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2.xml" ContentType="application/vnd.openxmlformats-officedocument.drawing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8.xml" ContentType="application/vnd.openxmlformats-officedocument.spreadsheetml.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filterPrivacy="1" codeName="ThisWorkbook" defaultThemeVersion="124226"/>
  <xr:revisionPtr revIDLastSave="0" documentId="13_ncr:1_{5317B73E-FFA7-4DE9-94E2-76C88C5C78EA}" xr6:coauthVersionLast="47" xr6:coauthVersionMax="47" xr10:uidLastSave="{00000000-0000-0000-0000-000000000000}"/>
  <bookViews>
    <workbookView xWindow="-108" yWindow="-108" windowWidth="23256" windowHeight="13176" firstSheet="15" activeTab="19" xr2:uid="{00000000-000D-0000-FFFF-FFFF00000000}"/>
  </bookViews>
  <sheets>
    <sheet name="DAX Names, 2019-2020 (2)" sheetId="45" r:id="rId1"/>
    <sheet name="^GDAXI" sheetId="46" r:id="rId2"/>
    <sheet name="Data-Resource" sheetId="13" r:id="rId3"/>
    <sheet name="E(Ri)" sheetId="15" r:id="rId4"/>
    <sheet name="Cov Matrix" sheetId="18" r:id="rId5"/>
    <sheet name="E(Rp) &amp; Optimization (10)" sheetId="30" r:id="rId6"/>
    <sheet name="E(Rp) &amp; Optimization (9)" sheetId="29" r:id="rId7"/>
    <sheet name="E(Rp) &amp; Optimization (8)" sheetId="28" r:id="rId8"/>
    <sheet name="E(Rp) &amp; Optimization (7)" sheetId="27" r:id="rId9"/>
    <sheet name="E(Rp) &amp; Optimization (6)" sheetId="26" r:id="rId10"/>
    <sheet name="E(Rp) &amp; Optimization (5)" sheetId="25" r:id="rId11"/>
    <sheet name="E(Rp) &amp; Optimization (4)" sheetId="24" r:id="rId12"/>
    <sheet name="E(Rp) &amp; Optimization (3)" sheetId="23" r:id="rId13"/>
    <sheet name="E(Rp) &amp; Optimization (2)" sheetId="22" r:id="rId14"/>
    <sheet name="E(Rp) &amp; Optimization (1)" sheetId="21" r:id="rId15"/>
    <sheet name="E(Rp) &amp; Optimization (Major)" sheetId="20" r:id="rId16"/>
    <sheet name="Portfolio Package" sheetId="42" r:id="rId17"/>
    <sheet name="Based Regression" sheetId="19" r:id="rId18"/>
    <sheet name="T-Test Paird" sheetId="44" r:id="rId19"/>
    <sheet name="Efficient Frontier" sheetId="47" r:id="rId20"/>
  </sheets>
  <externalReferences>
    <externalReference r:id="rId21"/>
    <externalReference r:id="rId22"/>
    <externalReference r:id="rId23"/>
  </externalReferences>
  <definedNames>
    <definedName name="_xlnm._FilterDatabase" localSheetId="14" hidden="1">'E(Rp) &amp; Optimization (1)'!$A$104:$A$145</definedName>
    <definedName name="_xlnm._FilterDatabase" localSheetId="5" hidden="1">'E(Rp) &amp; Optimization (10)'!$A$104:$A$145</definedName>
    <definedName name="_xlnm._FilterDatabase" localSheetId="13" hidden="1">'E(Rp) &amp; Optimization (2)'!$A$104:$A$145</definedName>
    <definedName name="_xlnm._FilterDatabase" localSheetId="12" hidden="1">'E(Rp) &amp; Optimization (3)'!$A$104:$A$145</definedName>
    <definedName name="_xlnm._FilterDatabase" localSheetId="11" hidden="1">'E(Rp) &amp; Optimization (4)'!$A$104:$A$145</definedName>
    <definedName name="_xlnm._FilterDatabase" localSheetId="10" hidden="1">'E(Rp) &amp; Optimization (5)'!$A$104:$A$145</definedName>
    <definedName name="_xlnm._FilterDatabase" localSheetId="9" hidden="1">'E(Rp) &amp; Optimization (6)'!$A$104:$A$145</definedName>
    <definedName name="_xlnm._FilterDatabase" localSheetId="8" hidden="1">'E(Rp) &amp; Optimization (7)'!$A$104:$A$145</definedName>
    <definedName name="_xlnm._FilterDatabase" localSheetId="7" hidden="1">'E(Rp) &amp; Optimization (8)'!$A$104:$A$145</definedName>
    <definedName name="_xlnm._FilterDatabase" localSheetId="6" hidden="1">'E(Rp) &amp; Optimization (9)'!$A$104:$A$145</definedName>
    <definedName name="_xlnm._FilterDatabase" localSheetId="15" hidden="1">'E(Rp) &amp; Optimization (Major)'!$A$42:$A$83</definedName>
    <definedName name="AllStd">[1]Summary!$A$7:$P$7</definedName>
    <definedName name="AllVrt">[1]Summary!$A$8:$P$8</definedName>
    <definedName name="ExternalData_1" localSheetId="2" hidden="1">'Data-Resource'!$C$1:$K$15151</definedName>
    <definedName name="fgg" localSheetId="0">'DAX Names, 2019-2020 (2)'!$J:$J</definedName>
    <definedName name="fgg">#REF!</definedName>
    <definedName name="solver_adj" localSheetId="14" hidden="1">'E(Rp) &amp; Optimization (1)'!$E$6:$E$26</definedName>
    <definedName name="solver_adj" localSheetId="5" hidden="1">'E(Rp) &amp; Optimization (10)'!$E$6:$E$26</definedName>
    <definedName name="solver_adj" localSheetId="13" hidden="1">'E(Rp) &amp; Optimization (2)'!$E$6:$E$26</definedName>
    <definedName name="solver_adj" localSheetId="12" hidden="1">'E(Rp) &amp; Optimization (3)'!$E$6:$E$26</definedName>
    <definedName name="solver_adj" localSheetId="11" hidden="1">'E(Rp) &amp; Optimization (4)'!$E$6:$E$26</definedName>
    <definedName name="solver_adj" localSheetId="10" hidden="1">'E(Rp) &amp; Optimization (5)'!$E$6:$E$26</definedName>
    <definedName name="solver_adj" localSheetId="9" hidden="1">'E(Rp) &amp; Optimization (6)'!$E$6:$E$26</definedName>
    <definedName name="solver_adj" localSheetId="8" hidden="1">'E(Rp) &amp; Optimization (7)'!$E$6:$E$26</definedName>
    <definedName name="solver_adj" localSheetId="7" hidden="1">'E(Rp) &amp; Optimization (8)'!$E$6:$E$26</definedName>
    <definedName name="solver_adj" localSheetId="6" hidden="1">'E(Rp) &amp; Optimization (9)'!$E$6:$E$26</definedName>
    <definedName name="solver_adj" localSheetId="15" hidden="1">'E(Rp) &amp; Optimization (Major)'!$E$6:$E$26</definedName>
    <definedName name="solver_cvg" localSheetId="14" hidden="1">0.0001</definedName>
    <definedName name="solver_cvg" localSheetId="5" hidden="1">0.0001</definedName>
    <definedName name="solver_cvg" localSheetId="13" hidden="1">0.0001</definedName>
    <definedName name="solver_cvg" localSheetId="12" hidden="1">0.0001</definedName>
    <definedName name="solver_cvg" localSheetId="11" hidden="1">0.0001</definedName>
    <definedName name="solver_cvg" localSheetId="10" hidden="1">0.0001</definedName>
    <definedName name="solver_cvg" localSheetId="9" hidden="1">0.0001</definedName>
    <definedName name="solver_cvg" localSheetId="8" hidden="1">0.0001</definedName>
    <definedName name="solver_cvg" localSheetId="7" hidden="1">0.0001</definedName>
    <definedName name="solver_cvg" localSheetId="6" hidden="1">0.0001</definedName>
    <definedName name="solver_cvg" localSheetId="15" hidden="1">0.0001</definedName>
    <definedName name="solver_drv" localSheetId="14" hidden="1">1</definedName>
    <definedName name="solver_drv" localSheetId="5" hidden="1">1</definedName>
    <definedName name="solver_drv" localSheetId="13" hidden="1">1</definedName>
    <definedName name="solver_drv" localSheetId="12" hidden="1">1</definedName>
    <definedName name="solver_drv" localSheetId="11" hidden="1">1</definedName>
    <definedName name="solver_drv" localSheetId="10" hidden="1">1</definedName>
    <definedName name="solver_drv" localSheetId="9" hidden="1">1</definedName>
    <definedName name="solver_drv" localSheetId="8" hidden="1">1</definedName>
    <definedName name="solver_drv" localSheetId="7" hidden="1">1</definedName>
    <definedName name="solver_drv" localSheetId="6" hidden="1">1</definedName>
    <definedName name="solver_drv" localSheetId="15" hidden="1">1</definedName>
    <definedName name="solver_eng" localSheetId="14" hidden="1">1</definedName>
    <definedName name="solver_eng" localSheetId="5" hidden="1">1</definedName>
    <definedName name="solver_eng" localSheetId="13" hidden="1">1</definedName>
    <definedName name="solver_eng" localSheetId="12" hidden="1">1</definedName>
    <definedName name="solver_eng" localSheetId="11" hidden="1">1</definedName>
    <definedName name="solver_eng" localSheetId="10" hidden="1">1</definedName>
    <definedName name="solver_eng" localSheetId="9" hidden="1">1</definedName>
    <definedName name="solver_eng" localSheetId="8" hidden="1">1</definedName>
    <definedName name="solver_eng" localSheetId="7" hidden="1">1</definedName>
    <definedName name="solver_eng" localSheetId="6" hidden="1">1</definedName>
    <definedName name="solver_eng" localSheetId="15" hidden="1">1</definedName>
    <definedName name="solver_est" localSheetId="14" hidden="1">1</definedName>
    <definedName name="solver_est" localSheetId="5" hidden="1">1</definedName>
    <definedName name="solver_est" localSheetId="13" hidden="1">1</definedName>
    <definedName name="solver_est" localSheetId="12" hidden="1">1</definedName>
    <definedName name="solver_est" localSheetId="11" hidden="1">1</definedName>
    <definedName name="solver_est" localSheetId="10" hidden="1">1</definedName>
    <definedName name="solver_est" localSheetId="9" hidden="1">1</definedName>
    <definedName name="solver_est" localSheetId="8" hidden="1">1</definedName>
    <definedName name="solver_est" localSheetId="7" hidden="1">1</definedName>
    <definedName name="solver_est" localSheetId="6" hidden="1">1</definedName>
    <definedName name="solver_est" localSheetId="15" hidden="1">1</definedName>
    <definedName name="solver_itr" localSheetId="14" hidden="1">2147483647</definedName>
    <definedName name="solver_itr" localSheetId="5" hidden="1">2147483647</definedName>
    <definedName name="solver_itr" localSheetId="13" hidden="1">2147483647</definedName>
    <definedName name="solver_itr" localSheetId="12" hidden="1">2147483647</definedName>
    <definedName name="solver_itr" localSheetId="11" hidden="1">2147483647</definedName>
    <definedName name="solver_itr" localSheetId="10" hidden="1">2147483647</definedName>
    <definedName name="solver_itr" localSheetId="9" hidden="1">2147483647</definedName>
    <definedName name="solver_itr" localSheetId="8" hidden="1">2147483647</definedName>
    <definedName name="solver_itr" localSheetId="7" hidden="1">2147483647</definedName>
    <definedName name="solver_itr" localSheetId="6" hidden="1">2147483647</definedName>
    <definedName name="solver_itr" localSheetId="15" hidden="1">2147483647</definedName>
    <definedName name="solver_lhs1" localSheetId="14" hidden="1">'E(Rp) &amp; Optimization (1)'!$E$28</definedName>
    <definedName name="solver_lhs1" localSheetId="5" hidden="1">'E(Rp) &amp; Optimization (10)'!$E$28</definedName>
    <definedName name="solver_lhs1" localSheetId="13" hidden="1">'E(Rp) &amp; Optimization (2)'!$E$28</definedName>
    <definedName name="solver_lhs1" localSheetId="12" hidden="1">'E(Rp) &amp; Optimization (3)'!$E$28</definedName>
    <definedName name="solver_lhs1" localSheetId="11" hidden="1">'E(Rp) &amp; Optimization (4)'!$E$28</definedName>
    <definedName name="solver_lhs1" localSheetId="10" hidden="1">'E(Rp) &amp; Optimization (5)'!$E$28</definedName>
    <definedName name="solver_lhs1" localSheetId="9" hidden="1">'E(Rp) &amp; Optimization (6)'!$E$28</definedName>
    <definedName name="solver_lhs1" localSheetId="8" hidden="1">'E(Rp) &amp; Optimization (7)'!$E$28</definedName>
    <definedName name="solver_lhs1" localSheetId="7" hidden="1">'E(Rp) &amp; Optimization (8)'!$E$28</definedName>
    <definedName name="solver_lhs1" localSheetId="6" hidden="1">'E(Rp) &amp; Optimization (9)'!$E$28</definedName>
    <definedName name="solver_lhs1" localSheetId="15" hidden="1">'E(Rp) &amp; Optimization (Major)'!$E$28</definedName>
    <definedName name="solver_lhs2" localSheetId="14" hidden="1">'E(Rp) &amp; Optimization (1)'!$E$6:$E$26</definedName>
    <definedName name="solver_lhs2" localSheetId="5" hidden="1">'E(Rp) &amp; Optimization (10)'!$E$6:$E$26</definedName>
    <definedName name="solver_lhs2" localSheetId="13" hidden="1">'E(Rp) &amp; Optimization (2)'!$E$6:$E$26</definedName>
    <definedName name="solver_lhs2" localSheetId="12" hidden="1">'E(Rp) &amp; Optimization (3)'!$E$6:$E$26</definedName>
    <definedName name="solver_lhs2" localSheetId="11" hidden="1">'E(Rp) &amp; Optimization (4)'!$E$6:$E$26</definedName>
    <definedName name="solver_lhs2" localSheetId="10" hidden="1">'E(Rp) &amp; Optimization (5)'!$E$6:$E$26</definedName>
    <definedName name="solver_lhs2" localSheetId="9" hidden="1">'E(Rp) &amp; Optimization (6)'!$E$6:$E$26</definedName>
    <definedName name="solver_lhs2" localSheetId="8" hidden="1">'E(Rp) &amp; Optimization (7)'!$E$6:$E$26</definedName>
    <definedName name="solver_lhs2" localSheetId="7" hidden="1">'E(Rp) &amp; Optimization (8)'!$E$6:$E$26</definedName>
    <definedName name="solver_lhs2" localSheetId="6" hidden="1">'E(Rp) &amp; Optimization (9)'!$E$6:$E$26</definedName>
    <definedName name="solver_lhs2" localSheetId="15" hidden="1">'E(Rp) &amp; Optimization (Major)'!$E$6:$E$26</definedName>
    <definedName name="solver_lhs3" localSheetId="14" hidden="1">'E(Rp) &amp; Optimization (1)'!$E$6:$E$26</definedName>
    <definedName name="solver_lhs3" localSheetId="5" hidden="1">'E(Rp) &amp; Optimization (10)'!$E$6:$E$26</definedName>
    <definedName name="solver_lhs3" localSheetId="13" hidden="1">'E(Rp) &amp; Optimization (2)'!$E$6:$E$26</definedName>
    <definedName name="solver_lhs3" localSheetId="12" hidden="1">'E(Rp) &amp; Optimization (3)'!$E$6:$E$26</definedName>
    <definedName name="solver_lhs3" localSheetId="11" hidden="1">'E(Rp) &amp; Optimization (4)'!$E$6:$E$26</definedName>
    <definedName name="solver_lhs3" localSheetId="10" hidden="1">'E(Rp) &amp; Optimization (5)'!$E$6:$E$26</definedName>
    <definedName name="solver_lhs3" localSheetId="9" hidden="1">'E(Rp) &amp; Optimization (6)'!$E$6:$E$26</definedName>
    <definedName name="solver_lhs3" localSheetId="8" hidden="1">'E(Rp) &amp; Optimization (7)'!$E$6:$E$26</definedName>
    <definedName name="solver_lhs3" localSheetId="7" hidden="1">'E(Rp) &amp; Optimization (8)'!$E$6:$E$26</definedName>
    <definedName name="solver_lhs3" localSheetId="6" hidden="1">'E(Rp) &amp; Optimization (9)'!$E$6:$E$26</definedName>
    <definedName name="solver_lhs3" localSheetId="15" hidden="1">'E(Rp) &amp; Optimization (Major)'!$E$6:$E$26</definedName>
    <definedName name="solver_mip" localSheetId="14" hidden="1">2147483647</definedName>
    <definedName name="solver_mip" localSheetId="5" hidden="1">2147483647</definedName>
    <definedName name="solver_mip" localSheetId="13" hidden="1">2147483647</definedName>
    <definedName name="solver_mip" localSheetId="12" hidden="1">2147483647</definedName>
    <definedName name="solver_mip" localSheetId="11" hidden="1">2147483647</definedName>
    <definedName name="solver_mip" localSheetId="10" hidden="1">2147483647</definedName>
    <definedName name="solver_mip" localSheetId="9" hidden="1">2147483647</definedName>
    <definedName name="solver_mip" localSheetId="8" hidden="1">2147483647</definedName>
    <definedName name="solver_mip" localSheetId="7" hidden="1">2147483647</definedName>
    <definedName name="solver_mip" localSheetId="6" hidden="1">2147483647</definedName>
    <definedName name="solver_mip" localSheetId="15" hidden="1">2147483647</definedName>
    <definedName name="solver_mni" localSheetId="14" hidden="1">30</definedName>
    <definedName name="solver_mni" localSheetId="5" hidden="1">30</definedName>
    <definedName name="solver_mni" localSheetId="13" hidden="1">30</definedName>
    <definedName name="solver_mni" localSheetId="12" hidden="1">30</definedName>
    <definedName name="solver_mni" localSheetId="11" hidden="1">30</definedName>
    <definedName name="solver_mni" localSheetId="10" hidden="1">30</definedName>
    <definedName name="solver_mni" localSheetId="9" hidden="1">30</definedName>
    <definedName name="solver_mni" localSheetId="8" hidden="1">30</definedName>
    <definedName name="solver_mni" localSheetId="7" hidden="1">30</definedName>
    <definedName name="solver_mni" localSheetId="6" hidden="1">30</definedName>
    <definedName name="solver_mni" localSheetId="15" hidden="1">30</definedName>
    <definedName name="solver_mrt" localSheetId="14" hidden="1">0.075</definedName>
    <definedName name="solver_mrt" localSheetId="5" hidden="1">0.075</definedName>
    <definedName name="solver_mrt" localSheetId="13" hidden="1">0.075</definedName>
    <definedName name="solver_mrt" localSheetId="12" hidden="1">0.075</definedName>
    <definedName name="solver_mrt" localSheetId="11" hidden="1">0.075</definedName>
    <definedName name="solver_mrt" localSheetId="10" hidden="1">0.075</definedName>
    <definedName name="solver_mrt" localSheetId="9" hidden="1">0.075</definedName>
    <definedName name="solver_mrt" localSheetId="8" hidden="1">0.075</definedName>
    <definedName name="solver_mrt" localSheetId="7" hidden="1">0.075</definedName>
    <definedName name="solver_mrt" localSheetId="6" hidden="1">0.075</definedName>
    <definedName name="solver_mrt" localSheetId="15" hidden="1">0.075</definedName>
    <definedName name="solver_msl" localSheetId="14" hidden="1">2</definedName>
    <definedName name="solver_msl" localSheetId="5" hidden="1">2</definedName>
    <definedName name="solver_msl" localSheetId="13" hidden="1">2</definedName>
    <definedName name="solver_msl" localSheetId="12" hidden="1">2</definedName>
    <definedName name="solver_msl" localSheetId="11" hidden="1">2</definedName>
    <definedName name="solver_msl" localSheetId="10" hidden="1">2</definedName>
    <definedName name="solver_msl" localSheetId="9" hidden="1">2</definedName>
    <definedName name="solver_msl" localSheetId="8" hidden="1">2</definedName>
    <definedName name="solver_msl" localSheetId="7" hidden="1">2</definedName>
    <definedName name="solver_msl" localSheetId="6" hidden="1">2</definedName>
    <definedName name="solver_msl" localSheetId="15" hidden="1">2</definedName>
    <definedName name="solver_neg" localSheetId="14" hidden="1">1</definedName>
    <definedName name="solver_neg" localSheetId="5" hidden="1">1</definedName>
    <definedName name="solver_neg" localSheetId="13" hidden="1">1</definedName>
    <definedName name="solver_neg" localSheetId="12" hidden="1">1</definedName>
    <definedName name="solver_neg" localSheetId="11" hidden="1">1</definedName>
    <definedName name="solver_neg" localSheetId="10" hidden="1">1</definedName>
    <definedName name="solver_neg" localSheetId="9" hidden="1">1</definedName>
    <definedName name="solver_neg" localSheetId="8" hidden="1">1</definedName>
    <definedName name="solver_neg" localSheetId="7" hidden="1">1</definedName>
    <definedName name="solver_neg" localSheetId="6" hidden="1">1</definedName>
    <definedName name="solver_neg" localSheetId="15" hidden="1">1</definedName>
    <definedName name="solver_nod" localSheetId="14" hidden="1">2147483647</definedName>
    <definedName name="solver_nod" localSheetId="5" hidden="1">2147483647</definedName>
    <definedName name="solver_nod" localSheetId="13" hidden="1">2147483647</definedName>
    <definedName name="solver_nod" localSheetId="12" hidden="1">2147483647</definedName>
    <definedName name="solver_nod" localSheetId="11" hidden="1">2147483647</definedName>
    <definedName name="solver_nod" localSheetId="10" hidden="1">2147483647</definedName>
    <definedName name="solver_nod" localSheetId="9" hidden="1">2147483647</definedName>
    <definedName name="solver_nod" localSheetId="8" hidden="1">2147483647</definedName>
    <definedName name="solver_nod" localSheetId="7" hidden="1">2147483647</definedName>
    <definedName name="solver_nod" localSheetId="6" hidden="1">2147483647</definedName>
    <definedName name="solver_nod" localSheetId="15" hidden="1">2147483647</definedName>
    <definedName name="solver_num" localSheetId="14" hidden="1">3</definedName>
    <definedName name="solver_num" localSheetId="5" hidden="1">3</definedName>
    <definedName name="solver_num" localSheetId="13" hidden="1">3</definedName>
    <definedName name="solver_num" localSheetId="12" hidden="1">3</definedName>
    <definedName name="solver_num" localSheetId="11" hidden="1">3</definedName>
    <definedName name="solver_num" localSheetId="10" hidden="1">3</definedName>
    <definedName name="solver_num" localSheetId="9" hidden="1">3</definedName>
    <definedName name="solver_num" localSheetId="8" hidden="1">3</definedName>
    <definedName name="solver_num" localSheetId="7" hidden="1">3</definedName>
    <definedName name="solver_num" localSheetId="6" hidden="1">3</definedName>
    <definedName name="solver_num" localSheetId="15" hidden="1">3</definedName>
    <definedName name="solver_nwt" localSheetId="14" hidden="1">1</definedName>
    <definedName name="solver_nwt" localSheetId="5" hidden="1">1</definedName>
    <definedName name="solver_nwt" localSheetId="13" hidden="1">1</definedName>
    <definedName name="solver_nwt" localSheetId="12" hidden="1">1</definedName>
    <definedName name="solver_nwt" localSheetId="11" hidden="1">1</definedName>
    <definedName name="solver_nwt" localSheetId="10" hidden="1">1</definedName>
    <definedName name="solver_nwt" localSheetId="9" hidden="1">1</definedName>
    <definedName name="solver_nwt" localSheetId="8" hidden="1">1</definedName>
    <definedName name="solver_nwt" localSheetId="7" hidden="1">1</definedName>
    <definedName name="solver_nwt" localSheetId="6" hidden="1">1</definedName>
    <definedName name="solver_nwt" localSheetId="15" hidden="1">1</definedName>
    <definedName name="solver_opt" localSheetId="14" hidden="1">'E(Rp) &amp; Optimization (1)'!$F$28</definedName>
    <definedName name="solver_opt" localSheetId="5" hidden="1">'E(Rp) &amp; Optimization (10)'!$F$28</definedName>
    <definedName name="solver_opt" localSheetId="13" hidden="1">'E(Rp) &amp; Optimization (2)'!$F$28</definedName>
    <definedName name="solver_opt" localSheetId="12" hidden="1">'E(Rp) &amp; Optimization (3)'!$F$28</definedName>
    <definedName name="solver_opt" localSheetId="11" hidden="1">'E(Rp) &amp; Optimization (4)'!$F$28</definedName>
    <definedName name="solver_opt" localSheetId="10" hidden="1">'E(Rp) &amp; Optimization (5)'!$F$28</definedName>
    <definedName name="solver_opt" localSheetId="9" hidden="1">'E(Rp) &amp; Optimization (6)'!$F$28</definedName>
    <definedName name="solver_opt" localSheetId="8" hidden="1">'E(Rp) &amp; Optimization (7)'!$F$28</definedName>
    <definedName name="solver_opt" localSheetId="7" hidden="1">'E(Rp) &amp; Optimization (8)'!$F$28</definedName>
    <definedName name="solver_opt" localSheetId="6" hidden="1">'E(Rp) &amp; Optimization (9)'!$F$28</definedName>
    <definedName name="solver_opt" localSheetId="15" hidden="1">'E(Rp) &amp; Optimization (Major)'!$C$30</definedName>
    <definedName name="solver_pre" localSheetId="14" hidden="1">0.000001</definedName>
    <definedName name="solver_pre" localSheetId="5" hidden="1">0.000001</definedName>
    <definedName name="solver_pre" localSheetId="13" hidden="1">0.000001</definedName>
    <definedName name="solver_pre" localSheetId="12" hidden="1">0.000001</definedName>
    <definedName name="solver_pre" localSheetId="11" hidden="1">0.000001</definedName>
    <definedName name="solver_pre" localSheetId="10" hidden="1">0.000001</definedName>
    <definedName name="solver_pre" localSheetId="9" hidden="1">0.000001</definedName>
    <definedName name="solver_pre" localSheetId="8" hidden="1">0.000001</definedName>
    <definedName name="solver_pre" localSheetId="7" hidden="1">0.000001</definedName>
    <definedName name="solver_pre" localSheetId="6" hidden="1">0.000001</definedName>
    <definedName name="solver_pre" localSheetId="15" hidden="1">0.000001</definedName>
    <definedName name="solver_rbv" localSheetId="14" hidden="1">1</definedName>
    <definedName name="solver_rbv" localSheetId="5" hidden="1">1</definedName>
    <definedName name="solver_rbv" localSheetId="13" hidden="1">1</definedName>
    <definedName name="solver_rbv" localSheetId="12" hidden="1">1</definedName>
    <definedName name="solver_rbv" localSheetId="11" hidden="1">1</definedName>
    <definedName name="solver_rbv" localSheetId="10" hidden="1">1</definedName>
    <definedName name="solver_rbv" localSheetId="9" hidden="1">1</definedName>
    <definedName name="solver_rbv" localSheetId="8" hidden="1">1</definedName>
    <definedName name="solver_rbv" localSheetId="7" hidden="1">1</definedName>
    <definedName name="solver_rbv" localSheetId="6" hidden="1">1</definedName>
    <definedName name="solver_rbv" localSheetId="15" hidden="1">1</definedName>
    <definedName name="solver_rel1" localSheetId="14" hidden="1">2</definedName>
    <definedName name="solver_rel1" localSheetId="5" hidden="1">2</definedName>
    <definedName name="solver_rel1" localSheetId="13" hidden="1">2</definedName>
    <definedName name="solver_rel1" localSheetId="12" hidden="1">2</definedName>
    <definedName name="solver_rel1" localSheetId="11" hidden="1">2</definedName>
    <definedName name="solver_rel1" localSheetId="10" hidden="1">2</definedName>
    <definedName name="solver_rel1" localSheetId="9" hidden="1">2</definedName>
    <definedName name="solver_rel1" localSheetId="8" hidden="1">2</definedName>
    <definedName name="solver_rel1" localSheetId="7" hidden="1">2</definedName>
    <definedName name="solver_rel1" localSheetId="6" hidden="1">2</definedName>
    <definedName name="solver_rel1" localSheetId="15" hidden="1">2</definedName>
    <definedName name="solver_rel2" localSheetId="14" hidden="1">1</definedName>
    <definedName name="solver_rel2" localSheetId="5" hidden="1">1</definedName>
    <definedName name="solver_rel2" localSheetId="13" hidden="1">1</definedName>
    <definedName name="solver_rel2" localSheetId="12" hidden="1">1</definedName>
    <definedName name="solver_rel2" localSheetId="11" hidden="1">1</definedName>
    <definedName name="solver_rel2" localSheetId="10" hidden="1">1</definedName>
    <definedName name="solver_rel2" localSheetId="9" hidden="1">1</definedName>
    <definedName name="solver_rel2" localSheetId="8" hidden="1">1</definedName>
    <definedName name="solver_rel2" localSheetId="7" hidden="1">1</definedName>
    <definedName name="solver_rel2" localSheetId="6" hidden="1">1</definedName>
    <definedName name="solver_rel2" localSheetId="15" hidden="1">1</definedName>
    <definedName name="solver_rel3" localSheetId="14" hidden="1">3</definedName>
    <definedName name="solver_rel3" localSheetId="5" hidden="1">3</definedName>
    <definedName name="solver_rel3" localSheetId="13" hidden="1">3</definedName>
    <definedName name="solver_rel3" localSheetId="12" hidden="1">3</definedName>
    <definedName name="solver_rel3" localSheetId="11" hidden="1">3</definedName>
    <definedName name="solver_rel3" localSheetId="10" hidden="1">3</definedName>
    <definedName name="solver_rel3" localSheetId="9" hidden="1">3</definedName>
    <definedName name="solver_rel3" localSheetId="8" hidden="1">3</definedName>
    <definedName name="solver_rel3" localSheetId="7" hidden="1">3</definedName>
    <definedName name="solver_rel3" localSheetId="6" hidden="1">3</definedName>
    <definedName name="solver_rel3" localSheetId="15" hidden="1">3</definedName>
    <definedName name="solver_rhs1" localSheetId="14" hidden="1">1</definedName>
    <definedName name="solver_rhs1" localSheetId="5" hidden="1">1</definedName>
    <definedName name="solver_rhs1" localSheetId="13" hidden="1">1</definedName>
    <definedName name="solver_rhs1" localSheetId="12" hidden="1">1</definedName>
    <definedName name="solver_rhs1" localSheetId="11" hidden="1">1</definedName>
    <definedName name="solver_rhs1" localSheetId="10" hidden="1">1</definedName>
    <definedName name="solver_rhs1" localSheetId="9" hidden="1">1</definedName>
    <definedName name="solver_rhs1" localSheetId="8" hidden="1">1</definedName>
    <definedName name="solver_rhs1" localSheetId="7" hidden="1">1</definedName>
    <definedName name="solver_rhs1" localSheetId="6" hidden="1">1</definedName>
    <definedName name="solver_rhs1" localSheetId="15" hidden="1">1</definedName>
    <definedName name="solver_rhs2" localSheetId="14" hidden="1">'E(Rp) &amp; Optimization (1)'!$N$6:$N$26</definedName>
    <definedName name="solver_rhs2" localSheetId="5" hidden="1">'E(Rp) &amp; Optimization (10)'!$N$6:$N$26</definedName>
    <definedName name="solver_rhs2" localSheetId="13" hidden="1">'E(Rp) &amp; Optimization (2)'!$N$6:$N$26</definedName>
    <definedName name="solver_rhs2" localSheetId="12" hidden="1">'E(Rp) &amp; Optimization (3)'!$N$6:$N$26</definedName>
    <definedName name="solver_rhs2" localSheetId="11" hidden="1">'E(Rp) &amp; Optimization (4)'!$N$6:$N$26</definedName>
    <definedName name="solver_rhs2" localSheetId="10" hidden="1">'E(Rp) &amp; Optimization (5)'!$N$6:$N$26</definedName>
    <definedName name="solver_rhs2" localSheetId="9" hidden="1">'E(Rp) &amp; Optimization (6)'!$N$6:$N$26</definedName>
    <definedName name="solver_rhs2" localSheetId="8" hidden="1">'E(Rp) &amp; Optimization (7)'!$N$6:$N$26</definedName>
    <definedName name="solver_rhs2" localSheetId="7" hidden="1">'E(Rp) &amp; Optimization (8)'!$N$6:$N$26</definedName>
    <definedName name="solver_rhs2" localSheetId="6" hidden="1">'E(Rp) &amp; Optimization (9)'!$N$6:$N$26</definedName>
    <definedName name="solver_rhs2" localSheetId="15" hidden="1">'E(Rp) &amp; Optimization (Major)'!$N$6:$N$26</definedName>
    <definedName name="solver_rhs3" localSheetId="14" hidden="1">'E(Rp) &amp; Optimization (1)'!$M$6:$M$26</definedName>
    <definedName name="solver_rhs3" localSheetId="5" hidden="1">'E(Rp) &amp; Optimization (10)'!$M$6:$M$26</definedName>
    <definedName name="solver_rhs3" localSheetId="13" hidden="1">'E(Rp) &amp; Optimization (2)'!$M$6:$M$26</definedName>
    <definedName name="solver_rhs3" localSheetId="12" hidden="1">'E(Rp) &amp; Optimization (3)'!$M$6:$M$26</definedName>
    <definedName name="solver_rhs3" localSheetId="11" hidden="1">'E(Rp) &amp; Optimization (4)'!$M$6:$M$26</definedName>
    <definedName name="solver_rhs3" localSheetId="10" hidden="1">'E(Rp) &amp; Optimization (5)'!$M$6:$M$26</definedName>
    <definedName name="solver_rhs3" localSheetId="9" hidden="1">'E(Rp) &amp; Optimization (6)'!$M$6:$M$26</definedName>
    <definedName name="solver_rhs3" localSheetId="8" hidden="1">'E(Rp) &amp; Optimization (7)'!$M$6:$M$26</definedName>
    <definedName name="solver_rhs3" localSheetId="7" hidden="1">'E(Rp) &amp; Optimization (8)'!$M$6:$M$26</definedName>
    <definedName name="solver_rhs3" localSheetId="6" hidden="1">'E(Rp) &amp; Optimization (9)'!$M$6:$M$26</definedName>
    <definedName name="solver_rhs3" localSheetId="15" hidden="1">'E(Rp) &amp; Optimization (Major)'!$M$6:$M$26</definedName>
    <definedName name="solver_rlx" localSheetId="14" hidden="1">2</definedName>
    <definedName name="solver_rlx" localSheetId="5" hidden="1">2</definedName>
    <definedName name="solver_rlx" localSheetId="13" hidden="1">2</definedName>
    <definedName name="solver_rlx" localSheetId="12" hidden="1">2</definedName>
    <definedName name="solver_rlx" localSheetId="11" hidden="1">2</definedName>
    <definedName name="solver_rlx" localSheetId="10" hidden="1">2</definedName>
    <definedName name="solver_rlx" localSheetId="9" hidden="1">2</definedName>
    <definedName name="solver_rlx" localSheetId="8" hidden="1">2</definedName>
    <definedName name="solver_rlx" localSheetId="7" hidden="1">2</definedName>
    <definedName name="solver_rlx" localSheetId="6" hidden="1">2</definedName>
    <definedName name="solver_rlx" localSheetId="15" hidden="1">2</definedName>
    <definedName name="solver_rsd" localSheetId="14" hidden="1">0</definedName>
    <definedName name="solver_rsd" localSheetId="5" hidden="1">0</definedName>
    <definedName name="solver_rsd" localSheetId="13" hidden="1">0</definedName>
    <definedName name="solver_rsd" localSheetId="12" hidden="1">0</definedName>
    <definedName name="solver_rsd" localSheetId="11" hidden="1">0</definedName>
    <definedName name="solver_rsd" localSheetId="10" hidden="1">0</definedName>
    <definedName name="solver_rsd" localSheetId="9" hidden="1">0</definedName>
    <definedName name="solver_rsd" localSheetId="8" hidden="1">0</definedName>
    <definedName name="solver_rsd" localSheetId="7" hidden="1">0</definedName>
    <definedName name="solver_rsd" localSheetId="6" hidden="1">0</definedName>
    <definedName name="solver_rsd" localSheetId="15" hidden="1">0</definedName>
    <definedName name="solver_scl" localSheetId="14" hidden="1">1</definedName>
    <definedName name="solver_scl" localSheetId="5" hidden="1">1</definedName>
    <definedName name="solver_scl" localSheetId="13" hidden="1">1</definedName>
    <definedName name="solver_scl" localSheetId="12" hidden="1">1</definedName>
    <definedName name="solver_scl" localSheetId="11" hidden="1">1</definedName>
    <definedName name="solver_scl" localSheetId="10" hidden="1">1</definedName>
    <definedName name="solver_scl" localSheetId="9" hidden="1">1</definedName>
    <definedName name="solver_scl" localSheetId="8" hidden="1">1</definedName>
    <definedName name="solver_scl" localSheetId="7" hidden="1">1</definedName>
    <definedName name="solver_scl" localSheetId="6" hidden="1">1</definedName>
    <definedName name="solver_scl" localSheetId="15" hidden="1">1</definedName>
    <definedName name="solver_sho" localSheetId="14" hidden="1">2</definedName>
    <definedName name="solver_sho" localSheetId="5" hidden="1">2</definedName>
    <definedName name="solver_sho" localSheetId="13" hidden="1">2</definedName>
    <definedName name="solver_sho" localSheetId="12" hidden="1">2</definedName>
    <definedName name="solver_sho" localSheetId="11" hidden="1">2</definedName>
    <definedName name="solver_sho" localSheetId="10" hidden="1">2</definedName>
    <definedName name="solver_sho" localSheetId="9" hidden="1">2</definedName>
    <definedName name="solver_sho" localSheetId="8" hidden="1">2</definedName>
    <definedName name="solver_sho" localSheetId="7" hidden="1">2</definedName>
    <definedName name="solver_sho" localSheetId="6" hidden="1">2</definedName>
    <definedName name="solver_sho" localSheetId="15" hidden="1">2</definedName>
    <definedName name="solver_ssz" localSheetId="14" hidden="1">100</definedName>
    <definedName name="solver_ssz" localSheetId="5" hidden="1">100</definedName>
    <definedName name="solver_ssz" localSheetId="13" hidden="1">100</definedName>
    <definedName name="solver_ssz" localSheetId="12" hidden="1">100</definedName>
    <definedName name="solver_ssz" localSheetId="11" hidden="1">100</definedName>
    <definedName name="solver_ssz" localSheetId="10" hidden="1">100</definedName>
    <definedName name="solver_ssz" localSheetId="9" hidden="1">100</definedName>
    <definedName name="solver_ssz" localSheetId="8" hidden="1">100</definedName>
    <definedName name="solver_ssz" localSheetId="7" hidden="1">100</definedName>
    <definedName name="solver_ssz" localSheetId="6" hidden="1">100</definedName>
    <definedName name="solver_ssz" localSheetId="15" hidden="1">100</definedName>
    <definedName name="solver_tim" localSheetId="14" hidden="1">2147483647</definedName>
    <definedName name="solver_tim" localSheetId="5" hidden="1">2147483647</definedName>
    <definedName name="solver_tim" localSheetId="13" hidden="1">2147483647</definedName>
    <definedName name="solver_tim" localSheetId="12" hidden="1">2147483647</definedName>
    <definedName name="solver_tim" localSheetId="11" hidden="1">2147483647</definedName>
    <definedName name="solver_tim" localSheetId="10" hidden="1">2147483647</definedName>
    <definedName name="solver_tim" localSheetId="9" hidden="1">2147483647</definedName>
    <definedName name="solver_tim" localSheetId="8" hidden="1">2147483647</definedName>
    <definedName name="solver_tim" localSheetId="7" hidden="1">2147483647</definedName>
    <definedName name="solver_tim" localSheetId="6" hidden="1">2147483647</definedName>
    <definedName name="solver_tim" localSheetId="15" hidden="1">2147483647</definedName>
    <definedName name="solver_tol" localSheetId="14" hidden="1">0.01</definedName>
    <definedName name="solver_tol" localSheetId="5" hidden="1">0.01</definedName>
    <definedName name="solver_tol" localSheetId="13" hidden="1">0.01</definedName>
    <definedName name="solver_tol" localSheetId="12" hidden="1">0.01</definedName>
    <definedName name="solver_tol" localSheetId="11" hidden="1">0.01</definedName>
    <definedName name="solver_tol" localSheetId="10" hidden="1">0.01</definedName>
    <definedName name="solver_tol" localSheetId="9" hidden="1">0.01</definedName>
    <definedName name="solver_tol" localSheetId="8" hidden="1">0.01</definedName>
    <definedName name="solver_tol" localSheetId="7" hidden="1">0.01</definedName>
    <definedName name="solver_tol" localSheetId="6" hidden="1">0.01</definedName>
    <definedName name="solver_tol" localSheetId="15" hidden="1">0.01</definedName>
    <definedName name="solver_typ" localSheetId="14" hidden="1">3</definedName>
    <definedName name="solver_typ" localSheetId="5" hidden="1">3</definedName>
    <definedName name="solver_typ" localSheetId="13" hidden="1">3</definedName>
    <definedName name="solver_typ" localSheetId="12" hidden="1">3</definedName>
    <definedName name="solver_typ" localSheetId="11" hidden="1">3</definedName>
    <definedName name="solver_typ" localSheetId="10" hidden="1">3</definedName>
    <definedName name="solver_typ" localSheetId="9" hidden="1">3</definedName>
    <definedName name="solver_typ" localSheetId="8" hidden="1">3</definedName>
    <definedName name="solver_typ" localSheetId="7" hidden="1">3</definedName>
    <definedName name="solver_typ" localSheetId="6" hidden="1">3</definedName>
    <definedName name="solver_typ" localSheetId="15" hidden="1">1</definedName>
    <definedName name="solver_val" localSheetId="14" hidden="1">0.28</definedName>
    <definedName name="solver_val" localSheetId="5" hidden="1">0.41</definedName>
    <definedName name="solver_val" localSheetId="13" hidden="1">0.24</definedName>
    <definedName name="solver_val" localSheetId="12" hidden="1">0.22</definedName>
    <definedName name="solver_val" localSheetId="11" hidden="1">0.2</definedName>
    <definedName name="solver_val" localSheetId="10" hidden="1">0.31</definedName>
    <definedName name="solver_val" localSheetId="9" hidden="1">0.33</definedName>
    <definedName name="solver_val" localSheetId="8" hidden="1">0.35</definedName>
    <definedName name="solver_val" localSheetId="7" hidden="1">0.37</definedName>
    <definedName name="solver_val" localSheetId="6" hidden="1">0.39</definedName>
    <definedName name="solver_val" localSheetId="15" hidden="1">0</definedName>
    <definedName name="solver_ver" localSheetId="14" hidden="1">3</definedName>
    <definedName name="solver_ver" localSheetId="5" hidden="1">3</definedName>
    <definedName name="solver_ver" localSheetId="13" hidden="1">3</definedName>
    <definedName name="solver_ver" localSheetId="12" hidden="1">3</definedName>
    <definedName name="solver_ver" localSheetId="11" hidden="1">3</definedName>
    <definedName name="solver_ver" localSheetId="10" hidden="1">3</definedName>
    <definedName name="solver_ver" localSheetId="9" hidden="1">3</definedName>
    <definedName name="solver_ver" localSheetId="8" hidden="1">3</definedName>
    <definedName name="solver_ver" localSheetId="7" hidden="1">3</definedName>
    <definedName name="solver_ver" localSheetId="6" hidden="1">3</definedName>
    <definedName name="solver_ver" localSheetId="15" hidden="1">3</definedName>
    <definedName name="Summary0" localSheetId="4">'Cov Matrix'!#REF!</definedName>
    <definedName name="Summary0" localSheetId="3">'E(Ri)'!$A$4:$A$12</definedName>
    <definedName name="Summary0">'[1]E(Ri)'!$A$4:$A$12</definedName>
    <definedName name="Summary1" localSheetId="4">'Cov Matrix'!#REF!</definedName>
    <definedName name="Summary1" localSheetId="3">'E(Ri)'!$C$4:$C$12</definedName>
    <definedName name="Summary1">'[1]E(Ri)'!$C$4:$C$12</definedName>
    <definedName name="Summary10" localSheetId="4">'Cov Matrix'!#REF!</definedName>
    <definedName name="Summary10" localSheetId="3">'E(Ri)'!$U$4:$U$12</definedName>
    <definedName name="Summary10">'[1]E(Ri)'!$U$4:$U$12</definedName>
    <definedName name="Summary11" localSheetId="4">'Cov Matrix'!#REF!</definedName>
    <definedName name="Summary11" localSheetId="3">'E(Ri)'!$W$4:$W$12</definedName>
    <definedName name="Summary11">'[1]E(Ri)'!$W$4:$W$12</definedName>
    <definedName name="Summary12" localSheetId="4">'Cov Matrix'!#REF!</definedName>
    <definedName name="Summary12" localSheetId="3">'E(Ri)'!$Y$4:$Y$12</definedName>
    <definedName name="Summary12">'[1]E(Ri)'!$Y$4:$Y$12</definedName>
    <definedName name="Summary13" localSheetId="4">'Cov Matrix'!#REF!</definedName>
    <definedName name="Summary13" localSheetId="3">'E(Ri)'!$AA$4:$AA$12</definedName>
    <definedName name="Summary13">'[1]E(Ri)'!$AA$4:$AA$12</definedName>
    <definedName name="Summary14" localSheetId="4">'Cov Matrix'!#REF!</definedName>
    <definedName name="Summary14" localSheetId="3">'E(Ri)'!$AC$4:$AC$12</definedName>
    <definedName name="Summary14">'[1]E(Ri)'!$AC$4:$AC$12</definedName>
    <definedName name="Summary15" localSheetId="4">'Cov Matrix'!#REF!</definedName>
    <definedName name="Summary15" localSheetId="3">'E(Ri)'!$AE$4:$AE$12</definedName>
    <definedName name="Summary15">'[1]E(Ri)'!$AE$4:$AE$12</definedName>
    <definedName name="summary2" localSheetId="4">'Cov Matrix'!#REF!</definedName>
    <definedName name="summary2" localSheetId="3">'E(Ri)'!$E$4:$E$12</definedName>
    <definedName name="summary2">'[1]E(Ri)'!$E$4:$E$12</definedName>
    <definedName name="Summary3" localSheetId="4">'Cov Matrix'!#REF!</definedName>
    <definedName name="Summary3" localSheetId="3">'E(Ri)'!$G$4:$G$12</definedName>
    <definedName name="Summary3">'[1]E(Ri)'!$G$4:$G$12</definedName>
    <definedName name="Summary4" localSheetId="4">'Cov Matrix'!#REF!</definedName>
    <definedName name="Summary4" localSheetId="3">'E(Ri)'!$I$4:$I$12</definedName>
    <definedName name="Summary4">'[1]E(Ri)'!$I$4:$I$12</definedName>
    <definedName name="Summary5" localSheetId="4">'Cov Matrix'!#REF!</definedName>
    <definedName name="Summary5" localSheetId="3">'E(Ri)'!$K$4:$K$12</definedName>
    <definedName name="Summary5">'[1]E(Ri)'!$K$4:$K$12</definedName>
    <definedName name="Summary6" localSheetId="4">'Cov Matrix'!#REF!</definedName>
    <definedName name="Summary6" localSheetId="3">'E(Ri)'!$M$4:$M$12</definedName>
    <definedName name="Summary6">'[1]E(Ri)'!$M$4:$M$12</definedName>
    <definedName name="Summary7" localSheetId="4">'Cov Matrix'!#REF!</definedName>
    <definedName name="Summary7" localSheetId="3">'E(Ri)'!$O$4:$O$12</definedName>
    <definedName name="Summary7">'[1]E(Ri)'!$O$4:$O$12</definedName>
    <definedName name="Summary8" localSheetId="4">'Cov Matrix'!#REF!</definedName>
    <definedName name="Summary8" localSheetId="3">'E(Ri)'!$Q$4:$Q$12</definedName>
    <definedName name="Summary8">'[1]E(Ri)'!$Q$4:$Q$12</definedName>
    <definedName name="Summary9" localSheetId="4">'Cov Matrix'!#REF!</definedName>
    <definedName name="Summary9" localSheetId="3">'E(Ri)'!$S$4:$S$12</definedName>
    <definedName name="Summary9">'[1]E(Ri)'!$S$4:$S$12</definedName>
    <definedName name="x">'Efficient Frontier'!$A$2:$A$6</definedName>
    <definedName name="y">'Efficient Frontier'!$B$2:$B$6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47" l="1"/>
  <c r="B4" i="47"/>
  <c r="C3" i="47"/>
  <c r="B3" i="47"/>
  <c r="C36" i="42"/>
  <c r="E19" i="42"/>
  <c r="H2" i="46" l="1"/>
  <c r="H3" i="46"/>
  <c r="H4" i="46"/>
  <c r="H5" i="46"/>
  <c r="H6" i="46"/>
  <c r="H7" i="46"/>
  <c r="H8" i="46"/>
  <c r="H9" i="46"/>
  <c r="H10" i="46"/>
  <c r="H11" i="46"/>
  <c r="H12" i="46"/>
  <c r="H13" i="46"/>
  <c r="H14" i="46"/>
  <c r="H15" i="46"/>
  <c r="H16" i="46"/>
  <c r="H17" i="46"/>
  <c r="H18" i="46"/>
  <c r="H19" i="46"/>
  <c r="H20" i="46"/>
  <c r="H21" i="46"/>
  <c r="H22" i="46"/>
  <c r="H23" i="46"/>
  <c r="H24" i="46"/>
  <c r="H25" i="46"/>
  <c r="S37" i="20"/>
  <c r="S36" i="20"/>
  <c r="S35" i="20"/>
  <c r="S34" i="20"/>
  <c r="S33" i="20"/>
  <c r="S32" i="20"/>
  <c r="S31" i="20"/>
  <c r="S30" i="20"/>
  <c r="S29" i="20"/>
  <c r="S28" i="20"/>
  <c r="R37" i="20"/>
  <c r="R36" i="20"/>
  <c r="R35" i="20"/>
  <c r="R34" i="20"/>
  <c r="R33" i="20"/>
  <c r="R32" i="20"/>
  <c r="R31" i="20"/>
  <c r="R30" i="20"/>
  <c r="R29" i="20"/>
  <c r="R28" i="20"/>
  <c r="E12" i="42"/>
  <c r="E11" i="42"/>
  <c r="E10" i="42"/>
  <c r="E9" i="42"/>
  <c r="E8" i="42"/>
  <c r="E7" i="42"/>
  <c r="E6" i="42"/>
  <c r="E5" i="42"/>
  <c r="E4" i="42"/>
  <c r="E3" i="42"/>
  <c r="H33" i="30" a="1"/>
  <c r="H33" i="30" s="1"/>
  <c r="H33" i="29" a="1"/>
  <c r="H33" i="29" s="1"/>
  <c r="H33" i="28" a="1"/>
  <c r="H33" i="28" s="1"/>
  <c r="H33" i="27" a="1"/>
  <c r="H33" i="27" s="1"/>
  <c r="H33" i="26" a="1"/>
  <c r="H33" i="26" s="1"/>
  <c r="H33" i="25" a="1"/>
  <c r="H33" i="25" s="1"/>
  <c r="H33" i="24" a="1"/>
  <c r="H33" i="24" s="1"/>
  <c r="H33" i="23" a="1"/>
  <c r="H33" i="23" s="1"/>
  <c r="H33" i="22" a="1"/>
  <c r="H33" i="22" s="1"/>
  <c r="H33" i="21" a="1"/>
  <c r="H33" i="21" s="1"/>
  <c r="H33" i="20" a="1"/>
  <c r="H33" i="20" s="1"/>
  <c r="E2" i="42" s="1"/>
  <c r="AK6" i="20" l="1"/>
  <c r="AK7" i="20"/>
  <c r="AK8" i="20"/>
  <c r="AK9" i="20"/>
  <c r="AK10" i="20"/>
  <c r="AK11" i="20"/>
  <c r="AK12" i="20"/>
  <c r="AL12" i="20" s="1"/>
  <c r="AK13" i="20"/>
  <c r="AK14" i="20"/>
  <c r="AK15" i="20"/>
  <c r="AK16" i="20"/>
  <c r="AK17" i="20"/>
  <c r="AK18" i="20"/>
  <c r="AK19" i="20"/>
  <c r="AK20" i="20"/>
  <c r="AK21" i="20"/>
  <c r="AK22" i="20"/>
  <c r="AK23" i="20"/>
  <c r="AK24" i="20"/>
  <c r="AK25" i="20"/>
  <c r="AK26" i="20"/>
  <c r="AJ6" i="20"/>
  <c r="AJ7" i="20"/>
  <c r="AJ8" i="20"/>
  <c r="AJ9" i="20"/>
  <c r="AJ10" i="20"/>
  <c r="AJ11" i="20"/>
  <c r="AJ12" i="20"/>
  <c r="AJ13" i="20"/>
  <c r="AJ14" i="20"/>
  <c r="AJ15" i="20"/>
  <c r="AJ16" i="20"/>
  <c r="AJ17" i="20"/>
  <c r="AJ18" i="20"/>
  <c r="AJ19" i="20"/>
  <c r="AJ20" i="20"/>
  <c r="AJ21" i="20"/>
  <c r="AJ22" i="20"/>
  <c r="AJ23" i="20"/>
  <c r="AJ24" i="20"/>
  <c r="AJ25" i="20"/>
  <c r="AJ26" i="20"/>
  <c r="H22" i="44"/>
  <c r="H23" i="44"/>
  <c r="AL14" i="20" l="1"/>
  <c r="AL22" i="20"/>
  <c r="AJ27" i="20"/>
  <c r="AL21" i="20"/>
  <c r="AL13" i="20"/>
  <c r="AL20" i="20"/>
  <c r="AL25" i="20"/>
  <c r="AL17" i="20"/>
  <c r="AL9" i="20"/>
  <c r="AL24" i="20"/>
  <c r="AL16" i="20"/>
  <c r="AL8" i="20"/>
  <c r="AL23" i="20"/>
  <c r="AL15" i="20"/>
  <c r="AL7" i="20"/>
  <c r="AL6" i="20"/>
  <c r="AL19" i="20"/>
  <c r="AL11" i="20"/>
  <c r="AL26" i="20"/>
  <c r="AL18" i="20"/>
  <c r="AL10" i="20"/>
  <c r="J22" i="44"/>
  <c r="I22" i="44"/>
  <c r="G22" i="44"/>
  <c r="G23" i="44"/>
  <c r="F22" i="44"/>
  <c r="F23" i="44"/>
  <c r="AL27" i="20" l="1"/>
  <c r="S27" i="20" a="1"/>
  <c r="S27" i="20" s="1"/>
  <c r="M24" i="19"/>
  <c r="E5" i="19"/>
  <c r="A145" i="30" l="1"/>
  <c r="A144" i="30"/>
  <c r="A143" i="30"/>
  <c r="A142" i="30"/>
  <c r="A141" i="30"/>
  <c r="A140" i="30"/>
  <c r="B24" i="30" s="1"/>
  <c r="A139" i="30"/>
  <c r="A138" i="30"/>
  <c r="A137" i="30"/>
  <c r="A136" i="30"/>
  <c r="A135" i="30"/>
  <c r="A134" i="30"/>
  <c r="A133" i="30"/>
  <c r="A132" i="30"/>
  <c r="B20" i="30" s="1"/>
  <c r="A131" i="30"/>
  <c r="A130" i="30"/>
  <c r="A129" i="30"/>
  <c r="A128" i="30"/>
  <c r="A127" i="30"/>
  <c r="A126" i="30"/>
  <c r="A125" i="30"/>
  <c r="A124" i="30"/>
  <c r="B16" i="30" s="1"/>
  <c r="A123" i="30"/>
  <c r="A122" i="30"/>
  <c r="A121" i="30"/>
  <c r="A120" i="30"/>
  <c r="A119" i="30"/>
  <c r="A118" i="30"/>
  <c r="A117" i="30"/>
  <c r="A116" i="30"/>
  <c r="A115" i="30"/>
  <c r="A114" i="30"/>
  <c r="A113" i="30"/>
  <c r="A112" i="30"/>
  <c r="A111" i="30"/>
  <c r="A110" i="30"/>
  <c r="A109" i="30"/>
  <c r="A108" i="30"/>
  <c r="B8" i="30" s="1"/>
  <c r="A107" i="30"/>
  <c r="A106" i="30"/>
  <c r="A105" i="30"/>
  <c r="A104" i="30"/>
  <c r="AR102" i="30"/>
  <c r="AQ102" i="30"/>
  <c r="AP102" i="30"/>
  <c r="AO102" i="30"/>
  <c r="AN102" i="30"/>
  <c r="AM102" i="30"/>
  <c r="AL102" i="30"/>
  <c r="AK102" i="30"/>
  <c r="AJ102" i="30"/>
  <c r="AI102" i="30"/>
  <c r="AH102" i="30"/>
  <c r="AG102" i="30"/>
  <c r="AF102" i="30"/>
  <c r="AE102" i="30"/>
  <c r="AD102" i="30"/>
  <c r="AC102" i="30"/>
  <c r="AB102" i="30"/>
  <c r="AA102" i="30"/>
  <c r="Z102" i="30"/>
  <c r="Y102" i="30"/>
  <c r="X102" i="30"/>
  <c r="W102" i="30"/>
  <c r="V102" i="30"/>
  <c r="U102" i="30"/>
  <c r="T102" i="30"/>
  <c r="S102" i="30"/>
  <c r="R102" i="30"/>
  <c r="Q102" i="30"/>
  <c r="P102" i="30"/>
  <c r="O102" i="30"/>
  <c r="N102" i="30"/>
  <c r="M102" i="30"/>
  <c r="I102" i="30"/>
  <c r="H102" i="30"/>
  <c r="G102" i="30"/>
  <c r="F102" i="30"/>
  <c r="E102" i="30"/>
  <c r="C102" i="30"/>
  <c r="B102" i="30"/>
  <c r="A102" i="30"/>
  <c r="H30" i="30" a="1"/>
  <c r="H30" i="30" s="1"/>
  <c r="E28" i="30"/>
  <c r="N26" i="30"/>
  <c r="M26" i="30"/>
  <c r="J26" i="30"/>
  <c r="K26" i="30" s="1"/>
  <c r="I26" i="30"/>
  <c r="H26" i="30"/>
  <c r="G26" i="30"/>
  <c r="B26" i="30"/>
  <c r="D26" i="30" s="1"/>
  <c r="N25" i="30"/>
  <c r="M25" i="30"/>
  <c r="L25" i="30"/>
  <c r="G25" i="30"/>
  <c r="D25" i="30"/>
  <c r="C25" i="30"/>
  <c r="F25" i="30" s="1"/>
  <c r="B25" i="30"/>
  <c r="I25" i="30" s="1"/>
  <c r="N24" i="30"/>
  <c r="M24" i="30"/>
  <c r="G24" i="30"/>
  <c r="N23" i="30"/>
  <c r="M23" i="30"/>
  <c r="L23" i="30"/>
  <c r="G23" i="30"/>
  <c r="D23" i="30"/>
  <c r="C23" i="30"/>
  <c r="F23" i="30" s="1"/>
  <c r="B23" i="30"/>
  <c r="I23" i="30" s="1"/>
  <c r="N22" i="30"/>
  <c r="M22" i="30"/>
  <c r="J22" i="30"/>
  <c r="K22" i="30" s="1"/>
  <c r="I22" i="30"/>
  <c r="H22" i="30"/>
  <c r="G22" i="30"/>
  <c r="B22" i="30"/>
  <c r="D22" i="30" s="1"/>
  <c r="N21" i="30"/>
  <c r="M21" i="30"/>
  <c r="L21" i="30"/>
  <c r="G21" i="30"/>
  <c r="D21" i="30"/>
  <c r="C21" i="30"/>
  <c r="F21" i="30" s="1"/>
  <c r="B21" i="30"/>
  <c r="I21" i="30" s="1"/>
  <c r="N20" i="30"/>
  <c r="M20" i="30"/>
  <c r="G20" i="30"/>
  <c r="N19" i="30"/>
  <c r="M19" i="30"/>
  <c r="L19" i="30"/>
  <c r="G19" i="30"/>
  <c r="D19" i="30"/>
  <c r="C19" i="30"/>
  <c r="F19" i="30" s="1"/>
  <c r="B19" i="30"/>
  <c r="I19" i="30" s="1"/>
  <c r="N18" i="30"/>
  <c r="M18" i="30"/>
  <c r="I18" i="30"/>
  <c r="H18" i="30"/>
  <c r="G18" i="30"/>
  <c r="B18" i="30"/>
  <c r="D18" i="30" s="1"/>
  <c r="N17" i="30"/>
  <c r="M17" i="30"/>
  <c r="L17" i="30"/>
  <c r="G17" i="30"/>
  <c r="D17" i="30"/>
  <c r="C17" i="30"/>
  <c r="F17" i="30" s="1"/>
  <c r="B17" i="30"/>
  <c r="I17" i="30" s="1"/>
  <c r="M16" i="30"/>
  <c r="G16" i="30"/>
  <c r="M15" i="30"/>
  <c r="J15" i="30"/>
  <c r="K15" i="30" s="1"/>
  <c r="G15" i="30"/>
  <c r="B15" i="30"/>
  <c r="D15" i="30" s="1"/>
  <c r="M14" i="30"/>
  <c r="L14" i="30"/>
  <c r="J14" i="30"/>
  <c r="K14" i="30" s="1"/>
  <c r="I14" i="30"/>
  <c r="H14" i="30"/>
  <c r="G14" i="30"/>
  <c r="F14" i="30"/>
  <c r="D14" i="30"/>
  <c r="C14" i="30"/>
  <c r="B14" i="30"/>
  <c r="M13" i="30"/>
  <c r="J13" i="30"/>
  <c r="K13" i="30" s="1"/>
  <c r="I13" i="30"/>
  <c r="H13" i="30"/>
  <c r="G13" i="30"/>
  <c r="B13" i="30"/>
  <c r="D13" i="30" s="1"/>
  <c r="M12" i="30"/>
  <c r="G12" i="30"/>
  <c r="B12" i="30"/>
  <c r="H12" i="30" s="1"/>
  <c r="M11" i="30"/>
  <c r="I11" i="30"/>
  <c r="H11" i="30"/>
  <c r="G11" i="30"/>
  <c r="D11" i="30"/>
  <c r="B11" i="30"/>
  <c r="J11" i="30" s="1"/>
  <c r="K11" i="30" s="1"/>
  <c r="M10" i="30"/>
  <c r="J10" i="30"/>
  <c r="K10" i="30" s="1"/>
  <c r="I10" i="30"/>
  <c r="G10" i="30"/>
  <c r="B10" i="30"/>
  <c r="D10" i="30" s="1"/>
  <c r="M9" i="30"/>
  <c r="L9" i="30"/>
  <c r="G9" i="30"/>
  <c r="D9" i="30"/>
  <c r="C9" i="30"/>
  <c r="F9" i="30" s="1"/>
  <c r="B9" i="30"/>
  <c r="I9" i="30" s="1"/>
  <c r="M8" i="30"/>
  <c r="G8" i="30"/>
  <c r="M7" i="30"/>
  <c r="J7" i="30"/>
  <c r="K7" i="30" s="1"/>
  <c r="G7" i="30"/>
  <c r="B7" i="30"/>
  <c r="L7" i="30" s="1"/>
  <c r="M6" i="30"/>
  <c r="L6" i="30"/>
  <c r="J6" i="30"/>
  <c r="I6" i="30"/>
  <c r="H6" i="30"/>
  <c r="G6" i="30"/>
  <c r="G28" i="30" s="1"/>
  <c r="F6" i="30"/>
  <c r="D6" i="30"/>
  <c r="C6" i="30"/>
  <c r="B6" i="30"/>
  <c r="A145" i="29"/>
  <c r="A144" i="29"/>
  <c r="A143" i="29"/>
  <c r="A142" i="29"/>
  <c r="A141" i="29"/>
  <c r="A140" i="29"/>
  <c r="B24" i="29" s="1"/>
  <c r="A139" i="29"/>
  <c r="A138" i="29"/>
  <c r="A137" i="29"/>
  <c r="A136" i="29"/>
  <c r="A135" i="29"/>
  <c r="A134" i="29"/>
  <c r="A133" i="29"/>
  <c r="A132" i="29"/>
  <c r="B20" i="29" s="1"/>
  <c r="A131" i="29"/>
  <c r="A130" i="29"/>
  <c r="A129" i="29"/>
  <c r="A128" i="29"/>
  <c r="A127" i="29"/>
  <c r="A126" i="29"/>
  <c r="A125" i="29"/>
  <c r="A124" i="29"/>
  <c r="B16" i="29" s="1"/>
  <c r="A123" i="29"/>
  <c r="A122" i="29"/>
  <c r="A121" i="29"/>
  <c r="A120" i="29"/>
  <c r="A119" i="29"/>
  <c r="A118" i="29"/>
  <c r="A117" i="29"/>
  <c r="A116" i="29"/>
  <c r="A115" i="29"/>
  <c r="A114" i="29"/>
  <c r="A113" i="29"/>
  <c r="A112" i="29"/>
  <c r="A111" i="29"/>
  <c r="A110" i="29"/>
  <c r="A109" i="29"/>
  <c r="A108" i="29"/>
  <c r="A107" i="29"/>
  <c r="A106" i="29"/>
  <c r="A105" i="29"/>
  <c r="A104" i="29"/>
  <c r="AR102" i="29"/>
  <c r="AQ102" i="29"/>
  <c r="AP102" i="29"/>
  <c r="AO102" i="29"/>
  <c r="AN102" i="29"/>
  <c r="AM102" i="29"/>
  <c r="AL102" i="29"/>
  <c r="AK102" i="29"/>
  <c r="AJ102" i="29"/>
  <c r="AI102" i="29"/>
  <c r="AH102" i="29"/>
  <c r="AG102" i="29"/>
  <c r="AF102" i="29"/>
  <c r="AE102" i="29"/>
  <c r="AD102" i="29"/>
  <c r="AC102" i="29"/>
  <c r="AB102" i="29"/>
  <c r="AA102" i="29"/>
  <c r="Z102" i="29"/>
  <c r="Y102" i="29"/>
  <c r="X102" i="29"/>
  <c r="W102" i="29"/>
  <c r="V102" i="29"/>
  <c r="U102" i="29"/>
  <c r="T102" i="29"/>
  <c r="S102" i="29"/>
  <c r="R102" i="29"/>
  <c r="Q102" i="29"/>
  <c r="P102" i="29"/>
  <c r="O102" i="29"/>
  <c r="N102" i="29"/>
  <c r="M102" i="29"/>
  <c r="I102" i="29"/>
  <c r="H102" i="29"/>
  <c r="G102" i="29"/>
  <c r="F102" i="29"/>
  <c r="E102" i="29"/>
  <c r="C102" i="29"/>
  <c r="B102" i="29"/>
  <c r="A102" i="29"/>
  <c r="H30" i="29" a="1"/>
  <c r="H30" i="29" s="1"/>
  <c r="E28" i="29"/>
  <c r="N26" i="29"/>
  <c r="M26" i="29"/>
  <c r="J26" i="29"/>
  <c r="K26" i="29" s="1"/>
  <c r="H26" i="29"/>
  <c r="G26" i="29"/>
  <c r="B26" i="29"/>
  <c r="D26" i="29" s="1"/>
  <c r="N25" i="29"/>
  <c r="M25" i="29"/>
  <c r="L25" i="29"/>
  <c r="J25" i="29"/>
  <c r="K25" i="29" s="1"/>
  <c r="G25" i="29"/>
  <c r="C25" i="29"/>
  <c r="F25" i="29" s="1"/>
  <c r="B25" i="29"/>
  <c r="I25" i="29" s="1"/>
  <c r="N24" i="29"/>
  <c r="M24" i="29"/>
  <c r="G24" i="29"/>
  <c r="N23" i="29"/>
  <c r="M23" i="29"/>
  <c r="L23" i="29"/>
  <c r="J23" i="29"/>
  <c r="K23" i="29" s="1"/>
  <c r="G23" i="29"/>
  <c r="C23" i="29"/>
  <c r="F23" i="29" s="1"/>
  <c r="B23" i="29"/>
  <c r="I23" i="29" s="1"/>
  <c r="N22" i="29"/>
  <c r="M22" i="29"/>
  <c r="J22" i="29"/>
  <c r="K22" i="29" s="1"/>
  <c r="H22" i="29"/>
  <c r="G22" i="29"/>
  <c r="B22" i="29"/>
  <c r="D22" i="29" s="1"/>
  <c r="N21" i="29"/>
  <c r="M21" i="29"/>
  <c r="L21" i="29"/>
  <c r="J21" i="29"/>
  <c r="K21" i="29" s="1"/>
  <c r="G21" i="29"/>
  <c r="C21" i="29"/>
  <c r="F21" i="29" s="1"/>
  <c r="B21" i="29"/>
  <c r="I21" i="29" s="1"/>
  <c r="N20" i="29"/>
  <c r="M20" i="29"/>
  <c r="G20" i="29"/>
  <c r="N19" i="29"/>
  <c r="M19" i="29"/>
  <c r="L19" i="29"/>
  <c r="J19" i="29"/>
  <c r="K19" i="29" s="1"/>
  <c r="G19" i="29"/>
  <c r="C19" i="29"/>
  <c r="F19" i="29" s="1"/>
  <c r="B19" i="29"/>
  <c r="I19" i="29" s="1"/>
  <c r="N18" i="29"/>
  <c r="M18" i="29"/>
  <c r="J18" i="29"/>
  <c r="K18" i="29" s="1"/>
  <c r="H18" i="29"/>
  <c r="G18" i="29"/>
  <c r="B18" i="29"/>
  <c r="D18" i="29" s="1"/>
  <c r="N17" i="29"/>
  <c r="M17" i="29"/>
  <c r="L17" i="29"/>
  <c r="J17" i="29"/>
  <c r="K17" i="29" s="1"/>
  <c r="G17" i="29"/>
  <c r="C17" i="29"/>
  <c r="F17" i="29" s="1"/>
  <c r="B17" i="29"/>
  <c r="I17" i="29" s="1"/>
  <c r="N16" i="29"/>
  <c r="M16" i="29"/>
  <c r="G16" i="29"/>
  <c r="N15" i="29"/>
  <c r="M15" i="29"/>
  <c r="L15" i="29"/>
  <c r="J15" i="29"/>
  <c r="K15" i="29" s="1"/>
  <c r="G15" i="29"/>
  <c r="C15" i="29"/>
  <c r="F15" i="29" s="1"/>
  <c r="B15" i="29"/>
  <c r="I15" i="29" s="1"/>
  <c r="M14" i="29"/>
  <c r="J14" i="29"/>
  <c r="K14" i="29" s="1"/>
  <c r="I14" i="29"/>
  <c r="G14" i="29"/>
  <c r="D14" i="29"/>
  <c r="B14" i="29"/>
  <c r="L14" i="29" s="1"/>
  <c r="M13" i="29"/>
  <c r="L13" i="29"/>
  <c r="J13" i="29"/>
  <c r="K13" i="29" s="1"/>
  <c r="I13" i="29"/>
  <c r="H13" i="29"/>
  <c r="G13" i="29"/>
  <c r="D13" i="29"/>
  <c r="C13" i="29"/>
  <c r="F13" i="29" s="1"/>
  <c r="B13" i="29"/>
  <c r="M12" i="29"/>
  <c r="G12" i="29"/>
  <c r="D12" i="29"/>
  <c r="B12" i="29"/>
  <c r="J12" i="29" s="1"/>
  <c r="K12" i="29" s="1"/>
  <c r="M11" i="29"/>
  <c r="J11" i="29"/>
  <c r="K11" i="29" s="1"/>
  <c r="H11" i="29"/>
  <c r="G11" i="29"/>
  <c r="B11" i="29"/>
  <c r="D11" i="29" s="1"/>
  <c r="M10" i="29"/>
  <c r="G10" i="29"/>
  <c r="B10" i="29"/>
  <c r="H10" i="29" s="1"/>
  <c r="M9" i="29"/>
  <c r="L9" i="29"/>
  <c r="I9" i="29"/>
  <c r="H9" i="29"/>
  <c r="G9" i="29"/>
  <c r="F9" i="29"/>
  <c r="D9" i="29"/>
  <c r="C9" i="29"/>
  <c r="B9" i="29"/>
  <c r="J9" i="29" s="1"/>
  <c r="K9" i="29" s="1"/>
  <c r="M8" i="29"/>
  <c r="I8" i="29"/>
  <c r="G8" i="29"/>
  <c r="B8" i="29"/>
  <c r="D8" i="29" s="1"/>
  <c r="M7" i="29"/>
  <c r="L7" i="29"/>
  <c r="J7" i="29"/>
  <c r="K7" i="29" s="1"/>
  <c r="G7" i="29"/>
  <c r="C7" i="29"/>
  <c r="F7" i="29" s="1"/>
  <c r="B7" i="29"/>
  <c r="I7" i="29" s="1"/>
  <c r="M6" i="29"/>
  <c r="L6" i="29"/>
  <c r="J6" i="29"/>
  <c r="K6" i="29" s="1"/>
  <c r="I6" i="29"/>
  <c r="G6" i="29"/>
  <c r="G28" i="29" s="1"/>
  <c r="F6" i="29"/>
  <c r="D6" i="29"/>
  <c r="C6" i="29"/>
  <c r="B6" i="29"/>
  <c r="H6" i="29" s="1"/>
  <c r="A145" i="28"/>
  <c r="A144" i="28"/>
  <c r="A143" i="28"/>
  <c r="A142" i="28"/>
  <c r="A141" i="28"/>
  <c r="A140" i="28"/>
  <c r="A139" i="28"/>
  <c r="A138" i="28"/>
  <c r="B23" i="28" s="1"/>
  <c r="A137" i="28"/>
  <c r="A136" i="28"/>
  <c r="A135" i="28"/>
  <c r="A134" i="28"/>
  <c r="A133" i="28"/>
  <c r="A132" i="28"/>
  <c r="A131" i="28"/>
  <c r="A130" i="28"/>
  <c r="B19" i="28" s="1"/>
  <c r="A129" i="28"/>
  <c r="A128" i="28"/>
  <c r="A127" i="28"/>
  <c r="A126" i="28"/>
  <c r="A125" i="28"/>
  <c r="A124" i="28"/>
  <c r="A123" i="28"/>
  <c r="A122" i="28"/>
  <c r="B15" i="28" s="1"/>
  <c r="A121" i="28"/>
  <c r="A120" i="28"/>
  <c r="A119" i="28"/>
  <c r="A118" i="28"/>
  <c r="A117" i="28"/>
  <c r="A116" i="28"/>
  <c r="A115" i="28"/>
  <c r="A114" i="28"/>
  <c r="B11" i="28" s="1"/>
  <c r="A113" i="28"/>
  <c r="A112" i="28"/>
  <c r="A111" i="28"/>
  <c r="A110" i="28"/>
  <c r="A109" i="28"/>
  <c r="A108" i="28"/>
  <c r="A107" i="28"/>
  <c r="A106" i="28"/>
  <c r="A105" i="28"/>
  <c r="A104" i="28"/>
  <c r="AR102" i="28"/>
  <c r="AQ102" i="28"/>
  <c r="AP102" i="28"/>
  <c r="AO102" i="28"/>
  <c r="AN102" i="28"/>
  <c r="AM102" i="28"/>
  <c r="AL102" i="28"/>
  <c r="AK102" i="28"/>
  <c r="AJ102" i="28"/>
  <c r="AI102" i="28"/>
  <c r="AH102" i="28"/>
  <c r="AG102" i="28"/>
  <c r="AF102" i="28"/>
  <c r="AE102" i="28"/>
  <c r="AD102" i="28"/>
  <c r="AC102" i="28"/>
  <c r="AB102" i="28"/>
  <c r="AA102" i="28"/>
  <c r="Z102" i="28"/>
  <c r="Y102" i="28"/>
  <c r="X102" i="28"/>
  <c r="W102" i="28"/>
  <c r="V102" i="28"/>
  <c r="U102" i="28"/>
  <c r="T102" i="28"/>
  <c r="S102" i="28"/>
  <c r="R102" i="28"/>
  <c r="Q102" i="28"/>
  <c r="P102" i="28"/>
  <c r="O102" i="28"/>
  <c r="N102" i="28"/>
  <c r="M102" i="28"/>
  <c r="I102" i="28"/>
  <c r="H102" i="28"/>
  <c r="G102" i="28"/>
  <c r="F102" i="28"/>
  <c r="E102" i="28"/>
  <c r="C102" i="28"/>
  <c r="B102" i="28"/>
  <c r="A102" i="28"/>
  <c r="H30" i="28" a="1"/>
  <c r="H30" i="28" s="1"/>
  <c r="E28" i="28"/>
  <c r="N26" i="28"/>
  <c r="M26" i="28"/>
  <c r="J26" i="28"/>
  <c r="K26" i="28" s="1"/>
  <c r="G26" i="28"/>
  <c r="B26" i="28"/>
  <c r="D26" i="28" s="1"/>
  <c r="N25" i="28"/>
  <c r="M25" i="28"/>
  <c r="J25" i="28"/>
  <c r="K25" i="28" s="1"/>
  <c r="G25" i="28"/>
  <c r="B25" i="28"/>
  <c r="I25" i="28" s="1"/>
  <c r="N24" i="28"/>
  <c r="M24" i="28"/>
  <c r="J24" i="28"/>
  <c r="K24" i="28" s="1"/>
  <c r="G24" i="28"/>
  <c r="B24" i="28"/>
  <c r="D24" i="28" s="1"/>
  <c r="N23" i="28"/>
  <c r="M23" i="28"/>
  <c r="G23" i="28"/>
  <c r="N22" i="28"/>
  <c r="M22" i="28"/>
  <c r="G22" i="28"/>
  <c r="B22" i="28"/>
  <c r="D22" i="28" s="1"/>
  <c r="N21" i="28"/>
  <c r="M21" i="28"/>
  <c r="J21" i="28"/>
  <c r="K21" i="28" s="1"/>
  <c r="G21" i="28"/>
  <c r="B21" i="28"/>
  <c r="I21" i="28" s="1"/>
  <c r="N20" i="28"/>
  <c r="M20" i="28"/>
  <c r="G20" i="28"/>
  <c r="B20" i="28"/>
  <c r="D20" i="28" s="1"/>
  <c r="N19" i="28"/>
  <c r="M19" i="28"/>
  <c r="G19" i="28"/>
  <c r="N18" i="28"/>
  <c r="M18" i="28"/>
  <c r="G18" i="28"/>
  <c r="B18" i="28"/>
  <c r="D18" i="28" s="1"/>
  <c r="N17" i="28"/>
  <c r="M17" i="28"/>
  <c r="J17" i="28"/>
  <c r="K17" i="28" s="1"/>
  <c r="G17" i="28"/>
  <c r="B17" i="28"/>
  <c r="I17" i="28" s="1"/>
  <c r="N16" i="28"/>
  <c r="M16" i="28"/>
  <c r="G16" i="28"/>
  <c r="B16" i="28"/>
  <c r="D16" i="28" s="1"/>
  <c r="N15" i="28"/>
  <c r="M15" i="28"/>
  <c r="G15" i="28"/>
  <c r="N14" i="28"/>
  <c r="M14" i="28"/>
  <c r="G14" i="28"/>
  <c r="B14" i="28"/>
  <c r="D14" i="28" s="1"/>
  <c r="M13" i="28"/>
  <c r="J13" i="28"/>
  <c r="K13" i="28" s="1"/>
  <c r="I13" i="28"/>
  <c r="G13" i="28"/>
  <c r="D13" i="28"/>
  <c r="B13" i="28"/>
  <c r="H13" i="28" s="1"/>
  <c r="M12" i="28"/>
  <c r="L12" i="28"/>
  <c r="J12" i="28"/>
  <c r="K12" i="28" s="1"/>
  <c r="I12" i="28"/>
  <c r="H12" i="28"/>
  <c r="G12" i="28"/>
  <c r="D12" i="28"/>
  <c r="C12" i="28"/>
  <c r="F12" i="28" s="1"/>
  <c r="B12" i="28"/>
  <c r="M11" i="28"/>
  <c r="G11" i="28"/>
  <c r="M10" i="28"/>
  <c r="J10" i="28"/>
  <c r="K10" i="28" s="1"/>
  <c r="G10" i="28"/>
  <c r="B10" i="28"/>
  <c r="I10" i="28" s="1"/>
  <c r="M9" i="28"/>
  <c r="J9" i="28"/>
  <c r="K9" i="28" s="1"/>
  <c r="I9" i="28"/>
  <c r="G9" i="28"/>
  <c r="D9" i="28"/>
  <c r="B9" i="28"/>
  <c r="L9" i="28" s="1"/>
  <c r="M8" i="28"/>
  <c r="L8" i="28"/>
  <c r="I8" i="28"/>
  <c r="H8" i="28"/>
  <c r="G8" i="28"/>
  <c r="D8" i="28"/>
  <c r="C8" i="28"/>
  <c r="F8" i="28" s="1"/>
  <c r="B8" i="28"/>
  <c r="J8" i="28" s="1"/>
  <c r="K8" i="28" s="1"/>
  <c r="M7" i="28"/>
  <c r="G7" i="28"/>
  <c r="B7" i="28"/>
  <c r="J7" i="28" s="1"/>
  <c r="K7" i="28" s="1"/>
  <c r="M6" i="28"/>
  <c r="G6" i="28"/>
  <c r="G28" i="28" s="1"/>
  <c r="B6" i="28"/>
  <c r="D6" i="28" s="1"/>
  <c r="A145" i="27"/>
  <c r="A144" i="27"/>
  <c r="A143" i="27"/>
  <c r="A142" i="27"/>
  <c r="A141" i="27"/>
  <c r="A140" i="27"/>
  <c r="A139" i="27"/>
  <c r="A138" i="27"/>
  <c r="B23" i="27" s="1"/>
  <c r="A137" i="27"/>
  <c r="A136" i="27"/>
  <c r="A135" i="27"/>
  <c r="A134" i="27"/>
  <c r="A133" i="27"/>
  <c r="A132" i="27"/>
  <c r="A131" i="27"/>
  <c r="A130" i="27"/>
  <c r="B19" i="27" s="1"/>
  <c r="A129" i="27"/>
  <c r="A128" i="27"/>
  <c r="A127" i="27"/>
  <c r="A126" i="27"/>
  <c r="A125" i="27"/>
  <c r="A124" i="27"/>
  <c r="A123" i="27"/>
  <c r="A122" i="27"/>
  <c r="B15" i="27" s="1"/>
  <c r="A121" i="27"/>
  <c r="A120" i="27"/>
  <c r="A119" i="27"/>
  <c r="A118" i="27"/>
  <c r="A117" i="27"/>
  <c r="A116" i="27"/>
  <c r="A115" i="27"/>
  <c r="A114" i="27"/>
  <c r="B11" i="27" s="1"/>
  <c r="A113" i="27"/>
  <c r="A112" i="27"/>
  <c r="A111" i="27"/>
  <c r="A110" i="27"/>
  <c r="A109" i="27"/>
  <c r="A108" i="27"/>
  <c r="A107" i="27"/>
  <c r="A106" i="27"/>
  <c r="B7" i="27" s="1"/>
  <c r="A105" i="27"/>
  <c r="A104" i="27"/>
  <c r="AR102" i="27"/>
  <c r="AQ102" i="27"/>
  <c r="AP102" i="27"/>
  <c r="AO102" i="27"/>
  <c r="AN102" i="27"/>
  <c r="AM102" i="27"/>
  <c r="AL102" i="27"/>
  <c r="AK102" i="27"/>
  <c r="AJ102" i="27"/>
  <c r="AI102" i="27"/>
  <c r="AH102" i="27"/>
  <c r="AG102" i="27"/>
  <c r="AF102" i="27"/>
  <c r="AE102" i="27"/>
  <c r="AD102" i="27"/>
  <c r="AC102" i="27"/>
  <c r="AB102" i="27"/>
  <c r="AA102" i="27"/>
  <c r="Z102" i="27"/>
  <c r="Y102" i="27"/>
  <c r="X102" i="27"/>
  <c r="W102" i="27"/>
  <c r="V102" i="27"/>
  <c r="U102" i="27"/>
  <c r="T102" i="27"/>
  <c r="S102" i="27"/>
  <c r="R102" i="27"/>
  <c r="Q102" i="27"/>
  <c r="P102" i="27"/>
  <c r="O102" i="27"/>
  <c r="N102" i="27"/>
  <c r="M102" i="27"/>
  <c r="I102" i="27"/>
  <c r="H102" i="27"/>
  <c r="G102" i="27"/>
  <c r="F102" i="27"/>
  <c r="E102" i="27"/>
  <c r="C102" i="27"/>
  <c r="B102" i="27"/>
  <c r="A102" i="27"/>
  <c r="H30" i="27" a="1"/>
  <c r="H30" i="27" s="1"/>
  <c r="E28" i="27"/>
  <c r="N26" i="27"/>
  <c r="M26" i="27"/>
  <c r="J26" i="27"/>
  <c r="K26" i="27" s="1"/>
  <c r="G26" i="27"/>
  <c r="B26" i="27"/>
  <c r="D26" i="27" s="1"/>
  <c r="N25" i="27"/>
  <c r="M25" i="27"/>
  <c r="J25" i="27"/>
  <c r="K25" i="27" s="1"/>
  <c r="G25" i="27"/>
  <c r="B25" i="27"/>
  <c r="I25" i="27" s="1"/>
  <c r="N24" i="27"/>
  <c r="M24" i="27"/>
  <c r="J24" i="27"/>
  <c r="K24" i="27" s="1"/>
  <c r="G24" i="27"/>
  <c r="B24" i="27"/>
  <c r="D24" i="27" s="1"/>
  <c r="N23" i="27"/>
  <c r="M23" i="27"/>
  <c r="G23" i="27"/>
  <c r="N22" i="27"/>
  <c r="M22" i="27"/>
  <c r="J22" i="27"/>
  <c r="K22" i="27" s="1"/>
  <c r="G22" i="27"/>
  <c r="B22" i="27"/>
  <c r="D22" i="27" s="1"/>
  <c r="N21" i="27"/>
  <c r="M21" i="27"/>
  <c r="J21" i="27"/>
  <c r="K21" i="27" s="1"/>
  <c r="G21" i="27"/>
  <c r="B21" i="27"/>
  <c r="I21" i="27" s="1"/>
  <c r="N20" i="27"/>
  <c r="M20" i="27"/>
  <c r="J20" i="27"/>
  <c r="K20" i="27" s="1"/>
  <c r="G20" i="27"/>
  <c r="B20" i="27"/>
  <c r="D20" i="27" s="1"/>
  <c r="N19" i="27"/>
  <c r="M19" i="27"/>
  <c r="G19" i="27"/>
  <c r="N18" i="27"/>
  <c r="M18" i="27"/>
  <c r="J18" i="27"/>
  <c r="K18" i="27" s="1"/>
  <c r="G18" i="27"/>
  <c r="B18" i="27"/>
  <c r="D18" i="27" s="1"/>
  <c r="N17" i="27"/>
  <c r="M17" i="27"/>
  <c r="J17" i="27"/>
  <c r="K17" i="27" s="1"/>
  <c r="G17" i="27"/>
  <c r="B17" i="27"/>
  <c r="I17" i="27" s="1"/>
  <c r="N16" i="27"/>
  <c r="M16" i="27"/>
  <c r="J16" i="27"/>
  <c r="K16" i="27" s="1"/>
  <c r="G16" i="27"/>
  <c r="B16" i="27"/>
  <c r="D16" i="27" s="1"/>
  <c r="N15" i="27"/>
  <c r="M15" i="27"/>
  <c r="G15" i="27"/>
  <c r="N14" i="27"/>
  <c r="M14" i="27"/>
  <c r="J14" i="27"/>
  <c r="K14" i="27" s="1"/>
  <c r="G14" i="27"/>
  <c r="B14" i="27"/>
  <c r="D14" i="27" s="1"/>
  <c r="N13" i="27"/>
  <c r="M13" i="27"/>
  <c r="J13" i="27"/>
  <c r="K13" i="27" s="1"/>
  <c r="G13" i="27"/>
  <c r="B13" i="27"/>
  <c r="I13" i="27" s="1"/>
  <c r="M12" i="27"/>
  <c r="J12" i="27"/>
  <c r="K12" i="27" s="1"/>
  <c r="I12" i="27"/>
  <c r="G12" i="27"/>
  <c r="D12" i="27"/>
  <c r="B12" i="27"/>
  <c r="L12" i="27" s="1"/>
  <c r="M11" i="27"/>
  <c r="G11" i="27"/>
  <c r="M10" i="27"/>
  <c r="G10" i="27"/>
  <c r="B10" i="27"/>
  <c r="J10" i="27" s="1"/>
  <c r="K10" i="27" s="1"/>
  <c r="M9" i="27"/>
  <c r="J9" i="27"/>
  <c r="K9" i="27" s="1"/>
  <c r="G9" i="27"/>
  <c r="B9" i="27"/>
  <c r="D9" i="27" s="1"/>
  <c r="M8" i="27"/>
  <c r="J8" i="27"/>
  <c r="K8" i="27" s="1"/>
  <c r="I8" i="27"/>
  <c r="G8" i="27"/>
  <c r="D8" i="27"/>
  <c r="B8" i="27"/>
  <c r="H8" i="27" s="1"/>
  <c r="M7" i="27"/>
  <c r="G7" i="27"/>
  <c r="M6" i="27"/>
  <c r="G6" i="27"/>
  <c r="G28" i="27" s="1"/>
  <c r="B6" i="27"/>
  <c r="D6" i="27" s="1"/>
  <c r="A145" i="26"/>
  <c r="A144" i="26"/>
  <c r="A143" i="26"/>
  <c r="A142" i="26"/>
  <c r="A141" i="26"/>
  <c r="A140" i="26"/>
  <c r="A139" i="26"/>
  <c r="A138" i="26"/>
  <c r="B23" i="26" s="1"/>
  <c r="A137" i="26"/>
  <c r="A136" i="26"/>
  <c r="A135" i="26"/>
  <c r="A134" i="26"/>
  <c r="A133" i="26"/>
  <c r="A132" i="26"/>
  <c r="A131" i="26"/>
  <c r="A130" i="26"/>
  <c r="B19" i="26" s="1"/>
  <c r="A129" i="26"/>
  <c r="A128" i="26"/>
  <c r="A127" i="26"/>
  <c r="A126" i="26"/>
  <c r="A125" i="26"/>
  <c r="A124" i="26"/>
  <c r="A123" i="26"/>
  <c r="A122" i="26"/>
  <c r="B15" i="26" s="1"/>
  <c r="A121" i="26"/>
  <c r="A120" i="26"/>
  <c r="A119" i="26"/>
  <c r="A118" i="26"/>
  <c r="A117" i="26"/>
  <c r="A116" i="26"/>
  <c r="A115" i="26"/>
  <c r="A114" i="26"/>
  <c r="B11" i="26" s="1"/>
  <c r="A113" i="26"/>
  <c r="A112" i="26"/>
  <c r="A111" i="26"/>
  <c r="A110" i="26"/>
  <c r="A109" i="26"/>
  <c r="A108" i="26"/>
  <c r="A107" i="26"/>
  <c r="A106" i="26"/>
  <c r="B7" i="26" s="1"/>
  <c r="A105" i="26"/>
  <c r="A104" i="26"/>
  <c r="AR102" i="26"/>
  <c r="AQ102" i="26"/>
  <c r="AP102" i="26"/>
  <c r="AO102" i="26"/>
  <c r="AN102" i="26"/>
  <c r="AM102" i="26"/>
  <c r="AL102" i="26"/>
  <c r="AK102" i="26"/>
  <c r="AJ102" i="26"/>
  <c r="AI102" i="26"/>
  <c r="AH102" i="26"/>
  <c r="AG102" i="26"/>
  <c r="AF102" i="26"/>
  <c r="AE102" i="26"/>
  <c r="AD102" i="26"/>
  <c r="AC102" i="26"/>
  <c r="AB102" i="26"/>
  <c r="AA102" i="26"/>
  <c r="Z102" i="26"/>
  <c r="Y102" i="26"/>
  <c r="X102" i="26"/>
  <c r="W102" i="26"/>
  <c r="V102" i="26"/>
  <c r="U102" i="26"/>
  <c r="T102" i="26"/>
  <c r="S102" i="26"/>
  <c r="R102" i="26"/>
  <c r="Q102" i="26"/>
  <c r="P102" i="26"/>
  <c r="O102" i="26"/>
  <c r="N102" i="26"/>
  <c r="M102" i="26"/>
  <c r="I102" i="26"/>
  <c r="H102" i="26"/>
  <c r="G102" i="26"/>
  <c r="F102" i="26"/>
  <c r="E102" i="26"/>
  <c r="C102" i="26"/>
  <c r="B102" i="26"/>
  <c r="A102" i="26"/>
  <c r="H30" i="26" a="1"/>
  <c r="H30" i="26" s="1"/>
  <c r="E28" i="26"/>
  <c r="N26" i="26"/>
  <c r="M26" i="26"/>
  <c r="J26" i="26"/>
  <c r="K26" i="26" s="1"/>
  <c r="I26" i="26"/>
  <c r="H26" i="26"/>
  <c r="G26" i="26"/>
  <c r="D26" i="26"/>
  <c r="B26" i="26"/>
  <c r="L26" i="26" s="1"/>
  <c r="N25" i="26"/>
  <c r="M25" i="26"/>
  <c r="L25" i="26"/>
  <c r="J25" i="26"/>
  <c r="K25" i="26" s="1"/>
  <c r="I25" i="26"/>
  <c r="G25" i="26"/>
  <c r="F25" i="26"/>
  <c r="C25" i="26"/>
  <c r="B25" i="26"/>
  <c r="H25" i="26" s="1"/>
  <c r="N24" i="26"/>
  <c r="M24" i="26"/>
  <c r="J24" i="26"/>
  <c r="K24" i="26" s="1"/>
  <c r="I24" i="26"/>
  <c r="H24" i="26"/>
  <c r="G24" i="26"/>
  <c r="D24" i="26"/>
  <c r="B24" i="26"/>
  <c r="L24" i="26" s="1"/>
  <c r="N23" i="26"/>
  <c r="M23" i="26"/>
  <c r="G23" i="26"/>
  <c r="N22" i="26"/>
  <c r="M22" i="26"/>
  <c r="J22" i="26"/>
  <c r="K22" i="26" s="1"/>
  <c r="H22" i="26"/>
  <c r="G22" i="26"/>
  <c r="D22" i="26"/>
  <c r="B22" i="26"/>
  <c r="L22" i="26" s="1"/>
  <c r="N21" i="26"/>
  <c r="M21" i="26"/>
  <c r="L21" i="26"/>
  <c r="J21" i="26"/>
  <c r="K21" i="26" s="1"/>
  <c r="I21" i="26"/>
  <c r="G21" i="26"/>
  <c r="C21" i="26"/>
  <c r="F21" i="26" s="1"/>
  <c r="B21" i="26"/>
  <c r="H21" i="26" s="1"/>
  <c r="N20" i="26"/>
  <c r="M20" i="26"/>
  <c r="J20" i="26"/>
  <c r="K20" i="26" s="1"/>
  <c r="H20" i="26"/>
  <c r="G20" i="26"/>
  <c r="D20" i="26"/>
  <c r="B20" i="26"/>
  <c r="L20" i="26" s="1"/>
  <c r="N19" i="26"/>
  <c r="M19" i="26"/>
  <c r="G19" i="26"/>
  <c r="N18" i="26"/>
  <c r="M18" i="26"/>
  <c r="J18" i="26"/>
  <c r="K18" i="26" s="1"/>
  <c r="H18" i="26"/>
  <c r="G18" i="26"/>
  <c r="D18" i="26"/>
  <c r="B18" i="26"/>
  <c r="L18" i="26" s="1"/>
  <c r="N17" i="26"/>
  <c r="M17" i="26"/>
  <c r="L17" i="26"/>
  <c r="J17" i="26"/>
  <c r="K17" i="26" s="1"/>
  <c r="I17" i="26"/>
  <c r="G17" i="26"/>
  <c r="C17" i="26"/>
  <c r="F17" i="26" s="1"/>
  <c r="B17" i="26"/>
  <c r="H17" i="26" s="1"/>
  <c r="N16" i="26"/>
  <c r="M16" i="26"/>
  <c r="J16" i="26"/>
  <c r="K16" i="26" s="1"/>
  <c r="H16" i="26"/>
  <c r="G16" i="26"/>
  <c r="D16" i="26"/>
  <c r="B16" i="26"/>
  <c r="L16" i="26" s="1"/>
  <c r="N15" i="26"/>
  <c r="M15" i="26"/>
  <c r="G15" i="26"/>
  <c r="N14" i="26"/>
  <c r="M14" i="26"/>
  <c r="J14" i="26"/>
  <c r="K14" i="26" s="1"/>
  <c r="H14" i="26"/>
  <c r="G14" i="26"/>
  <c r="D14" i="26"/>
  <c r="B14" i="26"/>
  <c r="L14" i="26" s="1"/>
  <c r="N13" i="26"/>
  <c r="M13" i="26"/>
  <c r="L13" i="26"/>
  <c r="J13" i="26"/>
  <c r="K13" i="26" s="1"/>
  <c r="I13" i="26"/>
  <c r="G13" i="26"/>
  <c r="C13" i="26"/>
  <c r="F13" i="26" s="1"/>
  <c r="B13" i="26"/>
  <c r="H13" i="26" s="1"/>
  <c r="N12" i="26"/>
  <c r="M12" i="26"/>
  <c r="J12" i="26"/>
  <c r="K12" i="26" s="1"/>
  <c r="H12" i="26"/>
  <c r="G12" i="26"/>
  <c r="D12" i="26"/>
  <c r="B12" i="26"/>
  <c r="L12" i="26" s="1"/>
  <c r="M11" i="26"/>
  <c r="G11" i="26"/>
  <c r="M10" i="26"/>
  <c r="G10" i="26"/>
  <c r="B10" i="26"/>
  <c r="J10" i="26" s="1"/>
  <c r="K10" i="26" s="1"/>
  <c r="M9" i="26"/>
  <c r="I9" i="26"/>
  <c r="H9" i="26"/>
  <c r="G9" i="26"/>
  <c r="B9" i="26"/>
  <c r="D9" i="26" s="1"/>
  <c r="M8" i="26"/>
  <c r="L8" i="26"/>
  <c r="J8" i="26"/>
  <c r="K8" i="26" s="1"/>
  <c r="I8" i="26"/>
  <c r="G8" i="26"/>
  <c r="C8" i="26"/>
  <c r="F8" i="26" s="1"/>
  <c r="B8" i="26"/>
  <c r="H8" i="26" s="1"/>
  <c r="M7" i="26"/>
  <c r="G7" i="26"/>
  <c r="M6" i="26"/>
  <c r="L6" i="26"/>
  <c r="J6" i="26"/>
  <c r="K6" i="26" s="1"/>
  <c r="I6" i="26"/>
  <c r="H6" i="26"/>
  <c r="G6" i="26"/>
  <c r="G28" i="26" s="1"/>
  <c r="D6" i="26"/>
  <c r="C6" i="26"/>
  <c r="F6" i="26" s="1"/>
  <c r="B6" i="26"/>
  <c r="A145" i="25"/>
  <c r="A144" i="25"/>
  <c r="A143" i="25"/>
  <c r="A142" i="25"/>
  <c r="A141" i="25"/>
  <c r="A140" i="25"/>
  <c r="B24" i="25" s="1"/>
  <c r="A139" i="25"/>
  <c r="A138" i="25"/>
  <c r="B23" i="25" s="1"/>
  <c r="A137" i="25"/>
  <c r="A136" i="25"/>
  <c r="A135" i="25"/>
  <c r="A134" i="25"/>
  <c r="A133" i="25"/>
  <c r="A132" i="25"/>
  <c r="A131" i="25"/>
  <c r="A130" i="25"/>
  <c r="B19" i="25" s="1"/>
  <c r="A129" i="25"/>
  <c r="A128" i="25"/>
  <c r="A127" i="25"/>
  <c r="A126" i="25"/>
  <c r="A125" i="25"/>
  <c r="A124" i="25"/>
  <c r="A123" i="25"/>
  <c r="A122" i="25"/>
  <c r="B15" i="25" s="1"/>
  <c r="A121" i="25"/>
  <c r="A120" i="25"/>
  <c r="A119" i="25"/>
  <c r="A118" i="25"/>
  <c r="A117" i="25"/>
  <c r="A116" i="25"/>
  <c r="A115" i="25"/>
  <c r="A114" i="25"/>
  <c r="B11" i="25" s="1"/>
  <c r="A113" i="25"/>
  <c r="A112" i="25"/>
  <c r="A111" i="25"/>
  <c r="A110" i="25"/>
  <c r="A109" i="25"/>
  <c r="A108" i="25"/>
  <c r="A107" i="25"/>
  <c r="A106" i="25"/>
  <c r="B7" i="25" s="1"/>
  <c r="A105" i="25"/>
  <c r="A104" i="25"/>
  <c r="AR102" i="25"/>
  <c r="AQ102" i="25"/>
  <c r="AP102" i="25"/>
  <c r="AO102" i="25"/>
  <c r="AN102" i="25"/>
  <c r="AM102" i="25"/>
  <c r="AL102" i="25"/>
  <c r="AK102" i="25"/>
  <c r="AJ102" i="25"/>
  <c r="AI102" i="25"/>
  <c r="AH102" i="25"/>
  <c r="AG102" i="25"/>
  <c r="AF102" i="25"/>
  <c r="AE102" i="25"/>
  <c r="AD102" i="25"/>
  <c r="AC102" i="25"/>
  <c r="AB102" i="25"/>
  <c r="AA102" i="25"/>
  <c r="Z102" i="25"/>
  <c r="Y102" i="25"/>
  <c r="X102" i="25"/>
  <c r="W102" i="25"/>
  <c r="V102" i="25"/>
  <c r="U102" i="25"/>
  <c r="T102" i="25"/>
  <c r="S102" i="25"/>
  <c r="R102" i="25"/>
  <c r="Q102" i="25"/>
  <c r="P102" i="25"/>
  <c r="O102" i="25"/>
  <c r="N102" i="25"/>
  <c r="M102" i="25"/>
  <c r="I102" i="25"/>
  <c r="H102" i="25"/>
  <c r="G102" i="25"/>
  <c r="F102" i="25"/>
  <c r="E102" i="25"/>
  <c r="C102" i="25"/>
  <c r="B102" i="25"/>
  <c r="A102" i="25"/>
  <c r="H30" i="25" a="1"/>
  <c r="H30" i="25" s="1"/>
  <c r="E28" i="25"/>
  <c r="N26" i="25"/>
  <c r="M26" i="25"/>
  <c r="J26" i="25"/>
  <c r="K26" i="25" s="1"/>
  <c r="H26" i="25"/>
  <c r="G26" i="25"/>
  <c r="B26" i="25"/>
  <c r="D26" i="25" s="1"/>
  <c r="N25" i="25"/>
  <c r="M25" i="25"/>
  <c r="J25" i="25"/>
  <c r="K25" i="25" s="1"/>
  <c r="G25" i="25"/>
  <c r="B25" i="25"/>
  <c r="I25" i="25" s="1"/>
  <c r="N24" i="25"/>
  <c r="M24" i="25"/>
  <c r="G24" i="25"/>
  <c r="N23" i="25"/>
  <c r="M23" i="25"/>
  <c r="G23" i="25"/>
  <c r="N22" i="25"/>
  <c r="M22" i="25"/>
  <c r="J22" i="25"/>
  <c r="K22" i="25" s="1"/>
  <c r="H22" i="25"/>
  <c r="G22" i="25"/>
  <c r="B22" i="25"/>
  <c r="D22" i="25" s="1"/>
  <c r="N21" i="25"/>
  <c r="M21" i="25"/>
  <c r="J21" i="25"/>
  <c r="K21" i="25" s="1"/>
  <c r="G21" i="25"/>
  <c r="B21" i="25"/>
  <c r="I21" i="25" s="1"/>
  <c r="N20" i="25"/>
  <c r="M20" i="25"/>
  <c r="J20" i="25"/>
  <c r="K20" i="25" s="1"/>
  <c r="H20" i="25"/>
  <c r="G20" i="25"/>
  <c r="B20" i="25"/>
  <c r="D20" i="25" s="1"/>
  <c r="N19" i="25"/>
  <c r="M19" i="25"/>
  <c r="G19" i="25"/>
  <c r="N18" i="25"/>
  <c r="M18" i="25"/>
  <c r="J18" i="25"/>
  <c r="K18" i="25" s="1"/>
  <c r="H18" i="25"/>
  <c r="G18" i="25"/>
  <c r="B18" i="25"/>
  <c r="D18" i="25" s="1"/>
  <c r="N17" i="25"/>
  <c r="M17" i="25"/>
  <c r="J17" i="25"/>
  <c r="K17" i="25" s="1"/>
  <c r="G17" i="25"/>
  <c r="B17" i="25"/>
  <c r="I17" i="25" s="1"/>
  <c r="N16" i="25"/>
  <c r="M16" i="25"/>
  <c r="J16" i="25"/>
  <c r="K16" i="25" s="1"/>
  <c r="H16" i="25"/>
  <c r="G16" i="25"/>
  <c r="B16" i="25"/>
  <c r="D16" i="25" s="1"/>
  <c r="N15" i="25"/>
  <c r="M15" i="25"/>
  <c r="G15" i="25"/>
  <c r="N14" i="25"/>
  <c r="M14" i="25"/>
  <c r="J14" i="25"/>
  <c r="K14" i="25" s="1"/>
  <c r="H14" i="25"/>
  <c r="G14" i="25"/>
  <c r="B14" i="25"/>
  <c r="D14" i="25" s="1"/>
  <c r="N13" i="25"/>
  <c r="M13" i="25"/>
  <c r="J13" i="25"/>
  <c r="K13" i="25" s="1"/>
  <c r="G13" i="25"/>
  <c r="B13" i="25"/>
  <c r="I13" i="25" s="1"/>
  <c r="N12" i="25"/>
  <c r="M12" i="25"/>
  <c r="J12" i="25"/>
  <c r="K12" i="25" s="1"/>
  <c r="H12" i="25"/>
  <c r="G12" i="25"/>
  <c r="B12" i="25"/>
  <c r="D12" i="25" s="1"/>
  <c r="N11" i="25"/>
  <c r="M11" i="25"/>
  <c r="G11" i="25"/>
  <c r="M10" i="25"/>
  <c r="J10" i="25"/>
  <c r="K10" i="25" s="1"/>
  <c r="I10" i="25"/>
  <c r="G10" i="25"/>
  <c r="D10" i="25"/>
  <c r="B10" i="25"/>
  <c r="L10" i="25" s="1"/>
  <c r="M9" i="25"/>
  <c r="L9" i="25"/>
  <c r="J9" i="25"/>
  <c r="K9" i="25" s="1"/>
  <c r="I9" i="25"/>
  <c r="H9" i="25"/>
  <c r="G9" i="25"/>
  <c r="D9" i="25"/>
  <c r="C9" i="25"/>
  <c r="F9" i="25" s="1"/>
  <c r="B9" i="25"/>
  <c r="M8" i="25"/>
  <c r="G8" i="25"/>
  <c r="B8" i="25"/>
  <c r="J8" i="25" s="1"/>
  <c r="K8" i="25" s="1"/>
  <c r="M7" i="25"/>
  <c r="G7" i="25"/>
  <c r="M6" i="25"/>
  <c r="J6" i="25"/>
  <c r="K6" i="25" s="1"/>
  <c r="I6" i="25"/>
  <c r="G6" i="25"/>
  <c r="G28" i="25" s="1"/>
  <c r="B6" i="25"/>
  <c r="H6" i="25" s="1"/>
  <c r="A145" i="24"/>
  <c r="A144" i="24"/>
  <c r="A143" i="24"/>
  <c r="A142" i="24"/>
  <c r="A141" i="24"/>
  <c r="A140" i="24"/>
  <c r="A139" i="24"/>
  <c r="A138" i="24"/>
  <c r="B23" i="24" s="1"/>
  <c r="A137" i="24"/>
  <c r="A136" i="24"/>
  <c r="A135" i="24"/>
  <c r="A134" i="24"/>
  <c r="A133" i="24"/>
  <c r="A132" i="24"/>
  <c r="A131" i="24"/>
  <c r="A130" i="24"/>
  <c r="B19" i="24" s="1"/>
  <c r="A129" i="24"/>
  <c r="A128" i="24"/>
  <c r="A127" i="24"/>
  <c r="A126" i="24"/>
  <c r="A125" i="24"/>
  <c r="A124" i="24"/>
  <c r="A123" i="24"/>
  <c r="A122" i="24"/>
  <c r="B15" i="24" s="1"/>
  <c r="A121" i="24"/>
  <c r="A120" i="24"/>
  <c r="A119" i="24"/>
  <c r="A118" i="24"/>
  <c r="A117" i="24"/>
  <c r="A116" i="24"/>
  <c r="A115" i="24"/>
  <c r="A114" i="24"/>
  <c r="B11" i="24" s="1"/>
  <c r="A113" i="24"/>
  <c r="A112" i="24"/>
  <c r="A111" i="24"/>
  <c r="A110" i="24"/>
  <c r="A109" i="24"/>
  <c r="A108" i="24"/>
  <c r="A107" i="24"/>
  <c r="A106" i="24"/>
  <c r="A105" i="24"/>
  <c r="A104" i="24"/>
  <c r="AR102" i="24"/>
  <c r="AQ102" i="24"/>
  <c r="AP102" i="24"/>
  <c r="AO102" i="24"/>
  <c r="AN102" i="24"/>
  <c r="AM102" i="24"/>
  <c r="AL102" i="24"/>
  <c r="AK102" i="24"/>
  <c r="AJ102" i="24"/>
  <c r="AI102" i="24"/>
  <c r="AH102" i="24"/>
  <c r="AG102" i="24"/>
  <c r="AF102" i="24"/>
  <c r="AE102" i="24"/>
  <c r="AD102" i="24"/>
  <c r="AC102" i="24"/>
  <c r="AB102" i="24"/>
  <c r="AA102" i="24"/>
  <c r="Z102" i="24"/>
  <c r="Y102" i="24"/>
  <c r="X102" i="24"/>
  <c r="W102" i="24"/>
  <c r="V102" i="24"/>
  <c r="U102" i="24"/>
  <c r="T102" i="24"/>
  <c r="S102" i="24"/>
  <c r="R102" i="24"/>
  <c r="Q102" i="24"/>
  <c r="P102" i="24"/>
  <c r="O102" i="24"/>
  <c r="N102" i="24"/>
  <c r="M102" i="24"/>
  <c r="I102" i="24"/>
  <c r="H102" i="24"/>
  <c r="G102" i="24"/>
  <c r="F102" i="24"/>
  <c r="E102" i="24"/>
  <c r="C102" i="24"/>
  <c r="B102" i="24"/>
  <c r="A102" i="24"/>
  <c r="H30" i="24" a="1"/>
  <c r="H30" i="24" s="1"/>
  <c r="E28" i="24"/>
  <c r="N26" i="24"/>
  <c r="M26" i="24"/>
  <c r="J26" i="24"/>
  <c r="K26" i="24" s="1"/>
  <c r="G26" i="24"/>
  <c r="B26" i="24"/>
  <c r="D26" i="24" s="1"/>
  <c r="N25" i="24"/>
  <c r="M25" i="24"/>
  <c r="J25" i="24"/>
  <c r="K25" i="24" s="1"/>
  <c r="G25" i="24"/>
  <c r="B25" i="24"/>
  <c r="I25" i="24" s="1"/>
  <c r="N24" i="24"/>
  <c r="M24" i="24"/>
  <c r="J24" i="24"/>
  <c r="K24" i="24" s="1"/>
  <c r="G24" i="24"/>
  <c r="B24" i="24"/>
  <c r="D24" i="24" s="1"/>
  <c r="N23" i="24"/>
  <c r="M23" i="24"/>
  <c r="G23" i="24"/>
  <c r="N22" i="24"/>
  <c r="M22" i="24"/>
  <c r="J22" i="24"/>
  <c r="K22" i="24" s="1"/>
  <c r="G22" i="24"/>
  <c r="B22" i="24"/>
  <c r="D22" i="24" s="1"/>
  <c r="N21" i="24"/>
  <c r="M21" i="24"/>
  <c r="J21" i="24"/>
  <c r="K21" i="24" s="1"/>
  <c r="G21" i="24"/>
  <c r="B21" i="24"/>
  <c r="I21" i="24" s="1"/>
  <c r="N20" i="24"/>
  <c r="M20" i="24"/>
  <c r="J20" i="24"/>
  <c r="K20" i="24" s="1"/>
  <c r="G20" i="24"/>
  <c r="B20" i="24"/>
  <c r="D20" i="24" s="1"/>
  <c r="N19" i="24"/>
  <c r="M19" i="24"/>
  <c r="G19" i="24"/>
  <c r="N18" i="24"/>
  <c r="M18" i="24"/>
  <c r="J18" i="24"/>
  <c r="K18" i="24" s="1"/>
  <c r="G18" i="24"/>
  <c r="B18" i="24"/>
  <c r="D18" i="24" s="1"/>
  <c r="N17" i="24"/>
  <c r="M17" i="24"/>
  <c r="J17" i="24"/>
  <c r="K17" i="24" s="1"/>
  <c r="G17" i="24"/>
  <c r="B17" i="24"/>
  <c r="I17" i="24" s="1"/>
  <c r="N16" i="24"/>
  <c r="M16" i="24"/>
  <c r="J16" i="24"/>
  <c r="K16" i="24" s="1"/>
  <c r="G16" i="24"/>
  <c r="B16" i="24"/>
  <c r="D16" i="24" s="1"/>
  <c r="N15" i="24"/>
  <c r="M15" i="24"/>
  <c r="G15" i="24"/>
  <c r="N14" i="24"/>
  <c r="M14" i="24"/>
  <c r="J14" i="24"/>
  <c r="K14" i="24" s="1"/>
  <c r="G14" i="24"/>
  <c r="B14" i="24"/>
  <c r="D14" i="24" s="1"/>
  <c r="N13" i="24"/>
  <c r="M13" i="24"/>
  <c r="J13" i="24"/>
  <c r="K13" i="24" s="1"/>
  <c r="G13" i="24"/>
  <c r="B13" i="24"/>
  <c r="I13" i="24" s="1"/>
  <c r="N12" i="24"/>
  <c r="M12" i="24"/>
  <c r="J12" i="24"/>
  <c r="K12" i="24" s="1"/>
  <c r="G12" i="24"/>
  <c r="B12" i="24"/>
  <c r="D12" i="24" s="1"/>
  <c r="N11" i="24"/>
  <c r="M11" i="24"/>
  <c r="G11" i="24"/>
  <c r="N10" i="24"/>
  <c r="M10" i="24"/>
  <c r="J10" i="24"/>
  <c r="K10" i="24" s="1"/>
  <c r="G10" i="24"/>
  <c r="B10" i="24"/>
  <c r="D10" i="24" s="1"/>
  <c r="M9" i="24"/>
  <c r="J9" i="24"/>
  <c r="K9" i="24" s="1"/>
  <c r="I9" i="24"/>
  <c r="G9" i="24"/>
  <c r="D9" i="24"/>
  <c r="B9" i="24"/>
  <c r="H9" i="24" s="1"/>
  <c r="M8" i="24"/>
  <c r="L8" i="24"/>
  <c r="J8" i="24"/>
  <c r="K8" i="24" s="1"/>
  <c r="I8" i="24"/>
  <c r="H8" i="24"/>
  <c r="G8" i="24"/>
  <c r="D8" i="24"/>
  <c r="C8" i="24"/>
  <c r="F8" i="24" s="1"/>
  <c r="B8" i="24"/>
  <c r="M7" i="24"/>
  <c r="G7" i="24"/>
  <c r="B7" i="24"/>
  <c r="D7" i="24" s="1"/>
  <c r="M6" i="24"/>
  <c r="J6" i="24"/>
  <c r="K6" i="24" s="1"/>
  <c r="G6" i="24"/>
  <c r="G28" i="24" s="1"/>
  <c r="B6" i="24"/>
  <c r="I6" i="24" s="1"/>
  <c r="A145" i="23"/>
  <c r="A144" i="23"/>
  <c r="A143" i="23"/>
  <c r="A142" i="23"/>
  <c r="A141" i="23"/>
  <c r="A140" i="23"/>
  <c r="A139" i="23"/>
  <c r="A138" i="23"/>
  <c r="B23" i="23" s="1"/>
  <c r="A137" i="23"/>
  <c r="A136" i="23"/>
  <c r="A135" i="23"/>
  <c r="A134" i="23"/>
  <c r="A133" i="23"/>
  <c r="A132" i="23"/>
  <c r="A131" i="23"/>
  <c r="A130" i="23"/>
  <c r="B19" i="23" s="1"/>
  <c r="A129" i="23"/>
  <c r="A128" i="23"/>
  <c r="A127" i="23"/>
  <c r="A126" i="23"/>
  <c r="A125" i="23"/>
  <c r="A124" i="23"/>
  <c r="A123" i="23"/>
  <c r="A122" i="23"/>
  <c r="B15" i="23" s="1"/>
  <c r="A121" i="23"/>
  <c r="A120" i="23"/>
  <c r="A119" i="23"/>
  <c r="A118" i="23"/>
  <c r="A117" i="23"/>
  <c r="A116" i="23"/>
  <c r="A115" i="23"/>
  <c r="A114" i="23"/>
  <c r="B11" i="23" s="1"/>
  <c r="A113" i="23"/>
  <c r="A112" i="23"/>
  <c r="A111" i="23"/>
  <c r="A110" i="23"/>
  <c r="A109" i="23"/>
  <c r="A108" i="23"/>
  <c r="A107" i="23"/>
  <c r="A106" i="23"/>
  <c r="B7" i="23" s="1"/>
  <c r="A105" i="23"/>
  <c r="A104" i="23"/>
  <c r="AR102" i="23"/>
  <c r="AQ102" i="23"/>
  <c r="AP102" i="23"/>
  <c r="AO102" i="23"/>
  <c r="AN102" i="23"/>
  <c r="AM102" i="23"/>
  <c r="AL102" i="23"/>
  <c r="AK102" i="23"/>
  <c r="AJ102" i="23"/>
  <c r="AI102" i="23"/>
  <c r="AH102" i="23"/>
  <c r="AG102" i="23"/>
  <c r="AF102" i="23"/>
  <c r="AE102" i="23"/>
  <c r="AD102" i="23"/>
  <c r="AC102" i="23"/>
  <c r="AB102" i="23"/>
  <c r="AA102" i="23"/>
  <c r="Z102" i="23"/>
  <c r="Y102" i="23"/>
  <c r="X102" i="23"/>
  <c r="W102" i="23"/>
  <c r="V102" i="23"/>
  <c r="U102" i="23"/>
  <c r="T102" i="23"/>
  <c r="S102" i="23"/>
  <c r="R102" i="23"/>
  <c r="Q102" i="23"/>
  <c r="P102" i="23"/>
  <c r="O102" i="23"/>
  <c r="N102" i="23"/>
  <c r="M102" i="23"/>
  <c r="I102" i="23"/>
  <c r="H102" i="23"/>
  <c r="G102" i="23"/>
  <c r="F102" i="23"/>
  <c r="E102" i="23"/>
  <c r="C102" i="23"/>
  <c r="B102" i="23"/>
  <c r="A102" i="23"/>
  <c r="H30" i="23" a="1"/>
  <c r="H30" i="23" s="1"/>
  <c r="E28" i="23"/>
  <c r="N26" i="23"/>
  <c r="M26" i="23"/>
  <c r="J26" i="23"/>
  <c r="K26" i="23" s="1"/>
  <c r="G26" i="23"/>
  <c r="B26" i="23"/>
  <c r="D26" i="23" s="1"/>
  <c r="N25" i="23"/>
  <c r="M25" i="23"/>
  <c r="J25" i="23"/>
  <c r="K25" i="23" s="1"/>
  <c r="G25" i="23"/>
  <c r="B25" i="23"/>
  <c r="I25" i="23" s="1"/>
  <c r="N24" i="23"/>
  <c r="M24" i="23"/>
  <c r="J24" i="23"/>
  <c r="K24" i="23" s="1"/>
  <c r="G24" i="23"/>
  <c r="B24" i="23"/>
  <c r="D24" i="23" s="1"/>
  <c r="N23" i="23"/>
  <c r="M23" i="23"/>
  <c r="G23" i="23"/>
  <c r="N22" i="23"/>
  <c r="M22" i="23"/>
  <c r="J22" i="23"/>
  <c r="K22" i="23" s="1"/>
  <c r="G22" i="23"/>
  <c r="B22" i="23"/>
  <c r="D22" i="23" s="1"/>
  <c r="N21" i="23"/>
  <c r="M21" i="23"/>
  <c r="J21" i="23"/>
  <c r="K21" i="23" s="1"/>
  <c r="G21" i="23"/>
  <c r="B21" i="23"/>
  <c r="I21" i="23" s="1"/>
  <c r="N20" i="23"/>
  <c r="M20" i="23"/>
  <c r="J20" i="23"/>
  <c r="K20" i="23" s="1"/>
  <c r="G20" i="23"/>
  <c r="B20" i="23"/>
  <c r="D20" i="23" s="1"/>
  <c r="N19" i="23"/>
  <c r="M19" i="23"/>
  <c r="G19" i="23"/>
  <c r="N18" i="23"/>
  <c r="M18" i="23"/>
  <c r="J18" i="23"/>
  <c r="K18" i="23" s="1"/>
  <c r="G18" i="23"/>
  <c r="B18" i="23"/>
  <c r="D18" i="23" s="1"/>
  <c r="N17" i="23"/>
  <c r="M17" i="23"/>
  <c r="J17" i="23"/>
  <c r="K17" i="23" s="1"/>
  <c r="G17" i="23"/>
  <c r="B17" i="23"/>
  <c r="I17" i="23" s="1"/>
  <c r="N16" i="23"/>
  <c r="M16" i="23"/>
  <c r="J16" i="23"/>
  <c r="K16" i="23" s="1"/>
  <c r="G16" i="23"/>
  <c r="B16" i="23"/>
  <c r="D16" i="23" s="1"/>
  <c r="N15" i="23"/>
  <c r="M15" i="23"/>
  <c r="G15" i="23"/>
  <c r="N14" i="23"/>
  <c r="M14" i="23"/>
  <c r="J14" i="23"/>
  <c r="K14" i="23" s="1"/>
  <c r="G14" i="23"/>
  <c r="B14" i="23"/>
  <c r="D14" i="23" s="1"/>
  <c r="N13" i="23"/>
  <c r="M13" i="23"/>
  <c r="J13" i="23"/>
  <c r="K13" i="23" s="1"/>
  <c r="G13" i="23"/>
  <c r="B13" i="23"/>
  <c r="I13" i="23" s="1"/>
  <c r="N12" i="23"/>
  <c r="M12" i="23"/>
  <c r="J12" i="23"/>
  <c r="K12" i="23" s="1"/>
  <c r="G12" i="23"/>
  <c r="B12" i="23"/>
  <c r="D12" i="23" s="1"/>
  <c r="N11" i="23"/>
  <c r="M11" i="23"/>
  <c r="G11" i="23"/>
  <c r="N10" i="23"/>
  <c r="M10" i="23"/>
  <c r="J10" i="23"/>
  <c r="K10" i="23" s="1"/>
  <c r="G10" i="23"/>
  <c r="B10" i="23"/>
  <c r="D10" i="23" s="1"/>
  <c r="N9" i="23"/>
  <c r="M9" i="23"/>
  <c r="J9" i="23"/>
  <c r="K9" i="23" s="1"/>
  <c r="G9" i="23"/>
  <c r="B9" i="23"/>
  <c r="I9" i="23" s="1"/>
  <c r="M8" i="23"/>
  <c r="J8" i="23"/>
  <c r="K8" i="23" s="1"/>
  <c r="I8" i="23"/>
  <c r="G8" i="23"/>
  <c r="D8" i="23"/>
  <c r="B8" i="23"/>
  <c r="L8" i="23" s="1"/>
  <c r="M7" i="23"/>
  <c r="G7" i="23"/>
  <c r="M6" i="23"/>
  <c r="G6" i="23"/>
  <c r="G28" i="23" s="1"/>
  <c r="B6" i="23"/>
  <c r="J6" i="23" s="1"/>
  <c r="A145" i="22"/>
  <c r="A144" i="22"/>
  <c r="A143" i="22"/>
  <c r="A142" i="22"/>
  <c r="A141" i="22"/>
  <c r="A140" i="22"/>
  <c r="A139" i="22"/>
  <c r="A138" i="22"/>
  <c r="B23" i="22" s="1"/>
  <c r="A137" i="22"/>
  <c r="A136" i="22"/>
  <c r="A135" i="22"/>
  <c r="A134" i="22"/>
  <c r="A133" i="22"/>
  <c r="A132" i="22"/>
  <c r="A131" i="22"/>
  <c r="A130" i="22"/>
  <c r="B19" i="22" s="1"/>
  <c r="A129" i="22"/>
  <c r="A128" i="22"/>
  <c r="A127" i="22"/>
  <c r="A126" i="22"/>
  <c r="A125" i="22"/>
  <c r="A124" i="22"/>
  <c r="A123" i="22"/>
  <c r="A122" i="22"/>
  <c r="B15" i="22" s="1"/>
  <c r="A121" i="22"/>
  <c r="A120" i="22"/>
  <c r="A119" i="22"/>
  <c r="A118" i="22"/>
  <c r="A117" i="22"/>
  <c r="A116" i="22"/>
  <c r="A115" i="22"/>
  <c r="A114" i="22"/>
  <c r="B11" i="22" s="1"/>
  <c r="A113" i="22"/>
  <c r="A112" i="22"/>
  <c r="A111" i="22"/>
  <c r="A110" i="22"/>
  <c r="A109" i="22"/>
  <c r="A108" i="22"/>
  <c r="A107" i="22"/>
  <c r="A106" i="22"/>
  <c r="B7" i="22" s="1"/>
  <c r="A105" i="22"/>
  <c r="A104" i="22"/>
  <c r="AR102" i="22"/>
  <c r="AQ102" i="22"/>
  <c r="AP102" i="22"/>
  <c r="AO102" i="22"/>
  <c r="AN102" i="22"/>
  <c r="AM102" i="22"/>
  <c r="AL102" i="22"/>
  <c r="AK102" i="22"/>
  <c r="AJ102" i="22"/>
  <c r="AI102" i="22"/>
  <c r="AH102" i="22"/>
  <c r="AG102" i="22"/>
  <c r="AF102" i="22"/>
  <c r="AE102" i="22"/>
  <c r="AD102" i="22"/>
  <c r="AC102" i="22"/>
  <c r="AB102" i="22"/>
  <c r="AA102" i="22"/>
  <c r="Z102" i="22"/>
  <c r="Y102" i="22"/>
  <c r="X102" i="22"/>
  <c r="W102" i="22"/>
  <c r="V102" i="22"/>
  <c r="U102" i="22"/>
  <c r="T102" i="22"/>
  <c r="S102" i="22"/>
  <c r="R102" i="22"/>
  <c r="Q102" i="22"/>
  <c r="P102" i="22"/>
  <c r="O102" i="22"/>
  <c r="N102" i="22"/>
  <c r="M102" i="22"/>
  <c r="I102" i="22"/>
  <c r="H102" i="22"/>
  <c r="G102" i="22"/>
  <c r="F102" i="22"/>
  <c r="E102" i="22"/>
  <c r="C102" i="22"/>
  <c r="B102" i="22"/>
  <c r="A102" i="22"/>
  <c r="H30" i="22" a="1"/>
  <c r="H30" i="22" s="1"/>
  <c r="E28" i="22"/>
  <c r="N26" i="22"/>
  <c r="M26" i="22"/>
  <c r="J26" i="22"/>
  <c r="K26" i="22" s="1"/>
  <c r="H26" i="22"/>
  <c r="G26" i="22"/>
  <c r="B26" i="22"/>
  <c r="D26" i="22" s="1"/>
  <c r="N25" i="22"/>
  <c r="M25" i="22"/>
  <c r="L25" i="22"/>
  <c r="J25" i="22"/>
  <c r="K25" i="22" s="1"/>
  <c r="G25" i="22"/>
  <c r="C25" i="22"/>
  <c r="F25" i="22" s="1"/>
  <c r="B25" i="22"/>
  <c r="I25" i="22" s="1"/>
  <c r="N24" i="22"/>
  <c r="M24" i="22"/>
  <c r="J24" i="22"/>
  <c r="K24" i="22" s="1"/>
  <c r="H24" i="22"/>
  <c r="G24" i="22"/>
  <c r="B24" i="22"/>
  <c r="D24" i="22" s="1"/>
  <c r="N23" i="22"/>
  <c r="M23" i="22"/>
  <c r="G23" i="22"/>
  <c r="N22" i="22"/>
  <c r="M22" i="22"/>
  <c r="J22" i="22"/>
  <c r="K22" i="22" s="1"/>
  <c r="H22" i="22"/>
  <c r="G22" i="22"/>
  <c r="B22" i="22"/>
  <c r="D22" i="22" s="1"/>
  <c r="N21" i="22"/>
  <c r="M21" i="22"/>
  <c r="L21" i="22"/>
  <c r="J21" i="22"/>
  <c r="K21" i="22" s="1"/>
  <c r="G21" i="22"/>
  <c r="C21" i="22"/>
  <c r="F21" i="22" s="1"/>
  <c r="B21" i="22"/>
  <c r="I21" i="22" s="1"/>
  <c r="N20" i="22"/>
  <c r="M20" i="22"/>
  <c r="J20" i="22"/>
  <c r="K20" i="22" s="1"/>
  <c r="H20" i="22"/>
  <c r="G20" i="22"/>
  <c r="B20" i="22"/>
  <c r="D20" i="22" s="1"/>
  <c r="N19" i="22"/>
  <c r="M19" i="22"/>
  <c r="G19" i="22"/>
  <c r="N18" i="22"/>
  <c r="M18" i="22"/>
  <c r="J18" i="22"/>
  <c r="K18" i="22" s="1"/>
  <c r="H18" i="22"/>
  <c r="G18" i="22"/>
  <c r="B18" i="22"/>
  <c r="D18" i="22" s="1"/>
  <c r="N17" i="22"/>
  <c r="M17" i="22"/>
  <c r="L17" i="22"/>
  <c r="J17" i="22"/>
  <c r="K17" i="22" s="1"/>
  <c r="G17" i="22"/>
  <c r="C17" i="22"/>
  <c r="F17" i="22" s="1"/>
  <c r="B17" i="22"/>
  <c r="I17" i="22" s="1"/>
  <c r="N16" i="22"/>
  <c r="M16" i="22"/>
  <c r="J16" i="22"/>
  <c r="K16" i="22" s="1"/>
  <c r="H16" i="22"/>
  <c r="G16" i="22"/>
  <c r="B16" i="22"/>
  <c r="D16" i="22" s="1"/>
  <c r="N15" i="22"/>
  <c r="M15" i="22"/>
  <c r="G15" i="22"/>
  <c r="N14" i="22"/>
  <c r="M14" i="22"/>
  <c r="J14" i="22"/>
  <c r="K14" i="22" s="1"/>
  <c r="H14" i="22"/>
  <c r="G14" i="22"/>
  <c r="B14" i="22"/>
  <c r="D14" i="22" s="1"/>
  <c r="N13" i="22"/>
  <c r="M13" i="22"/>
  <c r="L13" i="22"/>
  <c r="J13" i="22"/>
  <c r="K13" i="22" s="1"/>
  <c r="G13" i="22"/>
  <c r="C13" i="22"/>
  <c r="F13" i="22" s="1"/>
  <c r="B13" i="22"/>
  <c r="I13" i="22" s="1"/>
  <c r="N12" i="22"/>
  <c r="M12" i="22"/>
  <c r="J12" i="22"/>
  <c r="K12" i="22" s="1"/>
  <c r="H12" i="22"/>
  <c r="G12" i="22"/>
  <c r="B12" i="22"/>
  <c r="D12" i="22" s="1"/>
  <c r="N11" i="22"/>
  <c r="M11" i="22"/>
  <c r="G11" i="22"/>
  <c r="N10" i="22"/>
  <c r="M10" i="22"/>
  <c r="J10" i="22"/>
  <c r="K10" i="22" s="1"/>
  <c r="H10" i="22"/>
  <c r="G10" i="22"/>
  <c r="B10" i="22"/>
  <c r="D10" i="22" s="1"/>
  <c r="N9" i="22"/>
  <c r="M9" i="22"/>
  <c r="J9" i="22"/>
  <c r="K9" i="22" s="1"/>
  <c r="G9" i="22"/>
  <c r="B9" i="22"/>
  <c r="I9" i="22" s="1"/>
  <c r="N8" i="22"/>
  <c r="M8" i="22"/>
  <c r="J8" i="22"/>
  <c r="K8" i="22" s="1"/>
  <c r="H8" i="22"/>
  <c r="G8" i="22"/>
  <c r="B8" i="22"/>
  <c r="D8" i="22" s="1"/>
  <c r="M7" i="22"/>
  <c r="G7" i="22"/>
  <c r="M6" i="22"/>
  <c r="L6" i="22"/>
  <c r="J6" i="22"/>
  <c r="K6" i="22" s="1"/>
  <c r="I6" i="22"/>
  <c r="H6" i="22"/>
  <c r="G6" i="22"/>
  <c r="G28" i="22" s="1"/>
  <c r="D6" i="22"/>
  <c r="C6" i="22"/>
  <c r="F6" i="22" s="1"/>
  <c r="B6" i="22"/>
  <c r="A145" i="21"/>
  <c r="A144" i="21"/>
  <c r="A143" i="21"/>
  <c r="A142" i="21"/>
  <c r="A141" i="21"/>
  <c r="A140" i="21"/>
  <c r="A139" i="21"/>
  <c r="A138" i="21"/>
  <c r="B23" i="21" s="1"/>
  <c r="A137" i="21"/>
  <c r="A136" i="21"/>
  <c r="A135" i="21"/>
  <c r="A134" i="21"/>
  <c r="A133" i="21"/>
  <c r="A132" i="21"/>
  <c r="A131" i="21"/>
  <c r="A130" i="21"/>
  <c r="B19" i="21" s="1"/>
  <c r="A129" i="21"/>
  <c r="A128" i="21"/>
  <c r="A127" i="21"/>
  <c r="A126" i="21"/>
  <c r="A125" i="21"/>
  <c r="A124" i="21"/>
  <c r="A123" i="21"/>
  <c r="A122" i="21"/>
  <c r="B15" i="21" s="1"/>
  <c r="A121" i="21"/>
  <c r="A120" i="21"/>
  <c r="A119" i="21"/>
  <c r="A118" i="21"/>
  <c r="A117" i="21"/>
  <c r="A116" i="21"/>
  <c r="A115" i="21"/>
  <c r="A114" i="21"/>
  <c r="B11" i="21" s="1"/>
  <c r="A113" i="21"/>
  <c r="A112" i="21"/>
  <c r="A111" i="21"/>
  <c r="A110" i="21"/>
  <c r="A109" i="21"/>
  <c r="A108" i="21"/>
  <c r="A107" i="21"/>
  <c r="A106" i="21"/>
  <c r="B7" i="21" s="1"/>
  <c r="A105" i="21"/>
  <c r="A104" i="21"/>
  <c r="AR102" i="21"/>
  <c r="AQ102" i="21"/>
  <c r="AP102" i="21"/>
  <c r="AO102" i="21"/>
  <c r="AN102" i="21"/>
  <c r="AM102" i="21"/>
  <c r="AL102" i="21"/>
  <c r="AK102" i="21"/>
  <c r="AJ102" i="21"/>
  <c r="AI102" i="21"/>
  <c r="AH102" i="21"/>
  <c r="AG102" i="21"/>
  <c r="AF102" i="21"/>
  <c r="AE102" i="21"/>
  <c r="AD102" i="21"/>
  <c r="AC102" i="21"/>
  <c r="AB102" i="21"/>
  <c r="AA102" i="21"/>
  <c r="Z102" i="21"/>
  <c r="Y102" i="21"/>
  <c r="X102" i="21"/>
  <c r="W102" i="21"/>
  <c r="V102" i="21"/>
  <c r="U102" i="21"/>
  <c r="T102" i="21"/>
  <c r="S102" i="21"/>
  <c r="R102" i="21"/>
  <c r="Q102" i="21"/>
  <c r="P102" i="21"/>
  <c r="O102" i="21"/>
  <c r="N102" i="21"/>
  <c r="M102" i="21"/>
  <c r="I102" i="21"/>
  <c r="H102" i="21"/>
  <c r="G102" i="21"/>
  <c r="F102" i="21"/>
  <c r="E102" i="21"/>
  <c r="C102" i="21"/>
  <c r="B102" i="21"/>
  <c r="A102" i="21"/>
  <c r="H30" i="21" a="1"/>
  <c r="H30" i="21" s="1"/>
  <c r="E28" i="21"/>
  <c r="N26" i="21"/>
  <c r="M26" i="21"/>
  <c r="J26" i="21"/>
  <c r="K26" i="21" s="1"/>
  <c r="G26" i="21"/>
  <c r="B26" i="21"/>
  <c r="D26" i="21" s="1"/>
  <c r="N25" i="21"/>
  <c r="M25" i="21"/>
  <c r="J25" i="21"/>
  <c r="K25" i="21" s="1"/>
  <c r="G25" i="21"/>
  <c r="B25" i="21"/>
  <c r="I25" i="21" s="1"/>
  <c r="N24" i="21"/>
  <c r="M24" i="21"/>
  <c r="J24" i="21"/>
  <c r="K24" i="21" s="1"/>
  <c r="G24" i="21"/>
  <c r="B24" i="21"/>
  <c r="D24" i="21" s="1"/>
  <c r="N23" i="21"/>
  <c r="M23" i="21"/>
  <c r="G23" i="21"/>
  <c r="N22" i="21"/>
  <c r="M22" i="21"/>
  <c r="J22" i="21"/>
  <c r="K22" i="21" s="1"/>
  <c r="G22" i="21"/>
  <c r="B22" i="21"/>
  <c r="D22" i="21" s="1"/>
  <c r="N21" i="21"/>
  <c r="M21" i="21"/>
  <c r="J21" i="21"/>
  <c r="K21" i="21" s="1"/>
  <c r="G21" i="21"/>
  <c r="B21" i="21"/>
  <c r="I21" i="21" s="1"/>
  <c r="N20" i="21"/>
  <c r="M20" i="21"/>
  <c r="J20" i="21"/>
  <c r="K20" i="21" s="1"/>
  <c r="G20" i="21"/>
  <c r="B20" i="21"/>
  <c r="D20" i="21" s="1"/>
  <c r="N19" i="21"/>
  <c r="M19" i="21"/>
  <c r="G19" i="21"/>
  <c r="N18" i="21"/>
  <c r="M18" i="21"/>
  <c r="J18" i="21"/>
  <c r="K18" i="21" s="1"/>
  <c r="G18" i="21"/>
  <c r="B18" i="21"/>
  <c r="D18" i="21" s="1"/>
  <c r="N17" i="21"/>
  <c r="M17" i="21"/>
  <c r="J17" i="21"/>
  <c r="K17" i="21" s="1"/>
  <c r="G17" i="21"/>
  <c r="B17" i="21"/>
  <c r="I17" i="21" s="1"/>
  <c r="N16" i="21"/>
  <c r="M16" i="21"/>
  <c r="J16" i="21"/>
  <c r="K16" i="21" s="1"/>
  <c r="G16" i="21"/>
  <c r="B16" i="21"/>
  <c r="D16" i="21" s="1"/>
  <c r="N15" i="21"/>
  <c r="M15" i="21"/>
  <c r="G15" i="21"/>
  <c r="N14" i="21"/>
  <c r="M14" i="21"/>
  <c r="J14" i="21"/>
  <c r="K14" i="21" s="1"/>
  <c r="G14" i="21"/>
  <c r="B14" i="21"/>
  <c r="D14" i="21" s="1"/>
  <c r="N13" i="21"/>
  <c r="M13" i="21"/>
  <c r="J13" i="21"/>
  <c r="K13" i="21" s="1"/>
  <c r="G13" i="21"/>
  <c r="B13" i="21"/>
  <c r="I13" i="21" s="1"/>
  <c r="N12" i="21"/>
  <c r="M12" i="21"/>
  <c r="J12" i="21"/>
  <c r="K12" i="21" s="1"/>
  <c r="G12" i="21"/>
  <c r="B12" i="21"/>
  <c r="D12" i="21" s="1"/>
  <c r="N11" i="21"/>
  <c r="M11" i="21"/>
  <c r="G11" i="21"/>
  <c r="N10" i="21"/>
  <c r="M10" i="21"/>
  <c r="J10" i="21"/>
  <c r="K10" i="21" s="1"/>
  <c r="G10" i="21"/>
  <c r="B10" i="21"/>
  <c r="D10" i="21" s="1"/>
  <c r="N9" i="21"/>
  <c r="M9" i="21"/>
  <c r="J9" i="21"/>
  <c r="K9" i="21" s="1"/>
  <c r="G9" i="21"/>
  <c r="B9" i="21"/>
  <c r="I9" i="21" s="1"/>
  <c r="N8" i="21"/>
  <c r="M8" i="21"/>
  <c r="J8" i="21"/>
  <c r="K8" i="21" s="1"/>
  <c r="G8" i="21"/>
  <c r="B8" i="21"/>
  <c r="D8" i="21" s="1"/>
  <c r="N7" i="21"/>
  <c r="M7" i="21"/>
  <c r="G7" i="21"/>
  <c r="M6" i="21"/>
  <c r="J6" i="21"/>
  <c r="K6" i="21" s="1"/>
  <c r="I6" i="21"/>
  <c r="G6" i="21"/>
  <c r="G28" i="21" s="1"/>
  <c r="D6" i="21"/>
  <c r="B6" i="21"/>
  <c r="L6" i="21" s="1"/>
  <c r="D20" i="30" l="1"/>
  <c r="L20" i="30"/>
  <c r="C20" i="30"/>
  <c r="F20" i="30" s="1"/>
  <c r="J20" i="30"/>
  <c r="K20" i="30" s="1"/>
  <c r="H20" i="30"/>
  <c r="I20" i="30"/>
  <c r="L16" i="30"/>
  <c r="C16" i="30"/>
  <c r="F16" i="30" s="1"/>
  <c r="H16" i="30"/>
  <c r="J16" i="30"/>
  <c r="K16" i="30" s="1"/>
  <c r="I16" i="30"/>
  <c r="D16" i="30"/>
  <c r="D28" i="30" s="1"/>
  <c r="D24" i="30"/>
  <c r="L24" i="30"/>
  <c r="C24" i="30"/>
  <c r="F24" i="30" s="1"/>
  <c r="I24" i="30"/>
  <c r="H24" i="30"/>
  <c r="J24" i="30"/>
  <c r="K24" i="30" s="1"/>
  <c r="L8" i="30"/>
  <c r="L28" i="30" s="1"/>
  <c r="C8" i="30"/>
  <c r="F8" i="30" s="1"/>
  <c r="J8" i="30"/>
  <c r="K8" i="30" s="1"/>
  <c r="I8" i="30"/>
  <c r="H8" i="30"/>
  <c r="D8" i="30"/>
  <c r="C7" i="30"/>
  <c r="F7" i="30" s="1"/>
  <c r="D12" i="30"/>
  <c r="D7" i="30"/>
  <c r="K6" i="30"/>
  <c r="H7" i="30"/>
  <c r="J9" i="30"/>
  <c r="K9" i="30" s="1"/>
  <c r="C11" i="30"/>
  <c r="F11" i="30" s="1"/>
  <c r="L11" i="30"/>
  <c r="I12" i="30"/>
  <c r="H15" i="30"/>
  <c r="J17" i="30"/>
  <c r="K17" i="30" s="1"/>
  <c r="J19" i="30"/>
  <c r="K19" i="30" s="1"/>
  <c r="J21" i="30"/>
  <c r="K21" i="30" s="1"/>
  <c r="J23" i="30"/>
  <c r="K23" i="30" s="1"/>
  <c r="J25" i="30"/>
  <c r="K25" i="30" s="1"/>
  <c r="I7" i="30"/>
  <c r="I28" i="30" s="1"/>
  <c r="H10" i="30"/>
  <c r="J12" i="30"/>
  <c r="K12" i="30" s="1"/>
  <c r="I15" i="30"/>
  <c r="C15" i="30"/>
  <c r="F15" i="30" s="1"/>
  <c r="L15" i="30"/>
  <c r="J18" i="30"/>
  <c r="K18" i="30" s="1"/>
  <c r="C12" i="30"/>
  <c r="F12" i="30" s="1"/>
  <c r="L12" i="30"/>
  <c r="C10" i="30"/>
  <c r="F10" i="30" s="1"/>
  <c r="L10" i="30"/>
  <c r="H9" i="30"/>
  <c r="H28" i="30" s="1"/>
  <c r="C13" i="30"/>
  <c r="F13" i="30" s="1"/>
  <c r="L13" i="30"/>
  <c r="H17" i="30"/>
  <c r="C18" i="30"/>
  <c r="F18" i="30" s="1"/>
  <c r="L18" i="30"/>
  <c r="H19" i="30"/>
  <c r="H21" i="30"/>
  <c r="C22" i="30"/>
  <c r="F22" i="30" s="1"/>
  <c r="L22" i="30"/>
  <c r="H23" i="30"/>
  <c r="H25" i="30"/>
  <c r="C26" i="30"/>
  <c r="F26" i="30" s="1"/>
  <c r="L26" i="30"/>
  <c r="D16" i="29"/>
  <c r="L16" i="29"/>
  <c r="C16" i="29"/>
  <c r="F16" i="29" s="1"/>
  <c r="J16" i="29"/>
  <c r="K16" i="29" s="1"/>
  <c r="I16" i="29"/>
  <c r="I28" i="29" s="1"/>
  <c r="H16" i="29"/>
  <c r="D20" i="29"/>
  <c r="L20" i="29"/>
  <c r="C20" i="29"/>
  <c r="F20" i="29" s="1"/>
  <c r="J20" i="29"/>
  <c r="K20" i="29" s="1"/>
  <c r="I20" i="29"/>
  <c r="H20" i="29"/>
  <c r="D24" i="29"/>
  <c r="H24" i="29"/>
  <c r="L24" i="29"/>
  <c r="C24" i="29"/>
  <c r="F24" i="29" s="1"/>
  <c r="J24" i="29"/>
  <c r="K24" i="29" s="1"/>
  <c r="I24" i="29"/>
  <c r="L28" i="29"/>
  <c r="I10" i="29"/>
  <c r="H8" i="29"/>
  <c r="J10" i="29"/>
  <c r="K10" i="29" s="1"/>
  <c r="C12" i="29"/>
  <c r="F12" i="29" s="1"/>
  <c r="L12" i="29"/>
  <c r="D7" i="29"/>
  <c r="D28" i="29" s="1"/>
  <c r="J8" i="29"/>
  <c r="K8" i="29" s="1"/>
  <c r="C10" i="29"/>
  <c r="F10" i="29" s="1"/>
  <c r="L10" i="29"/>
  <c r="I11" i="29"/>
  <c r="H14" i="29"/>
  <c r="D15" i="29"/>
  <c r="D17" i="29"/>
  <c r="I18" i="29"/>
  <c r="D19" i="29"/>
  <c r="D21" i="29"/>
  <c r="I22" i="29"/>
  <c r="D23" i="29"/>
  <c r="D25" i="29"/>
  <c r="I26" i="29"/>
  <c r="H12" i="29"/>
  <c r="C8" i="29"/>
  <c r="F8" i="29" s="1"/>
  <c r="L8" i="29"/>
  <c r="H7" i="29"/>
  <c r="H28" i="29" s="1"/>
  <c r="C11" i="29"/>
  <c r="F11" i="29" s="1"/>
  <c r="L11" i="29"/>
  <c r="I12" i="29"/>
  <c r="H15" i="29"/>
  <c r="H17" i="29"/>
  <c r="C18" i="29"/>
  <c r="F18" i="29" s="1"/>
  <c r="L18" i="29"/>
  <c r="H19" i="29"/>
  <c r="H21" i="29"/>
  <c r="C22" i="29"/>
  <c r="F22" i="29" s="1"/>
  <c r="L22" i="29"/>
  <c r="H23" i="29"/>
  <c r="H25" i="29"/>
  <c r="C26" i="29"/>
  <c r="F26" i="29" s="1"/>
  <c r="L26" i="29"/>
  <c r="D10" i="29"/>
  <c r="C14" i="29"/>
  <c r="F14" i="29" s="1"/>
  <c r="D11" i="28"/>
  <c r="L11" i="28"/>
  <c r="C11" i="28"/>
  <c r="F11" i="28" s="1"/>
  <c r="J11" i="28"/>
  <c r="K11" i="28" s="1"/>
  <c r="I11" i="28"/>
  <c r="H11" i="28"/>
  <c r="I19" i="28"/>
  <c r="J19" i="28"/>
  <c r="K19" i="28" s="1"/>
  <c r="H19" i="28"/>
  <c r="D19" i="28"/>
  <c r="L19" i="28"/>
  <c r="C19" i="28"/>
  <c r="F19" i="28" s="1"/>
  <c r="I15" i="28"/>
  <c r="H15" i="28"/>
  <c r="D15" i="28"/>
  <c r="L15" i="28"/>
  <c r="C15" i="28"/>
  <c r="F15" i="28" s="1"/>
  <c r="J15" i="28"/>
  <c r="K15" i="28" s="1"/>
  <c r="I23" i="28"/>
  <c r="H23" i="28"/>
  <c r="D23" i="28"/>
  <c r="J23" i="28"/>
  <c r="K23" i="28" s="1"/>
  <c r="L23" i="28"/>
  <c r="C23" i="28"/>
  <c r="F23" i="28" s="1"/>
  <c r="H6" i="28"/>
  <c r="D7" i="28"/>
  <c r="D28" i="28" s="1"/>
  <c r="C10" i="28"/>
  <c r="F10" i="28" s="1"/>
  <c r="L10" i="28"/>
  <c r="H14" i="28"/>
  <c r="H16" i="28"/>
  <c r="C17" i="28"/>
  <c r="F17" i="28" s="1"/>
  <c r="L17" i="28"/>
  <c r="H18" i="28"/>
  <c r="H20" i="28"/>
  <c r="C21" i="28"/>
  <c r="F21" i="28" s="1"/>
  <c r="L21" i="28"/>
  <c r="H22" i="28"/>
  <c r="H24" i="28"/>
  <c r="C25" i="28"/>
  <c r="F25" i="28" s="1"/>
  <c r="L25" i="28"/>
  <c r="H26" i="28"/>
  <c r="C7" i="28"/>
  <c r="F7" i="28" s="1"/>
  <c r="L7" i="28"/>
  <c r="I6" i="28"/>
  <c r="H9" i="28"/>
  <c r="D10" i="28"/>
  <c r="C13" i="28"/>
  <c r="F13" i="28" s="1"/>
  <c r="L13" i="28"/>
  <c r="I14" i="28"/>
  <c r="I16" i="28"/>
  <c r="D17" i="28"/>
  <c r="I18" i="28"/>
  <c r="I20" i="28"/>
  <c r="D21" i="28"/>
  <c r="I22" i="28"/>
  <c r="I24" i="28"/>
  <c r="D25" i="28"/>
  <c r="I26" i="28"/>
  <c r="J6" i="28"/>
  <c r="J14" i="28"/>
  <c r="K14" i="28" s="1"/>
  <c r="J16" i="28"/>
  <c r="K16" i="28" s="1"/>
  <c r="J18" i="28"/>
  <c r="K18" i="28" s="1"/>
  <c r="J20" i="28"/>
  <c r="K20" i="28" s="1"/>
  <c r="J22" i="28"/>
  <c r="K22" i="28" s="1"/>
  <c r="C6" i="28"/>
  <c r="L6" i="28"/>
  <c r="I7" i="28"/>
  <c r="H10" i="28"/>
  <c r="C14" i="28"/>
  <c r="F14" i="28" s="1"/>
  <c r="L14" i="28"/>
  <c r="C16" i="28"/>
  <c r="F16" i="28" s="1"/>
  <c r="L16" i="28"/>
  <c r="H17" i="28"/>
  <c r="C18" i="28"/>
  <c r="F18" i="28" s="1"/>
  <c r="L18" i="28"/>
  <c r="C20" i="28"/>
  <c r="F20" i="28" s="1"/>
  <c r="L20" i="28"/>
  <c r="H21" i="28"/>
  <c r="C22" i="28"/>
  <c r="F22" i="28" s="1"/>
  <c r="L22" i="28"/>
  <c r="C24" i="28"/>
  <c r="F24" i="28" s="1"/>
  <c r="L24" i="28"/>
  <c r="H25" i="28"/>
  <c r="C26" i="28"/>
  <c r="F26" i="28" s="1"/>
  <c r="L26" i="28"/>
  <c r="H7" i="28"/>
  <c r="C9" i="28"/>
  <c r="F9" i="28" s="1"/>
  <c r="I19" i="27"/>
  <c r="H19" i="27"/>
  <c r="D19" i="27"/>
  <c r="J19" i="27"/>
  <c r="K19" i="27" s="1"/>
  <c r="L19" i="27"/>
  <c r="C19" i="27"/>
  <c r="F19" i="27" s="1"/>
  <c r="C11" i="27"/>
  <c r="F11" i="27" s="1"/>
  <c r="D11" i="27"/>
  <c r="L11" i="27"/>
  <c r="J11" i="27"/>
  <c r="K11" i="27" s="1"/>
  <c r="I11" i="27"/>
  <c r="H11" i="27"/>
  <c r="I23" i="27"/>
  <c r="H23" i="27"/>
  <c r="D23" i="27"/>
  <c r="L23" i="27"/>
  <c r="C23" i="27"/>
  <c r="F23" i="27" s="1"/>
  <c r="J23" i="27"/>
  <c r="K23" i="27" s="1"/>
  <c r="I15" i="27"/>
  <c r="H15" i="27"/>
  <c r="D15" i="27"/>
  <c r="J15" i="27"/>
  <c r="K15" i="27" s="1"/>
  <c r="L15" i="27"/>
  <c r="C15" i="27"/>
  <c r="F15" i="27" s="1"/>
  <c r="I7" i="27"/>
  <c r="J7" i="27"/>
  <c r="K7" i="27" s="1"/>
  <c r="H7" i="27"/>
  <c r="C7" i="27"/>
  <c r="F7" i="27" s="1"/>
  <c r="L7" i="27"/>
  <c r="D7" i="27"/>
  <c r="D28" i="27" s="1"/>
  <c r="C10" i="27"/>
  <c r="F10" i="27" s="1"/>
  <c r="L10" i="27"/>
  <c r="I6" i="27"/>
  <c r="H9" i="27"/>
  <c r="D10" i="27"/>
  <c r="C13" i="27"/>
  <c r="F13" i="27" s="1"/>
  <c r="L13" i="27"/>
  <c r="H14" i="27"/>
  <c r="H16" i="27"/>
  <c r="C17" i="27"/>
  <c r="F17" i="27" s="1"/>
  <c r="L17" i="27"/>
  <c r="H18" i="27"/>
  <c r="H20" i="27"/>
  <c r="C21" i="27"/>
  <c r="F21" i="27" s="1"/>
  <c r="L21" i="27"/>
  <c r="H22" i="27"/>
  <c r="H24" i="27"/>
  <c r="C25" i="27"/>
  <c r="F25" i="27" s="1"/>
  <c r="L25" i="27"/>
  <c r="H26" i="27"/>
  <c r="H6" i="27"/>
  <c r="J6" i="27"/>
  <c r="C8" i="27"/>
  <c r="F8" i="27" s="1"/>
  <c r="L8" i="27"/>
  <c r="I9" i="27"/>
  <c r="H12" i="27"/>
  <c r="D13" i="27"/>
  <c r="I14" i="27"/>
  <c r="I16" i="27"/>
  <c r="D17" i="27"/>
  <c r="I18" i="27"/>
  <c r="I20" i="27"/>
  <c r="D21" i="27"/>
  <c r="I22" i="27"/>
  <c r="I24" i="27"/>
  <c r="D25" i="27"/>
  <c r="I26" i="27"/>
  <c r="C6" i="27"/>
  <c r="L6" i="27"/>
  <c r="H10" i="27"/>
  <c r="C9" i="27"/>
  <c r="F9" i="27" s="1"/>
  <c r="L9" i="27"/>
  <c r="I10" i="27"/>
  <c r="H13" i="27"/>
  <c r="C14" i="27"/>
  <c r="F14" i="27" s="1"/>
  <c r="L14" i="27"/>
  <c r="C16" i="27"/>
  <c r="F16" i="27" s="1"/>
  <c r="L16" i="27"/>
  <c r="H17" i="27"/>
  <c r="C18" i="27"/>
  <c r="F18" i="27" s="1"/>
  <c r="L18" i="27"/>
  <c r="C20" i="27"/>
  <c r="F20" i="27" s="1"/>
  <c r="L20" i="27"/>
  <c r="H21" i="27"/>
  <c r="C22" i="27"/>
  <c r="F22" i="27" s="1"/>
  <c r="L22" i="27"/>
  <c r="C24" i="27"/>
  <c r="F24" i="27" s="1"/>
  <c r="L24" i="27"/>
  <c r="H25" i="27"/>
  <c r="C26" i="27"/>
  <c r="F26" i="27" s="1"/>
  <c r="L26" i="27"/>
  <c r="C12" i="27"/>
  <c r="F12" i="27" s="1"/>
  <c r="D11" i="26"/>
  <c r="H11" i="26"/>
  <c r="I11" i="26"/>
  <c r="L11" i="26"/>
  <c r="C11" i="26"/>
  <c r="F11" i="26" s="1"/>
  <c r="J11" i="26"/>
  <c r="K11" i="26" s="1"/>
  <c r="H15" i="26"/>
  <c r="I15" i="26"/>
  <c r="C15" i="26"/>
  <c r="F15" i="26" s="1"/>
  <c r="J15" i="26"/>
  <c r="K15" i="26" s="1"/>
  <c r="D15" i="26"/>
  <c r="L15" i="26"/>
  <c r="I19" i="26"/>
  <c r="H19" i="26"/>
  <c r="D19" i="26"/>
  <c r="J19" i="26"/>
  <c r="K19" i="26" s="1"/>
  <c r="L19" i="26"/>
  <c r="C19" i="26"/>
  <c r="F19" i="26" s="1"/>
  <c r="I23" i="26"/>
  <c r="H23" i="26"/>
  <c r="J23" i="26"/>
  <c r="K23" i="26" s="1"/>
  <c r="D23" i="26"/>
  <c r="L23" i="26"/>
  <c r="C23" i="26"/>
  <c r="F23" i="26" s="1"/>
  <c r="L7" i="26"/>
  <c r="L28" i="26" s="1"/>
  <c r="C7" i="26"/>
  <c r="F7" i="26" s="1"/>
  <c r="J7" i="26"/>
  <c r="I7" i="26"/>
  <c r="D7" i="26"/>
  <c r="H7" i="26"/>
  <c r="H28" i="26" s="1"/>
  <c r="D10" i="26"/>
  <c r="C10" i="26"/>
  <c r="F10" i="26" s="1"/>
  <c r="L10" i="26"/>
  <c r="D8" i="26"/>
  <c r="J9" i="26"/>
  <c r="K9" i="26" s="1"/>
  <c r="I12" i="26"/>
  <c r="D13" i="26"/>
  <c r="D28" i="26" s="1"/>
  <c r="I14" i="26"/>
  <c r="I16" i="26"/>
  <c r="D17" i="26"/>
  <c r="I18" i="26"/>
  <c r="I20" i="26"/>
  <c r="D21" i="26"/>
  <c r="I22" i="26"/>
  <c r="D25" i="26"/>
  <c r="H10" i="26"/>
  <c r="C9" i="26"/>
  <c r="F9" i="26" s="1"/>
  <c r="L9" i="26"/>
  <c r="I10" i="26"/>
  <c r="I28" i="26" s="1"/>
  <c r="C12" i="26"/>
  <c r="F12" i="26" s="1"/>
  <c r="C14" i="26"/>
  <c r="F14" i="26" s="1"/>
  <c r="C16" i="26"/>
  <c r="F16" i="26" s="1"/>
  <c r="C18" i="26"/>
  <c r="F18" i="26" s="1"/>
  <c r="C20" i="26"/>
  <c r="F20" i="26" s="1"/>
  <c r="C22" i="26"/>
  <c r="F22" i="26" s="1"/>
  <c r="C24" i="26"/>
  <c r="F24" i="26" s="1"/>
  <c r="C26" i="26"/>
  <c r="F26" i="26" s="1"/>
  <c r="D7" i="25"/>
  <c r="H7" i="25"/>
  <c r="L7" i="25"/>
  <c r="C7" i="25"/>
  <c r="F7" i="25" s="1"/>
  <c r="J7" i="25"/>
  <c r="I7" i="25"/>
  <c r="I23" i="25"/>
  <c r="H23" i="25"/>
  <c r="D23" i="25"/>
  <c r="L23" i="25"/>
  <c r="C23" i="25"/>
  <c r="F23" i="25" s="1"/>
  <c r="J23" i="25"/>
  <c r="K23" i="25" s="1"/>
  <c r="D24" i="25"/>
  <c r="L24" i="25"/>
  <c r="C24" i="25"/>
  <c r="F24" i="25" s="1"/>
  <c r="J24" i="25"/>
  <c r="K24" i="25" s="1"/>
  <c r="I24" i="25"/>
  <c r="H24" i="25"/>
  <c r="I15" i="25"/>
  <c r="L15" i="25"/>
  <c r="H15" i="25"/>
  <c r="C15" i="25"/>
  <c r="F15" i="25" s="1"/>
  <c r="D15" i="25"/>
  <c r="J15" i="25"/>
  <c r="K15" i="25" s="1"/>
  <c r="I19" i="25"/>
  <c r="H19" i="25"/>
  <c r="D19" i="25"/>
  <c r="L19" i="25"/>
  <c r="C19" i="25"/>
  <c r="F19" i="25" s="1"/>
  <c r="J19" i="25"/>
  <c r="K19" i="25" s="1"/>
  <c r="I11" i="25"/>
  <c r="L11" i="25"/>
  <c r="C11" i="25"/>
  <c r="F11" i="25" s="1"/>
  <c r="J11" i="25"/>
  <c r="K11" i="25" s="1"/>
  <c r="H11" i="25"/>
  <c r="D11" i="25"/>
  <c r="C17" i="25"/>
  <c r="F17" i="25" s="1"/>
  <c r="L17" i="25"/>
  <c r="C21" i="25"/>
  <c r="F21" i="25" s="1"/>
  <c r="L21" i="25"/>
  <c r="C25" i="25"/>
  <c r="F25" i="25" s="1"/>
  <c r="L25" i="25"/>
  <c r="C6" i="25"/>
  <c r="L6" i="25"/>
  <c r="H10" i="25"/>
  <c r="I12" i="25"/>
  <c r="D13" i="25"/>
  <c r="I14" i="25"/>
  <c r="I16" i="25"/>
  <c r="D17" i="25"/>
  <c r="I18" i="25"/>
  <c r="I20" i="25"/>
  <c r="D21" i="25"/>
  <c r="I22" i="25"/>
  <c r="D25" i="25"/>
  <c r="I26" i="25"/>
  <c r="C8" i="25"/>
  <c r="F8" i="25" s="1"/>
  <c r="L8" i="25"/>
  <c r="L13" i="25"/>
  <c r="H8" i="25"/>
  <c r="H28" i="25" s="1"/>
  <c r="I8" i="25"/>
  <c r="I28" i="25" s="1"/>
  <c r="C12" i="25"/>
  <c r="F12" i="25" s="1"/>
  <c r="L12" i="25"/>
  <c r="H13" i="25"/>
  <c r="C14" i="25"/>
  <c r="F14" i="25" s="1"/>
  <c r="L14" i="25"/>
  <c r="C16" i="25"/>
  <c r="F16" i="25" s="1"/>
  <c r="L16" i="25"/>
  <c r="H17" i="25"/>
  <c r="C18" i="25"/>
  <c r="F18" i="25" s="1"/>
  <c r="L18" i="25"/>
  <c r="C20" i="25"/>
  <c r="F20" i="25" s="1"/>
  <c r="L20" i="25"/>
  <c r="H21" i="25"/>
  <c r="C22" i="25"/>
  <c r="F22" i="25" s="1"/>
  <c r="L22" i="25"/>
  <c r="H25" i="25"/>
  <c r="C26" i="25"/>
  <c r="F26" i="25" s="1"/>
  <c r="L26" i="25"/>
  <c r="D8" i="25"/>
  <c r="C13" i="25"/>
  <c r="F13" i="25" s="1"/>
  <c r="D6" i="25"/>
  <c r="C10" i="25"/>
  <c r="F10" i="25" s="1"/>
  <c r="I11" i="24"/>
  <c r="H11" i="24"/>
  <c r="D11" i="24"/>
  <c r="L11" i="24"/>
  <c r="C11" i="24"/>
  <c r="F11" i="24" s="1"/>
  <c r="J11" i="24"/>
  <c r="K11" i="24" s="1"/>
  <c r="I23" i="24"/>
  <c r="H23" i="24"/>
  <c r="D23" i="24"/>
  <c r="J23" i="24"/>
  <c r="K23" i="24" s="1"/>
  <c r="L23" i="24"/>
  <c r="C23" i="24"/>
  <c r="F23" i="24" s="1"/>
  <c r="I19" i="24"/>
  <c r="H19" i="24"/>
  <c r="D19" i="24"/>
  <c r="L19" i="24"/>
  <c r="C19" i="24"/>
  <c r="F19" i="24" s="1"/>
  <c r="J19" i="24"/>
  <c r="K19" i="24" s="1"/>
  <c r="I15" i="24"/>
  <c r="H15" i="24"/>
  <c r="D15" i="24"/>
  <c r="J15" i="24"/>
  <c r="K15" i="24" s="1"/>
  <c r="L15" i="24"/>
  <c r="C15" i="24"/>
  <c r="F15" i="24" s="1"/>
  <c r="C6" i="24"/>
  <c r="L6" i="24"/>
  <c r="I7" i="24"/>
  <c r="I28" i="24" s="1"/>
  <c r="H10" i="24"/>
  <c r="H12" i="24"/>
  <c r="C13" i="24"/>
  <c r="F13" i="24" s="1"/>
  <c r="L13" i="24"/>
  <c r="H14" i="24"/>
  <c r="H16" i="24"/>
  <c r="C17" i="24"/>
  <c r="F17" i="24" s="1"/>
  <c r="L17" i="24"/>
  <c r="H18" i="24"/>
  <c r="H20" i="24"/>
  <c r="C21" i="24"/>
  <c r="F21" i="24" s="1"/>
  <c r="L21" i="24"/>
  <c r="H22" i="24"/>
  <c r="H24" i="24"/>
  <c r="C25" i="24"/>
  <c r="F25" i="24" s="1"/>
  <c r="L25" i="24"/>
  <c r="H26" i="24"/>
  <c r="H7" i="24"/>
  <c r="D6" i="24"/>
  <c r="J7" i="24"/>
  <c r="K7" i="24" s="1"/>
  <c r="C9" i="24"/>
  <c r="F9" i="24" s="1"/>
  <c r="L9" i="24"/>
  <c r="I10" i="24"/>
  <c r="I12" i="24"/>
  <c r="D13" i="24"/>
  <c r="I14" i="24"/>
  <c r="I16" i="24"/>
  <c r="D17" i="24"/>
  <c r="I18" i="24"/>
  <c r="I20" i="24"/>
  <c r="D21" i="24"/>
  <c r="I22" i="24"/>
  <c r="I24" i="24"/>
  <c r="D25" i="24"/>
  <c r="I26" i="24"/>
  <c r="C7" i="24"/>
  <c r="F7" i="24" s="1"/>
  <c r="L7" i="24"/>
  <c r="H6" i="24"/>
  <c r="C10" i="24"/>
  <c r="F10" i="24" s="1"/>
  <c r="L10" i="24"/>
  <c r="C12" i="24"/>
  <c r="F12" i="24" s="1"/>
  <c r="L12" i="24"/>
  <c r="H13" i="24"/>
  <c r="C14" i="24"/>
  <c r="F14" i="24" s="1"/>
  <c r="L14" i="24"/>
  <c r="C16" i="24"/>
  <c r="F16" i="24" s="1"/>
  <c r="L16" i="24"/>
  <c r="H17" i="24"/>
  <c r="C18" i="24"/>
  <c r="F18" i="24" s="1"/>
  <c r="L18" i="24"/>
  <c r="C20" i="24"/>
  <c r="F20" i="24" s="1"/>
  <c r="L20" i="24"/>
  <c r="H21" i="24"/>
  <c r="C22" i="24"/>
  <c r="F22" i="24" s="1"/>
  <c r="L22" i="24"/>
  <c r="C24" i="24"/>
  <c r="F24" i="24" s="1"/>
  <c r="L24" i="24"/>
  <c r="H25" i="24"/>
  <c r="C26" i="24"/>
  <c r="F26" i="24" s="1"/>
  <c r="L26" i="24"/>
  <c r="I15" i="23"/>
  <c r="H15" i="23"/>
  <c r="D15" i="23"/>
  <c r="J15" i="23"/>
  <c r="K15" i="23" s="1"/>
  <c r="L15" i="23"/>
  <c r="C15" i="23"/>
  <c r="F15" i="23" s="1"/>
  <c r="D7" i="23"/>
  <c r="L7" i="23"/>
  <c r="C7" i="23"/>
  <c r="F7" i="23" s="1"/>
  <c r="J7" i="23"/>
  <c r="K7" i="23" s="1"/>
  <c r="H7" i="23"/>
  <c r="I7" i="23"/>
  <c r="I19" i="23"/>
  <c r="H19" i="23"/>
  <c r="D19" i="23"/>
  <c r="L19" i="23"/>
  <c r="C19" i="23"/>
  <c r="F19" i="23" s="1"/>
  <c r="J19" i="23"/>
  <c r="K19" i="23" s="1"/>
  <c r="I23" i="23"/>
  <c r="H23" i="23"/>
  <c r="D23" i="23"/>
  <c r="L23" i="23"/>
  <c r="C23" i="23"/>
  <c r="F23" i="23" s="1"/>
  <c r="J23" i="23"/>
  <c r="K23" i="23" s="1"/>
  <c r="I11" i="23"/>
  <c r="H11" i="23"/>
  <c r="D11" i="23"/>
  <c r="L11" i="23"/>
  <c r="C11" i="23"/>
  <c r="F11" i="23" s="1"/>
  <c r="J11" i="23"/>
  <c r="K11" i="23" s="1"/>
  <c r="K6" i="23"/>
  <c r="L6" i="23"/>
  <c r="C9" i="23"/>
  <c r="F9" i="23" s="1"/>
  <c r="L9" i="23"/>
  <c r="H10" i="23"/>
  <c r="H12" i="23"/>
  <c r="C13" i="23"/>
  <c r="F13" i="23" s="1"/>
  <c r="L13" i="23"/>
  <c r="H14" i="23"/>
  <c r="H16" i="23"/>
  <c r="C17" i="23"/>
  <c r="F17" i="23" s="1"/>
  <c r="L17" i="23"/>
  <c r="H18" i="23"/>
  <c r="H20" i="23"/>
  <c r="C21" i="23"/>
  <c r="F21" i="23" s="1"/>
  <c r="L21" i="23"/>
  <c r="H22" i="23"/>
  <c r="H24" i="23"/>
  <c r="C25" i="23"/>
  <c r="F25" i="23" s="1"/>
  <c r="L25" i="23"/>
  <c r="H26" i="23"/>
  <c r="C6" i="23"/>
  <c r="D6" i="23"/>
  <c r="H8" i="23"/>
  <c r="D9" i="23"/>
  <c r="I10" i="23"/>
  <c r="I12" i="23"/>
  <c r="D13" i="23"/>
  <c r="I14" i="23"/>
  <c r="I16" i="23"/>
  <c r="D17" i="23"/>
  <c r="I18" i="23"/>
  <c r="I20" i="23"/>
  <c r="D21" i="23"/>
  <c r="I22" i="23"/>
  <c r="I24" i="23"/>
  <c r="D25" i="23"/>
  <c r="I26" i="23"/>
  <c r="H6" i="23"/>
  <c r="I6" i="23"/>
  <c r="H9" i="23"/>
  <c r="C10" i="23"/>
  <c r="F10" i="23" s="1"/>
  <c r="L10" i="23"/>
  <c r="C12" i="23"/>
  <c r="F12" i="23" s="1"/>
  <c r="L12" i="23"/>
  <c r="H13" i="23"/>
  <c r="C14" i="23"/>
  <c r="F14" i="23" s="1"/>
  <c r="L14" i="23"/>
  <c r="C16" i="23"/>
  <c r="F16" i="23" s="1"/>
  <c r="L16" i="23"/>
  <c r="H17" i="23"/>
  <c r="C18" i="23"/>
  <c r="F18" i="23" s="1"/>
  <c r="L18" i="23"/>
  <c r="C20" i="23"/>
  <c r="F20" i="23" s="1"/>
  <c r="L20" i="23"/>
  <c r="H21" i="23"/>
  <c r="C22" i="23"/>
  <c r="F22" i="23" s="1"/>
  <c r="L22" i="23"/>
  <c r="C24" i="23"/>
  <c r="F24" i="23" s="1"/>
  <c r="L24" i="23"/>
  <c r="H25" i="23"/>
  <c r="C26" i="23"/>
  <c r="F26" i="23" s="1"/>
  <c r="L26" i="23"/>
  <c r="C8" i="23"/>
  <c r="F8" i="23" s="1"/>
  <c r="H7" i="22"/>
  <c r="D7" i="22"/>
  <c r="J7" i="22"/>
  <c r="L7" i="22"/>
  <c r="C7" i="22"/>
  <c r="F7" i="22" s="1"/>
  <c r="I7" i="22"/>
  <c r="I28" i="22" s="1"/>
  <c r="I19" i="22"/>
  <c r="H19" i="22"/>
  <c r="J19" i="22"/>
  <c r="K19" i="22" s="1"/>
  <c r="D19" i="22"/>
  <c r="L19" i="22"/>
  <c r="C19" i="22"/>
  <c r="F19" i="22" s="1"/>
  <c r="I15" i="22"/>
  <c r="H15" i="22"/>
  <c r="L15" i="22"/>
  <c r="C15" i="22"/>
  <c r="F15" i="22" s="1"/>
  <c r="D15" i="22"/>
  <c r="J15" i="22"/>
  <c r="K15" i="22" s="1"/>
  <c r="I11" i="22"/>
  <c r="H11" i="22"/>
  <c r="L11" i="22"/>
  <c r="C11" i="22"/>
  <c r="F11" i="22" s="1"/>
  <c r="J11" i="22"/>
  <c r="K11" i="22" s="1"/>
  <c r="D11" i="22"/>
  <c r="I23" i="22"/>
  <c r="H23" i="22"/>
  <c r="L23" i="22"/>
  <c r="C23" i="22"/>
  <c r="F23" i="22" s="1"/>
  <c r="D23" i="22"/>
  <c r="J23" i="22"/>
  <c r="K23" i="22" s="1"/>
  <c r="L9" i="22"/>
  <c r="I8" i="22"/>
  <c r="D9" i="22"/>
  <c r="D28" i="22" s="1"/>
  <c r="I10" i="22"/>
  <c r="I12" i="22"/>
  <c r="D13" i="22"/>
  <c r="I14" i="22"/>
  <c r="I16" i="22"/>
  <c r="D17" i="22"/>
  <c r="I18" i="22"/>
  <c r="I20" i="22"/>
  <c r="D21" i="22"/>
  <c r="I22" i="22"/>
  <c r="I24" i="22"/>
  <c r="D25" i="22"/>
  <c r="I26" i="22"/>
  <c r="C9" i="22"/>
  <c r="F9" i="22" s="1"/>
  <c r="C8" i="22"/>
  <c r="F8" i="22" s="1"/>
  <c r="L8" i="22"/>
  <c r="L28" i="22" s="1"/>
  <c r="H9" i="22"/>
  <c r="C10" i="22"/>
  <c r="F10" i="22" s="1"/>
  <c r="L10" i="22"/>
  <c r="C12" i="22"/>
  <c r="F12" i="22" s="1"/>
  <c r="L12" i="22"/>
  <c r="H13" i="22"/>
  <c r="H28" i="22" s="1"/>
  <c r="C14" i="22"/>
  <c r="F14" i="22" s="1"/>
  <c r="L14" i="22"/>
  <c r="C16" i="22"/>
  <c r="F16" i="22" s="1"/>
  <c r="L16" i="22"/>
  <c r="H17" i="22"/>
  <c r="C18" i="22"/>
  <c r="F18" i="22" s="1"/>
  <c r="L18" i="22"/>
  <c r="C20" i="22"/>
  <c r="F20" i="22" s="1"/>
  <c r="L20" i="22"/>
  <c r="H21" i="22"/>
  <c r="C22" i="22"/>
  <c r="F22" i="22" s="1"/>
  <c r="L22" i="22"/>
  <c r="C24" i="22"/>
  <c r="F24" i="22" s="1"/>
  <c r="L24" i="22"/>
  <c r="H25" i="22"/>
  <c r="C26" i="22"/>
  <c r="F26" i="22" s="1"/>
  <c r="L26" i="22"/>
  <c r="I7" i="21"/>
  <c r="H7" i="21"/>
  <c r="D7" i="21"/>
  <c r="J7" i="21"/>
  <c r="L7" i="21"/>
  <c r="C7" i="21"/>
  <c r="F7" i="21" s="1"/>
  <c r="I23" i="21"/>
  <c r="H23" i="21"/>
  <c r="D23" i="21"/>
  <c r="L23" i="21"/>
  <c r="C23" i="21"/>
  <c r="F23" i="21" s="1"/>
  <c r="J23" i="21"/>
  <c r="K23" i="21" s="1"/>
  <c r="I11" i="21"/>
  <c r="H11" i="21"/>
  <c r="D11" i="21"/>
  <c r="J11" i="21"/>
  <c r="K11" i="21" s="1"/>
  <c r="L11" i="21"/>
  <c r="C11" i="21"/>
  <c r="F11" i="21" s="1"/>
  <c r="I19" i="21"/>
  <c r="H19" i="21"/>
  <c r="D19" i="21"/>
  <c r="L19" i="21"/>
  <c r="C19" i="21"/>
  <c r="F19" i="21" s="1"/>
  <c r="J19" i="21"/>
  <c r="K19" i="21" s="1"/>
  <c r="I15" i="21"/>
  <c r="H15" i="21"/>
  <c r="D15" i="21"/>
  <c r="L15" i="21"/>
  <c r="C15" i="21"/>
  <c r="F15" i="21" s="1"/>
  <c r="J15" i="21"/>
  <c r="K15" i="21" s="1"/>
  <c r="H8" i="21"/>
  <c r="C9" i="21"/>
  <c r="F9" i="21" s="1"/>
  <c r="L9" i="21"/>
  <c r="H10" i="21"/>
  <c r="H12" i="21"/>
  <c r="C13" i="21"/>
  <c r="F13" i="21" s="1"/>
  <c r="L13" i="21"/>
  <c r="H14" i="21"/>
  <c r="H16" i="21"/>
  <c r="C17" i="21"/>
  <c r="F17" i="21" s="1"/>
  <c r="L17" i="21"/>
  <c r="H18" i="21"/>
  <c r="H20" i="21"/>
  <c r="C21" i="21"/>
  <c r="F21" i="21" s="1"/>
  <c r="L21" i="21"/>
  <c r="H22" i="21"/>
  <c r="H24" i="21"/>
  <c r="C25" i="21"/>
  <c r="F25" i="21" s="1"/>
  <c r="L25" i="21"/>
  <c r="H26" i="21"/>
  <c r="H6" i="21"/>
  <c r="I8" i="21"/>
  <c r="I28" i="21" s="1"/>
  <c r="D9" i="21"/>
  <c r="D28" i="21" s="1"/>
  <c r="I10" i="21"/>
  <c r="I12" i="21"/>
  <c r="D13" i="21"/>
  <c r="I14" i="21"/>
  <c r="I16" i="21"/>
  <c r="D17" i="21"/>
  <c r="I18" i="21"/>
  <c r="I20" i="21"/>
  <c r="D21" i="21"/>
  <c r="I22" i="21"/>
  <c r="I24" i="21"/>
  <c r="D25" i="21"/>
  <c r="I26" i="21"/>
  <c r="C8" i="21"/>
  <c r="F8" i="21" s="1"/>
  <c r="L8" i="21"/>
  <c r="L28" i="21" s="1"/>
  <c r="H9" i="21"/>
  <c r="C10" i="21"/>
  <c r="F10" i="21" s="1"/>
  <c r="L10" i="21"/>
  <c r="C12" i="21"/>
  <c r="F12" i="21" s="1"/>
  <c r="L12" i="21"/>
  <c r="H13" i="21"/>
  <c r="C14" i="21"/>
  <c r="F14" i="21" s="1"/>
  <c r="L14" i="21"/>
  <c r="C16" i="21"/>
  <c r="F16" i="21" s="1"/>
  <c r="L16" i="21"/>
  <c r="H17" i="21"/>
  <c r="C18" i="21"/>
  <c r="F18" i="21" s="1"/>
  <c r="L18" i="21"/>
  <c r="C20" i="21"/>
  <c r="F20" i="21" s="1"/>
  <c r="L20" i="21"/>
  <c r="H21" i="21"/>
  <c r="C22" i="21"/>
  <c r="F22" i="21" s="1"/>
  <c r="L22" i="21"/>
  <c r="C24" i="21"/>
  <c r="F24" i="21" s="1"/>
  <c r="L24" i="21"/>
  <c r="H25" i="21"/>
  <c r="C26" i="21"/>
  <c r="F26" i="21" s="1"/>
  <c r="L26" i="21"/>
  <c r="C6" i="21"/>
  <c r="F28" i="30" l="1"/>
  <c r="F28" i="29"/>
  <c r="K28" i="29"/>
  <c r="C11" i="42" s="1"/>
  <c r="D11" i="42" s="1"/>
  <c r="F28" i="26"/>
  <c r="K28" i="24"/>
  <c r="C6" i="42" s="1"/>
  <c r="D6" i="42" s="1"/>
  <c r="F28" i="22"/>
  <c r="J28" i="30"/>
  <c r="C28" i="30"/>
  <c r="K28" i="30"/>
  <c r="C12" i="42" s="1"/>
  <c r="D12" i="42" s="1"/>
  <c r="J28" i="29"/>
  <c r="C28" i="29"/>
  <c r="I28" i="28"/>
  <c r="K6" i="28"/>
  <c r="K28" i="28" s="1"/>
  <c r="C10" i="42" s="1"/>
  <c r="D10" i="42" s="1"/>
  <c r="J28" i="28"/>
  <c r="L28" i="28"/>
  <c r="H28" i="28"/>
  <c r="F6" i="28"/>
  <c r="F28" i="28" s="1"/>
  <c r="C28" i="28"/>
  <c r="L28" i="27"/>
  <c r="F6" i="27"/>
  <c r="F28" i="27" s="1"/>
  <c r="C28" i="27"/>
  <c r="K6" i="27"/>
  <c r="K28" i="27" s="1"/>
  <c r="C9" i="42" s="1"/>
  <c r="D9" i="42" s="1"/>
  <c r="J28" i="27"/>
  <c r="H28" i="27"/>
  <c r="I28" i="27"/>
  <c r="C28" i="26"/>
  <c r="K7" i="26"/>
  <c r="K28" i="26" s="1"/>
  <c r="C8" i="42" s="1"/>
  <c r="D8" i="42" s="1"/>
  <c r="J28" i="26"/>
  <c r="F6" i="25"/>
  <c r="F28" i="25" s="1"/>
  <c r="C28" i="25"/>
  <c r="L28" i="25"/>
  <c r="D28" i="25"/>
  <c r="K7" i="25"/>
  <c r="K28" i="25" s="1"/>
  <c r="C7" i="42" s="1"/>
  <c r="D7" i="42" s="1"/>
  <c r="J28" i="25"/>
  <c r="L28" i="24"/>
  <c r="H28" i="24"/>
  <c r="F6" i="24"/>
  <c r="F28" i="24" s="1"/>
  <c r="C28" i="24"/>
  <c r="J28" i="24"/>
  <c r="D28" i="24"/>
  <c r="I28" i="23"/>
  <c r="J28" i="23"/>
  <c r="H28" i="23"/>
  <c r="D28" i="23"/>
  <c r="F6" i="23"/>
  <c r="F28" i="23" s="1"/>
  <c r="C28" i="23"/>
  <c r="K28" i="23"/>
  <c r="C5" i="42" s="1"/>
  <c r="D5" i="42" s="1"/>
  <c r="L28" i="23"/>
  <c r="C28" i="22"/>
  <c r="K7" i="22"/>
  <c r="K28" i="22" s="1"/>
  <c r="C4" i="42" s="1"/>
  <c r="D4" i="42" s="1"/>
  <c r="J28" i="22"/>
  <c r="H28" i="21"/>
  <c r="K7" i="21"/>
  <c r="K28" i="21" s="1"/>
  <c r="C3" i="42" s="1"/>
  <c r="D3" i="42" s="1"/>
  <c r="J28" i="21"/>
  <c r="F6" i="21"/>
  <c r="F28" i="21" s="1"/>
  <c r="C28" i="21"/>
  <c r="B30" i="30" l="1"/>
  <c r="B12" i="42"/>
  <c r="B30" i="29"/>
  <c r="B11" i="42"/>
  <c r="B30" i="28"/>
  <c r="B10" i="42"/>
  <c r="B30" i="27"/>
  <c r="B9" i="42"/>
  <c r="B30" i="26"/>
  <c r="B8" i="42"/>
  <c r="B30" i="25"/>
  <c r="B7" i="42"/>
  <c r="B30" i="24"/>
  <c r="B6" i="42"/>
  <c r="B30" i="23"/>
  <c r="B5" i="42"/>
  <c r="B30" i="22"/>
  <c r="B4" i="42"/>
  <c r="B30" i="21"/>
  <c r="B3" i="42"/>
  <c r="A83" i="20"/>
  <c r="A82" i="20"/>
  <c r="B26" i="20" s="1"/>
  <c r="J26" i="20" s="1"/>
  <c r="K26" i="20" s="1"/>
  <c r="A81" i="20"/>
  <c r="A80" i="20"/>
  <c r="B25" i="20" s="1"/>
  <c r="A79" i="20"/>
  <c r="A78" i="20"/>
  <c r="B24" i="20" s="1"/>
  <c r="A77" i="20"/>
  <c r="A76" i="20"/>
  <c r="B23" i="20" s="1"/>
  <c r="A75" i="20"/>
  <c r="A74" i="20"/>
  <c r="B22" i="20" s="1"/>
  <c r="J22" i="20" s="1"/>
  <c r="K22" i="20" s="1"/>
  <c r="A73" i="20"/>
  <c r="A72" i="20"/>
  <c r="B21" i="20" s="1"/>
  <c r="A71" i="20"/>
  <c r="A70" i="20"/>
  <c r="B20" i="20" s="1"/>
  <c r="J20" i="20" s="1"/>
  <c r="K20" i="20" s="1"/>
  <c r="A69" i="20"/>
  <c r="A68" i="20"/>
  <c r="B19" i="20" s="1"/>
  <c r="A67" i="20"/>
  <c r="A66" i="20"/>
  <c r="B18" i="20" s="1"/>
  <c r="A65" i="20"/>
  <c r="A64" i="20"/>
  <c r="B17" i="20" s="1"/>
  <c r="A63" i="20"/>
  <c r="A62" i="20"/>
  <c r="B16" i="20" s="1"/>
  <c r="J16" i="20" s="1"/>
  <c r="K16" i="20" s="1"/>
  <c r="A61" i="20"/>
  <c r="A60" i="20"/>
  <c r="B15" i="20" s="1"/>
  <c r="A59" i="20"/>
  <c r="A58" i="20"/>
  <c r="B14" i="20" s="1"/>
  <c r="J14" i="20" s="1"/>
  <c r="K14" i="20" s="1"/>
  <c r="A57" i="20"/>
  <c r="A56" i="20"/>
  <c r="B13" i="20" s="1"/>
  <c r="A55" i="20"/>
  <c r="A54" i="20"/>
  <c r="B12" i="20" s="1"/>
  <c r="A53" i="20"/>
  <c r="A52" i="20"/>
  <c r="B11" i="20" s="1"/>
  <c r="A51" i="20"/>
  <c r="A50" i="20"/>
  <c r="B10" i="20" s="1"/>
  <c r="A49" i="20"/>
  <c r="A48" i="20"/>
  <c r="B9" i="20" s="1"/>
  <c r="A47" i="20"/>
  <c r="A46" i="20"/>
  <c r="B8" i="20" s="1"/>
  <c r="A45" i="20"/>
  <c r="A44" i="20"/>
  <c r="B7" i="20" s="1"/>
  <c r="A43" i="20"/>
  <c r="A42" i="20"/>
  <c r="B6" i="20" s="1"/>
  <c r="J6" i="20" s="1"/>
  <c r="AS40" i="20"/>
  <c r="AR40" i="20"/>
  <c r="AQ40" i="20"/>
  <c r="AP40" i="20"/>
  <c r="AO40" i="20"/>
  <c r="AN40" i="20"/>
  <c r="AM40" i="20"/>
  <c r="AL40" i="20"/>
  <c r="AK40" i="20"/>
  <c r="AI40" i="20"/>
  <c r="AH40" i="20"/>
  <c r="AG40" i="20"/>
  <c r="AF40" i="20"/>
  <c r="AE40" i="20"/>
  <c r="AD40" i="20"/>
  <c r="AC40" i="20"/>
  <c r="AB40" i="20"/>
  <c r="AA40" i="20"/>
  <c r="Z40" i="20"/>
  <c r="Y40" i="20"/>
  <c r="X40" i="20"/>
  <c r="W40" i="20"/>
  <c r="V40" i="20"/>
  <c r="U40" i="20"/>
  <c r="T40" i="20"/>
  <c r="S40" i="20"/>
  <c r="R40" i="20"/>
  <c r="Q40" i="20"/>
  <c r="P40" i="20"/>
  <c r="O40" i="20"/>
  <c r="N40" i="20"/>
  <c r="M40" i="20"/>
  <c r="I40" i="20"/>
  <c r="H40" i="20"/>
  <c r="G40" i="20"/>
  <c r="F40" i="20"/>
  <c r="E40" i="20"/>
  <c r="C40" i="20"/>
  <c r="B40" i="20"/>
  <c r="A40" i="20"/>
  <c r="H30" i="20" a="1"/>
  <c r="H30" i="20" s="1"/>
  <c r="E28" i="20"/>
  <c r="N26" i="20"/>
  <c r="M26" i="20"/>
  <c r="G26" i="20"/>
  <c r="N25" i="20"/>
  <c r="M25" i="20"/>
  <c r="G25" i="20"/>
  <c r="N24" i="20"/>
  <c r="M24" i="20"/>
  <c r="G24" i="20"/>
  <c r="N23" i="20"/>
  <c r="M23" i="20"/>
  <c r="G23" i="20"/>
  <c r="N22" i="20"/>
  <c r="M22" i="20"/>
  <c r="G22" i="20"/>
  <c r="N21" i="20"/>
  <c r="M21" i="20"/>
  <c r="G21" i="20"/>
  <c r="N20" i="20"/>
  <c r="M20" i="20"/>
  <c r="G20" i="20"/>
  <c r="N19" i="20"/>
  <c r="M19" i="20"/>
  <c r="G19" i="20"/>
  <c r="N18" i="20"/>
  <c r="M18" i="20"/>
  <c r="G18" i="20"/>
  <c r="N17" i="20"/>
  <c r="M17" i="20"/>
  <c r="G17" i="20"/>
  <c r="N16" i="20"/>
  <c r="M16" i="20"/>
  <c r="G16" i="20"/>
  <c r="N15" i="20"/>
  <c r="M15" i="20"/>
  <c r="G15" i="20"/>
  <c r="N14" i="20"/>
  <c r="M14" i="20"/>
  <c r="G14" i="20"/>
  <c r="N13" i="20"/>
  <c r="M13" i="20"/>
  <c r="G13" i="20"/>
  <c r="N12" i="20"/>
  <c r="M12" i="20"/>
  <c r="G12" i="20"/>
  <c r="N11" i="20"/>
  <c r="M11" i="20"/>
  <c r="G11" i="20"/>
  <c r="N10" i="20"/>
  <c r="M10" i="20"/>
  <c r="G10" i="20"/>
  <c r="N9" i="20"/>
  <c r="M9" i="20"/>
  <c r="G9" i="20"/>
  <c r="N8" i="20"/>
  <c r="M8" i="20"/>
  <c r="G8" i="20"/>
  <c r="N7" i="20"/>
  <c r="M7" i="20"/>
  <c r="G7" i="20"/>
  <c r="N6" i="20"/>
  <c r="M6" i="20"/>
  <c r="G6" i="20"/>
  <c r="A3" i="42" l="1" a="1"/>
  <c r="A3" i="42" s="1"/>
  <c r="I25" i="20"/>
  <c r="Q25" i="20"/>
  <c r="D24" i="20"/>
  <c r="Q24" i="20"/>
  <c r="J24" i="20"/>
  <c r="K24" i="20" s="1"/>
  <c r="I23" i="20"/>
  <c r="Q23" i="20"/>
  <c r="L8" i="20"/>
  <c r="Q8" i="20"/>
  <c r="G28" i="20"/>
  <c r="J8" i="20"/>
  <c r="K8" i="20" s="1"/>
  <c r="D14" i="20"/>
  <c r="Q14" i="20"/>
  <c r="I21" i="20"/>
  <c r="Q21" i="20"/>
  <c r="D10" i="20"/>
  <c r="Q10" i="20"/>
  <c r="I17" i="20"/>
  <c r="Q17" i="20"/>
  <c r="D12" i="20"/>
  <c r="Q12" i="20"/>
  <c r="I19" i="20"/>
  <c r="Q19" i="20"/>
  <c r="J10" i="20"/>
  <c r="K10" i="20" s="1"/>
  <c r="I7" i="20"/>
  <c r="Q7" i="20"/>
  <c r="J12" i="20"/>
  <c r="K12" i="20" s="1"/>
  <c r="D16" i="20"/>
  <c r="Q16" i="20"/>
  <c r="H9" i="20"/>
  <c r="S9" i="20" s="1"/>
  <c r="Q9" i="20"/>
  <c r="D18" i="20"/>
  <c r="Q18" i="20"/>
  <c r="I15" i="20"/>
  <c r="Q15" i="20"/>
  <c r="I11" i="20"/>
  <c r="Q11" i="20"/>
  <c r="D20" i="20"/>
  <c r="Q20" i="20"/>
  <c r="L6" i="20"/>
  <c r="Q6" i="20"/>
  <c r="I13" i="20"/>
  <c r="Q13" i="20"/>
  <c r="J18" i="20"/>
  <c r="K18" i="20" s="1"/>
  <c r="D22" i="20"/>
  <c r="Q22" i="20"/>
  <c r="D26" i="20"/>
  <c r="Q26" i="20"/>
  <c r="K6" i="20"/>
  <c r="H7" i="20"/>
  <c r="S7" i="20" s="1"/>
  <c r="D6" i="20"/>
  <c r="D8" i="20"/>
  <c r="I9" i="20"/>
  <c r="J7" i="20"/>
  <c r="K7" i="20" s="1"/>
  <c r="J9" i="20"/>
  <c r="K9" i="20" s="1"/>
  <c r="J11" i="20"/>
  <c r="K11" i="20" s="1"/>
  <c r="J13" i="20"/>
  <c r="K13" i="20" s="1"/>
  <c r="J15" i="20"/>
  <c r="K15" i="20" s="1"/>
  <c r="J17" i="20"/>
  <c r="K17" i="20" s="1"/>
  <c r="J19" i="20"/>
  <c r="K19" i="20" s="1"/>
  <c r="J21" i="20"/>
  <c r="K21" i="20" s="1"/>
  <c r="J23" i="20"/>
  <c r="K23" i="20" s="1"/>
  <c r="J25" i="20"/>
  <c r="K25" i="20" s="1"/>
  <c r="H6" i="20"/>
  <c r="S6" i="20" s="1"/>
  <c r="C7" i="20"/>
  <c r="L7" i="20"/>
  <c r="H8" i="20"/>
  <c r="S8" i="20" s="1"/>
  <c r="C9" i="20"/>
  <c r="L9" i="20"/>
  <c r="H10" i="20"/>
  <c r="S10" i="20" s="1"/>
  <c r="C11" i="20"/>
  <c r="L11" i="20"/>
  <c r="H12" i="20"/>
  <c r="S12" i="20" s="1"/>
  <c r="C13" i="20"/>
  <c r="L13" i="20"/>
  <c r="H14" i="20"/>
  <c r="S14" i="20" s="1"/>
  <c r="C15" i="20"/>
  <c r="L15" i="20"/>
  <c r="H16" i="20"/>
  <c r="S16" i="20" s="1"/>
  <c r="C17" i="20"/>
  <c r="L17" i="20"/>
  <c r="H18" i="20"/>
  <c r="S18" i="20" s="1"/>
  <c r="C19" i="20"/>
  <c r="L19" i="20"/>
  <c r="H20" i="20"/>
  <c r="S20" i="20" s="1"/>
  <c r="C21" i="20"/>
  <c r="L21" i="20"/>
  <c r="H22" i="20"/>
  <c r="S22" i="20" s="1"/>
  <c r="C23" i="20"/>
  <c r="L23" i="20"/>
  <c r="H24" i="20"/>
  <c r="S24" i="20" s="1"/>
  <c r="C25" i="20"/>
  <c r="L25" i="20"/>
  <c r="H26" i="20"/>
  <c r="S26" i="20" s="1"/>
  <c r="I6" i="20"/>
  <c r="D7" i="20"/>
  <c r="I8" i="20"/>
  <c r="D9" i="20"/>
  <c r="I10" i="20"/>
  <c r="D11" i="20"/>
  <c r="I12" i="20"/>
  <c r="D13" i="20"/>
  <c r="I14" i="20"/>
  <c r="D15" i="20"/>
  <c r="I16" i="20"/>
  <c r="D17" i="20"/>
  <c r="I18" i="20"/>
  <c r="D19" i="20"/>
  <c r="I20" i="20"/>
  <c r="D21" i="20"/>
  <c r="I22" i="20"/>
  <c r="D23" i="20"/>
  <c r="I24" i="20"/>
  <c r="D25" i="20"/>
  <c r="I26" i="20"/>
  <c r="C6" i="20"/>
  <c r="R6" i="20" s="1"/>
  <c r="C8" i="20"/>
  <c r="C10" i="20"/>
  <c r="L10" i="20"/>
  <c r="H11" i="20"/>
  <c r="S11" i="20" s="1"/>
  <c r="C12" i="20"/>
  <c r="L12" i="20"/>
  <c r="H13" i="20"/>
  <c r="S13" i="20" s="1"/>
  <c r="C14" i="20"/>
  <c r="L14" i="20"/>
  <c r="H15" i="20"/>
  <c r="S15" i="20" s="1"/>
  <c r="C16" i="20"/>
  <c r="L16" i="20"/>
  <c r="H17" i="20"/>
  <c r="S17" i="20" s="1"/>
  <c r="C18" i="20"/>
  <c r="L18" i="20"/>
  <c r="H19" i="20"/>
  <c r="S19" i="20" s="1"/>
  <c r="C20" i="20"/>
  <c r="L20" i="20"/>
  <c r="H21" i="20"/>
  <c r="S21" i="20" s="1"/>
  <c r="C22" i="20"/>
  <c r="L22" i="20"/>
  <c r="H23" i="20"/>
  <c r="S23" i="20" s="1"/>
  <c r="C24" i="20"/>
  <c r="L24" i="20"/>
  <c r="H25" i="20"/>
  <c r="S25" i="20" s="1"/>
  <c r="C26" i="20"/>
  <c r="L26" i="20"/>
  <c r="B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I14647" i="13"/>
  <c r="I14648" i="13"/>
  <c r="I14649" i="13"/>
  <c r="I14650" i="13"/>
  <c r="I14651" i="13"/>
  <c r="I14652" i="13"/>
  <c r="I14653" i="13"/>
  <c r="I14654" i="13"/>
  <c r="I14655" i="13"/>
  <c r="I14656" i="13"/>
  <c r="I14657" i="13"/>
  <c r="I14658" i="13"/>
  <c r="I14659" i="13"/>
  <c r="I14660" i="13"/>
  <c r="I14661" i="13"/>
  <c r="I14662" i="13"/>
  <c r="I14663" i="13"/>
  <c r="I14664" i="13"/>
  <c r="I14665" i="13"/>
  <c r="I14666" i="13"/>
  <c r="I14667" i="13"/>
  <c r="I14668" i="13"/>
  <c r="I14669" i="13"/>
  <c r="I14670" i="13"/>
  <c r="I14671" i="13"/>
  <c r="I14672" i="13"/>
  <c r="I14673" i="13"/>
  <c r="I14674" i="13"/>
  <c r="I14675" i="13"/>
  <c r="I14676" i="13"/>
  <c r="I14677" i="13"/>
  <c r="I14678" i="13"/>
  <c r="I14679" i="13"/>
  <c r="I14680" i="13"/>
  <c r="I14681" i="13"/>
  <c r="I14682" i="13"/>
  <c r="I14683" i="13"/>
  <c r="I14684" i="13"/>
  <c r="I14685" i="13"/>
  <c r="I14686" i="13"/>
  <c r="I14687" i="13"/>
  <c r="I14688" i="13"/>
  <c r="I14689" i="13"/>
  <c r="I14690" i="13"/>
  <c r="I14691" i="13"/>
  <c r="I14692" i="13"/>
  <c r="I14693" i="13"/>
  <c r="I14694" i="13"/>
  <c r="I14695" i="13"/>
  <c r="I14696" i="13"/>
  <c r="I14697" i="13"/>
  <c r="I14698" i="13"/>
  <c r="I14699" i="13"/>
  <c r="I14700" i="13"/>
  <c r="I14701" i="13"/>
  <c r="I14702" i="13"/>
  <c r="I14703" i="13"/>
  <c r="I14704" i="13"/>
  <c r="I14705" i="13"/>
  <c r="I14706" i="13"/>
  <c r="I14707" i="13"/>
  <c r="I14708" i="13"/>
  <c r="I14709" i="13"/>
  <c r="I14710" i="13"/>
  <c r="I14711" i="13"/>
  <c r="I14712" i="13"/>
  <c r="I14713" i="13"/>
  <c r="I14714" i="13"/>
  <c r="I14715" i="13"/>
  <c r="I14716" i="13"/>
  <c r="I14717" i="13"/>
  <c r="I14718" i="13"/>
  <c r="I14719" i="13"/>
  <c r="I14720" i="13"/>
  <c r="I14721" i="13"/>
  <c r="I14722" i="13"/>
  <c r="I14723" i="13"/>
  <c r="I14724" i="13"/>
  <c r="I14725" i="13"/>
  <c r="I14726" i="13"/>
  <c r="I14727" i="13"/>
  <c r="I14728" i="13"/>
  <c r="I14729" i="13"/>
  <c r="I14730" i="13"/>
  <c r="I14731" i="13"/>
  <c r="I14732" i="13"/>
  <c r="I14733" i="13"/>
  <c r="I14734" i="13"/>
  <c r="I14735" i="13"/>
  <c r="I14736" i="13"/>
  <c r="I14737" i="13"/>
  <c r="I14738" i="13"/>
  <c r="I14739" i="13"/>
  <c r="I14740" i="13"/>
  <c r="I14741" i="13"/>
  <c r="I14742" i="13"/>
  <c r="I14743" i="13"/>
  <c r="I14744" i="13"/>
  <c r="I14745" i="13"/>
  <c r="I14746" i="13"/>
  <c r="I14747" i="13"/>
  <c r="I14748" i="13"/>
  <c r="I14749" i="13"/>
  <c r="I14750" i="13"/>
  <c r="I14751" i="13"/>
  <c r="I14752" i="13"/>
  <c r="I14753" i="13"/>
  <c r="I14754" i="13"/>
  <c r="I14755" i="13"/>
  <c r="I14756" i="13"/>
  <c r="I14757" i="13"/>
  <c r="I14758" i="13"/>
  <c r="I14759" i="13"/>
  <c r="I14760" i="13"/>
  <c r="I14761" i="13"/>
  <c r="I14762" i="13"/>
  <c r="I14763" i="13"/>
  <c r="I14764" i="13"/>
  <c r="I14765" i="13"/>
  <c r="I14766" i="13"/>
  <c r="I14767" i="13"/>
  <c r="I14768" i="13"/>
  <c r="I14769" i="13"/>
  <c r="I14770" i="13"/>
  <c r="I14771" i="13"/>
  <c r="I14772" i="13"/>
  <c r="I14773" i="13"/>
  <c r="I14774" i="13"/>
  <c r="I14775" i="13"/>
  <c r="I14776" i="13"/>
  <c r="I14777" i="13"/>
  <c r="I14778" i="13"/>
  <c r="I14779" i="13"/>
  <c r="I14780" i="13"/>
  <c r="I14781" i="13"/>
  <c r="I14782" i="13"/>
  <c r="I14783" i="13"/>
  <c r="I14784" i="13"/>
  <c r="I14785" i="13"/>
  <c r="I14786" i="13"/>
  <c r="I14787" i="13"/>
  <c r="I14788" i="13"/>
  <c r="I14789" i="13"/>
  <c r="I14790" i="13"/>
  <c r="I14791" i="13"/>
  <c r="I14792" i="13"/>
  <c r="I14793" i="13"/>
  <c r="I14794" i="13"/>
  <c r="I14795" i="13"/>
  <c r="I14796" i="13"/>
  <c r="I14797" i="13"/>
  <c r="I14798" i="13"/>
  <c r="I14799" i="13"/>
  <c r="I14800" i="13"/>
  <c r="I14801" i="13"/>
  <c r="I14802" i="13"/>
  <c r="I14803" i="13"/>
  <c r="I14804" i="13"/>
  <c r="I14805" i="13"/>
  <c r="I14806" i="13"/>
  <c r="I14807" i="13"/>
  <c r="I14808" i="13"/>
  <c r="I14809" i="13"/>
  <c r="I14810" i="13"/>
  <c r="I14811" i="13"/>
  <c r="I14812" i="13"/>
  <c r="I14813" i="13"/>
  <c r="I14814" i="13"/>
  <c r="I14815" i="13"/>
  <c r="I14816" i="13"/>
  <c r="I14817" i="13"/>
  <c r="I14818" i="13"/>
  <c r="I14819" i="13"/>
  <c r="I14820" i="13"/>
  <c r="I14821" i="13"/>
  <c r="I14822" i="13"/>
  <c r="I14823" i="13"/>
  <c r="I14824" i="13"/>
  <c r="I14825" i="13"/>
  <c r="I14826" i="13"/>
  <c r="I14827" i="13"/>
  <c r="I14828" i="13"/>
  <c r="I14829" i="13"/>
  <c r="I14830" i="13"/>
  <c r="I14831" i="13"/>
  <c r="I14832" i="13"/>
  <c r="I14833" i="13"/>
  <c r="I14834" i="13"/>
  <c r="I14835" i="13"/>
  <c r="I14836" i="13"/>
  <c r="I14837" i="13"/>
  <c r="I14838" i="13"/>
  <c r="I14839" i="13"/>
  <c r="I14840" i="13"/>
  <c r="I14841" i="13"/>
  <c r="I14842" i="13"/>
  <c r="I14843" i="13"/>
  <c r="I14844" i="13"/>
  <c r="I14845" i="13"/>
  <c r="I14846" i="13"/>
  <c r="I14847" i="13"/>
  <c r="I14848" i="13"/>
  <c r="I14849" i="13"/>
  <c r="I14850" i="13"/>
  <c r="I14851" i="13"/>
  <c r="I14852" i="13"/>
  <c r="I14853" i="13"/>
  <c r="I14854" i="13"/>
  <c r="I14855" i="13"/>
  <c r="I14856" i="13"/>
  <c r="I14857" i="13"/>
  <c r="I14858" i="13"/>
  <c r="I14859" i="13"/>
  <c r="I14860" i="13"/>
  <c r="I14861" i="13"/>
  <c r="I14862" i="13"/>
  <c r="I14863" i="13"/>
  <c r="I14864" i="13"/>
  <c r="I14865" i="13"/>
  <c r="I14866" i="13"/>
  <c r="I14867" i="13"/>
  <c r="I14868" i="13"/>
  <c r="I14869" i="13"/>
  <c r="I14870" i="13"/>
  <c r="I14871" i="13"/>
  <c r="I14872" i="13"/>
  <c r="I14873" i="13"/>
  <c r="I14874" i="13"/>
  <c r="I14875" i="13"/>
  <c r="I14876" i="13"/>
  <c r="I14877" i="13"/>
  <c r="I14878" i="13"/>
  <c r="I14879" i="13"/>
  <c r="I14880" i="13"/>
  <c r="I14881" i="13"/>
  <c r="I14882" i="13"/>
  <c r="I14883" i="13"/>
  <c r="I14884" i="13"/>
  <c r="I14885" i="13"/>
  <c r="I14886" i="13"/>
  <c r="I14887" i="13"/>
  <c r="I14888" i="13"/>
  <c r="I14889" i="13"/>
  <c r="I14890" i="13"/>
  <c r="I14891" i="13"/>
  <c r="I14892" i="13"/>
  <c r="I14893" i="13"/>
  <c r="I14894" i="13"/>
  <c r="I14895" i="13"/>
  <c r="I14896" i="13"/>
  <c r="I14897" i="13"/>
  <c r="I14898" i="13"/>
  <c r="I14899" i="13"/>
  <c r="I14900" i="13"/>
  <c r="I14901" i="13"/>
  <c r="I14902" i="13"/>
  <c r="I14903" i="13"/>
  <c r="I14904" i="13"/>
  <c r="I14905" i="13"/>
  <c r="I14906" i="13"/>
  <c r="I14907" i="13"/>
  <c r="I14908" i="13"/>
  <c r="I14909" i="13"/>
  <c r="I14910" i="13"/>
  <c r="I14911" i="13"/>
  <c r="I14912" i="13"/>
  <c r="I14913" i="13"/>
  <c r="I14914" i="13"/>
  <c r="I14915" i="13"/>
  <c r="I14916" i="13"/>
  <c r="I14917" i="13"/>
  <c r="I14918" i="13"/>
  <c r="I14919" i="13"/>
  <c r="I14920" i="13"/>
  <c r="I14921" i="13"/>
  <c r="I14922" i="13"/>
  <c r="I14923" i="13"/>
  <c r="I14924" i="13"/>
  <c r="I14925" i="13"/>
  <c r="I14926" i="13"/>
  <c r="I14927" i="13"/>
  <c r="I14928" i="13"/>
  <c r="I14929" i="13"/>
  <c r="I14930" i="13"/>
  <c r="I14931" i="13"/>
  <c r="I14932" i="13"/>
  <c r="I14933" i="13"/>
  <c r="I14934" i="13"/>
  <c r="I14935" i="13"/>
  <c r="I14936" i="13"/>
  <c r="I14937" i="13"/>
  <c r="I14938" i="13"/>
  <c r="I14939" i="13"/>
  <c r="I14940" i="13"/>
  <c r="I14941" i="13"/>
  <c r="I14942" i="13"/>
  <c r="I14943" i="13"/>
  <c r="I14944" i="13"/>
  <c r="I14945" i="13"/>
  <c r="I14946" i="13"/>
  <c r="I14947" i="13"/>
  <c r="I14948" i="13"/>
  <c r="I14949" i="13"/>
  <c r="I14950" i="13"/>
  <c r="I14951" i="13"/>
  <c r="I14952" i="13"/>
  <c r="I14953" i="13"/>
  <c r="I14954" i="13"/>
  <c r="I14955" i="13"/>
  <c r="I14956" i="13"/>
  <c r="I14957" i="13"/>
  <c r="I14958" i="13"/>
  <c r="I14959" i="13"/>
  <c r="I14960" i="13"/>
  <c r="I14961" i="13"/>
  <c r="I14962" i="13"/>
  <c r="I14963" i="13"/>
  <c r="I14964" i="13"/>
  <c r="I14965" i="13"/>
  <c r="I14966" i="13"/>
  <c r="I14967" i="13"/>
  <c r="I14968" i="13"/>
  <c r="I14969" i="13"/>
  <c r="I14970" i="13"/>
  <c r="I14971" i="13"/>
  <c r="I14972" i="13"/>
  <c r="I14973" i="13"/>
  <c r="I14974" i="13"/>
  <c r="I14975" i="13"/>
  <c r="I14976" i="13"/>
  <c r="I14977" i="13"/>
  <c r="I14978" i="13"/>
  <c r="I14979" i="13"/>
  <c r="I14980" i="13"/>
  <c r="I14981" i="13"/>
  <c r="I14982" i="13"/>
  <c r="I14983" i="13"/>
  <c r="I14984" i="13"/>
  <c r="I14985" i="13"/>
  <c r="I14986" i="13"/>
  <c r="I14987" i="13"/>
  <c r="I14988" i="13"/>
  <c r="I14989" i="13"/>
  <c r="I14990" i="13"/>
  <c r="I14991" i="13"/>
  <c r="I14992" i="13"/>
  <c r="I14993" i="13"/>
  <c r="I14994" i="13"/>
  <c r="I14995" i="13"/>
  <c r="I14996" i="13"/>
  <c r="I14997" i="13"/>
  <c r="I14998" i="13"/>
  <c r="I14999" i="13"/>
  <c r="I15000" i="13"/>
  <c r="I15001" i="13"/>
  <c r="I15002" i="13"/>
  <c r="I15003" i="13"/>
  <c r="I15004" i="13"/>
  <c r="I15005" i="13"/>
  <c r="I15006" i="13"/>
  <c r="I15007" i="13"/>
  <c r="I15008" i="13"/>
  <c r="I15009" i="13"/>
  <c r="I15010" i="13"/>
  <c r="I15011" i="13"/>
  <c r="I15012" i="13"/>
  <c r="I15013" i="13"/>
  <c r="I15014" i="13"/>
  <c r="I15015" i="13"/>
  <c r="I15016" i="13"/>
  <c r="I15017" i="13"/>
  <c r="I15018" i="13"/>
  <c r="I15019" i="13"/>
  <c r="I15020" i="13"/>
  <c r="I15021" i="13"/>
  <c r="I15022" i="13"/>
  <c r="I15023" i="13"/>
  <c r="I15024" i="13"/>
  <c r="I15025" i="13"/>
  <c r="I15026" i="13"/>
  <c r="I15027" i="13"/>
  <c r="I15028" i="13"/>
  <c r="I15029" i="13"/>
  <c r="I15030" i="13"/>
  <c r="I15031" i="13"/>
  <c r="I15032" i="13"/>
  <c r="I15033" i="13"/>
  <c r="I15034" i="13"/>
  <c r="I15035" i="13"/>
  <c r="I15036" i="13"/>
  <c r="I15037" i="13"/>
  <c r="I15038" i="13"/>
  <c r="I15039" i="13"/>
  <c r="I15040" i="13"/>
  <c r="I15041" i="13"/>
  <c r="I15042" i="13"/>
  <c r="I15043" i="13"/>
  <c r="I15044" i="13"/>
  <c r="I15045" i="13"/>
  <c r="I15046" i="13"/>
  <c r="I15047" i="13"/>
  <c r="I15048" i="13"/>
  <c r="I15049" i="13"/>
  <c r="I15050" i="13"/>
  <c r="I15051" i="13"/>
  <c r="I15052" i="13"/>
  <c r="I15053" i="13"/>
  <c r="I15054" i="13"/>
  <c r="I15055" i="13"/>
  <c r="I15056" i="13"/>
  <c r="I15057" i="13"/>
  <c r="I15058" i="13"/>
  <c r="I15059" i="13"/>
  <c r="I15060" i="13"/>
  <c r="I15061" i="13"/>
  <c r="I15062" i="13"/>
  <c r="I15063" i="13"/>
  <c r="I15064" i="13"/>
  <c r="I15065" i="13"/>
  <c r="I15066" i="13"/>
  <c r="I15067" i="13"/>
  <c r="I15068" i="13"/>
  <c r="I15069" i="13"/>
  <c r="I15070" i="13"/>
  <c r="I15071" i="13"/>
  <c r="I15072" i="13"/>
  <c r="I15073" i="13"/>
  <c r="I15074" i="13"/>
  <c r="I15075" i="13"/>
  <c r="I15076" i="13"/>
  <c r="I15077" i="13"/>
  <c r="I15078" i="13"/>
  <c r="I15079" i="13"/>
  <c r="I15080" i="13"/>
  <c r="I15081" i="13"/>
  <c r="I15082" i="13"/>
  <c r="I15083" i="13"/>
  <c r="I15084" i="13"/>
  <c r="I15085" i="13"/>
  <c r="I15086" i="13"/>
  <c r="I15087" i="13"/>
  <c r="I15088" i="13"/>
  <c r="I15089" i="13"/>
  <c r="I15090" i="13"/>
  <c r="I15091" i="13"/>
  <c r="I15092" i="13"/>
  <c r="I15093" i="13"/>
  <c r="I15094" i="13"/>
  <c r="I15095" i="13"/>
  <c r="I15096" i="13"/>
  <c r="I15097" i="13"/>
  <c r="I15098" i="13"/>
  <c r="I15099" i="13"/>
  <c r="I15100" i="13"/>
  <c r="I15101" i="13"/>
  <c r="I15102" i="13"/>
  <c r="I15103" i="13"/>
  <c r="I15104" i="13"/>
  <c r="I15105" i="13"/>
  <c r="I15106" i="13"/>
  <c r="I15107" i="13"/>
  <c r="I15108" i="13"/>
  <c r="I15109" i="13"/>
  <c r="I15110" i="13"/>
  <c r="I15111" i="13"/>
  <c r="I15112" i="13"/>
  <c r="I15113" i="13"/>
  <c r="I15114" i="13"/>
  <c r="I15115" i="13"/>
  <c r="I15116" i="13"/>
  <c r="I15117" i="13"/>
  <c r="I15118" i="13"/>
  <c r="I15119" i="13"/>
  <c r="I15120" i="13"/>
  <c r="I15121" i="13"/>
  <c r="I15122" i="13"/>
  <c r="I15123" i="13"/>
  <c r="I15124" i="13"/>
  <c r="I15125" i="13"/>
  <c r="I15126" i="13"/>
  <c r="I15127" i="13"/>
  <c r="I15128" i="13"/>
  <c r="I15129" i="13"/>
  <c r="I15130" i="13"/>
  <c r="I15131" i="13"/>
  <c r="I15132" i="13"/>
  <c r="I15133" i="13"/>
  <c r="I15134" i="13"/>
  <c r="I15135" i="13"/>
  <c r="I15136" i="13"/>
  <c r="I15137" i="13"/>
  <c r="I15138" i="13"/>
  <c r="I15139" i="13"/>
  <c r="I15140" i="13"/>
  <c r="I15141" i="13"/>
  <c r="I15142" i="13"/>
  <c r="I15143" i="13"/>
  <c r="I15144" i="13"/>
  <c r="I15145" i="13"/>
  <c r="I15146" i="13"/>
  <c r="I15147" i="13"/>
  <c r="I15148" i="13"/>
  <c r="I15149" i="13"/>
  <c r="I15150" i="13"/>
  <c r="I15151" i="13"/>
  <c r="D14647" i="13"/>
  <c r="D14648" i="13"/>
  <c r="D14649" i="13"/>
  <c r="D14650" i="13"/>
  <c r="D14651" i="13"/>
  <c r="D14652" i="13"/>
  <c r="J14652" i="13" s="1"/>
  <c r="D14653" i="13"/>
  <c r="D14654" i="13"/>
  <c r="J14654" i="13" s="1"/>
  <c r="D14655" i="13"/>
  <c r="D14656" i="13"/>
  <c r="D14657" i="13"/>
  <c r="D14658" i="13"/>
  <c r="D14659" i="13"/>
  <c r="D14660" i="13"/>
  <c r="D14661" i="13"/>
  <c r="D14662" i="13"/>
  <c r="J14662" i="13" s="1"/>
  <c r="D14663" i="13"/>
  <c r="D14664" i="13"/>
  <c r="D14665" i="13"/>
  <c r="D14666" i="13"/>
  <c r="D14667" i="13"/>
  <c r="D14668" i="13"/>
  <c r="J14668" i="13" s="1"/>
  <c r="D14669" i="13"/>
  <c r="D14670" i="13"/>
  <c r="J14670" i="13" s="1"/>
  <c r="D14671" i="13"/>
  <c r="D14672" i="13"/>
  <c r="D14673" i="13"/>
  <c r="D14674" i="13"/>
  <c r="D14675" i="13"/>
  <c r="D14676" i="13"/>
  <c r="D14677" i="13"/>
  <c r="D14678" i="13"/>
  <c r="D14679" i="13"/>
  <c r="D14680" i="13"/>
  <c r="D14681" i="13"/>
  <c r="D14682" i="13"/>
  <c r="D14683" i="13"/>
  <c r="D14684" i="13"/>
  <c r="J14684" i="13" s="1"/>
  <c r="D14685" i="13"/>
  <c r="D14686" i="13"/>
  <c r="J14686" i="13" s="1"/>
  <c r="D14687" i="13"/>
  <c r="D14688" i="13"/>
  <c r="D14689" i="13"/>
  <c r="D14690" i="13"/>
  <c r="D14691" i="13"/>
  <c r="D14692" i="13"/>
  <c r="J14692" i="13" s="1"/>
  <c r="D14693" i="13"/>
  <c r="D14694" i="13"/>
  <c r="D14695" i="13"/>
  <c r="D14696" i="13"/>
  <c r="D14697" i="13"/>
  <c r="D14698" i="13"/>
  <c r="D14699" i="13"/>
  <c r="D14700" i="13"/>
  <c r="J14700" i="13" s="1"/>
  <c r="D14701" i="13"/>
  <c r="D14702" i="13"/>
  <c r="J14702" i="13" s="1"/>
  <c r="D14703" i="13"/>
  <c r="D14704" i="13"/>
  <c r="D14705" i="13"/>
  <c r="D14706" i="13"/>
  <c r="D14707" i="13"/>
  <c r="D14708" i="13"/>
  <c r="J14708" i="13" s="1"/>
  <c r="D14709" i="13"/>
  <c r="D14710" i="13"/>
  <c r="J14710" i="13" s="1"/>
  <c r="D14711" i="13"/>
  <c r="D14712" i="13"/>
  <c r="D14713" i="13"/>
  <c r="D14714" i="13"/>
  <c r="D14715" i="13"/>
  <c r="D14716" i="13"/>
  <c r="J14716" i="13" s="1"/>
  <c r="D14717" i="13"/>
  <c r="D14718" i="13"/>
  <c r="J14718" i="13" s="1"/>
  <c r="D14719" i="13"/>
  <c r="D14720" i="13"/>
  <c r="D14721" i="13"/>
  <c r="D14722" i="13"/>
  <c r="D14723" i="13"/>
  <c r="D14724" i="13"/>
  <c r="D14725" i="13"/>
  <c r="D14726" i="13"/>
  <c r="J14726" i="13" s="1"/>
  <c r="D14727" i="13"/>
  <c r="D14728" i="13"/>
  <c r="D14729" i="13"/>
  <c r="D14730" i="13"/>
  <c r="D14731" i="13"/>
  <c r="D14732" i="13"/>
  <c r="J14732" i="13" s="1"/>
  <c r="D14733" i="13"/>
  <c r="D14734" i="13"/>
  <c r="J14734" i="13" s="1"/>
  <c r="D14735" i="13"/>
  <c r="D14736" i="13"/>
  <c r="D14737" i="13"/>
  <c r="D14738" i="13"/>
  <c r="D14739" i="13"/>
  <c r="D14740" i="13"/>
  <c r="D14741" i="13"/>
  <c r="D14742" i="13"/>
  <c r="D14743" i="13"/>
  <c r="D14744" i="13"/>
  <c r="D14745" i="13"/>
  <c r="D14746" i="13"/>
  <c r="D14747" i="13"/>
  <c r="D14748" i="13"/>
  <c r="J14748" i="13" s="1"/>
  <c r="D14749" i="13"/>
  <c r="D14750" i="13"/>
  <c r="J14750" i="13" s="1"/>
  <c r="D14751" i="13"/>
  <c r="D14752" i="13"/>
  <c r="D14753" i="13"/>
  <c r="D14754" i="13"/>
  <c r="D14755" i="13"/>
  <c r="D14756" i="13"/>
  <c r="J14756" i="13" s="1"/>
  <c r="D14757" i="13"/>
  <c r="D14758" i="13"/>
  <c r="D14759" i="13"/>
  <c r="D14760" i="13"/>
  <c r="D14761" i="13"/>
  <c r="D14762" i="13"/>
  <c r="D14763" i="13"/>
  <c r="D14764" i="13"/>
  <c r="J14764" i="13" s="1"/>
  <c r="D14765" i="13"/>
  <c r="D14766" i="13"/>
  <c r="J14766" i="13" s="1"/>
  <c r="D14767" i="13"/>
  <c r="D14768" i="13"/>
  <c r="D14769" i="13"/>
  <c r="D14770" i="13"/>
  <c r="D14771" i="13"/>
  <c r="D14772" i="13"/>
  <c r="J14772" i="13" s="1"/>
  <c r="D14773" i="13"/>
  <c r="D14774" i="13"/>
  <c r="J14774" i="13" s="1"/>
  <c r="D14775" i="13"/>
  <c r="D14776" i="13"/>
  <c r="D14777" i="13"/>
  <c r="D14778" i="13"/>
  <c r="D14779" i="13"/>
  <c r="D14780" i="13"/>
  <c r="J14780" i="13" s="1"/>
  <c r="D14781" i="13"/>
  <c r="D14782" i="13"/>
  <c r="J14782" i="13" s="1"/>
  <c r="D14783" i="13"/>
  <c r="D14784" i="13"/>
  <c r="D14785" i="13"/>
  <c r="D14786" i="13"/>
  <c r="D14787" i="13"/>
  <c r="D14788" i="13"/>
  <c r="D14789" i="13"/>
  <c r="D14790" i="13"/>
  <c r="J14790" i="13" s="1"/>
  <c r="D14791" i="13"/>
  <c r="D14792" i="13"/>
  <c r="D14793" i="13"/>
  <c r="D14794" i="13"/>
  <c r="D14795" i="13"/>
  <c r="D14796" i="13"/>
  <c r="J14796" i="13" s="1"/>
  <c r="D14797" i="13"/>
  <c r="D14798" i="13"/>
  <c r="J14798" i="13" s="1"/>
  <c r="D14799" i="13"/>
  <c r="D14800" i="13"/>
  <c r="D14801" i="13"/>
  <c r="D14802" i="13"/>
  <c r="D14803" i="13"/>
  <c r="D14804" i="13"/>
  <c r="D14805" i="13"/>
  <c r="D14806" i="13"/>
  <c r="D14807" i="13"/>
  <c r="D14808" i="13"/>
  <c r="D14809" i="13"/>
  <c r="D14810" i="13"/>
  <c r="D14811" i="13"/>
  <c r="D14812" i="13"/>
  <c r="J14812" i="13" s="1"/>
  <c r="D14813" i="13"/>
  <c r="D14814" i="13"/>
  <c r="J14814" i="13" s="1"/>
  <c r="D14815" i="13"/>
  <c r="D14816" i="13"/>
  <c r="D14817" i="13"/>
  <c r="D14818" i="13"/>
  <c r="D14819" i="13"/>
  <c r="D14820" i="13"/>
  <c r="J14820" i="13" s="1"/>
  <c r="D14821" i="13"/>
  <c r="D14822" i="13"/>
  <c r="D14823" i="13"/>
  <c r="D14824" i="13"/>
  <c r="D14825" i="13"/>
  <c r="D14826" i="13"/>
  <c r="D14827" i="13"/>
  <c r="D14828" i="13"/>
  <c r="J14828" i="13" s="1"/>
  <c r="D14829" i="13"/>
  <c r="D14830" i="13"/>
  <c r="J14830" i="13" s="1"/>
  <c r="D14831" i="13"/>
  <c r="D14832" i="13"/>
  <c r="D14833" i="13"/>
  <c r="D14834" i="13"/>
  <c r="D14835" i="13"/>
  <c r="D14836" i="13"/>
  <c r="J14836" i="13" s="1"/>
  <c r="D14837" i="13"/>
  <c r="D14838" i="13"/>
  <c r="J14838" i="13" s="1"/>
  <c r="D14839" i="13"/>
  <c r="D14840" i="13"/>
  <c r="D14841" i="13"/>
  <c r="D14842" i="13"/>
  <c r="D14843" i="13"/>
  <c r="D14844" i="13"/>
  <c r="J14844" i="13" s="1"/>
  <c r="D14845" i="13"/>
  <c r="D14846" i="13"/>
  <c r="J14846" i="13" s="1"/>
  <c r="D14847" i="13"/>
  <c r="D14848" i="13"/>
  <c r="D14849" i="13"/>
  <c r="D14850" i="13"/>
  <c r="D14851" i="13"/>
  <c r="D14852" i="13"/>
  <c r="D14853" i="13"/>
  <c r="D14854" i="13"/>
  <c r="J14854" i="13" s="1"/>
  <c r="D14855" i="13"/>
  <c r="D14856" i="13"/>
  <c r="D14857" i="13"/>
  <c r="D14858" i="13"/>
  <c r="D14859" i="13"/>
  <c r="D14860" i="13"/>
  <c r="J14860" i="13" s="1"/>
  <c r="D14861" i="13"/>
  <c r="D14862" i="13"/>
  <c r="J14862" i="13" s="1"/>
  <c r="D14863" i="13"/>
  <c r="D14864" i="13"/>
  <c r="D14865" i="13"/>
  <c r="D14866" i="13"/>
  <c r="D14867" i="13"/>
  <c r="D14868" i="13"/>
  <c r="D14869" i="13"/>
  <c r="D14870" i="13"/>
  <c r="J14870" i="13" s="1"/>
  <c r="D14871" i="13"/>
  <c r="D14872" i="13"/>
  <c r="D14873" i="13"/>
  <c r="D14874" i="13"/>
  <c r="D14875" i="13"/>
  <c r="D14876" i="13"/>
  <c r="J14876" i="13" s="1"/>
  <c r="D14877" i="13"/>
  <c r="D14878" i="13"/>
  <c r="J14878" i="13" s="1"/>
  <c r="D14879" i="13"/>
  <c r="D14880" i="13"/>
  <c r="D14881" i="13"/>
  <c r="D14882" i="13"/>
  <c r="D14883" i="13"/>
  <c r="D14884" i="13"/>
  <c r="J14884" i="13" s="1"/>
  <c r="D14885" i="13"/>
  <c r="D14886" i="13"/>
  <c r="D14887" i="13"/>
  <c r="D14888" i="13"/>
  <c r="D14889" i="13"/>
  <c r="D14890" i="13"/>
  <c r="D14891" i="13"/>
  <c r="D14892" i="13"/>
  <c r="J14892" i="13" s="1"/>
  <c r="D14893" i="13"/>
  <c r="D14894" i="13"/>
  <c r="J14894" i="13" s="1"/>
  <c r="D14895" i="13"/>
  <c r="D14896" i="13"/>
  <c r="D14897" i="13"/>
  <c r="D14898" i="13"/>
  <c r="D14899" i="13"/>
  <c r="D14900" i="13"/>
  <c r="J14900" i="13" s="1"/>
  <c r="D14901" i="13"/>
  <c r="D14902" i="13"/>
  <c r="J14902" i="13" s="1"/>
  <c r="D14903" i="13"/>
  <c r="D14904" i="13"/>
  <c r="D14905" i="13"/>
  <c r="D14906" i="13"/>
  <c r="D14907" i="13"/>
  <c r="D14908" i="13"/>
  <c r="J14908" i="13" s="1"/>
  <c r="D14909" i="13"/>
  <c r="D14910" i="13"/>
  <c r="J14910" i="13" s="1"/>
  <c r="D14911" i="13"/>
  <c r="D14912" i="13"/>
  <c r="D14913" i="13"/>
  <c r="D14914" i="13"/>
  <c r="D14915" i="13"/>
  <c r="D14916" i="13"/>
  <c r="J14916" i="13" s="1"/>
  <c r="D14917" i="13"/>
  <c r="D14918" i="13"/>
  <c r="J14918" i="13" s="1"/>
  <c r="D14919" i="13"/>
  <c r="D14920" i="13"/>
  <c r="D14921" i="13"/>
  <c r="D14922" i="13"/>
  <c r="D14923" i="13"/>
  <c r="D14924" i="13"/>
  <c r="J14924" i="13" s="1"/>
  <c r="D14925" i="13"/>
  <c r="D14926" i="13"/>
  <c r="J14926" i="13" s="1"/>
  <c r="D14927" i="13"/>
  <c r="D14928" i="13"/>
  <c r="D14929" i="13"/>
  <c r="D14930" i="13"/>
  <c r="D14931" i="13"/>
  <c r="D14932" i="13"/>
  <c r="J14932" i="13" s="1"/>
  <c r="D14933" i="13"/>
  <c r="D14934" i="13"/>
  <c r="J14934" i="13" s="1"/>
  <c r="D14935" i="13"/>
  <c r="D14936" i="13"/>
  <c r="D14937" i="13"/>
  <c r="D14938" i="13"/>
  <c r="D14939" i="13"/>
  <c r="D14940" i="13"/>
  <c r="J14940" i="13" s="1"/>
  <c r="D14941" i="13"/>
  <c r="D14942" i="13"/>
  <c r="J14942" i="13" s="1"/>
  <c r="D14943" i="13"/>
  <c r="D14944" i="13"/>
  <c r="D14945" i="13"/>
  <c r="D14946" i="13"/>
  <c r="D14947" i="13"/>
  <c r="D14948" i="13"/>
  <c r="J14948" i="13" s="1"/>
  <c r="D14949" i="13"/>
  <c r="D14950" i="13"/>
  <c r="J14950" i="13" s="1"/>
  <c r="D14951" i="13"/>
  <c r="D14952" i="13"/>
  <c r="D14953" i="13"/>
  <c r="D14954" i="13"/>
  <c r="D14955" i="13"/>
  <c r="D14956" i="13"/>
  <c r="J14956" i="13" s="1"/>
  <c r="D14957" i="13"/>
  <c r="D14958" i="13"/>
  <c r="J14958" i="13" s="1"/>
  <c r="D14959" i="13"/>
  <c r="D14960" i="13"/>
  <c r="D14961" i="13"/>
  <c r="D14962" i="13"/>
  <c r="D14963" i="13"/>
  <c r="D14964" i="13"/>
  <c r="J14964" i="13" s="1"/>
  <c r="D14965" i="13"/>
  <c r="D14966" i="13"/>
  <c r="J14966" i="13" s="1"/>
  <c r="D14967" i="13"/>
  <c r="D14968" i="13"/>
  <c r="D14969" i="13"/>
  <c r="D14970" i="13"/>
  <c r="D14971" i="13"/>
  <c r="D14972" i="13"/>
  <c r="J14972" i="13" s="1"/>
  <c r="D14973" i="13"/>
  <c r="D14974" i="13"/>
  <c r="J14974" i="13" s="1"/>
  <c r="D14975" i="13"/>
  <c r="D14976" i="13"/>
  <c r="D14977" i="13"/>
  <c r="D14978" i="13"/>
  <c r="D14979" i="13"/>
  <c r="D14980" i="13"/>
  <c r="J14980" i="13" s="1"/>
  <c r="D14981" i="13"/>
  <c r="D14982" i="13"/>
  <c r="J14982" i="13" s="1"/>
  <c r="D14983" i="13"/>
  <c r="D14984" i="13"/>
  <c r="D14985" i="13"/>
  <c r="D14986" i="13"/>
  <c r="D14987" i="13"/>
  <c r="D14988" i="13"/>
  <c r="J14988" i="13" s="1"/>
  <c r="D14989" i="13"/>
  <c r="D14990" i="13"/>
  <c r="J14990" i="13" s="1"/>
  <c r="D14991" i="13"/>
  <c r="D14992" i="13"/>
  <c r="D14993" i="13"/>
  <c r="D14994" i="13"/>
  <c r="D14995" i="13"/>
  <c r="D14996" i="13"/>
  <c r="J14996" i="13" s="1"/>
  <c r="D14997" i="13"/>
  <c r="D14998" i="13"/>
  <c r="J14998" i="13" s="1"/>
  <c r="D14999" i="13"/>
  <c r="D15000" i="13"/>
  <c r="D15001" i="13"/>
  <c r="D15002" i="13"/>
  <c r="D15003" i="13"/>
  <c r="D15004" i="13"/>
  <c r="J15004" i="13" s="1"/>
  <c r="D15005" i="13"/>
  <c r="D15006" i="13"/>
  <c r="J15006" i="13" s="1"/>
  <c r="D15007" i="13"/>
  <c r="D15008" i="13"/>
  <c r="D15009" i="13"/>
  <c r="D15010" i="13"/>
  <c r="D15011" i="13"/>
  <c r="D15012" i="13"/>
  <c r="J15012" i="13" s="1"/>
  <c r="D15013" i="13"/>
  <c r="D15014" i="13"/>
  <c r="J15014" i="13" s="1"/>
  <c r="D15015" i="13"/>
  <c r="D15016" i="13"/>
  <c r="D15017" i="13"/>
  <c r="D15018" i="13"/>
  <c r="D15019" i="13"/>
  <c r="D15020" i="13"/>
  <c r="J15020" i="13" s="1"/>
  <c r="D15021" i="13"/>
  <c r="D15022" i="13"/>
  <c r="J15022" i="13" s="1"/>
  <c r="D15023" i="13"/>
  <c r="D15024" i="13"/>
  <c r="D15025" i="13"/>
  <c r="D15026" i="13"/>
  <c r="D15027" i="13"/>
  <c r="D15028" i="13"/>
  <c r="J15028" i="13" s="1"/>
  <c r="D15029" i="13"/>
  <c r="D15030" i="13"/>
  <c r="J15030" i="13" s="1"/>
  <c r="D15031" i="13"/>
  <c r="D15032" i="13"/>
  <c r="D15033" i="13"/>
  <c r="D15034" i="13"/>
  <c r="D15035" i="13"/>
  <c r="D15036" i="13"/>
  <c r="J15036" i="13" s="1"/>
  <c r="D15037" i="13"/>
  <c r="D15038" i="13"/>
  <c r="J15038" i="13" s="1"/>
  <c r="D15039" i="13"/>
  <c r="D15040" i="13"/>
  <c r="D15041" i="13"/>
  <c r="D15042" i="13"/>
  <c r="D15043" i="13"/>
  <c r="D15044" i="13"/>
  <c r="J15044" i="13" s="1"/>
  <c r="D15045" i="13"/>
  <c r="D15046" i="13"/>
  <c r="J15046" i="13" s="1"/>
  <c r="D15047" i="13"/>
  <c r="D15048" i="13"/>
  <c r="D15049" i="13"/>
  <c r="D15050" i="13"/>
  <c r="D15051" i="13"/>
  <c r="D15052" i="13"/>
  <c r="J15052" i="13" s="1"/>
  <c r="D15053" i="13"/>
  <c r="D15054" i="13"/>
  <c r="J15054" i="13" s="1"/>
  <c r="D15055" i="13"/>
  <c r="D15056" i="13"/>
  <c r="D15057" i="13"/>
  <c r="D15058" i="13"/>
  <c r="D15059" i="13"/>
  <c r="D15060" i="13"/>
  <c r="J15060" i="13" s="1"/>
  <c r="D15061" i="13"/>
  <c r="D15062" i="13"/>
  <c r="J15062" i="13" s="1"/>
  <c r="D15063" i="13"/>
  <c r="D15064" i="13"/>
  <c r="D15065" i="13"/>
  <c r="D15066" i="13"/>
  <c r="D15067" i="13"/>
  <c r="D15068" i="13"/>
  <c r="J15068" i="13" s="1"/>
  <c r="D15069" i="13"/>
  <c r="D15070" i="13"/>
  <c r="J15070" i="13" s="1"/>
  <c r="D15071" i="13"/>
  <c r="D15072" i="13"/>
  <c r="D15073" i="13"/>
  <c r="D15074" i="13"/>
  <c r="D15075" i="13"/>
  <c r="D15076" i="13"/>
  <c r="J15076" i="13" s="1"/>
  <c r="D15077" i="13"/>
  <c r="D15078" i="13"/>
  <c r="J15078" i="13" s="1"/>
  <c r="D15079" i="13"/>
  <c r="D15080" i="13"/>
  <c r="D15081" i="13"/>
  <c r="D15082" i="13"/>
  <c r="D15083" i="13"/>
  <c r="D15084" i="13"/>
  <c r="J15084" i="13" s="1"/>
  <c r="D15085" i="13"/>
  <c r="D15086" i="13"/>
  <c r="J15086" i="13" s="1"/>
  <c r="D15087" i="13"/>
  <c r="D15088" i="13"/>
  <c r="D15089" i="13"/>
  <c r="D15090" i="13"/>
  <c r="D15091" i="13"/>
  <c r="D15092" i="13"/>
  <c r="J15092" i="13" s="1"/>
  <c r="D15093" i="13"/>
  <c r="D15094" i="13"/>
  <c r="J15094" i="13" s="1"/>
  <c r="D15095" i="13"/>
  <c r="D15096" i="13"/>
  <c r="D15097" i="13"/>
  <c r="D15098" i="13"/>
  <c r="D15099" i="13"/>
  <c r="D15100" i="13"/>
  <c r="J15100" i="13" s="1"/>
  <c r="D15101" i="13"/>
  <c r="D15102" i="13"/>
  <c r="J15102" i="13" s="1"/>
  <c r="D15103" i="13"/>
  <c r="D15104" i="13"/>
  <c r="D15105" i="13"/>
  <c r="D15106" i="13"/>
  <c r="D15107" i="13"/>
  <c r="D15108" i="13"/>
  <c r="J15108" i="13" s="1"/>
  <c r="D15109" i="13"/>
  <c r="D15110" i="13"/>
  <c r="J15110" i="13" s="1"/>
  <c r="D15111" i="13"/>
  <c r="D15112" i="13"/>
  <c r="D15113" i="13"/>
  <c r="D15114" i="13"/>
  <c r="D15115" i="13"/>
  <c r="D15116" i="13"/>
  <c r="J15116" i="13" s="1"/>
  <c r="D15117" i="13"/>
  <c r="D15118" i="13"/>
  <c r="J15118" i="13" s="1"/>
  <c r="D15119" i="13"/>
  <c r="D15120" i="13"/>
  <c r="D15121" i="13"/>
  <c r="D15122" i="13"/>
  <c r="D15123" i="13"/>
  <c r="D15124" i="13"/>
  <c r="J15124" i="13" s="1"/>
  <c r="D15125" i="13"/>
  <c r="D15126" i="13"/>
  <c r="J15126" i="13" s="1"/>
  <c r="D15127" i="13"/>
  <c r="D15128" i="13"/>
  <c r="D15129" i="13"/>
  <c r="D15130" i="13"/>
  <c r="D15131" i="13"/>
  <c r="D15132" i="13"/>
  <c r="J15132" i="13" s="1"/>
  <c r="D15133" i="13"/>
  <c r="D15134" i="13"/>
  <c r="J15134" i="13" s="1"/>
  <c r="D15135" i="13"/>
  <c r="D15136" i="13"/>
  <c r="D15137" i="13"/>
  <c r="D15138" i="13"/>
  <c r="D15139" i="13"/>
  <c r="D15140" i="13"/>
  <c r="J15140" i="13" s="1"/>
  <c r="D15141" i="13"/>
  <c r="D15142" i="13"/>
  <c r="J15142" i="13" s="1"/>
  <c r="D15143" i="13"/>
  <c r="D15144" i="13"/>
  <c r="D15145" i="13"/>
  <c r="D15146" i="13"/>
  <c r="D15147" i="13"/>
  <c r="D15148" i="13"/>
  <c r="J15148" i="13" s="1"/>
  <c r="D15149" i="13"/>
  <c r="D15150" i="13"/>
  <c r="J15150" i="13" s="1"/>
  <c r="D15151" i="13"/>
  <c r="J14655" i="13"/>
  <c r="J14663" i="13"/>
  <c r="J14671" i="13"/>
  <c r="J14679" i="13"/>
  <c r="J14687" i="13"/>
  <c r="J14695" i="13"/>
  <c r="J14703" i="13"/>
  <c r="J14711" i="13"/>
  <c r="J14719" i="13"/>
  <c r="J14727" i="13"/>
  <c r="J14735" i="13"/>
  <c r="J14743" i="13"/>
  <c r="J14751" i="13"/>
  <c r="J14759" i="13"/>
  <c r="J14767" i="13"/>
  <c r="J14775" i="13"/>
  <c r="J14783" i="13"/>
  <c r="J14791" i="13"/>
  <c r="J14799" i="13"/>
  <c r="J14807" i="13"/>
  <c r="J14815" i="13"/>
  <c r="J14823" i="13"/>
  <c r="J14831" i="13"/>
  <c r="J14839" i="13"/>
  <c r="J14847" i="13"/>
  <c r="J14855" i="13"/>
  <c r="J14863" i="13"/>
  <c r="J14871" i="13"/>
  <c r="J14879" i="13"/>
  <c r="J14887" i="13"/>
  <c r="J14895" i="13"/>
  <c r="J14898" i="13"/>
  <c r="J14899" i="13"/>
  <c r="J14901" i="13"/>
  <c r="J14903" i="13"/>
  <c r="J14904" i="13"/>
  <c r="J14905" i="13"/>
  <c r="J14906" i="13"/>
  <c r="J14907" i="13"/>
  <c r="J14909" i="13"/>
  <c r="J14911" i="13"/>
  <c r="J14912" i="13"/>
  <c r="J14913" i="13"/>
  <c r="J14914" i="13"/>
  <c r="J14915" i="13"/>
  <c r="J14917" i="13"/>
  <c r="J14919" i="13"/>
  <c r="J14920" i="13"/>
  <c r="J14921" i="13"/>
  <c r="J14922" i="13"/>
  <c r="J14923" i="13"/>
  <c r="J14925" i="13"/>
  <c r="J14927" i="13"/>
  <c r="J14928" i="13"/>
  <c r="J14929" i="13"/>
  <c r="J14930" i="13"/>
  <c r="J14931" i="13"/>
  <c r="J14933" i="13"/>
  <c r="J14935" i="13"/>
  <c r="J14936" i="13"/>
  <c r="J14937" i="13"/>
  <c r="J14938" i="13"/>
  <c r="J14939" i="13"/>
  <c r="J14941" i="13"/>
  <c r="J14943" i="13"/>
  <c r="J14944" i="13"/>
  <c r="J14945" i="13"/>
  <c r="J14946" i="13"/>
  <c r="J14947" i="13"/>
  <c r="J14949" i="13"/>
  <c r="J14951" i="13"/>
  <c r="J14952" i="13"/>
  <c r="J14953" i="13"/>
  <c r="J14954" i="13"/>
  <c r="J14955" i="13"/>
  <c r="J14957" i="13"/>
  <c r="J14959" i="13"/>
  <c r="J14960" i="13"/>
  <c r="J14961" i="13"/>
  <c r="J14962" i="13"/>
  <c r="J14963" i="13"/>
  <c r="J14965" i="13"/>
  <c r="J14967" i="13"/>
  <c r="J14968" i="13"/>
  <c r="J14969" i="13"/>
  <c r="J14970" i="13"/>
  <c r="J14971" i="13"/>
  <c r="J14973" i="13"/>
  <c r="J14975" i="13"/>
  <c r="J14976" i="13"/>
  <c r="J14977" i="13"/>
  <c r="J14978" i="13"/>
  <c r="J14979" i="13"/>
  <c r="J14981" i="13"/>
  <c r="J14983" i="13"/>
  <c r="J14984" i="13"/>
  <c r="J14985" i="13"/>
  <c r="J14986" i="13"/>
  <c r="J14987" i="13"/>
  <c r="J14989" i="13"/>
  <c r="J14991" i="13"/>
  <c r="J14992" i="13"/>
  <c r="J14993" i="13"/>
  <c r="J14994" i="13"/>
  <c r="J14995" i="13"/>
  <c r="J14997" i="13"/>
  <c r="J14999" i="13"/>
  <c r="J15000" i="13"/>
  <c r="J15001" i="13"/>
  <c r="J15002" i="13"/>
  <c r="J15003" i="13"/>
  <c r="J15005" i="13"/>
  <c r="J15007" i="13"/>
  <c r="J15008" i="13"/>
  <c r="J15009" i="13"/>
  <c r="J15010" i="13"/>
  <c r="J15011" i="13"/>
  <c r="J15013" i="13"/>
  <c r="J15015" i="13"/>
  <c r="J15016" i="13"/>
  <c r="J15017" i="13"/>
  <c r="J15018" i="13"/>
  <c r="J15019" i="13"/>
  <c r="J15021" i="13"/>
  <c r="J15023" i="13"/>
  <c r="J15024" i="13"/>
  <c r="J15025" i="13"/>
  <c r="J15026" i="13"/>
  <c r="J15027" i="13"/>
  <c r="J15029" i="13"/>
  <c r="J15031" i="13"/>
  <c r="J15032" i="13"/>
  <c r="J15033" i="13"/>
  <c r="J15034" i="13"/>
  <c r="J15035" i="13"/>
  <c r="J15037" i="13"/>
  <c r="J15039" i="13"/>
  <c r="J15040" i="13"/>
  <c r="J15041" i="13"/>
  <c r="J15042" i="13"/>
  <c r="J15043" i="13"/>
  <c r="J15045" i="13"/>
  <c r="J15047" i="13"/>
  <c r="J15048" i="13"/>
  <c r="J15049" i="13"/>
  <c r="J15050" i="13"/>
  <c r="J15051" i="13"/>
  <c r="J15053" i="13"/>
  <c r="J15055" i="13"/>
  <c r="J15056" i="13"/>
  <c r="J15057" i="13"/>
  <c r="J15058" i="13"/>
  <c r="J15059" i="13"/>
  <c r="J15061" i="13"/>
  <c r="J15063" i="13"/>
  <c r="J15064" i="13"/>
  <c r="J15065" i="13"/>
  <c r="J15066" i="13"/>
  <c r="J15067" i="13"/>
  <c r="J15069" i="13"/>
  <c r="J15071" i="13"/>
  <c r="J15072" i="13"/>
  <c r="J15073" i="13"/>
  <c r="J15074" i="13"/>
  <c r="J15075" i="13"/>
  <c r="J15077" i="13"/>
  <c r="J15079" i="13"/>
  <c r="J15080" i="13"/>
  <c r="J15081" i="13"/>
  <c r="J15082" i="13"/>
  <c r="J15083" i="13"/>
  <c r="J15085" i="13"/>
  <c r="J15087" i="13"/>
  <c r="J15088" i="13"/>
  <c r="J15089" i="13"/>
  <c r="J15090" i="13"/>
  <c r="J15091" i="13"/>
  <c r="J15093" i="13"/>
  <c r="J15095" i="13"/>
  <c r="J15096" i="13"/>
  <c r="J15097" i="13"/>
  <c r="J15098" i="13"/>
  <c r="J15099" i="13"/>
  <c r="J15101" i="13"/>
  <c r="J15103" i="13"/>
  <c r="J15104" i="13"/>
  <c r="J15105" i="13"/>
  <c r="J15106" i="13"/>
  <c r="J15107" i="13"/>
  <c r="J15109" i="13"/>
  <c r="J15111" i="13"/>
  <c r="J15112" i="13"/>
  <c r="J15113" i="13"/>
  <c r="J15114" i="13"/>
  <c r="J15115" i="13"/>
  <c r="J15117" i="13"/>
  <c r="J15119" i="13"/>
  <c r="J15120" i="13"/>
  <c r="J15121" i="13"/>
  <c r="J15122" i="13"/>
  <c r="J15123" i="13"/>
  <c r="J15125" i="13"/>
  <c r="J15127" i="13"/>
  <c r="J15128" i="13"/>
  <c r="J15129" i="13"/>
  <c r="J15130" i="13"/>
  <c r="J15131" i="13"/>
  <c r="J15133" i="13"/>
  <c r="J15135" i="13"/>
  <c r="J15136" i="13"/>
  <c r="J15137" i="13"/>
  <c r="J15138" i="13"/>
  <c r="J15139" i="13"/>
  <c r="J15141" i="13"/>
  <c r="J15143" i="13"/>
  <c r="J15144" i="13"/>
  <c r="J15145" i="13"/>
  <c r="J15146" i="13"/>
  <c r="J15147" i="13"/>
  <c r="J15149" i="13"/>
  <c r="J15151" i="13"/>
  <c r="J14897" i="13"/>
  <c r="J14896" i="13"/>
  <c r="J14893" i="13"/>
  <c r="J14891" i="13"/>
  <c r="J14890" i="13"/>
  <c r="J14889" i="13"/>
  <c r="J14888" i="13"/>
  <c r="J14886" i="13"/>
  <c r="J14885" i="13"/>
  <c r="J14883" i="13"/>
  <c r="J14882" i="13"/>
  <c r="J14881" i="13"/>
  <c r="J14880" i="13"/>
  <c r="J14877" i="13"/>
  <c r="J14875" i="13"/>
  <c r="J14874" i="13"/>
  <c r="J14873" i="13"/>
  <c r="J14872" i="13"/>
  <c r="J14869" i="13"/>
  <c r="J14868" i="13"/>
  <c r="J14867" i="13"/>
  <c r="J14866" i="13"/>
  <c r="J14865" i="13"/>
  <c r="J14864" i="13"/>
  <c r="J14861" i="13"/>
  <c r="J14859" i="13"/>
  <c r="J14858" i="13"/>
  <c r="J14857" i="13"/>
  <c r="J14856" i="13"/>
  <c r="J14853" i="13"/>
  <c r="J14852" i="13"/>
  <c r="J14851" i="13"/>
  <c r="J14850" i="13"/>
  <c r="J14849" i="13"/>
  <c r="J14848" i="13"/>
  <c r="J14845" i="13"/>
  <c r="J14843" i="13"/>
  <c r="J14842" i="13"/>
  <c r="J14841" i="13"/>
  <c r="J14840" i="13"/>
  <c r="J14837" i="13"/>
  <c r="J14835" i="13"/>
  <c r="J14834" i="13"/>
  <c r="J14833" i="13"/>
  <c r="J14832" i="13"/>
  <c r="J14829" i="13"/>
  <c r="J14827" i="13"/>
  <c r="J14826" i="13"/>
  <c r="J14825" i="13"/>
  <c r="J14824" i="13"/>
  <c r="J14822" i="13"/>
  <c r="J14821" i="13"/>
  <c r="J14819" i="13"/>
  <c r="J14818" i="13"/>
  <c r="J14817" i="13"/>
  <c r="J14816" i="13"/>
  <c r="J14813" i="13"/>
  <c r="J14811" i="13"/>
  <c r="J14810" i="13"/>
  <c r="J14809" i="13"/>
  <c r="J14808" i="13"/>
  <c r="J14806" i="13"/>
  <c r="J14805" i="13"/>
  <c r="J14804" i="13"/>
  <c r="J14803" i="13"/>
  <c r="J14802" i="13"/>
  <c r="J14801" i="13"/>
  <c r="J14800" i="13"/>
  <c r="J14797" i="13"/>
  <c r="J14795" i="13"/>
  <c r="J14794" i="13"/>
  <c r="J14793" i="13"/>
  <c r="J14792" i="13"/>
  <c r="J14789" i="13"/>
  <c r="J14788" i="13"/>
  <c r="J14787" i="13"/>
  <c r="J14786" i="13"/>
  <c r="J14785" i="13"/>
  <c r="J14784" i="13"/>
  <c r="J14781" i="13"/>
  <c r="J14779" i="13"/>
  <c r="J14778" i="13"/>
  <c r="J14777" i="13"/>
  <c r="J14776" i="13"/>
  <c r="J14773" i="13"/>
  <c r="J14771" i="13"/>
  <c r="J14770" i="13"/>
  <c r="J14769" i="13"/>
  <c r="J14768" i="13"/>
  <c r="J14765" i="13"/>
  <c r="J14763" i="13"/>
  <c r="J14762" i="13"/>
  <c r="J14761" i="13"/>
  <c r="J14760" i="13"/>
  <c r="J14758" i="13"/>
  <c r="J14757" i="13"/>
  <c r="J14755" i="13"/>
  <c r="J14754" i="13"/>
  <c r="J14753" i="13"/>
  <c r="J14752" i="13"/>
  <c r="J14749" i="13"/>
  <c r="J14747" i="13"/>
  <c r="J14746" i="13"/>
  <c r="J14745" i="13"/>
  <c r="J14744" i="13"/>
  <c r="J14742" i="13"/>
  <c r="J14741" i="13"/>
  <c r="J14740" i="13"/>
  <c r="J14739" i="13"/>
  <c r="J14738" i="13"/>
  <c r="J14737" i="13"/>
  <c r="J14736" i="13"/>
  <c r="J14733" i="13"/>
  <c r="J14731" i="13"/>
  <c r="J14730" i="13"/>
  <c r="J14729" i="13"/>
  <c r="J14728" i="13"/>
  <c r="J14725" i="13"/>
  <c r="J14724" i="13"/>
  <c r="J14723" i="13"/>
  <c r="J14722" i="13"/>
  <c r="J14721" i="13"/>
  <c r="J14720" i="13"/>
  <c r="J14717" i="13"/>
  <c r="J14715" i="13"/>
  <c r="J14714" i="13"/>
  <c r="J14713" i="13"/>
  <c r="J14712" i="13"/>
  <c r="J14709" i="13"/>
  <c r="J14707" i="13"/>
  <c r="J14706" i="13"/>
  <c r="J14705" i="13"/>
  <c r="J14704" i="13"/>
  <c r="J14701" i="13"/>
  <c r="J14699" i="13"/>
  <c r="J14698" i="13"/>
  <c r="J14697" i="13"/>
  <c r="J14696" i="13"/>
  <c r="J14694" i="13"/>
  <c r="J14693" i="13"/>
  <c r="J14691" i="13"/>
  <c r="J14690" i="13"/>
  <c r="J14689" i="13"/>
  <c r="J14688" i="13"/>
  <c r="J14685" i="13"/>
  <c r="J14683" i="13"/>
  <c r="J14682" i="13"/>
  <c r="J14681" i="13"/>
  <c r="J14680" i="13"/>
  <c r="J14678" i="13"/>
  <c r="J14677" i="13"/>
  <c r="J14676" i="13"/>
  <c r="J14675" i="13"/>
  <c r="J14674" i="13"/>
  <c r="J14673" i="13"/>
  <c r="J14672" i="13"/>
  <c r="J14669" i="13"/>
  <c r="J14667" i="13"/>
  <c r="J14666" i="13"/>
  <c r="J14665" i="13"/>
  <c r="J14664" i="13"/>
  <c r="J14661" i="13"/>
  <c r="J14660" i="13"/>
  <c r="J14659" i="13"/>
  <c r="J14658" i="13"/>
  <c r="J14657" i="13"/>
  <c r="J14656" i="13"/>
  <c r="J14653" i="13"/>
  <c r="J14651" i="13"/>
  <c r="J14650" i="13"/>
  <c r="J14649" i="13"/>
  <c r="J14648" i="13"/>
  <c r="J14647" i="13"/>
  <c r="K28" i="20" l="1"/>
  <c r="C2" i="42" s="1"/>
  <c r="D2" i="42" s="1"/>
  <c r="F26" i="20"/>
  <c r="R26" i="20"/>
  <c r="F10" i="20"/>
  <c r="R10" i="20"/>
  <c r="F20" i="20"/>
  <c r="R20" i="20"/>
  <c r="F8" i="20"/>
  <c r="R8" i="20"/>
  <c r="F22" i="20"/>
  <c r="R22" i="20"/>
  <c r="F17" i="20"/>
  <c r="R17" i="20"/>
  <c r="F21" i="20"/>
  <c r="R21" i="20"/>
  <c r="F16" i="20"/>
  <c r="R16" i="20"/>
  <c r="F11" i="20"/>
  <c r="R11" i="20"/>
  <c r="F14" i="20"/>
  <c r="R14" i="20"/>
  <c r="F25" i="20"/>
  <c r="R25" i="20"/>
  <c r="F9" i="20"/>
  <c r="R9" i="20"/>
  <c r="F24" i="20"/>
  <c r="R24" i="20"/>
  <c r="F19" i="20"/>
  <c r="R19" i="20"/>
  <c r="F15" i="20"/>
  <c r="R15" i="20"/>
  <c r="F18" i="20"/>
  <c r="R18" i="20"/>
  <c r="F13" i="20"/>
  <c r="R13" i="20"/>
  <c r="L28" i="20"/>
  <c r="F12" i="20"/>
  <c r="R12" i="20"/>
  <c r="F23" i="20"/>
  <c r="R23" i="20"/>
  <c r="F7" i="20"/>
  <c r="R7" i="20"/>
  <c r="C28" i="20"/>
  <c r="F6" i="20"/>
  <c r="D28" i="20"/>
  <c r="H28" i="20"/>
  <c r="I28" i="20"/>
  <c r="J28" i="20"/>
  <c r="B560" i="18"/>
  <c r="B561" i="18"/>
  <c r="C561" i="18"/>
  <c r="B562" i="18"/>
  <c r="C562" i="18"/>
  <c r="D562" i="18"/>
  <c r="B563" i="18"/>
  <c r="C563" i="18"/>
  <c r="D563" i="18"/>
  <c r="E563" i="18"/>
  <c r="B564" i="18"/>
  <c r="C564" i="18"/>
  <c r="B565" i="18"/>
  <c r="C565" i="18"/>
  <c r="D565" i="18"/>
  <c r="E565" i="18"/>
  <c r="F565" i="18"/>
  <c r="B566" i="18"/>
  <c r="C566" i="18"/>
  <c r="D566" i="18"/>
  <c r="B567" i="18"/>
  <c r="C567" i="18"/>
  <c r="D567" i="18"/>
  <c r="E567" i="18"/>
  <c r="F567" i="18"/>
  <c r="G567" i="18"/>
  <c r="H567" i="18"/>
  <c r="I567" i="18"/>
  <c r="B568" i="18"/>
  <c r="C568" i="18"/>
  <c r="D568" i="18"/>
  <c r="E568" i="18"/>
  <c r="F568" i="18"/>
  <c r="G568" i="18"/>
  <c r="H568" i="18"/>
  <c r="I568" i="18"/>
  <c r="J568" i="18"/>
  <c r="B569" i="18"/>
  <c r="C569" i="18"/>
  <c r="D569" i="18"/>
  <c r="E569" i="18"/>
  <c r="F569" i="18"/>
  <c r="G569" i="18"/>
  <c r="H569" i="18"/>
  <c r="I569" i="18"/>
  <c r="J569" i="18"/>
  <c r="K569" i="18"/>
  <c r="B570" i="18"/>
  <c r="C570" i="18"/>
  <c r="D570" i="18"/>
  <c r="E570" i="18"/>
  <c r="F570" i="18"/>
  <c r="G570" i="18"/>
  <c r="H570" i="18"/>
  <c r="I570" i="18"/>
  <c r="J570" i="18"/>
  <c r="K570" i="18"/>
  <c r="L570" i="18"/>
  <c r="B571" i="18"/>
  <c r="C571" i="18"/>
  <c r="D571" i="18"/>
  <c r="E571" i="18"/>
  <c r="F571" i="18"/>
  <c r="G571" i="18"/>
  <c r="H571" i="18"/>
  <c r="I571" i="18"/>
  <c r="J571" i="18"/>
  <c r="K571" i="18"/>
  <c r="L571" i="18"/>
  <c r="M571" i="18"/>
  <c r="B572" i="18"/>
  <c r="C572" i="18"/>
  <c r="D572" i="18"/>
  <c r="E572" i="18"/>
  <c r="F572" i="18"/>
  <c r="G572" i="18"/>
  <c r="H572" i="18"/>
  <c r="I572" i="18"/>
  <c r="J572" i="18"/>
  <c r="B573" i="18"/>
  <c r="C573" i="18"/>
  <c r="D573" i="18"/>
  <c r="E573" i="18"/>
  <c r="F573" i="18"/>
  <c r="G573" i="18"/>
  <c r="H573" i="18"/>
  <c r="I573" i="18"/>
  <c r="J573" i="18"/>
  <c r="K573" i="18"/>
  <c r="L573" i="18"/>
  <c r="M573" i="18"/>
  <c r="N573" i="18"/>
  <c r="O573" i="18"/>
  <c r="B574" i="18"/>
  <c r="C574" i="18"/>
  <c r="D574" i="18"/>
  <c r="E574" i="18"/>
  <c r="F574" i="18"/>
  <c r="G574" i="18"/>
  <c r="B575" i="18"/>
  <c r="C575" i="18"/>
  <c r="D575" i="18"/>
  <c r="E575" i="18"/>
  <c r="F575" i="18"/>
  <c r="G575" i="18"/>
  <c r="H575" i="18"/>
  <c r="I575" i="18"/>
  <c r="J575" i="18"/>
  <c r="K575" i="18"/>
  <c r="L575" i="18"/>
  <c r="M575" i="18"/>
  <c r="N575" i="18"/>
  <c r="O575" i="18"/>
  <c r="B576" i="18"/>
  <c r="B577" i="18"/>
  <c r="C577" i="18"/>
  <c r="D577" i="18"/>
  <c r="E577" i="18"/>
  <c r="F577" i="18"/>
  <c r="G577" i="18"/>
  <c r="H577" i="18"/>
  <c r="I577" i="18"/>
  <c r="J577" i="18"/>
  <c r="K577" i="18"/>
  <c r="L577" i="18"/>
  <c r="M577" i="18"/>
  <c r="N577" i="18"/>
  <c r="O577" i="18"/>
  <c r="P577" i="18"/>
  <c r="Q577" i="18"/>
  <c r="B578" i="18"/>
  <c r="C578" i="18"/>
  <c r="D578" i="18"/>
  <c r="E578" i="18"/>
  <c r="F578" i="18"/>
  <c r="G578" i="18"/>
  <c r="H578" i="18"/>
  <c r="I578" i="18"/>
  <c r="J578" i="18"/>
  <c r="K578" i="18"/>
  <c r="L578" i="18"/>
  <c r="M578" i="18"/>
  <c r="N578" i="18"/>
  <c r="O578" i="18"/>
  <c r="P578" i="18"/>
  <c r="V515" i="18" a="1"/>
  <c r="V515" i="18" s="1"/>
  <c r="V563" i="18" s="1"/>
  <c r="U513" i="18" a="1"/>
  <c r="U513" i="18" s="1"/>
  <c r="U514" i="18" a="1"/>
  <c r="U514" i="18" s="1"/>
  <c r="U515" i="18" a="1"/>
  <c r="U515" i="18" s="1"/>
  <c r="U563" i="18" s="1"/>
  <c r="U516" i="18" a="1"/>
  <c r="U516" i="18" s="1"/>
  <c r="U564" i="18" s="1"/>
  <c r="U518" i="18" a="1"/>
  <c r="U518" i="18" s="1"/>
  <c r="U566" i="18" s="1"/>
  <c r="U519" i="18" a="1"/>
  <c r="U519" i="18" s="1"/>
  <c r="U567" i="18" s="1"/>
  <c r="U520" i="18" a="1"/>
  <c r="U520" i="18" s="1"/>
  <c r="U521" i="18" a="1"/>
  <c r="U521" i="18" s="1"/>
  <c r="U569" i="18" s="1"/>
  <c r="U522" i="18" a="1"/>
  <c r="U522" i="18" s="1"/>
  <c r="U523" i="18" a="1"/>
  <c r="U523" i="18" s="1"/>
  <c r="U524" i="18" a="1"/>
  <c r="U524" i="18" s="1"/>
  <c r="U572" i="18" s="1"/>
  <c r="U528" i="18" a="1"/>
  <c r="U528" i="18" s="1"/>
  <c r="U529" i="18" a="1"/>
  <c r="U529" i="18" s="1"/>
  <c r="T513" i="18" a="1"/>
  <c r="T513" i="18" s="1"/>
  <c r="T514" i="18" a="1"/>
  <c r="T514" i="18" s="1"/>
  <c r="T515" i="18" a="1"/>
  <c r="T515" i="18" s="1"/>
  <c r="T563" i="18" s="1"/>
  <c r="T516" i="18" a="1"/>
  <c r="T516" i="18" s="1"/>
  <c r="T564" i="18" s="1"/>
  <c r="T517" i="18" a="1"/>
  <c r="T517" i="18" s="1"/>
  <c r="T565" i="18" s="1"/>
  <c r="T518" i="18" a="1"/>
  <c r="T518" i="18" s="1"/>
  <c r="T519" i="18" a="1"/>
  <c r="T519" i="18" s="1"/>
  <c r="T520" i="18" a="1"/>
  <c r="T520" i="18" s="1"/>
  <c r="T568" i="18" s="1"/>
  <c r="T521" i="18" a="1"/>
  <c r="T521" i="18" s="1"/>
  <c r="T569" i="18" s="1"/>
  <c r="T522" i="18" a="1"/>
  <c r="T522" i="18" s="1"/>
  <c r="T523" i="18" a="1"/>
  <c r="T523" i="18" s="1"/>
  <c r="T524" i="18" a="1"/>
  <c r="T524" i="18" s="1"/>
  <c r="T572" i="18" s="1"/>
  <c r="T528" i="18" a="1"/>
  <c r="T528" i="18" s="1"/>
  <c r="S515" i="18" a="1"/>
  <c r="S515" i="18" s="1"/>
  <c r="S563" i="18" s="1"/>
  <c r="S519" i="18" a="1"/>
  <c r="S519" i="18" s="1"/>
  <c r="R513" i="18" a="1"/>
  <c r="R513" i="18" s="1"/>
  <c r="R514" i="18" a="1"/>
  <c r="R514" i="18" s="1"/>
  <c r="R562" i="18" s="1"/>
  <c r="R515" i="18" a="1"/>
  <c r="R515" i="18" s="1"/>
  <c r="R563" i="18" s="1"/>
  <c r="R516" i="18" a="1"/>
  <c r="R516" i="18" s="1"/>
  <c r="R564" i="18" s="1"/>
  <c r="R518" i="18" a="1"/>
  <c r="R518" i="18" s="1"/>
  <c r="R566" i="18" s="1"/>
  <c r="R519" i="18" a="1"/>
  <c r="R519" i="18" s="1"/>
  <c r="R567" i="18" s="1"/>
  <c r="R520" i="18" a="1"/>
  <c r="R520" i="18" s="1"/>
  <c r="R568" i="18" s="1"/>
  <c r="R521" i="18" a="1"/>
  <c r="R521" i="18" s="1"/>
  <c r="R522" i="18" a="1"/>
  <c r="R522" i="18" s="1"/>
  <c r="R570" i="18" s="1"/>
  <c r="R523" i="18" a="1"/>
  <c r="R523" i="18" s="1"/>
  <c r="R524" i="18" a="1"/>
  <c r="R524" i="18" s="1"/>
  <c r="R572" i="18" s="1"/>
  <c r="Q513" i="18" a="1"/>
  <c r="Q513" i="18" s="1"/>
  <c r="Q515" i="18" a="1"/>
  <c r="Q515" i="18" s="1"/>
  <c r="Q563" i="18" s="1"/>
  <c r="Q518" i="18" a="1"/>
  <c r="Q518" i="18" s="1"/>
  <c r="Q519" i="18" a="1"/>
  <c r="Q519" i="18" s="1"/>
  <c r="Q521" i="18" a="1"/>
  <c r="Q521" i="18" s="1"/>
  <c r="P512" i="18" a="1"/>
  <c r="P512" i="18" s="1"/>
  <c r="P576" i="18" s="1"/>
  <c r="P513" i="18" a="1"/>
  <c r="P513" i="18" s="1"/>
  <c r="P514" i="18" a="1"/>
  <c r="P514" i="18" s="1"/>
  <c r="P562" i="18" s="1"/>
  <c r="P515" i="18" a="1"/>
  <c r="P515" i="18" s="1"/>
  <c r="P563" i="18" s="1"/>
  <c r="P516" i="18" a="1"/>
  <c r="P516" i="18" s="1"/>
  <c r="P517" i="18" a="1"/>
  <c r="P517" i="18" s="1"/>
  <c r="P518" i="18" a="1"/>
  <c r="P518" i="18" s="1"/>
  <c r="P566" i="18" s="1"/>
  <c r="P519" i="18" a="1"/>
  <c r="P519" i="18" s="1"/>
  <c r="P567" i="18" s="1"/>
  <c r="P520" i="18" a="1"/>
  <c r="P520" i="18" s="1"/>
  <c r="P568" i="18" s="1"/>
  <c r="P521" i="18" a="1"/>
  <c r="P521" i="18" s="1"/>
  <c r="P569" i="18" s="1"/>
  <c r="P522" i="18" a="1"/>
  <c r="P522" i="18" s="1"/>
  <c r="P570" i="18" s="1"/>
  <c r="P523" i="18" a="1"/>
  <c r="P523" i="18" s="1"/>
  <c r="P524" i="18" a="1"/>
  <c r="P524" i="18" s="1"/>
  <c r="P572" i="18" s="1"/>
  <c r="O513" i="18" a="1"/>
  <c r="O513" i="18" s="1"/>
  <c r="O561" i="18" s="1"/>
  <c r="O514" i="18" a="1"/>
  <c r="O514" i="18" s="1"/>
  <c r="O562" i="18" s="1"/>
  <c r="O515" i="18" a="1"/>
  <c r="O515" i="18" s="1"/>
  <c r="O563" i="18" s="1"/>
  <c r="O516" i="18" a="1"/>
  <c r="O516" i="18" s="1"/>
  <c r="O518" i="18" a="1"/>
  <c r="O518" i="18" s="1"/>
  <c r="O519" i="18" a="1"/>
  <c r="O519" i="18" s="1"/>
  <c r="O521" i="18" a="1"/>
  <c r="O521" i="18" s="1"/>
  <c r="O522" i="18" a="1"/>
  <c r="O522" i="18" s="1"/>
  <c r="O570" i="18" s="1"/>
  <c r="N513" i="18" a="1"/>
  <c r="N513" i="18" s="1"/>
  <c r="N514" i="18" a="1"/>
  <c r="N514" i="18" s="1"/>
  <c r="N562" i="18" s="1"/>
  <c r="N515" i="18" a="1"/>
  <c r="N515" i="18" s="1"/>
  <c r="N563" i="18" s="1"/>
  <c r="N516" i="18" a="1"/>
  <c r="N516" i="18" s="1"/>
  <c r="N518" i="18" a="1"/>
  <c r="N518" i="18" s="1"/>
  <c r="N566" i="18" s="1"/>
  <c r="N519" i="18" a="1"/>
  <c r="N519" i="18" s="1"/>
  <c r="N567" i="18" s="1"/>
  <c r="N521" i="18" a="1"/>
  <c r="N521" i="18" s="1"/>
  <c r="N522" i="18" a="1"/>
  <c r="N522" i="18" s="1"/>
  <c r="N570" i="18" s="1"/>
  <c r="M513" i="18" a="1"/>
  <c r="M513" i="18" s="1"/>
  <c r="M514" i="18" a="1"/>
  <c r="M514" i="18" s="1"/>
  <c r="M562" i="18" s="1"/>
  <c r="M515" i="18" a="1"/>
  <c r="M515" i="18" s="1"/>
  <c r="M563" i="18" s="1"/>
  <c r="M516" i="18" a="1"/>
  <c r="M516" i="18" s="1"/>
  <c r="M564" i="18" s="1"/>
  <c r="M517" i="18" a="1"/>
  <c r="M517" i="18" s="1"/>
  <c r="M565" i="18" s="1"/>
  <c r="M518" i="18" a="1"/>
  <c r="M518" i="18" s="1"/>
  <c r="M519" i="18" a="1"/>
  <c r="M519" i="18" s="1"/>
  <c r="M520" i="18" a="1"/>
  <c r="M520" i="18" s="1"/>
  <c r="M568" i="18" s="1"/>
  <c r="M521" i="18" a="1"/>
  <c r="M521" i="18" s="1"/>
  <c r="M569" i="18" s="1"/>
  <c r="L513" i="18" a="1"/>
  <c r="L513" i="18" s="1"/>
  <c r="L561" i="18" s="1"/>
  <c r="L514" i="18" a="1"/>
  <c r="L514" i="18" s="1"/>
  <c r="L562" i="18" s="1"/>
  <c r="L515" i="18" a="1"/>
  <c r="L515" i="18" s="1"/>
  <c r="L563" i="18" s="1"/>
  <c r="L516" i="18" a="1"/>
  <c r="L516" i="18" s="1"/>
  <c r="L518" i="18" a="1"/>
  <c r="L518" i="18" s="1"/>
  <c r="L566" i="18" s="1"/>
  <c r="L519" i="18" a="1"/>
  <c r="L519" i="18" s="1"/>
  <c r="L567" i="18" s="1"/>
  <c r="K512" i="18" a="1"/>
  <c r="K512" i="18" s="1"/>
  <c r="K560" i="18" s="1"/>
  <c r="K513" i="18" a="1"/>
  <c r="K513" i="18" s="1"/>
  <c r="K561" i="18" s="1"/>
  <c r="K514" i="18" a="1"/>
  <c r="K514" i="18" s="1"/>
  <c r="K562" i="18" s="1"/>
  <c r="K515" i="18" a="1"/>
  <c r="K515" i="18" s="1"/>
  <c r="K563" i="18" s="1"/>
  <c r="K516" i="18" a="1"/>
  <c r="K516" i="18" s="1"/>
  <c r="K517" i="18" a="1"/>
  <c r="K517" i="18" s="1"/>
  <c r="K565" i="18" s="1"/>
  <c r="K518" i="18" a="1"/>
  <c r="K518" i="18" s="1"/>
  <c r="K519" i="18" a="1"/>
  <c r="K519" i="18" s="1"/>
  <c r="K567" i="18" s="1"/>
  <c r="J513" i="18" a="1"/>
  <c r="J513" i="18" s="1"/>
  <c r="J561" i="18" s="1"/>
  <c r="J514" i="18" a="1"/>
  <c r="J514" i="18" s="1"/>
  <c r="J562" i="18" s="1"/>
  <c r="J515" i="18" a="1"/>
  <c r="J515" i="18" s="1"/>
  <c r="J563" i="18" s="1"/>
  <c r="J516" i="18" a="1"/>
  <c r="J516" i="18" s="1"/>
  <c r="J518" i="18" a="1"/>
  <c r="J518" i="18" s="1"/>
  <c r="I515" i="18" a="1"/>
  <c r="I515" i="18" s="1"/>
  <c r="I563" i="18" s="1"/>
  <c r="H515" i="18" a="1"/>
  <c r="H515" i="18" s="1"/>
  <c r="H563" i="18" s="1"/>
  <c r="G515" i="18" a="1"/>
  <c r="G515" i="18" s="1"/>
  <c r="G563" i="18" s="1"/>
  <c r="F512" i="18" a="1"/>
  <c r="F512" i="18" s="1"/>
  <c r="F560" i="18" s="1"/>
  <c r="F513" i="18" a="1"/>
  <c r="F513" i="18" s="1"/>
  <c r="F561" i="18" s="1"/>
  <c r="F514" i="18" a="1"/>
  <c r="F514" i="18" s="1"/>
  <c r="F562" i="18" s="1"/>
  <c r="E512" i="18" a="1"/>
  <c r="E512" i="18" s="1"/>
  <c r="E560" i="18" s="1"/>
  <c r="E513" i="18" a="1"/>
  <c r="E513" i="18" s="1"/>
  <c r="E561" i="18" s="1"/>
  <c r="F511" i="18" a="1"/>
  <c r="F511" i="18" s="1"/>
  <c r="F559" i="18" s="1"/>
  <c r="A506" i="18"/>
  <c r="A505" i="18"/>
  <c r="A504" i="18"/>
  <c r="A503" i="18"/>
  <c r="A502" i="18"/>
  <c r="A501" i="18"/>
  <c r="A500" i="18"/>
  <c r="A499" i="18"/>
  <c r="A498" i="18"/>
  <c r="A497" i="18"/>
  <c r="A496" i="18"/>
  <c r="A495" i="18"/>
  <c r="A494" i="18"/>
  <c r="A493" i="18"/>
  <c r="A492" i="18"/>
  <c r="A491" i="18"/>
  <c r="A490" i="18"/>
  <c r="A489" i="18"/>
  <c r="A488" i="18"/>
  <c r="A487" i="18"/>
  <c r="A486" i="18"/>
  <c r="A485" i="18"/>
  <c r="A484" i="18"/>
  <c r="A483" i="18"/>
  <c r="A482" i="18"/>
  <c r="A481" i="18"/>
  <c r="A480" i="18"/>
  <c r="A479" i="18"/>
  <c r="A478" i="18"/>
  <c r="A477" i="18"/>
  <c r="A476" i="18"/>
  <c r="A475" i="18"/>
  <c r="A474" i="18"/>
  <c r="A473" i="18"/>
  <c r="A472" i="18"/>
  <c r="A471" i="18"/>
  <c r="A470" i="18"/>
  <c r="A469" i="18"/>
  <c r="A468" i="18"/>
  <c r="A467" i="18"/>
  <c r="A466" i="18"/>
  <c r="A465" i="18"/>
  <c r="A464" i="18"/>
  <c r="A463" i="18"/>
  <c r="A462" i="18"/>
  <c r="A461" i="18"/>
  <c r="A460" i="18"/>
  <c r="A459" i="18"/>
  <c r="A458" i="18"/>
  <c r="A457" i="18"/>
  <c r="A456" i="18"/>
  <c r="A455" i="18"/>
  <c r="A454" i="18"/>
  <c r="A453" i="18"/>
  <c r="A452" i="18"/>
  <c r="A451" i="18"/>
  <c r="A450" i="18"/>
  <c r="A449" i="18"/>
  <c r="A448" i="18"/>
  <c r="A447" i="18"/>
  <c r="A446" i="18"/>
  <c r="A445" i="18"/>
  <c r="A444" i="18"/>
  <c r="A443" i="18"/>
  <c r="A442" i="18"/>
  <c r="A441" i="18"/>
  <c r="A440" i="18"/>
  <c r="A439" i="18"/>
  <c r="A438" i="18"/>
  <c r="A437" i="18"/>
  <c r="A436" i="18"/>
  <c r="A435" i="18"/>
  <c r="A434" i="18"/>
  <c r="A433" i="18"/>
  <c r="A432" i="18"/>
  <c r="A431" i="18"/>
  <c r="A430" i="18"/>
  <c r="A429" i="18"/>
  <c r="A428" i="18"/>
  <c r="A427" i="18"/>
  <c r="A426" i="18"/>
  <c r="A425" i="18"/>
  <c r="A424" i="18"/>
  <c r="A423" i="18"/>
  <c r="A422" i="18"/>
  <c r="A421" i="18"/>
  <c r="A420" i="18"/>
  <c r="A419" i="18"/>
  <c r="A418" i="18"/>
  <c r="A417" i="18"/>
  <c r="A416" i="18"/>
  <c r="A415" i="18"/>
  <c r="A414" i="18"/>
  <c r="A413" i="18"/>
  <c r="A412" i="18"/>
  <c r="A411" i="18"/>
  <c r="A410" i="18"/>
  <c r="A409" i="18"/>
  <c r="A408" i="18"/>
  <c r="A407" i="18"/>
  <c r="A406" i="18"/>
  <c r="A405" i="18"/>
  <c r="A404" i="18"/>
  <c r="A403" i="18"/>
  <c r="A402" i="18"/>
  <c r="A401" i="18"/>
  <c r="A400" i="18"/>
  <c r="A399" i="18"/>
  <c r="A398" i="18"/>
  <c r="A397" i="18"/>
  <c r="A396" i="18"/>
  <c r="A395" i="18"/>
  <c r="A394" i="18"/>
  <c r="A393" i="18"/>
  <c r="A392" i="18"/>
  <c r="A391" i="18"/>
  <c r="A390" i="18"/>
  <c r="A389" i="18"/>
  <c r="A388" i="18"/>
  <c r="A387" i="18"/>
  <c r="A386" i="18"/>
  <c r="A385" i="18"/>
  <c r="A384" i="18"/>
  <c r="A383" i="18"/>
  <c r="A382" i="18"/>
  <c r="A381" i="18"/>
  <c r="A380" i="18"/>
  <c r="A379" i="18"/>
  <c r="A378" i="18"/>
  <c r="A377" i="18"/>
  <c r="A376" i="18"/>
  <c r="A375" i="18"/>
  <c r="A374" i="18"/>
  <c r="A373" i="18"/>
  <c r="A372" i="18"/>
  <c r="A371" i="18"/>
  <c r="A370" i="18"/>
  <c r="A369" i="18"/>
  <c r="A368" i="18"/>
  <c r="A367" i="18"/>
  <c r="A366" i="18"/>
  <c r="A365" i="18"/>
  <c r="A364" i="18"/>
  <c r="A363" i="18"/>
  <c r="A362" i="18"/>
  <c r="A361" i="18"/>
  <c r="A360" i="18"/>
  <c r="A359" i="18"/>
  <c r="A358" i="18"/>
  <c r="A357" i="18"/>
  <c r="A356" i="18"/>
  <c r="A355" i="18"/>
  <c r="A354" i="18"/>
  <c r="A353" i="18"/>
  <c r="A352" i="18"/>
  <c r="A351" i="18"/>
  <c r="A350" i="18"/>
  <c r="A349" i="18"/>
  <c r="A348" i="18"/>
  <c r="A347" i="18"/>
  <c r="A346" i="18"/>
  <c r="A345" i="18"/>
  <c r="A344" i="18"/>
  <c r="A343" i="18"/>
  <c r="A342" i="18"/>
  <c r="A341" i="18"/>
  <c r="A340" i="18"/>
  <c r="A339" i="18"/>
  <c r="A338" i="18"/>
  <c r="A337" i="18"/>
  <c r="A336" i="18"/>
  <c r="A335" i="18"/>
  <c r="A334" i="18"/>
  <c r="A333" i="18"/>
  <c r="A332" i="18"/>
  <c r="A331" i="18"/>
  <c r="A330" i="18"/>
  <c r="A329" i="18"/>
  <c r="A328" i="18"/>
  <c r="A327" i="18"/>
  <c r="A326" i="18"/>
  <c r="A325" i="18"/>
  <c r="A324" i="18"/>
  <c r="A323" i="18"/>
  <c r="A322" i="18"/>
  <c r="A321" i="18"/>
  <c r="A320" i="18"/>
  <c r="A319" i="18"/>
  <c r="A318" i="18"/>
  <c r="A317" i="18"/>
  <c r="A316" i="18"/>
  <c r="A315" i="18"/>
  <c r="A314" i="18"/>
  <c r="A313" i="18"/>
  <c r="A312" i="18"/>
  <c r="A311" i="18"/>
  <c r="A310" i="18"/>
  <c r="A309" i="18"/>
  <c r="A308" i="18"/>
  <c r="A307" i="18"/>
  <c r="A306" i="18"/>
  <c r="A305" i="18"/>
  <c r="A304" i="18"/>
  <c r="A303" i="18"/>
  <c r="A302" i="18"/>
  <c r="A301" i="18"/>
  <c r="A300" i="18"/>
  <c r="A299" i="18"/>
  <c r="A298" i="18"/>
  <c r="A297" i="18"/>
  <c r="A296" i="18"/>
  <c r="A295" i="18"/>
  <c r="A294" i="18"/>
  <c r="A293" i="18"/>
  <c r="A292" i="18"/>
  <c r="A291" i="18"/>
  <c r="A290" i="18"/>
  <c r="A289" i="18"/>
  <c r="A288" i="18"/>
  <c r="A287" i="18"/>
  <c r="A286" i="18"/>
  <c r="A285" i="18"/>
  <c r="A284" i="18"/>
  <c r="A283" i="18"/>
  <c r="A282" i="18"/>
  <c r="A281" i="18"/>
  <c r="A280" i="18"/>
  <c r="A279" i="18"/>
  <c r="A278" i="18"/>
  <c r="A277" i="18"/>
  <c r="A276" i="18"/>
  <c r="A275" i="18"/>
  <c r="A274" i="18"/>
  <c r="A273" i="18"/>
  <c r="A272" i="18"/>
  <c r="A271" i="18"/>
  <c r="A270" i="18"/>
  <c r="A269" i="18"/>
  <c r="A268" i="18"/>
  <c r="A267" i="18"/>
  <c r="A266" i="18"/>
  <c r="A265" i="18"/>
  <c r="A264" i="18"/>
  <c r="A263" i="18"/>
  <c r="A262" i="18"/>
  <c r="A261" i="18"/>
  <c r="A260" i="18"/>
  <c r="A259" i="18"/>
  <c r="A258" i="18"/>
  <c r="A257" i="18"/>
  <c r="A256" i="18"/>
  <c r="A255" i="18"/>
  <c r="A254" i="18"/>
  <c r="A253" i="18"/>
  <c r="A252" i="18"/>
  <c r="A251" i="18"/>
  <c r="A250" i="18"/>
  <c r="A249" i="18"/>
  <c r="A248" i="18"/>
  <c r="A247" i="18"/>
  <c r="A246" i="18"/>
  <c r="A245" i="18"/>
  <c r="A244" i="18"/>
  <c r="A243" i="18"/>
  <c r="A242" i="18"/>
  <c r="A241" i="18"/>
  <c r="A240" i="18"/>
  <c r="A239" i="18"/>
  <c r="A238" i="18"/>
  <c r="A237" i="18"/>
  <c r="A236" i="18"/>
  <c r="A235" i="18"/>
  <c r="A234" i="18"/>
  <c r="A233" i="18"/>
  <c r="A232" i="18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4" i="18"/>
  <c r="A3" i="18"/>
  <c r="A2" i="18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R571" i="18" l="1"/>
  <c r="O564" i="18"/>
  <c r="P561" i="18"/>
  <c r="T567" i="18"/>
  <c r="U561" i="18"/>
  <c r="F564" i="18"/>
  <c r="P560" i="18"/>
  <c r="T566" i="18"/>
  <c r="E564" i="18"/>
  <c r="F576" i="18"/>
  <c r="M574" i="18"/>
  <c r="E576" i="18"/>
  <c r="J566" i="18"/>
  <c r="K566" i="18"/>
  <c r="M561" i="18"/>
  <c r="N564" i="18"/>
  <c r="P565" i="18"/>
  <c r="T571" i="18"/>
  <c r="F579" i="18"/>
  <c r="K574" i="18"/>
  <c r="O567" i="18"/>
  <c r="P564" i="18"/>
  <c r="R569" i="18"/>
  <c r="R561" i="18"/>
  <c r="T570" i="18"/>
  <c r="K576" i="18"/>
  <c r="M572" i="18"/>
  <c r="F566" i="18"/>
  <c r="J564" i="18"/>
  <c r="K564" i="18"/>
  <c r="O566" i="18"/>
  <c r="P571" i="18"/>
  <c r="Q561" i="18"/>
  <c r="T561" i="18"/>
  <c r="U571" i="18"/>
  <c r="L564" i="18"/>
  <c r="M566" i="18"/>
  <c r="N561" i="18"/>
  <c r="U570" i="18"/>
  <c r="U562" i="18"/>
  <c r="P574" i="18"/>
  <c r="F28" i="20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AD15" i="15"/>
  <c r="AD16" i="15"/>
  <c r="AD17" i="15"/>
  <c r="AD18" i="15"/>
  <c r="AD19" i="15"/>
  <c r="AD20" i="15"/>
  <c r="AD21" i="15"/>
  <c r="AD22" i="15"/>
  <c r="AD23" i="15"/>
  <c r="AD24" i="15"/>
  <c r="AD25" i="15"/>
  <c r="AD26" i="15"/>
  <c r="AD27" i="15"/>
  <c r="AD28" i="15"/>
  <c r="AD29" i="15"/>
  <c r="AD30" i="15"/>
  <c r="AD31" i="15"/>
  <c r="AD32" i="15"/>
  <c r="AD33" i="15"/>
  <c r="AD34" i="15"/>
  <c r="AD35" i="15"/>
  <c r="AD36" i="15"/>
  <c r="AD37" i="15"/>
  <c r="AD38" i="15"/>
  <c r="AD39" i="15"/>
  <c r="AD40" i="15"/>
  <c r="AD41" i="15"/>
  <c r="AD42" i="15"/>
  <c r="AD43" i="15"/>
  <c r="AD44" i="15"/>
  <c r="AD45" i="15"/>
  <c r="AD46" i="15"/>
  <c r="AD47" i="15"/>
  <c r="AD48" i="15"/>
  <c r="AD49" i="15"/>
  <c r="AD50" i="15"/>
  <c r="AD51" i="15"/>
  <c r="AD52" i="15"/>
  <c r="AD53" i="15"/>
  <c r="AD54" i="15"/>
  <c r="AD55" i="15"/>
  <c r="AD56" i="15"/>
  <c r="AD57" i="15"/>
  <c r="AD58" i="15"/>
  <c r="AD59" i="15"/>
  <c r="AD60" i="15"/>
  <c r="AD61" i="15"/>
  <c r="AD62" i="15"/>
  <c r="AD63" i="15"/>
  <c r="AD64" i="15"/>
  <c r="AD65" i="15"/>
  <c r="AD66" i="15"/>
  <c r="AD67" i="15"/>
  <c r="AD68" i="15"/>
  <c r="AD69" i="15"/>
  <c r="AD70" i="15"/>
  <c r="AD71" i="15"/>
  <c r="AD72" i="15"/>
  <c r="AD73" i="15"/>
  <c r="AD74" i="15"/>
  <c r="AD75" i="15"/>
  <c r="AD76" i="15"/>
  <c r="AD77" i="15"/>
  <c r="AD78" i="15"/>
  <c r="AD79" i="15"/>
  <c r="AD80" i="15"/>
  <c r="AD81" i="15"/>
  <c r="AD82" i="15"/>
  <c r="AD83" i="15"/>
  <c r="AD84" i="15"/>
  <c r="AD85" i="15"/>
  <c r="AD86" i="15"/>
  <c r="AD87" i="15"/>
  <c r="AD88" i="15"/>
  <c r="AD89" i="15"/>
  <c r="AD90" i="15"/>
  <c r="AD91" i="15"/>
  <c r="AD92" i="15"/>
  <c r="AD93" i="15"/>
  <c r="AD94" i="15"/>
  <c r="AD95" i="15"/>
  <c r="AD96" i="15"/>
  <c r="AD97" i="15"/>
  <c r="AD98" i="15"/>
  <c r="AD99" i="15"/>
  <c r="AD100" i="15"/>
  <c r="AD101" i="15"/>
  <c r="AD102" i="15"/>
  <c r="AD103" i="15"/>
  <c r="AD104" i="15"/>
  <c r="AD105" i="15"/>
  <c r="AD106" i="15"/>
  <c r="AD107" i="15"/>
  <c r="AD108" i="15"/>
  <c r="AD109" i="15"/>
  <c r="AD110" i="15"/>
  <c r="AD111" i="15"/>
  <c r="AD112" i="15"/>
  <c r="AD113" i="15"/>
  <c r="AD114" i="15"/>
  <c r="AD115" i="15"/>
  <c r="AD116" i="15"/>
  <c r="AD117" i="15"/>
  <c r="AD118" i="15"/>
  <c r="AD119" i="15"/>
  <c r="AD120" i="15"/>
  <c r="AD121" i="15"/>
  <c r="AD122" i="15"/>
  <c r="AD123" i="15"/>
  <c r="AD124" i="15"/>
  <c r="AD125" i="15"/>
  <c r="AD126" i="15"/>
  <c r="AD127" i="15"/>
  <c r="AD128" i="15"/>
  <c r="AD129" i="15"/>
  <c r="AD130" i="15"/>
  <c r="AD131" i="15"/>
  <c r="AD132" i="15"/>
  <c r="AD133" i="15"/>
  <c r="AD134" i="15"/>
  <c r="AD135" i="15"/>
  <c r="AD136" i="15"/>
  <c r="AD137" i="15"/>
  <c r="AD138" i="15"/>
  <c r="AD139" i="15"/>
  <c r="AD140" i="15"/>
  <c r="AD141" i="15"/>
  <c r="AD142" i="15"/>
  <c r="AD143" i="15"/>
  <c r="AD144" i="15"/>
  <c r="AD145" i="15"/>
  <c r="AD146" i="15"/>
  <c r="AD147" i="15"/>
  <c r="AD148" i="15"/>
  <c r="AD149" i="15"/>
  <c r="AD150" i="15"/>
  <c r="AD151" i="15"/>
  <c r="AD152" i="15"/>
  <c r="AD153" i="15"/>
  <c r="AD154" i="15"/>
  <c r="AD155" i="15"/>
  <c r="AD156" i="15"/>
  <c r="AD157" i="15"/>
  <c r="AD158" i="15"/>
  <c r="AD159" i="15"/>
  <c r="AD160" i="15"/>
  <c r="AD161" i="15"/>
  <c r="AD162" i="15"/>
  <c r="AD163" i="15"/>
  <c r="AD164" i="15"/>
  <c r="AD165" i="15"/>
  <c r="AD166" i="15"/>
  <c r="AD167" i="15"/>
  <c r="AD168" i="15"/>
  <c r="AD169" i="15"/>
  <c r="AD170" i="15"/>
  <c r="AD171" i="15"/>
  <c r="AD172" i="15"/>
  <c r="AD173" i="15"/>
  <c r="AD174" i="15"/>
  <c r="AD175" i="15"/>
  <c r="AD176" i="15"/>
  <c r="AD177" i="15"/>
  <c r="AD178" i="15"/>
  <c r="AD179" i="15"/>
  <c r="AD180" i="15"/>
  <c r="AD181" i="15"/>
  <c r="AD182" i="15"/>
  <c r="AD183" i="15"/>
  <c r="AD184" i="15"/>
  <c r="AD185" i="15"/>
  <c r="AD186" i="15"/>
  <c r="AD187" i="15"/>
  <c r="AD188" i="15"/>
  <c r="AD189" i="15"/>
  <c r="AD190" i="15"/>
  <c r="AD191" i="15"/>
  <c r="AD192" i="15"/>
  <c r="AD193" i="15"/>
  <c r="AD194" i="15"/>
  <c r="AD195" i="15"/>
  <c r="AD196" i="15"/>
  <c r="AD197" i="15"/>
  <c r="AD198" i="15"/>
  <c r="AD199" i="15"/>
  <c r="AD200" i="15"/>
  <c r="AD201" i="15"/>
  <c r="AD202" i="15"/>
  <c r="AD203" i="15"/>
  <c r="AD204" i="15"/>
  <c r="AD205" i="15"/>
  <c r="AD206" i="15"/>
  <c r="AD207" i="15"/>
  <c r="AD208" i="15"/>
  <c r="AD209" i="15"/>
  <c r="AD210" i="15"/>
  <c r="AD211" i="15"/>
  <c r="AD212" i="15"/>
  <c r="AD213" i="15"/>
  <c r="AD214" i="15"/>
  <c r="AD215" i="15"/>
  <c r="AD216" i="15"/>
  <c r="AD217" i="15"/>
  <c r="AD218" i="15"/>
  <c r="AD219" i="15"/>
  <c r="AD220" i="15"/>
  <c r="AD221" i="15"/>
  <c r="AD222" i="15"/>
  <c r="AD223" i="15"/>
  <c r="AD224" i="15"/>
  <c r="AD225" i="15"/>
  <c r="AD226" i="15"/>
  <c r="AD227" i="15"/>
  <c r="AD228" i="15"/>
  <c r="AD229" i="15"/>
  <c r="AD230" i="15"/>
  <c r="AD231" i="15"/>
  <c r="AD232" i="15"/>
  <c r="AD233" i="15"/>
  <c r="AD234" i="15"/>
  <c r="AD235" i="15"/>
  <c r="AD236" i="15"/>
  <c r="AD237" i="15"/>
  <c r="AD238" i="15"/>
  <c r="AD239" i="15"/>
  <c r="AD240" i="15"/>
  <c r="AD241" i="15"/>
  <c r="AD242" i="15"/>
  <c r="AD243" i="15"/>
  <c r="AD244" i="15"/>
  <c r="AD245" i="15"/>
  <c r="AD246" i="15"/>
  <c r="AD247" i="15"/>
  <c r="AD248" i="15"/>
  <c r="AD249" i="15"/>
  <c r="AD250" i="15"/>
  <c r="AD251" i="15"/>
  <c r="AD252" i="15"/>
  <c r="AD253" i="15"/>
  <c r="AD254" i="15"/>
  <c r="AD255" i="15"/>
  <c r="AD256" i="15"/>
  <c r="AD257" i="15"/>
  <c r="AD258" i="15"/>
  <c r="AD259" i="15"/>
  <c r="AD260" i="15"/>
  <c r="AD261" i="15"/>
  <c r="AD262" i="15"/>
  <c r="AD263" i="15"/>
  <c r="AD264" i="15"/>
  <c r="AD265" i="15"/>
  <c r="AD266" i="15"/>
  <c r="AD267" i="15"/>
  <c r="AD268" i="15"/>
  <c r="AD269" i="15"/>
  <c r="AD270" i="15"/>
  <c r="AD271" i="15"/>
  <c r="AD272" i="15"/>
  <c r="AD273" i="15"/>
  <c r="AD274" i="15"/>
  <c r="AD275" i="15"/>
  <c r="AD276" i="15"/>
  <c r="AD277" i="15"/>
  <c r="AD278" i="15"/>
  <c r="AD279" i="15"/>
  <c r="AD280" i="15"/>
  <c r="AD281" i="15"/>
  <c r="AD282" i="15"/>
  <c r="AD283" i="15"/>
  <c r="AD284" i="15"/>
  <c r="AD285" i="15"/>
  <c r="AD286" i="15"/>
  <c r="AD287" i="15"/>
  <c r="AD288" i="15"/>
  <c r="AD289" i="15"/>
  <c r="AD290" i="15"/>
  <c r="AD291" i="15"/>
  <c r="AD292" i="15"/>
  <c r="AD293" i="15"/>
  <c r="AD294" i="15"/>
  <c r="AD295" i="15"/>
  <c r="AD296" i="15"/>
  <c r="AD297" i="15"/>
  <c r="AD298" i="15"/>
  <c r="AD299" i="15"/>
  <c r="AD300" i="15"/>
  <c r="AD301" i="15"/>
  <c r="AD302" i="15"/>
  <c r="AD303" i="15"/>
  <c r="AD304" i="15"/>
  <c r="AD305" i="15"/>
  <c r="AD306" i="15"/>
  <c r="AD307" i="15"/>
  <c r="AD308" i="15"/>
  <c r="AD309" i="15"/>
  <c r="AD310" i="15"/>
  <c r="AD311" i="15"/>
  <c r="AD312" i="15"/>
  <c r="AD313" i="15"/>
  <c r="AD314" i="15"/>
  <c r="AD315" i="15"/>
  <c r="AD316" i="15"/>
  <c r="AD317" i="15"/>
  <c r="AD318" i="15"/>
  <c r="AD319" i="15"/>
  <c r="AD320" i="15"/>
  <c r="AD321" i="15"/>
  <c r="AD322" i="15"/>
  <c r="AD323" i="15"/>
  <c r="AD324" i="15"/>
  <c r="AD325" i="15"/>
  <c r="AD326" i="15"/>
  <c r="AD327" i="15"/>
  <c r="AD328" i="15"/>
  <c r="AD329" i="15"/>
  <c r="AD330" i="15"/>
  <c r="AD331" i="15"/>
  <c r="AD332" i="15"/>
  <c r="AD333" i="15"/>
  <c r="AD334" i="15"/>
  <c r="AD335" i="15"/>
  <c r="AD336" i="15"/>
  <c r="AD337" i="15"/>
  <c r="AD338" i="15"/>
  <c r="AD339" i="15"/>
  <c r="AD340" i="15"/>
  <c r="AD341" i="15"/>
  <c r="AD342" i="15"/>
  <c r="AD343" i="15"/>
  <c r="AD344" i="15"/>
  <c r="AD345" i="15"/>
  <c r="AD346" i="15"/>
  <c r="AD347" i="15"/>
  <c r="AD348" i="15"/>
  <c r="AD349" i="15"/>
  <c r="AD350" i="15"/>
  <c r="AD351" i="15"/>
  <c r="AD352" i="15"/>
  <c r="AD353" i="15"/>
  <c r="AD354" i="15"/>
  <c r="AD355" i="15"/>
  <c r="AD356" i="15"/>
  <c r="AD357" i="15"/>
  <c r="AD358" i="15"/>
  <c r="AD359" i="15"/>
  <c r="AD360" i="15"/>
  <c r="AD361" i="15"/>
  <c r="AD362" i="15"/>
  <c r="AD363" i="15"/>
  <c r="AD364" i="15"/>
  <c r="AD365" i="15"/>
  <c r="AD366" i="15"/>
  <c r="AD367" i="15"/>
  <c r="AD368" i="15"/>
  <c r="AD369" i="15"/>
  <c r="AD370" i="15"/>
  <c r="AD371" i="15"/>
  <c r="AD372" i="15"/>
  <c r="AD373" i="15"/>
  <c r="AD374" i="15"/>
  <c r="AD375" i="15"/>
  <c r="AD376" i="15"/>
  <c r="AD377" i="15"/>
  <c r="AD378" i="15"/>
  <c r="AD379" i="15"/>
  <c r="AD380" i="15"/>
  <c r="AD381" i="15"/>
  <c r="AD382" i="15"/>
  <c r="AD383" i="15"/>
  <c r="AD384" i="15"/>
  <c r="AD385" i="15"/>
  <c r="AD386" i="15"/>
  <c r="AD387" i="15"/>
  <c r="AD388" i="15"/>
  <c r="AD389" i="15"/>
  <c r="AD390" i="15"/>
  <c r="AD391" i="15"/>
  <c r="AD392" i="15"/>
  <c r="AD393" i="15"/>
  <c r="AD394" i="15"/>
  <c r="AD395" i="15"/>
  <c r="AD396" i="15"/>
  <c r="AD397" i="15"/>
  <c r="AD398" i="15"/>
  <c r="AD399" i="15"/>
  <c r="AD400" i="15"/>
  <c r="AD401" i="15"/>
  <c r="AD402" i="15"/>
  <c r="AD403" i="15"/>
  <c r="AD404" i="15"/>
  <c r="AD405" i="15"/>
  <c r="AD406" i="15"/>
  <c r="AD407" i="15"/>
  <c r="AD408" i="15"/>
  <c r="AD409" i="15"/>
  <c r="AD410" i="15"/>
  <c r="AD411" i="15"/>
  <c r="AD412" i="15"/>
  <c r="AD413" i="15"/>
  <c r="AD414" i="15"/>
  <c r="AD415" i="15"/>
  <c r="AD416" i="15"/>
  <c r="AD417" i="15"/>
  <c r="AD418" i="15"/>
  <c r="AD419" i="15"/>
  <c r="AD420" i="15"/>
  <c r="AD421" i="15"/>
  <c r="AD422" i="15"/>
  <c r="AD423" i="15"/>
  <c r="AD424" i="15"/>
  <c r="AD425" i="15"/>
  <c r="AD426" i="15"/>
  <c r="AD427" i="15"/>
  <c r="AD428" i="15"/>
  <c r="AD429" i="15"/>
  <c r="AD430" i="15"/>
  <c r="AD431" i="15"/>
  <c r="AD432" i="15"/>
  <c r="AD433" i="15"/>
  <c r="AD434" i="15"/>
  <c r="AD435" i="15"/>
  <c r="AD436" i="15"/>
  <c r="AD437" i="15"/>
  <c r="AD438" i="15"/>
  <c r="AD439" i="15"/>
  <c r="AD440" i="15"/>
  <c r="AD441" i="15"/>
  <c r="AD442" i="15"/>
  <c r="AD443" i="15"/>
  <c r="AD444" i="15"/>
  <c r="AD445" i="15"/>
  <c r="AD446" i="15"/>
  <c r="AD447" i="15"/>
  <c r="AD448" i="15"/>
  <c r="AD449" i="15"/>
  <c r="AD450" i="15"/>
  <c r="AD451" i="15"/>
  <c r="AD452" i="15"/>
  <c r="AD453" i="15"/>
  <c r="AD454" i="15"/>
  <c r="AD455" i="15"/>
  <c r="AD456" i="15"/>
  <c r="AD457" i="15"/>
  <c r="AD458" i="15"/>
  <c r="AD459" i="15"/>
  <c r="AD460" i="15"/>
  <c r="AD461" i="15"/>
  <c r="AD462" i="15"/>
  <c r="AD463" i="15"/>
  <c r="AD464" i="15"/>
  <c r="AD465" i="15"/>
  <c r="AD466" i="15"/>
  <c r="AD467" i="15"/>
  <c r="AD468" i="15"/>
  <c r="AD469" i="15"/>
  <c r="AD470" i="15"/>
  <c r="AD471" i="15"/>
  <c r="AD472" i="15"/>
  <c r="AD473" i="15"/>
  <c r="AD474" i="15"/>
  <c r="AD475" i="15"/>
  <c r="AD476" i="15"/>
  <c r="AD477" i="15"/>
  <c r="AD478" i="15"/>
  <c r="AD479" i="15"/>
  <c r="AD480" i="15"/>
  <c r="AD481" i="15"/>
  <c r="AD482" i="15"/>
  <c r="AD483" i="15"/>
  <c r="AD484" i="15"/>
  <c r="AD485" i="15"/>
  <c r="AD486" i="15"/>
  <c r="AD487" i="15"/>
  <c r="AD488" i="15"/>
  <c r="AD489" i="15"/>
  <c r="AD490" i="15"/>
  <c r="AD491" i="15"/>
  <c r="AD492" i="15"/>
  <c r="AD493" i="15"/>
  <c r="AD494" i="15"/>
  <c r="AD495" i="15"/>
  <c r="AD496" i="15"/>
  <c r="AD497" i="15"/>
  <c r="AD498" i="15"/>
  <c r="AD499" i="15"/>
  <c r="AD500" i="15"/>
  <c r="AD501" i="15"/>
  <c r="AD502" i="15"/>
  <c r="AD503" i="15"/>
  <c r="AD504" i="15"/>
  <c r="AD505" i="15"/>
  <c r="AD506" i="15"/>
  <c r="AD507" i="15"/>
  <c r="AD508" i="15"/>
  <c r="AD509" i="15"/>
  <c r="AD510" i="15"/>
  <c r="AD511" i="15"/>
  <c r="AD512" i="15"/>
  <c r="AD513" i="15"/>
  <c r="AD514" i="15"/>
  <c r="AD515" i="15"/>
  <c r="AD516" i="15"/>
  <c r="AD517" i="15"/>
  <c r="AD518" i="15"/>
  <c r="AD14" i="15"/>
  <c r="D14" i="15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4392" i="13"/>
  <c r="D4393" i="13"/>
  <c r="D4394" i="13"/>
  <c r="D4395" i="13"/>
  <c r="D4396" i="13"/>
  <c r="D4397" i="13"/>
  <c r="D4398" i="13"/>
  <c r="D4399" i="13"/>
  <c r="D4400" i="13"/>
  <c r="D4401" i="13"/>
  <c r="D4402" i="13"/>
  <c r="D4403" i="13"/>
  <c r="D4404" i="13"/>
  <c r="D4405" i="13"/>
  <c r="D4406" i="13"/>
  <c r="D4407" i="13"/>
  <c r="D4408" i="13"/>
  <c r="D4409" i="13"/>
  <c r="D4410" i="13"/>
  <c r="D4411" i="13"/>
  <c r="D4412" i="13"/>
  <c r="D4413" i="13"/>
  <c r="D4414" i="13"/>
  <c r="D4415" i="13"/>
  <c r="D4416" i="13"/>
  <c r="D4417" i="13"/>
  <c r="D4418" i="13"/>
  <c r="D4419" i="13"/>
  <c r="D4420" i="13"/>
  <c r="D4421" i="13"/>
  <c r="D4422" i="13"/>
  <c r="D4423" i="13"/>
  <c r="D4424" i="13"/>
  <c r="D4425" i="13"/>
  <c r="D4426" i="13"/>
  <c r="D4427" i="13"/>
  <c r="D4428" i="13"/>
  <c r="D4429" i="13"/>
  <c r="D4430" i="13"/>
  <c r="D4431" i="13"/>
  <c r="D4432" i="13"/>
  <c r="D4433" i="13"/>
  <c r="D4434" i="13"/>
  <c r="D4435" i="13"/>
  <c r="D4436" i="13"/>
  <c r="D4437" i="13"/>
  <c r="D4438" i="13"/>
  <c r="D4439" i="13"/>
  <c r="D4440" i="13"/>
  <c r="D4441" i="13"/>
  <c r="D4442" i="13"/>
  <c r="D4443" i="13"/>
  <c r="D4444" i="13"/>
  <c r="D4445" i="13"/>
  <c r="D4446" i="13"/>
  <c r="D4447" i="13"/>
  <c r="D4448" i="13"/>
  <c r="D4449" i="13"/>
  <c r="D4450" i="13"/>
  <c r="D4451" i="13"/>
  <c r="D4452" i="13"/>
  <c r="D4453" i="13"/>
  <c r="D4454" i="13"/>
  <c r="D4455" i="13"/>
  <c r="D4456" i="13"/>
  <c r="D4457" i="13"/>
  <c r="D4458" i="13"/>
  <c r="D4459" i="13"/>
  <c r="D4460" i="13"/>
  <c r="D4461" i="13"/>
  <c r="D4462" i="13"/>
  <c r="D4463" i="13"/>
  <c r="D4464" i="13"/>
  <c r="D4465" i="13"/>
  <c r="D4466" i="13"/>
  <c r="D4467" i="13"/>
  <c r="D4468" i="13"/>
  <c r="D4469" i="13"/>
  <c r="D4470" i="13"/>
  <c r="D4471" i="13"/>
  <c r="D4472" i="13"/>
  <c r="D4473" i="13"/>
  <c r="D4474" i="13"/>
  <c r="D4475" i="13"/>
  <c r="D4476" i="13"/>
  <c r="D4477" i="13"/>
  <c r="D4478" i="13"/>
  <c r="D4479" i="13"/>
  <c r="D4480" i="13"/>
  <c r="D4481" i="13"/>
  <c r="D4482" i="13"/>
  <c r="D4483" i="13"/>
  <c r="D4484" i="13"/>
  <c r="D4485" i="13"/>
  <c r="D4486" i="13"/>
  <c r="D4487" i="13"/>
  <c r="D4488" i="13"/>
  <c r="D4489" i="13"/>
  <c r="D4490" i="13"/>
  <c r="D4491" i="13"/>
  <c r="D4492" i="13"/>
  <c r="D4493" i="13"/>
  <c r="D4494" i="13"/>
  <c r="D4495" i="13"/>
  <c r="D4496" i="13"/>
  <c r="D4497" i="13"/>
  <c r="D4498" i="13"/>
  <c r="D4499" i="13"/>
  <c r="D4500" i="13"/>
  <c r="D4501" i="13"/>
  <c r="D4502" i="13"/>
  <c r="D4503" i="13"/>
  <c r="D4504" i="13"/>
  <c r="D4505" i="13"/>
  <c r="D4506" i="13"/>
  <c r="D4507" i="13"/>
  <c r="D4508" i="13"/>
  <c r="D4509" i="13"/>
  <c r="D4510" i="13"/>
  <c r="D4511" i="13"/>
  <c r="D4512" i="13"/>
  <c r="D4513" i="13"/>
  <c r="D4514" i="13"/>
  <c r="D4515" i="13"/>
  <c r="D4516" i="13"/>
  <c r="D4517" i="13"/>
  <c r="D4518" i="13"/>
  <c r="D4519" i="13"/>
  <c r="D4520" i="13"/>
  <c r="D4521" i="13"/>
  <c r="D4522" i="13"/>
  <c r="D4523" i="13"/>
  <c r="D4524" i="13"/>
  <c r="D4525" i="13"/>
  <c r="D4526" i="13"/>
  <c r="D4527" i="13"/>
  <c r="D4528" i="13"/>
  <c r="D4529" i="13"/>
  <c r="D4530" i="13"/>
  <c r="D4531" i="13"/>
  <c r="D4532" i="13"/>
  <c r="D4533" i="13"/>
  <c r="D4534" i="13"/>
  <c r="D4535" i="13"/>
  <c r="D4536" i="13"/>
  <c r="D4537" i="13"/>
  <c r="D4538" i="13"/>
  <c r="D4539" i="13"/>
  <c r="D4540" i="13"/>
  <c r="D4541" i="13"/>
  <c r="D4542" i="13"/>
  <c r="D4543" i="13"/>
  <c r="D4544" i="13"/>
  <c r="D4545" i="13"/>
  <c r="D4546" i="13"/>
  <c r="D4547" i="13"/>
  <c r="D4548" i="13"/>
  <c r="D4549" i="13"/>
  <c r="D4550" i="13"/>
  <c r="D4551" i="13"/>
  <c r="D4552" i="13"/>
  <c r="D4553" i="13"/>
  <c r="D4554" i="13"/>
  <c r="D4555" i="13"/>
  <c r="D4556" i="13"/>
  <c r="D4557" i="13"/>
  <c r="D4558" i="13"/>
  <c r="D4559" i="13"/>
  <c r="D4560" i="13"/>
  <c r="D4561" i="13"/>
  <c r="D4562" i="13"/>
  <c r="D4563" i="13"/>
  <c r="D4564" i="13"/>
  <c r="D4565" i="13"/>
  <c r="D4566" i="13"/>
  <c r="D4567" i="13"/>
  <c r="D4568" i="13"/>
  <c r="D4569" i="13"/>
  <c r="D4570" i="13"/>
  <c r="D4571" i="13"/>
  <c r="D4572" i="13"/>
  <c r="D4573" i="13"/>
  <c r="D4574" i="13"/>
  <c r="D4575" i="13"/>
  <c r="D4576" i="13"/>
  <c r="D4577" i="13"/>
  <c r="D4578" i="13"/>
  <c r="D4579" i="13"/>
  <c r="D4580" i="13"/>
  <c r="D4581" i="13"/>
  <c r="D4582" i="13"/>
  <c r="D4583" i="13"/>
  <c r="D4584" i="13"/>
  <c r="D4585" i="13"/>
  <c r="D4586" i="13"/>
  <c r="D4587" i="13"/>
  <c r="D4588" i="13"/>
  <c r="D4589" i="13"/>
  <c r="D4590" i="13"/>
  <c r="D4591" i="13"/>
  <c r="D4592" i="13"/>
  <c r="D4593" i="13"/>
  <c r="D4594" i="13"/>
  <c r="D4595" i="13"/>
  <c r="D4596" i="13"/>
  <c r="D4597" i="13"/>
  <c r="D4598" i="13"/>
  <c r="D4599" i="13"/>
  <c r="D4600" i="13"/>
  <c r="D4601" i="13"/>
  <c r="D4602" i="13"/>
  <c r="D4603" i="13"/>
  <c r="D4604" i="13"/>
  <c r="D4605" i="13"/>
  <c r="D4606" i="13"/>
  <c r="D4607" i="13"/>
  <c r="D4608" i="13"/>
  <c r="D4609" i="13"/>
  <c r="D4610" i="13"/>
  <c r="D4611" i="13"/>
  <c r="D4612" i="13"/>
  <c r="D4613" i="13"/>
  <c r="D4614" i="13"/>
  <c r="D4615" i="13"/>
  <c r="D4616" i="13"/>
  <c r="D4617" i="13"/>
  <c r="D4618" i="13"/>
  <c r="D4619" i="13"/>
  <c r="D4620" i="13"/>
  <c r="D4621" i="13"/>
  <c r="D4622" i="13"/>
  <c r="D4623" i="13"/>
  <c r="D4624" i="13"/>
  <c r="D4625" i="13"/>
  <c r="D4626" i="13"/>
  <c r="D4627" i="13"/>
  <c r="D4628" i="13"/>
  <c r="D4629" i="13"/>
  <c r="D4630" i="13"/>
  <c r="D4631" i="13"/>
  <c r="D4632" i="13"/>
  <c r="D4633" i="13"/>
  <c r="D4634" i="13"/>
  <c r="D4635" i="13"/>
  <c r="D4636" i="13"/>
  <c r="D4637" i="13"/>
  <c r="D4638" i="13"/>
  <c r="D4639" i="13"/>
  <c r="D4640" i="13"/>
  <c r="D4641" i="13"/>
  <c r="D4642" i="13"/>
  <c r="D4643" i="13"/>
  <c r="D4644" i="13"/>
  <c r="D4645" i="13"/>
  <c r="D4646" i="13"/>
  <c r="D4647" i="13"/>
  <c r="D4648" i="13"/>
  <c r="D4649" i="13"/>
  <c r="D4650" i="13"/>
  <c r="D4651" i="13"/>
  <c r="D4652" i="13"/>
  <c r="D4653" i="13"/>
  <c r="D4654" i="13"/>
  <c r="D4655" i="13"/>
  <c r="D4656" i="13"/>
  <c r="D4657" i="13"/>
  <c r="D4658" i="13"/>
  <c r="D4659" i="13"/>
  <c r="D4660" i="13"/>
  <c r="D4661" i="13"/>
  <c r="D4662" i="13"/>
  <c r="D4663" i="13"/>
  <c r="D4664" i="13"/>
  <c r="D4665" i="13"/>
  <c r="D4666" i="13"/>
  <c r="D4667" i="13"/>
  <c r="D4668" i="13"/>
  <c r="D4669" i="13"/>
  <c r="D4670" i="13"/>
  <c r="D4671" i="13"/>
  <c r="D4672" i="13"/>
  <c r="D4673" i="13"/>
  <c r="D4674" i="13"/>
  <c r="D4675" i="13"/>
  <c r="D4676" i="13"/>
  <c r="D4677" i="13"/>
  <c r="D4678" i="13"/>
  <c r="D4679" i="13"/>
  <c r="D4680" i="13"/>
  <c r="D4681" i="13"/>
  <c r="D4682" i="13"/>
  <c r="D4683" i="13"/>
  <c r="D4684" i="13"/>
  <c r="D4685" i="13"/>
  <c r="D4686" i="13"/>
  <c r="D4687" i="13"/>
  <c r="D4688" i="13"/>
  <c r="D4689" i="13"/>
  <c r="D4690" i="13"/>
  <c r="D4691" i="13"/>
  <c r="D4692" i="13"/>
  <c r="D4693" i="13"/>
  <c r="D4694" i="13"/>
  <c r="D4695" i="13"/>
  <c r="D4696" i="13"/>
  <c r="D4697" i="13"/>
  <c r="D4698" i="13"/>
  <c r="D4699" i="13"/>
  <c r="D4700" i="13"/>
  <c r="D4701" i="13"/>
  <c r="D4702" i="13"/>
  <c r="D4703" i="13"/>
  <c r="D4704" i="13"/>
  <c r="D4705" i="13"/>
  <c r="D4706" i="13"/>
  <c r="D4707" i="13"/>
  <c r="D4708" i="13"/>
  <c r="D4709" i="13"/>
  <c r="D4710" i="13"/>
  <c r="D4711" i="13"/>
  <c r="D4712" i="13"/>
  <c r="D4713" i="13"/>
  <c r="D4714" i="13"/>
  <c r="D4715" i="13"/>
  <c r="D4716" i="13"/>
  <c r="D4717" i="13"/>
  <c r="D4718" i="13"/>
  <c r="D4719" i="13"/>
  <c r="D4720" i="13"/>
  <c r="D4721" i="13"/>
  <c r="D4722" i="13"/>
  <c r="D4723" i="13"/>
  <c r="D4724" i="13"/>
  <c r="D4725" i="13"/>
  <c r="D4726" i="13"/>
  <c r="D4727" i="13"/>
  <c r="D4728" i="13"/>
  <c r="D4729" i="13"/>
  <c r="D4730" i="13"/>
  <c r="D4731" i="13"/>
  <c r="D4732" i="13"/>
  <c r="D4733" i="13"/>
  <c r="D4734" i="13"/>
  <c r="D4735" i="13"/>
  <c r="D4736" i="13"/>
  <c r="D4737" i="13"/>
  <c r="D4738" i="13"/>
  <c r="D4739" i="13"/>
  <c r="D4740" i="13"/>
  <c r="D4741" i="13"/>
  <c r="D4742" i="13"/>
  <c r="D4743" i="13"/>
  <c r="D4744" i="13"/>
  <c r="D4745" i="13"/>
  <c r="D4746" i="13"/>
  <c r="D4747" i="13"/>
  <c r="D4748" i="13"/>
  <c r="D4749" i="13"/>
  <c r="D4750" i="13"/>
  <c r="D4751" i="13"/>
  <c r="D4752" i="13"/>
  <c r="D4753" i="13"/>
  <c r="D4754" i="13"/>
  <c r="D4755" i="13"/>
  <c r="D4756" i="13"/>
  <c r="D4757" i="13"/>
  <c r="D4758" i="13"/>
  <c r="D4759" i="13"/>
  <c r="D4760" i="13"/>
  <c r="D4761" i="13"/>
  <c r="D4762" i="13"/>
  <c r="D4763" i="13"/>
  <c r="D4764" i="13"/>
  <c r="D4765" i="13"/>
  <c r="D4766" i="13"/>
  <c r="D4767" i="13"/>
  <c r="D4768" i="13"/>
  <c r="D4769" i="13"/>
  <c r="D4770" i="13"/>
  <c r="D4771" i="13"/>
  <c r="D4772" i="13"/>
  <c r="D4773" i="13"/>
  <c r="D4774" i="13"/>
  <c r="D4775" i="13"/>
  <c r="D4776" i="13"/>
  <c r="D4777" i="13"/>
  <c r="D4778" i="13"/>
  <c r="D4779" i="13"/>
  <c r="D4780" i="13"/>
  <c r="D4781" i="13"/>
  <c r="D4782" i="13"/>
  <c r="D4783" i="13"/>
  <c r="D4784" i="13"/>
  <c r="D4785" i="13"/>
  <c r="D4786" i="13"/>
  <c r="D4787" i="13"/>
  <c r="D4788" i="13"/>
  <c r="D4789" i="13"/>
  <c r="D4790" i="13"/>
  <c r="D4791" i="13"/>
  <c r="D4792" i="13"/>
  <c r="D4793" i="13"/>
  <c r="D4794" i="13"/>
  <c r="D4795" i="13"/>
  <c r="D4796" i="13"/>
  <c r="D4797" i="13"/>
  <c r="D4798" i="13"/>
  <c r="D4799" i="13"/>
  <c r="D4800" i="13"/>
  <c r="D4801" i="13"/>
  <c r="D4802" i="13"/>
  <c r="D4803" i="13"/>
  <c r="D4804" i="13"/>
  <c r="D4805" i="13"/>
  <c r="D4806" i="13"/>
  <c r="D4807" i="13"/>
  <c r="D4808" i="13"/>
  <c r="D4809" i="13"/>
  <c r="D4810" i="13"/>
  <c r="D4811" i="13"/>
  <c r="D4812" i="13"/>
  <c r="D4813" i="13"/>
  <c r="D4814" i="13"/>
  <c r="D4815" i="13"/>
  <c r="D4816" i="13"/>
  <c r="D4817" i="13"/>
  <c r="D4818" i="13"/>
  <c r="D4819" i="13"/>
  <c r="D4820" i="13"/>
  <c r="D4821" i="13"/>
  <c r="D4822" i="13"/>
  <c r="D4823" i="13"/>
  <c r="D4824" i="13"/>
  <c r="D4825" i="13"/>
  <c r="D4826" i="13"/>
  <c r="D4827" i="13"/>
  <c r="D4828" i="13"/>
  <c r="D4829" i="13"/>
  <c r="D4830" i="13"/>
  <c r="D4831" i="13"/>
  <c r="D4832" i="13"/>
  <c r="D4833" i="13"/>
  <c r="D4834" i="13"/>
  <c r="D4835" i="13"/>
  <c r="D4836" i="13"/>
  <c r="D4837" i="13"/>
  <c r="D4838" i="13"/>
  <c r="D4839" i="13"/>
  <c r="D4840" i="13"/>
  <c r="D4841" i="13"/>
  <c r="D4842" i="13"/>
  <c r="D4843" i="13"/>
  <c r="D4844" i="13"/>
  <c r="D4845" i="13"/>
  <c r="D4846" i="13"/>
  <c r="D4847" i="13"/>
  <c r="D4848" i="13"/>
  <c r="D4849" i="13"/>
  <c r="D4850" i="13"/>
  <c r="D4851" i="13"/>
  <c r="D4852" i="13"/>
  <c r="D4853" i="13"/>
  <c r="D4854" i="13"/>
  <c r="D4855" i="13"/>
  <c r="D4856" i="13"/>
  <c r="D4857" i="13"/>
  <c r="D4858" i="13"/>
  <c r="D4859" i="13"/>
  <c r="D4860" i="13"/>
  <c r="D4861" i="13"/>
  <c r="D4862" i="13"/>
  <c r="D4863" i="13"/>
  <c r="D4864" i="13"/>
  <c r="D4865" i="13"/>
  <c r="D4866" i="13"/>
  <c r="D4867" i="13"/>
  <c r="D4868" i="13"/>
  <c r="D4869" i="13"/>
  <c r="D4870" i="13"/>
  <c r="D4871" i="13"/>
  <c r="D4872" i="13"/>
  <c r="D4873" i="13"/>
  <c r="D4874" i="13"/>
  <c r="D4875" i="13"/>
  <c r="D4876" i="13"/>
  <c r="D4877" i="13"/>
  <c r="D4878" i="13"/>
  <c r="D4879" i="13"/>
  <c r="D4880" i="13"/>
  <c r="D4881" i="13"/>
  <c r="D4882" i="13"/>
  <c r="D4883" i="13"/>
  <c r="D4884" i="13"/>
  <c r="D4885" i="13"/>
  <c r="D4886" i="13"/>
  <c r="D4887" i="13"/>
  <c r="D4888" i="13"/>
  <c r="D4889" i="13"/>
  <c r="D4890" i="13"/>
  <c r="D4891" i="13"/>
  <c r="D4892" i="13"/>
  <c r="D4893" i="13"/>
  <c r="D4894" i="13"/>
  <c r="D4895" i="13"/>
  <c r="D4896" i="13"/>
  <c r="D4897" i="13"/>
  <c r="D4898" i="13"/>
  <c r="D4899" i="13"/>
  <c r="D4900" i="13"/>
  <c r="D4901" i="13"/>
  <c r="D4902" i="13"/>
  <c r="D4903" i="13"/>
  <c r="D4904" i="13"/>
  <c r="D4905" i="13"/>
  <c r="D4906" i="13"/>
  <c r="D4907" i="13"/>
  <c r="D4908" i="13"/>
  <c r="D4909" i="13"/>
  <c r="D4910" i="13"/>
  <c r="D4911" i="13"/>
  <c r="D4912" i="13"/>
  <c r="D4913" i="13"/>
  <c r="D4914" i="13"/>
  <c r="D4915" i="13"/>
  <c r="D4916" i="13"/>
  <c r="D4917" i="13"/>
  <c r="D4918" i="13"/>
  <c r="D4919" i="13"/>
  <c r="D4920" i="13"/>
  <c r="D4921" i="13"/>
  <c r="D4922" i="13"/>
  <c r="D4923" i="13"/>
  <c r="D4924" i="13"/>
  <c r="D4925" i="13"/>
  <c r="D4926" i="13"/>
  <c r="D4927" i="13"/>
  <c r="D4928" i="13"/>
  <c r="D4929" i="13"/>
  <c r="D4930" i="13"/>
  <c r="D4931" i="13"/>
  <c r="D4932" i="13"/>
  <c r="D4933" i="13"/>
  <c r="D4934" i="13"/>
  <c r="D4935" i="13"/>
  <c r="D4936" i="13"/>
  <c r="D4937" i="13"/>
  <c r="D4938" i="13"/>
  <c r="D4939" i="13"/>
  <c r="D4940" i="13"/>
  <c r="D4941" i="13"/>
  <c r="D4942" i="13"/>
  <c r="D4943" i="13"/>
  <c r="D4944" i="13"/>
  <c r="D4945" i="13"/>
  <c r="D4946" i="13"/>
  <c r="D4947" i="13"/>
  <c r="D4948" i="13"/>
  <c r="D4949" i="13"/>
  <c r="D4950" i="13"/>
  <c r="D4951" i="13"/>
  <c r="D4952" i="13"/>
  <c r="D4953" i="13"/>
  <c r="D4954" i="13"/>
  <c r="D4955" i="13"/>
  <c r="D4956" i="13"/>
  <c r="D4957" i="13"/>
  <c r="D4958" i="13"/>
  <c r="D4959" i="13"/>
  <c r="D4960" i="13"/>
  <c r="D4961" i="13"/>
  <c r="D4962" i="13"/>
  <c r="D4963" i="13"/>
  <c r="D4964" i="13"/>
  <c r="D4965" i="13"/>
  <c r="D4966" i="13"/>
  <c r="D4967" i="13"/>
  <c r="D4968" i="13"/>
  <c r="D4969" i="13"/>
  <c r="D4970" i="13"/>
  <c r="D4971" i="13"/>
  <c r="D4972" i="13"/>
  <c r="D4973" i="13"/>
  <c r="D4974" i="13"/>
  <c r="D4975" i="13"/>
  <c r="D4976" i="13"/>
  <c r="D4977" i="13"/>
  <c r="D4978" i="13"/>
  <c r="D4979" i="13"/>
  <c r="D4980" i="13"/>
  <c r="D4981" i="13"/>
  <c r="D4982" i="13"/>
  <c r="D4983" i="13"/>
  <c r="D4984" i="13"/>
  <c r="D4985" i="13"/>
  <c r="D4986" i="13"/>
  <c r="D4987" i="13"/>
  <c r="D4988" i="13"/>
  <c r="D4989" i="13"/>
  <c r="D4990" i="13"/>
  <c r="D4991" i="13"/>
  <c r="D4992" i="13"/>
  <c r="D4993" i="13"/>
  <c r="D4994" i="13"/>
  <c r="D4995" i="13"/>
  <c r="D4996" i="13"/>
  <c r="D4997" i="13"/>
  <c r="D4998" i="13"/>
  <c r="D4999" i="13"/>
  <c r="D5000" i="13"/>
  <c r="D5001" i="13"/>
  <c r="D5002" i="13"/>
  <c r="D5003" i="13"/>
  <c r="D5004" i="13"/>
  <c r="D5005" i="13"/>
  <c r="D5006" i="13"/>
  <c r="D5007" i="13"/>
  <c r="D5008" i="13"/>
  <c r="D5009" i="13"/>
  <c r="D5010" i="13"/>
  <c r="D5011" i="13"/>
  <c r="D5012" i="13"/>
  <c r="D5013" i="13"/>
  <c r="D5014" i="13"/>
  <c r="D5015" i="13"/>
  <c r="D5016" i="13"/>
  <c r="D5017" i="13"/>
  <c r="D5018" i="13"/>
  <c r="D5019" i="13"/>
  <c r="D5020" i="13"/>
  <c r="D5021" i="13"/>
  <c r="D5022" i="13"/>
  <c r="D5023" i="13"/>
  <c r="D5024" i="13"/>
  <c r="D5025" i="13"/>
  <c r="D5026" i="13"/>
  <c r="D5027" i="13"/>
  <c r="D5028" i="13"/>
  <c r="D5029" i="13"/>
  <c r="D5030" i="13"/>
  <c r="D5031" i="13"/>
  <c r="D5032" i="13"/>
  <c r="D5033" i="13"/>
  <c r="D5034" i="13"/>
  <c r="D5035" i="13"/>
  <c r="D5036" i="13"/>
  <c r="D5037" i="13"/>
  <c r="D5038" i="13"/>
  <c r="D5039" i="13"/>
  <c r="D5040" i="13"/>
  <c r="D5041" i="13"/>
  <c r="D5042" i="13"/>
  <c r="D5043" i="13"/>
  <c r="D5044" i="13"/>
  <c r="D5045" i="13"/>
  <c r="D5046" i="13"/>
  <c r="D5047" i="13"/>
  <c r="D5048" i="13"/>
  <c r="D5049" i="13"/>
  <c r="D5050" i="13"/>
  <c r="D5051" i="13"/>
  <c r="D5052" i="13"/>
  <c r="D5053" i="13"/>
  <c r="D5054" i="13"/>
  <c r="D5055" i="13"/>
  <c r="D5056" i="13"/>
  <c r="D5057" i="13"/>
  <c r="D5058" i="13"/>
  <c r="D5059" i="13"/>
  <c r="D5060" i="13"/>
  <c r="D5061" i="13"/>
  <c r="D5062" i="13"/>
  <c r="D5063" i="13"/>
  <c r="D5064" i="13"/>
  <c r="D5065" i="13"/>
  <c r="D5066" i="13"/>
  <c r="D5067" i="13"/>
  <c r="D5068" i="13"/>
  <c r="D5069" i="13"/>
  <c r="D5070" i="13"/>
  <c r="D5071" i="13"/>
  <c r="D5072" i="13"/>
  <c r="D5073" i="13"/>
  <c r="D5074" i="13"/>
  <c r="D5075" i="13"/>
  <c r="D5076" i="13"/>
  <c r="D5077" i="13"/>
  <c r="D5078" i="13"/>
  <c r="D5079" i="13"/>
  <c r="D5080" i="13"/>
  <c r="D5081" i="13"/>
  <c r="D5082" i="13"/>
  <c r="D5083" i="13"/>
  <c r="D5084" i="13"/>
  <c r="D5085" i="13"/>
  <c r="D5086" i="13"/>
  <c r="D5087" i="13"/>
  <c r="D5088" i="13"/>
  <c r="D5089" i="13"/>
  <c r="D5090" i="13"/>
  <c r="D5091" i="13"/>
  <c r="D5092" i="13"/>
  <c r="D5093" i="13"/>
  <c r="D5094" i="13"/>
  <c r="D5095" i="13"/>
  <c r="D5096" i="13"/>
  <c r="D5097" i="13"/>
  <c r="D5098" i="13"/>
  <c r="D5099" i="13"/>
  <c r="D5100" i="13"/>
  <c r="D5101" i="13"/>
  <c r="D5102" i="13"/>
  <c r="D5103" i="13"/>
  <c r="D5104" i="13"/>
  <c r="D5105" i="13"/>
  <c r="D5106" i="13"/>
  <c r="D5107" i="13"/>
  <c r="D5108" i="13"/>
  <c r="D5109" i="13"/>
  <c r="D5110" i="13"/>
  <c r="D5111" i="13"/>
  <c r="D5112" i="13"/>
  <c r="D5113" i="13"/>
  <c r="D5114" i="13"/>
  <c r="D5115" i="13"/>
  <c r="D5116" i="13"/>
  <c r="D5117" i="13"/>
  <c r="D5118" i="13"/>
  <c r="D5119" i="13"/>
  <c r="D5120" i="13"/>
  <c r="D5121" i="13"/>
  <c r="D5122" i="13"/>
  <c r="D5123" i="13"/>
  <c r="D5124" i="13"/>
  <c r="D5125" i="13"/>
  <c r="D5126" i="13"/>
  <c r="D5127" i="13"/>
  <c r="D5128" i="13"/>
  <c r="D5129" i="13"/>
  <c r="D5130" i="13"/>
  <c r="D5131" i="13"/>
  <c r="D5132" i="13"/>
  <c r="D5133" i="13"/>
  <c r="D5134" i="13"/>
  <c r="D5135" i="13"/>
  <c r="D5136" i="13"/>
  <c r="D5137" i="13"/>
  <c r="D5138" i="13"/>
  <c r="D5139" i="13"/>
  <c r="D5140" i="13"/>
  <c r="D5141" i="13"/>
  <c r="D5142" i="13"/>
  <c r="D5143" i="13"/>
  <c r="D5144" i="13"/>
  <c r="D5145" i="13"/>
  <c r="D5146" i="13"/>
  <c r="D5147" i="13"/>
  <c r="D5148" i="13"/>
  <c r="D5149" i="13"/>
  <c r="D5150" i="13"/>
  <c r="D5151" i="13"/>
  <c r="D5152" i="13"/>
  <c r="D5153" i="13"/>
  <c r="D5154" i="13"/>
  <c r="D5155" i="13"/>
  <c r="D5156" i="13"/>
  <c r="D5157" i="13"/>
  <c r="D5158" i="13"/>
  <c r="D5159" i="13"/>
  <c r="D5160" i="13"/>
  <c r="D5161" i="13"/>
  <c r="D5162" i="13"/>
  <c r="D5163" i="13"/>
  <c r="D5164" i="13"/>
  <c r="D5165" i="13"/>
  <c r="D5166" i="13"/>
  <c r="D5167" i="13"/>
  <c r="D5168" i="13"/>
  <c r="D5169" i="13"/>
  <c r="D5170" i="13"/>
  <c r="D5171" i="13"/>
  <c r="D5172" i="13"/>
  <c r="D5173" i="13"/>
  <c r="D5174" i="13"/>
  <c r="D5175" i="13"/>
  <c r="D5176" i="13"/>
  <c r="D5177" i="13"/>
  <c r="D5178" i="13"/>
  <c r="D5179" i="13"/>
  <c r="D5180" i="13"/>
  <c r="D5181" i="13"/>
  <c r="D5182" i="13"/>
  <c r="D5183" i="13"/>
  <c r="D5184" i="13"/>
  <c r="D5185" i="13"/>
  <c r="D5186" i="13"/>
  <c r="D5187" i="13"/>
  <c r="D5188" i="13"/>
  <c r="D5189" i="13"/>
  <c r="D5190" i="13"/>
  <c r="D5191" i="13"/>
  <c r="D5192" i="13"/>
  <c r="D5193" i="13"/>
  <c r="D5194" i="13"/>
  <c r="D5195" i="13"/>
  <c r="D5196" i="13"/>
  <c r="D5197" i="13"/>
  <c r="D5198" i="13"/>
  <c r="D5199" i="13"/>
  <c r="D5200" i="13"/>
  <c r="D5201" i="13"/>
  <c r="D5202" i="13"/>
  <c r="D5203" i="13"/>
  <c r="D5204" i="13"/>
  <c r="D5205" i="13"/>
  <c r="D5206" i="13"/>
  <c r="D5207" i="13"/>
  <c r="D5208" i="13"/>
  <c r="D5209" i="13"/>
  <c r="D5210" i="13"/>
  <c r="D5211" i="13"/>
  <c r="D5212" i="13"/>
  <c r="D5213" i="13"/>
  <c r="D5214" i="13"/>
  <c r="D5215" i="13"/>
  <c r="D5216" i="13"/>
  <c r="D5217" i="13"/>
  <c r="D5218" i="13"/>
  <c r="D5219" i="13"/>
  <c r="D5220" i="13"/>
  <c r="D5221" i="13"/>
  <c r="D5222" i="13"/>
  <c r="D5223" i="13"/>
  <c r="D5224" i="13"/>
  <c r="D5225" i="13"/>
  <c r="D5226" i="13"/>
  <c r="D5227" i="13"/>
  <c r="D5228" i="13"/>
  <c r="D5229" i="13"/>
  <c r="D5230" i="13"/>
  <c r="D5231" i="13"/>
  <c r="D5232" i="13"/>
  <c r="D5233" i="13"/>
  <c r="D5234" i="13"/>
  <c r="D5235" i="13"/>
  <c r="D5236" i="13"/>
  <c r="D5237" i="13"/>
  <c r="D5238" i="13"/>
  <c r="D5239" i="13"/>
  <c r="D5240" i="13"/>
  <c r="D5241" i="13"/>
  <c r="D5242" i="13"/>
  <c r="D5243" i="13"/>
  <c r="D5244" i="13"/>
  <c r="D5245" i="13"/>
  <c r="D5246" i="13"/>
  <c r="D5247" i="13"/>
  <c r="D5248" i="13"/>
  <c r="D5249" i="13"/>
  <c r="D5250" i="13"/>
  <c r="D5251" i="13"/>
  <c r="D5252" i="13"/>
  <c r="D5253" i="13"/>
  <c r="D5254" i="13"/>
  <c r="D5255" i="13"/>
  <c r="D5256" i="13"/>
  <c r="D5257" i="13"/>
  <c r="D5258" i="13"/>
  <c r="D5259" i="13"/>
  <c r="D5260" i="13"/>
  <c r="D5261" i="13"/>
  <c r="D5262" i="13"/>
  <c r="D5263" i="13"/>
  <c r="D5264" i="13"/>
  <c r="D5265" i="13"/>
  <c r="D5266" i="13"/>
  <c r="D5267" i="13"/>
  <c r="D5268" i="13"/>
  <c r="D5269" i="13"/>
  <c r="D5270" i="13"/>
  <c r="D5271" i="13"/>
  <c r="D5272" i="13"/>
  <c r="D5273" i="13"/>
  <c r="D5274" i="13"/>
  <c r="D5275" i="13"/>
  <c r="D5276" i="13"/>
  <c r="D5277" i="13"/>
  <c r="D5278" i="13"/>
  <c r="D5279" i="13"/>
  <c r="D5280" i="13"/>
  <c r="D5281" i="13"/>
  <c r="D5282" i="13"/>
  <c r="D5283" i="13"/>
  <c r="D5284" i="13"/>
  <c r="D5285" i="13"/>
  <c r="D5286" i="13"/>
  <c r="D5287" i="13"/>
  <c r="D5288" i="13"/>
  <c r="D5289" i="13"/>
  <c r="D5290" i="13"/>
  <c r="D5291" i="13"/>
  <c r="D5292" i="13"/>
  <c r="D5293" i="13"/>
  <c r="D5294" i="13"/>
  <c r="D5295" i="13"/>
  <c r="D5296" i="13"/>
  <c r="D5297" i="13"/>
  <c r="D5298" i="13"/>
  <c r="D5299" i="13"/>
  <c r="D5300" i="13"/>
  <c r="D5301" i="13"/>
  <c r="D5302" i="13"/>
  <c r="D5303" i="13"/>
  <c r="D5304" i="13"/>
  <c r="D5305" i="13"/>
  <c r="D5306" i="13"/>
  <c r="D5307" i="13"/>
  <c r="D5308" i="13"/>
  <c r="D5309" i="13"/>
  <c r="D5310" i="13"/>
  <c r="D5311" i="13"/>
  <c r="D5312" i="13"/>
  <c r="D5313" i="13"/>
  <c r="D5314" i="13"/>
  <c r="D5315" i="13"/>
  <c r="D5316" i="13"/>
  <c r="D5317" i="13"/>
  <c r="D5318" i="13"/>
  <c r="D5319" i="13"/>
  <c r="D5320" i="13"/>
  <c r="D5321" i="13"/>
  <c r="D5322" i="13"/>
  <c r="D5323" i="13"/>
  <c r="D5324" i="13"/>
  <c r="D5325" i="13"/>
  <c r="D5326" i="13"/>
  <c r="D5327" i="13"/>
  <c r="D5328" i="13"/>
  <c r="D5329" i="13"/>
  <c r="D5330" i="13"/>
  <c r="D5331" i="13"/>
  <c r="D5332" i="13"/>
  <c r="D5333" i="13"/>
  <c r="D5334" i="13"/>
  <c r="D5335" i="13"/>
  <c r="D5336" i="13"/>
  <c r="D5337" i="13"/>
  <c r="D5338" i="13"/>
  <c r="D5339" i="13"/>
  <c r="D5340" i="13"/>
  <c r="D5341" i="13"/>
  <c r="D5342" i="13"/>
  <c r="D5343" i="13"/>
  <c r="D5344" i="13"/>
  <c r="D5345" i="13"/>
  <c r="D5346" i="13"/>
  <c r="D5347" i="13"/>
  <c r="D5348" i="13"/>
  <c r="D5349" i="13"/>
  <c r="D5350" i="13"/>
  <c r="D5351" i="13"/>
  <c r="D5352" i="13"/>
  <c r="D5353" i="13"/>
  <c r="D5354" i="13"/>
  <c r="D5355" i="13"/>
  <c r="D5356" i="13"/>
  <c r="D5357" i="13"/>
  <c r="D5358" i="13"/>
  <c r="D5359" i="13"/>
  <c r="D5360" i="13"/>
  <c r="D5361" i="13"/>
  <c r="D5362" i="13"/>
  <c r="D5363" i="13"/>
  <c r="D5364" i="13"/>
  <c r="D5365" i="13"/>
  <c r="D5366" i="13"/>
  <c r="D5367" i="13"/>
  <c r="D5368" i="13"/>
  <c r="D5369" i="13"/>
  <c r="D5370" i="13"/>
  <c r="D5371" i="13"/>
  <c r="D5372" i="13"/>
  <c r="D5373" i="13"/>
  <c r="D5374" i="13"/>
  <c r="D5375" i="13"/>
  <c r="D5376" i="13"/>
  <c r="D5377" i="13"/>
  <c r="D5378" i="13"/>
  <c r="D5379" i="13"/>
  <c r="D5380" i="13"/>
  <c r="D5381" i="13"/>
  <c r="D5382" i="13"/>
  <c r="D5383" i="13"/>
  <c r="D5384" i="13"/>
  <c r="D5385" i="13"/>
  <c r="D5386" i="13"/>
  <c r="D5387" i="13"/>
  <c r="D5388" i="13"/>
  <c r="D5389" i="13"/>
  <c r="D5390" i="13"/>
  <c r="D5391" i="13"/>
  <c r="D5392" i="13"/>
  <c r="D5393" i="13"/>
  <c r="D5394" i="13"/>
  <c r="D5395" i="13"/>
  <c r="D5396" i="13"/>
  <c r="D5397" i="13"/>
  <c r="D5398" i="13"/>
  <c r="D5399" i="13"/>
  <c r="D5400" i="13"/>
  <c r="D5401" i="13"/>
  <c r="D5402" i="13"/>
  <c r="D5403" i="13"/>
  <c r="D5404" i="13"/>
  <c r="D5405" i="13"/>
  <c r="D5406" i="13"/>
  <c r="D5407" i="13"/>
  <c r="D5408" i="13"/>
  <c r="D5409" i="13"/>
  <c r="D5410" i="13"/>
  <c r="D5411" i="13"/>
  <c r="D5412" i="13"/>
  <c r="D5413" i="13"/>
  <c r="D5414" i="13"/>
  <c r="D5415" i="13"/>
  <c r="D5416" i="13"/>
  <c r="D5417" i="13"/>
  <c r="D5418" i="13"/>
  <c r="D5419" i="13"/>
  <c r="D5420" i="13"/>
  <c r="D5421" i="13"/>
  <c r="D5422" i="13"/>
  <c r="D5423" i="13"/>
  <c r="D5424" i="13"/>
  <c r="D5425" i="13"/>
  <c r="D5426" i="13"/>
  <c r="D5427" i="13"/>
  <c r="D5428" i="13"/>
  <c r="D5429" i="13"/>
  <c r="D5430" i="13"/>
  <c r="D5431" i="13"/>
  <c r="D5432" i="13"/>
  <c r="D5433" i="13"/>
  <c r="D5434" i="13"/>
  <c r="D5435" i="13"/>
  <c r="D5436" i="13"/>
  <c r="D5437" i="13"/>
  <c r="D5438" i="13"/>
  <c r="D5439" i="13"/>
  <c r="D5440" i="13"/>
  <c r="D5441" i="13"/>
  <c r="D5442" i="13"/>
  <c r="D5443" i="13"/>
  <c r="D5444" i="13"/>
  <c r="D5445" i="13"/>
  <c r="D5446" i="13"/>
  <c r="D5447" i="13"/>
  <c r="D5448" i="13"/>
  <c r="D5449" i="13"/>
  <c r="D5450" i="13"/>
  <c r="D5451" i="13"/>
  <c r="D5452" i="13"/>
  <c r="D5453" i="13"/>
  <c r="D5454" i="13"/>
  <c r="D5455" i="13"/>
  <c r="D5456" i="13"/>
  <c r="D5457" i="13"/>
  <c r="D5458" i="13"/>
  <c r="D5459" i="13"/>
  <c r="D5460" i="13"/>
  <c r="D5461" i="13"/>
  <c r="D5462" i="13"/>
  <c r="D5463" i="13"/>
  <c r="D5464" i="13"/>
  <c r="D5465" i="13"/>
  <c r="D5466" i="13"/>
  <c r="D5467" i="13"/>
  <c r="D5468" i="13"/>
  <c r="D5469" i="13"/>
  <c r="D5470" i="13"/>
  <c r="D5471" i="13"/>
  <c r="D5472" i="13"/>
  <c r="D5473" i="13"/>
  <c r="D5474" i="13"/>
  <c r="D5475" i="13"/>
  <c r="D5476" i="13"/>
  <c r="D5477" i="13"/>
  <c r="D5478" i="13"/>
  <c r="D5479" i="13"/>
  <c r="D5480" i="13"/>
  <c r="D5481" i="13"/>
  <c r="D5482" i="13"/>
  <c r="D5483" i="13"/>
  <c r="D5484" i="13"/>
  <c r="D5485" i="13"/>
  <c r="D5486" i="13"/>
  <c r="D5487" i="13"/>
  <c r="D5488" i="13"/>
  <c r="D5489" i="13"/>
  <c r="D5490" i="13"/>
  <c r="D5491" i="13"/>
  <c r="D5492" i="13"/>
  <c r="D5493" i="13"/>
  <c r="D5494" i="13"/>
  <c r="D5495" i="13"/>
  <c r="D5496" i="13"/>
  <c r="D5497" i="13"/>
  <c r="D5498" i="13"/>
  <c r="D5499" i="13"/>
  <c r="D5500" i="13"/>
  <c r="D5501" i="13"/>
  <c r="D5502" i="13"/>
  <c r="D5503" i="13"/>
  <c r="D5504" i="13"/>
  <c r="D5505" i="13"/>
  <c r="D5506" i="13"/>
  <c r="D5507" i="13"/>
  <c r="D5508" i="13"/>
  <c r="D5509" i="13"/>
  <c r="D5510" i="13"/>
  <c r="D5511" i="13"/>
  <c r="D5512" i="13"/>
  <c r="D5513" i="13"/>
  <c r="D5514" i="13"/>
  <c r="D5515" i="13"/>
  <c r="D5516" i="13"/>
  <c r="D5517" i="13"/>
  <c r="D5518" i="13"/>
  <c r="D5519" i="13"/>
  <c r="D5520" i="13"/>
  <c r="D5521" i="13"/>
  <c r="D5522" i="13"/>
  <c r="D5523" i="13"/>
  <c r="D5524" i="13"/>
  <c r="D5525" i="13"/>
  <c r="D5526" i="13"/>
  <c r="D5527" i="13"/>
  <c r="D5528" i="13"/>
  <c r="D5529" i="13"/>
  <c r="D5530" i="13"/>
  <c r="D5531" i="13"/>
  <c r="D5532" i="13"/>
  <c r="D5533" i="13"/>
  <c r="D5534" i="13"/>
  <c r="D5535" i="13"/>
  <c r="D5536" i="13"/>
  <c r="D5537" i="13"/>
  <c r="D5538" i="13"/>
  <c r="D5539" i="13"/>
  <c r="D5540" i="13"/>
  <c r="D5541" i="13"/>
  <c r="D5542" i="13"/>
  <c r="D5543" i="13"/>
  <c r="D5544" i="13"/>
  <c r="D5545" i="13"/>
  <c r="D5546" i="13"/>
  <c r="D5547" i="13"/>
  <c r="D5548" i="13"/>
  <c r="D5549" i="13"/>
  <c r="D5550" i="13"/>
  <c r="D5551" i="13"/>
  <c r="D5552" i="13"/>
  <c r="D5553" i="13"/>
  <c r="D5554" i="13"/>
  <c r="D5555" i="13"/>
  <c r="D5556" i="13"/>
  <c r="D5557" i="13"/>
  <c r="D5558" i="13"/>
  <c r="D5559" i="13"/>
  <c r="D5560" i="13"/>
  <c r="D5561" i="13"/>
  <c r="D5562" i="13"/>
  <c r="D5563" i="13"/>
  <c r="D5564" i="13"/>
  <c r="D5565" i="13"/>
  <c r="D5566" i="13"/>
  <c r="D5567" i="13"/>
  <c r="D5568" i="13"/>
  <c r="D5569" i="13"/>
  <c r="D5570" i="13"/>
  <c r="D5571" i="13"/>
  <c r="D5572" i="13"/>
  <c r="D5573" i="13"/>
  <c r="D5574" i="13"/>
  <c r="D5575" i="13"/>
  <c r="D5576" i="13"/>
  <c r="D5577" i="13"/>
  <c r="D5578" i="13"/>
  <c r="D5579" i="13"/>
  <c r="D5580" i="13"/>
  <c r="D5581" i="13"/>
  <c r="D5582" i="13"/>
  <c r="D5583" i="13"/>
  <c r="D5584" i="13"/>
  <c r="D5585" i="13"/>
  <c r="D5586" i="13"/>
  <c r="D5587" i="13"/>
  <c r="D5588" i="13"/>
  <c r="D5589" i="13"/>
  <c r="D5590" i="13"/>
  <c r="D5591" i="13"/>
  <c r="D5592" i="13"/>
  <c r="D5593" i="13"/>
  <c r="D5594" i="13"/>
  <c r="D5595" i="13"/>
  <c r="D5596" i="13"/>
  <c r="D5597" i="13"/>
  <c r="D5598" i="13"/>
  <c r="D5599" i="13"/>
  <c r="D5600" i="13"/>
  <c r="D5601" i="13"/>
  <c r="D5602" i="13"/>
  <c r="D5603" i="13"/>
  <c r="D5604" i="13"/>
  <c r="D5605" i="13"/>
  <c r="D5606" i="13"/>
  <c r="D5607" i="13"/>
  <c r="D5608" i="13"/>
  <c r="D5609" i="13"/>
  <c r="D5610" i="13"/>
  <c r="D5611" i="13"/>
  <c r="D5612" i="13"/>
  <c r="D5613" i="13"/>
  <c r="D5614" i="13"/>
  <c r="D5615" i="13"/>
  <c r="D5616" i="13"/>
  <c r="D5617" i="13"/>
  <c r="D5618" i="13"/>
  <c r="D5619" i="13"/>
  <c r="D5620" i="13"/>
  <c r="D5621" i="13"/>
  <c r="D5622" i="13"/>
  <c r="D5623" i="13"/>
  <c r="D5624" i="13"/>
  <c r="D5625" i="13"/>
  <c r="D5626" i="13"/>
  <c r="D5627" i="13"/>
  <c r="D5628" i="13"/>
  <c r="D5629" i="13"/>
  <c r="D5630" i="13"/>
  <c r="D5631" i="13"/>
  <c r="D5632" i="13"/>
  <c r="D5633" i="13"/>
  <c r="D5634" i="13"/>
  <c r="D5635" i="13"/>
  <c r="D5636" i="13"/>
  <c r="D5637" i="13"/>
  <c r="D5638" i="13"/>
  <c r="D5639" i="13"/>
  <c r="D5640" i="13"/>
  <c r="D5641" i="13"/>
  <c r="D5642" i="13"/>
  <c r="D5643" i="13"/>
  <c r="D5644" i="13"/>
  <c r="D5645" i="13"/>
  <c r="D5646" i="13"/>
  <c r="D5647" i="13"/>
  <c r="D5648" i="13"/>
  <c r="D5649" i="13"/>
  <c r="D5650" i="13"/>
  <c r="D5651" i="13"/>
  <c r="D5652" i="13"/>
  <c r="D5653" i="13"/>
  <c r="D5654" i="13"/>
  <c r="D5655" i="13"/>
  <c r="D5656" i="13"/>
  <c r="D5657" i="13"/>
  <c r="D5658" i="13"/>
  <c r="D5659" i="13"/>
  <c r="D5660" i="13"/>
  <c r="D5661" i="13"/>
  <c r="D5662" i="13"/>
  <c r="D5663" i="13"/>
  <c r="D5664" i="13"/>
  <c r="D5665" i="13"/>
  <c r="D5666" i="13"/>
  <c r="D5667" i="13"/>
  <c r="D5668" i="13"/>
  <c r="D5669" i="13"/>
  <c r="D5670" i="13"/>
  <c r="D5671" i="13"/>
  <c r="D5672" i="13"/>
  <c r="D5673" i="13"/>
  <c r="D5674" i="13"/>
  <c r="D5675" i="13"/>
  <c r="D5676" i="13"/>
  <c r="D5677" i="13"/>
  <c r="D5678" i="13"/>
  <c r="D5679" i="13"/>
  <c r="D5680" i="13"/>
  <c r="D5681" i="13"/>
  <c r="D5682" i="13"/>
  <c r="D5683" i="13"/>
  <c r="D5684" i="13"/>
  <c r="D5685" i="13"/>
  <c r="D5686" i="13"/>
  <c r="D5687" i="13"/>
  <c r="D5688" i="13"/>
  <c r="D5689" i="13"/>
  <c r="D5690" i="13"/>
  <c r="D5691" i="13"/>
  <c r="D5692" i="13"/>
  <c r="D5693" i="13"/>
  <c r="D5694" i="13"/>
  <c r="D5695" i="13"/>
  <c r="D5696" i="13"/>
  <c r="D5697" i="13"/>
  <c r="D5698" i="13"/>
  <c r="D5699" i="13"/>
  <c r="D5700" i="13"/>
  <c r="D5701" i="13"/>
  <c r="D5702" i="13"/>
  <c r="D5703" i="13"/>
  <c r="D5704" i="13"/>
  <c r="D5705" i="13"/>
  <c r="D5706" i="13"/>
  <c r="D5707" i="13"/>
  <c r="D5708" i="13"/>
  <c r="D5709" i="13"/>
  <c r="D5710" i="13"/>
  <c r="D5711" i="13"/>
  <c r="D5712" i="13"/>
  <c r="D5713" i="13"/>
  <c r="D5714" i="13"/>
  <c r="D5715" i="13"/>
  <c r="D5716" i="13"/>
  <c r="D5717" i="13"/>
  <c r="D5718" i="13"/>
  <c r="D5719" i="13"/>
  <c r="D5720" i="13"/>
  <c r="D5721" i="13"/>
  <c r="D5722" i="13"/>
  <c r="D5723" i="13"/>
  <c r="D5724" i="13"/>
  <c r="D5725" i="13"/>
  <c r="D5726" i="13"/>
  <c r="D5727" i="13"/>
  <c r="D5728" i="13"/>
  <c r="D5729" i="13"/>
  <c r="D5730" i="13"/>
  <c r="D5731" i="13"/>
  <c r="D5732" i="13"/>
  <c r="D5733" i="13"/>
  <c r="D5734" i="13"/>
  <c r="D5735" i="13"/>
  <c r="D5736" i="13"/>
  <c r="D5737" i="13"/>
  <c r="D5738" i="13"/>
  <c r="D5739" i="13"/>
  <c r="D5740" i="13"/>
  <c r="D5741" i="13"/>
  <c r="D5742" i="13"/>
  <c r="D5743" i="13"/>
  <c r="D5744" i="13"/>
  <c r="D5745" i="13"/>
  <c r="D5746" i="13"/>
  <c r="D5747" i="13"/>
  <c r="D5748" i="13"/>
  <c r="D5749" i="13"/>
  <c r="D5750" i="13"/>
  <c r="D5751" i="13"/>
  <c r="D5752" i="13"/>
  <c r="D5753" i="13"/>
  <c r="D5754" i="13"/>
  <c r="D5755" i="13"/>
  <c r="D5756" i="13"/>
  <c r="D5757" i="13"/>
  <c r="D5758" i="13"/>
  <c r="D5759" i="13"/>
  <c r="D5760" i="13"/>
  <c r="D5761" i="13"/>
  <c r="D5762" i="13"/>
  <c r="D5763" i="13"/>
  <c r="D5764" i="13"/>
  <c r="D5765" i="13"/>
  <c r="D5766" i="13"/>
  <c r="D5767" i="13"/>
  <c r="D5768" i="13"/>
  <c r="D5769" i="13"/>
  <c r="D5770" i="13"/>
  <c r="D5771" i="13"/>
  <c r="D5772" i="13"/>
  <c r="D5773" i="13"/>
  <c r="D5774" i="13"/>
  <c r="D5775" i="13"/>
  <c r="D5776" i="13"/>
  <c r="D5777" i="13"/>
  <c r="D5778" i="13"/>
  <c r="D5779" i="13"/>
  <c r="D5780" i="13"/>
  <c r="D5781" i="13"/>
  <c r="D5782" i="13"/>
  <c r="D5783" i="13"/>
  <c r="D5784" i="13"/>
  <c r="D5785" i="13"/>
  <c r="D5786" i="13"/>
  <c r="D5787" i="13"/>
  <c r="D5788" i="13"/>
  <c r="D5789" i="13"/>
  <c r="D5790" i="13"/>
  <c r="D5791" i="13"/>
  <c r="D5792" i="13"/>
  <c r="D5793" i="13"/>
  <c r="D5794" i="13"/>
  <c r="D5795" i="13"/>
  <c r="D5796" i="13"/>
  <c r="D5797" i="13"/>
  <c r="D5798" i="13"/>
  <c r="D5799" i="13"/>
  <c r="D5800" i="13"/>
  <c r="D5801" i="13"/>
  <c r="D5802" i="13"/>
  <c r="D5803" i="13"/>
  <c r="D5804" i="13"/>
  <c r="D5805" i="13"/>
  <c r="D5806" i="13"/>
  <c r="D5807" i="13"/>
  <c r="D5808" i="13"/>
  <c r="D5809" i="13"/>
  <c r="D5810" i="13"/>
  <c r="D5811" i="13"/>
  <c r="D5812" i="13"/>
  <c r="D5813" i="13"/>
  <c r="D5814" i="13"/>
  <c r="D5815" i="13"/>
  <c r="D5816" i="13"/>
  <c r="D5817" i="13"/>
  <c r="D5818" i="13"/>
  <c r="D5819" i="13"/>
  <c r="D5820" i="13"/>
  <c r="D5821" i="13"/>
  <c r="D5822" i="13"/>
  <c r="D5823" i="13"/>
  <c r="D5824" i="13"/>
  <c r="D5825" i="13"/>
  <c r="D5826" i="13"/>
  <c r="D5827" i="13"/>
  <c r="D5828" i="13"/>
  <c r="D5829" i="13"/>
  <c r="D5830" i="13"/>
  <c r="D5831" i="13"/>
  <c r="D5832" i="13"/>
  <c r="D5833" i="13"/>
  <c r="D5834" i="13"/>
  <c r="D5835" i="13"/>
  <c r="D5836" i="13"/>
  <c r="D5837" i="13"/>
  <c r="D5838" i="13"/>
  <c r="D5839" i="13"/>
  <c r="D5840" i="13"/>
  <c r="D5841" i="13"/>
  <c r="D5842" i="13"/>
  <c r="D5843" i="13"/>
  <c r="D5844" i="13"/>
  <c r="D5845" i="13"/>
  <c r="D5846" i="13"/>
  <c r="D5847" i="13"/>
  <c r="D5848" i="13"/>
  <c r="D5849" i="13"/>
  <c r="D5850" i="13"/>
  <c r="D5851" i="13"/>
  <c r="D5852" i="13"/>
  <c r="D5853" i="13"/>
  <c r="D5854" i="13"/>
  <c r="D5855" i="13"/>
  <c r="D5856" i="13"/>
  <c r="D5857" i="13"/>
  <c r="D5858" i="13"/>
  <c r="D5859" i="13"/>
  <c r="D5860" i="13"/>
  <c r="D5861" i="13"/>
  <c r="D5862" i="13"/>
  <c r="D5863" i="13"/>
  <c r="D5864" i="13"/>
  <c r="D5865" i="13"/>
  <c r="D5866" i="13"/>
  <c r="D5867" i="13"/>
  <c r="D5868" i="13"/>
  <c r="D5869" i="13"/>
  <c r="D5870" i="13"/>
  <c r="D5871" i="13"/>
  <c r="D5872" i="13"/>
  <c r="D5873" i="13"/>
  <c r="D5874" i="13"/>
  <c r="D5875" i="13"/>
  <c r="D5876" i="13"/>
  <c r="D5877" i="13"/>
  <c r="D5878" i="13"/>
  <c r="D5879" i="13"/>
  <c r="D5880" i="13"/>
  <c r="D5881" i="13"/>
  <c r="D5882" i="13"/>
  <c r="D5883" i="13"/>
  <c r="D5884" i="13"/>
  <c r="D5885" i="13"/>
  <c r="D5886" i="13"/>
  <c r="D5887" i="13"/>
  <c r="D5888" i="13"/>
  <c r="D5889" i="13"/>
  <c r="D5890" i="13"/>
  <c r="D5891" i="13"/>
  <c r="D5892" i="13"/>
  <c r="D5893" i="13"/>
  <c r="D5894" i="13"/>
  <c r="D5895" i="13"/>
  <c r="D5896" i="13"/>
  <c r="D5897" i="13"/>
  <c r="D5898" i="13"/>
  <c r="D5899" i="13"/>
  <c r="D5900" i="13"/>
  <c r="D5901" i="13"/>
  <c r="D5902" i="13"/>
  <c r="D5903" i="13"/>
  <c r="D5904" i="13"/>
  <c r="D5905" i="13"/>
  <c r="D5906" i="13"/>
  <c r="D5907" i="13"/>
  <c r="D5908" i="13"/>
  <c r="D5909" i="13"/>
  <c r="D5910" i="13"/>
  <c r="D5911" i="13"/>
  <c r="D5912" i="13"/>
  <c r="D5913" i="13"/>
  <c r="D5914" i="13"/>
  <c r="D5915" i="13"/>
  <c r="D5916" i="13"/>
  <c r="D5917" i="13"/>
  <c r="D5918" i="13"/>
  <c r="D5919" i="13"/>
  <c r="D5920" i="13"/>
  <c r="D5921" i="13"/>
  <c r="D5922" i="13"/>
  <c r="D5923" i="13"/>
  <c r="D5924" i="13"/>
  <c r="D5925" i="13"/>
  <c r="D5926" i="13"/>
  <c r="D5927" i="13"/>
  <c r="D5928" i="13"/>
  <c r="D5929" i="13"/>
  <c r="D5930" i="13"/>
  <c r="D5931" i="13"/>
  <c r="D5932" i="13"/>
  <c r="D5933" i="13"/>
  <c r="D5934" i="13"/>
  <c r="D5935" i="13"/>
  <c r="D5936" i="13"/>
  <c r="D5937" i="13"/>
  <c r="D5938" i="13"/>
  <c r="D5939" i="13"/>
  <c r="D5940" i="13"/>
  <c r="D5941" i="13"/>
  <c r="D5942" i="13"/>
  <c r="D5943" i="13"/>
  <c r="D5944" i="13"/>
  <c r="D5945" i="13"/>
  <c r="D5946" i="13"/>
  <c r="D5947" i="13"/>
  <c r="D5948" i="13"/>
  <c r="D5949" i="13"/>
  <c r="D5950" i="13"/>
  <c r="D5951" i="13"/>
  <c r="D5952" i="13"/>
  <c r="D5953" i="13"/>
  <c r="D5954" i="13"/>
  <c r="D5955" i="13"/>
  <c r="D5956" i="13"/>
  <c r="D5957" i="13"/>
  <c r="D5958" i="13"/>
  <c r="D5959" i="13"/>
  <c r="D5960" i="13"/>
  <c r="D5961" i="13"/>
  <c r="D5962" i="13"/>
  <c r="D5963" i="13"/>
  <c r="D5964" i="13"/>
  <c r="D5965" i="13"/>
  <c r="D5966" i="13"/>
  <c r="D5967" i="13"/>
  <c r="D5968" i="13"/>
  <c r="D5969" i="13"/>
  <c r="D5970" i="13"/>
  <c r="D5971" i="13"/>
  <c r="D5972" i="13"/>
  <c r="D5973" i="13"/>
  <c r="D5974" i="13"/>
  <c r="D5975" i="13"/>
  <c r="D5976" i="13"/>
  <c r="D5977" i="13"/>
  <c r="D5978" i="13"/>
  <c r="D5979" i="13"/>
  <c r="D5980" i="13"/>
  <c r="D5981" i="13"/>
  <c r="D5982" i="13"/>
  <c r="D5983" i="13"/>
  <c r="D5984" i="13"/>
  <c r="D5985" i="13"/>
  <c r="D5986" i="13"/>
  <c r="D5987" i="13"/>
  <c r="D5988" i="13"/>
  <c r="D5989" i="13"/>
  <c r="D5990" i="13"/>
  <c r="D5991" i="13"/>
  <c r="D5992" i="13"/>
  <c r="D5993" i="13"/>
  <c r="D5994" i="13"/>
  <c r="D5995" i="13"/>
  <c r="D5996" i="13"/>
  <c r="D5997" i="13"/>
  <c r="D5998" i="13"/>
  <c r="D5999" i="13"/>
  <c r="D6000" i="13"/>
  <c r="D6001" i="13"/>
  <c r="D6002" i="13"/>
  <c r="D6003" i="13"/>
  <c r="D6004" i="13"/>
  <c r="D6005" i="13"/>
  <c r="D6006" i="13"/>
  <c r="D6007" i="13"/>
  <c r="D6008" i="13"/>
  <c r="D6009" i="13"/>
  <c r="D6010" i="13"/>
  <c r="D6011" i="13"/>
  <c r="D6012" i="13"/>
  <c r="D6013" i="13"/>
  <c r="D6014" i="13"/>
  <c r="D6015" i="13"/>
  <c r="D6016" i="13"/>
  <c r="D6017" i="13"/>
  <c r="D6018" i="13"/>
  <c r="D6019" i="13"/>
  <c r="D6020" i="13"/>
  <c r="D6021" i="13"/>
  <c r="D6022" i="13"/>
  <c r="D6023" i="13"/>
  <c r="D6024" i="13"/>
  <c r="D6025" i="13"/>
  <c r="D6026" i="13"/>
  <c r="D6027" i="13"/>
  <c r="D6028" i="13"/>
  <c r="D6029" i="13"/>
  <c r="D6030" i="13"/>
  <c r="D6031" i="13"/>
  <c r="D6032" i="13"/>
  <c r="D6033" i="13"/>
  <c r="D6034" i="13"/>
  <c r="D6035" i="13"/>
  <c r="D6036" i="13"/>
  <c r="D6037" i="13"/>
  <c r="D6038" i="13"/>
  <c r="D6039" i="13"/>
  <c r="D6040" i="13"/>
  <c r="D6041" i="13"/>
  <c r="D6042" i="13"/>
  <c r="D6043" i="13"/>
  <c r="D6044" i="13"/>
  <c r="D6045" i="13"/>
  <c r="D6046" i="13"/>
  <c r="D6047" i="13"/>
  <c r="D6048" i="13"/>
  <c r="D6049" i="13"/>
  <c r="D6050" i="13"/>
  <c r="D6051" i="13"/>
  <c r="D6052" i="13"/>
  <c r="D6053" i="13"/>
  <c r="D6054" i="13"/>
  <c r="D6055" i="13"/>
  <c r="D6056" i="13"/>
  <c r="D6057" i="13"/>
  <c r="D6058" i="13"/>
  <c r="D6059" i="13"/>
  <c r="D6060" i="13"/>
  <c r="D6061" i="13"/>
  <c r="D6062" i="13"/>
  <c r="D6063" i="13"/>
  <c r="D6064" i="13"/>
  <c r="D6065" i="13"/>
  <c r="D6066" i="13"/>
  <c r="D6067" i="13"/>
  <c r="D6068" i="13"/>
  <c r="D6069" i="13"/>
  <c r="D6070" i="13"/>
  <c r="D6071" i="13"/>
  <c r="D6072" i="13"/>
  <c r="D6073" i="13"/>
  <c r="D6074" i="13"/>
  <c r="D6075" i="13"/>
  <c r="D6076" i="13"/>
  <c r="D6077" i="13"/>
  <c r="D6078" i="13"/>
  <c r="D6079" i="13"/>
  <c r="D6080" i="13"/>
  <c r="D6081" i="13"/>
  <c r="D6082" i="13"/>
  <c r="D6083" i="13"/>
  <c r="D6084" i="13"/>
  <c r="D6085" i="13"/>
  <c r="D6086" i="13"/>
  <c r="D6087" i="13"/>
  <c r="D6088" i="13"/>
  <c r="D6089" i="13"/>
  <c r="D6090" i="13"/>
  <c r="D6091" i="13"/>
  <c r="D6092" i="13"/>
  <c r="D6093" i="13"/>
  <c r="D6094" i="13"/>
  <c r="D6095" i="13"/>
  <c r="D6096" i="13"/>
  <c r="D6097" i="13"/>
  <c r="D6098" i="13"/>
  <c r="D6099" i="13"/>
  <c r="D6100" i="13"/>
  <c r="D6101" i="13"/>
  <c r="D6102" i="13"/>
  <c r="D6103" i="13"/>
  <c r="D6104" i="13"/>
  <c r="D6105" i="13"/>
  <c r="D6106" i="13"/>
  <c r="D6107" i="13"/>
  <c r="D6108" i="13"/>
  <c r="D6109" i="13"/>
  <c r="D6110" i="13"/>
  <c r="D6111" i="13"/>
  <c r="D6112" i="13"/>
  <c r="D6113" i="13"/>
  <c r="D6114" i="13"/>
  <c r="D6115" i="13"/>
  <c r="D6116" i="13"/>
  <c r="D6117" i="13"/>
  <c r="D6118" i="13"/>
  <c r="D6119" i="13"/>
  <c r="D6120" i="13"/>
  <c r="D6121" i="13"/>
  <c r="D6122" i="13"/>
  <c r="D6123" i="13"/>
  <c r="D6124" i="13"/>
  <c r="D6125" i="13"/>
  <c r="D6126" i="13"/>
  <c r="D6127" i="13"/>
  <c r="D6128" i="13"/>
  <c r="D6129" i="13"/>
  <c r="D6130" i="13"/>
  <c r="D6131" i="13"/>
  <c r="D6132" i="13"/>
  <c r="D6133" i="13"/>
  <c r="D6134" i="13"/>
  <c r="D6135" i="13"/>
  <c r="D6136" i="13"/>
  <c r="D6137" i="13"/>
  <c r="D6138" i="13"/>
  <c r="D6139" i="13"/>
  <c r="D6140" i="13"/>
  <c r="D6141" i="13"/>
  <c r="D6142" i="13"/>
  <c r="D6143" i="13"/>
  <c r="D6144" i="13"/>
  <c r="D6145" i="13"/>
  <c r="D6146" i="13"/>
  <c r="D6147" i="13"/>
  <c r="D6148" i="13"/>
  <c r="D6149" i="13"/>
  <c r="D6150" i="13"/>
  <c r="D6151" i="13"/>
  <c r="D6152" i="13"/>
  <c r="D6153" i="13"/>
  <c r="D6154" i="13"/>
  <c r="D6155" i="13"/>
  <c r="D6156" i="13"/>
  <c r="D6157" i="13"/>
  <c r="D6158" i="13"/>
  <c r="D6159" i="13"/>
  <c r="D6160" i="13"/>
  <c r="D6161" i="13"/>
  <c r="D6162" i="13"/>
  <c r="D6163" i="13"/>
  <c r="D6164" i="13"/>
  <c r="D6165" i="13"/>
  <c r="D6166" i="13"/>
  <c r="D6167" i="13"/>
  <c r="D6168" i="13"/>
  <c r="D6169" i="13"/>
  <c r="D6170" i="13"/>
  <c r="D6171" i="13"/>
  <c r="D6172" i="13"/>
  <c r="D6173" i="13"/>
  <c r="D6174" i="13"/>
  <c r="D6175" i="13"/>
  <c r="D6176" i="13"/>
  <c r="D6177" i="13"/>
  <c r="D6178" i="13"/>
  <c r="D6179" i="13"/>
  <c r="D6180" i="13"/>
  <c r="D6181" i="13"/>
  <c r="D6182" i="13"/>
  <c r="D6183" i="13"/>
  <c r="D6184" i="13"/>
  <c r="D6185" i="13"/>
  <c r="D6186" i="13"/>
  <c r="D6187" i="13"/>
  <c r="D6188" i="13"/>
  <c r="D6189" i="13"/>
  <c r="D6190" i="13"/>
  <c r="D6191" i="13"/>
  <c r="D6192" i="13"/>
  <c r="D6193" i="13"/>
  <c r="D6194" i="13"/>
  <c r="D6195" i="13"/>
  <c r="D6196" i="13"/>
  <c r="D6197" i="13"/>
  <c r="D6198" i="13"/>
  <c r="D6199" i="13"/>
  <c r="D6200" i="13"/>
  <c r="D6201" i="13"/>
  <c r="D6202" i="13"/>
  <c r="D6203" i="13"/>
  <c r="D6204" i="13"/>
  <c r="D6205" i="13"/>
  <c r="D6206" i="13"/>
  <c r="D6207" i="13"/>
  <c r="D6208" i="13"/>
  <c r="D6209" i="13"/>
  <c r="D6210" i="13"/>
  <c r="D6211" i="13"/>
  <c r="D6212" i="13"/>
  <c r="D6213" i="13"/>
  <c r="D6214" i="13"/>
  <c r="D6215" i="13"/>
  <c r="D6216" i="13"/>
  <c r="D6217" i="13"/>
  <c r="D6218" i="13"/>
  <c r="D6219" i="13"/>
  <c r="D6220" i="13"/>
  <c r="D6221" i="13"/>
  <c r="D6222" i="13"/>
  <c r="D6223" i="13"/>
  <c r="D6224" i="13"/>
  <c r="D6225" i="13"/>
  <c r="D6226" i="13"/>
  <c r="D6227" i="13"/>
  <c r="D6228" i="13"/>
  <c r="D6229" i="13"/>
  <c r="D6230" i="13"/>
  <c r="D6231" i="13"/>
  <c r="D6232" i="13"/>
  <c r="D6233" i="13"/>
  <c r="D6234" i="13"/>
  <c r="D6235" i="13"/>
  <c r="D6236" i="13"/>
  <c r="D6237" i="13"/>
  <c r="D6238" i="13"/>
  <c r="D6239" i="13"/>
  <c r="D6240" i="13"/>
  <c r="D6241" i="13"/>
  <c r="D6242" i="13"/>
  <c r="D6243" i="13"/>
  <c r="D6244" i="13"/>
  <c r="D6245" i="13"/>
  <c r="D6246" i="13"/>
  <c r="D6247" i="13"/>
  <c r="D6248" i="13"/>
  <c r="D6249" i="13"/>
  <c r="D6250" i="13"/>
  <c r="D6251" i="13"/>
  <c r="D6252" i="13"/>
  <c r="D6253" i="13"/>
  <c r="D6254" i="13"/>
  <c r="D6255" i="13"/>
  <c r="D6256" i="13"/>
  <c r="D6257" i="13"/>
  <c r="D6258" i="13"/>
  <c r="D6259" i="13"/>
  <c r="D6260" i="13"/>
  <c r="D6261" i="13"/>
  <c r="D6262" i="13"/>
  <c r="D6263" i="13"/>
  <c r="D6264" i="13"/>
  <c r="D6265" i="13"/>
  <c r="D6266" i="13"/>
  <c r="D6267" i="13"/>
  <c r="D6268" i="13"/>
  <c r="D6269" i="13"/>
  <c r="D6270" i="13"/>
  <c r="D6271" i="13"/>
  <c r="D6272" i="13"/>
  <c r="D6273" i="13"/>
  <c r="D6274" i="13"/>
  <c r="D6275" i="13"/>
  <c r="D6276" i="13"/>
  <c r="D6277" i="13"/>
  <c r="D6278" i="13"/>
  <c r="D6279" i="13"/>
  <c r="D6280" i="13"/>
  <c r="D6281" i="13"/>
  <c r="D6282" i="13"/>
  <c r="D6283" i="13"/>
  <c r="D6284" i="13"/>
  <c r="D6285" i="13"/>
  <c r="D6286" i="13"/>
  <c r="D6287" i="13"/>
  <c r="D6288" i="13"/>
  <c r="D6289" i="13"/>
  <c r="D6290" i="13"/>
  <c r="D6291" i="13"/>
  <c r="D6292" i="13"/>
  <c r="D6293" i="13"/>
  <c r="D6294" i="13"/>
  <c r="D6295" i="13"/>
  <c r="D6296" i="13"/>
  <c r="D6297" i="13"/>
  <c r="D6298" i="13"/>
  <c r="D6299" i="13"/>
  <c r="D6300" i="13"/>
  <c r="D6301" i="13"/>
  <c r="D6302" i="13"/>
  <c r="D6303" i="13"/>
  <c r="D6304" i="13"/>
  <c r="D6305" i="13"/>
  <c r="D6306" i="13"/>
  <c r="D6307" i="13"/>
  <c r="D6308" i="13"/>
  <c r="D6309" i="13"/>
  <c r="D6310" i="13"/>
  <c r="D6311" i="13"/>
  <c r="D6312" i="13"/>
  <c r="D6313" i="13"/>
  <c r="D6314" i="13"/>
  <c r="D6315" i="13"/>
  <c r="D6316" i="13"/>
  <c r="D6317" i="13"/>
  <c r="D6318" i="13"/>
  <c r="D6319" i="13"/>
  <c r="D6320" i="13"/>
  <c r="D6321" i="13"/>
  <c r="D6322" i="13"/>
  <c r="D6323" i="13"/>
  <c r="D6324" i="13"/>
  <c r="D6325" i="13"/>
  <c r="D6326" i="13"/>
  <c r="D6327" i="13"/>
  <c r="D6328" i="13"/>
  <c r="D6329" i="13"/>
  <c r="D6330" i="13"/>
  <c r="D6331" i="13"/>
  <c r="D6332" i="13"/>
  <c r="D6333" i="13"/>
  <c r="D6334" i="13"/>
  <c r="D6335" i="13"/>
  <c r="D6336" i="13"/>
  <c r="D6337" i="13"/>
  <c r="D6338" i="13"/>
  <c r="D6339" i="13"/>
  <c r="D6340" i="13"/>
  <c r="D6341" i="13"/>
  <c r="D6342" i="13"/>
  <c r="D6343" i="13"/>
  <c r="D6344" i="13"/>
  <c r="D6345" i="13"/>
  <c r="D6346" i="13"/>
  <c r="D6347" i="13"/>
  <c r="D6348" i="13"/>
  <c r="D6349" i="13"/>
  <c r="D6350" i="13"/>
  <c r="D6351" i="13"/>
  <c r="D6352" i="13"/>
  <c r="D6353" i="13"/>
  <c r="D6354" i="13"/>
  <c r="D6355" i="13"/>
  <c r="D6356" i="13"/>
  <c r="D6357" i="13"/>
  <c r="D6358" i="13"/>
  <c r="D6359" i="13"/>
  <c r="D6360" i="13"/>
  <c r="D6361" i="13"/>
  <c r="D6362" i="13"/>
  <c r="D6363" i="13"/>
  <c r="D6364" i="13"/>
  <c r="D6365" i="13"/>
  <c r="D6366" i="13"/>
  <c r="D6367" i="13"/>
  <c r="D6368" i="13"/>
  <c r="D6369" i="13"/>
  <c r="D6370" i="13"/>
  <c r="D6371" i="13"/>
  <c r="D6372" i="13"/>
  <c r="D6373" i="13"/>
  <c r="D6374" i="13"/>
  <c r="D6375" i="13"/>
  <c r="D6376" i="13"/>
  <c r="D6377" i="13"/>
  <c r="D6378" i="13"/>
  <c r="D6379" i="13"/>
  <c r="D6380" i="13"/>
  <c r="D6381" i="13"/>
  <c r="D6382" i="13"/>
  <c r="D6383" i="13"/>
  <c r="D6384" i="13"/>
  <c r="D6385" i="13"/>
  <c r="D6386" i="13"/>
  <c r="D6387" i="13"/>
  <c r="D6388" i="13"/>
  <c r="D6389" i="13"/>
  <c r="D6390" i="13"/>
  <c r="D6391" i="13"/>
  <c r="D6392" i="13"/>
  <c r="D6393" i="13"/>
  <c r="D6394" i="13"/>
  <c r="D6395" i="13"/>
  <c r="D6396" i="13"/>
  <c r="D6397" i="13"/>
  <c r="D6398" i="13"/>
  <c r="D6399" i="13"/>
  <c r="D6400" i="13"/>
  <c r="D6401" i="13"/>
  <c r="D6402" i="13"/>
  <c r="D6403" i="13"/>
  <c r="D6404" i="13"/>
  <c r="D6405" i="13"/>
  <c r="D6406" i="13"/>
  <c r="D6407" i="13"/>
  <c r="D6408" i="13"/>
  <c r="D6409" i="13"/>
  <c r="D6410" i="13"/>
  <c r="D6411" i="13"/>
  <c r="D6412" i="13"/>
  <c r="D6413" i="13"/>
  <c r="D6414" i="13"/>
  <c r="D6415" i="13"/>
  <c r="D6416" i="13"/>
  <c r="D6417" i="13"/>
  <c r="D6418" i="13"/>
  <c r="D6419" i="13"/>
  <c r="D6420" i="13"/>
  <c r="D6421" i="13"/>
  <c r="D6422" i="13"/>
  <c r="D6423" i="13"/>
  <c r="D6424" i="13"/>
  <c r="D6425" i="13"/>
  <c r="D6426" i="13"/>
  <c r="D6427" i="13"/>
  <c r="D6428" i="13"/>
  <c r="D6429" i="13"/>
  <c r="D6430" i="13"/>
  <c r="D6431" i="13"/>
  <c r="D6432" i="13"/>
  <c r="D6433" i="13"/>
  <c r="D6434" i="13"/>
  <c r="D6435" i="13"/>
  <c r="D6436" i="13"/>
  <c r="D6437" i="13"/>
  <c r="D6438" i="13"/>
  <c r="D6439" i="13"/>
  <c r="D6440" i="13"/>
  <c r="D6441" i="13"/>
  <c r="D6442" i="13"/>
  <c r="D6443" i="13"/>
  <c r="D6444" i="13"/>
  <c r="D6445" i="13"/>
  <c r="D6446" i="13"/>
  <c r="D6447" i="13"/>
  <c r="D6448" i="13"/>
  <c r="D6449" i="13"/>
  <c r="D6450" i="13"/>
  <c r="D6451" i="13"/>
  <c r="D6452" i="13"/>
  <c r="D6453" i="13"/>
  <c r="D6454" i="13"/>
  <c r="D6455" i="13"/>
  <c r="D6456" i="13"/>
  <c r="D6457" i="13"/>
  <c r="D6458" i="13"/>
  <c r="D6459" i="13"/>
  <c r="D6460" i="13"/>
  <c r="D6461" i="13"/>
  <c r="D6462" i="13"/>
  <c r="D6463" i="13"/>
  <c r="D6464" i="13"/>
  <c r="D6465" i="13"/>
  <c r="D6466" i="13"/>
  <c r="D6467" i="13"/>
  <c r="D6468" i="13"/>
  <c r="D6469" i="13"/>
  <c r="D6470" i="13"/>
  <c r="D6471" i="13"/>
  <c r="D6472" i="13"/>
  <c r="D6473" i="13"/>
  <c r="D6474" i="13"/>
  <c r="D6475" i="13"/>
  <c r="D6476" i="13"/>
  <c r="D6477" i="13"/>
  <c r="D6478" i="13"/>
  <c r="D6479" i="13"/>
  <c r="D6480" i="13"/>
  <c r="D6481" i="13"/>
  <c r="D6482" i="13"/>
  <c r="D6483" i="13"/>
  <c r="D6484" i="13"/>
  <c r="D6485" i="13"/>
  <c r="D6486" i="13"/>
  <c r="D6487" i="13"/>
  <c r="D6488" i="13"/>
  <c r="D6489" i="13"/>
  <c r="D6490" i="13"/>
  <c r="D6491" i="13"/>
  <c r="D6492" i="13"/>
  <c r="D6493" i="13"/>
  <c r="D6494" i="13"/>
  <c r="D6495" i="13"/>
  <c r="D6496" i="13"/>
  <c r="D6497" i="13"/>
  <c r="D6498" i="13"/>
  <c r="D6499" i="13"/>
  <c r="D6500" i="13"/>
  <c r="D6501" i="13"/>
  <c r="D6502" i="13"/>
  <c r="D6503" i="13"/>
  <c r="D6504" i="13"/>
  <c r="D6505" i="13"/>
  <c r="D6506" i="13"/>
  <c r="D6507" i="13"/>
  <c r="D6508" i="13"/>
  <c r="D6509" i="13"/>
  <c r="D6510" i="13"/>
  <c r="D6511" i="13"/>
  <c r="D6512" i="13"/>
  <c r="D6513" i="13"/>
  <c r="D6514" i="13"/>
  <c r="D6515" i="13"/>
  <c r="D6516" i="13"/>
  <c r="D6517" i="13"/>
  <c r="D6518" i="13"/>
  <c r="D6519" i="13"/>
  <c r="D6520" i="13"/>
  <c r="D6521" i="13"/>
  <c r="D6522" i="13"/>
  <c r="D6523" i="13"/>
  <c r="D6524" i="13"/>
  <c r="D6525" i="13"/>
  <c r="D6526" i="13"/>
  <c r="D6527" i="13"/>
  <c r="D6528" i="13"/>
  <c r="D6529" i="13"/>
  <c r="D6530" i="13"/>
  <c r="D6531" i="13"/>
  <c r="D6532" i="13"/>
  <c r="D6533" i="13"/>
  <c r="D6534" i="13"/>
  <c r="D6535" i="13"/>
  <c r="D6536" i="13"/>
  <c r="D6537" i="13"/>
  <c r="D6538" i="13"/>
  <c r="D6539" i="13"/>
  <c r="D6540" i="13"/>
  <c r="D6541" i="13"/>
  <c r="D6542" i="13"/>
  <c r="D6543" i="13"/>
  <c r="D6544" i="13"/>
  <c r="D6545" i="13"/>
  <c r="D6546" i="13"/>
  <c r="D6547" i="13"/>
  <c r="D6548" i="13"/>
  <c r="D6549" i="13"/>
  <c r="D6550" i="13"/>
  <c r="D6551" i="13"/>
  <c r="D6552" i="13"/>
  <c r="D6553" i="13"/>
  <c r="D6554" i="13"/>
  <c r="D6555" i="13"/>
  <c r="D6556" i="13"/>
  <c r="D6557" i="13"/>
  <c r="D6558" i="13"/>
  <c r="D6559" i="13"/>
  <c r="D6560" i="13"/>
  <c r="D6561" i="13"/>
  <c r="D6562" i="13"/>
  <c r="D6563" i="13"/>
  <c r="D6564" i="13"/>
  <c r="D6565" i="13"/>
  <c r="D6566" i="13"/>
  <c r="D6567" i="13"/>
  <c r="D6568" i="13"/>
  <c r="D6569" i="13"/>
  <c r="D6570" i="13"/>
  <c r="D6571" i="13"/>
  <c r="D6572" i="13"/>
  <c r="D6573" i="13"/>
  <c r="D6574" i="13"/>
  <c r="D6575" i="13"/>
  <c r="D6576" i="13"/>
  <c r="D6577" i="13"/>
  <c r="D6578" i="13"/>
  <c r="D6579" i="13"/>
  <c r="D6580" i="13"/>
  <c r="D6581" i="13"/>
  <c r="D6582" i="13"/>
  <c r="D6583" i="13"/>
  <c r="D6584" i="13"/>
  <c r="D6585" i="13"/>
  <c r="D6586" i="13"/>
  <c r="D6587" i="13"/>
  <c r="D6588" i="13"/>
  <c r="D6589" i="13"/>
  <c r="D6590" i="13"/>
  <c r="D6591" i="13"/>
  <c r="D6592" i="13"/>
  <c r="D6593" i="13"/>
  <c r="D6594" i="13"/>
  <c r="D6595" i="13"/>
  <c r="D6596" i="13"/>
  <c r="D6597" i="13"/>
  <c r="D6598" i="13"/>
  <c r="D6599" i="13"/>
  <c r="D6600" i="13"/>
  <c r="D6601" i="13"/>
  <c r="D6602" i="13"/>
  <c r="D6603" i="13"/>
  <c r="D6604" i="13"/>
  <c r="D6605" i="13"/>
  <c r="D6606" i="13"/>
  <c r="D6607" i="13"/>
  <c r="D6608" i="13"/>
  <c r="D6609" i="13"/>
  <c r="D6610" i="13"/>
  <c r="D6611" i="13"/>
  <c r="D6612" i="13"/>
  <c r="D6613" i="13"/>
  <c r="D6614" i="13"/>
  <c r="D6615" i="13"/>
  <c r="D6616" i="13"/>
  <c r="D6617" i="13"/>
  <c r="D6618" i="13"/>
  <c r="D6619" i="13"/>
  <c r="D6620" i="13"/>
  <c r="D6621" i="13"/>
  <c r="D6622" i="13"/>
  <c r="D6623" i="13"/>
  <c r="D6624" i="13"/>
  <c r="D6625" i="13"/>
  <c r="D6626" i="13"/>
  <c r="D6627" i="13"/>
  <c r="D6628" i="13"/>
  <c r="D6629" i="13"/>
  <c r="D6630" i="13"/>
  <c r="D6631" i="13"/>
  <c r="D6632" i="13"/>
  <c r="D6633" i="13"/>
  <c r="D6634" i="13"/>
  <c r="D6635" i="13"/>
  <c r="D6636" i="13"/>
  <c r="D6637" i="13"/>
  <c r="D6638" i="13"/>
  <c r="D6639" i="13"/>
  <c r="D6640" i="13"/>
  <c r="D6641" i="13"/>
  <c r="D6642" i="13"/>
  <c r="D6643" i="13"/>
  <c r="D6644" i="13"/>
  <c r="D6645" i="13"/>
  <c r="D6646" i="13"/>
  <c r="D6647" i="13"/>
  <c r="D6648" i="13"/>
  <c r="D6649" i="13"/>
  <c r="D6650" i="13"/>
  <c r="D6651" i="13"/>
  <c r="D6652" i="13"/>
  <c r="D6653" i="13"/>
  <c r="D6654" i="13"/>
  <c r="D6655" i="13"/>
  <c r="D6656" i="13"/>
  <c r="D6657" i="13"/>
  <c r="D6658" i="13"/>
  <c r="D6659" i="13"/>
  <c r="D6660" i="13"/>
  <c r="D6661" i="13"/>
  <c r="D6662" i="13"/>
  <c r="D6663" i="13"/>
  <c r="D6664" i="13"/>
  <c r="D6665" i="13"/>
  <c r="D6666" i="13"/>
  <c r="D6667" i="13"/>
  <c r="D6668" i="13"/>
  <c r="D6669" i="13"/>
  <c r="D6670" i="13"/>
  <c r="D6671" i="13"/>
  <c r="D6672" i="13"/>
  <c r="D6673" i="13"/>
  <c r="D6674" i="13"/>
  <c r="D6675" i="13"/>
  <c r="D6676" i="13"/>
  <c r="D6677" i="13"/>
  <c r="D6678" i="13"/>
  <c r="D6679" i="13"/>
  <c r="D6680" i="13"/>
  <c r="D6681" i="13"/>
  <c r="D6682" i="13"/>
  <c r="D6683" i="13"/>
  <c r="D6684" i="13"/>
  <c r="D6685" i="13"/>
  <c r="D6686" i="13"/>
  <c r="D6687" i="13"/>
  <c r="D6688" i="13"/>
  <c r="D6689" i="13"/>
  <c r="D6690" i="13"/>
  <c r="D6691" i="13"/>
  <c r="D6692" i="13"/>
  <c r="D6693" i="13"/>
  <c r="D6694" i="13"/>
  <c r="D6695" i="13"/>
  <c r="D6696" i="13"/>
  <c r="D6697" i="13"/>
  <c r="D6698" i="13"/>
  <c r="D6699" i="13"/>
  <c r="D6700" i="13"/>
  <c r="D6701" i="13"/>
  <c r="D6702" i="13"/>
  <c r="D6703" i="13"/>
  <c r="D6704" i="13"/>
  <c r="D6705" i="13"/>
  <c r="D6706" i="13"/>
  <c r="D6707" i="13"/>
  <c r="D6708" i="13"/>
  <c r="D6709" i="13"/>
  <c r="D6710" i="13"/>
  <c r="D6711" i="13"/>
  <c r="D6712" i="13"/>
  <c r="D6713" i="13"/>
  <c r="D6714" i="13"/>
  <c r="D6715" i="13"/>
  <c r="D6716" i="13"/>
  <c r="D6717" i="13"/>
  <c r="D6718" i="13"/>
  <c r="D6719" i="13"/>
  <c r="D6720" i="13"/>
  <c r="D6721" i="13"/>
  <c r="D6722" i="13"/>
  <c r="D6723" i="13"/>
  <c r="D6724" i="13"/>
  <c r="D6725" i="13"/>
  <c r="D6726" i="13"/>
  <c r="D6727" i="13"/>
  <c r="D6728" i="13"/>
  <c r="D6729" i="13"/>
  <c r="D6730" i="13"/>
  <c r="D6731" i="13"/>
  <c r="D6732" i="13"/>
  <c r="D6733" i="13"/>
  <c r="D6734" i="13"/>
  <c r="D6735" i="13"/>
  <c r="D6736" i="13"/>
  <c r="D6737" i="13"/>
  <c r="D6738" i="13"/>
  <c r="D6739" i="13"/>
  <c r="D6740" i="13"/>
  <c r="D6741" i="13"/>
  <c r="D6742" i="13"/>
  <c r="D6743" i="13"/>
  <c r="D6744" i="13"/>
  <c r="D6745" i="13"/>
  <c r="D6746" i="13"/>
  <c r="D6747" i="13"/>
  <c r="D6748" i="13"/>
  <c r="D6749" i="13"/>
  <c r="D6750" i="13"/>
  <c r="D6751" i="13"/>
  <c r="D6752" i="13"/>
  <c r="D6753" i="13"/>
  <c r="D6754" i="13"/>
  <c r="D6755" i="13"/>
  <c r="D6756" i="13"/>
  <c r="D6757" i="13"/>
  <c r="D6758" i="13"/>
  <c r="D6759" i="13"/>
  <c r="D6760" i="13"/>
  <c r="D6761" i="13"/>
  <c r="D6762" i="13"/>
  <c r="D6763" i="13"/>
  <c r="D6764" i="13"/>
  <c r="D6765" i="13"/>
  <c r="D6766" i="13"/>
  <c r="D6767" i="13"/>
  <c r="D6768" i="13"/>
  <c r="D6769" i="13"/>
  <c r="D6770" i="13"/>
  <c r="D6771" i="13"/>
  <c r="D6772" i="13"/>
  <c r="D6773" i="13"/>
  <c r="D6774" i="13"/>
  <c r="D6775" i="13"/>
  <c r="D6776" i="13"/>
  <c r="D6777" i="13"/>
  <c r="D6778" i="13"/>
  <c r="D6779" i="13"/>
  <c r="D6780" i="13"/>
  <c r="D6781" i="13"/>
  <c r="D6782" i="13"/>
  <c r="D6783" i="13"/>
  <c r="D6784" i="13"/>
  <c r="D6785" i="13"/>
  <c r="D6786" i="13"/>
  <c r="D6787" i="13"/>
  <c r="D6788" i="13"/>
  <c r="D6789" i="13"/>
  <c r="D6790" i="13"/>
  <c r="D6791" i="13"/>
  <c r="D6792" i="13"/>
  <c r="D6793" i="13"/>
  <c r="D6794" i="13"/>
  <c r="D6795" i="13"/>
  <c r="D6796" i="13"/>
  <c r="D6797" i="13"/>
  <c r="D6798" i="13"/>
  <c r="D6799" i="13"/>
  <c r="D6800" i="13"/>
  <c r="D6801" i="13"/>
  <c r="D6802" i="13"/>
  <c r="D6803" i="13"/>
  <c r="D6804" i="13"/>
  <c r="D6805" i="13"/>
  <c r="D6806" i="13"/>
  <c r="D6807" i="13"/>
  <c r="D6808" i="13"/>
  <c r="D6809" i="13"/>
  <c r="D6810" i="13"/>
  <c r="D6811" i="13"/>
  <c r="D6812" i="13"/>
  <c r="D6813" i="13"/>
  <c r="D6814" i="13"/>
  <c r="D6815" i="13"/>
  <c r="D6816" i="13"/>
  <c r="D6817" i="13"/>
  <c r="D6818" i="13"/>
  <c r="D6819" i="13"/>
  <c r="D6820" i="13"/>
  <c r="D6821" i="13"/>
  <c r="D6822" i="13"/>
  <c r="D6823" i="13"/>
  <c r="D6824" i="13"/>
  <c r="D6825" i="13"/>
  <c r="D6826" i="13"/>
  <c r="D6827" i="13"/>
  <c r="D6828" i="13"/>
  <c r="D6829" i="13"/>
  <c r="D6830" i="13"/>
  <c r="D6831" i="13"/>
  <c r="D6832" i="13"/>
  <c r="D6833" i="13"/>
  <c r="D6834" i="13"/>
  <c r="D6835" i="13"/>
  <c r="D6836" i="13"/>
  <c r="D6837" i="13"/>
  <c r="D6838" i="13"/>
  <c r="D6839" i="13"/>
  <c r="D6840" i="13"/>
  <c r="D6841" i="13"/>
  <c r="D6842" i="13"/>
  <c r="D6843" i="13"/>
  <c r="D6844" i="13"/>
  <c r="D6845" i="13"/>
  <c r="D6846" i="13"/>
  <c r="D6847" i="13"/>
  <c r="D6848" i="13"/>
  <c r="D6849" i="13"/>
  <c r="D6850" i="13"/>
  <c r="D6851" i="13"/>
  <c r="D6852" i="13"/>
  <c r="D6853" i="13"/>
  <c r="D6854" i="13"/>
  <c r="D6855" i="13"/>
  <c r="D6856" i="13"/>
  <c r="D6857" i="13"/>
  <c r="D6858" i="13"/>
  <c r="D6859" i="13"/>
  <c r="D6860" i="13"/>
  <c r="D6861" i="13"/>
  <c r="D6862" i="13"/>
  <c r="D6863" i="13"/>
  <c r="D6864" i="13"/>
  <c r="D6865" i="13"/>
  <c r="D6866" i="13"/>
  <c r="D6867" i="13"/>
  <c r="D6868" i="13"/>
  <c r="D6869" i="13"/>
  <c r="D6870" i="13"/>
  <c r="D6871" i="13"/>
  <c r="D6872" i="13"/>
  <c r="D6873" i="13"/>
  <c r="D6874" i="13"/>
  <c r="D6875" i="13"/>
  <c r="D6876" i="13"/>
  <c r="D6877" i="13"/>
  <c r="D6878" i="13"/>
  <c r="D6879" i="13"/>
  <c r="D6880" i="13"/>
  <c r="D6881" i="13"/>
  <c r="D6882" i="13"/>
  <c r="D6883" i="13"/>
  <c r="D6884" i="13"/>
  <c r="D6885" i="13"/>
  <c r="D6886" i="13"/>
  <c r="D6887" i="13"/>
  <c r="D6888" i="13"/>
  <c r="D6889" i="13"/>
  <c r="D6890" i="13"/>
  <c r="D6891" i="13"/>
  <c r="D6892" i="13"/>
  <c r="D6893" i="13"/>
  <c r="D6894" i="13"/>
  <c r="D6895" i="13"/>
  <c r="D6896" i="13"/>
  <c r="D6897" i="13"/>
  <c r="D6898" i="13"/>
  <c r="D6899" i="13"/>
  <c r="D6900" i="13"/>
  <c r="D6901" i="13"/>
  <c r="D6902" i="13"/>
  <c r="D6903" i="13"/>
  <c r="D6904" i="13"/>
  <c r="D6905" i="13"/>
  <c r="D6906" i="13"/>
  <c r="D6907" i="13"/>
  <c r="D6908" i="13"/>
  <c r="D6909" i="13"/>
  <c r="D6910" i="13"/>
  <c r="D6911" i="13"/>
  <c r="D6912" i="13"/>
  <c r="D6913" i="13"/>
  <c r="D6914" i="13"/>
  <c r="D6915" i="13"/>
  <c r="D6916" i="13"/>
  <c r="D6917" i="13"/>
  <c r="D6918" i="13"/>
  <c r="D6919" i="13"/>
  <c r="D6920" i="13"/>
  <c r="D6921" i="13"/>
  <c r="D6922" i="13"/>
  <c r="D6923" i="13"/>
  <c r="D6924" i="13"/>
  <c r="D6925" i="13"/>
  <c r="D6926" i="13"/>
  <c r="D6927" i="13"/>
  <c r="D6928" i="13"/>
  <c r="D6929" i="13"/>
  <c r="D6930" i="13"/>
  <c r="D6931" i="13"/>
  <c r="D6932" i="13"/>
  <c r="D6933" i="13"/>
  <c r="D6934" i="13"/>
  <c r="D6935" i="13"/>
  <c r="D6936" i="13"/>
  <c r="D6937" i="13"/>
  <c r="D6938" i="13"/>
  <c r="D6939" i="13"/>
  <c r="D6940" i="13"/>
  <c r="D6941" i="13"/>
  <c r="D6942" i="13"/>
  <c r="D6943" i="13"/>
  <c r="D6944" i="13"/>
  <c r="D6945" i="13"/>
  <c r="D6946" i="13"/>
  <c r="D6947" i="13"/>
  <c r="D6948" i="13"/>
  <c r="D6949" i="13"/>
  <c r="D6950" i="13"/>
  <c r="D6951" i="13"/>
  <c r="D6952" i="13"/>
  <c r="D6953" i="13"/>
  <c r="D6954" i="13"/>
  <c r="D6955" i="13"/>
  <c r="D6956" i="13"/>
  <c r="D6957" i="13"/>
  <c r="D6958" i="13"/>
  <c r="D6959" i="13"/>
  <c r="D6960" i="13"/>
  <c r="D6961" i="13"/>
  <c r="D6962" i="13"/>
  <c r="D6963" i="13"/>
  <c r="D6964" i="13"/>
  <c r="D6965" i="13"/>
  <c r="D6966" i="13"/>
  <c r="D6967" i="13"/>
  <c r="D6968" i="13"/>
  <c r="D6969" i="13"/>
  <c r="D6970" i="13"/>
  <c r="D6971" i="13"/>
  <c r="D6972" i="13"/>
  <c r="D6973" i="13"/>
  <c r="D6974" i="13"/>
  <c r="D6975" i="13"/>
  <c r="D6976" i="13"/>
  <c r="D6977" i="13"/>
  <c r="D6978" i="13"/>
  <c r="D6979" i="13"/>
  <c r="D6980" i="13"/>
  <c r="D6981" i="13"/>
  <c r="D6982" i="13"/>
  <c r="D6983" i="13"/>
  <c r="D6984" i="13"/>
  <c r="D6985" i="13"/>
  <c r="D6986" i="13"/>
  <c r="D6987" i="13"/>
  <c r="D6988" i="13"/>
  <c r="D6989" i="13"/>
  <c r="D6990" i="13"/>
  <c r="D6991" i="13"/>
  <c r="D6992" i="13"/>
  <c r="D6993" i="13"/>
  <c r="D6994" i="13"/>
  <c r="D6995" i="13"/>
  <c r="D6996" i="13"/>
  <c r="D6997" i="13"/>
  <c r="D6998" i="13"/>
  <c r="D6999" i="13"/>
  <c r="D7000" i="13"/>
  <c r="D7001" i="13"/>
  <c r="D7002" i="13"/>
  <c r="D7003" i="13"/>
  <c r="D7004" i="13"/>
  <c r="D7005" i="13"/>
  <c r="D7006" i="13"/>
  <c r="D7007" i="13"/>
  <c r="D7008" i="13"/>
  <c r="D7009" i="13"/>
  <c r="D7010" i="13"/>
  <c r="D7011" i="13"/>
  <c r="D7012" i="13"/>
  <c r="D7013" i="13"/>
  <c r="D7014" i="13"/>
  <c r="D7015" i="13"/>
  <c r="D7016" i="13"/>
  <c r="D7017" i="13"/>
  <c r="D7018" i="13"/>
  <c r="D7019" i="13"/>
  <c r="D7020" i="13"/>
  <c r="D7021" i="13"/>
  <c r="D7022" i="13"/>
  <c r="D7023" i="13"/>
  <c r="D7024" i="13"/>
  <c r="D7025" i="13"/>
  <c r="D7026" i="13"/>
  <c r="D7027" i="13"/>
  <c r="D7028" i="13"/>
  <c r="D7029" i="13"/>
  <c r="D7030" i="13"/>
  <c r="D7031" i="13"/>
  <c r="D7032" i="13"/>
  <c r="D7033" i="13"/>
  <c r="D7034" i="13"/>
  <c r="D7035" i="13"/>
  <c r="D7036" i="13"/>
  <c r="D7037" i="13"/>
  <c r="D7038" i="13"/>
  <c r="D7039" i="13"/>
  <c r="D7040" i="13"/>
  <c r="D7041" i="13"/>
  <c r="D7042" i="13"/>
  <c r="D7043" i="13"/>
  <c r="D7044" i="13"/>
  <c r="D7045" i="13"/>
  <c r="D7046" i="13"/>
  <c r="D7047" i="13"/>
  <c r="D7048" i="13"/>
  <c r="D7049" i="13"/>
  <c r="D7050" i="13"/>
  <c r="D7051" i="13"/>
  <c r="D7052" i="13"/>
  <c r="D7053" i="13"/>
  <c r="D7054" i="13"/>
  <c r="D7055" i="13"/>
  <c r="D7056" i="13"/>
  <c r="D7057" i="13"/>
  <c r="D7058" i="13"/>
  <c r="D7059" i="13"/>
  <c r="D7060" i="13"/>
  <c r="D7061" i="13"/>
  <c r="D7062" i="13"/>
  <c r="D7063" i="13"/>
  <c r="D7064" i="13"/>
  <c r="D7065" i="13"/>
  <c r="D7066" i="13"/>
  <c r="D7067" i="13"/>
  <c r="D7068" i="13"/>
  <c r="D7069" i="13"/>
  <c r="D7070" i="13"/>
  <c r="D7071" i="13"/>
  <c r="D7072" i="13"/>
  <c r="D7073" i="13"/>
  <c r="D7074" i="13"/>
  <c r="D7075" i="13"/>
  <c r="D7076" i="13"/>
  <c r="D7077" i="13"/>
  <c r="D7078" i="13"/>
  <c r="D7079" i="13"/>
  <c r="D7080" i="13"/>
  <c r="D7081" i="13"/>
  <c r="D7082" i="13"/>
  <c r="D7083" i="13"/>
  <c r="D7084" i="13"/>
  <c r="D7085" i="13"/>
  <c r="D7086" i="13"/>
  <c r="D7087" i="13"/>
  <c r="D7088" i="13"/>
  <c r="D7089" i="13"/>
  <c r="D7090" i="13"/>
  <c r="D7091" i="13"/>
  <c r="D7092" i="13"/>
  <c r="D7093" i="13"/>
  <c r="D7094" i="13"/>
  <c r="D7095" i="13"/>
  <c r="D7096" i="13"/>
  <c r="D7097" i="13"/>
  <c r="D7098" i="13"/>
  <c r="D7099" i="13"/>
  <c r="D7100" i="13"/>
  <c r="D7101" i="13"/>
  <c r="D7102" i="13"/>
  <c r="D7103" i="13"/>
  <c r="D7104" i="13"/>
  <c r="D7105" i="13"/>
  <c r="D7106" i="13"/>
  <c r="D7107" i="13"/>
  <c r="D7108" i="13"/>
  <c r="D7109" i="13"/>
  <c r="D7110" i="13"/>
  <c r="D7111" i="13"/>
  <c r="D7112" i="13"/>
  <c r="D7113" i="13"/>
  <c r="D7114" i="13"/>
  <c r="D7115" i="13"/>
  <c r="D7116" i="13"/>
  <c r="D7117" i="13"/>
  <c r="D7118" i="13"/>
  <c r="D7119" i="13"/>
  <c r="D7120" i="13"/>
  <c r="D7121" i="13"/>
  <c r="D7122" i="13"/>
  <c r="D7123" i="13"/>
  <c r="D7124" i="13"/>
  <c r="D7125" i="13"/>
  <c r="D7126" i="13"/>
  <c r="D7127" i="13"/>
  <c r="D7128" i="13"/>
  <c r="D7129" i="13"/>
  <c r="D7130" i="13"/>
  <c r="D7131" i="13"/>
  <c r="D7132" i="13"/>
  <c r="D7133" i="13"/>
  <c r="D7134" i="13"/>
  <c r="D7135" i="13"/>
  <c r="D7136" i="13"/>
  <c r="D7137" i="13"/>
  <c r="D7138" i="13"/>
  <c r="D7139" i="13"/>
  <c r="D7140" i="13"/>
  <c r="D7141" i="13"/>
  <c r="D7142" i="13"/>
  <c r="D7143" i="13"/>
  <c r="D7144" i="13"/>
  <c r="D7145" i="13"/>
  <c r="D7146" i="13"/>
  <c r="D7147" i="13"/>
  <c r="D7148" i="13"/>
  <c r="D7149" i="13"/>
  <c r="D7150" i="13"/>
  <c r="D7151" i="13"/>
  <c r="D7152" i="13"/>
  <c r="D7153" i="13"/>
  <c r="D7154" i="13"/>
  <c r="D7155" i="13"/>
  <c r="D7156" i="13"/>
  <c r="D7157" i="13"/>
  <c r="D7158" i="13"/>
  <c r="D7159" i="13"/>
  <c r="D7160" i="13"/>
  <c r="D7161" i="13"/>
  <c r="D7162" i="13"/>
  <c r="D7163" i="13"/>
  <c r="D7164" i="13"/>
  <c r="D7165" i="13"/>
  <c r="D7166" i="13"/>
  <c r="D7167" i="13"/>
  <c r="D7168" i="13"/>
  <c r="D7169" i="13"/>
  <c r="D7170" i="13"/>
  <c r="D7171" i="13"/>
  <c r="D7172" i="13"/>
  <c r="D7173" i="13"/>
  <c r="D7174" i="13"/>
  <c r="D7175" i="13"/>
  <c r="D7176" i="13"/>
  <c r="D7177" i="13"/>
  <c r="D7178" i="13"/>
  <c r="D7179" i="13"/>
  <c r="D7180" i="13"/>
  <c r="D7181" i="13"/>
  <c r="D7182" i="13"/>
  <c r="D7183" i="13"/>
  <c r="D7184" i="13"/>
  <c r="D7185" i="13"/>
  <c r="D7186" i="13"/>
  <c r="D7187" i="13"/>
  <c r="D7188" i="13"/>
  <c r="D7189" i="13"/>
  <c r="D7190" i="13"/>
  <c r="D7191" i="13"/>
  <c r="D7192" i="13"/>
  <c r="D7193" i="13"/>
  <c r="D7194" i="13"/>
  <c r="D7195" i="13"/>
  <c r="D7196" i="13"/>
  <c r="D7197" i="13"/>
  <c r="D7198" i="13"/>
  <c r="D7199" i="13"/>
  <c r="D7200" i="13"/>
  <c r="D7201" i="13"/>
  <c r="D7202" i="13"/>
  <c r="D7203" i="13"/>
  <c r="D7204" i="13"/>
  <c r="D7205" i="13"/>
  <c r="D7206" i="13"/>
  <c r="D7207" i="13"/>
  <c r="D7208" i="13"/>
  <c r="D7209" i="13"/>
  <c r="D7210" i="13"/>
  <c r="D7211" i="13"/>
  <c r="D7212" i="13"/>
  <c r="D7213" i="13"/>
  <c r="D7214" i="13"/>
  <c r="D7215" i="13"/>
  <c r="D7216" i="13"/>
  <c r="D7217" i="13"/>
  <c r="D7218" i="13"/>
  <c r="D7219" i="13"/>
  <c r="D7220" i="13"/>
  <c r="D7221" i="13"/>
  <c r="D7222" i="13"/>
  <c r="D7223" i="13"/>
  <c r="D7224" i="13"/>
  <c r="D7225" i="13"/>
  <c r="D7226" i="13"/>
  <c r="D7227" i="13"/>
  <c r="D7228" i="13"/>
  <c r="D7229" i="13"/>
  <c r="D7230" i="13"/>
  <c r="D7231" i="13"/>
  <c r="D7232" i="13"/>
  <c r="D7233" i="13"/>
  <c r="D7234" i="13"/>
  <c r="D7235" i="13"/>
  <c r="D7236" i="13"/>
  <c r="D7237" i="13"/>
  <c r="D7238" i="13"/>
  <c r="D7239" i="13"/>
  <c r="D7240" i="13"/>
  <c r="D7241" i="13"/>
  <c r="D7242" i="13"/>
  <c r="D7243" i="13"/>
  <c r="D7244" i="13"/>
  <c r="D7245" i="13"/>
  <c r="D7246" i="13"/>
  <c r="D7247" i="13"/>
  <c r="D7248" i="13"/>
  <c r="D7249" i="13"/>
  <c r="D7250" i="13"/>
  <c r="D7251" i="13"/>
  <c r="D7252" i="13"/>
  <c r="D7253" i="13"/>
  <c r="D7254" i="13"/>
  <c r="D7255" i="13"/>
  <c r="D7256" i="13"/>
  <c r="D7257" i="13"/>
  <c r="D7258" i="13"/>
  <c r="D7259" i="13"/>
  <c r="D7260" i="13"/>
  <c r="D7261" i="13"/>
  <c r="D7262" i="13"/>
  <c r="D7263" i="13"/>
  <c r="D7264" i="13"/>
  <c r="D7265" i="13"/>
  <c r="D7266" i="13"/>
  <c r="D7267" i="13"/>
  <c r="D7268" i="13"/>
  <c r="D7269" i="13"/>
  <c r="D7270" i="13"/>
  <c r="D7271" i="13"/>
  <c r="D7272" i="13"/>
  <c r="D7273" i="13"/>
  <c r="D7274" i="13"/>
  <c r="D7275" i="13"/>
  <c r="D7276" i="13"/>
  <c r="D7277" i="13"/>
  <c r="D7278" i="13"/>
  <c r="D7279" i="13"/>
  <c r="D7280" i="13"/>
  <c r="D7281" i="13"/>
  <c r="D7282" i="13"/>
  <c r="D7283" i="13"/>
  <c r="D7284" i="13"/>
  <c r="D7285" i="13"/>
  <c r="D7286" i="13"/>
  <c r="D7287" i="13"/>
  <c r="D7288" i="13"/>
  <c r="D7289" i="13"/>
  <c r="D7290" i="13"/>
  <c r="D7291" i="13"/>
  <c r="D7292" i="13"/>
  <c r="D7293" i="13"/>
  <c r="D7294" i="13"/>
  <c r="D7295" i="13"/>
  <c r="D7296" i="13"/>
  <c r="D7297" i="13"/>
  <c r="D7298" i="13"/>
  <c r="D7299" i="13"/>
  <c r="D7300" i="13"/>
  <c r="D7301" i="13"/>
  <c r="D7302" i="13"/>
  <c r="D7303" i="13"/>
  <c r="D7304" i="13"/>
  <c r="D7305" i="13"/>
  <c r="D7306" i="13"/>
  <c r="D7307" i="13"/>
  <c r="D7308" i="13"/>
  <c r="D7309" i="13"/>
  <c r="D7310" i="13"/>
  <c r="D7311" i="13"/>
  <c r="D7312" i="13"/>
  <c r="D7313" i="13"/>
  <c r="D7314" i="13"/>
  <c r="D7315" i="13"/>
  <c r="D7316" i="13"/>
  <c r="D7317" i="13"/>
  <c r="D7318" i="13"/>
  <c r="D7319" i="13"/>
  <c r="D7320" i="13"/>
  <c r="D7321" i="13"/>
  <c r="D7322" i="13"/>
  <c r="D7323" i="13"/>
  <c r="D7324" i="13"/>
  <c r="D7325" i="13"/>
  <c r="D7326" i="13"/>
  <c r="D7327" i="13"/>
  <c r="D7328" i="13"/>
  <c r="D7329" i="13"/>
  <c r="D7330" i="13"/>
  <c r="D7331" i="13"/>
  <c r="D7332" i="13"/>
  <c r="D7333" i="13"/>
  <c r="D7334" i="13"/>
  <c r="D7335" i="13"/>
  <c r="D7336" i="13"/>
  <c r="D7337" i="13"/>
  <c r="D7338" i="13"/>
  <c r="D7339" i="13"/>
  <c r="D7340" i="13"/>
  <c r="D7341" i="13"/>
  <c r="D7342" i="13"/>
  <c r="D7343" i="13"/>
  <c r="D7344" i="13"/>
  <c r="D7345" i="13"/>
  <c r="D7346" i="13"/>
  <c r="D7347" i="13"/>
  <c r="D7348" i="13"/>
  <c r="D7349" i="13"/>
  <c r="D7350" i="13"/>
  <c r="D7351" i="13"/>
  <c r="D7352" i="13"/>
  <c r="D7353" i="13"/>
  <c r="D7354" i="13"/>
  <c r="D7355" i="13"/>
  <c r="D7356" i="13"/>
  <c r="D7357" i="13"/>
  <c r="D7358" i="13"/>
  <c r="D7359" i="13"/>
  <c r="D7360" i="13"/>
  <c r="D7361" i="13"/>
  <c r="D7362" i="13"/>
  <c r="D7363" i="13"/>
  <c r="D7364" i="13"/>
  <c r="D7365" i="13"/>
  <c r="D7366" i="13"/>
  <c r="D7367" i="13"/>
  <c r="D7368" i="13"/>
  <c r="D7369" i="13"/>
  <c r="D7370" i="13"/>
  <c r="D7371" i="13"/>
  <c r="D7372" i="13"/>
  <c r="D7373" i="13"/>
  <c r="D7374" i="13"/>
  <c r="D7375" i="13"/>
  <c r="D7376" i="13"/>
  <c r="D7377" i="13"/>
  <c r="D7378" i="13"/>
  <c r="D7379" i="13"/>
  <c r="D7380" i="13"/>
  <c r="D7381" i="13"/>
  <c r="D7382" i="13"/>
  <c r="D7383" i="13"/>
  <c r="D7384" i="13"/>
  <c r="D7385" i="13"/>
  <c r="D7386" i="13"/>
  <c r="D7387" i="13"/>
  <c r="D7388" i="13"/>
  <c r="D7389" i="13"/>
  <c r="D7390" i="13"/>
  <c r="D7391" i="13"/>
  <c r="D7392" i="13"/>
  <c r="D7393" i="13"/>
  <c r="D7394" i="13"/>
  <c r="D7395" i="13"/>
  <c r="D7396" i="13"/>
  <c r="D7397" i="13"/>
  <c r="D7398" i="13"/>
  <c r="D7399" i="13"/>
  <c r="D7400" i="13"/>
  <c r="D7401" i="13"/>
  <c r="D7402" i="13"/>
  <c r="D7403" i="13"/>
  <c r="D7404" i="13"/>
  <c r="D7405" i="13"/>
  <c r="D7406" i="13"/>
  <c r="D7407" i="13"/>
  <c r="D7408" i="13"/>
  <c r="D7409" i="13"/>
  <c r="D7410" i="13"/>
  <c r="D7411" i="13"/>
  <c r="D7412" i="13"/>
  <c r="D7413" i="13"/>
  <c r="D7414" i="13"/>
  <c r="D7415" i="13"/>
  <c r="D7416" i="13"/>
  <c r="D7417" i="13"/>
  <c r="D7418" i="13"/>
  <c r="D7419" i="13"/>
  <c r="D7420" i="13"/>
  <c r="D7421" i="13"/>
  <c r="D7422" i="13"/>
  <c r="D7423" i="13"/>
  <c r="D7424" i="13"/>
  <c r="D7425" i="13"/>
  <c r="D7426" i="13"/>
  <c r="D7427" i="13"/>
  <c r="D7428" i="13"/>
  <c r="D7429" i="13"/>
  <c r="D7430" i="13"/>
  <c r="D7431" i="13"/>
  <c r="D7432" i="13"/>
  <c r="D7433" i="13"/>
  <c r="D7434" i="13"/>
  <c r="D7435" i="13"/>
  <c r="D7436" i="13"/>
  <c r="D7437" i="13"/>
  <c r="D7438" i="13"/>
  <c r="D7439" i="13"/>
  <c r="D7440" i="13"/>
  <c r="D7441" i="13"/>
  <c r="D7442" i="13"/>
  <c r="D7443" i="13"/>
  <c r="D7444" i="13"/>
  <c r="D7445" i="13"/>
  <c r="D7446" i="13"/>
  <c r="D7447" i="13"/>
  <c r="D7448" i="13"/>
  <c r="D7449" i="13"/>
  <c r="D7450" i="13"/>
  <c r="D7451" i="13"/>
  <c r="D7452" i="13"/>
  <c r="D7453" i="13"/>
  <c r="D7454" i="13"/>
  <c r="D7455" i="13"/>
  <c r="D7456" i="13"/>
  <c r="D7457" i="13"/>
  <c r="D7458" i="13"/>
  <c r="D7459" i="13"/>
  <c r="D7460" i="13"/>
  <c r="D7461" i="13"/>
  <c r="D7462" i="13"/>
  <c r="D7463" i="13"/>
  <c r="D7464" i="13"/>
  <c r="D7465" i="13"/>
  <c r="D7466" i="13"/>
  <c r="D7467" i="13"/>
  <c r="D7468" i="13"/>
  <c r="D7469" i="13"/>
  <c r="D7470" i="13"/>
  <c r="D7471" i="13"/>
  <c r="D7472" i="13"/>
  <c r="D7473" i="13"/>
  <c r="D7474" i="13"/>
  <c r="D7475" i="13"/>
  <c r="D7476" i="13"/>
  <c r="D7477" i="13"/>
  <c r="D7478" i="13"/>
  <c r="D7479" i="13"/>
  <c r="D7480" i="13"/>
  <c r="D7481" i="13"/>
  <c r="D7482" i="13"/>
  <c r="D7483" i="13"/>
  <c r="D7484" i="13"/>
  <c r="D7485" i="13"/>
  <c r="D7486" i="13"/>
  <c r="D7487" i="13"/>
  <c r="D7488" i="13"/>
  <c r="D7489" i="13"/>
  <c r="D7490" i="13"/>
  <c r="D7491" i="13"/>
  <c r="D7492" i="13"/>
  <c r="D7493" i="13"/>
  <c r="D7494" i="13"/>
  <c r="D7495" i="13"/>
  <c r="D7496" i="13"/>
  <c r="D7497" i="13"/>
  <c r="D7498" i="13"/>
  <c r="D7499" i="13"/>
  <c r="D7500" i="13"/>
  <c r="D7501" i="13"/>
  <c r="D7502" i="13"/>
  <c r="D7503" i="13"/>
  <c r="D7504" i="13"/>
  <c r="D7505" i="13"/>
  <c r="D7506" i="13"/>
  <c r="D7507" i="13"/>
  <c r="D7508" i="13"/>
  <c r="D7509" i="13"/>
  <c r="D7510" i="13"/>
  <c r="D7511" i="13"/>
  <c r="D7512" i="13"/>
  <c r="D7513" i="13"/>
  <c r="D7514" i="13"/>
  <c r="D7515" i="13"/>
  <c r="D7516" i="13"/>
  <c r="D7517" i="13"/>
  <c r="D7518" i="13"/>
  <c r="D7519" i="13"/>
  <c r="D7520" i="13"/>
  <c r="D7521" i="13"/>
  <c r="D7522" i="13"/>
  <c r="D7523" i="13"/>
  <c r="D7524" i="13"/>
  <c r="D7525" i="13"/>
  <c r="D7526" i="13"/>
  <c r="D7527" i="13"/>
  <c r="D7528" i="13"/>
  <c r="D7529" i="13"/>
  <c r="D7530" i="13"/>
  <c r="D7531" i="13"/>
  <c r="D7532" i="13"/>
  <c r="D7533" i="13"/>
  <c r="D7534" i="13"/>
  <c r="D7535" i="13"/>
  <c r="D7536" i="13"/>
  <c r="D7537" i="13"/>
  <c r="D7538" i="13"/>
  <c r="D7539" i="13"/>
  <c r="D7540" i="13"/>
  <c r="D7541" i="13"/>
  <c r="D7542" i="13"/>
  <c r="D7543" i="13"/>
  <c r="D7544" i="13"/>
  <c r="D7545" i="13"/>
  <c r="D7546" i="13"/>
  <c r="D7547" i="13"/>
  <c r="D7548" i="13"/>
  <c r="D7549" i="13"/>
  <c r="D7550" i="13"/>
  <c r="D7551" i="13"/>
  <c r="D7552" i="13"/>
  <c r="D7553" i="13"/>
  <c r="D7554" i="13"/>
  <c r="D7555" i="13"/>
  <c r="D7556" i="13"/>
  <c r="D7557" i="13"/>
  <c r="D7558" i="13"/>
  <c r="D7559" i="13"/>
  <c r="D7560" i="13"/>
  <c r="D7561" i="13"/>
  <c r="D7562" i="13"/>
  <c r="D7563" i="13"/>
  <c r="D7564" i="13"/>
  <c r="D7565" i="13"/>
  <c r="D7566" i="13"/>
  <c r="D7567" i="13"/>
  <c r="D7568" i="13"/>
  <c r="D7569" i="13"/>
  <c r="D7570" i="13"/>
  <c r="D7571" i="13"/>
  <c r="D7572" i="13"/>
  <c r="D7573" i="13"/>
  <c r="D7574" i="13"/>
  <c r="D7575" i="13"/>
  <c r="D7576" i="13"/>
  <c r="D7577" i="13"/>
  <c r="D7578" i="13"/>
  <c r="D7579" i="13"/>
  <c r="D7580" i="13"/>
  <c r="D7581" i="13"/>
  <c r="D7582" i="13"/>
  <c r="D7583" i="13"/>
  <c r="D7584" i="13"/>
  <c r="D7585" i="13"/>
  <c r="D7586" i="13"/>
  <c r="D7587" i="13"/>
  <c r="D7588" i="13"/>
  <c r="D7589" i="13"/>
  <c r="D7590" i="13"/>
  <c r="D7591" i="13"/>
  <c r="D7592" i="13"/>
  <c r="D7593" i="13"/>
  <c r="D7594" i="13"/>
  <c r="D7595" i="13"/>
  <c r="D7596" i="13"/>
  <c r="D7597" i="13"/>
  <c r="D7598" i="13"/>
  <c r="D7599" i="13"/>
  <c r="D7600" i="13"/>
  <c r="D7601" i="13"/>
  <c r="D7602" i="13"/>
  <c r="D7603" i="13"/>
  <c r="D7604" i="13"/>
  <c r="D7605" i="13"/>
  <c r="D7606" i="13"/>
  <c r="D7607" i="13"/>
  <c r="D7608" i="13"/>
  <c r="D7609" i="13"/>
  <c r="D7610" i="13"/>
  <c r="D7611" i="13"/>
  <c r="D7612" i="13"/>
  <c r="D7613" i="13"/>
  <c r="D7614" i="13"/>
  <c r="D7615" i="13"/>
  <c r="D7616" i="13"/>
  <c r="D7617" i="13"/>
  <c r="D7618" i="13"/>
  <c r="D7619" i="13"/>
  <c r="D7620" i="13"/>
  <c r="D7621" i="13"/>
  <c r="D7622" i="13"/>
  <c r="D7623" i="13"/>
  <c r="D7624" i="13"/>
  <c r="D7625" i="13"/>
  <c r="D7626" i="13"/>
  <c r="D7627" i="13"/>
  <c r="D7628" i="13"/>
  <c r="D7629" i="13"/>
  <c r="D7630" i="13"/>
  <c r="D7631" i="13"/>
  <c r="D7632" i="13"/>
  <c r="D7633" i="13"/>
  <c r="D7634" i="13"/>
  <c r="D7635" i="13"/>
  <c r="D7636" i="13"/>
  <c r="D7637" i="13"/>
  <c r="D7638" i="13"/>
  <c r="D7639" i="13"/>
  <c r="D7640" i="13"/>
  <c r="D7641" i="13"/>
  <c r="D7642" i="13"/>
  <c r="D7643" i="13"/>
  <c r="D7644" i="13"/>
  <c r="D7645" i="13"/>
  <c r="D7646" i="13"/>
  <c r="D7647" i="13"/>
  <c r="D7648" i="13"/>
  <c r="D7649" i="13"/>
  <c r="D7650" i="13"/>
  <c r="D7651" i="13"/>
  <c r="D7652" i="13"/>
  <c r="D7653" i="13"/>
  <c r="D7654" i="13"/>
  <c r="D7655" i="13"/>
  <c r="D7656" i="13"/>
  <c r="D7657" i="13"/>
  <c r="D7658" i="13"/>
  <c r="D7659" i="13"/>
  <c r="D7660" i="13"/>
  <c r="D7661" i="13"/>
  <c r="D7662" i="13"/>
  <c r="D7663" i="13"/>
  <c r="D7664" i="13"/>
  <c r="D7665" i="13"/>
  <c r="D7666" i="13"/>
  <c r="D7667" i="13"/>
  <c r="D7668" i="13"/>
  <c r="D7669" i="13"/>
  <c r="D7670" i="13"/>
  <c r="D7671" i="13"/>
  <c r="D7672" i="13"/>
  <c r="D7673" i="13"/>
  <c r="D7674" i="13"/>
  <c r="D7675" i="13"/>
  <c r="D7676" i="13"/>
  <c r="D7677" i="13"/>
  <c r="D7678" i="13"/>
  <c r="D7679" i="13"/>
  <c r="D7680" i="13"/>
  <c r="D7681" i="13"/>
  <c r="D7682" i="13"/>
  <c r="D7683" i="13"/>
  <c r="D7684" i="13"/>
  <c r="D7685" i="13"/>
  <c r="D7686" i="13"/>
  <c r="D7687" i="13"/>
  <c r="D7688" i="13"/>
  <c r="D7689" i="13"/>
  <c r="D7690" i="13"/>
  <c r="D7691" i="13"/>
  <c r="D7692" i="13"/>
  <c r="D7693" i="13"/>
  <c r="D7694" i="13"/>
  <c r="D7695" i="13"/>
  <c r="D7696" i="13"/>
  <c r="D7697" i="13"/>
  <c r="D7698" i="13"/>
  <c r="D7699" i="13"/>
  <c r="D7700" i="13"/>
  <c r="D7701" i="13"/>
  <c r="D7702" i="13"/>
  <c r="D7703" i="13"/>
  <c r="D7704" i="13"/>
  <c r="D7705" i="13"/>
  <c r="D7706" i="13"/>
  <c r="D7707" i="13"/>
  <c r="D7708" i="13"/>
  <c r="D7709" i="13"/>
  <c r="D7710" i="13"/>
  <c r="D7711" i="13"/>
  <c r="D7712" i="13"/>
  <c r="D7713" i="13"/>
  <c r="D7714" i="13"/>
  <c r="D7715" i="13"/>
  <c r="D7716" i="13"/>
  <c r="D7717" i="13"/>
  <c r="D7718" i="13"/>
  <c r="D7719" i="13"/>
  <c r="D7720" i="13"/>
  <c r="D7721" i="13"/>
  <c r="D7722" i="13"/>
  <c r="D7723" i="13"/>
  <c r="D7724" i="13"/>
  <c r="D7725" i="13"/>
  <c r="D7726" i="13"/>
  <c r="D7727" i="13"/>
  <c r="D7728" i="13"/>
  <c r="D7729" i="13"/>
  <c r="D7730" i="13"/>
  <c r="D7731" i="13"/>
  <c r="D7732" i="13"/>
  <c r="D7733" i="13"/>
  <c r="D7734" i="13"/>
  <c r="D7735" i="13"/>
  <c r="D7736" i="13"/>
  <c r="D7737" i="13"/>
  <c r="D7738" i="13"/>
  <c r="D7739" i="13"/>
  <c r="D7740" i="13"/>
  <c r="D7741" i="13"/>
  <c r="D7742" i="13"/>
  <c r="D7743" i="13"/>
  <c r="D7744" i="13"/>
  <c r="D7745" i="13"/>
  <c r="D7746" i="13"/>
  <c r="D7747" i="13"/>
  <c r="D7748" i="13"/>
  <c r="D7749" i="13"/>
  <c r="D7750" i="13"/>
  <c r="D7751" i="13"/>
  <c r="D7752" i="13"/>
  <c r="D7753" i="13"/>
  <c r="D7754" i="13"/>
  <c r="D7755" i="13"/>
  <c r="D7756" i="13"/>
  <c r="D7757" i="13"/>
  <c r="D7758" i="13"/>
  <c r="D7759" i="13"/>
  <c r="D7760" i="13"/>
  <c r="D7761" i="13"/>
  <c r="D7762" i="13"/>
  <c r="D7763" i="13"/>
  <c r="D7764" i="13"/>
  <c r="D7765" i="13"/>
  <c r="D7766" i="13"/>
  <c r="D7767" i="13"/>
  <c r="D7768" i="13"/>
  <c r="D7769" i="13"/>
  <c r="D7770" i="13"/>
  <c r="D7771" i="13"/>
  <c r="D7772" i="13"/>
  <c r="D7773" i="13"/>
  <c r="D7774" i="13"/>
  <c r="D7775" i="13"/>
  <c r="D7776" i="13"/>
  <c r="D7777" i="13"/>
  <c r="D7778" i="13"/>
  <c r="D7779" i="13"/>
  <c r="D7780" i="13"/>
  <c r="D7781" i="13"/>
  <c r="D7782" i="13"/>
  <c r="D7783" i="13"/>
  <c r="D7784" i="13"/>
  <c r="D7785" i="13"/>
  <c r="D7786" i="13"/>
  <c r="D7787" i="13"/>
  <c r="D7788" i="13"/>
  <c r="D7789" i="13"/>
  <c r="D7790" i="13"/>
  <c r="D7791" i="13"/>
  <c r="D7792" i="13"/>
  <c r="D7793" i="13"/>
  <c r="D7794" i="13"/>
  <c r="D7795" i="13"/>
  <c r="D7796" i="13"/>
  <c r="D7797" i="13"/>
  <c r="D7798" i="13"/>
  <c r="D7799" i="13"/>
  <c r="D7800" i="13"/>
  <c r="D7801" i="13"/>
  <c r="D7802" i="13"/>
  <c r="D7803" i="13"/>
  <c r="D7804" i="13"/>
  <c r="D7805" i="13"/>
  <c r="D7806" i="13"/>
  <c r="D7807" i="13"/>
  <c r="D7808" i="13"/>
  <c r="D7809" i="13"/>
  <c r="D7810" i="13"/>
  <c r="D7811" i="13"/>
  <c r="D7812" i="13"/>
  <c r="D7813" i="13"/>
  <c r="D7814" i="13"/>
  <c r="D7815" i="13"/>
  <c r="D7816" i="13"/>
  <c r="D7817" i="13"/>
  <c r="D7818" i="13"/>
  <c r="D7819" i="13"/>
  <c r="D7820" i="13"/>
  <c r="D7821" i="13"/>
  <c r="D7822" i="13"/>
  <c r="D7823" i="13"/>
  <c r="D7824" i="13"/>
  <c r="D7825" i="13"/>
  <c r="D7826" i="13"/>
  <c r="D7827" i="13"/>
  <c r="D7828" i="13"/>
  <c r="D7829" i="13"/>
  <c r="D7830" i="13"/>
  <c r="D7831" i="13"/>
  <c r="D7832" i="13"/>
  <c r="D7833" i="13"/>
  <c r="D7834" i="13"/>
  <c r="D7835" i="13"/>
  <c r="D7836" i="13"/>
  <c r="D7837" i="13"/>
  <c r="D7838" i="13"/>
  <c r="D7839" i="13"/>
  <c r="D7840" i="13"/>
  <c r="D7841" i="13"/>
  <c r="D7842" i="13"/>
  <c r="D7843" i="13"/>
  <c r="D7844" i="13"/>
  <c r="D7845" i="13"/>
  <c r="D7846" i="13"/>
  <c r="D7847" i="13"/>
  <c r="D7848" i="13"/>
  <c r="D7849" i="13"/>
  <c r="D7850" i="13"/>
  <c r="D7851" i="13"/>
  <c r="D7852" i="13"/>
  <c r="D7853" i="13"/>
  <c r="D7854" i="13"/>
  <c r="D7855" i="13"/>
  <c r="D7856" i="13"/>
  <c r="D7857" i="13"/>
  <c r="D7858" i="13"/>
  <c r="D7859" i="13"/>
  <c r="D7860" i="13"/>
  <c r="D7861" i="13"/>
  <c r="D7862" i="13"/>
  <c r="D7863" i="13"/>
  <c r="D7864" i="13"/>
  <c r="D7865" i="13"/>
  <c r="D7866" i="13"/>
  <c r="D7867" i="13"/>
  <c r="D7868" i="13"/>
  <c r="D7869" i="13"/>
  <c r="D7870" i="13"/>
  <c r="D7871" i="13"/>
  <c r="D7872" i="13"/>
  <c r="D7873" i="13"/>
  <c r="D7874" i="13"/>
  <c r="D7875" i="13"/>
  <c r="D7876" i="13"/>
  <c r="D7877" i="13"/>
  <c r="D7878" i="13"/>
  <c r="D7879" i="13"/>
  <c r="D7880" i="13"/>
  <c r="D7881" i="13"/>
  <c r="D7882" i="13"/>
  <c r="D7883" i="13"/>
  <c r="D7884" i="13"/>
  <c r="D7885" i="13"/>
  <c r="D7886" i="13"/>
  <c r="D7887" i="13"/>
  <c r="D7888" i="13"/>
  <c r="D7889" i="13"/>
  <c r="D7890" i="13"/>
  <c r="D7891" i="13"/>
  <c r="D7892" i="13"/>
  <c r="D7893" i="13"/>
  <c r="D7894" i="13"/>
  <c r="D7895" i="13"/>
  <c r="D7896" i="13"/>
  <c r="D7897" i="13"/>
  <c r="D7898" i="13"/>
  <c r="D7899" i="13"/>
  <c r="D7900" i="13"/>
  <c r="D7901" i="13"/>
  <c r="D7902" i="13"/>
  <c r="D7903" i="13"/>
  <c r="D7904" i="13"/>
  <c r="D7905" i="13"/>
  <c r="D7906" i="13"/>
  <c r="D7907" i="13"/>
  <c r="D7908" i="13"/>
  <c r="D7909" i="13"/>
  <c r="D7910" i="13"/>
  <c r="D7911" i="13"/>
  <c r="D7912" i="13"/>
  <c r="D7913" i="13"/>
  <c r="D7914" i="13"/>
  <c r="D7915" i="13"/>
  <c r="D7916" i="13"/>
  <c r="D7917" i="13"/>
  <c r="D7918" i="13"/>
  <c r="D7919" i="13"/>
  <c r="D7920" i="13"/>
  <c r="D7921" i="13"/>
  <c r="D7922" i="13"/>
  <c r="D7923" i="13"/>
  <c r="D7924" i="13"/>
  <c r="D7925" i="13"/>
  <c r="D7926" i="13"/>
  <c r="D7927" i="13"/>
  <c r="D7928" i="13"/>
  <c r="D7929" i="13"/>
  <c r="D7930" i="13"/>
  <c r="D7931" i="13"/>
  <c r="D7932" i="13"/>
  <c r="D7933" i="13"/>
  <c r="D7934" i="13"/>
  <c r="D7935" i="13"/>
  <c r="D7936" i="13"/>
  <c r="D7937" i="13"/>
  <c r="D7938" i="13"/>
  <c r="D7939" i="13"/>
  <c r="D7940" i="13"/>
  <c r="D7941" i="13"/>
  <c r="D7942" i="13"/>
  <c r="D7943" i="13"/>
  <c r="D7944" i="13"/>
  <c r="D7945" i="13"/>
  <c r="D7946" i="13"/>
  <c r="D7947" i="13"/>
  <c r="D7948" i="13"/>
  <c r="D7949" i="13"/>
  <c r="D7950" i="13"/>
  <c r="D7951" i="13"/>
  <c r="D7952" i="13"/>
  <c r="D7953" i="13"/>
  <c r="D7954" i="13"/>
  <c r="D7955" i="13"/>
  <c r="D7956" i="13"/>
  <c r="D7957" i="13"/>
  <c r="D7958" i="13"/>
  <c r="D7959" i="13"/>
  <c r="D7960" i="13"/>
  <c r="D7961" i="13"/>
  <c r="D7962" i="13"/>
  <c r="D7963" i="13"/>
  <c r="D7964" i="13"/>
  <c r="D7965" i="13"/>
  <c r="D7966" i="13"/>
  <c r="D7967" i="13"/>
  <c r="D7968" i="13"/>
  <c r="D7969" i="13"/>
  <c r="D7970" i="13"/>
  <c r="D7971" i="13"/>
  <c r="D7972" i="13"/>
  <c r="D7973" i="13"/>
  <c r="D7974" i="13"/>
  <c r="D7975" i="13"/>
  <c r="D7976" i="13"/>
  <c r="D7977" i="13"/>
  <c r="D7978" i="13"/>
  <c r="D7979" i="13"/>
  <c r="D7980" i="13"/>
  <c r="D7981" i="13"/>
  <c r="D7982" i="13"/>
  <c r="D7983" i="13"/>
  <c r="D7984" i="13"/>
  <c r="D7985" i="13"/>
  <c r="D7986" i="13"/>
  <c r="D7987" i="13"/>
  <c r="D7988" i="13"/>
  <c r="D7989" i="13"/>
  <c r="D7990" i="13"/>
  <c r="D7991" i="13"/>
  <c r="D7992" i="13"/>
  <c r="D7993" i="13"/>
  <c r="D7994" i="13"/>
  <c r="D7995" i="13"/>
  <c r="D7996" i="13"/>
  <c r="D7997" i="13"/>
  <c r="D7998" i="13"/>
  <c r="D7999" i="13"/>
  <c r="D8000" i="13"/>
  <c r="D8001" i="13"/>
  <c r="D8002" i="13"/>
  <c r="D8003" i="13"/>
  <c r="D8004" i="13"/>
  <c r="D8005" i="13"/>
  <c r="D8006" i="13"/>
  <c r="D8007" i="13"/>
  <c r="D8008" i="13"/>
  <c r="D8009" i="13"/>
  <c r="D8010" i="13"/>
  <c r="D8011" i="13"/>
  <c r="D8012" i="13"/>
  <c r="D8013" i="13"/>
  <c r="D8014" i="13"/>
  <c r="D8015" i="13"/>
  <c r="D8016" i="13"/>
  <c r="D8017" i="13"/>
  <c r="D8018" i="13"/>
  <c r="D8019" i="13"/>
  <c r="D8020" i="13"/>
  <c r="D8021" i="13"/>
  <c r="D8022" i="13"/>
  <c r="D8023" i="13"/>
  <c r="D8024" i="13"/>
  <c r="D8025" i="13"/>
  <c r="D8026" i="13"/>
  <c r="D8027" i="13"/>
  <c r="D8028" i="13"/>
  <c r="D8029" i="13"/>
  <c r="D8030" i="13"/>
  <c r="D8031" i="13"/>
  <c r="D8032" i="13"/>
  <c r="D8033" i="13"/>
  <c r="D8034" i="13"/>
  <c r="D8035" i="13"/>
  <c r="D8036" i="13"/>
  <c r="D8037" i="13"/>
  <c r="D8038" i="13"/>
  <c r="D8039" i="13"/>
  <c r="D8040" i="13"/>
  <c r="D8041" i="13"/>
  <c r="D8042" i="13"/>
  <c r="D8043" i="13"/>
  <c r="D8044" i="13"/>
  <c r="D8045" i="13"/>
  <c r="D8046" i="13"/>
  <c r="D8047" i="13"/>
  <c r="D8048" i="13"/>
  <c r="D8049" i="13"/>
  <c r="D8050" i="13"/>
  <c r="D8051" i="13"/>
  <c r="D8052" i="13"/>
  <c r="D8053" i="13"/>
  <c r="D8054" i="13"/>
  <c r="D8055" i="13"/>
  <c r="D8056" i="13"/>
  <c r="D8057" i="13"/>
  <c r="D8058" i="13"/>
  <c r="D8059" i="13"/>
  <c r="D8060" i="13"/>
  <c r="D8061" i="13"/>
  <c r="D8062" i="13"/>
  <c r="D8063" i="13"/>
  <c r="D8064" i="13"/>
  <c r="D8065" i="13"/>
  <c r="D8066" i="13"/>
  <c r="D8067" i="13"/>
  <c r="D8068" i="13"/>
  <c r="D8069" i="13"/>
  <c r="D8070" i="13"/>
  <c r="D8071" i="13"/>
  <c r="D8072" i="13"/>
  <c r="D8073" i="13"/>
  <c r="D8074" i="13"/>
  <c r="D8075" i="13"/>
  <c r="D8076" i="13"/>
  <c r="D8077" i="13"/>
  <c r="D8078" i="13"/>
  <c r="D8079" i="13"/>
  <c r="D8080" i="13"/>
  <c r="D8081" i="13"/>
  <c r="D8082" i="13"/>
  <c r="D8083" i="13"/>
  <c r="D8084" i="13"/>
  <c r="D8085" i="13"/>
  <c r="D8086" i="13"/>
  <c r="D8087" i="13"/>
  <c r="D8088" i="13"/>
  <c r="D8089" i="13"/>
  <c r="D8090" i="13"/>
  <c r="D8091" i="13"/>
  <c r="D8092" i="13"/>
  <c r="D8093" i="13"/>
  <c r="D8094" i="13"/>
  <c r="D8095" i="13"/>
  <c r="D8096" i="13"/>
  <c r="D8097" i="13"/>
  <c r="D8098" i="13"/>
  <c r="D8099" i="13"/>
  <c r="D8100" i="13"/>
  <c r="D8101" i="13"/>
  <c r="D8102" i="13"/>
  <c r="D8103" i="13"/>
  <c r="D8104" i="13"/>
  <c r="D8105" i="13"/>
  <c r="D8106" i="13"/>
  <c r="D8107" i="13"/>
  <c r="D8108" i="13"/>
  <c r="D8109" i="13"/>
  <c r="D8110" i="13"/>
  <c r="D8111" i="13"/>
  <c r="D8112" i="13"/>
  <c r="D8113" i="13"/>
  <c r="D8114" i="13"/>
  <c r="D8115" i="13"/>
  <c r="D8116" i="13"/>
  <c r="D8117" i="13"/>
  <c r="D8118" i="13"/>
  <c r="D8119" i="13"/>
  <c r="D8120" i="13"/>
  <c r="D8121" i="13"/>
  <c r="D8122" i="13"/>
  <c r="D8123" i="13"/>
  <c r="D8124" i="13"/>
  <c r="D8125" i="13"/>
  <c r="D8126" i="13"/>
  <c r="D8127" i="13"/>
  <c r="D8128" i="13"/>
  <c r="D8129" i="13"/>
  <c r="D8130" i="13"/>
  <c r="D8131" i="13"/>
  <c r="D8132" i="13"/>
  <c r="D8133" i="13"/>
  <c r="D8134" i="13"/>
  <c r="D8135" i="13"/>
  <c r="D8136" i="13"/>
  <c r="D8137" i="13"/>
  <c r="D8138" i="13"/>
  <c r="D8139" i="13"/>
  <c r="D8140" i="13"/>
  <c r="D8141" i="13"/>
  <c r="D8142" i="13"/>
  <c r="D8143" i="13"/>
  <c r="D8144" i="13"/>
  <c r="D8145" i="13"/>
  <c r="D8146" i="13"/>
  <c r="D8147" i="13"/>
  <c r="D8148" i="13"/>
  <c r="D8149" i="13"/>
  <c r="D8150" i="13"/>
  <c r="D8151" i="13"/>
  <c r="D8152" i="13"/>
  <c r="D8153" i="13"/>
  <c r="D8154" i="13"/>
  <c r="D8155" i="13"/>
  <c r="D8156" i="13"/>
  <c r="D8157" i="13"/>
  <c r="D8158" i="13"/>
  <c r="D8159" i="13"/>
  <c r="D8160" i="13"/>
  <c r="D8161" i="13"/>
  <c r="D8162" i="13"/>
  <c r="D8163" i="13"/>
  <c r="D8164" i="13"/>
  <c r="D8165" i="13"/>
  <c r="D8166" i="13"/>
  <c r="D8167" i="13"/>
  <c r="D8168" i="13"/>
  <c r="D8169" i="13"/>
  <c r="D8170" i="13"/>
  <c r="D8171" i="13"/>
  <c r="D8172" i="13"/>
  <c r="D8173" i="13"/>
  <c r="D8174" i="13"/>
  <c r="D8175" i="13"/>
  <c r="D8176" i="13"/>
  <c r="D8177" i="13"/>
  <c r="D8178" i="13"/>
  <c r="D8179" i="13"/>
  <c r="D8180" i="13"/>
  <c r="D8181" i="13"/>
  <c r="D8182" i="13"/>
  <c r="D8183" i="13"/>
  <c r="D8184" i="13"/>
  <c r="D8185" i="13"/>
  <c r="D8186" i="13"/>
  <c r="D8187" i="13"/>
  <c r="D8188" i="13"/>
  <c r="D8189" i="13"/>
  <c r="D8190" i="13"/>
  <c r="D8191" i="13"/>
  <c r="D8192" i="13"/>
  <c r="D8193" i="13"/>
  <c r="D8194" i="13"/>
  <c r="D8195" i="13"/>
  <c r="D8196" i="13"/>
  <c r="D8197" i="13"/>
  <c r="D8198" i="13"/>
  <c r="D8199" i="13"/>
  <c r="D8200" i="13"/>
  <c r="D8201" i="13"/>
  <c r="D8202" i="13"/>
  <c r="D8203" i="13"/>
  <c r="D8204" i="13"/>
  <c r="D8205" i="13"/>
  <c r="D8206" i="13"/>
  <c r="D8207" i="13"/>
  <c r="D8208" i="13"/>
  <c r="D8209" i="13"/>
  <c r="D8210" i="13"/>
  <c r="D8211" i="13"/>
  <c r="D8212" i="13"/>
  <c r="D8213" i="13"/>
  <c r="D8214" i="13"/>
  <c r="D8215" i="13"/>
  <c r="D8216" i="13"/>
  <c r="D8217" i="13"/>
  <c r="D8218" i="13"/>
  <c r="D8219" i="13"/>
  <c r="D8220" i="13"/>
  <c r="D8221" i="13"/>
  <c r="D8222" i="13"/>
  <c r="D8223" i="13"/>
  <c r="D8224" i="13"/>
  <c r="D8225" i="13"/>
  <c r="D8226" i="13"/>
  <c r="D8227" i="13"/>
  <c r="D8228" i="13"/>
  <c r="D8229" i="13"/>
  <c r="D8230" i="13"/>
  <c r="D8231" i="13"/>
  <c r="D8232" i="13"/>
  <c r="D8233" i="13"/>
  <c r="D8234" i="13"/>
  <c r="D8235" i="13"/>
  <c r="D8236" i="13"/>
  <c r="D8237" i="13"/>
  <c r="D8238" i="13"/>
  <c r="D8239" i="13"/>
  <c r="D8240" i="13"/>
  <c r="D8241" i="13"/>
  <c r="D8242" i="13"/>
  <c r="D8243" i="13"/>
  <c r="D8244" i="13"/>
  <c r="D8245" i="13"/>
  <c r="D8246" i="13"/>
  <c r="D8247" i="13"/>
  <c r="D8248" i="13"/>
  <c r="D8249" i="13"/>
  <c r="D8250" i="13"/>
  <c r="D8251" i="13"/>
  <c r="D8252" i="13"/>
  <c r="D8253" i="13"/>
  <c r="D8254" i="13"/>
  <c r="D8255" i="13"/>
  <c r="D8256" i="13"/>
  <c r="D8257" i="13"/>
  <c r="D8258" i="13"/>
  <c r="D8259" i="13"/>
  <c r="D8260" i="13"/>
  <c r="D8261" i="13"/>
  <c r="D8262" i="13"/>
  <c r="D8263" i="13"/>
  <c r="D8264" i="13"/>
  <c r="D8265" i="13"/>
  <c r="D8266" i="13"/>
  <c r="D8267" i="13"/>
  <c r="D8268" i="13"/>
  <c r="D8269" i="13"/>
  <c r="D8270" i="13"/>
  <c r="D8271" i="13"/>
  <c r="D8272" i="13"/>
  <c r="D8273" i="13"/>
  <c r="D8274" i="13"/>
  <c r="D8275" i="13"/>
  <c r="D8276" i="13"/>
  <c r="D8277" i="13"/>
  <c r="D8278" i="13"/>
  <c r="D8279" i="13"/>
  <c r="D8280" i="13"/>
  <c r="D8281" i="13"/>
  <c r="D8282" i="13"/>
  <c r="D8283" i="13"/>
  <c r="D8284" i="13"/>
  <c r="D8285" i="13"/>
  <c r="D8286" i="13"/>
  <c r="D8287" i="13"/>
  <c r="D8288" i="13"/>
  <c r="D8289" i="13"/>
  <c r="D8290" i="13"/>
  <c r="D8291" i="13"/>
  <c r="D8292" i="13"/>
  <c r="D8293" i="13"/>
  <c r="D8294" i="13"/>
  <c r="D8295" i="13"/>
  <c r="D8296" i="13"/>
  <c r="D8297" i="13"/>
  <c r="D8298" i="13"/>
  <c r="D8299" i="13"/>
  <c r="D8300" i="13"/>
  <c r="D8301" i="13"/>
  <c r="D8302" i="13"/>
  <c r="D8303" i="13"/>
  <c r="D8304" i="13"/>
  <c r="D8305" i="13"/>
  <c r="D8306" i="13"/>
  <c r="D8307" i="13"/>
  <c r="D8308" i="13"/>
  <c r="D8309" i="13"/>
  <c r="D8310" i="13"/>
  <c r="D8311" i="13"/>
  <c r="D8312" i="13"/>
  <c r="D8313" i="13"/>
  <c r="D8314" i="13"/>
  <c r="D8315" i="13"/>
  <c r="D8316" i="13"/>
  <c r="D8317" i="13"/>
  <c r="D8318" i="13"/>
  <c r="D8319" i="13"/>
  <c r="D8320" i="13"/>
  <c r="D8321" i="13"/>
  <c r="D8322" i="13"/>
  <c r="D8323" i="13"/>
  <c r="D8324" i="13"/>
  <c r="D8325" i="13"/>
  <c r="D8326" i="13"/>
  <c r="D8327" i="13"/>
  <c r="D8328" i="13"/>
  <c r="D8329" i="13"/>
  <c r="D8330" i="13"/>
  <c r="D8331" i="13"/>
  <c r="D8332" i="13"/>
  <c r="D8333" i="13"/>
  <c r="D8334" i="13"/>
  <c r="D8335" i="13"/>
  <c r="D8336" i="13"/>
  <c r="D8337" i="13"/>
  <c r="D8338" i="13"/>
  <c r="D8339" i="13"/>
  <c r="D8340" i="13"/>
  <c r="D8341" i="13"/>
  <c r="D8342" i="13"/>
  <c r="D8343" i="13"/>
  <c r="D8344" i="13"/>
  <c r="D8345" i="13"/>
  <c r="D8346" i="13"/>
  <c r="D8347" i="13"/>
  <c r="D8348" i="13"/>
  <c r="D8349" i="13"/>
  <c r="D8350" i="13"/>
  <c r="D8351" i="13"/>
  <c r="D8352" i="13"/>
  <c r="D8353" i="13"/>
  <c r="D8354" i="13"/>
  <c r="D8355" i="13"/>
  <c r="D8356" i="13"/>
  <c r="D8357" i="13"/>
  <c r="D8358" i="13"/>
  <c r="D8359" i="13"/>
  <c r="D8360" i="13"/>
  <c r="D8361" i="13"/>
  <c r="D8362" i="13"/>
  <c r="D8363" i="13"/>
  <c r="D8364" i="13"/>
  <c r="D8365" i="13"/>
  <c r="D8366" i="13"/>
  <c r="D8367" i="13"/>
  <c r="D8368" i="13"/>
  <c r="D8369" i="13"/>
  <c r="D8370" i="13"/>
  <c r="D8371" i="13"/>
  <c r="D8372" i="13"/>
  <c r="D8373" i="13"/>
  <c r="D8374" i="13"/>
  <c r="D8375" i="13"/>
  <c r="D8376" i="13"/>
  <c r="D8377" i="13"/>
  <c r="D8378" i="13"/>
  <c r="D8379" i="13"/>
  <c r="D8380" i="13"/>
  <c r="D8381" i="13"/>
  <c r="D8382" i="13"/>
  <c r="D8383" i="13"/>
  <c r="D8384" i="13"/>
  <c r="D8385" i="13"/>
  <c r="D8386" i="13"/>
  <c r="D8387" i="13"/>
  <c r="D8388" i="13"/>
  <c r="D8389" i="13"/>
  <c r="D8390" i="13"/>
  <c r="D8391" i="13"/>
  <c r="D8392" i="13"/>
  <c r="D8393" i="13"/>
  <c r="D8394" i="13"/>
  <c r="D8395" i="13"/>
  <c r="D8396" i="13"/>
  <c r="D8397" i="13"/>
  <c r="D8398" i="13"/>
  <c r="D8399" i="13"/>
  <c r="D8400" i="13"/>
  <c r="D8401" i="13"/>
  <c r="D8402" i="13"/>
  <c r="D8403" i="13"/>
  <c r="D8404" i="13"/>
  <c r="D8405" i="13"/>
  <c r="D8406" i="13"/>
  <c r="D8407" i="13"/>
  <c r="D8408" i="13"/>
  <c r="D8409" i="13"/>
  <c r="D8410" i="13"/>
  <c r="D8411" i="13"/>
  <c r="D8412" i="13"/>
  <c r="D8413" i="13"/>
  <c r="D8414" i="13"/>
  <c r="D8415" i="13"/>
  <c r="D8416" i="13"/>
  <c r="D8417" i="13"/>
  <c r="D8418" i="13"/>
  <c r="D8419" i="13"/>
  <c r="D8420" i="13"/>
  <c r="D8421" i="13"/>
  <c r="D8422" i="13"/>
  <c r="D8423" i="13"/>
  <c r="D8424" i="13"/>
  <c r="D8425" i="13"/>
  <c r="D8426" i="13"/>
  <c r="D8427" i="13"/>
  <c r="D8428" i="13"/>
  <c r="D8429" i="13"/>
  <c r="D8430" i="13"/>
  <c r="D8431" i="13"/>
  <c r="D8432" i="13"/>
  <c r="D8433" i="13"/>
  <c r="D8434" i="13"/>
  <c r="D8435" i="13"/>
  <c r="D8436" i="13"/>
  <c r="D8437" i="13"/>
  <c r="D8438" i="13"/>
  <c r="D8439" i="13"/>
  <c r="D8440" i="13"/>
  <c r="D8441" i="13"/>
  <c r="D8442" i="13"/>
  <c r="D8443" i="13"/>
  <c r="D8444" i="13"/>
  <c r="D8445" i="13"/>
  <c r="D8446" i="13"/>
  <c r="D8447" i="13"/>
  <c r="D8448" i="13"/>
  <c r="D8449" i="13"/>
  <c r="D8450" i="13"/>
  <c r="D8451" i="13"/>
  <c r="D8452" i="13"/>
  <c r="D8453" i="13"/>
  <c r="D8454" i="13"/>
  <c r="D8455" i="13"/>
  <c r="D8456" i="13"/>
  <c r="D8457" i="13"/>
  <c r="D8458" i="13"/>
  <c r="D8459" i="13"/>
  <c r="D8460" i="13"/>
  <c r="D8461" i="13"/>
  <c r="D8462" i="13"/>
  <c r="D8463" i="13"/>
  <c r="D8464" i="13"/>
  <c r="D8465" i="13"/>
  <c r="D8466" i="13"/>
  <c r="D8467" i="13"/>
  <c r="D8468" i="13"/>
  <c r="D8469" i="13"/>
  <c r="D8470" i="13"/>
  <c r="D8471" i="13"/>
  <c r="D8472" i="13"/>
  <c r="D8473" i="13"/>
  <c r="D8474" i="13"/>
  <c r="D8475" i="13"/>
  <c r="D8476" i="13"/>
  <c r="D8477" i="13"/>
  <c r="D8478" i="13"/>
  <c r="D8479" i="13"/>
  <c r="D8480" i="13"/>
  <c r="D8481" i="13"/>
  <c r="D8482" i="13"/>
  <c r="D8483" i="13"/>
  <c r="D8484" i="13"/>
  <c r="D8485" i="13"/>
  <c r="D8486" i="13"/>
  <c r="D8487" i="13"/>
  <c r="D8488" i="13"/>
  <c r="D8489" i="13"/>
  <c r="D8490" i="13"/>
  <c r="D8491" i="13"/>
  <c r="D8492" i="13"/>
  <c r="D8493" i="13"/>
  <c r="D8494" i="13"/>
  <c r="D8495" i="13"/>
  <c r="D8496" i="13"/>
  <c r="D8497" i="13"/>
  <c r="D8498" i="13"/>
  <c r="D8499" i="13"/>
  <c r="D8500" i="13"/>
  <c r="D8501" i="13"/>
  <c r="D8502" i="13"/>
  <c r="D8503" i="13"/>
  <c r="D8504" i="13"/>
  <c r="D8505" i="13"/>
  <c r="D8506" i="13"/>
  <c r="D8507" i="13"/>
  <c r="D8508" i="13"/>
  <c r="D8509" i="13"/>
  <c r="D8510" i="13"/>
  <c r="D8511" i="13"/>
  <c r="D8512" i="13"/>
  <c r="D8513" i="13"/>
  <c r="D8514" i="13"/>
  <c r="D8515" i="13"/>
  <c r="D8516" i="13"/>
  <c r="D8517" i="13"/>
  <c r="D8518" i="13"/>
  <c r="D8519" i="13"/>
  <c r="D8520" i="13"/>
  <c r="D8521" i="13"/>
  <c r="D8522" i="13"/>
  <c r="D8523" i="13"/>
  <c r="D8524" i="13"/>
  <c r="D8525" i="13"/>
  <c r="D8526" i="13"/>
  <c r="D8527" i="13"/>
  <c r="D8528" i="13"/>
  <c r="D8529" i="13"/>
  <c r="D8530" i="13"/>
  <c r="D8531" i="13"/>
  <c r="D8532" i="13"/>
  <c r="D8533" i="13"/>
  <c r="D8534" i="13"/>
  <c r="D8535" i="13"/>
  <c r="D8536" i="13"/>
  <c r="D8537" i="13"/>
  <c r="D8538" i="13"/>
  <c r="D8539" i="13"/>
  <c r="D8540" i="13"/>
  <c r="D8541" i="13"/>
  <c r="D8542" i="13"/>
  <c r="D8543" i="13"/>
  <c r="D8544" i="13"/>
  <c r="D8545" i="13"/>
  <c r="D8546" i="13"/>
  <c r="D8547" i="13"/>
  <c r="D8548" i="13"/>
  <c r="D8549" i="13"/>
  <c r="D8550" i="13"/>
  <c r="D8551" i="13"/>
  <c r="D8552" i="13"/>
  <c r="D8553" i="13"/>
  <c r="D8554" i="13"/>
  <c r="D8555" i="13"/>
  <c r="D8556" i="13"/>
  <c r="D8557" i="13"/>
  <c r="D8558" i="13"/>
  <c r="D8559" i="13"/>
  <c r="D8560" i="13"/>
  <c r="D8561" i="13"/>
  <c r="D8562" i="13"/>
  <c r="D8563" i="13"/>
  <c r="D8564" i="13"/>
  <c r="D8565" i="13"/>
  <c r="D8566" i="13"/>
  <c r="D8567" i="13"/>
  <c r="D8568" i="13"/>
  <c r="D8569" i="13"/>
  <c r="D8570" i="13"/>
  <c r="D8571" i="13"/>
  <c r="D8572" i="13"/>
  <c r="D8573" i="13"/>
  <c r="D8574" i="13"/>
  <c r="D8575" i="13"/>
  <c r="D8576" i="13"/>
  <c r="D8577" i="13"/>
  <c r="D8578" i="13"/>
  <c r="D8579" i="13"/>
  <c r="D8580" i="13"/>
  <c r="D8581" i="13"/>
  <c r="D8582" i="13"/>
  <c r="D8583" i="13"/>
  <c r="D8584" i="13"/>
  <c r="D8585" i="13"/>
  <c r="D8586" i="13"/>
  <c r="D8587" i="13"/>
  <c r="D8588" i="13"/>
  <c r="D8589" i="13"/>
  <c r="D8590" i="13"/>
  <c r="D8591" i="13"/>
  <c r="D8592" i="13"/>
  <c r="D8593" i="13"/>
  <c r="D8594" i="13"/>
  <c r="D8595" i="13"/>
  <c r="D8596" i="13"/>
  <c r="D8597" i="13"/>
  <c r="D8598" i="13"/>
  <c r="D8599" i="13"/>
  <c r="D8600" i="13"/>
  <c r="D8601" i="13"/>
  <c r="D8602" i="13"/>
  <c r="D8603" i="13"/>
  <c r="D8604" i="13"/>
  <c r="D8605" i="13"/>
  <c r="D8606" i="13"/>
  <c r="D8607" i="13"/>
  <c r="D8608" i="13"/>
  <c r="D8609" i="13"/>
  <c r="D8610" i="13"/>
  <c r="D8611" i="13"/>
  <c r="D8612" i="13"/>
  <c r="D8613" i="13"/>
  <c r="D8614" i="13"/>
  <c r="D8615" i="13"/>
  <c r="D8616" i="13"/>
  <c r="D8617" i="13"/>
  <c r="D8618" i="13"/>
  <c r="D8619" i="13"/>
  <c r="D8620" i="13"/>
  <c r="D8621" i="13"/>
  <c r="D8622" i="13"/>
  <c r="D8623" i="13"/>
  <c r="D8624" i="13"/>
  <c r="D8625" i="13"/>
  <c r="D8626" i="13"/>
  <c r="D8627" i="13"/>
  <c r="D8628" i="13"/>
  <c r="D8629" i="13"/>
  <c r="D8630" i="13"/>
  <c r="D8631" i="13"/>
  <c r="D8632" i="13"/>
  <c r="D8633" i="13"/>
  <c r="D8634" i="13"/>
  <c r="D8635" i="13"/>
  <c r="D8636" i="13"/>
  <c r="D8637" i="13"/>
  <c r="D8638" i="13"/>
  <c r="D8639" i="13"/>
  <c r="D8640" i="13"/>
  <c r="D8641" i="13"/>
  <c r="D8642" i="13"/>
  <c r="D8643" i="13"/>
  <c r="D8644" i="13"/>
  <c r="D8645" i="13"/>
  <c r="D8646" i="13"/>
  <c r="D8647" i="13"/>
  <c r="D8648" i="13"/>
  <c r="D8649" i="13"/>
  <c r="D8650" i="13"/>
  <c r="D8651" i="13"/>
  <c r="D8652" i="13"/>
  <c r="D8653" i="13"/>
  <c r="D8654" i="13"/>
  <c r="D8655" i="13"/>
  <c r="D8656" i="13"/>
  <c r="D8657" i="13"/>
  <c r="D8658" i="13"/>
  <c r="D8659" i="13"/>
  <c r="D8660" i="13"/>
  <c r="D8661" i="13"/>
  <c r="D8662" i="13"/>
  <c r="D8663" i="13"/>
  <c r="D8664" i="13"/>
  <c r="D8665" i="13"/>
  <c r="D8666" i="13"/>
  <c r="D8667" i="13"/>
  <c r="D8668" i="13"/>
  <c r="D8669" i="13"/>
  <c r="D8670" i="13"/>
  <c r="D8671" i="13"/>
  <c r="D8672" i="13"/>
  <c r="D8673" i="13"/>
  <c r="D8674" i="13"/>
  <c r="D8675" i="13"/>
  <c r="D8676" i="13"/>
  <c r="D8677" i="13"/>
  <c r="D8678" i="13"/>
  <c r="D8679" i="13"/>
  <c r="D8680" i="13"/>
  <c r="D8681" i="13"/>
  <c r="D8682" i="13"/>
  <c r="D8683" i="13"/>
  <c r="D8684" i="13"/>
  <c r="D8685" i="13"/>
  <c r="D8686" i="13"/>
  <c r="D8687" i="13"/>
  <c r="D8688" i="13"/>
  <c r="D8689" i="13"/>
  <c r="D8690" i="13"/>
  <c r="D8691" i="13"/>
  <c r="D8692" i="13"/>
  <c r="D8693" i="13"/>
  <c r="D8694" i="13"/>
  <c r="D8695" i="13"/>
  <c r="D8696" i="13"/>
  <c r="D8697" i="13"/>
  <c r="D8698" i="13"/>
  <c r="D8699" i="13"/>
  <c r="D8700" i="13"/>
  <c r="D8701" i="13"/>
  <c r="D8702" i="13"/>
  <c r="D8703" i="13"/>
  <c r="D8704" i="13"/>
  <c r="D8705" i="13"/>
  <c r="D8706" i="13"/>
  <c r="D8707" i="13"/>
  <c r="D8708" i="13"/>
  <c r="D8709" i="13"/>
  <c r="D8710" i="13"/>
  <c r="D8711" i="13"/>
  <c r="D8712" i="13"/>
  <c r="D8713" i="13"/>
  <c r="D8714" i="13"/>
  <c r="D8715" i="13"/>
  <c r="D8716" i="13"/>
  <c r="D8717" i="13"/>
  <c r="D8718" i="13"/>
  <c r="D8719" i="13"/>
  <c r="D8720" i="13"/>
  <c r="D8721" i="13"/>
  <c r="D8722" i="13"/>
  <c r="D8723" i="13"/>
  <c r="D8724" i="13"/>
  <c r="D8725" i="13"/>
  <c r="D8726" i="13"/>
  <c r="D8727" i="13"/>
  <c r="D8728" i="13"/>
  <c r="D8729" i="13"/>
  <c r="D8730" i="13"/>
  <c r="D8731" i="13"/>
  <c r="D8732" i="13"/>
  <c r="D8733" i="13"/>
  <c r="D8734" i="13"/>
  <c r="D8735" i="13"/>
  <c r="D8736" i="13"/>
  <c r="D8737" i="13"/>
  <c r="D8738" i="13"/>
  <c r="D8739" i="13"/>
  <c r="D8740" i="13"/>
  <c r="D8741" i="13"/>
  <c r="D8742" i="13"/>
  <c r="D8743" i="13"/>
  <c r="D8744" i="13"/>
  <c r="D8745" i="13"/>
  <c r="D8746" i="13"/>
  <c r="D8747" i="13"/>
  <c r="D8748" i="13"/>
  <c r="D8749" i="13"/>
  <c r="D8750" i="13"/>
  <c r="D8751" i="13"/>
  <c r="D8752" i="13"/>
  <c r="D8753" i="13"/>
  <c r="D8754" i="13"/>
  <c r="D8755" i="13"/>
  <c r="D8756" i="13"/>
  <c r="D8757" i="13"/>
  <c r="D8758" i="13"/>
  <c r="D8759" i="13"/>
  <c r="D8760" i="13"/>
  <c r="D8761" i="13"/>
  <c r="D8762" i="13"/>
  <c r="D8763" i="13"/>
  <c r="D8764" i="13"/>
  <c r="D8765" i="13"/>
  <c r="D8766" i="13"/>
  <c r="D8767" i="13"/>
  <c r="D8768" i="13"/>
  <c r="D8769" i="13"/>
  <c r="D8770" i="13"/>
  <c r="D8771" i="13"/>
  <c r="D8772" i="13"/>
  <c r="D8773" i="13"/>
  <c r="D8774" i="13"/>
  <c r="D8775" i="13"/>
  <c r="D8776" i="13"/>
  <c r="D8777" i="13"/>
  <c r="D8778" i="13"/>
  <c r="D8779" i="13"/>
  <c r="D8780" i="13"/>
  <c r="D8781" i="13"/>
  <c r="D8782" i="13"/>
  <c r="D8783" i="13"/>
  <c r="D8784" i="13"/>
  <c r="D8785" i="13"/>
  <c r="D8786" i="13"/>
  <c r="D8787" i="13"/>
  <c r="D8788" i="13"/>
  <c r="D8789" i="13"/>
  <c r="D8790" i="13"/>
  <c r="D8791" i="13"/>
  <c r="D8792" i="13"/>
  <c r="D8793" i="13"/>
  <c r="D8794" i="13"/>
  <c r="D8795" i="13"/>
  <c r="D8796" i="13"/>
  <c r="D8797" i="13"/>
  <c r="D8798" i="13"/>
  <c r="D8799" i="13"/>
  <c r="D8800" i="13"/>
  <c r="D8801" i="13"/>
  <c r="D8802" i="13"/>
  <c r="D8803" i="13"/>
  <c r="D8804" i="13"/>
  <c r="D8805" i="13"/>
  <c r="D8806" i="13"/>
  <c r="D8807" i="13"/>
  <c r="D8808" i="13"/>
  <c r="D8809" i="13"/>
  <c r="D8810" i="13"/>
  <c r="D8811" i="13"/>
  <c r="D8812" i="13"/>
  <c r="D8813" i="13"/>
  <c r="D8814" i="13"/>
  <c r="D8815" i="13"/>
  <c r="D8816" i="13"/>
  <c r="D8817" i="13"/>
  <c r="D8818" i="13"/>
  <c r="D8819" i="13"/>
  <c r="D8820" i="13"/>
  <c r="D8821" i="13"/>
  <c r="D8822" i="13"/>
  <c r="D8823" i="13"/>
  <c r="D8824" i="13"/>
  <c r="D8825" i="13"/>
  <c r="D8826" i="13"/>
  <c r="D8827" i="13"/>
  <c r="D8828" i="13"/>
  <c r="D8829" i="13"/>
  <c r="D8830" i="13"/>
  <c r="D8831" i="13"/>
  <c r="D8832" i="13"/>
  <c r="D8833" i="13"/>
  <c r="D8834" i="13"/>
  <c r="D8835" i="13"/>
  <c r="D8836" i="13"/>
  <c r="D8837" i="13"/>
  <c r="D8838" i="13"/>
  <c r="D8839" i="13"/>
  <c r="D8840" i="13"/>
  <c r="D8841" i="13"/>
  <c r="D8842" i="13"/>
  <c r="D8843" i="13"/>
  <c r="D8844" i="13"/>
  <c r="D8845" i="13"/>
  <c r="D8846" i="13"/>
  <c r="D8847" i="13"/>
  <c r="D8848" i="13"/>
  <c r="D8849" i="13"/>
  <c r="D8850" i="13"/>
  <c r="D8851" i="13"/>
  <c r="D8852" i="13"/>
  <c r="D8853" i="13"/>
  <c r="D8854" i="13"/>
  <c r="D8855" i="13"/>
  <c r="D8856" i="13"/>
  <c r="D8857" i="13"/>
  <c r="D8858" i="13"/>
  <c r="D8859" i="13"/>
  <c r="D8860" i="13"/>
  <c r="D8861" i="13"/>
  <c r="D8862" i="13"/>
  <c r="D8863" i="13"/>
  <c r="D8864" i="13"/>
  <c r="D8865" i="13"/>
  <c r="D8866" i="13"/>
  <c r="D8867" i="13"/>
  <c r="D8868" i="13"/>
  <c r="D8869" i="13"/>
  <c r="D8870" i="13"/>
  <c r="D8871" i="13"/>
  <c r="D8872" i="13"/>
  <c r="D8873" i="13"/>
  <c r="D8874" i="13"/>
  <c r="D8875" i="13"/>
  <c r="D8876" i="13"/>
  <c r="D8877" i="13"/>
  <c r="D8878" i="13"/>
  <c r="D8879" i="13"/>
  <c r="D8880" i="13"/>
  <c r="D8881" i="13"/>
  <c r="D8882" i="13"/>
  <c r="D8883" i="13"/>
  <c r="D8884" i="13"/>
  <c r="D8885" i="13"/>
  <c r="D8886" i="13"/>
  <c r="D8887" i="13"/>
  <c r="D8888" i="13"/>
  <c r="D8889" i="13"/>
  <c r="D8890" i="13"/>
  <c r="D8891" i="13"/>
  <c r="D8892" i="13"/>
  <c r="D8893" i="13"/>
  <c r="D8894" i="13"/>
  <c r="D8895" i="13"/>
  <c r="D8896" i="13"/>
  <c r="D8897" i="13"/>
  <c r="D8898" i="13"/>
  <c r="D8899" i="13"/>
  <c r="D8900" i="13"/>
  <c r="D8901" i="13"/>
  <c r="D8902" i="13"/>
  <c r="D8903" i="13"/>
  <c r="D8904" i="13"/>
  <c r="D8905" i="13"/>
  <c r="D8906" i="13"/>
  <c r="D8907" i="13"/>
  <c r="D8908" i="13"/>
  <c r="D8909" i="13"/>
  <c r="D8910" i="13"/>
  <c r="D8911" i="13"/>
  <c r="D8912" i="13"/>
  <c r="D8913" i="13"/>
  <c r="D8914" i="13"/>
  <c r="D8915" i="13"/>
  <c r="D8916" i="13"/>
  <c r="D8917" i="13"/>
  <c r="D8918" i="13"/>
  <c r="D8919" i="13"/>
  <c r="D8920" i="13"/>
  <c r="D8921" i="13"/>
  <c r="D8922" i="13"/>
  <c r="D8923" i="13"/>
  <c r="D8924" i="13"/>
  <c r="D8925" i="13"/>
  <c r="D8926" i="13"/>
  <c r="D8927" i="13"/>
  <c r="D8928" i="13"/>
  <c r="D8929" i="13"/>
  <c r="D8930" i="13"/>
  <c r="D8931" i="13"/>
  <c r="D8932" i="13"/>
  <c r="D8933" i="13"/>
  <c r="D8934" i="13"/>
  <c r="D8935" i="13"/>
  <c r="D8936" i="13"/>
  <c r="D8937" i="13"/>
  <c r="D8938" i="13"/>
  <c r="D8939" i="13"/>
  <c r="D8940" i="13"/>
  <c r="D8941" i="13"/>
  <c r="D8942" i="13"/>
  <c r="D8943" i="13"/>
  <c r="D8944" i="13"/>
  <c r="D8945" i="13"/>
  <c r="D8946" i="13"/>
  <c r="D8947" i="13"/>
  <c r="D8948" i="13"/>
  <c r="D8949" i="13"/>
  <c r="D8950" i="13"/>
  <c r="D8951" i="13"/>
  <c r="D8952" i="13"/>
  <c r="D8953" i="13"/>
  <c r="D8954" i="13"/>
  <c r="D8955" i="13"/>
  <c r="D8956" i="13"/>
  <c r="D8957" i="13"/>
  <c r="D8958" i="13"/>
  <c r="D8959" i="13"/>
  <c r="D8960" i="13"/>
  <c r="D8961" i="13"/>
  <c r="D8962" i="13"/>
  <c r="D8963" i="13"/>
  <c r="D8964" i="13"/>
  <c r="D8965" i="13"/>
  <c r="D8966" i="13"/>
  <c r="D8967" i="13"/>
  <c r="D8968" i="13"/>
  <c r="D8969" i="13"/>
  <c r="D8970" i="13"/>
  <c r="D8971" i="13"/>
  <c r="D8972" i="13"/>
  <c r="D8973" i="13"/>
  <c r="D8974" i="13"/>
  <c r="D8975" i="13"/>
  <c r="D8976" i="13"/>
  <c r="D8977" i="13"/>
  <c r="D8978" i="13"/>
  <c r="D8979" i="13"/>
  <c r="D8980" i="13"/>
  <c r="D8981" i="13"/>
  <c r="D8982" i="13"/>
  <c r="D8983" i="13"/>
  <c r="D8984" i="13"/>
  <c r="D8985" i="13"/>
  <c r="D8986" i="13"/>
  <c r="D8987" i="13"/>
  <c r="D8988" i="13"/>
  <c r="D8989" i="13"/>
  <c r="D8990" i="13"/>
  <c r="D8991" i="13"/>
  <c r="D8992" i="13"/>
  <c r="D8993" i="13"/>
  <c r="D8994" i="13"/>
  <c r="D8995" i="13"/>
  <c r="D8996" i="13"/>
  <c r="D8997" i="13"/>
  <c r="D8998" i="13"/>
  <c r="D8999" i="13"/>
  <c r="D9000" i="13"/>
  <c r="D9001" i="13"/>
  <c r="D9002" i="13"/>
  <c r="D9003" i="13"/>
  <c r="D9004" i="13"/>
  <c r="D9005" i="13"/>
  <c r="D9006" i="13"/>
  <c r="D9007" i="13"/>
  <c r="D9008" i="13"/>
  <c r="D9009" i="13"/>
  <c r="D9010" i="13"/>
  <c r="D9011" i="13"/>
  <c r="D9012" i="13"/>
  <c r="D9013" i="13"/>
  <c r="D9014" i="13"/>
  <c r="D9015" i="13"/>
  <c r="D9016" i="13"/>
  <c r="D9017" i="13"/>
  <c r="D9018" i="13"/>
  <c r="D9019" i="13"/>
  <c r="D9020" i="13"/>
  <c r="D9021" i="13"/>
  <c r="D9022" i="13"/>
  <c r="D9023" i="13"/>
  <c r="D9024" i="13"/>
  <c r="D9025" i="13"/>
  <c r="D9026" i="13"/>
  <c r="D9027" i="13"/>
  <c r="D9028" i="13"/>
  <c r="D9029" i="13"/>
  <c r="D9030" i="13"/>
  <c r="D9031" i="13"/>
  <c r="D9032" i="13"/>
  <c r="D9033" i="13"/>
  <c r="D9034" i="13"/>
  <c r="D9035" i="13"/>
  <c r="D9036" i="13"/>
  <c r="D9037" i="13"/>
  <c r="D9038" i="13"/>
  <c r="D9039" i="13"/>
  <c r="D9040" i="13"/>
  <c r="D9041" i="13"/>
  <c r="D9042" i="13"/>
  <c r="D9043" i="13"/>
  <c r="D9044" i="13"/>
  <c r="D9045" i="13"/>
  <c r="D9046" i="13"/>
  <c r="D9047" i="13"/>
  <c r="D9048" i="13"/>
  <c r="D9049" i="13"/>
  <c r="D9050" i="13"/>
  <c r="D9051" i="13"/>
  <c r="D9052" i="13"/>
  <c r="D9053" i="13"/>
  <c r="D9054" i="13"/>
  <c r="D9055" i="13"/>
  <c r="D9056" i="13"/>
  <c r="D9057" i="13"/>
  <c r="D9058" i="13"/>
  <c r="D9059" i="13"/>
  <c r="D9060" i="13"/>
  <c r="D9061" i="13"/>
  <c r="D9062" i="13"/>
  <c r="D9063" i="13"/>
  <c r="D9064" i="13"/>
  <c r="D9065" i="13"/>
  <c r="D9066" i="13"/>
  <c r="D9067" i="13"/>
  <c r="D9068" i="13"/>
  <c r="D9069" i="13"/>
  <c r="D9070" i="13"/>
  <c r="D9071" i="13"/>
  <c r="D9072" i="13"/>
  <c r="D9073" i="13"/>
  <c r="D9074" i="13"/>
  <c r="D9075" i="13"/>
  <c r="D9076" i="13"/>
  <c r="D9077" i="13"/>
  <c r="D9078" i="13"/>
  <c r="D9079" i="13"/>
  <c r="D9080" i="13"/>
  <c r="D9081" i="13"/>
  <c r="D9082" i="13"/>
  <c r="D9083" i="13"/>
  <c r="D9084" i="13"/>
  <c r="D9085" i="13"/>
  <c r="D9086" i="13"/>
  <c r="D9087" i="13"/>
  <c r="D9088" i="13"/>
  <c r="D9089" i="13"/>
  <c r="D9090" i="13"/>
  <c r="D9091" i="13"/>
  <c r="D9092" i="13"/>
  <c r="D9093" i="13"/>
  <c r="D9094" i="13"/>
  <c r="D9095" i="13"/>
  <c r="D9096" i="13"/>
  <c r="D9097" i="13"/>
  <c r="D9098" i="13"/>
  <c r="D9099" i="13"/>
  <c r="D9100" i="13"/>
  <c r="D9101" i="13"/>
  <c r="D9102" i="13"/>
  <c r="D9103" i="13"/>
  <c r="D9104" i="13"/>
  <c r="D9105" i="13"/>
  <c r="D9106" i="13"/>
  <c r="D9107" i="13"/>
  <c r="D9108" i="13"/>
  <c r="D9109" i="13"/>
  <c r="D9110" i="13"/>
  <c r="D9111" i="13"/>
  <c r="D9112" i="13"/>
  <c r="D9113" i="13"/>
  <c r="D9114" i="13"/>
  <c r="D9115" i="13"/>
  <c r="D9116" i="13"/>
  <c r="D9117" i="13"/>
  <c r="D9118" i="13"/>
  <c r="D9119" i="13"/>
  <c r="D9120" i="13"/>
  <c r="D9121" i="13"/>
  <c r="D9122" i="13"/>
  <c r="D9123" i="13"/>
  <c r="D9124" i="13"/>
  <c r="D9125" i="13"/>
  <c r="D9126" i="13"/>
  <c r="D9127" i="13"/>
  <c r="D9128" i="13"/>
  <c r="D9129" i="13"/>
  <c r="D9130" i="13"/>
  <c r="D9131" i="13"/>
  <c r="D9132" i="13"/>
  <c r="D9133" i="13"/>
  <c r="D9134" i="13"/>
  <c r="D9135" i="13"/>
  <c r="D9136" i="13"/>
  <c r="D9137" i="13"/>
  <c r="D9138" i="13"/>
  <c r="D9139" i="13"/>
  <c r="D9140" i="13"/>
  <c r="D9141" i="13"/>
  <c r="D9142" i="13"/>
  <c r="D9143" i="13"/>
  <c r="D9144" i="13"/>
  <c r="D9145" i="13"/>
  <c r="D9146" i="13"/>
  <c r="D9147" i="13"/>
  <c r="D9148" i="13"/>
  <c r="D9149" i="13"/>
  <c r="D9150" i="13"/>
  <c r="D9151" i="13"/>
  <c r="D9152" i="13"/>
  <c r="D9153" i="13"/>
  <c r="D9154" i="13"/>
  <c r="D9155" i="13"/>
  <c r="D9156" i="13"/>
  <c r="D9157" i="13"/>
  <c r="D9158" i="13"/>
  <c r="D9159" i="13"/>
  <c r="D9160" i="13"/>
  <c r="D9161" i="13"/>
  <c r="D9162" i="13"/>
  <c r="D9163" i="13"/>
  <c r="D9164" i="13"/>
  <c r="D9165" i="13"/>
  <c r="D9166" i="13"/>
  <c r="D9167" i="13"/>
  <c r="D9168" i="13"/>
  <c r="D9169" i="13"/>
  <c r="D9170" i="13"/>
  <c r="D9171" i="13"/>
  <c r="D9172" i="13"/>
  <c r="D9173" i="13"/>
  <c r="D9174" i="13"/>
  <c r="D9175" i="13"/>
  <c r="D9176" i="13"/>
  <c r="D9177" i="13"/>
  <c r="D9178" i="13"/>
  <c r="D9179" i="13"/>
  <c r="D9180" i="13"/>
  <c r="D9181" i="13"/>
  <c r="D9182" i="13"/>
  <c r="D9183" i="13"/>
  <c r="D9184" i="13"/>
  <c r="D9185" i="13"/>
  <c r="D9186" i="13"/>
  <c r="D9187" i="13"/>
  <c r="D9188" i="13"/>
  <c r="D9189" i="13"/>
  <c r="D9190" i="13"/>
  <c r="D9191" i="13"/>
  <c r="D9192" i="13"/>
  <c r="D9193" i="13"/>
  <c r="D9194" i="13"/>
  <c r="D9195" i="13"/>
  <c r="D9196" i="13"/>
  <c r="D9197" i="13"/>
  <c r="D9198" i="13"/>
  <c r="D9199" i="13"/>
  <c r="D9200" i="13"/>
  <c r="D9201" i="13"/>
  <c r="D9202" i="13"/>
  <c r="D9203" i="13"/>
  <c r="D9204" i="13"/>
  <c r="D9205" i="13"/>
  <c r="D9206" i="13"/>
  <c r="D9207" i="13"/>
  <c r="D9208" i="13"/>
  <c r="D9209" i="13"/>
  <c r="D9210" i="13"/>
  <c r="D9211" i="13"/>
  <c r="D9212" i="13"/>
  <c r="D9213" i="13"/>
  <c r="D9214" i="13"/>
  <c r="D9215" i="13"/>
  <c r="D9216" i="13"/>
  <c r="D9217" i="13"/>
  <c r="D9218" i="13"/>
  <c r="D9219" i="13"/>
  <c r="D9220" i="13"/>
  <c r="D9221" i="13"/>
  <c r="D9222" i="13"/>
  <c r="D9223" i="13"/>
  <c r="D9224" i="13"/>
  <c r="D9225" i="13"/>
  <c r="D9226" i="13"/>
  <c r="D9227" i="13"/>
  <c r="D9228" i="13"/>
  <c r="D9229" i="13"/>
  <c r="D9230" i="13"/>
  <c r="D9231" i="13"/>
  <c r="D9232" i="13"/>
  <c r="D9233" i="13"/>
  <c r="D9234" i="13"/>
  <c r="D9235" i="13"/>
  <c r="D9236" i="13"/>
  <c r="D9237" i="13"/>
  <c r="D9238" i="13"/>
  <c r="D9239" i="13"/>
  <c r="D9240" i="13"/>
  <c r="D9241" i="13"/>
  <c r="D9242" i="13"/>
  <c r="D9243" i="13"/>
  <c r="D9244" i="13"/>
  <c r="D9245" i="13"/>
  <c r="D9246" i="13"/>
  <c r="D9247" i="13"/>
  <c r="D9248" i="13"/>
  <c r="D9249" i="13"/>
  <c r="D9250" i="13"/>
  <c r="D9251" i="13"/>
  <c r="D9252" i="13"/>
  <c r="D9253" i="13"/>
  <c r="D9254" i="13"/>
  <c r="D9255" i="13"/>
  <c r="D9256" i="13"/>
  <c r="D9257" i="13"/>
  <c r="D9258" i="13"/>
  <c r="D9259" i="13"/>
  <c r="D9260" i="13"/>
  <c r="D9261" i="13"/>
  <c r="D9262" i="13"/>
  <c r="D9263" i="13"/>
  <c r="D9264" i="13"/>
  <c r="D9265" i="13"/>
  <c r="D9266" i="13"/>
  <c r="D9267" i="13"/>
  <c r="D9268" i="13"/>
  <c r="D9269" i="13"/>
  <c r="D9270" i="13"/>
  <c r="D9271" i="13"/>
  <c r="D9272" i="13"/>
  <c r="D9273" i="13"/>
  <c r="D9274" i="13"/>
  <c r="D9275" i="13"/>
  <c r="D9276" i="13"/>
  <c r="D9277" i="13"/>
  <c r="D9278" i="13"/>
  <c r="D9279" i="13"/>
  <c r="D9280" i="13"/>
  <c r="D9281" i="13"/>
  <c r="D9282" i="13"/>
  <c r="D9283" i="13"/>
  <c r="D9284" i="13"/>
  <c r="D9285" i="13"/>
  <c r="D9286" i="13"/>
  <c r="D9287" i="13"/>
  <c r="D9288" i="13"/>
  <c r="D9289" i="13"/>
  <c r="D9290" i="13"/>
  <c r="D9291" i="13"/>
  <c r="D9292" i="13"/>
  <c r="D9293" i="13"/>
  <c r="D9294" i="13"/>
  <c r="D9295" i="13"/>
  <c r="D9296" i="13"/>
  <c r="D9297" i="13"/>
  <c r="D9298" i="13"/>
  <c r="D9299" i="13"/>
  <c r="D9300" i="13"/>
  <c r="D9301" i="13"/>
  <c r="D9302" i="13"/>
  <c r="D9303" i="13"/>
  <c r="D9304" i="13"/>
  <c r="D9305" i="13"/>
  <c r="D9306" i="13"/>
  <c r="D9307" i="13"/>
  <c r="D9308" i="13"/>
  <c r="D9309" i="13"/>
  <c r="D9310" i="13"/>
  <c r="D9311" i="13"/>
  <c r="D9312" i="13"/>
  <c r="D9313" i="13"/>
  <c r="D9314" i="13"/>
  <c r="D9315" i="13"/>
  <c r="D9316" i="13"/>
  <c r="D9317" i="13"/>
  <c r="D9318" i="13"/>
  <c r="D9319" i="13"/>
  <c r="D9320" i="13"/>
  <c r="D9321" i="13"/>
  <c r="D9322" i="13"/>
  <c r="D9323" i="13"/>
  <c r="D9324" i="13"/>
  <c r="D9325" i="13"/>
  <c r="D9326" i="13"/>
  <c r="D9327" i="13"/>
  <c r="D9328" i="13"/>
  <c r="D9329" i="13"/>
  <c r="D9330" i="13"/>
  <c r="D9331" i="13"/>
  <c r="D9332" i="13"/>
  <c r="D9333" i="13"/>
  <c r="D9334" i="13"/>
  <c r="D9335" i="13"/>
  <c r="D9336" i="13"/>
  <c r="D9337" i="13"/>
  <c r="D9338" i="13"/>
  <c r="D9339" i="13"/>
  <c r="D9340" i="13"/>
  <c r="D9341" i="13"/>
  <c r="D9342" i="13"/>
  <c r="D9343" i="13"/>
  <c r="D9344" i="13"/>
  <c r="D9345" i="13"/>
  <c r="D9346" i="13"/>
  <c r="D9347" i="13"/>
  <c r="D9348" i="13"/>
  <c r="D9349" i="13"/>
  <c r="D9350" i="13"/>
  <c r="D9351" i="13"/>
  <c r="D9352" i="13"/>
  <c r="D9353" i="13"/>
  <c r="D9354" i="13"/>
  <c r="D9355" i="13"/>
  <c r="D9356" i="13"/>
  <c r="D9357" i="13"/>
  <c r="D9358" i="13"/>
  <c r="D9359" i="13"/>
  <c r="D9360" i="13"/>
  <c r="D9361" i="13"/>
  <c r="D9362" i="13"/>
  <c r="D9363" i="13"/>
  <c r="D9364" i="13"/>
  <c r="D9365" i="13"/>
  <c r="D9366" i="13"/>
  <c r="D9367" i="13"/>
  <c r="D9368" i="13"/>
  <c r="D9369" i="13"/>
  <c r="D9370" i="13"/>
  <c r="D9371" i="13"/>
  <c r="D9372" i="13"/>
  <c r="D9373" i="13"/>
  <c r="D9374" i="13"/>
  <c r="D9375" i="13"/>
  <c r="D9376" i="13"/>
  <c r="D9377" i="13"/>
  <c r="D9378" i="13"/>
  <c r="D9379" i="13"/>
  <c r="D9380" i="13"/>
  <c r="D9381" i="13"/>
  <c r="D9382" i="13"/>
  <c r="D9383" i="13"/>
  <c r="D9384" i="13"/>
  <c r="D9385" i="13"/>
  <c r="D9386" i="13"/>
  <c r="D9387" i="13"/>
  <c r="D9388" i="13"/>
  <c r="D9389" i="13"/>
  <c r="D9390" i="13"/>
  <c r="D9391" i="13"/>
  <c r="D9392" i="13"/>
  <c r="D9393" i="13"/>
  <c r="D9394" i="13"/>
  <c r="D9395" i="13"/>
  <c r="D9396" i="13"/>
  <c r="D9397" i="13"/>
  <c r="D9398" i="13"/>
  <c r="D9399" i="13"/>
  <c r="D9400" i="13"/>
  <c r="D9401" i="13"/>
  <c r="D9402" i="13"/>
  <c r="D9403" i="13"/>
  <c r="D9404" i="13"/>
  <c r="D9405" i="13"/>
  <c r="D9406" i="13"/>
  <c r="D9407" i="13"/>
  <c r="D9408" i="13"/>
  <c r="D9409" i="13"/>
  <c r="D9410" i="13"/>
  <c r="D9411" i="13"/>
  <c r="D9412" i="13"/>
  <c r="D9413" i="13"/>
  <c r="D9414" i="13"/>
  <c r="D9415" i="13"/>
  <c r="D9416" i="13"/>
  <c r="D9417" i="13"/>
  <c r="D9418" i="13"/>
  <c r="D9419" i="13"/>
  <c r="D9420" i="13"/>
  <c r="D9421" i="13"/>
  <c r="D9422" i="13"/>
  <c r="D9423" i="13"/>
  <c r="D9424" i="13"/>
  <c r="D9425" i="13"/>
  <c r="D9426" i="13"/>
  <c r="D9427" i="13"/>
  <c r="D9428" i="13"/>
  <c r="D9429" i="13"/>
  <c r="D9430" i="13"/>
  <c r="D9431" i="13"/>
  <c r="D9432" i="13"/>
  <c r="D9433" i="13"/>
  <c r="D9434" i="13"/>
  <c r="D9435" i="13"/>
  <c r="D9436" i="13"/>
  <c r="D9437" i="13"/>
  <c r="D9438" i="13"/>
  <c r="D9439" i="13"/>
  <c r="D9440" i="13"/>
  <c r="D9441" i="13"/>
  <c r="D9442" i="13"/>
  <c r="D9443" i="13"/>
  <c r="D9444" i="13"/>
  <c r="D9445" i="13"/>
  <c r="D9446" i="13"/>
  <c r="D9447" i="13"/>
  <c r="D9448" i="13"/>
  <c r="D9449" i="13"/>
  <c r="D9450" i="13"/>
  <c r="D9451" i="13"/>
  <c r="D9452" i="13"/>
  <c r="D9453" i="13"/>
  <c r="D9454" i="13"/>
  <c r="D9455" i="13"/>
  <c r="D9456" i="13"/>
  <c r="D9457" i="13"/>
  <c r="D9458" i="13"/>
  <c r="D9459" i="13"/>
  <c r="D9460" i="13"/>
  <c r="D9461" i="13"/>
  <c r="D9462" i="13"/>
  <c r="D9463" i="13"/>
  <c r="D9464" i="13"/>
  <c r="D9465" i="13"/>
  <c r="D9466" i="13"/>
  <c r="D9467" i="13"/>
  <c r="D9468" i="13"/>
  <c r="D9469" i="13"/>
  <c r="D9470" i="13"/>
  <c r="D9471" i="13"/>
  <c r="D9472" i="13"/>
  <c r="D9473" i="13"/>
  <c r="D9474" i="13"/>
  <c r="D9475" i="13"/>
  <c r="D9476" i="13"/>
  <c r="D9477" i="13"/>
  <c r="D9478" i="13"/>
  <c r="D9479" i="13"/>
  <c r="D9480" i="13"/>
  <c r="D9481" i="13"/>
  <c r="D9482" i="13"/>
  <c r="D9483" i="13"/>
  <c r="D9484" i="13"/>
  <c r="D9485" i="13"/>
  <c r="D9486" i="13"/>
  <c r="D9487" i="13"/>
  <c r="D9488" i="13"/>
  <c r="D9489" i="13"/>
  <c r="D9490" i="13"/>
  <c r="D9491" i="13"/>
  <c r="D9492" i="13"/>
  <c r="D9493" i="13"/>
  <c r="D9494" i="13"/>
  <c r="D9495" i="13"/>
  <c r="D9496" i="13"/>
  <c r="D9497" i="13"/>
  <c r="D9498" i="13"/>
  <c r="D9499" i="13"/>
  <c r="D9500" i="13"/>
  <c r="D9501" i="13"/>
  <c r="D9502" i="13"/>
  <c r="D9503" i="13"/>
  <c r="D9504" i="13"/>
  <c r="D9505" i="13"/>
  <c r="D9506" i="13"/>
  <c r="D9507" i="13"/>
  <c r="D9508" i="13"/>
  <c r="D9509" i="13"/>
  <c r="D9510" i="13"/>
  <c r="D9511" i="13"/>
  <c r="D9512" i="13"/>
  <c r="D9513" i="13"/>
  <c r="D9514" i="13"/>
  <c r="D9515" i="13"/>
  <c r="D9516" i="13"/>
  <c r="D9517" i="13"/>
  <c r="D9518" i="13"/>
  <c r="D9519" i="13"/>
  <c r="D9520" i="13"/>
  <c r="D9521" i="13"/>
  <c r="D9522" i="13"/>
  <c r="D9523" i="13"/>
  <c r="D9524" i="13"/>
  <c r="D9525" i="13"/>
  <c r="D9526" i="13"/>
  <c r="D9527" i="13"/>
  <c r="D9528" i="13"/>
  <c r="D9529" i="13"/>
  <c r="D9530" i="13"/>
  <c r="D9531" i="13"/>
  <c r="D9532" i="13"/>
  <c r="D9533" i="13"/>
  <c r="D9534" i="13"/>
  <c r="D9535" i="13"/>
  <c r="D9536" i="13"/>
  <c r="D9537" i="13"/>
  <c r="D9538" i="13"/>
  <c r="D9539" i="13"/>
  <c r="D9540" i="13"/>
  <c r="D9541" i="13"/>
  <c r="D9542" i="13"/>
  <c r="D9543" i="13"/>
  <c r="D9544" i="13"/>
  <c r="D9545" i="13"/>
  <c r="D9546" i="13"/>
  <c r="D9547" i="13"/>
  <c r="D9548" i="13"/>
  <c r="D9549" i="13"/>
  <c r="D9550" i="13"/>
  <c r="D9551" i="13"/>
  <c r="D9552" i="13"/>
  <c r="D9553" i="13"/>
  <c r="D9554" i="13"/>
  <c r="D9555" i="13"/>
  <c r="D9556" i="13"/>
  <c r="D9557" i="13"/>
  <c r="D9558" i="13"/>
  <c r="D9559" i="13"/>
  <c r="D9560" i="13"/>
  <c r="D9561" i="13"/>
  <c r="D9562" i="13"/>
  <c r="D9563" i="13"/>
  <c r="D9564" i="13"/>
  <c r="D9565" i="13"/>
  <c r="D9566" i="13"/>
  <c r="D9567" i="13"/>
  <c r="D9568" i="13"/>
  <c r="D9569" i="13"/>
  <c r="D9570" i="13"/>
  <c r="D9571" i="13"/>
  <c r="D9572" i="13"/>
  <c r="D9573" i="13"/>
  <c r="D9574" i="13"/>
  <c r="D9575" i="13"/>
  <c r="D9576" i="13"/>
  <c r="D9577" i="13"/>
  <c r="D9578" i="13"/>
  <c r="D9579" i="13"/>
  <c r="D9580" i="13"/>
  <c r="D9581" i="13"/>
  <c r="D9582" i="13"/>
  <c r="D9583" i="13"/>
  <c r="D9584" i="13"/>
  <c r="D9585" i="13"/>
  <c r="D9586" i="13"/>
  <c r="D9587" i="13"/>
  <c r="D9588" i="13"/>
  <c r="D9589" i="13"/>
  <c r="D9590" i="13"/>
  <c r="D9591" i="13"/>
  <c r="D9592" i="13"/>
  <c r="D9593" i="13"/>
  <c r="D9594" i="13"/>
  <c r="D9595" i="13"/>
  <c r="D9596" i="13"/>
  <c r="D9597" i="13"/>
  <c r="D9598" i="13"/>
  <c r="D9599" i="13"/>
  <c r="D9600" i="13"/>
  <c r="D9601" i="13"/>
  <c r="D9602" i="13"/>
  <c r="D9603" i="13"/>
  <c r="D9604" i="13"/>
  <c r="D9605" i="13"/>
  <c r="D9606" i="13"/>
  <c r="D9607" i="13"/>
  <c r="D9608" i="13"/>
  <c r="D9609" i="13"/>
  <c r="D9610" i="13"/>
  <c r="D9611" i="13"/>
  <c r="D9612" i="13"/>
  <c r="D9613" i="13"/>
  <c r="D9614" i="13"/>
  <c r="D9615" i="13"/>
  <c r="D9616" i="13"/>
  <c r="D9617" i="13"/>
  <c r="D9618" i="13"/>
  <c r="D9619" i="13"/>
  <c r="D9620" i="13"/>
  <c r="D9621" i="13"/>
  <c r="D9622" i="13"/>
  <c r="D9623" i="13"/>
  <c r="D9624" i="13"/>
  <c r="D9625" i="13"/>
  <c r="D9626" i="13"/>
  <c r="D9627" i="13"/>
  <c r="D9628" i="13"/>
  <c r="D9629" i="13"/>
  <c r="D9630" i="13"/>
  <c r="D9631" i="13"/>
  <c r="D9632" i="13"/>
  <c r="D9633" i="13"/>
  <c r="D9634" i="13"/>
  <c r="D9635" i="13"/>
  <c r="D9636" i="13"/>
  <c r="D9637" i="13"/>
  <c r="D9638" i="13"/>
  <c r="D9639" i="13"/>
  <c r="D9640" i="13"/>
  <c r="D9641" i="13"/>
  <c r="D9642" i="13"/>
  <c r="D9643" i="13"/>
  <c r="D9644" i="13"/>
  <c r="D9645" i="13"/>
  <c r="D9646" i="13"/>
  <c r="D9647" i="13"/>
  <c r="D9648" i="13"/>
  <c r="D9649" i="13"/>
  <c r="D9650" i="13"/>
  <c r="D9651" i="13"/>
  <c r="D9652" i="13"/>
  <c r="D9653" i="13"/>
  <c r="D9654" i="13"/>
  <c r="D9655" i="13"/>
  <c r="D9656" i="13"/>
  <c r="D9657" i="13"/>
  <c r="D9658" i="13"/>
  <c r="D9659" i="13"/>
  <c r="D9660" i="13"/>
  <c r="D9661" i="13"/>
  <c r="D9662" i="13"/>
  <c r="D9663" i="13"/>
  <c r="D9664" i="13"/>
  <c r="D9665" i="13"/>
  <c r="D9666" i="13"/>
  <c r="D9667" i="13"/>
  <c r="D9668" i="13"/>
  <c r="D9669" i="13"/>
  <c r="D9670" i="13"/>
  <c r="D9671" i="13"/>
  <c r="D9672" i="13"/>
  <c r="D9673" i="13"/>
  <c r="D9674" i="13"/>
  <c r="D9675" i="13"/>
  <c r="D9676" i="13"/>
  <c r="D9677" i="13"/>
  <c r="D9678" i="13"/>
  <c r="D9679" i="13"/>
  <c r="D9680" i="13"/>
  <c r="D9681" i="13"/>
  <c r="D9682" i="13"/>
  <c r="D9683" i="13"/>
  <c r="D9684" i="13"/>
  <c r="D9685" i="13"/>
  <c r="D9686" i="13"/>
  <c r="D9687" i="13"/>
  <c r="D9688" i="13"/>
  <c r="D9689" i="13"/>
  <c r="D9690" i="13"/>
  <c r="D9691" i="13"/>
  <c r="D9692" i="13"/>
  <c r="D9693" i="13"/>
  <c r="D9694" i="13"/>
  <c r="D9695" i="13"/>
  <c r="D9696" i="13"/>
  <c r="D9697" i="13"/>
  <c r="D9698" i="13"/>
  <c r="D9699" i="13"/>
  <c r="D9700" i="13"/>
  <c r="D9701" i="13"/>
  <c r="D9702" i="13"/>
  <c r="D9703" i="13"/>
  <c r="D9704" i="13"/>
  <c r="D9705" i="13"/>
  <c r="D9706" i="13"/>
  <c r="D9707" i="13"/>
  <c r="D9708" i="13"/>
  <c r="D9709" i="13"/>
  <c r="D9710" i="13"/>
  <c r="D9711" i="13"/>
  <c r="D9712" i="13"/>
  <c r="D9713" i="13"/>
  <c r="D9714" i="13"/>
  <c r="D9715" i="13"/>
  <c r="D9716" i="13"/>
  <c r="D9717" i="13"/>
  <c r="D9718" i="13"/>
  <c r="D9719" i="13"/>
  <c r="D9720" i="13"/>
  <c r="D9721" i="13"/>
  <c r="D9722" i="13"/>
  <c r="D9723" i="13"/>
  <c r="D9724" i="13"/>
  <c r="D9725" i="13"/>
  <c r="D9726" i="13"/>
  <c r="D9727" i="13"/>
  <c r="D9728" i="13"/>
  <c r="D9729" i="13"/>
  <c r="D9730" i="13"/>
  <c r="D9731" i="13"/>
  <c r="D9732" i="13"/>
  <c r="D9733" i="13"/>
  <c r="D9734" i="13"/>
  <c r="D9735" i="13"/>
  <c r="D9736" i="13"/>
  <c r="D9737" i="13"/>
  <c r="D9738" i="13"/>
  <c r="D9739" i="13"/>
  <c r="D9740" i="13"/>
  <c r="D9741" i="13"/>
  <c r="D9742" i="13"/>
  <c r="D9743" i="13"/>
  <c r="D9744" i="13"/>
  <c r="D9745" i="13"/>
  <c r="D9746" i="13"/>
  <c r="D9747" i="13"/>
  <c r="D9748" i="13"/>
  <c r="D9749" i="13"/>
  <c r="D9750" i="13"/>
  <c r="D9751" i="13"/>
  <c r="D9752" i="13"/>
  <c r="D9753" i="13"/>
  <c r="D9754" i="13"/>
  <c r="D9755" i="13"/>
  <c r="D9756" i="13"/>
  <c r="D9757" i="13"/>
  <c r="D9758" i="13"/>
  <c r="D9759" i="13"/>
  <c r="D9760" i="13"/>
  <c r="D9761" i="13"/>
  <c r="D9762" i="13"/>
  <c r="D9763" i="13"/>
  <c r="D9764" i="13"/>
  <c r="D9765" i="13"/>
  <c r="D9766" i="13"/>
  <c r="D9767" i="13"/>
  <c r="D9768" i="13"/>
  <c r="D9769" i="13"/>
  <c r="D9770" i="13"/>
  <c r="D9771" i="13"/>
  <c r="D9772" i="13"/>
  <c r="D9773" i="13"/>
  <c r="D9774" i="13"/>
  <c r="D9775" i="13"/>
  <c r="D9776" i="13"/>
  <c r="D9777" i="13"/>
  <c r="D9778" i="13"/>
  <c r="D9779" i="13"/>
  <c r="D9780" i="13"/>
  <c r="D9781" i="13"/>
  <c r="D9782" i="13"/>
  <c r="D9783" i="13"/>
  <c r="D9784" i="13"/>
  <c r="D9785" i="13"/>
  <c r="D9786" i="13"/>
  <c r="D9787" i="13"/>
  <c r="D9788" i="13"/>
  <c r="D9789" i="13"/>
  <c r="D9790" i="13"/>
  <c r="D9791" i="13"/>
  <c r="D9792" i="13"/>
  <c r="D9793" i="13"/>
  <c r="D9794" i="13"/>
  <c r="D9795" i="13"/>
  <c r="D9796" i="13"/>
  <c r="D9797" i="13"/>
  <c r="D9798" i="13"/>
  <c r="D9799" i="13"/>
  <c r="D9800" i="13"/>
  <c r="D9801" i="13"/>
  <c r="D9802" i="13"/>
  <c r="D9803" i="13"/>
  <c r="D9804" i="13"/>
  <c r="D9805" i="13"/>
  <c r="D9806" i="13"/>
  <c r="D9807" i="13"/>
  <c r="D9808" i="13"/>
  <c r="D9809" i="13"/>
  <c r="D9810" i="13"/>
  <c r="D9811" i="13"/>
  <c r="D9812" i="13"/>
  <c r="D9813" i="13"/>
  <c r="D9814" i="13"/>
  <c r="D9815" i="13"/>
  <c r="D9816" i="13"/>
  <c r="D9817" i="13"/>
  <c r="D9818" i="13"/>
  <c r="D9819" i="13"/>
  <c r="D9820" i="13"/>
  <c r="D9821" i="13"/>
  <c r="D9822" i="13"/>
  <c r="D9823" i="13"/>
  <c r="D9824" i="13"/>
  <c r="D9825" i="13"/>
  <c r="D9826" i="13"/>
  <c r="D9827" i="13"/>
  <c r="D9828" i="13"/>
  <c r="D9829" i="13"/>
  <c r="D9830" i="13"/>
  <c r="D9831" i="13"/>
  <c r="D9832" i="13"/>
  <c r="D9833" i="13"/>
  <c r="D9834" i="13"/>
  <c r="D9835" i="13"/>
  <c r="D9836" i="13"/>
  <c r="D9837" i="13"/>
  <c r="D9838" i="13"/>
  <c r="D9839" i="13"/>
  <c r="D9840" i="13"/>
  <c r="D9841" i="13"/>
  <c r="D9842" i="13"/>
  <c r="D9843" i="13"/>
  <c r="D9844" i="13"/>
  <c r="D9845" i="13"/>
  <c r="D9846" i="13"/>
  <c r="D9847" i="13"/>
  <c r="D9848" i="13"/>
  <c r="D9849" i="13"/>
  <c r="D9850" i="13"/>
  <c r="D9851" i="13"/>
  <c r="D9852" i="13"/>
  <c r="D9853" i="13"/>
  <c r="D9854" i="13"/>
  <c r="D9855" i="13"/>
  <c r="D9856" i="13"/>
  <c r="D9857" i="13"/>
  <c r="D9858" i="13"/>
  <c r="D9859" i="13"/>
  <c r="D9860" i="13"/>
  <c r="D9861" i="13"/>
  <c r="D9862" i="13"/>
  <c r="D9863" i="13"/>
  <c r="D9864" i="13"/>
  <c r="D9865" i="13"/>
  <c r="D9866" i="13"/>
  <c r="D9867" i="13"/>
  <c r="D9868" i="13"/>
  <c r="D9869" i="13"/>
  <c r="D9870" i="13"/>
  <c r="D9871" i="13"/>
  <c r="D9872" i="13"/>
  <c r="D9873" i="13"/>
  <c r="D9874" i="13"/>
  <c r="D9875" i="13"/>
  <c r="D9876" i="13"/>
  <c r="D9877" i="13"/>
  <c r="D9878" i="13"/>
  <c r="D9879" i="13"/>
  <c r="D9880" i="13"/>
  <c r="D9881" i="13"/>
  <c r="D9882" i="13"/>
  <c r="D9883" i="13"/>
  <c r="D9884" i="13"/>
  <c r="D9885" i="13"/>
  <c r="D9886" i="13"/>
  <c r="D9887" i="13"/>
  <c r="D9888" i="13"/>
  <c r="D9889" i="13"/>
  <c r="D9890" i="13"/>
  <c r="D9891" i="13"/>
  <c r="D9892" i="13"/>
  <c r="D9893" i="13"/>
  <c r="D9894" i="13"/>
  <c r="D9895" i="13"/>
  <c r="D9896" i="13"/>
  <c r="D9897" i="13"/>
  <c r="D9898" i="13"/>
  <c r="D9899" i="13"/>
  <c r="D9900" i="13"/>
  <c r="D9901" i="13"/>
  <c r="D9902" i="13"/>
  <c r="D9903" i="13"/>
  <c r="D9904" i="13"/>
  <c r="D9905" i="13"/>
  <c r="D9906" i="13"/>
  <c r="D9907" i="13"/>
  <c r="D9908" i="13"/>
  <c r="D9909" i="13"/>
  <c r="D9910" i="13"/>
  <c r="D9911" i="13"/>
  <c r="D9912" i="13"/>
  <c r="D9913" i="13"/>
  <c r="D9914" i="13"/>
  <c r="D9915" i="13"/>
  <c r="D9916" i="13"/>
  <c r="D9917" i="13"/>
  <c r="D9918" i="13"/>
  <c r="D9919" i="13"/>
  <c r="D9920" i="13"/>
  <c r="D9921" i="13"/>
  <c r="D9922" i="13"/>
  <c r="D9923" i="13"/>
  <c r="D9924" i="13"/>
  <c r="D9925" i="13"/>
  <c r="D9926" i="13"/>
  <c r="D9927" i="13"/>
  <c r="D9928" i="13"/>
  <c r="D9929" i="13"/>
  <c r="D9930" i="13"/>
  <c r="D9931" i="13"/>
  <c r="D9932" i="13"/>
  <c r="D9933" i="13"/>
  <c r="D9934" i="13"/>
  <c r="D9935" i="13"/>
  <c r="D9936" i="13"/>
  <c r="D9937" i="13"/>
  <c r="D9938" i="13"/>
  <c r="D9939" i="13"/>
  <c r="D9940" i="13"/>
  <c r="D9941" i="13"/>
  <c r="D9942" i="13"/>
  <c r="D9943" i="13"/>
  <c r="D9944" i="13"/>
  <c r="D9945" i="13"/>
  <c r="D9946" i="13"/>
  <c r="D9947" i="13"/>
  <c r="D9948" i="13"/>
  <c r="D9949" i="13"/>
  <c r="D9950" i="13"/>
  <c r="D9951" i="13"/>
  <c r="D9952" i="13"/>
  <c r="D9953" i="13"/>
  <c r="D9954" i="13"/>
  <c r="D9955" i="13"/>
  <c r="D9956" i="13"/>
  <c r="D9957" i="13"/>
  <c r="D9958" i="13"/>
  <c r="D9959" i="13"/>
  <c r="D9960" i="13"/>
  <c r="D9961" i="13"/>
  <c r="D9962" i="13"/>
  <c r="D9963" i="13"/>
  <c r="D9964" i="13"/>
  <c r="D9965" i="13"/>
  <c r="D9966" i="13"/>
  <c r="D9967" i="13"/>
  <c r="D9968" i="13"/>
  <c r="D9969" i="13"/>
  <c r="D9970" i="13"/>
  <c r="D9971" i="13"/>
  <c r="D9972" i="13"/>
  <c r="D9973" i="13"/>
  <c r="D9974" i="13"/>
  <c r="D9975" i="13"/>
  <c r="D9976" i="13"/>
  <c r="D9977" i="13"/>
  <c r="D9978" i="13"/>
  <c r="D9979" i="13"/>
  <c r="D9980" i="13"/>
  <c r="D9981" i="13"/>
  <c r="D9982" i="13"/>
  <c r="D9983" i="13"/>
  <c r="D9984" i="13"/>
  <c r="D9985" i="13"/>
  <c r="D9986" i="13"/>
  <c r="D9987" i="13"/>
  <c r="D9988" i="13"/>
  <c r="D9989" i="13"/>
  <c r="D9990" i="13"/>
  <c r="D9991" i="13"/>
  <c r="D9992" i="13"/>
  <c r="D9993" i="13"/>
  <c r="D9994" i="13"/>
  <c r="D9995" i="13"/>
  <c r="D9996" i="13"/>
  <c r="D9997" i="13"/>
  <c r="D9998" i="13"/>
  <c r="D9999" i="13"/>
  <c r="D10000" i="13"/>
  <c r="D10001" i="13"/>
  <c r="D10002" i="13"/>
  <c r="D10003" i="13"/>
  <c r="D10004" i="13"/>
  <c r="D10005" i="13"/>
  <c r="D10006" i="13"/>
  <c r="D10007" i="13"/>
  <c r="D10008" i="13"/>
  <c r="D10009" i="13"/>
  <c r="D10010" i="13"/>
  <c r="D10011" i="13"/>
  <c r="D10012" i="13"/>
  <c r="D10013" i="13"/>
  <c r="D10014" i="13"/>
  <c r="D10015" i="13"/>
  <c r="D10016" i="13"/>
  <c r="D10017" i="13"/>
  <c r="D10018" i="13"/>
  <c r="D10019" i="13"/>
  <c r="D10020" i="13"/>
  <c r="D10021" i="13"/>
  <c r="D10022" i="13"/>
  <c r="D10023" i="13"/>
  <c r="D10024" i="13"/>
  <c r="D10025" i="13"/>
  <c r="D10026" i="13"/>
  <c r="D10027" i="13"/>
  <c r="D10028" i="13"/>
  <c r="D10029" i="13"/>
  <c r="D10030" i="13"/>
  <c r="D10031" i="13"/>
  <c r="D10032" i="13"/>
  <c r="D10033" i="13"/>
  <c r="D10034" i="13"/>
  <c r="D10035" i="13"/>
  <c r="D10036" i="13"/>
  <c r="D10037" i="13"/>
  <c r="D10038" i="13"/>
  <c r="D10039" i="13"/>
  <c r="D10040" i="13"/>
  <c r="D10041" i="13"/>
  <c r="D10042" i="13"/>
  <c r="D10043" i="13"/>
  <c r="D10044" i="13"/>
  <c r="D10045" i="13"/>
  <c r="D10046" i="13"/>
  <c r="D10047" i="13"/>
  <c r="D10048" i="13"/>
  <c r="D10049" i="13"/>
  <c r="D10050" i="13"/>
  <c r="D10051" i="13"/>
  <c r="D10052" i="13"/>
  <c r="D10053" i="13"/>
  <c r="D10054" i="13"/>
  <c r="D10055" i="13"/>
  <c r="D10056" i="13"/>
  <c r="D10057" i="13"/>
  <c r="D10058" i="13"/>
  <c r="D10059" i="13"/>
  <c r="D10060" i="13"/>
  <c r="D10061" i="13"/>
  <c r="D10062" i="13"/>
  <c r="D10063" i="13"/>
  <c r="D10064" i="13"/>
  <c r="D10065" i="13"/>
  <c r="D10066" i="13"/>
  <c r="D10067" i="13"/>
  <c r="D10068" i="13"/>
  <c r="D10069" i="13"/>
  <c r="D10070" i="13"/>
  <c r="D10071" i="13"/>
  <c r="D10072" i="13"/>
  <c r="D10073" i="13"/>
  <c r="D10074" i="13"/>
  <c r="D10075" i="13"/>
  <c r="D10076" i="13"/>
  <c r="D10077" i="13"/>
  <c r="D10078" i="13"/>
  <c r="D10079" i="13"/>
  <c r="D10080" i="13"/>
  <c r="D10081" i="13"/>
  <c r="D10082" i="13"/>
  <c r="D10083" i="13"/>
  <c r="D10084" i="13"/>
  <c r="D10085" i="13"/>
  <c r="D10086" i="13"/>
  <c r="D10087" i="13"/>
  <c r="D10088" i="13"/>
  <c r="D10089" i="13"/>
  <c r="D10090" i="13"/>
  <c r="D10091" i="13"/>
  <c r="D10092" i="13"/>
  <c r="D10093" i="13"/>
  <c r="D10094" i="13"/>
  <c r="D10095" i="13"/>
  <c r="D10096" i="13"/>
  <c r="D10097" i="13"/>
  <c r="D10098" i="13"/>
  <c r="D10099" i="13"/>
  <c r="D10100" i="13"/>
  <c r="D10101" i="13"/>
  <c r="D10102" i="13"/>
  <c r="D10103" i="13"/>
  <c r="D10104" i="13"/>
  <c r="D10105" i="13"/>
  <c r="D10106" i="13"/>
  <c r="D10107" i="13"/>
  <c r="D10108" i="13"/>
  <c r="D10109" i="13"/>
  <c r="D10110" i="13"/>
  <c r="D10111" i="13"/>
  <c r="D10112" i="13"/>
  <c r="D10113" i="13"/>
  <c r="D10114" i="13"/>
  <c r="D10115" i="13"/>
  <c r="D10116" i="13"/>
  <c r="D10117" i="13"/>
  <c r="D10118" i="13"/>
  <c r="D10119" i="13"/>
  <c r="D10120" i="13"/>
  <c r="D10121" i="13"/>
  <c r="D10122" i="13"/>
  <c r="D10123" i="13"/>
  <c r="D10124" i="13"/>
  <c r="D10125" i="13"/>
  <c r="D10126" i="13"/>
  <c r="D10127" i="13"/>
  <c r="D10128" i="13"/>
  <c r="D10129" i="13"/>
  <c r="D10130" i="13"/>
  <c r="D10131" i="13"/>
  <c r="D10132" i="13"/>
  <c r="D10133" i="13"/>
  <c r="D10134" i="13"/>
  <c r="D10135" i="13"/>
  <c r="D10136" i="13"/>
  <c r="D10137" i="13"/>
  <c r="D10138" i="13"/>
  <c r="D10139" i="13"/>
  <c r="D10140" i="13"/>
  <c r="D10141" i="13"/>
  <c r="D10142" i="13"/>
  <c r="D10143" i="13"/>
  <c r="D10144" i="13"/>
  <c r="D10145" i="13"/>
  <c r="D10146" i="13"/>
  <c r="D10147" i="13"/>
  <c r="D10148" i="13"/>
  <c r="D10149" i="13"/>
  <c r="D10150" i="13"/>
  <c r="D10151" i="13"/>
  <c r="D10152" i="13"/>
  <c r="D10153" i="13"/>
  <c r="D10154" i="13"/>
  <c r="D10155" i="13"/>
  <c r="D10156" i="13"/>
  <c r="D10157" i="13"/>
  <c r="D10158" i="13"/>
  <c r="D10159" i="13"/>
  <c r="D10160" i="13"/>
  <c r="D10161" i="13"/>
  <c r="D10162" i="13"/>
  <c r="D10163" i="13"/>
  <c r="D10164" i="13"/>
  <c r="D10165" i="13"/>
  <c r="D10166" i="13"/>
  <c r="D10167" i="13"/>
  <c r="D10168" i="13"/>
  <c r="D10169" i="13"/>
  <c r="D10170" i="13"/>
  <c r="D10171" i="13"/>
  <c r="D10172" i="13"/>
  <c r="D10173" i="13"/>
  <c r="D10174" i="13"/>
  <c r="D10175" i="13"/>
  <c r="D10176" i="13"/>
  <c r="D10177" i="13"/>
  <c r="D10178" i="13"/>
  <c r="D10179" i="13"/>
  <c r="D10180" i="13"/>
  <c r="D10181" i="13"/>
  <c r="D10182" i="13"/>
  <c r="D10183" i="13"/>
  <c r="D10184" i="13"/>
  <c r="D10185" i="13"/>
  <c r="D10186" i="13"/>
  <c r="D10187" i="13"/>
  <c r="D10188" i="13"/>
  <c r="D10189" i="13"/>
  <c r="D10190" i="13"/>
  <c r="D10191" i="13"/>
  <c r="D10192" i="13"/>
  <c r="D10193" i="13"/>
  <c r="D10194" i="13"/>
  <c r="D10195" i="13"/>
  <c r="D10196" i="13"/>
  <c r="D10197" i="13"/>
  <c r="D10198" i="13"/>
  <c r="D10199" i="13"/>
  <c r="D10200" i="13"/>
  <c r="D10201" i="13"/>
  <c r="D10202" i="13"/>
  <c r="D10203" i="13"/>
  <c r="D10204" i="13"/>
  <c r="D10205" i="13"/>
  <c r="D10206" i="13"/>
  <c r="D10207" i="13"/>
  <c r="D10208" i="13"/>
  <c r="D10209" i="13"/>
  <c r="D10210" i="13"/>
  <c r="D10211" i="13"/>
  <c r="D10212" i="13"/>
  <c r="D10213" i="13"/>
  <c r="D10214" i="13"/>
  <c r="D10215" i="13"/>
  <c r="D10216" i="13"/>
  <c r="D10217" i="13"/>
  <c r="D10218" i="13"/>
  <c r="D10219" i="13"/>
  <c r="D10220" i="13"/>
  <c r="D10221" i="13"/>
  <c r="D10222" i="13"/>
  <c r="D10223" i="13"/>
  <c r="D10224" i="13"/>
  <c r="D10225" i="13"/>
  <c r="D10226" i="13"/>
  <c r="D10227" i="13"/>
  <c r="D10228" i="13"/>
  <c r="D10229" i="13"/>
  <c r="D10230" i="13"/>
  <c r="D10231" i="13"/>
  <c r="D10232" i="13"/>
  <c r="D10233" i="13"/>
  <c r="D10234" i="13"/>
  <c r="D10235" i="13"/>
  <c r="D10236" i="13"/>
  <c r="D10237" i="13"/>
  <c r="D10238" i="13"/>
  <c r="D10239" i="13"/>
  <c r="D10240" i="13"/>
  <c r="D10241" i="13"/>
  <c r="D10242" i="13"/>
  <c r="D10243" i="13"/>
  <c r="D10244" i="13"/>
  <c r="D10245" i="13"/>
  <c r="D10246" i="13"/>
  <c r="D10247" i="13"/>
  <c r="D10248" i="13"/>
  <c r="D10249" i="13"/>
  <c r="D10250" i="13"/>
  <c r="D10251" i="13"/>
  <c r="D10252" i="13"/>
  <c r="D10253" i="13"/>
  <c r="D10254" i="13"/>
  <c r="D10255" i="13"/>
  <c r="D10256" i="13"/>
  <c r="D10257" i="13"/>
  <c r="D10258" i="13"/>
  <c r="D10259" i="13"/>
  <c r="D10260" i="13"/>
  <c r="D10261" i="13"/>
  <c r="D10262" i="13"/>
  <c r="D10263" i="13"/>
  <c r="D10264" i="13"/>
  <c r="D10265" i="13"/>
  <c r="D10266" i="13"/>
  <c r="D10267" i="13"/>
  <c r="D10268" i="13"/>
  <c r="D10269" i="13"/>
  <c r="D10270" i="13"/>
  <c r="D10271" i="13"/>
  <c r="D10272" i="13"/>
  <c r="D10273" i="13"/>
  <c r="D10274" i="13"/>
  <c r="D10275" i="13"/>
  <c r="D10276" i="13"/>
  <c r="D10277" i="13"/>
  <c r="D10278" i="13"/>
  <c r="D10279" i="13"/>
  <c r="D10280" i="13"/>
  <c r="D10281" i="13"/>
  <c r="D10282" i="13"/>
  <c r="D10283" i="13"/>
  <c r="D10284" i="13"/>
  <c r="D10285" i="13"/>
  <c r="D10286" i="13"/>
  <c r="D10287" i="13"/>
  <c r="D10288" i="13"/>
  <c r="D10289" i="13"/>
  <c r="D10290" i="13"/>
  <c r="D10291" i="13"/>
  <c r="D10292" i="13"/>
  <c r="D10293" i="13"/>
  <c r="D10294" i="13"/>
  <c r="D10295" i="13"/>
  <c r="D10296" i="13"/>
  <c r="D10297" i="13"/>
  <c r="D10298" i="13"/>
  <c r="D10299" i="13"/>
  <c r="D10300" i="13"/>
  <c r="D10301" i="13"/>
  <c r="D10302" i="13"/>
  <c r="D10303" i="13"/>
  <c r="D10304" i="13"/>
  <c r="D10305" i="13"/>
  <c r="D10306" i="13"/>
  <c r="D10307" i="13"/>
  <c r="D10308" i="13"/>
  <c r="D10309" i="13"/>
  <c r="D10310" i="13"/>
  <c r="D10311" i="13"/>
  <c r="D10312" i="13"/>
  <c r="D10313" i="13"/>
  <c r="D10314" i="13"/>
  <c r="D10315" i="13"/>
  <c r="D10316" i="13"/>
  <c r="D10317" i="13"/>
  <c r="D10318" i="13"/>
  <c r="D10319" i="13"/>
  <c r="D10320" i="13"/>
  <c r="D10321" i="13"/>
  <c r="D10322" i="13"/>
  <c r="D10323" i="13"/>
  <c r="D10324" i="13"/>
  <c r="D10325" i="13"/>
  <c r="D10326" i="13"/>
  <c r="D10327" i="13"/>
  <c r="D10328" i="13"/>
  <c r="D10329" i="13"/>
  <c r="D10330" i="13"/>
  <c r="D10331" i="13"/>
  <c r="D10332" i="13"/>
  <c r="D10333" i="13"/>
  <c r="D10334" i="13"/>
  <c r="D10335" i="13"/>
  <c r="D10336" i="13"/>
  <c r="D10337" i="13"/>
  <c r="D10338" i="13"/>
  <c r="D10339" i="13"/>
  <c r="D10340" i="13"/>
  <c r="D10341" i="13"/>
  <c r="D10342" i="13"/>
  <c r="D10343" i="13"/>
  <c r="D10344" i="13"/>
  <c r="D10345" i="13"/>
  <c r="D10346" i="13"/>
  <c r="D10347" i="13"/>
  <c r="D10348" i="13"/>
  <c r="D10349" i="13"/>
  <c r="D10350" i="13"/>
  <c r="D10351" i="13"/>
  <c r="D10352" i="13"/>
  <c r="D10353" i="13"/>
  <c r="D10354" i="13"/>
  <c r="D10355" i="13"/>
  <c r="D10356" i="13"/>
  <c r="D10357" i="13"/>
  <c r="D10358" i="13"/>
  <c r="D10359" i="13"/>
  <c r="D10360" i="13"/>
  <c r="D10361" i="13"/>
  <c r="D10362" i="13"/>
  <c r="D10363" i="13"/>
  <c r="D10364" i="13"/>
  <c r="D10365" i="13"/>
  <c r="D10366" i="13"/>
  <c r="D10367" i="13"/>
  <c r="D10368" i="13"/>
  <c r="D10369" i="13"/>
  <c r="D10370" i="13"/>
  <c r="D10371" i="13"/>
  <c r="D10372" i="13"/>
  <c r="D10373" i="13"/>
  <c r="D10374" i="13"/>
  <c r="D10375" i="13"/>
  <c r="D10376" i="13"/>
  <c r="D10377" i="13"/>
  <c r="D10378" i="13"/>
  <c r="D10379" i="13"/>
  <c r="D10380" i="13"/>
  <c r="D10381" i="13"/>
  <c r="D10382" i="13"/>
  <c r="D10383" i="13"/>
  <c r="D10384" i="13"/>
  <c r="D10385" i="13"/>
  <c r="D10386" i="13"/>
  <c r="D10387" i="13"/>
  <c r="D10388" i="13"/>
  <c r="D10389" i="13"/>
  <c r="D10390" i="13"/>
  <c r="D10391" i="13"/>
  <c r="D10392" i="13"/>
  <c r="D10393" i="13"/>
  <c r="D10394" i="13"/>
  <c r="D10395" i="13"/>
  <c r="D10396" i="13"/>
  <c r="D10397" i="13"/>
  <c r="D10398" i="13"/>
  <c r="D10399" i="13"/>
  <c r="D10400" i="13"/>
  <c r="D10401" i="13"/>
  <c r="D10402" i="13"/>
  <c r="D10403" i="13"/>
  <c r="D10404" i="13"/>
  <c r="D10405" i="13"/>
  <c r="D10406" i="13"/>
  <c r="D10407" i="13"/>
  <c r="D10408" i="13"/>
  <c r="D10409" i="13"/>
  <c r="D10410" i="13"/>
  <c r="D10411" i="13"/>
  <c r="D10412" i="13"/>
  <c r="D10413" i="13"/>
  <c r="D10414" i="13"/>
  <c r="D10415" i="13"/>
  <c r="D10416" i="13"/>
  <c r="D10417" i="13"/>
  <c r="D10418" i="13"/>
  <c r="D10419" i="13"/>
  <c r="D10420" i="13"/>
  <c r="D10421" i="13"/>
  <c r="D10422" i="13"/>
  <c r="D10423" i="13"/>
  <c r="D10424" i="13"/>
  <c r="D10425" i="13"/>
  <c r="D10426" i="13"/>
  <c r="D10427" i="13"/>
  <c r="D10428" i="13"/>
  <c r="D10429" i="13"/>
  <c r="D10430" i="13"/>
  <c r="D10431" i="13"/>
  <c r="D10432" i="13"/>
  <c r="D10433" i="13"/>
  <c r="D10434" i="13"/>
  <c r="D10435" i="13"/>
  <c r="D10436" i="13"/>
  <c r="D10437" i="13"/>
  <c r="D10438" i="13"/>
  <c r="D10439" i="13"/>
  <c r="D10440" i="13"/>
  <c r="D10441" i="13"/>
  <c r="D10442" i="13"/>
  <c r="D10443" i="13"/>
  <c r="D10444" i="13"/>
  <c r="D10445" i="13"/>
  <c r="D10446" i="13"/>
  <c r="D10447" i="13"/>
  <c r="D10448" i="13"/>
  <c r="D10449" i="13"/>
  <c r="D10450" i="13"/>
  <c r="D10451" i="13"/>
  <c r="D10452" i="13"/>
  <c r="D10453" i="13"/>
  <c r="D10454" i="13"/>
  <c r="D10455" i="13"/>
  <c r="D10456" i="13"/>
  <c r="D10457" i="13"/>
  <c r="D10458" i="13"/>
  <c r="D10459" i="13"/>
  <c r="D10460" i="13"/>
  <c r="D10461" i="13"/>
  <c r="D10462" i="13"/>
  <c r="D10463" i="13"/>
  <c r="D10464" i="13"/>
  <c r="D10465" i="13"/>
  <c r="D10466" i="13"/>
  <c r="D10467" i="13"/>
  <c r="D10468" i="13"/>
  <c r="D10469" i="13"/>
  <c r="D10470" i="13"/>
  <c r="D10471" i="13"/>
  <c r="D10472" i="13"/>
  <c r="D10473" i="13"/>
  <c r="D10474" i="13"/>
  <c r="D10475" i="13"/>
  <c r="D10476" i="13"/>
  <c r="D10477" i="13"/>
  <c r="D10478" i="13"/>
  <c r="D10479" i="13"/>
  <c r="D10480" i="13"/>
  <c r="D10481" i="13"/>
  <c r="D10482" i="13"/>
  <c r="D10483" i="13"/>
  <c r="D10484" i="13"/>
  <c r="D10485" i="13"/>
  <c r="D10486" i="13"/>
  <c r="D10487" i="13"/>
  <c r="D10488" i="13"/>
  <c r="D10489" i="13"/>
  <c r="D10490" i="13"/>
  <c r="D10491" i="13"/>
  <c r="D10492" i="13"/>
  <c r="D10493" i="13"/>
  <c r="D10494" i="13"/>
  <c r="D10495" i="13"/>
  <c r="D10496" i="13"/>
  <c r="D10497" i="13"/>
  <c r="D10498" i="13"/>
  <c r="D10499" i="13"/>
  <c r="D10500" i="13"/>
  <c r="D10501" i="13"/>
  <c r="D10502" i="13"/>
  <c r="D10503" i="13"/>
  <c r="D10504" i="13"/>
  <c r="D10505" i="13"/>
  <c r="D10506" i="13"/>
  <c r="D10507" i="13"/>
  <c r="D10508" i="13"/>
  <c r="D10509" i="13"/>
  <c r="D10510" i="13"/>
  <c r="D10511" i="13"/>
  <c r="D10512" i="13"/>
  <c r="D10513" i="13"/>
  <c r="D10514" i="13"/>
  <c r="D10515" i="13"/>
  <c r="D10516" i="13"/>
  <c r="D10517" i="13"/>
  <c r="D10518" i="13"/>
  <c r="D10519" i="13"/>
  <c r="D10520" i="13"/>
  <c r="D10521" i="13"/>
  <c r="D10522" i="13"/>
  <c r="D10523" i="13"/>
  <c r="D10524" i="13"/>
  <c r="D10525" i="13"/>
  <c r="D10526" i="13"/>
  <c r="D10527" i="13"/>
  <c r="D10528" i="13"/>
  <c r="D10529" i="13"/>
  <c r="D10530" i="13"/>
  <c r="D10531" i="13"/>
  <c r="D10532" i="13"/>
  <c r="D10533" i="13"/>
  <c r="D10534" i="13"/>
  <c r="D10535" i="13"/>
  <c r="D10536" i="13"/>
  <c r="D10537" i="13"/>
  <c r="D10538" i="13"/>
  <c r="D10539" i="13"/>
  <c r="D10540" i="13"/>
  <c r="D10541" i="13"/>
  <c r="D10542" i="13"/>
  <c r="D10543" i="13"/>
  <c r="D10544" i="13"/>
  <c r="D10545" i="13"/>
  <c r="D10546" i="13"/>
  <c r="D10547" i="13"/>
  <c r="D10548" i="13"/>
  <c r="D10549" i="13"/>
  <c r="D10550" i="13"/>
  <c r="D10551" i="13"/>
  <c r="D10552" i="13"/>
  <c r="D10553" i="13"/>
  <c r="D10554" i="13"/>
  <c r="D10555" i="13"/>
  <c r="D10556" i="13"/>
  <c r="D10557" i="13"/>
  <c r="D10558" i="13"/>
  <c r="D10559" i="13"/>
  <c r="D10560" i="13"/>
  <c r="D10561" i="13"/>
  <c r="D10562" i="13"/>
  <c r="D10563" i="13"/>
  <c r="D10564" i="13"/>
  <c r="D10565" i="13"/>
  <c r="D10566" i="13"/>
  <c r="D10567" i="13"/>
  <c r="D10568" i="13"/>
  <c r="D10569" i="13"/>
  <c r="D10570" i="13"/>
  <c r="D10571" i="13"/>
  <c r="D10572" i="13"/>
  <c r="D10573" i="13"/>
  <c r="D10574" i="13"/>
  <c r="D10575" i="13"/>
  <c r="D10576" i="13"/>
  <c r="D10577" i="13"/>
  <c r="D10578" i="13"/>
  <c r="D10579" i="13"/>
  <c r="D10580" i="13"/>
  <c r="D10581" i="13"/>
  <c r="D10582" i="13"/>
  <c r="D10583" i="13"/>
  <c r="D10584" i="13"/>
  <c r="D10585" i="13"/>
  <c r="D10586" i="13"/>
  <c r="D10587" i="13"/>
  <c r="D10588" i="13"/>
  <c r="D10589" i="13"/>
  <c r="D10590" i="13"/>
  <c r="D10591" i="13"/>
  <c r="D10592" i="13"/>
  <c r="D10593" i="13"/>
  <c r="D10594" i="13"/>
  <c r="D10595" i="13"/>
  <c r="D10596" i="13"/>
  <c r="D10597" i="13"/>
  <c r="D10598" i="13"/>
  <c r="D10599" i="13"/>
  <c r="D10600" i="13"/>
  <c r="D10601" i="13"/>
  <c r="D10602" i="13"/>
  <c r="D10603" i="13"/>
  <c r="D10604" i="13"/>
  <c r="D10605" i="13"/>
  <c r="D10606" i="13"/>
  <c r="D10607" i="13"/>
  <c r="D10608" i="13"/>
  <c r="D10609" i="13"/>
  <c r="D10610" i="13"/>
  <c r="D10611" i="13"/>
  <c r="D10612" i="13"/>
  <c r="D10613" i="13"/>
  <c r="D10614" i="13"/>
  <c r="D10615" i="13"/>
  <c r="D10616" i="13"/>
  <c r="D10617" i="13"/>
  <c r="D10618" i="13"/>
  <c r="D10619" i="13"/>
  <c r="D10620" i="13"/>
  <c r="D10621" i="13"/>
  <c r="D10622" i="13"/>
  <c r="D10623" i="13"/>
  <c r="D10624" i="13"/>
  <c r="D10625" i="13"/>
  <c r="D10626" i="13"/>
  <c r="D10627" i="13"/>
  <c r="D10628" i="13"/>
  <c r="D10629" i="13"/>
  <c r="D10630" i="13"/>
  <c r="D10631" i="13"/>
  <c r="D10632" i="13"/>
  <c r="D10633" i="13"/>
  <c r="D10634" i="13"/>
  <c r="D10635" i="13"/>
  <c r="D10636" i="13"/>
  <c r="D10637" i="13"/>
  <c r="D10638" i="13"/>
  <c r="D10639" i="13"/>
  <c r="D10640" i="13"/>
  <c r="D10641" i="13"/>
  <c r="D10642" i="13"/>
  <c r="D10643" i="13"/>
  <c r="D10644" i="13"/>
  <c r="D10645" i="13"/>
  <c r="D10646" i="13"/>
  <c r="D10647" i="13"/>
  <c r="D10648" i="13"/>
  <c r="D10649" i="13"/>
  <c r="D10650" i="13"/>
  <c r="D10651" i="13"/>
  <c r="D10652" i="13"/>
  <c r="D10653" i="13"/>
  <c r="D10654" i="13"/>
  <c r="D10655" i="13"/>
  <c r="D10656" i="13"/>
  <c r="D10657" i="13"/>
  <c r="D10658" i="13"/>
  <c r="D10659" i="13"/>
  <c r="D10660" i="13"/>
  <c r="D10661" i="13"/>
  <c r="D10662" i="13"/>
  <c r="D10663" i="13"/>
  <c r="D10664" i="13"/>
  <c r="D10665" i="13"/>
  <c r="D10666" i="13"/>
  <c r="D10667" i="13"/>
  <c r="D10668" i="13"/>
  <c r="D10669" i="13"/>
  <c r="D10670" i="13"/>
  <c r="D10671" i="13"/>
  <c r="D10672" i="13"/>
  <c r="D10673" i="13"/>
  <c r="D10674" i="13"/>
  <c r="D10675" i="13"/>
  <c r="D10676" i="13"/>
  <c r="D10677" i="13"/>
  <c r="D10678" i="13"/>
  <c r="D10679" i="13"/>
  <c r="D10680" i="13"/>
  <c r="D10681" i="13"/>
  <c r="D10682" i="13"/>
  <c r="D10683" i="13"/>
  <c r="D10684" i="13"/>
  <c r="D10685" i="13"/>
  <c r="D10686" i="13"/>
  <c r="D10687" i="13"/>
  <c r="D10688" i="13"/>
  <c r="D10689" i="13"/>
  <c r="D10690" i="13"/>
  <c r="D10691" i="13"/>
  <c r="D10692" i="13"/>
  <c r="D10693" i="13"/>
  <c r="D10694" i="13"/>
  <c r="D10695" i="13"/>
  <c r="D10696" i="13"/>
  <c r="D10697" i="13"/>
  <c r="D10698" i="13"/>
  <c r="D10699" i="13"/>
  <c r="D10700" i="13"/>
  <c r="D10701" i="13"/>
  <c r="D10702" i="13"/>
  <c r="D10703" i="13"/>
  <c r="D10704" i="13"/>
  <c r="D10705" i="13"/>
  <c r="D10706" i="13"/>
  <c r="D10707" i="13"/>
  <c r="D10708" i="13"/>
  <c r="D10709" i="13"/>
  <c r="D10710" i="13"/>
  <c r="D10711" i="13"/>
  <c r="D10712" i="13"/>
  <c r="D10713" i="13"/>
  <c r="D10714" i="13"/>
  <c r="D10715" i="13"/>
  <c r="D10716" i="13"/>
  <c r="D10717" i="13"/>
  <c r="D10718" i="13"/>
  <c r="D10719" i="13"/>
  <c r="D10720" i="13"/>
  <c r="D10721" i="13"/>
  <c r="D10722" i="13"/>
  <c r="D10723" i="13"/>
  <c r="D10724" i="13"/>
  <c r="D10725" i="13"/>
  <c r="D10726" i="13"/>
  <c r="D10727" i="13"/>
  <c r="D10728" i="13"/>
  <c r="D10729" i="13"/>
  <c r="D10730" i="13"/>
  <c r="D10731" i="13"/>
  <c r="D10732" i="13"/>
  <c r="D10733" i="13"/>
  <c r="D10734" i="13"/>
  <c r="D10735" i="13"/>
  <c r="D10736" i="13"/>
  <c r="D10737" i="13"/>
  <c r="D10738" i="13"/>
  <c r="D10739" i="13"/>
  <c r="D10740" i="13"/>
  <c r="D10741" i="13"/>
  <c r="D10742" i="13"/>
  <c r="D10743" i="13"/>
  <c r="D10744" i="13"/>
  <c r="D10745" i="13"/>
  <c r="D10746" i="13"/>
  <c r="D10747" i="13"/>
  <c r="D10748" i="13"/>
  <c r="D10749" i="13"/>
  <c r="D10750" i="13"/>
  <c r="D10751" i="13"/>
  <c r="D10752" i="13"/>
  <c r="D10753" i="13"/>
  <c r="D10754" i="13"/>
  <c r="D10755" i="13"/>
  <c r="D10756" i="13"/>
  <c r="D10757" i="13"/>
  <c r="D10758" i="13"/>
  <c r="D10759" i="13"/>
  <c r="D10760" i="13"/>
  <c r="D10761" i="13"/>
  <c r="D10762" i="13"/>
  <c r="D10763" i="13"/>
  <c r="D10764" i="13"/>
  <c r="D10765" i="13"/>
  <c r="D10766" i="13"/>
  <c r="D10767" i="13"/>
  <c r="D10768" i="13"/>
  <c r="D10769" i="13"/>
  <c r="D10770" i="13"/>
  <c r="D10771" i="13"/>
  <c r="D10772" i="13"/>
  <c r="D10773" i="13"/>
  <c r="D10774" i="13"/>
  <c r="D10775" i="13"/>
  <c r="D10776" i="13"/>
  <c r="D10777" i="13"/>
  <c r="D10778" i="13"/>
  <c r="D10779" i="13"/>
  <c r="D10780" i="13"/>
  <c r="D10781" i="13"/>
  <c r="D10782" i="13"/>
  <c r="D10783" i="13"/>
  <c r="D10784" i="13"/>
  <c r="D10785" i="13"/>
  <c r="D10786" i="13"/>
  <c r="D10787" i="13"/>
  <c r="D10788" i="13"/>
  <c r="D10789" i="13"/>
  <c r="D10790" i="13"/>
  <c r="D10791" i="13"/>
  <c r="D10792" i="13"/>
  <c r="D10793" i="13"/>
  <c r="D10794" i="13"/>
  <c r="D10795" i="13"/>
  <c r="D10796" i="13"/>
  <c r="D10797" i="13"/>
  <c r="D10798" i="13"/>
  <c r="D10799" i="13"/>
  <c r="D10800" i="13"/>
  <c r="D10801" i="13"/>
  <c r="D10802" i="13"/>
  <c r="D10803" i="13"/>
  <c r="D10804" i="13"/>
  <c r="D10805" i="13"/>
  <c r="D10806" i="13"/>
  <c r="D10807" i="13"/>
  <c r="D10808" i="13"/>
  <c r="D10809" i="13"/>
  <c r="D10810" i="13"/>
  <c r="D10811" i="13"/>
  <c r="D10812" i="13"/>
  <c r="D10813" i="13"/>
  <c r="D10814" i="13"/>
  <c r="D10815" i="13"/>
  <c r="D10816" i="13"/>
  <c r="D10817" i="13"/>
  <c r="D10818" i="13"/>
  <c r="D10819" i="13"/>
  <c r="D10820" i="13"/>
  <c r="D10821" i="13"/>
  <c r="D10822" i="13"/>
  <c r="D10823" i="13"/>
  <c r="D10824" i="13"/>
  <c r="D10825" i="13"/>
  <c r="D10826" i="13"/>
  <c r="D10827" i="13"/>
  <c r="D10828" i="13"/>
  <c r="D10829" i="13"/>
  <c r="D10830" i="13"/>
  <c r="D10831" i="13"/>
  <c r="D10832" i="13"/>
  <c r="D10833" i="13"/>
  <c r="D10834" i="13"/>
  <c r="D10835" i="13"/>
  <c r="D10836" i="13"/>
  <c r="D10837" i="13"/>
  <c r="D10838" i="13"/>
  <c r="D10839" i="13"/>
  <c r="D10840" i="13"/>
  <c r="D10841" i="13"/>
  <c r="D10842" i="13"/>
  <c r="D10843" i="13"/>
  <c r="D10844" i="13"/>
  <c r="D10845" i="13"/>
  <c r="D10846" i="13"/>
  <c r="D10847" i="13"/>
  <c r="D10848" i="13"/>
  <c r="D10849" i="13"/>
  <c r="D10850" i="13"/>
  <c r="D10851" i="13"/>
  <c r="D10852" i="13"/>
  <c r="D10853" i="13"/>
  <c r="D10854" i="13"/>
  <c r="D10855" i="13"/>
  <c r="D10856" i="13"/>
  <c r="D10857" i="13"/>
  <c r="D10858" i="13"/>
  <c r="D10859" i="13"/>
  <c r="D10860" i="13"/>
  <c r="D10861" i="13"/>
  <c r="D10862" i="13"/>
  <c r="D10863" i="13"/>
  <c r="D10864" i="13"/>
  <c r="D10865" i="13"/>
  <c r="D10866" i="13"/>
  <c r="D10867" i="13"/>
  <c r="D10868" i="13"/>
  <c r="D10869" i="13"/>
  <c r="D10870" i="13"/>
  <c r="D10871" i="13"/>
  <c r="D10872" i="13"/>
  <c r="D10873" i="13"/>
  <c r="D10874" i="13"/>
  <c r="D10875" i="13"/>
  <c r="D10876" i="13"/>
  <c r="D10877" i="13"/>
  <c r="D10878" i="13"/>
  <c r="D10879" i="13"/>
  <c r="D10880" i="13"/>
  <c r="D10881" i="13"/>
  <c r="D10882" i="13"/>
  <c r="D10883" i="13"/>
  <c r="D10884" i="13"/>
  <c r="D10885" i="13"/>
  <c r="D10886" i="13"/>
  <c r="D10887" i="13"/>
  <c r="D10888" i="13"/>
  <c r="D10889" i="13"/>
  <c r="D10890" i="13"/>
  <c r="D10891" i="13"/>
  <c r="D10892" i="13"/>
  <c r="D10893" i="13"/>
  <c r="D10894" i="13"/>
  <c r="D10895" i="13"/>
  <c r="D10896" i="13"/>
  <c r="D10897" i="13"/>
  <c r="D10898" i="13"/>
  <c r="D10899" i="13"/>
  <c r="D10900" i="13"/>
  <c r="D10901" i="13"/>
  <c r="D10902" i="13"/>
  <c r="D10903" i="13"/>
  <c r="D10904" i="13"/>
  <c r="D10905" i="13"/>
  <c r="D10906" i="13"/>
  <c r="D10907" i="13"/>
  <c r="D10908" i="13"/>
  <c r="D10909" i="13"/>
  <c r="D10910" i="13"/>
  <c r="D10911" i="13"/>
  <c r="D10912" i="13"/>
  <c r="D10913" i="13"/>
  <c r="D10914" i="13"/>
  <c r="D10915" i="13"/>
  <c r="D10916" i="13"/>
  <c r="D10917" i="13"/>
  <c r="D10918" i="13"/>
  <c r="D10919" i="13"/>
  <c r="D10920" i="13"/>
  <c r="D10921" i="13"/>
  <c r="D10922" i="13"/>
  <c r="D10923" i="13"/>
  <c r="D10924" i="13"/>
  <c r="D10925" i="13"/>
  <c r="D10926" i="13"/>
  <c r="D10927" i="13"/>
  <c r="D10928" i="13"/>
  <c r="D10929" i="13"/>
  <c r="D10930" i="13"/>
  <c r="D10931" i="13"/>
  <c r="D10932" i="13"/>
  <c r="D10933" i="13"/>
  <c r="D10934" i="13"/>
  <c r="D10935" i="13"/>
  <c r="D10936" i="13"/>
  <c r="D10937" i="13"/>
  <c r="D10938" i="13"/>
  <c r="D10939" i="13"/>
  <c r="D10940" i="13"/>
  <c r="D10941" i="13"/>
  <c r="D10942" i="13"/>
  <c r="D10943" i="13"/>
  <c r="D10944" i="13"/>
  <c r="D10945" i="13"/>
  <c r="D10946" i="13"/>
  <c r="D10947" i="13"/>
  <c r="D10948" i="13"/>
  <c r="D10949" i="13"/>
  <c r="D10950" i="13"/>
  <c r="D10951" i="13"/>
  <c r="D10952" i="13"/>
  <c r="D10953" i="13"/>
  <c r="D10954" i="13"/>
  <c r="D10955" i="13"/>
  <c r="D10956" i="13"/>
  <c r="D10957" i="13"/>
  <c r="D10958" i="13"/>
  <c r="D10959" i="13"/>
  <c r="D10960" i="13"/>
  <c r="D10961" i="13"/>
  <c r="D10962" i="13"/>
  <c r="D10963" i="13"/>
  <c r="D10964" i="13"/>
  <c r="D10965" i="13"/>
  <c r="D10966" i="13"/>
  <c r="D10967" i="13"/>
  <c r="D10968" i="13"/>
  <c r="D10969" i="13"/>
  <c r="D10970" i="13"/>
  <c r="D10971" i="13"/>
  <c r="D10972" i="13"/>
  <c r="D10973" i="13"/>
  <c r="D10974" i="13"/>
  <c r="D10975" i="13"/>
  <c r="D10976" i="13"/>
  <c r="D10977" i="13"/>
  <c r="D10978" i="13"/>
  <c r="D10979" i="13"/>
  <c r="D10980" i="13"/>
  <c r="D10981" i="13"/>
  <c r="D10982" i="13"/>
  <c r="D10983" i="13"/>
  <c r="D10984" i="13"/>
  <c r="D10985" i="13"/>
  <c r="D10986" i="13"/>
  <c r="D10987" i="13"/>
  <c r="D10988" i="13"/>
  <c r="D10989" i="13"/>
  <c r="D10990" i="13"/>
  <c r="D10991" i="13"/>
  <c r="D10992" i="13"/>
  <c r="D10993" i="13"/>
  <c r="D10994" i="13"/>
  <c r="D10995" i="13"/>
  <c r="D10996" i="13"/>
  <c r="D10997" i="13"/>
  <c r="D10998" i="13"/>
  <c r="D10999" i="13"/>
  <c r="D11000" i="13"/>
  <c r="D11001" i="13"/>
  <c r="D11002" i="13"/>
  <c r="D11003" i="13"/>
  <c r="D11004" i="13"/>
  <c r="D11005" i="13"/>
  <c r="D11006" i="13"/>
  <c r="D11007" i="13"/>
  <c r="D11008" i="13"/>
  <c r="D11009" i="13"/>
  <c r="D11010" i="13"/>
  <c r="D11011" i="13"/>
  <c r="D11012" i="13"/>
  <c r="D11013" i="13"/>
  <c r="D11014" i="13"/>
  <c r="D11015" i="13"/>
  <c r="D11016" i="13"/>
  <c r="D11017" i="13"/>
  <c r="D11018" i="13"/>
  <c r="D11019" i="13"/>
  <c r="D11020" i="13"/>
  <c r="D11021" i="13"/>
  <c r="D11022" i="13"/>
  <c r="D11023" i="13"/>
  <c r="D11024" i="13"/>
  <c r="D11025" i="13"/>
  <c r="D11026" i="13"/>
  <c r="D11027" i="13"/>
  <c r="D11028" i="13"/>
  <c r="D11029" i="13"/>
  <c r="D11030" i="13"/>
  <c r="D11031" i="13"/>
  <c r="D11032" i="13"/>
  <c r="D11033" i="13"/>
  <c r="D11034" i="13"/>
  <c r="D11035" i="13"/>
  <c r="D11036" i="13"/>
  <c r="D11037" i="13"/>
  <c r="D11038" i="13"/>
  <c r="D11039" i="13"/>
  <c r="D11040" i="13"/>
  <c r="D11041" i="13"/>
  <c r="D11042" i="13"/>
  <c r="D11043" i="13"/>
  <c r="D11044" i="13"/>
  <c r="D11045" i="13"/>
  <c r="D11046" i="13"/>
  <c r="D11047" i="13"/>
  <c r="D11048" i="13"/>
  <c r="D11049" i="13"/>
  <c r="D11050" i="13"/>
  <c r="D11051" i="13"/>
  <c r="D11052" i="13"/>
  <c r="D11053" i="13"/>
  <c r="D11054" i="13"/>
  <c r="D11055" i="13"/>
  <c r="D11056" i="13"/>
  <c r="D11057" i="13"/>
  <c r="D11058" i="13"/>
  <c r="D11059" i="13"/>
  <c r="D11060" i="13"/>
  <c r="D11061" i="13"/>
  <c r="D11062" i="13"/>
  <c r="D11063" i="13"/>
  <c r="D11064" i="13"/>
  <c r="D11065" i="13"/>
  <c r="D11066" i="13"/>
  <c r="D11067" i="13"/>
  <c r="D11068" i="13"/>
  <c r="D11069" i="13"/>
  <c r="D11070" i="13"/>
  <c r="D11071" i="13"/>
  <c r="D11072" i="13"/>
  <c r="D11073" i="13"/>
  <c r="D11074" i="13"/>
  <c r="D11075" i="13"/>
  <c r="D11076" i="13"/>
  <c r="D11077" i="13"/>
  <c r="D11078" i="13"/>
  <c r="D11079" i="13"/>
  <c r="D11080" i="13"/>
  <c r="D11081" i="13"/>
  <c r="D11082" i="13"/>
  <c r="D11083" i="13"/>
  <c r="D11084" i="13"/>
  <c r="D11085" i="13"/>
  <c r="D11086" i="13"/>
  <c r="D11087" i="13"/>
  <c r="D11088" i="13"/>
  <c r="D11089" i="13"/>
  <c r="D11090" i="13"/>
  <c r="D11091" i="13"/>
  <c r="D11092" i="13"/>
  <c r="D11093" i="13"/>
  <c r="D11094" i="13"/>
  <c r="D11095" i="13"/>
  <c r="D11096" i="13"/>
  <c r="D11097" i="13"/>
  <c r="D11098" i="13"/>
  <c r="D11099" i="13"/>
  <c r="D11100" i="13"/>
  <c r="D11101" i="13"/>
  <c r="D11102" i="13"/>
  <c r="D11103" i="13"/>
  <c r="D11104" i="13"/>
  <c r="D11105" i="13"/>
  <c r="D11106" i="13"/>
  <c r="D11107" i="13"/>
  <c r="D11108" i="13"/>
  <c r="D11109" i="13"/>
  <c r="D11110" i="13"/>
  <c r="D11111" i="13"/>
  <c r="D11112" i="13"/>
  <c r="D11113" i="13"/>
  <c r="D11114" i="13"/>
  <c r="D11115" i="13"/>
  <c r="D11116" i="13"/>
  <c r="D11117" i="13"/>
  <c r="D11118" i="13"/>
  <c r="D11119" i="13"/>
  <c r="D11120" i="13"/>
  <c r="D11121" i="13"/>
  <c r="D11122" i="13"/>
  <c r="D11123" i="13"/>
  <c r="D11124" i="13"/>
  <c r="D11125" i="13"/>
  <c r="D11126" i="13"/>
  <c r="D11127" i="13"/>
  <c r="D11128" i="13"/>
  <c r="D11129" i="13"/>
  <c r="D11130" i="13"/>
  <c r="D11131" i="13"/>
  <c r="D11132" i="13"/>
  <c r="D11133" i="13"/>
  <c r="D11134" i="13"/>
  <c r="D11135" i="13"/>
  <c r="D11136" i="13"/>
  <c r="D11137" i="13"/>
  <c r="D11138" i="13"/>
  <c r="D11139" i="13"/>
  <c r="D11140" i="13"/>
  <c r="D11141" i="13"/>
  <c r="D11142" i="13"/>
  <c r="D11143" i="13"/>
  <c r="D11144" i="13"/>
  <c r="D11145" i="13"/>
  <c r="D11146" i="13"/>
  <c r="D11147" i="13"/>
  <c r="D11148" i="13"/>
  <c r="D11149" i="13"/>
  <c r="D11150" i="13"/>
  <c r="D11151" i="13"/>
  <c r="D11152" i="13"/>
  <c r="D11153" i="13"/>
  <c r="D11154" i="13"/>
  <c r="D11155" i="13"/>
  <c r="D11156" i="13"/>
  <c r="D11157" i="13"/>
  <c r="D11158" i="13"/>
  <c r="D11159" i="13"/>
  <c r="D11160" i="13"/>
  <c r="D11161" i="13"/>
  <c r="D11162" i="13"/>
  <c r="D11163" i="13"/>
  <c r="D11164" i="13"/>
  <c r="D11165" i="13"/>
  <c r="D11166" i="13"/>
  <c r="D11167" i="13"/>
  <c r="D11168" i="13"/>
  <c r="D11169" i="13"/>
  <c r="D11170" i="13"/>
  <c r="D11171" i="13"/>
  <c r="D11172" i="13"/>
  <c r="D11173" i="13"/>
  <c r="D11174" i="13"/>
  <c r="D11175" i="13"/>
  <c r="D11176" i="13"/>
  <c r="D11177" i="13"/>
  <c r="D11178" i="13"/>
  <c r="D11179" i="13"/>
  <c r="D11180" i="13"/>
  <c r="D11181" i="13"/>
  <c r="D11182" i="13"/>
  <c r="D11183" i="13"/>
  <c r="D11184" i="13"/>
  <c r="D11185" i="13"/>
  <c r="D11186" i="13"/>
  <c r="D11187" i="13"/>
  <c r="D11188" i="13"/>
  <c r="D11189" i="13"/>
  <c r="D11190" i="13"/>
  <c r="D11191" i="13"/>
  <c r="D11192" i="13"/>
  <c r="D11193" i="13"/>
  <c r="D11194" i="13"/>
  <c r="D11195" i="13"/>
  <c r="D11196" i="13"/>
  <c r="D11197" i="13"/>
  <c r="D11198" i="13"/>
  <c r="D11199" i="13"/>
  <c r="D11200" i="13"/>
  <c r="D11201" i="13"/>
  <c r="D11202" i="13"/>
  <c r="D11203" i="13"/>
  <c r="D11204" i="13"/>
  <c r="D11205" i="13"/>
  <c r="D11206" i="13"/>
  <c r="D11207" i="13"/>
  <c r="D11208" i="13"/>
  <c r="D11209" i="13"/>
  <c r="D11210" i="13"/>
  <c r="D11211" i="13"/>
  <c r="D11212" i="13"/>
  <c r="D11213" i="13"/>
  <c r="D11214" i="13"/>
  <c r="D11215" i="13"/>
  <c r="D11216" i="13"/>
  <c r="D11217" i="13"/>
  <c r="D11218" i="13"/>
  <c r="D11219" i="13"/>
  <c r="D11220" i="13"/>
  <c r="D11221" i="13"/>
  <c r="D11222" i="13"/>
  <c r="D11223" i="13"/>
  <c r="D11224" i="13"/>
  <c r="D11225" i="13"/>
  <c r="D11226" i="13"/>
  <c r="D11227" i="13"/>
  <c r="D11228" i="13"/>
  <c r="D11229" i="13"/>
  <c r="D11230" i="13"/>
  <c r="D11231" i="13"/>
  <c r="D11232" i="13"/>
  <c r="D11233" i="13"/>
  <c r="D11234" i="13"/>
  <c r="D11235" i="13"/>
  <c r="D11236" i="13"/>
  <c r="D11237" i="13"/>
  <c r="D11238" i="13"/>
  <c r="D11239" i="13"/>
  <c r="D11240" i="13"/>
  <c r="D11241" i="13"/>
  <c r="D11242" i="13"/>
  <c r="D11243" i="13"/>
  <c r="D11244" i="13"/>
  <c r="D11245" i="13"/>
  <c r="D11246" i="13"/>
  <c r="D11247" i="13"/>
  <c r="D11248" i="13"/>
  <c r="D11249" i="13"/>
  <c r="D11250" i="13"/>
  <c r="D11251" i="13"/>
  <c r="D11252" i="13"/>
  <c r="D11253" i="13"/>
  <c r="D11254" i="13"/>
  <c r="D11255" i="13"/>
  <c r="D11256" i="13"/>
  <c r="D11257" i="13"/>
  <c r="D11258" i="13"/>
  <c r="D11259" i="13"/>
  <c r="D11260" i="13"/>
  <c r="D11261" i="13"/>
  <c r="D11262" i="13"/>
  <c r="D11263" i="13"/>
  <c r="D11264" i="13"/>
  <c r="D11265" i="13"/>
  <c r="D11266" i="13"/>
  <c r="D11267" i="13"/>
  <c r="D11268" i="13"/>
  <c r="D11269" i="13"/>
  <c r="D11270" i="13"/>
  <c r="D11271" i="13"/>
  <c r="D11272" i="13"/>
  <c r="D11273" i="13"/>
  <c r="D11274" i="13"/>
  <c r="D11275" i="13"/>
  <c r="D11276" i="13"/>
  <c r="D11277" i="13"/>
  <c r="D11278" i="13"/>
  <c r="D11279" i="13"/>
  <c r="D11280" i="13"/>
  <c r="D11281" i="13"/>
  <c r="D11282" i="13"/>
  <c r="D11283" i="13"/>
  <c r="D11284" i="13"/>
  <c r="D11285" i="13"/>
  <c r="D11286" i="13"/>
  <c r="D11287" i="13"/>
  <c r="D11288" i="13"/>
  <c r="D11289" i="13"/>
  <c r="D11290" i="13"/>
  <c r="D11291" i="13"/>
  <c r="D11292" i="13"/>
  <c r="D11293" i="13"/>
  <c r="D11294" i="13"/>
  <c r="D11295" i="13"/>
  <c r="D11296" i="13"/>
  <c r="D11297" i="13"/>
  <c r="D11298" i="13"/>
  <c r="D11299" i="13"/>
  <c r="D11300" i="13"/>
  <c r="D11301" i="13"/>
  <c r="D11302" i="13"/>
  <c r="D11303" i="13"/>
  <c r="D11304" i="13"/>
  <c r="D11305" i="13"/>
  <c r="D11306" i="13"/>
  <c r="D11307" i="13"/>
  <c r="D11308" i="13"/>
  <c r="D11309" i="13"/>
  <c r="D11310" i="13"/>
  <c r="D11311" i="13"/>
  <c r="D11312" i="13"/>
  <c r="D11313" i="13"/>
  <c r="D11314" i="13"/>
  <c r="D11315" i="13"/>
  <c r="D11316" i="13"/>
  <c r="D11317" i="13"/>
  <c r="D11318" i="13"/>
  <c r="D11319" i="13"/>
  <c r="D11320" i="13"/>
  <c r="D11321" i="13"/>
  <c r="D11322" i="13"/>
  <c r="D11323" i="13"/>
  <c r="D11324" i="13"/>
  <c r="D11325" i="13"/>
  <c r="D11326" i="13"/>
  <c r="D11327" i="13"/>
  <c r="D11328" i="13"/>
  <c r="D11329" i="13"/>
  <c r="D11330" i="13"/>
  <c r="D11331" i="13"/>
  <c r="D11332" i="13"/>
  <c r="D11333" i="13"/>
  <c r="D11334" i="13"/>
  <c r="D11335" i="13"/>
  <c r="D11336" i="13"/>
  <c r="D11337" i="13"/>
  <c r="D11338" i="13"/>
  <c r="D11339" i="13"/>
  <c r="D11340" i="13"/>
  <c r="D11341" i="13"/>
  <c r="D11342" i="13"/>
  <c r="D11343" i="13"/>
  <c r="D11344" i="13"/>
  <c r="D11345" i="13"/>
  <c r="D11346" i="13"/>
  <c r="D11347" i="13"/>
  <c r="D11348" i="13"/>
  <c r="D11349" i="13"/>
  <c r="D11350" i="13"/>
  <c r="D11351" i="13"/>
  <c r="D11352" i="13"/>
  <c r="D11353" i="13"/>
  <c r="D11354" i="13"/>
  <c r="D11355" i="13"/>
  <c r="D11356" i="13"/>
  <c r="D11357" i="13"/>
  <c r="D11358" i="13"/>
  <c r="D11359" i="13"/>
  <c r="D11360" i="13"/>
  <c r="D11361" i="13"/>
  <c r="D11362" i="13"/>
  <c r="D11363" i="13"/>
  <c r="D11364" i="13"/>
  <c r="D11365" i="13"/>
  <c r="D11366" i="13"/>
  <c r="D11367" i="13"/>
  <c r="D11368" i="13"/>
  <c r="D11369" i="13"/>
  <c r="D11370" i="13"/>
  <c r="D11371" i="13"/>
  <c r="D11372" i="13"/>
  <c r="D11373" i="13"/>
  <c r="D11374" i="13"/>
  <c r="D11375" i="13"/>
  <c r="D11376" i="13"/>
  <c r="D11377" i="13"/>
  <c r="D11378" i="13"/>
  <c r="D11379" i="13"/>
  <c r="D11380" i="13"/>
  <c r="D11381" i="13"/>
  <c r="D11382" i="13"/>
  <c r="D11383" i="13"/>
  <c r="D11384" i="13"/>
  <c r="D11385" i="13"/>
  <c r="D11386" i="13"/>
  <c r="D11387" i="13"/>
  <c r="D11388" i="13"/>
  <c r="D11389" i="13"/>
  <c r="D11390" i="13"/>
  <c r="D11391" i="13"/>
  <c r="D11392" i="13"/>
  <c r="D11393" i="13"/>
  <c r="D11394" i="13"/>
  <c r="D11395" i="13"/>
  <c r="D11396" i="13"/>
  <c r="D11397" i="13"/>
  <c r="D11398" i="13"/>
  <c r="D11399" i="13"/>
  <c r="D11400" i="13"/>
  <c r="D11401" i="13"/>
  <c r="D11402" i="13"/>
  <c r="D11403" i="13"/>
  <c r="D11404" i="13"/>
  <c r="D11405" i="13"/>
  <c r="D11406" i="13"/>
  <c r="D11407" i="13"/>
  <c r="D11408" i="13"/>
  <c r="D11409" i="13"/>
  <c r="D11410" i="13"/>
  <c r="D11411" i="13"/>
  <c r="D11412" i="13"/>
  <c r="D11413" i="13"/>
  <c r="D11414" i="13"/>
  <c r="D11415" i="13"/>
  <c r="D11416" i="13"/>
  <c r="D11417" i="13"/>
  <c r="D11418" i="13"/>
  <c r="D11419" i="13"/>
  <c r="D11420" i="13"/>
  <c r="D11421" i="13"/>
  <c r="D11422" i="13"/>
  <c r="D11423" i="13"/>
  <c r="D11424" i="13"/>
  <c r="D11425" i="13"/>
  <c r="D11426" i="13"/>
  <c r="D11427" i="13"/>
  <c r="D11428" i="13"/>
  <c r="D11429" i="13"/>
  <c r="D11430" i="13"/>
  <c r="D11431" i="13"/>
  <c r="D11432" i="13"/>
  <c r="D11433" i="13"/>
  <c r="D11434" i="13"/>
  <c r="D11435" i="13"/>
  <c r="D11436" i="13"/>
  <c r="D11437" i="13"/>
  <c r="D11438" i="13"/>
  <c r="D11439" i="13"/>
  <c r="D11440" i="13"/>
  <c r="D11441" i="13"/>
  <c r="D11442" i="13"/>
  <c r="D11443" i="13"/>
  <c r="D11444" i="13"/>
  <c r="D11445" i="13"/>
  <c r="D11446" i="13"/>
  <c r="D11447" i="13"/>
  <c r="D11448" i="13"/>
  <c r="D11449" i="13"/>
  <c r="D11450" i="13"/>
  <c r="D11451" i="13"/>
  <c r="D11452" i="13"/>
  <c r="D11453" i="13"/>
  <c r="D11454" i="13"/>
  <c r="D11455" i="13"/>
  <c r="D11456" i="13"/>
  <c r="D11457" i="13"/>
  <c r="D11458" i="13"/>
  <c r="D11459" i="13"/>
  <c r="D11460" i="13"/>
  <c r="D11461" i="13"/>
  <c r="D11462" i="13"/>
  <c r="D11463" i="13"/>
  <c r="D11464" i="13"/>
  <c r="D11465" i="13"/>
  <c r="D11466" i="13"/>
  <c r="D11467" i="13"/>
  <c r="D11468" i="13"/>
  <c r="D11469" i="13"/>
  <c r="D11470" i="13"/>
  <c r="D11471" i="13"/>
  <c r="D11472" i="13"/>
  <c r="D11473" i="13"/>
  <c r="D11474" i="13"/>
  <c r="D11475" i="13"/>
  <c r="D11476" i="13"/>
  <c r="D11477" i="13"/>
  <c r="D11478" i="13"/>
  <c r="D11479" i="13"/>
  <c r="D11480" i="13"/>
  <c r="D11481" i="13"/>
  <c r="D11482" i="13"/>
  <c r="D11483" i="13"/>
  <c r="D11484" i="13"/>
  <c r="D11485" i="13"/>
  <c r="D11486" i="13"/>
  <c r="D11487" i="13"/>
  <c r="D11488" i="13"/>
  <c r="D11489" i="13"/>
  <c r="D11490" i="13"/>
  <c r="D11491" i="13"/>
  <c r="D11492" i="13"/>
  <c r="D11493" i="13"/>
  <c r="D11494" i="13"/>
  <c r="D11495" i="13"/>
  <c r="D11496" i="13"/>
  <c r="D11497" i="13"/>
  <c r="D11498" i="13"/>
  <c r="D11499" i="13"/>
  <c r="D11500" i="13"/>
  <c r="D11501" i="13"/>
  <c r="D11502" i="13"/>
  <c r="D11503" i="13"/>
  <c r="D11504" i="13"/>
  <c r="D11505" i="13"/>
  <c r="D11506" i="13"/>
  <c r="D11507" i="13"/>
  <c r="D11508" i="13"/>
  <c r="D11509" i="13"/>
  <c r="D11510" i="13"/>
  <c r="D11511" i="13"/>
  <c r="D11512" i="13"/>
  <c r="D11513" i="13"/>
  <c r="D11514" i="13"/>
  <c r="D11515" i="13"/>
  <c r="D11516" i="13"/>
  <c r="D11517" i="13"/>
  <c r="D11518" i="13"/>
  <c r="D11519" i="13"/>
  <c r="D11520" i="13"/>
  <c r="D11521" i="13"/>
  <c r="D11522" i="13"/>
  <c r="D11523" i="13"/>
  <c r="D11524" i="13"/>
  <c r="D11525" i="13"/>
  <c r="D11526" i="13"/>
  <c r="D11527" i="13"/>
  <c r="D11528" i="13"/>
  <c r="D11529" i="13"/>
  <c r="D11530" i="13"/>
  <c r="D11531" i="13"/>
  <c r="D11532" i="13"/>
  <c r="D11533" i="13"/>
  <c r="D11534" i="13"/>
  <c r="D11535" i="13"/>
  <c r="D11536" i="13"/>
  <c r="D11537" i="13"/>
  <c r="D11538" i="13"/>
  <c r="D11539" i="13"/>
  <c r="D11540" i="13"/>
  <c r="D11541" i="13"/>
  <c r="D11542" i="13"/>
  <c r="D11543" i="13"/>
  <c r="D11544" i="13"/>
  <c r="D11545" i="13"/>
  <c r="D11546" i="13"/>
  <c r="D11547" i="13"/>
  <c r="D11548" i="13"/>
  <c r="D11549" i="13"/>
  <c r="D11550" i="13"/>
  <c r="D11551" i="13"/>
  <c r="D11552" i="13"/>
  <c r="D11553" i="13"/>
  <c r="D11554" i="13"/>
  <c r="D11555" i="13"/>
  <c r="D11556" i="13"/>
  <c r="D11557" i="13"/>
  <c r="D11558" i="13"/>
  <c r="D11559" i="13"/>
  <c r="D11560" i="13"/>
  <c r="D11561" i="13"/>
  <c r="D11562" i="13"/>
  <c r="D11563" i="13"/>
  <c r="D11564" i="13"/>
  <c r="D11565" i="13"/>
  <c r="D11566" i="13"/>
  <c r="D11567" i="13"/>
  <c r="D11568" i="13"/>
  <c r="D11569" i="13"/>
  <c r="D11570" i="13"/>
  <c r="D11571" i="13"/>
  <c r="D11572" i="13"/>
  <c r="D11573" i="13"/>
  <c r="D11574" i="13"/>
  <c r="D11575" i="13"/>
  <c r="D11576" i="13"/>
  <c r="D11577" i="13"/>
  <c r="D11578" i="13"/>
  <c r="D11579" i="13"/>
  <c r="D11580" i="13"/>
  <c r="D11581" i="13"/>
  <c r="D11582" i="13"/>
  <c r="D11583" i="13"/>
  <c r="D11584" i="13"/>
  <c r="D11585" i="13"/>
  <c r="D11586" i="13"/>
  <c r="D11587" i="13"/>
  <c r="D11588" i="13"/>
  <c r="D11589" i="13"/>
  <c r="D11590" i="13"/>
  <c r="D11591" i="13"/>
  <c r="D11592" i="13"/>
  <c r="D11593" i="13"/>
  <c r="D11594" i="13"/>
  <c r="D11595" i="13"/>
  <c r="D11596" i="13"/>
  <c r="D11597" i="13"/>
  <c r="D11598" i="13"/>
  <c r="D11599" i="13"/>
  <c r="D11600" i="13"/>
  <c r="D11601" i="13"/>
  <c r="D11602" i="13"/>
  <c r="D11603" i="13"/>
  <c r="D11604" i="13"/>
  <c r="D11605" i="13"/>
  <c r="D11606" i="13"/>
  <c r="D11607" i="13"/>
  <c r="D11608" i="13"/>
  <c r="D11609" i="13"/>
  <c r="D11610" i="13"/>
  <c r="D11611" i="13"/>
  <c r="D11612" i="13"/>
  <c r="D11613" i="13"/>
  <c r="D11614" i="13"/>
  <c r="D11615" i="13"/>
  <c r="D11616" i="13"/>
  <c r="D11617" i="13"/>
  <c r="D11618" i="13"/>
  <c r="D11619" i="13"/>
  <c r="D11620" i="13"/>
  <c r="D11621" i="13"/>
  <c r="D11622" i="13"/>
  <c r="D11623" i="13"/>
  <c r="D11624" i="13"/>
  <c r="D11625" i="13"/>
  <c r="D11626" i="13"/>
  <c r="D11627" i="13"/>
  <c r="D11628" i="13"/>
  <c r="D11629" i="13"/>
  <c r="D11630" i="13"/>
  <c r="D11631" i="13"/>
  <c r="D11632" i="13"/>
  <c r="D11633" i="13"/>
  <c r="D11634" i="13"/>
  <c r="D11635" i="13"/>
  <c r="D11636" i="13"/>
  <c r="D11637" i="13"/>
  <c r="D11638" i="13"/>
  <c r="D11639" i="13"/>
  <c r="D11640" i="13"/>
  <c r="D11641" i="13"/>
  <c r="D11642" i="13"/>
  <c r="D11643" i="13"/>
  <c r="D11644" i="13"/>
  <c r="D11645" i="13"/>
  <c r="D11646" i="13"/>
  <c r="D11647" i="13"/>
  <c r="D11648" i="13"/>
  <c r="D11649" i="13"/>
  <c r="D11650" i="13"/>
  <c r="D11651" i="13"/>
  <c r="D11652" i="13"/>
  <c r="D11653" i="13"/>
  <c r="D11654" i="13"/>
  <c r="D11655" i="13"/>
  <c r="D11656" i="13"/>
  <c r="D11657" i="13"/>
  <c r="D11658" i="13"/>
  <c r="D11659" i="13"/>
  <c r="D11660" i="13"/>
  <c r="D11661" i="13"/>
  <c r="D11662" i="13"/>
  <c r="D11663" i="13"/>
  <c r="D11664" i="13"/>
  <c r="D11665" i="13"/>
  <c r="D11666" i="13"/>
  <c r="D11667" i="13"/>
  <c r="D11668" i="13"/>
  <c r="D11669" i="13"/>
  <c r="D11670" i="13"/>
  <c r="D11671" i="13"/>
  <c r="D11672" i="13"/>
  <c r="D11673" i="13"/>
  <c r="D11674" i="13"/>
  <c r="D11675" i="13"/>
  <c r="D11676" i="13"/>
  <c r="D11677" i="13"/>
  <c r="D11678" i="13"/>
  <c r="D11679" i="13"/>
  <c r="D11680" i="13"/>
  <c r="D11681" i="13"/>
  <c r="D11682" i="13"/>
  <c r="D11683" i="13"/>
  <c r="D11684" i="13"/>
  <c r="D11685" i="13"/>
  <c r="D11686" i="13"/>
  <c r="D11687" i="13"/>
  <c r="D11688" i="13"/>
  <c r="D11689" i="13"/>
  <c r="D11690" i="13"/>
  <c r="D11691" i="13"/>
  <c r="D11692" i="13"/>
  <c r="D11693" i="13"/>
  <c r="D11694" i="13"/>
  <c r="D11695" i="13"/>
  <c r="D11696" i="13"/>
  <c r="D11697" i="13"/>
  <c r="D11698" i="13"/>
  <c r="D11699" i="13"/>
  <c r="D11700" i="13"/>
  <c r="D11701" i="13"/>
  <c r="D11702" i="13"/>
  <c r="D11703" i="13"/>
  <c r="D11704" i="13"/>
  <c r="D11705" i="13"/>
  <c r="D11706" i="13"/>
  <c r="D11707" i="13"/>
  <c r="D11708" i="13"/>
  <c r="D11709" i="13"/>
  <c r="D11710" i="13"/>
  <c r="D11711" i="13"/>
  <c r="D11712" i="13"/>
  <c r="D11713" i="13"/>
  <c r="D11714" i="13"/>
  <c r="D11715" i="13"/>
  <c r="D11716" i="13"/>
  <c r="D11717" i="13"/>
  <c r="D11718" i="13"/>
  <c r="D11719" i="13"/>
  <c r="D11720" i="13"/>
  <c r="D11721" i="13"/>
  <c r="D11722" i="13"/>
  <c r="D11723" i="13"/>
  <c r="D11724" i="13"/>
  <c r="D11725" i="13"/>
  <c r="D11726" i="13"/>
  <c r="D11727" i="13"/>
  <c r="D11728" i="13"/>
  <c r="D11729" i="13"/>
  <c r="D11730" i="13"/>
  <c r="D11731" i="13"/>
  <c r="D11732" i="13"/>
  <c r="D11733" i="13"/>
  <c r="D11734" i="13"/>
  <c r="D11735" i="13"/>
  <c r="D11736" i="13"/>
  <c r="D11737" i="13"/>
  <c r="D11738" i="13"/>
  <c r="D11739" i="13"/>
  <c r="D11740" i="13"/>
  <c r="D11741" i="13"/>
  <c r="D11742" i="13"/>
  <c r="D11743" i="13"/>
  <c r="D11744" i="13"/>
  <c r="D11745" i="13"/>
  <c r="D11746" i="13"/>
  <c r="D11747" i="13"/>
  <c r="D11748" i="13"/>
  <c r="D11749" i="13"/>
  <c r="D11750" i="13"/>
  <c r="D11751" i="13"/>
  <c r="D11752" i="13"/>
  <c r="D11753" i="13"/>
  <c r="D11754" i="13"/>
  <c r="D11755" i="13"/>
  <c r="D11756" i="13"/>
  <c r="D11757" i="13"/>
  <c r="D11758" i="13"/>
  <c r="D11759" i="13"/>
  <c r="D11760" i="13"/>
  <c r="D11761" i="13"/>
  <c r="D11762" i="13"/>
  <c r="D11763" i="13"/>
  <c r="D11764" i="13"/>
  <c r="D11765" i="13"/>
  <c r="D11766" i="13"/>
  <c r="D11767" i="13"/>
  <c r="D11768" i="13"/>
  <c r="D11769" i="13"/>
  <c r="D11770" i="13"/>
  <c r="D11771" i="13"/>
  <c r="D11772" i="13"/>
  <c r="D11773" i="13"/>
  <c r="D11774" i="13"/>
  <c r="D11775" i="13"/>
  <c r="D11776" i="13"/>
  <c r="D11777" i="13"/>
  <c r="D11778" i="13"/>
  <c r="D11779" i="13"/>
  <c r="D11780" i="13"/>
  <c r="D11781" i="13"/>
  <c r="D11782" i="13"/>
  <c r="D11783" i="13"/>
  <c r="D11784" i="13"/>
  <c r="D11785" i="13"/>
  <c r="D11786" i="13"/>
  <c r="D11787" i="13"/>
  <c r="D11788" i="13"/>
  <c r="D11789" i="13"/>
  <c r="D11790" i="13"/>
  <c r="D11791" i="13"/>
  <c r="D11792" i="13"/>
  <c r="D11793" i="13"/>
  <c r="D11794" i="13"/>
  <c r="D11795" i="13"/>
  <c r="D11796" i="13"/>
  <c r="D11797" i="13"/>
  <c r="D11798" i="13"/>
  <c r="D11799" i="13"/>
  <c r="D11800" i="13"/>
  <c r="D11801" i="13"/>
  <c r="D11802" i="13"/>
  <c r="D11803" i="13"/>
  <c r="D11804" i="13"/>
  <c r="D11805" i="13"/>
  <c r="D11806" i="13"/>
  <c r="D11807" i="13"/>
  <c r="D11808" i="13"/>
  <c r="D11809" i="13"/>
  <c r="D11810" i="13"/>
  <c r="D11811" i="13"/>
  <c r="D11812" i="13"/>
  <c r="D11813" i="13"/>
  <c r="D11814" i="13"/>
  <c r="D11815" i="13"/>
  <c r="D11816" i="13"/>
  <c r="D11817" i="13"/>
  <c r="D11818" i="13"/>
  <c r="D11819" i="13"/>
  <c r="D11820" i="13"/>
  <c r="D11821" i="13"/>
  <c r="D11822" i="13"/>
  <c r="D11823" i="13"/>
  <c r="D11824" i="13"/>
  <c r="D11825" i="13"/>
  <c r="D11826" i="13"/>
  <c r="D11827" i="13"/>
  <c r="D11828" i="13"/>
  <c r="D11829" i="13"/>
  <c r="D11830" i="13"/>
  <c r="D11831" i="13"/>
  <c r="D11832" i="13"/>
  <c r="D11833" i="13"/>
  <c r="D11834" i="13"/>
  <c r="D11835" i="13"/>
  <c r="D11836" i="13"/>
  <c r="D11837" i="13"/>
  <c r="D11838" i="13"/>
  <c r="D11839" i="13"/>
  <c r="D11840" i="13"/>
  <c r="D11841" i="13"/>
  <c r="D11842" i="13"/>
  <c r="D11843" i="13"/>
  <c r="D11844" i="13"/>
  <c r="D11845" i="13"/>
  <c r="D11846" i="13"/>
  <c r="D11847" i="13"/>
  <c r="D11848" i="13"/>
  <c r="D11849" i="13"/>
  <c r="D11850" i="13"/>
  <c r="D11851" i="13"/>
  <c r="D11852" i="13"/>
  <c r="D11853" i="13"/>
  <c r="D11854" i="13"/>
  <c r="D11855" i="13"/>
  <c r="D11856" i="13"/>
  <c r="D11857" i="13"/>
  <c r="D11858" i="13"/>
  <c r="D11859" i="13"/>
  <c r="D11860" i="13"/>
  <c r="D11861" i="13"/>
  <c r="D11862" i="13"/>
  <c r="D11863" i="13"/>
  <c r="D11864" i="13"/>
  <c r="D11865" i="13"/>
  <c r="D11866" i="13"/>
  <c r="D11867" i="13"/>
  <c r="D11868" i="13"/>
  <c r="D11869" i="13"/>
  <c r="D11870" i="13"/>
  <c r="D11871" i="13"/>
  <c r="D11872" i="13"/>
  <c r="D11873" i="13"/>
  <c r="D11874" i="13"/>
  <c r="D11875" i="13"/>
  <c r="D11876" i="13"/>
  <c r="D11877" i="13"/>
  <c r="D11878" i="13"/>
  <c r="D11879" i="13"/>
  <c r="D11880" i="13"/>
  <c r="D11881" i="13"/>
  <c r="D11882" i="13"/>
  <c r="D11883" i="13"/>
  <c r="D11884" i="13"/>
  <c r="D11885" i="13"/>
  <c r="D11886" i="13"/>
  <c r="D11887" i="13"/>
  <c r="D11888" i="13"/>
  <c r="D11889" i="13"/>
  <c r="D11890" i="13"/>
  <c r="D11891" i="13"/>
  <c r="D11892" i="13"/>
  <c r="D11893" i="13"/>
  <c r="D11894" i="13"/>
  <c r="D11895" i="13"/>
  <c r="D11896" i="13"/>
  <c r="D11897" i="13"/>
  <c r="D11898" i="13"/>
  <c r="D11899" i="13"/>
  <c r="D11900" i="13"/>
  <c r="D11901" i="13"/>
  <c r="D11902" i="13"/>
  <c r="D11903" i="13"/>
  <c r="D11904" i="13"/>
  <c r="D11905" i="13"/>
  <c r="D11906" i="13"/>
  <c r="D11907" i="13"/>
  <c r="D11908" i="13"/>
  <c r="D11909" i="13"/>
  <c r="D11910" i="13"/>
  <c r="D11911" i="13"/>
  <c r="D11912" i="13"/>
  <c r="D11913" i="13"/>
  <c r="D11914" i="13"/>
  <c r="D11915" i="13"/>
  <c r="D11916" i="13"/>
  <c r="D11917" i="13"/>
  <c r="D11918" i="13"/>
  <c r="D11919" i="13"/>
  <c r="D11920" i="13"/>
  <c r="D11921" i="13"/>
  <c r="D11922" i="13"/>
  <c r="D11923" i="13"/>
  <c r="D11924" i="13"/>
  <c r="D11925" i="13"/>
  <c r="D11926" i="13"/>
  <c r="D11927" i="13"/>
  <c r="D11928" i="13"/>
  <c r="D11929" i="13"/>
  <c r="D11930" i="13"/>
  <c r="D11931" i="13"/>
  <c r="D11932" i="13"/>
  <c r="D11933" i="13"/>
  <c r="D11934" i="13"/>
  <c r="D11935" i="13"/>
  <c r="D11936" i="13"/>
  <c r="D11937" i="13"/>
  <c r="D11938" i="13"/>
  <c r="D11939" i="13"/>
  <c r="D11940" i="13"/>
  <c r="D11941" i="13"/>
  <c r="D11942" i="13"/>
  <c r="D11943" i="13"/>
  <c r="D11944" i="13"/>
  <c r="D11945" i="13"/>
  <c r="D11946" i="13"/>
  <c r="D11947" i="13"/>
  <c r="D11948" i="13"/>
  <c r="D11949" i="13"/>
  <c r="D11950" i="13"/>
  <c r="D11951" i="13"/>
  <c r="D11952" i="13"/>
  <c r="D11953" i="13"/>
  <c r="D11954" i="13"/>
  <c r="D11955" i="13"/>
  <c r="D11956" i="13"/>
  <c r="D11957" i="13"/>
  <c r="D11958" i="13"/>
  <c r="D11959" i="13"/>
  <c r="D11960" i="13"/>
  <c r="D11961" i="13"/>
  <c r="D11962" i="13"/>
  <c r="D11963" i="13"/>
  <c r="D11964" i="13"/>
  <c r="D11965" i="13"/>
  <c r="D11966" i="13"/>
  <c r="D11967" i="13"/>
  <c r="D11968" i="13"/>
  <c r="D11969" i="13"/>
  <c r="D11970" i="13"/>
  <c r="D11971" i="13"/>
  <c r="D11972" i="13"/>
  <c r="D11973" i="13"/>
  <c r="D11974" i="13"/>
  <c r="D11975" i="13"/>
  <c r="D11976" i="13"/>
  <c r="D11977" i="13"/>
  <c r="D11978" i="13"/>
  <c r="D11979" i="13"/>
  <c r="D11980" i="13"/>
  <c r="D11981" i="13"/>
  <c r="D11982" i="13"/>
  <c r="D11983" i="13"/>
  <c r="D11984" i="13"/>
  <c r="D11985" i="13"/>
  <c r="D11986" i="13"/>
  <c r="D11987" i="13"/>
  <c r="D11988" i="13"/>
  <c r="D11989" i="13"/>
  <c r="D11990" i="13"/>
  <c r="D11991" i="13"/>
  <c r="D11992" i="13"/>
  <c r="D11993" i="13"/>
  <c r="D11994" i="13"/>
  <c r="D11995" i="13"/>
  <c r="D11996" i="13"/>
  <c r="D11997" i="13"/>
  <c r="D11998" i="13"/>
  <c r="D11999" i="13"/>
  <c r="D12000" i="13"/>
  <c r="D12001" i="13"/>
  <c r="D12002" i="13"/>
  <c r="D12003" i="13"/>
  <c r="D12004" i="13"/>
  <c r="D12005" i="13"/>
  <c r="D12006" i="13"/>
  <c r="D12007" i="13"/>
  <c r="D12008" i="13"/>
  <c r="D12009" i="13"/>
  <c r="D12010" i="13"/>
  <c r="D12011" i="13"/>
  <c r="D12012" i="13"/>
  <c r="D12013" i="13"/>
  <c r="D12014" i="13"/>
  <c r="D12015" i="13"/>
  <c r="D12016" i="13"/>
  <c r="D12017" i="13"/>
  <c r="D12018" i="13"/>
  <c r="D12019" i="13"/>
  <c r="D12020" i="13"/>
  <c r="D12021" i="13"/>
  <c r="D12022" i="13"/>
  <c r="D12023" i="13"/>
  <c r="D12024" i="13"/>
  <c r="D12025" i="13"/>
  <c r="D12026" i="13"/>
  <c r="D12027" i="13"/>
  <c r="D12028" i="13"/>
  <c r="D12029" i="13"/>
  <c r="D12030" i="13"/>
  <c r="D12031" i="13"/>
  <c r="D12032" i="13"/>
  <c r="D12033" i="13"/>
  <c r="D12034" i="13"/>
  <c r="D12035" i="13"/>
  <c r="D12036" i="13"/>
  <c r="D12037" i="13"/>
  <c r="D12038" i="13"/>
  <c r="D12039" i="13"/>
  <c r="D12040" i="13"/>
  <c r="D12041" i="13"/>
  <c r="D12042" i="13"/>
  <c r="D12043" i="13"/>
  <c r="D12044" i="13"/>
  <c r="D12045" i="13"/>
  <c r="D12046" i="13"/>
  <c r="D12047" i="13"/>
  <c r="D12048" i="13"/>
  <c r="D12049" i="13"/>
  <c r="D12050" i="13"/>
  <c r="D12051" i="13"/>
  <c r="D12052" i="13"/>
  <c r="D12053" i="13"/>
  <c r="D12054" i="13"/>
  <c r="D12055" i="13"/>
  <c r="D12056" i="13"/>
  <c r="D12057" i="13"/>
  <c r="D12058" i="13"/>
  <c r="D12059" i="13"/>
  <c r="D12060" i="13"/>
  <c r="D12061" i="13"/>
  <c r="D12062" i="13"/>
  <c r="D12063" i="13"/>
  <c r="D12064" i="13"/>
  <c r="D12065" i="13"/>
  <c r="D12066" i="13"/>
  <c r="D12067" i="13"/>
  <c r="D12068" i="13"/>
  <c r="D12069" i="13"/>
  <c r="D12070" i="13"/>
  <c r="D12071" i="13"/>
  <c r="D12072" i="13"/>
  <c r="D12073" i="13"/>
  <c r="D12074" i="13"/>
  <c r="D12075" i="13"/>
  <c r="D12076" i="13"/>
  <c r="D12077" i="13"/>
  <c r="D12078" i="13"/>
  <c r="D12079" i="13"/>
  <c r="D12080" i="13"/>
  <c r="D12081" i="13"/>
  <c r="D12082" i="13"/>
  <c r="D12083" i="13"/>
  <c r="D12084" i="13"/>
  <c r="D12085" i="13"/>
  <c r="D12086" i="13"/>
  <c r="D12087" i="13"/>
  <c r="D12088" i="13"/>
  <c r="D12089" i="13"/>
  <c r="D12090" i="13"/>
  <c r="D12091" i="13"/>
  <c r="D12092" i="13"/>
  <c r="D12093" i="13"/>
  <c r="D12094" i="13"/>
  <c r="D12095" i="13"/>
  <c r="D12096" i="13"/>
  <c r="D12097" i="13"/>
  <c r="D12098" i="13"/>
  <c r="D12099" i="13"/>
  <c r="D12100" i="13"/>
  <c r="D12101" i="13"/>
  <c r="D12102" i="13"/>
  <c r="D12103" i="13"/>
  <c r="D12104" i="13"/>
  <c r="D12105" i="13"/>
  <c r="D12106" i="13"/>
  <c r="D12107" i="13"/>
  <c r="D12108" i="13"/>
  <c r="D12109" i="13"/>
  <c r="D12110" i="13"/>
  <c r="D12111" i="13"/>
  <c r="D12112" i="13"/>
  <c r="D12113" i="13"/>
  <c r="D12114" i="13"/>
  <c r="D12115" i="13"/>
  <c r="D12116" i="13"/>
  <c r="D12117" i="13"/>
  <c r="D12118" i="13"/>
  <c r="D12119" i="13"/>
  <c r="D12120" i="13"/>
  <c r="D12121" i="13"/>
  <c r="D12122" i="13"/>
  <c r="D12123" i="13"/>
  <c r="D12124" i="13"/>
  <c r="D12125" i="13"/>
  <c r="D12126" i="13"/>
  <c r="D12127" i="13"/>
  <c r="D12128" i="13"/>
  <c r="D12129" i="13"/>
  <c r="D12130" i="13"/>
  <c r="D12131" i="13"/>
  <c r="D12132" i="13"/>
  <c r="D12133" i="13"/>
  <c r="D12134" i="13"/>
  <c r="D12135" i="13"/>
  <c r="D12136" i="13"/>
  <c r="D12137" i="13"/>
  <c r="D12138" i="13"/>
  <c r="D12139" i="13"/>
  <c r="D12140" i="13"/>
  <c r="D12141" i="13"/>
  <c r="D12142" i="13"/>
  <c r="D12143" i="13"/>
  <c r="D12144" i="13"/>
  <c r="D12145" i="13"/>
  <c r="D12146" i="13"/>
  <c r="D12147" i="13"/>
  <c r="D12148" i="13"/>
  <c r="D12149" i="13"/>
  <c r="D12150" i="13"/>
  <c r="D12151" i="13"/>
  <c r="D12152" i="13"/>
  <c r="D12153" i="13"/>
  <c r="D12154" i="13"/>
  <c r="D12155" i="13"/>
  <c r="D12156" i="13"/>
  <c r="D12157" i="13"/>
  <c r="D12158" i="13"/>
  <c r="D12159" i="13"/>
  <c r="D12160" i="13"/>
  <c r="D12161" i="13"/>
  <c r="D12162" i="13"/>
  <c r="D12163" i="13"/>
  <c r="D12164" i="13"/>
  <c r="D12165" i="13"/>
  <c r="D12166" i="13"/>
  <c r="D12167" i="13"/>
  <c r="D12168" i="13"/>
  <c r="D12169" i="13"/>
  <c r="D12170" i="13"/>
  <c r="D12171" i="13"/>
  <c r="D12172" i="13"/>
  <c r="D12173" i="13"/>
  <c r="D12174" i="13"/>
  <c r="D12175" i="13"/>
  <c r="D12176" i="13"/>
  <c r="D12177" i="13"/>
  <c r="D12178" i="13"/>
  <c r="D12179" i="13"/>
  <c r="D12180" i="13"/>
  <c r="D12181" i="13"/>
  <c r="D12182" i="13"/>
  <c r="D12183" i="13"/>
  <c r="D12184" i="13"/>
  <c r="D12185" i="13"/>
  <c r="D12186" i="13"/>
  <c r="D12187" i="13"/>
  <c r="D12188" i="13"/>
  <c r="D12189" i="13"/>
  <c r="D12190" i="13"/>
  <c r="D12191" i="13"/>
  <c r="D12192" i="13"/>
  <c r="D12193" i="13"/>
  <c r="D12194" i="13"/>
  <c r="D12195" i="13"/>
  <c r="D12196" i="13"/>
  <c r="D12197" i="13"/>
  <c r="D12198" i="13"/>
  <c r="D12199" i="13"/>
  <c r="D12200" i="13"/>
  <c r="D12201" i="13"/>
  <c r="D12202" i="13"/>
  <c r="D12203" i="13"/>
  <c r="D12204" i="13"/>
  <c r="D12205" i="13"/>
  <c r="D12206" i="13"/>
  <c r="D12207" i="13"/>
  <c r="D12208" i="13"/>
  <c r="D12209" i="13"/>
  <c r="D12210" i="13"/>
  <c r="D12211" i="13"/>
  <c r="D12212" i="13"/>
  <c r="D12213" i="13"/>
  <c r="D12214" i="13"/>
  <c r="D12215" i="13"/>
  <c r="D12216" i="13"/>
  <c r="D12217" i="13"/>
  <c r="D12218" i="13"/>
  <c r="D12219" i="13"/>
  <c r="D12220" i="13"/>
  <c r="D12221" i="13"/>
  <c r="D12222" i="13"/>
  <c r="D12223" i="13"/>
  <c r="D12224" i="13"/>
  <c r="D12225" i="13"/>
  <c r="D12226" i="13"/>
  <c r="D12227" i="13"/>
  <c r="D12228" i="13"/>
  <c r="D12229" i="13"/>
  <c r="D12230" i="13"/>
  <c r="D12231" i="13"/>
  <c r="D12232" i="13"/>
  <c r="D12233" i="13"/>
  <c r="D12234" i="13"/>
  <c r="D12235" i="13"/>
  <c r="D12236" i="13"/>
  <c r="D12237" i="13"/>
  <c r="D12238" i="13"/>
  <c r="D12239" i="13"/>
  <c r="D12240" i="13"/>
  <c r="D12241" i="13"/>
  <c r="D12242" i="13"/>
  <c r="D12243" i="13"/>
  <c r="D12244" i="13"/>
  <c r="D12245" i="13"/>
  <c r="D12246" i="13"/>
  <c r="D12247" i="13"/>
  <c r="D12248" i="13"/>
  <c r="D12249" i="13"/>
  <c r="D12250" i="13"/>
  <c r="D12251" i="13"/>
  <c r="D12252" i="13"/>
  <c r="D12253" i="13"/>
  <c r="D12254" i="13"/>
  <c r="D12255" i="13"/>
  <c r="D12256" i="13"/>
  <c r="D12257" i="13"/>
  <c r="D12258" i="13"/>
  <c r="D12259" i="13"/>
  <c r="D12260" i="13"/>
  <c r="D12261" i="13"/>
  <c r="D12262" i="13"/>
  <c r="D12263" i="13"/>
  <c r="D12264" i="13"/>
  <c r="D12265" i="13"/>
  <c r="D12266" i="13"/>
  <c r="D12267" i="13"/>
  <c r="D12268" i="13"/>
  <c r="D12269" i="13"/>
  <c r="D12270" i="13"/>
  <c r="D12271" i="13"/>
  <c r="D12272" i="13"/>
  <c r="D12273" i="13"/>
  <c r="D12274" i="13"/>
  <c r="D12275" i="13"/>
  <c r="D12276" i="13"/>
  <c r="D12277" i="13"/>
  <c r="D12278" i="13"/>
  <c r="D12279" i="13"/>
  <c r="D12280" i="13"/>
  <c r="D12281" i="13"/>
  <c r="D12282" i="13"/>
  <c r="D12283" i="13"/>
  <c r="D12284" i="13"/>
  <c r="D12285" i="13"/>
  <c r="D12286" i="13"/>
  <c r="D12287" i="13"/>
  <c r="D12288" i="13"/>
  <c r="D12289" i="13"/>
  <c r="D12290" i="13"/>
  <c r="D12291" i="13"/>
  <c r="D12292" i="13"/>
  <c r="D12293" i="13"/>
  <c r="D12294" i="13"/>
  <c r="D12295" i="13"/>
  <c r="D12296" i="13"/>
  <c r="D12297" i="13"/>
  <c r="D12298" i="13"/>
  <c r="D12299" i="13"/>
  <c r="D12300" i="13"/>
  <c r="D12301" i="13"/>
  <c r="D12302" i="13"/>
  <c r="D12303" i="13"/>
  <c r="D12304" i="13"/>
  <c r="D12305" i="13"/>
  <c r="D12306" i="13"/>
  <c r="D12307" i="13"/>
  <c r="D12308" i="13"/>
  <c r="D12309" i="13"/>
  <c r="D12310" i="13"/>
  <c r="D12311" i="13"/>
  <c r="D12312" i="13"/>
  <c r="D12313" i="13"/>
  <c r="D12314" i="13"/>
  <c r="D12315" i="13"/>
  <c r="D12316" i="13"/>
  <c r="D12317" i="13"/>
  <c r="D12318" i="13"/>
  <c r="D12319" i="13"/>
  <c r="D12320" i="13"/>
  <c r="D12321" i="13"/>
  <c r="D12322" i="13"/>
  <c r="D12323" i="13"/>
  <c r="D12324" i="13"/>
  <c r="D12325" i="13"/>
  <c r="D12326" i="13"/>
  <c r="D12327" i="13"/>
  <c r="D12328" i="13"/>
  <c r="D12329" i="13"/>
  <c r="D12330" i="13"/>
  <c r="D12331" i="13"/>
  <c r="D12332" i="13"/>
  <c r="D12333" i="13"/>
  <c r="D12334" i="13"/>
  <c r="D12335" i="13"/>
  <c r="D12336" i="13"/>
  <c r="D12337" i="13"/>
  <c r="D12338" i="13"/>
  <c r="D12339" i="13"/>
  <c r="D12340" i="13"/>
  <c r="D12341" i="13"/>
  <c r="D12342" i="13"/>
  <c r="D12343" i="13"/>
  <c r="D12344" i="13"/>
  <c r="D12345" i="13"/>
  <c r="D12346" i="13"/>
  <c r="D12347" i="13"/>
  <c r="D12348" i="13"/>
  <c r="D12349" i="13"/>
  <c r="D12350" i="13"/>
  <c r="D12351" i="13"/>
  <c r="D12352" i="13"/>
  <c r="D12353" i="13"/>
  <c r="D12354" i="13"/>
  <c r="D12355" i="13"/>
  <c r="D12356" i="13"/>
  <c r="D12357" i="13"/>
  <c r="D12358" i="13"/>
  <c r="D12359" i="13"/>
  <c r="D12360" i="13"/>
  <c r="D12361" i="13"/>
  <c r="D12362" i="13"/>
  <c r="D12363" i="13"/>
  <c r="D12364" i="13"/>
  <c r="D12365" i="13"/>
  <c r="D12366" i="13"/>
  <c r="D12367" i="13"/>
  <c r="D12368" i="13"/>
  <c r="D12369" i="13"/>
  <c r="D12370" i="13"/>
  <c r="D12371" i="13"/>
  <c r="D12372" i="13"/>
  <c r="D12373" i="13"/>
  <c r="D12374" i="13"/>
  <c r="D12375" i="13"/>
  <c r="D12376" i="13"/>
  <c r="D12377" i="13"/>
  <c r="D12378" i="13"/>
  <c r="D12379" i="13"/>
  <c r="D12380" i="13"/>
  <c r="D12381" i="13"/>
  <c r="D12382" i="13"/>
  <c r="D12383" i="13"/>
  <c r="D12384" i="13"/>
  <c r="D12385" i="13"/>
  <c r="D12386" i="13"/>
  <c r="D12387" i="13"/>
  <c r="D12388" i="13"/>
  <c r="D12389" i="13"/>
  <c r="D12390" i="13"/>
  <c r="D12391" i="13"/>
  <c r="D12392" i="13"/>
  <c r="D12393" i="13"/>
  <c r="D12394" i="13"/>
  <c r="D12395" i="13"/>
  <c r="D12396" i="13"/>
  <c r="D12397" i="13"/>
  <c r="D12398" i="13"/>
  <c r="D12399" i="13"/>
  <c r="D12400" i="13"/>
  <c r="D12401" i="13"/>
  <c r="D12402" i="13"/>
  <c r="D12403" i="13"/>
  <c r="D12404" i="13"/>
  <c r="D12405" i="13"/>
  <c r="D12406" i="13"/>
  <c r="D12407" i="13"/>
  <c r="D12408" i="13"/>
  <c r="D12409" i="13"/>
  <c r="D12410" i="13"/>
  <c r="D12411" i="13"/>
  <c r="D12412" i="13"/>
  <c r="D12413" i="13"/>
  <c r="D12414" i="13"/>
  <c r="D12415" i="13"/>
  <c r="D12416" i="13"/>
  <c r="D12417" i="13"/>
  <c r="D12418" i="13"/>
  <c r="D12419" i="13"/>
  <c r="D12420" i="13"/>
  <c r="D12421" i="13"/>
  <c r="D12422" i="13"/>
  <c r="D12423" i="13"/>
  <c r="D12424" i="13"/>
  <c r="D12425" i="13"/>
  <c r="D12426" i="13"/>
  <c r="D12427" i="13"/>
  <c r="D12428" i="13"/>
  <c r="D12429" i="13"/>
  <c r="D12430" i="13"/>
  <c r="D12431" i="13"/>
  <c r="D12432" i="13"/>
  <c r="D12433" i="13"/>
  <c r="D12434" i="13"/>
  <c r="D12435" i="13"/>
  <c r="D12436" i="13"/>
  <c r="D12437" i="13"/>
  <c r="D12438" i="13"/>
  <c r="D12439" i="13"/>
  <c r="D12440" i="13"/>
  <c r="D12441" i="13"/>
  <c r="D12442" i="13"/>
  <c r="D12443" i="13"/>
  <c r="D12444" i="13"/>
  <c r="D12445" i="13"/>
  <c r="D12446" i="13"/>
  <c r="D12447" i="13"/>
  <c r="D12448" i="13"/>
  <c r="D12449" i="13"/>
  <c r="D12450" i="13"/>
  <c r="D12451" i="13"/>
  <c r="D12452" i="13"/>
  <c r="D12453" i="13"/>
  <c r="D12454" i="13"/>
  <c r="D12455" i="13"/>
  <c r="D12456" i="13"/>
  <c r="D12457" i="13"/>
  <c r="D12458" i="13"/>
  <c r="D12459" i="13"/>
  <c r="D12460" i="13"/>
  <c r="D12461" i="13"/>
  <c r="D12462" i="13"/>
  <c r="D12463" i="13"/>
  <c r="D12464" i="13"/>
  <c r="D12465" i="13"/>
  <c r="D12466" i="13"/>
  <c r="D12467" i="13"/>
  <c r="D12468" i="13"/>
  <c r="D12469" i="13"/>
  <c r="D12470" i="13"/>
  <c r="D12471" i="13"/>
  <c r="D12472" i="13"/>
  <c r="D12473" i="13"/>
  <c r="D12474" i="13"/>
  <c r="D12475" i="13"/>
  <c r="D12476" i="13"/>
  <c r="D12477" i="13"/>
  <c r="D12478" i="13"/>
  <c r="D12479" i="13"/>
  <c r="D12480" i="13"/>
  <c r="D12481" i="13"/>
  <c r="D12482" i="13"/>
  <c r="D12483" i="13"/>
  <c r="D12484" i="13"/>
  <c r="D12485" i="13"/>
  <c r="D12486" i="13"/>
  <c r="D12487" i="13"/>
  <c r="D12488" i="13"/>
  <c r="D12489" i="13"/>
  <c r="D12490" i="13"/>
  <c r="D12491" i="13"/>
  <c r="D12492" i="13"/>
  <c r="D12493" i="13"/>
  <c r="D12494" i="13"/>
  <c r="D12495" i="13"/>
  <c r="D12496" i="13"/>
  <c r="D12497" i="13"/>
  <c r="D12498" i="13"/>
  <c r="D12499" i="13"/>
  <c r="D12500" i="13"/>
  <c r="D12501" i="13"/>
  <c r="D12502" i="13"/>
  <c r="D12503" i="13"/>
  <c r="D12504" i="13"/>
  <c r="D12505" i="13"/>
  <c r="D12506" i="13"/>
  <c r="D12507" i="13"/>
  <c r="D12508" i="13"/>
  <c r="D12509" i="13"/>
  <c r="D12510" i="13"/>
  <c r="D12511" i="13"/>
  <c r="D12512" i="13"/>
  <c r="D12513" i="13"/>
  <c r="D12514" i="13"/>
  <c r="D12515" i="13"/>
  <c r="D12516" i="13"/>
  <c r="D12517" i="13"/>
  <c r="D12518" i="13"/>
  <c r="D12519" i="13"/>
  <c r="D12520" i="13"/>
  <c r="D12521" i="13"/>
  <c r="D12522" i="13"/>
  <c r="D12523" i="13"/>
  <c r="D12524" i="13"/>
  <c r="D12525" i="13"/>
  <c r="D12526" i="13"/>
  <c r="D12527" i="13"/>
  <c r="D12528" i="13"/>
  <c r="D12529" i="13"/>
  <c r="D12530" i="13"/>
  <c r="D12531" i="13"/>
  <c r="D12532" i="13"/>
  <c r="D12533" i="13"/>
  <c r="D12534" i="13"/>
  <c r="D12535" i="13"/>
  <c r="D12536" i="13"/>
  <c r="D12537" i="13"/>
  <c r="D12538" i="13"/>
  <c r="D12539" i="13"/>
  <c r="D12540" i="13"/>
  <c r="D12541" i="13"/>
  <c r="D12542" i="13"/>
  <c r="D12543" i="13"/>
  <c r="D12544" i="13"/>
  <c r="D12545" i="13"/>
  <c r="D12546" i="13"/>
  <c r="D12547" i="13"/>
  <c r="D12548" i="13"/>
  <c r="D12549" i="13"/>
  <c r="D12550" i="13"/>
  <c r="D12551" i="13"/>
  <c r="D12552" i="13"/>
  <c r="D12553" i="13"/>
  <c r="D12554" i="13"/>
  <c r="D12555" i="13"/>
  <c r="D12556" i="13"/>
  <c r="D12557" i="13"/>
  <c r="D12558" i="13"/>
  <c r="D12559" i="13"/>
  <c r="D12560" i="13"/>
  <c r="D12561" i="13"/>
  <c r="D12562" i="13"/>
  <c r="D12563" i="13"/>
  <c r="D12564" i="13"/>
  <c r="D12565" i="13"/>
  <c r="D12566" i="13"/>
  <c r="D12567" i="13"/>
  <c r="D12568" i="13"/>
  <c r="D12569" i="13"/>
  <c r="D12570" i="13"/>
  <c r="D12571" i="13"/>
  <c r="D12572" i="13"/>
  <c r="D12573" i="13"/>
  <c r="D12574" i="13"/>
  <c r="D12575" i="13"/>
  <c r="D12576" i="13"/>
  <c r="D12577" i="13"/>
  <c r="D12578" i="13"/>
  <c r="D12579" i="13"/>
  <c r="D12580" i="13"/>
  <c r="D12581" i="13"/>
  <c r="D12582" i="13"/>
  <c r="D12583" i="13"/>
  <c r="D12584" i="13"/>
  <c r="D12585" i="13"/>
  <c r="D12586" i="13"/>
  <c r="D12587" i="13"/>
  <c r="D12588" i="13"/>
  <c r="D12589" i="13"/>
  <c r="D12590" i="13"/>
  <c r="D12591" i="13"/>
  <c r="D12592" i="13"/>
  <c r="D12593" i="13"/>
  <c r="D12594" i="13"/>
  <c r="D12595" i="13"/>
  <c r="D12596" i="13"/>
  <c r="D12597" i="13"/>
  <c r="D12598" i="13"/>
  <c r="D12599" i="13"/>
  <c r="D12600" i="13"/>
  <c r="D12601" i="13"/>
  <c r="D12602" i="13"/>
  <c r="D12603" i="13"/>
  <c r="D12604" i="13"/>
  <c r="D12605" i="13"/>
  <c r="D12606" i="13"/>
  <c r="D12607" i="13"/>
  <c r="D12608" i="13"/>
  <c r="D12609" i="13"/>
  <c r="D12610" i="13"/>
  <c r="D12611" i="13"/>
  <c r="D12612" i="13"/>
  <c r="D12613" i="13"/>
  <c r="D12614" i="13"/>
  <c r="D12615" i="13"/>
  <c r="D12616" i="13"/>
  <c r="D12617" i="13"/>
  <c r="D12618" i="13"/>
  <c r="D12619" i="13"/>
  <c r="D12620" i="13"/>
  <c r="D12621" i="13"/>
  <c r="D12622" i="13"/>
  <c r="D12623" i="13"/>
  <c r="D12624" i="13"/>
  <c r="D12625" i="13"/>
  <c r="D12626" i="13"/>
  <c r="D12627" i="13"/>
  <c r="D12628" i="13"/>
  <c r="D12629" i="13"/>
  <c r="D12630" i="13"/>
  <c r="D12631" i="13"/>
  <c r="D12632" i="13"/>
  <c r="D12633" i="13"/>
  <c r="D12634" i="13"/>
  <c r="D12635" i="13"/>
  <c r="D12636" i="13"/>
  <c r="D12637" i="13"/>
  <c r="D12638" i="13"/>
  <c r="D12639" i="13"/>
  <c r="D12640" i="13"/>
  <c r="D12641" i="13"/>
  <c r="D12642" i="13"/>
  <c r="D12643" i="13"/>
  <c r="D12644" i="13"/>
  <c r="D12645" i="13"/>
  <c r="D12646" i="13"/>
  <c r="D12647" i="13"/>
  <c r="D12648" i="13"/>
  <c r="D12649" i="13"/>
  <c r="D12650" i="13"/>
  <c r="D12651" i="13"/>
  <c r="D12652" i="13"/>
  <c r="D12653" i="13"/>
  <c r="D12654" i="13"/>
  <c r="D12655" i="13"/>
  <c r="D12656" i="13"/>
  <c r="D12657" i="13"/>
  <c r="D12658" i="13"/>
  <c r="D12659" i="13"/>
  <c r="D12660" i="13"/>
  <c r="D12661" i="13"/>
  <c r="D12662" i="13"/>
  <c r="D12663" i="13"/>
  <c r="D12664" i="13"/>
  <c r="D12665" i="13"/>
  <c r="D12666" i="13"/>
  <c r="D12667" i="13"/>
  <c r="D12668" i="13"/>
  <c r="D12669" i="13"/>
  <c r="D12670" i="13"/>
  <c r="D12671" i="13"/>
  <c r="D12672" i="13"/>
  <c r="D12673" i="13"/>
  <c r="D12674" i="13"/>
  <c r="D12675" i="13"/>
  <c r="D12676" i="13"/>
  <c r="D12677" i="13"/>
  <c r="D12678" i="13"/>
  <c r="D12679" i="13"/>
  <c r="D12680" i="13"/>
  <c r="D12681" i="13"/>
  <c r="D12682" i="13"/>
  <c r="D12683" i="13"/>
  <c r="D12684" i="13"/>
  <c r="D12685" i="13"/>
  <c r="D12686" i="13"/>
  <c r="D12687" i="13"/>
  <c r="D12688" i="13"/>
  <c r="D12689" i="13"/>
  <c r="D12690" i="13"/>
  <c r="D12691" i="13"/>
  <c r="D12692" i="13"/>
  <c r="D12693" i="13"/>
  <c r="D12694" i="13"/>
  <c r="D12695" i="13"/>
  <c r="D12696" i="13"/>
  <c r="D12697" i="13"/>
  <c r="D12698" i="13"/>
  <c r="D12699" i="13"/>
  <c r="D12700" i="13"/>
  <c r="D12701" i="13"/>
  <c r="D12702" i="13"/>
  <c r="D12703" i="13"/>
  <c r="D12704" i="13"/>
  <c r="D12705" i="13"/>
  <c r="D12706" i="13"/>
  <c r="D12707" i="13"/>
  <c r="D12708" i="13"/>
  <c r="D12709" i="13"/>
  <c r="D12710" i="13"/>
  <c r="D12711" i="13"/>
  <c r="D12712" i="13"/>
  <c r="D12713" i="13"/>
  <c r="D12714" i="13"/>
  <c r="D12715" i="13"/>
  <c r="D12716" i="13"/>
  <c r="D12717" i="13"/>
  <c r="D12718" i="13"/>
  <c r="D12719" i="13"/>
  <c r="D12720" i="13"/>
  <c r="D12721" i="13"/>
  <c r="D12722" i="13"/>
  <c r="D12723" i="13"/>
  <c r="D12724" i="13"/>
  <c r="D12725" i="13"/>
  <c r="D12726" i="13"/>
  <c r="D12727" i="13"/>
  <c r="D12728" i="13"/>
  <c r="D12729" i="13"/>
  <c r="D12730" i="13"/>
  <c r="D12731" i="13"/>
  <c r="D12732" i="13"/>
  <c r="D12733" i="13"/>
  <c r="D12734" i="13"/>
  <c r="D12735" i="13"/>
  <c r="D12736" i="13"/>
  <c r="D12737" i="13"/>
  <c r="D12738" i="13"/>
  <c r="D12739" i="13"/>
  <c r="D12740" i="13"/>
  <c r="D12741" i="13"/>
  <c r="D12742" i="13"/>
  <c r="D12743" i="13"/>
  <c r="D12744" i="13"/>
  <c r="D12745" i="13"/>
  <c r="D12746" i="13"/>
  <c r="D12747" i="13"/>
  <c r="D12748" i="13"/>
  <c r="D12749" i="13"/>
  <c r="D12750" i="13"/>
  <c r="D12751" i="13"/>
  <c r="D12752" i="13"/>
  <c r="D12753" i="13"/>
  <c r="D12754" i="13"/>
  <c r="D12755" i="13"/>
  <c r="D12756" i="13"/>
  <c r="D12757" i="13"/>
  <c r="D12758" i="13"/>
  <c r="D12759" i="13"/>
  <c r="D12760" i="13"/>
  <c r="D12761" i="13"/>
  <c r="D12762" i="13"/>
  <c r="D12763" i="13"/>
  <c r="D12764" i="13"/>
  <c r="D12765" i="13"/>
  <c r="D12766" i="13"/>
  <c r="D12767" i="13"/>
  <c r="D12768" i="13"/>
  <c r="D12769" i="13"/>
  <c r="D12770" i="13"/>
  <c r="D12771" i="13"/>
  <c r="D12772" i="13"/>
  <c r="D12773" i="13"/>
  <c r="D12774" i="13"/>
  <c r="D12775" i="13"/>
  <c r="D12776" i="13"/>
  <c r="D12777" i="13"/>
  <c r="D12778" i="13"/>
  <c r="D12779" i="13"/>
  <c r="D12780" i="13"/>
  <c r="D12781" i="13"/>
  <c r="D12782" i="13"/>
  <c r="D12783" i="13"/>
  <c r="D12784" i="13"/>
  <c r="D12785" i="13"/>
  <c r="D12786" i="13"/>
  <c r="D12787" i="13"/>
  <c r="D12788" i="13"/>
  <c r="D12789" i="13"/>
  <c r="D12790" i="13"/>
  <c r="D12791" i="13"/>
  <c r="D12792" i="13"/>
  <c r="D12793" i="13"/>
  <c r="D12794" i="13"/>
  <c r="D12795" i="13"/>
  <c r="D12796" i="13"/>
  <c r="D12797" i="13"/>
  <c r="D12798" i="13"/>
  <c r="D12799" i="13"/>
  <c r="D12800" i="13"/>
  <c r="D12801" i="13"/>
  <c r="D12802" i="13"/>
  <c r="D12803" i="13"/>
  <c r="D12804" i="13"/>
  <c r="D12805" i="13"/>
  <c r="D12806" i="13"/>
  <c r="D12807" i="13"/>
  <c r="D12808" i="13"/>
  <c r="D12809" i="13"/>
  <c r="D12810" i="13"/>
  <c r="D12811" i="13"/>
  <c r="D12812" i="13"/>
  <c r="D12813" i="13"/>
  <c r="D12814" i="13"/>
  <c r="D12815" i="13"/>
  <c r="D12816" i="13"/>
  <c r="D12817" i="13"/>
  <c r="D12818" i="13"/>
  <c r="D12819" i="13"/>
  <c r="D12820" i="13"/>
  <c r="D12821" i="13"/>
  <c r="D12822" i="13"/>
  <c r="D12823" i="13"/>
  <c r="D12824" i="13"/>
  <c r="D12825" i="13"/>
  <c r="D12826" i="13"/>
  <c r="D12827" i="13"/>
  <c r="D12828" i="13"/>
  <c r="D12829" i="13"/>
  <c r="D12830" i="13"/>
  <c r="D12831" i="13"/>
  <c r="D12832" i="13"/>
  <c r="D12833" i="13"/>
  <c r="D12834" i="13"/>
  <c r="D12835" i="13"/>
  <c r="D12836" i="13"/>
  <c r="D12837" i="13"/>
  <c r="D12838" i="13"/>
  <c r="D12839" i="13"/>
  <c r="D12840" i="13"/>
  <c r="D12841" i="13"/>
  <c r="D12842" i="13"/>
  <c r="D12843" i="13"/>
  <c r="D12844" i="13"/>
  <c r="D12845" i="13"/>
  <c r="D12846" i="13"/>
  <c r="D12847" i="13"/>
  <c r="D12848" i="13"/>
  <c r="D12849" i="13"/>
  <c r="D12850" i="13"/>
  <c r="D12851" i="13"/>
  <c r="D12852" i="13"/>
  <c r="D12853" i="13"/>
  <c r="D12854" i="13"/>
  <c r="D12855" i="13"/>
  <c r="D12856" i="13"/>
  <c r="D12857" i="13"/>
  <c r="D12858" i="13"/>
  <c r="D12859" i="13"/>
  <c r="D12860" i="13"/>
  <c r="D12861" i="13"/>
  <c r="D12862" i="13"/>
  <c r="D12863" i="13"/>
  <c r="D12864" i="13"/>
  <c r="D12865" i="13"/>
  <c r="D12866" i="13"/>
  <c r="D12867" i="13"/>
  <c r="D12868" i="13"/>
  <c r="D12869" i="13"/>
  <c r="D12870" i="13"/>
  <c r="D12871" i="13"/>
  <c r="D12872" i="13"/>
  <c r="D12873" i="13"/>
  <c r="D12874" i="13"/>
  <c r="D12875" i="13"/>
  <c r="D12876" i="13"/>
  <c r="D12877" i="13"/>
  <c r="D12878" i="13"/>
  <c r="D12879" i="13"/>
  <c r="D12880" i="13"/>
  <c r="D12881" i="13"/>
  <c r="D12882" i="13"/>
  <c r="D12883" i="13"/>
  <c r="D12884" i="13"/>
  <c r="D12885" i="13"/>
  <c r="D12886" i="13"/>
  <c r="D12887" i="13"/>
  <c r="D12888" i="13"/>
  <c r="D12889" i="13"/>
  <c r="D12890" i="13"/>
  <c r="D12891" i="13"/>
  <c r="D12892" i="13"/>
  <c r="D12893" i="13"/>
  <c r="D12894" i="13"/>
  <c r="D12895" i="13"/>
  <c r="D12896" i="13"/>
  <c r="D12897" i="13"/>
  <c r="D12898" i="13"/>
  <c r="D12899" i="13"/>
  <c r="D12900" i="13"/>
  <c r="D12901" i="13"/>
  <c r="D12902" i="13"/>
  <c r="D12903" i="13"/>
  <c r="D12904" i="13"/>
  <c r="D12905" i="13"/>
  <c r="D12906" i="13"/>
  <c r="D12907" i="13"/>
  <c r="D12908" i="13"/>
  <c r="D12909" i="13"/>
  <c r="D12910" i="13"/>
  <c r="D12911" i="13"/>
  <c r="D12912" i="13"/>
  <c r="D12913" i="13"/>
  <c r="D12914" i="13"/>
  <c r="D12915" i="13"/>
  <c r="D12916" i="13"/>
  <c r="D12917" i="13"/>
  <c r="D12918" i="13"/>
  <c r="D12919" i="13"/>
  <c r="D12920" i="13"/>
  <c r="D12921" i="13"/>
  <c r="D12922" i="13"/>
  <c r="D12923" i="13"/>
  <c r="D12924" i="13"/>
  <c r="D12925" i="13"/>
  <c r="D12926" i="13"/>
  <c r="D12927" i="13"/>
  <c r="D12928" i="13"/>
  <c r="D12929" i="13"/>
  <c r="D12930" i="13"/>
  <c r="D12931" i="13"/>
  <c r="D12932" i="13"/>
  <c r="D12933" i="13"/>
  <c r="D12934" i="13"/>
  <c r="D12935" i="13"/>
  <c r="D12936" i="13"/>
  <c r="D12937" i="13"/>
  <c r="D12938" i="13"/>
  <c r="D12939" i="13"/>
  <c r="D12940" i="13"/>
  <c r="D12941" i="13"/>
  <c r="D12942" i="13"/>
  <c r="D12943" i="13"/>
  <c r="D12944" i="13"/>
  <c r="D12945" i="13"/>
  <c r="D12946" i="13"/>
  <c r="D12947" i="13"/>
  <c r="D12948" i="13"/>
  <c r="D12949" i="13"/>
  <c r="D12950" i="13"/>
  <c r="D12951" i="13"/>
  <c r="D12952" i="13"/>
  <c r="D12953" i="13"/>
  <c r="D12954" i="13"/>
  <c r="D12955" i="13"/>
  <c r="D12956" i="13"/>
  <c r="D12957" i="13"/>
  <c r="D12958" i="13"/>
  <c r="D12959" i="13"/>
  <c r="D12960" i="13"/>
  <c r="D12961" i="13"/>
  <c r="D12962" i="13"/>
  <c r="D12963" i="13"/>
  <c r="D12964" i="13"/>
  <c r="D12965" i="13"/>
  <c r="D12966" i="13"/>
  <c r="D12967" i="13"/>
  <c r="D12968" i="13"/>
  <c r="D12969" i="13"/>
  <c r="D12970" i="13"/>
  <c r="D12971" i="13"/>
  <c r="D12972" i="13"/>
  <c r="D12973" i="13"/>
  <c r="D12974" i="13"/>
  <c r="D12975" i="13"/>
  <c r="D12976" i="13"/>
  <c r="D12977" i="13"/>
  <c r="D12978" i="13"/>
  <c r="D12979" i="13"/>
  <c r="D12980" i="13"/>
  <c r="D12981" i="13"/>
  <c r="D12982" i="13"/>
  <c r="D12983" i="13"/>
  <c r="D12984" i="13"/>
  <c r="D12985" i="13"/>
  <c r="D12986" i="13"/>
  <c r="D12987" i="13"/>
  <c r="D12988" i="13"/>
  <c r="D12989" i="13"/>
  <c r="D12990" i="13"/>
  <c r="D12991" i="13"/>
  <c r="D12992" i="13"/>
  <c r="D12993" i="13"/>
  <c r="D12994" i="13"/>
  <c r="D12995" i="13"/>
  <c r="D12996" i="13"/>
  <c r="D12997" i="13"/>
  <c r="D12998" i="13"/>
  <c r="D12999" i="13"/>
  <c r="D13000" i="13"/>
  <c r="D13001" i="13"/>
  <c r="D13002" i="13"/>
  <c r="D13003" i="13"/>
  <c r="D13004" i="13"/>
  <c r="D13005" i="13"/>
  <c r="D13006" i="13"/>
  <c r="D13007" i="13"/>
  <c r="D13008" i="13"/>
  <c r="D13009" i="13"/>
  <c r="D13010" i="13"/>
  <c r="D13011" i="13"/>
  <c r="D13012" i="13"/>
  <c r="D13013" i="13"/>
  <c r="D13014" i="13"/>
  <c r="D13015" i="13"/>
  <c r="D13016" i="13"/>
  <c r="D13017" i="13"/>
  <c r="D13018" i="13"/>
  <c r="D13019" i="13"/>
  <c r="D13020" i="13"/>
  <c r="D13021" i="13"/>
  <c r="D13022" i="13"/>
  <c r="D13023" i="13"/>
  <c r="D13024" i="13"/>
  <c r="D13025" i="13"/>
  <c r="D13026" i="13"/>
  <c r="D13027" i="13"/>
  <c r="D13028" i="13"/>
  <c r="D13029" i="13"/>
  <c r="D13030" i="13"/>
  <c r="D13031" i="13"/>
  <c r="D13032" i="13"/>
  <c r="D13033" i="13"/>
  <c r="D13034" i="13"/>
  <c r="D13035" i="13"/>
  <c r="D13036" i="13"/>
  <c r="D13037" i="13"/>
  <c r="D13038" i="13"/>
  <c r="D13039" i="13"/>
  <c r="D13040" i="13"/>
  <c r="D13041" i="13"/>
  <c r="D13042" i="13"/>
  <c r="D13043" i="13"/>
  <c r="D13044" i="13"/>
  <c r="D13045" i="13"/>
  <c r="D13046" i="13"/>
  <c r="D13047" i="13"/>
  <c r="D13048" i="13"/>
  <c r="D13049" i="13"/>
  <c r="D13050" i="13"/>
  <c r="D13051" i="13"/>
  <c r="D13052" i="13"/>
  <c r="D13053" i="13"/>
  <c r="D13054" i="13"/>
  <c r="D13055" i="13"/>
  <c r="D13056" i="13"/>
  <c r="D13057" i="13"/>
  <c r="D13058" i="13"/>
  <c r="D13059" i="13"/>
  <c r="D13060" i="13"/>
  <c r="D13061" i="13"/>
  <c r="D13062" i="13"/>
  <c r="D13063" i="13"/>
  <c r="D13064" i="13"/>
  <c r="D13065" i="13"/>
  <c r="D13066" i="13"/>
  <c r="D13067" i="13"/>
  <c r="D13068" i="13"/>
  <c r="D13069" i="13"/>
  <c r="D13070" i="13"/>
  <c r="D13071" i="13"/>
  <c r="D13072" i="13"/>
  <c r="D13073" i="13"/>
  <c r="D13074" i="13"/>
  <c r="D13075" i="13"/>
  <c r="D13076" i="13"/>
  <c r="D13077" i="13"/>
  <c r="D13078" i="13"/>
  <c r="D13079" i="13"/>
  <c r="D13080" i="13"/>
  <c r="D13081" i="13"/>
  <c r="D13082" i="13"/>
  <c r="D13083" i="13"/>
  <c r="D13084" i="13"/>
  <c r="D13085" i="13"/>
  <c r="D13086" i="13"/>
  <c r="D13087" i="13"/>
  <c r="D13088" i="13"/>
  <c r="D13089" i="13"/>
  <c r="D13090" i="13"/>
  <c r="D13091" i="13"/>
  <c r="D13092" i="13"/>
  <c r="D13093" i="13"/>
  <c r="D13094" i="13"/>
  <c r="D13095" i="13"/>
  <c r="D13096" i="13"/>
  <c r="D13097" i="13"/>
  <c r="D13098" i="13"/>
  <c r="D13099" i="13"/>
  <c r="D13100" i="13"/>
  <c r="D13101" i="13"/>
  <c r="D13102" i="13"/>
  <c r="D13103" i="13"/>
  <c r="D13104" i="13"/>
  <c r="D13105" i="13"/>
  <c r="D13106" i="13"/>
  <c r="D13107" i="13"/>
  <c r="D13108" i="13"/>
  <c r="D13109" i="13"/>
  <c r="D13110" i="13"/>
  <c r="D13111" i="13"/>
  <c r="D13112" i="13"/>
  <c r="D13113" i="13"/>
  <c r="D13114" i="13"/>
  <c r="D13115" i="13"/>
  <c r="D13116" i="13"/>
  <c r="D13117" i="13"/>
  <c r="D13118" i="13"/>
  <c r="D13119" i="13"/>
  <c r="D13120" i="13"/>
  <c r="D13121" i="13"/>
  <c r="D13122" i="13"/>
  <c r="D13123" i="13"/>
  <c r="D13124" i="13"/>
  <c r="D13125" i="13"/>
  <c r="D13126" i="13"/>
  <c r="D13127" i="13"/>
  <c r="D13128" i="13"/>
  <c r="D13129" i="13"/>
  <c r="D13130" i="13"/>
  <c r="D13131" i="13"/>
  <c r="D13132" i="13"/>
  <c r="D13133" i="13"/>
  <c r="D13134" i="13"/>
  <c r="D13135" i="13"/>
  <c r="D13136" i="13"/>
  <c r="D13137" i="13"/>
  <c r="D13138" i="13"/>
  <c r="D13139" i="13"/>
  <c r="D13140" i="13"/>
  <c r="D13141" i="13"/>
  <c r="D13142" i="13"/>
  <c r="D13143" i="13"/>
  <c r="D13144" i="13"/>
  <c r="D13145" i="13"/>
  <c r="D13146" i="13"/>
  <c r="D13147" i="13"/>
  <c r="D13148" i="13"/>
  <c r="D13149" i="13"/>
  <c r="D13150" i="13"/>
  <c r="D13151" i="13"/>
  <c r="D13152" i="13"/>
  <c r="D13153" i="13"/>
  <c r="D13154" i="13"/>
  <c r="D13155" i="13"/>
  <c r="D13156" i="13"/>
  <c r="D13157" i="13"/>
  <c r="D13158" i="13"/>
  <c r="D13159" i="13"/>
  <c r="D13160" i="13"/>
  <c r="D13161" i="13"/>
  <c r="D13162" i="13"/>
  <c r="D13163" i="13"/>
  <c r="D13164" i="13"/>
  <c r="D13165" i="13"/>
  <c r="D13166" i="13"/>
  <c r="D13167" i="13"/>
  <c r="D13168" i="13"/>
  <c r="D13169" i="13"/>
  <c r="D13170" i="13"/>
  <c r="D13171" i="13"/>
  <c r="D13172" i="13"/>
  <c r="D13173" i="13"/>
  <c r="D13174" i="13"/>
  <c r="D13175" i="13"/>
  <c r="D13176" i="13"/>
  <c r="D13177" i="13"/>
  <c r="D13178" i="13"/>
  <c r="D13179" i="13"/>
  <c r="D13180" i="13"/>
  <c r="D13181" i="13"/>
  <c r="D13182" i="13"/>
  <c r="D13183" i="13"/>
  <c r="D13184" i="13"/>
  <c r="D13185" i="13"/>
  <c r="D13186" i="13"/>
  <c r="D13187" i="13"/>
  <c r="D13188" i="13"/>
  <c r="D13189" i="13"/>
  <c r="D13190" i="13"/>
  <c r="D13191" i="13"/>
  <c r="D13192" i="13"/>
  <c r="D13193" i="13"/>
  <c r="D13194" i="13"/>
  <c r="D13195" i="13"/>
  <c r="D13196" i="13"/>
  <c r="D13197" i="13"/>
  <c r="D13198" i="13"/>
  <c r="D13199" i="13"/>
  <c r="D13200" i="13"/>
  <c r="D13201" i="13"/>
  <c r="D13202" i="13"/>
  <c r="D13203" i="13"/>
  <c r="D13204" i="13"/>
  <c r="D13205" i="13"/>
  <c r="D13206" i="13"/>
  <c r="D13207" i="13"/>
  <c r="D13208" i="13"/>
  <c r="D13209" i="13"/>
  <c r="D13210" i="13"/>
  <c r="D13211" i="13"/>
  <c r="D13212" i="13"/>
  <c r="D13213" i="13"/>
  <c r="D13214" i="13"/>
  <c r="D13215" i="13"/>
  <c r="D13216" i="13"/>
  <c r="D13217" i="13"/>
  <c r="D13218" i="13"/>
  <c r="D13219" i="13"/>
  <c r="D13220" i="13"/>
  <c r="D13221" i="13"/>
  <c r="D13222" i="13"/>
  <c r="D13223" i="13"/>
  <c r="D13224" i="13"/>
  <c r="D13225" i="13"/>
  <c r="D13226" i="13"/>
  <c r="D13227" i="13"/>
  <c r="D13228" i="13"/>
  <c r="D13229" i="13"/>
  <c r="D13230" i="13"/>
  <c r="D13231" i="13"/>
  <c r="D13232" i="13"/>
  <c r="D13233" i="13"/>
  <c r="D13234" i="13"/>
  <c r="D13235" i="13"/>
  <c r="D13236" i="13"/>
  <c r="D13237" i="13"/>
  <c r="D13238" i="13"/>
  <c r="D13239" i="13"/>
  <c r="D13240" i="13"/>
  <c r="D13241" i="13"/>
  <c r="D13242" i="13"/>
  <c r="D13243" i="13"/>
  <c r="D13244" i="13"/>
  <c r="D13245" i="13"/>
  <c r="D13246" i="13"/>
  <c r="D13247" i="13"/>
  <c r="D13248" i="13"/>
  <c r="D13249" i="13"/>
  <c r="D13250" i="13"/>
  <c r="D13251" i="13"/>
  <c r="D13252" i="13"/>
  <c r="D13253" i="13"/>
  <c r="D13254" i="13"/>
  <c r="D13255" i="13"/>
  <c r="D13256" i="13"/>
  <c r="D13257" i="13"/>
  <c r="D13258" i="13"/>
  <c r="D13259" i="13"/>
  <c r="D13260" i="13"/>
  <c r="D13261" i="13"/>
  <c r="D13262" i="13"/>
  <c r="D13263" i="13"/>
  <c r="D13264" i="13"/>
  <c r="D13265" i="13"/>
  <c r="D13266" i="13"/>
  <c r="D13267" i="13"/>
  <c r="D13268" i="13"/>
  <c r="D13269" i="13"/>
  <c r="D13270" i="13"/>
  <c r="D13271" i="13"/>
  <c r="D13272" i="13"/>
  <c r="D13273" i="13"/>
  <c r="D13274" i="13"/>
  <c r="D13275" i="13"/>
  <c r="D13276" i="13"/>
  <c r="D13277" i="13"/>
  <c r="D13278" i="13"/>
  <c r="D13279" i="13"/>
  <c r="D13280" i="13"/>
  <c r="D13281" i="13"/>
  <c r="D13282" i="13"/>
  <c r="D13283" i="13"/>
  <c r="D13284" i="13"/>
  <c r="D13285" i="13"/>
  <c r="D13286" i="13"/>
  <c r="D13287" i="13"/>
  <c r="D13288" i="13"/>
  <c r="D13289" i="13"/>
  <c r="D13290" i="13"/>
  <c r="D13291" i="13"/>
  <c r="D13292" i="13"/>
  <c r="D13293" i="13"/>
  <c r="D13294" i="13"/>
  <c r="D13295" i="13"/>
  <c r="D13296" i="13"/>
  <c r="D13297" i="13"/>
  <c r="D13298" i="13"/>
  <c r="D13299" i="13"/>
  <c r="D13300" i="13"/>
  <c r="D13301" i="13"/>
  <c r="D13302" i="13"/>
  <c r="D13303" i="13"/>
  <c r="D13304" i="13"/>
  <c r="D13305" i="13"/>
  <c r="D13306" i="13"/>
  <c r="D13307" i="13"/>
  <c r="D13308" i="13"/>
  <c r="D13309" i="13"/>
  <c r="D13310" i="13"/>
  <c r="D13311" i="13"/>
  <c r="D13312" i="13"/>
  <c r="D13313" i="13"/>
  <c r="D13314" i="13"/>
  <c r="D13315" i="13"/>
  <c r="D13316" i="13"/>
  <c r="D13317" i="13"/>
  <c r="D13318" i="13"/>
  <c r="D13319" i="13"/>
  <c r="D13320" i="13"/>
  <c r="D13321" i="13"/>
  <c r="D13322" i="13"/>
  <c r="D13323" i="13"/>
  <c r="D13324" i="13"/>
  <c r="D13325" i="13"/>
  <c r="D13326" i="13"/>
  <c r="D13327" i="13"/>
  <c r="D13328" i="13"/>
  <c r="D13329" i="13"/>
  <c r="D13330" i="13"/>
  <c r="D13331" i="13"/>
  <c r="D13332" i="13"/>
  <c r="D13333" i="13"/>
  <c r="D13334" i="13"/>
  <c r="D13335" i="13"/>
  <c r="D13336" i="13"/>
  <c r="D13337" i="13"/>
  <c r="D13338" i="13"/>
  <c r="D13339" i="13"/>
  <c r="D13340" i="13"/>
  <c r="D13341" i="13"/>
  <c r="D13342" i="13"/>
  <c r="D13343" i="13"/>
  <c r="D13344" i="13"/>
  <c r="D13345" i="13"/>
  <c r="D13346" i="13"/>
  <c r="D13347" i="13"/>
  <c r="D13348" i="13"/>
  <c r="D13349" i="13"/>
  <c r="D13350" i="13"/>
  <c r="D13351" i="13"/>
  <c r="D13352" i="13"/>
  <c r="D13353" i="13"/>
  <c r="D13354" i="13"/>
  <c r="D13355" i="13"/>
  <c r="D13356" i="13"/>
  <c r="D13357" i="13"/>
  <c r="D13358" i="13"/>
  <c r="D13359" i="13"/>
  <c r="D13360" i="13"/>
  <c r="D13361" i="13"/>
  <c r="D13362" i="13"/>
  <c r="D13363" i="13"/>
  <c r="D13364" i="13"/>
  <c r="D13365" i="13"/>
  <c r="D13366" i="13"/>
  <c r="D13367" i="13"/>
  <c r="D13368" i="13"/>
  <c r="D13369" i="13"/>
  <c r="D13370" i="13"/>
  <c r="D13371" i="13"/>
  <c r="D13372" i="13"/>
  <c r="D13373" i="13"/>
  <c r="D13374" i="13"/>
  <c r="D13375" i="13"/>
  <c r="D13376" i="13"/>
  <c r="D13377" i="13"/>
  <c r="D13378" i="13"/>
  <c r="D13379" i="13"/>
  <c r="D13380" i="13"/>
  <c r="D13381" i="13"/>
  <c r="D13382" i="13"/>
  <c r="D13383" i="13"/>
  <c r="D13384" i="13"/>
  <c r="D13385" i="13"/>
  <c r="D13386" i="13"/>
  <c r="D13387" i="13"/>
  <c r="D13388" i="13"/>
  <c r="D13389" i="13"/>
  <c r="D13390" i="13"/>
  <c r="D13391" i="13"/>
  <c r="D13392" i="13"/>
  <c r="D13393" i="13"/>
  <c r="D13394" i="13"/>
  <c r="D13395" i="13"/>
  <c r="D13396" i="13"/>
  <c r="D13397" i="13"/>
  <c r="D13398" i="13"/>
  <c r="D13399" i="13"/>
  <c r="D13400" i="13"/>
  <c r="D13401" i="13"/>
  <c r="D13402" i="13"/>
  <c r="D13403" i="13"/>
  <c r="D13404" i="13"/>
  <c r="D13405" i="13"/>
  <c r="D13406" i="13"/>
  <c r="D13407" i="13"/>
  <c r="D13408" i="13"/>
  <c r="D13409" i="13"/>
  <c r="D13410" i="13"/>
  <c r="D13411" i="13"/>
  <c r="D13412" i="13"/>
  <c r="D13413" i="13"/>
  <c r="D13414" i="13"/>
  <c r="D13415" i="13"/>
  <c r="D13416" i="13"/>
  <c r="D13417" i="13"/>
  <c r="D13418" i="13"/>
  <c r="D13419" i="13"/>
  <c r="D13420" i="13"/>
  <c r="D13421" i="13"/>
  <c r="D13422" i="13"/>
  <c r="D13423" i="13"/>
  <c r="D13424" i="13"/>
  <c r="D13425" i="13"/>
  <c r="D13426" i="13"/>
  <c r="D13427" i="13"/>
  <c r="D13428" i="13"/>
  <c r="D13429" i="13"/>
  <c r="D13430" i="13"/>
  <c r="D13431" i="13"/>
  <c r="D13432" i="13"/>
  <c r="D13433" i="13"/>
  <c r="D13434" i="13"/>
  <c r="D13435" i="13"/>
  <c r="D13436" i="13"/>
  <c r="D13437" i="13"/>
  <c r="D13438" i="13"/>
  <c r="D13439" i="13"/>
  <c r="D13440" i="13"/>
  <c r="D13441" i="13"/>
  <c r="D13442" i="13"/>
  <c r="D13443" i="13"/>
  <c r="D13444" i="13"/>
  <c r="D13445" i="13"/>
  <c r="D13446" i="13"/>
  <c r="D13447" i="13"/>
  <c r="D13448" i="13"/>
  <c r="D13449" i="13"/>
  <c r="D13450" i="13"/>
  <c r="D13451" i="13"/>
  <c r="D13452" i="13"/>
  <c r="D13453" i="13"/>
  <c r="D13454" i="13"/>
  <c r="D13455" i="13"/>
  <c r="D13456" i="13"/>
  <c r="D13457" i="13"/>
  <c r="D13458" i="13"/>
  <c r="D13459" i="13"/>
  <c r="D13460" i="13"/>
  <c r="D13461" i="13"/>
  <c r="D13462" i="13"/>
  <c r="D13463" i="13"/>
  <c r="D13464" i="13"/>
  <c r="D13465" i="13"/>
  <c r="D13466" i="13"/>
  <c r="D13467" i="13"/>
  <c r="D13468" i="13"/>
  <c r="D13469" i="13"/>
  <c r="D13470" i="13"/>
  <c r="D13471" i="13"/>
  <c r="D13472" i="13"/>
  <c r="D13473" i="13"/>
  <c r="D13474" i="13"/>
  <c r="D13475" i="13"/>
  <c r="D13476" i="13"/>
  <c r="D13477" i="13"/>
  <c r="D13478" i="13"/>
  <c r="D13479" i="13"/>
  <c r="D13480" i="13"/>
  <c r="D13481" i="13"/>
  <c r="D13482" i="13"/>
  <c r="D13483" i="13"/>
  <c r="D13484" i="13"/>
  <c r="D13485" i="13"/>
  <c r="D13486" i="13"/>
  <c r="D13487" i="13"/>
  <c r="D13488" i="13"/>
  <c r="D13489" i="13"/>
  <c r="D13490" i="13"/>
  <c r="D13491" i="13"/>
  <c r="D13492" i="13"/>
  <c r="D13493" i="13"/>
  <c r="D13494" i="13"/>
  <c r="D13495" i="13"/>
  <c r="D13496" i="13"/>
  <c r="D13497" i="13"/>
  <c r="D13498" i="13"/>
  <c r="D13499" i="13"/>
  <c r="D13500" i="13"/>
  <c r="D13501" i="13"/>
  <c r="D13502" i="13"/>
  <c r="D13503" i="13"/>
  <c r="D13504" i="13"/>
  <c r="D13505" i="13"/>
  <c r="D13506" i="13"/>
  <c r="D13507" i="13"/>
  <c r="D13508" i="13"/>
  <c r="D13509" i="13"/>
  <c r="D13510" i="13"/>
  <c r="D13511" i="13"/>
  <c r="D13512" i="13"/>
  <c r="D13513" i="13"/>
  <c r="D13514" i="13"/>
  <c r="D13515" i="13"/>
  <c r="D13516" i="13"/>
  <c r="D13517" i="13"/>
  <c r="D13518" i="13"/>
  <c r="D13519" i="13"/>
  <c r="D13520" i="13"/>
  <c r="D13521" i="13"/>
  <c r="D13522" i="13"/>
  <c r="D13523" i="13"/>
  <c r="D13524" i="13"/>
  <c r="D13525" i="13"/>
  <c r="D13526" i="13"/>
  <c r="D13527" i="13"/>
  <c r="D13528" i="13"/>
  <c r="D13529" i="13"/>
  <c r="D13530" i="13"/>
  <c r="D13531" i="13"/>
  <c r="D13532" i="13"/>
  <c r="D13533" i="13"/>
  <c r="D13534" i="13"/>
  <c r="D13535" i="13"/>
  <c r="D13536" i="13"/>
  <c r="D13537" i="13"/>
  <c r="D13538" i="13"/>
  <c r="D13539" i="13"/>
  <c r="D13540" i="13"/>
  <c r="D13541" i="13"/>
  <c r="D13542" i="13"/>
  <c r="D13543" i="13"/>
  <c r="D13544" i="13"/>
  <c r="D13545" i="13"/>
  <c r="D13546" i="13"/>
  <c r="D13547" i="13"/>
  <c r="D13548" i="13"/>
  <c r="D13549" i="13"/>
  <c r="D13550" i="13"/>
  <c r="D13551" i="13"/>
  <c r="D13552" i="13"/>
  <c r="D13553" i="13"/>
  <c r="D13554" i="13"/>
  <c r="D13555" i="13"/>
  <c r="D13556" i="13"/>
  <c r="D13557" i="13"/>
  <c r="D13558" i="13"/>
  <c r="D13559" i="13"/>
  <c r="D13560" i="13"/>
  <c r="D13561" i="13"/>
  <c r="D13562" i="13"/>
  <c r="D13563" i="13"/>
  <c r="D13564" i="13"/>
  <c r="D13565" i="13"/>
  <c r="D13566" i="13"/>
  <c r="D13567" i="13"/>
  <c r="D13568" i="13"/>
  <c r="D13569" i="13"/>
  <c r="D13570" i="13"/>
  <c r="D13571" i="13"/>
  <c r="D13572" i="13"/>
  <c r="D13573" i="13"/>
  <c r="D13574" i="13"/>
  <c r="D13575" i="13"/>
  <c r="D13576" i="13"/>
  <c r="D13577" i="13"/>
  <c r="D13578" i="13"/>
  <c r="D13579" i="13"/>
  <c r="D13580" i="13"/>
  <c r="D13581" i="13"/>
  <c r="D13582" i="13"/>
  <c r="D13583" i="13"/>
  <c r="D13584" i="13"/>
  <c r="D13585" i="13"/>
  <c r="D13586" i="13"/>
  <c r="D13587" i="13"/>
  <c r="D13588" i="13"/>
  <c r="D13589" i="13"/>
  <c r="D13590" i="13"/>
  <c r="D13591" i="13"/>
  <c r="D13592" i="13"/>
  <c r="D13593" i="13"/>
  <c r="D13594" i="13"/>
  <c r="D13595" i="13"/>
  <c r="D13596" i="13"/>
  <c r="D13597" i="13"/>
  <c r="D13598" i="13"/>
  <c r="D13599" i="13"/>
  <c r="D13600" i="13"/>
  <c r="D13601" i="13"/>
  <c r="D13602" i="13"/>
  <c r="D13603" i="13"/>
  <c r="D13604" i="13"/>
  <c r="D13605" i="13"/>
  <c r="D13606" i="13"/>
  <c r="D13607" i="13"/>
  <c r="D13608" i="13"/>
  <c r="D13609" i="13"/>
  <c r="D13610" i="13"/>
  <c r="D13611" i="13"/>
  <c r="D13612" i="13"/>
  <c r="D13613" i="13"/>
  <c r="D13614" i="13"/>
  <c r="D13615" i="13"/>
  <c r="D13616" i="13"/>
  <c r="D13617" i="13"/>
  <c r="D13618" i="13"/>
  <c r="D13619" i="13"/>
  <c r="D13620" i="13"/>
  <c r="D13621" i="13"/>
  <c r="D13622" i="13"/>
  <c r="D13623" i="13"/>
  <c r="D13624" i="13"/>
  <c r="D13625" i="13"/>
  <c r="D13626" i="13"/>
  <c r="D13627" i="13"/>
  <c r="D13628" i="13"/>
  <c r="D13629" i="13"/>
  <c r="D13630" i="13"/>
  <c r="D13631" i="13"/>
  <c r="D13632" i="13"/>
  <c r="D13633" i="13"/>
  <c r="D13634" i="13"/>
  <c r="D13635" i="13"/>
  <c r="D13636" i="13"/>
  <c r="D13637" i="13"/>
  <c r="D13638" i="13"/>
  <c r="D13639" i="13"/>
  <c r="D13640" i="13"/>
  <c r="D13641" i="13"/>
  <c r="D13642" i="13"/>
  <c r="D13643" i="13"/>
  <c r="D13644" i="13"/>
  <c r="D13645" i="13"/>
  <c r="D13646" i="13"/>
  <c r="D13647" i="13"/>
  <c r="D13648" i="13"/>
  <c r="D13649" i="13"/>
  <c r="D13650" i="13"/>
  <c r="D13651" i="13"/>
  <c r="D13652" i="13"/>
  <c r="D13653" i="13"/>
  <c r="D13654" i="13"/>
  <c r="D13655" i="13"/>
  <c r="D13656" i="13"/>
  <c r="D13657" i="13"/>
  <c r="D13658" i="13"/>
  <c r="D13659" i="13"/>
  <c r="D13660" i="13"/>
  <c r="D13661" i="13"/>
  <c r="D13662" i="13"/>
  <c r="D13663" i="13"/>
  <c r="D13664" i="13"/>
  <c r="D13665" i="13"/>
  <c r="D13666" i="13"/>
  <c r="D13667" i="13"/>
  <c r="D13668" i="13"/>
  <c r="D13669" i="13"/>
  <c r="D13670" i="13"/>
  <c r="D13671" i="13"/>
  <c r="D13672" i="13"/>
  <c r="D13673" i="13"/>
  <c r="D13674" i="13"/>
  <c r="D13675" i="13"/>
  <c r="D13676" i="13"/>
  <c r="D13677" i="13"/>
  <c r="D13678" i="13"/>
  <c r="D13679" i="13"/>
  <c r="D13680" i="13"/>
  <c r="D13681" i="13"/>
  <c r="D13682" i="13"/>
  <c r="D13683" i="13"/>
  <c r="D13684" i="13"/>
  <c r="D13685" i="13"/>
  <c r="D13686" i="13"/>
  <c r="D13687" i="13"/>
  <c r="D13688" i="13"/>
  <c r="D13689" i="13"/>
  <c r="D13690" i="13"/>
  <c r="D13691" i="13"/>
  <c r="D13692" i="13"/>
  <c r="D13693" i="13"/>
  <c r="D13694" i="13"/>
  <c r="D13695" i="13"/>
  <c r="D13696" i="13"/>
  <c r="D13697" i="13"/>
  <c r="D13698" i="13"/>
  <c r="D13699" i="13"/>
  <c r="D13700" i="13"/>
  <c r="D13701" i="13"/>
  <c r="D13702" i="13"/>
  <c r="D13703" i="13"/>
  <c r="D13704" i="13"/>
  <c r="D13705" i="13"/>
  <c r="D13706" i="13"/>
  <c r="D13707" i="13"/>
  <c r="D13708" i="13"/>
  <c r="D13709" i="13"/>
  <c r="D13710" i="13"/>
  <c r="D13711" i="13"/>
  <c r="D13712" i="13"/>
  <c r="D13713" i="13"/>
  <c r="D13714" i="13"/>
  <c r="D13715" i="13"/>
  <c r="D13716" i="13"/>
  <c r="D13717" i="13"/>
  <c r="D13718" i="13"/>
  <c r="D13719" i="13"/>
  <c r="D13720" i="13"/>
  <c r="D13721" i="13"/>
  <c r="D13722" i="13"/>
  <c r="D13723" i="13"/>
  <c r="D13724" i="13"/>
  <c r="D13725" i="13"/>
  <c r="D13726" i="13"/>
  <c r="D13727" i="13"/>
  <c r="D13728" i="13"/>
  <c r="D13729" i="13"/>
  <c r="D13730" i="13"/>
  <c r="D13731" i="13"/>
  <c r="D13732" i="13"/>
  <c r="D13733" i="13"/>
  <c r="D13734" i="13"/>
  <c r="D13735" i="13"/>
  <c r="D13736" i="13"/>
  <c r="D13737" i="13"/>
  <c r="D13738" i="13"/>
  <c r="D13739" i="13"/>
  <c r="D13740" i="13"/>
  <c r="D13741" i="13"/>
  <c r="D13742" i="13"/>
  <c r="D13743" i="13"/>
  <c r="D13744" i="13"/>
  <c r="D13745" i="13"/>
  <c r="D13746" i="13"/>
  <c r="D13747" i="13"/>
  <c r="D13748" i="13"/>
  <c r="D13749" i="13"/>
  <c r="D13750" i="13"/>
  <c r="D13751" i="13"/>
  <c r="D13752" i="13"/>
  <c r="D13753" i="13"/>
  <c r="D13754" i="13"/>
  <c r="D13755" i="13"/>
  <c r="D13756" i="13"/>
  <c r="D13757" i="13"/>
  <c r="D13758" i="13"/>
  <c r="D13759" i="13"/>
  <c r="D13760" i="13"/>
  <c r="D13761" i="13"/>
  <c r="D13762" i="13"/>
  <c r="D13763" i="13"/>
  <c r="D13764" i="13"/>
  <c r="D13765" i="13"/>
  <c r="D13766" i="13"/>
  <c r="D13767" i="13"/>
  <c r="D13768" i="13"/>
  <c r="D13769" i="13"/>
  <c r="D13770" i="13"/>
  <c r="D13771" i="13"/>
  <c r="D13772" i="13"/>
  <c r="D13773" i="13"/>
  <c r="D13774" i="13"/>
  <c r="D13775" i="13"/>
  <c r="D13776" i="13"/>
  <c r="D13777" i="13"/>
  <c r="D13778" i="13"/>
  <c r="D13779" i="13"/>
  <c r="D13780" i="13"/>
  <c r="D13781" i="13"/>
  <c r="D13782" i="13"/>
  <c r="D13783" i="13"/>
  <c r="D13784" i="13"/>
  <c r="D13785" i="13"/>
  <c r="D13786" i="13"/>
  <c r="D13787" i="13"/>
  <c r="D13788" i="13"/>
  <c r="D13789" i="13"/>
  <c r="D13790" i="13"/>
  <c r="D13791" i="13"/>
  <c r="D13792" i="13"/>
  <c r="D13793" i="13"/>
  <c r="D13794" i="13"/>
  <c r="D13795" i="13"/>
  <c r="D13796" i="13"/>
  <c r="D13797" i="13"/>
  <c r="D13798" i="13"/>
  <c r="D13799" i="13"/>
  <c r="D13800" i="13"/>
  <c r="D13801" i="13"/>
  <c r="D13802" i="13"/>
  <c r="D13803" i="13"/>
  <c r="D13804" i="13"/>
  <c r="D13805" i="13"/>
  <c r="D13806" i="13"/>
  <c r="D13807" i="13"/>
  <c r="D13808" i="13"/>
  <c r="D13809" i="13"/>
  <c r="D13810" i="13"/>
  <c r="D13811" i="13"/>
  <c r="D13812" i="13"/>
  <c r="D13813" i="13"/>
  <c r="D13814" i="13"/>
  <c r="D13815" i="13"/>
  <c r="D13816" i="13"/>
  <c r="D13817" i="13"/>
  <c r="D13818" i="13"/>
  <c r="D13819" i="13"/>
  <c r="D13820" i="13"/>
  <c r="D13821" i="13"/>
  <c r="D13822" i="13"/>
  <c r="D13823" i="13"/>
  <c r="D13824" i="13"/>
  <c r="D13825" i="13"/>
  <c r="D13826" i="13"/>
  <c r="D13827" i="13"/>
  <c r="D13828" i="13"/>
  <c r="D13829" i="13"/>
  <c r="D13830" i="13"/>
  <c r="D13831" i="13"/>
  <c r="D13832" i="13"/>
  <c r="D13833" i="13"/>
  <c r="D13834" i="13"/>
  <c r="D13835" i="13"/>
  <c r="D13836" i="13"/>
  <c r="D13837" i="13"/>
  <c r="D13838" i="13"/>
  <c r="D13839" i="13"/>
  <c r="D13840" i="13"/>
  <c r="D13841" i="13"/>
  <c r="D13842" i="13"/>
  <c r="D13843" i="13"/>
  <c r="D13844" i="13"/>
  <c r="D13845" i="13"/>
  <c r="D13846" i="13"/>
  <c r="D13847" i="13"/>
  <c r="D13848" i="13"/>
  <c r="D13849" i="13"/>
  <c r="D13850" i="13"/>
  <c r="D13851" i="13"/>
  <c r="D13852" i="13"/>
  <c r="D13853" i="13"/>
  <c r="D13854" i="13"/>
  <c r="D13855" i="13"/>
  <c r="D13856" i="13"/>
  <c r="D13857" i="13"/>
  <c r="D13858" i="13"/>
  <c r="D13859" i="13"/>
  <c r="D13860" i="13"/>
  <c r="D13861" i="13"/>
  <c r="D13862" i="13"/>
  <c r="D13863" i="13"/>
  <c r="D13864" i="13"/>
  <c r="D13865" i="13"/>
  <c r="D13866" i="13"/>
  <c r="D13867" i="13"/>
  <c r="D13868" i="13"/>
  <c r="D13869" i="13"/>
  <c r="D13870" i="13"/>
  <c r="D13871" i="13"/>
  <c r="D13872" i="13"/>
  <c r="D13873" i="13"/>
  <c r="D13874" i="13"/>
  <c r="D13875" i="13"/>
  <c r="D13876" i="13"/>
  <c r="D13877" i="13"/>
  <c r="D13878" i="13"/>
  <c r="D13879" i="13"/>
  <c r="D13880" i="13"/>
  <c r="D13881" i="13"/>
  <c r="D13882" i="13"/>
  <c r="D13883" i="13"/>
  <c r="D13884" i="13"/>
  <c r="D13885" i="13"/>
  <c r="D13886" i="13"/>
  <c r="D13887" i="13"/>
  <c r="D13888" i="13"/>
  <c r="D13889" i="13"/>
  <c r="D13890" i="13"/>
  <c r="D13891" i="13"/>
  <c r="D13892" i="13"/>
  <c r="D13893" i="13"/>
  <c r="D13894" i="13"/>
  <c r="D13895" i="13"/>
  <c r="D13896" i="13"/>
  <c r="D13897" i="13"/>
  <c r="D13898" i="13"/>
  <c r="D13899" i="13"/>
  <c r="D13900" i="13"/>
  <c r="D13901" i="13"/>
  <c r="D13902" i="13"/>
  <c r="D13903" i="13"/>
  <c r="D13904" i="13"/>
  <c r="D13905" i="13"/>
  <c r="D13906" i="13"/>
  <c r="D13907" i="13"/>
  <c r="D13908" i="13"/>
  <c r="D13909" i="13"/>
  <c r="D13910" i="13"/>
  <c r="D13911" i="13"/>
  <c r="D13912" i="13"/>
  <c r="D13913" i="13"/>
  <c r="D13914" i="13"/>
  <c r="D13915" i="13"/>
  <c r="D13916" i="13"/>
  <c r="D13917" i="13"/>
  <c r="D13918" i="13"/>
  <c r="D13919" i="13"/>
  <c r="D13920" i="13"/>
  <c r="D13921" i="13"/>
  <c r="D13922" i="13"/>
  <c r="D13923" i="13"/>
  <c r="D13924" i="13"/>
  <c r="D13925" i="13"/>
  <c r="D13926" i="13"/>
  <c r="D13927" i="13"/>
  <c r="D13928" i="13"/>
  <c r="D13929" i="13"/>
  <c r="D13930" i="13"/>
  <c r="D13931" i="13"/>
  <c r="D13932" i="13"/>
  <c r="D13933" i="13"/>
  <c r="D13934" i="13"/>
  <c r="D13935" i="13"/>
  <c r="D13936" i="13"/>
  <c r="D13937" i="13"/>
  <c r="D13938" i="13"/>
  <c r="D13939" i="13"/>
  <c r="D13940" i="13"/>
  <c r="D13941" i="13"/>
  <c r="D13942" i="13"/>
  <c r="D13943" i="13"/>
  <c r="D13944" i="13"/>
  <c r="D13945" i="13"/>
  <c r="D13946" i="13"/>
  <c r="D13947" i="13"/>
  <c r="D13948" i="13"/>
  <c r="D13949" i="13"/>
  <c r="D13950" i="13"/>
  <c r="D13951" i="13"/>
  <c r="D13952" i="13"/>
  <c r="D13953" i="13"/>
  <c r="D13954" i="13"/>
  <c r="D13955" i="13"/>
  <c r="D13956" i="13"/>
  <c r="D13957" i="13"/>
  <c r="D13958" i="13"/>
  <c r="D13959" i="13"/>
  <c r="D13960" i="13"/>
  <c r="D13961" i="13"/>
  <c r="D13962" i="13"/>
  <c r="D13963" i="13"/>
  <c r="D13964" i="13"/>
  <c r="D13965" i="13"/>
  <c r="D13966" i="13"/>
  <c r="D13967" i="13"/>
  <c r="D13968" i="13"/>
  <c r="D13969" i="13"/>
  <c r="D13970" i="13"/>
  <c r="D13971" i="13"/>
  <c r="D13972" i="13"/>
  <c r="D13973" i="13"/>
  <c r="D13974" i="13"/>
  <c r="D13975" i="13"/>
  <c r="D13976" i="13"/>
  <c r="D13977" i="13"/>
  <c r="D13978" i="13"/>
  <c r="D13979" i="13"/>
  <c r="D13980" i="13"/>
  <c r="D13981" i="13"/>
  <c r="D13982" i="13"/>
  <c r="D13983" i="13"/>
  <c r="D13984" i="13"/>
  <c r="D13985" i="13"/>
  <c r="D13986" i="13"/>
  <c r="D13987" i="13"/>
  <c r="D13988" i="13"/>
  <c r="D13989" i="13"/>
  <c r="D13990" i="13"/>
  <c r="D13991" i="13"/>
  <c r="D13992" i="13"/>
  <c r="D13993" i="13"/>
  <c r="D13994" i="13"/>
  <c r="D13995" i="13"/>
  <c r="D13996" i="13"/>
  <c r="D13997" i="13"/>
  <c r="D13998" i="13"/>
  <c r="D13999" i="13"/>
  <c r="D14000" i="13"/>
  <c r="D14001" i="13"/>
  <c r="D14002" i="13"/>
  <c r="D14003" i="13"/>
  <c r="D14004" i="13"/>
  <c r="D14005" i="13"/>
  <c r="D14006" i="13"/>
  <c r="D14007" i="13"/>
  <c r="D14008" i="13"/>
  <c r="D14009" i="13"/>
  <c r="D14010" i="13"/>
  <c r="D14011" i="13"/>
  <c r="D14012" i="13"/>
  <c r="D14013" i="13"/>
  <c r="D14014" i="13"/>
  <c r="D14015" i="13"/>
  <c r="D14016" i="13"/>
  <c r="D14017" i="13"/>
  <c r="D14018" i="13"/>
  <c r="D14019" i="13"/>
  <c r="D14020" i="13"/>
  <c r="D14021" i="13"/>
  <c r="D14022" i="13"/>
  <c r="D14023" i="13"/>
  <c r="D14024" i="13"/>
  <c r="D14025" i="13"/>
  <c r="D14026" i="13"/>
  <c r="D14027" i="13"/>
  <c r="D14028" i="13"/>
  <c r="D14029" i="13"/>
  <c r="D14030" i="13"/>
  <c r="D14031" i="13"/>
  <c r="D14032" i="13"/>
  <c r="D14033" i="13"/>
  <c r="D14034" i="13"/>
  <c r="D14035" i="13"/>
  <c r="D14036" i="13"/>
  <c r="D14037" i="13"/>
  <c r="D14038" i="13"/>
  <c r="D14039" i="13"/>
  <c r="D14040" i="13"/>
  <c r="D14041" i="13"/>
  <c r="D14042" i="13"/>
  <c r="D14043" i="13"/>
  <c r="D14044" i="13"/>
  <c r="D14045" i="13"/>
  <c r="D14046" i="13"/>
  <c r="D14047" i="13"/>
  <c r="D14048" i="13"/>
  <c r="D14049" i="13"/>
  <c r="D14050" i="13"/>
  <c r="D14051" i="13"/>
  <c r="D14052" i="13"/>
  <c r="D14053" i="13"/>
  <c r="D14054" i="13"/>
  <c r="D14055" i="13"/>
  <c r="D14056" i="13"/>
  <c r="D14057" i="13"/>
  <c r="D14058" i="13"/>
  <c r="D14059" i="13"/>
  <c r="D14060" i="13"/>
  <c r="D14061" i="13"/>
  <c r="D14062" i="13"/>
  <c r="D14063" i="13"/>
  <c r="D14064" i="13"/>
  <c r="D14065" i="13"/>
  <c r="D14066" i="13"/>
  <c r="D14067" i="13"/>
  <c r="D14068" i="13"/>
  <c r="D14069" i="13"/>
  <c r="D14070" i="13"/>
  <c r="D14071" i="13"/>
  <c r="D14072" i="13"/>
  <c r="D14073" i="13"/>
  <c r="D14074" i="13"/>
  <c r="D14075" i="13"/>
  <c r="D14076" i="13"/>
  <c r="D14077" i="13"/>
  <c r="D14078" i="13"/>
  <c r="D14079" i="13"/>
  <c r="D14080" i="13"/>
  <c r="D14081" i="13"/>
  <c r="D14082" i="13"/>
  <c r="D14083" i="13"/>
  <c r="D14084" i="13"/>
  <c r="D14085" i="13"/>
  <c r="D14086" i="13"/>
  <c r="D14087" i="13"/>
  <c r="D14088" i="13"/>
  <c r="D14089" i="13"/>
  <c r="D14090" i="13"/>
  <c r="D14091" i="13"/>
  <c r="D14092" i="13"/>
  <c r="D14093" i="13"/>
  <c r="D14094" i="13"/>
  <c r="D14095" i="13"/>
  <c r="D14096" i="13"/>
  <c r="D14097" i="13"/>
  <c r="D14098" i="13"/>
  <c r="D14099" i="13"/>
  <c r="D14100" i="13"/>
  <c r="D14101" i="13"/>
  <c r="D14102" i="13"/>
  <c r="D14103" i="13"/>
  <c r="D14104" i="13"/>
  <c r="D14105" i="13"/>
  <c r="D14106" i="13"/>
  <c r="D14107" i="13"/>
  <c r="D14108" i="13"/>
  <c r="D14109" i="13"/>
  <c r="D14110" i="13"/>
  <c r="D14111" i="13"/>
  <c r="D14112" i="13"/>
  <c r="D14113" i="13"/>
  <c r="D14114" i="13"/>
  <c r="D14115" i="13"/>
  <c r="D14116" i="13"/>
  <c r="D14117" i="13"/>
  <c r="D14118" i="13"/>
  <c r="D14119" i="13"/>
  <c r="D14120" i="13"/>
  <c r="D14121" i="13"/>
  <c r="D14122" i="13"/>
  <c r="D14123" i="13"/>
  <c r="D14124" i="13"/>
  <c r="D14125" i="13"/>
  <c r="D14126" i="13"/>
  <c r="D14127" i="13"/>
  <c r="D14128" i="13"/>
  <c r="D14129" i="13"/>
  <c r="D14130" i="13"/>
  <c r="D14131" i="13"/>
  <c r="D14132" i="13"/>
  <c r="D14133" i="13"/>
  <c r="D14134" i="13"/>
  <c r="D14135" i="13"/>
  <c r="D14136" i="13"/>
  <c r="D14137" i="13"/>
  <c r="D14138" i="13"/>
  <c r="D14139" i="13"/>
  <c r="D14140" i="13"/>
  <c r="D14141" i="13"/>
  <c r="D14142" i="13"/>
  <c r="D14143" i="13"/>
  <c r="D14144" i="13"/>
  <c r="D14145" i="13"/>
  <c r="D14146" i="13"/>
  <c r="D14147" i="13"/>
  <c r="D14148" i="13"/>
  <c r="D14149" i="13"/>
  <c r="D14150" i="13"/>
  <c r="D14151" i="13"/>
  <c r="D14152" i="13"/>
  <c r="D14153" i="13"/>
  <c r="D14154" i="13"/>
  <c r="D14155" i="13"/>
  <c r="D14156" i="13"/>
  <c r="D14157" i="13"/>
  <c r="D14158" i="13"/>
  <c r="D14159" i="13"/>
  <c r="D14160" i="13"/>
  <c r="D14161" i="13"/>
  <c r="D14162" i="13"/>
  <c r="D14163" i="13"/>
  <c r="D14164" i="13"/>
  <c r="D14165" i="13"/>
  <c r="D14166" i="13"/>
  <c r="D14167" i="13"/>
  <c r="D14168" i="13"/>
  <c r="D14169" i="13"/>
  <c r="D14170" i="13"/>
  <c r="D14171" i="13"/>
  <c r="D14172" i="13"/>
  <c r="D14173" i="13"/>
  <c r="D14174" i="13"/>
  <c r="D14175" i="13"/>
  <c r="D14176" i="13"/>
  <c r="D14177" i="13"/>
  <c r="D14178" i="13"/>
  <c r="D14179" i="13"/>
  <c r="D14180" i="13"/>
  <c r="D14181" i="13"/>
  <c r="D14182" i="13"/>
  <c r="D14183" i="13"/>
  <c r="D14184" i="13"/>
  <c r="D14185" i="13"/>
  <c r="D14186" i="13"/>
  <c r="D14187" i="13"/>
  <c r="D14188" i="13"/>
  <c r="D14189" i="13"/>
  <c r="D14190" i="13"/>
  <c r="D14191" i="13"/>
  <c r="D14192" i="13"/>
  <c r="D14193" i="13"/>
  <c r="D14194" i="13"/>
  <c r="D14195" i="13"/>
  <c r="D14196" i="13"/>
  <c r="D14197" i="13"/>
  <c r="D14198" i="13"/>
  <c r="D14199" i="13"/>
  <c r="D14200" i="13"/>
  <c r="D14201" i="13"/>
  <c r="D14202" i="13"/>
  <c r="D14203" i="13"/>
  <c r="D14204" i="13"/>
  <c r="D14205" i="13"/>
  <c r="D14206" i="13"/>
  <c r="D14207" i="13"/>
  <c r="D14208" i="13"/>
  <c r="D14209" i="13"/>
  <c r="D14210" i="13"/>
  <c r="D14211" i="13"/>
  <c r="D14212" i="13"/>
  <c r="D14213" i="13"/>
  <c r="D14214" i="13"/>
  <c r="D14215" i="13"/>
  <c r="D14216" i="13"/>
  <c r="D14217" i="13"/>
  <c r="D14218" i="13"/>
  <c r="D14219" i="13"/>
  <c r="D14220" i="13"/>
  <c r="D14221" i="13"/>
  <c r="D14222" i="13"/>
  <c r="D14223" i="13"/>
  <c r="D14224" i="13"/>
  <c r="D14225" i="13"/>
  <c r="D14226" i="13"/>
  <c r="D14227" i="13"/>
  <c r="D14228" i="13"/>
  <c r="D14229" i="13"/>
  <c r="D14230" i="13"/>
  <c r="D14231" i="13"/>
  <c r="D14232" i="13"/>
  <c r="D14233" i="13"/>
  <c r="D14234" i="13"/>
  <c r="D14235" i="13"/>
  <c r="D14236" i="13"/>
  <c r="D14237" i="13"/>
  <c r="D14238" i="13"/>
  <c r="D14239" i="13"/>
  <c r="D14240" i="13"/>
  <c r="D14241" i="13"/>
  <c r="D14242" i="13"/>
  <c r="D14243" i="13"/>
  <c r="D14244" i="13"/>
  <c r="D14245" i="13"/>
  <c r="D14246" i="13"/>
  <c r="D14247" i="13"/>
  <c r="D14248" i="13"/>
  <c r="D14249" i="13"/>
  <c r="D14250" i="13"/>
  <c r="D14251" i="13"/>
  <c r="D14252" i="13"/>
  <c r="D14253" i="13"/>
  <c r="D14254" i="13"/>
  <c r="D14255" i="13"/>
  <c r="D14256" i="13"/>
  <c r="D14257" i="13"/>
  <c r="D14258" i="13"/>
  <c r="D14259" i="13"/>
  <c r="D14260" i="13"/>
  <c r="D14261" i="13"/>
  <c r="D14262" i="13"/>
  <c r="D14263" i="13"/>
  <c r="D14264" i="13"/>
  <c r="D14265" i="13"/>
  <c r="D14266" i="13"/>
  <c r="D14267" i="13"/>
  <c r="D14268" i="13"/>
  <c r="D14269" i="13"/>
  <c r="D14270" i="13"/>
  <c r="D14271" i="13"/>
  <c r="D14272" i="13"/>
  <c r="D14273" i="13"/>
  <c r="D14274" i="13"/>
  <c r="D14275" i="13"/>
  <c r="D14276" i="13"/>
  <c r="D14277" i="13"/>
  <c r="D14278" i="13"/>
  <c r="D14279" i="13"/>
  <c r="D14280" i="13"/>
  <c r="D14281" i="13"/>
  <c r="D14282" i="13"/>
  <c r="D14283" i="13"/>
  <c r="D14284" i="13"/>
  <c r="D14285" i="13"/>
  <c r="D14286" i="13"/>
  <c r="D14287" i="13"/>
  <c r="D14288" i="13"/>
  <c r="D14289" i="13"/>
  <c r="D14290" i="13"/>
  <c r="D14291" i="13"/>
  <c r="D14292" i="13"/>
  <c r="D14293" i="13"/>
  <c r="D14294" i="13"/>
  <c r="D14295" i="13"/>
  <c r="D14296" i="13"/>
  <c r="D14297" i="13"/>
  <c r="D14298" i="13"/>
  <c r="D14299" i="13"/>
  <c r="D14300" i="13"/>
  <c r="D14301" i="13"/>
  <c r="D14302" i="13"/>
  <c r="D14303" i="13"/>
  <c r="D14304" i="13"/>
  <c r="D14305" i="13"/>
  <c r="D14306" i="13"/>
  <c r="D14307" i="13"/>
  <c r="D14308" i="13"/>
  <c r="D14309" i="13"/>
  <c r="D14310" i="13"/>
  <c r="D14311" i="13"/>
  <c r="D14312" i="13"/>
  <c r="D14313" i="13"/>
  <c r="D14314" i="13"/>
  <c r="D14315" i="13"/>
  <c r="D14316" i="13"/>
  <c r="D14317" i="13"/>
  <c r="D14318" i="13"/>
  <c r="D14319" i="13"/>
  <c r="D14320" i="13"/>
  <c r="D14321" i="13"/>
  <c r="D14322" i="13"/>
  <c r="D14323" i="13"/>
  <c r="D14324" i="13"/>
  <c r="D14325" i="13"/>
  <c r="D14326" i="13"/>
  <c r="D14327" i="13"/>
  <c r="D14328" i="13"/>
  <c r="D14329" i="13"/>
  <c r="D14330" i="13"/>
  <c r="D14331" i="13"/>
  <c r="D14332" i="13"/>
  <c r="D14333" i="13"/>
  <c r="D14334" i="13"/>
  <c r="D14335" i="13"/>
  <c r="D14336" i="13"/>
  <c r="D14337" i="13"/>
  <c r="D14338" i="13"/>
  <c r="D14339" i="13"/>
  <c r="D14340" i="13"/>
  <c r="D14341" i="13"/>
  <c r="D14342" i="13"/>
  <c r="D14343" i="13"/>
  <c r="D14344" i="13"/>
  <c r="D14345" i="13"/>
  <c r="D14346" i="13"/>
  <c r="D14347" i="13"/>
  <c r="D14348" i="13"/>
  <c r="D14349" i="13"/>
  <c r="D14350" i="13"/>
  <c r="D14351" i="13"/>
  <c r="D14352" i="13"/>
  <c r="D14353" i="13"/>
  <c r="D14354" i="13"/>
  <c r="D14355" i="13"/>
  <c r="D14356" i="13"/>
  <c r="D14357" i="13"/>
  <c r="D14358" i="13"/>
  <c r="D14359" i="13"/>
  <c r="D14360" i="13"/>
  <c r="D14361" i="13"/>
  <c r="D14362" i="13"/>
  <c r="D14363" i="13"/>
  <c r="D14364" i="13"/>
  <c r="D14365" i="13"/>
  <c r="D14366" i="13"/>
  <c r="D14367" i="13"/>
  <c r="D14368" i="13"/>
  <c r="D14369" i="13"/>
  <c r="D14370" i="13"/>
  <c r="D14371" i="13"/>
  <c r="D14372" i="13"/>
  <c r="D14373" i="13"/>
  <c r="D14374" i="13"/>
  <c r="D14375" i="13"/>
  <c r="D14376" i="13"/>
  <c r="D14377" i="13"/>
  <c r="D14378" i="13"/>
  <c r="D14379" i="13"/>
  <c r="D14380" i="13"/>
  <c r="D14381" i="13"/>
  <c r="D14382" i="13"/>
  <c r="D14383" i="13"/>
  <c r="D14384" i="13"/>
  <c r="D14385" i="13"/>
  <c r="D14386" i="13"/>
  <c r="D14387" i="13"/>
  <c r="D14388" i="13"/>
  <c r="D14389" i="13"/>
  <c r="D14390" i="13"/>
  <c r="D14391" i="13"/>
  <c r="D14392" i="13"/>
  <c r="D14393" i="13"/>
  <c r="D14394" i="13"/>
  <c r="D14395" i="13"/>
  <c r="D14396" i="13"/>
  <c r="D14397" i="13"/>
  <c r="D14398" i="13"/>
  <c r="D14399" i="13"/>
  <c r="D14400" i="13"/>
  <c r="D14401" i="13"/>
  <c r="D14402" i="13"/>
  <c r="D14403" i="13"/>
  <c r="D14404" i="13"/>
  <c r="D14405" i="13"/>
  <c r="D14406" i="13"/>
  <c r="D14407" i="13"/>
  <c r="D14408" i="13"/>
  <c r="D14409" i="13"/>
  <c r="D14410" i="13"/>
  <c r="D14411" i="13"/>
  <c r="D14412" i="13"/>
  <c r="D14413" i="13"/>
  <c r="D14414" i="13"/>
  <c r="D14415" i="13"/>
  <c r="D14416" i="13"/>
  <c r="D14417" i="13"/>
  <c r="D14418" i="13"/>
  <c r="D14419" i="13"/>
  <c r="D14420" i="13"/>
  <c r="D14421" i="13"/>
  <c r="D14422" i="13"/>
  <c r="D14423" i="13"/>
  <c r="D14424" i="13"/>
  <c r="D14425" i="13"/>
  <c r="D14426" i="13"/>
  <c r="D14427" i="13"/>
  <c r="D14428" i="13"/>
  <c r="D14429" i="13"/>
  <c r="D14430" i="13"/>
  <c r="D14431" i="13"/>
  <c r="D14432" i="13"/>
  <c r="D14433" i="13"/>
  <c r="D14434" i="13"/>
  <c r="D14435" i="13"/>
  <c r="D14436" i="13"/>
  <c r="D14437" i="13"/>
  <c r="D14438" i="13"/>
  <c r="D14439" i="13"/>
  <c r="D14440" i="13"/>
  <c r="D14441" i="13"/>
  <c r="D14442" i="13"/>
  <c r="D14443" i="13"/>
  <c r="D14444" i="13"/>
  <c r="D14445" i="13"/>
  <c r="D14446" i="13"/>
  <c r="D14447" i="13"/>
  <c r="D14448" i="13"/>
  <c r="D14449" i="13"/>
  <c r="D14450" i="13"/>
  <c r="D14451" i="13"/>
  <c r="D14452" i="13"/>
  <c r="D14453" i="13"/>
  <c r="D14454" i="13"/>
  <c r="D14455" i="13"/>
  <c r="D14456" i="13"/>
  <c r="D14457" i="13"/>
  <c r="D14458" i="13"/>
  <c r="D14459" i="13"/>
  <c r="D14460" i="13"/>
  <c r="D14461" i="13"/>
  <c r="D14462" i="13"/>
  <c r="D14463" i="13"/>
  <c r="D14464" i="13"/>
  <c r="D14465" i="13"/>
  <c r="D14466" i="13"/>
  <c r="D14467" i="13"/>
  <c r="D14468" i="13"/>
  <c r="D14469" i="13"/>
  <c r="D14470" i="13"/>
  <c r="D14471" i="13"/>
  <c r="D14472" i="13"/>
  <c r="D14473" i="13"/>
  <c r="D14474" i="13"/>
  <c r="D14475" i="13"/>
  <c r="D14476" i="13"/>
  <c r="D14477" i="13"/>
  <c r="D14478" i="13"/>
  <c r="D14479" i="13"/>
  <c r="D14480" i="13"/>
  <c r="D14481" i="13"/>
  <c r="D14482" i="13"/>
  <c r="D14483" i="13"/>
  <c r="D14484" i="13"/>
  <c r="D14485" i="13"/>
  <c r="D14486" i="13"/>
  <c r="D14487" i="13"/>
  <c r="D14488" i="13"/>
  <c r="D14489" i="13"/>
  <c r="D14490" i="13"/>
  <c r="D14491" i="13"/>
  <c r="D14492" i="13"/>
  <c r="D14493" i="13"/>
  <c r="D14494" i="13"/>
  <c r="D14495" i="13"/>
  <c r="D14496" i="13"/>
  <c r="D14497" i="13"/>
  <c r="D14498" i="13"/>
  <c r="D14499" i="13"/>
  <c r="D14500" i="13"/>
  <c r="D14501" i="13"/>
  <c r="D14502" i="13"/>
  <c r="D14503" i="13"/>
  <c r="D14504" i="13"/>
  <c r="D14505" i="13"/>
  <c r="D14506" i="13"/>
  <c r="D14507" i="13"/>
  <c r="D14508" i="13"/>
  <c r="D14509" i="13"/>
  <c r="D14510" i="13"/>
  <c r="D14511" i="13"/>
  <c r="D14512" i="13"/>
  <c r="D14513" i="13"/>
  <c r="D14514" i="13"/>
  <c r="D14515" i="13"/>
  <c r="D14516" i="13"/>
  <c r="D14517" i="13"/>
  <c r="D14518" i="13"/>
  <c r="D14519" i="13"/>
  <c r="D14520" i="13"/>
  <c r="D14521" i="13"/>
  <c r="D14522" i="13"/>
  <c r="D14523" i="13"/>
  <c r="D14524" i="13"/>
  <c r="D14525" i="13"/>
  <c r="D14526" i="13"/>
  <c r="D14527" i="13"/>
  <c r="D14528" i="13"/>
  <c r="D14529" i="13"/>
  <c r="D14530" i="13"/>
  <c r="D14531" i="13"/>
  <c r="D14532" i="13"/>
  <c r="D14533" i="13"/>
  <c r="D14534" i="13"/>
  <c r="D14535" i="13"/>
  <c r="D14536" i="13"/>
  <c r="D14537" i="13"/>
  <c r="D14538" i="13"/>
  <c r="D14539" i="13"/>
  <c r="D14540" i="13"/>
  <c r="D14541" i="13"/>
  <c r="D14542" i="13"/>
  <c r="D14543" i="13"/>
  <c r="D14544" i="13"/>
  <c r="D14545" i="13"/>
  <c r="D14546" i="13"/>
  <c r="D14547" i="13"/>
  <c r="D14548" i="13"/>
  <c r="D14549" i="13"/>
  <c r="D14550" i="13"/>
  <c r="D14551" i="13"/>
  <c r="D14552" i="13"/>
  <c r="D14553" i="13"/>
  <c r="D14554" i="13"/>
  <c r="D14555" i="13"/>
  <c r="D14556" i="13"/>
  <c r="D14557" i="13"/>
  <c r="D14558" i="13"/>
  <c r="D14559" i="13"/>
  <c r="D14560" i="13"/>
  <c r="D14561" i="13"/>
  <c r="D14562" i="13"/>
  <c r="D14563" i="13"/>
  <c r="D14564" i="13"/>
  <c r="D14565" i="13"/>
  <c r="D14566" i="13"/>
  <c r="D14567" i="13"/>
  <c r="D14568" i="13"/>
  <c r="D14569" i="13"/>
  <c r="D14570" i="13"/>
  <c r="D14571" i="13"/>
  <c r="D14572" i="13"/>
  <c r="D14573" i="13"/>
  <c r="D14574" i="13"/>
  <c r="D14575" i="13"/>
  <c r="D14576" i="13"/>
  <c r="D14577" i="13"/>
  <c r="D14578" i="13"/>
  <c r="D14579" i="13"/>
  <c r="D14580" i="13"/>
  <c r="D14581" i="13"/>
  <c r="D14582" i="13"/>
  <c r="D14583" i="13"/>
  <c r="D14584" i="13"/>
  <c r="D14585" i="13"/>
  <c r="D14586" i="13"/>
  <c r="D14587" i="13"/>
  <c r="D14588" i="13"/>
  <c r="D14589" i="13"/>
  <c r="D14590" i="13"/>
  <c r="D14591" i="13"/>
  <c r="D14592" i="13"/>
  <c r="D14593" i="13"/>
  <c r="D14594" i="13"/>
  <c r="D14595" i="13"/>
  <c r="D14596" i="13"/>
  <c r="D14597" i="13"/>
  <c r="D14598" i="13"/>
  <c r="D14599" i="13"/>
  <c r="D14600" i="13"/>
  <c r="D14601" i="13"/>
  <c r="D14602" i="13"/>
  <c r="D14603" i="13"/>
  <c r="D14604" i="13"/>
  <c r="D14605" i="13"/>
  <c r="D14606" i="13"/>
  <c r="D14607" i="13"/>
  <c r="D14608" i="13"/>
  <c r="D14609" i="13"/>
  <c r="D14610" i="13"/>
  <c r="D14611" i="13"/>
  <c r="D14612" i="13"/>
  <c r="D14613" i="13"/>
  <c r="D14614" i="13"/>
  <c r="D14615" i="13"/>
  <c r="D14616" i="13"/>
  <c r="D14617" i="13"/>
  <c r="D14618" i="13"/>
  <c r="D14619" i="13"/>
  <c r="D14620" i="13"/>
  <c r="D14621" i="13"/>
  <c r="D14622" i="13"/>
  <c r="D14623" i="13"/>
  <c r="D14624" i="13"/>
  <c r="D14625" i="13"/>
  <c r="D14626" i="13"/>
  <c r="D14627" i="13"/>
  <c r="D14628" i="13"/>
  <c r="D14629" i="13"/>
  <c r="D14630" i="13"/>
  <c r="D14631" i="13"/>
  <c r="D14632" i="13"/>
  <c r="D14633" i="13"/>
  <c r="D14634" i="13"/>
  <c r="D14635" i="13"/>
  <c r="D14636" i="13"/>
  <c r="D14637" i="13"/>
  <c r="D14638" i="13"/>
  <c r="D14639" i="13"/>
  <c r="D14640" i="13"/>
  <c r="D14641" i="13"/>
  <c r="D14642" i="13"/>
  <c r="D14643" i="13"/>
  <c r="D14644" i="13"/>
  <c r="D14645" i="13"/>
  <c r="D14646" i="13"/>
  <c r="D2" i="13"/>
  <c r="AH15" i="15"/>
  <c r="AH16" i="15"/>
  <c r="AH17" i="15"/>
  <c r="AH18" i="15"/>
  <c r="AH19" i="15"/>
  <c r="AH20" i="15"/>
  <c r="AH21" i="15"/>
  <c r="AH22" i="15"/>
  <c r="AH23" i="15"/>
  <c r="AH24" i="15"/>
  <c r="AH25" i="15"/>
  <c r="AH26" i="15"/>
  <c r="AH27" i="15"/>
  <c r="AH28" i="15"/>
  <c r="AH29" i="15"/>
  <c r="AH30" i="15"/>
  <c r="AH31" i="15"/>
  <c r="AH32" i="15"/>
  <c r="AH33" i="15"/>
  <c r="AH34" i="15"/>
  <c r="AH35" i="15"/>
  <c r="AH36" i="15"/>
  <c r="AH37" i="15"/>
  <c r="AH38" i="15"/>
  <c r="AH39" i="15"/>
  <c r="AH40" i="15"/>
  <c r="AH41" i="15"/>
  <c r="AH42" i="15"/>
  <c r="AH43" i="15"/>
  <c r="AH44" i="15"/>
  <c r="AH45" i="15"/>
  <c r="AH46" i="15"/>
  <c r="AH47" i="15"/>
  <c r="AH48" i="15"/>
  <c r="AH49" i="15"/>
  <c r="AH50" i="15"/>
  <c r="AH51" i="15"/>
  <c r="AH52" i="15"/>
  <c r="AH53" i="15"/>
  <c r="AH54" i="15"/>
  <c r="AH55" i="15"/>
  <c r="AH56" i="15"/>
  <c r="AH57" i="15"/>
  <c r="AH58" i="15"/>
  <c r="AH59" i="15"/>
  <c r="AH60" i="15"/>
  <c r="AH61" i="15"/>
  <c r="AH62" i="15"/>
  <c r="AH63" i="15"/>
  <c r="AH64" i="15"/>
  <c r="AH65" i="15"/>
  <c r="AH66" i="15"/>
  <c r="AH67" i="15"/>
  <c r="AH68" i="15"/>
  <c r="AH69" i="15"/>
  <c r="AH70" i="15"/>
  <c r="AH71" i="15"/>
  <c r="AH72" i="15"/>
  <c r="AH73" i="15"/>
  <c r="AH74" i="15"/>
  <c r="AH75" i="15"/>
  <c r="AH76" i="15"/>
  <c r="AH77" i="15"/>
  <c r="AH78" i="15"/>
  <c r="AH79" i="15"/>
  <c r="AH80" i="15"/>
  <c r="AH81" i="15"/>
  <c r="AH82" i="15"/>
  <c r="AH83" i="15"/>
  <c r="AH84" i="15"/>
  <c r="AH85" i="15"/>
  <c r="AH86" i="15"/>
  <c r="AH87" i="15"/>
  <c r="AH88" i="15"/>
  <c r="AH89" i="15"/>
  <c r="AH90" i="15"/>
  <c r="AH91" i="15"/>
  <c r="AH92" i="15"/>
  <c r="AH93" i="15"/>
  <c r="AH94" i="15"/>
  <c r="AH95" i="15"/>
  <c r="AH96" i="15"/>
  <c r="AH97" i="15"/>
  <c r="AH98" i="15"/>
  <c r="AH99" i="15"/>
  <c r="AH100" i="15"/>
  <c r="AH101" i="15"/>
  <c r="AH102" i="15"/>
  <c r="AH103" i="15"/>
  <c r="AH104" i="15"/>
  <c r="AH105" i="15"/>
  <c r="AH106" i="15"/>
  <c r="AH107" i="15"/>
  <c r="AH108" i="15"/>
  <c r="AH109" i="15"/>
  <c r="AH110" i="15"/>
  <c r="AH111" i="15"/>
  <c r="AH112" i="15"/>
  <c r="AH113" i="15"/>
  <c r="AH114" i="15"/>
  <c r="AH115" i="15"/>
  <c r="AH116" i="15"/>
  <c r="AH117" i="15"/>
  <c r="AH118" i="15"/>
  <c r="AH119" i="15"/>
  <c r="AH120" i="15"/>
  <c r="AH121" i="15"/>
  <c r="AH122" i="15"/>
  <c r="AH123" i="15"/>
  <c r="AH124" i="15"/>
  <c r="AH125" i="15"/>
  <c r="AH126" i="15"/>
  <c r="AH127" i="15"/>
  <c r="AH128" i="15"/>
  <c r="AH129" i="15"/>
  <c r="AH130" i="15"/>
  <c r="AH131" i="15"/>
  <c r="AH132" i="15"/>
  <c r="AH133" i="15"/>
  <c r="AH134" i="15"/>
  <c r="AH135" i="15"/>
  <c r="AH136" i="15"/>
  <c r="AH137" i="15"/>
  <c r="AH138" i="15"/>
  <c r="AH139" i="15"/>
  <c r="AH140" i="15"/>
  <c r="AH141" i="15"/>
  <c r="AH142" i="15"/>
  <c r="AH143" i="15"/>
  <c r="AH144" i="15"/>
  <c r="AH145" i="15"/>
  <c r="AH146" i="15"/>
  <c r="AH147" i="15"/>
  <c r="AH148" i="15"/>
  <c r="AH149" i="15"/>
  <c r="AH150" i="15"/>
  <c r="AH151" i="15"/>
  <c r="AH152" i="15"/>
  <c r="AH153" i="15"/>
  <c r="AH154" i="15"/>
  <c r="AH155" i="15"/>
  <c r="AH156" i="15"/>
  <c r="AH157" i="15"/>
  <c r="AH158" i="15"/>
  <c r="AH159" i="15"/>
  <c r="AH160" i="15"/>
  <c r="AH161" i="15"/>
  <c r="AH162" i="15"/>
  <c r="AH163" i="15"/>
  <c r="AH164" i="15"/>
  <c r="AH165" i="15"/>
  <c r="AH166" i="15"/>
  <c r="AH167" i="15"/>
  <c r="AH168" i="15"/>
  <c r="AH169" i="15"/>
  <c r="AH170" i="15"/>
  <c r="AH171" i="15"/>
  <c r="AH172" i="15"/>
  <c r="AH173" i="15"/>
  <c r="AH174" i="15"/>
  <c r="AH175" i="15"/>
  <c r="AH176" i="15"/>
  <c r="AH177" i="15"/>
  <c r="AH178" i="15"/>
  <c r="AH179" i="15"/>
  <c r="AH180" i="15"/>
  <c r="AH181" i="15"/>
  <c r="AH182" i="15"/>
  <c r="AH183" i="15"/>
  <c r="AH184" i="15"/>
  <c r="AH185" i="15"/>
  <c r="AH186" i="15"/>
  <c r="AH187" i="15"/>
  <c r="AH188" i="15"/>
  <c r="AH189" i="15"/>
  <c r="AH190" i="15"/>
  <c r="AH191" i="15"/>
  <c r="AH192" i="15"/>
  <c r="AH193" i="15"/>
  <c r="AH194" i="15"/>
  <c r="AH195" i="15"/>
  <c r="AH196" i="15"/>
  <c r="AH197" i="15"/>
  <c r="AH198" i="15"/>
  <c r="AH199" i="15"/>
  <c r="AH200" i="15"/>
  <c r="AH201" i="15"/>
  <c r="AH202" i="15"/>
  <c r="AH203" i="15"/>
  <c r="AH204" i="15"/>
  <c r="AH205" i="15"/>
  <c r="AH206" i="15"/>
  <c r="AH207" i="15"/>
  <c r="AH208" i="15"/>
  <c r="AH209" i="15"/>
  <c r="AH210" i="15"/>
  <c r="AH211" i="15"/>
  <c r="AH212" i="15"/>
  <c r="AH213" i="15"/>
  <c r="AH214" i="15"/>
  <c r="AH215" i="15"/>
  <c r="AH216" i="15"/>
  <c r="AH217" i="15"/>
  <c r="AH218" i="15"/>
  <c r="AH219" i="15"/>
  <c r="AH220" i="15"/>
  <c r="AH221" i="15"/>
  <c r="AH222" i="15"/>
  <c r="AH223" i="15"/>
  <c r="AH224" i="15"/>
  <c r="AH225" i="15"/>
  <c r="AH226" i="15"/>
  <c r="AH227" i="15"/>
  <c r="AH228" i="15"/>
  <c r="AH229" i="15"/>
  <c r="AH230" i="15"/>
  <c r="AH231" i="15"/>
  <c r="AH232" i="15"/>
  <c r="AH233" i="15"/>
  <c r="AH234" i="15"/>
  <c r="AH235" i="15"/>
  <c r="AH236" i="15"/>
  <c r="AH237" i="15"/>
  <c r="AH238" i="15"/>
  <c r="AH239" i="15"/>
  <c r="AH240" i="15"/>
  <c r="AH241" i="15"/>
  <c r="AH242" i="15"/>
  <c r="AH243" i="15"/>
  <c r="AH244" i="15"/>
  <c r="AH245" i="15"/>
  <c r="AH246" i="15"/>
  <c r="AH247" i="15"/>
  <c r="AH248" i="15"/>
  <c r="AH249" i="15"/>
  <c r="AH250" i="15"/>
  <c r="AH251" i="15"/>
  <c r="AH252" i="15"/>
  <c r="AH253" i="15"/>
  <c r="AH254" i="15"/>
  <c r="AH255" i="15"/>
  <c r="AH256" i="15"/>
  <c r="AH257" i="15"/>
  <c r="AH258" i="15"/>
  <c r="AH259" i="15"/>
  <c r="AH260" i="15"/>
  <c r="AH261" i="15"/>
  <c r="AH262" i="15"/>
  <c r="AH263" i="15"/>
  <c r="AH264" i="15"/>
  <c r="AH265" i="15"/>
  <c r="AH266" i="15"/>
  <c r="AH267" i="15"/>
  <c r="AH268" i="15"/>
  <c r="AH269" i="15"/>
  <c r="AH270" i="15"/>
  <c r="AH271" i="15"/>
  <c r="AH272" i="15"/>
  <c r="AH273" i="15"/>
  <c r="AH274" i="15"/>
  <c r="AH275" i="15"/>
  <c r="AH276" i="15"/>
  <c r="AH277" i="15"/>
  <c r="AH278" i="15"/>
  <c r="AH279" i="15"/>
  <c r="AH280" i="15"/>
  <c r="AH281" i="15"/>
  <c r="AH282" i="15"/>
  <c r="AH283" i="15"/>
  <c r="AH284" i="15"/>
  <c r="AH285" i="15"/>
  <c r="AH286" i="15"/>
  <c r="AH287" i="15"/>
  <c r="AH288" i="15"/>
  <c r="AH289" i="15"/>
  <c r="AH290" i="15"/>
  <c r="AH291" i="15"/>
  <c r="AH292" i="15"/>
  <c r="AH293" i="15"/>
  <c r="AH294" i="15"/>
  <c r="AH295" i="15"/>
  <c r="AH296" i="15"/>
  <c r="AH297" i="15"/>
  <c r="AH298" i="15"/>
  <c r="AH299" i="15"/>
  <c r="AH300" i="15"/>
  <c r="AH301" i="15"/>
  <c r="AH302" i="15"/>
  <c r="AH303" i="15"/>
  <c r="AH304" i="15"/>
  <c r="AH305" i="15"/>
  <c r="AH306" i="15"/>
  <c r="AH307" i="15"/>
  <c r="AH308" i="15"/>
  <c r="AH309" i="15"/>
  <c r="AH310" i="15"/>
  <c r="AH311" i="15"/>
  <c r="AH312" i="15"/>
  <c r="AH313" i="15"/>
  <c r="AH314" i="15"/>
  <c r="AH315" i="15"/>
  <c r="AH316" i="15"/>
  <c r="AH317" i="15"/>
  <c r="AH318" i="15"/>
  <c r="AH319" i="15"/>
  <c r="AH320" i="15"/>
  <c r="AH321" i="15"/>
  <c r="AH322" i="15"/>
  <c r="AH323" i="15"/>
  <c r="AH324" i="15"/>
  <c r="AH325" i="15"/>
  <c r="AH326" i="15"/>
  <c r="AH327" i="15"/>
  <c r="AH328" i="15"/>
  <c r="AH329" i="15"/>
  <c r="AH330" i="15"/>
  <c r="AH331" i="15"/>
  <c r="AH332" i="15"/>
  <c r="AH333" i="15"/>
  <c r="AH334" i="15"/>
  <c r="AH335" i="15"/>
  <c r="AH336" i="15"/>
  <c r="AH337" i="15"/>
  <c r="AH338" i="15"/>
  <c r="AH339" i="15"/>
  <c r="AH340" i="15"/>
  <c r="AH341" i="15"/>
  <c r="AH342" i="15"/>
  <c r="AH343" i="15"/>
  <c r="AH344" i="15"/>
  <c r="AH345" i="15"/>
  <c r="AH346" i="15"/>
  <c r="AH347" i="15"/>
  <c r="AH348" i="15"/>
  <c r="AH349" i="15"/>
  <c r="AH350" i="15"/>
  <c r="AH351" i="15"/>
  <c r="AH352" i="15"/>
  <c r="AH353" i="15"/>
  <c r="AH354" i="15"/>
  <c r="AH355" i="15"/>
  <c r="AH356" i="15"/>
  <c r="AH357" i="15"/>
  <c r="AH358" i="15"/>
  <c r="AH359" i="15"/>
  <c r="AH360" i="15"/>
  <c r="AH361" i="15"/>
  <c r="AH362" i="15"/>
  <c r="AH363" i="15"/>
  <c r="AH364" i="15"/>
  <c r="AH365" i="15"/>
  <c r="AH366" i="15"/>
  <c r="AH367" i="15"/>
  <c r="AH368" i="15"/>
  <c r="AH369" i="15"/>
  <c r="AH370" i="15"/>
  <c r="AH371" i="15"/>
  <c r="AH372" i="15"/>
  <c r="AH373" i="15"/>
  <c r="AH374" i="15"/>
  <c r="AH375" i="15"/>
  <c r="AH376" i="15"/>
  <c r="AH377" i="15"/>
  <c r="AH378" i="15"/>
  <c r="AH379" i="15"/>
  <c r="AH380" i="15"/>
  <c r="AH381" i="15"/>
  <c r="AH382" i="15"/>
  <c r="AH383" i="15"/>
  <c r="AH384" i="15"/>
  <c r="AH385" i="15"/>
  <c r="AH386" i="15"/>
  <c r="AH387" i="15"/>
  <c r="AH388" i="15"/>
  <c r="AH389" i="15"/>
  <c r="AH390" i="15"/>
  <c r="AH391" i="15"/>
  <c r="AH392" i="15"/>
  <c r="AH393" i="15"/>
  <c r="AH394" i="15"/>
  <c r="AH395" i="15"/>
  <c r="AH396" i="15"/>
  <c r="AH397" i="15"/>
  <c r="AH398" i="15"/>
  <c r="AH399" i="15"/>
  <c r="AH400" i="15"/>
  <c r="AH401" i="15"/>
  <c r="AH402" i="15"/>
  <c r="AH403" i="15"/>
  <c r="AH404" i="15"/>
  <c r="AH405" i="15"/>
  <c r="AH406" i="15"/>
  <c r="AH407" i="15"/>
  <c r="AH408" i="15"/>
  <c r="AH409" i="15"/>
  <c r="AH410" i="15"/>
  <c r="AH411" i="15"/>
  <c r="AH412" i="15"/>
  <c r="AH413" i="15"/>
  <c r="AH414" i="15"/>
  <c r="AH415" i="15"/>
  <c r="AH416" i="15"/>
  <c r="AH417" i="15"/>
  <c r="AH418" i="15"/>
  <c r="AH419" i="15"/>
  <c r="AH420" i="15"/>
  <c r="AH421" i="15"/>
  <c r="AH422" i="15"/>
  <c r="AH423" i="15"/>
  <c r="AH424" i="15"/>
  <c r="AH425" i="15"/>
  <c r="AH426" i="15"/>
  <c r="AH427" i="15"/>
  <c r="AH428" i="15"/>
  <c r="AH429" i="15"/>
  <c r="AH430" i="15"/>
  <c r="AH431" i="15"/>
  <c r="AH432" i="15"/>
  <c r="AH433" i="15"/>
  <c r="AH434" i="15"/>
  <c r="AH435" i="15"/>
  <c r="AH436" i="15"/>
  <c r="AH437" i="15"/>
  <c r="AH438" i="15"/>
  <c r="AH439" i="15"/>
  <c r="AH440" i="15"/>
  <c r="AH441" i="15"/>
  <c r="AH442" i="15"/>
  <c r="AH443" i="15"/>
  <c r="AH444" i="15"/>
  <c r="AH445" i="15"/>
  <c r="AH446" i="15"/>
  <c r="AH447" i="15"/>
  <c r="AH448" i="15"/>
  <c r="AH449" i="15"/>
  <c r="AH450" i="15"/>
  <c r="AH451" i="15"/>
  <c r="AH452" i="15"/>
  <c r="AH453" i="15"/>
  <c r="AH454" i="15"/>
  <c r="AH455" i="15"/>
  <c r="AH456" i="15"/>
  <c r="AH457" i="15"/>
  <c r="AH458" i="15"/>
  <c r="AH459" i="15"/>
  <c r="AH460" i="15"/>
  <c r="AH461" i="15"/>
  <c r="AH462" i="15"/>
  <c r="AH463" i="15"/>
  <c r="AH464" i="15"/>
  <c r="AH465" i="15"/>
  <c r="AH466" i="15"/>
  <c r="AH467" i="15"/>
  <c r="AH468" i="15"/>
  <c r="AH469" i="15"/>
  <c r="AH470" i="15"/>
  <c r="AH471" i="15"/>
  <c r="AH472" i="15"/>
  <c r="AH473" i="15"/>
  <c r="AH474" i="15"/>
  <c r="AH475" i="15"/>
  <c r="AH476" i="15"/>
  <c r="AH477" i="15"/>
  <c r="AH478" i="15"/>
  <c r="AH479" i="15"/>
  <c r="AH480" i="15"/>
  <c r="AH481" i="15"/>
  <c r="AH482" i="15"/>
  <c r="AH483" i="15"/>
  <c r="AH484" i="15"/>
  <c r="AH485" i="15"/>
  <c r="AH486" i="15"/>
  <c r="AH487" i="15"/>
  <c r="AH488" i="15"/>
  <c r="AH489" i="15"/>
  <c r="AH490" i="15"/>
  <c r="AH491" i="15"/>
  <c r="AH492" i="15"/>
  <c r="AH493" i="15"/>
  <c r="AH494" i="15"/>
  <c r="AH495" i="15"/>
  <c r="AH496" i="15"/>
  <c r="AH497" i="15"/>
  <c r="AH498" i="15"/>
  <c r="AH499" i="15"/>
  <c r="AH500" i="15"/>
  <c r="AH501" i="15"/>
  <c r="AH502" i="15"/>
  <c r="AH503" i="15"/>
  <c r="AH504" i="15"/>
  <c r="AH505" i="15"/>
  <c r="AH506" i="15"/>
  <c r="AH507" i="15"/>
  <c r="AH508" i="15"/>
  <c r="AH509" i="15"/>
  <c r="AH510" i="15"/>
  <c r="AH511" i="15"/>
  <c r="AH512" i="15"/>
  <c r="AH513" i="15"/>
  <c r="AH514" i="15"/>
  <c r="AH515" i="15"/>
  <c r="AH516" i="15"/>
  <c r="AH517" i="15"/>
  <c r="AH518" i="15"/>
  <c r="AH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68" i="15"/>
  <c r="AF69" i="15"/>
  <c r="AF70" i="15"/>
  <c r="AF71" i="15"/>
  <c r="AF72" i="15"/>
  <c r="AF73" i="15"/>
  <c r="AF74" i="15"/>
  <c r="AF75" i="15"/>
  <c r="AF76" i="15"/>
  <c r="AF77" i="15"/>
  <c r="AF78" i="15"/>
  <c r="AF79" i="15"/>
  <c r="AF80" i="15"/>
  <c r="AF81" i="15"/>
  <c r="AF82" i="15"/>
  <c r="AF83" i="15"/>
  <c r="AF84" i="15"/>
  <c r="AF85" i="15"/>
  <c r="AF86" i="15"/>
  <c r="AF87" i="15"/>
  <c r="AF88" i="15"/>
  <c r="AF89" i="15"/>
  <c r="AF90" i="15"/>
  <c r="AF91" i="15"/>
  <c r="AF92" i="15"/>
  <c r="AF93" i="15"/>
  <c r="AF94" i="15"/>
  <c r="AF95" i="15"/>
  <c r="AF96" i="15"/>
  <c r="AF97" i="15"/>
  <c r="AF98" i="15"/>
  <c r="AF99" i="15"/>
  <c r="AF100" i="15"/>
  <c r="AF101" i="15"/>
  <c r="AF102" i="15"/>
  <c r="AF103" i="15"/>
  <c r="AF104" i="15"/>
  <c r="AF105" i="15"/>
  <c r="AF106" i="15"/>
  <c r="AF107" i="15"/>
  <c r="AF108" i="15"/>
  <c r="AF109" i="15"/>
  <c r="AF110" i="15"/>
  <c r="AF111" i="15"/>
  <c r="AF112" i="15"/>
  <c r="AF113" i="15"/>
  <c r="AF114" i="15"/>
  <c r="AF115" i="15"/>
  <c r="AF116" i="15"/>
  <c r="AF117" i="15"/>
  <c r="AF118" i="15"/>
  <c r="AF119" i="15"/>
  <c r="AF120" i="15"/>
  <c r="AF121" i="15"/>
  <c r="AF122" i="15"/>
  <c r="AF123" i="15"/>
  <c r="AF124" i="15"/>
  <c r="AF125" i="15"/>
  <c r="AF126" i="15"/>
  <c r="AF127" i="15"/>
  <c r="AF128" i="15"/>
  <c r="AF129" i="15"/>
  <c r="AF130" i="15"/>
  <c r="AF131" i="15"/>
  <c r="AF132" i="15"/>
  <c r="AF133" i="15"/>
  <c r="AF134" i="15"/>
  <c r="AF135" i="15"/>
  <c r="AF136" i="15"/>
  <c r="AF137" i="15"/>
  <c r="AF138" i="15"/>
  <c r="AF139" i="15"/>
  <c r="AF140" i="15"/>
  <c r="AF141" i="15"/>
  <c r="AF142" i="15"/>
  <c r="AF143" i="15"/>
  <c r="AF144" i="15"/>
  <c r="AF145" i="15"/>
  <c r="AF146" i="15"/>
  <c r="AF147" i="15"/>
  <c r="AF148" i="15"/>
  <c r="AF149" i="15"/>
  <c r="AF150" i="15"/>
  <c r="AF151" i="15"/>
  <c r="AF152" i="15"/>
  <c r="AF153" i="15"/>
  <c r="AF154" i="15"/>
  <c r="AF155" i="15"/>
  <c r="AF156" i="15"/>
  <c r="AF157" i="15"/>
  <c r="AF158" i="15"/>
  <c r="AF159" i="15"/>
  <c r="AF160" i="15"/>
  <c r="AF161" i="15"/>
  <c r="AF162" i="15"/>
  <c r="AF163" i="15"/>
  <c r="AF164" i="15"/>
  <c r="AF165" i="15"/>
  <c r="AF166" i="15"/>
  <c r="AF167" i="15"/>
  <c r="AF168" i="15"/>
  <c r="AF169" i="15"/>
  <c r="AF170" i="15"/>
  <c r="AF171" i="15"/>
  <c r="AF172" i="15"/>
  <c r="AF173" i="15"/>
  <c r="AF174" i="15"/>
  <c r="AF175" i="15"/>
  <c r="AF176" i="15"/>
  <c r="AF177" i="15"/>
  <c r="AF178" i="15"/>
  <c r="AF179" i="15"/>
  <c r="AF180" i="15"/>
  <c r="AF181" i="15"/>
  <c r="AF182" i="15"/>
  <c r="AF183" i="15"/>
  <c r="AF184" i="15"/>
  <c r="AF185" i="15"/>
  <c r="AF186" i="15"/>
  <c r="AF187" i="15"/>
  <c r="AF188" i="15"/>
  <c r="AF189" i="15"/>
  <c r="AF190" i="15"/>
  <c r="AF191" i="15"/>
  <c r="AF192" i="15"/>
  <c r="AF193" i="15"/>
  <c r="AF194" i="15"/>
  <c r="AF195" i="15"/>
  <c r="AF196" i="15"/>
  <c r="AF197" i="15"/>
  <c r="AF198" i="15"/>
  <c r="AF199" i="15"/>
  <c r="AF200" i="15"/>
  <c r="AF201" i="15"/>
  <c r="AF202" i="15"/>
  <c r="AF203" i="15"/>
  <c r="AF204" i="15"/>
  <c r="AF205" i="15"/>
  <c r="AF206" i="15"/>
  <c r="AF207" i="15"/>
  <c r="AF208" i="15"/>
  <c r="AF209" i="15"/>
  <c r="AF210" i="15"/>
  <c r="AF211" i="15"/>
  <c r="AF212" i="15"/>
  <c r="AF213" i="15"/>
  <c r="AF214" i="15"/>
  <c r="AF215" i="15"/>
  <c r="AF216" i="15"/>
  <c r="AF217" i="15"/>
  <c r="AF218" i="15"/>
  <c r="AF219" i="15"/>
  <c r="AF220" i="15"/>
  <c r="AF221" i="15"/>
  <c r="AF222" i="15"/>
  <c r="AF223" i="15"/>
  <c r="AF224" i="15"/>
  <c r="AF225" i="15"/>
  <c r="AF226" i="15"/>
  <c r="AF227" i="15"/>
  <c r="AF228" i="15"/>
  <c r="AF229" i="15"/>
  <c r="AF230" i="15"/>
  <c r="AF231" i="15"/>
  <c r="AF232" i="15"/>
  <c r="AF233" i="15"/>
  <c r="AF234" i="15"/>
  <c r="AF235" i="15"/>
  <c r="AF236" i="15"/>
  <c r="AF237" i="15"/>
  <c r="AF238" i="15"/>
  <c r="AF239" i="15"/>
  <c r="AF240" i="15"/>
  <c r="AF241" i="15"/>
  <c r="AF242" i="15"/>
  <c r="AF243" i="15"/>
  <c r="AF244" i="15"/>
  <c r="AF245" i="15"/>
  <c r="AF246" i="15"/>
  <c r="AF247" i="15"/>
  <c r="AF248" i="15"/>
  <c r="AF249" i="15"/>
  <c r="AF250" i="15"/>
  <c r="AF251" i="15"/>
  <c r="AF252" i="15"/>
  <c r="AF253" i="15"/>
  <c r="AF254" i="15"/>
  <c r="AF255" i="15"/>
  <c r="AF256" i="15"/>
  <c r="AF257" i="15"/>
  <c r="AF258" i="15"/>
  <c r="AF259" i="15"/>
  <c r="AF260" i="15"/>
  <c r="AF261" i="15"/>
  <c r="AF262" i="15"/>
  <c r="AF263" i="15"/>
  <c r="AF264" i="15"/>
  <c r="AF265" i="15"/>
  <c r="AF266" i="15"/>
  <c r="AF267" i="15"/>
  <c r="AF268" i="15"/>
  <c r="AF269" i="15"/>
  <c r="AF270" i="15"/>
  <c r="AF271" i="15"/>
  <c r="AF272" i="15"/>
  <c r="AF273" i="15"/>
  <c r="AF274" i="15"/>
  <c r="AF275" i="15"/>
  <c r="AF276" i="15"/>
  <c r="AF277" i="15"/>
  <c r="AF278" i="15"/>
  <c r="AF279" i="15"/>
  <c r="AF280" i="15"/>
  <c r="AF281" i="15"/>
  <c r="AF282" i="15"/>
  <c r="AF283" i="15"/>
  <c r="AF284" i="15"/>
  <c r="AF285" i="15"/>
  <c r="AF286" i="15"/>
  <c r="AF287" i="15"/>
  <c r="AF288" i="15"/>
  <c r="AF289" i="15"/>
  <c r="AF290" i="15"/>
  <c r="AF291" i="15"/>
  <c r="AF292" i="15"/>
  <c r="AF293" i="15"/>
  <c r="AF294" i="15"/>
  <c r="AF295" i="15"/>
  <c r="AF296" i="15"/>
  <c r="AF297" i="15"/>
  <c r="AF298" i="15"/>
  <c r="AF299" i="15"/>
  <c r="AF300" i="15"/>
  <c r="AF301" i="15"/>
  <c r="AF302" i="15"/>
  <c r="AF303" i="15"/>
  <c r="AF304" i="15"/>
  <c r="AF305" i="15"/>
  <c r="AF306" i="15"/>
  <c r="AF307" i="15"/>
  <c r="AF308" i="15"/>
  <c r="AF309" i="15"/>
  <c r="AF310" i="15"/>
  <c r="AF311" i="15"/>
  <c r="AF312" i="15"/>
  <c r="AF313" i="15"/>
  <c r="AF314" i="15"/>
  <c r="AF315" i="15"/>
  <c r="AF316" i="15"/>
  <c r="AF317" i="15"/>
  <c r="AF318" i="15"/>
  <c r="AF319" i="15"/>
  <c r="AF320" i="15"/>
  <c r="AF321" i="15"/>
  <c r="AF322" i="15"/>
  <c r="AF323" i="15"/>
  <c r="AF324" i="15"/>
  <c r="AF325" i="15"/>
  <c r="AF326" i="15"/>
  <c r="AF327" i="15"/>
  <c r="AF328" i="15"/>
  <c r="AF329" i="15"/>
  <c r="AF330" i="15"/>
  <c r="AF331" i="15"/>
  <c r="AF332" i="15"/>
  <c r="AF333" i="15"/>
  <c r="AF334" i="15"/>
  <c r="AF335" i="15"/>
  <c r="AF336" i="15"/>
  <c r="AF337" i="15"/>
  <c r="AF338" i="15"/>
  <c r="AF339" i="15"/>
  <c r="AF340" i="15"/>
  <c r="AF341" i="15"/>
  <c r="AF342" i="15"/>
  <c r="AF343" i="15"/>
  <c r="AF344" i="15"/>
  <c r="AF345" i="15"/>
  <c r="AF346" i="15"/>
  <c r="AF347" i="15"/>
  <c r="AF348" i="15"/>
  <c r="AF349" i="15"/>
  <c r="AF350" i="15"/>
  <c r="AF351" i="15"/>
  <c r="AF352" i="15"/>
  <c r="AF353" i="15"/>
  <c r="AF354" i="15"/>
  <c r="AF355" i="15"/>
  <c r="AF356" i="15"/>
  <c r="AF357" i="15"/>
  <c r="AF358" i="15"/>
  <c r="AF359" i="15"/>
  <c r="AF360" i="15"/>
  <c r="AF361" i="15"/>
  <c r="AF362" i="15"/>
  <c r="AF363" i="15"/>
  <c r="AF364" i="15"/>
  <c r="AF365" i="15"/>
  <c r="AF366" i="15"/>
  <c r="AF367" i="15"/>
  <c r="AF368" i="15"/>
  <c r="AF369" i="15"/>
  <c r="AF370" i="15"/>
  <c r="AF371" i="15"/>
  <c r="AF372" i="15"/>
  <c r="AF373" i="15"/>
  <c r="AF374" i="15"/>
  <c r="AF375" i="15"/>
  <c r="AF376" i="15"/>
  <c r="AF377" i="15"/>
  <c r="AF378" i="15"/>
  <c r="AF379" i="15"/>
  <c r="AF380" i="15"/>
  <c r="AF381" i="15"/>
  <c r="AF382" i="15"/>
  <c r="AF383" i="15"/>
  <c r="AF384" i="15"/>
  <c r="AF385" i="15"/>
  <c r="AF386" i="15"/>
  <c r="AF387" i="15"/>
  <c r="AF388" i="15"/>
  <c r="AF389" i="15"/>
  <c r="AF390" i="15"/>
  <c r="AF391" i="15"/>
  <c r="AF392" i="15"/>
  <c r="AF393" i="15"/>
  <c r="AF394" i="15"/>
  <c r="AF395" i="15"/>
  <c r="AF396" i="15"/>
  <c r="AF397" i="15"/>
  <c r="AF398" i="15"/>
  <c r="AF399" i="15"/>
  <c r="AF400" i="15"/>
  <c r="AF401" i="15"/>
  <c r="AF402" i="15"/>
  <c r="AF403" i="15"/>
  <c r="AF404" i="15"/>
  <c r="AF405" i="15"/>
  <c r="AF406" i="15"/>
  <c r="AF407" i="15"/>
  <c r="AF408" i="15"/>
  <c r="AF409" i="15"/>
  <c r="AF410" i="15"/>
  <c r="AF411" i="15"/>
  <c r="AF412" i="15"/>
  <c r="AF413" i="15"/>
  <c r="AF414" i="15"/>
  <c r="AF415" i="15"/>
  <c r="AF416" i="15"/>
  <c r="AF417" i="15"/>
  <c r="AF418" i="15"/>
  <c r="AF419" i="15"/>
  <c r="AF420" i="15"/>
  <c r="AF421" i="15"/>
  <c r="AF422" i="15"/>
  <c r="AF423" i="15"/>
  <c r="AF424" i="15"/>
  <c r="AF425" i="15"/>
  <c r="AF426" i="15"/>
  <c r="AF427" i="15"/>
  <c r="AF428" i="15"/>
  <c r="AF429" i="15"/>
  <c r="AF430" i="15"/>
  <c r="AF431" i="15"/>
  <c r="AF432" i="15"/>
  <c r="AF433" i="15"/>
  <c r="AF434" i="15"/>
  <c r="AF435" i="15"/>
  <c r="AF436" i="15"/>
  <c r="AF437" i="15"/>
  <c r="AF438" i="15"/>
  <c r="AF439" i="15"/>
  <c r="AF440" i="15"/>
  <c r="AF441" i="15"/>
  <c r="AF442" i="15"/>
  <c r="AF443" i="15"/>
  <c r="AF444" i="15"/>
  <c r="AF445" i="15"/>
  <c r="AF446" i="15"/>
  <c r="AF447" i="15"/>
  <c r="AF448" i="15"/>
  <c r="AF449" i="15"/>
  <c r="AF450" i="15"/>
  <c r="AF451" i="15"/>
  <c r="AF452" i="15"/>
  <c r="AF453" i="15"/>
  <c r="AF454" i="15"/>
  <c r="AF455" i="15"/>
  <c r="AF456" i="15"/>
  <c r="AF457" i="15"/>
  <c r="AF458" i="15"/>
  <c r="AF459" i="15"/>
  <c r="AF460" i="15"/>
  <c r="AF461" i="15"/>
  <c r="AF462" i="15"/>
  <c r="AF463" i="15"/>
  <c r="AF464" i="15"/>
  <c r="AF465" i="15"/>
  <c r="AF466" i="15"/>
  <c r="AF467" i="15"/>
  <c r="AF468" i="15"/>
  <c r="AF469" i="15"/>
  <c r="AF470" i="15"/>
  <c r="AF471" i="15"/>
  <c r="AF472" i="15"/>
  <c r="AF473" i="15"/>
  <c r="AF474" i="15"/>
  <c r="AF475" i="15"/>
  <c r="AF476" i="15"/>
  <c r="AF477" i="15"/>
  <c r="AF478" i="15"/>
  <c r="AF479" i="15"/>
  <c r="AF480" i="15"/>
  <c r="AF481" i="15"/>
  <c r="AF482" i="15"/>
  <c r="AF483" i="15"/>
  <c r="AF484" i="15"/>
  <c r="AF485" i="15"/>
  <c r="AF486" i="15"/>
  <c r="AF487" i="15"/>
  <c r="AF488" i="15"/>
  <c r="AF489" i="15"/>
  <c r="AF490" i="15"/>
  <c r="AF491" i="15"/>
  <c r="AF492" i="15"/>
  <c r="AF493" i="15"/>
  <c r="AF494" i="15"/>
  <c r="AF495" i="15"/>
  <c r="AF496" i="15"/>
  <c r="AF497" i="15"/>
  <c r="AF498" i="15"/>
  <c r="AF499" i="15"/>
  <c r="AF500" i="15"/>
  <c r="AF501" i="15"/>
  <c r="AF502" i="15"/>
  <c r="AF503" i="15"/>
  <c r="AF504" i="15"/>
  <c r="AF505" i="15"/>
  <c r="AF506" i="15"/>
  <c r="AF507" i="15"/>
  <c r="AF508" i="15"/>
  <c r="AF509" i="15"/>
  <c r="AF510" i="15"/>
  <c r="AF511" i="15"/>
  <c r="AF512" i="15"/>
  <c r="AF513" i="15"/>
  <c r="AF514" i="15"/>
  <c r="AF515" i="15"/>
  <c r="AF516" i="15"/>
  <c r="AF517" i="15"/>
  <c r="AF518" i="15"/>
  <c r="AF14" i="15"/>
  <c r="C30" i="20" l="1"/>
  <c r="R27" i="20"/>
  <c r="B2" i="42"/>
  <c r="J6573" i="13"/>
  <c r="I6573" i="13"/>
  <c r="J6565" i="13"/>
  <c r="I6565" i="13"/>
  <c r="O505" i="18" s="1"/>
  <c r="J6557" i="13"/>
  <c r="I6557" i="13"/>
  <c r="O497" i="18" s="1"/>
  <c r="J6549" i="13"/>
  <c r="I6549" i="13"/>
  <c r="O489" i="18" s="1"/>
  <c r="J6541" i="13"/>
  <c r="I6541" i="13"/>
  <c r="O481" i="18" s="1"/>
  <c r="J6533" i="13"/>
  <c r="I6533" i="13"/>
  <c r="O473" i="18" s="1"/>
  <c r="J6525" i="13"/>
  <c r="I6525" i="13"/>
  <c r="O465" i="18" s="1"/>
  <c r="J6517" i="13"/>
  <c r="I6517" i="13"/>
  <c r="O457" i="18" s="1"/>
  <c r="J6509" i="13"/>
  <c r="I6509" i="13"/>
  <c r="O449" i="18" s="1"/>
  <c r="J6501" i="13"/>
  <c r="I6501" i="13"/>
  <c r="O441" i="18" s="1"/>
  <c r="J6493" i="13"/>
  <c r="I6493" i="13"/>
  <c r="O433" i="18" s="1"/>
  <c r="J6485" i="13"/>
  <c r="I6485" i="13"/>
  <c r="O425" i="18" s="1"/>
  <c r="J6477" i="13"/>
  <c r="I6477" i="13"/>
  <c r="O417" i="18" s="1"/>
  <c r="J6469" i="13"/>
  <c r="I6469" i="13"/>
  <c r="O409" i="18" s="1"/>
  <c r="J6461" i="13"/>
  <c r="I6461" i="13"/>
  <c r="O401" i="18" s="1"/>
  <c r="J6453" i="13"/>
  <c r="I6453" i="13"/>
  <c r="O393" i="18" s="1"/>
  <c r="J6445" i="13"/>
  <c r="I6445" i="13"/>
  <c r="O385" i="18" s="1"/>
  <c r="J6437" i="13"/>
  <c r="I6437" i="13"/>
  <c r="O377" i="18" s="1"/>
  <c r="J6429" i="13"/>
  <c r="I6429" i="13"/>
  <c r="O369" i="18" s="1"/>
  <c r="J6421" i="13"/>
  <c r="I6421" i="13"/>
  <c r="O361" i="18" s="1"/>
  <c r="J6413" i="13"/>
  <c r="I6413" i="13"/>
  <c r="O353" i="18" s="1"/>
  <c r="J6405" i="13"/>
  <c r="I6405" i="13"/>
  <c r="O345" i="18" s="1"/>
  <c r="J6397" i="13"/>
  <c r="I6397" i="13"/>
  <c r="O337" i="18" s="1"/>
  <c r="J6389" i="13"/>
  <c r="I6389" i="13"/>
  <c r="O329" i="18" s="1"/>
  <c r="J6381" i="13"/>
  <c r="I6381" i="13"/>
  <c r="O321" i="18" s="1"/>
  <c r="J6373" i="13"/>
  <c r="I6373" i="13"/>
  <c r="O313" i="18" s="1"/>
  <c r="J6365" i="13"/>
  <c r="I6365" i="13"/>
  <c r="O305" i="18" s="1"/>
  <c r="O297" i="18"/>
  <c r="J6357" i="13"/>
  <c r="I6357" i="13"/>
  <c r="J6349" i="13"/>
  <c r="I6349" i="13"/>
  <c r="O289" i="18" s="1"/>
  <c r="J6341" i="13"/>
  <c r="I6341" i="13"/>
  <c r="O281" i="18" s="1"/>
  <c r="J6333" i="13"/>
  <c r="I6333" i="13"/>
  <c r="O273" i="18" s="1"/>
  <c r="J6325" i="13"/>
  <c r="I6325" i="13"/>
  <c r="O265" i="18" s="1"/>
  <c r="J6317" i="13"/>
  <c r="I6317" i="13"/>
  <c r="O257" i="18" s="1"/>
  <c r="J6309" i="13"/>
  <c r="I6309" i="13"/>
  <c r="O249" i="18" s="1"/>
  <c r="J6301" i="13"/>
  <c r="I6301" i="13"/>
  <c r="O241" i="18" s="1"/>
  <c r="J6293" i="13"/>
  <c r="I6293" i="13"/>
  <c r="O233" i="18" s="1"/>
  <c r="J6285" i="13"/>
  <c r="I6285" i="13"/>
  <c r="O225" i="18" s="1"/>
  <c r="J6277" i="13"/>
  <c r="I6277" i="13"/>
  <c r="O217" i="18" s="1"/>
  <c r="J6269" i="13"/>
  <c r="I6269" i="13"/>
  <c r="O209" i="18" s="1"/>
  <c r="J6261" i="13"/>
  <c r="I6261" i="13"/>
  <c r="O201" i="18" s="1"/>
  <c r="J6253" i="13"/>
  <c r="I6253" i="13"/>
  <c r="O193" i="18" s="1"/>
  <c r="J6245" i="13"/>
  <c r="I6245" i="13"/>
  <c r="O185" i="18" s="1"/>
  <c r="J6237" i="13"/>
  <c r="I6237" i="13"/>
  <c r="O177" i="18" s="1"/>
  <c r="J6229" i="13"/>
  <c r="I6229" i="13"/>
  <c r="O169" i="18" s="1"/>
  <c r="J6221" i="13"/>
  <c r="I6221" i="13"/>
  <c r="O161" i="18" s="1"/>
  <c r="J6213" i="13"/>
  <c r="I6213" i="13"/>
  <c r="O153" i="18" s="1"/>
  <c r="J6205" i="13"/>
  <c r="I6205" i="13"/>
  <c r="O145" i="18" s="1"/>
  <c r="J6197" i="13"/>
  <c r="I6197" i="13"/>
  <c r="O137" i="18" s="1"/>
  <c r="J6189" i="13"/>
  <c r="I6189" i="13"/>
  <c r="O129" i="18" s="1"/>
  <c r="J6181" i="13"/>
  <c r="I6181" i="13"/>
  <c r="O121" i="18" s="1"/>
  <c r="J6173" i="13"/>
  <c r="I6173" i="13"/>
  <c r="O113" i="18" s="1"/>
  <c r="J6165" i="13"/>
  <c r="I6165" i="13"/>
  <c r="O105" i="18" s="1"/>
  <c r="J6157" i="13"/>
  <c r="I6157" i="13"/>
  <c r="O97" i="18" s="1"/>
  <c r="J6149" i="13"/>
  <c r="I6149" i="13"/>
  <c r="O89" i="18" s="1"/>
  <c r="J6141" i="13"/>
  <c r="I6141" i="13"/>
  <c r="O81" i="18" s="1"/>
  <c r="J6133" i="13"/>
  <c r="I6133" i="13"/>
  <c r="O73" i="18" s="1"/>
  <c r="J6125" i="13"/>
  <c r="I6125" i="13"/>
  <c r="O65" i="18" s="1"/>
  <c r="J6117" i="13"/>
  <c r="I6117" i="13"/>
  <c r="O57" i="18" s="1"/>
  <c r="J6109" i="13"/>
  <c r="I6109" i="13"/>
  <c r="O49" i="18" s="1"/>
  <c r="J6101" i="13"/>
  <c r="I6101" i="13"/>
  <c r="O41" i="18" s="1"/>
  <c r="J6093" i="13"/>
  <c r="I6093" i="13"/>
  <c r="O33" i="18" s="1"/>
  <c r="J6085" i="13"/>
  <c r="I6085" i="13"/>
  <c r="O25" i="18" s="1"/>
  <c r="J6077" i="13"/>
  <c r="I6077" i="13"/>
  <c r="O17" i="18" s="1"/>
  <c r="J6069" i="13"/>
  <c r="I6069" i="13"/>
  <c r="O9" i="18" s="1"/>
  <c r="J6061" i="13"/>
  <c r="I6061" i="13"/>
  <c r="N506" i="18" s="1"/>
  <c r="J6053" i="13"/>
  <c r="I6053" i="13"/>
  <c r="N498" i="18" s="1"/>
  <c r="J6045" i="13"/>
  <c r="I6045" i="13"/>
  <c r="N490" i="18" s="1"/>
  <c r="J6037" i="13"/>
  <c r="I6037" i="13"/>
  <c r="N482" i="18" s="1"/>
  <c r="J6029" i="13"/>
  <c r="I6029" i="13"/>
  <c r="N474" i="18" s="1"/>
  <c r="J6021" i="13"/>
  <c r="I6021" i="13"/>
  <c r="N466" i="18" s="1"/>
  <c r="J6013" i="13"/>
  <c r="I6013" i="13"/>
  <c r="N458" i="18" s="1"/>
  <c r="J6005" i="13"/>
  <c r="I6005" i="13"/>
  <c r="N450" i="18" s="1"/>
  <c r="J5997" i="13"/>
  <c r="I5997" i="13"/>
  <c r="N442" i="18" s="1"/>
  <c r="J5989" i="13"/>
  <c r="I5989" i="13"/>
  <c r="N434" i="18" s="1"/>
  <c r="J5981" i="13"/>
  <c r="I5981" i="13"/>
  <c r="N426" i="18" s="1"/>
  <c r="N418" i="18"/>
  <c r="J5973" i="13"/>
  <c r="I5973" i="13"/>
  <c r="J5965" i="13"/>
  <c r="I5965" i="13"/>
  <c r="N410" i="18" s="1"/>
  <c r="J5957" i="13"/>
  <c r="I5957" i="13"/>
  <c r="N402" i="18" s="1"/>
  <c r="J5949" i="13"/>
  <c r="I5949" i="13"/>
  <c r="N394" i="18" s="1"/>
  <c r="J5941" i="13"/>
  <c r="I5941" i="13"/>
  <c r="N386" i="18" s="1"/>
  <c r="J5933" i="13"/>
  <c r="I5933" i="13"/>
  <c r="N378" i="18" s="1"/>
  <c r="J5925" i="13"/>
  <c r="I5925" i="13"/>
  <c r="N370" i="18" s="1"/>
  <c r="N362" i="18"/>
  <c r="J5917" i="13"/>
  <c r="I5917" i="13"/>
  <c r="J5909" i="13"/>
  <c r="I5909" i="13"/>
  <c r="N354" i="18" s="1"/>
  <c r="J5901" i="13"/>
  <c r="I5901" i="13"/>
  <c r="N346" i="18" s="1"/>
  <c r="J5893" i="13"/>
  <c r="I5893" i="13"/>
  <c r="N338" i="18" s="1"/>
  <c r="J5885" i="13"/>
  <c r="I5885" i="13"/>
  <c r="N330" i="18" s="1"/>
  <c r="J5877" i="13"/>
  <c r="I5877" i="13"/>
  <c r="N322" i="18" s="1"/>
  <c r="J5869" i="13"/>
  <c r="I5869" i="13"/>
  <c r="N314" i="18" s="1"/>
  <c r="J5861" i="13"/>
  <c r="I5861" i="13"/>
  <c r="N306" i="18" s="1"/>
  <c r="J5853" i="13"/>
  <c r="I5853" i="13"/>
  <c r="N298" i="18" s="1"/>
  <c r="J5845" i="13"/>
  <c r="I5845" i="13"/>
  <c r="N290" i="18" s="1"/>
  <c r="J5837" i="13"/>
  <c r="I5837" i="13"/>
  <c r="N282" i="18" s="1"/>
  <c r="J5829" i="13"/>
  <c r="I5829" i="13"/>
  <c r="N274" i="18" s="1"/>
  <c r="J5821" i="13"/>
  <c r="I5821" i="13"/>
  <c r="N266" i="18" s="1"/>
  <c r="J5813" i="13"/>
  <c r="I5813" i="13"/>
  <c r="N258" i="18" s="1"/>
  <c r="J5805" i="13"/>
  <c r="I5805" i="13"/>
  <c r="N250" i="18" s="1"/>
  <c r="J5797" i="13"/>
  <c r="I5797" i="13"/>
  <c r="N242" i="18" s="1"/>
  <c r="J5789" i="13"/>
  <c r="I5789" i="13"/>
  <c r="N234" i="18" s="1"/>
  <c r="J5781" i="13"/>
  <c r="I5781" i="13"/>
  <c r="N226" i="18" s="1"/>
  <c r="J5773" i="13"/>
  <c r="I5773" i="13"/>
  <c r="N218" i="18" s="1"/>
  <c r="J5765" i="13"/>
  <c r="I5765" i="13"/>
  <c r="N210" i="18" s="1"/>
  <c r="J5757" i="13"/>
  <c r="I5757" i="13"/>
  <c r="N202" i="18" s="1"/>
  <c r="J5749" i="13"/>
  <c r="I5749" i="13"/>
  <c r="N194" i="18" s="1"/>
  <c r="J5741" i="13"/>
  <c r="I5741" i="13"/>
  <c r="N186" i="18" s="1"/>
  <c r="J5733" i="13"/>
  <c r="I5733" i="13"/>
  <c r="N178" i="18" s="1"/>
  <c r="J5725" i="13"/>
  <c r="I5725" i="13"/>
  <c r="N170" i="18" s="1"/>
  <c r="J5717" i="13"/>
  <c r="I5717" i="13"/>
  <c r="N162" i="18" s="1"/>
  <c r="J5709" i="13"/>
  <c r="I5709" i="13"/>
  <c r="N154" i="18" s="1"/>
  <c r="J5701" i="13"/>
  <c r="I5701" i="13"/>
  <c r="N146" i="18" s="1"/>
  <c r="J5693" i="13"/>
  <c r="I5693" i="13"/>
  <c r="N138" i="18" s="1"/>
  <c r="J5685" i="13"/>
  <c r="I5685" i="13"/>
  <c r="N130" i="18" s="1"/>
  <c r="J5677" i="13"/>
  <c r="I5677" i="13"/>
  <c r="N122" i="18" s="1"/>
  <c r="J5669" i="13"/>
  <c r="I5669" i="13"/>
  <c r="N114" i="18" s="1"/>
  <c r="J5661" i="13"/>
  <c r="I5661" i="13"/>
  <c r="N106" i="18" s="1"/>
  <c r="J5653" i="13"/>
  <c r="I5653" i="13"/>
  <c r="N98" i="18" s="1"/>
  <c r="J5645" i="13"/>
  <c r="I5645" i="13"/>
  <c r="N90" i="18" s="1"/>
  <c r="J5637" i="13"/>
  <c r="I5637" i="13"/>
  <c r="N82" i="18" s="1"/>
  <c r="J5629" i="13"/>
  <c r="I5629" i="13"/>
  <c r="N74" i="18" s="1"/>
  <c r="J5621" i="13"/>
  <c r="I5621" i="13"/>
  <c r="N66" i="18" s="1"/>
  <c r="J5613" i="13"/>
  <c r="I5613" i="13"/>
  <c r="N58" i="18" s="1"/>
  <c r="J5605" i="13"/>
  <c r="I5605" i="13"/>
  <c r="N50" i="18" s="1"/>
  <c r="J5597" i="13"/>
  <c r="I5597" i="13"/>
  <c r="N42" i="18" s="1"/>
  <c r="J5589" i="13"/>
  <c r="I5589" i="13"/>
  <c r="N34" i="18" s="1"/>
  <c r="J5581" i="13"/>
  <c r="I5581" i="13"/>
  <c r="N26" i="18" s="1"/>
  <c r="J5573" i="13"/>
  <c r="I5573" i="13"/>
  <c r="N18" i="18" s="1"/>
  <c r="J5565" i="13"/>
  <c r="I5565" i="13"/>
  <c r="N10" i="18" s="1"/>
  <c r="J5557" i="13"/>
  <c r="I5557" i="13"/>
  <c r="N2" i="18" s="1"/>
  <c r="J5549" i="13"/>
  <c r="I5549" i="13"/>
  <c r="M499" i="18" s="1"/>
  <c r="J5541" i="13"/>
  <c r="I5541" i="13"/>
  <c r="M491" i="18" s="1"/>
  <c r="J5533" i="13"/>
  <c r="I5533" i="13"/>
  <c r="M483" i="18" s="1"/>
  <c r="J5525" i="13"/>
  <c r="I5525" i="13"/>
  <c r="M475" i="18" s="1"/>
  <c r="J5517" i="13"/>
  <c r="I5517" i="13"/>
  <c r="M467" i="18" s="1"/>
  <c r="J5509" i="13"/>
  <c r="I5509" i="13"/>
  <c r="M459" i="18" s="1"/>
  <c r="J5501" i="13"/>
  <c r="I5501" i="13"/>
  <c r="M451" i="18" s="1"/>
  <c r="J5493" i="13"/>
  <c r="I5493" i="13"/>
  <c r="M443" i="18" s="1"/>
  <c r="J5485" i="13"/>
  <c r="I5485" i="13"/>
  <c r="M435" i="18" s="1"/>
  <c r="J5477" i="13"/>
  <c r="I5477" i="13"/>
  <c r="M427" i="18" s="1"/>
  <c r="J5469" i="13"/>
  <c r="I5469" i="13"/>
  <c r="M419" i="18" s="1"/>
  <c r="J5461" i="13"/>
  <c r="I5461" i="13"/>
  <c r="M411" i="18" s="1"/>
  <c r="J5453" i="13"/>
  <c r="I5453" i="13"/>
  <c r="M403" i="18" s="1"/>
  <c r="J5445" i="13"/>
  <c r="I5445" i="13"/>
  <c r="M395" i="18" s="1"/>
  <c r="J5437" i="13"/>
  <c r="I5437" i="13"/>
  <c r="M387" i="18" s="1"/>
  <c r="J5429" i="13"/>
  <c r="I5429" i="13"/>
  <c r="M379" i="18" s="1"/>
  <c r="J5421" i="13"/>
  <c r="I5421" i="13"/>
  <c r="M371" i="18" s="1"/>
  <c r="J5413" i="13"/>
  <c r="I5413" i="13"/>
  <c r="M363" i="18" s="1"/>
  <c r="J5405" i="13"/>
  <c r="I5405" i="13"/>
  <c r="M355" i="18" s="1"/>
  <c r="J5397" i="13"/>
  <c r="I5397" i="13"/>
  <c r="M347" i="18" s="1"/>
  <c r="M339" i="18"/>
  <c r="J5389" i="13"/>
  <c r="I5389" i="13"/>
  <c r="J5381" i="13"/>
  <c r="I5381" i="13"/>
  <c r="M331" i="18" s="1"/>
  <c r="J5373" i="13"/>
  <c r="I5373" i="13"/>
  <c r="M323" i="18" s="1"/>
  <c r="J5365" i="13"/>
  <c r="I5365" i="13"/>
  <c r="M315" i="18" s="1"/>
  <c r="J5357" i="13"/>
  <c r="I5357" i="13"/>
  <c r="M307" i="18" s="1"/>
  <c r="J5349" i="13"/>
  <c r="I5349" i="13"/>
  <c r="M299" i="18" s="1"/>
  <c r="J5341" i="13"/>
  <c r="I5341" i="13"/>
  <c r="M291" i="18" s="1"/>
  <c r="J5333" i="13"/>
  <c r="I5333" i="13"/>
  <c r="M283" i="18" s="1"/>
  <c r="J5325" i="13"/>
  <c r="I5325" i="13"/>
  <c r="M275" i="18" s="1"/>
  <c r="J5317" i="13"/>
  <c r="I5317" i="13"/>
  <c r="M267" i="18" s="1"/>
  <c r="J5309" i="13"/>
  <c r="I5309" i="13"/>
  <c r="M259" i="18" s="1"/>
  <c r="J5301" i="13"/>
  <c r="I5301" i="13"/>
  <c r="M251" i="18" s="1"/>
  <c r="J5293" i="13"/>
  <c r="I5293" i="13"/>
  <c r="M243" i="18" s="1"/>
  <c r="J5285" i="13"/>
  <c r="I5285" i="13"/>
  <c r="M235" i="18" s="1"/>
  <c r="J5277" i="13"/>
  <c r="I5277" i="13"/>
  <c r="M227" i="18" s="1"/>
  <c r="J5269" i="13"/>
  <c r="I5269" i="13"/>
  <c r="M219" i="18" s="1"/>
  <c r="J5261" i="13"/>
  <c r="I5261" i="13"/>
  <c r="M211" i="18" s="1"/>
  <c r="J5253" i="13"/>
  <c r="I5253" i="13"/>
  <c r="M203" i="18" s="1"/>
  <c r="J5245" i="13"/>
  <c r="I5245" i="13"/>
  <c r="M195" i="18" s="1"/>
  <c r="J5237" i="13"/>
  <c r="I5237" i="13"/>
  <c r="M187" i="18" s="1"/>
  <c r="J5229" i="13"/>
  <c r="I5229" i="13"/>
  <c r="M179" i="18" s="1"/>
  <c r="J5221" i="13"/>
  <c r="I5221" i="13"/>
  <c r="M171" i="18" s="1"/>
  <c r="J5213" i="13"/>
  <c r="I5213" i="13"/>
  <c r="M163" i="18" s="1"/>
  <c r="J5205" i="13"/>
  <c r="I5205" i="13"/>
  <c r="M155" i="18" s="1"/>
  <c r="J5197" i="13"/>
  <c r="I5197" i="13"/>
  <c r="M147" i="18" s="1"/>
  <c r="J5189" i="13"/>
  <c r="I5189" i="13"/>
  <c r="M139" i="18" s="1"/>
  <c r="J5181" i="13"/>
  <c r="I5181" i="13"/>
  <c r="M131" i="18" s="1"/>
  <c r="J5173" i="13"/>
  <c r="I5173" i="13"/>
  <c r="M123" i="18" s="1"/>
  <c r="J5165" i="13"/>
  <c r="I5165" i="13"/>
  <c r="M115" i="18" s="1"/>
  <c r="J5157" i="13"/>
  <c r="I5157" i="13"/>
  <c r="M107" i="18" s="1"/>
  <c r="J5149" i="13"/>
  <c r="I5149" i="13"/>
  <c r="M99" i="18" s="1"/>
  <c r="J5141" i="13"/>
  <c r="I5141" i="13"/>
  <c r="M91" i="18" s="1"/>
  <c r="J5133" i="13"/>
  <c r="I5133" i="13"/>
  <c r="M83" i="18" s="1"/>
  <c r="J5125" i="13"/>
  <c r="I5125" i="13"/>
  <c r="M75" i="18" s="1"/>
  <c r="J5117" i="13"/>
  <c r="I5117" i="13"/>
  <c r="M67" i="18" s="1"/>
  <c r="J5109" i="13"/>
  <c r="I5109" i="13"/>
  <c r="M59" i="18" s="1"/>
  <c r="J5101" i="13"/>
  <c r="I5101" i="13"/>
  <c r="M51" i="18" s="1"/>
  <c r="J5093" i="13"/>
  <c r="I5093" i="13"/>
  <c r="M43" i="18" s="1"/>
  <c r="J5085" i="13"/>
  <c r="I5085" i="13"/>
  <c r="M35" i="18" s="1"/>
  <c r="J5077" i="13"/>
  <c r="I5077" i="13"/>
  <c r="M27" i="18" s="1"/>
  <c r="J5069" i="13"/>
  <c r="I5069" i="13"/>
  <c r="M19" i="18" s="1"/>
  <c r="J5061" i="13"/>
  <c r="I5061" i="13"/>
  <c r="M11" i="18" s="1"/>
  <c r="J5053" i="13"/>
  <c r="I5053" i="13"/>
  <c r="M3" i="18" s="1"/>
  <c r="J5045" i="13"/>
  <c r="I5045" i="13"/>
  <c r="L500" i="18" s="1"/>
  <c r="J5037" i="13"/>
  <c r="I5037" i="13"/>
  <c r="L492" i="18" s="1"/>
  <c r="J5029" i="13"/>
  <c r="I5029" i="13"/>
  <c r="L484" i="18" s="1"/>
  <c r="J5021" i="13"/>
  <c r="I5021" i="13"/>
  <c r="L476" i="18" s="1"/>
  <c r="J5013" i="13"/>
  <c r="I5013" i="13"/>
  <c r="L468" i="18" s="1"/>
  <c r="J5005" i="13"/>
  <c r="I5005" i="13"/>
  <c r="L460" i="18" s="1"/>
  <c r="J4997" i="13"/>
  <c r="I4997" i="13"/>
  <c r="L452" i="18" s="1"/>
  <c r="J4989" i="13"/>
  <c r="I4989" i="13"/>
  <c r="L444" i="18" s="1"/>
  <c r="J4981" i="13"/>
  <c r="I4981" i="13"/>
  <c r="L436" i="18" s="1"/>
  <c r="J4973" i="13"/>
  <c r="I4973" i="13"/>
  <c r="L428" i="18" s="1"/>
  <c r="J4965" i="13"/>
  <c r="I4965" i="13"/>
  <c r="L420" i="18" s="1"/>
  <c r="J4957" i="13"/>
  <c r="I4957" i="13"/>
  <c r="L412" i="18" s="1"/>
  <c r="J4949" i="13"/>
  <c r="I4949" i="13"/>
  <c r="L404" i="18" s="1"/>
  <c r="J4941" i="13"/>
  <c r="I4941" i="13"/>
  <c r="L396" i="18" s="1"/>
  <c r="J4933" i="13"/>
  <c r="I4933" i="13"/>
  <c r="L388" i="18" s="1"/>
  <c r="J4925" i="13"/>
  <c r="I4925" i="13"/>
  <c r="L380" i="18" s="1"/>
  <c r="J4917" i="13"/>
  <c r="I4917" i="13"/>
  <c r="L372" i="18" s="1"/>
  <c r="J4909" i="13"/>
  <c r="I4909" i="13"/>
  <c r="L364" i="18" s="1"/>
  <c r="J4901" i="13"/>
  <c r="I4901" i="13"/>
  <c r="L356" i="18" s="1"/>
  <c r="J4893" i="13"/>
  <c r="I4893" i="13"/>
  <c r="L348" i="18" s="1"/>
  <c r="J4885" i="13"/>
  <c r="I4885" i="13"/>
  <c r="L340" i="18" s="1"/>
  <c r="J4877" i="13"/>
  <c r="I4877" i="13"/>
  <c r="L332" i="18" s="1"/>
  <c r="J4869" i="13"/>
  <c r="I4869" i="13"/>
  <c r="L324" i="18" s="1"/>
  <c r="J4861" i="13"/>
  <c r="I4861" i="13"/>
  <c r="L316" i="18" s="1"/>
  <c r="J4853" i="13"/>
  <c r="I4853" i="13"/>
  <c r="L308" i="18" s="1"/>
  <c r="J4845" i="13"/>
  <c r="I4845" i="13"/>
  <c r="L300" i="18" s="1"/>
  <c r="J4837" i="13"/>
  <c r="I4837" i="13"/>
  <c r="L292" i="18" s="1"/>
  <c r="J4829" i="13"/>
  <c r="I4829" i="13"/>
  <c r="L284" i="18" s="1"/>
  <c r="J4821" i="13"/>
  <c r="I4821" i="13"/>
  <c r="L276" i="18" s="1"/>
  <c r="J4813" i="13"/>
  <c r="I4813" i="13"/>
  <c r="L268" i="18" s="1"/>
  <c r="J4805" i="13"/>
  <c r="I4805" i="13"/>
  <c r="L260" i="18" s="1"/>
  <c r="J4797" i="13"/>
  <c r="I4797" i="13"/>
  <c r="L252" i="18" s="1"/>
  <c r="J4789" i="13"/>
  <c r="I4789" i="13"/>
  <c r="L244" i="18" s="1"/>
  <c r="J4781" i="13"/>
  <c r="I4781" i="13"/>
  <c r="L236" i="18" s="1"/>
  <c r="J4773" i="13"/>
  <c r="I4773" i="13"/>
  <c r="L228" i="18" s="1"/>
  <c r="J4765" i="13"/>
  <c r="I4765" i="13"/>
  <c r="L220" i="18" s="1"/>
  <c r="J4757" i="13"/>
  <c r="I4757" i="13"/>
  <c r="L212" i="18" s="1"/>
  <c r="J4749" i="13"/>
  <c r="I4749" i="13"/>
  <c r="L204" i="18" s="1"/>
  <c r="J4741" i="13"/>
  <c r="I4741" i="13"/>
  <c r="L196" i="18" s="1"/>
  <c r="J4733" i="13"/>
  <c r="I4733" i="13"/>
  <c r="L188" i="18" s="1"/>
  <c r="J4725" i="13"/>
  <c r="I4725" i="13"/>
  <c r="L180" i="18" s="1"/>
  <c r="J4717" i="13"/>
  <c r="I4717" i="13"/>
  <c r="L172" i="18" s="1"/>
  <c r="J4709" i="13"/>
  <c r="I4709" i="13"/>
  <c r="L164" i="18" s="1"/>
  <c r="J4701" i="13"/>
  <c r="I4701" i="13"/>
  <c r="L156" i="18" s="1"/>
  <c r="J4693" i="13"/>
  <c r="I4693" i="13"/>
  <c r="L148" i="18" s="1"/>
  <c r="J4685" i="13"/>
  <c r="I4685" i="13"/>
  <c r="L140" i="18" s="1"/>
  <c r="J4677" i="13"/>
  <c r="I4677" i="13"/>
  <c r="L132" i="18" s="1"/>
  <c r="J4669" i="13"/>
  <c r="I4669" i="13"/>
  <c r="L124" i="18" s="1"/>
  <c r="J4661" i="13"/>
  <c r="I4661" i="13"/>
  <c r="L116" i="18" s="1"/>
  <c r="J4653" i="13"/>
  <c r="I4653" i="13"/>
  <c r="L108" i="18" s="1"/>
  <c r="J4645" i="13"/>
  <c r="I4645" i="13"/>
  <c r="L100" i="18" s="1"/>
  <c r="J4637" i="13"/>
  <c r="I4637" i="13"/>
  <c r="L92" i="18" s="1"/>
  <c r="J4629" i="13"/>
  <c r="I4629" i="13"/>
  <c r="L84" i="18" s="1"/>
  <c r="J4621" i="13"/>
  <c r="I4621" i="13"/>
  <c r="L76" i="18" s="1"/>
  <c r="J4613" i="13"/>
  <c r="I4613" i="13"/>
  <c r="L68" i="18" s="1"/>
  <c r="J4605" i="13"/>
  <c r="I4605" i="13"/>
  <c r="L60" i="18" s="1"/>
  <c r="J4597" i="13"/>
  <c r="I4597" i="13"/>
  <c r="L52" i="18" s="1"/>
  <c r="J4589" i="13"/>
  <c r="I4589" i="13"/>
  <c r="L44" i="18" s="1"/>
  <c r="J4581" i="13"/>
  <c r="I4581" i="13"/>
  <c r="L36" i="18" s="1"/>
  <c r="J4573" i="13"/>
  <c r="I4573" i="13"/>
  <c r="L28" i="18" s="1"/>
  <c r="J4565" i="13"/>
  <c r="I4565" i="13"/>
  <c r="L20" i="18" s="1"/>
  <c r="L12" i="18"/>
  <c r="J4557" i="13"/>
  <c r="I4557" i="13"/>
  <c r="J4549" i="13"/>
  <c r="I4549" i="13"/>
  <c r="L4" i="18" s="1"/>
  <c r="J4541" i="13"/>
  <c r="I4541" i="13"/>
  <c r="K501" i="18" s="1"/>
  <c r="J4533" i="13"/>
  <c r="I4533" i="13"/>
  <c r="K493" i="18" s="1"/>
  <c r="J4525" i="13"/>
  <c r="I4525" i="13"/>
  <c r="K485" i="18" s="1"/>
  <c r="J4517" i="13"/>
  <c r="I4517" i="13"/>
  <c r="K477" i="18" s="1"/>
  <c r="J4509" i="13"/>
  <c r="I4509" i="13"/>
  <c r="K469" i="18" s="1"/>
  <c r="J4501" i="13"/>
  <c r="I4501" i="13"/>
  <c r="K461" i="18" s="1"/>
  <c r="J4493" i="13"/>
  <c r="I4493" i="13"/>
  <c r="K453" i="18" s="1"/>
  <c r="J4485" i="13"/>
  <c r="I4485" i="13"/>
  <c r="K445" i="18" s="1"/>
  <c r="J4477" i="13"/>
  <c r="I4477" i="13"/>
  <c r="K437" i="18" s="1"/>
  <c r="J4469" i="13"/>
  <c r="I4469" i="13"/>
  <c r="K429" i="18" s="1"/>
  <c r="J4461" i="13"/>
  <c r="I4461" i="13"/>
  <c r="K421" i="18" s="1"/>
  <c r="J4453" i="13"/>
  <c r="I4453" i="13"/>
  <c r="K413" i="18" s="1"/>
  <c r="J4445" i="13"/>
  <c r="I4445" i="13"/>
  <c r="K405" i="18" s="1"/>
  <c r="J4437" i="13"/>
  <c r="I4437" i="13"/>
  <c r="K397" i="18" s="1"/>
  <c r="K389" i="18"/>
  <c r="J4429" i="13"/>
  <c r="I4429" i="13"/>
  <c r="J4421" i="13"/>
  <c r="I4421" i="13"/>
  <c r="K381" i="18" s="1"/>
  <c r="J4413" i="13"/>
  <c r="I4413" i="13"/>
  <c r="K373" i="18" s="1"/>
  <c r="J4405" i="13"/>
  <c r="I4405" i="13"/>
  <c r="K365" i="18" s="1"/>
  <c r="J4397" i="13"/>
  <c r="I4397" i="13"/>
  <c r="K357" i="18" s="1"/>
  <c r="J4389" i="13"/>
  <c r="I4389" i="13"/>
  <c r="K349" i="18" s="1"/>
  <c r="J4381" i="13"/>
  <c r="I4381" i="13"/>
  <c r="K341" i="18" s="1"/>
  <c r="J4373" i="13"/>
  <c r="I4373" i="13"/>
  <c r="K333" i="18" s="1"/>
  <c r="J4365" i="13"/>
  <c r="I4365" i="13"/>
  <c r="K325" i="18" s="1"/>
  <c r="J4357" i="13"/>
  <c r="I4357" i="13"/>
  <c r="K317" i="18" s="1"/>
  <c r="J4349" i="13"/>
  <c r="I4349" i="13"/>
  <c r="K309" i="18" s="1"/>
  <c r="J4341" i="13"/>
  <c r="I4341" i="13"/>
  <c r="K301" i="18" s="1"/>
  <c r="J4333" i="13"/>
  <c r="I4333" i="13"/>
  <c r="K293" i="18" s="1"/>
  <c r="J4325" i="13"/>
  <c r="I4325" i="13"/>
  <c r="K285" i="18" s="1"/>
  <c r="J4317" i="13"/>
  <c r="I4317" i="13"/>
  <c r="K277" i="18" s="1"/>
  <c r="J4309" i="13"/>
  <c r="I4309" i="13"/>
  <c r="K269" i="18" s="1"/>
  <c r="J4301" i="13"/>
  <c r="I4301" i="13"/>
  <c r="K261" i="18" s="1"/>
  <c r="J4293" i="13"/>
  <c r="I4293" i="13"/>
  <c r="K253" i="18" s="1"/>
  <c r="J4285" i="13"/>
  <c r="I4285" i="13"/>
  <c r="K245" i="18" s="1"/>
  <c r="J4277" i="13"/>
  <c r="I4277" i="13"/>
  <c r="K237" i="18" s="1"/>
  <c r="J4269" i="13"/>
  <c r="I4269" i="13"/>
  <c r="K229" i="18" s="1"/>
  <c r="J4261" i="13"/>
  <c r="I4261" i="13"/>
  <c r="K221" i="18" s="1"/>
  <c r="J4253" i="13"/>
  <c r="I4253" i="13"/>
  <c r="K213" i="18" s="1"/>
  <c r="J4245" i="13"/>
  <c r="I4245" i="13"/>
  <c r="K205" i="18" s="1"/>
  <c r="J4237" i="13"/>
  <c r="I4237" i="13"/>
  <c r="K197" i="18" s="1"/>
  <c r="J4229" i="13"/>
  <c r="I4229" i="13"/>
  <c r="K189" i="18" s="1"/>
  <c r="J4221" i="13"/>
  <c r="I4221" i="13"/>
  <c r="K181" i="18" s="1"/>
  <c r="K173" i="18"/>
  <c r="J4213" i="13"/>
  <c r="I4213" i="13"/>
  <c r="J4205" i="13"/>
  <c r="I4205" i="13"/>
  <c r="K165" i="18" s="1"/>
  <c r="J4197" i="13"/>
  <c r="I4197" i="13"/>
  <c r="K157" i="18" s="1"/>
  <c r="J4189" i="13"/>
  <c r="I4189" i="13"/>
  <c r="K149" i="18" s="1"/>
  <c r="J4181" i="13"/>
  <c r="I4181" i="13"/>
  <c r="K141" i="18" s="1"/>
  <c r="J4173" i="13"/>
  <c r="I4173" i="13"/>
  <c r="K133" i="18" s="1"/>
  <c r="J4165" i="13"/>
  <c r="I4165" i="13"/>
  <c r="K125" i="18" s="1"/>
  <c r="J4157" i="13"/>
  <c r="I4157" i="13"/>
  <c r="K117" i="18" s="1"/>
  <c r="J4149" i="13"/>
  <c r="I4149" i="13"/>
  <c r="K109" i="18" s="1"/>
  <c r="J4141" i="13"/>
  <c r="I4141" i="13"/>
  <c r="K101" i="18" s="1"/>
  <c r="J4133" i="13"/>
  <c r="I4133" i="13"/>
  <c r="K93" i="18" s="1"/>
  <c r="J4125" i="13"/>
  <c r="I4125" i="13"/>
  <c r="K85" i="18" s="1"/>
  <c r="J4117" i="13"/>
  <c r="I4117" i="13"/>
  <c r="K77" i="18" s="1"/>
  <c r="K69" i="18"/>
  <c r="J4109" i="13"/>
  <c r="I4109" i="13"/>
  <c r="J4101" i="13"/>
  <c r="I4101" i="13"/>
  <c r="K61" i="18" s="1"/>
  <c r="J4093" i="13"/>
  <c r="I4093" i="13"/>
  <c r="K53" i="18" s="1"/>
  <c r="J4085" i="13"/>
  <c r="I4085" i="13"/>
  <c r="K45" i="18" s="1"/>
  <c r="J4077" i="13"/>
  <c r="I4077" i="13"/>
  <c r="K37" i="18" s="1"/>
  <c r="J4069" i="13"/>
  <c r="I4069" i="13"/>
  <c r="K29" i="18" s="1"/>
  <c r="J4061" i="13"/>
  <c r="I4061" i="13"/>
  <c r="K21" i="18" s="1"/>
  <c r="J4053" i="13"/>
  <c r="I4053" i="13"/>
  <c r="K13" i="18" s="1"/>
  <c r="J4045" i="13"/>
  <c r="I4045" i="13"/>
  <c r="K5" i="18" s="1"/>
  <c r="J4037" i="13"/>
  <c r="I4037" i="13"/>
  <c r="J502" i="18" s="1"/>
  <c r="J4029" i="13"/>
  <c r="I4029" i="13"/>
  <c r="J494" i="18" s="1"/>
  <c r="J4021" i="13"/>
  <c r="I4021" i="13"/>
  <c r="J486" i="18" s="1"/>
  <c r="J4013" i="13"/>
  <c r="I4013" i="13"/>
  <c r="J478" i="18" s="1"/>
  <c r="J4005" i="13"/>
  <c r="I4005" i="13"/>
  <c r="J470" i="18" s="1"/>
  <c r="J3997" i="13"/>
  <c r="I3997" i="13"/>
  <c r="J462" i="18" s="1"/>
  <c r="J3989" i="13"/>
  <c r="I3989" i="13"/>
  <c r="J454" i="18" s="1"/>
  <c r="J3981" i="13"/>
  <c r="I3981" i="13"/>
  <c r="J446" i="18" s="1"/>
  <c r="J3973" i="13"/>
  <c r="I3973" i="13"/>
  <c r="J438" i="18" s="1"/>
  <c r="J3965" i="13"/>
  <c r="I3965" i="13"/>
  <c r="J430" i="18" s="1"/>
  <c r="J3957" i="13"/>
  <c r="I3957" i="13"/>
  <c r="J422" i="18" s="1"/>
  <c r="J3949" i="13"/>
  <c r="I3949" i="13"/>
  <c r="J414" i="18" s="1"/>
  <c r="J3941" i="13"/>
  <c r="I3941" i="13"/>
  <c r="J406" i="18" s="1"/>
  <c r="J3933" i="13"/>
  <c r="I3933" i="13"/>
  <c r="J398" i="18" s="1"/>
  <c r="J3925" i="13"/>
  <c r="I3925" i="13"/>
  <c r="J390" i="18" s="1"/>
  <c r="J3917" i="13"/>
  <c r="I3917" i="13"/>
  <c r="J382" i="18" s="1"/>
  <c r="J3909" i="13"/>
  <c r="I3909" i="13"/>
  <c r="J374" i="18" s="1"/>
  <c r="J3901" i="13"/>
  <c r="I3901" i="13"/>
  <c r="J366" i="18" s="1"/>
  <c r="J3893" i="13"/>
  <c r="I3893" i="13"/>
  <c r="J358" i="18" s="1"/>
  <c r="J3885" i="13"/>
  <c r="I3885" i="13"/>
  <c r="J350" i="18" s="1"/>
  <c r="J3877" i="13"/>
  <c r="I3877" i="13"/>
  <c r="J342" i="18" s="1"/>
  <c r="J3869" i="13"/>
  <c r="I3869" i="13"/>
  <c r="J334" i="18" s="1"/>
  <c r="J3861" i="13"/>
  <c r="I3861" i="13"/>
  <c r="J326" i="18" s="1"/>
  <c r="J3853" i="13"/>
  <c r="I3853" i="13"/>
  <c r="J318" i="18" s="1"/>
  <c r="J3845" i="13"/>
  <c r="I3845" i="13"/>
  <c r="J310" i="18" s="1"/>
  <c r="J3837" i="13"/>
  <c r="I3837" i="13"/>
  <c r="J302" i="18" s="1"/>
  <c r="J3829" i="13"/>
  <c r="I3829" i="13"/>
  <c r="J294" i="18" s="1"/>
  <c r="J3821" i="13"/>
  <c r="I3821" i="13"/>
  <c r="J286" i="18" s="1"/>
  <c r="J3813" i="13"/>
  <c r="I3813" i="13"/>
  <c r="J278" i="18" s="1"/>
  <c r="J3805" i="13"/>
  <c r="I3805" i="13"/>
  <c r="J270" i="18" s="1"/>
  <c r="J3797" i="13"/>
  <c r="I3797" i="13"/>
  <c r="J262" i="18" s="1"/>
  <c r="J3789" i="13"/>
  <c r="I3789" i="13"/>
  <c r="J254" i="18" s="1"/>
  <c r="J3781" i="13"/>
  <c r="I3781" i="13"/>
  <c r="J246" i="18" s="1"/>
  <c r="J3773" i="13"/>
  <c r="I3773" i="13"/>
  <c r="J238" i="18" s="1"/>
  <c r="J3765" i="13"/>
  <c r="I3765" i="13"/>
  <c r="J230" i="18" s="1"/>
  <c r="J3757" i="13"/>
  <c r="I3757" i="13"/>
  <c r="J222" i="18" s="1"/>
  <c r="J3749" i="13"/>
  <c r="I3749" i="13"/>
  <c r="J214" i="18" s="1"/>
  <c r="J3741" i="13"/>
  <c r="I3741" i="13"/>
  <c r="J206" i="18" s="1"/>
  <c r="J3733" i="13"/>
  <c r="I3733" i="13"/>
  <c r="J198" i="18" s="1"/>
  <c r="J3725" i="13"/>
  <c r="I3725" i="13"/>
  <c r="J190" i="18" s="1"/>
  <c r="J3717" i="13"/>
  <c r="I3717" i="13"/>
  <c r="J182" i="18" s="1"/>
  <c r="J3709" i="13"/>
  <c r="I3709" i="13"/>
  <c r="J174" i="18" s="1"/>
  <c r="J3701" i="13"/>
  <c r="I3701" i="13"/>
  <c r="J166" i="18" s="1"/>
  <c r="J3693" i="13"/>
  <c r="I3693" i="13"/>
  <c r="J158" i="18" s="1"/>
  <c r="J3685" i="13"/>
  <c r="I3685" i="13"/>
  <c r="J150" i="18" s="1"/>
  <c r="J3677" i="13"/>
  <c r="I3677" i="13"/>
  <c r="J142" i="18" s="1"/>
  <c r="J3669" i="13"/>
  <c r="I3669" i="13"/>
  <c r="J134" i="18" s="1"/>
  <c r="J3661" i="13"/>
  <c r="I3661" i="13"/>
  <c r="J126" i="18" s="1"/>
  <c r="J3653" i="13"/>
  <c r="I3653" i="13"/>
  <c r="J118" i="18" s="1"/>
  <c r="J3645" i="13"/>
  <c r="I3645" i="13"/>
  <c r="J110" i="18" s="1"/>
  <c r="J3637" i="13"/>
  <c r="I3637" i="13"/>
  <c r="J102" i="18" s="1"/>
  <c r="J3629" i="13"/>
  <c r="I3629" i="13"/>
  <c r="J94" i="18" s="1"/>
  <c r="J3621" i="13"/>
  <c r="I3621" i="13"/>
  <c r="J86" i="18" s="1"/>
  <c r="J3613" i="13"/>
  <c r="I3613" i="13"/>
  <c r="J78" i="18" s="1"/>
  <c r="J3605" i="13"/>
  <c r="I3605" i="13"/>
  <c r="J70" i="18" s="1"/>
  <c r="J3597" i="13"/>
  <c r="I3597" i="13"/>
  <c r="J62" i="18" s="1"/>
  <c r="J3589" i="13"/>
  <c r="I3589" i="13"/>
  <c r="J54" i="18" s="1"/>
  <c r="J3581" i="13"/>
  <c r="I3581" i="13"/>
  <c r="J46" i="18" s="1"/>
  <c r="J3573" i="13"/>
  <c r="I3573" i="13"/>
  <c r="J38" i="18" s="1"/>
  <c r="J3565" i="13"/>
  <c r="I3565" i="13"/>
  <c r="J30" i="18" s="1"/>
  <c r="J3557" i="13"/>
  <c r="I3557" i="13"/>
  <c r="J22" i="18" s="1"/>
  <c r="J3549" i="13"/>
  <c r="I3549" i="13"/>
  <c r="J14" i="18" s="1"/>
  <c r="J3541" i="13"/>
  <c r="I3541" i="13"/>
  <c r="J6" i="18" s="1"/>
  <c r="J3533" i="13"/>
  <c r="I3533" i="13"/>
  <c r="I503" i="18" s="1"/>
  <c r="J3525" i="13"/>
  <c r="I3525" i="13"/>
  <c r="I495" i="18" s="1"/>
  <c r="J3517" i="13"/>
  <c r="I3517" i="13"/>
  <c r="I487" i="18" s="1"/>
  <c r="J3509" i="13"/>
  <c r="I3509" i="13"/>
  <c r="I479" i="18" s="1"/>
  <c r="J3501" i="13"/>
  <c r="I3501" i="13"/>
  <c r="I471" i="18" s="1"/>
  <c r="J3493" i="13"/>
  <c r="I3493" i="13"/>
  <c r="I463" i="18" s="1"/>
  <c r="J3485" i="13"/>
  <c r="I3485" i="13"/>
  <c r="I455" i="18" s="1"/>
  <c r="J3477" i="13"/>
  <c r="I3477" i="13"/>
  <c r="I447" i="18" s="1"/>
  <c r="J3469" i="13"/>
  <c r="I3469" i="13"/>
  <c r="I439" i="18" s="1"/>
  <c r="J3461" i="13"/>
  <c r="I3461" i="13"/>
  <c r="I431" i="18" s="1"/>
  <c r="J3453" i="13"/>
  <c r="I3453" i="13"/>
  <c r="I423" i="18" s="1"/>
  <c r="J3445" i="13"/>
  <c r="I3445" i="13"/>
  <c r="I415" i="18" s="1"/>
  <c r="J3437" i="13"/>
  <c r="I3437" i="13"/>
  <c r="I407" i="18" s="1"/>
  <c r="J3429" i="13"/>
  <c r="I3429" i="13"/>
  <c r="I399" i="18" s="1"/>
  <c r="J3421" i="13"/>
  <c r="I3421" i="13"/>
  <c r="I391" i="18" s="1"/>
  <c r="J3413" i="13"/>
  <c r="I3413" i="13"/>
  <c r="I383" i="18" s="1"/>
  <c r="I375" i="18"/>
  <c r="J3405" i="13"/>
  <c r="I3405" i="13"/>
  <c r="J3397" i="13"/>
  <c r="I3397" i="13"/>
  <c r="I367" i="18" s="1"/>
  <c r="J3389" i="13"/>
  <c r="I3389" i="13"/>
  <c r="I359" i="18" s="1"/>
  <c r="I351" i="18"/>
  <c r="J3381" i="13"/>
  <c r="I3381" i="13"/>
  <c r="J3373" i="13"/>
  <c r="I3373" i="13"/>
  <c r="I343" i="18" s="1"/>
  <c r="J3365" i="13"/>
  <c r="I3365" i="13"/>
  <c r="I335" i="18" s="1"/>
  <c r="J3357" i="13"/>
  <c r="I3357" i="13"/>
  <c r="I327" i="18" s="1"/>
  <c r="J3349" i="13"/>
  <c r="I3349" i="13"/>
  <c r="I319" i="18" s="1"/>
  <c r="J3341" i="13"/>
  <c r="I3341" i="13"/>
  <c r="I311" i="18" s="1"/>
  <c r="J3333" i="13"/>
  <c r="I3333" i="13"/>
  <c r="I303" i="18" s="1"/>
  <c r="J3325" i="13"/>
  <c r="I3325" i="13"/>
  <c r="I295" i="18" s="1"/>
  <c r="J3317" i="13"/>
  <c r="I3317" i="13"/>
  <c r="I287" i="18" s="1"/>
  <c r="J3309" i="13"/>
  <c r="I3309" i="13"/>
  <c r="I279" i="18" s="1"/>
  <c r="J3301" i="13"/>
  <c r="I3301" i="13"/>
  <c r="I271" i="18" s="1"/>
  <c r="J3293" i="13"/>
  <c r="I3293" i="13"/>
  <c r="I263" i="18" s="1"/>
  <c r="J3285" i="13"/>
  <c r="I3285" i="13"/>
  <c r="I255" i="18" s="1"/>
  <c r="J3277" i="13"/>
  <c r="I3277" i="13"/>
  <c r="I247" i="18" s="1"/>
  <c r="J3269" i="13"/>
  <c r="I3269" i="13"/>
  <c r="I239" i="18" s="1"/>
  <c r="J3261" i="13"/>
  <c r="I3261" i="13"/>
  <c r="I231" i="18" s="1"/>
  <c r="J3253" i="13"/>
  <c r="I3253" i="13"/>
  <c r="I223" i="18" s="1"/>
  <c r="J3245" i="13"/>
  <c r="I3245" i="13"/>
  <c r="I215" i="18" s="1"/>
  <c r="J3237" i="13"/>
  <c r="I3237" i="13"/>
  <c r="I207" i="18" s="1"/>
  <c r="J3229" i="13"/>
  <c r="I3229" i="13"/>
  <c r="I199" i="18" s="1"/>
  <c r="J3221" i="13"/>
  <c r="I3221" i="13"/>
  <c r="I191" i="18" s="1"/>
  <c r="J3213" i="13"/>
  <c r="I3213" i="13"/>
  <c r="I183" i="18" s="1"/>
  <c r="J3205" i="13"/>
  <c r="I3205" i="13"/>
  <c r="I175" i="18" s="1"/>
  <c r="J3197" i="13"/>
  <c r="I3197" i="13"/>
  <c r="I167" i="18" s="1"/>
  <c r="J3189" i="13"/>
  <c r="I3189" i="13"/>
  <c r="I159" i="18" s="1"/>
  <c r="J3181" i="13"/>
  <c r="I3181" i="13"/>
  <c r="I151" i="18" s="1"/>
  <c r="J3173" i="13"/>
  <c r="I3173" i="13"/>
  <c r="I143" i="18" s="1"/>
  <c r="J3165" i="13"/>
  <c r="I3165" i="13"/>
  <c r="I135" i="18" s="1"/>
  <c r="J3157" i="13"/>
  <c r="I3157" i="13"/>
  <c r="I127" i="18" s="1"/>
  <c r="J3149" i="13"/>
  <c r="I3149" i="13"/>
  <c r="I119" i="18" s="1"/>
  <c r="J3141" i="13"/>
  <c r="I3141" i="13"/>
  <c r="I111" i="18" s="1"/>
  <c r="J3133" i="13"/>
  <c r="I3133" i="13"/>
  <c r="I103" i="18" s="1"/>
  <c r="J3125" i="13"/>
  <c r="I3125" i="13"/>
  <c r="I95" i="18" s="1"/>
  <c r="J3117" i="13"/>
  <c r="I3117" i="13"/>
  <c r="I87" i="18" s="1"/>
  <c r="J3109" i="13"/>
  <c r="I3109" i="13"/>
  <c r="I79" i="18" s="1"/>
  <c r="J3101" i="13"/>
  <c r="I3101" i="13"/>
  <c r="I71" i="18" s="1"/>
  <c r="J3093" i="13"/>
  <c r="I3093" i="13"/>
  <c r="I63" i="18" s="1"/>
  <c r="J3085" i="13"/>
  <c r="I3085" i="13"/>
  <c r="I55" i="18" s="1"/>
  <c r="J3077" i="13"/>
  <c r="I3077" i="13"/>
  <c r="I47" i="18" s="1"/>
  <c r="J3069" i="13"/>
  <c r="I3069" i="13"/>
  <c r="I39" i="18" s="1"/>
  <c r="J3061" i="13"/>
  <c r="I3061" i="13"/>
  <c r="I31" i="18" s="1"/>
  <c r="J3053" i="13"/>
  <c r="I3053" i="13"/>
  <c r="I23" i="18" s="1"/>
  <c r="J3045" i="13"/>
  <c r="I3045" i="13"/>
  <c r="I15" i="18" s="1"/>
  <c r="J3037" i="13"/>
  <c r="I3037" i="13"/>
  <c r="I7" i="18" s="1"/>
  <c r="J3029" i="13"/>
  <c r="I3029" i="13"/>
  <c r="H504" i="18" s="1"/>
  <c r="J3021" i="13"/>
  <c r="I3021" i="13"/>
  <c r="H496" i="18" s="1"/>
  <c r="J3013" i="13"/>
  <c r="I3013" i="13"/>
  <c r="H488" i="18" s="1"/>
  <c r="J3005" i="13"/>
  <c r="I3005" i="13"/>
  <c r="H480" i="18" s="1"/>
  <c r="J2997" i="13"/>
  <c r="I2997" i="13"/>
  <c r="H472" i="18" s="1"/>
  <c r="J2989" i="13"/>
  <c r="I2989" i="13"/>
  <c r="H464" i="18" s="1"/>
  <c r="J2981" i="13"/>
  <c r="I2981" i="13"/>
  <c r="H456" i="18" s="1"/>
  <c r="J2973" i="13"/>
  <c r="I2973" i="13"/>
  <c r="H448" i="18" s="1"/>
  <c r="J2965" i="13"/>
  <c r="I2965" i="13"/>
  <c r="H440" i="18" s="1"/>
  <c r="J2957" i="13"/>
  <c r="I2957" i="13"/>
  <c r="H432" i="18" s="1"/>
  <c r="J2949" i="13"/>
  <c r="I2949" i="13"/>
  <c r="H424" i="18" s="1"/>
  <c r="J2941" i="13"/>
  <c r="I2941" i="13"/>
  <c r="H416" i="18" s="1"/>
  <c r="J2933" i="13"/>
  <c r="I2933" i="13"/>
  <c r="H408" i="18" s="1"/>
  <c r="J2925" i="13"/>
  <c r="I2925" i="13"/>
  <c r="H400" i="18" s="1"/>
  <c r="J2917" i="13"/>
  <c r="I2917" i="13"/>
  <c r="H392" i="18" s="1"/>
  <c r="J2909" i="13"/>
  <c r="I2909" i="13"/>
  <c r="H384" i="18" s="1"/>
  <c r="J2901" i="13"/>
  <c r="I2901" i="13"/>
  <c r="H376" i="18" s="1"/>
  <c r="J2893" i="13"/>
  <c r="I2893" i="13"/>
  <c r="H368" i="18" s="1"/>
  <c r="J2885" i="13"/>
  <c r="I2885" i="13"/>
  <c r="H360" i="18" s="1"/>
  <c r="J2877" i="13"/>
  <c r="I2877" i="13"/>
  <c r="H352" i="18" s="1"/>
  <c r="J2869" i="13"/>
  <c r="I2869" i="13"/>
  <c r="H344" i="18" s="1"/>
  <c r="J2861" i="13"/>
  <c r="I2861" i="13"/>
  <c r="H336" i="18" s="1"/>
  <c r="J2853" i="13"/>
  <c r="I2853" i="13"/>
  <c r="H328" i="18" s="1"/>
  <c r="J2845" i="13"/>
  <c r="I2845" i="13"/>
  <c r="H320" i="18" s="1"/>
  <c r="J2837" i="13"/>
  <c r="I2837" i="13"/>
  <c r="H312" i="18" s="1"/>
  <c r="J2829" i="13"/>
  <c r="I2829" i="13"/>
  <c r="H304" i="18" s="1"/>
  <c r="J2821" i="13"/>
  <c r="I2821" i="13"/>
  <c r="H296" i="18" s="1"/>
  <c r="J2813" i="13"/>
  <c r="I2813" i="13"/>
  <c r="H288" i="18" s="1"/>
  <c r="J2805" i="13"/>
  <c r="I2805" i="13"/>
  <c r="H280" i="18" s="1"/>
  <c r="J2797" i="13"/>
  <c r="I2797" i="13"/>
  <c r="H272" i="18" s="1"/>
  <c r="J2789" i="13"/>
  <c r="I2789" i="13"/>
  <c r="H264" i="18" s="1"/>
  <c r="J2781" i="13"/>
  <c r="I2781" i="13"/>
  <c r="H256" i="18" s="1"/>
  <c r="J2773" i="13"/>
  <c r="I2773" i="13"/>
  <c r="H248" i="18" s="1"/>
  <c r="J2765" i="13"/>
  <c r="I2765" i="13"/>
  <c r="H240" i="18" s="1"/>
  <c r="J2757" i="13"/>
  <c r="I2757" i="13"/>
  <c r="H232" i="18" s="1"/>
  <c r="J2749" i="13"/>
  <c r="I2749" i="13"/>
  <c r="H224" i="18" s="1"/>
  <c r="J2741" i="13"/>
  <c r="I2741" i="13"/>
  <c r="H216" i="18" s="1"/>
  <c r="J2733" i="13"/>
  <c r="I2733" i="13"/>
  <c r="H208" i="18" s="1"/>
  <c r="J2725" i="13"/>
  <c r="I2725" i="13"/>
  <c r="H200" i="18" s="1"/>
  <c r="J2717" i="13"/>
  <c r="I2717" i="13"/>
  <c r="H192" i="18" s="1"/>
  <c r="J2709" i="13"/>
  <c r="I2709" i="13"/>
  <c r="H184" i="18" s="1"/>
  <c r="J2701" i="13"/>
  <c r="I2701" i="13"/>
  <c r="H176" i="18" s="1"/>
  <c r="J2693" i="13"/>
  <c r="I2693" i="13"/>
  <c r="H168" i="18" s="1"/>
  <c r="J2685" i="13"/>
  <c r="I2685" i="13"/>
  <c r="H160" i="18" s="1"/>
  <c r="J2677" i="13"/>
  <c r="I2677" i="13"/>
  <c r="H152" i="18" s="1"/>
  <c r="J2669" i="13"/>
  <c r="I2669" i="13"/>
  <c r="H144" i="18" s="1"/>
  <c r="J2661" i="13"/>
  <c r="I2661" i="13"/>
  <c r="H136" i="18" s="1"/>
  <c r="J2653" i="13"/>
  <c r="I2653" i="13"/>
  <c r="H128" i="18" s="1"/>
  <c r="J2645" i="13"/>
  <c r="I2645" i="13"/>
  <c r="H120" i="18" s="1"/>
  <c r="J2637" i="13"/>
  <c r="I2637" i="13"/>
  <c r="H112" i="18" s="1"/>
  <c r="J2629" i="13"/>
  <c r="I2629" i="13"/>
  <c r="H104" i="18" s="1"/>
  <c r="J2621" i="13"/>
  <c r="I2621" i="13"/>
  <c r="H96" i="18" s="1"/>
  <c r="J2613" i="13"/>
  <c r="I2613" i="13"/>
  <c r="H88" i="18" s="1"/>
  <c r="J2605" i="13"/>
  <c r="I2605" i="13"/>
  <c r="H80" i="18" s="1"/>
  <c r="J2597" i="13"/>
  <c r="I2597" i="13"/>
  <c r="H72" i="18" s="1"/>
  <c r="J2589" i="13"/>
  <c r="I2589" i="13"/>
  <c r="H64" i="18" s="1"/>
  <c r="J2581" i="13"/>
  <c r="I2581" i="13"/>
  <c r="H56" i="18" s="1"/>
  <c r="J2573" i="13"/>
  <c r="I2573" i="13"/>
  <c r="H48" i="18" s="1"/>
  <c r="J2565" i="13"/>
  <c r="I2565" i="13"/>
  <c r="H40" i="18" s="1"/>
  <c r="J2557" i="13"/>
  <c r="I2557" i="13"/>
  <c r="H32" i="18" s="1"/>
  <c r="J2549" i="13"/>
  <c r="I2549" i="13"/>
  <c r="H24" i="18" s="1"/>
  <c r="J2541" i="13"/>
  <c r="I2541" i="13"/>
  <c r="H16" i="18" s="1"/>
  <c r="J2533" i="13"/>
  <c r="I2533" i="13"/>
  <c r="H8" i="18" s="1"/>
  <c r="J2525" i="13"/>
  <c r="I2525" i="13"/>
  <c r="G505" i="18" s="1"/>
  <c r="J2517" i="13"/>
  <c r="I2517" i="13"/>
  <c r="G497" i="18" s="1"/>
  <c r="J2509" i="13"/>
  <c r="I2509" i="13"/>
  <c r="G489" i="18" s="1"/>
  <c r="J2501" i="13"/>
  <c r="I2501" i="13"/>
  <c r="G481" i="18" s="1"/>
  <c r="J2493" i="13"/>
  <c r="I2493" i="13"/>
  <c r="G473" i="18" s="1"/>
  <c r="J2485" i="13"/>
  <c r="I2485" i="13"/>
  <c r="G465" i="18" s="1"/>
  <c r="J2477" i="13"/>
  <c r="I2477" i="13"/>
  <c r="G457" i="18" s="1"/>
  <c r="J2469" i="13"/>
  <c r="I2469" i="13"/>
  <c r="G449" i="18" s="1"/>
  <c r="J2461" i="13"/>
  <c r="I2461" i="13"/>
  <c r="G441" i="18" s="1"/>
  <c r="J2453" i="13"/>
  <c r="I2453" i="13"/>
  <c r="G433" i="18" s="1"/>
  <c r="J2445" i="13"/>
  <c r="I2445" i="13"/>
  <c r="G425" i="18" s="1"/>
  <c r="J2437" i="13"/>
  <c r="I2437" i="13"/>
  <c r="G417" i="18" s="1"/>
  <c r="J2429" i="13"/>
  <c r="I2429" i="13"/>
  <c r="G409" i="18" s="1"/>
  <c r="J2421" i="13"/>
  <c r="I2421" i="13"/>
  <c r="G401" i="18" s="1"/>
  <c r="J2413" i="13"/>
  <c r="I2413" i="13"/>
  <c r="G393" i="18" s="1"/>
  <c r="J2405" i="13"/>
  <c r="I2405" i="13"/>
  <c r="G385" i="18" s="1"/>
  <c r="J2397" i="13"/>
  <c r="I2397" i="13"/>
  <c r="G377" i="18" s="1"/>
  <c r="J2389" i="13"/>
  <c r="I2389" i="13"/>
  <c r="G369" i="18" s="1"/>
  <c r="J2381" i="13"/>
  <c r="I2381" i="13"/>
  <c r="G361" i="18" s="1"/>
  <c r="J2373" i="13"/>
  <c r="I2373" i="13"/>
  <c r="G353" i="18" s="1"/>
  <c r="J2365" i="13"/>
  <c r="I2365" i="13"/>
  <c r="G345" i="18" s="1"/>
  <c r="J2357" i="13"/>
  <c r="I2357" i="13"/>
  <c r="G337" i="18" s="1"/>
  <c r="J2349" i="13"/>
  <c r="I2349" i="13"/>
  <c r="G329" i="18" s="1"/>
  <c r="J2341" i="13"/>
  <c r="I2341" i="13"/>
  <c r="G321" i="18" s="1"/>
  <c r="J2333" i="13"/>
  <c r="I2333" i="13"/>
  <c r="G313" i="18" s="1"/>
  <c r="J2325" i="13"/>
  <c r="I2325" i="13"/>
  <c r="G305" i="18" s="1"/>
  <c r="J2317" i="13"/>
  <c r="I2317" i="13"/>
  <c r="G297" i="18" s="1"/>
  <c r="J2309" i="13"/>
  <c r="I2309" i="13"/>
  <c r="G289" i="18" s="1"/>
  <c r="J2301" i="13"/>
  <c r="I2301" i="13"/>
  <c r="G281" i="18" s="1"/>
  <c r="J2293" i="13"/>
  <c r="I2293" i="13"/>
  <c r="G273" i="18" s="1"/>
  <c r="J2285" i="13"/>
  <c r="I2285" i="13"/>
  <c r="G265" i="18" s="1"/>
  <c r="J2277" i="13"/>
  <c r="I2277" i="13"/>
  <c r="G257" i="18" s="1"/>
  <c r="J2269" i="13"/>
  <c r="I2269" i="13"/>
  <c r="G249" i="18" s="1"/>
  <c r="J2261" i="13"/>
  <c r="I2261" i="13"/>
  <c r="G241" i="18" s="1"/>
  <c r="J2253" i="13"/>
  <c r="I2253" i="13"/>
  <c r="G233" i="18" s="1"/>
  <c r="J2245" i="13"/>
  <c r="I2245" i="13"/>
  <c r="G225" i="18" s="1"/>
  <c r="J2237" i="13"/>
  <c r="I2237" i="13"/>
  <c r="G217" i="18" s="1"/>
  <c r="J2229" i="13"/>
  <c r="I2229" i="13"/>
  <c r="G209" i="18" s="1"/>
  <c r="J2221" i="13"/>
  <c r="I2221" i="13"/>
  <c r="G201" i="18" s="1"/>
  <c r="J2213" i="13"/>
  <c r="I2213" i="13"/>
  <c r="G193" i="18" s="1"/>
  <c r="J2205" i="13"/>
  <c r="I2205" i="13"/>
  <c r="G185" i="18" s="1"/>
  <c r="J2197" i="13"/>
  <c r="I2197" i="13"/>
  <c r="G177" i="18" s="1"/>
  <c r="J2189" i="13"/>
  <c r="I2189" i="13"/>
  <c r="G169" i="18" s="1"/>
  <c r="J2181" i="13"/>
  <c r="I2181" i="13"/>
  <c r="G161" i="18" s="1"/>
  <c r="J2173" i="13"/>
  <c r="I2173" i="13"/>
  <c r="G153" i="18" s="1"/>
  <c r="J2165" i="13"/>
  <c r="I2165" i="13"/>
  <c r="G145" i="18" s="1"/>
  <c r="J2157" i="13"/>
  <c r="I2157" i="13"/>
  <c r="G137" i="18" s="1"/>
  <c r="J2149" i="13"/>
  <c r="I2149" i="13"/>
  <c r="G129" i="18" s="1"/>
  <c r="J2141" i="13"/>
  <c r="I2141" i="13"/>
  <c r="G121" i="18" s="1"/>
  <c r="J2133" i="13"/>
  <c r="I2133" i="13"/>
  <c r="G113" i="18" s="1"/>
  <c r="J2125" i="13"/>
  <c r="I2125" i="13"/>
  <c r="G105" i="18" s="1"/>
  <c r="J2117" i="13"/>
  <c r="I2117" i="13"/>
  <c r="G97" i="18" s="1"/>
  <c r="J2109" i="13"/>
  <c r="I2109" i="13"/>
  <c r="G89" i="18" s="1"/>
  <c r="J2101" i="13"/>
  <c r="I2101" i="13"/>
  <c r="G81" i="18" s="1"/>
  <c r="J2093" i="13"/>
  <c r="I2093" i="13"/>
  <c r="G73" i="18" s="1"/>
  <c r="J2085" i="13"/>
  <c r="I2085" i="13"/>
  <c r="G65" i="18" s="1"/>
  <c r="J2077" i="13"/>
  <c r="I2077" i="13"/>
  <c r="G57" i="18" s="1"/>
  <c r="J2069" i="13"/>
  <c r="I2069" i="13"/>
  <c r="G49" i="18" s="1"/>
  <c r="J2061" i="13"/>
  <c r="I2061" i="13"/>
  <c r="G41" i="18" s="1"/>
  <c r="J2053" i="13"/>
  <c r="I2053" i="13"/>
  <c r="G33" i="18" s="1"/>
  <c r="J2045" i="13"/>
  <c r="I2045" i="13"/>
  <c r="G25" i="18" s="1"/>
  <c r="J2037" i="13"/>
  <c r="I2037" i="13"/>
  <c r="G17" i="18" s="1"/>
  <c r="J2029" i="13"/>
  <c r="I2029" i="13"/>
  <c r="G9" i="18" s="1"/>
  <c r="J2021" i="13"/>
  <c r="I2021" i="13"/>
  <c r="F506" i="18" s="1"/>
  <c r="J2013" i="13"/>
  <c r="I2013" i="13"/>
  <c r="F498" i="18" s="1"/>
  <c r="J2005" i="13"/>
  <c r="I2005" i="13"/>
  <c r="F490" i="18" s="1"/>
  <c r="J1997" i="13"/>
  <c r="I1997" i="13"/>
  <c r="F482" i="18" s="1"/>
  <c r="J1989" i="13"/>
  <c r="I1989" i="13"/>
  <c r="F474" i="18" s="1"/>
  <c r="J1981" i="13"/>
  <c r="I1981" i="13"/>
  <c r="F466" i="18" s="1"/>
  <c r="J1973" i="13"/>
  <c r="I1973" i="13"/>
  <c r="F458" i="18" s="1"/>
  <c r="J1965" i="13"/>
  <c r="I1965" i="13"/>
  <c r="F450" i="18" s="1"/>
  <c r="J1957" i="13"/>
  <c r="I1957" i="13"/>
  <c r="F442" i="18" s="1"/>
  <c r="J1949" i="13"/>
  <c r="I1949" i="13"/>
  <c r="F434" i="18" s="1"/>
  <c r="J1941" i="13"/>
  <c r="I1941" i="13"/>
  <c r="F426" i="18" s="1"/>
  <c r="J1933" i="13"/>
  <c r="I1933" i="13"/>
  <c r="F418" i="18" s="1"/>
  <c r="J1925" i="13"/>
  <c r="I1925" i="13"/>
  <c r="F410" i="18" s="1"/>
  <c r="J1917" i="13"/>
  <c r="I1917" i="13"/>
  <c r="F402" i="18" s="1"/>
  <c r="J1909" i="13"/>
  <c r="I1909" i="13"/>
  <c r="F394" i="18" s="1"/>
  <c r="J1901" i="13"/>
  <c r="I1901" i="13"/>
  <c r="F386" i="18" s="1"/>
  <c r="J1893" i="13"/>
  <c r="I1893" i="13"/>
  <c r="F378" i="18" s="1"/>
  <c r="J1885" i="13"/>
  <c r="I1885" i="13"/>
  <c r="F370" i="18" s="1"/>
  <c r="J1877" i="13"/>
  <c r="I1877" i="13"/>
  <c r="F362" i="18" s="1"/>
  <c r="J1869" i="13"/>
  <c r="I1869" i="13"/>
  <c r="F354" i="18" s="1"/>
  <c r="J1861" i="13"/>
  <c r="I1861" i="13"/>
  <c r="F346" i="18" s="1"/>
  <c r="J1853" i="13"/>
  <c r="I1853" i="13"/>
  <c r="F338" i="18" s="1"/>
  <c r="J1845" i="13"/>
  <c r="I1845" i="13"/>
  <c r="F330" i="18" s="1"/>
  <c r="J1837" i="13"/>
  <c r="I1837" i="13"/>
  <c r="F322" i="18" s="1"/>
  <c r="J1829" i="13"/>
  <c r="I1829" i="13"/>
  <c r="F314" i="18" s="1"/>
  <c r="J1821" i="13"/>
  <c r="I1821" i="13"/>
  <c r="F306" i="18" s="1"/>
  <c r="J1813" i="13"/>
  <c r="I1813" i="13"/>
  <c r="F298" i="18" s="1"/>
  <c r="J1805" i="13"/>
  <c r="I1805" i="13"/>
  <c r="F290" i="18" s="1"/>
  <c r="J1797" i="13"/>
  <c r="I1797" i="13"/>
  <c r="F282" i="18" s="1"/>
  <c r="J1789" i="13"/>
  <c r="I1789" i="13"/>
  <c r="F274" i="18" s="1"/>
  <c r="J1781" i="13"/>
  <c r="I1781" i="13"/>
  <c r="F266" i="18" s="1"/>
  <c r="J1773" i="13"/>
  <c r="I1773" i="13"/>
  <c r="F258" i="18" s="1"/>
  <c r="J1765" i="13"/>
  <c r="I1765" i="13"/>
  <c r="F250" i="18" s="1"/>
  <c r="J1757" i="13"/>
  <c r="I1757" i="13"/>
  <c r="F242" i="18" s="1"/>
  <c r="J1749" i="13"/>
  <c r="I1749" i="13"/>
  <c r="F234" i="18" s="1"/>
  <c r="J1741" i="13"/>
  <c r="I1741" i="13"/>
  <c r="F226" i="18" s="1"/>
  <c r="J1733" i="13"/>
  <c r="I1733" i="13"/>
  <c r="F218" i="18" s="1"/>
  <c r="J1725" i="13"/>
  <c r="I1725" i="13"/>
  <c r="F210" i="18" s="1"/>
  <c r="J1717" i="13"/>
  <c r="I1717" i="13"/>
  <c r="F202" i="18" s="1"/>
  <c r="J1709" i="13"/>
  <c r="I1709" i="13"/>
  <c r="F194" i="18" s="1"/>
  <c r="J1701" i="13"/>
  <c r="I1701" i="13"/>
  <c r="F186" i="18" s="1"/>
  <c r="J1693" i="13"/>
  <c r="I1693" i="13"/>
  <c r="F178" i="18" s="1"/>
  <c r="J1685" i="13"/>
  <c r="I1685" i="13"/>
  <c r="F170" i="18" s="1"/>
  <c r="J1677" i="13"/>
  <c r="I1677" i="13"/>
  <c r="F162" i="18" s="1"/>
  <c r="J1669" i="13"/>
  <c r="I1669" i="13"/>
  <c r="F154" i="18" s="1"/>
  <c r="J1661" i="13"/>
  <c r="I1661" i="13"/>
  <c r="F146" i="18" s="1"/>
  <c r="J1653" i="13"/>
  <c r="I1653" i="13"/>
  <c r="F138" i="18" s="1"/>
  <c r="J1645" i="13"/>
  <c r="I1645" i="13"/>
  <c r="F130" i="18" s="1"/>
  <c r="J1637" i="13"/>
  <c r="I1637" i="13"/>
  <c r="F122" i="18" s="1"/>
  <c r="J1629" i="13"/>
  <c r="I1629" i="13"/>
  <c r="F114" i="18" s="1"/>
  <c r="J1621" i="13"/>
  <c r="I1621" i="13"/>
  <c r="F106" i="18" s="1"/>
  <c r="J1613" i="13"/>
  <c r="I1613" i="13"/>
  <c r="F98" i="18" s="1"/>
  <c r="J1605" i="13"/>
  <c r="I1605" i="13"/>
  <c r="F90" i="18" s="1"/>
  <c r="J1597" i="13"/>
  <c r="I1597" i="13"/>
  <c r="F82" i="18" s="1"/>
  <c r="J1589" i="13"/>
  <c r="I1589" i="13"/>
  <c r="F74" i="18" s="1"/>
  <c r="J1581" i="13"/>
  <c r="I1581" i="13"/>
  <c r="F66" i="18" s="1"/>
  <c r="J1573" i="13"/>
  <c r="I1573" i="13"/>
  <c r="F58" i="18" s="1"/>
  <c r="J1565" i="13"/>
  <c r="I1565" i="13"/>
  <c r="F50" i="18" s="1"/>
  <c r="J1557" i="13"/>
  <c r="I1557" i="13"/>
  <c r="F42" i="18" s="1"/>
  <c r="J1549" i="13"/>
  <c r="I1549" i="13"/>
  <c r="F34" i="18" s="1"/>
  <c r="J1541" i="13"/>
  <c r="I1541" i="13"/>
  <c r="F26" i="18" s="1"/>
  <c r="J1533" i="13"/>
  <c r="I1533" i="13"/>
  <c r="F18" i="18" s="1"/>
  <c r="J1525" i="13"/>
  <c r="I1525" i="13"/>
  <c r="F10" i="18" s="1"/>
  <c r="J1517" i="13"/>
  <c r="I1517" i="13"/>
  <c r="F2" i="18" s="1"/>
  <c r="J1509" i="13"/>
  <c r="I1509" i="13"/>
  <c r="E499" i="18" s="1"/>
  <c r="J1501" i="13"/>
  <c r="I1501" i="13"/>
  <c r="E491" i="18" s="1"/>
  <c r="J1493" i="13"/>
  <c r="I1493" i="13"/>
  <c r="E483" i="18" s="1"/>
  <c r="J1485" i="13"/>
  <c r="I1485" i="13"/>
  <c r="E475" i="18" s="1"/>
  <c r="J1477" i="13"/>
  <c r="I1477" i="13"/>
  <c r="E467" i="18" s="1"/>
  <c r="J1469" i="13"/>
  <c r="I1469" i="13"/>
  <c r="E459" i="18" s="1"/>
  <c r="J1461" i="13"/>
  <c r="I1461" i="13"/>
  <c r="E451" i="18" s="1"/>
  <c r="J1453" i="13"/>
  <c r="I1453" i="13"/>
  <c r="E443" i="18" s="1"/>
  <c r="J1445" i="13"/>
  <c r="I1445" i="13"/>
  <c r="E435" i="18" s="1"/>
  <c r="J1437" i="13"/>
  <c r="I1437" i="13"/>
  <c r="E427" i="18" s="1"/>
  <c r="J1429" i="13"/>
  <c r="I1429" i="13"/>
  <c r="E419" i="18" s="1"/>
  <c r="J1421" i="13"/>
  <c r="I1421" i="13"/>
  <c r="E411" i="18" s="1"/>
  <c r="J1413" i="13"/>
  <c r="I1413" i="13"/>
  <c r="E403" i="18" s="1"/>
  <c r="J1405" i="13"/>
  <c r="I1405" i="13"/>
  <c r="E395" i="18" s="1"/>
  <c r="J1397" i="13"/>
  <c r="I1397" i="13"/>
  <c r="E387" i="18" s="1"/>
  <c r="J1389" i="13"/>
  <c r="I1389" i="13"/>
  <c r="E379" i="18" s="1"/>
  <c r="J1381" i="13"/>
  <c r="I1381" i="13"/>
  <c r="E371" i="18" s="1"/>
  <c r="J1373" i="13"/>
  <c r="I1373" i="13"/>
  <c r="E363" i="18" s="1"/>
  <c r="J1365" i="13"/>
  <c r="I1365" i="13"/>
  <c r="E355" i="18" s="1"/>
  <c r="J1357" i="13"/>
  <c r="I1357" i="13"/>
  <c r="E347" i="18" s="1"/>
  <c r="J1349" i="13"/>
  <c r="I1349" i="13"/>
  <c r="E339" i="18" s="1"/>
  <c r="J1341" i="13"/>
  <c r="I1341" i="13"/>
  <c r="E331" i="18" s="1"/>
  <c r="J1333" i="13"/>
  <c r="I1333" i="13"/>
  <c r="E323" i="18" s="1"/>
  <c r="J1325" i="13"/>
  <c r="I1325" i="13"/>
  <c r="E315" i="18" s="1"/>
  <c r="J1317" i="13"/>
  <c r="I1317" i="13"/>
  <c r="E307" i="18" s="1"/>
  <c r="J1309" i="13"/>
  <c r="I1309" i="13"/>
  <c r="E299" i="18" s="1"/>
  <c r="J1301" i="13"/>
  <c r="I1301" i="13"/>
  <c r="E291" i="18" s="1"/>
  <c r="J1293" i="13"/>
  <c r="I1293" i="13"/>
  <c r="E283" i="18" s="1"/>
  <c r="J1285" i="13"/>
  <c r="I1285" i="13"/>
  <c r="E275" i="18" s="1"/>
  <c r="J1277" i="13"/>
  <c r="I1277" i="13"/>
  <c r="E267" i="18" s="1"/>
  <c r="J1269" i="13"/>
  <c r="I1269" i="13"/>
  <c r="E259" i="18" s="1"/>
  <c r="J1261" i="13"/>
  <c r="I1261" i="13"/>
  <c r="E251" i="18" s="1"/>
  <c r="J1253" i="13"/>
  <c r="I1253" i="13"/>
  <c r="E243" i="18" s="1"/>
  <c r="J1245" i="13"/>
  <c r="I1245" i="13"/>
  <c r="E235" i="18" s="1"/>
  <c r="J1237" i="13"/>
  <c r="I1237" i="13"/>
  <c r="E227" i="18" s="1"/>
  <c r="J1229" i="13"/>
  <c r="I1229" i="13"/>
  <c r="E219" i="18" s="1"/>
  <c r="J1221" i="13"/>
  <c r="I1221" i="13"/>
  <c r="E211" i="18" s="1"/>
  <c r="J1213" i="13"/>
  <c r="I1213" i="13"/>
  <c r="E203" i="18" s="1"/>
  <c r="J1205" i="13"/>
  <c r="I1205" i="13"/>
  <c r="E195" i="18" s="1"/>
  <c r="J1197" i="13"/>
  <c r="I1197" i="13"/>
  <c r="E187" i="18" s="1"/>
  <c r="J1189" i="13"/>
  <c r="I1189" i="13"/>
  <c r="E179" i="18" s="1"/>
  <c r="J1181" i="13"/>
  <c r="I1181" i="13"/>
  <c r="E171" i="18" s="1"/>
  <c r="J1173" i="13"/>
  <c r="I1173" i="13"/>
  <c r="E163" i="18" s="1"/>
  <c r="J1165" i="13"/>
  <c r="I1165" i="13"/>
  <c r="E155" i="18" s="1"/>
  <c r="J1157" i="13"/>
  <c r="I1157" i="13"/>
  <c r="E147" i="18" s="1"/>
  <c r="J1149" i="13"/>
  <c r="I1149" i="13"/>
  <c r="E139" i="18" s="1"/>
  <c r="J1141" i="13"/>
  <c r="I1141" i="13"/>
  <c r="E131" i="18" s="1"/>
  <c r="J1133" i="13"/>
  <c r="I1133" i="13"/>
  <c r="E123" i="18" s="1"/>
  <c r="J1125" i="13"/>
  <c r="I1125" i="13"/>
  <c r="E115" i="18" s="1"/>
  <c r="J1117" i="13"/>
  <c r="I1117" i="13"/>
  <c r="E107" i="18" s="1"/>
  <c r="J1109" i="13"/>
  <c r="I1109" i="13"/>
  <c r="E99" i="18" s="1"/>
  <c r="J1101" i="13"/>
  <c r="I1101" i="13"/>
  <c r="E91" i="18" s="1"/>
  <c r="J1093" i="13"/>
  <c r="I1093" i="13"/>
  <c r="E83" i="18" s="1"/>
  <c r="J1085" i="13"/>
  <c r="I1085" i="13"/>
  <c r="E75" i="18" s="1"/>
  <c r="J1077" i="13"/>
  <c r="I1077" i="13"/>
  <c r="E67" i="18" s="1"/>
  <c r="J1069" i="13"/>
  <c r="I1069" i="13"/>
  <c r="E59" i="18" s="1"/>
  <c r="J1061" i="13"/>
  <c r="I1061" i="13"/>
  <c r="E51" i="18" s="1"/>
  <c r="J1053" i="13"/>
  <c r="I1053" i="13"/>
  <c r="E43" i="18" s="1"/>
  <c r="J1045" i="13"/>
  <c r="I1045" i="13"/>
  <c r="E35" i="18" s="1"/>
  <c r="J1037" i="13"/>
  <c r="I1037" i="13"/>
  <c r="E27" i="18" s="1"/>
  <c r="J1029" i="13"/>
  <c r="I1029" i="13"/>
  <c r="E19" i="18" s="1"/>
  <c r="J1021" i="13"/>
  <c r="I1021" i="13"/>
  <c r="E11" i="18" s="1"/>
  <c r="J1013" i="13"/>
  <c r="I1013" i="13"/>
  <c r="E3" i="18" s="1"/>
  <c r="J1005" i="13"/>
  <c r="I1005" i="13"/>
  <c r="D500" i="18" s="1"/>
  <c r="J997" i="13"/>
  <c r="I997" i="13"/>
  <c r="D492" i="18" s="1"/>
  <c r="J989" i="13"/>
  <c r="I989" i="13"/>
  <c r="D484" i="18" s="1"/>
  <c r="J981" i="13"/>
  <c r="I981" i="13"/>
  <c r="D476" i="18" s="1"/>
  <c r="J973" i="13"/>
  <c r="I973" i="13"/>
  <c r="D468" i="18" s="1"/>
  <c r="J965" i="13"/>
  <c r="I965" i="13"/>
  <c r="D460" i="18" s="1"/>
  <c r="J957" i="13"/>
  <c r="I957" i="13"/>
  <c r="D452" i="18" s="1"/>
  <c r="J949" i="13"/>
  <c r="I949" i="13"/>
  <c r="D444" i="18" s="1"/>
  <c r="J941" i="13"/>
  <c r="I941" i="13"/>
  <c r="D436" i="18" s="1"/>
  <c r="J933" i="13"/>
  <c r="I933" i="13"/>
  <c r="D428" i="18" s="1"/>
  <c r="J925" i="13"/>
  <c r="I925" i="13"/>
  <c r="D420" i="18" s="1"/>
  <c r="J917" i="13"/>
  <c r="I917" i="13"/>
  <c r="D412" i="18" s="1"/>
  <c r="J909" i="13"/>
  <c r="I909" i="13"/>
  <c r="D404" i="18" s="1"/>
  <c r="J901" i="13"/>
  <c r="I901" i="13"/>
  <c r="D396" i="18" s="1"/>
  <c r="J893" i="13"/>
  <c r="I893" i="13"/>
  <c r="D388" i="18" s="1"/>
  <c r="J885" i="13"/>
  <c r="I885" i="13"/>
  <c r="D380" i="18" s="1"/>
  <c r="J877" i="13"/>
  <c r="I877" i="13"/>
  <c r="D372" i="18" s="1"/>
  <c r="J869" i="13"/>
  <c r="I869" i="13"/>
  <c r="D364" i="18" s="1"/>
  <c r="J861" i="13"/>
  <c r="I861" i="13"/>
  <c r="D356" i="18" s="1"/>
  <c r="J853" i="13"/>
  <c r="I853" i="13"/>
  <c r="D348" i="18" s="1"/>
  <c r="J845" i="13"/>
  <c r="I845" i="13"/>
  <c r="D340" i="18" s="1"/>
  <c r="J837" i="13"/>
  <c r="I837" i="13"/>
  <c r="D332" i="18" s="1"/>
  <c r="J829" i="13"/>
  <c r="I829" i="13"/>
  <c r="D324" i="18" s="1"/>
  <c r="J821" i="13"/>
  <c r="I821" i="13"/>
  <c r="D316" i="18" s="1"/>
  <c r="J813" i="13"/>
  <c r="I813" i="13"/>
  <c r="D308" i="18" s="1"/>
  <c r="J805" i="13"/>
  <c r="I805" i="13"/>
  <c r="D300" i="18" s="1"/>
  <c r="J797" i="13"/>
  <c r="I797" i="13"/>
  <c r="D292" i="18" s="1"/>
  <c r="J789" i="13"/>
  <c r="I789" i="13"/>
  <c r="D284" i="18" s="1"/>
  <c r="J781" i="13"/>
  <c r="I781" i="13"/>
  <c r="D276" i="18" s="1"/>
  <c r="J773" i="13"/>
  <c r="I773" i="13"/>
  <c r="D268" i="18" s="1"/>
  <c r="J765" i="13"/>
  <c r="I765" i="13"/>
  <c r="D260" i="18" s="1"/>
  <c r="J757" i="13"/>
  <c r="I757" i="13"/>
  <c r="D252" i="18" s="1"/>
  <c r="J749" i="13"/>
  <c r="I749" i="13"/>
  <c r="D244" i="18" s="1"/>
  <c r="J741" i="13"/>
  <c r="I741" i="13"/>
  <c r="D236" i="18" s="1"/>
  <c r="J733" i="13"/>
  <c r="I733" i="13"/>
  <c r="D228" i="18" s="1"/>
  <c r="J725" i="13"/>
  <c r="I725" i="13"/>
  <c r="D220" i="18" s="1"/>
  <c r="J717" i="13"/>
  <c r="I717" i="13"/>
  <c r="D212" i="18" s="1"/>
  <c r="J709" i="13"/>
  <c r="I709" i="13"/>
  <c r="D204" i="18" s="1"/>
  <c r="J701" i="13"/>
  <c r="I701" i="13"/>
  <c r="D196" i="18" s="1"/>
  <c r="J693" i="13"/>
  <c r="I693" i="13"/>
  <c r="D188" i="18" s="1"/>
  <c r="J685" i="13"/>
  <c r="I685" i="13"/>
  <c r="D180" i="18" s="1"/>
  <c r="J677" i="13"/>
  <c r="I677" i="13"/>
  <c r="D172" i="18" s="1"/>
  <c r="J669" i="13"/>
  <c r="I669" i="13"/>
  <c r="D164" i="18" s="1"/>
  <c r="J661" i="13"/>
  <c r="I661" i="13"/>
  <c r="D156" i="18" s="1"/>
  <c r="J653" i="13"/>
  <c r="I653" i="13"/>
  <c r="D148" i="18" s="1"/>
  <c r="J645" i="13"/>
  <c r="I645" i="13"/>
  <c r="D140" i="18" s="1"/>
  <c r="J637" i="13"/>
  <c r="I637" i="13"/>
  <c r="D132" i="18" s="1"/>
  <c r="J629" i="13"/>
  <c r="I629" i="13"/>
  <c r="D124" i="18" s="1"/>
  <c r="J621" i="13"/>
  <c r="I621" i="13"/>
  <c r="D116" i="18" s="1"/>
  <c r="J613" i="13"/>
  <c r="I613" i="13"/>
  <c r="D108" i="18" s="1"/>
  <c r="J605" i="13"/>
  <c r="I605" i="13"/>
  <c r="D100" i="18" s="1"/>
  <c r="J597" i="13"/>
  <c r="I597" i="13"/>
  <c r="D92" i="18" s="1"/>
  <c r="J589" i="13"/>
  <c r="I589" i="13"/>
  <c r="D84" i="18" s="1"/>
  <c r="J581" i="13"/>
  <c r="I581" i="13"/>
  <c r="D76" i="18" s="1"/>
  <c r="J573" i="13"/>
  <c r="I573" i="13"/>
  <c r="D68" i="18" s="1"/>
  <c r="J565" i="13"/>
  <c r="I565" i="13"/>
  <c r="D60" i="18" s="1"/>
  <c r="J557" i="13"/>
  <c r="I557" i="13"/>
  <c r="D52" i="18" s="1"/>
  <c r="J549" i="13"/>
  <c r="I549" i="13"/>
  <c r="D44" i="18" s="1"/>
  <c r="J541" i="13"/>
  <c r="I541" i="13"/>
  <c r="D36" i="18" s="1"/>
  <c r="J533" i="13"/>
  <c r="I533" i="13"/>
  <c r="D28" i="18" s="1"/>
  <c r="J525" i="13"/>
  <c r="I525" i="13"/>
  <c r="D20" i="18" s="1"/>
  <c r="J517" i="13"/>
  <c r="I517" i="13"/>
  <c r="D12" i="18" s="1"/>
  <c r="J509" i="13"/>
  <c r="I509" i="13"/>
  <c r="D4" i="18" s="1"/>
  <c r="J501" i="13"/>
  <c r="I501" i="13"/>
  <c r="J493" i="13"/>
  <c r="I493" i="13"/>
  <c r="J485" i="13"/>
  <c r="I485" i="13"/>
  <c r="J477" i="13"/>
  <c r="I477" i="13"/>
  <c r="J469" i="13"/>
  <c r="I469" i="13"/>
  <c r="J461" i="13"/>
  <c r="I461" i="13"/>
  <c r="J453" i="13"/>
  <c r="I453" i="13"/>
  <c r="J445" i="13"/>
  <c r="I445" i="13"/>
  <c r="J437" i="13"/>
  <c r="I437" i="13"/>
  <c r="J429" i="13"/>
  <c r="I429" i="13"/>
  <c r="J421" i="13"/>
  <c r="I421" i="13"/>
  <c r="J413" i="13"/>
  <c r="I413" i="13"/>
  <c r="J405" i="13"/>
  <c r="I405" i="13"/>
  <c r="J397" i="13"/>
  <c r="I397" i="13"/>
  <c r="J389" i="13"/>
  <c r="I389" i="13"/>
  <c r="J381" i="13"/>
  <c r="I381" i="13"/>
  <c r="J373" i="13"/>
  <c r="I373" i="13"/>
  <c r="J365" i="13"/>
  <c r="I365" i="13"/>
  <c r="J357" i="13"/>
  <c r="I357" i="13"/>
  <c r="J349" i="13"/>
  <c r="I349" i="13"/>
  <c r="J341" i="13"/>
  <c r="I341" i="13"/>
  <c r="J333" i="13"/>
  <c r="I333" i="13"/>
  <c r="J325" i="13"/>
  <c r="I325" i="13"/>
  <c r="J317" i="13"/>
  <c r="I317" i="13"/>
  <c r="J309" i="13"/>
  <c r="I309" i="13"/>
  <c r="J301" i="13"/>
  <c r="I301" i="13"/>
  <c r="J293" i="13"/>
  <c r="I293" i="13"/>
  <c r="J285" i="13"/>
  <c r="I285" i="13"/>
  <c r="J277" i="13"/>
  <c r="I277" i="13"/>
  <c r="J269" i="13"/>
  <c r="I269" i="13"/>
  <c r="J261" i="13"/>
  <c r="I261" i="13"/>
  <c r="J253" i="13"/>
  <c r="I253" i="13"/>
  <c r="J245" i="13"/>
  <c r="I245" i="13"/>
  <c r="J237" i="13"/>
  <c r="I237" i="13"/>
  <c r="J229" i="13"/>
  <c r="I229" i="13"/>
  <c r="J221" i="13"/>
  <c r="I221" i="13"/>
  <c r="J213" i="13"/>
  <c r="I213" i="13"/>
  <c r="J205" i="13"/>
  <c r="I205" i="13"/>
  <c r="J197" i="13"/>
  <c r="I197" i="13"/>
  <c r="J189" i="13"/>
  <c r="I189" i="13"/>
  <c r="J181" i="13"/>
  <c r="I181" i="13"/>
  <c r="J173" i="13"/>
  <c r="I173" i="13"/>
  <c r="J165" i="13"/>
  <c r="I165" i="13"/>
  <c r="J157" i="13"/>
  <c r="I157" i="13"/>
  <c r="J149" i="13"/>
  <c r="I149" i="13"/>
  <c r="J141" i="13"/>
  <c r="I141" i="13"/>
  <c r="J133" i="13"/>
  <c r="I133" i="13"/>
  <c r="J125" i="13"/>
  <c r="I125" i="13"/>
  <c r="J117" i="13"/>
  <c r="I117" i="13"/>
  <c r="J109" i="13"/>
  <c r="I109" i="13"/>
  <c r="J101" i="13"/>
  <c r="I101" i="13"/>
  <c r="J93" i="13"/>
  <c r="I93" i="13"/>
  <c r="J85" i="13"/>
  <c r="I85" i="13"/>
  <c r="J77" i="13"/>
  <c r="I77" i="13"/>
  <c r="J69" i="13"/>
  <c r="I69" i="13"/>
  <c r="J61" i="13"/>
  <c r="I61" i="13"/>
  <c r="J53" i="13"/>
  <c r="I53" i="13"/>
  <c r="J45" i="13"/>
  <c r="I45" i="13"/>
  <c r="J37" i="13"/>
  <c r="I37" i="13"/>
  <c r="J29" i="13"/>
  <c r="I29" i="13"/>
  <c r="J21" i="13"/>
  <c r="I21" i="13"/>
  <c r="J13" i="13"/>
  <c r="I13" i="13"/>
  <c r="J5" i="13"/>
  <c r="I5" i="13"/>
  <c r="J14621" i="13"/>
  <c r="I14621" i="13"/>
  <c r="J14573" i="13"/>
  <c r="I14573" i="13"/>
  <c r="J14517" i="13"/>
  <c r="I14517" i="13"/>
  <c r="J14453" i="13"/>
  <c r="I14453" i="13"/>
  <c r="J14405" i="13"/>
  <c r="I14405" i="13"/>
  <c r="J14381" i="13"/>
  <c r="I14381" i="13"/>
  <c r="J14333" i="13"/>
  <c r="I14333" i="13"/>
  <c r="J14277" i="13"/>
  <c r="I14277" i="13"/>
  <c r="J14221" i="13"/>
  <c r="I14221" i="13"/>
  <c r="J14173" i="13"/>
  <c r="I14173" i="13"/>
  <c r="J14125" i="13"/>
  <c r="I14125" i="13"/>
  <c r="J14069" i="13"/>
  <c r="I14069" i="13"/>
  <c r="J14037" i="13"/>
  <c r="I14037" i="13"/>
  <c r="J13989" i="13"/>
  <c r="I13989" i="13"/>
  <c r="J13933" i="13"/>
  <c r="I13933" i="13"/>
  <c r="J13885" i="13"/>
  <c r="I13885" i="13"/>
  <c r="J13837" i="13"/>
  <c r="I13837" i="13"/>
  <c r="J13781" i="13"/>
  <c r="I13781" i="13"/>
  <c r="J13749" i="13"/>
  <c r="I13749" i="13"/>
  <c r="J13693" i="13"/>
  <c r="I13693" i="13"/>
  <c r="J13645" i="13"/>
  <c r="I13645" i="13"/>
  <c r="J13605" i="13"/>
  <c r="I13605" i="13"/>
  <c r="J13549" i="13"/>
  <c r="I13549" i="13"/>
  <c r="J13509" i="13"/>
  <c r="I13509" i="13"/>
  <c r="J13461" i="13"/>
  <c r="I13461" i="13"/>
  <c r="J13413" i="13"/>
  <c r="I13413" i="13"/>
  <c r="J13381" i="13"/>
  <c r="I13381" i="13"/>
  <c r="J13333" i="13"/>
  <c r="I13333" i="13"/>
  <c r="J13285" i="13"/>
  <c r="I13285" i="13"/>
  <c r="J13221" i="13"/>
  <c r="I13221" i="13"/>
  <c r="J13173" i="13"/>
  <c r="I13173" i="13"/>
  <c r="J13125" i="13"/>
  <c r="I13125" i="13"/>
  <c r="J13085" i="13"/>
  <c r="I13085" i="13"/>
  <c r="J13029" i="13"/>
  <c r="I13029" i="13"/>
  <c r="J12989" i="13"/>
  <c r="I12989" i="13"/>
  <c r="J12885" i="13"/>
  <c r="I12885" i="13"/>
  <c r="J12829" i="13"/>
  <c r="I12829" i="13"/>
  <c r="J12773" i="13"/>
  <c r="I12773" i="13"/>
  <c r="J12725" i="13"/>
  <c r="I12725" i="13"/>
  <c r="J12677" i="13"/>
  <c r="I12677" i="13"/>
  <c r="J12621" i="13"/>
  <c r="I12621" i="13"/>
  <c r="P501" i="18" s="1"/>
  <c r="J12573" i="13"/>
  <c r="I12573" i="13"/>
  <c r="P453" i="18" s="1"/>
  <c r="J12533" i="13"/>
  <c r="I12533" i="13"/>
  <c r="P413" i="18" s="1"/>
  <c r="J12485" i="13"/>
  <c r="I12485" i="13"/>
  <c r="P365" i="18" s="1"/>
  <c r="J12429" i="13"/>
  <c r="I12429" i="13"/>
  <c r="P309" i="18" s="1"/>
  <c r="J12381" i="13"/>
  <c r="I12381" i="13"/>
  <c r="P261" i="18" s="1"/>
  <c r="J12325" i="13"/>
  <c r="I12325" i="13"/>
  <c r="P205" i="18" s="1"/>
  <c r="J12277" i="13"/>
  <c r="I12277" i="13"/>
  <c r="P157" i="18" s="1"/>
  <c r="J12229" i="13"/>
  <c r="I12229" i="13"/>
  <c r="P109" i="18" s="1"/>
  <c r="J12181" i="13"/>
  <c r="I12181" i="13"/>
  <c r="P61" i="18" s="1"/>
  <c r="J12133" i="13"/>
  <c r="I12133" i="13"/>
  <c r="P13" i="18" s="1"/>
  <c r="J12093" i="13"/>
  <c r="I12093" i="13"/>
  <c r="C478" i="18" s="1"/>
  <c r="J12037" i="13"/>
  <c r="I12037" i="13"/>
  <c r="C422" i="18" s="1"/>
  <c r="J11989" i="13"/>
  <c r="I11989" i="13"/>
  <c r="C374" i="18" s="1"/>
  <c r="J11933" i="13"/>
  <c r="I11933" i="13"/>
  <c r="C318" i="18" s="1"/>
  <c r="J11901" i="13"/>
  <c r="I11901" i="13"/>
  <c r="C286" i="18" s="1"/>
  <c r="J11845" i="13"/>
  <c r="I11845" i="13"/>
  <c r="C230" i="18" s="1"/>
  <c r="J11797" i="13"/>
  <c r="I11797" i="13"/>
  <c r="C182" i="18" s="1"/>
  <c r="J11741" i="13"/>
  <c r="I11741" i="13"/>
  <c r="C126" i="18" s="1"/>
  <c r="J11693" i="13"/>
  <c r="I11693" i="13"/>
  <c r="C78" i="18" s="1"/>
  <c r="J11645" i="13"/>
  <c r="I11645" i="13"/>
  <c r="C30" i="18" s="1"/>
  <c r="J11597" i="13"/>
  <c r="I11597" i="13"/>
  <c r="R487" i="18" s="1"/>
  <c r="J11549" i="13"/>
  <c r="I11549" i="13"/>
  <c r="R439" i="18" s="1"/>
  <c r="J11509" i="13"/>
  <c r="I11509" i="13"/>
  <c r="R399" i="18" s="1"/>
  <c r="J11461" i="13"/>
  <c r="I11461" i="13"/>
  <c r="R351" i="18" s="1"/>
  <c r="J11405" i="13"/>
  <c r="I11405" i="13"/>
  <c r="R295" i="18" s="1"/>
  <c r="J11373" i="13"/>
  <c r="I11373" i="13"/>
  <c r="R263" i="18" s="1"/>
  <c r="J11317" i="13"/>
  <c r="I11317" i="13"/>
  <c r="R207" i="18" s="1"/>
  <c r="J11277" i="13"/>
  <c r="I11277" i="13"/>
  <c r="R167" i="18" s="1"/>
  <c r="J11221" i="13"/>
  <c r="I11221" i="13"/>
  <c r="R111" i="18" s="1"/>
  <c r="J11173" i="13"/>
  <c r="I11173" i="13"/>
  <c r="R63" i="18" s="1"/>
  <c r="J11117" i="13"/>
  <c r="I11117" i="13"/>
  <c r="R7" i="18" s="1"/>
  <c r="J11069" i="13"/>
  <c r="I11069" i="13"/>
  <c r="Q464" i="18" s="1"/>
  <c r="J11021" i="13"/>
  <c r="I11021" i="13"/>
  <c r="Q416" i="18" s="1"/>
  <c r="J10973" i="13"/>
  <c r="I10973" i="13"/>
  <c r="Q368" i="18" s="1"/>
  <c r="J10933" i="13"/>
  <c r="I10933" i="13"/>
  <c r="Q328" i="18" s="1"/>
  <c r="J10877" i="13"/>
  <c r="I10877" i="13"/>
  <c r="Q272" i="18" s="1"/>
  <c r="J10829" i="13"/>
  <c r="I10829" i="13"/>
  <c r="Q224" i="18" s="1"/>
  <c r="J10781" i="13"/>
  <c r="I10781" i="13"/>
  <c r="Q176" i="18" s="1"/>
  <c r="J10725" i="13"/>
  <c r="I10725" i="13"/>
  <c r="Q120" i="18" s="1"/>
  <c r="J10677" i="13"/>
  <c r="I10677" i="13"/>
  <c r="Q72" i="18" s="1"/>
  <c r="J10637" i="13"/>
  <c r="I10637" i="13"/>
  <c r="Q32" i="18" s="1"/>
  <c r="J10581" i="13"/>
  <c r="I10581" i="13"/>
  <c r="W481" i="18" s="1"/>
  <c r="J10541" i="13"/>
  <c r="I10541" i="13"/>
  <c r="W441" i="18" s="1"/>
  <c r="J10493" i="13"/>
  <c r="I10493" i="13"/>
  <c r="W393" i="18" s="1"/>
  <c r="J10437" i="13"/>
  <c r="I10437" i="13"/>
  <c r="W337" i="18" s="1"/>
  <c r="J10389" i="13"/>
  <c r="I10389" i="13"/>
  <c r="W289" i="18" s="1"/>
  <c r="J10349" i="13"/>
  <c r="I10349" i="13"/>
  <c r="W249" i="18" s="1"/>
  <c r="J10293" i="13"/>
  <c r="I10293" i="13"/>
  <c r="W193" i="18" s="1"/>
  <c r="W137" i="18"/>
  <c r="J10237" i="13"/>
  <c r="I10237" i="13"/>
  <c r="J10197" i="13"/>
  <c r="I10197" i="13"/>
  <c r="W97" i="18" s="1"/>
  <c r="J10149" i="13"/>
  <c r="I10149" i="13"/>
  <c r="W49" i="18" s="1"/>
  <c r="J10093" i="13"/>
  <c r="I10093" i="13"/>
  <c r="V498" i="18" s="1"/>
  <c r="J10037" i="13"/>
  <c r="I10037" i="13"/>
  <c r="V442" i="18" s="1"/>
  <c r="J9997" i="13"/>
  <c r="I9997" i="13"/>
  <c r="V402" i="18" s="1"/>
  <c r="J9949" i="13"/>
  <c r="I9949" i="13"/>
  <c r="V354" i="18" s="1"/>
  <c r="J9893" i="13"/>
  <c r="I9893" i="13"/>
  <c r="V298" i="18" s="1"/>
  <c r="J9853" i="13"/>
  <c r="I9853" i="13"/>
  <c r="V258" i="18" s="1"/>
  <c r="J9797" i="13"/>
  <c r="I9797" i="13"/>
  <c r="V202" i="18" s="1"/>
  <c r="J9757" i="13"/>
  <c r="I9757" i="13"/>
  <c r="V162" i="18" s="1"/>
  <c r="J9701" i="13"/>
  <c r="I9701" i="13"/>
  <c r="V106" i="18" s="1"/>
  <c r="J9653" i="13"/>
  <c r="I9653" i="13"/>
  <c r="V58" i="18" s="1"/>
  <c r="J9597" i="13"/>
  <c r="I9597" i="13"/>
  <c r="V2" i="18" s="1"/>
  <c r="J9549" i="13"/>
  <c r="I9549" i="13"/>
  <c r="U459" i="18" s="1"/>
  <c r="J9501" i="13"/>
  <c r="I9501" i="13"/>
  <c r="U411" i="18" s="1"/>
  <c r="J9453" i="13"/>
  <c r="I9453" i="13"/>
  <c r="U363" i="18" s="1"/>
  <c r="J9413" i="13"/>
  <c r="I9413" i="13"/>
  <c r="U323" i="18" s="1"/>
  <c r="J9365" i="13"/>
  <c r="I9365" i="13"/>
  <c r="U275" i="18" s="1"/>
  <c r="J9317" i="13"/>
  <c r="I9317" i="13"/>
  <c r="U227" i="18" s="1"/>
  <c r="J9269" i="13"/>
  <c r="I9269" i="13"/>
  <c r="U179" i="18" s="1"/>
  <c r="J9221" i="13"/>
  <c r="I9221" i="13"/>
  <c r="U131" i="18" s="1"/>
  <c r="J9173" i="13"/>
  <c r="I9173" i="13"/>
  <c r="U83" i="18" s="1"/>
  <c r="J9117" i="13"/>
  <c r="I9117" i="13"/>
  <c r="U27" i="18" s="1"/>
  <c r="J9061" i="13"/>
  <c r="I9061" i="13"/>
  <c r="T476" i="18" s="1"/>
  <c r="J9005" i="13"/>
  <c r="I9005" i="13"/>
  <c r="T420" i="18" s="1"/>
  <c r="J8965" i="13"/>
  <c r="I8965" i="13"/>
  <c r="T380" i="18" s="1"/>
  <c r="J8917" i="13"/>
  <c r="I8917" i="13"/>
  <c r="T332" i="18" s="1"/>
  <c r="J8869" i="13"/>
  <c r="I8869" i="13"/>
  <c r="T284" i="18" s="1"/>
  <c r="J8805" i="13"/>
  <c r="I8805" i="13"/>
  <c r="T220" i="18" s="1"/>
  <c r="J8757" i="13"/>
  <c r="I8757" i="13"/>
  <c r="T172" i="18" s="1"/>
  <c r="J8701" i="13"/>
  <c r="I8701" i="13"/>
  <c r="T116" i="18" s="1"/>
  <c r="J8645" i="13"/>
  <c r="I8645" i="13"/>
  <c r="T60" i="18" s="1"/>
  <c r="J8597" i="13"/>
  <c r="I8597" i="13"/>
  <c r="T12" i="18" s="1"/>
  <c r="J8533" i="13"/>
  <c r="I8533" i="13"/>
  <c r="S453" i="18" s="1"/>
  <c r="J8477" i="13"/>
  <c r="I8477" i="13"/>
  <c r="S397" i="18" s="1"/>
  <c r="J8437" i="13"/>
  <c r="I8437" i="13"/>
  <c r="S357" i="18" s="1"/>
  <c r="J8381" i="13"/>
  <c r="I8381" i="13"/>
  <c r="S301" i="18" s="1"/>
  <c r="J8325" i="13"/>
  <c r="I8325" i="13"/>
  <c r="S245" i="18" s="1"/>
  <c r="J8277" i="13"/>
  <c r="I8277" i="13"/>
  <c r="S197" i="18" s="1"/>
  <c r="J8229" i="13"/>
  <c r="I8229" i="13"/>
  <c r="S149" i="18" s="1"/>
  <c r="J8173" i="13"/>
  <c r="I8173" i="13"/>
  <c r="S93" i="18" s="1"/>
  <c r="J8133" i="13"/>
  <c r="I8133" i="13"/>
  <c r="S53" i="18" s="1"/>
  <c r="J8093" i="13"/>
  <c r="I8093" i="13"/>
  <c r="S13" i="18" s="1"/>
  <c r="J8045" i="13"/>
  <c r="I8045" i="13"/>
  <c r="J7989" i="13"/>
  <c r="I7989" i="13"/>
  <c r="J7949" i="13"/>
  <c r="I7949" i="13"/>
  <c r="J7893" i="13"/>
  <c r="I7893" i="13"/>
  <c r="J7837" i="13"/>
  <c r="I7837" i="13"/>
  <c r="J7797" i="13"/>
  <c r="I7797" i="13"/>
  <c r="J7733" i="13"/>
  <c r="I7733" i="13"/>
  <c r="J7693" i="13"/>
  <c r="I7693" i="13"/>
  <c r="J7637" i="13"/>
  <c r="I7637" i="13"/>
  <c r="J7589" i="13"/>
  <c r="I7589" i="13"/>
  <c r="J7541" i="13"/>
  <c r="I7541" i="13"/>
  <c r="J7485" i="13"/>
  <c r="I7485" i="13"/>
  <c r="J7437" i="13"/>
  <c r="I7437" i="13"/>
  <c r="J7381" i="13"/>
  <c r="I7381" i="13"/>
  <c r="J7325" i="13"/>
  <c r="I7325" i="13"/>
  <c r="J7269" i="13"/>
  <c r="I7269" i="13"/>
  <c r="J7221" i="13"/>
  <c r="I7221" i="13"/>
  <c r="J7173" i="13"/>
  <c r="I7173" i="13"/>
  <c r="J7125" i="13"/>
  <c r="I7125" i="13"/>
  <c r="J7061" i="13"/>
  <c r="I7061" i="13"/>
  <c r="J7013" i="13"/>
  <c r="I7013" i="13"/>
  <c r="J6965" i="13"/>
  <c r="I6965" i="13"/>
  <c r="J6925" i="13"/>
  <c r="I6925" i="13"/>
  <c r="J6869" i="13"/>
  <c r="I6869" i="13"/>
  <c r="J6813" i="13"/>
  <c r="I6813" i="13"/>
  <c r="J6757" i="13"/>
  <c r="I6757" i="13"/>
  <c r="J6701" i="13"/>
  <c r="I6701" i="13"/>
  <c r="J6653" i="13"/>
  <c r="I6653" i="13"/>
  <c r="J6589" i="13"/>
  <c r="I6589" i="13"/>
  <c r="J14644" i="13"/>
  <c r="I14644" i="13"/>
  <c r="J14596" i="13"/>
  <c r="I14596" i="13"/>
  <c r="J14548" i="13"/>
  <c r="I14548" i="13"/>
  <c r="J14500" i="13"/>
  <c r="I14500" i="13"/>
  <c r="J14460" i="13"/>
  <c r="I14460" i="13"/>
  <c r="J14412" i="13"/>
  <c r="I14412" i="13"/>
  <c r="J14356" i="13"/>
  <c r="I14356" i="13"/>
  <c r="J14308" i="13"/>
  <c r="I14308" i="13"/>
  <c r="J14244" i="13"/>
  <c r="I14244" i="13"/>
  <c r="J14196" i="13"/>
  <c r="I14196" i="13"/>
  <c r="J14148" i="13"/>
  <c r="I14148" i="13"/>
  <c r="J14092" i="13"/>
  <c r="I14092" i="13"/>
  <c r="J14052" i="13"/>
  <c r="I14052" i="13"/>
  <c r="J14004" i="13"/>
  <c r="I14004" i="13"/>
  <c r="J13956" i="13"/>
  <c r="I13956" i="13"/>
  <c r="J13900" i="13"/>
  <c r="I13900" i="13"/>
  <c r="J13852" i="13"/>
  <c r="I13852" i="13"/>
  <c r="J13796" i="13"/>
  <c r="I13796" i="13"/>
  <c r="J13748" i="13"/>
  <c r="I13748" i="13"/>
  <c r="J13700" i="13"/>
  <c r="I13700" i="13"/>
  <c r="J13644" i="13"/>
  <c r="I13644" i="13"/>
  <c r="J13588" i="13"/>
  <c r="I13588" i="13"/>
  <c r="J13532" i="13"/>
  <c r="I13532" i="13"/>
  <c r="J13484" i="13"/>
  <c r="I13484" i="13"/>
  <c r="J13428" i="13"/>
  <c r="I13428" i="13"/>
  <c r="J13380" i="13"/>
  <c r="I13380" i="13"/>
  <c r="J13332" i="13"/>
  <c r="I13332" i="13"/>
  <c r="J13284" i="13"/>
  <c r="I13284" i="13"/>
  <c r="J13228" i="13"/>
  <c r="I13228" i="13"/>
  <c r="J13188" i="13"/>
  <c r="I13188" i="13"/>
  <c r="J13132" i="13"/>
  <c r="I13132" i="13"/>
  <c r="J13076" i="13"/>
  <c r="I13076" i="13"/>
  <c r="J13020" i="13"/>
  <c r="I13020" i="13"/>
  <c r="J12964" i="13"/>
  <c r="I12964" i="13"/>
  <c r="J12940" i="13"/>
  <c r="I12940" i="13"/>
  <c r="J12884" i="13"/>
  <c r="I12884" i="13"/>
  <c r="J12828" i="13"/>
  <c r="I12828" i="13"/>
  <c r="J12780" i="13"/>
  <c r="I12780" i="13"/>
  <c r="J12732" i="13"/>
  <c r="I12732" i="13"/>
  <c r="J12676" i="13"/>
  <c r="I12676" i="13"/>
  <c r="J12620" i="13"/>
  <c r="I12620" i="13"/>
  <c r="P500" i="18" s="1"/>
  <c r="J12572" i="13"/>
  <c r="I12572" i="13"/>
  <c r="P452" i="18" s="1"/>
  <c r="J12524" i="13"/>
  <c r="I12524" i="13"/>
  <c r="P404" i="18" s="1"/>
  <c r="J12476" i="13"/>
  <c r="I12476" i="13"/>
  <c r="P356" i="18" s="1"/>
  <c r="J12412" i="13"/>
  <c r="I12412" i="13"/>
  <c r="P292" i="18" s="1"/>
  <c r="J12372" i="13"/>
  <c r="I12372" i="13"/>
  <c r="P252" i="18" s="1"/>
  <c r="J12324" i="13"/>
  <c r="I12324" i="13"/>
  <c r="P204" i="18" s="1"/>
  <c r="J12276" i="13"/>
  <c r="I12276" i="13"/>
  <c r="P156" i="18" s="1"/>
  <c r="J12220" i="13"/>
  <c r="I12220" i="13"/>
  <c r="P100" i="18" s="1"/>
  <c r="J12164" i="13"/>
  <c r="I12164" i="13"/>
  <c r="P44" i="18" s="1"/>
  <c r="J12124" i="13"/>
  <c r="I12124" i="13"/>
  <c r="P4" i="18" s="1"/>
  <c r="J12068" i="13"/>
  <c r="I12068" i="13"/>
  <c r="C453" i="18" s="1"/>
  <c r="J12012" i="13"/>
  <c r="I12012" i="13"/>
  <c r="C397" i="18" s="1"/>
  <c r="J11956" i="13"/>
  <c r="I11956" i="13"/>
  <c r="C341" i="18" s="1"/>
  <c r="J11900" i="13"/>
  <c r="I11900" i="13"/>
  <c r="C285" i="18" s="1"/>
  <c r="J11852" i="13"/>
  <c r="I11852" i="13"/>
  <c r="C237" i="18" s="1"/>
  <c r="J11796" i="13"/>
  <c r="I11796" i="13"/>
  <c r="C181" i="18" s="1"/>
  <c r="J11740" i="13"/>
  <c r="I11740" i="13"/>
  <c r="C125" i="18" s="1"/>
  <c r="J11684" i="13"/>
  <c r="I11684" i="13"/>
  <c r="C69" i="18" s="1"/>
  <c r="J11628" i="13"/>
  <c r="I11628" i="13"/>
  <c r="C13" i="18" s="1"/>
  <c r="J11580" i="13"/>
  <c r="I11580" i="13"/>
  <c r="R470" i="18" s="1"/>
  <c r="J11524" i="13"/>
  <c r="I11524" i="13"/>
  <c r="R414" i="18" s="1"/>
  <c r="J11468" i="13"/>
  <c r="I11468" i="13"/>
  <c r="R358" i="18" s="1"/>
  <c r="J11428" i="13"/>
  <c r="I11428" i="13"/>
  <c r="R318" i="18" s="1"/>
  <c r="J11404" i="13"/>
  <c r="I11404" i="13"/>
  <c r="R294" i="18" s="1"/>
  <c r="J11396" i="13"/>
  <c r="I11396" i="13"/>
  <c r="R286" i="18" s="1"/>
  <c r="J11388" i="13"/>
  <c r="I11388" i="13"/>
  <c r="R278" i="18" s="1"/>
  <c r="J11380" i="13"/>
  <c r="I11380" i="13"/>
  <c r="R270" i="18" s="1"/>
  <c r="J11372" i="13"/>
  <c r="I11372" i="13"/>
  <c r="R262" i="18" s="1"/>
  <c r="J11364" i="13"/>
  <c r="I11364" i="13"/>
  <c r="R254" i="18" s="1"/>
  <c r="J11356" i="13"/>
  <c r="I11356" i="13"/>
  <c r="R246" i="18" s="1"/>
  <c r="J11348" i="13"/>
  <c r="I11348" i="13"/>
  <c r="R238" i="18" s="1"/>
  <c r="J11340" i="13"/>
  <c r="I11340" i="13"/>
  <c r="R230" i="18" s="1"/>
  <c r="J11332" i="13"/>
  <c r="I11332" i="13"/>
  <c r="R222" i="18" s="1"/>
  <c r="J11324" i="13"/>
  <c r="I11324" i="13"/>
  <c r="R214" i="18" s="1"/>
  <c r="J11316" i="13"/>
  <c r="I11316" i="13"/>
  <c r="R206" i="18" s="1"/>
  <c r="J11260" i="13"/>
  <c r="I11260" i="13"/>
  <c r="R150" i="18" s="1"/>
  <c r="J11252" i="13"/>
  <c r="I11252" i="13"/>
  <c r="R142" i="18" s="1"/>
  <c r="J11244" i="13"/>
  <c r="I11244" i="13"/>
  <c r="R134" i="18" s="1"/>
  <c r="J11236" i="13"/>
  <c r="I11236" i="13"/>
  <c r="R126" i="18" s="1"/>
  <c r="J11228" i="13"/>
  <c r="I11228" i="13"/>
  <c r="R118" i="18" s="1"/>
  <c r="J11220" i="13"/>
  <c r="I11220" i="13"/>
  <c r="R110" i="18" s="1"/>
  <c r="J11212" i="13"/>
  <c r="I11212" i="13"/>
  <c r="R102" i="18" s="1"/>
  <c r="J11204" i="13"/>
  <c r="I11204" i="13"/>
  <c r="R94" i="18" s="1"/>
  <c r="J11196" i="13"/>
  <c r="I11196" i="13"/>
  <c r="R86" i="18" s="1"/>
  <c r="J11188" i="13"/>
  <c r="I11188" i="13"/>
  <c r="R78" i="18" s="1"/>
  <c r="J11180" i="13"/>
  <c r="I11180" i="13"/>
  <c r="R70" i="18" s="1"/>
  <c r="J11172" i="13"/>
  <c r="I11172" i="13"/>
  <c r="R62" i="18" s="1"/>
  <c r="J11164" i="13"/>
  <c r="I11164" i="13"/>
  <c r="R54" i="18" s="1"/>
  <c r="J11156" i="13"/>
  <c r="I11156" i="13"/>
  <c r="R46" i="18" s="1"/>
  <c r="J11148" i="13"/>
  <c r="I11148" i="13"/>
  <c r="R38" i="18" s="1"/>
  <c r="J11140" i="13"/>
  <c r="I11140" i="13"/>
  <c r="R30" i="18" s="1"/>
  <c r="J11132" i="13"/>
  <c r="I11132" i="13"/>
  <c r="R22" i="18" s="1"/>
  <c r="J11124" i="13"/>
  <c r="I11124" i="13"/>
  <c r="R14" i="18" s="1"/>
  <c r="J11116" i="13"/>
  <c r="I11116" i="13"/>
  <c r="R6" i="18" s="1"/>
  <c r="J11108" i="13"/>
  <c r="I11108" i="13"/>
  <c r="Q503" i="18" s="1"/>
  <c r="J11100" i="13"/>
  <c r="I11100" i="13"/>
  <c r="Q495" i="18" s="1"/>
  <c r="J11092" i="13"/>
  <c r="I11092" i="13"/>
  <c r="Q487" i="18" s="1"/>
  <c r="J11084" i="13"/>
  <c r="I11084" i="13"/>
  <c r="Q479" i="18" s="1"/>
  <c r="J11076" i="13"/>
  <c r="I11076" i="13"/>
  <c r="Q471" i="18" s="1"/>
  <c r="J11068" i="13"/>
  <c r="I11068" i="13"/>
  <c r="Q463" i="18" s="1"/>
  <c r="J11060" i="13"/>
  <c r="I11060" i="13"/>
  <c r="Q455" i="18" s="1"/>
  <c r="J11052" i="13"/>
  <c r="I11052" i="13"/>
  <c r="Q447" i="18" s="1"/>
  <c r="J11044" i="13"/>
  <c r="I11044" i="13"/>
  <c r="Q439" i="18" s="1"/>
  <c r="J11036" i="13"/>
  <c r="I11036" i="13"/>
  <c r="Q431" i="18" s="1"/>
  <c r="J11028" i="13"/>
  <c r="I11028" i="13"/>
  <c r="Q423" i="18" s="1"/>
  <c r="J11020" i="13"/>
  <c r="I11020" i="13"/>
  <c r="Q415" i="18" s="1"/>
  <c r="J11012" i="13"/>
  <c r="I11012" i="13"/>
  <c r="Q407" i="18" s="1"/>
  <c r="J11004" i="13"/>
  <c r="I11004" i="13"/>
  <c r="Q399" i="18" s="1"/>
  <c r="J10996" i="13"/>
  <c r="I10996" i="13"/>
  <c r="Q391" i="18" s="1"/>
  <c r="J10988" i="13"/>
  <c r="I10988" i="13"/>
  <c r="Q383" i="18" s="1"/>
  <c r="J10980" i="13"/>
  <c r="I10980" i="13"/>
  <c r="Q375" i="18" s="1"/>
  <c r="J10972" i="13"/>
  <c r="I10972" i="13"/>
  <c r="Q367" i="18" s="1"/>
  <c r="J10964" i="13"/>
  <c r="I10964" i="13"/>
  <c r="Q359" i="18" s="1"/>
  <c r="J10956" i="13"/>
  <c r="I10956" i="13"/>
  <c r="Q351" i="18" s="1"/>
  <c r="J10948" i="13"/>
  <c r="I10948" i="13"/>
  <c r="Q343" i="18" s="1"/>
  <c r="J10940" i="13"/>
  <c r="I10940" i="13"/>
  <c r="Q335" i="18" s="1"/>
  <c r="J10932" i="13"/>
  <c r="I10932" i="13"/>
  <c r="Q327" i="18" s="1"/>
  <c r="J10924" i="13"/>
  <c r="I10924" i="13"/>
  <c r="Q319" i="18" s="1"/>
  <c r="J10916" i="13"/>
  <c r="I10916" i="13"/>
  <c r="Q311" i="18" s="1"/>
  <c r="J10908" i="13"/>
  <c r="I10908" i="13"/>
  <c r="Q303" i="18" s="1"/>
  <c r="J10900" i="13"/>
  <c r="I10900" i="13"/>
  <c r="Q295" i="18" s="1"/>
  <c r="J10892" i="13"/>
  <c r="I10892" i="13"/>
  <c r="Q287" i="18" s="1"/>
  <c r="J10884" i="13"/>
  <c r="I10884" i="13"/>
  <c r="Q279" i="18" s="1"/>
  <c r="J10876" i="13"/>
  <c r="I10876" i="13"/>
  <c r="Q271" i="18" s="1"/>
  <c r="J10868" i="13"/>
  <c r="I10868" i="13"/>
  <c r="Q263" i="18" s="1"/>
  <c r="J10860" i="13"/>
  <c r="I10860" i="13"/>
  <c r="Q255" i="18" s="1"/>
  <c r="J10852" i="13"/>
  <c r="I10852" i="13"/>
  <c r="Q247" i="18" s="1"/>
  <c r="Q239" i="18"/>
  <c r="J10844" i="13"/>
  <c r="I10844" i="13"/>
  <c r="J10836" i="13"/>
  <c r="I10836" i="13"/>
  <c r="Q231" i="18" s="1"/>
  <c r="J10828" i="13"/>
  <c r="I10828" i="13"/>
  <c r="Q223" i="18" s="1"/>
  <c r="J10820" i="13"/>
  <c r="I10820" i="13"/>
  <c r="Q215" i="18" s="1"/>
  <c r="J10812" i="13"/>
  <c r="I10812" i="13"/>
  <c r="Q207" i="18" s="1"/>
  <c r="J10804" i="13"/>
  <c r="I10804" i="13"/>
  <c r="Q199" i="18" s="1"/>
  <c r="J10796" i="13"/>
  <c r="I10796" i="13"/>
  <c r="Q191" i="18" s="1"/>
  <c r="J10788" i="13"/>
  <c r="I10788" i="13"/>
  <c r="Q183" i="18" s="1"/>
  <c r="J10780" i="13"/>
  <c r="I10780" i="13"/>
  <c r="Q175" i="18" s="1"/>
  <c r="J10772" i="13"/>
  <c r="I10772" i="13"/>
  <c r="Q167" i="18" s="1"/>
  <c r="J10764" i="13"/>
  <c r="I10764" i="13"/>
  <c r="Q159" i="18" s="1"/>
  <c r="J10756" i="13"/>
  <c r="I10756" i="13"/>
  <c r="Q151" i="18" s="1"/>
  <c r="J10748" i="13"/>
  <c r="I10748" i="13"/>
  <c r="Q143" i="18" s="1"/>
  <c r="J10740" i="13"/>
  <c r="I10740" i="13"/>
  <c r="Q135" i="18" s="1"/>
  <c r="J10732" i="13"/>
  <c r="I10732" i="13"/>
  <c r="Q127" i="18" s="1"/>
  <c r="J10724" i="13"/>
  <c r="I10724" i="13"/>
  <c r="Q119" i="18" s="1"/>
  <c r="J10716" i="13"/>
  <c r="I10716" i="13"/>
  <c r="Q111" i="18" s="1"/>
  <c r="J10708" i="13"/>
  <c r="I10708" i="13"/>
  <c r="Q103" i="18" s="1"/>
  <c r="J10700" i="13"/>
  <c r="I10700" i="13"/>
  <c r="Q95" i="18" s="1"/>
  <c r="J10692" i="13"/>
  <c r="I10692" i="13"/>
  <c r="Q87" i="18" s="1"/>
  <c r="J10684" i="13"/>
  <c r="I10684" i="13"/>
  <c r="Q79" i="18" s="1"/>
  <c r="J10676" i="13"/>
  <c r="I10676" i="13"/>
  <c r="Q71" i="18" s="1"/>
  <c r="J10668" i="13"/>
  <c r="I10668" i="13"/>
  <c r="Q63" i="18" s="1"/>
  <c r="J10660" i="13"/>
  <c r="I10660" i="13"/>
  <c r="Q55" i="18" s="1"/>
  <c r="J10652" i="13"/>
  <c r="I10652" i="13"/>
  <c r="Q47" i="18" s="1"/>
  <c r="J10644" i="13"/>
  <c r="I10644" i="13"/>
  <c r="Q39" i="18" s="1"/>
  <c r="J10636" i="13"/>
  <c r="I10636" i="13"/>
  <c r="Q31" i="18" s="1"/>
  <c r="Q23" i="18"/>
  <c r="J10628" i="13"/>
  <c r="I10628" i="13"/>
  <c r="J10620" i="13"/>
  <c r="I10620" i="13"/>
  <c r="Q15" i="18" s="1"/>
  <c r="J10612" i="13"/>
  <c r="I10612" i="13"/>
  <c r="Q7" i="18" s="1"/>
  <c r="J10604" i="13"/>
  <c r="I10604" i="13"/>
  <c r="W504" i="18" s="1"/>
  <c r="J10596" i="13"/>
  <c r="I10596" i="13"/>
  <c r="W496" i="18" s="1"/>
  <c r="J10588" i="13"/>
  <c r="I10588" i="13"/>
  <c r="W488" i="18" s="1"/>
  <c r="J10580" i="13"/>
  <c r="I10580" i="13"/>
  <c r="W480" i="18" s="1"/>
  <c r="J10572" i="13"/>
  <c r="I10572" i="13"/>
  <c r="W472" i="18" s="1"/>
  <c r="J10564" i="13"/>
  <c r="I10564" i="13"/>
  <c r="W464" i="18" s="1"/>
  <c r="J10556" i="13"/>
  <c r="I10556" i="13"/>
  <c r="W456" i="18" s="1"/>
  <c r="J10548" i="13"/>
  <c r="I10548" i="13"/>
  <c r="W448" i="18" s="1"/>
  <c r="W440" i="18"/>
  <c r="J10540" i="13"/>
  <c r="I10540" i="13"/>
  <c r="J10532" i="13"/>
  <c r="I10532" i="13"/>
  <c r="W432" i="18" s="1"/>
  <c r="J10524" i="13"/>
  <c r="I10524" i="13"/>
  <c r="W424" i="18" s="1"/>
  <c r="J10516" i="13"/>
  <c r="I10516" i="13"/>
  <c r="W416" i="18" s="1"/>
  <c r="J10508" i="13"/>
  <c r="I10508" i="13"/>
  <c r="W408" i="18" s="1"/>
  <c r="J10500" i="13"/>
  <c r="I10500" i="13"/>
  <c r="W400" i="18" s="1"/>
  <c r="J10492" i="13"/>
  <c r="I10492" i="13"/>
  <c r="W392" i="18" s="1"/>
  <c r="J10484" i="13"/>
  <c r="I10484" i="13"/>
  <c r="W384" i="18" s="1"/>
  <c r="J10476" i="13"/>
  <c r="I10476" i="13"/>
  <c r="W376" i="18" s="1"/>
  <c r="J10468" i="13"/>
  <c r="I10468" i="13"/>
  <c r="W368" i="18" s="1"/>
  <c r="J10460" i="13"/>
  <c r="I10460" i="13"/>
  <c r="W360" i="18" s="1"/>
  <c r="J10452" i="13"/>
  <c r="I10452" i="13"/>
  <c r="W352" i="18" s="1"/>
  <c r="J10444" i="13"/>
  <c r="I10444" i="13"/>
  <c r="W344" i="18" s="1"/>
  <c r="J10436" i="13"/>
  <c r="I10436" i="13"/>
  <c r="W336" i="18" s="1"/>
  <c r="J10428" i="13"/>
  <c r="I10428" i="13"/>
  <c r="W328" i="18" s="1"/>
  <c r="J10420" i="13"/>
  <c r="I10420" i="13"/>
  <c r="W320" i="18" s="1"/>
  <c r="J10412" i="13"/>
  <c r="I10412" i="13"/>
  <c r="W312" i="18" s="1"/>
  <c r="J10404" i="13"/>
  <c r="I10404" i="13"/>
  <c r="W304" i="18" s="1"/>
  <c r="J10396" i="13"/>
  <c r="I10396" i="13"/>
  <c r="W296" i="18" s="1"/>
  <c r="J10388" i="13"/>
  <c r="I10388" i="13"/>
  <c r="W288" i="18" s="1"/>
  <c r="J10380" i="13"/>
  <c r="I10380" i="13"/>
  <c r="W280" i="18" s="1"/>
  <c r="J10372" i="13"/>
  <c r="I10372" i="13"/>
  <c r="W272" i="18" s="1"/>
  <c r="J10364" i="13"/>
  <c r="I10364" i="13"/>
  <c r="W264" i="18" s="1"/>
  <c r="J10356" i="13"/>
  <c r="I10356" i="13"/>
  <c r="W256" i="18" s="1"/>
  <c r="J10348" i="13"/>
  <c r="I10348" i="13"/>
  <c r="W248" i="18" s="1"/>
  <c r="J10340" i="13"/>
  <c r="I10340" i="13"/>
  <c r="W240" i="18" s="1"/>
  <c r="J10332" i="13"/>
  <c r="I10332" i="13"/>
  <c r="W232" i="18" s="1"/>
  <c r="J10324" i="13"/>
  <c r="I10324" i="13"/>
  <c r="W224" i="18" s="1"/>
  <c r="J10316" i="13"/>
  <c r="I10316" i="13"/>
  <c r="W216" i="18" s="1"/>
  <c r="J10308" i="13"/>
  <c r="I10308" i="13"/>
  <c r="W208" i="18" s="1"/>
  <c r="J10300" i="13"/>
  <c r="I10300" i="13"/>
  <c r="W200" i="18" s="1"/>
  <c r="J10292" i="13"/>
  <c r="I10292" i="13"/>
  <c r="W192" i="18" s="1"/>
  <c r="J10284" i="13"/>
  <c r="I10284" i="13"/>
  <c r="W184" i="18" s="1"/>
  <c r="J10276" i="13"/>
  <c r="I10276" i="13"/>
  <c r="W176" i="18" s="1"/>
  <c r="J10268" i="13"/>
  <c r="I10268" i="13"/>
  <c r="W168" i="18" s="1"/>
  <c r="J10260" i="13"/>
  <c r="I10260" i="13"/>
  <c r="W160" i="18" s="1"/>
  <c r="J10252" i="13"/>
  <c r="I10252" i="13"/>
  <c r="W152" i="18" s="1"/>
  <c r="J10244" i="13"/>
  <c r="I10244" i="13"/>
  <c r="W144" i="18" s="1"/>
  <c r="J10236" i="13"/>
  <c r="I10236" i="13"/>
  <c r="W136" i="18" s="1"/>
  <c r="J10228" i="13"/>
  <c r="I10228" i="13"/>
  <c r="W128" i="18" s="1"/>
  <c r="J10220" i="13"/>
  <c r="I10220" i="13"/>
  <c r="W120" i="18" s="1"/>
  <c r="J10212" i="13"/>
  <c r="I10212" i="13"/>
  <c r="W112" i="18" s="1"/>
  <c r="J10204" i="13"/>
  <c r="I10204" i="13"/>
  <c r="W104" i="18" s="1"/>
  <c r="J10196" i="13"/>
  <c r="I10196" i="13"/>
  <c r="W96" i="18" s="1"/>
  <c r="J10188" i="13"/>
  <c r="I10188" i="13"/>
  <c r="W88" i="18" s="1"/>
  <c r="J10180" i="13"/>
  <c r="I10180" i="13"/>
  <c r="W80" i="18" s="1"/>
  <c r="J10172" i="13"/>
  <c r="I10172" i="13"/>
  <c r="W72" i="18" s="1"/>
  <c r="J10164" i="13"/>
  <c r="I10164" i="13"/>
  <c r="W64" i="18" s="1"/>
  <c r="J10156" i="13"/>
  <c r="I10156" i="13"/>
  <c r="W56" i="18" s="1"/>
  <c r="J10148" i="13"/>
  <c r="I10148" i="13"/>
  <c r="W48" i="18" s="1"/>
  <c r="J10140" i="13"/>
  <c r="I10140" i="13"/>
  <c r="W40" i="18" s="1"/>
  <c r="J10132" i="13"/>
  <c r="I10132" i="13"/>
  <c r="W32" i="18" s="1"/>
  <c r="J10124" i="13"/>
  <c r="I10124" i="13"/>
  <c r="W24" i="18" s="1"/>
  <c r="J10116" i="13"/>
  <c r="I10116" i="13"/>
  <c r="W16" i="18" s="1"/>
  <c r="J10108" i="13"/>
  <c r="I10108" i="13"/>
  <c r="W8" i="18" s="1"/>
  <c r="J10100" i="13"/>
  <c r="I10100" i="13"/>
  <c r="V505" i="18" s="1"/>
  <c r="J10092" i="13"/>
  <c r="I10092" i="13"/>
  <c r="V497" i="18" s="1"/>
  <c r="J10084" i="13"/>
  <c r="I10084" i="13"/>
  <c r="V489" i="18" s="1"/>
  <c r="J10076" i="13"/>
  <c r="I10076" i="13"/>
  <c r="V481" i="18" s="1"/>
  <c r="J10068" i="13"/>
  <c r="I10068" i="13"/>
  <c r="V473" i="18" s="1"/>
  <c r="J10060" i="13"/>
  <c r="I10060" i="13"/>
  <c r="V465" i="18" s="1"/>
  <c r="J10052" i="13"/>
  <c r="I10052" i="13"/>
  <c r="V457" i="18" s="1"/>
  <c r="J10044" i="13"/>
  <c r="I10044" i="13"/>
  <c r="V449" i="18" s="1"/>
  <c r="J10036" i="13"/>
  <c r="I10036" i="13"/>
  <c r="V441" i="18" s="1"/>
  <c r="J10028" i="13"/>
  <c r="I10028" i="13"/>
  <c r="V433" i="18" s="1"/>
  <c r="J10020" i="13"/>
  <c r="I10020" i="13"/>
  <c r="V425" i="18" s="1"/>
  <c r="J10012" i="13"/>
  <c r="I10012" i="13"/>
  <c r="V417" i="18" s="1"/>
  <c r="J10004" i="13"/>
  <c r="I10004" i="13"/>
  <c r="V409" i="18" s="1"/>
  <c r="J9996" i="13"/>
  <c r="I9996" i="13"/>
  <c r="V401" i="18" s="1"/>
  <c r="V393" i="18"/>
  <c r="J9988" i="13"/>
  <c r="I9988" i="13"/>
  <c r="J9980" i="13"/>
  <c r="I9980" i="13"/>
  <c r="V385" i="18" s="1"/>
  <c r="J9972" i="13"/>
  <c r="I9972" i="13"/>
  <c r="V377" i="18" s="1"/>
  <c r="J9964" i="13"/>
  <c r="I9964" i="13"/>
  <c r="V369" i="18" s="1"/>
  <c r="J9956" i="13"/>
  <c r="I9956" i="13"/>
  <c r="V361" i="18" s="1"/>
  <c r="J9948" i="13"/>
  <c r="I9948" i="13"/>
  <c r="V353" i="18" s="1"/>
  <c r="J9940" i="13"/>
  <c r="I9940" i="13"/>
  <c r="V345" i="18" s="1"/>
  <c r="J9932" i="13"/>
  <c r="I9932" i="13"/>
  <c r="V337" i="18" s="1"/>
  <c r="J9924" i="13"/>
  <c r="I9924" i="13"/>
  <c r="V329" i="18" s="1"/>
  <c r="J9916" i="13"/>
  <c r="I9916" i="13"/>
  <c r="V321" i="18" s="1"/>
  <c r="J9908" i="13"/>
  <c r="I9908" i="13"/>
  <c r="V313" i="18" s="1"/>
  <c r="J9900" i="13"/>
  <c r="I9900" i="13"/>
  <c r="V305" i="18" s="1"/>
  <c r="J9892" i="13"/>
  <c r="I9892" i="13"/>
  <c r="V297" i="18" s="1"/>
  <c r="J9884" i="13"/>
  <c r="I9884" i="13"/>
  <c r="V289" i="18" s="1"/>
  <c r="J9876" i="13"/>
  <c r="I9876" i="13"/>
  <c r="V281" i="18" s="1"/>
  <c r="J9868" i="13"/>
  <c r="I9868" i="13"/>
  <c r="V273" i="18" s="1"/>
  <c r="J9860" i="13"/>
  <c r="I9860" i="13"/>
  <c r="V265" i="18" s="1"/>
  <c r="J9852" i="13"/>
  <c r="I9852" i="13"/>
  <c r="V257" i="18" s="1"/>
  <c r="J9844" i="13"/>
  <c r="I9844" i="13"/>
  <c r="V249" i="18" s="1"/>
  <c r="J9836" i="13"/>
  <c r="I9836" i="13"/>
  <c r="V241" i="18" s="1"/>
  <c r="J9828" i="13"/>
  <c r="I9828" i="13"/>
  <c r="V233" i="18" s="1"/>
  <c r="J9820" i="13"/>
  <c r="I9820" i="13"/>
  <c r="V225" i="18" s="1"/>
  <c r="J9812" i="13"/>
  <c r="I9812" i="13"/>
  <c r="V217" i="18" s="1"/>
  <c r="J9804" i="13"/>
  <c r="I9804" i="13"/>
  <c r="V209" i="18" s="1"/>
  <c r="J9796" i="13"/>
  <c r="I9796" i="13"/>
  <c r="V201" i="18" s="1"/>
  <c r="J9788" i="13"/>
  <c r="I9788" i="13"/>
  <c r="V193" i="18" s="1"/>
  <c r="J9780" i="13"/>
  <c r="I9780" i="13"/>
  <c r="V185" i="18" s="1"/>
  <c r="J9772" i="13"/>
  <c r="I9772" i="13"/>
  <c r="V177" i="18" s="1"/>
  <c r="J9764" i="13"/>
  <c r="I9764" i="13"/>
  <c r="V169" i="18" s="1"/>
  <c r="J9756" i="13"/>
  <c r="I9756" i="13"/>
  <c r="V161" i="18" s="1"/>
  <c r="J9748" i="13"/>
  <c r="I9748" i="13"/>
  <c r="V153" i="18" s="1"/>
  <c r="J9740" i="13"/>
  <c r="I9740" i="13"/>
  <c r="V145" i="18" s="1"/>
  <c r="J9732" i="13"/>
  <c r="I9732" i="13"/>
  <c r="V137" i="18" s="1"/>
  <c r="J9724" i="13"/>
  <c r="I9724" i="13"/>
  <c r="V129" i="18" s="1"/>
  <c r="J9716" i="13"/>
  <c r="I9716" i="13"/>
  <c r="V121" i="18" s="1"/>
  <c r="J9708" i="13"/>
  <c r="I9708" i="13"/>
  <c r="V113" i="18" s="1"/>
  <c r="J9700" i="13"/>
  <c r="I9700" i="13"/>
  <c r="V105" i="18" s="1"/>
  <c r="J9692" i="13"/>
  <c r="I9692" i="13"/>
  <c r="V97" i="18" s="1"/>
  <c r="J9684" i="13"/>
  <c r="I9684" i="13"/>
  <c r="V89" i="18" s="1"/>
  <c r="J9676" i="13"/>
  <c r="I9676" i="13"/>
  <c r="V81" i="18" s="1"/>
  <c r="J9668" i="13"/>
  <c r="I9668" i="13"/>
  <c r="V73" i="18" s="1"/>
  <c r="J9660" i="13"/>
  <c r="I9660" i="13"/>
  <c r="V65" i="18" s="1"/>
  <c r="J9652" i="13"/>
  <c r="I9652" i="13"/>
  <c r="V57" i="18" s="1"/>
  <c r="J9644" i="13"/>
  <c r="I9644" i="13"/>
  <c r="V49" i="18" s="1"/>
  <c r="J9636" i="13"/>
  <c r="I9636" i="13"/>
  <c r="V41" i="18" s="1"/>
  <c r="J9628" i="13"/>
  <c r="I9628" i="13"/>
  <c r="V33" i="18" s="1"/>
  <c r="J9620" i="13"/>
  <c r="I9620" i="13"/>
  <c r="V25" i="18" s="1"/>
  <c r="J9612" i="13"/>
  <c r="I9612" i="13"/>
  <c r="V17" i="18" s="1"/>
  <c r="J9604" i="13"/>
  <c r="I9604" i="13"/>
  <c r="V9" i="18" s="1"/>
  <c r="J9596" i="13"/>
  <c r="I9596" i="13"/>
  <c r="U506" i="18" s="1"/>
  <c r="J9588" i="13"/>
  <c r="I9588" i="13"/>
  <c r="U498" i="18" s="1"/>
  <c r="J9580" i="13"/>
  <c r="I9580" i="13"/>
  <c r="U490" i="18" s="1"/>
  <c r="J9572" i="13"/>
  <c r="I9572" i="13"/>
  <c r="U482" i="18" s="1"/>
  <c r="J9564" i="13"/>
  <c r="I9564" i="13"/>
  <c r="U474" i="18" s="1"/>
  <c r="J9556" i="13"/>
  <c r="I9556" i="13"/>
  <c r="U466" i="18" s="1"/>
  <c r="J9548" i="13"/>
  <c r="I9548" i="13"/>
  <c r="U458" i="18" s="1"/>
  <c r="J9540" i="13"/>
  <c r="I9540" i="13"/>
  <c r="U450" i="18" s="1"/>
  <c r="J9532" i="13"/>
  <c r="I9532" i="13"/>
  <c r="U442" i="18" s="1"/>
  <c r="J9524" i="13"/>
  <c r="I9524" i="13"/>
  <c r="U434" i="18" s="1"/>
  <c r="J9516" i="13"/>
  <c r="I9516" i="13"/>
  <c r="U426" i="18" s="1"/>
  <c r="J9508" i="13"/>
  <c r="I9508" i="13"/>
  <c r="U418" i="18" s="1"/>
  <c r="J9500" i="13"/>
  <c r="I9500" i="13"/>
  <c r="U410" i="18" s="1"/>
  <c r="J9492" i="13"/>
  <c r="I9492" i="13"/>
  <c r="U402" i="18" s="1"/>
  <c r="J9484" i="13"/>
  <c r="I9484" i="13"/>
  <c r="U394" i="18" s="1"/>
  <c r="J9476" i="13"/>
  <c r="I9476" i="13"/>
  <c r="U386" i="18" s="1"/>
  <c r="J9468" i="13"/>
  <c r="I9468" i="13"/>
  <c r="U378" i="18" s="1"/>
  <c r="J9460" i="13"/>
  <c r="I9460" i="13"/>
  <c r="U370" i="18" s="1"/>
  <c r="J9452" i="13"/>
  <c r="I9452" i="13"/>
  <c r="U362" i="18" s="1"/>
  <c r="J9444" i="13"/>
  <c r="I9444" i="13"/>
  <c r="U354" i="18" s="1"/>
  <c r="J9436" i="13"/>
  <c r="I9436" i="13"/>
  <c r="U346" i="18" s="1"/>
  <c r="J9428" i="13"/>
  <c r="I9428" i="13"/>
  <c r="U338" i="18" s="1"/>
  <c r="J9420" i="13"/>
  <c r="I9420" i="13"/>
  <c r="U330" i="18" s="1"/>
  <c r="J9412" i="13"/>
  <c r="I9412" i="13"/>
  <c r="U322" i="18" s="1"/>
  <c r="J9404" i="13"/>
  <c r="I9404" i="13"/>
  <c r="U314" i="18" s="1"/>
  <c r="J9396" i="13"/>
  <c r="I9396" i="13"/>
  <c r="U306" i="18" s="1"/>
  <c r="J9388" i="13"/>
  <c r="I9388" i="13"/>
  <c r="U298" i="18" s="1"/>
  <c r="J9380" i="13"/>
  <c r="I9380" i="13"/>
  <c r="U290" i="18" s="1"/>
  <c r="J9372" i="13"/>
  <c r="I9372" i="13"/>
  <c r="U282" i="18" s="1"/>
  <c r="J9364" i="13"/>
  <c r="I9364" i="13"/>
  <c r="U274" i="18" s="1"/>
  <c r="J9356" i="13"/>
  <c r="I9356" i="13"/>
  <c r="U266" i="18" s="1"/>
  <c r="J9348" i="13"/>
  <c r="I9348" i="13"/>
  <c r="U258" i="18" s="1"/>
  <c r="J9340" i="13"/>
  <c r="I9340" i="13"/>
  <c r="U250" i="18" s="1"/>
  <c r="J9332" i="13"/>
  <c r="I9332" i="13"/>
  <c r="U242" i="18" s="1"/>
  <c r="J9324" i="13"/>
  <c r="I9324" i="13"/>
  <c r="U234" i="18" s="1"/>
  <c r="J9316" i="13"/>
  <c r="I9316" i="13"/>
  <c r="U226" i="18" s="1"/>
  <c r="J9308" i="13"/>
  <c r="I9308" i="13"/>
  <c r="U218" i="18" s="1"/>
  <c r="J9300" i="13"/>
  <c r="I9300" i="13"/>
  <c r="U210" i="18" s="1"/>
  <c r="J9292" i="13"/>
  <c r="I9292" i="13"/>
  <c r="U202" i="18" s="1"/>
  <c r="J9284" i="13"/>
  <c r="I9284" i="13"/>
  <c r="U194" i="18" s="1"/>
  <c r="J9276" i="13"/>
  <c r="I9276" i="13"/>
  <c r="U186" i="18" s="1"/>
  <c r="U178" i="18"/>
  <c r="J9268" i="13"/>
  <c r="I9268" i="13"/>
  <c r="J9260" i="13"/>
  <c r="I9260" i="13"/>
  <c r="U170" i="18" s="1"/>
  <c r="J9252" i="13"/>
  <c r="I9252" i="13"/>
  <c r="U162" i="18" s="1"/>
  <c r="J9244" i="13"/>
  <c r="I9244" i="13"/>
  <c r="U154" i="18" s="1"/>
  <c r="J9236" i="13"/>
  <c r="I9236" i="13"/>
  <c r="U146" i="18" s="1"/>
  <c r="J9228" i="13"/>
  <c r="I9228" i="13"/>
  <c r="U138" i="18" s="1"/>
  <c r="J9220" i="13"/>
  <c r="I9220" i="13"/>
  <c r="U130" i="18" s="1"/>
  <c r="J9212" i="13"/>
  <c r="I9212" i="13"/>
  <c r="U122" i="18" s="1"/>
  <c r="J9204" i="13"/>
  <c r="I9204" i="13"/>
  <c r="U114" i="18" s="1"/>
  <c r="J9196" i="13"/>
  <c r="I9196" i="13"/>
  <c r="U106" i="18" s="1"/>
  <c r="J9188" i="13"/>
  <c r="I9188" i="13"/>
  <c r="U98" i="18" s="1"/>
  <c r="J9180" i="13"/>
  <c r="I9180" i="13"/>
  <c r="U90" i="18" s="1"/>
  <c r="J9172" i="13"/>
  <c r="I9172" i="13"/>
  <c r="U82" i="18" s="1"/>
  <c r="J9164" i="13"/>
  <c r="I9164" i="13"/>
  <c r="U74" i="18" s="1"/>
  <c r="J9156" i="13"/>
  <c r="I9156" i="13"/>
  <c r="U66" i="18" s="1"/>
  <c r="J9148" i="13"/>
  <c r="I9148" i="13"/>
  <c r="U58" i="18" s="1"/>
  <c r="J9140" i="13"/>
  <c r="I9140" i="13"/>
  <c r="U50" i="18" s="1"/>
  <c r="J9132" i="13"/>
  <c r="I9132" i="13"/>
  <c r="U42" i="18" s="1"/>
  <c r="J9124" i="13"/>
  <c r="I9124" i="13"/>
  <c r="U34" i="18" s="1"/>
  <c r="J9116" i="13"/>
  <c r="I9116" i="13"/>
  <c r="U26" i="18" s="1"/>
  <c r="J9108" i="13"/>
  <c r="I9108" i="13"/>
  <c r="U18" i="18" s="1"/>
  <c r="J9100" i="13"/>
  <c r="I9100" i="13"/>
  <c r="U10" i="18" s="1"/>
  <c r="J9092" i="13"/>
  <c r="I9092" i="13"/>
  <c r="U2" i="18" s="1"/>
  <c r="J9084" i="13"/>
  <c r="I9084" i="13"/>
  <c r="T499" i="18" s="1"/>
  <c r="J9076" i="13"/>
  <c r="I9076" i="13"/>
  <c r="T491" i="18" s="1"/>
  <c r="J9068" i="13"/>
  <c r="I9068" i="13"/>
  <c r="T483" i="18" s="1"/>
  <c r="J9060" i="13"/>
  <c r="I9060" i="13"/>
  <c r="T475" i="18" s="1"/>
  <c r="J9052" i="13"/>
  <c r="I9052" i="13"/>
  <c r="T467" i="18" s="1"/>
  <c r="J9044" i="13"/>
  <c r="I9044" i="13"/>
  <c r="T459" i="18" s="1"/>
  <c r="J9036" i="13"/>
  <c r="I9036" i="13"/>
  <c r="T451" i="18" s="1"/>
  <c r="J9028" i="13"/>
  <c r="I9028" i="13"/>
  <c r="T443" i="18" s="1"/>
  <c r="J9020" i="13"/>
  <c r="I9020" i="13"/>
  <c r="T435" i="18" s="1"/>
  <c r="J9012" i="13"/>
  <c r="I9012" i="13"/>
  <c r="T427" i="18" s="1"/>
  <c r="J9004" i="13"/>
  <c r="I9004" i="13"/>
  <c r="T419" i="18" s="1"/>
  <c r="J8996" i="13"/>
  <c r="I8996" i="13"/>
  <c r="T411" i="18" s="1"/>
  <c r="J8988" i="13"/>
  <c r="I8988" i="13"/>
  <c r="T403" i="18" s="1"/>
  <c r="J8980" i="13"/>
  <c r="I8980" i="13"/>
  <c r="T395" i="18" s="1"/>
  <c r="J8972" i="13"/>
  <c r="I8972" i="13"/>
  <c r="T387" i="18" s="1"/>
  <c r="J8964" i="13"/>
  <c r="I8964" i="13"/>
  <c r="T379" i="18" s="1"/>
  <c r="J8956" i="13"/>
  <c r="I8956" i="13"/>
  <c r="T371" i="18" s="1"/>
  <c r="J8948" i="13"/>
  <c r="I8948" i="13"/>
  <c r="T363" i="18" s="1"/>
  <c r="J8940" i="13"/>
  <c r="I8940" i="13"/>
  <c r="T355" i="18" s="1"/>
  <c r="J8932" i="13"/>
  <c r="I8932" i="13"/>
  <c r="T347" i="18" s="1"/>
  <c r="J8924" i="13"/>
  <c r="I8924" i="13"/>
  <c r="T339" i="18" s="1"/>
  <c r="J8916" i="13"/>
  <c r="I8916" i="13"/>
  <c r="T331" i="18" s="1"/>
  <c r="J8908" i="13"/>
  <c r="I8908" i="13"/>
  <c r="T323" i="18" s="1"/>
  <c r="J8900" i="13"/>
  <c r="I8900" i="13"/>
  <c r="T315" i="18" s="1"/>
  <c r="J8892" i="13"/>
  <c r="I8892" i="13"/>
  <c r="T307" i="18" s="1"/>
  <c r="T299" i="18"/>
  <c r="J8884" i="13"/>
  <c r="I8884" i="13"/>
  <c r="J8876" i="13"/>
  <c r="I8876" i="13"/>
  <c r="T291" i="18" s="1"/>
  <c r="J8868" i="13"/>
  <c r="I8868" i="13"/>
  <c r="T283" i="18" s="1"/>
  <c r="J8860" i="13"/>
  <c r="I8860" i="13"/>
  <c r="T275" i="18" s="1"/>
  <c r="J8852" i="13"/>
  <c r="I8852" i="13"/>
  <c r="T267" i="18" s="1"/>
  <c r="J8844" i="13"/>
  <c r="I8844" i="13"/>
  <c r="T259" i="18" s="1"/>
  <c r="J8836" i="13"/>
  <c r="I8836" i="13"/>
  <c r="T251" i="18" s="1"/>
  <c r="J8828" i="13"/>
  <c r="I8828" i="13"/>
  <c r="T243" i="18" s="1"/>
  <c r="J8820" i="13"/>
  <c r="I8820" i="13"/>
  <c r="T235" i="18" s="1"/>
  <c r="J8812" i="13"/>
  <c r="I8812" i="13"/>
  <c r="T227" i="18" s="1"/>
  <c r="J8804" i="13"/>
  <c r="I8804" i="13"/>
  <c r="T219" i="18" s="1"/>
  <c r="J8796" i="13"/>
  <c r="I8796" i="13"/>
  <c r="T211" i="18" s="1"/>
  <c r="J8788" i="13"/>
  <c r="I8788" i="13"/>
  <c r="T203" i="18" s="1"/>
  <c r="J8780" i="13"/>
  <c r="I8780" i="13"/>
  <c r="T195" i="18" s="1"/>
  <c r="J8772" i="13"/>
  <c r="I8772" i="13"/>
  <c r="T187" i="18" s="1"/>
  <c r="J8764" i="13"/>
  <c r="I8764" i="13"/>
  <c r="T179" i="18" s="1"/>
  <c r="J8756" i="13"/>
  <c r="I8756" i="13"/>
  <c r="T171" i="18" s="1"/>
  <c r="J8748" i="13"/>
  <c r="I8748" i="13"/>
  <c r="T163" i="18" s="1"/>
  <c r="J8740" i="13"/>
  <c r="I8740" i="13"/>
  <c r="T155" i="18" s="1"/>
  <c r="J8732" i="13"/>
  <c r="I8732" i="13"/>
  <c r="T147" i="18" s="1"/>
  <c r="J8724" i="13"/>
  <c r="I8724" i="13"/>
  <c r="T139" i="18" s="1"/>
  <c r="J8716" i="13"/>
  <c r="I8716" i="13"/>
  <c r="T131" i="18" s="1"/>
  <c r="J8708" i="13"/>
  <c r="I8708" i="13"/>
  <c r="T123" i="18" s="1"/>
  <c r="J8700" i="13"/>
  <c r="I8700" i="13"/>
  <c r="T115" i="18" s="1"/>
  <c r="J8692" i="13"/>
  <c r="I8692" i="13"/>
  <c r="T107" i="18" s="1"/>
  <c r="J8684" i="13"/>
  <c r="I8684" i="13"/>
  <c r="T99" i="18" s="1"/>
  <c r="J8676" i="13"/>
  <c r="I8676" i="13"/>
  <c r="T91" i="18" s="1"/>
  <c r="J8668" i="13"/>
  <c r="I8668" i="13"/>
  <c r="T83" i="18" s="1"/>
  <c r="J8660" i="13"/>
  <c r="I8660" i="13"/>
  <c r="T75" i="18" s="1"/>
  <c r="J8652" i="13"/>
  <c r="I8652" i="13"/>
  <c r="T67" i="18" s="1"/>
  <c r="J8644" i="13"/>
  <c r="I8644" i="13"/>
  <c r="T59" i="18" s="1"/>
  <c r="J8636" i="13"/>
  <c r="I8636" i="13"/>
  <c r="T51" i="18" s="1"/>
  <c r="J8628" i="13"/>
  <c r="I8628" i="13"/>
  <c r="T43" i="18" s="1"/>
  <c r="J8620" i="13"/>
  <c r="I8620" i="13"/>
  <c r="T35" i="18" s="1"/>
  <c r="J8612" i="13"/>
  <c r="I8612" i="13"/>
  <c r="T27" i="18" s="1"/>
  <c r="J8604" i="13"/>
  <c r="I8604" i="13"/>
  <c r="T19" i="18" s="1"/>
  <c r="J8596" i="13"/>
  <c r="I8596" i="13"/>
  <c r="T11" i="18" s="1"/>
  <c r="J8588" i="13"/>
  <c r="I8588" i="13"/>
  <c r="T3" i="18" s="1"/>
  <c r="J8580" i="13"/>
  <c r="I8580" i="13"/>
  <c r="S500" i="18" s="1"/>
  <c r="J8572" i="13"/>
  <c r="I8572" i="13"/>
  <c r="S492" i="18" s="1"/>
  <c r="J8564" i="13"/>
  <c r="I8564" i="13"/>
  <c r="S484" i="18" s="1"/>
  <c r="J8556" i="13"/>
  <c r="I8556" i="13"/>
  <c r="S476" i="18" s="1"/>
  <c r="J8548" i="13"/>
  <c r="I8548" i="13"/>
  <c r="S468" i="18" s="1"/>
  <c r="J8540" i="13"/>
  <c r="I8540" i="13"/>
  <c r="S460" i="18" s="1"/>
  <c r="J8532" i="13"/>
  <c r="I8532" i="13"/>
  <c r="S452" i="18" s="1"/>
  <c r="J8524" i="13"/>
  <c r="I8524" i="13"/>
  <c r="S444" i="18" s="1"/>
  <c r="J8516" i="13"/>
  <c r="I8516" i="13"/>
  <c r="S436" i="18" s="1"/>
  <c r="J8508" i="13"/>
  <c r="I8508" i="13"/>
  <c r="S428" i="18" s="1"/>
  <c r="J8500" i="13"/>
  <c r="I8500" i="13"/>
  <c r="S420" i="18" s="1"/>
  <c r="J8492" i="13"/>
  <c r="I8492" i="13"/>
  <c r="S412" i="18" s="1"/>
  <c r="J8484" i="13"/>
  <c r="I8484" i="13"/>
  <c r="S404" i="18" s="1"/>
  <c r="J8476" i="13"/>
  <c r="I8476" i="13"/>
  <c r="S396" i="18" s="1"/>
  <c r="J8468" i="13"/>
  <c r="I8468" i="13"/>
  <c r="S388" i="18" s="1"/>
  <c r="J8460" i="13"/>
  <c r="I8460" i="13"/>
  <c r="S380" i="18" s="1"/>
  <c r="J8452" i="13"/>
  <c r="I8452" i="13"/>
  <c r="S372" i="18" s="1"/>
  <c r="J8444" i="13"/>
  <c r="I8444" i="13"/>
  <c r="S364" i="18" s="1"/>
  <c r="J8436" i="13"/>
  <c r="I8436" i="13"/>
  <c r="S356" i="18" s="1"/>
  <c r="J8428" i="13"/>
  <c r="I8428" i="13"/>
  <c r="S348" i="18" s="1"/>
  <c r="J8420" i="13"/>
  <c r="I8420" i="13"/>
  <c r="S340" i="18" s="1"/>
  <c r="J8412" i="13"/>
  <c r="I8412" i="13"/>
  <c r="S332" i="18" s="1"/>
  <c r="J8404" i="13"/>
  <c r="I8404" i="13"/>
  <c r="S324" i="18" s="1"/>
  <c r="J8396" i="13"/>
  <c r="I8396" i="13"/>
  <c r="S316" i="18" s="1"/>
  <c r="J8388" i="13"/>
  <c r="I8388" i="13"/>
  <c r="S308" i="18" s="1"/>
  <c r="J8380" i="13"/>
  <c r="I8380" i="13"/>
  <c r="S300" i="18" s="1"/>
  <c r="J8372" i="13"/>
  <c r="I8372" i="13"/>
  <c r="S292" i="18" s="1"/>
  <c r="J8364" i="13"/>
  <c r="I8364" i="13"/>
  <c r="S284" i="18" s="1"/>
  <c r="J8356" i="13"/>
  <c r="I8356" i="13"/>
  <c r="S276" i="18" s="1"/>
  <c r="J8348" i="13"/>
  <c r="I8348" i="13"/>
  <c r="S268" i="18" s="1"/>
  <c r="J8340" i="13"/>
  <c r="I8340" i="13"/>
  <c r="S260" i="18" s="1"/>
  <c r="J8332" i="13"/>
  <c r="I8332" i="13"/>
  <c r="S252" i="18" s="1"/>
  <c r="J8324" i="13"/>
  <c r="I8324" i="13"/>
  <c r="S244" i="18" s="1"/>
  <c r="J8316" i="13"/>
  <c r="I8316" i="13"/>
  <c r="S236" i="18" s="1"/>
  <c r="J8308" i="13"/>
  <c r="I8308" i="13"/>
  <c r="S228" i="18" s="1"/>
  <c r="J8300" i="13"/>
  <c r="I8300" i="13"/>
  <c r="S220" i="18" s="1"/>
  <c r="J8292" i="13"/>
  <c r="I8292" i="13"/>
  <c r="S212" i="18" s="1"/>
  <c r="J8284" i="13"/>
  <c r="I8284" i="13"/>
  <c r="S204" i="18" s="1"/>
  <c r="J8276" i="13"/>
  <c r="I8276" i="13"/>
  <c r="S196" i="18" s="1"/>
  <c r="J8268" i="13"/>
  <c r="I8268" i="13"/>
  <c r="S188" i="18" s="1"/>
  <c r="J8260" i="13"/>
  <c r="I8260" i="13"/>
  <c r="S180" i="18" s="1"/>
  <c r="J8252" i="13"/>
  <c r="I8252" i="13"/>
  <c r="S172" i="18" s="1"/>
  <c r="J8244" i="13"/>
  <c r="I8244" i="13"/>
  <c r="S164" i="18" s="1"/>
  <c r="J8236" i="13"/>
  <c r="I8236" i="13"/>
  <c r="S156" i="18" s="1"/>
  <c r="J8228" i="13"/>
  <c r="I8228" i="13"/>
  <c r="S148" i="18" s="1"/>
  <c r="J8220" i="13"/>
  <c r="I8220" i="13"/>
  <c r="S140" i="18" s="1"/>
  <c r="J8212" i="13"/>
  <c r="I8212" i="13"/>
  <c r="S132" i="18" s="1"/>
  <c r="J8204" i="13"/>
  <c r="I8204" i="13"/>
  <c r="S124" i="18" s="1"/>
  <c r="J8196" i="13"/>
  <c r="I8196" i="13"/>
  <c r="S116" i="18" s="1"/>
  <c r="J8188" i="13"/>
  <c r="I8188" i="13"/>
  <c r="S108" i="18" s="1"/>
  <c r="J8180" i="13"/>
  <c r="I8180" i="13"/>
  <c r="S100" i="18" s="1"/>
  <c r="J8172" i="13"/>
  <c r="I8172" i="13"/>
  <c r="S92" i="18" s="1"/>
  <c r="J8164" i="13"/>
  <c r="I8164" i="13"/>
  <c r="S84" i="18" s="1"/>
  <c r="J8156" i="13"/>
  <c r="I8156" i="13"/>
  <c r="S76" i="18" s="1"/>
  <c r="J8148" i="13"/>
  <c r="I8148" i="13"/>
  <c r="S68" i="18" s="1"/>
  <c r="J8140" i="13"/>
  <c r="I8140" i="13"/>
  <c r="S60" i="18" s="1"/>
  <c r="J8132" i="13"/>
  <c r="I8132" i="13"/>
  <c r="S52" i="18" s="1"/>
  <c r="J8124" i="13"/>
  <c r="I8124" i="13"/>
  <c r="S44" i="18" s="1"/>
  <c r="J8116" i="13"/>
  <c r="I8116" i="13"/>
  <c r="S36" i="18" s="1"/>
  <c r="J8108" i="13"/>
  <c r="I8108" i="13"/>
  <c r="S28" i="18" s="1"/>
  <c r="J8100" i="13"/>
  <c r="I8100" i="13"/>
  <c r="S20" i="18" s="1"/>
  <c r="J8092" i="13"/>
  <c r="I8092" i="13"/>
  <c r="S12" i="18" s="1"/>
  <c r="J8084" i="13"/>
  <c r="I8084" i="13"/>
  <c r="S4" i="18" s="1"/>
  <c r="J8076" i="13"/>
  <c r="I8076" i="13"/>
  <c r="J8068" i="13"/>
  <c r="I8068" i="13"/>
  <c r="J8060" i="13"/>
  <c r="I8060" i="13"/>
  <c r="J8052" i="13"/>
  <c r="I8052" i="13"/>
  <c r="J8044" i="13"/>
  <c r="I8044" i="13"/>
  <c r="J8036" i="13"/>
  <c r="I8036" i="13"/>
  <c r="J8028" i="13"/>
  <c r="I8028" i="13"/>
  <c r="J8020" i="13"/>
  <c r="I8020" i="13"/>
  <c r="J8012" i="13"/>
  <c r="I8012" i="13"/>
  <c r="J8004" i="13"/>
  <c r="I8004" i="13"/>
  <c r="J7996" i="13"/>
  <c r="I7996" i="13"/>
  <c r="J7988" i="13"/>
  <c r="I7988" i="13"/>
  <c r="J7980" i="13"/>
  <c r="I7980" i="13"/>
  <c r="J7972" i="13"/>
  <c r="I7972" i="13"/>
  <c r="J7964" i="13"/>
  <c r="I7964" i="13"/>
  <c r="J7956" i="13"/>
  <c r="I7956" i="13"/>
  <c r="J7948" i="13"/>
  <c r="I7948" i="13"/>
  <c r="J7940" i="13"/>
  <c r="I7940" i="13"/>
  <c r="J7932" i="13"/>
  <c r="I7932" i="13"/>
  <c r="J7924" i="13"/>
  <c r="I7924" i="13"/>
  <c r="J7916" i="13"/>
  <c r="I7916" i="13"/>
  <c r="J7908" i="13"/>
  <c r="I7908" i="13"/>
  <c r="J7900" i="13"/>
  <c r="I7900" i="13"/>
  <c r="J7892" i="13"/>
  <c r="I7892" i="13"/>
  <c r="J7884" i="13"/>
  <c r="I7884" i="13"/>
  <c r="J7876" i="13"/>
  <c r="I7876" i="13"/>
  <c r="J7868" i="13"/>
  <c r="I7868" i="13"/>
  <c r="J7860" i="13"/>
  <c r="I7860" i="13"/>
  <c r="J7852" i="13"/>
  <c r="I7852" i="13"/>
  <c r="J7844" i="13"/>
  <c r="I7844" i="13"/>
  <c r="J7836" i="13"/>
  <c r="I7836" i="13"/>
  <c r="J7828" i="13"/>
  <c r="I7828" i="13"/>
  <c r="J7820" i="13"/>
  <c r="I7820" i="13"/>
  <c r="J7812" i="13"/>
  <c r="I7812" i="13"/>
  <c r="J7804" i="13"/>
  <c r="I7804" i="13"/>
  <c r="J7796" i="13"/>
  <c r="I7796" i="13"/>
  <c r="J7788" i="13"/>
  <c r="I7788" i="13"/>
  <c r="J7780" i="13"/>
  <c r="I7780" i="13"/>
  <c r="J7772" i="13"/>
  <c r="I7772" i="13"/>
  <c r="J7764" i="13"/>
  <c r="I7764" i="13"/>
  <c r="J7756" i="13"/>
  <c r="I7756" i="13"/>
  <c r="J7748" i="13"/>
  <c r="I7748" i="13"/>
  <c r="J7740" i="13"/>
  <c r="I7740" i="13"/>
  <c r="J7732" i="13"/>
  <c r="I7732" i="13"/>
  <c r="J7724" i="13"/>
  <c r="I7724" i="13"/>
  <c r="J7716" i="13"/>
  <c r="I7716" i="13"/>
  <c r="J7708" i="13"/>
  <c r="I7708" i="13"/>
  <c r="J7700" i="13"/>
  <c r="I7700" i="13"/>
  <c r="J7692" i="13"/>
  <c r="I7692" i="13"/>
  <c r="J7684" i="13"/>
  <c r="I7684" i="13"/>
  <c r="J7676" i="13"/>
  <c r="I7676" i="13"/>
  <c r="J7668" i="13"/>
  <c r="I7668" i="13"/>
  <c r="J7660" i="13"/>
  <c r="I7660" i="13"/>
  <c r="J7652" i="13"/>
  <c r="I7652" i="13"/>
  <c r="J7644" i="13"/>
  <c r="I7644" i="13"/>
  <c r="J7636" i="13"/>
  <c r="I7636" i="13"/>
  <c r="J7628" i="13"/>
  <c r="I7628" i="13"/>
  <c r="J7620" i="13"/>
  <c r="I7620" i="13"/>
  <c r="J7612" i="13"/>
  <c r="I7612" i="13"/>
  <c r="J7604" i="13"/>
  <c r="I7604" i="13"/>
  <c r="J7596" i="13"/>
  <c r="I7596" i="13"/>
  <c r="J7588" i="13"/>
  <c r="I7588" i="13"/>
  <c r="J7580" i="13"/>
  <c r="I7580" i="13"/>
  <c r="J7572" i="13"/>
  <c r="I7572" i="13"/>
  <c r="J7564" i="13"/>
  <c r="I7564" i="13"/>
  <c r="J7556" i="13"/>
  <c r="I7556" i="13"/>
  <c r="J7548" i="13"/>
  <c r="I7548" i="13"/>
  <c r="J7540" i="13"/>
  <c r="I7540" i="13"/>
  <c r="J7532" i="13"/>
  <c r="I7532" i="13"/>
  <c r="J7524" i="13"/>
  <c r="I7524" i="13"/>
  <c r="J7516" i="13"/>
  <c r="I7516" i="13"/>
  <c r="J7508" i="13"/>
  <c r="I7508" i="13"/>
  <c r="J7500" i="13"/>
  <c r="I7500" i="13"/>
  <c r="J7492" i="13"/>
  <c r="I7492" i="13"/>
  <c r="J7484" i="13"/>
  <c r="I7484" i="13"/>
  <c r="J7476" i="13"/>
  <c r="I7476" i="13"/>
  <c r="J7468" i="13"/>
  <c r="I7468" i="13"/>
  <c r="J7460" i="13"/>
  <c r="I7460" i="13"/>
  <c r="J7452" i="13"/>
  <c r="I7452" i="13"/>
  <c r="J7444" i="13"/>
  <c r="I7444" i="13"/>
  <c r="J7436" i="13"/>
  <c r="I7436" i="13"/>
  <c r="J7428" i="13"/>
  <c r="I7428" i="13"/>
  <c r="J7420" i="13"/>
  <c r="I7420" i="13"/>
  <c r="J7412" i="13"/>
  <c r="I7412" i="13"/>
  <c r="J7404" i="13"/>
  <c r="I7404" i="13"/>
  <c r="J7396" i="13"/>
  <c r="I7396" i="13"/>
  <c r="J7388" i="13"/>
  <c r="I7388" i="13"/>
  <c r="J7380" i="13"/>
  <c r="I7380" i="13"/>
  <c r="J7372" i="13"/>
  <c r="I7372" i="13"/>
  <c r="J7364" i="13"/>
  <c r="I7364" i="13"/>
  <c r="J7356" i="13"/>
  <c r="I7356" i="13"/>
  <c r="J7348" i="13"/>
  <c r="I7348" i="13"/>
  <c r="J7340" i="13"/>
  <c r="I7340" i="13"/>
  <c r="J7332" i="13"/>
  <c r="I7332" i="13"/>
  <c r="J7324" i="13"/>
  <c r="I7324" i="13"/>
  <c r="J7316" i="13"/>
  <c r="I7316" i="13"/>
  <c r="J7308" i="13"/>
  <c r="I7308" i="13"/>
  <c r="J7300" i="13"/>
  <c r="I7300" i="13"/>
  <c r="J7292" i="13"/>
  <c r="I7292" i="13"/>
  <c r="J7284" i="13"/>
  <c r="I7284" i="13"/>
  <c r="J7276" i="13"/>
  <c r="I7276" i="13"/>
  <c r="J7268" i="13"/>
  <c r="I7268" i="13"/>
  <c r="J7260" i="13"/>
  <c r="I7260" i="13"/>
  <c r="J7252" i="13"/>
  <c r="I7252" i="13"/>
  <c r="J7244" i="13"/>
  <c r="I7244" i="13"/>
  <c r="J7236" i="13"/>
  <c r="I7236" i="13"/>
  <c r="J7228" i="13"/>
  <c r="I7228" i="13"/>
  <c r="J7220" i="13"/>
  <c r="I7220" i="13"/>
  <c r="J7212" i="13"/>
  <c r="I7212" i="13"/>
  <c r="J7204" i="13"/>
  <c r="I7204" i="13"/>
  <c r="J7196" i="13"/>
  <c r="I7196" i="13"/>
  <c r="J7188" i="13"/>
  <c r="I7188" i="13"/>
  <c r="J7180" i="13"/>
  <c r="I7180" i="13"/>
  <c r="J7172" i="13"/>
  <c r="I7172" i="13"/>
  <c r="J7164" i="13"/>
  <c r="I7164" i="13"/>
  <c r="J7156" i="13"/>
  <c r="I7156" i="13"/>
  <c r="J7148" i="13"/>
  <c r="I7148" i="13"/>
  <c r="J7140" i="13"/>
  <c r="I7140" i="13"/>
  <c r="J7132" i="13"/>
  <c r="I7132" i="13"/>
  <c r="J7124" i="13"/>
  <c r="I7124" i="13"/>
  <c r="J7116" i="13"/>
  <c r="I7116" i="13"/>
  <c r="J7108" i="13"/>
  <c r="I7108" i="13"/>
  <c r="J7100" i="13"/>
  <c r="I7100" i="13"/>
  <c r="J7092" i="13"/>
  <c r="I7092" i="13"/>
  <c r="J7084" i="13"/>
  <c r="I7084" i="13"/>
  <c r="J7076" i="13"/>
  <c r="I7076" i="13"/>
  <c r="J7068" i="13"/>
  <c r="I7068" i="13"/>
  <c r="J7060" i="13"/>
  <c r="I7060" i="13"/>
  <c r="J7052" i="13"/>
  <c r="I7052" i="13"/>
  <c r="J7044" i="13"/>
  <c r="I7044" i="13"/>
  <c r="J7036" i="13"/>
  <c r="I7036" i="13"/>
  <c r="J7028" i="13"/>
  <c r="I7028" i="13"/>
  <c r="J7020" i="13"/>
  <c r="I7020" i="13"/>
  <c r="J7012" i="13"/>
  <c r="I7012" i="13"/>
  <c r="J7004" i="13"/>
  <c r="I7004" i="13"/>
  <c r="J6996" i="13"/>
  <c r="I6996" i="13"/>
  <c r="J6988" i="13"/>
  <c r="I6988" i="13"/>
  <c r="J6980" i="13"/>
  <c r="I6980" i="13"/>
  <c r="J6972" i="13"/>
  <c r="I6972" i="13"/>
  <c r="J6964" i="13"/>
  <c r="I6964" i="13"/>
  <c r="J6956" i="13"/>
  <c r="I6956" i="13"/>
  <c r="J6948" i="13"/>
  <c r="I6948" i="13"/>
  <c r="J6940" i="13"/>
  <c r="I6940" i="13"/>
  <c r="J6932" i="13"/>
  <c r="I6932" i="13"/>
  <c r="J6924" i="13"/>
  <c r="I6924" i="13"/>
  <c r="J6916" i="13"/>
  <c r="I6916" i="13"/>
  <c r="J6908" i="13"/>
  <c r="I6908" i="13"/>
  <c r="J6900" i="13"/>
  <c r="I6900" i="13"/>
  <c r="J6892" i="13"/>
  <c r="I6892" i="13"/>
  <c r="J6884" i="13"/>
  <c r="I6884" i="13"/>
  <c r="J6876" i="13"/>
  <c r="I6876" i="13"/>
  <c r="J6868" i="13"/>
  <c r="I6868" i="13"/>
  <c r="J6860" i="13"/>
  <c r="I6860" i="13"/>
  <c r="J6852" i="13"/>
  <c r="I6852" i="13"/>
  <c r="J6844" i="13"/>
  <c r="I6844" i="13"/>
  <c r="J6836" i="13"/>
  <c r="I6836" i="13"/>
  <c r="J6828" i="13"/>
  <c r="I6828" i="13"/>
  <c r="J6820" i="13"/>
  <c r="I6820" i="13"/>
  <c r="J6812" i="13"/>
  <c r="I6812" i="13"/>
  <c r="J6804" i="13"/>
  <c r="I6804" i="13"/>
  <c r="J6796" i="13"/>
  <c r="I6796" i="13"/>
  <c r="J6788" i="13"/>
  <c r="I6788" i="13"/>
  <c r="J6780" i="13"/>
  <c r="I6780" i="13"/>
  <c r="J6772" i="13"/>
  <c r="I6772" i="13"/>
  <c r="J6764" i="13"/>
  <c r="I6764" i="13"/>
  <c r="J6756" i="13"/>
  <c r="I6756" i="13"/>
  <c r="J6748" i="13"/>
  <c r="I6748" i="13"/>
  <c r="J6740" i="13"/>
  <c r="I6740" i="13"/>
  <c r="J6732" i="13"/>
  <c r="I6732" i="13"/>
  <c r="J6724" i="13"/>
  <c r="I6724" i="13"/>
  <c r="J6716" i="13"/>
  <c r="I6716" i="13"/>
  <c r="J6708" i="13"/>
  <c r="I6708" i="13"/>
  <c r="J6700" i="13"/>
  <c r="I6700" i="13"/>
  <c r="J6692" i="13"/>
  <c r="I6692" i="13"/>
  <c r="J6684" i="13"/>
  <c r="I6684" i="13"/>
  <c r="J6676" i="13"/>
  <c r="I6676" i="13"/>
  <c r="J6668" i="13"/>
  <c r="I6668" i="13"/>
  <c r="J6660" i="13"/>
  <c r="I6660" i="13"/>
  <c r="J6652" i="13"/>
  <c r="I6652" i="13"/>
  <c r="J6644" i="13"/>
  <c r="I6644" i="13"/>
  <c r="J6636" i="13"/>
  <c r="I6636" i="13"/>
  <c r="J6628" i="13"/>
  <c r="I6628" i="13"/>
  <c r="J6620" i="13"/>
  <c r="I6620" i="13"/>
  <c r="J6612" i="13"/>
  <c r="I6612" i="13"/>
  <c r="J6604" i="13"/>
  <c r="I6604" i="13"/>
  <c r="J6596" i="13"/>
  <c r="I6596" i="13"/>
  <c r="J6588" i="13"/>
  <c r="I6588" i="13"/>
  <c r="J6580" i="13"/>
  <c r="I6580" i="13"/>
  <c r="J6572" i="13"/>
  <c r="I6572" i="13"/>
  <c r="J6564" i="13"/>
  <c r="I6564" i="13"/>
  <c r="O504" i="18" s="1"/>
  <c r="J6556" i="13"/>
  <c r="I6556" i="13"/>
  <c r="O496" i="18" s="1"/>
  <c r="J6548" i="13"/>
  <c r="I6548" i="13"/>
  <c r="O488" i="18" s="1"/>
  <c r="J6540" i="13"/>
  <c r="I6540" i="13"/>
  <c r="O480" i="18" s="1"/>
  <c r="J6532" i="13"/>
  <c r="I6532" i="13"/>
  <c r="O472" i="18" s="1"/>
  <c r="J6524" i="13"/>
  <c r="I6524" i="13"/>
  <c r="O464" i="18" s="1"/>
  <c r="J6516" i="13"/>
  <c r="I6516" i="13"/>
  <c r="O456" i="18" s="1"/>
  <c r="J6508" i="13"/>
  <c r="I6508" i="13"/>
  <c r="O448" i="18" s="1"/>
  <c r="J6500" i="13"/>
  <c r="I6500" i="13"/>
  <c r="O440" i="18" s="1"/>
  <c r="J6492" i="13"/>
  <c r="I6492" i="13"/>
  <c r="O432" i="18" s="1"/>
  <c r="J6484" i="13"/>
  <c r="I6484" i="13"/>
  <c r="O424" i="18" s="1"/>
  <c r="J6476" i="13"/>
  <c r="I6476" i="13"/>
  <c r="O416" i="18" s="1"/>
  <c r="J6468" i="13"/>
  <c r="I6468" i="13"/>
  <c r="O408" i="18" s="1"/>
  <c r="J6460" i="13"/>
  <c r="I6460" i="13"/>
  <c r="O400" i="18" s="1"/>
  <c r="J6452" i="13"/>
  <c r="I6452" i="13"/>
  <c r="O392" i="18" s="1"/>
  <c r="J6444" i="13"/>
  <c r="I6444" i="13"/>
  <c r="O384" i="18" s="1"/>
  <c r="J6436" i="13"/>
  <c r="I6436" i="13"/>
  <c r="O376" i="18" s="1"/>
  <c r="J6428" i="13"/>
  <c r="I6428" i="13"/>
  <c r="O368" i="18" s="1"/>
  <c r="J6420" i="13"/>
  <c r="I6420" i="13"/>
  <c r="O360" i="18" s="1"/>
  <c r="J6412" i="13"/>
  <c r="I6412" i="13"/>
  <c r="O352" i="18" s="1"/>
  <c r="J6404" i="13"/>
  <c r="I6404" i="13"/>
  <c r="O344" i="18" s="1"/>
  <c r="J6396" i="13"/>
  <c r="I6396" i="13"/>
  <c r="O336" i="18" s="1"/>
  <c r="J6388" i="13"/>
  <c r="I6388" i="13"/>
  <c r="O328" i="18" s="1"/>
  <c r="J6380" i="13"/>
  <c r="I6380" i="13"/>
  <c r="O320" i="18" s="1"/>
  <c r="J6372" i="13"/>
  <c r="I6372" i="13"/>
  <c r="O312" i="18" s="1"/>
  <c r="J6364" i="13"/>
  <c r="I6364" i="13"/>
  <c r="O304" i="18" s="1"/>
  <c r="J6356" i="13"/>
  <c r="I6356" i="13"/>
  <c r="O296" i="18" s="1"/>
  <c r="J6348" i="13"/>
  <c r="I6348" i="13"/>
  <c r="O288" i="18" s="1"/>
  <c r="J6340" i="13"/>
  <c r="I6340" i="13"/>
  <c r="O280" i="18" s="1"/>
  <c r="J6332" i="13"/>
  <c r="I6332" i="13"/>
  <c r="O272" i="18" s="1"/>
  <c r="J6324" i="13"/>
  <c r="I6324" i="13"/>
  <c r="O264" i="18" s="1"/>
  <c r="J6316" i="13"/>
  <c r="I6316" i="13"/>
  <c r="O256" i="18" s="1"/>
  <c r="J6308" i="13"/>
  <c r="I6308" i="13"/>
  <c r="O248" i="18" s="1"/>
  <c r="J6300" i="13"/>
  <c r="I6300" i="13"/>
  <c r="O240" i="18" s="1"/>
  <c r="J6292" i="13"/>
  <c r="I6292" i="13"/>
  <c r="O232" i="18" s="1"/>
  <c r="J6284" i="13"/>
  <c r="I6284" i="13"/>
  <c r="O224" i="18" s="1"/>
  <c r="J6276" i="13"/>
  <c r="I6276" i="13"/>
  <c r="O216" i="18" s="1"/>
  <c r="J6268" i="13"/>
  <c r="I6268" i="13"/>
  <c r="O208" i="18" s="1"/>
  <c r="J6260" i="13"/>
  <c r="I6260" i="13"/>
  <c r="O200" i="18" s="1"/>
  <c r="J6252" i="13"/>
  <c r="I6252" i="13"/>
  <c r="O192" i="18" s="1"/>
  <c r="J6244" i="13"/>
  <c r="I6244" i="13"/>
  <c r="O184" i="18" s="1"/>
  <c r="J6236" i="13"/>
  <c r="I6236" i="13"/>
  <c r="O176" i="18" s="1"/>
  <c r="J6228" i="13"/>
  <c r="I6228" i="13"/>
  <c r="O168" i="18" s="1"/>
  <c r="J6220" i="13"/>
  <c r="I6220" i="13"/>
  <c r="O160" i="18" s="1"/>
  <c r="J6212" i="13"/>
  <c r="I6212" i="13"/>
  <c r="O152" i="18" s="1"/>
  <c r="J6204" i="13"/>
  <c r="I6204" i="13"/>
  <c r="O144" i="18" s="1"/>
  <c r="J6196" i="13"/>
  <c r="I6196" i="13"/>
  <c r="O136" i="18" s="1"/>
  <c r="J6188" i="13"/>
  <c r="I6188" i="13"/>
  <c r="O128" i="18" s="1"/>
  <c r="J6180" i="13"/>
  <c r="I6180" i="13"/>
  <c r="O120" i="18" s="1"/>
  <c r="J6172" i="13"/>
  <c r="I6172" i="13"/>
  <c r="O112" i="18" s="1"/>
  <c r="J6164" i="13"/>
  <c r="I6164" i="13"/>
  <c r="O104" i="18" s="1"/>
  <c r="J6156" i="13"/>
  <c r="I6156" i="13"/>
  <c r="O96" i="18" s="1"/>
  <c r="J6148" i="13"/>
  <c r="I6148" i="13"/>
  <c r="O88" i="18" s="1"/>
  <c r="J6140" i="13"/>
  <c r="I6140" i="13"/>
  <c r="O80" i="18" s="1"/>
  <c r="J6132" i="13"/>
  <c r="I6132" i="13"/>
  <c r="O72" i="18" s="1"/>
  <c r="J6124" i="13"/>
  <c r="I6124" i="13"/>
  <c r="O64" i="18" s="1"/>
  <c r="J6116" i="13"/>
  <c r="I6116" i="13"/>
  <c r="O56" i="18" s="1"/>
  <c r="J6108" i="13"/>
  <c r="I6108" i="13"/>
  <c r="O48" i="18" s="1"/>
  <c r="J6100" i="13"/>
  <c r="I6100" i="13"/>
  <c r="O40" i="18" s="1"/>
  <c r="J6092" i="13"/>
  <c r="I6092" i="13"/>
  <c r="O32" i="18" s="1"/>
  <c r="J6084" i="13"/>
  <c r="I6084" i="13"/>
  <c r="O24" i="18" s="1"/>
  <c r="J6076" i="13"/>
  <c r="I6076" i="13"/>
  <c r="O16" i="18" s="1"/>
  <c r="J6068" i="13"/>
  <c r="I6068" i="13"/>
  <c r="O8" i="18" s="1"/>
  <c r="J6060" i="13"/>
  <c r="I6060" i="13"/>
  <c r="N505" i="18" s="1"/>
  <c r="J6052" i="13"/>
  <c r="I6052" i="13"/>
  <c r="N497" i="18" s="1"/>
  <c r="J6044" i="13"/>
  <c r="I6044" i="13"/>
  <c r="N489" i="18" s="1"/>
  <c r="J6036" i="13"/>
  <c r="I6036" i="13"/>
  <c r="N481" i="18" s="1"/>
  <c r="J6028" i="13"/>
  <c r="I6028" i="13"/>
  <c r="N473" i="18" s="1"/>
  <c r="J6020" i="13"/>
  <c r="I6020" i="13"/>
  <c r="N465" i="18" s="1"/>
  <c r="N457" i="18"/>
  <c r="J6012" i="13"/>
  <c r="I6012" i="13"/>
  <c r="J6004" i="13"/>
  <c r="I6004" i="13"/>
  <c r="N449" i="18" s="1"/>
  <c r="J5996" i="13"/>
  <c r="I5996" i="13"/>
  <c r="N441" i="18" s="1"/>
  <c r="J5988" i="13"/>
  <c r="I5988" i="13"/>
  <c r="N433" i="18" s="1"/>
  <c r="J5980" i="13"/>
  <c r="I5980" i="13"/>
  <c r="N425" i="18" s="1"/>
  <c r="J5972" i="13"/>
  <c r="I5972" i="13"/>
  <c r="N417" i="18" s="1"/>
  <c r="J5964" i="13"/>
  <c r="I5964" i="13"/>
  <c r="N409" i="18" s="1"/>
  <c r="J5956" i="13"/>
  <c r="I5956" i="13"/>
  <c r="N401" i="18" s="1"/>
  <c r="J5948" i="13"/>
  <c r="I5948" i="13"/>
  <c r="N393" i="18" s="1"/>
  <c r="J5940" i="13"/>
  <c r="I5940" i="13"/>
  <c r="N385" i="18" s="1"/>
  <c r="J5932" i="13"/>
  <c r="I5932" i="13"/>
  <c r="N377" i="18" s="1"/>
  <c r="J5924" i="13"/>
  <c r="I5924" i="13"/>
  <c r="N369" i="18" s="1"/>
  <c r="J5916" i="13"/>
  <c r="I5916" i="13"/>
  <c r="N361" i="18" s="1"/>
  <c r="J5908" i="13"/>
  <c r="I5908" i="13"/>
  <c r="N353" i="18" s="1"/>
  <c r="J5900" i="13"/>
  <c r="I5900" i="13"/>
  <c r="N345" i="18" s="1"/>
  <c r="J5892" i="13"/>
  <c r="I5892" i="13"/>
  <c r="N337" i="18" s="1"/>
  <c r="J5884" i="13"/>
  <c r="I5884" i="13"/>
  <c r="N329" i="18" s="1"/>
  <c r="J5876" i="13"/>
  <c r="I5876" i="13"/>
  <c r="N321" i="18" s="1"/>
  <c r="J5868" i="13"/>
  <c r="I5868" i="13"/>
  <c r="N313" i="18" s="1"/>
  <c r="J5860" i="13"/>
  <c r="I5860" i="13"/>
  <c r="N305" i="18" s="1"/>
  <c r="J5852" i="13"/>
  <c r="I5852" i="13"/>
  <c r="N297" i="18" s="1"/>
  <c r="J5844" i="13"/>
  <c r="I5844" i="13"/>
  <c r="N289" i="18" s="1"/>
  <c r="J5836" i="13"/>
  <c r="I5836" i="13"/>
  <c r="N281" i="18" s="1"/>
  <c r="J5828" i="13"/>
  <c r="I5828" i="13"/>
  <c r="N273" i="18" s="1"/>
  <c r="J5820" i="13"/>
  <c r="I5820" i="13"/>
  <c r="N265" i="18" s="1"/>
  <c r="J5812" i="13"/>
  <c r="I5812" i="13"/>
  <c r="N257" i="18" s="1"/>
  <c r="J5804" i="13"/>
  <c r="I5804" i="13"/>
  <c r="N249" i="18" s="1"/>
  <c r="J5796" i="13"/>
  <c r="I5796" i="13"/>
  <c r="N241" i="18" s="1"/>
  <c r="J5788" i="13"/>
  <c r="I5788" i="13"/>
  <c r="N233" i="18" s="1"/>
  <c r="J5780" i="13"/>
  <c r="I5780" i="13"/>
  <c r="N225" i="18" s="1"/>
  <c r="J5772" i="13"/>
  <c r="I5772" i="13"/>
  <c r="N217" i="18" s="1"/>
  <c r="J5764" i="13"/>
  <c r="I5764" i="13"/>
  <c r="N209" i="18" s="1"/>
  <c r="J5756" i="13"/>
  <c r="I5756" i="13"/>
  <c r="N201" i="18" s="1"/>
  <c r="J5748" i="13"/>
  <c r="I5748" i="13"/>
  <c r="N193" i="18" s="1"/>
  <c r="J5740" i="13"/>
  <c r="I5740" i="13"/>
  <c r="N185" i="18" s="1"/>
  <c r="J5732" i="13"/>
  <c r="I5732" i="13"/>
  <c r="N177" i="18" s="1"/>
  <c r="J5724" i="13"/>
  <c r="I5724" i="13"/>
  <c r="N169" i="18" s="1"/>
  <c r="J5716" i="13"/>
  <c r="I5716" i="13"/>
  <c r="N161" i="18" s="1"/>
  <c r="J5708" i="13"/>
  <c r="I5708" i="13"/>
  <c r="N153" i="18" s="1"/>
  <c r="J5700" i="13"/>
  <c r="I5700" i="13"/>
  <c r="N145" i="18" s="1"/>
  <c r="J5692" i="13"/>
  <c r="I5692" i="13"/>
  <c r="N137" i="18" s="1"/>
  <c r="J5684" i="13"/>
  <c r="I5684" i="13"/>
  <c r="N129" i="18" s="1"/>
  <c r="J5676" i="13"/>
  <c r="I5676" i="13"/>
  <c r="N121" i="18" s="1"/>
  <c r="J5668" i="13"/>
  <c r="I5668" i="13"/>
  <c r="N113" i="18" s="1"/>
  <c r="J5660" i="13"/>
  <c r="I5660" i="13"/>
  <c r="N105" i="18" s="1"/>
  <c r="J5652" i="13"/>
  <c r="I5652" i="13"/>
  <c r="N97" i="18" s="1"/>
  <c r="J5644" i="13"/>
  <c r="I5644" i="13"/>
  <c r="N89" i="18" s="1"/>
  <c r="J5636" i="13"/>
  <c r="I5636" i="13"/>
  <c r="N81" i="18" s="1"/>
  <c r="J5628" i="13"/>
  <c r="I5628" i="13"/>
  <c r="N73" i="18" s="1"/>
  <c r="J5620" i="13"/>
  <c r="I5620" i="13"/>
  <c r="N65" i="18" s="1"/>
  <c r="J5612" i="13"/>
  <c r="I5612" i="13"/>
  <c r="N57" i="18" s="1"/>
  <c r="J5604" i="13"/>
  <c r="I5604" i="13"/>
  <c r="N49" i="18" s="1"/>
  <c r="J5596" i="13"/>
  <c r="I5596" i="13"/>
  <c r="N41" i="18" s="1"/>
  <c r="J5588" i="13"/>
  <c r="I5588" i="13"/>
  <c r="N33" i="18" s="1"/>
  <c r="J5580" i="13"/>
  <c r="I5580" i="13"/>
  <c r="N25" i="18" s="1"/>
  <c r="J5572" i="13"/>
  <c r="I5572" i="13"/>
  <c r="N17" i="18" s="1"/>
  <c r="J5564" i="13"/>
  <c r="I5564" i="13"/>
  <c r="N9" i="18" s="1"/>
  <c r="J5556" i="13"/>
  <c r="I5556" i="13"/>
  <c r="M506" i="18" s="1"/>
  <c r="J5548" i="13"/>
  <c r="I5548" i="13"/>
  <c r="M498" i="18" s="1"/>
  <c r="J5540" i="13"/>
  <c r="I5540" i="13"/>
  <c r="M490" i="18" s="1"/>
  <c r="J5532" i="13"/>
  <c r="I5532" i="13"/>
  <c r="M482" i="18" s="1"/>
  <c r="J5524" i="13"/>
  <c r="I5524" i="13"/>
  <c r="M474" i="18" s="1"/>
  <c r="J5516" i="13"/>
  <c r="I5516" i="13"/>
  <c r="M466" i="18" s="1"/>
  <c r="J5508" i="13"/>
  <c r="I5508" i="13"/>
  <c r="M458" i="18" s="1"/>
  <c r="J5500" i="13"/>
  <c r="I5500" i="13"/>
  <c r="M450" i="18" s="1"/>
  <c r="J5492" i="13"/>
  <c r="I5492" i="13"/>
  <c r="M442" i="18" s="1"/>
  <c r="J5484" i="13"/>
  <c r="I5484" i="13"/>
  <c r="M434" i="18" s="1"/>
  <c r="J5476" i="13"/>
  <c r="I5476" i="13"/>
  <c r="M426" i="18" s="1"/>
  <c r="J5468" i="13"/>
  <c r="I5468" i="13"/>
  <c r="M418" i="18" s="1"/>
  <c r="J5460" i="13"/>
  <c r="I5460" i="13"/>
  <c r="M410" i="18" s="1"/>
  <c r="J5452" i="13"/>
  <c r="I5452" i="13"/>
  <c r="M402" i="18" s="1"/>
  <c r="J5444" i="13"/>
  <c r="I5444" i="13"/>
  <c r="M394" i="18" s="1"/>
  <c r="J5436" i="13"/>
  <c r="I5436" i="13"/>
  <c r="M386" i="18" s="1"/>
  <c r="J5428" i="13"/>
  <c r="I5428" i="13"/>
  <c r="M378" i="18" s="1"/>
  <c r="J5420" i="13"/>
  <c r="I5420" i="13"/>
  <c r="M370" i="18" s="1"/>
  <c r="J5412" i="13"/>
  <c r="I5412" i="13"/>
  <c r="M362" i="18" s="1"/>
  <c r="J5404" i="13"/>
  <c r="I5404" i="13"/>
  <c r="M354" i="18" s="1"/>
  <c r="J5396" i="13"/>
  <c r="I5396" i="13"/>
  <c r="M346" i="18" s="1"/>
  <c r="J5388" i="13"/>
  <c r="I5388" i="13"/>
  <c r="M338" i="18" s="1"/>
  <c r="J5380" i="13"/>
  <c r="I5380" i="13"/>
  <c r="M330" i="18" s="1"/>
  <c r="J5372" i="13"/>
  <c r="I5372" i="13"/>
  <c r="M322" i="18" s="1"/>
  <c r="J5364" i="13"/>
  <c r="I5364" i="13"/>
  <c r="M314" i="18" s="1"/>
  <c r="J5356" i="13"/>
  <c r="I5356" i="13"/>
  <c r="M306" i="18" s="1"/>
  <c r="J5348" i="13"/>
  <c r="I5348" i="13"/>
  <c r="M298" i="18" s="1"/>
  <c r="J5340" i="13"/>
  <c r="I5340" i="13"/>
  <c r="M290" i="18" s="1"/>
  <c r="J5332" i="13"/>
  <c r="I5332" i="13"/>
  <c r="M282" i="18" s="1"/>
  <c r="J5324" i="13"/>
  <c r="I5324" i="13"/>
  <c r="M274" i="18" s="1"/>
  <c r="J5316" i="13"/>
  <c r="I5316" i="13"/>
  <c r="M266" i="18" s="1"/>
  <c r="J5308" i="13"/>
  <c r="I5308" i="13"/>
  <c r="M258" i="18" s="1"/>
  <c r="M250" i="18"/>
  <c r="J5300" i="13"/>
  <c r="I5300" i="13"/>
  <c r="J5292" i="13"/>
  <c r="I5292" i="13"/>
  <c r="M242" i="18" s="1"/>
  <c r="J5284" i="13"/>
  <c r="I5284" i="13"/>
  <c r="M234" i="18" s="1"/>
  <c r="J5276" i="13"/>
  <c r="I5276" i="13"/>
  <c r="M226" i="18" s="1"/>
  <c r="J5268" i="13"/>
  <c r="I5268" i="13"/>
  <c r="M218" i="18" s="1"/>
  <c r="J5260" i="13"/>
  <c r="I5260" i="13"/>
  <c r="M210" i="18" s="1"/>
  <c r="J5252" i="13"/>
  <c r="I5252" i="13"/>
  <c r="M202" i="18" s="1"/>
  <c r="J5244" i="13"/>
  <c r="I5244" i="13"/>
  <c r="M194" i="18" s="1"/>
  <c r="J5236" i="13"/>
  <c r="I5236" i="13"/>
  <c r="M186" i="18" s="1"/>
  <c r="J5228" i="13"/>
  <c r="I5228" i="13"/>
  <c r="M178" i="18" s="1"/>
  <c r="J5220" i="13"/>
  <c r="I5220" i="13"/>
  <c r="M170" i="18" s="1"/>
  <c r="J5212" i="13"/>
  <c r="I5212" i="13"/>
  <c r="M162" i="18" s="1"/>
  <c r="J5204" i="13"/>
  <c r="I5204" i="13"/>
  <c r="M154" i="18" s="1"/>
  <c r="J5196" i="13"/>
  <c r="I5196" i="13"/>
  <c r="M146" i="18" s="1"/>
  <c r="J5188" i="13"/>
  <c r="I5188" i="13"/>
  <c r="M138" i="18" s="1"/>
  <c r="J5180" i="13"/>
  <c r="I5180" i="13"/>
  <c r="M130" i="18" s="1"/>
  <c r="M122" i="18"/>
  <c r="J5172" i="13"/>
  <c r="I5172" i="13"/>
  <c r="J5164" i="13"/>
  <c r="I5164" i="13"/>
  <c r="M114" i="18" s="1"/>
  <c r="J5156" i="13"/>
  <c r="I5156" i="13"/>
  <c r="M106" i="18" s="1"/>
  <c r="J5148" i="13"/>
  <c r="I5148" i="13"/>
  <c r="M98" i="18" s="1"/>
  <c r="J5140" i="13"/>
  <c r="I5140" i="13"/>
  <c r="M90" i="18" s="1"/>
  <c r="J5132" i="13"/>
  <c r="I5132" i="13"/>
  <c r="M82" i="18" s="1"/>
  <c r="J5124" i="13"/>
  <c r="I5124" i="13"/>
  <c r="M74" i="18" s="1"/>
  <c r="J5116" i="13"/>
  <c r="I5116" i="13"/>
  <c r="M66" i="18" s="1"/>
  <c r="J5108" i="13"/>
  <c r="I5108" i="13"/>
  <c r="M58" i="18" s="1"/>
  <c r="J5100" i="13"/>
  <c r="I5100" i="13"/>
  <c r="M50" i="18" s="1"/>
  <c r="J5092" i="13"/>
  <c r="I5092" i="13"/>
  <c r="M42" i="18" s="1"/>
  <c r="J5084" i="13"/>
  <c r="I5084" i="13"/>
  <c r="M34" i="18" s="1"/>
  <c r="J5076" i="13"/>
  <c r="I5076" i="13"/>
  <c r="M26" i="18" s="1"/>
  <c r="J5068" i="13"/>
  <c r="I5068" i="13"/>
  <c r="M18" i="18" s="1"/>
  <c r="J5060" i="13"/>
  <c r="I5060" i="13"/>
  <c r="M10" i="18" s="1"/>
  <c r="J5052" i="13"/>
  <c r="I5052" i="13"/>
  <c r="M2" i="18" s="1"/>
  <c r="L499" i="18"/>
  <c r="J5044" i="13"/>
  <c r="I5044" i="13"/>
  <c r="J5036" i="13"/>
  <c r="I5036" i="13"/>
  <c r="L491" i="18" s="1"/>
  <c r="J5028" i="13"/>
  <c r="I5028" i="13"/>
  <c r="L483" i="18" s="1"/>
  <c r="J5020" i="13"/>
  <c r="I5020" i="13"/>
  <c r="L475" i="18" s="1"/>
  <c r="J5012" i="13"/>
  <c r="I5012" i="13"/>
  <c r="L467" i="18" s="1"/>
  <c r="J5004" i="13"/>
  <c r="I5004" i="13"/>
  <c r="L459" i="18" s="1"/>
  <c r="J4996" i="13"/>
  <c r="I4996" i="13"/>
  <c r="L451" i="18" s="1"/>
  <c r="L443" i="18"/>
  <c r="J4988" i="13"/>
  <c r="I4988" i="13"/>
  <c r="J4980" i="13"/>
  <c r="I4980" i="13"/>
  <c r="L435" i="18" s="1"/>
  <c r="J4972" i="13"/>
  <c r="I4972" i="13"/>
  <c r="L427" i="18" s="1"/>
  <c r="J4964" i="13"/>
  <c r="I4964" i="13"/>
  <c r="L419" i="18" s="1"/>
  <c r="J4956" i="13"/>
  <c r="I4956" i="13"/>
  <c r="L411" i="18" s="1"/>
  <c r="J4948" i="13"/>
  <c r="I4948" i="13"/>
  <c r="L403" i="18" s="1"/>
  <c r="J4940" i="13"/>
  <c r="I4940" i="13"/>
  <c r="L395" i="18" s="1"/>
  <c r="J4932" i="13"/>
  <c r="I4932" i="13"/>
  <c r="L387" i="18" s="1"/>
  <c r="J4924" i="13"/>
  <c r="I4924" i="13"/>
  <c r="L379" i="18" s="1"/>
  <c r="J4916" i="13"/>
  <c r="I4916" i="13"/>
  <c r="L371" i="18" s="1"/>
  <c r="J4908" i="13"/>
  <c r="I4908" i="13"/>
  <c r="L363" i="18" s="1"/>
  <c r="J4900" i="13"/>
  <c r="I4900" i="13"/>
  <c r="L355" i="18" s="1"/>
  <c r="J4892" i="13"/>
  <c r="I4892" i="13"/>
  <c r="L347" i="18" s="1"/>
  <c r="J4884" i="13"/>
  <c r="I4884" i="13"/>
  <c r="L339" i="18" s="1"/>
  <c r="J4876" i="13"/>
  <c r="I4876" i="13"/>
  <c r="L331" i="18" s="1"/>
  <c r="J4868" i="13"/>
  <c r="I4868" i="13"/>
  <c r="L323" i="18" s="1"/>
  <c r="J4860" i="13"/>
  <c r="I4860" i="13"/>
  <c r="L315" i="18" s="1"/>
  <c r="J4852" i="13"/>
  <c r="I4852" i="13"/>
  <c r="L307" i="18" s="1"/>
  <c r="J4844" i="13"/>
  <c r="I4844" i="13"/>
  <c r="L299" i="18" s="1"/>
  <c r="J4836" i="13"/>
  <c r="I4836" i="13"/>
  <c r="L291" i="18" s="1"/>
  <c r="J4828" i="13"/>
  <c r="I4828" i="13"/>
  <c r="L283" i="18" s="1"/>
  <c r="J4820" i="13"/>
  <c r="I4820" i="13"/>
  <c r="L275" i="18" s="1"/>
  <c r="J4812" i="13"/>
  <c r="I4812" i="13"/>
  <c r="L267" i="18" s="1"/>
  <c r="J4804" i="13"/>
  <c r="I4804" i="13"/>
  <c r="L259" i="18" s="1"/>
  <c r="J4796" i="13"/>
  <c r="I4796" i="13"/>
  <c r="L251" i="18" s="1"/>
  <c r="L243" i="18"/>
  <c r="J4788" i="13"/>
  <c r="I4788" i="13"/>
  <c r="J4780" i="13"/>
  <c r="I4780" i="13"/>
  <c r="L235" i="18" s="1"/>
  <c r="J4772" i="13"/>
  <c r="I4772" i="13"/>
  <c r="L227" i="18" s="1"/>
  <c r="J4764" i="13"/>
  <c r="I4764" i="13"/>
  <c r="L219" i="18" s="1"/>
  <c r="J4756" i="13"/>
  <c r="I4756" i="13"/>
  <c r="L211" i="18" s="1"/>
  <c r="J4748" i="13"/>
  <c r="I4748" i="13"/>
  <c r="L203" i="18" s="1"/>
  <c r="J4740" i="13"/>
  <c r="I4740" i="13"/>
  <c r="L195" i="18" s="1"/>
  <c r="J4732" i="13"/>
  <c r="I4732" i="13"/>
  <c r="L187" i="18" s="1"/>
  <c r="J4724" i="13"/>
  <c r="I4724" i="13"/>
  <c r="L179" i="18" s="1"/>
  <c r="J4716" i="13"/>
  <c r="I4716" i="13"/>
  <c r="L171" i="18" s="1"/>
  <c r="J4708" i="13"/>
  <c r="I4708" i="13"/>
  <c r="L163" i="18" s="1"/>
  <c r="J4700" i="13"/>
  <c r="I4700" i="13"/>
  <c r="L155" i="18" s="1"/>
  <c r="J4692" i="13"/>
  <c r="I4692" i="13"/>
  <c r="L147" i="18" s="1"/>
  <c r="J4684" i="13"/>
  <c r="I4684" i="13"/>
  <c r="L139" i="18" s="1"/>
  <c r="J4676" i="13"/>
  <c r="I4676" i="13"/>
  <c r="L131" i="18" s="1"/>
  <c r="J4668" i="13"/>
  <c r="I4668" i="13"/>
  <c r="L123" i="18" s="1"/>
  <c r="L115" i="18"/>
  <c r="J4660" i="13"/>
  <c r="I4660" i="13"/>
  <c r="J4652" i="13"/>
  <c r="I4652" i="13"/>
  <c r="L107" i="18" s="1"/>
  <c r="J4644" i="13"/>
  <c r="I4644" i="13"/>
  <c r="L99" i="18" s="1"/>
  <c r="J4636" i="13"/>
  <c r="I4636" i="13"/>
  <c r="L91" i="18" s="1"/>
  <c r="J4628" i="13"/>
  <c r="I4628" i="13"/>
  <c r="L83" i="18" s="1"/>
  <c r="J4620" i="13"/>
  <c r="I4620" i="13"/>
  <c r="L75" i="18" s="1"/>
  <c r="J4612" i="13"/>
  <c r="I4612" i="13"/>
  <c r="L67" i="18" s="1"/>
  <c r="J4604" i="13"/>
  <c r="I4604" i="13"/>
  <c r="L59" i="18" s="1"/>
  <c r="J4596" i="13"/>
  <c r="I4596" i="13"/>
  <c r="L51" i="18" s="1"/>
  <c r="J4588" i="13"/>
  <c r="I4588" i="13"/>
  <c r="L43" i="18" s="1"/>
  <c r="J4580" i="13"/>
  <c r="I4580" i="13"/>
  <c r="L35" i="18" s="1"/>
  <c r="J4572" i="13"/>
  <c r="I4572" i="13"/>
  <c r="L27" i="18" s="1"/>
  <c r="J4564" i="13"/>
  <c r="I4564" i="13"/>
  <c r="L19" i="18" s="1"/>
  <c r="J4556" i="13"/>
  <c r="I4556" i="13"/>
  <c r="L11" i="18" s="1"/>
  <c r="J4548" i="13"/>
  <c r="I4548" i="13"/>
  <c r="L3" i="18" s="1"/>
  <c r="J4540" i="13"/>
  <c r="I4540" i="13"/>
  <c r="K500" i="18" s="1"/>
  <c r="J4532" i="13"/>
  <c r="I4532" i="13"/>
  <c r="K492" i="18" s="1"/>
  <c r="J4524" i="13"/>
  <c r="I4524" i="13"/>
  <c r="K484" i="18" s="1"/>
  <c r="J4516" i="13"/>
  <c r="I4516" i="13"/>
  <c r="K476" i="18" s="1"/>
  <c r="J4508" i="13"/>
  <c r="I4508" i="13"/>
  <c r="K468" i="18" s="1"/>
  <c r="J4500" i="13"/>
  <c r="I4500" i="13"/>
  <c r="K460" i="18" s="1"/>
  <c r="K452" i="18"/>
  <c r="J4492" i="13"/>
  <c r="I4492" i="13"/>
  <c r="J4484" i="13"/>
  <c r="I4484" i="13"/>
  <c r="K444" i="18" s="1"/>
  <c r="J4476" i="13"/>
  <c r="I4476" i="13"/>
  <c r="K436" i="18" s="1"/>
  <c r="K428" i="18"/>
  <c r="J4468" i="13"/>
  <c r="I4468" i="13"/>
  <c r="J4460" i="13"/>
  <c r="I4460" i="13"/>
  <c r="K420" i="18" s="1"/>
  <c r="J4452" i="13"/>
  <c r="I4452" i="13"/>
  <c r="K412" i="18" s="1"/>
  <c r="J4444" i="13"/>
  <c r="I4444" i="13"/>
  <c r="K404" i="18" s="1"/>
  <c r="K396" i="18"/>
  <c r="J4436" i="13"/>
  <c r="I4436" i="13"/>
  <c r="J4428" i="13"/>
  <c r="I4428" i="13"/>
  <c r="K388" i="18" s="1"/>
  <c r="J4420" i="13"/>
  <c r="I4420" i="13"/>
  <c r="K380" i="18" s="1"/>
  <c r="K372" i="18"/>
  <c r="J4412" i="13"/>
  <c r="I4412" i="13"/>
  <c r="J4404" i="13"/>
  <c r="I4404" i="13"/>
  <c r="K364" i="18" s="1"/>
  <c r="J4396" i="13"/>
  <c r="I4396" i="13"/>
  <c r="K356" i="18" s="1"/>
  <c r="J4388" i="13"/>
  <c r="I4388" i="13"/>
  <c r="K348" i="18" s="1"/>
  <c r="J4380" i="13"/>
  <c r="I4380" i="13"/>
  <c r="K340" i="18" s="1"/>
  <c r="J4372" i="13"/>
  <c r="I4372" i="13"/>
  <c r="K332" i="18" s="1"/>
  <c r="K324" i="18"/>
  <c r="J4364" i="13"/>
  <c r="I4364" i="13"/>
  <c r="J4356" i="13"/>
  <c r="I4356" i="13"/>
  <c r="K316" i="18" s="1"/>
  <c r="J4348" i="13"/>
  <c r="I4348" i="13"/>
  <c r="K308" i="18" s="1"/>
  <c r="J4340" i="13"/>
  <c r="I4340" i="13"/>
  <c r="K300" i="18" s="1"/>
  <c r="J4332" i="13"/>
  <c r="I4332" i="13"/>
  <c r="K292" i="18" s="1"/>
  <c r="J4324" i="13"/>
  <c r="I4324" i="13"/>
  <c r="K284" i="18" s="1"/>
  <c r="J4316" i="13"/>
  <c r="I4316" i="13"/>
  <c r="K276" i="18" s="1"/>
  <c r="J4308" i="13"/>
  <c r="I4308" i="13"/>
  <c r="K268" i="18" s="1"/>
  <c r="J4300" i="13"/>
  <c r="I4300" i="13"/>
  <c r="K260" i="18" s="1"/>
  <c r="J4292" i="13"/>
  <c r="I4292" i="13"/>
  <c r="K252" i="18" s="1"/>
  <c r="J4284" i="13"/>
  <c r="I4284" i="13"/>
  <c r="K244" i="18" s="1"/>
  <c r="J4276" i="13"/>
  <c r="I4276" i="13"/>
  <c r="K236" i="18" s="1"/>
  <c r="J4268" i="13"/>
  <c r="I4268" i="13"/>
  <c r="K228" i="18" s="1"/>
  <c r="J4260" i="13"/>
  <c r="I4260" i="13"/>
  <c r="K220" i="18" s="1"/>
  <c r="J4252" i="13"/>
  <c r="I4252" i="13"/>
  <c r="K212" i="18" s="1"/>
  <c r="J4244" i="13"/>
  <c r="I4244" i="13"/>
  <c r="K204" i="18" s="1"/>
  <c r="J4236" i="13"/>
  <c r="I4236" i="13"/>
  <c r="K196" i="18" s="1"/>
  <c r="J4228" i="13"/>
  <c r="I4228" i="13"/>
  <c r="K188" i="18" s="1"/>
  <c r="J4220" i="13"/>
  <c r="I4220" i="13"/>
  <c r="K180" i="18" s="1"/>
  <c r="J4212" i="13"/>
  <c r="I4212" i="13"/>
  <c r="K172" i="18" s="1"/>
  <c r="J4204" i="13"/>
  <c r="I4204" i="13"/>
  <c r="K164" i="18" s="1"/>
  <c r="J4196" i="13"/>
  <c r="I4196" i="13"/>
  <c r="K156" i="18" s="1"/>
  <c r="J4188" i="13"/>
  <c r="I4188" i="13"/>
  <c r="K148" i="18" s="1"/>
  <c r="J4180" i="13"/>
  <c r="I4180" i="13"/>
  <c r="K140" i="18" s="1"/>
  <c r="J4172" i="13"/>
  <c r="I4172" i="13"/>
  <c r="K132" i="18" s="1"/>
  <c r="J4164" i="13"/>
  <c r="I4164" i="13"/>
  <c r="K124" i="18" s="1"/>
  <c r="J4156" i="13"/>
  <c r="I4156" i="13"/>
  <c r="K116" i="18" s="1"/>
  <c r="J4148" i="13"/>
  <c r="I4148" i="13"/>
  <c r="K108" i="18" s="1"/>
  <c r="J4140" i="13"/>
  <c r="I4140" i="13"/>
  <c r="K100" i="18" s="1"/>
  <c r="J4132" i="13"/>
  <c r="I4132" i="13"/>
  <c r="K92" i="18" s="1"/>
  <c r="J4124" i="13"/>
  <c r="I4124" i="13"/>
  <c r="K84" i="18" s="1"/>
  <c r="J4116" i="13"/>
  <c r="I4116" i="13"/>
  <c r="K76" i="18" s="1"/>
  <c r="J4108" i="13"/>
  <c r="I4108" i="13"/>
  <c r="K68" i="18" s="1"/>
  <c r="J4100" i="13"/>
  <c r="I4100" i="13"/>
  <c r="K60" i="18" s="1"/>
  <c r="J4092" i="13"/>
  <c r="I4092" i="13"/>
  <c r="K52" i="18" s="1"/>
  <c r="J4084" i="13"/>
  <c r="I4084" i="13"/>
  <c r="K44" i="18" s="1"/>
  <c r="J4076" i="13"/>
  <c r="I4076" i="13"/>
  <c r="K36" i="18" s="1"/>
  <c r="J4068" i="13"/>
  <c r="I4068" i="13"/>
  <c r="K28" i="18" s="1"/>
  <c r="J4060" i="13"/>
  <c r="I4060" i="13"/>
  <c r="K20" i="18" s="1"/>
  <c r="K12" i="18"/>
  <c r="J4052" i="13"/>
  <c r="I4052" i="13"/>
  <c r="J4044" i="13"/>
  <c r="I4044" i="13"/>
  <c r="K4" i="18" s="1"/>
  <c r="J4036" i="13"/>
  <c r="I4036" i="13"/>
  <c r="J501" i="18" s="1"/>
  <c r="J4028" i="13"/>
  <c r="I4028" i="13"/>
  <c r="J493" i="18" s="1"/>
  <c r="J4020" i="13"/>
  <c r="I4020" i="13"/>
  <c r="J485" i="18" s="1"/>
  <c r="J4012" i="13"/>
  <c r="I4012" i="13"/>
  <c r="J477" i="18" s="1"/>
  <c r="J4004" i="13"/>
  <c r="I4004" i="13"/>
  <c r="J469" i="18" s="1"/>
  <c r="J3996" i="13"/>
  <c r="I3996" i="13"/>
  <c r="J461" i="18" s="1"/>
  <c r="J3988" i="13"/>
  <c r="I3988" i="13"/>
  <c r="J453" i="18" s="1"/>
  <c r="J3980" i="13"/>
  <c r="I3980" i="13"/>
  <c r="J445" i="18" s="1"/>
  <c r="J3972" i="13"/>
  <c r="I3972" i="13"/>
  <c r="J437" i="18" s="1"/>
  <c r="J3964" i="13"/>
  <c r="I3964" i="13"/>
  <c r="J429" i="18" s="1"/>
  <c r="J3956" i="13"/>
  <c r="I3956" i="13"/>
  <c r="J421" i="18" s="1"/>
  <c r="J3948" i="13"/>
  <c r="I3948" i="13"/>
  <c r="J413" i="18" s="1"/>
  <c r="J3940" i="13"/>
  <c r="I3940" i="13"/>
  <c r="J405" i="18" s="1"/>
  <c r="J3932" i="13"/>
  <c r="I3932" i="13"/>
  <c r="J397" i="18" s="1"/>
  <c r="J3924" i="13"/>
  <c r="I3924" i="13"/>
  <c r="J389" i="18" s="1"/>
  <c r="J3916" i="13"/>
  <c r="I3916" i="13"/>
  <c r="J381" i="18" s="1"/>
  <c r="J3908" i="13"/>
  <c r="I3908" i="13"/>
  <c r="J373" i="18" s="1"/>
  <c r="J365" i="18"/>
  <c r="J3900" i="13"/>
  <c r="I3900" i="13"/>
  <c r="J3892" i="13"/>
  <c r="I3892" i="13"/>
  <c r="J357" i="18" s="1"/>
  <c r="J3884" i="13"/>
  <c r="I3884" i="13"/>
  <c r="J349" i="18" s="1"/>
  <c r="J3876" i="13"/>
  <c r="I3876" i="13"/>
  <c r="J341" i="18" s="1"/>
  <c r="J3868" i="13"/>
  <c r="I3868" i="13"/>
  <c r="J333" i="18" s="1"/>
  <c r="J3860" i="13"/>
  <c r="I3860" i="13"/>
  <c r="J325" i="18" s="1"/>
  <c r="J3852" i="13"/>
  <c r="I3852" i="13"/>
  <c r="J317" i="18" s="1"/>
  <c r="J3844" i="13"/>
  <c r="I3844" i="13"/>
  <c r="J309" i="18" s="1"/>
  <c r="J3836" i="13"/>
  <c r="I3836" i="13"/>
  <c r="J301" i="18" s="1"/>
  <c r="J3828" i="13"/>
  <c r="I3828" i="13"/>
  <c r="J293" i="18" s="1"/>
  <c r="J3820" i="13"/>
  <c r="I3820" i="13"/>
  <c r="J285" i="18" s="1"/>
  <c r="J3812" i="13"/>
  <c r="I3812" i="13"/>
  <c r="J277" i="18" s="1"/>
  <c r="J3804" i="13"/>
  <c r="I3804" i="13"/>
  <c r="J269" i="18" s="1"/>
  <c r="J3796" i="13"/>
  <c r="I3796" i="13"/>
  <c r="J261" i="18" s="1"/>
  <c r="J3788" i="13"/>
  <c r="I3788" i="13"/>
  <c r="J253" i="18" s="1"/>
  <c r="J3780" i="13"/>
  <c r="I3780" i="13"/>
  <c r="J245" i="18" s="1"/>
  <c r="J3772" i="13"/>
  <c r="I3772" i="13"/>
  <c r="J237" i="18" s="1"/>
  <c r="J3764" i="13"/>
  <c r="I3764" i="13"/>
  <c r="J229" i="18" s="1"/>
  <c r="J3756" i="13"/>
  <c r="I3756" i="13"/>
  <c r="J221" i="18" s="1"/>
  <c r="J3748" i="13"/>
  <c r="I3748" i="13"/>
  <c r="J213" i="18" s="1"/>
  <c r="J3740" i="13"/>
  <c r="I3740" i="13"/>
  <c r="J205" i="18" s="1"/>
  <c r="J3732" i="13"/>
  <c r="I3732" i="13"/>
  <c r="J197" i="18" s="1"/>
  <c r="J3724" i="13"/>
  <c r="I3724" i="13"/>
  <c r="J189" i="18" s="1"/>
  <c r="J3716" i="13"/>
  <c r="I3716" i="13"/>
  <c r="J181" i="18" s="1"/>
  <c r="J3708" i="13"/>
  <c r="I3708" i="13"/>
  <c r="J173" i="18" s="1"/>
  <c r="J3700" i="13"/>
  <c r="I3700" i="13"/>
  <c r="J165" i="18" s="1"/>
  <c r="J3692" i="13"/>
  <c r="I3692" i="13"/>
  <c r="J157" i="18" s="1"/>
  <c r="J3684" i="13"/>
  <c r="I3684" i="13"/>
  <c r="J149" i="18" s="1"/>
  <c r="J3676" i="13"/>
  <c r="I3676" i="13"/>
  <c r="J141" i="18" s="1"/>
  <c r="J3668" i="13"/>
  <c r="I3668" i="13"/>
  <c r="J133" i="18" s="1"/>
  <c r="J3660" i="13"/>
  <c r="I3660" i="13"/>
  <c r="J125" i="18" s="1"/>
  <c r="J3652" i="13"/>
  <c r="I3652" i="13"/>
  <c r="J117" i="18" s="1"/>
  <c r="J3644" i="13"/>
  <c r="I3644" i="13"/>
  <c r="J109" i="18" s="1"/>
  <c r="J3636" i="13"/>
  <c r="I3636" i="13"/>
  <c r="J101" i="18" s="1"/>
  <c r="J3628" i="13"/>
  <c r="I3628" i="13"/>
  <c r="J93" i="18" s="1"/>
  <c r="J3620" i="13"/>
  <c r="I3620" i="13"/>
  <c r="J85" i="18" s="1"/>
  <c r="J3612" i="13"/>
  <c r="I3612" i="13"/>
  <c r="J77" i="18" s="1"/>
  <c r="J3604" i="13"/>
  <c r="I3604" i="13"/>
  <c r="J69" i="18" s="1"/>
  <c r="J3596" i="13"/>
  <c r="I3596" i="13"/>
  <c r="J61" i="18" s="1"/>
  <c r="J3588" i="13"/>
  <c r="I3588" i="13"/>
  <c r="J53" i="18" s="1"/>
  <c r="J3580" i="13"/>
  <c r="I3580" i="13"/>
  <c r="J45" i="18" s="1"/>
  <c r="J3572" i="13"/>
  <c r="I3572" i="13"/>
  <c r="J37" i="18" s="1"/>
  <c r="J3564" i="13"/>
  <c r="I3564" i="13"/>
  <c r="J29" i="18" s="1"/>
  <c r="J3556" i="13"/>
  <c r="I3556" i="13"/>
  <c r="J21" i="18" s="1"/>
  <c r="J3548" i="13"/>
  <c r="I3548" i="13"/>
  <c r="J13" i="18" s="1"/>
  <c r="J3540" i="13"/>
  <c r="I3540" i="13"/>
  <c r="J5" i="18" s="1"/>
  <c r="J3532" i="13"/>
  <c r="I3532" i="13"/>
  <c r="I502" i="18" s="1"/>
  <c r="J3524" i="13"/>
  <c r="I3524" i="13"/>
  <c r="I494" i="18" s="1"/>
  <c r="J3516" i="13"/>
  <c r="I3516" i="13"/>
  <c r="I486" i="18" s="1"/>
  <c r="J3508" i="13"/>
  <c r="I3508" i="13"/>
  <c r="I478" i="18" s="1"/>
  <c r="J3500" i="13"/>
  <c r="I3500" i="13"/>
  <c r="I470" i="18" s="1"/>
  <c r="J3492" i="13"/>
  <c r="I3492" i="13"/>
  <c r="I462" i="18" s="1"/>
  <c r="J3484" i="13"/>
  <c r="I3484" i="13"/>
  <c r="I454" i="18" s="1"/>
  <c r="J3476" i="13"/>
  <c r="I3476" i="13"/>
  <c r="I446" i="18" s="1"/>
  <c r="J3468" i="13"/>
  <c r="I3468" i="13"/>
  <c r="I438" i="18" s="1"/>
  <c r="J3460" i="13"/>
  <c r="I3460" i="13"/>
  <c r="I430" i="18" s="1"/>
  <c r="J3452" i="13"/>
  <c r="I3452" i="13"/>
  <c r="I422" i="18" s="1"/>
  <c r="J3444" i="13"/>
  <c r="I3444" i="13"/>
  <c r="I414" i="18" s="1"/>
  <c r="J3436" i="13"/>
  <c r="I3436" i="13"/>
  <c r="I406" i="18" s="1"/>
  <c r="J3428" i="13"/>
  <c r="I3428" i="13"/>
  <c r="I398" i="18" s="1"/>
  <c r="J3420" i="13"/>
  <c r="I3420" i="13"/>
  <c r="I390" i="18" s="1"/>
  <c r="I382" i="18"/>
  <c r="J3412" i="13"/>
  <c r="I3412" i="13"/>
  <c r="J3404" i="13"/>
  <c r="I3404" i="13"/>
  <c r="I374" i="18" s="1"/>
  <c r="J3396" i="13"/>
  <c r="I3396" i="13"/>
  <c r="I366" i="18" s="1"/>
  <c r="J3388" i="13"/>
  <c r="I3388" i="13"/>
  <c r="I358" i="18" s="1"/>
  <c r="J3380" i="13"/>
  <c r="I3380" i="13"/>
  <c r="I350" i="18" s="1"/>
  <c r="J3372" i="13"/>
  <c r="I3372" i="13"/>
  <c r="I342" i="18" s="1"/>
  <c r="J3364" i="13"/>
  <c r="I3364" i="13"/>
  <c r="I334" i="18" s="1"/>
  <c r="J3356" i="13"/>
  <c r="I3356" i="13"/>
  <c r="I326" i="18" s="1"/>
  <c r="J3348" i="13"/>
  <c r="I3348" i="13"/>
  <c r="I318" i="18" s="1"/>
  <c r="J3340" i="13"/>
  <c r="I3340" i="13"/>
  <c r="I310" i="18" s="1"/>
  <c r="J3332" i="13"/>
  <c r="I3332" i="13"/>
  <c r="I302" i="18" s="1"/>
  <c r="J3324" i="13"/>
  <c r="I3324" i="13"/>
  <c r="I294" i="18" s="1"/>
  <c r="J3316" i="13"/>
  <c r="I3316" i="13"/>
  <c r="I286" i="18" s="1"/>
  <c r="J3308" i="13"/>
  <c r="I3308" i="13"/>
  <c r="I278" i="18" s="1"/>
  <c r="J3300" i="13"/>
  <c r="I3300" i="13"/>
  <c r="I270" i="18" s="1"/>
  <c r="J3292" i="13"/>
  <c r="I3292" i="13"/>
  <c r="I262" i="18" s="1"/>
  <c r="J3284" i="13"/>
  <c r="I3284" i="13"/>
  <c r="I254" i="18" s="1"/>
  <c r="J3276" i="13"/>
  <c r="I3276" i="13"/>
  <c r="I246" i="18" s="1"/>
  <c r="J3268" i="13"/>
  <c r="I3268" i="13"/>
  <c r="I238" i="18" s="1"/>
  <c r="J3260" i="13"/>
  <c r="I3260" i="13"/>
  <c r="I230" i="18" s="1"/>
  <c r="J3252" i="13"/>
  <c r="I3252" i="13"/>
  <c r="I222" i="18" s="1"/>
  <c r="J3244" i="13"/>
  <c r="I3244" i="13"/>
  <c r="I214" i="18" s="1"/>
  <c r="J3236" i="13"/>
  <c r="I3236" i="13"/>
  <c r="I206" i="18" s="1"/>
  <c r="J3228" i="13"/>
  <c r="I3228" i="13"/>
  <c r="I198" i="18" s="1"/>
  <c r="J3220" i="13"/>
  <c r="I3220" i="13"/>
  <c r="I190" i="18" s="1"/>
  <c r="J3212" i="13"/>
  <c r="I3212" i="13"/>
  <c r="I182" i="18" s="1"/>
  <c r="J3204" i="13"/>
  <c r="I3204" i="13"/>
  <c r="I174" i="18" s="1"/>
  <c r="J3196" i="13"/>
  <c r="I3196" i="13"/>
  <c r="I166" i="18" s="1"/>
  <c r="J3188" i="13"/>
  <c r="I3188" i="13"/>
  <c r="I158" i="18" s="1"/>
  <c r="J3180" i="13"/>
  <c r="I3180" i="13"/>
  <c r="I150" i="18" s="1"/>
  <c r="J3172" i="13"/>
  <c r="I3172" i="13"/>
  <c r="I142" i="18" s="1"/>
  <c r="J3164" i="13"/>
  <c r="I3164" i="13"/>
  <c r="I134" i="18" s="1"/>
  <c r="J3156" i="13"/>
  <c r="I3156" i="13"/>
  <c r="I126" i="18" s="1"/>
  <c r="J14597" i="13"/>
  <c r="I14597" i="13"/>
  <c r="J14541" i="13"/>
  <c r="I14541" i="13"/>
  <c r="J14485" i="13"/>
  <c r="I14485" i="13"/>
  <c r="J14413" i="13"/>
  <c r="I14413" i="13"/>
  <c r="J14349" i="13"/>
  <c r="I14349" i="13"/>
  <c r="J14309" i="13"/>
  <c r="I14309" i="13"/>
  <c r="J14253" i="13"/>
  <c r="I14253" i="13"/>
  <c r="J14197" i="13"/>
  <c r="I14197" i="13"/>
  <c r="J14141" i="13"/>
  <c r="I14141" i="13"/>
  <c r="J14085" i="13"/>
  <c r="I14085" i="13"/>
  <c r="J14021" i="13"/>
  <c r="I14021" i="13"/>
  <c r="J13973" i="13"/>
  <c r="I13973" i="13"/>
  <c r="J13917" i="13"/>
  <c r="I13917" i="13"/>
  <c r="J13877" i="13"/>
  <c r="I13877" i="13"/>
  <c r="J13821" i="13"/>
  <c r="I13821" i="13"/>
  <c r="J13765" i="13"/>
  <c r="I13765" i="13"/>
  <c r="J13709" i="13"/>
  <c r="I13709" i="13"/>
  <c r="J13637" i="13"/>
  <c r="I13637" i="13"/>
  <c r="J13581" i="13"/>
  <c r="I13581" i="13"/>
  <c r="J13525" i="13"/>
  <c r="I13525" i="13"/>
  <c r="J13453" i="13"/>
  <c r="I13453" i="13"/>
  <c r="J13397" i="13"/>
  <c r="I13397" i="13"/>
  <c r="J13341" i="13"/>
  <c r="I13341" i="13"/>
  <c r="J13269" i="13"/>
  <c r="I13269" i="13"/>
  <c r="J13213" i="13"/>
  <c r="I13213" i="13"/>
  <c r="J13157" i="13"/>
  <c r="I13157" i="13"/>
  <c r="J13101" i="13"/>
  <c r="I13101" i="13"/>
  <c r="J13045" i="13"/>
  <c r="I13045" i="13"/>
  <c r="J12965" i="13"/>
  <c r="I12965" i="13"/>
  <c r="J12909" i="13"/>
  <c r="I12909" i="13"/>
  <c r="J12853" i="13"/>
  <c r="I12853" i="13"/>
  <c r="J12797" i="13"/>
  <c r="I12797" i="13"/>
  <c r="J12741" i="13"/>
  <c r="I12741" i="13"/>
  <c r="J12669" i="13"/>
  <c r="I12669" i="13"/>
  <c r="J12613" i="13"/>
  <c r="I12613" i="13"/>
  <c r="P493" i="18" s="1"/>
  <c r="J12557" i="13"/>
  <c r="I12557" i="13"/>
  <c r="P437" i="18" s="1"/>
  <c r="J12501" i="13"/>
  <c r="I12501" i="13"/>
  <c r="P381" i="18" s="1"/>
  <c r="P317" i="18"/>
  <c r="J12437" i="13"/>
  <c r="I12437" i="13"/>
  <c r="J12373" i="13"/>
  <c r="I12373" i="13"/>
  <c r="P253" i="18" s="1"/>
  <c r="J12309" i="13"/>
  <c r="I12309" i="13"/>
  <c r="P189" i="18" s="1"/>
  <c r="J12245" i="13"/>
  <c r="I12245" i="13"/>
  <c r="P125" i="18" s="1"/>
  <c r="J12189" i="13"/>
  <c r="I12189" i="13"/>
  <c r="P69" i="18" s="1"/>
  <c r="J12117" i="13"/>
  <c r="I12117" i="13"/>
  <c r="C502" i="18" s="1"/>
  <c r="J12069" i="13"/>
  <c r="I12069" i="13"/>
  <c r="C454" i="18" s="1"/>
  <c r="J12013" i="13"/>
  <c r="I12013" i="13"/>
  <c r="C398" i="18" s="1"/>
  <c r="J11941" i="13"/>
  <c r="I11941" i="13"/>
  <c r="C326" i="18" s="1"/>
  <c r="J11893" i="13"/>
  <c r="I11893" i="13"/>
  <c r="C278" i="18" s="1"/>
  <c r="J11837" i="13"/>
  <c r="I11837" i="13"/>
  <c r="C222" i="18" s="1"/>
  <c r="J11781" i="13"/>
  <c r="I11781" i="13"/>
  <c r="C166" i="18" s="1"/>
  <c r="J11725" i="13"/>
  <c r="I11725" i="13"/>
  <c r="C110" i="18" s="1"/>
  <c r="J11661" i="13"/>
  <c r="I11661" i="13"/>
  <c r="C46" i="18" s="1"/>
  <c r="J11605" i="13"/>
  <c r="I11605" i="13"/>
  <c r="R495" i="18" s="1"/>
  <c r="J11541" i="13"/>
  <c r="I11541" i="13"/>
  <c r="R431" i="18" s="1"/>
  <c r="J11485" i="13"/>
  <c r="I11485" i="13"/>
  <c r="R375" i="18" s="1"/>
  <c r="J11421" i="13"/>
  <c r="I11421" i="13"/>
  <c r="R311" i="18" s="1"/>
  <c r="J11357" i="13"/>
  <c r="I11357" i="13"/>
  <c r="R247" i="18" s="1"/>
  <c r="J11301" i="13"/>
  <c r="I11301" i="13"/>
  <c r="R191" i="18" s="1"/>
  <c r="J11245" i="13"/>
  <c r="I11245" i="13"/>
  <c r="R135" i="18" s="1"/>
  <c r="J11181" i="13"/>
  <c r="I11181" i="13"/>
  <c r="R71" i="18" s="1"/>
  <c r="J11125" i="13"/>
  <c r="I11125" i="13"/>
  <c r="R15" i="18" s="1"/>
  <c r="J11061" i="13"/>
  <c r="I11061" i="13"/>
  <c r="Q456" i="18" s="1"/>
  <c r="J10997" i="13"/>
  <c r="I10997" i="13"/>
  <c r="Q392" i="18" s="1"/>
  <c r="J10941" i="13"/>
  <c r="I10941" i="13"/>
  <c r="Q336" i="18" s="1"/>
  <c r="J10885" i="13"/>
  <c r="I10885" i="13"/>
  <c r="Q280" i="18" s="1"/>
  <c r="J10821" i="13"/>
  <c r="I10821" i="13"/>
  <c r="Q216" i="18" s="1"/>
  <c r="J10765" i="13"/>
  <c r="I10765" i="13"/>
  <c r="Q160" i="18" s="1"/>
  <c r="J10701" i="13"/>
  <c r="I10701" i="13"/>
  <c r="Q96" i="18" s="1"/>
  <c r="J10645" i="13"/>
  <c r="I10645" i="13"/>
  <c r="Q40" i="18" s="1"/>
  <c r="J10589" i="13"/>
  <c r="I10589" i="13"/>
  <c r="W489" i="18" s="1"/>
  <c r="J10533" i="13"/>
  <c r="I10533" i="13"/>
  <c r="W433" i="18" s="1"/>
  <c r="J10477" i="13"/>
  <c r="I10477" i="13"/>
  <c r="W377" i="18" s="1"/>
  <c r="J10429" i="13"/>
  <c r="I10429" i="13"/>
  <c r="W329" i="18" s="1"/>
  <c r="W265" i="18"/>
  <c r="J10365" i="13"/>
  <c r="I10365" i="13"/>
  <c r="J10309" i="13"/>
  <c r="I10309" i="13"/>
  <c r="W209" i="18" s="1"/>
  <c r="J10245" i="13"/>
  <c r="I10245" i="13"/>
  <c r="W145" i="18" s="1"/>
  <c r="J10181" i="13"/>
  <c r="I10181" i="13"/>
  <c r="W81" i="18" s="1"/>
  <c r="J10133" i="13"/>
  <c r="I10133" i="13"/>
  <c r="W33" i="18" s="1"/>
  <c r="J10077" i="13"/>
  <c r="I10077" i="13"/>
  <c r="V482" i="18" s="1"/>
  <c r="J10013" i="13"/>
  <c r="I10013" i="13"/>
  <c r="V418" i="18" s="1"/>
  <c r="J9957" i="13"/>
  <c r="I9957" i="13"/>
  <c r="V362" i="18" s="1"/>
  <c r="J9909" i="13"/>
  <c r="I9909" i="13"/>
  <c r="V314" i="18" s="1"/>
  <c r="J9845" i="13"/>
  <c r="I9845" i="13"/>
  <c r="V250" i="18" s="1"/>
  <c r="J9789" i="13"/>
  <c r="I9789" i="13"/>
  <c r="V194" i="18" s="1"/>
  <c r="J9741" i="13"/>
  <c r="I9741" i="13"/>
  <c r="V146" i="18" s="1"/>
  <c r="J9677" i="13"/>
  <c r="I9677" i="13"/>
  <c r="V82" i="18" s="1"/>
  <c r="J9621" i="13"/>
  <c r="I9621" i="13"/>
  <c r="V26" i="18" s="1"/>
  <c r="J9573" i="13"/>
  <c r="I9573" i="13"/>
  <c r="U483" i="18" s="1"/>
  <c r="J9517" i="13"/>
  <c r="I9517" i="13"/>
  <c r="U427" i="18" s="1"/>
  <c r="J9461" i="13"/>
  <c r="I9461" i="13"/>
  <c r="U371" i="18" s="1"/>
  <c r="J9397" i="13"/>
  <c r="I9397" i="13"/>
  <c r="U307" i="18" s="1"/>
  <c r="J9349" i="13"/>
  <c r="I9349" i="13"/>
  <c r="U259" i="18" s="1"/>
  <c r="J9277" i="13"/>
  <c r="I9277" i="13"/>
  <c r="U187" i="18" s="1"/>
  <c r="J9213" i="13"/>
  <c r="I9213" i="13"/>
  <c r="U123" i="18" s="1"/>
  <c r="J9157" i="13"/>
  <c r="I9157" i="13"/>
  <c r="U67" i="18" s="1"/>
  <c r="J9093" i="13"/>
  <c r="I9093" i="13"/>
  <c r="U3" i="18" s="1"/>
  <c r="J9029" i="13"/>
  <c r="I9029" i="13"/>
  <c r="T444" i="18" s="1"/>
  <c r="J8973" i="13"/>
  <c r="I8973" i="13"/>
  <c r="T388" i="18" s="1"/>
  <c r="J8909" i="13"/>
  <c r="I8909" i="13"/>
  <c r="T324" i="18" s="1"/>
  <c r="J8853" i="13"/>
  <c r="I8853" i="13"/>
  <c r="T268" i="18" s="1"/>
  <c r="J8813" i="13"/>
  <c r="I8813" i="13"/>
  <c r="T228" i="18" s="1"/>
  <c r="J8749" i="13"/>
  <c r="I8749" i="13"/>
  <c r="T164" i="18" s="1"/>
  <c r="T108" i="18"/>
  <c r="J8693" i="13"/>
  <c r="I8693" i="13"/>
  <c r="J8637" i="13"/>
  <c r="I8637" i="13"/>
  <c r="T52" i="18" s="1"/>
  <c r="J8573" i="13"/>
  <c r="I8573" i="13"/>
  <c r="S493" i="18" s="1"/>
  <c r="S437" i="18"/>
  <c r="J8517" i="13"/>
  <c r="I8517" i="13"/>
  <c r="J8461" i="13"/>
  <c r="I8461" i="13"/>
  <c r="S381" i="18" s="1"/>
  <c r="J8397" i="13"/>
  <c r="I8397" i="13"/>
  <c r="S317" i="18" s="1"/>
  <c r="J8341" i="13"/>
  <c r="I8341" i="13"/>
  <c r="S261" i="18" s="1"/>
  <c r="J8285" i="13"/>
  <c r="I8285" i="13"/>
  <c r="S205" i="18" s="1"/>
  <c r="J8221" i="13"/>
  <c r="I8221" i="13"/>
  <c r="S141" i="18" s="1"/>
  <c r="J8165" i="13"/>
  <c r="I8165" i="13"/>
  <c r="S85" i="18" s="1"/>
  <c r="J8117" i="13"/>
  <c r="I8117" i="13"/>
  <c r="S37" i="18" s="1"/>
  <c r="J8061" i="13"/>
  <c r="I8061" i="13"/>
  <c r="J7997" i="13"/>
  <c r="I7997" i="13"/>
  <c r="J7933" i="13"/>
  <c r="I7933" i="13"/>
  <c r="J7877" i="13"/>
  <c r="I7877" i="13"/>
  <c r="J7821" i="13"/>
  <c r="I7821" i="13"/>
  <c r="J7757" i="13"/>
  <c r="I7757" i="13"/>
  <c r="J7701" i="13"/>
  <c r="I7701" i="13"/>
  <c r="J7645" i="13"/>
  <c r="I7645" i="13"/>
  <c r="J7573" i="13"/>
  <c r="I7573" i="13"/>
  <c r="J7517" i="13"/>
  <c r="I7517" i="13"/>
  <c r="J7461" i="13"/>
  <c r="I7461" i="13"/>
  <c r="J7397" i="13"/>
  <c r="I7397" i="13"/>
  <c r="J7341" i="13"/>
  <c r="I7341" i="13"/>
  <c r="J7285" i="13"/>
  <c r="I7285" i="13"/>
  <c r="J7237" i="13"/>
  <c r="I7237" i="13"/>
  <c r="J7189" i="13"/>
  <c r="I7189" i="13"/>
  <c r="J7133" i="13"/>
  <c r="I7133" i="13"/>
  <c r="J7077" i="13"/>
  <c r="I7077" i="13"/>
  <c r="J7005" i="13"/>
  <c r="I7005" i="13"/>
  <c r="J6949" i="13"/>
  <c r="I6949" i="13"/>
  <c r="J6893" i="13"/>
  <c r="I6893" i="13"/>
  <c r="J6837" i="13"/>
  <c r="I6837" i="13"/>
  <c r="J6789" i="13"/>
  <c r="I6789" i="13"/>
  <c r="J6709" i="13"/>
  <c r="I6709" i="13"/>
  <c r="J6637" i="13"/>
  <c r="I6637" i="13"/>
  <c r="J6613" i="13"/>
  <c r="I6613" i="13"/>
  <c r="J14628" i="13"/>
  <c r="I14628" i="13"/>
  <c r="J14580" i="13"/>
  <c r="I14580" i="13"/>
  <c r="J14508" i="13"/>
  <c r="I14508" i="13"/>
  <c r="J14444" i="13"/>
  <c r="I14444" i="13"/>
  <c r="J14388" i="13"/>
  <c r="I14388" i="13"/>
  <c r="J14332" i="13"/>
  <c r="I14332" i="13"/>
  <c r="J14276" i="13"/>
  <c r="I14276" i="13"/>
  <c r="J14228" i="13"/>
  <c r="I14228" i="13"/>
  <c r="J14180" i="13"/>
  <c r="I14180" i="13"/>
  <c r="J14124" i="13"/>
  <c r="I14124" i="13"/>
  <c r="J14060" i="13"/>
  <c r="I14060" i="13"/>
  <c r="J13996" i="13"/>
  <c r="I13996" i="13"/>
  <c r="J13932" i="13"/>
  <c r="I13932" i="13"/>
  <c r="J13876" i="13"/>
  <c r="I13876" i="13"/>
  <c r="J13820" i="13"/>
  <c r="I13820" i="13"/>
  <c r="J13756" i="13"/>
  <c r="I13756" i="13"/>
  <c r="J13692" i="13"/>
  <c r="I13692" i="13"/>
  <c r="J13636" i="13"/>
  <c r="I13636" i="13"/>
  <c r="J13580" i="13"/>
  <c r="I13580" i="13"/>
  <c r="J13516" i="13"/>
  <c r="I13516" i="13"/>
  <c r="J13460" i="13"/>
  <c r="I13460" i="13"/>
  <c r="J13404" i="13"/>
  <c r="I13404" i="13"/>
  <c r="J13348" i="13"/>
  <c r="I13348" i="13"/>
  <c r="J13276" i="13"/>
  <c r="I13276" i="13"/>
  <c r="J13220" i="13"/>
  <c r="I13220" i="13"/>
  <c r="J13164" i="13"/>
  <c r="I13164" i="13"/>
  <c r="J13100" i="13"/>
  <c r="I13100" i="13"/>
  <c r="J13044" i="13"/>
  <c r="I13044" i="13"/>
  <c r="J12996" i="13"/>
  <c r="I12996" i="13"/>
  <c r="J12948" i="13"/>
  <c r="I12948" i="13"/>
  <c r="J12892" i="13"/>
  <c r="I12892" i="13"/>
  <c r="J12836" i="13"/>
  <c r="I12836" i="13"/>
  <c r="J12788" i="13"/>
  <c r="I12788" i="13"/>
  <c r="J12716" i="13"/>
  <c r="I12716" i="13"/>
  <c r="J12644" i="13"/>
  <c r="I12644" i="13"/>
  <c r="J12588" i="13"/>
  <c r="I12588" i="13"/>
  <c r="P468" i="18" s="1"/>
  <c r="J12532" i="13"/>
  <c r="I12532" i="13"/>
  <c r="P412" i="18" s="1"/>
  <c r="J12468" i="13"/>
  <c r="I12468" i="13"/>
  <c r="P348" i="18" s="1"/>
  <c r="J12404" i="13"/>
  <c r="I12404" i="13"/>
  <c r="P284" i="18" s="1"/>
  <c r="J12348" i="13"/>
  <c r="I12348" i="13"/>
  <c r="P228" i="18" s="1"/>
  <c r="J12284" i="13"/>
  <c r="I12284" i="13"/>
  <c r="P164" i="18" s="1"/>
  <c r="J12228" i="13"/>
  <c r="I12228" i="13"/>
  <c r="P108" i="18" s="1"/>
  <c r="J12172" i="13"/>
  <c r="I12172" i="13"/>
  <c r="P52" i="18" s="1"/>
  <c r="J12108" i="13"/>
  <c r="I12108" i="13"/>
  <c r="C493" i="18" s="1"/>
  <c r="J12052" i="13"/>
  <c r="I12052" i="13"/>
  <c r="C437" i="18" s="1"/>
  <c r="J11996" i="13"/>
  <c r="I11996" i="13"/>
  <c r="C381" i="18" s="1"/>
  <c r="J11940" i="13"/>
  <c r="I11940" i="13"/>
  <c r="C325" i="18" s="1"/>
  <c r="J11892" i="13"/>
  <c r="I11892" i="13"/>
  <c r="C277" i="18" s="1"/>
  <c r="J11828" i="13"/>
  <c r="I11828" i="13"/>
  <c r="C213" i="18" s="1"/>
  <c r="J11764" i="13"/>
  <c r="I11764" i="13"/>
  <c r="C149" i="18" s="1"/>
  <c r="J11716" i="13"/>
  <c r="I11716" i="13"/>
  <c r="C101" i="18" s="1"/>
  <c r="J11660" i="13"/>
  <c r="I11660" i="13"/>
  <c r="C45" i="18" s="1"/>
  <c r="J11604" i="13"/>
  <c r="I11604" i="13"/>
  <c r="R494" i="18" s="1"/>
  <c r="J11532" i="13"/>
  <c r="I11532" i="13"/>
  <c r="R422" i="18" s="1"/>
  <c r="J11476" i="13"/>
  <c r="I11476" i="13"/>
  <c r="R366" i="18" s="1"/>
  <c r="J11420" i="13"/>
  <c r="I11420" i="13"/>
  <c r="R310" i="18" s="1"/>
  <c r="J11308" i="13"/>
  <c r="I11308" i="13"/>
  <c r="R198" i="18" s="1"/>
  <c r="J14635" i="13"/>
  <c r="I14635" i="13"/>
  <c r="J14587" i="13"/>
  <c r="I14587" i="13"/>
  <c r="J14539" i="13"/>
  <c r="I14539" i="13"/>
  <c r="J14491" i="13"/>
  <c r="I14491" i="13"/>
  <c r="J14443" i="13"/>
  <c r="I14443" i="13"/>
  <c r="J14387" i="13"/>
  <c r="I14387" i="13"/>
  <c r="J14331" i="13"/>
  <c r="I14331" i="13"/>
  <c r="J14283" i="13"/>
  <c r="I14283" i="13"/>
  <c r="J14227" i="13"/>
  <c r="I14227" i="13"/>
  <c r="J14179" i="13"/>
  <c r="I14179" i="13"/>
  <c r="J14131" i="13"/>
  <c r="I14131" i="13"/>
  <c r="J14091" i="13"/>
  <c r="I14091" i="13"/>
  <c r="J14035" i="13"/>
  <c r="I14035" i="13"/>
  <c r="J13995" i="13"/>
  <c r="I13995" i="13"/>
  <c r="J13955" i="13"/>
  <c r="I13955" i="13"/>
  <c r="J13907" i="13"/>
  <c r="I13907" i="13"/>
  <c r="J13843" i="13"/>
  <c r="I13843" i="13"/>
  <c r="J13795" i="13"/>
  <c r="I13795" i="13"/>
  <c r="J13747" i="13"/>
  <c r="I13747" i="13"/>
  <c r="J13699" i="13"/>
  <c r="I13699" i="13"/>
  <c r="J13659" i="13"/>
  <c r="I13659" i="13"/>
  <c r="J13603" i="13"/>
  <c r="I13603" i="13"/>
  <c r="J13555" i="13"/>
  <c r="I13555" i="13"/>
  <c r="J13499" i="13"/>
  <c r="I13499" i="13"/>
  <c r="J13443" i="13"/>
  <c r="I13443" i="13"/>
  <c r="J13395" i="13"/>
  <c r="I13395" i="13"/>
  <c r="J13355" i="13"/>
  <c r="I13355" i="13"/>
  <c r="J13291" i="13"/>
  <c r="I13291" i="13"/>
  <c r="J13243" i="13"/>
  <c r="I13243" i="13"/>
  <c r="J13195" i="13"/>
  <c r="I13195" i="13"/>
  <c r="J13139" i="13"/>
  <c r="I13139" i="13"/>
  <c r="J13099" i="13"/>
  <c r="I13099" i="13"/>
  <c r="J13051" i="13"/>
  <c r="I13051" i="13"/>
  <c r="J12971" i="13"/>
  <c r="I12971" i="13"/>
  <c r="J12755" i="13"/>
  <c r="I12755" i="13"/>
  <c r="J8187" i="13"/>
  <c r="I8187" i="13"/>
  <c r="S107" i="18" s="1"/>
  <c r="J8179" i="13"/>
  <c r="I8179" i="13"/>
  <c r="S99" i="18" s="1"/>
  <c r="J14613" i="13"/>
  <c r="I14613" i="13"/>
  <c r="J14557" i="13"/>
  <c r="I14557" i="13"/>
  <c r="J14493" i="13"/>
  <c r="I14493" i="13"/>
  <c r="J14437" i="13"/>
  <c r="I14437" i="13"/>
  <c r="J14373" i="13"/>
  <c r="I14373" i="13"/>
  <c r="J14317" i="13"/>
  <c r="I14317" i="13"/>
  <c r="J14261" i="13"/>
  <c r="I14261" i="13"/>
  <c r="J14205" i="13"/>
  <c r="I14205" i="13"/>
  <c r="J14149" i="13"/>
  <c r="I14149" i="13"/>
  <c r="J14093" i="13"/>
  <c r="I14093" i="13"/>
  <c r="J14029" i="13"/>
  <c r="I14029" i="13"/>
  <c r="J13981" i="13"/>
  <c r="I13981" i="13"/>
  <c r="J13925" i="13"/>
  <c r="I13925" i="13"/>
  <c r="J13869" i="13"/>
  <c r="I13869" i="13"/>
  <c r="J13813" i="13"/>
  <c r="I13813" i="13"/>
  <c r="J13757" i="13"/>
  <c r="I13757" i="13"/>
  <c r="J13685" i="13"/>
  <c r="I13685" i="13"/>
  <c r="J13629" i="13"/>
  <c r="I13629" i="13"/>
  <c r="J13573" i="13"/>
  <c r="I13573" i="13"/>
  <c r="J13501" i="13"/>
  <c r="I13501" i="13"/>
  <c r="J13445" i="13"/>
  <c r="I13445" i="13"/>
  <c r="J13389" i="13"/>
  <c r="I13389" i="13"/>
  <c r="J13317" i="13"/>
  <c r="I13317" i="13"/>
  <c r="J13261" i="13"/>
  <c r="I13261" i="13"/>
  <c r="J13205" i="13"/>
  <c r="I13205" i="13"/>
  <c r="J13141" i="13"/>
  <c r="I13141" i="13"/>
  <c r="J13061" i="13"/>
  <c r="I13061" i="13"/>
  <c r="J13005" i="13"/>
  <c r="I13005" i="13"/>
  <c r="J12941" i="13"/>
  <c r="I12941" i="13"/>
  <c r="J12893" i="13"/>
  <c r="I12893" i="13"/>
  <c r="J12837" i="13"/>
  <c r="I12837" i="13"/>
  <c r="J12765" i="13"/>
  <c r="I12765" i="13"/>
  <c r="J12709" i="13"/>
  <c r="I12709" i="13"/>
  <c r="J12653" i="13"/>
  <c r="I12653" i="13"/>
  <c r="J12605" i="13"/>
  <c r="I12605" i="13"/>
  <c r="P485" i="18" s="1"/>
  <c r="J12541" i="13"/>
  <c r="I12541" i="13"/>
  <c r="P421" i="18" s="1"/>
  <c r="J12477" i="13"/>
  <c r="I12477" i="13"/>
  <c r="P357" i="18" s="1"/>
  <c r="J12405" i="13"/>
  <c r="I12405" i="13"/>
  <c r="P285" i="18" s="1"/>
  <c r="J12341" i="13"/>
  <c r="I12341" i="13"/>
  <c r="P221" i="18" s="1"/>
  <c r="J12285" i="13"/>
  <c r="I12285" i="13"/>
  <c r="P165" i="18" s="1"/>
  <c r="J12221" i="13"/>
  <c r="I12221" i="13"/>
  <c r="P101" i="18" s="1"/>
  <c r="J12165" i="13"/>
  <c r="I12165" i="13"/>
  <c r="P45" i="18" s="1"/>
  <c r="J12109" i="13"/>
  <c r="I12109" i="13"/>
  <c r="C494" i="18" s="1"/>
  <c r="J12045" i="13"/>
  <c r="I12045" i="13"/>
  <c r="C430" i="18" s="1"/>
  <c r="J11981" i="13"/>
  <c r="I11981" i="13"/>
  <c r="C366" i="18" s="1"/>
  <c r="J11925" i="13"/>
  <c r="I11925" i="13"/>
  <c r="C310" i="18" s="1"/>
  <c r="J11869" i="13"/>
  <c r="I11869" i="13"/>
  <c r="C254" i="18" s="1"/>
  <c r="J11805" i="13"/>
  <c r="I11805" i="13"/>
  <c r="C190" i="18" s="1"/>
  <c r="J11749" i="13"/>
  <c r="I11749" i="13"/>
  <c r="C134" i="18" s="1"/>
  <c r="J11701" i="13"/>
  <c r="I11701" i="13"/>
  <c r="C86" i="18" s="1"/>
  <c r="J11629" i="13"/>
  <c r="I11629" i="13"/>
  <c r="C14" i="18" s="1"/>
  <c r="J11581" i="13"/>
  <c r="I11581" i="13"/>
  <c r="R471" i="18" s="1"/>
  <c r="J11525" i="13"/>
  <c r="I11525" i="13"/>
  <c r="R415" i="18" s="1"/>
  <c r="J11453" i="13"/>
  <c r="I11453" i="13"/>
  <c r="R343" i="18" s="1"/>
  <c r="J11397" i="13"/>
  <c r="I11397" i="13"/>
  <c r="R287" i="18" s="1"/>
  <c r="J11333" i="13"/>
  <c r="I11333" i="13"/>
  <c r="R223" i="18" s="1"/>
  <c r="J11269" i="13"/>
  <c r="I11269" i="13"/>
  <c r="R159" i="18" s="1"/>
  <c r="R95" i="18"/>
  <c r="J11205" i="13"/>
  <c r="I11205" i="13"/>
  <c r="J11149" i="13"/>
  <c r="I11149" i="13"/>
  <c r="R39" i="18" s="1"/>
  <c r="J11085" i="13"/>
  <c r="I11085" i="13"/>
  <c r="Q480" i="18" s="1"/>
  <c r="J11029" i="13"/>
  <c r="I11029" i="13"/>
  <c r="Q424" i="18" s="1"/>
  <c r="J10965" i="13"/>
  <c r="I10965" i="13"/>
  <c r="Q360" i="18" s="1"/>
  <c r="J10909" i="13"/>
  <c r="I10909" i="13"/>
  <c r="Q304" i="18" s="1"/>
  <c r="J10845" i="13"/>
  <c r="I10845" i="13"/>
  <c r="Q240" i="18" s="1"/>
  <c r="J10797" i="13"/>
  <c r="I10797" i="13"/>
  <c r="Q192" i="18" s="1"/>
  <c r="J10741" i="13"/>
  <c r="I10741" i="13"/>
  <c r="Q136" i="18" s="1"/>
  <c r="J10693" i="13"/>
  <c r="I10693" i="13"/>
  <c r="Q88" i="18" s="1"/>
  <c r="J10629" i="13"/>
  <c r="I10629" i="13"/>
  <c r="Q24" i="18" s="1"/>
  <c r="J10573" i="13"/>
  <c r="I10573" i="13"/>
  <c r="W473" i="18" s="1"/>
  <c r="J10509" i="13"/>
  <c r="I10509" i="13"/>
  <c r="W409" i="18" s="1"/>
  <c r="J10453" i="13"/>
  <c r="I10453" i="13"/>
  <c r="W353" i="18" s="1"/>
  <c r="J10397" i="13"/>
  <c r="I10397" i="13"/>
  <c r="W297" i="18" s="1"/>
  <c r="J10333" i="13"/>
  <c r="I10333" i="13"/>
  <c r="W233" i="18" s="1"/>
  <c r="J10285" i="13"/>
  <c r="I10285" i="13"/>
  <c r="W185" i="18" s="1"/>
  <c r="J10229" i="13"/>
  <c r="I10229" i="13"/>
  <c r="W129" i="18" s="1"/>
  <c r="J10165" i="13"/>
  <c r="I10165" i="13"/>
  <c r="W65" i="18" s="1"/>
  <c r="J10101" i="13"/>
  <c r="I10101" i="13"/>
  <c r="V506" i="18" s="1"/>
  <c r="J10053" i="13"/>
  <c r="I10053" i="13"/>
  <c r="V458" i="18" s="1"/>
  <c r="J9989" i="13"/>
  <c r="I9989" i="13"/>
  <c r="V394" i="18" s="1"/>
  <c r="J9933" i="13"/>
  <c r="I9933" i="13"/>
  <c r="V338" i="18" s="1"/>
  <c r="J9885" i="13"/>
  <c r="I9885" i="13"/>
  <c r="V290" i="18" s="1"/>
  <c r="J9837" i="13"/>
  <c r="I9837" i="13"/>
  <c r="V242" i="18" s="1"/>
  <c r="J9773" i="13"/>
  <c r="I9773" i="13"/>
  <c r="V178" i="18" s="1"/>
  <c r="J9717" i="13"/>
  <c r="I9717" i="13"/>
  <c r="V122" i="18" s="1"/>
  <c r="J9669" i="13"/>
  <c r="I9669" i="13"/>
  <c r="V74" i="18" s="1"/>
  <c r="J9613" i="13"/>
  <c r="I9613" i="13"/>
  <c r="V18" i="18" s="1"/>
  <c r="J9557" i="13"/>
  <c r="I9557" i="13"/>
  <c r="U467" i="18" s="1"/>
  <c r="J9509" i="13"/>
  <c r="I9509" i="13"/>
  <c r="U419" i="18" s="1"/>
  <c r="J9445" i="13"/>
  <c r="I9445" i="13"/>
  <c r="U355" i="18" s="1"/>
  <c r="J9381" i="13"/>
  <c r="I9381" i="13"/>
  <c r="U291" i="18" s="1"/>
  <c r="J9325" i="13"/>
  <c r="I9325" i="13"/>
  <c r="U235" i="18" s="1"/>
  <c r="J9261" i="13"/>
  <c r="I9261" i="13"/>
  <c r="U171" i="18" s="1"/>
  <c r="J9205" i="13"/>
  <c r="I9205" i="13"/>
  <c r="U115" i="18" s="1"/>
  <c r="J9141" i="13"/>
  <c r="I9141" i="13"/>
  <c r="U51" i="18" s="1"/>
  <c r="J9077" i="13"/>
  <c r="I9077" i="13"/>
  <c r="T492" i="18" s="1"/>
  <c r="J9021" i="13"/>
  <c r="I9021" i="13"/>
  <c r="T436" i="18" s="1"/>
  <c r="J8957" i="13"/>
  <c r="I8957" i="13"/>
  <c r="T372" i="18" s="1"/>
  <c r="T316" i="18"/>
  <c r="J8901" i="13"/>
  <c r="I8901" i="13"/>
  <c r="J8845" i="13"/>
  <c r="I8845" i="13"/>
  <c r="T260" i="18" s="1"/>
  <c r="J8773" i="13"/>
  <c r="I8773" i="13"/>
  <c r="T188" i="18" s="1"/>
  <c r="T132" i="18"/>
  <c r="J8717" i="13"/>
  <c r="I8717" i="13"/>
  <c r="J8661" i="13"/>
  <c r="I8661" i="13"/>
  <c r="T76" i="18" s="1"/>
  <c r="J8605" i="13"/>
  <c r="I8605" i="13"/>
  <c r="T20" i="18" s="1"/>
  <c r="J8549" i="13"/>
  <c r="I8549" i="13"/>
  <c r="S469" i="18" s="1"/>
  <c r="J8493" i="13"/>
  <c r="I8493" i="13"/>
  <c r="S413" i="18" s="1"/>
  <c r="J8429" i="13"/>
  <c r="I8429" i="13"/>
  <c r="S349" i="18" s="1"/>
  <c r="J8373" i="13"/>
  <c r="I8373" i="13"/>
  <c r="S293" i="18" s="1"/>
  <c r="J8301" i="13"/>
  <c r="I8301" i="13"/>
  <c r="S221" i="18" s="1"/>
  <c r="J8245" i="13"/>
  <c r="I8245" i="13"/>
  <c r="S165" i="18" s="1"/>
  <c r="J8197" i="13"/>
  <c r="I8197" i="13"/>
  <c r="S117" i="18" s="1"/>
  <c r="J8141" i="13"/>
  <c r="I8141" i="13"/>
  <c r="S61" i="18" s="1"/>
  <c r="J8085" i="13"/>
  <c r="I8085" i="13"/>
  <c r="S5" i="18" s="1"/>
  <c r="J8029" i="13"/>
  <c r="I8029" i="13"/>
  <c r="J7965" i="13"/>
  <c r="I7965" i="13"/>
  <c r="J7909" i="13"/>
  <c r="I7909" i="13"/>
  <c r="J7853" i="13"/>
  <c r="I7853" i="13"/>
  <c r="J7781" i="13"/>
  <c r="I7781" i="13"/>
  <c r="J7725" i="13"/>
  <c r="I7725" i="13"/>
  <c r="J7669" i="13"/>
  <c r="I7669" i="13"/>
  <c r="J7605" i="13"/>
  <c r="I7605" i="13"/>
  <c r="J7549" i="13"/>
  <c r="I7549" i="13"/>
  <c r="J7493" i="13"/>
  <c r="I7493" i="13"/>
  <c r="J7429" i="13"/>
  <c r="I7429" i="13"/>
  <c r="J7365" i="13"/>
  <c r="I7365" i="13"/>
  <c r="J7301" i="13"/>
  <c r="I7301" i="13"/>
  <c r="J7253" i="13"/>
  <c r="I7253" i="13"/>
  <c r="J7197" i="13"/>
  <c r="I7197" i="13"/>
  <c r="J7141" i="13"/>
  <c r="I7141" i="13"/>
  <c r="J7085" i="13"/>
  <c r="I7085" i="13"/>
  <c r="J7029" i="13"/>
  <c r="I7029" i="13"/>
  <c r="J6957" i="13"/>
  <c r="I6957" i="13"/>
  <c r="J6901" i="13"/>
  <c r="I6901" i="13"/>
  <c r="J6845" i="13"/>
  <c r="I6845" i="13"/>
  <c r="J6781" i="13"/>
  <c r="I6781" i="13"/>
  <c r="J6717" i="13"/>
  <c r="I6717" i="13"/>
  <c r="J6661" i="13"/>
  <c r="I6661" i="13"/>
  <c r="J6605" i="13"/>
  <c r="I6605" i="13"/>
  <c r="J14620" i="13"/>
  <c r="I14620" i="13"/>
  <c r="J14556" i="13"/>
  <c r="I14556" i="13"/>
  <c r="J14492" i="13"/>
  <c r="I14492" i="13"/>
  <c r="J14436" i="13"/>
  <c r="I14436" i="13"/>
  <c r="J14380" i="13"/>
  <c r="I14380" i="13"/>
  <c r="J14316" i="13"/>
  <c r="I14316" i="13"/>
  <c r="J14260" i="13"/>
  <c r="I14260" i="13"/>
  <c r="J14204" i="13"/>
  <c r="I14204" i="13"/>
  <c r="J14140" i="13"/>
  <c r="I14140" i="13"/>
  <c r="J14084" i="13"/>
  <c r="I14084" i="13"/>
  <c r="J14028" i="13"/>
  <c r="I14028" i="13"/>
  <c r="J13964" i="13"/>
  <c r="I13964" i="13"/>
  <c r="J13908" i="13"/>
  <c r="I13908" i="13"/>
  <c r="J13844" i="13"/>
  <c r="I13844" i="13"/>
  <c r="J13788" i="13"/>
  <c r="I13788" i="13"/>
  <c r="J13724" i="13"/>
  <c r="I13724" i="13"/>
  <c r="J13652" i="13"/>
  <c r="I13652" i="13"/>
  <c r="J13596" i="13"/>
  <c r="I13596" i="13"/>
  <c r="J13540" i="13"/>
  <c r="I13540" i="13"/>
  <c r="J13476" i="13"/>
  <c r="I13476" i="13"/>
  <c r="J13412" i="13"/>
  <c r="I13412" i="13"/>
  <c r="J13356" i="13"/>
  <c r="I13356" i="13"/>
  <c r="J13300" i="13"/>
  <c r="I13300" i="13"/>
  <c r="J13236" i="13"/>
  <c r="I13236" i="13"/>
  <c r="J13172" i="13"/>
  <c r="I13172" i="13"/>
  <c r="J13116" i="13"/>
  <c r="I13116" i="13"/>
  <c r="J13052" i="13"/>
  <c r="I13052" i="13"/>
  <c r="J12988" i="13"/>
  <c r="I12988" i="13"/>
  <c r="J12916" i="13"/>
  <c r="I12916" i="13"/>
  <c r="J12860" i="13"/>
  <c r="I12860" i="13"/>
  <c r="J12804" i="13"/>
  <c r="I12804" i="13"/>
  <c r="J12740" i="13"/>
  <c r="I12740" i="13"/>
  <c r="J12684" i="13"/>
  <c r="I12684" i="13"/>
  <c r="J12628" i="13"/>
  <c r="I12628" i="13"/>
  <c r="J12564" i="13"/>
  <c r="I12564" i="13"/>
  <c r="P444" i="18" s="1"/>
  <c r="J12500" i="13"/>
  <c r="I12500" i="13"/>
  <c r="P380" i="18" s="1"/>
  <c r="J12444" i="13"/>
  <c r="I12444" i="13"/>
  <c r="P324" i="18" s="1"/>
  <c r="J12380" i="13"/>
  <c r="I12380" i="13"/>
  <c r="P260" i="18" s="1"/>
  <c r="J12300" i="13"/>
  <c r="I12300" i="13"/>
  <c r="P180" i="18" s="1"/>
  <c r="J12244" i="13"/>
  <c r="I12244" i="13"/>
  <c r="P124" i="18" s="1"/>
  <c r="J12180" i="13"/>
  <c r="I12180" i="13"/>
  <c r="P60" i="18" s="1"/>
  <c r="C501" i="18"/>
  <c r="J12116" i="13"/>
  <c r="I12116" i="13"/>
  <c r="J12060" i="13"/>
  <c r="I12060" i="13"/>
  <c r="C445" i="18" s="1"/>
  <c r="J12004" i="13"/>
  <c r="I12004" i="13"/>
  <c r="C389" i="18" s="1"/>
  <c r="J11948" i="13"/>
  <c r="I11948" i="13"/>
  <c r="C333" i="18" s="1"/>
  <c r="J11884" i="13"/>
  <c r="I11884" i="13"/>
  <c r="C269" i="18" s="1"/>
  <c r="J11820" i="13"/>
  <c r="I11820" i="13"/>
  <c r="C205" i="18" s="1"/>
  <c r="J11772" i="13"/>
  <c r="I11772" i="13"/>
  <c r="C157" i="18" s="1"/>
  <c r="J11724" i="13"/>
  <c r="I11724" i="13"/>
  <c r="C109" i="18" s="1"/>
  <c r="J11668" i="13"/>
  <c r="I11668" i="13"/>
  <c r="C53" i="18" s="1"/>
  <c r="J11612" i="13"/>
  <c r="I11612" i="13"/>
  <c r="R502" i="18" s="1"/>
  <c r="J11540" i="13"/>
  <c r="I11540" i="13"/>
  <c r="R430" i="18" s="1"/>
  <c r="J11484" i="13"/>
  <c r="I11484" i="13"/>
  <c r="R374" i="18" s="1"/>
  <c r="J11436" i="13"/>
  <c r="I11436" i="13"/>
  <c r="R326" i="18" s="1"/>
  <c r="J11300" i="13"/>
  <c r="I11300" i="13"/>
  <c r="R190" i="18" s="1"/>
  <c r="J14619" i="13"/>
  <c r="I14619" i="13"/>
  <c r="J14579" i="13"/>
  <c r="I14579" i="13"/>
  <c r="J14531" i="13"/>
  <c r="I14531" i="13"/>
  <c r="J14483" i="13"/>
  <c r="I14483" i="13"/>
  <c r="J14427" i="13"/>
  <c r="I14427" i="13"/>
  <c r="J14371" i="13"/>
  <c r="I14371" i="13"/>
  <c r="J14323" i="13"/>
  <c r="I14323" i="13"/>
  <c r="J14275" i="13"/>
  <c r="I14275" i="13"/>
  <c r="J14235" i="13"/>
  <c r="I14235" i="13"/>
  <c r="J14187" i="13"/>
  <c r="I14187" i="13"/>
  <c r="J14139" i="13"/>
  <c r="I14139" i="13"/>
  <c r="J14083" i="13"/>
  <c r="I14083" i="13"/>
  <c r="J14043" i="13"/>
  <c r="I14043" i="13"/>
  <c r="J14011" i="13"/>
  <c r="I14011" i="13"/>
  <c r="J13963" i="13"/>
  <c r="I13963" i="13"/>
  <c r="J13915" i="13"/>
  <c r="I13915" i="13"/>
  <c r="J13851" i="13"/>
  <c r="I13851" i="13"/>
  <c r="J13803" i="13"/>
  <c r="I13803" i="13"/>
  <c r="J13755" i="13"/>
  <c r="I13755" i="13"/>
  <c r="J13707" i="13"/>
  <c r="I13707" i="13"/>
  <c r="J13651" i="13"/>
  <c r="I13651" i="13"/>
  <c r="J13595" i="13"/>
  <c r="I13595" i="13"/>
  <c r="J13547" i="13"/>
  <c r="I13547" i="13"/>
  <c r="J13491" i="13"/>
  <c r="I13491" i="13"/>
  <c r="J13451" i="13"/>
  <c r="I13451" i="13"/>
  <c r="J13403" i="13"/>
  <c r="I13403" i="13"/>
  <c r="J13347" i="13"/>
  <c r="I13347" i="13"/>
  <c r="J13299" i="13"/>
  <c r="I13299" i="13"/>
  <c r="J13251" i="13"/>
  <c r="I13251" i="13"/>
  <c r="J13203" i="13"/>
  <c r="I13203" i="13"/>
  <c r="J13147" i="13"/>
  <c r="I13147" i="13"/>
  <c r="J13091" i="13"/>
  <c r="I13091" i="13"/>
  <c r="J13043" i="13"/>
  <c r="I13043" i="13"/>
  <c r="J12979" i="13"/>
  <c r="I12979" i="13"/>
  <c r="J12923" i="13"/>
  <c r="I12923" i="13"/>
  <c r="J12883" i="13"/>
  <c r="I12883" i="13"/>
  <c r="J12851" i="13"/>
  <c r="I12851" i="13"/>
  <c r="J12811" i="13"/>
  <c r="I12811" i="13"/>
  <c r="J12747" i="13"/>
  <c r="I12747" i="13"/>
  <c r="J12683" i="13"/>
  <c r="I12683" i="13"/>
  <c r="J12643" i="13"/>
  <c r="I12643" i="13"/>
  <c r="J12603" i="13"/>
  <c r="I12603" i="13"/>
  <c r="P483" i="18" s="1"/>
  <c r="J12563" i="13"/>
  <c r="I12563" i="13"/>
  <c r="P443" i="18" s="1"/>
  <c r="J12523" i="13"/>
  <c r="I12523" i="13"/>
  <c r="P403" i="18" s="1"/>
  <c r="J12475" i="13"/>
  <c r="I12475" i="13"/>
  <c r="P355" i="18" s="1"/>
  <c r="J12435" i="13"/>
  <c r="I12435" i="13"/>
  <c r="P315" i="18" s="1"/>
  <c r="J12395" i="13"/>
  <c r="I12395" i="13"/>
  <c r="P275" i="18" s="1"/>
  <c r="J12355" i="13"/>
  <c r="I12355" i="13"/>
  <c r="P235" i="18" s="1"/>
  <c r="J12307" i="13"/>
  <c r="I12307" i="13"/>
  <c r="P187" i="18" s="1"/>
  <c r="J12267" i="13"/>
  <c r="I12267" i="13"/>
  <c r="P147" i="18" s="1"/>
  <c r="J12227" i="13"/>
  <c r="I12227" i="13"/>
  <c r="P107" i="18" s="1"/>
  <c r="J12179" i="13"/>
  <c r="I12179" i="13"/>
  <c r="P59" i="18" s="1"/>
  <c r="J12131" i="13"/>
  <c r="I12131" i="13"/>
  <c r="P11" i="18" s="1"/>
  <c r="J12083" i="13"/>
  <c r="I12083" i="13"/>
  <c r="C468" i="18" s="1"/>
  <c r="J12043" i="13"/>
  <c r="I12043" i="13"/>
  <c r="C428" i="18" s="1"/>
  <c r="J11995" i="13"/>
  <c r="I11995" i="13"/>
  <c r="C380" i="18" s="1"/>
  <c r="J11955" i="13"/>
  <c r="I11955" i="13"/>
  <c r="C340" i="18" s="1"/>
  <c r="J11915" i="13"/>
  <c r="I11915" i="13"/>
  <c r="C300" i="18" s="1"/>
  <c r="J11875" i="13"/>
  <c r="I11875" i="13"/>
  <c r="C260" i="18" s="1"/>
  <c r="J11827" i="13"/>
  <c r="I11827" i="13"/>
  <c r="C212" i="18" s="1"/>
  <c r="J11787" i="13"/>
  <c r="I11787" i="13"/>
  <c r="C172" i="18" s="1"/>
  <c r="J11755" i="13"/>
  <c r="I11755" i="13"/>
  <c r="C140" i="18" s="1"/>
  <c r="J11715" i="13"/>
  <c r="I11715" i="13"/>
  <c r="C100" i="18" s="1"/>
  <c r="J11675" i="13"/>
  <c r="I11675" i="13"/>
  <c r="C60" i="18" s="1"/>
  <c r="J11627" i="13"/>
  <c r="I11627" i="13"/>
  <c r="C12" i="18" s="1"/>
  <c r="J11579" i="13"/>
  <c r="I11579" i="13"/>
  <c r="R469" i="18" s="1"/>
  <c r="J11539" i="13"/>
  <c r="I11539" i="13"/>
  <c r="R429" i="18" s="1"/>
  <c r="J11499" i="13"/>
  <c r="I11499" i="13"/>
  <c r="R389" i="18" s="1"/>
  <c r="J11451" i="13"/>
  <c r="I11451" i="13"/>
  <c r="R341" i="18" s="1"/>
  <c r="J11411" i="13"/>
  <c r="I11411" i="13"/>
  <c r="R301" i="18" s="1"/>
  <c r="J11363" i="13"/>
  <c r="I11363" i="13"/>
  <c r="R253" i="18" s="1"/>
  <c r="J11323" i="13"/>
  <c r="I11323" i="13"/>
  <c r="R213" i="18" s="1"/>
  <c r="J11283" i="13"/>
  <c r="I11283" i="13"/>
  <c r="R173" i="18" s="1"/>
  <c r="J11235" i="13"/>
  <c r="I11235" i="13"/>
  <c r="R125" i="18" s="1"/>
  <c r="J11195" i="13"/>
  <c r="I11195" i="13"/>
  <c r="R85" i="18" s="1"/>
  <c r="J11155" i="13"/>
  <c r="I11155" i="13"/>
  <c r="R45" i="18" s="1"/>
  <c r="J11123" i="13"/>
  <c r="I11123" i="13"/>
  <c r="R13" i="18" s="1"/>
  <c r="J11083" i="13"/>
  <c r="I11083" i="13"/>
  <c r="Q478" i="18" s="1"/>
  <c r="J11027" i="13"/>
  <c r="I11027" i="13"/>
  <c r="Q422" i="18" s="1"/>
  <c r="J10987" i="13"/>
  <c r="I10987" i="13"/>
  <c r="Q382" i="18" s="1"/>
  <c r="J10947" i="13"/>
  <c r="I10947" i="13"/>
  <c r="Q342" i="18" s="1"/>
  <c r="J10899" i="13"/>
  <c r="I10899" i="13"/>
  <c r="Q294" i="18" s="1"/>
  <c r="J10859" i="13"/>
  <c r="I10859" i="13"/>
  <c r="Q254" i="18" s="1"/>
  <c r="J10819" i="13"/>
  <c r="I10819" i="13"/>
  <c r="Q214" i="18" s="1"/>
  <c r="J10771" i="13"/>
  <c r="I10771" i="13"/>
  <c r="Q166" i="18" s="1"/>
  <c r="J10731" i="13"/>
  <c r="I10731" i="13"/>
  <c r="Q126" i="18" s="1"/>
  <c r="J10691" i="13"/>
  <c r="I10691" i="13"/>
  <c r="Q86" i="18" s="1"/>
  <c r="J10651" i="13"/>
  <c r="I10651" i="13"/>
  <c r="Q46" i="18" s="1"/>
  <c r="J10611" i="13"/>
  <c r="I10611" i="13"/>
  <c r="Q6" i="18" s="1"/>
  <c r="J10571" i="13"/>
  <c r="I10571" i="13"/>
  <c r="W471" i="18" s="1"/>
  <c r="J10531" i="13"/>
  <c r="I10531" i="13"/>
  <c r="W431" i="18" s="1"/>
  <c r="J10491" i="13"/>
  <c r="I10491" i="13"/>
  <c r="W391" i="18" s="1"/>
  <c r="J10451" i="13"/>
  <c r="I10451" i="13"/>
  <c r="W351" i="18" s="1"/>
  <c r="J10411" i="13"/>
  <c r="I10411" i="13"/>
  <c r="W311" i="18" s="1"/>
  <c r="J10363" i="13"/>
  <c r="I10363" i="13"/>
  <c r="W263" i="18" s="1"/>
  <c r="J10323" i="13"/>
  <c r="I10323" i="13"/>
  <c r="W223" i="18" s="1"/>
  <c r="W183" i="18"/>
  <c r="J10283" i="13"/>
  <c r="I10283" i="13"/>
  <c r="J10243" i="13"/>
  <c r="I10243" i="13"/>
  <c r="W143" i="18" s="1"/>
  <c r="J10195" i="13"/>
  <c r="I10195" i="13"/>
  <c r="W95" i="18" s="1"/>
  <c r="J10155" i="13"/>
  <c r="I10155" i="13"/>
  <c r="W55" i="18" s="1"/>
  <c r="J10115" i="13"/>
  <c r="I10115" i="13"/>
  <c r="W15" i="18" s="1"/>
  <c r="J10067" i="13"/>
  <c r="I10067" i="13"/>
  <c r="V472" i="18" s="1"/>
  <c r="J10019" i="13"/>
  <c r="I10019" i="13"/>
  <c r="V424" i="18" s="1"/>
  <c r="V384" i="18"/>
  <c r="J9979" i="13"/>
  <c r="I9979" i="13"/>
  <c r="J9923" i="13"/>
  <c r="I9923" i="13"/>
  <c r="V328" i="18" s="1"/>
  <c r="J9883" i="13"/>
  <c r="I9883" i="13"/>
  <c r="V288" i="18" s="1"/>
  <c r="J9843" i="13"/>
  <c r="I9843" i="13"/>
  <c r="V248" i="18" s="1"/>
  <c r="J9795" i="13"/>
  <c r="I9795" i="13"/>
  <c r="V200" i="18" s="1"/>
  <c r="J9755" i="13"/>
  <c r="I9755" i="13"/>
  <c r="V160" i="18" s="1"/>
  <c r="J9715" i="13"/>
  <c r="I9715" i="13"/>
  <c r="V120" i="18" s="1"/>
  <c r="J9667" i="13"/>
  <c r="I9667" i="13"/>
  <c r="V72" i="18" s="1"/>
  <c r="J9627" i="13"/>
  <c r="I9627" i="13"/>
  <c r="V32" i="18" s="1"/>
  <c r="J9587" i="13"/>
  <c r="I9587" i="13"/>
  <c r="U497" i="18" s="1"/>
  <c r="J9547" i="13"/>
  <c r="I9547" i="13"/>
  <c r="U457" i="18" s="1"/>
  <c r="J9491" i="13"/>
  <c r="I9491" i="13"/>
  <c r="U401" i="18" s="1"/>
  <c r="J9451" i="13"/>
  <c r="I9451" i="13"/>
  <c r="U361" i="18" s="1"/>
  <c r="J9411" i="13"/>
  <c r="I9411" i="13"/>
  <c r="U321" i="18" s="1"/>
  <c r="J9363" i="13"/>
  <c r="I9363" i="13"/>
  <c r="U273" i="18" s="1"/>
  <c r="J9323" i="13"/>
  <c r="I9323" i="13"/>
  <c r="U233" i="18" s="1"/>
  <c r="J9275" i="13"/>
  <c r="I9275" i="13"/>
  <c r="U185" i="18" s="1"/>
  <c r="J9235" i="13"/>
  <c r="I9235" i="13"/>
  <c r="U145" i="18" s="1"/>
  <c r="J9187" i="13"/>
  <c r="I9187" i="13"/>
  <c r="U97" i="18" s="1"/>
  <c r="J9147" i="13"/>
  <c r="I9147" i="13"/>
  <c r="U57" i="18" s="1"/>
  <c r="J9107" i="13"/>
  <c r="I9107" i="13"/>
  <c r="U17" i="18" s="1"/>
  <c r="J9067" i="13"/>
  <c r="I9067" i="13"/>
  <c r="T482" i="18" s="1"/>
  <c r="J9019" i="13"/>
  <c r="I9019" i="13"/>
  <c r="T434" i="18" s="1"/>
  <c r="J8979" i="13"/>
  <c r="I8979" i="13"/>
  <c r="T394" i="18" s="1"/>
  <c r="T362" i="18"/>
  <c r="J8947" i="13"/>
  <c r="I8947" i="13"/>
  <c r="J8907" i="13"/>
  <c r="I8907" i="13"/>
  <c r="T322" i="18" s="1"/>
  <c r="J8867" i="13"/>
  <c r="I8867" i="13"/>
  <c r="T282" i="18" s="1"/>
  <c r="J8843" i="13"/>
  <c r="I8843" i="13"/>
  <c r="T258" i="18" s="1"/>
  <c r="J8803" i="13"/>
  <c r="I8803" i="13"/>
  <c r="T218" i="18" s="1"/>
  <c r="J8779" i="13"/>
  <c r="I8779" i="13"/>
  <c r="T194" i="18" s="1"/>
  <c r="J8755" i="13"/>
  <c r="I8755" i="13"/>
  <c r="T170" i="18" s="1"/>
  <c r="J8723" i="13"/>
  <c r="I8723" i="13"/>
  <c r="T138" i="18" s="1"/>
  <c r="J8699" i="13"/>
  <c r="I8699" i="13"/>
  <c r="T114" i="18" s="1"/>
  <c r="T90" i="18"/>
  <c r="J8675" i="13"/>
  <c r="I8675" i="13"/>
  <c r="J8643" i="13"/>
  <c r="I8643" i="13"/>
  <c r="T58" i="18" s="1"/>
  <c r="J8611" i="13"/>
  <c r="I8611" i="13"/>
  <c r="T26" i="18" s="1"/>
  <c r="J8587" i="13"/>
  <c r="I8587" i="13"/>
  <c r="T2" i="18" s="1"/>
  <c r="J8555" i="13"/>
  <c r="I8555" i="13"/>
  <c r="S475" i="18" s="1"/>
  <c r="J8531" i="13"/>
  <c r="I8531" i="13"/>
  <c r="S451" i="18" s="1"/>
  <c r="J8507" i="13"/>
  <c r="I8507" i="13"/>
  <c r="S427" i="18" s="1"/>
  <c r="J8475" i="13"/>
  <c r="I8475" i="13"/>
  <c r="S395" i="18" s="1"/>
  <c r="J8443" i="13"/>
  <c r="I8443" i="13"/>
  <c r="S363" i="18" s="1"/>
  <c r="J8419" i="13"/>
  <c r="I8419" i="13"/>
  <c r="S339" i="18" s="1"/>
  <c r="J8387" i="13"/>
  <c r="I8387" i="13"/>
  <c r="S307" i="18" s="1"/>
  <c r="J8363" i="13"/>
  <c r="I8363" i="13"/>
  <c r="S283" i="18" s="1"/>
  <c r="J8331" i="13"/>
  <c r="I8331" i="13"/>
  <c r="S251" i="18" s="1"/>
  <c r="J8299" i="13"/>
  <c r="I8299" i="13"/>
  <c r="S219" i="18" s="1"/>
  <c r="J8267" i="13"/>
  <c r="I8267" i="13"/>
  <c r="S187" i="18" s="1"/>
  <c r="J8243" i="13"/>
  <c r="I8243" i="13"/>
  <c r="S163" i="18" s="1"/>
  <c r="J8211" i="13"/>
  <c r="I8211" i="13"/>
  <c r="S131" i="18" s="1"/>
  <c r="J14618" i="13"/>
  <c r="I14618" i="13"/>
  <c r="J14594" i="13"/>
  <c r="I14594" i="13"/>
  <c r="J14570" i="13"/>
  <c r="I14570" i="13"/>
  <c r="J14538" i="13"/>
  <c r="I14538" i="13"/>
  <c r="J14514" i="13"/>
  <c r="I14514" i="13"/>
  <c r="J14490" i="13"/>
  <c r="I14490" i="13"/>
  <c r="J14458" i="13"/>
  <c r="I14458" i="13"/>
  <c r="J14434" i="13"/>
  <c r="I14434" i="13"/>
  <c r="J14410" i="13"/>
  <c r="I14410" i="13"/>
  <c r="J14394" i="13"/>
  <c r="I14394" i="13"/>
  <c r="J14378" i="13"/>
  <c r="I14378" i="13"/>
  <c r="J14354" i="13"/>
  <c r="I14354" i="13"/>
  <c r="J14330" i="13"/>
  <c r="I14330" i="13"/>
  <c r="J14314" i="13"/>
  <c r="I14314" i="13"/>
  <c r="J14298" i="13"/>
  <c r="I14298" i="13"/>
  <c r="J14290" i="13"/>
  <c r="I14290" i="13"/>
  <c r="J14274" i="13"/>
  <c r="I14274" i="13"/>
  <c r="J14250" i="13"/>
  <c r="I14250" i="13"/>
  <c r="J14234" i="13"/>
  <c r="I14234" i="13"/>
  <c r="J14218" i="13"/>
  <c r="I14218" i="13"/>
  <c r="J14202" i="13"/>
  <c r="I14202" i="13"/>
  <c r="J14186" i="13"/>
  <c r="I14186" i="13"/>
  <c r="J14178" i="13"/>
  <c r="I14178" i="13"/>
  <c r="J14162" i="13"/>
  <c r="I14162" i="13"/>
  <c r="J14146" i="13"/>
  <c r="I14146" i="13"/>
  <c r="J14130" i="13"/>
  <c r="I14130" i="13"/>
  <c r="J14114" i="13"/>
  <c r="I14114" i="13"/>
  <c r="J14098" i="13"/>
  <c r="I14098" i="13"/>
  <c r="J14082" i="13"/>
  <c r="I14082" i="13"/>
  <c r="J14066" i="13"/>
  <c r="I14066" i="13"/>
  <c r="J14050" i="13"/>
  <c r="I14050" i="13"/>
  <c r="J14034" i="13"/>
  <c r="I14034" i="13"/>
  <c r="J14018" i="13"/>
  <c r="I14018" i="13"/>
  <c r="J14002" i="13"/>
  <c r="I14002" i="13"/>
  <c r="J13986" i="13"/>
  <c r="I13986" i="13"/>
  <c r="J13978" i="13"/>
  <c r="I13978" i="13"/>
  <c r="J13962" i="13"/>
  <c r="I13962" i="13"/>
  <c r="J13946" i="13"/>
  <c r="I13946" i="13"/>
  <c r="J13930" i="13"/>
  <c r="I13930" i="13"/>
  <c r="J13922" i="13"/>
  <c r="I13922" i="13"/>
  <c r="J13914" i="13"/>
  <c r="I13914" i="13"/>
  <c r="J13906" i="13"/>
  <c r="I13906" i="13"/>
  <c r="J13890" i="13"/>
  <c r="I13890" i="13"/>
  <c r="J13882" i="13"/>
  <c r="I13882" i="13"/>
  <c r="J13874" i="13"/>
  <c r="I13874" i="13"/>
  <c r="J13866" i="13"/>
  <c r="I13866" i="13"/>
  <c r="J13858" i="13"/>
  <c r="I13858" i="13"/>
  <c r="J13850" i="13"/>
  <c r="I13850" i="13"/>
  <c r="J13842" i="13"/>
  <c r="I13842" i="13"/>
  <c r="J13834" i="13"/>
  <c r="I13834" i="13"/>
  <c r="J13826" i="13"/>
  <c r="I13826" i="13"/>
  <c r="J13818" i="13"/>
  <c r="I13818" i="13"/>
  <c r="J13810" i="13"/>
  <c r="I13810" i="13"/>
  <c r="J13802" i="13"/>
  <c r="I13802" i="13"/>
  <c r="J13794" i="13"/>
  <c r="I13794" i="13"/>
  <c r="J13786" i="13"/>
  <c r="I13786" i="13"/>
  <c r="J13778" i="13"/>
  <c r="I13778" i="13"/>
  <c r="J13770" i="13"/>
  <c r="I13770" i="13"/>
  <c r="J13762" i="13"/>
  <c r="I13762" i="13"/>
  <c r="J13754" i="13"/>
  <c r="I13754" i="13"/>
  <c r="J13746" i="13"/>
  <c r="I13746" i="13"/>
  <c r="J13738" i="13"/>
  <c r="I13738" i="13"/>
  <c r="J13730" i="13"/>
  <c r="I13730" i="13"/>
  <c r="J13722" i="13"/>
  <c r="I13722" i="13"/>
  <c r="J13714" i="13"/>
  <c r="I13714" i="13"/>
  <c r="J13706" i="13"/>
  <c r="I13706" i="13"/>
  <c r="J13698" i="13"/>
  <c r="I13698" i="13"/>
  <c r="J13690" i="13"/>
  <c r="I13690" i="13"/>
  <c r="J13682" i="13"/>
  <c r="I13682" i="13"/>
  <c r="J13674" i="13"/>
  <c r="I13674" i="13"/>
  <c r="J13666" i="13"/>
  <c r="I13666" i="13"/>
  <c r="J13658" i="13"/>
  <c r="I13658" i="13"/>
  <c r="J13650" i="13"/>
  <c r="I13650" i="13"/>
  <c r="J13642" i="13"/>
  <c r="I13642" i="13"/>
  <c r="J13634" i="13"/>
  <c r="I13634" i="13"/>
  <c r="J13626" i="13"/>
  <c r="I13626" i="13"/>
  <c r="J13618" i="13"/>
  <c r="I13618" i="13"/>
  <c r="J13610" i="13"/>
  <c r="I13610" i="13"/>
  <c r="J13602" i="13"/>
  <c r="I13602" i="13"/>
  <c r="J13594" i="13"/>
  <c r="I13594" i="13"/>
  <c r="J13586" i="13"/>
  <c r="I13586" i="13"/>
  <c r="J13578" i="13"/>
  <c r="I13578" i="13"/>
  <c r="J13570" i="13"/>
  <c r="I13570" i="13"/>
  <c r="J13562" i="13"/>
  <c r="I13562" i="13"/>
  <c r="J13554" i="13"/>
  <c r="I13554" i="13"/>
  <c r="J13546" i="13"/>
  <c r="I13546" i="13"/>
  <c r="J13538" i="13"/>
  <c r="I13538" i="13"/>
  <c r="J13530" i="13"/>
  <c r="I13530" i="13"/>
  <c r="J13522" i="13"/>
  <c r="I13522" i="13"/>
  <c r="J13514" i="13"/>
  <c r="I13514" i="13"/>
  <c r="J13506" i="13"/>
  <c r="I13506" i="13"/>
  <c r="J13498" i="13"/>
  <c r="I13498" i="13"/>
  <c r="J13490" i="13"/>
  <c r="I13490" i="13"/>
  <c r="J13482" i="13"/>
  <c r="I13482" i="13"/>
  <c r="J13474" i="13"/>
  <c r="I13474" i="13"/>
  <c r="J13466" i="13"/>
  <c r="I13466" i="13"/>
  <c r="J13458" i="13"/>
  <c r="I13458" i="13"/>
  <c r="J13450" i="13"/>
  <c r="I13450" i="13"/>
  <c r="J13442" i="13"/>
  <c r="I13442" i="13"/>
  <c r="J13434" i="13"/>
  <c r="I13434" i="13"/>
  <c r="J13426" i="13"/>
  <c r="I13426" i="13"/>
  <c r="J13418" i="13"/>
  <c r="I13418" i="13"/>
  <c r="J13410" i="13"/>
  <c r="I13410" i="13"/>
  <c r="J13402" i="13"/>
  <c r="I13402" i="13"/>
  <c r="J13394" i="13"/>
  <c r="I13394" i="13"/>
  <c r="J13386" i="13"/>
  <c r="I13386" i="13"/>
  <c r="J13378" i="13"/>
  <c r="I13378" i="13"/>
  <c r="J13370" i="13"/>
  <c r="I13370" i="13"/>
  <c r="J13362" i="13"/>
  <c r="I13362" i="13"/>
  <c r="J13354" i="13"/>
  <c r="I13354" i="13"/>
  <c r="J13346" i="13"/>
  <c r="I13346" i="13"/>
  <c r="J13338" i="13"/>
  <c r="I13338" i="13"/>
  <c r="J13330" i="13"/>
  <c r="I13330" i="13"/>
  <c r="J13322" i="13"/>
  <c r="I13322" i="13"/>
  <c r="J13314" i="13"/>
  <c r="I13314" i="13"/>
  <c r="J13306" i="13"/>
  <c r="I13306" i="13"/>
  <c r="J13298" i="13"/>
  <c r="I13298" i="13"/>
  <c r="J13290" i="13"/>
  <c r="I13290" i="13"/>
  <c r="J13282" i="13"/>
  <c r="I13282" i="13"/>
  <c r="J13274" i="13"/>
  <c r="I13274" i="13"/>
  <c r="J13266" i="13"/>
  <c r="I13266" i="13"/>
  <c r="J13258" i="13"/>
  <c r="I13258" i="13"/>
  <c r="J13250" i="13"/>
  <c r="I13250" i="13"/>
  <c r="J13242" i="13"/>
  <c r="I13242" i="13"/>
  <c r="J13234" i="13"/>
  <c r="I13234" i="13"/>
  <c r="J13226" i="13"/>
  <c r="I13226" i="13"/>
  <c r="J13218" i="13"/>
  <c r="I13218" i="13"/>
  <c r="J13210" i="13"/>
  <c r="I13210" i="13"/>
  <c r="J13202" i="13"/>
  <c r="I13202" i="13"/>
  <c r="J13194" i="13"/>
  <c r="I13194" i="13"/>
  <c r="J13186" i="13"/>
  <c r="I13186" i="13"/>
  <c r="J13178" i="13"/>
  <c r="I13178" i="13"/>
  <c r="J13170" i="13"/>
  <c r="I13170" i="13"/>
  <c r="J13162" i="13"/>
  <c r="I13162" i="13"/>
  <c r="J13154" i="13"/>
  <c r="I13154" i="13"/>
  <c r="J13146" i="13"/>
  <c r="I13146" i="13"/>
  <c r="J13138" i="13"/>
  <c r="I13138" i="13"/>
  <c r="J13130" i="13"/>
  <c r="I13130" i="13"/>
  <c r="J13122" i="13"/>
  <c r="I13122" i="13"/>
  <c r="J13114" i="13"/>
  <c r="I13114" i="13"/>
  <c r="J13106" i="13"/>
  <c r="I13106" i="13"/>
  <c r="J13098" i="13"/>
  <c r="I13098" i="13"/>
  <c r="J13090" i="13"/>
  <c r="I13090" i="13"/>
  <c r="J13082" i="13"/>
  <c r="I13082" i="13"/>
  <c r="J13074" i="13"/>
  <c r="I13074" i="13"/>
  <c r="J13066" i="13"/>
  <c r="I13066" i="13"/>
  <c r="J13058" i="13"/>
  <c r="I13058" i="13"/>
  <c r="J13050" i="13"/>
  <c r="I13050" i="13"/>
  <c r="J13042" i="13"/>
  <c r="I13042" i="13"/>
  <c r="J13034" i="13"/>
  <c r="I13034" i="13"/>
  <c r="J13026" i="13"/>
  <c r="I13026" i="13"/>
  <c r="J13018" i="13"/>
  <c r="I13018" i="13"/>
  <c r="J13010" i="13"/>
  <c r="I13010" i="13"/>
  <c r="J13002" i="13"/>
  <c r="I13002" i="13"/>
  <c r="J12994" i="13"/>
  <c r="I12994" i="13"/>
  <c r="J12986" i="13"/>
  <c r="I12986" i="13"/>
  <c r="J12978" i="13"/>
  <c r="I12978" i="13"/>
  <c r="J12970" i="13"/>
  <c r="I12970" i="13"/>
  <c r="J12962" i="13"/>
  <c r="I12962" i="13"/>
  <c r="J12954" i="13"/>
  <c r="I12954" i="13"/>
  <c r="J12946" i="13"/>
  <c r="I12946" i="13"/>
  <c r="J12938" i="13"/>
  <c r="I12938" i="13"/>
  <c r="J12930" i="13"/>
  <c r="I12930" i="13"/>
  <c r="J12922" i="13"/>
  <c r="I12922" i="13"/>
  <c r="J12914" i="13"/>
  <c r="I12914" i="13"/>
  <c r="J12906" i="13"/>
  <c r="I12906" i="13"/>
  <c r="J12898" i="13"/>
  <c r="I12898" i="13"/>
  <c r="J12890" i="13"/>
  <c r="I12890" i="13"/>
  <c r="J12882" i="13"/>
  <c r="I12882" i="13"/>
  <c r="J12874" i="13"/>
  <c r="I12874" i="13"/>
  <c r="J12866" i="13"/>
  <c r="I12866" i="13"/>
  <c r="J12858" i="13"/>
  <c r="I12858" i="13"/>
  <c r="J12850" i="13"/>
  <c r="I12850" i="13"/>
  <c r="J12842" i="13"/>
  <c r="I12842" i="13"/>
  <c r="J12834" i="13"/>
  <c r="I12834" i="13"/>
  <c r="J12826" i="13"/>
  <c r="I12826" i="13"/>
  <c r="J12818" i="13"/>
  <c r="I12818" i="13"/>
  <c r="J12810" i="13"/>
  <c r="I12810" i="13"/>
  <c r="J12802" i="13"/>
  <c r="I12802" i="13"/>
  <c r="J12794" i="13"/>
  <c r="I12794" i="13"/>
  <c r="J12786" i="13"/>
  <c r="I12786" i="13"/>
  <c r="J12778" i="13"/>
  <c r="I12778" i="13"/>
  <c r="J12770" i="13"/>
  <c r="I12770" i="13"/>
  <c r="J12762" i="13"/>
  <c r="I12762" i="13"/>
  <c r="J12754" i="13"/>
  <c r="I12754" i="13"/>
  <c r="J12746" i="13"/>
  <c r="I12746" i="13"/>
  <c r="J12738" i="13"/>
  <c r="I12738" i="13"/>
  <c r="J12730" i="13"/>
  <c r="I12730" i="13"/>
  <c r="J12722" i="13"/>
  <c r="I12722" i="13"/>
  <c r="J12714" i="13"/>
  <c r="I12714" i="13"/>
  <c r="J12706" i="13"/>
  <c r="I12706" i="13"/>
  <c r="J12698" i="13"/>
  <c r="I12698" i="13"/>
  <c r="J12690" i="13"/>
  <c r="I12690" i="13"/>
  <c r="J12682" i="13"/>
  <c r="I12682" i="13"/>
  <c r="J12674" i="13"/>
  <c r="I12674" i="13"/>
  <c r="J12666" i="13"/>
  <c r="I12666" i="13"/>
  <c r="J12658" i="13"/>
  <c r="I12658" i="13"/>
  <c r="J12650" i="13"/>
  <c r="I12650" i="13"/>
  <c r="J12642" i="13"/>
  <c r="I12642" i="13"/>
  <c r="J12634" i="13"/>
  <c r="I12634" i="13"/>
  <c r="J12626" i="13"/>
  <c r="I12626" i="13"/>
  <c r="P506" i="18" s="1"/>
  <c r="J12618" i="13"/>
  <c r="I12618" i="13"/>
  <c r="P498" i="18" s="1"/>
  <c r="J12610" i="13"/>
  <c r="I12610" i="13"/>
  <c r="P490" i="18" s="1"/>
  <c r="J12602" i="13"/>
  <c r="I12602" i="13"/>
  <c r="P482" i="18" s="1"/>
  <c r="J12594" i="13"/>
  <c r="I12594" i="13"/>
  <c r="P474" i="18" s="1"/>
  <c r="J12586" i="13"/>
  <c r="I12586" i="13"/>
  <c r="P466" i="18" s="1"/>
  <c r="J12578" i="13"/>
  <c r="I12578" i="13"/>
  <c r="P458" i="18" s="1"/>
  <c r="J12570" i="13"/>
  <c r="I12570" i="13"/>
  <c r="P450" i="18" s="1"/>
  <c r="J12562" i="13"/>
  <c r="I12562" i="13"/>
  <c r="P442" i="18" s="1"/>
  <c r="J12554" i="13"/>
  <c r="I12554" i="13"/>
  <c r="P434" i="18" s="1"/>
  <c r="P426" i="18"/>
  <c r="J12546" i="13"/>
  <c r="I12546" i="13"/>
  <c r="J12538" i="13"/>
  <c r="I12538" i="13"/>
  <c r="P418" i="18" s="1"/>
  <c r="J12530" i="13"/>
  <c r="I12530" i="13"/>
  <c r="P410" i="18" s="1"/>
  <c r="J12522" i="13"/>
  <c r="I12522" i="13"/>
  <c r="P402" i="18" s="1"/>
  <c r="J12514" i="13"/>
  <c r="I12514" i="13"/>
  <c r="P394" i="18" s="1"/>
  <c r="J12506" i="13"/>
  <c r="I12506" i="13"/>
  <c r="P386" i="18" s="1"/>
  <c r="J12498" i="13"/>
  <c r="I12498" i="13"/>
  <c r="P378" i="18" s="1"/>
  <c r="J12490" i="13"/>
  <c r="I12490" i="13"/>
  <c r="P370" i="18" s="1"/>
  <c r="J12482" i="13"/>
  <c r="I12482" i="13"/>
  <c r="P362" i="18" s="1"/>
  <c r="J12474" i="13"/>
  <c r="I12474" i="13"/>
  <c r="P354" i="18" s="1"/>
  <c r="J12466" i="13"/>
  <c r="I12466" i="13"/>
  <c r="P346" i="18" s="1"/>
  <c r="J12458" i="13"/>
  <c r="I12458" i="13"/>
  <c r="P338" i="18" s="1"/>
  <c r="J12450" i="13"/>
  <c r="I12450" i="13"/>
  <c r="P330" i="18" s="1"/>
  <c r="J12442" i="13"/>
  <c r="I12442" i="13"/>
  <c r="P322" i="18" s="1"/>
  <c r="J12434" i="13"/>
  <c r="I12434" i="13"/>
  <c r="P314" i="18" s="1"/>
  <c r="J12426" i="13"/>
  <c r="I12426" i="13"/>
  <c r="P306" i="18" s="1"/>
  <c r="J12418" i="13"/>
  <c r="I12418" i="13"/>
  <c r="P298" i="18" s="1"/>
  <c r="J12410" i="13"/>
  <c r="I12410" i="13"/>
  <c r="P290" i="18" s="1"/>
  <c r="J12402" i="13"/>
  <c r="I12402" i="13"/>
  <c r="P282" i="18" s="1"/>
  <c r="J12394" i="13"/>
  <c r="I12394" i="13"/>
  <c r="P274" i="18" s="1"/>
  <c r="J12386" i="13"/>
  <c r="I12386" i="13"/>
  <c r="P266" i="18" s="1"/>
  <c r="J12378" i="13"/>
  <c r="I12378" i="13"/>
  <c r="P258" i="18" s="1"/>
  <c r="J12370" i="13"/>
  <c r="I12370" i="13"/>
  <c r="P250" i="18" s="1"/>
  <c r="J12362" i="13"/>
  <c r="I12362" i="13"/>
  <c r="P242" i="18" s="1"/>
  <c r="J12354" i="13"/>
  <c r="I12354" i="13"/>
  <c r="P234" i="18" s="1"/>
  <c r="J12346" i="13"/>
  <c r="I12346" i="13"/>
  <c r="P226" i="18" s="1"/>
  <c r="J12338" i="13"/>
  <c r="I12338" i="13"/>
  <c r="P218" i="18" s="1"/>
  <c r="J12330" i="13"/>
  <c r="I12330" i="13"/>
  <c r="P210" i="18" s="1"/>
  <c r="J12322" i="13"/>
  <c r="I12322" i="13"/>
  <c r="P202" i="18" s="1"/>
  <c r="J12314" i="13"/>
  <c r="I12314" i="13"/>
  <c r="P194" i="18" s="1"/>
  <c r="J12306" i="13"/>
  <c r="I12306" i="13"/>
  <c r="P186" i="18" s="1"/>
  <c r="J12298" i="13"/>
  <c r="I12298" i="13"/>
  <c r="P178" i="18" s="1"/>
  <c r="J12290" i="13"/>
  <c r="I12290" i="13"/>
  <c r="P170" i="18" s="1"/>
  <c r="J12282" i="13"/>
  <c r="I12282" i="13"/>
  <c r="P162" i="18" s="1"/>
  <c r="J12274" i="13"/>
  <c r="I12274" i="13"/>
  <c r="P154" i="18" s="1"/>
  <c r="J12266" i="13"/>
  <c r="I12266" i="13"/>
  <c r="P146" i="18" s="1"/>
  <c r="J12258" i="13"/>
  <c r="I12258" i="13"/>
  <c r="P138" i="18" s="1"/>
  <c r="J12250" i="13"/>
  <c r="I12250" i="13"/>
  <c r="P130" i="18" s="1"/>
  <c r="J12242" i="13"/>
  <c r="I12242" i="13"/>
  <c r="P122" i="18" s="1"/>
  <c r="J12234" i="13"/>
  <c r="I12234" i="13"/>
  <c r="P114" i="18" s="1"/>
  <c r="P106" i="18"/>
  <c r="J12226" i="13"/>
  <c r="I12226" i="13"/>
  <c r="J12218" i="13"/>
  <c r="I12218" i="13"/>
  <c r="P98" i="18" s="1"/>
  <c r="J12210" i="13"/>
  <c r="I12210" i="13"/>
  <c r="P90" i="18" s="1"/>
  <c r="J12202" i="13"/>
  <c r="I12202" i="13"/>
  <c r="P82" i="18" s="1"/>
  <c r="J12194" i="13"/>
  <c r="I12194" i="13"/>
  <c r="P74" i="18" s="1"/>
  <c r="J12186" i="13"/>
  <c r="I12186" i="13"/>
  <c r="P66" i="18" s="1"/>
  <c r="J12178" i="13"/>
  <c r="I12178" i="13"/>
  <c r="P58" i="18" s="1"/>
  <c r="P50" i="18"/>
  <c r="J12170" i="13"/>
  <c r="I12170" i="13"/>
  <c r="J12162" i="13"/>
  <c r="I12162" i="13"/>
  <c r="P42" i="18" s="1"/>
  <c r="J12154" i="13"/>
  <c r="I12154" i="13"/>
  <c r="P34" i="18" s="1"/>
  <c r="J12146" i="13"/>
  <c r="I12146" i="13"/>
  <c r="P26" i="18" s="1"/>
  <c r="J12138" i="13"/>
  <c r="I12138" i="13"/>
  <c r="P18" i="18" s="1"/>
  <c r="J12130" i="13"/>
  <c r="I12130" i="13"/>
  <c r="P10" i="18" s="1"/>
  <c r="J12122" i="13"/>
  <c r="I12122" i="13"/>
  <c r="P2" i="18" s="1"/>
  <c r="J12114" i="13"/>
  <c r="I12114" i="13"/>
  <c r="C499" i="18" s="1"/>
  <c r="C491" i="18"/>
  <c r="J12106" i="13"/>
  <c r="I12106" i="13"/>
  <c r="J12098" i="13"/>
  <c r="I12098" i="13"/>
  <c r="C483" i="18" s="1"/>
  <c r="J12090" i="13"/>
  <c r="I12090" i="13"/>
  <c r="C475" i="18" s="1"/>
  <c r="J12082" i="13"/>
  <c r="I12082" i="13"/>
  <c r="C467" i="18" s="1"/>
  <c r="J12074" i="13"/>
  <c r="I12074" i="13"/>
  <c r="C459" i="18" s="1"/>
  <c r="J12066" i="13"/>
  <c r="I12066" i="13"/>
  <c r="C451" i="18" s="1"/>
  <c r="C443" i="18"/>
  <c r="J12058" i="13"/>
  <c r="I12058" i="13"/>
  <c r="J12050" i="13"/>
  <c r="I12050" i="13"/>
  <c r="C435" i="18" s="1"/>
  <c r="J12042" i="13"/>
  <c r="I12042" i="13"/>
  <c r="C427" i="18" s="1"/>
  <c r="C419" i="18"/>
  <c r="J12034" i="13"/>
  <c r="I12034" i="13"/>
  <c r="J12026" i="13"/>
  <c r="I12026" i="13"/>
  <c r="C411" i="18" s="1"/>
  <c r="J12018" i="13"/>
  <c r="I12018" i="13"/>
  <c r="C403" i="18" s="1"/>
  <c r="J12010" i="13"/>
  <c r="I12010" i="13"/>
  <c r="C395" i="18" s="1"/>
  <c r="J12002" i="13"/>
  <c r="I12002" i="13"/>
  <c r="C387" i="18" s="1"/>
  <c r="J11994" i="13"/>
  <c r="I11994" i="13"/>
  <c r="C379" i="18" s="1"/>
  <c r="J11986" i="13"/>
  <c r="I11986" i="13"/>
  <c r="C371" i="18" s="1"/>
  <c r="J11978" i="13"/>
  <c r="I11978" i="13"/>
  <c r="C363" i="18" s="1"/>
  <c r="J11970" i="13"/>
  <c r="I11970" i="13"/>
  <c r="C355" i="18" s="1"/>
  <c r="J11962" i="13"/>
  <c r="I11962" i="13"/>
  <c r="C347" i="18" s="1"/>
  <c r="J11954" i="13"/>
  <c r="I11954" i="13"/>
  <c r="C339" i="18" s="1"/>
  <c r="J11946" i="13"/>
  <c r="I11946" i="13"/>
  <c r="C331" i="18" s="1"/>
  <c r="J11938" i="13"/>
  <c r="I11938" i="13"/>
  <c r="C323" i="18" s="1"/>
  <c r="J11930" i="13"/>
  <c r="I11930" i="13"/>
  <c r="C315" i="18" s="1"/>
  <c r="J11922" i="13"/>
  <c r="I11922" i="13"/>
  <c r="C307" i="18" s="1"/>
  <c r="J11914" i="13"/>
  <c r="I11914" i="13"/>
  <c r="C299" i="18" s="1"/>
  <c r="J11906" i="13"/>
  <c r="I11906" i="13"/>
  <c r="C291" i="18" s="1"/>
  <c r="J11898" i="13"/>
  <c r="I11898" i="13"/>
  <c r="C283" i="18" s="1"/>
  <c r="J11890" i="13"/>
  <c r="I11890" i="13"/>
  <c r="C275" i="18" s="1"/>
  <c r="J11882" i="13"/>
  <c r="I11882" i="13"/>
  <c r="C267" i="18" s="1"/>
  <c r="J11874" i="13"/>
  <c r="I11874" i="13"/>
  <c r="C259" i="18" s="1"/>
  <c r="J11866" i="13"/>
  <c r="I11866" i="13"/>
  <c r="C251" i="18" s="1"/>
  <c r="J11858" i="13"/>
  <c r="I11858" i="13"/>
  <c r="C243" i="18" s="1"/>
  <c r="J11850" i="13"/>
  <c r="I11850" i="13"/>
  <c r="C235" i="18" s="1"/>
  <c r="J11842" i="13"/>
  <c r="I11842" i="13"/>
  <c r="C227" i="18" s="1"/>
  <c r="J11834" i="13"/>
  <c r="I11834" i="13"/>
  <c r="C219" i="18" s="1"/>
  <c r="J11826" i="13"/>
  <c r="I11826" i="13"/>
  <c r="C211" i="18" s="1"/>
  <c r="J11818" i="13"/>
  <c r="I11818" i="13"/>
  <c r="C203" i="18" s="1"/>
  <c r="C195" i="18"/>
  <c r="J11810" i="13"/>
  <c r="I11810" i="13"/>
  <c r="J11802" i="13"/>
  <c r="I11802" i="13"/>
  <c r="C187" i="18" s="1"/>
  <c r="J11794" i="13"/>
  <c r="I11794" i="13"/>
  <c r="C179" i="18" s="1"/>
  <c r="C171" i="18"/>
  <c r="J11786" i="13"/>
  <c r="I11786" i="13"/>
  <c r="J11778" i="13"/>
  <c r="I11778" i="13"/>
  <c r="C163" i="18" s="1"/>
  <c r="J11770" i="13"/>
  <c r="I11770" i="13"/>
  <c r="C155" i="18" s="1"/>
  <c r="J11762" i="13"/>
  <c r="I11762" i="13"/>
  <c r="C147" i="18" s="1"/>
  <c r="J11754" i="13"/>
  <c r="I11754" i="13"/>
  <c r="C139" i="18" s="1"/>
  <c r="J11746" i="13"/>
  <c r="I11746" i="13"/>
  <c r="C131" i="18" s="1"/>
  <c r="J11738" i="13"/>
  <c r="I11738" i="13"/>
  <c r="C123" i="18" s="1"/>
  <c r="J11730" i="13"/>
  <c r="I11730" i="13"/>
  <c r="C115" i="18" s="1"/>
  <c r="J11722" i="13"/>
  <c r="I11722" i="13"/>
  <c r="C107" i="18" s="1"/>
  <c r="J11714" i="13"/>
  <c r="I11714" i="13"/>
  <c r="C99" i="18" s="1"/>
  <c r="J11706" i="13"/>
  <c r="I11706" i="13"/>
  <c r="C91" i="18" s="1"/>
  <c r="J11698" i="13"/>
  <c r="I11698" i="13"/>
  <c r="C83" i="18" s="1"/>
  <c r="J11690" i="13"/>
  <c r="I11690" i="13"/>
  <c r="C75" i="18" s="1"/>
  <c r="J11682" i="13"/>
  <c r="I11682" i="13"/>
  <c r="C67" i="18" s="1"/>
  <c r="J11674" i="13"/>
  <c r="I11674" i="13"/>
  <c r="C59" i="18" s="1"/>
  <c r="J11666" i="13"/>
  <c r="I11666" i="13"/>
  <c r="C51" i="18" s="1"/>
  <c r="J11658" i="13"/>
  <c r="I11658" i="13"/>
  <c r="C43" i="18" s="1"/>
  <c r="J11650" i="13"/>
  <c r="I11650" i="13"/>
  <c r="C35" i="18" s="1"/>
  <c r="J11642" i="13"/>
  <c r="I11642" i="13"/>
  <c r="C27" i="18" s="1"/>
  <c r="J11634" i="13"/>
  <c r="I11634" i="13"/>
  <c r="C19" i="18" s="1"/>
  <c r="J11626" i="13"/>
  <c r="I11626" i="13"/>
  <c r="C11" i="18" s="1"/>
  <c r="J11618" i="13"/>
  <c r="I11618" i="13"/>
  <c r="C3" i="18" s="1"/>
  <c r="J11610" i="13"/>
  <c r="I11610" i="13"/>
  <c r="R500" i="18" s="1"/>
  <c r="J11602" i="13"/>
  <c r="I11602" i="13"/>
  <c r="R492" i="18" s="1"/>
  <c r="J11594" i="13"/>
  <c r="I11594" i="13"/>
  <c r="R484" i="18" s="1"/>
  <c r="J11586" i="13"/>
  <c r="I11586" i="13"/>
  <c r="R476" i="18" s="1"/>
  <c r="J11578" i="13"/>
  <c r="I11578" i="13"/>
  <c r="R468" i="18" s="1"/>
  <c r="J11570" i="13"/>
  <c r="I11570" i="13"/>
  <c r="R460" i="18" s="1"/>
  <c r="J11562" i="13"/>
  <c r="I11562" i="13"/>
  <c r="R452" i="18" s="1"/>
  <c r="J11554" i="13"/>
  <c r="I11554" i="13"/>
  <c r="R444" i="18" s="1"/>
  <c r="J11546" i="13"/>
  <c r="I11546" i="13"/>
  <c r="R436" i="18" s="1"/>
  <c r="J11538" i="13"/>
  <c r="I11538" i="13"/>
  <c r="R428" i="18" s="1"/>
  <c r="J11530" i="13"/>
  <c r="I11530" i="13"/>
  <c r="R420" i="18" s="1"/>
  <c r="R412" i="18"/>
  <c r="J11522" i="13"/>
  <c r="I11522" i="13"/>
  <c r="J11514" i="13"/>
  <c r="I11514" i="13"/>
  <c r="R404" i="18" s="1"/>
  <c r="J11506" i="13"/>
  <c r="I11506" i="13"/>
  <c r="R396" i="18" s="1"/>
  <c r="J11498" i="13"/>
  <c r="I11498" i="13"/>
  <c r="R388" i="18" s="1"/>
  <c r="J11490" i="13"/>
  <c r="I11490" i="13"/>
  <c r="R380" i="18" s="1"/>
  <c r="J11482" i="13"/>
  <c r="I11482" i="13"/>
  <c r="R372" i="18" s="1"/>
  <c r="J11474" i="13"/>
  <c r="I11474" i="13"/>
  <c r="R364" i="18" s="1"/>
  <c r="J11466" i="13"/>
  <c r="I11466" i="13"/>
  <c r="R356" i="18" s="1"/>
  <c r="J11458" i="13"/>
  <c r="I11458" i="13"/>
  <c r="R348" i="18" s="1"/>
  <c r="J11450" i="13"/>
  <c r="I11450" i="13"/>
  <c r="R340" i="18" s="1"/>
  <c r="J11442" i="13"/>
  <c r="I11442" i="13"/>
  <c r="R332" i="18" s="1"/>
  <c r="J11434" i="13"/>
  <c r="I11434" i="13"/>
  <c r="R324" i="18" s="1"/>
  <c r="J11426" i="13"/>
  <c r="I11426" i="13"/>
  <c r="R316" i="18" s="1"/>
  <c r="J11418" i="13"/>
  <c r="I11418" i="13"/>
  <c r="R308" i="18" s="1"/>
  <c r="J11410" i="13"/>
  <c r="I11410" i="13"/>
  <c r="R300" i="18" s="1"/>
  <c r="J11402" i="13"/>
  <c r="I11402" i="13"/>
  <c r="R292" i="18" s="1"/>
  <c r="J11394" i="13"/>
  <c r="I11394" i="13"/>
  <c r="R284" i="18" s="1"/>
  <c r="J11386" i="13"/>
  <c r="I11386" i="13"/>
  <c r="R276" i="18" s="1"/>
  <c r="J11378" i="13"/>
  <c r="I11378" i="13"/>
  <c r="R268" i="18" s="1"/>
  <c r="J11370" i="13"/>
  <c r="I11370" i="13"/>
  <c r="R260" i="18" s="1"/>
  <c r="J11362" i="13"/>
  <c r="I11362" i="13"/>
  <c r="R252" i="18" s="1"/>
  <c r="J11354" i="13"/>
  <c r="I11354" i="13"/>
  <c r="R244" i="18" s="1"/>
  <c r="J11346" i="13"/>
  <c r="I11346" i="13"/>
  <c r="R236" i="18" s="1"/>
  <c r="J11338" i="13"/>
  <c r="I11338" i="13"/>
  <c r="R228" i="18" s="1"/>
  <c r="J11330" i="13"/>
  <c r="I11330" i="13"/>
  <c r="R220" i="18" s="1"/>
  <c r="J11322" i="13"/>
  <c r="I11322" i="13"/>
  <c r="R212" i="18" s="1"/>
  <c r="J11314" i="13"/>
  <c r="I11314" i="13"/>
  <c r="R204" i="18" s="1"/>
  <c r="J11306" i="13"/>
  <c r="I11306" i="13"/>
  <c r="R196" i="18" s="1"/>
  <c r="J11298" i="13"/>
  <c r="I11298" i="13"/>
  <c r="R188" i="18" s="1"/>
  <c r="J11290" i="13"/>
  <c r="I11290" i="13"/>
  <c r="R180" i="18" s="1"/>
  <c r="J11282" i="13"/>
  <c r="I11282" i="13"/>
  <c r="R172" i="18" s="1"/>
  <c r="R164" i="18"/>
  <c r="J11274" i="13"/>
  <c r="I11274" i="13"/>
  <c r="J11266" i="13"/>
  <c r="I11266" i="13"/>
  <c r="R156" i="18" s="1"/>
  <c r="J11258" i="13"/>
  <c r="I11258" i="13"/>
  <c r="R148" i="18" s="1"/>
  <c r="J11250" i="13"/>
  <c r="I11250" i="13"/>
  <c r="R140" i="18" s="1"/>
  <c r="J11242" i="13"/>
  <c r="I11242" i="13"/>
  <c r="R132" i="18" s="1"/>
  <c r="J11234" i="13"/>
  <c r="I11234" i="13"/>
  <c r="R124" i="18" s="1"/>
  <c r="R116" i="18"/>
  <c r="J11226" i="13"/>
  <c r="I11226" i="13"/>
  <c r="J11218" i="13"/>
  <c r="I11218" i="13"/>
  <c r="R108" i="18" s="1"/>
  <c r="J11210" i="13"/>
  <c r="I11210" i="13"/>
  <c r="R100" i="18" s="1"/>
  <c r="R92" i="18"/>
  <c r="J11202" i="13"/>
  <c r="I11202" i="13"/>
  <c r="J11194" i="13"/>
  <c r="I11194" i="13"/>
  <c r="R84" i="18" s="1"/>
  <c r="J11186" i="13"/>
  <c r="I11186" i="13"/>
  <c r="R76" i="18" s="1"/>
  <c r="J11178" i="13"/>
  <c r="I11178" i="13"/>
  <c r="R68" i="18" s="1"/>
  <c r="J11170" i="13"/>
  <c r="I11170" i="13"/>
  <c r="R60" i="18" s="1"/>
  <c r="J11162" i="13"/>
  <c r="I11162" i="13"/>
  <c r="R52" i="18" s="1"/>
  <c r="J11154" i="13"/>
  <c r="I11154" i="13"/>
  <c r="R44" i="18" s="1"/>
  <c r="J11146" i="13"/>
  <c r="I11146" i="13"/>
  <c r="R36" i="18" s="1"/>
  <c r="J11138" i="13"/>
  <c r="I11138" i="13"/>
  <c r="R28" i="18" s="1"/>
  <c r="J11130" i="13"/>
  <c r="I11130" i="13"/>
  <c r="R20" i="18" s="1"/>
  <c r="J11122" i="13"/>
  <c r="I11122" i="13"/>
  <c r="R12" i="18" s="1"/>
  <c r="J11114" i="13"/>
  <c r="I11114" i="13"/>
  <c r="R4" i="18" s="1"/>
  <c r="Q501" i="18"/>
  <c r="J11106" i="13"/>
  <c r="I11106" i="13"/>
  <c r="J11098" i="13"/>
  <c r="I11098" i="13"/>
  <c r="Q493" i="18" s="1"/>
  <c r="J11090" i="13"/>
  <c r="I11090" i="13"/>
  <c r="Q485" i="18" s="1"/>
  <c r="Q477" i="18"/>
  <c r="J11082" i="13"/>
  <c r="I11082" i="13"/>
  <c r="J11074" i="13"/>
  <c r="I11074" i="13"/>
  <c r="Q469" i="18" s="1"/>
  <c r="J11066" i="13"/>
  <c r="I11066" i="13"/>
  <c r="Q461" i="18" s="1"/>
  <c r="J11058" i="13"/>
  <c r="I11058" i="13"/>
  <c r="Q453" i="18" s="1"/>
  <c r="J11050" i="13"/>
  <c r="I11050" i="13"/>
  <c r="Q445" i="18" s="1"/>
  <c r="J11042" i="13"/>
  <c r="I11042" i="13"/>
  <c r="Q437" i="18" s="1"/>
  <c r="J11034" i="13"/>
  <c r="I11034" i="13"/>
  <c r="Q429" i="18" s="1"/>
  <c r="J11026" i="13"/>
  <c r="I11026" i="13"/>
  <c r="Q421" i="18" s="1"/>
  <c r="J11018" i="13"/>
  <c r="I11018" i="13"/>
  <c r="Q413" i="18" s="1"/>
  <c r="J11010" i="13"/>
  <c r="I11010" i="13"/>
  <c r="Q405" i="18" s="1"/>
  <c r="J11002" i="13"/>
  <c r="I11002" i="13"/>
  <c r="Q397" i="18" s="1"/>
  <c r="J10994" i="13"/>
  <c r="I10994" i="13"/>
  <c r="Q389" i="18" s="1"/>
  <c r="J10986" i="13"/>
  <c r="I10986" i="13"/>
  <c r="Q381" i="18" s="1"/>
  <c r="J10978" i="13"/>
  <c r="I10978" i="13"/>
  <c r="Q373" i="18" s="1"/>
  <c r="J10970" i="13"/>
  <c r="I10970" i="13"/>
  <c r="Q365" i="18" s="1"/>
  <c r="J10962" i="13"/>
  <c r="I10962" i="13"/>
  <c r="Q357" i="18" s="1"/>
  <c r="J10954" i="13"/>
  <c r="I10954" i="13"/>
  <c r="Q349" i="18" s="1"/>
  <c r="J10946" i="13"/>
  <c r="I10946" i="13"/>
  <c r="Q341" i="18" s="1"/>
  <c r="J10938" i="13"/>
  <c r="I10938" i="13"/>
  <c r="Q333" i="18" s="1"/>
  <c r="J10930" i="13"/>
  <c r="I10930" i="13"/>
  <c r="Q325" i="18" s="1"/>
  <c r="J10922" i="13"/>
  <c r="I10922" i="13"/>
  <c r="Q317" i="18" s="1"/>
  <c r="J10914" i="13"/>
  <c r="I10914" i="13"/>
  <c r="Q309" i="18" s="1"/>
  <c r="J10906" i="13"/>
  <c r="I10906" i="13"/>
  <c r="Q301" i="18" s="1"/>
  <c r="J10898" i="13"/>
  <c r="I10898" i="13"/>
  <c r="Q293" i="18" s="1"/>
  <c r="J10890" i="13"/>
  <c r="I10890" i="13"/>
  <c r="Q285" i="18" s="1"/>
  <c r="J10882" i="13"/>
  <c r="I10882" i="13"/>
  <c r="Q277" i="18" s="1"/>
  <c r="J10874" i="13"/>
  <c r="I10874" i="13"/>
  <c r="Q269" i="18" s="1"/>
  <c r="J10866" i="13"/>
  <c r="I10866" i="13"/>
  <c r="Q261" i="18" s="1"/>
  <c r="J10858" i="13"/>
  <c r="I10858" i="13"/>
  <c r="Q253" i="18" s="1"/>
  <c r="J10850" i="13"/>
  <c r="I10850" i="13"/>
  <c r="Q245" i="18" s="1"/>
  <c r="J10842" i="13"/>
  <c r="I10842" i="13"/>
  <c r="Q237" i="18" s="1"/>
  <c r="J10834" i="13"/>
  <c r="I10834" i="13"/>
  <c r="Q229" i="18" s="1"/>
  <c r="J10826" i="13"/>
  <c r="I10826" i="13"/>
  <c r="Q221" i="18" s="1"/>
  <c r="J10818" i="13"/>
  <c r="I10818" i="13"/>
  <c r="Q213" i="18" s="1"/>
  <c r="J10810" i="13"/>
  <c r="I10810" i="13"/>
  <c r="Q205" i="18" s="1"/>
  <c r="J10802" i="13"/>
  <c r="I10802" i="13"/>
  <c r="Q197" i="18" s="1"/>
  <c r="J10794" i="13"/>
  <c r="I10794" i="13"/>
  <c r="Q189" i="18" s="1"/>
  <c r="J10786" i="13"/>
  <c r="I10786" i="13"/>
  <c r="Q181" i="18" s="1"/>
  <c r="J10778" i="13"/>
  <c r="I10778" i="13"/>
  <c r="Q173" i="18" s="1"/>
  <c r="J10770" i="13"/>
  <c r="I10770" i="13"/>
  <c r="Q165" i="18" s="1"/>
  <c r="J10762" i="13"/>
  <c r="I10762" i="13"/>
  <c r="Q157" i="18" s="1"/>
  <c r="J10754" i="13"/>
  <c r="I10754" i="13"/>
  <c r="Q149" i="18" s="1"/>
  <c r="J10746" i="13"/>
  <c r="I10746" i="13"/>
  <c r="Q141" i="18" s="1"/>
  <c r="J10738" i="13"/>
  <c r="I10738" i="13"/>
  <c r="Q133" i="18" s="1"/>
  <c r="J10730" i="13"/>
  <c r="I10730" i="13"/>
  <c r="Q125" i="18" s="1"/>
  <c r="J10722" i="13"/>
  <c r="I10722" i="13"/>
  <c r="Q117" i="18" s="1"/>
  <c r="J10714" i="13"/>
  <c r="I10714" i="13"/>
  <c r="Q109" i="18" s="1"/>
  <c r="J10706" i="13"/>
  <c r="I10706" i="13"/>
  <c r="Q101" i="18" s="1"/>
  <c r="J10698" i="13"/>
  <c r="I10698" i="13"/>
  <c r="Q93" i="18" s="1"/>
  <c r="J10690" i="13"/>
  <c r="I10690" i="13"/>
  <c r="Q85" i="18" s="1"/>
  <c r="J10682" i="13"/>
  <c r="I10682" i="13"/>
  <c r="Q77" i="18" s="1"/>
  <c r="J10674" i="13"/>
  <c r="I10674" i="13"/>
  <c r="Q69" i="18" s="1"/>
  <c r="J10666" i="13"/>
  <c r="I10666" i="13"/>
  <c r="Q61" i="18" s="1"/>
  <c r="J10658" i="13"/>
  <c r="I10658" i="13"/>
  <c r="Q53" i="18" s="1"/>
  <c r="J10650" i="13"/>
  <c r="I10650" i="13"/>
  <c r="Q45" i="18" s="1"/>
  <c r="J10642" i="13"/>
  <c r="I10642" i="13"/>
  <c r="Q37" i="18" s="1"/>
  <c r="J10634" i="13"/>
  <c r="I10634" i="13"/>
  <c r="Q29" i="18" s="1"/>
  <c r="J10626" i="13"/>
  <c r="I10626" i="13"/>
  <c r="Q21" i="18" s="1"/>
  <c r="J10618" i="13"/>
  <c r="I10618" i="13"/>
  <c r="Q13" i="18" s="1"/>
  <c r="J10610" i="13"/>
  <c r="I10610" i="13"/>
  <c r="Q5" i="18" s="1"/>
  <c r="J10602" i="13"/>
  <c r="I10602" i="13"/>
  <c r="W502" i="18" s="1"/>
  <c r="J10594" i="13"/>
  <c r="I10594" i="13"/>
  <c r="W494" i="18" s="1"/>
  <c r="J10586" i="13"/>
  <c r="I10586" i="13"/>
  <c r="W486" i="18" s="1"/>
  <c r="J10578" i="13"/>
  <c r="I10578" i="13"/>
  <c r="W478" i="18" s="1"/>
  <c r="J10570" i="13"/>
  <c r="I10570" i="13"/>
  <c r="W470" i="18" s="1"/>
  <c r="J10562" i="13"/>
  <c r="I10562" i="13"/>
  <c r="W462" i="18" s="1"/>
  <c r="J10554" i="13"/>
  <c r="I10554" i="13"/>
  <c r="W454" i="18" s="1"/>
  <c r="W446" i="18"/>
  <c r="J10546" i="13"/>
  <c r="I10546" i="13"/>
  <c r="J10538" i="13"/>
  <c r="I10538" i="13"/>
  <c r="W438" i="18" s="1"/>
  <c r="J10530" i="13"/>
  <c r="I10530" i="13"/>
  <c r="W430" i="18" s="1"/>
  <c r="W422" i="18"/>
  <c r="J10522" i="13"/>
  <c r="I10522" i="13"/>
  <c r="J10514" i="13"/>
  <c r="I10514" i="13"/>
  <c r="W414" i="18" s="1"/>
  <c r="J10506" i="13"/>
  <c r="I10506" i="13"/>
  <c r="W406" i="18" s="1"/>
  <c r="J10498" i="13"/>
  <c r="I10498" i="13"/>
  <c r="W398" i="18" s="1"/>
  <c r="J10490" i="13"/>
  <c r="I10490" i="13"/>
  <c r="W390" i="18" s="1"/>
  <c r="J10482" i="13"/>
  <c r="I10482" i="13"/>
  <c r="W382" i="18" s="1"/>
  <c r="J10474" i="13"/>
  <c r="I10474" i="13"/>
  <c r="W374" i="18" s="1"/>
  <c r="J10466" i="13"/>
  <c r="I10466" i="13"/>
  <c r="W366" i="18" s="1"/>
  <c r="J10458" i="13"/>
  <c r="I10458" i="13"/>
  <c r="W358" i="18" s="1"/>
  <c r="J10450" i="13"/>
  <c r="I10450" i="13"/>
  <c r="W350" i="18" s="1"/>
  <c r="J10442" i="13"/>
  <c r="I10442" i="13"/>
  <c r="W342" i="18" s="1"/>
  <c r="J10434" i="13"/>
  <c r="I10434" i="13"/>
  <c r="W334" i="18" s="1"/>
  <c r="J10426" i="13"/>
  <c r="I10426" i="13"/>
  <c r="W326" i="18" s="1"/>
  <c r="J10418" i="13"/>
  <c r="I10418" i="13"/>
  <c r="W318" i="18" s="1"/>
  <c r="J10410" i="13"/>
  <c r="I10410" i="13"/>
  <c r="W310" i="18" s="1"/>
  <c r="J10402" i="13"/>
  <c r="I10402" i="13"/>
  <c r="W302" i="18" s="1"/>
  <c r="J10394" i="13"/>
  <c r="I10394" i="13"/>
  <c r="W294" i="18" s="1"/>
  <c r="J10386" i="13"/>
  <c r="I10386" i="13"/>
  <c r="W286" i="18" s="1"/>
  <c r="J10378" i="13"/>
  <c r="I10378" i="13"/>
  <c r="W278" i="18" s="1"/>
  <c r="J10370" i="13"/>
  <c r="I10370" i="13"/>
  <c r="W270" i="18" s="1"/>
  <c r="J10362" i="13"/>
  <c r="I10362" i="13"/>
  <c r="W262" i="18" s="1"/>
  <c r="J10354" i="13"/>
  <c r="I10354" i="13"/>
  <c r="W254" i="18" s="1"/>
  <c r="J10346" i="13"/>
  <c r="I10346" i="13"/>
  <c r="W246" i="18" s="1"/>
  <c r="J10338" i="13"/>
  <c r="I10338" i="13"/>
  <c r="W238" i="18" s="1"/>
  <c r="J10330" i="13"/>
  <c r="I10330" i="13"/>
  <c r="W230" i="18" s="1"/>
  <c r="J10322" i="13"/>
  <c r="I10322" i="13"/>
  <c r="W222" i="18" s="1"/>
  <c r="J10314" i="13"/>
  <c r="I10314" i="13"/>
  <c r="W214" i="18" s="1"/>
  <c r="J10306" i="13"/>
  <c r="I10306" i="13"/>
  <c r="W206" i="18" s="1"/>
  <c r="J10298" i="13"/>
  <c r="I10298" i="13"/>
  <c r="W198" i="18" s="1"/>
  <c r="J10290" i="13"/>
  <c r="I10290" i="13"/>
  <c r="W190" i="18" s="1"/>
  <c r="J10282" i="13"/>
  <c r="I10282" i="13"/>
  <c r="W182" i="18" s="1"/>
  <c r="W174" i="18"/>
  <c r="J10274" i="13"/>
  <c r="I10274" i="13"/>
  <c r="J10266" i="13"/>
  <c r="I10266" i="13"/>
  <c r="W166" i="18" s="1"/>
  <c r="J10258" i="13"/>
  <c r="I10258" i="13"/>
  <c r="W158" i="18" s="1"/>
  <c r="J10250" i="13"/>
  <c r="I10250" i="13"/>
  <c r="W150" i="18" s="1"/>
  <c r="J10242" i="13"/>
  <c r="I10242" i="13"/>
  <c r="W142" i="18" s="1"/>
  <c r="J10234" i="13"/>
  <c r="I10234" i="13"/>
  <c r="W134" i="18" s="1"/>
  <c r="J10226" i="13"/>
  <c r="I10226" i="13"/>
  <c r="W126" i="18" s="1"/>
  <c r="J10218" i="13"/>
  <c r="I10218" i="13"/>
  <c r="W118" i="18" s="1"/>
  <c r="J10210" i="13"/>
  <c r="I10210" i="13"/>
  <c r="W110" i="18" s="1"/>
  <c r="J10202" i="13"/>
  <c r="I10202" i="13"/>
  <c r="W102" i="18" s="1"/>
  <c r="J10194" i="13"/>
  <c r="I10194" i="13"/>
  <c r="W94" i="18" s="1"/>
  <c r="J10186" i="13"/>
  <c r="I10186" i="13"/>
  <c r="W86" i="18" s="1"/>
  <c r="W78" i="18"/>
  <c r="J10178" i="13"/>
  <c r="I10178" i="13"/>
  <c r="J10170" i="13"/>
  <c r="I10170" i="13"/>
  <c r="W70" i="18" s="1"/>
  <c r="J10162" i="13"/>
  <c r="I10162" i="13"/>
  <c r="W62" i="18" s="1"/>
  <c r="J10154" i="13"/>
  <c r="I10154" i="13"/>
  <c r="W54" i="18" s="1"/>
  <c r="J10146" i="13"/>
  <c r="I10146" i="13"/>
  <c r="W46" i="18" s="1"/>
  <c r="J10138" i="13"/>
  <c r="I10138" i="13"/>
  <c r="W38" i="18" s="1"/>
  <c r="J10130" i="13"/>
  <c r="I10130" i="13"/>
  <c r="W30" i="18" s="1"/>
  <c r="J10122" i="13"/>
  <c r="I10122" i="13"/>
  <c r="W22" i="18" s="1"/>
  <c r="J10114" i="13"/>
  <c r="I10114" i="13"/>
  <c r="W14" i="18" s="1"/>
  <c r="J10106" i="13"/>
  <c r="I10106" i="13"/>
  <c r="W6" i="18" s="1"/>
  <c r="J10098" i="13"/>
  <c r="I10098" i="13"/>
  <c r="V503" i="18" s="1"/>
  <c r="J10090" i="13"/>
  <c r="I10090" i="13"/>
  <c r="V495" i="18" s="1"/>
  <c r="J10082" i="13"/>
  <c r="I10082" i="13"/>
  <c r="V487" i="18" s="1"/>
  <c r="J10074" i="13"/>
  <c r="I10074" i="13"/>
  <c r="V479" i="18" s="1"/>
  <c r="J10066" i="13"/>
  <c r="I10066" i="13"/>
  <c r="V471" i="18" s="1"/>
  <c r="V463" i="18"/>
  <c r="J10058" i="13"/>
  <c r="I10058" i="13"/>
  <c r="J10050" i="13"/>
  <c r="I10050" i="13"/>
  <c r="V455" i="18" s="1"/>
  <c r="J10042" i="13"/>
  <c r="I10042" i="13"/>
  <c r="V447" i="18" s="1"/>
  <c r="J10034" i="13"/>
  <c r="I10034" i="13"/>
  <c r="V439" i="18" s="1"/>
  <c r="J10026" i="13"/>
  <c r="I10026" i="13"/>
  <c r="V431" i="18" s="1"/>
  <c r="J10018" i="13"/>
  <c r="I10018" i="13"/>
  <c r="V423" i="18" s="1"/>
  <c r="J10010" i="13"/>
  <c r="I10010" i="13"/>
  <c r="V415" i="18" s="1"/>
  <c r="J10002" i="13"/>
  <c r="I10002" i="13"/>
  <c r="V407" i="18" s="1"/>
  <c r="J9994" i="13"/>
  <c r="I9994" i="13"/>
  <c r="V399" i="18" s="1"/>
  <c r="V391" i="18"/>
  <c r="J9986" i="13"/>
  <c r="I9986" i="13"/>
  <c r="J9978" i="13"/>
  <c r="I9978" i="13"/>
  <c r="V383" i="18" s="1"/>
  <c r="J9970" i="13"/>
  <c r="I9970" i="13"/>
  <c r="V375" i="18" s="1"/>
  <c r="J9962" i="13"/>
  <c r="I9962" i="13"/>
  <c r="V367" i="18" s="1"/>
  <c r="J9954" i="13"/>
  <c r="I9954" i="13"/>
  <c r="V359" i="18" s="1"/>
  <c r="J9946" i="13"/>
  <c r="I9946" i="13"/>
  <c r="V351" i="18" s="1"/>
  <c r="J9938" i="13"/>
  <c r="I9938" i="13"/>
  <c r="V343" i="18" s="1"/>
  <c r="J9930" i="13"/>
  <c r="I9930" i="13"/>
  <c r="V335" i="18" s="1"/>
  <c r="J9922" i="13"/>
  <c r="I9922" i="13"/>
  <c r="V327" i="18" s="1"/>
  <c r="J9914" i="13"/>
  <c r="I9914" i="13"/>
  <c r="V319" i="18" s="1"/>
  <c r="J9906" i="13"/>
  <c r="I9906" i="13"/>
  <c r="V311" i="18" s="1"/>
  <c r="J9898" i="13"/>
  <c r="I9898" i="13"/>
  <c r="V303" i="18" s="1"/>
  <c r="J9890" i="13"/>
  <c r="I9890" i="13"/>
  <c r="V295" i="18" s="1"/>
  <c r="J9882" i="13"/>
  <c r="I9882" i="13"/>
  <c r="V287" i="18" s="1"/>
  <c r="J9874" i="13"/>
  <c r="I9874" i="13"/>
  <c r="V279" i="18" s="1"/>
  <c r="J9866" i="13"/>
  <c r="I9866" i="13"/>
  <c r="V271" i="18" s="1"/>
  <c r="J9858" i="13"/>
  <c r="I9858" i="13"/>
  <c r="V263" i="18" s="1"/>
  <c r="J9850" i="13"/>
  <c r="I9850" i="13"/>
  <c r="V255" i="18" s="1"/>
  <c r="J9842" i="13"/>
  <c r="I9842" i="13"/>
  <c r="V247" i="18" s="1"/>
  <c r="J9834" i="13"/>
  <c r="I9834" i="13"/>
  <c r="V239" i="18" s="1"/>
  <c r="J9826" i="13"/>
  <c r="I9826" i="13"/>
  <c r="V231" i="18" s="1"/>
  <c r="J9818" i="13"/>
  <c r="I9818" i="13"/>
  <c r="V223" i="18" s="1"/>
  <c r="J9810" i="13"/>
  <c r="I9810" i="13"/>
  <c r="V215" i="18" s="1"/>
  <c r="J9802" i="13"/>
  <c r="I9802" i="13"/>
  <c r="V207" i="18" s="1"/>
  <c r="J9794" i="13"/>
  <c r="I9794" i="13"/>
  <c r="V199" i="18" s="1"/>
  <c r="J9786" i="13"/>
  <c r="I9786" i="13"/>
  <c r="V191" i="18" s="1"/>
  <c r="J9778" i="13"/>
  <c r="I9778" i="13"/>
  <c r="V183" i="18" s="1"/>
  <c r="J9770" i="13"/>
  <c r="I9770" i="13"/>
  <c r="V175" i="18" s="1"/>
  <c r="J9762" i="13"/>
  <c r="I9762" i="13"/>
  <c r="V167" i="18" s="1"/>
  <c r="J9754" i="13"/>
  <c r="I9754" i="13"/>
  <c r="V159" i="18" s="1"/>
  <c r="J9746" i="13"/>
  <c r="I9746" i="13"/>
  <c r="V151" i="18" s="1"/>
  <c r="V143" i="18"/>
  <c r="J9738" i="13"/>
  <c r="I9738" i="13"/>
  <c r="J9730" i="13"/>
  <c r="I9730" i="13"/>
  <c r="V135" i="18" s="1"/>
  <c r="J9722" i="13"/>
  <c r="I9722" i="13"/>
  <c r="V127" i="18" s="1"/>
  <c r="V119" i="18"/>
  <c r="J9714" i="13"/>
  <c r="I9714" i="13"/>
  <c r="J9706" i="13"/>
  <c r="I9706" i="13"/>
  <c r="V111" i="18" s="1"/>
  <c r="J9698" i="13"/>
  <c r="I9698" i="13"/>
  <c r="V103" i="18" s="1"/>
  <c r="J9690" i="13"/>
  <c r="I9690" i="13"/>
  <c r="V95" i="18" s="1"/>
  <c r="J9682" i="13"/>
  <c r="I9682" i="13"/>
  <c r="V87" i="18" s="1"/>
  <c r="J9674" i="13"/>
  <c r="I9674" i="13"/>
  <c r="V79" i="18" s="1"/>
  <c r="J9666" i="13"/>
  <c r="I9666" i="13"/>
  <c r="V71" i="18" s="1"/>
  <c r="J9658" i="13"/>
  <c r="I9658" i="13"/>
  <c r="V63" i="18" s="1"/>
  <c r="J9650" i="13"/>
  <c r="I9650" i="13"/>
  <c r="V55" i="18" s="1"/>
  <c r="J9642" i="13"/>
  <c r="I9642" i="13"/>
  <c r="V47" i="18" s="1"/>
  <c r="J9634" i="13"/>
  <c r="I9634" i="13"/>
  <c r="V39" i="18" s="1"/>
  <c r="J9626" i="13"/>
  <c r="I9626" i="13"/>
  <c r="V31" i="18" s="1"/>
  <c r="J9618" i="13"/>
  <c r="I9618" i="13"/>
  <c r="V23" i="18" s="1"/>
  <c r="J9610" i="13"/>
  <c r="I9610" i="13"/>
  <c r="V15" i="18" s="1"/>
  <c r="J9602" i="13"/>
  <c r="I9602" i="13"/>
  <c r="V7" i="18" s="1"/>
  <c r="J9594" i="13"/>
  <c r="I9594" i="13"/>
  <c r="U504" i="18" s="1"/>
  <c r="J9586" i="13"/>
  <c r="I9586" i="13"/>
  <c r="U496" i="18" s="1"/>
  <c r="J9578" i="13"/>
  <c r="I9578" i="13"/>
  <c r="U488" i="18" s="1"/>
  <c r="J9570" i="13"/>
  <c r="I9570" i="13"/>
  <c r="U480" i="18" s="1"/>
  <c r="J9562" i="13"/>
  <c r="I9562" i="13"/>
  <c r="U472" i="18" s="1"/>
  <c r="J9554" i="13"/>
  <c r="I9554" i="13"/>
  <c r="U464" i="18" s="1"/>
  <c r="J9546" i="13"/>
  <c r="I9546" i="13"/>
  <c r="U456" i="18" s="1"/>
  <c r="J9538" i="13"/>
  <c r="I9538" i="13"/>
  <c r="U448" i="18" s="1"/>
  <c r="J9530" i="13"/>
  <c r="I9530" i="13"/>
  <c r="U440" i="18" s="1"/>
  <c r="J9522" i="13"/>
  <c r="I9522" i="13"/>
  <c r="U432" i="18" s="1"/>
  <c r="J9514" i="13"/>
  <c r="I9514" i="13"/>
  <c r="U424" i="18" s="1"/>
  <c r="J9506" i="13"/>
  <c r="I9506" i="13"/>
  <c r="U416" i="18" s="1"/>
  <c r="U408" i="18"/>
  <c r="J9498" i="13"/>
  <c r="I9498" i="13"/>
  <c r="J9490" i="13"/>
  <c r="I9490" i="13"/>
  <c r="U400" i="18" s="1"/>
  <c r="J9482" i="13"/>
  <c r="I9482" i="13"/>
  <c r="U392" i="18" s="1"/>
  <c r="U384" i="18"/>
  <c r="J9474" i="13"/>
  <c r="I9474" i="13"/>
  <c r="J9466" i="13"/>
  <c r="I9466" i="13"/>
  <c r="U376" i="18" s="1"/>
  <c r="J9458" i="13"/>
  <c r="I9458" i="13"/>
  <c r="U368" i="18" s="1"/>
  <c r="J9450" i="13"/>
  <c r="I9450" i="13"/>
  <c r="U360" i="18" s="1"/>
  <c r="J9442" i="13"/>
  <c r="I9442" i="13"/>
  <c r="U352" i="18" s="1"/>
  <c r="J9434" i="13"/>
  <c r="I9434" i="13"/>
  <c r="U344" i="18" s="1"/>
  <c r="J9426" i="13"/>
  <c r="I9426" i="13"/>
  <c r="U336" i="18" s="1"/>
  <c r="J9418" i="13"/>
  <c r="I9418" i="13"/>
  <c r="U328" i="18" s="1"/>
  <c r="J9410" i="13"/>
  <c r="I9410" i="13"/>
  <c r="U320" i="18" s="1"/>
  <c r="J9402" i="13"/>
  <c r="I9402" i="13"/>
  <c r="U312" i="18" s="1"/>
  <c r="J9394" i="13"/>
  <c r="I9394" i="13"/>
  <c r="U304" i="18" s="1"/>
  <c r="J9386" i="13"/>
  <c r="I9386" i="13"/>
  <c r="U296" i="18" s="1"/>
  <c r="U288" i="18"/>
  <c r="J9378" i="13"/>
  <c r="I9378" i="13"/>
  <c r="J9370" i="13"/>
  <c r="I9370" i="13"/>
  <c r="U280" i="18" s="1"/>
  <c r="J9362" i="13"/>
  <c r="I9362" i="13"/>
  <c r="U272" i="18" s="1"/>
  <c r="J9354" i="13"/>
  <c r="I9354" i="13"/>
  <c r="U264" i="18" s="1"/>
  <c r="J9346" i="13"/>
  <c r="I9346" i="13"/>
  <c r="U256" i="18" s="1"/>
  <c r="J9338" i="13"/>
  <c r="I9338" i="13"/>
  <c r="U248" i="18" s="1"/>
  <c r="J9330" i="13"/>
  <c r="I9330" i="13"/>
  <c r="U240" i="18" s="1"/>
  <c r="J9322" i="13"/>
  <c r="I9322" i="13"/>
  <c r="U232" i="18" s="1"/>
  <c r="J9314" i="13"/>
  <c r="I9314" i="13"/>
  <c r="U224" i="18" s="1"/>
  <c r="J9306" i="13"/>
  <c r="I9306" i="13"/>
  <c r="U216" i="18" s="1"/>
  <c r="J9298" i="13"/>
  <c r="I9298" i="13"/>
  <c r="U208" i="18" s="1"/>
  <c r="J9290" i="13"/>
  <c r="I9290" i="13"/>
  <c r="U200" i="18" s="1"/>
  <c r="J9282" i="13"/>
  <c r="I9282" i="13"/>
  <c r="U192" i="18" s="1"/>
  <c r="J9274" i="13"/>
  <c r="I9274" i="13"/>
  <c r="U184" i="18" s="1"/>
  <c r="J9266" i="13"/>
  <c r="I9266" i="13"/>
  <c r="U176" i="18" s="1"/>
  <c r="J9258" i="13"/>
  <c r="I9258" i="13"/>
  <c r="U168" i="18" s="1"/>
  <c r="J9250" i="13"/>
  <c r="I9250" i="13"/>
  <c r="U160" i="18" s="1"/>
  <c r="J9242" i="13"/>
  <c r="I9242" i="13"/>
  <c r="U152" i="18" s="1"/>
  <c r="J9234" i="13"/>
  <c r="I9234" i="13"/>
  <c r="U144" i="18" s="1"/>
  <c r="J9226" i="13"/>
  <c r="I9226" i="13"/>
  <c r="U136" i="18" s="1"/>
  <c r="J9218" i="13"/>
  <c r="I9218" i="13"/>
  <c r="U128" i="18" s="1"/>
  <c r="J9210" i="13"/>
  <c r="I9210" i="13"/>
  <c r="U120" i="18" s="1"/>
  <c r="J9202" i="13"/>
  <c r="I9202" i="13"/>
  <c r="U112" i="18" s="1"/>
  <c r="J9194" i="13"/>
  <c r="I9194" i="13"/>
  <c r="U104" i="18" s="1"/>
  <c r="U96" i="18"/>
  <c r="J9186" i="13"/>
  <c r="I9186" i="13"/>
  <c r="J9178" i="13"/>
  <c r="I9178" i="13"/>
  <c r="U88" i="18" s="1"/>
  <c r="J9170" i="13"/>
  <c r="I9170" i="13"/>
  <c r="U80" i="18" s="1"/>
  <c r="J9162" i="13"/>
  <c r="I9162" i="13"/>
  <c r="U72" i="18" s="1"/>
  <c r="J9154" i="13"/>
  <c r="I9154" i="13"/>
  <c r="U64" i="18" s="1"/>
  <c r="J9146" i="13"/>
  <c r="I9146" i="13"/>
  <c r="U56" i="18" s="1"/>
  <c r="J9138" i="13"/>
  <c r="I9138" i="13"/>
  <c r="U48" i="18" s="1"/>
  <c r="J9130" i="13"/>
  <c r="I9130" i="13"/>
  <c r="U40" i="18" s="1"/>
  <c r="J9122" i="13"/>
  <c r="I9122" i="13"/>
  <c r="U32" i="18" s="1"/>
  <c r="J9114" i="13"/>
  <c r="I9114" i="13"/>
  <c r="U24" i="18" s="1"/>
  <c r="J9106" i="13"/>
  <c r="I9106" i="13"/>
  <c r="U16" i="18" s="1"/>
  <c r="U8" i="18"/>
  <c r="J9098" i="13"/>
  <c r="I9098" i="13"/>
  <c r="J9090" i="13"/>
  <c r="I9090" i="13"/>
  <c r="T505" i="18" s="1"/>
  <c r="J9082" i="13"/>
  <c r="I9082" i="13"/>
  <c r="T497" i="18" s="1"/>
  <c r="T489" i="18"/>
  <c r="J9074" i="13"/>
  <c r="I9074" i="13"/>
  <c r="J9066" i="13"/>
  <c r="I9066" i="13"/>
  <c r="T481" i="18" s="1"/>
  <c r="T473" i="18"/>
  <c r="J9058" i="13"/>
  <c r="I9058" i="13"/>
  <c r="T465" i="18"/>
  <c r="J9050" i="13"/>
  <c r="I9050" i="13"/>
  <c r="J9042" i="13"/>
  <c r="I9042" i="13"/>
  <c r="T457" i="18" s="1"/>
  <c r="T449" i="18"/>
  <c r="J9034" i="13"/>
  <c r="I9034" i="13"/>
  <c r="T441" i="18"/>
  <c r="J9026" i="13"/>
  <c r="I9026" i="13"/>
  <c r="J9018" i="13"/>
  <c r="I9018" i="13"/>
  <c r="T433" i="18" s="1"/>
  <c r="T425" i="18"/>
  <c r="J9010" i="13"/>
  <c r="I9010" i="13"/>
  <c r="J9002" i="13"/>
  <c r="I9002" i="13"/>
  <c r="T417" i="18" s="1"/>
  <c r="J8994" i="13"/>
  <c r="I8994" i="13"/>
  <c r="T409" i="18" s="1"/>
  <c r="J8986" i="13"/>
  <c r="I8986" i="13"/>
  <c r="T401" i="18" s="1"/>
  <c r="J8978" i="13"/>
  <c r="I8978" i="13"/>
  <c r="T393" i="18" s="1"/>
  <c r="J8970" i="13"/>
  <c r="I8970" i="13"/>
  <c r="T385" i="18" s="1"/>
  <c r="J8962" i="13"/>
  <c r="I8962" i="13"/>
  <c r="T377" i="18" s="1"/>
  <c r="J8954" i="13"/>
  <c r="I8954" i="13"/>
  <c r="T369" i="18" s="1"/>
  <c r="J8946" i="13"/>
  <c r="I8946" i="13"/>
  <c r="T361" i="18" s="1"/>
  <c r="J8938" i="13"/>
  <c r="I8938" i="13"/>
  <c r="T353" i="18" s="1"/>
  <c r="J8930" i="13"/>
  <c r="I8930" i="13"/>
  <c r="T345" i="18" s="1"/>
  <c r="J8922" i="13"/>
  <c r="I8922" i="13"/>
  <c r="T337" i="18" s="1"/>
  <c r="J8914" i="13"/>
  <c r="I8914" i="13"/>
  <c r="T329" i="18" s="1"/>
  <c r="J8906" i="13"/>
  <c r="I8906" i="13"/>
  <c r="T321" i="18" s="1"/>
  <c r="J8898" i="13"/>
  <c r="I8898" i="13"/>
  <c r="T313" i="18" s="1"/>
  <c r="J8890" i="13"/>
  <c r="I8890" i="13"/>
  <c r="T305" i="18" s="1"/>
  <c r="J8882" i="13"/>
  <c r="I8882" i="13"/>
  <c r="T297" i="18" s="1"/>
  <c r="J8874" i="13"/>
  <c r="I8874" i="13"/>
  <c r="T289" i="18" s="1"/>
  <c r="J8866" i="13"/>
  <c r="I8866" i="13"/>
  <c r="T281" i="18" s="1"/>
  <c r="J8858" i="13"/>
  <c r="I8858" i="13"/>
  <c r="T273" i="18" s="1"/>
  <c r="J8850" i="13"/>
  <c r="I8850" i="13"/>
  <c r="T265" i="18" s="1"/>
  <c r="J8842" i="13"/>
  <c r="I8842" i="13"/>
  <c r="T257" i="18" s="1"/>
  <c r="J8834" i="13"/>
  <c r="I8834" i="13"/>
  <c r="T249" i="18" s="1"/>
  <c r="J8826" i="13"/>
  <c r="I8826" i="13"/>
  <c r="T241" i="18" s="1"/>
  <c r="J8818" i="13"/>
  <c r="I8818" i="13"/>
  <c r="T233" i="18" s="1"/>
  <c r="J8810" i="13"/>
  <c r="I8810" i="13"/>
  <c r="T225" i="18" s="1"/>
  <c r="J8802" i="13"/>
  <c r="I8802" i="13"/>
  <c r="T217" i="18" s="1"/>
  <c r="J8794" i="13"/>
  <c r="I8794" i="13"/>
  <c r="T209" i="18" s="1"/>
  <c r="J8786" i="13"/>
  <c r="I8786" i="13"/>
  <c r="T201" i="18" s="1"/>
  <c r="J8778" i="13"/>
  <c r="I8778" i="13"/>
  <c r="T193" i="18" s="1"/>
  <c r="T185" i="18"/>
  <c r="J8770" i="13"/>
  <c r="I8770" i="13"/>
  <c r="J8762" i="13"/>
  <c r="I8762" i="13"/>
  <c r="T177" i="18" s="1"/>
  <c r="J8754" i="13"/>
  <c r="I8754" i="13"/>
  <c r="T169" i="18" s="1"/>
  <c r="J8746" i="13"/>
  <c r="I8746" i="13"/>
  <c r="T161" i="18" s="1"/>
  <c r="J8738" i="13"/>
  <c r="I8738" i="13"/>
  <c r="T153" i="18" s="1"/>
  <c r="J8730" i="13"/>
  <c r="I8730" i="13"/>
  <c r="T145" i="18" s="1"/>
  <c r="J8722" i="13"/>
  <c r="I8722" i="13"/>
  <c r="T137" i="18" s="1"/>
  <c r="J8714" i="13"/>
  <c r="I8714" i="13"/>
  <c r="T129" i="18" s="1"/>
  <c r="J8706" i="13"/>
  <c r="I8706" i="13"/>
  <c r="T121" i="18" s="1"/>
  <c r="J8698" i="13"/>
  <c r="I8698" i="13"/>
  <c r="T113" i="18" s="1"/>
  <c r="J8690" i="13"/>
  <c r="I8690" i="13"/>
  <c r="T105" i="18" s="1"/>
  <c r="J8682" i="13"/>
  <c r="I8682" i="13"/>
  <c r="T97" i="18" s="1"/>
  <c r="J8674" i="13"/>
  <c r="I8674" i="13"/>
  <c r="T89" i="18" s="1"/>
  <c r="J8666" i="13"/>
  <c r="I8666" i="13"/>
  <c r="T81" i="18" s="1"/>
  <c r="J8658" i="13"/>
  <c r="I8658" i="13"/>
  <c r="T73" i="18" s="1"/>
  <c r="J8650" i="13"/>
  <c r="I8650" i="13"/>
  <c r="T65" i="18" s="1"/>
  <c r="J8642" i="13"/>
  <c r="I8642" i="13"/>
  <c r="T57" i="18" s="1"/>
  <c r="J8634" i="13"/>
  <c r="I8634" i="13"/>
  <c r="T49" i="18" s="1"/>
  <c r="J8626" i="13"/>
  <c r="I8626" i="13"/>
  <c r="T41" i="18" s="1"/>
  <c r="J8618" i="13"/>
  <c r="I8618" i="13"/>
  <c r="T33" i="18" s="1"/>
  <c r="J8610" i="13"/>
  <c r="I8610" i="13"/>
  <c r="T25" i="18" s="1"/>
  <c r="J8602" i="13"/>
  <c r="I8602" i="13"/>
  <c r="T17" i="18" s="1"/>
  <c r="J8594" i="13"/>
  <c r="I8594" i="13"/>
  <c r="T9" i="18" s="1"/>
  <c r="J8586" i="13"/>
  <c r="I8586" i="13"/>
  <c r="S506" i="18" s="1"/>
  <c r="J8578" i="13"/>
  <c r="I8578" i="13"/>
  <c r="S498" i="18" s="1"/>
  <c r="J8570" i="13"/>
  <c r="I8570" i="13"/>
  <c r="S490" i="18" s="1"/>
  <c r="J8562" i="13"/>
  <c r="I8562" i="13"/>
  <c r="S482" i="18" s="1"/>
  <c r="J8554" i="13"/>
  <c r="I8554" i="13"/>
  <c r="S474" i="18" s="1"/>
  <c r="S466" i="18"/>
  <c r="J8546" i="13"/>
  <c r="I8546" i="13"/>
  <c r="J8538" i="13"/>
  <c r="I8538" i="13"/>
  <c r="S458" i="18" s="1"/>
  <c r="J8530" i="13"/>
  <c r="I8530" i="13"/>
  <c r="S450" i="18" s="1"/>
  <c r="J8522" i="13"/>
  <c r="I8522" i="13"/>
  <c r="S442" i="18" s="1"/>
  <c r="J8514" i="13"/>
  <c r="I8514" i="13"/>
  <c r="S434" i="18" s="1"/>
  <c r="J8506" i="13"/>
  <c r="I8506" i="13"/>
  <c r="S426" i="18" s="1"/>
  <c r="S418" i="18"/>
  <c r="J8498" i="13"/>
  <c r="I8498" i="13"/>
  <c r="J8490" i="13"/>
  <c r="I8490" i="13"/>
  <c r="S410" i="18" s="1"/>
  <c r="J8482" i="13"/>
  <c r="I8482" i="13"/>
  <c r="S402" i="18" s="1"/>
  <c r="S394" i="18"/>
  <c r="J8474" i="13"/>
  <c r="I8474" i="13"/>
  <c r="J8466" i="13"/>
  <c r="I8466" i="13"/>
  <c r="S386" i="18" s="1"/>
  <c r="J8458" i="13"/>
  <c r="I8458" i="13"/>
  <c r="S378" i="18" s="1"/>
  <c r="J8450" i="13"/>
  <c r="I8450" i="13"/>
  <c r="S370" i="18" s="1"/>
  <c r="J8442" i="13"/>
  <c r="I8442" i="13"/>
  <c r="S362" i="18" s="1"/>
  <c r="J8434" i="13"/>
  <c r="I8434" i="13"/>
  <c r="S354" i="18" s="1"/>
  <c r="J8426" i="13"/>
  <c r="I8426" i="13"/>
  <c r="S346" i="18" s="1"/>
  <c r="J8418" i="13"/>
  <c r="I8418" i="13"/>
  <c r="S338" i="18" s="1"/>
  <c r="J8410" i="13"/>
  <c r="I8410" i="13"/>
  <c r="S330" i="18" s="1"/>
  <c r="J8402" i="13"/>
  <c r="I8402" i="13"/>
  <c r="S322" i="18" s="1"/>
  <c r="J8394" i="13"/>
  <c r="I8394" i="13"/>
  <c r="S314" i="18" s="1"/>
  <c r="J8386" i="13"/>
  <c r="I8386" i="13"/>
  <c r="S306" i="18" s="1"/>
  <c r="J8378" i="13"/>
  <c r="I8378" i="13"/>
  <c r="S298" i="18" s="1"/>
  <c r="J8370" i="13"/>
  <c r="I8370" i="13"/>
  <c r="S290" i="18" s="1"/>
  <c r="J8362" i="13"/>
  <c r="I8362" i="13"/>
  <c r="S282" i="18" s="1"/>
  <c r="J8354" i="13"/>
  <c r="I8354" i="13"/>
  <c r="S274" i="18" s="1"/>
  <c r="J8346" i="13"/>
  <c r="I8346" i="13"/>
  <c r="S266" i="18" s="1"/>
  <c r="J8338" i="13"/>
  <c r="I8338" i="13"/>
  <c r="S258" i="18" s="1"/>
  <c r="J8330" i="13"/>
  <c r="I8330" i="13"/>
  <c r="S250" i="18" s="1"/>
  <c r="J8322" i="13"/>
  <c r="I8322" i="13"/>
  <c r="S242" i="18" s="1"/>
  <c r="J8314" i="13"/>
  <c r="I8314" i="13"/>
  <c r="S234" i="18" s="1"/>
  <c r="J8306" i="13"/>
  <c r="I8306" i="13"/>
  <c r="S226" i="18" s="1"/>
  <c r="J8298" i="13"/>
  <c r="I8298" i="13"/>
  <c r="S218" i="18" s="1"/>
  <c r="J8290" i="13"/>
  <c r="I8290" i="13"/>
  <c r="S210" i="18" s="1"/>
  <c r="J8282" i="13"/>
  <c r="I8282" i="13"/>
  <c r="S202" i="18" s="1"/>
  <c r="J8274" i="13"/>
  <c r="I8274" i="13"/>
  <c r="S194" i="18" s="1"/>
  <c r="S186" i="18"/>
  <c r="J8266" i="13"/>
  <c r="I8266" i="13"/>
  <c r="J8258" i="13"/>
  <c r="I8258" i="13"/>
  <c r="S178" i="18" s="1"/>
  <c r="J8250" i="13"/>
  <c r="I8250" i="13"/>
  <c r="S170" i="18" s="1"/>
  <c r="J8242" i="13"/>
  <c r="I8242" i="13"/>
  <c r="S162" i="18" s="1"/>
  <c r="J8234" i="13"/>
  <c r="I8234" i="13"/>
  <c r="S154" i="18" s="1"/>
  <c r="J8226" i="13"/>
  <c r="I8226" i="13"/>
  <c r="S146" i="18" s="1"/>
  <c r="J8218" i="13"/>
  <c r="I8218" i="13"/>
  <c r="S138" i="18" s="1"/>
  <c r="J8210" i="13"/>
  <c r="I8210" i="13"/>
  <c r="S130" i="18" s="1"/>
  <c r="J8202" i="13"/>
  <c r="I8202" i="13"/>
  <c r="S122" i="18" s="1"/>
  <c r="J8194" i="13"/>
  <c r="I8194" i="13"/>
  <c r="S114" i="18" s="1"/>
  <c r="J8186" i="13"/>
  <c r="I8186" i="13"/>
  <c r="S106" i="18" s="1"/>
  <c r="J8178" i="13"/>
  <c r="I8178" i="13"/>
  <c r="S98" i="18" s="1"/>
  <c r="J8170" i="13"/>
  <c r="I8170" i="13"/>
  <c r="S90" i="18" s="1"/>
  <c r="S82" i="18"/>
  <c r="J8162" i="13"/>
  <c r="I8162" i="13"/>
  <c r="J8154" i="13"/>
  <c r="I8154" i="13"/>
  <c r="S74" i="18" s="1"/>
  <c r="J8146" i="13"/>
  <c r="I8146" i="13"/>
  <c r="S66" i="18" s="1"/>
  <c r="S58" i="18"/>
  <c r="J8138" i="13"/>
  <c r="I8138" i="13"/>
  <c r="J8130" i="13"/>
  <c r="I8130" i="13"/>
  <c r="S50" i="18" s="1"/>
  <c r="J8122" i="13"/>
  <c r="I8122" i="13"/>
  <c r="S42" i="18" s="1"/>
  <c r="S34" i="18"/>
  <c r="J8114" i="13"/>
  <c r="I8114" i="13"/>
  <c r="J8106" i="13"/>
  <c r="I8106" i="13"/>
  <c r="S26" i="18" s="1"/>
  <c r="J8098" i="13"/>
  <c r="I8098" i="13"/>
  <c r="S18" i="18" s="1"/>
  <c r="J8090" i="13"/>
  <c r="I8090" i="13"/>
  <c r="S10" i="18" s="1"/>
  <c r="J8082" i="13"/>
  <c r="I8082" i="13"/>
  <c r="S2" i="18" s="1"/>
  <c r="J8074" i="13"/>
  <c r="I8074" i="13"/>
  <c r="J8066" i="13"/>
  <c r="I8066" i="13"/>
  <c r="J8058" i="13"/>
  <c r="I8058" i="13"/>
  <c r="J8050" i="13"/>
  <c r="I8050" i="13"/>
  <c r="J8042" i="13"/>
  <c r="I8042" i="13"/>
  <c r="J8034" i="13"/>
  <c r="I8034" i="13"/>
  <c r="J8026" i="13"/>
  <c r="I8026" i="13"/>
  <c r="J8018" i="13"/>
  <c r="I8018" i="13"/>
  <c r="J8010" i="13"/>
  <c r="I8010" i="13"/>
  <c r="J8002" i="13"/>
  <c r="I8002" i="13"/>
  <c r="J7994" i="13"/>
  <c r="I7994" i="13"/>
  <c r="J7986" i="13"/>
  <c r="I7986" i="13"/>
  <c r="J7978" i="13"/>
  <c r="I7978" i="13"/>
  <c r="J7970" i="13"/>
  <c r="I7970" i="13"/>
  <c r="J7962" i="13"/>
  <c r="I7962" i="13"/>
  <c r="J7954" i="13"/>
  <c r="I7954" i="13"/>
  <c r="J7946" i="13"/>
  <c r="I7946" i="13"/>
  <c r="J7938" i="13"/>
  <c r="I7938" i="13"/>
  <c r="J7930" i="13"/>
  <c r="I7930" i="13"/>
  <c r="J7922" i="13"/>
  <c r="I7922" i="13"/>
  <c r="J7914" i="13"/>
  <c r="I7914" i="13"/>
  <c r="J7906" i="13"/>
  <c r="I7906" i="13"/>
  <c r="J7898" i="13"/>
  <c r="I7898" i="13"/>
  <c r="J7890" i="13"/>
  <c r="I7890" i="13"/>
  <c r="J7882" i="13"/>
  <c r="I7882" i="13"/>
  <c r="J7874" i="13"/>
  <c r="I7874" i="13"/>
  <c r="J7866" i="13"/>
  <c r="I7866" i="13"/>
  <c r="J7858" i="13"/>
  <c r="I7858" i="13"/>
  <c r="J7850" i="13"/>
  <c r="I7850" i="13"/>
  <c r="J7842" i="13"/>
  <c r="I7842" i="13"/>
  <c r="J7834" i="13"/>
  <c r="I7834" i="13"/>
  <c r="J7826" i="13"/>
  <c r="I7826" i="13"/>
  <c r="J7818" i="13"/>
  <c r="I7818" i="13"/>
  <c r="J7810" i="13"/>
  <c r="I7810" i="13"/>
  <c r="J7802" i="13"/>
  <c r="I7802" i="13"/>
  <c r="J7794" i="13"/>
  <c r="I7794" i="13"/>
  <c r="J7786" i="13"/>
  <c r="I7786" i="13"/>
  <c r="J7778" i="13"/>
  <c r="I7778" i="13"/>
  <c r="J7770" i="13"/>
  <c r="I7770" i="13"/>
  <c r="J7762" i="13"/>
  <c r="I7762" i="13"/>
  <c r="J7754" i="13"/>
  <c r="I7754" i="13"/>
  <c r="J7746" i="13"/>
  <c r="I7746" i="13"/>
  <c r="J7738" i="13"/>
  <c r="I7738" i="13"/>
  <c r="J14645" i="13"/>
  <c r="I14645" i="13"/>
  <c r="J14589" i="13"/>
  <c r="I14589" i="13"/>
  <c r="J14525" i="13"/>
  <c r="I14525" i="13"/>
  <c r="J14469" i="13"/>
  <c r="I14469" i="13"/>
  <c r="J14397" i="13"/>
  <c r="I14397" i="13"/>
  <c r="J14341" i="13"/>
  <c r="I14341" i="13"/>
  <c r="J14285" i="13"/>
  <c r="I14285" i="13"/>
  <c r="J14229" i="13"/>
  <c r="I14229" i="13"/>
  <c r="J14181" i="13"/>
  <c r="I14181" i="13"/>
  <c r="J14109" i="13"/>
  <c r="I14109" i="13"/>
  <c r="J14045" i="13"/>
  <c r="I14045" i="13"/>
  <c r="J13965" i="13"/>
  <c r="I13965" i="13"/>
  <c r="J13909" i="13"/>
  <c r="I13909" i="13"/>
  <c r="J13861" i="13"/>
  <c r="I13861" i="13"/>
  <c r="J13805" i="13"/>
  <c r="I13805" i="13"/>
  <c r="J13733" i="13"/>
  <c r="I13733" i="13"/>
  <c r="J13669" i="13"/>
  <c r="I13669" i="13"/>
  <c r="J13613" i="13"/>
  <c r="I13613" i="13"/>
  <c r="J13541" i="13"/>
  <c r="I13541" i="13"/>
  <c r="J13485" i="13"/>
  <c r="I13485" i="13"/>
  <c r="J13429" i="13"/>
  <c r="I13429" i="13"/>
  <c r="J13349" i="13"/>
  <c r="I13349" i="13"/>
  <c r="J13309" i="13"/>
  <c r="I13309" i="13"/>
  <c r="J13253" i="13"/>
  <c r="I13253" i="13"/>
  <c r="J13197" i="13"/>
  <c r="I13197" i="13"/>
  <c r="J13149" i="13"/>
  <c r="I13149" i="13"/>
  <c r="J13077" i="13"/>
  <c r="I13077" i="13"/>
  <c r="J13021" i="13"/>
  <c r="I13021" i="13"/>
  <c r="J12981" i="13"/>
  <c r="I12981" i="13"/>
  <c r="J12933" i="13"/>
  <c r="I12933" i="13"/>
  <c r="J12861" i="13"/>
  <c r="I12861" i="13"/>
  <c r="J12813" i="13"/>
  <c r="I12813" i="13"/>
  <c r="J12757" i="13"/>
  <c r="I12757" i="13"/>
  <c r="J12701" i="13"/>
  <c r="I12701" i="13"/>
  <c r="J12637" i="13"/>
  <c r="I12637" i="13"/>
  <c r="J12581" i="13"/>
  <c r="I12581" i="13"/>
  <c r="P461" i="18" s="1"/>
  <c r="P397" i="18"/>
  <c r="J12517" i="13"/>
  <c r="I12517" i="13"/>
  <c r="J12461" i="13"/>
  <c r="I12461" i="13"/>
  <c r="P341" i="18" s="1"/>
  <c r="J12413" i="13"/>
  <c r="I12413" i="13"/>
  <c r="P293" i="18" s="1"/>
  <c r="P237" i="18"/>
  <c r="J12357" i="13"/>
  <c r="I12357" i="13"/>
  <c r="J12301" i="13"/>
  <c r="I12301" i="13"/>
  <c r="P181" i="18" s="1"/>
  <c r="J12237" i="13"/>
  <c r="I12237" i="13"/>
  <c r="P117" i="18" s="1"/>
  <c r="P53" i="18"/>
  <c r="J12173" i="13"/>
  <c r="I12173" i="13"/>
  <c r="J12125" i="13"/>
  <c r="I12125" i="13"/>
  <c r="P5" i="18" s="1"/>
  <c r="J12061" i="13"/>
  <c r="I12061" i="13"/>
  <c r="C446" i="18" s="1"/>
  <c r="J12005" i="13"/>
  <c r="I12005" i="13"/>
  <c r="C390" i="18" s="1"/>
  <c r="J11949" i="13"/>
  <c r="I11949" i="13"/>
  <c r="C334" i="18" s="1"/>
  <c r="J11885" i="13"/>
  <c r="I11885" i="13"/>
  <c r="C270" i="18" s="1"/>
  <c r="J11829" i="13"/>
  <c r="I11829" i="13"/>
  <c r="C214" i="18" s="1"/>
  <c r="J11773" i="13"/>
  <c r="I11773" i="13"/>
  <c r="C158" i="18" s="1"/>
  <c r="J11709" i="13"/>
  <c r="I11709" i="13"/>
  <c r="C94" i="18" s="1"/>
  <c r="J11653" i="13"/>
  <c r="I11653" i="13"/>
  <c r="C38" i="18" s="1"/>
  <c r="J11589" i="13"/>
  <c r="I11589" i="13"/>
  <c r="R479" i="18" s="1"/>
  <c r="J11533" i="13"/>
  <c r="I11533" i="13"/>
  <c r="R423" i="18" s="1"/>
  <c r="J11477" i="13"/>
  <c r="I11477" i="13"/>
  <c r="R367" i="18" s="1"/>
  <c r="R303" i="18"/>
  <c r="J11413" i="13"/>
  <c r="I11413" i="13"/>
  <c r="J11349" i="13"/>
  <c r="I11349" i="13"/>
  <c r="R239" i="18" s="1"/>
  <c r="J11293" i="13"/>
  <c r="I11293" i="13"/>
  <c r="R183" i="18" s="1"/>
  <c r="R127" i="18"/>
  <c r="J11237" i="13"/>
  <c r="I11237" i="13"/>
  <c r="J11189" i="13"/>
  <c r="I11189" i="13"/>
  <c r="R79" i="18" s="1"/>
  <c r="J11133" i="13"/>
  <c r="I11133" i="13"/>
  <c r="R23" i="18" s="1"/>
  <c r="J11077" i="13"/>
  <c r="I11077" i="13"/>
  <c r="Q472" i="18" s="1"/>
  <c r="J11013" i="13"/>
  <c r="I11013" i="13"/>
  <c r="Q408" i="18" s="1"/>
  <c r="J10949" i="13"/>
  <c r="I10949" i="13"/>
  <c r="Q344" i="18" s="1"/>
  <c r="J10893" i="13"/>
  <c r="I10893" i="13"/>
  <c r="Q288" i="18" s="1"/>
  <c r="J10837" i="13"/>
  <c r="I10837" i="13"/>
  <c r="Q232" i="18" s="1"/>
  <c r="J10773" i="13"/>
  <c r="I10773" i="13"/>
  <c r="Q168" i="18" s="1"/>
  <c r="J10717" i="13"/>
  <c r="I10717" i="13"/>
  <c r="Q112" i="18" s="1"/>
  <c r="Q48" i="18"/>
  <c r="J10653" i="13"/>
  <c r="I10653" i="13"/>
  <c r="J10605" i="13"/>
  <c r="I10605" i="13"/>
  <c r="W505" i="18" s="1"/>
  <c r="J10549" i="13"/>
  <c r="I10549" i="13"/>
  <c r="W449" i="18" s="1"/>
  <c r="J10485" i="13"/>
  <c r="I10485" i="13"/>
  <c r="W385" i="18" s="1"/>
  <c r="J10421" i="13"/>
  <c r="I10421" i="13"/>
  <c r="W321" i="18" s="1"/>
  <c r="J10357" i="13"/>
  <c r="I10357" i="13"/>
  <c r="W257" i="18" s="1"/>
  <c r="J10301" i="13"/>
  <c r="I10301" i="13"/>
  <c r="W201" i="18" s="1"/>
  <c r="J10253" i="13"/>
  <c r="I10253" i="13"/>
  <c r="W153" i="18" s="1"/>
  <c r="J10189" i="13"/>
  <c r="I10189" i="13"/>
  <c r="W89" i="18" s="1"/>
  <c r="J10141" i="13"/>
  <c r="I10141" i="13"/>
  <c r="W41" i="18" s="1"/>
  <c r="J10085" i="13"/>
  <c r="I10085" i="13"/>
  <c r="V490" i="18" s="1"/>
  <c r="J10029" i="13"/>
  <c r="I10029" i="13"/>
  <c r="V434" i="18" s="1"/>
  <c r="J9981" i="13"/>
  <c r="I9981" i="13"/>
  <c r="V386" i="18" s="1"/>
  <c r="J9917" i="13"/>
  <c r="I9917" i="13"/>
  <c r="V322" i="18" s="1"/>
  <c r="J9861" i="13"/>
  <c r="I9861" i="13"/>
  <c r="V266" i="18" s="1"/>
  <c r="J9805" i="13"/>
  <c r="I9805" i="13"/>
  <c r="V210" i="18" s="1"/>
  <c r="J9749" i="13"/>
  <c r="I9749" i="13"/>
  <c r="V154" i="18" s="1"/>
  <c r="J9693" i="13"/>
  <c r="I9693" i="13"/>
  <c r="V98" i="18" s="1"/>
  <c r="J9645" i="13"/>
  <c r="I9645" i="13"/>
  <c r="V50" i="18" s="1"/>
  <c r="U491" i="18"/>
  <c r="J9581" i="13"/>
  <c r="I9581" i="13"/>
  <c r="J9525" i="13"/>
  <c r="I9525" i="13"/>
  <c r="U435" i="18" s="1"/>
  <c r="J9469" i="13"/>
  <c r="I9469" i="13"/>
  <c r="U379" i="18" s="1"/>
  <c r="U315" i="18"/>
  <c r="J9405" i="13"/>
  <c r="I9405" i="13"/>
  <c r="J9357" i="13"/>
  <c r="I9357" i="13"/>
  <c r="U267" i="18" s="1"/>
  <c r="J9285" i="13"/>
  <c r="I9285" i="13"/>
  <c r="U195" i="18" s="1"/>
  <c r="J9229" i="13"/>
  <c r="I9229" i="13"/>
  <c r="U139" i="18" s="1"/>
  <c r="J9165" i="13"/>
  <c r="I9165" i="13"/>
  <c r="U75" i="18" s="1"/>
  <c r="J9109" i="13"/>
  <c r="I9109" i="13"/>
  <c r="U19" i="18" s="1"/>
  <c r="J9053" i="13"/>
  <c r="I9053" i="13"/>
  <c r="T468" i="18" s="1"/>
  <c r="J8981" i="13"/>
  <c r="I8981" i="13"/>
  <c r="T396" i="18" s="1"/>
  <c r="J8925" i="13"/>
  <c r="I8925" i="13"/>
  <c r="T340" i="18" s="1"/>
  <c r="J8861" i="13"/>
  <c r="I8861" i="13"/>
  <c r="T276" i="18" s="1"/>
  <c r="J8797" i="13"/>
  <c r="I8797" i="13"/>
  <c r="T212" i="18" s="1"/>
  <c r="J8741" i="13"/>
  <c r="I8741" i="13"/>
  <c r="T156" i="18" s="1"/>
  <c r="J8677" i="13"/>
  <c r="I8677" i="13"/>
  <c r="T92" i="18" s="1"/>
  <c r="T36" i="18"/>
  <c r="J8621" i="13"/>
  <c r="I8621" i="13"/>
  <c r="J8565" i="13"/>
  <c r="I8565" i="13"/>
  <c r="S485" i="18" s="1"/>
  <c r="J8509" i="13"/>
  <c r="I8509" i="13"/>
  <c r="S429" i="18" s="1"/>
  <c r="S365" i="18"/>
  <c r="J8445" i="13"/>
  <c r="I8445" i="13"/>
  <c r="J8389" i="13"/>
  <c r="I8389" i="13"/>
  <c r="S309" i="18" s="1"/>
  <c r="J8333" i="13"/>
  <c r="I8333" i="13"/>
  <c r="S253" i="18" s="1"/>
  <c r="J8269" i="13"/>
  <c r="I8269" i="13"/>
  <c r="S189" i="18" s="1"/>
  <c r="J8213" i="13"/>
  <c r="I8213" i="13"/>
  <c r="S133" i="18" s="1"/>
  <c r="J8157" i="13"/>
  <c r="I8157" i="13"/>
  <c r="S77" i="18" s="1"/>
  <c r="J8101" i="13"/>
  <c r="I8101" i="13"/>
  <c r="S21" i="18" s="1"/>
  <c r="J8053" i="13"/>
  <c r="I8053" i="13"/>
  <c r="J8005" i="13"/>
  <c r="I8005" i="13"/>
  <c r="J7941" i="13"/>
  <c r="I7941" i="13"/>
  <c r="J7885" i="13"/>
  <c r="I7885" i="13"/>
  <c r="J7829" i="13"/>
  <c r="I7829" i="13"/>
  <c r="J7765" i="13"/>
  <c r="I7765" i="13"/>
  <c r="J7709" i="13"/>
  <c r="I7709" i="13"/>
  <c r="J7653" i="13"/>
  <c r="I7653" i="13"/>
  <c r="J7597" i="13"/>
  <c r="I7597" i="13"/>
  <c r="J7525" i="13"/>
  <c r="I7525" i="13"/>
  <c r="J7469" i="13"/>
  <c r="I7469" i="13"/>
  <c r="J7405" i="13"/>
  <c r="I7405" i="13"/>
  <c r="J7349" i="13"/>
  <c r="I7349" i="13"/>
  <c r="J7293" i="13"/>
  <c r="I7293" i="13"/>
  <c r="J7229" i="13"/>
  <c r="I7229" i="13"/>
  <c r="J7181" i="13"/>
  <c r="I7181" i="13"/>
  <c r="J7109" i="13"/>
  <c r="I7109" i="13"/>
  <c r="J7053" i="13"/>
  <c r="I7053" i="13"/>
  <c r="J6997" i="13"/>
  <c r="I6997" i="13"/>
  <c r="J6941" i="13"/>
  <c r="I6941" i="13"/>
  <c r="J6885" i="13"/>
  <c r="I6885" i="13"/>
  <c r="J6829" i="13"/>
  <c r="I6829" i="13"/>
  <c r="J6773" i="13"/>
  <c r="I6773" i="13"/>
  <c r="J6733" i="13"/>
  <c r="I6733" i="13"/>
  <c r="J6677" i="13"/>
  <c r="I6677" i="13"/>
  <c r="J6597" i="13"/>
  <c r="I6597" i="13"/>
  <c r="J14604" i="13"/>
  <c r="I14604" i="13"/>
  <c r="J14540" i="13"/>
  <c r="I14540" i="13"/>
  <c r="J14484" i="13"/>
  <c r="I14484" i="13"/>
  <c r="J14428" i="13"/>
  <c r="I14428" i="13"/>
  <c r="J14364" i="13"/>
  <c r="I14364" i="13"/>
  <c r="J14300" i="13"/>
  <c r="I14300" i="13"/>
  <c r="J14252" i="13"/>
  <c r="I14252" i="13"/>
  <c r="J14188" i="13"/>
  <c r="I14188" i="13"/>
  <c r="J14132" i="13"/>
  <c r="I14132" i="13"/>
  <c r="J14076" i="13"/>
  <c r="I14076" i="13"/>
  <c r="J14012" i="13"/>
  <c r="I14012" i="13"/>
  <c r="J13948" i="13"/>
  <c r="I13948" i="13"/>
  <c r="J13892" i="13"/>
  <c r="I13892" i="13"/>
  <c r="J13836" i="13"/>
  <c r="I13836" i="13"/>
  <c r="J13780" i="13"/>
  <c r="I13780" i="13"/>
  <c r="J13716" i="13"/>
  <c r="I13716" i="13"/>
  <c r="J13668" i="13"/>
  <c r="I13668" i="13"/>
  <c r="J13604" i="13"/>
  <c r="I13604" i="13"/>
  <c r="J13564" i="13"/>
  <c r="I13564" i="13"/>
  <c r="J13508" i="13"/>
  <c r="I13508" i="13"/>
  <c r="J13452" i="13"/>
  <c r="I13452" i="13"/>
  <c r="J13396" i="13"/>
  <c r="I13396" i="13"/>
  <c r="J13324" i="13"/>
  <c r="I13324" i="13"/>
  <c r="J13268" i="13"/>
  <c r="I13268" i="13"/>
  <c r="J13212" i="13"/>
  <c r="I13212" i="13"/>
  <c r="J13140" i="13"/>
  <c r="I13140" i="13"/>
  <c r="J13084" i="13"/>
  <c r="I13084" i="13"/>
  <c r="J13028" i="13"/>
  <c r="I13028" i="13"/>
  <c r="J12980" i="13"/>
  <c r="I12980" i="13"/>
  <c r="J12932" i="13"/>
  <c r="I12932" i="13"/>
  <c r="J12876" i="13"/>
  <c r="I12876" i="13"/>
  <c r="J12812" i="13"/>
  <c r="I12812" i="13"/>
  <c r="J12764" i="13"/>
  <c r="I12764" i="13"/>
  <c r="J12724" i="13"/>
  <c r="I12724" i="13"/>
  <c r="J12660" i="13"/>
  <c r="I12660" i="13"/>
  <c r="J12596" i="13"/>
  <c r="I12596" i="13"/>
  <c r="P476" i="18" s="1"/>
  <c r="J12540" i="13"/>
  <c r="I12540" i="13"/>
  <c r="P420" i="18" s="1"/>
  <c r="J12492" i="13"/>
  <c r="I12492" i="13"/>
  <c r="P372" i="18" s="1"/>
  <c r="J12436" i="13"/>
  <c r="I12436" i="13"/>
  <c r="P316" i="18" s="1"/>
  <c r="J12364" i="13"/>
  <c r="I12364" i="13"/>
  <c r="P244" i="18" s="1"/>
  <c r="J12316" i="13"/>
  <c r="I12316" i="13"/>
  <c r="P196" i="18" s="1"/>
  <c r="J12260" i="13"/>
  <c r="I12260" i="13"/>
  <c r="P140" i="18" s="1"/>
  <c r="J12212" i="13"/>
  <c r="I12212" i="13"/>
  <c r="P92" i="18" s="1"/>
  <c r="J12156" i="13"/>
  <c r="I12156" i="13"/>
  <c r="P36" i="18" s="1"/>
  <c r="J12100" i="13"/>
  <c r="I12100" i="13"/>
  <c r="C485" i="18" s="1"/>
  <c r="J12044" i="13"/>
  <c r="I12044" i="13"/>
  <c r="C429" i="18" s="1"/>
  <c r="J11988" i="13"/>
  <c r="I11988" i="13"/>
  <c r="C373" i="18" s="1"/>
  <c r="J11924" i="13"/>
  <c r="I11924" i="13"/>
  <c r="C309" i="18" s="1"/>
  <c r="J11860" i="13"/>
  <c r="I11860" i="13"/>
  <c r="C245" i="18" s="1"/>
  <c r="J11804" i="13"/>
  <c r="I11804" i="13"/>
  <c r="C189" i="18" s="1"/>
  <c r="J11756" i="13"/>
  <c r="I11756" i="13"/>
  <c r="C141" i="18" s="1"/>
  <c r="J11692" i="13"/>
  <c r="I11692" i="13"/>
  <c r="C77" i="18" s="1"/>
  <c r="J11652" i="13"/>
  <c r="I11652" i="13"/>
  <c r="C37" i="18" s="1"/>
  <c r="J11588" i="13"/>
  <c r="I11588" i="13"/>
  <c r="R478" i="18" s="1"/>
  <c r="J11556" i="13"/>
  <c r="I11556" i="13"/>
  <c r="R446" i="18" s="1"/>
  <c r="J11500" i="13"/>
  <c r="I11500" i="13"/>
  <c r="R390" i="18" s="1"/>
  <c r="J11444" i="13"/>
  <c r="I11444" i="13"/>
  <c r="R334" i="18" s="1"/>
  <c r="J11276" i="13"/>
  <c r="I11276" i="13"/>
  <c r="R166" i="18" s="1"/>
  <c r="J14643" i="13"/>
  <c r="I14643" i="13"/>
  <c r="J14603" i="13"/>
  <c r="I14603" i="13"/>
  <c r="J14547" i="13"/>
  <c r="I14547" i="13"/>
  <c r="J14499" i="13"/>
  <c r="I14499" i="13"/>
  <c r="J14451" i="13"/>
  <c r="I14451" i="13"/>
  <c r="J14403" i="13"/>
  <c r="I14403" i="13"/>
  <c r="J14355" i="13"/>
  <c r="I14355" i="13"/>
  <c r="J14299" i="13"/>
  <c r="I14299" i="13"/>
  <c r="J14251" i="13"/>
  <c r="I14251" i="13"/>
  <c r="J14195" i="13"/>
  <c r="I14195" i="13"/>
  <c r="J14147" i="13"/>
  <c r="I14147" i="13"/>
  <c r="J14107" i="13"/>
  <c r="I14107" i="13"/>
  <c r="J14051" i="13"/>
  <c r="I14051" i="13"/>
  <c r="J14003" i="13"/>
  <c r="I14003" i="13"/>
  <c r="J13939" i="13"/>
  <c r="I13939" i="13"/>
  <c r="J13883" i="13"/>
  <c r="I13883" i="13"/>
  <c r="J13827" i="13"/>
  <c r="I13827" i="13"/>
  <c r="J13787" i="13"/>
  <c r="I13787" i="13"/>
  <c r="J13731" i="13"/>
  <c r="I13731" i="13"/>
  <c r="J13683" i="13"/>
  <c r="I13683" i="13"/>
  <c r="J13627" i="13"/>
  <c r="I13627" i="13"/>
  <c r="J13579" i="13"/>
  <c r="I13579" i="13"/>
  <c r="J13523" i="13"/>
  <c r="I13523" i="13"/>
  <c r="J13475" i="13"/>
  <c r="I13475" i="13"/>
  <c r="J13435" i="13"/>
  <c r="I13435" i="13"/>
  <c r="J13387" i="13"/>
  <c r="I13387" i="13"/>
  <c r="J13323" i="13"/>
  <c r="I13323" i="13"/>
  <c r="J13275" i="13"/>
  <c r="I13275" i="13"/>
  <c r="J13235" i="13"/>
  <c r="I13235" i="13"/>
  <c r="J13171" i="13"/>
  <c r="I13171" i="13"/>
  <c r="J13123" i="13"/>
  <c r="I13123" i="13"/>
  <c r="J13075" i="13"/>
  <c r="I13075" i="13"/>
  <c r="J13019" i="13"/>
  <c r="I13019" i="13"/>
  <c r="J12995" i="13"/>
  <c r="I12995" i="13"/>
  <c r="J12931" i="13"/>
  <c r="I12931" i="13"/>
  <c r="J12891" i="13"/>
  <c r="I12891" i="13"/>
  <c r="J12843" i="13"/>
  <c r="I12843" i="13"/>
  <c r="J12803" i="13"/>
  <c r="I12803" i="13"/>
  <c r="J12731" i="13"/>
  <c r="I12731" i="13"/>
  <c r="J12699" i="13"/>
  <c r="I12699" i="13"/>
  <c r="J12651" i="13"/>
  <c r="I12651" i="13"/>
  <c r="J12611" i="13"/>
  <c r="I12611" i="13"/>
  <c r="P491" i="18" s="1"/>
  <c r="J12571" i="13"/>
  <c r="I12571" i="13"/>
  <c r="P451" i="18" s="1"/>
  <c r="J12531" i="13"/>
  <c r="I12531" i="13"/>
  <c r="P411" i="18" s="1"/>
  <c r="J12491" i="13"/>
  <c r="I12491" i="13"/>
  <c r="P371" i="18" s="1"/>
  <c r="J12451" i="13"/>
  <c r="I12451" i="13"/>
  <c r="P331" i="18" s="1"/>
  <c r="J12403" i="13"/>
  <c r="I12403" i="13"/>
  <c r="P283" i="18" s="1"/>
  <c r="J12363" i="13"/>
  <c r="I12363" i="13"/>
  <c r="P243" i="18" s="1"/>
  <c r="J12323" i="13"/>
  <c r="I12323" i="13"/>
  <c r="P203" i="18" s="1"/>
  <c r="J12283" i="13"/>
  <c r="I12283" i="13"/>
  <c r="P163" i="18" s="1"/>
  <c r="J12235" i="13"/>
  <c r="I12235" i="13"/>
  <c r="P115" i="18" s="1"/>
  <c r="J12195" i="13"/>
  <c r="I12195" i="13"/>
  <c r="P75" i="18" s="1"/>
  <c r="J12155" i="13"/>
  <c r="I12155" i="13"/>
  <c r="P35" i="18" s="1"/>
  <c r="J12115" i="13"/>
  <c r="I12115" i="13"/>
  <c r="C500" i="18" s="1"/>
  <c r="J12067" i="13"/>
  <c r="I12067" i="13"/>
  <c r="C452" i="18" s="1"/>
  <c r="J12027" i="13"/>
  <c r="I12027" i="13"/>
  <c r="C412" i="18" s="1"/>
  <c r="J11979" i="13"/>
  <c r="I11979" i="13"/>
  <c r="C364" i="18" s="1"/>
  <c r="J11939" i="13"/>
  <c r="I11939" i="13"/>
  <c r="C324" i="18" s="1"/>
  <c r="J11891" i="13"/>
  <c r="I11891" i="13"/>
  <c r="C276" i="18" s="1"/>
  <c r="J11851" i="13"/>
  <c r="I11851" i="13"/>
  <c r="C236" i="18" s="1"/>
  <c r="J11811" i="13"/>
  <c r="I11811" i="13"/>
  <c r="C196" i="18" s="1"/>
  <c r="J11771" i="13"/>
  <c r="I11771" i="13"/>
  <c r="C156" i="18" s="1"/>
  <c r="J11723" i="13"/>
  <c r="I11723" i="13"/>
  <c r="C108" i="18" s="1"/>
  <c r="C68" i="18"/>
  <c r="J11683" i="13"/>
  <c r="I11683" i="13"/>
  <c r="J11643" i="13"/>
  <c r="I11643" i="13"/>
  <c r="C28" i="18" s="1"/>
  <c r="J11603" i="13"/>
  <c r="I11603" i="13"/>
  <c r="R493" i="18" s="1"/>
  <c r="J11555" i="13"/>
  <c r="I11555" i="13"/>
  <c r="R445" i="18" s="1"/>
  <c r="J11515" i="13"/>
  <c r="I11515" i="13"/>
  <c r="R405" i="18" s="1"/>
  <c r="J11475" i="13"/>
  <c r="I11475" i="13"/>
  <c r="R365" i="18" s="1"/>
  <c r="J11435" i="13"/>
  <c r="I11435" i="13"/>
  <c r="R325" i="18" s="1"/>
  <c r="J11395" i="13"/>
  <c r="I11395" i="13"/>
  <c r="R285" i="18" s="1"/>
  <c r="J11355" i="13"/>
  <c r="I11355" i="13"/>
  <c r="R245" i="18" s="1"/>
  <c r="J11315" i="13"/>
  <c r="I11315" i="13"/>
  <c r="R205" i="18" s="1"/>
  <c r="J11267" i="13"/>
  <c r="I11267" i="13"/>
  <c r="R157" i="18" s="1"/>
  <c r="J11227" i="13"/>
  <c r="I11227" i="13"/>
  <c r="R117" i="18" s="1"/>
  <c r="J11187" i="13"/>
  <c r="I11187" i="13"/>
  <c r="R77" i="18" s="1"/>
  <c r="J11147" i="13"/>
  <c r="I11147" i="13"/>
  <c r="R37" i="18" s="1"/>
  <c r="J11099" i="13"/>
  <c r="I11099" i="13"/>
  <c r="Q494" i="18" s="1"/>
  <c r="J11059" i="13"/>
  <c r="I11059" i="13"/>
  <c r="Q454" i="18" s="1"/>
  <c r="Q414" i="18"/>
  <c r="J11019" i="13"/>
  <c r="I11019" i="13"/>
  <c r="J10979" i="13"/>
  <c r="I10979" i="13"/>
  <c r="Q374" i="18" s="1"/>
  <c r="J10931" i="13"/>
  <c r="I10931" i="13"/>
  <c r="Q326" i="18" s="1"/>
  <c r="J10891" i="13"/>
  <c r="I10891" i="13"/>
  <c r="Q286" i="18" s="1"/>
  <c r="J10851" i="13"/>
  <c r="I10851" i="13"/>
  <c r="Q246" i="18" s="1"/>
  <c r="J10803" i="13"/>
  <c r="I10803" i="13"/>
  <c r="Q198" i="18" s="1"/>
  <c r="J10763" i="13"/>
  <c r="I10763" i="13"/>
  <c r="Q158" i="18" s="1"/>
  <c r="J10723" i="13"/>
  <c r="I10723" i="13"/>
  <c r="Q118" i="18" s="1"/>
  <c r="J10675" i="13"/>
  <c r="I10675" i="13"/>
  <c r="Q70" i="18" s="1"/>
  <c r="J10635" i="13"/>
  <c r="I10635" i="13"/>
  <c r="Q30" i="18" s="1"/>
  <c r="J10595" i="13"/>
  <c r="I10595" i="13"/>
  <c r="W495" i="18" s="1"/>
  <c r="J10555" i="13"/>
  <c r="I10555" i="13"/>
  <c r="W455" i="18" s="1"/>
  <c r="J10507" i="13"/>
  <c r="I10507" i="13"/>
  <c r="W407" i="18" s="1"/>
  <c r="J10467" i="13"/>
  <c r="I10467" i="13"/>
  <c r="W367" i="18" s="1"/>
  <c r="J10427" i="13"/>
  <c r="I10427" i="13"/>
  <c r="W327" i="18" s="1"/>
  <c r="J10387" i="13"/>
  <c r="I10387" i="13"/>
  <c r="W287" i="18" s="1"/>
  <c r="J10339" i="13"/>
  <c r="I10339" i="13"/>
  <c r="W239" i="18" s="1"/>
  <c r="J10291" i="13"/>
  <c r="I10291" i="13"/>
  <c r="W191" i="18" s="1"/>
  <c r="J10251" i="13"/>
  <c r="I10251" i="13"/>
  <c r="W151" i="18" s="1"/>
  <c r="W111" i="18"/>
  <c r="J10211" i="13"/>
  <c r="I10211" i="13"/>
  <c r="J10163" i="13"/>
  <c r="I10163" i="13"/>
  <c r="W63" i="18" s="1"/>
  <c r="J10123" i="13"/>
  <c r="I10123" i="13"/>
  <c r="W23" i="18" s="1"/>
  <c r="J10083" i="13"/>
  <c r="I10083" i="13"/>
  <c r="V488" i="18" s="1"/>
  <c r="J10043" i="13"/>
  <c r="I10043" i="13"/>
  <c r="V448" i="18" s="1"/>
  <c r="J9995" i="13"/>
  <c r="I9995" i="13"/>
  <c r="V400" i="18" s="1"/>
  <c r="J9955" i="13"/>
  <c r="I9955" i="13"/>
  <c r="V360" i="18" s="1"/>
  <c r="J9915" i="13"/>
  <c r="I9915" i="13"/>
  <c r="V320" i="18" s="1"/>
  <c r="J9875" i="13"/>
  <c r="I9875" i="13"/>
  <c r="V280" i="18" s="1"/>
  <c r="J9835" i="13"/>
  <c r="I9835" i="13"/>
  <c r="V240" i="18" s="1"/>
  <c r="J9787" i="13"/>
  <c r="I9787" i="13"/>
  <c r="V192" i="18" s="1"/>
  <c r="J9747" i="13"/>
  <c r="I9747" i="13"/>
  <c r="V152" i="18" s="1"/>
  <c r="J9707" i="13"/>
  <c r="I9707" i="13"/>
  <c r="V112" i="18" s="1"/>
  <c r="V64" i="18"/>
  <c r="J9659" i="13"/>
  <c r="I9659" i="13"/>
  <c r="J9619" i="13"/>
  <c r="I9619" i="13"/>
  <c r="V24" i="18" s="1"/>
  <c r="J9579" i="13"/>
  <c r="I9579" i="13"/>
  <c r="U489" i="18" s="1"/>
  <c r="J9539" i="13"/>
  <c r="I9539" i="13"/>
  <c r="U449" i="18" s="1"/>
  <c r="J9499" i="13"/>
  <c r="I9499" i="13"/>
  <c r="U409" i="18" s="1"/>
  <c r="J9459" i="13"/>
  <c r="I9459" i="13"/>
  <c r="U369" i="18" s="1"/>
  <c r="J9419" i="13"/>
  <c r="I9419" i="13"/>
  <c r="U329" i="18" s="1"/>
  <c r="J9379" i="13"/>
  <c r="I9379" i="13"/>
  <c r="U289" i="18" s="1"/>
  <c r="J9339" i="13"/>
  <c r="I9339" i="13"/>
  <c r="U249" i="18" s="1"/>
  <c r="J9291" i="13"/>
  <c r="I9291" i="13"/>
  <c r="U201" i="18" s="1"/>
  <c r="J9251" i="13"/>
  <c r="I9251" i="13"/>
  <c r="U161" i="18" s="1"/>
  <c r="J9211" i="13"/>
  <c r="I9211" i="13"/>
  <c r="U121" i="18" s="1"/>
  <c r="J9171" i="13"/>
  <c r="I9171" i="13"/>
  <c r="U81" i="18" s="1"/>
  <c r="J9131" i="13"/>
  <c r="I9131" i="13"/>
  <c r="U41" i="18" s="1"/>
  <c r="J9083" i="13"/>
  <c r="I9083" i="13"/>
  <c r="T498" i="18" s="1"/>
  <c r="J9043" i="13"/>
  <c r="I9043" i="13"/>
  <c r="T458" i="18" s="1"/>
  <c r="J9011" i="13"/>
  <c r="I9011" i="13"/>
  <c r="T426" i="18" s="1"/>
  <c r="J8971" i="13"/>
  <c r="I8971" i="13"/>
  <c r="T386" i="18" s="1"/>
  <c r="J8939" i="13"/>
  <c r="I8939" i="13"/>
  <c r="T354" i="18" s="1"/>
  <c r="T330" i="18"/>
  <c r="J8915" i="13"/>
  <c r="I8915" i="13"/>
  <c r="J8891" i="13"/>
  <c r="I8891" i="13"/>
  <c r="T306" i="18" s="1"/>
  <c r="J8859" i="13"/>
  <c r="I8859" i="13"/>
  <c r="T274" i="18" s="1"/>
  <c r="J8827" i="13"/>
  <c r="I8827" i="13"/>
  <c r="T242" i="18" s="1"/>
  <c r="J8819" i="13"/>
  <c r="I8819" i="13"/>
  <c r="T234" i="18" s="1"/>
  <c r="J8787" i="13"/>
  <c r="I8787" i="13"/>
  <c r="T202" i="18" s="1"/>
  <c r="J8763" i="13"/>
  <c r="I8763" i="13"/>
  <c r="T178" i="18" s="1"/>
  <c r="J8739" i="13"/>
  <c r="I8739" i="13"/>
  <c r="T154" i="18" s="1"/>
  <c r="J8715" i="13"/>
  <c r="I8715" i="13"/>
  <c r="T130" i="18" s="1"/>
  <c r="J8691" i="13"/>
  <c r="I8691" i="13"/>
  <c r="T106" i="18" s="1"/>
  <c r="J8667" i="13"/>
  <c r="I8667" i="13"/>
  <c r="T82" i="18" s="1"/>
  <c r="J8651" i="13"/>
  <c r="I8651" i="13"/>
  <c r="T66" i="18" s="1"/>
  <c r="J8627" i="13"/>
  <c r="I8627" i="13"/>
  <c r="T42" i="18" s="1"/>
  <c r="J8603" i="13"/>
  <c r="I8603" i="13"/>
  <c r="T18" i="18" s="1"/>
  <c r="J8571" i="13"/>
  <c r="I8571" i="13"/>
  <c r="S491" i="18" s="1"/>
  <c r="J8539" i="13"/>
  <c r="I8539" i="13"/>
  <c r="S459" i="18" s="1"/>
  <c r="J8515" i="13"/>
  <c r="I8515" i="13"/>
  <c r="S435" i="18" s="1"/>
  <c r="J8491" i="13"/>
  <c r="I8491" i="13"/>
  <c r="S411" i="18" s="1"/>
  <c r="J8451" i="13"/>
  <c r="I8451" i="13"/>
  <c r="S371" i="18" s="1"/>
  <c r="J8427" i="13"/>
  <c r="I8427" i="13"/>
  <c r="S347" i="18" s="1"/>
  <c r="J8403" i="13"/>
  <c r="I8403" i="13"/>
  <c r="S323" i="18" s="1"/>
  <c r="J8379" i="13"/>
  <c r="I8379" i="13"/>
  <c r="S299" i="18" s="1"/>
  <c r="J8347" i="13"/>
  <c r="I8347" i="13"/>
  <c r="S267" i="18" s="1"/>
  <c r="J8323" i="13"/>
  <c r="I8323" i="13"/>
  <c r="S243" i="18" s="1"/>
  <c r="J8307" i="13"/>
  <c r="I8307" i="13"/>
  <c r="S227" i="18" s="1"/>
  <c r="J8283" i="13"/>
  <c r="I8283" i="13"/>
  <c r="S203" i="18" s="1"/>
  <c r="J8259" i="13"/>
  <c r="I8259" i="13"/>
  <c r="S179" i="18" s="1"/>
  <c r="J8235" i="13"/>
  <c r="I8235" i="13"/>
  <c r="S155" i="18" s="1"/>
  <c r="J8203" i="13"/>
  <c r="I8203" i="13"/>
  <c r="S123" i="18" s="1"/>
  <c r="J14642" i="13"/>
  <c r="I14642" i="13"/>
  <c r="J14626" i="13"/>
  <c r="I14626" i="13"/>
  <c r="J14602" i="13"/>
  <c r="I14602" i="13"/>
  <c r="J14578" i="13"/>
  <c r="I14578" i="13"/>
  <c r="J14554" i="13"/>
  <c r="I14554" i="13"/>
  <c r="J14522" i="13"/>
  <c r="I14522" i="13"/>
  <c r="J14498" i="13"/>
  <c r="I14498" i="13"/>
  <c r="J14474" i="13"/>
  <c r="I14474" i="13"/>
  <c r="J14450" i="13"/>
  <c r="I14450" i="13"/>
  <c r="J14426" i="13"/>
  <c r="I14426" i="13"/>
  <c r="J14402" i="13"/>
  <c r="I14402" i="13"/>
  <c r="J14386" i="13"/>
  <c r="I14386" i="13"/>
  <c r="J14370" i="13"/>
  <c r="I14370" i="13"/>
  <c r="J14346" i="13"/>
  <c r="I14346" i="13"/>
  <c r="J14338" i="13"/>
  <c r="I14338" i="13"/>
  <c r="J14322" i="13"/>
  <c r="I14322" i="13"/>
  <c r="J14306" i="13"/>
  <c r="I14306" i="13"/>
  <c r="J14282" i="13"/>
  <c r="I14282" i="13"/>
  <c r="J14266" i="13"/>
  <c r="I14266" i="13"/>
  <c r="J14258" i="13"/>
  <c r="I14258" i="13"/>
  <c r="J14242" i="13"/>
  <c r="I14242" i="13"/>
  <c r="J14226" i="13"/>
  <c r="I14226" i="13"/>
  <c r="J14210" i="13"/>
  <c r="I14210" i="13"/>
  <c r="J14194" i="13"/>
  <c r="I14194" i="13"/>
  <c r="J14170" i="13"/>
  <c r="I14170" i="13"/>
  <c r="J14154" i="13"/>
  <c r="I14154" i="13"/>
  <c r="J14138" i="13"/>
  <c r="I14138" i="13"/>
  <c r="J14122" i="13"/>
  <c r="I14122" i="13"/>
  <c r="J14106" i="13"/>
  <c r="I14106" i="13"/>
  <c r="J14090" i="13"/>
  <c r="I14090" i="13"/>
  <c r="J14074" i="13"/>
  <c r="I14074" i="13"/>
  <c r="J14058" i="13"/>
  <c r="I14058" i="13"/>
  <c r="J14042" i="13"/>
  <c r="I14042" i="13"/>
  <c r="J14026" i="13"/>
  <c r="I14026" i="13"/>
  <c r="J14010" i="13"/>
  <c r="I14010" i="13"/>
  <c r="J13994" i="13"/>
  <c r="I13994" i="13"/>
  <c r="J13970" i="13"/>
  <c r="I13970" i="13"/>
  <c r="J13954" i="13"/>
  <c r="I13954" i="13"/>
  <c r="J13938" i="13"/>
  <c r="I13938" i="13"/>
  <c r="J13898" i="13"/>
  <c r="I13898" i="13"/>
  <c r="J14641" i="13"/>
  <c r="I14641" i="13"/>
  <c r="J14633" i="13"/>
  <c r="I14633" i="13"/>
  <c r="J14625" i="13"/>
  <c r="I14625" i="13"/>
  <c r="J14617" i="13"/>
  <c r="I14617" i="13"/>
  <c r="J14609" i="13"/>
  <c r="I14609" i="13"/>
  <c r="J14601" i="13"/>
  <c r="I14601" i="13"/>
  <c r="J14593" i="13"/>
  <c r="I14593" i="13"/>
  <c r="J14585" i="13"/>
  <c r="I14585" i="13"/>
  <c r="J14577" i="13"/>
  <c r="I14577" i="13"/>
  <c r="J14569" i="13"/>
  <c r="I14569" i="13"/>
  <c r="J14561" i="13"/>
  <c r="I14561" i="13"/>
  <c r="J14553" i="13"/>
  <c r="I14553" i="13"/>
  <c r="J14545" i="13"/>
  <c r="I14545" i="13"/>
  <c r="J14537" i="13"/>
  <c r="I14537" i="13"/>
  <c r="J14529" i="13"/>
  <c r="I14529" i="13"/>
  <c r="J14521" i="13"/>
  <c r="I14521" i="13"/>
  <c r="J14513" i="13"/>
  <c r="I14513" i="13"/>
  <c r="J14505" i="13"/>
  <c r="I14505" i="13"/>
  <c r="J14497" i="13"/>
  <c r="I14497" i="13"/>
  <c r="J14489" i="13"/>
  <c r="I14489" i="13"/>
  <c r="J14481" i="13"/>
  <c r="I14481" i="13"/>
  <c r="J14473" i="13"/>
  <c r="I14473" i="13"/>
  <c r="J14465" i="13"/>
  <c r="I14465" i="13"/>
  <c r="J14457" i="13"/>
  <c r="I14457" i="13"/>
  <c r="J14449" i="13"/>
  <c r="I14449" i="13"/>
  <c r="J14441" i="13"/>
  <c r="I14441" i="13"/>
  <c r="J14433" i="13"/>
  <c r="I14433" i="13"/>
  <c r="J14425" i="13"/>
  <c r="I14425" i="13"/>
  <c r="J14417" i="13"/>
  <c r="I14417" i="13"/>
  <c r="J14409" i="13"/>
  <c r="I14409" i="13"/>
  <c r="J14401" i="13"/>
  <c r="I14401" i="13"/>
  <c r="J14393" i="13"/>
  <c r="I14393" i="13"/>
  <c r="J14385" i="13"/>
  <c r="I14385" i="13"/>
  <c r="J14377" i="13"/>
  <c r="I14377" i="13"/>
  <c r="J14369" i="13"/>
  <c r="I14369" i="13"/>
  <c r="J14361" i="13"/>
  <c r="I14361" i="13"/>
  <c r="J14353" i="13"/>
  <c r="I14353" i="13"/>
  <c r="J14345" i="13"/>
  <c r="I14345" i="13"/>
  <c r="J14337" i="13"/>
  <c r="I14337" i="13"/>
  <c r="J14329" i="13"/>
  <c r="I14329" i="13"/>
  <c r="J14321" i="13"/>
  <c r="I14321" i="13"/>
  <c r="J14313" i="13"/>
  <c r="I14313" i="13"/>
  <c r="J14305" i="13"/>
  <c r="I14305" i="13"/>
  <c r="J14297" i="13"/>
  <c r="I14297" i="13"/>
  <c r="J14289" i="13"/>
  <c r="I14289" i="13"/>
  <c r="J14281" i="13"/>
  <c r="I14281" i="13"/>
  <c r="J14273" i="13"/>
  <c r="I14273" i="13"/>
  <c r="J14265" i="13"/>
  <c r="I14265" i="13"/>
  <c r="J14257" i="13"/>
  <c r="I14257" i="13"/>
  <c r="J14249" i="13"/>
  <c r="I14249" i="13"/>
  <c r="J14241" i="13"/>
  <c r="I14241" i="13"/>
  <c r="J14233" i="13"/>
  <c r="I14233" i="13"/>
  <c r="J14225" i="13"/>
  <c r="I14225" i="13"/>
  <c r="J14217" i="13"/>
  <c r="I14217" i="13"/>
  <c r="J14209" i="13"/>
  <c r="I14209" i="13"/>
  <c r="J14201" i="13"/>
  <c r="I14201" i="13"/>
  <c r="J14193" i="13"/>
  <c r="I14193" i="13"/>
  <c r="J14185" i="13"/>
  <c r="I14185" i="13"/>
  <c r="J14177" i="13"/>
  <c r="I14177" i="13"/>
  <c r="J14169" i="13"/>
  <c r="I14169" i="13"/>
  <c r="J14161" i="13"/>
  <c r="I14161" i="13"/>
  <c r="J14153" i="13"/>
  <c r="I14153" i="13"/>
  <c r="J14145" i="13"/>
  <c r="I14145" i="13"/>
  <c r="J14137" i="13"/>
  <c r="I14137" i="13"/>
  <c r="J14129" i="13"/>
  <c r="I14129" i="13"/>
  <c r="J14121" i="13"/>
  <c r="I14121" i="13"/>
  <c r="J14113" i="13"/>
  <c r="I14113" i="13"/>
  <c r="J14105" i="13"/>
  <c r="I14105" i="13"/>
  <c r="J14097" i="13"/>
  <c r="I14097" i="13"/>
  <c r="J14089" i="13"/>
  <c r="I14089" i="13"/>
  <c r="J14081" i="13"/>
  <c r="I14081" i="13"/>
  <c r="J14073" i="13"/>
  <c r="I14073" i="13"/>
  <c r="J14065" i="13"/>
  <c r="I14065" i="13"/>
  <c r="J14057" i="13"/>
  <c r="I14057" i="13"/>
  <c r="J14049" i="13"/>
  <c r="I14049" i="13"/>
  <c r="J14041" i="13"/>
  <c r="I14041" i="13"/>
  <c r="J14033" i="13"/>
  <c r="I14033" i="13"/>
  <c r="J14025" i="13"/>
  <c r="I14025" i="13"/>
  <c r="J14017" i="13"/>
  <c r="I14017" i="13"/>
  <c r="J14009" i="13"/>
  <c r="I14009" i="13"/>
  <c r="J14001" i="13"/>
  <c r="I14001" i="13"/>
  <c r="J13993" i="13"/>
  <c r="I13993" i="13"/>
  <c r="J13985" i="13"/>
  <c r="I13985" i="13"/>
  <c r="J13977" i="13"/>
  <c r="I13977" i="13"/>
  <c r="J13969" i="13"/>
  <c r="I13969" i="13"/>
  <c r="J13961" i="13"/>
  <c r="I13961" i="13"/>
  <c r="J13953" i="13"/>
  <c r="I13953" i="13"/>
  <c r="J13945" i="13"/>
  <c r="I13945" i="13"/>
  <c r="J13937" i="13"/>
  <c r="I13937" i="13"/>
  <c r="J13929" i="13"/>
  <c r="I13929" i="13"/>
  <c r="J13921" i="13"/>
  <c r="I13921" i="13"/>
  <c r="J13913" i="13"/>
  <c r="I13913" i="13"/>
  <c r="J13905" i="13"/>
  <c r="I13905" i="13"/>
  <c r="J13897" i="13"/>
  <c r="I13897" i="13"/>
  <c r="J13889" i="13"/>
  <c r="I13889" i="13"/>
  <c r="J13881" i="13"/>
  <c r="I13881" i="13"/>
  <c r="J13873" i="13"/>
  <c r="I13873" i="13"/>
  <c r="J13865" i="13"/>
  <c r="I13865" i="13"/>
  <c r="J13857" i="13"/>
  <c r="I13857" i="13"/>
  <c r="J13849" i="13"/>
  <c r="I13849" i="13"/>
  <c r="J13841" i="13"/>
  <c r="I13841" i="13"/>
  <c r="J13833" i="13"/>
  <c r="I13833" i="13"/>
  <c r="J13825" i="13"/>
  <c r="I13825" i="13"/>
  <c r="J13817" i="13"/>
  <c r="I13817" i="13"/>
  <c r="J13809" i="13"/>
  <c r="I13809" i="13"/>
  <c r="J13801" i="13"/>
  <c r="I13801" i="13"/>
  <c r="J13793" i="13"/>
  <c r="I13793" i="13"/>
  <c r="J13785" i="13"/>
  <c r="I13785" i="13"/>
  <c r="J13777" i="13"/>
  <c r="I13777" i="13"/>
  <c r="J13769" i="13"/>
  <c r="I13769" i="13"/>
  <c r="J13761" i="13"/>
  <c r="I13761" i="13"/>
  <c r="J13753" i="13"/>
  <c r="I13753" i="13"/>
  <c r="J13745" i="13"/>
  <c r="I13745" i="13"/>
  <c r="J13737" i="13"/>
  <c r="I13737" i="13"/>
  <c r="J13729" i="13"/>
  <c r="I13729" i="13"/>
  <c r="J13721" i="13"/>
  <c r="I13721" i="13"/>
  <c r="J13713" i="13"/>
  <c r="I13713" i="13"/>
  <c r="J13705" i="13"/>
  <c r="I13705" i="13"/>
  <c r="J13697" i="13"/>
  <c r="I13697" i="13"/>
  <c r="J13689" i="13"/>
  <c r="I13689" i="13"/>
  <c r="J13681" i="13"/>
  <c r="I13681" i="13"/>
  <c r="J13673" i="13"/>
  <c r="I13673" i="13"/>
  <c r="J13665" i="13"/>
  <c r="I13665" i="13"/>
  <c r="J13657" i="13"/>
  <c r="I13657" i="13"/>
  <c r="J13649" i="13"/>
  <c r="I13649" i="13"/>
  <c r="J13641" i="13"/>
  <c r="I13641" i="13"/>
  <c r="J13633" i="13"/>
  <c r="I13633" i="13"/>
  <c r="J13625" i="13"/>
  <c r="I13625" i="13"/>
  <c r="J13617" i="13"/>
  <c r="I13617" i="13"/>
  <c r="J13609" i="13"/>
  <c r="I13609" i="13"/>
  <c r="J13601" i="13"/>
  <c r="I13601" i="13"/>
  <c r="J13593" i="13"/>
  <c r="I13593" i="13"/>
  <c r="J13585" i="13"/>
  <c r="I13585" i="13"/>
  <c r="J13577" i="13"/>
  <c r="I13577" i="13"/>
  <c r="J13569" i="13"/>
  <c r="I13569" i="13"/>
  <c r="J13561" i="13"/>
  <c r="I13561" i="13"/>
  <c r="J13553" i="13"/>
  <c r="I13553" i="13"/>
  <c r="J13545" i="13"/>
  <c r="I13545" i="13"/>
  <c r="J13537" i="13"/>
  <c r="I13537" i="13"/>
  <c r="J13529" i="13"/>
  <c r="I13529" i="13"/>
  <c r="J13521" i="13"/>
  <c r="I13521" i="13"/>
  <c r="J13513" i="13"/>
  <c r="I13513" i="13"/>
  <c r="J13505" i="13"/>
  <c r="I13505" i="13"/>
  <c r="J13497" i="13"/>
  <c r="I13497" i="13"/>
  <c r="J13489" i="13"/>
  <c r="I13489" i="13"/>
  <c r="J13481" i="13"/>
  <c r="I13481" i="13"/>
  <c r="J13473" i="13"/>
  <c r="I13473" i="13"/>
  <c r="J13465" i="13"/>
  <c r="I13465" i="13"/>
  <c r="J13457" i="13"/>
  <c r="I13457" i="13"/>
  <c r="J13449" i="13"/>
  <c r="I13449" i="13"/>
  <c r="J13441" i="13"/>
  <c r="I13441" i="13"/>
  <c r="J13433" i="13"/>
  <c r="I13433" i="13"/>
  <c r="J13425" i="13"/>
  <c r="I13425" i="13"/>
  <c r="J13417" i="13"/>
  <c r="I13417" i="13"/>
  <c r="J13409" i="13"/>
  <c r="I13409" i="13"/>
  <c r="J13401" i="13"/>
  <c r="I13401" i="13"/>
  <c r="J13393" i="13"/>
  <c r="I13393" i="13"/>
  <c r="J13385" i="13"/>
  <c r="I13385" i="13"/>
  <c r="J13377" i="13"/>
  <c r="I13377" i="13"/>
  <c r="J13369" i="13"/>
  <c r="I13369" i="13"/>
  <c r="J13361" i="13"/>
  <c r="I13361" i="13"/>
  <c r="J13353" i="13"/>
  <c r="I13353" i="13"/>
  <c r="J13345" i="13"/>
  <c r="I13345" i="13"/>
  <c r="J13337" i="13"/>
  <c r="I13337" i="13"/>
  <c r="J13329" i="13"/>
  <c r="I13329" i="13"/>
  <c r="J13321" i="13"/>
  <c r="I13321" i="13"/>
  <c r="J13313" i="13"/>
  <c r="I13313" i="13"/>
  <c r="J13305" i="13"/>
  <c r="I13305" i="13"/>
  <c r="J13297" i="13"/>
  <c r="I13297" i="13"/>
  <c r="J13289" i="13"/>
  <c r="I13289" i="13"/>
  <c r="J13281" i="13"/>
  <c r="I13281" i="13"/>
  <c r="J13273" i="13"/>
  <c r="I13273" i="13"/>
  <c r="J13265" i="13"/>
  <c r="I13265" i="13"/>
  <c r="J13257" i="13"/>
  <c r="I13257" i="13"/>
  <c r="J13249" i="13"/>
  <c r="I13249" i="13"/>
  <c r="J13241" i="13"/>
  <c r="I13241" i="13"/>
  <c r="J13233" i="13"/>
  <c r="I13233" i="13"/>
  <c r="J13225" i="13"/>
  <c r="I13225" i="13"/>
  <c r="J13217" i="13"/>
  <c r="I13217" i="13"/>
  <c r="J13209" i="13"/>
  <c r="I13209" i="13"/>
  <c r="J13201" i="13"/>
  <c r="I13201" i="13"/>
  <c r="J13193" i="13"/>
  <c r="I13193" i="13"/>
  <c r="J13185" i="13"/>
  <c r="I13185" i="13"/>
  <c r="J13177" i="13"/>
  <c r="I13177" i="13"/>
  <c r="J13169" i="13"/>
  <c r="I13169" i="13"/>
  <c r="J13161" i="13"/>
  <c r="I13161" i="13"/>
  <c r="J13153" i="13"/>
  <c r="I13153" i="13"/>
  <c r="J13145" i="13"/>
  <c r="I13145" i="13"/>
  <c r="J13137" i="13"/>
  <c r="I13137" i="13"/>
  <c r="J13129" i="13"/>
  <c r="I13129" i="13"/>
  <c r="J13121" i="13"/>
  <c r="I13121" i="13"/>
  <c r="J13113" i="13"/>
  <c r="I13113" i="13"/>
  <c r="J13105" i="13"/>
  <c r="I13105" i="13"/>
  <c r="J13097" i="13"/>
  <c r="I13097" i="13"/>
  <c r="J13089" i="13"/>
  <c r="I13089" i="13"/>
  <c r="J13081" i="13"/>
  <c r="I13081" i="13"/>
  <c r="J13073" i="13"/>
  <c r="I13073" i="13"/>
  <c r="J13065" i="13"/>
  <c r="I13065" i="13"/>
  <c r="J13057" i="13"/>
  <c r="I13057" i="13"/>
  <c r="J13049" i="13"/>
  <c r="I13049" i="13"/>
  <c r="J13041" i="13"/>
  <c r="I13041" i="13"/>
  <c r="J13033" i="13"/>
  <c r="I13033" i="13"/>
  <c r="J13025" i="13"/>
  <c r="I13025" i="13"/>
  <c r="J13017" i="13"/>
  <c r="I13017" i="13"/>
  <c r="J13009" i="13"/>
  <c r="I13009" i="13"/>
  <c r="J13001" i="13"/>
  <c r="I13001" i="13"/>
  <c r="J12993" i="13"/>
  <c r="I12993" i="13"/>
  <c r="J12985" i="13"/>
  <c r="I12985" i="13"/>
  <c r="J12977" i="13"/>
  <c r="I12977" i="13"/>
  <c r="J12969" i="13"/>
  <c r="I12969" i="13"/>
  <c r="J12961" i="13"/>
  <c r="I12961" i="13"/>
  <c r="J12953" i="13"/>
  <c r="I12953" i="13"/>
  <c r="J12945" i="13"/>
  <c r="I12945" i="13"/>
  <c r="J12937" i="13"/>
  <c r="I12937" i="13"/>
  <c r="J12929" i="13"/>
  <c r="I12929" i="13"/>
  <c r="J12921" i="13"/>
  <c r="I12921" i="13"/>
  <c r="J12913" i="13"/>
  <c r="I12913" i="13"/>
  <c r="J12905" i="13"/>
  <c r="I12905" i="13"/>
  <c r="J12897" i="13"/>
  <c r="I12897" i="13"/>
  <c r="J12889" i="13"/>
  <c r="I12889" i="13"/>
  <c r="J12881" i="13"/>
  <c r="I12881" i="13"/>
  <c r="J12873" i="13"/>
  <c r="I12873" i="13"/>
  <c r="J12865" i="13"/>
  <c r="I12865" i="13"/>
  <c r="J12857" i="13"/>
  <c r="I12857" i="13"/>
  <c r="J12849" i="13"/>
  <c r="I12849" i="13"/>
  <c r="J12841" i="13"/>
  <c r="I12841" i="13"/>
  <c r="J12833" i="13"/>
  <c r="I12833" i="13"/>
  <c r="J12825" i="13"/>
  <c r="I12825" i="13"/>
  <c r="J12817" i="13"/>
  <c r="I12817" i="13"/>
  <c r="J12809" i="13"/>
  <c r="I12809" i="13"/>
  <c r="J12801" i="13"/>
  <c r="I12801" i="13"/>
  <c r="J12793" i="13"/>
  <c r="I12793" i="13"/>
  <c r="J12785" i="13"/>
  <c r="I12785" i="13"/>
  <c r="J12777" i="13"/>
  <c r="I12777" i="13"/>
  <c r="J12769" i="13"/>
  <c r="I12769" i="13"/>
  <c r="J12761" i="13"/>
  <c r="I12761" i="13"/>
  <c r="J12753" i="13"/>
  <c r="I12753" i="13"/>
  <c r="J12745" i="13"/>
  <c r="I12745" i="13"/>
  <c r="J12737" i="13"/>
  <c r="I12737" i="13"/>
  <c r="J12729" i="13"/>
  <c r="I12729" i="13"/>
  <c r="J12721" i="13"/>
  <c r="I12721" i="13"/>
  <c r="J12713" i="13"/>
  <c r="I12713" i="13"/>
  <c r="J12705" i="13"/>
  <c r="I12705" i="13"/>
  <c r="J12697" i="13"/>
  <c r="I12697" i="13"/>
  <c r="J12689" i="13"/>
  <c r="I12689" i="13"/>
  <c r="J12681" i="13"/>
  <c r="I12681" i="13"/>
  <c r="J12673" i="13"/>
  <c r="I12673" i="13"/>
  <c r="J12665" i="13"/>
  <c r="I12665" i="13"/>
  <c r="J12657" i="13"/>
  <c r="I12657" i="13"/>
  <c r="J12649" i="13"/>
  <c r="I12649" i="13"/>
  <c r="J12641" i="13"/>
  <c r="I12641" i="13"/>
  <c r="J12633" i="13"/>
  <c r="I12633" i="13"/>
  <c r="J12625" i="13"/>
  <c r="I12625" i="13"/>
  <c r="P505" i="18" s="1"/>
  <c r="P497" i="18"/>
  <c r="J12617" i="13"/>
  <c r="I12617" i="13"/>
  <c r="J12609" i="13"/>
  <c r="I12609" i="13"/>
  <c r="P489" i="18" s="1"/>
  <c r="J12601" i="13"/>
  <c r="I12601" i="13"/>
  <c r="P481" i="18" s="1"/>
  <c r="J12593" i="13"/>
  <c r="I12593" i="13"/>
  <c r="P473" i="18" s="1"/>
  <c r="J12585" i="13"/>
  <c r="I12585" i="13"/>
  <c r="P465" i="18" s="1"/>
  <c r="J12577" i="13"/>
  <c r="I12577" i="13"/>
  <c r="P457" i="18" s="1"/>
  <c r="J12569" i="13"/>
  <c r="I12569" i="13"/>
  <c r="P449" i="18" s="1"/>
  <c r="J12561" i="13"/>
  <c r="I12561" i="13"/>
  <c r="P441" i="18" s="1"/>
  <c r="J12553" i="13"/>
  <c r="I12553" i="13"/>
  <c r="P433" i="18" s="1"/>
  <c r="J12545" i="13"/>
  <c r="I12545" i="13"/>
  <c r="P425" i="18" s="1"/>
  <c r="J12537" i="13"/>
  <c r="I12537" i="13"/>
  <c r="P417" i="18" s="1"/>
  <c r="J12529" i="13"/>
  <c r="I12529" i="13"/>
  <c r="P409" i="18" s="1"/>
  <c r="J12521" i="13"/>
  <c r="I12521" i="13"/>
  <c r="P401" i="18" s="1"/>
  <c r="J12513" i="13"/>
  <c r="I12513" i="13"/>
  <c r="P393" i="18" s="1"/>
  <c r="J12505" i="13"/>
  <c r="I12505" i="13"/>
  <c r="P385" i="18" s="1"/>
  <c r="J12497" i="13"/>
  <c r="I12497" i="13"/>
  <c r="P377" i="18" s="1"/>
  <c r="J12489" i="13"/>
  <c r="I12489" i="13"/>
  <c r="P369" i="18" s="1"/>
  <c r="P361" i="18"/>
  <c r="J12481" i="13"/>
  <c r="I12481" i="13"/>
  <c r="P353" i="18"/>
  <c r="J12473" i="13"/>
  <c r="I12473" i="13"/>
  <c r="J12465" i="13"/>
  <c r="I12465" i="13"/>
  <c r="P345" i="18" s="1"/>
  <c r="P337" i="18"/>
  <c r="J12457" i="13"/>
  <c r="I12457" i="13"/>
  <c r="P329" i="18"/>
  <c r="J12449" i="13"/>
  <c r="I12449" i="13"/>
  <c r="J12441" i="13"/>
  <c r="I12441" i="13"/>
  <c r="P321" i="18" s="1"/>
  <c r="J12433" i="13"/>
  <c r="I12433" i="13"/>
  <c r="P313" i="18" s="1"/>
  <c r="J12425" i="13"/>
  <c r="I12425" i="13"/>
  <c r="P305" i="18" s="1"/>
  <c r="J12417" i="13"/>
  <c r="I12417" i="13"/>
  <c r="P297" i="18" s="1"/>
  <c r="J12409" i="13"/>
  <c r="I12409" i="13"/>
  <c r="P289" i="18" s="1"/>
  <c r="J12401" i="13"/>
  <c r="I12401" i="13"/>
  <c r="P281" i="18" s="1"/>
  <c r="J12393" i="13"/>
  <c r="I12393" i="13"/>
  <c r="P273" i="18" s="1"/>
  <c r="J12385" i="13"/>
  <c r="I12385" i="13"/>
  <c r="P265" i="18" s="1"/>
  <c r="J12377" i="13"/>
  <c r="I12377" i="13"/>
  <c r="P257" i="18" s="1"/>
  <c r="J12369" i="13"/>
  <c r="I12369" i="13"/>
  <c r="P249" i="18" s="1"/>
  <c r="J12361" i="13"/>
  <c r="I12361" i="13"/>
  <c r="P241" i="18" s="1"/>
  <c r="J12353" i="13"/>
  <c r="I12353" i="13"/>
  <c r="P233" i="18" s="1"/>
  <c r="J12345" i="13"/>
  <c r="I12345" i="13"/>
  <c r="P225" i="18" s="1"/>
  <c r="J12337" i="13"/>
  <c r="I12337" i="13"/>
  <c r="P217" i="18" s="1"/>
  <c r="J12329" i="13"/>
  <c r="I12329" i="13"/>
  <c r="P209" i="18" s="1"/>
  <c r="J12321" i="13"/>
  <c r="I12321" i="13"/>
  <c r="P201" i="18" s="1"/>
  <c r="J12313" i="13"/>
  <c r="I12313" i="13"/>
  <c r="P193" i="18" s="1"/>
  <c r="J12305" i="13"/>
  <c r="I12305" i="13"/>
  <c r="P185" i="18" s="1"/>
  <c r="J12297" i="13"/>
  <c r="I12297" i="13"/>
  <c r="P177" i="18" s="1"/>
  <c r="J12289" i="13"/>
  <c r="I12289" i="13"/>
  <c r="P169" i="18" s="1"/>
  <c r="J12281" i="13"/>
  <c r="I12281" i="13"/>
  <c r="P161" i="18" s="1"/>
  <c r="J12273" i="13"/>
  <c r="I12273" i="13"/>
  <c r="P153" i="18" s="1"/>
  <c r="J12265" i="13"/>
  <c r="I12265" i="13"/>
  <c r="P145" i="18" s="1"/>
  <c r="J12257" i="13"/>
  <c r="I12257" i="13"/>
  <c r="P137" i="18" s="1"/>
  <c r="J12249" i="13"/>
  <c r="I12249" i="13"/>
  <c r="P129" i="18" s="1"/>
  <c r="J12241" i="13"/>
  <c r="I12241" i="13"/>
  <c r="P121" i="18" s="1"/>
  <c r="J12233" i="13"/>
  <c r="I12233" i="13"/>
  <c r="P113" i="18" s="1"/>
  <c r="J12225" i="13"/>
  <c r="I12225" i="13"/>
  <c r="P105" i="18" s="1"/>
  <c r="J12217" i="13"/>
  <c r="I12217" i="13"/>
  <c r="P97" i="18" s="1"/>
  <c r="J12209" i="13"/>
  <c r="I12209" i="13"/>
  <c r="P89" i="18" s="1"/>
  <c r="J12201" i="13"/>
  <c r="I12201" i="13"/>
  <c r="P81" i="18" s="1"/>
  <c r="J12193" i="13"/>
  <c r="I12193" i="13"/>
  <c r="P73" i="18" s="1"/>
  <c r="J12185" i="13"/>
  <c r="I12185" i="13"/>
  <c r="P65" i="18" s="1"/>
  <c r="J12177" i="13"/>
  <c r="I12177" i="13"/>
  <c r="P57" i="18" s="1"/>
  <c r="J12169" i="13"/>
  <c r="I12169" i="13"/>
  <c r="P49" i="18" s="1"/>
  <c r="J12161" i="13"/>
  <c r="I12161" i="13"/>
  <c r="P41" i="18" s="1"/>
  <c r="J12153" i="13"/>
  <c r="I12153" i="13"/>
  <c r="P33" i="18" s="1"/>
  <c r="J12145" i="13"/>
  <c r="I12145" i="13"/>
  <c r="P25" i="18" s="1"/>
  <c r="J12137" i="13"/>
  <c r="I12137" i="13"/>
  <c r="P17" i="18" s="1"/>
  <c r="J12129" i="13"/>
  <c r="I12129" i="13"/>
  <c r="P9" i="18" s="1"/>
  <c r="J12121" i="13"/>
  <c r="I12121" i="13"/>
  <c r="C506" i="18" s="1"/>
  <c r="J12113" i="13"/>
  <c r="I12113" i="13"/>
  <c r="C498" i="18" s="1"/>
  <c r="J12105" i="13"/>
  <c r="I12105" i="13"/>
  <c r="C490" i="18" s="1"/>
  <c r="J12097" i="13"/>
  <c r="I12097" i="13"/>
  <c r="C482" i="18" s="1"/>
  <c r="J12089" i="13"/>
  <c r="I12089" i="13"/>
  <c r="C474" i="18" s="1"/>
  <c r="J12081" i="13"/>
  <c r="I12081" i="13"/>
  <c r="C466" i="18" s="1"/>
  <c r="J12073" i="13"/>
  <c r="I12073" i="13"/>
  <c r="C458" i="18" s="1"/>
  <c r="J12065" i="13"/>
  <c r="I12065" i="13"/>
  <c r="C450" i="18" s="1"/>
  <c r="J12057" i="13"/>
  <c r="I12057" i="13"/>
  <c r="C442" i="18" s="1"/>
  <c r="J12049" i="13"/>
  <c r="I12049" i="13"/>
  <c r="C434" i="18" s="1"/>
  <c r="J12041" i="13"/>
  <c r="I12041" i="13"/>
  <c r="C426" i="18" s="1"/>
  <c r="J12033" i="13"/>
  <c r="I12033" i="13"/>
  <c r="C418" i="18" s="1"/>
  <c r="J12025" i="13"/>
  <c r="I12025" i="13"/>
  <c r="C410" i="18" s="1"/>
  <c r="J12017" i="13"/>
  <c r="I12017" i="13"/>
  <c r="C402" i="18" s="1"/>
  <c r="J12009" i="13"/>
  <c r="I12009" i="13"/>
  <c r="C394" i="18" s="1"/>
  <c r="J12001" i="13"/>
  <c r="I12001" i="13"/>
  <c r="C386" i="18" s="1"/>
  <c r="J11993" i="13"/>
  <c r="I11993" i="13"/>
  <c r="C378" i="18" s="1"/>
  <c r="J11985" i="13"/>
  <c r="I11985" i="13"/>
  <c r="C370" i="18" s="1"/>
  <c r="J11977" i="13"/>
  <c r="I11977" i="13"/>
  <c r="C362" i="18" s="1"/>
  <c r="J11969" i="13"/>
  <c r="I11969" i="13"/>
  <c r="C354" i="18" s="1"/>
  <c r="J11961" i="13"/>
  <c r="I11961" i="13"/>
  <c r="C346" i="18" s="1"/>
  <c r="J11953" i="13"/>
  <c r="I11953" i="13"/>
  <c r="C338" i="18" s="1"/>
  <c r="J11945" i="13"/>
  <c r="I11945" i="13"/>
  <c r="C330" i="18" s="1"/>
  <c r="J11937" i="13"/>
  <c r="I11937" i="13"/>
  <c r="C322" i="18" s="1"/>
  <c r="J11929" i="13"/>
  <c r="I11929" i="13"/>
  <c r="C314" i="18" s="1"/>
  <c r="J11921" i="13"/>
  <c r="I11921" i="13"/>
  <c r="C306" i="18" s="1"/>
  <c r="J11913" i="13"/>
  <c r="I11913" i="13"/>
  <c r="C298" i="18" s="1"/>
  <c r="J11905" i="13"/>
  <c r="I11905" i="13"/>
  <c r="C290" i="18" s="1"/>
  <c r="J11897" i="13"/>
  <c r="I11897" i="13"/>
  <c r="C282" i="18" s="1"/>
  <c r="J11889" i="13"/>
  <c r="I11889" i="13"/>
  <c r="C274" i="18" s="1"/>
  <c r="J11881" i="13"/>
  <c r="I11881" i="13"/>
  <c r="C266" i="18" s="1"/>
  <c r="J11873" i="13"/>
  <c r="I11873" i="13"/>
  <c r="C258" i="18" s="1"/>
  <c r="J11865" i="13"/>
  <c r="I11865" i="13"/>
  <c r="C250" i="18" s="1"/>
  <c r="J11857" i="13"/>
  <c r="I11857" i="13"/>
  <c r="C242" i="18" s="1"/>
  <c r="J11849" i="13"/>
  <c r="I11849" i="13"/>
  <c r="C234" i="18" s="1"/>
  <c r="J11841" i="13"/>
  <c r="I11841" i="13"/>
  <c r="C226" i="18" s="1"/>
  <c r="J11833" i="13"/>
  <c r="I11833" i="13"/>
  <c r="C218" i="18" s="1"/>
  <c r="J11825" i="13"/>
  <c r="I11825" i="13"/>
  <c r="C210" i="18" s="1"/>
  <c r="J11817" i="13"/>
  <c r="I11817" i="13"/>
  <c r="C202" i="18" s="1"/>
  <c r="J11809" i="13"/>
  <c r="I11809" i="13"/>
  <c r="C194" i="18" s="1"/>
  <c r="J11801" i="13"/>
  <c r="I11801" i="13"/>
  <c r="C186" i="18" s="1"/>
  <c r="J11793" i="13"/>
  <c r="I11793" i="13"/>
  <c r="C178" i="18" s="1"/>
  <c r="J11785" i="13"/>
  <c r="I11785" i="13"/>
  <c r="C170" i="18" s="1"/>
  <c r="J11777" i="13"/>
  <c r="I11777" i="13"/>
  <c r="C162" i="18" s="1"/>
  <c r="J11769" i="13"/>
  <c r="I11769" i="13"/>
  <c r="C154" i="18" s="1"/>
  <c r="J11761" i="13"/>
  <c r="I11761" i="13"/>
  <c r="C146" i="18" s="1"/>
  <c r="J11753" i="13"/>
  <c r="I11753" i="13"/>
  <c r="C138" i="18" s="1"/>
  <c r="J11745" i="13"/>
  <c r="I11745" i="13"/>
  <c r="C130" i="18" s="1"/>
  <c r="J11737" i="13"/>
  <c r="I11737" i="13"/>
  <c r="C122" i="18" s="1"/>
  <c r="J11729" i="13"/>
  <c r="I11729" i="13"/>
  <c r="C114" i="18" s="1"/>
  <c r="J11721" i="13"/>
  <c r="I11721" i="13"/>
  <c r="C106" i="18" s="1"/>
  <c r="J11713" i="13"/>
  <c r="I11713" i="13"/>
  <c r="C98" i="18" s="1"/>
  <c r="J11705" i="13"/>
  <c r="I11705" i="13"/>
  <c r="C90" i="18" s="1"/>
  <c r="J11697" i="13"/>
  <c r="I11697" i="13"/>
  <c r="C82" i="18" s="1"/>
  <c r="J11689" i="13"/>
  <c r="I11689" i="13"/>
  <c r="C74" i="18" s="1"/>
  <c r="J11681" i="13"/>
  <c r="I11681" i="13"/>
  <c r="C66" i="18" s="1"/>
  <c r="J11673" i="13"/>
  <c r="I11673" i="13"/>
  <c r="C58" i="18" s="1"/>
  <c r="J11665" i="13"/>
  <c r="I11665" i="13"/>
  <c r="C50" i="18" s="1"/>
  <c r="C42" i="18"/>
  <c r="J11657" i="13"/>
  <c r="I11657" i="13"/>
  <c r="J11649" i="13"/>
  <c r="I11649" i="13"/>
  <c r="C34" i="18" s="1"/>
  <c r="J11641" i="13"/>
  <c r="I11641" i="13"/>
  <c r="C26" i="18" s="1"/>
  <c r="J11633" i="13"/>
  <c r="I11633" i="13"/>
  <c r="C18" i="18" s="1"/>
  <c r="J11625" i="13"/>
  <c r="I11625" i="13"/>
  <c r="C10" i="18" s="1"/>
  <c r="J11617" i="13"/>
  <c r="I11617" i="13"/>
  <c r="C2" i="18" s="1"/>
  <c r="J11609" i="13"/>
  <c r="I11609" i="13"/>
  <c r="R499" i="18" s="1"/>
  <c r="J11601" i="13"/>
  <c r="I11601" i="13"/>
  <c r="R491" i="18" s="1"/>
  <c r="J11593" i="13"/>
  <c r="I11593" i="13"/>
  <c r="R483" i="18" s="1"/>
  <c r="J11585" i="13"/>
  <c r="I11585" i="13"/>
  <c r="R475" i="18" s="1"/>
  <c r="J11577" i="13"/>
  <c r="I11577" i="13"/>
  <c r="R467" i="18" s="1"/>
  <c r="J11569" i="13"/>
  <c r="I11569" i="13"/>
  <c r="R459" i="18" s="1"/>
  <c r="J11561" i="13"/>
  <c r="I11561" i="13"/>
  <c r="R451" i="18" s="1"/>
  <c r="J11553" i="13"/>
  <c r="I11553" i="13"/>
  <c r="R443" i="18" s="1"/>
  <c r="J11545" i="13"/>
  <c r="I11545" i="13"/>
  <c r="R435" i="18" s="1"/>
  <c r="J11537" i="13"/>
  <c r="I11537" i="13"/>
  <c r="R427" i="18" s="1"/>
  <c r="J11529" i="13"/>
  <c r="I11529" i="13"/>
  <c r="R419" i="18" s="1"/>
  <c r="J11521" i="13"/>
  <c r="I11521" i="13"/>
  <c r="R411" i="18" s="1"/>
  <c r="J11513" i="13"/>
  <c r="I11513" i="13"/>
  <c r="R403" i="18" s="1"/>
  <c r="J11505" i="13"/>
  <c r="I11505" i="13"/>
  <c r="R395" i="18" s="1"/>
  <c r="J11497" i="13"/>
  <c r="I11497" i="13"/>
  <c r="R387" i="18" s="1"/>
  <c r="J11489" i="13"/>
  <c r="I11489" i="13"/>
  <c r="R379" i="18" s="1"/>
  <c r="J11481" i="13"/>
  <c r="I11481" i="13"/>
  <c r="R371" i="18" s="1"/>
  <c r="J11473" i="13"/>
  <c r="I11473" i="13"/>
  <c r="R363" i="18" s="1"/>
  <c r="J11465" i="13"/>
  <c r="I11465" i="13"/>
  <c r="R355" i="18" s="1"/>
  <c r="J11457" i="13"/>
  <c r="I11457" i="13"/>
  <c r="R347" i="18" s="1"/>
  <c r="J11449" i="13"/>
  <c r="I11449" i="13"/>
  <c r="R339" i="18" s="1"/>
  <c r="J11441" i="13"/>
  <c r="I11441" i="13"/>
  <c r="R331" i="18" s="1"/>
  <c r="J11433" i="13"/>
  <c r="I11433" i="13"/>
  <c r="R323" i="18" s="1"/>
  <c r="R315" i="18"/>
  <c r="J11425" i="13"/>
  <c r="I11425" i="13"/>
  <c r="J11417" i="13"/>
  <c r="I11417" i="13"/>
  <c r="R307" i="18" s="1"/>
  <c r="J11409" i="13"/>
  <c r="I11409" i="13"/>
  <c r="R299" i="18" s="1"/>
  <c r="J11401" i="13"/>
  <c r="I11401" i="13"/>
  <c r="R291" i="18" s="1"/>
  <c r="J11393" i="13"/>
  <c r="I11393" i="13"/>
  <c r="R283" i="18" s="1"/>
  <c r="J11385" i="13"/>
  <c r="I11385" i="13"/>
  <c r="R275" i="18" s="1"/>
  <c r="J11377" i="13"/>
  <c r="I11377" i="13"/>
  <c r="R267" i="18" s="1"/>
  <c r="R259" i="18"/>
  <c r="J11369" i="13"/>
  <c r="I11369" i="13"/>
  <c r="J11361" i="13"/>
  <c r="I11361" i="13"/>
  <c r="R251" i="18" s="1"/>
  <c r="J11353" i="13"/>
  <c r="I11353" i="13"/>
  <c r="R243" i="18" s="1"/>
  <c r="J11345" i="13"/>
  <c r="I11345" i="13"/>
  <c r="R235" i="18" s="1"/>
  <c r="J11337" i="13"/>
  <c r="I11337" i="13"/>
  <c r="R227" i="18" s="1"/>
  <c r="J11329" i="13"/>
  <c r="I11329" i="13"/>
  <c r="R219" i="18" s="1"/>
  <c r="J11321" i="13"/>
  <c r="I11321" i="13"/>
  <c r="R211" i="18" s="1"/>
  <c r="J11313" i="13"/>
  <c r="I11313" i="13"/>
  <c r="R203" i="18" s="1"/>
  <c r="J11305" i="13"/>
  <c r="I11305" i="13"/>
  <c r="R195" i="18" s="1"/>
  <c r="J11297" i="13"/>
  <c r="I11297" i="13"/>
  <c r="R187" i="18" s="1"/>
  <c r="J11289" i="13"/>
  <c r="I11289" i="13"/>
  <c r="R179" i="18" s="1"/>
  <c r="J11281" i="13"/>
  <c r="I11281" i="13"/>
  <c r="R171" i="18" s="1"/>
  <c r="J11273" i="13"/>
  <c r="I11273" i="13"/>
  <c r="R163" i="18" s="1"/>
  <c r="J11265" i="13"/>
  <c r="I11265" i="13"/>
  <c r="R155" i="18" s="1"/>
  <c r="J11257" i="13"/>
  <c r="I11257" i="13"/>
  <c r="R147" i="18" s="1"/>
  <c r="J11249" i="13"/>
  <c r="I11249" i="13"/>
  <c r="R139" i="18" s="1"/>
  <c r="R131" i="18"/>
  <c r="J11241" i="13"/>
  <c r="I11241" i="13"/>
  <c r="J11233" i="13"/>
  <c r="I11233" i="13"/>
  <c r="R123" i="18" s="1"/>
  <c r="J11225" i="13"/>
  <c r="I11225" i="13"/>
  <c r="R115" i="18" s="1"/>
  <c r="J11217" i="13"/>
  <c r="I11217" i="13"/>
  <c r="R107" i="18" s="1"/>
  <c r="J11209" i="13"/>
  <c r="I11209" i="13"/>
  <c r="R99" i="18" s="1"/>
  <c r="J11201" i="13"/>
  <c r="I11201" i="13"/>
  <c r="R91" i="18" s="1"/>
  <c r="J11193" i="13"/>
  <c r="I11193" i="13"/>
  <c r="R83" i="18" s="1"/>
  <c r="J11185" i="13"/>
  <c r="I11185" i="13"/>
  <c r="R75" i="18" s="1"/>
  <c r="J11177" i="13"/>
  <c r="I11177" i="13"/>
  <c r="R67" i="18" s="1"/>
  <c r="J11169" i="13"/>
  <c r="I11169" i="13"/>
  <c r="R59" i="18" s="1"/>
  <c r="J11161" i="13"/>
  <c r="I11161" i="13"/>
  <c r="R51" i="18" s="1"/>
  <c r="J11153" i="13"/>
  <c r="I11153" i="13"/>
  <c r="R43" i="18" s="1"/>
  <c r="J11145" i="13"/>
  <c r="I11145" i="13"/>
  <c r="R35" i="18" s="1"/>
  <c r="J11137" i="13"/>
  <c r="I11137" i="13"/>
  <c r="R27" i="18" s="1"/>
  <c r="J11129" i="13"/>
  <c r="I11129" i="13"/>
  <c r="R19" i="18" s="1"/>
  <c r="J11121" i="13"/>
  <c r="I11121" i="13"/>
  <c r="R11" i="18" s="1"/>
  <c r="J11113" i="13"/>
  <c r="I11113" i="13"/>
  <c r="R3" i="18" s="1"/>
  <c r="J11105" i="13"/>
  <c r="I11105" i="13"/>
  <c r="Q500" i="18" s="1"/>
  <c r="J11097" i="13"/>
  <c r="I11097" i="13"/>
  <c r="Q492" i="18" s="1"/>
  <c r="J11089" i="13"/>
  <c r="I11089" i="13"/>
  <c r="Q484" i="18" s="1"/>
  <c r="J11081" i="13"/>
  <c r="I11081" i="13"/>
  <c r="Q476" i="18" s="1"/>
  <c r="J11073" i="13"/>
  <c r="I11073" i="13"/>
  <c r="Q468" i="18" s="1"/>
  <c r="J11065" i="13"/>
  <c r="I11065" i="13"/>
  <c r="Q460" i="18" s="1"/>
  <c r="J11057" i="13"/>
  <c r="I11057" i="13"/>
  <c r="Q452" i="18" s="1"/>
  <c r="J11049" i="13"/>
  <c r="I11049" i="13"/>
  <c r="Q444" i="18" s="1"/>
  <c r="J11041" i="13"/>
  <c r="I11041" i="13"/>
  <c r="Q436" i="18" s="1"/>
  <c r="J11033" i="13"/>
  <c r="I11033" i="13"/>
  <c r="Q428" i="18" s="1"/>
  <c r="J11025" i="13"/>
  <c r="I11025" i="13"/>
  <c r="Q420" i="18" s="1"/>
  <c r="J11017" i="13"/>
  <c r="I11017" i="13"/>
  <c r="Q412" i="18" s="1"/>
  <c r="Q404" i="18"/>
  <c r="J11009" i="13"/>
  <c r="I11009" i="13"/>
  <c r="J11001" i="13"/>
  <c r="I11001" i="13"/>
  <c r="Q396" i="18" s="1"/>
  <c r="J10993" i="13"/>
  <c r="I10993" i="13"/>
  <c r="Q388" i="18" s="1"/>
  <c r="Q380" i="18"/>
  <c r="J10985" i="13"/>
  <c r="I10985" i="13"/>
  <c r="J10977" i="13"/>
  <c r="I10977" i="13"/>
  <c r="Q372" i="18" s="1"/>
  <c r="J10969" i="13"/>
  <c r="I10969" i="13"/>
  <c r="Q364" i="18" s="1"/>
  <c r="J10961" i="13"/>
  <c r="I10961" i="13"/>
  <c r="Q356" i="18" s="1"/>
  <c r="Q348" i="18"/>
  <c r="J10953" i="13"/>
  <c r="I10953" i="13"/>
  <c r="J10945" i="13"/>
  <c r="I10945" i="13"/>
  <c r="Q340" i="18" s="1"/>
  <c r="J10937" i="13"/>
  <c r="I10937" i="13"/>
  <c r="Q332" i="18" s="1"/>
  <c r="J10929" i="13"/>
  <c r="I10929" i="13"/>
  <c r="Q324" i="18" s="1"/>
  <c r="J10921" i="13"/>
  <c r="I10921" i="13"/>
  <c r="Q316" i="18" s="1"/>
  <c r="J10913" i="13"/>
  <c r="I10913" i="13"/>
  <c r="Q308" i="18" s="1"/>
  <c r="J10905" i="13"/>
  <c r="I10905" i="13"/>
  <c r="Q300" i="18" s="1"/>
  <c r="J10897" i="13"/>
  <c r="I10897" i="13"/>
  <c r="Q292" i="18" s="1"/>
  <c r="J10889" i="13"/>
  <c r="I10889" i="13"/>
  <c r="Q284" i="18" s="1"/>
  <c r="J10881" i="13"/>
  <c r="I10881" i="13"/>
  <c r="Q276" i="18" s="1"/>
  <c r="J10873" i="13"/>
  <c r="I10873" i="13"/>
  <c r="Q268" i="18" s="1"/>
  <c r="J10865" i="13"/>
  <c r="I10865" i="13"/>
  <c r="Q260" i="18" s="1"/>
  <c r="J10857" i="13"/>
  <c r="I10857" i="13"/>
  <c r="Q252" i="18" s="1"/>
  <c r="J10849" i="13"/>
  <c r="I10849" i="13"/>
  <c r="Q244" i="18" s="1"/>
  <c r="J10841" i="13"/>
  <c r="I10841" i="13"/>
  <c r="Q236" i="18" s="1"/>
  <c r="J10833" i="13"/>
  <c r="I10833" i="13"/>
  <c r="Q228" i="18" s="1"/>
  <c r="Q220" i="18"/>
  <c r="J10825" i="13"/>
  <c r="I10825" i="13"/>
  <c r="J10817" i="13"/>
  <c r="I10817" i="13"/>
  <c r="Q212" i="18" s="1"/>
  <c r="J10809" i="13"/>
  <c r="I10809" i="13"/>
  <c r="Q204" i="18" s="1"/>
  <c r="J10801" i="13"/>
  <c r="I10801" i="13"/>
  <c r="Q196" i="18" s="1"/>
  <c r="J10793" i="13"/>
  <c r="I10793" i="13"/>
  <c r="Q188" i="18" s="1"/>
  <c r="J10785" i="13"/>
  <c r="I10785" i="13"/>
  <c r="Q180" i="18" s="1"/>
  <c r="J10777" i="13"/>
  <c r="I10777" i="13"/>
  <c r="Q172" i="18" s="1"/>
  <c r="J10769" i="13"/>
  <c r="I10769" i="13"/>
  <c r="Q164" i="18" s="1"/>
  <c r="J10761" i="13"/>
  <c r="I10761" i="13"/>
  <c r="Q156" i="18" s="1"/>
  <c r="J10753" i="13"/>
  <c r="I10753" i="13"/>
  <c r="Q148" i="18" s="1"/>
  <c r="J10745" i="13"/>
  <c r="I10745" i="13"/>
  <c r="Q140" i="18" s="1"/>
  <c r="J10737" i="13"/>
  <c r="I10737" i="13"/>
  <c r="Q132" i="18" s="1"/>
  <c r="J10729" i="13"/>
  <c r="I10729" i="13"/>
  <c r="Q124" i="18" s="1"/>
  <c r="J10721" i="13"/>
  <c r="I10721" i="13"/>
  <c r="Q116" i="18" s="1"/>
  <c r="J10713" i="13"/>
  <c r="I10713" i="13"/>
  <c r="Q108" i="18" s="1"/>
  <c r="J10705" i="13"/>
  <c r="I10705" i="13"/>
  <c r="Q100" i="18" s="1"/>
  <c r="Q92" i="18"/>
  <c r="J10697" i="13"/>
  <c r="I10697" i="13"/>
  <c r="J10689" i="13"/>
  <c r="I10689" i="13"/>
  <c r="Q84" i="18" s="1"/>
  <c r="J10681" i="13"/>
  <c r="I10681" i="13"/>
  <c r="Q76" i="18" s="1"/>
  <c r="J10673" i="13"/>
  <c r="I10673" i="13"/>
  <c r="Q68" i="18" s="1"/>
  <c r="J10665" i="13"/>
  <c r="I10665" i="13"/>
  <c r="Q60" i="18" s="1"/>
  <c r="J10657" i="13"/>
  <c r="I10657" i="13"/>
  <c r="Q52" i="18" s="1"/>
  <c r="J10649" i="13"/>
  <c r="I10649" i="13"/>
  <c r="Q44" i="18" s="1"/>
  <c r="J10641" i="13"/>
  <c r="I10641" i="13"/>
  <c r="Q36" i="18" s="1"/>
  <c r="J10633" i="13"/>
  <c r="I10633" i="13"/>
  <c r="Q28" i="18" s="1"/>
  <c r="J10625" i="13"/>
  <c r="I10625" i="13"/>
  <c r="Q20" i="18" s="1"/>
  <c r="J10617" i="13"/>
  <c r="I10617" i="13"/>
  <c r="Q12" i="18" s="1"/>
  <c r="J10609" i="13"/>
  <c r="I10609" i="13"/>
  <c r="Q4" i="18" s="1"/>
  <c r="J10601" i="13"/>
  <c r="I10601" i="13"/>
  <c r="W501" i="18" s="1"/>
  <c r="J10593" i="13"/>
  <c r="I10593" i="13"/>
  <c r="W493" i="18" s="1"/>
  <c r="J10585" i="13"/>
  <c r="I10585" i="13"/>
  <c r="W485" i="18" s="1"/>
  <c r="J10577" i="13"/>
  <c r="I10577" i="13"/>
  <c r="W477" i="18" s="1"/>
  <c r="W469" i="18"/>
  <c r="J10569" i="13"/>
  <c r="I10569" i="13"/>
  <c r="J10561" i="13"/>
  <c r="I10561" i="13"/>
  <c r="W461" i="18" s="1"/>
  <c r="J10553" i="13"/>
  <c r="I10553" i="13"/>
  <c r="W453" i="18" s="1"/>
  <c r="J10545" i="13"/>
  <c r="I10545" i="13"/>
  <c r="W445" i="18" s="1"/>
  <c r="J10537" i="13"/>
  <c r="I10537" i="13"/>
  <c r="W437" i="18" s="1"/>
  <c r="J10529" i="13"/>
  <c r="I10529" i="13"/>
  <c r="W429" i="18" s="1"/>
  <c r="J10521" i="13"/>
  <c r="I10521" i="13"/>
  <c r="W421" i="18" s="1"/>
  <c r="J10513" i="13"/>
  <c r="I10513" i="13"/>
  <c r="W413" i="18" s="1"/>
  <c r="J10505" i="13"/>
  <c r="I10505" i="13"/>
  <c r="W405" i="18" s="1"/>
  <c r="J10497" i="13"/>
  <c r="I10497" i="13"/>
  <c r="W397" i="18" s="1"/>
  <c r="J10489" i="13"/>
  <c r="I10489" i="13"/>
  <c r="W389" i="18" s="1"/>
  <c r="J10481" i="13"/>
  <c r="I10481" i="13"/>
  <c r="W381" i="18" s="1"/>
  <c r="J10473" i="13"/>
  <c r="I10473" i="13"/>
  <c r="W373" i="18" s="1"/>
  <c r="J10465" i="13"/>
  <c r="I10465" i="13"/>
  <c r="W365" i="18" s="1"/>
  <c r="J10457" i="13"/>
  <c r="I10457" i="13"/>
  <c r="W357" i="18" s="1"/>
  <c r="J10449" i="13"/>
  <c r="I10449" i="13"/>
  <c r="W349" i="18" s="1"/>
  <c r="J10441" i="13"/>
  <c r="I10441" i="13"/>
  <c r="W341" i="18" s="1"/>
  <c r="J10433" i="13"/>
  <c r="I10433" i="13"/>
  <c r="W333" i="18" s="1"/>
  <c r="W325" i="18"/>
  <c r="J10425" i="13"/>
  <c r="I10425" i="13"/>
  <c r="J10417" i="13"/>
  <c r="I10417" i="13"/>
  <c r="W317" i="18" s="1"/>
  <c r="J10409" i="13"/>
  <c r="I10409" i="13"/>
  <c r="W309" i="18" s="1"/>
  <c r="J10401" i="13"/>
  <c r="I10401" i="13"/>
  <c r="W301" i="18" s="1"/>
  <c r="J10393" i="13"/>
  <c r="I10393" i="13"/>
  <c r="W293" i="18" s="1"/>
  <c r="J10385" i="13"/>
  <c r="I10385" i="13"/>
  <c r="W285" i="18" s="1"/>
  <c r="J10377" i="13"/>
  <c r="I10377" i="13"/>
  <c r="W277" i="18" s="1"/>
  <c r="W269" i="18"/>
  <c r="J10369" i="13"/>
  <c r="I10369" i="13"/>
  <c r="J10361" i="13"/>
  <c r="I10361" i="13"/>
  <c r="W261" i="18" s="1"/>
  <c r="J10353" i="13"/>
  <c r="I10353" i="13"/>
  <c r="W253" i="18" s="1"/>
  <c r="J10345" i="13"/>
  <c r="I10345" i="13"/>
  <c r="W245" i="18" s="1"/>
  <c r="J10337" i="13"/>
  <c r="I10337" i="13"/>
  <c r="W237" i="18" s="1"/>
  <c r="J10329" i="13"/>
  <c r="I10329" i="13"/>
  <c r="W229" i="18" s="1"/>
  <c r="J10321" i="13"/>
  <c r="I10321" i="13"/>
  <c r="W221" i="18" s="1"/>
  <c r="J10313" i="13"/>
  <c r="I10313" i="13"/>
  <c r="W213" i="18" s="1"/>
  <c r="J10305" i="13"/>
  <c r="I10305" i="13"/>
  <c r="W205" i="18" s="1"/>
  <c r="J10297" i="13"/>
  <c r="I10297" i="13"/>
  <c r="W197" i="18" s="1"/>
  <c r="J10289" i="13"/>
  <c r="I10289" i="13"/>
  <c r="W189" i="18" s="1"/>
  <c r="J10281" i="13"/>
  <c r="I10281" i="13"/>
  <c r="W181" i="18" s="1"/>
  <c r="J10273" i="13"/>
  <c r="I10273" i="13"/>
  <c r="W173" i="18" s="1"/>
  <c r="J10265" i="13"/>
  <c r="I10265" i="13"/>
  <c r="W165" i="18" s="1"/>
  <c r="J10257" i="13"/>
  <c r="I10257" i="13"/>
  <c r="W157" i="18" s="1"/>
  <c r="J10249" i="13"/>
  <c r="I10249" i="13"/>
  <c r="W149" i="18" s="1"/>
  <c r="W141" i="18"/>
  <c r="J10241" i="13"/>
  <c r="I10241" i="13"/>
  <c r="J10233" i="13"/>
  <c r="I10233" i="13"/>
  <c r="W133" i="18" s="1"/>
  <c r="J10225" i="13"/>
  <c r="I10225" i="13"/>
  <c r="W125" i="18" s="1"/>
  <c r="J10217" i="13"/>
  <c r="I10217" i="13"/>
  <c r="W117" i="18" s="1"/>
  <c r="J10209" i="13"/>
  <c r="I10209" i="13"/>
  <c r="W109" i="18" s="1"/>
  <c r="J10201" i="13"/>
  <c r="I10201" i="13"/>
  <c r="W101" i="18" s="1"/>
  <c r="J10193" i="13"/>
  <c r="I10193" i="13"/>
  <c r="W93" i="18" s="1"/>
  <c r="J10185" i="13"/>
  <c r="I10185" i="13"/>
  <c r="W85" i="18" s="1"/>
  <c r="J10177" i="13"/>
  <c r="I10177" i="13"/>
  <c r="W77" i="18" s="1"/>
  <c r="J10169" i="13"/>
  <c r="I10169" i="13"/>
  <c r="W69" i="18" s="1"/>
  <c r="J10161" i="13"/>
  <c r="I10161" i="13"/>
  <c r="W61" i="18" s="1"/>
  <c r="J10153" i="13"/>
  <c r="I10153" i="13"/>
  <c r="W53" i="18" s="1"/>
  <c r="J10145" i="13"/>
  <c r="I10145" i="13"/>
  <c r="W45" i="18" s="1"/>
  <c r="J10137" i="13"/>
  <c r="I10137" i="13"/>
  <c r="W37" i="18" s="1"/>
  <c r="J10129" i="13"/>
  <c r="I10129" i="13"/>
  <c r="W29" i="18" s="1"/>
  <c r="J10121" i="13"/>
  <c r="I10121" i="13"/>
  <c r="W21" i="18" s="1"/>
  <c r="J10113" i="13"/>
  <c r="I10113" i="13"/>
  <c r="W13" i="18" s="1"/>
  <c r="J10105" i="13"/>
  <c r="I10105" i="13"/>
  <c r="W5" i="18" s="1"/>
  <c r="J10097" i="13"/>
  <c r="I10097" i="13"/>
  <c r="V502" i="18" s="1"/>
  <c r="J10089" i="13"/>
  <c r="I10089" i="13"/>
  <c r="V494" i="18" s="1"/>
  <c r="J10081" i="13"/>
  <c r="I10081" i="13"/>
  <c r="V486" i="18" s="1"/>
  <c r="J10073" i="13"/>
  <c r="I10073" i="13"/>
  <c r="V478" i="18" s="1"/>
  <c r="J10065" i="13"/>
  <c r="I10065" i="13"/>
  <c r="V470" i="18" s="1"/>
  <c r="J10057" i="13"/>
  <c r="I10057" i="13"/>
  <c r="V462" i="18" s="1"/>
  <c r="J10049" i="13"/>
  <c r="I10049" i="13"/>
  <c r="V454" i="18" s="1"/>
  <c r="J10041" i="13"/>
  <c r="I10041" i="13"/>
  <c r="V446" i="18" s="1"/>
  <c r="J10033" i="13"/>
  <c r="I10033" i="13"/>
  <c r="V438" i="18" s="1"/>
  <c r="J10025" i="13"/>
  <c r="I10025" i="13"/>
  <c r="V430" i="18" s="1"/>
  <c r="J10017" i="13"/>
  <c r="I10017" i="13"/>
  <c r="V422" i="18" s="1"/>
  <c r="J10009" i="13"/>
  <c r="I10009" i="13"/>
  <c r="V414" i="18" s="1"/>
  <c r="J10001" i="13"/>
  <c r="I10001" i="13"/>
  <c r="V406" i="18" s="1"/>
  <c r="V398" i="18"/>
  <c r="J9993" i="13"/>
  <c r="I9993" i="13"/>
  <c r="J9985" i="13"/>
  <c r="I9985" i="13"/>
  <c r="V390" i="18" s="1"/>
  <c r="J9977" i="13"/>
  <c r="I9977" i="13"/>
  <c r="V382" i="18" s="1"/>
  <c r="J9969" i="13"/>
  <c r="I9969" i="13"/>
  <c r="V374" i="18" s="1"/>
  <c r="J9961" i="13"/>
  <c r="I9961" i="13"/>
  <c r="V366" i="18" s="1"/>
  <c r="J9953" i="13"/>
  <c r="I9953" i="13"/>
  <c r="V358" i="18" s="1"/>
  <c r="J9945" i="13"/>
  <c r="I9945" i="13"/>
  <c r="V350" i="18" s="1"/>
  <c r="J9937" i="13"/>
  <c r="I9937" i="13"/>
  <c r="V342" i="18" s="1"/>
  <c r="J9929" i="13"/>
  <c r="I9929" i="13"/>
  <c r="V334" i="18" s="1"/>
  <c r="V326" i="18"/>
  <c r="J9921" i="13"/>
  <c r="I9921" i="13"/>
  <c r="J9913" i="13"/>
  <c r="I9913" i="13"/>
  <c r="V318" i="18" s="1"/>
  <c r="J9905" i="13"/>
  <c r="I9905" i="13"/>
  <c r="V310" i="18" s="1"/>
  <c r="J9897" i="13"/>
  <c r="I9897" i="13"/>
  <c r="V302" i="18" s="1"/>
  <c r="J9889" i="13"/>
  <c r="I9889" i="13"/>
  <c r="V294" i="18" s="1"/>
  <c r="J9881" i="13"/>
  <c r="I9881" i="13"/>
  <c r="V286" i="18" s="1"/>
  <c r="J9873" i="13"/>
  <c r="I9873" i="13"/>
  <c r="V278" i="18" s="1"/>
  <c r="V270" i="18"/>
  <c r="J9865" i="13"/>
  <c r="I9865" i="13"/>
  <c r="J9857" i="13"/>
  <c r="I9857" i="13"/>
  <c r="V262" i="18" s="1"/>
  <c r="V254" i="18"/>
  <c r="J9849" i="13"/>
  <c r="I9849" i="13"/>
  <c r="J9841" i="13"/>
  <c r="I9841" i="13"/>
  <c r="V246" i="18" s="1"/>
  <c r="J9833" i="13"/>
  <c r="I9833" i="13"/>
  <c r="V238" i="18" s="1"/>
  <c r="J9825" i="13"/>
  <c r="I9825" i="13"/>
  <c r="V230" i="18" s="1"/>
  <c r="J9817" i="13"/>
  <c r="I9817" i="13"/>
  <c r="V222" i="18" s="1"/>
  <c r="J9809" i="13"/>
  <c r="I9809" i="13"/>
  <c r="V214" i="18" s="1"/>
  <c r="J9801" i="13"/>
  <c r="I9801" i="13"/>
  <c r="V206" i="18" s="1"/>
  <c r="J9793" i="13"/>
  <c r="I9793" i="13"/>
  <c r="V198" i="18" s="1"/>
  <c r="J9785" i="13"/>
  <c r="I9785" i="13"/>
  <c r="V190" i="18" s="1"/>
  <c r="J9777" i="13"/>
  <c r="I9777" i="13"/>
  <c r="V182" i="18" s="1"/>
  <c r="J9769" i="13"/>
  <c r="I9769" i="13"/>
  <c r="V174" i="18" s="1"/>
  <c r="J9761" i="13"/>
  <c r="I9761" i="13"/>
  <c r="V166" i="18" s="1"/>
  <c r="J9753" i="13"/>
  <c r="I9753" i="13"/>
  <c r="V158" i="18" s="1"/>
  <c r="J9745" i="13"/>
  <c r="I9745" i="13"/>
  <c r="V150" i="18" s="1"/>
  <c r="J9737" i="13"/>
  <c r="I9737" i="13"/>
  <c r="V142" i="18" s="1"/>
  <c r="J9729" i="13"/>
  <c r="I9729" i="13"/>
  <c r="V134" i="18" s="1"/>
  <c r="J9721" i="13"/>
  <c r="I9721" i="13"/>
  <c r="V126" i="18" s="1"/>
  <c r="J9713" i="13"/>
  <c r="I9713" i="13"/>
  <c r="V118" i="18" s="1"/>
  <c r="J9705" i="13"/>
  <c r="I9705" i="13"/>
  <c r="V110" i="18" s="1"/>
  <c r="J9697" i="13"/>
  <c r="I9697" i="13"/>
  <c r="V102" i="18" s="1"/>
  <c r="J9689" i="13"/>
  <c r="I9689" i="13"/>
  <c r="V94" i="18" s="1"/>
  <c r="J9681" i="13"/>
  <c r="I9681" i="13"/>
  <c r="V86" i="18" s="1"/>
  <c r="J9673" i="13"/>
  <c r="I9673" i="13"/>
  <c r="V78" i="18" s="1"/>
  <c r="V70" i="18"/>
  <c r="J9665" i="13"/>
  <c r="I9665" i="13"/>
  <c r="J9657" i="13"/>
  <c r="I9657" i="13"/>
  <c r="V62" i="18" s="1"/>
  <c r="J9649" i="13"/>
  <c r="I9649" i="13"/>
  <c r="V54" i="18" s="1"/>
  <c r="J9641" i="13"/>
  <c r="I9641" i="13"/>
  <c r="V46" i="18" s="1"/>
  <c r="J9633" i="13"/>
  <c r="I9633" i="13"/>
  <c r="V38" i="18" s="1"/>
  <c r="J9625" i="13"/>
  <c r="I9625" i="13"/>
  <c r="V30" i="18" s="1"/>
  <c r="J9617" i="13"/>
  <c r="I9617" i="13"/>
  <c r="V22" i="18" s="1"/>
  <c r="V14" i="18"/>
  <c r="J9609" i="13"/>
  <c r="I9609" i="13"/>
  <c r="J9601" i="13"/>
  <c r="I9601" i="13"/>
  <c r="V6" i="18" s="1"/>
  <c r="J9593" i="13"/>
  <c r="I9593" i="13"/>
  <c r="U503" i="18" s="1"/>
  <c r="J9585" i="13"/>
  <c r="I9585" i="13"/>
  <c r="U495" i="18" s="1"/>
  <c r="J9577" i="13"/>
  <c r="I9577" i="13"/>
  <c r="U487" i="18" s="1"/>
  <c r="J9569" i="13"/>
  <c r="I9569" i="13"/>
  <c r="U479" i="18" s="1"/>
  <c r="J9561" i="13"/>
  <c r="I9561" i="13"/>
  <c r="U471" i="18" s="1"/>
  <c r="J9553" i="13"/>
  <c r="I9553" i="13"/>
  <c r="U463" i="18" s="1"/>
  <c r="J9545" i="13"/>
  <c r="I9545" i="13"/>
  <c r="U455" i="18" s="1"/>
  <c r="J9537" i="13"/>
  <c r="I9537" i="13"/>
  <c r="U447" i="18" s="1"/>
  <c r="J9529" i="13"/>
  <c r="I9529" i="13"/>
  <c r="U439" i="18" s="1"/>
  <c r="J9521" i="13"/>
  <c r="I9521" i="13"/>
  <c r="U431" i="18" s="1"/>
  <c r="U423" i="18"/>
  <c r="J9513" i="13"/>
  <c r="I9513" i="13"/>
  <c r="J9505" i="13"/>
  <c r="I9505" i="13"/>
  <c r="U415" i="18" s="1"/>
  <c r="J9497" i="13"/>
  <c r="I9497" i="13"/>
  <c r="U407" i="18" s="1"/>
  <c r="J9489" i="13"/>
  <c r="I9489" i="13"/>
  <c r="U399" i="18" s="1"/>
  <c r="J9481" i="13"/>
  <c r="I9481" i="13"/>
  <c r="U391" i="18" s="1"/>
  <c r="J9473" i="13"/>
  <c r="I9473" i="13"/>
  <c r="U383" i="18" s="1"/>
  <c r="J9465" i="13"/>
  <c r="I9465" i="13"/>
  <c r="U375" i="18" s="1"/>
  <c r="J9457" i="13"/>
  <c r="I9457" i="13"/>
  <c r="U367" i="18" s="1"/>
  <c r="J9449" i="13"/>
  <c r="I9449" i="13"/>
  <c r="U359" i="18" s="1"/>
  <c r="J9441" i="13"/>
  <c r="I9441" i="13"/>
  <c r="U351" i="18" s="1"/>
  <c r="J9433" i="13"/>
  <c r="I9433" i="13"/>
  <c r="U343" i="18" s="1"/>
  <c r="J9425" i="13"/>
  <c r="I9425" i="13"/>
  <c r="U335" i="18" s="1"/>
  <c r="U327" i="18"/>
  <c r="J9417" i="13"/>
  <c r="I9417" i="13"/>
  <c r="J9409" i="13"/>
  <c r="I9409" i="13"/>
  <c r="U319" i="18" s="1"/>
  <c r="J9401" i="13"/>
  <c r="I9401" i="13"/>
  <c r="U311" i="18" s="1"/>
  <c r="J9393" i="13"/>
  <c r="I9393" i="13"/>
  <c r="U303" i="18" s="1"/>
  <c r="J9385" i="13"/>
  <c r="I9385" i="13"/>
  <c r="U295" i="18" s="1"/>
  <c r="J9377" i="13"/>
  <c r="I9377" i="13"/>
  <c r="U287" i="18" s="1"/>
  <c r="J9369" i="13"/>
  <c r="I9369" i="13"/>
  <c r="U279" i="18" s="1"/>
  <c r="J9361" i="13"/>
  <c r="I9361" i="13"/>
  <c r="U271" i="18" s="1"/>
  <c r="J9353" i="13"/>
  <c r="I9353" i="13"/>
  <c r="U263" i="18" s="1"/>
  <c r="J9345" i="13"/>
  <c r="I9345" i="13"/>
  <c r="U255" i="18" s="1"/>
  <c r="J9337" i="13"/>
  <c r="I9337" i="13"/>
  <c r="U247" i="18" s="1"/>
  <c r="J9329" i="13"/>
  <c r="I9329" i="13"/>
  <c r="U239" i="18" s="1"/>
  <c r="J9321" i="13"/>
  <c r="I9321" i="13"/>
  <c r="U231" i="18" s="1"/>
  <c r="J9313" i="13"/>
  <c r="I9313" i="13"/>
  <c r="U223" i="18" s="1"/>
  <c r="J9305" i="13"/>
  <c r="I9305" i="13"/>
  <c r="U215" i="18" s="1"/>
  <c r="J9297" i="13"/>
  <c r="I9297" i="13"/>
  <c r="U207" i="18" s="1"/>
  <c r="J9289" i="13"/>
  <c r="I9289" i="13"/>
  <c r="U199" i="18" s="1"/>
  <c r="J9281" i="13"/>
  <c r="I9281" i="13"/>
  <c r="U191" i="18" s="1"/>
  <c r="J9273" i="13"/>
  <c r="I9273" i="13"/>
  <c r="U183" i="18" s="1"/>
  <c r="J9265" i="13"/>
  <c r="I9265" i="13"/>
  <c r="U175" i="18" s="1"/>
  <c r="J9257" i="13"/>
  <c r="I9257" i="13"/>
  <c r="U167" i="18" s="1"/>
  <c r="J9249" i="13"/>
  <c r="I9249" i="13"/>
  <c r="U159" i="18" s="1"/>
  <c r="J9241" i="13"/>
  <c r="I9241" i="13"/>
  <c r="U151" i="18" s="1"/>
  <c r="J9233" i="13"/>
  <c r="I9233" i="13"/>
  <c r="U143" i="18" s="1"/>
  <c r="J9225" i="13"/>
  <c r="I9225" i="13"/>
  <c r="U135" i="18" s="1"/>
  <c r="J9217" i="13"/>
  <c r="I9217" i="13"/>
  <c r="U127" i="18" s="1"/>
  <c r="U119" i="18"/>
  <c r="J9209" i="13"/>
  <c r="I9209" i="13"/>
  <c r="J9201" i="13"/>
  <c r="I9201" i="13"/>
  <c r="U111" i="18" s="1"/>
  <c r="J9193" i="13"/>
  <c r="I9193" i="13"/>
  <c r="U103" i="18" s="1"/>
  <c r="J9185" i="13"/>
  <c r="I9185" i="13"/>
  <c r="U95" i="18" s="1"/>
  <c r="J9177" i="13"/>
  <c r="I9177" i="13"/>
  <c r="U87" i="18" s="1"/>
  <c r="J9169" i="13"/>
  <c r="I9169" i="13"/>
  <c r="U79" i="18" s="1"/>
  <c r="J9161" i="13"/>
  <c r="I9161" i="13"/>
  <c r="U71" i="18" s="1"/>
  <c r="U63" i="18"/>
  <c r="J9153" i="13"/>
  <c r="I9153" i="13"/>
  <c r="J9145" i="13"/>
  <c r="I9145" i="13"/>
  <c r="U55" i="18" s="1"/>
  <c r="J9137" i="13"/>
  <c r="I9137" i="13"/>
  <c r="U47" i="18" s="1"/>
  <c r="U39" i="18"/>
  <c r="J9129" i="13"/>
  <c r="I9129" i="13"/>
  <c r="J9121" i="13"/>
  <c r="I9121" i="13"/>
  <c r="U31" i="18" s="1"/>
  <c r="J9113" i="13"/>
  <c r="I9113" i="13"/>
  <c r="U23" i="18" s="1"/>
  <c r="J9105" i="13"/>
  <c r="I9105" i="13"/>
  <c r="U15" i="18" s="1"/>
  <c r="J9097" i="13"/>
  <c r="I9097" i="13"/>
  <c r="U7" i="18" s="1"/>
  <c r="J9089" i="13"/>
  <c r="I9089" i="13"/>
  <c r="T504" i="18" s="1"/>
  <c r="J9081" i="13"/>
  <c r="I9081" i="13"/>
  <c r="T496" i="18" s="1"/>
  <c r="J9073" i="13"/>
  <c r="I9073" i="13"/>
  <c r="T488" i="18" s="1"/>
  <c r="J9065" i="13"/>
  <c r="I9065" i="13"/>
  <c r="T480" i="18" s="1"/>
  <c r="J9057" i="13"/>
  <c r="I9057" i="13"/>
  <c r="T472" i="18" s="1"/>
  <c r="J9049" i="13"/>
  <c r="I9049" i="13"/>
  <c r="T464" i="18" s="1"/>
  <c r="J9041" i="13"/>
  <c r="I9041" i="13"/>
  <c r="T456" i="18" s="1"/>
  <c r="J9033" i="13"/>
  <c r="I9033" i="13"/>
  <c r="T448" i="18" s="1"/>
  <c r="J9025" i="13"/>
  <c r="I9025" i="13"/>
  <c r="T440" i="18" s="1"/>
  <c r="T432" i="18"/>
  <c r="J9017" i="13"/>
  <c r="I9017" i="13"/>
  <c r="J9009" i="13"/>
  <c r="I9009" i="13"/>
  <c r="T424" i="18" s="1"/>
  <c r="J9001" i="13"/>
  <c r="I9001" i="13"/>
  <c r="T416" i="18" s="1"/>
  <c r="J8993" i="13"/>
  <c r="I8993" i="13"/>
  <c r="T408" i="18" s="1"/>
  <c r="J8985" i="13"/>
  <c r="I8985" i="13"/>
  <c r="T400" i="18" s="1"/>
  <c r="J8977" i="13"/>
  <c r="I8977" i="13"/>
  <c r="T392" i="18" s="1"/>
  <c r="J8969" i="13"/>
  <c r="I8969" i="13"/>
  <c r="T384" i="18" s="1"/>
  <c r="J8961" i="13"/>
  <c r="I8961" i="13"/>
  <c r="T376" i="18" s="1"/>
  <c r="J8953" i="13"/>
  <c r="I8953" i="13"/>
  <c r="T368" i="18" s="1"/>
  <c r="J8945" i="13"/>
  <c r="I8945" i="13"/>
  <c r="T360" i="18" s="1"/>
  <c r="J8937" i="13"/>
  <c r="I8937" i="13"/>
  <c r="T352" i="18" s="1"/>
  <c r="J8929" i="13"/>
  <c r="I8929" i="13"/>
  <c r="T344" i="18" s="1"/>
  <c r="J8921" i="13"/>
  <c r="I8921" i="13"/>
  <c r="T336" i="18" s="1"/>
  <c r="J8913" i="13"/>
  <c r="I8913" i="13"/>
  <c r="T328" i="18" s="1"/>
  <c r="J8905" i="13"/>
  <c r="I8905" i="13"/>
  <c r="T320" i="18" s="1"/>
  <c r="J8897" i="13"/>
  <c r="I8897" i="13"/>
  <c r="T312" i="18" s="1"/>
  <c r="J8889" i="13"/>
  <c r="I8889" i="13"/>
  <c r="T304" i="18" s="1"/>
  <c r="J8881" i="13"/>
  <c r="I8881" i="13"/>
  <c r="T296" i="18" s="1"/>
  <c r="J8873" i="13"/>
  <c r="I8873" i="13"/>
  <c r="T288" i="18" s="1"/>
  <c r="J8865" i="13"/>
  <c r="I8865" i="13"/>
  <c r="T280" i="18" s="1"/>
  <c r="J8857" i="13"/>
  <c r="I8857" i="13"/>
  <c r="T272" i="18" s="1"/>
  <c r="J8849" i="13"/>
  <c r="I8849" i="13"/>
  <c r="T264" i="18" s="1"/>
  <c r="J8841" i="13"/>
  <c r="I8841" i="13"/>
  <c r="T256" i="18" s="1"/>
  <c r="T248" i="18"/>
  <c r="J8833" i="13"/>
  <c r="I8833" i="13"/>
  <c r="J8825" i="13"/>
  <c r="I8825" i="13"/>
  <c r="T240" i="18" s="1"/>
  <c r="J8817" i="13"/>
  <c r="I8817" i="13"/>
  <c r="T232" i="18" s="1"/>
  <c r="J8809" i="13"/>
  <c r="I8809" i="13"/>
  <c r="T224" i="18" s="1"/>
  <c r="J8801" i="13"/>
  <c r="I8801" i="13"/>
  <c r="T216" i="18" s="1"/>
  <c r="J8793" i="13"/>
  <c r="I8793" i="13"/>
  <c r="T208" i="18" s="1"/>
  <c r="J8785" i="13"/>
  <c r="I8785" i="13"/>
  <c r="T200" i="18" s="1"/>
  <c r="J8777" i="13"/>
  <c r="I8777" i="13"/>
  <c r="T192" i="18" s="1"/>
  <c r="J8769" i="13"/>
  <c r="I8769" i="13"/>
  <c r="T184" i="18" s="1"/>
  <c r="J8761" i="13"/>
  <c r="I8761" i="13"/>
  <c r="T176" i="18" s="1"/>
  <c r="J8753" i="13"/>
  <c r="I8753" i="13"/>
  <c r="T168" i="18" s="1"/>
  <c r="J8745" i="13"/>
  <c r="I8745" i="13"/>
  <c r="T160" i="18" s="1"/>
  <c r="T152" i="18"/>
  <c r="J8737" i="13"/>
  <c r="I8737" i="13"/>
  <c r="J14605" i="13"/>
  <c r="I14605" i="13"/>
  <c r="J14565" i="13"/>
  <c r="I14565" i="13"/>
  <c r="J14509" i="13"/>
  <c r="I14509" i="13"/>
  <c r="J14461" i="13"/>
  <c r="I14461" i="13"/>
  <c r="J14421" i="13"/>
  <c r="I14421" i="13"/>
  <c r="J14389" i="13"/>
  <c r="I14389" i="13"/>
  <c r="J14325" i="13"/>
  <c r="I14325" i="13"/>
  <c r="J14269" i="13"/>
  <c r="I14269" i="13"/>
  <c r="J14213" i="13"/>
  <c r="I14213" i="13"/>
  <c r="J14165" i="13"/>
  <c r="I14165" i="13"/>
  <c r="J14117" i="13"/>
  <c r="I14117" i="13"/>
  <c r="J14077" i="13"/>
  <c r="I14077" i="13"/>
  <c r="J14053" i="13"/>
  <c r="I14053" i="13"/>
  <c r="J13997" i="13"/>
  <c r="I13997" i="13"/>
  <c r="J13957" i="13"/>
  <c r="I13957" i="13"/>
  <c r="J13901" i="13"/>
  <c r="I13901" i="13"/>
  <c r="J13845" i="13"/>
  <c r="I13845" i="13"/>
  <c r="J13789" i="13"/>
  <c r="I13789" i="13"/>
  <c r="J13741" i="13"/>
  <c r="I13741" i="13"/>
  <c r="J13701" i="13"/>
  <c r="I13701" i="13"/>
  <c r="J13653" i="13"/>
  <c r="I13653" i="13"/>
  <c r="J13597" i="13"/>
  <c r="I13597" i="13"/>
  <c r="J13557" i="13"/>
  <c r="I13557" i="13"/>
  <c r="J13517" i="13"/>
  <c r="I13517" i="13"/>
  <c r="J13469" i="13"/>
  <c r="I13469" i="13"/>
  <c r="J13405" i="13"/>
  <c r="I13405" i="13"/>
  <c r="J13373" i="13"/>
  <c r="I13373" i="13"/>
  <c r="J13325" i="13"/>
  <c r="I13325" i="13"/>
  <c r="J13277" i="13"/>
  <c r="I13277" i="13"/>
  <c r="J13229" i="13"/>
  <c r="I13229" i="13"/>
  <c r="J13181" i="13"/>
  <c r="I13181" i="13"/>
  <c r="J13117" i="13"/>
  <c r="I13117" i="13"/>
  <c r="J13093" i="13"/>
  <c r="I13093" i="13"/>
  <c r="J13053" i="13"/>
  <c r="I13053" i="13"/>
  <c r="J12997" i="13"/>
  <c r="I12997" i="13"/>
  <c r="J12949" i="13"/>
  <c r="I12949" i="13"/>
  <c r="J12917" i="13"/>
  <c r="I12917" i="13"/>
  <c r="J12877" i="13"/>
  <c r="I12877" i="13"/>
  <c r="J12821" i="13"/>
  <c r="I12821" i="13"/>
  <c r="J12781" i="13"/>
  <c r="I12781" i="13"/>
  <c r="J12733" i="13"/>
  <c r="I12733" i="13"/>
  <c r="J12685" i="13"/>
  <c r="I12685" i="13"/>
  <c r="J12645" i="13"/>
  <c r="I12645" i="13"/>
  <c r="J12589" i="13"/>
  <c r="I12589" i="13"/>
  <c r="P469" i="18" s="1"/>
  <c r="J12549" i="13"/>
  <c r="I12549" i="13"/>
  <c r="P429" i="18" s="1"/>
  <c r="J12493" i="13"/>
  <c r="I12493" i="13"/>
  <c r="P373" i="18" s="1"/>
  <c r="J12445" i="13"/>
  <c r="I12445" i="13"/>
  <c r="P325" i="18" s="1"/>
  <c r="P269" i="18"/>
  <c r="J12389" i="13"/>
  <c r="I12389" i="13"/>
  <c r="J12349" i="13"/>
  <c r="I12349" i="13"/>
  <c r="P229" i="18" s="1"/>
  <c r="J12293" i="13"/>
  <c r="I12293" i="13"/>
  <c r="P173" i="18" s="1"/>
  <c r="J12253" i="13"/>
  <c r="I12253" i="13"/>
  <c r="P133" i="18" s="1"/>
  <c r="J12205" i="13"/>
  <c r="I12205" i="13"/>
  <c r="P85" i="18" s="1"/>
  <c r="J12157" i="13"/>
  <c r="I12157" i="13"/>
  <c r="P37" i="18" s="1"/>
  <c r="J12101" i="13"/>
  <c r="I12101" i="13"/>
  <c r="C486" i="18" s="1"/>
  <c r="J12053" i="13"/>
  <c r="I12053" i="13"/>
  <c r="C438" i="18" s="1"/>
  <c r="J11997" i="13"/>
  <c r="I11997" i="13"/>
  <c r="C382" i="18" s="1"/>
  <c r="J11965" i="13"/>
  <c r="I11965" i="13"/>
  <c r="C350" i="18" s="1"/>
  <c r="J11909" i="13"/>
  <c r="I11909" i="13"/>
  <c r="C294" i="18" s="1"/>
  <c r="J11861" i="13"/>
  <c r="I11861" i="13"/>
  <c r="C246" i="18" s="1"/>
  <c r="J11813" i="13"/>
  <c r="I11813" i="13"/>
  <c r="C198" i="18" s="1"/>
  <c r="J11765" i="13"/>
  <c r="I11765" i="13"/>
  <c r="C150" i="18" s="1"/>
  <c r="J11717" i="13"/>
  <c r="I11717" i="13"/>
  <c r="C102" i="18" s="1"/>
  <c r="J11669" i="13"/>
  <c r="I11669" i="13"/>
  <c r="C54" i="18" s="1"/>
  <c r="J11621" i="13"/>
  <c r="I11621" i="13"/>
  <c r="C6" i="18" s="1"/>
  <c r="J11573" i="13"/>
  <c r="I11573" i="13"/>
  <c r="R463" i="18" s="1"/>
  <c r="J11517" i="13"/>
  <c r="I11517" i="13"/>
  <c r="R407" i="18" s="1"/>
  <c r="J11469" i="13"/>
  <c r="I11469" i="13"/>
  <c r="R359" i="18" s="1"/>
  <c r="J11429" i="13"/>
  <c r="I11429" i="13"/>
  <c r="R319" i="18" s="1"/>
  <c r="J11381" i="13"/>
  <c r="I11381" i="13"/>
  <c r="R271" i="18" s="1"/>
  <c r="J11341" i="13"/>
  <c r="I11341" i="13"/>
  <c r="R231" i="18" s="1"/>
  <c r="J11285" i="13"/>
  <c r="I11285" i="13"/>
  <c r="R175" i="18" s="1"/>
  <c r="J11253" i="13"/>
  <c r="I11253" i="13"/>
  <c r="R143" i="18" s="1"/>
  <c r="R87" i="18"/>
  <c r="J11197" i="13"/>
  <c r="I11197" i="13"/>
  <c r="J11141" i="13"/>
  <c r="I11141" i="13"/>
  <c r="R31" i="18" s="1"/>
  <c r="J11093" i="13"/>
  <c r="I11093" i="13"/>
  <c r="Q488" i="18" s="1"/>
  <c r="J11045" i="13"/>
  <c r="I11045" i="13"/>
  <c r="Q440" i="18" s="1"/>
  <c r="J11005" i="13"/>
  <c r="I11005" i="13"/>
  <c r="Q400" i="18" s="1"/>
  <c r="J10957" i="13"/>
  <c r="I10957" i="13"/>
  <c r="Q352" i="18" s="1"/>
  <c r="J10901" i="13"/>
  <c r="I10901" i="13"/>
  <c r="Q296" i="18" s="1"/>
  <c r="Q248" i="18"/>
  <c r="J10853" i="13"/>
  <c r="I10853" i="13"/>
  <c r="J10813" i="13"/>
  <c r="I10813" i="13"/>
  <c r="Q208" i="18" s="1"/>
  <c r="J10757" i="13"/>
  <c r="I10757" i="13"/>
  <c r="Q152" i="18" s="1"/>
  <c r="J10709" i="13"/>
  <c r="I10709" i="13"/>
  <c r="Q104" i="18" s="1"/>
  <c r="J10661" i="13"/>
  <c r="I10661" i="13"/>
  <c r="Q56" i="18" s="1"/>
  <c r="J10613" i="13"/>
  <c r="I10613" i="13"/>
  <c r="Q8" i="18" s="1"/>
  <c r="J10557" i="13"/>
  <c r="I10557" i="13"/>
  <c r="W457" i="18" s="1"/>
  <c r="J10517" i="13"/>
  <c r="I10517" i="13"/>
  <c r="W417" i="18" s="1"/>
  <c r="J10461" i="13"/>
  <c r="I10461" i="13"/>
  <c r="W361" i="18" s="1"/>
  <c r="J10405" i="13"/>
  <c r="I10405" i="13"/>
  <c r="W305" i="18" s="1"/>
  <c r="J10373" i="13"/>
  <c r="I10373" i="13"/>
  <c r="W273" i="18" s="1"/>
  <c r="J10317" i="13"/>
  <c r="I10317" i="13"/>
  <c r="W217" i="18" s="1"/>
  <c r="J10269" i="13"/>
  <c r="I10269" i="13"/>
  <c r="W169" i="18" s="1"/>
  <c r="J10213" i="13"/>
  <c r="I10213" i="13"/>
  <c r="W113" i="18" s="1"/>
  <c r="J10173" i="13"/>
  <c r="I10173" i="13"/>
  <c r="W73" i="18" s="1"/>
  <c r="J10125" i="13"/>
  <c r="I10125" i="13"/>
  <c r="W25" i="18" s="1"/>
  <c r="J10069" i="13"/>
  <c r="I10069" i="13"/>
  <c r="V474" i="18" s="1"/>
  <c r="J10021" i="13"/>
  <c r="I10021" i="13"/>
  <c r="V426" i="18" s="1"/>
  <c r="J9973" i="13"/>
  <c r="I9973" i="13"/>
  <c r="V378" i="18" s="1"/>
  <c r="J9925" i="13"/>
  <c r="I9925" i="13"/>
  <c r="V330" i="18" s="1"/>
  <c r="J9869" i="13"/>
  <c r="I9869" i="13"/>
  <c r="V274" i="18" s="1"/>
  <c r="J9829" i="13"/>
  <c r="I9829" i="13"/>
  <c r="V234" i="18" s="1"/>
  <c r="J9781" i="13"/>
  <c r="I9781" i="13"/>
  <c r="V186" i="18" s="1"/>
  <c r="J9725" i="13"/>
  <c r="I9725" i="13"/>
  <c r="V130" i="18" s="1"/>
  <c r="J9685" i="13"/>
  <c r="I9685" i="13"/>
  <c r="V90" i="18" s="1"/>
  <c r="J9637" i="13"/>
  <c r="I9637" i="13"/>
  <c r="V42" i="18" s="1"/>
  <c r="J9589" i="13"/>
  <c r="I9589" i="13"/>
  <c r="U499" i="18" s="1"/>
  <c r="J9533" i="13"/>
  <c r="I9533" i="13"/>
  <c r="U443" i="18" s="1"/>
  <c r="J9477" i="13"/>
  <c r="I9477" i="13"/>
  <c r="U387" i="18" s="1"/>
  <c r="U347" i="18"/>
  <c r="J9437" i="13"/>
  <c r="I9437" i="13"/>
  <c r="J9389" i="13"/>
  <c r="I9389" i="13"/>
  <c r="U299" i="18" s="1"/>
  <c r="J9333" i="13"/>
  <c r="I9333" i="13"/>
  <c r="U243" i="18" s="1"/>
  <c r="J9293" i="13"/>
  <c r="I9293" i="13"/>
  <c r="U203" i="18" s="1"/>
  <c r="J9237" i="13"/>
  <c r="I9237" i="13"/>
  <c r="U147" i="18" s="1"/>
  <c r="J9189" i="13"/>
  <c r="I9189" i="13"/>
  <c r="U99" i="18" s="1"/>
  <c r="J9133" i="13"/>
  <c r="I9133" i="13"/>
  <c r="U43" i="18" s="1"/>
  <c r="J9101" i="13"/>
  <c r="I9101" i="13"/>
  <c r="U11" i="18" s="1"/>
  <c r="J9045" i="13"/>
  <c r="I9045" i="13"/>
  <c r="T460" i="18" s="1"/>
  <c r="J8997" i="13"/>
  <c r="I8997" i="13"/>
  <c r="T412" i="18" s="1"/>
  <c r="J8941" i="13"/>
  <c r="I8941" i="13"/>
  <c r="T356" i="18" s="1"/>
  <c r="J8885" i="13"/>
  <c r="I8885" i="13"/>
  <c r="T300" i="18" s="1"/>
  <c r="J8821" i="13"/>
  <c r="I8821" i="13"/>
  <c r="T236" i="18" s="1"/>
  <c r="J8781" i="13"/>
  <c r="I8781" i="13"/>
  <c r="T196" i="18" s="1"/>
  <c r="J8733" i="13"/>
  <c r="I8733" i="13"/>
  <c r="T148" i="18" s="1"/>
  <c r="J8685" i="13"/>
  <c r="I8685" i="13"/>
  <c r="T100" i="18" s="1"/>
  <c r="J8629" i="13"/>
  <c r="I8629" i="13"/>
  <c r="T44" i="18" s="1"/>
  <c r="J8581" i="13"/>
  <c r="I8581" i="13"/>
  <c r="S501" i="18" s="1"/>
  <c r="J8525" i="13"/>
  <c r="I8525" i="13"/>
  <c r="S445" i="18" s="1"/>
  <c r="J8469" i="13"/>
  <c r="I8469" i="13"/>
  <c r="S389" i="18" s="1"/>
  <c r="J8413" i="13"/>
  <c r="I8413" i="13"/>
  <c r="S333" i="18" s="1"/>
  <c r="J8357" i="13"/>
  <c r="I8357" i="13"/>
  <c r="S277" i="18" s="1"/>
  <c r="J8309" i="13"/>
  <c r="I8309" i="13"/>
  <c r="S229" i="18" s="1"/>
  <c r="J8253" i="13"/>
  <c r="I8253" i="13"/>
  <c r="S173" i="18" s="1"/>
  <c r="J8205" i="13"/>
  <c r="I8205" i="13"/>
  <c r="S125" i="18" s="1"/>
  <c r="J8149" i="13"/>
  <c r="I8149" i="13"/>
  <c r="S69" i="18" s="1"/>
  <c r="J8109" i="13"/>
  <c r="I8109" i="13"/>
  <c r="S29" i="18" s="1"/>
  <c r="J8069" i="13"/>
  <c r="I8069" i="13"/>
  <c r="J8021" i="13"/>
  <c r="I8021" i="13"/>
  <c r="J7973" i="13"/>
  <c r="I7973" i="13"/>
  <c r="J7917" i="13"/>
  <c r="I7917" i="13"/>
  <c r="J7869" i="13"/>
  <c r="I7869" i="13"/>
  <c r="J7813" i="13"/>
  <c r="I7813" i="13"/>
  <c r="J7773" i="13"/>
  <c r="I7773" i="13"/>
  <c r="J7717" i="13"/>
  <c r="I7717" i="13"/>
  <c r="J7661" i="13"/>
  <c r="I7661" i="13"/>
  <c r="J7613" i="13"/>
  <c r="I7613" i="13"/>
  <c r="J7557" i="13"/>
  <c r="I7557" i="13"/>
  <c r="J7509" i="13"/>
  <c r="I7509" i="13"/>
  <c r="J7453" i="13"/>
  <c r="I7453" i="13"/>
  <c r="J7413" i="13"/>
  <c r="I7413" i="13"/>
  <c r="J7357" i="13"/>
  <c r="I7357" i="13"/>
  <c r="J7309" i="13"/>
  <c r="I7309" i="13"/>
  <c r="J7261" i="13"/>
  <c r="I7261" i="13"/>
  <c r="J7205" i="13"/>
  <c r="I7205" i="13"/>
  <c r="J7157" i="13"/>
  <c r="I7157" i="13"/>
  <c r="J7117" i="13"/>
  <c r="I7117" i="13"/>
  <c r="J7069" i="13"/>
  <c r="I7069" i="13"/>
  <c r="J7021" i="13"/>
  <c r="I7021" i="13"/>
  <c r="J6973" i="13"/>
  <c r="I6973" i="13"/>
  <c r="J6917" i="13"/>
  <c r="I6917" i="13"/>
  <c r="J6861" i="13"/>
  <c r="I6861" i="13"/>
  <c r="J6805" i="13"/>
  <c r="I6805" i="13"/>
  <c r="J6749" i="13"/>
  <c r="I6749" i="13"/>
  <c r="J6693" i="13"/>
  <c r="I6693" i="13"/>
  <c r="J6645" i="13"/>
  <c r="I6645" i="13"/>
  <c r="J6581" i="13"/>
  <c r="I6581" i="13"/>
  <c r="J14612" i="13"/>
  <c r="I14612" i="13"/>
  <c r="J14564" i="13"/>
  <c r="I14564" i="13"/>
  <c r="J14516" i="13"/>
  <c r="I14516" i="13"/>
  <c r="J14476" i="13"/>
  <c r="I14476" i="13"/>
  <c r="J14420" i="13"/>
  <c r="I14420" i="13"/>
  <c r="J14372" i="13"/>
  <c r="I14372" i="13"/>
  <c r="J14324" i="13"/>
  <c r="I14324" i="13"/>
  <c r="J14268" i="13"/>
  <c r="I14268" i="13"/>
  <c r="J14212" i="13"/>
  <c r="I14212" i="13"/>
  <c r="J14164" i="13"/>
  <c r="I14164" i="13"/>
  <c r="J14116" i="13"/>
  <c r="I14116" i="13"/>
  <c r="J14068" i="13"/>
  <c r="I14068" i="13"/>
  <c r="J14020" i="13"/>
  <c r="I14020" i="13"/>
  <c r="J13972" i="13"/>
  <c r="I13972" i="13"/>
  <c r="J13916" i="13"/>
  <c r="I13916" i="13"/>
  <c r="J13868" i="13"/>
  <c r="I13868" i="13"/>
  <c r="J13812" i="13"/>
  <c r="I13812" i="13"/>
  <c r="J13772" i="13"/>
  <c r="I13772" i="13"/>
  <c r="J13732" i="13"/>
  <c r="I13732" i="13"/>
  <c r="J13676" i="13"/>
  <c r="I13676" i="13"/>
  <c r="J13628" i="13"/>
  <c r="I13628" i="13"/>
  <c r="J13572" i="13"/>
  <c r="I13572" i="13"/>
  <c r="J13524" i="13"/>
  <c r="I13524" i="13"/>
  <c r="J13468" i="13"/>
  <c r="I13468" i="13"/>
  <c r="J13420" i="13"/>
  <c r="I13420" i="13"/>
  <c r="J13372" i="13"/>
  <c r="I13372" i="13"/>
  <c r="J13340" i="13"/>
  <c r="I13340" i="13"/>
  <c r="J13292" i="13"/>
  <c r="I13292" i="13"/>
  <c r="J13244" i="13"/>
  <c r="I13244" i="13"/>
  <c r="J13196" i="13"/>
  <c r="I13196" i="13"/>
  <c r="J13156" i="13"/>
  <c r="I13156" i="13"/>
  <c r="J13108" i="13"/>
  <c r="I13108" i="13"/>
  <c r="J13068" i="13"/>
  <c r="I13068" i="13"/>
  <c r="J13012" i="13"/>
  <c r="I13012" i="13"/>
  <c r="J12956" i="13"/>
  <c r="I12956" i="13"/>
  <c r="J12900" i="13"/>
  <c r="I12900" i="13"/>
  <c r="J12852" i="13"/>
  <c r="I12852" i="13"/>
  <c r="J12796" i="13"/>
  <c r="I12796" i="13"/>
  <c r="J12748" i="13"/>
  <c r="I12748" i="13"/>
  <c r="J12692" i="13"/>
  <c r="I12692" i="13"/>
  <c r="J12652" i="13"/>
  <c r="I12652" i="13"/>
  <c r="J12604" i="13"/>
  <c r="I12604" i="13"/>
  <c r="P484" i="18" s="1"/>
  <c r="J12556" i="13"/>
  <c r="I12556" i="13"/>
  <c r="P436" i="18" s="1"/>
  <c r="J12516" i="13"/>
  <c r="I12516" i="13"/>
  <c r="P396" i="18" s="1"/>
  <c r="J12460" i="13"/>
  <c r="I12460" i="13"/>
  <c r="P340" i="18" s="1"/>
  <c r="J12420" i="13"/>
  <c r="I12420" i="13"/>
  <c r="P300" i="18" s="1"/>
  <c r="J12388" i="13"/>
  <c r="I12388" i="13"/>
  <c r="P268" i="18" s="1"/>
  <c r="J12340" i="13"/>
  <c r="I12340" i="13"/>
  <c r="P220" i="18" s="1"/>
  <c r="P172" i="18"/>
  <c r="J12292" i="13"/>
  <c r="I12292" i="13"/>
  <c r="J12236" i="13"/>
  <c r="I12236" i="13"/>
  <c r="P116" i="18" s="1"/>
  <c r="J12188" i="13"/>
  <c r="I12188" i="13"/>
  <c r="P68" i="18" s="1"/>
  <c r="J12132" i="13"/>
  <c r="I12132" i="13"/>
  <c r="P12" i="18" s="1"/>
  <c r="J12076" i="13"/>
  <c r="I12076" i="13"/>
  <c r="C461" i="18" s="1"/>
  <c r="J12028" i="13"/>
  <c r="I12028" i="13"/>
  <c r="C413" i="18" s="1"/>
  <c r="J11980" i="13"/>
  <c r="I11980" i="13"/>
  <c r="C365" i="18" s="1"/>
  <c r="J11932" i="13"/>
  <c r="I11932" i="13"/>
  <c r="C317" i="18" s="1"/>
  <c r="C261" i="18"/>
  <c r="J11876" i="13"/>
  <c r="I11876" i="13"/>
  <c r="J11836" i="13"/>
  <c r="I11836" i="13"/>
  <c r="C221" i="18" s="1"/>
  <c r="J11788" i="13"/>
  <c r="I11788" i="13"/>
  <c r="C173" i="18" s="1"/>
  <c r="J11732" i="13"/>
  <c r="I11732" i="13"/>
  <c r="C117" i="18" s="1"/>
  <c r="J11676" i="13"/>
  <c r="I11676" i="13"/>
  <c r="C61" i="18" s="1"/>
  <c r="J11620" i="13"/>
  <c r="I11620" i="13"/>
  <c r="C5" i="18" s="1"/>
  <c r="J11564" i="13"/>
  <c r="I11564" i="13"/>
  <c r="R454" i="18" s="1"/>
  <c r="J11516" i="13"/>
  <c r="I11516" i="13"/>
  <c r="R406" i="18" s="1"/>
  <c r="J11460" i="13"/>
  <c r="I11460" i="13"/>
  <c r="R350" i="18" s="1"/>
  <c r="J11412" i="13"/>
  <c r="I11412" i="13"/>
  <c r="R302" i="18" s="1"/>
  <c r="J11292" i="13"/>
  <c r="I11292" i="13"/>
  <c r="R182" i="18" s="1"/>
  <c r="J14627" i="13"/>
  <c r="I14627" i="13"/>
  <c r="J14595" i="13"/>
  <c r="I14595" i="13"/>
  <c r="J14555" i="13"/>
  <c r="I14555" i="13"/>
  <c r="J14507" i="13"/>
  <c r="I14507" i="13"/>
  <c r="J14467" i="13"/>
  <c r="I14467" i="13"/>
  <c r="J14419" i="13"/>
  <c r="I14419" i="13"/>
  <c r="J14379" i="13"/>
  <c r="I14379" i="13"/>
  <c r="J14339" i="13"/>
  <c r="I14339" i="13"/>
  <c r="J14307" i="13"/>
  <c r="I14307" i="13"/>
  <c r="J14259" i="13"/>
  <c r="I14259" i="13"/>
  <c r="J14211" i="13"/>
  <c r="I14211" i="13"/>
  <c r="J14163" i="13"/>
  <c r="I14163" i="13"/>
  <c r="J14123" i="13"/>
  <c r="I14123" i="13"/>
  <c r="J14099" i="13"/>
  <c r="I14099" i="13"/>
  <c r="J14059" i="13"/>
  <c r="I14059" i="13"/>
  <c r="J14019" i="13"/>
  <c r="I14019" i="13"/>
  <c r="J13971" i="13"/>
  <c r="I13971" i="13"/>
  <c r="J13923" i="13"/>
  <c r="I13923" i="13"/>
  <c r="J13891" i="13"/>
  <c r="I13891" i="13"/>
  <c r="J13867" i="13"/>
  <c r="I13867" i="13"/>
  <c r="J13819" i="13"/>
  <c r="I13819" i="13"/>
  <c r="J13771" i="13"/>
  <c r="I13771" i="13"/>
  <c r="J13739" i="13"/>
  <c r="I13739" i="13"/>
  <c r="J13691" i="13"/>
  <c r="I13691" i="13"/>
  <c r="J13643" i="13"/>
  <c r="I13643" i="13"/>
  <c r="J13611" i="13"/>
  <c r="I13611" i="13"/>
  <c r="J13563" i="13"/>
  <c r="I13563" i="13"/>
  <c r="J13515" i="13"/>
  <c r="I13515" i="13"/>
  <c r="J13467" i="13"/>
  <c r="I13467" i="13"/>
  <c r="J13419" i="13"/>
  <c r="I13419" i="13"/>
  <c r="J13363" i="13"/>
  <c r="I13363" i="13"/>
  <c r="J13315" i="13"/>
  <c r="I13315" i="13"/>
  <c r="J13267" i="13"/>
  <c r="I13267" i="13"/>
  <c r="J13219" i="13"/>
  <c r="I13219" i="13"/>
  <c r="J13187" i="13"/>
  <c r="I13187" i="13"/>
  <c r="J13155" i="13"/>
  <c r="I13155" i="13"/>
  <c r="J13107" i="13"/>
  <c r="I13107" i="13"/>
  <c r="J13059" i="13"/>
  <c r="I13059" i="13"/>
  <c r="J13011" i="13"/>
  <c r="I13011" i="13"/>
  <c r="J12963" i="13"/>
  <c r="I12963" i="13"/>
  <c r="J12947" i="13"/>
  <c r="I12947" i="13"/>
  <c r="J12907" i="13"/>
  <c r="I12907" i="13"/>
  <c r="J12867" i="13"/>
  <c r="I12867" i="13"/>
  <c r="J12835" i="13"/>
  <c r="I12835" i="13"/>
  <c r="J12795" i="13"/>
  <c r="I12795" i="13"/>
  <c r="J12779" i="13"/>
  <c r="I12779" i="13"/>
  <c r="J12763" i="13"/>
  <c r="I12763" i="13"/>
  <c r="J12723" i="13"/>
  <c r="I12723" i="13"/>
  <c r="J12691" i="13"/>
  <c r="I12691" i="13"/>
  <c r="J12667" i="13"/>
  <c r="I12667" i="13"/>
  <c r="J12627" i="13"/>
  <c r="I12627" i="13"/>
  <c r="J12587" i="13"/>
  <c r="I12587" i="13"/>
  <c r="P467" i="18" s="1"/>
  <c r="J12547" i="13"/>
  <c r="I12547" i="13"/>
  <c r="P427" i="18" s="1"/>
  <c r="J12515" i="13"/>
  <c r="I12515" i="13"/>
  <c r="P395" i="18" s="1"/>
  <c r="J12483" i="13"/>
  <c r="I12483" i="13"/>
  <c r="P363" i="18" s="1"/>
  <c r="J12443" i="13"/>
  <c r="I12443" i="13"/>
  <c r="P323" i="18" s="1"/>
  <c r="J12411" i="13"/>
  <c r="I12411" i="13"/>
  <c r="P291" i="18" s="1"/>
  <c r="J12379" i="13"/>
  <c r="I12379" i="13"/>
  <c r="P259" i="18" s="1"/>
  <c r="J12347" i="13"/>
  <c r="I12347" i="13"/>
  <c r="P227" i="18" s="1"/>
  <c r="J12315" i="13"/>
  <c r="I12315" i="13"/>
  <c r="P195" i="18" s="1"/>
  <c r="J12275" i="13"/>
  <c r="I12275" i="13"/>
  <c r="P155" i="18" s="1"/>
  <c r="J12243" i="13"/>
  <c r="I12243" i="13"/>
  <c r="P123" i="18" s="1"/>
  <c r="J12203" i="13"/>
  <c r="I12203" i="13"/>
  <c r="P83" i="18" s="1"/>
  <c r="J12163" i="13"/>
  <c r="I12163" i="13"/>
  <c r="P43" i="18" s="1"/>
  <c r="J12139" i="13"/>
  <c r="I12139" i="13"/>
  <c r="P19" i="18" s="1"/>
  <c r="J12107" i="13"/>
  <c r="I12107" i="13"/>
  <c r="C492" i="18" s="1"/>
  <c r="J12075" i="13"/>
  <c r="I12075" i="13"/>
  <c r="C460" i="18" s="1"/>
  <c r="J12035" i="13"/>
  <c r="I12035" i="13"/>
  <c r="C420" i="18" s="1"/>
  <c r="J12011" i="13"/>
  <c r="I12011" i="13"/>
  <c r="C396" i="18" s="1"/>
  <c r="J11971" i="13"/>
  <c r="I11971" i="13"/>
  <c r="C356" i="18" s="1"/>
  <c r="J11931" i="13"/>
  <c r="I11931" i="13"/>
  <c r="C316" i="18" s="1"/>
  <c r="J11899" i="13"/>
  <c r="I11899" i="13"/>
  <c r="C284" i="18" s="1"/>
  <c r="J11867" i="13"/>
  <c r="I11867" i="13"/>
  <c r="C252" i="18" s="1"/>
  <c r="J11835" i="13"/>
  <c r="I11835" i="13"/>
  <c r="C220" i="18" s="1"/>
  <c r="C188" i="18"/>
  <c r="J11803" i="13"/>
  <c r="I11803" i="13"/>
  <c r="J11763" i="13"/>
  <c r="I11763" i="13"/>
  <c r="C148" i="18" s="1"/>
  <c r="J11731" i="13"/>
  <c r="I11731" i="13"/>
  <c r="C116" i="18" s="1"/>
  <c r="J11691" i="13"/>
  <c r="I11691" i="13"/>
  <c r="C76" i="18" s="1"/>
  <c r="J11667" i="13"/>
  <c r="I11667" i="13"/>
  <c r="C52" i="18" s="1"/>
  <c r="J11635" i="13"/>
  <c r="I11635" i="13"/>
  <c r="C20" i="18" s="1"/>
  <c r="J11595" i="13"/>
  <c r="I11595" i="13"/>
  <c r="R485" i="18" s="1"/>
  <c r="J11563" i="13"/>
  <c r="I11563" i="13"/>
  <c r="R453" i="18" s="1"/>
  <c r="J11523" i="13"/>
  <c r="I11523" i="13"/>
  <c r="R413" i="18" s="1"/>
  <c r="J11491" i="13"/>
  <c r="I11491" i="13"/>
  <c r="R381" i="18" s="1"/>
  <c r="J11459" i="13"/>
  <c r="I11459" i="13"/>
  <c r="R349" i="18" s="1"/>
  <c r="J11427" i="13"/>
  <c r="I11427" i="13"/>
  <c r="R317" i="18" s="1"/>
  <c r="J11387" i="13"/>
  <c r="I11387" i="13"/>
  <c r="R277" i="18" s="1"/>
  <c r="J11347" i="13"/>
  <c r="I11347" i="13"/>
  <c r="R237" i="18" s="1"/>
  <c r="J11307" i="13"/>
  <c r="I11307" i="13"/>
  <c r="R197" i="18" s="1"/>
  <c r="J11275" i="13"/>
  <c r="I11275" i="13"/>
  <c r="R165" i="18" s="1"/>
  <c r="J11243" i="13"/>
  <c r="I11243" i="13"/>
  <c r="R133" i="18" s="1"/>
  <c r="J11219" i="13"/>
  <c r="I11219" i="13"/>
  <c r="R109" i="18" s="1"/>
  <c r="J11179" i="13"/>
  <c r="I11179" i="13"/>
  <c r="R69" i="18" s="1"/>
  <c r="J11139" i="13"/>
  <c r="I11139" i="13"/>
  <c r="R29" i="18" s="1"/>
  <c r="J11107" i="13"/>
  <c r="I11107" i="13"/>
  <c r="Q502" i="18" s="1"/>
  <c r="J11067" i="13"/>
  <c r="I11067" i="13"/>
  <c r="Q462" i="18" s="1"/>
  <c r="J11043" i="13"/>
  <c r="I11043" i="13"/>
  <c r="Q438" i="18" s="1"/>
  <c r="J11011" i="13"/>
  <c r="I11011" i="13"/>
  <c r="Q406" i="18" s="1"/>
  <c r="J10971" i="13"/>
  <c r="I10971" i="13"/>
  <c r="Q366" i="18" s="1"/>
  <c r="Q334" i="18"/>
  <c r="J10939" i="13"/>
  <c r="I10939" i="13"/>
  <c r="J10915" i="13"/>
  <c r="I10915" i="13"/>
  <c r="Q310" i="18" s="1"/>
  <c r="J10875" i="13"/>
  <c r="I10875" i="13"/>
  <c r="Q270" i="18" s="1"/>
  <c r="Q238" i="18"/>
  <c r="J10843" i="13"/>
  <c r="I10843" i="13"/>
  <c r="J10811" i="13"/>
  <c r="I10811" i="13"/>
  <c r="Q206" i="18" s="1"/>
  <c r="J10779" i="13"/>
  <c r="I10779" i="13"/>
  <c r="Q174" i="18" s="1"/>
  <c r="J10747" i="13"/>
  <c r="I10747" i="13"/>
  <c r="Q142" i="18" s="1"/>
  <c r="Q110" i="18"/>
  <c r="J10715" i="13"/>
  <c r="I10715" i="13"/>
  <c r="J10683" i="13"/>
  <c r="I10683" i="13"/>
  <c r="Q78" i="18" s="1"/>
  <c r="J10643" i="13"/>
  <c r="I10643" i="13"/>
  <c r="Q38" i="18" s="1"/>
  <c r="Q14" i="18"/>
  <c r="J10619" i="13"/>
  <c r="I10619" i="13"/>
  <c r="J10579" i="13"/>
  <c r="I10579" i="13"/>
  <c r="W479" i="18" s="1"/>
  <c r="J10547" i="13"/>
  <c r="I10547" i="13"/>
  <c r="W447" i="18" s="1"/>
  <c r="J10515" i="13"/>
  <c r="I10515" i="13"/>
  <c r="W415" i="18" s="1"/>
  <c r="J10475" i="13"/>
  <c r="I10475" i="13"/>
  <c r="W375" i="18" s="1"/>
  <c r="J10443" i="13"/>
  <c r="I10443" i="13"/>
  <c r="W343" i="18" s="1"/>
  <c r="J10403" i="13"/>
  <c r="I10403" i="13"/>
  <c r="W303" i="18" s="1"/>
  <c r="J10371" i="13"/>
  <c r="I10371" i="13"/>
  <c r="W271" i="18" s="1"/>
  <c r="J10331" i="13"/>
  <c r="I10331" i="13"/>
  <c r="W231" i="18" s="1"/>
  <c r="J10299" i="13"/>
  <c r="I10299" i="13"/>
  <c r="W199" i="18" s="1"/>
  <c r="J10267" i="13"/>
  <c r="I10267" i="13"/>
  <c r="W167" i="18" s="1"/>
  <c r="J10235" i="13"/>
  <c r="I10235" i="13"/>
  <c r="W135" i="18" s="1"/>
  <c r="J10203" i="13"/>
  <c r="I10203" i="13"/>
  <c r="W103" i="18" s="1"/>
  <c r="J10171" i="13"/>
  <c r="I10171" i="13"/>
  <c r="W71" i="18" s="1"/>
  <c r="J10131" i="13"/>
  <c r="I10131" i="13"/>
  <c r="W31" i="18" s="1"/>
  <c r="J10107" i="13"/>
  <c r="I10107" i="13"/>
  <c r="W7" i="18" s="1"/>
  <c r="J10075" i="13"/>
  <c r="I10075" i="13"/>
  <c r="V480" i="18" s="1"/>
  <c r="J10035" i="13"/>
  <c r="I10035" i="13"/>
  <c r="V440" i="18" s="1"/>
  <c r="J10003" i="13"/>
  <c r="I10003" i="13"/>
  <c r="V408" i="18" s="1"/>
  <c r="J9963" i="13"/>
  <c r="I9963" i="13"/>
  <c r="V368" i="18" s="1"/>
  <c r="J9947" i="13"/>
  <c r="I9947" i="13"/>
  <c r="V352" i="18" s="1"/>
  <c r="J9907" i="13"/>
  <c r="I9907" i="13"/>
  <c r="V312" i="18" s="1"/>
  <c r="J9867" i="13"/>
  <c r="I9867" i="13"/>
  <c r="V272" i="18" s="1"/>
  <c r="J9827" i="13"/>
  <c r="I9827" i="13"/>
  <c r="V232" i="18" s="1"/>
  <c r="V208" i="18"/>
  <c r="J9803" i="13"/>
  <c r="I9803" i="13"/>
  <c r="J9779" i="13"/>
  <c r="I9779" i="13"/>
  <c r="V184" i="18" s="1"/>
  <c r="J9739" i="13"/>
  <c r="I9739" i="13"/>
  <c r="V144" i="18" s="1"/>
  <c r="J9699" i="13"/>
  <c r="I9699" i="13"/>
  <c r="V104" i="18" s="1"/>
  <c r="J9675" i="13"/>
  <c r="I9675" i="13"/>
  <c r="V80" i="18" s="1"/>
  <c r="J9635" i="13"/>
  <c r="I9635" i="13"/>
  <c r="V40" i="18" s="1"/>
  <c r="J9611" i="13"/>
  <c r="I9611" i="13"/>
  <c r="V16" i="18" s="1"/>
  <c r="J9571" i="13"/>
  <c r="I9571" i="13"/>
  <c r="U481" i="18" s="1"/>
  <c r="J9531" i="13"/>
  <c r="I9531" i="13"/>
  <c r="U441" i="18" s="1"/>
  <c r="U417" i="18"/>
  <c r="J9507" i="13"/>
  <c r="I9507" i="13"/>
  <c r="J9467" i="13"/>
  <c r="I9467" i="13"/>
  <c r="U377" i="18" s="1"/>
  <c r="J9435" i="13"/>
  <c r="I9435" i="13"/>
  <c r="U345" i="18" s="1"/>
  <c r="J9403" i="13"/>
  <c r="I9403" i="13"/>
  <c r="U313" i="18" s="1"/>
  <c r="J9371" i="13"/>
  <c r="I9371" i="13"/>
  <c r="U281" i="18" s="1"/>
  <c r="J9331" i="13"/>
  <c r="I9331" i="13"/>
  <c r="U241" i="18" s="1"/>
  <c r="J9299" i="13"/>
  <c r="I9299" i="13"/>
  <c r="U209" i="18" s="1"/>
  <c r="U177" i="18"/>
  <c r="J9267" i="13"/>
  <c r="I9267" i="13"/>
  <c r="J9227" i="13"/>
  <c r="I9227" i="13"/>
  <c r="U137" i="18" s="1"/>
  <c r="J9195" i="13"/>
  <c r="I9195" i="13"/>
  <c r="U105" i="18" s="1"/>
  <c r="J9163" i="13"/>
  <c r="I9163" i="13"/>
  <c r="U73" i="18" s="1"/>
  <c r="J9123" i="13"/>
  <c r="I9123" i="13"/>
  <c r="U33" i="18" s="1"/>
  <c r="J9091" i="13"/>
  <c r="I9091" i="13"/>
  <c r="T506" i="18" s="1"/>
  <c r="J9059" i="13"/>
  <c r="I9059" i="13"/>
  <c r="T474" i="18" s="1"/>
  <c r="J9027" i="13"/>
  <c r="I9027" i="13"/>
  <c r="T442" i="18" s="1"/>
  <c r="J8987" i="13"/>
  <c r="I8987" i="13"/>
  <c r="T402" i="18" s="1"/>
  <c r="J8955" i="13"/>
  <c r="I8955" i="13"/>
  <c r="T370" i="18" s="1"/>
  <c r="J8923" i="13"/>
  <c r="I8923" i="13"/>
  <c r="T338" i="18" s="1"/>
  <c r="J8899" i="13"/>
  <c r="I8899" i="13"/>
  <c r="T314" i="18" s="1"/>
  <c r="J8883" i="13"/>
  <c r="I8883" i="13"/>
  <c r="T298" i="18" s="1"/>
  <c r="T266" i="18"/>
  <c r="J8851" i="13"/>
  <c r="I8851" i="13"/>
  <c r="J8835" i="13"/>
  <c r="I8835" i="13"/>
  <c r="T250" i="18" s="1"/>
  <c r="J8811" i="13"/>
  <c r="I8811" i="13"/>
  <c r="T226" i="18" s="1"/>
  <c r="T210" i="18"/>
  <c r="J8795" i="13"/>
  <c r="I8795" i="13"/>
  <c r="J8771" i="13"/>
  <c r="I8771" i="13"/>
  <c r="T186" i="18" s="1"/>
  <c r="J8747" i="13"/>
  <c r="I8747" i="13"/>
  <c r="T162" i="18" s="1"/>
  <c r="J8731" i="13"/>
  <c r="I8731" i="13"/>
  <c r="T146" i="18" s="1"/>
  <c r="J8707" i="13"/>
  <c r="I8707" i="13"/>
  <c r="T122" i="18" s="1"/>
  <c r="J8683" i="13"/>
  <c r="I8683" i="13"/>
  <c r="T98" i="18" s="1"/>
  <c r="J8659" i="13"/>
  <c r="I8659" i="13"/>
  <c r="T74" i="18" s="1"/>
  <c r="J8635" i="13"/>
  <c r="I8635" i="13"/>
  <c r="T50" i="18" s="1"/>
  <c r="J8619" i="13"/>
  <c r="I8619" i="13"/>
  <c r="T34" i="18" s="1"/>
  <c r="J8595" i="13"/>
  <c r="I8595" i="13"/>
  <c r="T10" i="18" s="1"/>
  <c r="J8563" i="13"/>
  <c r="I8563" i="13"/>
  <c r="S483" i="18" s="1"/>
  <c r="J8547" i="13"/>
  <c r="I8547" i="13"/>
  <c r="S467" i="18" s="1"/>
  <c r="J8523" i="13"/>
  <c r="I8523" i="13"/>
  <c r="S443" i="18" s="1"/>
  <c r="J8499" i="13"/>
  <c r="I8499" i="13"/>
  <c r="S419" i="18" s="1"/>
  <c r="J8483" i="13"/>
  <c r="I8483" i="13"/>
  <c r="S403" i="18" s="1"/>
  <c r="J8459" i="13"/>
  <c r="I8459" i="13"/>
  <c r="S379" i="18" s="1"/>
  <c r="J8435" i="13"/>
  <c r="I8435" i="13"/>
  <c r="S355" i="18" s="1"/>
  <c r="J8411" i="13"/>
  <c r="I8411" i="13"/>
  <c r="S331" i="18" s="1"/>
  <c r="J8395" i="13"/>
  <c r="I8395" i="13"/>
  <c r="S315" i="18" s="1"/>
  <c r="J8371" i="13"/>
  <c r="I8371" i="13"/>
  <c r="S291" i="18" s="1"/>
  <c r="J8355" i="13"/>
  <c r="I8355" i="13"/>
  <c r="S275" i="18" s="1"/>
  <c r="J8339" i="13"/>
  <c r="I8339" i="13"/>
  <c r="S259" i="18" s="1"/>
  <c r="J8315" i="13"/>
  <c r="I8315" i="13"/>
  <c r="S235" i="18" s="1"/>
  <c r="J8291" i="13"/>
  <c r="I8291" i="13"/>
  <c r="S211" i="18" s="1"/>
  <c r="J8275" i="13"/>
  <c r="I8275" i="13"/>
  <c r="S195" i="18" s="1"/>
  <c r="J8251" i="13"/>
  <c r="I8251" i="13"/>
  <c r="S171" i="18" s="1"/>
  <c r="J8227" i="13"/>
  <c r="I8227" i="13"/>
  <c r="S147" i="18" s="1"/>
  <c r="J8219" i="13"/>
  <c r="I8219" i="13"/>
  <c r="S139" i="18" s="1"/>
  <c r="J8195" i="13"/>
  <c r="I8195" i="13"/>
  <c r="S115" i="18" s="1"/>
  <c r="J14634" i="13"/>
  <c r="I14634" i="13"/>
  <c r="J14610" i="13"/>
  <c r="I14610" i="13"/>
  <c r="J14586" i="13"/>
  <c r="I14586" i="13"/>
  <c r="J14562" i="13"/>
  <c r="I14562" i="13"/>
  <c r="J14546" i="13"/>
  <c r="I14546" i="13"/>
  <c r="J14530" i="13"/>
  <c r="I14530" i="13"/>
  <c r="J14506" i="13"/>
  <c r="I14506" i="13"/>
  <c r="J14482" i="13"/>
  <c r="I14482" i="13"/>
  <c r="J14466" i="13"/>
  <c r="I14466" i="13"/>
  <c r="J14442" i="13"/>
  <c r="I14442" i="13"/>
  <c r="J14418" i="13"/>
  <c r="I14418" i="13"/>
  <c r="J14362" i="13"/>
  <c r="I14362" i="13"/>
  <c r="J14640" i="13"/>
  <c r="I14640" i="13"/>
  <c r="J14632" i="13"/>
  <c r="I14632" i="13"/>
  <c r="J14624" i="13"/>
  <c r="I14624" i="13"/>
  <c r="J14616" i="13"/>
  <c r="I14616" i="13"/>
  <c r="J14608" i="13"/>
  <c r="I14608" i="13"/>
  <c r="J14600" i="13"/>
  <c r="I14600" i="13"/>
  <c r="J14592" i="13"/>
  <c r="I14592" i="13"/>
  <c r="J14584" i="13"/>
  <c r="I14584" i="13"/>
  <c r="J14576" i="13"/>
  <c r="I14576" i="13"/>
  <c r="J14568" i="13"/>
  <c r="I14568" i="13"/>
  <c r="J14560" i="13"/>
  <c r="I14560" i="13"/>
  <c r="J14552" i="13"/>
  <c r="I14552" i="13"/>
  <c r="J14544" i="13"/>
  <c r="I14544" i="13"/>
  <c r="J14536" i="13"/>
  <c r="I14536" i="13"/>
  <c r="J14528" i="13"/>
  <c r="I14528" i="13"/>
  <c r="J14520" i="13"/>
  <c r="I14520" i="13"/>
  <c r="J14512" i="13"/>
  <c r="I14512" i="13"/>
  <c r="J14504" i="13"/>
  <c r="I14504" i="13"/>
  <c r="J14496" i="13"/>
  <c r="I14496" i="13"/>
  <c r="J14488" i="13"/>
  <c r="I14488" i="13"/>
  <c r="J14480" i="13"/>
  <c r="I14480" i="13"/>
  <c r="J14472" i="13"/>
  <c r="I14472" i="13"/>
  <c r="J14464" i="13"/>
  <c r="I14464" i="13"/>
  <c r="J14456" i="13"/>
  <c r="I14456" i="13"/>
  <c r="J14448" i="13"/>
  <c r="I14448" i="13"/>
  <c r="J14440" i="13"/>
  <c r="I14440" i="13"/>
  <c r="J14432" i="13"/>
  <c r="I14432" i="13"/>
  <c r="J14424" i="13"/>
  <c r="I14424" i="13"/>
  <c r="J14416" i="13"/>
  <c r="I14416" i="13"/>
  <c r="J14408" i="13"/>
  <c r="I14408" i="13"/>
  <c r="J14400" i="13"/>
  <c r="I14400" i="13"/>
  <c r="J14392" i="13"/>
  <c r="I14392" i="13"/>
  <c r="J14384" i="13"/>
  <c r="I14384" i="13"/>
  <c r="J14376" i="13"/>
  <c r="I14376" i="13"/>
  <c r="J14368" i="13"/>
  <c r="I14368" i="13"/>
  <c r="J14360" i="13"/>
  <c r="I14360" i="13"/>
  <c r="J14352" i="13"/>
  <c r="I14352" i="13"/>
  <c r="J14344" i="13"/>
  <c r="I14344" i="13"/>
  <c r="J14336" i="13"/>
  <c r="I14336" i="13"/>
  <c r="J14328" i="13"/>
  <c r="I14328" i="13"/>
  <c r="J14320" i="13"/>
  <c r="I14320" i="13"/>
  <c r="J14312" i="13"/>
  <c r="I14312" i="13"/>
  <c r="J14304" i="13"/>
  <c r="I14304" i="13"/>
  <c r="J14296" i="13"/>
  <c r="I14296" i="13"/>
  <c r="J14288" i="13"/>
  <c r="I14288" i="13"/>
  <c r="J14280" i="13"/>
  <c r="I14280" i="13"/>
  <c r="J14272" i="13"/>
  <c r="I14272" i="13"/>
  <c r="J14264" i="13"/>
  <c r="I14264" i="13"/>
  <c r="J14256" i="13"/>
  <c r="I14256" i="13"/>
  <c r="J14248" i="13"/>
  <c r="I14248" i="13"/>
  <c r="J14240" i="13"/>
  <c r="I14240" i="13"/>
  <c r="J14232" i="13"/>
  <c r="I14232" i="13"/>
  <c r="J14224" i="13"/>
  <c r="I14224" i="13"/>
  <c r="J14216" i="13"/>
  <c r="I14216" i="13"/>
  <c r="J14208" i="13"/>
  <c r="I14208" i="13"/>
  <c r="J14200" i="13"/>
  <c r="I14200" i="13"/>
  <c r="J14192" i="13"/>
  <c r="I14192" i="13"/>
  <c r="J14184" i="13"/>
  <c r="I14184" i="13"/>
  <c r="J14176" i="13"/>
  <c r="I14176" i="13"/>
  <c r="J14168" i="13"/>
  <c r="I14168" i="13"/>
  <c r="J14160" i="13"/>
  <c r="I14160" i="13"/>
  <c r="J14152" i="13"/>
  <c r="I14152" i="13"/>
  <c r="J14144" i="13"/>
  <c r="I14144" i="13"/>
  <c r="J14136" i="13"/>
  <c r="I14136" i="13"/>
  <c r="J14128" i="13"/>
  <c r="I14128" i="13"/>
  <c r="J14120" i="13"/>
  <c r="I14120" i="13"/>
  <c r="J14112" i="13"/>
  <c r="I14112" i="13"/>
  <c r="J14104" i="13"/>
  <c r="I14104" i="13"/>
  <c r="J14096" i="13"/>
  <c r="I14096" i="13"/>
  <c r="J14088" i="13"/>
  <c r="I14088" i="13"/>
  <c r="J14080" i="13"/>
  <c r="I14080" i="13"/>
  <c r="J14072" i="13"/>
  <c r="I14072" i="13"/>
  <c r="J14064" i="13"/>
  <c r="I14064" i="13"/>
  <c r="J14056" i="13"/>
  <c r="I14056" i="13"/>
  <c r="J14048" i="13"/>
  <c r="I14048" i="13"/>
  <c r="J14040" i="13"/>
  <c r="I14040" i="13"/>
  <c r="J14032" i="13"/>
  <c r="I14032" i="13"/>
  <c r="J14024" i="13"/>
  <c r="I14024" i="13"/>
  <c r="J14016" i="13"/>
  <c r="I14016" i="13"/>
  <c r="J14008" i="13"/>
  <c r="I14008" i="13"/>
  <c r="J14000" i="13"/>
  <c r="I14000" i="13"/>
  <c r="J13992" i="13"/>
  <c r="I13992" i="13"/>
  <c r="J13984" i="13"/>
  <c r="I13984" i="13"/>
  <c r="J13976" i="13"/>
  <c r="I13976" i="13"/>
  <c r="J13968" i="13"/>
  <c r="I13968" i="13"/>
  <c r="J13960" i="13"/>
  <c r="I13960" i="13"/>
  <c r="J13952" i="13"/>
  <c r="I13952" i="13"/>
  <c r="J13944" i="13"/>
  <c r="I13944" i="13"/>
  <c r="J13936" i="13"/>
  <c r="I13936" i="13"/>
  <c r="J13928" i="13"/>
  <c r="I13928" i="13"/>
  <c r="J13920" i="13"/>
  <c r="I13920" i="13"/>
  <c r="J13912" i="13"/>
  <c r="I13912" i="13"/>
  <c r="J13904" i="13"/>
  <c r="I13904" i="13"/>
  <c r="J13896" i="13"/>
  <c r="I13896" i="13"/>
  <c r="J13888" i="13"/>
  <c r="I13888" i="13"/>
  <c r="J13880" i="13"/>
  <c r="I13880" i="13"/>
  <c r="J13872" i="13"/>
  <c r="I13872" i="13"/>
  <c r="J13864" i="13"/>
  <c r="I13864" i="13"/>
  <c r="J13856" i="13"/>
  <c r="I13856" i="13"/>
  <c r="J13848" i="13"/>
  <c r="I13848" i="13"/>
  <c r="J13840" i="13"/>
  <c r="I13840" i="13"/>
  <c r="J13832" i="13"/>
  <c r="I13832" i="13"/>
  <c r="J13824" i="13"/>
  <c r="I13824" i="13"/>
  <c r="J13816" i="13"/>
  <c r="I13816" i="13"/>
  <c r="J13808" i="13"/>
  <c r="I13808" i="13"/>
  <c r="J13800" i="13"/>
  <c r="I13800" i="13"/>
  <c r="J13792" i="13"/>
  <c r="I13792" i="13"/>
  <c r="J13784" i="13"/>
  <c r="I13784" i="13"/>
  <c r="J13776" i="13"/>
  <c r="I13776" i="13"/>
  <c r="J13768" i="13"/>
  <c r="I13768" i="13"/>
  <c r="J13760" i="13"/>
  <c r="I13760" i="13"/>
  <c r="J13752" i="13"/>
  <c r="I13752" i="13"/>
  <c r="J13744" i="13"/>
  <c r="I13744" i="13"/>
  <c r="J13736" i="13"/>
  <c r="I13736" i="13"/>
  <c r="J13728" i="13"/>
  <c r="I13728" i="13"/>
  <c r="J13720" i="13"/>
  <c r="I13720" i="13"/>
  <c r="J13712" i="13"/>
  <c r="I13712" i="13"/>
  <c r="J13704" i="13"/>
  <c r="I13704" i="13"/>
  <c r="J13696" i="13"/>
  <c r="I13696" i="13"/>
  <c r="J13688" i="13"/>
  <c r="I13688" i="13"/>
  <c r="J13680" i="13"/>
  <c r="I13680" i="13"/>
  <c r="J13672" i="13"/>
  <c r="I13672" i="13"/>
  <c r="J13664" i="13"/>
  <c r="I13664" i="13"/>
  <c r="J13656" i="13"/>
  <c r="I13656" i="13"/>
  <c r="J13648" i="13"/>
  <c r="I13648" i="13"/>
  <c r="J13640" i="13"/>
  <c r="I13640" i="13"/>
  <c r="J13632" i="13"/>
  <c r="I13632" i="13"/>
  <c r="J13624" i="13"/>
  <c r="I13624" i="13"/>
  <c r="J13616" i="13"/>
  <c r="I13616" i="13"/>
  <c r="J13608" i="13"/>
  <c r="I13608" i="13"/>
  <c r="J13600" i="13"/>
  <c r="I13600" i="13"/>
  <c r="J13592" i="13"/>
  <c r="I13592" i="13"/>
  <c r="J13584" i="13"/>
  <c r="I13584" i="13"/>
  <c r="J13576" i="13"/>
  <c r="I13576" i="13"/>
  <c r="J13568" i="13"/>
  <c r="I13568" i="13"/>
  <c r="J13560" i="13"/>
  <c r="I13560" i="13"/>
  <c r="J13552" i="13"/>
  <c r="I13552" i="13"/>
  <c r="J13544" i="13"/>
  <c r="I13544" i="13"/>
  <c r="J13536" i="13"/>
  <c r="I13536" i="13"/>
  <c r="J13528" i="13"/>
  <c r="I13528" i="13"/>
  <c r="J13520" i="13"/>
  <c r="I13520" i="13"/>
  <c r="J13512" i="13"/>
  <c r="I13512" i="13"/>
  <c r="J13504" i="13"/>
  <c r="I13504" i="13"/>
  <c r="J13496" i="13"/>
  <c r="I13496" i="13"/>
  <c r="J13488" i="13"/>
  <c r="I13488" i="13"/>
  <c r="J13480" i="13"/>
  <c r="I13480" i="13"/>
  <c r="J13472" i="13"/>
  <c r="I13472" i="13"/>
  <c r="J13464" i="13"/>
  <c r="I13464" i="13"/>
  <c r="J13456" i="13"/>
  <c r="I13456" i="13"/>
  <c r="J13448" i="13"/>
  <c r="I13448" i="13"/>
  <c r="J13440" i="13"/>
  <c r="I13440" i="13"/>
  <c r="J13432" i="13"/>
  <c r="I13432" i="13"/>
  <c r="J13424" i="13"/>
  <c r="I13424" i="13"/>
  <c r="J13416" i="13"/>
  <c r="I13416" i="13"/>
  <c r="J13408" i="13"/>
  <c r="I13408" i="13"/>
  <c r="J13400" i="13"/>
  <c r="I13400" i="13"/>
  <c r="J13392" i="13"/>
  <c r="I13392" i="13"/>
  <c r="J13384" i="13"/>
  <c r="I13384" i="13"/>
  <c r="J13376" i="13"/>
  <c r="I13376" i="13"/>
  <c r="J13368" i="13"/>
  <c r="I13368" i="13"/>
  <c r="J13360" i="13"/>
  <c r="I13360" i="13"/>
  <c r="J13352" i="13"/>
  <c r="I13352" i="13"/>
  <c r="J13344" i="13"/>
  <c r="I13344" i="13"/>
  <c r="J13336" i="13"/>
  <c r="I13336" i="13"/>
  <c r="J13328" i="13"/>
  <c r="I13328" i="13"/>
  <c r="J13320" i="13"/>
  <c r="I13320" i="13"/>
  <c r="J13312" i="13"/>
  <c r="I13312" i="13"/>
  <c r="J13304" i="13"/>
  <c r="I13304" i="13"/>
  <c r="J13296" i="13"/>
  <c r="I13296" i="13"/>
  <c r="J13288" i="13"/>
  <c r="I13288" i="13"/>
  <c r="J13280" i="13"/>
  <c r="I13280" i="13"/>
  <c r="J13272" i="13"/>
  <c r="I13272" i="13"/>
  <c r="J13264" i="13"/>
  <c r="I13264" i="13"/>
  <c r="J13256" i="13"/>
  <c r="I13256" i="13"/>
  <c r="J13248" i="13"/>
  <c r="I13248" i="13"/>
  <c r="J13240" i="13"/>
  <c r="I13240" i="13"/>
  <c r="J13232" i="13"/>
  <c r="I13232" i="13"/>
  <c r="J13224" i="13"/>
  <c r="I13224" i="13"/>
  <c r="J13216" i="13"/>
  <c r="I13216" i="13"/>
  <c r="J13208" i="13"/>
  <c r="I13208" i="13"/>
  <c r="J13200" i="13"/>
  <c r="I13200" i="13"/>
  <c r="J13192" i="13"/>
  <c r="I13192" i="13"/>
  <c r="J13184" i="13"/>
  <c r="I13184" i="13"/>
  <c r="J13176" i="13"/>
  <c r="I13176" i="13"/>
  <c r="J13168" i="13"/>
  <c r="I13168" i="13"/>
  <c r="J13160" i="13"/>
  <c r="I13160" i="13"/>
  <c r="J13152" i="13"/>
  <c r="I13152" i="13"/>
  <c r="J13144" i="13"/>
  <c r="I13144" i="13"/>
  <c r="J13136" i="13"/>
  <c r="I13136" i="13"/>
  <c r="J13128" i="13"/>
  <c r="I13128" i="13"/>
  <c r="J13120" i="13"/>
  <c r="I13120" i="13"/>
  <c r="J13112" i="13"/>
  <c r="I13112" i="13"/>
  <c r="J13104" i="13"/>
  <c r="I13104" i="13"/>
  <c r="J13096" i="13"/>
  <c r="I13096" i="13"/>
  <c r="J13088" i="13"/>
  <c r="I13088" i="13"/>
  <c r="J13080" i="13"/>
  <c r="I13080" i="13"/>
  <c r="J13072" i="13"/>
  <c r="I13072" i="13"/>
  <c r="J13064" i="13"/>
  <c r="I13064" i="13"/>
  <c r="J13056" i="13"/>
  <c r="I13056" i="13"/>
  <c r="J13048" i="13"/>
  <c r="I13048" i="13"/>
  <c r="J13040" i="13"/>
  <c r="I13040" i="13"/>
  <c r="J13032" i="13"/>
  <c r="I13032" i="13"/>
  <c r="J13024" i="13"/>
  <c r="I13024" i="13"/>
  <c r="J13016" i="13"/>
  <c r="I13016" i="13"/>
  <c r="J13008" i="13"/>
  <c r="I13008" i="13"/>
  <c r="J13000" i="13"/>
  <c r="I13000" i="13"/>
  <c r="J12992" i="13"/>
  <c r="I12992" i="13"/>
  <c r="J12984" i="13"/>
  <c r="I12984" i="13"/>
  <c r="J12976" i="13"/>
  <c r="I12976" i="13"/>
  <c r="J12968" i="13"/>
  <c r="I12968" i="13"/>
  <c r="J12960" i="13"/>
  <c r="I12960" i="13"/>
  <c r="J12952" i="13"/>
  <c r="I12952" i="13"/>
  <c r="J12944" i="13"/>
  <c r="I12944" i="13"/>
  <c r="J12936" i="13"/>
  <c r="I12936" i="13"/>
  <c r="J12928" i="13"/>
  <c r="I12928" i="13"/>
  <c r="J12920" i="13"/>
  <c r="I12920" i="13"/>
  <c r="J12912" i="13"/>
  <c r="I12912" i="13"/>
  <c r="J12904" i="13"/>
  <c r="I12904" i="13"/>
  <c r="J12896" i="13"/>
  <c r="I12896" i="13"/>
  <c r="J12888" i="13"/>
  <c r="I12888" i="13"/>
  <c r="J12880" i="13"/>
  <c r="I12880" i="13"/>
  <c r="J12872" i="13"/>
  <c r="I12872" i="13"/>
  <c r="J12864" i="13"/>
  <c r="I12864" i="13"/>
  <c r="J12856" i="13"/>
  <c r="I12856" i="13"/>
  <c r="J12848" i="13"/>
  <c r="I12848" i="13"/>
  <c r="J12840" i="13"/>
  <c r="I12840" i="13"/>
  <c r="J12832" i="13"/>
  <c r="I12832" i="13"/>
  <c r="J12824" i="13"/>
  <c r="I12824" i="13"/>
  <c r="J12816" i="13"/>
  <c r="I12816" i="13"/>
  <c r="J12808" i="13"/>
  <c r="I12808" i="13"/>
  <c r="J12800" i="13"/>
  <c r="I12800" i="13"/>
  <c r="J12792" i="13"/>
  <c r="I12792" i="13"/>
  <c r="J12784" i="13"/>
  <c r="I12784" i="13"/>
  <c r="J12776" i="13"/>
  <c r="I12776" i="13"/>
  <c r="J12768" i="13"/>
  <c r="I12768" i="13"/>
  <c r="J12760" i="13"/>
  <c r="I12760" i="13"/>
  <c r="J12752" i="13"/>
  <c r="I12752" i="13"/>
  <c r="J12744" i="13"/>
  <c r="I12744" i="13"/>
  <c r="J12736" i="13"/>
  <c r="I12736" i="13"/>
  <c r="J12728" i="13"/>
  <c r="I12728" i="13"/>
  <c r="J12720" i="13"/>
  <c r="I12720" i="13"/>
  <c r="J12712" i="13"/>
  <c r="I12712" i="13"/>
  <c r="J12704" i="13"/>
  <c r="I12704" i="13"/>
  <c r="J12696" i="13"/>
  <c r="I12696" i="13"/>
  <c r="J12688" i="13"/>
  <c r="I12688" i="13"/>
  <c r="J12680" i="13"/>
  <c r="I12680" i="13"/>
  <c r="J12672" i="13"/>
  <c r="I12672" i="13"/>
  <c r="J12664" i="13"/>
  <c r="I12664" i="13"/>
  <c r="J12656" i="13"/>
  <c r="I12656" i="13"/>
  <c r="J12648" i="13"/>
  <c r="I12648" i="13"/>
  <c r="J12640" i="13"/>
  <c r="I12640" i="13"/>
  <c r="J12632" i="13"/>
  <c r="I12632" i="13"/>
  <c r="J12624" i="13"/>
  <c r="I12624" i="13"/>
  <c r="P504" i="18" s="1"/>
  <c r="J12616" i="13"/>
  <c r="I12616" i="13"/>
  <c r="P496" i="18" s="1"/>
  <c r="J12608" i="13"/>
  <c r="I12608" i="13"/>
  <c r="P488" i="18" s="1"/>
  <c r="J12600" i="13"/>
  <c r="I12600" i="13"/>
  <c r="P480" i="18" s="1"/>
  <c r="J12592" i="13"/>
  <c r="I12592" i="13"/>
  <c r="P472" i="18" s="1"/>
  <c r="J12584" i="13"/>
  <c r="I12584" i="13"/>
  <c r="P464" i="18" s="1"/>
  <c r="J12576" i="13"/>
  <c r="I12576" i="13"/>
  <c r="P456" i="18" s="1"/>
  <c r="J12568" i="13"/>
  <c r="I12568" i="13"/>
  <c r="P448" i="18" s="1"/>
  <c r="J12560" i="13"/>
  <c r="I12560" i="13"/>
  <c r="P440" i="18" s="1"/>
  <c r="J12552" i="13"/>
  <c r="I12552" i="13"/>
  <c r="P432" i="18" s="1"/>
  <c r="J12544" i="13"/>
  <c r="I12544" i="13"/>
  <c r="P424" i="18" s="1"/>
  <c r="P416" i="18"/>
  <c r="J12536" i="13"/>
  <c r="I12536" i="13"/>
  <c r="P408" i="18"/>
  <c r="J12528" i="13"/>
  <c r="I12528" i="13"/>
  <c r="J12520" i="13"/>
  <c r="I12520" i="13"/>
  <c r="P400" i="18" s="1"/>
  <c r="J12512" i="13"/>
  <c r="I12512" i="13"/>
  <c r="P392" i="18" s="1"/>
  <c r="J12504" i="13"/>
  <c r="I12504" i="13"/>
  <c r="P384" i="18" s="1"/>
  <c r="J12496" i="13"/>
  <c r="I12496" i="13"/>
  <c r="P376" i="18" s="1"/>
  <c r="J12488" i="13"/>
  <c r="I12488" i="13"/>
  <c r="P368" i="18" s="1"/>
  <c r="J12480" i="13"/>
  <c r="I12480" i="13"/>
  <c r="P360" i="18" s="1"/>
  <c r="J12472" i="13"/>
  <c r="I12472" i="13"/>
  <c r="P352" i="18" s="1"/>
  <c r="J12464" i="13"/>
  <c r="I12464" i="13"/>
  <c r="P344" i="18" s="1"/>
  <c r="J12456" i="13"/>
  <c r="I12456" i="13"/>
  <c r="P336" i="18" s="1"/>
  <c r="J12448" i="13"/>
  <c r="I12448" i="13"/>
  <c r="P328" i="18" s="1"/>
  <c r="J12440" i="13"/>
  <c r="I12440" i="13"/>
  <c r="P320" i="18" s="1"/>
  <c r="P312" i="18"/>
  <c r="J12432" i="13"/>
  <c r="I12432" i="13"/>
  <c r="J12424" i="13"/>
  <c r="I12424" i="13"/>
  <c r="P304" i="18" s="1"/>
  <c r="J12416" i="13"/>
  <c r="I12416" i="13"/>
  <c r="P296" i="18" s="1"/>
  <c r="P288" i="18"/>
  <c r="J12408" i="13"/>
  <c r="I12408" i="13"/>
  <c r="J12400" i="13"/>
  <c r="I12400" i="13"/>
  <c r="P280" i="18" s="1"/>
  <c r="J12392" i="13"/>
  <c r="I12392" i="13"/>
  <c r="P272" i="18" s="1"/>
  <c r="J12384" i="13"/>
  <c r="I12384" i="13"/>
  <c r="P264" i="18" s="1"/>
  <c r="J12376" i="13"/>
  <c r="I12376" i="13"/>
  <c r="P256" i="18" s="1"/>
  <c r="J12368" i="13"/>
  <c r="I12368" i="13"/>
  <c r="P248" i="18" s="1"/>
  <c r="J12360" i="13"/>
  <c r="I12360" i="13"/>
  <c r="P240" i="18" s="1"/>
  <c r="J12352" i="13"/>
  <c r="I12352" i="13"/>
  <c r="P232" i="18" s="1"/>
  <c r="J12344" i="13"/>
  <c r="I12344" i="13"/>
  <c r="P224" i="18" s="1"/>
  <c r="J12336" i="13"/>
  <c r="I12336" i="13"/>
  <c r="P216" i="18" s="1"/>
  <c r="J12328" i="13"/>
  <c r="I12328" i="13"/>
  <c r="P208" i="18" s="1"/>
  <c r="J12320" i="13"/>
  <c r="I12320" i="13"/>
  <c r="P200" i="18" s="1"/>
  <c r="J12312" i="13"/>
  <c r="I12312" i="13"/>
  <c r="P192" i="18" s="1"/>
  <c r="J12304" i="13"/>
  <c r="I12304" i="13"/>
  <c r="P184" i="18" s="1"/>
  <c r="J12296" i="13"/>
  <c r="I12296" i="13"/>
  <c r="P176" i="18" s="1"/>
  <c r="J12288" i="13"/>
  <c r="I12288" i="13"/>
  <c r="P168" i="18" s="1"/>
  <c r="J12280" i="13"/>
  <c r="I12280" i="13"/>
  <c r="P160" i="18" s="1"/>
  <c r="J12272" i="13"/>
  <c r="I12272" i="13"/>
  <c r="P152" i="18" s="1"/>
  <c r="J12264" i="13"/>
  <c r="I12264" i="13"/>
  <c r="P144" i="18" s="1"/>
  <c r="J12256" i="13"/>
  <c r="I12256" i="13"/>
  <c r="P136" i="18" s="1"/>
  <c r="J12248" i="13"/>
  <c r="I12248" i="13"/>
  <c r="P128" i="18" s="1"/>
  <c r="J12240" i="13"/>
  <c r="I12240" i="13"/>
  <c r="P120" i="18" s="1"/>
  <c r="J12232" i="13"/>
  <c r="I12232" i="13"/>
  <c r="P112" i="18" s="1"/>
  <c r="J12224" i="13"/>
  <c r="I12224" i="13"/>
  <c r="P104" i="18" s="1"/>
  <c r="J12216" i="13"/>
  <c r="I12216" i="13"/>
  <c r="P96" i="18" s="1"/>
  <c r="J12208" i="13"/>
  <c r="I12208" i="13"/>
  <c r="P88" i="18" s="1"/>
  <c r="J12200" i="13"/>
  <c r="I12200" i="13"/>
  <c r="P80" i="18" s="1"/>
  <c r="J12192" i="13"/>
  <c r="I12192" i="13"/>
  <c r="P72" i="18" s="1"/>
  <c r="J12184" i="13"/>
  <c r="I12184" i="13"/>
  <c r="P64" i="18" s="1"/>
  <c r="P56" i="18"/>
  <c r="J12176" i="13"/>
  <c r="I12176" i="13"/>
  <c r="J12168" i="13"/>
  <c r="I12168" i="13"/>
  <c r="P48" i="18" s="1"/>
  <c r="J12160" i="13"/>
  <c r="I12160" i="13"/>
  <c r="P40" i="18" s="1"/>
  <c r="J12152" i="13"/>
  <c r="I12152" i="13"/>
  <c r="P32" i="18" s="1"/>
  <c r="J12144" i="13"/>
  <c r="I12144" i="13"/>
  <c r="P24" i="18" s="1"/>
  <c r="J12136" i="13"/>
  <c r="I12136" i="13"/>
  <c r="P16" i="18" s="1"/>
  <c r="J12128" i="13"/>
  <c r="I12128" i="13"/>
  <c r="P8" i="18" s="1"/>
  <c r="J12120" i="13"/>
  <c r="I12120" i="13"/>
  <c r="C505" i="18" s="1"/>
  <c r="J12112" i="13"/>
  <c r="I12112" i="13"/>
  <c r="C497" i="18" s="1"/>
  <c r="J12104" i="13"/>
  <c r="I12104" i="13"/>
  <c r="C489" i="18" s="1"/>
  <c r="J12096" i="13"/>
  <c r="I12096" i="13"/>
  <c r="C481" i="18" s="1"/>
  <c r="C473" i="18"/>
  <c r="J12088" i="13"/>
  <c r="I12088" i="13"/>
  <c r="C465" i="18"/>
  <c r="J12080" i="13"/>
  <c r="I12080" i="13"/>
  <c r="J12072" i="13"/>
  <c r="I12072" i="13"/>
  <c r="C457" i="18" s="1"/>
  <c r="J12064" i="13"/>
  <c r="I12064" i="13"/>
  <c r="C449" i="18" s="1"/>
  <c r="J12056" i="13"/>
  <c r="I12056" i="13"/>
  <c r="C441" i="18" s="1"/>
  <c r="J12048" i="13"/>
  <c r="I12048" i="13"/>
  <c r="C433" i="18" s="1"/>
  <c r="J12040" i="13"/>
  <c r="I12040" i="13"/>
  <c r="C425" i="18" s="1"/>
  <c r="J12032" i="13"/>
  <c r="I12032" i="13"/>
  <c r="C417" i="18" s="1"/>
  <c r="J12024" i="13"/>
  <c r="I12024" i="13"/>
  <c r="C409" i="18" s="1"/>
  <c r="J12016" i="13"/>
  <c r="I12016" i="13"/>
  <c r="C401" i="18" s="1"/>
  <c r="J12008" i="13"/>
  <c r="I12008" i="13"/>
  <c r="C393" i="18" s="1"/>
  <c r="J12000" i="13"/>
  <c r="I12000" i="13"/>
  <c r="C385" i="18" s="1"/>
  <c r="J11992" i="13"/>
  <c r="I11992" i="13"/>
  <c r="C377" i="18" s="1"/>
  <c r="J11984" i="13"/>
  <c r="I11984" i="13"/>
  <c r="C369" i="18" s="1"/>
  <c r="J11976" i="13"/>
  <c r="I11976" i="13"/>
  <c r="C361" i="18" s="1"/>
  <c r="J11968" i="13"/>
  <c r="I11968" i="13"/>
  <c r="C353" i="18" s="1"/>
  <c r="J11960" i="13"/>
  <c r="I11960" i="13"/>
  <c r="C345" i="18" s="1"/>
  <c r="J11952" i="13"/>
  <c r="I11952" i="13"/>
  <c r="C337" i="18" s="1"/>
  <c r="J11944" i="13"/>
  <c r="I11944" i="13"/>
  <c r="C329" i="18" s="1"/>
  <c r="J11936" i="13"/>
  <c r="I11936" i="13"/>
  <c r="C321" i="18" s="1"/>
  <c r="J11928" i="13"/>
  <c r="I11928" i="13"/>
  <c r="C313" i="18" s="1"/>
  <c r="J11920" i="13"/>
  <c r="I11920" i="13"/>
  <c r="C305" i="18" s="1"/>
  <c r="J11912" i="13"/>
  <c r="I11912" i="13"/>
  <c r="C297" i="18" s="1"/>
  <c r="J11904" i="13"/>
  <c r="I11904" i="13"/>
  <c r="C289" i="18" s="1"/>
  <c r="C281" i="18"/>
  <c r="J11896" i="13"/>
  <c r="I11896" i="13"/>
  <c r="J11888" i="13"/>
  <c r="I11888" i="13"/>
  <c r="C273" i="18" s="1"/>
  <c r="J11880" i="13"/>
  <c r="I11880" i="13"/>
  <c r="C265" i="18" s="1"/>
  <c r="J11872" i="13"/>
  <c r="I11872" i="13"/>
  <c r="C257" i="18" s="1"/>
  <c r="J11864" i="13"/>
  <c r="I11864" i="13"/>
  <c r="C249" i="18" s="1"/>
  <c r="J11856" i="13"/>
  <c r="I11856" i="13"/>
  <c r="C241" i="18" s="1"/>
  <c r="J11848" i="13"/>
  <c r="I11848" i="13"/>
  <c r="C233" i="18" s="1"/>
  <c r="J11840" i="13"/>
  <c r="I11840" i="13"/>
  <c r="C225" i="18" s="1"/>
  <c r="J11832" i="13"/>
  <c r="I11832" i="13"/>
  <c r="C217" i="18" s="1"/>
  <c r="J11824" i="13"/>
  <c r="I11824" i="13"/>
  <c r="C209" i="18" s="1"/>
  <c r="J11816" i="13"/>
  <c r="I11816" i="13"/>
  <c r="C201" i="18" s="1"/>
  <c r="J11808" i="13"/>
  <c r="I11808" i="13"/>
  <c r="C193" i="18" s="1"/>
  <c r="C185" i="18"/>
  <c r="J11800" i="13"/>
  <c r="I11800" i="13"/>
  <c r="J11792" i="13"/>
  <c r="I11792" i="13"/>
  <c r="C177" i="18" s="1"/>
  <c r="J11784" i="13"/>
  <c r="I11784" i="13"/>
  <c r="C169" i="18" s="1"/>
  <c r="J11776" i="13"/>
  <c r="I11776" i="13"/>
  <c r="C161" i="18" s="1"/>
  <c r="J11768" i="13"/>
  <c r="I11768" i="13"/>
  <c r="C153" i="18" s="1"/>
  <c r="J11760" i="13"/>
  <c r="I11760" i="13"/>
  <c r="C145" i="18" s="1"/>
  <c r="J11752" i="13"/>
  <c r="I11752" i="13"/>
  <c r="C137" i="18" s="1"/>
  <c r="J11744" i="13"/>
  <c r="I11744" i="13"/>
  <c r="C129" i="18" s="1"/>
  <c r="J11736" i="13"/>
  <c r="I11736" i="13"/>
  <c r="C121" i="18" s="1"/>
  <c r="C113" i="18"/>
  <c r="J11728" i="13"/>
  <c r="I11728" i="13"/>
  <c r="J11720" i="13"/>
  <c r="I11720" i="13"/>
  <c r="C105" i="18" s="1"/>
  <c r="J11712" i="13"/>
  <c r="I11712" i="13"/>
  <c r="C97" i="18" s="1"/>
  <c r="J11704" i="13"/>
  <c r="I11704" i="13"/>
  <c r="C89" i="18" s="1"/>
  <c r="J11696" i="13"/>
  <c r="I11696" i="13"/>
  <c r="C81" i="18" s="1"/>
  <c r="J11688" i="13"/>
  <c r="I11688" i="13"/>
  <c r="C73" i="18" s="1"/>
  <c r="J11680" i="13"/>
  <c r="I11680" i="13"/>
  <c r="C65" i="18" s="1"/>
  <c r="J11672" i="13"/>
  <c r="I11672" i="13"/>
  <c r="C57" i="18" s="1"/>
  <c r="J11664" i="13"/>
  <c r="I11664" i="13"/>
  <c r="C49" i="18" s="1"/>
  <c r="J11656" i="13"/>
  <c r="I11656" i="13"/>
  <c r="C41" i="18" s="1"/>
  <c r="J11648" i="13"/>
  <c r="I11648" i="13"/>
  <c r="C33" i="18" s="1"/>
  <c r="J11640" i="13"/>
  <c r="I11640" i="13"/>
  <c r="C25" i="18" s="1"/>
  <c r="J11632" i="13"/>
  <c r="I11632" i="13"/>
  <c r="C17" i="18" s="1"/>
  <c r="J11624" i="13"/>
  <c r="I11624" i="13"/>
  <c r="C9" i="18" s="1"/>
  <c r="J11616" i="13"/>
  <c r="I11616" i="13"/>
  <c r="R506" i="18" s="1"/>
  <c r="J11608" i="13"/>
  <c r="I11608" i="13"/>
  <c r="R498" i="18" s="1"/>
  <c r="J11600" i="13"/>
  <c r="I11600" i="13"/>
  <c r="R490" i="18" s="1"/>
  <c r="J11592" i="13"/>
  <c r="I11592" i="13"/>
  <c r="R482" i="18" s="1"/>
  <c r="J11584" i="13"/>
  <c r="I11584" i="13"/>
  <c r="R474" i="18" s="1"/>
  <c r="J11576" i="13"/>
  <c r="I11576" i="13"/>
  <c r="R466" i="18" s="1"/>
  <c r="J11568" i="13"/>
  <c r="I11568" i="13"/>
  <c r="R458" i="18" s="1"/>
  <c r="J11560" i="13"/>
  <c r="I11560" i="13"/>
  <c r="R450" i="18" s="1"/>
  <c r="J11552" i="13"/>
  <c r="I11552" i="13"/>
  <c r="R442" i="18" s="1"/>
  <c r="R434" i="18"/>
  <c r="J11544" i="13"/>
  <c r="I11544" i="13"/>
  <c r="J11536" i="13"/>
  <c r="I11536" i="13"/>
  <c r="R426" i="18" s="1"/>
  <c r="J11528" i="13"/>
  <c r="I11528" i="13"/>
  <c r="R418" i="18" s="1"/>
  <c r="J11520" i="13"/>
  <c r="I11520" i="13"/>
  <c r="R410" i="18" s="1"/>
  <c r="J11512" i="13"/>
  <c r="I11512" i="13"/>
  <c r="R402" i="18" s="1"/>
  <c r="J11504" i="13"/>
  <c r="I11504" i="13"/>
  <c r="R394" i="18" s="1"/>
  <c r="J11496" i="13"/>
  <c r="I11496" i="13"/>
  <c r="R386" i="18" s="1"/>
  <c r="J11488" i="13"/>
  <c r="I11488" i="13"/>
  <c r="R378" i="18" s="1"/>
  <c r="J11480" i="13"/>
  <c r="I11480" i="13"/>
  <c r="R370" i="18" s="1"/>
  <c r="R362" i="18"/>
  <c r="J11472" i="13"/>
  <c r="I11472" i="13"/>
  <c r="J11464" i="13"/>
  <c r="I11464" i="13"/>
  <c r="R354" i="18" s="1"/>
  <c r="J11456" i="13"/>
  <c r="I11456" i="13"/>
  <c r="R346" i="18" s="1"/>
  <c r="J11448" i="13"/>
  <c r="I11448" i="13"/>
  <c r="R338" i="18" s="1"/>
  <c r="J11440" i="13"/>
  <c r="I11440" i="13"/>
  <c r="R330" i="18" s="1"/>
  <c r="J11432" i="13"/>
  <c r="I11432" i="13"/>
  <c r="R322" i="18" s="1"/>
  <c r="J11424" i="13"/>
  <c r="I11424" i="13"/>
  <c r="R314" i="18" s="1"/>
  <c r="R306" i="18"/>
  <c r="J11416" i="13"/>
  <c r="I11416" i="13"/>
  <c r="J11408" i="13"/>
  <c r="I11408" i="13"/>
  <c r="R298" i="18" s="1"/>
  <c r="J11400" i="13"/>
  <c r="I11400" i="13"/>
  <c r="R290" i="18" s="1"/>
  <c r="J11392" i="13"/>
  <c r="I11392" i="13"/>
  <c r="R282" i="18" s="1"/>
  <c r="R274" i="18"/>
  <c r="J11384" i="13"/>
  <c r="I11384" i="13"/>
  <c r="J11376" i="13"/>
  <c r="I11376" i="13"/>
  <c r="R266" i="18" s="1"/>
  <c r="J11368" i="13"/>
  <c r="I11368" i="13"/>
  <c r="R258" i="18" s="1"/>
  <c r="J11360" i="13"/>
  <c r="I11360" i="13"/>
  <c r="R250" i="18" s="1"/>
  <c r="J11352" i="13"/>
  <c r="I11352" i="13"/>
  <c r="R242" i="18" s="1"/>
  <c r="J11344" i="13"/>
  <c r="I11344" i="13"/>
  <c r="R234" i="18" s="1"/>
  <c r="J11336" i="13"/>
  <c r="I11336" i="13"/>
  <c r="R226" i="18" s="1"/>
  <c r="J11328" i="13"/>
  <c r="I11328" i="13"/>
  <c r="R218" i="18" s="1"/>
  <c r="J11320" i="13"/>
  <c r="I11320" i="13"/>
  <c r="R210" i="18" s="1"/>
  <c r="J11312" i="13"/>
  <c r="I11312" i="13"/>
  <c r="R202" i="18" s="1"/>
  <c r="J11304" i="13"/>
  <c r="I11304" i="13"/>
  <c r="R194" i="18" s="1"/>
  <c r="J11296" i="13"/>
  <c r="I11296" i="13"/>
  <c r="R186" i="18" s="1"/>
  <c r="J11288" i="13"/>
  <c r="I11288" i="13"/>
  <c r="R178" i="18" s="1"/>
  <c r="J11280" i="13"/>
  <c r="I11280" i="13"/>
  <c r="R170" i="18" s="1"/>
  <c r="J11272" i="13"/>
  <c r="I11272" i="13"/>
  <c r="R162" i="18" s="1"/>
  <c r="J11264" i="13"/>
  <c r="I11264" i="13"/>
  <c r="R154" i="18" s="1"/>
  <c r="J11256" i="13"/>
  <c r="I11256" i="13"/>
  <c r="R146" i="18" s="1"/>
  <c r="R138" i="18"/>
  <c r="J11248" i="13"/>
  <c r="I11248" i="13"/>
  <c r="J11240" i="13"/>
  <c r="I11240" i="13"/>
  <c r="R130" i="18" s="1"/>
  <c r="J11232" i="13"/>
  <c r="I11232" i="13"/>
  <c r="R122" i="18" s="1"/>
  <c r="J11224" i="13"/>
  <c r="I11224" i="13"/>
  <c r="R114" i="18" s="1"/>
  <c r="J11216" i="13"/>
  <c r="I11216" i="13"/>
  <c r="R106" i="18" s="1"/>
  <c r="J11208" i="13"/>
  <c r="I11208" i="13"/>
  <c r="R98" i="18" s="1"/>
  <c r="J11200" i="13"/>
  <c r="I11200" i="13"/>
  <c r="R90" i="18" s="1"/>
  <c r="J11192" i="13"/>
  <c r="I11192" i="13"/>
  <c r="R82" i="18" s="1"/>
  <c r="J11184" i="13"/>
  <c r="I11184" i="13"/>
  <c r="R74" i="18" s="1"/>
  <c r="J11176" i="13"/>
  <c r="I11176" i="13"/>
  <c r="R66" i="18" s="1"/>
  <c r="J11168" i="13"/>
  <c r="I11168" i="13"/>
  <c r="R58" i="18" s="1"/>
  <c r="R50" i="18"/>
  <c r="J11160" i="13"/>
  <c r="I11160" i="13"/>
  <c r="J11152" i="13"/>
  <c r="I11152" i="13"/>
  <c r="R42" i="18" s="1"/>
  <c r="J11144" i="13"/>
  <c r="I11144" i="13"/>
  <c r="R34" i="18" s="1"/>
  <c r="J11136" i="13"/>
  <c r="I11136" i="13"/>
  <c r="R26" i="18" s="1"/>
  <c r="J11128" i="13"/>
  <c r="I11128" i="13"/>
  <c r="R18" i="18" s="1"/>
  <c r="R10" i="18"/>
  <c r="J11120" i="13"/>
  <c r="I11120" i="13"/>
  <c r="J11112" i="13"/>
  <c r="I11112" i="13"/>
  <c r="R2" i="18" s="1"/>
  <c r="J11104" i="13"/>
  <c r="I11104" i="13"/>
  <c r="Q499" i="18" s="1"/>
  <c r="J11096" i="13"/>
  <c r="I11096" i="13"/>
  <c r="Q491" i="18" s="1"/>
  <c r="J11088" i="13"/>
  <c r="I11088" i="13"/>
  <c r="Q483" i="18" s="1"/>
  <c r="J11080" i="13"/>
  <c r="I11080" i="13"/>
  <c r="Q475" i="18" s="1"/>
  <c r="J11072" i="13"/>
  <c r="I11072" i="13"/>
  <c r="Q467" i="18" s="1"/>
  <c r="J11064" i="13"/>
  <c r="I11064" i="13"/>
  <c r="Q459" i="18" s="1"/>
  <c r="J11056" i="13"/>
  <c r="I11056" i="13"/>
  <c r="Q451" i="18" s="1"/>
  <c r="J11048" i="13"/>
  <c r="I11048" i="13"/>
  <c r="Q443" i="18" s="1"/>
  <c r="J11040" i="13"/>
  <c r="I11040" i="13"/>
  <c r="Q435" i="18" s="1"/>
  <c r="Q427" i="18"/>
  <c r="J11032" i="13"/>
  <c r="I11032" i="13"/>
  <c r="J11024" i="13"/>
  <c r="I11024" i="13"/>
  <c r="Q419" i="18" s="1"/>
  <c r="J11016" i="13"/>
  <c r="I11016" i="13"/>
  <c r="Q411" i="18" s="1"/>
  <c r="J11008" i="13"/>
  <c r="I11008" i="13"/>
  <c r="Q403" i="18" s="1"/>
  <c r="J11000" i="13"/>
  <c r="I11000" i="13"/>
  <c r="Q395" i="18" s="1"/>
  <c r="J10992" i="13"/>
  <c r="I10992" i="13"/>
  <c r="Q387" i="18" s="1"/>
  <c r="J10984" i="13"/>
  <c r="I10984" i="13"/>
  <c r="Q379" i="18" s="1"/>
  <c r="J10976" i="13"/>
  <c r="I10976" i="13"/>
  <c r="Q371" i="18" s="1"/>
  <c r="J10968" i="13"/>
  <c r="I10968" i="13"/>
  <c r="Q363" i="18" s="1"/>
  <c r="Q355" i="18"/>
  <c r="J10960" i="13"/>
  <c r="I10960" i="13"/>
  <c r="J10952" i="13"/>
  <c r="I10952" i="13"/>
  <c r="Q347" i="18" s="1"/>
  <c r="J10944" i="13"/>
  <c r="I10944" i="13"/>
  <c r="Q339" i="18" s="1"/>
  <c r="J10936" i="13"/>
  <c r="I10936" i="13"/>
  <c r="Q331" i="18" s="1"/>
  <c r="J10928" i="13"/>
  <c r="I10928" i="13"/>
  <c r="Q323" i="18" s="1"/>
  <c r="J10920" i="13"/>
  <c r="I10920" i="13"/>
  <c r="Q315" i="18" s="1"/>
  <c r="J10912" i="13"/>
  <c r="I10912" i="13"/>
  <c r="Q307" i="18" s="1"/>
  <c r="J10904" i="13"/>
  <c r="I10904" i="13"/>
  <c r="Q299" i="18" s="1"/>
  <c r="J10896" i="13"/>
  <c r="I10896" i="13"/>
  <c r="Q291" i="18" s="1"/>
  <c r="J10888" i="13"/>
  <c r="I10888" i="13"/>
  <c r="Q283" i="18" s="1"/>
  <c r="J10880" i="13"/>
  <c r="I10880" i="13"/>
  <c r="Q275" i="18" s="1"/>
  <c r="Q267" i="18"/>
  <c r="J10872" i="13"/>
  <c r="I10872" i="13"/>
  <c r="Q259" i="18"/>
  <c r="J10864" i="13"/>
  <c r="I10864" i="13"/>
  <c r="J10856" i="13"/>
  <c r="I10856" i="13"/>
  <c r="Q251" i="18" s="1"/>
  <c r="J10848" i="13"/>
  <c r="I10848" i="13"/>
  <c r="Q243" i="18" s="1"/>
  <c r="J10840" i="13"/>
  <c r="I10840" i="13"/>
  <c r="Q235" i="18" s="1"/>
  <c r="J10832" i="13"/>
  <c r="I10832" i="13"/>
  <c r="Q227" i="18" s="1"/>
  <c r="J10824" i="13"/>
  <c r="I10824" i="13"/>
  <c r="Q219" i="18" s="1"/>
  <c r="J10816" i="13"/>
  <c r="I10816" i="13"/>
  <c r="Q211" i="18" s="1"/>
  <c r="J10808" i="13"/>
  <c r="I10808" i="13"/>
  <c r="Q203" i="18" s="1"/>
  <c r="J10800" i="13"/>
  <c r="I10800" i="13"/>
  <c r="Q195" i="18" s="1"/>
  <c r="J10792" i="13"/>
  <c r="I10792" i="13"/>
  <c r="Q187" i="18" s="1"/>
  <c r="J10784" i="13"/>
  <c r="I10784" i="13"/>
  <c r="Q179" i="18" s="1"/>
  <c r="J10776" i="13"/>
  <c r="I10776" i="13"/>
  <c r="Q171" i="18" s="1"/>
  <c r="J10768" i="13"/>
  <c r="I10768" i="13"/>
  <c r="Q163" i="18" s="1"/>
  <c r="J10760" i="13"/>
  <c r="I10760" i="13"/>
  <c r="Q155" i="18" s="1"/>
  <c r="J10752" i="13"/>
  <c r="I10752" i="13"/>
  <c r="Q147" i="18" s="1"/>
  <c r="J10744" i="13"/>
  <c r="I10744" i="13"/>
  <c r="Q139" i="18" s="1"/>
  <c r="J10736" i="13"/>
  <c r="I10736" i="13"/>
  <c r="Q131" i="18" s="1"/>
  <c r="J10728" i="13"/>
  <c r="I10728" i="13"/>
  <c r="Q123" i="18" s="1"/>
  <c r="J10720" i="13"/>
  <c r="I10720" i="13"/>
  <c r="Q115" i="18" s="1"/>
  <c r="J10712" i="13"/>
  <c r="I10712" i="13"/>
  <c r="Q107" i="18" s="1"/>
  <c r="Q99" i="18"/>
  <c r="J10704" i="13"/>
  <c r="I10704" i="13"/>
  <c r="J10696" i="13"/>
  <c r="I10696" i="13"/>
  <c r="Q91" i="18" s="1"/>
  <c r="J10688" i="13"/>
  <c r="I10688" i="13"/>
  <c r="Q83" i="18" s="1"/>
  <c r="J10680" i="13"/>
  <c r="I10680" i="13"/>
  <c r="Q75" i="18" s="1"/>
  <c r="J10672" i="13"/>
  <c r="I10672" i="13"/>
  <c r="Q67" i="18" s="1"/>
  <c r="J10664" i="13"/>
  <c r="I10664" i="13"/>
  <c r="Q59" i="18" s="1"/>
  <c r="J10656" i="13"/>
  <c r="I10656" i="13"/>
  <c r="Q51" i="18" s="1"/>
  <c r="J10648" i="13"/>
  <c r="I10648" i="13"/>
  <c r="Q43" i="18" s="1"/>
  <c r="J10640" i="13"/>
  <c r="I10640" i="13"/>
  <c r="Q35" i="18" s="1"/>
  <c r="J10632" i="13"/>
  <c r="I10632" i="13"/>
  <c r="Q27" i="18" s="1"/>
  <c r="J10624" i="13"/>
  <c r="I10624" i="13"/>
  <c r="Q19" i="18" s="1"/>
  <c r="Q11" i="18"/>
  <c r="J10616" i="13"/>
  <c r="I10616" i="13"/>
  <c r="J10608" i="13"/>
  <c r="I10608" i="13"/>
  <c r="Q3" i="18" s="1"/>
  <c r="J10600" i="13"/>
  <c r="I10600" i="13"/>
  <c r="W500" i="18" s="1"/>
  <c r="J10592" i="13"/>
  <c r="I10592" i="13"/>
  <c r="W492" i="18" s="1"/>
  <c r="J10584" i="13"/>
  <c r="I10584" i="13"/>
  <c r="W484" i="18" s="1"/>
  <c r="J10576" i="13"/>
  <c r="I10576" i="13"/>
  <c r="W476" i="18" s="1"/>
  <c r="J10568" i="13"/>
  <c r="I10568" i="13"/>
  <c r="W468" i="18" s="1"/>
  <c r="J10560" i="13"/>
  <c r="I10560" i="13"/>
  <c r="W460" i="18" s="1"/>
  <c r="J10552" i="13"/>
  <c r="I10552" i="13"/>
  <c r="W452" i="18" s="1"/>
  <c r="J10544" i="13"/>
  <c r="I10544" i="13"/>
  <c r="W444" i="18" s="1"/>
  <c r="J10536" i="13"/>
  <c r="I10536" i="13"/>
  <c r="W436" i="18" s="1"/>
  <c r="J10528" i="13"/>
  <c r="I10528" i="13"/>
  <c r="W428" i="18" s="1"/>
  <c r="J10520" i="13"/>
  <c r="I10520" i="13"/>
  <c r="W420" i="18" s="1"/>
  <c r="J10512" i="13"/>
  <c r="I10512" i="13"/>
  <c r="W412" i="18" s="1"/>
  <c r="J10504" i="13"/>
  <c r="I10504" i="13"/>
  <c r="W404" i="18" s="1"/>
  <c r="J10496" i="13"/>
  <c r="I10496" i="13"/>
  <c r="W396" i="18" s="1"/>
  <c r="J10488" i="13"/>
  <c r="I10488" i="13"/>
  <c r="W388" i="18" s="1"/>
  <c r="J10480" i="13"/>
  <c r="I10480" i="13"/>
  <c r="W380" i="18" s="1"/>
  <c r="J10472" i="13"/>
  <c r="I10472" i="13"/>
  <c r="W372" i="18" s="1"/>
  <c r="J10464" i="13"/>
  <c r="I10464" i="13"/>
  <c r="W364" i="18" s="1"/>
  <c r="J10456" i="13"/>
  <c r="I10456" i="13"/>
  <c r="W356" i="18" s="1"/>
  <c r="J10448" i="13"/>
  <c r="I10448" i="13"/>
  <c r="W348" i="18" s="1"/>
  <c r="J10440" i="13"/>
  <c r="I10440" i="13"/>
  <c r="W340" i="18" s="1"/>
  <c r="J10432" i="13"/>
  <c r="I10432" i="13"/>
  <c r="W332" i="18" s="1"/>
  <c r="J10424" i="13"/>
  <c r="I10424" i="13"/>
  <c r="W324" i="18" s="1"/>
  <c r="J10416" i="13"/>
  <c r="I10416" i="13"/>
  <c r="W316" i="18" s="1"/>
  <c r="J10408" i="13"/>
  <c r="I10408" i="13"/>
  <c r="W308" i="18" s="1"/>
  <c r="J10400" i="13"/>
  <c r="I10400" i="13"/>
  <c r="W300" i="18" s="1"/>
  <c r="J10392" i="13"/>
  <c r="I10392" i="13"/>
  <c r="W292" i="18" s="1"/>
  <c r="J10384" i="13"/>
  <c r="I10384" i="13"/>
  <c r="W284" i="18" s="1"/>
  <c r="J10376" i="13"/>
  <c r="I10376" i="13"/>
  <c r="W276" i="18" s="1"/>
  <c r="J10368" i="13"/>
  <c r="I10368" i="13"/>
  <c r="W268" i="18" s="1"/>
  <c r="J10360" i="13"/>
  <c r="I10360" i="13"/>
  <c r="W260" i="18" s="1"/>
  <c r="W252" i="18"/>
  <c r="J10352" i="13"/>
  <c r="I10352" i="13"/>
  <c r="J10344" i="13"/>
  <c r="I10344" i="13"/>
  <c r="W244" i="18" s="1"/>
  <c r="J10336" i="13"/>
  <c r="I10336" i="13"/>
  <c r="W236" i="18" s="1"/>
  <c r="J10328" i="13"/>
  <c r="I10328" i="13"/>
  <c r="W228" i="18" s="1"/>
  <c r="J10320" i="13"/>
  <c r="I10320" i="13"/>
  <c r="W220" i="18" s="1"/>
  <c r="J10312" i="13"/>
  <c r="I10312" i="13"/>
  <c r="W212" i="18" s="1"/>
  <c r="J10304" i="13"/>
  <c r="I10304" i="13"/>
  <c r="W204" i="18" s="1"/>
  <c r="J10296" i="13"/>
  <c r="I10296" i="13"/>
  <c r="W196" i="18" s="1"/>
  <c r="J10288" i="13"/>
  <c r="I10288" i="13"/>
  <c r="W188" i="18" s="1"/>
  <c r="J10280" i="13"/>
  <c r="I10280" i="13"/>
  <c r="W180" i="18" s="1"/>
  <c r="J10272" i="13"/>
  <c r="I10272" i="13"/>
  <c r="W172" i="18" s="1"/>
  <c r="J10264" i="13"/>
  <c r="I10264" i="13"/>
  <c r="W164" i="18" s="1"/>
  <c r="J10256" i="13"/>
  <c r="I10256" i="13"/>
  <c r="W156" i="18" s="1"/>
  <c r="J10248" i="13"/>
  <c r="I10248" i="13"/>
  <c r="W148" i="18" s="1"/>
  <c r="J10240" i="13"/>
  <c r="I10240" i="13"/>
  <c r="W140" i="18" s="1"/>
  <c r="J10232" i="13"/>
  <c r="I10232" i="13"/>
  <c r="W132" i="18" s="1"/>
  <c r="J10224" i="13"/>
  <c r="I10224" i="13"/>
  <c r="W124" i="18" s="1"/>
  <c r="J10216" i="13"/>
  <c r="I10216" i="13"/>
  <c r="W116" i="18" s="1"/>
  <c r="J10208" i="13"/>
  <c r="I10208" i="13"/>
  <c r="W108" i="18" s="1"/>
  <c r="J10200" i="13"/>
  <c r="I10200" i="13"/>
  <c r="W100" i="18" s="1"/>
  <c r="J10192" i="13"/>
  <c r="I10192" i="13"/>
  <c r="W92" i="18" s="1"/>
  <c r="J10184" i="13"/>
  <c r="I10184" i="13"/>
  <c r="W84" i="18" s="1"/>
  <c r="J10176" i="13"/>
  <c r="I10176" i="13"/>
  <c r="W76" i="18" s="1"/>
  <c r="J10168" i="13"/>
  <c r="I10168" i="13"/>
  <c r="W68" i="18" s="1"/>
  <c r="J10160" i="13"/>
  <c r="I10160" i="13"/>
  <c r="W60" i="18" s="1"/>
  <c r="J10152" i="13"/>
  <c r="I10152" i="13"/>
  <c r="W52" i="18" s="1"/>
  <c r="J10144" i="13"/>
  <c r="I10144" i="13"/>
  <c r="W44" i="18" s="1"/>
  <c r="J10136" i="13"/>
  <c r="I10136" i="13"/>
  <c r="W36" i="18" s="1"/>
  <c r="J10128" i="13"/>
  <c r="I10128" i="13"/>
  <c r="W28" i="18" s="1"/>
  <c r="W20" i="18"/>
  <c r="J10120" i="13"/>
  <c r="I10120" i="13"/>
  <c r="J10112" i="13"/>
  <c r="I10112" i="13"/>
  <c r="W12" i="18" s="1"/>
  <c r="J10104" i="13"/>
  <c r="I10104" i="13"/>
  <c r="W4" i="18" s="1"/>
  <c r="V501" i="18"/>
  <c r="J10096" i="13"/>
  <c r="I10096" i="13"/>
  <c r="J10088" i="13"/>
  <c r="I10088" i="13"/>
  <c r="V493" i="18" s="1"/>
  <c r="J10080" i="13"/>
  <c r="I10080" i="13"/>
  <c r="V485" i="18" s="1"/>
  <c r="J10072" i="13"/>
  <c r="I10072" i="13"/>
  <c r="V477" i="18" s="1"/>
  <c r="J10064" i="13"/>
  <c r="I10064" i="13"/>
  <c r="V469" i="18" s="1"/>
  <c r="J10056" i="13"/>
  <c r="I10056" i="13"/>
  <c r="V461" i="18" s="1"/>
  <c r="J10048" i="13"/>
  <c r="I10048" i="13"/>
  <c r="V453" i="18" s="1"/>
  <c r="J10040" i="13"/>
  <c r="I10040" i="13"/>
  <c r="V445" i="18" s="1"/>
  <c r="J10032" i="13"/>
  <c r="I10032" i="13"/>
  <c r="V437" i="18" s="1"/>
  <c r="J10024" i="13"/>
  <c r="I10024" i="13"/>
  <c r="V429" i="18" s="1"/>
  <c r="J10016" i="13"/>
  <c r="I10016" i="13"/>
  <c r="V421" i="18" s="1"/>
  <c r="J10008" i="13"/>
  <c r="I10008" i="13"/>
  <c r="V413" i="18" s="1"/>
  <c r="V405" i="18"/>
  <c r="J10000" i="13"/>
  <c r="I10000" i="13"/>
  <c r="J9992" i="13"/>
  <c r="I9992" i="13"/>
  <c r="V397" i="18" s="1"/>
  <c r="J9984" i="13"/>
  <c r="I9984" i="13"/>
  <c r="V389" i="18" s="1"/>
  <c r="V381" i="18"/>
  <c r="J9976" i="13"/>
  <c r="I9976" i="13"/>
  <c r="J9968" i="13"/>
  <c r="I9968" i="13"/>
  <c r="V373" i="18" s="1"/>
  <c r="J9960" i="13"/>
  <c r="I9960" i="13"/>
  <c r="V365" i="18" s="1"/>
  <c r="J9952" i="13"/>
  <c r="I9952" i="13"/>
  <c r="V357" i="18" s="1"/>
  <c r="J9944" i="13"/>
  <c r="I9944" i="13"/>
  <c r="V349" i="18" s="1"/>
  <c r="J9936" i="13"/>
  <c r="I9936" i="13"/>
  <c r="V341" i="18" s="1"/>
  <c r="J9928" i="13"/>
  <c r="I9928" i="13"/>
  <c r="V333" i="18" s="1"/>
  <c r="J9920" i="13"/>
  <c r="I9920" i="13"/>
  <c r="V325" i="18" s="1"/>
  <c r="J9912" i="13"/>
  <c r="I9912" i="13"/>
  <c r="V317" i="18" s="1"/>
  <c r="J9904" i="13"/>
  <c r="I9904" i="13"/>
  <c r="V309" i="18" s="1"/>
  <c r="J9896" i="13"/>
  <c r="I9896" i="13"/>
  <c r="V301" i="18" s="1"/>
  <c r="J9888" i="13"/>
  <c r="I9888" i="13"/>
  <c r="V293" i="18" s="1"/>
  <c r="J9880" i="13"/>
  <c r="I9880" i="13"/>
  <c r="V285" i="18" s="1"/>
  <c r="J9872" i="13"/>
  <c r="I9872" i="13"/>
  <c r="V277" i="18" s="1"/>
  <c r="V269" i="18"/>
  <c r="J9864" i="13"/>
  <c r="I9864" i="13"/>
  <c r="J9856" i="13"/>
  <c r="I9856" i="13"/>
  <c r="V261" i="18" s="1"/>
  <c r="J9848" i="13"/>
  <c r="I9848" i="13"/>
  <c r="V253" i="18" s="1"/>
  <c r="J9840" i="13"/>
  <c r="I9840" i="13"/>
  <c r="V245" i="18" s="1"/>
  <c r="J9832" i="13"/>
  <c r="I9832" i="13"/>
  <c r="V237" i="18" s="1"/>
  <c r="J9824" i="13"/>
  <c r="I9824" i="13"/>
  <c r="V229" i="18" s="1"/>
  <c r="J9816" i="13"/>
  <c r="I9816" i="13"/>
  <c r="V221" i="18" s="1"/>
  <c r="J9808" i="13"/>
  <c r="I9808" i="13"/>
  <c r="V213" i="18" s="1"/>
  <c r="J9800" i="13"/>
  <c r="I9800" i="13"/>
  <c r="V205" i="18" s="1"/>
  <c r="J9792" i="13"/>
  <c r="I9792" i="13"/>
  <c r="V197" i="18" s="1"/>
  <c r="J9784" i="13"/>
  <c r="I9784" i="13"/>
  <c r="V189" i="18" s="1"/>
  <c r="J9776" i="13"/>
  <c r="I9776" i="13"/>
  <c r="V181" i="18" s="1"/>
  <c r="J9768" i="13"/>
  <c r="I9768" i="13"/>
  <c r="V173" i="18" s="1"/>
  <c r="J9760" i="13"/>
  <c r="I9760" i="13"/>
  <c r="V165" i="18" s="1"/>
  <c r="J9752" i="13"/>
  <c r="I9752" i="13"/>
  <c r="V157" i="18" s="1"/>
  <c r="V149" i="18"/>
  <c r="J9744" i="13"/>
  <c r="I9744" i="13"/>
  <c r="J9736" i="13"/>
  <c r="I9736" i="13"/>
  <c r="V141" i="18" s="1"/>
  <c r="J9728" i="13"/>
  <c r="I9728" i="13"/>
  <c r="V133" i="18" s="1"/>
  <c r="J9720" i="13"/>
  <c r="I9720" i="13"/>
  <c r="V125" i="18" s="1"/>
  <c r="J9712" i="13"/>
  <c r="I9712" i="13"/>
  <c r="V117" i="18" s="1"/>
  <c r="J9704" i="13"/>
  <c r="I9704" i="13"/>
  <c r="V109" i="18" s="1"/>
  <c r="J9696" i="13"/>
  <c r="I9696" i="13"/>
  <c r="V101" i="18" s="1"/>
  <c r="J9688" i="13"/>
  <c r="I9688" i="13"/>
  <c r="V93" i="18" s="1"/>
  <c r="J9680" i="13"/>
  <c r="I9680" i="13"/>
  <c r="V85" i="18" s="1"/>
  <c r="J9672" i="13"/>
  <c r="I9672" i="13"/>
  <c r="V77" i="18" s="1"/>
  <c r="J9664" i="13"/>
  <c r="I9664" i="13"/>
  <c r="V69" i="18" s="1"/>
  <c r="J9656" i="13"/>
  <c r="I9656" i="13"/>
  <c r="V61" i="18" s="1"/>
  <c r="J9648" i="13"/>
  <c r="I9648" i="13"/>
  <c r="V53" i="18" s="1"/>
  <c r="J9640" i="13"/>
  <c r="I9640" i="13"/>
  <c r="V45" i="18" s="1"/>
  <c r="J9632" i="13"/>
  <c r="I9632" i="13"/>
  <c r="V37" i="18" s="1"/>
  <c r="J9624" i="13"/>
  <c r="I9624" i="13"/>
  <c r="V29" i="18" s="1"/>
  <c r="J9616" i="13"/>
  <c r="I9616" i="13"/>
  <c r="V21" i="18" s="1"/>
  <c r="V13" i="18"/>
  <c r="J9608" i="13"/>
  <c r="I9608" i="13"/>
  <c r="J9600" i="13"/>
  <c r="I9600" i="13"/>
  <c r="V5" i="18" s="1"/>
  <c r="J9592" i="13"/>
  <c r="I9592" i="13"/>
  <c r="U502" i="18" s="1"/>
  <c r="U494" i="18"/>
  <c r="J9584" i="13"/>
  <c r="I9584" i="13"/>
  <c r="J9576" i="13"/>
  <c r="I9576" i="13"/>
  <c r="U486" i="18" s="1"/>
  <c r="J9568" i="13"/>
  <c r="I9568" i="13"/>
  <c r="U478" i="18" s="1"/>
  <c r="J9560" i="13"/>
  <c r="I9560" i="13"/>
  <c r="U470" i="18" s="1"/>
  <c r="J9552" i="13"/>
  <c r="I9552" i="13"/>
  <c r="U462" i="18" s="1"/>
  <c r="J9544" i="13"/>
  <c r="I9544" i="13"/>
  <c r="U454" i="18" s="1"/>
  <c r="J9536" i="13"/>
  <c r="I9536" i="13"/>
  <c r="U446" i="18" s="1"/>
  <c r="J9528" i="13"/>
  <c r="I9528" i="13"/>
  <c r="U438" i="18" s="1"/>
  <c r="J9520" i="13"/>
  <c r="I9520" i="13"/>
  <c r="U430" i="18" s="1"/>
  <c r="J9512" i="13"/>
  <c r="I9512" i="13"/>
  <c r="U422" i="18" s="1"/>
  <c r="J9504" i="13"/>
  <c r="I9504" i="13"/>
  <c r="U414" i="18" s="1"/>
  <c r="J9496" i="13"/>
  <c r="I9496" i="13"/>
  <c r="U406" i="18" s="1"/>
  <c r="J9488" i="13"/>
  <c r="I9488" i="13"/>
  <c r="U398" i="18" s="1"/>
  <c r="J9480" i="13"/>
  <c r="I9480" i="13"/>
  <c r="U390" i="18" s="1"/>
  <c r="J9472" i="13"/>
  <c r="I9472" i="13"/>
  <c r="U382" i="18" s="1"/>
  <c r="J9464" i="13"/>
  <c r="I9464" i="13"/>
  <c r="U374" i="18" s="1"/>
  <c r="J9456" i="13"/>
  <c r="I9456" i="13"/>
  <c r="U366" i="18" s="1"/>
  <c r="J9448" i="13"/>
  <c r="I9448" i="13"/>
  <c r="U358" i="18" s="1"/>
  <c r="J9440" i="13"/>
  <c r="I9440" i="13"/>
  <c r="U350" i="18" s="1"/>
  <c r="J9432" i="13"/>
  <c r="I9432" i="13"/>
  <c r="U342" i="18" s="1"/>
  <c r="J9424" i="13"/>
  <c r="I9424" i="13"/>
  <c r="U334" i="18" s="1"/>
  <c r="J9416" i="13"/>
  <c r="I9416" i="13"/>
  <c r="U326" i="18" s="1"/>
  <c r="J9408" i="13"/>
  <c r="I9408" i="13"/>
  <c r="U318" i="18" s="1"/>
  <c r="J9400" i="13"/>
  <c r="I9400" i="13"/>
  <c r="U310" i="18" s="1"/>
  <c r="J9392" i="13"/>
  <c r="I9392" i="13"/>
  <c r="U302" i="18" s="1"/>
  <c r="J9384" i="13"/>
  <c r="I9384" i="13"/>
  <c r="U294" i="18" s="1"/>
  <c r="J9376" i="13"/>
  <c r="I9376" i="13"/>
  <c r="U286" i="18" s="1"/>
  <c r="J9368" i="13"/>
  <c r="I9368" i="13"/>
  <c r="U278" i="18" s="1"/>
  <c r="J9360" i="13"/>
  <c r="I9360" i="13"/>
  <c r="U270" i="18" s="1"/>
  <c r="J9352" i="13"/>
  <c r="I9352" i="13"/>
  <c r="U262" i="18" s="1"/>
  <c r="J9344" i="13"/>
  <c r="I9344" i="13"/>
  <c r="U254" i="18" s="1"/>
  <c r="J9336" i="13"/>
  <c r="I9336" i="13"/>
  <c r="U246" i="18" s="1"/>
  <c r="U238" i="18"/>
  <c r="J9328" i="13"/>
  <c r="I9328" i="13"/>
  <c r="J9320" i="13"/>
  <c r="I9320" i="13"/>
  <c r="U230" i="18" s="1"/>
  <c r="J9312" i="13"/>
  <c r="I9312" i="13"/>
  <c r="U222" i="18" s="1"/>
  <c r="J9304" i="13"/>
  <c r="I9304" i="13"/>
  <c r="U214" i="18" s="1"/>
  <c r="J9296" i="13"/>
  <c r="I9296" i="13"/>
  <c r="U206" i="18" s="1"/>
  <c r="J9288" i="13"/>
  <c r="I9288" i="13"/>
  <c r="U198" i="18" s="1"/>
  <c r="J9280" i="13"/>
  <c r="I9280" i="13"/>
  <c r="U190" i="18" s="1"/>
  <c r="J9272" i="13"/>
  <c r="I9272" i="13"/>
  <c r="U182" i="18" s="1"/>
  <c r="J9264" i="13"/>
  <c r="I9264" i="13"/>
  <c r="U174" i="18" s="1"/>
  <c r="J9256" i="13"/>
  <c r="I9256" i="13"/>
  <c r="U166" i="18" s="1"/>
  <c r="J9248" i="13"/>
  <c r="I9248" i="13"/>
  <c r="U158" i="18" s="1"/>
  <c r="J9240" i="13"/>
  <c r="I9240" i="13"/>
  <c r="U150" i="18" s="1"/>
  <c r="J9232" i="13"/>
  <c r="I9232" i="13"/>
  <c r="U142" i="18" s="1"/>
  <c r="J9224" i="13"/>
  <c r="I9224" i="13"/>
  <c r="U134" i="18" s="1"/>
  <c r="J9216" i="13"/>
  <c r="I9216" i="13"/>
  <c r="U126" i="18" s="1"/>
  <c r="J9208" i="13"/>
  <c r="I9208" i="13"/>
  <c r="U118" i="18" s="1"/>
  <c r="J9200" i="13"/>
  <c r="I9200" i="13"/>
  <c r="U110" i="18" s="1"/>
  <c r="J9192" i="13"/>
  <c r="I9192" i="13"/>
  <c r="U102" i="18" s="1"/>
  <c r="J9184" i="13"/>
  <c r="I9184" i="13"/>
  <c r="U94" i="18" s="1"/>
  <c r="J9176" i="13"/>
  <c r="I9176" i="13"/>
  <c r="U86" i="18" s="1"/>
  <c r="J9168" i="13"/>
  <c r="I9168" i="13"/>
  <c r="U78" i="18" s="1"/>
  <c r="J9160" i="13"/>
  <c r="I9160" i="13"/>
  <c r="U70" i="18" s="1"/>
  <c r="J9152" i="13"/>
  <c r="I9152" i="13"/>
  <c r="U62" i="18" s="1"/>
  <c r="J9144" i="13"/>
  <c r="I9144" i="13"/>
  <c r="U54" i="18" s="1"/>
  <c r="J9136" i="13"/>
  <c r="I9136" i="13"/>
  <c r="U46" i="18" s="1"/>
  <c r="J9128" i="13"/>
  <c r="I9128" i="13"/>
  <c r="U38" i="18" s="1"/>
  <c r="J9120" i="13"/>
  <c r="I9120" i="13"/>
  <c r="U30" i="18" s="1"/>
  <c r="J9112" i="13"/>
  <c r="I9112" i="13"/>
  <c r="U22" i="18" s="1"/>
  <c r="J9104" i="13"/>
  <c r="I9104" i="13"/>
  <c r="U14" i="18" s="1"/>
  <c r="U6" i="18"/>
  <c r="J9096" i="13"/>
  <c r="I9096" i="13"/>
  <c r="J9088" i="13"/>
  <c r="I9088" i="13"/>
  <c r="T503" i="18" s="1"/>
  <c r="J9080" i="13"/>
  <c r="I9080" i="13"/>
  <c r="T495" i="18" s="1"/>
  <c r="J9072" i="13"/>
  <c r="I9072" i="13"/>
  <c r="T487" i="18" s="1"/>
  <c r="J9064" i="13"/>
  <c r="I9064" i="13"/>
  <c r="T479" i="18" s="1"/>
  <c r="J9056" i="13"/>
  <c r="I9056" i="13"/>
  <c r="T471" i="18" s="1"/>
  <c r="J9048" i="13"/>
  <c r="I9048" i="13"/>
  <c r="T463" i="18" s="1"/>
  <c r="J9040" i="13"/>
  <c r="I9040" i="13"/>
  <c r="T455" i="18" s="1"/>
  <c r="J9032" i="13"/>
  <c r="I9032" i="13"/>
  <c r="T447" i="18" s="1"/>
  <c r="J9024" i="13"/>
  <c r="I9024" i="13"/>
  <c r="T439" i="18" s="1"/>
  <c r="J9016" i="13"/>
  <c r="I9016" i="13"/>
  <c r="T431" i="18" s="1"/>
  <c r="J9008" i="13"/>
  <c r="I9008" i="13"/>
  <c r="T423" i="18" s="1"/>
  <c r="J9000" i="13"/>
  <c r="I9000" i="13"/>
  <c r="T415" i="18" s="1"/>
  <c r="J8992" i="13"/>
  <c r="I8992" i="13"/>
  <c r="T407" i="18" s="1"/>
  <c r="J8984" i="13"/>
  <c r="I8984" i="13"/>
  <c r="T399" i="18" s="1"/>
  <c r="J8976" i="13"/>
  <c r="I8976" i="13"/>
  <c r="T391" i="18" s="1"/>
  <c r="J8968" i="13"/>
  <c r="I8968" i="13"/>
  <c r="T383" i="18" s="1"/>
  <c r="J8960" i="13"/>
  <c r="I8960" i="13"/>
  <c r="T375" i="18" s="1"/>
  <c r="J8952" i="13"/>
  <c r="I8952" i="13"/>
  <c r="T367" i="18" s="1"/>
  <c r="J8944" i="13"/>
  <c r="I8944" i="13"/>
  <c r="T359" i="18" s="1"/>
  <c r="J8936" i="13"/>
  <c r="I8936" i="13"/>
  <c r="T351" i="18" s="1"/>
  <c r="J8928" i="13"/>
  <c r="I8928" i="13"/>
  <c r="T343" i="18" s="1"/>
  <c r="J8920" i="13"/>
  <c r="I8920" i="13"/>
  <c r="T335" i="18" s="1"/>
  <c r="J8912" i="13"/>
  <c r="I8912" i="13"/>
  <c r="T327" i="18" s="1"/>
  <c r="J8904" i="13"/>
  <c r="I8904" i="13"/>
  <c r="T319" i="18" s="1"/>
  <c r="J8896" i="13"/>
  <c r="I8896" i="13"/>
  <c r="T311" i="18" s="1"/>
  <c r="J8888" i="13"/>
  <c r="I8888" i="13"/>
  <c r="T303" i="18" s="1"/>
  <c r="J8880" i="13"/>
  <c r="I8880" i="13"/>
  <c r="T295" i="18" s="1"/>
  <c r="J8872" i="13"/>
  <c r="I8872" i="13"/>
  <c r="T287" i="18" s="1"/>
  <c r="J8864" i="13"/>
  <c r="I8864" i="13"/>
  <c r="T279" i="18" s="1"/>
  <c r="J8856" i="13"/>
  <c r="I8856" i="13"/>
  <c r="T271" i="18" s="1"/>
  <c r="J8848" i="13"/>
  <c r="I8848" i="13"/>
  <c r="T263" i="18" s="1"/>
  <c r="J8840" i="13"/>
  <c r="I8840" i="13"/>
  <c r="T255" i="18" s="1"/>
  <c r="J8832" i="13"/>
  <c r="I8832" i="13"/>
  <c r="T247" i="18" s="1"/>
  <c r="J8824" i="13"/>
  <c r="I8824" i="13"/>
  <c r="T239" i="18" s="1"/>
  <c r="T231" i="18"/>
  <c r="J8816" i="13"/>
  <c r="I8816" i="13"/>
  <c r="J8808" i="13"/>
  <c r="I8808" i="13"/>
  <c r="T223" i="18" s="1"/>
  <c r="J8800" i="13"/>
  <c r="I8800" i="13"/>
  <c r="T215" i="18" s="1"/>
  <c r="J8792" i="13"/>
  <c r="I8792" i="13"/>
  <c r="T207" i="18" s="1"/>
  <c r="J8784" i="13"/>
  <c r="I8784" i="13"/>
  <c r="T199" i="18" s="1"/>
  <c r="J8776" i="13"/>
  <c r="I8776" i="13"/>
  <c r="T191" i="18" s="1"/>
  <c r="J8768" i="13"/>
  <c r="I8768" i="13"/>
  <c r="T183" i="18" s="1"/>
  <c r="J8760" i="13"/>
  <c r="I8760" i="13"/>
  <c r="T175" i="18" s="1"/>
  <c r="J8752" i="13"/>
  <c r="I8752" i="13"/>
  <c r="T167" i="18" s="1"/>
  <c r="J8744" i="13"/>
  <c r="I8744" i="13"/>
  <c r="T159" i="18" s="1"/>
  <c r="J8736" i="13"/>
  <c r="I8736" i="13"/>
  <c r="T151" i="18" s="1"/>
  <c r="J8728" i="13"/>
  <c r="I8728" i="13"/>
  <c r="T143" i="18" s="1"/>
  <c r="J8720" i="13"/>
  <c r="I8720" i="13"/>
  <c r="T135" i="18" s="1"/>
  <c r="J8712" i="13"/>
  <c r="I8712" i="13"/>
  <c r="T127" i="18" s="1"/>
  <c r="J8704" i="13"/>
  <c r="I8704" i="13"/>
  <c r="T119" i="18" s="1"/>
  <c r="J8696" i="13"/>
  <c r="I8696" i="13"/>
  <c r="T111" i="18" s="1"/>
  <c r="J8688" i="13"/>
  <c r="I8688" i="13"/>
  <c r="T103" i="18" s="1"/>
  <c r="J8680" i="13"/>
  <c r="I8680" i="13"/>
  <c r="T95" i="18" s="1"/>
  <c r="J8672" i="13"/>
  <c r="I8672" i="13"/>
  <c r="T87" i="18" s="1"/>
  <c r="J8664" i="13"/>
  <c r="I8664" i="13"/>
  <c r="T79" i="18" s="1"/>
  <c r="J8656" i="13"/>
  <c r="I8656" i="13"/>
  <c r="T71" i="18" s="1"/>
  <c r="J8648" i="13"/>
  <c r="I8648" i="13"/>
  <c r="T63" i="18" s="1"/>
  <c r="J8640" i="13"/>
  <c r="I8640" i="13"/>
  <c r="T55" i="18" s="1"/>
  <c r="J8632" i="13"/>
  <c r="I8632" i="13"/>
  <c r="T47" i="18" s="1"/>
  <c r="J8624" i="13"/>
  <c r="I8624" i="13"/>
  <c r="T39" i="18" s="1"/>
  <c r="J8616" i="13"/>
  <c r="I8616" i="13"/>
  <c r="T31" i="18" s="1"/>
  <c r="J8608" i="13"/>
  <c r="I8608" i="13"/>
  <c r="T23" i="18" s="1"/>
  <c r="J8600" i="13"/>
  <c r="I8600" i="13"/>
  <c r="T15" i="18" s="1"/>
  <c r="J8592" i="13"/>
  <c r="I8592" i="13"/>
  <c r="T7" i="18" s="1"/>
  <c r="S504" i="18"/>
  <c r="J8584" i="13"/>
  <c r="I8584" i="13"/>
  <c r="J8576" i="13"/>
  <c r="I8576" i="13"/>
  <c r="S496" i="18" s="1"/>
  <c r="J8568" i="13"/>
  <c r="I8568" i="13"/>
  <c r="S488" i="18" s="1"/>
  <c r="S480" i="18"/>
  <c r="J8560" i="13"/>
  <c r="I8560" i="13"/>
  <c r="J8552" i="13"/>
  <c r="I8552" i="13"/>
  <c r="S472" i="18" s="1"/>
  <c r="J8544" i="13"/>
  <c r="I8544" i="13"/>
  <c r="S464" i="18" s="1"/>
  <c r="J8536" i="13"/>
  <c r="I8536" i="13"/>
  <c r="S456" i="18" s="1"/>
  <c r="J8528" i="13"/>
  <c r="I8528" i="13"/>
  <c r="S448" i="18" s="1"/>
  <c r="J8520" i="13"/>
  <c r="I8520" i="13"/>
  <c r="S440" i="18" s="1"/>
  <c r="J8512" i="13"/>
  <c r="I8512" i="13"/>
  <c r="S432" i="18" s="1"/>
  <c r="J8504" i="13"/>
  <c r="I8504" i="13"/>
  <c r="S424" i="18" s="1"/>
  <c r="J8496" i="13"/>
  <c r="I8496" i="13"/>
  <c r="S416" i="18" s="1"/>
  <c r="J8488" i="13"/>
  <c r="I8488" i="13"/>
  <c r="S408" i="18" s="1"/>
  <c r="J8480" i="13"/>
  <c r="I8480" i="13"/>
  <c r="S400" i="18" s="1"/>
  <c r="J8472" i="13"/>
  <c r="I8472" i="13"/>
  <c r="S392" i="18" s="1"/>
  <c r="J8464" i="13"/>
  <c r="I8464" i="13"/>
  <c r="S384" i="18" s="1"/>
  <c r="J8456" i="13"/>
  <c r="I8456" i="13"/>
  <c r="S376" i="18" s="1"/>
  <c r="J8448" i="13"/>
  <c r="I8448" i="13"/>
  <c r="S368" i="18" s="1"/>
  <c r="J8440" i="13"/>
  <c r="I8440" i="13"/>
  <c r="S360" i="18" s="1"/>
  <c r="J8432" i="13"/>
  <c r="I8432" i="13"/>
  <c r="S352" i="18" s="1"/>
  <c r="J8424" i="13"/>
  <c r="I8424" i="13"/>
  <c r="S344" i="18" s="1"/>
  <c r="J8416" i="13"/>
  <c r="I8416" i="13"/>
  <c r="S336" i="18" s="1"/>
  <c r="J8408" i="13"/>
  <c r="I8408" i="13"/>
  <c r="S328" i="18" s="1"/>
  <c r="J8400" i="13"/>
  <c r="I8400" i="13"/>
  <c r="S320" i="18" s="1"/>
  <c r="J8392" i="13"/>
  <c r="I8392" i="13"/>
  <c r="S312" i="18" s="1"/>
  <c r="J8384" i="13"/>
  <c r="I8384" i="13"/>
  <c r="S304" i="18" s="1"/>
  <c r="J8376" i="13"/>
  <c r="I8376" i="13"/>
  <c r="S296" i="18" s="1"/>
  <c r="J8368" i="13"/>
  <c r="I8368" i="13"/>
  <c r="S288" i="18" s="1"/>
  <c r="J8360" i="13"/>
  <c r="I8360" i="13"/>
  <c r="S280" i="18" s="1"/>
  <c r="J8352" i="13"/>
  <c r="I8352" i="13"/>
  <c r="S272" i="18" s="1"/>
  <c r="J8344" i="13"/>
  <c r="I8344" i="13"/>
  <c r="S264" i="18" s="1"/>
  <c r="J8336" i="13"/>
  <c r="I8336" i="13"/>
  <c r="S256" i="18" s="1"/>
  <c r="J8328" i="13"/>
  <c r="I8328" i="13"/>
  <c r="S248" i="18" s="1"/>
  <c r="J8320" i="13"/>
  <c r="I8320" i="13"/>
  <c r="S240" i="18" s="1"/>
  <c r="J8312" i="13"/>
  <c r="I8312" i="13"/>
  <c r="S232" i="18" s="1"/>
  <c r="S224" i="18"/>
  <c r="J8304" i="13"/>
  <c r="I8304" i="13"/>
  <c r="J8296" i="13"/>
  <c r="I8296" i="13"/>
  <c r="S216" i="18" s="1"/>
  <c r="J14629" i="13"/>
  <c r="I14629" i="13"/>
  <c r="J14549" i="13"/>
  <c r="I14549" i="13"/>
  <c r="J14501" i="13"/>
  <c r="I14501" i="13"/>
  <c r="J14445" i="13"/>
  <c r="I14445" i="13"/>
  <c r="J14365" i="13"/>
  <c r="I14365" i="13"/>
  <c r="J14301" i="13"/>
  <c r="I14301" i="13"/>
  <c r="J14245" i="13"/>
  <c r="I14245" i="13"/>
  <c r="J14189" i="13"/>
  <c r="I14189" i="13"/>
  <c r="J14133" i="13"/>
  <c r="I14133" i="13"/>
  <c r="J14061" i="13"/>
  <c r="I14061" i="13"/>
  <c r="J14005" i="13"/>
  <c r="I14005" i="13"/>
  <c r="J13949" i="13"/>
  <c r="I13949" i="13"/>
  <c r="J13893" i="13"/>
  <c r="I13893" i="13"/>
  <c r="J13829" i="13"/>
  <c r="I13829" i="13"/>
  <c r="J13773" i="13"/>
  <c r="I13773" i="13"/>
  <c r="J13717" i="13"/>
  <c r="I13717" i="13"/>
  <c r="J13661" i="13"/>
  <c r="I13661" i="13"/>
  <c r="J13589" i="13"/>
  <c r="I13589" i="13"/>
  <c r="J13533" i="13"/>
  <c r="I13533" i="13"/>
  <c r="J13477" i="13"/>
  <c r="I13477" i="13"/>
  <c r="J13421" i="13"/>
  <c r="I13421" i="13"/>
  <c r="J13365" i="13"/>
  <c r="I13365" i="13"/>
  <c r="J13301" i="13"/>
  <c r="I13301" i="13"/>
  <c r="J13245" i="13"/>
  <c r="I13245" i="13"/>
  <c r="J13189" i="13"/>
  <c r="I13189" i="13"/>
  <c r="J13133" i="13"/>
  <c r="I13133" i="13"/>
  <c r="J13069" i="13"/>
  <c r="I13069" i="13"/>
  <c r="J13013" i="13"/>
  <c r="I13013" i="13"/>
  <c r="J12973" i="13"/>
  <c r="I12973" i="13"/>
  <c r="J12925" i="13"/>
  <c r="I12925" i="13"/>
  <c r="J12869" i="13"/>
  <c r="I12869" i="13"/>
  <c r="J12805" i="13"/>
  <c r="I12805" i="13"/>
  <c r="J12749" i="13"/>
  <c r="I12749" i="13"/>
  <c r="J12693" i="13"/>
  <c r="I12693" i="13"/>
  <c r="J12629" i="13"/>
  <c r="I12629" i="13"/>
  <c r="P445" i="18"/>
  <c r="J12565" i="13"/>
  <c r="I12565" i="13"/>
  <c r="J12525" i="13"/>
  <c r="I12525" i="13"/>
  <c r="P405" i="18" s="1"/>
  <c r="J12469" i="13"/>
  <c r="I12469" i="13"/>
  <c r="P349" i="18" s="1"/>
  <c r="J12421" i="13"/>
  <c r="I12421" i="13"/>
  <c r="P301" i="18" s="1"/>
  <c r="J12365" i="13"/>
  <c r="I12365" i="13"/>
  <c r="P245" i="18" s="1"/>
  <c r="J12317" i="13"/>
  <c r="I12317" i="13"/>
  <c r="P197" i="18" s="1"/>
  <c r="J12261" i="13"/>
  <c r="I12261" i="13"/>
  <c r="P141" i="18" s="1"/>
  <c r="J12197" i="13"/>
  <c r="I12197" i="13"/>
  <c r="P77" i="18" s="1"/>
  <c r="J12141" i="13"/>
  <c r="I12141" i="13"/>
  <c r="P21" i="18" s="1"/>
  <c r="C470" i="18"/>
  <c r="J12085" i="13"/>
  <c r="I12085" i="13"/>
  <c r="J12029" i="13"/>
  <c r="I12029" i="13"/>
  <c r="C414" i="18" s="1"/>
  <c r="J11973" i="13"/>
  <c r="I11973" i="13"/>
  <c r="C358" i="18" s="1"/>
  <c r="J11917" i="13"/>
  <c r="I11917" i="13"/>
  <c r="C302" i="18" s="1"/>
  <c r="J11853" i="13"/>
  <c r="I11853" i="13"/>
  <c r="C238" i="18" s="1"/>
  <c r="J11789" i="13"/>
  <c r="I11789" i="13"/>
  <c r="C174" i="18" s="1"/>
  <c r="J11733" i="13"/>
  <c r="I11733" i="13"/>
  <c r="C118" i="18" s="1"/>
  <c r="C62" i="18"/>
  <c r="J11677" i="13"/>
  <c r="I11677" i="13"/>
  <c r="J11613" i="13"/>
  <c r="I11613" i="13"/>
  <c r="R503" i="18" s="1"/>
  <c r="J11557" i="13"/>
  <c r="I11557" i="13"/>
  <c r="R447" i="18" s="1"/>
  <c r="J11501" i="13"/>
  <c r="I11501" i="13"/>
  <c r="R391" i="18" s="1"/>
  <c r="J11445" i="13"/>
  <c r="I11445" i="13"/>
  <c r="R335" i="18" s="1"/>
  <c r="J11389" i="13"/>
  <c r="I11389" i="13"/>
  <c r="R279" i="18" s="1"/>
  <c r="J11325" i="13"/>
  <c r="I11325" i="13"/>
  <c r="R215" i="18" s="1"/>
  <c r="J11261" i="13"/>
  <c r="I11261" i="13"/>
  <c r="R151" i="18" s="1"/>
  <c r="J11213" i="13"/>
  <c r="I11213" i="13"/>
  <c r="R103" i="18" s="1"/>
  <c r="J11157" i="13"/>
  <c r="I11157" i="13"/>
  <c r="R47" i="18" s="1"/>
  <c r="J11101" i="13"/>
  <c r="I11101" i="13"/>
  <c r="Q496" i="18" s="1"/>
  <c r="J11037" i="13"/>
  <c r="I11037" i="13"/>
  <c r="Q432" i="18" s="1"/>
  <c r="Q376" i="18"/>
  <c r="J10981" i="13"/>
  <c r="I10981" i="13"/>
  <c r="J10925" i="13"/>
  <c r="I10925" i="13"/>
  <c r="Q320" i="18" s="1"/>
  <c r="J10861" i="13"/>
  <c r="I10861" i="13"/>
  <c r="Q256" i="18" s="1"/>
  <c r="J10805" i="13"/>
  <c r="I10805" i="13"/>
  <c r="Q200" i="18" s="1"/>
  <c r="J10749" i="13"/>
  <c r="I10749" i="13"/>
  <c r="Q144" i="18" s="1"/>
  <c r="J10685" i="13"/>
  <c r="I10685" i="13"/>
  <c r="Q80" i="18" s="1"/>
  <c r="J10621" i="13"/>
  <c r="I10621" i="13"/>
  <c r="Q16" i="18" s="1"/>
  <c r="W465" i="18"/>
  <c r="J10565" i="13"/>
  <c r="I10565" i="13"/>
  <c r="J10501" i="13"/>
  <c r="I10501" i="13"/>
  <c r="W401" i="18" s="1"/>
  <c r="J10445" i="13"/>
  <c r="I10445" i="13"/>
  <c r="W345" i="18" s="1"/>
  <c r="J10381" i="13"/>
  <c r="I10381" i="13"/>
  <c r="W281" i="18" s="1"/>
  <c r="J10325" i="13"/>
  <c r="I10325" i="13"/>
  <c r="W225" i="18" s="1"/>
  <c r="J10277" i="13"/>
  <c r="I10277" i="13"/>
  <c r="W177" i="18" s="1"/>
  <c r="J10221" i="13"/>
  <c r="I10221" i="13"/>
  <c r="W121" i="18" s="1"/>
  <c r="J10157" i="13"/>
  <c r="I10157" i="13"/>
  <c r="W57" i="18" s="1"/>
  <c r="J10109" i="13"/>
  <c r="I10109" i="13"/>
  <c r="W9" i="18" s="1"/>
  <c r="J10061" i="13"/>
  <c r="I10061" i="13"/>
  <c r="V466" i="18" s="1"/>
  <c r="J10005" i="13"/>
  <c r="I10005" i="13"/>
  <c r="V410" i="18" s="1"/>
  <c r="J9941" i="13"/>
  <c r="I9941" i="13"/>
  <c r="V346" i="18" s="1"/>
  <c r="J9877" i="13"/>
  <c r="I9877" i="13"/>
  <c r="V282" i="18" s="1"/>
  <c r="V226" i="18"/>
  <c r="J9821" i="13"/>
  <c r="I9821" i="13"/>
  <c r="J9765" i="13"/>
  <c r="I9765" i="13"/>
  <c r="V170" i="18" s="1"/>
  <c r="J9709" i="13"/>
  <c r="I9709" i="13"/>
  <c r="V114" i="18" s="1"/>
  <c r="J9661" i="13"/>
  <c r="I9661" i="13"/>
  <c r="V66" i="18" s="1"/>
  <c r="J9605" i="13"/>
  <c r="I9605" i="13"/>
  <c r="V10" i="18" s="1"/>
  <c r="J9541" i="13"/>
  <c r="I9541" i="13"/>
  <c r="U451" i="18" s="1"/>
  <c r="J9485" i="13"/>
  <c r="I9485" i="13"/>
  <c r="U395" i="18" s="1"/>
  <c r="J9429" i="13"/>
  <c r="I9429" i="13"/>
  <c r="U339" i="18" s="1"/>
  <c r="J9373" i="13"/>
  <c r="I9373" i="13"/>
  <c r="U283" i="18" s="1"/>
  <c r="U219" i="18"/>
  <c r="J9309" i="13"/>
  <c r="I9309" i="13"/>
  <c r="J9253" i="13"/>
  <c r="I9253" i="13"/>
  <c r="U163" i="18" s="1"/>
  <c r="J9197" i="13"/>
  <c r="I9197" i="13"/>
  <c r="U107" i="18" s="1"/>
  <c r="U59" i="18"/>
  <c r="J9149" i="13"/>
  <c r="I9149" i="13"/>
  <c r="J9069" i="13"/>
  <c r="I9069" i="13"/>
  <c r="T484" i="18" s="1"/>
  <c r="J9013" i="13"/>
  <c r="I9013" i="13"/>
  <c r="T428" i="18" s="1"/>
  <c r="J8949" i="13"/>
  <c r="I8949" i="13"/>
  <c r="T364" i="18" s="1"/>
  <c r="J8893" i="13"/>
  <c r="I8893" i="13"/>
  <c r="T308" i="18" s="1"/>
  <c r="J8837" i="13"/>
  <c r="I8837" i="13"/>
  <c r="T252" i="18" s="1"/>
  <c r="J8789" i="13"/>
  <c r="I8789" i="13"/>
  <c r="T204" i="18" s="1"/>
  <c r="J8725" i="13"/>
  <c r="I8725" i="13"/>
  <c r="T140" i="18" s="1"/>
  <c r="J8669" i="13"/>
  <c r="I8669" i="13"/>
  <c r="T84" i="18" s="1"/>
  <c r="J8613" i="13"/>
  <c r="I8613" i="13"/>
  <c r="T28" i="18" s="1"/>
  <c r="J8557" i="13"/>
  <c r="I8557" i="13"/>
  <c r="S477" i="18" s="1"/>
  <c r="J8501" i="13"/>
  <c r="I8501" i="13"/>
  <c r="S421" i="18" s="1"/>
  <c r="J8453" i="13"/>
  <c r="I8453" i="13"/>
  <c r="S373" i="18" s="1"/>
  <c r="J8405" i="13"/>
  <c r="I8405" i="13"/>
  <c r="S325" i="18" s="1"/>
  <c r="J8349" i="13"/>
  <c r="I8349" i="13"/>
  <c r="S269" i="18" s="1"/>
  <c r="J8293" i="13"/>
  <c r="I8293" i="13"/>
  <c r="S213" i="18" s="1"/>
  <c r="J8237" i="13"/>
  <c r="I8237" i="13"/>
  <c r="S157" i="18" s="1"/>
  <c r="J8181" i="13"/>
  <c r="I8181" i="13"/>
  <c r="S101" i="18" s="1"/>
  <c r="J8125" i="13"/>
  <c r="I8125" i="13"/>
  <c r="S45" i="18" s="1"/>
  <c r="J8077" i="13"/>
  <c r="I8077" i="13"/>
  <c r="J8037" i="13"/>
  <c r="I8037" i="13"/>
  <c r="J7981" i="13"/>
  <c r="I7981" i="13"/>
  <c r="J7925" i="13"/>
  <c r="I7925" i="13"/>
  <c r="J7861" i="13"/>
  <c r="I7861" i="13"/>
  <c r="J7805" i="13"/>
  <c r="I7805" i="13"/>
  <c r="J7749" i="13"/>
  <c r="I7749" i="13"/>
  <c r="J7677" i="13"/>
  <c r="I7677" i="13"/>
  <c r="J7621" i="13"/>
  <c r="I7621" i="13"/>
  <c r="J7565" i="13"/>
  <c r="I7565" i="13"/>
  <c r="J7501" i="13"/>
  <c r="I7501" i="13"/>
  <c r="J7445" i="13"/>
  <c r="I7445" i="13"/>
  <c r="J7389" i="13"/>
  <c r="I7389" i="13"/>
  <c r="J7333" i="13"/>
  <c r="I7333" i="13"/>
  <c r="J7277" i="13"/>
  <c r="I7277" i="13"/>
  <c r="J7213" i="13"/>
  <c r="I7213" i="13"/>
  <c r="J7165" i="13"/>
  <c r="I7165" i="13"/>
  <c r="J7101" i="13"/>
  <c r="I7101" i="13"/>
  <c r="J7045" i="13"/>
  <c r="I7045" i="13"/>
  <c r="J6989" i="13"/>
  <c r="I6989" i="13"/>
  <c r="J6933" i="13"/>
  <c r="I6933" i="13"/>
  <c r="J6877" i="13"/>
  <c r="I6877" i="13"/>
  <c r="J6821" i="13"/>
  <c r="I6821" i="13"/>
  <c r="J6765" i="13"/>
  <c r="I6765" i="13"/>
  <c r="J6725" i="13"/>
  <c r="I6725" i="13"/>
  <c r="J6669" i="13"/>
  <c r="I6669" i="13"/>
  <c r="J6621" i="13"/>
  <c r="I6621" i="13"/>
  <c r="J14636" i="13"/>
  <c r="I14636" i="13"/>
  <c r="J14572" i="13"/>
  <c r="I14572" i="13"/>
  <c r="J14524" i="13"/>
  <c r="I14524" i="13"/>
  <c r="J14452" i="13"/>
  <c r="I14452" i="13"/>
  <c r="J14396" i="13"/>
  <c r="I14396" i="13"/>
  <c r="J14340" i="13"/>
  <c r="I14340" i="13"/>
  <c r="J14284" i="13"/>
  <c r="I14284" i="13"/>
  <c r="J14236" i="13"/>
  <c r="I14236" i="13"/>
  <c r="J14172" i="13"/>
  <c r="I14172" i="13"/>
  <c r="J14108" i="13"/>
  <c r="I14108" i="13"/>
  <c r="J14044" i="13"/>
  <c r="I14044" i="13"/>
  <c r="J13988" i="13"/>
  <c r="I13988" i="13"/>
  <c r="J13940" i="13"/>
  <c r="I13940" i="13"/>
  <c r="J13884" i="13"/>
  <c r="I13884" i="13"/>
  <c r="J13828" i="13"/>
  <c r="I13828" i="13"/>
  <c r="J13764" i="13"/>
  <c r="I13764" i="13"/>
  <c r="J13708" i="13"/>
  <c r="I13708" i="13"/>
  <c r="J13660" i="13"/>
  <c r="I13660" i="13"/>
  <c r="J13612" i="13"/>
  <c r="I13612" i="13"/>
  <c r="J13556" i="13"/>
  <c r="I13556" i="13"/>
  <c r="J13500" i="13"/>
  <c r="I13500" i="13"/>
  <c r="J13444" i="13"/>
  <c r="I13444" i="13"/>
  <c r="J13388" i="13"/>
  <c r="I13388" i="13"/>
  <c r="J13316" i="13"/>
  <c r="I13316" i="13"/>
  <c r="J13260" i="13"/>
  <c r="I13260" i="13"/>
  <c r="J13204" i="13"/>
  <c r="I13204" i="13"/>
  <c r="J13148" i="13"/>
  <c r="I13148" i="13"/>
  <c r="J13092" i="13"/>
  <c r="I13092" i="13"/>
  <c r="J13036" i="13"/>
  <c r="I13036" i="13"/>
  <c r="J12972" i="13"/>
  <c r="I12972" i="13"/>
  <c r="J12924" i="13"/>
  <c r="I12924" i="13"/>
  <c r="J12868" i="13"/>
  <c r="I12868" i="13"/>
  <c r="J12820" i="13"/>
  <c r="I12820" i="13"/>
  <c r="J12756" i="13"/>
  <c r="I12756" i="13"/>
  <c r="J12708" i="13"/>
  <c r="I12708" i="13"/>
  <c r="J12668" i="13"/>
  <c r="I12668" i="13"/>
  <c r="J12612" i="13"/>
  <c r="I12612" i="13"/>
  <c r="P492" i="18" s="1"/>
  <c r="J12548" i="13"/>
  <c r="I12548" i="13"/>
  <c r="P428" i="18" s="1"/>
  <c r="J12484" i="13"/>
  <c r="I12484" i="13"/>
  <c r="P364" i="18" s="1"/>
  <c r="J12428" i="13"/>
  <c r="I12428" i="13"/>
  <c r="P308" i="18" s="1"/>
  <c r="J12356" i="13"/>
  <c r="I12356" i="13"/>
  <c r="P236" i="18" s="1"/>
  <c r="J12308" i="13"/>
  <c r="I12308" i="13"/>
  <c r="P188" i="18" s="1"/>
  <c r="J12252" i="13"/>
  <c r="I12252" i="13"/>
  <c r="P132" i="18" s="1"/>
  <c r="J12204" i="13"/>
  <c r="I12204" i="13"/>
  <c r="P84" i="18" s="1"/>
  <c r="J12148" i="13"/>
  <c r="I12148" i="13"/>
  <c r="P28" i="18" s="1"/>
  <c r="J12092" i="13"/>
  <c r="I12092" i="13"/>
  <c r="C477" i="18" s="1"/>
  <c r="J12036" i="13"/>
  <c r="I12036" i="13"/>
  <c r="C421" i="18" s="1"/>
  <c r="C357" i="18"/>
  <c r="J11972" i="13"/>
  <c r="I11972" i="13"/>
  <c r="J11916" i="13"/>
  <c r="I11916" i="13"/>
  <c r="C301" i="18" s="1"/>
  <c r="J11868" i="13"/>
  <c r="I11868" i="13"/>
  <c r="C253" i="18" s="1"/>
  <c r="J11812" i="13"/>
  <c r="I11812" i="13"/>
  <c r="C197" i="18" s="1"/>
  <c r="J11748" i="13"/>
  <c r="I11748" i="13"/>
  <c r="C133" i="18" s="1"/>
  <c r="J11700" i="13"/>
  <c r="I11700" i="13"/>
  <c r="C85" i="18" s="1"/>
  <c r="J11644" i="13"/>
  <c r="I11644" i="13"/>
  <c r="C29" i="18" s="1"/>
  <c r="J11596" i="13"/>
  <c r="I11596" i="13"/>
  <c r="R486" i="18" s="1"/>
  <c r="J11548" i="13"/>
  <c r="I11548" i="13"/>
  <c r="R438" i="18" s="1"/>
  <c r="J11492" i="13"/>
  <c r="I11492" i="13"/>
  <c r="R382" i="18" s="1"/>
  <c r="J11452" i="13"/>
  <c r="I11452" i="13"/>
  <c r="R342" i="18" s="1"/>
  <c r="J11268" i="13"/>
  <c r="I11268" i="13"/>
  <c r="R158" i="18" s="1"/>
  <c r="J14611" i="13"/>
  <c r="I14611" i="13"/>
  <c r="J14563" i="13"/>
  <c r="I14563" i="13"/>
  <c r="J14515" i="13"/>
  <c r="I14515" i="13"/>
  <c r="J14459" i="13"/>
  <c r="I14459" i="13"/>
  <c r="J14411" i="13"/>
  <c r="I14411" i="13"/>
  <c r="J14363" i="13"/>
  <c r="I14363" i="13"/>
  <c r="J14315" i="13"/>
  <c r="I14315" i="13"/>
  <c r="J14267" i="13"/>
  <c r="I14267" i="13"/>
  <c r="J14219" i="13"/>
  <c r="I14219" i="13"/>
  <c r="J14171" i="13"/>
  <c r="I14171" i="13"/>
  <c r="J14115" i="13"/>
  <c r="I14115" i="13"/>
  <c r="J14075" i="13"/>
  <c r="I14075" i="13"/>
  <c r="J14027" i="13"/>
  <c r="I14027" i="13"/>
  <c r="J13979" i="13"/>
  <c r="I13979" i="13"/>
  <c r="J13931" i="13"/>
  <c r="I13931" i="13"/>
  <c r="J13875" i="13"/>
  <c r="I13875" i="13"/>
  <c r="J13835" i="13"/>
  <c r="I13835" i="13"/>
  <c r="J13779" i="13"/>
  <c r="I13779" i="13"/>
  <c r="J13723" i="13"/>
  <c r="I13723" i="13"/>
  <c r="J13675" i="13"/>
  <c r="I13675" i="13"/>
  <c r="J13619" i="13"/>
  <c r="I13619" i="13"/>
  <c r="J13571" i="13"/>
  <c r="I13571" i="13"/>
  <c r="J13531" i="13"/>
  <c r="I13531" i="13"/>
  <c r="J13483" i="13"/>
  <c r="I13483" i="13"/>
  <c r="J13427" i="13"/>
  <c r="I13427" i="13"/>
  <c r="J13379" i="13"/>
  <c r="I13379" i="13"/>
  <c r="J13331" i="13"/>
  <c r="I13331" i="13"/>
  <c r="J13283" i="13"/>
  <c r="I13283" i="13"/>
  <c r="J13227" i="13"/>
  <c r="I13227" i="13"/>
  <c r="J13179" i="13"/>
  <c r="I13179" i="13"/>
  <c r="J13131" i="13"/>
  <c r="I13131" i="13"/>
  <c r="J13083" i="13"/>
  <c r="I13083" i="13"/>
  <c r="J13027" i="13"/>
  <c r="I13027" i="13"/>
  <c r="J12987" i="13"/>
  <c r="I12987" i="13"/>
  <c r="J12939" i="13"/>
  <c r="I12939" i="13"/>
  <c r="J12899" i="13"/>
  <c r="I12899" i="13"/>
  <c r="J12859" i="13"/>
  <c r="I12859" i="13"/>
  <c r="J12819" i="13"/>
  <c r="I12819" i="13"/>
  <c r="J12715" i="13"/>
  <c r="I12715" i="13"/>
  <c r="J12675" i="13"/>
  <c r="I12675" i="13"/>
  <c r="J12635" i="13"/>
  <c r="I12635" i="13"/>
  <c r="J12595" i="13"/>
  <c r="I12595" i="13"/>
  <c r="P475" i="18" s="1"/>
  <c r="J12555" i="13"/>
  <c r="I12555" i="13"/>
  <c r="P435" i="18" s="1"/>
  <c r="J12507" i="13"/>
  <c r="I12507" i="13"/>
  <c r="P387" i="18" s="1"/>
  <c r="J12467" i="13"/>
  <c r="I12467" i="13"/>
  <c r="P347" i="18" s="1"/>
  <c r="J12427" i="13"/>
  <c r="I12427" i="13"/>
  <c r="P307" i="18" s="1"/>
  <c r="J12387" i="13"/>
  <c r="I12387" i="13"/>
  <c r="P267" i="18" s="1"/>
  <c r="J12339" i="13"/>
  <c r="I12339" i="13"/>
  <c r="P219" i="18" s="1"/>
  <c r="J12299" i="13"/>
  <c r="I12299" i="13"/>
  <c r="P179" i="18" s="1"/>
  <c r="J12259" i="13"/>
  <c r="I12259" i="13"/>
  <c r="P139" i="18" s="1"/>
  <c r="J12219" i="13"/>
  <c r="I12219" i="13"/>
  <c r="P99" i="18" s="1"/>
  <c r="J12187" i="13"/>
  <c r="I12187" i="13"/>
  <c r="P67" i="18" s="1"/>
  <c r="J12147" i="13"/>
  <c r="I12147" i="13"/>
  <c r="P27" i="18" s="1"/>
  <c r="J12099" i="13"/>
  <c r="I12099" i="13"/>
  <c r="C484" i="18" s="1"/>
  <c r="J12059" i="13"/>
  <c r="I12059" i="13"/>
  <c r="C444" i="18" s="1"/>
  <c r="J12019" i="13"/>
  <c r="I12019" i="13"/>
  <c r="C404" i="18" s="1"/>
  <c r="J11987" i="13"/>
  <c r="I11987" i="13"/>
  <c r="C372" i="18" s="1"/>
  <c r="J11947" i="13"/>
  <c r="I11947" i="13"/>
  <c r="C332" i="18" s="1"/>
  <c r="J11907" i="13"/>
  <c r="I11907" i="13"/>
  <c r="C292" i="18" s="1"/>
  <c r="J11859" i="13"/>
  <c r="I11859" i="13"/>
  <c r="C244" i="18" s="1"/>
  <c r="J11819" i="13"/>
  <c r="I11819" i="13"/>
  <c r="C204" i="18" s="1"/>
  <c r="J11779" i="13"/>
  <c r="I11779" i="13"/>
  <c r="C164" i="18" s="1"/>
  <c r="J11739" i="13"/>
  <c r="I11739" i="13"/>
  <c r="C124" i="18" s="1"/>
  <c r="J11699" i="13"/>
  <c r="I11699" i="13"/>
  <c r="C84" i="18" s="1"/>
  <c r="J11651" i="13"/>
  <c r="I11651" i="13"/>
  <c r="C36" i="18" s="1"/>
  <c r="J11611" i="13"/>
  <c r="I11611" i="13"/>
  <c r="R501" i="18" s="1"/>
  <c r="J11571" i="13"/>
  <c r="I11571" i="13"/>
  <c r="R461" i="18" s="1"/>
  <c r="J11531" i="13"/>
  <c r="I11531" i="13"/>
  <c r="R421" i="18" s="1"/>
  <c r="J11483" i="13"/>
  <c r="I11483" i="13"/>
  <c r="R373" i="18" s="1"/>
  <c r="J11443" i="13"/>
  <c r="I11443" i="13"/>
  <c r="R333" i="18" s="1"/>
  <c r="J11403" i="13"/>
  <c r="I11403" i="13"/>
  <c r="R293" i="18" s="1"/>
  <c r="J11379" i="13"/>
  <c r="I11379" i="13"/>
  <c r="R269" i="18" s="1"/>
  <c r="J11339" i="13"/>
  <c r="I11339" i="13"/>
  <c r="R229" i="18" s="1"/>
  <c r="J11299" i="13"/>
  <c r="I11299" i="13"/>
  <c r="R189" i="18" s="1"/>
  <c r="J11259" i="13"/>
  <c r="I11259" i="13"/>
  <c r="R149" i="18" s="1"/>
  <c r="R101" i="18"/>
  <c r="J11211" i="13"/>
  <c r="I11211" i="13"/>
  <c r="J11171" i="13"/>
  <c r="I11171" i="13"/>
  <c r="R61" i="18" s="1"/>
  <c r="J11131" i="13"/>
  <c r="I11131" i="13"/>
  <c r="R21" i="18" s="1"/>
  <c r="J11091" i="13"/>
  <c r="I11091" i="13"/>
  <c r="Q486" i="18" s="1"/>
  <c r="J11051" i="13"/>
  <c r="I11051" i="13"/>
  <c r="Q446" i="18" s="1"/>
  <c r="J11003" i="13"/>
  <c r="I11003" i="13"/>
  <c r="Q398" i="18" s="1"/>
  <c r="J10963" i="13"/>
  <c r="I10963" i="13"/>
  <c r="Q358" i="18" s="1"/>
  <c r="J10923" i="13"/>
  <c r="I10923" i="13"/>
  <c r="Q318" i="18" s="1"/>
  <c r="J10883" i="13"/>
  <c r="I10883" i="13"/>
  <c r="Q278" i="18" s="1"/>
  <c r="J10835" i="13"/>
  <c r="I10835" i="13"/>
  <c r="Q230" i="18" s="1"/>
  <c r="J10795" i="13"/>
  <c r="I10795" i="13"/>
  <c r="Q190" i="18" s="1"/>
  <c r="Q150" i="18"/>
  <c r="J10755" i="13"/>
  <c r="I10755" i="13"/>
  <c r="J10707" i="13"/>
  <c r="I10707" i="13"/>
  <c r="Q102" i="18" s="1"/>
  <c r="J10667" i="13"/>
  <c r="I10667" i="13"/>
  <c r="Q62" i="18" s="1"/>
  <c r="J10627" i="13"/>
  <c r="I10627" i="13"/>
  <c r="Q22" i="18" s="1"/>
  <c r="J10587" i="13"/>
  <c r="I10587" i="13"/>
  <c r="W487" i="18" s="1"/>
  <c r="J10539" i="13"/>
  <c r="I10539" i="13"/>
  <c r="W439" i="18" s="1"/>
  <c r="J10499" i="13"/>
  <c r="I10499" i="13"/>
  <c r="W399" i="18" s="1"/>
  <c r="J10459" i="13"/>
  <c r="I10459" i="13"/>
  <c r="W359" i="18" s="1"/>
  <c r="J10419" i="13"/>
  <c r="I10419" i="13"/>
  <c r="W319" i="18" s="1"/>
  <c r="J10379" i="13"/>
  <c r="I10379" i="13"/>
  <c r="W279" i="18" s="1"/>
  <c r="J10347" i="13"/>
  <c r="I10347" i="13"/>
  <c r="W247" i="18" s="1"/>
  <c r="J10307" i="13"/>
  <c r="I10307" i="13"/>
  <c r="W207" i="18" s="1"/>
  <c r="J10259" i="13"/>
  <c r="I10259" i="13"/>
  <c r="W159" i="18" s="1"/>
  <c r="J10219" i="13"/>
  <c r="I10219" i="13"/>
  <c r="W119" i="18" s="1"/>
  <c r="J10179" i="13"/>
  <c r="I10179" i="13"/>
  <c r="W79" i="18" s="1"/>
  <c r="J10147" i="13"/>
  <c r="I10147" i="13"/>
  <c r="W47" i="18" s="1"/>
  <c r="J10099" i="13"/>
  <c r="I10099" i="13"/>
  <c r="V504" i="18" s="1"/>
  <c r="V464" i="18"/>
  <c r="J10059" i="13"/>
  <c r="I10059" i="13"/>
  <c r="J10027" i="13"/>
  <c r="I10027" i="13"/>
  <c r="V432" i="18" s="1"/>
  <c r="J9987" i="13"/>
  <c r="I9987" i="13"/>
  <c r="V392" i="18" s="1"/>
  <c r="J9939" i="13"/>
  <c r="I9939" i="13"/>
  <c r="V344" i="18" s="1"/>
  <c r="J9899" i="13"/>
  <c r="I9899" i="13"/>
  <c r="V304" i="18" s="1"/>
  <c r="J9859" i="13"/>
  <c r="I9859" i="13"/>
  <c r="V264" i="18" s="1"/>
  <c r="J9819" i="13"/>
  <c r="I9819" i="13"/>
  <c r="V224" i="18" s="1"/>
  <c r="J9771" i="13"/>
  <c r="I9771" i="13"/>
  <c r="V176" i="18" s="1"/>
  <c r="J9731" i="13"/>
  <c r="I9731" i="13"/>
  <c r="V136" i="18" s="1"/>
  <c r="J9691" i="13"/>
  <c r="I9691" i="13"/>
  <c r="V96" i="18" s="1"/>
  <c r="J9651" i="13"/>
  <c r="I9651" i="13"/>
  <c r="V56" i="18" s="1"/>
  <c r="J9603" i="13"/>
  <c r="I9603" i="13"/>
  <c r="V8" i="18" s="1"/>
  <c r="J9563" i="13"/>
  <c r="I9563" i="13"/>
  <c r="U473" i="18" s="1"/>
  <c r="J9523" i="13"/>
  <c r="I9523" i="13"/>
  <c r="U433" i="18" s="1"/>
  <c r="J9483" i="13"/>
  <c r="I9483" i="13"/>
  <c r="U393" i="18" s="1"/>
  <c r="J9443" i="13"/>
  <c r="I9443" i="13"/>
  <c r="U353" i="18" s="1"/>
  <c r="J9395" i="13"/>
  <c r="I9395" i="13"/>
  <c r="U305" i="18" s="1"/>
  <c r="J9355" i="13"/>
  <c r="I9355" i="13"/>
  <c r="U265" i="18" s="1"/>
  <c r="J9315" i="13"/>
  <c r="I9315" i="13"/>
  <c r="U225" i="18" s="1"/>
  <c r="J9283" i="13"/>
  <c r="I9283" i="13"/>
  <c r="U193" i="18" s="1"/>
  <c r="J9243" i="13"/>
  <c r="I9243" i="13"/>
  <c r="U153" i="18" s="1"/>
  <c r="J9203" i="13"/>
  <c r="I9203" i="13"/>
  <c r="U113" i="18" s="1"/>
  <c r="J9155" i="13"/>
  <c r="I9155" i="13"/>
  <c r="U65" i="18" s="1"/>
  <c r="J9115" i="13"/>
  <c r="I9115" i="13"/>
  <c r="U25" i="18" s="1"/>
  <c r="J9075" i="13"/>
  <c r="I9075" i="13"/>
  <c r="T490" i="18" s="1"/>
  <c r="J9035" i="13"/>
  <c r="I9035" i="13"/>
  <c r="T450" i="18" s="1"/>
  <c r="J9003" i="13"/>
  <c r="I9003" i="13"/>
  <c r="T418" i="18" s="1"/>
  <c r="J8963" i="13"/>
  <c r="I8963" i="13"/>
  <c r="T378" i="18" s="1"/>
  <c r="J8931" i="13"/>
  <c r="I8931" i="13"/>
  <c r="T346" i="18" s="1"/>
  <c r="J8875" i="13"/>
  <c r="I8875" i="13"/>
  <c r="T290" i="18" s="1"/>
  <c r="J8467" i="13"/>
  <c r="I8467" i="13"/>
  <c r="S387" i="18" s="1"/>
  <c r="J2" i="13"/>
  <c r="I2" i="13"/>
  <c r="J14639" i="13"/>
  <c r="I14639" i="13"/>
  <c r="J14631" i="13"/>
  <c r="I14631" i="13"/>
  <c r="J14623" i="13"/>
  <c r="I14623" i="13"/>
  <c r="J14615" i="13"/>
  <c r="I14615" i="13"/>
  <c r="J14607" i="13"/>
  <c r="I14607" i="13"/>
  <c r="J14599" i="13"/>
  <c r="I14599" i="13"/>
  <c r="J14591" i="13"/>
  <c r="I14591" i="13"/>
  <c r="J14583" i="13"/>
  <c r="I14583" i="13"/>
  <c r="J14575" i="13"/>
  <c r="I14575" i="13"/>
  <c r="J14567" i="13"/>
  <c r="I14567" i="13"/>
  <c r="J14559" i="13"/>
  <c r="I14559" i="13"/>
  <c r="J14551" i="13"/>
  <c r="I14551" i="13"/>
  <c r="J14543" i="13"/>
  <c r="I14543" i="13"/>
  <c r="J14535" i="13"/>
  <c r="I14535" i="13"/>
  <c r="J14527" i="13"/>
  <c r="I14527" i="13"/>
  <c r="J14519" i="13"/>
  <c r="I14519" i="13"/>
  <c r="J14511" i="13"/>
  <c r="I14511" i="13"/>
  <c r="J14503" i="13"/>
  <c r="I14503" i="13"/>
  <c r="J14495" i="13"/>
  <c r="I14495" i="13"/>
  <c r="J14487" i="13"/>
  <c r="I14487" i="13"/>
  <c r="J14479" i="13"/>
  <c r="I14479" i="13"/>
  <c r="J14471" i="13"/>
  <c r="I14471" i="13"/>
  <c r="J14463" i="13"/>
  <c r="I14463" i="13"/>
  <c r="J14455" i="13"/>
  <c r="I14455" i="13"/>
  <c r="J14447" i="13"/>
  <c r="I14447" i="13"/>
  <c r="J14439" i="13"/>
  <c r="I14439" i="13"/>
  <c r="J14431" i="13"/>
  <c r="I14431" i="13"/>
  <c r="J14423" i="13"/>
  <c r="I14423" i="13"/>
  <c r="J14415" i="13"/>
  <c r="I14415" i="13"/>
  <c r="J14407" i="13"/>
  <c r="I14407" i="13"/>
  <c r="J14399" i="13"/>
  <c r="I14399" i="13"/>
  <c r="J14391" i="13"/>
  <c r="I14391" i="13"/>
  <c r="J14383" i="13"/>
  <c r="I14383" i="13"/>
  <c r="J14375" i="13"/>
  <c r="I14375" i="13"/>
  <c r="J14367" i="13"/>
  <c r="I14367" i="13"/>
  <c r="J14359" i="13"/>
  <c r="I14359" i="13"/>
  <c r="J14351" i="13"/>
  <c r="I14351" i="13"/>
  <c r="J14343" i="13"/>
  <c r="I14343" i="13"/>
  <c r="J14335" i="13"/>
  <c r="I14335" i="13"/>
  <c r="J14327" i="13"/>
  <c r="I14327" i="13"/>
  <c r="J14319" i="13"/>
  <c r="I14319" i="13"/>
  <c r="J14311" i="13"/>
  <c r="I14311" i="13"/>
  <c r="J14303" i="13"/>
  <c r="I14303" i="13"/>
  <c r="J14295" i="13"/>
  <c r="I14295" i="13"/>
  <c r="J14287" i="13"/>
  <c r="I14287" i="13"/>
  <c r="J14279" i="13"/>
  <c r="I14279" i="13"/>
  <c r="J14271" i="13"/>
  <c r="I14271" i="13"/>
  <c r="J14263" i="13"/>
  <c r="I14263" i="13"/>
  <c r="J14255" i="13"/>
  <c r="I14255" i="13"/>
  <c r="J14247" i="13"/>
  <c r="I14247" i="13"/>
  <c r="J14239" i="13"/>
  <c r="I14239" i="13"/>
  <c r="J14231" i="13"/>
  <c r="I14231" i="13"/>
  <c r="J14223" i="13"/>
  <c r="I14223" i="13"/>
  <c r="J14215" i="13"/>
  <c r="I14215" i="13"/>
  <c r="J14207" i="13"/>
  <c r="I14207" i="13"/>
  <c r="J14199" i="13"/>
  <c r="I14199" i="13"/>
  <c r="J14191" i="13"/>
  <c r="I14191" i="13"/>
  <c r="J14183" i="13"/>
  <c r="I14183" i="13"/>
  <c r="J14175" i="13"/>
  <c r="I14175" i="13"/>
  <c r="J14167" i="13"/>
  <c r="I14167" i="13"/>
  <c r="J14159" i="13"/>
  <c r="I14159" i="13"/>
  <c r="J14151" i="13"/>
  <c r="I14151" i="13"/>
  <c r="J14143" i="13"/>
  <c r="I14143" i="13"/>
  <c r="J14135" i="13"/>
  <c r="I14135" i="13"/>
  <c r="J14127" i="13"/>
  <c r="I14127" i="13"/>
  <c r="J14119" i="13"/>
  <c r="I14119" i="13"/>
  <c r="J14111" i="13"/>
  <c r="I14111" i="13"/>
  <c r="J14103" i="13"/>
  <c r="I14103" i="13"/>
  <c r="J14095" i="13"/>
  <c r="I14095" i="13"/>
  <c r="J14087" i="13"/>
  <c r="I14087" i="13"/>
  <c r="J14079" i="13"/>
  <c r="I14079" i="13"/>
  <c r="J14071" i="13"/>
  <c r="I14071" i="13"/>
  <c r="J14063" i="13"/>
  <c r="I14063" i="13"/>
  <c r="J14055" i="13"/>
  <c r="I14055" i="13"/>
  <c r="J14047" i="13"/>
  <c r="I14047" i="13"/>
  <c r="J14039" i="13"/>
  <c r="I14039" i="13"/>
  <c r="J14031" i="13"/>
  <c r="I14031" i="13"/>
  <c r="J14023" i="13"/>
  <c r="I14023" i="13"/>
  <c r="J14015" i="13"/>
  <c r="I14015" i="13"/>
  <c r="J14007" i="13"/>
  <c r="I14007" i="13"/>
  <c r="J13999" i="13"/>
  <c r="I13999" i="13"/>
  <c r="J13991" i="13"/>
  <c r="I13991" i="13"/>
  <c r="J13983" i="13"/>
  <c r="I13983" i="13"/>
  <c r="J13975" i="13"/>
  <c r="I13975" i="13"/>
  <c r="J13967" i="13"/>
  <c r="I13967" i="13"/>
  <c r="J13959" i="13"/>
  <c r="I13959" i="13"/>
  <c r="J13951" i="13"/>
  <c r="I13951" i="13"/>
  <c r="J13943" i="13"/>
  <c r="I13943" i="13"/>
  <c r="J13935" i="13"/>
  <c r="I13935" i="13"/>
  <c r="J13927" i="13"/>
  <c r="I13927" i="13"/>
  <c r="J13919" i="13"/>
  <c r="I13919" i="13"/>
  <c r="J13911" i="13"/>
  <c r="I13911" i="13"/>
  <c r="J13903" i="13"/>
  <c r="I13903" i="13"/>
  <c r="J13895" i="13"/>
  <c r="I13895" i="13"/>
  <c r="J13887" i="13"/>
  <c r="I13887" i="13"/>
  <c r="J13879" i="13"/>
  <c r="I13879" i="13"/>
  <c r="J13871" i="13"/>
  <c r="I13871" i="13"/>
  <c r="J13863" i="13"/>
  <c r="I13863" i="13"/>
  <c r="J13855" i="13"/>
  <c r="I13855" i="13"/>
  <c r="J13847" i="13"/>
  <c r="I13847" i="13"/>
  <c r="J13839" i="13"/>
  <c r="I13839" i="13"/>
  <c r="J13831" i="13"/>
  <c r="I13831" i="13"/>
  <c r="J13823" i="13"/>
  <c r="I13823" i="13"/>
  <c r="J13815" i="13"/>
  <c r="I13815" i="13"/>
  <c r="J13807" i="13"/>
  <c r="I13807" i="13"/>
  <c r="J13799" i="13"/>
  <c r="I13799" i="13"/>
  <c r="J13791" i="13"/>
  <c r="I13791" i="13"/>
  <c r="J13783" i="13"/>
  <c r="I13783" i="13"/>
  <c r="J13775" i="13"/>
  <c r="I13775" i="13"/>
  <c r="J13767" i="13"/>
  <c r="I13767" i="13"/>
  <c r="J13759" i="13"/>
  <c r="I13759" i="13"/>
  <c r="J13751" i="13"/>
  <c r="I13751" i="13"/>
  <c r="J13743" i="13"/>
  <c r="I13743" i="13"/>
  <c r="J13735" i="13"/>
  <c r="I13735" i="13"/>
  <c r="J13727" i="13"/>
  <c r="I13727" i="13"/>
  <c r="J13719" i="13"/>
  <c r="I13719" i="13"/>
  <c r="J13711" i="13"/>
  <c r="I13711" i="13"/>
  <c r="J13703" i="13"/>
  <c r="I13703" i="13"/>
  <c r="J13695" i="13"/>
  <c r="I13695" i="13"/>
  <c r="J13687" i="13"/>
  <c r="I13687" i="13"/>
  <c r="J13679" i="13"/>
  <c r="I13679" i="13"/>
  <c r="J13671" i="13"/>
  <c r="I13671" i="13"/>
  <c r="J13663" i="13"/>
  <c r="I13663" i="13"/>
  <c r="J13655" i="13"/>
  <c r="I13655" i="13"/>
  <c r="J13647" i="13"/>
  <c r="I13647" i="13"/>
  <c r="J13639" i="13"/>
  <c r="I13639" i="13"/>
  <c r="J13631" i="13"/>
  <c r="I13631" i="13"/>
  <c r="J13623" i="13"/>
  <c r="I13623" i="13"/>
  <c r="J13615" i="13"/>
  <c r="I13615" i="13"/>
  <c r="J13607" i="13"/>
  <c r="I13607" i="13"/>
  <c r="J13599" i="13"/>
  <c r="I13599" i="13"/>
  <c r="J13591" i="13"/>
  <c r="I13591" i="13"/>
  <c r="J13583" i="13"/>
  <c r="I13583" i="13"/>
  <c r="J13575" i="13"/>
  <c r="I13575" i="13"/>
  <c r="J13567" i="13"/>
  <c r="I13567" i="13"/>
  <c r="J13559" i="13"/>
  <c r="I13559" i="13"/>
  <c r="J13551" i="13"/>
  <c r="I13551" i="13"/>
  <c r="J13543" i="13"/>
  <c r="I13543" i="13"/>
  <c r="J13535" i="13"/>
  <c r="I13535" i="13"/>
  <c r="J13527" i="13"/>
  <c r="I13527" i="13"/>
  <c r="J13519" i="13"/>
  <c r="I13519" i="13"/>
  <c r="J13511" i="13"/>
  <c r="I13511" i="13"/>
  <c r="J13503" i="13"/>
  <c r="I13503" i="13"/>
  <c r="J13495" i="13"/>
  <c r="I13495" i="13"/>
  <c r="J13487" i="13"/>
  <c r="I13487" i="13"/>
  <c r="J13479" i="13"/>
  <c r="I13479" i="13"/>
  <c r="J13471" i="13"/>
  <c r="I13471" i="13"/>
  <c r="J13463" i="13"/>
  <c r="I13463" i="13"/>
  <c r="J13455" i="13"/>
  <c r="I13455" i="13"/>
  <c r="J13447" i="13"/>
  <c r="I13447" i="13"/>
  <c r="J13439" i="13"/>
  <c r="I13439" i="13"/>
  <c r="J13431" i="13"/>
  <c r="I13431" i="13"/>
  <c r="J13423" i="13"/>
  <c r="I13423" i="13"/>
  <c r="J13415" i="13"/>
  <c r="I13415" i="13"/>
  <c r="J13407" i="13"/>
  <c r="I13407" i="13"/>
  <c r="J13399" i="13"/>
  <c r="I13399" i="13"/>
  <c r="J13391" i="13"/>
  <c r="I13391" i="13"/>
  <c r="J13383" i="13"/>
  <c r="I13383" i="13"/>
  <c r="J13375" i="13"/>
  <c r="I13375" i="13"/>
  <c r="J13367" i="13"/>
  <c r="I13367" i="13"/>
  <c r="J13359" i="13"/>
  <c r="I13359" i="13"/>
  <c r="J13351" i="13"/>
  <c r="I13351" i="13"/>
  <c r="J13343" i="13"/>
  <c r="I13343" i="13"/>
  <c r="J13335" i="13"/>
  <c r="I13335" i="13"/>
  <c r="J13327" i="13"/>
  <c r="I13327" i="13"/>
  <c r="J13319" i="13"/>
  <c r="I13319" i="13"/>
  <c r="J13311" i="13"/>
  <c r="I13311" i="13"/>
  <c r="J13303" i="13"/>
  <c r="I13303" i="13"/>
  <c r="J13295" i="13"/>
  <c r="I13295" i="13"/>
  <c r="J13287" i="13"/>
  <c r="I13287" i="13"/>
  <c r="J13279" i="13"/>
  <c r="I13279" i="13"/>
  <c r="J13271" i="13"/>
  <c r="I13271" i="13"/>
  <c r="J13263" i="13"/>
  <c r="I13263" i="13"/>
  <c r="J13255" i="13"/>
  <c r="I13255" i="13"/>
  <c r="J13247" i="13"/>
  <c r="I13247" i="13"/>
  <c r="J13239" i="13"/>
  <c r="I13239" i="13"/>
  <c r="J13231" i="13"/>
  <c r="I13231" i="13"/>
  <c r="J13223" i="13"/>
  <c r="I13223" i="13"/>
  <c r="J13215" i="13"/>
  <c r="I13215" i="13"/>
  <c r="J13207" i="13"/>
  <c r="I13207" i="13"/>
  <c r="J13199" i="13"/>
  <c r="I13199" i="13"/>
  <c r="J13191" i="13"/>
  <c r="I13191" i="13"/>
  <c r="J13183" i="13"/>
  <c r="I13183" i="13"/>
  <c r="J13175" i="13"/>
  <c r="I13175" i="13"/>
  <c r="J13167" i="13"/>
  <c r="I13167" i="13"/>
  <c r="J13159" i="13"/>
  <c r="I13159" i="13"/>
  <c r="J13151" i="13"/>
  <c r="I13151" i="13"/>
  <c r="J13143" i="13"/>
  <c r="I13143" i="13"/>
  <c r="J13135" i="13"/>
  <c r="I13135" i="13"/>
  <c r="J13127" i="13"/>
  <c r="I13127" i="13"/>
  <c r="J13119" i="13"/>
  <c r="I13119" i="13"/>
  <c r="J13111" i="13"/>
  <c r="I13111" i="13"/>
  <c r="J13103" i="13"/>
  <c r="I13103" i="13"/>
  <c r="J13095" i="13"/>
  <c r="I13095" i="13"/>
  <c r="J13087" i="13"/>
  <c r="I13087" i="13"/>
  <c r="J13079" i="13"/>
  <c r="I13079" i="13"/>
  <c r="J13071" i="13"/>
  <c r="I13071" i="13"/>
  <c r="J13063" i="13"/>
  <c r="I13063" i="13"/>
  <c r="J13055" i="13"/>
  <c r="I13055" i="13"/>
  <c r="J13047" i="13"/>
  <c r="I13047" i="13"/>
  <c r="J13039" i="13"/>
  <c r="I13039" i="13"/>
  <c r="J13031" i="13"/>
  <c r="I13031" i="13"/>
  <c r="J13023" i="13"/>
  <c r="I13023" i="13"/>
  <c r="J13015" i="13"/>
  <c r="I13015" i="13"/>
  <c r="J13007" i="13"/>
  <c r="I13007" i="13"/>
  <c r="J12999" i="13"/>
  <c r="I12999" i="13"/>
  <c r="J12991" i="13"/>
  <c r="I12991" i="13"/>
  <c r="J12983" i="13"/>
  <c r="I12983" i="13"/>
  <c r="J12975" i="13"/>
  <c r="I12975" i="13"/>
  <c r="J12967" i="13"/>
  <c r="I12967" i="13"/>
  <c r="J12959" i="13"/>
  <c r="I12959" i="13"/>
  <c r="J12951" i="13"/>
  <c r="I12951" i="13"/>
  <c r="J12943" i="13"/>
  <c r="I12943" i="13"/>
  <c r="J12935" i="13"/>
  <c r="I12935" i="13"/>
  <c r="J12927" i="13"/>
  <c r="I12927" i="13"/>
  <c r="J12919" i="13"/>
  <c r="I12919" i="13"/>
  <c r="J12911" i="13"/>
  <c r="I12911" i="13"/>
  <c r="J12903" i="13"/>
  <c r="I12903" i="13"/>
  <c r="J12895" i="13"/>
  <c r="I12895" i="13"/>
  <c r="J12887" i="13"/>
  <c r="I12887" i="13"/>
  <c r="J12879" i="13"/>
  <c r="I12879" i="13"/>
  <c r="J12871" i="13"/>
  <c r="I12871" i="13"/>
  <c r="J12863" i="13"/>
  <c r="I12863" i="13"/>
  <c r="J12855" i="13"/>
  <c r="I12855" i="13"/>
  <c r="J12847" i="13"/>
  <c r="I12847" i="13"/>
  <c r="J12839" i="13"/>
  <c r="I12839" i="13"/>
  <c r="J12831" i="13"/>
  <c r="I12831" i="13"/>
  <c r="J12823" i="13"/>
  <c r="I12823" i="13"/>
  <c r="J12815" i="13"/>
  <c r="I12815" i="13"/>
  <c r="J12807" i="13"/>
  <c r="I12807" i="13"/>
  <c r="J12799" i="13"/>
  <c r="I12799" i="13"/>
  <c r="J12791" i="13"/>
  <c r="I12791" i="13"/>
  <c r="J12783" i="13"/>
  <c r="I12783" i="13"/>
  <c r="J12775" i="13"/>
  <c r="I12775" i="13"/>
  <c r="J12767" i="13"/>
  <c r="I12767" i="13"/>
  <c r="J12759" i="13"/>
  <c r="I12759" i="13"/>
  <c r="J12751" i="13"/>
  <c r="I12751" i="13"/>
  <c r="J12743" i="13"/>
  <c r="I12743" i="13"/>
  <c r="J12735" i="13"/>
  <c r="I12735" i="13"/>
  <c r="J12727" i="13"/>
  <c r="I12727" i="13"/>
  <c r="J12719" i="13"/>
  <c r="I12719" i="13"/>
  <c r="J12711" i="13"/>
  <c r="I12711" i="13"/>
  <c r="J12703" i="13"/>
  <c r="I12703" i="13"/>
  <c r="J12695" i="13"/>
  <c r="I12695" i="13"/>
  <c r="J12687" i="13"/>
  <c r="I12687" i="13"/>
  <c r="J12679" i="13"/>
  <c r="I12679" i="13"/>
  <c r="J12671" i="13"/>
  <c r="I12671" i="13"/>
  <c r="J12663" i="13"/>
  <c r="I12663" i="13"/>
  <c r="J12655" i="13"/>
  <c r="I12655" i="13"/>
  <c r="J12647" i="13"/>
  <c r="I12647" i="13"/>
  <c r="J12639" i="13"/>
  <c r="I12639" i="13"/>
  <c r="J12631" i="13"/>
  <c r="I12631" i="13"/>
  <c r="J12623" i="13"/>
  <c r="I12623" i="13"/>
  <c r="P503" i="18" s="1"/>
  <c r="J12615" i="13"/>
  <c r="I12615" i="13"/>
  <c r="P495" i="18" s="1"/>
  <c r="J12607" i="13"/>
  <c r="I12607" i="13"/>
  <c r="P487" i="18" s="1"/>
  <c r="J12599" i="13"/>
  <c r="I12599" i="13"/>
  <c r="P479" i="18" s="1"/>
  <c r="J12591" i="13"/>
  <c r="I12591" i="13"/>
  <c r="P471" i="18" s="1"/>
  <c r="J12583" i="13"/>
  <c r="I12583" i="13"/>
  <c r="P463" i="18" s="1"/>
  <c r="J12575" i="13"/>
  <c r="I12575" i="13"/>
  <c r="P455" i="18" s="1"/>
  <c r="J12567" i="13"/>
  <c r="I12567" i="13"/>
  <c r="P447" i="18" s="1"/>
  <c r="J12559" i="13"/>
  <c r="I12559" i="13"/>
  <c r="P439" i="18" s="1"/>
  <c r="J12551" i="13"/>
  <c r="I12551" i="13"/>
  <c r="P431" i="18" s="1"/>
  <c r="J12543" i="13"/>
  <c r="I12543" i="13"/>
  <c r="P423" i="18" s="1"/>
  <c r="J12535" i="13"/>
  <c r="I12535" i="13"/>
  <c r="P415" i="18" s="1"/>
  <c r="J12527" i="13"/>
  <c r="I12527" i="13"/>
  <c r="P407" i="18" s="1"/>
  <c r="J12519" i="13"/>
  <c r="I12519" i="13"/>
  <c r="P399" i="18" s="1"/>
  <c r="J12511" i="13"/>
  <c r="I12511" i="13"/>
  <c r="P391" i="18" s="1"/>
  <c r="J12503" i="13"/>
  <c r="I12503" i="13"/>
  <c r="P383" i="18" s="1"/>
  <c r="J12495" i="13"/>
  <c r="I12495" i="13"/>
  <c r="P375" i="18" s="1"/>
  <c r="J12487" i="13"/>
  <c r="I12487" i="13"/>
  <c r="P367" i="18" s="1"/>
  <c r="J12479" i="13"/>
  <c r="I12479" i="13"/>
  <c r="P359" i="18" s="1"/>
  <c r="J12471" i="13"/>
  <c r="I12471" i="13"/>
  <c r="P351" i="18" s="1"/>
  <c r="P343" i="18"/>
  <c r="J12463" i="13"/>
  <c r="I12463" i="13"/>
  <c r="J12455" i="13"/>
  <c r="I12455" i="13"/>
  <c r="P335" i="18" s="1"/>
  <c r="J12447" i="13"/>
  <c r="I12447" i="13"/>
  <c r="P327" i="18" s="1"/>
  <c r="J12439" i="13"/>
  <c r="I12439" i="13"/>
  <c r="P319" i="18" s="1"/>
  <c r="J12431" i="13"/>
  <c r="I12431" i="13"/>
  <c r="P311" i="18" s="1"/>
  <c r="J12423" i="13"/>
  <c r="I12423" i="13"/>
  <c r="P303" i="18" s="1"/>
  <c r="J12415" i="13"/>
  <c r="I12415" i="13"/>
  <c r="P295" i="18" s="1"/>
  <c r="J12407" i="13"/>
  <c r="I12407" i="13"/>
  <c r="P287" i="18" s="1"/>
  <c r="J12399" i="13"/>
  <c r="I12399" i="13"/>
  <c r="P279" i="18" s="1"/>
  <c r="J12391" i="13"/>
  <c r="I12391" i="13"/>
  <c r="P271" i="18" s="1"/>
  <c r="J12383" i="13"/>
  <c r="I12383" i="13"/>
  <c r="P263" i="18" s="1"/>
  <c r="J12375" i="13"/>
  <c r="I12375" i="13"/>
  <c r="P255" i="18" s="1"/>
  <c r="P247" i="18"/>
  <c r="J12367" i="13"/>
  <c r="I12367" i="13"/>
  <c r="J12359" i="13"/>
  <c r="I12359" i="13"/>
  <c r="P239" i="18" s="1"/>
  <c r="J12351" i="13"/>
  <c r="I12351" i="13"/>
  <c r="P231" i="18" s="1"/>
  <c r="J12343" i="13"/>
  <c r="I12343" i="13"/>
  <c r="P223" i="18" s="1"/>
  <c r="J12335" i="13"/>
  <c r="I12335" i="13"/>
  <c r="P215" i="18" s="1"/>
  <c r="J12327" i="13"/>
  <c r="I12327" i="13"/>
  <c r="P207" i="18" s="1"/>
  <c r="J12319" i="13"/>
  <c r="I12319" i="13"/>
  <c r="P199" i="18" s="1"/>
  <c r="J12311" i="13"/>
  <c r="I12311" i="13"/>
  <c r="P191" i="18" s="1"/>
  <c r="J12303" i="13"/>
  <c r="I12303" i="13"/>
  <c r="P183" i="18" s="1"/>
  <c r="J12295" i="13"/>
  <c r="I12295" i="13"/>
  <c r="P175" i="18" s="1"/>
  <c r="J12287" i="13"/>
  <c r="I12287" i="13"/>
  <c r="P167" i="18" s="1"/>
  <c r="J12279" i="13"/>
  <c r="I12279" i="13"/>
  <c r="P159" i="18" s="1"/>
  <c r="J12271" i="13"/>
  <c r="I12271" i="13"/>
  <c r="P151" i="18" s="1"/>
  <c r="J12263" i="13"/>
  <c r="I12263" i="13"/>
  <c r="P143" i="18" s="1"/>
  <c r="J12255" i="13"/>
  <c r="I12255" i="13"/>
  <c r="P135" i="18" s="1"/>
  <c r="J12247" i="13"/>
  <c r="I12247" i="13"/>
  <c r="P127" i="18" s="1"/>
  <c r="J12239" i="13"/>
  <c r="I12239" i="13"/>
  <c r="P119" i="18" s="1"/>
  <c r="J12231" i="13"/>
  <c r="I12231" i="13"/>
  <c r="P111" i="18" s="1"/>
  <c r="J12223" i="13"/>
  <c r="I12223" i="13"/>
  <c r="P103" i="18" s="1"/>
  <c r="J12215" i="13"/>
  <c r="I12215" i="13"/>
  <c r="P95" i="18" s="1"/>
  <c r="J12207" i="13"/>
  <c r="I12207" i="13"/>
  <c r="P87" i="18" s="1"/>
  <c r="J12199" i="13"/>
  <c r="I12199" i="13"/>
  <c r="P79" i="18" s="1"/>
  <c r="J12191" i="13"/>
  <c r="I12191" i="13"/>
  <c r="P71" i="18" s="1"/>
  <c r="J12183" i="13"/>
  <c r="I12183" i="13"/>
  <c r="P63" i="18" s="1"/>
  <c r="J12175" i="13"/>
  <c r="I12175" i="13"/>
  <c r="P55" i="18" s="1"/>
  <c r="J12167" i="13"/>
  <c r="I12167" i="13"/>
  <c r="P47" i="18" s="1"/>
  <c r="J12159" i="13"/>
  <c r="I12159" i="13"/>
  <c r="P39" i="18" s="1"/>
  <c r="J12151" i="13"/>
  <c r="I12151" i="13"/>
  <c r="P31" i="18" s="1"/>
  <c r="J12143" i="13"/>
  <c r="I12143" i="13"/>
  <c r="P23" i="18" s="1"/>
  <c r="J12135" i="13"/>
  <c r="I12135" i="13"/>
  <c r="P15" i="18" s="1"/>
  <c r="J12127" i="13"/>
  <c r="I12127" i="13"/>
  <c r="P7" i="18" s="1"/>
  <c r="J12119" i="13"/>
  <c r="I12119" i="13"/>
  <c r="C504" i="18" s="1"/>
  <c r="J12111" i="13"/>
  <c r="I12111" i="13"/>
  <c r="C496" i="18" s="1"/>
  <c r="J12103" i="13"/>
  <c r="I12103" i="13"/>
  <c r="C488" i="18" s="1"/>
  <c r="J12095" i="13"/>
  <c r="I12095" i="13"/>
  <c r="C480" i="18" s="1"/>
  <c r="J12087" i="13"/>
  <c r="I12087" i="13"/>
  <c r="C472" i="18" s="1"/>
  <c r="J12079" i="13"/>
  <c r="I12079" i="13"/>
  <c r="C464" i="18" s="1"/>
  <c r="J12071" i="13"/>
  <c r="I12071" i="13"/>
  <c r="C456" i="18" s="1"/>
  <c r="J12063" i="13"/>
  <c r="I12063" i="13"/>
  <c r="C448" i="18" s="1"/>
  <c r="J12055" i="13"/>
  <c r="I12055" i="13"/>
  <c r="C440" i="18" s="1"/>
  <c r="J12047" i="13"/>
  <c r="I12047" i="13"/>
  <c r="C432" i="18" s="1"/>
  <c r="J12039" i="13"/>
  <c r="I12039" i="13"/>
  <c r="C424" i="18" s="1"/>
  <c r="J12031" i="13"/>
  <c r="I12031" i="13"/>
  <c r="C416" i="18" s="1"/>
  <c r="J12023" i="13"/>
  <c r="I12023" i="13"/>
  <c r="C408" i="18" s="1"/>
  <c r="J12015" i="13"/>
  <c r="I12015" i="13"/>
  <c r="C400" i="18" s="1"/>
  <c r="J12007" i="13"/>
  <c r="I12007" i="13"/>
  <c r="C392" i="18" s="1"/>
  <c r="J11999" i="13"/>
  <c r="I11999" i="13"/>
  <c r="C384" i="18" s="1"/>
  <c r="J11991" i="13"/>
  <c r="I11991" i="13"/>
  <c r="C376" i="18" s="1"/>
  <c r="J11983" i="13"/>
  <c r="I11983" i="13"/>
  <c r="C368" i="18" s="1"/>
  <c r="J11975" i="13"/>
  <c r="I11975" i="13"/>
  <c r="C360" i="18" s="1"/>
  <c r="J11967" i="13"/>
  <c r="I11967" i="13"/>
  <c r="C352" i="18" s="1"/>
  <c r="J11959" i="13"/>
  <c r="I11959" i="13"/>
  <c r="C344" i="18" s="1"/>
  <c r="J11951" i="13"/>
  <c r="I11951" i="13"/>
  <c r="C336" i="18" s="1"/>
  <c r="J11943" i="13"/>
  <c r="I11943" i="13"/>
  <c r="C328" i="18" s="1"/>
  <c r="J11935" i="13"/>
  <c r="I11935" i="13"/>
  <c r="C320" i="18" s="1"/>
  <c r="J11927" i="13"/>
  <c r="I11927" i="13"/>
  <c r="C312" i="18" s="1"/>
  <c r="J11919" i="13"/>
  <c r="I11919" i="13"/>
  <c r="C304" i="18" s="1"/>
  <c r="J11911" i="13"/>
  <c r="I11911" i="13"/>
  <c r="C296" i="18" s="1"/>
  <c r="J11903" i="13"/>
  <c r="I11903" i="13"/>
  <c r="C288" i="18" s="1"/>
  <c r="J11895" i="13"/>
  <c r="I11895" i="13"/>
  <c r="C280" i="18" s="1"/>
  <c r="J11887" i="13"/>
  <c r="I11887" i="13"/>
  <c r="C272" i="18" s="1"/>
  <c r="J11879" i="13"/>
  <c r="I11879" i="13"/>
  <c r="C264" i="18" s="1"/>
  <c r="J11871" i="13"/>
  <c r="I11871" i="13"/>
  <c r="C256" i="18" s="1"/>
  <c r="J11863" i="13"/>
  <c r="I11863" i="13"/>
  <c r="C248" i="18" s="1"/>
  <c r="J11855" i="13"/>
  <c r="I11855" i="13"/>
  <c r="C240" i="18" s="1"/>
  <c r="J11847" i="13"/>
  <c r="I11847" i="13"/>
  <c r="C232" i="18" s="1"/>
  <c r="J11839" i="13"/>
  <c r="I11839" i="13"/>
  <c r="C224" i="18" s="1"/>
  <c r="J11831" i="13"/>
  <c r="I11831" i="13"/>
  <c r="C216" i="18" s="1"/>
  <c r="J11823" i="13"/>
  <c r="I11823" i="13"/>
  <c r="C208" i="18" s="1"/>
  <c r="J11815" i="13"/>
  <c r="I11815" i="13"/>
  <c r="C200" i="18" s="1"/>
  <c r="J11807" i="13"/>
  <c r="I11807" i="13"/>
  <c r="C192" i="18" s="1"/>
  <c r="J11799" i="13"/>
  <c r="I11799" i="13"/>
  <c r="C184" i="18" s="1"/>
  <c r="J11791" i="13"/>
  <c r="I11791" i="13"/>
  <c r="C176" i="18" s="1"/>
  <c r="J11783" i="13"/>
  <c r="I11783" i="13"/>
  <c r="C168" i="18" s="1"/>
  <c r="J11775" i="13"/>
  <c r="I11775" i="13"/>
  <c r="C160" i="18" s="1"/>
  <c r="J11767" i="13"/>
  <c r="I11767" i="13"/>
  <c r="C152" i="18" s="1"/>
  <c r="C144" i="18"/>
  <c r="J11759" i="13"/>
  <c r="I11759" i="13"/>
  <c r="J11751" i="13"/>
  <c r="I11751" i="13"/>
  <c r="C136" i="18" s="1"/>
  <c r="J11743" i="13"/>
  <c r="I11743" i="13"/>
  <c r="C128" i="18" s="1"/>
  <c r="J11735" i="13"/>
  <c r="I11735" i="13"/>
  <c r="C120" i="18" s="1"/>
  <c r="J11727" i="13"/>
  <c r="I11727" i="13"/>
  <c r="C112" i="18" s="1"/>
  <c r="J11719" i="13"/>
  <c r="I11719" i="13"/>
  <c r="C104" i="18" s="1"/>
  <c r="J11711" i="13"/>
  <c r="I11711" i="13"/>
  <c r="C96" i="18" s="1"/>
  <c r="J11703" i="13"/>
  <c r="I11703" i="13"/>
  <c r="C88" i="18" s="1"/>
  <c r="J11695" i="13"/>
  <c r="I11695" i="13"/>
  <c r="C80" i="18" s="1"/>
  <c r="J11687" i="13"/>
  <c r="I11687" i="13"/>
  <c r="C72" i="18" s="1"/>
  <c r="J11679" i="13"/>
  <c r="I11679" i="13"/>
  <c r="C64" i="18" s="1"/>
  <c r="J11671" i="13"/>
  <c r="I11671" i="13"/>
  <c r="C56" i="18" s="1"/>
  <c r="J11663" i="13"/>
  <c r="I11663" i="13"/>
  <c r="C48" i="18" s="1"/>
  <c r="J11655" i="13"/>
  <c r="I11655" i="13"/>
  <c r="C40" i="18" s="1"/>
  <c r="J11647" i="13"/>
  <c r="I11647" i="13"/>
  <c r="C32" i="18" s="1"/>
  <c r="J11639" i="13"/>
  <c r="I11639" i="13"/>
  <c r="C24" i="18" s="1"/>
  <c r="J11631" i="13"/>
  <c r="I11631" i="13"/>
  <c r="C16" i="18" s="1"/>
  <c r="J11623" i="13"/>
  <c r="I11623" i="13"/>
  <c r="C8" i="18" s="1"/>
  <c r="J11615" i="13"/>
  <c r="I11615" i="13"/>
  <c r="R505" i="18" s="1"/>
  <c r="J11607" i="13"/>
  <c r="I11607" i="13"/>
  <c r="R497" i="18" s="1"/>
  <c r="J11599" i="13"/>
  <c r="I11599" i="13"/>
  <c r="R489" i="18" s="1"/>
  <c r="J11591" i="13"/>
  <c r="I11591" i="13"/>
  <c r="R481" i="18" s="1"/>
  <c r="R473" i="18"/>
  <c r="J11583" i="13"/>
  <c r="I11583" i="13"/>
  <c r="J11575" i="13"/>
  <c r="I11575" i="13"/>
  <c r="R465" i="18" s="1"/>
  <c r="J11567" i="13"/>
  <c r="I11567" i="13"/>
  <c r="R457" i="18" s="1"/>
  <c r="J11559" i="13"/>
  <c r="I11559" i="13"/>
  <c r="R449" i="18" s="1"/>
  <c r="J11551" i="13"/>
  <c r="I11551" i="13"/>
  <c r="R441" i="18" s="1"/>
  <c r="R433" i="18"/>
  <c r="J11543" i="13"/>
  <c r="I11543" i="13"/>
  <c r="J11535" i="13"/>
  <c r="I11535" i="13"/>
  <c r="R425" i="18" s="1"/>
  <c r="J11527" i="13"/>
  <c r="I11527" i="13"/>
  <c r="R417" i="18" s="1"/>
  <c r="J11519" i="13"/>
  <c r="I11519" i="13"/>
  <c r="R409" i="18" s="1"/>
  <c r="J11511" i="13"/>
  <c r="I11511" i="13"/>
  <c r="R401" i="18" s="1"/>
  <c r="J11503" i="13"/>
  <c r="I11503" i="13"/>
  <c r="R393" i="18" s="1"/>
  <c r="J11495" i="13"/>
  <c r="I11495" i="13"/>
  <c r="R385" i="18" s="1"/>
  <c r="J11487" i="13"/>
  <c r="I11487" i="13"/>
  <c r="R377" i="18" s="1"/>
  <c r="J11479" i="13"/>
  <c r="I11479" i="13"/>
  <c r="R369" i="18" s="1"/>
  <c r="R361" i="18"/>
  <c r="J11471" i="13"/>
  <c r="I11471" i="13"/>
  <c r="J11463" i="13"/>
  <c r="I11463" i="13"/>
  <c r="R353" i="18" s="1"/>
  <c r="J11455" i="13"/>
  <c r="I11455" i="13"/>
  <c r="R345" i="18" s="1"/>
  <c r="J11447" i="13"/>
  <c r="I11447" i="13"/>
  <c r="R337" i="18" s="1"/>
  <c r="J11439" i="13"/>
  <c r="I11439" i="13"/>
  <c r="R329" i="18" s="1"/>
  <c r="J11431" i="13"/>
  <c r="I11431" i="13"/>
  <c r="R321" i="18" s="1"/>
  <c r="J11423" i="13"/>
  <c r="I11423" i="13"/>
  <c r="R313" i="18" s="1"/>
  <c r="J11415" i="13"/>
  <c r="I11415" i="13"/>
  <c r="R305" i="18" s="1"/>
  <c r="J11407" i="13"/>
  <c r="I11407" i="13"/>
  <c r="R297" i="18" s="1"/>
  <c r="J11399" i="13"/>
  <c r="I11399" i="13"/>
  <c r="R289" i="18" s="1"/>
  <c r="J11391" i="13"/>
  <c r="I11391" i="13"/>
  <c r="R281" i="18" s="1"/>
  <c r="J11383" i="13"/>
  <c r="I11383" i="13"/>
  <c r="R273" i="18" s="1"/>
  <c r="J11375" i="13"/>
  <c r="I11375" i="13"/>
  <c r="R265" i="18" s="1"/>
  <c r="J11367" i="13"/>
  <c r="I11367" i="13"/>
  <c r="R257" i="18" s="1"/>
  <c r="J11359" i="13"/>
  <c r="I11359" i="13"/>
  <c r="R249" i="18" s="1"/>
  <c r="J11351" i="13"/>
  <c r="I11351" i="13"/>
  <c r="R241" i="18" s="1"/>
  <c r="R233" i="18"/>
  <c r="J11343" i="13"/>
  <c r="I11343" i="13"/>
  <c r="J11335" i="13"/>
  <c r="I11335" i="13"/>
  <c r="R225" i="18" s="1"/>
  <c r="J11327" i="13"/>
  <c r="I11327" i="13"/>
  <c r="R217" i="18" s="1"/>
  <c r="J11319" i="13"/>
  <c r="I11319" i="13"/>
  <c r="R209" i="18" s="1"/>
  <c r="J11311" i="13"/>
  <c r="I11311" i="13"/>
  <c r="R201" i="18" s="1"/>
  <c r="J11303" i="13"/>
  <c r="I11303" i="13"/>
  <c r="R193" i="18" s="1"/>
  <c r="J11295" i="13"/>
  <c r="I11295" i="13"/>
  <c r="R185" i="18" s="1"/>
  <c r="J11287" i="13"/>
  <c r="I11287" i="13"/>
  <c r="R177" i="18" s="1"/>
  <c r="J11279" i="13"/>
  <c r="I11279" i="13"/>
  <c r="R169" i="18" s="1"/>
  <c r="J11271" i="13"/>
  <c r="I11271" i="13"/>
  <c r="R161" i="18" s="1"/>
  <c r="J11263" i="13"/>
  <c r="I11263" i="13"/>
  <c r="R153" i="18" s="1"/>
  <c r="J11255" i="13"/>
  <c r="I11255" i="13"/>
  <c r="R145" i="18" s="1"/>
  <c r="J11247" i="13"/>
  <c r="I11247" i="13"/>
  <c r="R137" i="18" s="1"/>
  <c r="J11239" i="13"/>
  <c r="I11239" i="13"/>
  <c r="R129" i="18" s="1"/>
  <c r="J11231" i="13"/>
  <c r="I11231" i="13"/>
  <c r="R121" i="18" s="1"/>
  <c r="J11223" i="13"/>
  <c r="I11223" i="13"/>
  <c r="R113" i="18" s="1"/>
  <c r="J11215" i="13"/>
  <c r="I11215" i="13"/>
  <c r="R105" i="18" s="1"/>
  <c r="J11207" i="13"/>
  <c r="I11207" i="13"/>
  <c r="R97" i="18" s="1"/>
  <c r="J11199" i="13"/>
  <c r="I11199" i="13"/>
  <c r="R89" i="18" s="1"/>
  <c r="J11191" i="13"/>
  <c r="I11191" i="13"/>
  <c r="R81" i="18" s="1"/>
  <c r="J11183" i="13"/>
  <c r="I11183" i="13"/>
  <c r="R73" i="18" s="1"/>
  <c r="J11175" i="13"/>
  <c r="I11175" i="13"/>
  <c r="R65" i="18" s="1"/>
  <c r="J11167" i="13"/>
  <c r="I11167" i="13"/>
  <c r="R57" i="18" s="1"/>
  <c r="J11159" i="13"/>
  <c r="I11159" i="13"/>
  <c r="R49" i="18" s="1"/>
  <c r="J11151" i="13"/>
  <c r="I11151" i="13"/>
  <c r="R41" i="18" s="1"/>
  <c r="J11143" i="13"/>
  <c r="I11143" i="13"/>
  <c r="R33" i="18" s="1"/>
  <c r="J11135" i="13"/>
  <c r="I11135" i="13"/>
  <c r="R25" i="18" s="1"/>
  <c r="J11127" i="13"/>
  <c r="I11127" i="13"/>
  <c r="R17" i="18" s="1"/>
  <c r="J11119" i="13"/>
  <c r="I11119" i="13"/>
  <c r="R9" i="18" s="1"/>
  <c r="J11111" i="13"/>
  <c r="I11111" i="13"/>
  <c r="Q506" i="18" s="1"/>
  <c r="J11103" i="13"/>
  <c r="I11103" i="13"/>
  <c r="Q498" i="18" s="1"/>
  <c r="J11095" i="13"/>
  <c r="I11095" i="13"/>
  <c r="Q490" i="18" s="1"/>
  <c r="J11087" i="13"/>
  <c r="I11087" i="13"/>
  <c r="Q482" i="18" s="1"/>
  <c r="J11079" i="13"/>
  <c r="I11079" i="13"/>
  <c r="Q474" i="18" s="1"/>
  <c r="J11071" i="13"/>
  <c r="I11071" i="13"/>
  <c r="Q466" i="18" s="1"/>
  <c r="Q458" i="18"/>
  <c r="J11063" i="13"/>
  <c r="I11063" i="13"/>
  <c r="J11055" i="13"/>
  <c r="I11055" i="13"/>
  <c r="Q450" i="18" s="1"/>
  <c r="J11047" i="13"/>
  <c r="I11047" i="13"/>
  <c r="Q442" i="18" s="1"/>
  <c r="J11039" i="13"/>
  <c r="I11039" i="13"/>
  <c r="Q434" i="18" s="1"/>
  <c r="J11031" i="13"/>
  <c r="I11031" i="13"/>
  <c r="Q426" i="18" s="1"/>
  <c r="J11023" i="13"/>
  <c r="I11023" i="13"/>
  <c r="Q418" i="18" s="1"/>
  <c r="J11015" i="13"/>
  <c r="I11015" i="13"/>
  <c r="Q410" i="18" s="1"/>
  <c r="Q402" i="18"/>
  <c r="J11007" i="13"/>
  <c r="I11007" i="13"/>
  <c r="J10999" i="13"/>
  <c r="I10999" i="13"/>
  <c r="Q394" i="18" s="1"/>
  <c r="J10991" i="13"/>
  <c r="I10991" i="13"/>
  <c r="Q386" i="18" s="1"/>
  <c r="J10983" i="13"/>
  <c r="I10983" i="13"/>
  <c r="Q378" i="18" s="1"/>
  <c r="J10975" i="13"/>
  <c r="I10975" i="13"/>
  <c r="Q370" i="18" s="1"/>
  <c r="J10967" i="13"/>
  <c r="I10967" i="13"/>
  <c r="Q362" i="18" s="1"/>
  <c r="J10959" i="13"/>
  <c r="I10959" i="13"/>
  <c r="Q354" i="18" s="1"/>
  <c r="J10951" i="13"/>
  <c r="I10951" i="13"/>
  <c r="Q346" i="18" s="1"/>
  <c r="J10943" i="13"/>
  <c r="I10943" i="13"/>
  <c r="Q338" i="18" s="1"/>
  <c r="J10935" i="13"/>
  <c r="I10935" i="13"/>
  <c r="Q330" i="18" s="1"/>
  <c r="J10927" i="13"/>
  <c r="I10927" i="13"/>
  <c r="Q322" i="18" s="1"/>
  <c r="J10919" i="13"/>
  <c r="I10919" i="13"/>
  <c r="Q314" i="18" s="1"/>
  <c r="J10911" i="13"/>
  <c r="I10911" i="13"/>
  <c r="Q306" i="18" s="1"/>
  <c r="J10903" i="13"/>
  <c r="I10903" i="13"/>
  <c r="Q298" i="18" s="1"/>
  <c r="J10895" i="13"/>
  <c r="I10895" i="13"/>
  <c r="Q290" i="18" s="1"/>
  <c r="J10887" i="13"/>
  <c r="I10887" i="13"/>
  <c r="Q282" i="18" s="1"/>
  <c r="J10879" i="13"/>
  <c r="I10879" i="13"/>
  <c r="Q274" i="18" s="1"/>
  <c r="J10871" i="13"/>
  <c r="I10871" i="13"/>
  <c r="Q266" i="18" s="1"/>
  <c r="J10863" i="13"/>
  <c r="I10863" i="13"/>
  <c r="Q258" i="18" s="1"/>
  <c r="J10855" i="13"/>
  <c r="I10855" i="13"/>
  <c r="Q250" i="18" s="1"/>
  <c r="J10847" i="13"/>
  <c r="I10847" i="13"/>
  <c r="Q242" i="18" s="1"/>
  <c r="J10839" i="13"/>
  <c r="I10839" i="13"/>
  <c r="Q234" i="18" s="1"/>
  <c r="J10831" i="13"/>
  <c r="I10831" i="13"/>
  <c r="Q226" i="18" s="1"/>
  <c r="J10823" i="13"/>
  <c r="I10823" i="13"/>
  <c r="Q218" i="18" s="1"/>
  <c r="J10815" i="13"/>
  <c r="I10815" i="13"/>
  <c r="Q210" i="18" s="1"/>
  <c r="J10807" i="13"/>
  <c r="I10807" i="13"/>
  <c r="Q202" i="18" s="1"/>
  <c r="J10799" i="13"/>
  <c r="I10799" i="13"/>
  <c r="Q194" i="18" s="1"/>
  <c r="J10791" i="13"/>
  <c r="I10791" i="13"/>
  <c r="Q186" i="18" s="1"/>
  <c r="J10783" i="13"/>
  <c r="I10783" i="13"/>
  <c r="Q178" i="18" s="1"/>
  <c r="J10775" i="13"/>
  <c r="I10775" i="13"/>
  <c r="Q170" i="18" s="1"/>
  <c r="J10767" i="13"/>
  <c r="I10767" i="13"/>
  <c r="Q162" i="18" s="1"/>
  <c r="J10759" i="13"/>
  <c r="I10759" i="13"/>
  <c r="Q154" i="18" s="1"/>
  <c r="J10751" i="13"/>
  <c r="I10751" i="13"/>
  <c r="Q146" i="18" s="1"/>
  <c r="J10743" i="13"/>
  <c r="I10743" i="13"/>
  <c r="Q138" i="18" s="1"/>
  <c r="J10735" i="13"/>
  <c r="I10735" i="13"/>
  <c r="Q130" i="18" s="1"/>
  <c r="J10727" i="13"/>
  <c r="I10727" i="13"/>
  <c r="Q122" i="18" s="1"/>
  <c r="J10719" i="13"/>
  <c r="I10719" i="13"/>
  <c r="Q114" i="18" s="1"/>
  <c r="Q106" i="18"/>
  <c r="J10711" i="13"/>
  <c r="I10711" i="13"/>
  <c r="J10703" i="13"/>
  <c r="I10703" i="13"/>
  <c r="Q98" i="18" s="1"/>
  <c r="J10695" i="13"/>
  <c r="I10695" i="13"/>
  <c r="Q90" i="18" s="1"/>
  <c r="J10687" i="13"/>
  <c r="I10687" i="13"/>
  <c r="Q82" i="18" s="1"/>
  <c r="J10679" i="13"/>
  <c r="I10679" i="13"/>
  <c r="Q74" i="18" s="1"/>
  <c r="J10671" i="13"/>
  <c r="I10671" i="13"/>
  <c r="Q66" i="18" s="1"/>
  <c r="J10663" i="13"/>
  <c r="I10663" i="13"/>
  <c r="Q58" i="18" s="1"/>
  <c r="J10655" i="13"/>
  <c r="I10655" i="13"/>
  <c r="Q50" i="18" s="1"/>
  <c r="J10647" i="13"/>
  <c r="I10647" i="13"/>
  <c r="Q42" i="18" s="1"/>
  <c r="J10639" i="13"/>
  <c r="I10639" i="13"/>
  <c r="Q34" i="18" s="1"/>
  <c r="J10631" i="13"/>
  <c r="I10631" i="13"/>
  <c r="Q26" i="18" s="1"/>
  <c r="J10623" i="13"/>
  <c r="I10623" i="13"/>
  <c r="Q18" i="18" s="1"/>
  <c r="J10615" i="13"/>
  <c r="I10615" i="13"/>
  <c r="Q10" i="18" s="1"/>
  <c r="Q2" i="18"/>
  <c r="J10607" i="13"/>
  <c r="I10607" i="13"/>
  <c r="J10599" i="13"/>
  <c r="I10599" i="13"/>
  <c r="W499" i="18" s="1"/>
  <c r="J10591" i="13"/>
  <c r="I10591" i="13"/>
  <c r="W491" i="18" s="1"/>
  <c r="J10583" i="13"/>
  <c r="I10583" i="13"/>
  <c r="W483" i="18" s="1"/>
  <c r="J10575" i="13"/>
  <c r="I10575" i="13"/>
  <c r="W475" i="18" s="1"/>
  <c r="J10567" i="13"/>
  <c r="I10567" i="13"/>
  <c r="W467" i="18" s="1"/>
  <c r="J10559" i="13"/>
  <c r="I10559" i="13"/>
  <c r="W459" i="18" s="1"/>
  <c r="J10551" i="13"/>
  <c r="I10551" i="13"/>
  <c r="W451" i="18" s="1"/>
  <c r="J10543" i="13"/>
  <c r="I10543" i="13"/>
  <c r="W443" i="18" s="1"/>
  <c r="J10535" i="13"/>
  <c r="I10535" i="13"/>
  <c r="W435" i="18" s="1"/>
  <c r="J10527" i="13"/>
  <c r="I10527" i="13"/>
  <c r="W427" i="18" s="1"/>
  <c r="J10519" i="13"/>
  <c r="I10519" i="13"/>
  <c r="W419" i="18" s="1"/>
  <c r="J10511" i="13"/>
  <c r="I10511" i="13"/>
  <c r="W411" i="18" s="1"/>
  <c r="J10503" i="13"/>
  <c r="I10503" i="13"/>
  <c r="W403" i="18" s="1"/>
  <c r="J10495" i="13"/>
  <c r="I10495" i="13"/>
  <c r="W395" i="18" s="1"/>
  <c r="J10487" i="13"/>
  <c r="I10487" i="13"/>
  <c r="W387" i="18" s="1"/>
  <c r="J10479" i="13"/>
  <c r="I10479" i="13"/>
  <c r="W379" i="18" s="1"/>
  <c r="J10471" i="13"/>
  <c r="I10471" i="13"/>
  <c r="W371" i="18" s="1"/>
  <c r="J10463" i="13"/>
  <c r="I10463" i="13"/>
  <c r="W363" i="18" s="1"/>
  <c r="J10455" i="13"/>
  <c r="I10455" i="13"/>
  <c r="W355" i="18" s="1"/>
  <c r="J10447" i="13"/>
  <c r="I10447" i="13"/>
  <c r="W347" i="18" s="1"/>
  <c r="J10439" i="13"/>
  <c r="I10439" i="13"/>
  <c r="W339" i="18" s="1"/>
  <c r="J10431" i="13"/>
  <c r="I10431" i="13"/>
  <c r="W331" i="18" s="1"/>
  <c r="J10423" i="13"/>
  <c r="I10423" i="13"/>
  <c r="W323" i="18" s="1"/>
  <c r="J10415" i="13"/>
  <c r="I10415" i="13"/>
  <c r="W315" i="18" s="1"/>
  <c r="J10407" i="13"/>
  <c r="I10407" i="13"/>
  <c r="W307" i="18" s="1"/>
  <c r="J10399" i="13"/>
  <c r="I10399" i="13"/>
  <c r="W299" i="18" s="1"/>
  <c r="J10391" i="13"/>
  <c r="I10391" i="13"/>
  <c r="W291" i="18" s="1"/>
  <c r="J10383" i="13"/>
  <c r="I10383" i="13"/>
  <c r="W283" i="18" s="1"/>
  <c r="J10375" i="13"/>
  <c r="I10375" i="13"/>
  <c r="W275" i="18" s="1"/>
  <c r="J10367" i="13"/>
  <c r="I10367" i="13"/>
  <c r="W267" i="18" s="1"/>
  <c r="J10359" i="13"/>
  <c r="I10359" i="13"/>
  <c r="W259" i="18" s="1"/>
  <c r="J10351" i="13"/>
  <c r="I10351" i="13"/>
  <c r="W251" i="18" s="1"/>
  <c r="J10343" i="13"/>
  <c r="I10343" i="13"/>
  <c r="W243" i="18" s="1"/>
  <c r="J10335" i="13"/>
  <c r="I10335" i="13"/>
  <c r="W235" i="18" s="1"/>
  <c r="J10327" i="13"/>
  <c r="I10327" i="13"/>
  <c r="W227" i="18" s="1"/>
  <c r="J10319" i="13"/>
  <c r="I10319" i="13"/>
  <c r="W219" i="18" s="1"/>
  <c r="J10311" i="13"/>
  <c r="I10311" i="13"/>
  <c r="W211" i="18" s="1"/>
  <c r="J10303" i="13"/>
  <c r="I10303" i="13"/>
  <c r="W203" i="18" s="1"/>
  <c r="J10295" i="13"/>
  <c r="I10295" i="13"/>
  <c r="W195" i="18" s="1"/>
  <c r="J10287" i="13"/>
  <c r="I10287" i="13"/>
  <c r="W187" i="18" s="1"/>
  <c r="J10279" i="13"/>
  <c r="I10279" i="13"/>
  <c r="W179" i="18" s="1"/>
  <c r="J10271" i="13"/>
  <c r="I10271" i="13"/>
  <c r="W171" i="18" s="1"/>
  <c r="J10263" i="13"/>
  <c r="I10263" i="13"/>
  <c r="W163" i="18" s="1"/>
  <c r="J10255" i="13"/>
  <c r="I10255" i="13"/>
  <c r="W155" i="18" s="1"/>
  <c r="J10247" i="13"/>
  <c r="I10247" i="13"/>
  <c r="W147" i="18" s="1"/>
  <c r="J10239" i="13"/>
  <c r="I10239" i="13"/>
  <c r="W139" i="18" s="1"/>
  <c r="J10231" i="13"/>
  <c r="I10231" i="13"/>
  <c r="W131" i="18" s="1"/>
  <c r="J10223" i="13"/>
  <c r="I10223" i="13"/>
  <c r="W123" i="18" s="1"/>
  <c r="J10215" i="13"/>
  <c r="I10215" i="13"/>
  <c r="W115" i="18" s="1"/>
  <c r="J10207" i="13"/>
  <c r="I10207" i="13"/>
  <c r="W107" i="18" s="1"/>
  <c r="J10199" i="13"/>
  <c r="I10199" i="13"/>
  <c r="W99" i="18" s="1"/>
  <c r="J10191" i="13"/>
  <c r="I10191" i="13"/>
  <c r="W91" i="18" s="1"/>
  <c r="J10183" i="13"/>
  <c r="I10183" i="13"/>
  <c r="W83" i="18" s="1"/>
  <c r="J10175" i="13"/>
  <c r="I10175" i="13"/>
  <c r="W75" i="18" s="1"/>
  <c r="J10167" i="13"/>
  <c r="I10167" i="13"/>
  <c r="W67" i="18" s="1"/>
  <c r="J10159" i="13"/>
  <c r="I10159" i="13"/>
  <c r="W59" i="18" s="1"/>
  <c r="J10151" i="13"/>
  <c r="I10151" i="13"/>
  <c r="W51" i="18" s="1"/>
  <c r="J10143" i="13"/>
  <c r="I10143" i="13"/>
  <c r="W43" i="18" s="1"/>
  <c r="W35" i="18"/>
  <c r="J10135" i="13"/>
  <c r="I10135" i="13"/>
  <c r="J10127" i="13"/>
  <c r="I10127" i="13"/>
  <c r="W27" i="18" s="1"/>
  <c r="J10119" i="13"/>
  <c r="I10119" i="13"/>
  <c r="W19" i="18" s="1"/>
  <c r="J10111" i="13"/>
  <c r="I10111" i="13"/>
  <c r="W11" i="18" s="1"/>
  <c r="J10103" i="13"/>
  <c r="I10103" i="13"/>
  <c r="W3" i="18" s="1"/>
  <c r="J10095" i="13"/>
  <c r="I10095" i="13"/>
  <c r="V500" i="18" s="1"/>
  <c r="J10087" i="13"/>
  <c r="I10087" i="13"/>
  <c r="V492" i="18" s="1"/>
  <c r="J10079" i="13"/>
  <c r="I10079" i="13"/>
  <c r="V484" i="18" s="1"/>
  <c r="J10071" i="13"/>
  <c r="I10071" i="13"/>
  <c r="V476" i="18" s="1"/>
  <c r="J10063" i="13"/>
  <c r="I10063" i="13"/>
  <c r="V468" i="18" s="1"/>
  <c r="J10055" i="13"/>
  <c r="I10055" i="13"/>
  <c r="V460" i="18" s="1"/>
  <c r="J10047" i="13"/>
  <c r="I10047" i="13"/>
  <c r="V452" i="18" s="1"/>
  <c r="J10039" i="13"/>
  <c r="I10039" i="13"/>
  <c r="V444" i="18" s="1"/>
  <c r="J10031" i="13"/>
  <c r="I10031" i="13"/>
  <c r="V436" i="18" s="1"/>
  <c r="J10023" i="13"/>
  <c r="I10023" i="13"/>
  <c r="V428" i="18" s="1"/>
  <c r="J10015" i="13"/>
  <c r="I10015" i="13"/>
  <c r="V420" i="18" s="1"/>
  <c r="J10007" i="13"/>
  <c r="I10007" i="13"/>
  <c r="V412" i="18" s="1"/>
  <c r="J9999" i="13"/>
  <c r="I9999" i="13"/>
  <c r="V404" i="18" s="1"/>
  <c r="J9991" i="13"/>
  <c r="I9991" i="13"/>
  <c r="V396" i="18" s="1"/>
  <c r="J9983" i="13"/>
  <c r="I9983" i="13"/>
  <c r="V388" i="18" s="1"/>
  <c r="J9975" i="13"/>
  <c r="I9975" i="13"/>
  <c r="V380" i="18" s="1"/>
  <c r="J9967" i="13"/>
  <c r="I9967" i="13"/>
  <c r="V372" i="18" s="1"/>
  <c r="J9959" i="13"/>
  <c r="I9959" i="13"/>
  <c r="V364" i="18" s="1"/>
  <c r="J9951" i="13"/>
  <c r="I9951" i="13"/>
  <c r="V356" i="18" s="1"/>
  <c r="J9943" i="13"/>
  <c r="I9943" i="13"/>
  <c r="V348" i="18" s="1"/>
  <c r="J9935" i="13"/>
  <c r="I9935" i="13"/>
  <c r="V340" i="18" s="1"/>
  <c r="J9927" i="13"/>
  <c r="I9927" i="13"/>
  <c r="V332" i="18" s="1"/>
  <c r="J9919" i="13"/>
  <c r="I9919" i="13"/>
  <c r="V324" i="18" s="1"/>
  <c r="J9911" i="13"/>
  <c r="I9911" i="13"/>
  <c r="V316" i="18" s="1"/>
  <c r="J9903" i="13"/>
  <c r="I9903" i="13"/>
  <c r="V308" i="18" s="1"/>
  <c r="J9895" i="13"/>
  <c r="I9895" i="13"/>
  <c r="V300" i="18" s="1"/>
  <c r="J9887" i="13"/>
  <c r="I9887" i="13"/>
  <c r="V292" i="18" s="1"/>
  <c r="J9879" i="13"/>
  <c r="I9879" i="13"/>
  <c r="V284" i="18" s="1"/>
  <c r="J9871" i="13"/>
  <c r="I9871" i="13"/>
  <c r="V276" i="18" s="1"/>
  <c r="J9863" i="13"/>
  <c r="I9863" i="13"/>
  <c r="V268" i="18" s="1"/>
  <c r="J9855" i="13"/>
  <c r="I9855" i="13"/>
  <c r="V260" i="18" s="1"/>
  <c r="J9847" i="13"/>
  <c r="I9847" i="13"/>
  <c r="V252" i="18" s="1"/>
  <c r="J9839" i="13"/>
  <c r="I9839" i="13"/>
  <c r="V244" i="18" s="1"/>
  <c r="J9831" i="13"/>
  <c r="I9831" i="13"/>
  <c r="V236" i="18" s="1"/>
  <c r="J9823" i="13"/>
  <c r="I9823" i="13"/>
  <c r="V228" i="18" s="1"/>
  <c r="J9815" i="13"/>
  <c r="I9815" i="13"/>
  <c r="V220" i="18" s="1"/>
  <c r="J9807" i="13"/>
  <c r="I9807" i="13"/>
  <c r="V212" i="18" s="1"/>
  <c r="J9799" i="13"/>
  <c r="I9799" i="13"/>
  <c r="V204" i="18" s="1"/>
  <c r="J9791" i="13"/>
  <c r="I9791" i="13"/>
  <c r="V196" i="18" s="1"/>
  <c r="J9783" i="13"/>
  <c r="I9783" i="13"/>
  <c r="V188" i="18" s="1"/>
  <c r="J9775" i="13"/>
  <c r="I9775" i="13"/>
  <c r="V180" i="18" s="1"/>
  <c r="J9767" i="13"/>
  <c r="I9767" i="13"/>
  <c r="V172" i="18" s="1"/>
  <c r="J9759" i="13"/>
  <c r="I9759" i="13"/>
  <c r="V164" i="18" s="1"/>
  <c r="J9751" i="13"/>
  <c r="I9751" i="13"/>
  <c r="V156" i="18" s="1"/>
  <c r="J9743" i="13"/>
  <c r="I9743" i="13"/>
  <c r="V148" i="18" s="1"/>
  <c r="J9735" i="13"/>
  <c r="I9735" i="13"/>
  <c r="V140" i="18" s="1"/>
  <c r="J9727" i="13"/>
  <c r="I9727" i="13"/>
  <c r="V132" i="18" s="1"/>
  <c r="V124" i="18"/>
  <c r="J9719" i="13"/>
  <c r="I9719" i="13"/>
  <c r="J9711" i="13"/>
  <c r="I9711" i="13"/>
  <c r="V116" i="18" s="1"/>
  <c r="J9703" i="13"/>
  <c r="I9703" i="13"/>
  <c r="V108" i="18" s="1"/>
  <c r="J9695" i="13"/>
  <c r="I9695" i="13"/>
  <c r="V100" i="18" s="1"/>
  <c r="J9687" i="13"/>
  <c r="I9687" i="13"/>
  <c r="V92" i="18" s="1"/>
  <c r="J9679" i="13"/>
  <c r="I9679" i="13"/>
  <c r="V84" i="18" s="1"/>
  <c r="J9671" i="13"/>
  <c r="I9671" i="13"/>
  <c r="V76" i="18" s="1"/>
  <c r="J9663" i="13"/>
  <c r="I9663" i="13"/>
  <c r="V68" i="18" s="1"/>
  <c r="J9655" i="13"/>
  <c r="I9655" i="13"/>
  <c r="V60" i="18" s="1"/>
  <c r="J9647" i="13"/>
  <c r="I9647" i="13"/>
  <c r="V52" i="18" s="1"/>
  <c r="J9639" i="13"/>
  <c r="I9639" i="13"/>
  <c r="V44" i="18" s="1"/>
  <c r="J9631" i="13"/>
  <c r="I9631" i="13"/>
  <c r="V36" i="18" s="1"/>
  <c r="J9623" i="13"/>
  <c r="I9623" i="13"/>
  <c r="V28" i="18" s="1"/>
  <c r="J9615" i="13"/>
  <c r="I9615" i="13"/>
  <c r="V20" i="18" s="1"/>
  <c r="J9607" i="13"/>
  <c r="I9607" i="13"/>
  <c r="V12" i="18" s="1"/>
  <c r="V4" i="18"/>
  <c r="J9599" i="13"/>
  <c r="I9599" i="13"/>
  <c r="J9591" i="13"/>
  <c r="I9591" i="13"/>
  <c r="U501" i="18" s="1"/>
  <c r="J9583" i="13"/>
  <c r="I9583" i="13"/>
  <c r="U493" i="18" s="1"/>
  <c r="J9575" i="13"/>
  <c r="I9575" i="13"/>
  <c r="U485" i="18" s="1"/>
  <c r="J9567" i="13"/>
  <c r="I9567" i="13"/>
  <c r="U477" i="18" s="1"/>
  <c r="J9559" i="13"/>
  <c r="I9559" i="13"/>
  <c r="U469" i="18" s="1"/>
  <c r="J9551" i="13"/>
  <c r="I9551" i="13"/>
  <c r="U461" i="18" s="1"/>
  <c r="J9543" i="13"/>
  <c r="I9543" i="13"/>
  <c r="U453" i="18" s="1"/>
  <c r="J9535" i="13"/>
  <c r="I9535" i="13"/>
  <c r="U445" i="18" s="1"/>
  <c r="J9527" i="13"/>
  <c r="I9527" i="13"/>
  <c r="U437" i="18" s="1"/>
  <c r="J9519" i="13"/>
  <c r="I9519" i="13"/>
  <c r="U429" i="18" s="1"/>
  <c r="J9511" i="13"/>
  <c r="I9511" i="13"/>
  <c r="U421" i="18" s="1"/>
  <c r="J9503" i="13"/>
  <c r="I9503" i="13"/>
  <c r="U413" i="18" s="1"/>
  <c r="J9495" i="13"/>
  <c r="I9495" i="13"/>
  <c r="U405" i="18" s="1"/>
  <c r="J9487" i="13"/>
  <c r="I9487" i="13"/>
  <c r="U397" i="18" s="1"/>
  <c r="J9479" i="13"/>
  <c r="I9479" i="13"/>
  <c r="U389" i="18" s="1"/>
  <c r="J9471" i="13"/>
  <c r="I9471" i="13"/>
  <c r="U381" i="18" s="1"/>
  <c r="J9463" i="13"/>
  <c r="I9463" i="13"/>
  <c r="U373" i="18" s="1"/>
  <c r="J9455" i="13"/>
  <c r="I9455" i="13"/>
  <c r="U365" i="18" s="1"/>
  <c r="J9447" i="13"/>
  <c r="I9447" i="13"/>
  <c r="U357" i="18" s="1"/>
  <c r="J9439" i="13"/>
  <c r="I9439" i="13"/>
  <c r="U349" i="18" s="1"/>
  <c r="J9431" i="13"/>
  <c r="I9431" i="13"/>
  <c r="U341" i="18" s="1"/>
  <c r="J9423" i="13"/>
  <c r="I9423" i="13"/>
  <c r="U333" i="18" s="1"/>
  <c r="J9415" i="13"/>
  <c r="I9415" i="13"/>
  <c r="U325" i="18" s="1"/>
  <c r="J9407" i="13"/>
  <c r="I9407" i="13"/>
  <c r="U317" i="18" s="1"/>
  <c r="U309" i="18"/>
  <c r="J9399" i="13"/>
  <c r="I9399" i="13"/>
  <c r="J9391" i="13"/>
  <c r="I9391" i="13"/>
  <c r="U301" i="18" s="1"/>
  <c r="J9383" i="13"/>
  <c r="I9383" i="13"/>
  <c r="U293" i="18" s="1"/>
  <c r="J9375" i="13"/>
  <c r="I9375" i="13"/>
  <c r="U285" i="18" s="1"/>
  <c r="J9367" i="13"/>
  <c r="I9367" i="13"/>
  <c r="U277" i="18" s="1"/>
  <c r="J9359" i="13"/>
  <c r="I9359" i="13"/>
  <c r="U269" i="18" s="1"/>
  <c r="J9351" i="13"/>
  <c r="I9351" i="13"/>
  <c r="U261" i="18" s="1"/>
  <c r="J9343" i="13"/>
  <c r="I9343" i="13"/>
  <c r="U253" i="18" s="1"/>
  <c r="J9335" i="13"/>
  <c r="I9335" i="13"/>
  <c r="U245" i="18" s="1"/>
  <c r="J9327" i="13"/>
  <c r="I9327" i="13"/>
  <c r="U237" i="18" s="1"/>
  <c r="J9319" i="13"/>
  <c r="I9319" i="13"/>
  <c r="U229" i="18" s="1"/>
  <c r="J9311" i="13"/>
  <c r="I9311" i="13"/>
  <c r="U221" i="18" s="1"/>
  <c r="J9303" i="13"/>
  <c r="I9303" i="13"/>
  <c r="U213" i="18" s="1"/>
  <c r="J9295" i="13"/>
  <c r="I9295" i="13"/>
  <c r="U205" i="18" s="1"/>
  <c r="J9287" i="13"/>
  <c r="I9287" i="13"/>
  <c r="U197" i="18" s="1"/>
  <c r="J9279" i="13"/>
  <c r="I9279" i="13"/>
  <c r="U189" i="18" s="1"/>
  <c r="J9271" i="13"/>
  <c r="I9271" i="13"/>
  <c r="U181" i="18" s="1"/>
  <c r="J9263" i="13"/>
  <c r="I9263" i="13"/>
  <c r="U173" i="18" s="1"/>
  <c r="J9255" i="13"/>
  <c r="I9255" i="13"/>
  <c r="U165" i="18" s="1"/>
  <c r="J9247" i="13"/>
  <c r="I9247" i="13"/>
  <c r="U157" i="18" s="1"/>
  <c r="J9239" i="13"/>
  <c r="I9239" i="13"/>
  <c r="U149" i="18" s="1"/>
  <c r="J9231" i="13"/>
  <c r="I9231" i="13"/>
  <c r="U141" i="18" s="1"/>
  <c r="J9223" i="13"/>
  <c r="I9223" i="13"/>
  <c r="U133" i="18" s="1"/>
  <c r="J9215" i="13"/>
  <c r="I9215" i="13"/>
  <c r="U125" i="18" s="1"/>
  <c r="J9207" i="13"/>
  <c r="I9207" i="13"/>
  <c r="U117" i="18" s="1"/>
  <c r="J9199" i="13"/>
  <c r="I9199" i="13"/>
  <c r="U109" i="18" s="1"/>
  <c r="J9191" i="13"/>
  <c r="I9191" i="13"/>
  <c r="U101" i="18" s="1"/>
  <c r="J9183" i="13"/>
  <c r="I9183" i="13"/>
  <c r="U93" i="18" s="1"/>
  <c r="J9175" i="13"/>
  <c r="I9175" i="13"/>
  <c r="U85" i="18" s="1"/>
  <c r="J9167" i="13"/>
  <c r="I9167" i="13"/>
  <c r="U77" i="18" s="1"/>
  <c r="J9159" i="13"/>
  <c r="I9159" i="13"/>
  <c r="U69" i="18" s="1"/>
  <c r="J9151" i="13"/>
  <c r="I9151" i="13"/>
  <c r="U61" i="18" s="1"/>
  <c r="J9143" i="13"/>
  <c r="I9143" i="13"/>
  <c r="U53" i="18" s="1"/>
  <c r="J9135" i="13"/>
  <c r="I9135" i="13"/>
  <c r="U45" i="18" s="1"/>
  <c r="J9127" i="13"/>
  <c r="I9127" i="13"/>
  <c r="U37" i="18" s="1"/>
  <c r="J9119" i="13"/>
  <c r="I9119" i="13"/>
  <c r="U29" i="18" s="1"/>
  <c r="J9111" i="13"/>
  <c r="I9111" i="13"/>
  <c r="U21" i="18" s="1"/>
  <c r="J9103" i="13"/>
  <c r="I9103" i="13"/>
  <c r="U13" i="18" s="1"/>
  <c r="J9095" i="13"/>
  <c r="I9095" i="13"/>
  <c r="U5" i="18" s="1"/>
  <c r="J9087" i="13"/>
  <c r="I9087" i="13"/>
  <c r="T502" i="18" s="1"/>
  <c r="J9079" i="13"/>
  <c r="I9079" i="13"/>
  <c r="T494" i="18" s="1"/>
  <c r="J9071" i="13"/>
  <c r="I9071" i="13"/>
  <c r="T486" i="18" s="1"/>
  <c r="J9063" i="13"/>
  <c r="I9063" i="13"/>
  <c r="T478" i="18" s="1"/>
  <c r="J9055" i="13"/>
  <c r="I9055" i="13"/>
  <c r="T470" i="18" s="1"/>
  <c r="J9047" i="13"/>
  <c r="I9047" i="13"/>
  <c r="T462" i="18" s="1"/>
  <c r="J9039" i="13"/>
  <c r="I9039" i="13"/>
  <c r="T454" i="18" s="1"/>
  <c r="J9031" i="13"/>
  <c r="I9031" i="13"/>
  <c r="T446" i="18" s="1"/>
  <c r="J9023" i="13"/>
  <c r="I9023" i="13"/>
  <c r="T438" i="18" s="1"/>
  <c r="J9015" i="13"/>
  <c r="I9015" i="13"/>
  <c r="T430" i="18" s="1"/>
  <c r="J9007" i="13"/>
  <c r="I9007" i="13"/>
  <c r="T422" i="18" s="1"/>
  <c r="J8999" i="13"/>
  <c r="I8999" i="13"/>
  <c r="T414" i="18" s="1"/>
  <c r="J8991" i="13"/>
  <c r="I8991" i="13"/>
  <c r="T406" i="18" s="1"/>
  <c r="J8983" i="13"/>
  <c r="I8983" i="13"/>
  <c r="T398" i="18" s="1"/>
  <c r="J8975" i="13"/>
  <c r="I8975" i="13"/>
  <c r="T390" i="18" s="1"/>
  <c r="J8967" i="13"/>
  <c r="I8967" i="13"/>
  <c r="T382" i="18" s="1"/>
  <c r="J8959" i="13"/>
  <c r="I8959" i="13"/>
  <c r="T374" i="18" s="1"/>
  <c r="J8951" i="13"/>
  <c r="I8951" i="13"/>
  <c r="T366" i="18" s="1"/>
  <c r="J8943" i="13"/>
  <c r="I8943" i="13"/>
  <c r="T358" i="18" s="1"/>
  <c r="J8935" i="13"/>
  <c r="I8935" i="13"/>
  <c r="T350" i="18" s="1"/>
  <c r="J8927" i="13"/>
  <c r="I8927" i="13"/>
  <c r="T342" i="18" s="1"/>
  <c r="J8919" i="13"/>
  <c r="I8919" i="13"/>
  <c r="T334" i="18" s="1"/>
  <c r="J8911" i="13"/>
  <c r="I8911" i="13"/>
  <c r="T326" i="18" s="1"/>
  <c r="J8903" i="13"/>
  <c r="I8903" i="13"/>
  <c r="T318" i="18" s="1"/>
  <c r="J8895" i="13"/>
  <c r="I8895" i="13"/>
  <c r="T310" i="18" s="1"/>
  <c r="J8887" i="13"/>
  <c r="I8887" i="13"/>
  <c r="T302" i="18" s="1"/>
  <c r="T294" i="18"/>
  <c r="J8879" i="13"/>
  <c r="I8879" i="13"/>
  <c r="J8871" i="13"/>
  <c r="I8871" i="13"/>
  <c r="T286" i="18" s="1"/>
  <c r="J8863" i="13"/>
  <c r="I8863" i="13"/>
  <c r="T278" i="18" s="1"/>
  <c r="J8855" i="13"/>
  <c r="I8855" i="13"/>
  <c r="T270" i="18" s="1"/>
  <c r="J8847" i="13"/>
  <c r="I8847" i="13"/>
  <c r="T262" i="18" s="1"/>
  <c r="J8839" i="13"/>
  <c r="I8839" i="13"/>
  <c r="T254" i="18" s="1"/>
  <c r="J8831" i="13"/>
  <c r="I8831" i="13"/>
  <c r="T246" i="18" s="1"/>
  <c r="J8823" i="13"/>
  <c r="I8823" i="13"/>
  <c r="T238" i="18" s="1"/>
  <c r="J8815" i="13"/>
  <c r="I8815" i="13"/>
  <c r="T230" i="18" s="1"/>
  <c r="J8807" i="13"/>
  <c r="I8807" i="13"/>
  <c r="T222" i="18" s="1"/>
  <c r="J8799" i="13"/>
  <c r="I8799" i="13"/>
  <c r="T214" i="18" s="1"/>
  <c r="J8791" i="13"/>
  <c r="I8791" i="13"/>
  <c r="T206" i="18" s="1"/>
  <c r="J8783" i="13"/>
  <c r="I8783" i="13"/>
  <c r="T198" i="18" s="1"/>
  <c r="J8775" i="13"/>
  <c r="I8775" i="13"/>
  <c r="T190" i="18" s="1"/>
  <c r="J8767" i="13"/>
  <c r="I8767" i="13"/>
  <c r="T182" i="18" s="1"/>
  <c r="J8759" i="13"/>
  <c r="I8759" i="13"/>
  <c r="T174" i="18" s="1"/>
  <c r="J8751" i="13"/>
  <c r="I8751" i="13"/>
  <c r="T166" i="18" s="1"/>
  <c r="J8743" i="13"/>
  <c r="I8743" i="13"/>
  <c r="T158" i="18" s="1"/>
  <c r="J8735" i="13"/>
  <c r="I8735" i="13"/>
  <c r="T150" i="18" s="1"/>
  <c r="J8727" i="13"/>
  <c r="I8727" i="13"/>
  <c r="T142" i="18" s="1"/>
  <c r="J8719" i="13"/>
  <c r="I8719" i="13"/>
  <c r="T134" i="18" s="1"/>
  <c r="J8711" i="13"/>
  <c r="I8711" i="13"/>
  <c r="T126" i="18" s="1"/>
  <c r="J8703" i="13"/>
  <c r="I8703" i="13"/>
  <c r="T118" i="18" s="1"/>
  <c r="J8695" i="13"/>
  <c r="I8695" i="13"/>
  <c r="T110" i="18" s="1"/>
  <c r="J8687" i="13"/>
  <c r="I8687" i="13"/>
  <c r="T102" i="18" s="1"/>
  <c r="J8679" i="13"/>
  <c r="I8679" i="13"/>
  <c r="T94" i="18" s="1"/>
  <c r="J8671" i="13"/>
  <c r="I8671" i="13"/>
  <c r="T86" i="18" s="1"/>
  <c r="J8663" i="13"/>
  <c r="I8663" i="13"/>
  <c r="T78" i="18" s="1"/>
  <c r="J8655" i="13"/>
  <c r="I8655" i="13"/>
  <c r="T70" i="18" s="1"/>
  <c r="J8647" i="13"/>
  <c r="I8647" i="13"/>
  <c r="T62" i="18" s="1"/>
  <c r="J8639" i="13"/>
  <c r="I8639" i="13"/>
  <c r="T54" i="18" s="1"/>
  <c r="J8631" i="13"/>
  <c r="I8631" i="13"/>
  <c r="T46" i="18" s="1"/>
  <c r="J8623" i="13"/>
  <c r="I8623" i="13"/>
  <c r="T38" i="18" s="1"/>
  <c r="J8615" i="13"/>
  <c r="I8615" i="13"/>
  <c r="T30" i="18" s="1"/>
  <c r="J8607" i="13"/>
  <c r="I8607" i="13"/>
  <c r="T22" i="18" s="1"/>
  <c r="J8599" i="13"/>
  <c r="I8599" i="13"/>
  <c r="T14" i="18" s="1"/>
  <c r="J8591" i="13"/>
  <c r="I8591" i="13"/>
  <c r="T6" i="18" s="1"/>
  <c r="J8583" i="13"/>
  <c r="I8583" i="13"/>
  <c r="S503" i="18" s="1"/>
  <c r="J8575" i="13"/>
  <c r="I8575" i="13"/>
  <c r="S495" i="18" s="1"/>
  <c r="J8567" i="13"/>
  <c r="I8567" i="13"/>
  <c r="S487" i="18" s="1"/>
  <c r="J8559" i="13"/>
  <c r="I8559" i="13"/>
  <c r="S479" i="18" s="1"/>
  <c r="J8551" i="13"/>
  <c r="I8551" i="13"/>
  <c r="S471" i="18" s="1"/>
  <c r="J8543" i="13"/>
  <c r="I8543" i="13"/>
  <c r="S463" i="18" s="1"/>
  <c r="J8535" i="13"/>
  <c r="I8535" i="13"/>
  <c r="S455" i="18" s="1"/>
  <c r="J8527" i="13"/>
  <c r="I8527" i="13"/>
  <c r="S447" i="18" s="1"/>
  <c r="J8519" i="13"/>
  <c r="I8519" i="13"/>
  <c r="S439" i="18" s="1"/>
  <c r="J8511" i="13"/>
  <c r="I8511" i="13"/>
  <c r="S431" i="18" s="1"/>
  <c r="J8503" i="13"/>
  <c r="I8503" i="13"/>
  <c r="S423" i="18" s="1"/>
  <c r="J8495" i="13"/>
  <c r="I8495" i="13"/>
  <c r="S415" i="18" s="1"/>
  <c r="J8487" i="13"/>
  <c r="I8487" i="13"/>
  <c r="S407" i="18" s="1"/>
  <c r="J8479" i="13"/>
  <c r="I8479" i="13"/>
  <c r="S399" i="18" s="1"/>
  <c r="S391" i="18"/>
  <c r="J8471" i="13"/>
  <c r="I8471" i="13"/>
  <c r="J8463" i="13"/>
  <c r="I8463" i="13"/>
  <c r="S383" i="18" s="1"/>
  <c r="J8455" i="13"/>
  <c r="I8455" i="13"/>
  <c r="S375" i="18" s="1"/>
  <c r="J8447" i="13"/>
  <c r="I8447" i="13"/>
  <c r="S367" i="18" s="1"/>
  <c r="J8439" i="13"/>
  <c r="I8439" i="13"/>
  <c r="S359" i="18" s="1"/>
  <c r="J8431" i="13"/>
  <c r="I8431" i="13"/>
  <c r="S351" i="18" s="1"/>
  <c r="J8423" i="13"/>
  <c r="I8423" i="13"/>
  <c r="S343" i="18" s="1"/>
  <c r="J8415" i="13"/>
  <c r="I8415" i="13"/>
  <c r="S335" i="18" s="1"/>
  <c r="J8407" i="13"/>
  <c r="I8407" i="13"/>
  <c r="S327" i="18" s="1"/>
  <c r="J8399" i="13"/>
  <c r="I8399" i="13"/>
  <c r="S319" i="18" s="1"/>
  <c r="J8391" i="13"/>
  <c r="I8391" i="13"/>
  <c r="S311" i="18" s="1"/>
  <c r="J8383" i="13"/>
  <c r="I8383" i="13"/>
  <c r="S303" i="18" s="1"/>
  <c r="J8375" i="13"/>
  <c r="I8375" i="13"/>
  <c r="S295" i="18" s="1"/>
  <c r="J8367" i="13"/>
  <c r="I8367" i="13"/>
  <c r="S287" i="18" s="1"/>
  <c r="J8359" i="13"/>
  <c r="I8359" i="13"/>
  <c r="S279" i="18" s="1"/>
  <c r="J8351" i="13"/>
  <c r="I8351" i="13"/>
  <c r="S271" i="18" s="1"/>
  <c r="J8343" i="13"/>
  <c r="I8343" i="13"/>
  <c r="S263" i="18" s="1"/>
  <c r="J8335" i="13"/>
  <c r="I8335" i="13"/>
  <c r="S255" i="18" s="1"/>
  <c r="J8327" i="13"/>
  <c r="I8327" i="13"/>
  <c r="S247" i="18" s="1"/>
  <c r="J8319" i="13"/>
  <c r="I8319" i="13"/>
  <c r="S239" i="18" s="1"/>
  <c r="S231" i="18"/>
  <c r="J8311" i="13"/>
  <c r="I8311" i="13"/>
  <c r="J8303" i="13"/>
  <c r="I8303" i="13"/>
  <c r="S223" i="18" s="1"/>
  <c r="J8295" i="13"/>
  <c r="I8295" i="13"/>
  <c r="S215" i="18" s="1"/>
  <c r="J8287" i="13"/>
  <c r="I8287" i="13"/>
  <c r="S207" i="18" s="1"/>
  <c r="J8279" i="13"/>
  <c r="I8279" i="13"/>
  <c r="S199" i="18" s="1"/>
  <c r="J8271" i="13"/>
  <c r="I8271" i="13"/>
  <c r="S191" i="18" s="1"/>
  <c r="J8263" i="13"/>
  <c r="I8263" i="13"/>
  <c r="S183" i="18" s="1"/>
  <c r="J8255" i="13"/>
  <c r="I8255" i="13"/>
  <c r="S175" i="18" s="1"/>
  <c r="J8247" i="13"/>
  <c r="I8247" i="13"/>
  <c r="S167" i="18" s="1"/>
  <c r="J8239" i="13"/>
  <c r="I8239" i="13"/>
  <c r="S159" i="18" s="1"/>
  <c r="J8231" i="13"/>
  <c r="I8231" i="13"/>
  <c r="S151" i="18" s="1"/>
  <c r="J8223" i="13"/>
  <c r="I8223" i="13"/>
  <c r="S143" i="18" s="1"/>
  <c r="J8215" i="13"/>
  <c r="I8215" i="13"/>
  <c r="S135" i="18" s="1"/>
  <c r="J14637" i="13"/>
  <c r="I14637" i="13"/>
  <c r="J14581" i="13"/>
  <c r="I14581" i="13"/>
  <c r="J14533" i="13"/>
  <c r="I14533" i="13"/>
  <c r="J14477" i="13"/>
  <c r="I14477" i="13"/>
  <c r="J14429" i="13"/>
  <c r="I14429" i="13"/>
  <c r="J14357" i="13"/>
  <c r="I14357" i="13"/>
  <c r="J14293" i="13"/>
  <c r="I14293" i="13"/>
  <c r="J14237" i="13"/>
  <c r="I14237" i="13"/>
  <c r="J14157" i="13"/>
  <c r="I14157" i="13"/>
  <c r="J14101" i="13"/>
  <c r="I14101" i="13"/>
  <c r="J14013" i="13"/>
  <c r="I14013" i="13"/>
  <c r="J13941" i="13"/>
  <c r="I13941" i="13"/>
  <c r="J13853" i="13"/>
  <c r="I13853" i="13"/>
  <c r="J13797" i="13"/>
  <c r="I13797" i="13"/>
  <c r="J13725" i="13"/>
  <c r="I13725" i="13"/>
  <c r="J13677" i="13"/>
  <c r="I13677" i="13"/>
  <c r="J13621" i="13"/>
  <c r="I13621" i="13"/>
  <c r="J13565" i="13"/>
  <c r="I13565" i="13"/>
  <c r="J13493" i="13"/>
  <c r="I13493" i="13"/>
  <c r="J13437" i="13"/>
  <c r="I13437" i="13"/>
  <c r="J13357" i="13"/>
  <c r="I13357" i="13"/>
  <c r="J13293" i="13"/>
  <c r="I13293" i="13"/>
  <c r="J13237" i="13"/>
  <c r="I13237" i="13"/>
  <c r="J13165" i="13"/>
  <c r="I13165" i="13"/>
  <c r="J13109" i="13"/>
  <c r="I13109" i="13"/>
  <c r="J13037" i="13"/>
  <c r="I13037" i="13"/>
  <c r="J12957" i="13"/>
  <c r="I12957" i="13"/>
  <c r="J12901" i="13"/>
  <c r="I12901" i="13"/>
  <c r="J12845" i="13"/>
  <c r="I12845" i="13"/>
  <c r="J12789" i="13"/>
  <c r="I12789" i="13"/>
  <c r="J12717" i="13"/>
  <c r="I12717" i="13"/>
  <c r="J12661" i="13"/>
  <c r="I12661" i="13"/>
  <c r="J12597" i="13"/>
  <c r="I12597" i="13"/>
  <c r="P477" i="18" s="1"/>
  <c r="J12509" i="13"/>
  <c r="I12509" i="13"/>
  <c r="P389" i="18" s="1"/>
  <c r="J12453" i="13"/>
  <c r="I12453" i="13"/>
  <c r="P333" i="18" s="1"/>
  <c r="J12397" i="13"/>
  <c r="I12397" i="13"/>
  <c r="P277" i="18" s="1"/>
  <c r="J12333" i="13"/>
  <c r="I12333" i="13"/>
  <c r="P213" i="18" s="1"/>
  <c r="J12269" i="13"/>
  <c r="I12269" i="13"/>
  <c r="P149" i="18" s="1"/>
  <c r="J12213" i="13"/>
  <c r="I12213" i="13"/>
  <c r="P93" i="18" s="1"/>
  <c r="J12149" i="13"/>
  <c r="I12149" i="13"/>
  <c r="P29" i="18" s="1"/>
  <c r="J12077" i="13"/>
  <c r="I12077" i="13"/>
  <c r="C462" i="18" s="1"/>
  <c r="J12021" i="13"/>
  <c r="I12021" i="13"/>
  <c r="C406" i="18" s="1"/>
  <c r="J11957" i="13"/>
  <c r="I11957" i="13"/>
  <c r="C342" i="18" s="1"/>
  <c r="J11877" i="13"/>
  <c r="I11877" i="13"/>
  <c r="C262" i="18" s="1"/>
  <c r="C206" i="18"/>
  <c r="J11821" i="13"/>
  <c r="I11821" i="13"/>
  <c r="J11757" i="13"/>
  <c r="I11757" i="13"/>
  <c r="C142" i="18" s="1"/>
  <c r="J11685" i="13"/>
  <c r="I11685" i="13"/>
  <c r="C70" i="18" s="1"/>
  <c r="J11637" i="13"/>
  <c r="I11637" i="13"/>
  <c r="C22" i="18" s="1"/>
  <c r="R455" i="18"/>
  <c r="J11565" i="13"/>
  <c r="I11565" i="13"/>
  <c r="J11493" i="13"/>
  <c r="I11493" i="13"/>
  <c r="R383" i="18" s="1"/>
  <c r="J11437" i="13"/>
  <c r="I11437" i="13"/>
  <c r="R327" i="18" s="1"/>
  <c r="J11365" i="13"/>
  <c r="I11365" i="13"/>
  <c r="R255" i="18" s="1"/>
  <c r="J11309" i="13"/>
  <c r="I11309" i="13"/>
  <c r="R199" i="18" s="1"/>
  <c r="J11229" i="13"/>
  <c r="I11229" i="13"/>
  <c r="R119" i="18" s="1"/>
  <c r="J11165" i="13"/>
  <c r="I11165" i="13"/>
  <c r="R55" i="18" s="1"/>
  <c r="Q504" i="18"/>
  <c r="J11109" i="13"/>
  <c r="I11109" i="13"/>
  <c r="J11053" i="13"/>
  <c r="I11053" i="13"/>
  <c r="Q448" i="18" s="1"/>
  <c r="J10989" i="13"/>
  <c r="I10989" i="13"/>
  <c r="Q384" i="18" s="1"/>
  <c r="J10917" i="13"/>
  <c r="I10917" i="13"/>
  <c r="Q312" i="18" s="1"/>
  <c r="J10869" i="13"/>
  <c r="I10869" i="13"/>
  <c r="Q264" i="18" s="1"/>
  <c r="J10789" i="13"/>
  <c r="I10789" i="13"/>
  <c r="Q184" i="18" s="1"/>
  <c r="J10733" i="13"/>
  <c r="I10733" i="13"/>
  <c r="Q128" i="18" s="1"/>
  <c r="J10669" i="13"/>
  <c r="I10669" i="13"/>
  <c r="Q64" i="18" s="1"/>
  <c r="J10597" i="13"/>
  <c r="I10597" i="13"/>
  <c r="W497" i="18" s="1"/>
  <c r="J10525" i="13"/>
  <c r="I10525" i="13"/>
  <c r="W425" i="18" s="1"/>
  <c r="J10469" i="13"/>
  <c r="I10469" i="13"/>
  <c r="W369" i="18" s="1"/>
  <c r="J10413" i="13"/>
  <c r="I10413" i="13"/>
  <c r="W313" i="18" s="1"/>
  <c r="J10341" i="13"/>
  <c r="I10341" i="13"/>
  <c r="W241" i="18" s="1"/>
  <c r="J10261" i="13"/>
  <c r="I10261" i="13"/>
  <c r="W161" i="18" s="1"/>
  <c r="J10205" i="13"/>
  <c r="I10205" i="13"/>
  <c r="W105" i="18" s="1"/>
  <c r="J10117" i="13"/>
  <c r="I10117" i="13"/>
  <c r="W17" i="18" s="1"/>
  <c r="J10045" i="13"/>
  <c r="I10045" i="13"/>
  <c r="V450" i="18" s="1"/>
  <c r="J9965" i="13"/>
  <c r="I9965" i="13"/>
  <c r="V370" i="18" s="1"/>
  <c r="J9901" i="13"/>
  <c r="I9901" i="13"/>
  <c r="V306" i="18" s="1"/>
  <c r="J9813" i="13"/>
  <c r="I9813" i="13"/>
  <c r="V218" i="18" s="1"/>
  <c r="J9733" i="13"/>
  <c r="I9733" i="13"/>
  <c r="V138" i="18" s="1"/>
  <c r="J9629" i="13"/>
  <c r="I9629" i="13"/>
  <c r="V34" i="18" s="1"/>
  <c r="J9565" i="13"/>
  <c r="I9565" i="13"/>
  <c r="U475" i="18" s="1"/>
  <c r="J9493" i="13"/>
  <c r="I9493" i="13"/>
  <c r="U403" i="18" s="1"/>
  <c r="J9421" i="13"/>
  <c r="I9421" i="13"/>
  <c r="U331" i="18" s="1"/>
  <c r="J9341" i="13"/>
  <c r="I9341" i="13"/>
  <c r="U251" i="18" s="1"/>
  <c r="J9301" i="13"/>
  <c r="I9301" i="13"/>
  <c r="U211" i="18" s="1"/>
  <c r="J9245" i="13"/>
  <c r="I9245" i="13"/>
  <c r="U155" i="18" s="1"/>
  <c r="J9181" i="13"/>
  <c r="I9181" i="13"/>
  <c r="U91" i="18" s="1"/>
  <c r="J9125" i="13"/>
  <c r="I9125" i="13"/>
  <c r="U35" i="18" s="1"/>
  <c r="J9085" i="13"/>
  <c r="I9085" i="13"/>
  <c r="T500" i="18" s="1"/>
  <c r="J9037" i="13"/>
  <c r="I9037" i="13"/>
  <c r="T452" i="18" s="1"/>
  <c r="J8989" i="13"/>
  <c r="I8989" i="13"/>
  <c r="T404" i="18" s="1"/>
  <c r="J8933" i="13"/>
  <c r="I8933" i="13"/>
  <c r="T348" i="18" s="1"/>
  <c r="J8877" i="13"/>
  <c r="I8877" i="13"/>
  <c r="T292" i="18" s="1"/>
  <c r="J8829" i="13"/>
  <c r="I8829" i="13"/>
  <c r="T244" i="18" s="1"/>
  <c r="J8765" i="13"/>
  <c r="I8765" i="13"/>
  <c r="T180" i="18" s="1"/>
  <c r="J8709" i="13"/>
  <c r="I8709" i="13"/>
  <c r="T124" i="18" s="1"/>
  <c r="J8653" i="13"/>
  <c r="I8653" i="13"/>
  <c r="T68" i="18" s="1"/>
  <c r="J8589" i="13"/>
  <c r="I8589" i="13"/>
  <c r="T4" i="18" s="1"/>
  <c r="J8541" i="13"/>
  <c r="I8541" i="13"/>
  <c r="S461" i="18" s="1"/>
  <c r="J8485" i="13"/>
  <c r="I8485" i="13"/>
  <c r="S405" i="18" s="1"/>
  <c r="J8421" i="13"/>
  <c r="I8421" i="13"/>
  <c r="S341" i="18" s="1"/>
  <c r="J8365" i="13"/>
  <c r="I8365" i="13"/>
  <c r="S285" i="18" s="1"/>
  <c r="J8317" i="13"/>
  <c r="I8317" i="13"/>
  <c r="S237" i="18" s="1"/>
  <c r="S181" i="18"/>
  <c r="J8261" i="13"/>
  <c r="I8261" i="13"/>
  <c r="J8189" i="13"/>
  <c r="I8189" i="13"/>
  <c r="S109" i="18" s="1"/>
  <c r="J8013" i="13"/>
  <c r="I8013" i="13"/>
  <c r="J7957" i="13"/>
  <c r="I7957" i="13"/>
  <c r="J7901" i="13"/>
  <c r="I7901" i="13"/>
  <c r="J7845" i="13"/>
  <c r="I7845" i="13"/>
  <c r="J7789" i="13"/>
  <c r="I7789" i="13"/>
  <c r="J7741" i="13"/>
  <c r="I7741" i="13"/>
  <c r="J7685" i="13"/>
  <c r="I7685" i="13"/>
  <c r="J7629" i="13"/>
  <c r="I7629" i="13"/>
  <c r="J7581" i="13"/>
  <c r="I7581" i="13"/>
  <c r="J7533" i="13"/>
  <c r="I7533" i="13"/>
  <c r="J7477" i="13"/>
  <c r="I7477" i="13"/>
  <c r="J7421" i="13"/>
  <c r="I7421" i="13"/>
  <c r="J7373" i="13"/>
  <c r="I7373" i="13"/>
  <c r="J7317" i="13"/>
  <c r="I7317" i="13"/>
  <c r="J7245" i="13"/>
  <c r="I7245" i="13"/>
  <c r="J7149" i="13"/>
  <c r="I7149" i="13"/>
  <c r="J7093" i="13"/>
  <c r="I7093" i="13"/>
  <c r="J7037" i="13"/>
  <c r="I7037" i="13"/>
  <c r="J6981" i="13"/>
  <c r="I6981" i="13"/>
  <c r="J6909" i="13"/>
  <c r="I6909" i="13"/>
  <c r="J6853" i="13"/>
  <c r="I6853" i="13"/>
  <c r="J6797" i="13"/>
  <c r="I6797" i="13"/>
  <c r="J6741" i="13"/>
  <c r="I6741" i="13"/>
  <c r="J6685" i="13"/>
  <c r="I6685" i="13"/>
  <c r="J6629" i="13"/>
  <c r="I6629" i="13"/>
  <c r="J14588" i="13"/>
  <c r="I14588" i="13"/>
  <c r="J14532" i="13"/>
  <c r="I14532" i="13"/>
  <c r="J14468" i="13"/>
  <c r="I14468" i="13"/>
  <c r="J14404" i="13"/>
  <c r="I14404" i="13"/>
  <c r="J14348" i="13"/>
  <c r="I14348" i="13"/>
  <c r="J14292" i="13"/>
  <c r="I14292" i="13"/>
  <c r="J14220" i="13"/>
  <c r="I14220" i="13"/>
  <c r="J14156" i="13"/>
  <c r="I14156" i="13"/>
  <c r="J14100" i="13"/>
  <c r="I14100" i="13"/>
  <c r="J14036" i="13"/>
  <c r="I14036" i="13"/>
  <c r="J13980" i="13"/>
  <c r="I13980" i="13"/>
  <c r="J13924" i="13"/>
  <c r="I13924" i="13"/>
  <c r="J13860" i="13"/>
  <c r="I13860" i="13"/>
  <c r="J13804" i="13"/>
  <c r="I13804" i="13"/>
  <c r="J13740" i="13"/>
  <c r="I13740" i="13"/>
  <c r="J13684" i="13"/>
  <c r="I13684" i="13"/>
  <c r="J13620" i="13"/>
  <c r="I13620" i="13"/>
  <c r="J13548" i="13"/>
  <c r="I13548" i="13"/>
  <c r="J13492" i="13"/>
  <c r="I13492" i="13"/>
  <c r="J13436" i="13"/>
  <c r="I13436" i="13"/>
  <c r="J13364" i="13"/>
  <c r="I13364" i="13"/>
  <c r="J13308" i="13"/>
  <c r="I13308" i="13"/>
  <c r="J13252" i="13"/>
  <c r="I13252" i="13"/>
  <c r="J13180" i="13"/>
  <c r="I13180" i="13"/>
  <c r="J13124" i="13"/>
  <c r="I13124" i="13"/>
  <c r="J13060" i="13"/>
  <c r="I13060" i="13"/>
  <c r="J13004" i="13"/>
  <c r="I13004" i="13"/>
  <c r="J12908" i="13"/>
  <c r="I12908" i="13"/>
  <c r="J12844" i="13"/>
  <c r="I12844" i="13"/>
  <c r="J12772" i="13"/>
  <c r="I12772" i="13"/>
  <c r="J12700" i="13"/>
  <c r="I12700" i="13"/>
  <c r="J12636" i="13"/>
  <c r="I12636" i="13"/>
  <c r="J12580" i="13"/>
  <c r="I12580" i="13"/>
  <c r="P460" i="18" s="1"/>
  <c r="J12508" i="13"/>
  <c r="I12508" i="13"/>
  <c r="P388" i="18" s="1"/>
  <c r="J12452" i="13"/>
  <c r="I12452" i="13"/>
  <c r="P332" i="18" s="1"/>
  <c r="J12396" i="13"/>
  <c r="I12396" i="13"/>
  <c r="P276" i="18" s="1"/>
  <c r="P212" i="18"/>
  <c r="J12332" i="13"/>
  <c r="I12332" i="13"/>
  <c r="J12268" i="13"/>
  <c r="I12268" i="13"/>
  <c r="P148" i="18" s="1"/>
  <c r="J12196" i="13"/>
  <c r="I12196" i="13"/>
  <c r="P76" i="18" s="1"/>
  <c r="J12140" i="13"/>
  <c r="I12140" i="13"/>
  <c r="P20" i="18" s="1"/>
  <c r="C469" i="18"/>
  <c r="J12084" i="13"/>
  <c r="I12084" i="13"/>
  <c r="J12020" i="13"/>
  <c r="I12020" i="13"/>
  <c r="C405" i="18" s="1"/>
  <c r="J11964" i="13"/>
  <c r="I11964" i="13"/>
  <c r="C349" i="18" s="1"/>
  <c r="C293" i="18"/>
  <c r="J11908" i="13"/>
  <c r="I11908" i="13"/>
  <c r="J11844" i="13"/>
  <c r="I11844" i="13"/>
  <c r="C229" i="18" s="1"/>
  <c r="J11780" i="13"/>
  <c r="I11780" i="13"/>
  <c r="C165" i="18" s="1"/>
  <c r="J11708" i="13"/>
  <c r="I11708" i="13"/>
  <c r="C93" i="18" s="1"/>
  <c r="J11636" i="13"/>
  <c r="I11636" i="13"/>
  <c r="C21" i="18" s="1"/>
  <c r="J11572" i="13"/>
  <c r="I11572" i="13"/>
  <c r="R462" i="18" s="1"/>
  <c r="J11508" i="13"/>
  <c r="I11508" i="13"/>
  <c r="R398" i="18" s="1"/>
  <c r="J11284" i="13"/>
  <c r="I11284" i="13"/>
  <c r="R174" i="18" s="1"/>
  <c r="J14571" i="13"/>
  <c r="I14571" i="13"/>
  <c r="J14523" i="13"/>
  <c r="I14523" i="13"/>
  <c r="J14475" i="13"/>
  <c r="I14475" i="13"/>
  <c r="J14435" i="13"/>
  <c r="I14435" i="13"/>
  <c r="J14395" i="13"/>
  <c r="I14395" i="13"/>
  <c r="J14347" i="13"/>
  <c r="I14347" i="13"/>
  <c r="J14291" i="13"/>
  <c r="I14291" i="13"/>
  <c r="J14243" i="13"/>
  <c r="I14243" i="13"/>
  <c r="J14203" i="13"/>
  <c r="I14203" i="13"/>
  <c r="J14155" i="13"/>
  <c r="I14155" i="13"/>
  <c r="J14067" i="13"/>
  <c r="I14067" i="13"/>
  <c r="J13987" i="13"/>
  <c r="I13987" i="13"/>
  <c r="J13947" i="13"/>
  <c r="I13947" i="13"/>
  <c r="J13899" i="13"/>
  <c r="I13899" i="13"/>
  <c r="J13859" i="13"/>
  <c r="I13859" i="13"/>
  <c r="J13811" i="13"/>
  <c r="I13811" i="13"/>
  <c r="J13763" i="13"/>
  <c r="I13763" i="13"/>
  <c r="J13715" i="13"/>
  <c r="I13715" i="13"/>
  <c r="J13667" i="13"/>
  <c r="I13667" i="13"/>
  <c r="J13635" i="13"/>
  <c r="I13635" i="13"/>
  <c r="J13587" i="13"/>
  <c r="I13587" i="13"/>
  <c r="J13539" i="13"/>
  <c r="I13539" i="13"/>
  <c r="J13507" i="13"/>
  <c r="I13507" i="13"/>
  <c r="J13459" i="13"/>
  <c r="I13459" i="13"/>
  <c r="J13411" i="13"/>
  <c r="I13411" i="13"/>
  <c r="J13371" i="13"/>
  <c r="I13371" i="13"/>
  <c r="J13339" i="13"/>
  <c r="I13339" i="13"/>
  <c r="J13307" i="13"/>
  <c r="I13307" i="13"/>
  <c r="J13259" i="13"/>
  <c r="I13259" i="13"/>
  <c r="J13211" i="13"/>
  <c r="I13211" i="13"/>
  <c r="J13163" i="13"/>
  <c r="I13163" i="13"/>
  <c r="J13115" i="13"/>
  <c r="I13115" i="13"/>
  <c r="J13067" i="13"/>
  <c r="I13067" i="13"/>
  <c r="J13035" i="13"/>
  <c r="I13035" i="13"/>
  <c r="J13003" i="13"/>
  <c r="I13003" i="13"/>
  <c r="J12955" i="13"/>
  <c r="I12955" i="13"/>
  <c r="J12915" i="13"/>
  <c r="I12915" i="13"/>
  <c r="J12875" i="13"/>
  <c r="I12875" i="13"/>
  <c r="J12827" i="13"/>
  <c r="I12827" i="13"/>
  <c r="J12787" i="13"/>
  <c r="I12787" i="13"/>
  <c r="J12771" i="13"/>
  <c r="I12771" i="13"/>
  <c r="J12739" i="13"/>
  <c r="I12739" i="13"/>
  <c r="J12707" i="13"/>
  <c r="I12707" i="13"/>
  <c r="J12659" i="13"/>
  <c r="I12659" i="13"/>
  <c r="J12619" i="13"/>
  <c r="I12619" i="13"/>
  <c r="P499" i="18" s="1"/>
  <c r="J12579" i="13"/>
  <c r="I12579" i="13"/>
  <c r="P459" i="18" s="1"/>
  <c r="J12539" i="13"/>
  <c r="I12539" i="13"/>
  <c r="P419" i="18" s="1"/>
  <c r="J12499" i="13"/>
  <c r="I12499" i="13"/>
  <c r="P379" i="18" s="1"/>
  <c r="J12459" i="13"/>
  <c r="I12459" i="13"/>
  <c r="P339" i="18" s="1"/>
  <c r="J12419" i="13"/>
  <c r="I12419" i="13"/>
  <c r="P299" i="18" s="1"/>
  <c r="J12371" i="13"/>
  <c r="I12371" i="13"/>
  <c r="P251" i="18" s="1"/>
  <c r="J12331" i="13"/>
  <c r="I12331" i="13"/>
  <c r="P211" i="18" s="1"/>
  <c r="J12291" i="13"/>
  <c r="I12291" i="13"/>
  <c r="P171" i="18" s="1"/>
  <c r="J12251" i="13"/>
  <c r="I12251" i="13"/>
  <c r="P131" i="18" s="1"/>
  <c r="J12211" i="13"/>
  <c r="I12211" i="13"/>
  <c r="P91" i="18" s="1"/>
  <c r="J12171" i="13"/>
  <c r="I12171" i="13"/>
  <c r="P51" i="18" s="1"/>
  <c r="J12123" i="13"/>
  <c r="I12123" i="13"/>
  <c r="P3" i="18" s="1"/>
  <c r="J12091" i="13"/>
  <c r="I12091" i="13"/>
  <c r="C476" i="18" s="1"/>
  <c r="J12051" i="13"/>
  <c r="I12051" i="13"/>
  <c r="C436" i="18" s="1"/>
  <c r="J12003" i="13"/>
  <c r="I12003" i="13"/>
  <c r="C388" i="18" s="1"/>
  <c r="J11963" i="13"/>
  <c r="I11963" i="13"/>
  <c r="C348" i="18" s="1"/>
  <c r="J11923" i="13"/>
  <c r="I11923" i="13"/>
  <c r="C308" i="18" s="1"/>
  <c r="J11883" i="13"/>
  <c r="I11883" i="13"/>
  <c r="C268" i="18" s="1"/>
  <c r="J11843" i="13"/>
  <c r="I11843" i="13"/>
  <c r="C228" i="18" s="1"/>
  <c r="J11795" i="13"/>
  <c r="I11795" i="13"/>
  <c r="C180" i="18" s="1"/>
  <c r="J11747" i="13"/>
  <c r="I11747" i="13"/>
  <c r="C132" i="18" s="1"/>
  <c r="J11707" i="13"/>
  <c r="I11707" i="13"/>
  <c r="C92" i="18" s="1"/>
  <c r="J11659" i="13"/>
  <c r="I11659" i="13"/>
  <c r="C44" i="18" s="1"/>
  <c r="J11619" i="13"/>
  <c r="I11619" i="13"/>
  <c r="C4" i="18" s="1"/>
  <c r="J11587" i="13"/>
  <c r="I11587" i="13"/>
  <c r="R477" i="18" s="1"/>
  <c r="J11547" i="13"/>
  <c r="I11547" i="13"/>
  <c r="R437" i="18" s="1"/>
  <c r="J11507" i="13"/>
  <c r="I11507" i="13"/>
  <c r="R397" i="18" s="1"/>
  <c r="J11467" i="13"/>
  <c r="I11467" i="13"/>
  <c r="R357" i="18" s="1"/>
  <c r="J11419" i="13"/>
  <c r="I11419" i="13"/>
  <c r="R309" i="18" s="1"/>
  <c r="J11371" i="13"/>
  <c r="I11371" i="13"/>
  <c r="R261" i="18" s="1"/>
  <c r="J11331" i="13"/>
  <c r="I11331" i="13"/>
  <c r="R221" i="18" s="1"/>
  <c r="J11291" i="13"/>
  <c r="I11291" i="13"/>
  <c r="R181" i="18" s="1"/>
  <c r="J11251" i="13"/>
  <c r="I11251" i="13"/>
  <c r="R141" i="18" s="1"/>
  <c r="J11203" i="13"/>
  <c r="I11203" i="13"/>
  <c r="R93" i="18" s="1"/>
  <c r="J11163" i="13"/>
  <c r="I11163" i="13"/>
  <c r="R53" i="18" s="1"/>
  <c r="J11115" i="13"/>
  <c r="I11115" i="13"/>
  <c r="R5" i="18" s="1"/>
  <c r="J11075" i="13"/>
  <c r="I11075" i="13"/>
  <c r="Q470" i="18" s="1"/>
  <c r="Q430" i="18"/>
  <c r="J11035" i="13"/>
  <c r="I11035" i="13"/>
  <c r="J10995" i="13"/>
  <c r="I10995" i="13"/>
  <c r="Q390" i="18" s="1"/>
  <c r="J10955" i="13"/>
  <c r="I10955" i="13"/>
  <c r="Q350" i="18" s="1"/>
  <c r="Q302" i="18"/>
  <c r="J10907" i="13"/>
  <c r="I10907" i="13"/>
  <c r="J10867" i="13"/>
  <c r="I10867" i="13"/>
  <c r="Q262" i="18" s="1"/>
  <c r="J10827" i="13"/>
  <c r="I10827" i="13"/>
  <c r="Q222" i="18" s="1"/>
  <c r="J10787" i="13"/>
  <c r="I10787" i="13"/>
  <c r="Q182" i="18" s="1"/>
  <c r="J10739" i="13"/>
  <c r="I10739" i="13"/>
  <c r="Q134" i="18" s="1"/>
  <c r="J10699" i="13"/>
  <c r="I10699" i="13"/>
  <c r="Q94" i="18" s="1"/>
  <c r="J10659" i="13"/>
  <c r="I10659" i="13"/>
  <c r="Q54" i="18" s="1"/>
  <c r="J10603" i="13"/>
  <c r="I10603" i="13"/>
  <c r="W503" i="18" s="1"/>
  <c r="J10563" i="13"/>
  <c r="I10563" i="13"/>
  <c r="W463" i="18" s="1"/>
  <c r="J10523" i="13"/>
  <c r="I10523" i="13"/>
  <c r="W423" i="18" s="1"/>
  <c r="J10483" i="13"/>
  <c r="I10483" i="13"/>
  <c r="W383" i="18" s="1"/>
  <c r="J10435" i="13"/>
  <c r="I10435" i="13"/>
  <c r="W335" i="18" s="1"/>
  <c r="J10395" i="13"/>
  <c r="I10395" i="13"/>
  <c r="W295" i="18" s="1"/>
  <c r="J10355" i="13"/>
  <c r="I10355" i="13"/>
  <c r="W255" i="18" s="1"/>
  <c r="J10315" i="13"/>
  <c r="I10315" i="13"/>
  <c r="W215" i="18" s="1"/>
  <c r="J10275" i="13"/>
  <c r="I10275" i="13"/>
  <c r="W175" i="18" s="1"/>
  <c r="J10227" i="13"/>
  <c r="I10227" i="13"/>
  <c r="W127" i="18" s="1"/>
  <c r="J10187" i="13"/>
  <c r="I10187" i="13"/>
  <c r="W87" i="18" s="1"/>
  <c r="J10139" i="13"/>
  <c r="I10139" i="13"/>
  <c r="W39" i="18" s="1"/>
  <c r="J10091" i="13"/>
  <c r="I10091" i="13"/>
  <c r="V496" i="18" s="1"/>
  <c r="J10051" i="13"/>
  <c r="I10051" i="13"/>
  <c r="V456" i="18" s="1"/>
  <c r="J10011" i="13"/>
  <c r="I10011" i="13"/>
  <c r="V416" i="18" s="1"/>
  <c r="J9971" i="13"/>
  <c r="I9971" i="13"/>
  <c r="V376" i="18" s="1"/>
  <c r="J9931" i="13"/>
  <c r="I9931" i="13"/>
  <c r="V336" i="18" s="1"/>
  <c r="J9891" i="13"/>
  <c r="I9891" i="13"/>
  <c r="V296" i="18" s="1"/>
  <c r="J9851" i="13"/>
  <c r="I9851" i="13"/>
  <c r="V256" i="18" s="1"/>
  <c r="J9811" i="13"/>
  <c r="I9811" i="13"/>
  <c r="V216" i="18" s="1"/>
  <c r="J9763" i="13"/>
  <c r="I9763" i="13"/>
  <c r="V168" i="18" s="1"/>
  <c r="V128" i="18"/>
  <c r="J9723" i="13"/>
  <c r="I9723" i="13"/>
  <c r="J9683" i="13"/>
  <c r="I9683" i="13"/>
  <c r="V88" i="18" s="1"/>
  <c r="J9643" i="13"/>
  <c r="I9643" i="13"/>
  <c r="V48" i="18" s="1"/>
  <c r="J9595" i="13"/>
  <c r="I9595" i="13"/>
  <c r="U505" i="18" s="1"/>
  <c r="J9555" i="13"/>
  <c r="I9555" i="13"/>
  <c r="U465" i="18" s="1"/>
  <c r="J9515" i="13"/>
  <c r="I9515" i="13"/>
  <c r="U425" i="18" s="1"/>
  <c r="J9475" i="13"/>
  <c r="I9475" i="13"/>
  <c r="U385" i="18" s="1"/>
  <c r="J9427" i="13"/>
  <c r="I9427" i="13"/>
  <c r="U337" i="18" s="1"/>
  <c r="J9387" i="13"/>
  <c r="I9387" i="13"/>
  <c r="U297" i="18" s="1"/>
  <c r="J9347" i="13"/>
  <c r="I9347" i="13"/>
  <c r="U257" i="18" s="1"/>
  <c r="J9307" i="13"/>
  <c r="I9307" i="13"/>
  <c r="U217" i="18" s="1"/>
  <c r="U169" i="18"/>
  <c r="J9259" i="13"/>
  <c r="I9259" i="13"/>
  <c r="J9219" i="13"/>
  <c r="I9219" i="13"/>
  <c r="U129" i="18" s="1"/>
  <c r="J9179" i="13"/>
  <c r="I9179" i="13"/>
  <c r="U89" i="18" s="1"/>
  <c r="J9139" i="13"/>
  <c r="I9139" i="13"/>
  <c r="U49" i="18" s="1"/>
  <c r="J9099" i="13"/>
  <c r="I9099" i="13"/>
  <c r="U9" i="18" s="1"/>
  <c r="J9051" i="13"/>
  <c r="I9051" i="13"/>
  <c r="T466" i="18" s="1"/>
  <c r="J8995" i="13"/>
  <c r="I8995" i="13"/>
  <c r="T410" i="18" s="1"/>
  <c r="J8579" i="13"/>
  <c r="I8579" i="13"/>
  <c r="S499" i="18" s="1"/>
  <c r="J14646" i="13"/>
  <c r="I14646" i="13"/>
  <c r="J14638" i="13"/>
  <c r="I14638" i="13"/>
  <c r="J14630" i="13"/>
  <c r="I14630" i="13"/>
  <c r="J14622" i="13"/>
  <c r="I14622" i="13"/>
  <c r="J14614" i="13"/>
  <c r="I14614" i="13"/>
  <c r="J14606" i="13"/>
  <c r="I14606" i="13"/>
  <c r="J14598" i="13"/>
  <c r="I14598" i="13"/>
  <c r="J14590" i="13"/>
  <c r="I14590" i="13"/>
  <c r="J14582" i="13"/>
  <c r="I14582" i="13"/>
  <c r="J14574" i="13"/>
  <c r="I14574" i="13"/>
  <c r="J14566" i="13"/>
  <c r="I14566" i="13"/>
  <c r="J14558" i="13"/>
  <c r="I14558" i="13"/>
  <c r="J14550" i="13"/>
  <c r="I14550" i="13"/>
  <c r="J14542" i="13"/>
  <c r="I14542" i="13"/>
  <c r="J14534" i="13"/>
  <c r="I14534" i="13"/>
  <c r="J14526" i="13"/>
  <c r="I14526" i="13"/>
  <c r="J14518" i="13"/>
  <c r="I14518" i="13"/>
  <c r="J14510" i="13"/>
  <c r="I14510" i="13"/>
  <c r="J14502" i="13"/>
  <c r="I14502" i="13"/>
  <c r="J14494" i="13"/>
  <c r="I14494" i="13"/>
  <c r="J14486" i="13"/>
  <c r="I14486" i="13"/>
  <c r="J14478" i="13"/>
  <c r="I14478" i="13"/>
  <c r="J14470" i="13"/>
  <c r="I14470" i="13"/>
  <c r="J14462" i="13"/>
  <c r="I14462" i="13"/>
  <c r="J14454" i="13"/>
  <c r="I14454" i="13"/>
  <c r="J14446" i="13"/>
  <c r="I14446" i="13"/>
  <c r="J14438" i="13"/>
  <c r="I14438" i="13"/>
  <c r="J14430" i="13"/>
  <c r="I14430" i="13"/>
  <c r="J14422" i="13"/>
  <c r="I14422" i="13"/>
  <c r="J14414" i="13"/>
  <c r="I14414" i="13"/>
  <c r="J14406" i="13"/>
  <c r="I14406" i="13"/>
  <c r="J14398" i="13"/>
  <c r="I14398" i="13"/>
  <c r="J14390" i="13"/>
  <c r="I14390" i="13"/>
  <c r="J14382" i="13"/>
  <c r="I14382" i="13"/>
  <c r="J14374" i="13"/>
  <c r="I14374" i="13"/>
  <c r="J14366" i="13"/>
  <c r="I14366" i="13"/>
  <c r="J14358" i="13"/>
  <c r="I14358" i="13"/>
  <c r="J14350" i="13"/>
  <c r="I14350" i="13"/>
  <c r="J14342" i="13"/>
  <c r="I14342" i="13"/>
  <c r="J14334" i="13"/>
  <c r="I14334" i="13"/>
  <c r="J14326" i="13"/>
  <c r="I14326" i="13"/>
  <c r="J14318" i="13"/>
  <c r="I14318" i="13"/>
  <c r="J14310" i="13"/>
  <c r="I14310" i="13"/>
  <c r="J14302" i="13"/>
  <c r="I14302" i="13"/>
  <c r="J14294" i="13"/>
  <c r="I14294" i="13"/>
  <c r="J14286" i="13"/>
  <c r="I14286" i="13"/>
  <c r="J14278" i="13"/>
  <c r="I14278" i="13"/>
  <c r="J14270" i="13"/>
  <c r="I14270" i="13"/>
  <c r="J14262" i="13"/>
  <c r="I14262" i="13"/>
  <c r="J14254" i="13"/>
  <c r="I14254" i="13"/>
  <c r="J14246" i="13"/>
  <c r="I14246" i="13"/>
  <c r="J14238" i="13"/>
  <c r="I14238" i="13"/>
  <c r="J14230" i="13"/>
  <c r="I14230" i="13"/>
  <c r="J14222" i="13"/>
  <c r="I14222" i="13"/>
  <c r="J14214" i="13"/>
  <c r="I14214" i="13"/>
  <c r="J14206" i="13"/>
  <c r="I14206" i="13"/>
  <c r="J14198" i="13"/>
  <c r="I14198" i="13"/>
  <c r="J14190" i="13"/>
  <c r="I14190" i="13"/>
  <c r="J14182" i="13"/>
  <c r="I14182" i="13"/>
  <c r="J14174" i="13"/>
  <c r="I14174" i="13"/>
  <c r="J14166" i="13"/>
  <c r="I14166" i="13"/>
  <c r="J14158" i="13"/>
  <c r="I14158" i="13"/>
  <c r="J14150" i="13"/>
  <c r="I14150" i="13"/>
  <c r="J14142" i="13"/>
  <c r="I14142" i="13"/>
  <c r="J14134" i="13"/>
  <c r="I14134" i="13"/>
  <c r="J14126" i="13"/>
  <c r="I14126" i="13"/>
  <c r="J14118" i="13"/>
  <c r="I14118" i="13"/>
  <c r="J14110" i="13"/>
  <c r="I14110" i="13"/>
  <c r="J14102" i="13"/>
  <c r="I14102" i="13"/>
  <c r="J14094" i="13"/>
  <c r="I14094" i="13"/>
  <c r="J14086" i="13"/>
  <c r="I14086" i="13"/>
  <c r="J14078" i="13"/>
  <c r="I14078" i="13"/>
  <c r="J14070" i="13"/>
  <c r="I14070" i="13"/>
  <c r="J14062" i="13"/>
  <c r="I14062" i="13"/>
  <c r="J14054" i="13"/>
  <c r="I14054" i="13"/>
  <c r="J14046" i="13"/>
  <c r="I14046" i="13"/>
  <c r="J14038" i="13"/>
  <c r="I14038" i="13"/>
  <c r="J14030" i="13"/>
  <c r="I14030" i="13"/>
  <c r="J14022" i="13"/>
  <c r="I14022" i="13"/>
  <c r="J14014" i="13"/>
  <c r="I14014" i="13"/>
  <c r="J14006" i="13"/>
  <c r="I14006" i="13"/>
  <c r="J13998" i="13"/>
  <c r="I13998" i="13"/>
  <c r="J13990" i="13"/>
  <c r="I13990" i="13"/>
  <c r="J13982" i="13"/>
  <c r="I13982" i="13"/>
  <c r="J13974" i="13"/>
  <c r="I13974" i="13"/>
  <c r="J13966" i="13"/>
  <c r="I13966" i="13"/>
  <c r="J13958" i="13"/>
  <c r="I13958" i="13"/>
  <c r="J13950" i="13"/>
  <c r="I13950" i="13"/>
  <c r="J13942" i="13"/>
  <c r="I13942" i="13"/>
  <c r="J13934" i="13"/>
  <c r="I13934" i="13"/>
  <c r="J13926" i="13"/>
  <c r="I13926" i="13"/>
  <c r="J13918" i="13"/>
  <c r="I13918" i="13"/>
  <c r="J13910" i="13"/>
  <c r="I13910" i="13"/>
  <c r="J13902" i="13"/>
  <c r="I13902" i="13"/>
  <c r="J13894" i="13"/>
  <c r="I13894" i="13"/>
  <c r="J13886" i="13"/>
  <c r="I13886" i="13"/>
  <c r="J13878" i="13"/>
  <c r="I13878" i="13"/>
  <c r="J13870" i="13"/>
  <c r="I13870" i="13"/>
  <c r="J13862" i="13"/>
  <c r="I13862" i="13"/>
  <c r="J13854" i="13"/>
  <c r="I13854" i="13"/>
  <c r="J13846" i="13"/>
  <c r="I13846" i="13"/>
  <c r="J13838" i="13"/>
  <c r="I13838" i="13"/>
  <c r="J13830" i="13"/>
  <c r="I13830" i="13"/>
  <c r="J13822" i="13"/>
  <c r="I13822" i="13"/>
  <c r="J13814" i="13"/>
  <c r="I13814" i="13"/>
  <c r="J13806" i="13"/>
  <c r="I13806" i="13"/>
  <c r="J13798" i="13"/>
  <c r="I13798" i="13"/>
  <c r="J13790" i="13"/>
  <c r="I13790" i="13"/>
  <c r="J13782" i="13"/>
  <c r="I13782" i="13"/>
  <c r="J13774" i="13"/>
  <c r="I13774" i="13"/>
  <c r="J13766" i="13"/>
  <c r="I13766" i="13"/>
  <c r="J13758" i="13"/>
  <c r="I13758" i="13"/>
  <c r="J13750" i="13"/>
  <c r="I13750" i="13"/>
  <c r="J13742" i="13"/>
  <c r="I13742" i="13"/>
  <c r="J13734" i="13"/>
  <c r="I13734" i="13"/>
  <c r="J13726" i="13"/>
  <c r="I13726" i="13"/>
  <c r="J13718" i="13"/>
  <c r="I13718" i="13"/>
  <c r="J13710" i="13"/>
  <c r="I13710" i="13"/>
  <c r="J13702" i="13"/>
  <c r="I13702" i="13"/>
  <c r="J13694" i="13"/>
  <c r="I13694" i="13"/>
  <c r="J13686" i="13"/>
  <c r="I13686" i="13"/>
  <c r="J13678" i="13"/>
  <c r="I13678" i="13"/>
  <c r="J13670" i="13"/>
  <c r="I13670" i="13"/>
  <c r="J13662" i="13"/>
  <c r="I13662" i="13"/>
  <c r="J13654" i="13"/>
  <c r="I13654" i="13"/>
  <c r="J13646" i="13"/>
  <c r="I13646" i="13"/>
  <c r="J13638" i="13"/>
  <c r="I13638" i="13"/>
  <c r="J13630" i="13"/>
  <c r="I13630" i="13"/>
  <c r="J13622" i="13"/>
  <c r="I13622" i="13"/>
  <c r="J13614" i="13"/>
  <c r="I13614" i="13"/>
  <c r="J13606" i="13"/>
  <c r="I13606" i="13"/>
  <c r="J13598" i="13"/>
  <c r="I13598" i="13"/>
  <c r="J13590" i="13"/>
  <c r="I13590" i="13"/>
  <c r="J13582" i="13"/>
  <c r="I13582" i="13"/>
  <c r="J13574" i="13"/>
  <c r="I13574" i="13"/>
  <c r="J13566" i="13"/>
  <c r="I13566" i="13"/>
  <c r="J13558" i="13"/>
  <c r="I13558" i="13"/>
  <c r="J13550" i="13"/>
  <c r="I13550" i="13"/>
  <c r="J13542" i="13"/>
  <c r="I13542" i="13"/>
  <c r="J13534" i="13"/>
  <c r="I13534" i="13"/>
  <c r="J13526" i="13"/>
  <c r="I13526" i="13"/>
  <c r="J13518" i="13"/>
  <c r="I13518" i="13"/>
  <c r="J13510" i="13"/>
  <c r="I13510" i="13"/>
  <c r="J13502" i="13"/>
  <c r="I13502" i="13"/>
  <c r="J13494" i="13"/>
  <c r="I13494" i="13"/>
  <c r="J13486" i="13"/>
  <c r="I13486" i="13"/>
  <c r="J13478" i="13"/>
  <c r="I13478" i="13"/>
  <c r="J13470" i="13"/>
  <c r="I13470" i="13"/>
  <c r="J13462" i="13"/>
  <c r="I13462" i="13"/>
  <c r="J13454" i="13"/>
  <c r="I13454" i="13"/>
  <c r="J13446" i="13"/>
  <c r="I13446" i="13"/>
  <c r="J13438" i="13"/>
  <c r="I13438" i="13"/>
  <c r="J13430" i="13"/>
  <c r="I13430" i="13"/>
  <c r="J13422" i="13"/>
  <c r="I13422" i="13"/>
  <c r="J13414" i="13"/>
  <c r="I13414" i="13"/>
  <c r="J13406" i="13"/>
  <c r="I13406" i="13"/>
  <c r="J13398" i="13"/>
  <c r="I13398" i="13"/>
  <c r="J13390" i="13"/>
  <c r="I13390" i="13"/>
  <c r="J13382" i="13"/>
  <c r="I13382" i="13"/>
  <c r="J13374" i="13"/>
  <c r="I13374" i="13"/>
  <c r="J13366" i="13"/>
  <c r="I13366" i="13"/>
  <c r="J13358" i="13"/>
  <c r="I13358" i="13"/>
  <c r="J13350" i="13"/>
  <c r="I13350" i="13"/>
  <c r="J13342" i="13"/>
  <c r="I13342" i="13"/>
  <c r="J13334" i="13"/>
  <c r="I13334" i="13"/>
  <c r="J13326" i="13"/>
  <c r="I13326" i="13"/>
  <c r="J13318" i="13"/>
  <c r="I13318" i="13"/>
  <c r="J13310" i="13"/>
  <c r="I13310" i="13"/>
  <c r="J13302" i="13"/>
  <c r="I13302" i="13"/>
  <c r="J13294" i="13"/>
  <c r="I13294" i="13"/>
  <c r="J13286" i="13"/>
  <c r="I13286" i="13"/>
  <c r="J13278" i="13"/>
  <c r="I13278" i="13"/>
  <c r="J13270" i="13"/>
  <c r="I13270" i="13"/>
  <c r="J13262" i="13"/>
  <c r="I13262" i="13"/>
  <c r="J13254" i="13"/>
  <c r="I13254" i="13"/>
  <c r="J13246" i="13"/>
  <c r="I13246" i="13"/>
  <c r="J13238" i="13"/>
  <c r="I13238" i="13"/>
  <c r="J13230" i="13"/>
  <c r="I13230" i="13"/>
  <c r="J13222" i="13"/>
  <c r="I13222" i="13"/>
  <c r="J13214" i="13"/>
  <c r="I13214" i="13"/>
  <c r="J13206" i="13"/>
  <c r="I13206" i="13"/>
  <c r="J13198" i="13"/>
  <c r="I13198" i="13"/>
  <c r="J13190" i="13"/>
  <c r="I13190" i="13"/>
  <c r="J13182" i="13"/>
  <c r="I13182" i="13"/>
  <c r="J13174" i="13"/>
  <c r="I13174" i="13"/>
  <c r="J13166" i="13"/>
  <c r="I13166" i="13"/>
  <c r="J13158" i="13"/>
  <c r="I13158" i="13"/>
  <c r="J13150" i="13"/>
  <c r="I13150" i="13"/>
  <c r="J13142" i="13"/>
  <c r="I13142" i="13"/>
  <c r="J13134" i="13"/>
  <c r="I13134" i="13"/>
  <c r="J13126" i="13"/>
  <c r="I13126" i="13"/>
  <c r="J13118" i="13"/>
  <c r="I13118" i="13"/>
  <c r="J13110" i="13"/>
  <c r="I13110" i="13"/>
  <c r="J13102" i="13"/>
  <c r="I13102" i="13"/>
  <c r="J13094" i="13"/>
  <c r="I13094" i="13"/>
  <c r="J13086" i="13"/>
  <c r="I13086" i="13"/>
  <c r="J13078" i="13"/>
  <c r="I13078" i="13"/>
  <c r="J13070" i="13"/>
  <c r="I13070" i="13"/>
  <c r="J13062" i="13"/>
  <c r="I13062" i="13"/>
  <c r="J13054" i="13"/>
  <c r="I13054" i="13"/>
  <c r="J13046" i="13"/>
  <c r="I13046" i="13"/>
  <c r="J13038" i="13"/>
  <c r="I13038" i="13"/>
  <c r="J13030" i="13"/>
  <c r="I13030" i="13"/>
  <c r="J13022" i="13"/>
  <c r="I13022" i="13"/>
  <c r="J13014" i="13"/>
  <c r="I13014" i="13"/>
  <c r="J13006" i="13"/>
  <c r="I13006" i="13"/>
  <c r="J12998" i="13"/>
  <c r="I12998" i="13"/>
  <c r="J12990" i="13"/>
  <c r="I12990" i="13"/>
  <c r="J12982" i="13"/>
  <c r="I12982" i="13"/>
  <c r="J12974" i="13"/>
  <c r="I12974" i="13"/>
  <c r="J12966" i="13"/>
  <c r="I12966" i="13"/>
  <c r="J12958" i="13"/>
  <c r="I12958" i="13"/>
  <c r="J12950" i="13"/>
  <c r="I12950" i="13"/>
  <c r="J12942" i="13"/>
  <c r="I12942" i="13"/>
  <c r="J12934" i="13"/>
  <c r="I12934" i="13"/>
  <c r="J12926" i="13"/>
  <c r="I12926" i="13"/>
  <c r="J12918" i="13"/>
  <c r="I12918" i="13"/>
  <c r="J12910" i="13"/>
  <c r="I12910" i="13"/>
  <c r="J12902" i="13"/>
  <c r="I12902" i="13"/>
  <c r="J12894" i="13"/>
  <c r="I12894" i="13"/>
  <c r="J12886" i="13"/>
  <c r="I12886" i="13"/>
  <c r="J12878" i="13"/>
  <c r="I12878" i="13"/>
  <c r="J12870" i="13"/>
  <c r="I12870" i="13"/>
  <c r="J12862" i="13"/>
  <c r="I12862" i="13"/>
  <c r="J12854" i="13"/>
  <c r="I12854" i="13"/>
  <c r="J12846" i="13"/>
  <c r="I12846" i="13"/>
  <c r="J12838" i="13"/>
  <c r="I12838" i="13"/>
  <c r="J12830" i="13"/>
  <c r="I12830" i="13"/>
  <c r="J12822" i="13"/>
  <c r="I12822" i="13"/>
  <c r="J12814" i="13"/>
  <c r="I12814" i="13"/>
  <c r="J12806" i="13"/>
  <c r="I12806" i="13"/>
  <c r="J12798" i="13"/>
  <c r="I12798" i="13"/>
  <c r="J12790" i="13"/>
  <c r="I12790" i="13"/>
  <c r="J12782" i="13"/>
  <c r="I12782" i="13"/>
  <c r="J12774" i="13"/>
  <c r="I12774" i="13"/>
  <c r="J12766" i="13"/>
  <c r="I12766" i="13"/>
  <c r="J12758" i="13"/>
  <c r="I12758" i="13"/>
  <c r="J12750" i="13"/>
  <c r="I12750" i="13"/>
  <c r="J12742" i="13"/>
  <c r="I12742" i="13"/>
  <c r="J12734" i="13"/>
  <c r="I12734" i="13"/>
  <c r="J12726" i="13"/>
  <c r="I12726" i="13"/>
  <c r="J12718" i="13"/>
  <c r="I12718" i="13"/>
  <c r="J12710" i="13"/>
  <c r="I12710" i="13"/>
  <c r="J12702" i="13"/>
  <c r="I12702" i="13"/>
  <c r="J12694" i="13"/>
  <c r="I12694" i="13"/>
  <c r="J12686" i="13"/>
  <c r="I12686" i="13"/>
  <c r="J12678" i="13"/>
  <c r="I12678" i="13"/>
  <c r="J12670" i="13"/>
  <c r="I12670" i="13"/>
  <c r="J12662" i="13"/>
  <c r="I12662" i="13"/>
  <c r="J12654" i="13"/>
  <c r="I12654" i="13"/>
  <c r="J12646" i="13"/>
  <c r="I12646" i="13"/>
  <c r="J12638" i="13"/>
  <c r="I12638" i="13"/>
  <c r="J12630" i="13"/>
  <c r="I12630" i="13"/>
  <c r="J12622" i="13"/>
  <c r="I12622" i="13"/>
  <c r="P502" i="18" s="1"/>
  <c r="J12614" i="13"/>
  <c r="I12614" i="13"/>
  <c r="P494" i="18" s="1"/>
  <c r="J12606" i="13"/>
  <c r="I12606" i="13"/>
  <c r="P486" i="18" s="1"/>
  <c r="J12598" i="13"/>
  <c r="I12598" i="13"/>
  <c r="P478" i="18" s="1"/>
  <c r="J12590" i="13"/>
  <c r="I12590" i="13"/>
  <c r="P470" i="18" s="1"/>
  <c r="J12582" i="13"/>
  <c r="I12582" i="13"/>
  <c r="P462" i="18" s="1"/>
  <c r="J12574" i="13"/>
  <c r="I12574" i="13"/>
  <c r="P454" i="18" s="1"/>
  <c r="J12566" i="13"/>
  <c r="I12566" i="13"/>
  <c r="P446" i="18" s="1"/>
  <c r="J12558" i="13"/>
  <c r="I12558" i="13"/>
  <c r="P438" i="18" s="1"/>
  <c r="J12550" i="13"/>
  <c r="I12550" i="13"/>
  <c r="P430" i="18" s="1"/>
  <c r="J12542" i="13"/>
  <c r="I12542" i="13"/>
  <c r="P422" i="18" s="1"/>
  <c r="J12534" i="13"/>
  <c r="I12534" i="13"/>
  <c r="P414" i="18" s="1"/>
  <c r="J12526" i="13"/>
  <c r="I12526" i="13"/>
  <c r="P406" i="18" s="1"/>
  <c r="J12518" i="13"/>
  <c r="I12518" i="13"/>
  <c r="P398" i="18" s="1"/>
  <c r="J12510" i="13"/>
  <c r="I12510" i="13"/>
  <c r="P390" i="18" s="1"/>
  <c r="J12502" i="13"/>
  <c r="I12502" i="13"/>
  <c r="P382" i="18" s="1"/>
  <c r="J12494" i="13"/>
  <c r="I12494" i="13"/>
  <c r="P374" i="18" s="1"/>
  <c r="J12486" i="13"/>
  <c r="I12486" i="13"/>
  <c r="P366" i="18" s="1"/>
  <c r="J12478" i="13"/>
  <c r="I12478" i="13"/>
  <c r="P358" i="18" s="1"/>
  <c r="J12470" i="13"/>
  <c r="I12470" i="13"/>
  <c r="P350" i="18" s="1"/>
  <c r="J12462" i="13"/>
  <c r="I12462" i="13"/>
  <c r="P342" i="18" s="1"/>
  <c r="J12454" i="13"/>
  <c r="I12454" i="13"/>
  <c r="P334" i="18" s="1"/>
  <c r="J12446" i="13"/>
  <c r="I12446" i="13"/>
  <c r="P326" i="18" s="1"/>
  <c r="J12438" i="13"/>
  <c r="I12438" i="13"/>
  <c r="P318" i="18" s="1"/>
  <c r="J12430" i="13"/>
  <c r="I12430" i="13"/>
  <c r="P310" i="18" s="1"/>
  <c r="J12422" i="13"/>
  <c r="I12422" i="13"/>
  <c r="P302" i="18" s="1"/>
  <c r="J12414" i="13"/>
  <c r="I12414" i="13"/>
  <c r="P294" i="18" s="1"/>
  <c r="J12406" i="13"/>
  <c r="I12406" i="13"/>
  <c r="P286" i="18" s="1"/>
  <c r="J12398" i="13"/>
  <c r="I12398" i="13"/>
  <c r="P278" i="18" s="1"/>
  <c r="J12390" i="13"/>
  <c r="I12390" i="13"/>
  <c r="P270" i="18" s="1"/>
  <c r="J12382" i="13"/>
  <c r="I12382" i="13"/>
  <c r="P262" i="18" s="1"/>
  <c r="J12374" i="13"/>
  <c r="I12374" i="13"/>
  <c r="P254" i="18" s="1"/>
  <c r="J12366" i="13"/>
  <c r="I12366" i="13"/>
  <c r="P246" i="18" s="1"/>
  <c r="J12358" i="13"/>
  <c r="I12358" i="13"/>
  <c r="P238" i="18" s="1"/>
  <c r="P230" i="18"/>
  <c r="J12350" i="13"/>
  <c r="I12350" i="13"/>
  <c r="P222" i="18"/>
  <c r="J12342" i="13"/>
  <c r="I12342" i="13"/>
  <c r="J12334" i="13"/>
  <c r="I12334" i="13"/>
  <c r="P214" i="18" s="1"/>
  <c r="J12326" i="13"/>
  <c r="I12326" i="13"/>
  <c r="P206" i="18" s="1"/>
  <c r="J12318" i="13"/>
  <c r="I12318" i="13"/>
  <c r="P198" i="18" s="1"/>
  <c r="J12310" i="13"/>
  <c r="I12310" i="13"/>
  <c r="P190" i="18" s="1"/>
  <c r="J12302" i="13"/>
  <c r="I12302" i="13"/>
  <c r="P182" i="18" s="1"/>
  <c r="J12294" i="13"/>
  <c r="I12294" i="13"/>
  <c r="P174" i="18" s="1"/>
  <c r="J12286" i="13"/>
  <c r="I12286" i="13"/>
  <c r="P166" i="18" s="1"/>
  <c r="J12278" i="13"/>
  <c r="I12278" i="13"/>
  <c r="P158" i="18" s="1"/>
  <c r="J12270" i="13"/>
  <c r="I12270" i="13"/>
  <c r="P150" i="18" s="1"/>
  <c r="J12262" i="13"/>
  <c r="I12262" i="13"/>
  <c r="P142" i="18" s="1"/>
  <c r="J12254" i="13"/>
  <c r="I12254" i="13"/>
  <c r="P134" i="18" s="1"/>
  <c r="J12246" i="13"/>
  <c r="I12246" i="13"/>
  <c r="P126" i="18" s="1"/>
  <c r="J12238" i="13"/>
  <c r="I12238" i="13"/>
  <c r="P118" i="18" s="1"/>
  <c r="J12230" i="13"/>
  <c r="I12230" i="13"/>
  <c r="P110" i="18" s="1"/>
  <c r="J12222" i="13"/>
  <c r="I12222" i="13"/>
  <c r="P102" i="18" s="1"/>
  <c r="J12214" i="13"/>
  <c r="I12214" i="13"/>
  <c r="P94" i="18" s="1"/>
  <c r="J12206" i="13"/>
  <c r="I12206" i="13"/>
  <c r="P86" i="18" s="1"/>
  <c r="J12198" i="13"/>
  <c r="I12198" i="13"/>
  <c r="P78" i="18" s="1"/>
  <c r="J12190" i="13"/>
  <c r="I12190" i="13"/>
  <c r="P70" i="18" s="1"/>
  <c r="J12182" i="13"/>
  <c r="I12182" i="13"/>
  <c r="P62" i="18" s="1"/>
  <c r="J12174" i="13"/>
  <c r="I12174" i="13"/>
  <c r="P54" i="18" s="1"/>
  <c r="J12166" i="13"/>
  <c r="I12166" i="13"/>
  <c r="P46" i="18" s="1"/>
  <c r="J12158" i="13"/>
  <c r="I12158" i="13"/>
  <c r="P38" i="18" s="1"/>
  <c r="P30" i="18"/>
  <c r="J12150" i="13"/>
  <c r="I12150" i="13"/>
  <c r="J12142" i="13"/>
  <c r="I12142" i="13"/>
  <c r="P22" i="18" s="1"/>
  <c r="J12134" i="13"/>
  <c r="I12134" i="13"/>
  <c r="P14" i="18" s="1"/>
  <c r="J12126" i="13"/>
  <c r="I12126" i="13"/>
  <c r="P6" i="18" s="1"/>
  <c r="J12118" i="13"/>
  <c r="I12118" i="13"/>
  <c r="C503" i="18" s="1"/>
  <c r="J12110" i="13"/>
  <c r="I12110" i="13"/>
  <c r="C495" i="18" s="1"/>
  <c r="J12102" i="13"/>
  <c r="I12102" i="13"/>
  <c r="C487" i="18" s="1"/>
  <c r="J12094" i="13"/>
  <c r="I12094" i="13"/>
  <c r="C479" i="18" s="1"/>
  <c r="C471" i="18"/>
  <c r="J12086" i="13"/>
  <c r="I12086" i="13"/>
  <c r="J12078" i="13"/>
  <c r="I12078" i="13"/>
  <c r="C463" i="18" s="1"/>
  <c r="J12070" i="13"/>
  <c r="I12070" i="13"/>
  <c r="C455" i="18" s="1"/>
  <c r="J12062" i="13"/>
  <c r="I12062" i="13"/>
  <c r="C447" i="18" s="1"/>
  <c r="J12054" i="13"/>
  <c r="I12054" i="13"/>
  <c r="C439" i="18" s="1"/>
  <c r="J12046" i="13"/>
  <c r="I12046" i="13"/>
  <c r="C431" i="18" s="1"/>
  <c r="J12038" i="13"/>
  <c r="I12038" i="13"/>
  <c r="C423" i="18" s="1"/>
  <c r="C415" i="18"/>
  <c r="J12030" i="13"/>
  <c r="I12030" i="13"/>
  <c r="J12022" i="13"/>
  <c r="I12022" i="13"/>
  <c r="C407" i="18" s="1"/>
  <c r="J12014" i="13"/>
  <c r="I12014" i="13"/>
  <c r="C399" i="18" s="1"/>
  <c r="J12006" i="13"/>
  <c r="I12006" i="13"/>
  <c r="C391" i="18" s="1"/>
  <c r="C383" i="18"/>
  <c r="J11998" i="13"/>
  <c r="I11998" i="13"/>
  <c r="J11990" i="13"/>
  <c r="I11990" i="13"/>
  <c r="C375" i="18" s="1"/>
  <c r="J11982" i="13"/>
  <c r="I11982" i="13"/>
  <c r="C367" i="18" s="1"/>
  <c r="J11974" i="13"/>
  <c r="I11974" i="13"/>
  <c r="C359" i="18" s="1"/>
  <c r="J11966" i="13"/>
  <c r="I11966" i="13"/>
  <c r="C351" i="18" s="1"/>
  <c r="J11958" i="13"/>
  <c r="I11958" i="13"/>
  <c r="C343" i="18" s="1"/>
  <c r="J11950" i="13"/>
  <c r="I11950" i="13"/>
  <c r="C335" i="18" s="1"/>
  <c r="J11942" i="13"/>
  <c r="I11942" i="13"/>
  <c r="C327" i="18" s="1"/>
  <c r="J11934" i="13"/>
  <c r="I11934" i="13"/>
  <c r="C319" i="18" s="1"/>
  <c r="J11926" i="13"/>
  <c r="I11926" i="13"/>
  <c r="C311" i="18" s="1"/>
  <c r="J11918" i="13"/>
  <c r="I11918" i="13"/>
  <c r="C303" i="18" s="1"/>
  <c r="J11910" i="13"/>
  <c r="I11910" i="13"/>
  <c r="C295" i="18" s="1"/>
  <c r="J11902" i="13"/>
  <c r="I11902" i="13"/>
  <c r="C287" i="18" s="1"/>
  <c r="J11894" i="13"/>
  <c r="I11894" i="13"/>
  <c r="C279" i="18" s="1"/>
  <c r="J11886" i="13"/>
  <c r="I11886" i="13"/>
  <c r="C271" i="18" s="1"/>
  <c r="J11878" i="13"/>
  <c r="I11878" i="13"/>
  <c r="C263" i="18" s="1"/>
  <c r="C255" i="18"/>
  <c r="J11870" i="13"/>
  <c r="I11870" i="13"/>
  <c r="J11862" i="13"/>
  <c r="I11862" i="13"/>
  <c r="C247" i="18" s="1"/>
  <c r="J11854" i="13"/>
  <c r="I11854" i="13"/>
  <c r="C239" i="18" s="1"/>
  <c r="J11846" i="13"/>
  <c r="I11846" i="13"/>
  <c r="C231" i="18" s="1"/>
  <c r="J11838" i="13"/>
  <c r="I11838" i="13"/>
  <c r="C223" i="18" s="1"/>
  <c r="J11830" i="13"/>
  <c r="I11830" i="13"/>
  <c r="C215" i="18" s="1"/>
  <c r="J11822" i="13"/>
  <c r="I11822" i="13"/>
  <c r="C207" i="18" s="1"/>
  <c r="J11814" i="13"/>
  <c r="I11814" i="13"/>
  <c r="C199" i="18" s="1"/>
  <c r="J11806" i="13"/>
  <c r="I11806" i="13"/>
  <c r="C191" i="18" s="1"/>
  <c r="J11798" i="13"/>
  <c r="I11798" i="13"/>
  <c r="C183" i="18" s="1"/>
  <c r="J11790" i="13"/>
  <c r="I11790" i="13"/>
  <c r="C175" i="18" s="1"/>
  <c r="J11782" i="13"/>
  <c r="I11782" i="13"/>
  <c r="C167" i="18" s="1"/>
  <c r="J11774" i="13"/>
  <c r="I11774" i="13"/>
  <c r="C159" i="18" s="1"/>
  <c r="J11766" i="13"/>
  <c r="I11766" i="13"/>
  <c r="C151" i="18" s="1"/>
  <c r="J11758" i="13"/>
  <c r="I11758" i="13"/>
  <c r="C143" i="18" s="1"/>
  <c r="J11750" i="13"/>
  <c r="I11750" i="13"/>
  <c r="C135" i="18" s="1"/>
  <c r="J11742" i="13"/>
  <c r="I11742" i="13"/>
  <c r="C127" i="18" s="1"/>
  <c r="J11734" i="13"/>
  <c r="I11734" i="13"/>
  <c r="C119" i="18" s="1"/>
  <c r="J11726" i="13"/>
  <c r="I11726" i="13"/>
  <c r="C111" i="18" s="1"/>
  <c r="J11718" i="13"/>
  <c r="I11718" i="13"/>
  <c r="C103" i="18" s="1"/>
  <c r="J11710" i="13"/>
  <c r="I11710" i="13"/>
  <c r="C95" i="18" s="1"/>
  <c r="C87" i="18"/>
  <c r="J11702" i="13"/>
  <c r="I11702" i="13"/>
  <c r="J11694" i="13"/>
  <c r="I11694" i="13"/>
  <c r="C79" i="18" s="1"/>
  <c r="J11686" i="13"/>
  <c r="I11686" i="13"/>
  <c r="C71" i="18" s="1"/>
  <c r="J11678" i="13"/>
  <c r="I11678" i="13"/>
  <c r="C63" i="18" s="1"/>
  <c r="J11670" i="13"/>
  <c r="I11670" i="13"/>
  <c r="C55" i="18" s="1"/>
  <c r="J11662" i="13"/>
  <c r="I11662" i="13"/>
  <c r="C47" i="18" s="1"/>
  <c r="J11654" i="13"/>
  <c r="I11654" i="13"/>
  <c r="C39" i="18" s="1"/>
  <c r="J11646" i="13"/>
  <c r="I11646" i="13"/>
  <c r="C31" i="18" s="1"/>
  <c r="J11638" i="13"/>
  <c r="I11638" i="13"/>
  <c r="C23" i="18" s="1"/>
  <c r="J11630" i="13"/>
  <c r="I11630" i="13"/>
  <c r="C15" i="18" s="1"/>
  <c r="J11622" i="13"/>
  <c r="I11622" i="13"/>
  <c r="C7" i="18" s="1"/>
  <c r="J11614" i="13"/>
  <c r="I11614" i="13"/>
  <c r="R504" i="18" s="1"/>
  <c r="J11606" i="13"/>
  <c r="I11606" i="13"/>
  <c r="R496" i="18" s="1"/>
  <c r="J11598" i="13"/>
  <c r="I11598" i="13"/>
  <c r="R488" i="18" s="1"/>
  <c r="J11590" i="13"/>
  <c r="I11590" i="13"/>
  <c r="R480" i="18" s="1"/>
  <c r="R472" i="18"/>
  <c r="J11582" i="13"/>
  <c r="I11582" i="13"/>
  <c r="J11574" i="13"/>
  <c r="I11574" i="13"/>
  <c r="R464" i="18" s="1"/>
  <c r="J11566" i="13"/>
  <c r="I11566" i="13"/>
  <c r="R456" i="18" s="1"/>
  <c r="J11558" i="13"/>
  <c r="I11558" i="13"/>
  <c r="R448" i="18" s="1"/>
  <c r="J11550" i="13"/>
  <c r="I11550" i="13"/>
  <c r="R440" i="18" s="1"/>
  <c r="J11542" i="13"/>
  <c r="I11542" i="13"/>
  <c r="R432" i="18" s="1"/>
  <c r="J11534" i="13"/>
  <c r="I11534" i="13"/>
  <c r="R424" i="18" s="1"/>
  <c r="J11526" i="13"/>
  <c r="I11526" i="13"/>
  <c r="R416" i="18" s="1"/>
  <c r="J11518" i="13"/>
  <c r="I11518" i="13"/>
  <c r="R408" i="18" s="1"/>
  <c r="J11510" i="13"/>
  <c r="I11510" i="13"/>
  <c r="R400" i="18" s="1"/>
  <c r="J11502" i="13"/>
  <c r="I11502" i="13"/>
  <c r="R392" i="18" s="1"/>
  <c r="J11494" i="13"/>
  <c r="I11494" i="13"/>
  <c r="R384" i="18" s="1"/>
  <c r="J11486" i="13"/>
  <c r="I11486" i="13"/>
  <c r="R376" i="18" s="1"/>
  <c r="J11478" i="13"/>
  <c r="I11478" i="13"/>
  <c r="R368" i="18" s="1"/>
  <c r="J11470" i="13"/>
  <c r="I11470" i="13"/>
  <c r="R360" i="18" s="1"/>
  <c r="J11462" i="13"/>
  <c r="I11462" i="13"/>
  <c r="R352" i="18" s="1"/>
  <c r="J11454" i="13"/>
  <c r="I11454" i="13"/>
  <c r="R344" i="18" s="1"/>
  <c r="J11446" i="13"/>
  <c r="I11446" i="13"/>
  <c r="R336" i="18" s="1"/>
  <c r="J11438" i="13"/>
  <c r="I11438" i="13"/>
  <c r="R328" i="18" s="1"/>
  <c r="J11430" i="13"/>
  <c r="I11430" i="13"/>
  <c r="R320" i="18" s="1"/>
  <c r="R312" i="18"/>
  <c r="J11422" i="13"/>
  <c r="I11422" i="13"/>
  <c r="R304" i="18"/>
  <c r="J11414" i="13"/>
  <c r="I11414" i="13"/>
  <c r="J11406" i="13"/>
  <c r="I11406" i="13"/>
  <c r="R296" i="18" s="1"/>
  <c r="J11398" i="13"/>
  <c r="I11398" i="13"/>
  <c r="R288" i="18" s="1"/>
  <c r="J11390" i="13"/>
  <c r="I11390" i="13"/>
  <c r="R280" i="18" s="1"/>
  <c r="J11382" i="13"/>
  <c r="I11382" i="13"/>
  <c r="R272" i="18" s="1"/>
  <c r="J11374" i="13"/>
  <c r="I11374" i="13"/>
  <c r="R264" i="18" s="1"/>
  <c r="J11366" i="13"/>
  <c r="I11366" i="13"/>
  <c r="R256" i="18" s="1"/>
  <c r="J11358" i="13"/>
  <c r="I11358" i="13"/>
  <c r="R248" i="18" s="1"/>
  <c r="J11350" i="13"/>
  <c r="I11350" i="13"/>
  <c r="R240" i="18" s="1"/>
  <c r="J11342" i="13"/>
  <c r="I11342" i="13"/>
  <c r="R232" i="18" s="1"/>
  <c r="J11334" i="13"/>
  <c r="I11334" i="13"/>
  <c r="R224" i="18" s="1"/>
  <c r="J11326" i="13"/>
  <c r="I11326" i="13"/>
  <c r="R216" i="18" s="1"/>
  <c r="J11318" i="13"/>
  <c r="I11318" i="13"/>
  <c r="R208" i="18" s="1"/>
  <c r="J11310" i="13"/>
  <c r="I11310" i="13"/>
  <c r="R200" i="18" s="1"/>
  <c r="J11302" i="13"/>
  <c r="I11302" i="13"/>
  <c r="R192" i="18" s="1"/>
  <c r="J11294" i="13"/>
  <c r="I11294" i="13"/>
  <c r="R184" i="18" s="1"/>
  <c r="J11286" i="13"/>
  <c r="I11286" i="13"/>
  <c r="R176" i="18" s="1"/>
  <c r="J11278" i="13"/>
  <c r="I11278" i="13"/>
  <c r="R168" i="18" s="1"/>
  <c r="J11270" i="13"/>
  <c r="I11270" i="13"/>
  <c r="R160" i="18" s="1"/>
  <c r="J11262" i="13"/>
  <c r="I11262" i="13"/>
  <c r="R152" i="18" s="1"/>
  <c r="R144" i="18"/>
  <c r="J11254" i="13"/>
  <c r="I11254" i="13"/>
  <c r="J11246" i="13"/>
  <c r="I11246" i="13"/>
  <c r="R136" i="18" s="1"/>
  <c r="J11238" i="13"/>
  <c r="I11238" i="13"/>
  <c r="R128" i="18" s="1"/>
  <c r="R120" i="18"/>
  <c r="J11230" i="13"/>
  <c r="I11230" i="13"/>
  <c r="J11222" i="13"/>
  <c r="I11222" i="13"/>
  <c r="R112" i="18" s="1"/>
  <c r="J11214" i="13"/>
  <c r="I11214" i="13"/>
  <c r="R104" i="18" s="1"/>
  <c r="J11206" i="13"/>
  <c r="I11206" i="13"/>
  <c r="R96" i="18" s="1"/>
  <c r="R88" i="18"/>
  <c r="J11198" i="13"/>
  <c r="I11198" i="13"/>
  <c r="J11190" i="13"/>
  <c r="I11190" i="13"/>
  <c r="R80" i="18" s="1"/>
  <c r="J11182" i="13"/>
  <c r="I11182" i="13"/>
  <c r="R72" i="18" s="1"/>
  <c r="J11174" i="13"/>
  <c r="I11174" i="13"/>
  <c r="R64" i="18" s="1"/>
  <c r="J11166" i="13"/>
  <c r="I11166" i="13"/>
  <c r="R56" i="18" s="1"/>
  <c r="J11158" i="13"/>
  <c r="I11158" i="13"/>
  <c r="R48" i="18" s="1"/>
  <c r="J11150" i="13"/>
  <c r="I11150" i="13"/>
  <c r="R40" i="18" s="1"/>
  <c r="J11142" i="13"/>
  <c r="I11142" i="13"/>
  <c r="R32" i="18" s="1"/>
  <c r="J11134" i="13"/>
  <c r="I11134" i="13"/>
  <c r="R24" i="18" s="1"/>
  <c r="J11126" i="13"/>
  <c r="I11126" i="13"/>
  <c r="R16" i="18" s="1"/>
  <c r="J11118" i="13"/>
  <c r="I11118" i="13"/>
  <c r="R8" i="18" s="1"/>
  <c r="J11110" i="13"/>
  <c r="I11110" i="13"/>
  <c r="Q505" i="18" s="1"/>
  <c r="J11102" i="13"/>
  <c r="I11102" i="13"/>
  <c r="Q497" i="18" s="1"/>
  <c r="J11094" i="13"/>
  <c r="I11094" i="13"/>
  <c r="Q489" i="18" s="1"/>
  <c r="Q481" i="18"/>
  <c r="J11086" i="13"/>
  <c r="I11086" i="13"/>
  <c r="J11078" i="13"/>
  <c r="I11078" i="13"/>
  <c r="Q473" i="18" s="1"/>
  <c r="J11070" i="13"/>
  <c r="I11070" i="13"/>
  <c r="Q465" i="18" s="1"/>
  <c r="J11062" i="13"/>
  <c r="I11062" i="13"/>
  <c r="Q457" i="18" s="1"/>
  <c r="J11054" i="13"/>
  <c r="I11054" i="13"/>
  <c r="Q449" i="18" s="1"/>
  <c r="J11046" i="13"/>
  <c r="I11046" i="13"/>
  <c r="Q441" i="18" s="1"/>
  <c r="J11038" i="13"/>
  <c r="I11038" i="13"/>
  <c r="Q433" i="18" s="1"/>
  <c r="J11030" i="13"/>
  <c r="I11030" i="13"/>
  <c r="Q425" i="18" s="1"/>
  <c r="J11022" i="13"/>
  <c r="I11022" i="13"/>
  <c r="Q417" i="18" s="1"/>
  <c r="J11014" i="13"/>
  <c r="I11014" i="13"/>
  <c r="Q409" i="18" s="1"/>
  <c r="J11006" i="13"/>
  <c r="I11006" i="13"/>
  <c r="Q401" i="18" s="1"/>
  <c r="J10998" i="13"/>
  <c r="I10998" i="13"/>
  <c r="Q393" i="18" s="1"/>
  <c r="J10990" i="13"/>
  <c r="I10990" i="13"/>
  <c r="Q385" i="18" s="1"/>
  <c r="J10982" i="13"/>
  <c r="I10982" i="13"/>
  <c r="Q377" i="18" s="1"/>
  <c r="J10974" i="13"/>
  <c r="I10974" i="13"/>
  <c r="Q369" i="18" s="1"/>
  <c r="J10966" i="13"/>
  <c r="I10966" i="13"/>
  <c r="Q361" i="18" s="1"/>
  <c r="J10958" i="13"/>
  <c r="I10958" i="13"/>
  <c r="Q353" i="18" s="1"/>
  <c r="J10950" i="13"/>
  <c r="I10950" i="13"/>
  <c r="Q345" i="18" s="1"/>
  <c r="Q337" i="18"/>
  <c r="J10942" i="13"/>
  <c r="I10942" i="13"/>
  <c r="J10934" i="13"/>
  <c r="I10934" i="13"/>
  <c r="Q329" i="18" s="1"/>
  <c r="J10926" i="13"/>
  <c r="I10926" i="13"/>
  <c r="Q321" i="18" s="1"/>
  <c r="J10918" i="13"/>
  <c r="I10918" i="13"/>
  <c r="Q313" i="18" s="1"/>
  <c r="J10910" i="13"/>
  <c r="I10910" i="13"/>
  <c r="Q305" i="18" s="1"/>
  <c r="J10902" i="13"/>
  <c r="I10902" i="13"/>
  <c r="Q297" i="18" s="1"/>
  <c r="Q289" i="18"/>
  <c r="J10894" i="13"/>
  <c r="I10894" i="13"/>
  <c r="J10886" i="13"/>
  <c r="I10886" i="13"/>
  <c r="Q281" i="18" s="1"/>
  <c r="J10878" i="13"/>
  <c r="I10878" i="13"/>
  <c r="Q273" i="18" s="1"/>
  <c r="J10870" i="13"/>
  <c r="I10870" i="13"/>
  <c r="Q265" i="18" s="1"/>
  <c r="J10862" i="13"/>
  <c r="I10862" i="13"/>
  <c r="Q257" i="18" s="1"/>
  <c r="J10854" i="13"/>
  <c r="I10854" i="13"/>
  <c r="Q249" i="18" s="1"/>
  <c r="J10846" i="13"/>
  <c r="I10846" i="13"/>
  <c r="Q241" i="18" s="1"/>
  <c r="J10838" i="13"/>
  <c r="I10838" i="13"/>
  <c r="Q233" i="18" s="1"/>
  <c r="J10830" i="13"/>
  <c r="I10830" i="13"/>
  <c r="Q225" i="18" s="1"/>
  <c r="J10822" i="13"/>
  <c r="I10822" i="13"/>
  <c r="Q217" i="18" s="1"/>
  <c r="J10814" i="13"/>
  <c r="I10814" i="13"/>
  <c r="Q209" i="18" s="1"/>
  <c r="Q201" i="18"/>
  <c r="J10806" i="13"/>
  <c r="I10806" i="13"/>
  <c r="J10798" i="13"/>
  <c r="I10798" i="13"/>
  <c r="Q193" i="18" s="1"/>
  <c r="J10790" i="13"/>
  <c r="I10790" i="13"/>
  <c r="Q185" i="18" s="1"/>
  <c r="J10782" i="13"/>
  <c r="I10782" i="13"/>
  <c r="Q177" i="18" s="1"/>
  <c r="J10774" i="13"/>
  <c r="I10774" i="13"/>
  <c r="Q169" i="18" s="1"/>
  <c r="J10766" i="13"/>
  <c r="I10766" i="13"/>
  <c r="Q161" i="18" s="1"/>
  <c r="J10758" i="13"/>
  <c r="I10758" i="13"/>
  <c r="Q153" i="18" s="1"/>
  <c r="J10750" i="13"/>
  <c r="I10750" i="13"/>
  <c r="Q145" i="18" s="1"/>
  <c r="J10742" i="13"/>
  <c r="I10742" i="13"/>
  <c r="Q137" i="18" s="1"/>
  <c r="J10734" i="13"/>
  <c r="I10734" i="13"/>
  <c r="Q129" i="18" s="1"/>
  <c r="J10726" i="13"/>
  <c r="I10726" i="13"/>
  <c r="Q121" i="18" s="1"/>
  <c r="Q113" i="18"/>
  <c r="J10718" i="13"/>
  <c r="I10718" i="13"/>
  <c r="J10710" i="13"/>
  <c r="I10710" i="13"/>
  <c r="Q105" i="18" s="1"/>
  <c r="J10702" i="13"/>
  <c r="I10702" i="13"/>
  <c r="Q97" i="18" s="1"/>
  <c r="J10694" i="13"/>
  <c r="I10694" i="13"/>
  <c r="Q89" i="18" s="1"/>
  <c r="J10686" i="13"/>
  <c r="I10686" i="13"/>
  <c r="Q81" i="18" s="1"/>
  <c r="J10678" i="13"/>
  <c r="I10678" i="13"/>
  <c r="Q73" i="18" s="1"/>
  <c r="J10670" i="13"/>
  <c r="I10670" i="13"/>
  <c r="Q65" i="18" s="1"/>
  <c r="J10662" i="13"/>
  <c r="I10662" i="13"/>
  <c r="Q57" i="18" s="1"/>
  <c r="J10654" i="13"/>
  <c r="I10654" i="13"/>
  <c r="Q49" i="18" s="1"/>
  <c r="Q41" i="18"/>
  <c r="J10646" i="13"/>
  <c r="I10646" i="13"/>
  <c r="J10638" i="13"/>
  <c r="I10638" i="13"/>
  <c r="Q33" i="18" s="1"/>
  <c r="J10630" i="13"/>
  <c r="I10630" i="13"/>
  <c r="Q25" i="18" s="1"/>
  <c r="Q17" i="18"/>
  <c r="J10622" i="13"/>
  <c r="I10622" i="13"/>
  <c r="J10614" i="13"/>
  <c r="I10614" i="13"/>
  <c r="Q9" i="18" s="1"/>
  <c r="J10606" i="13"/>
  <c r="I10606" i="13"/>
  <c r="W506" i="18" s="1"/>
  <c r="J10598" i="13"/>
  <c r="I10598" i="13"/>
  <c r="W498" i="18" s="1"/>
  <c r="W490" i="18"/>
  <c r="J10590" i="13"/>
  <c r="I10590" i="13"/>
  <c r="J10582" i="13"/>
  <c r="I10582" i="13"/>
  <c r="W482" i="18" s="1"/>
  <c r="J10574" i="13"/>
  <c r="I10574" i="13"/>
  <c r="W474" i="18" s="1"/>
  <c r="J10566" i="13"/>
  <c r="I10566" i="13"/>
  <c r="W466" i="18" s="1"/>
  <c r="J10558" i="13"/>
  <c r="I10558" i="13"/>
  <c r="W458" i="18" s="1"/>
  <c r="J10550" i="13"/>
  <c r="I10550" i="13"/>
  <c r="W450" i="18" s="1"/>
  <c r="J10542" i="13"/>
  <c r="I10542" i="13"/>
  <c r="W442" i="18" s="1"/>
  <c r="J10534" i="13"/>
  <c r="I10534" i="13"/>
  <c r="W434" i="18" s="1"/>
  <c r="J10526" i="13"/>
  <c r="I10526" i="13"/>
  <c r="W426" i="18" s="1"/>
  <c r="J10518" i="13"/>
  <c r="I10518" i="13"/>
  <c r="W418" i="18" s="1"/>
  <c r="J10510" i="13"/>
  <c r="I10510" i="13"/>
  <c r="W410" i="18" s="1"/>
  <c r="J10502" i="13"/>
  <c r="I10502" i="13"/>
  <c r="W402" i="18" s="1"/>
  <c r="J10494" i="13"/>
  <c r="I10494" i="13"/>
  <c r="W394" i="18" s="1"/>
  <c r="J10486" i="13"/>
  <c r="I10486" i="13"/>
  <c r="W386" i="18" s="1"/>
  <c r="J10478" i="13"/>
  <c r="I10478" i="13"/>
  <c r="W378" i="18" s="1"/>
  <c r="J10470" i="13"/>
  <c r="I10470" i="13"/>
  <c r="W370" i="18" s="1"/>
  <c r="J10462" i="13"/>
  <c r="I10462" i="13"/>
  <c r="W362" i="18" s="1"/>
  <c r="W354" i="18"/>
  <c r="J10454" i="13"/>
  <c r="I10454" i="13"/>
  <c r="J10446" i="13"/>
  <c r="I10446" i="13"/>
  <c r="W346" i="18" s="1"/>
  <c r="J10438" i="13"/>
  <c r="I10438" i="13"/>
  <c r="W338" i="18" s="1"/>
  <c r="J10430" i="13"/>
  <c r="I10430" i="13"/>
  <c r="W330" i="18" s="1"/>
  <c r="J10422" i="13"/>
  <c r="I10422" i="13"/>
  <c r="W322" i="18" s="1"/>
  <c r="J10414" i="13"/>
  <c r="I10414" i="13"/>
  <c r="W314" i="18" s="1"/>
  <c r="J10406" i="13"/>
  <c r="I10406" i="13"/>
  <c r="W306" i="18" s="1"/>
  <c r="J10398" i="13"/>
  <c r="I10398" i="13"/>
  <c r="W298" i="18" s="1"/>
  <c r="J10390" i="13"/>
  <c r="I10390" i="13"/>
  <c r="W290" i="18" s="1"/>
  <c r="J10382" i="13"/>
  <c r="I10382" i="13"/>
  <c r="W282" i="18" s="1"/>
  <c r="J10374" i="13"/>
  <c r="I10374" i="13"/>
  <c r="W274" i="18" s="1"/>
  <c r="J10366" i="13"/>
  <c r="I10366" i="13"/>
  <c r="W266" i="18" s="1"/>
  <c r="J10358" i="13"/>
  <c r="I10358" i="13"/>
  <c r="W258" i="18" s="1"/>
  <c r="J10350" i="13"/>
  <c r="I10350" i="13"/>
  <c r="W250" i="18" s="1"/>
  <c r="J10342" i="13"/>
  <c r="I10342" i="13"/>
  <c r="W242" i="18" s="1"/>
  <c r="J10334" i="13"/>
  <c r="I10334" i="13"/>
  <c r="W234" i="18" s="1"/>
  <c r="J10326" i="13"/>
  <c r="I10326" i="13"/>
  <c r="W226" i="18" s="1"/>
  <c r="J10318" i="13"/>
  <c r="I10318" i="13"/>
  <c r="W218" i="18" s="1"/>
  <c r="J10310" i="13"/>
  <c r="I10310" i="13"/>
  <c r="W210" i="18" s="1"/>
  <c r="J10302" i="13"/>
  <c r="I10302" i="13"/>
  <c r="W202" i="18" s="1"/>
  <c r="W194" i="18"/>
  <c r="J10294" i="13"/>
  <c r="I10294" i="13"/>
  <c r="J10286" i="13"/>
  <c r="I10286" i="13"/>
  <c r="W186" i="18" s="1"/>
  <c r="J10278" i="13"/>
  <c r="I10278" i="13"/>
  <c r="W178" i="18" s="1"/>
  <c r="J10270" i="13"/>
  <c r="I10270" i="13"/>
  <c r="W170" i="18" s="1"/>
  <c r="J10262" i="13"/>
  <c r="I10262" i="13"/>
  <c r="W162" i="18" s="1"/>
  <c r="J10254" i="13"/>
  <c r="I10254" i="13"/>
  <c r="W154" i="18" s="1"/>
  <c r="J10246" i="13"/>
  <c r="I10246" i="13"/>
  <c r="W146" i="18" s="1"/>
  <c r="J10238" i="13"/>
  <c r="I10238" i="13"/>
  <c r="W138" i="18" s="1"/>
  <c r="J10230" i="13"/>
  <c r="I10230" i="13"/>
  <c r="W130" i="18" s="1"/>
  <c r="J10222" i="13"/>
  <c r="I10222" i="13"/>
  <c r="W122" i="18" s="1"/>
  <c r="J10214" i="13"/>
  <c r="I10214" i="13"/>
  <c r="W114" i="18" s="1"/>
  <c r="W106" i="18"/>
  <c r="J10206" i="13"/>
  <c r="I10206" i="13"/>
  <c r="J10198" i="13"/>
  <c r="I10198" i="13"/>
  <c r="W98" i="18" s="1"/>
  <c r="J10190" i="13"/>
  <c r="I10190" i="13"/>
  <c r="W90" i="18" s="1"/>
  <c r="J10182" i="13"/>
  <c r="I10182" i="13"/>
  <c r="W82" i="18" s="1"/>
  <c r="J10174" i="13"/>
  <c r="I10174" i="13"/>
  <c r="W74" i="18" s="1"/>
  <c r="J10166" i="13"/>
  <c r="I10166" i="13"/>
  <c r="W66" i="18" s="1"/>
  <c r="J10158" i="13"/>
  <c r="I10158" i="13"/>
  <c r="W58" i="18" s="1"/>
  <c r="J10150" i="13"/>
  <c r="I10150" i="13"/>
  <c r="W50" i="18" s="1"/>
  <c r="J10142" i="13"/>
  <c r="I10142" i="13"/>
  <c r="W42" i="18" s="1"/>
  <c r="J10134" i="13"/>
  <c r="I10134" i="13"/>
  <c r="W34" i="18" s="1"/>
  <c r="W26" i="18"/>
  <c r="J10126" i="13"/>
  <c r="I10126" i="13"/>
  <c r="J10118" i="13"/>
  <c r="I10118" i="13"/>
  <c r="W18" i="18" s="1"/>
  <c r="J10110" i="13"/>
  <c r="I10110" i="13"/>
  <c r="W10" i="18" s="1"/>
  <c r="J10102" i="13"/>
  <c r="I10102" i="13"/>
  <c r="W2" i="18" s="1"/>
  <c r="J10094" i="13"/>
  <c r="I10094" i="13"/>
  <c r="V499" i="18" s="1"/>
  <c r="J10086" i="13"/>
  <c r="I10086" i="13"/>
  <c r="V491" i="18" s="1"/>
  <c r="J10078" i="13"/>
  <c r="I10078" i="13"/>
  <c r="V483" i="18" s="1"/>
  <c r="J10070" i="13"/>
  <c r="I10070" i="13"/>
  <c r="V475" i="18" s="1"/>
  <c r="V467" i="18"/>
  <c r="J10062" i="13"/>
  <c r="I10062" i="13"/>
  <c r="J10054" i="13"/>
  <c r="I10054" i="13"/>
  <c r="V459" i="18" s="1"/>
  <c r="J10046" i="13"/>
  <c r="I10046" i="13"/>
  <c r="V451" i="18" s="1"/>
  <c r="V443" i="18"/>
  <c r="J10038" i="13"/>
  <c r="I10038" i="13"/>
  <c r="J10030" i="13"/>
  <c r="I10030" i="13"/>
  <c r="V435" i="18" s="1"/>
  <c r="J10022" i="13"/>
  <c r="I10022" i="13"/>
  <c r="V427" i="18" s="1"/>
  <c r="V419" i="18"/>
  <c r="J10014" i="13"/>
  <c r="I10014" i="13"/>
  <c r="J10006" i="13"/>
  <c r="I10006" i="13"/>
  <c r="V411" i="18" s="1"/>
  <c r="J9998" i="13"/>
  <c r="I9998" i="13"/>
  <c r="V403" i="18" s="1"/>
  <c r="J9990" i="13"/>
  <c r="I9990" i="13"/>
  <c r="V395" i="18" s="1"/>
  <c r="J9982" i="13"/>
  <c r="I9982" i="13"/>
  <c r="V387" i="18" s="1"/>
  <c r="J9974" i="13"/>
  <c r="I9974" i="13"/>
  <c r="V379" i="18" s="1"/>
  <c r="J9966" i="13"/>
  <c r="I9966" i="13"/>
  <c r="V371" i="18" s="1"/>
  <c r="J9958" i="13"/>
  <c r="I9958" i="13"/>
  <c r="V363" i="18" s="1"/>
  <c r="V355" i="18"/>
  <c r="J9950" i="13"/>
  <c r="I9950" i="13"/>
  <c r="J9942" i="13"/>
  <c r="I9942" i="13"/>
  <c r="V347" i="18" s="1"/>
  <c r="J9934" i="13"/>
  <c r="I9934" i="13"/>
  <c r="V339" i="18" s="1"/>
  <c r="J9926" i="13"/>
  <c r="I9926" i="13"/>
  <c r="V331" i="18" s="1"/>
  <c r="J9918" i="13"/>
  <c r="I9918" i="13"/>
  <c r="V323" i="18" s="1"/>
  <c r="J9910" i="13"/>
  <c r="I9910" i="13"/>
  <c r="V315" i="18" s="1"/>
  <c r="J9902" i="13"/>
  <c r="I9902" i="13"/>
  <c r="V307" i="18" s="1"/>
  <c r="J9894" i="13"/>
  <c r="I9894" i="13"/>
  <c r="V299" i="18" s="1"/>
  <c r="J9886" i="13"/>
  <c r="I9886" i="13"/>
  <c r="V291" i="18" s="1"/>
  <c r="J9878" i="13"/>
  <c r="I9878" i="13"/>
  <c r="V283" i="18" s="1"/>
  <c r="J9870" i="13"/>
  <c r="I9870" i="13"/>
  <c r="V275" i="18" s="1"/>
  <c r="J9862" i="13"/>
  <c r="I9862" i="13"/>
  <c r="V267" i="18" s="1"/>
  <c r="J9854" i="13"/>
  <c r="I9854" i="13"/>
  <c r="V259" i="18" s="1"/>
  <c r="J9846" i="13"/>
  <c r="I9846" i="13"/>
  <c r="V251" i="18" s="1"/>
  <c r="J9838" i="13"/>
  <c r="I9838" i="13"/>
  <c r="V243" i="18" s="1"/>
  <c r="J9830" i="13"/>
  <c r="I9830" i="13"/>
  <c r="V235" i="18" s="1"/>
  <c r="J9822" i="13"/>
  <c r="I9822" i="13"/>
  <c r="V227" i="18" s="1"/>
  <c r="J9814" i="13"/>
  <c r="I9814" i="13"/>
  <c r="V219" i="18" s="1"/>
  <c r="J9806" i="13"/>
  <c r="I9806" i="13"/>
  <c r="V211" i="18" s="1"/>
  <c r="J9798" i="13"/>
  <c r="I9798" i="13"/>
  <c r="V203" i="18" s="1"/>
  <c r="J9790" i="13"/>
  <c r="I9790" i="13"/>
  <c r="V195" i="18" s="1"/>
  <c r="J9782" i="13"/>
  <c r="I9782" i="13"/>
  <c r="V187" i="18" s="1"/>
  <c r="J9774" i="13"/>
  <c r="I9774" i="13"/>
  <c r="V179" i="18" s="1"/>
  <c r="J9766" i="13"/>
  <c r="I9766" i="13"/>
  <c r="V171" i="18" s="1"/>
  <c r="J9758" i="13"/>
  <c r="I9758" i="13"/>
  <c r="V163" i="18" s="1"/>
  <c r="J9750" i="13"/>
  <c r="I9750" i="13"/>
  <c r="V155" i="18" s="1"/>
  <c r="J9742" i="13"/>
  <c r="I9742" i="13"/>
  <c r="V147" i="18" s="1"/>
  <c r="J9734" i="13"/>
  <c r="I9734" i="13"/>
  <c r="V139" i="18" s="1"/>
  <c r="J9726" i="13"/>
  <c r="I9726" i="13"/>
  <c r="V131" i="18" s="1"/>
  <c r="J9718" i="13"/>
  <c r="I9718" i="13"/>
  <c r="V123" i="18" s="1"/>
  <c r="J9710" i="13"/>
  <c r="I9710" i="13"/>
  <c r="V115" i="18" s="1"/>
  <c r="J9702" i="13"/>
  <c r="I9702" i="13"/>
  <c r="V107" i="18" s="1"/>
  <c r="V99" i="18"/>
  <c r="J9694" i="13"/>
  <c r="I9694" i="13"/>
  <c r="J9686" i="13"/>
  <c r="I9686" i="13"/>
  <c r="V91" i="18" s="1"/>
  <c r="J9678" i="13"/>
  <c r="I9678" i="13"/>
  <c r="V83" i="18" s="1"/>
  <c r="J9670" i="13"/>
  <c r="I9670" i="13"/>
  <c r="V75" i="18" s="1"/>
  <c r="J9662" i="13"/>
  <c r="I9662" i="13"/>
  <c r="V67" i="18" s="1"/>
  <c r="J9654" i="13"/>
  <c r="I9654" i="13"/>
  <c r="V59" i="18" s="1"/>
  <c r="J9646" i="13"/>
  <c r="I9646" i="13"/>
  <c r="V51" i="18" s="1"/>
  <c r="J9638" i="13"/>
  <c r="I9638" i="13"/>
  <c r="V43" i="18" s="1"/>
  <c r="J9630" i="13"/>
  <c r="I9630" i="13"/>
  <c r="V35" i="18" s="1"/>
  <c r="J9622" i="13"/>
  <c r="I9622" i="13"/>
  <c r="V27" i="18" s="1"/>
  <c r="J9614" i="13"/>
  <c r="I9614" i="13"/>
  <c r="V19" i="18" s="1"/>
  <c r="J9606" i="13"/>
  <c r="I9606" i="13"/>
  <c r="V11" i="18" s="1"/>
  <c r="J9598" i="13"/>
  <c r="I9598" i="13"/>
  <c r="V3" i="18" s="1"/>
  <c r="U500" i="18"/>
  <c r="J9590" i="13"/>
  <c r="I9590" i="13"/>
  <c r="J9582" i="13"/>
  <c r="I9582" i="13"/>
  <c r="U492" i="18" s="1"/>
  <c r="J9574" i="13"/>
  <c r="I9574" i="13"/>
  <c r="U484" i="18" s="1"/>
  <c r="J9566" i="13"/>
  <c r="I9566" i="13"/>
  <c r="U476" i="18" s="1"/>
  <c r="J9558" i="13"/>
  <c r="I9558" i="13"/>
  <c r="U468" i="18" s="1"/>
  <c r="J9550" i="13"/>
  <c r="I9550" i="13"/>
  <c r="U460" i="18" s="1"/>
  <c r="J9542" i="13"/>
  <c r="I9542" i="13"/>
  <c r="U452" i="18" s="1"/>
  <c r="J9534" i="13"/>
  <c r="I9534" i="13"/>
  <c r="U444" i="18" s="1"/>
  <c r="J9526" i="13"/>
  <c r="I9526" i="13"/>
  <c r="U436" i="18" s="1"/>
  <c r="J9518" i="13"/>
  <c r="I9518" i="13"/>
  <c r="U428" i="18" s="1"/>
  <c r="J9510" i="13"/>
  <c r="I9510" i="13"/>
  <c r="U420" i="18" s="1"/>
  <c r="J9502" i="13"/>
  <c r="I9502" i="13"/>
  <c r="U412" i="18" s="1"/>
  <c r="J9494" i="13"/>
  <c r="I9494" i="13"/>
  <c r="U404" i="18" s="1"/>
  <c r="J9486" i="13"/>
  <c r="I9486" i="13"/>
  <c r="U396" i="18" s="1"/>
  <c r="J9478" i="13"/>
  <c r="I9478" i="13"/>
  <c r="U388" i="18" s="1"/>
  <c r="J9470" i="13"/>
  <c r="I9470" i="13"/>
  <c r="U380" i="18" s="1"/>
  <c r="J9462" i="13"/>
  <c r="I9462" i="13"/>
  <c r="U372" i="18" s="1"/>
  <c r="J9454" i="13"/>
  <c r="I9454" i="13"/>
  <c r="U364" i="18" s="1"/>
  <c r="J9446" i="13"/>
  <c r="I9446" i="13"/>
  <c r="U356" i="18" s="1"/>
  <c r="J9438" i="13"/>
  <c r="I9438" i="13"/>
  <c r="U348" i="18" s="1"/>
  <c r="J9430" i="13"/>
  <c r="I9430" i="13"/>
  <c r="U340" i="18" s="1"/>
  <c r="J9422" i="13"/>
  <c r="I9422" i="13"/>
  <c r="U332" i="18" s="1"/>
  <c r="J9414" i="13"/>
  <c r="I9414" i="13"/>
  <c r="U324" i="18" s="1"/>
  <c r="J9406" i="13"/>
  <c r="I9406" i="13"/>
  <c r="U316" i="18" s="1"/>
  <c r="J9398" i="13"/>
  <c r="I9398" i="13"/>
  <c r="U308" i="18" s="1"/>
  <c r="J9390" i="13"/>
  <c r="I9390" i="13"/>
  <c r="U300" i="18" s="1"/>
  <c r="J9382" i="13"/>
  <c r="I9382" i="13"/>
  <c r="U292" i="18" s="1"/>
  <c r="J9374" i="13"/>
  <c r="I9374" i="13"/>
  <c r="U284" i="18" s="1"/>
  <c r="J9366" i="13"/>
  <c r="I9366" i="13"/>
  <c r="U276" i="18" s="1"/>
  <c r="J9358" i="13"/>
  <c r="I9358" i="13"/>
  <c r="U268" i="18" s="1"/>
  <c r="J9350" i="13"/>
  <c r="I9350" i="13"/>
  <c r="U260" i="18" s="1"/>
  <c r="U252" i="18"/>
  <c r="J9342" i="13"/>
  <c r="I9342" i="13"/>
  <c r="J9334" i="13"/>
  <c r="I9334" i="13"/>
  <c r="U244" i="18" s="1"/>
  <c r="J9326" i="13"/>
  <c r="I9326" i="13"/>
  <c r="U236" i="18" s="1"/>
  <c r="J9318" i="13"/>
  <c r="I9318" i="13"/>
  <c r="U228" i="18" s="1"/>
  <c r="J9310" i="13"/>
  <c r="I9310" i="13"/>
  <c r="U220" i="18" s="1"/>
  <c r="J9302" i="13"/>
  <c r="I9302" i="13"/>
  <c r="U212" i="18" s="1"/>
  <c r="J9294" i="13"/>
  <c r="I9294" i="13"/>
  <c r="U204" i="18" s="1"/>
  <c r="J9286" i="13"/>
  <c r="I9286" i="13"/>
  <c r="U196" i="18" s="1"/>
  <c r="J9278" i="13"/>
  <c r="I9278" i="13"/>
  <c r="U188" i="18" s="1"/>
  <c r="J9270" i="13"/>
  <c r="I9270" i="13"/>
  <c r="U180" i="18" s="1"/>
  <c r="J9262" i="13"/>
  <c r="I9262" i="13"/>
  <c r="U172" i="18" s="1"/>
  <c r="J9254" i="13"/>
  <c r="I9254" i="13"/>
  <c r="U164" i="18" s="1"/>
  <c r="J9246" i="13"/>
  <c r="I9246" i="13"/>
  <c r="U156" i="18" s="1"/>
  <c r="J9238" i="13"/>
  <c r="I9238" i="13"/>
  <c r="U148" i="18" s="1"/>
  <c r="J9230" i="13"/>
  <c r="I9230" i="13"/>
  <c r="U140" i="18" s="1"/>
  <c r="J9222" i="13"/>
  <c r="I9222" i="13"/>
  <c r="U132" i="18" s="1"/>
  <c r="J9214" i="13"/>
  <c r="I9214" i="13"/>
  <c r="U124" i="18" s="1"/>
  <c r="J9206" i="13"/>
  <c r="I9206" i="13"/>
  <c r="U116" i="18" s="1"/>
  <c r="J9198" i="13"/>
  <c r="I9198" i="13"/>
  <c r="U108" i="18" s="1"/>
  <c r="J9190" i="13"/>
  <c r="I9190" i="13"/>
  <c r="U100" i="18" s="1"/>
  <c r="J9182" i="13"/>
  <c r="I9182" i="13"/>
  <c r="U92" i="18" s="1"/>
  <c r="J9174" i="13"/>
  <c r="I9174" i="13"/>
  <c r="U84" i="18" s="1"/>
  <c r="J9166" i="13"/>
  <c r="I9166" i="13"/>
  <c r="U76" i="18" s="1"/>
  <c r="J9158" i="13"/>
  <c r="I9158" i="13"/>
  <c r="U68" i="18" s="1"/>
  <c r="J9150" i="13"/>
  <c r="I9150" i="13"/>
  <c r="U60" i="18" s="1"/>
  <c r="J9142" i="13"/>
  <c r="I9142" i="13"/>
  <c r="U52" i="18" s="1"/>
  <c r="J9134" i="13"/>
  <c r="I9134" i="13"/>
  <c r="U44" i="18" s="1"/>
  <c r="J9126" i="13"/>
  <c r="I9126" i="13"/>
  <c r="U36" i="18" s="1"/>
  <c r="J9118" i="13"/>
  <c r="I9118" i="13"/>
  <c r="U28" i="18" s="1"/>
  <c r="J9110" i="13"/>
  <c r="I9110" i="13"/>
  <c r="U20" i="18" s="1"/>
  <c r="J9102" i="13"/>
  <c r="I9102" i="13"/>
  <c r="U12" i="18" s="1"/>
  <c r="J9094" i="13"/>
  <c r="I9094" i="13"/>
  <c r="U4" i="18" s="1"/>
  <c r="J9086" i="13"/>
  <c r="I9086" i="13"/>
  <c r="T501" i="18" s="1"/>
  <c r="J9078" i="13"/>
  <c r="I9078" i="13"/>
  <c r="T493" i="18" s="1"/>
  <c r="J9070" i="13"/>
  <c r="I9070" i="13"/>
  <c r="T485" i="18" s="1"/>
  <c r="J9062" i="13"/>
  <c r="I9062" i="13"/>
  <c r="T477" i="18" s="1"/>
  <c r="J9054" i="13"/>
  <c r="I9054" i="13"/>
  <c r="T469" i="18" s="1"/>
  <c r="J9046" i="13"/>
  <c r="I9046" i="13"/>
  <c r="T461" i="18" s="1"/>
  <c r="J9038" i="13"/>
  <c r="I9038" i="13"/>
  <c r="T453" i="18" s="1"/>
  <c r="J9030" i="13"/>
  <c r="I9030" i="13"/>
  <c r="T445" i="18" s="1"/>
  <c r="J9022" i="13"/>
  <c r="I9022" i="13"/>
  <c r="T437" i="18" s="1"/>
  <c r="J9014" i="13"/>
  <c r="I9014" i="13"/>
  <c r="T429" i="18" s="1"/>
  <c r="J9006" i="13"/>
  <c r="I9006" i="13"/>
  <c r="T421" i="18" s="1"/>
  <c r="J8998" i="13"/>
  <c r="I8998" i="13"/>
  <c r="T413" i="18" s="1"/>
  <c r="J8990" i="13"/>
  <c r="I8990" i="13"/>
  <c r="T405" i="18" s="1"/>
  <c r="J8982" i="13"/>
  <c r="I8982" i="13"/>
  <c r="T397" i="18" s="1"/>
  <c r="J8974" i="13"/>
  <c r="I8974" i="13"/>
  <c r="T389" i="18" s="1"/>
  <c r="J8966" i="13"/>
  <c r="I8966" i="13"/>
  <c r="T381" i="18" s="1"/>
  <c r="J8958" i="13"/>
  <c r="I8958" i="13"/>
  <c r="T373" i="18" s="1"/>
  <c r="J8950" i="13"/>
  <c r="I8950" i="13"/>
  <c r="T365" i="18" s="1"/>
  <c r="J8942" i="13"/>
  <c r="I8942" i="13"/>
  <c r="T357" i="18" s="1"/>
  <c r="J8934" i="13"/>
  <c r="I8934" i="13"/>
  <c r="T349" i="18" s="1"/>
  <c r="J8926" i="13"/>
  <c r="I8926" i="13"/>
  <c r="T341" i="18" s="1"/>
  <c r="J8918" i="13"/>
  <c r="I8918" i="13"/>
  <c r="T333" i="18" s="1"/>
  <c r="J8910" i="13"/>
  <c r="I8910" i="13"/>
  <c r="T325" i="18" s="1"/>
  <c r="J8902" i="13"/>
  <c r="I8902" i="13"/>
  <c r="T317" i="18" s="1"/>
  <c r="J8894" i="13"/>
  <c r="I8894" i="13"/>
  <c r="T309" i="18" s="1"/>
  <c r="J8886" i="13"/>
  <c r="I8886" i="13"/>
  <c r="T301" i="18" s="1"/>
  <c r="J8878" i="13"/>
  <c r="I8878" i="13"/>
  <c r="T293" i="18" s="1"/>
  <c r="J8870" i="13"/>
  <c r="I8870" i="13"/>
  <c r="T285" i="18" s="1"/>
  <c r="J8862" i="13"/>
  <c r="I8862" i="13"/>
  <c r="T277" i="18" s="1"/>
  <c r="J8854" i="13"/>
  <c r="I8854" i="13"/>
  <c r="T269" i="18" s="1"/>
  <c r="J8846" i="13"/>
  <c r="I8846" i="13"/>
  <c r="T261" i="18" s="1"/>
  <c r="J8838" i="13"/>
  <c r="I8838" i="13"/>
  <c r="T253" i="18" s="1"/>
  <c r="J8830" i="13"/>
  <c r="I8830" i="13"/>
  <c r="T245" i="18" s="1"/>
  <c r="J8822" i="13"/>
  <c r="I8822" i="13"/>
  <c r="T237" i="18" s="1"/>
  <c r="J8814" i="13"/>
  <c r="I8814" i="13"/>
  <c r="T229" i="18" s="1"/>
  <c r="J8806" i="13"/>
  <c r="I8806" i="13"/>
  <c r="T221" i="18" s="1"/>
  <c r="J8798" i="13"/>
  <c r="I8798" i="13"/>
  <c r="T213" i="18" s="1"/>
  <c r="J8790" i="13"/>
  <c r="I8790" i="13"/>
  <c r="T205" i="18" s="1"/>
  <c r="J8782" i="13"/>
  <c r="I8782" i="13"/>
  <c r="T197" i="18" s="1"/>
  <c r="J8774" i="13"/>
  <c r="I8774" i="13"/>
  <c r="T189" i="18" s="1"/>
  <c r="J8766" i="13"/>
  <c r="I8766" i="13"/>
  <c r="T181" i="18" s="1"/>
  <c r="J8758" i="13"/>
  <c r="I8758" i="13"/>
  <c r="T173" i="18" s="1"/>
  <c r="J8750" i="13"/>
  <c r="I8750" i="13"/>
  <c r="T165" i="18" s="1"/>
  <c r="J8742" i="13"/>
  <c r="I8742" i="13"/>
  <c r="T157" i="18" s="1"/>
  <c r="J8734" i="13"/>
  <c r="I8734" i="13"/>
  <c r="T149" i="18" s="1"/>
  <c r="J8726" i="13"/>
  <c r="I8726" i="13"/>
  <c r="T141" i="18" s="1"/>
  <c r="J8718" i="13"/>
  <c r="I8718" i="13"/>
  <c r="T133" i="18" s="1"/>
  <c r="J8710" i="13"/>
  <c r="I8710" i="13"/>
  <c r="T125" i="18" s="1"/>
  <c r="J8702" i="13"/>
  <c r="I8702" i="13"/>
  <c r="T117" i="18" s="1"/>
  <c r="J8694" i="13"/>
  <c r="I8694" i="13"/>
  <c r="T109" i="18" s="1"/>
  <c r="J8686" i="13"/>
  <c r="I8686" i="13"/>
  <c r="T101" i="18" s="1"/>
  <c r="J8678" i="13"/>
  <c r="I8678" i="13"/>
  <c r="T93" i="18" s="1"/>
  <c r="J8670" i="13"/>
  <c r="I8670" i="13"/>
  <c r="T85" i="18" s="1"/>
  <c r="J8662" i="13"/>
  <c r="I8662" i="13"/>
  <c r="T77" i="18" s="1"/>
  <c r="J8654" i="13"/>
  <c r="I8654" i="13"/>
  <c r="T69" i="18" s="1"/>
  <c r="J8646" i="13"/>
  <c r="I8646" i="13"/>
  <c r="T61" i="18" s="1"/>
  <c r="J8638" i="13"/>
  <c r="I8638" i="13"/>
  <c r="T53" i="18" s="1"/>
  <c r="J8630" i="13"/>
  <c r="I8630" i="13"/>
  <c r="T45" i="18" s="1"/>
  <c r="J8622" i="13"/>
  <c r="I8622" i="13"/>
  <c r="T37" i="18" s="1"/>
  <c r="J8614" i="13"/>
  <c r="I8614" i="13"/>
  <c r="T29" i="18" s="1"/>
  <c r="J8606" i="13"/>
  <c r="I8606" i="13"/>
  <c r="T21" i="18" s="1"/>
  <c r="J8598" i="13"/>
  <c r="I8598" i="13"/>
  <c r="T13" i="18" s="1"/>
  <c r="J8590" i="13"/>
  <c r="I8590" i="13"/>
  <c r="T5" i="18" s="1"/>
  <c r="J8582" i="13"/>
  <c r="I8582" i="13"/>
  <c r="S502" i="18" s="1"/>
  <c r="J8574" i="13"/>
  <c r="I8574" i="13"/>
  <c r="S494" i="18" s="1"/>
  <c r="J8566" i="13"/>
  <c r="I8566" i="13"/>
  <c r="S486" i="18" s="1"/>
  <c r="J8558" i="13"/>
  <c r="I8558" i="13"/>
  <c r="S478" i="18" s="1"/>
  <c r="J8550" i="13"/>
  <c r="I8550" i="13"/>
  <c r="S470" i="18" s="1"/>
  <c r="J8542" i="13"/>
  <c r="I8542" i="13"/>
  <c r="S462" i="18" s="1"/>
  <c r="J8534" i="13"/>
  <c r="I8534" i="13"/>
  <c r="S454" i="18" s="1"/>
  <c r="J8526" i="13"/>
  <c r="I8526" i="13"/>
  <c r="S446" i="18" s="1"/>
  <c r="J8518" i="13"/>
  <c r="I8518" i="13"/>
  <c r="S438" i="18" s="1"/>
  <c r="J8510" i="13"/>
  <c r="I8510" i="13"/>
  <c r="S430" i="18" s="1"/>
  <c r="J8502" i="13"/>
  <c r="I8502" i="13"/>
  <c r="S422" i="18" s="1"/>
  <c r="J8494" i="13"/>
  <c r="I8494" i="13"/>
  <c r="S414" i="18" s="1"/>
  <c r="J8486" i="13"/>
  <c r="I8486" i="13"/>
  <c r="S406" i="18" s="1"/>
  <c r="J8478" i="13"/>
  <c r="I8478" i="13"/>
  <c r="S398" i="18" s="1"/>
  <c r="J8470" i="13"/>
  <c r="I8470" i="13"/>
  <c r="S390" i="18" s="1"/>
  <c r="J8462" i="13"/>
  <c r="I8462" i="13"/>
  <c r="S382" i="18" s="1"/>
  <c r="J8454" i="13"/>
  <c r="I8454" i="13"/>
  <c r="S374" i="18" s="1"/>
  <c r="J8446" i="13"/>
  <c r="I8446" i="13"/>
  <c r="S366" i="18" s="1"/>
  <c r="J8438" i="13"/>
  <c r="I8438" i="13"/>
  <c r="S358" i="18" s="1"/>
  <c r="J8430" i="13"/>
  <c r="I8430" i="13"/>
  <c r="S350" i="18" s="1"/>
  <c r="J8422" i="13"/>
  <c r="I8422" i="13"/>
  <c r="S342" i="18" s="1"/>
  <c r="J8414" i="13"/>
  <c r="I8414" i="13"/>
  <c r="S334" i="18" s="1"/>
  <c r="J8406" i="13"/>
  <c r="I8406" i="13"/>
  <c r="S326" i="18" s="1"/>
  <c r="J8398" i="13"/>
  <c r="I8398" i="13"/>
  <c r="S318" i="18" s="1"/>
  <c r="J8390" i="13"/>
  <c r="I8390" i="13"/>
  <c r="S310" i="18" s="1"/>
  <c r="J8382" i="13"/>
  <c r="I8382" i="13"/>
  <c r="S302" i="18" s="1"/>
  <c r="J8374" i="13"/>
  <c r="I8374" i="13"/>
  <c r="S294" i="18" s="1"/>
  <c r="J8366" i="13"/>
  <c r="I8366" i="13"/>
  <c r="S286" i="18" s="1"/>
  <c r="J8358" i="13"/>
  <c r="I8358" i="13"/>
  <c r="S278" i="18" s="1"/>
  <c r="J8350" i="13"/>
  <c r="I8350" i="13"/>
  <c r="S270" i="18" s="1"/>
  <c r="J8342" i="13"/>
  <c r="I8342" i="13"/>
  <c r="S262" i="18" s="1"/>
  <c r="J8334" i="13"/>
  <c r="I8334" i="13"/>
  <c r="S254" i="18" s="1"/>
  <c r="J8326" i="13"/>
  <c r="I8326" i="13"/>
  <c r="S246" i="18" s="1"/>
  <c r="J8318" i="13"/>
  <c r="I8318" i="13"/>
  <c r="S238" i="18" s="1"/>
  <c r="J8310" i="13"/>
  <c r="I8310" i="13"/>
  <c r="S230" i="18" s="1"/>
  <c r="J8302" i="13"/>
  <c r="I8302" i="13"/>
  <c r="S222" i="18" s="1"/>
  <c r="J8294" i="13"/>
  <c r="I8294" i="13"/>
  <c r="S214" i="18" s="1"/>
  <c r="J8286" i="13"/>
  <c r="I8286" i="13"/>
  <c r="S206" i="18" s="1"/>
  <c r="J8278" i="13"/>
  <c r="I8278" i="13"/>
  <c r="S198" i="18" s="1"/>
  <c r="J8270" i="13"/>
  <c r="I8270" i="13"/>
  <c r="S190" i="18" s="1"/>
  <c r="J8262" i="13"/>
  <c r="I8262" i="13"/>
  <c r="S182" i="18" s="1"/>
  <c r="J8254" i="13"/>
  <c r="I8254" i="13"/>
  <c r="S174" i="18" s="1"/>
  <c r="J8246" i="13"/>
  <c r="I8246" i="13"/>
  <c r="S166" i="18" s="1"/>
  <c r="J8238" i="13"/>
  <c r="I8238" i="13"/>
  <c r="S158" i="18" s="1"/>
  <c r="J8230" i="13"/>
  <c r="I8230" i="13"/>
  <c r="S150" i="18" s="1"/>
  <c r="J8222" i="13"/>
  <c r="I8222" i="13"/>
  <c r="S142" i="18" s="1"/>
  <c r="J8214" i="13"/>
  <c r="I8214" i="13"/>
  <c r="S134" i="18" s="1"/>
  <c r="J8206" i="13"/>
  <c r="I8206" i="13"/>
  <c r="S126" i="18" s="1"/>
  <c r="J8198" i="13"/>
  <c r="I8198" i="13"/>
  <c r="S118" i="18" s="1"/>
  <c r="J8190" i="13"/>
  <c r="I8190" i="13"/>
  <c r="S110" i="18" s="1"/>
  <c r="J8182" i="13"/>
  <c r="I8182" i="13"/>
  <c r="S102" i="18" s="1"/>
  <c r="J8174" i="13"/>
  <c r="I8174" i="13"/>
  <c r="S94" i="18" s="1"/>
  <c r="J8166" i="13"/>
  <c r="I8166" i="13"/>
  <c r="S86" i="18" s="1"/>
  <c r="J8158" i="13"/>
  <c r="I8158" i="13"/>
  <c r="S78" i="18" s="1"/>
  <c r="J8150" i="13"/>
  <c r="I8150" i="13"/>
  <c r="S70" i="18" s="1"/>
  <c r="J8142" i="13"/>
  <c r="I8142" i="13"/>
  <c r="S62" i="18" s="1"/>
  <c r="J8134" i="13"/>
  <c r="I8134" i="13"/>
  <c r="S54" i="18" s="1"/>
  <c r="J8126" i="13"/>
  <c r="I8126" i="13"/>
  <c r="S46" i="18" s="1"/>
  <c r="J8118" i="13"/>
  <c r="I8118" i="13"/>
  <c r="S38" i="18" s="1"/>
  <c r="J8110" i="13"/>
  <c r="I8110" i="13"/>
  <c r="S30" i="18" s="1"/>
  <c r="J8102" i="13"/>
  <c r="I8102" i="13"/>
  <c r="S22" i="18" s="1"/>
  <c r="J8094" i="13"/>
  <c r="I8094" i="13"/>
  <c r="S14" i="18" s="1"/>
  <c r="J8086" i="13"/>
  <c r="I8086" i="13"/>
  <c r="S6" i="18" s="1"/>
  <c r="J8078" i="13"/>
  <c r="I8078" i="13"/>
  <c r="J8070" i="13"/>
  <c r="I8070" i="13"/>
  <c r="J8062" i="13"/>
  <c r="I8062" i="13"/>
  <c r="J8054" i="13"/>
  <c r="I8054" i="13"/>
  <c r="J8046" i="13"/>
  <c r="I8046" i="13"/>
  <c r="J8038" i="13"/>
  <c r="I8038" i="13"/>
  <c r="J8030" i="13"/>
  <c r="I8030" i="13"/>
  <c r="J8022" i="13"/>
  <c r="I8022" i="13"/>
  <c r="J8014" i="13"/>
  <c r="I8014" i="13"/>
  <c r="J3148" i="13"/>
  <c r="I3148" i="13"/>
  <c r="I118" i="18" s="1"/>
  <c r="J3140" i="13"/>
  <c r="I3140" i="13"/>
  <c r="I110" i="18" s="1"/>
  <c r="J3132" i="13"/>
  <c r="I3132" i="13"/>
  <c r="I102" i="18" s="1"/>
  <c r="J3124" i="13"/>
  <c r="I3124" i="13"/>
  <c r="I94" i="18" s="1"/>
  <c r="J3116" i="13"/>
  <c r="I3116" i="13"/>
  <c r="I86" i="18" s="1"/>
  <c r="J3108" i="13"/>
  <c r="I3108" i="13"/>
  <c r="I78" i="18" s="1"/>
  <c r="J3100" i="13"/>
  <c r="I3100" i="13"/>
  <c r="I70" i="18" s="1"/>
  <c r="J3092" i="13"/>
  <c r="I3092" i="13"/>
  <c r="I62" i="18" s="1"/>
  <c r="J3084" i="13"/>
  <c r="I3084" i="13"/>
  <c r="I54" i="18" s="1"/>
  <c r="J3076" i="13"/>
  <c r="I3076" i="13"/>
  <c r="I46" i="18" s="1"/>
  <c r="J3068" i="13"/>
  <c r="I3068" i="13"/>
  <c r="I38" i="18" s="1"/>
  <c r="J3060" i="13"/>
  <c r="I3060" i="13"/>
  <c r="I30" i="18" s="1"/>
  <c r="J3052" i="13"/>
  <c r="I3052" i="13"/>
  <c r="I22" i="18" s="1"/>
  <c r="J3044" i="13"/>
  <c r="I3044" i="13"/>
  <c r="I14" i="18" s="1"/>
  <c r="J3036" i="13"/>
  <c r="I3036" i="13"/>
  <c r="I6" i="18" s="1"/>
  <c r="J3028" i="13"/>
  <c r="I3028" i="13"/>
  <c r="H503" i="18" s="1"/>
  <c r="J3020" i="13"/>
  <c r="I3020" i="13"/>
  <c r="H495" i="18" s="1"/>
  <c r="J3012" i="13"/>
  <c r="I3012" i="13"/>
  <c r="H487" i="18" s="1"/>
  <c r="J3004" i="13"/>
  <c r="I3004" i="13"/>
  <c r="H479" i="18" s="1"/>
  <c r="J2996" i="13"/>
  <c r="I2996" i="13"/>
  <c r="H471" i="18" s="1"/>
  <c r="J2988" i="13"/>
  <c r="I2988" i="13"/>
  <c r="H463" i="18" s="1"/>
  <c r="J2980" i="13"/>
  <c r="I2980" i="13"/>
  <c r="H455" i="18" s="1"/>
  <c r="J2972" i="13"/>
  <c r="I2972" i="13"/>
  <c r="H447" i="18" s="1"/>
  <c r="J2964" i="13"/>
  <c r="I2964" i="13"/>
  <c r="H439" i="18" s="1"/>
  <c r="J2956" i="13"/>
  <c r="I2956" i="13"/>
  <c r="H431" i="18" s="1"/>
  <c r="J2948" i="13"/>
  <c r="I2948" i="13"/>
  <c r="H423" i="18" s="1"/>
  <c r="J2940" i="13"/>
  <c r="I2940" i="13"/>
  <c r="H415" i="18" s="1"/>
  <c r="J2932" i="13"/>
  <c r="I2932" i="13"/>
  <c r="H407" i="18" s="1"/>
  <c r="J2924" i="13"/>
  <c r="I2924" i="13"/>
  <c r="H399" i="18" s="1"/>
  <c r="J2916" i="13"/>
  <c r="I2916" i="13"/>
  <c r="H391" i="18" s="1"/>
  <c r="J2908" i="13"/>
  <c r="I2908" i="13"/>
  <c r="H383" i="18" s="1"/>
  <c r="J2900" i="13"/>
  <c r="I2900" i="13"/>
  <c r="H375" i="18" s="1"/>
  <c r="J2892" i="13"/>
  <c r="I2892" i="13"/>
  <c r="H367" i="18" s="1"/>
  <c r="J2884" i="13"/>
  <c r="I2884" i="13"/>
  <c r="H359" i="18" s="1"/>
  <c r="J2876" i="13"/>
  <c r="I2876" i="13"/>
  <c r="H351" i="18" s="1"/>
  <c r="J2868" i="13"/>
  <c r="I2868" i="13"/>
  <c r="H343" i="18" s="1"/>
  <c r="J2860" i="13"/>
  <c r="I2860" i="13"/>
  <c r="H335" i="18" s="1"/>
  <c r="J2852" i="13"/>
  <c r="I2852" i="13"/>
  <c r="H327" i="18" s="1"/>
  <c r="J2844" i="13"/>
  <c r="I2844" i="13"/>
  <c r="H319" i="18" s="1"/>
  <c r="J2836" i="13"/>
  <c r="I2836" i="13"/>
  <c r="H311" i="18" s="1"/>
  <c r="J2828" i="13"/>
  <c r="I2828" i="13"/>
  <c r="H303" i="18" s="1"/>
  <c r="J2820" i="13"/>
  <c r="I2820" i="13"/>
  <c r="H295" i="18" s="1"/>
  <c r="J2812" i="13"/>
  <c r="I2812" i="13"/>
  <c r="H287" i="18" s="1"/>
  <c r="J2804" i="13"/>
  <c r="I2804" i="13"/>
  <c r="H279" i="18" s="1"/>
  <c r="J2796" i="13"/>
  <c r="I2796" i="13"/>
  <c r="H271" i="18" s="1"/>
  <c r="J2788" i="13"/>
  <c r="I2788" i="13"/>
  <c r="H263" i="18" s="1"/>
  <c r="J2780" i="13"/>
  <c r="I2780" i="13"/>
  <c r="H255" i="18" s="1"/>
  <c r="J2772" i="13"/>
  <c r="I2772" i="13"/>
  <c r="H247" i="18" s="1"/>
  <c r="J2764" i="13"/>
  <c r="I2764" i="13"/>
  <c r="H239" i="18" s="1"/>
  <c r="J2756" i="13"/>
  <c r="I2756" i="13"/>
  <c r="H231" i="18" s="1"/>
  <c r="J2748" i="13"/>
  <c r="I2748" i="13"/>
  <c r="H223" i="18" s="1"/>
  <c r="J2740" i="13"/>
  <c r="I2740" i="13"/>
  <c r="H215" i="18" s="1"/>
  <c r="J2732" i="13"/>
  <c r="I2732" i="13"/>
  <c r="H207" i="18" s="1"/>
  <c r="J2724" i="13"/>
  <c r="I2724" i="13"/>
  <c r="H199" i="18" s="1"/>
  <c r="J2716" i="13"/>
  <c r="I2716" i="13"/>
  <c r="H191" i="18" s="1"/>
  <c r="J2708" i="13"/>
  <c r="I2708" i="13"/>
  <c r="H183" i="18" s="1"/>
  <c r="J2700" i="13"/>
  <c r="I2700" i="13"/>
  <c r="H175" i="18" s="1"/>
  <c r="J2692" i="13"/>
  <c r="I2692" i="13"/>
  <c r="H167" i="18" s="1"/>
  <c r="J2684" i="13"/>
  <c r="I2684" i="13"/>
  <c r="H159" i="18" s="1"/>
  <c r="H151" i="18"/>
  <c r="J2676" i="13"/>
  <c r="I2676" i="13"/>
  <c r="J2668" i="13"/>
  <c r="I2668" i="13"/>
  <c r="H143" i="18" s="1"/>
  <c r="J2660" i="13"/>
  <c r="I2660" i="13"/>
  <c r="H135" i="18" s="1"/>
  <c r="J2652" i="13"/>
  <c r="I2652" i="13"/>
  <c r="H127" i="18" s="1"/>
  <c r="J2644" i="13"/>
  <c r="I2644" i="13"/>
  <c r="H119" i="18" s="1"/>
  <c r="J2636" i="13"/>
  <c r="I2636" i="13"/>
  <c r="H111" i="18" s="1"/>
  <c r="J2628" i="13"/>
  <c r="I2628" i="13"/>
  <c r="H103" i="18" s="1"/>
  <c r="J2620" i="13"/>
  <c r="I2620" i="13"/>
  <c r="H95" i="18" s="1"/>
  <c r="J2612" i="13"/>
  <c r="I2612" i="13"/>
  <c r="H87" i="18" s="1"/>
  <c r="J2604" i="13"/>
  <c r="I2604" i="13"/>
  <c r="H79" i="18" s="1"/>
  <c r="J2596" i="13"/>
  <c r="I2596" i="13"/>
  <c r="H71" i="18" s="1"/>
  <c r="J2588" i="13"/>
  <c r="I2588" i="13"/>
  <c r="H63" i="18" s="1"/>
  <c r="J2580" i="13"/>
  <c r="I2580" i="13"/>
  <c r="H55" i="18" s="1"/>
  <c r="J2572" i="13"/>
  <c r="I2572" i="13"/>
  <c r="H47" i="18" s="1"/>
  <c r="J2564" i="13"/>
  <c r="I2564" i="13"/>
  <c r="H39" i="18" s="1"/>
  <c r="J2556" i="13"/>
  <c r="I2556" i="13"/>
  <c r="H31" i="18" s="1"/>
  <c r="J2548" i="13"/>
  <c r="I2548" i="13"/>
  <c r="H23" i="18" s="1"/>
  <c r="J2540" i="13"/>
  <c r="I2540" i="13"/>
  <c r="H15" i="18" s="1"/>
  <c r="J2532" i="13"/>
  <c r="I2532" i="13"/>
  <c r="H7" i="18" s="1"/>
  <c r="J2524" i="13"/>
  <c r="I2524" i="13"/>
  <c r="G504" i="18" s="1"/>
  <c r="J2516" i="13"/>
  <c r="I2516" i="13"/>
  <c r="G496" i="18" s="1"/>
  <c r="J2508" i="13"/>
  <c r="I2508" i="13"/>
  <c r="G488" i="18" s="1"/>
  <c r="J2500" i="13"/>
  <c r="I2500" i="13"/>
  <c r="G480" i="18" s="1"/>
  <c r="J2492" i="13"/>
  <c r="I2492" i="13"/>
  <c r="G472" i="18" s="1"/>
  <c r="J2484" i="13"/>
  <c r="I2484" i="13"/>
  <c r="G464" i="18" s="1"/>
  <c r="J2476" i="13"/>
  <c r="I2476" i="13"/>
  <c r="G456" i="18" s="1"/>
  <c r="J2468" i="13"/>
  <c r="I2468" i="13"/>
  <c r="G448" i="18" s="1"/>
  <c r="J2460" i="13"/>
  <c r="I2460" i="13"/>
  <c r="G440" i="18" s="1"/>
  <c r="J2452" i="13"/>
  <c r="I2452" i="13"/>
  <c r="G432" i="18" s="1"/>
  <c r="J2444" i="13"/>
  <c r="I2444" i="13"/>
  <c r="G424" i="18" s="1"/>
  <c r="J2436" i="13"/>
  <c r="I2436" i="13"/>
  <c r="G416" i="18" s="1"/>
  <c r="J2428" i="13"/>
  <c r="I2428" i="13"/>
  <c r="G408" i="18" s="1"/>
  <c r="J2420" i="13"/>
  <c r="I2420" i="13"/>
  <c r="G400" i="18" s="1"/>
  <c r="J2412" i="13"/>
  <c r="I2412" i="13"/>
  <c r="G392" i="18" s="1"/>
  <c r="J2404" i="13"/>
  <c r="I2404" i="13"/>
  <c r="G384" i="18" s="1"/>
  <c r="J2396" i="13"/>
  <c r="I2396" i="13"/>
  <c r="G376" i="18" s="1"/>
  <c r="J2388" i="13"/>
  <c r="I2388" i="13"/>
  <c r="G368" i="18" s="1"/>
  <c r="J2380" i="13"/>
  <c r="I2380" i="13"/>
  <c r="G360" i="18" s="1"/>
  <c r="J2372" i="13"/>
  <c r="I2372" i="13"/>
  <c r="G352" i="18" s="1"/>
  <c r="J2364" i="13"/>
  <c r="I2364" i="13"/>
  <c r="G344" i="18" s="1"/>
  <c r="J2356" i="13"/>
  <c r="I2356" i="13"/>
  <c r="G336" i="18" s="1"/>
  <c r="J2348" i="13"/>
  <c r="I2348" i="13"/>
  <c r="G328" i="18" s="1"/>
  <c r="J2340" i="13"/>
  <c r="I2340" i="13"/>
  <c r="G320" i="18" s="1"/>
  <c r="J2332" i="13"/>
  <c r="I2332" i="13"/>
  <c r="G312" i="18" s="1"/>
  <c r="J2324" i="13"/>
  <c r="I2324" i="13"/>
  <c r="G304" i="18" s="1"/>
  <c r="J2316" i="13"/>
  <c r="I2316" i="13"/>
  <c r="G296" i="18" s="1"/>
  <c r="J2308" i="13"/>
  <c r="I2308" i="13"/>
  <c r="G288" i="18" s="1"/>
  <c r="J2300" i="13"/>
  <c r="I2300" i="13"/>
  <c r="G280" i="18" s="1"/>
  <c r="J2292" i="13"/>
  <c r="I2292" i="13"/>
  <c r="G272" i="18" s="1"/>
  <c r="J2284" i="13"/>
  <c r="I2284" i="13"/>
  <c r="G264" i="18" s="1"/>
  <c r="J2276" i="13"/>
  <c r="I2276" i="13"/>
  <c r="G256" i="18" s="1"/>
  <c r="J2268" i="13"/>
  <c r="I2268" i="13"/>
  <c r="G248" i="18" s="1"/>
  <c r="J2260" i="13"/>
  <c r="I2260" i="13"/>
  <c r="G240" i="18" s="1"/>
  <c r="J2252" i="13"/>
  <c r="I2252" i="13"/>
  <c r="G232" i="18" s="1"/>
  <c r="J2244" i="13"/>
  <c r="I2244" i="13"/>
  <c r="G224" i="18" s="1"/>
  <c r="J2236" i="13"/>
  <c r="I2236" i="13"/>
  <c r="G216" i="18" s="1"/>
  <c r="J2228" i="13"/>
  <c r="I2228" i="13"/>
  <c r="G208" i="18" s="1"/>
  <c r="J2220" i="13"/>
  <c r="I2220" i="13"/>
  <c r="G200" i="18" s="1"/>
  <c r="J2212" i="13"/>
  <c r="I2212" i="13"/>
  <c r="G192" i="18" s="1"/>
  <c r="J2204" i="13"/>
  <c r="I2204" i="13"/>
  <c r="G184" i="18" s="1"/>
  <c r="J2196" i="13"/>
  <c r="I2196" i="13"/>
  <c r="G176" i="18" s="1"/>
  <c r="J2188" i="13"/>
  <c r="I2188" i="13"/>
  <c r="G168" i="18" s="1"/>
  <c r="J2180" i="13"/>
  <c r="I2180" i="13"/>
  <c r="G160" i="18" s="1"/>
  <c r="J2172" i="13"/>
  <c r="I2172" i="13"/>
  <c r="G152" i="18" s="1"/>
  <c r="J2164" i="13"/>
  <c r="I2164" i="13"/>
  <c r="G144" i="18" s="1"/>
  <c r="J2156" i="13"/>
  <c r="I2156" i="13"/>
  <c r="G136" i="18" s="1"/>
  <c r="J2148" i="13"/>
  <c r="I2148" i="13"/>
  <c r="G128" i="18" s="1"/>
  <c r="J2140" i="13"/>
  <c r="I2140" i="13"/>
  <c r="G120" i="18" s="1"/>
  <c r="J2132" i="13"/>
  <c r="I2132" i="13"/>
  <c r="G112" i="18" s="1"/>
  <c r="J2124" i="13"/>
  <c r="I2124" i="13"/>
  <c r="G104" i="18" s="1"/>
  <c r="J2116" i="13"/>
  <c r="I2116" i="13"/>
  <c r="G96" i="18" s="1"/>
  <c r="J2108" i="13"/>
  <c r="I2108" i="13"/>
  <c r="G88" i="18" s="1"/>
  <c r="J2100" i="13"/>
  <c r="I2100" i="13"/>
  <c r="G80" i="18" s="1"/>
  <c r="J2092" i="13"/>
  <c r="I2092" i="13"/>
  <c r="G72" i="18" s="1"/>
  <c r="J2084" i="13"/>
  <c r="I2084" i="13"/>
  <c r="G64" i="18" s="1"/>
  <c r="J2076" i="13"/>
  <c r="I2076" i="13"/>
  <c r="G56" i="18" s="1"/>
  <c r="J2068" i="13"/>
  <c r="I2068" i="13"/>
  <c r="G48" i="18" s="1"/>
  <c r="J2060" i="13"/>
  <c r="I2060" i="13"/>
  <c r="G40" i="18" s="1"/>
  <c r="J2052" i="13"/>
  <c r="I2052" i="13"/>
  <c r="G32" i="18" s="1"/>
  <c r="J2044" i="13"/>
  <c r="I2044" i="13"/>
  <c r="G24" i="18" s="1"/>
  <c r="J2036" i="13"/>
  <c r="I2036" i="13"/>
  <c r="G16" i="18" s="1"/>
  <c r="J2028" i="13"/>
  <c r="I2028" i="13"/>
  <c r="G8" i="18" s="1"/>
  <c r="J2020" i="13"/>
  <c r="I2020" i="13"/>
  <c r="F505" i="18" s="1"/>
  <c r="J2012" i="13"/>
  <c r="I2012" i="13"/>
  <c r="F497" i="18" s="1"/>
  <c r="J2004" i="13"/>
  <c r="I2004" i="13"/>
  <c r="F489" i="18" s="1"/>
  <c r="J1996" i="13"/>
  <c r="I1996" i="13"/>
  <c r="F481" i="18" s="1"/>
  <c r="J1988" i="13"/>
  <c r="I1988" i="13"/>
  <c r="F473" i="18" s="1"/>
  <c r="J1980" i="13"/>
  <c r="I1980" i="13"/>
  <c r="F465" i="18" s="1"/>
  <c r="J1972" i="13"/>
  <c r="I1972" i="13"/>
  <c r="F457" i="18" s="1"/>
  <c r="J1964" i="13"/>
  <c r="I1964" i="13"/>
  <c r="F449" i="18" s="1"/>
  <c r="J1956" i="13"/>
  <c r="I1956" i="13"/>
  <c r="F441" i="18" s="1"/>
  <c r="J1948" i="13"/>
  <c r="I1948" i="13"/>
  <c r="F433" i="18" s="1"/>
  <c r="J1940" i="13"/>
  <c r="I1940" i="13"/>
  <c r="F425" i="18" s="1"/>
  <c r="J1932" i="13"/>
  <c r="I1932" i="13"/>
  <c r="F417" i="18" s="1"/>
  <c r="J1924" i="13"/>
  <c r="I1924" i="13"/>
  <c r="F409" i="18" s="1"/>
  <c r="J1916" i="13"/>
  <c r="I1916" i="13"/>
  <c r="F401" i="18" s="1"/>
  <c r="J1908" i="13"/>
  <c r="I1908" i="13"/>
  <c r="F393" i="18" s="1"/>
  <c r="J1900" i="13"/>
  <c r="I1900" i="13"/>
  <c r="F385" i="18" s="1"/>
  <c r="J1892" i="13"/>
  <c r="I1892" i="13"/>
  <c r="F377" i="18" s="1"/>
  <c r="J1884" i="13"/>
  <c r="I1884" i="13"/>
  <c r="F369" i="18" s="1"/>
  <c r="J1876" i="13"/>
  <c r="I1876" i="13"/>
  <c r="F361" i="18" s="1"/>
  <c r="J1868" i="13"/>
  <c r="I1868" i="13"/>
  <c r="F353" i="18" s="1"/>
  <c r="J1860" i="13"/>
  <c r="I1860" i="13"/>
  <c r="F345" i="18" s="1"/>
  <c r="J1852" i="13"/>
  <c r="I1852" i="13"/>
  <c r="F337" i="18" s="1"/>
  <c r="J1844" i="13"/>
  <c r="I1844" i="13"/>
  <c r="F329" i="18" s="1"/>
  <c r="J1836" i="13"/>
  <c r="I1836" i="13"/>
  <c r="F321" i="18" s="1"/>
  <c r="J1828" i="13"/>
  <c r="I1828" i="13"/>
  <c r="F313" i="18" s="1"/>
  <c r="J1820" i="13"/>
  <c r="I1820" i="13"/>
  <c r="F305" i="18" s="1"/>
  <c r="J1812" i="13"/>
  <c r="I1812" i="13"/>
  <c r="F297" i="18" s="1"/>
  <c r="J1804" i="13"/>
  <c r="I1804" i="13"/>
  <c r="F289" i="18" s="1"/>
  <c r="J1796" i="13"/>
  <c r="I1796" i="13"/>
  <c r="F281" i="18" s="1"/>
  <c r="J1788" i="13"/>
  <c r="I1788" i="13"/>
  <c r="F273" i="18" s="1"/>
  <c r="J1780" i="13"/>
  <c r="I1780" i="13"/>
  <c r="F265" i="18" s="1"/>
  <c r="J1772" i="13"/>
  <c r="I1772" i="13"/>
  <c r="F257" i="18" s="1"/>
  <c r="J1764" i="13"/>
  <c r="I1764" i="13"/>
  <c r="F249" i="18" s="1"/>
  <c r="J1756" i="13"/>
  <c r="I1756" i="13"/>
  <c r="F241" i="18" s="1"/>
  <c r="J1748" i="13"/>
  <c r="I1748" i="13"/>
  <c r="F233" i="18" s="1"/>
  <c r="J1740" i="13"/>
  <c r="I1740" i="13"/>
  <c r="F225" i="18" s="1"/>
  <c r="F217" i="18"/>
  <c r="J1732" i="13"/>
  <c r="I1732" i="13"/>
  <c r="J1724" i="13"/>
  <c r="I1724" i="13"/>
  <c r="F209" i="18" s="1"/>
  <c r="J1716" i="13"/>
  <c r="I1716" i="13"/>
  <c r="F201" i="18" s="1"/>
  <c r="J1708" i="13"/>
  <c r="I1708" i="13"/>
  <c r="F193" i="18" s="1"/>
  <c r="J1700" i="13"/>
  <c r="I1700" i="13"/>
  <c r="F185" i="18" s="1"/>
  <c r="J1692" i="13"/>
  <c r="I1692" i="13"/>
  <c r="F177" i="18" s="1"/>
  <c r="J1684" i="13"/>
  <c r="I1684" i="13"/>
  <c r="F169" i="18" s="1"/>
  <c r="J1676" i="13"/>
  <c r="I1676" i="13"/>
  <c r="F161" i="18" s="1"/>
  <c r="J1668" i="13"/>
  <c r="I1668" i="13"/>
  <c r="F153" i="18" s="1"/>
  <c r="J1660" i="13"/>
  <c r="I1660" i="13"/>
  <c r="F145" i="18" s="1"/>
  <c r="J1652" i="13"/>
  <c r="I1652" i="13"/>
  <c r="F137" i="18" s="1"/>
  <c r="J1644" i="13"/>
  <c r="I1644" i="13"/>
  <c r="F129" i="18" s="1"/>
  <c r="J1636" i="13"/>
  <c r="I1636" i="13"/>
  <c r="F121" i="18" s="1"/>
  <c r="J1628" i="13"/>
  <c r="I1628" i="13"/>
  <c r="F113" i="18" s="1"/>
  <c r="J1620" i="13"/>
  <c r="I1620" i="13"/>
  <c r="F105" i="18" s="1"/>
  <c r="J1612" i="13"/>
  <c r="I1612" i="13"/>
  <c r="F97" i="18" s="1"/>
  <c r="J1604" i="13"/>
  <c r="I1604" i="13"/>
  <c r="F89" i="18" s="1"/>
  <c r="J1596" i="13"/>
  <c r="I1596" i="13"/>
  <c r="F81" i="18" s="1"/>
  <c r="J1588" i="13"/>
  <c r="I1588" i="13"/>
  <c r="F73" i="18" s="1"/>
  <c r="F65" i="18"/>
  <c r="J1580" i="13"/>
  <c r="I1580" i="13"/>
  <c r="J1572" i="13"/>
  <c r="I1572" i="13"/>
  <c r="F57" i="18" s="1"/>
  <c r="J1564" i="13"/>
  <c r="I1564" i="13"/>
  <c r="F49" i="18" s="1"/>
  <c r="J1556" i="13"/>
  <c r="I1556" i="13"/>
  <c r="F41" i="18" s="1"/>
  <c r="J1548" i="13"/>
  <c r="I1548" i="13"/>
  <c r="F33" i="18" s="1"/>
  <c r="J1540" i="13"/>
  <c r="I1540" i="13"/>
  <c r="F25" i="18" s="1"/>
  <c r="J1532" i="13"/>
  <c r="I1532" i="13"/>
  <c r="F17" i="18" s="1"/>
  <c r="J1524" i="13"/>
  <c r="I1524" i="13"/>
  <c r="F9" i="18" s="1"/>
  <c r="J1516" i="13"/>
  <c r="I1516" i="13"/>
  <c r="E506" i="18" s="1"/>
  <c r="J1508" i="13"/>
  <c r="I1508" i="13"/>
  <c r="E498" i="18" s="1"/>
  <c r="J1500" i="13"/>
  <c r="I1500" i="13"/>
  <c r="E490" i="18" s="1"/>
  <c r="J1492" i="13"/>
  <c r="I1492" i="13"/>
  <c r="E482" i="18" s="1"/>
  <c r="J1484" i="13"/>
  <c r="I1484" i="13"/>
  <c r="E474" i="18" s="1"/>
  <c r="J1476" i="13"/>
  <c r="I1476" i="13"/>
  <c r="E466" i="18" s="1"/>
  <c r="J1468" i="13"/>
  <c r="I1468" i="13"/>
  <c r="E458" i="18" s="1"/>
  <c r="J1460" i="13"/>
  <c r="I1460" i="13"/>
  <c r="E450" i="18" s="1"/>
  <c r="J1452" i="13"/>
  <c r="I1452" i="13"/>
  <c r="E442" i="18" s="1"/>
  <c r="J1444" i="13"/>
  <c r="I1444" i="13"/>
  <c r="E434" i="18" s="1"/>
  <c r="J1436" i="13"/>
  <c r="I1436" i="13"/>
  <c r="E426" i="18" s="1"/>
  <c r="J1428" i="13"/>
  <c r="I1428" i="13"/>
  <c r="E418" i="18" s="1"/>
  <c r="J1420" i="13"/>
  <c r="I1420" i="13"/>
  <c r="E410" i="18" s="1"/>
  <c r="J1412" i="13"/>
  <c r="I1412" i="13"/>
  <c r="E402" i="18" s="1"/>
  <c r="J1404" i="13"/>
  <c r="I1404" i="13"/>
  <c r="E394" i="18" s="1"/>
  <c r="J1396" i="13"/>
  <c r="I1396" i="13"/>
  <c r="E386" i="18" s="1"/>
  <c r="J1388" i="13"/>
  <c r="I1388" i="13"/>
  <c r="E378" i="18" s="1"/>
  <c r="J1380" i="13"/>
  <c r="I1380" i="13"/>
  <c r="E370" i="18" s="1"/>
  <c r="J1372" i="13"/>
  <c r="I1372" i="13"/>
  <c r="E362" i="18" s="1"/>
  <c r="J1364" i="13"/>
  <c r="I1364" i="13"/>
  <c r="E354" i="18" s="1"/>
  <c r="J1356" i="13"/>
  <c r="I1356" i="13"/>
  <c r="E346" i="18" s="1"/>
  <c r="E338" i="18"/>
  <c r="J1348" i="13"/>
  <c r="I1348" i="13"/>
  <c r="J1340" i="13"/>
  <c r="I1340" i="13"/>
  <c r="E330" i="18" s="1"/>
  <c r="J1332" i="13"/>
  <c r="I1332" i="13"/>
  <c r="E322" i="18" s="1"/>
  <c r="J1324" i="13"/>
  <c r="I1324" i="13"/>
  <c r="E314" i="18" s="1"/>
  <c r="J1316" i="13"/>
  <c r="I1316" i="13"/>
  <c r="E306" i="18" s="1"/>
  <c r="J1308" i="13"/>
  <c r="I1308" i="13"/>
  <c r="E298" i="18" s="1"/>
  <c r="J1300" i="13"/>
  <c r="I1300" i="13"/>
  <c r="E290" i="18" s="1"/>
  <c r="J1292" i="13"/>
  <c r="I1292" i="13"/>
  <c r="E282" i="18" s="1"/>
  <c r="J1284" i="13"/>
  <c r="I1284" i="13"/>
  <c r="E274" i="18" s="1"/>
  <c r="J1276" i="13"/>
  <c r="I1276" i="13"/>
  <c r="E266" i="18" s="1"/>
  <c r="J1268" i="13"/>
  <c r="I1268" i="13"/>
  <c r="E258" i="18" s="1"/>
  <c r="J1260" i="13"/>
  <c r="I1260" i="13"/>
  <c r="E250" i="18" s="1"/>
  <c r="J1252" i="13"/>
  <c r="I1252" i="13"/>
  <c r="E242" i="18" s="1"/>
  <c r="J1244" i="13"/>
  <c r="I1244" i="13"/>
  <c r="E234" i="18" s="1"/>
  <c r="J1236" i="13"/>
  <c r="I1236" i="13"/>
  <c r="E226" i="18" s="1"/>
  <c r="J1228" i="13"/>
  <c r="I1228" i="13"/>
  <c r="E218" i="18" s="1"/>
  <c r="E210" i="18"/>
  <c r="J1220" i="13"/>
  <c r="I1220" i="13"/>
  <c r="J1212" i="13"/>
  <c r="I1212" i="13"/>
  <c r="E202" i="18" s="1"/>
  <c r="J1204" i="13"/>
  <c r="I1204" i="13"/>
  <c r="E194" i="18" s="1"/>
  <c r="E186" i="18"/>
  <c r="J1196" i="13"/>
  <c r="I1196" i="13"/>
  <c r="J1188" i="13"/>
  <c r="I1188" i="13"/>
  <c r="E178" i="18" s="1"/>
  <c r="J1180" i="13"/>
  <c r="I1180" i="13"/>
  <c r="E170" i="18" s="1"/>
  <c r="J1172" i="13"/>
  <c r="I1172" i="13"/>
  <c r="E162" i="18" s="1"/>
  <c r="J1164" i="13"/>
  <c r="I1164" i="13"/>
  <c r="E154" i="18" s="1"/>
  <c r="J1156" i="13"/>
  <c r="I1156" i="13"/>
  <c r="E146" i="18" s="1"/>
  <c r="J1148" i="13"/>
  <c r="I1148" i="13"/>
  <c r="E138" i="18" s="1"/>
  <c r="J1140" i="13"/>
  <c r="I1140" i="13"/>
  <c r="E130" i="18" s="1"/>
  <c r="J1132" i="13"/>
  <c r="I1132" i="13"/>
  <c r="E122" i="18" s="1"/>
  <c r="J1124" i="13"/>
  <c r="I1124" i="13"/>
  <c r="E114" i="18" s="1"/>
  <c r="J1116" i="13"/>
  <c r="I1116" i="13"/>
  <c r="E106" i="18" s="1"/>
  <c r="J1108" i="13"/>
  <c r="I1108" i="13"/>
  <c r="E98" i="18" s="1"/>
  <c r="J1100" i="13"/>
  <c r="I1100" i="13"/>
  <c r="E90" i="18" s="1"/>
  <c r="J1092" i="13"/>
  <c r="I1092" i="13"/>
  <c r="E82" i="18" s="1"/>
  <c r="J1084" i="13"/>
  <c r="I1084" i="13"/>
  <c r="E74" i="18" s="1"/>
  <c r="J1076" i="13"/>
  <c r="I1076" i="13"/>
  <c r="E66" i="18" s="1"/>
  <c r="E58" i="18"/>
  <c r="J1068" i="13"/>
  <c r="I1068" i="13"/>
  <c r="J1060" i="13"/>
  <c r="I1060" i="13"/>
  <c r="E50" i="18" s="1"/>
  <c r="J1052" i="13"/>
  <c r="I1052" i="13"/>
  <c r="E42" i="18" s="1"/>
  <c r="J1044" i="13"/>
  <c r="I1044" i="13"/>
  <c r="E34" i="18" s="1"/>
  <c r="J1036" i="13"/>
  <c r="I1036" i="13"/>
  <c r="E26" i="18" s="1"/>
  <c r="J1028" i="13"/>
  <c r="I1028" i="13"/>
  <c r="E18" i="18" s="1"/>
  <c r="J1020" i="13"/>
  <c r="I1020" i="13"/>
  <c r="E10" i="18" s="1"/>
  <c r="J1012" i="13"/>
  <c r="I1012" i="13"/>
  <c r="E2" i="18" s="1"/>
  <c r="J1004" i="13"/>
  <c r="I1004" i="13"/>
  <c r="D499" i="18" s="1"/>
  <c r="J996" i="13"/>
  <c r="I996" i="13"/>
  <c r="D491" i="18" s="1"/>
  <c r="J988" i="13"/>
  <c r="I988" i="13"/>
  <c r="D483" i="18" s="1"/>
  <c r="J980" i="13"/>
  <c r="I980" i="13"/>
  <c r="D475" i="18" s="1"/>
  <c r="J972" i="13"/>
  <c r="I972" i="13"/>
  <c r="D467" i="18" s="1"/>
  <c r="J964" i="13"/>
  <c r="I964" i="13"/>
  <c r="D459" i="18" s="1"/>
  <c r="J956" i="13"/>
  <c r="I956" i="13"/>
  <c r="D451" i="18" s="1"/>
  <c r="J948" i="13"/>
  <c r="I948" i="13"/>
  <c r="D443" i="18" s="1"/>
  <c r="J940" i="13"/>
  <c r="I940" i="13"/>
  <c r="D435" i="18" s="1"/>
  <c r="J932" i="13"/>
  <c r="I932" i="13"/>
  <c r="D427" i="18" s="1"/>
  <c r="J924" i="13"/>
  <c r="I924" i="13"/>
  <c r="D419" i="18" s="1"/>
  <c r="J916" i="13"/>
  <c r="I916" i="13"/>
  <c r="D411" i="18" s="1"/>
  <c r="J908" i="13"/>
  <c r="I908" i="13"/>
  <c r="D403" i="18" s="1"/>
  <c r="J900" i="13"/>
  <c r="I900" i="13"/>
  <c r="D395" i="18" s="1"/>
  <c r="J892" i="13"/>
  <c r="I892" i="13"/>
  <c r="D387" i="18" s="1"/>
  <c r="J884" i="13"/>
  <c r="I884" i="13"/>
  <c r="D379" i="18" s="1"/>
  <c r="J876" i="13"/>
  <c r="I876" i="13"/>
  <c r="D371" i="18" s="1"/>
  <c r="J868" i="13"/>
  <c r="I868" i="13"/>
  <c r="D363" i="18" s="1"/>
  <c r="J860" i="13"/>
  <c r="I860" i="13"/>
  <c r="D355" i="18" s="1"/>
  <c r="J852" i="13"/>
  <c r="I852" i="13"/>
  <c r="D347" i="18" s="1"/>
  <c r="J844" i="13"/>
  <c r="I844" i="13"/>
  <c r="D339" i="18" s="1"/>
  <c r="J836" i="13"/>
  <c r="I836" i="13"/>
  <c r="D331" i="18" s="1"/>
  <c r="J828" i="13"/>
  <c r="I828" i="13"/>
  <c r="D323" i="18" s="1"/>
  <c r="J820" i="13"/>
  <c r="I820" i="13"/>
  <c r="D315" i="18" s="1"/>
  <c r="J812" i="13"/>
  <c r="I812" i="13"/>
  <c r="D307" i="18" s="1"/>
  <c r="J804" i="13"/>
  <c r="I804" i="13"/>
  <c r="D299" i="18" s="1"/>
  <c r="J796" i="13"/>
  <c r="I796" i="13"/>
  <c r="D291" i="18" s="1"/>
  <c r="J788" i="13"/>
  <c r="I788" i="13"/>
  <c r="D283" i="18" s="1"/>
  <c r="J780" i="13"/>
  <c r="I780" i="13"/>
  <c r="D275" i="18" s="1"/>
  <c r="J772" i="13"/>
  <c r="I772" i="13"/>
  <c r="D267" i="18" s="1"/>
  <c r="J764" i="13"/>
  <c r="I764" i="13"/>
  <c r="D259" i="18" s="1"/>
  <c r="J756" i="13"/>
  <c r="I756" i="13"/>
  <c r="D251" i="18" s="1"/>
  <c r="J748" i="13"/>
  <c r="I748" i="13"/>
  <c r="D243" i="18" s="1"/>
  <c r="J740" i="13"/>
  <c r="I740" i="13"/>
  <c r="D235" i="18" s="1"/>
  <c r="J732" i="13"/>
  <c r="I732" i="13"/>
  <c r="D227" i="18" s="1"/>
  <c r="J724" i="13"/>
  <c r="I724" i="13"/>
  <c r="D219" i="18" s="1"/>
  <c r="J716" i="13"/>
  <c r="I716" i="13"/>
  <c r="D211" i="18" s="1"/>
  <c r="J708" i="13"/>
  <c r="I708" i="13"/>
  <c r="D203" i="18" s="1"/>
  <c r="J700" i="13"/>
  <c r="I700" i="13"/>
  <c r="D195" i="18" s="1"/>
  <c r="J692" i="13"/>
  <c r="I692" i="13"/>
  <c r="D187" i="18" s="1"/>
  <c r="D179" i="18"/>
  <c r="J684" i="13"/>
  <c r="I684" i="13"/>
  <c r="J676" i="13"/>
  <c r="I676" i="13"/>
  <c r="D171" i="18" s="1"/>
  <c r="J668" i="13"/>
  <c r="I668" i="13"/>
  <c r="D163" i="18" s="1"/>
  <c r="J660" i="13"/>
  <c r="I660" i="13"/>
  <c r="D155" i="18" s="1"/>
  <c r="J652" i="13"/>
  <c r="I652" i="13"/>
  <c r="D147" i="18" s="1"/>
  <c r="J644" i="13"/>
  <c r="I644" i="13"/>
  <c r="D139" i="18" s="1"/>
  <c r="J636" i="13"/>
  <c r="I636" i="13"/>
  <c r="D131" i="18" s="1"/>
  <c r="J628" i="13"/>
  <c r="I628" i="13"/>
  <c r="D123" i="18" s="1"/>
  <c r="J620" i="13"/>
  <c r="I620" i="13"/>
  <c r="D115" i="18" s="1"/>
  <c r="J612" i="13"/>
  <c r="I612" i="13"/>
  <c r="D107" i="18" s="1"/>
  <c r="J604" i="13"/>
  <c r="I604" i="13"/>
  <c r="D99" i="18" s="1"/>
  <c r="J596" i="13"/>
  <c r="I596" i="13"/>
  <c r="D91" i="18" s="1"/>
  <c r="J588" i="13"/>
  <c r="I588" i="13"/>
  <c r="D83" i="18" s="1"/>
  <c r="J580" i="13"/>
  <c r="I580" i="13"/>
  <c r="D75" i="18" s="1"/>
  <c r="J572" i="13"/>
  <c r="I572" i="13"/>
  <c r="D67" i="18" s="1"/>
  <c r="J564" i="13"/>
  <c r="I564" i="13"/>
  <c r="D59" i="18" s="1"/>
  <c r="J556" i="13"/>
  <c r="I556" i="13"/>
  <c r="D51" i="18" s="1"/>
  <c r="J548" i="13"/>
  <c r="I548" i="13"/>
  <c r="D43" i="18" s="1"/>
  <c r="J540" i="13"/>
  <c r="I540" i="13"/>
  <c r="D35" i="18" s="1"/>
  <c r="J532" i="13"/>
  <c r="I532" i="13"/>
  <c r="D27" i="18" s="1"/>
  <c r="J524" i="13"/>
  <c r="I524" i="13"/>
  <c r="D19" i="18" s="1"/>
  <c r="J516" i="13"/>
  <c r="I516" i="13"/>
  <c r="D11" i="18" s="1"/>
  <c r="J508" i="13"/>
  <c r="I508" i="13"/>
  <c r="D3" i="18" s="1"/>
  <c r="J500" i="13"/>
  <c r="I500" i="13"/>
  <c r="J492" i="13"/>
  <c r="I492" i="13"/>
  <c r="J484" i="13"/>
  <c r="I484" i="13"/>
  <c r="J476" i="13"/>
  <c r="I476" i="13"/>
  <c r="J468" i="13"/>
  <c r="I468" i="13"/>
  <c r="J460" i="13"/>
  <c r="I460" i="13"/>
  <c r="J452" i="13"/>
  <c r="I452" i="13"/>
  <c r="J444" i="13"/>
  <c r="I444" i="13"/>
  <c r="J436" i="13"/>
  <c r="I436" i="13"/>
  <c r="J428" i="13"/>
  <c r="I428" i="13"/>
  <c r="J420" i="13"/>
  <c r="I420" i="13"/>
  <c r="J412" i="13"/>
  <c r="I412" i="13"/>
  <c r="J404" i="13"/>
  <c r="I404" i="13"/>
  <c r="J396" i="13"/>
  <c r="I396" i="13"/>
  <c r="J388" i="13"/>
  <c r="I388" i="13"/>
  <c r="J380" i="13"/>
  <c r="I380" i="13"/>
  <c r="J372" i="13"/>
  <c r="I372" i="13"/>
  <c r="J364" i="13"/>
  <c r="I364" i="13"/>
  <c r="J356" i="13"/>
  <c r="I356" i="13"/>
  <c r="J348" i="13"/>
  <c r="I348" i="13"/>
  <c r="J340" i="13"/>
  <c r="I340" i="13"/>
  <c r="J332" i="13"/>
  <c r="I332" i="13"/>
  <c r="J324" i="13"/>
  <c r="I324" i="13"/>
  <c r="J316" i="13"/>
  <c r="I316" i="13"/>
  <c r="J308" i="13"/>
  <c r="I308" i="13"/>
  <c r="J300" i="13"/>
  <c r="I300" i="13"/>
  <c r="J292" i="13"/>
  <c r="I292" i="13"/>
  <c r="J284" i="13"/>
  <c r="I284" i="13"/>
  <c r="J276" i="13"/>
  <c r="I276" i="13"/>
  <c r="J268" i="13"/>
  <c r="I268" i="13"/>
  <c r="J260" i="13"/>
  <c r="I260" i="13"/>
  <c r="J252" i="13"/>
  <c r="I252" i="13"/>
  <c r="J244" i="13"/>
  <c r="I244" i="13"/>
  <c r="J236" i="13"/>
  <c r="I236" i="13"/>
  <c r="J228" i="13"/>
  <c r="I228" i="13"/>
  <c r="J220" i="13"/>
  <c r="I220" i="13"/>
  <c r="J212" i="13"/>
  <c r="I212" i="13"/>
  <c r="J204" i="13"/>
  <c r="I204" i="13"/>
  <c r="J196" i="13"/>
  <c r="I196" i="13"/>
  <c r="J188" i="13"/>
  <c r="I188" i="13"/>
  <c r="J180" i="13"/>
  <c r="I180" i="13"/>
  <c r="J172" i="13"/>
  <c r="I172" i="13"/>
  <c r="J164" i="13"/>
  <c r="I164" i="13"/>
  <c r="J156" i="13"/>
  <c r="I156" i="13"/>
  <c r="J148" i="13"/>
  <c r="I148" i="13"/>
  <c r="J140" i="13"/>
  <c r="I140" i="13"/>
  <c r="J132" i="13"/>
  <c r="I132" i="13"/>
  <c r="J124" i="13"/>
  <c r="I124" i="13"/>
  <c r="J116" i="13"/>
  <c r="I116" i="13"/>
  <c r="J108" i="13"/>
  <c r="I108" i="13"/>
  <c r="J100" i="13"/>
  <c r="I100" i="13"/>
  <c r="J92" i="13"/>
  <c r="I92" i="13"/>
  <c r="J84" i="13"/>
  <c r="I84" i="13"/>
  <c r="J76" i="13"/>
  <c r="I76" i="13"/>
  <c r="J68" i="13"/>
  <c r="I68" i="13"/>
  <c r="J60" i="13"/>
  <c r="I60" i="13"/>
  <c r="J52" i="13"/>
  <c r="I52" i="13"/>
  <c r="J44" i="13"/>
  <c r="I44" i="13"/>
  <c r="J36" i="13"/>
  <c r="I36" i="13"/>
  <c r="J28" i="13"/>
  <c r="I28" i="13"/>
  <c r="J20" i="13"/>
  <c r="I20" i="13"/>
  <c r="J12" i="13"/>
  <c r="I12" i="13"/>
  <c r="J4" i="13"/>
  <c r="I4" i="13"/>
  <c r="J8171" i="13"/>
  <c r="I8171" i="13"/>
  <c r="S91" i="18" s="1"/>
  <c r="J8163" i="13"/>
  <c r="I8163" i="13"/>
  <c r="S83" i="18" s="1"/>
  <c r="J8155" i="13"/>
  <c r="I8155" i="13"/>
  <c r="S75" i="18" s="1"/>
  <c r="J8147" i="13"/>
  <c r="I8147" i="13"/>
  <c r="S67" i="18" s="1"/>
  <c r="J8139" i="13"/>
  <c r="I8139" i="13"/>
  <c r="S59" i="18" s="1"/>
  <c r="J8131" i="13"/>
  <c r="I8131" i="13"/>
  <c r="S51" i="18" s="1"/>
  <c r="J8123" i="13"/>
  <c r="I8123" i="13"/>
  <c r="S43" i="18" s="1"/>
  <c r="J8115" i="13"/>
  <c r="I8115" i="13"/>
  <c r="S35" i="18" s="1"/>
  <c r="J8107" i="13"/>
  <c r="I8107" i="13"/>
  <c r="S27" i="18" s="1"/>
  <c r="J8099" i="13"/>
  <c r="I8099" i="13"/>
  <c r="S19" i="18" s="1"/>
  <c r="J8091" i="13"/>
  <c r="I8091" i="13"/>
  <c r="S11" i="18" s="1"/>
  <c r="J8083" i="13"/>
  <c r="I8083" i="13"/>
  <c r="S3" i="18" s="1"/>
  <c r="J8075" i="13"/>
  <c r="I8075" i="13"/>
  <c r="J8067" i="13"/>
  <c r="I8067" i="13"/>
  <c r="J8059" i="13"/>
  <c r="I8059" i="13"/>
  <c r="J8051" i="13"/>
  <c r="I8051" i="13"/>
  <c r="J8043" i="13"/>
  <c r="I8043" i="13"/>
  <c r="J8035" i="13"/>
  <c r="I8035" i="13"/>
  <c r="J8027" i="13"/>
  <c r="I8027" i="13"/>
  <c r="J8019" i="13"/>
  <c r="I8019" i="13"/>
  <c r="J8011" i="13"/>
  <c r="I8011" i="13"/>
  <c r="J8003" i="13"/>
  <c r="I8003" i="13"/>
  <c r="J7995" i="13"/>
  <c r="I7995" i="13"/>
  <c r="J7987" i="13"/>
  <c r="I7987" i="13"/>
  <c r="J7979" i="13"/>
  <c r="I7979" i="13"/>
  <c r="J7971" i="13"/>
  <c r="I7971" i="13"/>
  <c r="J7963" i="13"/>
  <c r="I7963" i="13"/>
  <c r="J7955" i="13"/>
  <c r="I7955" i="13"/>
  <c r="J7947" i="13"/>
  <c r="I7947" i="13"/>
  <c r="J7939" i="13"/>
  <c r="I7939" i="13"/>
  <c r="J7931" i="13"/>
  <c r="I7931" i="13"/>
  <c r="J7923" i="13"/>
  <c r="I7923" i="13"/>
  <c r="J7915" i="13"/>
  <c r="I7915" i="13"/>
  <c r="J7907" i="13"/>
  <c r="I7907" i="13"/>
  <c r="J7899" i="13"/>
  <c r="I7899" i="13"/>
  <c r="J7891" i="13"/>
  <c r="I7891" i="13"/>
  <c r="J7883" i="13"/>
  <c r="I7883" i="13"/>
  <c r="J7875" i="13"/>
  <c r="I7875" i="13"/>
  <c r="J7867" i="13"/>
  <c r="I7867" i="13"/>
  <c r="J7859" i="13"/>
  <c r="I7859" i="13"/>
  <c r="J7851" i="13"/>
  <c r="I7851" i="13"/>
  <c r="J7843" i="13"/>
  <c r="I7843" i="13"/>
  <c r="J7835" i="13"/>
  <c r="I7835" i="13"/>
  <c r="J7827" i="13"/>
  <c r="I7827" i="13"/>
  <c r="J7819" i="13"/>
  <c r="I7819" i="13"/>
  <c r="J7811" i="13"/>
  <c r="I7811" i="13"/>
  <c r="J7803" i="13"/>
  <c r="I7803" i="13"/>
  <c r="J7795" i="13"/>
  <c r="I7795" i="13"/>
  <c r="J7787" i="13"/>
  <c r="I7787" i="13"/>
  <c r="J7779" i="13"/>
  <c r="I7779" i="13"/>
  <c r="J7771" i="13"/>
  <c r="I7771" i="13"/>
  <c r="J7763" i="13"/>
  <c r="I7763" i="13"/>
  <c r="J7755" i="13"/>
  <c r="I7755" i="13"/>
  <c r="J7747" i="13"/>
  <c r="I7747" i="13"/>
  <c r="J7739" i="13"/>
  <c r="I7739" i="13"/>
  <c r="J7731" i="13"/>
  <c r="I7731" i="13"/>
  <c r="J7723" i="13"/>
  <c r="I7723" i="13"/>
  <c r="J7715" i="13"/>
  <c r="I7715" i="13"/>
  <c r="J7707" i="13"/>
  <c r="I7707" i="13"/>
  <c r="J7699" i="13"/>
  <c r="I7699" i="13"/>
  <c r="J7691" i="13"/>
  <c r="I7691" i="13"/>
  <c r="J7683" i="13"/>
  <c r="I7683" i="13"/>
  <c r="J7675" i="13"/>
  <c r="I7675" i="13"/>
  <c r="J7667" i="13"/>
  <c r="I7667" i="13"/>
  <c r="J7659" i="13"/>
  <c r="I7659" i="13"/>
  <c r="J7651" i="13"/>
  <c r="I7651" i="13"/>
  <c r="J7643" i="13"/>
  <c r="I7643" i="13"/>
  <c r="J7635" i="13"/>
  <c r="I7635" i="13"/>
  <c r="J7627" i="13"/>
  <c r="I7627" i="13"/>
  <c r="J7619" i="13"/>
  <c r="I7619" i="13"/>
  <c r="J7611" i="13"/>
  <c r="I7611" i="13"/>
  <c r="J7603" i="13"/>
  <c r="I7603" i="13"/>
  <c r="J7595" i="13"/>
  <c r="I7595" i="13"/>
  <c r="J7587" i="13"/>
  <c r="I7587" i="13"/>
  <c r="J7579" i="13"/>
  <c r="I7579" i="13"/>
  <c r="J7571" i="13"/>
  <c r="I7571" i="13"/>
  <c r="J7563" i="13"/>
  <c r="I7563" i="13"/>
  <c r="J7555" i="13"/>
  <c r="I7555" i="13"/>
  <c r="J7547" i="13"/>
  <c r="I7547" i="13"/>
  <c r="J7539" i="13"/>
  <c r="I7539" i="13"/>
  <c r="J7531" i="13"/>
  <c r="I7531" i="13"/>
  <c r="J7523" i="13"/>
  <c r="I7523" i="13"/>
  <c r="J7515" i="13"/>
  <c r="I7515" i="13"/>
  <c r="J7507" i="13"/>
  <c r="I7507" i="13"/>
  <c r="J7499" i="13"/>
  <c r="I7499" i="13"/>
  <c r="J7491" i="13"/>
  <c r="I7491" i="13"/>
  <c r="J7483" i="13"/>
  <c r="I7483" i="13"/>
  <c r="J7475" i="13"/>
  <c r="I7475" i="13"/>
  <c r="J7467" i="13"/>
  <c r="I7467" i="13"/>
  <c r="J7459" i="13"/>
  <c r="I7459" i="13"/>
  <c r="J7451" i="13"/>
  <c r="I7451" i="13"/>
  <c r="J7443" i="13"/>
  <c r="I7443" i="13"/>
  <c r="J7435" i="13"/>
  <c r="I7435" i="13"/>
  <c r="J7427" i="13"/>
  <c r="I7427" i="13"/>
  <c r="J7419" i="13"/>
  <c r="I7419" i="13"/>
  <c r="J7411" i="13"/>
  <c r="I7411" i="13"/>
  <c r="J7403" i="13"/>
  <c r="I7403" i="13"/>
  <c r="J7395" i="13"/>
  <c r="I7395" i="13"/>
  <c r="J7387" i="13"/>
  <c r="I7387" i="13"/>
  <c r="J7379" i="13"/>
  <c r="I7379" i="13"/>
  <c r="J7371" i="13"/>
  <c r="I7371" i="13"/>
  <c r="J7363" i="13"/>
  <c r="I7363" i="13"/>
  <c r="J7355" i="13"/>
  <c r="I7355" i="13"/>
  <c r="J7347" i="13"/>
  <c r="I7347" i="13"/>
  <c r="J7339" i="13"/>
  <c r="I7339" i="13"/>
  <c r="J7331" i="13"/>
  <c r="I7331" i="13"/>
  <c r="J7323" i="13"/>
  <c r="I7323" i="13"/>
  <c r="J7315" i="13"/>
  <c r="I7315" i="13"/>
  <c r="J7307" i="13"/>
  <c r="I7307" i="13"/>
  <c r="J7299" i="13"/>
  <c r="I7299" i="13"/>
  <c r="J7291" i="13"/>
  <c r="I7291" i="13"/>
  <c r="J7283" i="13"/>
  <c r="I7283" i="13"/>
  <c r="J7275" i="13"/>
  <c r="I7275" i="13"/>
  <c r="J7267" i="13"/>
  <c r="I7267" i="13"/>
  <c r="J7259" i="13"/>
  <c r="I7259" i="13"/>
  <c r="J7251" i="13"/>
  <c r="I7251" i="13"/>
  <c r="J7243" i="13"/>
  <c r="I7243" i="13"/>
  <c r="J7235" i="13"/>
  <c r="I7235" i="13"/>
  <c r="J7227" i="13"/>
  <c r="I7227" i="13"/>
  <c r="J7219" i="13"/>
  <c r="I7219" i="13"/>
  <c r="J7211" i="13"/>
  <c r="I7211" i="13"/>
  <c r="J7203" i="13"/>
  <c r="I7203" i="13"/>
  <c r="J7195" i="13"/>
  <c r="I7195" i="13"/>
  <c r="J7187" i="13"/>
  <c r="I7187" i="13"/>
  <c r="J7179" i="13"/>
  <c r="I7179" i="13"/>
  <c r="J7171" i="13"/>
  <c r="I7171" i="13"/>
  <c r="J7163" i="13"/>
  <c r="I7163" i="13"/>
  <c r="J7155" i="13"/>
  <c r="I7155" i="13"/>
  <c r="J7147" i="13"/>
  <c r="I7147" i="13"/>
  <c r="J7139" i="13"/>
  <c r="I7139" i="13"/>
  <c r="J7131" i="13"/>
  <c r="I7131" i="13"/>
  <c r="J7123" i="13"/>
  <c r="I7123" i="13"/>
  <c r="J7115" i="13"/>
  <c r="I7115" i="13"/>
  <c r="J7107" i="13"/>
  <c r="I7107" i="13"/>
  <c r="J7099" i="13"/>
  <c r="I7099" i="13"/>
  <c r="J7091" i="13"/>
  <c r="I7091" i="13"/>
  <c r="J7083" i="13"/>
  <c r="I7083" i="13"/>
  <c r="J7075" i="13"/>
  <c r="I7075" i="13"/>
  <c r="J7067" i="13"/>
  <c r="I7067" i="13"/>
  <c r="J7059" i="13"/>
  <c r="I7059" i="13"/>
  <c r="J7051" i="13"/>
  <c r="I7051" i="13"/>
  <c r="J7043" i="13"/>
  <c r="I7043" i="13"/>
  <c r="J7035" i="13"/>
  <c r="I7035" i="13"/>
  <c r="J7027" i="13"/>
  <c r="I7027" i="13"/>
  <c r="J7019" i="13"/>
  <c r="I7019" i="13"/>
  <c r="J7011" i="13"/>
  <c r="I7011" i="13"/>
  <c r="J7003" i="13"/>
  <c r="I7003" i="13"/>
  <c r="J6995" i="13"/>
  <c r="I6995" i="13"/>
  <c r="J6987" i="13"/>
  <c r="I6987" i="13"/>
  <c r="J6979" i="13"/>
  <c r="I6979" i="13"/>
  <c r="J6971" i="13"/>
  <c r="I6971" i="13"/>
  <c r="J6963" i="13"/>
  <c r="I6963" i="13"/>
  <c r="J6955" i="13"/>
  <c r="I6955" i="13"/>
  <c r="J6947" i="13"/>
  <c r="I6947" i="13"/>
  <c r="J6939" i="13"/>
  <c r="I6939" i="13"/>
  <c r="J6931" i="13"/>
  <c r="I6931" i="13"/>
  <c r="J6923" i="13"/>
  <c r="I6923" i="13"/>
  <c r="J6915" i="13"/>
  <c r="I6915" i="13"/>
  <c r="J6907" i="13"/>
  <c r="I6907" i="13"/>
  <c r="J6899" i="13"/>
  <c r="I6899" i="13"/>
  <c r="J6891" i="13"/>
  <c r="I6891" i="13"/>
  <c r="J6883" i="13"/>
  <c r="I6883" i="13"/>
  <c r="J6875" i="13"/>
  <c r="I6875" i="13"/>
  <c r="J6867" i="13"/>
  <c r="I6867" i="13"/>
  <c r="J6859" i="13"/>
  <c r="I6859" i="13"/>
  <c r="J6851" i="13"/>
  <c r="I6851" i="13"/>
  <c r="J6843" i="13"/>
  <c r="I6843" i="13"/>
  <c r="J6835" i="13"/>
  <c r="I6835" i="13"/>
  <c r="J6827" i="13"/>
  <c r="I6827" i="13"/>
  <c r="J6819" i="13"/>
  <c r="I6819" i="13"/>
  <c r="J6811" i="13"/>
  <c r="I6811" i="13"/>
  <c r="J6803" i="13"/>
  <c r="I6803" i="13"/>
  <c r="J6795" i="13"/>
  <c r="I6795" i="13"/>
  <c r="J6787" i="13"/>
  <c r="I6787" i="13"/>
  <c r="J6779" i="13"/>
  <c r="I6779" i="13"/>
  <c r="J6771" i="13"/>
  <c r="I6771" i="13"/>
  <c r="J6763" i="13"/>
  <c r="I6763" i="13"/>
  <c r="J6755" i="13"/>
  <c r="I6755" i="13"/>
  <c r="J6747" i="13"/>
  <c r="I6747" i="13"/>
  <c r="J6739" i="13"/>
  <c r="I6739" i="13"/>
  <c r="J6731" i="13"/>
  <c r="I6731" i="13"/>
  <c r="J6723" i="13"/>
  <c r="I6723" i="13"/>
  <c r="J6715" i="13"/>
  <c r="I6715" i="13"/>
  <c r="J6707" i="13"/>
  <c r="I6707" i="13"/>
  <c r="J6699" i="13"/>
  <c r="I6699" i="13"/>
  <c r="J6691" i="13"/>
  <c r="I6691" i="13"/>
  <c r="J6683" i="13"/>
  <c r="I6683" i="13"/>
  <c r="J6675" i="13"/>
  <c r="I6675" i="13"/>
  <c r="J6667" i="13"/>
  <c r="I6667" i="13"/>
  <c r="J6659" i="13"/>
  <c r="I6659" i="13"/>
  <c r="J6651" i="13"/>
  <c r="I6651" i="13"/>
  <c r="J6643" i="13"/>
  <c r="I6643" i="13"/>
  <c r="J6635" i="13"/>
  <c r="I6635" i="13"/>
  <c r="J6627" i="13"/>
  <c r="I6627" i="13"/>
  <c r="J6619" i="13"/>
  <c r="I6619" i="13"/>
  <c r="J6611" i="13"/>
  <c r="I6611" i="13"/>
  <c r="J6603" i="13"/>
  <c r="I6603" i="13"/>
  <c r="J6595" i="13"/>
  <c r="I6595" i="13"/>
  <c r="J6587" i="13"/>
  <c r="I6587" i="13"/>
  <c r="J6579" i="13"/>
  <c r="I6579" i="13"/>
  <c r="J6571" i="13"/>
  <c r="I6571" i="13"/>
  <c r="J6563" i="13"/>
  <c r="I6563" i="13"/>
  <c r="O503" i="18" s="1"/>
  <c r="J6555" i="13"/>
  <c r="I6555" i="13"/>
  <c r="O495" i="18" s="1"/>
  <c r="J6547" i="13"/>
  <c r="I6547" i="13"/>
  <c r="O487" i="18" s="1"/>
  <c r="J6539" i="13"/>
  <c r="I6539" i="13"/>
  <c r="O479" i="18" s="1"/>
  <c r="J6531" i="13"/>
  <c r="I6531" i="13"/>
  <c r="O471" i="18" s="1"/>
  <c r="J6523" i="13"/>
  <c r="I6523" i="13"/>
  <c r="O463" i="18" s="1"/>
  <c r="J6515" i="13"/>
  <c r="I6515" i="13"/>
  <c r="O455" i="18" s="1"/>
  <c r="J6507" i="13"/>
  <c r="I6507" i="13"/>
  <c r="O447" i="18" s="1"/>
  <c r="J6499" i="13"/>
  <c r="I6499" i="13"/>
  <c r="O439" i="18" s="1"/>
  <c r="J6491" i="13"/>
  <c r="I6491" i="13"/>
  <c r="O431" i="18" s="1"/>
  <c r="J6483" i="13"/>
  <c r="I6483" i="13"/>
  <c r="O423" i="18" s="1"/>
  <c r="J6475" i="13"/>
  <c r="I6475" i="13"/>
  <c r="O415" i="18" s="1"/>
  <c r="J6467" i="13"/>
  <c r="I6467" i="13"/>
  <c r="O407" i="18" s="1"/>
  <c r="J6459" i="13"/>
  <c r="I6459" i="13"/>
  <c r="O399" i="18" s="1"/>
  <c r="J6451" i="13"/>
  <c r="I6451" i="13"/>
  <c r="O391" i="18" s="1"/>
  <c r="J6443" i="13"/>
  <c r="I6443" i="13"/>
  <c r="O383" i="18" s="1"/>
  <c r="J6435" i="13"/>
  <c r="I6435" i="13"/>
  <c r="O375" i="18" s="1"/>
  <c r="J6427" i="13"/>
  <c r="I6427" i="13"/>
  <c r="O367" i="18" s="1"/>
  <c r="J6419" i="13"/>
  <c r="I6419" i="13"/>
  <c r="O359" i="18" s="1"/>
  <c r="J6411" i="13"/>
  <c r="I6411" i="13"/>
  <c r="O351" i="18" s="1"/>
  <c r="J6403" i="13"/>
  <c r="I6403" i="13"/>
  <c r="O343" i="18" s="1"/>
  <c r="J6395" i="13"/>
  <c r="I6395" i="13"/>
  <c r="O335" i="18" s="1"/>
  <c r="J6387" i="13"/>
  <c r="I6387" i="13"/>
  <c r="O327" i="18" s="1"/>
  <c r="J6379" i="13"/>
  <c r="I6379" i="13"/>
  <c r="O319" i="18" s="1"/>
  <c r="J6371" i="13"/>
  <c r="I6371" i="13"/>
  <c r="O311" i="18" s="1"/>
  <c r="J6363" i="13"/>
  <c r="I6363" i="13"/>
  <c r="O303" i="18" s="1"/>
  <c r="J6355" i="13"/>
  <c r="I6355" i="13"/>
  <c r="O295" i="18" s="1"/>
  <c r="J6347" i="13"/>
  <c r="I6347" i="13"/>
  <c r="O287" i="18" s="1"/>
  <c r="J6339" i="13"/>
  <c r="I6339" i="13"/>
  <c r="O279" i="18" s="1"/>
  <c r="J6331" i="13"/>
  <c r="I6331" i="13"/>
  <c r="O271" i="18" s="1"/>
  <c r="J6323" i="13"/>
  <c r="I6323" i="13"/>
  <c r="O263" i="18" s="1"/>
  <c r="J6315" i="13"/>
  <c r="I6315" i="13"/>
  <c r="O255" i="18" s="1"/>
  <c r="J6307" i="13"/>
  <c r="I6307" i="13"/>
  <c r="O247" i="18" s="1"/>
  <c r="J6299" i="13"/>
  <c r="I6299" i="13"/>
  <c r="O239" i="18" s="1"/>
  <c r="J6291" i="13"/>
  <c r="I6291" i="13"/>
  <c r="O231" i="18" s="1"/>
  <c r="J6283" i="13"/>
  <c r="I6283" i="13"/>
  <c r="O223" i="18" s="1"/>
  <c r="J6275" i="13"/>
  <c r="I6275" i="13"/>
  <c r="O215" i="18" s="1"/>
  <c r="J6267" i="13"/>
  <c r="I6267" i="13"/>
  <c r="O207" i="18" s="1"/>
  <c r="J6259" i="13"/>
  <c r="I6259" i="13"/>
  <c r="O199" i="18" s="1"/>
  <c r="J6251" i="13"/>
  <c r="I6251" i="13"/>
  <c r="O191" i="18" s="1"/>
  <c r="J6243" i="13"/>
  <c r="I6243" i="13"/>
  <c r="O183" i="18" s="1"/>
  <c r="J6235" i="13"/>
  <c r="I6235" i="13"/>
  <c r="O175" i="18" s="1"/>
  <c r="J6227" i="13"/>
  <c r="I6227" i="13"/>
  <c r="O167" i="18" s="1"/>
  <c r="J6219" i="13"/>
  <c r="I6219" i="13"/>
  <c r="O159" i="18" s="1"/>
  <c r="J6211" i="13"/>
  <c r="I6211" i="13"/>
  <c r="O151" i="18" s="1"/>
  <c r="J6203" i="13"/>
  <c r="I6203" i="13"/>
  <c r="O143" i="18" s="1"/>
  <c r="J6195" i="13"/>
  <c r="I6195" i="13"/>
  <c r="O135" i="18" s="1"/>
  <c r="J6187" i="13"/>
  <c r="I6187" i="13"/>
  <c r="O127" i="18" s="1"/>
  <c r="J6179" i="13"/>
  <c r="I6179" i="13"/>
  <c r="O119" i="18" s="1"/>
  <c r="J6171" i="13"/>
  <c r="I6171" i="13"/>
  <c r="O111" i="18" s="1"/>
  <c r="J6163" i="13"/>
  <c r="I6163" i="13"/>
  <c r="O103" i="18" s="1"/>
  <c r="J6155" i="13"/>
  <c r="I6155" i="13"/>
  <c r="O95" i="18" s="1"/>
  <c r="J6147" i="13"/>
  <c r="I6147" i="13"/>
  <c r="O87" i="18" s="1"/>
  <c r="J6139" i="13"/>
  <c r="I6139" i="13"/>
  <c r="O79" i="18" s="1"/>
  <c r="J6131" i="13"/>
  <c r="I6131" i="13"/>
  <c r="O71" i="18" s="1"/>
  <c r="J6123" i="13"/>
  <c r="I6123" i="13"/>
  <c r="O63" i="18" s="1"/>
  <c r="J6115" i="13"/>
  <c r="I6115" i="13"/>
  <c r="O55" i="18" s="1"/>
  <c r="J6107" i="13"/>
  <c r="I6107" i="13"/>
  <c r="O47" i="18" s="1"/>
  <c r="J6099" i="13"/>
  <c r="I6099" i="13"/>
  <c r="O39" i="18" s="1"/>
  <c r="J6091" i="13"/>
  <c r="I6091" i="13"/>
  <c r="O31" i="18" s="1"/>
  <c r="J6083" i="13"/>
  <c r="I6083" i="13"/>
  <c r="O23" i="18" s="1"/>
  <c r="O15" i="18"/>
  <c r="J6075" i="13"/>
  <c r="I6075" i="13"/>
  <c r="J6067" i="13"/>
  <c r="I6067" i="13"/>
  <c r="O7" i="18" s="1"/>
  <c r="J6059" i="13"/>
  <c r="I6059" i="13"/>
  <c r="N504" i="18" s="1"/>
  <c r="J6051" i="13"/>
  <c r="I6051" i="13"/>
  <c r="N496" i="18" s="1"/>
  <c r="J6043" i="13"/>
  <c r="I6043" i="13"/>
  <c r="N488" i="18" s="1"/>
  <c r="J6035" i="13"/>
  <c r="I6035" i="13"/>
  <c r="N480" i="18" s="1"/>
  <c r="J6027" i="13"/>
  <c r="I6027" i="13"/>
  <c r="N472" i="18" s="1"/>
  <c r="J6019" i="13"/>
  <c r="I6019" i="13"/>
  <c r="N464" i="18" s="1"/>
  <c r="J6011" i="13"/>
  <c r="I6011" i="13"/>
  <c r="N456" i="18" s="1"/>
  <c r="J6003" i="13"/>
  <c r="I6003" i="13"/>
  <c r="N448" i="18" s="1"/>
  <c r="J5995" i="13"/>
  <c r="I5995" i="13"/>
  <c r="N440" i="18" s="1"/>
  <c r="J5987" i="13"/>
  <c r="I5987" i="13"/>
  <c r="N432" i="18" s="1"/>
  <c r="J5979" i="13"/>
  <c r="I5979" i="13"/>
  <c r="N424" i="18" s="1"/>
  <c r="J5971" i="13"/>
  <c r="I5971" i="13"/>
  <c r="N416" i="18" s="1"/>
  <c r="J5963" i="13"/>
  <c r="I5963" i="13"/>
  <c r="N408" i="18" s="1"/>
  <c r="J5955" i="13"/>
  <c r="I5955" i="13"/>
  <c r="N400" i="18" s="1"/>
  <c r="J5947" i="13"/>
  <c r="I5947" i="13"/>
  <c r="N392" i="18" s="1"/>
  <c r="J5939" i="13"/>
  <c r="I5939" i="13"/>
  <c r="N384" i="18" s="1"/>
  <c r="J5931" i="13"/>
  <c r="I5931" i="13"/>
  <c r="N376" i="18" s="1"/>
  <c r="J5923" i="13"/>
  <c r="I5923" i="13"/>
  <c r="N368" i="18" s="1"/>
  <c r="J5915" i="13"/>
  <c r="I5915" i="13"/>
  <c r="N360" i="18" s="1"/>
  <c r="J5907" i="13"/>
  <c r="I5907" i="13"/>
  <c r="N352" i="18" s="1"/>
  <c r="J5899" i="13"/>
  <c r="I5899" i="13"/>
  <c r="N344" i="18" s="1"/>
  <c r="J5891" i="13"/>
  <c r="I5891" i="13"/>
  <c r="N336" i="18" s="1"/>
  <c r="J5883" i="13"/>
  <c r="I5883" i="13"/>
  <c r="N328" i="18" s="1"/>
  <c r="J5875" i="13"/>
  <c r="I5875" i="13"/>
  <c r="N320" i="18" s="1"/>
  <c r="J5867" i="13"/>
  <c r="I5867" i="13"/>
  <c r="N312" i="18" s="1"/>
  <c r="J5859" i="13"/>
  <c r="I5859" i="13"/>
  <c r="N304" i="18" s="1"/>
  <c r="J5851" i="13"/>
  <c r="I5851" i="13"/>
  <c r="N296" i="18" s="1"/>
  <c r="J5843" i="13"/>
  <c r="I5843" i="13"/>
  <c r="N288" i="18" s="1"/>
  <c r="J5835" i="13"/>
  <c r="I5835" i="13"/>
  <c r="N280" i="18" s="1"/>
  <c r="J5827" i="13"/>
  <c r="I5827" i="13"/>
  <c r="N272" i="18" s="1"/>
  <c r="J5819" i="13"/>
  <c r="I5819" i="13"/>
  <c r="N264" i="18" s="1"/>
  <c r="J5811" i="13"/>
  <c r="I5811" i="13"/>
  <c r="N256" i="18" s="1"/>
  <c r="J5803" i="13"/>
  <c r="I5803" i="13"/>
  <c r="N248" i="18" s="1"/>
  <c r="J5795" i="13"/>
  <c r="I5795" i="13"/>
  <c r="N240" i="18" s="1"/>
  <c r="J5787" i="13"/>
  <c r="I5787" i="13"/>
  <c r="N232" i="18" s="1"/>
  <c r="J5779" i="13"/>
  <c r="I5779" i="13"/>
  <c r="N224" i="18" s="1"/>
  <c r="J5771" i="13"/>
  <c r="I5771" i="13"/>
  <c r="N216" i="18" s="1"/>
  <c r="J5763" i="13"/>
  <c r="I5763" i="13"/>
  <c r="N208" i="18" s="1"/>
  <c r="J5755" i="13"/>
  <c r="I5755" i="13"/>
  <c r="N200" i="18" s="1"/>
  <c r="J5747" i="13"/>
  <c r="I5747" i="13"/>
  <c r="N192" i="18" s="1"/>
  <c r="J5739" i="13"/>
  <c r="I5739" i="13"/>
  <c r="N184" i="18" s="1"/>
  <c r="J5731" i="13"/>
  <c r="I5731" i="13"/>
  <c r="N176" i="18" s="1"/>
  <c r="J5723" i="13"/>
  <c r="I5723" i="13"/>
  <c r="N168" i="18" s="1"/>
  <c r="N160" i="18"/>
  <c r="J5715" i="13"/>
  <c r="I5715" i="13"/>
  <c r="J5707" i="13"/>
  <c r="I5707" i="13"/>
  <c r="N152" i="18" s="1"/>
  <c r="J5699" i="13"/>
  <c r="I5699" i="13"/>
  <c r="N144" i="18" s="1"/>
  <c r="N136" i="18"/>
  <c r="J5691" i="13"/>
  <c r="I5691" i="13"/>
  <c r="J5683" i="13"/>
  <c r="I5683" i="13"/>
  <c r="N128" i="18" s="1"/>
  <c r="J5675" i="13"/>
  <c r="I5675" i="13"/>
  <c r="N120" i="18" s="1"/>
  <c r="J5667" i="13"/>
  <c r="I5667" i="13"/>
  <c r="N112" i="18" s="1"/>
  <c r="J5659" i="13"/>
  <c r="I5659" i="13"/>
  <c r="N104" i="18" s="1"/>
  <c r="J5651" i="13"/>
  <c r="I5651" i="13"/>
  <c r="N96" i="18" s="1"/>
  <c r="J5643" i="13"/>
  <c r="I5643" i="13"/>
  <c r="N88" i="18" s="1"/>
  <c r="J5635" i="13"/>
  <c r="I5635" i="13"/>
  <c r="N80" i="18" s="1"/>
  <c r="J5627" i="13"/>
  <c r="I5627" i="13"/>
  <c r="N72" i="18" s="1"/>
  <c r="J5619" i="13"/>
  <c r="I5619" i="13"/>
  <c r="N64" i="18" s="1"/>
  <c r="J5611" i="13"/>
  <c r="I5611" i="13"/>
  <c r="N56" i="18" s="1"/>
  <c r="J5603" i="13"/>
  <c r="I5603" i="13"/>
  <c r="N48" i="18" s="1"/>
  <c r="J5595" i="13"/>
  <c r="I5595" i="13"/>
  <c r="N40" i="18" s="1"/>
  <c r="J5587" i="13"/>
  <c r="I5587" i="13"/>
  <c r="N32" i="18" s="1"/>
  <c r="J5579" i="13"/>
  <c r="I5579" i="13"/>
  <c r="N24" i="18" s="1"/>
  <c r="J5571" i="13"/>
  <c r="I5571" i="13"/>
  <c r="N16" i="18" s="1"/>
  <c r="J5563" i="13"/>
  <c r="I5563" i="13"/>
  <c r="N8" i="18" s="1"/>
  <c r="J5555" i="13"/>
  <c r="I5555" i="13"/>
  <c r="M505" i="18" s="1"/>
  <c r="J5547" i="13"/>
  <c r="I5547" i="13"/>
  <c r="M497" i="18" s="1"/>
  <c r="J5539" i="13"/>
  <c r="I5539" i="13"/>
  <c r="M489" i="18" s="1"/>
  <c r="J5531" i="13"/>
  <c r="I5531" i="13"/>
  <c r="M481" i="18" s="1"/>
  <c r="J5523" i="13"/>
  <c r="I5523" i="13"/>
  <c r="M473" i="18" s="1"/>
  <c r="J5515" i="13"/>
  <c r="I5515" i="13"/>
  <c r="M465" i="18" s="1"/>
  <c r="J5507" i="13"/>
  <c r="I5507" i="13"/>
  <c r="M457" i="18" s="1"/>
  <c r="J5499" i="13"/>
  <c r="I5499" i="13"/>
  <c r="M449" i="18" s="1"/>
  <c r="J5491" i="13"/>
  <c r="I5491" i="13"/>
  <c r="M441" i="18" s="1"/>
  <c r="J5483" i="13"/>
  <c r="I5483" i="13"/>
  <c r="M433" i="18" s="1"/>
  <c r="J5475" i="13"/>
  <c r="I5475" i="13"/>
  <c r="M425" i="18" s="1"/>
  <c r="J5467" i="13"/>
  <c r="I5467" i="13"/>
  <c r="M417" i="18" s="1"/>
  <c r="J5459" i="13"/>
  <c r="I5459" i="13"/>
  <c r="M409" i="18" s="1"/>
  <c r="J5451" i="13"/>
  <c r="I5451" i="13"/>
  <c r="M401" i="18" s="1"/>
  <c r="J5443" i="13"/>
  <c r="I5443" i="13"/>
  <c r="M393" i="18" s="1"/>
  <c r="J5435" i="13"/>
  <c r="I5435" i="13"/>
  <c r="M385" i="18" s="1"/>
  <c r="J5427" i="13"/>
  <c r="I5427" i="13"/>
  <c r="M377" i="18" s="1"/>
  <c r="J5419" i="13"/>
  <c r="I5419" i="13"/>
  <c r="M369" i="18" s="1"/>
  <c r="J5411" i="13"/>
  <c r="I5411" i="13"/>
  <c r="M361" i="18" s="1"/>
  <c r="J5403" i="13"/>
  <c r="I5403" i="13"/>
  <c r="M353" i="18" s="1"/>
  <c r="J5395" i="13"/>
  <c r="I5395" i="13"/>
  <c r="M345" i="18" s="1"/>
  <c r="J5387" i="13"/>
  <c r="I5387" i="13"/>
  <c r="M337" i="18" s="1"/>
  <c r="J5379" i="13"/>
  <c r="I5379" i="13"/>
  <c r="M329" i="18" s="1"/>
  <c r="J5371" i="13"/>
  <c r="I5371" i="13"/>
  <c r="M321" i="18" s="1"/>
  <c r="J5363" i="13"/>
  <c r="I5363" i="13"/>
  <c r="M313" i="18" s="1"/>
  <c r="J5355" i="13"/>
  <c r="I5355" i="13"/>
  <c r="M305" i="18" s="1"/>
  <c r="J5347" i="13"/>
  <c r="I5347" i="13"/>
  <c r="M297" i="18" s="1"/>
  <c r="J5339" i="13"/>
  <c r="I5339" i="13"/>
  <c r="M289" i="18" s="1"/>
  <c r="J5331" i="13"/>
  <c r="I5331" i="13"/>
  <c r="M281" i="18" s="1"/>
  <c r="J5323" i="13"/>
  <c r="I5323" i="13"/>
  <c r="M273" i="18" s="1"/>
  <c r="J5315" i="13"/>
  <c r="I5315" i="13"/>
  <c r="M265" i="18" s="1"/>
  <c r="J5307" i="13"/>
  <c r="I5307" i="13"/>
  <c r="M257" i="18" s="1"/>
  <c r="J5299" i="13"/>
  <c r="I5299" i="13"/>
  <c r="M249" i="18" s="1"/>
  <c r="J5291" i="13"/>
  <c r="I5291" i="13"/>
  <c r="M241" i="18" s="1"/>
  <c r="J5283" i="13"/>
  <c r="I5283" i="13"/>
  <c r="M233" i="18" s="1"/>
  <c r="J5275" i="13"/>
  <c r="I5275" i="13"/>
  <c r="M225" i="18" s="1"/>
  <c r="J5267" i="13"/>
  <c r="I5267" i="13"/>
  <c r="M217" i="18" s="1"/>
  <c r="J5259" i="13"/>
  <c r="I5259" i="13"/>
  <c r="M209" i="18" s="1"/>
  <c r="J5251" i="13"/>
  <c r="I5251" i="13"/>
  <c r="M201" i="18" s="1"/>
  <c r="J5243" i="13"/>
  <c r="I5243" i="13"/>
  <c r="M193" i="18" s="1"/>
  <c r="J5235" i="13"/>
  <c r="I5235" i="13"/>
  <c r="M185" i="18" s="1"/>
  <c r="J5227" i="13"/>
  <c r="I5227" i="13"/>
  <c r="M177" i="18" s="1"/>
  <c r="J5219" i="13"/>
  <c r="I5219" i="13"/>
  <c r="M169" i="18" s="1"/>
  <c r="J5211" i="13"/>
  <c r="I5211" i="13"/>
  <c r="M161" i="18" s="1"/>
  <c r="J5203" i="13"/>
  <c r="I5203" i="13"/>
  <c r="M153" i="18" s="1"/>
  <c r="J5195" i="13"/>
  <c r="I5195" i="13"/>
  <c r="M145" i="18" s="1"/>
  <c r="J5187" i="13"/>
  <c r="I5187" i="13"/>
  <c r="M137" i="18" s="1"/>
  <c r="J5179" i="13"/>
  <c r="I5179" i="13"/>
  <c r="M129" i="18" s="1"/>
  <c r="J5171" i="13"/>
  <c r="I5171" i="13"/>
  <c r="M121" i="18" s="1"/>
  <c r="J5163" i="13"/>
  <c r="I5163" i="13"/>
  <c r="M113" i="18" s="1"/>
  <c r="J5155" i="13"/>
  <c r="I5155" i="13"/>
  <c r="M105" i="18" s="1"/>
  <c r="J5147" i="13"/>
  <c r="I5147" i="13"/>
  <c r="M97" i="18" s="1"/>
  <c r="J5139" i="13"/>
  <c r="I5139" i="13"/>
  <c r="M89" i="18" s="1"/>
  <c r="J5131" i="13"/>
  <c r="I5131" i="13"/>
  <c r="M81" i="18" s="1"/>
  <c r="J5123" i="13"/>
  <c r="I5123" i="13"/>
  <c r="M73" i="18" s="1"/>
  <c r="J5115" i="13"/>
  <c r="I5115" i="13"/>
  <c r="M65" i="18" s="1"/>
  <c r="J5107" i="13"/>
  <c r="I5107" i="13"/>
  <c r="M57" i="18" s="1"/>
  <c r="J5099" i="13"/>
  <c r="I5099" i="13"/>
  <c r="M49" i="18" s="1"/>
  <c r="J5091" i="13"/>
  <c r="I5091" i="13"/>
  <c r="M41" i="18" s="1"/>
  <c r="J5083" i="13"/>
  <c r="I5083" i="13"/>
  <c r="M33" i="18" s="1"/>
  <c r="J5075" i="13"/>
  <c r="I5075" i="13"/>
  <c r="M25" i="18" s="1"/>
  <c r="J5067" i="13"/>
  <c r="I5067" i="13"/>
  <c r="M17" i="18" s="1"/>
  <c r="J5059" i="13"/>
  <c r="I5059" i="13"/>
  <c r="M9" i="18" s="1"/>
  <c r="L506" i="18"/>
  <c r="J5051" i="13"/>
  <c r="I5051" i="13"/>
  <c r="J5043" i="13"/>
  <c r="I5043" i="13"/>
  <c r="L498" i="18" s="1"/>
  <c r="J5035" i="13"/>
  <c r="I5035" i="13"/>
  <c r="L490" i="18" s="1"/>
  <c r="J5027" i="13"/>
  <c r="I5027" i="13"/>
  <c r="L482" i="18" s="1"/>
  <c r="J5019" i="13"/>
  <c r="I5019" i="13"/>
  <c r="L474" i="18" s="1"/>
  <c r="J5011" i="13"/>
  <c r="I5011" i="13"/>
  <c r="L466" i="18" s="1"/>
  <c r="J5003" i="13"/>
  <c r="I5003" i="13"/>
  <c r="L458" i="18" s="1"/>
  <c r="J4995" i="13"/>
  <c r="I4995" i="13"/>
  <c r="L450" i="18" s="1"/>
  <c r="J4987" i="13"/>
  <c r="I4987" i="13"/>
  <c r="L442" i="18" s="1"/>
  <c r="J4979" i="13"/>
  <c r="I4979" i="13"/>
  <c r="L434" i="18" s="1"/>
  <c r="J4971" i="13"/>
  <c r="I4971" i="13"/>
  <c r="L426" i="18" s="1"/>
  <c r="J4963" i="13"/>
  <c r="I4963" i="13"/>
  <c r="L418" i="18" s="1"/>
  <c r="J4955" i="13"/>
  <c r="I4955" i="13"/>
  <c r="L410" i="18" s="1"/>
  <c r="J4947" i="13"/>
  <c r="I4947" i="13"/>
  <c r="L402" i="18" s="1"/>
  <c r="J4939" i="13"/>
  <c r="I4939" i="13"/>
  <c r="L394" i="18" s="1"/>
  <c r="J4931" i="13"/>
  <c r="I4931" i="13"/>
  <c r="L386" i="18" s="1"/>
  <c r="J4923" i="13"/>
  <c r="I4923" i="13"/>
  <c r="L378" i="18" s="1"/>
  <c r="J4915" i="13"/>
  <c r="I4915" i="13"/>
  <c r="L370" i="18" s="1"/>
  <c r="J4907" i="13"/>
  <c r="I4907" i="13"/>
  <c r="L362" i="18" s="1"/>
  <c r="J4899" i="13"/>
  <c r="I4899" i="13"/>
  <c r="L354" i="18" s="1"/>
  <c r="J4891" i="13"/>
  <c r="I4891" i="13"/>
  <c r="L346" i="18" s="1"/>
  <c r="J4883" i="13"/>
  <c r="I4883" i="13"/>
  <c r="L338" i="18" s="1"/>
  <c r="J4875" i="13"/>
  <c r="I4875" i="13"/>
  <c r="L330" i="18" s="1"/>
  <c r="J4867" i="13"/>
  <c r="I4867" i="13"/>
  <c r="L322" i="18" s="1"/>
  <c r="J4859" i="13"/>
  <c r="I4859" i="13"/>
  <c r="L314" i="18" s="1"/>
  <c r="J4851" i="13"/>
  <c r="I4851" i="13"/>
  <c r="L306" i="18" s="1"/>
  <c r="J4843" i="13"/>
  <c r="I4843" i="13"/>
  <c r="L298" i="18" s="1"/>
  <c r="J4835" i="13"/>
  <c r="I4835" i="13"/>
  <c r="L290" i="18" s="1"/>
  <c r="J4827" i="13"/>
  <c r="I4827" i="13"/>
  <c r="L282" i="18" s="1"/>
  <c r="J4819" i="13"/>
  <c r="I4819" i="13"/>
  <c r="L274" i="18" s="1"/>
  <c r="J4811" i="13"/>
  <c r="I4811" i="13"/>
  <c r="L266" i="18" s="1"/>
  <c r="J4803" i="13"/>
  <c r="I4803" i="13"/>
  <c r="L258" i="18" s="1"/>
  <c r="J4795" i="13"/>
  <c r="I4795" i="13"/>
  <c r="L250" i="18" s="1"/>
  <c r="J4787" i="13"/>
  <c r="I4787" i="13"/>
  <c r="L242" i="18" s="1"/>
  <c r="J4779" i="13"/>
  <c r="I4779" i="13"/>
  <c r="L234" i="18" s="1"/>
  <c r="J4771" i="13"/>
  <c r="I4771" i="13"/>
  <c r="L226" i="18" s="1"/>
  <c r="J4763" i="13"/>
  <c r="I4763" i="13"/>
  <c r="L218" i="18" s="1"/>
  <c r="J4755" i="13"/>
  <c r="I4755" i="13"/>
  <c r="L210" i="18" s="1"/>
  <c r="J4747" i="13"/>
  <c r="I4747" i="13"/>
  <c r="L202" i="18" s="1"/>
  <c r="J4739" i="13"/>
  <c r="I4739" i="13"/>
  <c r="L194" i="18" s="1"/>
  <c r="J4731" i="13"/>
  <c r="I4731" i="13"/>
  <c r="L186" i="18" s="1"/>
  <c r="J4723" i="13"/>
  <c r="I4723" i="13"/>
  <c r="L178" i="18" s="1"/>
  <c r="J4715" i="13"/>
  <c r="I4715" i="13"/>
  <c r="L170" i="18" s="1"/>
  <c r="J4707" i="13"/>
  <c r="I4707" i="13"/>
  <c r="L162" i="18" s="1"/>
  <c r="J4699" i="13"/>
  <c r="I4699" i="13"/>
  <c r="L154" i="18" s="1"/>
  <c r="J4691" i="13"/>
  <c r="I4691" i="13"/>
  <c r="L146" i="18" s="1"/>
  <c r="J4683" i="13"/>
  <c r="I4683" i="13"/>
  <c r="L138" i="18" s="1"/>
  <c r="J4675" i="13"/>
  <c r="I4675" i="13"/>
  <c r="L130" i="18" s="1"/>
  <c r="J4667" i="13"/>
  <c r="I4667" i="13"/>
  <c r="L122" i="18" s="1"/>
  <c r="J4659" i="13"/>
  <c r="I4659" i="13"/>
  <c r="L114" i="18" s="1"/>
  <c r="J4651" i="13"/>
  <c r="I4651" i="13"/>
  <c r="L106" i="18" s="1"/>
  <c r="J4643" i="13"/>
  <c r="I4643" i="13"/>
  <c r="L98" i="18" s="1"/>
  <c r="J4635" i="13"/>
  <c r="I4635" i="13"/>
  <c r="L90" i="18" s="1"/>
  <c r="J4627" i="13"/>
  <c r="I4627" i="13"/>
  <c r="L82" i="18" s="1"/>
  <c r="J4619" i="13"/>
  <c r="I4619" i="13"/>
  <c r="L74" i="18" s="1"/>
  <c r="J4611" i="13"/>
  <c r="I4611" i="13"/>
  <c r="L66" i="18" s="1"/>
  <c r="J4603" i="13"/>
  <c r="I4603" i="13"/>
  <c r="L58" i="18" s="1"/>
  <c r="J4595" i="13"/>
  <c r="I4595" i="13"/>
  <c r="L50" i="18" s="1"/>
  <c r="J4587" i="13"/>
  <c r="I4587" i="13"/>
  <c r="L42" i="18" s="1"/>
  <c r="J4579" i="13"/>
  <c r="I4579" i="13"/>
  <c r="L34" i="18" s="1"/>
  <c r="J4571" i="13"/>
  <c r="I4571" i="13"/>
  <c r="L26" i="18" s="1"/>
  <c r="J4563" i="13"/>
  <c r="I4563" i="13"/>
  <c r="L18" i="18" s="1"/>
  <c r="J4555" i="13"/>
  <c r="I4555" i="13"/>
  <c r="L10" i="18" s="1"/>
  <c r="J4547" i="13"/>
  <c r="I4547" i="13"/>
  <c r="L2" i="18" s="1"/>
  <c r="J4539" i="13"/>
  <c r="I4539" i="13"/>
  <c r="K499" i="18" s="1"/>
  <c r="J4531" i="13"/>
  <c r="I4531" i="13"/>
  <c r="K491" i="18" s="1"/>
  <c r="J4523" i="13"/>
  <c r="I4523" i="13"/>
  <c r="K483" i="18" s="1"/>
  <c r="J4515" i="13"/>
  <c r="I4515" i="13"/>
  <c r="K475" i="18" s="1"/>
  <c r="J4507" i="13"/>
  <c r="I4507" i="13"/>
  <c r="K467" i="18" s="1"/>
  <c r="J4499" i="13"/>
  <c r="I4499" i="13"/>
  <c r="K459" i="18" s="1"/>
  <c r="J4491" i="13"/>
  <c r="I4491" i="13"/>
  <c r="K451" i="18" s="1"/>
  <c r="J4483" i="13"/>
  <c r="I4483" i="13"/>
  <c r="K443" i="18" s="1"/>
  <c r="J4475" i="13"/>
  <c r="I4475" i="13"/>
  <c r="K435" i="18" s="1"/>
  <c r="J4467" i="13"/>
  <c r="I4467" i="13"/>
  <c r="K427" i="18" s="1"/>
  <c r="J4459" i="13"/>
  <c r="I4459" i="13"/>
  <c r="K419" i="18" s="1"/>
  <c r="J4451" i="13"/>
  <c r="I4451" i="13"/>
  <c r="K411" i="18" s="1"/>
  <c r="J4443" i="13"/>
  <c r="I4443" i="13"/>
  <c r="K403" i="18" s="1"/>
  <c r="J4435" i="13"/>
  <c r="I4435" i="13"/>
  <c r="K395" i="18" s="1"/>
  <c r="J4427" i="13"/>
  <c r="I4427" i="13"/>
  <c r="K387" i="18" s="1"/>
  <c r="J4419" i="13"/>
  <c r="I4419" i="13"/>
  <c r="K379" i="18" s="1"/>
  <c r="J4411" i="13"/>
  <c r="I4411" i="13"/>
  <c r="K371" i="18" s="1"/>
  <c r="J4403" i="13"/>
  <c r="I4403" i="13"/>
  <c r="K363" i="18" s="1"/>
  <c r="J4395" i="13"/>
  <c r="I4395" i="13"/>
  <c r="K355" i="18" s="1"/>
  <c r="J4387" i="13"/>
  <c r="I4387" i="13"/>
  <c r="K347" i="18" s="1"/>
  <c r="J4379" i="13"/>
  <c r="I4379" i="13"/>
  <c r="K339" i="18" s="1"/>
  <c r="J4371" i="13"/>
  <c r="I4371" i="13"/>
  <c r="K331" i="18" s="1"/>
  <c r="J4363" i="13"/>
  <c r="I4363" i="13"/>
  <c r="K323" i="18" s="1"/>
  <c r="J4355" i="13"/>
  <c r="I4355" i="13"/>
  <c r="K315" i="18" s="1"/>
  <c r="J4347" i="13"/>
  <c r="I4347" i="13"/>
  <c r="K307" i="18" s="1"/>
  <c r="J4339" i="13"/>
  <c r="I4339" i="13"/>
  <c r="K299" i="18" s="1"/>
  <c r="J4331" i="13"/>
  <c r="I4331" i="13"/>
  <c r="K291" i="18" s="1"/>
  <c r="J4323" i="13"/>
  <c r="I4323" i="13"/>
  <c r="K283" i="18" s="1"/>
  <c r="J4315" i="13"/>
  <c r="I4315" i="13"/>
  <c r="K275" i="18" s="1"/>
  <c r="J4307" i="13"/>
  <c r="I4307" i="13"/>
  <c r="K267" i="18" s="1"/>
  <c r="J4299" i="13"/>
  <c r="I4299" i="13"/>
  <c r="K259" i="18" s="1"/>
  <c r="J4291" i="13"/>
  <c r="I4291" i="13"/>
  <c r="K251" i="18" s="1"/>
  <c r="J4283" i="13"/>
  <c r="I4283" i="13"/>
  <c r="K243" i="18" s="1"/>
  <c r="J4275" i="13"/>
  <c r="I4275" i="13"/>
  <c r="K235" i="18" s="1"/>
  <c r="J4267" i="13"/>
  <c r="I4267" i="13"/>
  <c r="K227" i="18" s="1"/>
  <c r="J4259" i="13"/>
  <c r="I4259" i="13"/>
  <c r="K219" i="18" s="1"/>
  <c r="J4251" i="13"/>
  <c r="I4251" i="13"/>
  <c r="K211" i="18" s="1"/>
  <c r="J4243" i="13"/>
  <c r="I4243" i="13"/>
  <c r="K203" i="18" s="1"/>
  <c r="J4235" i="13"/>
  <c r="I4235" i="13"/>
  <c r="K195" i="18" s="1"/>
  <c r="J4227" i="13"/>
  <c r="I4227" i="13"/>
  <c r="K187" i="18" s="1"/>
  <c r="J4219" i="13"/>
  <c r="I4219" i="13"/>
  <c r="K179" i="18" s="1"/>
  <c r="J4211" i="13"/>
  <c r="I4211" i="13"/>
  <c r="K171" i="18" s="1"/>
  <c r="J4203" i="13"/>
  <c r="I4203" i="13"/>
  <c r="K163" i="18" s="1"/>
  <c r="J4195" i="13"/>
  <c r="I4195" i="13"/>
  <c r="K155" i="18" s="1"/>
  <c r="J4187" i="13"/>
  <c r="I4187" i="13"/>
  <c r="K147" i="18" s="1"/>
  <c r="J4179" i="13"/>
  <c r="I4179" i="13"/>
  <c r="K139" i="18" s="1"/>
  <c r="J4171" i="13"/>
  <c r="I4171" i="13"/>
  <c r="K131" i="18" s="1"/>
  <c r="J4163" i="13"/>
  <c r="I4163" i="13"/>
  <c r="K123" i="18" s="1"/>
  <c r="K115" i="18"/>
  <c r="J4155" i="13"/>
  <c r="I4155" i="13"/>
  <c r="J4147" i="13"/>
  <c r="I4147" i="13"/>
  <c r="K107" i="18" s="1"/>
  <c r="J4139" i="13"/>
  <c r="I4139" i="13"/>
  <c r="K99" i="18" s="1"/>
  <c r="J4131" i="13"/>
  <c r="I4131" i="13"/>
  <c r="K91" i="18" s="1"/>
  <c r="J4123" i="13"/>
  <c r="I4123" i="13"/>
  <c r="K83" i="18" s="1"/>
  <c r="J4115" i="13"/>
  <c r="I4115" i="13"/>
  <c r="K75" i="18" s="1"/>
  <c r="J4107" i="13"/>
  <c r="I4107" i="13"/>
  <c r="K67" i="18" s="1"/>
  <c r="J4099" i="13"/>
  <c r="I4099" i="13"/>
  <c r="K59" i="18" s="1"/>
  <c r="J4091" i="13"/>
  <c r="I4091" i="13"/>
  <c r="K51" i="18" s="1"/>
  <c r="J4083" i="13"/>
  <c r="I4083" i="13"/>
  <c r="K43" i="18" s="1"/>
  <c r="J4075" i="13"/>
  <c r="I4075" i="13"/>
  <c r="K35" i="18" s="1"/>
  <c r="J4067" i="13"/>
  <c r="I4067" i="13"/>
  <c r="K27" i="18" s="1"/>
  <c r="J4059" i="13"/>
  <c r="I4059" i="13"/>
  <c r="K19" i="18" s="1"/>
  <c r="J4051" i="13"/>
  <c r="I4051" i="13"/>
  <c r="K11" i="18" s="1"/>
  <c r="J4043" i="13"/>
  <c r="I4043" i="13"/>
  <c r="K3" i="18" s="1"/>
  <c r="J4035" i="13"/>
  <c r="I4035" i="13"/>
  <c r="J500" i="18" s="1"/>
  <c r="J492" i="18"/>
  <c r="J4027" i="13"/>
  <c r="I4027" i="13"/>
  <c r="J4019" i="13"/>
  <c r="I4019" i="13"/>
  <c r="J484" i="18" s="1"/>
  <c r="J4011" i="13"/>
  <c r="I4011" i="13"/>
  <c r="J476" i="18" s="1"/>
  <c r="J4003" i="13"/>
  <c r="I4003" i="13"/>
  <c r="J468" i="18" s="1"/>
  <c r="J3995" i="13"/>
  <c r="I3995" i="13"/>
  <c r="J460" i="18" s="1"/>
  <c r="J3987" i="13"/>
  <c r="I3987" i="13"/>
  <c r="J452" i="18" s="1"/>
  <c r="J3979" i="13"/>
  <c r="I3979" i="13"/>
  <c r="J444" i="18" s="1"/>
  <c r="J3971" i="13"/>
  <c r="I3971" i="13"/>
  <c r="J436" i="18" s="1"/>
  <c r="J3963" i="13"/>
  <c r="I3963" i="13"/>
  <c r="J428" i="18" s="1"/>
  <c r="J3955" i="13"/>
  <c r="I3955" i="13"/>
  <c r="J420" i="18" s="1"/>
  <c r="J3947" i="13"/>
  <c r="I3947" i="13"/>
  <c r="J412" i="18" s="1"/>
  <c r="J3939" i="13"/>
  <c r="I3939" i="13"/>
  <c r="J404" i="18" s="1"/>
  <c r="J3931" i="13"/>
  <c r="I3931" i="13"/>
  <c r="J396" i="18" s="1"/>
  <c r="J3923" i="13"/>
  <c r="I3923" i="13"/>
  <c r="J388" i="18" s="1"/>
  <c r="J3915" i="13"/>
  <c r="I3915" i="13"/>
  <c r="J380" i="18" s="1"/>
  <c r="J3907" i="13"/>
  <c r="I3907" i="13"/>
  <c r="J372" i="18" s="1"/>
  <c r="J3899" i="13"/>
  <c r="I3899" i="13"/>
  <c r="J364" i="18" s="1"/>
  <c r="J3891" i="13"/>
  <c r="I3891" i="13"/>
  <c r="J356" i="18" s="1"/>
  <c r="J3883" i="13"/>
  <c r="I3883" i="13"/>
  <c r="J348" i="18" s="1"/>
  <c r="J3875" i="13"/>
  <c r="I3875" i="13"/>
  <c r="J340" i="18" s="1"/>
  <c r="J3867" i="13"/>
  <c r="I3867" i="13"/>
  <c r="J332" i="18" s="1"/>
  <c r="J3859" i="13"/>
  <c r="I3859" i="13"/>
  <c r="J324" i="18" s="1"/>
  <c r="J3851" i="13"/>
  <c r="I3851" i="13"/>
  <c r="J316" i="18" s="1"/>
  <c r="J3843" i="13"/>
  <c r="I3843" i="13"/>
  <c r="J308" i="18" s="1"/>
  <c r="J3835" i="13"/>
  <c r="I3835" i="13"/>
  <c r="J300" i="18" s="1"/>
  <c r="J3827" i="13"/>
  <c r="I3827" i="13"/>
  <c r="J292" i="18" s="1"/>
  <c r="J3819" i="13"/>
  <c r="I3819" i="13"/>
  <c r="J284" i="18" s="1"/>
  <c r="J3811" i="13"/>
  <c r="I3811" i="13"/>
  <c r="J276" i="18" s="1"/>
  <c r="J3803" i="13"/>
  <c r="I3803" i="13"/>
  <c r="J268" i="18" s="1"/>
  <c r="J3795" i="13"/>
  <c r="I3795" i="13"/>
  <c r="J260" i="18" s="1"/>
  <c r="J3787" i="13"/>
  <c r="I3787" i="13"/>
  <c r="J252" i="18" s="1"/>
  <c r="J3779" i="13"/>
  <c r="I3779" i="13"/>
  <c r="J244" i="18" s="1"/>
  <c r="J3771" i="13"/>
  <c r="I3771" i="13"/>
  <c r="J236" i="18" s="1"/>
  <c r="J3763" i="13"/>
  <c r="I3763" i="13"/>
  <c r="J228" i="18" s="1"/>
  <c r="J3755" i="13"/>
  <c r="I3755" i="13"/>
  <c r="J220" i="18" s="1"/>
  <c r="J3747" i="13"/>
  <c r="I3747" i="13"/>
  <c r="J212" i="18" s="1"/>
  <c r="J3739" i="13"/>
  <c r="I3739" i="13"/>
  <c r="J204" i="18" s="1"/>
  <c r="J3731" i="13"/>
  <c r="I3731" i="13"/>
  <c r="J196" i="18" s="1"/>
  <c r="J3723" i="13"/>
  <c r="I3723" i="13"/>
  <c r="J188" i="18" s="1"/>
  <c r="J3715" i="13"/>
  <c r="I3715" i="13"/>
  <c r="J180" i="18" s="1"/>
  <c r="J3707" i="13"/>
  <c r="I3707" i="13"/>
  <c r="J172" i="18" s="1"/>
  <c r="J3699" i="13"/>
  <c r="I3699" i="13"/>
  <c r="J164" i="18" s="1"/>
  <c r="J3691" i="13"/>
  <c r="I3691" i="13"/>
  <c r="J156" i="18" s="1"/>
  <c r="J3683" i="13"/>
  <c r="I3683" i="13"/>
  <c r="J148" i="18" s="1"/>
  <c r="J3675" i="13"/>
  <c r="I3675" i="13"/>
  <c r="J140" i="18" s="1"/>
  <c r="J3667" i="13"/>
  <c r="I3667" i="13"/>
  <c r="J132" i="18" s="1"/>
  <c r="J3659" i="13"/>
  <c r="I3659" i="13"/>
  <c r="J124" i="18" s="1"/>
  <c r="J3651" i="13"/>
  <c r="I3651" i="13"/>
  <c r="J116" i="18" s="1"/>
  <c r="J3643" i="13"/>
  <c r="I3643" i="13"/>
  <c r="J108" i="18" s="1"/>
  <c r="J3635" i="13"/>
  <c r="I3635" i="13"/>
  <c r="J100" i="18" s="1"/>
  <c r="J3627" i="13"/>
  <c r="I3627" i="13"/>
  <c r="J92" i="18" s="1"/>
  <c r="J3619" i="13"/>
  <c r="I3619" i="13"/>
  <c r="J84" i="18" s="1"/>
  <c r="J3611" i="13"/>
  <c r="I3611" i="13"/>
  <c r="J76" i="18" s="1"/>
  <c r="J3603" i="13"/>
  <c r="I3603" i="13"/>
  <c r="J68" i="18" s="1"/>
  <c r="J3595" i="13"/>
  <c r="I3595" i="13"/>
  <c r="J60" i="18" s="1"/>
  <c r="J3587" i="13"/>
  <c r="I3587" i="13"/>
  <c r="J52" i="18" s="1"/>
  <c r="J3579" i="13"/>
  <c r="I3579" i="13"/>
  <c r="J44" i="18" s="1"/>
  <c r="J3571" i="13"/>
  <c r="I3571" i="13"/>
  <c r="J36" i="18" s="1"/>
  <c r="J3563" i="13"/>
  <c r="I3563" i="13"/>
  <c r="J28" i="18" s="1"/>
  <c r="J3555" i="13"/>
  <c r="I3555" i="13"/>
  <c r="J20" i="18" s="1"/>
  <c r="J3547" i="13"/>
  <c r="I3547" i="13"/>
  <c r="J12" i="18" s="1"/>
  <c r="J3539" i="13"/>
  <c r="I3539" i="13"/>
  <c r="J4" i="18" s="1"/>
  <c r="J3531" i="13"/>
  <c r="I3531" i="13"/>
  <c r="I501" i="18" s="1"/>
  <c r="J3523" i="13"/>
  <c r="I3523" i="13"/>
  <c r="I493" i="18" s="1"/>
  <c r="J3515" i="13"/>
  <c r="I3515" i="13"/>
  <c r="I485" i="18" s="1"/>
  <c r="J3507" i="13"/>
  <c r="I3507" i="13"/>
  <c r="I477" i="18" s="1"/>
  <c r="J3499" i="13"/>
  <c r="I3499" i="13"/>
  <c r="I469" i="18" s="1"/>
  <c r="J3491" i="13"/>
  <c r="I3491" i="13"/>
  <c r="I461" i="18" s="1"/>
  <c r="J3483" i="13"/>
  <c r="I3483" i="13"/>
  <c r="I453" i="18" s="1"/>
  <c r="J3475" i="13"/>
  <c r="I3475" i="13"/>
  <c r="I445" i="18" s="1"/>
  <c r="J3467" i="13"/>
  <c r="I3467" i="13"/>
  <c r="I437" i="18" s="1"/>
  <c r="J3459" i="13"/>
  <c r="I3459" i="13"/>
  <c r="I429" i="18" s="1"/>
  <c r="J3451" i="13"/>
  <c r="I3451" i="13"/>
  <c r="I421" i="18" s="1"/>
  <c r="J3443" i="13"/>
  <c r="I3443" i="13"/>
  <c r="I413" i="18" s="1"/>
  <c r="J3435" i="13"/>
  <c r="I3435" i="13"/>
  <c r="I405" i="18" s="1"/>
  <c r="J3427" i="13"/>
  <c r="I3427" i="13"/>
  <c r="I397" i="18" s="1"/>
  <c r="J3419" i="13"/>
  <c r="I3419" i="13"/>
  <c r="I389" i="18" s="1"/>
  <c r="J3411" i="13"/>
  <c r="I3411" i="13"/>
  <c r="I381" i="18" s="1"/>
  <c r="J3403" i="13"/>
  <c r="I3403" i="13"/>
  <c r="I373" i="18" s="1"/>
  <c r="J3395" i="13"/>
  <c r="I3395" i="13"/>
  <c r="I365" i="18" s="1"/>
  <c r="J3387" i="13"/>
  <c r="I3387" i="13"/>
  <c r="I357" i="18" s="1"/>
  <c r="J3379" i="13"/>
  <c r="I3379" i="13"/>
  <c r="I349" i="18" s="1"/>
  <c r="J3371" i="13"/>
  <c r="I3371" i="13"/>
  <c r="I341" i="18" s="1"/>
  <c r="J3363" i="13"/>
  <c r="I3363" i="13"/>
  <c r="I333" i="18" s="1"/>
  <c r="J3355" i="13"/>
  <c r="I3355" i="13"/>
  <c r="I325" i="18" s="1"/>
  <c r="J3347" i="13"/>
  <c r="I3347" i="13"/>
  <c r="I317" i="18" s="1"/>
  <c r="J3339" i="13"/>
  <c r="I3339" i="13"/>
  <c r="I309" i="18" s="1"/>
  <c r="J3331" i="13"/>
  <c r="I3331" i="13"/>
  <c r="I301" i="18" s="1"/>
  <c r="J3323" i="13"/>
  <c r="I3323" i="13"/>
  <c r="I293" i="18" s="1"/>
  <c r="J3315" i="13"/>
  <c r="I3315" i="13"/>
  <c r="I285" i="18" s="1"/>
  <c r="J3307" i="13"/>
  <c r="I3307" i="13"/>
  <c r="I277" i="18" s="1"/>
  <c r="J3299" i="13"/>
  <c r="I3299" i="13"/>
  <c r="I269" i="18" s="1"/>
  <c r="J3291" i="13"/>
  <c r="I3291" i="13"/>
  <c r="I261" i="18" s="1"/>
  <c r="J3283" i="13"/>
  <c r="I3283" i="13"/>
  <c r="I253" i="18" s="1"/>
  <c r="J3275" i="13"/>
  <c r="I3275" i="13"/>
  <c r="I245" i="18" s="1"/>
  <c r="J3267" i="13"/>
  <c r="I3267" i="13"/>
  <c r="I237" i="18" s="1"/>
  <c r="J3259" i="13"/>
  <c r="I3259" i="13"/>
  <c r="I229" i="18" s="1"/>
  <c r="J3251" i="13"/>
  <c r="I3251" i="13"/>
  <c r="I221" i="18" s="1"/>
  <c r="J3243" i="13"/>
  <c r="I3243" i="13"/>
  <c r="I213" i="18" s="1"/>
  <c r="J3235" i="13"/>
  <c r="I3235" i="13"/>
  <c r="I205" i="18" s="1"/>
  <c r="J3227" i="13"/>
  <c r="I3227" i="13"/>
  <c r="I197" i="18" s="1"/>
  <c r="I189" i="18"/>
  <c r="J3219" i="13"/>
  <c r="I3219" i="13"/>
  <c r="J3211" i="13"/>
  <c r="I3211" i="13"/>
  <c r="I181" i="18" s="1"/>
  <c r="J3203" i="13"/>
  <c r="I3203" i="13"/>
  <c r="I173" i="18" s="1"/>
  <c r="J3195" i="13"/>
  <c r="I3195" i="13"/>
  <c r="I165" i="18" s="1"/>
  <c r="J3187" i="13"/>
  <c r="I3187" i="13"/>
  <c r="I157" i="18" s="1"/>
  <c r="J3179" i="13"/>
  <c r="I3179" i="13"/>
  <c r="I149" i="18" s="1"/>
  <c r="J3171" i="13"/>
  <c r="I3171" i="13"/>
  <c r="I141" i="18" s="1"/>
  <c r="J3163" i="13"/>
  <c r="I3163" i="13"/>
  <c r="I133" i="18" s="1"/>
  <c r="J3155" i="13"/>
  <c r="I3155" i="13"/>
  <c r="I125" i="18" s="1"/>
  <c r="J3147" i="13"/>
  <c r="I3147" i="13"/>
  <c r="I117" i="18" s="1"/>
  <c r="J3139" i="13"/>
  <c r="I3139" i="13"/>
  <c r="I109" i="18" s="1"/>
  <c r="J3131" i="13"/>
  <c r="I3131" i="13"/>
  <c r="I101" i="18" s="1"/>
  <c r="J3123" i="13"/>
  <c r="I3123" i="13"/>
  <c r="I93" i="18" s="1"/>
  <c r="J3115" i="13"/>
  <c r="I3115" i="13"/>
  <c r="I85" i="18" s="1"/>
  <c r="J3107" i="13"/>
  <c r="I3107" i="13"/>
  <c r="I77" i="18" s="1"/>
  <c r="J3099" i="13"/>
  <c r="I3099" i="13"/>
  <c r="I69" i="18" s="1"/>
  <c r="J3091" i="13"/>
  <c r="I3091" i="13"/>
  <c r="I61" i="18" s="1"/>
  <c r="J3083" i="13"/>
  <c r="I3083" i="13"/>
  <c r="I53" i="18" s="1"/>
  <c r="J3075" i="13"/>
  <c r="I3075" i="13"/>
  <c r="I45" i="18" s="1"/>
  <c r="J3067" i="13"/>
  <c r="I3067" i="13"/>
  <c r="I37" i="18" s="1"/>
  <c r="J3059" i="13"/>
  <c r="I3059" i="13"/>
  <c r="I29" i="18" s="1"/>
  <c r="J3051" i="13"/>
  <c r="I3051" i="13"/>
  <c r="I21" i="18" s="1"/>
  <c r="J3043" i="13"/>
  <c r="I3043" i="13"/>
  <c r="I13" i="18" s="1"/>
  <c r="J3035" i="13"/>
  <c r="I3035" i="13"/>
  <c r="I5" i="18" s="1"/>
  <c r="J3027" i="13"/>
  <c r="I3027" i="13"/>
  <c r="H502" i="18" s="1"/>
  <c r="J3019" i="13"/>
  <c r="I3019" i="13"/>
  <c r="H494" i="18" s="1"/>
  <c r="J3011" i="13"/>
  <c r="I3011" i="13"/>
  <c r="H486" i="18" s="1"/>
  <c r="J3003" i="13"/>
  <c r="I3003" i="13"/>
  <c r="H478" i="18" s="1"/>
  <c r="J2995" i="13"/>
  <c r="I2995" i="13"/>
  <c r="H470" i="18" s="1"/>
  <c r="J2987" i="13"/>
  <c r="I2987" i="13"/>
  <c r="H462" i="18" s="1"/>
  <c r="J2979" i="13"/>
  <c r="I2979" i="13"/>
  <c r="H454" i="18" s="1"/>
  <c r="J2971" i="13"/>
  <c r="I2971" i="13"/>
  <c r="H446" i="18" s="1"/>
  <c r="J2963" i="13"/>
  <c r="I2963" i="13"/>
  <c r="H438" i="18" s="1"/>
  <c r="J2955" i="13"/>
  <c r="I2955" i="13"/>
  <c r="H430" i="18" s="1"/>
  <c r="J2947" i="13"/>
  <c r="I2947" i="13"/>
  <c r="H422" i="18" s="1"/>
  <c r="J2939" i="13"/>
  <c r="I2939" i="13"/>
  <c r="H414" i="18" s="1"/>
  <c r="J2931" i="13"/>
  <c r="I2931" i="13"/>
  <c r="H406" i="18" s="1"/>
  <c r="J2923" i="13"/>
  <c r="I2923" i="13"/>
  <c r="H398" i="18" s="1"/>
  <c r="J2915" i="13"/>
  <c r="I2915" i="13"/>
  <c r="H390" i="18" s="1"/>
  <c r="J2907" i="13"/>
  <c r="I2907" i="13"/>
  <c r="H382" i="18" s="1"/>
  <c r="J2899" i="13"/>
  <c r="I2899" i="13"/>
  <c r="H374" i="18" s="1"/>
  <c r="J2891" i="13"/>
  <c r="I2891" i="13"/>
  <c r="H366" i="18" s="1"/>
  <c r="J2883" i="13"/>
  <c r="I2883" i="13"/>
  <c r="H358" i="18" s="1"/>
  <c r="J2875" i="13"/>
  <c r="I2875" i="13"/>
  <c r="H350" i="18" s="1"/>
  <c r="J2867" i="13"/>
  <c r="I2867" i="13"/>
  <c r="H342" i="18" s="1"/>
  <c r="J2859" i="13"/>
  <c r="I2859" i="13"/>
  <c r="H334" i="18" s="1"/>
  <c r="J2851" i="13"/>
  <c r="I2851" i="13"/>
  <c r="H326" i="18" s="1"/>
  <c r="J2843" i="13"/>
  <c r="I2843" i="13"/>
  <c r="H318" i="18" s="1"/>
  <c r="J2835" i="13"/>
  <c r="I2835" i="13"/>
  <c r="H310" i="18" s="1"/>
  <c r="J2827" i="13"/>
  <c r="I2827" i="13"/>
  <c r="H302" i="18" s="1"/>
  <c r="J2819" i="13"/>
  <c r="I2819" i="13"/>
  <c r="H294" i="18" s="1"/>
  <c r="H286" i="18"/>
  <c r="J2811" i="13"/>
  <c r="I2811" i="13"/>
  <c r="J2803" i="13"/>
  <c r="I2803" i="13"/>
  <c r="H278" i="18" s="1"/>
  <c r="J2795" i="13"/>
  <c r="I2795" i="13"/>
  <c r="H270" i="18" s="1"/>
  <c r="J2787" i="13"/>
  <c r="I2787" i="13"/>
  <c r="H262" i="18" s="1"/>
  <c r="J2779" i="13"/>
  <c r="I2779" i="13"/>
  <c r="H254" i="18" s="1"/>
  <c r="J2771" i="13"/>
  <c r="I2771" i="13"/>
  <c r="H246" i="18" s="1"/>
  <c r="J2763" i="13"/>
  <c r="I2763" i="13"/>
  <c r="H238" i="18" s="1"/>
  <c r="J2755" i="13"/>
  <c r="I2755" i="13"/>
  <c r="H230" i="18" s="1"/>
  <c r="J2747" i="13"/>
  <c r="I2747" i="13"/>
  <c r="H222" i="18" s="1"/>
  <c r="J2739" i="13"/>
  <c r="I2739" i="13"/>
  <c r="H214" i="18" s="1"/>
  <c r="J2731" i="13"/>
  <c r="I2731" i="13"/>
  <c r="H206" i="18" s="1"/>
  <c r="J2723" i="13"/>
  <c r="I2723" i="13"/>
  <c r="H198" i="18" s="1"/>
  <c r="J2715" i="13"/>
  <c r="I2715" i="13"/>
  <c r="H190" i="18" s="1"/>
  <c r="H182" i="18"/>
  <c r="J2707" i="13"/>
  <c r="I2707" i="13"/>
  <c r="J2699" i="13"/>
  <c r="I2699" i="13"/>
  <c r="H174" i="18" s="1"/>
  <c r="J2691" i="13"/>
  <c r="I2691" i="13"/>
  <c r="H166" i="18" s="1"/>
  <c r="J2683" i="13"/>
  <c r="I2683" i="13"/>
  <c r="H158" i="18" s="1"/>
  <c r="J2675" i="13"/>
  <c r="I2675" i="13"/>
  <c r="H150" i="18" s="1"/>
  <c r="J2667" i="13"/>
  <c r="I2667" i="13"/>
  <c r="H142" i="18" s="1"/>
  <c r="J2659" i="13"/>
  <c r="I2659" i="13"/>
  <c r="H134" i="18" s="1"/>
  <c r="J2651" i="13"/>
  <c r="I2651" i="13"/>
  <c r="H126" i="18" s="1"/>
  <c r="J2643" i="13"/>
  <c r="I2643" i="13"/>
  <c r="H118" i="18" s="1"/>
  <c r="J2635" i="13"/>
  <c r="I2635" i="13"/>
  <c r="H110" i="18" s="1"/>
  <c r="J2627" i="13"/>
  <c r="I2627" i="13"/>
  <c r="H102" i="18" s="1"/>
  <c r="J2619" i="13"/>
  <c r="I2619" i="13"/>
  <c r="H94" i="18" s="1"/>
  <c r="J2611" i="13"/>
  <c r="I2611" i="13"/>
  <c r="H86" i="18" s="1"/>
  <c r="J2603" i="13"/>
  <c r="I2603" i="13"/>
  <c r="H78" i="18" s="1"/>
  <c r="J2595" i="13"/>
  <c r="I2595" i="13"/>
  <c r="H70" i="18" s="1"/>
  <c r="J2587" i="13"/>
  <c r="I2587" i="13"/>
  <c r="H62" i="18" s="1"/>
  <c r="H54" i="18"/>
  <c r="J2579" i="13"/>
  <c r="I2579" i="13"/>
  <c r="J2571" i="13"/>
  <c r="I2571" i="13"/>
  <c r="H46" i="18" s="1"/>
  <c r="J2563" i="13"/>
  <c r="I2563" i="13"/>
  <c r="H38" i="18" s="1"/>
  <c r="J2555" i="13"/>
  <c r="I2555" i="13"/>
  <c r="H30" i="18" s="1"/>
  <c r="J2547" i="13"/>
  <c r="I2547" i="13"/>
  <c r="H22" i="18" s="1"/>
  <c r="J2539" i="13"/>
  <c r="I2539" i="13"/>
  <c r="H14" i="18" s="1"/>
  <c r="J2531" i="13"/>
  <c r="I2531" i="13"/>
  <c r="H6" i="18" s="1"/>
  <c r="J2523" i="13"/>
  <c r="I2523" i="13"/>
  <c r="G503" i="18" s="1"/>
  <c r="J2515" i="13"/>
  <c r="I2515" i="13"/>
  <c r="G495" i="18" s="1"/>
  <c r="J2507" i="13"/>
  <c r="I2507" i="13"/>
  <c r="G487" i="18" s="1"/>
  <c r="J2499" i="13"/>
  <c r="I2499" i="13"/>
  <c r="G479" i="18" s="1"/>
  <c r="J2491" i="13"/>
  <c r="I2491" i="13"/>
  <c r="G471" i="18" s="1"/>
  <c r="J2483" i="13"/>
  <c r="I2483" i="13"/>
  <c r="G463" i="18" s="1"/>
  <c r="J2475" i="13"/>
  <c r="I2475" i="13"/>
  <c r="G455" i="18" s="1"/>
  <c r="J2467" i="13"/>
  <c r="I2467" i="13"/>
  <c r="G447" i="18" s="1"/>
  <c r="J2459" i="13"/>
  <c r="I2459" i="13"/>
  <c r="G439" i="18" s="1"/>
  <c r="J2451" i="13"/>
  <c r="I2451" i="13"/>
  <c r="G431" i="18" s="1"/>
  <c r="J2443" i="13"/>
  <c r="I2443" i="13"/>
  <c r="G423" i="18" s="1"/>
  <c r="J2435" i="13"/>
  <c r="I2435" i="13"/>
  <c r="G415" i="18" s="1"/>
  <c r="J2427" i="13"/>
  <c r="I2427" i="13"/>
  <c r="G407" i="18" s="1"/>
  <c r="J2419" i="13"/>
  <c r="I2419" i="13"/>
  <c r="G399" i="18" s="1"/>
  <c r="J2411" i="13"/>
  <c r="I2411" i="13"/>
  <c r="G391" i="18" s="1"/>
  <c r="J2403" i="13"/>
  <c r="I2403" i="13"/>
  <c r="G383" i="18" s="1"/>
  <c r="J2395" i="13"/>
  <c r="I2395" i="13"/>
  <c r="G375" i="18" s="1"/>
  <c r="J2387" i="13"/>
  <c r="I2387" i="13"/>
  <c r="G367" i="18" s="1"/>
  <c r="J2379" i="13"/>
  <c r="I2379" i="13"/>
  <c r="G359" i="18" s="1"/>
  <c r="J2371" i="13"/>
  <c r="I2371" i="13"/>
  <c r="G351" i="18" s="1"/>
  <c r="J2363" i="13"/>
  <c r="I2363" i="13"/>
  <c r="G343" i="18" s="1"/>
  <c r="J2355" i="13"/>
  <c r="I2355" i="13"/>
  <c r="G335" i="18" s="1"/>
  <c r="J2347" i="13"/>
  <c r="I2347" i="13"/>
  <c r="G327" i="18" s="1"/>
  <c r="J2339" i="13"/>
  <c r="I2339" i="13"/>
  <c r="G319" i="18" s="1"/>
  <c r="J2331" i="13"/>
  <c r="I2331" i="13"/>
  <c r="G311" i="18" s="1"/>
  <c r="J2323" i="13"/>
  <c r="I2323" i="13"/>
  <c r="G303" i="18" s="1"/>
  <c r="J2315" i="13"/>
  <c r="I2315" i="13"/>
  <c r="G295" i="18" s="1"/>
  <c r="J2307" i="13"/>
  <c r="I2307" i="13"/>
  <c r="G287" i="18" s="1"/>
  <c r="G279" i="18"/>
  <c r="J2299" i="13"/>
  <c r="I2299" i="13"/>
  <c r="J2291" i="13"/>
  <c r="I2291" i="13"/>
  <c r="G271" i="18" s="1"/>
  <c r="J2283" i="13"/>
  <c r="I2283" i="13"/>
  <c r="G263" i="18" s="1"/>
  <c r="J2275" i="13"/>
  <c r="I2275" i="13"/>
  <c r="G255" i="18" s="1"/>
  <c r="J2267" i="13"/>
  <c r="I2267" i="13"/>
  <c r="G247" i="18" s="1"/>
  <c r="J2259" i="13"/>
  <c r="I2259" i="13"/>
  <c r="G239" i="18" s="1"/>
  <c r="J2251" i="13"/>
  <c r="I2251" i="13"/>
  <c r="G231" i="18" s="1"/>
  <c r="J2243" i="13"/>
  <c r="I2243" i="13"/>
  <c r="G223" i="18" s="1"/>
  <c r="J2235" i="13"/>
  <c r="I2235" i="13"/>
  <c r="G215" i="18" s="1"/>
  <c r="J2227" i="13"/>
  <c r="I2227" i="13"/>
  <c r="G207" i="18" s="1"/>
  <c r="J2219" i="13"/>
  <c r="I2219" i="13"/>
  <c r="G199" i="18" s="1"/>
  <c r="J2211" i="13"/>
  <c r="I2211" i="13"/>
  <c r="G191" i="18" s="1"/>
  <c r="J2203" i="13"/>
  <c r="I2203" i="13"/>
  <c r="G183" i="18" s="1"/>
  <c r="J2195" i="13"/>
  <c r="I2195" i="13"/>
  <c r="G175" i="18" s="1"/>
  <c r="J2187" i="13"/>
  <c r="I2187" i="13"/>
  <c r="G167" i="18" s="1"/>
  <c r="J2179" i="13"/>
  <c r="I2179" i="13"/>
  <c r="G159" i="18" s="1"/>
  <c r="J2171" i="13"/>
  <c r="I2171" i="13"/>
  <c r="G151" i="18" s="1"/>
  <c r="J2163" i="13"/>
  <c r="I2163" i="13"/>
  <c r="G143" i="18" s="1"/>
  <c r="J2155" i="13"/>
  <c r="I2155" i="13"/>
  <c r="G135" i="18" s="1"/>
  <c r="J2147" i="13"/>
  <c r="I2147" i="13"/>
  <c r="G127" i="18" s="1"/>
  <c r="J2139" i="13"/>
  <c r="I2139" i="13"/>
  <c r="G119" i="18" s="1"/>
  <c r="J2131" i="13"/>
  <c r="I2131" i="13"/>
  <c r="G111" i="18" s="1"/>
  <c r="J2123" i="13"/>
  <c r="I2123" i="13"/>
  <c r="G103" i="18" s="1"/>
  <c r="J2115" i="13"/>
  <c r="I2115" i="13"/>
  <c r="G95" i="18" s="1"/>
  <c r="J2107" i="13"/>
  <c r="I2107" i="13"/>
  <c r="G87" i="18" s="1"/>
  <c r="J2099" i="13"/>
  <c r="I2099" i="13"/>
  <c r="G79" i="18" s="1"/>
  <c r="J2091" i="13"/>
  <c r="I2091" i="13"/>
  <c r="G71" i="18" s="1"/>
  <c r="J2083" i="13"/>
  <c r="I2083" i="13"/>
  <c r="G63" i="18" s="1"/>
  <c r="J2075" i="13"/>
  <c r="I2075" i="13"/>
  <c r="G55" i="18" s="1"/>
  <c r="J2067" i="13"/>
  <c r="I2067" i="13"/>
  <c r="G47" i="18" s="1"/>
  <c r="J2059" i="13"/>
  <c r="I2059" i="13"/>
  <c r="G39" i="18" s="1"/>
  <c r="J2051" i="13"/>
  <c r="I2051" i="13"/>
  <c r="G31" i="18" s="1"/>
  <c r="J2043" i="13"/>
  <c r="I2043" i="13"/>
  <c r="G23" i="18" s="1"/>
  <c r="J2035" i="13"/>
  <c r="I2035" i="13"/>
  <c r="G15" i="18" s="1"/>
  <c r="J2027" i="13"/>
  <c r="I2027" i="13"/>
  <c r="G7" i="18" s="1"/>
  <c r="J2019" i="13"/>
  <c r="I2019" i="13"/>
  <c r="F504" i="18" s="1"/>
  <c r="J2011" i="13"/>
  <c r="I2011" i="13"/>
  <c r="F496" i="18" s="1"/>
  <c r="J2003" i="13"/>
  <c r="I2003" i="13"/>
  <c r="F488" i="18" s="1"/>
  <c r="J1995" i="13"/>
  <c r="I1995" i="13"/>
  <c r="F480" i="18" s="1"/>
  <c r="J1987" i="13"/>
  <c r="I1987" i="13"/>
  <c r="F472" i="18" s="1"/>
  <c r="J1979" i="13"/>
  <c r="I1979" i="13"/>
  <c r="F464" i="18" s="1"/>
  <c r="J1971" i="13"/>
  <c r="I1971" i="13"/>
  <c r="F456" i="18" s="1"/>
  <c r="J1963" i="13"/>
  <c r="I1963" i="13"/>
  <c r="F448" i="18" s="1"/>
  <c r="J1955" i="13"/>
  <c r="I1955" i="13"/>
  <c r="F440" i="18" s="1"/>
  <c r="J1947" i="13"/>
  <c r="I1947" i="13"/>
  <c r="F432" i="18" s="1"/>
  <c r="J1939" i="13"/>
  <c r="I1939" i="13"/>
  <c r="F424" i="18" s="1"/>
  <c r="J1931" i="13"/>
  <c r="I1931" i="13"/>
  <c r="F416" i="18" s="1"/>
  <c r="J1923" i="13"/>
  <c r="I1923" i="13"/>
  <c r="F408" i="18" s="1"/>
  <c r="J1915" i="13"/>
  <c r="I1915" i="13"/>
  <c r="F400" i="18" s="1"/>
  <c r="J1907" i="13"/>
  <c r="I1907" i="13"/>
  <c r="F392" i="18" s="1"/>
  <c r="J1899" i="13"/>
  <c r="I1899" i="13"/>
  <c r="F384" i="18" s="1"/>
  <c r="J1891" i="13"/>
  <c r="I1891" i="13"/>
  <c r="F376" i="18" s="1"/>
  <c r="J1883" i="13"/>
  <c r="I1883" i="13"/>
  <c r="F368" i="18" s="1"/>
  <c r="J1875" i="13"/>
  <c r="I1875" i="13"/>
  <c r="F360" i="18" s="1"/>
  <c r="J1867" i="13"/>
  <c r="I1867" i="13"/>
  <c r="F352" i="18" s="1"/>
  <c r="J1859" i="13"/>
  <c r="I1859" i="13"/>
  <c r="F344" i="18" s="1"/>
  <c r="J1851" i="13"/>
  <c r="I1851" i="13"/>
  <c r="F336" i="18" s="1"/>
  <c r="J1843" i="13"/>
  <c r="I1843" i="13"/>
  <c r="F328" i="18" s="1"/>
  <c r="J1835" i="13"/>
  <c r="I1835" i="13"/>
  <c r="F320" i="18" s="1"/>
  <c r="J1827" i="13"/>
  <c r="I1827" i="13"/>
  <c r="F312" i="18" s="1"/>
  <c r="J1819" i="13"/>
  <c r="I1819" i="13"/>
  <c r="F304" i="18" s="1"/>
  <c r="F296" i="18"/>
  <c r="J1811" i="13"/>
  <c r="I1811" i="13"/>
  <c r="J1803" i="13"/>
  <c r="I1803" i="13"/>
  <c r="F288" i="18" s="1"/>
  <c r="J1795" i="13"/>
  <c r="I1795" i="13"/>
  <c r="F280" i="18" s="1"/>
  <c r="J1787" i="13"/>
  <c r="I1787" i="13"/>
  <c r="F272" i="18" s="1"/>
  <c r="J1779" i="13"/>
  <c r="I1779" i="13"/>
  <c r="F264" i="18" s="1"/>
  <c r="J1771" i="13"/>
  <c r="I1771" i="13"/>
  <c r="F256" i="18" s="1"/>
  <c r="J1763" i="13"/>
  <c r="I1763" i="13"/>
  <c r="F248" i="18" s="1"/>
  <c r="J1755" i="13"/>
  <c r="I1755" i="13"/>
  <c r="F240" i="18" s="1"/>
  <c r="J1747" i="13"/>
  <c r="I1747" i="13"/>
  <c r="F232" i="18" s="1"/>
  <c r="J1739" i="13"/>
  <c r="I1739" i="13"/>
  <c r="F224" i="18" s="1"/>
  <c r="J1731" i="13"/>
  <c r="I1731" i="13"/>
  <c r="F216" i="18" s="1"/>
  <c r="J1723" i="13"/>
  <c r="I1723" i="13"/>
  <c r="F208" i="18" s="1"/>
  <c r="J1715" i="13"/>
  <c r="I1715" i="13"/>
  <c r="F200" i="18" s="1"/>
  <c r="J1707" i="13"/>
  <c r="I1707" i="13"/>
  <c r="F192" i="18" s="1"/>
  <c r="J1699" i="13"/>
  <c r="I1699" i="13"/>
  <c r="F184" i="18" s="1"/>
  <c r="J1691" i="13"/>
  <c r="I1691" i="13"/>
  <c r="F176" i="18" s="1"/>
  <c r="J1683" i="13"/>
  <c r="I1683" i="13"/>
  <c r="F168" i="18" s="1"/>
  <c r="J1675" i="13"/>
  <c r="I1675" i="13"/>
  <c r="F160" i="18" s="1"/>
  <c r="J1667" i="13"/>
  <c r="I1667" i="13"/>
  <c r="F152" i="18" s="1"/>
  <c r="J1659" i="13"/>
  <c r="I1659" i="13"/>
  <c r="F144" i="18" s="1"/>
  <c r="J1651" i="13"/>
  <c r="I1651" i="13"/>
  <c r="F136" i="18" s="1"/>
  <c r="J1643" i="13"/>
  <c r="I1643" i="13"/>
  <c r="F128" i="18" s="1"/>
  <c r="J1635" i="13"/>
  <c r="I1635" i="13"/>
  <c r="F120" i="18" s="1"/>
  <c r="J1627" i="13"/>
  <c r="I1627" i="13"/>
  <c r="F112" i="18" s="1"/>
  <c r="J1619" i="13"/>
  <c r="I1619" i="13"/>
  <c r="F104" i="18" s="1"/>
  <c r="J1611" i="13"/>
  <c r="I1611" i="13"/>
  <c r="F96" i="18" s="1"/>
  <c r="J1603" i="13"/>
  <c r="I1603" i="13"/>
  <c r="F88" i="18" s="1"/>
  <c r="J1595" i="13"/>
  <c r="I1595" i="13"/>
  <c r="F80" i="18" s="1"/>
  <c r="J1587" i="13"/>
  <c r="I1587" i="13"/>
  <c r="F72" i="18" s="1"/>
  <c r="J1579" i="13"/>
  <c r="I1579" i="13"/>
  <c r="F64" i="18" s="1"/>
  <c r="J1571" i="13"/>
  <c r="I1571" i="13"/>
  <c r="F56" i="18" s="1"/>
  <c r="J1563" i="13"/>
  <c r="I1563" i="13"/>
  <c r="F48" i="18" s="1"/>
  <c r="F40" i="18"/>
  <c r="J1555" i="13"/>
  <c r="I1555" i="13"/>
  <c r="J1547" i="13"/>
  <c r="I1547" i="13"/>
  <c r="F32" i="18" s="1"/>
  <c r="J1539" i="13"/>
  <c r="I1539" i="13"/>
  <c r="F24" i="18" s="1"/>
  <c r="J1531" i="13"/>
  <c r="I1531" i="13"/>
  <c r="F16" i="18" s="1"/>
  <c r="J1523" i="13"/>
  <c r="I1523" i="13"/>
  <c r="F8" i="18" s="1"/>
  <c r="J1515" i="13"/>
  <c r="I1515" i="13"/>
  <c r="E505" i="18" s="1"/>
  <c r="J1507" i="13"/>
  <c r="I1507" i="13"/>
  <c r="E497" i="18" s="1"/>
  <c r="J1499" i="13"/>
  <c r="I1499" i="13"/>
  <c r="E489" i="18" s="1"/>
  <c r="E481" i="18"/>
  <c r="J1491" i="13"/>
  <c r="I1491" i="13"/>
  <c r="J1483" i="13"/>
  <c r="I1483" i="13"/>
  <c r="E473" i="18" s="1"/>
  <c r="J1475" i="13"/>
  <c r="I1475" i="13"/>
  <c r="E465" i="18" s="1"/>
  <c r="J1467" i="13"/>
  <c r="I1467" i="13"/>
  <c r="E457" i="18" s="1"/>
  <c r="J1459" i="13"/>
  <c r="I1459" i="13"/>
  <c r="E449" i="18" s="1"/>
  <c r="J1451" i="13"/>
  <c r="I1451" i="13"/>
  <c r="E441" i="18" s="1"/>
  <c r="J1443" i="13"/>
  <c r="I1443" i="13"/>
  <c r="E433" i="18" s="1"/>
  <c r="J1435" i="13"/>
  <c r="I1435" i="13"/>
  <c r="E425" i="18" s="1"/>
  <c r="J1427" i="13"/>
  <c r="I1427" i="13"/>
  <c r="E417" i="18" s="1"/>
  <c r="J1419" i="13"/>
  <c r="I1419" i="13"/>
  <c r="E409" i="18" s="1"/>
  <c r="J1411" i="13"/>
  <c r="I1411" i="13"/>
  <c r="E401" i="18" s="1"/>
  <c r="J1403" i="13"/>
  <c r="I1403" i="13"/>
  <c r="E393" i="18" s="1"/>
  <c r="J1395" i="13"/>
  <c r="I1395" i="13"/>
  <c r="E385" i="18" s="1"/>
  <c r="J1387" i="13"/>
  <c r="I1387" i="13"/>
  <c r="E377" i="18" s="1"/>
  <c r="J1379" i="13"/>
  <c r="I1379" i="13"/>
  <c r="E369" i="18" s="1"/>
  <c r="J1371" i="13"/>
  <c r="I1371" i="13"/>
  <c r="E361" i="18" s="1"/>
  <c r="J1363" i="13"/>
  <c r="I1363" i="13"/>
  <c r="E353" i="18" s="1"/>
  <c r="J1355" i="13"/>
  <c r="I1355" i="13"/>
  <c r="E345" i="18" s="1"/>
  <c r="J1347" i="13"/>
  <c r="I1347" i="13"/>
  <c r="E337" i="18" s="1"/>
  <c r="J1339" i="13"/>
  <c r="I1339" i="13"/>
  <c r="E329" i="18" s="1"/>
  <c r="J1331" i="13"/>
  <c r="I1331" i="13"/>
  <c r="E321" i="18" s="1"/>
  <c r="J1323" i="13"/>
  <c r="I1323" i="13"/>
  <c r="E313" i="18" s="1"/>
  <c r="J1315" i="13"/>
  <c r="I1315" i="13"/>
  <c r="E305" i="18" s="1"/>
  <c r="J1307" i="13"/>
  <c r="I1307" i="13"/>
  <c r="E297" i="18" s="1"/>
  <c r="J1299" i="13"/>
  <c r="I1299" i="13"/>
  <c r="E289" i="18" s="1"/>
  <c r="J1291" i="13"/>
  <c r="I1291" i="13"/>
  <c r="E281" i="18" s="1"/>
  <c r="J1283" i="13"/>
  <c r="I1283" i="13"/>
  <c r="E273" i="18" s="1"/>
  <c r="J1275" i="13"/>
  <c r="I1275" i="13"/>
  <c r="E265" i="18" s="1"/>
  <c r="J1267" i="13"/>
  <c r="I1267" i="13"/>
  <c r="E257" i="18" s="1"/>
  <c r="J1259" i="13"/>
  <c r="I1259" i="13"/>
  <c r="E249" i="18" s="1"/>
  <c r="J1251" i="13"/>
  <c r="I1251" i="13"/>
  <c r="E241" i="18" s="1"/>
  <c r="J1243" i="13"/>
  <c r="I1243" i="13"/>
  <c r="E233" i="18" s="1"/>
  <c r="E225" i="18"/>
  <c r="J1235" i="13"/>
  <c r="I1235" i="13"/>
  <c r="J1227" i="13"/>
  <c r="I1227" i="13"/>
  <c r="E217" i="18" s="1"/>
  <c r="J1219" i="13"/>
  <c r="I1219" i="13"/>
  <c r="E209" i="18" s="1"/>
  <c r="J1211" i="13"/>
  <c r="I1211" i="13"/>
  <c r="E201" i="18" s="1"/>
  <c r="J1203" i="13"/>
  <c r="I1203" i="13"/>
  <c r="E193" i="18" s="1"/>
  <c r="J1195" i="13"/>
  <c r="I1195" i="13"/>
  <c r="E185" i="18" s="1"/>
  <c r="J1187" i="13"/>
  <c r="I1187" i="13"/>
  <c r="E177" i="18" s="1"/>
  <c r="J1179" i="13"/>
  <c r="I1179" i="13"/>
  <c r="E169" i="18" s="1"/>
  <c r="J1171" i="13"/>
  <c r="I1171" i="13"/>
  <c r="E161" i="18" s="1"/>
  <c r="J1163" i="13"/>
  <c r="I1163" i="13"/>
  <c r="E153" i="18" s="1"/>
  <c r="J1155" i="13"/>
  <c r="I1155" i="13"/>
  <c r="E145" i="18" s="1"/>
  <c r="J1147" i="13"/>
  <c r="I1147" i="13"/>
  <c r="E137" i="18" s="1"/>
  <c r="J1139" i="13"/>
  <c r="I1139" i="13"/>
  <c r="E129" i="18" s="1"/>
  <c r="J1131" i="13"/>
  <c r="I1131" i="13"/>
  <c r="E121" i="18" s="1"/>
  <c r="J1123" i="13"/>
  <c r="I1123" i="13"/>
  <c r="E113" i="18" s="1"/>
  <c r="J1115" i="13"/>
  <c r="I1115" i="13"/>
  <c r="E105" i="18" s="1"/>
  <c r="J1107" i="13"/>
  <c r="I1107" i="13"/>
  <c r="E97" i="18" s="1"/>
  <c r="J1099" i="13"/>
  <c r="I1099" i="13"/>
  <c r="E89" i="18" s="1"/>
  <c r="J1091" i="13"/>
  <c r="I1091" i="13"/>
  <c r="E81" i="18" s="1"/>
  <c r="J1083" i="13"/>
  <c r="I1083" i="13"/>
  <c r="E73" i="18" s="1"/>
  <c r="J1075" i="13"/>
  <c r="I1075" i="13"/>
  <c r="E65" i="18" s="1"/>
  <c r="J1067" i="13"/>
  <c r="I1067" i="13"/>
  <c r="E57" i="18" s="1"/>
  <c r="J1059" i="13"/>
  <c r="I1059" i="13"/>
  <c r="E49" i="18" s="1"/>
  <c r="J1051" i="13"/>
  <c r="I1051" i="13"/>
  <c r="E41" i="18" s="1"/>
  <c r="J1043" i="13"/>
  <c r="I1043" i="13"/>
  <c r="E33" i="18" s="1"/>
  <c r="J1035" i="13"/>
  <c r="I1035" i="13"/>
  <c r="E25" i="18" s="1"/>
  <c r="J1027" i="13"/>
  <c r="I1027" i="13"/>
  <c r="E17" i="18" s="1"/>
  <c r="J1019" i="13"/>
  <c r="I1019" i="13"/>
  <c r="E9" i="18" s="1"/>
  <c r="J1011" i="13"/>
  <c r="I1011" i="13"/>
  <c r="D506" i="18" s="1"/>
  <c r="J1003" i="13"/>
  <c r="I1003" i="13"/>
  <c r="D498" i="18" s="1"/>
  <c r="J995" i="13"/>
  <c r="I995" i="13"/>
  <c r="D490" i="18" s="1"/>
  <c r="J987" i="13"/>
  <c r="I987" i="13"/>
  <c r="D482" i="18" s="1"/>
  <c r="J979" i="13"/>
  <c r="I979" i="13"/>
  <c r="D474" i="18" s="1"/>
  <c r="J971" i="13"/>
  <c r="I971" i="13"/>
  <c r="D466" i="18" s="1"/>
  <c r="J963" i="13"/>
  <c r="I963" i="13"/>
  <c r="D458" i="18" s="1"/>
  <c r="J955" i="13"/>
  <c r="I955" i="13"/>
  <c r="D450" i="18" s="1"/>
  <c r="J947" i="13"/>
  <c r="I947" i="13"/>
  <c r="D442" i="18" s="1"/>
  <c r="J939" i="13"/>
  <c r="I939" i="13"/>
  <c r="D434" i="18" s="1"/>
  <c r="J931" i="13"/>
  <c r="I931" i="13"/>
  <c r="D426" i="18" s="1"/>
  <c r="J923" i="13"/>
  <c r="I923" i="13"/>
  <c r="D418" i="18" s="1"/>
  <c r="J915" i="13"/>
  <c r="I915" i="13"/>
  <c r="D410" i="18" s="1"/>
  <c r="J907" i="13"/>
  <c r="I907" i="13"/>
  <c r="D402" i="18" s="1"/>
  <c r="J899" i="13"/>
  <c r="I899" i="13"/>
  <c r="D394" i="18" s="1"/>
  <c r="J891" i="13"/>
  <c r="I891" i="13"/>
  <c r="D386" i="18" s="1"/>
  <c r="J883" i="13"/>
  <c r="I883" i="13"/>
  <c r="D378" i="18" s="1"/>
  <c r="J875" i="13"/>
  <c r="I875" i="13"/>
  <c r="D370" i="18" s="1"/>
  <c r="J867" i="13"/>
  <c r="I867" i="13"/>
  <c r="D362" i="18" s="1"/>
  <c r="J859" i="13"/>
  <c r="I859" i="13"/>
  <c r="D354" i="18" s="1"/>
  <c r="J851" i="13"/>
  <c r="I851" i="13"/>
  <c r="D346" i="18" s="1"/>
  <c r="J843" i="13"/>
  <c r="I843" i="13"/>
  <c r="D338" i="18" s="1"/>
  <c r="J835" i="13"/>
  <c r="I835" i="13"/>
  <c r="D330" i="18" s="1"/>
  <c r="D322" i="18"/>
  <c r="J827" i="13"/>
  <c r="I827" i="13"/>
  <c r="D314" i="18"/>
  <c r="J819" i="13"/>
  <c r="I819" i="13"/>
  <c r="J811" i="13"/>
  <c r="I811" i="13"/>
  <c r="D306" i="18" s="1"/>
  <c r="J803" i="13"/>
  <c r="I803" i="13"/>
  <c r="D298" i="18" s="1"/>
  <c r="J795" i="13"/>
  <c r="I795" i="13"/>
  <c r="D290" i="18" s="1"/>
  <c r="J787" i="13"/>
  <c r="I787" i="13"/>
  <c r="D282" i="18" s="1"/>
  <c r="J779" i="13"/>
  <c r="I779" i="13"/>
  <c r="D274" i="18" s="1"/>
  <c r="J771" i="13"/>
  <c r="I771" i="13"/>
  <c r="D266" i="18" s="1"/>
  <c r="J763" i="13"/>
  <c r="I763" i="13"/>
  <c r="D258" i="18" s="1"/>
  <c r="J755" i="13"/>
  <c r="I755" i="13"/>
  <c r="D250" i="18" s="1"/>
  <c r="J747" i="13"/>
  <c r="I747" i="13"/>
  <c r="D242" i="18" s="1"/>
  <c r="J739" i="13"/>
  <c r="I739" i="13"/>
  <c r="D234" i="18" s="1"/>
  <c r="J731" i="13"/>
  <c r="I731" i="13"/>
  <c r="D226" i="18" s="1"/>
  <c r="J723" i="13"/>
  <c r="I723" i="13"/>
  <c r="D218" i="18" s="1"/>
  <c r="J715" i="13"/>
  <c r="I715" i="13"/>
  <c r="D210" i="18" s="1"/>
  <c r="J707" i="13"/>
  <c r="I707" i="13"/>
  <c r="D202" i="18" s="1"/>
  <c r="D194" i="18"/>
  <c r="J699" i="13"/>
  <c r="I699" i="13"/>
  <c r="J691" i="13"/>
  <c r="I691" i="13"/>
  <c r="D186" i="18" s="1"/>
  <c r="J683" i="13"/>
  <c r="I683" i="13"/>
  <c r="D178" i="18" s="1"/>
  <c r="J675" i="13"/>
  <c r="I675" i="13"/>
  <c r="D170" i="18" s="1"/>
  <c r="J667" i="13"/>
  <c r="I667" i="13"/>
  <c r="D162" i="18" s="1"/>
  <c r="J659" i="13"/>
  <c r="I659" i="13"/>
  <c r="D154" i="18" s="1"/>
  <c r="J651" i="13"/>
  <c r="I651" i="13"/>
  <c r="D146" i="18" s="1"/>
  <c r="J643" i="13"/>
  <c r="I643" i="13"/>
  <c r="D138" i="18" s="1"/>
  <c r="J635" i="13"/>
  <c r="I635" i="13"/>
  <c r="D130" i="18" s="1"/>
  <c r="J627" i="13"/>
  <c r="I627" i="13"/>
  <c r="D122" i="18" s="1"/>
  <c r="J619" i="13"/>
  <c r="I619" i="13"/>
  <c r="D114" i="18" s="1"/>
  <c r="J611" i="13"/>
  <c r="I611" i="13"/>
  <c r="D106" i="18" s="1"/>
  <c r="J603" i="13"/>
  <c r="I603" i="13"/>
  <c r="D98" i="18" s="1"/>
  <c r="J595" i="13"/>
  <c r="I595" i="13"/>
  <c r="D90" i="18" s="1"/>
  <c r="J587" i="13"/>
  <c r="I587" i="13"/>
  <c r="D82" i="18" s="1"/>
  <c r="J579" i="13"/>
  <c r="I579" i="13"/>
  <c r="D74" i="18" s="1"/>
  <c r="J571" i="13"/>
  <c r="I571" i="13"/>
  <c r="D66" i="18" s="1"/>
  <c r="D58" i="18"/>
  <c r="J563" i="13"/>
  <c r="I563" i="13"/>
  <c r="J555" i="13"/>
  <c r="I555" i="13"/>
  <c r="D50" i="18" s="1"/>
  <c r="J547" i="13"/>
  <c r="I547" i="13"/>
  <c r="D42" i="18" s="1"/>
  <c r="J539" i="13"/>
  <c r="I539" i="13"/>
  <c r="D34" i="18" s="1"/>
  <c r="J531" i="13"/>
  <c r="I531" i="13"/>
  <c r="D26" i="18" s="1"/>
  <c r="J523" i="13"/>
  <c r="I523" i="13"/>
  <c r="D18" i="18" s="1"/>
  <c r="J515" i="13"/>
  <c r="I515" i="13"/>
  <c r="D10" i="18" s="1"/>
  <c r="D2" i="18"/>
  <c r="J507" i="13"/>
  <c r="I507" i="13"/>
  <c r="J499" i="13"/>
  <c r="I499" i="13"/>
  <c r="J491" i="13"/>
  <c r="I491" i="13"/>
  <c r="J483" i="13"/>
  <c r="I483" i="13"/>
  <c r="J475" i="13"/>
  <c r="I475" i="13"/>
  <c r="J467" i="13"/>
  <c r="I467" i="13"/>
  <c r="J459" i="13"/>
  <c r="I459" i="13"/>
  <c r="J451" i="13"/>
  <c r="I451" i="13"/>
  <c r="J443" i="13"/>
  <c r="I443" i="13"/>
  <c r="J435" i="13"/>
  <c r="I435" i="13"/>
  <c r="J427" i="13"/>
  <c r="I427" i="13"/>
  <c r="J419" i="13"/>
  <c r="I419" i="13"/>
  <c r="J411" i="13"/>
  <c r="I411" i="13"/>
  <c r="J403" i="13"/>
  <c r="I403" i="13"/>
  <c r="J395" i="13"/>
  <c r="I395" i="13"/>
  <c r="J387" i="13"/>
  <c r="I387" i="13"/>
  <c r="J379" i="13"/>
  <c r="I379" i="13"/>
  <c r="J371" i="13"/>
  <c r="I371" i="13"/>
  <c r="J363" i="13"/>
  <c r="I363" i="13"/>
  <c r="J355" i="13"/>
  <c r="I355" i="13"/>
  <c r="J347" i="13"/>
  <c r="I347" i="13"/>
  <c r="J339" i="13"/>
  <c r="I339" i="13"/>
  <c r="J331" i="13"/>
  <c r="I331" i="13"/>
  <c r="J323" i="13"/>
  <c r="I323" i="13"/>
  <c r="J315" i="13"/>
  <c r="I315" i="13"/>
  <c r="J307" i="13"/>
  <c r="I307" i="13"/>
  <c r="J299" i="13"/>
  <c r="I299" i="13"/>
  <c r="J291" i="13"/>
  <c r="I291" i="13"/>
  <c r="J283" i="13"/>
  <c r="I283" i="13"/>
  <c r="J275" i="13"/>
  <c r="I275" i="13"/>
  <c r="J267" i="13"/>
  <c r="I267" i="13"/>
  <c r="J259" i="13"/>
  <c r="I259" i="13"/>
  <c r="J251" i="13"/>
  <c r="I251" i="13"/>
  <c r="J243" i="13"/>
  <c r="I243" i="13"/>
  <c r="J235" i="13"/>
  <c r="I235" i="13"/>
  <c r="J227" i="13"/>
  <c r="I227" i="13"/>
  <c r="J219" i="13"/>
  <c r="I219" i="13"/>
  <c r="J211" i="13"/>
  <c r="I211" i="13"/>
  <c r="J203" i="13"/>
  <c r="I203" i="13"/>
  <c r="J195" i="13"/>
  <c r="I195" i="13"/>
  <c r="J187" i="13"/>
  <c r="I187" i="13"/>
  <c r="J179" i="13"/>
  <c r="I179" i="13"/>
  <c r="J171" i="13"/>
  <c r="I171" i="13"/>
  <c r="J163" i="13"/>
  <c r="I163" i="13"/>
  <c r="J155" i="13"/>
  <c r="I155" i="13"/>
  <c r="J147" i="13"/>
  <c r="I147" i="13"/>
  <c r="J139" i="13"/>
  <c r="I139" i="13"/>
  <c r="J131" i="13"/>
  <c r="I131" i="13"/>
  <c r="J123" i="13"/>
  <c r="I123" i="13"/>
  <c r="J115" i="13"/>
  <c r="I115" i="13"/>
  <c r="J107" i="13"/>
  <c r="I107" i="13"/>
  <c r="J99" i="13"/>
  <c r="I99" i="13"/>
  <c r="J91" i="13"/>
  <c r="I91" i="13"/>
  <c r="J83" i="13"/>
  <c r="I83" i="13"/>
  <c r="J75" i="13"/>
  <c r="I75" i="13"/>
  <c r="J67" i="13"/>
  <c r="I67" i="13"/>
  <c r="J59" i="13"/>
  <c r="I59" i="13"/>
  <c r="J51" i="13"/>
  <c r="I51" i="13"/>
  <c r="J43" i="13"/>
  <c r="I43" i="13"/>
  <c r="J35" i="13"/>
  <c r="I35" i="13"/>
  <c r="J27" i="13"/>
  <c r="I27" i="13"/>
  <c r="J19" i="13"/>
  <c r="I19" i="13"/>
  <c r="J11" i="13"/>
  <c r="I11" i="13"/>
  <c r="J3" i="13"/>
  <c r="I3" i="13"/>
  <c r="J7730" i="13"/>
  <c r="I7730" i="13"/>
  <c r="J7722" i="13"/>
  <c r="I7722" i="13"/>
  <c r="J7714" i="13"/>
  <c r="I7714" i="13"/>
  <c r="J7706" i="13"/>
  <c r="I7706" i="13"/>
  <c r="J7698" i="13"/>
  <c r="I7698" i="13"/>
  <c r="J7690" i="13"/>
  <c r="I7690" i="13"/>
  <c r="J7682" i="13"/>
  <c r="I7682" i="13"/>
  <c r="J7674" i="13"/>
  <c r="I7674" i="13"/>
  <c r="J7666" i="13"/>
  <c r="I7666" i="13"/>
  <c r="J7658" i="13"/>
  <c r="I7658" i="13"/>
  <c r="J7650" i="13"/>
  <c r="I7650" i="13"/>
  <c r="J7642" i="13"/>
  <c r="I7642" i="13"/>
  <c r="J7634" i="13"/>
  <c r="I7634" i="13"/>
  <c r="J7626" i="13"/>
  <c r="I7626" i="13"/>
  <c r="J7618" i="13"/>
  <c r="I7618" i="13"/>
  <c r="J7610" i="13"/>
  <c r="I7610" i="13"/>
  <c r="J7602" i="13"/>
  <c r="I7602" i="13"/>
  <c r="J7594" i="13"/>
  <c r="I7594" i="13"/>
  <c r="J7586" i="13"/>
  <c r="I7586" i="13"/>
  <c r="J7578" i="13"/>
  <c r="I7578" i="13"/>
  <c r="J7570" i="13"/>
  <c r="I7570" i="13"/>
  <c r="J7562" i="13"/>
  <c r="I7562" i="13"/>
  <c r="J7554" i="13"/>
  <c r="I7554" i="13"/>
  <c r="J7546" i="13"/>
  <c r="I7546" i="13"/>
  <c r="J7538" i="13"/>
  <c r="I7538" i="13"/>
  <c r="J7530" i="13"/>
  <c r="I7530" i="13"/>
  <c r="J7522" i="13"/>
  <c r="I7522" i="13"/>
  <c r="J7514" i="13"/>
  <c r="I7514" i="13"/>
  <c r="J7506" i="13"/>
  <c r="I7506" i="13"/>
  <c r="J7498" i="13"/>
  <c r="I7498" i="13"/>
  <c r="J7490" i="13"/>
  <c r="I7490" i="13"/>
  <c r="J7482" i="13"/>
  <c r="I7482" i="13"/>
  <c r="J7474" i="13"/>
  <c r="I7474" i="13"/>
  <c r="J7466" i="13"/>
  <c r="I7466" i="13"/>
  <c r="J7458" i="13"/>
  <c r="I7458" i="13"/>
  <c r="J7450" i="13"/>
  <c r="I7450" i="13"/>
  <c r="J7442" i="13"/>
  <c r="I7442" i="13"/>
  <c r="J7434" i="13"/>
  <c r="I7434" i="13"/>
  <c r="J7426" i="13"/>
  <c r="I7426" i="13"/>
  <c r="J7418" i="13"/>
  <c r="I7418" i="13"/>
  <c r="J7410" i="13"/>
  <c r="I7410" i="13"/>
  <c r="J7402" i="13"/>
  <c r="I7402" i="13"/>
  <c r="J7394" i="13"/>
  <c r="I7394" i="13"/>
  <c r="J7386" i="13"/>
  <c r="I7386" i="13"/>
  <c r="J7378" i="13"/>
  <c r="I7378" i="13"/>
  <c r="J7370" i="13"/>
  <c r="I7370" i="13"/>
  <c r="J7362" i="13"/>
  <c r="I7362" i="13"/>
  <c r="J7354" i="13"/>
  <c r="I7354" i="13"/>
  <c r="J7346" i="13"/>
  <c r="I7346" i="13"/>
  <c r="J7338" i="13"/>
  <c r="I7338" i="13"/>
  <c r="J7330" i="13"/>
  <c r="I7330" i="13"/>
  <c r="J7322" i="13"/>
  <c r="I7322" i="13"/>
  <c r="J7314" i="13"/>
  <c r="I7314" i="13"/>
  <c r="J7306" i="13"/>
  <c r="I7306" i="13"/>
  <c r="J7298" i="13"/>
  <c r="I7298" i="13"/>
  <c r="J7290" i="13"/>
  <c r="I7290" i="13"/>
  <c r="J7282" i="13"/>
  <c r="I7282" i="13"/>
  <c r="J7274" i="13"/>
  <c r="I7274" i="13"/>
  <c r="J7266" i="13"/>
  <c r="I7266" i="13"/>
  <c r="J7258" i="13"/>
  <c r="I7258" i="13"/>
  <c r="J7250" i="13"/>
  <c r="I7250" i="13"/>
  <c r="J7242" i="13"/>
  <c r="I7242" i="13"/>
  <c r="J7234" i="13"/>
  <c r="I7234" i="13"/>
  <c r="J7226" i="13"/>
  <c r="I7226" i="13"/>
  <c r="J7218" i="13"/>
  <c r="I7218" i="13"/>
  <c r="J7210" i="13"/>
  <c r="I7210" i="13"/>
  <c r="J7202" i="13"/>
  <c r="I7202" i="13"/>
  <c r="J7194" i="13"/>
  <c r="I7194" i="13"/>
  <c r="J7186" i="13"/>
  <c r="I7186" i="13"/>
  <c r="J7178" i="13"/>
  <c r="I7178" i="13"/>
  <c r="J7170" i="13"/>
  <c r="I7170" i="13"/>
  <c r="J7162" i="13"/>
  <c r="I7162" i="13"/>
  <c r="J7154" i="13"/>
  <c r="I7154" i="13"/>
  <c r="J7146" i="13"/>
  <c r="I7146" i="13"/>
  <c r="J7138" i="13"/>
  <c r="I7138" i="13"/>
  <c r="J7130" i="13"/>
  <c r="I7130" i="13"/>
  <c r="J7122" i="13"/>
  <c r="I7122" i="13"/>
  <c r="J7114" i="13"/>
  <c r="I7114" i="13"/>
  <c r="J7106" i="13"/>
  <c r="I7106" i="13"/>
  <c r="J7098" i="13"/>
  <c r="I7098" i="13"/>
  <c r="J7090" i="13"/>
  <c r="I7090" i="13"/>
  <c r="J7082" i="13"/>
  <c r="I7082" i="13"/>
  <c r="J7074" i="13"/>
  <c r="I7074" i="13"/>
  <c r="J7066" i="13"/>
  <c r="I7066" i="13"/>
  <c r="J7058" i="13"/>
  <c r="I7058" i="13"/>
  <c r="J7050" i="13"/>
  <c r="I7050" i="13"/>
  <c r="J7042" i="13"/>
  <c r="I7042" i="13"/>
  <c r="J7034" i="13"/>
  <c r="I7034" i="13"/>
  <c r="J7026" i="13"/>
  <c r="I7026" i="13"/>
  <c r="J7018" i="13"/>
  <c r="I7018" i="13"/>
  <c r="J7010" i="13"/>
  <c r="I7010" i="13"/>
  <c r="J7002" i="13"/>
  <c r="I7002" i="13"/>
  <c r="J6994" i="13"/>
  <c r="I6994" i="13"/>
  <c r="J6986" i="13"/>
  <c r="I6986" i="13"/>
  <c r="J6978" i="13"/>
  <c r="I6978" i="13"/>
  <c r="J6970" i="13"/>
  <c r="I6970" i="13"/>
  <c r="J6962" i="13"/>
  <c r="I6962" i="13"/>
  <c r="J6954" i="13"/>
  <c r="I6954" i="13"/>
  <c r="J6946" i="13"/>
  <c r="I6946" i="13"/>
  <c r="J6938" i="13"/>
  <c r="I6938" i="13"/>
  <c r="J6930" i="13"/>
  <c r="I6930" i="13"/>
  <c r="J6922" i="13"/>
  <c r="I6922" i="13"/>
  <c r="J6914" i="13"/>
  <c r="I6914" i="13"/>
  <c r="J6906" i="13"/>
  <c r="I6906" i="13"/>
  <c r="J6898" i="13"/>
  <c r="I6898" i="13"/>
  <c r="J6890" i="13"/>
  <c r="I6890" i="13"/>
  <c r="J6882" i="13"/>
  <c r="I6882" i="13"/>
  <c r="J6874" i="13"/>
  <c r="I6874" i="13"/>
  <c r="J6866" i="13"/>
  <c r="I6866" i="13"/>
  <c r="J6858" i="13"/>
  <c r="I6858" i="13"/>
  <c r="J6850" i="13"/>
  <c r="I6850" i="13"/>
  <c r="J6842" i="13"/>
  <c r="I6842" i="13"/>
  <c r="J6834" i="13"/>
  <c r="I6834" i="13"/>
  <c r="J6826" i="13"/>
  <c r="I6826" i="13"/>
  <c r="J6818" i="13"/>
  <c r="I6818" i="13"/>
  <c r="J6810" i="13"/>
  <c r="I6810" i="13"/>
  <c r="J6802" i="13"/>
  <c r="I6802" i="13"/>
  <c r="J6794" i="13"/>
  <c r="I6794" i="13"/>
  <c r="J6786" i="13"/>
  <c r="I6786" i="13"/>
  <c r="J6778" i="13"/>
  <c r="I6778" i="13"/>
  <c r="J6770" i="13"/>
  <c r="I6770" i="13"/>
  <c r="J6762" i="13"/>
  <c r="I6762" i="13"/>
  <c r="J6754" i="13"/>
  <c r="I6754" i="13"/>
  <c r="J6746" i="13"/>
  <c r="I6746" i="13"/>
  <c r="J6738" i="13"/>
  <c r="I6738" i="13"/>
  <c r="J6730" i="13"/>
  <c r="I6730" i="13"/>
  <c r="J6722" i="13"/>
  <c r="I6722" i="13"/>
  <c r="J6714" i="13"/>
  <c r="I6714" i="13"/>
  <c r="J6706" i="13"/>
  <c r="I6706" i="13"/>
  <c r="J6698" i="13"/>
  <c r="I6698" i="13"/>
  <c r="J6690" i="13"/>
  <c r="I6690" i="13"/>
  <c r="J6682" i="13"/>
  <c r="I6682" i="13"/>
  <c r="J6674" i="13"/>
  <c r="I6674" i="13"/>
  <c r="J6666" i="13"/>
  <c r="I6666" i="13"/>
  <c r="J6658" i="13"/>
  <c r="I6658" i="13"/>
  <c r="J6650" i="13"/>
  <c r="I6650" i="13"/>
  <c r="J6642" i="13"/>
  <c r="I6642" i="13"/>
  <c r="J6634" i="13"/>
  <c r="I6634" i="13"/>
  <c r="J6626" i="13"/>
  <c r="I6626" i="13"/>
  <c r="J6618" i="13"/>
  <c r="I6618" i="13"/>
  <c r="J6610" i="13"/>
  <c r="I6610" i="13"/>
  <c r="J6602" i="13"/>
  <c r="I6602" i="13"/>
  <c r="J6594" i="13"/>
  <c r="I6594" i="13"/>
  <c r="J6586" i="13"/>
  <c r="I6586" i="13"/>
  <c r="J6578" i="13"/>
  <c r="I6578" i="13"/>
  <c r="J6570" i="13"/>
  <c r="I6570" i="13"/>
  <c r="J6562" i="13"/>
  <c r="I6562" i="13"/>
  <c r="O502" i="18" s="1"/>
  <c r="J6554" i="13"/>
  <c r="I6554" i="13"/>
  <c r="O494" i="18" s="1"/>
  <c r="J6546" i="13"/>
  <c r="I6546" i="13"/>
  <c r="O486" i="18" s="1"/>
  <c r="J6538" i="13"/>
  <c r="I6538" i="13"/>
  <c r="O478" i="18" s="1"/>
  <c r="J6530" i="13"/>
  <c r="I6530" i="13"/>
  <c r="O470" i="18" s="1"/>
  <c r="J6522" i="13"/>
  <c r="I6522" i="13"/>
  <c r="O462" i="18" s="1"/>
  <c r="J6514" i="13"/>
  <c r="I6514" i="13"/>
  <c r="O454" i="18" s="1"/>
  <c r="J6506" i="13"/>
  <c r="I6506" i="13"/>
  <c r="O446" i="18" s="1"/>
  <c r="J6498" i="13"/>
  <c r="I6498" i="13"/>
  <c r="O438" i="18" s="1"/>
  <c r="J6490" i="13"/>
  <c r="I6490" i="13"/>
  <c r="O430" i="18" s="1"/>
  <c r="J6482" i="13"/>
  <c r="I6482" i="13"/>
  <c r="O422" i="18" s="1"/>
  <c r="J6474" i="13"/>
  <c r="I6474" i="13"/>
  <c r="O414" i="18" s="1"/>
  <c r="J6466" i="13"/>
  <c r="I6466" i="13"/>
  <c r="O406" i="18" s="1"/>
  <c r="J6458" i="13"/>
  <c r="I6458" i="13"/>
  <c r="O398" i="18" s="1"/>
  <c r="J6450" i="13"/>
  <c r="I6450" i="13"/>
  <c r="O390" i="18" s="1"/>
  <c r="J6442" i="13"/>
  <c r="I6442" i="13"/>
  <c r="O382" i="18" s="1"/>
  <c r="J6434" i="13"/>
  <c r="I6434" i="13"/>
  <c r="O374" i="18" s="1"/>
  <c r="J6426" i="13"/>
  <c r="I6426" i="13"/>
  <c r="O366" i="18" s="1"/>
  <c r="J6418" i="13"/>
  <c r="I6418" i="13"/>
  <c r="O358" i="18" s="1"/>
  <c r="J6410" i="13"/>
  <c r="I6410" i="13"/>
  <c r="O350" i="18" s="1"/>
  <c r="J6402" i="13"/>
  <c r="I6402" i="13"/>
  <c r="O342" i="18" s="1"/>
  <c r="J6394" i="13"/>
  <c r="I6394" i="13"/>
  <c r="O334" i="18" s="1"/>
  <c r="J6386" i="13"/>
  <c r="I6386" i="13"/>
  <c r="O326" i="18" s="1"/>
  <c r="J6378" i="13"/>
  <c r="I6378" i="13"/>
  <c r="O318" i="18" s="1"/>
  <c r="J6370" i="13"/>
  <c r="I6370" i="13"/>
  <c r="O310" i="18" s="1"/>
  <c r="J6362" i="13"/>
  <c r="I6362" i="13"/>
  <c r="O302" i="18" s="1"/>
  <c r="J6354" i="13"/>
  <c r="I6354" i="13"/>
  <c r="O294" i="18" s="1"/>
  <c r="J6346" i="13"/>
  <c r="I6346" i="13"/>
  <c r="O286" i="18" s="1"/>
  <c r="J6338" i="13"/>
  <c r="I6338" i="13"/>
  <c r="O278" i="18" s="1"/>
  <c r="J6330" i="13"/>
  <c r="I6330" i="13"/>
  <c r="O270" i="18" s="1"/>
  <c r="J6322" i="13"/>
  <c r="I6322" i="13"/>
  <c r="O262" i="18" s="1"/>
  <c r="J6314" i="13"/>
  <c r="I6314" i="13"/>
  <c r="O254" i="18" s="1"/>
  <c r="J6306" i="13"/>
  <c r="I6306" i="13"/>
  <c r="O246" i="18" s="1"/>
  <c r="O238" i="18"/>
  <c r="J6298" i="13"/>
  <c r="I6298" i="13"/>
  <c r="J6290" i="13"/>
  <c r="I6290" i="13"/>
  <c r="O230" i="18" s="1"/>
  <c r="J6282" i="13"/>
  <c r="I6282" i="13"/>
  <c r="O222" i="18" s="1"/>
  <c r="J6274" i="13"/>
  <c r="I6274" i="13"/>
  <c r="O214" i="18" s="1"/>
  <c r="J6266" i="13"/>
  <c r="I6266" i="13"/>
  <c r="O206" i="18" s="1"/>
  <c r="J6258" i="13"/>
  <c r="I6258" i="13"/>
  <c r="O198" i="18" s="1"/>
  <c r="J6250" i="13"/>
  <c r="I6250" i="13"/>
  <c r="O190" i="18" s="1"/>
  <c r="J6242" i="13"/>
  <c r="I6242" i="13"/>
  <c r="O182" i="18" s="1"/>
  <c r="J6234" i="13"/>
  <c r="I6234" i="13"/>
  <c r="O174" i="18" s="1"/>
  <c r="J6226" i="13"/>
  <c r="I6226" i="13"/>
  <c r="O166" i="18" s="1"/>
  <c r="J6218" i="13"/>
  <c r="I6218" i="13"/>
  <c r="O158" i="18" s="1"/>
  <c r="J6210" i="13"/>
  <c r="I6210" i="13"/>
  <c r="O150" i="18" s="1"/>
  <c r="J6202" i="13"/>
  <c r="I6202" i="13"/>
  <c r="O142" i="18" s="1"/>
  <c r="J6194" i="13"/>
  <c r="I6194" i="13"/>
  <c r="O134" i="18" s="1"/>
  <c r="J6186" i="13"/>
  <c r="I6186" i="13"/>
  <c r="O126" i="18" s="1"/>
  <c r="J6178" i="13"/>
  <c r="I6178" i="13"/>
  <c r="O118" i="18" s="1"/>
  <c r="O110" i="18"/>
  <c r="J6170" i="13"/>
  <c r="I6170" i="13"/>
  <c r="J6162" i="13"/>
  <c r="I6162" i="13"/>
  <c r="O102" i="18" s="1"/>
  <c r="J6154" i="13"/>
  <c r="I6154" i="13"/>
  <c r="O94" i="18" s="1"/>
  <c r="J6146" i="13"/>
  <c r="I6146" i="13"/>
  <c r="O86" i="18" s="1"/>
  <c r="J6138" i="13"/>
  <c r="I6138" i="13"/>
  <c r="O78" i="18" s="1"/>
  <c r="J6130" i="13"/>
  <c r="I6130" i="13"/>
  <c r="O70" i="18" s="1"/>
  <c r="J6122" i="13"/>
  <c r="I6122" i="13"/>
  <c r="O62" i="18" s="1"/>
  <c r="J6114" i="13"/>
  <c r="I6114" i="13"/>
  <c r="O54" i="18" s="1"/>
  <c r="J6106" i="13"/>
  <c r="I6106" i="13"/>
  <c r="O46" i="18" s="1"/>
  <c r="J6098" i="13"/>
  <c r="I6098" i="13"/>
  <c r="O38" i="18" s="1"/>
  <c r="J6090" i="13"/>
  <c r="I6090" i="13"/>
  <c r="O30" i="18" s="1"/>
  <c r="J6082" i="13"/>
  <c r="I6082" i="13"/>
  <c r="O22" i="18" s="1"/>
  <c r="J6074" i="13"/>
  <c r="I6074" i="13"/>
  <c r="O14" i="18" s="1"/>
  <c r="O6" i="18"/>
  <c r="J6066" i="13"/>
  <c r="I6066" i="13"/>
  <c r="J6058" i="13"/>
  <c r="I6058" i="13"/>
  <c r="N503" i="18" s="1"/>
  <c r="J6050" i="13"/>
  <c r="I6050" i="13"/>
  <c r="N495" i="18" s="1"/>
  <c r="J6042" i="13"/>
  <c r="I6042" i="13"/>
  <c r="N487" i="18" s="1"/>
  <c r="J6034" i="13"/>
  <c r="I6034" i="13"/>
  <c r="N479" i="18" s="1"/>
  <c r="J6026" i="13"/>
  <c r="I6026" i="13"/>
  <c r="N471" i="18" s="1"/>
  <c r="J6018" i="13"/>
  <c r="I6018" i="13"/>
  <c r="N463" i="18" s="1"/>
  <c r="J6010" i="13"/>
  <c r="I6010" i="13"/>
  <c r="N455" i="18" s="1"/>
  <c r="J6002" i="13"/>
  <c r="I6002" i="13"/>
  <c r="N447" i="18" s="1"/>
  <c r="J5994" i="13"/>
  <c r="I5994" i="13"/>
  <c r="N439" i="18" s="1"/>
  <c r="J5986" i="13"/>
  <c r="I5986" i="13"/>
  <c r="N431" i="18" s="1"/>
  <c r="J5978" i="13"/>
  <c r="I5978" i="13"/>
  <c r="N423" i="18" s="1"/>
  <c r="J5970" i="13"/>
  <c r="I5970" i="13"/>
  <c r="N415" i="18" s="1"/>
  <c r="J5962" i="13"/>
  <c r="I5962" i="13"/>
  <c r="N407" i="18" s="1"/>
  <c r="J5954" i="13"/>
  <c r="I5954" i="13"/>
  <c r="N399" i="18" s="1"/>
  <c r="J5946" i="13"/>
  <c r="I5946" i="13"/>
  <c r="N391" i="18" s="1"/>
  <c r="J5938" i="13"/>
  <c r="I5938" i="13"/>
  <c r="N383" i="18" s="1"/>
  <c r="J5930" i="13"/>
  <c r="I5930" i="13"/>
  <c r="N375" i="18" s="1"/>
  <c r="J5922" i="13"/>
  <c r="I5922" i="13"/>
  <c r="N367" i="18" s="1"/>
  <c r="J5914" i="13"/>
  <c r="I5914" i="13"/>
  <c r="N359" i="18" s="1"/>
  <c r="J5906" i="13"/>
  <c r="I5906" i="13"/>
  <c r="N351" i="18" s="1"/>
  <c r="J5898" i="13"/>
  <c r="I5898" i="13"/>
  <c r="N343" i="18" s="1"/>
  <c r="J5890" i="13"/>
  <c r="I5890" i="13"/>
  <c r="N335" i="18" s="1"/>
  <c r="J5882" i="13"/>
  <c r="I5882" i="13"/>
  <c r="N327" i="18" s="1"/>
  <c r="J5874" i="13"/>
  <c r="I5874" i="13"/>
  <c r="N319" i="18" s="1"/>
  <c r="J5866" i="13"/>
  <c r="I5866" i="13"/>
  <c r="N311" i="18" s="1"/>
  <c r="J5858" i="13"/>
  <c r="I5858" i="13"/>
  <c r="N303" i="18" s="1"/>
  <c r="J5850" i="13"/>
  <c r="I5850" i="13"/>
  <c r="N295" i="18" s="1"/>
  <c r="J5842" i="13"/>
  <c r="I5842" i="13"/>
  <c r="N287" i="18" s="1"/>
  <c r="J5834" i="13"/>
  <c r="I5834" i="13"/>
  <c r="N279" i="18" s="1"/>
  <c r="J5826" i="13"/>
  <c r="I5826" i="13"/>
  <c r="N271" i="18" s="1"/>
  <c r="J5818" i="13"/>
  <c r="I5818" i="13"/>
  <c r="N263" i="18" s="1"/>
  <c r="J5810" i="13"/>
  <c r="I5810" i="13"/>
  <c r="N255" i="18" s="1"/>
  <c r="J5802" i="13"/>
  <c r="I5802" i="13"/>
  <c r="N247" i="18" s="1"/>
  <c r="J5794" i="13"/>
  <c r="I5794" i="13"/>
  <c r="N239" i="18" s="1"/>
  <c r="J5786" i="13"/>
  <c r="I5786" i="13"/>
  <c r="N231" i="18" s="1"/>
  <c r="J5778" i="13"/>
  <c r="I5778" i="13"/>
  <c r="N223" i="18" s="1"/>
  <c r="J5770" i="13"/>
  <c r="I5770" i="13"/>
  <c r="N215" i="18" s="1"/>
  <c r="J5762" i="13"/>
  <c r="I5762" i="13"/>
  <c r="N207" i="18" s="1"/>
  <c r="J5754" i="13"/>
  <c r="I5754" i="13"/>
  <c r="N199" i="18" s="1"/>
  <c r="J5746" i="13"/>
  <c r="I5746" i="13"/>
  <c r="N191" i="18" s="1"/>
  <c r="J5738" i="13"/>
  <c r="I5738" i="13"/>
  <c r="N183" i="18" s="1"/>
  <c r="J5730" i="13"/>
  <c r="I5730" i="13"/>
  <c r="N175" i="18" s="1"/>
  <c r="J5722" i="13"/>
  <c r="I5722" i="13"/>
  <c r="N167" i="18" s="1"/>
  <c r="J5714" i="13"/>
  <c r="I5714" i="13"/>
  <c r="N159" i="18" s="1"/>
  <c r="J5706" i="13"/>
  <c r="I5706" i="13"/>
  <c r="N151" i="18" s="1"/>
  <c r="J5698" i="13"/>
  <c r="I5698" i="13"/>
  <c r="N143" i="18" s="1"/>
  <c r="J5690" i="13"/>
  <c r="I5690" i="13"/>
  <c r="N135" i="18" s="1"/>
  <c r="J5682" i="13"/>
  <c r="I5682" i="13"/>
  <c r="N127" i="18" s="1"/>
  <c r="J5674" i="13"/>
  <c r="I5674" i="13"/>
  <c r="N119" i="18" s="1"/>
  <c r="J5666" i="13"/>
  <c r="I5666" i="13"/>
  <c r="N111" i="18" s="1"/>
  <c r="J5658" i="13"/>
  <c r="I5658" i="13"/>
  <c r="N103" i="18" s="1"/>
  <c r="J5650" i="13"/>
  <c r="I5650" i="13"/>
  <c r="N95" i="18" s="1"/>
  <c r="J5642" i="13"/>
  <c r="I5642" i="13"/>
  <c r="N87" i="18" s="1"/>
  <c r="J5634" i="13"/>
  <c r="I5634" i="13"/>
  <c r="N79" i="18" s="1"/>
  <c r="J5626" i="13"/>
  <c r="I5626" i="13"/>
  <c r="N71" i="18" s="1"/>
  <c r="J5618" i="13"/>
  <c r="I5618" i="13"/>
  <c r="N63" i="18" s="1"/>
  <c r="J5610" i="13"/>
  <c r="I5610" i="13"/>
  <c r="N55" i="18" s="1"/>
  <c r="J5602" i="13"/>
  <c r="I5602" i="13"/>
  <c r="N47" i="18" s="1"/>
  <c r="J5594" i="13"/>
  <c r="I5594" i="13"/>
  <c r="N39" i="18" s="1"/>
  <c r="J5586" i="13"/>
  <c r="I5586" i="13"/>
  <c r="N31" i="18" s="1"/>
  <c r="J5578" i="13"/>
  <c r="I5578" i="13"/>
  <c r="N23" i="18" s="1"/>
  <c r="J5570" i="13"/>
  <c r="I5570" i="13"/>
  <c r="N15" i="18" s="1"/>
  <c r="J5562" i="13"/>
  <c r="I5562" i="13"/>
  <c r="N7" i="18" s="1"/>
  <c r="M504" i="18"/>
  <c r="J5554" i="13"/>
  <c r="I5554" i="13"/>
  <c r="J5546" i="13"/>
  <c r="I5546" i="13"/>
  <c r="M496" i="18" s="1"/>
  <c r="J5538" i="13"/>
  <c r="I5538" i="13"/>
  <c r="M488" i="18" s="1"/>
  <c r="J5530" i="13"/>
  <c r="I5530" i="13"/>
  <c r="M480" i="18" s="1"/>
  <c r="J5522" i="13"/>
  <c r="I5522" i="13"/>
  <c r="M472" i="18" s="1"/>
  <c r="J5514" i="13"/>
  <c r="I5514" i="13"/>
  <c r="M464" i="18" s="1"/>
  <c r="J5506" i="13"/>
  <c r="I5506" i="13"/>
  <c r="M456" i="18" s="1"/>
  <c r="J5498" i="13"/>
  <c r="I5498" i="13"/>
  <c r="M448" i="18" s="1"/>
  <c r="J5490" i="13"/>
  <c r="I5490" i="13"/>
  <c r="M440" i="18" s="1"/>
  <c r="J5482" i="13"/>
  <c r="I5482" i="13"/>
  <c r="M432" i="18" s="1"/>
  <c r="J5474" i="13"/>
  <c r="I5474" i="13"/>
  <c r="M424" i="18" s="1"/>
  <c r="J5466" i="13"/>
  <c r="I5466" i="13"/>
  <c r="M416" i="18" s="1"/>
  <c r="J5458" i="13"/>
  <c r="I5458" i="13"/>
  <c r="M408" i="18" s="1"/>
  <c r="J5450" i="13"/>
  <c r="I5450" i="13"/>
  <c r="M400" i="18" s="1"/>
  <c r="J5442" i="13"/>
  <c r="I5442" i="13"/>
  <c r="M392" i="18" s="1"/>
  <c r="J5434" i="13"/>
  <c r="I5434" i="13"/>
  <c r="M384" i="18" s="1"/>
  <c r="J5426" i="13"/>
  <c r="I5426" i="13"/>
  <c r="M376" i="18" s="1"/>
  <c r="J5418" i="13"/>
  <c r="I5418" i="13"/>
  <c r="M368" i="18" s="1"/>
  <c r="J5410" i="13"/>
  <c r="I5410" i="13"/>
  <c r="M360" i="18" s="1"/>
  <c r="J5402" i="13"/>
  <c r="I5402" i="13"/>
  <c r="M352" i="18" s="1"/>
  <c r="J5394" i="13"/>
  <c r="I5394" i="13"/>
  <c r="M344" i="18" s="1"/>
  <c r="J5386" i="13"/>
  <c r="I5386" i="13"/>
  <c r="M336" i="18" s="1"/>
  <c r="J5378" i="13"/>
  <c r="I5378" i="13"/>
  <c r="M328" i="18" s="1"/>
  <c r="J5370" i="13"/>
  <c r="I5370" i="13"/>
  <c r="M320" i="18" s="1"/>
  <c r="J5362" i="13"/>
  <c r="I5362" i="13"/>
  <c r="M312" i="18" s="1"/>
  <c r="J5354" i="13"/>
  <c r="I5354" i="13"/>
  <c r="M304" i="18" s="1"/>
  <c r="J5346" i="13"/>
  <c r="I5346" i="13"/>
  <c r="M296" i="18" s="1"/>
  <c r="J5338" i="13"/>
  <c r="I5338" i="13"/>
  <c r="M288" i="18" s="1"/>
  <c r="J5330" i="13"/>
  <c r="I5330" i="13"/>
  <c r="M280" i="18" s="1"/>
  <c r="J5322" i="13"/>
  <c r="I5322" i="13"/>
  <c r="M272" i="18" s="1"/>
  <c r="J5314" i="13"/>
  <c r="I5314" i="13"/>
  <c r="M264" i="18" s="1"/>
  <c r="J5306" i="13"/>
  <c r="I5306" i="13"/>
  <c r="M256" i="18" s="1"/>
  <c r="M248" i="18"/>
  <c r="J5298" i="13"/>
  <c r="I5298" i="13"/>
  <c r="J5290" i="13"/>
  <c r="I5290" i="13"/>
  <c r="M240" i="18" s="1"/>
  <c r="J5282" i="13"/>
  <c r="I5282" i="13"/>
  <c r="M232" i="18" s="1"/>
  <c r="J5274" i="13"/>
  <c r="I5274" i="13"/>
  <c r="M224" i="18" s="1"/>
  <c r="J5266" i="13"/>
  <c r="I5266" i="13"/>
  <c r="M216" i="18" s="1"/>
  <c r="J5258" i="13"/>
  <c r="I5258" i="13"/>
  <c r="M208" i="18" s="1"/>
  <c r="J5250" i="13"/>
  <c r="I5250" i="13"/>
  <c r="M200" i="18" s="1"/>
  <c r="J5242" i="13"/>
  <c r="I5242" i="13"/>
  <c r="M192" i="18" s="1"/>
  <c r="J5234" i="13"/>
  <c r="I5234" i="13"/>
  <c r="M184" i="18" s="1"/>
  <c r="J5226" i="13"/>
  <c r="I5226" i="13"/>
  <c r="M176" i="18" s="1"/>
  <c r="J5218" i="13"/>
  <c r="I5218" i="13"/>
  <c r="M168" i="18" s="1"/>
  <c r="J5210" i="13"/>
  <c r="I5210" i="13"/>
  <c r="M160" i="18" s="1"/>
  <c r="J5202" i="13"/>
  <c r="I5202" i="13"/>
  <c r="M152" i="18" s="1"/>
  <c r="J5194" i="13"/>
  <c r="I5194" i="13"/>
  <c r="M144" i="18" s="1"/>
  <c r="J5186" i="13"/>
  <c r="I5186" i="13"/>
  <c r="M136" i="18" s="1"/>
  <c r="J5178" i="13"/>
  <c r="I5178" i="13"/>
  <c r="M128" i="18" s="1"/>
  <c r="J5170" i="13"/>
  <c r="I5170" i="13"/>
  <c r="M120" i="18" s="1"/>
  <c r="J5162" i="13"/>
  <c r="I5162" i="13"/>
  <c r="M112" i="18" s="1"/>
  <c r="J5154" i="13"/>
  <c r="I5154" i="13"/>
  <c r="M104" i="18" s="1"/>
  <c r="J5146" i="13"/>
  <c r="I5146" i="13"/>
  <c r="M96" i="18" s="1"/>
  <c r="J5138" i="13"/>
  <c r="I5138" i="13"/>
  <c r="M88" i="18" s="1"/>
  <c r="J5130" i="13"/>
  <c r="I5130" i="13"/>
  <c r="M80" i="18" s="1"/>
  <c r="J5122" i="13"/>
  <c r="I5122" i="13"/>
  <c r="M72" i="18" s="1"/>
  <c r="J5114" i="13"/>
  <c r="I5114" i="13"/>
  <c r="M64" i="18" s="1"/>
  <c r="J5106" i="13"/>
  <c r="I5106" i="13"/>
  <c r="M56" i="18" s="1"/>
  <c r="J5098" i="13"/>
  <c r="I5098" i="13"/>
  <c r="M48" i="18" s="1"/>
  <c r="J5090" i="13"/>
  <c r="I5090" i="13"/>
  <c r="M40" i="18" s="1"/>
  <c r="J5082" i="13"/>
  <c r="I5082" i="13"/>
  <c r="M32" i="18" s="1"/>
  <c r="J5074" i="13"/>
  <c r="I5074" i="13"/>
  <c r="M24" i="18" s="1"/>
  <c r="J5066" i="13"/>
  <c r="I5066" i="13"/>
  <c r="M16" i="18" s="1"/>
  <c r="J5058" i="13"/>
  <c r="I5058" i="13"/>
  <c r="M8" i="18" s="1"/>
  <c r="J5050" i="13"/>
  <c r="I5050" i="13"/>
  <c r="L505" i="18" s="1"/>
  <c r="J5042" i="13"/>
  <c r="I5042" i="13"/>
  <c r="L497" i="18" s="1"/>
  <c r="J5034" i="13"/>
  <c r="I5034" i="13"/>
  <c r="L489" i="18" s="1"/>
  <c r="J5026" i="13"/>
  <c r="I5026" i="13"/>
  <c r="L481" i="18" s="1"/>
  <c r="J5018" i="13"/>
  <c r="I5018" i="13"/>
  <c r="L473" i="18" s="1"/>
  <c r="J5010" i="13"/>
  <c r="I5010" i="13"/>
  <c r="L465" i="18" s="1"/>
  <c r="J5002" i="13"/>
  <c r="I5002" i="13"/>
  <c r="L457" i="18" s="1"/>
  <c r="J4994" i="13"/>
  <c r="I4994" i="13"/>
  <c r="L449" i="18" s="1"/>
  <c r="J4986" i="13"/>
  <c r="I4986" i="13"/>
  <c r="L441" i="18" s="1"/>
  <c r="J4978" i="13"/>
  <c r="I4978" i="13"/>
  <c r="L433" i="18" s="1"/>
  <c r="J4970" i="13"/>
  <c r="I4970" i="13"/>
  <c r="L425" i="18" s="1"/>
  <c r="J4962" i="13"/>
  <c r="I4962" i="13"/>
  <c r="L417" i="18" s="1"/>
  <c r="J4954" i="13"/>
  <c r="I4954" i="13"/>
  <c r="L409" i="18" s="1"/>
  <c r="J4946" i="13"/>
  <c r="I4946" i="13"/>
  <c r="L401" i="18" s="1"/>
  <c r="J4938" i="13"/>
  <c r="I4938" i="13"/>
  <c r="L393" i="18" s="1"/>
  <c r="J4930" i="13"/>
  <c r="I4930" i="13"/>
  <c r="L385" i="18" s="1"/>
  <c r="J4922" i="13"/>
  <c r="I4922" i="13"/>
  <c r="L377" i="18" s="1"/>
  <c r="J4914" i="13"/>
  <c r="I4914" i="13"/>
  <c r="L369" i="18" s="1"/>
  <c r="J4906" i="13"/>
  <c r="I4906" i="13"/>
  <c r="L361" i="18" s="1"/>
  <c r="J4898" i="13"/>
  <c r="I4898" i="13"/>
  <c r="L353" i="18" s="1"/>
  <c r="J4890" i="13"/>
  <c r="I4890" i="13"/>
  <c r="L345" i="18" s="1"/>
  <c r="J4882" i="13"/>
  <c r="I4882" i="13"/>
  <c r="L337" i="18" s="1"/>
  <c r="J4874" i="13"/>
  <c r="I4874" i="13"/>
  <c r="L329" i="18" s="1"/>
  <c r="J4866" i="13"/>
  <c r="I4866" i="13"/>
  <c r="L321" i="18" s="1"/>
  <c r="J4858" i="13"/>
  <c r="I4858" i="13"/>
  <c r="L313" i="18" s="1"/>
  <c r="J4850" i="13"/>
  <c r="I4850" i="13"/>
  <c r="L305" i="18" s="1"/>
  <c r="J4842" i="13"/>
  <c r="I4842" i="13"/>
  <c r="L297" i="18" s="1"/>
  <c r="J4834" i="13"/>
  <c r="I4834" i="13"/>
  <c r="L289" i="18" s="1"/>
  <c r="J4826" i="13"/>
  <c r="I4826" i="13"/>
  <c r="L281" i="18" s="1"/>
  <c r="J4818" i="13"/>
  <c r="I4818" i="13"/>
  <c r="L273" i="18" s="1"/>
  <c r="J4810" i="13"/>
  <c r="I4810" i="13"/>
  <c r="L265" i="18" s="1"/>
  <c r="J4802" i="13"/>
  <c r="I4802" i="13"/>
  <c r="L257" i="18" s="1"/>
  <c r="J4794" i="13"/>
  <c r="I4794" i="13"/>
  <c r="L249" i="18" s="1"/>
  <c r="J4786" i="13"/>
  <c r="I4786" i="13"/>
  <c r="L241" i="18" s="1"/>
  <c r="L233" i="18"/>
  <c r="J4778" i="13"/>
  <c r="I4778" i="13"/>
  <c r="J4770" i="13"/>
  <c r="I4770" i="13"/>
  <c r="L225" i="18" s="1"/>
  <c r="J4762" i="13"/>
  <c r="I4762" i="13"/>
  <c r="L217" i="18" s="1"/>
  <c r="J4754" i="13"/>
  <c r="I4754" i="13"/>
  <c r="L209" i="18" s="1"/>
  <c r="J4746" i="13"/>
  <c r="I4746" i="13"/>
  <c r="L201" i="18" s="1"/>
  <c r="J4738" i="13"/>
  <c r="I4738" i="13"/>
  <c r="L193" i="18" s="1"/>
  <c r="J4730" i="13"/>
  <c r="I4730" i="13"/>
  <c r="L185" i="18" s="1"/>
  <c r="J4722" i="13"/>
  <c r="I4722" i="13"/>
  <c r="L177" i="18" s="1"/>
  <c r="J4714" i="13"/>
  <c r="I4714" i="13"/>
  <c r="L169" i="18" s="1"/>
  <c r="J4706" i="13"/>
  <c r="I4706" i="13"/>
  <c r="L161" i="18" s="1"/>
  <c r="J4698" i="13"/>
  <c r="I4698" i="13"/>
  <c r="L153" i="18" s="1"/>
  <c r="J4690" i="13"/>
  <c r="I4690" i="13"/>
  <c r="L145" i="18" s="1"/>
  <c r="J4682" i="13"/>
  <c r="I4682" i="13"/>
  <c r="L137" i="18" s="1"/>
  <c r="J4674" i="13"/>
  <c r="I4674" i="13"/>
  <c r="L129" i="18" s="1"/>
  <c r="J4666" i="13"/>
  <c r="I4666" i="13"/>
  <c r="L121" i="18" s="1"/>
  <c r="J4658" i="13"/>
  <c r="I4658" i="13"/>
  <c r="L113" i="18" s="1"/>
  <c r="L105" i="18"/>
  <c r="J4650" i="13"/>
  <c r="I4650" i="13"/>
  <c r="J4642" i="13"/>
  <c r="I4642" i="13"/>
  <c r="L97" i="18" s="1"/>
  <c r="J4634" i="13"/>
  <c r="I4634" i="13"/>
  <c r="L89" i="18" s="1"/>
  <c r="J4626" i="13"/>
  <c r="I4626" i="13"/>
  <c r="L81" i="18" s="1"/>
  <c r="J4618" i="13"/>
  <c r="I4618" i="13"/>
  <c r="L73" i="18" s="1"/>
  <c r="J4610" i="13"/>
  <c r="I4610" i="13"/>
  <c r="L65" i="18" s="1"/>
  <c r="J4602" i="13"/>
  <c r="I4602" i="13"/>
  <c r="L57" i="18" s="1"/>
  <c r="J4594" i="13"/>
  <c r="I4594" i="13"/>
  <c r="L49" i="18" s="1"/>
  <c r="J4586" i="13"/>
  <c r="I4586" i="13"/>
  <c r="L41" i="18" s="1"/>
  <c r="J4578" i="13"/>
  <c r="I4578" i="13"/>
  <c r="L33" i="18" s="1"/>
  <c r="L25" i="18"/>
  <c r="J4570" i="13"/>
  <c r="I4570" i="13"/>
  <c r="J4562" i="13"/>
  <c r="I4562" i="13"/>
  <c r="L17" i="18" s="1"/>
  <c r="J4554" i="13"/>
  <c r="I4554" i="13"/>
  <c r="L9" i="18" s="1"/>
  <c r="J4546" i="13"/>
  <c r="I4546" i="13"/>
  <c r="K506" i="18" s="1"/>
  <c r="J4538" i="13"/>
  <c r="I4538" i="13"/>
  <c r="K498" i="18" s="1"/>
  <c r="K490" i="18"/>
  <c r="J4530" i="13"/>
  <c r="I4530" i="13"/>
  <c r="J4522" i="13"/>
  <c r="I4522" i="13"/>
  <c r="K482" i="18" s="1"/>
  <c r="J4514" i="13"/>
  <c r="I4514" i="13"/>
  <c r="K474" i="18" s="1"/>
  <c r="J4506" i="13"/>
  <c r="I4506" i="13"/>
  <c r="K466" i="18" s="1"/>
  <c r="J4498" i="13"/>
  <c r="I4498" i="13"/>
  <c r="K458" i="18" s="1"/>
  <c r="J4490" i="13"/>
  <c r="I4490" i="13"/>
  <c r="K450" i="18" s="1"/>
  <c r="J4482" i="13"/>
  <c r="I4482" i="13"/>
  <c r="K442" i="18" s="1"/>
  <c r="J4474" i="13"/>
  <c r="I4474" i="13"/>
  <c r="K434" i="18" s="1"/>
  <c r="J4466" i="13"/>
  <c r="I4466" i="13"/>
  <c r="K426" i="18" s="1"/>
  <c r="J4458" i="13"/>
  <c r="I4458" i="13"/>
  <c r="K418" i="18" s="1"/>
  <c r="J4450" i="13"/>
  <c r="I4450" i="13"/>
  <c r="K410" i="18" s="1"/>
  <c r="J4442" i="13"/>
  <c r="I4442" i="13"/>
  <c r="K402" i="18" s="1"/>
  <c r="J4434" i="13"/>
  <c r="I4434" i="13"/>
  <c r="K394" i="18" s="1"/>
  <c r="J4426" i="13"/>
  <c r="I4426" i="13"/>
  <c r="K386" i="18" s="1"/>
  <c r="J4418" i="13"/>
  <c r="I4418" i="13"/>
  <c r="K378" i="18" s="1"/>
  <c r="J4410" i="13"/>
  <c r="I4410" i="13"/>
  <c r="K370" i="18" s="1"/>
  <c r="K362" i="18"/>
  <c r="J4402" i="13"/>
  <c r="I4402" i="13"/>
  <c r="J4394" i="13"/>
  <c r="I4394" i="13"/>
  <c r="K354" i="18" s="1"/>
  <c r="J4386" i="13"/>
  <c r="I4386" i="13"/>
  <c r="K346" i="18" s="1"/>
  <c r="J4378" i="13"/>
  <c r="I4378" i="13"/>
  <c r="K338" i="18" s="1"/>
  <c r="J4370" i="13"/>
  <c r="I4370" i="13"/>
  <c r="K330" i="18" s="1"/>
  <c r="J4362" i="13"/>
  <c r="I4362" i="13"/>
  <c r="K322" i="18" s="1"/>
  <c r="J4354" i="13"/>
  <c r="I4354" i="13"/>
  <c r="K314" i="18" s="1"/>
  <c r="J4346" i="13"/>
  <c r="I4346" i="13"/>
  <c r="K306" i="18" s="1"/>
  <c r="J4338" i="13"/>
  <c r="I4338" i="13"/>
  <c r="K298" i="18" s="1"/>
  <c r="J4330" i="13"/>
  <c r="I4330" i="13"/>
  <c r="K290" i="18" s="1"/>
  <c r="J4322" i="13"/>
  <c r="I4322" i="13"/>
  <c r="K282" i="18" s="1"/>
  <c r="J4314" i="13"/>
  <c r="I4314" i="13"/>
  <c r="K274" i="18" s="1"/>
  <c r="J4306" i="13"/>
  <c r="I4306" i="13"/>
  <c r="K266" i="18" s="1"/>
  <c r="J4298" i="13"/>
  <c r="I4298" i="13"/>
  <c r="K258" i="18" s="1"/>
  <c r="J4290" i="13"/>
  <c r="I4290" i="13"/>
  <c r="K250" i="18" s="1"/>
  <c r="J4282" i="13"/>
  <c r="I4282" i="13"/>
  <c r="K242" i="18" s="1"/>
  <c r="J4274" i="13"/>
  <c r="I4274" i="13"/>
  <c r="K234" i="18" s="1"/>
  <c r="J4266" i="13"/>
  <c r="I4266" i="13"/>
  <c r="K226" i="18" s="1"/>
  <c r="J4258" i="13"/>
  <c r="I4258" i="13"/>
  <c r="K218" i="18" s="1"/>
  <c r="J4250" i="13"/>
  <c r="I4250" i="13"/>
  <c r="K210" i="18" s="1"/>
  <c r="J4242" i="13"/>
  <c r="I4242" i="13"/>
  <c r="K202" i="18" s="1"/>
  <c r="J4234" i="13"/>
  <c r="I4234" i="13"/>
  <c r="K194" i="18" s="1"/>
  <c r="J4226" i="13"/>
  <c r="I4226" i="13"/>
  <c r="K186" i="18" s="1"/>
  <c r="J4218" i="13"/>
  <c r="I4218" i="13"/>
  <c r="K178" i="18" s="1"/>
  <c r="J4210" i="13"/>
  <c r="I4210" i="13"/>
  <c r="K170" i="18" s="1"/>
  <c r="J4202" i="13"/>
  <c r="I4202" i="13"/>
  <c r="K162" i="18" s="1"/>
  <c r="J4194" i="13"/>
  <c r="I4194" i="13"/>
  <c r="K154" i="18" s="1"/>
  <c r="J4186" i="13"/>
  <c r="I4186" i="13"/>
  <c r="K146" i="18" s="1"/>
  <c r="J4178" i="13"/>
  <c r="I4178" i="13"/>
  <c r="K138" i="18" s="1"/>
  <c r="J4170" i="13"/>
  <c r="I4170" i="13"/>
  <c r="K130" i="18" s="1"/>
  <c r="J4162" i="13"/>
  <c r="I4162" i="13"/>
  <c r="K122" i="18" s="1"/>
  <c r="J4154" i="13"/>
  <c r="I4154" i="13"/>
  <c r="K114" i="18" s="1"/>
  <c r="K106" i="18"/>
  <c r="J4146" i="13"/>
  <c r="I4146" i="13"/>
  <c r="J4138" i="13"/>
  <c r="I4138" i="13"/>
  <c r="K98" i="18" s="1"/>
  <c r="J4130" i="13"/>
  <c r="I4130" i="13"/>
  <c r="K90" i="18" s="1"/>
  <c r="J4122" i="13"/>
  <c r="I4122" i="13"/>
  <c r="K82" i="18" s="1"/>
  <c r="J4114" i="13"/>
  <c r="I4114" i="13"/>
  <c r="K74" i="18" s="1"/>
  <c r="J4106" i="13"/>
  <c r="I4106" i="13"/>
  <c r="K66" i="18" s="1"/>
  <c r="J4098" i="13"/>
  <c r="I4098" i="13"/>
  <c r="K58" i="18" s="1"/>
  <c r="J4090" i="13"/>
  <c r="I4090" i="13"/>
  <c r="K50" i="18" s="1"/>
  <c r="J4082" i="13"/>
  <c r="I4082" i="13"/>
  <c r="K42" i="18" s="1"/>
  <c r="J4074" i="13"/>
  <c r="I4074" i="13"/>
  <c r="K34" i="18" s="1"/>
  <c r="J4066" i="13"/>
  <c r="I4066" i="13"/>
  <c r="K26" i="18" s="1"/>
  <c r="J4058" i="13"/>
  <c r="I4058" i="13"/>
  <c r="K18" i="18" s="1"/>
  <c r="J4050" i="13"/>
  <c r="I4050" i="13"/>
  <c r="K10" i="18" s="1"/>
  <c r="J4042" i="13"/>
  <c r="I4042" i="13"/>
  <c r="K2" i="18" s="1"/>
  <c r="J4034" i="13"/>
  <c r="I4034" i="13"/>
  <c r="J499" i="18" s="1"/>
  <c r="J4026" i="13"/>
  <c r="I4026" i="13"/>
  <c r="J491" i="18" s="1"/>
  <c r="J4018" i="13"/>
  <c r="I4018" i="13"/>
  <c r="J483" i="18" s="1"/>
  <c r="J4010" i="13"/>
  <c r="I4010" i="13"/>
  <c r="J475" i="18" s="1"/>
  <c r="J4002" i="13"/>
  <c r="I4002" i="13"/>
  <c r="J467" i="18" s="1"/>
  <c r="J3994" i="13"/>
  <c r="I3994" i="13"/>
  <c r="J459" i="18" s="1"/>
  <c r="J3986" i="13"/>
  <c r="I3986" i="13"/>
  <c r="J451" i="18" s="1"/>
  <c r="J3978" i="13"/>
  <c r="I3978" i="13"/>
  <c r="J443" i="18" s="1"/>
  <c r="J3970" i="13"/>
  <c r="I3970" i="13"/>
  <c r="J435" i="18" s="1"/>
  <c r="J3962" i="13"/>
  <c r="I3962" i="13"/>
  <c r="J427" i="18" s="1"/>
  <c r="J3954" i="13"/>
  <c r="I3954" i="13"/>
  <c r="J419" i="18" s="1"/>
  <c r="J3946" i="13"/>
  <c r="I3946" i="13"/>
  <c r="J411" i="18" s="1"/>
  <c r="J3938" i="13"/>
  <c r="I3938" i="13"/>
  <c r="J403" i="18" s="1"/>
  <c r="J3930" i="13"/>
  <c r="I3930" i="13"/>
  <c r="J395" i="18" s="1"/>
  <c r="J3922" i="13"/>
  <c r="I3922" i="13"/>
  <c r="J387" i="18" s="1"/>
  <c r="J3914" i="13"/>
  <c r="I3914" i="13"/>
  <c r="J379" i="18" s="1"/>
  <c r="J3906" i="13"/>
  <c r="I3906" i="13"/>
  <c r="J371" i="18" s="1"/>
  <c r="J3898" i="13"/>
  <c r="I3898" i="13"/>
  <c r="J363" i="18" s="1"/>
  <c r="J3890" i="13"/>
  <c r="I3890" i="13"/>
  <c r="J355" i="18" s="1"/>
  <c r="J3882" i="13"/>
  <c r="I3882" i="13"/>
  <c r="J347" i="18" s="1"/>
  <c r="J3874" i="13"/>
  <c r="I3874" i="13"/>
  <c r="J339" i="18" s="1"/>
  <c r="J3866" i="13"/>
  <c r="I3866" i="13"/>
  <c r="J331" i="18" s="1"/>
  <c r="J3858" i="13"/>
  <c r="I3858" i="13"/>
  <c r="J323" i="18" s="1"/>
  <c r="J3850" i="13"/>
  <c r="I3850" i="13"/>
  <c r="J315" i="18" s="1"/>
  <c r="J3842" i="13"/>
  <c r="I3842" i="13"/>
  <c r="J307" i="18" s="1"/>
  <c r="J3834" i="13"/>
  <c r="I3834" i="13"/>
  <c r="J299" i="18" s="1"/>
  <c r="J291" i="18"/>
  <c r="J3826" i="13"/>
  <c r="I3826" i="13"/>
  <c r="J3818" i="13"/>
  <c r="I3818" i="13"/>
  <c r="J283" i="18" s="1"/>
  <c r="J3810" i="13"/>
  <c r="I3810" i="13"/>
  <c r="J275" i="18" s="1"/>
  <c r="J3802" i="13"/>
  <c r="I3802" i="13"/>
  <c r="J267" i="18" s="1"/>
  <c r="J3794" i="13"/>
  <c r="I3794" i="13"/>
  <c r="J259" i="18" s="1"/>
  <c r="J3786" i="13"/>
  <c r="I3786" i="13"/>
  <c r="J251" i="18" s="1"/>
  <c r="J3778" i="13"/>
  <c r="I3778" i="13"/>
  <c r="J243" i="18" s="1"/>
  <c r="J3770" i="13"/>
  <c r="I3770" i="13"/>
  <c r="J235" i="18" s="1"/>
  <c r="J3762" i="13"/>
  <c r="I3762" i="13"/>
  <c r="J227" i="18" s="1"/>
  <c r="J3754" i="13"/>
  <c r="I3754" i="13"/>
  <c r="J219" i="18" s="1"/>
  <c r="J3746" i="13"/>
  <c r="I3746" i="13"/>
  <c r="J211" i="18" s="1"/>
  <c r="J3738" i="13"/>
  <c r="I3738" i="13"/>
  <c r="J203" i="18" s="1"/>
  <c r="J3730" i="13"/>
  <c r="I3730" i="13"/>
  <c r="J195" i="18" s="1"/>
  <c r="J3722" i="13"/>
  <c r="I3722" i="13"/>
  <c r="J187" i="18" s="1"/>
  <c r="J3714" i="13"/>
  <c r="I3714" i="13"/>
  <c r="J179" i="18" s="1"/>
  <c r="J3706" i="13"/>
  <c r="I3706" i="13"/>
  <c r="J171" i="18" s="1"/>
  <c r="J3698" i="13"/>
  <c r="I3698" i="13"/>
  <c r="J163" i="18" s="1"/>
  <c r="J3690" i="13"/>
  <c r="I3690" i="13"/>
  <c r="J155" i="18" s="1"/>
  <c r="J3682" i="13"/>
  <c r="I3682" i="13"/>
  <c r="J147" i="18" s="1"/>
  <c r="J3674" i="13"/>
  <c r="I3674" i="13"/>
  <c r="J139" i="18" s="1"/>
  <c r="J131" i="18"/>
  <c r="J3666" i="13"/>
  <c r="I3666" i="13"/>
  <c r="J3658" i="13"/>
  <c r="I3658" i="13"/>
  <c r="J123" i="18" s="1"/>
  <c r="J3650" i="13"/>
  <c r="I3650" i="13"/>
  <c r="J115" i="18" s="1"/>
  <c r="J3642" i="13"/>
  <c r="I3642" i="13"/>
  <c r="J107" i="18" s="1"/>
  <c r="J3634" i="13"/>
  <c r="I3634" i="13"/>
  <c r="J99" i="18" s="1"/>
  <c r="J3626" i="13"/>
  <c r="I3626" i="13"/>
  <c r="J91" i="18" s="1"/>
  <c r="J3618" i="13"/>
  <c r="I3618" i="13"/>
  <c r="J83" i="18" s="1"/>
  <c r="J75" i="18"/>
  <c r="J3610" i="13"/>
  <c r="I3610" i="13"/>
  <c r="J3602" i="13"/>
  <c r="I3602" i="13"/>
  <c r="J67" i="18" s="1"/>
  <c r="J3594" i="13"/>
  <c r="I3594" i="13"/>
  <c r="J59" i="18" s="1"/>
  <c r="J3586" i="13"/>
  <c r="I3586" i="13"/>
  <c r="J51" i="18" s="1"/>
  <c r="J3578" i="13"/>
  <c r="I3578" i="13"/>
  <c r="J43" i="18" s="1"/>
  <c r="J3570" i="13"/>
  <c r="I3570" i="13"/>
  <c r="J35" i="18" s="1"/>
  <c r="J3562" i="13"/>
  <c r="I3562" i="13"/>
  <c r="J27" i="18" s="1"/>
  <c r="J3554" i="13"/>
  <c r="I3554" i="13"/>
  <c r="J19" i="18" s="1"/>
  <c r="J3546" i="13"/>
  <c r="I3546" i="13"/>
  <c r="J11" i="18" s="1"/>
  <c r="J3538" i="13"/>
  <c r="I3538" i="13"/>
  <c r="J3" i="18" s="1"/>
  <c r="J3530" i="13"/>
  <c r="I3530" i="13"/>
  <c r="I500" i="18" s="1"/>
  <c r="J3522" i="13"/>
  <c r="I3522" i="13"/>
  <c r="I492" i="18" s="1"/>
  <c r="J3514" i="13"/>
  <c r="I3514" i="13"/>
  <c r="I484" i="18" s="1"/>
  <c r="J3506" i="13"/>
  <c r="I3506" i="13"/>
  <c r="I476" i="18" s="1"/>
  <c r="J3498" i="13"/>
  <c r="I3498" i="13"/>
  <c r="I468" i="18" s="1"/>
  <c r="J3490" i="13"/>
  <c r="I3490" i="13"/>
  <c r="I460" i="18" s="1"/>
  <c r="I452" i="18"/>
  <c r="J3482" i="13"/>
  <c r="I3482" i="13"/>
  <c r="J3474" i="13"/>
  <c r="I3474" i="13"/>
  <c r="I444" i="18" s="1"/>
  <c r="J3466" i="13"/>
  <c r="I3466" i="13"/>
  <c r="I436" i="18" s="1"/>
  <c r="J3458" i="13"/>
  <c r="I3458" i="13"/>
  <c r="I428" i="18" s="1"/>
  <c r="J3450" i="13"/>
  <c r="I3450" i="13"/>
  <c r="I420" i="18" s="1"/>
  <c r="I412" i="18"/>
  <c r="J3442" i="13"/>
  <c r="I3442" i="13"/>
  <c r="J3434" i="13"/>
  <c r="I3434" i="13"/>
  <c r="I404" i="18" s="1"/>
  <c r="J3426" i="13"/>
  <c r="I3426" i="13"/>
  <c r="I396" i="18" s="1"/>
  <c r="J3418" i="13"/>
  <c r="I3418" i="13"/>
  <c r="I388" i="18" s="1"/>
  <c r="J3410" i="13"/>
  <c r="I3410" i="13"/>
  <c r="I380" i="18" s="1"/>
  <c r="J3402" i="13"/>
  <c r="I3402" i="13"/>
  <c r="I372" i="18" s="1"/>
  <c r="J3394" i="13"/>
  <c r="I3394" i="13"/>
  <c r="I364" i="18" s="1"/>
  <c r="J3386" i="13"/>
  <c r="I3386" i="13"/>
  <c r="I356" i="18" s="1"/>
  <c r="J3378" i="13"/>
  <c r="I3378" i="13"/>
  <c r="I348" i="18" s="1"/>
  <c r="J3370" i="13"/>
  <c r="I3370" i="13"/>
  <c r="I340" i="18" s="1"/>
  <c r="J3362" i="13"/>
  <c r="I3362" i="13"/>
  <c r="I332" i="18" s="1"/>
  <c r="J3354" i="13"/>
  <c r="I3354" i="13"/>
  <c r="I324" i="18" s="1"/>
  <c r="J3346" i="13"/>
  <c r="I3346" i="13"/>
  <c r="I316" i="18" s="1"/>
  <c r="J3338" i="13"/>
  <c r="I3338" i="13"/>
  <c r="I308" i="18" s="1"/>
  <c r="J3330" i="13"/>
  <c r="I3330" i="13"/>
  <c r="I300" i="18" s="1"/>
  <c r="J3322" i="13"/>
  <c r="I3322" i="13"/>
  <c r="I292" i="18" s="1"/>
  <c r="J3314" i="13"/>
  <c r="I3314" i="13"/>
  <c r="I284" i="18" s="1"/>
  <c r="J3306" i="13"/>
  <c r="I3306" i="13"/>
  <c r="I276" i="18" s="1"/>
  <c r="J3298" i="13"/>
  <c r="I3298" i="13"/>
  <c r="I268" i="18" s="1"/>
  <c r="I260" i="18"/>
  <c r="J3290" i="13"/>
  <c r="I3290" i="13"/>
  <c r="J3282" i="13"/>
  <c r="I3282" i="13"/>
  <c r="I252" i="18" s="1"/>
  <c r="J3274" i="13"/>
  <c r="I3274" i="13"/>
  <c r="I244" i="18" s="1"/>
  <c r="J3266" i="13"/>
  <c r="I3266" i="13"/>
  <c r="I236" i="18" s="1"/>
  <c r="J3258" i="13"/>
  <c r="I3258" i="13"/>
  <c r="I228" i="18" s="1"/>
  <c r="I220" i="18"/>
  <c r="J3250" i="13"/>
  <c r="I3250" i="13"/>
  <c r="J3242" i="13"/>
  <c r="I3242" i="13"/>
  <c r="I212" i="18" s="1"/>
  <c r="J3234" i="13"/>
  <c r="I3234" i="13"/>
  <c r="I204" i="18" s="1"/>
  <c r="J3226" i="13"/>
  <c r="I3226" i="13"/>
  <c r="I196" i="18" s="1"/>
  <c r="J3218" i="13"/>
  <c r="I3218" i="13"/>
  <c r="I188" i="18" s="1"/>
  <c r="J3210" i="13"/>
  <c r="I3210" i="13"/>
  <c r="I180" i="18" s="1"/>
  <c r="J3202" i="13"/>
  <c r="I3202" i="13"/>
  <c r="I172" i="18" s="1"/>
  <c r="J3194" i="13"/>
  <c r="I3194" i="13"/>
  <c r="I164" i="18" s="1"/>
  <c r="J3186" i="13"/>
  <c r="I3186" i="13"/>
  <c r="I156" i="18" s="1"/>
  <c r="J3178" i="13"/>
  <c r="I3178" i="13"/>
  <c r="I148" i="18" s="1"/>
  <c r="J3170" i="13"/>
  <c r="I3170" i="13"/>
  <c r="I140" i="18" s="1"/>
  <c r="J3162" i="13"/>
  <c r="I3162" i="13"/>
  <c r="I132" i="18" s="1"/>
  <c r="J3154" i="13"/>
  <c r="I3154" i="13"/>
  <c r="I124" i="18" s="1"/>
  <c r="J3146" i="13"/>
  <c r="I3146" i="13"/>
  <c r="I116" i="18" s="1"/>
  <c r="I108" i="18"/>
  <c r="J3138" i="13"/>
  <c r="I3138" i="13"/>
  <c r="J3130" i="13"/>
  <c r="I3130" i="13"/>
  <c r="I100" i="18" s="1"/>
  <c r="J3122" i="13"/>
  <c r="I3122" i="13"/>
  <c r="I92" i="18" s="1"/>
  <c r="J3114" i="13"/>
  <c r="I3114" i="13"/>
  <c r="I84" i="18" s="1"/>
  <c r="J3106" i="13"/>
  <c r="I3106" i="13"/>
  <c r="I76" i="18" s="1"/>
  <c r="I68" i="18"/>
  <c r="J3098" i="13"/>
  <c r="I3098" i="13"/>
  <c r="J3090" i="13"/>
  <c r="I3090" i="13"/>
  <c r="I60" i="18" s="1"/>
  <c r="J3082" i="13"/>
  <c r="I3082" i="13"/>
  <c r="I52" i="18" s="1"/>
  <c r="J3074" i="13"/>
  <c r="I3074" i="13"/>
  <c r="I44" i="18" s="1"/>
  <c r="J3066" i="13"/>
  <c r="I3066" i="13"/>
  <c r="I36" i="18" s="1"/>
  <c r="J3058" i="13"/>
  <c r="I3058" i="13"/>
  <c r="I28" i="18" s="1"/>
  <c r="J3050" i="13"/>
  <c r="I3050" i="13"/>
  <c r="I20" i="18" s="1"/>
  <c r="J3042" i="13"/>
  <c r="I3042" i="13"/>
  <c r="I12" i="18" s="1"/>
  <c r="I4" i="18"/>
  <c r="J3034" i="13"/>
  <c r="I3034" i="13"/>
  <c r="J3026" i="13"/>
  <c r="I3026" i="13"/>
  <c r="H501" i="18" s="1"/>
  <c r="J3018" i="13"/>
  <c r="I3018" i="13"/>
  <c r="H493" i="18" s="1"/>
  <c r="J3010" i="13"/>
  <c r="I3010" i="13"/>
  <c r="H485" i="18" s="1"/>
  <c r="J3002" i="13"/>
  <c r="I3002" i="13"/>
  <c r="H477" i="18" s="1"/>
  <c r="J2994" i="13"/>
  <c r="I2994" i="13"/>
  <c r="H469" i="18" s="1"/>
  <c r="J2986" i="13"/>
  <c r="I2986" i="13"/>
  <c r="H461" i="18" s="1"/>
  <c r="J2978" i="13"/>
  <c r="I2978" i="13"/>
  <c r="H453" i="18" s="1"/>
  <c r="J2970" i="13"/>
  <c r="I2970" i="13"/>
  <c r="H445" i="18" s="1"/>
  <c r="J2962" i="13"/>
  <c r="I2962" i="13"/>
  <c r="H437" i="18" s="1"/>
  <c r="J2954" i="13"/>
  <c r="I2954" i="13"/>
  <c r="H429" i="18" s="1"/>
  <c r="J2946" i="13"/>
  <c r="I2946" i="13"/>
  <c r="H421" i="18" s="1"/>
  <c r="J2938" i="13"/>
  <c r="I2938" i="13"/>
  <c r="H413" i="18" s="1"/>
  <c r="J2930" i="13"/>
  <c r="I2930" i="13"/>
  <c r="H405" i="18" s="1"/>
  <c r="J2922" i="13"/>
  <c r="I2922" i="13"/>
  <c r="H397" i="18" s="1"/>
  <c r="J2914" i="13"/>
  <c r="I2914" i="13"/>
  <c r="H389" i="18" s="1"/>
  <c r="J2906" i="13"/>
  <c r="I2906" i="13"/>
  <c r="H381" i="18" s="1"/>
  <c r="J2898" i="13"/>
  <c r="I2898" i="13"/>
  <c r="H373" i="18" s="1"/>
  <c r="J2890" i="13"/>
  <c r="I2890" i="13"/>
  <c r="H365" i="18" s="1"/>
  <c r="J2882" i="13"/>
  <c r="I2882" i="13"/>
  <c r="H357" i="18" s="1"/>
  <c r="J2874" i="13"/>
  <c r="I2874" i="13"/>
  <c r="H349" i="18" s="1"/>
  <c r="J2866" i="13"/>
  <c r="I2866" i="13"/>
  <c r="H341" i="18" s="1"/>
  <c r="J2858" i="13"/>
  <c r="I2858" i="13"/>
  <c r="H333" i="18" s="1"/>
  <c r="J2850" i="13"/>
  <c r="I2850" i="13"/>
  <c r="H325" i="18" s="1"/>
  <c r="J2842" i="13"/>
  <c r="I2842" i="13"/>
  <c r="H317" i="18" s="1"/>
  <c r="J2834" i="13"/>
  <c r="I2834" i="13"/>
  <c r="H309" i="18" s="1"/>
  <c r="J2826" i="13"/>
  <c r="I2826" i="13"/>
  <c r="H301" i="18" s="1"/>
  <c r="J2818" i="13"/>
  <c r="I2818" i="13"/>
  <c r="H293" i="18" s="1"/>
  <c r="J2810" i="13"/>
  <c r="I2810" i="13"/>
  <c r="H285" i="18" s="1"/>
  <c r="J2802" i="13"/>
  <c r="I2802" i="13"/>
  <c r="H277" i="18" s="1"/>
  <c r="J2794" i="13"/>
  <c r="I2794" i="13"/>
  <c r="H269" i="18" s="1"/>
  <c r="J2786" i="13"/>
  <c r="I2786" i="13"/>
  <c r="H261" i="18" s="1"/>
  <c r="J2778" i="13"/>
  <c r="I2778" i="13"/>
  <c r="H253" i="18" s="1"/>
  <c r="J2770" i="13"/>
  <c r="I2770" i="13"/>
  <c r="H245" i="18" s="1"/>
  <c r="J2762" i="13"/>
  <c r="I2762" i="13"/>
  <c r="H237" i="18" s="1"/>
  <c r="J2754" i="13"/>
  <c r="I2754" i="13"/>
  <c r="H229" i="18" s="1"/>
  <c r="J2746" i="13"/>
  <c r="I2746" i="13"/>
  <c r="H221" i="18" s="1"/>
  <c r="J2738" i="13"/>
  <c r="I2738" i="13"/>
  <c r="H213" i="18" s="1"/>
  <c r="J2730" i="13"/>
  <c r="I2730" i="13"/>
  <c r="H205" i="18" s="1"/>
  <c r="J2722" i="13"/>
  <c r="I2722" i="13"/>
  <c r="H197" i="18" s="1"/>
  <c r="J2714" i="13"/>
  <c r="I2714" i="13"/>
  <c r="H189" i="18" s="1"/>
  <c r="J2706" i="13"/>
  <c r="I2706" i="13"/>
  <c r="H181" i="18" s="1"/>
  <c r="J2698" i="13"/>
  <c r="I2698" i="13"/>
  <c r="H173" i="18" s="1"/>
  <c r="J2690" i="13"/>
  <c r="I2690" i="13"/>
  <c r="H165" i="18" s="1"/>
  <c r="J2682" i="13"/>
  <c r="I2682" i="13"/>
  <c r="H157" i="18" s="1"/>
  <c r="J2674" i="13"/>
  <c r="I2674" i="13"/>
  <c r="H149" i="18" s="1"/>
  <c r="J2666" i="13"/>
  <c r="I2666" i="13"/>
  <c r="H141" i="18" s="1"/>
  <c r="J2658" i="13"/>
  <c r="I2658" i="13"/>
  <c r="H133" i="18" s="1"/>
  <c r="J2650" i="13"/>
  <c r="I2650" i="13"/>
  <c r="H125" i="18" s="1"/>
  <c r="J2642" i="13"/>
  <c r="I2642" i="13"/>
  <c r="H117" i="18" s="1"/>
  <c r="J2634" i="13"/>
  <c r="I2634" i="13"/>
  <c r="H109" i="18" s="1"/>
  <c r="J2626" i="13"/>
  <c r="I2626" i="13"/>
  <c r="H101" i="18" s="1"/>
  <c r="J2618" i="13"/>
  <c r="I2618" i="13"/>
  <c r="H93" i="18" s="1"/>
  <c r="H85" i="18"/>
  <c r="J2610" i="13"/>
  <c r="I2610" i="13"/>
  <c r="J2602" i="13"/>
  <c r="I2602" i="13"/>
  <c r="H77" i="18" s="1"/>
  <c r="J2594" i="13"/>
  <c r="I2594" i="13"/>
  <c r="H69" i="18" s="1"/>
  <c r="J2586" i="13"/>
  <c r="I2586" i="13"/>
  <c r="H61" i="18" s="1"/>
  <c r="J2578" i="13"/>
  <c r="I2578" i="13"/>
  <c r="H53" i="18" s="1"/>
  <c r="J2570" i="13"/>
  <c r="I2570" i="13"/>
  <c r="H45" i="18" s="1"/>
  <c r="J2562" i="13"/>
  <c r="I2562" i="13"/>
  <c r="H37" i="18" s="1"/>
  <c r="J2554" i="13"/>
  <c r="I2554" i="13"/>
  <c r="H29" i="18" s="1"/>
  <c r="J2546" i="13"/>
  <c r="I2546" i="13"/>
  <c r="H21" i="18" s="1"/>
  <c r="J2538" i="13"/>
  <c r="I2538" i="13"/>
  <c r="H13" i="18" s="1"/>
  <c r="J2530" i="13"/>
  <c r="I2530" i="13"/>
  <c r="H5" i="18" s="1"/>
  <c r="J2522" i="13"/>
  <c r="I2522" i="13"/>
  <c r="G502" i="18" s="1"/>
  <c r="J2514" i="13"/>
  <c r="I2514" i="13"/>
  <c r="G494" i="18" s="1"/>
  <c r="J2506" i="13"/>
  <c r="I2506" i="13"/>
  <c r="G486" i="18" s="1"/>
  <c r="J2498" i="13"/>
  <c r="I2498" i="13"/>
  <c r="G478" i="18" s="1"/>
  <c r="J2490" i="13"/>
  <c r="I2490" i="13"/>
  <c r="G470" i="18" s="1"/>
  <c r="J2482" i="13"/>
  <c r="I2482" i="13"/>
  <c r="G462" i="18" s="1"/>
  <c r="J2474" i="13"/>
  <c r="I2474" i="13"/>
  <c r="G454" i="18" s="1"/>
  <c r="J2466" i="13"/>
  <c r="I2466" i="13"/>
  <c r="G446" i="18" s="1"/>
  <c r="J2458" i="13"/>
  <c r="I2458" i="13"/>
  <c r="G438" i="18" s="1"/>
  <c r="J2450" i="13"/>
  <c r="I2450" i="13"/>
  <c r="G430" i="18" s="1"/>
  <c r="J2442" i="13"/>
  <c r="I2442" i="13"/>
  <c r="G422" i="18" s="1"/>
  <c r="J2434" i="13"/>
  <c r="I2434" i="13"/>
  <c r="G414" i="18" s="1"/>
  <c r="J2426" i="13"/>
  <c r="I2426" i="13"/>
  <c r="G406" i="18" s="1"/>
  <c r="J2418" i="13"/>
  <c r="I2418" i="13"/>
  <c r="G398" i="18" s="1"/>
  <c r="J2410" i="13"/>
  <c r="I2410" i="13"/>
  <c r="G390" i="18" s="1"/>
  <c r="J2402" i="13"/>
  <c r="I2402" i="13"/>
  <c r="G382" i="18" s="1"/>
  <c r="J2394" i="13"/>
  <c r="I2394" i="13"/>
  <c r="G374" i="18" s="1"/>
  <c r="J2386" i="13"/>
  <c r="I2386" i="13"/>
  <c r="G366" i="18" s="1"/>
  <c r="J2378" i="13"/>
  <c r="I2378" i="13"/>
  <c r="G358" i="18" s="1"/>
  <c r="J2370" i="13"/>
  <c r="I2370" i="13"/>
  <c r="G350" i="18" s="1"/>
  <c r="J2362" i="13"/>
  <c r="I2362" i="13"/>
  <c r="G342" i="18" s="1"/>
  <c r="J2354" i="13"/>
  <c r="I2354" i="13"/>
  <c r="G334" i="18" s="1"/>
  <c r="J2346" i="13"/>
  <c r="I2346" i="13"/>
  <c r="G326" i="18" s="1"/>
  <c r="J2338" i="13"/>
  <c r="I2338" i="13"/>
  <c r="G318" i="18" s="1"/>
  <c r="J2330" i="13"/>
  <c r="I2330" i="13"/>
  <c r="G310" i="18" s="1"/>
  <c r="J2322" i="13"/>
  <c r="I2322" i="13"/>
  <c r="G302" i="18" s="1"/>
  <c r="J2314" i="13"/>
  <c r="I2314" i="13"/>
  <c r="G294" i="18" s="1"/>
  <c r="J2306" i="13"/>
  <c r="I2306" i="13"/>
  <c r="G286" i="18" s="1"/>
  <c r="J2298" i="13"/>
  <c r="I2298" i="13"/>
  <c r="G278" i="18" s="1"/>
  <c r="J2290" i="13"/>
  <c r="I2290" i="13"/>
  <c r="G270" i="18" s="1"/>
  <c r="J2282" i="13"/>
  <c r="I2282" i="13"/>
  <c r="G262" i="18" s="1"/>
  <c r="J2274" i="13"/>
  <c r="I2274" i="13"/>
  <c r="G254" i="18" s="1"/>
  <c r="J2266" i="13"/>
  <c r="I2266" i="13"/>
  <c r="G246" i="18" s="1"/>
  <c r="J2258" i="13"/>
  <c r="I2258" i="13"/>
  <c r="G238" i="18" s="1"/>
  <c r="J2250" i="13"/>
  <c r="I2250" i="13"/>
  <c r="G230" i="18" s="1"/>
  <c r="J2242" i="13"/>
  <c r="I2242" i="13"/>
  <c r="G222" i="18" s="1"/>
  <c r="J2234" i="13"/>
  <c r="I2234" i="13"/>
  <c r="G214" i="18" s="1"/>
  <c r="J2226" i="13"/>
  <c r="I2226" i="13"/>
  <c r="G206" i="18" s="1"/>
  <c r="J2218" i="13"/>
  <c r="I2218" i="13"/>
  <c r="G198" i="18" s="1"/>
  <c r="J2210" i="13"/>
  <c r="I2210" i="13"/>
  <c r="G190" i="18" s="1"/>
  <c r="G182" i="18"/>
  <c r="J2202" i="13"/>
  <c r="I2202" i="13"/>
  <c r="J2194" i="13"/>
  <c r="I2194" i="13"/>
  <c r="G174" i="18" s="1"/>
  <c r="J2186" i="13"/>
  <c r="I2186" i="13"/>
  <c r="G166" i="18" s="1"/>
  <c r="J2178" i="13"/>
  <c r="I2178" i="13"/>
  <c r="G158" i="18" s="1"/>
  <c r="J2170" i="13"/>
  <c r="I2170" i="13"/>
  <c r="G150" i="18" s="1"/>
  <c r="J2162" i="13"/>
  <c r="I2162" i="13"/>
  <c r="G142" i="18" s="1"/>
  <c r="J2154" i="13"/>
  <c r="I2154" i="13"/>
  <c r="G134" i="18" s="1"/>
  <c r="J2146" i="13"/>
  <c r="I2146" i="13"/>
  <c r="G126" i="18" s="1"/>
  <c r="J2138" i="13"/>
  <c r="I2138" i="13"/>
  <c r="G118" i="18" s="1"/>
  <c r="J2130" i="13"/>
  <c r="I2130" i="13"/>
  <c r="G110" i="18" s="1"/>
  <c r="J2122" i="13"/>
  <c r="I2122" i="13"/>
  <c r="G102" i="18" s="1"/>
  <c r="J2114" i="13"/>
  <c r="I2114" i="13"/>
  <c r="G94" i="18" s="1"/>
  <c r="J2106" i="13"/>
  <c r="I2106" i="13"/>
  <c r="G86" i="18" s="1"/>
  <c r="J2098" i="13"/>
  <c r="I2098" i="13"/>
  <c r="G78" i="18" s="1"/>
  <c r="J2090" i="13"/>
  <c r="I2090" i="13"/>
  <c r="G70" i="18" s="1"/>
  <c r="J2082" i="13"/>
  <c r="I2082" i="13"/>
  <c r="G62" i="18" s="1"/>
  <c r="G54" i="18"/>
  <c r="J2074" i="13"/>
  <c r="I2074" i="13"/>
  <c r="J2066" i="13"/>
  <c r="I2066" i="13"/>
  <c r="G46" i="18" s="1"/>
  <c r="J2058" i="13"/>
  <c r="I2058" i="13"/>
  <c r="G38" i="18" s="1"/>
  <c r="J2050" i="13"/>
  <c r="I2050" i="13"/>
  <c r="G30" i="18" s="1"/>
  <c r="J2042" i="13"/>
  <c r="I2042" i="13"/>
  <c r="G22" i="18" s="1"/>
  <c r="J2034" i="13"/>
  <c r="I2034" i="13"/>
  <c r="G14" i="18" s="1"/>
  <c r="J2026" i="13"/>
  <c r="I2026" i="13"/>
  <c r="G6" i="18" s="1"/>
  <c r="J2018" i="13"/>
  <c r="I2018" i="13"/>
  <c r="F503" i="18" s="1"/>
  <c r="J2010" i="13"/>
  <c r="I2010" i="13"/>
  <c r="F495" i="18" s="1"/>
  <c r="J2002" i="13"/>
  <c r="I2002" i="13"/>
  <c r="F487" i="18" s="1"/>
  <c r="J1994" i="13"/>
  <c r="I1994" i="13"/>
  <c r="F479" i="18" s="1"/>
  <c r="J1986" i="13"/>
  <c r="I1986" i="13"/>
  <c r="F471" i="18" s="1"/>
  <c r="J1978" i="13"/>
  <c r="I1978" i="13"/>
  <c r="F463" i="18" s="1"/>
  <c r="J1970" i="13"/>
  <c r="I1970" i="13"/>
  <c r="F455" i="18" s="1"/>
  <c r="J1962" i="13"/>
  <c r="I1962" i="13"/>
  <c r="F447" i="18" s="1"/>
  <c r="J1954" i="13"/>
  <c r="I1954" i="13"/>
  <c r="F439" i="18" s="1"/>
  <c r="J1946" i="13"/>
  <c r="I1946" i="13"/>
  <c r="F431" i="18" s="1"/>
  <c r="J1938" i="13"/>
  <c r="I1938" i="13"/>
  <c r="F423" i="18" s="1"/>
  <c r="J1930" i="13"/>
  <c r="I1930" i="13"/>
  <c r="F415" i="18" s="1"/>
  <c r="J1922" i="13"/>
  <c r="I1922" i="13"/>
  <c r="F407" i="18" s="1"/>
  <c r="J1914" i="13"/>
  <c r="I1914" i="13"/>
  <c r="F399" i="18" s="1"/>
  <c r="J1906" i="13"/>
  <c r="I1906" i="13"/>
  <c r="F391" i="18" s="1"/>
  <c r="J1898" i="13"/>
  <c r="I1898" i="13"/>
  <c r="F383" i="18" s="1"/>
  <c r="J1890" i="13"/>
  <c r="I1890" i="13"/>
  <c r="F375" i="18" s="1"/>
  <c r="J1882" i="13"/>
  <c r="I1882" i="13"/>
  <c r="F367" i="18" s="1"/>
  <c r="J1874" i="13"/>
  <c r="I1874" i="13"/>
  <c r="F359" i="18" s="1"/>
  <c r="J1866" i="13"/>
  <c r="I1866" i="13"/>
  <c r="F351" i="18" s="1"/>
  <c r="J1858" i="13"/>
  <c r="I1858" i="13"/>
  <c r="F343" i="18" s="1"/>
  <c r="J1850" i="13"/>
  <c r="I1850" i="13"/>
  <c r="F335" i="18" s="1"/>
  <c r="J1842" i="13"/>
  <c r="I1842" i="13"/>
  <c r="F327" i="18" s="1"/>
  <c r="J1834" i="13"/>
  <c r="I1834" i="13"/>
  <c r="F319" i="18" s="1"/>
  <c r="J1826" i="13"/>
  <c r="I1826" i="13"/>
  <c r="F311" i="18" s="1"/>
  <c r="F303" i="18"/>
  <c r="J1818" i="13"/>
  <c r="I1818" i="13"/>
  <c r="J1810" i="13"/>
  <c r="I1810" i="13"/>
  <c r="F295" i="18" s="1"/>
  <c r="J1802" i="13"/>
  <c r="I1802" i="13"/>
  <c r="F287" i="18" s="1"/>
  <c r="J1794" i="13"/>
  <c r="I1794" i="13"/>
  <c r="F279" i="18" s="1"/>
  <c r="J1786" i="13"/>
  <c r="I1786" i="13"/>
  <c r="F271" i="18" s="1"/>
  <c r="J1778" i="13"/>
  <c r="I1778" i="13"/>
  <c r="F263" i="18" s="1"/>
  <c r="J1770" i="13"/>
  <c r="I1770" i="13"/>
  <c r="F255" i="18" s="1"/>
  <c r="J1762" i="13"/>
  <c r="I1762" i="13"/>
  <c r="F247" i="18" s="1"/>
  <c r="J1754" i="13"/>
  <c r="I1754" i="13"/>
  <c r="F239" i="18" s="1"/>
  <c r="J1746" i="13"/>
  <c r="I1746" i="13"/>
  <c r="F231" i="18" s="1"/>
  <c r="J1738" i="13"/>
  <c r="I1738" i="13"/>
  <c r="F223" i="18" s="1"/>
  <c r="J1730" i="13"/>
  <c r="I1730" i="13"/>
  <c r="F215" i="18" s="1"/>
  <c r="J1722" i="13"/>
  <c r="I1722" i="13"/>
  <c r="F207" i="18" s="1"/>
  <c r="F199" i="18"/>
  <c r="J1714" i="13"/>
  <c r="I1714" i="13"/>
  <c r="J1706" i="13"/>
  <c r="I1706" i="13"/>
  <c r="F191" i="18" s="1"/>
  <c r="J1698" i="13"/>
  <c r="I1698" i="13"/>
  <c r="F183" i="18" s="1"/>
  <c r="J1690" i="13"/>
  <c r="I1690" i="13"/>
  <c r="F175" i="18" s="1"/>
  <c r="J1682" i="13"/>
  <c r="I1682" i="13"/>
  <c r="F167" i="18" s="1"/>
  <c r="J1674" i="13"/>
  <c r="I1674" i="13"/>
  <c r="F159" i="18" s="1"/>
  <c r="J1666" i="13"/>
  <c r="I1666" i="13"/>
  <c r="F151" i="18" s="1"/>
  <c r="J1658" i="13"/>
  <c r="I1658" i="13"/>
  <c r="F143" i="18" s="1"/>
  <c r="F135" i="18"/>
  <c r="J1650" i="13"/>
  <c r="I1650" i="13"/>
  <c r="J1642" i="13"/>
  <c r="I1642" i="13"/>
  <c r="F127" i="18" s="1"/>
  <c r="J1634" i="13"/>
  <c r="I1634" i="13"/>
  <c r="F119" i="18" s="1"/>
  <c r="J1626" i="13"/>
  <c r="I1626" i="13"/>
  <c r="F111" i="18" s="1"/>
  <c r="J1618" i="13"/>
  <c r="I1618" i="13"/>
  <c r="F103" i="18" s="1"/>
  <c r="J1610" i="13"/>
  <c r="I1610" i="13"/>
  <c r="F95" i="18" s="1"/>
  <c r="J1602" i="13"/>
  <c r="I1602" i="13"/>
  <c r="F87" i="18" s="1"/>
  <c r="J1594" i="13"/>
  <c r="I1594" i="13"/>
  <c r="F79" i="18" s="1"/>
  <c r="J1586" i="13"/>
  <c r="I1586" i="13"/>
  <c r="F71" i="18" s="1"/>
  <c r="J1578" i="13"/>
  <c r="I1578" i="13"/>
  <c r="F63" i="18" s="1"/>
  <c r="J1570" i="13"/>
  <c r="I1570" i="13"/>
  <c r="F55" i="18" s="1"/>
  <c r="F47" i="18"/>
  <c r="J1562" i="13"/>
  <c r="I1562" i="13"/>
  <c r="J1554" i="13"/>
  <c r="I1554" i="13"/>
  <c r="F39" i="18" s="1"/>
  <c r="J1546" i="13"/>
  <c r="I1546" i="13"/>
  <c r="F31" i="18" s="1"/>
  <c r="J1538" i="13"/>
  <c r="I1538" i="13"/>
  <c r="F23" i="18" s="1"/>
  <c r="J1530" i="13"/>
  <c r="I1530" i="13"/>
  <c r="F15" i="18" s="1"/>
  <c r="J1522" i="13"/>
  <c r="I1522" i="13"/>
  <c r="F7" i="18" s="1"/>
  <c r="J1514" i="13"/>
  <c r="I1514" i="13"/>
  <c r="E504" i="18" s="1"/>
  <c r="J1506" i="13"/>
  <c r="I1506" i="13"/>
  <c r="E496" i="18" s="1"/>
  <c r="J1498" i="13"/>
  <c r="I1498" i="13"/>
  <c r="E488" i="18" s="1"/>
  <c r="J1490" i="13"/>
  <c r="I1490" i="13"/>
  <c r="E480" i="18" s="1"/>
  <c r="J1482" i="13"/>
  <c r="I1482" i="13"/>
  <c r="E472" i="18" s="1"/>
  <c r="J1474" i="13"/>
  <c r="I1474" i="13"/>
  <c r="E464" i="18" s="1"/>
  <c r="J1466" i="13"/>
  <c r="I1466" i="13"/>
  <c r="E456" i="18" s="1"/>
  <c r="J1458" i="13"/>
  <c r="I1458" i="13"/>
  <c r="E448" i="18" s="1"/>
  <c r="J1450" i="13"/>
  <c r="I1450" i="13"/>
  <c r="E440" i="18" s="1"/>
  <c r="J1442" i="13"/>
  <c r="I1442" i="13"/>
  <c r="E432" i="18" s="1"/>
  <c r="J1434" i="13"/>
  <c r="I1434" i="13"/>
  <c r="E424" i="18" s="1"/>
  <c r="J1426" i="13"/>
  <c r="I1426" i="13"/>
  <c r="E416" i="18" s="1"/>
  <c r="J1418" i="13"/>
  <c r="I1418" i="13"/>
  <c r="E408" i="18" s="1"/>
  <c r="J1410" i="13"/>
  <c r="I1410" i="13"/>
  <c r="E400" i="18" s="1"/>
  <c r="J1402" i="13"/>
  <c r="I1402" i="13"/>
  <c r="E392" i="18" s="1"/>
  <c r="E384" i="18"/>
  <c r="J1394" i="13"/>
  <c r="I1394" i="13"/>
  <c r="J1386" i="13"/>
  <c r="I1386" i="13"/>
  <c r="E376" i="18" s="1"/>
  <c r="J1378" i="13"/>
  <c r="I1378" i="13"/>
  <c r="E368" i="18" s="1"/>
  <c r="J1370" i="13"/>
  <c r="I1370" i="13"/>
  <c r="E360" i="18" s="1"/>
  <c r="J1362" i="13"/>
  <c r="I1362" i="13"/>
  <c r="E352" i="18" s="1"/>
  <c r="J1354" i="13"/>
  <c r="I1354" i="13"/>
  <c r="E344" i="18" s="1"/>
  <c r="J1346" i="13"/>
  <c r="I1346" i="13"/>
  <c r="E336" i="18" s="1"/>
  <c r="J1338" i="13"/>
  <c r="I1338" i="13"/>
  <c r="E328" i="18" s="1"/>
  <c r="J1330" i="13"/>
  <c r="I1330" i="13"/>
  <c r="E320" i="18" s="1"/>
  <c r="J1322" i="13"/>
  <c r="I1322" i="13"/>
  <c r="E312" i="18" s="1"/>
  <c r="J1314" i="13"/>
  <c r="I1314" i="13"/>
  <c r="E304" i="18" s="1"/>
  <c r="E296" i="18"/>
  <c r="J1306" i="13"/>
  <c r="I1306" i="13"/>
  <c r="J1298" i="13"/>
  <c r="I1298" i="13"/>
  <c r="E288" i="18" s="1"/>
  <c r="J1290" i="13"/>
  <c r="I1290" i="13"/>
  <c r="E280" i="18" s="1"/>
  <c r="J1282" i="13"/>
  <c r="I1282" i="13"/>
  <c r="E272" i="18" s="1"/>
  <c r="J1274" i="13"/>
  <c r="I1274" i="13"/>
  <c r="E264" i="18" s="1"/>
  <c r="J1266" i="13"/>
  <c r="I1266" i="13"/>
  <c r="E256" i="18" s="1"/>
  <c r="J1258" i="13"/>
  <c r="I1258" i="13"/>
  <c r="E248" i="18" s="1"/>
  <c r="J1250" i="13"/>
  <c r="I1250" i="13"/>
  <c r="E240" i="18" s="1"/>
  <c r="J1242" i="13"/>
  <c r="I1242" i="13"/>
  <c r="E232" i="18" s="1"/>
  <c r="J1234" i="13"/>
  <c r="I1234" i="13"/>
  <c r="E224" i="18" s="1"/>
  <c r="J1226" i="13"/>
  <c r="I1226" i="13"/>
  <c r="E216" i="18" s="1"/>
  <c r="J1218" i="13"/>
  <c r="I1218" i="13"/>
  <c r="E208" i="18" s="1"/>
  <c r="J1210" i="13"/>
  <c r="I1210" i="13"/>
  <c r="E200" i="18" s="1"/>
  <c r="E192" i="18"/>
  <c r="J1202" i="13"/>
  <c r="I1202" i="13"/>
  <c r="J1194" i="13"/>
  <c r="I1194" i="13"/>
  <c r="E184" i="18" s="1"/>
  <c r="J1186" i="13"/>
  <c r="I1186" i="13"/>
  <c r="E176" i="18" s="1"/>
  <c r="J1178" i="13"/>
  <c r="I1178" i="13"/>
  <c r="E168" i="18" s="1"/>
  <c r="J1170" i="13"/>
  <c r="I1170" i="13"/>
  <c r="E160" i="18" s="1"/>
  <c r="J1162" i="13"/>
  <c r="I1162" i="13"/>
  <c r="E152" i="18" s="1"/>
  <c r="J1154" i="13"/>
  <c r="I1154" i="13"/>
  <c r="E144" i="18" s="1"/>
  <c r="J1146" i="13"/>
  <c r="I1146" i="13"/>
  <c r="E136" i="18" s="1"/>
  <c r="J1138" i="13"/>
  <c r="I1138" i="13"/>
  <c r="E128" i="18" s="1"/>
  <c r="J1130" i="13"/>
  <c r="I1130" i="13"/>
  <c r="E120" i="18" s="1"/>
  <c r="J1122" i="13"/>
  <c r="I1122" i="13"/>
  <c r="E112" i="18" s="1"/>
  <c r="J1114" i="13"/>
  <c r="I1114" i="13"/>
  <c r="E104" i="18" s="1"/>
  <c r="J1106" i="13"/>
  <c r="I1106" i="13"/>
  <c r="E96" i="18" s="1"/>
  <c r="J1098" i="13"/>
  <c r="I1098" i="13"/>
  <c r="E88" i="18" s="1"/>
  <c r="J1090" i="13"/>
  <c r="I1090" i="13"/>
  <c r="E80" i="18" s="1"/>
  <c r="J1082" i="13"/>
  <c r="I1082" i="13"/>
  <c r="E72" i="18" s="1"/>
  <c r="E64" i="18"/>
  <c r="J1074" i="13"/>
  <c r="I1074" i="13"/>
  <c r="J1066" i="13"/>
  <c r="I1066" i="13"/>
  <c r="E56" i="18" s="1"/>
  <c r="J1058" i="13"/>
  <c r="I1058" i="13"/>
  <c r="E48" i="18" s="1"/>
  <c r="J1050" i="13"/>
  <c r="I1050" i="13"/>
  <c r="E40" i="18" s="1"/>
  <c r="J1042" i="13"/>
  <c r="I1042" i="13"/>
  <c r="E32" i="18" s="1"/>
  <c r="J1034" i="13"/>
  <c r="I1034" i="13"/>
  <c r="E24" i="18" s="1"/>
  <c r="J1026" i="13"/>
  <c r="I1026" i="13"/>
  <c r="E16" i="18" s="1"/>
  <c r="J1018" i="13"/>
  <c r="I1018" i="13"/>
  <c r="E8" i="18" s="1"/>
  <c r="J1010" i="13"/>
  <c r="I1010" i="13"/>
  <c r="D505" i="18" s="1"/>
  <c r="J1002" i="13"/>
  <c r="I1002" i="13"/>
  <c r="D497" i="18" s="1"/>
  <c r="J994" i="13"/>
  <c r="I994" i="13"/>
  <c r="D489" i="18" s="1"/>
  <c r="J986" i="13"/>
  <c r="I986" i="13"/>
  <c r="D481" i="18" s="1"/>
  <c r="J978" i="13"/>
  <c r="I978" i="13"/>
  <c r="D473" i="18" s="1"/>
  <c r="J970" i="13"/>
  <c r="I970" i="13"/>
  <c r="D465" i="18" s="1"/>
  <c r="J962" i="13"/>
  <c r="I962" i="13"/>
  <c r="D457" i="18" s="1"/>
  <c r="J954" i="13"/>
  <c r="I954" i="13"/>
  <c r="D449" i="18" s="1"/>
  <c r="D441" i="18"/>
  <c r="J946" i="13"/>
  <c r="I946" i="13"/>
  <c r="J938" i="13"/>
  <c r="I938" i="13"/>
  <c r="D433" i="18" s="1"/>
  <c r="J930" i="13"/>
  <c r="I930" i="13"/>
  <c r="D425" i="18" s="1"/>
  <c r="J922" i="13"/>
  <c r="I922" i="13"/>
  <c r="D417" i="18" s="1"/>
  <c r="J914" i="13"/>
  <c r="I914" i="13"/>
  <c r="D409" i="18" s="1"/>
  <c r="J906" i="13"/>
  <c r="I906" i="13"/>
  <c r="D401" i="18" s="1"/>
  <c r="J898" i="13"/>
  <c r="I898" i="13"/>
  <c r="D393" i="18" s="1"/>
  <c r="J890" i="13"/>
  <c r="I890" i="13"/>
  <c r="D385" i="18" s="1"/>
  <c r="J882" i="13"/>
  <c r="I882" i="13"/>
  <c r="D377" i="18" s="1"/>
  <c r="J874" i="13"/>
  <c r="I874" i="13"/>
  <c r="D369" i="18" s="1"/>
  <c r="J866" i="13"/>
  <c r="I866" i="13"/>
  <c r="D361" i="18" s="1"/>
  <c r="J858" i="13"/>
  <c r="I858" i="13"/>
  <c r="D353" i="18" s="1"/>
  <c r="J850" i="13"/>
  <c r="I850" i="13"/>
  <c r="D345" i="18" s="1"/>
  <c r="J842" i="13"/>
  <c r="I842" i="13"/>
  <c r="D337" i="18" s="1"/>
  <c r="J834" i="13"/>
  <c r="I834" i="13"/>
  <c r="D329" i="18" s="1"/>
  <c r="J826" i="13"/>
  <c r="I826" i="13"/>
  <c r="D321" i="18" s="1"/>
  <c r="J818" i="13"/>
  <c r="I818" i="13"/>
  <c r="D313" i="18" s="1"/>
  <c r="J810" i="13"/>
  <c r="I810" i="13"/>
  <c r="D305" i="18" s="1"/>
  <c r="J802" i="13"/>
  <c r="I802" i="13"/>
  <c r="D297" i="18" s="1"/>
  <c r="J794" i="13"/>
  <c r="I794" i="13"/>
  <c r="D289" i="18" s="1"/>
  <c r="J786" i="13"/>
  <c r="I786" i="13"/>
  <c r="D281" i="18" s="1"/>
  <c r="J778" i="13"/>
  <c r="I778" i="13"/>
  <c r="D273" i="18" s="1"/>
  <c r="J770" i="13"/>
  <c r="I770" i="13"/>
  <c r="D265" i="18" s="1"/>
  <c r="J762" i="13"/>
  <c r="I762" i="13"/>
  <c r="D257" i="18" s="1"/>
  <c r="J754" i="13"/>
  <c r="I754" i="13"/>
  <c r="D249" i="18" s="1"/>
  <c r="J746" i="13"/>
  <c r="I746" i="13"/>
  <c r="D241" i="18" s="1"/>
  <c r="J738" i="13"/>
  <c r="I738" i="13"/>
  <c r="D233" i="18" s="1"/>
  <c r="J730" i="13"/>
  <c r="I730" i="13"/>
  <c r="D225" i="18" s="1"/>
  <c r="J722" i="13"/>
  <c r="I722" i="13"/>
  <c r="D217" i="18" s="1"/>
  <c r="J714" i="13"/>
  <c r="I714" i="13"/>
  <c r="D209" i="18" s="1"/>
  <c r="J706" i="13"/>
  <c r="I706" i="13"/>
  <c r="D201" i="18" s="1"/>
  <c r="J698" i="13"/>
  <c r="I698" i="13"/>
  <c r="D193" i="18" s="1"/>
  <c r="J690" i="13"/>
  <c r="I690" i="13"/>
  <c r="D185" i="18" s="1"/>
  <c r="J682" i="13"/>
  <c r="I682" i="13"/>
  <c r="D177" i="18" s="1"/>
  <c r="J674" i="13"/>
  <c r="I674" i="13"/>
  <c r="D169" i="18" s="1"/>
  <c r="J666" i="13"/>
  <c r="I666" i="13"/>
  <c r="D161" i="18" s="1"/>
  <c r="J658" i="13"/>
  <c r="I658" i="13"/>
  <c r="D153" i="18" s="1"/>
  <c r="J650" i="13"/>
  <c r="I650" i="13"/>
  <c r="D145" i="18" s="1"/>
  <c r="J642" i="13"/>
  <c r="I642" i="13"/>
  <c r="D137" i="18" s="1"/>
  <c r="J634" i="13"/>
  <c r="I634" i="13"/>
  <c r="D129" i="18" s="1"/>
  <c r="J626" i="13"/>
  <c r="I626" i="13"/>
  <c r="D121" i="18" s="1"/>
  <c r="J618" i="13"/>
  <c r="I618" i="13"/>
  <c r="D113" i="18" s="1"/>
  <c r="J610" i="13"/>
  <c r="I610" i="13"/>
  <c r="D105" i="18" s="1"/>
  <c r="J602" i="13"/>
  <c r="I602" i="13"/>
  <c r="D97" i="18" s="1"/>
  <c r="J594" i="13"/>
  <c r="I594" i="13"/>
  <c r="D89" i="18" s="1"/>
  <c r="J586" i="13"/>
  <c r="I586" i="13"/>
  <c r="D81" i="18" s="1"/>
  <c r="J578" i="13"/>
  <c r="I578" i="13"/>
  <c r="D73" i="18" s="1"/>
  <c r="J570" i="13"/>
  <c r="I570" i="13"/>
  <c r="D65" i="18" s="1"/>
  <c r="J562" i="13"/>
  <c r="I562" i="13"/>
  <c r="D57" i="18" s="1"/>
  <c r="J554" i="13"/>
  <c r="I554" i="13"/>
  <c r="D49" i="18" s="1"/>
  <c r="J546" i="13"/>
  <c r="I546" i="13"/>
  <c r="D41" i="18" s="1"/>
  <c r="J538" i="13"/>
  <c r="I538" i="13"/>
  <c r="D33" i="18" s="1"/>
  <c r="J530" i="13"/>
  <c r="I530" i="13"/>
  <c r="D25" i="18" s="1"/>
  <c r="J522" i="13"/>
  <c r="I522" i="13"/>
  <c r="D17" i="18" s="1"/>
  <c r="J514" i="13"/>
  <c r="I514" i="13"/>
  <c r="D9" i="18" s="1"/>
  <c r="J506" i="13"/>
  <c r="I506" i="13"/>
  <c r="J498" i="13"/>
  <c r="I498" i="13"/>
  <c r="J490" i="13"/>
  <c r="I490" i="13"/>
  <c r="J482" i="13"/>
  <c r="I482" i="13"/>
  <c r="J474" i="13"/>
  <c r="I474" i="13"/>
  <c r="J466" i="13"/>
  <c r="I466" i="13"/>
  <c r="J458" i="13"/>
  <c r="I458" i="13"/>
  <c r="J450" i="13"/>
  <c r="I450" i="13"/>
  <c r="J442" i="13"/>
  <c r="I442" i="13"/>
  <c r="J434" i="13"/>
  <c r="I434" i="13"/>
  <c r="J426" i="13"/>
  <c r="I426" i="13"/>
  <c r="J418" i="13"/>
  <c r="I418" i="13"/>
  <c r="J410" i="13"/>
  <c r="I410" i="13"/>
  <c r="J402" i="13"/>
  <c r="I402" i="13"/>
  <c r="J394" i="13"/>
  <c r="I394" i="13"/>
  <c r="J386" i="13"/>
  <c r="I386" i="13"/>
  <c r="J378" i="13"/>
  <c r="I378" i="13"/>
  <c r="J370" i="13"/>
  <c r="I370" i="13"/>
  <c r="J362" i="13"/>
  <c r="I362" i="13"/>
  <c r="J354" i="13"/>
  <c r="I354" i="13"/>
  <c r="J346" i="13"/>
  <c r="I346" i="13"/>
  <c r="J338" i="13"/>
  <c r="I338" i="13"/>
  <c r="J330" i="13"/>
  <c r="I330" i="13"/>
  <c r="J322" i="13"/>
  <c r="I322" i="13"/>
  <c r="J314" i="13"/>
  <c r="I314" i="13"/>
  <c r="J306" i="13"/>
  <c r="I306" i="13"/>
  <c r="J298" i="13"/>
  <c r="I298" i="13"/>
  <c r="J290" i="13"/>
  <c r="I290" i="13"/>
  <c r="J282" i="13"/>
  <c r="I282" i="13"/>
  <c r="J274" i="13"/>
  <c r="I274" i="13"/>
  <c r="J266" i="13"/>
  <c r="I266" i="13"/>
  <c r="J258" i="13"/>
  <c r="I258" i="13"/>
  <c r="J250" i="13"/>
  <c r="I250" i="13"/>
  <c r="J242" i="13"/>
  <c r="I242" i="13"/>
  <c r="J234" i="13"/>
  <c r="I234" i="13"/>
  <c r="J226" i="13"/>
  <c r="I226" i="13"/>
  <c r="J218" i="13"/>
  <c r="I218" i="13"/>
  <c r="J210" i="13"/>
  <c r="I210" i="13"/>
  <c r="J202" i="13"/>
  <c r="I202" i="13"/>
  <c r="J194" i="13"/>
  <c r="I194" i="13"/>
  <c r="J186" i="13"/>
  <c r="I186" i="13"/>
  <c r="J178" i="13"/>
  <c r="I178" i="13"/>
  <c r="J170" i="13"/>
  <c r="I170" i="13"/>
  <c r="J162" i="13"/>
  <c r="I162" i="13"/>
  <c r="J154" i="13"/>
  <c r="I154" i="13"/>
  <c r="J146" i="13"/>
  <c r="I146" i="13"/>
  <c r="J138" i="13"/>
  <c r="I138" i="13"/>
  <c r="J130" i="13"/>
  <c r="I130" i="13"/>
  <c r="J122" i="13"/>
  <c r="I122" i="13"/>
  <c r="J114" i="13"/>
  <c r="I114" i="13"/>
  <c r="J106" i="13"/>
  <c r="I106" i="13"/>
  <c r="J98" i="13"/>
  <c r="I98" i="13"/>
  <c r="J90" i="13"/>
  <c r="I90" i="13"/>
  <c r="J82" i="13"/>
  <c r="I82" i="13"/>
  <c r="J74" i="13"/>
  <c r="I74" i="13"/>
  <c r="J66" i="13"/>
  <c r="I66" i="13"/>
  <c r="J58" i="13"/>
  <c r="I58" i="13"/>
  <c r="J50" i="13"/>
  <c r="I50" i="13"/>
  <c r="J42" i="13"/>
  <c r="I42" i="13"/>
  <c r="J34" i="13"/>
  <c r="I34" i="13"/>
  <c r="J26" i="13"/>
  <c r="I26" i="13"/>
  <c r="J18" i="13"/>
  <c r="I18" i="13"/>
  <c r="J10" i="13"/>
  <c r="I10" i="13"/>
  <c r="J8729" i="13"/>
  <c r="I8729" i="13"/>
  <c r="T144" i="18" s="1"/>
  <c r="J8721" i="13"/>
  <c r="I8721" i="13"/>
  <c r="T136" i="18" s="1"/>
  <c r="J8713" i="13"/>
  <c r="I8713" i="13"/>
  <c r="T128" i="18" s="1"/>
  <c r="J8705" i="13"/>
  <c r="I8705" i="13"/>
  <c r="T120" i="18" s="1"/>
  <c r="J8697" i="13"/>
  <c r="I8697" i="13"/>
  <c r="T112" i="18" s="1"/>
  <c r="J8689" i="13"/>
  <c r="I8689" i="13"/>
  <c r="T104" i="18" s="1"/>
  <c r="J8681" i="13"/>
  <c r="I8681" i="13"/>
  <c r="T96" i="18" s="1"/>
  <c r="J8673" i="13"/>
  <c r="I8673" i="13"/>
  <c r="T88" i="18" s="1"/>
  <c r="J8665" i="13"/>
  <c r="I8665" i="13"/>
  <c r="T80" i="18" s="1"/>
  <c r="J8657" i="13"/>
  <c r="I8657" i="13"/>
  <c r="T72" i="18" s="1"/>
  <c r="J8649" i="13"/>
  <c r="I8649" i="13"/>
  <c r="T64" i="18" s="1"/>
  <c r="J8641" i="13"/>
  <c r="I8641" i="13"/>
  <c r="T56" i="18" s="1"/>
  <c r="J8633" i="13"/>
  <c r="I8633" i="13"/>
  <c r="T48" i="18" s="1"/>
  <c r="J8625" i="13"/>
  <c r="I8625" i="13"/>
  <c r="T40" i="18" s="1"/>
  <c r="J8617" i="13"/>
  <c r="I8617" i="13"/>
  <c r="T32" i="18" s="1"/>
  <c r="J8609" i="13"/>
  <c r="I8609" i="13"/>
  <c r="T24" i="18" s="1"/>
  <c r="J8601" i="13"/>
  <c r="I8601" i="13"/>
  <c r="T16" i="18" s="1"/>
  <c r="J8593" i="13"/>
  <c r="I8593" i="13"/>
  <c r="T8" i="18" s="1"/>
  <c r="J8585" i="13"/>
  <c r="I8585" i="13"/>
  <c r="S505" i="18" s="1"/>
  <c r="J8577" i="13"/>
  <c r="I8577" i="13"/>
  <c r="S497" i="18" s="1"/>
  <c r="J8569" i="13"/>
  <c r="I8569" i="13"/>
  <c r="S489" i="18" s="1"/>
  <c r="J8561" i="13"/>
  <c r="I8561" i="13"/>
  <c r="S481" i="18" s="1"/>
  <c r="J8553" i="13"/>
  <c r="I8553" i="13"/>
  <c r="S473" i="18" s="1"/>
  <c r="S465" i="18"/>
  <c r="J8545" i="13"/>
  <c r="I8545" i="13"/>
  <c r="J8537" i="13"/>
  <c r="I8537" i="13"/>
  <c r="S457" i="18" s="1"/>
  <c r="J8529" i="13"/>
  <c r="I8529" i="13"/>
  <c r="S449" i="18" s="1"/>
  <c r="J8521" i="13"/>
  <c r="I8521" i="13"/>
  <c r="S441" i="18" s="1"/>
  <c r="J8513" i="13"/>
  <c r="I8513" i="13"/>
  <c r="S433" i="18" s="1"/>
  <c r="J8505" i="13"/>
  <c r="I8505" i="13"/>
  <c r="S425" i="18" s="1"/>
  <c r="J8497" i="13"/>
  <c r="I8497" i="13"/>
  <c r="S417" i="18" s="1"/>
  <c r="J8489" i="13"/>
  <c r="I8489" i="13"/>
  <c r="S409" i="18" s="1"/>
  <c r="J8481" i="13"/>
  <c r="I8481" i="13"/>
  <c r="S401" i="18" s="1"/>
  <c r="J8473" i="13"/>
  <c r="I8473" i="13"/>
  <c r="S393" i="18" s="1"/>
  <c r="J8465" i="13"/>
  <c r="I8465" i="13"/>
  <c r="S385" i="18" s="1"/>
  <c r="S377" i="18"/>
  <c r="J8457" i="13"/>
  <c r="I8457" i="13"/>
  <c r="J8449" i="13"/>
  <c r="I8449" i="13"/>
  <c r="S369" i="18" s="1"/>
  <c r="J8441" i="13"/>
  <c r="I8441" i="13"/>
  <c r="S361" i="18" s="1"/>
  <c r="J8433" i="13"/>
  <c r="I8433" i="13"/>
  <c r="S353" i="18" s="1"/>
  <c r="J8425" i="13"/>
  <c r="I8425" i="13"/>
  <c r="S345" i="18" s="1"/>
  <c r="J8417" i="13"/>
  <c r="I8417" i="13"/>
  <c r="S337" i="18" s="1"/>
  <c r="J8409" i="13"/>
  <c r="I8409" i="13"/>
  <c r="S329" i="18" s="1"/>
  <c r="J8401" i="13"/>
  <c r="I8401" i="13"/>
  <c r="S321" i="18" s="1"/>
  <c r="J8393" i="13"/>
  <c r="I8393" i="13"/>
  <c r="S313" i="18" s="1"/>
  <c r="J8385" i="13"/>
  <c r="I8385" i="13"/>
  <c r="S305" i="18" s="1"/>
  <c r="J8377" i="13"/>
  <c r="I8377" i="13"/>
  <c r="S297" i="18" s="1"/>
  <c r="J8369" i="13"/>
  <c r="I8369" i="13"/>
  <c r="S289" i="18" s="1"/>
  <c r="J8361" i="13"/>
  <c r="I8361" i="13"/>
  <c r="S281" i="18" s="1"/>
  <c r="J8353" i="13"/>
  <c r="I8353" i="13"/>
  <c r="S273" i="18" s="1"/>
  <c r="J8345" i="13"/>
  <c r="I8345" i="13"/>
  <c r="S265" i="18" s="1"/>
  <c r="J8337" i="13"/>
  <c r="I8337" i="13"/>
  <c r="S257" i="18" s="1"/>
  <c r="S249" i="18"/>
  <c r="J8329" i="13"/>
  <c r="I8329" i="13"/>
  <c r="J8321" i="13"/>
  <c r="I8321" i="13"/>
  <c r="S241" i="18" s="1"/>
  <c r="J8313" i="13"/>
  <c r="I8313" i="13"/>
  <c r="S233" i="18" s="1"/>
  <c r="J8305" i="13"/>
  <c r="I8305" i="13"/>
  <c r="S225" i="18" s="1"/>
  <c r="J8297" i="13"/>
  <c r="I8297" i="13"/>
  <c r="S217" i="18" s="1"/>
  <c r="J8289" i="13"/>
  <c r="I8289" i="13"/>
  <c r="S209" i="18" s="1"/>
  <c r="J8281" i="13"/>
  <c r="I8281" i="13"/>
  <c r="S201" i="18" s="1"/>
  <c r="J8273" i="13"/>
  <c r="I8273" i="13"/>
  <c r="S193" i="18" s="1"/>
  <c r="J8265" i="13"/>
  <c r="I8265" i="13"/>
  <c r="S185" i="18" s="1"/>
  <c r="J8257" i="13"/>
  <c r="I8257" i="13"/>
  <c r="S177" i="18" s="1"/>
  <c r="J8249" i="13"/>
  <c r="I8249" i="13"/>
  <c r="S169" i="18" s="1"/>
  <c r="J8241" i="13"/>
  <c r="I8241" i="13"/>
  <c r="S161" i="18" s="1"/>
  <c r="J8233" i="13"/>
  <c r="I8233" i="13"/>
  <c r="S153" i="18" s="1"/>
  <c r="J8225" i="13"/>
  <c r="I8225" i="13"/>
  <c r="S145" i="18" s="1"/>
  <c r="J8217" i="13"/>
  <c r="I8217" i="13"/>
  <c r="S137" i="18" s="1"/>
  <c r="J8209" i="13"/>
  <c r="I8209" i="13"/>
  <c r="S129" i="18" s="1"/>
  <c r="J8201" i="13"/>
  <c r="I8201" i="13"/>
  <c r="S121" i="18" s="1"/>
  <c r="J8193" i="13"/>
  <c r="I8193" i="13"/>
  <c r="S113" i="18" s="1"/>
  <c r="J8185" i="13"/>
  <c r="I8185" i="13"/>
  <c r="S105" i="18" s="1"/>
  <c r="J8177" i="13"/>
  <c r="I8177" i="13"/>
  <c r="S97" i="18" s="1"/>
  <c r="J8169" i="13"/>
  <c r="I8169" i="13"/>
  <c r="S89" i="18" s="1"/>
  <c r="J8161" i="13"/>
  <c r="I8161" i="13"/>
  <c r="S81" i="18" s="1"/>
  <c r="J8153" i="13"/>
  <c r="I8153" i="13"/>
  <c r="S73" i="18" s="1"/>
  <c r="J8145" i="13"/>
  <c r="I8145" i="13"/>
  <c r="S65" i="18" s="1"/>
  <c r="J8137" i="13"/>
  <c r="I8137" i="13"/>
  <c r="S57" i="18" s="1"/>
  <c r="J8129" i="13"/>
  <c r="I8129" i="13"/>
  <c r="S49" i="18" s="1"/>
  <c r="J8121" i="13"/>
  <c r="I8121" i="13"/>
  <c r="S41" i="18" s="1"/>
  <c r="J8113" i="13"/>
  <c r="I8113" i="13"/>
  <c r="S33" i="18" s="1"/>
  <c r="J8105" i="13"/>
  <c r="I8105" i="13"/>
  <c r="S25" i="18" s="1"/>
  <c r="J8097" i="13"/>
  <c r="I8097" i="13"/>
  <c r="S17" i="18" s="1"/>
  <c r="J8089" i="13"/>
  <c r="I8089" i="13"/>
  <c r="S9" i="18" s="1"/>
  <c r="J8081" i="13"/>
  <c r="I8081" i="13"/>
  <c r="J8073" i="13"/>
  <c r="I8073" i="13"/>
  <c r="J8065" i="13"/>
  <c r="I8065" i="13"/>
  <c r="J8057" i="13"/>
  <c r="I8057" i="13"/>
  <c r="J8049" i="13"/>
  <c r="I8049" i="13"/>
  <c r="J8041" i="13"/>
  <c r="I8041" i="13"/>
  <c r="J8033" i="13"/>
  <c r="I8033" i="13"/>
  <c r="J8025" i="13"/>
  <c r="I8025" i="13"/>
  <c r="J8017" i="13"/>
  <c r="I8017" i="13"/>
  <c r="J8009" i="13"/>
  <c r="I8009" i="13"/>
  <c r="J8001" i="13"/>
  <c r="I8001" i="13"/>
  <c r="J7993" i="13"/>
  <c r="I7993" i="13"/>
  <c r="J7985" i="13"/>
  <c r="I7985" i="13"/>
  <c r="J7977" i="13"/>
  <c r="I7977" i="13"/>
  <c r="J7969" i="13"/>
  <c r="I7969" i="13"/>
  <c r="J7961" i="13"/>
  <c r="I7961" i="13"/>
  <c r="J7953" i="13"/>
  <c r="I7953" i="13"/>
  <c r="J7945" i="13"/>
  <c r="I7945" i="13"/>
  <c r="J7937" i="13"/>
  <c r="I7937" i="13"/>
  <c r="J7929" i="13"/>
  <c r="I7929" i="13"/>
  <c r="J7921" i="13"/>
  <c r="I7921" i="13"/>
  <c r="J7913" i="13"/>
  <c r="I7913" i="13"/>
  <c r="J7905" i="13"/>
  <c r="I7905" i="13"/>
  <c r="J7897" i="13"/>
  <c r="I7897" i="13"/>
  <c r="J7889" i="13"/>
  <c r="I7889" i="13"/>
  <c r="J7881" i="13"/>
  <c r="I7881" i="13"/>
  <c r="J7873" i="13"/>
  <c r="I7873" i="13"/>
  <c r="J7865" i="13"/>
  <c r="I7865" i="13"/>
  <c r="J7857" i="13"/>
  <c r="I7857" i="13"/>
  <c r="J7849" i="13"/>
  <c r="I7849" i="13"/>
  <c r="J7841" i="13"/>
  <c r="I7841" i="13"/>
  <c r="J7833" i="13"/>
  <c r="I7833" i="13"/>
  <c r="J7825" i="13"/>
  <c r="I7825" i="13"/>
  <c r="J7817" i="13"/>
  <c r="I7817" i="13"/>
  <c r="J7809" i="13"/>
  <c r="I7809" i="13"/>
  <c r="J7801" i="13"/>
  <c r="I7801" i="13"/>
  <c r="J7793" i="13"/>
  <c r="I7793" i="13"/>
  <c r="J7785" i="13"/>
  <c r="I7785" i="13"/>
  <c r="J7777" i="13"/>
  <c r="I7777" i="13"/>
  <c r="J7769" i="13"/>
  <c r="I7769" i="13"/>
  <c r="J7761" i="13"/>
  <c r="I7761" i="13"/>
  <c r="J7753" i="13"/>
  <c r="I7753" i="13"/>
  <c r="J7745" i="13"/>
  <c r="I7745" i="13"/>
  <c r="J7737" i="13"/>
  <c r="I7737" i="13"/>
  <c r="J7729" i="13"/>
  <c r="I7729" i="13"/>
  <c r="J7721" i="13"/>
  <c r="I7721" i="13"/>
  <c r="J7713" i="13"/>
  <c r="I7713" i="13"/>
  <c r="J7705" i="13"/>
  <c r="I7705" i="13"/>
  <c r="J7697" i="13"/>
  <c r="I7697" i="13"/>
  <c r="J7689" i="13"/>
  <c r="I7689" i="13"/>
  <c r="J7681" i="13"/>
  <c r="I7681" i="13"/>
  <c r="J7673" i="13"/>
  <c r="I7673" i="13"/>
  <c r="J7665" i="13"/>
  <c r="I7665" i="13"/>
  <c r="J7657" i="13"/>
  <c r="I7657" i="13"/>
  <c r="J7649" i="13"/>
  <c r="I7649" i="13"/>
  <c r="J7641" i="13"/>
  <c r="I7641" i="13"/>
  <c r="J7633" i="13"/>
  <c r="I7633" i="13"/>
  <c r="J7625" i="13"/>
  <c r="I7625" i="13"/>
  <c r="J7617" i="13"/>
  <c r="I7617" i="13"/>
  <c r="J7609" i="13"/>
  <c r="I7609" i="13"/>
  <c r="J7601" i="13"/>
  <c r="I7601" i="13"/>
  <c r="J7593" i="13"/>
  <c r="I7593" i="13"/>
  <c r="J7585" i="13"/>
  <c r="I7585" i="13"/>
  <c r="J7577" i="13"/>
  <c r="I7577" i="13"/>
  <c r="J7569" i="13"/>
  <c r="I7569" i="13"/>
  <c r="J7561" i="13"/>
  <c r="I7561" i="13"/>
  <c r="J7553" i="13"/>
  <c r="I7553" i="13"/>
  <c r="J7545" i="13"/>
  <c r="I7545" i="13"/>
  <c r="J7537" i="13"/>
  <c r="I7537" i="13"/>
  <c r="J7529" i="13"/>
  <c r="I7529" i="13"/>
  <c r="J7521" i="13"/>
  <c r="I7521" i="13"/>
  <c r="J7513" i="13"/>
  <c r="I7513" i="13"/>
  <c r="J7505" i="13"/>
  <c r="I7505" i="13"/>
  <c r="J7497" i="13"/>
  <c r="I7497" i="13"/>
  <c r="J7489" i="13"/>
  <c r="I7489" i="13"/>
  <c r="J7481" i="13"/>
  <c r="I7481" i="13"/>
  <c r="J7473" i="13"/>
  <c r="I7473" i="13"/>
  <c r="J7465" i="13"/>
  <c r="I7465" i="13"/>
  <c r="J7457" i="13"/>
  <c r="I7457" i="13"/>
  <c r="J7449" i="13"/>
  <c r="I7449" i="13"/>
  <c r="J7441" i="13"/>
  <c r="I7441" i="13"/>
  <c r="J7433" i="13"/>
  <c r="I7433" i="13"/>
  <c r="J7425" i="13"/>
  <c r="I7425" i="13"/>
  <c r="J7417" i="13"/>
  <c r="I7417" i="13"/>
  <c r="J7409" i="13"/>
  <c r="I7409" i="13"/>
  <c r="J7401" i="13"/>
  <c r="I7401" i="13"/>
  <c r="J7393" i="13"/>
  <c r="I7393" i="13"/>
  <c r="J7385" i="13"/>
  <c r="I7385" i="13"/>
  <c r="J7377" i="13"/>
  <c r="I7377" i="13"/>
  <c r="J7369" i="13"/>
  <c r="I7369" i="13"/>
  <c r="J7361" i="13"/>
  <c r="I7361" i="13"/>
  <c r="J7353" i="13"/>
  <c r="I7353" i="13"/>
  <c r="J7345" i="13"/>
  <c r="I7345" i="13"/>
  <c r="J7337" i="13"/>
  <c r="I7337" i="13"/>
  <c r="J7329" i="13"/>
  <c r="I7329" i="13"/>
  <c r="J7321" i="13"/>
  <c r="I7321" i="13"/>
  <c r="J7313" i="13"/>
  <c r="I7313" i="13"/>
  <c r="J7305" i="13"/>
  <c r="I7305" i="13"/>
  <c r="J7297" i="13"/>
  <c r="I7297" i="13"/>
  <c r="J7289" i="13"/>
  <c r="I7289" i="13"/>
  <c r="J7281" i="13"/>
  <c r="I7281" i="13"/>
  <c r="J7273" i="13"/>
  <c r="I7273" i="13"/>
  <c r="J7265" i="13"/>
  <c r="I7265" i="13"/>
  <c r="J7257" i="13"/>
  <c r="I7257" i="13"/>
  <c r="J7249" i="13"/>
  <c r="I7249" i="13"/>
  <c r="J7241" i="13"/>
  <c r="I7241" i="13"/>
  <c r="J7233" i="13"/>
  <c r="I7233" i="13"/>
  <c r="J7225" i="13"/>
  <c r="I7225" i="13"/>
  <c r="J7217" i="13"/>
  <c r="I7217" i="13"/>
  <c r="J7209" i="13"/>
  <c r="I7209" i="13"/>
  <c r="J7201" i="13"/>
  <c r="I7201" i="13"/>
  <c r="J7193" i="13"/>
  <c r="I7193" i="13"/>
  <c r="J7185" i="13"/>
  <c r="I7185" i="13"/>
  <c r="J7177" i="13"/>
  <c r="I7177" i="13"/>
  <c r="J7169" i="13"/>
  <c r="I7169" i="13"/>
  <c r="J7161" i="13"/>
  <c r="I7161" i="13"/>
  <c r="J7153" i="13"/>
  <c r="I7153" i="13"/>
  <c r="J7145" i="13"/>
  <c r="I7145" i="13"/>
  <c r="J7137" i="13"/>
  <c r="I7137" i="13"/>
  <c r="J7129" i="13"/>
  <c r="I7129" i="13"/>
  <c r="J7121" i="13"/>
  <c r="I7121" i="13"/>
  <c r="J7113" i="13"/>
  <c r="I7113" i="13"/>
  <c r="J7105" i="13"/>
  <c r="I7105" i="13"/>
  <c r="J7097" i="13"/>
  <c r="I7097" i="13"/>
  <c r="J7089" i="13"/>
  <c r="I7089" i="13"/>
  <c r="J7081" i="13"/>
  <c r="I7081" i="13"/>
  <c r="J7073" i="13"/>
  <c r="I7073" i="13"/>
  <c r="J7065" i="13"/>
  <c r="I7065" i="13"/>
  <c r="J7057" i="13"/>
  <c r="I7057" i="13"/>
  <c r="J7049" i="13"/>
  <c r="I7049" i="13"/>
  <c r="J7041" i="13"/>
  <c r="I7041" i="13"/>
  <c r="J7033" i="13"/>
  <c r="I7033" i="13"/>
  <c r="J7025" i="13"/>
  <c r="I7025" i="13"/>
  <c r="J7017" i="13"/>
  <c r="I7017" i="13"/>
  <c r="J7009" i="13"/>
  <c r="I7009" i="13"/>
  <c r="J7001" i="13"/>
  <c r="I7001" i="13"/>
  <c r="J6993" i="13"/>
  <c r="I6993" i="13"/>
  <c r="J6985" i="13"/>
  <c r="I6985" i="13"/>
  <c r="J6977" i="13"/>
  <c r="I6977" i="13"/>
  <c r="J6969" i="13"/>
  <c r="I6969" i="13"/>
  <c r="J6961" i="13"/>
  <c r="I6961" i="13"/>
  <c r="J6953" i="13"/>
  <c r="I6953" i="13"/>
  <c r="J6945" i="13"/>
  <c r="I6945" i="13"/>
  <c r="J6937" i="13"/>
  <c r="I6937" i="13"/>
  <c r="J6929" i="13"/>
  <c r="I6929" i="13"/>
  <c r="J6921" i="13"/>
  <c r="I6921" i="13"/>
  <c r="J6913" i="13"/>
  <c r="I6913" i="13"/>
  <c r="J6905" i="13"/>
  <c r="I6905" i="13"/>
  <c r="J6897" i="13"/>
  <c r="I6897" i="13"/>
  <c r="J6889" i="13"/>
  <c r="I6889" i="13"/>
  <c r="J6881" i="13"/>
  <c r="I6881" i="13"/>
  <c r="J6873" i="13"/>
  <c r="I6873" i="13"/>
  <c r="J6865" i="13"/>
  <c r="I6865" i="13"/>
  <c r="J6857" i="13"/>
  <c r="I6857" i="13"/>
  <c r="J6849" i="13"/>
  <c r="I6849" i="13"/>
  <c r="J6841" i="13"/>
  <c r="I6841" i="13"/>
  <c r="J6833" i="13"/>
  <c r="I6833" i="13"/>
  <c r="J6825" i="13"/>
  <c r="I6825" i="13"/>
  <c r="J6817" i="13"/>
  <c r="I6817" i="13"/>
  <c r="J6809" i="13"/>
  <c r="I6809" i="13"/>
  <c r="J6801" i="13"/>
  <c r="I6801" i="13"/>
  <c r="J6793" i="13"/>
  <c r="I6793" i="13"/>
  <c r="J6785" i="13"/>
  <c r="I6785" i="13"/>
  <c r="J6777" i="13"/>
  <c r="I6777" i="13"/>
  <c r="J6769" i="13"/>
  <c r="I6769" i="13"/>
  <c r="J6761" i="13"/>
  <c r="I6761" i="13"/>
  <c r="J6753" i="13"/>
  <c r="I6753" i="13"/>
  <c r="J6745" i="13"/>
  <c r="I6745" i="13"/>
  <c r="J6737" i="13"/>
  <c r="I6737" i="13"/>
  <c r="J6729" i="13"/>
  <c r="I6729" i="13"/>
  <c r="J6721" i="13"/>
  <c r="I6721" i="13"/>
  <c r="J6713" i="13"/>
  <c r="I6713" i="13"/>
  <c r="J6705" i="13"/>
  <c r="I6705" i="13"/>
  <c r="J6697" i="13"/>
  <c r="I6697" i="13"/>
  <c r="J6689" i="13"/>
  <c r="I6689" i="13"/>
  <c r="J6681" i="13"/>
  <c r="I6681" i="13"/>
  <c r="J6673" i="13"/>
  <c r="I6673" i="13"/>
  <c r="J6665" i="13"/>
  <c r="I6665" i="13"/>
  <c r="J6657" i="13"/>
  <c r="I6657" i="13"/>
  <c r="J6649" i="13"/>
  <c r="I6649" i="13"/>
  <c r="J6641" i="13"/>
  <c r="I6641" i="13"/>
  <c r="J6633" i="13"/>
  <c r="I6633" i="13"/>
  <c r="J6625" i="13"/>
  <c r="I6625" i="13"/>
  <c r="J6617" i="13"/>
  <c r="I6617" i="13"/>
  <c r="J6609" i="13"/>
  <c r="I6609" i="13"/>
  <c r="J6601" i="13"/>
  <c r="I6601" i="13"/>
  <c r="J6593" i="13"/>
  <c r="I6593" i="13"/>
  <c r="J6585" i="13"/>
  <c r="I6585" i="13"/>
  <c r="J6577" i="13"/>
  <c r="I6577" i="13"/>
  <c r="J6569" i="13"/>
  <c r="I6569" i="13"/>
  <c r="J6561" i="13"/>
  <c r="I6561" i="13"/>
  <c r="O501" i="18" s="1"/>
  <c r="J6553" i="13"/>
  <c r="I6553" i="13"/>
  <c r="O493" i="18" s="1"/>
  <c r="J6545" i="13"/>
  <c r="I6545" i="13"/>
  <c r="O485" i="18" s="1"/>
  <c r="J6537" i="13"/>
  <c r="I6537" i="13"/>
  <c r="O477" i="18" s="1"/>
  <c r="J6529" i="13"/>
  <c r="I6529" i="13"/>
  <c r="O469" i="18" s="1"/>
  <c r="J6521" i="13"/>
  <c r="I6521" i="13"/>
  <c r="O461" i="18" s="1"/>
  <c r="J6513" i="13"/>
  <c r="I6513" i="13"/>
  <c r="O453" i="18" s="1"/>
  <c r="J6505" i="13"/>
  <c r="I6505" i="13"/>
  <c r="O445" i="18" s="1"/>
  <c r="J6497" i="13"/>
  <c r="I6497" i="13"/>
  <c r="O437" i="18" s="1"/>
  <c r="J6489" i="13"/>
  <c r="I6489" i="13"/>
  <c r="O429" i="18" s="1"/>
  <c r="J6481" i="13"/>
  <c r="I6481" i="13"/>
  <c r="O421" i="18" s="1"/>
  <c r="J6473" i="13"/>
  <c r="I6473" i="13"/>
  <c r="O413" i="18" s="1"/>
  <c r="J6465" i="13"/>
  <c r="I6465" i="13"/>
  <c r="O405" i="18" s="1"/>
  <c r="J6457" i="13"/>
  <c r="I6457" i="13"/>
  <c r="O397" i="18" s="1"/>
  <c r="J6449" i="13"/>
  <c r="I6449" i="13"/>
  <c r="O389" i="18" s="1"/>
  <c r="J6441" i="13"/>
  <c r="I6441" i="13"/>
  <c r="O381" i="18" s="1"/>
  <c r="J6433" i="13"/>
  <c r="I6433" i="13"/>
  <c r="O373" i="18" s="1"/>
  <c r="J6425" i="13"/>
  <c r="I6425" i="13"/>
  <c r="O365" i="18" s="1"/>
  <c r="J6417" i="13"/>
  <c r="I6417" i="13"/>
  <c r="O357" i="18" s="1"/>
  <c r="J6409" i="13"/>
  <c r="I6409" i="13"/>
  <c r="O349" i="18" s="1"/>
  <c r="J6401" i="13"/>
  <c r="I6401" i="13"/>
  <c r="O341" i="18" s="1"/>
  <c r="J6393" i="13"/>
  <c r="I6393" i="13"/>
  <c r="O333" i="18" s="1"/>
  <c r="J6385" i="13"/>
  <c r="I6385" i="13"/>
  <c r="O325" i="18" s="1"/>
  <c r="J6377" i="13"/>
  <c r="I6377" i="13"/>
  <c r="O317" i="18" s="1"/>
  <c r="J6369" i="13"/>
  <c r="I6369" i="13"/>
  <c r="O309" i="18" s="1"/>
  <c r="J6361" i="13"/>
  <c r="I6361" i="13"/>
  <c r="O301" i="18" s="1"/>
  <c r="J6353" i="13"/>
  <c r="I6353" i="13"/>
  <c r="O293" i="18" s="1"/>
  <c r="J6345" i="13"/>
  <c r="I6345" i="13"/>
  <c r="O285" i="18" s="1"/>
  <c r="J6337" i="13"/>
  <c r="I6337" i="13"/>
  <c r="O277" i="18" s="1"/>
  <c r="J6329" i="13"/>
  <c r="I6329" i="13"/>
  <c r="O269" i="18" s="1"/>
  <c r="J6321" i="13"/>
  <c r="I6321" i="13"/>
  <c r="O261" i="18" s="1"/>
  <c r="J6313" i="13"/>
  <c r="I6313" i="13"/>
  <c r="O253" i="18" s="1"/>
  <c r="J6305" i="13"/>
  <c r="I6305" i="13"/>
  <c r="O245" i="18" s="1"/>
  <c r="J6297" i="13"/>
  <c r="I6297" i="13"/>
  <c r="O237" i="18" s="1"/>
  <c r="J6289" i="13"/>
  <c r="I6289" i="13"/>
  <c r="O229" i="18" s="1"/>
  <c r="J6281" i="13"/>
  <c r="I6281" i="13"/>
  <c r="O221" i="18" s="1"/>
  <c r="J6273" i="13"/>
  <c r="I6273" i="13"/>
  <c r="O213" i="18" s="1"/>
  <c r="J6265" i="13"/>
  <c r="I6265" i="13"/>
  <c r="O205" i="18" s="1"/>
  <c r="J6257" i="13"/>
  <c r="I6257" i="13"/>
  <c r="O197" i="18" s="1"/>
  <c r="J6249" i="13"/>
  <c r="I6249" i="13"/>
  <c r="O189" i="18" s="1"/>
  <c r="J6241" i="13"/>
  <c r="I6241" i="13"/>
  <c r="O181" i="18" s="1"/>
  <c r="J6233" i="13"/>
  <c r="I6233" i="13"/>
  <c r="O173" i="18" s="1"/>
  <c r="O165" i="18"/>
  <c r="J6225" i="13"/>
  <c r="I6225" i="13"/>
  <c r="J6217" i="13"/>
  <c r="I6217" i="13"/>
  <c r="O157" i="18" s="1"/>
  <c r="J6209" i="13"/>
  <c r="I6209" i="13"/>
  <c r="O149" i="18" s="1"/>
  <c r="J6201" i="13"/>
  <c r="I6201" i="13"/>
  <c r="O141" i="18" s="1"/>
  <c r="J6193" i="13"/>
  <c r="I6193" i="13"/>
  <c r="O133" i="18" s="1"/>
  <c r="J6185" i="13"/>
  <c r="I6185" i="13"/>
  <c r="O125" i="18" s="1"/>
  <c r="J6177" i="13"/>
  <c r="I6177" i="13"/>
  <c r="O117" i="18" s="1"/>
  <c r="J6169" i="13"/>
  <c r="I6169" i="13"/>
  <c r="O109" i="18" s="1"/>
  <c r="J6161" i="13"/>
  <c r="I6161" i="13"/>
  <c r="O101" i="18" s="1"/>
  <c r="J6153" i="13"/>
  <c r="I6153" i="13"/>
  <c r="O93" i="18" s="1"/>
  <c r="J6145" i="13"/>
  <c r="I6145" i="13"/>
  <c r="O85" i="18" s="1"/>
  <c r="J6137" i="13"/>
  <c r="I6137" i="13"/>
  <c r="O77" i="18" s="1"/>
  <c r="J6129" i="13"/>
  <c r="I6129" i="13"/>
  <c r="O69" i="18" s="1"/>
  <c r="J6121" i="13"/>
  <c r="I6121" i="13"/>
  <c r="O61" i="18" s="1"/>
  <c r="J6113" i="13"/>
  <c r="I6113" i="13"/>
  <c r="O53" i="18" s="1"/>
  <c r="J6105" i="13"/>
  <c r="I6105" i="13"/>
  <c r="O45" i="18" s="1"/>
  <c r="J6097" i="13"/>
  <c r="I6097" i="13"/>
  <c r="O37" i="18" s="1"/>
  <c r="J6089" i="13"/>
  <c r="I6089" i="13"/>
  <c r="O29" i="18" s="1"/>
  <c r="J6081" i="13"/>
  <c r="I6081" i="13"/>
  <c r="O21" i="18" s="1"/>
  <c r="O13" i="18"/>
  <c r="J6073" i="13"/>
  <c r="I6073" i="13"/>
  <c r="J6065" i="13"/>
  <c r="I6065" i="13"/>
  <c r="O5" i="18" s="1"/>
  <c r="J6057" i="13"/>
  <c r="I6057" i="13"/>
  <c r="N502" i="18" s="1"/>
  <c r="J6049" i="13"/>
  <c r="I6049" i="13"/>
  <c r="N494" i="18" s="1"/>
  <c r="J6041" i="13"/>
  <c r="I6041" i="13"/>
  <c r="N486" i="18" s="1"/>
  <c r="J6033" i="13"/>
  <c r="I6033" i="13"/>
  <c r="N478" i="18" s="1"/>
  <c r="J6025" i="13"/>
  <c r="I6025" i="13"/>
  <c r="N470" i="18" s="1"/>
  <c r="J6017" i="13"/>
  <c r="I6017" i="13"/>
  <c r="N462" i="18" s="1"/>
  <c r="N454" i="18"/>
  <c r="J6009" i="13"/>
  <c r="I6009" i="13"/>
  <c r="J6001" i="13"/>
  <c r="I6001" i="13"/>
  <c r="N446" i="18" s="1"/>
  <c r="J5993" i="13"/>
  <c r="I5993" i="13"/>
  <c r="N438" i="18" s="1"/>
  <c r="J5985" i="13"/>
  <c r="I5985" i="13"/>
  <c r="N430" i="18" s="1"/>
  <c r="J5977" i="13"/>
  <c r="I5977" i="13"/>
  <c r="N422" i="18" s="1"/>
  <c r="J5969" i="13"/>
  <c r="I5969" i="13"/>
  <c r="N414" i="18" s="1"/>
  <c r="J5961" i="13"/>
  <c r="I5961" i="13"/>
  <c r="N406" i="18" s="1"/>
  <c r="J5953" i="13"/>
  <c r="I5953" i="13"/>
  <c r="N398" i="18" s="1"/>
  <c r="J5945" i="13"/>
  <c r="I5945" i="13"/>
  <c r="N390" i="18" s="1"/>
  <c r="J5937" i="13"/>
  <c r="I5937" i="13"/>
  <c r="N382" i="18" s="1"/>
  <c r="J5929" i="13"/>
  <c r="I5929" i="13"/>
  <c r="N374" i="18" s="1"/>
  <c r="J5921" i="13"/>
  <c r="I5921" i="13"/>
  <c r="N366" i="18" s="1"/>
  <c r="J5913" i="13"/>
  <c r="I5913" i="13"/>
  <c r="N358" i="18" s="1"/>
  <c r="J5905" i="13"/>
  <c r="I5905" i="13"/>
  <c r="N350" i="18" s="1"/>
  <c r="J5897" i="13"/>
  <c r="I5897" i="13"/>
  <c r="N342" i="18" s="1"/>
  <c r="J5889" i="13"/>
  <c r="I5889" i="13"/>
  <c r="N334" i="18" s="1"/>
  <c r="J5881" i="13"/>
  <c r="I5881" i="13"/>
  <c r="N326" i="18" s="1"/>
  <c r="J5873" i="13"/>
  <c r="I5873" i="13"/>
  <c r="N318" i="18" s="1"/>
  <c r="J5865" i="13"/>
  <c r="I5865" i="13"/>
  <c r="N310" i="18" s="1"/>
  <c r="J5857" i="13"/>
  <c r="I5857" i="13"/>
  <c r="N302" i="18" s="1"/>
  <c r="J5849" i="13"/>
  <c r="I5849" i="13"/>
  <c r="N294" i="18" s="1"/>
  <c r="J5841" i="13"/>
  <c r="I5841" i="13"/>
  <c r="N286" i="18" s="1"/>
  <c r="J5833" i="13"/>
  <c r="I5833" i="13"/>
  <c r="N278" i="18" s="1"/>
  <c r="J5825" i="13"/>
  <c r="I5825" i="13"/>
  <c r="N270" i="18" s="1"/>
  <c r="N262" i="18"/>
  <c r="J5817" i="13"/>
  <c r="I5817" i="13"/>
  <c r="J5809" i="13"/>
  <c r="I5809" i="13"/>
  <c r="N254" i="18" s="1"/>
  <c r="J5801" i="13"/>
  <c r="I5801" i="13"/>
  <c r="N246" i="18" s="1"/>
  <c r="J5793" i="13"/>
  <c r="I5793" i="13"/>
  <c r="N238" i="18" s="1"/>
  <c r="J5785" i="13"/>
  <c r="I5785" i="13"/>
  <c r="N230" i="18" s="1"/>
  <c r="J5777" i="13"/>
  <c r="I5777" i="13"/>
  <c r="N222" i="18" s="1"/>
  <c r="J5769" i="13"/>
  <c r="I5769" i="13"/>
  <c r="N214" i="18" s="1"/>
  <c r="J5761" i="13"/>
  <c r="I5761" i="13"/>
  <c r="N206" i="18" s="1"/>
  <c r="J5753" i="13"/>
  <c r="I5753" i="13"/>
  <c r="N198" i="18" s="1"/>
  <c r="J5745" i="13"/>
  <c r="I5745" i="13"/>
  <c r="N190" i="18" s="1"/>
  <c r="J5737" i="13"/>
  <c r="I5737" i="13"/>
  <c r="N182" i="18" s="1"/>
  <c r="J5729" i="13"/>
  <c r="I5729" i="13"/>
  <c r="N174" i="18" s="1"/>
  <c r="J5721" i="13"/>
  <c r="I5721" i="13"/>
  <c r="N166" i="18" s="1"/>
  <c r="J5713" i="13"/>
  <c r="I5713" i="13"/>
  <c r="N158" i="18" s="1"/>
  <c r="J5705" i="13"/>
  <c r="I5705" i="13"/>
  <c r="N150" i="18" s="1"/>
  <c r="J5697" i="13"/>
  <c r="I5697" i="13"/>
  <c r="N142" i="18" s="1"/>
  <c r="J5689" i="13"/>
  <c r="I5689" i="13"/>
  <c r="N134" i="18" s="1"/>
  <c r="J5681" i="13"/>
  <c r="I5681" i="13"/>
  <c r="N126" i="18" s="1"/>
  <c r="J5673" i="13"/>
  <c r="I5673" i="13"/>
  <c r="N118" i="18" s="1"/>
  <c r="J5665" i="13"/>
  <c r="I5665" i="13"/>
  <c r="N110" i="18" s="1"/>
  <c r="J5657" i="13"/>
  <c r="I5657" i="13"/>
  <c r="N102" i="18" s="1"/>
  <c r="J5649" i="13"/>
  <c r="I5649" i="13"/>
  <c r="N94" i="18" s="1"/>
  <c r="J5641" i="13"/>
  <c r="I5641" i="13"/>
  <c r="N86" i="18" s="1"/>
  <c r="J5633" i="13"/>
  <c r="I5633" i="13"/>
  <c r="N78" i="18" s="1"/>
  <c r="J5625" i="13"/>
  <c r="I5625" i="13"/>
  <c r="N70" i="18" s="1"/>
  <c r="J5617" i="13"/>
  <c r="I5617" i="13"/>
  <c r="N62" i="18" s="1"/>
  <c r="J5609" i="13"/>
  <c r="I5609" i="13"/>
  <c r="N54" i="18" s="1"/>
  <c r="J5601" i="13"/>
  <c r="I5601" i="13"/>
  <c r="N46" i="18" s="1"/>
  <c r="J5593" i="13"/>
  <c r="I5593" i="13"/>
  <c r="N38" i="18" s="1"/>
  <c r="N30" i="18"/>
  <c r="J5585" i="13"/>
  <c r="I5585" i="13"/>
  <c r="J5577" i="13"/>
  <c r="I5577" i="13"/>
  <c r="N22" i="18" s="1"/>
  <c r="J5569" i="13"/>
  <c r="I5569" i="13"/>
  <c r="N14" i="18" s="1"/>
  <c r="J5561" i="13"/>
  <c r="I5561" i="13"/>
  <c r="N6" i="18" s="1"/>
  <c r="J5553" i="13"/>
  <c r="I5553" i="13"/>
  <c r="M503" i="18" s="1"/>
  <c r="J5545" i="13"/>
  <c r="I5545" i="13"/>
  <c r="M495" i="18" s="1"/>
  <c r="J5537" i="13"/>
  <c r="I5537" i="13"/>
  <c r="M487" i="18" s="1"/>
  <c r="J5529" i="13"/>
  <c r="I5529" i="13"/>
  <c r="M479" i="18" s="1"/>
  <c r="J5521" i="13"/>
  <c r="I5521" i="13"/>
  <c r="M471" i="18" s="1"/>
  <c r="J5513" i="13"/>
  <c r="I5513" i="13"/>
  <c r="M463" i="18" s="1"/>
  <c r="J5505" i="13"/>
  <c r="I5505" i="13"/>
  <c r="M455" i="18" s="1"/>
  <c r="M447" i="18"/>
  <c r="J5497" i="13"/>
  <c r="I5497" i="13"/>
  <c r="J5489" i="13"/>
  <c r="I5489" i="13"/>
  <c r="M439" i="18" s="1"/>
  <c r="J5481" i="13"/>
  <c r="I5481" i="13"/>
  <c r="M431" i="18" s="1"/>
  <c r="J5473" i="13"/>
  <c r="I5473" i="13"/>
  <c r="M423" i="18" s="1"/>
  <c r="J5465" i="13"/>
  <c r="I5465" i="13"/>
  <c r="M415" i="18" s="1"/>
  <c r="J5457" i="13"/>
  <c r="I5457" i="13"/>
  <c r="M407" i="18" s="1"/>
  <c r="J5449" i="13"/>
  <c r="I5449" i="13"/>
  <c r="M399" i="18" s="1"/>
  <c r="J5441" i="13"/>
  <c r="I5441" i="13"/>
  <c r="M391" i="18" s="1"/>
  <c r="J5433" i="13"/>
  <c r="I5433" i="13"/>
  <c r="M383" i="18" s="1"/>
  <c r="J5425" i="13"/>
  <c r="I5425" i="13"/>
  <c r="M375" i="18" s="1"/>
  <c r="J5417" i="13"/>
  <c r="I5417" i="13"/>
  <c r="M367" i="18" s="1"/>
  <c r="J5409" i="13"/>
  <c r="I5409" i="13"/>
  <c r="M359" i="18" s="1"/>
  <c r="J5401" i="13"/>
  <c r="I5401" i="13"/>
  <c r="M351" i="18" s="1"/>
  <c r="J5393" i="13"/>
  <c r="I5393" i="13"/>
  <c r="M343" i="18" s="1"/>
  <c r="J5385" i="13"/>
  <c r="I5385" i="13"/>
  <c r="M335" i="18" s="1"/>
  <c r="J5377" i="13"/>
  <c r="I5377" i="13"/>
  <c r="M327" i="18" s="1"/>
  <c r="M319" i="18"/>
  <c r="J5369" i="13"/>
  <c r="I5369" i="13"/>
  <c r="J5361" i="13"/>
  <c r="I5361" i="13"/>
  <c r="M311" i="18" s="1"/>
  <c r="J5353" i="13"/>
  <c r="I5353" i="13"/>
  <c r="M303" i="18" s="1"/>
  <c r="J5345" i="13"/>
  <c r="I5345" i="13"/>
  <c r="M295" i="18" s="1"/>
  <c r="J5337" i="13"/>
  <c r="I5337" i="13"/>
  <c r="M287" i="18" s="1"/>
  <c r="M279" i="18"/>
  <c r="J5329" i="13"/>
  <c r="I5329" i="13"/>
  <c r="J5321" i="13"/>
  <c r="I5321" i="13"/>
  <c r="M271" i="18" s="1"/>
  <c r="J5313" i="13"/>
  <c r="I5313" i="13"/>
  <c r="M263" i="18" s="1"/>
  <c r="J5305" i="13"/>
  <c r="I5305" i="13"/>
  <c r="M255" i="18" s="1"/>
  <c r="J5297" i="13"/>
  <c r="I5297" i="13"/>
  <c r="M247" i="18" s="1"/>
  <c r="J5289" i="13"/>
  <c r="I5289" i="13"/>
  <c r="M239" i="18" s="1"/>
  <c r="J5281" i="13"/>
  <c r="I5281" i="13"/>
  <c r="M231" i="18" s="1"/>
  <c r="J5273" i="13"/>
  <c r="I5273" i="13"/>
  <c r="M223" i="18" s="1"/>
  <c r="J5265" i="13"/>
  <c r="I5265" i="13"/>
  <c r="M215" i="18" s="1"/>
  <c r="J5257" i="13"/>
  <c r="I5257" i="13"/>
  <c r="M207" i="18" s="1"/>
  <c r="J5249" i="13"/>
  <c r="I5249" i="13"/>
  <c r="M199" i="18" s="1"/>
  <c r="J5241" i="13"/>
  <c r="I5241" i="13"/>
  <c r="M191" i="18" s="1"/>
  <c r="J5233" i="13"/>
  <c r="I5233" i="13"/>
  <c r="M183" i="18" s="1"/>
  <c r="J5225" i="13"/>
  <c r="I5225" i="13"/>
  <c r="M175" i="18" s="1"/>
  <c r="M167" i="18"/>
  <c r="J5217" i="13"/>
  <c r="I5217" i="13"/>
  <c r="J5209" i="13"/>
  <c r="I5209" i="13"/>
  <c r="M159" i="18" s="1"/>
  <c r="J5201" i="13"/>
  <c r="I5201" i="13"/>
  <c r="M151" i="18" s="1"/>
  <c r="J5193" i="13"/>
  <c r="I5193" i="13"/>
  <c r="M143" i="18" s="1"/>
  <c r="J5185" i="13"/>
  <c r="I5185" i="13"/>
  <c r="M135" i="18" s="1"/>
  <c r="J5177" i="13"/>
  <c r="I5177" i="13"/>
  <c r="M127" i="18" s="1"/>
  <c r="J5169" i="13"/>
  <c r="I5169" i="13"/>
  <c r="M119" i="18" s="1"/>
  <c r="J5161" i="13"/>
  <c r="I5161" i="13"/>
  <c r="M111" i="18" s="1"/>
  <c r="J5153" i="13"/>
  <c r="I5153" i="13"/>
  <c r="M103" i="18" s="1"/>
  <c r="J5145" i="13"/>
  <c r="I5145" i="13"/>
  <c r="M95" i="18" s="1"/>
  <c r="J5137" i="13"/>
  <c r="I5137" i="13"/>
  <c r="M87" i="18" s="1"/>
  <c r="J5129" i="13"/>
  <c r="I5129" i="13"/>
  <c r="M79" i="18" s="1"/>
  <c r="J5121" i="13"/>
  <c r="I5121" i="13"/>
  <c r="M71" i="18" s="1"/>
  <c r="J5113" i="13"/>
  <c r="I5113" i="13"/>
  <c r="M63" i="18" s="1"/>
  <c r="J5105" i="13"/>
  <c r="I5105" i="13"/>
  <c r="M55" i="18" s="1"/>
  <c r="J5097" i="13"/>
  <c r="I5097" i="13"/>
  <c r="M47" i="18" s="1"/>
  <c r="J5089" i="13"/>
  <c r="I5089" i="13"/>
  <c r="M39" i="18" s="1"/>
  <c r="J5081" i="13"/>
  <c r="I5081" i="13"/>
  <c r="M31" i="18" s="1"/>
  <c r="J5073" i="13"/>
  <c r="I5073" i="13"/>
  <c r="M23" i="18" s="1"/>
  <c r="J5065" i="13"/>
  <c r="I5065" i="13"/>
  <c r="M15" i="18" s="1"/>
  <c r="J5057" i="13"/>
  <c r="I5057" i="13"/>
  <c r="M7" i="18" s="1"/>
  <c r="J5049" i="13"/>
  <c r="I5049" i="13"/>
  <c r="L504" i="18" s="1"/>
  <c r="J5041" i="13"/>
  <c r="I5041" i="13"/>
  <c r="L496" i="18" s="1"/>
  <c r="J5033" i="13"/>
  <c r="I5033" i="13"/>
  <c r="L488" i="18" s="1"/>
  <c r="J5025" i="13"/>
  <c r="I5025" i="13"/>
  <c r="L480" i="18" s="1"/>
  <c r="J5017" i="13"/>
  <c r="I5017" i="13"/>
  <c r="L472" i="18" s="1"/>
  <c r="J5009" i="13"/>
  <c r="I5009" i="13"/>
  <c r="L464" i="18" s="1"/>
  <c r="J5001" i="13"/>
  <c r="I5001" i="13"/>
  <c r="L456" i="18" s="1"/>
  <c r="J4993" i="13"/>
  <c r="I4993" i="13"/>
  <c r="L448" i="18" s="1"/>
  <c r="L440" i="18"/>
  <c r="J4985" i="13"/>
  <c r="I4985" i="13"/>
  <c r="J4977" i="13"/>
  <c r="I4977" i="13"/>
  <c r="L432" i="18" s="1"/>
  <c r="J4969" i="13"/>
  <c r="I4969" i="13"/>
  <c r="L424" i="18" s="1"/>
  <c r="J4961" i="13"/>
  <c r="I4961" i="13"/>
  <c r="L416" i="18" s="1"/>
  <c r="J4953" i="13"/>
  <c r="I4953" i="13"/>
  <c r="L408" i="18" s="1"/>
  <c r="J4945" i="13"/>
  <c r="I4945" i="13"/>
  <c r="L400" i="18" s="1"/>
  <c r="J4937" i="13"/>
  <c r="I4937" i="13"/>
  <c r="L392" i="18" s="1"/>
  <c r="J4929" i="13"/>
  <c r="I4929" i="13"/>
  <c r="L384" i="18" s="1"/>
  <c r="J4921" i="13"/>
  <c r="I4921" i="13"/>
  <c r="L376" i="18" s="1"/>
  <c r="J4913" i="13"/>
  <c r="I4913" i="13"/>
  <c r="L368" i="18" s="1"/>
  <c r="J4905" i="13"/>
  <c r="I4905" i="13"/>
  <c r="L360" i="18" s="1"/>
  <c r="J4897" i="13"/>
  <c r="I4897" i="13"/>
  <c r="L352" i="18" s="1"/>
  <c r="J4889" i="13"/>
  <c r="I4889" i="13"/>
  <c r="L344" i="18" s="1"/>
  <c r="J4881" i="13"/>
  <c r="I4881" i="13"/>
  <c r="L336" i="18" s="1"/>
  <c r="J4873" i="13"/>
  <c r="I4873" i="13"/>
  <c r="L328" i="18" s="1"/>
  <c r="J4865" i="13"/>
  <c r="I4865" i="13"/>
  <c r="L320" i="18" s="1"/>
  <c r="J4857" i="13"/>
  <c r="I4857" i="13"/>
  <c r="L312" i="18" s="1"/>
  <c r="J4849" i="13"/>
  <c r="I4849" i="13"/>
  <c r="L304" i="18" s="1"/>
  <c r="J4841" i="13"/>
  <c r="I4841" i="13"/>
  <c r="L296" i="18" s="1"/>
  <c r="J4833" i="13"/>
  <c r="I4833" i="13"/>
  <c r="L288" i="18" s="1"/>
  <c r="J4825" i="13"/>
  <c r="I4825" i="13"/>
  <c r="L280" i="18" s="1"/>
  <c r="J4817" i="13"/>
  <c r="I4817" i="13"/>
  <c r="L272" i="18" s="1"/>
  <c r="J4809" i="13"/>
  <c r="I4809" i="13"/>
  <c r="L264" i="18" s="1"/>
  <c r="J4801" i="13"/>
  <c r="I4801" i="13"/>
  <c r="L256" i="18" s="1"/>
  <c r="J4793" i="13"/>
  <c r="I4793" i="13"/>
  <c r="L248" i="18" s="1"/>
  <c r="J4785" i="13"/>
  <c r="I4785" i="13"/>
  <c r="L240" i="18" s="1"/>
  <c r="J4777" i="13"/>
  <c r="I4777" i="13"/>
  <c r="L232" i="18" s="1"/>
  <c r="J4769" i="13"/>
  <c r="I4769" i="13"/>
  <c r="L224" i="18" s="1"/>
  <c r="J4761" i="13"/>
  <c r="I4761" i="13"/>
  <c r="L216" i="18" s="1"/>
  <c r="J4753" i="13"/>
  <c r="I4753" i="13"/>
  <c r="L208" i="18" s="1"/>
  <c r="J4745" i="13"/>
  <c r="I4745" i="13"/>
  <c r="L200" i="18" s="1"/>
  <c r="J4737" i="13"/>
  <c r="I4737" i="13"/>
  <c r="L192" i="18" s="1"/>
  <c r="J4729" i="13"/>
  <c r="I4729" i="13"/>
  <c r="L184" i="18" s="1"/>
  <c r="J4721" i="13"/>
  <c r="I4721" i="13"/>
  <c r="L176" i="18" s="1"/>
  <c r="J4713" i="13"/>
  <c r="I4713" i="13"/>
  <c r="L168" i="18" s="1"/>
  <c r="J4705" i="13"/>
  <c r="I4705" i="13"/>
  <c r="L160" i="18" s="1"/>
  <c r="J4697" i="13"/>
  <c r="I4697" i="13"/>
  <c r="L152" i="18" s="1"/>
  <c r="J4689" i="13"/>
  <c r="I4689" i="13"/>
  <c r="L144" i="18" s="1"/>
  <c r="J4681" i="13"/>
  <c r="I4681" i="13"/>
  <c r="L136" i="18" s="1"/>
  <c r="J4673" i="13"/>
  <c r="I4673" i="13"/>
  <c r="L128" i="18" s="1"/>
  <c r="J4665" i="13"/>
  <c r="I4665" i="13"/>
  <c r="L120" i="18" s="1"/>
  <c r="J4657" i="13"/>
  <c r="I4657" i="13"/>
  <c r="L112" i="18" s="1"/>
  <c r="J4649" i="13"/>
  <c r="I4649" i="13"/>
  <c r="L104" i="18" s="1"/>
  <c r="J4641" i="13"/>
  <c r="I4641" i="13"/>
  <c r="L96" i="18" s="1"/>
  <c r="J4633" i="13"/>
  <c r="I4633" i="13"/>
  <c r="L88" i="18" s="1"/>
  <c r="J4625" i="13"/>
  <c r="I4625" i="13"/>
  <c r="L80" i="18" s="1"/>
  <c r="J4617" i="13"/>
  <c r="I4617" i="13"/>
  <c r="L72" i="18" s="1"/>
  <c r="J4609" i="13"/>
  <c r="I4609" i="13"/>
  <c r="L64" i="18" s="1"/>
  <c r="J4601" i="13"/>
  <c r="I4601" i="13"/>
  <c r="L56" i="18" s="1"/>
  <c r="J4593" i="13"/>
  <c r="I4593" i="13"/>
  <c r="L48" i="18" s="1"/>
  <c r="J4585" i="13"/>
  <c r="I4585" i="13"/>
  <c r="L40" i="18" s="1"/>
  <c r="J4577" i="13"/>
  <c r="I4577" i="13"/>
  <c r="L32" i="18" s="1"/>
  <c r="J4569" i="13"/>
  <c r="I4569" i="13"/>
  <c r="L24" i="18" s="1"/>
  <c r="J4561" i="13"/>
  <c r="I4561" i="13"/>
  <c r="L16" i="18" s="1"/>
  <c r="J4553" i="13"/>
  <c r="I4553" i="13"/>
  <c r="L8" i="18" s="1"/>
  <c r="J4545" i="13"/>
  <c r="I4545" i="13"/>
  <c r="K505" i="18" s="1"/>
  <c r="J4537" i="13"/>
  <c r="I4537" i="13"/>
  <c r="K497" i="18" s="1"/>
  <c r="J4529" i="13"/>
  <c r="I4529" i="13"/>
  <c r="K489" i="18" s="1"/>
  <c r="J4521" i="13"/>
  <c r="I4521" i="13"/>
  <c r="K481" i="18" s="1"/>
  <c r="J4513" i="13"/>
  <c r="I4513" i="13"/>
  <c r="K473" i="18" s="1"/>
  <c r="J4505" i="13"/>
  <c r="I4505" i="13"/>
  <c r="K465" i="18" s="1"/>
  <c r="K457" i="18"/>
  <c r="J4497" i="13"/>
  <c r="I4497" i="13"/>
  <c r="J4489" i="13"/>
  <c r="I4489" i="13"/>
  <c r="K449" i="18" s="1"/>
  <c r="J4481" i="13"/>
  <c r="I4481" i="13"/>
  <c r="K441" i="18" s="1"/>
  <c r="J4473" i="13"/>
  <c r="I4473" i="13"/>
  <c r="K433" i="18" s="1"/>
  <c r="J4465" i="13"/>
  <c r="I4465" i="13"/>
  <c r="K425" i="18" s="1"/>
  <c r="J4457" i="13"/>
  <c r="I4457" i="13"/>
  <c r="K417" i="18" s="1"/>
  <c r="J4449" i="13"/>
  <c r="I4449" i="13"/>
  <c r="K409" i="18" s="1"/>
  <c r="J4441" i="13"/>
  <c r="I4441" i="13"/>
  <c r="K401" i="18" s="1"/>
  <c r="J4433" i="13"/>
  <c r="I4433" i="13"/>
  <c r="K393" i="18" s="1"/>
  <c r="J4425" i="13"/>
  <c r="I4425" i="13"/>
  <c r="K385" i="18" s="1"/>
  <c r="J4417" i="13"/>
  <c r="I4417" i="13"/>
  <c r="K377" i="18" s="1"/>
  <c r="J4409" i="13"/>
  <c r="I4409" i="13"/>
  <c r="K369" i="18" s="1"/>
  <c r="J4401" i="13"/>
  <c r="I4401" i="13"/>
  <c r="K361" i="18" s="1"/>
  <c r="J4393" i="13"/>
  <c r="I4393" i="13"/>
  <c r="K353" i="18" s="1"/>
  <c r="J4385" i="13"/>
  <c r="I4385" i="13"/>
  <c r="K345" i="18" s="1"/>
  <c r="J4377" i="13"/>
  <c r="I4377" i="13"/>
  <c r="K337" i="18" s="1"/>
  <c r="J4369" i="13"/>
  <c r="I4369" i="13"/>
  <c r="K329" i="18" s="1"/>
  <c r="J4361" i="13"/>
  <c r="I4361" i="13"/>
  <c r="K321" i="18" s="1"/>
  <c r="J4353" i="13"/>
  <c r="I4353" i="13"/>
  <c r="K313" i="18" s="1"/>
  <c r="J4345" i="13"/>
  <c r="I4345" i="13"/>
  <c r="K305" i="18" s="1"/>
  <c r="J4337" i="13"/>
  <c r="I4337" i="13"/>
  <c r="K297" i="18" s="1"/>
  <c r="J4329" i="13"/>
  <c r="I4329" i="13"/>
  <c r="K289" i="18" s="1"/>
  <c r="J4321" i="13"/>
  <c r="I4321" i="13"/>
  <c r="K281" i="18" s="1"/>
  <c r="J4313" i="13"/>
  <c r="I4313" i="13"/>
  <c r="K273" i="18" s="1"/>
  <c r="J4305" i="13"/>
  <c r="I4305" i="13"/>
  <c r="K265" i="18" s="1"/>
  <c r="J4297" i="13"/>
  <c r="I4297" i="13"/>
  <c r="K257" i="18" s="1"/>
  <c r="J4289" i="13"/>
  <c r="I4289" i="13"/>
  <c r="K249" i="18" s="1"/>
  <c r="K241" i="18"/>
  <c r="J4281" i="13"/>
  <c r="I4281" i="13"/>
  <c r="J4273" i="13"/>
  <c r="I4273" i="13"/>
  <c r="K233" i="18" s="1"/>
  <c r="J4265" i="13"/>
  <c r="I4265" i="13"/>
  <c r="K225" i="18" s="1"/>
  <c r="J4257" i="13"/>
  <c r="I4257" i="13"/>
  <c r="K217" i="18" s="1"/>
  <c r="J4249" i="13"/>
  <c r="I4249" i="13"/>
  <c r="K209" i="18" s="1"/>
  <c r="J4241" i="13"/>
  <c r="I4241" i="13"/>
  <c r="K201" i="18" s="1"/>
  <c r="J4233" i="13"/>
  <c r="I4233" i="13"/>
  <c r="K193" i="18" s="1"/>
  <c r="J4225" i="13"/>
  <c r="I4225" i="13"/>
  <c r="K185" i="18" s="1"/>
  <c r="J4217" i="13"/>
  <c r="I4217" i="13"/>
  <c r="K177" i="18" s="1"/>
  <c r="J4209" i="13"/>
  <c r="I4209" i="13"/>
  <c r="K169" i="18" s="1"/>
  <c r="J4201" i="13"/>
  <c r="I4201" i="13"/>
  <c r="K161" i="18" s="1"/>
  <c r="J4193" i="13"/>
  <c r="I4193" i="13"/>
  <c r="K153" i="18" s="1"/>
  <c r="J4185" i="13"/>
  <c r="I4185" i="13"/>
  <c r="K145" i="18" s="1"/>
  <c r="J4177" i="13"/>
  <c r="I4177" i="13"/>
  <c r="K137" i="18" s="1"/>
  <c r="J4169" i="13"/>
  <c r="I4169" i="13"/>
  <c r="K129" i="18" s="1"/>
  <c r="J4161" i="13"/>
  <c r="I4161" i="13"/>
  <c r="K121" i="18" s="1"/>
  <c r="J4153" i="13"/>
  <c r="I4153" i="13"/>
  <c r="K113" i="18" s="1"/>
  <c r="J4145" i="13"/>
  <c r="I4145" i="13"/>
  <c r="K105" i="18" s="1"/>
  <c r="J4137" i="13"/>
  <c r="I4137" i="13"/>
  <c r="K97" i="18" s="1"/>
  <c r="J4129" i="13"/>
  <c r="I4129" i="13"/>
  <c r="K89" i="18" s="1"/>
  <c r="J4121" i="13"/>
  <c r="I4121" i="13"/>
  <c r="K81" i="18" s="1"/>
  <c r="J4113" i="13"/>
  <c r="I4113" i="13"/>
  <c r="K73" i="18" s="1"/>
  <c r="J4105" i="13"/>
  <c r="I4105" i="13"/>
  <c r="K65" i="18" s="1"/>
  <c r="J4097" i="13"/>
  <c r="I4097" i="13"/>
  <c r="K57" i="18" s="1"/>
  <c r="K49" i="18"/>
  <c r="J4089" i="13"/>
  <c r="I4089" i="13"/>
  <c r="J4081" i="13"/>
  <c r="I4081" i="13"/>
  <c r="K41" i="18" s="1"/>
  <c r="J4073" i="13"/>
  <c r="I4073" i="13"/>
  <c r="K33" i="18" s="1"/>
  <c r="J4065" i="13"/>
  <c r="I4065" i="13"/>
  <c r="K25" i="18" s="1"/>
  <c r="J4057" i="13"/>
  <c r="I4057" i="13"/>
  <c r="K17" i="18" s="1"/>
  <c r="K9" i="18"/>
  <c r="J4049" i="13"/>
  <c r="I4049" i="13"/>
  <c r="J4041" i="13"/>
  <c r="I4041" i="13"/>
  <c r="J506" i="18" s="1"/>
  <c r="J4033" i="13"/>
  <c r="I4033" i="13"/>
  <c r="J498" i="18" s="1"/>
  <c r="J4025" i="13"/>
  <c r="I4025" i="13"/>
  <c r="J490" i="18" s="1"/>
  <c r="J4017" i="13"/>
  <c r="I4017" i="13"/>
  <c r="J482" i="18" s="1"/>
  <c r="J4009" i="13"/>
  <c r="I4009" i="13"/>
  <c r="J474" i="18" s="1"/>
  <c r="J4001" i="13"/>
  <c r="I4001" i="13"/>
  <c r="J466" i="18" s="1"/>
  <c r="J3993" i="13"/>
  <c r="I3993" i="13"/>
  <c r="J458" i="18" s="1"/>
  <c r="J450" i="18"/>
  <c r="J3985" i="13"/>
  <c r="I3985" i="13"/>
  <c r="J3977" i="13"/>
  <c r="I3977" i="13"/>
  <c r="J442" i="18" s="1"/>
  <c r="J3969" i="13"/>
  <c r="I3969" i="13"/>
  <c r="J434" i="18" s="1"/>
  <c r="J426" i="18"/>
  <c r="J3961" i="13"/>
  <c r="I3961" i="13"/>
  <c r="J3953" i="13"/>
  <c r="I3953" i="13"/>
  <c r="J418" i="18" s="1"/>
  <c r="J3945" i="13"/>
  <c r="I3945" i="13"/>
  <c r="J410" i="18" s="1"/>
  <c r="J3937" i="13"/>
  <c r="I3937" i="13"/>
  <c r="J402" i="18" s="1"/>
  <c r="J3929" i="13"/>
  <c r="I3929" i="13"/>
  <c r="J394" i="18" s="1"/>
  <c r="J3921" i="13"/>
  <c r="I3921" i="13"/>
  <c r="J386" i="18" s="1"/>
  <c r="J3913" i="13"/>
  <c r="I3913" i="13"/>
  <c r="J378" i="18" s="1"/>
  <c r="J3905" i="13"/>
  <c r="I3905" i="13"/>
  <c r="J370" i="18" s="1"/>
  <c r="J3897" i="13"/>
  <c r="I3897" i="13"/>
  <c r="J362" i="18" s="1"/>
  <c r="J3889" i="13"/>
  <c r="I3889" i="13"/>
  <c r="J354" i="18" s="1"/>
  <c r="J3881" i="13"/>
  <c r="I3881" i="13"/>
  <c r="J346" i="18" s="1"/>
  <c r="J3873" i="13"/>
  <c r="I3873" i="13"/>
  <c r="J338" i="18" s="1"/>
  <c r="J3865" i="13"/>
  <c r="I3865" i="13"/>
  <c r="J330" i="18" s="1"/>
  <c r="J3857" i="13"/>
  <c r="I3857" i="13"/>
  <c r="J322" i="18" s="1"/>
  <c r="J3849" i="13"/>
  <c r="I3849" i="13"/>
  <c r="J314" i="18" s="1"/>
  <c r="J3841" i="13"/>
  <c r="I3841" i="13"/>
  <c r="J306" i="18" s="1"/>
  <c r="J3833" i="13"/>
  <c r="I3833" i="13"/>
  <c r="J298" i="18" s="1"/>
  <c r="J3825" i="13"/>
  <c r="I3825" i="13"/>
  <c r="J290" i="18" s="1"/>
  <c r="J3817" i="13"/>
  <c r="I3817" i="13"/>
  <c r="J282" i="18" s="1"/>
  <c r="J3809" i="13"/>
  <c r="I3809" i="13"/>
  <c r="J274" i="18" s="1"/>
  <c r="J3801" i="13"/>
  <c r="I3801" i="13"/>
  <c r="J266" i="18" s="1"/>
  <c r="J3793" i="13"/>
  <c r="I3793" i="13"/>
  <c r="J258" i="18" s="1"/>
  <c r="J3785" i="13"/>
  <c r="I3785" i="13"/>
  <c r="J250" i="18" s="1"/>
  <c r="J3777" i="13"/>
  <c r="I3777" i="13"/>
  <c r="J242" i="18" s="1"/>
  <c r="J3769" i="13"/>
  <c r="I3769" i="13"/>
  <c r="J234" i="18" s="1"/>
  <c r="J3761" i="13"/>
  <c r="I3761" i="13"/>
  <c r="J226" i="18" s="1"/>
  <c r="J3753" i="13"/>
  <c r="I3753" i="13"/>
  <c r="J218" i="18" s="1"/>
  <c r="J3745" i="13"/>
  <c r="I3745" i="13"/>
  <c r="J210" i="18" s="1"/>
  <c r="J3737" i="13"/>
  <c r="I3737" i="13"/>
  <c r="J202" i="18" s="1"/>
  <c r="J3729" i="13"/>
  <c r="I3729" i="13"/>
  <c r="J194" i="18" s="1"/>
  <c r="J3721" i="13"/>
  <c r="I3721" i="13"/>
  <c r="J186" i="18" s="1"/>
  <c r="J3713" i="13"/>
  <c r="I3713" i="13"/>
  <c r="J178" i="18" s="1"/>
  <c r="J170" i="18"/>
  <c r="J3705" i="13"/>
  <c r="I3705" i="13"/>
  <c r="J3697" i="13"/>
  <c r="I3697" i="13"/>
  <c r="J162" i="18" s="1"/>
  <c r="J3689" i="13"/>
  <c r="I3689" i="13"/>
  <c r="J154" i="18" s="1"/>
  <c r="J3681" i="13"/>
  <c r="I3681" i="13"/>
  <c r="J146" i="18" s="1"/>
  <c r="J3673" i="13"/>
  <c r="I3673" i="13"/>
  <c r="J138" i="18" s="1"/>
  <c r="J3665" i="13"/>
  <c r="I3665" i="13"/>
  <c r="J130" i="18" s="1"/>
  <c r="J3657" i="13"/>
  <c r="I3657" i="13"/>
  <c r="J122" i="18" s="1"/>
  <c r="J3649" i="13"/>
  <c r="I3649" i="13"/>
  <c r="J114" i="18" s="1"/>
  <c r="J3641" i="13"/>
  <c r="I3641" i="13"/>
  <c r="J106" i="18" s="1"/>
  <c r="J3633" i="13"/>
  <c r="I3633" i="13"/>
  <c r="J98" i="18" s="1"/>
  <c r="J3625" i="13"/>
  <c r="I3625" i="13"/>
  <c r="J90" i="18" s="1"/>
  <c r="J3617" i="13"/>
  <c r="I3617" i="13"/>
  <c r="J82" i="18" s="1"/>
  <c r="J3609" i="13"/>
  <c r="I3609" i="13"/>
  <c r="J74" i="18" s="1"/>
  <c r="J66" i="18"/>
  <c r="J3601" i="13"/>
  <c r="I3601" i="13"/>
  <c r="J3593" i="13"/>
  <c r="I3593" i="13"/>
  <c r="J58" i="18" s="1"/>
  <c r="J3585" i="13"/>
  <c r="I3585" i="13"/>
  <c r="J50" i="18" s="1"/>
  <c r="J3577" i="13"/>
  <c r="I3577" i="13"/>
  <c r="J42" i="18" s="1"/>
  <c r="J3569" i="13"/>
  <c r="I3569" i="13"/>
  <c r="J34" i="18" s="1"/>
  <c r="J3561" i="13"/>
  <c r="I3561" i="13"/>
  <c r="J26" i="18" s="1"/>
  <c r="J3553" i="13"/>
  <c r="I3553" i="13"/>
  <c r="J18" i="18" s="1"/>
  <c r="J3545" i="13"/>
  <c r="I3545" i="13"/>
  <c r="J10" i="18" s="1"/>
  <c r="J3537" i="13"/>
  <c r="I3537" i="13"/>
  <c r="J2" i="18" s="1"/>
  <c r="J3529" i="13"/>
  <c r="I3529" i="13"/>
  <c r="I499" i="18" s="1"/>
  <c r="J3521" i="13"/>
  <c r="I3521" i="13"/>
  <c r="I491" i="18" s="1"/>
  <c r="J3513" i="13"/>
  <c r="I3513" i="13"/>
  <c r="I483" i="18" s="1"/>
  <c r="J3505" i="13"/>
  <c r="I3505" i="13"/>
  <c r="I475" i="18" s="1"/>
  <c r="J3497" i="13"/>
  <c r="I3497" i="13"/>
  <c r="I467" i="18" s="1"/>
  <c r="J3489" i="13"/>
  <c r="I3489" i="13"/>
  <c r="I459" i="18" s="1"/>
  <c r="J3481" i="13"/>
  <c r="I3481" i="13"/>
  <c r="I451" i="18" s="1"/>
  <c r="J3473" i="13"/>
  <c r="I3473" i="13"/>
  <c r="I443" i="18" s="1"/>
  <c r="J3465" i="13"/>
  <c r="I3465" i="13"/>
  <c r="I435" i="18" s="1"/>
  <c r="J3457" i="13"/>
  <c r="I3457" i="13"/>
  <c r="I427" i="18" s="1"/>
  <c r="J3449" i="13"/>
  <c r="I3449" i="13"/>
  <c r="I419" i="18" s="1"/>
  <c r="J3441" i="13"/>
  <c r="I3441" i="13"/>
  <c r="I411" i="18" s="1"/>
  <c r="J3433" i="13"/>
  <c r="I3433" i="13"/>
  <c r="I403" i="18" s="1"/>
  <c r="J3425" i="13"/>
  <c r="I3425" i="13"/>
  <c r="I395" i="18" s="1"/>
  <c r="J3417" i="13"/>
  <c r="I3417" i="13"/>
  <c r="I387" i="18" s="1"/>
  <c r="J3409" i="13"/>
  <c r="I3409" i="13"/>
  <c r="I379" i="18" s="1"/>
  <c r="J3401" i="13"/>
  <c r="I3401" i="13"/>
  <c r="I371" i="18" s="1"/>
  <c r="J3393" i="13"/>
  <c r="I3393" i="13"/>
  <c r="I363" i="18" s="1"/>
  <c r="J3385" i="13"/>
  <c r="I3385" i="13"/>
  <c r="I355" i="18" s="1"/>
  <c r="J3377" i="13"/>
  <c r="I3377" i="13"/>
  <c r="I347" i="18" s="1"/>
  <c r="J3369" i="13"/>
  <c r="I3369" i="13"/>
  <c r="I339" i="18" s="1"/>
  <c r="J3361" i="13"/>
  <c r="I3361" i="13"/>
  <c r="I331" i="18" s="1"/>
  <c r="J3353" i="13"/>
  <c r="I3353" i="13"/>
  <c r="I323" i="18" s="1"/>
  <c r="J3345" i="13"/>
  <c r="I3345" i="13"/>
  <c r="I315" i="18" s="1"/>
  <c r="J3337" i="13"/>
  <c r="I3337" i="13"/>
  <c r="I307" i="18" s="1"/>
  <c r="J3329" i="13"/>
  <c r="I3329" i="13"/>
  <c r="I299" i="18" s="1"/>
  <c r="J3321" i="13"/>
  <c r="I3321" i="13"/>
  <c r="I291" i="18" s="1"/>
  <c r="J3313" i="13"/>
  <c r="I3313" i="13"/>
  <c r="I283" i="18" s="1"/>
  <c r="J3305" i="13"/>
  <c r="I3305" i="13"/>
  <c r="I275" i="18" s="1"/>
  <c r="J3297" i="13"/>
  <c r="I3297" i="13"/>
  <c r="I267" i="18" s="1"/>
  <c r="J3289" i="13"/>
  <c r="I3289" i="13"/>
  <c r="I259" i="18" s="1"/>
  <c r="J3281" i="13"/>
  <c r="I3281" i="13"/>
  <c r="I251" i="18" s="1"/>
  <c r="J3273" i="13"/>
  <c r="I3273" i="13"/>
  <c r="I243" i="18" s="1"/>
  <c r="J3265" i="13"/>
  <c r="I3265" i="13"/>
  <c r="I235" i="18" s="1"/>
  <c r="J3257" i="13"/>
  <c r="I3257" i="13"/>
  <c r="I227" i="18" s="1"/>
  <c r="J3249" i="13"/>
  <c r="I3249" i="13"/>
  <c r="I219" i="18" s="1"/>
  <c r="J3241" i="13"/>
  <c r="I3241" i="13"/>
  <c r="I211" i="18" s="1"/>
  <c r="I203" i="18"/>
  <c r="J3233" i="13"/>
  <c r="I3233" i="13"/>
  <c r="J3225" i="13"/>
  <c r="I3225" i="13"/>
  <c r="I195" i="18" s="1"/>
  <c r="J3217" i="13"/>
  <c r="I3217" i="13"/>
  <c r="I187" i="18" s="1"/>
  <c r="J3209" i="13"/>
  <c r="I3209" i="13"/>
  <c r="I179" i="18" s="1"/>
  <c r="J3201" i="13"/>
  <c r="I3201" i="13"/>
  <c r="I171" i="18" s="1"/>
  <c r="J3193" i="13"/>
  <c r="I3193" i="13"/>
  <c r="I163" i="18" s="1"/>
  <c r="J3185" i="13"/>
  <c r="I3185" i="13"/>
  <c r="I155" i="18" s="1"/>
  <c r="J3177" i="13"/>
  <c r="I3177" i="13"/>
  <c r="I147" i="18" s="1"/>
  <c r="J3169" i="13"/>
  <c r="I3169" i="13"/>
  <c r="I139" i="18" s="1"/>
  <c r="J3161" i="13"/>
  <c r="I3161" i="13"/>
  <c r="I131" i="18" s="1"/>
  <c r="J3153" i="13"/>
  <c r="I3153" i="13"/>
  <c r="I123" i="18" s="1"/>
  <c r="I115" i="18"/>
  <c r="J3145" i="13"/>
  <c r="I3145" i="13"/>
  <c r="J3137" i="13"/>
  <c r="I3137" i="13"/>
  <c r="I107" i="18" s="1"/>
  <c r="J3129" i="13"/>
  <c r="I3129" i="13"/>
  <c r="I99" i="18" s="1"/>
  <c r="J3121" i="13"/>
  <c r="I3121" i="13"/>
  <c r="I91" i="18" s="1"/>
  <c r="J3113" i="13"/>
  <c r="I3113" i="13"/>
  <c r="I83" i="18" s="1"/>
  <c r="J3105" i="13"/>
  <c r="I3105" i="13"/>
  <c r="I75" i="18" s="1"/>
  <c r="J3097" i="13"/>
  <c r="I3097" i="13"/>
  <c r="I67" i="18" s="1"/>
  <c r="J3089" i="13"/>
  <c r="I3089" i="13"/>
  <c r="I59" i="18" s="1"/>
  <c r="J3081" i="13"/>
  <c r="I3081" i="13"/>
  <c r="I51" i="18" s="1"/>
  <c r="J3073" i="13"/>
  <c r="I3073" i="13"/>
  <c r="I43" i="18" s="1"/>
  <c r="J3065" i="13"/>
  <c r="I3065" i="13"/>
  <c r="I35" i="18" s="1"/>
  <c r="J3057" i="13"/>
  <c r="I3057" i="13"/>
  <c r="I27" i="18" s="1"/>
  <c r="J3049" i="13"/>
  <c r="I3049" i="13"/>
  <c r="I19" i="18" s="1"/>
  <c r="J3041" i="13"/>
  <c r="I3041" i="13"/>
  <c r="I11" i="18" s="1"/>
  <c r="J3033" i="13"/>
  <c r="I3033" i="13"/>
  <c r="I3" i="18" s="1"/>
  <c r="J3025" i="13"/>
  <c r="I3025" i="13"/>
  <c r="H500" i="18" s="1"/>
  <c r="J3017" i="13"/>
  <c r="I3017" i="13"/>
  <c r="H492" i="18" s="1"/>
  <c r="J3009" i="13"/>
  <c r="I3009" i="13"/>
  <c r="H484" i="18" s="1"/>
  <c r="J3001" i="13"/>
  <c r="I3001" i="13"/>
  <c r="H476" i="18" s="1"/>
  <c r="J2993" i="13"/>
  <c r="I2993" i="13"/>
  <c r="H468" i="18" s="1"/>
  <c r="J2985" i="13"/>
  <c r="I2985" i="13"/>
  <c r="H460" i="18" s="1"/>
  <c r="J2977" i="13"/>
  <c r="I2977" i="13"/>
  <c r="H452" i="18" s="1"/>
  <c r="J2969" i="13"/>
  <c r="I2969" i="13"/>
  <c r="H444" i="18" s="1"/>
  <c r="J2961" i="13"/>
  <c r="I2961" i="13"/>
  <c r="H436" i="18" s="1"/>
  <c r="J2953" i="13"/>
  <c r="I2953" i="13"/>
  <c r="H428" i="18" s="1"/>
  <c r="J2945" i="13"/>
  <c r="I2945" i="13"/>
  <c r="H420" i="18" s="1"/>
  <c r="J2937" i="13"/>
  <c r="I2937" i="13"/>
  <c r="H412" i="18" s="1"/>
  <c r="J2929" i="13"/>
  <c r="I2929" i="13"/>
  <c r="H404" i="18" s="1"/>
  <c r="J2921" i="13"/>
  <c r="I2921" i="13"/>
  <c r="H396" i="18" s="1"/>
  <c r="J2913" i="13"/>
  <c r="I2913" i="13"/>
  <c r="H388" i="18" s="1"/>
  <c r="J2905" i="13"/>
  <c r="I2905" i="13"/>
  <c r="H380" i="18" s="1"/>
  <c r="H372" i="18"/>
  <c r="J2897" i="13"/>
  <c r="I2897" i="13"/>
  <c r="J2889" i="13"/>
  <c r="I2889" i="13"/>
  <c r="H364" i="18" s="1"/>
  <c r="J2881" i="13"/>
  <c r="I2881" i="13"/>
  <c r="H356" i="18" s="1"/>
  <c r="J2873" i="13"/>
  <c r="I2873" i="13"/>
  <c r="H348" i="18" s="1"/>
  <c r="J2865" i="13"/>
  <c r="I2865" i="13"/>
  <c r="H340" i="18" s="1"/>
  <c r="J2857" i="13"/>
  <c r="I2857" i="13"/>
  <c r="H332" i="18" s="1"/>
  <c r="J2849" i="13"/>
  <c r="I2849" i="13"/>
  <c r="H324" i="18" s="1"/>
  <c r="J2841" i="13"/>
  <c r="I2841" i="13"/>
  <c r="H316" i="18" s="1"/>
  <c r="J2833" i="13"/>
  <c r="I2833" i="13"/>
  <c r="H308" i="18" s="1"/>
  <c r="J2825" i="13"/>
  <c r="I2825" i="13"/>
  <c r="H300" i="18" s="1"/>
  <c r="J2817" i="13"/>
  <c r="I2817" i="13"/>
  <c r="H292" i="18" s="1"/>
  <c r="J2809" i="13"/>
  <c r="I2809" i="13"/>
  <c r="H284" i="18" s="1"/>
  <c r="J2801" i="13"/>
  <c r="I2801" i="13"/>
  <c r="H276" i="18" s="1"/>
  <c r="J2793" i="13"/>
  <c r="I2793" i="13"/>
  <c r="H268" i="18" s="1"/>
  <c r="J2785" i="13"/>
  <c r="I2785" i="13"/>
  <c r="H260" i="18" s="1"/>
  <c r="J2777" i="13"/>
  <c r="I2777" i="13"/>
  <c r="H252" i="18" s="1"/>
  <c r="J2769" i="13"/>
  <c r="I2769" i="13"/>
  <c r="H244" i="18" s="1"/>
  <c r="J2761" i="13"/>
  <c r="I2761" i="13"/>
  <c r="H236" i="18" s="1"/>
  <c r="J2753" i="13"/>
  <c r="I2753" i="13"/>
  <c r="H228" i="18" s="1"/>
  <c r="J2745" i="13"/>
  <c r="I2745" i="13"/>
  <c r="H220" i="18" s="1"/>
  <c r="J2737" i="13"/>
  <c r="I2737" i="13"/>
  <c r="H212" i="18" s="1"/>
  <c r="J2729" i="13"/>
  <c r="I2729" i="13"/>
  <c r="H204" i="18" s="1"/>
  <c r="J2721" i="13"/>
  <c r="I2721" i="13"/>
  <c r="H196" i="18" s="1"/>
  <c r="J2713" i="13"/>
  <c r="I2713" i="13"/>
  <c r="H188" i="18" s="1"/>
  <c r="J2705" i="13"/>
  <c r="I2705" i="13"/>
  <c r="H180" i="18" s="1"/>
  <c r="J2697" i="13"/>
  <c r="I2697" i="13"/>
  <c r="H172" i="18" s="1"/>
  <c r="J2689" i="13"/>
  <c r="I2689" i="13"/>
  <c r="H164" i="18" s="1"/>
  <c r="J2681" i="13"/>
  <c r="I2681" i="13"/>
  <c r="H156" i="18" s="1"/>
  <c r="J2673" i="13"/>
  <c r="I2673" i="13"/>
  <c r="H148" i="18" s="1"/>
  <c r="J2665" i="13"/>
  <c r="I2665" i="13"/>
  <c r="H140" i="18" s="1"/>
  <c r="J2657" i="13"/>
  <c r="I2657" i="13"/>
  <c r="H132" i="18" s="1"/>
  <c r="J2649" i="13"/>
  <c r="I2649" i="13"/>
  <c r="H124" i="18" s="1"/>
  <c r="J2641" i="13"/>
  <c r="I2641" i="13"/>
  <c r="H116" i="18" s="1"/>
  <c r="J2633" i="13"/>
  <c r="I2633" i="13"/>
  <c r="H108" i="18" s="1"/>
  <c r="J2625" i="13"/>
  <c r="I2625" i="13"/>
  <c r="H100" i="18" s="1"/>
  <c r="J2617" i="13"/>
  <c r="I2617" i="13"/>
  <c r="H92" i="18" s="1"/>
  <c r="J2609" i="13"/>
  <c r="I2609" i="13"/>
  <c r="H84" i="18" s="1"/>
  <c r="J2601" i="13"/>
  <c r="I2601" i="13"/>
  <c r="H76" i="18" s="1"/>
  <c r="J2593" i="13"/>
  <c r="I2593" i="13"/>
  <c r="H68" i="18" s="1"/>
  <c r="J2585" i="13"/>
  <c r="I2585" i="13"/>
  <c r="H60" i="18" s="1"/>
  <c r="J2577" i="13"/>
  <c r="I2577" i="13"/>
  <c r="H52" i="18" s="1"/>
  <c r="J2569" i="13"/>
  <c r="I2569" i="13"/>
  <c r="H44" i="18" s="1"/>
  <c r="J2561" i="13"/>
  <c r="I2561" i="13"/>
  <c r="H36" i="18" s="1"/>
  <c r="J2553" i="13"/>
  <c r="I2553" i="13"/>
  <c r="H28" i="18" s="1"/>
  <c r="J2545" i="13"/>
  <c r="I2545" i="13"/>
  <c r="H20" i="18" s="1"/>
  <c r="J2537" i="13"/>
  <c r="I2537" i="13"/>
  <c r="H12" i="18" s="1"/>
  <c r="J2529" i="13"/>
  <c r="I2529" i="13"/>
  <c r="H4" i="18" s="1"/>
  <c r="J2521" i="13"/>
  <c r="I2521" i="13"/>
  <c r="G501" i="18" s="1"/>
  <c r="J2513" i="13"/>
  <c r="I2513" i="13"/>
  <c r="G493" i="18" s="1"/>
  <c r="J2505" i="13"/>
  <c r="I2505" i="13"/>
  <c r="G485" i="18" s="1"/>
  <c r="J2497" i="13"/>
  <c r="I2497" i="13"/>
  <c r="G477" i="18" s="1"/>
  <c r="J2489" i="13"/>
  <c r="I2489" i="13"/>
  <c r="G469" i="18" s="1"/>
  <c r="J2481" i="13"/>
  <c r="I2481" i="13"/>
  <c r="G461" i="18" s="1"/>
  <c r="J2473" i="13"/>
  <c r="I2473" i="13"/>
  <c r="G453" i="18" s="1"/>
  <c r="J2465" i="13"/>
  <c r="I2465" i="13"/>
  <c r="G445" i="18" s="1"/>
  <c r="J2457" i="13"/>
  <c r="I2457" i="13"/>
  <c r="G437" i="18" s="1"/>
  <c r="J2449" i="13"/>
  <c r="I2449" i="13"/>
  <c r="G429" i="18" s="1"/>
  <c r="J2441" i="13"/>
  <c r="I2441" i="13"/>
  <c r="G421" i="18" s="1"/>
  <c r="J2433" i="13"/>
  <c r="I2433" i="13"/>
  <c r="G413" i="18" s="1"/>
  <c r="J2425" i="13"/>
  <c r="I2425" i="13"/>
  <c r="G405" i="18" s="1"/>
  <c r="J2417" i="13"/>
  <c r="I2417" i="13"/>
  <c r="G397" i="18" s="1"/>
  <c r="J2409" i="13"/>
  <c r="I2409" i="13"/>
  <c r="G389" i="18" s="1"/>
  <c r="J2401" i="13"/>
  <c r="I2401" i="13"/>
  <c r="G381" i="18" s="1"/>
  <c r="J2393" i="13"/>
  <c r="I2393" i="13"/>
  <c r="G373" i="18" s="1"/>
  <c r="J2385" i="13"/>
  <c r="I2385" i="13"/>
  <c r="G365" i="18" s="1"/>
  <c r="J2377" i="13"/>
  <c r="I2377" i="13"/>
  <c r="G357" i="18" s="1"/>
  <c r="J2369" i="13"/>
  <c r="I2369" i="13"/>
  <c r="G349" i="18" s="1"/>
  <c r="J2361" i="13"/>
  <c r="I2361" i="13"/>
  <c r="G341" i="18" s="1"/>
  <c r="J2353" i="13"/>
  <c r="I2353" i="13"/>
  <c r="G333" i="18" s="1"/>
  <c r="J2345" i="13"/>
  <c r="I2345" i="13"/>
  <c r="G325" i="18" s="1"/>
  <c r="J2337" i="13"/>
  <c r="I2337" i="13"/>
  <c r="G317" i="18" s="1"/>
  <c r="J2329" i="13"/>
  <c r="I2329" i="13"/>
  <c r="G309" i="18" s="1"/>
  <c r="J2321" i="13"/>
  <c r="I2321" i="13"/>
  <c r="G301" i="18" s="1"/>
  <c r="J2313" i="13"/>
  <c r="I2313" i="13"/>
  <c r="G293" i="18" s="1"/>
  <c r="J2305" i="13"/>
  <c r="I2305" i="13"/>
  <c r="G285" i="18" s="1"/>
  <c r="J2297" i="13"/>
  <c r="I2297" i="13"/>
  <c r="G277" i="18" s="1"/>
  <c r="J2289" i="13"/>
  <c r="I2289" i="13"/>
  <c r="G269" i="18" s="1"/>
  <c r="J2281" i="13"/>
  <c r="I2281" i="13"/>
  <c r="G261" i="18" s="1"/>
  <c r="J2273" i="13"/>
  <c r="I2273" i="13"/>
  <c r="G253" i="18" s="1"/>
  <c r="J2265" i="13"/>
  <c r="I2265" i="13"/>
  <c r="G245" i="18" s="1"/>
  <c r="J2257" i="13"/>
  <c r="I2257" i="13"/>
  <c r="G237" i="18" s="1"/>
  <c r="J2249" i="13"/>
  <c r="I2249" i="13"/>
  <c r="G229" i="18" s="1"/>
  <c r="J2241" i="13"/>
  <c r="I2241" i="13"/>
  <c r="G221" i="18" s="1"/>
  <c r="J2233" i="13"/>
  <c r="I2233" i="13"/>
  <c r="G213" i="18" s="1"/>
  <c r="J2225" i="13"/>
  <c r="I2225" i="13"/>
  <c r="G205" i="18" s="1"/>
  <c r="J2217" i="13"/>
  <c r="I2217" i="13"/>
  <c r="G197" i="18" s="1"/>
  <c r="G189" i="18"/>
  <c r="J2209" i="13"/>
  <c r="I2209" i="13"/>
  <c r="J2201" i="13"/>
  <c r="I2201" i="13"/>
  <c r="G181" i="18" s="1"/>
  <c r="J2193" i="13"/>
  <c r="I2193" i="13"/>
  <c r="G173" i="18" s="1"/>
  <c r="G165" i="18"/>
  <c r="J2185" i="13"/>
  <c r="I2185" i="13"/>
  <c r="J2177" i="13"/>
  <c r="I2177" i="13"/>
  <c r="G157" i="18" s="1"/>
  <c r="J2169" i="13"/>
  <c r="I2169" i="13"/>
  <c r="G149" i="18" s="1"/>
  <c r="J2161" i="13"/>
  <c r="I2161" i="13"/>
  <c r="G141" i="18" s="1"/>
  <c r="J2153" i="13"/>
  <c r="I2153" i="13"/>
  <c r="G133" i="18" s="1"/>
  <c r="J2145" i="13"/>
  <c r="I2145" i="13"/>
  <c r="G125" i="18" s="1"/>
  <c r="J2137" i="13"/>
  <c r="I2137" i="13"/>
  <c r="G117" i="18" s="1"/>
  <c r="J2129" i="13"/>
  <c r="I2129" i="13"/>
  <c r="G109" i="18" s="1"/>
  <c r="J2121" i="13"/>
  <c r="I2121" i="13"/>
  <c r="G101" i="18" s="1"/>
  <c r="J2113" i="13"/>
  <c r="I2113" i="13"/>
  <c r="G93" i="18" s="1"/>
  <c r="J2105" i="13"/>
  <c r="I2105" i="13"/>
  <c r="G85" i="18" s="1"/>
  <c r="J2097" i="13"/>
  <c r="I2097" i="13"/>
  <c r="G77" i="18" s="1"/>
  <c r="J2089" i="13"/>
  <c r="I2089" i="13"/>
  <c r="G69" i="18" s="1"/>
  <c r="J2081" i="13"/>
  <c r="I2081" i="13"/>
  <c r="G61" i="18" s="1"/>
  <c r="J2073" i="13"/>
  <c r="I2073" i="13"/>
  <c r="G53" i="18" s="1"/>
  <c r="J2065" i="13"/>
  <c r="I2065" i="13"/>
  <c r="G45" i="18" s="1"/>
  <c r="J2057" i="13"/>
  <c r="I2057" i="13"/>
  <c r="G37" i="18" s="1"/>
  <c r="J2049" i="13"/>
  <c r="I2049" i="13"/>
  <c r="G29" i="18" s="1"/>
  <c r="J2041" i="13"/>
  <c r="I2041" i="13"/>
  <c r="G21" i="18" s="1"/>
  <c r="J2033" i="13"/>
  <c r="I2033" i="13"/>
  <c r="G13" i="18" s="1"/>
  <c r="J2025" i="13"/>
  <c r="I2025" i="13"/>
  <c r="G5" i="18" s="1"/>
  <c r="J2017" i="13"/>
  <c r="I2017" i="13"/>
  <c r="F502" i="18" s="1"/>
  <c r="J2009" i="13"/>
  <c r="I2009" i="13"/>
  <c r="F494" i="18" s="1"/>
  <c r="J2001" i="13"/>
  <c r="I2001" i="13"/>
  <c r="F486" i="18" s="1"/>
  <c r="J1993" i="13"/>
  <c r="I1993" i="13"/>
  <c r="F478" i="18" s="1"/>
  <c r="J1985" i="13"/>
  <c r="I1985" i="13"/>
  <c r="F470" i="18" s="1"/>
  <c r="J1977" i="13"/>
  <c r="I1977" i="13"/>
  <c r="F462" i="18" s="1"/>
  <c r="J1969" i="13"/>
  <c r="I1969" i="13"/>
  <c r="F454" i="18" s="1"/>
  <c r="J1961" i="13"/>
  <c r="I1961" i="13"/>
  <c r="F446" i="18" s="1"/>
  <c r="J1953" i="13"/>
  <c r="I1953" i="13"/>
  <c r="F438" i="18" s="1"/>
  <c r="J1945" i="13"/>
  <c r="I1945" i="13"/>
  <c r="F430" i="18" s="1"/>
  <c r="J1937" i="13"/>
  <c r="I1937" i="13"/>
  <c r="F422" i="18" s="1"/>
  <c r="J1929" i="13"/>
  <c r="I1929" i="13"/>
  <c r="F414" i="18" s="1"/>
  <c r="J1921" i="13"/>
  <c r="I1921" i="13"/>
  <c r="F406" i="18" s="1"/>
  <c r="J1913" i="13"/>
  <c r="I1913" i="13"/>
  <c r="F398" i="18" s="1"/>
  <c r="J1905" i="13"/>
  <c r="I1905" i="13"/>
  <c r="F390" i="18" s="1"/>
  <c r="J1897" i="13"/>
  <c r="I1897" i="13"/>
  <c r="F382" i="18" s="1"/>
  <c r="F374" i="18"/>
  <c r="J1889" i="13"/>
  <c r="I1889" i="13"/>
  <c r="J1881" i="13"/>
  <c r="I1881" i="13"/>
  <c r="F366" i="18" s="1"/>
  <c r="J1873" i="13"/>
  <c r="I1873" i="13"/>
  <c r="F358" i="18" s="1"/>
  <c r="J1865" i="13"/>
  <c r="I1865" i="13"/>
  <c r="F350" i="18" s="1"/>
  <c r="J1857" i="13"/>
  <c r="I1857" i="13"/>
  <c r="F342" i="18" s="1"/>
  <c r="J1849" i="13"/>
  <c r="I1849" i="13"/>
  <c r="F334" i="18" s="1"/>
  <c r="J1841" i="13"/>
  <c r="I1841" i="13"/>
  <c r="F326" i="18" s="1"/>
  <c r="J1833" i="13"/>
  <c r="I1833" i="13"/>
  <c r="F318" i="18" s="1"/>
  <c r="F310" i="18"/>
  <c r="J1825" i="13"/>
  <c r="I1825" i="13"/>
  <c r="J1817" i="13"/>
  <c r="I1817" i="13"/>
  <c r="F302" i="18" s="1"/>
  <c r="J1809" i="13"/>
  <c r="I1809" i="13"/>
  <c r="F294" i="18" s="1"/>
  <c r="F286" i="18"/>
  <c r="J1801" i="13"/>
  <c r="I1801" i="13"/>
  <c r="J1793" i="13"/>
  <c r="I1793" i="13"/>
  <c r="F278" i="18" s="1"/>
  <c r="J1785" i="13"/>
  <c r="I1785" i="13"/>
  <c r="F270" i="18" s="1"/>
  <c r="J1777" i="13"/>
  <c r="I1777" i="13"/>
  <c r="F262" i="18" s="1"/>
  <c r="J1769" i="13"/>
  <c r="I1769" i="13"/>
  <c r="F254" i="18" s="1"/>
  <c r="J1761" i="13"/>
  <c r="I1761" i="13"/>
  <c r="F246" i="18" s="1"/>
  <c r="J1753" i="13"/>
  <c r="I1753" i="13"/>
  <c r="F238" i="18" s="1"/>
  <c r="J1745" i="13"/>
  <c r="I1745" i="13"/>
  <c r="F230" i="18" s="1"/>
  <c r="F222" i="18"/>
  <c r="J1737" i="13"/>
  <c r="I1737" i="13"/>
  <c r="J1729" i="13"/>
  <c r="I1729" i="13"/>
  <c r="F214" i="18" s="1"/>
  <c r="J1721" i="13"/>
  <c r="I1721" i="13"/>
  <c r="F206" i="18" s="1"/>
  <c r="J1713" i="13"/>
  <c r="I1713" i="13"/>
  <c r="F198" i="18" s="1"/>
  <c r="J1705" i="13"/>
  <c r="I1705" i="13"/>
  <c r="F190" i="18" s="1"/>
  <c r="F182" i="18"/>
  <c r="J1697" i="13"/>
  <c r="I1697" i="13"/>
  <c r="J1689" i="13"/>
  <c r="I1689" i="13"/>
  <c r="F174" i="18" s="1"/>
  <c r="J1681" i="13"/>
  <c r="I1681" i="13"/>
  <c r="F166" i="18" s="1"/>
  <c r="J1673" i="13"/>
  <c r="I1673" i="13"/>
  <c r="F158" i="18" s="1"/>
  <c r="J1665" i="13"/>
  <c r="I1665" i="13"/>
  <c r="F150" i="18" s="1"/>
  <c r="J1657" i="13"/>
  <c r="I1657" i="13"/>
  <c r="F142" i="18" s="1"/>
  <c r="J1649" i="13"/>
  <c r="I1649" i="13"/>
  <c r="F134" i="18" s="1"/>
  <c r="J1641" i="13"/>
  <c r="I1641" i="13"/>
  <c r="F126" i="18" s="1"/>
  <c r="J1633" i="13"/>
  <c r="I1633" i="13"/>
  <c r="F118" i="18" s="1"/>
  <c r="J1625" i="13"/>
  <c r="I1625" i="13"/>
  <c r="F110" i="18" s="1"/>
  <c r="J1617" i="13"/>
  <c r="I1617" i="13"/>
  <c r="F102" i="18" s="1"/>
  <c r="J1609" i="13"/>
  <c r="I1609" i="13"/>
  <c r="F94" i="18" s="1"/>
  <c r="J1601" i="13"/>
  <c r="I1601" i="13"/>
  <c r="F86" i="18" s="1"/>
  <c r="J1593" i="13"/>
  <c r="I1593" i="13"/>
  <c r="F78" i="18" s="1"/>
  <c r="J1585" i="13"/>
  <c r="I1585" i="13"/>
  <c r="F70" i="18" s="1"/>
  <c r="J1577" i="13"/>
  <c r="I1577" i="13"/>
  <c r="F62" i="18" s="1"/>
  <c r="J1569" i="13"/>
  <c r="I1569" i="13"/>
  <c r="F54" i="18" s="1"/>
  <c r="J1561" i="13"/>
  <c r="I1561" i="13"/>
  <c r="F46" i="18" s="1"/>
  <c r="J1553" i="13"/>
  <c r="I1553" i="13"/>
  <c r="F38" i="18" s="1"/>
  <c r="J1545" i="13"/>
  <c r="I1545" i="13"/>
  <c r="F30" i="18" s="1"/>
  <c r="J1537" i="13"/>
  <c r="I1537" i="13"/>
  <c r="F22" i="18" s="1"/>
  <c r="J1529" i="13"/>
  <c r="I1529" i="13"/>
  <c r="F14" i="18" s="1"/>
  <c r="J1521" i="13"/>
  <c r="I1521" i="13"/>
  <c r="F6" i="18" s="1"/>
  <c r="J1513" i="13"/>
  <c r="I1513" i="13"/>
  <c r="E503" i="18" s="1"/>
  <c r="J1505" i="13"/>
  <c r="I1505" i="13"/>
  <c r="E495" i="18" s="1"/>
  <c r="J1497" i="13"/>
  <c r="I1497" i="13"/>
  <c r="E487" i="18" s="1"/>
  <c r="J1489" i="13"/>
  <c r="I1489" i="13"/>
  <c r="E479" i="18" s="1"/>
  <c r="J1481" i="13"/>
  <c r="I1481" i="13"/>
  <c r="E471" i="18" s="1"/>
  <c r="J1473" i="13"/>
  <c r="I1473" i="13"/>
  <c r="E463" i="18" s="1"/>
  <c r="J1465" i="13"/>
  <c r="I1465" i="13"/>
  <c r="E455" i="18" s="1"/>
  <c r="J1457" i="13"/>
  <c r="I1457" i="13"/>
  <c r="E447" i="18" s="1"/>
  <c r="J1449" i="13"/>
  <c r="I1449" i="13"/>
  <c r="E439" i="18" s="1"/>
  <c r="J1441" i="13"/>
  <c r="I1441" i="13"/>
  <c r="E431" i="18" s="1"/>
  <c r="J1433" i="13"/>
  <c r="I1433" i="13"/>
  <c r="E423" i="18" s="1"/>
  <c r="J1425" i="13"/>
  <c r="I1425" i="13"/>
  <c r="E415" i="18" s="1"/>
  <c r="J1417" i="13"/>
  <c r="I1417" i="13"/>
  <c r="E407" i="18" s="1"/>
  <c r="J1409" i="13"/>
  <c r="I1409" i="13"/>
  <c r="E399" i="18" s="1"/>
  <c r="J1401" i="13"/>
  <c r="I1401" i="13"/>
  <c r="E391" i="18" s="1"/>
  <c r="J1393" i="13"/>
  <c r="I1393" i="13"/>
  <c r="E383" i="18" s="1"/>
  <c r="J1385" i="13"/>
  <c r="I1385" i="13"/>
  <c r="E375" i="18" s="1"/>
  <c r="J1377" i="13"/>
  <c r="I1377" i="13"/>
  <c r="E367" i="18" s="1"/>
  <c r="J1369" i="13"/>
  <c r="I1369" i="13"/>
  <c r="E359" i="18" s="1"/>
  <c r="J1361" i="13"/>
  <c r="I1361" i="13"/>
  <c r="E351" i="18" s="1"/>
  <c r="J1353" i="13"/>
  <c r="I1353" i="13"/>
  <c r="E343" i="18" s="1"/>
  <c r="J1345" i="13"/>
  <c r="I1345" i="13"/>
  <c r="E335" i="18" s="1"/>
  <c r="J1337" i="13"/>
  <c r="I1337" i="13"/>
  <c r="E327" i="18" s="1"/>
  <c r="J1329" i="13"/>
  <c r="I1329" i="13"/>
  <c r="E319" i="18" s="1"/>
  <c r="J1321" i="13"/>
  <c r="I1321" i="13"/>
  <c r="E311" i="18" s="1"/>
  <c r="J1313" i="13"/>
  <c r="I1313" i="13"/>
  <c r="E303" i="18" s="1"/>
  <c r="J1305" i="13"/>
  <c r="I1305" i="13"/>
  <c r="E295" i="18" s="1"/>
  <c r="E287" i="18"/>
  <c r="J1297" i="13"/>
  <c r="I1297" i="13"/>
  <c r="J1289" i="13"/>
  <c r="I1289" i="13"/>
  <c r="E279" i="18" s="1"/>
  <c r="J1281" i="13"/>
  <c r="I1281" i="13"/>
  <c r="E271" i="18" s="1"/>
  <c r="J1273" i="13"/>
  <c r="I1273" i="13"/>
  <c r="E263" i="18" s="1"/>
  <c r="J1265" i="13"/>
  <c r="I1265" i="13"/>
  <c r="E255" i="18" s="1"/>
  <c r="J1257" i="13"/>
  <c r="I1257" i="13"/>
  <c r="E247" i="18" s="1"/>
  <c r="J1249" i="13"/>
  <c r="I1249" i="13"/>
  <c r="E239" i="18" s="1"/>
  <c r="J1241" i="13"/>
  <c r="I1241" i="13"/>
  <c r="E231" i="18" s="1"/>
  <c r="J1233" i="13"/>
  <c r="I1233" i="13"/>
  <c r="E223" i="18" s="1"/>
  <c r="J1225" i="13"/>
  <c r="I1225" i="13"/>
  <c r="E215" i="18" s="1"/>
  <c r="J1217" i="13"/>
  <c r="I1217" i="13"/>
  <c r="E207" i="18" s="1"/>
  <c r="E199" i="18"/>
  <c r="J1209" i="13"/>
  <c r="I1209" i="13"/>
  <c r="J1201" i="13"/>
  <c r="I1201" i="13"/>
  <c r="E191" i="18" s="1"/>
  <c r="J1193" i="13"/>
  <c r="I1193" i="13"/>
  <c r="E183" i="18" s="1"/>
  <c r="J1185" i="13"/>
  <c r="I1185" i="13"/>
  <c r="E175" i="18" s="1"/>
  <c r="J1177" i="13"/>
  <c r="I1177" i="13"/>
  <c r="E167" i="18" s="1"/>
  <c r="J1169" i="13"/>
  <c r="I1169" i="13"/>
  <c r="E159" i="18" s="1"/>
  <c r="J1161" i="13"/>
  <c r="I1161" i="13"/>
  <c r="E151" i="18" s="1"/>
  <c r="J1153" i="13"/>
  <c r="I1153" i="13"/>
  <c r="E143" i="18" s="1"/>
  <c r="J1145" i="13"/>
  <c r="I1145" i="13"/>
  <c r="E135" i="18" s="1"/>
  <c r="J1137" i="13"/>
  <c r="I1137" i="13"/>
  <c r="E127" i="18" s="1"/>
  <c r="J1129" i="13"/>
  <c r="I1129" i="13"/>
  <c r="E119" i="18" s="1"/>
  <c r="E111" i="18"/>
  <c r="J1121" i="13"/>
  <c r="I1121" i="13"/>
  <c r="J1113" i="13"/>
  <c r="I1113" i="13"/>
  <c r="E103" i="18" s="1"/>
  <c r="J1105" i="13"/>
  <c r="I1105" i="13"/>
  <c r="E95" i="18" s="1"/>
  <c r="J1097" i="13"/>
  <c r="I1097" i="13"/>
  <c r="E87" i="18" s="1"/>
  <c r="J1089" i="13"/>
  <c r="I1089" i="13"/>
  <c r="E79" i="18" s="1"/>
  <c r="J1081" i="13"/>
  <c r="I1081" i="13"/>
  <c r="E71" i="18" s="1"/>
  <c r="J1073" i="13"/>
  <c r="I1073" i="13"/>
  <c r="E63" i="18" s="1"/>
  <c r="J1065" i="13"/>
  <c r="I1065" i="13"/>
  <c r="E55" i="18" s="1"/>
  <c r="J1057" i="13"/>
  <c r="I1057" i="13"/>
  <c r="E47" i="18" s="1"/>
  <c r="J1049" i="13"/>
  <c r="I1049" i="13"/>
  <c r="E39" i="18" s="1"/>
  <c r="E31" i="18"/>
  <c r="J1041" i="13"/>
  <c r="I1041" i="13"/>
  <c r="J1033" i="13"/>
  <c r="I1033" i="13"/>
  <c r="E23" i="18" s="1"/>
  <c r="J1025" i="13"/>
  <c r="I1025" i="13"/>
  <c r="E15" i="18" s="1"/>
  <c r="E7" i="18"/>
  <c r="J1017" i="13"/>
  <c r="I1017" i="13"/>
  <c r="J1009" i="13"/>
  <c r="I1009" i="13"/>
  <c r="D504" i="18" s="1"/>
  <c r="J1001" i="13"/>
  <c r="I1001" i="13"/>
  <c r="D496" i="18" s="1"/>
  <c r="J993" i="13"/>
  <c r="I993" i="13"/>
  <c r="D488" i="18" s="1"/>
  <c r="J985" i="13"/>
  <c r="I985" i="13"/>
  <c r="D480" i="18" s="1"/>
  <c r="J977" i="13"/>
  <c r="I977" i="13"/>
  <c r="D472" i="18" s="1"/>
  <c r="D464" i="18"/>
  <c r="J969" i="13"/>
  <c r="I969" i="13"/>
  <c r="J961" i="13"/>
  <c r="I961" i="13"/>
  <c r="D456" i="18" s="1"/>
  <c r="J953" i="13"/>
  <c r="I953" i="13"/>
  <c r="D448" i="18" s="1"/>
  <c r="J945" i="13"/>
  <c r="I945" i="13"/>
  <c r="D440" i="18" s="1"/>
  <c r="J937" i="13"/>
  <c r="I937" i="13"/>
  <c r="D432" i="18" s="1"/>
  <c r="D424" i="18"/>
  <c r="J929" i="13"/>
  <c r="I929" i="13"/>
  <c r="J921" i="13"/>
  <c r="I921" i="13"/>
  <c r="D416" i="18" s="1"/>
  <c r="D408" i="18"/>
  <c r="J913" i="13"/>
  <c r="I913" i="13"/>
  <c r="D400" i="18"/>
  <c r="J905" i="13"/>
  <c r="I905" i="13"/>
  <c r="J897" i="13"/>
  <c r="I897" i="13"/>
  <c r="D392" i="18" s="1"/>
  <c r="D384" i="18"/>
  <c r="J889" i="13"/>
  <c r="I889" i="13"/>
  <c r="J881" i="13"/>
  <c r="I881" i="13"/>
  <c r="D376" i="18" s="1"/>
  <c r="J873" i="13"/>
  <c r="I873" i="13"/>
  <c r="D368" i="18" s="1"/>
  <c r="D360" i="18"/>
  <c r="J865" i="13"/>
  <c r="I865" i="13"/>
  <c r="J857" i="13"/>
  <c r="I857" i="13"/>
  <c r="D352" i="18" s="1"/>
  <c r="J849" i="13"/>
  <c r="I849" i="13"/>
  <c r="D344" i="18" s="1"/>
  <c r="J841" i="13"/>
  <c r="I841" i="13"/>
  <c r="D336" i="18" s="1"/>
  <c r="J833" i="13"/>
  <c r="I833" i="13"/>
  <c r="D328" i="18" s="1"/>
  <c r="J825" i="13"/>
  <c r="I825" i="13"/>
  <c r="D320" i="18" s="1"/>
  <c r="J817" i="13"/>
  <c r="I817" i="13"/>
  <c r="D312" i="18" s="1"/>
  <c r="J809" i="13"/>
  <c r="I809" i="13"/>
  <c r="D304" i="18" s="1"/>
  <c r="J801" i="13"/>
  <c r="I801" i="13"/>
  <c r="D296" i="18" s="1"/>
  <c r="J793" i="13"/>
  <c r="I793" i="13"/>
  <c r="D288" i="18" s="1"/>
  <c r="J785" i="13"/>
  <c r="I785" i="13"/>
  <c r="D280" i="18" s="1"/>
  <c r="J777" i="13"/>
  <c r="I777" i="13"/>
  <c r="D272" i="18" s="1"/>
  <c r="J769" i="13"/>
  <c r="I769" i="13"/>
  <c r="D264" i="18" s="1"/>
  <c r="J761" i="13"/>
  <c r="I761" i="13"/>
  <c r="D256" i="18" s="1"/>
  <c r="J753" i="13"/>
  <c r="I753" i="13"/>
  <c r="D248" i="18" s="1"/>
  <c r="J745" i="13"/>
  <c r="I745" i="13"/>
  <c r="D240" i="18" s="1"/>
  <c r="J737" i="13"/>
  <c r="I737" i="13"/>
  <c r="D232" i="18" s="1"/>
  <c r="J729" i="13"/>
  <c r="I729" i="13"/>
  <c r="D224" i="18" s="1"/>
  <c r="J721" i="13"/>
  <c r="I721" i="13"/>
  <c r="D216" i="18" s="1"/>
  <c r="D208" i="18"/>
  <c r="J713" i="13"/>
  <c r="I713" i="13"/>
  <c r="J705" i="13"/>
  <c r="I705" i="13"/>
  <c r="D200" i="18" s="1"/>
  <c r="J697" i="13"/>
  <c r="I697" i="13"/>
  <c r="D192" i="18" s="1"/>
  <c r="J689" i="13"/>
  <c r="I689" i="13"/>
  <c r="D184" i="18" s="1"/>
  <c r="J681" i="13"/>
  <c r="I681" i="13"/>
  <c r="D176" i="18" s="1"/>
  <c r="J673" i="13"/>
  <c r="I673" i="13"/>
  <c r="D168" i="18" s="1"/>
  <c r="J665" i="13"/>
  <c r="I665" i="13"/>
  <c r="D160" i="18" s="1"/>
  <c r="D152" i="18"/>
  <c r="J657" i="13"/>
  <c r="I657" i="13"/>
  <c r="J649" i="13"/>
  <c r="I649" i="13"/>
  <c r="D144" i="18" s="1"/>
  <c r="J641" i="13"/>
  <c r="I641" i="13"/>
  <c r="D136" i="18" s="1"/>
  <c r="D128" i="18"/>
  <c r="J633" i="13"/>
  <c r="I633" i="13"/>
  <c r="J625" i="13"/>
  <c r="I625" i="13"/>
  <c r="D120" i="18" s="1"/>
  <c r="J617" i="13"/>
  <c r="I617" i="13"/>
  <c r="D112" i="18" s="1"/>
  <c r="D104" i="18"/>
  <c r="J609" i="13"/>
  <c r="I609" i="13"/>
  <c r="J601" i="13"/>
  <c r="I601" i="13"/>
  <c r="D96" i="18" s="1"/>
  <c r="J593" i="13"/>
  <c r="I593" i="13"/>
  <c r="D88" i="18" s="1"/>
  <c r="J585" i="13"/>
  <c r="I585" i="13"/>
  <c r="D80" i="18" s="1"/>
  <c r="J577" i="13"/>
  <c r="I577" i="13"/>
  <c r="D72" i="18" s="1"/>
  <c r="J569" i="13"/>
  <c r="I569" i="13"/>
  <c r="D64" i="18" s="1"/>
  <c r="J561" i="13"/>
  <c r="I561" i="13"/>
  <c r="D56" i="18" s="1"/>
  <c r="J553" i="13"/>
  <c r="I553" i="13"/>
  <c r="D48" i="18" s="1"/>
  <c r="J545" i="13"/>
  <c r="I545" i="13"/>
  <c r="D40" i="18" s="1"/>
  <c r="J537" i="13"/>
  <c r="I537" i="13"/>
  <c r="D32" i="18" s="1"/>
  <c r="D24" i="18"/>
  <c r="J529" i="13"/>
  <c r="I529" i="13"/>
  <c r="J521" i="13"/>
  <c r="I521" i="13"/>
  <c r="D16" i="18" s="1"/>
  <c r="J513" i="13"/>
  <c r="I513" i="13"/>
  <c r="D8" i="18" s="1"/>
  <c r="J505" i="13"/>
  <c r="I505" i="13"/>
  <c r="J497" i="13"/>
  <c r="I497" i="13"/>
  <c r="J489" i="13"/>
  <c r="I489" i="13"/>
  <c r="J481" i="13"/>
  <c r="I481" i="13"/>
  <c r="J473" i="13"/>
  <c r="I473" i="13"/>
  <c r="J465" i="13"/>
  <c r="I465" i="13"/>
  <c r="J457" i="13"/>
  <c r="I457" i="13"/>
  <c r="J449" i="13"/>
  <c r="I449" i="13"/>
  <c r="J441" i="13"/>
  <c r="I441" i="13"/>
  <c r="J433" i="13"/>
  <c r="I433" i="13"/>
  <c r="J425" i="13"/>
  <c r="I425" i="13"/>
  <c r="J417" i="13"/>
  <c r="I417" i="13"/>
  <c r="J409" i="13"/>
  <c r="I409" i="13"/>
  <c r="J401" i="13"/>
  <c r="I401" i="13"/>
  <c r="J393" i="13"/>
  <c r="I393" i="13"/>
  <c r="J385" i="13"/>
  <c r="I385" i="13"/>
  <c r="J377" i="13"/>
  <c r="I377" i="13"/>
  <c r="J369" i="13"/>
  <c r="I369" i="13"/>
  <c r="J361" i="13"/>
  <c r="I361" i="13"/>
  <c r="J353" i="13"/>
  <c r="I353" i="13"/>
  <c r="J345" i="13"/>
  <c r="I345" i="13"/>
  <c r="J337" i="13"/>
  <c r="I337" i="13"/>
  <c r="J329" i="13"/>
  <c r="I329" i="13"/>
  <c r="J321" i="13"/>
  <c r="I321" i="13"/>
  <c r="J313" i="13"/>
  <c r="I313" i="13"/>
  <c r="J305" i="13"/>
  <c r="I305" i="13"/>
  <c r="J297" i="13"/>
  <c r="I297" i="13"/>
  <c r="J289" i="13"/>
  <c r="I289" i="13"/>
  <c r="J281" i="13"/>
  <c r="I281" i="13"/>
  <c r="J273" i="13"/>
  <c r="I273" i="13"/>
  <c r="J265" i="13"/>
  <c r="I265" i="13"/>
  <c r="J257" i="13"/>
  <c r="I257" i="13"/>
  <c r="J249" i="13"/>
  <c r="I249" i="13"/>
  <c r="J241" i="13"/>
  <c r="I241" i="13"/>
  <c r="J233" i="13"/>
  <c r="I233" i="13"/>
  <c r="J225" i="13"/>
  <c r="I225" i="13"/>
  <c r="J217" i="13"/>
  <c r="I217" i="13"/>
  <c r="J209" i="13"/>
  <c r="I209" i="13"/>
  <c r="J201" i="13"/>
  <c r="I201" i="13"/>
  <c r="J193" i="13"/>
  <c r="I193" i="13"/>
  <c r="J185" i="13"/>
  <c r="I185" i="13"/>
  <c r="J177" i="13"/>
  <c r="I177" i="13"/>
  <c r="J169" i="13"/>
  <c r="I169" i="13"/>
  <c r="J161" i="13"/>
  <c r="I161" i="13"/>
  <c r="J153" i="13"/>
  <c r="I153" i="13"/>
  <c r="J145" i="13"/>
  <c r="I145" i="13"/>
  <c r="J137" i="13"/>
  <c r="I137" i="13"/>
  <c r="J129" i="13"/>
  <c r="I129" i="13"/>
  <c r="J121" i="13"/>
  <c r="I121" i="13"/>
  <c r="J113" i="13"/>
  <c r="I113" i="13"/>
  <c r="J105" i="13"/>
  <c r="I105" i="13"/>
  <c r="J97" i="13"/>
  <c r="I97" i="13"/>
  <c r="J89" i="13"/>
  <c r="I89" i="13"/>
  <c r="J81" i="13"/>
  <c r="I81" i="13"/>
  <c r="J73" i="13"/>
  <c r="I73" i="13"/>
  <c r="J65" i="13"/>
  <c r="I65" i="13"/>
  <c r="J57" i="13"/>
  <c r="I57" i="13"/>
  <c r="J49" i="13"/>
  <c r="I49" i="13"/>
  <c r="J41" i="13"/>
  <c r="I41" i="13"/>
  <c r="J33" i="13"/>
  <c r="I33" i="13"/>
  <c r="J25" i="13"/>
  <c r="I25" i="13"/>
  <c r="J17" i="13"/>
  <c r="I17" i="13"/>
  <c r="J9" i="13"/>
  <c r="I9" i="13"/>
  <c r="J8288" i="13"/>
  <c r="I8288" i="13"/>
  <c r="S208" i="18" s="1"/>
  <c r="S200" i="18"/>
  <c r="J8280" i="13"/>
  <c r="I8280" i="13"/>
  <c r="J8272" i="13"/>
  <c r="I8272" i="13"/>
  <c r="S192" i="18" s="1"/>
  <c r="J8264" i="13"/>
  <c r="I8264" i="13"/>
  <c r="S184" i="18" s="1"/>
  <c r="J8256" i="13"/>
  <c r="I8256" i="13"/>
  <c r="S176" i="18" s="1"/>
  <c r="J8248" i="13"/>
  <c r="I8248" i="13"/>
  <c r="S168" i="18" s="1"/>
  <c r="J8240" i="13"/>
  <c r="I8240" i="13"/>
  <c r="S160" i="18" s="1"/>
  <c r="J8232" i="13"/>
  <c r="I8232" i="13"/>
  <c r="S152" i="18" s="1"/>
  <c r="J8224" i="13"/>
  <c r="I8224" i="13"/>
  <c r="S144" i="18" s="1"/>
  <c r="S136" i="18"/>
  <c r="J8216" i="13"/>
  <c r="I8216" i="13"/>
  <c r="J8208" i="13"/>
  <c r="I8208" i="13"/>
  <c r="S128" i="18" s="1"/>
  <c r="J8200" i="13"/>
  <c r="I8200" i="13"/>
  <c r="S120" i="18" s="1"/>
  <c r="J8192" i="13"/>
  <c r="I8192" i="13"/>
  <c r="S112" i="18" s="1"/>
  <c r="J8184" i="13"/>
  <c r="I8184" i="13"/>
  <c r="S104" i="18" s="1"/>
  <c r="J8176" i="13"/>
  <c r="I8176" i="13"/>
  <c r="S96" i="18" s="1"/>
  <c r="J8168" i="13"/>
  <c r="I8168" i="13"/>
  <c r="S88" i="18" s="1"/>
  <c r="J8160" i="13"/>
  <c r="I8160" i="13"/>
  <c r="S80" i="18" s="1"/>
  <c r="J8152" i="13"/>
  <c r="I8152" i="13"/>
  <c r="S72" i="18" s="1"/>
  <c r="J8144" i="13"/>
  <c r="I8144" i="13"/>
  <c r="S64" i="18" s="1"/>
  <c r="J8136" i="13"/>
  <c r="I8136" i="13"/>
  <c r="S56" i="18" s="1"/>
  <c r="J8128" i="13"/>
  <c r="I8128" i="13"/>
  <c r="S48" i="18" s="1"/>
  <c r="J8120" i="13"/>
  <c r="I8120" i="13"/>
  <c r="S40" i="18" s="1"/>
  <c r="J8112" i="13"/>
  <c r="I8112" i="13"/>
  <c r="S32" i="18" s="1"/>
  <c r="J8104" i="13"/>
  <c r="I8104" i="13"/>
  <c r="S24" i="18" s="1"/>
  <c r="J8096" i="13"/>
  <c r="I8096" i="13"/>
  <c r="S16" i="18" s="1"/>
  <c r="J8088" i="13"/>
  <c r="I8088" i="13"/>
  <c r="S8" i="18" s="1"/>
  <c r="J8080" i="13"/>
  <c r="I8080" i="13"/>
  <c r="J8072" i="13"/>
  <c r="I8072" i="13"/>
  <c r="J8064" i="13"/>
  <c r="I8064" i="13"/>
  <c r="J8056" i="13"/>
  <c r="I8056" i="13"/>
  <c r="J8048" i="13"/>
  <c r="I8048" i="13"/>
  <c r="J8040" i="13"/>
  <c r="I8040" i="13"/>
  <c r="J8032" i="13"/>
  <c r="I8032" i="13"/>
  <c r="J8024" i="13"/>
  <c r="I8024" i="13"/>
  <c r="J8016" i="13"/>
  <c r="I8016" i="13"/>
  <c r="J8008" i="13"/>
  <c r="I8008" i="13"/>
  <c r="J8000" i="13"/>
  <c r="I8000" i="13"/>
  <c r="J7992" i="13"/>
  <c r="I7992" i="13"/>
  <c r="J7984" i="13"/>
  <c r="I7984" i="13"/>
  <c r="J7976" i="13"/>
  <c r="I7976" i="13"/>
  <c r="J7968" i="13"/>
  <c r="I7968" i="13"/>
  <c r="J7960" i="13"/>
  <c r="I7960" i="13"/>
  <c r="J7952" i="13"/>
  <c r="I7952" i="13"/>
  <c r="J7944" i="13"/>
  <c r="I7944" i="13"/>
  <c r="J7936" i="13"/>
  <c r="I7936" i="13"/>
  <c r="J7928" i="13"/>
  <c r="I7928" i="13"/>
  <c r="J7920" i="13"/>
  <c r="I7920" i="13"/>
  <c r="J7912" i="13"/>
  <c r="I7912" i="13"/>
  <c r="J7904" i="13"/>
  <c r="I7904" i="13"/>
  <c r="J7896" i="13"/>
  <c r="I7896" i="13"/>
  <c r="J7888" i="13"/>
  <c r="I7888" i="13"/>
  <c r="J7880" i="13"/>
  <c r="I7880" i="13"/>
  <c r="J7872" i="13"/>
  <c r="I7872" i="13"/>
  <c r="J7864" i="13"/>
  <c r="I7864" i="13"/>
  <c r="J7856" i="13"/>
  <c r="I7856" i="13"/>
  <c r="J7848" i="13"/>
  <c r="I7848" i="13"/>
  <c r="J7840" i="13"/>
  <c r="I7840" i="13"/>
  <c r="J7832" i="13"/>
  <c r="I7832" i="13"/>
  <c r="J7824" i="13"/>
  <c r="I7824" i="13"/>
  <c r="J7816" i="13"/>
  <c r="I7816" i="13"/>
  <c r="J7808" i="13"/>
  <c r="I7808" i="13"/>
  <c r="J7800" i="13"/>
  <c r="I7800" i="13"/>
  <c r="J7792" i="13"/>
  <c r="I7792" i="13"/>
  <c r="J7784" i="13"/>
  <c r="I7784" i="13"/>
  <c r="J7776" i="13"/>
  <c r="I7776" i="13"/>
  <c r="J7768" i="13"/>
  <c r="I7768" i="13"/>
  <c r="J7760" i="13"/>
  <c r="I7760" i="13"/>
  <c r="J7752" i="13"/>
  <c r="I7752" i="13"/>
  <c r="J7744" i="13"/>
  <c r="I7744" i="13"/>
  <c r="J7736" i="13"/>
  <c r="I7736" i="13"/>
  <c r="J7728" i="13"/>
  <c r="I7728" i="13"/>
  <c r="J7720" i="13"/>
  <c r="I7720" i="13"/>
  <c r="J7712" i="13"/>
  <c r="I7712" i="13"/>
  <c r="J7704" i="13"/>
  <c r="I7704" i="13"/>
  <c r="J7696" i="13"/>
  <c r="I7696" i="13"/>
  <c r="J7688" i="13"/>
  <c r="I7688" i="13"/>
  <c r="J7680" i="13"/>
  <c r="I7680" i="13"/>
  <c r="J7672" i="13"/>
  <c r="I7672" i="13"/>
  <c r="J7664" i="13"/>
  <c r="I7664" i="13"/>
  <c r="J7656" i="13"/>
  <c r="I7656" i="13"/>
  <c r="J7648" i="13"/>
  <c r="I7648" i="13"/>
  <c r="J7640" i="13"/>
  <c r="I7640" i="13"/>
  <c r="J7632" i="13"/>
  <c r="I7632" i="13"/>
  <c r="J7624" i="13"/>
  <c r="I7624" i="13"/>
  <c r="J7616" i="13"/>
  <c r="I7616" i="13"/>
  <c r="J7608" i="13"/>
  <c r="I7608" i="13"/>
  <c r="J7600" i="13"/>
  <c r="I7600" i="13"/>
  <c r="J7592" i="13"/>
  <c r="I7592" i="13"/>
  <c r="J7584" i="13"/>
  <c r="I7584" i="13"/>
  <c r="J7576" i="13"/>
  <c r="I7576" i="13"/>
  <c r="J7568" i="13"/>
  <c r="I7568" i="13"/>
  <c r="J7560" i="13"/>
  <c r="I7560" i="13"/>
  <c r="J7552" i="13"/>
  <c r="I7552" i="13"/>
  <c r="J7544" i="13"/>
  <c r="I7544" i="13"/>
  <c r="J7536" i="13"/>
  <c r="I7536" i="13"/>
  <c r="J7528" i="13"/>
  <c r="I7528" i="13"/>
  <c r="J7520" i="13"/>
  <c r="I7520" i="13"/>
  <c r="J7512" i="13"/>
  <c r="I7512" i="13"/>
  <c r="J7504" i="13"/>
  <c r="I7504" i="13"/>
  <c r="J7496" i="13"/>
  <c r="I7496" i="13"/>
  <c r="J7488" i="13"/>
  <c r="I7488" i="13"/>
  <c r="J7480" i="13"/>
  <c r="I7480" i="13"/>
  <c r="J7472" i="13"/>
  <c r="I7472" i="13"/>
  <c r="J7464" i="13"/>
  <c r="I7464" i="13"/>
  <c r="J7456" i="13"/>
  <c r="I7456" i="13"/>
  <c r="J7448" i="13"/>
  <c r="I7448" i="13"/>
  <c r="J7440" i="13"/>
  <c r="I7440" i="13"/>
  <c r="J7432" i="13"/>
  <c r="I7432" i="13"/>
  <c r="J7424" i="13"/>
  <c r="I7424" i="13"/>
  <c r="J7416" i="13"/>
  <c r="I7416" i="13"/>
  <c r="J7408" i="13"/>
  <c r="I7408" i="13"/>
  <c r="J7400" i="13"/>
  <c r="I7400" i="13"/>
  <c r="J7392" i="13"/>
  <c r="I7392" i="13"/>
  <c r="J7384" i="13"/>
  <c r="I7384" i="13"/>
  <c r="J7376" i="13"/>
  <c r="I7376" i="13"/>
  <c r="J7368" i="13"/>
  <c r="I7368" i="13"/>
  <c r="J7360" i="13"/>
  <c r="I7360" i="13"/>
  <c r="J7352" i="13"/>
  <c r="I7352" i="13"/>
  <c r="J7344" i="13"/>
  <c r="I7344" i="13"/>
  <c r="J7336" i="13"/>
  <c r="I7336" i="13"/>
  <c r="J7328" i="13"/>
  <c r="I7328" i="13"/>
  <c r="J7320" i="13"/>
  <c r="I7320" i="13"/>
  <c r="J7312" i="13"/>
  <c r="I7312" i="13"/>
  <c r="J7304" i="13"/>
  <c r="I7304" i="13"/>
  <c r="J7296" i="13"/>
  <c r="I7296" i="13"/>
  <c r="J7288" i="13"/>
  <c r="I7288" i="13"/>
  <c r="J7280" i="13"/>
  <c r="I7280" i="13"/>
  <c r="J7272" i="13"/>
  <c r="I7272" i="13"/>
  <c r="J7264" i="13"/>
  <c r="I7264" i="13"/>
  <c r="J7256" i="13"/>
  <c r="I7256" i="13"/>
  <c r="J7248" i="13"/>
  <c r="I7248" i="13"/>
  <c r="J7240" i="13"/>
  <c r="I7240" i="13"/>
  <c r="J7232" i="13"/>
  <c r="I7232" i="13"/>
  <c r="J7224" i="13"/>
  <c r="I7224" i="13"/>
  <c r="J7216" i="13"/>
  <c r="I7216" i="13"/>
  <c r="J7208" i="13"/>
  <c r="I7208" i="13"/>
  <c r="J7200" i="13"/>
  <c r="I7200" i="13"/>
  <c r="J7192" i="13"/>
  <c r="I7192" i="13"/>
  <c r="J7184" i="13"/>
  <c r="I7184" i="13"/>
  <c r="J7176" i="13"/>
  <c r="I7176" i="13"/>
  <c r="J7168" i="13"/>
  <c r="I7168" i="13"/>
  <c r="J7160" i="13"/>
  <c r="I7160" i="13"/>
  <c r="J7152" i="13"/>
  <c r="I7152" i="13"/>
  <c r="J7144" i="13"/>
  <c r="I7144" i="13"/>
  <c r="J7136" i="13"/>
  <c r="I7136" i="13"/>
  <c r="J7128" i="13"/>
  <c r="I7128" i="13"/>
  <c r="J7120" i="13"/>
  <c r="I7120" i="13"/>
  <c r="J7112" i="13"/>
  <c r="I7112" i="13"/>
  <c r="J7104" i="13"/>
  <c r="I7104" i="13"/>
  <c r="J7096" i="13"/>
  <c r="I7096" i="13"/>
  <c r="J7088" i="13"/>
  <c r="I7088" i="13"/>
  <c r="J7080" i="13"/>
  <c r="I7080" i="13"/>
  <c r="J7072" i="13"/>
  <c r="I7072" i="13"/>
  <c r="J7064" i="13"/>
  <c r="I7064" i="13"/>
  <c r="J7056" i="13"/>
  <c r="I7056" i="13"/>
  <c r="J7048" i="13"/>
  <c r="I7048" i="13"/>
  <c r="J7040" i="13"/>
  <c r="I7040" i="13"/>
  <c r="J7032" i="13"/>
  <c r="I7032" i="13"/>
  <c r="J7024" i="13"/>
  <c r="I7024" i="13"/>
  <c r="J7016" i="13"/>
  <c r="I7016" i="13"/>
  <c r="J7008" i="13"/>
  <c r="I7008" i="13"/>
  <c r="J7000" i="13"/>
  <c r="I7000" i="13"/>
  <c r="J6992" i="13"/>
  <c r="I6992" i="13"/>
  <c r="J6984" i="13"/>
  <c r="I6984" i="13"/>
  <c r="J6976" i="13"/>
  <c r="I6976" i="13"/>
  <c r="J6968" i="13"/>
  <c r="I6968" i="13"/>
  <c r="J6960" i="13"/>
  <c r="I6960" i="13"/>
  <c r="J6952" i="13"/>
  <c r="I6952" i="13"/>
  <c r="J6944" i="13"/>
  <c r="I6944" i="13"/>
  <c r="J6936" i="13"/>
  <c r="I6936" i="13"/>
  <c r="J6928" i="13"/>
  <c r="I6928" i="13"/>
  <c r="J6920" i="13"/>
  <c r="I6920" i="13"/>
  <c r="J6912" i="13"/>
  <c r="I6912" i="13"/>
  <c r="J6904" i="13"/>
  <c r="I6904" i="13"/>
  <c r="J6896" i="13"/>
  <c r="I6896" i="13"/>
  <c r="J6888" i="13"/>
  <c r="I6888" i="13"/>
  <c r="J6880" i="13"/>
  <c r="I6880" i="13"/>
  <c r="J6872" i="13"/>
  <c r="I6872" i="13"/>
  <c r="J6864" i="13"/>
  <c r="I6864" i="13"/>
  <c r="J6856" i="13"/>
  <c r="I6856" i="13"/>
  <c r="J6848" i="13"/>
  <c r="I6848" i="13"/>
  <c r="J6840" i="13"/>
  <c r="I6840" i="13"/>
  <c r="J6832" i="13"/>
  <c r="I6832" i="13"/>
  <c r="J6824" i="13"/>
  <c r="I6824" i="13"/>
  <c r="J6816" i="13"/>
  <c r="I6816" i="13"/>
  <c r="J6808" i="13"/>
  <c r="I6808" i="13"/>
  <c r="J6800" i="13"/>
  <c r="I6800" i="13"/>
  <c r="J6792" i="13"/>
  <c r="I6792" i="13"/>
  <c r="J6784" i="13"/>
  <c r="I6784" i="13"/>
  <c r="J6776" i="13"/>
  <c r="I6776" i="13"/>
  <c r="J6768" i="13"/>
  <c r="I6768" i="13"/>
  <c r="J6760" i="13"/>
  <c r="I6760" i="13"/>
  <c r="J6752" i="13"/>
  <c r="I6752" i="13"/>
  <c r="J6744" i="13"/>
  <c r="I6744" i="13"/>
  <c r="J6736" i="13"/>
  <c r="I6736" i="13"/>
  <c r="J6728" i="13"/>
  <c r="I6728" i="13"/>
  <c r="J6720" i="13"/>
  <c r="I6720" i="13"/>
  <c r="J6712" i="13"/>
  <c r="I6712" i="13"/>
  <c r="J6704" i="13"/>
  <c r="I6704" i="13"/>
  <c r="J6696" i="13"/>
  <c r="I6696" i="13"/>
  <c r="J6688" i="13"/>
  <c r="I6688" i="13"/>
  <c r="J6680" i="13"/>
  <c r="I6680" i="13"/>
  <c r="J6672" i="13"/>
  <c r="I6672" i="13"/>
  <c r="J6664" i="13"/>
  <c r="I6664" i="13"/>
  <c r="J6656" i="13"/>
  <c r="I6656" i="13"/>
  <c r="J6648" i="13"/>
  <c r="I6648" i="13"/>
  <c r="J6640" i="13"/>
  <c r="I6640" i="13"/>
  <c r="J6632" i="13"/>
  <c r="I6632" i="13"/>
  <c r="J6624" i="13"/>
  <c r="I6624" i="13"/>
  <c r="J6616" i="13"/>
  <c r="I6616" i="13"/>
  <c r="J6608" i="13"/>
  <c r="I6608" i="13"/>
  <c r="J6600" i="13"/>
  <c r="I6600" i="13"/>
  <c r="J6592" i="13"/>
  <c r="I6592" i="13"/>
  <c r="J6584" i="13"/>
  <c r="I6584" i="13"/>
  <c r="J6576" i="13"/>
  <c r="I6576" i="13"/>
  <c r="J6568" i="13"/>
  <c r="I6568" i="13"/>
  <c r="J6560" i="13"/>
  <c r="I6560" i="13"/>
  <c r="O500" i="18" s="1"/>
  <c r="J6552" i="13"/>
  <c r="I6552" i="13"/>
  <c r="O492" i="18" s="1"/>
  <c r="J6544" i="13"/>
  <c r="I6544" i="13"/>
  <c r="O484" i="18" s="1"/>
  <c r="J6536" i="13"/>
  <c r="I6536" i="13"/>
  <c r="O476" i="18" s="1"/>
  <c r="J6528" i="13"/>
  <c r="I6528" i="13"/>
  <c r="O468" i="18" s="1"/>
  <c r="J6520" i="13"/>
  <c r="I6520" i="13"/>
  <c r="O460" i="18" s="1"/>
  <c r="J6512" i="13"/>
  <c r="I6512" i="13"/>
  <c r="O452" i="18" s="1"/>
  <c r="J6504" i="13"/>
  <c r="I6504" i="13"/>
  <c r="O444" i="18" s="1"/>
  <c r="J6496" i="13"/>
  <c r="I6496" i="13"/>
  <c r="O436" i="18" s="1"/>
  <c r="J6488" i="13"/>
  <c r="I6488" i="13"/>
  <c r="O428" i="18" s="1"/>
  <c r="J6480" i="13"/>
  <c r="I6480" i="13"/>
  <c r="O420" i="18" s="1"/>
  <c r="J6472" i="13"/>
  <c r="I6472" i="13"/>
  <c r="O412" i="18" s="1"/>
  <c r="J6464" i="13"/>
  <c r="I6464" i="13"/>
  <c r="O404" i="18" s="1"/>
  <c r="J6456" i="13"/>
  <c r="I6456" i="13"/>
  <c r="O396" i="18" s="1"/>
  <c r="J6448" i="13"/>
  <c r="I6448" i="13"/>
  <c r="O388" i="18" s="1"/>
  <c r="J6440" i="13"/>
  <c r="I6440" i="13"/>
  <c r="O380" i="18" s="1"/>
  <c r="J6432" i="13"/>
  <c r="I6432" i="13"/>
  <c r="O372" i="18" s="1"/>
  <c r="J6424" i="13"/>
  <c r="I6424" i="13"/>
  <c r="O364" i="18" s="1"/>
  <c r="J6416" i="13"/>
  <c r="I6416" i="13"/>
  <c r="O356" i="18" s="1"/>
  <c r="J6408" i="13"/>
  <c r="I6408" i="13"/>
  <c r="O348" i="18" s="1"/>
  <c r="J6400" i="13"/>
  <c r="I6400" i="13"/>
  <c r="O340" i="18" s="1"/>
  <c r="J6392" i="13"/>
  <c r="I6392" i="13"/>
  <c r="O332" i="18" s="1"/>
  <c r="J6384" i="13"/>
  <c r="I6384" i="13"/>
  <c r="O324" i="18" s="1"/>
  <c r="J6376" i="13"/>
  <c r="I6376" i="13"/>
  <c r="O316" i="18" s="1"/>
  <c r="J6368" i="13"/>
  <c r="I6368" i="13"/>
  <c r="O308" i="18" s="1"/>
  <c r="J6360" i="13"/>
  <c r="I6360" i="13"/>
  <c r="O300" i="18" s="1"/>
  <c r="J6352" i="13"/>
  <c r="I6352" i="13"/>
  <c r="O292" i="18" s="1"/>
  <c r="J6344" i="13"/>
  <c r="I6344" i="13"/>
  <c r="O284" i="18" s="1"/>
  <c r="J6336" i="13"/>
  <c r="I6336" i="13"/>
  <c r="O276" i="18" s="1"/>
  <c r="J6328" i="13"/>
  <c r="I6328" i="13"/>
  <c r="O268" i="18" s="1"/>
  <c r="J6320" i="13"/>
  <c r="I6320" i="13"/>
  <c r="O260" i="18" s="1"/>
  <c r="J6312" i="13"/>
  <c r="I6312" i="13"/>
  <c r="O252" i="18" s="1"/>
  <c r="J6304" i="13"/>
  <c r="I6304" i="13"/>
  <c r="O244" i="18" s="1"/>
  <c r="J6296" i="13"/>
  <c r="I6296" i="13"/>
  <c r="O236" i="18" s="1"/>
  <c r="J6288" i="13"/>
  <c r="I6288" i="13"/>
  <c r="O228" i="18" s="1"/>
  <c r="O220" i="18"/>
  <c r="J6280" i="13"/>
  <c r="I6280" i="13"/>
  <c r="J6272" i="13"/>
  <c r="I6272" i="13"/>
  <c r="O212" i="18" s="1"/>
  <c r="J6264" i="13"/>
  <c r="I6264" i="13"/>
  <c r="O204" i="18" s="1"/>
  <c r="J6256" i="13"/>
  <c r="I6256" i="13"/>
  <c r="O196" i="18" s="1"/>
  <c r="J6248" i="13"/>
  <c r="I6248" i="13"/>
  <c r="O188" i="18" s="1"/>
  <c r="J6240" i="13"/>
  <c r="I6240" i="13"/>
  <c r="O180" i="18" s="1"/>
  <c r="J6232" i="13"/>
  <c r="I6232" i="13"/>
  <c r="O172" i="18" s="1"/>
  <c r="J6224" i="13"/>
  <c r="I6224" i="13"/>
  <c r="O164" i="18" s="1"/>
  <c r="J6216" i="13"/>
  <c r="I6216" i="13"/>
  <c r="O156" i="18" s="1"/>
  <c r="J6208" i="13"/>
  <c r="I6208" i="13"/>
  <c r="O148" i="18" s="1"/>
  <c r="J6200" i="13"/>
  <c r="I6200" i="13"/>
  <c r="O140" i="18" s="1"/>
  <c r="J6192" i="13"/>
  <c r="I6192" i="13"/>
  <c r="O132" i="18" s="1"/>
  <c r="J6184" i="13"/>
  <c r="I6184" i="13"/>
  <c r="O124" i="18" s="1"/>
  <c r="J6176" i="13"/>
  <c r="I6176" i="13"/>
  <c r="O116" i="18" s="1"/>
  <c r="J6168" i="13"/>
  <c r="I6168" i="13"/>
  <c r="O108" i="18" s="1"/>
  <c r="J6160" i="13"/>
  <c r="I6160" i="13"/>
  <c r="O100" i="18" s="1"/>
  <c r="J6152" i="13"/>
  <c r="I6152" i="13"/>
  <c r="O92" i="18" s="1"/>
  <c r="J6144" i="13"/>
  <c r="I6144" i="13"/>
  <c r="O84" i="18" s="1"/>
  <c r="J6136" i="13"/>
  <c r="I6136" i="13"/>
  <c r="O76" i="18" s="1"/>
  <c r="J6128" i="13"/>
  <c r="I6128" i="13"/>
  <c r="O68" i="18" s="1"/>
  <c r="J6120" i="13"/>
  <c r="I6120" i="13"/>
  <c r="O60" i="18" s="1"/>
  <c r="J6112" i="13"/>
  <c r="I6112" i="13"/>
  <c r="O52" i="18" s="1"/>
  <c r="J6104" i="13"/>
  <c r="I6104" i="13"/>
  <c r="O44" i="18" s="1"/>
  <c r="J6096" i="13"/>
  <c r="I6096" i="13"/>
  <c r="O36" i="18" s="1"/>
  <c r="J6088" i="13"/>
  <c r="I6088" i="13"/>
  <c r="O28" i="18" s="1"/>
  <c r="J6080" i="13"/>
  <c r="I6080" i="13"/>
  <c r="O20" i="18" s="1"/>
  <c r="J6072" i="13"/>
  <c r="I6072" i="13"/>
  <c r="O12" i="18" s="1"/>
  <c r="J6064" i="13"/>
  <c r="I6064" i="13"/>
  <c r="O4" i="18" s="1"/>
  <c r="J6056" i="13"/>
  <c r="I6056" i="13"/>
  <c r="N501" i="18" s="1"/>
  <c r="J6048" i="13"/>
  <c r="I6048" i="13"/>
  <c r="N493" i="18" s="1"/>
  <c r="J6040" i="13"/>
  <c r="I6040" i="13"/>
  <c r="N485" i="18" s="1"/>
  <c r="J6032" i="13"/>
  <c r="I6032" i="13"/>
  <c r="N477" i="18" s="1"/>
  <c r="N469" i="18"/>
  <c r="J6024" i="13"/>
  <c r="I6024" i="13"/>
  <c r="J6016" i="13"/>
  <c r="I6016" i="13"/>
  <c r="N461" i="18" s="1"/>
  <c r="J6008" i="13"/>
  <c r="I6008" i="13"/>
  <c r="N453" i="18" s="1"/>
  <c r="J6000" i="13"/>
  <c r="I6000" i="13"/>
  <c r="N445" i="18" s="1"/>
  <c r="J5992" i="13"/>
  <c r="I5992" i="13"/>
  <c r="N437" i="18" s="1"/>
  <c r="J5984" i="13"/>
  <c r="I5984" i="13"/>
  <c r="N429" i="18" s="1"/>
  <c r="J5976" i="13"/>
  <c r="I5976" i="13"/>
  <c r="N421" i="18" s="1"/>
  <c r="J5968" i="13"/>
  <c r="I5968" i="13"/>
  <c r="N413" i="18" s="1"/>
  <c r="J5960" i="13"/>
  <c r="I5960" i="13"/>
  <c r="N405" i="18" s="1"/>
  <c r="J5952" i="13"/>
  <c r="I5952" i="13"/>
  <c r="N397" i="18" s="1"/>
  <c r="J5944" i="13"/>
  <c r="I5944" i="13"/>
  <c r="N389" i="18" s="1"/>
  <c r="J5936" i="13"/>
  <c r="I5936" i="13"/>
  <c r="N381" i="18" s="1"/>
  <c r="J5928" i="13"/>
  <c r="I5928" i="13"/>
  <c r="N373" i="18" s="1"/>
  <c r="J5920" i="13"/>
  <c r="I5920" i="13"/>
  <c r="N365" i="18" s="1"/>
  <c r="J5912" i="13"/>
  <c r="I5912" i="13"/>
  <c r="N357" i="18" s="1"/>
  <c r="J5904" i="13"/>
  <c r="I5904" i="13"/>
  <c r="N349" i="18" s="1"/>
  <c r="J5896" i="13"/>
  <c r="I5896" i="13"/>
  <c r="N341" i="18" s="1"/>
  <c r="J5888" i="13"/>
  <c r="I5888" i="13"/>
  <c r="N333" i="18" s="1"/>
  <c r="N325" i="18"/>
  <c r="J5880" i="13"/>
  <c r="I5880" i="13"/>
  <c r="J5872" i="13"/>
  <c r="I5872" i="13"/>
  <c r="N317" i="18" s="1"/>
  <c r="J5864" i="13"/>
  <c r="I5864" i="13"/>
  <c r="N309" i="18" s="1"/>
  <c r="J5856" i="13"/>
  <c r="I5856" i="13"/>
  <c r="N301" i="18" s="1"/>
  <c r="J5848" i="13"/>
  <c r="I5848" i="13"/>
  <c r="N293" i="18" s="1"/>
  <c r="J5840" i="13"/>
  <c r="I5840" i="13"/>
  <c r="N285" i="18" s="1"/>
  <c r="J5832" i="13"/>
  <c r="I5832" i="13"/>
  <c r="N277" i="18" s="1"/>
  <c r="J5824" i="13"/>
  <c r="I5824" i="13"/>
  <c r="N269" i="18" s="1"/>
  <c r="J5816" i="13"/>
  <c r="I5816" i="13"/>
  <c r="N261" i="18" s="1"/>
  <c r="J5808" i="13"/>
  <c r="I5808" i="13"/>
  <c r="N253" i="18" s="1"/>
  <c r="J5800" i="13"/>
  <c r="I5800" i="13"/>
  <c r="N245" i="18" s="1"/>
  <c r="J5792" i="13"/>
  <c r="I5792" i="13"/>
  <c r="N237" i="18" s="1"/>
  <c r="J5784" i="13"/>
  <c r="I5784" i="13"/>
  <c r="N229" i="18" s="1"/>
  <c r="J5776" i="13"/>
  <c r="I5776" i="13"/>
  <c r="N221" i="18" s="1"/>
  <c r="J5768" i="13"/>
  <c r="I5768" i="13"/>
  <c r="N213" i="18" s="1"/>
  <c r="J5760" i="13"/>
  <c r="I5760" i="13"/>
  <c r="N205" i="18" s="1"/>
  <c r="J5752" i="13"/>
  <c r="I5752" i="13"/>
  <c r="N197" i="18" s="1"/>
  <c r="J5744" i="13"/>
  <c r="I5744" i="13"/>
  <c r="N189" i="18" s="1"/>
  <c r="J5736" i="13"/>
  <c r="I5736" i="13"/>
  <c r="N181" i="18" s="1"/>
  <c r="J5728" i="13"/>
  <c r="I5728" i="13"/>
  <c r="N173" i="18" s="1"/>
  <c r="J5720" i="13"/>
  <c r="I5720" i="13"/>
  <c r="N165" i="18" s="1"/>
  <c r="J5712" i="13"/>
  <c r="I5712" i="13"/>
  <c r="N157" i="18" s="1"/>
  <c r="J5704" i="13"/>
  <c r="I5704" i="13"/>
  <c r="N149" i="18" s="1"/>
  <c r="J5696" i="13"/>
  <c r="I5696" i="13"/>
  <c r="N141" i="18" s="1"/>
  <c r="J5688" i="13"/>
  <c r="I5688" i="13"/>
  <c r="N133" i="18" s="1"/>
  <c r="J5680" i="13"/>
  <c r="I5680" i="13"/>
  <c r="N125" i="18" s="1"/>
  <c r="J5672" i="13"/>
  <c r="I5672" i="13"/>
  <c r="N117" i="18" s="1"/>
  <c r="J5664" i="13"/>
  <c r="I5664" i="13"/>
  <c r="N109" i="18" s="1"/>
  <c r="J5656" i="13"/>
  <c r="I5656" i="13"/>
  <c r="N101" i="18" s="1"/>
  <c r="J5648" i="13"/>
  <c r="I5648" i="13"/>
  <c r="N93" i="18" s="1"/>
  <c r="J5640" i="13"/>
  <c r="I5640" i="13"/>
  <c r="N85" i="18" s="1"/>
  <c r="J5632" i="13"/>
  <c r="I5632" i="13"/>
  <c r="N77" i="18" s="1"/>
  <c r="J5624" i="13"/>
  <c r="I5624" i="13"/>
  <c r="N69" i="18" s="1"/>
  <c r="J5616" i="13"/>
  <c r="I5616" i="13"/>
  <c r="N61" i="18" s="1"/>
  <c r="J5608" i="13"/>
  <c r="I5608" i="13"/>
  <c r="N53" i="18" s="1"/>
  <c r="J5600" i="13"/>
  <c r="I5600" i="13"/>
  <c r="N45" i="18" s="1"/>
  <c r="J5592" i="13"/>
  <c r="I5592" i="13"/>
  <c r="N37" i="18" s="1"/>
  <c r="J5584" i="13"/>
  <c r="I5584" i="13"/>
  <c r="N29" i="18" s="1"/>
  <c r="J5576" i="13"/>
  <c r="I5576" i="13"/>
  <c r="N21" i="18" s="1"/>
  <c r="J5568" i="13"/>
  <c r="I5568" i="13"/>
  <c r="N13" i="18" s="1"/>
  <c r="J5560" i="13"/>
  <c r="I5560" i="13"/>
  <c r="N5" i="18" s="1"/>
  <c r="J5552" i="13"/>
  <c r="I5552" i="13"/>
  <c r="M502" i="18" s="1"/>
  <c r="J5544" i="13"/>
  <c r="I5544" i="13"/>
  <c r="M494" i="18" s="1"/>
  <c r="J5536" i="13"/>
  <c r="I5536" i="13"/>
  <c r="M486" i="18" s="1"/>
  <c r="J5528" i="13"/>
  <c r="I5528" i="13"/>
  <c r="M478" i="18" s="1"/>
  <c r="J5520" i="13"/>
  <c r="I5520" i="13"/>
  <c r="M470" i="18" s="1"/>
  <c r="J5512" i="13"/>
  <c r="I5512" i="13"/>
  <c r="M462" i="18" s="1"/>
  <c r="J5504" i="13"/>
  <c r="I5504" i="13"/>
  <c r="M454" i="18" s="1"/>
  <c r="J5496" i="13"/>
  <c r="I5496" i="13"/>
  <c r="M446" i="18" s="1"/>
  <c r="J5488" i="13"/>
  <c r="I5488" i="13"/>
  <c r="M438" i="18" s="1"/>
  <c r="J5480" i="13"/>
  <c r="I5480" i="13"/>
  <c r="M430" i="18" s="1"/>
  <c r="M422" i="18"/>
  <c r="J5472" i="13"/>
  <c r="I5472" i="13"/>
  <c r="J5464" i="13"/>
  <c r="I5464" i="13"/>
  <c r="M414" i="18" s="1"/>
  <c r="J5456" i="13"/>
  <c r="I5456" i="13"/>
  <c r="M406" i="18" s="1"/>
  <c r="J5448" i="13"/>
  <c r="I5448" i="13"/>
  <c r="M398" i="18" s="1"/>
  <c r="J5440" i="13"/>
  <c r="I5440" i="13"/>
  <c r="M390" i="18" s="1"/>
  <c r="J5432" i="13"/>
  <c r="I5432" i="13"/>
  <c r="M382" i="18" s="1"/>
  <c r="J5424" i="13"/>
  <c r="I5424" i="13"/>
  <c r="M374" i="18" s="1"/>
  <c r="J5416" i="13"/>
  <c r="I5416" i="13"/>
  <c r="M366" i="18" s="1"/>
  <c r="J5408" i="13"/>
  <c r="I5408" i="13"/>
  <c r="M358" i="18" s="1"/>
  <c r="J5400" i="13"/>
  <c r="I5400" i="13"/>
  <c r="M350" i="18" s="1"/>
  <c r="J5392" i="13"/>
  <c r="I5392" i="13"/>
  <c r="M342" i="18" s="1"/>
  <c r="J5384" i="13"/>
  <c r="I5384" i="13"/>
  <c r="M334" i="18" s="1"/>
  <c r="J5376" i="13"/>
  <c r="I5376" i="13"/>
  <c r="M326" i="18" s="1"/>
  <c r="J5368" i="13"/>
  <c r="I5368" i="13"/>
  <c r="M318" i="18" s="1"/>
  <c r="J5360" i="13"/>
  <c r="I5360" i="13"/>
  <c r="M310" i="18" s="1"/>
  <c r="J5352" i="13"/>
  <c r="I5352" i="13"/>
  <c r="M302" i="18" s="1"/>
  <c r="J5344" i="13"/>
  <c r="I5344" i="13"/>
  <c r="M294" i="18" s="1"/>
  <c r="J5336" i="13"/>
  <c r="I5336" i="13"/>
  <c r="M286" i="18" s="1"/>
  <c r="J5328" i="13"/>
  <c r="I5328" i="13"/>
  <c r="M278" i="18" s="1"/>
  <c r="M270" i="18"/>
  <c r="J5320" i="13"/>
  <c r="I5320" i="13"/>
  <c r="J5312" i="13"/>
  <c r="I5312" i="13"/>
  <c r="M262" i="18" s="1"/>
  <c r="J5304" i="13"/>
  <c r="I5304" i="13"/>
  <c r="M254" i="18" s="1"/>
  <c r="J5296" i="13"/>
  <c r="I5296" i="13"/>
  <c r="M246" i="18" s="1"/>
  <c r="J5288" i="13"/>
  <c r="I5288" i="13"/>
  <c r="M238" i="18" s="1"/>
  <c r="J5280" i="13"/>
  <c r="I5280" i="13"/>
  <c r="M230" i="18" s="1"/>
  <c r="J5272" i="13"/>
  <c r="I5272" i="13"/>
  <c r="M222" i="18" s="1"/>
  <c r="J5264" i="13"/>
  <c r="I5264" i="13"/>
  <c r="M214" i="18" s="1"/>
  <c r="J5256" i="13"/>
  <c r="I5256" i="13"/>
  <c r="M206" i="18" s="1"/>
  <c r="J5248" i="13"/>
  <c r="I5248" i="13"/>
  <c r="M198" i="18" s="1"/>
  <c r="M190" i="18"/>
  <c r="J5240" i="13"/>
  <c r="I5240" i="13"/>
  <c r="J5232" i="13"/>
  <c r="I5232" i="13"/>
  <c r="M182" i="18" s="1"/>
  <c r="J5224" i="13"/>
  <c r="I5224" i="13"/>
  <c r="M174" i="18" s="1"/>
  <c r="J5216" i="13"/>
  <c r="I5216" i="13"/>
  <c r="M166" i="18" s="1"/>
  <c r="J5208" i="13"/>
  <c r="I5208" i="13"/>
  <c r="M158" i="18" s="1"/>
  <c r="J5200" i="13"/>
  <c r="I5200" i="13"/>
  <c r="M150" i="18" s="1"/>
  <c r="J5192" i="13"/>
  <c r="I5192" i="13"/>
  <c r="M142" i="18" s="1"/>
  <c r="J5184" i="13"/>
  <c r="I5184" i="13"/>
  <c r="M134" i="18" s="1"/>
  <c r="J5176" i="13"/>
  <c r="I5176" i="13"/>
  <c r="M126" i="18" s="1"/>
  <c r="J5168" i="13"/>
  <c r="I5168" i="13"/>
  <c r="M118" i="18" s="1"/>
  <c r="J5160" i="13"/>
  <c r="I5160" i="13"/>
  <c r="M110" i="18" s="1"/>
  <c r="J5152" i="13"/>
  <c r="I5152" i="13"/>
  <c r="M102" i="18" s="1"/>
  <c r="J5144" i="13"/>
  <c r="I5144" i="13"/>
  <c r="M94" i="18" s="1"/>
  <c r="J5136" i="13"/>
  <c r="I5136" i="13"/>
  <c r="M86" i="18" s="1"/>
  <c r="J5128" i="13"/>
  <c r="I5128" i="13"/>
  <c r="M78" i="18" s="1"/>
  <c r="J5120" i="13"/>
  <c r="I5120" i="13"/>
  <c r="M70" i="18" s="1"/>
  <c r="J5112" i="13"/>
  <c r="I5112" i="13"/>
  <c r="M62" i="18" s="1"/>
  <c r="J5104" i="13"/>
  <c r="I5104" i="13"/>
  <c r="M54" i="18" s="1"/>
  <c r="J5096" i="13"/>
  <c r="I5096" i="13"/>
  <c r="M46" i="18" s="1"/>
  <c r="J5088" i="13"/>
  <c r="I5088" i="13"/>
  <c r="M38" i="18" s="1"/>
  <c r="J5080" i="13"/>
  <c r="I5080" i="13"/>
  <c r="M30" i="18" s="1"/>
  <c r="J5072" i="13"/>
  <c r="I5072" i="13"/>
  <c r="M22" i="18" s="1"/>
  <c r="J5064" i="13"/>
  <c r="I5064" i="13"/>
  <c r="M14" i="18" s="1"/>
  <c r="J5056" i="13"/>
  <c r="I5056" i="13"/>
  <c r="M6" i="18" s="1"/>
  <c r="J5048" i="13"/>
  <c r="I5048" i="13"/>
  <c r="L503" i="18" s="1"/>
  <c r="J5040" i="13"/>
  <c r="I5040" i="13"/>
  <c r="L495" i="18" s="1"/>
  <c r="J5032" i="13"/>
  <c r="I5032" i="13"/>
  <c r="L487" i="18" s="1"/>
  <c r="J5024" i="13"/>
  <c r="I5024" i="13"/>
  <c r="L479" i="18" s="1"/>
  <c r="J5016" i="13"/>
  <c r="I5016" i="13"/>
  <c r="L471" i="18" s="1"/>
  <c r="J5008" i="13"/>
  <c r="I5008" i="13"/>
  <c r="L463" i="18" s="1"/>
  <c r="J5000" i="13"/>
  <c r="I5000" i="13"/>
  <c r="L455" i="18" s="1"/>
  <c r="J4992" i="13"/>
  <c r="I4992" i="13"/>
  <c r="L447" i="18" s="1"/>
  <c r="J4984" i="13"/>
  <c r="I4984" i="13"/>
  <c r="L439" i="18" s="1"/>
  <c r="J4976" i="13"/>
  <c r="I4976" i="13"/>
  <c r="L431" i="18" s="1"/>
  <c r="J4968" i="13"/>
  <c r="I4968" i="13"/>
  <c r="L423" i="18" s="1"/>
  <c r="J4960" i="13"/>
  <c r="I4960" i="13"/>
  <c r="L415" i="18" s="1"/>
  <c r="J4952" i="13"/>
  <c r="I4952" i="13"/>
  <c r="L407" i="18" s="1"/>
  <c r="J4944" i="13"/>
  <c r="I4944" i="13"/>
  <c r="L399" i="18" s="1"/>
  <c r="J4936" i="13"/>
  <c r="I4936" i="13"/>
  <c r="L391" i="18" s="1"/>
  <c r="J4928" i="13"/>
  <c r="I4928" i="13"/>
  <c r="L383" i="18" s="1"/>
  <c r="J4920" i="13"/>
  <c r="I4920" i="13"/>
  <c r="L375" i="18" s="1"/>
  <c r="J4912" i="13"/>
  <c r="I4912" i="13"/>
  <c r="L367" i="18" s="1"/>
  <c r="J4904" i="13"/>
  <c r="I4904" i="13"/>
  <c r="L359" i="18" s="1"/>
  <c r="J4896" i="13"/>
  <c r="I4896" i="13"/>
  <c r="L351" i="18" s="1"/>
  <c r="J4888" i="13"/>
  <c r="I4888" i="13"/>
  <c r="L343" i="18" s="1"/>
  <c r="J4880" i="13"/>
  <c r="I4880" i="13"/>
  <c r="L335" i="18" s="1"/>
  <c r="J4872" i="13"/>
  <c r="I4872" i="13"/>
  <c r="L327" i="18" s="1"/>
  <c r="J4864" i="13"/>
  <c r="I4864" i="13"/>
  <c r="L319" i="18" s="1"/>
  <c r="J4856" i="13"/>
  <c r="I4856" i="13"/>
  <c r="L311" i="18" s="1"/>
  <c r="J4848" i="13"/>
  <c r="I4848" i="13"/>
  <c r="L303" i="18" s="1"/>
  <c r="J4840" i="13"/>
  <c r="I4840" i="13"/>
  <c r="L295" i="18" s="1"/>
  <c r="J4832" i="13"/>
  <c r="I4832" i="13"/>
  <c r="L287" i="18" s="1"/>
  <c r="J4824" i="13"/>
  <c r="I4824" i="13"/>
  <c r="L279" i="18" s="1"/>
  <c r="J4816" i="13"/>
  <c r="I4816" i="13"/>
  <c r="L271" i="18" s="1"/>
  <c r="J4808" i="13"/>
  <c r="I4808" i="13"/>
  <c r="L263" i="18" s="1"/>
  <c r="J4800" i="13"/>
  <c r="I4800" i="13"/>
  <c r="L255" i="18" s="1"/>
  <c r="J4792" i="13"/>
  <c r="I4792" i="13"/>
  <c r="L247" i="18" s="1"/>
  <c r="J4784" i="13"/>
  <c r="I4784" i="13"/>
  <c r="L239" i="18" s="1"/>
  <c r="J4776" i="13"/>
  <c r="I4776" i="13"/>
  <c r="L231" i="18" s="1"/>
  <c r="J4768" i="13"/>
  <c r="I4768" i="13"/>
  <c r="L223" i="18" s="1"/>
  <c r="J4760" i="13"/>
  <c r="I4760" i="13"/>
  <c r="L215" i="18" s="1"/>
  <c r="J4752" i="13"/>
  <c r="I4752" i="13"/>
  <c r="L207" i="18" s="1"/>
  <c r="L199" i="18"/>
  <c r="J4744" i="13"/>
  <c r="I4744" i="13"/>
  <c r="J4736" i="13"/>
  <c r="I4736" i="13"/>
  <c r="L191" i="18" s="1"/>
  <c r="J4728" i="13"/>
  <c r="I4728" i="13"/>
  <c r="L183" i="18" s="1"/>
  <c r="J4720" i="13"/>
  <c r="I4720" i="13"/>
  <c r="L175" i="18" s="1"/>
  <c r="J4712" i="13"/>
  <c r="I4712" i="13"/>
  <c r="L167" i="18" s="1"/>
  <c r="J4704" i="13"/>
  <c r="I4704" i="13"/>
  <c r="L159" i="18" s="1"/>
  <c r="J4696" i="13"/>
  <c r="I4696" i="13"/>
  <c r="L151" i="18" s="1"/>
  <c r="J4688" i="13"/>
  <c r="I4688" i="13"/>
  <c r="L143" i="18" s="1"/>
  <c r="J4680" i="13"/>
  <c r="I4680" i="13"/>
  <c r="L135" i="18" s="1"/>
  <c r="J4672" i="13"/>
  <c r="I4672" i="13"/>
  <c r="L127" i="18" s="1"/>
  <c r="J4664" i="13"/>
  <c r="I4664" i="13"/>
  <c r="L119" i="18" s="1"/>
  <c r="J4656" i="13"/>
  <c r="I4656" i="13"/>
  <c r="L111" i="18" s="1"/>
  <c r="J4648" i="13"/>
  <c r="I4648" i="13"/>
  <c r="L103" i="18" s="1"/>
  <c r="J4640" i="13"/>
  <c r="I4640" i="13"/>
  <c r="L95" i="18" s="1"/>
  <c r="J4632" i="13"/>
  <c r="I4632" i="13"/>
  <c r="L87" i="18" s="1"/>
  <c r="J4624" i="13"/>
  <c r="I4624" i="13"/>
  <c r="L79" i="18" s="1"/>
  <c r="J4616" i="13"/>
  <c r="I4616" i="13"/>
  <c r="L71" i="18" s="1"/>
  <c r="J4608" i="13"/>
  <c r="I4608" i="13"/>
  <c r="L63" i="18" s="1"/>
  <c r="J4600" i="13"/>
  <c r="I4600" i="13"/>
  <c r="L55" i="18" s="1"/>
  <c r="J4592" i="13"/>
  <c r="I4592" i="13"/>
  <c r="L47" i="18" s="1"/>
  <c r="J4584" i="13"/>
  <c r="I4584" i="13"/>
  <c r="L39" i="18" s="1"/>
  <c r="J4576" i="13"/>
  <c r="I4576" i="13"/>
  <c r="L31" i="18" s="1"/>
  <c r="J4568" i="13"/>
  <c r="I4568" i="13"/>
  <c r="L23" i="18" s="1"/>
  <c r="J4560" i="13"/>
  <c r="I4560" i="13"/>
  <c r="L15" i="18" s="1"/>
  <c r="J4552" i="13"/>
  <c r="I4552" i="13"/>
  <c r="L7" i="18" s="1"/>
  <c r="J4544" i="13"/>
  <c r="I4544" i="13"/>
  <c r="K504" i="18" s="1"/>
  <c r="J4536" i="13"/>
  <c r="I4536" i="13"/>
  <c r="K496" i="18" s="1"/>
  <c r="J4528" i="13"/>
  <c r="I4528" i="13"/>
  <c r="K488" i="18" s="1"/>
  <c r="J4520" i="13"/>
  <c r="I4520" i="13"/>
  <c r="K480" i="18" s="1"/>
  <c r="J4512" i="13"/>
  <c r="I4512" i="13"/>
  <c r="K472" i="18" s="1"/>
  <c r="J4504" i="13"/>
  <c r="I4504" i="13"/>
  <c r="K464" i="18" s="1"/>
  <c r="J4496" i="13"/>
  <c r="I4496" i="13"/>
  <c r="K456" i="18" s="1"/>
  <c r="J4488" i="13"/>
  <c r="I4488" i="13"/>
  <c r="K448" i="18" s="1"/>
  <c r="J4480" i="13"/>
  <c r="I4480" i="13"/>
  <c r="K440" i="18" s="1"/>
  <c r="J4472" i="13"/>
  <c r="I4472" i="13"/>
  <c r="K432" i="18" s="1"/>
  <c r="J4464" i="13"/>
  <c r="I4464" i="13"/>
  <c r="K424" i="18" s="1"/>
  <c r="J4456" i="13"/>
  <c r="I4456" i="13"/>
  <c r="K416" i="18" s="1"/>
  <c r="J4448" i="13"/>
  <c r="I4448" i="13"/>
  <c r="K408" i="18" s="1"/>
  <c r="J4440" i="13"/>
  <c r="I4440" i="13"/>
  <c r="K400" i="18" s="1"/>
  <c r="J4432" i="13"/>
  <c r="I4432" i="13"/>
  <c r="K392" i="18" s="1"/>
  <c r="J4424" i="13"/>
  <c r="I4424" i="13"/>
  <c r="K384" i="18" s="1"/>
  <c r="J4416" i="13"/>
  <c r="I4416" i="13"/>
  <c r="K376" i="18" s="1"/>
  <c r="J4408" i="13"/>
  <c r="I4408" i="13"/>
  <c r="K368" i="18" s="1"/>
  <c r="J4400" i="13"/>
  <c r="I4400" i="13"/>
  <c r="K360" i="18" s="1"/>
  <c r="J4392" i="13"/>
  <c r="I4392" i="13"/>
  <c r="K352" i="18" s="1"/>
  <c r="J4384" i="13"/>
  <c r="I4384" i="13"/>
  <c r="K344" i="18" s="1"/>
  <c r="J4376" i="13"/>
  <c r="I4376" i="13"/>
  <c r="K336" i="18" s="1"/>
  <c r="J4368" i="13"/>
  <c r="I4368" i="13"/>
  <c r="K328" i="18" s="1"/>
  <c r="J4360" i="13"/>
  <c r="I4360" i="13"/>
  <c r="K320" i="18" s="1"/>
  <c r="J4352" i="13"/>
  <c r="I4352" i="13"/>
  <c r="K312" i="18" s="1"/>
  <c r="J4344" i="13"/>
  <c r="I4344" i="13"/>
  <c r="K304" i="18" s="1"/>
  <c r="J4336" i="13"/>
  <c r="I4336" i="13"/>
  <c r="K296" i="18" s="1"/>
  <c r="J4328" i="13"/>
  <c r="I4328" i="13"/>
  <c r="K288" i="18" s="1"/>
  <c r="J4320" i="13"/>
  <c r="I4320" i="13"/>
  <c r="K280" i="18" s="1"/>
  <c r="J4312" i="13"/>
  <c r="I4312" i="13"/>
  <c r="K272" i="18" s="1"/>
  <c r="J4304" i="13"/>
  <c r="I4304" i="13"/>
  <c r="K264" i="18" s="1"/>
  <c r="J4296" i="13"/>
  <c r="I4296" i="13"/>
  <c r="K256" i="18" s="1"/>
  <c r="J4288" i="13"/>
  <c r="I4288" i="13"/>
  <c r="K248" i="18" s="1"/>
  <c r="J4280" i="13"/>
  <c r="I4280" i="13"/>
  <c r="K240" i="18" s="1"/>
  <c r="J4272" i="13"/>
  <c r="I4272" i="13"/>
  <c r="K232" i="18" s="1"/>
  <c r="J4264" i="13"/>
  <c r="I4264" i="13"/>
  <c r="K224" i="18" s="1"/>
  <c r="J4256" i="13"/>
  <c r="I4256" i="13"/>
  <c r="K216" i="18" s="1"/>
  <c r="J4248" i="13"/>
  <c r="I4248" i="13"/>
  <c r="K208" i="18" s="1"/>
  <c r="J4240" i="13"/>
  <c r="I4240" i="13"/>
  <c r="K200" i="18" s="1"/>
  <c r="J4232" i="13"/>
  <c r="I4232" i="13"/>
  <c r="K192" i="18" s="1"/>
  <c r="J4224" i="13"/>
  <c r="I4224" i="13"/>
  <c r="K184" i="18" s="1"/>
  <c r="J4216" i="13"/>
  <c r="I4216" i="13"/>
  <c r="K176" i="18" s="1"/>
  <c r="J4208" i="13"/>
  <c r="I4208" i="13"/>
  <c r="K168" i="18" s="1"/>
  <c r="J4200" i="13"/>
  <c r="I4200" i="13"/>
  <c r="K160" i="18" s="1"/>
  <c r="J4192" i="13"/>
  <c r="I4192" i="13"/>
  <c r="K152" i="18" s="1"/>
  <c r="J4184" i="13"/>
  <c r="I4184" i="13"/>
  <c r="K144" i="18" s="1"/>
  <c r="J4176" i="13"/>
  <c r="I4176" i="13"/>
  <c r="K136" i="18" s="1"/>
  <c r="J4168" i="13"/>
  <c r="I4168" i="13"/>
  <c r="K128" i="18" s="1"/>
  <c r="J4160" i="13"/>
  <c r="I4160" i="13"/>
  <c r="K120" i="18" s="1"/>
  <c r="J4152" i="13"/>
  <c r="I4152" i="13"/>
  <c r="K112" i="18" s="1"/>
  <c r="J4144" i="13"/>
  <c r="I4144" i="13"/>
  <c r="K104" i="18" s="1"/>
  <c r="J4136" i="13"/>
  <c r="I4136" i="13"/>
  <c r="K96" i="18" s="1"/>
  <c r="J4128" i="13"/>
  <c r="I4128" i="13"/>
  <c r="K88" i="18" s="1"/>
  <c r="J4120" i="13"/>
  <c r="I4120" i="13"/>
  <c r="K80" i="18" s="1"/>
  <c r="J4112" i="13"/>
  <c r="I4112" i="13"/>
  <c r="K72" i="18" s="1"/>
  <c r="J4104" i="13"/>
  <c r="I4104" i="13"/>
  <c r="K64" i="18" s="1"/>
  <c r="J4096" i="13"/>
  <c r="I4096" i="13"/>
  <c r="K56" i="18" s="1"/>
  <c r="J4088" i="13"/>
  <c r="I4088" i="13"/>
  <c r="K48" i="18" s="1"/>
  <c r="J4080" i="13"/>
  <c r="I4080" i="13"/>
  <c r="K40" i="18" s="1"/>
  <c r="J4072" i="13"/>
  <c r="I4072" i="13"/>
  <c r="K32" i="18" s="1"/>
  <c r="J4064" i="13"/>
  <c r="I4064" i="13"/>
  <c r="K24" i="18" s="1"/>
  <c r="J4056" i="13"/>
  <c r="I4056" i="13"/>
  <c r="K16" i="18" s="1"/>
  <c r="J4048" i="13"/>
  <c r="I4048" i="13"/>
  <c r="K8" i="18" s="1"/>
  <c r="J4040" i="13"/>
  <c r="I4040" i="13"/>
  <c r="J505" i="18" s="1"/>
  <c r="J4032" i="13"/>
  <c r="I4032" i="13"/>
  <c r="J497" i="18" s="1"/>
  <c r="J4024" i="13"/>
  <c r="I4024" i="13"/>
  <c r="J489" i="18" s="1"/>
  <c r="J4016" i="13"/>
  <c r="I4016" i="13"/>
  <c r="J481" i="18" s="1"/>
  <c r="J4008" i="13"/>
  <c r="I4008" i="13"/>
  <c r="J473" i="18" s="1"/>
  <c r="J4000" i="13"/>
  <c r="I4000" i="13"/>
  <c r="J465" i="18" s="1"/>
  <c r="J3992" i="13"/>
  <c r="I3992" i="13"/>
  <c r="J457" i="18" s="1"/>
  <c r="J3984" i="13"/>
  <c r="I3984" i="13"/>
  <c r="J449" i="18" s="1"/>
  <c r="J441" i="18"/>
  <c r="J3976" i="13"/>
  <c r="I3976" i="13"/>
  <c r="J3968" i="13"/>
  <c r="I3968" i="13"/>
  <c r="J433" i="18" s="1"/>
  <c r="J3960" i="13"/>
  <c r="I3960" i="13"/>
  <c r="J425" i="18" s="1"/>
  <c r="J3952" i="13"/>
  <c r="I3952" i="13"/>
  <c r="J417" i="18" s="1"/>
  <c r="J3944" i="13"/>
  <c r="I3944" i="13"/>
  <c r="J409" i="18" s="1"/>
  <c r="J3936" i="13"/>
  <c r="I3936" i="13"/>
  <c r="J401" i="18" s="1"/>
  <c r="J3928" i="13"/>
  <c r="I3928" i="13"/>
  <c r="J393" i="18" s="1"/>
  <c r="J3920" i="13"/>
  <c r="I3920" i="13"/>
  <c r="J385" i="18" s="1"/>
  <c r="J3912" i="13"/>
  <c r="I3912" i="13"/>
  <c r="J377" i="18" s="1"/>
  <c r="J3904" i="13"/>
  <c r="I3904" i="13"/>
  <c r="J369" i="18" s="1"/>
  <c r="J361" i="18"/>
  <c r="J3896" i="13"/>
  <c r="I3896" i="13"/>
  <c r="J3888" i="13"/>
  <c r="I3888" i="13"/>
  <c r="J353" i="18" s="1"/>
  <c r="J3880" i="13"/>
  <c r="I3880" i="13"/>
  <c r="J345" i="18" s="1"/>
  <c r="J3872" i="13"/>
  <c r="I3872" i="13"/>
  <c r="J337" i="18" s="1"/>
  <c r="J3864" i="13"/>
  <c r="I3864" i="13"/>
  <c r="J329" i="18" s="1"/>
  <c r="J3856" i="13"/>
  <c r="I3856" i="13"/>
  <c r="J321" i="18" s="1"/>
  <c r="J3848" i="13"/>
  <c r="I3848" i="13"/>
  <c r="J313" i="18" s="1"/>
  <c r="J3840" i="13"/>
  <c r="I3840" i="13"/>
  <c r="J305" i="18" s="1"/>
  <c r="J3832" i="13"/>
  <c r="I3832" i="13"/>
  <c r="J297" i="18" s="1"/>
  <c r="J3824" i="13"/>
  <c r="I3824" i="13"/>
  <c r="J289" i="18" s="1"/>
  <c r="J3816" i="13"/>
  <c r="I3816" i="13"/>
  <c r="J281" i="18" s="1"/>
  <c r="J3808" i="13"/>
  <c r="I3808" i="13"/>
  <c r="J273" i="18" s="1"/>
  <c r="J3800" i="13"/>
  <c r="I3800" i="13"/>
  <c r="J265" i="18" s="1"/>
  <c r="J3792" i="13"/>
  <c r="I3792" i="13"/>
  <c r="J257" i="18" s="1"/>
  <c r="J3784" i="13"/>
  <c r="I3784" i="13"/>
  <c r="J249" i="18" s="1"/>
  <c r="J3776" i="13"/>
  <c r="I3776" i="13"/>
  <c r="J241" i="18" s="1"/>
  <c r="J3768" i="13"/>
  <c r="I3768" i="13"/>
  <c r="J233" i="18" s="1"/>
  <c r="J3760" i="13"/>
  <c r="I3760" i="13"/>
  <c r="J225" i="18" s="1"/>
  <c r="J3752" i="13"/>
  <c r="I3752" i="13"/>
  <c r="J217" i="18" s="1"/>
  <c r="J3744" i="13"/>
  <c r="I3744" i="13"/>
  <c r="J209" i="18" s="1"/>
  <c r="J3736" i="13"/>
  <c r="I3736" i="13"/>
  <c r="J201" i="18" s="1"/>
  <c r="J3728" i="13"/>
  <c r="I3728" i="13"/>
  <c r="J193" i="18" s="1"/>
  <c r="J3720" i="13"/>
  <c r="I3720" i="13"/>
  <c r="J185" i="18" s="1"/>
  <c r="J3712" i="13"/>
  <c r="I3712" i="13"/>
  <c r="J177" i="18" s="1"/>
  <c r="J3704" i="13"/>
  <c r="I3704" i="13"/>
  <c r="J169" i="18" s="1"/>
  <c r="J3696" i="13"/>
  <c r="I3696" i="13"/>
  <c r="J161" i="18" s="1"/>
  <c r="J3688" i="13"/>
  <c r="I3688" i="13"/>
  <c r="J153" i="18" s="1"/>
  <c r="J3680" i="13"/>
  <c r="I3680" i="13"/>
  <c r="J145" i="18" s="1"/>
  <c r="J3672" i="13"/>
  <c r="I3672" i="13"/>
  <c r="J137" i="18" s="1"/>
  <c r="J3664" i="13"/>
  <c r="I3664" i="13"/>
  <c r="J129" i="18" s="1"/>
  <c r="J3656" i="13"/>
  <c r="I3656" i="13"/>
  <c r="J121" i="18" s="1"/>
  <c r="J3648" i="13"/>
  <c r="I3648" i="13"/>
  <c r="J113" i="18" s="1"/>
  <c r="J3640" i="13"/>
  <c r="I3640" i="13"/>
  <c r="J105" i="18" s="1"/>
  <c r="J3632" i="13"/>
  <c r="I3632" i="13"/>
  <c r="J97" i="18" s="1"/>
  <c r="J3624" i="13"/>
  <c r="I3624" i="13"/>
  <c r="J89" i="18" s="1"/>
  <c r="J3616" i="13"/>
  <c r="I3616" i="13"/>
  <c r="J81" i="18" s="1"/>
  <c r="J3608" i="13"/>
  <c r="I3608" i="13"/>
  <c r="J73" i="18" s="1"/>
  <c r="J3600" i="13"/>
  <c r="I3600" i="13"/>
  <c r="J65" i="18" s="1"/>
  <c r="J3592" i="13"/>
  <c r="I3592" i="13"/>
  <c r="J57" i="18" s="1"/>
  <c r="J3584" i="13"/>
  <c r="I3584" i="13"/>
  <c r="J49" i="18" s="1"/>
  <c r="J3576" i="13"/>
  <c r="I3576" i="13"/>
  <c r="J41" i="18" s="1"/>
  <c r="J3568" i="13"/>
  <c r="I3568" i="13"/>
  <c r="J33" i="18" s="1"/>
  <c r="J3560" i="13"/>
  <c r="I3560" i="13"/>
  <c r="J25" i="18" s="1"/>
  <c r="J3552" i="13"/>
  <c r="I3552" i="13"/>
  <c r="J17" i="18" s="1"/>
  <c r="J3544" i="13"/>
  <c r="I3544" i="13"/>
  <c r="J9" i="18" s="1"/>
  <c r="J3536" i="13"/>
  <c r="I3536" i="13"/>
  <c r="I506" i="18" s="1"/>
  <c r="J3528" i="13"/>
  <c r="I3528" i="13"/>
  <c r="I498" i="18" s="1"/>
  <c r="J3520" i="13"/>
  <c r="I3520" i="13"/>
  <c r="I490" i="18" s="1"/>
  <c r="J3512" i="13"/>
  <c r="I3512" i="13"/>
  <c r="I482" i="18" s="1"/>
  <c r="J3504" i="13"/>
  <c r="I3504" i="13"/>
  <c r="I474" i="18" s="1"/>
  <c r="J3496" i="13"/>
  <c r="I3496" i="13"/>
  <c r="I466" i="18" s="1"/>
  <c r="J3488" i="13"/>
  <c r="I3488" i="13"/>
  <c r="I458" i="18" s="1"/>
  <c r="J3480" i="13"/>
  <c r="I3480" i="13"/>
  <c r="I450" i="18" s="1"/>
  <c r="J3472" i="13"/>
  <c r="I3472" i="13"/>
  <c r="I442" i="18" s="1"/>
  <c r="J3464" i="13"/>
  <c r="I3464" i="13"/>
  <c r="I434" i="18" s="1"/>
  <c r="J3456" i="13"/>
  <c r="I3456" i="13"/>
  <c r="I426" i="18" s="1"/>
  <c r="J3448" i="13"/>
  <c r="I3448" i="13"/>
  <c r="I418" i="18" s="1"/>
  <c r="J3440" i="13"/>
  <c r="I3440" i="13"/>
  <c r="I410" i="18" s="1"/>
  <c r="J3432" i="13"/>
  <c r="I3432" i="13"/>
  <c r="I402" i="18" s="1"/>
  <c r="J3424" i="13"/>
  <c r="I3424" i="13"/>
  <c r="I394" i="18" s="1"/>
  <c r="J3416" i="13"/>
  <c r="I3416" i="13"/>
  <c r="I386" i="18" s="1"/>
  <c r="J3408" i="13"/>
  <c r="I3408" i="13"/>
  <c r="I378" i="18" s="1"/>
  <c r="J3400" i="13"/>
  <c r="I3400" i="13"/>
  <c r="I370" i="18" s="1"/>
  <c r="J3392" i="13"/>
  <c r="I3392" i="13"/>
  <c r="I362" i="18" s="1"/>
  <c r="J3384" i="13"/>
  <c r="I3384" i="13"/>
  <c r="I354" i="18" s="1"/>
  <c r="J3376" i="13"/>
  <c r="I3376" i="13"/>
  <c r="I346" i="18" s="1"/>
  <c r="J3368" i="13"/>
  <c r="I3368" i="13"/>
  <c r="I338" i="18" s="1"/>
  <c r="J3360" i="13"/>
  <c r="I3360" i="13"/>
  <c r="I330" i="18" s="1"/>
  <c r="J3352" i="13"/>
  <c r="I3352" i="13"/>
  <c r="I322" i="18" s="1"/>
  <c r="J3344" i="13"/>
  <c r="I3344" i="13"/>
  <c r="I314" i="18" s="1"/>
  <c r="J3336" i="13"/>
  <c r="I3336" i="13"/>
  <c r="I306" i="18" s="1"/>
  <c r="J3328" i="13"/>
  <c r="I3328" i="13"/>
  <c r="I298" i="18" s="1"/>
  <c r="J3320" i="13"/>
  <c r="I3320" i="13"/>
  <c r="I290" i="18" s="1"/>
  <c r="J3312" i="13"/>
  <c r="I3312" i="13"/>
  <c r="I282" i="18" s="1"/>
  <c r="J3304" i="13"/>
  <c r="I3304" i="13"/>
  <c r="I274" i="18" s="1"/>
  <c r="J3296" i="13"/>
  <c r="I3296" i="13"/>
  <c r="I266" i="18" s="1"/>
  <c r="J3288" i="13"/>
  <c r="I3288" i="13"/>
  <c r="I258" i="18" s="1"/>
  <c r="J3280" i="13"/>
  <c r="I3280" i="13"/>
  <c r="I250" i="18" s="1"/>
  <c r="J3272" i="13"/>
  <c r="I3272" i="13"/>
  <c r="I242" i="18" s="1"/>
  <c r="J3264" i="13"/>
  <c r="I3264" i="13"/>
  <c r="I234" i="18" s="1"/>
  <c r="J3256" i="13"/>
  <c r="I3256" i="13"/>
  <c r="I226" i="18" s="1"/>
  <c r="J3248" i="13"/>
  <c r="I3248" i="13"/>
  <c r="I218" i="18" s="1"/>
  <c r="J3240" i="13"/>
  <c r="I3240" i="13"/>
  <c r="I210" i="18" s="1"/>
  <c r="J3232" i="13"/>
  <c r="I3232" i="13"/>
  <c r="I202" i="18" s="1"/>
  <c r="J3224" i="13"/>
  <c r="I3224" i="13"/>
  <c r="I194" i="18" s="1"/>
  <c r="J3216" i="13"/>
  <c r="I3216" i="13"/>
  <c r="I186" i="18" s="1"/>
  <c r="J3208" i="13"/>
  <c r="I3208" i="13"/>
  <c r="I178" i="18" s="1"/>
  <c r="J3200" i="13"/>
  <c r="I3200" i="13"/>
  <c r="I170" i="18" s="1"/>
  <c r="J3192" i="13"/>
  <c r="I3192" i="13"/>
  <c r="I162" i="18" s="1"/>
  <c r="J3184" i="13"/>
  <c r="I3184" i="13"/>
  <c r="I154" i="18" s="1"/>
  <c r="J3176" i="13"/>
  <c r="I3176" i="13"/>
  <c r="I146" i="18" s="1"/>
  <c r="J3168" i="13"/>
  <c r="I3168" i="13"/>
  <c r="I138" i="18" s="1"/>
  <c r="J3160" i="13"/>
  <c r="I3160" i="13"/>
  <c r="I130" i="18" s="1"/>
  <c r="J3152" i="13"/>
  <c r="I3152" i="13"/>
  <c r="I122" i="18" s="1"/>
  <c r="J3144" i="13"/>
  <c r="I3144" i="13"/>
  <c r="I114" i="18" s="1"/>
  <c r="J3136" i="13"/>
  <c r="I3136" i="13"/>
  <c r="I106" i="18" s="1"/>
  <c r="J3128" i="13"/>
  <c r="I3128" i="13"/>
  <c r="I98" i="18" s="1"/>
  <c r="J3120" i="13"/>
  <c r="I3120" i="13"/>
  <c r="I90" i="18" s="1"/>
  <c r="J3112" i="13"/>
  <c r="I3112" i="13"/>
  <c r="I82" i="18" s="1"/>
  <c r="J3104" i="13"/>
  <c r="I3104" i="13"/>
  <c r="I74" i="18" s="1"/>
  <c r="J3096" i="13"/>
  <c r="I3096" i="13"/>
  <c r="I66" i="18" s="1"/>
  <c r="J3088" i="13"/>
  <c r="I3088" i="13"/>
  <c r="I58" i="18" s="1"/>
  <c r="J3080" i="13"/>
  <c r="I3080" i="13"/>
  <c r="I50" i="18" s="1"/>
  <c r="J3072" i="13"/>
  <c r="I3072" i="13"/>
  <c r="I42" i="18" s="1"/>
  <c r="J3064" i="13"/>
  <c r="I3064" i="13"/>
  <c r="I34" i="18" s="1"/>
  <c r="J3056" i="13"/>
  <c r="I3056" i="13"/>
  <c r="I26" i="18" s="1"/>
  <c r="J3048" i="13"/>
  <c r="I3048" i="13"/>
  <c r="I18" i="18" s="1"/>
  <c r="J3040" i="13"/>
  <c r="I3040" i="13"/>
  <c r="I10" i="18" s="1"/>
  <c r="J3032" i="13"/>
  <c r="I3032" i="13"/>
  <c r="I2" i="18" s="1"/>
  <c r="J3024" i="13"/>
  <c r="I3024" i="13"/>
  <c r="H499" i="18" s="1"/>
  <c r="J3016" i="13"/>
  <c r="I3016" i="13"/>
  <c r="H491" i="18" s="1"/>
  <c r="J3008" i="13"/>
  <c r="I3008" i="13"/>
  <c r="H483" i="18" s="1"/>
  <c r="J3000" i="13"/>
  <c r="I3000" i="13"/>
  <c r="H475" i="18" s="1"/>
  <c r="J2992" i="13"/>
  <c r="I2992" i="13"/>
  <c r="H467" i="18" s="1"/>
  <c r="J2984" i="13"/>
  <c r="I2984" i="13"/>
  <c r="H459" i="18" s="1"/>
  <c r="J2976" i="13"/>
  <c r="I2976" i="13"/>
  <c r="H451" i="18" s="1"/>
  <c r="J2968" i="13"/>
  <c r="I2968" i="13"/>
  <c r="H443" i="18" s="1"/>
  <c r="J2960" i="13"/>
  <c r="I2960" i="13"/>
  <c r="H435" i="18" s="1"/>
  <c r="J2952" i="13"/>
  <c r="I2952" i="13"/>
  <c r="H427" i="18" s="1"/>
  <c r="J2944" i="13"/>
  <c r="I2944" i="13"/>
  <c r="H419" i="18" s="1"/>
  <c r="J2936" i="13"/>
  <c r="I2936" i="13"/>
  <c r="H411" i="18" s="1"/>
  <c r="J2928" i="13"/>
  <c r="I2928" i="13"/>
  <c r="H403" i="18" s="1"/>
  <c r="J2920" i="13"/>
  <c r="I2920" i="13"/>
  <c r="H395" i="18" s="1"/>
  <c r="J2912" i="13"/>
  <c r="I2912" i="13"/>
  <c r="H387" i="18" s="1"/>
  <c r="J2904" i="13"/>
  <c r="I2904" i="13"/>
  <c r="H379" i="18" s="1"/>
  <c r="J2896" i="13"/>
  <c r="I2896" i="13"/>
  <c r="H371" i="18" s="1"/>
  <c r="J2888" i="13"/>
  <c r="I2888" i="13"/>
  <c r="H363" i="18" s="1"/>
  <c r="J2880" i="13"/>
  <c r="I2880" i="13"/>
  <c r="H355" i="18" s="1"/>
  <c r="J2872" i="13"/>
  <c r="I2872" i="13"/>
  <c r="H347" i="18" s="1"/>
  <c r="J2864" i="13"/>
  <c r="I2864" i="13"/>
  <c r="H339" i="18" s="1"/>
  <c r="J2856" i="13"/>
  <c r="I2856" i="13"/>
  <c r="H331" i="18" s="1"/>
  <c r="J2848" i="13"/>
  <c r="I2848" i="13"/>
  <c r="H323" i="18" s="1"/>
  <c r="J2840" i="13"/>
  <c r="I2840" i="13"/>
  <c r="H315" i="18" s="1"/>
  <c r="J2832" i="13"/>
  <c r="I2832" i="13"/>
  <c r="H307" i="18" s="1"/>
  <c r="J2824" i="13"/>
  <c r="I2824" i="13"/>
  <c r="H299" i="18" s="1"/>
  <c r="J2816" i="13"/>
  <c r="I2816" i="13"/>
  <c r="H291" i="18" s="1"/>
  <c r="J2808" i="13"/>
  <c r="I2808" i="13"/>
  <c r="H283" i="18" s="1"/>
  <c r="J2800" i="13"/>
  <c r="I2800" i="13"/>
  <c r="H275" i="18" s="1"/>
  <c r="J2792" i="13"/>
  <c r="I2792" i="13"/>
  <c r="H267" i="18" s="1"/>
  <c r="J2784" i="13"/>
  <c r="I2784" i="13"/>
  <c r="H259" i="18" s="1"/>
  <c r="J2776" i="13"/>
  <c r="I2776" i="13"/>
  <c r="H251" i="18" s="1"/>
  <c r="J2768" i="13"/>
  <c r="I2768" i="13"/>
  <c r="H243" i="18" s="1"/>
  <c r="J2760" i="13"/>
  <c r="I2760" i="13"/>
  <c r="H235" i="18" s="1"/>
  <c r="J2752" i="13"/>
  <c r="I2752" i="13"/>
  <c r="H227" i="18" s="1"/>
  <c r="J2744" i="13"/>
  <c r="I2744" i="13"/>
  <c r="H219" i="18" s="1"/>
  <c r="J2736" i="13"/>
  <c r="I2736" i="13"/>
  <c r="H211" i="18" s="1"/>
  <c r="J2728" i="13"/>
  <c r="I2728" i="13"/>
  <c r="H203" i="18" s="1"/>
  <c r="J2720" i="13"/>
  <c r="I2720" i="13"/>
  <c r="H195" i="18" s="1"/>
  <c r="J2712" i="13"/>
  <c r="I2712" i="13"/>
  <c r="H187" i="18" s="1"/>
  <c r="J2704" i="13"/>
  <c r="I2704" i="13"/>
  <c r="H179" i="18" s="1"/>
  <c r="J2696" i="13"/>
  <c r="I2696" i="13"/>
  <c r="H171" i="18" s="1"/>
  <c r="J2688" i="13"/>
  <c r="I2688" i="13"/>
  <c r="H163" i="18" s="1"/>
  <c r="J2680" i="13"/>
  <c r="I2680" i="13"/>
  <c r="H155" i="18" s="1"/>
  <c r="J2672" i="13"/>
  <c r="I2672" i="13"/>
  <c r="H147" i="18" s="1"/>
  <c r="J2664" i="13"/>
  <c r="I2664" i="13"/>
  <c r="H139" i="18" s="1"/>
  <c r="J2656" i="13"/>
  <c r="I2656" i="13"/>
  <c r="H131" i="18" s="1"/>
  <c r="J2648" i="13"/>
  <c r="I2648" i="13"/>
  <c r="H123" i="18" s="1"/>
  <c r="J2640" i="13"/>
  <c r="I2640" i="13"/>
  <c r="H115" i="18" s="1"/>
  <c r="J2632" i="13"/>
  <c r="I2632" i="13"/>
  <c r="H107" i="18" s="1"/>
  <c r="J2624" i="13"/>
  <c r="I2624" i="13"/>
  <c r="H99" i="18" s="1"/>
  <c r="J2616" i="13"/>
  <c r="I2616" i="13"/>
  <c r="H91" i="18" s="1"/>
  <c r="J2608" i="13"/>
  <c r="I2608" i="13"/>
  <c r="H83" i="18" s="1"/>
  <c r="J2600" i="13"/>
  <c r="I2600" i="13"/>
  <c r="H75" i="18" s="1"/>
  <c r="J2592" i="13"/>
  <c r="I2592" i="13"/>
  <c r="H67" i="18" s="1"/>
  <c r="J2584" i="13"/>
  <c r="I2584" i="13"/>
  <c r="H59" i="18" s="1"/>
  <c r="J2576" i="13"/>
  <c r="I2576" i="13"/>
  <c r="H51" i="18" s="1"/>
  <c r="J2568" i="13"/>
  <c r="I2568" i="13"/>
  <c r="H43" i="18" s="1"/>
  <c r="J2560" i="13"/>
  <c r="I2560" i="13"/>
  <c r="H35" i="18" s="1"/>
  <c r="J2552" i="13"/>
  <c r="I2552" i="13"/>
  <c r="H27" i="18" s="1"/>
  <c r="J2544" i="13"/>
  <c r="I2544" i="13"/>
  <c r="H19" i="18" s="1"/>
  <c r="J2536" i="13"/>
  <c r="I2536" i="13"/>
  <c r="H11" i="18" s="1"/>
  <c r="J2528" i="13"/>
  <c r="I2528" i="13"/>
  <c r="H3" i="18" s="1"/>
  <c r="J2520" i="13"/>
  <c r="I2520" i="13"/>
  <c r="G500" i="18" s="1"/>
  <c r="J2512" i="13"/>
  <c r="I2512" i="13"/>
  <c r="G492" i="18" s="1"/>
  <c r="J2504" i="13"/>
  <c r="I2504" i="13"/>
  <c r="G484" i="18" s="1"/>
  <c r="J2496" i="13"/>
  <c r="I2496" i="13"/>
  <c r="G476" i="18" s="1"/>
  <c r="J2488" i="13"/>
  <c r="I2488" i="13"/>
  <c r="G468" i="18" s="1"/>
  <c r="J2480" i="13"/>
  <c r="I2480" i="13"/>
  <c r="G460" i="18" s="1"/>
  <c r="J2472" i="13"/>
  <c r="I2472" i="13"/>
  <c r="G452" i="18" s="1"/>
  <c r="J2464" i="13"/>
  <c r="I2464" i="13"/>
  <c r="G444" i="18" s="1"/>
  <c r="J2456" i="13"/>
  <c r="I2456" i="13"/>
  <c r="G436" i="18" s="1"/>
  <c r="J2448" i="13"/>
  <c r="I2448" i="13"/>
  <c r="G428" i="18" s="1"/>
  <c r="J2440" i="13"/>
  <c r="I2440" i="13"/>
  <c r="G420" i="18" s="1"/>
  <c r="J2432" i="13"/>
  <c r="I2432" i="13"/>
  <c r="G412" i="18" s="1"/>
  <c r="J2424" i="13"/>
  <c r="I2424" i="13"/>
  <c r="G404" i="18" s="1"/>
  <c r="J2416" i="13"/>
  <c r="I2416" i="13"/>
  <c r="G396" i="18" s="1"/>
  <c r="J2408" i="13"/>
  <c r="I2408" i="13"/>
  <c r="G388" i="18" s="1"/>
  <c r="J2400" i="13"/>
  <c r="I2400" i="13"/>
  <c r="G380" i="18" s="1"/>
  <c r="J2392" i="13"/>
  <c r="I2392" i="13"/>
  <c r="G372" i="18" s="1"/>
  <c r="J2384" i="13"/>
  <c r="I2384" i="13"/>
  <c r="G364" i="18" s="1"/>
  <c r="J2376" i="13"/>
  <c r="I2376" i="13"/>
  <c r="G356" i="18" s="1"/>
  <c r="J2368" i="13"/>
  <c r="I2368" i="13"/>
  <c r="G348" i="18" s="1"/>
  <c r="J2360" i="13"/>
  <c r="I2360" i="13"/>
  <c r="G340" i="18" s="1"/>
  <c r="J2352" i="13"/>
  <c r="I2352" i="13"/>
  <c r="G332" i="18" s="1"/>
  <c r="J2344" i="13"/>
  <c r="I2344" i="13"/>
  <c r="G324" i="18" s="1"/>
  <c r="J2336" i="13"/>
  <c r="I2336" i="13"/>
  <c r="G316" i="18" s="1"/>
  <c r="J2328" i="13"/>
  <c r="I2328" i="13"/>
  <c r="G308" i="18" s="1"/>
  <c r="J2320" i="13"/>
  <c r="I2320" i="13"/>
  <c r="G300" i="18" s="1"/>
  <c r="J2312" i="13"/>
  <c r="I2312" i="13"/>
  <c r="G292" i="18" s="1"/>
  <c r="J2304" i="13"/>
  <c r="I2304" i="13"/>
  <c r="G284" i="18" s="1"/>
  <c r="J2296" i="13"/>
  <c r="I2296" i="13"/>
  <c r="G276" i="18" s="1"/>
  <c r="J2288" i="13"/>
  <c r="I2288" i="13"/>
  <c r="G268" i="18" s="1"/>
  <c r="J2280" i="13"/>
  <c r="I2280" i="13"/>
  <c r="G260" i="18" s="1"/>
  <c r="J2272" i="13"/>
  <c r="I2272" i="13"/>
  <c r="G252" i="18" s="1"/>
  <c r="J2264" i="13"/>
  <c r="I2264" i="13"/>
  <c r="G244" i="18" s="1"/>
  <c r="J2256" i="13"/>
  <c r="I2256" i="13"/>
  <c r="G236" i="18" s="1"/>
  <c r="G228" i="18"/>
  <c r="J2248" i="13"/>
  <c r="I2248" i="13"/>
  <c r="J2240" i="13"/>
  <c r="I2240" i="13"/>
  <c r="G220" i="18" s="1"/>
  <c r="J2232" i="13"/>
  <c r="I2232" i="13"/>
  <c r="G212" i="18" s="1"/>
  <c r="J2224" i="13"/>
  <c r="I2224" i="13"/>
  <c r="G204" i="18" s="1"/>
  <c r="J2216" i="13"/>
  <c r="I2216" i="13"/>
  <c r="G196" i="18" s="1"/>
  <c r="J2208" i="13"/>
  <c r="I2208" i="13"/>
  <c r="G188" i="18" s="1"/>
  <c r="J2200" i="13"/>
  <c r="I2200" i="13"/>
  <c r="G180" i="18" s="1"/>
  <c r="J2192" i="13"/>
  <c r="I2192" i="13"/>
  <c r="G172" i="18" s="1"/>
  <c r="J2184" i="13"/>
  <c r="I2184" i="13"/>
  <c r="G164" i="18" s="1"/>
  <c r="J2176" i="13"/>
  <c r="I2176" i="13"/>
  <c r="G156" i="18" s="1"/>
  <c r="J2168" i="13"/>
  <c r="I2168" i="13"/>
  <c r="G148" i="18" s="1"/>
  <c r="J2160" i="13"/>
  <c r="I2160" i="13"/>
  <c r="G140" i="18" s="1"/>
  <c r="J2152" i="13"/>
  <c r="I2152" i="13"/>
  <c r="G132" i="18" s="1"/>
  <c r="J2144" i="13"/>
  <c r="I2144" i="13"/>
  <c r="G124" i="18" s="1"/>
  <c r="J2136" i="13"/>
  <c r="I2136" i="13"/>
  <c r="G116" i="18" s="1"/>
  <c r="J2128" i="13"/>
  <c r="I2128" i="13"/>
  <c r="G108" i="18" s="1"/>
  <c r="J2120" i="13"/>
  <c r="I2120" i="13"/>
  <c r="G100" i="18" s="1"/>
  <c r="J2112" i="13"/>
  <c r="I2112" i="13"/>
  <c r="G92" i="18" s="1"/>
  <c r="J2104" i="13"/>
  <c r="I2104" i="13"/>
  <c r="G84" i="18" s="1"/>
  <c r="J2096" i="13"/>
  <c r="I2096" i="13"/>
  <c r="G76" i="18" s="1"/>
  <c r="J2088" i="13"/>
  <c r="I2088" i="13"/>
  <c r="G68" i="18" s="1"/>
  <c r="J2080" i="13"/>
  <c r="I2080" i="13"/>
  <c r="G60" i="18" s="1"/>
  <c r="J2072" i="13"/>
  <c r="I2072" i="13"/>
  <c r="G52" i="18" s="1"/>
  <c r="J2064" i="13"/>
  <c r="I2064" i="13"/>
  <c r="G44" i="18" s="1"/>
  <c r="J2056" i="13"/>
  <c r="I2056" i="13"/>
  <c r="G36" i="18" s="1"/>
  <c r="J2048" i="13"/>
  <c r="I2048" i="13"/>
  <c r="G28" i="18" s="1"/>
  <c r="J2040" i="13"/>
  <c r="I2040" i="13"/>
  <c r="G20" i="18" s="1"/>
  <c r="J2032" i="13"/>
  <c r="I2032" i="13"/>
  <c r="G12" i="18" s="1"/>
  <c r="J2024" i="13"/>
  <c r="I2024" i="13"/>
  <c r="G4" i="18" s="1"/>
  <c r="J2016" i="13"/>
  <c r="I2016" i="13"/>
  <c r="F501" i="18" s="1"/>
  <c r="J2008" i="13"/>
  <c r="I2008" i="13"/>
  <c r="F493" i="18" s="1"/>
  <c r="J2000" i="13"/>
  <c r="I2000" i="13"/>
  <c r="F485" i="18" s="1"/>
  <c r="J1992" i="13"/>
  <c r="I1992" i="13"/>
  <c r="F477" i="18" s="1"/>
  <c r="J1984" i="13"/>
  <c r="I1984" i="13"/>
  <c r="F469" i="18" s="1"/>
  <c r="J1976" i="13"/>
  <c r="I1976" i="13"/>
  <c r="F461" i="18" s="1"/>
  <c r="J1968" i="13"/>
  <c r="I1968" i="13"/>
  <c r="F453" i="18" s="1"/>
  <c r="J1960" i="13"/>
  <c r="I1960" i="13"/>
  <c r="F445" i="18" s="1"/>
  <c r="J1952" i="13"/>
  <c r="I1952" i="13"/>
  <c r="F437" i="18" s="1"/>
  <c r="J1944" i="13"/>
  <c r="I1944" i="13"/>
  <c r="F429" i="18" s="1"/>
  <c r="J1936" i="13"/>
  <c r="I1936" i="13"/>
  <c r="F421" i="18" s="1"/>
  <c r="J1928" i="13"/>
  <c r="I1928" i="13"/>
  <c r="F413" i="18" s="1"/>
  <c r="J1920" i="13"/>
  <c r="I1920" i="13"/>
  <c r="F405" i="18" s="1"/>
  <c r="J1912" i="13"/>
  <c r="I1912" i="13"/>
  <c r="F397" i="18" s="1"/>
  <c r="J1904" i="13"/>
  <c r="I1904" i="13"/>
  <c r="F389" i="18" s="1"/>
  <c r="J1896" i="13"/>
  <c r="I1896" i="13"/>
  <c r="F381" i="18" s="1"/>
  <c r="J1888" i="13"/>
  <c r="I1888" i="13"/>
  <c r="F373" i="18" s="1"/>
  <c r="J1880" i="13"/>
  <c r="I1880" i="13"/>
  <c r="F365" i="18" s="1"/>
  <c r="J1872" i="13"/>
  <c r="I1872" i="13"/>
  <c r="F357" i="18" s="1"/>
  <c r="J1864" i="13"/>
  <c r="I1864" i="13"/>
  <c r="F349" i="18" s="1"/>
  <c r="J1856" i="13"/>
  <c r="I1856" i="13"/>
  <c r="F341" i="18" s="1"/>
  <c r="J1848" i="13"/>
  <c r="I1848" i="13"/>
  <c r="F333" i="18" s="1"/>
  <c r="J1840" i="13"/>
  <c r="I1840" i="13"/>
  <c r="F325" i="18" s="1"/>
  <c r="J1832" i="13"/>
  <c r="I1832" i="13"/>
  <c r="F317" i="18" s="1"/>
  <c r="J1824" i="13"/>
  <c r="I1824" i="13"/>
  <c r="F309" i="18" s="1"/>
  <c r="J1816" i="13"/>
  <c r="I1816" i="13"/>
  <c r="F301" i="18" s="1"/>
  <c r="J1808" i="13"/>
  <c r="I1808" i="13"/>
  <c r="F293" i="18" s="1"/>
  <c r="J1800" i="13"/>
  <c r="I1800" i="13"/>
  <c r="F285" i="18" s="1"/>
  <c r="J1792" i="13"/>
  <c r="I1792" i="13"/>
  <c r="F277" i="18" s="1"/>
  <c r="J1784" i="13"/>
  <c r="I1784" i="13"/>
  <c r="F269" i="18" s="1"/>
  <c r="J1776" i="13"/>
  <c r="I1776" i="13"/>
  <c r="F261" i="18" s="1"/>
  <c r="J1768" i="13"/>
  <c r="I1768" i="13"/>
  <c r="F253" i="18" s="1"/>
  <c r="J1760" i="13"/>
  <c r="I1760" i="13"/>
  <c r="F245" i="18" s="1"/>
  <c r="J1752" i="13"/>
  <c r="I1752" i="13"/>
  <c r="F237" i="18" s="1"/>
  <c r="J1744" i="13"/>
  <c r="I1744" i="13"/>
  <c r="F229" i="18" s="1"/>
  <c r="J1736" i="13"/>
  <c r="I1736" i="13"/>
  <c r="F221" i="18" s="1"/>
  <c r="J1728" i="13"/>
  <c r="I1728" i="13"/>
  <c r="F213" i="18" s="1"/>
  <c r="J1720" i="13"/>
  <c r="I1720" i="13"/>
  <c r="F205" i="18" s="1"/>
  <c r="J1712" i="13"/>
  <c r="I1712" i="13"/>
  <c r="F197" i="18" s="1"/>
  <c r="J1704" i="13"/>
  <c r="I1704" i="13"/>
  <c r="F189" i="18" s="1"/>
  <c r="J1696" i="13"/>
  <c r="I1696" i="13"/>
  <c r="F181" i="18" s="1"/>
  <c r="J1688" i="13"/>
  <c r="I1688" i="13"/>
  <c r="F173" i="18" s="1"/>
  <c r="J1680" i="13"/>
  <c r="I1680" i="13"/>
  <c r="F165" i="18" s="1"/>
  <c r="J1672" i="13"/>
  <c r="I1672" i="13"/>
  <c r="F157" i="18" s="1"/>
  <c r="J1664" i="13"/>
  <c r="I1664" i="13"/>
  <c r="F149" i="18" s="1"/>
  <c r="J1656" i="13"/>
  <c r="I1656" i="13"/>
  <c r="F141" i="18" s="1"/>
  <c r="J1648" i="13"/>
  <c r="I1648" i="13"/>
  <c r="F133" i="18" s="1"/>
  <c r="J1640" i="13"/>
  <c r="I1640" i="13"/>
  <c r="F125" i="18" s="1"/>
  <c r="J1632" i="13"/>
  <c r="I1632" i="13"/>
  <c r="F117" i="18" s="1"/>
  <c r="J1624" i="13"/>
  <c r="I1624" i="13"/>
  <c r="F109" i="18" s="1"/>
  <c r="J1616" i="13"/>
  <c r="I1616" i="13"/>
  <c r="F101" i="18" s="1"/>
  <c r="J1608" i="13"/>
  <c r="I1608" i="13"/>
  <c r="F93" i="18" s="1"/>
  <c r="J1600" i="13"/>
  <c r="I1600" i="13"/>
  <c r="F85" i="18" s="1"/>
  <c r="J1592" i="13"/>
  <c r="I1592" i="13"/>
  <c r="F77" i="18" s="1"/>
  <c r="J1584" i="13"/>
  <c r="I1584" i="13"/>
  <c r="F69" i="18" s="1"/>
  <c r="J1576" i="13"/>
  <c r="I1576" i="13"/>
  <c r="F61" i="18" s="1"/>
  <c r="J1568" i="13"/>
  <c r="I1568" i="13"/>
  <c r="F53" i="18" s="1"/>
  <c r="J1560" i="13"/>
  <c r="I1560" i="13"/>
  <c r="F45" i="18" s="1"/>
  <c r="J1552" i="13"/>
  <c r="I1552" i="13"/>
  <c r="F37" i="18" s="1"/>
  <c r="J1544" i="13"/>
  <c r="I1544" i="13"/>
  <c r="F29" i="18" s="1"/>
  <c r="J1536" i="13"/>
  <c r="I1536" i="13"/>
  <c r="F21" i="18" s="1"/>
  <c r="J1528" i="13"/>
  <c r="I1528" i="13"/>
  <c r="F13" i="18" s="1"/>
  <c r="J1520" i="13"/>
  <c r="I1520" i="13"/>
  <c r="F5" i="18" s="1"/>
  <c r="J1512" i="13"/>
  <c r="I1512" i="13"/>
  <c r="E502" i="18" s="1"/>
  <c r="J1504" i="13"/>
  <c r="I1504" i="13"/>
  <c r="E494" i="18" s="1"/>
  <c r="J1496" i="13"/>
  <c r="I1496" i="13"/>
  <c r="E486" i="18" s="1"/>
  <c r="J1488" i="13"/>
  <c r="I1488" i="13"/>
  <c r="E478" i="18" s="1"/>
  <c r="J1480" i="13"/>
  <c r="I1480" i="13"/>
  <c r="E470" i="18" s="1"/>
  <c r="J1472" i="13"/>
  <c r="I1472" i="13"/>
  <c r="E462" i="18" s="1"/>
  <c r="J1464" i="13"/>
  <c r="I1464" i="13"/>
  <c r="E454" i="18" s="1"/>
  <c r="J1456" i="13"/>
  <c r="I1456" i="13"/>
  <c r="E446" i="18" s="1"/>
  <c r="J1448" i="13"/>
  <c r="I1448" i="13"/>
  <c r="E438" i="18" s="1"/>
  <c r="J1440" i="13"/>
  <c r="I1440" i="13"/>
  <c r="E430" i="18" s="1"/>
  <c r="J1432" i="13"/>
  <c r="I1432" i="13"/>
  <c r="E422" i="18" s="1"/>
  <c r="J1424" i="13"/>
  <c r="I1424" i="13"/>
  <c r="E414" i="18" s="1"/>
  <c r="J1416" i="13"/>
  <c r="I1416" i="13"/>
  <c r="E406" i="18" s="1"/>
  <c r="J1408" i="13"/>
  <c r="I1408" i="13"/>
  <c r="E398" i="18" s="1"/>
  <c r="J1400" i="13"/>
  <c r="I1400" i="13"/>
  <c r="E390" i="18" s="1"/>
  <c r="J1392" i="13"/>
  <c r="I1392" i="13"/>
  <c r="E382" i="18" s="1"/>
  <c r="J1384" i="13"/>
  <c r="I1384" i="13"/>
  <c r="E374" i="18" s="1"/>
  <c r="J1376" i="13"/>
  <c r="I1376" i="13"/>
  <c r="E366" i="18" s="1"/>
  <c r="J1368" i="13"/>
  <c r="I1368" i="13"/>
  <c r="E358" i="18" s="1"/>
  <c r="J1360" i="13"/>
  <c r="I1360" i="13"/>
  <c r="E350" i="18" s="1"/>
  <c r="J1352" i="13"/>
  <c r="I1352" i="13"/>
  <c r="E342" i="18" s="1"/>
  <c r="J1344" i="13"/>
  <c r="I1344" i="13"/>
  <c r="E334" i="18" s="1"/>
  <c r="J1336" i="13"/>
  <c r="I1336" i="13"/>
  <c r="E326" i="18" s="1"/>
  <c r="J1328" i="13"/>
  <c r="I1328" i="13"/>
  <c r="E318" i="18" s="1"/>
  <c r="J1320" i="13"/>
  <c r="I1320" i="13"/>
  <c r="E310" i="18" s="1"/>
  <c r="J1312" i="13"/>
  <c r="I1312" i="13"/>
  <c r="E302" i="18" s="1"/>
  <c r="J1304" i="13"/>
  <c r="I1304" i="13"/>
  <c r="E294" i="18" s="1"/>
  <c r="J1296" i="13"/>
  <c r="I1296" i="13"/>
  <c r="E286" i="18" s="1"/>
  <c r="J1288" i="13"/>
  <c r="I1288" i="13"/>
  <c r="E278" i="18" s="1"/>
  <c r="J1280" i="13"/>
  <c r="I1280" i="13"/>
  <c r="E270" i="18" s="1"/>
  <c r="J1272" i="13"/>
  <c r="I1272" i="13"/>
  <c r="E262" i="18" s="1"/>
  <c r="J1264" i="13"/>
  <c r="I1264" i="13"/>
  <c r="E254" i="18" s="1"/>
  <c r="J1256" i="13"/>
  <c r="I1256" i="13"/>
  <c r="E246" i="18" s="1"/>
  <c r="J1248" i="13"/>
  <c r="I1248" i="13"/>
  <c r="E238" i="18" s="1"/>
  <c r="J1240" i="13"/>
  <c r="I1240" i="13"/>
  <c r="E230" i="18" s="1"/>
  <c r="J1232" i="13"/>
  <c r="I1232" i="13"/>
  <c r="E222" i="18" s="1"/>
  <c r="J1224" i="13"/>
  <c r="I1224" i="13"/>
  <c r="E214" i="18" s="1"/>
  <c r="J1216" i="13"/>
  <c r="I1216" i="13"/>
  <c r="E206" i="18" s="1"/>
  <c r="J1208" i="13"/>
  <c r="I1208" i="13"/>
  <c r="E198" i="18" s="1"/>
  <c r="J1200" i="13"/>
  <c r="I1200" i="13"/>
  <c r="E190" i="18" s="1"/>
  <c r="J1192" i="13"/>
  <c r="I1192" i="13"/>
  <c r="E182" i="18" s="1"/>
  <c r="J1184" i="13"/>
  <c r="I1184" i="13"/>
  <c r="E174" i="18" s="1"/>
  <c r="J1176" i="13"/>
  <c r="I1176" i="13"/>
  <c r="E166" i="18" s="1"/>
  <c r="J1168" i="13"/>
  <c r="I1168" i="13"/>
  <c r="E158" i="18" s="1"/>
  <c r="J1160" i="13"/>
  <c r="I1160" i="13"/>
  <c r="E150" i="18" s="1"/>
  <c r="J1152" i="13"/>
  <c r="I1152" i="13"/>
  <c r="E142" i="18" s="1"/>
  <c r="E134" i="18"/>
  <c r="J1144" i="13"/>
  <c r="I1144" i="13"/>
  <c r="J1136" i="13"/>
  <c r="I1136" i="13"/>
  <c r="E126" i="18" s="1"/>
  <c r="J1128" i="13"/>
  <c r="I1128" i="13"/>
  <c r="E118" i="18" s="1"/>
  <c r="J1120" i="13"/>
  <c r="I1120" i="13"/>
  <c r="E110" i="18" s="1"/>
  <c r="J1112" i="13"/>
  <c r="I1112" i="13"/>
  <c r="E102" i="18" s="1"/>
  <c r="J1104" i="13"/>
  <c r="I1104" i="13"/>
  <c r="E94" i="18" s="1"/>
  <c r="J1096" i="13"/>
  <c r="I1096" i="13"/>
  <c r="E86" i="18" s="1"/>
  <c r="J1088" i="13"/>
  <c r="I1088" i="13"/>
  <c r="E78" i="18" s="1"/>
  <c r="J1080" i="13"/>
  <c r="I1080" i="13"/>
  <c r="E70" i="18" s="1"/>
  <c r="J1072" i="13"/>
  <c r="I1072" i="13"/>
  <c r="E62" i="18" s="1"/>
  <c r="J1064" i="13"/>
  <c r="I1064" i="13"/>
  <c r="E54" i="18" s="1"/>
  <c r="J1056" i="13"/>
  <c r="I1056" i="13"/>
  <c r="E46" i="18" s="1"/>
  <c r="J1048" i="13"/>
  <c r="I1048" i="13"/>
  <c r="E38" i="18" s="1"/>
  <c r="J1040" i="13"/>
  <c r="I1040" i="13"/>
  <c r="E30" i="18" s="1"/>
  <c r="J1032" i="13"/>
  <c r="I1032" i="13"/>
  <c r="E22" i="18" s="1"/>
  <c r="J1024" i="13"/>
  <c r="I1024" i="13"/>
  <c r="E14" i="18" s="1"/>
  <c r="J1016" i="13"/>
  <c r="I1016" i="13"/>
  <c r="E6" i="18" s="1"/>
  <c r="J1008" i="13"/>
  <c r="I1008" i="13"/>
  <c r="D503" i="18" s="1"/>
  <c r="J1000" i="13"/>
  <c r="I1000" i="13"/>
  <c r="D495" i="18" s="1"/>
  <c r="J992" i="13"/>
  <c r="I992" i="13"/>
  <c r="D487" i="18" s="1"/>
  <c r="J984" i="13"/>
  <c r="I984" i="13"/>
  <c r="D479" i="18" s="1"/>
  <c r="J976" i="13"/>
  <c r="I976" i="13"/>
  <c r="D471" i="18" s="1"/>
  <c r="J968" i="13"/>
  <c r="I968" i="13"/>
  <c r="D463" i="18" s="1"/>
  <c r="J960" i="13"/>
  <c r="I960" i="13"/>
  <c r="D455" i="18" s="1"/>
  <c r="J952" i="13"/>
  <c r="I952" i="13"/>
  <c r="D447" i="18" s="1"/>
  <c r="J944" i="13"/>
  <c r="I944" i="13"/>
  <c r="D439" i="18" s="1"/>
  <c r="J936" i="13"/>
  <c r="I936" i="13"/>
  <c r="D431" i="18" s="1"/>
  <c r="D423" i="18"/>
  <c r="J928" i="13"/>
  <c r="I928" i="13"/>
  <c r="J920" i="13"/>
  <c r="I920" i="13"/>
  <c r="D415" i="18" s="1"/>
  <c r="J912" i="13"/>
  <c r="I912" i="13"/>
  <c r="D407" i="18" s="1"/>
  <c r="J904" i="13"/>
  <c r="I904" i="13"/>
  <c r="D399" i="18" s="1"/>
  <c r="J896" i="13"/>
  <c r="I896" i="13"/>
  <c r="D391" i="18" s="1"/>
  <c r="J888" i="13"/>
  <c r="I888" i="13"/>
  <c r="D383" i="18" s="1"/>
  <c r="J880" i="13"/>
  <c r="I880" i="13"/>
  <c r="D375" i="18" s="1"/>
  <c r="J872" i="13"/>
  <c r="I872" i="13"/>
  <c r="D367" i="18" s="1"/>
  <c r="J864" i="13"/>
  <c r="I864" i="13"/>
  <c r="D359" i="18" s="1"/>
  <c r="J856" i="13"/>
  <c r="I856" i="13"/>
  <c r="D351" i="18" s="1"/>
  <c r="J848" i="13"/>
  <c r="I848" i="13"/>
  <c r="D343" i="18" s="1"/>
  <c r="J840" i="13"/>
  <c r="I840" i="13"/>
  <c r="D335" i="18" s="1"/>
  <c r="J832" i="13"/>
  <c r="I832" i="13"/>
  <c r="D327" i="18" s="1"/>
  <c r="J824" i="13"/>
  <c r="I824" i="13"/>
  <c r="D319" i="18" s="1"/>
  <c r="J816" i="13"/>
  <c r="I816" i="13"/>
  <c r="D311" i="18" s="1"/>
  <c r="J808" i="13"/>
  <c r="I808" i="13"/>
  <c r="D303" i="18" s="1"/>
  <c r="J800" i="13"/>
  <c r="I800" i="13"/>
  <c r="D295" i="18" s="1"/>
  <c r="J792" i="13"/>
  <c r="I792" i="13"/>
  <c r="D287" i="18" s="1"/>
  <c r="J784" i="13"/>
  <c r="I784" i="13"/>
  <c r="D279" i="18" s="1"/>
  <c r="J776" i="13"/>
  <c r="I776" i="13"/>
  <c r="D271" i="18" s="1"/>
  <c r="J768" i="13"/>
  <c r="I768" i="13"/>
  <c r="D263" i="18" s="1"/>
  <c r="J760" i="13"/>
  <c r="I760" i="13"/>
  <c r="D255" i="18" s="1"/>
  <c r="J752" i="13"/>
  <c r="I752" i="13"/>
  <c r="D247" i="18" s="1"/>
  <c r="J744" i="13"/>
  <c r="I744" i="13"/>
  <c r="D239" i="18" s="1"/>
  <c r="J736" i="13"/>
  <c r="I736" i="13"/>
  <c r="D231" i="18" s="1"/>
  <c r="J728" i="13"/>
  <c r="I728" i="13"/>
  <c r="D223" i="18" s="1"/>
  <c r="J720" i="13"/>
  <c r="I720" i="13"/>
  <c r="D215" i="18" s="1"/>
  <c r="J712" i="13"/>
  <c r="I712" i="13"/>
  <c r="D207" i="18" s="1"/>
  <c r="J704" i="13"/>
  <c r="I704" i="13"/>
  <c r="D199" i="18" s="1"/>
  <c r="J696" i="13"/>
  <c r="I696" i="13"/>
  <c r="D191" i="18" s="1"/>
  <c r="J688" i="13"/>
  <c r="I688" i="13"/>
  <c r="D183" i="18" s="1"/>
  <c r="J680" i="13"/>
  <c r="I680" i="13"/>
  <c r="D175" i="18" s="1"/>
  <c r="J672" i="13"/>
  <c r="I672" i="13"/>
  <c r="D167" i="18" s="1"/>
  <c r="J664" i="13"/>
  <c r="I664" i="13"/>
  <c r="D159" i="18" s="1"/>
  <c r="J656" i="13"/>
  <c r="I656" i="13"/>
  <c r="D151" i="18" s="1"/>
  <c r="J648" i="13"/>
  <c r="I648" i="13"/>
  <c r="D143" i="18" s="1"/>
  <c r="J640" i="13"/>
  <c r="I640" i="13"/>
  <c r="D135" i="18" s="1"/>
  <c r="J632" i="13"/>
  <c r="I632" i="13"/>
  <c r="D127" i="18" s="1"/>
  <c r="J624" i="13"/>
  <c r="I624" i="13"/>
  <c r="D119" i="18" s="1"/>
  <c r="J616" i="13"/>
  <c r="I616" i="13"/>
  <c r="D111" i="18" s="1"/>
  <c r="J608" i="13"/>
  <c r="I608" i="13"/>
  <c r="D103" i="18" s="1"/>
  <c r="J600" i="13"/>
  <c r="I600" i="13"/>
  <c r="D95" i="18" s="1"/>
  <c r="J592" i="13"/>
  <c r="I592" i="13"/>
  <c r="D87" i="18" s="1"/>
  <c r="J584" i="13"/>
  <c r="I584" i="13"/>
  <c r="D79" i="18" s="1"/>
  <c r="J576" i="13"/>
  <c r="I576" i="13"/>
  <c r="D71" i="18" s="1"/>
  <c r="J568" i="13"/>
  <c r="I568" i="13"/>
  <c r="D63" i="18" s="1"/>
  <c r="J560" i="13"/>
  <c r="I560" i="13"/>
  <c r="D55" i="18" s="1"/>
  <c r="J552" i="13"/>
  <c r="I552" i="13"/>
  <c r="D47" i="18" s="1"/>
  <c r="J544" i="13"/>
  <c r="I544" i="13"/>
  <c r="D39" i="18" s="1"/>
  <c r="J536" i="13"/>
  <c r="I536" i="13"/>
  <c r="D31" i="18" s="1"/>
  <c r="J528" i="13"/>
  <c r="I528" i="13"/>
  <c r="D23" i="18" s="1"/>
  <c r="J520" i="13"/>
  <c r="I520" i="13"/>
  <c r="D15" i="18" s="1"/>
  <c r="J512" i="13"/>
  <c r="I512" i="13"/>
  <c r="D7" i="18" s="1"/>
  <c r="J504" i="13"/>
  <c r="I504" i="13"/>
  <c r="J496" i="13"/>
  <c r="I496" i="13"/>
  <c r="J488" i="13"/>
  <c r="I488" i="13"/>
  <c r="J480" i="13"/>
  <c r="I480" i="13"/>
  <c r="J472" i="13"/>
  <c r="I472" i="13"/>
  <c r="J464" i="13"/>
  <c r="I464" i="13"/>
  <c r="J456" i="13"/>
  <c r="I456" i="13"/>
  <c r="J448" i="13"/>
  <c r="I448" i="13"/>
  <c r="J440" i="13"/>
  <c r="I440" i="13"/>
  <c r="J432" i="13"/>
  <c r="I432" i="13"/>
  <c r="J424" i="13"/>
  <c r="I424" i="13"/>
  <c r="J416" i="13"/>
  <c r="I416" i="13"/>
  <c r="J408" i="13"/>
  <c r="I408" i="13"/>
  <c r="J400" i="13"/>
  <c r="I400" i="13"/>
  <c r="J392" i="13"/>
  <c r="I392" i="13"/>
  <c r="J384" i="13"/>
  <c r="I384" i="13"/>
  <c r="J376" i="13"/>
  <c r="I376" i="13"/>
  <c r="J368" i="13"/>
  <c r="I368" i="13"/>
  <c r="J360" i="13"/>
  <c r="I360" i="13"/>
  <c r="J352" i="13"/>
  <c r="I352" i="13"/>
  <c r="J344" i="13"/>
  <c r="I344" i="13"/>
  <c r="J336" i="13"/>
  <c r="I336" i="13"/>
  <c r="J328" i="13"/>
  <c r="I328" i="13"/>
  <c r="J320" i="13"/>
  <c r="I320" i="13"/>
  <c r="J312" i="13"/>
  <c r="I312" i="13"/>
  <c r="J304" i="13"/>
  <c r="I304" i="13"/>
  <c r="J296" i="13"/>
  <c r="I296" i="13"/>
  <c r="J288" i="13"/>
  <c r="I288" i="13"/>
  <c r="J280" i="13"/>
  <c r="I280" i="13"/>
  <c r="J272" i="13"/>
  <c r="I272" i="13"/>
  <c r="J264" i="13"/>
  <c r="I264" i="13"/>
  <c r="J256" i="13"/>
  <c r="I256" i="13"/>
  <c r="J248" i="13"/>
  <c r="I248" i="13"/>
  <c r="J240" i="13"/>
  <c r="I240" i="13"/>
  <c r="J232" i="13"/>
  <c r="I232" i="13"/>
  <c r="J224" i="13"/>
  <c r="I224" i="13"/>
  <c r="J216" i="13"/>
  <c r="I216" i="13"/>
  <c r="J208" i="13"/>
  <c r="I208" i="13"/>
  <c r="J200" i="13"/>
  <c r="I200" i="13"/>
  <c r="J192" i="13"/>
  <c r="I192" i="13"/>
  <c r="J184" i="13"/>
  <c r="I184" i="13"/>
  <c r="J176" i="13"/>
  <c r="I176" i="13"/>
  <c r="J168" i="13"/>
  <c r="I168" i="13"/>
  <c r="J160" i="13"/>
  <c r="I160" i="13"/>
  <c r="J152" i="13"/>
  <c r="I152" i="13"/>
  <c r="J144" i="13"/>
  <c r="I144" i="13"/>
  <c r="J136" i="13"/>
  <c r="I136" i="13"/>
  <c r="J128" i="13"/>
  <c r="I128" i="13"/>
  <c r="J120" i="13"/>
  <c r="I120" i="13"/>
  <c r="J112" i="13"/>
  <c r="I112" i="13"/>
  <c r="J104" i="13"/>
  <c r="I104" i="13"/>
  <c r="J96" i="13"/>
  <c r="I96" i="13"/>
  <c r="J88" i="13"/>
  <c r="I88" i="13"/>
  <c r="J80" i="13"/>
  <c r="I80" i="13"/>
  <c r="J72" i="13"/>
  <c r="I72" i="13"/>
  <c r="J64" i="13"/>
  <c r="I64" i="13"/>
  <c r="J56" i="13"/>
  <c r="I56" i="13"/>
  <c r="J48" i="13"/>
  <c r="I48" i="13"/>
  <c r="J40" i="13"/>
  <c r="I40" i="13"/>
  <c r="J32" i="13"/>
  <c r="I32" i="13"/>
  <c r="J24" i="13"/>
  <c r="I24" i="13"/>
  <c r="J16" i="13"/>
  <c r="I16" i="13"/>
  <c r="J8" i="13"/>
  <c r="I8" i="13"/>
  <c r="J8207" i="13"/>
  <c r="I8207" i="13"/>
  <c r="S127" i="18" s="1"/>
  <c r="J8199" i="13"/>
  <c r="I8199" i="13"/>
  <c r="S119" i="18" s="1"/>
  <c r="J8191" i="13"/>
  <c r="I8191" i="13"/>
  <c r="S111" i="18" s="1"/>
  <c r="J8183" i="13"/>
  <c r="I8183" i="13"/>
  <c r="S103" i="18" s="1"/>
  <c r="J8175" i="13"/>
  <c r="I8175" i="13"/>
  <c r="S95" i="18" s="1"/>
  <c r="J8167" i="13"/>
  <c r="I8167" i="13"/>
  <c r="S87" i="18" s="1"/>
  <c r="J8159" i="13"/>
  <c r="I8159" i="13"/>
  <c r="S79" i="18" s="1"/>
  <c r="J8151" i="13"/>
  <c r="I8151" i="13"/>
  <c r="S71" i="18" s="1"/>
  <c r="J8143" i="13"/>
  <c r="I8143" i="13"/>
  <c r="S63" i="18" s="1"/>
  <c r="J8135" i="13"/>
  <c r="I8135" i="13"/>
  <c r="S55" i="18" s="1"/>
  <c r="J8127" i="13"/>
  <c r="I8127" i="13"/>
  <c r="S47" i="18" s="1"/>
  <c r="J8119" i="13"/>
  <c r="I8119" i="13"/>
  <c r="S39" i="18" s="1"/>
  <c r="J8111" i="13"/>
  <c r="I8111" i="13"/>
  <c r="S31" i="18" s="1"/>
  <c r="J8103" i="13"/>
  <c r="I8103" i="13"/>
  <c r="S23" i="18" s="1"/>
  <c r="J8095" i="13"/>
  <c r="I8095" i="13"/>
  <c r="S15" i="18" s="1"/>
  <c r="J8087" i="13"/>
  <c r="I8087" i="13"/>
  <c r="S7" i="18" s="1"/>
  <c r="J8079" i="13"/>
  <c r="I8079" i="13"/>
  <c r="J8071" i="13"/>
  <c r="I8071" i="13"/>
  <c r="J8063" i="13"/>
  <c r="I8063" i="13"/>
  <c r="J8055" i="13"/>
  <c r="I8055" i="13"/>
  <c r="J8047" i="13"/>
  <c r="I8047" i="13"/>
  <c r="J8039" i="13"/>
  <c r="I8039" i="13"/>
  <c r="J8031" i="13"/>
  <c r="I8031" i="13"/>
  <c r="J8023" i="13"/>
  <c r="I8023" i="13"/>
  <c r="J8015" i="13"/>
  <c r="I8015" i="13"/>
  <c r="J8007" i="13"/>
  <c r="I8007" i="13"/>
  <c r="J7999" i="13"/>
  <c r="I7999" i="13"/>
  <c r="J7991" i="13"/>
  <c r="I7991" i="13"/>
  <c r="J7983" i="13"/>
  <c r="I7983" i="13"/>
  <c r="J7975" i="13"/>
  <c r="I7975" i="13"/>
  <c r="J7967" i="13"/>
  <c r="I7967" i="13"/>
  <c r="J7959" i="13"/>
  <c r="I7959" i="13"/>
  <c r="J7951" i="13"/>
  <c r="I7951" i="13"/>
  <c r="J7943" i="13"/>
  <c r="I7943" i="13"/>
  <c r="J7935" i="13"/>
  <c r="I7935" i="13"/>
  <c r="J7927" i="13"/>
  <c r="I7927" i="13"/>
  <c r="J7919" i="13"/>
  <c r="I7919" i="13"/>
  <c r="J7911" i="13"/>
  <c r="I7911" i="13"/>
  <c r="J7903" i="13"/>
  <c r="I7903" i="13"/>
  <c r="J7895" i="13"/>
  <c r="I7895" i="13"/>
  <c r="J7887" i="13"/>
  <c r="I7887" i="13"/>
  <c r="J7879" i="13"/>
  <c r="I7879" i="13"/>
  <c r="J7871" i="13"/>
  <c r="I7871" i="13"/>
  <c r="J7863" i="13"/>
  <c r="I7863" i="13"/>
  <c r="J7855" i="13"/>
  <c r="I7855" i="13"/>
  <c r="J7847" i="13"/>
  <c r="I7847" i="13"/>
  <c r="J7839" i="13"/>
  <c r="I7839" i="13"/>
  <c r="J7831" i="13"/>
  <c r="I7831" i="13"/>
  <c r="J7823" i="13"/>
  <c r="I7823" i="13"/>
  <c r="J7815" i="13"/>
  <c r="I7815" i="13"/>
  <c r="J7807" i="13"/>
  <c r="I7807" i="13"/>
  <c r="J7799" i="13"/>
  <c r="I7799" i="13"/>
  <c r="J7791" i="13"/>
  <c r="I7791" i="13"/>
  <c r="J7783" i="13"/>
  <c r="I7783" i="13"/>
  <c r="J7775" i="13"/>
  <c r="I7775" i="13"/>
  <c r="J7767" i="13"/>
  <c r="I7767" i="13"/>
  <c r="J7759" i="13"/>
  <c r="I7759" i="13"/>
  <c r="J7751" i="13"/>
  <c r="I7751" i="13"/>
  <c r="J7743" i="13"/>
  <c r="I7743" i="13"/>
  <c r="J7735" i="13"/>
  <c r="I7735" i="13"/>
  <c r="J7727" i="13"/>
  <c r="I7727" i="13"/>
  <c r="J7719" i="13"/>
  <c r="I7719" i="13"/>
  <c r="J7711" i="13"/>
  <c r="I7711" i="13"/>
  <c r="J7703" i="13"/>
  <c r="I7703" i="13"/>
  <c r="J7695" i="13"/>
  <c r="I7695" i="13"/>
  <c r="J7687" i="13"/>
  <c r="I7687" i="13"/>
  <c r="J7679" i="13"/>
  <c r="I7679" i="13"/>
  <c r="J7671" i="13"/>
  <c r="I7671" i="13"/>
  <c r="J7663" i="13"/>
  <c r="I7663" i="13"/>
  <c r="J7655" i="13"/>
  <c r="I7655" i="13"/>
  <c r="J7647" i="13"/>
  <c r="I7647" i="13"/>
  <c r="J7639" i="13"/>
  <c r="I7639" i="13"/>
  <c r="J7631" i="13"/>
  <c r="I7631" i="13"/>
  <c r="J7623" i="13"/>
  <c r="I7623" i="13"/>
  <c r="J7615" i="13"/>
  <c r="I7615" i="13"/>
  <c r="J7607" i="13"/>
  <c r="I7607" i="13"/>
  <c r="J7599" i="13"/>
  <c r="I7599" i="13"/>
  <c r="J7591" i="13"/>
  <c r="I7591" i="13"/>
  <c r="J7583" i="13"/>
  <c r="I7583" i="13"/>
  <c r="J7575" i="13"/>
  <c r="I7575" i="13"/>
  <c r="J7567" i="13"/>
  <c r="I7567" i="13"/>
  <c r="J7559" i="13"/>
  <c r="I7559" i="13"/>
  <c r="J7551" i="13"/>
  <c r="I7551" i="13"/>
  <c r="J7543" i="13"/>
  <c r="I7543" i="13"/>
  <c r="J7535" i="13"/>
  <c r="I7535" i="13"/>
  <c r="J7527" i="13"/>
  <c r="I7527" i="13"/>
  <c r="J7519" i="13"/>
  <c r="I7519" i="13"/>
  <c r="J7511" i="13"/>
  <c r="I7511" i="13"/>
  <c r="J7503" i="13"/>
  <c r="I7503" i="13"/>
  <c r="J7495" i="13"/>
  <c r="I7495" i="13"/>
  <c r="J7487" i="13"/>
  <c r="I7487" i="13"/>
  <c r="J7479" i="13"/>
  <c r="I7479" i="13"/>
  <c r="J7471" i="13"/>
  <c r="I7471" i="13"/>
  <c r="J7463" i="13"/>
  <c r="I7463" i="13"/>
  <c r="J7455" i="13"/>
  <c r="I7455" i="13"/>
  <c r="J7447" i="13"/>
  <c r="I7447" i="13"/>
  <c r="J7439" i="13"/>
  <c r="I7439" i="13"/>
  <c r="J7431" i="13"/>
  <c r="I7431" i="13"/>
  <c r="J7423" i="13"/>
  <c r="I7423" i="13"/>
  <c r="J7415" i="13"/>
  <c r="I7415" i="13"/>
  <c r="J7407" i="13"/>
  <c r="I7407" i="13"/>
  <c r="J7399" i="13"/>
  <c r="I7399" i="13"/>
  <c r="J7391" i="13"/>
  <c r="I7391" i="13"/>
  <c r="J7383" i="13"/>
  <c r="I7383" i="13"/>
  <c r="J7375" i="13"/>
  <c r="I7375" i="13"/>
  <c r="J7367" i="13"/>
  <c r="I7367" i="13"/>
  <c r="J7359" i="13"/>
  <c r="I7359" i="13"/>
  <c r="J7351" i="13"/>
  <c r="I7351" i="13"/>
  <c r="J7343" i="13"/>
  <c r="I7343" i="13"/>
  <c r="J7335" i="13"/>
  <c r="I7335" i="13"/>
  <c r="J7327" i="13"/>
  <c r="I7327" i="13"/>
  <c r="J7319" i="13"/>
  <c r="I7319" i="13"/>
  <c r="J7311" i="13"/>
  <c r="I7311" i="13"/>
  <c r="J7303" i="13"/>
  <c r="I7303" i="13"/>
  <c r="J7295" i="13"/>
  <c r="I7295" i="13"/>
  <c r="J7287" i="13"/>
  <c r="I7287" i="13"/>
  <c r="J7279" i="13"/>
  <c r="I7279" i="13"/>
  <c r="J7271" i="13"/>
  <c r="I7271" i="13"/>
  <c r="J7263" i="13"/>
  <c r="I7263" i="13"/>
  <c r="J7255" i="13"/>
  <c r="I7255" i="13"/>
  <c r="J7247" i="13"/>
  <c r="I7247" i="13"/>
  <c r="J7239" i="13"/>
  <c r="I7239" i="13"/>
  <c r="J7231" i="13"/>
  <c r="I7231" i="13"/>
  <c r="J7223" i="13"/>
  <c r="I7223" i="13"/>
  <c r="J7215" i="13"/>
  <c r="I7215" i="13"/>
  <c r="J7207" i="13"/>
  <c r="I7207" i="13"/>
  <c r="J7199" i="13"/>
  <c r="I7199" i="13"/>
  <c r="J7191" i="13"/>
  <c r="I7191" i="13"/>
  <c r="J7183" i="13"/>
  <c r="I7183" i="13"/>
  <c r="J7175" i="13"/>
  <c r="I7175" i="13"/>
  <c r="J7167" i="13"/>
  <c r="I7167" i="13"/>
  <c r="J7159" i="13"/>
  <c r="I7159" i="13"/>
  <c r="J7151" i="13"/>
  <c r="I7151" i="13"/>
  <c r="J7143" i="13"/>
  <c r="I7143" i="13"/>
  <c r="J7135" i="13"/>
  <c r="I7135" i="13"/>
  <c r="J7127" i="13"/>
  <c r="I7127" i="13"/>
  <c r="J7119" i="13"/>
  <c r="I7119" i="13"/>
  <c r="J7111" i="13"/>
  <c r="I7111" i="13"/>
  <c r="J7103" i="13"/>
  <c r="I7103" i="13"/>
  <c r="J7095" i="13"/>
  <c r="I7095" i="13"/>
  <c r="J7087" i="13"/>
  <c r="I7087" i="13"/>
  <c r="J7079" i="13"/>
  <c r="I7079" i="13"/>
  <c r="J7071" i="13"/>
  <c r="I7071" i="13"/>
  <c r="J7063" i="13"/>
  <c r="I7063" i="13"/>
  <c r="J7055" i="13"/>
  <c r="I7055" i="13"/>
  <c r="J7047" i="13"/>
  <c r="I7047" i="13"/>
  <c r="J7039" i="13"/>
  <c r="I7039" i="13"/>
  <c r="J7031" i="13"/>
  <c r="I7031" i="13"/>
  <c r="J7023" i="13"/>
  <c r="I7023" i="13"/>
  <c r="J7015" i="13"/>
  <c r="I7015" i="13"/>
  <c r="J7007" i="13"/>
  <c r="I7007" i="13"/>
  <c r="J6999" i="13"/>
  <c r="I6999" i="13"/>
  <c r="J6991" i="13"/>
  <c r="I6991" i="13"/>
  <c r="J6983" i="13"/>
  <c r="I6983" i="13"/>
  <c r="J6975" i="13"/>
  <c r="I6975" i="13"/>
  <c r="J6967" i="13"/>
  <c r="I6967" i="13"/>
  <c r="J6959" i="13"/>
  <c r="I6959" i="13"/>
  <c r="J6951" i="13"/>
  <c r="I6951" i="13"/>
  <c r="J6943" i="13"/>
  <c r="I6943" i="13"/>
  <c r="J6935" i="13"/>
  <c r="I6935" i="13"/>
  <c r="J6927" i="13"/>
  <c r="I6927" i="13"/>
  <c r="J6919" i="13"/>
  <c r="I6919" i="13"/>
  <c r="J6911" i="13"/>
  <c r="I6911" i="13"/>
  <c r="J6903" i="13"/>
  <c r="I6903" i="13"/>
  <c r="J6895" i="13"/>
  <c r="I6895" i="13"/>
  <c r="J6887" i="13"/>
  <c r="I6887" i="13"/>
  <c r="J6879" i="13"/>
  <c r="I6879" i="13"/>
  <c r="J6871" i="13"/>
  <c r="I6871" i="13"/>
  <c r="J6863" i="13"/>
  <c r="I6863" i="13"/>
  <c r="J6855" i="13"/>
  <c r="I6855" i="13"/>
  <c r="J6847" i="13"/>
  <c r="I6847" i="13"/>
  <c r="J6839" i="13"/>
  <c r="I6839" i="13"/>
  <c r="J6831" i="13"/>
  <c r="I6831" i="13"/>
  <c r="J6823" i="13"/>
  <c r="I6823" i="13"/>
  <c r="J6815" i="13"/>
  <c r="I6815" i="13"/>
  <c r="J6807" i="13"/>
  <c r="I6807" i="13"/>
  <c r="J6799" i="13"/>
  <c r="I6799" i="13"/>
  <c r="J6791" i="13"/>
  <c r="I6791" i="13"/>
  <c r="J6783" i="13"/>
  <c r="I6783" i="13"/>
  <c r="J6775" i="13"/>
  <c r="I6775" i="13"/>
  <c r="J6767" i="13"/>
  <c r="I6767" i="13"/>
  <c r="J6759" i="13"/>
  <c r="I6759" i="13"/>
  <c r="J6751" i="13"/>
  <c r="I6751" i="13"/>
  <c r="J6743" i="13"/>
  <c r="I6743" i="13"/>
  <c r="J6735" i="13"/>
  <c r="I6735" i="13"/>
  <c r="J6727" i="13"/>
  <c r="I6727" i="13"/>
  <c r="J6719" i="13"/>
  <c r="I6719" i="13"/>
  <c r="J6711" i="13"/>
  <c r="I6711" i="13"/>
  <c r="J6703" i="13"/>
  <c r="I6703" i="13"/>
  <c r="J6695" i="13"/>
  <c r="I6695" i="13"/>
  <c r="J6687" i="13"/>
  <c r="I6687" i="13"/>
  <c r="J6679" i="13"/>
  <c r="I6679" i="13"/>
  <c r="J6671" i="13"/>
  <c r="I6671" i="13"/>
  <c r="J6663" i="13"/>
  <c r="I6663" i="13"/>
  <c r="J6655" i="13"/>
  <c r="I6655" i="13"/>
  <c r="J6647" i="13"/>
  <c r="I6647" i="13"/>
  <c r="J6639" i="13"/>
  <c r="I6639" i="13"/>
  <c r="J6631" i="13"/>
  <c r="I6631" i="13"/>
  <c r="J6623" i="13"/>
  <c r="I6623" i="13"/>
  <c r="J6615" i="13"/>
  <c r="I6615" i="13"/>
  <c r="J6607" i="13"/>
  <c r="I6607" i="13"/>
  <c r="J6599" i="13"/>
  <c r="I6599" i="13"/>
  <c r="J6591" i="13"/>
  <c r="I6591" i="13"/>
  <c r="J6583" i="13"/>
  <c r="I6583" i="13"/>
  <c r="J6575" i="13"/>
  <c r="I6575" i="13"/>
  <c r="J6567" i="13"/>
  <c r="I6567" i="13"/>
  <c r="J6559" i="13"/>
  <c r="I6559" i="13"/>
  <c r="O499" i="18" s="1"/>
  <c r="J6551" i="13"/>
  <c r="I6551" i="13"/>
  <c r="O491" i="18" s="1"/>
  <c r="J6543" i="13"/>
  <c r="I6543" i="13"/>
  <c r="O483" i="18" s="1"/>
  <c r="J6535" i="13"/>
  <c r="I6535" i="13"/>
  <c r="O475" i="18" s="1"/>
  <c r="J6527" i="13"/>
  <c r="I6527" i="13"/>
  <c r="O467" i="18" s="1"/>
  <c r="J6519" i="13"/>
  <c r="I6519" i="13"/>
  <c r="O459" i="18" s="1"/>
  <c r="J6511" i="13"/>
  <c r="I6511" i="13"/>
  <c r="O451" i="18" s="1"/>
  <c r="J6503" i="13"/>
  <c r="I6503" i="13"/>
  <c r="O443" i="18" s="1"/>
  <c r="J6495" i="13"/>
  <c r="I6495" i="13"/>
  <c r="O435" i="18" s="1"/>
  <c r="J6487" i="13"/>
  <c r="I6487" i="13"/>
  <c r="O427" i="18" s="1"/>
  <c r="J6479" i="13"/>
  <c r="I6479" i="13"/>
  <c r="O419" i="18" s="1"/>
  <c r="J6471" i="13"/>
  <c r="I6471" i="13"/>
  <c r="O411" i="18" s="1"/>
  <c r="J6463" i="13"/>
  <c r="I6463" i="13"/>
  <c r="O403" i="18" s="1"/>
  <c r="J6455" i="13"/>
  <c r="I6455" i="13"/>
  <c r="O395" i="18" s="1"/>
  <c r="J6447" i="13"/>
  <c r="I6447" i="13"/>
  <c r="O387" i="18" s="1"/>
  <c r="J6439" i="13"/>
  <c r="I6439" i="13"/>
  <c r="O379" i="18" s="1"/>
  <c r="J6431" i="13"/>
  <c r="I6431" i="13"/>
  <c r="O371" i="18" s="1"/>
  <c r="J6423" i="13"/>
  <c r="I6423" i="13"/>
  <c r="O363" i="18" s="1"/>
  <c r="J6415" i="13"/>
  <c r="I6415" i="13"/>
  <c r="O355" i="18" s="1"/>
  <c r="J6407" i="13"/>
  <c r="I6407" i="13"/>
  <c r="O347" i="18" s="1"/>
  <c r="J6399" i="13"/>
  <c r="I6399" i="13"/>
  <c r="O339" i="18" s="1"/>
  <c r="J6391" i="13"/>
  <c r="I6391" i="13"/>
  <c r="O331" i="18" s="1"/>
  <c r="J6383" i="13"/>
  <c r="I6383" i="13"/>
  <c r="O323" i="18" s="1"/>
  <c r="J6375" i="13"/>
  <c r="I6375" i="13"/>
  <c r="O315" i="18" s="1"/>
  <c r="J6367" i="13"/>
  <c r="I6367" i="13"/>
  <c r="O307" i="18" s="1"/>
  <c r="J6359" i="13"/>
  <c r="I6359" i="13"/>
  <c r="O299" i="18" s="1"/>
  <c r="J6351" i="13"/>
  <c r="I6351" i="13"/>
  <c r="O291" i="18" s="1"/>
  <c r="J6343" i="13"/>
  <c r="I6343" i="13"/>
  <c r="O283" i="18" s="1"/>
  <c r="J6335" i="13"/>
  <c r="I6335" i="13"/>
  <c r="O275" i="18" s="1"/>
  <c r="J6327" i="13"/>
  <c r="I6327" i="13"/>
  <c r="O267" i="18" s="1"/>
  <c r="J6319" i="13"/>
  <c r="I6319" i="13"/>
  <c r="O259" i="18" s="1"/>
  <c r="J6311" i="13"/>
  <c r="I6311" i="13"/>
  <c r="O251" i="18" s="1"/>
  <c r="J6303" i="13"/>
  <c r="I6303" i="13"/>
  <c r="O243" i="18" s="1"/>
  <c r="J6295" i="13"/>
  <c r="I6295" i="13"/>
  <c r="O235" i="18" s="1"/>
  <c r="J6287" i="13"/>
  <c r="I6287" i="13"/>
  <c r="O227" i="18" s="1"/>
  <c r="J6279" i="13"/>
  <c r="I6279" i="13"/>
  <c r="O219" i="18" s="1"/>
  <c r="J6271" i="13"/>
  <c r="I6271" i="13"/>
  <c r="O211" i="18" s="1"/>
  <c r="J6263" i="13"/>
  <c r="I6263" i="13"/>
  <c r="O203" i="18" s="1"/>
  <c r="J6255" i="13"/>
  <c r="I6255" i="13"/>
  <c r="O195" i="18" s="1"/>
  <c r="J6247" i="13"/>
  <c r="I6247" i="13"/>
  <c r="O187" i="18" s="1"/>
  <c r="J6239" i="13"/>
  <c r="I6239" i="13"/>
  <c r="O179" i="18" s="1"/>
  <c r="J6231" i="13"/>
  <c r="I6231" i="13"/>
  <c r="O171" i="18" s="1"/>
  <c r="J6223" i="13"/>
  <c r="I6223" i="13"/>
  <c r="O163" i="18" s="1"/>
  <c r="J6215" i="13"/>
  <c r="I6215" i="13"/>
  <c r="O155" i="18" s="1"/>
  <c r="J6207" i="13"/>
  <c r="I6207" i="13"/>
  <c r="O147" i="18" s="1"/>
  <c r="J6199" i="13"/>
  <c r="I6199" i="13"/>
  <c r="O139" i="18" s="1"/>
  <c r="J6191" i="13"/>
  <c r="I6191" i="13"/>
  <c r="O131" i="18" s="1"/>
  <c r="J6183" i="13"/>
  <c r="I6183" i="13"/>
  <c r="O123" i="18" s="1"/>
  <c r="J6175" i="13"/>
  <c r="I6175" i="13"/>
  <c r="O115" i="18" s="1"/>
  <c r="J6167" i="13"/>
  <c r="I6167" i="13"/>
  <c r="O107" i="18" s="1"/>
  <c r="J6159" i="13"/>
  <c r="I6159" i="13"/>
  <c r="O99" i="18" s="1"/>
  <c r="J6151" i="13"/>
  <c r="I6151" i="13"/>
  <c r="O91" i="18" s="1"/>
  <c r="J6143" i="13"/>
  <c r="I6143" i="13"/>
  <c r="O83" i="18" s="1"/>
  <c r="J6135" i="13"/>
  <c r="I6135" i="13"/>
  <c r="O75" i="18" s="1"/>
  <c r="J6127" i="13"/>
  <c r="I6127" i="13"/>
  <c r="O67" i="18" s="1"/>
  <c r="J6119" i="13"/>
  <c r="I6119" i="13"/>
  <c r="O59" i="18" s="1"/>
  <c r="J6111" i="13"/>
  <c r="I6111" i="13"/>
  <c r="O51" i="18" s="1"/>
  <c r="J6103" i="13"/>
  <c r="I6103" i="13"/>
  <c r="O43" i="18" s="1"/>
  <c r="J6095" i="13"/>
  <c r="I6095" i="13"/>
  <c r="O35" i="18" s="1"/>
  <c r="J6087" i="13"/>
  <c r="I6087" i="13"/>
  <c r="O27" i="18" s="1"/>
  <c r="J6079" i="13"/>
  <c r="I6079" i="13"/>
  <c r="O19" i="18" s="1"/>
  <c r="J6071" i="13"/>
  <c r="I6071" i="13"/>
  <c r="O11" i="18" s="1"/>
  <c r="J6063" i="13"/>
  <c r="I6063" i="13"/>
  <c r="O3" i="18" s="1"/>
  <c r="J6055" i="13"/>
  <c r="I6055" i="13"/>
  <c r="N500" i="18" s="1"/>
  <c r="J6047" i="13"/>
  <c r="I6047" i="13"/>
  <c r="N492" i="18" s="1"/>
  <c r="J6039" i="13"/>
  <c r="I6039" i="13"/>
  <c r="N484" i="18" s="1"/>
  <c r="J6031" i="13"/>
  <c r="I6031" i="13"/>
  <c r="N476" i="18" s="1"/>
  <c r="J6023" i="13"/>
  <c r="I6023" i="13"/>
  <c r="N468" i="18" s="1"/>
  <c r="J6015" i="13"/>
  <c r="I6015" i="13"/>
  <c r="N460" i="18" s="1"/>
  <c r="J6007" i="13"/>
  <c r="I6007" i="13"/>
  <c r="N452" i="18" s="1"/>
  <c r="J5999" i="13"/>
  <c r="I5999" i="13"/>
  <c r="N444" i="18" s="1"/>
  <c r="J5991" i="13"/>
  <c r="I5991" i="13"/>
  <c r="N436" i="18" s="1"/>
  <c r="J5983" i="13"/>
  <c r="I5983" i="13"/>
  <c r="N428" i="18" s="1"/>
  <c r="J5975" i="13"/>
  <c r="I5975" i="13"/>
  <c r="N420" i="18" s="1"/>
  <c r="J5967" i="13"/>
  <c r="I5967" i="13"/>
  <c r="N412" i="18" s="1"/>
  <c r="J5959" i="13"/>
  <c r="I5959" i="13"/>
  <c r="N404" i="18" s="1"/>
  <c r="J5951" i="13"/>
  <c r="I5951" i="13"/>
  <c r="N396" i="18" s="1"/>
  <c r="J5943" i="13"/>
  <c r="I5943" i="13"/>
  <c r="N388" i="18" s="1"/>
  <c r="J5935" i="13"/>
  <c r="I5935" i="13"/>
  <c r="N380" i="18" s="1"/>
  <c r="J5927" i="13"/>
  <c r="I5927" i="13"/>
  <c r="N372" i="18" s="1"/>
  <c r="J5919" i="13"/>
  <c r="I5919" i="13"/>
  <c r="N364" i="18" s="1"/>
  <c r="J5911" i="13"/>
  <c r="I5911" i="13"/>
  <c r="N356" i="18" s="1"/>
  <c r="J5903" i="13"/>
  <c r="I5903" i="13"/>
  <c r="N348" i="18" s="1"/>
  <c r="J5895" i="13"/>
  <c r="I5895" i="13"/>
  <c r="N340" i="18" s="1"/>
  <c r="J5887" i="13"/>
  <c r="I5887" i="13"/>
  <c r="N332" i="18" s="1"/>
  <c r="J5879" i="13"/>
  <c r="I5879" i="13"/>
  <c r="N324" i="18" s="1"/>
  <c r="J5871" i="13"/>
  <c r="I5871" i="13"/>
  <c r="N316" i="18" s="1"/>
  <c r="J5863" i="13"/>
  <c r="I5863" i="13"/>
  <c r="N308" i="18" s="1"/>
  <c r="J5855" i="13"/>
  <c r="I5855" i="13"/>
  <c r="N300" i="18" s="1"/>
  <c r="J5847" i="13"/>
  <c r="I5847" i="13"/>
  <c r="N292" i="18" s="1"/>
  <c r="J5839" i="13"/>
  <c r="I5839" i="13"/>
  <c r="N284" i="18" s="1"/>
  <c r="J5831" i="13"/>
  <c r="I5831" i="13"/>
  <c r="N276" i="18" s="1"/>
  <c r="J5823" i="13"/>
  <c r="I5823" i="13"/>
  <c r="N268" i="18" s="1"/>
  <c r="J5815" i="13"/>
  <c r="I5815" i="13"/>
  <c r="N260" i="18" s="1"/>
  <c r="J5807" i="13"/>
  <c r="I5807" i="13"/>
  <c r="N252" i="18" s="1"/>
  <c r="J5799" i="13"/>
  <c r="I5799" i="13"/>
  <c r="N244" i="18" s="1"/>
  <c r="J5791" i="13"/>
  <c r="I5791" i="13"/>
  <c r="N236" i="18" s="1"/>
  <c r="J5783" i="13"/>
  <c r="I5783" i="13"/>
  <c r="N228" i="18" s="1"/>
  <c r="J5775" i="13"/>
  <c r="I5775" i="13"/>
  <c r="N220" i="18" s="1"/>
  <c r="J5767" i="13"/>
  <c r="I5767" i="13"/>
  <c r="N212" i="18" s="1"/>
  <c r="J5759" i="13"/>
  <c r="I5759" i="13"/>
  <c r="N204" i="18" s="1"/>
  <c r="J5751" i="13"/>
  <c r="I5751" i="13"/>
  <c r="N196" i="18" s="1"/>
  <c r="J5743" i="13"/>
  <c r="I5743" i="13"/>
  <c r="N188" i="18" s="1"/>
  <c r="J5735" i="13"/>
  <c r="I5735" i="13"/>
  <c r="N180" i="18" s="1"/>
  <c r="J5727" i="13"/>
  <c r="I5727" i="13"/>
  <c r="N172" i="18" s="1"/>
  <c r="J5719" i="13"/>
  <c r="I5719" i="13"/>
  <c r="N164" i="18" s="1"/>
  <c r="J5711" i="13"/>
  <c r="I5711" i="13"/>
  <c r="N156" i="18" s="1"/>
  <c r="J5703" i="13"/>
  <c r="I5703" i="13"/>
  <c r="N148" i="18" s="1"/>
  <c r="J5695" i="13"/>
  <c r="I5695" i="13"/>
  <c r="N140" i="18" s="1"/>
  <c r="J5687" i="13"/>
  <c r="I5687" i="13"/>
  <c r="N132" i="18" s="1"/>
  <c r="J5679" i="13"/>
  <c r="I5679" i="13"/>
  <c r="N124" i="18" s="1"/>
  <c r="J5671" i="13"/>
  <c r="I5671" i="13"/>
  <c r="N116" i="18" s="1"/>
  <c r="J5663" i="13"/>
  <c r="I5663" i="13"/>
  <c r="N108" i="18" s="1"/>
  <c r="J5655" i="13"/>
  <c r="I5655" i="13"/>
  <c r="N100" i="18" s="1"/>
  <c r="J5647" i="13"/>
  <c r="I5647" i="13"/>
  <c r="N92" i="18" s="1"/>
  <c r="J5639" i="13"/>
  <c r="I5639" i="13"/>
  <c r="N84" i="18" s="1"/>
  <c r="J5631" i="13"/>
  <c r="I5631" i="13"/>
  <c r="N76" i="18" s="1"/>
  <c r="J5623" i="13"/>
  <c r="I5623" i="13"/>
  <c r="N68" i="18" s="1"/>
  <c r="J5615" i="13"/>
  <c r="I5615" i="13"/>
  <c r="N60" i="18" s="1"/>
  <c r="J5607" i="13"/>
  <c r="I5607" i="13"/>
  <c r="N52" i="18" s="1"/>
  <c r="J5599" i="13"/>
  <c r="I5599" i="13"/>
  <c r="N44" i="18" s="1"/>
  <c r="J5591" i="13"/>
  <c r="I5591" i="13"/>
  <c r="N36" i="18" s="1"/>
  <c r="J5583" i="13"/>
  <c r="I5583" i="13"/>
  <c r="N28" i="18" s="1"/>
  <c r="J5575" i="13"/>
  <c r="I5575" i="13"/>
  <c r="N20" i="18" s="1"/>
  <c r="J5567" i="13"/>
  <c r="I5567" i="13"/>
  <c r="N12" i="18" s="1"/>
  <c r="J5559" i="13"/>
  <c r="I5559" i="13"/>
  <c r="N4" i="18" s="1"/>
  <c r="J5551" i="13"/>
  <c r="I5551" i="13"/>
  <c r="M501" i="18" s="1"/>
  <c r="J5543" i="13"/>
  <c r="I5543" i="13"/>
  <c r="M493" i="18" s="1"/>
  <c r="J5535" i="13"/>
  <c r="I5535" i="13"/>
  <c r="M485" i="18" s="1"/>
  <c r="J5527" i="13"/>
  <c r="I5527" i="13"/>
  <c r="M477" i="18" s="1"/>
  <c r="J5519" i="13"/>
  <c r="I5519" i="13"/>
  <c r="M469" i="18" s="1"/>
  <c r="J5511" i="13"/>
  <c r="I5511" i="13"/>
  <c r="M461" i="18" s="1"/>
  <c r="J5503" i="13"/>
  <c r="I5503" i="13"/>
  <c r="M453" i="18" s="1"/>
  <c r="M445" i="18"/>
  <c r="J5495" i="13"/>
  <c r="I5495" i="13"/>
  <c r="J5487" i="13"/>
  <c r="I5487" i="13"/>
  <c r="M437" i="18" s="1"/>
  <c r="J5479" i="13"/>
  <c r="I5479" i="13"/>
  <c r="M429" i="18" s="1"/>
  <c r="J5471" i="13"/>
  <c r="I5471" i="13"/>
  <c r="M421" i="18" s="1"/>
  <c r="J5463" i="13"/>
  <c r="I5463" i="13"/>
  <c r="M413" i="18" s="1"/>
  <c r="J5455" i="13"/>
  <c r="I5455" i="13"/>
  <c r="M405" i="18" s="1"/>
  <c r="J5447" i="13"/>
  <c r="I5447" i="13"/>
  <c r="M397" i="18" s="1"/>
  <c r="J5439" i="13"/>
  <c r="I5439" i="13"/>
  <c r="M389" i="18" s="1"/>
  <c r="J5431" i="13"/>
  <c r="I5431" i="13"/>
  <c r="M381" i="18" s="1"/>
  <c r="J5423" i="13"/>
  <c r="I5423" i="13"/>
  <c r="M373" i="18" s="1"/>
  <c r="J5415" i="13"/>
  <c r="I5415" i="13"/>
  <c r="M365" i="18" s="1"/>
  <c r="J5407" i="13"/>
  <c r="I5407" i="13"/>
  <c r="M357" i="18" s="1"/>
  <c r="J5399" i="13"/>
  <c r="I5399" i="13"/>
  <c r="M349" i="18" s="1"/>
  <c r="J5391" i="13"/>
  <c r="I5391" i="13"/>
  <c r="M341" i="18" s="1"/>
  <c r="J5383" i="13"/>
  <c r="I5383" i="13"/>
  <c r="M333" i="18" s="1"/>
  <c r="J5375" i="13"/>
  <c r="I5375" i="13"/>
  <c r="M325" i="18" s="1"/>
  <c r="J5367" i="13"/>
  <c r="I5367" i="13"/>
  <c r="M317" i="18" s="1"/>
  <c r="J5359" i="13"/>
  <c r="I5359" i="13"/>
  <c r="M309" i="18" s="1"/>
  <c r="J5351" i="13"/>
  <c r="I5351" i="13"/>
  <c r="M301" i="18" s="1"/>
  <c r="M293" i="18"/>
  <c r="J5343" i="13"/>
  <c r="I5343" i="13"/>
  <c r="J5335" i="13"/>
  <c r="I5335" i="13"/>
  <c r="M285" i="18" s="1"/>
  <c r="J5327" i="13"/>
  <c r="I5327" i="13"/>
  <c r="M277" i="18" s="1"/>
  <c r="J5319" i="13"/>
  <c r="I5319" i="13"/>
  <c r="M269" i="18" s="1"/>
  <c r="J5311" i="13"/>
  <c r="I5311" i="13"/>
  <c r="M261" i="18" s="1"/>
  <c r="J5303" i="13"/>
  <c r="I5303" i="13"/>
  <c r="M253" i="18" s="1"/>
  <c r="J5295" i="13"/>
  <c r="I5295" i="13"/>
  <c r="M245" i="18" s="1"/>
  <c r="J5287" i="13"/>
  <c r="I5287" i="13"/>
  <c r="M237" i="18" s="1"/>
  <c r="J5279" i="13"/>
  <c r="I5279" i="13"/>
  <c r="M229" i="18" s="1"/>
  <c r="J5271" i="13"/>
  <c r="I5271" i="13"/>
  <c r="M221" i="18" s="1"/>
  <c r="J5263" i="13"/>
  <c r="I5263" i="13"/>
  <c r="M213" i="18" s="1"/>
  <c r="J5255" i="13"/>
  <c r="I5255" i="13"/>
  <c r="M205" i="18" s="1"/>
  <c r="J5247" i="13"/>
  <c r="I5247" i="13"/>
  <c r="M197" i="18" s="1"/>
  <c r="J5239" i="13"/>
  <c r="I5239" i="13"/>
  <c r="M189" i="18" s="1"/>
  <c r="J5231" i="13"/>
  <c r="I5231" i="13"/>
  <c r="M181" i="18" s="1"/>
  <c r="J5223" i="13"/>
  <c r="I5223" i="13"/>
  <c r="M173" i="18" s="1"/>
  <c r="J5215" i="13"/>
  <c r="I5215" i="13"/>
  <c r="M165" i="18" s="1"/>
  <c r="J5207" i="13"/>
  <c r="I5207" i="13"/>
  <c r="M157" i="18" s="1"/>
  <c r="J5199" i="13"/>
  <c r="I5199" i="13"/>
  <c r="M149" i="18" s="1"/>
  <c r="J5191" i="13"/>
  <c r="I5191" i="13"/>
  <c r="M141" i="18" s="1"/>
  <c r="J5183" i="13"/>
  <c r="I5183" i="13"/>
  <c r="M133" i="18" s="1"/>
  <c r="J5175" i="13"/>
  <c r="I5175" i="13"/>
  <c r="M125" i="18" s="1"/>
  <c r="J5167" i="13"/>
  <c r="I5167" i="13"/>
  <c r="M117" i="18" s="1"/>
  <c r="J5159" i="13"/>
  <c r="I5159" i="13"/>
  <c r="M109" i="18" s="1"/>
  <c r="J5151" i="13"/>
  <c r="I5151" i="13"/>
  <c r="M101" i="18" s="1"/>
  <c r="J5143" i="13"/>
  <c r="I5143" i="13"/>
  <c r="M93" i="18" s="1"/>
  <c r="J5135" i="13"/>
  <c r="I5135" i="13"/>
  <c r="M85" i="18" s="1"/>
  <c r="J5127" i="13"/>
  <c r="I5127" i="13"/>
  <c r="M77" i="18" s="1"/>
  <c r="J5119" i="13"/>
  <c r="I5119" i="13"/>
  <c r="M69" i="18" s="1"/>
  <c r="J5111" i="13"/>
  <c r="I5111" i="13"/>
  <c r="M61" i="18" s="1"/>
  <c r="J5103" i="13"/>
  <c r="I5103" i="13"/>
  <c r="M53" i="18" s="1"/>
  <c r="J5095" i="13"/>
  <c r="I5095" i="13"/>
  <c r="M45" i="18" s="1"/>
  <c r="J5087" i="13"/>
  <c r="I5087" i="13"/>
  <c r="M37" i="18" s="1"/>
  <c r="J5079" i="13"/>
  <c r="I5079" i="13"/>
  <c r="M29" i="18" s="1"/>
  <c r="J5071" i="13"/>
  <c r="I5071" i="13"/>
  <c r="M21" i="18" s="1"/>
  <c r="J5063" i="13"/>
  <c r="I5063" i="13"/>
  <c r="M13" i="18" s="1"/>
  <c r="J5055" i="13"/>
  <c r="I5055" i="13"/>
  <c r="M5" i="18" s="1"/>
  <c r="J5047" i="13"/>
  <c r="I5047" i="13"/>
  <c r="L502" i="18" s="1"/>
  <c r="J5039" i="13"/>
  <c r="I5039" i="13"/>
  <c r="L494" i="18" s="1"/>
  <c r="J5031" i="13"/>
  <c r="I5031" i="13"/>
  <c r="L486" i="18" s="1"/>
  <c r="J5023" i="13"/>
  <c r="I5023" i="13"/>
  <c r="L478" i="18" s="1"/>
  <c r="J5015" i="13"/>
  <c r="I5015" i="13"/>
  <c r="L470" i="18" s="1"/>
  <c r="J5007" i="13"/>
  <c r="I5007" i="13"/>
  <c r="L462" i="18" s="1"/>
  <c r="J4999" i="13"/>
  <c r="I4999" i="13"/>
  <c r="L454" i="18" s="1"/>
  <c r="J4991" i="13"/>
  <c r="I4991" i="13"/>
  <c r="L446" i="18" s="1"/>
  <c r="J4983" i="13"/>
  <c r="I4983" i="13"/>
  <c r="L438" i="18" s="1"/>
  <c r="J4975" i="13"/>
  <c r="I4975" i="13"/>
  <c r="L430" i="18" s="1"/>
  <c r="J4967" i="13"/>
  <c r="I4967" i="13"/>
  <c r="L422" i="18" s="1"/>
  <c r="J4959" i="13"/>
  <c r="I4959" i="13"/>
  <c r="L414" i="18" s="1"/>
  <c r="J4951" i="13"/>
  <c r="I4951" i="13"/>
  <c r="L406" i="18" s="1"/>
  <c r="J4943" i="13"/>
  <c r="I4943" i="13"/>
  <c r="L398" i="18" s="1"/>
  <c r="J4935" i="13"/>
  <c r="I4935" i="13"/>
  <c r="L390" i="18" s="1"/>
  <c r="J4927" i="13"/>
  <c r="I4927" i="13"/>
  <c r="L382" i="18" s="1"/>
  <c r="J4919" i="13"/>
  <c r="I4919" i="13"/>
  <c r="L374" i="18" s="1"/>
  <c r="J4911" i="13"/>
  <c r="I4911" i="13"/>
  <c r="L366" i="18" s="1"/>
  <c r="J4903" i="13"/>
  <c r="I4903" i="13"/>
  <c r="L358" i="18" s="1"/>
  <c r="J4895" i="13"/>
  <c r="I4895" i="13"/>
  <c r="L350" i="18" s="1"/>
  <c r="J4887" i="13"/>
  <c r="I4887" i="13"/>
  <c r="L342" i="18" s="1"/>
  <c r="J4879" i="13"/>
  <c r="I4879" i="13"/>
  <c r="L334" i="18" s="1"/>
  <c r="J4871" i="13"/>
  <c r="I4871" i="13"/>
  <c r="L326" i="18" s="1"/>
  <c r="J4863" i="13"/>
  <c r="I4863" i="13"/>
  <c r="L318" i="18" s="1"/>
  <c r="J4855" i="13"/>
  <c r="I4855" i="13"/>
  <c r="L310" i="18" s="1"/>
  <c r="J4847" i="13"/>
  <c r="I4847" i="13"/>
  <c r="L302" i="18" s="1"/>
  <c r="J4839" i="13"/>
  <c r="I4839" i="13"/>
  <c r="L294" i="18" s="1"/>
  <c r="J4831" i="13"/>
  <c r="I4831" i="13"/>
  <c r="L286" i="18" s="1"/>
  <c r="J4823" i="13"/>
  <c r="I4823" i="13"/>
  <c r="L278" i="18" s="1"/>
  <c r="J4815" i="13"/>
  <c r="I4815" i="13"/>
  <c r="L270" i="18" s="1"/>
  <c r="J4807" i="13"/>
  <c r="I4807" i="13"/>
  <c r="L262" i="18" s="1"/>
  <c r="J4799" i="13"/>
  <c r="I4799" i="13"/>
  <c r="L254" i="18" s="1"/>
  <c r="J4791" i="13"/>
  <c r="I4791" i="13"/>
  <c r="L246" i="18" s="1"/>
  <c r="J4783" i="13"/>
  <c r="I4783" i="13"/>
  <c r="L238" i="18" s="1"/>
  <c r="J4775" i="13"/>
  <c r="I4775" i="13"/>
  <c r="L230" i="18" s="1"/>
  <c r="J4767" i="13"/>
  <c r="I4767" i="13"/>
  <c r="L222" i="18" s="1"/>
  <c r="J4759" i="13"/>
  <c r="I4759" i="13"/>
  <c r="L214" i="18" s="1"/>
  <c r="J4751" i="13"/>
  <c r="I4751" i="13"/>
  <c r="L206" i="18" s="1"/>
  <c r="J4743" i="13"/>
  <c r="I4743" i="13"/>
  <c r="L198" i="18" s="1"/>
  <c r="J4735" i="13"/>
  <c r="I4735" i="13"/>
  <c r="L190" i="18" s="1"/>
  <c r="J4727" i="13"/>
  <c r="I4727" i="13"/>
  <c r="L182" i="18" s="1"/>
  <c r="J4719" i="13"/>
  <c r="I4719" i="13"/>
  <c r="L174" i="18" s="1"/>
  <c r="J4711" i="13"/>
  <c r="I4711" i="13"/>
  <c r="L166" i="18" s="1"/>
  <c r="J4703" i="13"/>
  <c r="I4703" i="13"/>
  <c r="L158" i="18" s="1"/>
  <c r="J4695" i="13"/>
  <c r="I4695" i="13"/>
  <c r="L150" i="18" s="1"/>
  <c r="J4687" i="13"/>
  <c r="I4687" i="13"/>
  <c r="L142" i="18" s="1"/>
  <c r="J4679" i="13"/>
  <c r="I4679" i="13"/>
  <c r="L134" i="18" s="1"/>
  <c r="J4671" i="13"/>
  <c r="I4671" i="13"/>
  <c r="L126" i="18" s="1"/>
  <c r="J4663" i="13"/>
  <c r="I4663" i="13"/>
  <c r="L118" i="18" s="1"/>
  <c r="J4655" i="13"/>
  <c r="I4655" i="13"/>
  <c r="L110" i="18" s="1"/>
  <c r="J4647" i="13"/>
  <c r="I4647" i="13"/>
  <c r="L102" i="18" s="1"/>
  <c r="J4639" i="13"/>
  <c r="I4639" i="13"/>
  <c r="L94" i="18" s="1"/>
  <c r="J4631" i="13"/>
  <c r="I4631" i="13"/>
  <c r="L86" i="18" s="1"/>
  <c r="J4623" i="13"/>
  <c r="I4623" i="13"/>
  <c r="L78" i="18" s="1"/>
  <c r="J4615" i="13"/>
  <c r="I4615" i="13"/>
  <c r="L70" i="18" s="1"/>
  <c r="J4607" i="13"/>
  <c r="I4607" i="13"/>
  <c r="L62" i="18" s="1"/>
  <c r="J4599" i="13"/>
  <c r="I4599" i="13"/>
  <c r="L54" i="18" s="1"/>
  <c r="J4591" i="13"/>
  <c r="I4591" i="13"/>
  <c r="L46" i="18" s="1"/>
  <c r="J4583" i="13"/>
  <c r="I4583" i="13"/>
  <c r="L38" i="18" s="1"/>
  <c r="J4575" i="13"/>
  <c r="I4575" i="13"/>
  <c r="L30" i="18" s="1"/>
  <c r="J4567" i="13"/>
  <c r="I4567" i="13"/>
  <c r="L22" i="18" s="1"/>
  <c r="J4559" i="13"/>
  <c r="I4559" i="13"/>
  <c r="L14" i="18" s="1"/>
  <c r="J4551" i="13"/>
  <c r="I4551" i="13"/>
  <c r="L6" i="18" s="1"/>
  <c r="J4543" i="13"/>
  <c r="I4543" i="13"/>
  <c r="K503" i="18" s="1"/>
  <c r="J4535" i="13"/>
  <c r="I4535" i="13"/>
  <c r="K495" i="18" s="1"/>
  <c r="J4527" i="13"/>
  <c r="I4527" i="13"/>
  <c r="K487" i="18" s="1"/>
  <c r="J4519" i="13"/>
  <c r="I4519" i="13"/>
  <c r="K479" i="18" s="1"/>
  <c r="J4511" i="13"/>
  <c r="I4511" i="13"/>
  <c r="K471" i="18" s="1"/>
  <c r="J4503" i="13"/>
  <c r="I4503" i="13"/>
  <c r="K463" i="18" s="1"/>
  <c r="J4495" i="13"/>
  <c r="I4495" i="13"/>
  <c r="K455" i="18" s="1"/>
  <c r="J4487" i="13"/>
  <c r="I4487" i="13"/>
  <c r="K447" i="18" s="1"/>
  <c r="J4479" i="13"/>
  <c r="I4479" i="13"/>
  <c r="K439" i="18" s="1"/>
  <c r="J4471" i="13"/>
  <c r="I4471" i="13"/>
  <c r="K431" i="18" s="1"/>
  <c r="J4463" i="13"/>
  <c r="I4463" i="13"/>
  <c r="K423" i="18" s="1"/>
  <c r="J4455" i="13"/>
  <c r="I4455" i="13"/>
  <c r="K415" i="18" s="1"/>
  <c r="K407" i="18"/>
  <c r="J4447" i="13"/>
  <c r="I4447" i="13"/>
  <c r="J4439" i="13"/>
  <c r="I4439" i="13"/>
  <c r="K399" i="18" s="1"/>
  <c r="J4431" i="13"/>
  <c r="I4431" i="13"/>
  <c r="K391" i="18" s="1"/>
  <c r="J4423" i="13"/>
  <c r="I4423" i="13"/>
  <c r="K383" i="18" s="1"/>
  <c r="J4415" i="13"/>
  <c r="I4415" i="13"/>
  <c r="K375" i="18" s="1"/>
  <c r="J4407" i="13"/>
  <c r="I4407" i="13"/>
  <c r="K367" i="18" s="1"/>
  <c r="J4399" i="13"/>
  <c r="I4399" i="13"/>
  <c r="K359" i="18" s="1"/>
  <c r="J4391" i="13"/>
  <c r="I4391" i="13"/>
  <c r="K351" i="18" s="1"/>
  <c r="J4383" i="13"/>
  <c r="I4383" i="13"/>
  <c r="K343" i="18" s="1"/>
  <c r="J4375" i="13"/>
  <c r="I4375" i="13"/>
  <c r="K335" i="18" s="1"/>
  <c r="J4367" i="13"/>
  <c r="I4367" i="13"/>
  <c r="K327" i="18" s="1"/>
  <c r="J4359" i="13"/>
  <c r="I4359" i="13"/>
  <c r="K319" i="18" s="1"/>
  <c r="J4351" i="13"/>
  <c r="I4351" i="13"/>
  <c r="K311" i="18" s="1"/>
  <c r="J4343" i="13"/>
  <c r="I4343" i="13"/>
  <c r="K303" i="18" s="1"/>
  <c r="J4335" i="13"/>
  <c r="I4335" i="13"/>
  <c r="K295" i="18" s="1"/>
  <c r="J4327" i="13"/>
  <c r="I4327" i="13"/>
  <c r="K287" i="18" s="1"/>
  <c r="J4319" i="13"/>
  <c r="I4319" i="13"/>
  <c r="K279" i="18" s="1"/>
  <c r="J4311" i="13"/>
  <c r="I4311" i="13"/>
  <c r="K271" i="18" s="1"/>
  <c r="J4303" i="13"/>
  <c r="I4303" i="13"/>
  <c r="K263" i="18" s="1"/>
  <c r="J4295" i="13"/>
  <c r="I4295" i="13"/>
  <c r="K255" i="18" s="1"/>
  <c r="J4287" i="13"/>
  <c r="I4287" i="13"/>
  <c r="K247" i="18" s="1"/>
  <c r="K239" i="18"/>
  <c r="J4279" i="13"/>
  <c r="I4279" i="13"/>
  <c r="J4271" i="13"/>
  <c r="I4271" i="13"/>
  <c r="K231" i="18" s="1"/>
  <c r="J4263" i="13"/>
  <c r="I4263" i="13"/>
  <c r="K223" i="18" s="1"/>
  <c r="J4255" i="13"/>
  <c r="I4255" i="13"/>
  <c r="K215" i="18" s="1"/>
  <c r="J4247" i="13"/>
  <c r="I4247" i="13"/>
  <c r="K207" i="18" s="1"/>
  <c r="J4239" i="13"/>
  <c r="I4239" i="13"/>
  <c r="K199" i="18" s="1"/>
  <c r="J4231" i="13"/>
  <c r="I4231" i="13"/>
  <c r="K191" i="18" s="1"/>
  <c r="J4223" i="13"/>
  <c r="I4223" i="13"/>
  <c r="K183" i="18" s="1"/>
  <c r="J4215" i="13"/>
  <c r="I4215" i="13"/>
  <c r="K175" i="18" s="1"/>
  <c r="J4207" i="13"/>
  <c r="I4207" i="13"/>
  <c r="K167" i="18" s="1"/>
  <c r="J4199" i="13"/>
  <c r="I4199" i="13"/>
  <c r="K159" i="18" s="1"/>
  <c r="J4191" i="13"/>
  <c r="I4191" i="13"/>
  <c r="K151" i="18" s="1"/>
  <c r="J4183" i="13"/>
  <c r="I4183" i="13"/>
  <c r="K143" i="18" s="1"/>
  <c r="J4175" i="13"/>
  <c r="I4175" i="13"/>
  <c r="K135" i="18" s="1"/>
  <c r="J4167" i="13"/>
  <c r="I4167" i="13"/>
  <c r="K127" i="18" s="1"/>
  <c r="J4159" i="13"/>
  <c r="I4159" i="13"/>
  <c r="K119" i="18" s="1"/>
  <c r="J4151" i="13"/>
  <c r="I4151" i="13"/>
  <c r="K111" i="18" s="1"/>
  <c r="J4143" i="13"/>
  <c r="I4143" i="13"/>
  <c r="K103" i="18" s="1"/>
  <c r="J4135" i="13"/>
  <c r="I4135" i="13"/>
  <c r="K95" i="18" s="1"/>
  <c r="J4127" i="13"/>
  <c r="I4127" i="13"/>
  <c r="K87" i="18" s="1"/>
  <c r="J4119" i="13"/>
  <c r="I4119" i="13"/>
  <c r="K79" i="18" s="1"/>
  <c r="J4111" i="13"/>
  <c r="I4111" i="13"/>
  <c r="K71" i="18" s="1"/>
  <c r="J4103" i="13"/>
  <c r="I4103" i="13"/>
  <c r="K63" i="18" s="1"/>
  <c r="J4095" i="13"/>
  <c r="I4095" i="13"/>
  <c r="K55" i="18" s="1"/>
  <c r="J4087" i="13"/>
  <c r="I4087" i="13"/>
  <c r="K47" i="18" s="1"/>
  <c r="J4079" i="13"/>
  <c r="I4079" i="13"/>
  <c r="K39" i="18" s="1"/>
  <c r="J4071" i="13"/>
  <c r="I4071" i="13"/>
  <c r="K31" i="18" s="1"/>
  <c r="J4063" i="13"/>
  <c r="I4063" i="13"/>
  <c r="K23" i="18" s="1"/>
  <c r="J4055" i="13"/>
  <c r="I4055" i="13"/>
  <c r="K15" i="18" s="1"/>
  <c r="J4047" i="13"/>
  <c r="I4047" i="13"/>
  <c r="K7" i="18" s="1"/>
  <c r="J4039" i="13"/>
  <c r="I4039" i="13"/>
  <c r="J504" i="18" s="1"/>
  <c r="J4031" i="13"/>
  <c r="I4031" i="13"/>
  <c r="J496" i="18" s="1"/>
  <c r="J4023" i="13"/>
  <c r="I4023" i="13"/>
  <c r="J488" i="18" s="1"/>
  <c r="J4015" i="13"/>
  <c r="I4015" i="13"/>
  <c r="J480" i="18" s="1"/>
  <c r="J4007" i="13"/>
  <c r="I4007" i="13"/>
  <c r="J472" i="18" s="1"/>
  <c r="J3999" i="13"/>
  <c r="I3999" i="13"/>
  <c r="J464" i="18" s="1"/>
  <c r="J3991" i="13"/>
  <c r="I3991" i="13"/>
  <c r="J456" i="18" s="1"/>
  <c r="J3983" i="13"/>
  <c r="I3983" i="13"/>
  <c r="J448" i="18" s="1"/>
  <c r="J3975" i="13"/>
  <c r="I3975" i="13"/>
  <c r="J440" i="18" s="1"/>
  <c r="J3967" i="13"/>
  <c r="I3967" i="13"/>
  <c r="J432" i="18" s="1"/>
  <c r="J3959" i="13"/>
  <c r="I3959" i="13"/>
  <c r="J424" i="18" s="1"/>
  <c r="J3951" i="13"/>
  <c r="I3951" i="13"/>
  <c r="J416" i="18" s="1"/>
  <c r="J3943" i="13"/>
  <c r="I3943" i="13"/>
  <c r="J408" i="18" s="1"/>
  <c r="J3935" i="13"/>
  <c r="I3935" i="13"/>
  <c r="J400" i="18" s="1"/>
  <c r="J3927" i="13"/>
  <c r="I3927" i="13"/>
  <c r="J392" i="18" s="1"/>
  <c r="J3919" i="13"/>
  <c r="I3919" i="13"/>
  <c r="J384" i="18" s="1"/>
  <c r="J3911" i="13"/>
  <c r="I3911" i="13"/>
  <c r="J376" i="18" s="1"/>
  <c r="J3903" i="13"/>
  <c r="I3903" i="13"/>
  <c r="J368" i="18" s="1"/>
  <c r="J3895" i="13"/>
  <c r="I3895" i="13"/>
  <c r="J360" i="18" s="1"/>
  <c r="J3887" i="13"/>
  <c r="I3887" i="13"/>
  <c r="J352" i="18" s="1"/>
  <c r="J3879" i="13"/>
  <c r="I3879" i="13"/>
  <c r="J344" i="18" s="1"/>
  <c r="J336" i="18"/>
  <c r="J3871" i="13"/>
  <c r="I3871" i="13"/>
  <c r="J3863" i="13"/>
  <c r="I3863" i="13"/>
  <c r="J328" i="18" s="1"/>
  <c r="J3855" i="13"/>
  <c r="I3855" i="13"/>
  <c r="J320" i="18" s="1"/>
  <c r="J3847" i="13"/>
  <c r="I3847" i="13"/>
  <c r="J312" i="18" s="1"/>
  <c r="J3839" i="13"/>
  <c r="I3839" i="13"/>
  <c r="J304" i="18" s="1"/>
  <c r="J3831" i="13"/>
  <c r="I3831" i="13"/>
  <c r="J296" i="18" s="1"/>
  <c r="J3823" i="13"/>
  <c r="I3823" i="13"/>
  <c r="J288" i="18" s="1"/>
  <c r="J3815" i="13"/>
  <c r="I3815" i="13"/>
  <c r="J280" i="18" s="1"/>
  <c r="J3807" i="13"/>
  <c r="I3807" i="13"/>
  <c r="J272" i="18" s="1"/>
  <c r="J3799" i="13"/>
  <c r="I3799" i="13"/>
  <c r="J264" i="18" s="1"/>
  <c r="J3791" i="13"/>
  <c r="I3791" i="13"/>
  <c r="J256" i="18" s="1"/>
  <c r="J3783" i="13"/>
  <c r="I3783" i="13"/>
  <c r="J248" i="18" s="1"/>
  <c r="J3775" i="13"/>
  <c r="I3775" i="13"/>
  <c r="J240" i="18" s="1"/>
  <c r="J3767" i="13"/>
  <c r="I3767" i="13"/>
  <c r="J232" i="18" s="1"/>
  <c r="J3759" i="13"/>
  <c r="I3759" i="13"/>
  <c r="J224" i="18" s="1"/>
  <c r="J3751" i="13"/>
  <c r="I3751" i="13"/>
  <c r="J216" i="18" s="1"/>
  <c r="J3743" i="13"/>
  <c r="I3743" i="13"/>
  <c r="J208" i="18" s="1"/>
  <c r="J3735" i="13"/>
  <c r="I3735" i="13"/>
  <c r="J200" i="18" s="1"/>
  <c r="J3727" i="13"/>
  <c r="I3727" i="13"/>
  <c r="J192" i="18" s="1"/>
  <c r="J3719" i="13"/>
  <c r="I3719" i="13"/>
  <c r="J184" i="18" s="1"/>
  <c r="J3711" i="13"/>
  <c r="I3711" i="13"/>
  <c r="J176" i="18" s="1"/>
  <c r="J3703" i="13"/>
  <c r="I3703" i="13"/>
  <c r="J168" i="18" s="1"/>
  <c r="J3695" i="13"/>
  <c r="I3695" i="13"/>
  <c r="J160" i="18" s="1"/>
  <c r="J3687" i="13"/>
  <c r="I3687" i="13"/>
  <c r="J152" i="18" s="1"/>
  <c r="J3679" i="13"/>
  <c r="I3679" i="13"/>
  <c r="J144" i="18" s="1"/>
  <c r="J3671" i="13"/>
  <c r="I3671" i="13"/>
  <c r="J136" i="18" s="1"/>
  <c r="J3663" i="13"/>
  <c r="I3663" i="13"/>
  <c r="J128" i="18" s="1"/>
  <c r="J3655" i="13"/>
  <c r="I3655" i="13"/>
  <c r="J120" i="18" s="1"/>
  <c r="J3647" i="13"/>
  <c r="I3647" i="13"/>
  <c r="J112" i="18" s="1"/>
  <c r="J3639" i="13"/>
  <c r="I3639" i="13"/>
  <c r="J104" i="18" s="1"/>
  <c r="J3631" i="13"/>
  <c r="I3631" i="13"/>
  <c r="J96" i="18" s="1"/>
  <c r="J3623" i="13"/>
  <c r="I3623" i="13"/>
  <c r="J88" i="18" s="1"/>
  <c r="J80" i="18"/>
  <c r="J3615" i="13"/>
  <c r="I3615" i="13"/>
  <c r="J3607" i="13"/>
  <c r="I3607" i="13"/>
  <c r="J72" i="18" s="1"/>
  <c r="J3599" i="13"/>
  <c r="I3599" i="13"/>
  <c r="J64" i="18" s="1"/>
  <c r="J3591" i="13"/>
  <c r="I3591" i="13"/>
  <c r="J56" i="18" s="1"/>
  <c r="J3583" i="13"/>
  <c r="I3583" i="13"/>
  <c r="J48" i="18" s="1"/>
  <c r="J3575" i="13"/>
  <c r="I3575" i="13"/>
  <c r="J40" i="18" s="1"/>
  <c r="J3567" i="13"/>
  <c r="I3567" i="13"/>
  <c r="J32" i="18" s="1"/>
  <c r="J3559" i="13"/>
  <c r="I3559" i="13"/>
  <c r="J24" i="18" s="1"/>
  <c r="J3551" i="13"/>
  <c r="I3551" i="13"/>
  <c r="J16" i="18" s="1"/>
  <c r="J3543" i="13"/>
  <c r="I3543" i="13"/>
  <c r="J8" i="18" s="1"/>
  <c r="J3535" i="13"/>
  <c r="I3535" i="13"/>
  <c r="I505" i="18" s="1"/>
  <c r="J3527" i="13"/>
  <c r="I3527" i="13"/>
  <c r="I497" i="18" s="1"/>
  <c r="J3519" i="13"/>
  <c r="I3519" i="13"/>
  <c r="I489" i="18" s="1"/>
  <c r="J3511" i="13"/>
  <c r="I3511" i="13"/>
  <c r="I481" i="18" s="1"/>
  <c r="J3503" i="13"/>
  <c r="I3503" i="13"/>
  <c r="I473" i="18" s="1"/>
  <c r="J3495" i="13"/>
  <c r="I3495" i="13"/>
  <c r="I465" i="18" s="1"/>
  <c r="J3487" i="13"/>
  <c r="I3487" i="13"/>
  <c r="I457" i="18" s="1"/>
  <c r="J3479" i="13"/>
  <c r="I3479" i="13"/>
  <c r="I449" i="18" s="1"/>
  <c r="J3471" i="13"/>
  <c r="I3471" i="13"/>
  <c r="I441" i="18" s="1"/>
  <c r="J3463" i="13"/>
  <c r="I3463" i="13"/>
  <c r="I433" i="18" s="1"/>
  <c r="J3455" i="13"/>
  <c r="I3455" i="13"/>
  <c r="I425" i="18" s="1"/>
  <c r="J3447" i="13"/>
  <c r="I3447" i="13"/>
  <c r="I417" i="18" s="1"/>
  <c r="J3439" i="13"/>
  <c r="I3439" i="13"/>
  <c r="I409" i="18" s="1"/>
  <c r="J3431" i="13"/>
  <c r="I3431" i="13"/>
  <c r="I401" i="18" s="1"/>
  <c r="J3423" i="13"/>
  <c r="I3423" i="13"/>
  <c r="I393" i="18" s="1"/>
  <c r="J3415" i="13"/>
  <c r="I3415" i="13"/>
  <c r="I385" i="18" s="1"/>
  <c r="J3407" i="13"/>
  <c r="I3407" i="13"/>
  <c r="I377" i="18" s="1"/>
  <c r="J3399" i="13"/>
  <c r="I3399" i="13"/>
  <c r="I369" i="18" s="1"/>
  <c r="J3391" i="13"/>
  <c r="I3391" i="13"/>
  <c r="I361" i="18" s="1"/>
  <c r="J3383" i="13"/>
  <c r="I3383" i="13"/>
  <c r="I353" i="18" s="1"/>
  <c r="J3375" i="13"/>
  <c r="I3375" i="13"/>
  <c r="I345" i="18" s="1"/>
  <c r="J3367" i="13"/>
  <c r="I3367" i="13"/>
  <c r="I337" i="18" s="1"/>
  <c r="I329" i="18"/>
  <c r="J3359" i="13"/>
  <c r="I3359" i="13"/>
  <c r="J3351" i="13"/>
  <c r="I3351" i="13"/>
  <c r="I321" i="18" s="1"/>
  <c r="J3343" i="13"/>
  <c r="I3343" i="13"/>
  <c r="I313" i="18" s="1"/>
  <c r="I305" i="18"/>
  <c r="J3335" i="13"/>
  <c r="I3335" i="13"/>
  <c r="J3327" i="13"/>
  <c r="I3327" i="13"/>
  <c r="I297" i="18" s="1"/>
  <c r="J3319" i="13"/>
  <c r="I3319" i="13"/>
  <c r="I289" i="18" s="1"/>
  <c r="J3311" i="13"/>
  <c r="I3311" i="13"/>
  <c r="I281" i="18" s="1"/>
  <c r="J3303" i="13"/>
  <c r="I3303" i="13"/>
  <c r="I273" i="18" s="1"/>
  <c r="J3295" i="13"/>
  <c r="I3295" i="13"/>
  <c r="I265" i="18" s="1"/>
  <c r="J3287" i="13"/>
  <c r="I3287" i="13"/>
  <c r="I257" i="18" s="1"/>
  <c r="J3279" i="13"/>
  <c r="I3279" i="13"/>
  <c r="I249" i="18" s="1"/>
  <c r="J3271" i="13"/>
  <c r="I3271" i="13"/>
  <c r="I241" i="18" s="1"/>
  <c r="J3263" i="13"/>
  <c r="I3263" i="13"/>
  <c r="I233" i="18" s="1"/>
  <c r="J3255" i="13"/>
  <c r="I3255" i="13"/>
  <c r="I225" i="18" s="1"/>
  <c r="J3247" i="13"/>
  <c r="I3247" i="13"/>
  <c r="I217" i="18" s="1"/>
  <c r="J3239" i="13"/>
  <c r="I3239" i="13"/>
  <c r="I209" i="18" s="1"/>
  <c r="J3231" i="13"/>
  <c r="I3231" i="13"/>
  <c r="I201" i="18" s="1"/>
  <c r="J3223" i="13"/>
  <c r="I3223" i="13"/>
  <c r="I193" i="18" s="1"/>
  <c r="J3215" i="13"/>
  <c r="I3215" i="13"/>
  <c r="I185" i="18" s="1"/>
  <c r="I177" i="18"/>
  <c r="J3207" i="13"/>
  <c r="I3207" i="13"/>
  <c r="J3199" i="13"/>
  <c r="I3199" i="13"/>
  <c r="I169" i="18" s="1"/>
  <c r="J3191" i="13"/>
  <c r="I3191" i="13"/>
  <c r="I161" i="18" s="1"/>
  <c r="J3183" i="13"/>
  <c r="I3183" i="13"/>
  <c r="I153" i="18" s="1"/>
  <c r="J3175" i="13"/>
  <c r="I3175" i="13"/>
  <c r="I145" i="18" s="1"/>
  <c r="J3167" i="13"/>
  <c r="I3167" i="13"/>
  <c r="I137" i="18" s="1"/>
  <c r="J3159" i="13"/>
  <c r="I3159" i="13"/>
  <c r="I129" i="18" s="1"/>
  <c r="J3151" i="13"/>
  <c r="I3151" i="13"/>
  <c r="I121" i="18" s="1"/>
  <c r="J3143" i="13"/>
  <c r="I3143" i="13"/>
  <c r="I113" i="18" s="1"/>
  <c r="J3135" i="13"/>
  <c r="I3135" i="13"/>
  <c r="I105" i="18" s="1"/>
  <c r="J3127" i="13"/>
  <c r="I3127" i="13"/>
  <c r="I97" i="18" s="1"/>
  <c r="J3119" i="13"/>
  <c r="I3119" i="13"/>
  <c r="I89" i="18" s="1"/>
  <c r="J3111" i="13"/>
  <c r="I3111" i="13"/>
  <c r="I81" i="18" s="1"/>
  <c r="I73" i="18"/>
  <c r="J3103" i="13"/>
  <c r="I3103" i="13"/>
  <c r="J3095" i="13"/>
  <c r="I3095" i="13"/>
  <c r="I65" i="18" s="1"/>
  <c r="J3087" i="13"/>
  <c r="I3087" i="13"/>
  <c r="I57" i="18" s="1"/>
  <c r="J3079" i="13"/>
  <c r="I3079" i="13"/>
  <c r="I49" i="18" s="1"/>
  <c r="J3071" i="13"/>
  <c r="I3071" i="13"/>
  <c r="I41" i="18" s="1"/>
  <c r="J3063" i="13"/>
  <c r="I3063" i="13"/>
  <c r="I33" i="18" s="1"/>
  <c r="J3055" i="13"/>
  <c r="I3055" i="13"/>
  <c r="I25" i="18" s="1"/>
  <c r="J3047" i="13"/>
  <c r="I3047" i="13"/>
  <c r="I17" i="18" s="1"/>
  <c r="J3039" i="13"/>
  <c r="I3039" i="13"/>
  <c r="I9" i="18" s="1"/>
  <c r="J3031" i="13"/>
  <c r="I3031" i="13"/>
  <c r="H506" i="18" s="1"/>
  <c r="J3023" i="13"/>
  <c r="I3023" i="13"/>
  <c r="H498" i="18" s="1"/>
  <c r="J3015" i="13"/>
  <c r="I3015" i="13"/>
  <c r="H490" i="18" s="1"/>
  <c r="J3007" i="13"/>
  <c r="I3007" i="13"/>
  <c r="H482" i="18" s="1"/>
  <c r="J2999" i="13"/>
  <c r="I2999" i="13"/>
  <c r="H474" i="18" s="1"/>
  <c r="J2991" i="13"/>
  <c r="I2991" i="13"/>
  <c r="H466" i="18" s="1"/>
  <c r="J2983" i="13"/>
  <c r="I2983" i="13"/>
  <c r="H458" i="18" s="1"/>
  <c r="J2975" i="13"/>
  <c r="I2975" i="13"/>
  <c r="H450" i="18" s="1"/>
  <c r="J2967" i="13"/>
  <c r="I2967" i="13"/>
  <c r="H442" i="18" s="1"/>
  <c r="J2959" i="13"/>
  <c r="I2959" i="13"/>
  <c r="H434" i="18" s="1"/>
  <c r="J2951" i="13"/>
  <c r="I2951" i="13"/>
  <c r="H426" i="18" s="1"/>
  <c r="J2943" i="13"/>
  <c r="I2943" i="13"/>
  <c r="H418" i="18" s="1"/>
  <c r="J2935" i="13"/>
  <c r="I2935" i="13"/>
  <c r="H410" i="18" s="1"/>
  <c r="J2927" i="13"/>
  <c r="I2927" i="13"/>
  <c r="H402" i="18" s="1"/>
  <c r="J2919" i="13"/>
  <c r="I2919" i="13"/>
  <c r="H394" i="18" s="1"/>
  <c r="J2911" i="13"/>
  <c r="I2911" i="13"/>
  <c r="H386" i="18" s="1"/>
  <c r="J2903" i="13"/>
  <c r="I2903" i="13"/>
  <c r="H378" i="18" s="1"/>
  <c r="J2895" i="13"/>
  <c r="I2895" i="13"/>
  <c r="H370" i="18" s="1"/>
  <c r="J2887" i="13"/>
  <c r="I2887" i="13"/>
  <c r="H362" i="18" s="1"/>
  <c r="J2879" i="13"/>
  <c r="I2879" i="13"/>
  <c r="H354" i="18" s="1"/>
  <c r="J2871" i="13"/>
  <c r="I2871" i="13"/>
  <c r="H346" i="18" s="1"/>
  <c r="J2863" i="13"/>
  <c r="I2863" i="13"/>
  <c r="H338" i="18" s="1"/>
  <c r="J2855" i="13"/>
  <c r="I2855" i="13"/>
  <c r="H330" i="18" s="1"/>
  <c r="J2847" i="13"/>
  <c r="I2847" i="13"/>
  <c r="H322" i="18" s="1"/>
  <c r="J2839" i="13"/>
  <c r="I2839" i="13"/>
  <c r="H314" i="18" s="1"/>
  <c r="J2831" i="13"/>
  <c r="I2831" i="13"/>
  <c r="H306" i="18" s="1"/>
  <c r="H298" i="18"/>
  <c r="J2823" i="13"/>
  <c r="I2823" i="13"/>
  <c r="J2815" i="13"/>
  <c r="I2815" i="13"/>
  <c r="H290" i="18" s="1"/>
  <c r="J2807" i="13"/>
  <c r="I2807" i="13"/>
  <c r="H282" i="18" s="1"/>
  <c r="J2799" i="13"/>
  <c r="I2799" i="13"/>
  <c r="H274" i="18" s="1"/>
  <c r="J2791" i="13"/>
  <c r="I2791" i="13"/>
  <c r="H266" i="18" s="1"/>
  <c r="J2783" i="13"/>
  <c r="I2783" i="13"/>
  <c r="H258" i="18" s="1"/>
  <c r="J2775" i="13"/>
  <c r="I2775" i="13"/>
  <c r="H250" i="18" s="1"/>
  <c r="J2767" i="13"/>
  <c r="I2767" i="13"/>
  <c r="H242" i="18" s="1"/>
  <c r="J2759" i="13"/>
  <c r="I2759" i="13"/>
  <c r="H234" i="18" s="1"/>
  <c r="J2751" i="13"/>
  <c r="I2751" i="13"/>
  <c r="H226" i="18" s="1"/>
  <c r="J2743" i="13"/>
  <c r="I2743" i="13"/>
  <c r="H218" i="18" s="1"/>
  <c r="J2735" i="13"/>
  <c r="I2735" i="13"/>
  <c r="H210" i="18" s="1"/>
  <c r="J2727" i="13"/>
  <c r="I2727" i="13"/>
  <c r="H202" i="18" s="1"/>
  <c r="J2719" i="13"/>
  <c r="I2719" i="13"/>
  <c r="H194" i="18" s="1"/>
  <c r="J2711" i="13"/>
  <c r="I2711" i="13"/>
  <c r="H186" i="18" s="1"/>
  <c r="J2703" i="13"/>
  <c r="I2703" i="13"/>
  <c r="H178" i="18" s="1"/>
  <c r="J2695" i="13"/>
  <c r="I2695" i="13"/>
  <c r="H170" i="18" s="1"/>
  <c r="J2687" i="13"/>
  <c r="I2687" i="13"/>
  <c r="H162" i="18" s="1"/>
  <c r="J2679" i="13"/>
  <c r="I2679" i="13"/>
  <c r="H154" i="18" s="1"/>
  <c r="J2671" i="13"/>
  <c r="I2671" i="13"/>
  <c r="H146" i="18" s="1"/>
  <c r="J2663" i="13"/>
  <c r="I2663" i="13"/>
  <c r="H138" i="18" s="1"/>
  <c r="J2655" i="13"/>
  <c r="I2655" i="13"/>
  <c r="H130" i="18" s="1"/>
  <c r="J2647" i="13"/>
  <c r="I2647" i="13"/>
  <c r="H122" i="18" s="1"/>
  <c r="J2639" i="13"/>
  <c r="I2639" i="13"/>
  <c r="H114" i="18" s="1"/>
  <c r="J2631" i="13"/>
  <c r="I2631" i="13"/>
  <c r="H106" i="18" s="1"/>
  <c r="J2623" i="13"/>
  <c r="I2623" i="13"/>
  <c r="H98" i="18" s="1"/>
  <c r="J2615" i="13"/>
  <c r="I2615" i="13"/>
  <c r="H90" i="18" s="1"/>
  <c r="J2607" i="13"/>
  <c r="I2607" i="13"/>
  <c r="H82" i="18" s="1"/>
  <c r="J2599" i="13"/>
  <c r="I2599" i="13"/>
  <c r="H74" i="18" s="1"/>
  <c r="H66" i="18"/>
  <c r="J2591" i="13"/>
  <c r="I2591" i="13"/>
  <c r="J2583" i="13"/>
  <c r="I2583" i="13"/>
  <c r="H58" i="18" s="1"/>
  <c r="J2575" i="13"/>
  <c r="I2575" i="13"/>
  <c r="H50" i="18" s="1"/>
  <c r="J2567" i="13"/>
  <c r="I2567" i="13"/>
  <c r="H42" i="18" s="1"/>
  <c r="J2559" i="13"/>
  <c r="I2559" i="13"/>
  <c r="H34" i="18" s="1"/>
  <c r="J2551" i="13"/>
  <c r="I2551" i="13"/>
  <c r="H26" i="18" s="1"/>
  <c r="J2543" i="13"/>
  <c r="I2543" i="13"/>
  <c r="H18" i="18" s="1"/>
  <c r="J2535" i="13"/>
  <c r="I2535" i="13"/>
  <c r="H10" i="18" s="1"/>
  <c r="J2527" i="13"/>
  <c r="I2527" i="13"/>
  <c r="H2" i="18" s="1"/>
  <c r="J2519" i="13"/>
  <c r="I2519" i="13"/>
  <c r="G499" i="18" s="1"/>
  <c r="J2511" i="13"/>
  <c r="I2511" i="13"/>
  <c r="G491" i="18" s="1"/>
  <c r="J2503" i="13"/>
  <c r="I2503" i="13"/>
  <c r="G483" i="18" s="1"/>
  <c r="J2495" i="13"/>
  <c r="I2495" i="13"/>
  <c r="G475" i="18" s="1"/>
  <c r="J2487" i="13"/>
  <c r="I2487" i="13"/>
  <c r="G467" i="18" s="1"/>
  <c r="J2479" i="13"/>
  <c r="I2479" i="13"/>
  <c r="G459" i="18" s="1"/>
  <c r="J2471" i="13"/>
  <c r="I2471" i="13"/>
  <c r="G451" i="18" s="1"/>
  <c r="J2463" i="13"/>
  <c r="I2463" i="13"/>
  <c r="G443" i="18" s="1"/>
  <c r="J2455" i="13"/>
  <c r="I2455" i="13"/>
  <c r="G435" i="18" s="1"/>
  <c r="J2447" i="13"/>
  <c r="I2447" i="13"/>
  <c r="G427" i="18" s="1"/>
  <c r="J2439" i="13"/>
  <c r="I2439" i="13"/>
  <c r="G419" i="18" s="1"/>
  <c r="J2431" i="13"/>
  <c r="I2431" i="13"/>
  <c r="G411" i="18" s="1"/>
  <c r="J2423" i="13"/>
  <c r="I2423" i="13"/>
  <c r="G403" i="18" s="1"/>
  <c r="J2415" i="13"/>
  <c r="I2415" i="13"/>
  <c r="G395" i="18" s="1"/>
  <c r="J2407" i="13"/>
  <c r="I2407" i="13"/>
  <c r="G387" i="18" s="1"/>
  <c r="J2399" i="13"/>
  <c r="I2399" i="13"/>
  <c r="G379" i="18" s="1"/>
  <c r="J2391" i="13"/>
  <c r="I2391" i="13"/>
  <c r="G371" i="18" s="1"/>
  <c r="J2383" i="13"/>
  <c r="I2383" i="13"/>
  <c r="G363" i="18" s="1"/>
  <c r="J2375" i="13"/>
  <c r="I2375" i="13"/>
  <c r="G355" i="18" s="1"/>
  <c r="J2367" i="13"/>
  <c r="I2367" i="13"/>
  <c r="G347" i="18" s="1"/>
  <c r="J2359" i="13"/>
  <c r="I2359" i="13"/>
  <c r="G339" i="18" s="1"/>
  <c r="J2351" i="13"/>
  <c r="I2351" i="13"/>
  <c r="G331" i="18" s="1"/>
  <c r="J2343" i="13"/>
  <c r="I2343" i="13"/>
  <c r="G323" i="18" s="1"/>
  <c r="G315" i="18"/>
  <c r="J2335" i="13"/>
  <c r="I2335" i="13"/>
  <c r="J2327" i="13"/>
  <c r="I2327" i="13"/>
  <c r="G307" i="18" s="1"/>
  <c r="J2319" i="13"/>
  <c r="I2319" i="13"/>
  <c r="G299" i="18" s="1"/>
  <c r="G291" i="18"/>
  <c r="J2311" i="13"/>
  <c r="I2311" i="13"/>
  <c r="J2303" i="13"/>
  <c r="I2303" i="13"/>
  <c r="G283" i="18" s="1"/>
  <c r="J2295" i="13"/>
  <c r="I2295" i="13"/>
  <c r="G275" i="18" s="1"/>
  <c r="J2287" i="13"/>
  <c r="I2287" i="13"/>
  <c r="G267" i="18" s="1"/>
  <c r="J2279" i="13"/>
  <c r="I2279" i="13"/>
  <c r="G259" i="18" s="1"/>
  <c r="J2271" i="13"/>
  <c r="I2271" i="13"/>
  <c r="G251" i="18" s="1"/>
  <c r="J2263" i="13"/>
  <c r="I2263" i="13"/>
  <c r="G243" i="18" s="1"/>
  <c r="J2255" i="13"/>
  <c r="I2255" i="13"/>
  <c r="G235" i="18" s="1"/>
  <c r="J2247" i="13"/>
  <c r="I2247" i="13"/>
  <c r="G227" i="18" s="1"/>
  <c r="J2239" i="13"/>
  <c r="I2239" i="13"/>
  <c r="G219" i="18" s="1"/>
  <c r="J2231" i="13"/>
  <c r="I2231" i="13"/>
  <c r="G211" i="18" s="1"/>
  <c r="J2223" i="13"/>
  <c r="I2223" i="13"/>
  <c r="G203" i="18" s="1"/>
  <c r="J2215" i="13"/>
  <c r="I2215" i="13"/>
  <c r="G195" i="18" s="1"/>
  <c r="J2207" i="13"/>
  <c r="I2207" i="13"/>
  <c r="G187" i="18" s="1"/>
  <c r="J2199" i="13"/>
  <c r="I2199" i="13"/>
  <c r="G179" i="18" s="1"/>
  <c r="J2191" i="13"/>
  <c r="I2191" i="13"/>
  <c r="G171" i="18" s="1"/>
  <c r="G163" i="18"/>
  <c r="J2183" i="13"/>
  <c r="I2183" i="13"/>
  <c r="J2175" i="13"/>
  <c r="I2175" i="13"/>
  <c r="G155" i="18" s="1"/>
  <c r="J2167" i="13"/>
  <c r="I2167" i="13"/>
  <c r="G147" i="18" s="1"/>
  <c r="J2159" i="13"/>
  <c r="I2159" i="13"/>
  <c r="G139" i="18" s="1"/>
  <c r="J2151" i="13"/>
  <c r="I2151" i="13"/>
  <c r="G131" i="18" s="1"/>
  <c r="J2143" i="13"/>
  <c r="I2143" i="13"/>
  <c r="G123" i="18" s="1"/>
  <c r="J2135" i="13"/>
  <c r="I2135" i="13"/>
  <c r="G115" i="18" s="1"/>
  <c r="J2127" i="13"/>
  <c r="I2127" i="13"/>
  <c r="G107" i="18" s="1"/>
  <c r="J2119" i="13"/>
  <c r="I2119" i="13"/>
  <c r="G99" i="18" s="1"/>
  <c r="J2111" i="13"/>
  <c r="I2111" i="13"/>
  <c r="G91" i="18" s="1"/>
  <c r="J2103" i="13"/>
  <c r="I2103" i="13"/>
  <c r="G83" i="18" s="1"/>
  <c r="J2095" i="13"/>
  <c r="I2095" i="13"/>
  <c r="G75" i="18" s="1"/>
  <c r="J2087" i="13"/>
  <c r="I2087" i="13"/>
  <c r="G67" i="18" s="1"/>
  <c r="G59" i="18"/>
  <c r="J2079" i="13"/>
  <c r="I2079" i="13"/>
  <c r="J2071" i="13"/>
  <c r="I2071" i="13"/>
  <c r="G51" i="18" s="1"/>
  <c r="J2063" i="13"/>
  <c r="I2063" i="13"/>
  <c r="G43" i="18" s="1"/>
  <c r="J2055" i="13"/>
  <c r="I2055" i="13"/>
  <c r="G35" i="18" s="1"/>
  <c r="J2047" i="13"/>
  <c r="I2047" i="13"/>
  <c r="G27" i="18" s="1"/>
  <c r="J2039" i="13"/>
  <c r="I2039" i="13"/>
  <c r="G19" i="18" s="1"/>
  <c r="J2031" i="13"/>
  <c r="I2031" i="13"/>
  <c r="G11" i="18" s="1"/>
  <c r="J2023" i="13"/>
  <c r="I2023" i="13"/>
  <c r="G3" i="18" s="1"/>
  <c r="J2015" i="13"/>
  <c r="I2015" i="13"/>
  <c r="F500" i="18" s="1"/>
  <c r="J2007" i="13"/>
  <c r="I2007" i="13"/>
  <c r="F492" i="18" s="1"/>
  <c r="J1999" i="13"/>
  <c r="I1999" i="13"/>
  <c r="F484" i="18" s="1"/>
  <c r="J1991" i="13"/>
  <c r="I1991" i="13"/>
  <c r="F476" i="18" s="1"/>
  <c r="J1983" i="13"/>
  <c r="I1983" i="13"/>
  <c r="F468" i="18" s="1"/>
  <c r="J1975" i="13"/>
  <c r="I1975" i="13"/>
  <c r="F460" i="18" s="1"/>
  <c r="J1967" i="13"/>
  <c r="I1967" i="13"/>
  <c r="F452" i="18" s="1"/>
  <c r="J1959" i="13"/>
  <c r="I1959" i="13"/>
  <c r="F444" i="18" s="1"/>
  <c r="J1951" i="13"/>
  <c r="I1951" i="13"/>
  <c r="F436" i="18" s="1"/>
  <c r="J1943" i="13"/>
  <c r="I1943" i="13"/>
  <c r="F428" i="18" s="1"/>
  <c r="J1935" i="13"/>
  <c r="I1935" i="13"/>
  <c r="F420" i="18" s="1"/>
  <c r="J1927" i="13"/>
  <c r="I1927" i="13"/>
  <c r="F412" i="18" s="1"/>
  <c r="J1919" i="13"/>
  <c r="I1919" i="13"/>
  <c r="F404" i="18" s="1"/>
  <c r="J1911" i="13"/>
  <c r="I1911" i="13"/>
  <c r="F396" i="18" s="1"/>
  <c r="J1903" i="13"/>
  <c r="I1903" i="13"/>
  <c r="F388" i="18" s="1"/>
  <c r="J1895" i="13"/>
  <c r="I1895" i="13"/>
  <c r="F380" i="18" s="1"/>
  <c r="J1887" i="13"/>
  <c r="I1887" i="13"/>
  <c r="F372" i="18" s="1"/>
  <c r="J1879" i="13"/>
  <c r="I1879" i="13"/>
  <c r="F364" i="18" s="1"/>
  <c r="J1871" i="13"/>
  <c r="I1871" i="13"/>
  <c r="F356" i="18" s="1"/>
  <c r="J1863" i="13"/>
  <c r="I1863" i="13"/>
  <c r="F348" i="18" s="1"/>
  <c r="J1855" i="13"/>
  <c r="I1855" i="13"/>
  <c r="F340" i="18" s="1"/>
  <c r="J1847" i="13"/>
  <c r="I1847" i="13"/>
  <c r="F332" i="18" s="1"/>
  <c r="J1839" i="13"/>
  <c r="I1839" i="13"/>
  <c r="F324" i="18" s="1"/>
  <c r="J1831" i="13"/>
  <c r="I1831" i="13"/>
  <c r="F316" i="18" s="1"/>
  <c r="J1823" i="13"/>
  <c r="I1823" i="13"/>
  <c r="F308" i="18" s="1"/>
  <c r="J1815" i="13"/>
  <c r="I1815" i="13"/>
  <c r="F300" i="18" s="1"/>
  <c r="J1807" i="13"/>
  <c r="I1807" i="13"/>
  <c r="F292" i="18" s="1"/>
  <c r="F284" i="18"/>
  <c r="J1799" i="13"/>
  <c r="I1799" i="13"/>
  <c r="J1791" i="13"/>
  <c r="I1791" i="13"/>
  <c r="F276" i="18" s="1"/>
  <c r="J1783" i="13"/>
  <c r="I1783" i="13"/>
  <c r="F268" i="18" s="1"/>
  <c r="J1775" i="13"/>
  <c r="I1775" i="13"/>
  <c r="F260" i="18" s="1"/>
  <c r="J1767" i="13"/>
  <c r="I1767" i="13"/>
  <c r="F252" i="18" s="1"/>
  <c r="J1759" i="13"/>
  <c r="I1759" i="13"/>
  <c r="F244" i="18" s="1"/>
  <c r="J1751" i="13"/>
  <c r="I1751" i="13"/>
  <c r="F236" i="18" s="1"/>
  <c r="J1743" i="13"/>
  <c r="I1743" i="13"/>
  <c r="F228" i="18" s="1"/>
  <c r="J1735" i="13"/>
  <c r="I1735" i="13"/>
  <c r="F220" i="18" s="1"/>
  <c r="J1727" i="13"/>
  <c r="I1727" i="13"/>
  <c r="F212" i="18" s="1"/>
  <c r="J1719" i="13"/>
  <c r="I1719" i="13"/>
  <c r="F204" i="18" s="1"/>
  <c r="J1711" i="13"/>
  <c r="I1711" i="13"/>
  <c r="F196" i="18" s="1"/>
  <c r="J1703" i="13"/>
  <c r="I1703" i="13"/>
  <c r="F188" i="18" s="1"/>
  <c r="J1695" i="13"/>
  <c r="I1695" i="13"/>
  <c r="F180" i="18" s="1"/>
  <c r="J1687" i="13"/>
  <c r="I1687" i="13"/>
  <c r="F172" i="18" s="1"/>
  <c r="J1679" i="13"/>
  <c r="I1679" i="13"/>
  <c r="F164" i="18" s="1"/>
  <c r="J1671" i="13"/>
  <c r="I1671" i="13"/>
  <c r="F156" i="18" s="1"/>
  <c r="J1663" i="13"/>
  <c r="I1663" i="13"/>
  <c r="F148" i="18" s="1"/>
  <c r="J1655" i="13"/>
  <c r="I1655" i="13"/>
  <c r="F140" i="18" s="1"/>
  <c r="J1647" i="13"/>
  <c r="I1647" i="13"/>
  <c r="F132" i="18" s="1"/>
  <c r="J1639" i="13"/>
  <c r="I1639" i="13"/>
  <c r="F124" i="18" s="1"/>
  <c r="J1631" i="13"/>
  <c r="I1631" i="13"/>
  <c r="F116" i="18" s="1"/>
  <c r="J1623" i="13"/>
  <c r="I1623" i="13"/>
  <c r="F108" i="18" s="1"/>
  <c r="J1615" i="13"/>
  <c r="I1615" i="13"/>
  <c r="F100" i="18" s="1"/>
  <c r="J1607" i="13"/>
  <c r="I1607" i="13"/>
  <c r="F92" i="18" s="1"/>
  <c r="J1599" i="13"/>
  <c r="I1599" i="13"/>
  <c r="F84" i="18" s="1"/>
  <c r="J1591" i="13"/>
  <c r="I1591" i="13"/>
  <c r="F76" i="18" s="1"/>
  <c r="J1583" i="13"/>
  <c r="I1583" i="13"/>
  <c r="F68" i="18" s="1"/>
  <c r="J1575" i="13"/>
  <c r="I1575" i="13"/>
  <c r="F60" i="18" s="1"/>
  <c r="F52" i="18"/>
  <c r="J1567" i="13"/>
  <c r="I1567" i="13"/>
  <c r="J1559" i="13"/>
  <c r="I1559" i="13"/>
  <c r="F44" i="18" s="1"/>
  <c r="J1551" i="13"/>
  <c r="I1551" i="13"/>
  <c r="F36" i="18" s="1"/>
  <c r="J1543" i="13"/>
  <c r="I1543" i="13"/>
  <c r="F28" i="18" s="1"/>
  <c r="J1535" i="13"/>
  <c r="I1535" i="13"/>
  <c r="F20" i="18" s="1"/>
  <c r="J1527" i="13"/>
  <c r="I1527" i="13"/>
  <c r="F12" i="18" s="1"/>
  <c r="J1519" i="13"/>
  <c r="I1519" i="13"/>
  <c r="F4" i="18" s="1"/>
  <c r="J1511" i="13"/>
  <c r="I1511" i="13"/>
  <c r="E501" i="18" s="1"/>
  <c r="J1503" i="13"/>
  <c r="I1503" i="13"/>
  <c r="E493" i="18" s="1"/>
  <c r="J1495" i="13"/>
  <c r="I1495" i="13"/>
  <c r="E485" i="18" s="1"/>
  <c r="J1487" i="13"/>
  <c r="I1487" i="13"/>
  <c r="E477" i="18" s="1"/>
  <c r="J1479" i="13"/>
  <c r="I1479" i="13"/>
  <c r="E469" i="18" s="1"/>
  <c r="J1471" i="13"/>
  <c r="I1471" i="13"/>
  <c r="E461" i="18" s="1"/>
  <c r="J1463" i="13"/>
  <c r="I1463" i="13"/>
  <c r="E453" i="18" s="1"/>
  <c r="J1455" i="13"/>
  <c r="I1455" i="13"/>
  <c r="E445" i="18" s="1"/>
  <c r="J1447" i="13"/>
  <c r="I1447" i="13"/>
  <c r="E437" i="18" s="1"/>
  <c r="J1439" i="13"/>
  <c r="I1439" i="13"/>
  <c r="E429" i="18" s="1"/>
  <c r="J1431" i="13"/>
  <c r="I1431" i="13"/>
  <c r="E421" i="18" s="1"/>
  <c r="J1423" i="13"/>
  <c r="I1423" i="13"/>
  <c r="E413" i="18" s="1"/>
  <c r="J1415" i="13"/>
  <c r="I1415" i="13"/>
  <c r="E405" i="18" s="1"/>
  <c r="J1407" i="13"/>
  <c r="I1407" i="13"/>
  <c r="E397" i="18" s="1"/>
  <c r="J1399" i="13"/>
  <c r="I1399" i="13"/>
  <c r="E389" i="18" s="1"/>
  <c r="J1391" i="13"/>
  <c r="I1391" i="13"/>
  <c r="E381" i="18" s="1"/>
  <c r="J1383" i="13"/>
  <c r="I1383" i="13"/>
  <c r="E373" i="18" s="1"/>
  <c r="J1375" i="13"/>
  <c r="I1375" i="13"/>
  <c r="E365" i="18" s="1"/>
  <c r="J1367" i="13"/>
  <c r="I1367" i="13"/>
  <c r="E357" i="18" s="1"/>
  <c r="J1359" i="13"/>
  <c r="I1359" i="13"/>
  <c r="E349" i="18" s="1"/>
  <c r="J1351" i="13"/>
  <c r="I1351" i="13"/>
  <c r="E341" i="18" s="1"/>
  <c r="J1343" i="13"/>
  <c r="I1343" i="13"/>
  <c r="E333" i="18" s="1"/>
  <c r="J1335" i="13"/>
  <c r="I1335" i="13"/>
  <c r="E325" i="18" s="1"/>
  <c r="J1327" i="13"/>
  <c r="I1327" i="13"/>
  <c r="E317" i="18" s="1"/>
  <c r="J1319" i="13"/>
  <c r="I1319" i="13"/>
  <c r="E309" i="18" s="1"/>
  <c r="E301" i="18"/>
  <c r="J1311" i="13"/>
  <c r="I1311" i="13"/>
  <c r="J1303" i="13"/>
  <c r="I1303" i="13"/>
  <c r="E293" i="18" s="1"/>
  <c r="J1295" i="13"/>
  <c r="I1295" i="13"/>
  <c r="E285" i="18" s="1"/>
  <c r="E277" i="18"/>
  <c r="J1287" i="13"/>
  <c r="I1287" i="13"/>
  <c r="J1279" i="13"/>
  <c r="I1279" i="13"/>
  <c r="E269" i="18" s="1"/>
  <c r="J1271" i="13"/>
  <c r="I1271" i="13"/>
  <c r="E261" i="18" s="1"/>
  <c r="J1263" i="13"/>
  <c r="I1263" i="13"/>
  <c r="E253" i="18" s="1"/>
  <c r="J1255" i="13"/>
  <c r="I1255" i="13"/>
  <c r="E245" i="18" s="1"/>
  <c r="J1247" i="13"/>
  <c r="I1247" i="13"/>
  <c r="E237" i="18" s="1"/>
  <c r="J1239" i="13"/>
  <c r="I1239" i="13"/>
  <c r="E229" i="18" s="1"/>
  <c r="J1231" i="13"/>
  <c r="I1231" i="13"/>
  <c r="E221" i="18" s="1"/>
  <c r="J1223" i="13"/>
  <c r="I1223" i="13"/>
  <c r="E213" i="18" s="1"/>
  <c r="J1215" i="13"/>
  <c r="I1215" i="13"/>
  <c r="E205" i="18" s="1"/>
  <c r="J1207" i="13"/>
  <c r="I1207" i="13"/>
  <c r="E197" i="18" s="1"/>
  <c r="J1199" i="13"/>
  <c r="I1199" i="13"/>
  <c r="E189" i="18" s="1"/>
  <c r="J1191" i="13"/>
  <c r="I1191" i="13"/>
  <c r="E181" i="18" s="1"/>
  <c r="J1183" i="13"/>
  <c r="I1183" i="13"/>
  <c r="E173" i="18" s="1"/>
  <c r="J1175" i="13"/>
  <c r="I1175" i="13"/>
  <c r="E165" i="18" s="1"/>
  <c r="J1167" i="13"/>
  <c r="I1167" i="13"/>
  <c r="E157" i="18" s="1"/>
  <c r="E149" i="18"/>
  <c r="J1159" i="13"/>
  <c r="I1159" i="13"/>
  <c r="J1151" i="13"/>
  <c r="I1151" i="13"/>
  <c r="E141" i="18" s="1"/>
  <c r="J1143" i="13"/>
  <c r="I1143" i="13"/>
  <c r="E133" i="18" s="1"/>
  <c r="J1135" i="13"/>
  <c r="I1135" i="13"/>
  <c r="E125" i="18" s="1"/>
  <c r="J1127" i="13"/>
  <c r="I1127" i="13"/>
  <c r="E117" i="18" s="1"/>
  <c r="J1119" i="13"/>
  <c r="I1119" i="13"/>
  <c r="E109" i="18" s="1"/>
  <c r="J1111" i="13"/>
  <c r="I1111" i="13"/>
  <c r="E101" i="18" s="1"/>
  <c r="J1103" i="13"/>
  <c r="I1103" i="13"/>
  <c r="E93" i="18" s="1"/>
  <c r="J1095" i="13"/>
  <c r="I1095" i="13"/>
  <c r="E85" i="18" s="1"/>
  <c r="J1087" i="13"/>
  <c r="I1087" i="13"/>
  <c r="E77" i="18" s="1"/>
  <c r="J1079" i="13"/>
  <c r="I1079" i="13"/>
  <c r="E69" i="18" s="1"/>
  <c r="J1071" i="13"/>
  <c r="I1071" i="13"/>
  <c r="E61" i="18" s="1"/>
  <c r="J1063" i="13"/>
  <c r="I1063" i="13"/>
  <c r="E53" i="18" s="1"/>
  <c r="E45" i="18"/>
  <c r="J1055" i="13"/>
  <c r="I1055" i="13"/>
  <c r="J1047" i="13"/>
  <c r="I1047" i="13"/>
  <c r="E37" i="18" s="1"/>
  <c r="J1039" i="13"/>
  <c r="I1039" i="13"/>
  <c r="E29" i="18" s="1"/>
  <c r="J1031" i="13"/>
  <c r="I1031" i="13"/>
  <c r="E21" i="18" s="1"/>
  <c r="J1023" i="13"/>
  <c r="I1023" i="13"/>
  <c r="E13" i="18" s="1"/>
  <c r="J1015" i="13"/>
  <c r="I1015" i="13"/>
  <c r="E5" i="18" s="1"/>
  <c r="J1007" i="13"/>
  <c r="I1007" i="13"/>
  <c r="D502" i="18" s="1"/>
  <c r="J999" i="13"/>
  <c r="I999" i="13"/>
  <c r="D494" i="18" s="1"/>
  <c r="J991" i="13"/>
  <c r="I991" i="13"/>
  <c r="D486" i="18" s="1"/>
  <c r="J983" i="13"/>
  <c r="I983" i="13"/>
  <c r="D478" i="18" s="1"/>
  <c r="J975" i="13"/>
  <c r="I975" i="13"/>
  <c r="D470" i="18" s="1"/>
  <c r="J967" i="13"/>
  <c r="I967" i="13"/>
  <c r="D462" i="18" s="1"/>
  <c r="J959" i="13"/>
  <c r="I959" i="13"/>
  <c r="D454" i="18" s="1"/>
  <c r="J951" i="13"/>
  <c r="I951" i="13"/>
  <c r="D446" i="18" s="1"/>
  <c r="J943" i="13"/>
  <c r="I943" i="13"/>
  <c r="D438" i="18" s="1"/>
  <c r="J935" i="13"/>
  <c r="I935" i="13"/>
  <c r="D430" i="18" s="1"/>
  <c r="J927" i="13"/>
  <c r="I927" i="13"/>
  <c r="D422" i="18" s="1"/>
  <c r="J919" i="13"/>
  <c r="I919" i="13"/>
  <c r="D414" i="18" s="1"/>
  <c r="J911" i="13"/>
  <c r="I911" i="13"/>
  <c r="D406" i="18" s="1"/>
  <c r="J903" i="13"/>
  <c r="I903" i="13"/>
  <c r="D398" i="18" s="1"/>
  <c r="J895" i="13"/>
  <c r="I895" i="13"/>
  <c r="D390" i="18" s="1"/>
  <c r="J887" i="13"/>
  <c r="I887" i="13"/>
  <c r="D382" i="18" s="1"/>
  <c r="J879" i="13"/>
  <c r="I879" i="13"/>
  <c r="D374" i="18" s="1"/>
  <c r="J871" i="13"/>
  <c r="I871" i="13"/>
  <c r="D366" i="18" s="1"/>
  <c r="J863" i="13"/>
  <c r="I863" i="13"/>
  <c r="D358" i="18" s="1"/>
  <c r="J855" i="13"/>
  <c r="I855" i="13"/>
  <c r="D350" i="18" s="1"/>
  <c r="D342" i="18"/>
  <c r="J847" i="13"/>
  <c r="I847" i="13"/>
  <c r="J839" i="13"/>
  <c r="I839" i="13"/>
  <c r="D334" i="18" s="1"/>
  <c r="J831" i="13"/>
  <c r="I831" i="13"/>
  <c r="D326" i="18" s="1"/>
  <c r="J823" i="13"/>
  <c r="I823" i="13"/>
  <c r="D318" i="18" s="1"/>
  <c r="J815" i="13"/>
  <c r="I815" i="13"/>
  <c r="D310" i="18" s="1"/>
  <c r="J807" i="13"/>
  <c r="I807" i="13"/>
  <c r="D302" i="18" s="1"/>
  <c r="J799" i="13"/>
  <c r="I799" i="13"/>
  <c r="D294" i="18" s="1"/>
  <c r="J791" i="13"/>
  <c r="I791" i="13"/>
  <c r="D286" i="18" s="1"/>
  <c r="J783" i="13"/>
  <c r="I783" i="13"/>
  <c r="D278" i="18" s="1"/>
  <c r="J775" i="13"/>
  <c r="I775" i="13"/>
  <c r="D270" i="18" s="1"/>
  <c r="J767" i="13"/>
  <c r="I767" i="13"/>
  <c r="D262" i="18" s="1"/>
  <c r="J759" i="13"/>
  <c r="I759" i="13"/>
  <c r="D254" i="18" s="1"/>
  <c r="J751" i="13"/>
  <c r="I751" i="13"/>
  <c r="D246" i="18" s="1"/>
  <c r="J743" i="13"/>
  <c r="I743" i="13"/>
  <c r="D238" i="18" s="1"/>
  <c r="J735" i="13"/>
  <c r="I735" i="13"/>
  <c r="D230" i="18" s="1"/>
  <c r="J727" i="13"/>
  <c r="I727" i="13"/>
  <c r="D222" i="18" s="1"/>
  <c r="J719" i="13"/>
  <c r="I719" i="13"/>
  <c r="D214" i="18" s="1"/>
  <c r="J711" i="13"/>
  <c r="I711" i="13"/>
  <c r="D206" i="18" s="1"/>
  <c r="J703" i="13"/>
  <c r="I703" i="13"/>
  <c r="D198" i="18" s="1"/>
  <c r="J695" i="13"/>
  <c r="I695" i="13"/>
  <c r="D190" i="18" s="1"/>
  <c r="J687" i="13"/>
  <c r="I687" i="13"/>
  <c r="D182" i="18" s="1"/>
  <c r="J679" i="13"/>
  <c r="I679" i="13"/>
  <c r="D174" i="18" s="1"/>
  <c r="J671" i="13"/>
  <c r="I671" i="13"/>
  <c r="D166" i="18" s="1"/>
  <c r="J663" i="13"/>
  <c r="I663" i="13"/>
  <c r="D158" i="18" s="1"/>
  <c r="J655" i="13"/>
  <c r="I655" i="13"/>
  <c r="D150" i="18" s="1"/>
  <c r="J647" i="13"/>
  <c r="I647" i="13"/>
  <c r="D142" i="18" s="1"/>
  <c r="J639" i="13"/>
  <c r="I639" i="13"/>
  <c r="D134" i="18" s="1"/>
  <c r="J631" i="13"/>
  <c r="I631" i="13"/>
  <c r="D126" i="18" s="1"/>
  <c r="J623" i="13"/>
  <c r="I623" i="13"/>
  <c r="D118" i="18" s="1"/>
  <c r="J615" i="13"/>
  <c r="I615" i="13"/>
  <c r="D110" i="18" s="1"/>
  <c r="J607" i="13"/>
  <c r="I607" i="13"/>
  <c r="D102" i="18" s="1"/>
  <c r="J599" i="13"/>
  <c r="I599" i="13"/>
  <c r="D94" i="18" s="1"/>
  <c r="J591" i="13"/>
  <c r="I591" i="13"/>
  <c r="D86" i="18" s="1"/>
  <c r="J583" i="13"/>
  <c r="I583" i="13"/>
  <c r="D78" i="18" s="1"/>
  <c r="J575" i="13"/>
  <c r="I575" i="13"/>
  <c r="D70" i="18" s="1"/>
  <c r="J567" i="13"/>
  <c r="I567" i="13"/>
  <c r="D62" i="18" s="1"/>
  <c r="J559" i="13"/>
  <c r="I559" i="13"/>
  <c r="D54" i="18" s="1"/>
  <c r="J551" i="13"/>
  <c r="I551" i="13"/>
  <c r="D46" i="18" s="1"/>
  <c r="J543" i="13"/>
  <c r="I543" i="13"/>
  <c r="D38" i="18" s="1"/>
  <c r="J535" i="13"/>
  <c r="I535" i="13"/>
  <c r="D30" i="18" s="1"/>
  <c r="J527" i="13"/>
  <c r="I527" i="13"/>
  <c r="D22" i="18" s="1"/>
  <c r="J519" i="13"/>
  <c r="I519" i="13"/>
  <c r="D14" i="18" s="1"/>
  <c r="J511" i="13"/>
  <c r="I511" i="13"/>
  <c r="D6" i="18" s="1"/>
  <c r="J503" i="13"/>
  <c r="I503" i="13"/>
  <c r="J495" i="13"/>
  <c r="I495" i="13"/>
  <c r="J487" i="13"/>
  <c r="I487" i="13"/>
  <c r="J479" i="13"/>
  <c r="I479" i="13"/>
  <c r="J471" i="13"/>
  <c r="I471" i="13"/>
  <c r="J463" i="13"/>
  <c r="I463" i="13"/>
  <c r="J455" i="13"/>
  <c r="I455" i="13"/>
  <c r="J447" i="13"/>
  <c r="I447" i="13"/>
  <c r="J439" i="13"/>
  <c r="I439" i="13"/>
  <c r="J431" i="13"/>
  <c r="I431" i="13"/>
  <c r="J423" i="13"/>
  <c r="I423" i="13"/>
  <c r="J415" i="13"/>
  <c r="I415" i="13"/>
  <c r="J407" i="13"/>
  <c r="I407" i="13"/>
  <c r="J399" i="13"/>
  <c r="I399" i="13"/>
  <c r="J391" i="13"/>
  <c r="I391" i="13"/>
  <c r="J383" i="13"/>
  <c r="I383" i="13"/>
  <c r="J375" i="13"/>
  <c r="I375" i="13"/>
  <c r="J367" i="13"/>
  <c r="I367" i="13"/>
  <c r="J359" i="13"/>
  <c r="I359" i="13"/>
  <c r="J351" i="13"/>
  <c r="I351" i="13"/>
  <c r="J343" i="13"/>
  <c r="I343" i="13"/>
  <c r="J335" i="13"/>
  <c r="I335" i="13"/>
  <c r="J327" i="13"/>
  <c r="I327" i="13"/>
  <c r="J319" i="13"/>
  <c r="I319" i="13"/>
  <c r="J311" i="13"/>
  <c r="I311" i="13"/>
  <c r="J303" i="13"/>
  <c r="I303" i="13"/>
  <c r="J295" i="13"/>
  <c r="I295" i="13"/>
  <c r="J287" i="13"/>
  <c r="I287" i="13"/>
  <c r="J279" i="13"/>
  <c r="I279" i="13"/>
  <c r="J271" i="13"/>
  <c r="I271" i="13"/>
  <c r="J263" i="13"/>
  <c r="I263" i="13"/>
  <c r="J255" i="13"/>
  <c r="I255" i="13"/>
  <c r="J247" i="13"/>
  <c r="I247" i="13"/>
  <c r="J239" i="13"/>
  <c r="I239" i="13"/>
  <c r="J231" i="13"/>
  <c r="I231" i="13"/>
  <c r="J223" i="13"/>
  <c r="I223" i="13"/>
  <c r="J215" i="13"/>
  <c r="I215" i="13"/>
  <c r="J207" i="13"/>
  <c r="I207" i="13"/>
  <c r="J199" i="13"/>
  <c r="I199" i="13"/>
  <c r="J191" i="13"/>
  <c r="I191" i="13"/>
  <c r="J183" i="13"/>
  <c r="I183" i="13"/>
  <c r="J175" i="13"/>
  <c r="I175" i="13"/>
  <c r="J167" i="13"/>
  <c r="I167" i="13"/>
  <c r="J159" i="13"/>
  <c r="I159" i="13"/>
  <c r="J151" i="13"/>
  <c r="I151" i="13"/>
  <c r="J143" i="13"/>
  <c r="I143" i="13"/>
  <c r="J135" i="13"/>
  <c r="I135" i="13"/>
  <c r="J127" i="13"/>
  <c r="I127" i="13"/>
  <c r="J119" i="13"/>
  <c r="I119" i="13"/>
  <c r="J111" i="13"/>
  <c r="I111" i="13"/>
  <c r="J103" i="13"/>
  <c r="I103" i="13"/>
  <c r="J95" i="13"/>
  <c r="I95" i="13"/>
  <c r="J87" i="13"/>
  <c r="I87" i="13"/>
  <c r="J79" i="13"/>
  <c r="I79" i="13"/>
  <c r="J71" i="13"/>
  <c r="I71" i="13"/>
  <c r="J63" i="13"/>
  <c r="I63" i="13"/>
  <c r="J55" i="13"/>
  <c r="I55" i="13"/>
  <c r="J47" i="13"/>
  <c r="I47" i="13"/>
  <c r="J39" i="13"/>
  <c r="I39" i="13"/>
  <c r="J31" i="13"/>
  <c r="I31" i="13"/>
  <c r="J23" i="13"/>
  <c r="I23" i="13"/>
  <c r="J15" i="13"/>
  <c r="I15" i="13"/>
  <c r="J7" i="13"/>
  <c r="I7" i="13"/>
  <c r="J8006" i="13"/>
  <c r="I8006" i="13"/>
  <c r="J7998" i="13"/>
  <c r="I7998" i="13"/>
  <c r="J7990" i="13"/>
  <c r="I7990" i="13"/>
  <c r="J7982" i="13"/>
  <c r="I7982" i="13"/>
  <c r="J7974" i="13"/>
  <c r="I7974" i="13"/>
  <c r="J7966" i="13"/>
  <c r="I7966" i="13"/>
  <c r="J7958" i="13"/>
  <c r="I7958" i="13"/>
  <c r="J7950" i="13"/>
  <c r="I7950" i="13"/>
  <c r="J7942" i="13"/>
  <c r="I7942" i="13"/>
  <c r="J7934" i="13"/>
  <c r="I7934" i="13"/>
  <c r="J7926" i="13"/>
  <c r="I7926" i="13"/>
  <c r="J7918" i="13"/>
  <c r="I7918" i="13"/>
  <c r="J7910" i="13"/>
  <c r="I7910" i="13"/>
  <c r="J7902" i="13"/>
  <c r="I7902" i="13"/>
  <c r="J7894" i="13"/>
  <c r="I7894" i="13"/>
  <c r="J7886" i="13"/>
  <c r="I7886" i="13"/>
  <c r="J7878" i="13"/>
  <c r="I7878" i="13"/>
  <c r="J7870" i="13"/>
  <c r="I7870" i="13"/>
  <c r="J7862" i="13"/>
  <c r="I7862" i="13"/>
  <c r="J7854" i="13"/>
  <c r="I7854" i="13"/>
  <c r="J7846" i="13"/>
  <c r="I7846" i="13"/>
  <c r="J7838" i="13"/>
  <c r="I7838" i="13"/>
  <c r="J7830" i="13"/>
  <c r="I7830" i="13"/>
  <c r="J7822" i="13"/>
  <c r="I7822" i="13"/>
  <c r="J7814" i="13"/>
  <c r="I7814" i="13"/>
  <c r="J7806" i="13"/>
  <c r="I7806" i="13"/>
  <c r="J7798" i="13"/>
  <c r="I7798" i="13"/>
  <c r="J7790" i="13"/>
  <c r="I7790" i="13"/>
  <c r="J7782" i="13"/>
  <c r="I7782" i="13"/>
  <c r="J7774" i="13"/>
  <c r="I7774" i="13"/>
  <c r="J7766" i="13"/>
  <c r="I7766" i="13"/>
  <c r="J7758" i="13"/>
  <c r="I7758" i="13"/>
  <c r="J7750" i="13"/>
  <c r="I7750" i="13"/>
  <c r="J7742" i="13"/>
  <c r="I7742" i="13"/>
  <c r="J7734" i="13"/>
  <c r="I7734" i="13"/>
  <c r="J7726" i="13"/>
  <c r="I7726" i="13"/>
  <c r="J7718" i="13"/>
  <c r="I7718" i="13"/>
  <c r="J7710" i="13"/>
  <c r="I7710" i="13"/>
  <c r="J7702" i="13"/>
  <c r="I7702" i="13"/>
  <c r="J7694" i="13"/>
  <c r="I7694" i="13"/>
  <c r="J7686" i="13"/>
  <c r="I7686" i="13"/>
  <c r="J7678" i="13"/>
  <c r="I7678" i="13"/>
  <c r="J7670" i="13"/>
  <c r="I7670" i="13"/>
  <c r="J7662" i="13"/>
  <c r="I7662" i="13"/>
  <c r="J7654" i="13"/>
  <c r="I7654" i="13"/>
  <c r="J7646" i="13"/>
  <c r="I7646" i="13"/>
  <c r="J7638" i="13"/>
  <c r="I7638" i="13"/>
  <c r="J7630" i="13"/>
  <c r="I7630" i="13"/>
  <c r="J7622" i="13"/>
  <c r="I7622" i="13"/>
  <c r="J7614" i="13"/>
  <c r="I7614" i="13"/>
  <c r="J7606" i="13"/>
  <c r="I7606" i="13"/>
  <c r="J7598" i="13"/>
  <c r="I7598" i="13"/>
  <c r="J7590" i="13"/>
  <c r="I7590" i="13"/>
  <c r="J7582" i="13"/>
  <c r="I7582" i="13"/>
  <c r="J7574" i="13"/>
  <c r="I7574" i="13"/>
  <c r="J7566" i="13"/>
  <c r="I7566" i="13"/>
  <c r="J7558" i="13"/>
  <c r="I7558" i="13"/>
  <c r="J7550" i="13"/>
  <c r="I7550" i="13"/>
  <c r="J7542" i="13"/>
  <c r="I7542" i="13"/>
  <c r="J7534" i="13"/>
  <c r="I7534" i="13"/>
  <c r="J7526" i="13"/>
  <c r="I7526" i="13"/>
  <c r="J7518" i="13"/>
  <c r="I7518" i="13"/>
  <c r="J7510" i="13"/>
  <c r="I7510" i="13"/>
  <c r="J7502" i="13"/>
  <c r="I7502" i="13"/>
  <c r="J7494" i="13"/>
  <c r="I7494" i="13"/>
  <c r="J7486" i="13"/>
  <c r="I7486" i="13"/>
  <c r="J7478" i="13"/>
  <c r="I7478" i="13"/>
  <c r="J7470" i="13"/>
  <c r="I7470" i="13"/>
  <c r="J7462" i="13"/>
  <c r="I7462" i="13"/>
  <c r="J7454" i="13"/>
  <c r="I7454" i="13"/>
  <c r="J7446" i="13"/>
  <c r="I7446" i="13"/>
  <c r="J7438" i="13"/>
  <c r="I7438" i="13"/>
  <c r="J7430" i="13"/>
  <c r="I7430" i="13"/>
  <c r="J7422" i="13"/>
  <c r="I7422" i="13"/>
  <c r="J7414" i="13"/>
  <c r="I7414" i="13"/>
  <c r="J7406" i="13"/>
  <c r="I7406" i="13"/>
  <c r="J7398" i="13"/>
  <c r="I7398" i="13"/>
  <c r="J7390" i="13"/>
  <c r="I7390" i="13"/>
  <c r="J7382" i="13"/>
  <c r="I7382" i="13"/>
  <c r="J7374" i="13"/>
  <c r="I7374" i="13"/>
  <c r="J7366" i="13"/>
  <c r="I7366" i="13"/>
  <c r="J7358" i="13"/>
  <c r="I7358" i="13"/>
  <c r="J7350" i="13"/>
  <c r="I7350" i="13"/>
  <c r="J7342" i="13"/>
  <c r="I7342" i="13"/>
  <c r="J7334" i="13"/>
  <c r="I7334" i="13"/>
  <c r="J7326" i="13"/>
  <c r="I7326" i="13"/>
  <c r="J7318" i="13"/>
  <c r="I7318" i="13"/>
  <c r="J7310" i="13"/>
  <c r="I7310" i="13"/>
  <c r="J7302" i="13"/>
  <c r="I7302" i="13"/>
  <c r="J7294" i="13"/>
  <c r="I7294" i="13"/>
  <c r="J7286" i="13"/>
  <c r="I7286" i="13"/>
  <c r="J7278" i="13"/>
  <c r="I7278" i="13"/>
  <c r="J7270" i="13"/>
  <c r="I7270" i="13"/>
  <c r="J7262" i="13"/>
  <c r="I7262" i="13"/>
  <c r="J7254" i="13"/>
  <c r="I7254" i="13"/>
  <c r="J7246" i="13"/>
  <c r="I7246" i="13"/>
  <c r="J7238" i="13"/>
  <c r="I7238" i="13"/>
  <c r="J7230" i="13"/>
  <c r="I7230" i="13"/>
  <c r="J7222" i="13"/>
  <c r="I7222" i="13"/>
  <c r="J7214" i="13"/>
  <c r="I7214" i="13"/>
  <c r="J7206" i="13"/>
  <c r="I7206" i="13"/>
  <c r="J7198" i="13"/>
  <c r="I7198" i="13"/>
  <c r="J7190" i="13"/>
  <c r="I7190" i="13"/>
  <c r="J7182" i="13"/>
  <c r="I7182" i="13"/>
  <c r="J7174" i="13"/>
  <c r="I7174" i="13"/>
  <c r="J7166" i="13"/>
  <c r="I7166" i="13"/>
  <c r="J7158" i="13"/>
  <c r="I7158" i="13"/>
  <c r="J7150" i="13"/>
  <c r="I7150" i="13"/>
  <c r="J7142" i="13"/>
  <c r="I7142" i="13"/>
  <c r="J7134" i="13"/>
  <c r="I7134" i="13"/>
  <c r="J7126" i="13"/>
  <c r="I7126" i="13"/>
  <c r="J7118" i="13"/>
  <c r="I7118" i="13"/>
  <c r="J7110" i="13"/>
  <c r="I7110" i="13"/>
  <c r="J7102" i="13"/>
  <c r="I7102" i="13"/>
  <c r="J7094" i="13"/>
  <c r="I7094" i="13"/>
  <c r="J7086" i="13"/>
  <c r="I7086" i="13"/>
  <c r="J7078" i="13"/>
  <c r="I7078" i="13"/>
  <c r="J7070" i="13"/>
  <c r="I7070" i="13"/>
  <c r="J7062" i="13"/>
  <c r="I7062" i="13"/>
  <c r="J7054" i="13"/>
  <c r="I7054" i="13"/>
  <c r="J7046" i="13"/>
  <c r="I7046" i="13"/>
  <c r="J7038" i="13"/>
  <c r="I7038" i="13"/>
  <c r="J7030" i="13"/>
  <c r="I7030" i="13"/>
  <c r="J7022" i="13"/>
  <c r="I7022" i="13"/>
  <c r="J7014" i="13"/>
  <c r="I7014" i="13"/>
  <c r="J7006" i="13"/>
  <c r="I7006" i="13"/>
  <c r="J6998" i="13"/>
  <c r="I6998" i="13"/>
  <c r="J6990" i="13"/>
  <c r="I6990" i="13"/>
  <c r="J6982" i="13"/>
  <c r="I6982" i="13"/>
  <c r="J6974" i="13"/>
  <c r="I6974" i="13"/>
  <c r="J6966" i="13"/>
  <c r="I6966" i="13"/>
  <c r="J6958" i="13"/>
  <c r="I6958" i="13"/>
  <c r="J6950" i="13"/>
  <c r="I6950" i="13"/>
  <c r="J6942" i="13"/>
  <c r="I6942" i="13"/>
  <c r="J6934" i="13"/>
  <c r="I6934" i="13"/>
  <c r="J6926" i="13"/>
  <c r="I6926" i="13"/>
  <c r="J6918" i="13"/>
  <c r="I6918" i="13"/>
  <c r="J6910" i="13"/>
  <c r="I6910" i="13"/>
  <c r="J6902" i="13"/>
  <c r="I6902" i="13"/>
  <c r="J6894" i="13"/>
  <c r="I6894" i="13"/>
  <c r="J6886" i="13"/>
  <c r="I6886" i="13"/>
  <c r="J6878" i="13"/>
  <c r="I6878" i="13"/>
  <c r="J6870" i="13"/>
  <c r="I6870" i="13"/>
  <c r="J6862" i="13"/>
  <c r="I6862" i="13"/>
  <c r="J6854" i="13"/>
  <c r="I6854" i="13"/>
  <c r="J6846" i="13"/>
  <c r="I6846" i="13"/>
  <c r="J6838" i="13"/>
  <c r="I6838" i="13"/>
  <c r="J6830" i="13"/>
  <c r="I6830" i="13"/>
  <c r="J6822" i="13"/>
  <c r="I6822" i="13"/>
  <c r="J6814" i="13"/>
  <c r="I6814" i="13"/>
  <c r="J6806" i="13"/>
  <c r="I6806" i="13"/>
  <c r="J6798" i="13"/>
  <c r="I6798" i="13"/>
  <c r="J6790" i="13"/>
  <c r="I6790" i="13"/>
  <c r="J6782" i="13"/>
  <c r="I6782" i="13"/>
  <c r="J6774" i="13"/>
  <c r="I6774" i="13"/>
  <c r="J6766" i="13"/>
  <c r="I6766" i="13"/>
  <c r="J6758" i="13"/>
  <c r="I6758" i="13"/>
  <c r="J6750" i="13"/>
  <c r="I6750" i="13"/>
  <c r="J6742" i="13"/>
  <c r="I6742" i="13"/>
  <c r="J6734" i="13"/>
  <c r="I6734" i="13"/>
  <c r="J6726" i="13"/>
  <c r="I6726" i="13"/>
  <c r="J6718" i="13"/>
  <c r="I6718" i="13"/>
  <c r="J6710" i="13"/>
  <c r="I6710" i="13"/>
  <c r="J6702" i="13"/>
  <c r="I6702" i="13"/>
  <c r="J6694" i="13"/>
  <c r="I6694" i="13"/>
  <c r="J6686" i="13"/>
  <c r="I6686" i="13"/>
  <c r="J6678" i="13"/>
  <c r="I6678" i="13"/>
  <c r="J6670" i="13"/>
  <c r="I6670" i="13"/>
  <c r="J6662" i="13"/>
  <c r="I6662" i="13"/>
  <c r="J6654" i="13"/>
  <c r="I6654" i="13"/>
  <c r="J6646" i="13"/>
  <c r="I6646" i="13"/>
  <c r="J6638" i="13"/>
  <c r="I6638" i="13"/>
  <c r="J6630" i="13"/>
  <c r="I6630" i="13"/>
  <c r="J6622" i="13"/>
  <c r="I6622" i="13"/>
  <c r="J6614" i="13"/>
  <c r="I6614" i="13"/>
  <c r="J6606" i="13"/>
  <c r="I6606" i="13"/>
  <c r="J6598" i="13"/>
  <c r="I6598" i="13"/>
  <c r="J6590" i="13"/>
  <c r="I6590" i="13"/>
  <c r="J6582" i="13"/>
  <c r="I6582" i="13"/>
  <c r="J6574" i="13"/>
  <c r="I6574" i="13"/>
  <c r="J6566" i="13"/>
  <c r="I6566" i="13"/>
  <c r="O506" i="18" s="1"/>
  <c r="J6558" i="13"/>
  <c r="I6558" i="13"/>
  <c r="O498" i="18" s="1"/>
  <c r="J6550" i="13"/>
  <c r="I6550" i="13"/>
  <c r="O490" i="18" s="1"/>
  <c r="J6542" i="13"/>
  <c r="I6542" i="13"/>
  <c r="O482" i="18" s="1"/>
  <c r="J6534" i="13"/>
  <c r="I6534" i="13"/>
  <c r="O474" i="18" s="1"/>
  <c r="J6526" i="13"/>
  <c r="I6526" i="13"/>
  <c r="O466" i="18" s="1"/>
  <c r="J6518" i="13"/>
  <c r="I6518" i="13"/>
  <c r="O458" i="18" s="1"/>
  <c r="J6510" i="13"/>
  <c r="I6510" i="13"/>
  <c r="O450" i="18" s="1"/>
  <c r="J6502" i="13"/>
  <c r="I6502" i="13"/>
  <c r="O442" i="18" s="1"/>
  <c r="J6494" i="13"/>
  <c r="I6494" i="13"/>
  <c r="O434" i="18" s="1"/>
  <c r="J6486" i="13"/>
  <c r="I6486" i="13"/>
  <c r="O426" i="18" s="1"/>
  <c r="J6478" i="13"/>
  <c r="I6478" i="13"/>
  <c r="O418" i="18" s="1"/>
  <c r="J6470" i="13"/>
  <c r="I6470" i="13"/>
  <c r="O410" i="18" s="1"/>
  <c r="J6462" i="13"/>
  <c r="I6462" i="13"/>
  <c r="O402" i="18" s="1"/>
  <c r="J6454" i="13"/>
  <c r="I6454" i="13"/>
  <c r="O394" i="18" s="1"/>
  <c r="J6446" i="13"/>
  <c r="I6446" i="13"/>
  <c r="O386" i="18" s="1"/>
  <c r="J6438" i="13"/>
  <c r="I6438" i="13"/>
  <c r="O378" i="18" s="1"/>
  <c r="J6430" i="13"/>
  <c r="I6430" i="13"/>
  <c r="O370" i="18" s="1"/>
  <c r="J6422" i="13"/>
  <c r="I6422" i="13"/>
  <c r="O362" i="18" s="1"/>
  <c r="J6414" i="13"/>
  <c r="I6414" i="13"/>
  <c r="O354" i="18" s="1"/>
  <c r="J6406" i="13"/>
  <c r="I6406" i="13"/>
  <c r="O346" i="18" s="1"/>
  <c r="J6398" i="13"/>
  <c r="I6398" i="13"/>
  <c r="O338" i="18" s="1"/>
  <c r="J6390" i="13"/>
  <c r="I6390" i="13"/>
  <c r="O330" i="18" s="1"/>
  <c r="J6382" i="13"/>
  <c r="I6382" i="13"/>
  <c r="O322" i="18" s="1"/>
  <c r="J6374" i="13"/>
  <c r="I6374" i="13"/>
  <c r="O314" i="18" s="1"/>
  <c r="J6366" i="13"/>
  <c r="I6366" i="13"/>
  <c r="O306" i="18" s="1"/>
  <c r="J6358" i="13"/>
  <c r="I6358" i="13"/>
  <c r="O298" i="18" s="1"/>
  <c r="J6350" i="13"/>
  <c r="I6350" i="13"/>
  <c r="O290" i="18" s="1"/>
  <c r="J6342" i="13"/>
  <c r="I6342" i="13"/>
  <c r="O282" i="18" s="1"/>
  <c r="J6334" i="13"/>
  <c r="I6334" i="13"/>
  <c r="O274" i="18" s="1"/>
  <c r="J6326" i="13"/>
  <c r="I6326" i="13"/>
  <c r="O266" i="18" s="1"/>
  <c r="J6318" i="13"/>
  <c r="I6318" i="13"/>
  <c r="O258" i="18" s="1"/>
  <c r="J6310" i="13"/>
  <c r="I6310" i="13"/>
  <c r="O250" i="18" s="1"/>
  <c r="J6302" i="13"/>
  <c r="I6302" i="13"/>
  <c r="O242" i="18" s="1"/>
  <c r="J6294" i="13"/>
  <c r="I6294" i="13"/>
  <c r="O234" i="18" s="1"/>
  <c r="O226" i="18"/>
  <c r="J6286" i="13"/>
  <c r="I6286" i="13"/>
  <c r="J6278" i="13"/>
  <c r="I6278" i="13"/>
  <c r="O218" i="18" s="1"/>
  <c r="J6270" i="13"/>
  <c r="I6270" i="13"/>
  <c r="O210" i="18" s="1"/>
  <c r="J6262" i="13"/>
  <c r="I6262" i="13"/>
  <c r="O202" i="18" s="1"/>
  <c r="J6254" i="13"/>
  <c r="I6254" i="13"/>
  <c r="O194" i="18" s="1"/>
  <c r="J6246" i="13"/>
  <c r="I6246" i="13"/>
  <c r="O186" i="18" s="1"/>
  <c r="J6238" i="13"/>
  <c r="I6238" i="13"/>
  <c r="O178" i="18" s="1"/>
  <c r="J6230" i="13"/>
  <c r="I6230" i="13"/>
  <c r="O170" i="18" s="1"/>
  <c r="J6222" i="13"/>
  <c r="I6222" i="13"/>
  <c r="O162" i="18" s="1"/>
  <c r="J6214" i="13"/>
  <c r="I6214" i="13"/>
  <c r="O154" i="18" s="1"/>
  <c r="J6206" i="13"/>
  <c r="I6206" i="13"/>
  <c r="O146" i="18" s="1"/>
  <c r="J6198" i="13"/>
  <c r="I6198" i="13"/>
  <c r="O138" i="18" s="1"/>
  <c r="J6190" i="13"/>
  <c r="I6190" i="13"/>
  <c r="O130" i="18" s="1"/>
  <c r="J6182" i="13"/>
  <c r="I6182" i="13"/>
  <c r="O122" i="18" s="1"/>
  <c r="J6174" i="13"/>
  <c r="I6174" i="13"/>
  <c r="O114" i="18" s="1"/>
  <c r="J6166" i="13"/>
  <c r="I6166" i="13"/>
  <c r="O106" i="18" s="1"/>
  <c r="J6158" i="13"/>
  <c r="I6158" i="13"/>
  <c r="O98" i="18" s="1"/>
  <c r="J6150" i="13"/>
  <c r="I6150" i="13"/>
  <c r="O90" i="18" s="1"/>
  <c r="J6142" i="13"/>
  <c r="I6142" i="13"/>
  <c r="O82" i="18" s="1"/>
  <c r="J6134" i="13"/>
  <c r="I6134" i="13"/>
  <c r="O74" i="18" s="1"/>
  <c r="J6126" i="13"/>
  <c r="I6126" i="13"/>
  <c r="O66" i="18" s="1"/>
  <c r="J6118" i="13"/>
  <c r="I6118" i="13"/>
  <c r="O58" i="18" s="1"/>
  <c r="J6110" i="13"/>
  <c r="I6110" i="13"/>
  <c r="O50" i="18" s="1"/>
  <c r="J6102" i="13"/>
  <c r="I6102" i="13"/>
  <c r="O42" i="18" s="1"/>
  <c r="J6094" i="13"/>
  <c r="I6094" i="13"/>
  <c r="O34" i="18" s="1"/>
  <c r="J6086" i="13"/>
  <c r="I6086" i="13"/>
  <c r="O26" i="18" s="1"/>
  <c r="J6078" i="13"/>
  <c r="I6078" i="13"/>
  <c r="O18" i="18" s="1"/>
  <c r="J6070" i="13"/>
  <c r="I6070" i="13"/>
  <c r="O10" i="18" s="1"/>
  <c r="J6062" i="13"/>
  <c r="I6062" i="13"/>
  <c r="O2" i="18" s="1"/>
  <c r="J6054" i="13"/>
  <c r="I6054" i="13"/>
  <c r="N499" i="18" s="1"/>
  <c r="J6046" i="13"/>
  <c r="I6046" i="13"/>
  <c r="N491" i="18" s="1"/>
  <c r="J6038" i="13"/>
  <c r="I6038" i="13"/>
  <c r="N483" i="18" s="1"/>
  <c r="J6030" i="13"/>
  <c r="I6030" i="13"/>
  <c r="N475" i="18" s="1"/>
  <c r="J6022" i="13"/>
  <c r="I6022" i="13"/>
  <c r="N467" i="18" s="1"/>
  <c r="J6014" i="13"/>
  <c r="I6014" i="13"/>
  <c r="N459" i="18" s="1"/>
  <c r="J6006" i="13"/>
  <c r="I6006" i="13"/>
  <c r="N451" i="18" s="1"/>
  <c r="J5998" i="13"/>
  <c r="I5998" i="13"/>
  <c r="N443" i="18" s="1"/>
  <c r="J5990" i="13"/>
  <c r="I5990" i="13"/>
  <c r="N435" i="18" s="1"/>
  <c r="J5982" i="13"/>
  <c r="I5982" i="13"/>
  <c r="N427" i="18" s="1"/>
  <c r="J5974" i="13"/>
  <c r="I5974" i="13"/>
  <c r="N419" i="18" s="1"/>
  <c r="J5966" i="13"/>
  <c r="I5966" i="13"/>
  <c r="N411" i="18" s="1"/>
  <c r="J5958" i="13"/>
  <c r="I5958" i="13"/>
  <c r="N403" i="18" s="1"/>
  <c r="J5950" i="13"/>
  <c r="I5950" i="13"/>
  <c r="N395" i="18" s="1"/>
  <c r="J5942" i="13"/>
  <c r="I5942" i="13"/>
  <c r="N387" i="18" s="1"/>
  <c r="J5934" i="13"/>
  <c r="I5934" i="13"/>
  <c r="N379" i="18" s="1"/>
  <c r="J5926" i="13"/>
  <c r="I5926" i="13"/>
  <c r="N371" i="18" s="1"/>
  <c r="J5918" i="13"/>
  <c r="I5918" i="13"/>
  <c r="N363" i="18" s="1"/>
  <c r="J5910" i="13"/>
  <c r="I5910" i="13"/>
  <c r="N355" i="18" s="1"/>
  <c r="J5902" i="13"/>
  <c r="I5902" i="13"/>
  <c r="N347" i="18" s="1"/>
  <c r="J5894" i="13"/>
  <c r="I5894" i="13"/>
  <c r="N339" i="18" s="1"/>
  <c r="J5886" i="13"/>
  <c r="I5886" i="13"/>
  <c r="N331" i="18" s="1"/>
  <c r="J5878" i="13"/>
  <c r="I5878" i="13"/>
  <c r="N323" i="18" s="1"/>
  <c r="J5870" i="13"/>
  <c r="I5870" i="13"/>
  <c r="N315" i="18" s="1"/>
  <c r="J5862" i="13"/>
  <c r="I5862" i="13"/>
  <c r="N307" i="18" s="1"/>
  <c r="J5854" i="13"/>
  <c r="I5854" i="13"/>
  <c r="N299" i="18" s="1"/>
  <c r="J5846" i="13"/>
  <c r="I5846" i="13"/>
  <c r="N291" i="18" s="1"/>
  <c r="J5838" i="13"/>
  <c r="I5838" i="13"/>
  <c r="N283" i="18" s="1"/>
  <c r="J5830" i="13"/>
  <c r="I5830" i="13"/>
  <c r="N275" i="18" s="1"/>
  <c r="J5822" i="13"/>
  <c r="I5822" i="13"/>
  <c r="N267" i="18" s="1"/>
  <c r="J5814" i="13"/>
  <c r="I5814" i="13"/>
  <c r="N259" i="18" s="1"/>
  <c r="J5806" i="13"/>
  <c r="I5806" i="13"/>
  <c r="N251" i="18" s="1"/>
  <c r="J5798" i="13"/>
  <c r="I5798" i="13"/>
  <c r="N243" i="18" s="1"/>
  <c r="J5790" i="13"/>
  <c r="I5790" i="13"/>
  <c r="N235" i="18" s="1"/>
  <c r="J5782" i="13"/>
  <c r="I5782" i="13"/>
  <c r="N227" i="18" s="1"/>
  <c r="J5774" i="13"/>
  <c r="I5774" i="13"/>
  <c r="N219" i="18" s="1"/>
  <c r="J5766" i="13"/>
  <c r="I5766" i="13"/>
  <c r="N211" i="18" s="1"/>
  <c r="J5758" i="13"/>
  <c r="I5758" i="13"/>
  <c r="N203" i="18" s="1"/>
  <c r="J5750" i="13"/>
  <c r="I5750" i="13"/>
  <c r="N195" i="18" s="1"/>
  <c r="J5742" i="13"/>
  <c r="I5742" i="13"/>
  <c r="N187" i="18" s="1"/>
  <c r="J5734" i="13"/>
  <c r="I5734" i="13"/>
  <c r="N179" i="18" s="1"/>
  <c r="J5726" i="13"/>
  <c r="I5726" i="13"/>
  <c r="N171" i="18" s="1"/>
  <c r="J5718" i="13"/>
  <c r="I5718" i="13"/>
  <c r="N163" i="18" s="1"/>
  <c r="J5710" i="13"/>
  <c r="I5710" i="13"/>
  <c r="N155" i="18" s="1"/>
  <c r="J5702" i="13"/>
  <c r="I5702" i="13"/>
  <c r="N147" i="18" s="1"/>
  <c r="J5694" i="13"/>
  <c r="I5694" i="13"/>
  <c r="N139" i="18" s="1"/>
  <c r="J5686" i="13"/>
  <c r="I5686" i="13"/>
  <c r="N131" i="18" s="1"/>
  <c r="J5678" i="13"/>
  <c r="I5678" i="13"/>
  <c r="N123" i="18" s="1"/>
  <c r="J5670" i="13"/>
  <c r="I5670" i="13"/>
  <c r="N115" i="18" s="1"/>
  <c r="J5662" i="13"/>
  <c r="I5662" i="13"/>
  <c r="N107" i="18" s="1"/>
  <c r="J5654" i="13"/>
  <c r="I5654" i="13"/>
  <c r="N99" i="18" s="1"/>
  <c r="J5646" i="13"/>
  <c r="I5646" i="13"/>
  <c r="N91" i="18" s="1"/>
  <c r="J5638" i="13"/>
  <c r="I5638" i="13"/>
  <c r="N83" i="18" s="1"/>
  <c r="J5630" i="13"/>
  <c r="I5630" i="13"/>
  <c r="N75" i="18" s="1"/>
  <c r="J5622" i="13"/>
  <c r="I5622" i="13"/>
  <c r="N67" i="18" s="1"/>
  <c r="J5614" i="13"/>
  <c r="I5614" i="13"/>
  <c r="N59" i="18" s="1"/>
  <c r="J5606" i="13"/>
  <c r="I5606" i="13"/>
  <c r="N51" i="18" s="1"/>
  <c r="J5598" i="13"/>
  <c r="I5598" i="13"/>
  <c r="N43" i="18" s="1"/>
  <c r="J5590" i="13"/>
  <c r="I5590" i="13"/>
  <c r="N35" i="18" s="1"/>
  <c r="J5582" i="13"/>
  <c r="I5582" i="13"/>
  <c r="N27" i="18" s="1"/>
  <c r="J5574" i="13"/>
  <c r="I5574" i="13"/>
  <c r="N19" i="18" s="1"/>
  <c r="J5566" i="13"/>
  <c r="I5566" i="13"/>
  <c r="N11" i="18" s="1"/>
  <c r="J5558" i="13"/>
  <c r="I5558" i="13"/>
  <c r="N3" i="18" s="1"/>
  <c r="J5550" i="13"/>
  <c r="I5550" i="13"/>
  <c r="M500" i="18" s="1"/>
  <c r="J5542" i="13"/>
  <c r="I5542" i="13"/>
  <c r="M492" i="18" s="1"/>
  <c r="J5534" i="13"/>
  <c r="I5534" i="13"/>
  <c r="M484" i="18" s="1"/>
  <c r="J5526" i="13"/>
  <c r="I5526" i="13"/>
  <c r="M476" i="18" s="1"/>
  <c r="J5518" i="13"/>
  <c r="I5518" i="13"/>
  <c r="M468" i="18" s="1"/>
  <c r="J5510" i="13"/>
  <c r="I5510" i="13"/>
  <c r="M460" i="18" s="1"/>
  <c r="J5502" i="13"/>
  <c r="I5502" i="13"/>
  <c r="M452" i="18" s="1"/>
  <c r="J5494" i="13"/>
  <c r="I5494" i="13"/>
  <c r="M444" i="18" s="1"/>
  <c r="J5486" i="13"/>
  <c r="I5486" i="13"/>
  <c r="M436" i="18" s="1"/>
  <c r="J5478" i="13"/>
  <c r="I5478" i="13"/>
  <c r="M428" i="18" s="1"/>
  <c r="J5470" i="13"/>
  <c r="I5470" i="13"/>
  <c r="M420" i="18" s="1"/>
  <c r="J5462" i="13"/>
  <c r="I5462" i="13"/>
  <c r="M412" i="18" s="1"/>
  <c r="J5454" i="13"/>
  <c r="I5454" i="13"/>
  <c r="M404" i="18" s="1"/>
  <c r="J5446" i="13"/>
  <c r="I5446" i="13"/>
  <c r="M396" i="18" s="1"/>
  <c r="J5438" i="13"/>
  <c r="I5438" i="13"/>
  <c r="M388" i="18" s="1"/>
  <c r="J5430" i="13"/>
  <c r="I5430" i="13"/>
  <c r="M380" i="18" s="1"/>
  <c r="J5422" i="13"/>
  <c r="I5422" i="13"/>
  <c r="M372" i="18" s="1"/>
  <c r="J5414" i="13"/>
  <c r="I5414" i="13"/>
  <c r="M364" i="18" s="1"/>
  <c r="J5406" i="13"/>
  <c r="I5406" i="13"/>
  <c r="M356" i="18" s="1"/>
  <c r="J5398" i="13"/>
  <c r="I5398" i="13"/>
  <c r="M348" i="18" s="1"/>
  <c r="J5390" i="13"/>
  <c r="I5390" i="13"/>
  <c r="M340" i="18" s="1"/>
  <c r="J5382" i="13"/>
  <c r="I5382" i="13"/>
  <c r="M332" i="18" s="1"/>
  <c r="J5374" i="13"/>
  <c r="I5374" i="13"/>
  <c r="M324" i="18" s="1"/>
  <c r="J5366" i="13"/>
  <c r="I5366" i="13"/>
  <c r="M316" i="18" s="1"/>
  <c r="J5358" i="13"/>
  <c r="I5358" i="13"/>
  <c r="M308" i="18" s="1"/>
  <c r="J5350" i="13"/>
  <c r="I5350" i="13"/>
  <c r="M300" i="18" s="1"/>
  <c r="J5342" i="13"/>
  <c r="I5342" i="13"/>
  <c r="M292" i="18" s="1"/>
  <c r="J5334" i="13"/>
  <c r="I5334" i="13"/>
  <c r="M284" i="18" s="1"/>
  <c r="J5326" i="13"/>
  <c r="I5326" i="13"/>
  <c r="M276" i="18" s="1"/>
  <c r="J5318" i="13"/>
  <c r="I5318" i="13"/>
  <c r="M268" i="18" s="1"/>
  <c r="J5310" i="13"/>
  <c r="I5310" i="13"/>
  <c r="M260" i="18" s="1"/>
  <c r="J5302" i="13"/>
  <c r="I5302" i="13"/>
  <c r="M252" i="18" s="1"/>
  <c r="J5294" i="13"/>
  <c r="I5294" i="13"/>
  <c r="M244" i="18" s="1"/>
  <c r="J5286" i="13"/>
  <c r="I5286" i="13"/>
  <c r="M236" i="18" s="1"/>
  <c r="J5278" i="13"/>
  <c r="I5278" i="13"/>
  <c r="M228" i="18" s="1"/>
  <c r="J5270" i="13"/>
  <c r="I5270" i="13"/>
  <c r="M220" i="18" s="1"/>
  <c r="J5262" i="13"/>
  <c r="I5262" i="13"/>
  <c r="M212" i="18" s="1"/>
  <c r="J5254" i="13"/>
  <c r="I5254" i="13"/>
  <c r="M204" i="18" s="1"/>
  <c r="J5246" i="13"/>
  <c r="I5246" i="13"/>
  <c r="M196" i="18" s="1"/>
  <c r="J5238" i="13"/>
  <c r="I5238" i="13"/>
  <c r="M188" i="18" s="1"/>
  <c r="J5230" i="13"/>
  <c r="I5230" i="13"/>
  <c r="M180" i="18" s="1"/>
  <c r="J5222" i="13"/>
  <c r="I5222" i="13"/>
  <c r="M172" i="18" s="1"/>
  <c r="J5214" i="13"/>
  <c r="I5214" i="13"/>
  <c r="M164" i="18" s="1"/>
  <c r="J5206" i="13"/>
  <c r="I5206" i="13"/>
  <c r="M156" i="18" s="1"/>
  <c r="J5198" i="13"/>
  <c r="I5198" i="13"/>
  <c r="M148" i="18" s="1"/>
  <c r="J5190" i="13"/>
  <c r="I5190" i="13"/>
  <c r="M140" i="18" s="1"/>
  <c r="J5182" i="13"/>
  <c r="I5182" i="13"/>
  <c r="M132" i="18" s="1"/>
  <c r="J5174" i="13"/>
  <c r="I5174" i="13"/>
  <c r="M124" i="18" s="1"/>
  <c r="J5166" i="13"/>
  <c r="I5166" i="13"/>
  <c r="M116" i="18" s="1"/>
  <c r="J5158" i="13"/>
  <c r="I5158" i="13"/>
  <c r="M108" i="18" s="1"/>
  <c r="J5150" i="13"/>
  <c r="I5150" i="13"/>
  <c r="M100" i="18" s="1"/>
  <c r="J5142" i="13"/>
  <c r="I5142" i="13"/>
  <c r="M92" i="18" s="1"/>
  <c r="J5134" i="13"/>
  <c r="I5134" i="13"/>
  <c r="M84" i="18" s="1"/>
  <c r="J5126" i="13"/>
  <c r="I5126" i="13"/>
  <c r="M76" i="18" s="1"/>
  <c r="J5118" i="13"/>
  <c r="I5118" i="13"/>
  <c r="M68" i="18" s="1"/>
  <c r="J5110" i="13"/>
  <c r="I5110" i="13"/>
  <c r="M60" i="18" s="1"/>
  <c r="J5102" i="13"/>
  <c r="I5102" i="13"/>
  <c r="M52" i="18" s="1"/>
  <c r="J5094" i="13"/>
  <c r="I5094" i="13"/>
  <c r="M44" i="18" s="1"/>
  <c r="J5086" i="13"/>
  <c r="I5086" i="13"/>
  <c r="M36" i="18" s="1"/>
  <c r="J5078" i="13"/>
  <c r="I5078" i="13"/>
  <c r="M28" i="18" s="1"/>
  <c r="J5070" i="13"/>
  <c r="I5070" i="13"/>
  <c r="M20" i="18" s="1"/>
  <c r="J5062" i="13"/>
  <c r="I5062" i="13"/>
  <c r="M12" i="18" s="1"/>
  <c r="J5054" i="13"/>
  <c r="I5054" i="13"/>
  <c r="M4" i="18" s="1"/>
  <c r="J5046" i="13"/>
  <c r="I5046" i="13"/>
  <c r="L501" i="18" s="1"/>
  <c r="J5038" i="13"/>
  <c r="I5038" i="13"/>
  <c r="L493" i="18" s="1"/>
  <c r="J5030" i="13"/>
  <c r="I5030" i="13"/>
  <c r="L485" i="18" s="1"/>
  <c r="L477" i="18"/>
  <c r="J5022" i="13"/>
  <c r="I5022" i="13"/>
  <c r="J5014" i="13"/>
  <c r="I5014" i="13"/>
  <c r="L469" i="18" s="1"/>
  <c r="L461" i="18"/>
  <c r="J5006" i="13"/>
  <c r="I5006" i="13"/>
  <c r="L453" i="18"/>
  <c r="J4998" i="13"/>
  <c r="I4998" i="13"/>
  <c r="J4990" i="13"/>
  <c r="I4990" i="13"/>
  <c r="L445" i="18" s="1"/>
  <c r="J4982" i="13"/>
  <c r="I4982" i="13"/>
  <c r="L437" i="18" s="1"/>
  <c r="J4974" i="13"/>
  <c r="I4974" i="13"/>
  <c r="L429" i="18" s="1"/>
  <c r="J4966" i="13"/>
  <c r="I4966" i="13"/>
  <c r="L421" i="18" s="1"/>
  <c r="J4958" i="13"/>
  <c r="I4958" i="13"/>
  <c r="L413" i="18" s="1"/>
  <c r="J4950" i="13"/>
  <c r="I4950" i="13"/>
  <c r="L405" i="18" s="1"/>
  <c r="J4942" i="13"/>
  <c r="I4942" i="13"/>
  <c r="L397" i="18" s="1"/>
  <c r="J4934" i="13"/>
  <c r="I4934" i="13"/>
  <c r="L389" i="18" s="1"/>
  <c r="L381" i="18"/>
  <c r="J4926" i="13"/>
  <c r="I4926" i="13"/>
  <c r="J4918" i="13"/>
  <c r="I4918" i="13"/>
  <c r="L373" i="18" s="1"/>
  <c r="J4910" i="13"/>
  <c r="I4910" i="13"/>
  <c r="L365" i="18" s="1"/>
  <c r="J4902" i="13"/>
  <c r="I4902" i="13"/>
  <c r="L357" i="18" s="1"/>
  <c r="J4894" i="13"/>
  <c r="I4894" i="13"/>
  <c r="L349" i="18" s="1"/>
  <c r="J4886" i="13"/>
  <c r="I4886" i="13"/>
  <c r="L341" i="18" s="1"/>
  <c r="J4878" i="13"/>
  <c r="I4878" i="13"/>
  <c r="L333" i="18" s="1"/>
  <c r="J4870" i="13"/>
  <c r="I4870" i="13"/>
  <c r="L325" i="18" s="1"/>
  <c r="J4862" i="13"/>
  <c r="I4862" i="13"/>
  <c r="L317" i="18" s="1"/>
  <c r="J4854" i="13"/>
  <c r="I4854" i="13"/>
  <c r="L309" i="18" s="1"/>
  <c r="J4846" i="13"/>
  <c r="I4846" i="13"/>
  <c r="L301" i="18" s="1"/>
  <c r="J4838" i="13"/>
  <c r="I4838" i="13"/>
  <c r="L293" i="18" s="1"/>
  <c r="J4830" i="13"/>
  <c r="I4830" i="13"/>
  <c r="L285" i="18" s="1"/>
  <c r="J4822" i="13"/>
  <c r="I4822" i="13"/>
  <c r="L277" i="18" s="1"/>
  <c r="J4814" i="13"/>
  <c r="I4814" i="13"/>
  <c r="L269" i="18" s="1"/>
  <c r="J4806" i="13"/>
  <c r="I4806" i="13"/>
  <c r="L261" i="18" s="1"/>
  <c r="J4798" i="13"/>
  <c r="I4798" i="13"/>
  <c r="L253" i="18" s="1"/>
  <c r="J4790" i="13"/>
  <c r="I4790" i="13"/>
  <c r="L245" i="18" s="1"/>
  <c r="J4782" i="13"/>
  <c r="I4782" i="13"/>
  <c r="L237" i="18" s="1"/>
  <c r="J4774" i="13"/>
  <c r="I4774" i="13"/>
  <c r="L229" i="18" s="1"/>
  <c r="J4766" i="13"/>
  <c r="I4766" i="13"/>
  <c r="L221" i="18" s="1"/>
  <c r="J4758" i="13"/>
  <c r="I4758" i="13"/>
  <c r="L213" i="18" s="1"/>
  <c r="J4750" i="13"/>
  <c r="I4750" i="13"/>
  <c r="L205" i="18" s="1"/>
  <c r="J4742" i="13"/>
  <c r="I4742" i="13"/>
  <c r="L197" i="18" s="1"/>
  <c r="J4734" i="13"/>
  <c r="I4734" i="13"/>
  <c r="L189" i="18" s="1"/>
  <c r="J4726" i="13"/>
  <c r="I4726" i="13"/>
  <c r="L181" i="18" s="1"/>
  <c r="J4718" i="13"/>
  <c r="I4718" i="13"/>
  <c r="L173" i="18" s="1"/>
  <c r="J4710" i="13"/>
  <c r="I4710" i="13"/>
  <c r="L165" i="18" s="1"/>
  <c r="J4702" i="13"/>
  <c r="I4702" i="13"/>
  <c r="L157" i="18" s="1"/>
  <c r="J4694" i="13"/>
  <c r="I4694" i="13"/>
  <c r="L149" i="18" s="1"/>
  <c r="J4686" i="13"/>
  <c r="I4686" i="13"/>
  <c r="L141" i="18" s="1"/>
  <c r="J4678" i="13"/>
  <c r="I4678" i="13"/>
  <c r="L133" i="18" s="1"/>
  <c r="J4670" i="13"/>
  <c r="I4670" i="13"/>
  <c r="L125" i="18" s="1"/>
  <c r="J4662" i="13"/>
  <c r="I4662" i="13"/>
  <c r="L117" i="18" s="1"/>
  <c r="J4654" i="13"/>
  <c r="I4654" i="13"/>
  <c r="L109" i="18" s="1"/>
  <c r="J4646" i="13"/>
  <c r="I4646" i="13"/>
  <c r="L101" i="18" s="1"/>
  <c r="J4638" i="13"/>
  <c r="I4638" i="13"/>
  <c r="L93" i="18" s="1"/>
  <c r="J4630" i="13"/>
  <c r="I4630" i="13"/>
  <c r="L85" i="18" s="1"/>
  <c r="J4622" i="13"/>
  <c r="I4622" i="13"/>
  <c r="L77" i="18" s="1"/>
  <c r="J4614" i="13"/>
  <c r="I4614" i="13"/>
  <c r="L69" i="18" s="1"/>
  <c r="J4606" i="13"/>
  <c r="I4606" i="13"/>
  <c r="L61" i="18" s="1"/>
  <c r="J4598" i="13"/>
  <c r="I4598" i="13"/>
  <c r="L53" i="18" s="1"/>
  <c r="J4590" i="13"/>
  <c r="I4590" i="13"/>
  <c r="L45" i="18" s="1"/>
  <c r="J4582" i="13"/>
  <c r="I4582" i="13"/>
  <c r="L37" i="18" s="1"/>
  <c r="J4574" i="13"/>
  <c r="I4574" i="13"/>
  <c r="L29" i="18" s="1"/>
  <c r="J4566" i="13"/>
  <c r="I4566" i="13"/>
  <c r="L21" i="18" s="1"/>
  <c r="J4558" i="13"/>
  <c r="I4558" i="13"/>
  <c r="L13" i="18" s="1"/>
  <c r="J4550" i="13"/>
  <c r="I4550" i="13"/>
  <c r="L5" i="18" s="1"/>
  <c r="J4542" i="13"/>
  <c r="I4542" i="13"/>
  <c r="K502" i="18" s="1"/>
  <c r="K494" i="18"/>
  <c r="J4534" i="13"/>
  <c r="I4534" i="13"/>
  <c r="J4526" i="13"/>
  <c r="I4526" i="13"/>
  <c r="K486" i="18" s="1"/>
  <c r="J4518" i="13"/>
  <c r="I4518" i="13"/>
  <c r="K478" i="18" s="1"/>
  <c r="J4510" i="13"/>
  <c r="I4510" i="13"/>
  <c r="K470" i="18" s="1"/>
  <c r="J4502" i="13"/>
  <c r="I4502" i="13"/>
  <c r="K462" i="18" s="1"/>
  <c r="K454" i="18"/>
  <c r="J4494" i="13"/>
  <c r="I4494" i="13"/>
  <c r="J4486" i="13"/>
  <c r="I4486" i="13"/>
  <c r="K446" i="18" s="1"/>
  <c r="J4478" i="13"/>
  <c r="I4478" i="13"/>
  <c r="K438" i="18" s="1"/>
  <c r="J4470" i="13"/>
  <c r="I4470" i="13"/>
  <c r="K430" i="18" s="1"/>
  <c r="J4462" i="13"/>
  <c r="I4462" i="13"/>
  <c r="K422" i="18" s="1"/>
  <c r="J4454" i="13"/>
  <c r="I4454" i="13"/>
  <c r="K414" i="18" s="1"/>
  <c r="J4446" i="13"/>
  <c r="I4446" i="13"/>
  <c r="K406" i="18" s="1"/>
  <c r="J4438" i="13"/>
  <c r="I4438" i="13"/>
  <c r="K398" i="18" s="1"/>
  <c r="J4430" i="13"/>
  <c r="I4430" i="13"/>
  <c r="K390" i="18" s="1"/>
  <c r="J4422" i="13"/>
  <c r="I4422" i="13"/>
  <c r="K382" i="18" s="1"/>
  <c r="K374" i="18"/>
  <c r="J4414" i="13"/>
  <c r="I4414" i="13"/>
  <c r="J4406" i="13"/>
  <c r="I4406" i="13"/>
  <c r="K366" i="18" s="1"/>
  <c r="J4398" i="13"/>
  <c r="I4398" i="13"/>
  <c r="K358" i="18" s="1"/>
  <c r="J4390" i="13"/>
  <c r="I4390" i="13"/>
  <c r="K350" i="18" s="1"/>
  <c r="J4382" i="13"/>
  <c r="I4382" i="13"/>
  <c r="K342" i="18" s="1"/>
  <c r="J4374" i="13"/>
  <c r="I4374" i="13"/>
  <c r="K334" i="18" s="1"/>
  <c r="J4366" i="13"/>
  <c r="I4366" i="13"/>
  <c r="K326" i="18" s="1"/>
  <c r="J4358" i="13"/>
  <c r="I4358" i="13"/>
  <c r="K318" i="18" s="1"/>
  <c r="J4350" i="13"/>
  <c r="I4350" i="13"/>
  <c r="K310" i="18" s="1"/>
  <c r="J4342" i="13"/>
  <c r="I4342" i="13"/>
  <c r="K302" i="18" s="1"/>
  <c r="J4334" i="13"/>
  <c r="I4334" i="13"/>
  <c r="K294" i="18" s="1"/>
  <c r="J4326" i="13"/>
  <c r="I4326" i="13"/>
  <c r="K286" i="18" s="1"/>
  <c r="J4318" i="13"/>
  <c r="I4318" i="13"/>
  <c r="K278" i="18" s="1"/>
  <c r="J4310" i="13"/>
  <c r="I4310" i="13"/>
  <c r="K270" i="18" s="1"/>
  <c r="J4302" i="13"/>
  <c r="I4302" i="13"/>
  <c r="K262" i="18" s="1"/>
  <c r="J4294" i="13"/>
  <c r="I4294" i="13"/>
  <c r="K254" i="18" s="1"/>
  <c r="J4286" i="13"/>
  <c r="I4286" i="13"/>
  <c r="K246" i="18" s="1"/>
  <c r="K238" i="18"/>
  <c r="J4278" i="13"/>
  <c r="I4278" i="13"/>
  <c r="J4270" i="13"/>
  <c r="I4270" i="13"/>
  <c r="K230" i="18" s="1"/>
  <c r="J4262" i="13"/>
  <c r="I4262" i="13"/>
  <c r="K222" i="18" s="1"/>
  <c r="J4254" i="13"/>
  <c r="I4254" i="13"/>
  <c r="K214" i="18" s="1"/>
  <c r="J4246" i="13"/>
  <c r="I4246" i="13"/>
  <c r="K206" i="18" s="1"/>
  <c r="J4238" i="13"/>
  <c r="I4238" i="13"/>
  <c r="K198" i="18" s="1"/>
  <c r="J4230" i="13"/>
  <c r="I4230" i="13"/>
  <c r="K190" i="18" s="1"/>
  <c r="J4222" i="13"/>
  <c r="I4222" i="13"/>
  <c r="K182" i="18" s="1"/>
  <c r="K174" i="18"/>
  <c r="J4214" i="13"/>
  <c r="I4214" i="13"/>
  <c r="J4206" i="13"/>
  <c r="I4206" i="13"/>
  <c r="K166" i="18" s="1"/>
  <c r="J4198" i="13"/>
  <c r="I4198" i="13"/>
  <c r="K158" i="18" s="1"/>
  <c r="K150" i="18"/>
  <c r="J4190" i="13"/>
  <c r="I4190" i="13"/>
  <c r="J4182" i="13"/>
  <c r="I4182" i="13"/>
  <c r="K142" i="18" s="1"/>
  <c r="J4174" i="13"/>
  <c r="I4174" i="13"/>
  <c r="K134" i="18" s="1"/>
  <c r="J4166" i="13"/>
  <c r="I4166" i="13"/>
  <c r="K126" i="18" s="1"/>
  <c r="J4158" i="13"/>
  <c r="I4158" i="13"/>
  <c r="K118" i="18" s="1"/>
  <c r="J4150" i="13"/>
  <c r="I4150" i="13"/>
  <c r="K110" i="18" s="1"/>
  <c r="J4142" i="13"/>
  <c r="I4142" i="13"/>
  <c r="K102" i="18" s="1"/>
  <c r="J4134" i="13"/>
  <c r="I4134" i="13"/>
  <c r="K94" i="18" s="1"/>
  <c r="J4126" i="13"/>
  <c r="I4126" i="13"/>
  <c r="K86" i="18" s="1"/>
  <c r="J4118" i="13"/>
  <c r="I4118" i="13"/>
  <c r="K78" i="18" s="1"/>
  <c r="J4110" i="13"/>
  <c r="I4110" i="13"/>
  <c r="K70" i="18" s="1"/>
  <c r="J4102" i="13"/>
  <c r="I4102" i="13"/>
  <c r="K62" i="18" s="1"/>
  <c r="J4094" i="13"/>
  <c r="I4094" i="13"/>
  <c r="K54" i="18" s="1"/>
  <c r="J4086" i="13"/>
  <c r="I4086" i="13"/>
  <c r="K46" i="18" s="1"/>
  <c r="J4078" i="13"/>
  <c r="I4078" i="13"/>
  <c r="K38" i="18" s="1"/>
  <c r="J4070" i="13"/>
  <c r="I4070" i="13"/>
  <c r="K30" i="18" s="1"/>
  <c r="J4062" i="13"/>
  <c r="I4062" i="13"/>
  <c r="K22" i="18" s="1"/>
  <c r="J4054" i="13"/>
  <c r="I4054" i="13"/>
  <c r="K14" i="18" s="1"/>
  <c r="J4046" i="13"/>
  <c r="I4046" i="13"/>
  <c r="K6" i="18" s="1"/>
  <c r="J4038" i="13"/>
  <c r="I4038" i="13"/>
  <c r="J503" i="18" s="1"/>
  <c r="J4030" i="13"/>
  <c r="I4030" i="13"/>
  <c r="J495" i="18" s="1"/>
  <c r="J4022" i="13"/>
  <c r="I4022" i="13"/>
  <c r="J487" i="18" s="1"/>
  <c r="J4014" i="13"/>
  <c r="I4014" i="13"/>
  <c r="J479" i="18" s="1"/>
  <c r="J4006" i="13"/>
  <c r="I4006" i="13"/>
  <c r="J471" i="18" s="1"/>
  <c r="J3998" i="13"/>
  <c r="I3998" i="13"/>
  <c r="J463" i="18" s="1"/>
  <c r="J3990" i="13"/>
  <c r="I3990" i="13"/>
  <c r="J455" i="18" s="1"/>
  <c r="J3982" i="13"/>
  <c r="I3982" i="13"/>
  <c r="J447" i="18" s="1"/>
  <c r="J3974" i="13"/>
  <c r="I3974" i="13"/>
  <c r="J439" i="18" s="1"/>
  <c r="J3966" i="13"/>
  <c r="I3966" i="13"/>
  <c r="J431" i="18" s="1"/>
  <c r="J3958" i="13"/>
  <c r="I3958" i="13"/>
  <c r="J423" i="18" s="1"/>
  <c r="J3950" i="13"/>
  <c r="I3950" i="13"/>
  <c r="J415" i="18" s="1"/>
  <c r="J3942" i="13"/>
  <c r="I3942" i="13"/>
  <c r="J407" i="18" s="1"/>
  <c r="J3934" i="13"/>
  <c r="I3934" i="13"/>
  <c r="J399" i="18" s="1"/>
  <c r="J3926" i="13"/>
  <c r="I3926" i="13"/>
  <c r="J391" i="18" s="1"/>
  <c r="J3918" i="13"/>
  <c r="I3918" i="13"/>
  <c r="J383" i="18" s="1"/>
  <c r="J3910" i="13"/>
  <c r="I3910" i="13"/>
  <c r="J375" i="18" s="1"/>
  <c r="J3902" i="13"/>
  <c r="I3902" i="13"/>
  <c r="J367" i="18" s="1"/>
  <c r="J3894" i="13"/>
  <c r="I3894" i="13"/>
  <c r="J359" i="18" s="1"/>
  <c r="J3886" i="13"/>
  <c r="I3886" i="13"/>
  <c r="J351" i="18" s="1"/>
  <c r="J3878" i="13"/>
  <c r="I3878" i="13"/>
  <c r="J343" i="18" s="1"/>
  <c r="J335" i="18"/>
  <c r="J3870" i="13"/>
  <c r="I3870" i="13"/>
  <c r="J3862" i="13"/>
  <c r="I3862" i="13"/>
  <c r="J327" i="18" s="1"/>
  <c r="J3854" i="13"/>
  <c r="I3854" i="13"/>
  <c r="J319" i="18" s="1"/>
  <c r="J3846" i="13"/>
  <c r="I3846" i="13"/>
  <c r="J311" i="18" s="1"/>
  <c r="J3838" i="13"/>
  <c r="I3838" i="13"/>
  <c r="J303" i="18" s="1"/>
  <c r="J295" i="18"/>
  <c r="J3830" i="13"/>
  <c r="I3830" i="13"/>
  <c r="J3822" i="13"/>
  <c r="I3822" i="13"/>
  <c r="J287" i="18" s="1"/>
  <c r="J3814" i="13"/>
  <c r="I3814" i="13"/>
  <c r="J279" i="18" s="1"/>
  <c r="J3806" i="13"/>
  <c r="I3806" i="13"/>
  <c r="J271" i="18" s="1"/>
  <c r="J3798" i="13"/>
  <c r="I3798" i="13"/>
  <c r="J263" i="18" s="1"/>
  <c r="J3790" i="13"/>
  <c r="I3790" i="13"/>
  <c r="J255" i="18" s="1"/>
  <c r="J3782" i="13"/>
  <c r="I3782" i="13"/>
  <c r="J247" i="18" s="1"/>
  <c r="J3774" i="13"/>
  <c r="I3774" i="13"/>
  <c r="J239" i="18" s="1"/>
  <c r="J3766" i="13"/>
  <c r="I3766" i="13"/>
  <c r="J231" i="18" s="1"/>
  <c r="J3758" i="13"/>
  <c r="I3758" i="13"/>
  <c r="J223" i="18" s="1"/>
  <c r="J3750" i="13"/>
  <c r="I3750" i="13"/>
  <c r="J215" i="18" s="1"/>
  <c r="J3742" i="13"/>
  <c r="I3742" i="13"/>
  <c r="J207" i="18" s="1"/>
  <c r="J3734" i="13"/>
  <c r="I3734" i="13"/>
  <c r="J199" i="18" s="1"/>
  <c r="J3726" i="13"/>
  <c r="I3726" i="13"/>
  <c r="J191" i="18" s="1"/>
  <c r="J3718" i="13"/>
  <c r="I3718" i="13"/>
  <c r="J183" i="18" s="1"/>
  <c r="J3710" i="13"/>
  <c r="I3710" i="13"/>
  <c r="J175" i="18" s="1"/>
  <c r="J167" i="18"/>
  <c r="J3702" i="13"/>
  <c r="I3702" i="13"/>
  <c r="J3694" i="13"/>
  <c r="I3694" i="13"/>
  <c r="J159" i="18" s="1"/>
  <c r="J3686" i="13"/>
  <c r="I3686" i="13"/>
  <c r="J151" i="18" s="1"/>
  <c r="J3678" i="13"/>
  <c r="I3678" i="13"/>
  <c r="J143" i="18" s="1"/>
  <c r="J3670" i="13"/>
  <c r="I3670" i="13"/>
  <c r="J135" i="18" s="1"/>
  <c r="J3662" i="13"/>
  <c r="I3662" i="13"/>
  <c r="J127" i="18" s="1"/>
  <c r="J3654" i="13"/>
  <c r="I3654" i="13"/>
  <c r="J119" i="18" s="1"/>
  <c r="J3646" i="13"/>
  <c r="I3646" i="13"/>
  <c r="J111" i="18" s="1"/>
  <c r="J3638" i="13"/>
  <c r="I3638" i="13"/>
  <c r="J103" i="18" s="1"/>
  <c r="J3630" i="13"/>
  <c r="I3630" i="13"/>
  <c r="J95" i="18" s="1"/>
  <c r="J3622" i="13"/>
  <c r="I3622" i="13"/>
  <c r="J87" i="18" s="1"/>
  <c r="J3614" i="13"/>
  <c r="I3614" i="13"/>
  <c r="J79" i="18" s="1"/>
  <c r="J3606" i="13"/>
  <c r="I3606" i="13"/>
  <c r="J71" i="18" s="1"/>
  <c r="J3598" i="13"/>
  <c r="I3598" i="13"/>
  <c r="J63" i="18" s="1"/>
  <c r="J3590" i="13"/>
  <c r="I3590" i="13"/>
  <c r="J55" i="18" s="1"/>
  <c r="J3582" i="13"/>
  <c r="I3582" i="13"/>
  <c r="J47" i="18" s="1"/>
  <c r="J3574" i="13"/>
  <c r="I3574" i="13"/>
  <c r="J39" i="18" s="1"/>
  <c r="J3566" i="13"/>
  <c r="I3566" i="13"/>
  <c r="J31" i="18" s="1"/>
  <c r="J3558" i="13"/>
  <c r="I3558" i="13"/>
  <c r="J23" i="18" s="1"/>
  <c r="J3550" i="13"/>
  <c r="I3550" i="13"/>
  <c r="J15" i="18" s="1"/>
  <c r="J3542" i="13"/>
  <c r="I3542" i="13"/>
  <c r="J7" i="18" s="1"/>
  <c r="J3534" i="13"/>
  <c r="I3534" i="13"/>
  <c r="I504" i="18" s="1"/>
  <c r="J3526" i="13"/>
  <c r="I3526" i="13"/>
  <c r="I496" i="18" s="1"/>
  <c r="J3518" i="13"/>
  <c r="I3518" i="13"/>
  <c r="I488" i="18" s="1"/>
  <c r="J3510" i="13"/>
  <c r="I3510" i="13"/>
  <c r="I480" i="18" s="1"/>
  <c r="J3502" i="13"/>
  <c r="I3502" i="13"/>
  <c r="I472" i="18" s="1"/>
  <c r="J3494" i="13"/>
  <c r="I3494" i="13"/>
  <c r="I464" i="18" s="1"/>
  <c r="I456" i="18"/>
  <c r="J3486" i="13"/>
  <c r="I3486" i="13"/>
  <c r="J3478" i="13"/>
  <c r="I3478" i="13"/>
  <c r="I448" i="18" s="1"/>
  <c r="J3470" i="13"/>
  <c r="I3470" i="13"/>
  <c r="I440" i="18" s="1"/>
  <c r="I432" i="18"/>
  <c r="J3462" i="13"/>
  <c r="I3462" i="13"/>
  <c r="J3454" i="13"/>
  <c r="I3454" i="13"/>
  <c r="I424" i="18" s="1"/>
  <c r="J3446" i="13"/>
  <c r="I3446" i="13"/>
  <c r="I416" i="18" s="1"/>
  <c r="J3438" i="13"/>
  <c r="I3438" i="13"/>
  <c r="I408" i="18" s="1"/>
  <c r="J3430" i="13"/>
  <c r="I3430" i="13"/>
  <c r="I400" i="18" s="1"/>
  <c r="J3422" i="13"/>
  <c r="I3422" i="13"/>
  <c r="I392" i="18" s="1"/>
  <c r="J3414" i="13"/>
  <c r="I3414" i="13"/>
  <c r="I384" i="18" s="1"/>
  <c r="J3406" i="13"/>
  <c r="I3406" i="13"/>
  <c r="I376" i="18" s="1"/>
  <c r="J3398" i="13"/>
  <c r="I3398" i="13"/>
  <c r="I368" i="18" s="1"/>
  <c r="J3390" i="13"/>
  <c r="I3390" i="13"/>
  <c r="I360" i="18" s="1"/>
  <c r="J3382" i="13"/>
  <c r="I3382" i="13"/>
  <c r="I352" i="18" s="1"/>
  <c r="J3374" i="13"/>
  <c r="I3374" i="13"/>
  <c r="I344" i="18" s="1"/>
  <c r="J3366" i="13"/>
  <c r="I3366" i="13"/>
  <c r="I336" i="18" s="1"/>
  <c r="I328" i="18"/>
  <c r="J3358" i="13"/>
  <c r="I3358" i="13"/>
  <c r="J3350" i="13"/>
  <c r="I3350" i="13"/>
  <c r="I320" i="18" s="1"/>
  <c r="J3342" i="13"/>
  <c r="I3342" i="13"/>
  <c r="I312" i="18" s="1"/>
  <c r="J3334" i="13"/>
  <c r="I3334" i="13"/>
  <c r="I304" i="18" s="1"/>
  <c r="I296" i="18"/>
  <c r="J3326" i="13"/>
  <c r="I3326" i="13"/>
  <c r="I288" i="18"/>
  <c r="J3318" i="13"/>
  <c r="I3318" i="13"/>
  <c r="J3310" i="13"/>
  <c r="I3310" i="13"/>
  <c r="I280" i="18" s="1"/>
  <c r="J3302" i="13"/>
  <c r="I3302" i="13"/>
  <c r="I272" i="18" s="1"/>
  <c r="J3294" i="13"/>
  <c r="I3294" i="13"/>
  <c r="I264" i="18" s="1"/>
  <c r="J3286" i="13"/>
  <c r="I3286" i="13"/>
  <c r="I256" i="18" s="1"/>
  <c r="J3278" i="13"/>
  <c r="I3278" i="13"/>
  <c r="I248" i="18" s="1"/>
  <c r="J3270" i="13"/>
  <c r="I3270" i="13"/>
  <c r="I240" i="18" s="1"/>
  <c r="J3262" i="13"/>
  <c r="I3262" i="13"/>
  <c r="I232" i="18" s="1"/>
  <c r="J3254" i="13"/>
  <c r="I3254" i="13"/>
  <c r="I224" i="18" s="1"/>
  <c r="J3246" i="13"/>
  <c r="I3246" i="13"/>
  <c r="I216" i="18" s="1"/>
  <c r="J3238" i="13"/>
  <c r="I3238" i="13"/>
  <c r="I208" i="18" s="1"/>
  <c r="J3230" i="13"/>
  <c r="I3230" i="13"/>
  <c r="I200" i="18" s="1"/>
  <c r="J3222" i="13"/>
  <c r="I3222" i="13"/>
  <c r="I192" i="18" s="1"/>
  <c r="J3214" i="13"/>
  <c r="I3214" i="13"/>
  <c r="I184" i="18" s="1"/>
  <c r="J3206" i="13"/>
  <c r="I3206" i="13"/>
  <c r="I176" i="18" s="1"/>
  <c r="J3198" i="13"/>
  <c r="I3198" i="13"/>
  <c r="I168" i="18" s="1"/>
  <c r="J3190" i="13"/>
  <c r="I3190" i="13"/>
  <c r="I160" i="18" s="1"/>
  <c r="J3182" i="13"/>
  <c r="I3182" i="13"/>
  <c r="I152" i="18" s="1"/>
  <c r="J3174" i="13"/>
  <c r="I3174" i="13"/>
  <c r="I144" i="18" s="1"/>
  <c r="J3166" i="13"/>
  <c r="I3166" i="13"/>
  <c r="I136" i="18" s="1"/>
  <c r="J3158" i="13"/>
  <c r="I3158" i="13"/>
  <c r="I128" i="18" s="1"/>
  <c r="J3150" i="13"/>
  <c r="I3150" i="13"/>
  <c r="I120" i="18" s="1"/>
  <c r="J3142" i="13"/>
  <c r="I3142" i="13"/>
  <c r="I112" i="18" s="1"/>
  <c r="J3134" i="13"/>
  <c r="I3134" i="13"/>
  <c r="I104" i="18" s="1"/>
  <c r="J3126" i="13"/>
  <c r="I3126" i="13"/>
  <c r="I96" i="18" s="1"/>
  <c r="J3118" i="13"/>
  <c r="I3118" i="13"/>
  <c r="I88" i="18" s="1"/>
  <c r="J3110" i="13"/>
  <c r="I3110" i="13"/>
  <c r="I80" i="18" s="1"/>
  <c r="J3102" i="13"/>
  <c r="I3102" i="13"/>
  <c r="I72" i="18" s="1"/>
  <c r="J3094" i="13"/>
  <c r="I3094" i="13"/>
  <c r="I64" i="18" s="1"/>
  <c r="J3086" i="13"/>
  <c r="I3086" i="13"/>
  <c r="I56" i="18" s="1"/>
  <c r="J3078" i="13"/>
  <c r="I3078" i="13"/>
  <c r="I48" i="18" s="1"/>
  <c r="I40" i="18"/>
  <c r="J3070" i="13"/>
  <c r="I3070" i="13"/>
  <c r="J3062" i="13"/>
  <c r="I3062" i="13"/>
  <c r="I32" i="18" s="1"/>
  <c r="J3054" i="13"/>
  <c r="I3054" i="13"/>
  <c r="I24" i="18" s="1"/>
  <c r="J3046" i="13"/>
  <c r="I3046" i="13"/>
  <c r="I16" i="18" s="1"/>
  <c r="J3038" i="13"/>
  <c r="I3038" i="13"/>
  <c r="I8" i="18" s="1"/>
  <c r="J3030" i="13"/>
  <c r="I3030" i="13"/>
  <c r="H505" i="18" s="1"/>
  <c r="J3022" i="13"/>
  <c r="I3022" i="13"/>
  <c r="H497" i="18" s="1"/>
  <c r="J3014" i="13"/>
  <c r="I3014" i="13"/>
  <c r="H489" i="18" s="1"/>
  <c r="J3006" i="13"/>
  <c r="I3006" i="13"/>
  <c r="H481" i="18" s="1"/>
  <c r="J2998" i="13"/>
  <c r="I2998" i="13"/>
  <c r="H473" i="18" s="1"/>
  <c r="J2990" i="13"/>
  <c r="I2990" i="13"/>
  <c r="H465" i="18" s="1"/>
  <c r="J2982" i="13"/>
  <c r="I2982" i="13"/>
  <c r="H457" i="18" s="1"/>
  <c r="J2974" i="13"/>
  <c r="I2974" i="13"/>
  <c r="H449" i="18" s="1"/>
  <c r="J2966" i="13"/>
  <c r="I2966" i="13"/>
  <c r="H441" i="18" s="1"/>
  <c r="J2958" i="13"/>
  <c r="I2958" i="13"/>
  <c r="H433" i="18" s="1"/>
  <c r="J2950" i="13"/>
  <c r="I2950" i="13"/>
  <c r="H425" i="18" s="1"/>
  <c r="J2942" i="13"/>
  <c r="I2942" i="13"/>
  <c r="H417" i="18" s="1"/>
  <c r="J2934" i="13"/>
  <c r="I2934" i="13"/>
  <c r="H409" i="18" s="1"/>
  <c r="J2926" i="13"/>
  <c r="I2926" i="13"/>
  <c r="H401" i="18" s="1"/>
  <c r="J2918" i="13"/>
  <c r="I2918" i="13"/>
  <c r="H393" i="18" s="1"/>
  <c r="J2910" i="13"/>
  <c r="I2910" i="13"/>
  <c r="H385" i="18" s="1"/>
  <c r="J2902" i="13"/>
  <c r="I2902" i="13"/>
  <c r="H377" i="18" s="1"/>
  <c r="J2894" i="13"/>
  <c r="I2894" i="13"/>
  <c r="H369" i="18" s="1"/>
  <c r="J2886" i="13"/>
  <c r="I2886" i="13"/>
  <c r="H361" i="18" s="1"/>
  <c r="H353" i="18"/>
  <c r="J2878" i="13"/>
  <c r="I2878" i="13"/>
  <c r="J2870" i="13"/>
  <c r="I2870" i="13"/>
  <c r="H345" i="18" s="1"/>
  <c r="J2862" i="13"/>
  <c r="I2862" i="13"/>
  <c r="H337" i="18" s="1"/>
  <c r="J2854" i="13"/>
  <c r="I2854" i="13"/>
  <c r="H329" i="18" s="1"/>
  <c r="H321" i="18"/>
  <c r="J2846" i="13"/>
  <c r="I2846" i="13"/>
  <c r="J2838" i="13"/>
  <c r="I2838" i="13"/>
  <c r="H313" i="18" s="1"/>
  <c r="J2830" i="13"/>
  <c r="I2830" i="13"/>
  <c r="H305" i="18" s="1"/>
  <c r="J2822" i="13"/>
  <c r="I2822" i="13"/>
  <c r="H297" i="18" s="1"/>
  <c r="J2814" i="13"/>
  <c r="I2814" i="13"/>
  <c r="H289" i="18" s="1"/>
  <c r="J2806" i="13"/>
  <c r="I2806" i="13"/>
  <c r="H281" i="18" s="1"/>
  <c r="J2798" i="13"/>
  <c r="I2798" i="13"/>
  <c r="H273" i="18" s="1"/>
  <c r="J2790" i="13"/>
  <c r="I2790" i="13"/>
  <c r="H265" i="18" s="1"/>
  <c r="J2782" i="13"/>
  <c r="I2782" i="13"/>
  <c r="H257" i="18" s="1"/>
  <c r="J2774" i="13"/>
  <c r="I2774" i="13"/>
  <c r="H249" i="18" s="1"/>
  <c r="J2766" i="13"/>
  <c r="I2766" i="13"/>
  <c r="H241" i="18" s="1"/>
  <c r="J2758" i="13"/>
  <c r="I2758" i="13"/>
  <c r="H233" i="18" s="1"/>
  <c r="J2750" i="13"/>
  <c r="I2750" i="13"/>
  <c r="H225" i="18" s="1"/>
  <c r="J2742" i="13"/>
  <c r="I2742" i="13"/>
  <c r="H217" i="18" s="1"/>
  <c r="J2734" i="13"/>
  <c r="I2734" i="13"/>
  <c r="H209" i="18" s="1"/>
  <c r="J2726" i="13"/>
  <c r="I2726" i="13"/>
  <c r="H201" i="18" s="1"/>
  <c r="J2718" i="13"/>
  <c r="I2718" i="13"/>
  <c r="H193" i="18" s="1"/>
  <c r="J2710" i="13"/>
  <c r="I2710" i="13"/>
  <c r="H185" i="18" s="1"/>
  <c r="J2702" i="13"/>
  <c r="I2702" i="13"/>
  <c r="H177" i="18" s="1"/>
  <c r="J2694" i="13"/>
  <c r="I2694" i="13"/>
  <c r="H169" i="18" s="1"/>
  <c r="J2686" i="13"/>
  <c r="I2686" i="13"/>
  <c r="H161" i="18" s="1"/>
  <c r="H153" i="18"/>
  <c r="J2678" i="13"/>
  <c r="I2678" i="13"/>
  <c r="J2670" i="13"/>
  <c r="I2670" i="13"/>
  <c r="H145" i="18" s="1"/>
  <c r="J2662" i="13"/>
  <c r="I2662" i="13"/>
  <c r="H137" i="18" s="1"/>
  <c r="H129" i="18"/>
  <c r="J2654" i="13"/>
  <c r="I2654" i="13"/>
  <c r="J2646" i="13"/>
  <c r="I2646" i="13"/>
  <c r="H121" i="18" s="1"/>
  <c r="J2638" i="13"/>
  <c r="I2638" i="13"/>
  <c r="H113" i="18" s="1"/>
  <c r="J2630" i="13"/>
  <c r="I2630" i="13"/>
  <c r="H105" i="18" s="1"/>
  <c r="J2622" i="13"/>
  <c r="I2622" i="13"/>
  <c r="H97" i="18" s="1"/>
  <c r="J2614" i="13"/>
  <c r="I2614" i="13"/>
  <c r="H89" i="18" s="1"/>
  <c r="J2606" i="13"/>
  <c r="I2606" i="13"/>
  <c r="H81" i="18" s="1"/>
  <c r="J2598" i="13"/>
  <c r="I2598" i="13"/>
  <c r="H73" i="18" s="1"/>
  <c r="J2590" i="13"/>
  <c r="I2590" i="13"/>
  <c r="H65" i="18" s="1"/>
  <c r="J2582" i="13"/>
  <c r="I2582" i="13"/>
  <c r="H57" i="18" s="1"/>
  <c r="J2574" i="13"/>
  <c r="I2574" i="13"/>
  <c r="H49" i="18" s="1"/>
  <c r="J2566" i="13"/>
  <c r="I2566" i="13"/>
  <c r="H41" i="18" s="1"/>
  <c r="H33" i="18"/>
  <c r="J2558" i="13"/>
  <c r="I2558" i="13"/>
  <c r="J2550" i="13"/>
  <c r="I2550" i="13"/>
  <c r="H25" i="18" s="1"/>
  <c r="J2542" i="13"/>
  <c r="I2542" i="13"/>
  <c r="H17" i="18" s="1"/>
  <c r="J2534" i="13"/>
  <c r="I2534" i="13"/>
  <c r="H9" i="18" s="1"/>
  <c r="J2526" i="13"/>
  <c r="I2526" i="13"/>
  <c r="G506" i="18" s="1"/>
  <c r="J2518" i="13"/>
  <c r="I2518" i="13"/>
  <c r="G498" i="18" s="1"/>
  <c r="J2510" i="13"/>
  <c r="I2510" i="13"/>
  <c r="G490" i="18" s="1"/>
  <c r="J2502" i="13"/>
  <c r="I2502" i="13"/>
  <c r="G482" i="18" s="1"/>
  <c r="J2494" i="13"/>
  <c r="I2494" i="13"/>
  <c r="G474" i="18" s="1"/>
  <c r="J2486" i="13"/>
  <c r="I2486" i="13"/>
  <c r="G466" i="18" s="1"/>
  <c r="J2478" i="13"/>
  <c r="I2478" i="13"/>
  <c r="G458" i="18" s="1"/>
  <c r="J2470" i="13"/>
  <c r="I2470" i="13"/>
  <c r="G450" i="18" s="1"/>
  <c r="J2462" i="13"/>
  <c r="I2462" i="13"/>
  <c r="G442" i="18" s="1"/>
  <c r="J2454" i="13"/>
  <c r="I2454" i="13"/>
  <c r="G434" i="18" s="1"/>
  <c r="J2446" i="13"/>
  <c r="I2446" i="13"/>
  <c r="G426" i="18" s="1"/>
  <c r="J2438" i="13"/>
  <c r="I2438" i="13"/>
  <c r="G418" i="18" s="1"/>
  <c r="J2430" i="13"/>
  <c r="I2430" i="13"/>
  <c r="G410" i="18" s="1"/>
  <c r="J2422" i="13"/>
  <c r="I2422" i="13"/>
  <c r="G402" i="18" s="1"/>
  <c r="J2414" i="13"/>
  <c r="I2414" i="13"/>
  <c r="G394" i="18" s="1"/>
  <c r="J2406" i="13"/>
  <c r="I2406" i="13"/>
  <c r="G386" i="18" s="1"/>
  <c r="G378" i="18"/>
  <c r="J2398" i="13"/>
  <c r="I2398" i="13"/>
  <c r="J2390" i="13"/>
  <c r="I2390" i="13"/>
  <c r="G370" i="18" s="1"/>
  <c r="J2382" i="13"/>
  <c r="I2382" i="13"/>
  <c r="G362" i="18" s="1"/>
  <c r="G354" i="18"/>
  <c r="J2374" i="13"/>
  <c r="I2374" i="13"/>
  <c r="J2366" i="13"/>
  <c r="I2366" i="13"/>
  <c r="G346" i="18" s="1"/>
  <c r="J2358" i="13"/>
  <c r="I2358" i="13"/>
  <c r="G338" i="18" s="1"/>
  <c r="J2350" i="13"/>
  <c r="I2350" i="13"/>
  <c r="G330" i="18" s="1"/>
  <c r="J2342" i="13"/>
  <c r="I2342" i="13"/>
  <c r="G322" i="18" s="1"/>
  <c r="J2334" i="13"/>
  <c r="I2334" i="13"/>
  <c r="G314" i="18" s="1"/>
  <c r="J2326" i="13"/>
  <c r="I2326" i="13"/>
  <c r="G306" i="18" s="1"/>
  <c r="J2318" i="13"/>
  <c r="I2318" i="13"/>
  <c r="G298" i="18" s="1"/>
  <c r="J2310" i="13"/>
  <c r="I2310" i="13"/>
  <c r="G290" i="18" s="1"/>
  <c r="J2302" i="13"/>
  <c r="I2302" i="13"/>
  <c r="G282" i="18" s="1"/>
  <c r="J2294" i="13"/>
  <c r="I2294" i="13"/>
  <c r="G274" i="18" s="1"/>
  <c r="J2286" i="13"/>
  <c r="I2286" i="13"/>
  <c r="G266" i="18" s="1"/>
  <c r="J2278" i="13"/>
  <c r="I2278" i="13"/>
  <c r="G258" i="18" s="1"/>
  <c r="J2270" i="13"/>
  <c r="I2270" i="13"/>
  <c r="G250" i="18" s="1"/>
  <c r="J2262" i="13"/>
  <c r="I2262" i="13"/>
  <c r="G242" i="18" s="1"/>
  <c r="J2254" i="13"/>
  <c r="I2254" i="13"/>
  <c r="G234" i="18" s="1"/>
  <c r="J2246" i="13"/>
  <c r="I2246" i="13"/>
  <c r="G226" i="18" s="1"/>
  <c r="J2238" i="13"/>
  <c r="I2238" i="13"/>
  <c r="G218" i="18" s="1"/>
  <c r="J2230" i="13"/>
  <c r="I2230" i="13"/>
  <c r="G210" i="18" s="1"/>
  <c r="J2222" i="13"/>
  <c r="I2222" i="13"/>
  <c r="G202" i="18" s="1"/>
  <c r="J2214" i="13"/>
  <c r="I2214" i="13"/>
  <c r="G194" i="18" s="1"/>
  <c r="J2206" i="13"/>
  <c r="I2206" i="13"/>
  <c r="G186" i="18" s="1"/>
  <c r="J2198" i="13"/>
  <c r="I2198" i="13"/>
  <c r="G178" i="18" s="1"/>
  <c r="J2190" i="13"/>
  <c r="I2190" i="13"/>
  <c r="G170" i="18" s="1"/>
  <c r="J2182" i="13"/>
  <c r="I2182" i="13"/>
  <c r="G162" i="18" s="1"/>
  <c r="J2174" i="13"/>
  <c r="I2174" i="13"/>
  <c r="G154" i="18" s="1"/>
  <c r="J2166" i="13"/>
  <c r="I2166" i="13"/>
  <c r="G146" i="18" s="1"/>
  <c r="J2158" i="13"/>
  <c r="I2158" i="13"/>
  <c r="G138" i="18" s="1"/>
  <c r="J2150" i="13"/>
  <c r="I2150" i="13"/>
  <c r="G130" i="18" s="1"/>
  <c r="J2142" i="13"/>
  <c r="I2142" i="13"/>
  <c r="G122" i="18" s="1"/>
  <c r="J2134" i="13"/>
  <c r="I2134" i="13"/>
  <c r="G114" i="18" s="1"/>
  <c r="J2126" i="13"/>
  <c r="I2126" i="13"/>
  <c r="G106" i="18" s="1"/>
  <c r="G98" i="18"/>
  <c r="J2118" i="13"/>
  <c r="I2118" i="13"/>
  <c r="J2110" i="13"/>
  <c r="I2110" i="13"/>
  <c r="G90" i="18" s="1"/>
  <c r="J2102" i="13"/>
  <c r="I2102" i="13"/>
  <c r="G82" i="18" s="1"/>
  <c r="J2094" i="13"/>
  <c r="I2094" i="13"/>
  <c r="G74" i="18" s="1"/>
  <c r="J2086" i="13"/>
  <c r="I2086" i="13"/>
  <c r="G66" i="18" s="1"/>
  <c r="J2078" i="13"/>
  <c r="I2078" i="13"/>
  <c r="G58" i="18" s="1"/>
  <c r="J2070" i="13"/>
  <c r="I2070" i="13"/>
  <c r="G50" i="18" s="1"/>
  <c r="J2062" i="13"/>
  <c r="I2062" i="13"/>
  <c r="G42" i="18" s="1"/>
  <c r="J2054" i="13"/>
  <c r="I2054" i="13"/>
  <c r="G34" i="18" s="1"/>
  <c r="G26" i="18"/>
  <c r="J2046" i="13"/>
  <c r="I2046" i="13"/>
  <c r="J2038" i="13"/>
  <c r="I2038" i="13"/>
  <c r="G18" i="18" s="1"/>
  <c r="J2030" i="13"/>
  <c r="I2030" i="13"/>
  <c r="G10" i="18" s="1"/>
  <c r="J2022" i="13"/>
  <c r="I2022" i="13"/>
  <c r="G2" i="18" s="1"/>
  <c r="J2014" i="13"/>
  <c r="I2014" i="13"/>
  <c r="F499" i="18" s="1"/>
  <c r="J2006" i="13"/>
  <c r="I2006" i="13"/>
  <c r="F491" i="18" s="1"/>
  <c r="F483" i="18"/>
  <c r="J1998" i="13"/>
  <c r="I1998" i="13"/>
  <c r="J1990" i="13"/>
  <c r="I1990" i="13"/>
  <c r="F475" i="18" s="1"/>
  <c r="J1982" i="13"/>
  <c r="I1982" i="13"/>
  <c r="F467" i="18" s="1"/>
  <c r="F459" i="18"/>
  <c r="J1974" i="13"/>
  <c r="I1974" i="13"/>
  <c r="J1966" i="13"/>
  <c r="I1966" i="13"/>
  <c r="F451" i="18" s="1"/>
  <c r="J1958" i="13"/>
  <c r="I1958" i="13"/>
  <c r="F443" i="18" s="1"/>
  <c r="J1950" i="13"/>
  <c r="I1950" i="13"/>
  <c r="F435" i="18" s="1"/>
  <c r="J1942" i="13"/>
  <c r="I1942" i="13"/>
  <c r="F427" i="18" s="1"/>
  <c r="F419" i="18"/>
  <c r="J1934" i="13"/>
  <c r="I1934" i="13"/>
  <c r="J1926" i="13"/>
  <c r="I1926" i="13"/>
  <c r="F411" i="18" s="1"/>
  <c r="J1918" i="13"/>
  <c r="I1918" i="13"/>
  <c r="F403" i="18" s="1"/>
  <c r="J1910" i="13"/>
  <c r="I1910" i="13"/>
  <c r="F395" i="18" s="1"/>
  <c r="J1902" i="13"/>
  <c r="I1902" i="13"/>
  <c r="F387" i="18" s="1"/>
  <c r="J1894" i="13"/>
  <c r="I1894" i="13"/>
  <c r="F379" i="18" s="1"/>
  <c r="J1886" i="13"/>
  <c r="I1886" i="13"/>
  <c r="F371" i="18" s="1"/>
  <c r="J1878" i="13"/>
  <c r="I1878" i="13"/>
  <c r="F363" i="18" s="1"/>
  <c r="J1870" i="13"/>
  <c r="I1870" i="13"/>
  <c r="F355" i="18" s="1"/>
  <c r="J1862" i="13"/>
  <c r="I1862" i="13"/>
  <c r="F347" i="18" s="1"/>
  <c r="J1854" i="13"/>
  <c r="I1854" i="13"/>
  <c r="F339" i="18" s="1"/>
  <c r="J1846" i="13"/>
  <c r="I1846" i="13"/>
  <c r="F331" i="18" s="1"/>
  <c r="J1838" i="13"/>
  <c r="I1838" i="13"/>
  <c r="F323" i="18" s="1"/>
  <c r="J1830" i="13"/>
  <c r="I1830" i="13"/>
  <c r="F315" i="18" s="1"/>
  <c r="J1822" i="13"/>
  <c r="I1822" i="13"/>
  <c r="F307" i="18" s="1"/>
  <c r="J1814" i="13"/>
  <c r="I1814" i="13"/>
  <c r="F299" i="18" s="1"/>
  <c r="J1806" i="13"/>
  <c r="I1806" i="13"/>
  <c r="F291" i="18" s="1"/>
  <c r="J1798" i="13"/>
  <c r="I1798" i="13"/>
  <c r="F283" i="18" s="1"/>
  <c r="J1790" i="13"/>
  <c r="I1790" i="13"/>
  <c r="F275" i="18" s="1"/>
  <c r="J1782" i="13"/>
  <c r="I1782" i="13"/>
  <c r="F267" i="18" s="1"/>
  <c r="J1774" i="13"/>
  <c r="I1774" i="13"/>
  <c r="F259" i="18" s="1"/>
  <c r="J1766" i="13"/>
  <c r="I1766" i="13"/>
  <c r="F251" i="18" s="1"/>
  <c r="J1758" i="13"/>
  <c r="I1758" i="13"/>
  <c r="F243" i="18" s="1"/>
  <c r="J1750" i="13"/>
  <c r="I1750" i="13"/>
  <c r="F235" i="18" s="1"/>
  <c r="J1742" i="13"/>
  <c r="I1742" i="13"/>
  <c r="F227" i="18" s="1"/>
  <c r="J1734" i="13"/>
  <c r="I1734" i="13"/>
  <c r="F219" i="18" s="1"/>
  <c r="J1726" i="13"/>
  <c r="I1726" i="13"/>
  <c r="F211" i="18" s="1"/>
  <c r="J1718" i="13"/>
  <c r="I1718" i="13"/>
  <c r="F203" i="18" s="1"/>
  <c r="J1710" i="13"/>
  <c r="I1710" i="13"/>
  <c r="F195" i="18" s="1"/>
  <c r="J1702" i="13"/>
  <c r="I1702" i="13"/>
  <c r="F187" i="18" s="1"/>
  <c r="J1694" i="13"/>
  <c r="I1694" i="13"/>
  <c r="F179" i="18" s="1"/>
  <c r="J1686" i="13"/>
  <c r="I1686" i="13"/>
  <c r="F171" i="18" s="1"/>
  <c r="F163" i="18"/>
  <c r="J1678" i="13"/>
  <c r="I1678" i="13"/>
  <c r="J1670" i="13"/>
  <c r="I1670" i="13"/>
  <c r="F155" i="18" s="1"/>
  <c r="J1662" i="13"/>
  <c r="I1662" i="13"/>
  <c r="F147" i="18" s="1"/>
  <c r="J1654" i="13"/>
  <c r="I1654" i="13"/>
  <c r="F139" i="18" s="1"/>
  <c r="J1646" i="13"/>
  <c r="I1646" i="13"/>
  <c r="F131" i="18" s="1"/>
  <c r="J1638" i="13"/>
  <c r="I1638" i="13"/>
  <c r="F123" i="18" s="1"/>
  <c r="J1630" i="13"/>
  <c r="I1630" i="13"/>
  <c r="F115" i="18" s="1"/>
  <c r="J1622" i="13"/>
  <c r="I1622" i="13"/>
  <c r="F107" i="18" s="1"/>
  <c r="J1614" i="13"/>
  <c r="I1614" i="13"/>
  <c r="F99" i="18" s="1"/>
  <c r="J1606" i="13"/>
  <c r="I1606" i="13"/>
  <c r="F91" i="18" s="1"/>
  <c r="J1598" i="13"/>
  <c r="I1598" i="13"/>
  <c r="F83" i="18" s="1"/>
  <c r="J1590" i="13"/>
  <c r="I1590" i="13"/>
  <c r="F75" i="18" s="1"/>
  <c r="J1582" i="13"/>
  <c r="I1582" i="13"/>
  <c r="F67" i="18" s="1"/>
  <c r="J1574" i="13"/>
  <c r="I1574" i="13"/>
  <c r="F59" i="18" s="1"/>
  <c r="J1566" i="13"/>
  <c r="I1566" i="13"/>
  <c r="F51" i="18" s="1"/>
  <c r="J1558" i="13"/>
  <c r="I1558" i="13"/>
  <c r="F43" i="18" s="1"/>
  <c r="J1550" i="13"/>
  <c r="I1550" i="13"/>
  <c r="F35" i="18" s="1"/>
  <c r="J1542" i="13"/>
  <c r="I1542" i="13"/>
  <c r="F27" i="18" s="1"/>
  <c r="J1534" i="13"/>
  <c r="I1534" i="13"/>
  <c r="F19" i="18" s="1"/>
  <c r="J1526" i="13"/>
  <c r="I1526" i="13"/>
  <c r="F11" i="18" s="1"/>
  <c r="J1518" i="13"/>
  <c r="I1518" i="13"/>
  <c r="F3" i="18" s="1"/>
  <c r="J1510" i="13"/>
  <c r="I1510" i="13"/>
  <c r="E500" i="18" s="1"/>
  <c r="J1502" i="13"/>
  <c r="I1502" i="13"/>
  <c r="E492" i="18" s="1"/>
  <c r="J1494" i="13"/>
  <c r="I1494" i="13"/>
  <c r="E484" i="18" s="1"/>
  <c r="J1486" i="13"/>
  <c r="I1486" i="13"/>
  <c r="E476" i="18" s="1"/>
  <c r="J1478" i="13"/>
  <c r="I1478" i="13"/>
  <c r="E468" i="18" s="1"/>
  <c r="J1470" i="13"/>
  <c r="I1470" i="13"/>
  <c r="E460" i="18" s="1"/>
  <c r="E452" i="18"/>
  <c r="J1462" i="13"/>
  <c r="I1462" i="13"/>
  <c r="J1454" i="13"/>
  <c r="I1454" i="13"/>
  <c r="E444" i="18" s="1"/>
  <c r="J1446" i="13"/>
  <c r="I1446" i="13"/>
  <c r="E436" i="18" s="1"/>
  <c r="J1438" i="13"/>
  <c r="I1438" i="13"/>
  <c r="E428" i="18" s="1"/>
  <c r="J1430" i="13"/>
  <c r="I1430" i="13"/>
  <c r="E420" i="18" s="1"/>
  <c r="E412" i="18"/>
  <c r="J1422" i="13"/>
  <c r="I1422" i="13"/>
  <c r="J1414" i="13"/>
  <c r="I1414" i="13"/>
  <c r="E404" i="18" s="1"/>
  <c r="J1406" i="13"/>
  <c r="I1406" i="13"/>
  <c r="E396" i="18" s="1"/>
  <c r="J1398" i="13"/>
  <c r="I1398" i="13"/>
  <c r="E388" i="18" s="1"/>
  <c r="J1390" i="13"/>
  <c r="I1390" i="13"/>
  <c r="E380" i="18" s="1"/>
  <c r="J1382" i="13"/>
  <c r="I1382" i="13"/>
  <c r="E372" i="18" s="1"/>
  <c r="J1374" i="13"/>
  <c r="I1374" i="13"/>
  <c r="E364" i="18" s="1"/>
  <c r="J1366" i="13"/>
  <c r="I1366" i="13"/>
  <c r="E356" i="18" s="1"/>
  <c r="J1358" i="13"/>
  <c r="I1358" i="13"/>
  <c r="E348" i="18" s="1"/>
  <c r="J1350" i="13"/>
  <c r="I1350" i="13"/>
  <c r="E340" i="18" s="1"/>
  <c r="E332" i="18"/>
  <c r="J1342" i="13"/>
  <c r="I1342" i="13"/>
  <c r="J1334" i="13"/>
  <c r="I1334" i="13"/>
  <c r="E324" i="18" s="1"/>
  <c r="J1326" i="13"/>
  <c r="I1326" i="13"/>
  <c r="E316" i="18" s="1"/>
  <c r="J1318" i="13"/>
  <c r="I1318" i="13"/>
  <c r="E308" i="18" s="1"/>
  <c r="J1310" i="13"/>
  <c r="I1310" i="13"/>
  <c r="E300" i="18" s="1"/>
  <c r="J1302" i="13"/>
  <c r="I1302" i="13"/>
  <c r="E292" i="18" s="1"/>
  <c r="J1294" i="13"/>
  <c r="I1294" i="13"/>
  <c r="E284" i="18" s="1"/>
  <c r="E276" i="18"/>
  <c r="J1286" i="13"/>
  <c r="I1286" i="13"/>
  <c r="J1278" i="13"/>
  <c r="I1278" i="13"/>
  <c r="E268" i="18" s="1"/>
  <c r="J1270" i="13"/>
  <c r="I1270" i="13"/>
  <c r="E260" i="18" s="1"/>
  <c r="J1262" i="13"/>
  <c r="I1262" i="13"/>
  <c r="E252" i="18" s="1"/>
  <c r="J1254" i="13"/>
  <c r="I1254" i="13"/>
  <c r="E244" i="18" s="1"/>
  <c r="J1246" i="13"/>
  <c r="I1246" i="13"/>
  <c r="E236" i="18" s="1"/>
  <c r="J1238" i="13"/>
  <c r="I1238" i="13"/>
  <c r="E228" i="18" s="1"/>
  <c r="J1230" i="13"/>
  <c r="I1230" i="13"/>
  <c r="E220" i="18" s="1"/>
  <c r="J1222" i="13"/>
  <c r="I1222" i="13"/>
  <c r="E212" i="18" s="1"/>
  <c r="J1214" i="13"/>
  <c r="I1214" i="13"/>
  <c r="E204" i="18" s="1"/>
  <c r="J1206" i="13"/>
  <c r="I1206" i="13"/>
  <c r="E196" i="18" s="1"/>
  <c r="J1198" i="13"/>
  <c r="I1198" i="13"/>
  <c r="E188" i="18" s="1"/>
  <c r="J1190" i="13"/>
  <c r="I1190" i="13"/>
  <c r="E180" i="18" s="1"/>
  <c r="J1182" i="13"/>
  <c r="I1182" i="13"/>
  <c r="E172" i="18" s="1"/>
  <c r="J1174" i="13"/>
  <c r="I1174" i="13"/>
  <c r="E164" i="18" s="1"/>
  <c r="J1166" i="13"/>
  <c r="I1166" i="13"/>
  <c r="E156" i="18" s="1"/>
  <c r="J1158" i="13"/>
  <c r="I1158" i="13"/>
  <c r="E148" i="18" s="1"/>
  <c r="J1150" i="13"/>
  <c r="I1150" i="13"/>
  <c r="E140" i="18" s="1"/>
  <c r="J1142" i="13"/>
  <c r="I1142" i="13"/>
  <c r="E132" i="18" s="1"/>
  <c r="J1134" i="13"/>
  <c r="I1134" i="13"/>
  <c r="E124" i="18" s="1"/>
  <c r="J1126" i="13"/>
  <c r="I1126" i="13"/>
  <c r="E116" i="18" s="1"/>
  <c r="J1118" i="13"/>
  <c r="I1118" i="13"/>
  <c r="E108" i="18" s="1"/>
  <c r="J1110" i="13"/>
  <c r="I1110" i="13"/>
  <c r="E100" i="18" s="1"/>
  <c r="J1102" i="13"/>
  <c r="I1102" i="13"/>
  <c r="E92" i="18" s="1"/>
  <c r="E84" i="18"/>
  <c r="J1094" i="13"/>
  <c r="I1094" i="13"/>
  <c r="J1086" i="13"/>
  <c r="I1086" i="13"/>
  <c r="E76" i="18" s="1"/>
  <c r="J1078" i="13"/>
  <c r="I1078" i="13"/>
  <c r="E68" i="18" s="1"/>
  <c r="J1070" i="13"/>
  <c r="I1070" i="13"/>
  <c r="E60" i="18" s="1"/>
  <c r="J1062" i="13"/>
  <c r="I1062" i="13"/>
  <c r="E52" i="18" s="1"/>
  <c r="J1054" i="13"/>
  <c r="I1054" i="13"/>
  <c r="E44" i="18" s="1"/>
  <c r="J1046" i="13"/>
  <c r="I1046" i="13"/>
  <c r="E36" i="18" s="1"/>
  <c r="J1038" i="13"/>
  <c r="I1038" i="13"/>
  <c r="E28" i="18" s="1"/>
  <c r="J1030" i="13"/>
  <c r="I1030" i="13"/>
  <c r="E20" i="18" s="1"/>
  <c r="J1022" i="13"/>
  <c r="I1022" i="13"/>
  <c r="E12" i="18" s="1"/>
  <c r="J1014" i="13"/>
  <c r="I1014" i="13"/>
  <c r="E4" i="18" s="1"/>
  <c r="J1006" i="13"/>
  <c r="I1006" i="13"/>
  <c r="D501" i="18" s="1"/>
  <c r="J998" i="13"/>
  <c r="I998" i="13"/>
  <c r="D493" i="18" s="1"/>
  <c r="J990" i="13"/>
  <c r="I990" i="13"/>
  <c r="D485" i="18" s="1"/>
  <c r="J982" i="13"/>
  <c r="I982" i="13"/>
  <c r="D477" i="18" s="1"/>
  <c r="D469" i="18"/>
  <c r="J974" i="13"/>
  <c r="I974" i="13"/>
  <c r="J966" i="13"/>
  <c r="I966" i="13"/>
  <c r="D461" i="18" s="1"/>
  <c r="J958" i="13"/>
  <c r="I958" i="13"/>
  <c r="D453" i="18" s="1"/>
  <c r="J950" i="13"/>
  <c r="I950" i="13"/>
  <c r="D445" i="18" s="1"/>
  <c r="J942" i="13"/>
  <c r="I942" i="13"/>
  <c r="D437" i="18" s="1"/>
  <c r="J934" i="13"/>
  <c r="I934" i="13"/>
  <c r="D429" i="18" s="1"/>
  <c r="J926" i="13"/>
  <c r="I926" i="13"/>
  <c r="D421" i="18" s="1"/>
  <c r="J918" i="13"/>
  <c r="I918" i="13"/>
  <c r="D413" i="18" s="1"/>
  <c r="J910" i="13"/>
  <c r="I910" i="13"/>
  <c r="D405" i="18" s="1"/>
  <c r="J902" i="13"/>
  <c r="I902" i="13"/>
  <c r="D397" i="18" s="1"/>
  <c r="J894" i="13"/>
  <c r="I894" i="13"/>
  <c r="D389" i="18" s="1"/>
  <c r="J886" i="13"/>
  <c r="I886" i="13"/>
  <c r="D381" i="18" s="1"/>
  <c r="J878" i="13"/>
  <c r="I878" i="13"/>
  <c r="D373" i="18" s="1"/>
  <c r="J870" i="13"/>
  <c r="I870" i="13"/>
  <c r="D365" i="18" s="1"/>
  <c r="J862" i="13"/>
  <c r="I862" i="13"/>
  <c r="D357" i="18" s="1"/>
  <c r="J854" i="13"/>
  <c r="I854" i="13"/>
  <c r="D349" i="18" s="1"/>
  <c r="J846" i="13"/>
  <c r="I846" i="13"/>
  <c r="D341" i="18" s="1"/>
  <c r="D333" i="18"/>
  <c r="J838" i="13"/>
  <c r="I838" i="13"/>
  <c r="D325" i="18"/>
  <c r="J830" i="13"/>
  <c r="I830" i="13"/>
  <c r="J822" i="13"/>
  <c r="I822" i="13"/>
  <c r="D317" i="18" s="1"/>
  <c r="J814" i="13"/>
  <c r="I814" i="13"/>
  <c r="D309" i="18" s="1"/>
  <c r="J806" i="13"/>
  <c r="I806" i="13"/>
  <c r="D301" i="18" s="1"/>
  <c r="J798" i="13"/>
  <c r="I798" i="13"/>
  <c r="D293" i="18" s="1"/>
  <c r="J790" i="13"/>
  <c r="I790" i="13"/>
  <c r="D285" i="18" s="1"/>
  <c r="J782" i="13"/>
  <c r="I782" i="13"/>
  <c r="D277" i="18" s="1"/>
  <c r="J774" i="13"/>
  <c r="I774" i="13"/>
  <c r="D269" i="18" s="1"/>
  <c r="J766" i="13"/>
  <c r="I766" i="13"/>
  <c r="D261" i="18" s="1"/>
  <c r="J758" i="13"/>
  <c r="I758" i="13"/>
  <c r="D253" i="18" s="1"/>
  <c r="J750" i="13"/>
  <c r="I750" i="13"/>
  <c r="D245" i="18" s="1"/>
  <c r="J742" i="13"/>
  <c r="I742" i="13"/>
  <c r="D237" i="18" s="1"/>
  <c r="J734" i="13"/>
  <c r="I734" i="13"/>
  <c r="D229" i="18" s="1"/>
  <c r="J726" i="13"/>
  <c r="I726" i="13"/>
  <c r="D221" i="18" s="1"/>
  <c r="J718" i="13"/>
  <c r="I718" i="13"/>
  <c r="D213" i="18" s="1"/>
  <c r="J710" i="13"/>
  <c r="I710" i="13"/>
  <c r="D205" i="18" s="1"/>
  <c r="J702" i="13"/>
  <c r="I702" i="13"/>
  <c r="D197" i="18" s="1"/>
  <c r="J694" i="13"/>
  <c r="I694" i="13"/>
  <c r="D189" i="18" s="1"/>
  <c r="J686" i="13"/>
  <c r="I686" i="13"/>
  <c r="D181" i="18" s="1"/>
  <c r="J678" i="13"/>
  <c r="I678" i="13"/>
  <c r="D173" i="18" s="1"/>
  <c r="J670" i="13"/>
  <c r="I670" i="13"/>
  <c r="D165" i="18" s="1"/>
  <c r="J662" i="13"/>
  <c r="I662" i="13"/>
  <c r="D157" i="18" s="1"/>
  <c r="D149" i="18"/>
  <c r="J654" i="13"/>
  <c r="I654" i="13"/>
  <c r="J646" i="13"/>
  <c r="I646" i="13"/>
  <c r="D141" i="18" s="1"/>
  <c r="J638" i="13"/>
  <c r="I638" i="13"/>
  <c r="D133" i="18" s="1"/>
  <c r="J630" i="13"/>
  <c r="I630" i="13"/>
  <c r="D125" i="18" s="1"/>
  <c r="J622" i="13"/>
  <c r="I622" i="13"/>
  <c r="D117" i="18" s="1"/>
  <c r="J614" i="13"/>
  <c r="I614" i="13"/>
  <c r="D109" i="18" s="1"/>
  <c r="J606" i="13"/>
  <c r="I606" i="13"/>
  <c r="D101" i="18" s="1"/>
  <c r="J598" i="13"/>
  <c r="I598" i="13"/>
  <c r="D93" i="18" s="1"/>
  <c r="J590" i="13"/>
  <c r="I590" i="13"/>
  <c r="D85" i="18" s="1"/>
  <c r="D77" i="18"/>
  <c r="J582" i="13"/>
  <c r="I582" i="13"/>
  <c r="J574" i="13"/>
  <c r="I574" i="13"/>
  <c r="D69" i="18" s="1"/>
  <c r="J566" i="13"/>
  <c r="I566" i="13"/>
  <c r="D61" i="18" s="1"/>
  <c r="J558" i="13"/>
  <c r="I558" i="13"/>
  <c r="D53" i="18" s="1"/>
  <c r="J550" i="13"/>
  <c r="I550" i="13"/>
  <c r="D45" i="18" s="1"/>
  <c r="J542" i="13"/>
  <c r="I542" i="13"/>
  <c r="D37" i="18" s="1"/>
  <c r="J534" i="13"/>
  <c r="I534" i="13"/>
  <c r="D29" i="18" s="1"/>
  <c r="J526" i="13"/>
  <c r="I526" i="13"/>
  <c r="D21" i="18" s="1"/>
  <c r="J518" i="13"/>
  <c r="I518" i="13"/>
  <c r="D13" i="18" s="1"/>
  <c r="J510" i="13"/>
  <c r="I510" i="13"/>
  <c r="D5" i="18" s="1"/>
  <c r="J502" i="13"/>
  <c r="I502" i="13"/>
  <c r="J494" i="13"/>
  <c r="I494" i="13"/>
  <c r="J486" i="13"/>
  <c r="I486" i="13"/>
  <c r="J478" i="13"/>
  <c r="I478" i="13"/>
  <c r="J470" i="13"/>
  <c r="I470" i="13"/>
  <c r="J462" i="13"/>
  <c r="I462" i="13"/>
  <c r="J454" i="13"/>
  <c r="I454" i="13"/>
  <c r="J446" i="13"/>
  <c r="I446" i="13"/>
  <c r="J438" i="13"/>
  <c r="I438" i="13"/>
  <c r="J430" i="13"/>
  <c r="I430" i="13"/>
  <c r="J422" i="13"/>
  <c r="I422" i="13"/>
  <c r="J414" i="13"/>
  <c r="I414" i="13"/>
  <c r="J406" i="13"/>
  <c r="I406" i="13"/>
  <c r="J398" i="13"/>
  <c r="I398" i="13"/>
  <c r="J390" i="13"/>
  <c r="I390" i="13"/>
  <c r="J382" i="13"/>
  <c r="I382" i="13"/>
  <c r="J374" i="13"/>
  <c r="I374" i="13"/>
  <c r="J366" i="13"/>
  <c r="I366" i="13"/>
  <c r="J358" i="13"/>
  <c r="I358" i="13"/>
  <c r="J350" i="13"/>
  <c r="I350" i="13"/>
  <c r="J342" i="13"/>
  <c r="I342" i="13"/>
  <c r="J334" i="13"/>
  <c r="I334" i="13"/>
  <c r="J326" i="13"/>
  <c r="I326" i="13"/>
  <c r="J318" i="13"/>
  <c r="I318" i="13"/>
  <c r="J310" i="13"/>
  <c r="I310" i="13"/>
  <c r="J302" i="13"/>
  <c r="I302" i="13"/>
  <c r="J294" i="13"/>
  <c r="I294" i="13"/>
  <c r="J286" i="13"/>
  <c r="I286" i="13"/>
  <c r="J278" i="13"/>
  <c r="I278" i="13"/>
  <c r="J270" i="13"/>
  <c r="I270" i="13"/>
  <c r="J262" i="13"/>
  <c r="I262" i="13"/>
  <c r="J254" i="13"/>
  <c r="I254" i="13"/>
  <c r="J246" i="13"/>
  <c r="I246" i="13"/>
  <c r="J238" i="13"/>
  <c r="I238" i="13"/>
  <c r="J230" i="13"/>
  <c r="I230" i="13"/>
  <c r="J222" i="13"/>
  <c r="I222" i="13"/>
  <c r="J214" i="13"/>
  <c r="I214" i="13"/>
  <c r="J206" i="13"/>
  <c r="I206" i="13"/>
  <c r="J198" i="13"/>
  <c r="I198" i="13"/>
  <c r="J190" i="13"/>
  <c r="I190" i="13"/>
  <c r="J182" i="13"/>
  <c r="I182" i="13"/>
  <c r="J174" i="13"/>
  <c r="I174" i="13"/>
  <c r="J166" i="13"/>
  <c r="I166" i="13"/>
  <c r="J158" i="13"/>
  <c r="I158" i="13"/>
  <c r="J150" i="13"/>
  <c r="I150" i="13"/>
  <c r="J142" i="13"/>
  <c r="I142" i="13"/>
  <c r="J134" i="13"/>
  <c r="I134" i="13"/>
  <c r="J126" i="13"/>
  <c r="I126" i="13"/>
  <c r="J118" i="13"/>
  <c r="I118" i="13"/>
  <c r="J110" i="13"/>
  <c r="I110" i="13"/>
  <c r="J102" i="13"/>
  <c r="I102" i="13"/>
  <c r="J94" i="13"/>
  <c r="I94" i="13"/>
  <c r="J86" i="13"/>
  <c r="I86" i="13"/>
  <c r="J78" i="13"/>
  <c r="I78" i="13"/>
  <c r="J70" i="13"/>
  <c r="I70" i="13"/>
  <c r="J62" i="13"/>
  <c r="I62" i="13"/>
  <c r="J54" i="13"/>
  <c r="I54" i="13"/>
  <c r="J46" i="13"/>
  <c r="I46" i="13"/>
  <c r="J38" i="13"/>
  <c r="I38" i="13"/>
  <c r="J30" i="13"/>
  <c r="I30" i="13"/>
  <c r="J22" i="13"/>
  <c r="I22" i="13"/>
  <c r="J14" i="13"/>
  <c r="I14" i="13"/>
  <c r="J6" i="13"/>
  <c r="I6" i="13"/>
  <c r="AC500" i="15"/>
  <c r="AC436" i="15"/>
  <c r="AC372" i="15"/>
  <c r="AC308" i="15"/>
  <c r="AC244" i="15"/>
  <c r="AC180" i="15"/>
  <c r="AC116" i="15"/>
  <c r="AC52" i="15"/>
  <c r="C492" i="15"/>
  <c r="C428" i="15"/>
  <c r="C364" i="15"/>
  <c r="C300" i="15"/>
  <c r="C236" i="15"/>
  <c r="C172" i="15"/>
  <c r="C108" i="15"/>
  <c r="C44" i="15"/>
  <c r="AC492" i="15"/>
  <c r="AC428" i="15"/>
  <c r="AC364" i="15"/>
  <c r="AC300" i="15"/>
  <c r="AC236" i="15"/>
  <c r="AC172" i="15"/>
  <c r="AC108" i="15"/>
  <c r="AC44" i="15"/>
  <c r="C484" i="15"/>
  <c r="C420" i="15"/>
  <c r="C356" i="15"/>
  <c r="C292" i="15"/>
  <c r="C228" i="15"/>
  <c r="C164" i="15"/>
  <c r="C100" i="15"/>
  <c r="C36" i="15"/>
  <c r="AC484" i="15"/>
  <c r="AC420" i="15"/>
  <c r="AC356" i="15"/>
  <c r="AC292" i="15"/>
  <c r="AC228" i="15"/>
  <c r="AC164" i="15"/>
  <c r="AC100" i="15"/>
  <c r="AC36" i="15"/>
  <c r="C476" i="15"/>
  <c r="C412" i="15"/>
  <c r="C348" i="15"/>
  <c r="C284" i="15"/>
  <c r="C220" i="15"/>
  <c r="C156" i="15"/>
  <c r="C92" i="15"/>
  <c r="C28" i="15"/>
  <c r="AC476" i="15"/>
  <c r="AC412" i="15"/>
  <c r="AC348" i="15"/>
  <c r="AC284" i="15"/>
  <c r="AC220" i="15"/>
  <c r="AC156" i="15"/>
  <c r="AC92" i="15"/>
  <c r="AC28" i="15"/>
  <c r="C468" i="15"/>
  <c r="C404" i="15"/>
  <c r="C340" i="15"/>
  <c r="C276" i="15"/>
  <c r="C212" i="15"/>
  <c r="C148" i="15"/>
  <c r="C84" i="15"/>
  <c r="C20" i="15"/>
  <c r="AC468" i="15"/>
  <c r="AC404" i="15"/>
  <c r="AC340" i="15"/>
  <c r="AC276" i="15"/>
  <c r="AC212" i="15"/>
  <c r="AC148" i="15"/>
  <c r="AC84" i="15"/>
  <c r="AC20" i="15"/>
  <c r="C460" i="15"/>
  <c r="C396" i="15"/>
  <c r="C332" i="15"/>
  <c r="C268" i="15"/>
  <c r="C204" i="15"/>
  <c r="C140" i="15"/>
  <c r="C76" i="15"/>
  <c r="AC460" i="15"/>
  <c r="AC396" i="15"/>
  <c r="AC332" i="15"/>
  <c r="AC268" i="15"/>
  <c r="AC204" i="15"/>
  <c r="AC140" i="15"/>
  <c r="AC76" i="15"/>
  <c r="C516" i="15"/>
  <c r="C452" i="15"/>
  <c r="C388" i="15"/>
  <c r="C324" i="15"/>
  <c r="C260" i="15"/>
  <c r="C196" i="15"/>
  <c r="C132" i="15"/>
  <c r="C68" i="15"/>
  <c r="AC516" i="15"/>
  <c r="AC452" i="15"/>
  <c r="AC388" i="15"/>
  <c r="AC324" i="15"/>
  <c r="AC260" i="15"/>
  <c r="AC196" i="15"/>
  <c r="AC132" i="15"/>
  <c r="AC68" i="15"/>
  <c r="C508" i="15"/>
  <c r="C444" i="15"/>
  <c r="C380" i="15"/>
  <c r="C316" i="15"/>
  <c r="C252" i="15"/>
  <c r="C188" i="15"/>
  <c r="C124" i="15"/>
  <c r="C60" i="15"/>
  <c r="AC508" i="15"/>
  <c r="AC444" i="15"/>
  <c r="AC380" i="15"/>
  <c r="AC316" i="15"/>
  <c r="AC252" i="15"/>
  <c r="AC188" i="15"/>
  <c r="AC124" i="15"/>
  <c r="AC60" i="15"/>
  <c r="C500" i="15"/>
  <c r="C436" i="15"/>
  <c r="C372" i="15"/>
  <c r="C308" i="15"/>
  <c r="C244" i="15"/>
  <c r="C180" i="15"/>
  <c r="C116" i="15"/>
  <c r="C52" i="15"/>
  <c r="AC515" i="15"/>
  <c r="AC507" i="15"/>
  <c r="AC499" i="15"/>
  <c r="AC491" i="15"/>
  <c r="AC483" i="15"/>
  <c r="AC475" i="15"/>
  <c r="AC467" i="15"/>
  <c r="AC459" i="15"/>
  <c r="AC451" i="15"/>
  <c r="AC443" i="15"/>
  <c r="AC435" i="15"/>
  <c r="AC427" i="15"/>
  <c r="AC419" i="15"/>
  <c r="AC411" i="15"/>
  <c r="AC403" i="15"/>
  <c r="AC395" i="15"/>
  <c r="AC387" i="15"/>
  <c r="AC379" i="15"/>
  <c r="AC371" i="15"/>
  <c r="AC363" i="15"/>
  <c r="AC355" i="15"/>
  <c r="AC347" i="15"/>
  <c r="AC339" i="15"/>
  <c r="AC331" i="15"/>
  <c r="AC323" i="15"/>
  <c r="AC315" i="15"/>
  <c r="AC307" i="15"/>
  <c r="AC299" i="15"/>
  <c r="AC291" i="15"/>
  <c r="AC283" i="15"/>
  <c r="AC275" i="15"/>
  <c r="AC267" i="15"/>
  <c r="AC259" i="15"/>
  <c r="AC251" i="15"/>
  <c r="AC243" i="15"/>
  <c r="AC235" i="15"/>
  <c r="AC227" i="15"/>
  <c r="AC219" i="15"/>
  <c r="AC211" i="15"/>
  <c r="AC203" i="15"/>
  <c r="AC195" i="15"/>
  <c r="AC187" i="15"/>
  <c r="AC179" i="15"/>
  <c r="AC171" i="15"/>
  <c r="AC163" i="15"/>
  <c r="AC155" i="15"/>
  <c r="AC147" i="15"/>
  <c r="AC139" i="15"/>
  <c r="AC131" i="15"/>
  <c r="AC123" i="15"/>
  <c r="AC115" i="15"/>
  <c r="AC107" i="15"/>
  <c r="AC99" i="15"/>
  <c r="AC91" i="15"/>
  <c r="AC83" i="15"/>
  <c r="AC75" i="15"/>
  <c r="AC67" i="15"/>
  <c r="AC59" i="15"/>
  <c r="AC51" i="15"/>
  <c r="AC43" i="15"/>
  <c r="AC35" i="15"/>
  <c r="AC27" i="15"/>
  <c r="AC19" i="15"/>
  <c r="C515" i="15"/>
  <c r="C507" i="15"/>
  <c r="C499" i="15"/>
  <c r="C491" i="15"/>
  <c r="C483" i="15"/>
  <c r="C475" i="15"/>
  <c r="C467" i="15"/>
  <c r="C459" i="15"/>
  <c r="C451" i="15"/>
  <c r="C443" i="15"/>
  <c r="C435" i="15"/>
  <c r="C427" i="15"/>
  <c r="C419" i="15"/>
  <c r="C411" i="15"/>
  <c r="C403" i="15"/>
  <c r="C395" i="15"/>
  <c r="C387" i="15"/>
  <c r="C371" i="15"/>
  <c r="C363" i="15"/>
  <c r="C355" i="15"/>
  <c r="C347" i="15"/>
  <c r="C339" i="15"/>
  <c r="C331" i="15"/>
  <c r="C323" i="15"/>
  <c r="C315" i="15"/>
  <c r="C307" i="15"/>
  <c r="C299" i="15"/>
  <c r="C291" i="15"/>
  <c r="C283" i="15"/>
  <c r="C275" i="15"/>
  <c r="C267" i="15"/>
  <c r="C259" i="15"/>
  <c r="C251" i="15"/>
  <c r="C243" i="15"/>
  <c r="C235" i="15"/>
  <c r="C227" i="15"/>
  <c r="C219" i="15"/>
  <c r="C211" i="15"/>
  <c r="C203" i="15"/>
  <c r="C195" i="15"/>
  <c r="C187" i="15"/>
  <c r="C179" i="15"/>
  <c r="C171" i="15"/>
  <c r="C163" i="15"/>
  <c r="C155" i="15"/>
  <c r="C147" i="15"/>
  <c r="C139" i="15"/>
  <c r="C131" i="15"/>
  <c r="C123" i="15"/>
  <c r="C115" i="15"/>
  <c r="C107" i="15"/>
  <c r="C99" i="15"/>
  <c r="C91" i="15"/>
  <c r="C83" i="15"/>
  <c r="C75" i="15"/>
  <c r="C67" i="15"/>
  <c r="C59" i="15"/>
  <c r="C51" i="15"/>
  <c r="C43" i="15"/>
  <c r="C35" i="15"/>
  <c r="C27" i="15"/>
  <c r="C19" i="15"/>
  <c r="C14" i="15"/>
  <c r="AC514" i="15"/>
  <c r="AC506" i="15"/>
  <c r="AC498" i="15"/>
  <c r="AC490" i="15"/>
  <c r="AC482" i="15"/>
  <c r="AC474" i="15"/>
  <c r="AC466" i="15"/>
  <c r="AC458" i="15"/>
  <c r="AC450" i="15"/>
  <c r="AC442" i="15"/>
  <c r="AC434" i="15"/>
  <c r="AC426" i="15"/>
  <c r="AC418" i="15"/>
  <c r="AC410" i="15"/>
  <c r="AC402" i="15"/>
  <c r="AC394" i="15"/>
  <c r="AC386" i="15"/>
  <c r="AC378" i="15"/>
  <c r="AC370" i="15"/>
  <c r="AC362" i="15"/>
  <c r="AC354" i="15"/>
  <c r="AC346" i="15"/>
  <c r="AC338" i="15"/>
  <c r="AC330" i="15"/>
  <c r="AC322" i="15"/>
  <c r="AC314" i="15"/>
  <c r="AC306" i="15"/>
  <c r="AC298" i="15"/>
  <c r="AC290" i="15"/>
  <c r="AC282" i="15"/>
  <c r="AC274" i="15"/>
  <c r="AC266" i="15"/>
  <c r="AC258" i="15"/>
  <c r="AC250" i="15"/>
  <c r="AC242" i="15"/>
  <c r="AC234" i="15"/>
  <c r="AC226" i="15"/>
  <c r="AC218" i="15"/>
  <c r="AC210" i="15"/>
  <c r="AC202" i="15"/>
  <c r="AC194" i="15"/>
  <c r="AC186" i="15"/>
  <c r="AC178" i="15"/>
  <c r="AC170" i="15"/>
  <c r="AC162" i="15"/>
  <c r="AC154" i="15"/>
  <c r="AC146" i="15"/>
  <c r="AC138" i="15"/>
  <c r="AC130" i="15"/>
  <c r="AC122" i="15"/>
  <c r="AC114" i="15"/>
  <c r="AC106" i="15"/>
  <c r="AC98" i="15"/>
  <c r="AC90" i="15"/>
  <c r="AC82" i="15"/>
  <c r="AC74" i="15"/>
  <c r="AC66" i="15"/>
  <c r="AC58" i="15"/>
  <c r="AC50" i="15"/>
  <c r="AC42" i="15"/>
  <c r="AC34" i="15"/>
  <c r="AC26" i="15"/>
  <c r="AC18" i="15"/>
  <c r="C514" i="15"/>
  <c r="C506" i="15"/>
  <c r="C498" i="15"/>
  <c r="C490" i="15"/>
  <c r="C482" i="15"/>
  <c r="C474" i="15"/>
  <c r="C466" i="15"/>
  <c r="C458" i="15"/>
  <c r="C450" i="15"/>
  <c r="C442" i="15"/>
  <c r="C434" i="15"/>
  <c r="C426" i="15"/>
  <c r="C418" i="15"/>
  <c r="C410" i="15"/>
  <c r="C402" i="15"/>
  <c r="C394" i="15"/>
  <c r="C386" i="15"/>
  <c r="C378" i="15"/>
  <c r="C370" i="15"/>
  <c r="C362" i="15"/>
  <c r="C354" i="15"/>
  <c r="C346" i="15"/>
  <c r="C338" i="15"/>
  <c r="C330" i="15"/>
  <c r="C322" i="15"/>
  <c r="C314" i="15"/>
  <c r="C306" i="15"/>
  <c r="C298" i="15"/>
  <c r="C290" i="15"/>
  <c r="C282" i="15"/>
  <c r="C274" i="15"/>
  <c r="C266" i="15"/>
  <c r="C258" i="15"/>
  <c r="C250" i="15"/>
  <c r="C242" i="15"/>
  <c r="C234" i="15"/>
  <c r="C226" i="15"/>
  <c r="C218" i="15"/>
  <c r="C210" i="15"/>
  <c r="C202" i="15"/>
  <c r="C194" i="15"/>
  <c r="C186" i="15"/>
  <c r="C178" i="15"/>
  <c r="C170" i="15"/>
  <c r="C162" i="15"/>
  <c r="C154" i="15"/>
  <c r="C146" i="15"/>
  <c r="C138" i="15"/>
  <c r="C130" i="15"/>
  <c r="C122" i="15"/>
  <c r="C114" i="15"/>
  <c r="C106" i="15"/>
  <c r="C98" i="15"/>
  <c r="C90" i="15"/>
  <c r="C82" i="15"/>
  <c r="C74" i="15"/>
  <c r="C66" i="15"/>
  <c r="C58" i="15"/>
  <c r="C50" i="15"/>
  <c r="C42" i="15"/>
  <c r="C34" i="15"/>
  <c r="C26" i="15"/>
  <c r="C18" i="15"/>
  <c r="AC513" i="15"/>
  <c r="AC505" i="15"/>
  <c r="AC497" i="15"/>
  <c r="AC489" i="15"/>
  <c r="AC481" i="15"/>
  <c r="AC473" i="15"/>
  <c r="AC465" i="15"/>
  <c r="AC457" i="15"/>
  <c r="AC449" i="15"/>
  <c r="AC441" i="15"/>
  <c r="AC433" i="15"/>
  <c r="AC425" i="15"/>
  <c r="AC417" i="15"/>
  <c r="AC409" i="15"/>
  <c r="AC401" i="15"/>
  <c r="AC393" i="15"/>
  <c r="AC385" i="15"/>
  <c r="AC377" i="15"/>
  <c r="AC369" i="15"/>
  <c r="AC361" i="15"/>
  <c r="AC353" i="15"/>
  <c r="AC345" i="15"/>
  <c r="AC337" i="15"/>
  <c r="AC329" i="15"/>
  <c r="AC321" i="15"/>
  <c r="AC313" i="15"/>
  <c r="AC305" i="15"/>
  <c r="AC297" i="15"/>
  <c r="AC289" i="15"/>
  <c r="AC281" i="15"/>
  <c r="AC273" i="15"/>
  <c r="AC265" i="15"/>
  <c r="AC257" i="15"/>
  <c r="AC249" i="15"/>
  <c r="AC241" i="15"/>
  <c r="AC233" i="15"/>
  <c r="AC225" i="15"/>
  <c r="AC217" i="15"/>
  <c r="AC209" i="15"/>
  <c r="AC201" i="15"/>
  <c r="AC193" i="15"/>
  <c r="AC185" i="15"/>
  <c r="AC177" i="15"/>
  <c r="AC169" i="15"/>
  <c r="AC161" i="15"/>
  <c r="AC153" i="15"/>
  <c r="AC145" i="15"/>
  <c r="AC137" i="15"/>
  <c r="AC129" i="15"/>
  <c r="AC121" i="15"/>
  <c r="AC113" i="15"/>
  <c r="AC105" i="15"/>
  <c r="AC97" i="15"/>
  <c r="AC89" i="15"/>
  <c r="AC81" i="15"/>
  <c r="AC73" i="15"/>
  <c r="AC65" i="15"/>
  <c r="AC57" i="15"/>
  <c r="AC49" i="15"/>
  <c r="AC41" i="15"/>
  <c r="AC33" i="15"/>
  <c r="AC25" i="15"/>
  <c r="AC17" i="15"/>
  <c r="C513" i="15"/>
  <c r="C505" i="15"/>
  <c r="C497" i="15"/>
  <c r="C489" i="15"/>
  <c r="C481" i="15"/>
  <c r="C473" i="15"/>
  <c r="C465" i="15"/>
  <c r="C457" i="15"/>
  <c r="C449" i="15"/>
  <c r="C441" i="15"/>
  <c r="C433" i="15"/>
  <c r="C425" i="15"/>
  <c r="C417" i="15"/>
  <c r="C409" i="15"/>
  <c r="C401" i="15"/>
  <c r="C393" i="15"/>
  <c r="C385" i="15"/>
  <c r="C377" i="15"/>
  <c r="C369" i="15"/>
  <c r="C361" i="15"/>
  <c r="C353" i="15"/>
  <c r="C345" i="15"/>
  <c r="C337" i="15"/>
  <c r="C329" i="15"/>
  <c r="C321" i="15"/>
  <c r="C313" i="15"/>
  <c r="C305" i="15"/>
  <c r="C297" i="15"/>
  <c r="C289" i="15"/>
  <c r="C281" i="15"/>
  <c r="C273" i="15"/>
  <c r="C265" i="15"/>
  <c r="C257" i="15"/>
  <c r="C249" i="15"/>
  <c r="C241" i="15"/>
  <c r="C233" i="15"/>
  <c r="C225" i="15"/>
  <c r="C217" i="15"/>
  <c r="C209" i="15"/>
  <c r="C201" i="15"/>
  <c r="C193" i="15"/>
  <c r="C185" i="15"/>
  <c r="C177" i="15"/>
  <c r="C169" i="15"/>
  <c r="C161" i="15"/>
  <c r="C153" i="15"/>
  <c r="C145" i="15"/>
  <c r="C137" i="15"/>
  <c r="C129" i="15"/>
  <c r="C121" i="15"/>
  <c r="C113" i="15"/>
  <c r="C105" i="15"/>
  <c r="C97" i="15"/>
  <c r="C89" i="15"/>
  <c r="C81" i="15"/>
  <c r="C73" i="15"/>
  <c r="C65" i="15"/>
  <c r="C57" i="15"/>
  <c r="C49" i="15"/>
  <c r="C41" i="15"/>
  <c r="C33" i="15"/>
  <c r="C25" i="15"/>
  <c r="C17" i="15"/>
  <c r="AC14" i="15"/>
  <c r="AC512" i="15"/>
  <c r="AC504" i="15"/>
  <c r="AC496" i="15"/>
  <c r="AC488" i="15"/>
  <c r="AC480" i="15"/>
  <c r="AC472" i="15"/>
  <c r="AC464" i="15"/>
  <c r="AC456" i="15"/>
  <c r="AC448" i="15"/>
  <c r="AC440" i="15"/>
  <c r="AC432" i="15"/>
  <c r="AC424" i="15"/>
  <c r="AC416" i="15"/>
  <c r="AC408" i="15"/>
  <c r="AC400" i="15"/>
  <c r="AC392" i="15"/>
  <c r="AC384" i="15"/>
  <c r="AC376" i="15"/>
  <c r="AC368" i="15"/>
  <c r="AC360" i="15"/>
  <c r="AC352" i="15"/>
  <c r="AC344" i="15"/>
  <c r="AC336" i="15"/>
  <c r="AC328" i="15"/>
  <c r="AC320" i="15"/>
  <c r="AC312" i="15"/>
  <c r="AC304" i="15"/>
  <c r="AC296" i="15"/>
  <c r="AC288" i="15"/>
  <c r="AC280" i="15"/>
  <c r="AC272" i="15"/>
  <c r="AC264" i="15"/>
  <c r="AC256" i="15"/>
  <c r="AC248" i="15"/>
  <c r="AC240" i="15"/>
  <c r="AC232" i="15"/>
  <c r="AC224" i="15"/>
  <c r="AC216" i="15"/>
  <c r="AC208" i="15"/>
  <c r="AC200" i="15"/>
  <c r="AC192" i="15"/>
  <c r="AC184" i="15"/>
  <c r="AC176" i="15"/>
  <c r="AC168" i="15"/>
  <c r="AC160" i="15"/>
  <c r="AC152" i="15"/>
  <c r="AC144" i="15"/>
  <c r="AC136" i="15"/>
  <c r="AC128" i="15"/>
  <c r="AC120" i="15"/>
  <c r="AC112" i="15"/>
  <c r="AC104" i="15"/>
  <c r="AC96" i="15"/>
  <c r="AC88" i="15"/>
  <c r="AC80" i="15"/>
  <c r="AC72" i="15"/>
  <c r="AC64" i="15"/>
  <c r="AC56" i="15"/>
  <c r="AC48" i="15"/>
  <c r="AC40" i="15"/>
  <c r="AC32" i="15"/>
  <c r="AC24" i="15"/>
  <c r="AC16" i="15"/>
  <c r="C512" i="15"/>
  <c r="C504" i="15"/>
  <c r="C496" i="15"/>
  <c r="C488" i="15"/>
  <c r="C480" i="15"/>
  <c r="C472" i="15"/>
  <c r="C464" i="15"/>
  <c r="C456" i="15"/>
  <c r="C448" i="15"/>
  <c r="C440" i="15"/>
  <c r="C432" i="15"/>
  <c r="C424" i="15"/>
  <c r="C416" i="15"/>
  <c r="C408" i="15"/>
  <c r="C400" i="15"/>
  <c r="C392" i="15"/>
  <c r="C384" i="15"/>
  <c r="C376" i="15"/>
  <c r="C368" i="15"/>
  <c r="C360" i="15"/>
  <c r="C352" i="15"/>
  <c r="C344" i="15"/>
  <c r="C336" i="15"/>
  <c r="C328" i="15"/>
  <c r="C320" i="15"/>
  <c r="C312" i="15"/>
  <c r="C304" i="15"/>
  <c r="C296" i="15"/>
  <c r="C288" i="15"/>
  <c r="C280" i="15"/>
  <c r="C272" i="15"/>
  <c r="C264" i="15"/>
  <c r="C256" i="15"/>
  <c r="C248" i="15"/>
  <c r="C240" i="15"/>
  <c r="C232" i="15"/>
  <c r="C224" i="15"/>
  <c r="C216" i="15"/>
  <c r="C208" i="15"/>
  <c r="C200" i="15"/>
  <c r="C192" i="15"/>
  <c r="C184" i="15"/>
  <c r="C176" i="15"/>
  <c r="C168" i="15"/>
  <c r="C160" i="15"/>
  <c r="C152" i="15"/>
  <c r="C144" i="15"/>
  <c r="C136" i="15"/>
  <c r="C128" i="15"/>
  <c r="C120" i="15"/>
  <c r="C112" i="15"/>
  <c r="C104" i="15"/>
  <c r="C96" i="15"/>
  <c r="C88" i="15"/>
  <c r="C80" i="15"/>
  <c r="C72" i="15"/>
  <c r="C64" i="15"/>
  <c r="C56" i="15"/>
  <c r="C48" i="15"/>
  <c r="C40" i="15"/>
  <c r="C32" i="15"/>
  <c r="C24" i="15"/>
  <c r="C16" i="15"/>
  <c r="AC511" i="15"/>
  <c r="AC503" i="15"/>
  <c r="AC495" i="15"/>
  <c r="AC487" i="15"/>
  <c r="AC479" i="15"/>
  <c r="AC471" i="15"/>
  <c r="AC463" i="15"/>
  <c r="AC455" i="15"/>
  <c r="AC447" i="15"/>
  <c r="AC439" i="15"/>
  <c r="AC431" i="15"/>
  <c r="AC423" i="15"/>
  <c r="AC415" i="15"/>
  <c r="AC407" i="15"/>
  <c r="AC399" i="15"/>
  <c r="AC391" i="15"/>
  <c r="AC383" i="15"/>
  <c r="AC375" i="15"/>
  <c r="AC367" i="15"/>
  <c r="AC359" i="15"/>
  <c r="AC351" i="15"/>
  <c r="AC343" i="15"/>
  <c r="AC335" i="15"/>
  <c r="AC327" i="15"/>
  <c r="AC319" i="15"/>
  <c r="AC311" i="15"/>
  <c r="AC303" i="15"/>
  <c r="AC295" i="15"/>
  <c r="AC287" i="15"/>
  <c r="AC279" i="15"/>
  <c r="AC271" i="15"/>
  <c r="AC263" i="15"/>
  <c r="AC255" i="15"/>
  <c r="AC247" i="15"/>
  <c r="AC239" i="15"/>
  <c r="AC231" i="15"/>
  <c r="AC223" i="15"/>
  <c r="AC215" i="15"/>
  <c r="AC207" i="15"/>
  <c r="AC199" i="15"/>
  <c r="AC191" i="15"/>
  <c r="AC183" i="15"/>
  <c r="AC175" i="15"/>
  <c r="AC167" i="15"/>
  <c r="AC159" i="15"/>
  <c r="AC151" i="15"/>
  <c r="AC143" i="15"/>
  <c r="AC135" i="15"/>
  <c r="AC127" i="15"/>
  <c r="AC119" i="15"/>
  <c r="AC111" i="15"/>
  <c r="AC103" i="15"/>
  <c r="AC95" i="15"/>
  <c r="AC87" i="15"/>
  <c r="AC79" i="15"/>
  <c r="AC71" i="15"/>
  <c r="AC63" i="15"/>
  <c r="AC55" i="15"/>
  <c r="AC47" i="15"/>
  <c r="AC39" i="15"/>
  <c r="AC31" i="15"/>
  <c r="AC23" i="15"/>
  <c r="AC15" i="15"/>
  <c r="C511" i="15"/>
  <c r="C503" i="15"/>
  <c r="C495" i="15"/>
  <c r="C487" i="15"/>
  <c r="C479" i="15"/>
  <c r="C471" i="15"/>
  <c r="C463" i="15"/>
  <c r="C455" i="15"/>
  <c r="C447" i="15"/>
  <c r="C439" i="15"/>
  <c r="C431" i="15"/>
  <c r="C423" i="15"/>
  <c r="C415" i="15"/>
  <c r="C407" i="15"/>
  <c r="C399" i="15"/>
  <c r="C391" i="15"/>
  <c r="C383" i="15"/>
  <c r="C375" i="15"/>
  <c r="C367" i="15"/>
  <c r="C359" i="15"/>
  <c r="C351" i="15"/>
  <c r="C343" i="15"/>
  <c r="C335" i="15"/>
  <c r="C327" i="15"/>
  <c r="C319" i="15"/>
  <c r="C311" i="15"/>
  <c r="C303" i="15"/>
  <c r="C295" i="15"/>
  <c r="C287" i="15"/>
  <c r="C279" i="15"/>
  <c r="C271" i="15"/>
  <c r="C263" i="15"/>
  <c r="C255" i="15"/>
  <c r="C247" i="15"/>
  <c r="C239" i="15"/>
  <c r="C231" i="15"/>
  <c r="C223" i="15"/>
  <c r="C215" i="15"/>
  <c r="C207" i="15"/>
  <c r="C199" i="15"/>
  <c r="C191" i="15"/>
  <c r="C183" i="15"/>
  <c r="C175" i="15"/>
  <c r="C167" i="15"/>
  <c r="C159" i="15"/>
  <c r="C151" i="15"/>
  <c r="C143" i="15"/>
  <c r="C135" i="15"/>
  <c r="C127" i="15"/>
  <c r="C119" i="15"/>
  <c r="C111" i="15"/>
  <c r="C103" i="15"/>
  <c r="C95" i="15"/>
  <c r="C87" i="15"/>
  <c r="C79" i="15"/>
  <c r="C71" i="15"/>
  <c r="C63" i="15"/>
  <c r="C55" i="15"/>
  <c r="C47" i="15"/>
  <c r="C39" i="15"/>
  <c r="C31" i="15"/>
  <c r="C23" i="15"/>
  <c r="C15" i="15"/>
  <c r="AC518" i="15"/>
  <c r="AC510" i="15"/>
  <c r="AC502" i="15"/>
  <c r="AC494" i="15"/>
  <c r="AC486" i="15"/>
  <c r="AC478" i="15"/>
  <c r="AC470" i="15"/>
  <c r="AC462" i="15"/>
  <c r="AC454" i="15"/>
  <c r="AC446" i="15"/>
  <c r="AC438" i="15"/>
  <c r="AC430" i="15"/>
  <c r="AC422" i="15"/>
  <c r="AC414" i="15"/>
  <c r="AC406" i="15"/>
  <c r="AC398" i="15"/>
  <c r="AC390" i="15"/>
  <c r="AC382" i="15"/>
  <c r="AC374" i="15"/>
  <c r="AC366" i="15"/>
  <c r="AC358" i="15"/>
  <c r="AC350" i="15"/>
  <c r="AC342" i="15"/>
  <c r="AC334" i="15"/>
  <c r="AC326" i="15"/>
  <c r="AC318" i="15"/>
  <c r="AC310" i="15"/>
  <c r="AC302" i="15"/>
  <c r="AC294" i="15"/>
  <c r="AC286" i="15"/>
  <c r="AC278" i="15"/>
  <c r="AC270" i="15"/>
  <c r="AC262" i="15"/>
  <c r="AC254" i="15"/>
  <c r="AC246" i="15"/>
  <c r="AC238" i="15"/>
  <c r="AC230" i="15"/>
  <c r="AC222" i="15"/>
  <c r="AC214" i="15"/>
  <c r="AC206" i="15"/>
  <c r="AC198" i="15"/>
  <c r="AC190" i="15"/>
  <c r="AC182" i="15"/>
  <c r="AC174" i="15"/>
  <c r="AC166" i="15"/>
  <c r="AC158" i="15"/>
  <c r="AC150" i="15"/>
  <c r="AC142" i="15"/>
  <c r="AC134" i="15"/>
  <c r="AC126" i="15"/>
  <c r="AC118" i="15"/>
  <c r="AC110" i="15"/>
  <c r="AC102" i="15"/>
  <c r="AC94" i="15"/>
  <c r="AC86" i="15"/>
  <c r="AC78" i="15"/>
  <c r="AC70" i="15"/>
  <c r="AC62" i="15"/>
  <c r="AC54" i="15"/>
  <c r="AC46" i="15"/>
  <c r="AC38" i="15"/>
  <c r="AC30" i="15"/>
  <c r="AC22" i="15"/>
  <c r="C518" i="15"/>
  <c r="C510" i="15"/>
  <c r="C502" i="15"/>
  <c r="C494" i="15"/>
  <c r="C486" i="15"/>
  <c r="C478" i="15"/>
  <c r="C470" i="15"/>
  <c r="C462" i="15"/>
  <c r="C454" i="15"/>
  <c r="C446" i="15"/>
  <c r="C438" i="15"/>
  <c r="C430" i="15"/>
  <c r="C422" i="15"/>
  <c r="C414" i="15"/>
  <c r="C406" i="15"/>
  <c r="C398" i="15"/>
  <c r="C390" i="15"/>
  <c r="C382" i="15"/>
  <c r="C374" i="15"/>
  <c r="C366" i="15"/>
  <c r="C358" i="15"/>
  <c r="C350" i="15"/>
  <c r="C342" i="15"/>
  <c r="C334" i="15"/>
  <c r="C326" i="15"/>
  <c r="C318" i="15"/>
  <c r="C310" i="15"/>
  <c r="C302" i="15"/>
  <c r="C294" i="15"/>
  <c r="C286" i="15"/>
  <c r="C278" i="15"/>
  <c r="C270" i="15"/>
  <c r="C262" i="15"/>
  <c r="C254" i="15"/>
  <c r="C246" i="15"/>
  <c r="C238" i="15"/>
  <c r="C230" i="15"/>
  <c r="C222" i="15"/>
  <c r="C214" i="15"/>
  <c r="C206" i="15"/>
  <c r="C198" i="15"/>
  <c r="C190" i="15"/>
  <c r="C182" i="15"/>
  <c r="C174" i="15"/>
  <c r="C166" i="15"/>
  <c r="C158" i="15"/>
  <c r="C150" i="15"/>
  <c r="C142" i="15"/>
  <c r="C134" i="15"/>
  <c r="C126" i="15"/>
  <c r="C118" i="15"/>
  <c r="C110" i="15"/>
  <c r="C102" i="15"/>
  <c r="C94" i="15"/>
  <c r="C86" i="15"/>
  <c r="C78" i="15"/>
  <c r="C70" i="15"/>
  <c r="C62" i="15"/>
  <c r="C54" i="15"/>
  <c r="C46" i="15"/>
  <c r="C38" i="15"/>
  <c r="C30" i="15"/>
  <c r="C22" i="15"/>
  <c r="AC517" i="15"/>
  <c r="AC509" i="15"/>
  <c r="AC501" i="15"/>
  <c r="AC493" i="15"/>
  <c r="AC485" i="15"/>
  <c r="AC477" i="15"/>
  <c r="AC469" i="15"/>
  <c r="AC461" i="15"/>
  <c r="AC453" i="15"/>
  <c r="AC445" i="15"/>
  <c r="AC437" i="15"/>
  <c r="AC429" i="15"/>
  <c r="AC421" i="15"/>
  <c r="AC413" i="15"/>
  <c r="AC405" i="15"/>
  <c r="AC397" i="15"/>
  <c r="AC389" i="15"/>
  <c r="AC381" i="15"/>
  <c r="AC373" i="15"/>
  <c r="AC365" i="15"/>
  <c r="AC357" i="15"/>
  <c r="AC349" i="15"/>
  <c r="AC341" i="15"/>
  <c r="AC333" i="15"/>
  <c r="AC325" i="15"/>
  <c r="AC317" i="15"/>
  <c r="AC309" i="15"/>
  <c r="AC301" i="15"/>
  <c r="AC293" i="15"/>
  <c r="AC285" i="15"/>
  <c r="AC277" i="15"/>
  <c r="AC269" i="15"/>
  <c r="AC261" i="15"/>
  <c r="AC253" i="15"/>
  <c r="AC245" i="15"/>
  <c r="AC237" i="15"/>
  <c r="AC229" i="15"/>
  <c r="AC221" i="15"/>
  <c r="AC213" i="15"/>
  <c r="AC205" i="15"/>
  <c r="AC197" i="15"/>
  <c r="AC189" i="15"/>
  <c r="AC181" i="15"/>
  <c r="AC173" i="15"/>
  <c r="AC165" i="15"/>
  <c r="AC157" i="15"/>
  <c r="AC149" i="15"/>
  <c r="AC141" i="15"/>
  <c r="AC133" i="15"/>
  <c r="AC125" i="15"/>
  <c r="AC117" i="15"/>
  <c r="AC109" i="15"/>
  <c r="AC101" i="15"/>
  <c r="AC93" i="15"/>
  <c r="AC85" i="15"/>
  <c r="AC77" i="15"/>
  <c r="AC69" i="15"/>
  <c r="AC61" i="15"/>
  <c r="AC53" i="15"/>
  <c r="AC45" i="15"/>
  <c r="AC37" i="15"/>
  <c r="AC29" i="15"/>
  <c r="AC21" i="15"/>
  <c r="C517" i="15"/>
  <c r="C509" i="15"/>
  <c r="C501" i="15"/>
  <c r="C493" i="15"/>
  <c r="C485" i="15"/>
  <c r="C477" i="15"/>
  <c r="C469" i="15"/>
  <c r="C461" i="15"/>
  <c r="C453" i="15"/>
  <c r="C445" i="15"/>
  <c r="C437" i="15"/>
  <c r="C429" i="15"/>
  <c r="C421" i="15"/>
  <c r="C413" i="15"/>
  <c r="C405" i="15"/>
  <c r="C397" i="15"/>
  <c r="C389" i="15"/>
  <c r="C381" i="15"/>
  <c r="C373" i="15"/>
  <c r="C365" i="15"/>
  <c r="C357" i="15"/>
  <c r="C349" i="15"/>
  <c r="C341" i="15"/>
  <c r="C333" i="15"/>
  <c r="C325" i="15"/>
  <c r="C317" i="15"/>
  <c r="C309" i="15"/>
  <c r="C301" i="15"/>
  <c r="C293" i="15"/>
  <c r="C285" i="15"/>
  <c r="C277" i="15"/>
  <c r="C269" i="15"/>
  <c r="C261" i="15"/>
  <c r="C253" i="15"/>
  <c r="C245" i="15"/>
  <c r="C237" i="15"/>
  <c r="C229" i="15"/>
  <c r="C221" i="15"/>
  <c r="C213" i="15"/>
  <c r="C205" i="15"/>
  <c r="C197" i="15"/>
  <c r="C189" i="15"/>
  <c r="C181" i="15"/>
  <c r="C173" i="15"/>
  <c r="C165" i="15"/>
  <c r="C157" i="15"/>
  <c r="C149" i="15"/>
  <c r="C141" i="15"/>
  <c r="C133" i="15"/>
  <c r="C125" i="15"/>
  <c r="C117" i="15"/>
  <c r="C109" i="15"/>
  <c r="C101" i="15"/>
  <c r="C93" i="15"/>
  <c r="C85" i="15"/>
  <c r="C77" i="15"/>
  <c r="C69" i="15"/>
  <c r="C61" i="15"/>
  <c r="C53" i="15"/>
  <c r="C45" i="15"/>
  <c r="C37" i="15"/>
  <c r="C29" i="15"/>
  <c r="C21" i="15"/>
  <c r="AH5" i="15"/>
  <c r="AH7" i="15" s="1"/>
  <c r="AD5" i="15"/>
  <c r="AD7" i="15" s="1"/>
  <c r="AF5" i="15"/>
  <c r="AF7" i="15" s="1"/>
  <c r="AR518" i="15"/>
  <c r="AP518" i="15"/>
  <c r="AN518" i="15"/>
  <c r="AL518" i="15"/>
  <c r="AJ518" i="15"/>
  <c r="AB518" i="15"/>
  <c r="Z518" i="15"/>
  <c r="X518" i="15"/>
  <c r="V518" i="15"/>
  <c r="T518" i="15"/>
  <c r="R518" i="15"/>
  <c r="P518" i="15"/>
  <c r="N518" i="15"/>
  <c r="L518" i="15"/>
  <c r="J518" i="15"/>
  <c r="H518" i="15"/>
  <c r="F518" i="15"/>
  <c r="AR517" i="15"/>
  <c r="AP517" i="15"/>
  <c r="AN517" i="15"/>
  <c r="AL517" i="15"/>
  <c r="AJ517" i="15"/>
  <c r="AB517" i="15"/>
  <c r="Z517" i="15"/>
  <c r="X517" i="15"/>
  <c r="V517" i="15"/>
  <c r="T517" i="15"/>
  <c r="R517" i="15"/>
  <c r="P517" i="15"/>
  <c r="N517" i="15"/>
  <c r="L517" i="15"/>
  <c r="J517" i="15"/>
  <c r="H517" i="15"/>
  <c r="F517" i="15"/>
  <c r="AR516" i="15"/>
  <c r="AP516" i="15"/>
  <c r="AN516" i="15"/>
  <c r="AL516" i="15"/>
  <c r="AJ516" i="15"/>
  <c r="AB516" i="15"/>
  <c r="Z516" i="15"/>
  <c r="X516" i="15"/>
  <c r="V516" i="15"/>
  <c r="T516" i="15"/>
  <c r="R516" i="15"/>
  <c r="P516" i="15"/>
  <c r="N516" i="15"/>
  <c r="L516" i="15"/>
  <c r="J516" i="15"/>
  <c r="H516" i="15"/>
  <c r="F516" i="15"/>
  <c r="AR515" i="15"/>
  <c r="AP515" i="15"/>
  <c r="AN515" i="15"/>
  <c r="AL515" i="15"/>
  <c r="AJ515" i="15"/>
  <c r="AB515" i="15"/>
  <c r="Z515" i="15"/>
  <c r="X515" i="15"/>
  <c r="V515" i="15"/>
  <c r="T515" i="15"/>
  <c r="R515" i="15"/>
  <c r="P515" i="15"/>
  <c r="N515" i="15"/>
  <c r="L515" i="15"/>
  <c r="J515" i="15"/>
  <c r="H515" i="15"/>
  <c r="F515" i="15"/>
  <c r="AR514" i="15"/>
  <c r="AP514" i="15"/>
  <c r="AN514" i="15"/>
  <c r="AL514" i="15"/>
  <c r="AJ514" i="15"/>
  <c r="AB514" i="15"/>
  <c r="Z514" i="15"/>
  <c r="X514" i="15"/>
  <c r="V514" i="15"/>
  <c r="T514" i="15"/>
  <c r="R514" i="15"/>
  <c r="P514" i="15"/>
  <c r="N514" i="15"/>
  <c r="L514" i="15"/>
  <c r="J514" i="15"/>
  <c r="H514" i="15"/>
  <c r="F514" i="15"/>
  <c r="AR513" i="15"/>
  <c r="AP513" i="15"/>
  <c r="AN513" i="15"/>
  <c r="AL513" i="15"/>
  <c r="AJ513" i="15"/>
  <c r="AB513" i="15"/>
  <c r="Z513" i="15"/>
  <c r="X513" i="15"/>
  <c r="V513" i="15"/>
  <c r="T513" i="15"/>
  <c r="R513" i="15"/>
  <c r="P513" i="15"/>
  <c r="N513" i="15"/>
  <c r="L513" i="15"/>
  <c r="J513" i="15"/>
  <c r="H513" i="15"/>
  <c r="F513" i="15"/>
  <c r="AR512" i="15"/>
  <c r="AP512" i="15"/>
  <c r="AN512" i="15"/>
  <c r="AL512" i="15"/>
  <c r="AJ512" i="15"/>
  <c r="AB512" i="15"/>
  <c r="Z512" i="15"/>
  <c r="X512" i="15"/>
  <c r="V512" i="15"/>
  <c r="T512" i="15"/>
  <c r="R512" i="15"/>
  <c r="P512" i="15"/>
  <c r="N512" i="15"/>
  <c r="L512" i="15"/>
  <c r="J512" i="15"/>
  <c r="H512" i="15"/>
  <c r="F512" i="15"/>
  <c r="AR511" i="15"/>
  <c r="AP511" i="15"/>
  <c r="AN511" i="15"/>
  <c r="AL511" i="15"/>
  <c r="AJ511" i="15"/>
  <c r="AB511" i="15"/>
  <c r="Z511" i="15"/>
  <c r="X511" i="15"/>
  <c r="V511" i="15"/>
  <c r="T511" i="15"/>
  <c r="R511" i="15"/>
  <c r="P511" i="15"/>
  <c r="N511" i="15"/>
  <c r="L511" i="15"/>
  <c r="J511" i="15"/>
  <c r="H511" i="15"/>
  <c r="F511" i="15"/>
  <c r="AR510" i="15"/>
  <c r="AP510" i="15"/>
  <c r="AN510" i="15"/>
  <c r="AL510" i="15"/>
  <c r="AJ510" i="15"/>
  <c r="AB510" i="15"/>
  <c r="Z510" i="15"/>
  <c r="X510" i="15"/>
  <c r="V510" i="15"/>
  <c r="T510" i="15"/>
  <c r="R510" i="15"/>
  <c r="P510" i="15"/>
  <c r="N510" i="15"/>
  <c r="L510" i="15"/>
  <c r="J510" i="15"/>
  <c r="H510" i="15"/>
  <c r="F510" i="15"/>
  <c r="AR509" i="15"/>
  <c r="AP509" i="15"/>
  <c r="AN509" i="15"/>
  <c r="AL509" i="15"/>
  <c r="AJ509" i="15"/>
  <c r="AB509" i="15"/>
  <c r="Z509" i="15"/>
  <c r="X509" i="15"/>
  <c r="V509" i="15"/>
  <c r="T509" i="15"/>
  <c r="R509" i="15"/>
  <c r="P509" i="15"/>
  <c r="N509" i="15"/>
  <c r="L509" i="15"/>
  <c r="J509" i="15"/>
  <c r="H509" i="15"/>
  <c r="F509" i="15"/>
  <c r="AR508" i="15"/>
  <c r="AP508" i="15"/>
  <c r="AN508" i="15"/>
  <c r="AL508" i="15"/>
  <c r="AJ508" i="15"/>
  <c r="AB508" i="15"/>
  <c r="Z508" i="15"/>
  <c r="X508" i="15"/>
  <c r="V508" i="15"/>
  <c r="T508" i="15"/>
  <c r="R508" i="15"/>
  <c r="P508" i="15"/>
  <c r="N508" i="15"/>
  <c r="L508" i="15"/>
  <c r="J508" i="15"/>
  <c r="H508" i="15"/>
  <c r="F508" i="15"/>
  <c r="AR507" i="15"/>
  <c r="AP507" i="15"/>
  <c r="AN507" i="15"/>
  <c r="AL507" i="15"/>
  <c r="AJ507" i="15"/>
  <c r="AB507" i="15"/>
  <c r="Z507" i="15"/>
  <c r="X507" i="15"/>
  <c r="V507" i="15"/>
  <c r="T507" i="15"/>
  <c r="R507" i="15"/>
  <c r="P507" i="15"/>
  <c r="N507" i="15"/>
  <c r="L507" i="15"/>
  <c r="J507" i="15"/>
  <c r="H507" i="15"/>
  <c r="F507" i="15"/>
  <c r="AR506" i="15"/>
  <c r="AP506" i="15"/>
  <c r="AN506" i="15"/>
  <c r="AL506" i="15"/>
  <c r="AJ506" i="15"/>
  <c r="AB506" i="15"/>
  <c r="Z506" i="15"/>
  <c r="X506" i="15"/>
  <c r="V506" i="15"/>
  <c r="T506" i="15"/>
  <c r="R506" i="15"/>
  <c r="P506" i="15"/>
  <c r="N506" i="15"/>
  <c r="L506" i="15"/>
  <c r="J506" i="15"/>
  <c r="H506" i="15"/>
  <c r="F506" i="15"/>
  <c r="AR505" i="15"/>
  <c r="AP505" i="15"/>
  <c r="AN505" i="15"/>
  <c r="AL505" i="15"/>
  <c r="AJ505" i="15"/>
  <c r="AB505" i="15"/>
  <c r="Z505" i="15"/>
  <c r="X505" i="15"/>
  <c r="V505" i="15"/>
  <c r="T505" i="15"/>
  <c r="R505" i="15"/>
  <c r="P505" i="15"/>
  <c r="N505" i="15"/>
  <c r="L505" i="15"/>
  <c r="J505" i="15"/>
  <c r="H505" i="15"/>
  <c r="F505" i="15"/>
  <c r="AR504" i="15"/>
  <c r="AP504" i="15"/>
  <c r="AN504" i="15"/>
  <c r="AL504" i="15"/>
  <c r="AJ504" i="15"/>
  <c r="AB504" i="15"/>
  <c r="Z504" i="15"/>
  <c r="X504" i="15"/>
  <c r="V504" i="15"/>
  <c r="T504" i="15"/>
  <c r="R504" i="15"/>
  <c r="P504" i="15"/>
  <c r="N504" i="15"/>
  <c r="L504" i="15"/>
  <c r="J504" i="15"/>
  <c r="H504" i="15"/>
  <c r="F504" i="15"/>
  <c r="AR503" i="15"/>
  <c r="AP503" i="15"/>
  <c r="AN503" i="15"/>
  <c r="AL503" i="15"/>
  <c r="AJ503" i="15"/>
  <c r="AB503" i="15"/>
  <c r="Z503" i="15"/>
  <c r="X503" i="15"/>
  <c r="V503" i="15"/>
  <c r="T503" i="15"/>
  <c r="R503" i="15"/>
  <c r="P503" i="15"/>
  <c r="N503" i="15"/>
  <c r="L503" i="15"/>
  <c r="J503" i="15"/>
  <c r="H503" i="15"/>
  <c r="F503" i="15"/>
  <c r="AR502" i="15"/>
  <c r="AP502" i="15"/>
  <c r="AN502" i="15"/>
  <c r="AL502" i="15"/>
  <c r="AJ502" i="15"/>
  <c r="AB502" i="15"/>
  <c r="Z502" i="15"/>
  <c r="X502" i="15"/>
  <c r="V502" i="15"/>
  <c r="T502" i="15"/>
  <c r="R502" i="15"/>
  <c r="P502" i="15"/>
  <c r="N502" i="15"/>
  <c r="L502" i="15"/>
  <c r="J502" i="15"/>
  <c r="H502" i="15"/>
  <c r="F502" i="15"/>
  <c r="AR501" i="15"/>
  <c r="AP501" i="15"/>
  <c r="AN501" i="15"/>
  <c r="AL501" i="15"/>
  <c r="AJ501" i="15"/>
  <c r="AB501" i="15"/>
  <c r="Z501" i="15"/>
  <c r="X501" i="15"/>
  <c r="V501" i="15"/>
  <c r="T501" i="15"/>
  <c r="R501" i="15"/>
  <c r="P501" i="15"/>
  <c r="N501" i="15"/>
  <c r="L501" i="15"/>
  <c r="J501" i="15"/>
  <c r="H501" i="15"/>
  <c r="F501" i="15"/>
  <c r="AR500" i="15"/>
  <c r="AP500" i="15"/>
  <c r="AN500" i="15"/>
  <c r="AL500" i="15"/>
  <c r="AJ500" i="15"/>
  <c r="AB500" i="15"/>
  <c r="Z500" i="15"/>
  <c r="X500" i="15"/>
  <c r="V500" i="15"/>
  <c r="T500" i="15"/>
  <c r="R500" i="15"/>
  <c r="P500" i="15"/>
  <c r="N500" i="15"/>
  <c r="L500" i="15"/>
  <c r="J500" i="15"/>
  <c r="H500" i="15"/>
  <c r="F500" i="15"/>
  <c r="AR499" i="15"/>
  <c r="AP499" i="15"/>
  <c r="AN499" i="15"/>
  <c r="AL499" i="15"/>
  <c r="AJ499" i="15"/>
  <c r="AB499" i="15"/>
  <c r="Z499" i="15"/>
  <c r="X499" i="15"/>
  <c r="V499" i="15"/>
  <c r="T499" i="15"/>
  <c r="R499" i="15"/>
  <c r="P499" i="15"/>
  <c r="N499" i="15"/>
  <c r="L499" i="15"/>
  <c r="J499" i="15"/>
  <c r="H499" i="15"/>
  <c r="F499" i="15"/>
  <c r="AR498" i="15"/>
  <c r="AP498" i="15"/>
  <c r="AN498" i="15"/>
  <c r="AL498" i="15"/>
  <c r="AJ498" i="15"/>
  <c r="AB498" i="15"/>
  <c r="Z498" i="15"/>
  <c r="X498" i="15"/>
  <c r="V498" i="15"/>
  <c r="T498" i="15"/>
  <c r="R498" i="15"/>
  <c r="P498" i="15"/>
  <c r="N498" i="15"/>
  <c r="L498" i="15"/>
  <c r="J498" i="15"/>
  <c r="H498" i="15"/>
  <c r="F498" i="15"/>
  <c r="AR497" i="15"/>
  <c r="AP497" i="15"/>
  <c r="AN497" i="15"/>
  <c r="AL497" i="15"/>
  <c r="AJ497" i="15"/>
  <c r="AB497" i="15"/>
  <c r="Z497" i="15"/>
  <c r="X497" i="15"/>
  <c r="V497" i="15"/>
  <c r="T497" i="15"/>
  <c r="R497" i="15"/>
  <c r="P497" i="15"/>
  <c r="N497" i="15"/>
  <c r="L497" i="15"/>
  <c r="J497" i="15"/>
  <c r="H497" i="15"/>
  <c r="F497" i="15"/>
  <c r="AR496" i="15"/>
  <c r="AP496" i="15"/>
  <c r="AN496" i="15"/>
  <c r="AL496" i="15"/>
  <c r="AJ496" i="15"/>
  <c r="AB496" i="15"/>
  <c r="Z496" i="15"/>
  <c r="X496" i="15"/>
  <c r="V496" i="15"/>
  <c r="T496" i="15"/>
  <c r="R496" i="15"/>
  <c r="P496" i="15"/>
  <c r="N496" i="15"/>
  <c r="L496" i="15"/>
  <c r="J496" i="15"/>
  <c r="H496" i="15"/>
  <c r="F496" i="15"/>
  <c r="AR495" i="15"/>
  <c r="AP495" i="15"/>
  <c r="AN495" i="15"/>
  <c r="AL495" i="15"/>
  <c r="AJ495" i="15"/>
  <c r="AB495" i="15"/>
  <c r="Z495" i="15"/>
  <c r="X495" i="15"/>
  <c r="V495" i="15"/>
  <c r="T495" i="15"/>
  <c r="R495" i="15"/>
  <c r="P495" i="15"/>
  <c r="N495" i="15"/>
  <c r="L495" i="15"/>
  <c r="J495" i="15"/>
  <c r="H495" i="15"/>
  <c r="F495" i="15"/>
  <c r="AR494" i="15"/>
  <c r="AP494" i="15"/>
  <c r="AN494" i="15"/>
  <c r="AL494" i="15"/>
  <c r="AJ494" i="15"/>
  <c r="AB494" i="15"/>
  <c r="Z494" i="15"/>
  <c r="X494" i="15"/>
  <c r="V494" i="15"/>
  <c r="T494" i="15"/>
  <c r="R494" i="15"/>
  <c r="P494" i="15"/>
  <c r="N494" i="15"/>
  <c r="L494" i="15"/>
  <c r="J494" i="15"/>
  <c r="H494" i="15"/>
  <c r="F494" i="15"/>
  <c r="AR493" i="15"/>
  <c r="AP493" i="15"/>
  <c r="AN493" i="15"/>
  <c r="AL493" i="15"/>
  <c r="AJ493" i="15"/>
  <c r="AB493" i="15"/>
  <c r="Z493" i="15"/>
  <c r="X493" i="15"/>
  <c r="V493" i="15"/>
  <c r="T493" i="15"/>
  <c r="R493" i="15"/>
  <c r="P493" i="15"/>
  <c r="N493" i="15"/>
  <c r="L493" i="15"/>
  <c r="J493" i="15"/>
  <c r="H493" i="15"/>
  <c r="F493" i="15"/>
  <c r="AR492" i="15"/>
  <c r="AP492" i="15"/>
  <c r="AN492" i="15"/>
  <c r="AL492" i="15"/>
  <c r="AJ492" i="15"/>
  <c r="AB492" i="15"/>
  <c r="Z492" i="15"/>
  <c r="X492" i="15"/>
  <c r="V492" i="15"/>
  <c r="T492" i="15"/>
  <c r="R492" i="15"/>
  <c r="P492" i="15"/>
  <c r="N492" i="15"/>
  <c r="L492" i="15"/>
  <c r="J492" i="15"/>
  <c r="H492" i="15"/>
  <c r="F492" i="15"/>
  <c r="AR491" i="15"/>
  <c r="AP491" i="15"/>
  <c r="AN491" i="15"/>
  <c r="AL491" i="15"/>
  <c r="AJ491" i="15"/>
  <c r="AB491" i="15"/>
  <c r="Z491" i="15"/>
  <c r="X491" i="15"/>
  <c r="V491" i="15"/>
  <c r="T491" i="15"/>
  <c r="R491" i="15"/>
  <c r="P491" i="15"/>
  <c r="N491" i="15"/>
  <c r="L491" i="15"/>
  <c r="J491" i="15"/>
  <c r="H491" i="15"/>
  <c r="F491" i="15"/>
  <c r="AR490" i="15"/>
  <c r="AP490" i="15"/>
  <c r="AN490" i="15"/>
  <c r="AL490" i="15"/>
  <c r="AJ490" i="15"/>
  <c r="AB490" i="15"/>
  <c r="Z490" i="15"/>
  <c r="X490" i="15"/>
  <c r="V490" i="15"/>
  <c r="T490" i="15"/>
  <c r="R490" i="15"/>
  <c r="P490" i="15"/>
  <c r="N490" i="15"/>
  <c r="L490" i="15"/>
  <c r="J490" i="15"/>
  <c r="H490" i="15"/>
  <c r="F490" i="15"/>
  <c r="AR489" i="15"/>
  <c r="AP489" i="15"/>
  <c r="AN489" i="15"/>
  <c r="AL489" i="15"/>
  <c r="AJ489" i="15"/>
  <c r="AB489" i="15"/>
  <c r="Z489" i="15"/>
  <c r="X489" i="15"/>
  <c r="V489" i="15"/>
  <c r="T489" i="15"/>
  <c r="R489" i="15"/>
  <c r="P489" i="15"/>
  <c r="N489" i="15"/>
  <c r="L489" i="15"/>
  <c r="J489" i="15"/>
  <c r="H489" i="15"/>
  <c r="F489" i="15"/>
  <c r="AR488" i="15"/>
  <c r="AP488" i="15"/>
  <c r="AN488" i="15"/>
  <c r="AL488" i="15"/>
  <c r="AJ488" i="15"/>
  <c r="AB488" i="15"/>
  <c r="Z488" i="15"/>
  <c r="X488" i="15"/>
  <c r="V488" i="15"/>
  <c r="T488" i="15"/>
  <c r="R488" i="15"/>
  <c r="P488" i="15"/>
  <c r="N488" i="15"/>
  <c r="L488" i="15"/>
  <c r="J488" i="15"/>
  <c r="H488" i="15"/>
  <c r="F488" i="15"/>
  <c r="AR487" i="15"/>
  <c r="AP487" i="15"/>
  <c r="AN487" i="15"/>
  <c r="AL487" i="15"/>
  <c r="AJ487" i="15"/>
  <c r="AB487" i="15"/>
  <c r="Z487" i="15"/>
  <c r="X487" i="15"/>
  <c r="V487" i="15"/>
  <c r="T487" i="15"/>
  <c r="R487" i="15"/>
  <c r="P487" i="15"/>
  <c r="N487" i="15"/>
  <c r="L487" i="15"/>
  <c r="J487" i="15"/>
  <c r="H487" i="15"/>
  <c r="F487" i="15"/>
  <c r="AR486" i="15"/>
  <c r="AP486" i="15"/>
  <c r="AN486" i="15"/>
  <c r="AL486" i="15"/>
  <c r="AJ486" i="15"/>
  <c r="AB486" i="15"/>
  <c r="Z486" i="15"/>
  <c r="X486" i="15"/>
  <c r="V486" i="15"/>
  <c r="T486" i="15"/>
  <c r="R486" i="15"/>
  <c r="P486" i="15"/>
  <c r="N486" i="15"/>
  <c r="L486" i="15"/>
  <c r="J486" i="15"/>
  <c r="H486" i="15"/>
  <c r="F486" i="15"/>
  <c r="AR485" i="15"/>
  <c r="AP485" i="15"/>
  <c r="AN485" i="15"/>
  <c r="AL485" i="15"/>
  <c r="AJ485" i="15"/>
  <c r="AB485" i="15"/>
  <c r="Z485" i="15"/>
  <c r="X485" i="15"/>
  <c r="V485" i="15"/>
  <c r="T485" i="15"/>
  <c r="R485" i="15"/>
  <c r="P485" i="15"/>
  <c r="N485" i="15"/>
  <c r="L485" i="15"/>
  <c r="J485" i="15"/>
  <c r="H485" i="15"/>
  <c r="F485" i="15"/>
  <c r="AR484" i="15"/>
  <c r="AP484" i="15"/>
  <c r="AN484" i="15"/>
  <c r="AL484" i="15"/>
  <c r="AJ484" i="15"/>
  <c r="AB484" i="15"/>
  <c r="Z484" i="15"/>
  <c r="X484" i="15"/>
  <c r="V484" i="15"/>
  <c r="T484" i="15"/>
  <c r="R484" i="15"/>
  <c r="P484" i="15"/>
  <c r="N484" i="15"/>
  <c r="L484" i="15"/>
  <c r="J484" i="15"/>
  <c r="H484" i="15"/>
  <c r="F484" i="15"/>
  <c r="AR483" i="15"/>
  <c r="AP483" i="15"/>
  <c r="AN483" i="15"/>
  <c r="AL483" i="15"/>
  <c r="AJ483" i="15"/>
  <c r="AB483" i="15"/>
  <c r="Z483" i="15"/>
  <c r="X483" i="15"/>
  <c r="V483" i="15"/>
  <c r="T483" i="15"/>
  <c r="R483" i="15"/>
  <c r="P483" i="15"/>
  <c r="N483" i="15"/>
  <c r="L483" i="15"/>
  <c r="J483" i="15"/>
  <c r="H483" i="15"/>
  <c r="F483" i="15"/>
  <c r="AR482" i="15"/>
  <c r="AP482" i="15"/>
  <c r="AN482" i="15"/>
  <c r="AL482" i="15"/>
  <c r="AJ482" i="15"/>
  <c r="AB482" i="15"/>
  <c r="Z482" i="15"/>
  <c r="X482" i="15"/>
  <c r="V482" i="15"/>
  <c r="T482" i="15"/>
  <c r="R482" i="15"/>
  <c r="P482" i="15"/>
  <c r="N482" i="15"/>
  <c r="L482" i="15"/>
  <c r="J482" i="15"/>
  <c r="H482" i="15"/>
  <c r="F482" i="15"/>
  <c r="AR481" i="15"/>
  <c r="AP481" i="15"/>
  <c r="AN481" i="15"/>
  <c r="AL481" i="15"/>
  <c r="AJ481" i="15"/>
  <c r="AB481" i="15"/>
  <c r="Z481" i="15"/>
  <c r="X481" i="15"/>
  <c r="V481" i="15"/>
  <c r="T481" i="15"/>
  <c r="R481" i="15"/>
  <c r="P481" i="15"/>
  <c r="N481" i="15"/>
  <c r="L481" i="15"/>
  <c r="J481" i="15"/>
  <c r="H481" i="15"/>
  <c r="F481" i="15"/>
  <c r="AR480" i="15"/>
  <c r="AP480" i="15"/>
  <c r="AN480" i="15"/>
  <c r="AL480" i="15"/>
  <c r="AJ480" i="15"/>
  <c r="AB480" i="15"/>
  <c r="Z480" i="15"/>
  <c r="X480" i="15"/>
  <c r="V480" i="15"/>
  <c r="T480" i="15"/>
  <c r="R480" i="15"/>
  <c r="P480" i="15"/>
  <c r="N480" i="15"/>
  <c r="L480" i="15"/>
  <c r="J480" i="15"/>
  <c r="H480" i="15"/>
  <c r="F480" i="15"/>
  <c r="AR479" i="15"/>
  <c r="AP479" i="15"/>
  <c r="AN479" i="15"/>
  <c r="AL479" i="15"/>
  <c r="AJ479" i="15"/>
  <c r="AB479" i="15"/>
  <c r="Z479" i="15"/>
  <c r="X479" i="15"/>
  <c r="V479" i="15"/>
  <c r="T479" i="15"/>
  <c r="R479" i="15"/>
  <c r="P479" i="15"/>
  <c r="N479" i="15"/>
  <c r="L479" i="15"/>
  <c r="J479" i="15"/>
  <c r="H479" i="15"/>
  <c r="F479" i="15"/>
  <c r="AR478" i="15"/>
  <c r="AP478" i="15"/>
  <c r="AN478" i="15"/>
  <c r="AL478" i="15"/>
  <c r="AJ478" i="15"/>
  <c r="AB478" i="15"/>
  <c r="Z478" i="15"/>
  <c r="X478" i="15"/>
  <c r="V478" i="15"/>
  <c r="T478" i="15"/>
  <c r="R478" i="15"/>
  <c r="P478" i="15"/>
  <c r="N478" i="15"/>
  <c r="L478" i="15"/>
  <c r="J478" i="15"/>
  <c r="H478" i="15"/>
  <c r="F478" i="15"/>
  <c r="AR477" i="15"/>
  <c r="AP477" i="15"/>
  <c r="AN477" i="15"/>
  <c r="AL477" i="15"/>
  <c r="AJ477" i="15"/>
  <c r="AB477" i="15"/>
  <c r="Z477" i="15"/>
  <c r="X477" i="15"/>
  <c r="V477" i="15"/>
  <c r="T477" i="15"/>
  <c r="R477" i="15"/>
  <c r="P477" i="15"/>
  <c r="N477" i="15"/>
  <c r="L477" i="15"/>
  <c r="J477" i="15"/>
  <c r="H477" i="15"/>
  <c r="F477" i="15"/>
  <c r="AR476" i="15"/>
  <c r="AP476" i="15"/>
  <c r="AN476" i="15"/>
  <c r="AL476" i="15"/>
  <c r="AJ476" i="15"/>
  <c r="AB476" i="15"/>
  <c r="Z476" i="15"/>
  <c r="X476" i="15"/>
  <c r="V476" i="15"/>
  <c r="T476" i="15"/>
  <c r="R476" i="15"/>
  <c r="P476" i="15"/>
  <c r="N476" i="15"/>
  <c r="L476" i="15"/>
  <c r="J476" i="15"/>
  <c r="H476" i="15"/>
  <c r="F476" i="15"/>
  <c r="AR475" i="15"/>
  <c r="AP475" i="15"/>
  <c r="AN475" i="15"/>
  <c r="AL475" i="15"/>
  <c r="AJ475" i="15"/>
  <c r="AB475" i="15"/>
  <c r="Z475" i="15"/>
  <c r="X475" i="15"/>
  <c r="V475" i="15"/>
  <c r="T475" i="15"/>
  <c r="R475" i="15"/>
  <c r="P475" i="15"/>
  <c r="N475" i="15"/>
  <c r="L475" i="15"/>
  <c r="J475" i="15"/>
  <c r="H475" i="15"/>
  <c r="F475" i="15"/>
  <c r="AR474" i="15"/>
  <c r="AP474" i="15"/>
  <c r="AN474" i="15"/>
  <c r="AL474" i="15"/>
  <c r="AJ474" i="15"/>
  <c r="AB474" i="15"/>
  <c r="Z474" i="15"/>
  <c r="X474" i="15"/>
  <c r="V474" i="15"/>
  <c r="T474" i="15"/>
  <c r="R474" i="15"/>
  <c r="P474" i="15"/>
  <c r="N474" i="15"/>
  <c r="L474" i="15"/>
  <c r="J474" i="15"/>
  <c r="H474" i="15"/>
  <c r="F474" i="15"/>
  <c r="AR473" i="15"/>
  <c r="AP473" i="15"/>
  <c r="AN473" i="15"/>
  <c r="AL473" i="15"/>
  <c r="AJ473" i="15"/>
  <c r="AB473" i="15"/>
  <c r="Z473" i="15"/>
  <c r="X473" i="15"/>
  <c r="V473" i="15"/>
  <c r="T473" i="15"/>
  <c r="R473" i="15"/>
  <c r="P473" i="15"/>
  <c r="N473" i="15"/>
  <c r="L473" i="15"/>
  <c r="J473" i="15"/>
  <c r="H473" i="15"/>
  <c r="F473" i="15"/>
  <c r="AR472" i="15"/>
  <c r="AP472" i="15"/>
  <c r="AN472" i="15"/>
  <c r="AL472" i="15"/>
  <c r="AJ472" i="15"/>
  <c r="AB472" i="15"/>
  <c r="Z472" i="15"/>
  <c r="X472" i="15"/>
  <c r="V472" i="15"/>
  <c r="T472" i="15"/>
  <c r="R472" i="15"/>
  <c r="P472" i="15"/>
  <c r="N472" i="15"/>
  <c r="L472" i="15"/>
  <c r="J472" i="15"/>
  <c r="H472" i="15"/>
  <c r="F472" i="15"/>
  <c r="AR471" i="15"/>
  <c r="AP471" i="15"/>
  <c r="AN471" i="15"/>
  <c r="AL471" i="15"/>
  <c r="AJ471" i="15"/>
  <c r="AB471" i="15"/>
  <c r="Z471" i="15"/>
  <c r="X471" i="15"/>
  <c r="V471" i="15"/>
  <c r="T471" i="15"/>
  <c r="R471" i="15"/>
  <c r="P471" i="15"/>
  <c r="N471" i="15"/>
  <c r="L471" i="15"/>
  <c r="J471" i="15"/>
  <c r="H471" i="15"/>
  <c r="F471" i="15"/>
  <c r="AR470" i="15"/>
  <c r="AP470" i="15"/>
  <c r="AN470" i="15"/>
  <c r="AL470" i="15"/>
  <c r="AJ470" i="15"/>
  <c r="AB470" i="15"/>
  <c r="Z470" i="15"/>
  <c r="X470" i="15"/>
  <c r="V470" i="15"/>
  <c r="T470" i="15"/>
  <c r="R470" i="15"/>
  <c r="P470" i="15"/>
  <c r="N470" i="15"/>
  <c r="L470" i="15"/>
  <c r="J470" i="15"/>
  <c r="H470" i="15"/>
  <c r="F470" i="15"/>
  <c r="AR469" i="15"/>
  <c r="AP469" i="15"/>
  <c r="AN469" i="15"/>
  <c r="AL469" i="15"/>
  <c r="AJ469" i="15"/>
  <c r="AB469" i="15"/>
  <c r="Z469" i="15"/>
  <c r="X469" i="15"/>
  <c r="V469" i="15"/>
  <c r="T469" i="15"/>
  <c r="R469" i="15"/>
  <c r="P469" i="15"/>
  <c r="N469" i="15"/>
  <c r="L469" i="15"/>
  <c r="J469" i="15"/>
  <c r="H469" i="15"/>
  <c r="F469" i="15"/>
  <c r="AR468" i="15"/>
  <c r="AP468" i="15"/>
  <c r="AN468" i="15"/>
  <c r="AL468" i="15"/>
  <c r="AJ468" i="15"/>
  <c r="AB468" i="15"/>
  <c r="Z468" i="15"/>
  <c r="X468" i="15"/>
  <c r="V468" i="15"/>
  <c r="T468" i="15"/>
  <c r="R468" i="15"/>
  <c r="P468" i="15"/>
  <c r="N468" i="15"/>
  <c r="L468" i="15"/>
  <c r="J468" i="15"/>
  <c r="H468" i="15"/>
  <c r="F468" i="15"/>
  <c r="AR467" i="15"/>
  <c r="AP467" i="15"/>
  <c r="AN467" i="15"/>
  <c r="AL467" i="15"/>
  <c r="AJ467" i="15"/>
  <c r="AB467" i="15"/>
  <c r="Z467" i="15"/>
  <c r="X467" i="15"/>
  <c r="V467" i="15"/>
  <c r="T467" i="15"/>
  <c r="R467" i="15"/>
  <c r="P467" i="15"/>
  <c r="N467" i="15"/>
  <c r="L467" i="15"/>
  <c r="J467" i="15"/>
  <c r="H467" i="15"/>
  <c r="F467" i="15"/>
  <c r="AR466" i="15"/>
  <c r="AP466" i="15"/>
  <c r="AN466" i="15"/>
  <c r="AL466" i="15"/>
  <c r="AJ466" i="15"/>
  <c r="AB466" i="15"/>
  <c r="Z466" i="15"/>
  <c r="X466" i="15"/>
  <c r="V466" i="15"/>
  <c r="T466" i="15"/>
  <c r="R466" i="15"/>
  <c r="P466" i="15"/>
  <c r="N466" i="15"/>
  <c r="L466" i="15"/>
  <c r="J466" i="15"/>
  <c r="H466" i="15"/>
  <c r="F466" i="15"/>
  <c r="AR465" i="15"/>
  <c r="AP465" i="15"/>
  <c r="AN465" i="15"/>
  <c r="AL465" i="15"/>
  <c r="AJ465" i="15"/>
  <c r="AB465" i="15"/>
  <c r="Z465" i="15"/>
  <c r="X465" i="15"/>
  <c r="V465" i="15"/>
  <c r="T465" i="15"/>
  <c r="R465" i="15"/>
  <c r="P465" i="15"/>
  <c r="N465" i="15"/>
  <c r="L465" i="15"/>
  <c r="J465" i="15"/>
  <c r="H465" i="15"/>
  <c r="F465" i="15"/>
  <c r="AR464" i="15"/>
  <c r="AP464" i="15"/>
  <c r="AN464" i="15"/>
  <c r="AL464" i="15"/>
  <c r="AJ464" i="15"/>
  <c r="AB464" i="15"/>
  <c r="Z464" i="15"/>
  <c r="X464" i="15"/>
  <c r="V464" i="15"/>
  <c r="T464" i="15"/>
  <c r="R464" i="15"/>
  <c r="P464" i="15"/>
  <c r="N464" i="15"/>
  <c r="L464" i="15"/>
  <c r="J464" i="15"/>
  <c r="H464" i="15"/>
  <c r="F464" i="15"/>
  <c r="AR463" i="15"/>
  <c r="AP463" i="15"/>
  <c r="AN463" i="15"/>
  <c r="AL463" i="15"/>
  <c r="AJ463" i="15"/>
  <c r="AB463" i="15"/>
  <c r="Z463" i="15"/>
  <c r="X463" i="15"/>
  <c r="V463" i="15"/>
  <c r="T463" i="15"/>
  <c r="R463" i="15"/>
  <c r="P463" i="15"/>
  <c r="N463" i="15"/>
  <c r="L463" i="15"/>
  <c r="J463" i="15"/>
  <c r="H463" i="15"/>
  <c r="F463" i="15"/>
  <c r="AR462" i="15"/>
  <c r="AP462" i="15"/>
  <c r="AN462" i="15"/>
  <c r="AL462" i="15"/>
  <c r="AJ462" i="15"/>
  <c r="AB462" i="15"/>
  <c r="Z462" i="15"/>
  <c r="X462" i="15"/>
  <c r="V462" i="15"/>
  <c r="T462" i="15"/>
  <c r="R462" i="15"/>
  <c r="P462" i="15"/>
  <c r="N462" i="15"/>
  <c r="L462" i="15"/>
  <c r="J462" i="15"/>
  <c r="H462" i="15"/>
  <c r="F462" i="15"/>
  <c r="AR461" i="15"/>
  <c r="AP461" i="15"/>
  <c r="AN461" i="15"/>
  <c r="AL461" i="15"/>
  <c r="AJ461" i="15"/>
  <c r="AB461" i="15"/>
  <c r="Z461" i="15"/>
  <c r="X461" i="15"/>
  <c r="V461" i="15"/>
  <c r="T461" i="15"/>
  <c r="R461" i="15"/>
  <c r="P461" i="15"/>
  <c r="N461" i="15"/>
  <c r="L461" i="15"/>
  <c r="J461" i="15"/>
  <c r="H461" i="15"/>
  <c r="F461" i="15"/>
  <c r="AR460" i="15"/>
  <c r="AP460" i="15"/>
  <c r="AN460" i="15"/>
  <c r="AL460" i="15"/>
  <c r="AJ460" i="15"/>
  <c r="AB460" i="15"/>
  <c r="Z460" i="15"/>
  <c r="X460" i="15"/>
  <c r="V460" i="15"/>
  <c r="T460" i="15"/>
  <c r="R460" i="15"/>
  <c r="P460" i="15"/>
  <c r="N460" i="15"/>
  <c r="L460" i="15"/>
  <c r="J460" i="15"/>
  <c r="H460" i="15"/>
  <c r="F460" i="15"/>
  <c r="AR459" i="15"/>
  <c r="AP459" i="15"/>
  <c r="AN459" i="15"/>
  <c r="AL459" i="15"/>
  <c r="AJ459" i="15"/>
  <c r="AB459" i="15"/>
  <c r="Z459" i="15"/>
  <c r="X459" i="15"/>
  <c r="V459" i="15"/>
  <c r="T459" i="15"/>
  <c r="R459" i="15"/>
  <c r="P459" i="15"/>
  <c r="N459" i="15"/>
  <c r="L459" i="15"/>
  <c r="J459" i="15"/>
  <c r="H459" i="15"/>
  <c r="F459" i="15"/>
  <c r="AR458" i="15"/>
  <c r="AP458" i="15"/>
  <c r="AN458" i="15"/>
  <c r="AL458" i="15"/>
  <c r="AJ458" i="15"/>
  <c r="AB458" i="15"/>
  <c r="Z458" i="15"/>
  <c r="X458" i="15"/>
  <c r="V458" i="15"/>
  <c r="T458" i="15"/>
  <c r="R458" i="15"/>
  <c r="P458" i="15"/>
  <c r="N458" i="15"/>
  <c r="L458" i="15"/>
  <c r="J458" i="15"/>
  <c r="H458" i="15"/>
  <c r="F458" i="15"/>
  <c r="AR457" i="15"/>
  <c r="AP457" i="15"/>
  <c r="AN457" i="15"/>
  <c r="AL457" i="15"/>
  <c r="AJ457" i="15"/>
  <c r="AB457" i="15"/>
  <c r="Z457" i="15"/>
  <c r="X457" i="15"/>
  <c r="V457" i="15"/>
  <c r="T457" i="15"/>
  <c r="R457" i="15"/>
  <c r="P457" i="15"/>
  <c r="N457" i="15"/>
  <c r="L457" i="15"/>
  <c r="J457" i="15"/>
  <c r="H457" i="15"/>
  <c r="F457" i="15"/>
  <c r="AR456" i="15"/>
  <c r="AP456" i="15"/>
  <c r="AN456" i="15"/>
  <c r="AL456" i="15"/>
  <c r="AJ456" i="15"/>
  <c r="AB456" i="15"/>
  <c r="Z456" i="15"/>
  <c r="X456" i="15"/>
  <c r="V456" i="15"/>
  <c r="T456" i="15"/>
  <c r="R456" i="15"/>
  <c r="P456" i="15"/>
  <c r="N456" i="15"/>
  <c r="L456" i="15"/>
  <c r="J456" i="15"/>
  <c r="H456" i="15"/>
  <c r="F456" i="15"/>
  <c r="AR455" i="15"/>
  <c r="AP455" i="15"/>
  <c r="AN455" i="15"/>
  <c r="AL455" i="15"/>
  <c r="AJ455" i="15"/>
  <c r="AB455" i="15"/>
  <c r="Z455" i="15"/>
  <c r="X455" i="15"/>
  <c r="V455" i="15"/>
  <c r="T455" i="15"/>
  <c r="R455" i="15"/>
  <c r="P455" i="15"/>
  <c r="N455" i="15"/>
  <c r="L455" i="15"/>
  <c r="J455" i="15"/>
  <c r="H455" i="15"/>
  <c r="F455" i="15"/>
  <c r="AR454" i="15"/>
  <c r="AP454" i="15"/>
  <c r="AN454" i="15"/>
  <c r="AL454" i="15"/>
  <c r="AJ454" i="15"/>
  <c r="AB454" i="15"/>
  <c r="Z454" i="15"/>
  <c r="X454" i="15"/>
  <c r="V454" i="15"/>
  <c r="T454" i="15"/>
  <c r="R454" i="15"/>
  <c r="P454" i="15"/>
  <c r="N454" i="15"/>
  <c r="L454" i="15"/>
  <c r="J454" i="15"/>
  <c r="H454" i="15"/>
  <c r="F454" i="15"/>
  <c r="AR453" i="15"/>
  <c r="AP453" i="15"/>
  <c r="AN453" i="15"/>
  <c r="AL453" i="15"/>
  <c r="AJ453" i="15"/>
  <c r="AB453" i="15"/>
  <c r="Z453" i="15"/>
  <c r="X453" i="15"/>
  <c r="V453" i="15"/>
  <c r="T453" i="15"/>
  <c r="R453" i="15"/>
  <c r="P453" i="15"/>
  <c r="N453" i="15"/>
  <c r="L453" i="15"/>
  <c r="J453" i="15"/>
  <c r="H453" i="15"/>
  <c r="F453" i="15"/>
  <c r="AR452" i="15"/>
  <c r="AP452" i="15"/>
  <c r="AN452" i="15"/>
  <c r="AL452" i="15"/>
  <c r="AJ452" i="15"/>
  <c r="AB452" i="15"/>
  <c r="Z452" i="15"/>
  <c r="X452" i="15"/>
  <c r="V452" i="15"/>
  <c r="T452" i="15"/>
  <c r="R452" i="15"/>
  <c r="P452" i="15"/>
  <c r="N452" i="15"/>
  <c r="L452" i="15"/>
  <c r="J452" i="15"/>
  <c r="H452" i="15"/>
  <c r="F452" i="15"/>
  <c r="AR451" i="15"/>
  <c r="AP451" i="15"/>
  <c r="AN451" i="15"/>
  <c r="AL451" i="15"/>
  <c r="AJ451" i="15"/>
  <c r="AB451" i="15"/>
  <c r="Z451" i="15"/>
  <c r="X451" i="15"/>
  <c r="V451" i="15"/>
  <c r="T451" i="15"/>
  <c r="R451" i="15"/>
  <c r="P451" i="15"/>
  <c r="N451" i="15"/>
  <c r="L451" i="15"/>
  <c r="J451" i="15"/>
  <c r="H451" i="15"/>
  <c r="F451" i="15"/>
  <c r="AR450" i="15"/>
  <c r="AP450" i="15"/>
  <c r="AN450" i="15"/>
  <c r="AL450" i="15"/>
  <c r="AJ450" i="15"/>
  <c r="AB450" i="15"/>
  <c r="Z450" i="15"/>
  <c r="X450" i="15"/>
  <c r="V450" i="15"/>
  <c r="T450" i="15"/>
  <c r="R450" i="15"/>
  <c r="P450" i="15"/>
  <c r="N450" i="15"/>
  <c r="L450" i="15"/>
  <c r="J450" i="15"/>
  <c r="H450" i="15"/>
  <c r="F450" i="15"/>
  <c r="AR449" i="15"/>
  <c r="AP449" i="15"/>
  <c r="AN449" i="15"/>
  <c r="AL449" i="15"/>
  <c r="AJ449" i="15"/>
  <c r="AB449" i="15"/>
  <c r="Z449" i="15"/>
  <c r="X449" i="15"/>
  <c r="V449" i="15"/>
  <c r="T449" i="15"/>
  <c r="R449" i="15"/>
  <c r="P449" i="15"/>
  <c r="N449" i="15"/>
  <c r="L449" i="15"/>
  <c r="J449" i="15"/>
  <c r="H449" i="15"/>
  <c r="F449" i="15"/>
  <c r="AR448" i="15"/>
  <c r="AP448" i="15"/>
  <c r="AN448" i="15"/>
  <c r="AL448" i="15"/>
  <c r="AJ448" i="15"/>
  <c r="AB448" i="15"/>
  <c r="Z448" i="15"/>
  <c r="X448" i="15"/>
  <c r="V448" i="15"/>
  <c r="T448" i="15"/>
  <c r="R448" i="15"/>
  <c r="P448" i="15"/>
  <c r="N448" i="15"/>
  <c r="L448" i="15"/>
  <c r="J448" i="15"/>
  <c r="H448" i="15"/>
  <c r="F448" i="15"/>
  <c r="AR447" i="15"/>
  <c r="AP447" i="15"/>
  <c r="AN447" i="15"/>
  <c r="AL447" i="15"/>
  <c r="AJ447" i="15"/>
  <c r="AB447" i="15"/>
  <c r="Z447" i="15"/>
  <c r="X447" i="15"/>
  <c r="V447" i="15"/>
  <c r="T447" i="15"/>
  <c r="R447" i="15"/>
  <c r="P447" i="15"/>
  <c r="N447" i="15"/>
  <c r="L447" i="15"/>
  <c r="J447" i="15"/>
  <c r="H447" i="15"/>
  <c r="F447" i="15"/>
  <c r="AR446" i="15"/>
  <c r="AP446" i="15"/>
  <c r="AN446" i="15"/>
  <c r="AL446" i="15"/>
  <c r="AJ446" i="15"/>
  <c r="AB446" i="15"/>
  <c r="Z446" i="15"/>
  <c r="X446" i="15"/>
  <c r="V446" i="15"/>
  <c r="T446" i="15"/>
  <c r="R446" i="15"/>
  <c r="P446" i="15"/>
  <c r="N446" i="15"/>
  <c r="L446" i="15"/>
  <c r="J446" i="15"/>
  <c r="H446" i="15"/>
  <c r="F446" i="15"/>
  <c r="AR445" i="15"/>
  <c r="AP445" i="15"/>
  <c r="AN445" i="15"/>
  <c r="AL445" i="15"/>
  <c r="AJ445" i="15"/>
  <c r="AB445" i="15"/>
  <c r="Z445" i="15"/>
  <c r="X445" i="15"/>
  <c r="V445" i="15"/>
  <c r="T445" i="15"/>
  <c r="R445" i="15"/>
  <c r="P445" i="15"/>
  <c r="N445" i="15"/>
  <c r="L445" i="15"/>
  <c r="J445" i="15"/>
  <c r="H445" i="15"/>
  <c r="F445" i="15"/>
  <c r="AR444" i="15"/>
  <c r="AP444" i="15"/>
  <c r="AN444" i="15"/>
  <c r="AL444" i="15"/>
  <c r="AJ444" i="15"/>
  <c r="AB444" i="15"/>
  <c r="Z444" i="15"/>
  <c r="X444" i="15"/>
  <c r="V444" i="15"/>
  <c r="T444" i="15"/>
  <c r="R444" i="15"/>
  <c r="P444" i="15"/>
  <c r="N444" i="15"/>
  <c r="L444" i="15"/>
  <c r="J444" i="15"/>
  <c r="H444" i="15"/>
  <c r="F444" i="15"/>
  <c r="AR443" i="15"/>
  <c r="AP443" i="15"/>
  <c r="AN443" i="15"/>
  <c r="AL443" i="15"/>
  <c r="AJ443" i="15"/>
  <c r="AB443" i="15"/>
  <c r="Z443" i="15"/>
  <c r="X443" i="15"/>
  <c r="V443" i="15"/>
  <c r="T443" i="15"/>
  <c r="R443" i="15"/>
  <c r="P443" i="15"/>
  <c r="N443" i="15"/>
  <c r="L443" i="15"/>
  <c r="J443" i="15"/>
  <c r="H443" i="15"/>
  <c r="F443" i="15"/>
  <c r="AR442" i="15"/>
  <c r="AP442" i="15"/>
  <c r="AN442" i="15"/>
  <c r="AL442" i="15"/>
  <c r="AJ442" i="15"/>
  <c r="AB442" i="15"/>
  <c r="Z442" i="15"/>
  <c r="X442" i="15"/>
  <c r="V442" i="15"/>
  <c r="T442" i="15"/>
  <c r="R442" i="15"/>
  <c r="P442" i="15"/>
  <c r="N442" i="15"/>
  <c r="L442" i="15"/>
  <c r="J442" i="15"/>
  <c r="H442" i="15"/>
  <c r="F442" i="15"/>
  <c r="AR441" i="15"/>
  <c r="AP441" i="15"/>
  <c r="AN441" i="15"/>
  <c r="AL441" i="15"/>
  <c r="AJ441" i="15"/>
  <c r="AB441" i="15"/>
  <c r="Z441" i="15"/>
  <c r="X441" i="15"/>
  <c r="V441" i="15"/>
  <c r="T441" i="15"/>
  <c r="R441" i="15"/>
  <c r="P441" i="15"/>
  <c r="N441" i="15"/>
  <c r="L441" i="15"/>
  <c r="J441" i="15"/>
  <c r="H441" i="15"/>
  <c r="F441" i="15"/>
  <c r="AR440" i="15"/>
  <c r="AP440" i="15"/>
  <c r="AN440" i="15"/>
  <c r="AL440" i="15"/>
  <c r="AJ440" i="15"/>
  <c r="AB440" i="15"/>
  <c r="Z440" i="15"/>
  <c r="X440" i="15"/>
  <c r="V440" i="15"/>
  <c r="T440" i="15"/>
  <c r="R440" i="15"/>
  <c r="P440" i="15"/>
  <c r="N440" i="15"/>
  <c r="L440" i="15"/>
  <c r="J440" i="15"/>
  <c r="H440" i="15"/>
  <c r="F440" i="15"/>
  <c r="AR439" i="15"/>
  <c r="AP439" i="15"/>
  <c r="AN439" i="15"/>
  <c r="AL439" i="15"/>
  <c r="AJ439" i="15"/>
  <c r="AB439" i="15"/>
  <c r="Z439" i="15"/>
  <c r="X439" i="15"/>
  <c r="V439" i="15"/>
  <c r="T439" i="15"/>
  <c r="R439" i="15"/>
  <c r="P439" i="15"/>
  <c r="N439" i="15"/>
  <c r="L439" i="15"/>
  <c r="J439" i="15"/>
  <c r="H439" i="15"/>
  <c r="F439" i="15"/>
  <c r="AR438" i="15"/>
  <c r="AP438" i="15"/>
  <c r="AN438" i="15"/>
  <c r="AL438" i="15"/>
  <c r="AJ438" i="15"/>
  <c r="AB438" i="15"/>
  <c r="Z438" i="15"/>
  <c r="X438" i="15"/>
  <c r="V438" i="15"/>
  <c r="T438" i="15"/>
  <c r="R438" i="15"/>
  <c r="P438" i="15"/>
  <c r="N438" i="15"/>
  <c r="L438" i="15"/>
  <c r="J438" i="15"/>
  <c r="H438" i="15"/>
  <c r="F438" i="15"/>
  <c r="AR437" i="15"/>
  <c r="AP437" i="15"/>
  <c r="AN437" i="15"/>
  <c r="AL437" i="15"/>
  <c r="AJ437" i="15"/>
  <c r="AB437" i="15"/>
  <c r="Z437" i="15"/>
  <c r="X437" i="15"/>
  <c r="V437" i="15"/>
  <c r="T437" i="15"/>
  <c r="R437" i="15"/>
  <c r="P437" i="15"/>
  <c r="N437" i="15"/>
  <c r="L437" i="15"/>
  <c r="J437" i="15"/>
  <c r="H437" i="15"/>
  <c r="F437" i="15"/>
  <c r="AR436" i="15"/>
  <c r="AP436" i="15"/>
  <c r="AN436" i="15"/>
  <c r="AL436" i="15"/>
  <c r="AJ436" i="15"/>
  <c r="AB436" i="15"/>
  <c r="Z436" i="15"/>
  <c r="X436" i="15"/>
  <c r="V436" i="15"/>
  <c r="T436" i="15"/>
  <c r="R436" i="15"/>
  <c r="P436" i="15"/>
  <c r="N436" i="15"/>
  <c r="L436" i="15"/>
  <c r="J436" i="15"/>
  <c r="H436" i="15"/>
  <c r="F436" i="15"/>
  <c r="AR435" i="15"/>
  <c r="AP435" i="15"/>
  <c r="AN435" i="15"/>
  <c r="AL435" i="15"/>
  <c r="AJ435" i="15"/>
  <c r="AB435" i="15"/>
  <c r="Z435" i="15"/>
  <c r="X435" i="15"/>
  <c r="V435" i="15"/>
  <c r="T435" i="15"/>
  <c r="R435" i="15"/>
  <c r="P435" i="15"/>
  <c r="N435" i="15"/>
  <c r="L435" i="15"/>
  <c r="J435" i="15"/>
  <c r="H435" i="15"/>
  <c r="F435" i="15"/>
  <c r="AR434" i="15"/>
  <c r="AP434" i="15"/>
  <c r="AN434" i="15"/>
  <c r="AL434" i="15"/>
  <c r="AJ434" i="15"/>
  <c r="AB434" i="15"/>
  <c r="Z434" i="15"/>
  <c r="X434" i="15"/>
  <c r="V434" i="15"/>
  <c r="T434" i="15"/>
  <c r="R434" i="15"/>
  <c r="P434" i="15"/>
  <c r="N434" i="15"/>
  <c r="L434" i="15"/>
  <c r="J434" i="15"/>
  <c r="H434" i="15"/>
  <c r="F434" i="15"/>
  <c r="AR433" i="15"/>
  <c r="AP433" i="15"/>
  <c r="AN433" i="15"/>
  <c r="AL433" i="15"/>
  <c r="AJ433" i="15"/>
  <c r="AB433" i="15"/>
  <c r="Z433" i="15"/>
  <c r="X433" i="15"/>
  <c r="V433" i="15"/>
  <c r="T433" i="15"/>
  <c r="R433" i="15"/>
  <c r="P433" i="15"/>
  <c r="N433" i="15"/>
  <c r="L433" i="15"/>
  <c r="J433" i="15"/>
  <c r="H433" i="15"/>
  <c r="F433" i="15"/>
  <c r="AR432" i="15"/>
  <c r="AP432" i="15"/>
  <c r="AN432" i="15"/>
  <c r="AL432" i="15"/>
  <c r="AJ432" i="15"/>
  <c r="AB432" i="15"/>
  <c r="Z432" i="15"/>
  <c r="X432" i="15"/>
  <c r="V432" i="15"/>
  <c r="T432" i="15"/>
  <c r="R432" i="15"/>
  <c r="P432" i="15"/>
  <c r="N432" i="15"/>
  <c r="L432" i="15"/>
  <c r="J432" i="15"/>
  <c r="H432" i="15"/>
  <c r="F432" i="15"/>
  <c r="AR431" i="15"/>
  <c r="AP431" i="15"/>
  <c r="AN431" i="15"/>
  <c r="AL431" i="15"/>
  <c r="AJ431" i="15"/>
  <c r="AB431" i="15"/>
  <c r="Z431" i="15"/>
  <c r="X431" i="15"/>
  <c r="V431" i="15"/>
  <c r="T431" i="15"/>
  <c r="R431" i="15"/>
  <c r="P431" i="15"/>
  <c r="N431" i="15"/>
  <c r="L431" i="15"/>
  <c r="J431" i="15"/>
  <c r="H431" i="15"/>
  <c r="F431" i="15"/>
  <c r="AR430" i="15"/>
  <c r="AP430" i="15"/>
  <c r="AN430" i="15"/>
  <c r="AL430" i="15"/>
  <c r="AJ430" i="15"/>
  <c r="AB430" i="15"/>
  <c r="Z430" i="15"/>
  <c r="X430" i="15"/>
  <c r="V430" i="15"/>
  <c r="T430" i="15"/>
  <c r="R430" i="15"/>
  <c r="P430" i="15"/>
  <c r="N430" i="15"/>
  <c r="L430" i="15"/>
  <c r="J430" i="15"/>
  <c r="H430" i="15"/>
  <c r="F430" i="15"/>
  <c r="AR429" i="15"/>
  <c r="AP429" i="15"/>
  <c r="AN429" i="15"/>
  <c r="AL429" i="15"/>
  <c r="AJ429" i="15"/>
  <c r="AB429" i="15"/>
  <c r="Z429" i="15"/>
  <c r="X429" i="15"/>
  <c r="V429" i="15"/>
  <c r="T429" i="15"/>
  <c r="R429" i="15"/>
  <c r="P429" i="15"/>
  <c r="N429" i="15"/>
  <c r="L429" i="15"/>
  <c r="J429" i="15"/>
  <c r="H429" i="15"/>
  <c r="F429" i="15"/>
  <c r="AR428" i="15"/>
  <c r="AP428" i="15"/>
  <c r="AN428" i="15"/>
  <c r="AL428" i="15"/>
  <c r="AJ428" i="15"/>
  <c r="AB428" i="15"/>
  <c r="Z428" i="15"/>
  <c r="X428" i="15"/>
  <c r="V428" i="15"/>
  <c r="T428" i="15"/>
  <c r="R428" i="15"/>
  <c r="P428" i="15"/>
  <c r="N428" i="15"/>
  <c r="L428" i="15"/>
  <c r="J428" i="15"/>
  <c r="H428" i="15"/>
  <c r="F428" i="15"/>
  <c r="AR427" i="15"/>
  <c r="AP427" i="15"/>
  <c r="AN427" i="15"/>
  <c r="AL427" i="15"/>
  <c r="AJ427" i="15"/>
  <c r="AB427" i="15"/>
  <c r="Z427" i="15"/>
  <c r="X427" i="15"/>
  <c r="V427" i="15"/>
  <c r="T427" i="15"/>
  <c r="R427" i="15"/>
  <c r="P427" i="15"/>
  <c r="N427" i="15"/>
  <c r="L427" i="15"/>
  <c r="J427" i="15"/>
  <c r="H427" i="15"/>
  <c r="F427" i="15"/>
  <c r="AR426" i="15"/>
  <c r="AP426" i="15"/>
  <c r="AN426" i="15"/>
  <c r="AL426" i="15"/>
  <c r="AJ426" i="15"/>
  <c r="AB426" i="15"/>
  <c r="Z426" i="15"/>
  <c r="X426" i="15"/>
  <c r="V426" i="15"/>
  <c r="T426" i="15"/>
  <c r="R426" i="15"/>
  <c r="P426" i="15"/>
  <c r="N426" i="15"/>
  <c r="L426" i="15"/>
  <c r="J426" i="15"/>
  <c r="H426" i="15"/>
  <c r="F426" i="15"/>
  <c r="AR425" i="15"/>
  <c r="AP425" i="15"/>
  <c r="AN425" i="15"/>
  <c r="AL425" i="15"/>
  <c r="AJ425" i="15"/>
  <c r="AB425" i="15"/>
  <c r="Z425" i="15"/>
  <c r="X425" i="15"/>
  <c r="V425" i="15"/>
  <c r="T425" i="15"/>
  <c r="R425" i="15"/>
  <c r="P425" i="15"/>
  <c r="N425" i="15"/>
  <c r="L425" i="15"/>
  <c r="J425" i="15"/>
  <c r="H425" i="15"/>
  <c r="F425" i="15"/>
  <c r="AR424" i="15"/>
  <c r="AP424" i="15"/>
  <c r="AN424" i="15"/>
  <c r="AL424" i="15"/>
  <c r="AJ424" i="15"/>
  <c r="AB424" i="15"/>
  <c r="Z424" i="15"/>
  <c r="X424" i="15"/>
  <c r="V424" i="15"/>
  <c r="T424" i="15"/>
  <c r="R424" i="15"/>
  <c r="P424" i="15"/>
  <c r="N424" i="15"/>
  <c r="L424" i="15"/>
  <c r="J424" i="15"/>
  <c r="H424" i="15"/>
  <c r="F424" i="15"/>
  <c r="AR423" i="15"/>
  <c r="AP423" i="15"/>
  <c r="AN423" i="15"/>
  <c r="AL423" i="15"/>
  <c r="AJ423" i="15"/>
  <c r="AB423" i="15"/>
  <c r="Z423" i="15"/>
  <c r="X423" i="15"/>
  <c r="V423" i="15"/>
  <c r="T423" i="15"/>
  <c r="R423" i="15"/>
  <c r="P423" i="15"/>
  <c r="N423" i="15"/>
  <c r="L423" i="15"/>
  <c r="J423" i="15"/>
  <c r="H423" i="15"/>
  <c r="F423" i="15"/>
  <c r="AR422" i="15"/>
  <c r="AP422" i="15"/>
  <c r="AN422" i="15"/>
  <c r="AL422" i="15"/>
  <c r="AJ422" i="15"/>
  <c r="AB422" i="15"/>
  <c r="Z422" i="15"/>
  <c r="X422" i="15"/>
  <c r="V422" i="15"/>
  <c r="T422" i="15"/>
  <c r="R422" i="15"/>
  <c r="P422" i="15"/>
  <c r="N422" i="15"/>
  <c r="L422" i="15"/>
  <c r="J422" i="15"/>
  <c r="H422" i="15"/>
  <c r="F422" i="15"/>
  <c r="AR421" i="15"/>
  <c r="AP421" i="15"/>
  <c r="AN421" i="15"/>
  <c r="AL421" i="15"/>
  <c r="AJ421" i="15"/>
  <c r="AB421" i="15"/>
  <c r="Z421" i="15"/>
  <c r="X421" i="15"/>
  <c r="V421" i="15"/>
  <c r="T421" i="15"/>
  <c r="R421" i="15"/>
  <c r="P421" i="15"/>
  <c r="N421" i="15"/>
  <c r="L421" i="15"/>
  <c r="J421" i="15"/>
  <c r="H421" i="15"/>
  <c r="F421" i="15"/>
  <c r="AR420" i="15"/>
  <c r="AP420" i="15"/>
  <c r="AN420" i="15"/>
  <c r="AL420" i="15"/>
  <c r="AJ420" i="15"/>
  <c r="AB420" i="15"/>
  <c r="Z420" i="15"/>
  <c r="X420" i="15"/>
  <c r="V420" i="15"/>
  <c r="T420" i="15"/>
  <c r="R420" i="15"/>
  <c r="P420" i="15"/>
  <c r="N420" i="15"/>
  <c r="L420" i="15"/>
  <c r="J420" i="15"/>
  <c r="H420" i="15"/>
  <c r="F420" i="15"/>
  <c r="AR419" i="15"/>
  <c r="AP419" i="15"/>
  <c r="AN419" i="15"/>
  <c r="AL419" i="15"/>
  <c r="AJ419" i="15"/>
  <c r="AB419" i="15"/>
  <c r="Z419" i="15"/>
  <c r="X419" i="15"/>
  <c r="V419" i="15"/>
  <c r="T419" i="15"/>
  <c r="R419" i="15"/>
  <c r="P419" i="15"/>
  <c r="N419" i="15"/>
  <c r="L419" i="15"/>
  <c r="J419" i="15"/>
  <c r="H419" i="15"/>
  <c r="F419" i="15"/>
  <c r="AR418" i="15"/>
  <c r="AP418" i="15"/>
  <c r="AN418" i="15"/>
  <c r="AL418" i="15"/>
  <c r="AJ418" i="15"/>
  <c r="AB418" i="15"/>
  <c r="Z418" i="15"/>
  <c r="X418" i="15"/>
  <c r="V418" i="15"/>
  <c r="T418" i="15"/>
  <c r="R418" i="15"/>
  <c r="P418" i="15"/>
  <c r="N418" i="15"/>
  <c r="L418" i="15"/>
  <c r="J418" i="15"/>
  <c r="H418" i="15"/>
  <c r="F418" i="15"/>
  <c r="AR417" i="15"/>
  <c r="AP417" i="15"/>
  <c r="AN417" i="15"/>
  <c r="AL417" i="15"/>
  <c r="AJ417" i="15"/>
  <c r="AB417" i="15"/>
  <c r="Z417" i="15"/>
  <c r="X417" i="15"/>
  <c r="V417" i="15"/>
  <c r="T417" i="15"/>
  <c r="R417" i="15"/>
  <c r="P417" i="15"/>
  <c r="N417" i="15"/>
  <c r="L417" i="15"/>
  <c r="J417" i="15"/>
  <c r="H417" i="15"/>
  <c r="F417" i="15"/>
  <c r="AR416" i="15"/>
  <c r="AP416" i="15"/>
  <c r="AN416" i="15"/>
  <c r="AL416" i="15"/>
  <c r="AJ416" i="15"/>
  <c r="AB416" i="15"/>
  <c r="Z416" i="15"/>
  <c r="X416" i="15"/>
  <c r="V416" i="15"/>
  <c r="T416" i="15"/>
  <c r="R416" i="15"/>
  <c r="P416" i="15"/>
  <c r="N416" i="15"/>
  <c r="L416" i="15"/>
  <c r="J416" i="15"/>
  <c r="H416" i="15"/>
  <c r="F416" i="15"/>
  <c r="AR415" i="15"/>
  <c r="AP415" i="15"/>
  <c r="AN415" i="15"/>
  <c r="AL415" i="15"/>
  <c r="AJ415" i="15"/>
  <c r="AB415" i="15"/>
  <c r="Z415" i="15"/>
  <c r="X415" i="15"/>
  <c r="V415" i="15"/>
  <c r="T415" i="15"/>
  <c r="R415" i="15"/>
  <c r="P415" i="15"/>
  <c r="N415" i="15"/>
  <c r="L415" i="15"/>
  <c r="J415" i="15"/>
  <c r="H415" i="15"/>
  <c r="F415" i="15"/>
  <c r="AR414" i="15"/>
  <c r="AP414" i="15"/>
  <c r="AN414" i="15"/>
  <c r="AL414" i="15"/>
  <c r="AJ414" i="15"/>
  <c r="AB414" i="15"/>
  <c r="Z414" i="15"/>
  <c r="X414" i="15"/>
  <c r="V414" i="15"/>
  <c r="T414" i="15"/>
  <c r="R414" i="15"/>
  <c r="P414" i="15"/>
  <c r="N414" i="15"/>
  <c r="L414" i="15"/>
  <c r="J414" i="15"/>
  <c r="H414" i="15"/>
  <c r="F414" i="15"/>
  <c r="AR413" i="15"/>
  <c r="AP413" i="15"/>
  <c r="AN413" i="15"/>
  <c r="AL413" i="15"/>
  <c r="AJ413" i="15"/>
  <c r="AB413" i="15"/>
  <c r="Z413" i="15"/>
  <c r="X413" i="15"/>
  <c r="V413" i="15"/>
  <c r="T413" i="15"/>
  <c r="R413" i="15"/>
  <c r="P413" i="15"/>
  <c r="N413" i="15"/>
  <c r="L413" i="15"/>
  <c r="J413" i="15"/>
  <c r="H413" i="15"/>
  <c r="F413" i="15"/>
  <c r="AR412" i="15"/>
  <c r="AP412" i="15"/>
  <c r="AN412" i="15"/>
  <c r="AL412" i="15"/>
  <c r="AJ412" i="15"/>
  <c r="AB412" i="15"/>
  <c r="Z412" i="15"/>
  <c r="X412" i="15"/>
  <c r="V412" i="15"/>
  <c r="T412" i="15"/>
  <c r="R412" i="15"/>
  <c r="P412" i="15"/>
  <c r="N412" i="15"/>
  <c r="L412" i="15"/>
  <c r="J412" i="15"/>
  <c r="H412" i="15"/>
  <c r="F412" i="15"/>
  <c r="AR411" i="15"/>
  <c r="AP411" i="15"/>
  <c r="AN411" i="15"/>
  <c r="AL411" i="15"/>
  <c r="AJ411" i="15"/>
  <c r="AB411" i="15"/>
  <c r="Z411" i="15"/>
  <c r="X411" i="15"/>
  <c r="V411" i="15"/>
  <c r="T411" i="15"/>
  <c r="R411" i="15"/>
  <c r="P411" i="15"/>
  <c r="N411" i="15"/>
  <c r="L411" i="15"/>
  <c r="J411" i="15"/>
  <c r="H411" i="15"/>
  <c r="F411" i="15"/>
  <c r="AR410" i="15"/>
  <c r="AP410" i="15"/>
  <c r="AN410" i="15"/>
  <c r="AL410" i="15"/>
  <c r="AJ410" i="15"/>
  <c r="AB410" i="15"/>
  <c r="Z410" i="15"/>
  <c r="X410" i="15"/>
  <c r="V410" i="15"/>
  <c r="T410" i="15"/>
  <c r="R410" i="15"/>
  <c r="P410" i="15"/>
  <c r="N410" i="15"/>
  <c r="L410" i="15"/>
  <c r="J410" i="15"/>
  <c r="H410" i="15"/>
  <c r="F410" i="15"/>
  <c r="AR409" i="15"/>
  <c r="AP409" i="15"/>
  <c r="AN409" i="15"/>
  <c r="AL409" i="15"/>
  <c r="AJ409" i="15"/>
  <c r="AB409" i="15"/>
  <c r="Z409" i="15"/>
  <c r="X409" i="15"/>
  <c r="V409" i="15"/>
  <c r="T409" i="15"/>
  <c r="R409" i="15"/>
  <c r="P409" i="15"/>
  <c r="N409" i="15"/>
  <c r="L409" i="15"/>
  <c r="J409" i="15"/>
  <c r="H409" i="15"/>
  <c r="F409" i="15"/>
  <c r="AR408" i="15"/>
  <c r="AP408" i="15"/>
  <c r="AN408" i="15"/>
  <c r="AL408" i="15"/>
  <c r="AJ408" i="15"/>
  <c r="AB408" i="15"/>
  <c r="Z408" i="15"/>
  <c r="X408" i="15"/>
  <c r="V408" i="15"/>
  <c r="T408" i="15"/>
  <c r="R408" i="15"/>
  <c r="P408" i="15"/>
  <c r="N408" i="15"/>
  <c r="L408" i="15"/>
  <c r="J408" i="15"/>
  <c r="H408" i="15"/>
  <c r="F408" i="15"/>
  <c r="AR407" i="15"/>
  <c r="AP407" i="15"/>
  <c r="AN407" i="15"/>
  <c r="AL407" i="15"/>
  <c r="AJ407" i="15"/>
  <c r="AB407" i="15"/>
  <c r="Z407" i="15"/>
  <c r="X407" i="15"/>
  <c r="V407" i="15"/>
  <c r="T407" i="15"/>
  <c r="R407" i="15"/>
  <c r="P407" i="15"/>
  <c r="N407" i="15"/>
  <c r="L407" i="15"/>
  <c r="J407" i="15"/>
  <c r="H407" i="15"/>
  <c r="F407" i="15"/>
  <c r="AR406" i="15"/>
  <c r="AP406" i="15"/>
  <c r="AN406" i="15"/>
  <c r="AL406" i="15"/>
  <c r="AJ406" i="15"/>
  <c r="AB406" i="15"/>
  <c r="Z406" i="15"/>
  <c r="X406" i="15"/>
  <c r="V406" i="15"/>
  <c r="T406" i="15"/>
  <c r="R406" i="15"/>
  <c r="P406" i="15"/>
  <c r="N406" i="15"/>
  <c r="L406" i="15"/>
  <c r="J406" i="15"/>
  <c r="H406" i="15"/>
  <c r="F406" i="15"/>
  <c r="AR405" i="15"/>
  <c r="AP405" i="15"/>
  <c r="AN405" i="15"/>
  <c r="AL405" i="15"/>
  <c r="AJ405" i="15"/>
  <c r="AB405" i="15"/>
  <c r="Z405" i="15"/>
  <c r="X405" i="15"/>
  <c r="V405" i="15"/>
  <c r="T405" i="15"/>
  <c r="R405" i="15"/>
  <c r="P405" i="15"/>
  <c r="N405" i="15"/>
  <c r="L405" i="15"/>
  <c r="J405" i="15"/>
  <c r="H405" i="15"/>
  <c r="F405" i="15"/>
  <c r="AR404" i="15"/>
  <c r="AP404" i="15"/>
  <c r="AN404" i="15"/>
  <c r="AL404" i="15"/>
  <c r="AJ404" i="15"/>
  <c r="AB404" i="15"/>
  <c r="Z404" i="15"/>
  <c r="X404" i="15"/>
  <c r="V404" i="15"/>
  <c r="T404" i="15"/>
  <c r="R404" i="15"/>
  <c r="P404" i="15"/>
  <c r="N404" i="15"/>
  <c r="L404" i="15"/>
  <c r="J404" i="15"/>
  <c r="H404" i="15"/>
  <c r="F404" i="15"/>
  <c r="AR403" i="15"/>
  <c r="AP403" i="15"/>
  <c r="AN403" i="15"/>
  <c r="AL403" i="15"/>
  <c r="AJ403" i="15"/>
  <c r="AB403" i="15"/>
  <c r="Z403" i="15"/>
  <c r="X403" i="15"/>
  <c r="V403" i="15"/>
  <c r="T403" i="15"/>
  <c r="R403" i="15"/>
  <c r="P403" i="15"/>
  <c r="N403" i="15"/>
  <c r="L403" i="15"/>
  <c r="J403" i="15"/>
  <c r="H403" i="15"/>
  <c r="F403" i="15"/>
  <c r="AR402" i="15"/>
  <c r="AP402" i="15"/>
  <c r="AN402" i="15"/>
  <c r="AL402" i="15"/>
  <c r="AJ402" i="15"/>
  <c r="AB402" i="15"/>
  <c r="Z402" i="15"/>
  <c r="X402" i="15"/>
  <c r="V402" i="15"/>
  <c r="T402" i="15"/>
  <c r="R402" i="15"/>
  <c r="P402" i="15"/>
  <c r="N402" i="15"/>
  <c r="L402" i="15"/>
  <c r="J402" i="15"/>
  <c r="H402" i="15"/>
  <c r="F402" i="15"/>
  <c r="AR401" i="15"/>
  <c r="AP401" i="15"/>
  <c r="AN401" i="15"/>
  <c r="AL401" i="15"/>
  <c r="AJ401" i="15"/>
  <c r="AB401" i="15"/>
  <c r="Z401" i="15"/>
  <c r="X401" i="15"/>
  <c r="V401" i="15"/>
  <c r="T401" i="15"/>
  <c r="R401" i="15"/>
  <c r="P401" i="15"/>
  <c r="N401" i="15"/>
  <c r="L401" i="15"/>
  <c r="J401" i="15"/>
  <c r="H401" i="15"/>
  <c r="F401" i="15"/>
  <c r="AR400" i="15"/>
  <c r="AP400" i="15"/>
  <c r="AN400" i="15"/>
  <c r="AL400" i="15"/>
  <c r="AJ400" i="15"/>
  <c r="AB400" i="15"/>
  <c r="Z400" i="15"/>
  <c r="X400" i="15"/>
  <c r="V400" i="15"/>
  <c r="T400" i="15"/>
  <c r="R400" i="15"/>
  <c r="P400" i="15"/>
  <c r="N400" i="15"/>
  <c r="L400" i="15"/>
  <c r="J400" i="15"/>
  <c r="H400" i="15"/>
  <c r="F400" i="15"/>
  <c r="AR399" i="15"/>
  <c r="AP399" i="15"/>
  <c r="AN399" i="15"/>
  <c r="AL399" i="15"/>
  <c r="AJ399" i="15"/>
  <c r="AB399" i="15"/>
  <c r="Z399" i="15"/>
  <c r="X399" i="15"/>
  <c r="V399" i="15"/>
  <c r="T399" i="15"/>
  <c r="R399" i="15"/>
  <c r="P399" i="15"/>
  <c r="N399" i="15"/>
  <c r="L399" i="15"/>
  <c r="J399" i="15"/>
  <c r="H399" i="15"/>
  <c r="F399" i="15"/>
  <c r="AR398" i="15"/>
  <c r="AP398" i="15"/>
  <c r="AN398" i="15"/>
  <c r="AL398" i="15"/>
  <c r="AJ398" i="15"/>
  <c r="AB398" i="15"/>
  <c r="Z398" i="15"/>
  <c r="X398" i="15"/>
  <c r="V398" i="15"/>
  <c r="T398" i="15"/>
  <c r="R398" i="15"/>
  <c r="P398" i="15"/>
  <c r="N398" i="15"/>
  <c r="L398" i="15"/>
  <c r="J398" i="15"/>
  <c r="H398" i="15"/>
  <c r="F398" i="15"/>
  <c r="AR397" i="15"/>
  <c r="AP397" i="15"/>
  <c r="AN397" i="15"/>
  <c r="AL397" i="15"/>
  <c r="AJ397" i="15"/>
  <c r="AB397" i="15"/>
  <c r="Z397" i="15"/>
  <c r="X397" i="15"/>
  <c r="V397" i="15"/>
  <c r="T397" i="15"/>
  <c r="R397" i="15"/>
  <c r="P397" i="15"/>
  <c r="N397" i="15"/>
  <c r="L397" i="15"/>
  <c r="J397" i="15"/>
  <c r="H397" i="15"/>
  <c r="F397" i="15"/>
  <c r="AR396" i="15"/>
  <c r="AP396" i="15"/>
  <c r="AN396" i="15"/>
  <c r="AL396" i="15"/>
  <c r="AJ396" i="15"/>
  <c r="AB396" i="15"/>
  <c r="Z396" i="15"/>
  <c r="X396" i="15"/>
  <c r="V396" i="15"/>
  <c r="T396" i="15"/>
  <c r="R396" i="15"/>
  <c r="P396" i="15"/>
  <c r="N396" i="15"/>
  <c r="L396" i="15"/>
  <c r="J396" i="15"/>
  <c r="H396" i="15"/>
  <c r="F396" i="15"/>
  <c r="AR395" i="15"/>
  <c r="AP395" i="15"/>
  <c r="AN395" i="15"/>
  <c r="AL395" i="15"/>
  <c r="AJ395" i="15"/>
  <c r="AB395" i="15"/>
  <c r="Z395" i="15"/>
  <c r="X395" i="15"/>
  <c r="V395" i="15"/>
  <c r="T395" i="15"/>
  <c r="R395" i="15"/>
  <c r="P395" i="15"/>
  <c r="N395" i="15"/>
  <c r="L395" i="15"/>
  <c r="J395" i="15"/>
  <c r="H395" i="15"/>
  <c r="F395" i="15"/>
  <c r="AR394" i="15"/>
  <c r="AP394" i="15"/>
  <c r="AN394" i="15"/>
  <c r="AL394" i="15"/>
  <c r="AJ394" i="15"/>
  <c r="AB394" i="15"/>
  <c r="Z394" i="15"/>
  <c r="X394" i="15"/>
  <c r="V394" i="15"/>
  <c r="T394" i="15"/>
  <c r="R394" i="15"/>
  <c r="P394" i="15"/>
  <c r="N394" i="15"/>
  <c r="L394" i="15"/>
  <c r="J394" i="15"/>
  <c r="H394" i="15"/>
  <c r="F394" i="15"/>
  <c r="AR393" i="15"/>
  <c r="AP393" i="15"/>
  <c r="AN393" i="15"/>
  <c r="AL393" i="15"/>
  <c r="AJ393" i="15"/>
  <c r="AB393" i="15"/>
  <c r="Z393" i="15"/>
  <c r="X393" i="15"/>
  <c r="V393" i="15"/>
  <c r="T393" i="15"/>
  <c r="R393" i="15"/>
  <c r="P393" i="15"/>
  <c r="N393" i="15"/>
  <c r="L393" i="15"/>
  <c r="J393" i="15"/>
  <c r="H393" i="15"/>
  <c r="F393" i="15"/>
  <c r="AR392" i="15"/>
  <c r="AP392" i="15"/>
  <c r="AN392" i="15"/>
  <c r="AL392" i="15"/>
  <c r="AJ392" i="15"/>
  <c r="AB392" i="15"/>
  <c r="Z392" i="15"/>
  <c r="X392" i="15"/>
  <c r="V392" i="15"/>
  <c r="T392" i="15"/>
  <c r="R392" i="15"/>
  <c r="P392" i="15"/>
  <c r="N392" i="15"/>
  <c r="L392" i="15"/>
  <c r="J392" i="15"/>
  <c r="H392" i="15"/>
  <c r="F392" i="15"/>
  <c r="AR391" i="15"/>
  <c r="AP391" i="15"/>
  <c r="AN391" i="15"/>
  <c r="AL391" i="15"/>
  <c r="AJ391" i="15"/>
  <c r="AB391" i="15"/>
  <c r="Z391" i="15"/>
  <c r="X391" i="15"/>
  <c r="V391" i="15"/>
  <c r="T391" i="15"/>
  <c r="R391" i="15"/>
  <c r="P391" i="15"/>
  <c r="N391" i="15"/>
  <c r="L391" i="15"/>
  <c r="J391" i="15"/>
  <c r="H391" i="15"/>
  <c r="F391" i="15"/>
  <c r="AR390" i="15"/>
  <c r="AP390" i="15"/>
  <c r="AN390" i="15"/>
  <c r="AL390" i="15"/>
  <c r="AJ390" i="15"/>
  <c r="AB390" i="15"/>
  <c r="Z390" i="15"/>
  <c r="X390" i="15"/>
  <c r="V390" i="15"/>
  <c r="T390" i="15"/>
  <c r="R390" i="15"/>
  <c r="P390" i="15"/>
  <c r="N390" i="15"/>
  <c r="L390" i="15"/>
  <c r="J390" i="15"/>
  <c r="H390" i="15"/>
  <c r="F390" i="15"/>
  <c r="AR389" i="15"/>
  <c r="AP389" i="15"/>
  <c r="AN389" i="15"/>
  <c r="AL389" i="15"/>
  <c r="AJ389" i="15"/>
  <c r="AB389" i="15"/>
  <c r="Z389" i="15"/>
  <c r="X389" i="15"/>
  <c r="V389" i="15"/>
  <c r="T389" i="15"/>
  <c r="R389" i="15"/>
  <c r="P389" i="15"/>
  <c r="N389" i="15"/>
  <c r="L389" i="15"/>
  <c r="J389" i="15"/>
  <c r="H389" i="15"/>
  <c r="F389" i="15"/>
  <c r="AR388" i="15"/>
  <c r="AP388" i="15"/>
  <c r="AN388" i="15"/>
  <c r="AL388" i="15"/>
  <c r="AJ388" i="15"/>
  <c r="AB388" i="15"/>
  <c r="Z388" i="15"/>
  <c r="X388" i="15"/>
  <c r="V388" i="15"/>
  <c r="T388" i="15"/>
  <c r="R388" i="15"/>
  <c r="P388" i="15"/>
  <c r="N388" i="15"/>
  <c r="L388" i="15"/>
  <c r="J388" i="15"/>
  <c r="H388" i="15"/>
  <c r="F388" i="15"/>
  <c r="AR387" i="15"/>
  <c r="AP387" i="15"/>
  <c r="AN387" i="15"/>
  <c r="AL387" i="15"/>
  <c r="AJ387" i="15"/>
  <c r="AB387" i="15"/>
  <c r="Z387" i="15"/>
  <c r="X387" i="15"/>
  <c r="V387" i="15"/>
  <c r="T387" i="15"/>
  <c r="R387" i="15"/>
  <c r="P387" i="15"/>
  <c r="N387" i="15"/>
  <c r="L387" i="15"/>
  <c r="J387" i="15"/>
  <c r="H387" i="15"/>
  <c r="F387" i="15"/>
  <c r="AR386" i="15"/>
  <c r="AP386" i="15"/>
  <c r="AN386" i="15"/>
  <c r="AL386" i="15"/>
  <c r="AJ386" i="15"/>
  <c r="AB386" i="15"/>
  <c r="Z386" i="15"/>
  <c r="X386" i="15"/>
  <c r="V386" i="15"/>
  <c r="T386" i="15"/>
  <c r="R386" i="15"/>
  <c r="P386" i="15"/>
  <c r="N386" i="15"/>
  <c r="L386" i="15"/>
  <c r="J386" i="15"/>
  <c r="H386" i="15"/>
  <c r="F386" i="15"/>
  <c r="AR385" i="15"/>
  <c r="AP385" i="15"/>
  <c r="AN385" i="15"/>
  <c r="AL385" i="15"/>
  <c r="AJ385" i="15"/>
  <c r="AB385" i="15"/>
  <c r="Z385" i="15"/>
  <c r="X385" i="15"/>
  <c r="V385" i="15"/>
  <c r="T385" i="15"/>
  <c r="R385" i="15"/>
  <c r="P385" i="15"/>
  <c r="N385" i="15"/>
  <c r="L385" i="15"/>
  <c r="J385" i="15"/>
  <c r="H385" i="15"/>
  <c r="F385" i="15"/>
  <c r="AR384" i="15"/>
  <c r="AP384" i="15"/>
  <c r="AN384" i="15"/>
  <c r="AL384" i="15"/>
  <c r="AJ384" i="15"/>
  <c r="AB384" i="15"/>
  <c r="Z384" i="15"/>
  <c r="X384" i="15"/>
  <c r="V384" i="15"/>
  <c r="T384" i="15"/>
  <c r="R384" i="15"/>
  <c r="P384" i="15"/>
  <c r="N384" i="15"/>
  <c r="L384" i="15"/>
  <c r="J384" i="15"/>
  <c r="H384" i="15"/>
  <c r="F384" i="15"/>
  <c r="AR383" i="15"/>
  <c r="AP383" i="15"/>
  <c r="AN383" i="15"/>
  <c r="AL383" i="15"/>
  <c r="AJ383" i="15"/>
  <c r="AB383" i="15"/>
  <c r="Z383" i="15"/>
  <c r="X383" i="15"/>
  <c r="V383" i="15"/>
  <c r="T383" i="15"/>
  <c r="R383" i="15"/>
  <c r="P383" i="15"/>
  <c r="N383" i="15"/>
  <c r="L383" i="15"/>
  <c r="J383" i="15"/>
  <c r="H383" i="15"/>
  <c r="F383" i="15"/>
  <c r="AR382" i="15"/>
  <c r="AP382" i="15"/>
  <c r="AN382" i="15"/>
  <c r="AL382" i="15"/>
  <c r="AJ382" i="15"/>
  <c r="AB382" i="15"/>
  <c r="Z382" i="15"/>
  <c r="X382" i="15"/>
  <c r="V382" i="15"/>
  <c r="T382" i="15"/>
  <c r="R382" i="15"/>
  <c r="P382" i="15"/>
  <c r="N382" i="15"/>
  <c r="L382" i="15"/>
  <c r="J382" i="15"/>
  <c r="H382" i="15"/>
  <c r="F382" i="15"/>
  <c r="AR381" i="15"/>
  <c r="AP381" i="15"/>
  <c r="AN381" i="15"/>
  <c r="AL381" i="15"/>
  <c r="AJ381" i="15"/>
  <c r="AB381" i="15"/>
  <c r="Z381" i="15"/>
  <c r="X381" i="15"/>
  <c r="V381" i="15"/>
  <c r="T381" i="15"/>
  <c r="R381" i="15"/>
  <c r="P381" i="15"/>
  <c r="N381" i="15"/>
  <c r="L381" i="15"/>
  <c r="J381" i="15"/>
  <c r="H381" i="15"/>
  <c r="F381" i="15"/>
  <c r="AR380" i="15"/>
  <c r="AP380" i="15"/>
  <c r="AN380" i="15"/>
  <c r="AL380" i="15"/>
  <c r="AJ380" i="15"/>
  <c r="AB380" i="15"/>
  <c r="Z380" i="15"/>
  <c r="X380" i="15"/>
  <c r="V380" i="15"/>
  <c r="T380" i="15"/>
  <c r="R380" i="15"/>
  <c r="P380" i="15"/>
  <c r="N380" i="15"/>
  <c r="L380" i="15"/>
  <c r="J380" i="15"/>
  <c r="H380" i="15"/>
  <c r="F380" i="15"/>
  <c r="AR379" i="15"/>
  <c r="AP379" i="15"/>
  <c r="AN379" i="15"/>
  <c r="AL379" i="15"/>
  <c r="AJ379" i="15"/>
  <c r="AB379" i="15"/>
  <c r="Z379" i="15"/>
  <c r="X379" i="15"/>
  <c r="V379" i="15"/>
  <c r="T379" i="15"/>
  <c r="R379" i="15"/>
  <c r="P379" i="15"/>
  <c r="N379" i="15"/>
  <c r="L379" i="15"/>
  <c r="J379" i="15"/>
  <c r="H379" i="15"/>
  <c r="F379" i="15"/>
  <c r="AR378" i="15"/>
  <c r="AP378" i="15"/>
  <c r="AN378" i="15"/>
  <c r="AL378" i="15"/>
  <c r="AJ378" i="15"/>
  <c r="AB378" i="15"/>
  <c r="Z378" i="15"/>
  <c r="X378" i="15"/>
  <c r="V378" i="15"/>
  <c r="T378" i="15"/>
  <c r="R378" i="15"/>
  <c r="P378" i="15"/>
  <c r="N378" i="15"/>
  <c r="L378" i="15"/>
  <c r="J378" i="15"/>
  <c r="H378" i="15"/>
  <c r="F378" i="15"/>
  <c r="AR377" i="15"/>
  <c r="AP377" i="15"/>
  <c r="AN377" i="15"/>
  <c r="AL377" i="15"/>
  <c r="AJ377" i="15"/>
  <c r="AB377" i="15"/>
  <c r="Z377" i="15"/>
  <c r="X377" i="15"/>
  <c r="V377" i="15"/>
  <c r="T377" i="15"/>
  <c r="R377" i="15"/>
  <c r="P377" i="15"/>
  <c r="N377" i="15"/>
  <c r="L377" i="15"/>
  <c r="J377" i="15"/>
  <c r="H377" i="15"/>
  <c r="F377" i="15"/>
  <c r="AR376" i="15"/>
  <c r="AP376" i="15"/>
  <c r="AN376" i="15"/>
  <c r="AL376" i="15"/>
  <c r="AJ376" i="15"/>
  <c r="AB376" i="15"/>
  <c r="Z376" i="15"/>
  <c r="X376" i="15"/>
  <c r="V376" i="15"/>
  <c r="T376" i="15"/>
  <c r="R376" i="15"/>
  <c r="P376" i="15"/>
  <c r="N376" i="15"/>
  <c r="L376" i="15"/>
  <c r="J376" i="15"/>
  <c r="H376" i="15"/>
  <c r="F376" i="15"/>
  <c r="AR375" i="15"/>
  <c r="AP375" i="15"/>
  <c r="AN375" i="15"/>
  <c r="AL375" i="15"/>
  <c r="AJ375" i="15"/>
  <c r="AB375" i="15"/>
  <c r="Z375" i="15"/>
  <c r="X375" i="15"/>
  <c r="V375" i="15"/>
  <c r="T375" i="15"/>
  <c r="R375" i="15"/>
  <c r="P375" i="15"/>
  <c r="N375" i="15"/>
  <c r="L375" i="15"/>
  <c r="J375" i="15"/>
  <c r="H375" i="15"/>
  <c r="F375" i="15"/>
  <c r="AR374" i="15"/>
  <c r="AP374" i="15"/>
  <c r="AN374" i="15"/>
  <c r="AL374" i="15"/>
  <c r="AJ374" i="15"/>
  <c r="AB374" i="15"/>
  <c r="Z374" i="15"/>
  <c r="X374" i="15"/>
  <c r="V374" i="15"/>
  <c r="T374" i="15"/>
  <c r="R374" i="15"/>
  <c r="P374" i="15"/>
  <c r="N374" i="15"/>
  <c r="L374" i="15"/>
  <c r="J374" i="15"/>
  <c r="H374" i="15"/>
  <c r="F374" i="15"/>
  <c r="AR373" i="15"/>
  <c r="AP373" i="15"/>
  <c r="AN373" i="15"/>
  <c r="AL373" i="15"/>
  <c r="AJ373" i="15"/>
  <c r="AB373" i="15"/>
  <c r="Z373" i="15"/>
  <c r="X373" i="15"/>
  <c r="V373" i="15"/>
  <c r="T373" i="15"/>
  <c r="R373" i="15"/>
  <c r="P373" i="15"/>
  <c r="N373" i="15"/>
  <c r="L373" i="15"/>
  <c r="J373" i="15"/>
  <c r="H373" i="15"/>
  <c r="F373" i="15"/>
  <c r="AR372" i="15"/>
  <c r="AP372" i="15"/>
  <c r="AN372" i="15"/>
  <c r="AL372" i="15"/>
  <c r="AJ372" i="15"/>
  <c r="AB372" i="15"/>
  <c r="Z372" i="15"/>
  <c r="X372" i="15"/>
  <c r="V372" i="15"/>
  <c r="T372" i="15"/>
  <c r="R372" i="15"/>
  <c r="P372" i="15"/>
  <c r="N372" i="15"/>
  <c r="L372" i="15"/>
  <c r="J372" i="15"/>
  <c r="H372" i="15"/>
  <c r="F372" i="15"/>
  <c r="AR371" i="15"/>
  <c r="AP371" i="15"/>
  <c r="AN371" i="15"/>
  <c r="AL371" i="15"/>
  <c r="AJ371" i="15"/>
  <c r="AB371" i="15"/>
  <c r="Z371" i="15"/>
  <c r="X371" i="15"/>
  <c r="V371" i="15"/>
  <c r="T371" i="15"/>
  <c r="R371" i="15"/>
  <c r="P371" i="15"/>
  <c r="N371" i="15"/>
  <c r="L371" i="15"/>
  <c r="J371" i="15"/>
  <c r="H371" i="15"/>
  <c r="F371" i="15"/>
  <c r="AR370" i="15"/>
  <c r="AP370" i="15"/>
  <c r="AN370" i="15"/>
  <c r="AL370" i="15"/>
  <c r="AJ370" i="15"/>
  <c r="AB370" i="15"/>
  <c r="Z370" i="15"/>
  <c r="X370" i="15"/>
  <c r="V370" i="15"/>
  <c r="T370" i="15"/>
  <c r="R370" i="15"/>
  <c r="P370" i="15"/>
  <c r="N370" i="15"/>
  <c r="L370" i="15"/>
  <c r="J370" i="15"/>
  <c r="H370" i="15"/>
  <c r="F370" i="15"/>
  <c r="AR369" i="15"/>
  <c r="AP369" i="15"/>
  <c r="AN369" i="15"/>
  <c r="AL369" i="15"/>
  <c r="AJ369" i="15"/>
  <c r="AB369" i="15"/>
  <c r="Z369" i="15"/>
  <c r="X369" i="15"/>
  <c r="V369" i="15"/>
  <c r="T369" i="15"/>
  <c r="R369" i="15"/>
  <c r="P369" i="15"/>
  <c r="N369" i="15"/>
  <c r="L369" i="15"/>
  <c r="J369" i="15"/>
  <c r="H369" i="15"/>
  <c r="F369" i="15"/>
  <c r="AR368" i="15"/>
  <c r="AP368" i="15"/>
  <c r="AN368" i="15"/>
  <c r="AL368" i="15"/>
  <c r="AJ368" i="15"/>
  <c r="AB368" i="15"/>
  <c r="Z368" i="15"/>
  <c r="X368" i="15"/>
  <c r="V368" i="15"/>
  <c r="T368" i="15"/>
  <c r="R368" i="15"/>
  <c r="P368" i="15"/>
  <c r="N368" i="15"/>
  <c r="L368" i="15"/>
  <c r="J368" i="15"/>
  <c r="H368" i="15"/>
  <c r="F368" i="15"/>
  <c r="AR367" i="15"/>
  <c r="AP367" i="15"/>
  <c r="AN367" i="15"/>
  <c r="AL367" i="15"/>
  <c r="AJ367" i="15"/>
  <c r="AB367" i="15"/>
  <c r="Z367" i="15"/>
  <c r="X367" i="15"/>
  <c r="V367" i="15"/>
  <c r="T367" i="15"/>
  <c r="R367" i="15"/>
  <c r="P367" i="15"/>
  <c r="N367" i="15"/>
  <c r="L367" i="15"/>
  <c r="J367" i="15"/>
  <c r="H367" i="15"/>
  <c r="F367" i="15"/>
  <c r="AR366" i="15"/>
  <c r="AP366" i="15"/>
  <c r="AN366" i="15"/>
  <c r="AL366" i="15"/>
  <c r="AJ366" i="15"/>
  <c r="AB366" i="15"/>
  <c r="Z366" i="15"/>
  <c r="X366" i="15"/>
  <c r="V366" i="15"/>
  <c r="T366" i="15"/>
  <c r="R366" i="15"/>
  <c r="P366" i="15"/>
  <c r="N366" i="15"/>
  <c r="L366" i="15"/>
  <c r="J366" i="15"/>
  <c r="H366" i="15"/>
  <c r="F366" i="15"/>
  <c r="AR365" i="15"/>
  <c r="AP365" i="15"/>
  <c r="AN365" i="15"/>
  <c r="AL365" i="15"/>
  <c r="AJ365" i="15"/>
  <c r="AB365" i="15"/>
  <c r="Z365" i="15"/>
  <c r="X365" i="15"/>
  <c r="V365" i="15"/>
  <c r="T365" i="15"/>
  <c r="R365" i="15"/>
  <c r="P365" i="15"/>
  <c r="N365" i="15"/>
  <c r="L365" i="15"/>
  <c r="J365" i="15"/>
  <c r="H365" i="15"/>
  <c r="F365" i="15"/>
  <c r="AR364" i="15"/>
  <c r="AP364" i="15"/>
  <c r="AN364" i="15"/>
  <c r="AL364" i="15"/>
  <c r="AJ364" i="15"/>
  <c r="AB364" i="15"/>
  <c r="Z364" i="15"/>
  <c r="X364" i="15"/>
  <c r="V364" i="15"/>
  <c r="T364" i="15"/>
  <c r="R364" i="15"/>
  <c r="P364" i="15"/>
  <c r="N364" i="15"/>
  <c r="L364" i="15"/>
  <c r="J364" i="15"/>
  <c r="H364" i="15"/>
  <c r="F364" i="15"/>
  <c r="AR363" i="15"/>
  <c r="AP363" i="15"/>
  <c r="AN363" i="15"/>
  <c r="AL363" i="15"/>
  <c r="AJ363" i="15"/>
  <c r="AB363" i="15"/>
  <c r="Z363" i="15"/>
  <c r="X363" i="15"/>
  <c r="V363" i="15"/>
  <c r="T363" i="15"/>
  <c r="R363" i="15"/>
  <c r="P363" i="15"/>
  <c r="N363" i="15"/>
  <c r="L363" i="15"/>
  <c r="J363" i="15"/>
  <c r="H363" i="15"/>
  <c r="F363" i="15"/>
  <c r="AR362" i="15"/>
  <c r="AP362" i="15"/>
  <c r="AN362" i="15"/>
  <c r="AL362" i="15"/>
  <c r="AJ362" i="15"/>
  <c r="AB362" i="15"/>
  <c r="Z362" i="15"/>
  <c r="X362" i="15"/>
  <c r="V362" i="15"/>
  <c r="T362" i="15"/>
  <c r="R362" i="15"/>
  <c r="P362" i="15"/>
  <c r="N362" i="15"/>
  <c r="L362" i="15"/>
  <c r="J362" i="15"/>
  <c r="H362" i="15"/>
  <c r="F362" i="15"/>
  <c r="AR361" i="15"/>
  <c r="AP361" i="15"/>
  <c r="AN361" i="15"/>
  <c r="AL361" i="15"/>
  <c r="AJ361" i="15"/>
  <c r="AB361" i="15"/>
  <c r="Z361" i="15"/>
  <c r="X361" i="15"/>
  <c r="V361" i="15"/>
  <c r="T361" i="15"/>
  <c r="R361" i="15"/>
  <c r="P361" i="15"/>
  <c r="N361" i="15"/>
  <c r="L361" i="15"/>
  <c r="J361" i="15"/>
  <c r="H361" i="15"/>
  <c r="F361" i="15"/>
  <c r="AR360" i="15"/>
  <c r="AP360" i="15"/>
  <c r="AN360" i="15"/>
  <c r="AL360" i="15"/>
  <c r="AJ360" i="15"/>
  <c r="AB360" i="15"/>
  <c r="Z360" i="15"/>
  <c r="X360" i="15"/>
  <c r="V360" i="15"/>
  <c r="T360" i="15"/>
  <c r="R360" i="15"/>
  <c r="P360" i="15"/>
  <c r="N360" i="15"/>
  <c r="L360" i="15"/>
  <c r="J360" i="15"/>
  <c r="H360" i="15"/>
  <c r="F360" i="15"/>
  <c r="AR359" i="15"/>
  <c r="AP359" i="15"/>
  <c r="AN359" i="15"/>
  <c r="AL359" i="15"/>
  <c r="AJ359" i="15"/>
  <c r="AB359" i="15"/>
  <c r="Z359" i="15"/>
  <c r="X359" i="15"/>
  <c r="V359" i="15"/>
  <c r="T359" i="15"/>
  <c r="R359" i="15"/>
  <c r="P359" i="15"/>
  <c r="N359" i="15"/>
  <c r="L359" i="15"/>
  <c r="J359" i="15"/>
  <c r="H359" i="15"/>
  <c r="F359" i="15"/>
  <c r="AR358" i="15"/>
  <c r="AP358" i="15"/>
  <c r="AN358" i="15"/>
  <c r="AL358" i="15"/>
  <c r="AJ358" i="15"/>
  <c r="AB358" i="15"/>
  <c r="Z358" i="15"/>
  <c r="X358" i="15"/>
  <c r="V358" i="15"/>
  <c r="T358" i="15"/>
  <c r="R358" i="15"/>
  <c r="P358" i="15"/>
  <c r="N358" i="15"/>
  <c r="L358" i="15"/>
  <c r="J358" i="15"/>
  <c r="H358" i="15"/>
  <c r="F358" i="15"/>
  <c r="AR357" i="15"/>
  <c r="AP357" i="15"/>
  <c r="AN357" i="15"/>
  <c r="AL357" i="15"/>
  <c r="AJ357" i="15"/>
  <c r="AB357" i="15"/>
  <c r="Z357" i="15"/>
  <c r="X357" i="15"/>
  <c r="V357" i="15"/>
  <c r="T357" i="15"/>
  <c r="R357" i="15"/>
  <c r="P357" i="15"/>
  <c r="N357" i="15"/>
  <c r="L357" i="15"/>
  <c r="J357" i="15"/>
  <c r="H357" i="15"/>
  <c r="F357" i="15"/>
  <c r="AR356" i="15"/>
  <c r="AP356" i="15"/>
  <c r="AN356" i="15"/>
  <c r="AL356" i="15"/>
  <c r="AJ356" i="15"/>
  <c r="AB356" i="15"/>
  <c r="Z356" i="15"/>
  <c r="X356" i="15"/>
  <c r="V356" i="15"/>
  <c r="T356" i="15"/>
  <c r="R356" i="15"/>
  <c r="P356" i="15"/>
  <c r="N356" i="15"/>
  <c r="L356" i="15"/>
  <c r="J356" i="15"/>
  <c r="H356" i="15"/>
  <c r="F356" i="15"/>
  <c r="AR355" i="15"/>
  <c r="AP355" i="15"/>
  <c r="AN355" i="15"/>
  <c r="AL355" i="15"/>
  <c r="AJ355" i="15"/>
  <c r="AB355" i="15"/>
  <c r="Z355" i="15"/>
  <c r="X355" i="15"/>
  <c r="V355" i="15"/>
  <c r="T355" i="15"/>
  <c r="R355" i="15"/>
  <c r="P355" i="15"/>
  <c r="N355" i="15"/>
  <c r="L355" i="15"/>
  <c r="J355" i="15"/>
  <c r="H355" i="15"/>
  <c r="F355" i="15"/>
  <c r="AR354" i="15"/>
  <c r="AP354" i="15"/>
  <c r="AN354" i="15"/>
  <c r="AL354" i="15"/>
  <c r="AJ354" i="15"/>
  <c r="AB354" i="15"/>
  <c r="Z354" i="15"/>
  <c r="X354" i="15"/>
  <c r="V354" i="15"/>
  <c r="T354" i="15"/>
  <c r="R354" i="15"/>
  <c r="P354" i="15"/>
  <c r="N354" i="15"/>
  <c r="L354" i="15"/>
  <c r="J354" i="15"/>
  <c r="H354" i="15"/>
  <c r="F354" i="15"/>
  <c r="AR353" i="15"/>
  <c r="AP353" i="15"/>
  <c r="AN353" i="15"/>
  <c r="AL353" i="15"/>
  <c r="AJ353" i="15"/>
  <c r="AB353" i="15"/>
  <c r="Z353" i="15"/>
  <c r="X353" i="15"/>
  <c r="V353" i="15"/>
  <c r="T353" i="15"/>
  <c r="R353" i="15"/>
  <c r="P353" i="15"/>
  <c r="N353" i="15"/>
  <c r="L353" i="15"/>
  <c r="J353" i="15"/>
  <c r="H353" i="15"/>
  <c r="F353" i="15"/>
  <c r="AR352" i="15"/>
  <c r="AP352" i="15"/>
  <c r="AN352" i="15"/>
  <c r="AL352" i="15"/>
  <c r="AJ352" i="15"/>
  <c r="AB352" i="15"/>
  <c r="Z352" i="15"/>
  <c r="X352" i="15"/>
  <c r="V352" i="15"/>
  <c r="T352" i="15"/>
  <c r="R352" i="15"/>
  <c r="P352" i="15"/>
  <c r="N352" i="15"/>
  <c r="L352" i="15"/>
  <c r="J352" i="15"/>
  <c r="H352" i="15"/>
  <c r="F352" i="15"/>
  <c r="AR351" i="15"/>
  <c r="AP351" i="15"/>
  <c r="AN351" i="15"/>
  <c r="AL351" i="15"/>
  <c r="AJ351" i="15"/>
  <c r="AB351" i="15"/>
  <c r="Z351" i="15"/>
  <c r="X351" i="15"/>
  <c r="V351" i="15"/>
  <c r="T351" i="15"/>
  <c r="R351" i="15"/>
  <c r="P351" i="15"/>
  <c r="N351" i="15"/>
  <c r="L351" i="15"/>
  <c r="J351" i="15"/>
  <c r="H351" i="15"/>
  <c r="F351" i="15"/>
  <c r="AR350" i="15"/>
  <c r="AP350" i="15"/>
  <c r="AN350" i="15"/>
  <c r="AL350" i="15"/>
  <c r="AJ350" i="15"/>
  <c r="AB350" i="15"/>
  <c r="Z350" i="15"/>
  <c r="X350" i="15"/>
  <c r="V350" i="15"/>
  <c r="T350" i="15"/>
  <c r="R350" i="15"/>
  <c r="P350" i="15"/>
  <c r="N350" i="15"/>
  <c r="L350" i="15"/>
  <c r="J350" i="15"/>
  <c r="H350" i="15"/>
  <c r="F350" i="15"/>
  <c r="AR349" i="15"/>
  <c r="AP349" i="15"/>
  <c r="AN349" i="15"/>
  <c r="AL349" i="15"/>
  <c r="AJ349" i="15"/>
  <c r="AB349" i="15"/>
  <c r="Z349" i="15"/>
  <c r="X349" i="15"/>
  <c r="V349" i="15"/>
  <c r="T349" i="15"/>
  <c r="R349" i="15"/>
  <c r="P349" i="15"/>
  <c r="N349" i="15"/>
  <c r="L349" i="15"/>
  <c r="J349" i="15"/>
  <c r="H349" i="15"/>
  <c r="F349" i="15"/>
  <c r="AR348" i="15"/>
  <c r="AP348" i="15"/>
  <c r="AN348" i="15"/>
  <c r="AL348" i="15"/>
  <c r="AJ348" i="15"/>
  <c r="AB348" i="15"/>
  <c r="Z348" i="15"/>
  <c r="X348" i="15"/>
  <c r="V348" i="15"/>
  <c r="T348" i="15"/>
  <c r="R348" i="15"/>
  <c r="P348" i="15"/>
  <c r="N348" i="15"/>
  <c r="L348" i="15"/>
  <c r="J348" i="15"/>
  <c r="H348" i="15"/>
  <c r="F348" i="15"/>
  <c r="AR347" i="15"/>
  <c r="AP347" i="15"/>
  <c r="AN347" i="15"/>
  <c r="AL347" i="15"/>
  <c r="AJ347" i="15"/>
  <c r="AB347" i="15"/>
  <c r="Z347" i="15"/>
  <c r="X347" i="15"/>
  <c r="V347" i="15"/>
  <c r="T347" i="15"/>
  <c r="R347" i="15"/>
  <c r="P347" i="15"/>
  <c r="N347" i="15"/>
  <c r="L347" i="15"/>
  <c r="J347" i="15"/>
  <c r="H347" i="15"/>
  <c r="F347" i="15"/>
  <c r="AR346" i="15"/>
  <c r="AP346" i="15"/>
  <c r="AN346" i="15"/>
  <c r="AL346" i="15"/>
  <c r="AJ346" i="15"/>
  <c r="AB346" i="15"/>
  <c r="Z346" i="15"/>
  <c r="X346" i="15"/>
  <c r="V346" i="15"/>
  <c r="T346" i="15"/>
  <c r="R346" i="15"/>
  <c r="P346" i="15"/>
  <c r="N346" i="15"/>
  <c r="L346" i="15"/>
  <c r="J346" i="15"/>
  <c r="H346" i="15"/>
  <c r="F346" i="15"/>
  <c r="AR345" i="15"/>
  <c r="AP345" i="15"/>
  <c r="AN345" i="15"/>
  <c r="AL345" i="15"/>
  <c r="AJ345" i="15"/>
  <c r="AB345" i="15"/>
  <c r="Z345" i="15"/>
  <c r="X345" i="15"/>
  <c r="V345" i="15"/>
  <c r="T345" i="15"/>
  <c r="R345" i="15"/>
  <c r="P345" i="15"/>
  <c r="N345" i="15"/>
  <c r="L345" i="15"/>
  <c r="J345" i="15"/>
  <c r="H345" i="15"/>
  <c r="F345" i="15"/>
  <c r="AR344" i="15"/>
  <c r="AP344" i="15"/>
  <c r="AN344" i="15"/>
  <c r="AL344" i="15"/>
  <c r="AJ344" i="15"/>
  <c r="AB344" i="15"/>
  <c r="Z344" i="15"/>
  <c r="X344" i="15"/>
  <c r="V344" i="15"/>
  <c r="T344" i="15"/>
  <c r="R344" i="15"/>
  <c r="P344" i="15"/>
  <c r="N344" i="15"/>
  <c r="L344" i="15"/>
  <c r="J344" i="15"/>
  <c r="H344" i="15"/>
  <c r="F344" i="15"/>
  <c r="AR343" i="15"/>
  <c r="AP343" i="15"/>
  <c r="AN343" i="15"/>
  <c r="AL343" i="15"/>
  <c r="AJ343" i="15"/>
  <c r="AB343" i="15"/>
  <c r="Z343" i="15"/>
  <c r="X343" i="15"/>
  <c r="V343" i="15"/>
  <c r="T343" i="15"/>
  <c r="R343" i="15"/>
  <c r="P343" i="15"/>
  <c r="N343" i="15"/>
  <c r="L343" i="15"/>
  <c r="J343" i="15"/>
  <c r="H343" i="15"/>
  <c r="F343" i="15"/>
  <c r="AR342" i="15"/>
  <c r="AP342" i="15"/>
  <c r="AN342" i="15"/>
  <c r="AL342" i="15"/>
  <c r="AJ342" i="15"/>
  <c r="AB342" i="15"/>
  <c r="Z342" i="15"/>
  <c r="X342" i="15"/>
  <c r="V342" i="15"/>
  <c r="T342" i="15"/>
  <c r="R342" i="15"/>
  <c r="P342" i="15"/>
  <c r="N342" i="15"/>
  <c r="L342" i="15"/>
  <c r="J342" i="15"/>
  <c r="H342" i="15"/>
  <c r="F342" i="15"/>
  <c r="AR341" i="15"/>
  <c r="AP341" i="15"/>
  <c r="AN341" i="15"/>
  <c r="AL341" i="15"/>
  <c r="AJ341" i="15"/>
  <c r="AB341" i="15"/>
  <c r="Z341" i="15"/>
  <c r="X341" i="15"/>
  <c r="V341" i="15"/>
  <c r="T341" i="15"/>
  <c r="R341" i="15"/>
  <c r="P341" i="15"/>
  <c r="N341" i="15"/>
  <c r="L341" i="15"/>
  <c r="J341" i="15"/>
  <c r="H341" i="15"/>
  <c r="F341" i="15"/>
  <c r="AR340" i="15"/>
  <c r="AP340" i="15"/>
  <c r="AN340" i="15"/>
  <c r="AL340" i="15"/>
  <c r="AJ340" i="15"/>
  <c r="AB340" i="15"/>
  <c r="Z340" i="15"/>
  <c r="X340" i="15"/>
  <c r="V340" i="15"/>
  <c r="T340" i="15"/>
  <c r="R340" i="15"/>
  <c r="P340" i="15"/>
  <c r="N340" i="15"/>
  <c r="L340" i="15"/>
  <c r="J340" i="15"/>
  <c r="H340" i="15"/>
  <c r="F340" i="15"/>
  <c r="AR339" i="15"/>
  <c r="AP339" i="15"/>
  <c r="AN339" i="15"/>
  <c r="AL339" i="15"/>
  <c r="AJ339" i="15"/>
  <c r="AB339" i="15"/>
  <c r="Z339" i="15"/>
  <c r="X339" i="15"/>
  <c r="V339" i="15"/>
  <c r="T339" i="15"/>
  <c r="R339" i="15"/>
  <c r="P339" i="15"/>
  <c r="N339" i="15"/>
  <c r="L339" i="15"/>
  <c r="J339" i="15"/>
  <c r="H339" i="15"/>
  <c r="F339" i="15"/>
  <c r="AR338" i="15"/>
  <c r="AP338" i="15"/>
  <c r="AN338" i="15"/>
  <c r="AL338" i="15"/>
  <c r="AJ338" i="15"/>
  <c r="AB338" i="15"/>
  <c r="Z338" i="15"/>
  <c r="X338" i="15"/>
  <c r="V338" i="15"/>
  <c r="T338" i="15"/>
  <c r="R338" i="15"/>
  <c r="P338" i="15"/>
  <c r="N338" i="15"/>
  <c r="L338" i="15"/>
  <c r="J338" i="15"/>
  <c r="H338" i="15"/>
  <c r="F338" i="15"/>
  <c r="AR337" i="15"/>
  <c r="AP337" i="15"/>
  <c r="AN337" i="15"/>
  <c r="AL337" i="15"/>
  <c r="AJ337" i="15"/>
  <c r="AB337" i="15"/>
  <c r="Z337" i="15"/>
  <c r="X337" i="15"/>
  <c r="V337" i="15"/>
  <c r="T337" i="15"/>
  <c r="R337" i="15"/>
  <c r="P337" i="15"/>
  <c r="N337" i="15"/>
  <c r="L337" i="15"/>
  <c r="J337" i="15"/>
  <c r="H337" i="15"/>
  <c r="F337" i="15"/>
  <c r="AR336" i="15"/>
  <c r="AP336" i="15"/>
  <c r="AN336" i="15"/>
  <c r="AL336" i="15"/>
  <c r="AJ336" i="15"/>
  <c r="AB336" i="15"/>
  <c r="Z336" i="15"/>
  <c r="X336" i="15"/>
  <c r="V336" i="15"/>
  <c r="T336" i="15"/>
  <c r="R336" i="15"/>
  <c r="P336" i="15"/>
  <c r="N336" i="15"/>
  <c r="L336" i="15"/>
  <c r="J336" i="15"/>
  <c r="H336" i="15"/>
  <c r="F336" i="15"/>
  <c r="AR335" i="15"/>
  <c r="AP335" i="15"/>
  <c r="AN335" i="15"/>
  <c r="AL335" i="15"/>
  <c r="AJ335" i="15"/>
  <c r="AB335" i="15"/>
  <c r="Z335" i="15"/>
  <c r="X335" i="15"/>
  <c r="V335" i="15"/>
  <c r="T335" i="15"/>
  <c r="R335" i="15"/>
  <c r="P335" i="15"/>
  <c r="N335" i="15"/>
  <c r="L335" i="15"/>
  <c r="J335" i="15"/>
  <c r="H335" i="15"/>
  <c r="F335" i="15"/>
  <c r="AR334" i="15"/>
  <c r="AP334" i="15"/>
  <c r="AN334" i="15"/>
  <c r="AL334" i="15"/>
  <c r="AJ334" i="15"/>
  <c r="AB334" i="15"/>
  <c r="Z334" i="15"/>
  <c r="X334" i="15"/>
  <c r="V334" i="15"/>
  <c r="T334" i="15"/>
  <c r="R334" i="15"/>
  <c r="P334" i="15"/>
  <c r="N334" i="15"/>
  <c r="L334" i="15"/>
  <c r="J334" i="15"/>
  <c r="H334" i="15"/>
  <c r="F334" i="15"/>
  <c r="AR333" i="15"/>
  <c r="AP333" i="15"/>
  <c r="AN333" i="15"/>
  <c r="AL333" i="15"/>
  <c r="AJ333" i="15"/>
  <c r="AB333" i="15"/>
  <c r="Z333" i="15"/>
  <c r="X333" i="15"/>
  <c r="V333" i="15"/>
  <c r="T333" i="15"/>
  <c r="R333" i="15"/>
  <c r="P333" i="15"/>
  <c r="N333" i="15"/>
  <c r="L333" i="15"/>
  <c r="J333" i="15"/>
  <c r="H333" i="15"/>
  <c r="F333" i="15"/>
  <c r="AR332" i="15"/>
  <c r="AP332" i="15"/>
  <c r="AN332" i="15"/>
  <c r="AL332" i="15"/>
  <c r="AJ332" i="15"/>
  <c r="AB332" i="15"/>
  <c r="Z332" i="15"/>
  <c r="X332" i="15"/>
  <c r="V332" i="15"/>
  <c r="T332" i="15"/>
  <c r="R332" i="15"/>
  <c r="P332" i="15"/>
  <c r="N332" i="15"/>
  <c r="L332" i="15"/>
  <c r="J332" i="15"/>
  <c r="H332" i="15"/>
  <c r="F332" i="15"/>
  <c r="AR331" i="15"/>
  <c r="AP331" i="15"/>
  <c r="AN331" i="15"/>
  <c r="AL331" i="15"/>
  <c r="AJ331" i="15"/>
  <c r="AB331" i="15"/>
  <c r="Z331" i="15"/>
  <c r="X331" i="15"/>
  <c r="V331" i="15"/>
  <c r="T331" i="15"/>
  <c r="R331" i="15"/>
  <c r="P331" i="15"/>
  <c r="N331" i="15"/>
  <c r="L331" i="15"/>
  <c r="J331" i="15"/>
  <c r="H331" i="15"/>
  <c r="F331" i="15"/>
  <c r="AR330" i="15"/>
  <c r="AP330" i="15"/>
  <c r="AN330" i="15"/>
  <c r="AL330" i="15"/>
  <c r="AJ330" i="15"/>
  <c r="AB330" i="15"/>
  <c r="Z330" i="15"/>
  <c r="X330" i="15"/>
  <c r="V330" i="15"/>
  <c r="T330" i="15"/>
  <c r="R330" i="15"/>
  <c r="P330" i="15"/>
  <c r="N330" i="15"/>
  <c r="L330" i="15"/>
  <c r="J330" i="15"/>
  <c r="H330" i="15"/>
  <c r="F330" i="15"/>
  <c r="AR329" i="15"/>
  <c r="AP329" i="15"/>
  <c r="AN329" i="15"/>
  <c r="AL329" i="15"/>
  <c r="AJ329" i="15"/>
  <c r="AB329" i="15"/>
  <c r="Z329" i="15"/>
  <c r="X329" i="15"/>
  <c r="V329" i="15"/>
  <c r="T329" i="15"/>
  <c r="R329" i="15"/>
  <c r="P329" i="15"/>
  <c r="N329" i="15"/>
  <c r="L329" i="15"/>
  <c r="J329" i="15"/>
  <c r="H329" i="15"/>
  <c r="F329" i="15"/>
  <c r="AR328" i="15"/>
  <c r="AP328" i="15"/>
  <c r="AN328" i="15"/>
  <c r="AL328" i="15"/>
  <c r="AJ328" i="15"/>
  <c r="AB328" i="15"/>
  <c r="Z328" i="15"/>
  <c r="X328" i="15"/>
  <c r="V328" i="15"/>
  <c r="T328" i="15"/>
  <c r="R328" i="15"/>
  <c r="P328" i="15"/>
  <c r="N328" i="15"/>
  <c r="L328" i="15"/>
  <c r="J328" i="15"/>
  <c r="H328" i="15"/>
  <c r="F328" i="15"/>
  <c r="AR327" i="15"/>
  <c r="AP327" i="15"/>
  <c r="AN327" i="15"/>
  <c r="AL327" i="15"/>
  <c r="AJ327" i="15"/>
  <c r="AB327" i="15"/>
  <c r="Z327" i="15"/>
  <c r="X327" i="15"/>
  <c r="V327" i="15"/>
  <c r="T327" i="15"/>
  <c r="R327" i="15"/>
  <c r="P327" i="15"/>
  <c r="N327" i="15"/>
  <c r="L327" i="15"/>
  <c r="J327" i="15"/>
  <c r="H327" i="15"/>
  <c r="F327" i="15"/>
  <c r="AR326" i="15"/>
  <c r="AP326" i="15"/>
  <c r="AN326" i="15"/>
  <c r="AL326" i="15"/>
  <c r="AJ326" i="15"/>
  <c r="AB326" i="15"/>
  <c r="Z326" i="15"/>
  <c r="X326" i="15"/>
  <c r="V326" i="15"/>
  <c r="T326" i="15"/>
  <c r="R326" i="15"/>
  <c r="P326" i="15"/>
  <c r="N326" i="15"/>
  <c r="L326" i="15"/>
  <c r="J326" i="15"/>
  <c r="H326" i="15"/>
  <c r="F326" i="15"/>
  <c r="AR325" i="15"/>
  <c r="AP325" i="15"/>
  <c r="AN325" i="15"/>
  <c r="AL325" i="15"/>
  <c r="AJ325" i="15"/>
  <c r="AB325" i="15"/>
  <c r="Z325" i="15"/>
  <c r="X325" i="15"/>
  <c r="V325" i="15"/>
  <c r="T325" i="15"/>
  <c r="R325" i="15"/>
  <c r="P325" i="15"/>
  <c r="N325" i="15"/>
  <c r="L325" i="15"/>
  <c r="J325" i="15"/>
  <c r="H325" i="15"/>
  <c r="F325" i="15"/>
  <c r="AR324" i="15"/>
  <c r="AP324" i="15"/>
  <c r="AN324" i="15"/>
  <c r="AL324" i="15"/>
  <c r="AJ324" i="15"/>
  <c r="AB324" i="15"/>
  <c r="Z324" i="15"/>
  <c r="X324" i="15"/>
  <c r="V324" i="15"/>
  <c r="T324" i="15"/>
  <c r="R324" i="15"/>
  <c r="P324" i="15"/>
  <c r="N324" i="15"/>
  <c r="L324" i="15"/>
  <c r="J324" i="15"/>
  <c r="H324" i="15"/>
  <c r="F324" i="15"/>
  <c r="AR323" i="15"/>
  <c r="AP323" i="15"/>
  <c r="AN323" i="15"/>
  <c r="AL323" i="15"/>
  <c r="AJ323" i="15"/>
  <c r="AB323" i="15"/>
  <c r="Z323" i="15"/>
  <c r="X323" i="15"/>
  <c r="V323" i="15"/>
  <c r="T323" i="15"/>
  <c r="R323" i="15"/>
  <c r="P323" i="15"/>
  <c r="N323" i="15"/>
  <c r="L323" i="15"/>
  <c r="J323" i="15"/>
  <c r="H323" i="15"/>
  <c r="F323" i="15"/>
  <c r="AR322" i="15"/>
  <c r="AP322" i="15"/>
  <c r="AN322" i="15"/>
  <c r="AL322" i="15"/>
  <c r="AJ322" i="15"/>
  <c r="AB322" i="15"/>
  <c r="Z322" i="15"/>
  <c r="X322" i="15"/>
  <c r="V322" i="15"/>
  <c r="T322" i="15"/>
  <c r="R322" i="15"/>
  <c r="P322" i="15"/>
  <c r="N322" i="15"/>
  <c r="L322" i="15"/>
  <c r="J322" i="15"/>
  <c r="H322" i="15"/>
  <c r="F322" i="15"/>
  <c r="AR321" i="15"/>
  <c r="AP321" i="15"/>
  <c r="AN321" i="15"/>
  <c r="AL321" i="15"/>
  <c r="AJ321" i="15"/>
  <c r="AB321" i="15"/>
  <c r="Z321" i="15"/>
  <c r="X321" i="15"/>
  <c r="V321" i="15"/>
  <c r="T321" i="15"/>
  <c r="R321" i="15"/>
  <c r="P321" i="15"/>
  <c r="N321" i="15"/>
  <c r="L321" i="15"/>
  <c r="J321" i="15"/>
  <c r="H321" i="15"/>
  <c r="F321" i="15"/>
  <c r="AR320" i="15"/>
  <c r="AP320" i="15"/>
  <c r="AN320" i="15"/>
  <c r="AL320" i="15"/>
  <c r="AJ320" i="15"/>
  <c r="AB320" i="15"/>
  <c r="Z320" i="15"/>
  <c r="X320" i="15"/>
  <c r="V320" i="15"/>
  <c r="T320" i="15"/>
  <c r="R320" i="15"/>
  <c r="P320" i="15"/>
  <c r="N320" i="15"/>
  <c r="L320" i="15"/>
  <c r="J320" i="15"/>
  <c r="H320" i="15"/>
  <c r="F320" i="15"/>
  <c r="AR319" i="15"/>
  <c r="AP319" i="15"/>
  <c r="AN319" i="15"/>
  <c r="AL319" i="15"/>
  <c r="AJ319" i="15"/>
  <c r="AB319" i="15"/>
  <c r="Z319" i="15"/>
  <c r="X319" i="15"/>
  <c r="V319" i="15"/>
  <c r="T319" i="15"/>
  <c r="R319" i="15"/>
  <c r="P319" i="15"/>
  <c r="N319" i="15"/>
  <c r="L319" i="15"/>
  <c r="J319" i="15"/>
  <c r="H319" i="15"/>
  <c r="F319" i="15"/>
  <c r="AR318" i="15"/>
  <c r="AP318" i="15"/>
  <c r="AN318" i="15"/>
  <c r="AL318" i="15"/>
  <c r="AJ318" i="15"/>
  <c r="AB318" i="15"/>
  <c r="Z318" i="15"/>
  <c r="X318" i="15"/>
  <c r="V318" i="15"/>
  <c r="T318" i="15"/>
  <c r="R318" i="15"/>
  <c r="P318" i="15"/>
  <c r="N318" i="15"/>
  <c r="L318" i="15"/>
  <c r="J318" i="15"/>
  <c r="H318" i="15"/>
  <c r="F318" i="15"/>
  <c r="AR317" i="15"/>
  <c r="AP317" i="15"/>
  <c r="AN317" i="15"/>
  <c r="AL317" i="15"/>
  <c r="AJ317" i="15"/>
  <c r="AB317" i="15"/>
  <c r="Z317" i="15"/>
  <c r="X317" i="15"/>
  <c r="V317" i="15"/>
  <c r="T317" i="15"/>
  <c r="R317" i="15"/>
  <c r="P317" i="15"/>
  <c r="N317" i="15"/>
  <c r="L317" i="15"/>
  <c r="J317" i="15"/>
  <c r="H317" i="15"/>
  <c r="F317" i="15"/>
  <c r="AR316" i="15"/>
  <c r="AP316" i="15"/>
  <c r="AN316" i="15"/>
  <c r="AL316" i="15"/>
  <c r="AJ316" i="15"/>
  <c r="AB316" i="15"/>
  <c r="Z316" i="15"/>
  <c r="X316" i="15"/>
  <c r="V316" i="15"/>
  <c r="T316" i="15"/>
  <c r="R316" i="15"/>
  <c r="P316" i="15"/>
  <c r="N316" i="15"/>
  <c r="L316" i="15"/>
  <c r="J316" i="15"/>
  <c r="H316" i="15"/>
  <c r="F316" i="15"/>
  <c r="AR315" i="15"/>
  <c r="AP315" i="15"/>
  <c r="AN315" i="15"/>
  <c r="AL315" i="15"/>
  <c r="AJ315" i="15"/>
  <c r="AB315" i="15"/>
  <c r="Z315" i="15"/>
  <c r="X315" i="15"/>
  <c r="V315" i="15"/>
  <c r="T315" i="15"/>
  <c r="R315" i="15"/>
  <c r="P315" i="15"/>
  <c r="N315" i="15"/>
  <c r="L315" i="15"/>
  <c r="J315" i="15"/>
  <c r="H315" i="15"/>
  <c r="F315" i="15"/>
  <c r="AR314" i="15"/>
  <c r="AP314" i="15"/>
  <c r="AN314" i="15"/>
  <c r="AL314" i="15"/>
  <c r="AJ314" i="15"/>
  <c r="AB314" i="15"/>
  <c r="Z314" i="15"/>
  <c r="X314" i="15"/>
  <c r="V314" i="15"/>
  <c r="T314" i="15"/>
  <c r="R314" i="15"/>
  <c r="P314" i="15"/>
  <c r="N314" i="15"/>
  <c r="L314" i="15"/>
  <c r="J314" i="15"/>
  <c r="H314" i="15"/>
  <c r="F314" i="15"/>
  <c r="AR313" i="15"/>
  <c r="AP313" i="15"/>
  <c r="AN313" i="15"/>
  <c r="AL313" i="15"/>
  <c r="AJ313" i="15"/>
  <c r="AB313" i="15"/>
  <c r="Z313" i="15"/>
  <c r="X313" i="15"/>
  <c r="V313" i="15"/>
  <c r="T313" i="15"/>
  <c r="R313" i="15"/>
  <c r="P313" i="15"/>
  <c r="N313" i="15"/>
  <c r="L313" i="15"/>
  <c r="J313" i="15"/>
  <c r="H313" i="15"/>
  <c r="F313" i="15"/>
  <c r="AR312" i="15"/>
  <c r="AP312" i="15"/>
  <c r="AN312" i="15"/>
  <c r="AL312" i="15"/>
  <c r="AJ312" i="15"/>
  <c r="AB312" i="15"/>
  <c r="Z312" i="15"/>
  <c r="X312" i="15"/>
  <c r="V312" i="15"/>
  <c r="T312" i="15"/>
  <c r="R312" i="15"/>
  <c r="P312" i="15"/>
  <c r="N312" i="15"/>
  <c r="L312" i="15"/>
  <c r="J312" i="15"/>
  <c r="H312" i="15"/>
  <c r="F312" i="15"/>
  <c r="AR311" i="15"/>
  <c r="AP311" i="15"/>
  <c r="AN311" i="15"/>
  <c r="AL311" i="15"/>
  <c r="AJ311" i="15"/>
  <c r="AB311" i="15"/>
  <c r="Z311" i="15"/>
  <c r="X311" i="15"/>
  <c r="V311" i="15"/>
  <c r="T311" i="15"/>
  <c r="R311" i="15"/>
  <c r="P311" i="15"/>
  <c r="N311" i="15"/>
  <c r="L311" i="15"/>
  <c r="J311" i="15"/>
  <c r="H311" i="15"/>
  <c r="F311" i="15"/>
  <c r="AR310" i="15"/>
  <c r="AP310" i="15"/>
  <c r="AN310" i="15"/>
  <c r="AL310" i="15"/>
  <c r="AJ310" i="15"/>
  <c r="AB310" i="15"/>
  <c r="Z310" i="15"/>
  <c r="X310" i="15"/>
  <c r="V310" i="15"/>
  <c r="T310" i="15"/>
  <c r="R310" i="15"/>
  <c r="P310" i="15"/>
  <c r="N310" i="15"/>
  <c r="L310" i="15"/>
  <c r="J310" i="15"/>
  <c r="H310" i="15"/>
  <c r="F310" i="15"/>
  <c r="AR309" i="15"/>
  <c r="AP309" i="15"/>
  <c r="AN309" i="15"/>
  <c r="AL309" i="15"/>
  <c r="AJ309" i="15"/>
  <c r="AB309" i="15"/>
  <c r="Z309" i="15"/>
  <c r="X309" i="15"/>
  <c r="V309" i="15"/>
  <c r="T309" i="15"/>
  <c r="R309" i="15"/>
  <c r="P309" i="15"/>
  <c r="N309" i="15"/>
  <c r="L309" i="15"/>
  <c r="J309" i="15"/>
  <c r="H309" i="15"/>
  <c r="F309" i="15"/>
  <c r="AR308" i="15"/>
  <c r="AP308" i="15"/>
  <c r="AN308" i="15"/>
  <c r="AL308" i="15"/>
  <c r="AJ308" i="15"/>
  <c r="AB308" i="15"/>
  <c r="Z308" i="15"/>
  <c r="X308" i="15"/>
  <c r="V308" i="15"/>
  <c r="T308" i="15"/>
  <c r="R308" i="15"/>
  <c r="P308" i="15"/>
  <c r="N308" i="15"/>
  <c r="L308" i="15"/>
  <c r="J308" i="15"/>
  <c r="H308" i="15"/>
  <c r="F308" i="15"/>
  <c r="AR307" i="15"/>
  <c r="AP307" i="15"/>
  <c r="AN307" i="15"/>
  <c r="AL307" i="15"/>
  <c r="AJ307" i="15"/>
  <c r="AB307" i="15"/>
  <c r="Z307" i="15"/>
  <c r="X307" i="15"/>
  <c r="V307" i="15"/>
  <c r="T307" i="15"/>
  <c r="R307" i="15"/>
  <c r="P307" i="15"/>
  <c r="N307" i="15"/>
  <c r="L307" i="15"/>
  <c r="J307" i="15"/>
  <c r="H307" i="15"/>
  <c r="F307" i="15"/>
  <c r="AR306" i="15"/>
  <c r="AP306" i="15"/>
  <c r="AN306" i="15"/>
  <c r="AL306" i="15"/>
  <c r="AJ306" i="15"/>
  <c r="AB306" i="15"/>
  <c r="Z306" i="15"/>
  <c r="X306" i="15"/>
  <c r="V306" i="15"/>
  <c r="T306" i="15"/>
  <c r="R306" i="15"/>
  <c r="P306" i="15"/>
  <c r="N306" i="15"/>
  <c r="L306" i="15"/>
  <c r="J306" i="15"/>
  <c r="H306" i="15"/>
  <c r="F306" i="15"/>
  <c r="AR305" i="15"/>
  <c r="AP305" i="15"/>
  <c r="AN305" i="15"/>
  <c r="AL305" i="15"/>
  <c r="AJ305" i="15"/>
  <c r="AB305" i="15"/>
  <c r="Z305" i="15"/>
  <c r="X305" i="15"/>
  <c r="V305" i="15"/>
  <c r="T305" i="15"/>
  <c r="R305" i="15"/>
  <c r="P305" i="15"/>
  <c r="N305" i="15"/>
  <c r="L305" i="15"/>
  <c r="J305" i="15"/>
  <c r="H305" i="15"/>
  <c r="F305" i="15"/>
  <c r="AR304" i="15"/>
  <c r="AP304" i="15"/>
  <c r="AN304" i="15"/>
  <c r="AL304" i="15"/>
  <c r="AJ304" i="15"/>
  <c r="AB304" i="15"/>
  <c r="Z304" i="15"/>
  <c r="X304" i="15"/>
  <c r="V304" i="15"/>
  <c r="T304" i="15"/>
  <c r="R304" i="15"/>
  <c r="P304" i="15"/>
  <c r="N304" i="15"/>
  <c r="L304" i="15"/>
  <c r="J304" i="15"/>
  <c r="H304" i="15"/>
  <c r="F304" i="15"/>
  <c r="AR303" i="15"/>
  <c r="AP303" i="15"/>
  <c r="AN303" i="15"/>
  <c r="AL303" i="15"/>
  <c r="AJ303" i="15"/>
  <c r="AB303" i="15"/>
  <c r="Z303" i="15"/>
  <c r="X303" i="15"/>
  <c r="V303" i="15"/>
  <c r="T303" i="15"/>
  <c r="R303" i="15"/>
  <c r="P303" i="15"/>
  <c r="N303" i="15"/>
  <c r="L303" i="15"/>
  <c r="J303" i="15"/>
  <c r="H303" i="15"/>
  <c r="F303" i="15"/>
  <c r="AR302" i="15"/>
  <c r="AP302" i="15"/>
  <c r="AN302" i="15"/>
  <c r="AL302" i="15"/>
  <c r="AJ302" i="15"/>
  <c r="AB302" i="15"/>
  <c r="Z302" i="15"/>
  <c r="X302" i="15"/>
  <c r="V302" i="15"/>
  <c r="T302" i="15"/>
  <c r="R302" i="15"/>
  <c r="P302" i="15"/>
  <c r="N302" i="15"/>
  <c r="L302" i="15"/>
  <c r="J302" i="15"/>
  <c r="H302" i="15"/>
  <c r="F302" i="15"/>
  <c r="AR301" i="15"/>
  <c r="AP301" i="15"/>
  <c r="AN301" i="15"/>
  <c r="AL301" i="15"/>
  <c r="AJ301" i="15"/>
  <c r="AB301" i="15"/>
  <c r="Z301" i="15"/>
  <c r="X301" i="15"/>
  <c r="V301" i="15"/>
  <c r="T301" i="15"/>
  <c r="R301" i="15"/>
  <c r="P301" i="15"/>
  <c r="N301" i="15"/>
  <c r="L301" i="15"/>
  <c r="J301" i="15"/>
  <c r="H301" i="15"/>
  <c r="F301" i="15"/>
  <c r="AR300" i="15"/>
  <c r="AP300" i="15"/>
  <c r="AN300" i="15"/>
  <c r="AL300" i="15"/>
  <c r="AJ300" i="15"/>
  <c r="AB300" i="15"/>
  <c r="Z300" i="15"/>
  <c r="X300" i="15"/>
  <c r="V300" i="15"/>
  <c r="T300" i="15"/>
  <c r="R300" i="15"/>
  <c r="P300" i="15"/>
  <c r="N300" i="15"/>
  <c r="L300" i="15"/>
  <c r="J300" i="15"/>
  <c r="H300" i="15"/>
  <c r="F300" i="15"/>
  <c r="AR299" i="15"/>
  <c r="AP299" i="15"/>
  <c r="AN299" i="15"/>
  <c r="AL299" i="15"/>
  <c r="AJ299" i="15"/>
  <c r="AB299" i="15"/>
  <c r="Z299" i="15"/>
  <c r="X299" i="15"/>
  <c r="V299" i="15"/>
  <c r="T299" i="15"/>
  <c r="R299" i="15"/>
  <c r="P299" i="15"/>
  <c r="N299" i="15"/>
  <c r="L299" i="15"/>
  <c r="J299" i="15"/>
  <c r="H299" i="15"/>
  <c r="F299" i="15"/>
  <c r="AR298" i="15"/>
  <c r="AP298" i="15"/>
  <c r="AN298" i="15"/>
  <c r="AL298" i="15"/>
  <c r="AJ298" i="15"/>
  <c r="AB298" i="15"/>
  <c r="Z298" i="15"/>
  <c r="X298" i="15"/>
  <c r="V298" i="15"/>
  <c r="T298" i="15"/>
  <c r="R298" i="15"/>
  <c r="P298" i="15"/>
  <c r="N298" i="15"/>
  <c r="L298" i="15"/>
  <c r="J298" i="15"/>
  <c r="H298" i="15"/>
  <c r="F298" i="15"/>
  <c r="AR297" i="15"/>
  <c r="AP297" i="15"/>
  <c r="AN297" i="15"/>
  <c r="AL297" i="15"/>
  <c r="AJ297" i="15"/>
  <c r="AB297" i="15"/>
  <c r="Z297" i="15"/>
  <c r="X297" i="15"/>
  <c r="V297" i="15"/>
  <c r="T297" i="15"/>
  <c r="R297" i="15"/>
  <c r="P297" i="15"/>
  <c r="N297" i="15"/>
  <c r="L297" i="15"/>
  <c r="J297" i="15"/>
  <c r="H297" i="15"/>
  <c r="F297" i="15"/>
  <c r="AR296" i="15"/>
  <c r="AP296" i="15"/>
  <c r="AN296" i="15"/>
  <c r="AL296" i="15"/>
  <c r="AJ296" i="15"/>
  <c r="AB296" i="15"/>
  <c r="Z296" i="15"/>
  <c r="X296" i="15"/>
  <c r="V296" i="15"/>
  <c r="T296" i="15"/>
  <c r="R296" i="15"/>
  <c r="P296" i="15"/>
  <c r="N296" i="15"/>
  <c r="L296" i="15"/>
  <c r="J296" i="15"/>
  <c r="H296" i="15"/>
  <c r="F296" i="15"/>
  <c r="AR295" i="15"/>
  <c r="AP295" i="15"/>
  <c r="AN295" i="15"/>
  <c r="AL295" i="15"/>
  <c r="AJ295" i="15"/>
  <c r="AB295" i="15"/>
  <c r="Z295" i="15"/>
  <c r="X295" i="15"/>
  <c r="V295" i="15"/>
  <c r="T295" i="15"/>
  <c r="R295" i="15"/>
  <c r="P295" i="15"/>
  <c r="N295" i="15"/>
  <c r="L295" i="15"/>
  <c r="J295" i="15"/>
  <c r="H295" i="15"/>
  <c r="F295" i="15"/>
  <c r="AR294" i="15"/>
  <c r="AP294" i="15"/>
  <c r="AN294" i="15"/>
  <c r="AL294" i="15"/>
  <c r="AJ294" i="15"/>
  <c r="AB294" i="15"/>
  <c r="Z294" i="15"/>
  <c r="X294" i="15"/>
  <c r="V294" i="15"/>
  <c r="T294" i="15"/>
  <c r="R294" i="15"/>
  <c r="P294" i="15"/>
  <c r="N294" i="15"/>
  <c r="L294" i="15"/>
  <c r="J294" i="15"/>
  <c r="H294" i="15"/>
  <c r="F294" i="15"/>
  <c r="AR293" i="15"/>
  <c r="AP293" i="15"/>
  <c r="AN293" i="15"/>
  <c r="AL293" i="15"/>
  <c r="AJ293" i="15"/>
  <c r="AB293" i="15"/>
  <c r="Z293" i="15"/>
  <c r="X293" i="15"/>
  <c r="V293" i="15"/>
  <c r="T293" i="15"/>
  <c r="R293" i="15"/>
  <c r="P293" i="15"/>
  <c r="N293" i="15"/>
  <c r="L293" i="15"/>
  <c r="J293" i="15"/>
  <c r="H293" i="15"/>
  <c r="F293" i="15"/>
  <c r="AR292" i="15"/>
  <c r="AP292" i="15"/>
  <c r="AN292" i="15"/>
  <c r="AL292" i="15"/>
  <c r="AJ292" i="15"/>
  <c r="AB292" i="15"/>
  <c r="Z292" i="15"/>
  <c r="X292" i="15"/>
  <c r="V292" i="15"/>
  <c r="T292" i="15"/>
  <c r="R292" i="15"/>
  <c r="P292" i="15"/>
  <c r="N292" i="15"/>
  <c r="L292" i="15"/>
  <c r="J292" i="15"/>
  <c r="H292" i="15"/>
  <c r="F292" i="15"/>
  <c r="AR291" i="15"/>
  <c r="AP291" i="15"/>
  <c r="AN291" i="15"/>
  <c r="AL291" i="15"/>
  <c r="AJ291" i="15"/>
  <c r="AB291" i="15"/>
  <c r="Z291" i="15"/>
  <c r="X291" i="15"/>
  <c r="V291" i="15"/>
  <c r="T291" i="15"/>
  <c r="R291" i="15"/>
  <c r="P291" i="15"/>
  <c r="N291" i="15"/>
  <c r="L291" i="15"/>
  <c r="J291" i="15"/>
  <c r="H291" i="15"/>
  <c r="F291" i="15"/>
  <c r="AR290" i="15"/>
  <c r="AP290" i="15"/>
  <c r="AN290" i="15"/>
  <c r="AL290" i="15"/>
  <c r="AJ290" i="15"/>
  <c r="AB290" i="15"/>
  <c r="Z290" i="15"/>
  <c r="X290" i="15"/>
  <c r="V290" i="15"/>
  <c r="T290" i="15"/>
  <c r="R290" i="15"/>
  <c r="P290" i="15"/>
  <c r="N290" i="15"/>
  <c r="L290" i="15"/>
  <c r="J290" i="15"/>
  <c r="H290" i="15"/>
  <c r="F290" i="15"/>
  <c r="AR289" i="15"/>
  <c r="AP289" i="15"/>
  <c r="AN289" i="15"/>
  <c r="AL289" i="15"/>
  <c r="AJ289" i="15"/>
  <c r="AB289" i="15"/>
  <c r="Z289" i="15"/>
  <c r="X289" i="15"/>
  <c r="V289" i="15"/>
  <c r="T289" i="15"/>
  <c r="R289" i="15"/>
  <c r="P289" i="15"/>
  <c r="N289" i="15"/>
  <c r="L289" i="15"/>
  <c r="J289" i="15"/>
  <c r="H289" i="15"/>
  <c r="F289" i="15"/>
  <c r="AR288" i="15"/>
  <c r="AP288" i="15"/>
  <c r="AN288" i="15"/>
  <c r="AL288" i="15"/>
  <c r="AJ288" i="15"/>
  <c r="AB288" i="15"/>
  <c r="Z288" i="15"/>
  <c r="X288" i="15"/>
  <c r="V288" i="15"/>
  <c r="T288" i="15"/>
  <c r="R288" i="15"/>
  <c r="P288" i="15"/>
  <c r="N288" i="15"/>
  <c r="L288" i="15"/>
  <c r="J288" i="15"/>
  <c r="H288" i="15"/>
  <c r="F288" i="15"/>
  <c r="AR287" i="15"/>
  <c r="AP287" i="15"/>
  <c r="AN287" i="15"/>
  <c r="AL287" i="15"/>
  <c r="AJ287" i="15"/>
  <c r="AB287" i="15"/>
  <c r="Z287" i="15"/>
  <c r="X287" i="15"/>
  <c r="V287" i="15"/>
  <c r="T287" i="15"/>
  <c r="R287" i="15"/>
  <c r="P287" i="15"/>
  <c r="N287" i="15"/>
  <c r="L287" i="15"/>
  <c r="J287" i="15"/>
  <c r="H287" i="15"/>
  <c r="F287" i="15"/>
  <c r="AR286" i="15"/>
  <c r="AP286" i="15"/>
  <c r="AN286" i="15"/>
  <c r="AL286" i="15"/>
  <c r="AJ286" i="15"/>
  <c r="AB286" i="15"/>
  <c r="Z286" i="15"/>
  <c r="X286" i="15"/>
  <c r="V286" i="15"/>
  <c r="T286" i="15"/>
  <c r="R286" i="15"/>
  <c r="P286" i="15"/>
  <c r="N286" i="15"/>
  <c r="L286" i="15"/>
  <c r="J286" i="15"/>
  <c r="H286" i="15"/>
  <c r="F286" i="15"/>
  <c r="AR285" i="15"/>
  <c r="AP285" i="15"/>
  <c r="AN285" i="15"/>
  <c r="AL285" i="15"/>
  <c r="AJ285" i="15"/>
  <c r="AB285" i="15"/>
  <c r="Z285" i="15"/>
  <c r="X285" i="15"/>
  <c r="V285" i="15"/>
  <c r="T285" i="15"/>
  <c r="R285" i="15"/>
  <c r="P285" i="15"/>
  <c r="N285" i="15"/>
  <c r="L285" i="15"/>
  <c r="J285" i="15"/>
  <c r="H285" i="15"/>
  <c r="F285" i="15"/>
  <c r="AR284" i="15"/>
  <c r="AP284" i="15"/>
  <c r="AN284" i="15"/>
  <c r="AL284" i="15"/>
  <c r="AJ284" i="15"/>
  <c r="AB284" i="15"/>
  <c r="Z284" i="15"/>
  <c r="X284" i="15"/>
  <c r="V284" i="15"/>
  <c r="T284" i="15"/>
  <c r="R284" i="15"/>
  <c r="P284" i="15"/>
  <c r="N284" i="15"/>
  <c r="L284" i="15"/>
  <c r="J284" i="15"/>
  <c r="H284" i="15"/>
  <c r="F284" i="15"/>
  <c r="AR283" i="15"/>
  <c r="AP283" i="15"/>
  <c r="AN283" i="15"/>
  <c r="AL283" i="15"/>
  <c r="AJ283" i="15"/>
  <c r="AB283" i="15"/>
  <c r="Z283" i="15"/>
  <c r="X283" i="15"/>
  <c r="V283" i="15"/>
  <c r="T283" i="15"/>
  <c r="R283" i="15"/>
  <c r="P283" i="15"/>
  <c r="N283" i="15"/>
  <c r="L283" i="15"/>
  <c r="J283" i="15"/>
  <c r="H283" i="15"/>
  <c r="F283" i="15"/>
  <c r="AR282" i="15"/>
  <c r="AP282" i="15"/>
  <c r="AN282" i="15"/>
  <c r="AL282" i="15"/>
  <c r="AJ282" i="15"/>
  <c r="AB282" i="15"/>
  <c r="Z282" i="15"/>
  <c r="X282" i="15"/>
  <c r="V282" i="15"/>
  <c r="T282" i="15"/>
  <c r="R282" i="15"/>
  <c r="P282" i="15"/>
  <c r="N282" i="15"/>
  <c r="L282" i="15"/>
  <c r="J282" i="15"/>
  <c r="H282" i="15"/>
  <c r="F282" i="15"/>
  <c r="AR281" i="15"/>
  <c r="AP281" i="15"/>
  <c r="AN281" i="15"/>
  <c r="AL281" i="15"/>
  <c r="AJ281" i="15"/>
  <c r="AB281" i="15"/>
  <c r="Z281" i="15"/>
  <c r="X281" i="15"/>
  <c r="V281" i="15"/>
  <c r="T281" i="15"/>
  <c r="R281" i="15"/>
  <c r="P281" i="15"/>
  <c r="N281" i="15"/>
  <c r="L281" i="15"/>
  <c r="J281" i="15"/>
  <c r="H281" i="15"/>
  <c r="F281" i="15"/>
  <c r="AR280" i="15"/>
  <c r="AP280" i="15"/>
  <c r="AN280" i="15"/>
  <c r="AL280" i="15"/>
  <c r="AJ280" i="15"/>
  <c r="AB280" i="15"/>
  <c r="Z280" i="15"/>
  <c r="X280" i="15"/>
  <c r="V280" i="15"/>
  <c r="T280" i="15"/>
  <c r="R280" i="15"/>
  <c r="P280" i="15"/>
  <c r="N280" i="15"/>
  <c r="L280" i="15"/>
  <c r="J280" i="15"/>
  <c r="H280" i="15"/>
  <c r="F280" i="15"/>
  <c r="AR279" i="15"/>
  <c r="AP279" i="15"/>
  <c r="AN279" i="15"/>
  <c r="AL279" i="15"/>
  <c r="AJ279" i="15"/>
  <c r="AB279" i="15"/>
  <c r="Z279" i="15"/>
  <c r="X279" i="15"/>
  <c r="V279" i="15"/>
  <c r="T279" i="15"/>
  <c r="R279" i="15"/>
  <c r="P279" i="15"/>
  <c r="N279" i="15"/>
  <c r="L279" i="15"/>
  <c r="J279" i="15"/>
  <c r="H279" i="15"/>
  <c r="F279" i="15"/>
  <c r="AR278" i="15"/>
  <c r="AP278" i="15"/>
  <c r="AN278" i="15"/>
  <c r="AL278" i="15"/>
  <c r="AJ278" i="15"/>
  <c r="AB278" i="15"/>
  <c r="Z278" i="15"/>
  <c r="X278" i="15"/>
  <c r="V278" i="15"/>
  <c r="T278" i="15"/>
  <c r="R278" i="15"/>
  <c r="P278" i="15"/>
  <c r="N278" i="15"/>
  <c r="L278" i="15"/>
  <c r="J278" i="15"/>
  <c r="H278" i="15"/>
  <c r="F278" i="15"/>
  <c r="AR277" i="15"/>
  <c r="AP277" i="15"/>
  <c r="AN277" i="15"/>
  <c r="AL277" i="15"/>
  <c r="AJ277" i="15"/>
  <c r="AB277" i="15"/>
  <c r="Z277" i="15"/>
  <c r="X277" i="15"/>
  <c r="V277" i="15"/>
  <c r="T277" i="15"/>
  <c r="R277" i="15"/>
  <c r="P277" i="15"/>
  <c r="N277" i="15"/>
  <c r="L277" i="15"/>
  <c r="J277" i="15"/>
  <c r="H277" i="15"/>
  <c r="F277" i="15"/>
  <c r="AR276" i="15"/>
  <c r="AP276" i="15"/>
  <c r="AN276" i="15"/>
  <c r="AL276" i="15"/>
  <c r="AJ276" i="15"/>
  <c r="AB276" i="15"/>
  <c r="Z276" i="15"/>
  <c r="X276" i="15"/>
  <c r="V276" i="15"/>
  <c r="T276" i="15"/>
  <c r="R276" i="15"/>
  <c r="P276" i="15"/>
  <c r="N276" i="15"/>
  <c r="L276" i="15"/>
  <c r="J276" i="15"/>
  <c r="H276" i="15"/>
  <c r="F276" i="15"/>
  <c r="AR275" i="15"/>
  <c r="AP275" i="15"/>
  <c r="AN275" i="15"/>
  <c r="AL275" i="15"/>
  <c r="AJ275" i="15"/>
  <c r="AB275" i="15"/>
  <c r="Z275" i="15"/>
  <c r="X275" i="15"/>
  <c r="V275" i="15"/>
  <c r="T275" i="15"/>
  <c r="R275" i="15"/>
  <c r="P275" i="15"/>
  <c r="N275" i="15"/>
  <c r="L275" i="15"/>
  <c r="J275" i="15"/>
  <c r="H275" i="15"/>
  <c r="F275" i="15"/>
  <c r="AR274" i="15"/>
  <c r="AP274" i="15"/>
  <c r="AN274" i="15"/>
  <c r="AL274" i="15"/>
  <c r="AJ274" i="15"/>
  <c r="AB274" i="15"/>
  <c r="Z274" i="15"/>
  <c r="X274" i="15"/>
  <c r="V274" i="15"/>
  <c r="T274" i="15"/>
  <c r="R274" i="15"/>
  <c r="P274" i="15"/>
  <c r="N274" i="15"/>
  <c r="L274" i="15"/>
  <c r="J274" i="15"/>
  <c r="H274" i="15"/>
  <c r="F274" i="15"/>
  <c r="AR273" i="15"/>
  <c r="AP273" i="15"/>
  <c r="AN273" i="15"/>
  <c r="AL273" i="15"/>
  <c r="AJ273" i="15"/>
  <c r="AB273" i="15"/>
  <c r="Z273" i="15"/>
  <c r="X273" i="15"/>
  <c r="V273" i="15"/>
  <c r="T273" i="15"/>
  <c r="R273" i="15"/>
  <c r="P273" i="15"/>
  <c r="N273" i="15"/>
  <c r="L273" i="15"/>
  <c r="J273" i="15"/>
  <c r="H273" i="15"/>
  <c r="F273" i="15"/>
  <c r="AR272" i="15"/>
  <c r="AP272" i="15"/>
  <c r="AN272" i="15"/>
  <c r="AL272" i="15"/>
  <c r="AJ272" i="15"/>
  <c r="AB272" i="15"/>
  <c r="Z272" i="15"/>
  <c r="X272" i="15"/>
  <c r="V272" i="15"/>
  <c r="T272" i="15"/>
  <c r="R272" i="15"/>
  <c r="P272" i="15"/>
  <c r="N272" i="15"/>
  <c r="L272" i="15"/>
  <c r="J272" i="15"/>
  <c r="H272" i="15"/>
  <c r="F272" i="15"/>
  <c r="AR271" i="15"/>
  <c r="AP271" i="15"/>
  <c r="AN271" i="15"/>
  <c r="AL271" i="15"/>
  <c r="AJ271" i="15"/>
  <c r="AB271" i="15"/>
  <c r="Z271" i="15"/>
  <c r="X271" i="15"/>
  <c r="V271" i="15"/>
  <c r="T271" i="15"/>
  <c r="R271" i="15"/>
  <c r="P271" i="15"/>
  <c r="N271" i="15"/>
  <c r="L271" i="15"/>
  <c r="J271" i="15"/>
  <c r="H271" i="15"/>
  <c r="F271" i="15"/>
  <c r="AR270" i="15"/>
  <c r="AP270" i="15"/>
  <c r="AN270" i="15"/>
  <c r="AL270" i="15"/>
  <c r="AJ270" i="15"/>
  <c r="AB270" i="15"/>
  <c r="Z270" i="15"/>
  <c r="X270" i="15"/>
  <c r="V270" i="15"/>
  <c r="T270" i="15"/>
  <c r="R270" i="15"/>
  <c r="P270" i="15"/>
  <c r="N270" i="15"/>
  <c r="L270" i="15"/>
  <c r="J270" i="15"/>
  <c r="H270" i="15"/>
  <c r="F270" i="15"/>
  <c r="AR269" i="15"/>
  <c r="AP269" i="15"/>
  <c r="AN269" i="15"/>
  <c r="AL269" i="15"/>
  <c r="AJ269" i="15"/>
  <c r="AB269" i="15"/>
  <c r="Z269" i="15"/>
  <c r="X269" i="15"/>
  <c r="V269" i="15"/>
  <c r="T269" i="15"/>
  <c r="R269" i="15"/>
  <c r="P269" i="15"/>
  <c r="N269" i="15"/>
  <c r="L269" i="15"/>
  <c r="J269" i="15"/>
  <c r="H269" i="15"/>
  <c r="F269" i="15"/>
  <c r="AR268" i="15"/>
  <c r="AP268" i="15"/>
  <c r="AN268" i="15"/>
  <c r="AL268" i="15"/>
  <c r="AJ268" i="15"/>
  <c r="AB268" i="15"/>
  <c r="Z268" i="15"/>
  <c r="X268" i="15"/>
  <c r="V268" i="15"/>
  <c r="T268" i="15"/>
  <c r="R268" i="15"/>
  <c r="P268" i="15"/>
  <c r="N268" i="15"/>
  <c r="L268" i="15"/>
  <c r="J268" i="15"/>
  <c r="H268" i="15"/>
  <c r="F268" i="15"/>
  <c r="AR267" i="15"/>
  <c r="AP267" i="15"/>
  <c r="AN267" i="15"/>
  <c r="AL267" i="15"/>
  <c r="AJ267" i="15"/>
  <c r="AB267" i="15"/>
  <c r="Z267" i="15"/>
  <c r="X267" i="15"/>
  <c r="V267" i="15"/>
  <c r="T267" i="15"/>
  <c r="R267" i="15"/>
  <c r="P267" i="15"/>
  <c r="N267" i="15"/>
  <c r="L267" i="15"/>
  <c r="J267" i="15"/>
  <c r="H267" i="15"/>
  <c r="F267" i="15"/>
  <c r="AR266" i="15"/>
  <c r="AP266" i="15"/>
  <c r="AN266" i="15"/>
  <c r="AL266" i="15"/>
  <c r="AJ266" i="15"/>
  <c r="AB266" i="15"/>
  <c r="Z266" i="15"/>
  <c r="X266" i="15"/>
  <c r="V266" i="15"/>
  <c r="T266" i="15"/>
  <c r="R266" i="15"/>
  <c r="P266" i="15"/>
  <c r="N266" i="15"/>
  <c r="L266" i="15"/>
  <c r="J266" i="15"/>
  <c r="H266" i="15"/>
  <c r="F266" i="15"/>
  <c r="AR265" i="15"/>
  <c r="AP265" i="15"/>
  <c r="AN265" i="15"/>
  <c r="AL265" i="15"/>
  <c r="AJ265" i="15"/>
  <c r="AB265" i="15"/>
  <c r="Z265" i="15"/>
  <c r="X265" i="15"/>
  <c r="V265" i="15"/>
  <c r="T265" i="15"/>
  <c r="R265" i="15"/>
  <c r="P265" i="15"/>
  <c r="N265" i="15"/>
  <c r="L265" i="15"/>
  <c r="J265" i="15"/>
  <c r="H265" i="15"/>
  <c r="F265" i="15"/>
  <c r="AR264" i="15"/>
  <c r="AP264" i="15"/>
  <c r="AN264" i="15"/>
  <c r="AL264" i="15"/>
  <c r="AJ264" i="15"/>
  <c r="AB264" i="15"/>
  <c r="Z264" i="15"/>
  <c r="X264" i="15"/>
  <c r="V264" i="15"/>
  <c r="T264" i="15"/>
  <c r="R264" i="15"/>
  <c r="P264" i="15"/>
  <c r="N264" i="15"/>
  <c r="L264" i="15"/>
  <c r="J264" i="15"/>
  <c r="H264" i="15"/>
  <c r="F264" i="15"/>
  <c r="AR263" i="15"/>
  <c r="AP263" i="15"/>
  <c r="AN263" i="15"/>
  <c r="AL263" i="15"/>
  <c r="AJ263" i="15"/>
  <c r="AB263" i="15"/>
  <c r="Z263" i="15"/>
  <c r="X263" i="15"/>
  <c r="V263" i="15"/>
  <c r="T263" i="15"/>
  <c r="R263" i="15"/>
  <c r="P263" i="15"/>
  <c r="N263" i="15"/>
  <c r="L263" i="15"/>
  <c r="J263" i="15"/>
  <c r="H263" i="15"/>
  <c r="F263" i="15"/>
  <c r="AR262" i="15"/>
  <c r="AP262" i="15"/>
  <c r="AN262" i="15"/>
  <c r="AL262" i="15"/>
  <c r="AJ262" i="15"/>
  <c r="AB262" i="15"/>
  <c r="Z262" i="15"/>
  <c r="X262" i="15"/>
  <c r="V262" i="15"/>
  <c r="T262" i="15"/>
  <c r="R262" i="15"/>
  <c r="P262" i="15"/>
  <c r="N262" i="15"/>
  <c r="L262" i="15"/>
  <c r="J262" i="15"/>
  <c r="H262" i="15"/>
  <c r="F262" i="15"/>
  <c r="AR261" i="15"/>
  <c r="AP261" i="15"/>
  <c r="AN261" i="15"/>
  <c r="AL261" i="15"/>
  <c r="AJ261" i="15"/>
  <c r="AB261" i="15"/>
  <c r="Z261" i="15"/>
  <c r="X261" i="15"/>
  <c r="V261" i="15"/>
  <c r="T261" i="15"/>
  <c r="R261" i="15"/>
  <c r="P261" i="15"/>
  <c r="N261" i="15"/>
  <c r="L261" i="15"/>
  <c r="J261" i="15"/>
  <c r="H261" i="15"/>
  <c r="F261" i="15"/>
  <c r="AR260" i="15"/>
  <c r="AP260" i="15"/>
  <c r="AN260" i="15"/>
  <c r="AL260" i="15"/>
  <c r="AJ260" i="15"/>
  <c r="AB260" i="15"/>
  <c r="Z260" i="15"/>
  <c r="X260" i="15"/>
  <c r="V260" i="15"/>
  <c r="T260" i="15"/>
  <c r="R260" i="15"/>
  <c r="P260" i="15"/>
  <c r="N260" i="15"/>
  <c r="L260" i="15"/>
  <c r="J260" i="15"/>
  <c r="H260" i="15"/>
  <c r="F260" i="15"/>
  <c r="AR259" i="15"/>
  <c r="AP259" i="15"/>
  <c r="AN259" i="15"/>
  <c r="AL259" i="15"/>
  <c r="AJ259" i="15"/>
  <c r="AB259" i="15"/>
  <c r="Z259" i="15"/>
  <c r="X259" i="15"/>
  <c r="V259" i="15"/>
  <c r="T259" i="15"/>
  <c r="R259" i="15"/>
  <c r="P259" i="15"/>
  <c r="N259" i="15"/>
  <c r="L259" i="15"/>
  <c r="J259" i="15"/>
  <c r="H259" i="15"/>
  <c r="F259" i="15"/>
  <c r="AR258" i="15"/>
  <c r="AP258" i="15"/>
  <c r="AN258" i="15"/>
  <c r="AL258" i="15"/>
  <c r="AJ258" i="15"/>
  <c r="AB258" i="15"/>
  <c r="Z258" i="15"/>
  <c r="X258" i="15"/>
  <c r="V258" i="15"/>
  <c r="T258" i="15"/>
  <c r="R258" i="15"/>
  <c r="P258" i="15"/>
  <c r="N258" i="15"/>
  <c r="L258" i="15"/>
  <c r="J258" i="15"/>
  <c r="H258" i="15"/>
  <c r="F258" i="15"/>
  <c r="AR257" i="15"/>
  <c r="AP257" i="15"/>
  <c r="AN257" i="15"/>
  <c r="AL257" i="15"/>
  <c r="AJ257" i="15"/>
  <c r="AB257" i="15"/>
  <c r="Z257" i="15"/>
  <c r="X257" i="15"/>
  <c r="V257" i="15"/>
  <c r="T257" i="15"/>
  <c r="R257" i="15"/>
  <c r="P257" i="15"/>
  <c r="N257" i="15"/>
  <c r="L257" i="15"/>
  <c r="J257" i="15"/>
  <c r="H257" i="15"/>
  <c r="F257" i="15"/>
  <c r="AR256" i="15"/>
  <c r="AP256" i="15"/>
  <c r="AN256" i="15"/>
  <c r="AL256" i="15"/>
  <c r="AJ256" i="15"/>
  <c r="AB256" i="15"/>
  <c r="Z256" i="15"/>
  <c r="X256" i="15"/>
  <c r="V256" i="15"/>
  <c r="T256" i="15"/>
  <c r="R256" i="15"/>
  <c r="P256" i="15"/>
  <c r="N256" i="15"/>
  <c r="L256" i="15"/>
  <c r="J256" i="15"/>
  <c r="H256" i="15"/>
  <c r="F256" i="15"/>
  <c r="AR255" i="15"/>
  <c r="AP255" i="15"/>
  <c r="AN255" i="15"/>
  <c r="AL255" i="15"/>
  <c r="AJ255" i="15"/>
  <c r="AB255" i="15"/>
  <c r="Z255" i="15"/>
  <c r="X255" i="15"/>
  <c r="V255" i="15"/>
  <c r="T255" i="15"/>
  <c r="R255" i="15"/>
  <c r="P255" i="15"/>
  <c r="N255" i="15"/>
  <c r="L255" i="15"/>
  <c r="J255" i="15"/>
  <c r="H255" i="15"/>
  <c r="F255" i="15"/>
  <c r="AR254" i="15"/>
  <c r="AP254" i="15"/>
  <c r="AN254" i="15"/>
  <c r="AL254" i="15"/>
  <c r="AJ254" i="15"/>
  <c r="AB254" i="15"/>
  <c r="Z254" i="15"/>
  <c r="X254" i="15"/>
  <c r="V254" i="15"/>
  <c r="T254" i="15"/>
  <c r="R254" i="15"/>
  <c r="P254" i="15"/>
  <c r="N254" i="15"/>
  <c r="L254" i="15"/>
  <c r="J254" i="15"/>
  <c r="H254" i="15"/>
  <c r="F254" i="15"/>
  <c r="AR253" i="15"/>
  <c r="AP253" i="15"/>
  <c r="AN253" i="15"/>
  <c r="AL253" i="15"/>
  <c r="AJ253" i="15"/>
  <c r="AB253" i="15"/>
  <c r="Z253" i="15"/>
  <c r="X253" i="15"/>
  <c r="V253" i="15"/>
  <c r="T253" i="15"/>
  <c r="R253" i="15"/>
  <c r="P253" i="15"/>
  <c r="N253" i="15"/>
  <c r="L253" i="15"/>
  <c r="J253" i="15"/>
  <c r="H253" i="15"/>
  <c r="F253" i="15"/>
  <c r="AR252" i="15"/>
  <c r="AP252" i="15"/>
  <c r="AN252" i="15"/>
  <c r="AL252" i="15"/>
  <c r="AJ252" i="15"/>
  <c r="AB252" i="15"/>
  <c r="Z252" i="15"/>
  <c r="X252" i="15"/>
  <c r="V252" i="15"/>
  <c r="T252" i="15"/>
  <c r="R252" i="15"/>
  <c r="P252" i="15"/>
  <c r="N252" i="15"/>
  <c r="L252" i="15"/>
  <c r="J252" i="15"/>
  <c r="H252" i="15"/>
  <c r="F252" i="15"/>
  <c r="AR251" i="15"/>
  <c r="AP251" i="15"/>
  <c r="AN251" i="15"/>
  <c r="AL251" i="15"/>
  <c r="AJ251" i="15"/>
  <c r="AB251" i="15"/>
  <c r="Z251" i="15"/>
  <c r="X251" i="15"/>
  <c r="V251" i="15"/>
  <c r="T251" i="15"/>
  <c r="R251" i="15"/>
  <c r="P251" i="15"/>
  <c r="N251" i="15"/>
  <c r="L251" i="15"/>
  <c r="J251" i="15"/>
  <c r="H251" i="15"/>
  <c r="F251" i="15"/>
  <c r="AR250" i="15"/>
  <c r="AP250" i="15"/>
  <c r="AN250" i="15"/>
  <c r="AL250" i="15"/>
  <c r="AJ250" i="15"/>
  <c r="AB250" i="15"/>
  <c r="Z250" i="15"/>
  <c r="X250" i="15"/>
  <c r="V250" i="15"/>
  <c r="T250" i="15"/>
  <c r="R250" i="15"/>
  <c r="P250" i="15"/>
  <c r="N250" i="15"/>
  <c r="L250" i="15"/>
  <c r="J250" i="15"/>
  <c r="H250" i="15"/>
  <c r="F250" i="15"/>
  <c r="AR249" i="15"/>
  <c r="AP249" i="15"/>
  <c r="AN249" i="15"/>
  <c r="AL249" i="15"/>
  <c r="AJ249" i="15"/>
  <c r="AB249" i="15"/>
  <c r="Z249" i="15"/>
  <c r="X249" i="15"/>
  <c r="V249" i="15"/>
  <c r="T249" i="15"/>
  <c r="R249" i="15"/>
  <c r="P249" i="15"/>
  <c r="N249" i="15"/>
  <c r="L249" i="15"/>
  <c r="J249" i="15"/>
  <c r="H249" i="15"/>
  <c r="F249" i="15"/>
  <c r="AR248" i="15"/>
  <c r="AP248" i="15"/>
  <c r="AN248" i="15"/>
  <c r="AL248" i="15"/>
  <c r="AJ248" i="15"/>
  <c r="AB248" i="15"/>
  <c r="Z248" i="15"/>
  <c r="X248" i="15"/>
  <c r="V248" i="15"/>
  <c r="T248" i="15"/>
  <c r="R248" i="15"/>
  <c r="P248" i="15"/>
  <c r="N248" i="15"/>
  <c r="L248" i="15"/>
  <c r="J248" i="15"/>
  <c r="H248" i="15"/>
  <c r="F248" i="15"/>
  <c r="AR247" i="15"/>
  <c r="AP247" i="15"/>
  <c r="AN247" i="15"/>
  <c r="AL247" i="15"/>
  <c r="AJ247" i="15"/>
  <c r="AB247" i="15"/>
  <c r="Z247" i="15"/>
  <c r="X247" i="15"/>
  <c r="V247" i="15"/>
  <c r="T247" i="15"/>
  <c r="R247" i="15"/>
  <c r="P247" i="15"/>
  <c r="N247" i="15"/>
  <c r="L247" i="15"/>
  <c r="J247" i="15"/>
  <c r="H247" i="15"/>
  <c r="F247" i="15"/>
  <c r="AR246" i="15"/>
  <c r="AP246" i="15"/>
  <c r="AN246" i="15"/>
  <c r="AL246" i="15"/>
  <c r="AJ246" i="15"/>
  <c r="AB246" i="15"/>
  <c r="Z246" i="15"/>
  <c r="X246" i="15"/>
  <c r="V246" i="15"/>
  <c r="T246" i="15"/>
  <c r="R246" i="15"/>
  <c r="P246" i="15"/>
  <c r="N246" i="15"/>
  <c r="L246" i="15"/>
  <c r="J246" i="15"/>
  <c r="H246" i="15"/>
  <c r="F246" i="15"/>
  <c r="AR245" i="15"/>
  <c r="AP245" i="15"/>
  <c r="AN245" i="15"/>
  <c r="AL245" i="15"/>
  <c r="AJ245" i="15"/>
  <c r="AB245" i="15"/>
  <c r="Z245" i="15"/>
  <c r="X245" i="15"/>
  <c r="V245" i="15"/>
  <c r="T245" i="15"/>
  <c r="R245" i="15"/>
  <c r="P245" i="15"/>
  <c r="N245" i="15"/>
  <c r="L245" i="15"/>
  <c r="J245" i="15"/>
  <c r="H245" i="15"/>
  <c r="F245" i="15"/>
  <c r="AR244" i="15"/>
  <c r="AP244" i="15"/>
  <c r="AN244" i="15"/>
  <c r="AL244" i="15"/>
  <c r="AJ244" i="15"/>
  <c r="AB244" i="15"/>
  <c r="Z244" i="15"/>
  <c r="X244" i="15"/>
  <c r="V244" i="15"/>
  <c r="T244" i="15"/>
  <c r="R244" i="15"/>
  <c r="P244" i="15"/>
  <c r="N244" i="15"/>
  <c r="L244" i="15"/>
  <c r="J244" i="15"/>
  <c r="H244" i="15"/>
  <c r="F244" i="15"/>
  <c r="AR243" i="15"/>
  <c r="AP243" i="15"/>
  <c r="AN243" i="15"/>
  <c r="AL243" i="15"/>
  <c r="AJ243" i="15"/>
  <c r="AB243" i="15"/>
  <c r="Z243" i="15"/>
  <c r="X243" i="15"/>
  <c r="V243" i="15"/>
  <c r="T243" i="15"/>
  <c r="R243" i="15"/>
  <c r="P243" i="15"/>
  <c r="N243" i="15"/>
  <c r="L243" i="15"/>
  <c r="J243" i="15"/>
  <c r="H243" i="15"/>
  <c r="F243" i="15"/>
  <c r="AR242" i="15"/>
  <c r="AP242" i="15"/>
  <c r="AN242" i="15"/>
  <c r="AL242" i="15"/>
  <c r="AJ242" i="15"/>
  <c r="AB242" i="15"/>
  <c r="Z242" i="15"/>
  <c r="X242" i="15"/>
  <c r="V242" i="15"/>
  <c r="T242" i="15"/>
  <c r="R242" i="15"/>
  <c r="P242" i="15"/>
  <c r="N242" i="15"/>
  <c r="L242" i="15"/>
  <c r="J242" i="15"/>
  <c r="H242" i="15"/>
  <c r="F242" i="15"/>
  <c r="AR241" i="15"/>
  <c r="AP241" i="15"/>
  <c r="AN241" i="15"/>
  <c r="AL241" i="15"/>
  <c r="AJ241" i="15"/>
  <c r="AB241" i="15"/>
  <c r="Z241" i="15"/>
  <c r="X241" i="15"/>
  <c r="V241" i="15"/>
  <c r="T241" i="15"/>
  <c r="R241" i="15"/>
  <c r="P241" i="15"/>
  <c r="N241" i="15"/>
  <c r="L241" i="15"/>
  <c r="J241" i="15"/>
  <c r="H241" i="15"/>
  <c r="F241" i="15"/>
  <c r="AR240" i="15"/>
  <c r="AP240" i="15"/>
  <c r="AN240" i="15"/>
  <c r="AL240" i="15"/>
  <c r="AJ240" i="15"/>
  <c r="AB240" i="15"/>
  <c r="Z240" i="15"/>
  <c r="X240" i="15"/>
  <c r="V240" i="15"/>
  <c r="T240" i="15"/>
  <c r="R240" i="15"/>
  <c r="P240" i="15"/>
  <c r="N240" i="15"/>
  <c r="L240" i="15"/>
  <c r="J240" i="15"/>
  <c r="H240" i="15"/>
  <c r="F240" i="15"/>
  <c r="AR239" i="15"/>
  <c r="AP239" i="15"/>
  <c r="AN239" i="15"/>
  <c r="AL239" i="15"/>
  <c r="AJ239" i="15"/>
  <c r="AB239" i="15"/>
  <c r="Z239" i="15"/>
  <c r="X239" i="15"/>
  <c r="V239" i="15"/>
  <c r="T239" i="15"/>
  <c r="R239" i="15"/>
  <c r="P239" i="15"/>
  <c r="N239" i="15"/>
  <c r="L239" i="15"/>
  <c r="J239" i="15"/>
  <c r="H239" i="15"/>
  <c r="F239" i="15"/>
  <c r="AR238" i="15"/>
  <c r="AP238" i="15"/>
  <c r="AN238" i="15"/>
  <c r="AL238" i="15"/>
  <c r="AJ238" i="15"/>
  <c r="AB238" i="15"/>
  <c r="Z238" i="15"/>
  <c r="X238" i="15"/>
  <c r="V238" i="15"/>
  <c r="T238" i="15"/>
  <c r="R238" i="15"/>
  <c r="P238" i="15"/>
  <c r="N238" i="15"/>
  <c r="L238" i="15"/>
  <c r="J238" i="15"/>
  <c r="H238" i="15"/>
  <c r="F238" i="15"/>
  <c r="AR237" i="15"/>
  <c r="AP237" i="15"/>
  <c r="AN237" i="15"/>
  <c r="AL237" i="15"/>
  <c r="AJ237" i="15"/>
  <c r="AB237" i="15"/>
  <c r="Z237" i="15"/>
  <c r="X237" i="15"/>
  <c r="V237" i="15"/>
  <c r="T237" i="15"/>
  <c r="R237" i="15"/>
  <c r="P237" i="15"/>
  <c r="N237" i="15"/>
  <c r="L237" i="15"/>
  <c r="J237" i="15"/>
  <c r="H237" i="15"/>
  <c r="F237" i="15"/>
  <c r="AR236" i="15"/>
  <c r="AP236" i="15"/>
  <c r="AN236" i="15"/>
  <c r="AL236" i="15"/>
  <c r="AJ236" i="15"/>
  <c r="AB236" i="15"/>
  <c r="Z236" i="15"/>
  <c r="X236" i="15"/>
  <c r="V236" i="15"/>
  <c r="T236" i="15"/>
  <c r="R236" i="15"/>
  <c r="P236" i="15"/>
  <c r="N236" i="15"/>
  <c r="L236" i="15"/>
  <c r="J236" i="15"/>
  <c r="H236" i="15"/>
  <c r="F236" i="15"/>
  <c r="AR235" i="15"/>
  <c r="AP235" i="15"/>
  <c r="AN235" i="15"/>
  <c r="AL235" i="15"/>
  <c r="AJ235" i="15"/>
  <c r="AB235" i="15"/>
  <c r="Z235" i="15"/>
  <c r="X235" i="15"/>
  <c r="V235" i="15"/>
  <c r="T235" i="15"/>
  <c r="R235" i="15"/>
  <c r="P235" i="15"/>
  <c r="N235" i="15"/>
  <c r="L235" i="15"/>
  <c r="J235" i="15"/>
  <c r="H235" i="15"/>
  <c r="F235" i="15"/>
  <c r="AR234" i="15"/>
  <c r="AP234" i="15"/>
  <c r="AN234" i="15"/>
  <c r="AL234" i="15"/>
  <c r="AJ234" i="15"/>
  <c r="AB234" i="15"/>
  <c r="Z234" i="15"/>
  <c r="X234" i="15"/>
  <c r="V234" i="15"/>
  <c r="T234" i="15"/>
  <c r="R234" i="15"/>
  <c r="P234" i="15"/>
  <c r="N234" i="15"/>
  <c r="L234" i="15"/>
  <c r="J234" i="15"/>
  <c r="H234" i="15"/>
  <c r="F234" i="15"/>
  <c r="AR233" i="15"/>
  <c r="AP233" i="15"/>
  <c r="AN233" i="15"/>
  <c r="AL233" i="15"/>
  <c r="AJ233" i="15"/>
  <c r="AB233" i="15"/>
  <c r="Z233" i="15"/>
  <c r="X233" i="15"/>
  <c r="V233" i="15"/>
  <c r="T233" i="15"/>
  <c r="R233" i="15"/>
  <c r="P233" i="15"/>
  <c r="N233" i="15"/>
  <c r="L233" i="15"/>
  <c r="J233" i="15"/>
  <c r="H233" i="15"/>
  <c r="F233" i="15"/>
  <c r="AR232" i="15"/>
  <c r="AP232" i="15"/>
  <c r="AN232" i="15"/>
  <c r="AL232" i="15"/>
  <c r="AJ232" i="15"/>
  <c r="AB232" i="15"/>
  <c r="Z232" i="15"/>
  <c r="X232" i="15"/>
  <c r="V232" i="15"/>
  <c r="T232" i="15"/>
  <c r="R232" i="15"/>
  <c r="P232" i="15"/>
  <c r="N232" i="15"/>
  <c r="L232" i="15"/>
  <c r="J232" i="15"/>
  <c r="H232" i="15"/>
  <c r="F232" i="15"/>
  <c r="AR231" i="15"/>
  <c r="AP231" i="15"/>
  <c r="AN231" i="15"/>
  <c r="AL231" i="15"/>
  <c r="AJ231" i="15"/>
  <c r="AB231" i="15"/>
  <c r="Z231" i="15"/>
  <c r="X231" i="15"/>
  <c r="V231" i="15"/>
  <c r="T231" i="15"/>
  <c r="R231" i="15"/>
  <c r="P231" i="15"/>
  <c r="N231" i="15"/>
  <c r="L231" i="15"/>
  <c r="J231" i="15"/>
  <c r="H231" i="15"/>
  <c r="F231" i="15"/>
  <c r="AR230" i="15"/>
  <c r="AP230" i="15"/>
  <c r="AN230" i="15"/>
  <c r="AL230" i="15"/>
  <c r="AJ230" i="15"/>
  <c r="AB230" i="15"/>
  <c r="Z230" i="15"/>
  <c r="X230" i="15"/>
  <c r="V230" i="15"/>
  <c r="T230" i="15"/>
  <c r="R230" i="15"/>
  <c r="P230" i="15"/>
  <c r="N230" i="15"/>
  <c r="L230" i="15"/>
  <c r="J230" i="15"/>
  <c r="H230" i="15"/>
  <c r="F230" i="15"/>
  <c r="AR229" i="15"/>
  <c r="AP229" i="15"/>
  <c r="AN229" i="15"/>
  <c r="AL229" i="15"/>
  <c r="AJ229" i="15"/>
  <c r="AB229" i="15"/>
  <c r="Z229" i="15"/>
  <c r="X229" i="15"/>
  <c r="V229" i="15"/>
  <c r="T229" i="15"/>
  <c r="R229" i="15"/>
  <c r="P229" i="15"/>
  <c r="N229" i="15"/>
  <c r="L229" i="15"/>
  <c r="J229" i="15"/>
  <c r="H229" i="15"/>
  <c r="F229" i="15"/>
  <c r="AR228" i="15"/>
  <c r="AP228" i="15"/>
  <c r="AN228" i="15"/>
  <c r="AL228" i="15"/>
  <c r="AJ228" i="15"/>
  <c r="AB228" i="15"/>
  <c r="Z228" i="15"/>
  <c r="X228" i="15"/>
  <c r="V228" i="15"/>
  <c r="T228" i="15"/>
  <c r="R228" i="15"/>
  <c r="P228" i="15"/>
  <c r="N228" i="15"/>
  <c r="L228" i="15"/>
  <c r="J228" i="15"/>
  <c r="H228" i="15"/>
  <c r="F228" i="15"/>
  <c r="AR227" i="15"/>
  <c r="AP227" i="15"/>
  <c r="AN227" i="15"/>
  <c r="AL227" i="15"/>
  <c r="AJ227" i="15"/>
  <c r="AB227" i="15"/>
  <c r="Z227" i="15"/>
  <c r="X227" i="15"/>
  <c r="V227" i="15"/>
  <c r="T227" i="15"/>
  <c r="R227" i="15"/>
  <c r="P227" i="15"/>
  <c r="N227" i="15"/>
  <c r="L227" i="15"/>
  <c r="J227" i="15"/>
  <c r="H227" i="15"/>
  <c r="F227" i="15"/>
  <c r="AR226" i="15"/>
  <c r="AP226" i="15"/>
  <c r="AN226" i="15"/>
  <c r="AL226" i="15"/>
  <c r="AJ226" i="15"/>
  <c r="AB226" i="15"/>
  <c r="Z226" i="15"/>
  <c r="X226" i="15"/>
  <c r="V226" i="15"/>
  <c r="T226" i="15"/>
  <c r="R226" i="15"/>
  <c r="P226" i="15"/>
  <c r="N226" i="15"/>
  <c r="L226" i="15"/>
  <c r="J226" i="15"/>
  <c r="H226" i="15"/>
  <c r="F226" i="15"/>
  <c r="AR225" i="15"/>
  <c r="AP225" i="15"/>
  <c r="AN225" i="15"/>
  <c r="AL225" i="15"/>
  <c r="AJ225" i="15"/>
  <c r="AB225" i="15"/>
  <c r="Z225" i="15"/>
  <c r="X225" i="15"/>
  <c r="V225" i="15"/>
  <c r="T225" i="15"/>
  <c r="R225" i="15"/>
  <c r="P225" i="15"/>
  <c r="N225" i="15"/>
  <c r="L225" i="15"/>
  <c r="J225" i="15"/>
  <c r="H225" i="15"/>
  <c r="F225" i="15"/>
  <c r="AR224" i="15"/>
  <c r="AP224" i="15"/>
  <c r="AN224" i="15"/>
  <c r="AL224" i="15"/>
  <c r="AJ224" i="15"/>
  <c r="AB224" i="15"/>
  <c r="Z224" i="15"/>
  <c r="X224" i="15"/>
  <c r="V224" i="15"/>
  <c r="T224" i="15"/>
  <c r="R224" i="15"/>
  <c r="P224" i="15"/>
  <c r="N224" i="15"/>
  <c r="L224" i="15"/>
  <c r="J224" i="15"/>
  <c r="H224" i="15"/>
  <c r="F224" i="15"/>
  <c r="AR223" i="15"/>
  <c r="AP223" i="15"/>
  <c r="AN223" i="15"/>
  <c r="AL223" i="15"/>
  <c r="AJ223" i="15"/>
  <c r="AB223" i="15"/>
  <c r="Z223" i="15"/>
  <c r="X223" i="15"/>
  <c r="V223" i="15"/>
  <c r="T223" i="15"/>
  <c r="R223" i="15"/>
  <c r="P223" i="15"/>
  <c r="N223" i="15"/>
  <c r="L223" i="15"/>
  <c r="J223" i="15"/>
  <c r="H223" i="15"/>
  <c r="F223" i="15"/>
  <c r="AR222" i="15"/>
  <c r="AP222" i="15"/>
  <c r="AN222" i="15"/>
  <c r="AL222" i="15"/>
  <c r="AJ222" i="15"/>
  <c r="AB222" i="15"/>
  <c r="Z222" i="15"/>
  <c r="X222" i="15"/>
  <c r="V222" i="15"/>
  <c r="T222" i="15"/>
  <c r="R222" i="15"/>
  <c r="P222" i="15"/>
  <c r="N222" i="15"/>
  <c r="L222" i="15"/>
  <c r="J222" i="15"/>
  <c r="H222" i="15"/>
  <c r="F222" i="15"/>
  <c r="AR221" i="15"/>
  <c r="AP221" i="15"/>
  <c r="AN221" i="15"/>
  <c r="AL221" i="15"/>
  <c r="AJ221" i="15"/>
  <c r="AB221" i="15"/>
  <c r="Z221" i="15"/>
  <c r="X221" i="15"/>
  <c r="V221" i="15"/>
  <c r="T221" i="15"/>
  <c r="R221" i="15"/>
  <c r="P221" i="15"/>
  <c r="N221" i="15"/>
  <c r="L221" i="15"/>
  <c r="J221" i="15"/>
  <c r="H221" i="15"/>
  <c r="F221" i="15"/>
  <c r="AR220" i="15"/>
  <c r="AP220" i="15"/>
  <c r="AN220" i="15"/>
  <c r="AL220" i="15"/>
  <c r="AJ220" i="15"/>
  <c r="AB220" i="15"/>
  <c r="Z220" i="15"/>
  <c r="X220" i="15"/>
  <c r="V220" i="15"/>
  <c r="T220" i="15"/>
  <c r="R220" i="15"/>
  <c r="P220" i="15"/>
  <c r="N220" i="15"/>
  <c r="L220" i="15"/>
  <c r="J220" i="15"/>
  <c r="H220" i="15"/>
  <c r="F220" i="15"/>
  <c r="AR219" i="15"/>
  <c r="AP219" i="15"/>
  <c r="AN219" i="15"/>
  <c r="AL219" i="15"/>
  <c r="AJ219" i="15"/>
  <c r="AB219" i="15"/>
  <c r="Z219" i="15"/>
  <c r="X219" i="15"/>
  <c r="V219" i="15"/>
  <c r="T219" i="15"/>
  <c r="R219" i="15"/>
  <c r="P219" i="15"/>
  <c r="N219" i="15"/>
  <c r="L219" i="15"/>
  <c r="J219" i="15"/>
  <c r="H219" i="15"/>
  <c r="F219" i="15"/>
  <c r="AR218" i="15"/>
  <c r="AP218" i="15"/>
  <c r="AN218" i="15"/>
  <c r="AL218" i="15"/>
  <c r="AJ218" i="15"/>
  <c r="AB218" i="15"/>
  <c r="Z218" i="15"/>
  <c r="X218" i="15"/>
  <c r="V218" i="15"/>
  <c r="T218" i="15"/>
  <c r="R218" i="15"/>
  <c r="P218" i="15"/>
  <c r="N218" i="15"/>
  <c r="L218" i="15"/>
  <c r="J218" i="15"/>
  <c r="H218" i="15"/>
  <c r="F218" i="15"/>
  <c r="AR217" i="15"/>
  <c r="AP217" i="15"/>
  <c r="AN217" i="15"/>
  <c r="AL217" i="15"/>
  <c r="AJ217" i="15"/>
  <c r="AB217" i="15"/>
  <c r="Z217" i="15"/>
  <c r="X217" i="15"/>
  <c r="V217" i="15"/>
  <c r="T217" i="15"/>
  <c r="R217" i="15"/>
  <c r="P217" i="15"/>
  <c r="N217" i="15"/>
  <c r="L217" i="15"/>
  <c r="J217" i="15"/>
  <c r="H217" i="15"/>
  <c r="F217" i="15"/>
  <c r="AR216" i="15"/>
  <c r="AP216" i="15"/>
  <c r="AN216" i="15"/>
  <c r="AL216" i="15"/>
  <c r="AJ216" i="15"/>
  <c r="AB216" i="15"/>
  <c r="Z216" i="15"/>
  <c r="X216" i="15"/>
  <c r="V216" i="15"/>
  <c r="T216" i="15"/>
  <c r="R216" i="15"/>
  <c r="P216" i="15"/>
  <c r="N216" i="15"/>
  <c r="L216" i="15"/>
  <c r="J216" i="15"/>
  <c r="H216" i="15"/>
  <c r="F216" i="15"/>
  <c r="AR215" i="15"/>
  <c r="AP215" i="15"/>
  <c r="AN215" i="15"/>
  <c r="AL215" i="15"/>
  <c r="AJ215" i="15"/>
  <c r="AB215" i="15"/>
  <c r="Z215" i="15"/>
  <c r="X215" i="15"/>
  <c r="V215" i="15"/>
  <c r="T215" i="15"/>
  <c r="R215" i="15"/>
  <c r="P215" i="15"/>
  <c r="N215" i="15"/>
  <c r="L215" i="15"/>
  <c r="J215" i="15"/>
  <c r="H215" i="15"/>
  <c r="F215" i="15"/>
  <c r="AR214" i="15"/>
  <c r="AP214" i="15"/>
  <c r="AN214" i="15"/>
  <c r="AL214" i="15"/>
  <c r="AJ214" i="15"/>
  <c r="AB214" i="15"/>
  <c r="Z214" i="15"/>
  <c r="X214" i="15"/>
  <c r="V214" i="15"/>
  <c r="T214" i="15"/>
  <c r="R214" i="15"/>
  <c r="P214" i="15"/>
  <c r="N214" i="15"/>
  <c r="L214" i="15"/>
  <c r="J214" i="15"/>
  <c r="H214" i="15"/>
  <c r="F214" i="15"/>
  <c r="AR213" i="15"/>
  <c r="AP213" i="15"/>
  <c r="AN213" i="15"/>
  <c r="AL213" i="15"/>
  <c r="AJ213" i="15"/>
  <c r="AB213" i="15"/>
  <c r="Z213" i="15"/>
  <c r="X213" i="15"/>
  <c r="V213" i="15"/>
  <c r="T213" i="15"/>
  <c r="R213" i="15"/>
  <c r="P213" i="15"/>
  <c r="N213" i="15"/>
  <c r="L213" i="15"/>
  <c r="J213" i="15"/>
  <c r="H213" i="15"/>
  <c r="F213" i="15"/>
  <c r="AR212" i="15"/>
  <c r="AP212" i="15"/>
  <c r="AN212" i="15"/>
  <c r="AL212" i="15"/>
  <c r="AJ212" i="15"/>
  <c r="AB212" i="15"/>
  <c r="Z212" i="15"/>
  <c r="X212" i="15"/>
  <c r="V212" i="15"/>
  <c r="T212" i="15"/>
  <c r="R212" i="15"/>
  <c r="P212" i="15"/>
  <c r="N212" i="15"/>
  <c r="L212" i="15"/>
  <c r="J212" i="15"/>
  <c r="H212" i="15"/>
  <c r="F212" i="15"/>
  <c r="AR211" i="15"/>
  <c r="AP211" i="15"/>
  <c r="AN211" i="15"/>
  <c r="AL211" i="15"/>
  <c r="AJ211" i="15"/>
  <c r="AB211" i="15"/>
  <c r="Z211" i="15"/>
  <c r="X211" i="15"/>
  <c r="V211" i="15"/>
  <c r="T211" i="15"/>
  <c r="R211" i="15"/>
  <c r="P211" i="15"/>
  <c r="N211" i="15"/>
  <c r="L211" i="15"/>
  <c r="J211" i="15"/>
  <c r="H211" i="15"/>
  <c r="F211" i="15"/>
  <c r="AR210" i="15"/>
  <c r="AP210" i="15"/>
  <c r="AN210" i="15"/>
  <c r="AL210" i="15"/>
  <c r="AJ210" i="15"/>
  <c r="AB210" i="15"/>
  <c r="Z210" i="15"/>
  <c r="X210" i="15"/>
  <c r="V210" i="15"/>
  <c r="T210" i="15"/>
  <c r="R210" i="15"/>
  <c r="P210" i="15"/>
  <c r="N210" i="15"/>
  <c r="L210" i="15"/>
  <c r="J210" i="15"/>
  <c r="H210" i="15"/>
  <c r="F210" i="15"/>
  <c r="AR209" i="15"/>
  <c r="AP209" i="15"/>
  <c r="AN209" i="15"/>
  <c r="AL209" i="15"/>
  <c r="AJ209" i="15"/>
  <c r="AB209" i="15"/>
  <c r="Z209" i="15"/>
  <c r="X209" i="15"/>
  <c r="V209" i="15"/>
  <c r="T209" i="15"/>
  <c r="R209" i="15"/>
  <c r="P209" i="15"/>
  <c r="N209" i="15"/>
  <c r="L209" i="15"/>
  <c r="J209" i="15"/>
  <c r="H209" i="15"/>
  <c r="F209" i="15"/>
  <c r="AR208" i="15"/>
  <c r="AP208" i="15"/>
  <c r="AN208" i="15"/>
  <c r="AL208" i="15"/>
  <c r="AJ208" i="15"/>
  <c r="AB208" i="15"/>
  <c r="Z208" i="15"/>
  <c r="X208" i="15"/>
  <c r="V208" i="15"/>
  <c r="T208" i="15"/>
  <c r="R208" i="15"/>
  <c r="P208" i="15"/>
  <c r="N208" i="15"/>
  <c r="L208" i="15"/>
  <c r="J208" i="15"/>
  <c r="H208" i="15"/>
  <c r="F208" i="15"/>
  <c r="AR207" i="15"/>
  <c r="AP207" i="15"/>
  <c r="AN207" i="15"/>
  <c r="AL207" i="15"/>
  <c r="AJ207" i="15"/>
  <c r="AB207" i="15"/>
  <c r="Z207" i="15"/>
  <c r="X207" i="15"/>
  <c r="V207" i="15"/>
  <c r="T207" i="15"/>
  <c r="R207" i="15"/>
  <c r="P207" i="15"/>
  <c r="N207" i="15"/>
  <c r="L207" i="15"/>
  <c r="J207" i="15"/>
  <c r="H207" i="15"/>
  <c r="F207" i="15"/>
  <c r="AR206" i="15"/>
  <c r="AP206" i="15"/>
  <c r="AN206" i="15"/>
  <c r="AL206" i="15"/>
  <c r="AJ206" i="15"/>
  <c r="AB206" i="15"/>
  <c r="Z206" i="15"/>
  <c r="X206" i="15"/>
  <c r="V206" i="15"/>
  <c r="T206" i="15"/>
  <c r="R206" i="15"/>
  <c r="P206" i="15"/>
  <c r="N206" i="15"/>
  <c r="L206" i="15"/>
  <c r="J206" i="15"/>
  <c r="H206" i="15"/>
  <c r="F206" i="15"/>
  <c r="AR205" i="15"/>
  <c r="AP205" i="15"/>
  <c r="AN205" i="15"/>
  <c r="AL205" i="15"/>
  <c r="AJ205" i="15"/>
  <c r="AB205" i="15"/>
  <c r="Z205" i="15"/>
  <c r="X205" i="15"/>
  <c r="V205" i="15"/>
  <c r="T205" i="15"/>
  <c r="R205" i="15"/>
  <c r="P205" i="15"/>
  <c r="N205" i="15"/>
  <c r="L205" i="15"/>
  <c r="J205" i="15"/>
  <c r="H205" i="15"/>
  <c r="F205" i="15"/>
  <c r="AR204" i="15"/>
  <c r="AP204" i="15"/>
  <c r="AN204" i="15"/>
  <c r="AL204" i="15"/>
  <c r="AJ204" i="15"/>
  <c r="AB204" i="15"/>
  <c r="Z204" i="15"/>
  <c r="X204" i="15"/>
  <c r="V204" i="15"/>
  <c r="T204" i="15"/>
  <c r="R204" i="15"/>
  <c r="P204" i="15"/>
  <c r="N204" i="15"/>
  <c r="L204" i="15"/>
  <c r="J204" i="15"/>
  <c r="H204" i="15"/>
  <c r="F204" i="15"/>
  <c r="AR203" i="15"/>
  <c r="AP203" i="15"/>
  <c r="AN203" i="15"/>
  <c r="AL203" i="15"/>
  <c r="AJ203" i="15"/>
  <c r="AB203" i="15"/>
  <c r="Z203" i="15"/>
  <c r="X203" i="15"/>
  <c r="V203" i="15"/>
  <c r="T203" i="15"/>
  <c r="R203" i="15"/>
  <c r="P203" i="15"/>
  <c r="N203" i="15"/>
  <c r="L203" i="15"/>
  <c r="J203" i="15"/>
  <c r="H203" i="15"/>
  <c r="F203" i="15"/>
  <c r="AR202" i="15"/>
  <c r="AP202" i="15"/>
  <c r="AN202" i="15"/>
  <c r="AL202" i="15"/>
  <c r="AJ202" i="15"/>
  <c r="AB202" i="15"/>
  <c r="Z202" i="15"/>
  <c r="X202" i="15"/>
  <c r="V202" i="15"/>
  <c r="T202" i="15"/>
  <c r="R202" i="15"/>
  <c r="P202" i="15"/>
  <c r="N202" i="15"/>
  <c r="L202" i="15"/>
  <c r="J202" i="15"/>
  <c r="H202" i="15"/>
  <c r="F202" i="15"/>
  <c r="AR201" i="15"/>
  <c r="AP201" i="15"/>
  <c r="AN201" i="15"/>
  <c r="AL201" i="15"/>
  <c r="AJ201" i="15"/>
  <c r="AB201" i="15"/>
  <c r="Z201" i="15"/>
  <c r="X201" i="15"/>
  <c r="V201" i="15"/>
  <c r="T201" i="15"/>
  <c r="R201" i="15"/>
  <c r="P201" i="15"/>
  <c r="N201" i="15"/>
  <c r="L201" i="15"/>
  <c r="J201" i="15"/>
  <c r="H201" i="15"/>
  <c r="F201" i="15"/>
  <c r="AR200" i="15"/>
  <c r="AP200" i="15"/>
  <c r="AN200" i="15"/>
  <c r="AL200" i="15"/>
  <c r="AJ200" i="15"/>
  <c r="AB200" i="15"/>
  <c r="Z200" i="15"/>
  <c r="X200" i="15"/>
  <c r="V200" i="15"/>
  <c r="T200" i="15"/>
  <c r="R200" i="15"/>
  <c r="P200" i="15"/>
  <c r="N200" i="15"/>
  <c r="L200" i="15"/>
  <c r="J200" i="15"/>
  <c r="H200" i="15"/>
  <c r="F200" i="15"/>
  <c r="AR199" i="15"/>
  <c r="AP199" i="15"/>
  <c r="AN199" i="15"/>
  <c r="AL199" i="15"/>
  <c r="AJ199" i="15"/>
  <c r="AB199" i="15"/>
  <c r="Z199" i="15"/>
  <c r="X199" i="15"/>
  <c r="V199" i="15"/>
  <c r="T199" i="15"/>
  <c r="R199" i="15"/>
  <c r="P199" i="15"/>
  <c r="N199" i="15"/>
  <c r="L199" i="15"/>
  <c r="J199" i="15"/>
  <c r="H199" i="15"/>
  <c r="F199" i="15"/>
  <c r="AR198" i="15"/>
  <c r="AP198" i="15"/>
  <c r="AN198" i="15"/>
  <c r="AL198" i="15"/>
  <c r="AJ198" i="15"/>
  <c r="AB198" i="15"/>
  <c r="Z198" i="15"/>
  <c r="X198" i="15"/>
  <c r="V198" i="15"/>
  <c r="T198" i="15"/>
  <c r="R198" i="15"/>
  <c r="P198" i="15"/>
  <c r="N198" i="15"/>
  <c r="L198" i="15"/>
  <c r="J198" i="15"/>
  <c r="H198" i="15"/>
  <c r="F198" i="15"/>
  <c r="AR197" i="15"/>
  <c r="AP197" i="15"/>
  <c r="AN197" i="15"/>
  <c r="AL197" i="15"/>
  <c r="AJ197" i="15"/>
  <c r="AB197" i="15"/>
  <c r="Z197" i="15"/>
  <c r="X197" i="15"/>
  <c r="V197" i="15"/>
  <c r="T197" i="15"/>
  <c r="R197" i="15"/>
  <c r="P197" i="15"/>
  <c r="N197" i="15"/>
  <c r="L197" i="15"/>
  <c r="J197" i="15"/>
  <c r="H197" i="15"/>
  <c r="F197" i="15"/>
  <c r="AR196" i="15"/>
  <c r="AP196" i="15"/>
  <c r="AN196" i="15"/>
  <c r="AL196" i="15"/>
  <c r="AJ196" i="15"/>
  <c r="AB196" i="15"/>
  <c r="Z196" i="15"/>
  <c r="X196" i="15"/>
  <c r="V196" i="15"/>
  <c r="T196" i="15"/>
  <c r="R196" i="15"/>
  <c r="P196" i="15"/>
  <c r="N196" i="15"/>
  <c r="L196" i="15"/>
  <c r="J196" i="15"/>
  <c r="H196" i="15"/>
  <c r="F196" i="15"/>
  <c r="AR195" i="15"/>
  <c r="AP195" i="15"/>
  <c r="AN195" i="15"/>
  <c r="AL195" i="15"/>
  <c r="AJ195" i="15"/>
  <c r="AB195" i="15"/>
  <c r="Z195" i="15"/>
  <c r="X195" i="15"/>
  <c r="V195" i="15"/>
  <c r="T195" i="15"/>
  <c r="R195" i="15"/>
  <c r="P195" i="15"/>
  <c r="N195" i="15"/>
  <c r="L195" i="15"/>
  <c r="J195" i="15"/>
  <c r="H195" i="15"/>
  <c r="F195" i="15"/>
  <c r="AR194" i="15"/>
  <c r="AP194" i="15"/>
  <c r="AN194" i="15"/>
  <c r="AL194" i="15"/>
  <c r="AJ194" i="15"/>
  <c r="AB194" i="15"/>
  <c r="Z194" i="15"/>
  <c r="X194" i="15"/>
  <c r="V194" i="15"/>
  <c r="T194" i="15"/>
  <c r="R194" i="15"/>
  <c r="P194" i="15"/>
  <c r="N194" i="15"/>
  <c r="L194" i="15"/>
  <c r="J194" i="15"/>
  <c r="H194" i="15"/>
  <c r="F194" i="15"/>
  <c r="AR193" i="15"/>
  <c r="AP193" i="15"/>
  <c r="AN193" i="15"/>
  <c r="AL193" i="15"/>
  <c r="AJ193" i="15"/>
  <c r="AB193" i="15"/>
  <c r="Z193" i="15"/>
  <c r="X193" i="15"/>
  <c r="V193" i="15"/>
  <c r="T193" i="15"/>
  <c r="R193" i="15"/>
  <c r="P193" i="15"/>
  <c r="N193" i="15"/>
  <c r="L193" i="15"/>
  <c r="J193" i="15"/>
  <c r="H193" i="15"/>
  <c r="F193" i="15"/>
  <c r="AR192" i="15"/>
  <c r="AP192" i="15"/>
  <c r="AN192" i="15"/>
  <c r="AL192" i="15"/>
  <c r="AJ192" i="15"/>
  <c r="AB192" i="15"/>
  <c r="Z192" i="15"/>
  <c r="X192" i="15"/>
  <c r="V192" i="15"/>
  <c r="T192" i="15"/>
  <c r="R192" i="15"/>
  <c r="P192" i="15"/>
  <c r="N192" i="15"/>
  <c r="L192" i="15"/>
  <c r="J192" i="15"/>
  <c r="H192" i="15"/>
  <c r="F192" i="15"/>
  <c r="AR191" i="15"/>
  <c r="AP191" i="15"/>
  <c r="AN191" i="15"/>
  <c r="AL191" i="15"/>
  <c r="AJ191" i="15"/>
  <c r="AB191" i="15"/>
  <c r="Z191" i="15"/>
  <c r="X191" i="15"/>
  <c r="V191" i="15"/>
  <c r="T191" i="15"/>
  <c r="R191" i="15"/>
  <c r="P191" i="15"/>
  <c r="N191" i="15"/>
  <c r="L191" i="15"/>
  <c r="J191" i="15"/>
  <c r="H191" i="15"/>
  <c r="F191" i="15"/>
  <c r="AR190" i="15"/>
  <c r="AP190" i="15"/>
  <c r="AN190" i="15"/>
  <c r="AL190" i="15"/>
  <c r="AJ190" i="15"/>
  <c r="AB190" i="15"/>
  <c r="Z190" i="15"/>
  <c r="X190" i="15"/>
  <c r="V190" i="15"/>
  <c r="T190" i="15"/>
  <c r="R190" i="15"/>
  <c r="P190" i="15"/>
  <c r="N190" i="15"/>
  <c r="L190" i="15"/>
  <c r="J190" i="15"/>
  <c r="H190" i="15"/>
  <c r="F190" i="15"/>
  <c r="AR189" i="15"/>
  <c r="AP189" i="15"/>
  <c r="AN189" i="15"/>
  <c r="AL189" i="15"/>
  <c r="AJ189" i="15"/>
  <c r="AB189" i="15"/>
  <c r="Z189" i="15"/>
  <c r="X189" i="15"/>
  <c r="V189" i="15"/>
  <c r="T189" i="15"/>
  <c r="R189" i="15"/>
  <c r="P189" i="15"/>
  <c r="N189" i="15"/>
  <c r="L189" i="15"/>
  <c r="J189" i="15"/>
  <c r="H189" i="15"/>
  <c r="F189" i="15"/>
  <c r="AR188" i="15"/>
  <c r="AP188" i="15"/>
  <c r="AN188" i="15"/>
  <c r="AL188" i="15"/>
  <c r="AJ188" i="15"/>
  <c r="AB188" i="15"/>
  <c r="Z188" i="15"/>
  <c r="X188" i="15"/>
  <c r="V188" i="15"/>
  <c r="T188" i="15"/>
  <c r="R188" i="15"/>
  <c r="P188" i="15"/>
  <c r="N188" i="15"/>
  <c r="L188" i="15"/>
  <c r="J188" i="15"/>
  <c r="H188" i="15"/>
  <c r="F188" i="15"/>
  <c r="AR187" i="15"/>
  <c r="AP187" i="15"/>
  <c r="AN187" i="15"/>
  <c r="AL187" i="15"/>
  <c r="AJ187" i="15"/>
  <c r="AB187" i="15"/>
  <c r="Z187" i="15"/>
  <c r="X187" i="15"/>
  <c r="V187" i="15"/>
  <c r="T187" i="15"/>
  <c r="R187" i="15"/>
  <c r="P187" i="15"/>
  <c r="N187" i="15"/>
  <c r="L187" i="15"/>
  <c r="J187" i="15"/>
  <c r="H187" i="15"/>
  <c r="F187" i="15"/>
  <c r="AR186" i="15"/>
  <c r="AP186" i="15"/>
  <c r="AN186" i="15"/>
  <c r="AL186" i="15"/>
  <c r="AJ186" i="15"/>
  <c r="AB186" i="15"/>
  <c r="Z186" i="15"/>
  <c r="X186" i="15"/>
  <c r="V186" i="15"/>
  <c r="T186" i="15"/>
  <c r="R186" i="15"/>
  <c r="P186" i="15"/>
  <c r="N186" i="15"/>
  <c r="L186" i="15"/>
  <c r="J186" i="15"/>
  <c r="H186" i="15"/>
  <c r="F186" i="15"/>
  <c r="AR185" i="15"/>
  <c r="AP185" i="15"/>
  <c r="AN185" i="15"/>
  <c r="AL185" i="15"/>
  <c r="AJ185" i="15"/>
  <c r="AB185" i="15"/>
  <c r="Z185" i="15"/>
  <c r="X185" i="15"/>
  <c r="V185" i="15"/>
  <c r="T185" i="15"/>
  <c r="R185" i="15"/>
  <c r="P185" i="15"/>
  <c r="N185" i="15"/>
  <c r="L185" i="15"/>
  <c r="J185" i="15"/>
  <c r="H185" i="15"/>
  <c r="F185" i="15"/>
  <c r="AR184" i="15"/>
  <c r="AP184" i="15"/>
  <c r="AN184" i="15"/>
  <c r="AL184" i="15"/>
  <c r="AJ184" i="15"/>
  <c r="AB184" i="15"/>
  <c r="Z184" i="15"/>
  <c r="X184" i="15"/>
  <c r="V184" i="15"/>
  <c r="T184" i="15"/>
  <c r="R184" i="15"/>
  <c r="P184" i="15"/>
  <c r="N184" i="15"/>
  <c r="L184" i="15"/>
  <c r="J184" i="15"/>
  <c r="H184" i="15"/>
  <c r="F184" i="15"/>
  <c r="AR183" i="15"/>
  <c r="AP183" i="15"/>
  <c r="AN183" i="15"/>
  <c r="AL183" i="15"/>
  <c r="AJ183" i="15"/>
  <c r="AB183" i="15"/>
  <c r="Z183" i="15"/>
  <c r="X183" i="15"/>
  <c r="V183" i="15"/>
  <c r="T183" i="15"/>
  <c r="R183" i="15"/>
  <c r="P183" i="15"/>
  <c r="N183" i="15"/>
  <c r="L183" i="15"/>
  <c r="J183" i="15"/>
  <c r="H183" i="15"/>
  <c r="F183" i="15"/>
  <c r="AR182" i="15"/>
  <c r="AP182" i="15"/>
  <c r="AN182" i="15"/>
  <c r="AL182" i="15"/>
  <c r="AJ182" i="15"/>
  <c r="AB182" i="15"/>
  <c r="Z182" i="15"/>
  <c r="X182" i="15"/>
  <c r="V182" i="15"/>
  <c r="T182" i="15"/>
  <c r="R182" i="15"/>
  <c r="P182" i="15"/>
  <c r="N182" i="15"/>
  <c r="L182" i="15"/>
  <c r="J182" i="15"/>
  <c r="H182" i="15"/>
  <c r="F182" i="15"/>
  <c r="AR181" i="15"/>
  <c r="AP181" i="15"/>
  <c r="AN181" i="15"/>
  <c r="AL181" i="15"/>
  <c r="AJ181" i="15"/>
  <c r="AB181" i="15"/>
  <c r="Z181" i="15"/>
  <c r="X181" i="15"/>
  <c r="V181" i="15"/>
  <c r="T181" i="15"/>
  <c r="R181" i="15"/>
  <c r="P181" i="15"/>
  <c r="N181" i="15"/>
  <c r="L181" i="15"/>
  <c r="J181" i="15"/>
  <c r="H181" i="15"/>
  <c r="F181" i="15"/>
  <c r="AR180" i="15"/>
  <c r="AP180" i="15"/>
  <c r="AN180" i="15"/>
  <c r="AL180" i="15"/>
  <c r="AJ180" i="15"/>
  <c r="AB180" i="15"/>
  <c r="Z180" i="15"/>
  <c r="X180" i="15"/>
  <c r="V180" i="15"/>
  <c r="T180" i="15"/>
  <c r="R180" i="15"/>
  <c r="P180" i="15"/>
  <c r="N180" i="15"/>
  <c r="L180" i="15"/>
  <c r="J180" i="15"/>
  <c r="H180" i="15"/>
  <c r="F180" i="15"/>
  <c r="AR179" i="15"/>
  <c r="AP179" i="15"/>
  <c r="AN179" i="15"/>
  <c r="AL179" i="15"/>
  <c r="AJ179" i="15"/>
  <c r="AB179" i="15"/>
  <c r="Z179" i="15"/>
  <c r="X179" i="15"/>
  <c r="V179" i="15"/>
  <c r="T179" i="15"/>
  <c r="R179" i="15"/>
  <c r="P179" i="15"/>
  <c r="N179" i="15"/>
  <c r="L179" i="15"/>
  <c r="J179" i="15"/>
  <c r="H179" i="15"/>
  <c r="F179" i="15"/>
  <c r="AR178" i="15"/>
  <c r="AP178" i="15"/>
  <c r="AN178" i="15"/>
  <c r="AL178" i="15"/>
  <c r="AJ178" i="15"/>
  <c r="AB178" i="15"/>
  <c r="Z178" i="15"/>
  <c r="X178" i="15"/>
  <c r="V178" i="15"/>
  <c r="T178" i="15"/>
  <c r="R178" i="15"/>
  <c r="P178" i="15"/>
  <c r="N178" i="15"/>
  <c r="L178" i="15"/>
  <c r="J178" i="15"/>
  <c r="H178" i="15"/>
  <c r="F178" i="15"/>
  <c r="AR177" i="15"/>
  <c r="AP177" i="15"/>
  <c r="AN177" i="15"/>
  <c r="AL177" i="15"/>
  <c r="AJ177" i="15"/>
  <c r="AB177" i="15"/>
  <c r="Z177" i="15"/>
  <c r="X177" i="15"/>
  <c r="V177" i="15"/>
  <c r="T177" i="15"/>
  <c r="R177" i="15"/>
  <c r="P177" i="15"/>
  <c r="N177" i="15"/>
  <c r="L177" i="15"/>
  <c r="J177" i="15"/>
  <c r="H177" i="15"/>
  <c r="F177" i="15"/>
  <c r="AR176" i="15"/>
  <c r="AP176" i="15"/>
  <c r="AN176" i="15"/>
  <c r="AL176" i="15"/>
  <c r="AJ176" i="15"/>
  <c r="AB176" i="15"/>
  <c r="Z176" i="15"/>
  <c r="X176" i="15"/>
  <c r="V176" i="15"/>
  <c r="T176" i="15"/>
  <c r="R176" i="15"/>
  <c r="P176" i="15"/>
  <c r="N176" i="15"/>
  <c r="L176" i="15"/>
  <c r="J176" i="15"/>
  <c r="H176" i="15"/>
  <c r="F176" i="15"/>
  <c r="AR175" i="15"/>
  <c r="AP175" i="15"/>
  <c r="AN175" i="15"/>
  <c r="AL175" i="15"/>
  <c r="AJ175" i="15"/>
  <c r="AB175" i="15"/>
  <c r="Z175" i="15"/>
  <c r="X175" i="15"/>
  <c r="V175" i="15"/>
  <c r="T175" i="15"/>
  <c r="R175" i="15"/>
  <c r="P175" i="15"/>
  <c r="N175" i="15"/>
  <c r="L175" i="15"/>
  <c r="J175" i="15"/>
  <c r="H175" i="15"/>
  <c r="F175" i="15"/>
  <c r="AR174" i="15"/>
  <c r="AP174" i="15"/>
  <c r="AN174" i="15"/>
  <c r="AL174" i="15"/>
  <c r="AJ174" i="15"/>
  <c r="AB174" i="15"/>
  <c r="Z174" i="15"/>
  <c r="X174" i="15"/>
  <c r="V174" i="15"/>
  <c r="T174" i="15"/>
  <c r="R174" i="15"/>
  <c r="P174" i="15"/>
  <c r="N174" i="15"/>
  <c r="L174" i="15"/>
  <c r="J174" i="15"/>
  <c r="H174" i="15"/>
  <c r="F174" i="15"/>
  <c r="AR173" i="15"/>
  <c r="AP173" i="15"/>
  <c r="AN173" i="15"/>
  <c r="AL173" i="15"/>
  <c r="AJ173" i="15"/>
  <c r="AB173" i="15"/>
  <c r="Z173" i="15"/>
  <c r="X173" i="15"/>
  <c r="V173" i="15"/>
  <c r="T173" i="15"/>
  <c r="R173" i="15"/>
  <c r="P173" i="15"/>
  <c r="N173" i="15"/>
  <c r="L173" i="15"/>
  <c r="J173" i="15"/>
  <c r="H173" i="15"/>
  <c r="F173" i="15"/>
  <c r="AR172" i="15"/>
  <c r="AP172" i="15"/>
  <c r="AN172" i="15"/>
  <c r="AL172" i="15"/>
  <c r="AJ172" i="15"/>
  <c r="AB172" i="15"/>
  <c r="Z172" i="15"/>
  <c r="X172" i="15"/>
  <c r="V172" i="15"/>
  <c r="T172" i="15"/>
  <c r="R172" i="15"/>
  <c r="P172" i="15"/>
  <c r="N172" i="15"/>
  <c r="L172" i="15"/>
  <c r="J172" i="15"/>
  <c r="H172" i="15"/>
  <c r="F172" i="15"/>
  <c r="AR171" i="15"/>
  <c r="AP171" i="15"/>
  <c r="AN171" i="15"/>
  <c r="AL171" i="15"/>
  <c r="AJ171" i="15"/>
  <c r="AB171" i="15"/>
  <c r="Z171" i="15"/>
  <c r="X171" i="15"/>
  <c r="V171" i="15"/>
  <c r="T171" i="15"/>
  <c r="R171" i="15"/>
  <c r="P171" i="15"/>
  <c r="N171" i="15"/>
  <c r="L171" i="15"/>
  <c r="J171" i="15"/>
  <c r="H171" i="15"/>
  <c r="F171" i="15"/>
  <c r="AR170" i="15"/>
  <c r="AP170" i="15"/>
  <c r="AN170" i="15"/>
  <c r="AL170" i="15"/>
  <c r="AJ170" i="15"/>
  <c r="AB170" i="15"/>
  <c r="Z170" i="15"/>
  <c r="X170" i="15"/>
  <c r="V170" i="15"/>
  <c r="T170" i="15"/>
  <c r="R170" i="15"/>
  <c r="P170" i="15"/>
  <c r="N170" i="15"/>
  <c r="L170" i="15"/>
  <c r="J170" i="15"/>
  <c r="H170" i="15"/>
  <c r="F170" i="15"/>
  <c r="AR169" i="15"/>
  <c r="AP169" i="15"/>
  <c r="AN169" i="15"/>
  <c r="AL169" i="15"/>
  <c r="AJ169" i="15"/>
  <c r="AB169" i="15"/>
  <c r="Z169" i="15"/>
  <c r="X169" i="15"/>
  <c r="V169" i="15"/>
  <c r="T169" i="15"/>
  <c r="R169" i="15"/>
  <c r="P169" i="15"/>
  <c r="N169" i="15"/>
  <c r="L169" i="15"/>
  <c r="J169" i="15"/>
  <c r="H169" i="15"/>
  <c r="F169" i="15"/>
  <c r="AR168" i="15"/>
  <c r="AP168" i="15"/>
  <c r="AN168" i="15"/>
  <c r="AL168" i="15"/>
  <c r="AJ168" i="15"/>
  <c r="AB168" i="15"/>
  <c r="Z168" i="15"/>
  <c r="X168" i="15"/>
  <c r="V168" i="15"/>
  <c r="T168" i="15"/>
  <c r="R168" i="15"/>
  <c r="P168" i="15"/>
  <c r="N168" i="15"/>
  <c r="L168" i="15"/>
  <c r="J168" i="15"/>
  <c r="H168" i="15"/>
  <c r="F168" i="15"/>
  <c r="AR167" i="15"/>
  <c r="AP167" i="15"/>
  <c r="AN167" i="15"/>
  <c r="AL167" i="15"/>
  <c r="AJ167" i="15"/>
  <c r="AB167" i="15"/>
  <c r="Z167" i="15"/>
  <c r="X167" i="15"/>
  <c r="V167" i="15"/>
  <c r="T167" i="15"/>
  <c r="R167" i="15"/>
  <c r="P167" i="15"/>
  <c r="N167" i="15"/>
  <c r="L167" i="15"/>
  <c r="J167" i="15"/>
  <c r="H167" i="15"/>
  <c r="F167" i="15"/>
  <c r="AR166" i="15"/>
  <c r="AP166" i="15"/>
  <c r="AN166" i="15"/>
  <c r="AL166" i="15"/>
  <c r="AJ166" i="15"/>
  <c r="AB166" i="15"/>
  <c r="Z166" i="15"/>
  <c r="X166" i="15"/>
  <c r="V166" i="15"/>
  <c r="T166" i="15"/>
  <c r="R166" i="15"/>
  <c r="P166" i="15"/>
  <c r="N166" i="15"/>
  <c r="L166" i="15"/>
  <c r="J166" i="15"/>
  <c r="H166" i="15"/>
  <c r="F166" i="15"/>
  <c r="AR165" i="15"/>
  <c r="AP165" i="15"/>
  <c r="AN165" i="15"/>
  <c r="AL165" i="15"/>
  <c r="AJ165" i="15"/>
  <c r="AB165" i="15"/>
  <c r="Z165" i="15"/>
  <c r="X165" i="15"/>
  <c r="V165" i="15"/>
  <c r="T165" i="15"/>
  <c r="R165" i="15"/>
  <c r="P165" i="15"/>
  <c r="N165" i="15"/>
  <c r="L165" i="15"/>
  <c r="J165" i="15"/>
  <c r="H165" i="15"/>
  <c r="F165" i="15"/>
  <c r="AR164" i="15"/>
  <c r="AP164" i="15"/>
  <c r="AN164" i="15"/>
  <c r="AL164" i="15"/>
  <c r="AJ164" i="15"/>
  <c r="AB164" i="15"/>
  <c r="Z164" i="15"/>
  <c r="X164" i="15"/>
  <c r="V164" i="15"/>
  <c r="T164" i="15"/>
  <c r="R164" i="15"/>
  <c r="P164" i="15"/>
  <c r="N164" i="15"/>
  <c r="L164" i="15"/>
  <c r="J164" i="15"/>
  <c r="H164" i="15"/>
  <c r="F164" i="15"/>
  <c r="AR163" i="15"/>
  <c r="AP163" i="15"/>
  <c r="AN163" i="15"/>
  <c r="AL163" i="15"/>
  <c r="AJ163" i="15"/>
  <c r="AB163" i="15"/>
  <c r="Z163" i="15"/>
  <c r="X163" i="15"/>
  <c r="V163" i="15"/>
  <c r="T163" i="15"/>
  <c r="R163" i="15"/>
  <c r="P163" i="15"/>
  <c r="N163" i="15"/>
  <c r="L163" i="15"/>
  <c r="J163" i="15"/>
  <c r="H163" i="15"/>
  <c r="F163" i="15"/>
  <c r="AR162" i="15"/>
  <c r="AP162" i="15"/>
  <c r="AN162" i="15"/>
  <c r="AL162" i="15"/>
  <c r="AJ162" i="15"/>
  <c r="AB162" i="15"/>
  <c r="Z162" i="15"/>
  <c r="X162" i="15"/>
  <c r="V162" i="15"/>
  <c r="T162" i="15"/>
  <c r="R162" i="15"/>
  <c r="P162" i="15"/>
  <c r="N162" i="15"/>
  <c r="L162" i="15"/>
  <c r="J162" i="15"/>
  <c r="H162" i="15"/>
  <c r="F162" i="15"/>
  <c r="AR161" i="15"/>
  <c r="AP161" i="15"/>
  <c r="AN161" i="15"/>
  <c r="AL161" i="15"/>
  <c r="AJ161" i="15"/>
  <c r="AB161" i="15"/>
  <c r="Z161" i="15"/>
  <c r="X161" i="15"/>
  <c r="V161" i="15"/>
  <c r="T161" i="15"/>
  <c r="R161" i="15"/>
  <c r="P161" i="15"/>
  <c r="N161" i="15"/>
  <c r="L161" i="15"/>
  <c r="J161" i="15"/>
  <c r="H161" i="15"/>
  <c r="F161" i="15"/>
  <c r="AR160" i="15"/>
  <c r="AP160" i="15"/>
  <c r="AN160" i="15"/>
  <c r="AL160" i="15"/>
  <c r="AJ160" i="15"/>
  <c r="AB160" i="15"/>
  <c r="Z160" i="15"/>
  <c r="X160" i="15"/>
  <c r="V160" i="15"/>
  <c r="T160" i="15"/>
  <c r="R160" i="15"/>
  <c r="P160" i="15"/>
  <c r="N160" i="15"/>
  <c r="L160" i="15"/>
  <c r="J160" i="15"/>
  <c r="H160" i="15"/>
  <c r="F160" i="15"/>
  <c r="AR159" i="15"/>
  <c r="AP159" i="15"/>
  <c r="AN159" i="15"/>
  <c r="AL159" i="15"/>
  <c r="AJ159" i="15"/>
  <c r="AB159" i="15"/>
  <c r="Z159" i="15"/>
  <c r="X159" i="15"/>
  <c r="V159" i="15"/>
  <c r="T159" i="15"/>
  <c r="R159" i="15"/>
  <c r="P159" i="15"/>
  <c r="N159" i="15"/>
  <c r="L159" i="15"/>
  <c r="J159" i="15"/>
  <c r="H159" i="15"/>
  <c r="F159" i="15"/>
  <c r="AR158" i="15"/>
  <c r="AP158" i="15"/>
  <c r="AN158" i="15"/>
  <c r="AL158" i="15"/>
  <c r="AJ158" i="15"/>
  <c r="AB158" i="15"/>
  <c r="Z158" i="15"/>
  <c r="X158" i="15"/>
  <c r="V158" i="15"/>
  <c r="T158" i="15"/>
  <c r="R158" i="15"/>
  <c r="P158" i="15"/>
  <c r="N158" i="15"/>
  <c r="L158" i="15"/>
  <c r="J158" i="15"/>
  <c r="H158" i="15"/>
  <c r="F158" i="15"/>
  <c r="AR157" i="15"/>
  <c r="AP157" i="15"/>
  <c r="AN157" i="15"/>
  <c r="AL157" i="15"/>
  <c r="AJ157" i="15"/>
  <c r="AB157" i="15"/>
  <c r="Z157" i="15"/>
  <c r="X157" i="15"/>
  <c r="V157" i="15"/>
  <c r="T157" i="15"/>
  <c r="R157" i="15"/>
  <c r="P157" i="15"/>
  <c r="N157" i="15"/>
  <c r="L157" i="15"/>
  <c r="J157" i="15"/>
  <c r="H157" i="15"/>
  <c r="F157" i="15"/>
  <c r="AR156" i="15"/>
  <c r="AP156" i="15"/>
  <c r="AN156" i="15"/>
  <c r="AL156" i="15"/>
  <c r="AJ156" i="15"/>
  <c r="AB156" i="15"/>
  <c r="Z156" i="15"/>
  <c r="X156" i="15"/>
  <c r="V156" i="15"/>
  <c r="T156" i="15"/>
  <c r="R156" i="15"/>
  <c r="P156" i="15"/>
  <c r="N156" i="15"/>
  <c r="L156" i="15"/>
  <c r="J156" i="15"/>
  <c r="H156" i="15"/>
  <c r="F156" i="15"/>
  <c r="AR155" i="15"/>
  <c r="AP155" i="15"/>
  <c r="AN155" i="15"/>
  <c r="AL155" i="15"/>
  <c r="AJ155" i="15"/>
  <c r="AB155" i="15"/>
  <c r="Z155" i="15"/>
  <c r="X155" i="15"/>
  <c r="V155" i="15"/>
  <c r="T155" i="15"/>
  <c r="R155" i="15"/>
  <c r="P155" i="15"/>
  <c r="N155" i="15"/>
  <c r="L155" i="15"/>
  <c r="J155" i="15"/>
  <c r="H155" i="15"/>
  <c r="F155" i="15"/>
  <c r="AR154" i="15"/>
  <c r="AP154" i="15"/>
  <c r="AN154" i="15"/>
  <c r="AL154" i="15"/>
  <c r="AJ154" i="15"/>
  <c r="AB154" i="15"/>
  <c r="Z154" i="15"/>
  <c r="X154" i="15"/>
  <c r="V154" i="15"/>
  <c r="T154" i="15"/>
  <c r="R154" i="15"/>
  <c r="P154" i="15"/>
  <c r="N154" i="15"/>
  <c r="L154" i="15"/>
  <c r="J154" i="15"/>
  <c r="H154" i="15"/>
  <c r="F154" i="15"/>
  <c r="AR153" i="15"/>
  <c r="AP153" i="15"/>
  <c r="AN153" i="15"/>
  <c r="AL153" i="15"/>
  <c r="AJ153" i="15"/>
  <c r="AB153" i="15"/>
  <c r="Z153" i="15"/>
  <c r="X153" i="15"/>
  <c r="V153" i="15"/>
  <c r="T153" i="15"/>
  <c r="R153" i="15"/>
  <c r="P153" i="15"/>
  <c r="N153" i="15"/>
  <c r="L153" i="15"/>
  <c r="J153" i="15"/>
  <c r="H153" i="15"/>
  <c r="F153" i="15"/>
  <c r="AR152" i="15"/>
  <c r="AP152" i="15"/>
  <c r="AN152" i="15"/>
  <c r="AL152" i="15"/>
  <c r="AJ152" i="15"/>
  <c r="AB152" i="15"/>
  <c r="Z152" i="15"/>
  <c r="X152" i="15"/>
  <c r="V152" i="15"/>
  <c r="T152" i="15"/>
  <c r="R152" i="15"/>
  <c r="P152" i="15"/>
  <c r="N152" i="15"/>
  <c r="L152" i="15"/>
  <c r="J152" i="15"/>
  <c r="H152" i="15"/>
  <c r="F152" i="15"/>
  <c r="AR151" i="15"/>
  <c r="AP151" i="15"/>
  <c r="AN151" i="15"/>
  <c r="AL151" i="15"/>
  <c r="AJ151" i="15"/>
  <c r="AB151" i="15"/>
  <c r="Z151" i="15"/>
  <c r="X151" i="15"/>
  <c r="V151" i="15"/>
  <c r="T151" i="15"/>
  <c r="R151" i="15"/>
  <c r="P151" i="15"/>
  <c r="N151" i="15"/>
  <c r="L151" i="15"/>
  <c r="J151" i="15"/>
  <c r="H151" i="15"/>
  <c r="F151" i="15"/>
  <c r="AR150" i="15"/>
  <c r="AP150" i="15"/>
  <c r="AN150" i="15"/>
  <c r="AL150" i="15"/>
  <c r="AJ150" i="15"/>
  <c r="AB150" i="15"/>
  <c r="Z150" i="15"/>
  <c r="X150" i="15"/>
  <c r="V150" i="15"/>
  <c r="T150" i="15"/>
  <c r="R150" i="15"/>
  <c r="P150" i="15"/>
  <c r="N150" i="15"/>
  <c r="L150" i="15"/>
  <c r="J150" i="15"/>
  <c r="H150" i="15"/>
  <c r="F150" i="15"/>
  <c r="AR149" i="15"/>
  <c r="AP149" i="15"/>
  <c r="AN149" i="15"/>
  <c r="AL149" i="15"/>
  <c r="AJ149" i="15"/>
  <c r="AB149" i="15"/>
  <c r="Z149" i="15"/>
  <c r="X149" i="15"/>
  <c r="V149" i="15"/>
  <c r="T149" i="15"/>
  <c r="R149" i="15"/>
  <c r="P149" i="15"/>
  <c r="N149" i="15"/>
  <c r="L149" i="15"/>
  <c r="J149" i="15"/>
  <c r="H149" i="15"/>
  <c r="F149" i="15"/>
  <c r="AR148" i="15"/>
  <c r="AP148" i="15"/>
  <c r="AN148" i="15"/>
  <c r="AL148" i="15"/>
  <c r="AJ148" i="15"/>
  <c r="AB148" i="15"/>
  <c r="Z148" i="15"/>
  <c r="X148" i="15"/>
  <c r="V148" i="15"/>
  <c r="T148" i="15"/>
  <c r="R148" i="15"/>
  <c r="P148" i="15"/>
  <c r="N148" i="15"/>
  <c r="L148" i="15"/>
  <c r="J148" i="15"/>
  <c r="H148" i="15"/>
  <c r="F148" i="15"/>
  <c r="AR147" i="15"/>
  <c r="AP147" i="15"/>
  <c r="AN147" i="15"/>
  <c r="AL147" i="15"/>
  <c r="AJ147" i="15"/>
  <c r="AB147" i="15"/>
  <c r="Z147" i="15"/>
  <c r="X147" i="15"/>
  <c r="V147" i="15"/>
  <c r="T147" i="15"/>
  <c r="R147" i="15"/>
  <c r="P147" i="15"/>
  <c r="N147" i="15"/>
  <c r="L147" i="15"/>
  <c r="J147" i="15"/>
  <c r="H147" i="15"/>
  <c r="F147" i="15"/>
  <c r="AR146" i="15"/>
  <c r="AP146" i="15"/>
  <c r="AN146" i="15"/>
  <c r="AL146" i="15"/>
  <c r="AJ146" i="15"/>
  <c r="AB146" i="15"/>
  <c r="Z146" i="15"/>
  <c r="X146" i="15"/>
  <c r="V146" i="15"/>
  <c r="T146" i="15"/>
  <c r="R146" i="15"/>
  <c r="P146" i="15"/>
  <c r="N146" i="15"/>
  <c r="L146" i="15"/>
  <c r="J146" i="15"/>
  <c r="H146" i="15"/>
  <c r="F146" i="15"/>
  <c r="AR145" i="15"/>
  <c r="AP145" i="15"/>
  <c r="AN145" i="15"/>
  <c r="AL145" i="15"/>
  <c r="AJ145" i="15"/>
  <c r="AB145" i="15"/>
  <c r="Z145" i="15"/>
  <c r="X145" i="15"/>
  <c r="V145" i="15"/>
  <c r="T145" i="15"/>
  <c r="R145" i="15"/>
  <c r="P145" i="15"/>
  <c r="N145" i="15"/>
  <c r="L145" i="15"/>
  <c r="J145" i="15"/>
  <c r="H145" i="15"/>
  <c r="F145" i="15"/>
  <c r="AR144" i="15"/>
  <c r="AP144" i="15"/>
  <c r="AN144" i="15"/>
  <c r="AL144" i="15"/>
  <c r="AJ144" i="15"/>
  <c r="AB144" i="15"/>
  <c r="Z144" i="15"/>
  <c r="X144" i="15"/>
  <c r="V144" i="15"/>
  <c r="T144" i="15"/>
  <c r="R144" i="15"/>
  <c r="P144" i="15"/>
  <c r="N144" i="15"/>
  <c r="L144" i="15"/>
  <c r="J144" i="15"/>
  <c r="H144" i="15"/>
  <c r="F144" i="15"/>
  <c r="AR143" i="15"/>
  <c r="AP143" i="15"/>
  <c r="AN143" i="15"/>
  <c r="AL143" i="15"/>
  <c r="AJ143" i="15"/>
  <c r="AB143" i="15"/>
  <c r="Z143" i="15"/>
  <c r="X143" i="15"/>
  <c r="V143" i="15"/>
  <c r="T143" i="15"/>
  <c r="R143" i="15"/>
  <c r="P143" i="15"/>
  <c r="N143" i="15"/>
  <c r="L143" i="15"/>
  <c r="J143" i="15"/>
  <c r="H143" i="15"/>
  <c r="F143" i="15"/>
  <c r="AR142" i="15"/>
  <c r="AP142" i="15"/>
  <c r="AN142" i="15"/>
  <c r="AL142" i="15"/>
  <c r="AJ142" i="15"/>
  <c r="AB142" i="15"/>
  <c r="Z142" i="15"/>
  <c r="X142" i="15"/>
  <c r="V142" i="15"/>
  <c r="T142" i="15"/>
  <c r="R142" i="15"/>
  <c r="P142" i="15"/>
  <c r="N142" i="15"/>
  <c r="L142" i="15"/>
  <c r="J142" i="15"/>
  <c r="H142" i="15"/>
  <c r="F142" i="15"/>
  <c r="AR141" i="15"/>
  <c r="AP141" i="15"/>
  <c r="AN141" i="15"/>
  <c r="AL141" i="15"/>
  <c r="AJ141" i="15"/>
  <c r="AB141" i="15"/>
  <c r="Z141" i="15"/>
  <c r="X141" i="15"/>
  <c r="V141" i="15"/>
  <c r="T141" i="15"/>
  <c r="R141" i="15"/>
  <c r="P141" i="15"/>
  <c r="N141" i="15"/>
  <c r="L141" i="15"/>
  <c r="J141" i="15"/>
  <c r="H141" i="15"/>
  <c r="F141" i="15"/>
  <c r="AR140" i="15"/>
  <c r="AP140" i="15"/>
  <c r="AN140" i="15"/>
  <c r="AL140" i="15"/>
  <c r="AJ140" i="15"/>
  <c r="AB140" i="15"/>
  <c r="Z140" i="15"/>
  <c r="X140" i="15"/>
  <c r="V140" i="15"/>
  <c r="T140" i="15"/>
  <c r="R140" i="15"/>
  <c r="P140" i="15"/>
  <c r="N140" i="15"/>
  <c r="L140" i="15"/>
  <c r="J140" i="15"/>
  <c r="H140" i="15"/>
  <c r="F140" i="15"/>
  <c r="AR139" i="15"/>
  <c r="AP139" i="15"/>
  <c r="AN139" i="15"/>
  <c r="AL139" i="15"/>
  <c r="AJ139" i="15"/>
  <c r="AB139" i="15"/>
  <c r="Z139" i="15"/>
  <c r="X139" i="15"/>
  <c r="V139" i="15"/>
  <c r="T139" i="15"/>
  <c r="R139" i="15"/>
  <c r="P139" i="15"/>
  <c r="N139" i="15"/>
  <c r="L139" i="15"/>
  <c r="J139" i="15"/>
  <c r="H139" i="15"/>
  <c r="F139" i="15"/>
  <c r="AR138" i="15"/>
  <c r="AP138" i="15"/>
  <c r="AN138" i="15"/>
  <c r="AL138" i="15"/>
  <c r="AJ138" i="15"/>
  <c r="AB138" i="15"/>
  <c r="Z138" i="15"/>
  <c r="X138" i="15"/>
  <c r="V138" i="15"/>
  <c r="T138" i="15"/>
  <c r="R138" i="15"/>
  <c r="P138" i="15"/>
  <c r="N138" i="15"/>
  <c r="L138" i="15"/>
  <c r="J138" i="15"/>
  <c r="H138" i="15"/>
  <c r="F138" i="15"/>
  <c r="AR137" i="15"/>
  <c r="AP137" i="15"/>
  <c r="AN137" i="15"/>
  <c r="AL137" i="15"/>
  <c r="AJ137" i="15"/>
  <c r="AB137" i="15"/>
  <c r="Z137" i="15"/>
  <c r="X137" i="15"/>
  <c r="V137" i="15"/>
  <c r="T137" i="15"/>
  <c r="R137" i="15"/>
  <c r="P137" i="15"/>
  <c r="N137" i="15"/>
  <c r="L137" i="15"/>
  <c r="J137" i="15"/>
  <c r="H137" i="15"/>
  <c r="F137" i="15"/>
  <c r="AR136" i="15"/>
  <c r="AP136" i="15"/>
  <c r="AN136" i="15"/>
  <c r="AL136" i="15"/>
  <c r="AJ136" i="15"/>
  <c r="AB136" i="15"/>
  <c r="Z136" i="15"/>
  <c r="X136" i="15"/>
  <c r="V136" i="15"/>
  <c r="T136" i="15"/>
  <c r="R136" i="15"/>
  <c r="P136" i="15"/>
  <c r="N136" i="15"/>
  <c r="L136" i="15"/>
  <c r="J136" i="15"/>
  <c r="H136" i="15"/>
  <c r="F136" i="15"/>
  <c r="AR135" i="15"/>
  <c r="AP135" i="15"/>
  <c r="AN135" i="15"/>
  <c r="AL135" i="15"/>
  <c r="AJ135" i="15"/>
  <c r="AB135" i="15"/>
  <c r="Z135" i="15"/>
  <c r="X135" i="15"/>
  <c r="V135" i="15"/>
  <c r="T135" i="15"/>
  <c r="R135" i="15"/>
  <c r="P135" i="15"/>
  <c r="N135" i="15"/>
  <c r="L135" i="15"/>
  <c r="J135" i="15"/>
  <c r="H135" i="15"/>
  <c r="F135" i="15"/>
  <c r="AR134" i="15"/>
  <c r="AP134" i="15"/>
  <c r="AN134" i="15"/>
  <c r="AL134" i="15"/>
  <c r="AJ134" i="15"/>
  <c r="AB134" i="15"/>
  <c r="Z134" i="15"/>
  <c r="X134" i="15"/>
  <c r="V134" i="15"/>
  <c r="T134" i="15"/>
  <c r="R134" i="15"/>
  <c r="P134" i="15"/>
  <c r="N134" i="15"/>
  <c r="L134" i="15"/>
  <c r="J134" i="15"/>
  <c r="H134" i="15"/>
  <c r="F134" i="15"/>
  <c r="AR133" i="15"/>
  <c r="AP133" i="15"/>
  <c r="AN133" i="15"/>
  <c r="AL133" i="15"/>
  <c r="AJ133" i="15"/>
  <c r="AB133" i="15"/>
  <c r="Z133" i="15"/>
  <c r="X133" i="15"/>
  <c r="V133" i="15"/>
  <c r="T133" i="15"/>
  <c r="R133" i="15"/>
  <c r="P133" i="15"/>
  <c r="N133" i="15"/>
  <c r="L133" i="15"/>
  <c r="J133" i="15"/>
  <c r="H133" i="15"/>
  <c r="F133" i="15"/>
  <c r="AR132" i="15"/>
  <c r="AP132" i="15"/>
  <c r="AN132" i="15"/>
  <c r="AL132" i="15"/>
  <c r="AJ132" i="15"/>
  <c r="AB132" i="15"/>
  <c r="Z132" i="15"/>
  <c r="X132" i="15"/>
  <c r="V132" i="15"/>
  <c r="T132" i="15"/>
  <c r="R132" i="15"/>
  <c r="P132" i="15"/>
  <c r="N132" i="15"/>
  <c r="L132" i="15"/>
  <c r="J132" i="15"/>
  <c r="H132" i="15"/>
  <c r="F132" i="15"/>
  <c r="AR131" i="15"/>
  <c r="AP131" i="15"/>
  <c r="AN131" i="15"/>
  <c r="AL131" i="15"/>
  <c r="AJ131" i="15"/>
  <c r="AB131" i="15"/>
  <c r="Z131" i="15"/>
  <c r="X131" i="15"/>
  <c r="V131" i="15"/>
  <c r="T131" i="15"/>
  <c r="R131" i="15"/>
  <c r="P131" i="15"/>
  <c r="N131" i="15"/>
  <c r="L131" i="15"/>
  <c r="J131" i="15"/>
  <c r="H131" i="15"/>
  <c r="F131" i="15"/>
  <c r="AR130" i="15"/>
  <c r="AP130" i="15"/>
  <c r="AN130" i="15"/>
  <c r="AL130" i="15"/>
  <c r="AJ130" i="15"/>
  <c r="AB130" i="15"/>
  <c r="Z130" i="15"/>
  <c r="X130" i="15"/>
  <c r="V130" i="15"/>
  <c r="T130" i="15"/>
  <c r="R130" i="15"/>
  <c r="P130" i="15"/>
  <c r="N130" i="15"/>
  <c r="L130" i="15"/>
  <c r="J130" i="15"/>
  <c r="H130" i="15"/>
  <c r="F130" i="15"/>
  <c r="AR129" i="15"/>
  <c r="AP129" i="15"/>
  <c r="AN129" i="15"/>
  <c r="AL129" i="15"/>
  <c r="AJ129" i="15"/>
  <c r="AB129" i="15"/>
  <c r="Z129" i="15"/>
  <c r="X129" i="15"/>
  <c r="V129" i="15"/>
  <c r="T129" i="15"/>
  <c r="R129" i="15"/>
  <c r="P129" i="15"/>
  <c r="N129" i="15"/>
  <c r="L129" i="15"/>
  <c r="J129" i="15"/>
  <c r="H129" i="15"/>
  <c r="F129" i="15"/>
  <c r="AR128" i="15"/>
  <c r="AP128" i="15"/>
  <c r="AN128" i="15"/>
  <c r="AL128" i="15"/>
  <c r="AJ128" i="15"/>
  <c r="AB128" i="15"/>
  <c r="Z128" i="15"/>
  <c r="X128" i="15"/>
  <c r="V128" i="15"/>
  <c r="T128" i="15"/>
  <c r="R128" i="15"/>
  <c r="P128" i="15"/>
  <c r="N128" i="15"/>
  <c r="L128" i="15"/>
  <c r="J128" i="15"/>
  <c r="H128" i="15"/>
  <c r="F128" i="15"/>
  <c r="AR127" i="15"/>
  <c r="AP127" i="15"/>
  <c r="AN127" i="15"/>
  <c r="AL127" i="15"/>
  <c r="AJ127" i="15"/>
  <c r="AB127" i="15"/>
  <c r="Z127" i="15"/>
  <c r="X127" i="15"/>
  <c r="V127" i="15"/>
  <c r="T127" i="15"/>
  <c r="R127" i="15"/>
  <c r="P127" i="15"/>
  <c r="N127" i="15"/>
  <c r="L127" i="15"/>
  <c r="J127" i="15"/>
  <c r="H127" i="15"/>
  <c r="F127" i="15"/>
  <c r="AR126" i="15"/>
  <c r="AP126" i="15"/>
  <c r="AN126" i="15"/>
  <c r="AL126" i="15"/>
  <c r="AJ126" i="15"/>
  <c r="AB126" i="15"/>
  <c r="Z126" i="15"/>
  <c r="X126" i="15"/>
  <c r="V126" i="15"/>
  <c r="T126" i="15"/>
  <c r="R126" i="15"/>
  <c r="P126" i="15"/>
  <c r="N126" i="15"/>
  <c r="L126" i="15"/>
  <c r="J126" i="15"/>
  <c r="H126" i="15"/>
  <c r="F126" i="15"/>
  <c r="AR125" i="15"/>
  <c r="AP125" i="15"/>
  <c r="AN125" i="15"/>
  <c r="AL125" i="15"/>
  <c r="AJ125" i="15"/>
  <c r="AB125" i="15"/>
  <c r="Z125" i="15"/>
  <c r="X125" i="15"/>
  <c r="V125" i="15"/>
  <c r="T125" i="15"/>
  <c r="R125" i="15"/>
  <c r="P125" i="15"/>
  <c r="N125" i="15"/>
  <c r="L125" i="15"/>
  <c r="J125" i="15"/>
  <c r="H125" i="15"/>
  <c r="F125" i="15"/>
  <c r="AR124" i="15"/>
  <c r="AP124" i="15"/>
  <c r="AN124" i="15"/>
  <c r="AL124" i="15"/>
  <c r="AJ124" i="15"/>
  <c r="AB124" i="15"/>
  <c r="Z124" i="15"/>
  <c r="X124" i="15"/>
  <c r="V124" i="15"/>
  <c r="T124" i="15"/>
  <c r="R124" i="15"/>
  <c r="P124" i="15"/>
  <c r="N124" i="15"/>
  <c r="L124" i="15"/>
  <c r="J124" i="15"/>
  <c r="H124" i="15"/>
  <c r="F124" i="15"/>
  <c r="AR123" i="15"/>
  <c r="AP123" i="15"/>
  <c r="AN123" i="15"/>
  <c r="AL123" i="15"/>
  <c r="AJ123" i="15"/>
  <c r="AB123" i="15"/>
  <c r="Z123" i="15"/>
  <c r="X123" i="15"/>
  <c r="V123" i="15"/>
  <c r="T123" i="15"/>
  <c r="R123" i="15"/>
  <c r="P123" i="15"/>
  <c r="N123" i="15"/>
  <c r="L123" i="15"/>
  <c r="J123" i="15"/>
  <c r="H123" i="15"/>
  <c r="F123" i="15"/>
  <c r="AR122" i="15"/>
  <c r="AP122" i="15"/>
  <c r="AN122" i="15"/>
  <c r="AL122" i="15"/>
  <c r="AJ122" i="15"/>
  <c r="AB122" i="15"/>
  <c r="Z122" i="15"/>
  <c r="X122" i="15"/>
  <c r="V122" i="15"/>
  <c r="T122" i="15"/>
  <c r="R122" i="15"/>
  <c r="P122" i="15"/>
  <c r="N122" i="15"/>
  <c r="L122" i="15"/>
  <c r="J122" i="15"/>
  <c r="H122" i="15"/>
  <c r="F122" i="15"/>
  <c r="AR121" i="15"/>
  <c r="AP121" i="15"/>
  <c r="AN121" i="15"/>
  <c r="AL121" i="15"/>
  <c r="AJ121" i="15"/>
  <c r="AB121" i="15"/>
  <c r="Z121" i="15"/>
  <c r="X121" i="15"/>
  <c r="V121" i="15"/>
  <c r="T121" i="15"/>
  <c r="R121" i="15"/>
  <c r="P121" i="15"/>
  <c r="N121" i="15"/>
  <c r="L121" i="15"/>
  <c r="J121" i="15"/>
  <c r="H121" i="15"/>
  <c r="F121" i="15"/>
  <c r="AR120" i="15"/>
  <c r="AP120" i="15"/>
  <c r="AN120" i="15"/>
  <c r="AL120" i="15"/>
  <c r="AJ120" i="15"/>
  <c r="AB120" i="15"/>
  <c r="Z120" i="15"/>
  <c r="X120" i="15"/>
  <c r="V120" i="15"/>
  <c r="T120" i="15"/>
  <c r="R120" i="15"/>
  <c r="P120" i="15"/>
  <c r="N120" i="15"/>
  <c r="L120" i="15"/>
  <c r="J120" i="15"/>
  <c r="H120" i="15"/>
  <c r="F120" i="15"/>
  <c r="AR119" i="15"/>
  <c r="AP119" i="15"/>
  <c r="AN119" i="15"/>
  <c r="AL119" i="15"/>
  <c r="AJ119" i="15"/>
  <c r="AB119" i="15"/>
  <c r="Z119" i="15"/>
  <c r="X119" i="15"/>
  <c r="V119" i="15"/>
  <c r="T119" i="15"/>
  <c r="R119" i="15"/>
  <c r="P119" i="15"/>
  <c r="N119" i="15"/>
  <c r="L119" i="15"/>
  <c r="J119" i="15"/>
  <c r="H119" i="15"/>
  <c r="F119" i="15"/>
  <c r="AR118" i="15"/>
  <c r="AP118" i="15"/>
  <c r="AN118" i="15"/>
  <c r="AL118" i="15"/>
  <c r="AJ118" i="15"/>
  <c r="AB118" i="15"/>
  <c r="Z118" i="15"/>
  <c r="X118" i="15"/>
  <c r="V118" i="15"/>
  <c r="T118" i="15"/>
  <c r="R118" i="15"/>
  <c r="P118" i="15"/>
  <c r="N118" i="15"/>
  <c r="L118" i="15"/>
  <c r="J118" i="15"/>
  <c r="H118" i="15"/>
  <c r="F118" i="15"/>
  <c r="AR117" i="15"/>
  <c r="AP117" i="15"/>
  <c r="AN117" i="15"/>
  <c r="AL117" i="15"/>
  <c r="AJ117" i="15"/>
  <c r="AB117" i="15"/>
  <c r="Z117" i="15"/>
  <c r="X117" i="15"/>
  <c r="V117" i="15"/>
  <c r="T117" i="15"/>
  <c r="R117" i="15"/>
  <c r="P117" i="15"/>
  <c r="N117" i="15"/>
  <c r="L117" i="15"/>
  <c r="J117" i="15"/>
  <c r="H117" i="15"/>
  <c r="F117" i="15"/>
  <c r="AR116" i="15"/>
  <c r="AP116" i="15"/>
  <c r="AN116" i="15"/>
  <c r="AL116" i="15"/>
  <c r="AJ116" i="15"/>
  <c r="AB116" i="15"/>
  <c r="Z116" i="15"/>
  <c r="X116" i="15"/>
  <c r="V116" i="15"/>
  <c r="T116" i="15"/>
  <c r="R116" i="15"/>
  <c r="P116" i="15"/>
  <c r="N116" i="15"/>
  <c r="L116" i="15"/>
  <c r="J116" i="15"/>
  <c r="H116" i="15"/>
  <c r="F116" i="15"/>
  <c r="AR115" i="15"/>
  <c r="AP115" i="15"/>
  <c r="AN115" i="15"/>
  <c r="AL115" i="15"/>
  <c r="AJ115" i="15"/>
  <c r="AB115" i="15"/>
  <c r="Z115" i="15"/>
  <c r="X115" i="15"/>
  <c r="V115" i="15"/>
  <c r="T115" i="15"/>
  <c r="R115" i="15"/>
  <c r="P115" i="15"/>
  <c r="N115" i="15"/>
  <c r="L115" i="15"/>
  <c r="J115" i="15"/>
  <c r="H115" i="15"/>
  <c r="F115" i="15"/>
  <c r="AR114" i="15"/>
  <c r="AP114" i="15"/>
  <c r="AN114" i="15"/>
  <c r="AL114" i="15"/>
  <c r="AJ114" i="15"/>
  <c r="AB114" i="15"/>
  <c r="Z114" i="15"/>
  <c r="X114" i="15"/>
  <c r="V114" i="15"/>
  <c r="T114" i="15"/>
  <c r="R114" i="15"/>
  <c r="P114" i="15"/>
  <c r="N114" i="15"/>
  <c r="L114" i="15"/>
  <c r="J114" i="15"/>
  <c r="H114" i="15"/>
  <c r="F114" i="15"/>
  <c r="AR113" i="15"/>
  <c r="AP113" i="15"/>
  <c r="AN113" i="15"/>
  <c r="AL113" i="15"/>
  <c r="AJ113" i="15"/>
  <c r="AB113" i="15"/>
  <c r="Z113" i="15"/>
  <c r="X113" i="15"/>
  <c r="V113" i="15"/>
  <c r="T113" i="15"/>
  <c r="R113" i="15"/>
  <c r="P113" i="15"/>
  <c r="N113" i="15"/>
  <c r="L113" i="15"/>
  <c r="J113" i="15"/>
  <c r="H113" i="15"/>
  <c r="F113" i="15"/>
  <c r="AR112" i="15"/>
  <c r="AP112" i="15"/>
  <c r="AN112" i="15"/>
  <c r="AL112" i="15"/>
  <c r="AJ112" i="15"/>
  <c r="AB112" i="15"/>
  <c r="Z112" i="15"/>
  <c r="X112" i="15"/>
  <c r="V112" i="15"/>
  <c r="T112" i="15"/>
  <c r="R112" i="15"/>
  <c r="P112" i="15"/>
  <c r="N112" i="15"/>
  <c r="L112" i="15"/>
  <c r="J112" i="15"/>
  <c r="H112" i="15"/>
  <c r="F112" i="15"/>
  <c r="AR111" i="15"/>
  <c r="AP111" i="15"/>
  <c r="AN111" i="15"/>
  <c r="AL111" i="15"/>
  <c r="AJ111" i="15"/>
  <c r="AB111" i="15"/>
  <c r="Z111" i="15"/>
  <c r="X111" i="15"/>
  <c r="V111" i="15"/>
  <c r="T111" i="15"/>
  <c r="R111" i="15"/>
  <c r="P111" i="15"/>
  <c r="N111" i="15"/>
  <c r="L111" i="15"/>
  <c r="J111" i="15"/>
  <c r="H111" i="15"/>
  <c r="F111" i="15"/>
  <c r="AR110" i="15"/>
  <c r="AP110" i="15"/>
  <c r="AN110" i="15"/>
  <c r="AL110" i="15"/>
  <c r="AJ110" i="15"/>
  <c r="AB110" i="15"/>
  <c r="Z110" i="15"/>
  <c r="X110" i="15"/>
  <c r="V110" i="15"/>
  <c r="T110" i="15"/>
  <c r="R110" i="15"/>
  <c r="P110" i="15"/>
  <c r="N110" i="15"/>
  <c r="L110" i="15"/>
  <c r="J110" i="15"/>
  <c r="H110" i="15"/>
  <c r="F110" i="15"/>
  <c r="AR109" i="15"/>
  <c r="AP109" i="15"/>
  <c r="AN109" i="15"/>
  <c r="AL109" i="15"/>
  <c r="AJ109" i="15"/>
  <c r="AB109" i="15"/>
  <c r="Z109" i="15"/>
  <c r="X109" i="15"/>
  <c r="V109" i="15"/>
  <c r="T109" i="15"/>
  <c r="R109" i="15"/>
  <c r="P109" i="15"/>
  <c r="N109" i="15"/>
  <c r="L109" i="15"/>
  <c r="J109" i="15"/>
  <c r="H109" i="15"/>
  <c r="F109" i="15"/>
  <c r="AR108" i="15"/>
  <c r="AP108" i="15"/>
  <c r="AN108" i="15"/>
  <c r="AL108" i="15"/>
  <c r="AJ108" i="15"/>
  <c r="AB108" i="15"/>
  <c r="Z108" i="15"/>
  <c r="X108" i="15"/>
  <c r="V108" i="15"/>
  <c r="T108" i="15"/>
  <c r="R108" i="15"/>
  <c r="P108" i="15"/>
  <c r="N108" i="15"/>
  <c r="L108" i="15"/>
  <c r="J108" i="15"/>
  <c r="H108" i="15"/>
  <c r="F108" i="15"/>
  <c r="AR107" i="15"/>
  <c r="AP107" i="15"/>
  <c r="AN107" i="15"/>
  <c r="AL107" i="15"/>
  <c r="AJ107" i="15"/>
  <c r="AB107" i="15"/>
  <c r="Z107" i="15"/>
  <c r="X107" i="15"/>
  <c r="V107" i="15"/>
  <c r="T107" i="15"/>
  <c r="R107" i="15"/>
  <c r="P107" i="15"/>
  <c r="N107" i="15"/>
  <c r="L107" i="15"/>
  <c r="J107" i="15"/>
  <c r="H107" i="15"/>
  <c r="F107" i="15"/>
  <c r="AR106" i="15"/>
  <c r="AP106" i="15"/>
  <c r="AN106" i="15"/>
  <c r="AL106" i="15"/>
  <c r="AJ106" i="15"/>
  <c r="AB106" i="15"/>
  <c r="Z106" i="15"/>
  <c r="X106" i="15"/>
  <c r="V106" i="15"/>
  <c r="T106" i="15"/>
  <c r="R106" i="15"/>
  <c r="P106" i="15"/>
  <c r="N106" i="15"/>
  <c r="L106" i="15"/>
  <c r="J106" i="15"/>
  <c r="H106" i="15"/>
  <c r="F106" i="15"/>
  <c r="AR105" i="15"/>
  <c r="AP105" i="15"/>
  <c r="AN105" i="15"/>
  <c r="AL105" i="15"/>
  <c r="AJ105" i="15"/>
  <c r="AB105" i="15"/>
  <c r="Z105" i="15"/>
  <c r="X105" i="15"/>
  <c r="V105" i="15"/>
  <c r="T105" i="15"/>
  <c r="R105" i="15"/>
  <c r="P105" i="15"/>
  <c r="N105" i="15"/>
  <c r="L105" i="15"/>
  <c r="J105" i="15"/>
  <c r="H105" i="15"/>
  <c r="F105" i="15"/>
  <c r="AR104" i="15"/>
  <c r="AP104" i="15"/>
  <c r="AN104" i="15"/>
  <c r="AL104" i="15"/>
  <c r="AJ104" i="15"/>
  <c r="AB104" i="15"/>
  <c r="Z104" i="15"/>
  <c r="X104" i="15"/>
  <c r="V104" i="15"/>
  <c r="T104" i="15"/>
  <c r="R104" i="15"/>
  <c r="P104" i="15"/>
  <c r="N104" i="15"/>
  <c r="L104" i="15"/>
  <c r="J104" i="15"/>
  <c r="H104" i="15"/>
  <c r="F104" i="15"/>
  <c r="AR103" i="15"/>
  <c r="AP103" i="15"/>
  <c r="AN103" i="15"/>
  <c r="AL103" i="15"/>
  <c r="AJ103" i="15"/>
  <c r="AB103" i="15"/>
  <c r="Z103" i="15"/>
  <c r="X103" i="15"/>
  <c r="V103" i="15"/>
  <c r="T103" i="15"/>
  <c r="R103" i="15"/>
  <c r="P103" i="15"/>
  <c r="N103" i="15"/>
  <c r="L103" i="15"/>
  <c r="J103" i="15"/>
  <c r="H103" i="15"/>
  <c r="F103" i="15"/>
  <c r="AR102" i="15"/>
  <c r="AP102" i="15"/>
  <c r="AN102" i="15"/>
  <c r="AL102" i="15"/>
  <c r="AJ102" i="15"/>
  <c r="AB102" i="15"/>
  <c r="Z102" i="15"/>
  <c r="X102" i="15"/>
  <c r="V102" i="15"/>
  <c r="T102" i="15"/>
  <c r="R102" i="15"/>
  <c r="P102" i="15"/>
  <c r="N102" i="15"/>
  <c r="L102" i="15"/>
  <c r="J102" i="15"/>
  <c r="H102" i="15"/>
  <c r="F102" i="15"/>
  <c r="AR101" i="15"/>
  <c r="AP101" i="15"/>
  <c r="AN101" i="15"/>
  <c r="AL101" i="15"/>
  <c r="AJ101" i="15"/>
  <c r="AB101" i="15"/>
  <c r="Z101" i="15"/>
  <c r="X101" i="15"/>
  <c r="V101" i="15"/>
  <c r="T101" i="15"/>
  <c r="R101" i="15"/>
  <c r="P101" i="15"/>
  <c r="N101" i="15"/>
  <c r="L101" i="15"/>
  <c r="J101" i="15"/>
  <c r="H101" i="15"/>
  <c r="F101" i="15"/>
  <c r="AR100" i="15"/>
  <c r="AP100" i="15"/>
  <c r="AN100" i="15"/>
  <c r="AL100" i="15"/>
  <c r="AJ100" i="15"/>
  <c r="AB100" i="15"/>
  <c r="Z100" i="15"/>
  <c r="X100" i="15"/>
  <c r="V100" i="15"/>
  <c r="T100" i="15"/>
  <c r="R100" i="15"/>
  <c r="P100" i="15"/>
  <c r="N100" i="15"/>
  <c r="L100" i="15"/>
  <c r="J100" i="15"/>
  <c r="H100" i="15"/>
  <c r="F100" i="15"/>
  <c r="AR99" i="15"/>
  <c r="AP99" i="15"/>
  <c r="AN99" i="15"/>
  <c r="AL99" i="15"/>
  <c r="AJ99" i="15"/>
  <c r="AB99" i="15"/>
  <c r="Z99" i="15"/>
  <c r="X99" i="15"/>
  <c r="V99" i="15"/>
  <c r="T99" i="15"/>
  <c r="R99" i="15"/>
  <c r="P99" i="15"/>
  <c r="N99" i="15"/>
  <c r="L99" i="15"/>
  <c r="J99" i="15"/>
  <c r="H99" i="15"/>
  <c r="F99" i="15"/>
  <c r="AR98" i="15"/>
  <c r="AP98" i="15"/>
  <c r="AN98" i="15"/>
  <c r="AL98" i="15"/>
  <c r="AJ98" i="15"/>
  <c r="AB98" i="15"/>
  <c r="Z98" i="15"/>
  <c r="X98" i="15"/>
  <c r="V98" i="15"/>
  <c r="T98" i="15"/>
  <c r="R98" i="15"/>
  <c r="P98" i="15"/>
  <c r="N98" i="15"/>
  <c r="L98" i="15"/>
  <c r="J98" i="15"/>
  <c r="H98" i="15"/>
  <c r="F98" i="15"/>
  <c r="AR97" i="15"/>
  <c r="AP97" i="15"/>
  <c r="AN97" i="15"/>
  <c r="AL97" i="15"/>
  <c r="AJ97" i="15"/>
  <c r="AB97" i="15"/>
  <c r="Z97" i="15"/>
  <c r="X97" i="15"/>
  <c r="V97" i="15"/>
  <c r="T97" i="15"/>
  <c r="R97" i="15"/>
  <c r="P97" i="15"/>
  <c r="N97" i="15"/>
  <c r="L97" i="15"/>
  <c r="J97" i="15"/>
  <c r="H97" i="15"/>
  <c r="F97" i="15"/>
  <c r="AR96" i="15"/>
  <c r="AP96" i="15"/>
  <c r="AN96" i="15"/>
  <c r="AL96" i="15"/>
  <c r="AJ96" i="15"/>
  <c r="AB96" i="15"/>
  <c r="Z96" i="15"/>
  <c r="X96" i="15"/>
  <c r="V96" i="15"/>
  <c r="T96" i="15"/>
  <c r="R96" i="15"/>
  <c r="P96" i="15"/>
  <c r="N96" i="15"/>
  <c r="L96" i="15"/>
  <c r="J96" i="15"/>
  <c r="H96" i="15"/>
  <c r="F96" i="15"/>
  <c r="AR95" i="15"/>
  <c r="AP95" i="15"/>
  <c r="AN95" i="15"/>
  <c r="AL95" i="15"/>
  <c r="AJ95" i="15"/>
  <c r="AB95" i="15"/>
  <c r="Z95" i="15"/>
  <c r="X95" i="15"/>
  <c r="V95" i="15"/>
  <c r="T95" i="15"/>
  <c r="R95" i="15"/>
  <c r="P95" i="15"/>
  <c r="N95" i="15"/>
  <c r="L95" i="15"/>
  <c r="J95" i="15"/>
  <c r="H95" i="15"/>
  <c r="F95" i="15"/>
  <c r="AR94" i="15"/>
  <c r="AP94" i="15"/>
  <c r="AN94" i="15"/>
  <c r="AL94" i="15"/>
  <c r="AJ94" i="15"/>
  <c r="AB94" i="15"/>
  <c r="Z94" i="15"/>
  <c r="X94" i="15"/>
  <c r="V94" i="15"/>
  <c r="T94" i="15"/>
  <c r="R94" i="15"/>
  <c r="P94" i="15"/>
  <c r="N94" i="15"/>
  <c r="L94" i="15"/>
  <c r="J94" i="15"/>
  <c r="H94" i="15"/>
  <c r="F94" i="15"/>
  <c r="AR93" i="15"/>
  <c r="AP93" i="15"/>
  <c r="AN93" i="15"/>
  <c r="AL93" i="15"/>
  <c r="AJ93" i="15"/>
  <c r="AB93" i="15"/>
  <c r="Z93" i="15"/>
  <c r="X93" i="15"/>
  <c r="V93" i="15"/>
  <c r="T93" i="15"/>
  <c r="R93" i="15"/>
  <c r="P93" i="15"/>
  <c r="N93" i="15"/>
  <c r="L93" i="15"/>
  <c r="J93" i="15"/>
  <c r="H93" i="15"/>
  <c r="F93" i="15"/>
  <c r="AR92" i="15"/>
  <c r="AP92" i="15"/>
  <c r="AN92" i="15"/>
  <c r="AL92" i="15"/>
  <c r="AJ92" i="15"/>
  <c r="AB92" i="15"/>
  <c r="Z92" i="15"/>
  <c r="X92" i="15"/>
  <c r="V92" i="15"/>
  <c r="T92" i="15"/>
  <c r="R92" i="15"/>
  <c r="P92" i="15"/>
  <c r="N92" i="15"/>
  <c r="L92" i="15"/>
  <c r="J92" i="15"/>
  <c r="H92" i="15"/>
  <c r="F92" i="15"/>
  <c r="AR91" i="15"/>
  <c r="AP91" i="15"/>
  <c r="AN91" i="15"/>
  <c r="AL91" i="15"/>
  <c r="AJ91" i="15"/>
  <c r="AB91" i="15"/>
  <c r="Z91" i="15"/>
  <c r="X91" i="15"/>
  <c r="V91" i="15"/>
  <c r="T91" i="15"/>
  <c r="R91" i="15"/>
  <c r="P91" i="15"/>
  <c r="N91" i="15"/>
  <c r="L91" i="15"/>
  <c r="J91" i="15"/>
  <c r="H91" i="15"/>
  <c r="F91" i="15"/>
  <c r="AR90" i="15"/>
  <c r="AP90" i="15"/>
  <c r="AN90" i="15"/>
  <c r="AL90" i="15"/>
  <c r="AJ90" i="15"/>
  <c r="AB90" i="15"/>
  <c r="Z90" i="15"/>
  <c r="X90" i="15"/>
  <c r="V90" i="15"/>
  <c r="T90" i="15"/>
  <c r="R90" i="15"/>
  <c r="P90" i="15"/>
  <c r="N90" i="15"/>
  <c r="L90" i="15"/>
  <c r="J90" i="15"/>
  <c r="H90" i="15"/>
  <c r="F90" i="15"/>
  <c r="AR89" i="15"/>
  <c r="AP89" i="15"/>
  <c r="AN89" i="15"/>
  <c r="AL89" i="15"/>
  <c r="AJ89" i="15"/>
  <c r="AB89" i="15"/>
  <c r="Z89" i="15"/>
  <c r="X89" i="15"/>
  <c r="V89" i="15"/>
  <c r="T89" i="15"/>
  <c r="R89" i="15"/>
  <c r="P89" i="15"/>
  <c r="N89" i="15"/>
  <c r="L89" i="15"/>
  <c r="J89" i="15"/>
  <c r="H89" i="15"/>
  <c r="F89" i="15"/>
  <c r="AR88" i="15"/>
  <c r="AP88" i="15"/>
  <c r="AN88" i="15"/>
  <c r="AL88" i="15"/>
  <c r="AJ88" i="15"/>
  <c r="AB88" i="15"/>
  <c r="Z88" i="15"/>
  <c r="X88" i="15"/>
  <c r="V88" i="15"/>
  <c r="T88" i="15"/>
  <c r="R88" i="15"/>
  <c r="P88" i="15"/>
  <c r="N88" i="15"/>
  <c r="L88" i="15"/>
  <c r="J88" i="15"/>
  <c r="H88" i="15"/>
  <c r="F88" i="15"/>
  <c r="AR87" i="15"/>
  <c r="AP87" i="15"/>
  <c r="AN87" i="15"/>
  <c r="AL87" i="15"/>
  <c r="AJ87" i="15"/>
  <c r="AB87" i="15"/>
  <c r="Z87" i="15"/>
  <c r="X87" i="15"/>
  <c r="V87" i="15"/>
  <c r="T87" i="15"/>
  <c r="R87" i="15"/>
  <c r="P87" i="15"/>
  <c r="N87" i="15"/>
  <c r="L87" i="15"/>
  <c r="J87" i="15"/>
  <c r="H87" i="15"/>
  <c r="F87" i="15"/>
  <c r="AR86" i="15"/>
  <c r="AP86" i="15"/>
  <c r="AN86" i="15"/>
  <c r="AL86" i="15"/>
  <c r="AJ86" i="15"/>
  <c r="AB86" i="15"/>
  <c r="Z86" i="15"/>
  <c r="X86" i="15"/>
  <c r="V86" i="15"/>
  <c r="T86" i="15"/>
  <c r="R86" i="15"/>
  <c r="P86" i="15"/>
  <c r="N86" i="15"/>
  <c r="L86" i="15"/>
  <c r="J86" i="15"/>
  <c r="H86" i="15"/>
  <c r="F86" i="15"/>
  <c r="AR85" i="15"/>
  <c r="AP85" i="15"/>
  <c r="AN85" i="15"/>
  <c r="AL85" i="15"/>
  <c r="AJ85" i="15"/>
  <c r="AB85" i="15"/>
  <c r="Z85" i="15"/>
  <c r="X85" i="15"/>
  <c r="V85" i="15"/>
  <c r="T85" i="15"/>
  <c r="R85" i="15"/>
  <c r="P85" i="15"/>
  <c r="N85" i="15"/>
  <c r="L85" i="15"/>
  <c r="J85" i="15"/>
  <c r="H85" i="15"/>
  <c r="F85" i="15"/>
  <c r="AR84" i="15"/>
  <c r="AP84" i="15"/>
  <c r="AN84" i="15"/>
  <c r="AL84" i="15"/>
  <c r="AJ84" i="15"/>
  <c r="AB84" i="15"/>
  <c r="Z84" i="15"/>
  <c r="X84" i="15"/>
  <c r="V84" i="15"/>
  <c r="T84" i="15"/>
  <c r="R84" i="15"/>
  <c r="P84" i="15"/>
  <c r="N84" i="15"/>
  <c r="L84" i="15"/>
  <c r="J84" i="15"/>
  <c r="H84" i="15"/>
  <c r="F84" i="15"/>
  <c r="AR83" i="15"/>
  <c r="AP83" i="15"/>
  <c r="AN83" i="15"/>
  <c r="AL83" i="15"/>
  <c r="AJ83" i="15"/>
  <c r="AB83" i="15"/>
  <c r="Z83" i="15"/>
  <c r="X83" i="15"/>
  <c r="V83" i="15"/>
  <c r="T83" i="15"/>
  <c r="R83" i="15"/>
  <c r="P83" i="15"/>
  <c r="N83" i="15"/>
  <c r="L83" i="15"/>
  <c r="J83" i="15"/>
  <c r="H83" i="15"/>
  <c r="F83" i="15"/>
  <c r="AR82" i="15"/>
  <c r="AP82" i="15"/>
  <c r="AN82" i="15"/>
  <c r="AL82" i="15"/>
  <c r="AJ82" i="15"/>
  <c r="AB82" i="15"/>
  <c r="Z82" i="15"/>
  <c r="X82" i="15"/>
  <c r="V82" i="15"/>
  <c r="T82" i="15"/>
  <c r="R82" i="15"/>
  <c r="P82" i="15"/>
  <c r="N82" i="15"/>
  <c r="L82" i="15"/>
  <c r="J82" i="15"/>
  <c r="H82" i="15"/>
  <c r="F82" i="15"/>
  <c r="AR81" i="15"/>
  <c r="AP81" i="15"/>
  <c r="AN81" i="15"/>
  <c r="AL81" i="15"/>
  <c r="AJ81" i="15"/>
  <c r="AB81" i="15"/>
  <c r="Z81" i="15"/>
  <c r="X81" i="15"/>
  <c r="V81" i="15"/>
  <c r="T81" i="15"/>
  <c r="R81" i="15"/>
  <c r="P81" i="15"/>
  <c r="N81" i="15"/>
  <c r="L81" i="15"/>
  <c r="J81" i="15"/>
  <c r="H81" i="15"/>
  <c r="F81" i="15"/>
  <c r="AR80" i="15"/>
  <c r="AP80" i="15"/>
  <c r="AN80" i="15"/>
  <c r="AL80" i="15"/>
  <c r="AJ80" i="15"/>
  <c r="AB80" i="15"/>
  <c r="Z80" i="15"/>
  <c r="X80" i="15"/>
  <c r="V80" i="15"/>
  <c r="T80" i="15"/>
  <c r="R80" i="15"/>
  <c r="P80" i="15"/>
  <c r="N80" i="15"/>
  <c r="L80" i="15"/>
  <c r="J80" i="15"/>
  <c r="H80" i="15"/>
  <c r="F80" i="15"/>
  <c r="AR79" i="15"/>
  <c r="AP79" i="15"/>
  <c r="AN79" i="15"/>
  <c r="AL79" i="15"/>
  <c r="AJ79" i="15"/>
  <c r="AB79" i="15"/>
  <c r="Z79" i="15"/>
  <c r="X79" i="15"/>
  <c r="V79" i="15"/>
  <c r="T79" i="15"/>
  <c r="R79" i="15"/>
  <c r="P79" i="15"/>
  <c r="N79" i="15"/>
  <c r="L79" i="15"/>
  <c r="J79" i="15"/>
  <c r="H79" i="15"/>
  <c r="F79" i="15"/>
  <c r="AR78" i="15"/>
  <c r="AP78" i="15"/>
  <c r="AN78" i="15"/>
  <c r="AL78" i="15"/>
  <c r="AJ78" i="15"/>
  <c r="AB78" i="15"/>
  <c r="Z78" i="15"/>
  <c r="X78" i="15"/>
  <c r="V78" i="15"/>
  <c r="T78" i="15"/>
  <c r="R78" i="15"/>
  <c r="P78" i="15"/>
  <c r="N78" i="15"/>
  <c r="L78" i="15"/>
  <c r="J78" i="15"/>
  <c r="H78" i="15"/>
  <c r="F78" i="15"/>
  <c r="AR77" i="15"/>
  <c r="AP77" i="15"/>
  <c r="AN77" i="15"/>
  <c r="AL77" i="15"/>
  <c r="AJ77" i="15"/>
  <c r="AB77" i="15"/>
  <c r="Z77" i="15"/>
  <c r="X77" i="15"/>
  <c r="V77" i="15"/>
  <c r="T77" i="15"/>
  <c r="R77" i="15"/>
  <c r="P77" i="15"/>
  <c r="N77" i="15"/>
  <c r="L77" i="15"/>
  <c r="J77" i="15"/>
  <c r="H77" i="15"/>
  <c r="F77" i="15"/>
  <c r="AR76" i="15"/>
  <c r="AP76" i="15"/>
  <c r="AN76" i="15"/>
  <c r="AL76" i="15"/>
  <c r="AJ76" i="15"/>
  <c r="AB76" i="15"/>
  <c r="Z76" i="15"/>
  <c r="X76" i="15"/>
  <c r="V76" i="15"/>
  <c r="T76" i="15"/>
  <c r="R76" i="15"/>
  <c r="P76" i="15"/>
  <c r="N76" i="15"/>
  <c r="L76" i="15"/>
  <c r="J76" i="15"/>
  <c r="H76" i="15"/>
  <c r="F76" i="15"/>
  <c r="AR75" i="15"/>
  <c r="AP75" i="15"/>
  <c r="AN75" i="15"/>
  <c r="AL75" i="15"/>
  <c r="AJ75" i="15"/>
  <c r="AB75" i="15"/>
  <c r="Z75" i="15"/>
  <c r="X75" i="15"/>
  <c r="V75" i="15"/>
  <c r="T75" i="15"/>
  <c r="R75" i="15"/>
  <c r="P75" i="15"/>
  <c r="N75" i="15"/>
  <c r="L75" i="15"/>
  <c r="J75" i="15"/>
  <c r="H75" i="15"/>
  <c r="F75" i="15"/>
  <c r="AR74" i="15"/>
  <c r="AP74" i="15"/>
  <c r="AN74" i="15"/>
  <c r="AL74" i="15"/>
  <c r="AJ74" i="15"/>
  <c r="AB74" i="15"/>
  <c r="Z74" i="15"/>
  <c r="X74" i="15"/>
  <c r="V74" i="15"/>
  <c r="T74" i="15"/>
  <c r="R74" i="15"/>
  <c r="P74" i="15"/>
  <c r="N74" i="15"/>
  <c r="L74" i="15"/>
  <c r="J74" i="15"/>
  <c r="H74" i="15"/>
  <c r="F74" i="15"/>
  <c r="AR73" i="15"/>
  <c r="AP73" i="15"/>
  <c r="AN73" i="15"/>
  <c r="AL73" i="15"/>
  <c r="AJ73" i="15"/>
  <c r="AB73" i="15"/>
  <c r="Z73" i="15"/>
  <c r="X73" i="15"/>
  <c r="V73" i="15"/>
  <c r="T73" i="15"/>
  <c r="R73" i="15"/>
  <c r="P73" i="15"/>
  <c r="N73" i="15"/>
  <c r="L73" i="15"/>
  <c r="J73" i="15"/>
  <c r="H73" i="15"/>
  <c r="F73" i="15"/>
  <c r="AR72" i="15"/>
  <c r="AP72" i="15"/>
  <c r="AN72" i="15"/>
  <c r="AL72" i="15"/>
  <c r="AJ72" i="15"/>
  <c r="AB72" i="15"/>
  <c r="Z72" i="15"/>
  <c r="X72" i="15"/>
  <c r="V72" i="15"/>
  <c r="T72" i="15"/>
  <c r="R72" i="15"/>
  <c r="P72" i="15"/>
  <c r="N72" i="15"/>
  <c r="L72" i="15"/>
  <c r="J72" i="15"/>
  <c r="H72" i="15"/>
  <c r="F72" i="15"/>
  <c r="AR71" i="15"/>
  <c r="AP71" i="15"/>
  <c r="AN71" i="15"/>
  <c r="AL71" i="15"/>
  <c r="AJ71" i="15"/>
  <c r="AB71" i="15"/>
  <c r="Z71" i="15"/>
  <c r="X71" i="15"/>
  <c r="V71" i="15"/>
  <c r="T71" i="15"/>
  <c r="R71" i="15"/>
  <c r="P71" i="15"/>
  <c r="N71" i="15"/>
  <c r="L71" i="15"/>
  <c r="J71" i="15"/>
  <c r="H71" i="15"/>
  <c r="F71" i="15"/>
  <c r="AR70" i="15"/>
  <c r="AP70" i="15"/>
  <c r="AN70" i="15"/>
  <c r="AL70" i="15"/>
  <c r="AJ70" i="15"/>
  <c r="AB70" i="15"/>
  <c r="Z70" i="15"/>
  <c r="X70" i="15"/>
  <c r="V70" i="15"/>
  <c r="T70" i="15"/>
  <c r="R70" i="15"/>
  <c r="P70" i="15"/>
  <c r="N70" i="15"/>
  <c r="L70" i="15"/>
  <c r="J70" i="15"/>
  <c r="H70" i="15"/>
  <c r="F70" i="15"/>
  <c r="AR69" i="15"/>
  <c r="AP69" i="15"/>
  <c r="AN69" i="15"/>
  <c r="AL69" i="15"/>
  <c r="AJ69" i="15"/>
  <c r="AB69" i="15"/>
  <c r="Z69" i="15"/>
  <c r="X69" i="15"/>
  <c r="V69" i="15"/>
  <c r="T69" i="15"/>
  <c r="R69" i="15"/>
  <c r="P69" i="15"/>
  <c r="N69" i="15"/>
  <c r="L69" i="15"/>
  <c r="J69" i="15"/>
  <c r="H69" i="15"/>
  <c r="F69" i="15"/>
  <c r="AR68" i="15"/>
  <c r="AP68" i="15"/>
  <c r="AN68" i="15"/>
  <c r="AL68" i="15"/>
  <c r="AJ68" i="15"/>
  <c r="AB68" i="15"/>
  <c r="Z68" i="15"/>
  <c r="X68" i="15"/>
  <c r="V68" i="15"/>
  <c r="T68" i="15"/>
  <c r="R68" i="15"/>
  <c r="P68" i="15"/>
  <c r="N68" i="15"/>
  <c r="L68" i="15"/>
  <c r="J68" i="15"/>
  <c r="H68" i="15"/>
  <c r="F68" i="15"/>
  <c r="AR67" i="15"/>
  <c r="AP67" i="15"/>
  <c r="AN67" i="15"/>
  <c r="AL67" i="15"/>
  <c r="AJ67" i="15"/>
  <c r="AB67" i="15"/>
  <c r="Z67" i="15"/>
  <c r="X67" i="15"/>
  <c r="V67" i="15"/>
  <c r="T67" i="15"/>
  <c r="R67" i="15"/>
  <c r="P67" i="15"/>
  <c r="N67" i="15"/>
  <c r="L67" i="15"/>
  <c r="J67" i="15"/>
  <c r="H67" i="15"/>
  <c r="F67" i="15"/>
  <c r="AR66" i="15"/>
  <c r="AP66" i="15"/>
  <c r="AN66" i="15"/>
  <c r="AL66" i="15"/>
  <c r="AJ66" i="15"/>
  <c r="AB66" i="15"/>
  <c r="Z66" i="15"/>
  <c r="X66" i="15"/>
  <c r="V66" i="15"/>
  <c r="T66" i="15"/>
  <c r="R66" i="15"/>
  <c r="P66" i="15"/>
  <c r="N66" i="15"/>
  <c r="L66" i="15"/>
  <c r="J66" i="15"/>
  <c r="H66" i="15"/>
  <c r="F66" i="15"/>
  <c r="AR65" i="15"/>
  <c r="AP65" i="15"/>
  <c r="AN65" i="15"/>
  <c r="AL65" i="15"/>
  <c r="AJ65" i="15"/>
  <c r="AB65" i="15"/>
  <c r="Z65" i="15"/>
  <c r="X65" i="15"/>
  <c r="V65" i="15"/>
  <c r="T65" i="15"/>
  <c r="R65" i="15"/>
  <c r="P65" i="15"/>
  <c r="N65" i="15"/>
  <c r="L65" i="15"/>
  <c r="J65" i="15"/>
  <c r="H65" i="15"/>
  <c r="F65" i="15"/>
  <c r="AR64" i="15"/>
  <c r="AP64" i="15"/>
  <c r="AN64" i="15"/>
  <c r="AL64" i="15"/>
  <c r="AJ64" i="15"/>
  <c r="AB64" i="15"/>
  <c r="Z64" i="15"/>
  <c r="X64" i="15"/>
  <c r="V64" i="15"/>
  <c r="T64" i="15"/>
  <c r="R64" i="15"/>
  <c r="P64" i="15"/>
  <c r="N64" i="15"/>
  <c r="L64" i="15"/>
  <c r="J64" i="15"/>
  <c r="H64" i="15"/>
  <c r="F64" i="15"/>
  <c r="AR63" i="15"/>
  <c r="AP63" i="15"/>
  <c r="AN63" i="15"/>
  <c r="AL63" i="15"/>
  <c r="AJ63" i="15"/>
  <c r="AB63" i="15"/>
  <c r="Z63" i="15"/>
  <c r="X63" i="15"/>
  <c r="V63" i="15"/>
  <c r="T63" i="15"/>
  <c r="R63" i="15"/>
  <c r="P63" i="15"/>
  <c r="N63" i="15"/>
  <c r="L63" i="15"/>
  <c r="J63" i="15"/>
  <c r="H63" i="15"/>
  <c r="F63" i="15"/>
  <c r="AR62" i="15"/>
  <c r="AP62" i="15"/>
  <c r="AN62" i="15"/>
  <c r="AL62" i="15"/>
  <c r="AJ62" i="15"/>
  <c r="AB62" i="15"/>
  <c r="Z62" i="15"/>
  <c r="X62" i="15"/>
  <c r="V62" i="15"/>
  <c r="T62" i="15"/>
  <c r="R62" i="15"/>
  <c r="P62" i="15"/>
  <c r="N62" i="15"/>
  <c r="L62" i="15"/>
  <c r="J62" i="15"/>
  <c r="H62" i="15"/>
  <c r="F62" i="15"/>
  <c r="AR61" i="15"/>
  <c r="AP61" i="15"/>
  <c r="AN61" i="15"/>
  <c r="AL61" i="15"/>
  <c r="AJ61" i="15"/>
  <c r="AB61" i="15"/>
  <c r="Z61" i="15"/>
  <c r="X61" i="15"/>
  <c r="V61" i="15"/>
  <c r="T61" i="15"/>
  <c r="R61" i="15"/>
  <c r="P61" i="15"/>
  <c r="N61" i="15"/>
  <c r="L61" i="15"/>
  <c r="J61" i="15"/>
  <c r="H61" i="15"/>
  <c r="F61" i="15"/>
  <c r="AR60" i="15"/>
  <c r="AP60" i="15"/>
  <c r="AN60" i="15"/>
  <c r="AL60" i="15"/>
  <c r="AJ60" i="15"/>
  <c r="AB60" i="15"/>
  <c r="Z60" i="15"/>
  <c r="X60" i="15"/>
  <c r="V60" i="15"/>
  <c r="T60" i="15"/>
  <c r="R60" i="15"/>
  <c r="P60" i="15"/>
  <c r="N60" i="15"/>
  <c r="L60" i="15"/>
  <c r="J60" i="15"/>
  <c r="H60" i="15"/>
  <c r="F60" i="15"/>
  <c r="AR59" i="15"/>
  <c r="AP59" i="15"/>
  <c r="AN59" i="15"/>
  <c r="AL59" i="15"/>
  <c r="AJ59" i="15"/>
  <c r="AB59" i="15"/>
  <c r="Z59" i="15"/>
  <c r="X59" i="15"/>
  <c r="V59" i="15"/>
  <c r="T59" i="15"/>
  <c r="R59" i="15"/>
  <c r="P59" i="15"/>
  <c r="N59" i="15"/>
  <c r="L59" i="15"/>
  <c r="J59" i="15"/>
  <c r="H59" i="15"/>
  <c r="F59" i="15"/>
  <c r="AR58" i="15"/>
  <c r="AP58" i="15"/>
  <c r="AN58" i="15"/>
  <c r="AL58" i="15"/>
  <c r="AJ58" i="15"/>
  <c r="AB58" i="15"/>
  <c r="Z58" i="15"/>
  <c r="X58" i="15"/>
  <c r="V58" i="15"/>
  <c r="T58" i="15"/>
  <c r="R58" i="15"/>
  <c r="P58" i="15"/>
  <c r="N58" i="15"/>
  <c r="L58" i="15"/>
  <c r="J58" i="15"/>
  <c r="H58" i="15"/>
  <c r="F58" i="15"/>
  <c r="AR57" i="15"/>
  <c r="AP57" i="15"/>
  <c r="AN57" i="15"/>
  <c r="AL57" i="15"/>
  <c r="AJ57" i="15"/>
  <c r="AB57" i="15"/>
  <c r="Z57" i="15"/>
  <c r="X57" i="15"/>
  <c r="V57" i="15"/>
  <c r="T57" i="15"/>
  <c r="R57" i="15"/>
  <c r="P57" i="15"/>
  <c r="N57" i="15"/>
  <c r="L57" i="15"/>
  <c r="J57" i="15"/>
  <c r="H57" i="15"/>
  <c r="F57" i="15"/>
  <c r="AR56" i="15"/>
  <c r="AP56" i="15"/>
  <c r="AN56" i="15"/>
  <c r="AL56" i="15"/>
  <c r="AJ56" i="15"/>
  <c r="AB56" i="15"/>
  <c r="Z56" i="15"/>
  <c r="X56" i="15"/>
  <c r="V56" i="15"/>
  <c r="T56" i="15"/>
  <c r="R56" i="15"/>
  <c r="P56" i="15"/>
  <c r="N56" i="15"/>
  <c r="L56" i="15"/>
  <c r="J56" i="15"/>
  <c r="H56" i="15"/>
  <c r="F56" i="15"/>
  <c r="AR55" i="15"/>
  <c r="AP55" i="15"/>
  <c r="AN55" i="15"/>
  <c r="AL55" i="15"/>
  <c r="AJ55" i="15"/>
  <c r="AB55" i="15"/>
  <c r="Z55" i="15"/>
  <c r="X55" i="15"/>
  <c r="V55" i="15"/>
  <c r="T55" i="15"/>
  <c r="R55" i="15"/>
  <c r="P55" i="15"/>
  <c r="N55" i="15"/>
  <c r="L55" i="15"/>
  <c r="J55" i="15"/>
  <c r="H55" i="15"/>
  <c r="F55" i="15"/>
  <c r="AR54" i="15"/>
  <c r="AP54" i="15"/>
  <c r="AN54" i="15"/>
  <c r="AL54" i="15"/>
  <c r="AJ54" i="15"/>
  <c r="AB54" i="15"/>
  <c r="Z54" i="15"/>
  <c r="X54" i="15"/>
  <c r="V54" i="15"/>
  <c r="T54" i="15"/>
  <c r="R54" i="15"/>
  <c r="P54" i="15"/>
  <c r="N54" i="15"/>
  <c r="L54" i="15"/>
  <c r="J54" i="15"/>
  <c r="H54" i="15"/>
  <c r="F54" i="15"/>
  <c r="AR53" i="15"/>
  <c r="AP53" i="15"/>
  <c r="AN53" i="15"/>
  <c r="AL53" i="15"/>
  <c r="AJ53" i="15"/>
  <c r="AB53" i="15"/>
  <c r="Z53" i="15"/>
  <c r="X53" i="15"/>
  <c r="V53" i="15"/>
  <c r="T53" i="15"/>
  <c r="R53" i="15"/>
  <c r="P53" i="15"/>
  <c r="N53" i="15"/>
  <c r="L53" i="15"/>
  <c r="J53" i="15"/>
  <c r="H53" i="15"/>
  <c r="F53" i="15"/>
  <c r="AR52" i="15"/>
  <c r="AP52" i="15"/>
  <c r="AN52" i="15"/>
  <c r="AL52" i="15"/>
  <c r="AJ52" i="15"/>
  <c r="AB52" i="15"/>
  <c r="Z52" i="15"/>
  <c r="X52" i="15"/>
  <c r="V52" i="15"/>
  <c r="T52" i="15"/>
  <c r="R52" i="15"/>
  <c r="P52" i="15"/>
  <c r="N52" i="15"/>
  <c r="L52" i="15"/>
  <c r="J52" i="15"/>
  <c r="H52" i="15"/>
  <c r="F52" i="15"/>
  <c r="AR51" i="15"/>
  <c r="AP51" i="15"/>
  <c r="AN51" i="15"/>
  <c r="AL51" i="15"/>
  <c r="AJ51" i="15"/>
  <c r="AB51" i="15"/>
  <c r="Z51" i="15"/>
  <c r="X51" i="15"/>
  <c r="V51" i="15"/>
  <c r="T51" i="15"/>
  <c r="R51" i="15"/>
  <c r="P51" i="15"/>
  <c r="N51" i="15"/>
  <c r="L51" i="15"/>
  <c r="J51" i="15"/>
  <c r="H51" i="15"/>
  <c r="F51" i="15"/>
  <c r="AR50" i="15"/>
  <c r="AP50" i="15"/>
  <c r="AN50" i="15"/>
  <c r="AL50" i="15"/>
  <c r="AJ50" i="15"/>
  <c r="AB50" i="15"/>
  <c r="Z50" i="15"/>
  <c r="X50" i="15"/>
  <c r="V50" i="15"/>
  <c r="T50" i="15"/>
  <c r="R50" i="15"/>
  <c r="P50" i="15"/>
  <c r="N50" i="15"/>
  <c r="L50" i="15"/>
  <c r="J50" i="15"/>
  <c r="H50" i="15"/>
  <c r="F50" i="15"/>
  <c r="AR49" i="15"/>
  <c r="AP49" i="15"/>
  <c r="AN49" i="15"/>
  <c r="AL49" i="15"/>
  <c r="AJ49" i="15"/>
  <c r="AB49" i="15"/>
  <c r="Z49" i="15"/>
  <c r="X49" i="15"/>
  <c r="V49" i="15"/>
  <c r="T49" i="15"/>
  <c r="R49" i="15"/>
  <c r="P49" i="15"/>
  <c r="N49" i="15"/>
  <c r="L49" i="15"/>
  <c r="J49" i="15"/>
  <c r="H49" i="15"/>
  <c r="F49" i="15"/>
  <c r="AR48" i="15"/>
  <c r="AP48" i="15"/>
  <c r="AN48" i="15"/>
  <c r="AL48" i="15"/>
  <c r="AJ48" i="15"/>
  <c r="AB48" i="15"/>
  <c r="Z48" i="15"/>
  <c r="X48" i="15"/>
  <c r="V48" i="15"/>
  <c r="T48" i="15"/>
  <c r="R48" i="15"/>
  <c r="P48" i="15"/>
  <c r="N48" i="15"/>
  <c r="L48" i="15"/>
  <c r="J48" i="15"/>
  <c r="H48" i="15"/>
  <c r="F48" i="15"/>
  <c r="AR47" i="15"/>
  <c r="AP47" i="15"/>
  <c r="AN47" i="15"/>
  <c r="AL47" i="15"/>
  <c r="AJ47" i="15"/>
  <c r="AB47" i="15"/>
  <c r="Z47" i="15"/>
  <c r="X47" i="15"/>
  <c r="V47" i="15"/>
  <c r="T47" i="15"/>
  <c r="R47" i="15"/>
  <c r="P47" i="15"/>
  <c r="N47" i="15"/>
  <c r="L47" i="15"/>
  <c r="J47" i="15"/>
  <c r="H47" i="15"/>
  <c r="F47" i="15"/>
  <c r="AR46" i="15"/>
  <c r="AP46" i="15"/>
  <c r="AN46" i="15"/>
  <c r="AL46" i="15"/>
  <c r="AJ46" i="15"/>
  <c r="AB46" i="15"/>
  <c r="Z46" i="15"/>
  <c r="X46" i="15"/>
  <c r="V46" i="15"/>
  <c r="T46" i="15"/>
  <c r="R46" i="15"/>
  <c r="P46" i="15"/>
  <c r="N46" i="15"/>
  <c r="L46" i="15"/>
  <c r="J46" i="15"/>
  <c r="H46" i="15"/>
  <c r="F46" i="15"/>
  <c r="AR45" i="15"/>
  <c r="AP45" i="15"/>
  <c r="AN45" i="15"/>
  <c r="AL45" i="15"/>
  <c r="AJ45" i="15"/>
  <c r="AB45" i="15"/>
  <c r="Z45" i="15"/>
  <c r="X45" i="15"/>
  <c r="V45" i="15"/>
  <c r="T45" i="15"/>
  <c r="R45" i="15"/>
  <c r="P45" i="15"/>
  <c r="N45" i="15"/>
  <c r="L45" i="15"/>
  <c r="J45" i="15"/>
  <c r="H45" i="15"/>
  <c r="F45" i="15"/>
  <c r="AR44" i="15"/>
  <c r="AP44" i="15"/>
  <c r="AN44" i="15"/>
  <c r="AL44" i="15"/>
  <c r="AJ44" i="15"/>
  <c r="AB44" i="15"/>
  <c r="Z44" i="15"/>
  <c r="X44" i="15"/>
  <c r="V44" i="15"/>
  <c r="T44" i="15"/>
  <c r="R44" i="15"/>
  <c r="P44" i="15"/>
  <c r="N44" i="15"/>
  <c r="L44" i="15"/>
  <c r="J44" i="15"/>
  <c r="H44" i="15"/>
  <c r="F44" i="15"/>
  <c r="AR43" i="15"/>
  <c r="AP43" i="15"/>
  <c r="AN43" i="15"/>
  <c r="AL43" i="15"/>
  <c r="AJ43" i="15"/>
  <c r="AB43" i="15"/>
  <c r="Z43" i="15"/>
  <c r="X43" i="15"/>
  <c r="V43" i="15"/>
  <c r="T43" i="15"/>
  <c r="R43" i="15"/>
  <c r="P43" i="15"/>
  <c r="N43" i="15"/>
  <c r="L43" i="15"/>
  <c r="J43" i="15"/>
  <c r="H43" i="15"/>
  <c r="F43" i="15"/>
  <c r="AR42" i="15"/>
  <c r="AP42" i="15"/>
  <c r="AN42" i="15"/>
  <c r="AL42" i="15"/>
  <c r="AJ42" i="15"/>
  <c r="AB42" i="15"/>
  <c r="Z42" i="15"/>
  <c r="X42" i="15"/>
  <c r="V42" i="15"/>
  <c r="T42" i="15"/>
  <c r="R42" i="15"/>
  <c r="P42" i="15"/>
  <c r="N42" i="15"/>
  <c r="L42" i="15"/>
  <c r="J42" i="15"/>
  <c r="H42" i="15"/>
  <c r="F42" i="15"/>
  <c r="AR41" i="15"/>
  <c r="AP41" i="15"/>
  <c r="AN41" i="15"/>
  <c r="AL41" i="15"/>
  <c r="AJ41" i="15"/>
  <c r="AB41" i="15"/>
  <c r="Z41" i="15"/>
  <c r="X41" i="15"/>
  <c r="V41" i="15"/>
  <c r="T41" i="15"/>
  <c r="R41" i="15"/>
  <c r="P41" i="15"/>
  <c r="N41" i="15"/>
  <c r="L41" i="15"/>
  <c r="J41" i="15"/>
  <c r="H41" i="15"/>
  <c r="F41" i="15"/>
  <c r="AR40" i="15"/>
  <c r="AP40" i="15"/>
  <c r="AN40" i="15"/>
  <c r="AL40" i="15"/>
  <c r="AJ40" i="15"/>
  <c r="AB40" i="15"/>
  <c r="Z40" i="15"/>
  <c r="X40" i="15"/>
  <c r="V40" i="15"/>
  <c r="T40" i="15"/>
  <c r="R40" i="15"/>
  <c r="P40" i="15"/>
  <c r="N40" i="15"/>
  <c r="L40" i="15"/>
  <c r="J40" i="15"/>
  <c r="H40" i="15"/>
  <c r="F40" i="15"/>
  <c r="AR39" i="15"/>
  <c r="AP39" i="15"/>
  <c r="AN39" i="15"/>
  <c r="AL39" i="15"/>
  <c r="AJ39" i="15"/>
  <c r="AB39" i="15"/>
  <c r="Z39" i="15"/>
  <c r="X39" i="15"/>
  <c r="V39" i="15"/>
  <c r="T39" i="15"/>
  <c r="R39" i="15"/>
  <c r="P39" i="15"/>
  <c r="N39" i="15"/>
  <c r="L39" i="15"/>
  <c r="J39" i="15"/>
  <c r="H39" i="15"/>
  <c r="F39" i="15"/>
  <c r="AR38" i="15"/>
  <c r="AP38" i="15"/>
  <c r="AN38" i="15"/>
  <c r="AL38" i="15"/>
  <c r="AJ38" i="15"/>
  <c r="AB38" i="15"/>
  <c r="Z38" i="15"/>
  <c r="X38" i="15"/>
  <c r="V38" i="15"/>
  <c r="T38" i="15"/>
  <c r="R38" i="15"/>
  <c r="P38" i="15"/>
  <c r="N38" i="15"/>
  <c r="L38" i="15"/>
  <c r="J38" i="15"/>
  <c r="H38" i="15"/>
  <c r="F38" i="15"/>
  <c r="AR37" i="15"/>
  <c r="AP37" i="15"/>
  <c r="AN37" i="15"/>
  <c r="AL37" i="15"/>
  <c r="AJ37" i="15"/>
  <c r="AB37" i="15"/>
  <c r="Z37" i="15"/>
  <c r="X37" i="15"/>
  <c r="V37" i="15"/>
  <c r="T37" i="15"/>
  <c r="R37" i="15"/>
  <c r="P37" i="15"/>
  <c r="N37" i="15"/>
  <c r="L37" i="15"/>
  <c r="J37" i="15"/>
  <c r="H37" i="15"/>
  <c r="F37" i="15"/>
  <c r="AR36" i="15"/>
  <c r="AP36" i="15"/>
  <c r="AN36" i="15"/>
  <c r="AL36" i="15"/>
  <c r="AJ36" i="15"/>
  <c r="AB36" i="15"/>
  <c r="Z36" i="15"/>
  <c r="X36" i="15"/>
  <c r="V36" i="15"/>
  <c r="T36" i="15"/>
  <c r="R36" i="15"/>
  <c r="P36" i="15"/>
  <c r="N36" i="15"/>
  <c r="L36" i="15"/>
  <c r="J36" i="15"/>
  <c r="H36" i="15"/>
  <c r="F36" i="15"/>
  <c r="AR35" i="15"/>
  <c r="AP35" i="15"/>
  <c r="AN35" i="15"/>
  <c r="AL35" i="15"/>
  <c r="AJ35" i="15"/>
  <c r="AB35" i="15"/>
  <c r="Z35" i="15"/>
  <c r="X35" i="15"/>
  <c r="V35" i="15"/>
  <c r="T35" i="15"/>
  <c r="R35" i="15"/>
  <c r="P35" i="15"/>
  <c r="N35" i="15"/>
  <c r="L35" i="15"/>
  <c r="J35" i="15"/>
  <c r="H35" i="15"/>
  <c r="F35" i="15"/>
  <c r="AR34" i="15"/>
  <c r="AP34" i="15"/>
  <c r="AN34" i="15"/>
  <c r="AL34" i="15"/>
  <c r="AJ34" i="15"/>
  <c r="AB34" i="15"/>
  <c r="Z34" i="15"/>
  <c r="X34" i="15"/>
  <c r="V34" i="15"/>
  <c r="T34" i="15"/>
  <c r="R34" i="15"/>
  <c r="P34" i="15"/>
  <c r="N34" i="15"/>
  <c r="L34" i="15"/>
  <c r="J34" i="15"/>
  <c r="H34" i="15"/>
  <c r="F34" i="15"/>
  <c r="AR33" i="15"/>
  <c r="AP33" i="15"/>
  <c r="AN33" i="15"/>
  <c r="AL33" i="15"/>
  <c r="AJ33" i="15"/>
  <c r="AB33" i="15"/>
  <c r="Z33" i="15"/>
  <c r="X33" i="15"/>
  <c r="V33" i="15"/>
  <c r="T33" i="15"/>
  <c r="R33" i="15"/>
  <c r="P33" i="15"/>
  <c r="N33" i="15"/>
  <c r="L33" i="15"/>
  <c r="J33" i="15"/>
  <c r="H33" i="15"/>
  <c r="F33" i="15"/>
  <c r="AR32" i="15"/>
  <c r="AP32" i="15"/>
  <c r="AN32" i="15"/>
  <c r="AL32" i="15"/>
  <c r="AJ32" i="15"/>
  <c r="AB32" i="15"/>
  <c r="Z32" i="15"/>
  <c r="X32" i="15"/>
  <c r="V32" i="15"/>
  <c r="T32" i="15"/>
  <c r="R32" i="15"/>
  <c r="P32" i="15"/>
  <c r="N32" i="15"/>
  <c r="L32" i="15"/>
  <c r="J32" i="15"/>
  <c r="H32" i="15"/>
  <c r="F32" i="15"/>
  <c r="AR31" i="15"/>
  <c r="AP31" i="15"/>
  <c r="AN31" i="15"/>
  <c r="AL31" i="15"/>
  <c r="AJ31" i="15"/>
  <c r="AB31" i="15"/>
  <c r="Z31" i="15"/>
  <c r="X31" i="15"/>
  <c r="V31" i="15"/>
  <c r="T31" i="15"/>
  <c r="R31" i="15"/>
  <c r="P31" i="15"/>
  <c r="N31" i="15"/>
  <c r="L31" i="15"/>
  <c r="J31" i="15"/>
  <c r="H31" i="15"/>
  <c r="F31" i="15"/>
  <c r="AR30" i="15"/>
  <c r="AP30" i="15"/>
  <c r="AN30" i="15"/>
  <c r="AL30" i="15"/>
  <c r="AJ30" i="15"/>
  <c r="AB30" i="15"/>
  <c r="Z30" i="15"/>
  <c r="X30" i="15"/>
  <c r="V30" i="15"/>
  <c r="T30" i="15"/>
  <c r="R30" i="15"/>
  <c r="P30" i="15"/>
  <c r="N30" i="15"/>
  <c r="L30" i="15"/>
  <c r="J30" i="15"/>
  <c r="H30" i="15"/>
  <c r="F30" i="15"/>
  <c r="AR29" i="15"/>
  <c r="AP29" i="15"/>
  <c r="AN29" i="15"/>
  <c r="AL29" i="15"/>
  <c r="AJ29" i="15"/>
  <c r="AB29" i="15"/>
  <c r="Z29" i="15"/>
  <c r="X29" i="15"/>
  <c r="V29" i="15"/>
  <c r="T29" i="15"/>
  <c r="R29" i="15"/>
  <c r="P29" i="15"/>
  <c r="N29" i="15"/>
  <c r="L29" i="15"/>
  <c r="J29" i="15"/>
  <c r="H29" i="15"/>
  <c r="F29" i="15"/>
  <c r="AR28" i="15"/>
  <c r="AP28" i="15"/>
  <c r="AN28" i="15"/>
  <c r="AL28" i="15"/>
  <c r="AJ28" i="15"/>
  <c r="AB28" i="15"/>
  <c r="Z28" i="15"/>
  <c r="X28" i="15"/>
  <c r="V28" i="15"/>
  <c r="T28" i="15"/>
  <c r="R28" i="15"/>
  <c r="P28" i="15"/>
  <c r="N28" i="15"/>
  <c r="L28" i="15"/>
  <c r="J28" i="15"/>
  <c r="H28" i="15"/>
  <c r="F28" i="15"/>
  <c r="AR27" i="15"/>
  <c r="AP27" i="15"/>
  <c r="AN27" i="15"/>
  <c r="AL27" i="15"/>
  <c r="AJ27" i="15"/>
  <c r="AB27" i="15"/>
  <c r="Z27" i="15"/>
  <c r="X27" i="15"/>
  <c r="V27" i="15"/>
  <c r="T27" i="15"/>
  <c r="R27" i="15"/>
  <c r="P27" i="15"/>
  <c r="N27" i="15"/>
  <c r="L27" i="15"/>
  <c r="J27" i="15"/>
  <c r="H27" i="15"/>
  <c r="F27" i="15"/>
  <c r="AR26" i="15"/>
  <c r="AP26" i="15"/>
  <c r="AN26" i="15"/>
  <c r="AL26" i="15"/>
  <c r="AJ26" i="15"/>
  <c r="AB26" i="15"/>
  <c r="Z26" i="15"/>
  <c r="X26" i="15"/>
  <c r="V26" i="15"/>
  <c r="T26" i="15"/>
  <c r="R26" i="15"/>
  <c r="P26" i="15"/>
  <c r="N26" i="15"/>
  <c r="L26" i="15"/>
  <c r="J26" i="15"/>
  <c r="H26" i="15"/>
  <c r="F26" i="15"/>
  <c r="AR25" i="15"/>
  <c r="AP25" i="15"/>
  <c r="AN25" i="15"/>
  <c r="AL25" i="15"/>
  <c r="AJ25" i="15"/>
  <c r="AB25" i="15"/>
  <c r="Z25" i="15"/>
  <c r="X25" i="15"/>
  <c r="V25" i="15"/>
  <c r="T25" i="15"/>
  <c r="R25" i="15"/>
  <c r="P25" i="15"/>
  <c r="N25" i="15"/>
  <c r="L25" i="15"/>
  <c r="J25" i="15"/>
  <c r="H25" i="15"/>
  <c r="F25" i="15"/>
  <c r="AR24" i="15"/>
  <c r="AP24" i="15"/>
  <c r="AN24" i="15"/>
  <c r="AL24" i="15"/>
  <c r="AJ24" i="15"/>
  <c r="AB24" i="15"/>
  <c r="Z24" i="15"/>
  <c r="X24" i="15"/>
  <c r="V24" i="15"/>
  <c r="T24" i="15"/>
  <c r="R24" i="15"/>
  <c r="P24" i="15"/>
  <c r="N24" i="15"/>
  <c r="L24" i="15"/>
  <c r="J24" i="15"/>
  <c r="H24" i="15"/>
  <c r="F24" i="15"/>
  <c r="AR23" i="15"/>
  <c r="AP23" i="15"/>
  <c r="AN23" i="15"/>
  <c r="AL23" i="15"/>
  <c r="AJ23" i="15"/>
  <c r="AB23" i="15"/>
  <c r="Z23" i="15"/>
  <c r="X23" i="15"/>
  <c r="V23" i="15"/>
  <c r="T23" i="15"/>
  <c r="R23" i="15"/>
  <c r="P23" i="15"/>
  <c r="N23" i="15"/>
  <c r="L23" i="15"/>
  <c r="J23" i="15"/>
  <c r="H23" i="15"/>
  <c r="F23" i="15"/>
  <c r="AR22" i="15"/>
  <c r="AP22" i="15"/>
  <c r="AN22" i="15"/>
  <c r="AL22" i="15"/>
  <c r="AJ22" i="15"/>
  <c r="AB22" i="15"/>
  <c r="Z22" i="15"/>
  <c r="X22" i="15"/>
  <c r="V22" i="15"/>
  <c r="T22" i="15"/>
  <c r="R22" i="15"/>
  <c r="P22" i="15"/>
  <c r="N22" i="15"/>
  <c r="L22" i="15"/>
  <c r="J22" i="15"/>
  <c r="H22" i="15"/>
  <c r="F22" i="15"/>
  <c r="AR21" i="15"/>
  <c r="AP21" i="15"/>
  <c r="AN21" i="15"/>
  <c r="AL21" i="15"/>
  <c r="AJ21" i="15"/>
  <c r="AB21" i="15"/>
  <c r="Z21" i="15"/>
  <c r="X21" i="15"/>
  <c r="V21" i="15"/>
  <c r="T21" i="15"/>
  <c r="R21" i="15"/>
  <c r="P21" i="15"/>
  <c r="N21" i="15"/>
  <c r="L21" i="15"/>
  <c r="J21" i="15"/>
  <c r="H21" i="15"/>
  <c r="F21" i="15"/>
  <c r="AR20" i="15"/>
  <c r="AP20" i="15"/>
  <c r="AN20" i="15"/>
  <c r="AL20" i="15"/>
  <c r="AJ20" i="15"/>
  <c r="AB20" i="15"/>
  <c r="Z20" i="15"/>
  <c r="X20" i="15"/>
  <c r="V20" i="15"/>
  <c r="T20" i="15"/>
  <c r="R20" i="15"/>
  <c r="P20" i="15"/>
  <c r="N20" i="15"/>
  <c r="L20" i="15"/>
  <c r="J20" i="15"/>
  <c r="H20" i="15"/>
  <c r="F20" i="15"/>
  <c r="AR19" i="15"/>
  <c r="AP19" i="15"/>
  <c r="AN19" i="15"/>
  <c r="AL19" i="15"/>
  <c r="AJ19" i="15"/>
  <c r="AB19" i="15"/>
  <c r="Z19" i="15"/>
  <c r="X19" i="15"/>
  <c r="V19" i="15"/>
  <c r="T19" i="15"/>
  <c r="R19" i="15"/>
  <c r="P19" i="15"/>
  <c r="N19" i="15"/>
  <c r="L19" i="15"/>
  <c r="J19" i="15"/>
  <c r="H19" i="15"/>
  <c r="F19" i="15"/>
  <c r="AR18" i="15"/>
  <c r="AP18" i="15"/>
  <c r="AN18" i="15"/>
  <c r="AL18" i="15"/>
  <c r="AJ18" i="15"/>
  <c r="AB18" i="15"/>
  <c r="Z18" i="15"/>
  <c r="X18" i="15"/>
  <c r="V18" i="15"/>
  <c r="T18" i="15"/>
  <c r="R18" i="15"/>
  <c r="P18" i="15"/>
  <c r="N18" i="15"/>
  <c r="L18" i="15"/>
  <c r="J18" i="15"/>
  <c r="H18" i="15"/>
  <c r="F18" i="15"/>
  <c r="AR17" i="15"/>
  <c r="AP17" i="15"/>
  <c r="AN17" i="15"/>
  <c r="AL17" i="15"/>
  <c r="AJ17" i="15"/>
  <c r="AB17" i="15"/>
  <c r="Z17" i="15"/>
  <c r="X17" i="15"/>
  <c r="V17" i="15"/>
  <c r="T17" i="15"/>
  <c r="R17" i="15"/>
  <c r="P17" i="15"/>
  <c r="N17" i="15"/>
  <c r="L17" i="15"/>
  <c r="J17" i="15"/>
  <c r="H17" i="15"/>
  <c r="F17" i="15"/>
  <c r="AR16" i="15"/>
  <c r="AP16" i="15"/>
  <c r="AN16" i="15"/>
  <c r="AL16" i="15"/>
  <c r="AJ16" i="15"/>
  <c r="AB16" i="15"/>
  <c r="Z16" i="15"/>
  <c r="X16" i="15"/>
  <c r="V16" i="15"/>
  <c r="T16" i="15"/>
  <c r="R16" i="15"/>
  <c r="P16" i="15"/>
  <c r="N16" i="15"/>
  <c r="L16" i="15"/>
  <c r="J16" i="15"/>
  <c r="H16" i="15"/>
  <c r="F16" i="15"/>
  <c r="AR15" i="15"/>
  <c r="AP15" i="15"/>
  <c r="AN15" i="15"/>
  <c r="AL15" i="15"/>
  <c r="AJ15" i="15"/>
  <c r="AB15" i="15"/>
  <c r="Z15" i="15"/>
  <c r="X15" i="15"/>
  <c r="V15" i="15"/>
  <c r="T15" i="15"/>
  <c r="R15" i="15"/>
  <c r="P15" i="15"/>
  <c r="N15" i="15"/>
  <c r="L15" i="15"/>
  <c r="J15" i="15"/>
  <c r="H15" i="15"/>
  <c r="F15" i="15"/>
  <c r="AR14" i="15"/>
  <c r="AP14" i="15"/>
  <c r="AN14" i="15"/>
  <c r="AL14" i="15"/>
  <c r="AJ14" i="15"/>
  <c r="AB14" i="15"/>
  <c r="Z14" i="15"/>
  <c r="X14" i="15"/>
  <c r="V14" i="15"/>
  <c r="T14" i="15"/>
  <c r="R14" i="15"/>
  <c r="P14" i="15"/>
  <c r="N14" i="15"/>
  <c r="L14" i="15"/>
  <c r="J14" i="15"/>
  <c r="H14" i="15"/>
  <c r="F14" i="15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12003" i="13"/>
  <c r="A12004" i="13"/>
  <c r="A12005" i="13"/>
  <c r="A12006" i="13"/>
  <c r="A12007" i="13"/>
  <c r="A12008" i="13"/>
  <c r="A12009" i="13"/>
  <c r="A12010" i="13"/>
  <c r="A12011" i="13"/>
  <c r="A12012" i="13"/>
  <c r="A12013" i="13"/>
  <c r="A12014" i="13"/>
  <c r="A12015" i="13"/>
  <c r="A12016" i="13"/>
  <c r="A12017" i="13"/>
  <c r="A12018" i="13"/>
  <c r="A12019" i="13"/>
  <c r="A12020" i="13"/>
  <c r="A12021" i="13"/>
  <c r="A12022" i="13"/>
  <c r="A12023" i="13"/>
  <c r="A12024" i="13"/>
  <c r="A12025" i="13"/>
  <c r="A12026" i="13"/>
  <c r="A12027" i="13"/>
  <c r="A12028" i="13"/>
  <c r="A12029" i="13"/>
  <c r="A12030" i="13"/>
  <c r="A12031" i="13"/>
  <c r="A12032" i="13"/>
  <c r="A12033" i="13"/>
  <c r="A12034" i="13"/>
  <c r="A12035" i="13"/>
  <c r="A12036" i="13"/>
  <c r="A12037" i="13"/>
  <c r="A12038" i="13"/>
  <c r="A12039" i="13"/>
  <c r="A12040" i="13"/>
  <c r="A12041" i="13"/>
  <c r="A12042" i="13"/>
  <c r="A12043" i="13"/>
  <c r="A12044" i="13"/>
  <c r="A12045" i="13"/>
  <c r="A12046" i="13"/>
  <c r="A12047" i="13"/>
  <c r="A12048" i="13"/>
  <c r="A12049" i="13"/>
  <c r="A12050" i="13"/>
  <c r="A12051" i="13"/>
  <c r="A12052" i="13"/>
  <c r="A12053" i="13"/>
  <c r="A12054" i="13"/>
  <c r="A12055" i="13"/>
  <c r="A12056" i="13"/>
  <c r="A12057" i="13"/>
  <c r="A12058" i="13"/>
  <c r="A12059" i="13"/>
  <c r="A12060" i="13"/>
  <c r="A12061" i="13"/>
  <c r="A12062" i="13"/>
  <c r="A12063" i="13"/>
  <c r="A12064" i="13"/>
  <c r="A12065" i="13"/>
  <c r="A12066" i="13"/>
  <c r="A12067" i="13"/>
  <c r="A12068" i="13"/>
  <c r="A12069" i="13"/>
  <c r="A12070" i="13"/>
  <c r="A12071" i="13"/>
  <c r="A12072" i="13"/>
  <c r="A12073" i="13"/>
  <c r="A12074" i="13"/>
  <c r="A12075" i="13"/>
  <c r="A12076" i="13"/>
  <c r="A12077" i="13"/>
  <c r="A12078" i="13"/>
  <c r="A12079" i="13"/>
  <c r="A12080" i="13"/>
  <c r="A12081" i="13"/>
  <c r="A12082" i="13"/>
  <c r="A12083" i="13"/>
  <c r="A12084" i="13"/>
  <c r="A12085" i="13"/>
  <c r="A12086" i="13"/>
  <c r="A12087" i="13"/>
  <c r="A12088" i="13"/>
  <c r="A12089" i="13"/>
  <c r="A12090" i="13"/>
  <c r="A12091" i="13"/>
  <c r="A12092" i="13"/>
  <c r="A12093" i="13"/>
  <c r="A12094" i="13"/>
  <c r="A12095" i="13"/>
  <c r="A12096" i="13"/>
  <c r="A12097" i="13"/>
  <c r="A12098" i="13"/>
  <c r="A12099" i="13"/>
  <c r="A12100" i="13"/>
  <c r="A12101" i="13"/>
  <c r="A12102" i="13"/>
  <c r="A12103" i="13"/>
  <c r="A12104" i="13"/>
  <c r="A12105" i="13"/>
  <c r="A12106" i="13"/>
  <c r="A12107" i="13"/>
  <c r="A12108" i="13"/>
  <c r="A12109" i="13"/>
  <c r="A12110" i="13"/>
  <c r="A12111" i="13"/>
  <c r="A12112" i="13"/>
  <c r="A12113" i="13"/>
  <c r="A12114" i="13"/>
  <c r="A12115" i="13"/>
  <c r="A12116" i="13"/>
  <c r="A12117" i="13"/>
  <c r="A12118" i="13"/>
  <c r="A12119" i="13"/>
  <c r="A12120" i="13"/>
  <c r="A12121" i="13"/>
  <c r="A12122" i="13"/>
  <c r="A12123" i="13"/>
  <c r="A12124" i="13"/>
  <c r="A12125" i="13"/>
  <c r="A12126" i="13"/>
  <c r="A12127" i="13"/>
  <c r="A12128" i="13"/>
  <c r="A12129" i="13"/>
  <c r="A12130" i="13"/>
  <c r="A12131" i="13"/>
  <c r="A12132" i="13"/>
  <c r="A12133" i="13"/>
  <c r="A12134" i="13"/>
  <c r="A12135" i="13"/>
  <c r="A12136" i="13"/>
  <c r="A12137" i="13"/>
  <c r="A12138" i="13"/>
  <c r="A12139" i="13"/>
  <c r="A12140" i="13"/>
  <c r="A12141" i="13"/>
  <c r="A12142" i="13"/>
  <c r="A12143" i="13"/>
  <c r="A12144" i="13"/>
  <c r="A12145" i="13"/>
  <c r="A12146" i="13"/>
  <c r="A12147" i="13"/>
  <c r="A12148" i="13"/>
  <c r="A12149" i="13"/>
  <c r="A12150" i="13"/>
  <c r="A12151" i="13"/>
  <c r="A12152" i="13"/>
  <c r="A12153" i="13"/>
  <c r="A12154" i="13"/>
  <c r="A12155" i="13"/>
  <c r="A12156" i="13"/>
  <c r="A12157" i="13"/>
  <c r="A12158" i="13"/>
  <c r="A12159" i="13"/>
  <c r="A12160" i="13"/>
  <c r="A12161" i="13"/>
  <c r="A12162" i="13"/>
  <c r="A12163" i="13"/>
  <c r="A12164" i="13"/>
  <c r="A12165" i="13"/>
  <c r="A12166" i="13"/>
  <c r="A12167" i="13"/>
  <c r="A12168" i="13"/>
  <c r="A12169" i="13"/>
  <c r="A12170" i="13"/>
  <c r="A12171" i="13"/>
  <c r="A12172" i="13"/>
  <c r="A12173" i="13"/>
  <c r="A12174" i="13"/>
  <c r="A12175" i="13"/>
  <c r="A12176" i="13"/>
  <c r="A12177" i="13"/>
  <c r="A12178" i="13"/>
  <c r="A12179" i="13"/>
  <c r="A12180" i="13"/>
  <c r="A12181" i="13"/>
  <c r="A12182" i="13"/>
  <c r="A12183" i="13"/>
  <c r="A12184" i="13"/>
  <c r="A12185" i="13"/>
  <c r="A12186" i="13"/>
  <c r="A12187" i="13"/>
  <c r="A12188" i="13"/>
  <c r="A12189" i="13"/>
  <c r="A12190" i="13"/>
  <c r="A12191" i="13"/>
  <c r="A12192" i="13"/>
  <c r="A12193" i="13"/>
  <c r="A12194" i="13"/>
  <c r="A12195" i="13"/>
  <c r="A12196" i="13"/>
  <c r="A12197" i="13"/>
  <c r="A12198" i="13"/>
  <c r="A12199" i="13"/>
  <c r="A12200" i="13"/>
  <c r="A12201" i="13"/>
  <c r="A12202" i="13"/>
  <c r="A12203" i="13"/>
  <c r="A12204" i="13"/>
  <c r="A12205" i="13"/>
  <c r="A12206" i="13"/>
  <c r="A12207" i="13"/>
  <c r="A12208" i="13"/>
  <c r="A12209" i="13"/>
  <c r="A12210" i="13"/>
  <c r="A12211" i="13"/>
  <c r="A12212" i="13"/>
  <c r="A12213" i="13"/>
  <c r="A12214" i="13"/>
  <c r="A12215" i="13"/>
  <c r="A12216" i="13"/>
  <c r="A12217" i="13"/>
  <c r="A12218" i="13"/>
  <c r="A12219" i="13"/>
  <c r="A12220" i="13"/>
  <c r="A12221" i="13"/>
  <c r="A12222" i="13"/>
  <c r="A12223" i="13"/>
  <c r="A12224" i="13"/>
  <c r="A12225" i="13"/>
  <c r="A12226" i="13"/>
  <c r="A12227" i="13"/>
  <c r="A12228" i="13"/>
  <c r="A12229" i="13"/>
  <c r="A12230" i="13"/>
  <c r="A12231" i="13"/>
  <c r="A12232" i="13"/>
  <c r="A12233" i="13"/>
  <c r="A12234" i="13"/>
  <c r="A12235" i="13"/>
  <c r="A12236" i="13"/>
  <c r="A12237" i="13"/>
  <c r="A12238" i="13"/>
  <c r="A12239" i="13"/>
  <c r="A12240" i="13"/>
  <c r="A12241" i="13"/>
  <c r="A12242" i="13"/>
  <c r="A12243" i="13"/>
  <c r="A12244" i="13"/>
  <c r="A12245" i="13"/>
  <c r="A12246" i="13"/>
  <c r="A12247" i="13"/>
  <c r="A12248" i="13"/>
  <c r="A12249" i="13"/>
  <c r="A12250" i="13"/>
  <c r="A12251" i="13"/>
  <c r="A12252" i="13"/>
  <c r="A12253" i="13"/>
  <c r="A12254" i="13"/>
  <c r="A12255" i="13"/>
  <c r="A12256" i="13"/>
  <c r="A12257" i="13"/>
  <c r="A12258" i="13"/>
  <c r="A12259" i="13"/>
  <c r="A12260" i="13"/>
  <c r="A12261" i="13"/>
  <c r="A12262" i="13"/>
  <c r="A12263" i="13"/>
  <c r="A12264" i="13"/>
  <c r="A12265" i="13"/>
  <c r="A12266" i="13"/>
  <c r="A12267" i="13"/>
  <c r="A12268" i="13"/>
  <c r="A12269" i="13"/>
  <c r="A12270" i="13"/>
  <c r="A12271" i="13"/>
  <c r="A12272" i="13"/>
  <c r="A12273" i="13"/>
  <c r="A12274" i="13"/>
  <c r="A12275" i="13"/>
  <c r="A12276" i="13"/>
  <c r="A12277" i="13"/>
  <c r="A12278" i="13"/>
  <c r="A12279" i="13"/>
  <c r="A12280" i="13"/>
  <c r="A12281" i="13"/>
  <c r="A12282" i="13"/>
  <c r="A12283" i="13"/>
  <c r="A12284" i="13"/>
  <c r="A12285" i="13"/>
  <c r="A12286" i="13"/>
  <c r="A12287" i="13"/>
  <c r="A12288" i="13"/>
  <c r="A12289" i="13"/>
  <c r="A12290" i="13"/>
  <c r="A12291" i="13"/>
  <c r="A12292" i="13"/>
  <c r="A12293" i="13"/>
  <c r="A12294" i="13"/>
  <c r="A12295" i="13"/>
  <c r="A12296" i="13"/>
  <c r="A12297" i="13"/>
  <c r="A12298" i="13"/>
  <c r="A12299" i="13"/>
  <c r="A12300" i="13"/>
  <c r="A12301" i="13"/>
  <c r="A12302" i="13"/>
  <c r="A12303" i="13"/>
  <c r="A12304" i="13"/>
  <c r="A12305" i="13"/>
  <c r="A12306" i="13"/>
  <c r="A12307" i="13"/>
  <c r="A12308" i="13"/>
  <c r="A12309" i="13"/>
  <c r="A12310" i="13"/>
  <c r="A12311" i="13"/>
  <c r="A12312" i="13"/>
  <c r="A12313" i="13"/>
  <c r="A12314" i="13"/>
  <c r="A12315" i="13"/>
  <c r="A12316" i="13"/>
  <c r="A12317" i="13"/>
  <c r="A12318" i="13"/>
  <c r="A12319" i="13"/>
  <c r="A12320" i="13"/>
  <c r="A12321" i="13"/>
  <c r="A12322" i="13"/>
  <c r="A12323" i="13"/>
  <c r="A12324" i="13"/>
  <c r="A12325" i="13"/>
  <c r="A12326" i="13"/>
  <c r="A12327" i="13"/>
  <c r="A12328" i="13"/>
  <c r="A12329" i="13"/>
  <c r="A12330" i="13"/>
  <c r="A12331" i="13"/>
  <c r="A12332" i="13"/>
  <c r="A12333" i="13"/>
  <c r="A12334" i="13"/>
  <c r="A12335" i="13"/>
  <c r="A12336" i="13"/>
  <c r="A12337" i="13"/>
  <c r="A12338" i="13"/>
  <c r="A12339" i="13"/>
  <c r="A12340" i="13"/>
  <c r="A12341" i="13"/>
  <c r="A12342" i="13"/>
  <c r="A12343" i="13"/>
  <c r="A12344" i="13"/>
  <c r="A12345" i="13"/>
  <c r="A12346" i="13"/>
  <c r="A12347" i="13"/>
  <c r="A12348" i="13"/>
  <c r="A12349" i="13"/>
  <c r="A12350" i="13"/>
  <c r="A12351" i="13"/>
  <c r="A12352" i="13"/>
  <c r="A12353" i="13"/>
  <c r="A12354" i="13"/>
  <c r="A12355" i="13"/>
  <c r="A12356" i="13"/>
  <c r="A12357" i="13"/>
  <c r="A12358" i="13"/>
  <c r="A12359" i="13"/>
  <c r="A12360" i="13"/>
  <c r="A12361" i="13"/>
  <c r="A12362" i="13"/>
  <c r="A12363" i="13"/>
  <c r="A12364" i="13"/>
  <c r="A12365" i="13"/>
  <c r="A12366" i="13"/>
  <c r="A12367" i="13"/>
  <c r="A12368" i="13"/>
  <c r="A12369" i="13"/>
  <c r="A12370" i="13"/>
  <c r="A12371" i="13"/>
  <c r="A12372" i="13"/>
  <c r="A12373" i="13"/>
  <c r="A12374" i="13"/>
  <c r="A12375" i="13"/>
  <c r="A12376" i="13"/>
  <c r="A12377" i="13"/>
  <c r="A12378" i="13"/>
  <c r="A12379" i="13"/>
  <c r="A12380" i="13"/>
  <c r="A12381" i="13"/>
  <c r="A12382" i="13"/>
  <c r="A12383" i="13"/>
  <c r="A12384" i="13"/>
  <c r="A12385" i="13"/>
  <c r="A12386" i="13"/>
  <c r="A12387" i="13"/>
  <c r="A12388" i="13"/>
  <c r="A12389" i="13"/>
  <c r="A12390" i="13"/>
  <c r="A12391" i="13"/>
  <c r="A12392" i="13"/>
  <c r="A12393" i="13"/>
  <c r="A12394" i="13"/>
  <c r="A12395" i="13"/>
  <c r="A12396" i="13"/>
  <c r="A12397" i="13"/>
  <c r="A12398" i="13"/>
  <c r="A12399" i="13"/>
  <c r="A12400" i="13"/>
  <c r="A12401" i="13"/>
  <c r="A12402" i="13"/>
  <c r="A12403" i="13"/>
  <c r="A12404" i="13"/>
  <c r="A12405" i="13"/>
  <c r="A12406" i="13"/>
  <c r="A12407" i="13"/>
  <c r="A12408" i="13"/>
  <c r="A12409" i="13"/>
  <c r="A12410" i="13"/>
  <c r="A12411" i="13"/>
  <c r="A12412" i="13"/>
  <c r="A12413" i="13"/>
  <c r="A12414" i="13"/>
  <c r="A12415" i="13"/>
  <c r="A12416" i="13"/>
  <c r="A12417" i="13"/>
  <c r="A12418" i="13"/>
  <c r="A12419" i="13"/>
  <c r="A12420" i="13"/>
  <c r="A12421" i="13"/>
  <c r="A12422" i="13"/>
  <c r="A12423" i="13"/>
  <c r="A12424" i="13"/>
  <c r="A12425" i="13"/>
  <c r="A12426" i="13"/>
  <c r="A12427" i="13"/>
  <c r="A12428" i="13"/>
  <c r="A12429" i="13"/>
  <c r="A12430" i="13"/>
  <c r="A12431" i="13"/>
  <c r="A12432" i="13"/>
  <c r="A12433" i="13"/>
  <c r="A12434" i="13"/>
  <c r="A12435" i="13"/>
  <c r="A12436" i="13"/>
  <c r="A12437" i="13"/>
  <c r="A12438" i="13"/>
  <c r="A12439" i="13"/>
  <c r="A12440" i="13"/>
  <c r="A12441" i="13"/>
  <c r="A12442" i="13"/>
  <c r="A12443" i="13"/>
  <c r="A12444" i="13"/>
  <c r="A12445" i="13"/>
  <c r="A12446" i="13"/>
  <c r="A12447" i="13"/>
  <c r="A12448" i="13"/>
  <c r="A12449" i="13"/>
  <c r="A12450" i="13"/>
  <c r="A12451" i="13"/>
  <c r="A12452" i="13"/>
  <c r="A12453" i="13"/>
  <c r="A12454" i="13"/>
  <c r="A12455" i="13"/>
  <c r="A12456" i="13"/>
  <c r="A12457" i="13"/>
  <c r="A12458" i="13"/>
  <c r="A12459" i="13"/>
  <c r="A12460" i="13"/>
  <c r="A12461" i="13"/>
  <c r="A12462" i="13"/>
  <c r="A12463" i="13"/>
  <c r="A12464" i="13"/>
  <c r="A12465" i="13"/>
  <c r="A12466" i="13"/>
  <c r="A12467" i="13"/>
  <c r="A12468" i="13"/>
  <c r="A12469" i="13"/>
  <c r="A12470" i="13"/>
  <c r="A12471" i="13"/>
  <c r="A12472" i="13"/>
  <c r="A12473" i="13"/>
  <c r="A12474" i="13"/>
  <c r="A12475" i="13"/>
  <c r="A12476" i="13"/>
  <c r="A12477" i="13"/>
  <c r="A12478" i="13"/>
  <c r="A12479" i="13"/>
  <c r="A12480" i="13"/>
  <c r="A12481" i="13"/>
  <c r="A12482" i="13"/>
  <c r="A12483" i="13"/>
  <c r="A12484" i="13"/>
  <c r="A12485" i="13"/>
  <c r="A12486" i="13"/>
  <c r="A12487" i="13"/>
  <c r="A12488" i="13"/>
  <c r="A12489" i="13"/>
  <c r="A12490" i="13"/>
  <c r="A12491" i="13"/>
  <c r="A12492" i="13"/>
  <c r="A12493" i="13"/>
  <c r="A12494" i="13"/>
  <c r="A12495" i="13"/>
  <c r="A12496" i="13"/>
  <c r="A12497" i="13"/>
  <c r="A12498" i="13"/>
  <c r="A12499" i="13"/>
  <c r="A12500" i="13"/>
  <c r="A12501" i="13"/>
  <c r="A12502" i="13"/>
  <c r="A12503" i="13"/>
  <c r="A12504" i="13"/>
  <c r="A12505" i="13"/>
  <c r="A12506" i="13"/>
  <c r="A12507" i="13"/>
  <c r="A12508" i="13"/>
  <c r="A12509" i="13"/>
  <c r="A12510" i="13"/>
  <c r="A12511" i="13"/>
  <c r="A12512" i="13"/>
  <c r="A12513" i="13"/>
  <c r="A12514" i="13"/>
  <c r="A12515" i="13"/>
  <c r="A12516" i="13"/>
  <c r="A12517" i="13"/>
  <c r="A12518" i="13"/>
  <c r="A12519" i="13"/>
  <c r="A12520" i="13"/>
  <c r="A12521" i="13"/>
  <c r="A12522" i="13"/>
  <c r="A12523" i="13"/>
  <c r="A12524" i="13"/>
  <c r="A12525" i="13"/>
  <c r="A12526" i="13"/>
  <c r="A12527" i="13"/>
  <c r="A12528" i="13"/>
  <c r="A12529" i="13"/>
  <c r="A12530" i="13"/>
  <c r="A12531" i="13"/>
  <c r="A12532" i="13"/>
  <c r="A12533" i="13"/>
  <c r="A12534" i="13"/>
  <c r="A12535" i="13"/>
  <c r="A12536" i="13"/>
  <c r="A12537" i="13"/>
  <c r="A12538" i="13"/>
  <c r="A12539" i="13"/>
  <c r="A12540" i="13"/>
  <c r="A12541" i="13"/>
  <c r="A12542" i="13"/>
  <c r="A12543" i="13"/>
  <c r="A12544" i="13"/>
  <c r="A12545" i="13"/>
  <c r="A12546" i="13"/>
  <c r="A12547" i="13"/>
  <c r="A12548" i="13"/>
  <c r="A12549" i="13"/>
  <c r="A12550" i="13"/>
  <c r="A12551" i="13"/>
  <c r="A12552" i="13"/>
  <c r="A12553" i="13"/>
  <c r="A12554" i="13"/>
  <c r="A12555" i="13"/>
  <c r="A12556" i="13"/>
  <c r="A12557" i="13"/>
  <c r="A12558" i="13"/>
  <c r="A12559" i="13"/>
  <c r="A12560" i="13"/>
  <c r="A12561" i="13"/>
  <c r="A12562" i="13"/>
  <c r="A12563" i="13"/>
  <c r="A12564" i="13"/>
  <c r="A12565" i="13"/>
  <c r="A12566" i="13"/>
  <c r="A12567" i="13"/>
  <c r="A12568" i="13"/>
  <c r="A12569" i="13"/>
  <c r="A12570" i="13"/>
  <c r="A12571" i="13"/>
  <c r="A12572" i="13"/>
  <c r="A12573" i="13"/>
  <c r="A12574" i="13"/>
  <c r="A12575" i="13"/>
  <c r="A12576" i="13"/>
  <c r="A12577" i="13"/>
  <c r="A12578" i="13"/>
  <c r="A12579" i="13"/>
  <c r="A12580" i="13"/>
  <c r="A12581" i="13"/>
  <c r="A12582" i="13"/>
  <c r="A12583" i="13"/>
  <c r="A12584" i="13"/>
  <c r="A12585" i="13"/>
  <c r="A12586" i="13"/>
  <c r="A12587" i="13"/>
  <c r="A12588" i="13"/>
  <c r="A12589" i="13"/>
  <c r="A12590" i="13"/>
  <c r="A12591" i="13"/>
  <c r="A12592" i="13"/>
  <c r="A12593" i="13"/>
  <c r="A12594" i="13"/>
  <c r="A12595" i="13"/>
  <c r="A12596" i="13"/>
  <c r="A12597" i="13"/>
  <c r="A12598" i="13"/>
  <c r="A12599" i="13"/>
  <c r="A12600" i="13"/>
  <c r="A12601" i="13"/>
  <c r="A12602" i="13"/>
  <c r="A12603" i="13"/>
  <c r="A12604" i="13"/>
  <c r="A12605" i="13"/>
  <c r="A12606" i="13"/>
  <c r="A12607" i="13"/>
  <c r="A12608" i="13"/>
  <c r="A12609" i="13"/>
  <c r="A12610" i="13"/>
  <c r="A12611" i="13"/>
  <c r="A12612" i="13"/>
  <c r="A12613" i="13"/>
  <c r="A12614" i="13"/>
  <c r="A12615" i="13"/>
  <c r="A12616" i="13"/>
  <c r="A12617" i="13"/>
  <c r="A12618" i="13"/>
  <c r="A12619" i="13"/>
  <c r="A12620" i="13"/>
  <c r="A12621" i="13"/>
  <c r="A12622" i="13"/>
  <c r="A12623" i="13"/>
  <c r="A12624" i="13"/>
  <c r="A12625" i="13"/>
  <c r="A12626" i="13"/>
  <c r="A12627" i="13"/>
  <c r="A12628" i="13"/>
  <c r="A12629" i="13"/>
  <c r="A12630" i="13"/>
  <c r="A12631" i="13"/>
  <c r="A12632" i="13"/>
  <c r="A12633" i="13"/>
  <c r="A12634" i="13"/>
  <c r="A12635" i="13"/>
  <c r="A12636" i="13"/>
  <c r="A12637" i="13"/>
  <c r="A12638" i="13"/>
  <c r="A12639" i="13"/>
  <c r="A12640" i="13"/>
  <c r="A12641" i="13"/>
  <c r="A12642" i="13"/>
  <c r="A12643" i="13"/>
  <c r="A12644" i="13"/>
  <c r="A12645" i="13"/>
  <c r="A12646" i="13"/>
  <c r="A12647" i="13"/>
  <c r="A12648" i="13"/>
  <c r="A12649" i="13"/>
  <c r="A12650" i="13"/>
  <c r="A12651" i="13"/>
  <c r="A12652" i="13"/>
  <c r="A12653" i="13"/>
  <c r="A12654" i="13"/>
  <c r="A12655" i="13"/>
  <c r="A12656" i="13"/>
  <c r="A12657" i="13"/>
  <c r="A12658" i="13"/>
  <c r="A12659" i="13"/>
  <c r="A12660" i="13"/>
  <c r="A12661" i="13"/>
  <c r="A12662" i="13"/>
  <c r="A12663" i="13"/>
  <c r="A12664" i="13"/>
  <c r="A12665" i="13"/>
  <c r="A12666" i="13"/>
  <c r="A12667" i="13"/>
  <c r="A12668" i="13"/>
  <c r="A12669" i="13"/>
  <c r="A12670" i="13"/>
  <c r="A12671" i="13"/>
  <c r="A12672" i="13"/>
  <c r="A12673" i="13"/>
  <c r="A12674" i="13"/>
  <c r="A12675" i="13"/>
  <c r="A12676" i="13"/>
  <c r="A12677" i="13"/>
  <c r="A12678" i="13"/>
  <c r="A12679" i="13"/>
  <c r="A12680" i="13"/>
  <c r="A12681" i="13"/>
  <c r="A12682" i="13"/>
  <c r="A12683" i="13"/>
  <c r="A12684" i="13"/>
  <c r="A12685" i="13"/>
  <c r="A12686" i="13"/>
  <c r="A12687" i="13"/>
  <c r="A12688" i="13"/>
  <c r="A12689" i="13"/>
  <c r="A12690" i="13"/>
  <c r="A12691" i="13"/>
  <c r="A12692" i="13"/>
  <c r="A12693" i="13"/>
  <c r="A12694" i="13"/>
  <c r="A12695" i="13"/>
  <c r="A12696" i="13"/>
  <c r="A12697" i="13"/>
  <c r="A12698" i="13"/>
  <c r="A12699" i="13"/>
  <c r="A12700" i="13"/>
  <c r="A12701" i="13"/>
  <c r="A12702" i="13"/>
  <c r="A12703" i="13"/>
  <c r="A12704" i="13"/>
  <c r="A12705" i="13"/>
  <c r="A12706" i="13"/>
  <c r="A12707" i="13"/>
  <c r="A12708" i="13"/>
  <c r="A12709" i="13"/>
  <c r="A12710" i="13"/>
  <c r="A12711" i="13"/>
  <c r="A12712" i="13"/>
  <c r="A12713" i="13"/>
  <c r="A12714" i="13"/>
  <c r="A12715" i="13"/>
  <c r="A12716" i="13"/>
  <c r="A12717" i="13"/>
  <c r="A12718" i="13"/>
  <c r="A12719" i="13"/>
  <c r="A12720" i="13"/>
  <c r="A12721" i="13"/>
  <c r="A12722" i="13"/>
  <c r="A12723" i="13"/>
  <c r="A12724" i="13"/>
  <c r="A12725" i="13"/>
  <c r="A12726" i="13"/>
  <c r="A12727" i="13"/>
  <c r="A12728" i="13"/>
  <c r="A12729" i="13"/>
  <c r="A12730" i="13"/>
  <c r="A12731" i="13"/>
  <c r="A12732" i="13"/>
  <c r="A12733" i="13"/>
  <c r="A12734" i="13"/>
  <c r="A12735" i="13"/>
  <c r="A12736" i="13"/>
  <c r="A12737" i="13"/>
  <c r="A12738" i="13"/>
  <c r="A12739" i="13"/>
  <c r="A12740" i="13"/>
  <c r="A12741" i="13"/>
  <c r="A12742" i="13"/>
  <c r="A12743" i="13"/>
  <c r="A12744" i="13"/>
  <c r="A12745" i="13"/>
  <c r="A12746" i="13"/>
  <c r="A12747" i="13"/>
  <c r="A12748" i="13"/>
  <c r="A12749" i="13"/>
  <c r="A12750" i="13"/>
  <c r="A12751" i="13"/>
  <c r="A12752" i="13"/>
  <c r="A12753" i="13"/>
  <c r="A12754" i="13"/>
  <c r="A12755" i="13"/>
  <c r="A12756" i="13"/>
  <c r="A12757" i="13"/>
  <c r="A12758" i="13"/>
  <c r="A12759" i="13"/>
  <c r="A12760" i="13"/>
  <c r="A12761" i="13"/>
  <c r="A12762" i="13"/>
  <c r="A12763" i="13"/>
  <c r="A12764" i="13"/>
  <c r="A12765" i="13"/>
  <c r="A12766" i="13"/>
  <c r="A12767" i="13"/>
  <c r="A12768" i="13"/>
  <c r="A12769" i="13"/>
  <c r="A12770" i="13"/>
  <c r="A12771" i="13"/>
  <c r="A12772" i="13"/>
  <c r="A12773" i="13"/>
  <c r="A12774" i="13"/>
  <c r="A12775" i="13"/>
  <c r="A12776" i="13"/>
  <c r="A12777" i="13"/>
  <c r="A12778" i="13"/>
  <c r="A12779" i="13"/>
  <c r="A12780" i="13"/>
  <c r="A12781" i="13"/>
  <c r="A12782" i="13"/>
  <c r="A12783" i="13"/>
  <c r="A12784" i="13"/>
  <c r="A12785" i="13"/>
  <c r="A12786" i="13"/>
  <c r="A12787" i="13"/>
  <c r="A12788" i="13"/>
  <c r="A12789" i="13"/>
  <c r="A12790" i="13"/>
  <c r="A12791" i="13"/>
  <c r="A12792" i="13"/>
  <c r="A12793" i="13"/>
  <c r="A12794" i="13"/>
  <c r="A12795" i="13"/>
  <c r="A12796" i="13"/>
  <c r="A12797" i="13"/>
  <c r="A12798" i="13"/>
  <c r="A12799" i="13"/>
  <c r="A12800" i="13"/>
  <c r="A12801" i="13"/>
  <c r="A12802" i="13"/>
  <c r="A12803" i="13"/>
  <c r="A12804" i="13"/>
  <c r="A12805" i="13"/>
  <c r="A12806" i="13"/>
  <c r="A12807" i="13"/>
  <c r="A12808" i="13"/>
  <c r="A12809" i="13"/>
  <c r="A12810" i="13"/>
  <c r="A12811" i="13"/>
  <c r="A12812" i="13"/>
  <c r="A12813" i="13"/>
  <c r="A12814" i="13"/>
  <c r="A12815" i="13"/>
  <c r="A12816" i="13"/>
  <c r="A12817" i="13"/>
  <c r="A12818" i="13"/>
  <c r="A12819" i="13"/>
  <c r="A12820" i="13"/>
  <c r="A12821" i="13"/>
  <c r="A12822" i="13"/>
  <c r="A12823" i="13"/>
  <c r="A12824" i="13"/>
  <c r="A12825" i="13"/>
  <c r="A12826" i="13"/>
  <c r="A12827" i="13"/>
  <c r="A12828" i="13"/>
  <c r="A12829" i="13"/>
  <c r="A12830" i="13"/>
  <c r="A12831" i="13"/>
  <c r="A12832" i="13"/>
  <c r="A12833" i="13"/>
  <c r="A12834" i="13"/>
  <c r="A12835" i="13"/>
  <c r="A12836" i="13"/>
  <c r="A12837" i="13"/>
  <c r="A12838" i="13"/>
  <c r="A12839" i="13"/>
  <c r="A12840" i="13"/>
  <c r="A12841" i="13"/>
  <c r="A12842" i="13"/>
  <c r="A12843" i="13"/>
  <c r="A12844" i="13"/>
  <c r="A12845" i="13"/>
  <c r="A12846" i="13"/>
  <c r="A12847" i="13"/>
  <c r="A12848" i="13"/>
  <c r="A12849" i="13"/>
  <c r="A12850" i="13"/>
  <c r="A12851" i="13"/>
  <c r="A12852" i="13"/>
  <c r="A12853" i="13"/>
  <c r="A12854" i="13"/>
  <c r="A12855" i="13"/>
  <c r="A12856" i="13"/>
  <c r="A12857" i="13"/>
  <c r="A12858" i="13"/>
  <c r="A12859" i="13"/>
  <c r="A12860" i="13"/>
  <c r="A12861" i="13"/>
  <c r="A12862" i="13"/>
  <c r="A12863" i="13"/>
  <c r="A12864" i="13"/>
  <c r="A12865" i="13"/>
  <c r="A12866" i="13"/>
  <c r="A12867" i="13"/>
  <c r="A12868" i="13"/>
  <c r="A12869" i="13"/>
  <c r="A12870" i="13"/>
  <c r="A12871" i="13"/>
  <c r="A12872" i="13"/>
  <c r="A12873" i="13"/>
  <c r="A12874" i="13"/>
  <c r="A12875" i="13"/>
  <c r="A12876" i="13"/>
  <c r="A12877" i="13"/>
  <c r="A12878" i="13"/>
  <c r="A12879" i="13"/>
  <c r="A12880" i="13"/>
  <c r="A12881" i="13"/>
  <c r="A12882" i="13"/>
  <c r="A12883" i="13"/>
  <c r="A12884" i="13"/>
  <c r="A12885" i="13"/>
  <c r="A12886" i="13"/>
  <c r="A12887" i="13"/>
  <c r="A12888" i="13"/>
  <c r="A12889" i="13"/>
  <c r="A12890" i="13"/>
  <c r="A12891" i="13"/>
  <c r="A12892" i="13"/>
  <c r="A12893" i="13"/>
  <c r="A12894" i="13"/>
  <c r="A12895" i="13"/>
  <c r="A12896" i="13"/>
  <c r="A12897" i="13"/>
  <c r="A12898" i="13"/>
  <c r="A12899" i="13"/>
  <c r="A12900" i="13"/>
  <c r="A12901" i="13"/>
  <c r="A12902" i="13"/>
  <c r="A12903" i="13"/>
  <c r="A12904" i="13"/>
  <c r="A12905" i="13"/>
  <c r="A12906" i="13"/>
  <c r="A12907" i="13"/>
  <c r="A12908" i="13"/>
  <c r="A12909" i="13"/>
  <c r="A12910" i="13"/>
  <c r="A12911" i="13"/>
  <c r="A12912" i="13"/>
  <c r="A12913" i="13"/>
  <c r="A12914" i="13"/>
  <c r="A12915" i="13"/>
  <c r="A12916" i="13"/>
  <c r="A12917" i="13"/>
  <c r="A12918" i="13"/>
  <c r="A12919" i="13"/>
  <c r="A12920" i="13"/>
  <c r="A12921" i="13"/>
  <c r="A12922" i="13"/>
  <c r="A12923" i="13"/>
  <c r="A12924" i="13"/>
  <c r="A12925" i="13"/>
  <c r="A12926" i="13"/>
  <c r="A12927" i="13"/>
  <c r="A12928" i="13"/>
  <c r="A12929" i="13"/>
  <c r="A12930" i="13"/>
  <c r="A12931" i="13"/>
  <c r="A12932" i="13"/>
  <c r="A12933" i="13"/>
  <c r="A12934" i="13"/>
  <c r="A12935" i="13"/>
  <c r="A12936" i="13"/>
  <c r="A12937" i="13"/>
  <c r="A12938" i="13"/>
  <c r="A12939" i="13"/>
  <c r="A12940" i="13"/>
  <c r="A12941" i="13"/>
  <c r="A12942" i="13"/>
  <c r="A12943" i="13"/>
  <c r="A12944" i="13"/>
  <c r="A12945" i="13"/>
  <c r="A12946" i="13"/>
  <c r="A12947" i="13"/>
  <c r="A12948" i="13"/>
  <c r="A12949" i="13"/>
  <c r="A12950" i="13"/>
  <c r="A12951" i="13"/>
  <c r="A12952" i="13"/>
  <c r="A12953" i="13"/>
  <c r="A12954" i="13"/>
  <c r="A12955" i="13"/>
  <c r="A12956" i="13"/>
  <c r="A12957" i="13"/>
  <c r="A12958" i="13"/>
  <c r="A12959" i="13"/>
  <c r="A12960" i="13"/>
  <c r="A12961" i="13"/>
  <c r="A12962" i="13"/>
  <c r="A12963" i="13"/>
  <c r="A12964" i="13"/>
  <c r="A12965" i="13"/>
  <c r="A12966" i="13"/>
  <c r="A12967" i="13"/>
  <c r="A12968" i="13"/>
  <c r="A12969" i="13"/>
  <c r="A12970" i="13"/>
  <c r="A12971" i="13"/>
  <c r="A12972" i="13"/>
  <c r="A12973" i="13"/>
  <c r="A12974" i="13"/>
  <c r="A12975" i="13"/>
  <c r="A12976" i="13"/>
  <c r="A12977" i="13"/>
  <c r="A12978" i="13"/>
  <c r="A12979" i="13"/>
  <c r="A12980" i="13"/>
  <c r="A12981" i="13"/>
  <c r="A12982" i="13"/>
  <c r="A12983" i="13"/>
  <c r="A12984" i="13"/>
  <c r="A12985" i="13"/>
  <c r="A12986" i="13"/>
  <c r="A12987" i="13"/>
  <c r="A12988" i="13"/>
  <c r="A12989" i="13"/>
  <c r="A12990" i="13"/>
  <c r="A12991" i="13"/>
  <c r="A12992" i="13"/>
  <c r="A12993" i="13"/>
  <c r="A12994" i="13"/>
  <c r="A12995" i="13"/>
  <c r="A12996" i="13"/>
  <c r="A12997" i="13"/>
  <c r="A12998" i="13"/>
  <c r="A12999" i="13"/>
  <c r="A13000" i="13"/>
  <c r="A13001" i="13"/>
  <c r="A13002" i="13"/>
  <c r="A13003" i="13"/>
  <c r="A13004" i="13"/>
  <c r="A13005" i="13"/>
  <c r="A13006" i="13"/>
  <c r="A13007" i="13"/>
  <c r="A13008" i="13"/>
  <c r="A13009" i="13"/>
  <c r="A13010" i="13"/>
  <c r="A13011" i="13"/>
  <c r="A13012" i="13"/>
  <c r="A13013" i="13"/>
  <c r="A13014" i="13"/>
  <c r="A13015" i="13"/>
  <c r="A13016" i="13"/>
  <c r="A13017" i="13"/>
  <c r="A13018" i="13"/>
  <c r="A13019" i="13"/>
  <c r="A13020" i="13"/>
  <c r="A13021" i="13"/>
  <c r="A13022" i="13"/>
  <c r="A13023" i="13"/>
  <c r="A13024" i="13"/>
  <c r="A13025" i="13"/>
  <c r="A13026" i="13"/>
  <c r="A13027" i="13"/>
  <c r="A13028" i="13"/>
  <c r="A13029" i="13"/>
  <c r="A13030" i="13"/>
  <c r="A13031" i="13"/>
  <c r="A13032" i="13"/>
  <c r="A13033" i="13"/>
  <c r="A13034" i="13"/>
  <c r="A13035" i="13"/>
  <c r="A13036" i="13"/>
  <c r="A13037" i="13"/>
  <c r="A13038" i="13"/>
  <c r="A13039" i="13"/>
  <c r="A13040" i="13"/>
  <c r="A13041" i="13"/>
  <c r="A13042" i="13"/>
  <c r="A13043" i="13"/>
  <c r="A13044" i="13"/>
  <c r="A13045" i="13"/>
  <c r="A13046" i="13"/>
  <c r="A13047" i="13"/>
  <c r="A13048" i="13"/>
  <c r="A13049" i="13"/>
  <c r="A13050" i="13"/>
  <c r="A13051" i="13"/>
  <c r="A13052" i="13"/>
  <c r="A13053" i="13"/>
  <c r="A13054" i="13"/>
  <c r="A13055" i="13"/>
  <c r="A13056" i="13"/>
  <c r="A13057" i="13"/>
  <c r="A13058" i="13"/>
  <c r="A13059" i="13"/>
  <c r="A13060" i="13"/>
  <c r="A13061" i="13"/>
  <c r="A13062" i="13"/>
  <c r="A13063" i="13"/>
  <c r="A13064" i="13"/>
  <c r="A13065" i="13"/>
  <c r="A13066" i="13"/>
  <c r="A13067" i="13"/>
  <c r="A13068" i="13"/>
  <c r="A13069" i="13"/>
  <c r="A13070" i="13"/>
  <c r="A13071" i="13"/>
  <c r="A13072" i="13"/>
  <c r="A13073" i="13"/>
  <c r="A13074" i="13"/>
  <c r="A13075" i="13"/>
  <c r="A13076" i="13"/>
  <c r="A13077" i="13"/>
  <c r="A13078" i="13"/>
  <c r="A13079" i="13"/>
  <c r="A13080" i="13"/>
  <c r="A13081" i="13"/>
  <c r="A13082" i="13"/>
  <c r="A13083" i="13"/>
  <c r="A13084" i="13"/>
  <c r="A13085" i="13"/>
  <c r="A13086" i="13"/>
  <c r="A13087" i="13"/>
  <c r="A13088" i="13"/>
  <c r="A13089" i="13"/>
  <c r="A13090" i="13"/>
  <c r="A13091" i="13"/>
  <c r="A13092" i="13"/>
  <c r="A13093" i="13"/>
  <c r="A13094" i="13"/>
  <c r="A13095" i="13"/>
  <c r="A13096" i="13"/>
  <c r="A13097" i="13"/>
  <c r="A13098" i="13"/>
  <c r="A13099" i="13"/>
  <c r="A13100" i="13"/>
  <c r="A13101" i="13"/>
  <c r="A13102" i="13"/>
  <c r="A13103" i="13"/>
  <c r="A13104" i="13"/>
  <c r="A13105" i="13"/>
  <c r="A13106" i="13"/>
  <c r="A13107" i="13"/>
  <c r="A13108" i="13"/>
  <c r="A13109" i="13"/>
  <c r="A13110" i="13"/>
  <c r="A13111" i="13"/>
  <c r="A13112" i="13"/>
  <c r="A13113" i="13"/>
  <c r="A13114" i="13"/>
  <c r="A13115" i="13"/>
  <c r="A13116" i="13"/>
  <c r="A13117" i="13"/>
  <c r="A13118" i="13"/>
  <c r="A13119" i="13"/>
  <c r="A13120" i="13"/>
  <c r="A13121" i="13"/>
  <c r="A13122" i="13"/>
  <c r="A13123" i="13"/>
  <c r="A13124" i="13"/>
  <c r="A13125" i="13"/>
  <c r="A13126" i="13"/>
  <c r="A13127" i="13"/>
  <c r="A13128" i="13"/>
  <c r="A13129" i="13"/>
  <c r="A13130" i="13"/>
  <c r="A13131" i="13"/>
  <c r="A13132" i="13"/>
  <c r="A13133" i="13"/>
  <c r="A13134" i="13"/>
  <c r="A13135" i="13"/>
  <c r="A13136" i="13"/>
  <c r="A13137" i="13"/>
  <c r="A13138" i="13"/>
  <c r="A13139" i="13"/>
  <c r="A13140" i="13"/>
  <c r="A13141" i="13"/>
  <c r="A13142" i="13"/>
  <c r="A13143" i="13"/>
  <c r="A13144" i="13"/>
  <c r="A13145" i="13"/>
  <c r="A13146" i="13"/>
  <c r="A13147" i="13"/>
  <c r="A13148" i="13"/>
  <c r="A13149" i="13"/>
  <c r="A13150" i="13"/>
  <c r="A13151" i="13"/>
  <c r="A13152" i="13"/>
  <c r="A13153" i="13"/>
  <c r="A13154" i="13"/>
  <c r="A13155" i="13"/>
  <c r="A13156" i="13"/>
  <c r="A13157" i="13"/>
  <c r="A13158" i="13"/>
  <c r="A13159" i="13"/>
  <c r="A13160" i="13"/>
  <c r="A13161" i="13"/>
  <c r="A13162" i="13"/>
  <c r="A13163" i="13"/>
  <c r="A13164" i="13"/>
  <c r="A13165" i="13"/>
  <c r="A13166" i="13"/>
  <c r="A13167" i="13"/>
  <c r="A13168" i="13"/>
  <c r="A13169" i="13"/>
  <c r="A13170" i="13"/>
  <c r="A13171" i="13"/>
  <c r="A13172" i="13"/>
  <c r="A13173" i="13"/>
  <c r="A13174" i="13"/>
  <c r="A13175" i="13"/>
  <c r="A13176" i="13"/>
  <c r="A13177" i="13"/>
  <c r="A13178" i="13"/>
  <c r="A13179" i="13"/>
  <c r="A13180" i="13"/>
  <c r="A13181" i="13"/>
  <c r="A13182" i="13"/>
  <c r="A13183" i="13"/>
  <c r="A13184" i="13"/>
  <c r="A13185" i="13"/>
  <c r="A13186" i="13"/>
  <c r="A13187" i="13"/>
  <c r="A13188" i="13"/>
  <c r="A13189" i="13"/>
  <c r="A13190" i="13"/>
  <c r="A13191" i="13"/>
  <c r="A13192" i="13"/>
  <c r="A13193" i="13"/>
  <c r="A13194" i="13"/>
  <c r="A13195" i="13"/>
  <c r="A13196" i="13"/>
  <c r="A13197" i="13"/>
  <c r="A13198" i="13"/>
  <c r="A13199" i="13"/>
  <c r="A13200" i="13"/>
  <c r="A13201" i="13"/>
  <c r="A13202" i="13"/>
  <c r="A13203" i="13"/>
  <c r="A13204" i="13"/>
  <c r="A13205" i="13"/>
  <c r="A13206" i="13"/>
  <c r="A13207" i="13"/>
  <c r="A13208" i="13"/>
  <c r="A13209" i="13"/>
  <c r="A13210" i="13"/>
  <c r="A13211" i="13"/>
  <c r="A13212" i="13"/>
  <c r="A13213" i="13"/>
  <c r="A13214" i="13"/>
  <c r="A13215" i="13"/>
  <c r="A13216" i="13"/>
  <c r="A13217" i="13"/>
  <c r="A13218" i="13"/>
  <c r="A13219" i="13"/>
  <c r="A13220" i="13"/>
  <c r="A13221" i="13"/>
  <c r="A13222" i="13"/>
  <c r="A13223" i="13"/>
  <c r="A13224" i="13"/>
  <c r="A13225" i="13"/>
  <c r="A13226" i="13"/>
  <c r="A13227" i="13"/>
  <c r="A13228" i="13"/>
  <c r="A13229" i="13"/>
  <c r="A13230" i="13"/>
  <c r="A13231" i="13"/>
  <c r="A13232" i="13"/>
  <c r="A13233" i="13"/>
  <c r="A13234" i="13"/>
  <c r="A13235" i="13"/>
  <c r="A13236" i="13"/>
  <c r="A13237" i="13"/>
  <c r="A13238" i="13"/>
  <c r="A13239" i="13"/>
  <c r="A13240" i="13"/>
  <c r="A13241" i="13"/>
  <c r="A13242" i="13"/>
  <c r="A13243" i="13"/>
  <c r="A13244" i="13"/>
  <c r="A13245" i="13"/>
  <c r="A13246" i="13"/>
  <c r="A13247" i="13"/>
  <c r="A13248" i="13"/>
  <c r="A13249" i="13"/>
  <c r="A13250" i="13"/>
  <c r="A13251" i="13"/>
  <c r="A13252" i="13"/>
  <c r="A13253" i="13"/>
  <c r="A13254" i="13"/>
  <c r="A13255" i="13"/>
  <c r="A13256" i="13"/>
  <c r="A13257" i="13"/>
  <c r="A13258" i="13"/>
  <c r="A13259" i="13"/>
  <c r="A13260" i="13"/>
  <c r="A13261" i="13"/>
  <c r="A13262" i="13"/>
  <c r="A13263" i="13"/>
  <c r="A13264" i="13"/>
  <c r="A13265" i="13"/>
  <c r="A13266" i="13"/>
  <c r="A13267" i="13"/>
  <c r="A13268" i="13"/>
  <c r="A13269" i="13"/>
  <c r="A13270" i="13"/>
  <c r="A13271" i="13"/>
  <c r="A13272" i="13"/>
  <c r="A13273" i="13"/>
  <c r="A13274" i="13"/>
  <c r="A13275" i="13"/>
  <c r="A13276" i="13"/>
  <c r="A13277" i="13"/>
  <c r="A13278" i="13"/>
  <c r="A13279" i="13"/>
  <c r="A13280" i="13"/>
  <c r="A13281" i="13"/>
  <c r="A13282" i="13"/>
  <c r="A13283" i="13"/>
  <c r="A13284" i="13"/>
  <c r="A13285" i="13"/>
  <c r="A13286" i="13"/>
  <c r="A13287" i="13"/>
  <c r="A13288" i="13"/>
  <c r="A13289" i="13"/>
  <c r="A13290" i="13"/>
  <c r="A13291" i="13"/>
  <c r="A13292" i="13"/>
  <c r="A13293" i="13"/>
  <c r="A13294" i="13"/>
  <c r="A13295" i="13"/>
  <c r="A13296" i="13"/>
  <c r="A13297" i="13"/>
  <c r="A13298" i="13"/>
  <c r="A13299" i="13"/>
  <c r="A13300" i="13"/>
  <c r="A13301" i="13"/>
  <c r="A13302" i="13"/>
  <c r="A13303" i="13"/>
  <c r="A13304" i="13"/>
  <c r="A13305" i="13"/>
  <c r="A13306" i="13"/>
  <c r="A13307" i="13"/>
  <c r="A13308" i="13"/>
  <c r="A13309" i="13"/>
  <c r="A13310" i="13"/>
  <c r="A13311" i="13"/>
  <c r="A13312" i="13"/>
  <c r="A13313" i="13"/>
  <c r="A13314" i="13"/>
  <c r="A13315" i="13"/>
  <c r="A13316" i="13"/>
  <c r="A13317" i="13"/>
  <c r="A13318" i="13"/>
  <c r="A13319" i="13"/>
  <c r="A13320" i="13"/>
  <c r="A13321" i="13"/>
  <c r="A13322" i="13"/>
  <c r="A13323" i="13"/>
  <c r="A13324" i="13"/>
  <c r="A13325" i="13"/>
  <c r="A13326" i="13"/>
  <c r="A13327" i="13"/>
  <c r="A13328" i="13"/>
  <c r="A13329" i="13"/>
  <c r="A13330" i="13"/>
  <c r="A13331" i="13"/>
  <c r="A13332" i="13"/>
  <c r="A13333" i="13"/>
  <c r="A13334" i="13"/>
  <c r="A13335" i="13"/>
  <c r="A13336" i="13"/>
  <c r="A13337" i="13"/>
  <c r="A13338" i="13"/>
  <c r="A13339" i="13"/>
  <c r="A13340" i="13"/>
  <c r="A13341" i="13"/>
  <c r="A13342" i="13"/>
  <c r="A13343" i="13"/>
  <c r="A13344" i="13"/>
  <c r="A13345" i="13"/>
  <c r="A13346" i="13"/>
  <c r="A13347" i="13"/>
  <c r="A13348" i="13"/>
  <c r="A13349" i="13"/>
  <c r="A13350" i="13"/>
  <c r="A13351" i="13"/>
  <c r="A13352" i="13"/>
  <c r="A13353" i="13"/>
  <c r="A13354" i="13"/>
  <c r="A13355" i="13"/>
  <c r="A13356" i="13"/>
  <c r="A13357" i="13"/>
  <c r="A13358" i="13"/>
  <c r="A13359" i="13"/>
  <c r="A13360" i="13"/>
  <c r="A13361" i="13"/>
  <c r="A13362" i="13"/>
  <c r="A13363" i="13"/>
  <c r="A13364" i="13"/>
  <c r="A13365" i="13"/>
  <c r="A13366" i="13"/>
  <c r="A13367" i="13"/>
  <c r="A13368" i="13"/>
  <c r="A13369" i="13"/>
  <c r="A13370" i="13"/>
  <c r="A13371" i="13"/>
  <c r="A13372" i="13"/>
  <c r="A13373" i="13"/>
  <c r="A13374" i="13"/>
  <c r="A13375" i="13"/>
  <c r="A13376" i="13"/>
  <c r="A13377" i="13"/>
  <c r="A13378" i="13"/>
  <c r="A13379" i="13"/>
  <c r="A13380" i="13"/>
  <c r="A13381" i="13"/>
  <c r="A13382" i="13"/>
  <c r="A13383" i="13"/>
  <c r="A13384" i="13"/>
  <c r="A13385" i="13"/>
  <c r="A13386" i="13"/>
  <c r="A13387" i="13"/>
  <c r="A13388" i="13"/>
  <c r="A13389" i="13"/>
  <c r="A13390" i="13"/>
  <c r="A13391" i="13"/>
  <c r="A13392" i="13"/>
  <c r="A13393" i="13"/>
  <c r="A13394" i="13"/>
  <c r="A13395" i="13"/>
  <c r="A13396" i="13"/>
  <c r="A13397" i="13"/>
  <c r="A13398" i="13"/>
  <c r="A13399" i="13"/>
  <c r="A13400" i="13"/>
  <c r="A13401" i="13"/>
  <c r="A13402" i="13"/>
  <c r="A13403" i="13"/>
  <c r="A13404" i="13"/>
  <c r="A13405" i="13"/>
  <c r="A13406" i="13"/>
  <c r="A13407" i="13"/>
  <c r="A13408" i="13"/>
  <c r="A13409" i="13"/>
  <c r="A13410" i="13"/>
  <c r="A13411" i="13"/>
  <c r="A13412" i="13"/>
  <c r="A13413" i="13"/>
  <c r="A13414" i="13"/>
  <c r="A13415" i="13"/>
  <c r="A13416" i="13"/>
  <c r="A13417" i="13"/>
  <c r="A13418" i="13"/>
  <c r="A13419" i="13"/>
  <c r="A13420" i="13"/>
  <c r="A13421" i="13"/>
  <c r="A13422" i="13"/>
  <c r="A13423" i="13"/>
  <c r="A13424" i="13"/>
  <c r="A13425" i="13"/>
  <c r="A13426" i="13"/>
  <c r="A13427" i="13"/>
  <c r="A13428" i="13"/>
  <c r="A13429" i="13"/>
  <c r="A13430" i="13"/>
  <c r="A13431" i="13"/>
  <c r="A13432" i="13"/>
  <c r="A13433" i="13"/>
  <c r="A13434" i="13"/>
  <c r="A13435" i="13"/>
  <c r="A13436" i="13"/>
  <c r="A13437" i="13"/>
  <c r="A13438" i="13"/>
  <c r="A13439" i="13"/>
  <c r="A13440" i="13"/>
  <c r="A13441" i="13"/>
  <c r="A13442" i="13"/>
  <c r="A13443" i="13"/>
  <c r="A13444" i="13"/>
  <c r="A13445" i="13"/>
  <c r="A13446" i="13"/>
  <c r="A13447" i="13"/>
  <c r="A13448" i="13"/>
  <c r="A13449" i="13"/>
  <c r="A13450" i="13"/>
  <c r="A13451" i="13"/>
  <c r="A13452" i="13"/>
  <c r="A13453" i="13"/>
  <c r="A13454" i="13"/>
  <c r="A13455" i="13"/>
  <c r="A13456" i="13"/>
  <c r="A13457" i="13"/>
  <c r="A13458" i="13"/>
  <c r="A13459" i="13"/>
  <c r="A13460" i="13"/>
  <c r="A13461" i="13"/>
  <c r="A13462" i="13"/>
  <c r="A13463" i="13"/>
  <c r="A13464" i="13"/>
  <c r="A13465" i="13"/>
  <c r="A13466" i="13"/>
  <c r="A13467" i="13"/>
  <c r="A13468" i="13"/>
  <c r="A13469" i="13"/>
  <c r="A13470" i="13"/>
  <c r="A13471" i="13"/>
  <c r="A13472" i="13"/>
  <c r="A13473" i="13"/>
  <c r="A13474" i="13"/>
  <c r="A13475" i="13"/>
  <c r="A13476" i="13"/>
  <c r="A13477" i="13"/>
  <c r="A13478" i="13"/>
  <c r="A13479" i="13"/>
  <c r="A13480" i="13"/>
  <c r="A13481" i="13"/>
  <c r="A13482" i="13"/>
  <c r="A13483" i="13"/>
  <c r="A13484" i="13"/>
  <c r="A13485" i="13"/>
  <c r="A13486" i="13"/>
  <c r="A13487" i="13"/>
  <c r="A13488" i="13"/>
  <c r="A13489" i="13"/>
  <c r="A13490" i="13"/>
  <c r="A13491" i="13"/>
  <c r="A13492" i="13"/>
  <c r="A13493" i="13"/>
  <c r="A13494" i="13"/>
  <c r="A13495" i="13"/>
  <c r="A13496" i="13"/>
  <c r="A13497" i="13"/>
  <c r="A13498" i="13"/>
  <c r="A13499" i="13"/>
  <c r="A13500" i="13"/>
  <c r="A13501" i="13"/>
  <c r="A13502" i="13"/>
  <c r="A13503" i="13"/>
  <c r="A13504" i="13"/>
  <c r="A13505" i="13"/>
  <c r="A13506" i="13"/>
  <c r="A13507" i="13"/>
  <c r="A13508" i="13"/>
  <c r="A13509" i="13"/>
  <c r="A13510" i="13"/>
  <c r="A13511" i="13"/>
  <c r="A13512" i="13"/>
  <c r="A13513" i="13"/>
  <c r="A13514" i="13"/>
  <c r="A13515" i="13"/>
  <c r="A13516" i="13"/>
  <c r="A13517" i="13"/>
  <c r="A13518" i="13"/>
  <c r="A13519" i="13"/>
  <c r="A13520" i="13"/>
  <c r="A13521" i="13"/>
  <c r="A13522" i="13"/>
  <c r="A13523" i="13"/>
  <c r="A13524" i="13"/>
  <c r="A13525" i="13"/>
  <c r="A13526" i="13"/>
  <c r="A13527" i="13"/>
  <c r="A13528" i="13"/>
  <c r="A13529" i="13"/>
  <c r="A13530" i="13"/>
  <c r="A13531" i="13"/>
  <c r="A13532" i="13"/>
  <c r="A13533" i="13"/>
  <c r="A13534" i="13"/>
  <c r="A13535" i="13"/>
  <c r="A13536" i="13"/>
  <c r="A13537" i="13"/>
  <c r="A13538" i="13"/>
  <c r="A13539" i="13"/>
  <c r="A13540" i="13"/>
  <c r="A13541" i="13"/>
  <c r="A13542" i="13"/>
  <c r="A13543" i="13"/>
  <c r="A13544" i="13"/>
  <c r="A13545" i="13"/>
  <c r="A13546" i="13"/>
  <c r="A13547" i="13"/>
  <c r="A13548" i="13"/>
  <c r="A13549" i="13"/>
  <c r="A13550" i="13"/>
  <c r="A13551" i="13"/>
  <c r="A13552" i="13"/>
  <c r="A13553" i="13"/>
  <c r="A13554" i="13"/>
  <c r="A13555" i="13"/>
  <c r="A13556" i="13"/>
  <c r="A13557" i="13"/>
  <c r="A13558" i="13"/>
  <c r="A13559" i="13"/>
  <c r="A13560" i="13"/>
  <c r="A13561" i="13"/>
  <c r="A13562" i="13"/>
  <c r="A13563" i="13"/>
  <c r="A13564" i="13"/>
  <c r="A13565" i="13"/>
  <c r="A13566" i="13"/>
  <c r="A13567" i="13"/>
  <c r="A13568" i="13"/>
  <c r="A13569" i="13"/>
  <c r="A13570" i="13"/>
  <c r="A13571" i="13"/>
  <c r="A13572" i="13"/>
  <c r="A13573" i="13"/>
  <c r="A13574" i="13"/>
  <c r="A13575" i="13"/>
  <c r="A13576" i="13"/>
  <c r="A13577" i="13"/>
  <c r="A13578" i="13"/>
  <c r="A13579" i="13"/>
  <c r="A13580" i="13"/>
  <c r="A13581" i="13"/>
  <c r="A13582" i="13"/>
  <c r="A13583" i="13"/>
  <c r="A13584" i="13"/>
  <c r="A13585" i="13"/>
  <c r="A13586" i="13"/>
  <c r="A13587" i="13"/>
  <c r="A13588" i="13"/>
  <c r="A13589" i="13"/>
  <c r="A13590" i="13"/>
  <c r="A13591" i="13"/>
  <c r="A13592" i="13"/>
  <c r="A13593" i="13"/>
  <c r="A13594" i="13"/>
  <c r="A13595" i="13"/>
  <c r="A13596" i="13"/>
  <c r="A13597" i="13"/>
  <c r="A13598" i="13"/>
  <c r="A13599" i="13"/>
  <c r="A13600" i="13"/>
  <c r="A13601" i="13"/>
  <c r="A13602" i="13"/>
  <c r="A13603" i="13"/>
  <c r="A13604" i="13"/>
  <c r="A13605" i="13"/>
  <c r="A13606" i="13"/>
  <c r="A13607" i="13"/>
  <c r="A13608" i="13"/>
  <c r="A13609" i="13"/>
  <c r="A13610" i="13"/>
  <c r="A13611" i="13"/>
  <c r="A13612" i="13"/>
  <c r="A13613" i="13"/>
  <c r="A13614" i="13"/>
  <c r="A13615" i="13"/>
  <c r="A13616" i="13"/>
  <c r="A13617" i="13"/>
  <c r="A13618" i="13"/>
  <c r="A13619" i="13"/>
  <c r="A13620" i="13"/>
  <c r="A13621" i="13"/>
  <c r="A13622" i="13"/>
  <c r="A13623" i="13"/>
  <c r="A13624" i="13"/>
  <c r="A13625" i="13"/>
  <c r="A13626" i="13"/>
  <c r="A13627" i="13"/>
  <c r="A13628" i="13"/>
  <c r="A13629" i="13"/>
  <c r="A13630" i="13"/>
  <c r="A13631" i="13"/>
  <c r="A13632" i="13"/>
  <c r="A13633" i="13"/>
  <c r="A13634" i="13"/>
  <c r="A13635" i="13"/>
  <c r="A13636" i="13"/>
  <c r="A13637" i="13"/>
  <c r="A13638" i="13"/>
  <c r="A13639" i="13"/>
  <c r="A13640" i="13"/>
  <c r="A13641" i="13"/>
  <c r="A13642" i="13"/>
  <c r="A13643" i="13"/>
  <c r="A13644" i="13"/>
  <c r="A13645" i="13"/>
  <c r="A13646" i="13"/>
  <c r="A13647" i="13"/>
  <c r="A13648" i="13"/>
  <c r="A13649" i="13"/>
  <c r="A13650" i="13"/>
  <c r="A13651" i="13"/>
  <c r="A13652" i="13"/>
  <c r="A13653" i="13"/>
  <c r="A13654" i="13"/>
  <c r="A13655" i="13"/>
  <c r="A13656" i="13"/>
  <c r="A13657" i="13"/>
  <c r="A13658" i="13"/>
  <c r="A13659" i="13"/>
  <c r="A13660" i="13"/>
  <c r="A13661" i="13"/>
  <c r="A13662" i="13"/>
  <c r="A13663" i="13"/>
  <c r="A13664" i="13"/>
  <c r="A13665" i="13"/>
  <c r="A13666" i="13"/>
  <c r="A13667" i="13"/>
  <c r="A13668" i="13"/>
  <c r="A13669" i="13"/>
  <c r="A13670" i="13"/>
  <c r="A13671" i="13"/>
  <c r="A13672" i="13"/>
  <c r="A13673" i="13"/>
  <c r="A13674" i="13"/>
  <c r="A13675" i="13"/>
  <c r="A13676" i="13"/>
  <c r="A13677" i="13"/>
  <c r="A13678" i="13"/>
  <c r="A13679" i="13"/>
  <c r="A13680" i="13"/>
  <c r="A13681" i="13"/>
  <c r="A13682" i="13"/>
  <c r="A13683" i="13"/>
  <c r="A13684" i="13"/>
  <c r="A13685" i="13"/>
  <c r="A13686" i="13"/>
  <c r="A13687" i="13"/>
  <c r="A13688" i="13"/>
  <c r="A13689" i="13"/>
  <c r="A13690" i="13"/>
  <c r="A13691" i="13"/>
  <c r="A13692" i="13"/>
  <c r="A13693" i="13"/>
  <c r="A13694" i="13"/>
  <c r="A13695" i="13"/>
  <c r="A13696" i="13"/>
  <c r="A13697" i="13"/>
  <c r="A13698" i="13"/>
  <c r="A13699" i="13"/>
  <c r="A13700" i="13"/>
  <c r="A13701" i="13"/>
  <c r="A13702" i="13"/>
  <c r="A13703" i="13"/>
  <c r="A13704" i="13"/>
  <c r="A13705" i="13"/>
  <c r="A13706" i="13"/>
  <c r="A13707" i="13"/>
  <c r="A13708" i="13"/>
  <c r="A13709" i="13"/>
  <c r="A13710" i="13"/>
  <c r="A13711" i="13"/>
  <c r="A13712" i="13"/>
  <c r="A13713" i="13"/>
  <c r="A13714" i="13"/>
  <c r="A13715" i="13"/>
  <c r="A13716" i="13"/>
  <c r="A13717" i="13"/>
  <c r="A13718" i="13"/>
  <c r="A13719" i="13"/>
  <c r="A13720" i="13"/>
  <c r="A13721" i="13"/>
  <c r="A13722" i="13"/>
  <c r="A13723" i="13"/>
  <c r="A13724" i="13"/>
  <c r="A13725" i="13"/>
  <c r="A13726" i="13"/>
  <c r="A13727" i="13"/>
  <c r="A13728" i="13"/>
  <c r="A13729" i="13"/>
  <c r="A13730" i="13"/>
  <c r="A13731" i="13"/>
  <c r="A13732" i="13"/>
  <c r="A13733" i="13"/>
  <c r="A13734" i="13"/>
  <c r="A13735" i="13"/>
  <c r="A13736" i="13"/>
  <c r="A13737" i="13"/>
  <c r="A13738" i="13"/>
  <c r="A13739" i="13"/>
  <c r="A13740" i="13"/>
  <c r="A13741" i="13"/>
  <c r="A13742" i="13"/>
  <c r="A13743" i="13"/>
  <c r="A13744" i="13"/>
  <c r="A13745" i="13"/>
  <c r="A13746" i="13"/>
  <c r="A13747" i="13"/>
  <c r="A13748" i="13"/>
  <c r="A13749" i="13"/>
  <c r="A13750" i="13"/>
  <c r="A13751" i="13"/>
  <c r="A13752" i="13"/>
  <c r="A13753" i="13"/>
  <c r="A13754" i="13"/>
  <c r="A13755" i="13"/>
  <c r="A13756" i="13"/>
  <c r="A13757" i="13"/>
  <c r="A13758" i="13"/>
  <c r="A13759" i="13"/>
  <c r="A13760" i="13"/>
  <c r="A13761" i="13"/>
  <c r="A13762" i="13"/>
  <c r="A13763" i="13"/>
  <c r="A13764" i="13"/>
  <c r="A13765" i="13"/>
  <c r="A13766" i="13"/>
  <c r="A13767" i="13"/>
  <c r="A13768" i="13"/>
  <c r="A13769" i="13"/>
  <c r="A13770" i="13"/>
  <c r="A13771" i="13"/>
  <c r="A13772" i="13"/>
  <c r="A13773" i="13"/>
  <c r="A13774" i="13"/>
  <c r="A13775" i="13"/>
  <c r="A13776" i="13"/>
  <c r="A13777" i="13"/>
  <c r="A13778" i="13"/>
  <c r="A13779" i="13"/>
  <c r="A13780" i="13"/>
  <c r="A13781" i="13"/>
  <c r="A13782" i="13"/>
  <c r="A13783" i="13"/>
  <c r="A13784" i="13"/>
  <c r="A13785" i="13"/>
  <c r="A13786" i="13"/>
  <c r="A13787" i="13"/>
  <c r="A13788" i="13"/>
  <c r="A13789" i="13"/>
  <c r="A13790" i="13"/>
  <c r="A13791" i="13"/>
  <c r="A13792" i="13"/>
  <c r="A13793" i="13"/>
  <c r="A13794" i="13"/>
  <c r="A13795" i="13"/>
  <c r="A13796" i="13"/>
  <c r="A13797" i="13"/>
  <c r="A13798" i="13"/>
  <c r="A13799" i="13"/>
  <c r="A13800" i="13"/>
  <c r="A13801" i="13"/>
  <c r="A13802" i="13"/>
  <c r="A13803" i="13"/>
  <c r="A13804" i="13"/>
  <c r="A13805" i="13"/>
  <c r="A13806" i="13"/>
  <c r="A13807" i="13"/>
  <c r="A13808" i="13"/>
  <c r="A13809" i="13"/>
  <c r="A13810" i="13"/>
  <c r="A13811" i="13"/>
  <c r="A13812" i="13"/>
  <c r="A13813" i="13"/>
  <c r="A13814" i="13"/>
  <c r="A13815" i="13"/>
  <c r="A13816" i="13"/>
  <c r="A13817" i="13"/>
  <c r="A13818" i="13"/>
  <c r="A13819" i="13"/>
  <c r="A13820" i="13"/>
  <c r="A13821" i="13"/>
  <c r="A13822" i="13"/>
  <c r="A13823" i="13"/>
  <c r="A13824" i="13"/>
  <c r="A13825" i="13"/>
  <c r="A13826" i="13"/>
  <c r="A13827" i="13"/>
  <c r="A13828" i="13"/>
  <c r="A13829" i="13"/>
  <c r="A13830" i="13"/>
  <c r="A13831" i="13"/>
  <c r="A13832" i="13"/>
  <c r="A13833" i="13"/>
  <c r="A13834" i="13"/>
  <c r="A13835" i="13"/>
  <c r="A13836" i="13"/>
  <c r="A13837" i="13"/>
  <c r="A13838" i="13"/>
  <c r="A13839" i="13"/>
  <c r="A13840" i="13"/>
  <c r="A13841" i="13"/>
  <c r="A13842" i="13"/>
  <c r="A13843" i="13"/>
  <c r="A13844" i="13"/>
  <c r="A13845" i="13"/>
  <c r="A13846" i="13"/>
  <c r="A13847" i="13"/>
  <c r="A13848" i="13"/>
  <c r="A13849" i="13"/>
  <c r="A13850" i="13"/>
  <c r="A13851" i="13"/>
  <c r="A13852" i="13"/>
  <c r="A13853" i="13"/>
  <c r="A13854" i="13"/>
  <c r="A13855" i="13"/>
  <c r="A13856" i="13"/>
  <c r="A13857" i="13"/>
  <c r="A13858" i="13"/>
  <c r="A13859" i="13"/>
  <c r="A13860" i="13"/>
  <c r="A13861" i="13"/>
  <c r="A13862" i="13"/>
  <c r="A13863" i="13"/>
  <c r="A13864" i="13"/>
  <c r="A13865" i="13"/>
  <c r="A13866" i="13"/>
  <c r="A13867" i="13"/>
  <c r="A13868" i="13"/>
  <c r="A13869" i="13"/>
  <c r="A13870" i="13"/>
  <c r="A13871" i="13"/>
  <c r="A13872" i="13"/>
  <c r="A13873" i="13"/>
  <c r="A13874" i="13"/>
  <c r="A13875" i="13"/>
  <c r="A13876" i="13"/>
  <c r="A13877" i="13"/>
  <c r="A13878" i="13"/>
  <c r="A13879" i="13"/>
  <c r="A13880" i="13"/>
  <c r="A13881" i="13"/>
  <c r="A13882" i="13"/>
  <c r="A13883" i="13"/>
  <c r="A13884" i="13"/>
  <c r="A13885" i="13"/>
  <c r="A13886" i="13"/>
  <c r="A13887" i="13"/>
  <c r="A13888" i="13"/>
  <c r="A13889" i="13"/>
  <c r="A13890" i="13"/>
  <c r="A13891" i="13"/>
  <c r="A13892" i="13"/>
  <c r="A13893" i="13"/>
  <c r="A13894" i="13"/>
  <c r="A13895" i="13"/>
  <c r="A13896" i="13"/>
  <c r="A13897" i="13"/>
  <c r="A13898" i="13"/>
  <c r="A13899" i="13"/>
  <c r="A13900" i="13"/>
  <c r="A13901" i="13"/>
  <c r="A13902" i="13"/>
  <c r="A13903" i="13"/>
  <c r="A13904" i="13"/>
  <c r="A13905" i="13"/>
  <c r="A13906" i="13"/>
  <c r="A13907" i="13"/>
  <c r="A13908" i="13"/>
  <c r="A13909" i="13"/>
  <c r="A13910" i="13"/>
  <c r="A13911" i="13"/>
  <c r="A13912" i="13"/>
  <c r="A13913" i="13"/>
  <c r="A13914" i="13"/>
  <c r="A13915" i="13"/>
  <c r="A13916" i="13"/>
  <c r="A13917" i="13"/>
  <c r="A13918" i="13"/>
  <c r="A13919" i="13"/>
  <c r="A13920" i="13"/>
  <c r="A13921" i="13"/>
  <c r="A13922" i="13"/>
  <c r="A13923" i="13"/>
  <c r="A13924" i="13"/>
  <c r="A13925" i="13"/>
  <c r="A13926" i="13"/>
  <c r="A13927" i="13"/>
  <c r="A13928" i="13"/>
  <c r="A13929" i="13"/>
  <c r="A13930" i="13"/>
  <c r="A13931" i="13"/>
  <c r="A13932" i="13"/>
  <c r="A13933" i="13"/>
  <c r="A13934" i="13"/>
  <c r="A13935" i="13"/>
  <c r="A13936" i="13"/>
  <c r="A13937" i="13"/>
  <c r="A13938" i="13"/>
  <c r="A13939" i="13"/>
  <c r="A13940" i="13"/>
  <c r="A13941" i="13"/>
  <c r="A13942" i="13"/>
  <c r="A13943" i="13"/>
  <c r="A13944" i="13"/>
  <c r="A13945" i="13"/>
  <c r="A13946" i="13"/>
  <c r="A13947" i="13"/>
  <c r="A13948" i="13"/>
  <c r="A13949" i="13"/>
  <c r="A13950" i="13"/>
  <c r="A13951" i="13"/>
  <c r="A13952" i="13"/>
  <c r="A13953" i="13"/>
  <c r="A13954" i="13"/>
  <c r="A13955" i="13"/>
  <c r="A13956" i="13"/>
  <c r="A13957" i="13"/>
  <c r="A13958" i="13"/>
  <c r="A13959" i="13"/>
  <c r="A13960" i="13"/>
  <c r="A13961" i="13"/>
  <c r="A13962" i="13"/>
  <c r="A13963" i="13"/>
  <c r="A13964" i="13"/>
  <c r="A13965" i="13"/>
  <c r="A13966" i="13"/>
  <c r="A13967" i="13"/>
  <c r="A13968" i="13"/>
  <c r="A13969" i="13"/>
  <c r="A13970" i="13"/>
  <c r="A13971" i="13"/>
  <c r="A13972" i="13"/>
  <c r="A13973" i="13"/>
  <c r="A13974" i="13"/>
  <c r="A13975" i="13"/>
  <c r="A13976" i="13"/>
  <c r="A13977" i="13"/>
  <c r="A13978" i="13"/>
  <c r="A13979" i="13"/>
  <c r="A13980" i="13"/>
  <c r="A13981" i="13"/>
  <c r="A13982" i="13"/>
  <c r="A13983" i="13"/>
  <c r="A13984" i="13"/>
  <c r="A13985" i="13"/>
  <c r="A13986" i="13"/>
  <c r="A13987" i="13"/>
  <c r="A13988" i="13"/>
  <c r="A13989" i="13"/>
  <c r="A13990" i="13"/>
  <c r="A13991" i="13"/>
  <c r="A13992" i="13"/>
  <c r="A13993" i="13"/>
  <c r="A13994" i="13"/>
  <c r="A13995" i="13"/>
  <c r="A13996" i="13"/>
  <c r="A13997" i="13"/>
  <c r="A13998" i="13"/>
  <c r="A13999" i="13"/>
  <c r="A14000" i="13"/>
  <c r="A14001" i="13"/>
  <c r="A14002" i="13"/>
  <c r="A14003" i="13"/>
  <c r="A14004" i="13"/>
  <c r="A14005" i="13"/>
  <c r="A14006" i="13"/>
  <c r="A14007" i="13"/>
  <c r="A14008" i="13"/>
  <c r="A14009" i="13"/>
  <c r="A14010" i="13"/>
  <c r="A14011" i="13"/>
  <c r="A14012" i="13"/>
  <c r="A14013" i="13"/>
  <c r="A14014" i="13"/>
  <c r="A14015" i="13"/>
  <c r="A14016" i="13"/>
  <c r="A14017" i="13"/>
  <c r="A14018" i="13"/>
  <c r="A14019" i="13"/>
  <c r="A14020" i="13"/>
  <c r="A14021" i="13"/>
  <c r="A14022" i="13"/>
  <c r="A14023" i="13"/>
  <c r="A14024" i="13"/>
  <c r="A14025" i="13"/>
  <c r="A14026" i="13"/>
  <c r="A14027" i="13"/>
  <c r="A14028" i="13"/>
  <c r="A14029" i="13"/>
  <c r="A14030" i="13"/>
  <c r="A14031" i="13"/>
  <c r="A14032" i="13"/>
  <c r="A14033" i="13"/>
  <c r="A14034" i="13"/>
  <c r="A14035" i="13"/>
  <c r="A14036" i="13"/>
  <c r="A14037" i="13"/>
  <c r="A14038" i="13"/>
  <c r="A14039" i="13"/>
  <c r="A14040" i="13"/>
  <c r="A14041" i="13"/>
  <c r="A14042" i="13"/>
  <c r="A14043" i="13"/>
  <c r="A14044" i="13"/>
  <c r="A14045" i="13"/>
  <c r="A14046" i="13"/>
  <c r="A14047" i="13"/>
  <c r="A14048" i="13"/>
  <c r="A14049" i="13"/>
  <c r="A14050" i="13"/>
  <c r="A14051" i="13"/>
  <c r="A14052" i="13"/>
  <c r="A14053" i="13"/>
  <c r="A14054" i="13"/>
  <c r="A14055" i="13"/>
  <c r="A14056" i="13"/>
  <c r="A14057" i="13"/>
  <c r="A14058" i="13"/>
  <c r="A14059" i="13"/>
  <c r="A14060" i="13"/>
  <c r="A14061" i="13"/>
  <c r="A14062" i="13"/>
  <c r="A14063" i="13"/>
  <c r="A14064" i="13"/>
  <c r="A14065" i="13"/>
  <c r="A14066" i="13"/>
  <c r="A14067" i="13"/>
  <c r="A14068" i="13"/>
  <c r="A14069" i="13"/>
  <c r="A14070" i="13"/>
  <c r="A14071" i="13"/>
  <c r="A14072" i="13"/>
  <c r="A14073" i="13"/>
  <c r="A14074" i="13"/>
  <c r="A14075" i="13"/>
  <c r="A14076" i="13"/>
  <c r="A14077" i="13"/>
  <c r="A14078" i="13"/>
  <c r="A14079" i="13"/>
  <c r="A14080" i="13"/>
  <c r="A14081" i="13"/>
  <c r="A14082" i="13"/>
  <c r="A14083" i="13"/>
  <c r="A14084" i="13"/>
  <c r="A14085" i="13"/>
  <c r="A14086" i="13"/>
  <c r="A14087" i="13"/>
  <c r="A14088" i="13"/>
  <c r="A14089" i="13"/>
  <c r="A14090" i="13"/>
  <c r="A14091" i="13"/>
  <c r="A14092" i="13"/>
  <c r="A14093" i="13"/>
  <c r="A14094" i="13"/>
  <c r="A14095" i="13"/>
  <c r="A14096" i="13"/>
  <c r="A14097" i="13"/>
  <c r="A14098" i="13"/>
  <c r="A14099" i="13"/>
  <c r="A14100" i="13"/>
  <c r="A14101" i="13"/>
  <c r="A14102" i="13"/>
  <c r="A14103" i="13"/>
  <c r="A14104" i="13"/>
  <c r="A14105" i="13"/>
  <c r="A14106" i="13"/>
  <c r="A14107" i="13"/>
  <c r="A14108" i="13"/>
  <c r="A14109" i="13"/>
  <c r="A14110" i="13"/>
  <c r="A14111" i="13"/>
  <c r="A14112" i="13"/>
  <c r="A14113" i="13"/>
  <c r="A14114" i="13"/>
  <c r="A14115" i="13"/>
  <c r="A14116" i="13"/>
  <c r="A14117" i="13"/>
  <c r="A14118" i="13"/>
  <c r="A14119" i="13"/>
  <c r="A14120" i="13"/>
  <c r="A14121" i="13"/>
  <c r="A14122" i="13"/>
  <c r="A14123" i="13"/>
  <c r="A14124" i="13"/>
  <c r="A14125" i="13"/>
  <c r="A14126" i="13"/>
  <c r="A14127" i="13"/>
  <c r="A14128" i="13"/>
  <c r="A14129" i="13"/>
  <c r="A14130" i="13"/>
  <c r="A14131" i="13"/>
  <c r="A14132" i="13"/>
  <c r="A14133" i="13"/>
  <c r="A14134" i="13"/>
  <c r="A14135" i="13"/>
  <c r="A14136" i="13"/>
  <c r="A14137" i="13"/>
  <c r="A14138" i="13"/>
  <c r="A14139" i="13"/>
  <c r="A14140" i="13"/>
  <c r="A14141" i="13"/>
  <c r="A14142" i="13"/>
  <c r="A14143" i="13"/>
  <c r="A14144" i="13"/>
  <c r="A14145" i="13"/>
  <c r="A14146" i="13"/>
  <c r="A14147" i="13"/>
  <c r="A14148" i="13"/>
  <c r="A14149" i="13"/>
  <c r="A14150" i="13"/>
  <c r="A14151" i="13"/>
  <c r="A14152" i="13"/>
  <c r="A14153" i="13"/>
  <c r="A14154" i="13"/>
  <c r="A14155" i="13"/>
  <c r="A14156" i="13"/>
  <c r="A14157" i="13"/>
  <c r="A14158" i="13"/>
  <c r="A14159" i="13"/>
  <c r="A14160" i="13"/>
  <c r="A14161" i="13"/>
  <c r="A14162" i="13"/>
  <c r="A14163" i="13"/>
  <c r="A14164" i="13"/>
  <c r="A14165" i="13"/>
  <c r="A14166" i="13"/>
  <c r="A14167" i="13"/>
  <c r="A14168" i="13"/>
  <c r="A14169" i="13"/>
  <c r="A14170" i="13"/>
  <c r="A14171" i="13"/>
  <c r="A14172" i="13"/>
  <c r="A14173" i="13"/>
  <c r="A14174" i="13"/>
  <c r="A14175" i="13"/>
  <c r="A14176" i="13"/>
  <c r="A14177" i="13"/>
  <c r="A14178" i="13"/>
  <c r="A14179" i="13"/>
  <c r="A14180" i="13"/>
  <c r="A14181" i="13"/>
  <c r="A14182" i="13"/>
  <c r="A14183" i="13"/>
  <c r="A14184" i="13"/>
  <c r="A14185" i="13"/>
  <c r="A14186" i="13"/>
  <c r="A14187" i="13"/>
  <c r="A14188" i="13"/>
  <c r="A14189" i="13"/>
  <c r="A14190" i="13"/>
  <c r="A14191" i="13"/>
  <c r="A14192" i="13"/>
  <c r="A14193" i="13"/>
  <c r="A14194" i="13"/>
  <c r="A14195" i="13"/>
  <c r="A14196" i="13"/>
  <c r="A14197" i="13"/>
  <c r="A14198" i="13"/>
  <c r="A14199" i="13"/>
  <c r="A14200" i="13"/>
  <c r="A14201" i="13"/>
  <c r="A14202" i="13"/>
  <c r="A14203" i="13"/>
  <c r="A14204" i="13"/>
  <c r="A14205" i="13"/>
  <c r="A14206" i="13"/>
  <c r="A14207" i="13"/>
  <c r="A14208" i="13"/>
  <c r="A14209" i="13"/>
  <c r="A14210" i="13"/>
  <c r="A14211" i="13"/>
  <c r="A14212" i="13"/>
  <c r="A14213" i="13"/>
  <c r="A14214" i="13"/>
  <c r="A14215" i="13"/>
  <c r="A14216" i="13"/>
  <c r="A14217" i="13"/>
  <c r="A14218" i="13"/>
  <c r="A14219" i="13"/>
  <c r="A14220" i="13"/>
  <c r="A14221" i="13"/>
  <c r="A14222" i="13"/>
  <c r="A14223" i="13"/>
  <c r="A14224" i="13"/>
  <c r="A14225" i="13"/>
  <c r="A14226" i="13"/>
  <c r="A14227" i="13"/>
  <c r="A14228" i="13"/>
  <c r="A14229" i="13"/>
  <c r="A14230" i="13"/>
  <c r="A14231" i="13"/>
  <c r="A14232" i="13"/>
  <c r="A14233" i="13"/>
  <c r="A14234" i="13"/>
  <c r="A14235" i="13"/>
  <c r="A14236" i="13"/>
  <c r="A14237" i="13"/>
  <c r="A14238" i="13"/>
  <c r="A14239" i="13"/>
  <c r="A14240" i="13"/>
  <c r="A14241" i="13"/>
  <c r="A14242" i="13"/>
  <c r="A14243" i="13"/>
  <c r="A14244" i="13"/>
  <c r="A14245" i="13"/>
  <c r="A14246" i="13"/>
  <c r="A14247" i="13"/>
  <c r="A14248" i="13"/>
  <c r="A14249" i="13"/>
  <c r="A14250" i="13"/>
  <c r="A14251" i="13"/>
  <c r="A14252" i="13"/>
  <c r="A14253" i="13"/>
  <c r="A14254" i="13"/>
  <c r="A14255" i="13"/>
  <c r="A14256" i="13"/>
  <c r="A14257" i="13"/>
  <c r="A14258" i="13"/>
  <c r="A14259" i="13"/>
  <c r="A14260" i="13"/>
  <c r="A14261" i="13"/>
  <c r="A14262" i="13"/>
  <c r="A14263" i="13"/>
  <c r="A14264" i="13"/>
  <c r="A14265" i="13"/>
  <c r="A14266" i="13"/>
  <c r="A14267" i="13"/>
  <c r="A14268" i="13"/>
  <c r="A14269" i="13"/>
  <c r="A14270" i="13"/>
  <c r="A14271" i="13"/>
  <c r="A14272" i="13"/>
  <c r="A14273" i="13"/>
  <c r="A14274" i="13"/>
  <c r="A14275" i="13"/>
  <c r="A14276" i="13"/>
  <c r="A14277" i="13"/>
  <c r="A14278" i="13"/>
  <c r="A14279" i="13"/>
  <c r="A14280" i="13"/>
  <c r="A14281" i="13"/>
  <c r="A14282" i="13"/>
  <c r="A14283" i="13"/>
  <c r="A14284" i="13"/>
  <c r="A14285" i="13"/>
  <c r="A14286" i="13"/>
  <c r="A14287" i="13"/>
  <c r="A14288" i="13"/>
  <c r="A14289" i="13"/>
  <c r="A14290" i="13"/>
  <c r="A14291" i="13"/>
  <c r="A14292" i="13"/>
  <c r="A14293" i="13"/>
  <c r="A14294" i="13"/>
  <c r="A14295" i="13"/>
  <c r="A14296" i="13"/>
  <c r="A14297" i="13"/>
  <c r="A14298" i="13"/>
  <c r="A14299" i="13"/>
  <c r="A14300" i="13"/>
  <c r="A14301" i="13"/>
  <c r="A14302" i="13"/>
  <c r="A14303" i="13"/>
  <c r="A14304" i="13"/>
  <c r="A14305" i="13"/>
  <c r="A14306" i="13"/>
  <c r="A14307" i="13"/>
  <c r="A14308" i="13"/>
  <c r="A14309" i="13"/>
  <c r="A14310" i="13"/>
  <c r="A14311" i="13"/>
  <c r="A14312" i="13"/>
  <c r="A14313" i="13"/>
  <c r="A14314" i="13"/>
  <c r="A14315" i="13"/>
  <c r="A14316" i="13"/>
  <c r="A14317" i="13"/>
  <c r="A14318" i="13"/>
  <c r="A14319" i="13"/>
  <c r="A14320" i="13"/>
  <c r="A14321" i="13"/>
  <c r="A14322" i="13"/>
  <c r="A14323" i="13"/>
  <c r="A14324" i="13"/>
  <c r="A14325" i="13"/>
  <c r="A14326" i="13"/>
  <c r="A14327" i="13"/>
  <c r="A14328" i="13"/>
  <c r="A14329" i="13"/>
  <c r="A14330" i="13"/>
  <c r="A14331" i="13"/>
  <c r="A14332" i="13"/>
  <c r="A14333" i="13"/>
  <c r="A14334" i="13"/>
  <c r="A14335" i="13"/>
  <c r="A14336" i="13"/>
  <c r="A14337" i="13"/>
  <c r="A14338" i="13"/>
  <c r="A14339" i="13"/>
  <c r="A14340" i="13"/>
  <c r="A14341" i="13"/>
  <c r="A14342" i="13"/>
  <c r="A14343" i="13"/>
  <c r="A14344" i="13"/>
  <c r="A14345" i="13"/>
  <c r="A14346" i="13"/>
  <c r="A14347" i="13"/>
  <c r="A14348" i="13"/>
  <c r="A14349" i="13"/>
  <c r="A14350" i="13"/>
  <c r="A14351" i="13"/>
  <c r="A14352" i="13"/>
  <c r="A14353" i="13"/>
  <c r="A14354" i="13"/>
  <c r="A14355" i="13"/>
  <c r="A14356" i="13"/>
  <c r="A14357" i="13"/>
  <c r="A14358" i="13"/>
  <c r="A14359" i="13"/>
  <c r="A14360" i="13"/>
  <c r="A14361" i="13"/>
  <c r="A14362" i="13"/>
  <c r="A14363" i="13"/>
  <c r="A14364" i="13"/>
  <c r="A14365" i="13"/>
  <c r="A14366" i="13"/>
  <c r="A14367" i="13"/>
  <c r="A14368" i="13"/>
  <c r="A14369" i="13"/>
  <c r="A14370" i="13"/>
  <c r="A14371" i="13"/>
  <c r="A14372" i="13"/>
  <c r="A14373" i="13"/>
  <c r="A14374" i="13"/>
  <c r="A14375" i="13"/>
  <c r="A14376" i="13"/>
  <c r="A14377" i="13"/>
  <c r="A14378" i="13"/>
  <c r="A14379" i="13"/>
  <c r="A14380" i="13"/>
  <c r="A14381" i="13"/>
  <c r="A14382" i="13"/>
  <c r="A14383" i="13"/>
  <c r="A14384" i="13"/>
  <c r="A14385" i="13"/>
  <c r="A14386" i="13"/>
  <c r="A14387" i="13"/>
  <c r="A14388" i="13"/>
  <c r="A14389" i="13"/>
  <c r="A14390" i="13"/>
  <c r="A14391" i="13"/>
  <c r="A14392" i="13"/>
  <c r="A14393" i="13"/>
  <c r="A14394" i="13"/>
  <c r="A14395" i="13"/>
  <c r="A14396" i="13"/>
  <c r="A14397" i="13"/>
  <c r="A14398" i="13"/>
  <c r="A14399" i="13"/>
  <c r="A14400" i="13"/>
  <c r="A14401" i="13"/>
  <c r="A14402" i="13"/>
  <c r="A14403" i="13"/>
  <c r="A14404" i="13"/>
  <c r="A14405" i="13"/>
  <c r="A14406" i="13"/>
  <c r="A14407" i="13"/>
  <c r="A14408" i="13"/>
  <c r="A14409" i="13"/>
  <c r="A14410" i="13"/>
  <c r="A14411" i="13"/>
  <c r="A14412" i="13"/>
  <c r="A14413" i="13"/>
  <c r="A14414" i="13"/>
  <c r="A14415" i="13"/>
  <c r="A14416" i="13"/>
  <c r="A14417" i="13"/>
  <c r="A14418" i="13"/>
  <c r="A14419" i="13"/>
  <c r="A14420" i="13"/>
  <c r="A14421" i="13"/>
  <c r="A14422" i="13"/>
  <c r="A14423" i="13"/>
  <c r="A14424" i="13"/>
  <c r="A14425" i="13"/>
  <c r="A14426" i="13"/>
  <c r="A14427" i="13"/>
  <c r="A14428" i="13"/>
  <c r="A14429" i="13"/>
  <c r="A14430" i="13"/>
  <c r="A14431" i="13"/>
  <c r="A14432" i="13"/>
  <c r="A14433" i="13"/>
  <c r="A14434" i="13"/>
  <c r="A14435" i="13"/>
  <c r="A14436" i="13"/>
  <c r="A14437" i="13"/>
  <c r="A14438" i="13"/>
  <c r="A14439" i="13"/>
  <c r="A14440" i="13"/>
  <c r="A14441" i="13"/>
  <c r="A14442" i="13"/>
  <c r="A14443" i="13"/>
  <c r="A14444" i="13"/>
  <c r="A14445" i="13"/>
  <c r="A14446" i="13"/>
  <c r="A14447" i="13"/>
  <c r="A14448" i="13"/>
  <c r="A14449" i="13"/>
  <c r="A14450" i="13"/>
  <c r="A14451" i="13"/>
  <c r="A14452" i="13"/>
  <c r="A14453" i="13"/>
  <c r="A14454" i="13"/>
  <c r="A14455" i="13"/>
  <c r="A14456" i="13"/>
  <c r="A14457" i="13"/>
  <c r="A14458" i="13"/>
  <c r="A14459" i="13"/>
  <c r="A14460" i="13"/>
  <c r="A14461" i="13"/>
  <c r="A14462" i="13"/>
  <c r="A14463" i="13"/>
  <c r="A14464" i="13"/>
  <c r="A14465" i="13"/>
  <c r="A14466" i="13"/>
  <c r="A14467" i="13"/>
  <c r="A14468" i="13"/>
  <c r="A14469" i="13"/>
  <c r="A14470" i="13"/>
  <c r="A14471" i="13"/>
  <c r="A14472" i="13"/>
  <c r="A14473" i="13"/>
  <c r="A14474" i="13"/>
  <c r="A14475" i="13"/>
  <c r="A14476" i="13"/>
  <c r="A14477" i="13"/>
  <c r="A14478" i="13"/>
  <c r="A14479" i="13"/>
  <c r="A14480" i="13"/>
  <c r="A14481" i="13"/>
  <c r="A14482" i="13"/>
  <c r="A14483" i="13"/>
  <c r="A14484" i="13"/>
  <c r="A14485" i="13"/>
  <c r="A14486" i="13"/>
  <c r="A14487" i="13"/>
  <c r="A14488" i="13"/>
  <c r="A14489" i="13"/>
  <c r="A14490" i="13"/>
  <c r="A14491" i="13"/>
  <c r="A14492" i="13"/>
  <c r="A14493" i="13"/>
  <c r="A14494" i="13"/>
  <c r="A14495" i="13"/>
  <c r="A14496" i="13"/>
  <c r="A14497" i="13"/>
  <c r="A14498" i="13"/>
  <c r="A14499" i="13"/>
  <c r="A14500" i="13"/>
  <c r="A14501" i="13"/>
  <c r="A14502" i="13"/>
  <c r="A14503" i="13"/>
  <c r="A14504" i="13"/>
  <c r="A14505" i="13"/>
  <c r="A14506" i="13"/>
  <c r="A14507" i="13"/>
  <c r="A14508" i="13"/>
  <c r="A14509" i="13"/>
  <c r="A14510" i="13"/>
  <c r="A14511" i="13"/>
  <c r="A14512" i="13"/>
  <c r="A14513" i="13"/>
  <c r="A14514" i="13"/>
  <c r="A14515" i="13"/>
  <c r="A14516" i="13"/>
  <c r="A14517" i="13"/>
  <c r="A14518" i="13"/>
  <c r="A14519" i="13"/>
  <c r="A14520" i="13"/>
  <c r="A14521" i="13"/>
  <c r="A14522" i="13"/>
  <c r="A14523" i="13"/>
  <c r="A14524" i="13"/>
  <c r="A14525" i="13"/>
  <c r="A14526" i="13"/>
  <c r="A14527" i="13"/>
  <c r="A14528" i="13"/>
  <c r="A14529" i="13"/>
  <c r="A14530" i="13"/>
  <c r="A14531" i="13"/>
  <c r="A14532" i="13"/>
  <c r="A14533" i="13"/>
  <c r="A14534" i="13"/>
  <c r="A14535" i="13"/>
  <c r="A14536" i="13"/>
  <c r="A14537" i="13"/>
  <c r="A14538" i="13"/>
  <c r="A14539" i="13"/>
  <c r="A14540" i="13"/>
  <c r="A14541" i="13"/>
  <c r="A14542" i="13"/>
  <c r="A14543" i="13"/>
  <c r="A14544" i="13"/>
  <c r="A14545" i="13"/>
  <c r="A14546" i="13"/>
  <c r="A14547" i="13"/>
  <c r="A14548" i="13"/>
  <c r="A14549" i="13"/>
  <c r="A14550" i="13"/>
  <c r="A14551" i="13"/>
  <c r="A14552" i="13"/>
  <c r="A14553" i="13"/>
  <c r="A14554" i="13"/>
  <c r="A14555" i="13"/>
  <c r="A14556" i="13"/>
  <c r="A14557" i="13"/>
  <c r="A14558" i="13"/>
  <c r="A14559" i="13"/>
  <c r="A14560" i="13"/>
  <c r="A14561" i="13"/>
  <c r="A14562" i="13"/>
  <c r="A14563" i="13"/>
  <c r="A14564" i="13"/>
  <c r="A14565" i="13"/>
  <c r="A14566" i="13"/>
  <c r="A14567" i="13"/>
  <c r="A14568" i="13"/>
  <c r="A14569" i="13"/>
  <c r="A14570" i="13"/>
  <c r="A14571" i="13"/>
  <c r="A14572" i="13"/>
  <c r="A14573" i="13"/>
  <c r="A14574" i="13"/>
  <c r="A14575" i="13"/>
  <c r="A14576" i="13"/>
  <c r="A14577" i="13"/>
  <c r="A14578" i="13"/>
  <c r="A14579" i="13"/>
  <c r="A14580" i="13"/>
  <c r="A14581" i="13"/>
  <c r="A14582" i="13"/>
  <c r="A14583" i="13"/>
  <c r="A14584" i="13"/>
  <c r="A14585" i="13"/>
  <c r="A14586" i="13"/>
  <c r="A14587" i="13"/>
  <c r="A14588" i="13"/>
  <c r="A14589" i="13"/>
  <c r="A14590" i="13"/>
  <c r="A14591" i="13"/>
  <c r="A14592" i="13"/>
  <c r="A14593" i="13"/>
  <c r="A14594" i="13"/>
  <c r="A14595" i="13"/>
  <c r="A14596" i="13"/>
  <c r="A14597" i="13"/>
  <c r="A14598" i="13"/>
  <c r="A14599" i="13"/>
  <c r="A14600" i="13"/>
  <c r="A14601" i="13"/>
  <c r="A14602" i="13"/>
  <c r="A14603" i="13"/>
  <c r="A14604" i="13"/>
  <c r="A14605" i="13"/>
  <c r="A14606" i="13"/>
  <c r="A14607" i="13"/>
  <c r="A14608" i="13"/>
  <c r="A14609" i="13"/>
  <c r="A14610" i="13"/>
  <c r="A14611" i="13"/>
  <c r="A14612" i="13"/>
  <c r="A14613" i="13"/>
  <c r="A14614" i="13"/>
  <c r="A14615" i="13"/>
  <c r="A14616" i="13"/>
  <c r="A14617" i="13"/>
  <c r="A14618" i="13"/>
  <c r="A14619" i="13"/>
  <c r="A14620" i="13"/>
  <c r="A14621" i="13"/>
  <c r="A14622" i="13"/>
  <c r="A14623" i="13"/>
  <c r="A14624" i="13"/>
  <c r="A14625" i="13"/>
  <c r="A14626" i="13"/>
  <c r="A14627" i="13"/>
  <c r="A14628" i="13"/>
  <c r="A14629" i="13"/>
  <c r="A14630" i="13"/>
  <c r="A14631" i="13"/>
  <c r="A14632" i="13"/>
  <c r="A14633" i="13"/>
  <c r="A14634" i="13"/>
  <c r="A14635" i="13"/>
  <c r="A14636" i="13"/>
  <c r="A14637" i="13"/>
  <c r="A14638" i="13"/>
  <c r="A14639" i="13"/>
  <c r="A14640" i="13"/>
  <c r="A14641" i="13"/>
  <c r="A14642" i="13"/>
  <c r="A14643" i="13"/>
  <c r="A14644" i="13"/>
  <c r="A14645" i="13"/>
  <c r="A14646" i="13"/>
  <c r="A55" i="13"/>
  <c r="A53" i="13"/>
  <c r="A51" i="13"/>
  <c r="A49" i="13"/>
  <c r="A47" i="13"/>
  <c r="A45" i="13"/>
  <c r="A43" i="13"/>
  <c r="A41" i="13"/>
  <c r="A39" i="13"/>
  <c r="A37" i="13"/>
  <c r="A35" i="13"/>
  <c r="A33" i="13"/>
  <c r="A31" i="13"/>
  <c r="A29" i="13"/>
  <c r="A27" i="13"/>
  <c r="A25" i="13"/>
  <c r="A23" i="13"/>
  <c r="A21" i="13"/>
  <c r="A19" i="13"/>
  <c r="A17" i="13"/>
  <c r="A15" i="13"/>
  <c r="A13" i="13"/>
  <c r="A11" i="13"/>
  <c r="A9" i="13"/>
  <c r="A7" i="13"/>
  <c r="A5" i="13"/>
  <c r="A3" i="13"/>
  <c r="N3" i="13"/>
  <c r="N4" i="13" s="1"/>
  <c r="A2" i="13"/>
  <c r="A4" i="13"/>
  <c r="A6" i="13"/>
  <c r="A8" i="13"/>
  <c r="A10" i="13"/>
  <c r="A12" i="13"/>
  <c r="A14" i="13"/>
  <c r="A16" i="13"/>
  <c r="A18" i="13"/>
  <c r="A20" i="13"/>
  <c r="A22" i="13"/>
  <c r="A24" i="13"/>
  <c r="A26" i="13"/>
  <c r="A28" i="13"/>
  <c r="A30" i="13"/>
  <c r="A32" i="13"/>
  <c r="A34" i="13"/>
  <c r="A36" i="13"/>
  <c r="A38" i="13"/>
  <c r="A40" i="13"/>
  <c r="A42" i="13"/>
  <c r="A44" i="13"/>
  <c r="A46" i="13"/>
  <c r="A48" i="13"/>
  <c r="A50" i="13"/>
  <c r="A52" i="13"/>
  <c r="A54" i="13"/>
  <c r="A56" i="13"/>
  <c r="C379" i="15" l="1"/>
  <c r="F632" i="18"/>
  <c r="F515" i="18"/>
  <c r="F605" i="18"/>
  <c r="F539" i="18"/>
  <c r="N640" i="18"/>
  <c r="N613" i="18"/>
  <c r="N547" i="18"/>
  <c r="N523" i="18"/>
  <c r="N569" i="18" s="1"/>
  <c r="D513" i="18"/>
  <c r="D564" i="18" s="1"/>
  <c r="D630" i="18"/>
  <c r="D603" i="18"/>
  <c r="D537" i="18"/>
  <c r="J543" i="18"/>
  <c r="J567" i="18" s="1"/>
  <c r="J519" i="18"/>
  <c r="J609" i="18"/>
  <c r="J636" i="18"/>
  <c r="H607" i="18"/>
  <c r="H541" i="18"/>
  <c r="H517" i="18"/>
  <c r="H634" i="18"/>
  <c r="K520" i="18"/>
  <c r="K572" i="18" s="1"/>
  <c r="K610" i="18"/>
  <c r="K544" i="18"/>
  <c r="K637" i="18"/>
  <c r="I608" i="18"/>
  <c r="I542" i="18"/>
  <c r="I518" i="18"/>
  <c r="I635" i="18"/>
  <c r="C512" i="18"/>
  <c r="C629" i="18"/>
  <c r="C602" i="18"/>
  <c r="C536" i="18"/>
  <c r="Q616" i="18"/>
  <c r="Q550" i="18"/>
  <c r="Q643" i="18"/>
  <c r="Q526" i="18"/>
  <c r="R551" i="18"/>
  <c r="R527" i="18"/>
  <c r="R644" i="18"/>
  <c r="R617" i="18"/>
  <c r="E604" i="18"/>
  <c r="E514" i="18"/>
  <c r="E566" i="18" s="1"/>
  <c r="E631" i="18"/>
  <c r="E538" i="18"/>
  <c r="G633" i="18"/>
  <c r="G606" i="18"/>
  <c r="G540" i="18"/>
  <c r="G516" i="18"/>
  <c r="B535" i="18"/>
  <c r="B601" i="18"/>
  <c r="B511" i="18"/>
  <c r="B559" i="18" s="1"/>
  <c r="B628" i="18"/>
  <c r="S528" i="18"/>
  <c r="M512" i="18" s="1" a="1"/>
  <c r="M512" i="18" s="1"/>
  <c r="S645" i="18"/>
  <c r="S618" i="18"/>
  <c r="S552" i="18"/>
  <c r="V648" i="18"/>
  <c r="V555" i="18"/>
  <c r="V531" i="18"/>
  <c r="P511" i="18" s="1" a="1"/>
  <c r="P511" i="18" s="1"/>
  <c r="V621" i="18"/>
  <c r="O641" i="18"/>
  <c r="O614" i="18"/>
  <c r="O548" i="18"/>
  <c r="O524" i="18"/>
  <c r="N520" i="18" s="1" a="1"/>
  <c r="N520" i="18" s="1"/>
  <c r="T529" i="18"/>
  <c r="T562" i="18" s="1"/>
  <c r="T646" i="18"/>
  <c r="T619" i="18"/>
  <c r="T553" i="18"/>
  <c r="U647" i="18"/>
  <c r="U554" i="18"/>
  <c r="U530" i="18"/>
  <c r="U620" i="18"/>
  <c r="M639" i="18"/>
  <c r="M612" i="18"/>
  <c r="M522" i="18"/>
  <c r="M546" i="18"/>
  <c r="L521" i="18"/>
  <c r="L545" i="18"/>
  <c r="L638" i="18"/>
  <c r="L611" i="18"/>
  <c r="P615" i="18"/>
  <c r="P549" i="18"/>
  <c r="P573" i="18" s="1"/>
  <c r="P642" i="18"/>
  <c r="P525" i="18"/>
  <c r="P575" i="18" s="1"/>
  <c r="E562" i="18"/>
  <c r="F563" i="18"/>
  <c r="J5" i="15"/>
  <c r="J7" i="15" s="1"/>
  <c r="Z5" i="15"/>
  <c r="Z7" i="15" s="1"/>
  <c r="S8" i="13"/>
  <c r="S16" i="13"/>
  <c r="S24" i="13"/>
  <c r="S32" i="13"/>
  <c r="S40" i="13"/>
  <c r="R7" i="13"/>
  <c r="R23" i="13"/>
  <c r="R39" i="13"/>
  <c r="S9" i="13"/>
  <c r="S25" i="13"/>
  <c r="S33" i="13"/>
  <c r="S41" i="13"/>
  <c r="R9" i="13"/>
  <c r="R25" i="13"/>
  <c r="R19" i="13"/>
  <c r="S23" i="13"/>
  <c r="S17" i="13"/>
  <c r="R41" i="13"/>
  <c r="S6" i="13"/>
  <c r="S7" i="13"/>
  <c r="S10" i="13"/>
  <c r="S18" i="13"/>
  <c r="S26" i="13"/>
  <c r="S34" i="13"/>
  <c r="S42" i="13"/>
  <c r="R11" i="13"/>
  <c r="R27" i="13"/>
  <c r="R43" i="13"/>
  <c r="S44" i="13"/>
  <c r="R31" i="13"/>
  <c r="S5" i="13"/>
  <c r="S38" i="13"/>
  <c r="R5" i="13"/>
  <c r="S11" i="13"/>
  <c r="S19" i="13"/>
  <c r="S27" i="13"/>
  <c r="S35" i="13"/>
  <c r="S43" i="13"/>
  <c r="R13" i="13"/>
  <c r="R29" i="13"/>
  <c r="R45" i="13"/>
  <c r="S12" i="13"/>
  <c r="S28" i="13"/>
  <c r="S36" i="13"/>
  <c r="R15" i="13"/>
  <c r="S21" i="13"/>
  <c r="R17" i="13"/>
  <c r="S22" i="13"/>
  <c r="R35" i="13"/>
  <c r="S31" i="13"/>
  <c r="S20" i="13"/>
  <c r="S29" i="13"/>
  <c r="S37" i="13"/>
  <c r="S45" i="13"/>
  <c r="R33" i="13"/>
  <c r="S30" i="13"/>
  <c r="S39" i="13"/>
  <c r="R37" i="13"/>
  <c r="S13" i="13"/>
  <c r="S14" i="13"/>
  <c r="S4" i="13"/>
  <c r="R21" i="13"/>
  <c r="S15" i="13"/>
  <c r="R4" i="13"/>
  <c r="P5" i="15"/>
  <c r="P7" i="15" s="1"/>
  <c r="AL5" i="15"/>
  <c r="AL7" i="15" s="1"/>
  <c r="R5" i="15"/>
  <c r="R7" i="15" s="1"/>
  <c r="AN5" i="15"/>
  <c r="AN7" i="15" s="1"/>
  <c r="T5" i="15"/>
  <c r="T7" i="15" s="1"/>
  <c r="AP5" i="15"/>
  <c r="AP7" i="15" s="1"/>
  <c r="F5" i="15"/>
  <c r="F7" i="15" s="1"/>
  <c r="V5" i="15"/>
  <c r="V7" i="15" s="1"/>
  <c r="AR5" i="15"/>
  <c r="AR7" i="15" s="1"/>
  <c r="H5" i="15"/>
  <c r="H7" i="15" s="1"/>
  <c r="X5" i="15"/>
  <c r="X7" i="15" s="1"/>
  <c r="L5" i="15"/>
  <c r="L7" i="15" s="1"/>
  <c r="AB5" i="15"/>
  <c r="AB7" i="15" s="1"/>
  <c r="N5" i="15"/>
  <c r="N7" i="15" s="1"/>
  <c r="AJ5" i="15"/>
  <c r="AJ7" i="15" s="1"/>
  <c r="AG518" i="15"/>
  <c r="AG514" i="15"/>
  <c r="AG506" i="15"/>
  <c r="AG498" i="15"/>
  <c r="AG494" i="15"/>
  <c r="AG486" i="15"/>
  <c r="AG478" i="15"/>
  <c r="AG470" i="15"/>
  <c r="AG466" i="15"/>
  <c r="AG458" i="15"/>
  <c r="AG450" i="15"/>
  <c r="AG442" i="15"/>
  <c r="AG438" i="15"/>
  <c r="AG430" i="15"/>
  <c r="AG422" i="15"/>
  <c r="AG418" i="15"/>
  <c r="AG410" i="15"/>
  <c r="AG402" i="15"/>
  <c r="AG398" i="15"/>
  <c r="AG390" i="15"/>
  <c r="AG382" i="15"/>
  <c r="AG374" i="15"/>
  <c r="AG370" i="15"/>
  <c r="AG362" i="15"/>
  <c r="AG354" i="15"/>
  <c r="AG350" i="15"/>
  <c r="AG342" i="15"/>
  <c r="AG338" i="15"/>
  <c r="AG330" i="15"/>
  <c r="AG322" i="15"/>
  <c r="AG314" i="15"/>
  <c r="AG310" i="15"/>
  <c r="AG302" i="15"/>
  <c r="AG294" i="15"/>
  <c r="AG290" i="15"/>
  <c r="AG282" i="15"/>
  <c r="AG274" i="15"/>
  <c r="AG266" i="15"/>
  <c r="AG258" i="15"/>
  <c r="AG254" i="15"/>
  <c r="AG246" i="15"/>
  <c r="AG238" i="15"/>
  <c r="AG230" i="15"/>
  <c r="AG226" i="15"/>
  <c r="AG218" i="15"/>
  <c r="AG210" i="15"/>
  <c r="AG206" i="15"/>
  <c r="AG198" i="15"/>
  <c r="AG190" i="15"/>
  <c r="AG182" i="15"/>
  <c r="AG178" i="15"/>
  <c r="AG170" i="15"/>
  <c r="AG162" i="15"/>
  <c r="AG158" i="15"/>
  <c r="AG150" i="15"/>
  <c r="AG142" i="15"/>
  <c r="AG134" i="15"/>
  <c r="AG130" i="15"/>
  <c r="AG122" i="15"/>
  <c r="AG114" i="15"/>
  <c r="AG106" i="15"/>
  <c r="AG102" i="15"/>
  <c r="AG94" i="15"/>
  <c r="AG86" i="15"/>
  <c r="AG78" i="15"/>
  <c r="AG74" i="15"/>
  <c r="AG66" i="15"/>
  <c r="AG58" i="15"/>
  <c r="AG50" i="15"/>
  <c r="AG42" i="15"/>
  <c r="AG38" i="15"/>
  <c r="AG30" i="15"/>
  <c r="AG22" i="15"/>
  <c r="AE515" i="15"/>
  <c r="AE507" i="15"/>
  <c r="AE499" i="15"/>
  <c r="AE491" i="15"/>
  <c r="AE487" i="15"/>
  <c r="AE479" i="15"/>
  <c r="AE471" i="15"/>
  <c r="AE467" i="15"/>
  <c r="AE459" i="15"/>
  <c r="AE451" i="15"/>
  <c r="AE443" i="15"/>
  <c r="AE439" i="15"/>
  <c r="AE431" i="15"/>
  <c r="AE423" i="15"/>
  <c r="AE415" i="15"/>
  <c r="AE411" i="15"/>
  <c r="AE403" i="15"/>
  <c r="AE395" i="15"/>
  <c r="AE391" i="15"/>
  <c r="AE383" i="15"/>
  <c r="AE375" i="15"/>
  <c r="AE367" i="15"/>
  <c r="AE363" i="15"/>
  <c r="AE355" i="15"/>
  <c r="AE347" i="15"/>
  <c r="AE343" i="15"/>
  <c r="AE335" i="15"/>
  <c r="AE331" i="15"/>
  <c r="AE323" i="15"/>
  <c r="AE315" i="15"/>
  <c r="AE307" i="15"/>
  <c r="AE303" i="15"/>
  <c r="AE295" i="15"/>
  <c r="AE287" i="15"/>
  <c r="AE279" i="15"/>
  <c r="AE275" i="15"/>
  <c r="AE267" i="15"/>
  <c r="AE259" i="15"/>
  <c r="AE255" i="15"/>
  <c r="AE247" i="15"/>
  <c r="AE243" i="15"/>
  <c r="AE235" i="15"/>
  <c r="AE227" i="15"/>
  <c r="AE223" i="15"/>
  <c r="AE215" i="15"/>
  <c r="AE207" i="15"/>
  <c r="AE203" i="15"/>
  <c r="AE195" i="15"/>
  <c r="AE187" i="15"/>
  <c r="AE179" i="15"/>
  <c r="AE175" i="15"/>
  <c r="AE167" i="15"/>
  <c r="AE159" i="15"/>
  <c r="AE155" i="15"/>
  <c r="AE147" i="15"/>
  <c r="AE143" i="15"/>
  <c r="AE135" i="15"/>
  <c r="AE131" i="15"/>
  <c r="AE123" i="15"/>
  <c r="AE115" i="15"/>
  <c r="AE111" i="15"/>
  <c r="AE103" i="15"/>
  <c r="AE95" i="15"/>
  <c r="AE91" i="15"/>
  <c r="AE83" i="15"/>
  <c r="AE75" i="15"/>
  <c r="AE67" i="15"/>
  <c r="AE63" i="15"/>
  <c r="AE55" i="15"/>
  <c r="AE47" i="15"/>
  <c r="AE43" i="15"/>
  <c r="AE35" i="15"/>
  <c r="AE27" i="15"/>
  <c r="AE23" i="15"/>
  <c r="AE15" i="15"/>
  <c r="AG517" i="15"/>
  <c r="AG509" i="15"/>
  <c r="AG501" i="15"/>
  <c r="AG493" i="15"/>
  <c r="AG485" i="15"/>
  <c r="AG477" i="15"/>
  <c r="AG469" i="15"/>
  <c r="AG461" i="15"/>
  <c r="AG453" i="15"/>
  <c r="AG445" i="15"/>
  <c r="AG437" i="15"/>
  <c r="AG429" i="15"/>
  <c r="AG421" i="15"/>
  <c r="AG413" i="15"/>
  <c r="AG405" i="15"/>
  <c r="AG397" i="15"/>
  <c r="AG389" i="15"/>
  <c r="AG381" i="15"/>
  <c r="AG373" i="15"/>
  <c r="AG365" i="15"/>
  <c r="AG357" i="15"/>
  <c r="AG349" i="15"/>
  <c r="AG341" i="15"/>
  <c r="AG333" i="15"/>
  <c r="AG325" i="15"/>
  <c r="AG317" i="15"/>
  <c r="AG309" i="15"/>
  <c r="AG301" i="15"/>
  <c r="AG293" i="15"/>
  <c r="AG285" i="15"/>
  <c r="AG277" i="15"/>
  <c r="AG269" i="15"/>
  <c r="AG261" i="15"/>
  <c r="AG253" i="15"/>
  <c r="AG245" i="15"/>
  <c r="AG237" i="15"/>
  <c r="AG229" i="15"/>
  <c r="AG221" i="15"/>
  <c r="AG213" i="15"/>
  <c r="AG205" i="15"/>
  <c r="AG197" i="15"/>
  <c r="AG189" i="15"/>
  <c r="AG181" i="15"/>
  <c r="AG173" i="15"/>
  <c r="AG165" i="15"/>
  <c r="AG157" i="15"/>
  <c r="AG149" i="15"/>
  <c r="AG141" i="15"/>
  <c r="AG133" i="15"/>
  <c r="AG125" i="15"/>
  <c r="AG117" i="15"/>
  <c r="AG109" i="15"/>
  <c r="AG101" i="15"/>
  <c r="AG93" i="15"/>
  <c r="AG85" i="15"/>
  <c r="AG77" i="15"/>
  <c r="AG69" i="15"/>
  <c r="AG61" i="15"/>
  <c r="AG53" i="15"/>
  <c r="AG45" i="15"/>
  <c r="AG37" i="15"/>
  <c r="AG29" i="15"/>
  <c r="AG21" i="15"/>
  <c r="AE518" i="15"/>
  <c r="AE510" i="15"/>
  <c r="AE502" i="15"/>
  <c r="AE494" i="15"/>
  <c r="AE486" i="15"/>
  <c r="AE478" i="15"/>
  <c r="AE470" i="15"/>
  <c r="AE462" i="15"/>
  <c r="AE454" i="15"/>
  <c r="AE446" i="15"/>
  <c r="AE434" i="15"/>
  <c r="AE426" i="15"/>
  <c r="AE418" i="15"/>
  <c r="AE410" i="15"/>
  <c r="AE402" i="15"/>
  <c r="AE394" i="15"/>
  <c r="AE390" i="15"/>
  <c r="AE382" i="15"/>
  <c r="AE374" i="15"/>
  <c r="AE366" i="15"/>
  <c r="AE358" i="15"/>
  <c r="AE350" i="15"/>
  <c r="AE342" i="15"/>
  <c r="AE334" i="15"/>
  <c r="AE322" i="15"/>
  <c r="AE318" i="15"/>
  <c r="AE306" i="15"/>
  <c r="AE298" i="15"/>
  <c r="AE290" i="15"/>
  <c r="AE282" i="15"/>
  <c r="AE274" i="15"/>
  <c r="AE266" i="15"/>
  <c r="AE258" i="15"/>
  <c r="AE250" i="15"/>
  <c r="AE242" i="15"/>
  <c r="AE234" i="15"/>
  <c r="AE226" i="15"/>
  <c r="AE218" i="15"/>
  <c r="AE210" i="15"/>
  <c r="AE202" i="15"/>
  <c r="AE194" i="15"/>
  <c r="AE186" i="15"/>
  <c r="AE178" i="15"/>
  <c r="AE170" i="15"/>
  <c r="AE158" i="15"/>
  <c r="AE154" i="15"/>
  <c r="AE146" i="15"/>
  <c r="AE138" i="15"/>
  <c r="AE130" i="15"/>
  <c r="AE122" i="15"/>
  <c r="AE114" i="15"/>
  <c r="AE106" i="15"/>
  <c r="AE98" i="15"/>
  <c r="AE90" i="15"/>
  <c r="AE82" i="15"/>
  <c r="AE74" i="15"/>
  <c r="AE66" i="15"/>
  <c r="AE58" i="15"/>
  <c r="AE50" i="15"/>
  <c r="AE42" i="15"/>
  <c r="AE34" i="15"/>
  <c r="AE26" i="15"/>
  <c r="AE18" i="15"/>
  <c r="R30" i="13"/>
  <c r="AA147" i="15"/>
  <c r="AA139" i="15"/>
  <c r="AA131" i="15"/>
  <c r="AA123" i="15"/>
  <c r="AA115" i="15"/>
  <c r="AA107" i="15"/>
  <c r="AA99" i="15"/>
  <c r="AA91" i="15"/>
  <c r="AA83" i="15"/>
  <c r="AA75" i="15"/>
  <c r="AG513" i="15"/>
  <c r="AG505" i="15"/>
  <c r="AG497" i="15"/>
  <c r="AG489" i="15"/>
  <c r="AG481" i="15"/>
  <c r="AG473" i="15"/>
  <c r="AG465" i="15"/>
  <c r="AG457" i="15"/>
  <c r="AG449" i="15"/>
  <c r="AG441" i="15"/>
  <c r="AG433" i="15"/>
  <c r="AG425" i="15"/>
  <c r="AG417" i="15"/>
  <c r="AG409" i="15"/>
  <c r="AG401" i="15"/>
  <c r="AG393" i="15"/>
  <c r="AG385" i="15"/>
  <c r="AG377" i="15"/>
  <c r="AG369" i="15"/>
  <c r="AG361" i="15"/>
  <c r="AG353" i="15"/>
  <c r="AG345" i="15"/>
  <c r="AG337" i="15"/>
  <c r="AG329" i="15"/>
  <c r="AG321" i="15"/>
  <c r="AG313" i="15"/>
  <c r="AG305" i="15"/>
  <c r="AG297" i="15"/>
  <c r="AG289" i="15"/>
  <c r="AG281" i="15"/>
  <c r="AG273" i="15"/>
  <c r="AG265" i="15"/>
  <c r="AG257" i="15"/>
  <c r="AG249" i="15"/>
  <c r="AG241" i="15"/>
  <c r="AG233" i="15"/>
  <c r="AG225" i="15"/>
  <c r="AG217" i="15"/>
  <c r="AG209" i="15"/>
  <c r="AG201" i="15"/>
  <c r="AG193" i="15"/>
  <c r="AG185" i="15"/>
  <c r="AG177" i="15"/>
  <c r="AG169" i="15"/>
  <c r="AG161" i="15"/>
  <c r="AG153" i="15"/>
  <c r="AG145" i="15"/>
  <c r="AG137" i="15"/>
  <c r="AG129" i="15"/>
  <c r="AG121" i="15"/>
  <c r="AG113" i="15"/>
  <c r="AG105" i="15"/>
  <c r="AG97" i="15"/>
  <c r="AG89" i="15"/>
  <c r="AG81" i="15"/>
  <c r="AG73" i="15"/>
  <c r="AG65" i="15"/>
  <c r="AG57" i="15"/>
  <c r="AG49" i="15"/>
  <c r="AG41" i="15"/>
  <c r="AG33" i="15"/>
  <c r="AG25" i="15"/>
  <c r="AG17" i="15"/>
  <c r="AE514" i="15"/>
  <c r="AE506" i="15"/>
  <c r="AE498" i="15"/>
  <c r="AE490" i="15"/>
  <c r="AE482" i="15"/>
  <c r="AE474" i="15"/>
  <c r="AE466" i="15"/>
  <c r="AE458" i="15"/>
  <c r="AE450" i="15"/>
  <c r="AE442" i="15"/>
  <c r="AE438" i="15"/>
  <c r="AE430" i="15"/>
  <c r="AE422" i="15"/>
  <c r="AE414" i="15"/>
  <c r="AE406" i="15"/>
  <c r="AE398" i="15"/>
  <c r="AE386" i="15"/>
  <c r="AE378" i="15"/>
  <c r="AE370" i="15"/>
  <c r="AE362" i="15"/>
  <c r="AE354" i="15"/>
  <c r="AE346" i="15"/>
  <c r="AE338" i="15"/>
  <c r="AE330" i="15"/>
  <c r="AE326" i="15"/>
  <c r="AE314" i="15"/>
  <c r="AE310" i="15"/>
  <c r="AE302" i="15"/>
  <c r="AE294" i="15"/>
  <c r="AE286" i="15"/>
  <c r="AE278" i="15"/>
  <c r="AE270" i="15"/>
  <c r="AE262" i="15"/>
  <c r="AE254" i="15"/>
  <c r="AE246" i="15"/>
  <c r="AE238" i="15"/>
  <c r="AE230" i="15"/>
  <c r="AE222" i="15"/>
  <c r="AE214" i="15"/>
  <c r="AE206" i="15"/>
  <c r="AE198" i="15"/>
  <c r="AE190" i="15"/>
  <c r="AE182" i="15"/>
  <c r="AE174" i="15"/>
  <c r="AE166" i="15"/>
  <c r="AE162" i="15"/>
  <c r="AE150" i="15"/>
  <c r="AE142" i="15"/>
  <c r="AE134" i="15"/>
  <c r="AE126" i="15"/>
  <c r="AE118" i="15"/>
  <c r="AE110" i="15"/>
  <c r="AE102" i="15"/>
  <c r="AE94" i="15"/>
  <c r="AE86" i="15"/>
  <c r="AE78" i="15"/>
  <c r="AE70" i="15"/>
  <c r="AE62" i="15"/>
  <c r="AE54" i="15"/>
  <c r="AE46" i="15"/>
  <c r="AE38" i="15"/>
  <c r="AE30" i="15"/>
  <c r="AE22" i="15"/>
  <c r="AG516" i="15"/>
  <c r="AG508" i="15"/>
  <c r="AG496" i="15"/>
  <c r="AG488" i="15"/>
  <c r="AG476" i="15"/>
  <c r="AG468" i="15"/>
  <c r="AG460" i="15"/>
  <c r="AG448" i="15"/>
  <c r="AG440" i="15"/>
  <c r="AG432" i="15"/>
  <c r="AG424" i="15"/>
  <c r="AG412" i="15"/>
  <c r="AG404" i="15"/>
  <c r="AG396" i="15"/>
  <c r="AG384" i="15"/>
  <c r="AG376" i="15"/>
  <c r="AG368" i="15"/>
  <c r="AG356" i="15"/>
  <c r="AG348" i="15"/>
  <c r="AG340" i="15"/>
  <c r="AG332" i="15"/>
  <c r="AG320" i="15"/>
  <c r="AG312" i="15"/>
  <c r="AG304" i="15"/>
  <c r="AG292" i="15"/>
  <c r="AG284" i="15"/>
  <c r="AG272" i="15"/>
  <c r="AG264" i="15"/>
  <c r="AG252" i="15"/>
  <c r="AG244" i="15"/>
  <c r="AG232" i="15"/>
  <c r="AG224" i="15"/>
  <c r="AG212" i="15"/>
  <c r="AG204" i="15"/>
  <c r="AG196" i="15"/>
  <c r="AG184" i="15"/>
  <c r="AG176" i="15"/>
  <c r="AG168" i="15"/>
  <c r="AG156" i="15"/>
  <c r="AG148" i="15"/>
  <c r="AG136" i="15"/>
  <c r="AG128" i="15"/>
  <c r="AG116" i="15"/>
  <c r="AG108" i="15"/>
  <c r="AG100" i="15"/>
  <c r="AG92" i="15"/>
  <c r="AG80" i="15"/>
  <c r="AG72" i="15"/>
  <c r="AG64" i="15"/>
  <c r="AG52" i="15"/>
  <c r="AG44" i="15"/>
  <c r="AG32" i="15"/>
  <c r="AG24" i="15"/>
  <c r="AG16" i="15"/>
  <c r="AE509" i="15"/>
  <c r="AE501" i="15"/>
  <c r="AE493" i="15"/>
  <c r="AE481" i="15"/>
  <c r="AE473" i="15"/>
  <c r="AE461" i="15"/>
  <c r="AE453" i="15"/>
  <c r="AE445" i="15"/>
  <c r="AE433" i="15"/>
  <c r="AE425" i="15"/>
  <c r="AE417" i="15"/>
  <c r="AE409" i="15"/>
  <c r="AE401" i="15"/>
  <c r="AE389" i="15"/>
  <c r="AE381" i="15"/>
  <c r="AE369" i="15"/>
  <c r="AE361" i="15"/>
  <c r="AE349" i="15"/>
  <c r="AE341" i="15"/>
  <c r="AE333" i="15"/>
  <c r="AE321" i="15"/>
  <c r="AE313" i="15"/>
  <c r="AE305" i="15"/>
  <c r="AE293" i="15"/>
  <c r="AE285" i="15"/>
  <c r="AE277" i="15"/>
  <c r="AE265" i="15"/>
  <c r="AE257" i="15"/>
  <c r="AE249" i="15"/>
  <c r="AE237" i="15"/>
  <c r="AE229" i="15"/>
  <c r="AE221" i="15"/>
  <c r="AE213" i="15"/>
  <c r="AE201" i="15"/>
  <c r="AE193" i="15"/>
  <c r="AE181" i="15"/>
  <c r="AE173" i="15"/>
  <c r="AE165" i="15"/>
  <c r="AE153" i="15"/>
  <c r="AE145" i="15"/>
  <c r="AE137" i="15"/>
  <c r="AE125" i="15"/>
  <c r="AE117" i="15"/>
  <c r="AE105" i="15"/>
  <c r="AE97" i="15"/>
  <c r="AE89" i="15"/>
  <c r="AE77" i="15"/>
  <c r="AE69" i="15"/>
  <c r="AE61" i="15"/>
  <c r="AE49" i="15"/>
  <c r="AE41" i="15"/>
  <c r="AE29" i="15"/>
  <c r="AE21" i="15"/>
  <c r="R44" i="13"/>
  <c r="R36" i="13"/>
  <c r="AA486" i="15"/>
  <c r="AA406" i="15"/>
  <c r="AA326" i="15"/>
  <c r="AA246" i="15"/>
  <c r="AA166" i="15"/>
  <c r="AA86" i="15"/>
  <c r="AA74" i="15"/>
  <c r="AA62" i="15"/>
  <c r="AA50" i="15"/>
  <c r="AA42" i="15"/>
  <c r="AA30" i="15"/>
  <c r="Y487" i="15"/>
  <c r="Y447" i="15"/>
  <c r="Y415" i="15"/>
  <c r="Y363" i="15"/>
  <c r="Y295" i="15"/>
  <c r="Y263" i="15"/>
  <c r="Y227" i="15"/>
  <c r="AG512" i="15"/>
  <c r="AG504" i="15"/>
  <c r="AG500" i="15"/>
  <c r="AG492" i="15"/>
  <c r="AG484" i="15"/>
  <c r="AG480" i="15"/>
  <c r="AG472" i="15"/>
  <c r="AG464" i="15"/>
  <c r="AG456" i="15"/>
  <c r="AG452" i="15"/>
  <c r="AG444" i="15"/>
  <c r="AG436" i="15"/>
  <c r="AG428" i="15"/>
  <c r="AG420" i="15"/>
  <c r="AG416" i="15"/>
  <c r="AG408" i="15"/>
  <c r="AG400" i="15"/>
  <c r="AG392" i="15"/>
  <c r="AG388" i="15"/>
  <c r="AG380" i="15"/>
  <c r="AG372" i="15"/>
  <c r="AG364" i="15"/>
  <c r="AG360" i="15"/>
  <c r="AG352" i="15"/>
  <c r="AG344" i="15"/>
  <c r="AG336" i="15"/>
  <c r="AG328" i="15"/>
  <c r="AG324" i="15"/>
  <c r="AG316" i="15"/>
  <c r="AG308" i="15"/>
  <c r="AG300" i="15"/>
  <c r="AG296" i="15"/>
  <c r="AG288" i="15"/>
  <c r="AG280" i="15"/>
  <c r="AG276" i="15"/>
  <c r="AG268" i="15"/>
  <c r="AG260" i="15"/>
  <c r="AG256" i="15"/>
  <c r="AG248" i="15"/>
  <c r="AG240" i="15"/>
  <c r="AG236" i="15"/>
  <c r="AG228" i="15"/>
  <c r="AG220" i="15"/>
  <c r="AG216" i="15"/>
  <c r="AG208" i="15"/>
  <c r="AG200" i="15"/>
  <c r="AG192" i="15"/>
  <c r="AG188" i="15"/>
  <c r="AG180" i="15"/>
  <c r="AG172" i="15"/>
  <c r="AG164" i="15"/>
  <c r="AG160" i="15"/>
  <c r="AG152" i="15"/>
  <c r="AG144" i="15"/>
  <c r="AG140" i="15"/>
  <c r="AG132" i="15"/>
  <c r="AG124" i="15"/>
  <c r="AG120" i="15"/>
  <c r="AG112" i="15"/>
  <c r="AG104" i="15"/>
  <c r="AG96" i="15"/>
  <c r="AG88" i="15"/>
  <c r="AG84" i="15"/>
  <c r="AG76" i="15"/>
  <c r="AG68" i="15"/>
  <c r="AG60" i="15"/>
  <c r="AG56" i="15"/>
  <c r="AG48" i="15"/>
  <c r="AG40" i="15"/>
  <c r="AG36" i="15"/>
  <c r="AG28" i="15"/>
  <c r="AG20" i="15"/>
  <c r="AE517" i="15"/>
  <c r="AE513" i="15"/>
  <c r="AE505" i="15"/>
  <c r="AE497" i="15"/>
  <c r="AE489" i="15"/>
  <c r="AE485" i="15"/>
  <c r="AE477" i="15"/>
  <c r="AE469" i="15"/>
  <c r="AE465" i="15"/>
  <c r="AE457" i="15"/>
  <c r="AE449" i="15"/>
  <c r="AE441" i="15"/>
  <c r="AE437" i="15"/>
  <c r="AE429" i="15"/>
  <c r="AE421" i="15"/>
  <c r="AE413" i="15"/>
  <c r="AE405" i="15"/>
  <c r="AE397" i="15"/>
  <c r="AE393" i="15"/>
  <c r="AE385" i="15"/>
  <c r="AE377" i="15"/>
  <c r="AE373" i="15"/>
  <c r="AE365" i="15"/>
  <c r="AE357" i="15"/>
  <c r="AE353" i="15"/>
  <c r="AE345" i="15"/>
  <c r="AE337" i="15"/>
  <c r="AE329" i="15"/>
  <c r="AE325" i="15"/>
  <c r="AE317" i="15"/>
  <c r="AE309" i="15"/>
  <c r="AE301" i="15"/>
  <c r="AE297" i="15"/>
  <c r="AE289" i="15"/>
  <c r="AE281" i="15"/>
  <c r="AE273" i="15"/>
  <c r="AE269" i="15"/>
  <c r="AE261" i="15"/>
  <c r="AE253" i="15"/>
  <c r="AE245" i="15"/>
  <c r="AE241" i="15"/>
  <c r="AE233" i="15"/>
  <c r="AE225" i="15"/>
  <c r="AE217" i="15"/>
  <c r="AE209" i="15"/>
  <c r="AE205" i="15"/>
  <c r="AE197" i="15"/>
  <c r="AE189" i="15"/>
  <c r="AE185" i="15"/>
  <c r="AE177" i="15"/>
  <c r="AE169" i="15"/>
  <c r="AE161" i="15"/>
  <c r="AE157" i="15"/>
  <c r="AE149" i="15"/>
  <c r="AE141" i="15"/>
  <c r="AE133" i="15"/>
  <c r="AE129" i="15"/>
  <c r="AE121" i="15"/>
  <c r="AE113" i="15"/>
  <c r="AE109" i="15"/>
  <c r="AE101" i="15"/>
  <c r="AE93" i="15"/>
  <c r="AE85" i="15"/>
  <c r="AE81" i="15"/>
  <c r="AE73" i="15"/>
  <c r="AE65" i="15"/>
  <c r="AE57" i="15"/>
  <c r="AE53" i="15"/>
  <c r="AE45" i="15"/>
  <c r="AE37" i="15"/>
  <c r="AE33" i="15"/>
  <c r="AE25" i="15"/>
  <c r="AE17" i="15"/>
  <c r="AQ514" i="15"/>
  <c r="AQ462" i="15"/>
  <c r="AQ406" i="15"/>
  <c r="AQ354" i="15"/>
  <c r="AQ298" i="15"/>
  <c r="AQ38" i="15"/>
  <c r="AO491" i="15"/>
  <c r="AO435" i="15"/>
  <c r="AO379" i="15"/>
  <c r="AO319" i="15"/>
  <c r="AO263" i="15"/>
  <c r="AO211" i="15"/>
  <c r="AO135" i="15"/>
  <c r="AO79" i="15"/>
  <c r="AM480" i="15"/>
  <c r="AM428" i="15"/>
  <c r="AM348" i="15"/>
  <c r="AM296" i="15"/>
  <c r="AM168" i="15"/>
  <c r="AM100" i="15"/>
  <c r="AM52" i="15"/>
  <c r="AK505" i="15"/>
  <c r="AK345" i="15"/>
  <c r="AK237" i="15"/>
  <c r="AK181" i="15"/>
  <c r="AK129" i="15"/>
  <c r="AK77" i="15"/>
  <c r="AK17" i="15"/>
  <c r="AI470" i="15"/>
  <c r="AI386" i="15"/>
  <c r="AI282" i="15"/>
  <c r="AI234" i="15"/>
  <c r="AI162" i="15"/>
  <c r="AI110" i="15"/>
  <c r="AI58" i="15"/>
  <c r="AA514" i="15"/>
  <c r="AA462" i="15"/>
  <c r="AA410" i="15"/>
  <c r="AA358" i="15"/>
  <c r="AA250" i="15"/>
  <c r="AA194" i="15"/>
  <c r="AA142" i="15"/>
  <c r="AA90" i="15"/>
  <c r="AA78" i="15"/>
  <c r="AA70" i="15"/>
  <c r="AA66" i="15"/>
  <c r="AA58" i="15"/>
  <c r="AA54" i="15"/>
  <c r="AA46" i="15"/>
  <c r="AA38" i="15"/>
  <c r="AA34" i="15"/>
  <c r="AA26" i="15"/>
  <c r="AA22" i="15"/>
  <c r="R28" i="13"/>
  <c r="Y495" i="15"/>
  <c r="AG511" i="15"/>
  <c r="AG503" i="15"/>
  <c r="AG495" i="15"/>
  <c r="AG487" i="15"/>
  <c r="AG479" i="15"/>
  <c r="AG471" i="15"/>
  <c r="AG463" i="15"/>
  <c r="AG455" i="15"/>
  <c r="AG447" i="15"/>
  <c r="AG439" i="15"/>
  <c r="AG431" i="15"/>
  <c r="AG423" i="15"/>
  <c r="AG415" i="15"/>
  <c r="AG407" i="15"/>
  <c r="AG399" i="15"/>
  <c r="AG391" i="15"/>
  <c r="AG383" i="15"/>
  <c r="AG375" i="15"/>
  <c r="AG367" i="15"/>
  <c r="AG359" i="15"/>
  <c r="AG351" i="15"/>
  <c r="AG343" i="15"/>
  <c r="AG335" i="15"/>
  <c r="AG327" i="15"/>
  <c r="AG319" i="15"/>
  <c r="AG311" i="15"/>
  <c r="AG303" i="15"/>
  <c r="AG295" i="15"/>
  <c r="AG287" i="15"/>
  <c r="AG279" i="15"/>
  <c r="AG271" i="15"/>
  <c r="AG263" i="15"/>
  <c r="AG255" i="15"/>
  <c r="AG247" i="15"/>
  <c r="AG239" i="15"/>
  <c r="AG231" i="15"/>
  <c r="AG223" i="15"/>
  <c r="AG215" i="15"/>
  <c r="AG207" i="15"/>
  <c r="AG199" i="15"/>
  <c r="AG191" i="15"/>
  <c r="AG183" i="15"/>
  <c r="AG175" i="15"/>
  <c r="AG167" i="15"/>
  <c r="AG159" i="15"/>
  <c r="AG151" i="15"/>
  <c r="AG143" i="15"/>
  <c r="AG131" i="15"/>
  <c r="AG123" i="15"/>
  <c r="AG115" i="15"/>
  <c r="AG107" i="15"/>
  <c r="AG99" i="15"/>
  <c r="AG95" i="15"/>
  <c r="AG87" i="15"/>
  <c r="AG83" i="15"/>
  <c r="AG79" i="15"/>
  <c r="AG75" i="15"/>
  <c r="AG71" i="15"/>
  <c r="AG67" i="15"/>
  <c r="AG59" i="15"/>
  <c r="AG51" i="15"/>
  <c r="AG43" i="15"/>
  <c r="AG35" i="15"/>
  <c r="AG27" i="15"/>
  <c r="AG19" i="15"/>
  <c r="AE516" i="15"/>
  <c r="AE508" i="15"/>
  <c r="AE500" i="15"/>
  <c r="AE492" i="15"/>
  <c r="AE484" i="15"/>
  <c r="AE476" i="15"/>
  <c r="AE468" i="15"/>
  <c r="AE460" i="15"/>
  <c r="AE452" i="15"/>
  <c r="AE444" i="15"/>
  <c r="AE436" i="15"/>
  <c r="AE428" i="15"/>
  <c r="AE420" i="15"/>
  <c r="AE412" i="15"/>
  <c r="AE404" i="15"/>
  <c r="AE396" i="15"/>
  <c r="AE388" i="15"/>
  <c r="AE380" i="15"/>
  <c r="AE372" i="15"/>
  <c r="AE364" i="15"/>
  <c r="AE356" i="15"/>
  <c r="AE348" i="15"/>
  <c r="AE340" i="15"/>
  <c r="AE332" i="15"/>
  <c r="AE324" i="15"/>
  <c r="AE316" i="15"/>
  <c r="AE308" i="15"/>
  <c r="AE300" i="15"/>
  <c r="AE292" i="15"/>
  <c r="AE284" i="15"/>
  <c r="AE276" i="15"/>
  <c r="AE268" i="15"/>
  <c r="AE260" i="15"/>
  <c r="AE256" i="15"/>
  <c r="AE248" i="15"/>
  <c r="AE236" i="15"/>
  <c r="AE232" i="15"/>
  <c r="AE224" i="15"/>
  <c r="AE216" i="15"/>
  <c r="AE208" i="15"/>
  <c r="AE200" i="15"/>
  <c r="AE192" i="15"/>
  <c r="AE184" i="15"/>
  <c r="AE172" i="15"/>
  <c r="AE164" i="15"/>
  <c r="AE156" i="15"/>
  <c r="AE148" i="15"/>
  <c r="AE140" i="15"/>
  <c r="AE132" i="15"/>
  <c r="AE124" i="15"/>
  <c r="AE120" i="15"/>
  <c r="AE112" i="15"/>
  <c r="AE104" i="15"/>
  <c r="AE96" i="15"/>
  <c r="AE84" i="15"/>
  <c r="AE80" i="15"/>
  <c r="AE72" i="15"/>
  <c r="AE64" i="15"/>
  <c r="AE56" i="15"/>
  <c r="AE48" i="15"/>
  <c r="AE40" i="15"/>
  <c r="AE32" i="15"/>
  <c r="AE24" i="15"/>
  <c r="AE16" i="15"/>
  <c r="AQ457" i="15"/>
  <c r="AQ365" i="15"/>
  <c r="AQ305" i="15"/>
  <c r="AQ241" i="15"/>
  <c r="AQ173" i="15"/>
  <c r="AQ113" i="15"/>
  <c r="AQ49" i="15"/>
  <c r="AO462" i="15"/>
  <c r="AO258" i="15"/>
  <c r="AO190" i="15"/>
  <c r="AO134" i="15"/>
  <c r="AO54" i="15"/>
  <c r="AM499" i="15"/>
  <c r="AM439" i="15"/>
  <c r="AM371" i="15"/>
  <c r="AM311" i="15"/>
  <c r="AM251" i="15"/>
  <c r="AM191" i="15"/>
  <c r="AM131" i="15"/>
  <c r="AM71" i="15"/>
  <c r="AK516" i="15"/>
  <c r="AK456" i="15"/>
  <c r="AK372" i="15"/>
  <c r="AK308" i="15"/>
  <c r="AK248" i="15"/>
  <c r="AK188" i="15"/>
  <c r="AK132" i="15"/>
  <c r="AK68" i="15"/>
  <c r="AI513" i="15"/>
  <c r="AI449" i="15"/>
  <c r="AI389" i="15"/>
  <c r="AI329" i="15"/>
  <c r="AI269" i="15"/>
  <c r="AI209" i="15"/>
  <c r="AI149" i="15"/>
  <c r="AI89" i="15"/>
  <c r="AI29" i="15"/>
  <c r="AG515" i="15"/>
  <c r="AG507" i="15"/>
  <c r="AG499" i="15"/>
  <c r="AG491" i="15"/>
  <c r="AG483" i="15"/>
  <c r="AG475" i="15"/>
  <c r="AG467" i="15"/>
  <c r="AG459" i="15"/>
  <c r="AG451" i="15"/>
  <c r="AG443" i="15"/>
  <c r="AG435" i="15"/>
  <c r="AG427" i="15"/>
  <c r="AG419" i="15"/>
  <c r="AG411" i="15"/>
  <c r="AG403" i="15"/>
  <c r="AG395" i="15"/>
  <c r="AG387" i="15"/>
  <c r="AG379" i="15"/>
  <c r="AG371" i="15"/>
  <c r="AG363" i="15"/>
  <c r="AG355" i="15"/>
  <c r="AG347" i="15"/>
  <c r="AG339" i="15"/>
  <c r="AG331" i="15"/>
  <c r="AG323" i="15"/>
  <c r="AG315" i="15"/>
  <c r="AG307" i="15"/>
  <c r="AG299" i="15"/>
  <c r="AG291" i="15"/>
  <c r="AG283" i="15"/>
  <c r="AG275" i="15"/>
  <c r="AG267" i="15"/>
  <c r="AG259" i="15"/>
  <c r="AG251" i="15"/>
  <c r="AG243" i="15"/>
  <c r="AG235" i="15"/>
  <c r="AG227" i="15"/>
  <c r="AG219" i="15"/>
  <c r="AG211" i="15"/>
  <c r="AG203" i="15"/>
  <c r="AG195" i="15"/>
  <c r="AG187" i="15"/>
  <c r="AG179" i="15"/>
  <c r="AG171" i="15"/>
  <c r="AG163" i="15"/>
  <c r="AG155" i="15"/>
  <c r="AG147" i="15"/>
  <c r="AG139" i="15"/>
  <c r="AG135" i="15"/>
  <c r="AG127" i="15"/>
  <c r="AG119" i="15"/>
  <c r="AG111" i="15"/>
  <c r="AG103" i="15"/>
  <c r="AG91" i="15"/>
  <c r="AG63" i="15"/>
  <c r="AG55" i="15"/>
  <c r="AG47" i="15"/>
  <c r="AG39" i="15"/>
  <c r="AG31" i="15"/>
  <c r="AG23" i="15"/>
  <c r="AG15" i="15"/>
  <c r="AE512" i="15"/>
  <c r="AE504" i="15"/>
  <c r="AE496" i="15"/>
  <c r="AE488" i="15"/>
  <c r="AE480" i="15"/>
  <c r="AE472" i="15"/>
  <c r="AE464" i="15"/>
  <c r="AE456" i="15"/>
  <c r="AE448" i="15"/>
  <c r="AE440" i="15"/>
  <c r="AE432" i="15"/>
  <c r="AE424" i="15"/>
  <c r="AE416" i="15"/>
  <c r="AE408" i="15"/>
  <c r="AE400" i="15"/>
  <c r="AE392" i="15"/>
  <c r="AE384" i="15"/>
  <c r="AE376" i="15"/>
  <c r="AE368" i="15"/>
  <c r="AE360" i="15"/>
  <c r="AE352" i="15"/>
  <c r="AE344" i="15"/>
  <c r="AE336" i="15"/>
  <c r="AE328" i="15"/>
  <c r="AE320" i="15"/>
  <c r="AE312" i="15"/>
  <c r="AE304" i="15"/>
  <c r="AE296" i="15"/>
  <c r="AE288" i="15"/>
  <c r="AE280" i="15"/>
  <c r="AE272" i="15"/>
  <c r="AE264" i="15"/>
  <c r="AE252" i="15"/>
  <c r="AE244" i="15"/>
  <c r="AE240" i="15"/>
  <c r="AE228" i="15"/>
  <c r="AE220" i="15"/>
  <c r="AE212" i="15"/>
  <c r="AE204" i="15"/>
  <c r="AE196" i="15"/>
  <c r="AE188" i="15"/>
  <c r="AE180" i="15"/>
  <c r="AE176" i="15"/>
  <c r="AE168" i="15"/>
  <c r="AE160" i="15"/>
  <c r="AE152" i="15"/>
  <c r="AE144" i="15"/>
  <c r="AE136" i="15"/>
  <c r="AE128" i="15"/>
  <c r="AE116" i="15"/>
  <c r="AE108" i="15"/>
  <c r="AE100" i="15"/>
  <c r="AE92" i="15"/>
  <c r="AE88" i="15"/>
  <c r="AE76" i="15"/>
  <c r="AE68" i="15"/>
  <c r="AE60" i="15"/>
  <c r="AE52" i="15"/>
  <c r="AE44" i="15"/>
  <c r="AE36" i="15"/>
  <c r="AE28" i="15"/>
  <c r="AE20" i="15"/>
  <c r="AQ461" i="15"/>
  <c r="AQ385" i="15"/>
  <c r="AQ317" i="15"/>
  <c r="AQ253" i="15"/>
  <c r="AQ189" i="15"/>
  <c r="AQ125" i="15"/>
  <c r="AO490" i="15"/>
  <c r="AO418" i="15"/>
  <c r="AO382" i="15"/>
  <c r="AO346" i="15"/>
  <c r="AO314" i="15"/>
  <c r="AO282" i="15"/>
  <c r="AO218" i="15"/>
  <c r="AO150" i="15"/>
  <c r="AO82" i="15"/>
  <c r="AM451" i="15"/>
  <c r="AM383" i="15"/>
  <c r="AM315" i="15"/>
  <c r="AM247" i="15"/>
  <c r="AM179" i="15"/>
  <c r="AM107" i="15"/>
  <c r="AM43" i="15"/>
  <c r="AK476" i="15"/>
  <c r="AK412" i="15"/>
  <c r="AK336" i="15"/>
  <c r="AK268" i="15"/>
  <c r="AK200" i="15"/>
  <c r="AK120" i="15"/>
  <c r="AK56" i="15"/>
  <c r="AI481" i="15"/>
  <c r="AI413" i="15"/>
  <c r="AI341" i="15"/>
  <c r="AI273" i="15"/>
  <c r="AI205" i="15"/>
  <c r="AI137" i="15"/>
  <c r="AI69" i="15"/>
  <c r="AG510" i="15"/>
  <c r="AG502" i="15"/>
  <c r="AG490" i="15"/>
  <c r="AG482" i="15"/>
  <c r="AG474" i="15"/>
  <c r="AG462" i="15"/>
  <c r="AG454" i="15"/>
  <c r="AG446" i="15"/>
  <c r="AG434" i="15"/>
  <c r="AG426" i="15"/>
  <c r="AG414" i="15"/>
  <c r="AG406" i="15"/>
  <c r="AG394" i="15"/>
  <c r="AG386" i="15"/>
  <c r="AG378" i="15"/>
  <c r="AG366" i="15"/>
  <c r="AG358" i="15"/>
  <c r="AG346" i="15"/>
  <c r="AG334" i="15"/>
  <c r="AG326" i="15"/>
  <c r="AG318" i="15"/>
  <c r="AG306" i="15"/>
  <c r="AG298" i="15"/>
  <c r="AG286" i="15"/>
  <c r="AG278" i="15"/>
  <c r="AG270" i="15"/>
  <c r="AG262" i="15"/>
  <c r="AG250" i="15"/>
  <c r="AG242" i="15"/>
  <c r="AG234" i="15"/>
  <c r="AG222" i="15"/>
  <c r="AG214" i="15"/>
  <c r="AG202" i="15"/>
  <c r="AG194" i="15"/>
  <c r="AG186" i="15"/>
  <c r="AG174" i="15"/>
  <c r="AG166" i="15"/>
  <c r="AG154" i="15"/>
  <c r="AG146" i="15"/>
  <c r="AG138" i="15"/>
  <c r="AG126" i="15"/>
  <c r="AG118" i="15"/>
  <c r="AG110" i="15"/>
  <c r="AG98" i="15"/>
  <c r="AG90" i="15"/>
  <c r="AG82" i="15"/>
  <c r="AG70" i="15"/>
  <c r="AG62" i="15"/>
  <c r="AG54" i="15"/>
  <c r="AG46" i="15"/>
  <c r="AG34" i="15"/>
  <c r="AG26" i="15"/>
  <c r="AG18" i="15"/>
  <c r="AE511" i="15"/>
  <c r="AE503" i="15"/>
  <c r="AE495" i="15"/>
  <c r="AE483" i="15"/>
  <c r="AE475" i="15"/>
  <c r="AE463" i="15"/>
  <c r="AE455" i="15"/>
  <c r="AE447" i="15"/>
  <c r="AE435" i="15"/>
  <c r="AE427" i="15"/>
  <c r="AE419" i="15"/>
  <c r="AE407" i="15"/>
  <c r="AE399" i="15"/>
  <c r="AE387" i="15"/>
  <c r="AE379" i="15"/>
  <c r="AE371" i="15"/>
  <c r="AE359" i="15"/>
  <c r="AE351" i="15"/>
  <c r="AE339" i="15"/>
  <c r="AE327" i="15"/>
  <c r="AE319" i="15"/>
  <c r="AE311" i="15"/>
  <c r="AE299" i="15"/>
  <c r="AE291" i="15"/>
  <c r="AE283" i="15"/>
  <c r="AE271" i="15"/>
  <c r="AE263" i="15"/>
  <c r="AE251" i="15"/>
  <c r="AE239" i="15"/>
  <c r="AE231" i="15"/>
  <c r="AE219" i="15"/>
  <c r="AE211" i="15"/>
  <c r="AE199" i="15"/>
  <c r="AE191" i="15"/>
  <c r="AE183" i="15"/>
  <c r="AE171" i="15"/>
  <c r="AE163" i="15"/>
  <c r="AE151" i="15"/>
  <c r="AE139" i="15"/>
  <c r="AE127" i="15"/>
  <c r="AE119" i="15"/>
  <c r="AE107" i="15"/>
  <c r="AE99" i="15"/>
  <c r="AE87" i="15"/>
  <c r="AE79" i="15"/>
  <c r="AE71" i="15"/>
  <c r="AE59" i="15"/>
  <c r="AE51" i="15"/>
  <c r="AE39" i="15"/>
  <c r="AE31" i="15"/>
  <c r="AE19" i="15"/>
  <c r="AQ456" i="15"/>
  <c r="AQ360" i="15"/>
  <c r="AQ268" i="15"/>
  <c r="AQ184" i="15"/>
  <c r="AQ104" i="15"/>
  <c r="AQ24" i="15"/>
  <c r="AO473" i="15"/>
  <c r="AO381" i="15"/>
  <c r="AO273" i="15"/>
  <c r="AO161" i="15"/>
  <c r="AO69" i="15"/>
  <c r="AM490" i="15"/>
  <c r="AM402" i="15"/>
  <c r="AM290" i="15"/>
  <c r="AM202" i="15"/>
  <c r="AM122" i="15"/>
  <c r="AM46" i="15"/>
  <c r="AK459" i="15"/>
  <c r="AK379" i="15"/>
  <c r="AK299" i="15"/>
  <c r="AK219" i="15"/>
  <c r="AK139" i="15"/>
  <c r="AK51" i="15"/>
  <c r="AI460" i="15"/>
  <c r="AI376" i="15"/>
  <c r="AI296" i="15"/>
  <c r="AI204" i="15"/>
  <c r="AI116" i="15"/>
  <c r="AI36" i="15"/>
  <c r="AA67" i="15"/>
  <c r="AA59" i="15"/>
  <c r="AA51" i="15"/>
  <c r="AA43" i="15"/>
  <c r="AA23" i="15"/>
  <c r="Y492" i="15"/>
  <c r="Y420" i="15"/>
  <c r="Y348" i="15"/>
  <c r="Y268" i="15"/>
  <c r="Y200" i="15"/>
  <c r="Y132" i="15"/>
  <c r="W465" i="15"/>
  <c r="W265" i="15"/>
  <c r="W197" i="15"/>
  <c r="W121" i="15"/>
  <c r="W53" i="15"/>
  <c r="U490" i="15"/>
  <c r="U426" i="15"/>
  <c r="U362" i="15"/>
  <c r="U294" i="15"/>
  <c r="U230" i="15"/>
  <c r="U166" i="15"/>
  <c r="U102" i="15"/>
  <c r="U34" i="15"/>
  <c r="S475" i="15"/>
  <c r="S407" i="15"/>
  <c r="S339" i="15"/>
  <c r="S271" i="15"/>
  <c r="S207" i="15"/>
  <c r="S139" i="15"/>
  <c r="S67" i="15"/>
  <c r="Q504" i="15"/>
  <c r="Q436" i="15"/>
  <c r="Q376" i="15"/>
  <c r="Q304" i="15"/>
  <c r="Q172" i="15"/>
  <c r="Q104" i="15"/>
  <c r="Q36" i="15"/>
  <c r="O473" i="15"/>
  <c r="O405" i="15"/>
  <c r="O337" i="15"/>
  <c r="O273" i="15"/>
  <c r="O205" i="15"/>
  <c r="O137" i="15"/>
  <c r="O69" i="15"/>
  <c r="M502" i="15"/>
  <c r="M434" i="15"/>
  <c r="M370" i="15"/>
  <c r="M302" i="15"/>
  <c r="M234" i="15"/>
  <c r="M154" i="15"/>
  <c r="M74" i="15"/>
  <c r="K499" i="15"/>
  <c r="K435" i="15"/>
  <c r="K299" i="15"/>
  <c r="K223" i="15"/>
  <c r="K155" i="15"/>
  <c r="K87" i="15"/>
  <c r="K19" i="15"/>
  <c r="I444" i="15"/>
  <c r="I380" i="15"/>
  <c r="I316" i="15"/>
  <c r="I248" i="15"/>
  <c r="I180" i="15"/>
  <c r="I112" i="15"/>
  <c r="G481" i="15"/>
  <c r="G413" i="15"/>
  <c r="G321" i="15"/>
  <c r="G185" i="15"/>
  <c r="G117" i="15"/>
  <c r="G49" i="15"/>
  <c r="E486" i="15"/>
  <c r="E414" i="15"/>
  <c r="E350" i="15"/>
  <c r="E318" i="15"/>
  <c r="E286" i="15"/>
  <c r="E254" i="15"/>
  <c r="E222" i="15"/>
  <c r="E190" i="15"/>
  <c r="E158" i="15"/>
  <c r="E122" i="15"/>
  <c r="E90" i="15"/>
  <c r="E58" i="15"/>
  <c r="E26" i="15"/>
  <c r="R6" i="13"/>
  <c r="AA35" i="15"/>
  <c r="Y480" i="15"/>
  <c r="Y424" i="15"/>
  <c r="Y368" i="15"/>
  <c r="Y312" i="15"/>
  <c r="Y256" i="15"/>
  <c r="Y196" i="15"/>
  <c r="Y136" i="15"/>
  <c r="W493" i="15"/>
  <c r="W429" i="15"/>
  <c r="W365" i="15"/>
  <c r="W305" i="15"/>
  <c r="W245" i="15"/>
  <c r="W177" i="15"/>
  <c r="W117" i="15"/>
  <c r="W57" i="15"/>
  <c r="U438" i="15"/>
  <c r="U374" i="15"/>
  <c r="U314" i="15"/>
  <c r="U122" i="15"/>
  <c r="U62" i="15"/>
  <c r="R22" i="13"/>
  <c r="S371" i="15"/>
  <c r="S311" i="15"/>
  <c r="S191" i="15"/>
  <c r="S131" i="15"/>
  <c r="S71" i="15"/>
  <c r="Q516" i="15"/>
  <c r="Q456" i="15"/>
  <c r="Q372" i="15"/>
  <c r="Q312" i="15"/>
  <c r="Q252" i="15"/>
  <c r="Q192" i="15"/>
  <c r="Q132" i="15"/>
  <c r="Q72" i="15"/>
  <c r="O453" i="15"/>
  <c r="O393" i="15"/>
  <c r="O333" i="15"/>
  <c r="O269" i="15"/>
  <c r="O209" i="15"/>
  <c r="O149" i="15"/>
  <c r="O89" i="15"/>
  <c r="O29" i="15"/>
  <c r="M474" i="15"/>
  <c r="M414" i="15"/>
  <c r="M354" i="15"/>
  <c r="M282" i="15"/>
  <c r="M222" i="15"/>
  <c r="M78" i="15"/>
  <c r="R14" i="13"/>
  <c r="K447" i="15"/>
  <c r="K387" i="15"/>
  <c r="K327" i="15"/>
  <c r="K259" i="15"/>
  <c r="K195" i="15"/>
  <c r="K135" i="15"/>
  <c r="K75" i="15"/>
  <c r="K15" i="15"/>
  <c r="I400" i="15"/>
  <c r="I336" i="15"/>
  <c r="I268" i="15"/>
  <c r="I208" i="15"/>
  <c r="I148" i="15"/>
  <c r="I28" i="15"/>
  <c r="G469" i="15"/>
  <c r="G409" i="15"/>
  <c r="G325" i="15"/>
  <c r="G265" i="15"/>
  <c r="G205" i="15"/>
  <c r="G145" i="15"/>
  <c r="G85" i="15"/>
  <c r="G21" i="15"/>
  <c r="E466" i="15"/>
  <c r="E410" i="15"/>
  <c r="Y111" i="15"/>
  <c r="Y47" i="15"/>
  <c r="W480" i="15"/>
  <c r="W416" i="15"/>
  <c r="W356" i="15"/>
  <c r="W280" i="15"/>
  <c r="W216" i="15"/>
  <c r="W88" i="15"/>
  <c r="W24" i="15"/>
  <c r="U465" i="15"/>
  <c r="U401" i="15"/>
  <c r="U337" i="15"/>
  <c r="U205" i="15"/>
  <c r="U141" i="15"/>
  <c r="U65" i="15"/>
  <c r="S506" i="15"/>
  <c r="S442" i="15"/>
  <c r="S358" i="15"/>
  <c r="S294" i="15"/>
  <c r="S154" i="15"/>
  <c r="S30" i="15"/>
  <c r="R20" i="13"/>
  <c r="Q383" i="15"/>
  <c r="Q287" i="15"/>
  <c r="Q215" i="15"/>
  <c r="Q67" i="15"/>
  <c r="O496" i="15"/>
  <c r="O428" i="15"/>
  <c r="O276" i="15"/>
  <c r="O140" i="15"/>
  <c r="O64" i="15"/>
  <c r="M481" i="15"/>
  <c r="M417" i="15"/>
  <c r="M341" i="15"/>
  <c r="M277" i="15"/>
  <c r="M213" i="15"/>
  <c r="M137" i="15"/>
  <c r="M73" i="15"/>
  <c r="K518" i="15"/>
  <c r="K446" i="15"/>
  <c r="K366" i="15"/>
  <c r="K282" i="15"/>
  <c r="K222" i="15"/>
  <c r="K158" i="15"/>
  <c r="K66" i="15"/>
  <c r="K42" i="15"/>
  <c r="K26" i="15"/>
  <c r="I507" i="15"/>
  <c r="I443" i="15"/>
  <c r="I375" i="15"/>
  <c r="I311" i="15"/>
  <c r="I247" i="15"/>
  <c r="I183" i="15"/>
  <c r="I119" i="15"/>
  <c r="I43" i="15"/>
  <c r="G480" i="15"/>
  <c r="G416" i="15"/>
  <c r="G348" i="15"/>
  <c r="G284" i="15"/>
  <c r="G220" i="15"/>
  <c r="G156" i="15"/>
  <c r="G92" i="15"/>
  <c r="G24" i="15"/>
  <c r="E465" i="15"/>
  <c r="E405" i="15"/>
  <c r="E349" i="15"/>
  <c r="E317" i="15"/>
  <c r="E285" i="15"/>
  <c r="E253" i="15"/>
  <c r="E217" i="15"/>
  <c r="E185" i="15"/>
  <c r="E117" i="15"/>
  <c r="E85" i="15"/>
  <c r="E53" i="15"/>
  <c r="E17" i="15"/>
  <c r="Y175" i="15"/>
  <c r="Y115" i="15"/>
  <c r="Y51" i="15"/>
  <c r="W492" i="15"/>
  <c r="W428" i="15"/>
  <c r="W360" i="15"/>
  <c r="W304" i="15"/>
  <c r="W156" i="15"/>
  <c r="W92" i="15"/>
  <c r="W28" i="15"/>
  <c r="U469" i="15"/>
  <c r="U397" i="15"/>
  <c r="U333" i="15"/>
  <c r="U269" i="15"/>
  <c r="U209" i="15"/>
  <c r="U145" i="15"/>
  <c r="U85" i="15"/>
  <c r="U21" i="15"/>
  <c r="S462" i="15"/>
  <c r="S386" i="15"/>
  <c r="S310" i="15"/>
  <c r="S250" i="15"/>
  <c r="S158" i="15"/>
  <c r="S94" i="15"/>
  <c r="S18" i="15"/>
  <c r="Q463" i="15"/>
  <c r="Q343" i="15"/>
  <c r="Q195" i="15"/>
  <c r="Q115" i="15"/>
  <c r="Q55" i="15"/>
  <c r="O500" i="15"/>
  <c r="O432" i="15"/>
  <c r="O372" i="15"/>
  <c r="O292" i="15"/>
  <c r="O200" i="15"/>
  <c r="O128" i="15"/>
  <c r="O60" i="15"/>
  <c r="M477" i="15"/>
  <c r="M413" i="15"/>
  <c r="M353" i="15"/>
  <c r="M281" i="15"/>
  <c r="M209" i="15"/>
  <c r="M149" i="15"/>
  <c r="M85" i="15"/>
  <c r="K514" i="15"/>
  <c r="K442" i="15"/>
  <c r="K382" i="15"/>
  <c r="K294" i="15"/>
  <c r="K210" i="15"/>
  <c r="K138" i="15"/>
  <c r="K70" i="15"/>
  <c r="K62" i="15"/>
  <c r="R12" i="13"/>
  <c r="I503" i="15"/>
  <c r="I439" i="15"/>
  <c r="I379" i="15"/>
  <c r="I315" i="15"/>
  <c r="I171" i="15"/>
  <c r="I111" i="15"/>
  <c r="I47" i="15"/>
  <c r="G492" i="15"/>
  <c r="G428" i="15"/>
  <c r="G368" i="15"/>
  <c r="G304" i="15"/>
  <c r="G240" i="15"/>
  <c r="G176" i="15"/>
  <c r="G136" i="15"/>
  <c r="G128" i="15"/>
  <c r="G120" i="15"/>
  <c r="G112" i="15"/>
  <c r="G88" i="15"/>
  <c r="G52" i="15"/>
  <c r="E493" i="15"/>
  <c r="E429" i="15"/>
  <c r="AA517" i="15"/>
  <c r="AA505" i="15"/>
  <c r="AA481" i="15"/>
  <c r="AA453" i="15"/>
  <c r="AA445" i="15"/>
  <c r="AA421" i="15"/>
  <c r="AA401" i="15"/>
  <c r="AA393" i="15"/>
  <c r="AA385" i="15"/>
  <c r="AA365" i="15"/>
  <c r="AA333" i="15"/>
  <c r="AA325" i="15"/>
  <c r="AA277" i="15"/>
  <c r="AA269" i="15"/>
  <c r="AA245" i="15"/>
  <c r="AA217" i="15"/>
  <c r="AA209" i="15"/>
  <c r="AA173" i="15"/>
  <c r="AA165" i="15"/>
  <c r="AA153" i="15"/>
  <c r="AA129" i="15"/>
  <c r="AA109" i="15"/>
  <c r="AA101" i="15"/>
  <c r="AA93" i="15"/>
  <c r="AA73" i="15"/>
  <c r="AA57" i="15"/>
  <c r="AA41" i="15"/>
  <c r="AA37" i="15"/>
  <c r="Y518" i="15"/>
  <c r="Y490" i="15"/>
  <c r="Y482" i="15"/>
  <c r="Y458" i="15"/>
  <c r="Y438" i="15"/>
  <c r="Y430" i="15"/>
  <c r="Y422" i="15"/>
  <c r="Y402" i="15"/>
  <c r="Y382" i="15"/>
  <c r="Y374" i="15"/>
  <c r="Y366" i="15"/>
  <c r="Y314" i="15"/>
  <c r="Y310" i="15"/>
  <c r="Y262" i="15"/>
  <c r="Y254" i="15"/>
  <c r="Y242" i="15"/>
  <c r="Y202" i="15"/>
  <c r="Y190" i="15"/>
  <c r="Y182" i="15"/>
  <c r="Y162" i="15"/>
  <c r="Y146" i="15"/>
  <c r="Y134" i="15"/>
  <c r="Y126" i="15"/>
  <c r="Y102" i="15"/>
  <c r="Y82" i="15"/>
  <c r="Y74" i="15"/>
  <c r="Y62" i="15"/>
  <c r="Y18" i="15"/>
  <c r="W515" i="15"/>
  <c r="W511" i="15"/>
  <c r="W487" i="15"/>
  <c r="W471" i="15"/>
  <c r="W455" i="15"/>
  <c r="W451" i="15"/>
  <c r="W427" i="15"/>
  <c r="W391" i="15"/>
  <c r="W327" i="15"/>
  <c r="W319" i="15"/>
  <c r="W311" i="15"/>
  <c r="W291" i="15"/>
  <c r="W275" i="15"/>
  <c r="W259" i="15"/>
  <c r="W255" i="15"/>
  <c r="W195" i="15"/>
  <c r="W143" i="15"/>
  <c r="W135" i="15"/>
  <c r="W111" i="15"/>
  <c r="W91" i="15"/>
  <c r="W83" i="15"/>
  <c r="W75" i="15"/>
  <c r="W55" i="15"/>
  <c r="W27" i="15"/>
  <c r="W19" i="15"/>
  <c r="U472" i="15"/>
  <c r="U464" i="15"/>
  <c r="U444" i="15"/>
  <c r="U412" i="15"/>
  <c r="U404" i="15"/>
  <c r="U380" i="15"/>
  <c r="U348" i="15"/>
  <c r="U340" i="15"/>
  <c r="U316" i="15"/>
  <c r="U304" i="15"/>
  <c r="U280" i="15"/>
  <c r="U236" i="15"/>
  <c r="U220" i="15"/>
  <c r="U200" i="15"/>
  <c r="U184" i="15"/>
  <c r="U176" i="15"/>
  <c r="U168" i="15"/>
  <c r="U164" i="15"/>
  <c r="U140" i="15"/>
  <c r="U108" i="15"/>
  <c r="U80" i="15"/>
  <c r="U60" i="15"/>
  <c r="U44" i="15"/>
  <c r="U24" i="15"/>
  <c r="S509" i="15"/>
  <c r="S501" i="15"/>
  <c r="S493" i="15"/>
  <c r="S453" i="15"/>
  <c r="S445" i="15"/>
  <c r="S429" i="15"/>
  <c r="S393" i="15"/>
  <c r="S381" i="15"/>
  <c r="S373" i="15"/>
  <c r="S349" i="15"/>
  <c r="S337" i="15"/>
  <c r="S321" i="15"/>
  <c r="S313" i="15"/>
  <c r="S293" i="15"/>
  <c r="S269" i="15"/>
  <c r="S261" i="15"/>
  <c r="S257" i="15"/>
  <c r="S233" i="15"/>
  <c r="S217" i="15"/>
  <c r="S205" i="15"/>
  <c r="S197" i="15"/>
  <c r="S173" i="15"/>
  <c r="S141" i="15"/>
  <c r="S137" i="15"/>
  <c r="S77" i="15"/>
  <c r="S29" i="15"/>
  <c r="Q518" i="15"/>
  <c r="Q498" i="15"/>
  <c r="Q466" i="15"/>
  <c r="Q462" i="15"/>
  <c r="Q438" i="15"/>
  <c r="Q406" i="15"/>
  <c r="Q398" i="15"/>
  <c r="Q338" i="15"/>
  <c r="Q318" i="15"/>
  <c r="Q294" i="15"/>
  <c r="Q286" i="15"/>
  <c r="Q278" i="15"/>
  <c r="Q258" i="15"/>
  <c r="Q218" i="15"/>
  <c r="Q178" i="15"/>
  <c r="Q154" i="15"/>
  <c r="Q146" i="15"/>
  <c r="Q138" i="15"/>
  <c r="Q106" i="15"/>
  <c r="Q86" i="15"/>
  <c r="Q50" i="15"/>
  <c r="O467" i="15"/>
  <c r="O427" i="15"/>
  <c r="O419" i="15"/>
  <c r="O415" i="15"/>
  <c r="O363" i="15"/>
  <c r="O355" i="15"/>
  <c r="O335" i="15"/>
  <c r="O303" i="15"/>
  <c r="O295" i="15"/>
  <c r="O247" i="15"/>
  <c r="O239" i="15"/>
  <c r="O219" i="15"/>
  <c r="O195" i="15"/>
  <c r="O187" i="15"/>
  <c r="O179" i="15"/>
  <c r="O139" i="15"/>
  <c r="O123" i="15"/>
  <c r="O71" i="15"/>
  <c r="O63" i="15"/>
  <c r="M512" i="15"/>
  <c r="M504" i="15"/>
  <c r="M484" i="15"/>
  <c r="M452" i="15"/>
  <c r="M444" i="15"/>
  <c r="M420" i="15"/>
  <c r="M400" i="15"/>
  <c r="M392" i="15"/>
  <c r="M384" i="15"/>
  <c r="M360" i="15"/>
  <c r="M336" i="15"/>
  <c r="M328" i="15"/>
  <c r="M324" i="15"/>
  <c r="M300" i="15"/>
  <c r="M280" i="15"/>
  <c r="M272" i="15"/>
  <c r="M264" i="15"/>
  <c r="M208" i="15"/>
  <c r="M156" i="15"/>
  <c r="M140" i="15"/>
  <c r="M96" i="15"/>
  <c r="M92" i="15"/>
  <c r="M84" i="15"/>
  <c r="K517" i="15"/>
  <c r="K437" i="15"/>
  <c r="K405" i="15"/>
  <c r="K373" i="15"/>
  <c r="K329" i="15"/>
  <c r="K309" i="15"/>
  <c r="K293" i="15"/>
  <c r="K285" i="15"/>
  <c r="K253" i="15"/>
  <c r="K217" i="15"/>
  <c r="K197" i="15"/>
  <c r="K177" i="15"/>
  <c r="K141" i="15"/>
  <c r="K121" i="15"/>
  <c r="K89" i="15"/>
  <c r="K85" i="15"/>
  <c r="K29" i="15"/>
  <c r="I510" i="15"/>
  <c r="I482" i="15"/>
  <c r="I474" i="15"/>
  <c r="I450" i="15"/>
  <c r="I414" i="15"/>
  <c r="I374" i="15"/>
  <c r="I366" i="15"/>
  <c r="I338" i="15"/>
  <c r="I306" i="15"/>
  <c r="I298" i="15"/>
  <c r="I274" i="15"/>
  <c r="I242" i="15"/>
  <c r="I238" i="15"/>
  <c r="I214" i="15"/>
  <c r="I182" i="15"/>
  <c r="I178" i="15"/>
  <c r="I134" i="15"/>
  <c r="I126" i="15"/>
  <c r="I118" i="15"/>
  <c r="I58" i="15"/>
  <c r="R10" i="13"/>
  <c r="G511" i="15"/>
  <c r="G507" i="15"/>
  <c r="G483" i="15"/>
  <c r="G459" i="15"/>
  <c r="G431" i="15"/>
  <c r="G411" i="15"/>
  <c r="G387" i="15"/>
  <c r="G379" i="15"/>
  <c r="G371" i="15"/>
  <c r="G351" i="15"/>
  <c r="G327" i="15"/>
  <c r="G319" i="15"/>
  <c r="G311" i="15"/>
  <c r="G287" i="15"/>
  <c r="G267" i="15"/>
  <c r="G259" i="15"/>
  <c r="G255" i="15"/>
  <c r="G239" i="15"/>
  <c r="G227" i="15"/>
  <c r="G223" i="15"/>
  <c r="G219" i="15"/>
  <c r="G207" i="15"/>
  <c r="G195" i="15"/>
  <c r="G191" i="15"/>
  <c r="G187" i="15"/>
  <c r="G175" i="15"/>
  <c r="G163" i="15"/>
  <c r="G159" i="15"/>
  <c r="G155" i="15"/>
  <c r="G131" i="15"/>
  <c r="G127" i="15"/>
  <c r="G123" i="15"/>
  <c r="G99" i="15"/>
  <c r="G95" i="15"/>
  <c r="G91" i="15"/>
  <c r="G67" i="15"/>
  <c r="G63" i="15"/>
  <c r="G59" i="15"/>
  <c r="G47" i="15"/>
  <c r="G35" i="15"/>
  <c r="G31" i="15"/>
  <c r="G27" i="15"/>
  <c r="E508" i="15"/>
  <c r="E500" i="15"/>
  <c r="E488" i="15"/>
  <c r="E476" i="15"/>
  <c r="E468" i="15"/>
  <c r="E452" i="15"/>
  <c r="E440" i="15"/>
  <c r="E436" i="15"/>
  <c r="E432" i="15"/>
  <c r="E420" i="15"/>
  <c r="E404" i="15"/>
  <c r="E400" i="15"/>
  <c r="E388" i="15"/>
  <c r="E376" i="15"/>
  <c r="E372" i="15"/>
  <c r="E368" i="15"/>
  <c r="E356" i="15"/>
  <c r="E344" i="15"/>
  <c r="E340" i="15"/>
  <c r="E336" i="15"/>
  <c r="E324" i="15"/>
  <c r="E312" i="15"/>
  <c r="E308" i="15"/>
  <c r="E304" i="15"/>
  <c r="E292" i="15"/>
  <c r="E280" i="15"/>
  <c r="E276" i="15"/>
  <c r="E272" i="15"/>
  <c r="E260" i="15"/>
  <c r="E248" i="15"/>
  <c r="E244" i="15"/>
  <c r="E240" i="15"/>
  <c r="E228" i="15"/>
  <c r="E216" i="15"/>
  <c r="E208" i="15"/>
  <c r="E196" i="15"/>
  <c r="E184" i="15"/>
  <c r="E176" i="15"/>
  <c r="E164" i="15"/>
  <c r="E152" i="15"/>
  <c r="E148" i="15"/>
  <c r="E144" i="15"/>
  <c r="E132" i="15"/>
  <c r="E120" i="15"/>
  <c r="E116" i="15"/>
  <c r="E112" i="15"/>
  <c r="E100" i="15"/>
  <c r="E88" i="15"/>
  <c r="E80" i="15"/>
  <c r="E48" i="15"/>
  <c r="E36" i="15"/>
  <c r="E20" i="15"/>
  <c r="E16" i="15"/>
  <c r="C7" i="15"/>
  <c r="AA509" i="15"/>
  <c r="AA501" i="15"/>
  <c r="AA493" i="15"/>
  <c r="AA441" i="15"/>
  <c r="AA433" i="15"/>
  <c r="AA425" i="15"/>
  <c r="AA377" i="15"/>
  <c r="AA369" i="15"/>
  <c r="AA361" i="15"/>
  <c r="AA353" i="15"/>
  <c r="AA309" i="15"/>
  <c r="AA301" i="15"/>
  <c r="AA285" i="15"/>
  <c r="AA257" i="15"/>
  <c r="AA229" i="15"/>
  <c r="AA221" i="15"/>
  <c r="AA213" i="15"/>
  <c r="AA169" i="15"/>
  <c r="AA157" i="15"/>
  <c r="AA149" i="15"/>
  <c r="AA141" i="15"/>
  <c r="AA113" i="15"/>
  <c r="AA81" i="15"/>
  <c r="AA69" i="15"/>
  <c r="AA45" i="15"/>
  <c r="AA25" i="15"/>
  <c r="AA17" i="15"/>
  <c r="Y502" i="15"/>
  <c r="Y454" i="15"/>
  <c r="Y446" i="15"/>
  <c r="Y434" i="15"/>
  <c r="Y406" i="15"/>
  <c r="Y390" i="15"/>
  <c r="Y378" i="15"/>
  <c r="Y370" i="15"/>
  <c r="Y334" i="15"/>
  <c r="Y306" i="15"/>
  <c r="Y298" i="15"/>
  <c r="Y290" i="15"/>
  <c r="Y266" i="15"/>
  <c r="Y238" i="15"/>
  <c r="Y230" i="15"/>
  <c r="Y222" i="15"/>
  <c r="Y198" i="15"/>
  <c r="Y170" i="15"/>
  <c r="Y158" i="15"/>
  <c r="Y150" i="15"/>
  <c r="Y106" i="15"/>
  <c r="Y98" i="15"/>
  <c r="Y90" i="15"/>
  <c r="Y78" i="15"/>
  <c r="Y38" i="15"/>
  <c r="Y30" i="15"/>
  <c r="Y22" i="15"/>
  <c r="R26" i="13"/>
  <c r="W491" i="15"/>
  <c r="W475" i="15"/>
  <c r="W467" i="15"/>
  <c r="W459" i="15"/>
  <c r="W447" i="15"/>
  <c r="W419" i="15"/>
  <c r="W403" i="15"/>
  <c r="W395" i="15"/>
  <c r="W387" i="15"/>
  <c r="W375" i="15"/>
  <c r="W355" i="15"/>
  <c r="W331" i="15"/>
  <c r="W323" i="15"/>
  <c r="W315" i="15"/>
  <c r="W287" i="15"/>
  <c r="W263" i="15"/>
  <c r="W251" i="15"/>
  <c r="W243" i="15"/>
  <c r="W215" i="15"/>
  <c r="W199" i="15"/>
  <c r="W191" i="15"/>
  <c r="W183" i="15"/>
  <c r="W175" i="15"/>
  <c r="W147" i="15"/>
  <c r="W123" i="15"/>
  <c r="W115" i="15"/>
  <c r="W103" i="15"/>
  <c r="W79" i="15"/>
  <c r="W51" i="15"/>
  <c r="W39" i="15"/>
  <c r="W31" i="15"/>
  <c r="U484" i="15"/>
  <c r="U476" i="15"/>
  <c r="U468" i="15"/>
  <c r="U440" i="15"/>
  <c r="U424" i="15"/>
  <c r="U416" i="15"/>
  <c r="U408" i="15"/>
  <c r="U400" i="15"/>
  <c r="U376" i="15"/>
  <c r="U352" i="15"/>
  <c r="U344" i="15"/>
  <c r="U336" i="15"/>
  <c r="U312" i="15"/>
  <c r="U292" i="15"/>
  <c r="U284" i="15"/>
  <c r="U276" i="15"/>
  <c r="U268" i="15"/>
  <c r="U240" i="15"/>
  <c r="U224" i="15"/>
  <c r="U216" i="15"/>
  <c r="U208" i="15"/>
  <c r="U196" i="15"/>
  <c r="U172" i="15"/>
  <c r="U152" i="15"/>
  <c r="U144" i="15"/>
  <c r="U136" i="15"/>
  <c r="U128" i="15"/>
  <c r="U104" i="15"/>
  <c r="U76" i="15"/>
  <c r="U68" i="15"/>
  <c r="U56" i="15"/>
  <c r="S497" i="15"/>
  <c r="S489" i="15"/>
  <c r="S481" i="15"/>
  <c r="S457" i="15"/>
  <c r="S433" i="15"/>
  <c r="S421" i="15"/>
  <c r="S413" i="15"/>
  <c r="S389" i="15"/>
  <c r="S361" i="15"/>
  <c r="S353" i="15"/>
  <c r="S341" i="15"/>
  <c r="S317" i="15"/>
  <c r="S297" i="15"/>
  <c r="S289" i="15"/>
  <c r="S273" i="15"/>
  <c r="S221" i="15"/>
  <c r="S213" i="15"/>
  <c r="S201" i="15"/>
  <c r="S153" i="15"/>
  <c r="S145" i="15"/>
  <c r="S133" i="15"/>
  <c r="S109" i="15"/>
  <c r="S81" i="15"/>
  <c r="S73" i="15"/>
  <c r="S65" i="15"/>
  <c r="S41" i="15"/>
  <c r="S17" i="15"/>
  <c r="Q514" i="15"/>
  <c r="Q502" i="15"/>
  <c r="Q478" i="15"/>
  <c r="Q458" i="15"/>
  <c r="Q450" i="15"/>
  <c r="Q442" i="15"/>
  <c r="Q434" i="15"/>
  <c r="Q386" i="15"/>
  <c r="Q374" i="15"/>
  <c r="Q366" i="15"/>
  <c r="Q342" i="15"/>
  <c r="Q314" i="15"/>
  <c r="Q306" i="15"/>
  <c r="Q298" i="15"/>
  <c r="Q274" i="15"/>
  <c r="Q246" i="15"/>
  <c r="Q238" i="15"/>
  <c r="Q230" i="15"/>
  <c r="Q206" i="15"/>
  <c r="Q182" i="15"/>
  <c r="Q174" i="15"/>
  <c r="Q166" i="15"/>
  <c r="Q142" i="15"/>
  <c r="Q126" i="15"/>
  <c r="Q118" i="15"/>
  <c r="Q110" i="15"/>
  <c r="Q90" i="15"/>
  <c r="Q38" i="15"/>
  <c r="Q30" i="15"/>
  <c r="R18" i="13"/>
  <c r="O511" i="15"/>
  <c r="O487" i="15"/>
  <c r="O479" i="15"/>
  <c r="O471" i="15"/>
  <c r="O431" i="15"/>
  <c r="O403" i="15"/>
  <c r="O395" i="15"/>
  <c r="O387" i="15"/>
  <c r="O375" i="15"/>
  <c r="O351" i="15"/>
  <c r="O323" i="15"/>
  <c r="O315" i="15"/>
  <c r="O307" i="15"/>
  <c r="O283" i="15"/>
  <c r="O255" i="15"/>
  <c r="O235" i="15"/>
  <c r="O207" i="15"/>
  <c r="O183" i="15"/>
  <c r="O171" i="15"/>
  <c r="O163" i="15"/>
  <c r="O135" i="15"/>
  <c r="O119" i="15"/>
  <c r="O103" i="15"/>
  <c r="O91" i="15"/>
  <c r="O67" i="15"/>
  <c r="O51" i="15"/>
  <c r="O43" i="15"/>
  <c r="O35" i="15"/>
  <c r="O27" i="15"/>
  <c r="M480" i="15"/>
  <c r="M472" i="15"/>
  <c r="M464" i="15"/>
  <c r="M440" i="15"/>
  <c r="M412" i="15"/>
  <c r="M404" i="15"/>
  <c r="M396" i="15"/>
  <c r="M372" i="15"/>
  <c r="M356" i="15"/>
  <c r="M348" i="15"/>
  <c r="M340" i="15"/>
  <c r="M332" i="15"/>
  <c r="M304" i="15"/>
  <c r="M268" i="15"/>
  <c r="M260" i="15"/>
  <c r="M252" i="15"/>
  <c r="M224" i="15"/>
  <c r="M196" i="15"/>
  <c r="M188" i="15"/>
  <c r="M180" i="15"/>
  <c r="M128" i="15"/>
  <c r="M120" i="15"/>
  <c r="M100" i="15"/>
  <c r="M72" i="15"/>
  <c r="M48" i="15"/>
  <c r="M40" i="15"/>
  <c r="M32" i="15"/>
  <c r="K513" i="15"/>
  <c r="K489" i="15"/>
  <c r="K473" i="15"/>
  <c r="K433" i="15"/>
  <c r="K425" i="15"/>
  <c r="K417" i="15"/>
  <c r="K409" i="15"/>
  <c r="K385" i="15"/>
  <c r="K361" i="15"/>
  <c r="K353" i="15"/>
  <c r="K341" i="15"/>
  <c r="K289" i="15"/>
  <c r="K281" i="15"/>
  <c r="K273" i="15"/>
  <c r="K265" i="15"/>
  <c r="K241" i="15"/>
  <c r="K213" i="15"/>
  <c r="K209" i="15"/>
  <c r="K201" i="15"/>
  <c r="K173" i="15"/>
  <c r="K145" i="15"/>
  <c r="K137" i="15"/>
  <c r="K129" i="15"/>
  <c r="K101" i="15"/>
  <c r="K53" i="15"/>
  <c r="I514" i="15"/>
  <c r="I498" i="15"/>
  <c r="I486" i="15"/>
  <c r="I462" i="15"/>
  <c r="I442" i="15"/>
  <c r="I434" i="15"/>
  <c r="I426" i="15"/>
  <c r="I418" i="15"/>
  <c r="I370" i="15"/>
  <c r="I362" i="15"/>
  <c r="I354" i="15"/>
  <c r="I342" i="15"/>
  <c r="I318" i="15"/>
  <c r="I294" i="15"/>
  <c r="I286" i="15"/>
  <c r="I278" i="15"/>
  <c r="I254" i="15"/>
  <c r="I234" i="15"/>
  <c r="I226" i="15"/>
  <c r="I218" i="15"/>
  <c r="I210" i="15"/>
  <c r="I186" i="15"/>
  <c r="I166" i="15"/>
  <c r="I158" i="15"/>
  <c r="I150" i="15"/>
  <c r="I142" i="15"/>
  <c r="I114" i="15"/>
  <c r="I86" i="15"/>
  <c r="I70" i="15"/>
  <c r="I62" i="15"/>
  <c r="I34" i="15"/>
  <c r="G515" i="15"/>
  <c r="G503" i="15"/>
  <c r="G495" i="15"/>
  <c r="G451" i="15"/>
  <c r="G443" i="15"/>
  <c r="G435" i="15"/>
  <c r="G383" i="15"/>
  <c r="G375" i="15"/>
  <c r="G367" i="15"/>
  <c r="G323" i="15"/>
  <c r="G315" i="15"/>
  <c r="G307" i="15"/>
  <c r="G299" i="15"/>
  <c r="G271" i="15"/>
  <c r="G247" i="15"/>
  <c r="E464" i="15"/>
  <c r="AA484" i="15"/>
  <c r="AA476" i="15"/>
  <c r="AA468" i="15"/>
  <c r="AA460" i="15"/>
  <c r="AA436" i="15"/>
  <c r="AA412" i="15"/>
  <c r="AA404" i="15"/>
  <c r="AA396" i="15"/>
  <c r="AA376" i="15"/>
  <c r="AA352" i="15"/>
  <c r="AA348" i="15"/>
  <c r="AA340" i="15"/>
  <c r="AA320" i="15"/>
  <c r="AA304" i="15"/>
  <c r="AA296" i="15"/>
  <c r="AA292" i="15"/>
  <c r="AA284" i="15"/>
  <c r="AA264" i="15"/>
  <c r="AA244" i="15"/>
  <c r="AA236" i="15"/>
  <c r="AA228" i="15"/>
  <c r="AA208" i="15"/>
  <c r="AA188" i="15"/>
  <c r="AA180" i="15"/>
  <c r="AA172" i="15"/>
  <c r="AA164" i="15"/>
  <c r="AA152" i="15"/>
  <c r="AA132" i="15"/>
  <c r="AA124" i="15"/>
  <c r="AA116" i="15"/>
  <c r="AA96" i="15"/>
  <c r="AA76" i="15"/>
  <c r="AA72" i="15"/>
  <c r="AA64" i="15"/>
  <c r="AA56" i="15"/>
  <c r="AA48" i="15"/>
  <c r="AA40" i="15"/>
  <c r="AA36" i="15"/>
  <c r="AA28" i="15"/>
  <c r="AA20" i="15"/>
  <c r="Y517" i="15"/>
  <c r="Y513" i="15"/>
  <c r="Y493" i="15"/>
  <c r="Y477" i="15"/>
  <c r="Y473" i="15"/>
  <c r="Y465" i="15"/>
  <c r="Y449" i="15"/>
  <c r="Y425" i="15"/>
  <c r="Y405" i="15"/>
  <c r="Y401" i="15"/>
  <c r="Y393" i="15"/>
  <c r="Y373" i="15"/>
  <c r="Y353" i="15"/>
  <c r="Y345" i="15"/>
  <c r="Y337" i="15"/>
  <c r="Y297" i="15"/>
  <c r="Y293" i="15"/>
  <c r="Y277" i="15"/>
  <c r="Y237" i="15"/>
  <c r="Y233" i="15"/>
  <c r="Y225" i="15"/>
  <c r="Y205" i="15"/>
  <c r="Y177" i="15"/>
  <c r="Y169" i="15"/>
  <c r="Y149" i="15"/>
  <c r="Y125" i="15"/>
  <c r="Y121" i="15"/>
  <c r="Y113" i="15"/>
  <c r="Y93" i="15"/>
  <c r="Y73" i="15"/>
  <c r="Y65" i="15"/>
  <c r="Y57" i="15"/>
  <c r="Y37" i="15"/>
  <c r="Y17" i="15"/>
  <c r="W514" i="15"/>
  <c r="W506" i="15"/>
  <c r="W486" i="15"/>
  <c r="W470" i="15"/>
  <c r="W454" i="15"/>
  <c r="W410" i="15"/>
  <c r="W402" i="15"/>
  <c r="W394" i="15"/>
  <c r="W374" i="15"/>
  <c r="W354" i="15"/>
  <c r="W346" i="15"/>
  <c r="W342" i="15"/>
  <c r="W318" i="15"/>
  <c r="W298" i="15"/>
  <c r="W294" i="15"/>
  <c r="W286" i="15"/>
  <c r="W262" i="15"/>
  <c r="W242" i="15"/>
  <c r="W234" i="15"/>
  <c r="W226" i="15"/>
  <c r="W206" i="15"/>
  <c r="W178" i="15"/>
  <c r="W122" i="15"/>
  <c r="W90" i="15"/>
  <c r="W82" i="15"/>
  <c r="W74" i="15"/>
  <c r="W66" i="15"/>
  <c r="W26" i="15"/>
  <c r="W18" i="15"/>
  <c r="U515" i="15"/>
  <c r="U475" i="15"/>
  <c r="U467" i="15"/>
  <c r="U459" i="15"/>
  <c r="U439" i="15"/>
  <c r="U419" i="15"/>
  <c r="U411" i="15"/>
  <c r="U403" i="15"/>
  <c r="U383" i="15"/>
  <c r="U363" i="15"/>
  <c r="U355" i="15"/>
  <c r="U347" i="15"/>
  <c r="U327" i="15"/>
  <c r="U291" i="15"/>
  <c r="U271" i="15"/>
  <c r="U259" i="15"/>
  <c r="U251" i="15"/>
  <c r="U243" i="15"/>
  <c r="U235" i="15"/>
  <c r="U215" i="15"/>
  <c r="U195" i="15"/>
  <c r="U191" i="15"/>
  <c r="U183" i="15"/>
  <c r="U151" i="15"/>
  <c r="U131" i="15"/>
  <c r="U123" i="15"/>
  <c r="U119" i="15"/>
  <c r="U95" i="15"/>
  <c r="U75" i="15"/>
  <c r="U67" i="15"/>
  <c r="U59" i="15"/>
  <c r="U39" i="15"/>
  <c r="U19" i="15"/>
  <c r="S516" i="15"/>
  <c r="S512" i="15"/>
  <c r="S468" i="15"/>
  <c r="S464" i="15"/>
  <c r="S456" i="15"/>
  <c r="S436" i="15"/>
  <c r="S420" i="15"/>
  <c r="S412" i="15"/>
  <c r="S408" i="15"/>
  <c r="S400" i="15"/>
  <c r="S356" i="15"/>
  <c r="S352" i="15"/>
  <c r="S344" i="15"/>
  <c r="S304" i="15"/>
  <c r="S296" i="15"/>
  <c r="S288" i="15"/>
  <c r="S268" i="15"/>
  <c r="S248" i="15"/>
  <c r="S244" i="15"/>
  <c r="S236" i="15"/>
  <c r="S212" i="15"/>
  <c r="S192" i="15"/>
  <c r="S188" i="15"/>
  <c r="S180" i="15"/>
  <c r="S156" i="15"/>
  <c r="S140" i="15"/>
  <c r="S124" i="15"/>
  <c r="S104" i="15"/>
  <c r="S84" i="15"/>
  <c r="S76" i="15"/>
  <c r="S68" i="15"/>
  <c r="S28" i="15"/>
  <c r="S20" i="15"/>
  <c r="S16" i="15"/>
  <c r="Q477" i="15"/>
  <c r="Q469" i="15"/>
  <c r="Q465" i="15"/>
  <c r="Q445" i="15"/>
  <c r="Q429" i="15"/>
  <c r="Q425" i="15"/>
  <c r="Q417" i="15"/>
  <c r="Q409" i="15"/>
  <c r="Q369" i="15"/>
  <c r="Q361" i="15"/>
  <c r="Q353" i="15"/>
  <c r="Q333" i="15"/>
  <c r="Q313" i="15"/>
  <c r="Q305" i="15"/>
  <c r="Q297" i="15"/>
  <c r="Q281" i="15"/>
  <c r="Q261" i="15"/>
  <c r="Q253" i="15"/>
  <c r="Q245" i="15"/>
  <c r="Q225" i="15"/>
  <c r="Q193" i="15"/>
  <c r="Q189" i="15"/>
  <c r="Q181" i="15"/>
  <c r="Q161" i="15"/>
  <c r="Q137" i="15"/>
  <c r="Q129" i="15"/>
  <c r="Q125" i="15"/>
  <c r="Q105" i="15"/>
  <c r="Q93" i="15"/>
  <c r="Q85" i="15"/>
  <c r="Q81" i="15"/>
  <c r="Q65" i="15"/>
  <c r="Q45" i="15"/>
  <c r="Q21" i="15"/>
  <c r="O518" i="15"/>
  <c r="O514" i="15"/>
  <c r="O490" i="15"/>
  <c r="O470" i="15"/>
  <c r="O462" i="15"/>
  <c r="O458" i="15"/>
  <c r="O430" i="15"/>
  <c r="O414" i="15"/>
  <c r="O406" i="15"/>
  <c r="O402" i="15"/>
  <c r="O394" i="15"/>
  <c r="O350" i="15"/>
  <c r="O346" i="15"/>
  <c r="O338" i="15"/>
  <c r="O298" i="15"/>
  <c r="O290" i="15"/>
  <c r="O282" i="15"/>
  <c r="O250" i="15"/>
  <c r="O242" i="15"/>
  <c r="O234" i="15"/>
  <c r="O230" i="15"/>
  <c r="O190" i="15"/>
  <c r="O182" i="15"/>
  <c r="O174" i="15"/>
  <c r="O154" i="15"/>
  <c r="O134" i="15"/>
  <c r="O126" i="15"/>
  <c r="O122" i="15"/>
  <c r="O98" i="15"/>
  <c r="O78" i="15"/>
  <c r="O74" i="15"/>
  <c r="O22" i="15"/>
  <c r="R16" i="13"/>
  <c r="M511" i="15"/>
  <c r="M483" i="15"/>
  <c r="M463" i="15"/>
  <c r="M455" i="15"/>
  <c r="M447" i="15"/>
  <c r="M431" i="15"/>
  <c r="M415" i="15"/>
  <c r="M395" i="15"/>
  <c r="M391" i="15"/>
  <c r="M383" i="15"/>
  <c r="M335" i="15"/>
  <c r="M327" i="15"/>
  <c r="M319" i="15"/>
  <c r="M299" i="15"/>
  <c r="M279" i="15"/>
  <c r="M271" i="15"/>
  <c r="M263" i="15"/>
  <c r="M243" i="15"/>
  <c r="M235" i="15"/>
  <c r="M215" i="15"/>
  <c r="M199" i="15"/>
  <c r="M191" i="15"/>
  <c r="M151" i="15"/>
  <c r="M139" i="15"/>
  <c r="M119" i="15"/>
  <c r="M95" i="15"/>
  <c r="M87" i="15"/>
  <c r="M51" i="15"/>
  <c r="M27" i="15"/>
  <c r="M19" i="15"/>
  <c r="K512" i="15"/>
  <c r="K508" i="15"/>
  <c r="K484" i="15"/>
  <c r="K480" i="15"/>
  <c r="K476" i="15"/>
  <c r="K428" i="15"/>
  <c r="K420" i="15"/>
  <c r="K404" i="15"/>
  <c r="K384" i="15"/>
  <c r="K368" i="15"/>
  <c r="K360" i="15"/>
  <c r="K340" i="15"/>
  <c r="K316" i="15"/>
  <c r="K308" i="15"/>
  <c r="K300" i="15"/>
  <c r="K288" i="15"/>
  <c r="K284" i="15"/>
  <c r="K264" i="15"/>
  <c r="K256" i="15"/>
  <c r="K240" i="15"/>
  <c r="K220" i="15"/>
  <c r="K208" i="15"/>
  <c r="K200" i="15"/>
  <c r="K192" i="15"/>
  <c r="K188" i="15"/>
  <c r="K168" i="15"/>
  <c r="K136" i="15"/>
  <c r="K132" i="15"/>
  <c r="K124" i="15"/>
  <c r="K84" i="15"/>
  <c r="K76" i="15"/>
  <c r="K68" i="15"/>
  <c r="K56" i="15"/>
  <c r="K48" i="15"/>
  <c r="K36" i="15"/>
  <c r="K28" i="15"/>
  <c r="K24" i="15"/>
  <c r="K16" i="15"/>
  <c r="I501" i="15"/>
  <c r="I485" i="15"/>
  <c r="I481" i="15"/>
  <c r="I473" i="15"/>
  <c r="I465" i="15"/>
  <c r="I425" i="15"/>
  <c r="I417" i="15"/>
  <c r="I413" i="15"/>
  <c r="I369" i="15"/>
  <c r="I365" i="15"/>
  <c r="I357" i="15"/>
  <c r="I337" i="15"/>
  <c r="I313" i="15"/>
  <c r="I305" i="15"/>
  <c r="I301" i="15"/>
  <c r="I293" i="15"/>
  <c r="I285" i="15"/>
  <c r="I249" i="15"/>
  <c r="I241" i="15"/>
  <c r="I205" i="15"/>
  <c r="I201" i="15"/>
  <c r="I193" i="15"/>
  <c r="I185" i="15"/>
  <c r="I165" i="15"/>
  <c r="I145" i="15"/>
  <c r="I137" i="15"/>
  <c r="I129" i="15"/>
  <c r="I117" i="15"/>
  <c r="I109" i="15"/>
  <c r="I89" i="15"/>
  <c r="I81" i="15"/>
  <c r="I73" i="15"/>
  <c r="I61" i="15"/>
  <c r="I53" i="15"/>
  <c r="I33" i="15"/>
  <c r="I25" i="15"/>
  <c r="I17" i="15"/>
  <c r="G518" i="15"/>
  <c r="G510" i="15"/>
  <c r="G502" i="15"/>
  <c r="G482" i="15"/>
  <c r="G474" i="15"/>
  <c r="G466" i="15"/>
  <c r="G446" i="15"/>
  <c r="G426" i="15"/>
  <c r="G418" i="15"/>
  <c r="G410" i="15"/>
  <c r="G398" i="15"/>
  <c r="G390" i="15"/>
  <c r="G370" i="15"/>
  <c r="G362" i="15"/>
  <c r="G354" i="15"/>
  <c r="G314" i="15"/>
  <c r="G306" i="15"/>
  <c r="G298" i="15"/>
  <c r="G258" i="15"/>
  <c r="G254" i="15"/>
  <c r="G250" i="15"/>
  <c r="G234" i="15"/>
  <c r="G222" i="15"/>
  <c r="G218" i="15"/>
  <c r="G214" i="15"/>
  <c r="G202" i="15"/>
  <c r="G190" i="15"/>
  <c r="G186" i="15"/>
  <c r="G182" i="15"/>
  <c r="G170" i="15"/>
  <c r="G158" i="15"/>
  <c r="G154" i="15"/>
  <c r="G150" i="15"/>
  <c r="G138" i="15"/>
  <c r="G126" i="15"/>
  <c r="G122" i="15"/>
  <c r="G118" i="15"/>
  <c r="G110" i="15"/>
  <c r="G106" i="15"/>
  <c r="G94" i="15"/>
  <c r="G90" i="15"/>
  <c r="G86" i="15"/>
  <c r="G82" i="15"/>
  <c r="G74" i="15"/>
  <c r="G62" i="15"/>
  <c r="G58" i="15"/>
  <c r="G54" i="15"/>
  <c r="G42" i="15"/>
  <c r="G30" i="15"/>
  <c r="G26" i="15"/>
  <c r="G22" i="15"/>
  <c r="R8" i="13"/>
  <c r="E515" i="15"/>
  <c r="E503" i="15"/>
  <c r="E499" i="15"/>
  <c r="E495" i="15"/>
  <c r="E483" i="15"/>
  <c r="E471" i="15"/>
  <c r="E467" i="15"/>
  <c r="E459" i="15"/>
  <c r="E455" i="15"/>
  <c r="E447" i="15"/>
  <c r="E435" i="15"/>
  <c r="E431" i="15"/>
  <c r="E427" i="15"/>
  <c r="E423" i="15"/>
  <c r="E419" i="15"/>
  <c r="E415" i="15"/>
  <c r="E403" i="15"/>
  <c r="E399" i="15"/>
  <c r="E395" i="15"/>
  <c r="E391" i="15"/>
  <c r="E387" i="15"/>
  <c r="E383" i="15"/>
  <c r="E371" i="15"/>
  <c r="E367" i="15"/>
  <c r="E363" i="15"/>
  <c r="E359" i="15"/>
  <c r="E347" i="15"/>
  <c r="E335" i="15"/>
  <c r="E331" i="15"/>
  <c r="E327" i="15"/>
  <c r="E323" i="15"/>
  <c r="E319" i="15"/>
  <c r="E315" i="15"/>
  <c r="E303" i="15"/>
  <c r="E299" i="15"/>
  <c r="E295" i="15"/>
  <c r="E291" i="15"/>
  <c r="E287" i="15"/>
  <c r="E283" i="15"/>
  <c r="E275" i="15"/>
  <c r="E271" i="15"/>
  <c r="E267" i="15"/>
  <c r="E263" i="15"/>
  <c r="E259" i="15"/>
  <c r="E255" i="15"/>
  <c r="E251" i="15"/>
  <c r="E239" i="15"/>
  <c r="E235" i="15"/>
  <c r="E231" i="15"/>
  <c r="E227" i="15"/>
  <c r="E219" i="15"/>
  <c r="E211" i="15"/>
  <c r="E207" i="15"/>
  <c r="E203" i="15"/>
  <c r="E199" i="15"/>
  <c r="E195" i="15"/>
  <c r="E191" i="15"/>
  <c r="E187" i="15"/>
  <c r="E179" i="15"/>
  <c r="E175" i="15"/>
  <c r="E171" i="15"/>
  <c r="E167" i="15"/>
  <c r="E163" i="15"/>
  <c r="E159" i="15"/>
  <c r="E155" i="15"/>
  <c r="E147" i="15"/>
  <c r="E143" i="15"/>
  <c r="E135" i="15"/>
  <c r="E131" i="15"/>
  <c r="E123" i="15"/>
  <c r="E115" i="15"/>
  <c r="E111" i="15"/>
  <c r="E107" i="15"/>
  <c r="E103" i="15"/>
  <c r="E99" i="15"/>
  <c r="E91" i="15"/>
  <c r="E83" i="15"/>
  <c r="E79" i="15"/>
  <c r="E75" i="15"/>
  <c r="E71" i="15"/>
  <c r="E59" i="15"/>
  <c r="E43" i="15"/>
  <c r="E27" i="15"/>
  <c r="E15" i="15"/>
  <c r="AA508" i="15"/>
  <c r="AA500" i="15"/>
  <c r="AA492" i="15"/>
  <c r="AA480" i="15"/>
  <c r="AA472" i="15"/>
  <c r="AA440" i="15"/>
  <c r="AA432" i="15"/>
  <c r="AA424" i="15"/>
  <c r="AA416" i="15"/>
  <c r="AA408" i="15"/>
  <c r="AA400" i="15"/>
  <c r="AA372" i="15"/>
  <c r="AA364" i="15"/>
  <c r="AA356" i="15"/>
  <c r="AA344" i="15"/>
  <c r="AA336" i="15"/>
  <c r="AA328" i="15"/>
  <c r="AA300" i="15"/>
  <c r="AA288" i="15"/>
  <c r="AA280" i="15"/>
  <c r="AA272" i="15"/>
  <c r="AA260" i="15"/>
  <c r="AA252" i="15"/>
  <c r="AA240" i="15"/>
  <c r="AA212" i="15"/>
  <c r="AA196" i="15"/>
  <c r="AA176" i="15"/>
  <c r="AA168" i="15"/>
  <c r="AA156" i="15"/>
  <c r="AA148" i="15"/>
  <c r="AA136" i="15"/>
  <c r="AA128" i="15"/>
  <c r="AA120" i="15"/>
  <c r="AA100" i="15"/>
  <c r="AA88" i="15"/>
  <c r="AA68" i="15"/>
  <c r="AA60" i="15"/>
  <c r="AA52" i="15"/>
  <c r="AA44" i="15"/>
  <c r="AA32" i="15"/>
  <c r="AA24" i="15"/>
  <c r="AA16" i="15"/>
  <c r="Y489" i="15"/>
  <c r="Y481" i="15"/>
  <c r="Y469" i="15"/>
  <c r="Y461" i="15"/>
  <c r="Y453" i="15"/>
  <c r="Y429" i="15"/>
  <c r="Y417" i="15"/>
  <c r="Y409" i="15"/>
  <c r="Y397" i="15"/>
  <c r="Y389" i="15"/>
  <c r="Y377" i="15"/>
  <c r="Y369" i="15"/>
  <c r="Y341" i="15"/>
  <c r="Y329" i="15"/>
  <c r="Y321" i="15"/>
  <c r="Y309" i="15"/>
  <c r="Y281" i="15"/>
  <c r="Y241" i="15"/>
  <c r="Y229" i="15"/>
  <c r="Y221" i="15"/>
  <c r="Y213" i="15"/>
  <c r="Y181" i="15"/>
  <c r="Y173" i="15"/>
  <c r="Y165" i="15"/>
  <c r="Y153" i="15"/>
  <c r="Y145" i="15"/>
  <c r="Y137" i="15"/>
  <c r="Y89" i="15"/>
  <c r="Y81" i="15"/>
  <c r="Y69" i="15"/>
  <c r="Y61" i="15"/>
  <c r="Y53" i="15"/>
  <c r="Y33" i="15"/>
  <c r="Y25" i="15"/>
  <c r="W518" i="15"/>
  <c r="W510" i="15"/>
  <c r="W502" i="15"/>
  <c r="W490" i="15"/>
  <c r="W482" i="15"/>
  <c r="W462" i="15"/>
  <c r="W450" i="15"/>
  <c r="W442" i="15"/>
  <c r="W434" i="15"/>
  <c r="W386" i="15"/>
  <c r="W378" i="15"/>
  <c r="W370" i="15"/>
  <c r="W358" i="15"/>
  <c r="W330" i="15"/>
  <c r="W310" i="15"/>
  <c r="W302" i="15"/>
  <c r="W290" i="15"/>
  <c r="W282" i="15"/>
  <c r="W274" i="15"/>
  <c r="W266" i="15"/>
  <c r="W258" i="15"/>
  <c r="W238" i="15"/>
  <c r="W230" i="15"/>
  <c r="W210" i="15"/>
  <c r="W198" i="15"/>
  <c r="W190" i="15"/>
  <c r="W126" i="15"/>
  <c r="W106" i="15"/>
  <c r="W98" i="15"/>
  <c r="W86" i="15"/>
  <c r="W78" i="15"/>
  <c r="W50" i="15"/>
  <c r="W22" i="15"/>
  <c r="R24" i="13"/>
  <c r="U511" i="15"/>
  <c r="U499" i="15"/>
  <c r="U491" i="15"/>
  <c r="U463" i="15"/>
  <c r="U455" i="15"/>
  <c r="U443" i="15"/>
  <c r="U435" i="15"/>
  <c r="U407" i="15"/>
  <c r="U387" i="15"/>
  <c r="U379" i="15"/>
  <c r="U371" i="15"/>
  <c r="U359" i="15"/>
  <c r="U351" i="15"/>
  <c r="U343" i="15"/>
  <c r="U331" i="15"/>
  <c r="U315" i="15"/>
  <c r="U303" i="15"/>
  <c r="U295" i="15"/>
  <c r="U283" i="15"/>
  <c r="U267" i="15"/>
  <c r="U255" i="15"/>
  <c r="U231" i="15"/>
  <c r="U219" i="15"/>
  <c r="U207" i="15"/>
  <c r="U187" i="15"/>
  <c r="U179" i="15"/>
  <c r="U163" i="15"/>
  <c r="U155" i="15"/>
  <c r="U143" i="15"/>
  <c r="U135" i="15"/>
  <c r="U79" i="15"/>
  <c r="U71" i="15"/>
  <c r="U63" i="15"/>
  <c r="S500" i="15"/>
  <c r="S492" i="15"/>
  <c r="S480" i="15"/>
  <c r="S472" i="15"/>
  <c r="S460" i="15"/>
  <c r="S444" i="15"/>
  <c r="S432" i="15"/>
  <c r="S424" i="15"/>
  <c r="S416" i="15"/>
  <c r="S404" i="15"/>
  <c r="S388" i="15"/>
  <c r="S368" i="15"/>
  <c r="S360" i="15"/>
  <c r="S348" i="15"/>
  <c r="S340" i="15"/>
  <c r="S328" i="15"/>
  <c r="S320" i="15"/>
  <c r="S308" i="15"/>
  <c r="S292" i="15"/>
  <c r="S280" i="15"/>
  <c r="S272" i="15"/>
  <c r="S260" i="15"/>
  <c r="S240" i="15"/>
  <c r="S232" i="15"/>
  <c r="S204" i="15"/>
  <c r="S196" i="15"/>
  <c r="S184" i="15"/>
  <c r="S128" i="15"/>
  <c r="S120" i="15"/>
  <c r="S108" i="15"/>
  <c r="S100" i="15"/>
  <c r="S92" i="15"/>
  <c r="S72" i="15"/>
  <c r="S52" i="15"/>
  <c r="S40" i="15"/>
  <c r="S32" i="15"/>
  <c r="S24" i="15"/>
  <c r="Q517" i="15"/>
  <c r="Q509" i="15"/>
  <c r="Q481" i="15"/>
  <c r="Q473" i="15"/>
  <c r="Q461" i="15"/>
  <c r="Q453" i="15"/>
  <c r="Q433" i="15"/>
  <c r="Q421" i="15"/>
  <c r="Q405" i="15"/>
  <c r="Q393" i="15"/>
  <c r="Q385" i="15"/>
  <c r="Q377" i="15"/>
  <c r="Q365" i="15"/>
  <c r="Q357" i="15"/>
  <c r="Q349" i="15"/>
  <c r="Q329" i="15"/>
  <c r="Q317" i="15"/>
  <c r="Q309" i="15"/>
  <c r="Q301" i="15"/>
  <c r="Q265" i="15"/>
  <c r="Q237" i="15"/>
  <c r="Q197" i="15"/>
  <c r="Q185" i="15"/>
  <c r="Q177" i="15"/>
  <c r="Q169" i="15"/>
  <c r="Q157" i="15"/>
  <c r="Q149" i="15"/>
  <c r="Q121" i="15"/>
  <c r="Q113" i="15"/>
  <c r="Q101" i="15"/>
  <c r="Q69" i="15"/>
  <c r="Q53" i="15"/>
  <c r="Q33" i="15"/>
  <c r="Q25" i="15"/>
  <c r="Q17" i="15"/>
  <c r="O510" i="15"/>
  <c r="O502" i="15"/>
  <c r="O494" i="15"/>
  <c r="O482" i="15"/>
  <c r="O466" i="15"/>
  <c r="O454" i="15"/>
  <c r="O446" i="15"/>
  <c r="O438" i="15"/>
  <c r="O426" i="15"/>
  <c r="O418" i="15"/>
  <c r="O410" i="15"/>
  <c r="O390" i="15"/>
  <c r="O382" i="15"/>
  <c r="O370" i="15"/>
  <c r="O362" i="15"/>
  <c r="O342" i="15"/>
  <c r="O334" i="15"/>
  <c r="O314" i="15"/>
  <c r="O302" i="15"/>
  <c r="O294" i="15"/>
  <c r="O286" i="15"/>
  <c r="O274" i="15"/>
  <c r="O258" i="15"/>
  <c r="O238" i="15"/>
  <c r="O226" i="15"/>
  <c r="O218" i="15"/>
  <c r="O206" i="15"/>
  <c r="O178" i="15"/>
  <c r="O158" i="15"/>
  <c r="O150" i="15"/>
  <c r="O138" i="15"/>
  <c r="O130" i="15"/>
  <c r="O102" i="15"/>
  <c r="O70" i="15"/>
  <c r="O62" i="15"/>
  <c r="O54" i="15"/>
  <c r="O34" i="15"/>
  <c r="O26" i="15"/>
  <c r="M515" i="15"/>
  <c r="M507" i="15"/>
  <c r="M499" i="15"/>
  <c r="M491" i="15"/>
  <c r="M487" i="15"/>
  <c r="M471" i="15"/>
  <c r="M451" i="15"/>
  <c r="M443" i="15"/>
  <c r="M435" i="15"/>
  <c r="M427" i="15"/>
  <c r="M419" i="15"/>
  <c r="M399" i="15"/>
  <c r="M379" i="15"/>
  <c r="M371" i="15"/>
  <c r="M359" i="15"/>
  <c r="M351" i="15"/>
  <c r="M343" i="15"/>
  <c r="M323" i="15"/>
  <c r="M307" i="15"/>
  <c r="M295" i="15"/>
  <c r="M287" i="15"/>
  <c r="M275" i="15"/>
  <c r="M267" i="15"/>
  <c r="M259" i="15"/>
  <c r="M219" i="15"/>
  <c r="M211" i="15"/>
  <c r="M203" i="15"/>
  <c r="M195" i="15"/>
  <c r="M183" i="15"/>
  <c r="M175" i="15"/>
  <c r="M147" i="15"/>
  <c r="M135" i="15"/>
  <c r="M127" i="15"/>
  <c r="M115" i="15"/>
  <c r="M107" i="15"/>
  <c r="M99" i="15"/>
  <c r="M55" i="15"/>
  <c r="M43" i="15"/>
  <c r="M15" i="15"/>
  <c r="K488" i="15"/>
  <c r="K464" i="15"/>
  <c r="K456" i="15"/>
  <c r="K432" i="15"/>
  <c r="K424" i="15"/>
  <c r="K388" i="15"/>
  <c r="K364" i="15"/>
  <c r="K356" i="15"/>
  <c r="K348" i="15"/>
  <c r="K304" i="15"/>
  <c r="K272" i="15"/>
  <c r="K260" i="15"/>
  <c r="K252" i="15"/>
  <c r="K244" i="15"/>
  <c r="K236" i="15"/>
  <c r="K228" i="15"/>
  <c r="K204" i="15"/>
  <c r="K172" i="15"/>
  <c r="K164" i="15"/>
  <c r="K156" i="15"/>
  <c r="K148" i="15"/>
  <c r="K140" i="15"/>
  <c r="K128" i="15"/>
  <c r="K120" i="15"/>
  <c r="K100" i="15"/>
  <c r="K92" i="15"/>
  <c r="K80" i="15"/>
  <c r="K72" i="15"/>
  <c r="K60" i="15"/>
  <c r="K52" i="15"/>
  <c r="K40" i="15"/>
  <c r="K20" i="15"/>
  <c r="I517" i="15"/>
  <c r="I509" i="15"/>
  <c r="I497" i="15"/>
  <c r="I477" i="15"/>
  <c r="I469" i="15"/>
  <c r="I449" i="15"/>
  <c r="I441" i="15"/>
  <c r="I429" i="15"/>
  <c r="I421" i="15"/>
  <c r="I409" i="15"/>
  <c r="I401" i="15"/>
  <c r="I389" i="15"/>
  <c r="I373" i="15"/>
  <c r="I361" i="15"/>
  <c r="I353" i="15"/>
  <c r="I345" i="15"/>
  <c r="I333" i="15"/>
  <c r="I317" i="15"/>
  <c r="I297" i="15"/>
  <c r="I289" i="15"/>
  <c r="I281" i="15"/>
  <c r="I269" i="15"/>
  <c r="I261" i="15"/>
  <c r="I253" i="15"/>
  <c r="I245" i="15"/>
  <c r="I225" i="15"/>
  <c r="I217" i="15"/>
  <c r="I209" i="15"/>
  <c r="I197" i="15"/>
  <c r="I181" i="15"/>
  <c r="I169" i="15"/>
  <c r="I153" i="15"/>
  <c r="I133" i="15"/>
  <c r="I113" i="15"/>
  <c r="I105" i="15"/>
  <c r="I77" i="15"/>
  <c r="I65" i="15"/>
  <c r="I57" i="15"/>
  <c r="I49" i="15"/>
  <c r="I37" i="15"/>
  <c r="G494" i="15"/>
  <c r="G486" i="15"/>
  <c r="G478" i="15"/>
  <c r="G458" i="15"/>
  <c r="G430" i="15"/>
  <c r="G422" i="15"/>
  <c r="G414" i="15"/>
  <c r="G402" i="15"/>
  <c r="G394" i="15"/>
  <c r="G386" i="15"/>
  <c r="G374" i="15"/>
  <c r="G358" i="15"/>
  <c r="G350" i="15"/>
  <c r="G338" i="15"/>
  <c r="G330" i="15"/>
  <c r="G318" i="15"/>
  <c r="G310" i="15"/>
  <c r="G302" i="15"/>
  <c r="G282" i="15"/>
  <c r="G270" i="15"/>
  <c r="G262" i="15"/>
  <c r="G246" i="15"/>
  <c r="E463" i="15"/>
  <c r="E46" i="15"/>
  <c r="K30" i="15"/>
  <c r="G29" i="15"/>
  <c r="E14" i="15"/>
  <c r="G61" i="15"/>
  <c r="O41" i="15"/>
  <c r="E18" i="15"/>
  <c r="G33" i="15"/>
  <c r="K34" i="15"/>
  <c r="O45" i="15"/>
  <c r="E50" i="15"/>
  <c r="G65" i="15"/>
  <c r="G69" i="15"/>
  <c r="G73" i="15"/>
  <c r="O17" i="15"/>
  <c r="E22" i="15"/>
  <c r="G37" i="15"/>
  <c r="K38" i="15"/>
  <c r="K44" i="15"/>
  <c r="O49" i="15"/>
  <c r="E54" i="15"/>
  <c r="G144" i="15"/>
  <c r="O21" i="15"/>
  <c r="G41" i="15"/>
  <c r="O53" i="15"/>
  <c r="K14" i="15"/>
  <c r="O25" i="15"/>
  <c r="E30" i="15"/>
  <c r="G45" i="15"/>
  <c r="K46" i="15"/>
  <c r="O57" i="15"/>
  <c r="E62" i="15"/>
  <c r="G96" i="15"/>
  <c r="G17" i="15"/>
  <c r="K18" i="15"/>
  <c r="E34" i="15"/>
  <c r="K50" i="15"/>
  <c r="O61" i="15"/>
  <c r="E66" i="15"/>
  <c r="E70" i="15"/>
  <c r="K78" i="15"/>
  <c r="G104" i="15"/>
  <c r="K22" i="15"/>
  <c r="O33" i="15"/>
  <c r="E38" i="15"/>
  <c r="G53" i="15"/>
  <c r="K54" i="15"/>
  <c r="O65" i="15"/>
  <c r="G25" i="15"/>
  <c r="K32" i="15"/>
  <c r="O37" i="15"/>
  <c r="E42" i="15"/>
  <c r="G57" i="15"/>
  <c r="K58" i="15"/>
  <c r="K64" i="15"/>
  <c r="K74" i="15"/>
  <c r="G77" i="15"/>
  <c r="E151" i="15"/>
  <c r="AA33" i="15"/>
  <c r="S237" i="15"/>
  <c r="AQ493" i="15"/>
  <c r="AQ465" i="15"/>
  <c r="AQ433" i="15"/>
  <c r="AQ377" i="15"/>
  <c r="AQ349" i="15"/>
  <c r="AQ321" i="15"/>
  <c r="AQ293" i="15"/>
  <c r="AQ265" i="15"/>
  <c r="AQ237" i="15"/>
  <c r="AQ209" i="15"/>
  <c r="AQ177" i="15"/>
  <c r="AQ149" i="15"/>
  <c r="AQ117" i="15"/>
  <c r="AQ89" i="15"/>
  <c r="AQ61" i="15"/>
  <c r="AQ33" i="15"/>
  <c r="AO498" i="15"/>
  <c r="AO470" i="15"/>
  <c r="AO442" i="15"/>
  <c r="AO414" i="15"/>
  <c r="AO386" i="15"/>
  <c r="AO318" i="15"/>
  <c r="AO290" i="15"/>
  <c r="AO234" i="15"/>
  <c r="AO206" i="15"/>
  <c r="AO174" i="15"/>
  <c r="AO146" i="15"/>
  <c r="AO122" i="15"/>
  <c r="AO70" i="15"/>
  <c r="AO42" i="15"/>
  <c r="AM487" i="15"/>
  <c r="AM459" i="15"/>
  <c r="AM427" i="15"/>
  <c r="AM395" i="15"/>
  <c r="AM367" i="15"/>
  <c r="AM339" i="15"/>
  <c r="AM307" i="15"/>
  <c r="AM279" i="15"/>
  <c r="AM219" i="15"/>
  <c r="AM163" i="15"/>
  <c r="AM99" i="15"/>
  <c r="AM15" i="15"/>
  <c r="AK488" i="15"/>
  <c r="AK460" i="15"/>
  <c r="AK428" i="15"/>
  <c r="AK396" i="15"/>
  <c r="AK368" i="15"/>
  <c r="AK340" i="15"/>
  <c r="AK276" i="15"/>
  <c r="AK220" i="15"/>
  <c r="AK192" i="15"/>
  <c r="AK164" i="15"/>
  <c r="AK104" i="15"/>
  <c r="AK76" i="15"/>
  <c r="AK48" i="15"/>
  <c r="AK16" i="15"/>
  <c r="AI457" i="15"/>
  <c r="AI425" i="15"/>
  <c r="AI397" i="15"/>
  <c r="AI373" i="15"/>
  <c r="AI309" i="15"/>
  <c r="AI277" i="15"/>
  <c r="AI257" i="15"/>
  <c r="AI233" i="15"/>
  <c r="AI177" i="15"/>
  <c r="AI141" i="15"/>
  <c r="AI113" i="15"/>
  <c r="AI61" i="15"/>
  <c r="AI33" i="15"/>
  <c r="AA489" i="15"/>
  <c r="AA461" i="15"/>
  <c r="AA409" i="15"/>
  <c r="AA381" i="15"/>
  <c r="AA349" i="15"/>
  <c r="AA29" i="15"/>
  <c r="AA21" i="15"/>
  <c r="Y514" i="15"/>
  <c r="Y510" i="15"/>
  <c r="Y506" i="15"/>
  <c r="Y498" i="15"/>
  <c r="Y494" i="15"/>
  <c r="Y486" i="15"/>
  <c r="Y478" i="15"/>
  <c r="Y474" i="15"/>
  <c r="Y470" i="15"/>
  <c r="Y466" i="15"/>
  <c r="Y462" i="15"/>
  <c r="Y450" i="15"/>
  <c r="Y442" i="15"/>
  <c r="Y426" i="15"/>
  <c r="Y418" i="15"/>
  <c r="Y414" i="15"/>
  <c r="Y410" i="15"/>
  <c r="Y398" i="15"/>
  <c r="Y394" i="15"/>
  <c r="Y386" i="15"/>
  <c r="Y362" i="15"/>
  <c r="Y358" i="15"/>
  <c r="Y354" i="15"/>
  <c r="Y350" i="15"/>
  <c r="Y346" i="15"/>
  <c r="Y342" i="15"/>
  <c r="Y338" i="15"/>
  <c r="Y330" i="15"/>
  <c r="Y326" i="15"/>
  <c r="Y322" i="15"/>
  <c r="Y318" i="15"/>
  <c r="Y302" i="15"/>
  <c r="Y294" i="15"/>
  <c r="Y286" i="15"/>
  <c r="Y282" i="15"/>
  <c r="Y278" i="15"/>
  <c r="Y274" i="15"/>
  <c r="Y258" i="15"/>
  <c r="Y250" i="15"/>
  <c r="Y246" i="15"/>
  <c r="Y234" i="15"/>
  <c r="Y226" i="15"/>
  <c r="Y218" i="15"/>
  <c r="Y214" i="15"/>
  <c r="Y210" i="15"/>
  <c r="Y206" i="15"/>
  <c r="Y194" i="15"/>
  <c r="Y186" i="15"/>
  <c r="Y178" i="15"/>
  <c r="Y174" i="15"/>
  <c r="Y166" i="15"/>
  <c r="Y154" i="15"/>
  <c r="Y142" i="15"/>
  <c r="Y138" i="15"/>
  <c r="Y130" i="15"/>
  <c r="Y122" i="15"/>
  <c r="Y118" i="15"/>
  <c r="Y114" i="15"/>
  <c r="Y110" i="15"/>
  <c r="Y94" i="15"/>
  <c r="Y86" i="15"/>
  <c r="Y70" i="15"/>
  <c r="Y66" i="15"/>
  <c r="Y58" i="15"/>
  <c r="Y54" i="15"/>
  <c r="Y50" i="15"/>
  <c r="Y46" i="15"/>
  <c r="Y42" i="15"/>
  <c r="Y34" i="15"/>
  <c r="Y26" i="15"/>
  <c r="W507" i="15"/>
  <c r="W503" i="15"/>
  <c r="W499" i="15"/>
  <c r="W495" i="15"/>
  <c r="W483" i="15"/>
  <c r="W479" i="15"/>
  <c r="W463" i="15"/>
  <c r="W443" i="15"/>
  <c r="W439" i="15"/>
  <c r="W435" i="15"/>
  <c r="W431" i="15"/>
  <c r="W423" i="15"/>
  <c r="W415" i="15"/>
  <c r="W411" i="15"/>
  <c r="W407" i="15"/>
  <c r="W399" i="15"/>
  <c r="W383" i="15"/>
  <c r="W379" i="15"/>
  <c r="W371" i="15"/>
  <c r="W367" i="15"/>
  <c r="W363" i="15"/>
  <c r="W347" i="15"/>
  <c r="W343" i="15"/>
  <c r="W339" i="15"/>
  <c r="W335" i="15"/>
  <c r="W307" i="15"/>
  <c r="W303" i="15"/>
  <c r="W299" i="15"/>
  <c r="W295" i="15"/>
  <c r="W283" i="15"/>
  <c r="W279" i="15"/>
  <c r="W271" i="15"/>
  <c r="W267" i="15"/>
  <c r="W247" i="15"/>
  <c r="W239" i="15"/>
  <c r="W235" i="15"/>
  <c r="W231" i="15"/>
  <c r="W227" i="15"/>
  <c r="W223" i="15"/>
  <c r="W219" i="15"/>
  <c r="W211" i="15"/>
  <c r="W207" i="15"/>
  <c r="W203" i="15"/>
  <c r="W187" i="15"/>
  <c r="W179" i="15"/>
  <c r="W171" i="15"/>
  <c r="W167" i="15"/>
  <c r="W163" i="15"/>
  <c r="W159" i="15"/>
  <c r="W155" i="15"/>
  <c r="W151" i="15"/>
  <c r="W139" i="15"/>
  <c r="W131" i="15"/>
  <c r="W127" i="15"/>
  <c r="W119" i="15"/>
  <c r="W107" i="15"/>
  <c r="W99" i="15"/>
  <c r="W95" i="15"/>
  <c r="W87" i="15"/>
  <c r="W71" i="15"/>
  <c r="W67" i="15"/>
  <c r="W63" i="15"/>
  <c r="W59" i="15"/>
  <c r="W47" i="15"/>
  <c r="W43" i="15"/>
  <c r="W35" i="15"/>
  <c r="W23" i="15"/>
  <c r="W15" i="15"/>
  <c r="U516" i="15"/>
  <c r="U512" i="15"/>
  <c r="U508" i="15"/>
  <c r="U504" i="15"/>
  <c r="U500" i="15"/>
  <c r="U496" i="15"/>
  <c r="U492" i="15"/>
  <c r="U488" i="15"/>
  <c r="U480" i="15"/>
  <c r="U460" i="15"/>
  <c r="U456" i="15"/>
  <c r="U452" i="15"/>
  <c r="U448" i="15"/>
  <c r="U436" i="15"/>
  <c r="U432" i="15"/>
  <c r="U428" i="15"/>
  <c r="U420" i="15"/>
  <c r="U396" i="15"/>
  <c r="U392" i="15"/>
  <c r="U388" i="15"/>
  <c r="U384" i="15"/>
  <c r="U372" i="15"/>
  <c r="U368" i="15"/>
  <c r="U364" i="15"/>
  <c r="U360" i="15"/>
  <c r="U356" i="15"/>
  <c r="U332" i="15"/>
  <c r="U328" i="15"/>
  <c r="U324" i="15"/>
  <c r="U320" i="15"/>
  <c r="U308" i="15"/>
  <c r="U300" i="15"/>
  <c r="U296" i="15"/>
  <c r="U288" i="15"/>
  <c r="U272" i="15"/>
  <c r="U264" i="15"/>
  <c r="U260" i="15"/>
  <c r="U256" i="15"/>
  <c r="U252" i="15"/>
  <c r="U248" i="15"/>
  <c r="U244" i="15"/>
  <c r="U232" i="15"/>
  <c r="U228" i="15"/>
  <c r="U212" i="15"/>
  <c r="U204" i="15"/>
  <c r="U192" i="15"/>
  <c r="U188" i="15"/>
  <c r="U180" i="15"/>
  <c r="U160" i="15"/>
  <c r="U156" i="15"/>
  <c r="U148" i="15"/>
  <c r="U132" i="15"/>
  <c r="U124" i="15"/>
  <c r="U120" i="15"/>
  <c r="U116" i="15"/>
  <c r="U112" i="15"/>
  <c r="U100" i="15"/>
  <c r="U96" i="15"/>
  <c r="U92" i="15"/>
  <c r="U88" i="15"/>
  <c r="U84" i="15"/>
  <c r="U72" i="15"/>
  <c r="U64" i="15"/>
  <c r="U52" i="15"/>
  <c r="U48" i="15"/>
  <c r="U40" i="15"/>
  <c r="U36" i="15"/>
  <c r="U32" i="15"/>
  <c r="U28" i="15"/>
  <c r="U20" i="15"/>
  <c r="U16" i="15"/>
  <c r="S517" i="15"/>
  <c r="S513" i="15"/>
  <c r="S485" i="15"/>
  <c r="S477" i="15"/>
  <c r="S473" i="15"/>
  <c r="S469" i="15"/>
  <c r="S465" i="15"/>
  <c r="S461" i="15"/>
  <c r="S449" i="15"/>
  <c r="S441" i="15"/>
  <c r="S437" i="15"/>
  <c r="S425" i="15"/>
  <c r="S417" i="15"/>
  <c r="S409" i="15"/>
  <c r="S405" i="15"/>
  <c r="S401" i="15"/>
  <c r="S397" i="15"/>
  <c r="S385" i="15"/>
  <c r="S377" i="15"/>
  <c r="S369" i="15"/>
  <c r="S365" i="15"/>
  <c r="S357" i="15"/>
  <c r="S345" i="15"/>
  <c r="S333" i="15"/>
  <c r="S329" i="15"/>
  <c r="S325" i="15"/>
  <c r="S309" i="15"/>
  <c r="S305" i="15"/>
  <c r="S301" i="15"/>
  <c r="S285" i="15"/>
  <c r="S281" i="15"/>
  <c r="S277" i="15"/>
  <c r="S265" i="15"/>
  <c r="S253" i="15"/>
  <c r="S249" i="15"/>
  <c r="S245" i="15"/>
  <c r="S241" i="15"/>
  <c r="S229" i="15"/>
  <c r="S225" i="15"/>
  <c r="S209" i="15"/>
  <c r="S193" i="15"/>
  <c r="S189" i="15"/>
  <c r="S185" i="15"/>
  <c r="S181" i="15"/>
  <c r="S177" i="15"/>
  <c r="S169" i="15"/>
  <c r="S165" i="15"/>
  <c r="S161" i="15"/>
  <c r="S157" i="15"/>
  <c r="S149" i="15"/>
  <c r="S129" i="15"/>
  <c r="S125" i="15"/>
  <c r="S121" i="15"/>
  <c r="S117" i="15"/>
  <c r="S113" i="15"/>
  <c r="S105" i="15"/>
  <c r="S101" i="15"/>
  <c r="S97" i="15"/>
  <c r="S93" i="15"/>
  <c r="S89" i="15"/>
  <c r="S85" i="15"/>
  <c r="S69" i="15"/>
  <c r="S61" i="15"/>
  <c r="S57" i="15"/>
  <c r="S53" i="15"/>
  <c r="S49" i="15"/>
  <c r="S45" i="15"/>
  <c r="S37" i="15"/>
  <c r="S33" i="15"/>
  <c r="S25" i="15"/>
  <c r="S21" i="15"/>
  <c r="Q510" i="15"/>
  <c r="Q506" i="15"/>
  <c r="Q494" i="15"/>
  <c r="Q490" i="15"/>
  <c r="Q486" i="15"/>
  <c r="Q482" i="15"/>
  <c r="Q474" i="15"/>
  <c r="Q470" i="15"/>
  <c r="Q454" i="15"/>
  <c r="Q446" i="15"/>
  <c r="Q430" i="15"/>
  <c r="Q426" i="15"/>
  <c r="AQ501" i="15"/>
  <c r="AQ469" i="15"/>
  <c r="AQ441" i="15"/>
  <c r="AQ389" i="15"/>
  <c r="AQ329" i="15"/>
  <c r="AQ301" i="15"/>
  <c r="AQ269" i="15"/>
  <c r="AQ213" i="15"/>
  <c r="AQ185" i="15"/>
  <c r="AQ157" i="15"/>
  <c r="AQ93" i="15"/>
  <c r="AQ65" i="15"/>
  <c r="AQ37" i="15"/>
  <c r="AO434" i="15"/>
  <c r="AO394" i="15"/>
  <c r="AO370" i="15"/>
  <c r="AO338" i="15"/>
  <c r="AO310" i="15"/>
  <c r="AO286" i="15"/>
  <c r="AO246" i="15"/>
  <c r="AO162" i="15"/>
  <c r="AO130" i="15"/>
  <c r="AO94" i="15"/>
  <c r="AO62" i="15"/>
  <c r="AO34" i="15"/>
  <c r="AM511" i="15"/>
  <c r="AM483" i="15"/>
  <c r="AM455" i="15"/>
  <c r="AM403" i="15"/>
  <c r="AM379" i="15"/>
  <c r="AM347" i="15"/>
  <c r="AM287" i="15"/>
  <c r="AM263" i="15"/>
  <c r="AM235" i="15"/>
  <c r="AM207" i="15"/>
  <c r="AM175" i="15"/>
  <c r="AM147" i="15"/>
  <c r="AM119" i="15"/>
  <c r="AM87" i="15"/>
  <c r="AM59" i="15"/>
  <c r="AM31" i="15"/>
  <c r="AK512" i="15"/>
  <c r="AK448" i="15"/>
  <c r="AK380" i="15"/>
  <c r="AK356" i="15"/>
  <c r="AK324" i="15"/>
  <c r="AK292" i="15"/>
  <c r="AK264" i="15"/>
  <c r="AK236" i="15"/>
  <c r="AK204" i="15"/>
  <c r="AK172" i="15"/>
  <c r="AK144" i="15"/>
  <c r="AK112" i="15"/>
  <c r="AK84" i="15"/>
  <c r="AK28" i="15"/>
  <c r="AI501" i="15"/>
  <c r="AI473" i="15"/>
  <c r="AI441" i="15"/>
  <c r="AI385" i="15"/>
  <c r="AI353" i="15"/>
  <c r="AI325" i="15"/>
  <c r="AI285" i="15"/>
  <c r="AI249" i="15"/>
  <c r="AI221" i="15"/>
  <c r="AI185" i="15"/>
  <c r="AI153" i="15"/>
  <c r="AI121" i="15"/>
  <c r="AI81" i="15"/>
  <c r="AI53" i="15"/>
  <c r="AI17" i="15"/>
  <c r="AA469" i="15"/>
  <c r="AA329" i="15"/>
  <c r="AA293" i="15"/>
  <c r="AA261" i="15"/>
  <c r="AQ516" i="15"/>
  <c r="AQ508" i="15"/>
  <c r="AQ464" i="15"/>
  <c r="AQ448" i="15"/>
  <c r="AQ432" i="15"/>
  <c r="AQ424" i="15"/>
  <c r="AQ412" i="15"/>
  <c r="AQ404" i="15"/>
  <c r="AQ396" i="15"/>
  <c r="AQ388" i="15"/>
  <c r="AQ380" i="15"/>
  <c r="AQ372" i="15"/>
  <c r="AQ364" i="15"/>
  <c r="AQ352" i="15"/>
  <c r="AQ344" i="15"/>
  <c r="AQ336" i="15"/>
  <c r="AQ320" i="15"/>
  <c r="AQ312" i="15"/>
  <c r="AQ304" i="15"/>
  <c r="AQ296" i="15"/>
  <c r="AQ284" i="15"/>
  <c r="AQ276" i="15"/>
  <c r="AQ260" i="15"/>
  <c r="AQ252" i="15"/>
  <c r="AQ244" i="15"/>
  <c r="AQ236" i="15"/>
  <c r="AQ228" i="15"/>
  <c r="AQ216" i="15"/>
  <c r="AQ208" i="15"/>
  <c r="AQ200" i="15"/>
  <c r="AQ192" i="15"/>
  <c r="AQ176" i="15"/>
  <c r="AQ168" i="15"/>
  <c r="AQ156" i="15"/>
  <c r="AQ148" i="15"/>
  <c r="AQ140" i="15"/>
  <c r="AQ132" i="15"/>
  <c r="AQ124" i="15"/>
  <c r="AQ116" i="15"/>
  <c r="AQ108" i="15"/>
  <c r="AQ96" i="15"/>
  <c r="AQ88" i="15"/>
  <c r="AQ80" i="15"/>
  <c r="AQ72" i="15"/>
  <c r="AQ60" i="15"/>
  <c r="AQ52" i="15"/>
  <c r="AQ44" i="15"/>
  <c r="AQ36" i="15"/>
  <c r="AQ28" i="15"/>
  <c r="AQ20" i="15"/>
  <c r="AO517" i="15"/>
  <c r="AO509" i="15"/>
  <c r="AO501" i="15"/>
  <c r="AO493" i="15"/>
  <c r="AO485" i="15"/>
  <c r="AO477" i="15"/>
  <c r="AO469" i="15"/>
  <c r="AO461" i="15"/>
  <c r="AO453" i="15"/>
  <c r="AO437" i="15"/>
  <c r="AO429" i="15"/>
  <c r="AO421" i="15"/>
  <c r="AO413" i="15"/>
  <c r="AO405" i="15"/>
  <c r="AO397" i="15"/>
  <c r="AO389" i="15"/>
  <c r="AO373" i="15"/>
  <c r="AO333" i="15"/>
  <c r="AO325" i="15"/>
  <c r="AO313" i="15"/>
  <c r="AO305" i="15"/>
  <c r="AO297" i="15"/>
  <c r="AO289" i="15"/>
  <c r="AO285" i="15"/>
  <c r="AO261" i="15"/>
  <c r="AO253" i="15"/>
  <c r="AO249" i="15"/>
  <c r="AO237" i="15"/>
  <c r="AO229" i="15"/>
  <c r="AO225" i="15"/>
  <c r="AO185" i="15"/>
  <c r="AO177" i="15"/>
  <c r="AO169" i="15"/>
  <c r="AO153" i="15"/>
  <c r="AO145" i="15"/>
  <c r="AO137" i="15"/>
  <c r="AO129" i="15"/>
  <c r="AO121" i="15"/>
  <c r="AO113" i="15"/>
  <c r="AO105" i="15"/>
  <c r="AO93" i="15"/>
  <c r="AO73" i="15"/>
  <c r="AO65" i="15"/>
  <c r="AO57" i="15"/>
  <c r="AO49" i="15"/>
  <c r="AO41" i="15"/>
  <c r="AO33" i="15"/>
  <c r="AO25" i="15"/>
  <c r="AO17" i="15"/>
  <c r="AM514" i="15"/>
  <c r="AM506" i="15"/>
  <c r="AM498" i="15"/>
  <c r="AM470" i="15"/>
  <c r="AM462" i="15"/>
  <c r="AM454" i="15"/>
  <c r="AM446" i="15"/>
  <c r="AM438" i="15"/>
  <c r="AM430" i="15"/>
  <c r="AM422" i="15"/>
  <c r="AM418" i="15"/>
  <c r="AM410" i="15"/>
  <c r="AM394" i="15"/>
  <c r="AM386" i="15"/>
  <c r="AM374" i="15"/>
  <c r="AM370" i="15"/>
  <c r="AM362" i="15"/>
  <c r="AM354" i="15"/>
  <c r="AM346" i="15"/>
  <c r="AM338" i="15"/>
  <c r="AM330" i="15"/>
  <c r="AM302" i="15"/>
  <c r="AM286" i="15"/>
  <c r="AM278" i="15"/>
  <c r="AM270" i="15"/>
  <c r="AM262" i="15"/>
  <c r="AM254" i="15"/>
  <c r="AM246" i="15"/>
  <c r="AM238" i="15"/>
  <c r="AM226" i="15"/>
  <c r="AM218" i="15"/>
  <c r="AM210" i="15"/>
  <c r="AM194" i="15"/>
  <c r="AM190" i="15"/>
  <c r="AM182" i="15"/>
  <c r="AM174" i="15"/>
  <c r="AM166" i="15"/>
  <c r="AM158" i="15"/>
  <c r="AM154" i="15"/>
  <c r="AM146" i="15"/>
  <c r="AM138" i="15"/>
  <c r="AM130" i="15"/>
  <c r="AM118" i="15"/>
  <c r="AM110" i="15"/>
  <c r="AM102" i="15"/>
  <c r="AM94" i="15"/>
  <c r="AM86" i="15"/>
  <c r="AM78" i="15"/>
  <c r="AM66" i="15"/>
  <c r="AM58" i="15"/>
  <c r="AM54" i="15"/>
  <c r="AM38" i="15"/>
  <c r="AM30" i="15"/>
  <c r="AK511" i="15"/>
  <c r="AK503" i="15"/>
  <c r="AK499" i="15"/>
  <c r="AK491" i="15"/>
  <c r="AK475" i="15"/>
  <c r="AK467" i="15"/>
  <c r="AK451" i="15"/>
  <c r="AK443" i="15"/>
  <c r="AK435" i="15"/>
  <c r="AK427" i="15"/>
  <c r="AK423" i="15"/>
  <c r="AK415" i="15"/>
  <c r="AK407" i="15"/>
  <c r="AK399" i="15"/>
  <c r="AK391" i="15"/>
  <c r="AK383" i="15"/>
  <c r="AK375" i="15"/>
  <c r="AK367" i="15"/>
  <c r="AK359" i="15"/>
  <c r="AK351" i="15"/>
  <c r="AK343" i="15"/>
  <c r="AK339" i="15"/>
  <c r="AK331" i="15"/>
  <c r="AK323" i="15"/>
  <c r="AK315" i="15"/>
  <c r="AK307" i="15"/>
  <c r="AK291" i="15"/>
  <c r="AK283" i="15"/>
  <c r="AK275" i="15"/>
  <c r="AK267" i="15"/>
  <c r="AK259" i="15"/>
  <c r="AK255" i="15"/>
  <c r="AK247" i="15"/>
  <c r="AK239" i="15"/>
  <c r="AK231" i="15"/>
  <c r="AK223" i="15"/>
  <c r="AK215" i="15"/>
  <c r="AK207" i="15"/>
  <c r="AK199" i="15"/>
  <c r="AK191" i="15"/>
  <c r="AK183" i="15"/>
  <c r="AK175" i="15"/>
  <c r="AK167" i="15"/>
  <c r="AK159" i="15"/>
  <c r="AK151" i="15"/>
  <c r="AK143" i="15"/>
  <c r="AK131" i="15"/>
  <c r="AK115" i="15"/>
  <c r="AK103" i="15"/>
  <c r="AK95" i="15"/>
  <c r="AK87" i="15"/>
  <c r="AK79" i="15"/>
  <c r="AK71" i="15"/>
  <c r="AK63" i="15"/>
  <c r="AK55" i="15"/>
  <c r="AK47" i="15"/>
  <c r="AK39" i="15"/>
  <c r="AK31" i="15"/>
  <c r="AK23" i="15"/>
  <c r="AK15" i="15"/>
  <c r="AI512" i="15"/>
  <c r="AI508" i="15"/>
  <c r="AI504" i="15"/>
  <c r="AI500" i="15"/>
  <c r="AI496" i="15"/>
  <c r="AI492" i="15"/>
  <c r="AI488" i="15"/>
  <c r="AI484" i="15"/>
  <c r="AI476" i="15"/>
  <c r="AI472" i="15"/>
  <c r="AI468" i="15"/>
  <c r="AI464" i="15"/>
  <c r="AI456" i="15"/>
  <c r="AI452" i="15"/>
  <c r="AI448" i="15"/>
  <c r="AI444" i="15"/>
  <c r="AI440" i="15"/>
  <c r="AI432" i="15"/>
  <c r="AI428" i="15"/>
  <c r="AI424" i="15"/>
  <c r="AI420" i="15"/>
  <c r="AI416" i="15"/>
  <c r="AI412" i="15"/>
  <c r="AI408" i="15"/>
  <c r="AI404" i="15"/>
  <c r="AI400" i="15"/>
  <c r="AI396" i="15"/>
  <c r="AI392" i="15"/>
  <c r="AI388" i="15"/>
  <c r="AI384" i="15"/>
  <c r="AI380" i="15"/>
  <c r="AI372" i="15"/>
  <c r="AI368" i="15"/>
  <c r="AI364" i="15"/>
  <c r="AI360" i="15"/>
  <c r="AI356" i="15"/>
  <c r="AQ513" i="15"/>
  <c r="AQ485" i="15"/>
  <c r="AQ453" i="15"/>
  <c r="AQ417" i="15"/>
  <c r="AQ393" i="15"/>
  <c r="AQ361" i="15"/>
  <c r="AQ325" i="15"/>
  <c r="AQ297" i="15"/>
  <c r="AQ273" i="15"/>
  <c r="AQ245" i="15"/>
  <c r="AQ217" i="15"/>
  <c r="AQ161" i="15"/>
  <c r="AQ133" i="15"/>
  <c r="AQ101" i="15"/>
  <c r="AQ73" i="15"/>
  <c r="AQ41" i="15"/>
  <c r="AO514" i="15"/>
  <c r="AO482" i="15"/>
  <c r="AO446" i="15"/>
  <c r="AO398" i="15"/>
  <c r="AO366" i="15"/>
  <c r="AO342" i="15"/>
  <c r="AO250" i="15"/>
  <c r="AO222" i="15"/>
  <c r="AO194" i="15"/>
  <c r="AO166" i="15"/>
  <c r="AO138" i="15"/>
  <c r="AO106" i="15"/>
  <c r="AO74" i="15"/>
  <c r="AO46" i="15"/>
  <c r="AO22" i="15"/>
  <c r="AM495" i="15"/>
  <c r="AM463" i="15"/>
  <c r="AM435" i="15"/>
  <c r="AM407" i="15"/>
  <c r="AM343" i="15"/>
  <c r="AM319" i="15"/>
  <c r="AM291" i="15"/>
  <c r="AM259" i="15"/>
  <c r="AM231" i="15"/>
  <c r="AM203" i="15"/>
  <c r="AM151" i="15"/>
  <c r="AM123" i="15"/>
  <c r="AM91" i="15"/>
  <c r="AM63" i="15"/>
  <c r="AM35" i="15"/>
  <c r="AK508" i="15"/>
  <c r="AK480" i="15"/>
  <c r="AK444" i="15"/>
  <c r="AK420" i="15"/>
  <c r="AK364" i="15"/>
  <c r="AK304" i="15"/>
  <c r="AK280" i="15"/>
  <c r="AK252" i="15"/>
  <c r="AK224" i="15"/>
  <c r="AK160" i="15"/>
  <c r="AK92" i="15"/>
  <c r="AK64" i="15"/>
  <c r="AK36" i="15"/>
  <c r="AI477" i="15"/>
  <c r="AI437" i="15"/>
  <c r="AI409" i="15"/>
  <c r="AI381" i="15"/>
  <c r="AI357" i="15"/>
  <c r="AI289" i="15"/>
  <c r="AI261" i="15"/>
  <c r="AI225" i="15"/>
  <c r="AI197" i="15"/>
  <c r="AI161" i="15"/>
  <c r="AI133" i="15"/>
  <c r="AI101" i="15"/>
  <c r="AI37" i="15"/>
  <c r="AA497" i="15"/>
  <c r="AA473" i="15"/>
  <c r="AA429" i="15"/>
  <c r="AA397" i="15"/>
  <c r="AA305" i="15"/>
  <c r="AA273" i="15"/>
  <c r="AA193" i="15"/>
  <c r="AA89" i="15"/>
  <c r="AA53" i="15"/>
  <c r="AQ512" i="15"/>
  <c r="AQ468" i="15"/>
  <c r="AQ460" i="15"/>
  <c r="AQ452" i="15"/>
  <c r="AQ444" i="15"/>
  <c r="AQ436" i="15"/>
  <c r="AQ428" i="15"/>
  <c r="AQ420" i="15"/>
  <c r="AQ416" i="15"/>
  <c r="AQ408" i="15"/>
  <c r="AQ400" i="15"/>
  <c r="AQ392" i="15"/>
  <c r="AQ384" i="15"/>
  <c r="AQ376" i="15"/>
  <c r="AQ368" i="15"/>
  <c r="AQ356" i="15"/>
  <c r="AQ348" i="15"/>
  <c r="AQ340" i="15"/>
  <c r="AQ324" i="15"/>
  <c r="AQ316" i="15"/>
  <c r="AQ308" i="15"/>
  <c r="AQ300" i="15"/>
  <c r="AQ292" i="15"/>
  <c r="AQ288" i="15"/>
  <c r="AQ280" i="15"/>
  <c r="AQ272" i="15"/>
  <c r="AQ264" i="15"/>
  <c r="AQ256" i="15"/>
  <c r="AQ248" i="15"/>
  <c r="AQ240" i="15"/>
  <c r="AQ232" i="15"/>
  <c r="AQ224" i="15"/>
  <c r="AQ220" i="15"/>
  <c r="AQ212" i="15"/>
  <c r="AQ204" i="15"/>
  <c r="AQ196" i="15"/>
  <c r="AQ188" i="15"/>
  <c r="AQ180" i="15"/>
  <c r="AQ172" i="15"/>
  <c r="AQ164" i="15"/>
  <c r="AQ160" i="15"/>
  <c r="AQ152" i="15"/>
  <c r="AQ144" i="15"/>
  <c r="AQ136" i="15"/>
  <c r="AQ128" i="15"/>
  <c r="AQ120" i="15"/>
  <c r="AQ112" i="15"/>
  <c r="AQ100" i="15"/>
  <c r="AQ92" i="15"/>
  <c r="AQ84" i="15"/>
  <c r="AQ76" i="15"/>
  <c r="AQ68" i="15"/>
  <c r="AQ64" i="15"/>
  <c r="AQ56" i="15"/>
  <c r="AQ48" i="15"/>
  <c r="AQ32" i="15"/>
  <c r="AQ16" i="15"/>
  <c r="AO505" i="15"/>
  <c r="AO497" i="15"/>
  <c r="AO489" i="15"/>
  <c r="AO481" i="15"/>
  <c r="AO465" i="15"/>
  <c r="AO457" i="15"/>
  <c r="AO445" i="15"/>
  <c r="AO425" i="15"/>
  <c r="AO417" i="15"/>
  <c r="AO409" i="15"/>
  <c r="AO401" i="15"/>
  <c r="AO393" i="15"/>
  <c r="AO385" i="15"/>
  <c r="AO377" i="15"/>
  <c r="AO369" i="15"/>
  <c r="AO329" i="15"/>
  <c r="AO321" i="15"/>
  <c r="AO309" i="15"/>
  <c r="AO301" i="15"/>
  <c r="AO293" i="15"/>
  <c r="AO281" i="15"/>
  <c r="AO265" i="15"/>
  <c r="AO257" i="15"/>
  <c r="AO245" i="15"/>
  <c r="AO241" i="15"/>
  <c r="AO233" i="15"/>
  <c r="AO221" i="15"/>
  <c r="AO197" i="15"/>
  <c r="AO189" i="15"/>
  <c r="AO181" i="15"/>
  <c r="AO173" i="15"/>
  <c r="AO165" i="15"/>
  <c r="AO157" i="15"/>
  <c r="AO149" i="15"/>
  <c r="AO141" i="15"/>
  <c r="AO133" i="15"/>
  <c r="AO125" i="15"/>
  <c r="AO117" i="15"/>
  <c r="AO109" i="15"/>
  <c r="AO101" i="15"/>
  <c r="AO85" i="15"/>
  <c r="AO77" i="15"/>
  <c r="AO61" i="15"/>
  <c r="AO53" i="15"/>
  <c r="AO45" i="15"/>
  <c r="AO37" i="15"/>
  <c r="AO29" i="15"/>
  <c r="AO21" i="15"/>
  <c r="AM518" i="15"/>
  <c r="AM510" i="15"/>
  <c r="AM502" i="15"/>
  <c r="AM494" i="15"/>
  <c r="AM486" i="15"/>
  <c r="AM474" i="15"/>
  <c r="AM466" i="15"/>
  <c r="AM458" i="15"/>
  <c r="AM450" i="15"/>
  <c r="AM442" i="15"/>
  <c r="AM434" i="15"/>
  <c r="AM426" i="15"/>
  <c r="AM414" i="15"/>
  <c r="AM406" i="15"/>
  <c r="AM398" i="15"/>
  <c r="AM390" i="15"/>
  <c r="AM366" i="15"/>
  <c r="AM358" i="15"/>
  <c r="AM350" i="15"/>
  <c r="AM342" i="15"/>
  <c r="AM334" i="15"/>
  <c r="AM326" i="15"/>
  <c r="AM298" i="15"/>
  <c r="AM282" i="15"/>
  <c r="AM274" i="15"/>
  <c r="AM266" i="15"/>
  <c r="AM258" i="15"/>
  <c r="AM250" i="15"/>
  <c r="AM242" i="15"/>
  <c r="AM230" i="15"/>
  <c r="AM186" i="15"/>
  <c r="AM178" i="15"/>
  <c r="AM170" i="15"/>
  <c r="AM162" i="15"/>
  <c r="AM150" i="15"/>
  <c r="AM142" i="15"/>
  <c r="AM134" i="15"/>
  <c r="AM126" i="15"/>
  <c r="AM114" i="15"/>
  <c r="AM106" i="15"/>
  <c r="AM98" i="15"/>
  <c r="AM90" i="15"/>
  <c r="AM82" i="15"/>
  <c r="AM74" i="15"/>
  <c r="AM70" i="15"/>
  <c r="AM62" i="15"/>
  <c r="AM50" i="15"/>
  <c r="AM42" i="15"/>
  <c r="AM34" i="15"/>
  <c r="AM26" i="15"/>
  <c r="AK515" i="15"/>
  <c r="AK507" i="15"/>
  <c r="AK495" i="15"/>
  <c r="AK487" i="15"/>
  <c r="AK479" i="15"/>
  <c r="AK471" i="15"/>
  <c r="AK463" i="15"/>
  <c r="AK455" i="15"/>
  <c r="AK447" i="15"/>
  <c r="AK439" i="15"/>
  <c r="AK431" i="15"/>
  <c r="AK419" i="15"/>
  <c r="AK411" i="15"/>
  <c r="AK403" i="15"/>
  <c r="AK395" i="15"/>
  <c r="AK387" i="15"/>
  <c r="AK371" i="15"/>
  <c r="AK363" i="15"/>
  <c r="AK355" i="15"/>
  <c r="AK347" i="15"/>
  <c r="AK335" i="15"/>
  <c r="AK327" i="15"/>
  <c r="AK319" i="15"/>
  <c r="AK311" i="15"/>
  <c r="AK303" i="15"/>
  <c r="AK295" i="15"/>
  <c r="AK287" i="15"/>
  <c r="AK279" i="15"/>
  <c r="AK271" i="15"/>
  <c r="AK263" i="15"/>
  <c r="AK251" i="15"/>
  <c r="AK243" i="15"/>
  <c r="AK235" i="15"/>
  <c r="AK227" i="15"/>
  <c r="AK211" i="15"/>
  <c r="AK203" i="15"/>
  <c r="AK195" i="15"/>
  <c r="AK187" i="15"/>
  <c r="AK179" i="15"/>
  <c r="AK171" i="15"/>
  <c r="AK163" i="15"/>
  <c r="AK155" i="15"/>
  <c r="AK147" i="15"/>
  <c r="AK123" i="15"/>
  <c r="AK99" i="15"/>
  <c r="AK91" i="15"/>
  <c r="AK83" i="15"/>
  <c r="AK75" i="15"/>
  <c r="AK67" i="15"/>
  <c r="AK59" i="15"/>
  <c r="AK43" i="15"/>
  <c r="AK35" i="15"/>
  <c r="AK27" i="15"/>
  <c r="AK19" i="15"/>
  <c r="AI516" i="15"/>
  <c r="AI436" i="15"/>
  <c r="AQ497" i="15"/>
  <c r="AQ473" i="15"/>
  <c r="AQ449" i="15"/>
  <c r="AQ381" i="15"/>
  <c r="AQ357" i="15"/>
  <c r="AQ337" i="15"/>
  <c r="AQ277" i="15"/>
  <c r="AQ225" i="15"/>
  <c r="AQ197" i="15"/>
  <c r="AQ145" i="15"/>
  <c r="AQ121" i="15"/>
  <c r="AQ97" i="15"/>
  <c r="AQ69" i="15"/>
  <c r="AQ45" i="15"/>
  <c r="AQ17" i="15"/>
  <c r="AO478" i="15"/>
  <c r="AO458" i="15"/>
  <c r="AO422" i="15"/>
  <c r="AO406" i="15"/>
  <c r="AO378" i="15"/>
  <c r="AO354" i="15"/>
  <c r="AO326" i="15"/>
  <c r="AO306" i="15"/>
  <c r="AO278" i="15"/>
  <c r="AO230" i="15"/>
  <c r="AO186" i="15"/>
  <c r="AO158" i="15"/>
  <c r="AO98" i="15"/>
  <c r="AO78" i="15"/>
  <c r="AO26" i="15"/>
  <c r="AM503" i="15"/>
  <c r="AM479" i="15"/>
  <c r="AM423" i="15"/>
  <c r="AM399" i="15"/>
  <c r="AM375" i="15"/>
  <c r="AM351" i="15"/>
  <c r="AM323" i="15"/>
  <c r="AM299" i="15"/>
  <c r="AM275" i="15"/>
  <c r="AM223" i="15"/>
  <c r="AM195" i="15"/>
  <c r="AM167" i="15"/>
  <c r="AM139" i="15"/>
  <c r="AM115" i="15"/>
  <c r="AM95" i="15"/>
  <c r="AM67" i="15"/>
  <c r="AM39" i="15"/>
  <c r="AK492" i="15"/>
  <c r="AK468" i="15"/>
  <c r="AK452" i="15"/>
  <c r="AK400" i="15"/>
  <c r="AK348" i="15"/>
  <c r="AK320" i="15"/>
  <c r="AK296" i="15"/>
  <c r="AK272" i="15"/>
  <c r="AK244" i="15"/>
  <c r="AK216" i="15"/>
  <c r="AK196" i="15"/>
  <c r="AK168" i="15"/>
  <c r="AK140" i="15"/>
  <c r="AK116" i="15"/>
  <c r="AK88" i="15"/>
  <c r="AK60" i="15"/>
  <c r="AK32" i="15"/>
  <c r="AI509" i="15"/>
  <c r="AI469" i="15"/>
  <c r="AI445" i="15"/>
  <c r="AI417" i="15"/>
  <c r="AI361" i="15"/>
  <c r="AI337" i="15"/>
  <c r="AI317" i="15"/>
  <c r="AI297" i="15"/>
  <c r="AI245" i="15"/>
  <c r="AI213" i="15"/>
  <c r="AI189" i="15"/>
  <c r="AI165" i="15"/>
  <c r="AI109" i="15"/>
  <c r="AI85" i="15"/>
  <c r="AI65" i="15"/>
  <c r="AI41" i="15"/>
  <c r="AA457" i="15"/>
  <c r="AA437" i="15"/>
  <c r="AA413" i="15"/>
  <c r="AA345" i="15"/>
  <c r="AA297" i="15"/>
  <c r="AA281" i="15"/>
  <c r="AA237" i="15"/>
  <c r="AA205" i="15"/>
  <c r="AA185" i="15"/>
  <c r="AA137" i="15"/>
  <c r="AA117" i="15"/>
  <c r="AA85" i="15"/>
  <c r="AA65" i="15"/>
  <c r="AQ515" i="15"/>
  <c r="AQ507" i="15"/>
  <c r="AQ499" i="15"/>
  <c r="AQ491" i="15"/>
  <c r="AQ483" i="15"/>
  <c r="AQ475" i="15"/>
  <c r="AQ467" i="15"/>
  <c r="AQ459" i="15"/>
  <c r="AQ451" i="15"/>
  <c r="AQ443" i="15"/>
  <c r="AQ439" i="15"/>
  <c r="AQ431" i="15"/>
  <c r="AQ427" i="15"/>
  <c r="AQ423" i="15"/>
  <c r="AQ419" i="15"/>
  <c r="AQ415" i="15"/>
  <c r="AQ411" i="15"/>
  <c r="AQ407" i="15"/>
  <c r="AQ403" i="15"/>
  <c r="AQ399" i="15"/>
  <c r="AQ395" i="15"/>
  <c r="AQ387" i="15"/>
  <c r="AQ379" i="15"/>
  <c r="AQ375" i="15"/>
  <c r="AQ371" i="15"/>
  <c r="AQ367" i="15"/>
  <c r="AQ363" i="15"/>
  <c r="AQ359" i="15"/>
  <c r="AQ355" i="15"/>
  <c r="AQ351" i="15"/>
  <c r="AQ347" i="15"/>
  <c r="AQ343" i="15"/>
  <c r="AQ339" i="15"/>
  <c r="AQ335" i="15"/>
  <c r="AQ331" i="15"/>
  <c r="AQ327" i="15"/>
  <c r="AQ323" i="15"/>
  <c r="AQ319" i="15"/>
  <c r="AQ315" i="15"/>
  <c r="AQ311" i="15"/>
  <c r="AQ307" i="15"/>
  <c r="AQ303" i="15"/>
  <c r="AQ299" i="15"/>
  <c r="AQ295" i="15"/>
  <c r="AQ291" i="15"/>
  <c r="AQ287" i="15"/>
  <c r="AQ509" i="15"/>
  <c r="AQ481" i="15"/>
  <c r="AQ401" i="15"/>
  <c r="AQ353" i="15"/>
  <c r="AQ333" i="15"/>
  <c r="AQ313" i="15"/>
  <c r="AQ285" i="15"/>
  <c r="AQ257" i="15"/>
  <c r="AQ233" i="15"/>
  <c r="AQ205" i="15"/>
  <c r="AQ181" i="15"/>
  <c r="AQ153" i="15"/>
  <c r="AQ129" i="15"/>
  <c r="AQ105" i="15"/>
  <c r="AQ81" i="15"/>
  <c r="AQ53" i="15"/>
  <c r="AQ29" i="15"/>
  <c r="AO506" i="15"/>
  <c r="AO474" i="15"/>
  <c r="AO450" i="15"/>
  <c r="AO426" i="15"/>
  <c r="AO410" i="15"/>
  <c r="AO350" i="15"/>
  <c r="AO330" i="15"/>
  <c r="AO302" i="15"/>
  <c r="AO274" i="15"/>
  <c r="AO254" i="15"/>
  <c r="AO226" i="15"/>
  <c r="AO198" i="15"/>
  <c r="AO170" i="15"/>
  <c r="AO142" i="15"/>
  <c r="AO114" i="15"/>
  <c r="AO90" i="15"/>
  <c r="AO66" i="15"/>
  <c r="AO38" i="15"/>
  <c r="AM515" i="15"/>
  <c r="AM491" i="15"/>
  <c r="AM467" i="15"/>
  <c r="AM415" i="15"/>
  <c r="AM391" i="15"/>
  <c r="AM363" i="15"/>
  <c r="AM335" i="15"/>
  <c r="AM283" i="15"/>
  <c r="AM255" i="15"/>
  <c r="AM239" i="15"/>
  <c r="AM211" i="15"/>
  <c r="AM187" i="15"/>
  <c r="AM159" i="15"/>
  <c r="AM135" i="15"/>
  <c r="AM79" i="15"/>
  <c r="AM51" i="15"/>
  <c r="AM27" i="15"/>
  <c r="AK504" i="15"/>
  <c r="AK484" i="15"/>
  <c r="AK432" i="15"/>
  <c r="AK388" i="15"/>
  <c r="AK360" i="15"/>
  <c r="AK332" i="15"/>
  <c r="AK312" i="15"/>
  <c r="AK284" i="15"/>
  <c r="AK256" i="15"/>
  <c r="AK228" i="15"/>
  <c r="AK180" i="15"/>
  <c r="AK152" i="15"/>
  <c r="AK124" i="15"/>
  <c r="AK96" i="15"/>
  <c r="AK40" i="15"/>
  <c r="AK20" i="15"/>
  <c r="AI493" i="15"/>
  <c r="AI465" i="15"/>
  <c r="AI421" i="15"/>
  <c r="AI393" i="15"/>
  <c r="AI365" i="15"/>
  <c r="AI333" i="15"/>
  <c r="AI313" i="15"/>
  <c r="AI301" i="15"/>
  <c r="AI241" i="15"/>
  <c r="AI217" i="15"/>
  <c r="AI193" i="15"/>
  <c r="AI169" i="15"/>
  <c r="AI125" i="15"/>
  <c r="AI97" i="15"/>
  <c r="AI73" i="15"/>
  <c r="AI45" i="15"/>
  <c r="AI21" i="15"/>
  <c r="AA485" i="15"/>
  <c r="AA417" i="15"/>
  <c r="AA373" i="15"/>
  <c r="AA341" i="15"/>
  <c r="AA321" i="15"/>
  <c r="AA253" i="15"/>
  <c r="AA233" i="15"/>
  <c r="AA225" i="15"/>
  <c r="AA189" i="15"/>
  <c r="AA133" i="15"/>
  <c r="AA121" i="15"/>
  <c r="AA105" i="15"/>
  <c r="AA61" i="15"/>
  <c r="AQ511" i="15"/>
  <c r="AQ503" i="15"/>
  <c r="AQ495" i="15"/>
  <c r="AQ487" i="15"/>
  <c r="AQ479" i="15"/>
  <c r="AQ471" i="15"/>
  <c r="AQ463" i="15"/>
  <c r="AQ455" i="15"/>
  <c r="AQ447" i="15"/>
  <c r="AQ435" i="15"/>
  <c r="AQ383" i="15"/>
  <c r="AQ517" i="15"/>
  <c r="AQ489" i="15"/>
  <c r="AQ425" i="15"/>
  <c r="AQ397" i="15"/>
  <c r="AQ369" i="15"/>
  <c r="AQ341" i="15"/>
  <c r="AQ309" i="15"/>
  <c r="AQ281" i="15"/>
  <c r="AQ249" i="15"/>
  <c r="AQ221" i="15"/>
  <c r="AQ193" i="15"/>
  <c r="AQ165" i="15"/>
  <c r="AQ137" i="15"/>
  <c r="AQ109" i="15"/>
  <c r="AQ77" i="15"/>
  <c r="AQ21" i="15"/>
  <c r="AO466" i="15"/>
  <c r="AO438" i="15"/>
  <c r="AO402" i="15"/>
  <c r="AO374" i="15"/>
  <c r="AO322" i="15"/>
  <c r="AO294" i="15"/>
  <c r="AO270" i="15"/>
  <c r="AO242" i="15"/>
  <c r="AO210" i="15"/>
  <c r="AO182" i="15"/>
  <c r="AO154" i="15"/>
  <c r="AO126" i="15"/>
  <c r="AO50" i="15"/>
  <c r="AO18" i="15"/>
  <c r="AM471" i="15"/>
  <c r="AM443" i="15"/>
  <c r="AM411" i="15"/>
  <c r="AM359" i="15"/>
  <c r="AM331" i="15"/>
  <c r="AM303" i="15"/>
  <c r="AM271" i="15"/>
  <c r="AM243" i="15"/>
  <c r="AM215" i="15"/>
  <c r="AM183" i="15"/>
  <c r="AM155" i="15"/>
  <c r="AM127" i="15"/>
  <c r="AM103" i="15"/>
  <c r="AM75" i="15"/>
  <c r="AM47" i="15"/>
  <c r="AM19" i="15"/>
  <c r="AK496" i="15"/>
  <c r="AK464" i="15"/>
  <c r="AK436" i="15"/>
  <c r="AK404" i="15"/>
  <c r="AK376" i="15"/>
  <c r="AK344" i="15"/>
  <c r="AK316" i="15"/>
  <c r="AK288" i="15"/>
  <c r="AK260" i="15"/>
  <c r="AK240" i="15"/>
  <c r="AK212" i="15"/>
  <c r="AK184" i="15"/>
  <c r="AK156" i="15"/>
  <c r="AK128" i="15"/>
  <c r="AK100" i="15"/>
  <c r="AK80" i="15"/>
  <c r="AK52" i="15"/>
  <c r="AK24" i="15"/>
  <c r="AI489" i="15"/>
  <c r="AI461" i="15"/>
  <c r="AI433" i="15"/>
  <c r="AI405" i="15"/>
  <c r="AI377" i="15"/>
  <c r="AI349" i="15"/>
  <c r="AI321" i="15"/>
  <c r="AI293" i="15"/>
  <c r="AI265" i="15"/>
  <c r="AI237" i="15"/>
  <c r="AI181" i="15"/>
  <c r="AI157" i="15"/>
  <c r="AI129" i="15"/>
  <c r="AI105" i="15"/>
  <c r="AI77" i="15"/>
  <c r="AI49" i="15"/>
  <c r="AI25" i="15"/>
  <c r="AA513" i="15"/>
  <c r="AA477" i="15"/>
  <c r="AA449" i="15"/>
  <c r="AA389" i="15"/>
  <c r="AA357" i="15"/>
  <c r="AA337" i="15"/>
  <c r="AA313" i="15"/>
  <c r="AA265" i="15"/>
  <c r="AA241" i="15"/>
  <c r="AA197" i="15"/>
  <c r="AA177" i="15"/>
  <c r="AA49" i="15"/>
  <c r="AQ518" i="15"/>
  <c r="AQ510" i="15"/>
  <c r="AQ502" i="15"/>
  <c r="AQ498" i="15"/>
  <c r="AQ490" i="15"/>
  <c r="AQ482" i="15"/>
  <c r="AQ474" i="15"/>
  <c r="AQ466" i="15"/>
  <c r="AQ458" i="15"/>
  <c r="AQ454" i="15"/>
  <c r="AQ446" i="15"/>
  <c r="AQ438" i="15"/>
  <c r="AQ430" i="15"/>
  <c r="AQ422" i="15"/>
  <c r="AQ414" i="15"/>
  <c r="AQ398" i="15"/>
  <c r="AQ390" i="15"/>
  <c r="AQ386" i="15"/>
  <c r="AQ378" i="15"/>
  <c r="AQ370" i="15"/>
  <c r="AQ362" i="15"/>
  <c r="AQ350" i="15"/>
  <c r="AQ342" i="15"/>
  <c r="AQ334" i="15"/>
  <c r="AQ326" i="15"/>
  <c r="AQ318" i="15"/>
  <c r="AQ310" i="15"/>
  <c r="AQ306" i="15"/>
  <c r="AQ290" i="15"/>
  <c r="AQ282" i="15"/>
  <c r="AQ274" i="15"/>
  <c r="AQ230" i="15"/>
  <c r="AQ90" i="15"/>
  <c r="AQ30" i="15"/>
  <c r="AQ22" i="15"/>
  <c r="AQ14" i="15"/>
  <c r="AO515" i="15"/>
  <c r="AO507" i="15"/>
  <c r="AO499" i="15"/>
  <c r="AO483" i="15"/>
  <c r="AO479" i="15"/>
  <c r="AO471" i="15"/>
  <c r="AO463" i="15"/>
  <c r="AO455" i="15"/>
  <c r="AO447" i="15"/>
  <c r="AO439" i="15"/>
  <c r="AO431" i="15"/>
  <c r="AO423" i="15"/>
  <c r="AO419" i="15"/>
  <c r="AO411" i="15"/>
  <c r="AO403" i="15"/>
  <c r="AO395" i="15"/>
  <c r="AO387" i="15"/>
  <c r="AO383" i="15"/>
  <c r="AO375" i="15"/>
  <c r="AO367" i="15"/>
  <c r="AO359" i="15"/>
  <c r="AO351" i="15"/>
  <c r="AO343" i="15"/>
  <c r="AO339" i="15"/>
  <c r="AO335" i="15"/>
  <c r="AO331" i="15"/>
  <c r="AO327" i="15"/>
  <c r="AO323" i="15"/>
  <c r="AO315" i="15"/>
  <c r="AO311" i="15"/>
  <c r="AO307" i="15"/>
  <c r="AO303" i="15"/>
  <c r="AO287" i="15"/>
  <c r="AO283" i="15"/>
  <c r="AO279" i="15"/>
  <c r="AO275" i="15"/>
  <c r="AO271" i="15"/>
  <c r="AO267" i="15"/>
  <c r="AO259" i="15"/>
  <c r="AO255" i="15"/>
  <c r="AO251" i="15"/>
  <c r="AO247" i="15"/>
  <c r="AO243" i="15"/>
  <c r="AO239" i="15"/>
  <c r="AO235" i="15"/>
  <c r="AO231" i="15"/>
  <c r="AO223" i="15"/>
  <c r="AO219" i="15"/>
  <c r="AO215" i="15"/>
  <c r="AO207" i="15"/>
  <c r="AO199" i="15"/>
  <c r="AO191" i="15"/>
  <c r="AO187" i="15"/>
  <c r="AQ505" i="15"/>
  <c r="AQ477" i="15"/>
  <c r="AQ445" i="15"/>
  <c r="AQ409" i="15"/>
  <c r="AQ373" i="15"/>
  <c r="AQ345" i="15"/>
  <c r="AQ289" i="15"/>
  <c r="AQ261" i="15"/>
  <c r="AQ229" i="15"/>
  <c r="AQ201" i="15"/>
  <c r="AQ169" i="15"/>
  <c r="AQ141" i="15"/>
  <c r="AQ85" i="15"/>
  <c r="AQ57" i="15"/>
  <c r="AQ25" i="15"/>
  <c r="AO454" i="15"/>
  <c r="AO390" i="15"/>
  <c r="AO362" i="15"/>
  <c r="AO334" i="15"/>
  <c r="AO298" i="15"/>
  <c r="AO266" i="15"/>
  <c r="AO238" i="15"/>
  <c r="AO202" i="15"/>
  <c r="AO178" i="15"/>
  <c r="AO118" i="15"/>
  <c r="AO86" i="15"/>
  <c r="AO58" i="15"/>
  <c r="AO30" i="15"/>
  <c r="AM507" i="15"/>
  <c r="AM475" i="15"/>
  <c r="AM447" i="15"/>
  <c r="AM419" i="15"/>
  <c r="AM387" i="15"/>
  <c r="AM355" i="15"/>
  <c r="AM327" i="15"/>
  <c r="AM295" i="15"/>
  <c r="AM267" i="15"/>
  <c r="AM227" i="15"/>
  <c r="AM199" i="15"/>
  <c r="AM171" i="15"/>
  <c r="AM143" i="15"/>
  <c r="AM111" i="15"/>
  <c r="AM83" i="15"/>
  <c r="AM55" i="15"/>
  <c r="AM23" i="15"/>
  <c r="AK500" i="15"/>
  <c r="AK472" i="15"/>
  <c r="AK440" i="15"/>
  <c r="AK408" i="15"/>
  <c r="AK352" i="15"/>
  <c r="AK328" i="15"/>
  <c r="AK300" i="15"/>
  <c r="AK232" i="15"/>
  <c r="AK208" i="15"/>
  <c r="AK176" i="15"/>
  <c r="AK148" i="15"/>
  <c r="AK108" i="15"/>
  <c r="AK72" i="15"/>
  <c r="AK44" i="15"/>
  <c r="AI517" i="15"/>
  <c r="AI485" i="15"/>
  <c r="AI453" i="15"/>
  <c r="AI429" i="15"/>
  <c r="AI401" i="15"/>
  <c r="AI369" i="15"/>
  <c r="AI345" i="15"/>
  <c r="AI305" i="15"/>
  <c r="AI281" i="15"/>
  <c r="AI253" i="15"/>
  <c r="AI229" i="15"/>
  <c r="AI201" i="15"/>
  <c r="AI173" i="15"/>
  <c r="AI145" i="15"/>
  <c r="AI117" i="15"/>
  <c r="AI93" i="15"/>
  <c r="AI57" i="15"/>
  <c r="AA465" i="15"/>
  <c r="AA405" i="15"/>
  <c r="AA317" i="15"/>
  <c r="AA289" i="15"/>
  <c r="AA249" i="15"/>
  <c r="AA201" i="15"/>
  <c r="AA181" i="15"/>
  <c r="AA161" i="15"/>
  <c r="AA145" i="15"/>
  <c r="AA125" i="15"/>
  <c r="AA97" i="15"/>
  <c r="AA77" i="15"/>
  <c r="AQ506" i="15"/>
  <c r="AQ494" i="15"/>
  <c r="AQ486" i="15"/>
  <c r="AQ478" i="15"/>
  <c r="AQ470" i="15"/>
  <c r="AQ450" i="15"/>
  <c r="AQ442" i="15"/>
  <c r="AQ434" i="15"/>
  <c r="AQ418" i="15"/>
  <c r="AQ410" i="15"/>
  <c r="AQ402" i="15"/>
  <c r="AQ394" i="15"/>
  <c r="AQ382" i="15"/>
  <c r="AQ374" i="15"/>
  <c r="AQ366" i="15"/>
  <c r="AQ358" i="15"/>
  <c r="AQ346" i="15"/>
  <c r="AQ338" i="15"/>
  <c r="AQ330" i="15"/>
  <c r="AQ322" i="15"/>
  <c r="AQ314" i="15"/>
  <c r="AQ302" i="15"/>
  <c r="AQ294" i="15"/>
  <c r="AQ286" i="15"/>
  <c r="AQ278" i="15"/>
  <c r="AQ238" i="15"/>
  <c r="AQ222" i="15"/>
  <c r="AQ214" i="15"/>
  <c r="AQ66" i="15"/>
  <c r="AQ54" i="15"/>
  <c r="AQ42" i="15"/>
  <c r="AQ34" i="15"/>
  <c r="AQ26" i="15"/>
  <c r="AQ18" i="15"/>
  <c r="AO511" i="15"/>
  <c r="AO503" i="15"/>
  <c r="AO495" i="15"/>
  <c r="AO487" i="15"/>
  <c r="AO475" i="15"/>
  <c r="AO467" i="15"/>
  <c r="AO459" i="15"/>
  <c r="AO451" i="15"/>
  <c r="AO443" i="15"/>
  <c r="AO427" i="15"/>
  <c r="AO415" i="15"/>
  <c r="AO407" i="15"/>
  <c r="AO399" i="15"/>
  <c r="AO391" i="15"/>
  <c r="AO371" i="15"/>
  <c r="AO363" i="15"/>
  <c r="AO355" i="15"/>
  <c r="AO299" i="15"/>
  <c r="AK153" i="15"/>
  <c r="AO159" i="15"/>
  <c r="K160" i="15"/>
  <c r="Y235" i="15"/>
  <c r="Q422" i="15"/>
  <c r="Q418" i="15"/>
  <c r="Q414" i="15"/>
  <c r="Q410" i="15"/>
  <c r="Q402" i="15"/>
  <c r="Q394" i="15"/>
  <c r="Q390" i="15"/>
  <c r="Q382" i="15"/>
  <c r="Q378" i="15"/>
  <c r="Q370" i="15"/>
  <c r="Q362" i="15"/>
  <c r="Q358" i="15"/>
  <c r="Q354" i="15"/>
  <c r="Q350" i="15"/>
  <c r="Q346" i="15"/>
  <c r="Q334" i="15"/>
  <c r="Q330" i="15"/>
  <c r="Q326" i="15"/>
  <c r="Q322" i="15"/>
  <c r="Q310" i="15"/>
  <c r="Q302" i="15"/>
  <c r="Q290" i="15"/>
  <c r="Q282" i="15"/>
  <c r="Q270" i="15"/>
  <c r="Q266" i="15"/>
  <c r="Q262" i="15"/>
  <c r="Q254" i="15"/>
  <c r="Q250" i="15"/>
  <c r="Q242" i="15"/>
  <c r="Q234" i="15"/>
  <c r="Q222" i="15"/>
  <c r="Q214" i="15"/>
  <c r="Q210" i="15"/>
  <c r="Q198" i="15"/>
  <c r="Q190" i="15"/>
  <c r="Q186" i="15"/>
  <c r="Q170" i="15"/>
  <c r="Q162" i="15"/>
  <c r="Q158" i="15"/>
  <c r="Q150" i="15"/>
  <c r="Q134" i="15"/>
  <c r="Q122" i="15"/>
  <c r="Q114" i="15"/>
  <c r="Q102" i="15"/>
  <c r="Q94" i="15"/>
  <c r="Q82" i="15"/>
  <c r="O515" i="15"/>
  <c r="O503" i="15"/>
  <c r="O499" i="15"/>
  <c r="O495" i="15"/>
  <c r="O491" i="15"/>
  <c r="O483" i="15"/>
  <c r="O463" i="15"/>
  <c r="O459" i="15"/>
  <c r="O455" i="15"/>
  <c r="O451" i="15"/>
  <c r="O447" i="15"/>
  <c r="O439" i="15"/>
  <c r="O435" i="15"/>
  <c r="O423" i="15"/>
  <c r="O407" i="15"/>
  <c r="O399" i="15"/>
  <c r="O391" i="15"/>
  <c r="O383" i="15"/>
  <c r="O379" i="15"/>
  <c r="O371" i="15"/>
  <c r="O367" i="15"/>
  <c r="O359" i="15"/>
  <c r="O347" i="15"/>
  <c r="O343" i="15"/>
  <c r="O339" i="15"/>
  <c r="O331" i="15"/>
  <c r="O327" i="15"/>
  <c r="O319" i="15"/>
  <c r="O311" i="15"/>
  <c r="O299" i="15"/>
  <c r="O291" i="15"/>
  <c r="O287" i="15"/>
  <c r="O279" i="15"/>
  <c r="O275" i="15"/>
  <c r="O271" i="15"/>
  <c r="O267" i="15"/>
  <c r="O263" i="15"/>
  <c r="O259" i="15"/>
  <c r="O251" i="15"/>
  <c r="O243" i="15"/>
  <c r="O231" i="15"/>
  <c r="O227" i="15"/>
  <c r="O223" i="15"/>
  <c r="O215" i="15"/>
  <c r="O211" i="15"/>
  <c r="O203" i="15"/>
  <c r="O199" i="15"/>
  <c r="O191" i="15"/>
  <c r="O175" i="15"/>
  <c r="O167" i="15"/>
  <c r="O155" i="15"/>
  <c r="O151" i="15"/>
  <c r="O147" i="15"/>
  <c r="O143" i="15"/>
  <c r="O131" i="15"/>
  <c r="O127" i="15"/>
  <c r="O115" i="15"/>
  <c r="O111" i="15"/>
  <c r="O107" i="15"/>
  <c r="O99" i="15"/>
  <c r="O95" i="15"/>
  <c r="M516" i="15"/>
  <c r="M508" i="15"/>
  <c r="M500" i="15"/>
  <c r="M496" i="15"/>
  <c r="M492" i="15"/>
  <c r="M488" i="15"/>
  <c r="M476" i="15"/>
  <c r="M468" i="15"/>
  <c r="M460" i="15"/>
  <c r="M456" i="15"/>
  <c r="M448" i="15"/>
  <c r="M436" i="15"/>
  <c r="M432" i="15"/>
  <c r="M428" i="15"/>
  <c r="M424" i="15"/>
  <c r="M416" i="15"/>
  <c r="M408" i="15"/>
  <c r="M388" i="15"/>
  <c r="M380" i="15"/>
  <c r="M376" i="15"/>
  <c r="M368" i="15"/>
  <c r="M364" i="15"/>
  <c r="M352" i="15"/>
  <c r="M344" i="15"/>
  <c r="M320" i="15"/>
  <c r="M316" i="15"/>
  <c r="M312" i="15"/>
  <c r="M308" i="15"/>
  <c r="M296" i="15"/>
  <c r="M288" i="15"/>
  <c r="M284" i="15"/>
  <c r="M276" i="15"/>
  <c r="M256" i="15"/>
  <c r="M248" i="15"/>
  <c r="M244" i="15"/>
  <c r="M240" i="15"/>
  <c r="M236" i="15"/>
  <c r="M232" i="15"/>
  <c r="M228" i="15"/>
  <c r="M220" i="15"/>
  <c r="M216" i="15"/>
  <c r="M212" i="15"/>
  <c r="M204" i="15"/>
  <c r="M200" i="15"/>
  <c r="M192" i="15"/>
  <c r="M184" i="15"/>
  <c r="M176" i="15"/>
  <c r="M172" i="15"/>
  <c r="M168" i="15"/>
  <c r="M164" i="15"/>
  <c r="M160" i="15"/>
  <c r="M152" i="15"/>
  <c r="M144" i="15"/>
  <c r="M136" i="15"/>
  <c r="M132" i="15"/>
  <c r="M124" i="15"/>
  <c r="M116" i="15"/>
  <c r="M112" i="15"/>
  <c r="M104" i="15"/>
  <c r="M88" i="15"/>
  <c r="M80" i="15"/>
  <c r="K509" i="15"/>
  <c r="K505" i="15"/>
  <c r="K501" i="15"/>
  <c r="K497" i="15"/>
  <c r="K485" i="15"/>
  <c r="K481" i="15"/>
  <c r="K477" i="15"/>
  <c r="K469" i="15"/>
  <c r="K465" i="15"/>
  <c r="K457" i="15"/>
  <c r="K453" i="15"/>
  <c r="K449" i="15"/>
  <c r="K445" i="15"/>
  <c r="K441" i="15"/>
  <c r="K421" i="15"/>
  <c r="K413" i="15"/>
  <c r="K401" i="15"/>
  <c r="K393" i="15"/>
  <c r="K389" i="15"/>
  <c r="K381" i="15"/>
  <c r="K377" i="15"/>
  <c r="K369" i="15"/>
  <c r="K357" i="15"/>
  <c r="K349" i="15"/>
  <c r="K345" i="15"/>
  <c r="K337" i="15"/>
  <c r="K325" i="15"/>
  <c r="K321" i="15"/>
  <c r="K317" i="15"/>
  <c r="K313" i="15"/>
  <c r="K305" i="15"/>
  <c r="K297" i="15"/>
  <c r="K277" i="15"/>
  <c r="K261" i="15"/>
  <c r="K257" i="15"/>
  <c r="K249" i="15"/>
  <c r="K245" i="15"/>
  <c r="K233" i="15"/>
  <c r="K229" i="15"/>
  <c r="K221" i="15"/>
  <c r="K193" i="15"/>
  <c r="K189" i="15"/>
  <c r="K185" i="15"/>
  <c r="K181" i="15"/>
  <c r="K169" i="15"/>
  <c r="K165" i="15"/>
  <c r="K161" i="15"/>
  <c r="K153" i="15"/>
  <c r="I518" i="15"/>
  <c r="I506" i="15"/>
  <c r="I502" i="15"/>
  <c r="I494" i="15"/>
  <c r="I490" i="15"/>
  <c r="I478" i="15"/>
  <c r="I470" i="15"/>
  <c r="I466" i="15"/>
  <c r="I458" i="15"/>
  <c r="I454" i="15"/>
  <c r="I446" i="15"/>
  <c r="I438" i="15"/>
  <c r="I430" i="15"/>
  <c r="I422" i="15"/>
  <c r="I410" i="15"/>
  <c r="I406" i="15"/>
  <c r="I402" i="15"/>
  <c r="I398" i="15"/>
  <c r="I394" i="15"/>
  <c r="I390" i="15"/>
  <c r="I386" i="15"/>
  <c r="I382" i="15"/>
  <c r="I378" i="15"/>
  <c r="I358" i="15"/>
  <c r="I350" i="15"/>
  <c r="I346" i="15"/>
  <c r="I334" i="15"/>
  <c r="I330" i="15"/>
  <c r="I326" i="15"/>
  <c r="I322" i="15"/>
  <c r="I314" i="15"/>
  <c r="I310" i="15"/>
  <c r="I302" i="15"/>
  <c r="I290" i="15"/>
  <c r="I282" i="15"/>
  <c r="I270" i="15"/>
  <c r="I266" i="15"/>
  <c r="I262" i="15"/>
  <c r="I258" i="15"/>
  <c r="I250" i="15"/>
  <c r="I246" i="15"/>
  <c r="I230" i="15"/>
  <c r="I222" i="15"/>
  <c r="I206" i="15"/>
  <c r="I202" i="15"/>
  <c r="I198" i="15"/>
  <c r="I194" i="15"/>
  <c r="I190" i="15"/>
  <c r="I174" i="15"/>
  <c r="I170" i="15"/>
  <c r="I162" i="15"/>
  <c r="I154" i="15"/>
  <c r="I146" i="15"/>
  <c r="I138" i="15"/>
  <c r="I130" i="15"/>
  <c r="I122" i="15"/>
  <c r="I110" i="15"/>
  <c r="I106" i="15"/>
  <c r="I98" i="15"/>
  <c r="I94" i="15"/>
  <c r="I90" i="15"/>
  <c r="I82" i="15"/>
  <c r="G499" i="15"/>
  <c r="G491" i="15"/>
  <c r="G487" i="15"/>
  <c r="G479" i="15"/>
  <c r="G475" i="15"/>
  <c r="G471" i="15"/>
  <c r="G467" i="15"/>
  <c r="G463" i="15"/>
  <c r="G455" i="15"/>
  <c r="G439" i="15"/>
  <c r="G427" i="15"/>
  <c r="G423" i="15"/>
  <c r="G419" i="15"/>
  <c r="G415" i="15"/>
  <c r="G407" i="15"/>
  <c r="G403" i="15"/>
  <c r="G399" i="15"/>
  <c r="G395" i="15"/>
  <c r="G391" i="15"/>
  <c r="G363" i="15"/>
  <c r="G359" i="15"/>
  <c r="G355" i="15"/>
  <c r="G347" i="15"/>
  <c r="G343" i="15"/>
  <c r="G339" i="15"/>
  <c r="G335" i="15"/>
  <c r="G331" i="15"/>
  <c r="G303" i="15"/>
  <c r="G295" i="15"/>
  <c r="G291" i="15"/>
  <c r="G283" i="15"/>
  <c r="G279" i="15"/>
  <c r="G275" i="15"/>
  <c r="G263" i="15"/>
  <c r="G251" i="15"/>
  <c r="G243" i="15"/>
  <c r="G235" i="15"/>
  <c r="G231" i="15"/>
  <c r="G215" i="15"/>
  <c r="G211" i="15"/>
  <c r="G203" i="15"/>
  <c r="G199" i="15"/>
  <c r="G183" i="15"/>
  <c r="G179" i="15"/>
  <c r="G171" i="15"/>
  <c r="G167" i="15"/>
  <c r="G151" i="15"/>
  <c r="G147" i="15"/>
  <c r="G143" i="15"/>
  <c r="G139" i="15"/>
  <c r="G135" i="15"/>
  <c r="G119" i="15"/>
  <c r="G115" i="15"/>
  <c r="G111" i="15"/>
  <c r="G107" i="15"/>
  <c r="G103" i="15"/>
  <c r="E516" i="15"/>
  <c r="E512" i="15"/>
  <c r="E504" i="15"/>
  <c r="E496" i="15"/>
  <c r="E492" i="15"/>
  <c r="E484" i="15"/>
  <c r="E480" i="15"/>
  <c r="E472" i="15"/>
  <c r="E460" i="15"/>
  <c r="E456" i="15"/>
  <c r="E448" i="15"/>
  <c r="E444" i="15"/>
  <c r="E428" i="15"/>
  <c r="E424" i="15"/>
  <c r="E416" i="15"/>
  <c r="E412" i="15"/>
  <c r="E408" i="15"/>
  <c r="E396" i="15"/>
  <c r="E392" i="15"/>
  <c r="E384" i="15"/>
  <c r="E380" i="15"/>
  <c r="E364" i="15"/>
  <c r="E360" i="15"/>
  <c r="E352" i="15"/>
  <c r="E348" i="15"/>
  <c r="E332" i="15"/>
  <c r="E328" i="15"/>
  <c r="E320" i="15"/>
  <c r="E316" i="15"/>
  <c r="E300" i="15"/>
  <c r="E296" i="15"/>
  <c r="E288" i="15"/>
  <c r="E284" i="15"/>
  <c r="E268" i="15"/>
  <c r="E264" i="15"/>
  <c r="E256" i="15"/>
  <c r="E252" i="15"/>
  <c r="E236" i="15"/>
  <c r="E232" i="15"/>
  <c r="E224" i="15"/>
  <c r="E220" i="15"/>
  <c r="E212" i="15"/>
  <c r="E204" i="15"/>
  <c r="E200" i="15"/>
  <c r="E192" i="15"/>
  <c r="E188" i="15"/>
  <c r="E180" i="15"/>
  <c r="E172" i="15"/>
  <c r="E168" i="15"/>
  <c r="E160" i="15"/>
  <c r="E156" i="15"/>
  <c r="E140" i="15"/>
  <c r="E136" i="15"/>
  <c r="E128" i="15"/>
  <c r="E124" i="15"/>
  <c r="E108" i="15"/>
  <c r="E104" i="15"/>
  <c r="E96" i="15"/>
  <c r="E92" i="15"/>
  <c r="E84" i="15"/>
  <c r="S14" i="15"/>
  <c r="AA14" i="15"/>
  <c r="G15" i="15"/>
  <c r="O15" i="15"/>
  <c r="AO16" i="15"/>
  <c r="W17" i="15"/>
  <c r="AA18" i="15"/>
  <c r="G19" i="15"/>
  <c r="O19" i="15"/>
  <c r="AO20" i="15"/>
  <c r="W21" i="15"/>
  <c r="AK21" i="15"/>
  <c r="S22" i="15"/>
  <c r="G23" i="15"/>
  <c r="O23" i="15"/>
  <c r="AO24" i="15"/>
  <c r="W25" i="15"/>
  <c r="AK25" i="15"/>
  <c r="S26" i="15"/>
  <c r="AO28" i="15"/>
  <c r="W29" i="15"/>
  <c r="AK29" i="15"/>
  <c r="O31" i="15"/>
  <c r="AO32" i="15"/>
  <c r="W33" i="15"/>
  <c r="AK33" i="15"/>
  <c r="S34" i="15"/>
  <c r="S36" i="15"/>
  <c r="AO36" i="15"/>
  <c r="W37" i="15"/>
  <c r="AK37" i="15"/>
  <c r="S38" i="15"/>
  <c r="G39" i="15"/>
  <c r="O39" i="15"/>
  <c r="AO40" i="15"/>
  <c r="W41" i="15"/>
  <c r="AK41" i="15"/>
  <c r="S42" i="15"/>
  <c r="G43" i="15"/>
  <c r="S44" i="15"/>
  <c r="AO44" i="15"/>
  <c r="W45" i="15"/>
  <c r="AK45" i="15"/>
  <c r="S46" i="15"/>
  <c r="O47" i="15"/>
  <c r="S48" i="15"/>
  <c r="AO48" i="15"/>
  <c r="W49" i="15"/>
  <c r="AK49" i="15"/>
  <c r="S50" i="15"/>
  <c r="G51" i="15"/>
  <c r="AO52" i="15"/>
  <c r="AK53" i="15"/>
  <c r="S54" i="15"/>
  <c r="G55" i="15"/>
  <c r="O55" i="15"/>
  <c r="S56" i="15"/>
  <c r="AO56" i="15"/>
  <c r="AK57" i="15"/>
  <c r="S58" i="15"/>
  <c r="O59" i="15"/>
  <c r="S60" i="15"/>
  <c r="AO60" i="15"/>
  <c r="W61" i="15"/>
  <c r="AK61" i="15"/>
  <c r="S62" i="15"/>
  <c r="S64" i="15"/>
  <c r="AO64" i="15"/>
  <c r="W65" i="15"/>
  <c r="AK65" i="15"/>
  <c r="S66" i="15"/>
  <c r="AO68" i="15"/>
  <c r="W69" i="15"/>
  <c r="S70" i="15"/>
  <c r="G71" i="15"/>
  <c r="O73" i="15"/>
  <c r="W73" i="15"/>
  <c r="AK73" i="15"/>
  <c r="S74" i="15"/>
  <c r="G75" i="15"/>
  <c r="O75" i="15"/>
  <c r="AO76" i="15"/>
  <c r="O77" i="15"/>
  <c r="W77" i="15"/>
  <c r="G79" i="15"/>
  <c r="O79" i="15"/>
  <c r="AO83" i="15"/>
  <c r="S87" i="15"/>
  <c r="S95" i="15"/>
  <c r="S103" i="15"/>
  <c r="S111" i="15"/>
  <c r="W114" i="15"/>
  <c r="S119" i="15"/>
  <c r="S127" i="15"/>
  <c r="W130" i="15"/>
  <c r="S135" i="15"/>
  <c r="S143" i="15"/>
  <c r="M81" i="15"/>
  <c r="W81" i="15"/>
  <c r="S82" i="15"/>
  <c r="O83" i="15"/>
  <c r="O92" i="15"/>
  <c r="AK94" i="15"/>
  <c r="K97" i="15"/>
  <c r="O100" i="15"/>
  <c r="AK102" i="15"/>
  <c r="K105" i="15"/>
  <c r="O108" i="15"/>
  <c r="AK110" i="15"/>
  <c r="K113" i="15"/>
  <c r="O116" i="15"/>
  <c r="AK118" i="15"/>
  <c r="O124" i="15"/>
  <c r="AK126" i="15"/>
  <c r="O132" i="15"/>
  <c r="AK134" i="15"/>
  <c r="AK142" i="15"/>
  <c r="O148" i="15"/>
  <c r="AK150" i="15"/>
  <c r="AM152" i="15"/>
  <c r="O161" i="15"/>
  <c r="S263" i="15"/>
  <c r="AI348" i="15"/>
  <c r="AI344" i="15"/>
  <c r="AI336" i="15"/>
  <c r="AI328" i="15"/>
  <c r="AI320" i="15"/>
  <c r="AI304" i="15"/>
  <c r="AI280" i="15"/>
  <c r="AI272" i="15"/>
  <c r="AI264" i="15"/>
  <c r="AI256" i="15"/>
  <c r="AI248" i="15"/>
  <c r="AI240" i="15"/>
  <c r="AI232" i="15"/>
  <c r="AI224" i="15"/>
  <c r="AI216" i="15"/>
  <c r="AI212" i="15"/>
  <c r="AI196" i="15"/>
  <c r="AI188" i="15"/>
  <c r="AI180" i="15"/>
  <c r="AI172" i="15"/>
  <c r="AI168" i="15"/>
  <c r="AI156" i="15"/>
  <c r="AI148" i="15"/>
  <c r="AI132" i="15"/>
  <c r="AI128" i="15"/>
  <c r="AI120" i="15"/>
  <c r="AI112" i="15"/>
  <c r="AI104" i="15"/>
  <c r="AI96" i="15"/>
  <c r="AI92" i="15"/>
  <c r="AI84" i="15"/>
  <c r="AA516" i="15"/>
  <c r="AA452" i="15"/>
  <c r="AA444" i="15"/>
  <c r="AA392" i="15"/>
  <c r="AA384" i="15"/>
  <c r="AA380" i="15"/>
  <c r="AA332" i="15"/>
  <c r="AA324" i="15"/>
  <c r="AA312" i="15"/>
  <c r="AA276" i="15"/>
  <c r="AA268" i="15"/>
  <c r="AA220" i="15"/>
  <c r="AA204" i="15"/>
  <c r="AA200" i="15"/>
  <c r="AA192" i="15"/>
  <c r="Y505" i="15"/>
  <c r="Y497" i="15"/>
  <c r="Y485" i="15"/>
  <c r="Y441" i="15"/>
  <c r="Y433" i="15"/>
  <c r="Y385" i="15"/>
  <c r="Y365" i="15"/>
  <c r="Y357" i="15"/>
  <c r="Y349" i="15"/>
  <c r="Y333" i="15"/>
  <c r="Y325" i="15"/>
  <c r="Y313" i="15"/>
  <c r="Y305" i="15"/>
  <c r="Y269" i="15"/>
  <c r="Y257" i="15"/>
  <c r="Y249" i="15"/>
  <c r="Y197" i="15"/>
  <c r="Y189" i="15"/>
  <c r="Y129" i="15"/>
  <c r="Y105" i="15"/>
  <c r="Y85" i="15"/>
  <c r="W498" i="15"/>
  <c r="W478" i="15"/>
  <c r="W446" i="15"/>
  <c r="W438" i="15"/>
  <c r="W430" i="15"/>
  <c r="W422" i="15"/>
  <c r="W414" i="15"/>
  <c r="W350" i="15"/>
  <c r="W334" i="15"/>
  <c r="W326" i="15"/>
  <c r="W306" i="15"/>
  <c r="W250" i="15"/>
  <c r="W214" i="15"/>
  <c r="U503" i="15"/>
  <c r="U495" i="15"/>
  <c r="U483" i="15"/>
  <c r="U451" i="15"/>
  <c r="U431" i="15"/>
  <c r="U423" i="15"/>
  <c r="U415" i="15"/>
  <c r="U399" i="15"/>
  <c r="U391" i="15"/>
  <c r="U375" i="15"/>
  <c r="U339" i="15"/>
  <c r="U319" i="15"/>
  <c r="U311" i="15"/>
  <c r="U287" i="15"/>
  <c r="U275" i="15"/>
  <c r="U223" i="15"/>
  <c r="U199" i="15"/>
  <c r="U171" i="15"/>
  <c r="U127" i="15"/>
  <c r="U111" i="15"/>
  <c r="U103" i="15"/>
  <c r="U91" i="15"/>
  <c r="U83" i="15"/>
  <c r="S504" i="15"/>
  <c r="S484" i="15"/>
  <c r="S476" i="15"/>
  <c r="S448" i="15"/>
  <c r="S428" i="15"/>
  <c r="S392" i="15"/>
  <c r="S384" i="15"/>
  <c r="S376" i="15"/>
  <c r="S332" i="15"/>
  <c r="S312" i="15"/>
  <c r="S284" i="15"/>
  <c r="S276" i="15"/>
  <c r="S252" i="15"/>
  <c r="S224" i="15"/>
  <c r="S216" i="15"/>
  <c r="S208" i="15"/>
  <c r="S200" i="15"/>
  <c r="S172" i="15"/>
  <c r="S164" i="15"/>
  <c r="S148" i="15"/>
  <c r="S112" i="15"/>
  <c r="S96" i="15"/>
  <c r="Q513" i="15"/>
  <c r="Q505" i="15"/>
  <c r="Q497" i="15"/>
  <c r="Q489" i="15"/>
  <c r="Q437" i="15"/>
  <c r="Q401" i="15"/>
  <c r="Q341" i="15"/>
  <c r="Q325" i="15"/>
  <c r="Q289" i="15"/>
  <c r="Q173" i="15"/>
  <c r="Q165" i="15"/>
  <c r="Q145" i="15"/>
  <c r="O486" i="15"/>
  <c r="O474" i="15"/>
  <c r="O450" i="15"/>
  <c r="O422" i="15"/>
  <c r="O386" i="15"/>
  <c r="O378" i="15"/>
  <c r="O354" i="15"/>
  <c r="O330" i="15"/>
  <c r="O322" i="15"/>
  <c r="O306" i="15"/>
  <c r="O278" i="15"/>
  <c r="O270" i="15"/>
  <c r="O210" i="15"/>
  <c r="O202" i="15"/>
  <c r="O166" i="15"/>
  <c r="M475" i="15"/>
  <c r="M467" i="15"/>
  <c r="M439" i="15"/>
  <c r="M407" i="15"/>
  <c r="M363" i="15"/>
  <c r="M355" i="15"/>
  <c r="M339" i="15"/>
  <c r="M331" i="15"/>
  <c r="M315" i="15"/>
  <c r="M255" i="15"/>
  <c r="M231" i="15"/>
  <c r="M167" i="15"/>
  <c r="M159" i="15"/>
  <c r="M143" i="15"/>
  <c r="M91" i="15"/>
  <c r="M83" i="15"/>
  <c r="K516" i="15"/>
  <c r="K500" i="15"/>
  <c r="K492" i="15"/>
  <c r="K468" i="15"/>
  <c r="K460" i="15"/>
  <c r="K380" i="15"/>
  <c r="K352" i="15"/>
  <c r="K332" i="15"/>
  <c r="K324" i="15"/>
  <c r="K296" i="15"/>
  <c r="K276" i="15"/>
  <c r="K268" i="15"/>
  <c r="K176" i="15"/>
  <c r="K144" i="15"/>
  <c r="K112" i="15"/>
  <c r="K104" i="15"/>
  <c r="K96" i="15"/>
  <c r="K88" i="15"/>
  <c r="I457" i="15"/>
  <c r="I433" i="15"/>
  <c r="I405" i="15"/>
  <c r="I397" i="15"/>
  <c r="I381" i="15"/>
  <c r="I349" i="15"/>
  <c r="I341" i="15"/>
  <c r="I325" i="15"/>
  <c r="I309" i="15"/>
  <c r="I277" i="15"/>
  <c r="I237" i="15"/>
  <c r="I229" i="15"/>
  <c r="I221" i="15"/>
  <c r="I213" i="15"/>
  <c r="I189" i="15"/>
  <c r="I173" i="15"/>
  <c r="I157" i="15"/>
  <c r="I149" i="15"/>
  <c r="I141" i="15"/>
  <c r="I125" i="15"/>
  <c r="I101" i="15"/>
  <c r="I93" i="15"/>
  <c r="I85" i="15"/>
  <c r="G470" i="15"/>
  <c r="G462" i="15"/>
  <c r="G454" i="15"/>
  <c r="G438" i="15"/>
  <c r="G406" i="15"/>
  <c r="G382" i="15"/>
  <c r="G366" i="15"/>
  <c r="G342" i="15"/>
  <c r="G334" i="15"/>
  <c r="G326" i="15"/>
  <c r="E511" i="15"/>
  <c r="E507" i="15"/>
  <c r="E491" i="15"/>
  <c r="E487" i="15"/>
  <c r="E479" i="15"/>
  <c r="E475" i="15"/>
  <c r="E451" i="15"/>
  <c r="E443" i="15"/>
  <c r="E439" i="15"/>
  <c r="E411" i="15"/>
  <c r="E407" i="15"/>
  <c r="E379" i="15"/>
  <c r="E375" i="15"/>
  <c r="E351" i="15"/>
  <c r="E343" i="15"/>
  <c r="E339" i="15"/>
  <c r="E311" i="15"/>
  <c r="E307" i="15"/>
  <c r="E279" i="15"/>
  <c r="E247" i="15"/>
  <c r="E243" i="15"/>
  <c r="E223" i="15"/>
  <c r="E215" i="15"/>
  <c r="E183" i="15"/>
  <c r="E139" i="15"/>
  <c r="E127" i="15"/>
  <c r="E119" i="15"/>
  <c r="E95" i="15"/>
  <c r="E87" i="15"/>
  <c r="M14" i="15"/>
  <c r="U14" i="15"/>
  <c r="AI14" i="15"/>
  <c r="I15" i="15"/>
  <c r="Q15" i="15"/>
  <c r="Y15" i="15"/>
  <c r="M16" i="15"/>
  <c r="AI16" i="15"/>
  <c r="AM17" i="15"/>
  <c r="M18" i="15"/>
  <c r="U18" i="15"/>
  <c r="AI18" i="15"/>
  <c r="I19" i="15"/>
  <c r="Q19" i="15"/>
  <c r="Y19" i="15"/>
  <c r="AI20" i="15"/>
  <c r="I21" i="15"/>
  <c r="Y21" i="15"/>
  <c r="AM21" i="15"/>
  <c r="M22" i="15"/>
  <c r="U22" i="15"/>
  <c r="AI22" i="15"/>
  <c r="I23" i="15"/>
  <c r="Q23" i="15"/>
  <c r="Y23" i="15"/>
  <c r="E24" i="15"/>
  <c r="M24" i="15"/>
  <c r="AI24" i="15"/>
  <c r="AM25" i="15"/>
  <c r="M26" i="15"/>
  <c r="U26" i="15"/>
  <c r="AI26" i="15"/>
  <c r="I27" i="15"/>
  <c r="Q27" i="15"/>
  <c r="Y27" i="15"/>
  <c r="E28" i="15"/>
  <c r="M28" i="15"/>
  <c r="AI28" i="15"/>
  <c r="I29" i="15"/>
  <c r="Q29" i="15"/>
  <c r="Y29" i="15"/>
  <c r="AM29" i="15"/>
  <c r="M30" i="15"/>
  <c r="U30" i="15"/>
  <c r="AI30" i="15"/>
  <c r="I31" i="15"/>
  <c r="Q31" i="15"/>
  <c r="Y31" i="15"/>
  <c r="E32" i="15"/>
  <c r="AI32" i="15"/>
  <c r="AM33" i="15"/>
  <c r="M34" i="15"/>
  <c r="AI34" i="15"/>
  <c r="I35" i="15"/>
  <c r="Q35" i="15"/>
  <c r="Y35" i="15"/>
  <c r="M36" i="15"/>
  <c r="Q37" i="15"/>
  <c r="AM37" i="15"/>
  <c r="U38" i="15"/>
  <c r="AI38" i="15"/>
  <c r="I39" i="15"/>
  <c r="Q39" i="15"/>
  <c r="E40" i="15"/>
  <c r="AI40" i="15"/>
  <c r="I41" i="15"/>
  <c r="Q41" i="15"/>
  <c r="Y41" i="15"/>
  <c r="AM41" i="15"/>
  <c r="U42" i="15"/>
  <c r="AI42" i="15"/>
  <c r="Q43" i="15"/>
  <c r="Y43" i="15"/>
  <c r="E44" i="15"/>
  <c r="M44" i="15"/>
  <c r="AI44" i="15"/>
  <c r="I45" i="15"/>
  <c r="Y45" i="15"/>
  <c r="AM45" i="15"/>
  <c r="U46" i="15"/>
  <c r="AI46" i="15"/>
  <c r="Q47" i="15"/>
  <c r="AI48" i="15"/>
  <c r="Q49" i="15"/>
  <c r="Y49" i="15"/>
  <c r="M50" i="15"/>
  <c r="U50" i="15"/>
  <c r="I51" i="15"/>
  <c r="Q51" i="15"/>
  <c r="E52" i="15"/>
  <c r="M52" i="15"/>
  <c r="AI52" i="15"/>
  <c r="AM53" i="15"/>
  <c r="M54" i="15"/>
  <c r="U54" i="15"/>
  <c r="AI54" i="15"/>
  <c r="I55" i="15"/>
  <c r="Y55" i="15"/>
  <c r="E56" i="15"/>
  <c r="M56" i="15"/>
  <c r="AI56" i="15"/>
  <c r="Q57" i="15"/>
  <c r="M58" i="15"/>
  <c r="U58" i="15"/>
  <c r="I59" i="15"/>
  <c r="Y59" i="15"/>
  <c r="E60" i="15"/>
  <c r="M60" i="15"/>
  <c r="AI60" i="15"/>
  <c r="Q61" i="15"/>
  <c r="AM61" i="15"/>
  <c r="M62" i="15"/>
  <c r="AI62" i="15"/>
  <c r="I63" i="15"/>
  <c r="Q63" i="15"/>
  <c r="Y63" i="15"/>
  <c r="E64" i="15"/>
  <c r="M64" i="15"/>
  <c r="AI64" i="15"/>
  <c r="M66" i="15"/>
  <c r="U66" i="15"/>
  <c r="AI66" i="15"/>
  <c r="I67" i="15"/>
  <c r="Y67" i="15"/>
  <c r="E68" i="15"/>
  <c r="M68" i="15"/>
  <c r="AI68" i="15"/>
  <c r="I69" i="15"/>
  <c r="AM69" i="15"/>
  <c r="M70" i="15"/>
  <c r="U70" i="15"/>
  <c r="AI70" i="15"/>
  <c r="I71" i="15"/>
  <c r="Q71" i="15"/>
  <c r="Y71" i="15"/>
  <c r="E72" i="15"/>
  <c r="AI72" i="15"/>
  <c r="E74" i="15"/>
  <c r="U74" i="15"/>
  <c r="AI74" i="15"/>
  <c r="I75" i="15"/>
  <c r="Q75" i="15"/>
  <c r="Y75" i="15"/>
  <c r="E76" i="15"/>
  <c r="M76" i="15"/>
  <c r="AI76" i="15"/>
  <c r="Y77" i="15"/>
  <c r="AM77" i="15"/>
  <c r="E78" i="15"/>
  <c r="U78" i="15"/>
  <c r="AI78" i="15"/>
  <c r="I79" i="15"/>
  <c r="Q79" i="15"/>
  <c r="Y79" i="15"/>
  <c r="W80" i="15"/>
  <c r="E81" i="15"/>
  <c r="AK82" i="15"/>
  <c r="W84" i="15"/>
  <c r="O86" i="15"/>
  <c r="AO87" i="15"/>
  <c r="AO95" i="15"/>
  <c r="W96" i="15"/>
  <c r="G102" i="15"/>
  <c r="AO103" i="15"/>
  <c r="W104" i="15"/>
  <c r="AO111" i="15"/>
  <c r="W112" i="15"/>
  <c r="AO119" i="15"/>
  <c r="W120" i="15"/>
  <c r="AO127" i="15"/>
  <c r="W128" i="15"/>
  <c r="G134" i="15"/>
  <c r="W136" i="15"/>
  <c r="G142" i="15"/>
  <c r="W144" i="15"/>
  <c r="W152" i="15"/>
  <c r="O156" i="15"/>
  <c r="AK157" i="15"/>
  <c r="O164" i="15"/>
  <c r="K225" i="15"/>
  <c r="Q226" i="15"/>
  <c r="AI352" i="15"/>
  <c r="AI340" i="15"/>
  <c r="AI332" i="15"/>
  <c r="AI324" i="15"/>
  <c r="AI316" i="15"/>
  <c r="AI308" i="15"/>
  <c r="AI300" i="15"/>
  <c r="AI292" i="15"/>
  <c r="AI276" i="15"/>
  <c r="AI268" i="15"/>
  <c r="AI260" i="15"/>
  <c r="AI252" i="15"/>
  <c r="AI244" i="15"/>
  <c r="AI236" i="15"/>
  <c r="AI228" i="15"/>
  <c r="AI220" i="15"/>
  <c r="AI208" i="15"/>
  <c r="AI200" i="15"/>
  <c r="AI192" i="15"/>
  <c r="AI184" i="15"/>
  <c r="AI176" i="15"/>
  <c r="AI164" i="15"/>
  <c r="AI140" i="15"/>
  <c r="AI124" i="15"/>
  <c r="AI108" i="15"/>
  <c r="AI100" i="15"/>
  <c r="AI88" i="15"/>
  <c r="AI80" i="15"/>
  <c r="AA512" i="15"/>
  <c r="AA504" i="15"/>
  <c r="AA496" i="15"/>
  <c r="AA488" i="15"/>
  <c r="AA464" i="15"/>
  <c r="AA456" i="15"/>
  <c r="AA448" i="15"/>
  <c r="AA428" i="15"/>
  <c r="AA420" i="15"/>
  <c r="AA388" i="15"/>
  <c r="AA368" i="15"/>
  <c r="AA360" i="15"/>
  <c r="AA316" i="15"/>
  <c r="AA308" i="15"/>
  <c r="AA256" i="15"/>
  <c r="AA248" i="15"/>
  <c r="AA232" i="15"/>
  <c r="AA224" i="15"/>
  <c r="AA216" i="15"/>
  <c r="AA184" i="15"/>
  <c r="AA160" i="15"/>
  <c r="AA144" i="15"/>
  <c r="AA140" i="15"/>
  <c r="AA112" i="15"/>
  <c r="AA108" i="15"/>
  <c r="AA104" i="15"/>
  <c r="AA92" i="15"/>
  <c r="Y509" i="15"/>
  <c r="Y501" i="15"/>
  <c r="Y445" i="15"/>
  <c r="Y437" i="15"/>
  <c r="Y421" i="15"/>
  <c r="Y413" i="15"/>
  <c r="Y381" i="15"/>
  <c r="Y361" i="15"/>
  <c r="Y317" i="15"/>
  <c r="Y301" i="15"/>
  <c r="Y273" i="15"/>
  <c r="Y265" i="15"/>
  <c r="Y261" i="15"/>
  <c r="Y253" i="15"/>
  <c r="Y245" i="15"/>
  <c r="Y217" i="15"/>
  <c r="Y209" i="15"/>
  <c r="Y201" i="15"/>
  <c r="Y193" i="15"/>
  <c r="Y185" i="15"/>
  <c r="Y161" i="15"/>
  <c r="Y157" i="15"/>
  <c r="Y141" i="15"/>
  <c r="Y133" i="15"/>
  <c r="Y117" i="15"/>
  <c r="Y109" i="15"/>
  <c r="Y101" i="15"/>
  <c r="Y97" i="15"/>
  <c r="W494" i="15"/>
  <c r="W474" i="15"/>
  <c r="W466" i="15"/>
  <c r="W458" i="15"/>
  <c r="W426" i="15"/>
  <c r="W418" i="15"/>
  <c r="W406" i="15"/>
  <c r="W398" i="15"/>
  <c r="W390" i="15"/>
  <c r="W382" i="15"/>
  <c r="W366" i="15"/>
  <c r="W362" i="15"/>
  <c r="W338" i="15"/>
  <c r="W322" i="15"/>
  <c r="W314" i="15"/>
  <c r="W278" i="15"/>
  <c r="W254" i="15"/>
  <c r="W246" i="15"/>
  <c r="W222" i="15"/>
  <c r="W218" i="15"/>
  <c r="W202" i="15"/>
  <c r="W194" i="15"/>
  <c r="U507" i="15"/>
  <c r="U487" i="15"/>
  <c r="U479" i="15"/>
  <c r="U471" i="15"/>
  <c r="U447" i="15"/>
  <c r="U427" i="15"/>
  <c r="U395" i="15"/>
  <c r="U367" i="15"/>
  <c r="U335" i="15"/>
  <c r="U323" i="15"/>
  <c r="U307" i="15"/>
  <c r="U299" i="15"/>
  <c r="U279" i="15"/>
  <c r="U263" i="15"/>
  <c r="U247" i="15"/>
  <c r="U239" i="15"/>
  <c r="U227" i="15"/>
  <c r="U211" i="15"/>
  <c r="U203" i="15"/>
  <c r="U167" i="15"/>
  <c r="U159" i="15"/>
  <c r="U147" i="15"/>
  <c r="U139" i="15"/>
  <c r="U115" i="15"/>
  <c r="U107" i="15"/>
  <c r="U99" i="15"/>
  <c r="U87" i="15"/>
  <c r="S508" i="15"/>
  <c r="S496" i="15"/>
  <c r="S488" i="15"/>
  <c r="S452" i="15"/>
  <c r="S440" i="15"/>
  <c r="S396" i="15"/>
  <c r="S380" i="15"/>
  <c r="S372" i="15"/>
  <c r="S364" i="15"/>
  <c r="S336" i="15"/>
  <c r="S324" i="15"/>
  <c r="S316" i="15"/>
  <c r="S300" i="15"/>
  <c r="S264" i="15"/>
  <c r="S256" i="15"/>
  <c r="S228" i="15"/>
  <c r="S220" i="15"/>
  <c r="S176" i="15"/>
  <c r="S168" i="15"/>
  <c r="S152" i="15"/>
  <c r="S144" i="15"/>
  <c r="S132" i="15"/>
  <c r="S116" i="15"/>
  <c r="S88" i="15"/>
  <c r="Q501" i="15"/>
  <c r="Q493" i="15"/>
  <c r="Q485" i="15"/>
  <c r="Q457" i="15"/>
  <c r="Q449" i="15"/>
  <c r="Q441" i="15"/>
  <c r="Q413" i="15"/>
  <c r="Q397" i="15"/>
  <c r="Q389" i="15"/>
  <c r="Q381" i="15"/>
  <c r="Q373" i="15"/>
  <c r="Q345" i="15"/>
  <c r="Q337" i="15"/>
  <c r="Q321" i="15"/>
  <c r="Q293" i="15"/>
  <c r="Q285" i="15"/>
  <c r="Q273" i="15"/>
  <c r="Q257" i="15"/>
  <c r="Q249" i="15"/>
  <c r="Q241" i="15"/>
  <c r="Q233" i="15"/>
  <c r="Q205" i="15"/>
  <c r="Q201" i="15"/>
  <c r="Q153" i="15"/>
  <c r="Q141" i="15"/>
  <c r="Q133" i="15"/>
  <c r="Q117" i="15"/>
  <c r="Q109" i="15"/>
  <c r="Q97" i="15"/>
  <c r="O506" i="15"/>
  <c r="O498" i="15"/>
  <c r="O478" i="15"/>
  <c r="O434" i="15"/>
  <c r="O398" i="15"/>
  <c r="O374" i="15"/>
  <c r="O366" i="15"/>
  <c r="O358" i="15"/>
  <c r="O326" i="15"/>
  <c r="O318" i="15"/>
  <c r="O310" i="15"/>
  <c r="O266" i="15"/>
  <c r="O262" i="15"/>
  <c r="O254" i="15"/>
  <c r="O246" i="15"/>
  <c r="O222" i="15"/>
  <c r="O214" i="15"/>
  <c r="O198" i="15"/>
  <c r="O194" i="15"/>
  <c r="O186" i="15"/>
  <c r="O170" i="15"/>
  <c r="O162" i="15"/>
  <c r="M503" i="15"/>
  <c r="M495" i="15"/>
  <c r="M479" i="15"/>
  <c r="M459" i="15"/>
  <c r="M411" i="15"/>
  <c r="M403" i="15"/>
  <c r="M387" i="15"/>
  <c r="M375" i="15"/>
  <c r="M367" i="15"/>
  <c r="M311" i="15"/>
  <c r="M303" i="15"/>
  <c r="M291" i="15"/>
  <c r="M283" i="15"/>
  <c r="M251" i="15"/>
  <c r="M227" i="15"/>
  <c r="M223" i="15"/>
  <c r="M187" i="15"/>
  <c r="M179" i="15"/>
  <c r="M171" i="15"/>
  <c r="M163" i="15"/>
  <c r="M155" i="15"/>
  <c r="M131" i="15"/>
  <c r="M123" i="15"/>
  <c r="M111" i="15"/>
  <c r="M103" i="15"/>
  <c r="K496" i="15"/>
  <c r="K452" i="15"/>
  <c r="K448" i="15"/>
  <c r="K444" i="15"/>
  <c r="K436" i="15"/>
  <c r="K416" i="15"/>
  <c r="K412" i="15"/>
  <c r="K400" i="15"/>
  <c r="K396" i="15"/>
  <c r="K392" i="15"/>
  <c r="K372" i="15"/>
  <c r="K336" i="15"/>
  <c r="K328" i="15"/>
  <c r="K320" i="15"/>
  <c r="K292" i="15"/>
  <c r="K232" i="15"/>
  <c r="K224" i="15"/>
  <c r="K212" i="15"/>
  <c r="K196" i="15"/>
  <c r="K180" i="15"/>
  <c r="K116" i="15"/>
  <c r="K108" i="15"/>
  <c r="I513" i="15"/>
  <c r="I505" i="15"/>
  <c r="I493" i="15"/>
  <c r="I489" i="15"/>
  <c r="I461" i="15"/>
  <c r="I453" i="15"/>
  <c r="I445" i="15"/>
  <c r="I437" i="15"/>
  <c r="I393" i="15"/>
  <c r="I385" i="15"/>
  <c r="I377" i="15"/>
  <c r="I329" i="15"/>
  <c r="I321" i="15"/>
  <c r="I273" i="15"/>
  <c r="I265" i="15"/>
  <c r="I257" i="15"/>
  <c r="I233" i="15"/>
  <c r="I177" i="15"/>
  <c r="I161" i="15"/>
  <c r="I121" i="15"/>
  <c r="I97" i="15"/>
  <c r="G514" i="15"/>
  <c r="G506" i="15"/>
  <c r="G498" i="15"/>
  <c r="G490" i="15"/>
  <c r="G450" i="15"/>
  <c r="G442" i="15"/>
  <c r="G434" i="15"/>
  <c r="G378" i="15"/>
  <c r="G346" i="15"/>
  <c r="G322" i="15"/>
  <c r="G294" i="15"/>
  <c r="G290" i="15"/>
  <c r="G286" i="15"/>
  <c r="G278" i="15"/>
  <c r="G274" i="15"/>
  <c r="G266" i="15"/>
  <c r="G242" i="15"/>
  <c r="G238" i="15"/>
  <c r="G230" i="15"/>
  <c r="G226" i="15"/>
  <c r="G210" i="15"/>
  <c r="G206" i="15"/>
  <c r="G198" i="15"/>
  <c r="G194" i="15"/>
  <c r="G178" i="15"/>
  <c r="G174" i="15"/>
  <c r="G166" i="15"/>
  <c r="G162" i="15"/>
  <c r="AM80" i="15"/>
  <c r="O81" i="15"/>
  <c r="G83" i="15"/>
  <c r="AO84" i="15"/>
  <c r="AK85" i="15"/>
  <c r="O90" i="15"/>
  <c r="K95" i="15"/>
  <c r="K103" i="15"/>
  <c r="O106" i="15"/>
  <c r="K111" i="15"/>
  <c r="O114" i="15"/>
  <c r="K119" i="15"/>
  <c r="K127" i="15"/>
  <c r="K143" i="15"/>
  <c r="O146" i="15"/>
  <c r="W153" i="15"/>
  <c r="AK262" i="15"/>
  <c r="AQ279" i="15"/>
  <c r="AQ271" i="15"/>
  <c r="AQ267" i="15"/>
  <c r="AQ259" i="15"/>
  <c r="AQ251" i="15"/>
  <c r="AQ243" i="15"/>
  <c r="AQ235" i="15"/>
  <c r="AQ231" i="15"/>
  <c r="AQ223" i="15"/>
  <c r="AQ215" i="15"/>
  <c r="AQ207" i="15"/>
  <c r="AQ199" i="15"/>
  <c r="AQ179" i="15"/>
  <c r="AQ171" i="15"/>
  <c r="AQ163" i="15"/>
  <c r="AQ155" i="15"/>
  <c r="AQ147" i="15"/>
  <c r="AQ139" i="15"/>
  <c r="AQ131" i="15"/>
  <c r="AQ123" i="15"/>
  <c r="AQ115" i="15"/>
  <c r="AQ111" i="15"/>
  <c r="AQ103" i="15"/>
  <c r="AQ87" i="15"/>
  <c r="AO512" i="15"/>
  <c r="AO504" i="15"/>
  <c r="AO496" i="15"/>
  <c r="AO488" i="15"/>
  <c r="AO484" i="15"/>
  <c r="AO476" i="15"/>
  <c r="AO468" i="15"/>
  <c r="AO460" i="15"/>
  <c r="AO444" i="15"/>
  <c r="AO436" i="15"/>
  <c r="AO428" i="15"/>
  <c r="AO420" i="15"/>
  <c r="AO404" i="15"/>
  <c r="AO392" i="15"/>
  <c r="AO384" i="15"/>
  <c r="AO376" i="15"/>
  <c r="AO368" i="15"/>
  <c r="AO364" i="15"/>
  <c r="AO356" i="15"/>
  <c r="AO348" i="15"/>
  <c r="AO340" i="15"/>
  <c r="AO332" i="15"/>
  <c r="AO328" i="15"/>
  <c r="AO312" i="15"/>
  <c r="AO304" i="15"/>
  <c r="AO300" i="15"/>
  <c r="AO292" i="15"/>
  <c r="AO284" i="15"/>
  <c r="AO276" i="15"/>
  <c r="AO268" i="15"/>
  <c r="AO244" i="15"/>
  <c r="AO236" i="15"/>
  <c r="AO228" i="15"/>
  <c r="AO220" i="15"/>
  <c r="AO212" i="15"/>
  <c r="AO208" i="15"/>
  <c r="AO200" i="15"/>
  <c r="AO192" i="15"/>
  <c r="AO184" i="15"/>
  <c r="AO176" i="15"/>
  <c r="AO172" i="15"/>
  <c r="AO152" i="15"/>
  <c r="AO144" i="15"/>
  <c r="AO136" i="15"/>
  <c r="AO128" i="15"/>
  <c r="AO120" i="15"/>
  <c r="AO112" i="15"/>
  <c r="AO108" i="15"/>
  <c r="AO100" i="15"/>
  <c r="AO92" i="15"/>
  <c r="AM513" i="15"/>
  <c r="AM493" i="15"/>
  <c r="AM485" i="15"/>
  <c r="AM481" i="15"/>
  <c r="AM473" i="15"/>
  <c r="AM465" i="15"/>
  <c r="AM457" i="15"/>
  <c r="AM453" i="15"/>
  <c r="AM445" i="15"/>
  <c r="AM437" i="15"/>
  <c r="AM429" i="15"/>
  <c r="AM421" i="15"/>
  <c r="AM413" i="15"/>
  <c r="AM409" i="15"/>
  <c r="AM401" i="15"/>
  <c r="AM393" i="15"/>
  <c r="AM377" i="15"/>
  <c r="AM369" i="15"/>
  <c r="AM361" i="15"/>
  <c r="AM357" i="15"/>
  <c r="AM349" i="15"/>
  <c r="AM345" i="15"/>
  <c r="AM333" i="15"/>
  <c r="AM325" i="15"/>
  <c r="AM317" i="15"/>
  <c r="AM309" i="15"/>
  <c r="AM301" i="15"/>
  <c r="AM293" i="15"/>
  <c r="AM285" i="15"/>
  <c r="AM281" i="15"/>
  <c r="AM273" i="15"/>
  <c r="AM265" i="15"/>
  <c r="AM257" i="15"/>
  <c r="AM249" i="15"/>
  <c r="AM241" i="15"/>
  <c r="AM237" i="15"/>
  <c r="AM229" i="15"/>
  <c r="AM221" i="15"/>
  <c r="AM213" i="15"/>
  <c r="AM205" i="15"/>
  <c r="AM197" i="15"/>
  <c r="AM189" i="15"/>
  <c r="AM185" i="15"/>
  <c r="AM177" i="15"/>
  <c r="AM169" i="15"/>
  <c r="AM161" i="15"/>
  <c r="AM153" i="15"/>
  <c r="AM145" i="15"/>
  <c r="AM137" i="15"/>
  <c r="AM133" i="15"/>
  <c r="AM125" i="15"/>
  <c r="AM117" i="15"/>
  <c r="AM109" i="15"/>
  <c r="AM101" i="15"/>
  <c r="AM93" i="15"/>
  <c r="AM85" i="15"/>
  <c r="AK514" i="15"/>
  <c r="AK506" i="15"/>
  <c r="AK498" i="15"/>
  <c r="AK494" i="15"/>
  <c r="AK486" i="15"/>
  <c r="AK478" i="15"/>
  <c r="AK470" i="15"/>
  <c r="AK462" i="15"/>
  <c r="AK454" i="15"/>
  <c r="AK450" i="15"/>
  <c r="AK442" i="15"/>
  <c r="AK434" i="15"/>
  <c r="AK426" i="15"/>
  <c r="AK418" i="15"/>
  <c r="AK410" i="15"/>
  <c r="AK406" i="15"/>
  <c r="AK398" i="15"/>
  <c r="AK390" i="15"/>
  <c r="AK382" i="15"/>
  <c r="AK374" i="15"/>
  <c r="AK370" i="15"/>
  <c r="AK362" i="15"/>
  <c r="AK354" i="15"/>
  <c r="AK346" i="15"/>
  <c r="AK342" i="15"/>
  <c r="AK334" i="15"/>
  <c r="AK326" i="15"/>
  <c r="AK318" i="15"/>
  <c r="AK310" i="15"/>
  <c r="AK302" i="15"/>
  <c r="AK294" i="15"/>
  <c r="AK290" i="15"/>
  <c r="AK274" i="15"/>
  <c r="AK266" i="15"/>
  <c r="AK254" i="15"/>
  <c r="AK246" i="15"/>
  <c r="AK238" i="15"/>
  <c r="AK230" i="15"/>
  <c r="AK222" i="15"/>
  <c r="AK218" i="15"/>
  <c r="AK210" i="15"/>
  <c r="AK202" i="15"/>
  <c r="AK194" i="15"/>
  <c r="AK190" i="15"/>
  <c r="AK182" i="15"/>
  <c r="AK174" i="15"/>
  <c r="AK166" i="15"/>
  <c r="AK158" i="15"/>
  <c r="AI503" i="15"/>
  <c r="AI495" i="15"/>
  <c r="AI487" i="15"/>
  <c r="AI479" i="15"/>
  <c r="AI471" i="15"/>
  <c r="AI463" i="15"/>
  <c r="AI455" i="15"/>
  <c r="AI447" i="15"/>
  <c r="AI443" i="15"/>
  <c r="AI435" i="15"/>
  <c r="AI427" i="15"/>
  <c r="AI419" i="15"/>
  <c r="AI411" i="15"/>
  <c r="AI407" i="15"/>
  <c r="AI399" i="15"/>
  <c r="AI391" i="15"/>
  <c r="AI383" i="15"/>
  <c r="AI375" i="15"/>
  <c r="AI367" i="15"/>
  <c r="AI355" i="15"/>
  <c r="AI343" i="15"/>
  <c r="AI339" i="15"/>
  <c r="AI331" i="15"/>
  <c r="AI323" i="15"/>
  <c r="AI315" i="15"/>
  <c r="AI307" i="15"/>
  <c r="AI299" i="15"/>
  <c r="AI295" i="15"/>
  <c r="AI287" i="15"/>
  <c r="AI279" i="15"/>
  <c r="AI271" i="15"/>
  <c r="AI263" i="15"/>
  <c r="AI255" i="15"/>
  <c r="AI247" i="15"/>
  <c r="AI243" i="15"/>
  <c r="AI235" i="15"/>
  <c r="AI227" i="15"/>
  <c r="AI219" i="15"/>
  <c r="AI211" i="15"/>
  <c r="AI203" i="15"/>
  <c r="AI199" i="15"/>
  <c r="AI191" i="15"/>
  <c r="AI175" i="15"/>
  <c r="AI167" i="15"/>
  <c r="AI159" i="15"/>
  <c r="AI155" i="15"/>
  <c r="AI147" i="15"/>
  <c r="AI139" i="15"/>
  <c r="AI131" i="15"/>
  <c r="AI123" i="15"/>
  <c r="AI115" i="15"/>
  <c r="AI107" i="15"/>
  <c r="AI103" i="15"/>
  <c r="AI95" i="15"/>
  <c r="AI87" i="15"/>
  <c r="AA511" i="15"/>
  <c r="AA503" i="15"/>
  <c r="AA495" i="15"/>
  <c r="AA487" i="15"/>
  <c r="AA483" i="15"/>
  <c r="AA475" i="15"/>
  <c r="AA467" i="15"/>
  <c r="AA459" i="15"/>
  <c r="AA451" i="15"/>
  <c r="AA443" i="15"/>
  <c r="AA435" i="15"/>
  <c r="AA427" i="15"/>
  <c r="AA423" i="15"/>
  <c r="AA415" i="15"/>
  <c r="AA407" i="15"/>
  <c r="AA399" i="15"/>
  <c r="AA391" i="15"/>
  <c r="AA383" i="15"/>
  <c r="AA379" i="15"/>
  <c r="AA371" i="15"/>
  <c r="AA363" i="15"/>
  <c r="AA355" i="15"/>
  <c r="AA347" i="15"/>
  <c r="AA339" i="15"/>
  <c r="AA331" i="15"/>
  <c r="AA323" i="15"/>
  <c r="AA319" i="15"/>
  <c r="AA311" i="15"/>
  <c r="AA303" i="15"/>
  <c r="AA295" i="15"/>
  <c r="AA287" i="15"/>
  <c r="AA283" i="15"/>
  <c r="AA275" i="15"/>
  <c r="AA267" i="15"/>
  <c r="AA259" i="15"/>
  <c r="AA251" i="15"/>
  <c r="AA243" i="15"/>
  <c r="AA239" i="15"/>
  <c r="AA231" i="15"/>
  <c r="AA223" i="15"/>
  <c r="AA215" i="15"/>
  <c r="AA211" i="15"/>
  <c r="AA203" i="15"/>
  <c r="AA195" i="15"/>
  <c r="AA187" i="15"/>
  <c r="AA179" i="15"/>
  <c r="AA171" i="15"/>
  <c r="AA167" i="15"/>
  <c r="AA159" i="15"/>
  <c r="AA151" i="15"/>
  <c r="Y516" i="15"/>
  <c r="Y512" i="15"/>
  <c r="Y504" i="15"/>
  <c r="Y496" i="15"/>
  <c r="Y488" i="15"/>
  <c r="Y472" i="15"/>
  <c r="Y468" i="15"/>
  <c r="Y460" i="15"/>
  <c r="Y452" i="15"/>
  <c r="Y444" i="15"/>
  <c r="Y436" i="15"/>
  <c r="Y428" i="15"/>
  <c r="Y416" i="15"/>
  <c r="Y408" i="15"/>
  <c r="Y400" i="15"/>
  <c r="Y392" i="15"/>
  <c r="Y388" i="15"/>
  <c r="Y380" i="15"/>
  <c r="Y372" i="15"/>
  <c r="Y364" i="15"/>
  <c r="Y356" i="15"/>
  <c r="Y340" i="15"/>
  <c r="Y332" i="15"/>
  <c r="Y324" i="15"/>
  <c r="Y316" i="15"/>
  <c r="Y308" i="15"/>
  <c r="Y300" i="15"/>
  <c r="Y296" i="15"/>
  <c r="Y288" i="15"/>
  <c r="Y280" i="15"/>
  <c r="Y272" i="15"/>
  <c r="Y264" i="15"/>
  <c r="Y252" i="15"/>
  <c r="Y244" i="15"/>
  <c r="Y236" i="15"/>
  <c r="Y228" i="15"/>
  <c r="Y220" i="15"/>
  <c r="Y212" i="15"/>
  <c r="Y204" i="15"/>
  <c r="Y188" i="15"/>
  <c r="Y184" i="15"/>
  <c r="Y176" i="15"/>
  <c r="Y172" i="15"/>
  <c r="Y168" i="15"/>
  <c r="Y164" i="15"/>
  <c r="Y160" i="15"/>
  <c r="Y156" i="15"/>
  <c r="Y152" i="15"/>
  <c r="Y148" i="15"/>
  <c r="Y140" i="15"/>
  <c r="Y124" i="15"/>
  <c r="Y116" i="15"/>
  <c r="Y112" i="15"/>
  <c r="Y104" i="15"/>
  <c r="Y96" i="15"/>
  <c r="W513" i="15"/>
  <c r="W505" i="15"/>
  <c r="W497" i="15"/>
  <c r="W489" i="15"/>
  <c r="W481" i="15"/>
  <c r="W473" i="15"/>
  <c r="W469" i="15"/>
  <c r="W461" i="15"/>
  <c r="W453" i="15"/>
  <c r="W445" i="15"/>
  <c r="W437" i="15"/>
  <c r="W421" i="15"/>
  <c r="W417" i="15"/>
  <c r="W409" i="15"/>
  <c r="W401" i="15"/>
  <c r="W393" i="15"/>
  <c r="W385" i="15"/>
  <c r="W377" i="15"/>
  <c r="W373" i="15"/>
  <c r="W357" i="15"/>
  <c r="W349" i="15"/>
  <c r="W341" i="15"/>
  <c r="W333" i="15"/>
  <c r="W321" i="15"/>
  <c r="W313" i="15"/>
  <c r="W309" i="15"/>
  <c r="W301" i="15"/>
  <c r="W293" i="15"/>
  <c r="W285" i="15"/>
  <c r="W277" i="15"/>
  <c r="W273" i="15"/>
  <c r="W257" i="15"/>
  <c r="W249" i="15"/>
  <c r="W241" i="15"/>
  <c r="W237" i="15"/>
  <c r="W229" i="15"/>
  <c r="W221" i="15"/>
  <c r="W213" i="15"/>
  <c r="W209" i="15"/>
  <c r="W201" i="15"/>
  <c r="W181" i="15"/>
  <c r="W173" i="15"/>
  <c r="W165" i="15"/>
  <c r="W149" i="15"/>
  <c r="W141" i="15"/>
  <c r="W137" i="15"/>
  <c r="W129" i="15"/>
  <c r="W113" i="15"/>
  <c r="W105" i="15"/>
  <c r="W101" i="15"/>
  <c r="W93" i="15"/>
  <c r="U514" i="15"/>
  <c r="U506" i="15"/>
  <c r="U502" i="15"/>
  <c r="U494" i="15"/>
  <c r="U486" i="15"/>
  <c r="U478" i="15"/>
  <c r="U470" i="15"/>
  <c r="U462" i="15"/>
  <c r="U454" i="15"/>
  <c r="U450" i="15"/>
  <c r="U442" i="15"/>
  <c r="U434" i="15"/>
  <c r="U418" i="15"/>
  <c r="U414" i="15"/>
  <c r="U406" i="15"/>
  <c r="U398" i="15"/>
  <c r="U390" i="15"/>
  <c r="U382" i="15"/>
  <c r="U366" i="15"/>
  <c r="U358" i="15"/>
  <c r="U354" i="15"/>
  <c r="U346" i="15"/>
  <c r="U338" i="15"/>
  <c r="U330" i="15"/>
  <c r="U322" i="15"/>
  <c r="U318" i="15"/>
  <c r="U310" i="15"/>
  <c r="U302" i="15"/>
  <c r="U286" i="15"/>
  <c r="U278" i="15"/>
  <c r="U270" i="15"/>
  <c r="U266" i="15"/>
  <c r="U258" i="15"/>
  <c r="U250" i="15"/>
  <c r="U242" i="15"/>
  <c r="U234" i="15"/>
  <c r="U226" i="15"/>
  <c r="U222" i="15"/>
  <c r="U214" i="15"/>
  <c r="U206" i="15"/>
  <c r="U198" i="15"/>
  <c r="U190" i="15"/>
  <c r="U182" i="15"/>
  <c r="U174" i="15"/>
  <c r="U170" i="15"/>
  <c r="U162" i="15"/>
  <c r="U154" i="15"/>
  <c r="U146" i="15"/>
  <c r="U138" i="15"/>
  <c r="U134" i="15"/>
  <c r="U126" i="15"/>
  <c r="U118" i="15"/>
  <c r="U110" i="15"/>
  <c r="U94" i="15"/>
  <c r="U86" i="15"/>
  <c r="S511" i="15"/>
  <c r="S503" i="15"/>
  <c r="S495" i="15"/>
  <c r="S487" i="15"/>
  <c r="S479" i="15"/>
  <c r="S471" i="15"/>
  <c r="S467" i="15"/>
  <c r="S459" i="15"/>
  <c r="S451" i="15"/>
  <c r="S443" i="15"/>
  <c r="S435" i="15"/>
  <c r="S431" i="15"/>
  <c r="S423" i="15"/>
  <c r="S415" i="15"/>
  <c r="S399" i="15"/>
  <c r="S391" i="15"/>
  <c r="S379" i="15"/>
  <c r="S367" i="15"/>
  <c r="S359" i="15"/>
  <c r="S351" i="15"/>
  <c r="S343" i="15"/>
  <c r="S335" i="15"/>
  <c r="S327" i="15"/>
  <c r="S323" i="15"/>
  <c r="S315" i="15"/>
  <c r="S307" i="15"/>
  <c r="S299" i="15"/>
  <c r="S291" i="15"/>
  <c r="S283" i="15"/>
  <c r="S279" i="15"/>
  <c r="S255" i="15"/>
  <c r="S247" i="15"/>
  <c r="S239" i="15"/>
  <c r="S231" i="15"/>
  <c r="S223" i="15"/>
  <c r="S219" i="15"/>
  <c r="S211" i="15"/>
  <c r="S203" i="15"/>
  <c r="S195" i="15"/>
  <c r="S187" i="15"/>
  <c r="S179" i="15"/>
  <c r="S171" i="15"/>
  <c r="S159" i="15"/>
  <c r="S151" i="15"/>
  <c r="Q508" i="15"/>
  <c r="Q500" i="15"/>
  <c r="Q496" i="15"/>
  <c r="Q488" i="15"/>
  <c r="Q480" i="15"/>
  <c r="Q472" i="15"/>
  <c r="Q464" i="15"/>
  <c r="Q448" i="15"/>
  <c r="Q440" i="15"/>
  <c r="Q424" i="15"/>
  <c r="Q416" i="15"/>
  <c r="Q408" i="15"/>
  <c r="Q404" i="15"/>
  <c r="Q396" i="15"/>
  <c r="Q388" i="15"/>
  <c r="Q380" i="15"/>
  <c r="Q364" i="15"/>
  <c r="Q360" i="15"/>
  <c r="Q356" i="15"/>
  <c r="Q344" i="15"/>
  <c r="Q336" i="15"/>
  <c r="Q328" i="15"/>
  <c r="O477" i="15"/>
  <c r="O469" i="15"/>
  <c r="O461" i="15"/>
  <c r="O445" i="15"/>
  <c r="O437" i="15"/>
  <c r="O429" i="15"/>
  <c r="O421" i="15"/>
  <c r="O417" i="15"/>
  <c r="O409" i="15"/>
  <c r="O401" i="15"/>
  <c r="O385" i="15"/>
  <c r="O381" i="15"/>
  <c r="O373" i="15"/>
  <c r="O361" i="15"/>
  <c r="O353" i="15"/>
  <c r="O345" i="15"/>
  <c r="O321" i="15"/>
  <c r="O313" i="15"/>
  <c r="O305" i="15"/>
  <c r="O297" i="15"/>
  <c r="O289" i="15"/>
  <c r="O285" i="15"/>
  <c r="O277" i="15"/>
  <c r="O265" i="15"/>
  <c r="O261" i="15"/>
  <c r="O253" i="15"/>
  <c r="O245" i="15"/>
  <c r="O237" i="15"/>
  <c r="O229" i="15"/>
  <c r="O221" i="15"/>
  <c r="O213" i="15"/>
  <c r="O197" i="15"/>
  <c r="O189" i="15"/>
  <c r="O181" i="15"/>
  <c r="O173" i="15"/>
  <c r="O157" i="15"/>
  <c r="O145" i="15"/>
  <c r="O129" i="15"/>
  <c r="O121" i="15"/>
  <c r="O113" i="15"/>
  <c r="O105" i="15"/>
  <c r="O97" i="15"/>
  <c r="M518" i="15"/>
  <c r="M510" i="15"/>
  <c r="M494" i="15"/>
  <c r="M486" i="15"/>
  <c r="M478" i="15"/>
  <c r="M470" i="15"/>
  <c r="M462" i="15"/>
  <c r="M454" i="15"/>
  <c r="M446" i="15"/>
  <c r="M430" i="15"/>
  <c r="M418" i="15"/>
  <c r="M410" i="15"/>
  <c r="M402" i="15"/>
  <c r="M398" i="15"/>
  <c r="M390" i="15"/>
  <c r="M382" i="15"/>
  <c r="M374" i="15"/>
  <c r="M366" i="15"/>
  <c r="M358" i="15"/>
  <c r="M350" i="15"/>
  <c r="M342" i="15"/>
  <c r="M326" i="15"/>
  <c r="M270" i="15"/>
  <c r="M266" i="15"/>
  <c r="M258" i="15"/>
  <c r="M250" i="15"/>
  <c r="M242" i="15"/>
  <c r="M226" i="15"/>
  <c r="M214" i="15"/>
  <c r="M206" i="15"/>
  <c r="M198" i="15"/>
  <c r="M190" i="15"/>
  <c r="M182" i="15"/>
  <c r="M166" i="15"/>
  <c r="M158" i="15"/>
  <c r="M126" i="15"/>
  <c r="M118" i="15"/>
  <c r="M110" i="15"/>
  <c r="M102" i="15"/>
  <c r="M94" i="15"/>
  <c r="M86" i="15"/>
  <c r="K511" i="15"/>
  <c r="K495" i="15"/>
  <c r="K483" i="15"/>
  <c r="K475" i="15"/>
  <c r="K467" i="15"/>
  <c r="K459" i="15"/>
  <c r="K451" i="15"/>
  <c r="K443" i="15"/>
  <c r="K427" i="15"/>
  <c r="K419" i="15"/>
  <c r="K411" i="15"/>
  <c r="K403" i="15"/>
  <c r="K395" i="15"/>
  <c r="K379" i="15"/>
  <c r="K375" i="15"/>
  <c r="K367" i="15"/>
  <c r="K359" i="15"/>
  <c r="K351" i="15"/>
  <c r="K343" i="15"/>
  <c r="K335" i="15"/>
  <c r="K319" i="15"/>
  <c r="K311" i="15"/>
  <c r="K303" i="15"/>
  <c r="K295" i="15"/>
  <c r="K287" i="15"/>
  <c r="K279" i="15"/>
  <c r="K271" i="15"/>
  <c r="K251" i="15"/>
  <c r="K243" i="15"/>
  <c r="K235" i="15"/>
  <c r="K215" i="15"/>
  <c r="K211" i="15"/>
  <c r="K203" i="15"/>
  <c r="K187" i="15"/>
  <c r="K179" i="15"/>
  <c r="K171" i="15"/>
  <c r="K163" i="15"/>
  <c r="K151" i="15"/>
  <c r="I516" i="15"/>
  <c r="I508" i="15"/>
  <c r="I500" i="15"/>
  <c r="I492" i="15"/>
  <c r="I484" i="15"/>
  <c r="I472" i="15"/>
  <c r="I464" i="15"/>
  <c r="I456" i="15"/>
  <c r="I448" i="15"/>
  <c r="I440" i="15"/>
  <c r="I432" i="15"/>
  <c r="I424" i="15"/>
  <c r="I420" i="15"/>
  <c r="I412" i="15"/>
  <c r="I404" i="15"/>
  <c r="I392" i="15"/>
  <c r="I384" i="15"/>
  <c r="I376" i="15"/>
  <c r="I368" i="15"/>
  <c r="I360" i="15"/>
  <c r="I352" i="15"/>
  <c r="I344" i="15"/>
  <c r="I332" i="15"/>
  <c r="I328" i="15"/>
  <c r="I324" i="15"/>
  <c r="I312" i="15"/>
  <c r="I308" i="15"/>
  <c r="I304" i="15"/>
  <c r="I300" i="15"/>
  <c r="I296" i="15"/>
  <c r="I292" i="15"/>
  <c r="I288" i="15"/>
  <c r="I284" i="15"/>
  <c r="I280" i="15"/>
  <c r="I276" i="15"/>
  <c r="I272" i="15"/>
  <c r="I264" i="15"/>
  <c r="I260" i="15"/>
  <c r="I252" i="15"/>
  <c r="I244" i="15"/>
  <c r="I240" i="15"/>
  <c r="I236" i="15"/>
  <c r="I232" i="15"/>
  <c r="I228" i="15"/>
  <c r="I224" i="15"/>
  <c r="I220" i="15"/>
  <c r="I216" i="15"/>
  <c r="I212" i="15"/>
  <c r="I204" i="15"/>
  <c r="I200" i="15"/>
  <c r="I196" i="15"/>
  <c r="I192" i="15"/>
  <c r="I188" i="15"/>
  <c r="I184" i="15"/>
  <c r="I176" i="15"/>
  <c r="I172" i="15"/>
  <c r="I168" i="15"/>
  <c r="I164" i="15"/>
  <c r="I160" i="15"/>
  <c r="I156" i="15"/>
  <c r="I152" i="15"/>
  <c r="I144" i="15"/>
  <c r="I140" i="15"/>
  <c r="I136" i="15"/>
  <c r="I132" i="15"/>
  <c r="I128" i="15"/>
  <c r="I124" i="15"/>
  <c r="I120" i="15"/>
  <c r="I116" i="15"/>
  <c r="I108" i="15"/>
  <c r="I104" i="15"/>
  <c r="I100" i="15"/>
  <c r="I96" i="15"/>
  <c r="I92" i="15"/>
  <c r="I88" i="15"/>
  <c r="I84" i="15"/>
  <c r="G517" i="15"/>
  <c r="G513" i="15"/>
  <c r="G509" i="15"/>
  <c r="G505" i="15"/>
  <c r="G501" i="15"/>
  <c r="G497" i="15"/>
  <c r="G493" i="15"/>
  <c r="G489" i="15"/>
  <c r="G485" i="15"/>
  <c r="G477" i="15"/>
  <c r="G473" i="15"/>
  <c r="G465" i="15"/>
  <c r="G461" i="15"/>
  <c r="G457" i="15"/>
  <c r="G453" i="15"/>
  <c r="G449" i="15"/>
  <c r="G445" i="15"/>
  <c r="G441" i="15"/>
  <c r="G437" i="15"/>
  <c r="G433" i="15"/>
  <c r="G429" i="15"/>
  <c r="G425" i="15"/>
  <c r="G421" i="15"/>
  <c r="G417" i="15"/>
  <c r="G381" i="15"/>
  <c r="G377" i="15"/>
  <c r="G373" i="15"/>
  <c r="G369" i="15"/>
  <c r="G365" i="15"/>
  <c r="G361" i="15"/>
  <c r="G357" i="15"/>
  <c r="G353" i="15"/>
  <c r="G349" i="15"/>
  <c r="G345" i="15"/>
  <c r="G341" i="15"/>
  <c r="G337" i="15"/>
  <c r="G333" i="15"/>
  <c r="G329" i="15"/>
  <c r="G317" i="15"/>
  <c r="G313" i="15"/>
  <c r="G309" i="15"/>
  <c r="G305" i="15"/>
  <c r="G301" i="15"/>
  <c r="G297" i="15"/>
  <c r="G293" i="15"/>
  <c r="G289" i="15"/>
  <c r="G285" i="15"/>
  <c r="G281" i="15"/>
  <c r="G277" i="15"/>
  <c r="G273" i="15"/>
  <c r="G269" i="15"/>
  <c r="G261" i="15"/>
  <c r="G257" i="15"/>
  <c r="G253" i="15"/>
  <c r="G249" i="15"/>
  <c r="G245" i="15"/>
  <c r="G241" i="15"/>
  <c r="G237" i="15"/>
  <c r="G233" i="15"/>
  <c r="G229" i="15"/>
  <c r="G225" i="15"/>
  <c r="G221" i="15"/>
  <c r="G217" i="15"/>
  <c r="G213" i="15"/>
  <c r="G209" i="15"/>
  <c r="G201" i="15"/>
  <c r="G197" i="15"/>
  <c r="G193" i="15"/>
  <c r="G189" i="15"/>
  <c r="G181" i="15"/>
  <c r="G177" i="15"/>
  <c r="G173" i="15"/>
  <c r="G169" i="15"/>
  <c r="G165" i="15"/>
  <c r="G157" i="15"/>
  <c r="G153" i="15"/>
  <c r="G149" i="15"/>
  <c r="G141" i="15"/>
  <c r="G137" i="15"/>
  <c r="G133" i="15"/>
  <c r="G129" i="15"/>
  <c r="G125" i="15"/>
  <c r="G121" i="15"/>
  <c r="G113" i="15"/>
  <c r="G109" i="15"/>
  <c r="G105" i="15"/>
  <c r="G101" i="15"/>
  <c r="G97" i="15"/>
  <c r="G93" i="15"/>
  <c r="G89" i="15"/>
  <c r="E518" i="15"/>
  <c r="E514" i="15"/>
  <c r="E510" i="15"/>
  <c r="E506" i="15"/>
  <c r="E502" i="15"/>
  <c r="E498" i="15"/>
  <c r="E494" i="15"/>
  <c r="E490" i="15"/>
  <c r="E482" i="15"/>
  <c r="E478" i="15"/>
  <c r="E474" i="15"/>
  <c r="E470" i="15"/>
  <c r="E462" i="15"/>
  <c r="E458" i="15"/>
  <c r="E454" i="15"/>
  <c r="E450" i="15"/>
  <c r="E446" i="15"/>
  <c r="E442" i="15"/>
  <c r="E438" i="15"/>
  <c r="E434" i="15"/>
  <c r="E430" i="15"/>
  <c r="E426" i="15"/>
  <c r="E422" i="15"/>
  <c r="E418" i="15"/>
  <c r="E406" i="15"/>
  <c r="E402" i="15"/>
  <c r="E398" i="15"/>
  <c r="E394" i="15"/>
  <c r="E390" i="15"/>
  <c r="E386" i="15"/>
  <c r="E382" i="15"/>
  <c r="E378" i="15"/>
  <c r="E374" i="15"/>
  <c r="E370" i="15"/>
  <c r="E366" i="15"/>
  <c r="E362" i="15"/>
  <c r="E358" i="15"/>
  <c r="E354" i="15"/>
  <c r="E346" i="15"/>
  <c r="E342" i="15"/>
  <c r="E338" i="15"/>
  <c r="E334" i="15"/>
  <c r="E330" i="15"/>
  <c r="E326" i="15"/>
  <c r="E322" i="15"/>
  <c r="E314" i="15"/>
  <c r="E310" i="15"/>
  <c r="E306" i="15"/>
  <c r="E302" i="15"/>
  <c r="E298" i="15"/>
  <c r="E294" i="15"/>
  <c r="E290" i="15"/>
  <c r="E282" i="15"/>
  <c r="E278" i="15"/>
  <c r="E274" i="15"/>
  <c r="E270" i="15"/>
  <c r="E266" i="15"/>
  <c r="E262" i="15"/>
  <c r="E258" i="15"/>
  <c r="E250" i="15"/>
  <c r="E246" i="15"/>
  <c r="E242" i="15"/>
  <c r="E238" i="15"/>
  <c r="E234" i="15"/>
  <c r="E230" i="15"/>
  <c r="E226" i="15"/>
  <c r="E218" i="15"/>
  <c r="E214" i="15"/>
  <c r="E210" i="15"/>
  <c r="E206" i="15"/>
  <c r="E202" i="15"/>
  <c r="E198" i="15"/>
  <c r="E194" i="15"/>
  <c r="E186" i="15"/>
  <c r="E182" i="15"/>
  <c r="E178" i="15"/>
  <c r="E174" i="15"/>
  <c r="E170" i="15"/>
  <c r="E166" i="15"/>
  <c r="E162" i="15"/>
  <c r="E154" i="15"/>
  <c r="E150" i="15"/>
  <c r="E146" i="15"/>
  <c r="E142" i="15"/>
  <c r="E138" i="15"/>
  <c r="E134" i="15"/>
  <c r="E130" i="15"/>
  <c r="E126" i="15"/>
  <c r="E118" i="15"/>
  <c r="E114" i="15"/>
  <c r="E110" i="15"/>
  <c r="E106" i="15"/>
  <c r="E102" i="15"/>
  <c r="E98" i="15"/>
  <c r="E94" i="15"/>
  <c r="E86" i="15"/>
  <c r="E82" i="15"/>
  <c r="G14" i="15"/>
  <c r="S15" i="15"/>
  <c r="AA15" i="15"/>
  <c r="AO15" i="15"/>
  <c r="G16" i="15"/>
  <c r="W16" i="15"/>
  <c r="K17" i="15"/>
  <c r="G18" i="15"/>
  <c r="O18" i="15"/>
  <c r="AK18" i="15"/>
  <c r="S19" i="15"/>
  <c r="AA19" i="15"/>
  <c r="G20" i="15"/>
  <c r="W20" i="15"/>
  <c r="K21" i="15"/>
  <c r="AK22" i="15"/>
  <c r="K23" i="15"/>
  <c r="S23" i="15"/>
  <c r="AO23" i="15"/>
  <c r="K25" i="15"/>
  <c r="AK26" i="15"/>
  <c r="K27" i="15"/>
  <c r="S27" i="15"/>
  <c r="AA27" i="15"/>
  <c r="G28" i="15"/>
  <c r="O28" i="15"/>
  <c r="O30" i="15"/>
  <c r="W30" i="15"/>
  <c r="AK30" i="15"/>
  <c r="K31" i="15"/>
  <c r="S31" i="15"/>
  <c r="AA31" i="15"/>
  <c r="AO31" i="15"/>
  <c r="G32" i="15"/>
  <c r="O32" i="15"/>
  <c r="W32" i="15"/>
  <c r="K33" i="15"/>
  <c r="G34" i="15"/>
  <c r="W34" i="15"/>
  <c r="AK34" i="15"/>
  <c r="K35" i="15"/>
  <c r="S35" i="15"/>
  <c r="G36" i="15"/>
  <c r="O36" i="15"/>
  <c r="W36" i="15"/>
  <c r="K37" i="15"/>
  <c r="G38" i="15"/>
  <c r="O38" i="15"/>
  <c r="W38" i="15"/>
  <c r="AK38" i="15"/>
  <c r="K39" i="15"/>
  <c r="S39" i="15"/>
  <c r="AA39" i="15"/>
  <c r="G40" i="15"/>
  <c r="O40" i="15"/>
  <c r="W40" i="15"/>
  <c r="K41" i="15"/>
  <c r="O42" i="15"/>
  <c r="W42" i="15"/>
  <c r="AK42" i="15"/>
  <c r="K43" i="15"/>
  <c r="S43" i="15"/>
  <c r="G44" i="15"/>
  <c r="O44" i="15"/>
  <c r="W44" i="15"/>
  <c r="K45" i="15"/>
  <c r="G46" i="15"/>
  <c r="O46" i="15"/>
  <c r="W46" i="15"/>
  <c r="AK46" i="15"/>
  <c r="K47" i="15"/>
  <c r="S47" i="15"/>
  <c r="AA47" i="15"/>
  <c r="AO47" i="15"/>
  <c r="G48" i="15"/>
  <c r="W48" i="15"/>
  <c r="K49" i="15"/>
  <c r="G50" i="15"/>
  <c r="O50" i="15"/>
  <c r="AK50" i="15"/>
  <c r="K51" i="15"/>
  <c r="S51" i="15"/>
  <c r="O52" i="15"/>
  <c r="W52" i="15"/>
  <c r="W54" i="15"/>
  <c r="AK54" i="15"/>
  <c r="K55" i="15"/>
  <c r="S55" i="15"/>
  <c r="AA55" i="15"/>
  <c r="G56" i="15"/>
  <c r="O56" i="15"/>
  <c r="W56" i="15"/>
  <c r="K57" i="15"/>
  <c r="O58" i="15"/>
  <c r="W58" i="15"/>
  <c r="AK58" i="15"/>
  <c r="K59" i="15"/>
  <c r="S59" i="15"/>
  <c r="AO59" i="15"/>
  <c r="G60" i="15"/>
  <c r="W60" i="15"/>
  <c r="K61" i="15"/>
  <c r="W62" i="15"/>
  <c r="AK62" i="15"/>
  <c r="K63" i="15"/>
  <c r="S63" i="15"/>
  <c r="AA63" i="15"/>
  <c r="G64" i="15"/>
  <c r="W64" i="15"/>
  <c r="K65" i="15"/>
  <c r="G66" i="15"/>
  <c r="O66" i="15"/>
  <c r="AK66" i="15"/>
  <c r="K67" i="15"/>
  <c r="AO67" i="15"/>
  <c r="G68" i="15"/>
  <c r="O68" i="15"/>
  <c r="W68" i="15"/>
  <c r="K69" i="15"/>
  <c r="G70" i="15"/>
  <c r="W70" i="15"/>
  <c r="AK70" i="15"/>
  <c r="K71" i="15"/>
  <c r="AA71" i="15"/>
  <c r="G72" i="15"/>
  <c r="O72" i="15"/>
  <c r="W72" i="15"/>
  <c r="K73" i="15"/>
  <c r="AK74" i="15"/>
  <c r="S75" i="15"/>
  <c r="G76" i="15"/>
  <c r="O76" i="15"/>
  <c r="W76" i="15"/>
  <c r="K77" i="15"/>
  <c r="G78" i="15"/>
  <c r="AK78" i="15"/>
  <c r="K79" i="15"/>
  <c r="S79" i="15"/>
  <c r="AA79" i="15"/>
  <c r="G80" i="15"/>
  <c r="G81" i="15"/>
  <c r="S83" i="15"/>
  <c r="O84" i="15"/>
  <c r="S91" i="15"/>
  <c r="W94" i="15"/>
  <c r="S99" i="15"/>
  <c r="G100" i="15"/>
  <c r="W102" i="15"/>
  <c r="S107" i="15"/>
  <c r="G108" i="15"/>
  <c r="W110" i="15"/>
  <c r="S115" i="15"/>
  <c r="G116" i="15"/>
  <c r="W118" i="15"/>
  <c r="S123" i="15"/>
  <c r="G124" i="15"/>
  <c r="G132" i="15"/>
  <c r="G140" i="15"/>
  <c r="S147" i="15"/>
  <c r="G148" i="15"/>
  <c r="M153" i="15"/>
  <c r="O159" i="15"/>
  <c r="G161" i="15"/>
  <c r="K162" i="15"/>
  <c r="AQ283" i="15"/>
  <c r="AQ275" i="15"/>
  <c r="AQ263" i="15"/>
  <c r="AQ255" i="15"/>
  <c r="AQ247" i="15"/>
  <c r="AQ239" i="15"/>
  <c r="AQ227" i="15"/>
  <c r="AQ219" i="15"/>
  <c r="AQ211" i="15"/>
  <c r="AQ203" i="15"/>
  <c r="AQ183" i="15"/>
  <c r="AQ175" i="15"/>
  <c r="AQ167" i="15"/>
  <c r="AQ151" i="15"/>
  <c r="AQ143" i="15"/>
  <c r="AQ135" i="15"/>
  <c r="AQ127" i="15"/>
  <c r="AQ119" i="15"/>
  <c r="AQ107" i="15"/>
  <c r="AQ99" i="15"/>
  <c r="AO516" i="15"/>
  <c r="AO508" i="15"/>
  <c r="AO500" i="15"/>
  <c r="AO480" i="15"/>
  <c r="AO472" i="15"/>
  <c r="AO464" i="15"/>
  <c r="AO448" i="15"/>
  <c r="AO440" i="15"/>
  <c r="AO432" i="15"/>
  <c r="AO412" i="15"/>
  <c r="AO396" i="15"/>
  <c r="AO388" i="15"/>
  <c r="AO380" i="15"/>
  <c r="AO372" i="15"/>
  <c r="AO360" i="15"/>
  <c r="AO352" i="15"/>
  <c r="AO344" i="15"/>
  <c r="AO336" i="15"/>
  <c r="AO324" i="15"/>
  <c r="AO316" i="15"/>
  <c r="AO308" i="15"/>
  <c r="AO296" i="15"/>
  <c r="AO288" i="15"/>
  <c r="AO280" i="15"/>
  <c r="AO272" i="15"/>
  <c r="AO260" i="15"/>
  <c r="AO248" i="15"/>
  <c r="AO240" i="15"/>
  <c r="AO232" i="15"/>
  <c r="AO224" i="15"/>
  <c r="AO216" i="15"/>
  <c r="AO204" i="15"/>
  <c r="AO196" i="15"/>
  <c r="AO188" i="15"/>
  <c r="AO180" i="15"/>
  <c r="AO168" i="15"/>
  <c r="AO160" i="15"/>
  <c r="AO148" i="15"/>
  <c r="AO140" i="15"/>
  <c r="AO132" i="15"/>
  <c r="AO124" i="15"/>
  <c r="AO116" i="15"/>
  <c r="AO104" i="15"/>
  <c r="AO96" i="15"/>
  <c r="AO88" i="15"/>
  <c r="AM517" i="15"/>
  <c r="AM497" i="15"/>
  <c r="AM489" i="15"/>
  <c r="AM477" i="15"/>
  <c r="AM469" i="15"/>
  <c r="AM461" i="15"/>
  <c r="AM449" i="15"/>
  <c r="AM441" i="15"/>
  <c r="AM433" i="15"/>
  <c r="AM425" i="15"/>
  <c r="AM417" i="15"/>
  <c r="AM405" i="15"/>
  <c r="AM397" i="15"/>
  <c r="AM389" i="15"/>
  <c r="AM373" i="15"/>
  <c r="AM365" i="15"/>
  <c r="AM353" i="15"/>
  <c r="AM341" i="15"/>
  <c r="AM337" i="15"/>
  <c r="AM329" i="15"/>
  <c r="AM321" i="15"/>
  <c r="AM313" i="15"/>
  <c r="AM305" i="15"/>
  <c r="AM297" i="15"/>
  <c r="AM289" i="15"/>
  <c r="AM277" i="15"/>
  <c r="AM269" i="15"/>
  <c r="AM261" i="15"/>
  <c r="AM253" i="15"/>
  <c r="AM245" i="15"/>
  <c r="AM233" i="15"/>
  <c r="AM225" i="15"/>
  <c r="AM217" i="15"/>
  <c r="AM209" i="15"/>
  <c r="AM201" i="15"/>
  <c r="AM193" i="15"/>
  <c r="AM181" i="15"/>
  <c r="AM173" i="15"/>
  <c r="AM165" i="15"/>
  <c r="AM157" i="15"/>
  <c r="AM149" i="15"/>
  <c r="AM141" i="15"/>
  <c r="AM129" i="15"/>
  <c r="AM121" i="15"/>
  <c r="AM113" i="15"/>
  <c r="AM105" i="15"/>
  <c r="AM97" i="15"/>
  <c r="AM89" i="15"/>
  <c r="AK518" i="15"/>
  <c r="AK510" i="15"/>
  <c r="AK502" i="15"/>
  <c r="AK490" i="15"/>
  <c r="AK482" i="15"/>
  <c r="AK474" i="15"/>
  <c r="AK466" i="15"/>
  <c r="AK458" i="15"/>
  <c r="AK446" i="15"/>
  <c r="AK438" i="15"/>
  <c r="AK430" i="15"/>
  <c r="AK422" i="15"/>
  <c r="AK414" i="15"/>
  <c r="AK402" i="15"/>
  <c r="AK394" i="15"/>
  <c r="AK386" i="15"/>
  <c r="AK378" i="15"/>
  <c r="AK366" i="15"/>
  <c r="AK358" i="15"/>
  <c r="AK350" i="15"/>
  <c r="AK338" i="15"/>
  <c r="AK330" i="15"/>
  <c r="AK322" i="15"/>
  <c r="AK314" i="15"/>
  <c r="AK306" i="15"/>
  <c r="AK298" i="15"/>
  <c r="AK286" i="15"/>
  <c r="AK278" i="15"/>
  <c r="AK270" i="15"/>
  <c r="AK250" i="15"/>
  <c r="AK242" i="15"/>
  <c r="AK234" i="15"/>
  <c r="AK226" i="15"/>
  <c r="AK214" i="15"/>
  <c r="AK206" i="15"/>
  <c r="AK198" i="15"/>
  <c r="AK186" i="15"/>
  <c r="AK178" i="15"/>
  <c r="AK170" i="15"/>
  <c r="AK162" i="15"/>
  <c r="AK154" i="15"/>
  <c r="AI499" i="15"/>
  <c r="AI491" i="15"/>
  <c r="AI483" i="15"/>
  <c r="AI475" i="15"/>
  <c r="AI467" i="15"/>
  <c r="AI459" i="15"/>
  <c r="AI451" i="15"/>
  <c r="AI439" i="15"/>
  <c r="AI431" i="15"/>
  <c r="AI423" i="15"/>
  <c r="AI415" i="15"/>
  <c r="AI403" i="15"/>
  <c r="AI395" i="15"/>
  <c r="AI387" i="15"/>
  <c r="AI379" i="15"/>
  <c r="AI371" i="15"/>
  <c r="AI359" i="15"/>
  <c r="AI335" i="15"/>
  <c r="AI327" i="15"/>
  <c r="AI319" i="15"/>
  <c r="AI311" i="15"/>
  <c r="AI303" i="15"/>
  <c r="AI291" i="15"/>
  <c r="AI283" i="15"/>
  <c r="AI275" i="15"/>
  <c r="AI267" i="15"/>
  <c r="AI259" i="15"/>
  <c r="AI251" i="15"/>
  <c r="AI239" i="15"/>
  <c r="AI231" i="15"/>
  <c r="AI223" i="15"/>
  <c r="AI215" i="15"/>
  <c r="AI207" i="15"/>
  <c r="AI195" i="15"/>
  <c r="AI187" i="15"/>
  <c r="AI171" i="15"/>
  <c r="AI163" i="15"/>
  <c r="AI151" i="15"/>
  <c r="AI143" i="15"/>
  <c r="AI135" i="15"/>
  <c r="AI127" i="15"/>
  <c r="AI119" i="15"/>
  <c r="AI111" i="15"/>
  <c r="AI99" i="15"/>
  <c r="AI91" i="15"/>
  <c r="AI83" i="15"/>
  <c r="AA515" i="15"/>
  <c r="AA507" i="15"/>
  <c r="AA499" i="15"/>
  <c r="AA491" i="15"/>
  <c r="AA479" i="15"/>
  <c r="AA471" i="15"/>
  <c r="AA463" i="15"/>
  <c r="AA455" i="15"/>
  <c r="AA447" i="15"/>
  <c r="AA439" i="15"/>
  <c r="AA431" i="15"/>
  <c r="AA419" i="15"/>
  <c r="AA411" i="15"/>
  <c r="AA403" i="15"/>
  <c r="AA395" i="15"/>
  <c r="AA387" i="15"/>
  <c r="AA375" i="15"/>
  <c r="AA367" i="15"/>
  <c r="AA359" i="15"/>
  <c r="AA351" i="15"/>
  <c r="AA343" i="15"/>
  <c r="AA335" i="15"/>
  <c r="AA327" i="15"/>
  <c r="AA315" i="15"/>
  <c r="AA307" i="15"/>
  <c r="AA299" i="15"/>
  <c r="AA291" i="15"/>
  <c r="AA279" i="15"/>
  <c r="AA271" i="15"/>
  <c r="AA263" i="15"/>
  <c r="AA255" i="15"/>
  <c r="AA247" i="15"/>
  <c r="AA235" i="15"/>
  <c r="AA227" i="15"/>
  <c r="AA219" i="15"/>
  <c r="AA207" i="15"/>
  <c r="AA199" i="15"/>
  <c r="AA191" i="15"/>
  <c r="AA183" i="15"/>
  <c r="AA175" i="15"/>
  <c r="AA163" i="15"/>
  <c r="AA155" i="15"/>
  <c r="Y508" i="15"/>
  <c r="Y500" i="15"/>
  <c r="Y484" i="15"/>
  <c r="Y476" i="15"/>
  <c r="Y464" i="15"/>
  <c r="Y456" i="15"/>
  <c r="Y448" i="15"/>
  <c r="Y440" i="15"/>
  <c r="Y432" i="15"/>
  <c r="Y412" i="15"/>
  <c r="Y404" i="15"/>
  <c r="Y396" i="15"/>
  <c r="Y384" i="15"/>
  <c r="Y376" i="15"/>
  <c r="Y360" i="15"/>
  <c r="Y352" i="15"/>
  <c r="Y344" i="15"/>
  <c r="Y336" i="15"/>
  <c r="Y328" i="15"/>
  <c r="Y320" i="15"/>
  <c r="Y304" i="15"/>
  <c r="Y292" i="15"/>
  <c r="Y284" i="15"/>
  <c r="Y276" i="15"/>
  <c r="Y260" i="15"/>
  <c r="Y248" i="15"/>
  <c r="Y240" i="15"/>
  <c r="Y232" i="15"/>
  <c r="Y224" i="15"/>
  <c r="Y216" i="15"/>
  <c r="Y208" i="15"/>
  <c r="Y192" i="15"/>
  <c r="Y180" i="15"/>
  <c r="Y144" i="15"/>
  <c r="Y128" i="15"/>
  <c r="Y120" i="15"/>
  <c r="Y108" i="15"/>
  <c r="Y100" i="15"/>
  <c r="W517" i="15"/>
  <c r="W509" i="15"/>
  <c r="W501" i="15"/>
  <c r="W485" i="15"/>
  <c r="W477" i="15"/>
  <c r="W457" i="15"/>
  <c r="W449" i="15"/>
  <c r="W441" i="15"/>
  <c r="W433" i="15"/>
  <c r="W425" i="15"/>
  <c r="W413" i="15"/>
  <c r="W405" i="15"/>
  <c r="W397" i="15"/>
  <c r="W389" i="15"/>
  <c r="W381" i="15"/>
  <c r="W369" i="15"/>
  <c r="W361" i="15"/>
  <c r="W353" i="15"/>
  <c r="W345" i="15"/>
  <c r="W337" i="15"/>
  <c r="W329" i="15"/>
  <c r="W325" i="15"/>
  <c r="W317" i="15"/>
  <c r="W297" i="15"/>
  <c r="W289" i="15"/>
  <c r="W281" i="15"/>
  <c r="W269" i="15"/>
  <c r="W261" i="15"/>
  <c r="W253" i="15"/>
  <c r="W233" i="15"/>
  <c r="W225" i="15"/>
  <c r="W217" i="15"/>
  <c r="W205" i="15"/>
  <c r="W185" i="15"/>
  <c r="W169" i="15"/>
  <c r="W161" i="15"/>
  <c r="W145" i="15"/>
  <c r="W133" i="15"/>
  <c r="W125" i="15"/>
  <c r="W109" i="15"/>
  <c r="W97" i="15"/>
  <c r="W89" i="15"/>
  <c r="U518" i="15"/>
  <c r="U510" i="15"/>
  <c r="U498" i="15"/>
  <c r="U482" i="15"/>
  <c r="U474" i="15"/>
  <c r="U466" i="15"/>
  <c r="U458" i="15"/>
  <c r="U446" i="15"/>
  <c r="U430" i="15"/>
  <c r="U422" i="15"/>
  <c r="U410" i="15"/>
  <c r="U402" i="15"/>
  <c r="U394" i="15"/>
  <c r="U386" i="15"/>
  <c r="U378" i="15"/>
  <c r="U370" i="15"/>
  <c r="U350" i="15"/>
  <c r="U342" i="15"/>
  <c r="U334" i="15"/>
  <c r="U326" i="15"/>
  <c r="U306" i="15"/>
  <c r="U298" i="15"/>
  <c r="U290" i="15"/>
  <c r="U282" i="15"/>
  <c r="U274" i="15"/>
  <c r="U262" i="15"/>
  <c r="U254" i="15"/>
  <c r="U246" i="15"/>
  <c r="U238" i="15"/>
  <c r="U218" i="15"/>
  <c r="U210" i="15"/>
  <c r="U202" i="15"/>
  <c r="U194" i="15"/>
  <c r="U186" i="15"/>
  <c r="U178" i="15"/>
  <c r="U158" i="15"/>
  <c r="U150" i="15"/>
  <c r="U142" i="15"/>
  <c r="U130" i="15"/>
  <c r="U114" i="15"/>
  <c r="U106" i="15"/>
  <c r="U98" i="15"/>
  <c r="U90" i="15"/>
  <c r="U82" i="15"/>
  <c r="S515" i="15"/>
  <c r="S507" i="15"/>
  <c r="S499" i="15"/>
  <c r="S491" i="15"/>
  <c r="S483" i="15"/>
  <c r="S463" i="15"/>
  <c r="S455" i="15"/>
  <c r="S447" i="15"/>
  <c r="S439" i="15"/>
  <c r="S427" i="15"/>
  <c r="S419" i="15"/>
  <c r="S411" i="15"/>
  <c r="S403" i="15"/>
  <c r="S395" i="15"/>
  <c r="S383" i="15"/>
  <c r="S375" i="15"/>
  <c r="S363" i="15"/>
  <c r="S355" i="15"/>
  <c r="S347" i="15"/>
  <c r="S331" i="15"/>
  <c r="S319" i="15"/>
  <c r="S303" i="15"/>
  <c r="S295" i="15"/>
  <c r="S287" i="15"/>
  <c r="S275" i="15"/>
  <c r="S267" i="15"/>
  <c r="S259" i="15"/>
  <c r="S251" i="15"/>
  <c r="S243" i="15"/>
  <c r="S235" i="15"/>
  <c r="S227" i="15"/>
  <c r="S215" i="15"/>
  <c r="S199" i="15"/>
  <c r="S183" i="15"/>
  <c r="S175" i="15"/>
  <c r="S167" i="15"/>
  <c r="Q512" i="15"/>
  <c r="Q492" i="15"/>
  <c r="Q484" i="15"/>
  <c r="Q476" i="15"/>
  <c r="Q468" i="15"/>
  <c r="Q460" i="15"/>
  <c r="Q452" i="15"/>
  <c r="Q444" i="15"/>
  <c r="Q432" i="15"/>
  <c r="Q412" i="15"/>
  <c r="Q400" i="15"/>
  <c r="Q392" i="15"/>
  <c r="Q384" i="15"/>
  <c r="Q368" i="15"/>
  <c r="Q352" i="15"/>
  <c r="Q348" i="15"/>
  <c r="Q340" i="15"/>
  <c r="Q332" i="15"/>
  <c r="Q324" i="15"/>
  <c r="Q320" i="15"/>
  <c r="Q316" i="15"/>
  <c r="Q308" i="15"/>
  <c r="Q300" i="15"/>
  <c r="Q296" i="15"/>
  <c r="Q292" i="15"/>
  <c r="Q288" i="15"/>
  <c r="Q284" i="15"/>
  <c r="Q280" i="15"/>
  <c r="Q276" i="15"/>
  <c r="Q272" i="15"/>
  <c r="Q268" i="15"/>
  <c r="Q264" i="15"/>
  <c r="Q260" i="15"/>
  <c r="Q256" i="15"/>
  <c r="Q248" i="15"/>
  <c r="Q244" i="15"/>
  <c r="Q240" i="15"/>
  <c r="Q236" i="15"/>
  <c r="Q232" i="15"/>
  <c r="Q228" i="15"/>
  <c r="Q224" i="15"/>
  <c r="Q220" i="15"/>
  <c r="Q216" i="15"/>
  <c r="Q212" i="15"/>
  <c r="Q208" i="15"/>
  <c r="Q204" i="15"/>
  <c r="Q200" i="15"/>
  <c r="Q196" i="15"/>
  <c r="Q188" i="15"/>
  <c r="Q184" i="15"/>
  <c r="Q180" i="15"/>
  <c r="Q176" i="15"/>
  <c r="Q168" i="15"/>
  <c r="Q164" i="15"/>
  <c r="Q160" i="15"/>
  <c r="Q156" i="15"/>
  <c r="Q152" i="15"/>
  <c r="Q148" i="15"/>
  <c r="Q144" i="15"/>
  <c r="Q140" i="15"/>
  <c r="Q136" i="15"/>
  <c r="Q128" i="15"/>
  <c r="Q124" i="15"/>
  <c r="Q120" i="15"/>
  <c r="Q116" i="15"/>
  <c r="Q112" i="15"/>
  <c r="Q108" i="15"/>
  <c r="Q100" i="15"/>
  <c r="Q96" i="15"/>
  <c r="Q92" i="15"/>
  <c r="Q88" i="15"/>
  <c r="Q84" i="15"/>
  <c r="O517" i="15"/>
  <c r="O513" i="15"/>
  <c r="O509" i="15"/>
  <c r="O505" i="15"/>
  <c r="O501" i="15"/>
  <c r="O497" i="15"/>
  <c r="O493" i="15"/>
  <c r="O489" i="15"/>
  <c r="O485" i="15"/>
  <c r="O481" i="15"/>
  <c r="O465" i="15"/>
  <c r="O457" i="15"/>
  <c r="O449" i="15"/>
  <c r="O441" i="15"/>
  <c r="O433" i="15"/>
  <c r="O425" i="15"/>
  <c r="O413" i="15"/>
  <c r="O397" i="15"/>
  <c r="O389" i="15"/>
  <c r="O377" i="15"/>
  <c r="O369" i="15"/>
  <c r="O365" i="15"/>
  <c r="O357" i="15"/>
  <c r="O349" i="15"/>
  <c r="O341" i="15"/>
  <c r="O329" i="15"/>
  <c r="O325" i="15"/>
  <c r="O317" i="15"/>
  <c r="O309" i="15"/>
  <c r="O301" i="15"/>
  <c r="O293" i="15"/>
  <c r="O281" i="15"/>
  <c r="O257" i="15"/>
  <c r="O249" i="15"/>
  <c r="O241" i="15"/>
  <c r="O233" i="15"/>
  <c r="O225" i="15"/>
  <c r="O217" i="15"/>
  <c r="O201" i="15"/>
  <c r="O193" i="15"/>
  <c r="O185" i="15"/>
  <c r="O177" i="15"/>
  <c r="O169" i="15"/>
  <c r="O141" i="15"/>
  <c r="O133" i="15"/>
  <c r="O125" i="15"/>
  <c r="O117" i="15"/>
  <c r="O109" i="15"/>
  <c r="O101" i="15"/>
  <c r="O93" i="15"/>
  <c r="M514" i="15"/>
  <c r="M506" i="15"/>
  <c r="M498" i="15"/>
  <c r="M490" i="15"/>
  <c r="M482" i="15"/>
  <c r="M466" i="15"/>
  <c r="M458" i="15"/>
  <c r="M450" i="15"/>
  <c r="M442" i="15"/>
  <c r="M438" i="15"/>
  <c r="M426" i="15"/>
  <c r="M422" i="15"/>
  <c r="M406" i="15"/>
  <c r="M394" i="15"/>
  <c r="M386" i="15"/>
  <c r="M378" i="15"/>
  <c r="M362" i="15"/>
  <c r="M346" i="15"/>
  <c r="M338" i="15"/>
  <c r="M330" i="15"/>
  <c r="M322" i="15"/>
  <c r="M318" i="15"/>
  <c r="M314" i="15"/>
  <c r="M310" i="15"/>
  <c r="M306" i="15"/>
  <c r="M298" i="15"/>
  <c r="M294" i="15"/>
  <c r="M290" i="15"/>
  <c r="M286" i="15"/>
  <c r="M278" i="15"/>
  <c r="M274" i="15"/>
  <c r="M262" i="15"/>
  <c r="M254" i="15"/>
  <c r="M246" i="15"/>
  <c r="M238" i="15"/>
  <c r="M230" i="15"/>
  <c r="M218" i="15"/>
  <c r="M210" i="15"/>
  <c r="M202" i="15"/>
  <c r="M194" i="15"/>
  <c r="M186" i="15"/>
  <c r="M178" i="15"/>
  <c r="M170" i="15"/>
  <c r="M162" i="15"/>
  <c r="M150" i="15"/>
  <c r="M122" i="15"/>
  <c r="M114" i="15"/>
  <c r="M106" i="15"/>
  <c r="M98" i="15"/>
  <c r="M90" i="15"/>
  <c r="M82" i="15"/>
  <c r="K515" i="15"/>
  <c r="K507" i="15"/>
  <c r="K503" i="15"/>
  <c r="K491" i="15"/>
  <c r="K487" i="15"/>
  <c r="K479" i="15"/>
  <c r="K471" i="15"/>
  <c r="K463" i="15"/>
  <c r="K455" i="15"/>
  <c r="K439" i="15"/>
  <c r="K431" i="15"/>
  <c r="K423" i="15"/>
  <c r="K415" i="15"/>
  <c r="K407" i="15"/>
  <c r="K399" i="15"/>
  <c r="K391" i="15"/>
  <c r="K383" i="15"/>
  <c r="K371" i="15"/>
  <c r="K363" i="15"/>
  <c r="K355" i="15"/>
  <c r="K347" i="15"/>
  <c r="K339" i="15"/>
  <c r="K331" i="15"/>
  <c r="K323" i="15"/>
  <c r="K315" i="15"/>
  <c r="K307" i="15"/>
  <c r="K291" i="15"/>
  <c r="K283" i="15"/>
  <c r="K275" i="15"/>
  <c r="K255" i="15"/>
  <c r="K247" i="15"/>
  <c r="K239" i="15"/>
  <c r="K231" i="15"/>
  <c r="K227" i="15"/>
  <c r="K219" i="15"/>
  <c r="K207" i="15"/>
  <c r="K199" i="15"/>
  <c r="K191" i="15"/>
  <c r="K183" i="15"/>
  <c r="K175" i="15"/>
  <c r="K167" i="15"/>
  <c r="K159" i="15"/>
  <c r="I512" i="15"/>
  <c r="I504" i="15"/>
  <c r="I496" i="15"/>
  <c r="I488" i="15"/>
  <c r="I476" i="15"/>
  <c r="I468" i="15"/>
  <c r="I460" i="15"/>
  <c r="I452" i="15"/>
  <c r="I436" i="15"/>
  <c r="I428" i="15"/>
  <c r="I416" i="15"/>
  <c r="I408" i="15"/>
  <c r="I396" i="15"/>
  <c r="I388" i="15"/>
  <c r="I372" i="15"/>
  <c r="I364" i="15"/>
  <c r="I356" i="15"/>
  <c r="I348" i="15"/>
  <c r="I340" i="15"/>
  <c r="I256" i="15"/>
  <c r="Q80" i="15"/>
  <c r="AO80" i="15"/>
  <c r="AA84" i="15"/>
  <c r="W85" i="15"/>
  <c r="S86" i="15"/>
  <c r="O87" i="15"/>
  <c r="AA87" i="15"/>
  <c r="O88" i="15"/>
  <c r="AK90" i="15"/>
  <c r="K93" i="15"/>
  <c r="AA95" i="15"/>
  <c r="O96" i="15"/>
  <c r="AK98" i="15"/>
  <c r="AA103" i="15"/>
  <c r="O104" i="15"/>
  <c r="AK106" i="15"/>
  <c r="K109" i="15"/>
  <c r="AA111" i="15"/>
  <c r="AK114" i="15"/>
  <c r="K117" i="15"/>
  <c r="AA119" i="15"/>
  <c r="O120" i="15"/>
  <c r="AK122" i="15"/>
  <c r="K125" i="15"/>
  <c r="AA127" i="15"/>
  <c r="AK130" i="15"/>
  <c r="K133" i="15"/>
  <c r="AA135" i="15"/>
  <c r="O136" i="15"/>
  <c r="AK138" i="15"/>
  <c r="AA143" i="15"/>
  <c r="AK146" i="15"/>
  <c r="K149" i="15"/>
  <c r="O152" i="15"/>
  <c r="W157" i="15"/>
  <c r="S160" i="15"/>
  <c r="AK258" i="15"/>
  <c r="AO183" i="15"/>
  <c r="AO175" i="15"/>
  <c r="AO171" i="15"/>
  <c r="AO163" i="15"/>
  <c r="AO155" i="15"/>
  <c r="AM508" i="15"/>
  <c r="AM484" i="15"/>
  <c r="AM476" i="15"/>
  <c r="AM468" i="15"/>
  <c r="AM460" i="15"/>
  <c r="AM456" i="15"/>
  <c r="AM448" i="15"/>
  <c r="AM440" i="15"/>
  <c r="AM432" i="15"/>
  <c r="AM424" i="15"/>
  <c r="AM420" i="15"/>
  <c r="AM392" i="15"/>
  <c r="AM384" i="15"/>
  <c r="AM380" i="15"/>
  <c r="AM372" i="15"/>
  <c r="AM364" i="15"/>
  <c r="AM356" i="15"/>
  <c r="AM344" i="15"/>
  <c r="AM336" i="15"/>
  <c r="AM328" i="15"/>
  <c r="AM320" i="15"/>
  <c r="AM312" i="15"/>
  <c r="AM308" i="15"/>
  <c r="AM292" i="15"/>
  <c r="AM264" i="15"/>
  <c r="AM260" i="15"/>
  <c r="AM252" i="15"/>
  <c r="AM240" i="15"/>
  <c r="AM232" i="15"/>
  <c r="AM224" i="15"/>
  <c r="AM220" i="15"/>
  <c r="AM212" i="15"/>
  <c r="AM204" i="15"/>
  <c r="AM196" i="15"/>
  <c r="AM192" i="15"/>
  <c r="AM184" i="15"/>
  <c r="AM176" i="15"/>
  <c r="AM160" i="15"/>
  <c r="AM156" i="15"/>
  <c r="AM148" i="15"/>
  <c r="AM140" i="15"/>
  <c r="AM136" i="15"/>
  <c r="AM128" i="15"/>
  <c r="AM120" i="15"/>
  <c r="AM96" i="15"/>
  <c r="AM88" i="15"/>
  <c r="AK517" i="15"/>
  <c r="AK509" i="15"/>
  <c r="AK493" i="15"/>
  <c r="AK489" i="15"/>
  <c r="AK477" i="15"/>
  <c r="AK469" i="15"/>
  <c r="AK461" i="15"/>
  <c r="AK453" i="15"/>
  <c r="AK381" i="15"/>
  <c r="AK373" i="15"/>
  <c r="AK365" i="15"/>
  <c r="AK357" i="15"/>
  <c r="AK353" i="15"/>
  <c r="AK337" i="15"/>
  <c r="AK329" i="15"/>
  <c r="AK325" i="15"/>
  <c r="AK317" i="15"/>
  <c r="AK309" i="15"/>
  <c r="AK305" i="15"/>
  <c r="AK297" i="15"/>
  <c r="AK289" i="15"/>
  <c r="AK281" i="15"/>
  <c r="AK277" i="15"/>
  <c r="AK269" i="15"/>
  <c r="AK261" i="15"/>
  <c r="AK253" i="15"/>
  <c r="AK249" i="15"/>
  <c r="AK241" i="15"/>
  <c r="AK233" i="15"/>
  <c r="AK229" i="15"/>
  <c r="AK221" i="15"/>
  <c r="AK209" i="15"/>
  <c r="AK201" i="15"/>
  <c r="AK185" i="15"/>
  <c r="AK169" i="15"/>
  <c r="AK161" i="15"/>
  <c r="AK141" i="15"/>
  <c r="AK133" i="15"/>
  <c r="AK125" i="15"/>
  <c r="AK117" i="15"/>
  <c r="AK109" i="15"/>
  <c r="AK101" i="15"/>
  <c r="AI510" i="15"/>
  <c r="AI502" i="15"/>
  <c r="AI494" i="15"/>
  <c r="AI486" i="15"/>
  <c r="AI478" i="15"/>
  <c r="AI458" i="15"/>
  <c r="AI434" i="15"/>
  <c r="AI418" i="15"/>
  <c r="AI410" i="15"/>
  <c r="AI402" i="15"/>
  <c r="AI394" i="15"/>
  <c r="AI378" i="15"/>
  <c r="AI370" i="15"/>
  <c r="AI362" i="15"/>
  <c r="AI342" i="15"/>
  <c r="AI334" i="15"/>
  <c r="AI326" i="15"/>
  <c r="AI318" i="15"/>
  <c r="AI310" i="15"/>
  <c r="AI302" i="15"/>
  <c r="AI294" i="15"/>
  <c r="AI274" i="15"/>
  <c r="AI266" i="15"/>
  <c r="AI258" i="15"/>
  <c r="AI250" i="15"/>
  <c r="AI238" i="15"/>
  <c r="AI230" i="15"/>
  <c r="AI222" i="15"/>
  <c r="AI214" i="15"/>
  <c r="AI194" i="15"/>
  <c r="AI186" i="15"/>
  <c r="AI178" i="15"/>
  <c r="AI170" i="15"/>
  <c r="AI150" i="15"/>
  <c r="AI142" i="15"/>
  <c r="AI134" i="15"/>
  <c r="AI126" i="15"/>
  <c r="AI118" i="15"/>
  <c r="AI98" i="15"/>
  <c r="AI90" i="15"/>
  <c r="AI82" i="15"/>
  <c r="AA510" i="15"/>
  <c r="AA502" i="15"/>
  <c r="AA494" i="15"/>
  <c r="AA482" i="15"/>
  <c r="AA474" i="15"/>
  <c r="AA466" i="15"/>
  <c r="AA458" i="15"/>
  <c r="AA454" i="15"/>
  <c r="AA446" i="15"/>
  <c r="AA438" i="15"/>
  <c r="AA430" i="15"/>
  <c r="AA426" i="15"/>
  <c r="AA418" i="15"/>
  <c r="AA402" i="15"/>
  <c r="AA398" i="15"/>
  <c r="AA390" i="15"/>
  <c r="AA382" i="15"/>
  <c r="AA378" i="15"/>
  <c r="AA370" i="15"/>
  <c r="AA362" i="15"/>
  <c r="AA354" i="15"/>
  <c r="AA350" i="15"/>
  <c r="AA342" i="15"/>
  <c r="AA334" i="15"/>
  <c r="AA318" i="15"/>
  <c r="AA314" i="15"/>
  <c r="AA306" i="15"/>
  <c r="AA298" i="15"/>
  <c r="AA290" i="15"/>
  <c r="AA286" i="15"/>
  <c r="AA278" i="15"/>
  <c r="AA270" i="15"/>
  <c r="AA266" i="15"/>
  <c r="AA258" i="15"/>
  <c r="AA242" i="15"/>
  <c r="AA238" i="15"/>
  <c r="AA230" i="15"/>
  <c r="AA222" i="15"/>
  <c r="AA214" i="15"/>
  <c r="AA210" i="15"/>
  <c r="AA202" i="15"/>
  <c r="AA186" i="15"/>
  <c r="AA182" i="15"/>
  <c r="AA174" i="15"/>
  <c r="AA150" i="15"/>
  <c r="AA146" i="15"/>
  <c r="AA138" i="15"/>
  <c r="AA130" i="15"/>
  <c r="AA126" i="15"/>
  <c r="AA118" i="15"/>
  <c r="AA110" i="15"/>
  <c r="AA102" i="15"/>
  <c r="AA98" i="15"/>
  <c r="Y503" i="15"/>
  <c r="Y499" i="15"/>
  <c r="Y491" i="15"/>
  <c r="Y483" i="15"/>
  <c r="Y479" i="15"/>
  <c r="Y471" i="15"/>
  <c r="Y463" i="15"/>
  <c r="Y455" i="15"/>
  <c r="Y451" i="15"/>
  <c r="Y443" i="15"/>
  <c r="Y435" i="15"/>
  <c r="Y427" i="15"/>
  <c r="Y423" i="15"/>
  <c r="Y407" i="15"/>
  <c r="Y403" i="15"/>
  <c r="Y395" i="15"/>
  <c r="Y383" i="15"/>
  <c r="Y375" i="15"/>
  <c r="Y367" i="15"/>
  <c r="Y355" i="15"/>
  <c r="Y347" i="15"/>
  <c r="Y343" i="15"/>
  <c r="Y327" i="15"/>
  <c r="Y323" i="15"/>
  <c r="Y315" i="15"/>
  <c r="Y307" i="15"/>
  <c r="Y299" i="15"/>
  <c r="Y287" i="15"/>
  <c r="Y279" i="15"/>
  <c r="Y275" i="15"/>
  <c r="Y267" i="15"/>
  <c r="Y255" i="15"/>
  <c r="Y247" i="15"/>
  <c r="Y239" i="15"/>
  <c r="Y219" i="15"/>
  <c r="Y215" i="15"/>
  <c r="Y207" i="15"/>
  <c r="Y199" i="15"/>
  <c r="Y195" i="15"/>
  <c r="Y187" i="15"/>
  <c r="Y179" i="15"/>
  <c r="Y171" i="15"/>
  <c r="Y159" i="15"/>
  <c r="Y155" i="15"/>
  <c r="Y147" i="15"/>
  <c r="Y139" i="15"/>
  <c r="Y135" i="15"/>
  <c r="Y127" i="15"/>
  <c r="Y119" i="15"/>
  <c r="Y103" i="15"/>
  <c r="Y99" i="15"/>
  <c r="Y91" i="15"/>
  <c r="Y83" i="15"/>
  <c r="W512" i="15"/>
  <c r="W504" i="15"/>
  <c r="W500" i="15"/>
  <c r="W484" i="15"/>
  <c r="W476" i="15"/>
  <c r="W472" i="15"/>
  <c r="W464" i="15"/>
  <c r="W456" i="15"/>
  <c r="W448" i="15"/>
  <c r="W444" i="15"/>
  <c r="W436" i="15"/>
  <c r="W420" i="15"/>
  <c r="W412" i="15"/>
  <c r="W408" i="15"/>
  <c r="W400" i="15"/>
  <c r="W392" i="15"/>
  <c r="W384" i="15"/>
  <c r="W380" i="15"/>
  <c r="W372" i="15"/>
  <c r="W364" i="15"/>
  <c r="W352" i="15"/>
  <c r="W344" i="15"/>
  <c r="W336" i="15"/>
  <c r="W328" i="15"/>
  <c r="W324" i="15"/>
  <c r="W308" i="15"/>
  <c r="W296" i="15"/>
  <c r="W288" i="15"/>
  <c r="W272" i="15"/>
  <c r="W264" i="15"/>
  <c r="W260" i="15"/>
  <c r="W248" i="15"/>
  <c r="W240" i="15"/>
  <c r="W232" i="15"/>
  <c r="W224" i="15"/>
  <c r="W208" i="15"/>
  <c r="W204" i="15"/>
  <c r="W196" i="15"/>
  <c r="W188" i="15"/>
  <c r="W180" i="15"/>
  <c r="W176" i="15"/>
  <c r="W168" i="15"/>
  <c r="W160" i="15"/>
  <c r="U513" i="15"/>
  <c r="U505" i="15"/>
  <c r="U497" i="15"/>
  <c r="U493" i="15"/>
  <c r="U485" i="15"/>
  <c r="U477" i="15"/>
  <c r="U457" i="15"/>
  <c r="U449" i="15"/>
  <c r="U445" i="15"/>
  <c r="U437" i="15"/>
  <c r="U421" i="15"/>
  <c r="U417" i="15"/>
  <c r="U409" i="15"/>
  <c r="U393" i="15"/>
  <c r="U389" i="15"/>
  <c r="U381" i="15"/>
  <c r="U373" i="15"/>
  <c r="U365" i="15"/>
  <c r="U361" i="15"/>
  <c r="U353" i="15"/>
  <c r="U345" i="15"/>
  <c r="U325" i="15"/>
  <c r="U317" i="15"/>
  <c r="U313" i="15"/>
  <c r="U305" i="15"/>
  <c r="U301" i="15"/>
  <c r="U293" i="15"/>
  <c r="U285" i="15"/>
  <c r="U277" i="15"/>
  <c r="U273" i="15"/>
  <c r="U265" i="15"/>
  <c r="U257" i="15"/>
  <c r="U249" i="15"/>
  <c r="U241" i="15"/>
  <c r="U237" i="15"/>
  <c r="U229" i="15"/>
  <c r="U221" i="15"/>
  <c r="U213" i="15"/>
  <c r="U201" i="15"/>
  <c r="U185" i="15"/>
  <c r="U177" i="15"/>
  <c r="U173" i="15"/>
  <c r="U165" i="15"/>
  <c r="U157" i="15"/>
  <c r="U149" i="15"/>
  <c r="U137" i="15"/>
  <c r="U129" i="15"/>
  <c r="U121" i="15"/>
  <c r="U117" i="15"/>
  <c r="U109" i="15"/>
  <c r="U101" i="15"/>
  <c r="U93" i="15"/>
  <c r="U81" i="15"/>
  <c r="S518" i="15"/>
  <c r="S510" i="15"/>
  <c r="S502" i="15"/>
  <c r="S498" i="15"/>
  <c r="S490" i="15"/>
  <c r="S482" i="15"/>
  <c r="S474" i="15"/>
  <c r="S470" i="15"/>
  <c r="S454" i="15"/>
  <c r="S450" i="15"/>
  <c r="S434" i="15"/>
  <c r="S426" i="15"/>
  <c r="S418" i="15"/>
  <c r="S394" i="15"/>
  <c r="S378" i="15"/>
  <c r="S374" i="15"/>
  <c r="S366" i="15"/>
  <c r="S350" i="15"/>
  <c r="S346" i="15"/>
  <c r="S338" i="15"/>
  <c r="S330" i="15"/>
  <c r="S322" i="15"/>
  <c r="S314" i="15"/>
  <c r="S302" i="15"/>
  <c r="S286" i="15"/>
  <c r="S282" i="15"/>
  <c r="S274" i="15"/>
  <c r="S266" i="15"/>
  <c r="S258" i="15"/>
  <c r="S254" i="15"/>
  <c r="S246" i="15"/>
  <c r="S238" i="15"/>
  <c r="S230" i="15"/>
  <c r="S226" i="15"/>
  <c r="S218" i="15"/>
  <c r="S210" i="15"/>
  <c r="S206" i="15"/>
  <c r="S178" i="15"/>
  <c r="S170" i="15"/>
  <c r="S162" i="15"/>
  <c r="S150" i="15"/>
  <c r="S142" i="15"/>
  <c r="S134" i="15"/>
  <c r="S126" i="15"/>
  <c r="S122" i="15"/>
  <c r="S114" i="15"/>
  <c r="S106" i="15"/>
  <c r="S98" i="15"/>
  <c r="S90" i="15"/>
  <c r="Q515" i="15"/>
  <c r="Q511" i="15"/>
  <c r="Q503" i="15"/>
  <c r="Q495" i="15"/>
  <c r="Q487" i="15"/>
  <c r="Q479" i="15"/>
  <c r="Q475" i="15"/>
  <c r="Q467" i="15"/>
  <c r="Q459" i="15"/>
  <c r="Q451" i="15"/>
  <c r="Q443" i="15"/>
  <c r="Q431" i="15"/>
  <c r="Q423" i="15"/>
  <c r="Q419" i="15"/>
  <c r="Q411" i="15"/>
  <c r="Q403" i="15"/>
  <c r="Q395" i="15"/>
  <c r="Q391" i="15"/>
  <c r="Q375" i="15"/>
  <c r="Q367" i="15"/>
  <c r="Q359" i="15"/>
  <c r="Q351" i="15"/>
  <c r="Q347" i="15"/>
  <c r="Q339" i="15"/>
  <c r="Q331" i="15"/>
  <c r="Q323" i="15"/>
  <c r="Q303" i="15"/>
  <c r="Q299" i="15"/>
  <c r="Q291" i="15"/>
  <c r="Q283" i="15"/>
  <c r="Q275" i="15"/>
  <c r="Q271" i="15"/>
  <c r="Q263" i="15"/>
  <c r="Q251" i="15"/>
  <c r="Q235" i="15"/>
  <c r="Q227" i="15"/>
  <c r="Q219" i="15"/>
  <c r="Q211" i="15"/>
  <c r="Q207" i="15"/>
  <c r="Q199" i="15"/>
  <c r="Q191" i="15"/>
  <c r="Q183" i="15"/>
  <c r="Q175" i="15"/>
  <c r="Q167" i="15"/>
  <c r="Q163" i="15"/>
  <c r="Q151" i="15"/>
  <c r="Q143" i="15"/>
  <c r="Q135" i="15"/>
  <c r="Q127" i="15"/>
  <c r="Q119" i="15"/>
  <c r="Q107" i="15"/>
  <c r="Q99" i="15"/>
  <c r="Q87" i="15"/>
  <c r="O512" i="15"/>
  <c r="O504" i="15"/>
  <c r="O492" i="15"/>
  <c r="O484" i="15"/>
  <c r="O476" i="15"/>
  <c r="O472" i="15"/>
  <c r="O464" i="15"/>
  <c r="O456" i="15"/>
  <c r="O448" i="15"/>
  <c r="O444" i="15"/>
  <c r="O424" i="15"/>
  <c r="O416" i="15"/>
  <c r="O412" i="15"/>
  <c r="O408" i="15"/>
  <c r="O404" i="15"/>
  <c r="O396" i="15"/>
  <c r="O392" i="15"/>
  <c r="O388" i="15"/>
  <c r="O384" i="15"/>
  <c r="O376" i="15"/>
  <c r="O360" i="15"/>
  <c r="O352" i="15"/>
  <c r="O344" i="15"/>
  <c r="O328" i="15"/>
  <c r="O320" i="15"/>
  <c r="O308" i="15"/>
  <c r="O296" i="15"/>
  <c r="O288" i="15"/>
  <c r="O280" i="15"/>
  <c r="O268" i="15"/>
  <c r="O264" i="15"/>
  <c r="O256" i="15"/>
  <c r="O248" i="15"/>
  <c r="O232" i="15"/>
  <c r="O224" i="15"/>
  <c r="O216" i="15"/>
  <c r="O204" i="15"/>
  <c r="O196" i="15"/>
  <c r="O188" i="15"/>
  <c r="O180" i="15"/>
  <c r="M513" i="15"/>
  <c r="M505" i="15"/>
  <c r="M497" i="15"/>
  <c r="M489" i="15"/>
  <c r="M473" i="15"/>
  <c r="M465" i="15"/>
  <c r="M457" i="15"/>
  <c r="M449" i="15"/>
  <c r="M433" i="15"/>
  <c r="M425" i="15"/>
  <c r="M421" i="15"/>
  <c r="M405" i="15"/>
  <c r="M397" i="15"/>
  <c r="M381" i="15"/>
  <c r="M373" i="15"/>
  <c r="M365" i="15"/>
  <c r="M357" i="15"/>
  <c r="M349" i="15"/>
  <c r="M333" i="15"/>
  <c r="M325" i="15"/>
  <c r="M317" i="15"/>
  <c r="M309" i="15"/>
  <c r="M301" i="15"/>
  <c r="M293" i="15"/>
  <c r="M269" i="15"/>
  <c r="M265" i="15"/>
  <c r="M253" i="15"/>
  <c r="M245" i="15"/>
  <c r="M237" i="15"/>
  <c r="M229" i="15"/>
  <c r="M221" i="15"/>
  <c r="M205" i="15"/>
  <c r="M197" i="15"/>
  <c r="M189" i="15"/>
  <c r="M181" i="15"/>
  <c r="M173" i="15"/>
  <c r="M165" i="15"/>
  <c r="M157" i="15"/>
  <c r="M129" i="15"/>
  <c r="M121" i="15"/>
  <c r="M113" i="15"/>
  <c r="M105" i="15"/>
  <c r="M97" i="15"/>
  <c r="M89" i="15"/>
  <c r="K506" i="15"/>
  <c r="K498" i="15"/>
  <c r="K486" i="15"/>
  <c r="K478" i="15"/>
  <c r="K474" i="15"/>
  <c r="K462" i="15"/>
  <c r="K450" i="15"/>
  <c r="K434" i="15"/>
  <c r="K422" i="15"/>
  <c r="K414" i="15"/>
  <c r="K406" i="15"/>
  <c r="K398" i="15"/>
  <c r="K386" i="15"/>
  <c r="K378" i="15"/>
  <c r="K370" i="15"/>
  <c r="K358" i="15"/>
  <c r="K350" i="15"/>
  <c r="K342" i="15"/>
  <c r="K334" i="15"/>
  <c r="K314" i="15"/>
  <c r="K306" i="15"/>
  <c r="K286" i="15"/>
  <c r="K278" i="15"/>
  <c r="K270" i="15"/>
  <c r="K262" i="15"/>
  <c r="K254" i="15"/>
  <c r="K246" i="15"/>
  <c r="K238" i="15"/>
  <c r="K226" i="15"/>
  <c r="K218" i="15"/>
  <c r="K194" i="15"/>
  <c r="K186" i="15"/>
  <c r="K178" i="15"/>
  <c r="K170" i="15"/>
  <c r="K154" i="15"/>
  <c r="K146" i="15"/>
  <c r="K122" i="15"/>
  <c r="K114" i="15"/>
  <c r="K106" i="15"/>
  <c r="K98" i="15"/>
  <c r="I511" i="15"/>
  <c r="I495" i="15"/>
  <c r="I487" i="15"/>
  <c r="I479" i="15"/>
  <c r="I471" i="15"/>
  <c r="I463" i="15"/>
  <c r="I455" i="15"/>
  <c r="I447" i="15"/>
  <c r="I431" i="15"/>
  <c r="I423" i="15"/>
  <c r="I415" i="15"/>
  <c r="I407" i="15"/>
  <c r="I399" i="15"/>
  <c r="I391" i="15"/>
  <c r="I383" i="15"/>
  <c r="I367" i="15"/>
  <c r="I363" i="15"/>
  <c r="I359" i="15"/>
  <c r="I355" i="15"/>
  <c r="I351" i="15"/>
  <c r="I347" i="15"/>
  <c r="I343" i="15"/>
  <c r="I339" i="15"/>
  <c r="I335" i="15"/>
  <c r="I331" i="15"/>
  <c r="I327" i="15"/>
  <c r="I323" i="15"/>
  <c r="I319" i="15"/>
  <c r="I307" i="15"/>
  <c r="I303" i="15"/>
  <c r="I299" i="15"/>
  <c r="I291" i="15"/>
  <c r="I287" i="15"/>
  <c r="I283" i="15"/>
  <c r="I279" i="15"/>
  <c r="I275" i="15"/>
  <c r="I271" i="15"/>
  <c r="I267" i="15"/>
  <c r="I263" i="15"/>
  <c r="I259" i="15"/>
  <c r="I255" i="15"/>
  <c r="I251" i="15"/>
  <c r="I243" i="15"/>
  <c r="I239" i="15"/>
  <c r="I235" i="15"/>
  <c r="I231" i="15"/>
  <c r="I227" i="15"/>
  <c r="I223" i="15"/>
  <c r="I215" i="15"/>
  <c r="I207" i="15"/>
  <c r="I203" i="15"/>
  <c r="I199" i="15"/>
  <c r="I195" i="15"/>
  <c r="I191" i="15"/>
  <c r="I187" i="15"/>
  <c r="I179" i="15"/>
  <c r="I175" i="15"/>
  <c r="I167" i="15"/>
  <c r="I163" i="15"/>
  <c r="I159" i="15"/>
  <c r="I155" i="15"/>
  <c r="I151" i="15"/>
  <c r="I147" i="15"/>
  <c r="I143" i="15"/>
  <c r="I139" i="15"/>
  <c r="I135" i="15"/>
  <c r="I131" i="15"/>
  <c r="I127" i="15"/>
  <c r="I123" i="15"/>
  <c r="I115" i="15"/>
  <c r="I103" i="15"/>
  <c r="I99" i="15"/>
  <c r="I95" i="15"/>
  <c r="I91" i="15"/>
  <c r="I87" i="15"/>
  <c r="I83" i="15"/>
  <c r="G516" i="15"/>
  <c r="G512" i="15"/>
  <c r="G508" i="15"/>
  <c r="G504" i="15"/>
  <c r="G500" i="15"/>
  <c r="G496" i="15"/>
  <c r="G488" i="15"/>
  <c r="G484" i="15"/>
  <c r="G476" i="15"/>
  <c r="G472" i="15"/>
  <c r="G468" i="15"/>
  <c r="G464" i="15"/>
  <c r="G460" i="15"/>
  <c r="G456" i="15"/>
  <c r="G452" i="15"/>
  <c r="G448" i="15"/>
  <c r="G444" i="15"/>
  <c r="G440" i="15"/>
  <c r="G436" i="15"/>
  <c r="G432" i="15"/>
  <c r="G424" i="15"/>
  <c r="G420" i="15"/>
  <c r="G412" i="15"/>
  <c r="G408" i="15"/>
  <c r="G404" i="15"/>
  <c r="G400" i="15"/>
  <c r="G396" i="15"/>
  <c r="G392" i="15"/>
  <c r="G388" i="15"/>
  <c r="G384" i="15"/>
  <c r="G380" i="15"/>
  <c r="G376" i="15"/>
  <c r="G372" i="15"/>
  <c r="G364" i="15"/>
  <c r="G360" i="15"/>
  <c r="G356" i="15"/>
  <c r="G352" i="15"/>
  <c r="G344" i="15"/>
  <c r="G340" i="15"/>
  <c r="G336" i="15"/>
  <c r="G332" i="15"/>
  <c r="G328" i="15"/>
  <c r="G324" i="15"/>
  <c r="G320" i="15"/>
  <c r="G316" i="15"/>
  <c r="G312" i="15"/>
  <c r="G308" i="15"/>
  <c r="G300" i="15"/>
  <c r="G296" i="15"/>
  <c r="G292" i="15"/>
  <c r="G288" i="15"/>
  <c r="G280" i="15"/>
  <c r="G276" i="15"/>
  <c r="G272" i="15"/>
  <c r="G268" i="15"/>
  <c r="G264" i="15"/>
  <c r="G260" i="15"/>
  <c r="G256" i="15"/>
  <c r="G252" i="15"/>
  <c r="G248" i="15"/>
  <c r="G244" i="15"/>
  <c r="G236" i="15"/>
  <c r="G232" i="15"/>
  <c r="G228" i="15"/>
  <c r="G224" i="15"/>
  <c r="G216" i="15"/>
  <c r="G212" i="15"/>
  <c r="G208" i="15"/>
  <c r="G204" i="15"/>
  <c r="G200" i="15"/>
  <c r="G196" i="15"/>
  <c r="G192" i="15"/>
  <c r="G188" i="15"/>
  <c r="G184" i="15"/>
  <c r="G180" i="15"/>
  <c r="G172" i="15"/>
  <c r="G168" i="15"/>
  <c r="G164" i="15"/>
  <c r="G160" i="15"/>
  <c r="G152" i="15"/>
  <c r="E517" i="15"/>
  <c r="E513" i="15"/>
  <c r="E509" i="15"/>
  <c r="E505" i="15"/>
  <c r="E501" i="15"/>
  <c r="E497" i="15"/>
  <c r="E489" i="15"/>
  <c r="E485" i="15"/>
  <c r="E481" i="15"/>
  <c r="E477" i="15"/>
  <c r="E473" i="15"/>
  <c r="E469" i="15"/>
  <c r="E461" i="15"/>
  <c r="E457" i="15"/>
  <c r="E453" i="15"/>
  <c r="E449" i="15"/>
  <c r="E445" i="15"/>
  <c r="E441" i="15"/>
  <c r="E437" i="15"/>
  <c r="E433" i="15"/>
  <c r="E425" i="15"/>
  <c r="E417" i="15"/>
  <c r="E413" i="15"/>
  <c r="E409" i="15"/>
  <c r="E397" i="15"/>
  <c r="E393" i="15"/>
  <c r="E389" i="15"/>
  <c r="E385" i="15"/>
  <c r="E381" i="15"/>
  <c r="E377" i="15"/>
  <c r="E373" i="15"/>
  <c r="E369" i="15"/>
  <c r="E365" i="15"/>
  <c r="E361" i="15"/>
  <c r="E357" i="15"/>
  <c r="E353" i="15"/>
  <c r="E345" i="15"/>
  <c r="E341" i="15"/>
  <c r="E337" i="15"/>
  <c r="E333" i="15"/>
  <c r="E329" i="15"/>
  <c r="E325" i="15"/>
  <c r="E321" i="15"/>
  <c r="E313" i="15"/>
  <c r="E309" i="15"/>
  <c r="E305" i="15"/>
  <c r="E301" i="15"/>
  <c r="E297" i="15"/>
  <c r="E293" i="15"/>
  <c r="E289" i="15"/>
  <c r="E281" i="15"/>
  <c r="E277" i="15"/>
  <c r="E273" i="15"/>
  <c r="E269" i="15"/>
  <c r="E265" i="15"/>
  <c r="E261" i="15"/>
  <c r="E257" i="15"/>
  <c r="E249" i="15"/>
  <c r="E245" i="15"/>
  <c r="E241" i="15"/>
  <c r="E237" i="15"/>
  <c r="E233" i="15"/>
  <c r="E225" i="15"/>
  <c r="E221" i="15"/>
  <c r="E213" i="15"/>
  <c r="E209" i="15"/>
  <c r="E205" i="15"/>
  <c r="E201" i="15"/>
  <c r="E197" i="15"/>
  <c r="E193" i="15"/>
  <c r="E189" i="15"/>
  <c r="E181" i="15"/>
  <c r="E177" i="15"/>
  <c r="E173" i="15"/>
  <c r="E169" i="15"/>
  <c r="E165" i="15"/>
  <c r="E161" i="15"/>
  <c r="E157" i="15"/>
  <c r="E149" i="15"/>
  <c r="E145" i="15"/>
  <c r="E141" i="15"/>
  <c r="E137" i="15"/>
  <c r="E133" i="15"/>
  <c r="E129" i="15"/>
  <c r="E125" i="15"/>
  <c r="E121" i="15"/>
  <c r="E113" i="15"/>
  <c r="E109" i="15"/>
  <c r="E105" i="15"/>
  <c r="E101" i="15"/>
  <c r="E97" i="15"/>
  <c r="E93" i="15"/>
  <c r="E89" i="15"/>
  <c r="I14" i="15"/>
  <c r="Q14" i="15"/>
  <c r="U15" i="15"/>
  <c r="AI15" i="15"/>
  <c r="AQ15" i="15"/>
  <c r="I16" i="15"/>
  <c r="Q16" i="15"/>
  <c r="Y16" i="15"/>
  <c r="AM16" i="15"/>
  <c r="U17" i="15"/>
  <c r="I18" i="15"/>
  <c r="Q18" i="15"/>
  <c r="E19" i="15"/>
  <c r="AI19" i="15"/>
  <c r="AQ19" i="15"/>
  <c r="I20" i="15"/>
  <c r="Q20" i="15"/>
  <c r="Y20" i="15"/>
  <c r="AM20" i="15"/>
  <c r="E21" i="15"/>
  <c r="M21" i="15"/>
  <c r="I22" i="15"/>
  <c r="Q22" i="15"/>
  <c r="E23" i="15"/>
  <c r="M23" i="15"/>
  <c r="U23" i="15"/>
  <c r="AI23" i="15"/>
  <c r="AQ23" i="15"/>
  <c r="I24" i="15"/>
  <c r="Q24" i="15"/>
  <c r="Y24" i="15"/>
  <c r="AM24" i="15"/>
  <c r="M25" i="15"/>
  <c r="U25" i="15"/>
  <c r="I26" i="15"/>
  <c r="Q26" i="15"/>
  <c r="U27" i="15"/>
  <c r="AI27" i="15"/>
  <c r="AQ27" i="15"/>
  <c r="Q28" i="15"/>
  <c r="Y28" i="15"/>
  <c r="AM28" i="15"/>
  <c r="E29" i="15"/>
  <c r="M29" i="15"/>
  <c r="U29" i="15"/>
  <c r="I30" i="15"/>
  <c r="E31" i="15"/>
  <c r="M31" i="15"/>
  <c r="U31" i="15"/>
  <c r="AI31" i="15"/>
  <c r="AQ31" i="15"/>
  <c r="I32" i="15"/>
  <c r="Q32" i="15"/>
  <c r="Y32" i="15"/>
  <c r="AM32" i="15"/>
  <c r="E33" i="15"/>
  <c r="M33" i="15"/>
  <c r="U33" i="15"/>
  <c r="E35" i="15"/>
  <c r="M35" i="15"/>
  <c r="U35" i="15"/>
  <c r="AI35" i="15"/>
  <c r="AQ35" i="15"/>
  <c r="I36" i="15"/>
  <c r="Y36" i="15"/>
  <c r="AM36" i="15"/>
  <c r="E37" i="15"/>
  <c r="M37" i="15"/>
  <c r="U37" i="15"/>
  <c r="I38" i="15"/>
  <c r="E39" i="15"/>
  <c r="M39" i="15"/>
  <c r="AI39" i="15"/>
  <c r="AQ39" i="15"/>
  <c r="I40" i="15"/>
  <c r="Q40" i="15"/>
  <c r="Y40" i="15"/>
  <c r="AM40" i="15"/>
  <c r="E41" i="15"/>
  <c r="M41" i="15"/>
  <c r="U41" i="15"/>
  <c r="I42" i="15"/>
  <c r="Q42" i="15"/>
  <c r="U43" i="15"/>
  <c r="AQ43" i="15"/>
  <c r="I44" i="15"/>
  <c r="Q44" i="15"/>
  <c r="Y44" i="15"/>
  <c r="AM44" i="15"/>
  <c r="E45" i="15"/>
  <c r="M45" i="15"/>
  <c r="U45" i="15"/>
  <c r="I46" i="15"/>
  <c r="Q46" i="15"/>
  <c r="E47" i="15"/>
  <c r="M47" i="15"/>
  <c r="U47" i="15"/>
  <c r="AI47" i="15"/>
  <c r="AQ47" i="15"/>
  <c r="I48" i="15"/>
  <c r="Q48" i="15"/>
  <c r="Y48" i="15"/>
  <c r="AM48" i="15"/>
  <c r="E49" i="15"/>
  <c r="M49" i="15"/>
  <c r="U49" i="15"/>
  <c r="I50" i="15"/>
  <c r="E51" i="15"/>
  <c r="U51" i="15"/>
  <c r="I52" i="15"/>
  <c r="Q52" i="15"/>
  <c r="Y52" i="15"/>
  <c r="M53" i="15"/>
  <c r="U53" i="15"/>
  <c r="I54" i="15"/>
  <c r="Q54" i="15"/>
  <c r="E55" i="15"/>
  <c r="U55" i="15"/>
  <c r="AQ55" i="15"/>
  <c r="I56" i="15"/>
  <c r="Q56" i="15"/>
  <c r="Y56" i="15"/>
  <c r="AM56" i="15"/>
  <c r="E57" i="15"/>
  <c r="M57" i="15"/>
  <c r="U57" i="15"/>
  <c r="M59" i="15"/>
  <c r="I60" i="15"/>
  <c r="Q60" i="15"/>
  <c r="Y60" i="15"/>
  <c r="AM60" i="15"/>
  <c r="E61" i="15"/>
  <c r="M61" i="15"/>
  <c r="U61" i="15"/>
  <c r="Q62" i="15"/>
  <c r="E63" i="15"/>
  <c r="M63" i="15"/>
  <c r="AQ63" i="15"/>
  <c r="I64" i="15"/>
  <c r="Q64" i="15"/>
  <c r="AM64" i="15"/>
  <c r="E65" i="15"/>
  <c r="M65" i="15"/>
  <c r="I66" i="15"/>
  <c r="E67" i="15"/>
  <c r="M67" i="15"/>
  <c r="I68" i="15"/>
  <c r="Q68" i="15"/>
  <c r="AM68" i="15"/>
  <c r="E69" i="15"/>
  <c r="M69" i="15"/>
  <c r="U69" i="15"/>
  <c r="Q70" i="15"/>
  <c r="M71" i="15"/>
  <c r="AI71" i="15"/>
  <c r="AQ71" i="15"/>
  <c r="I72" i="15"/>
  <c r="AM72" i="15"/>
  <c r="E73" i="15"/>
  <c r="U73" i="15"/>
  <c r="I74" i="15"/>
  <c r="Q74" i="15"/>
  <c r="M75" i="15"/>
  <c r="I76" i="15"/>
  <c r="Q76" i="15"/>
  <c r="AM76" i="15"/>
  <c r="E77" i="15"/>
  <c r="M77" i="15"/>
  <c r="U77" i="15"/>
  <c r="I78" i="15"/>
  <c r="Q78" i="15"/>
  <c r="AI79" i="15"/>
  <c r="AQ79" i="15"/>
  <c r="I80" i="15"/>
  <c r="AA80" i="15"/>
  <c r="O82" i="15"/>
  <c r="K83" i="15"/>
  <c r="G84" i="15"/>
  <c r="AK86" i="15"/>
  <c r="G98" i="15"/>
  <c r="AO99" i="15"/>
  <c r="W100" i="15"/>
  <c r="AO107" i="15"/>
  <c r="W108" i="15"/>
  <c r="G114" i="15"/>
  <c r="AO115" i="15"/>
  <c r="W116" i="15"/>
  <c r="AO123" i="15"/>
  <c r="W124" i="15"/>
  <c r="G130" i="15"/>
  <c r="AO131" i="15"/>
  <c r="W132" i="15"/>
  <c r="AO139" i="15"/>
  <c r="W140" i="15"/>
  <c r="G146" i="15"/>
  <c r="AO147" i="15"/>
  <c r="W148" i="15"/>
  <c r="O153" i="15"/>
  <c r="AO156" i="15"/>
  <c r="K157" i="15"/>
  <c r="AA158" i="15"/>
  <c r="Q243" i="15"/>
  <c r="W270" i="15"/>
  <c r="AO179" i="15"/>
  <c r="AO167" i="15"/>
  <c r="AM512" i="15"/>
  <c r="AM504" i="15"/>
  <c r="AM492" i="15"/>
  <c r="AM472" i="15"/>
  <c r="AM464" i="15"/>
  <c r="AM452" i="15"/>
  <c r="AM444" i="15"/>
  <c r="AM436" i="15"/>
  <c r="AM416" i="15"/>
  <c r="AM396" i="15"/>
  <c r="AM388" i="15"/>
  <c r="AM376" i="15"/>
  <c r="AM368" i="15"/>
  <c r="AM352" i="15"/>
  <c r="AM340" i="15"/>
  <c r="AM332" i="15"/>
  <c r="AM324" i="15"/>
  <c r="AM316" i="15"/>
  <c r="AM304" i="15"/>
  <c r="AM284" i="15"/>
  <c r="AM256" i="15"/>
  <c r="AM244" i="15"/>
  <c r="AM236" i="15"/>
  <c r="AM216" i="15"/>
  <c r="AM208" i="15"/>
  <c r="AM200" i="15"/>
  <c r="AM188" i="15"/>
  <c r="AM180" i="15"/>
  <c r="AM164" i="15"/>
  <c r="AM144" i="15"/>
  <c r="AM132" i="15"/>
  <c r="AM124" i="15"/>
  <c r="AM112" i="15"/>
  <c r="AM92" i="15"/>
  <c r="AM84" i="15"/>
  <c r="AK513" i="15"/>
  <c r="AK501" i="15"/>
  <c r="AK485" i="15"/>
  <c r="AK421" i="15"/>
  <c r="AK409" i="15"/>
  <c r="AK377" i="15"/>
  <c r="AK369" i="15"/>
  <c r="AK361" i="15"/>
  <c r="AK349" i="15"/>
  <c r="AK341" i="15"/>
  <c r="AK333" i="15"/>
  <c r="AK321" i="15"/>
  <c r="AK313" i="15"/>
  <c r="AK301" i="15"/>
  <c r="AK293" i="15"/>
  <c r="AK285" i="15"/>
  <c r="AK273" i="15"/>
  <c r="AK265" i="15"/>
  <c r="AK257" i="15"/>
  <c r="AK245" i="15"/>
  <c r="AK225" i="15"/>
  <c r="AK217" i="15"/>
  <c r="AK213" i="15"/>
  <c r="AK205" i="15"/>
  <c r="AK197" i="15"/>
  <c r="AK189" i="15"/>
  <c r="AK173" i="15"/>
  <c r="AK165" i="15"/>
  <c r="AK149" i="15"/>
  <c r="AK145" i="15"/>
  <c r="AK137" i="15"/>
  <c r="AK121" i="15"/>
  <c r="AK113" i="15"/>
  <c r="AK105" i="15"/>
  <c r="AK97" i="15"/>
  <c r="AK89" i="15"/>
  <c r="AI518" i="15"/>
  <c r="AI514" i="15"/>
  <c r="AI506" i="15"/>
  <c r="AI498" i="15"/>
  <c r="AI490" i="15"/>
  <c r="AI482" i="15"/>
  <c r="AI474" i="15"/>
  <c r="AI466" i="15"/>
  <c r="AI462" i="15"/>
  <c r="AI450" i="15"/>
  <c r="AI442" i="15"/>
  <c r="AI426" i="15"/>
  <c r="AI422" i="15"/>
  <c r="AI414" i="15"/>
  <c r="AI406" i="15"/>
  <c r="AI398" i="15"/>
  <c r="AI390" i="15"/>
  <c r="AI382" i="15"/>
  <c r="AI374" i="15"/>
  <c r="AI366" i="15"/>
  <c r="AI358" i="15"/>
  <c r="AI350" i="15"/>
  <c r="AI346" i="15"/>
  <c r="AI338" i="15"/>
  <c r="AI330" i="15"/>
  <c r="AI322" i="15"/>
  <c r="AI314" i="15"/>
  <c r="AI306" i="15"/>
  <c r="AI298" i="15"/>
  <c r="AI290" i="15"/>
  <c r="AI286" i="15"/>
  <c r="AI278" i="15"/>
  <c r="AI270" i="15"/>
  <c r="AI262" i="15"/>
  <c r="AI254" i="15"/>
  <c r="AI246" i="15"/>
  <c r="AI242" i="15"/>
  <c r="AI226" i="15"/>
  <c r="AI218" i="15"/>
  <c r="AI198" i="15"/>
  <c r="AI190" i="15"/>
  <c r="AI182" i="15"/>
  <c r="AI174" i="15"/>
  <c r="AI166" i="15"/>
  <c r="AI158" i="15"/>
  <c r="AI154" i="15"/>
  <c r="AI146" i="15"/>
  <c r="AI138" i="15"/>
  <c r="AI130" i="15"/>
  <c r="AI122" i="15"/>
  <c r="AI114" i="15"/>
  <c r="AI106" i="15"/>
  <c r="AI102" i="15"/>
  <c r="AI94" i="15"/>
  <c r="AI86" i="15"/>
  <c r="AA518" i="15"/>
  <c r="AA506" i="15"/>
  <c r="AA498" i="15"/>
  <c r="AA490" i="15"/>
  <c r="AA478" i="15"/>
  <c r="AA470" i="15"/>
  <c r="AA450" i="15"/>
  <c r="AA442" i="15"/>
  <c r="AA434" i="15"/>
  <c r="AA422" i="15"/>
  <c r="AA414" i="15"/>
  <c r="AA394" i="15"/>
  <c r="AA386" i="15"/>
  <c r="AA374" i="15"/>
  <c r="AA366" i="15"/>
  <c r="AA346" i="15"/>
  <c r="AA338" i="15"/>
  <c r="AA330" i="15"/>
  <c r="AA322" i="15"/>
  <c r="AA310" i="15"/>
  <c r="AA302" i="15"/>
  <c r="AA294" i="15"/>
  <c r="AA282" i="15"/>
  <c r="AA274" i="15"/>
  <c r="AA262" i="15"/>
  <c r="AA254" i="15"/>
  <c r="AA234" i="15"/>
  <c r="AA226" i="15"/>
  <c r="AA218" i="15"/>
  <c r="AA206" i="15"/>
  <c r="AA198" i="15"/>
  <c r="AA190" i="15"/>
  <c r="AA178" i="15"/>
  <c r="AA170" i="15"/>
  <c r="AA162" i="15"/>
  <c r="AA154" i="15"/>
  <c r="AA134" i="15"/>
  <c r="AA122" i="15"/>
  <c r="AA114" i="15"/>
  <c r="AA106" i="15"/>
  <c r="AA94" i="15"/>
  <c r="Y515" i="15"/>
  <c r="Y507" i="15"/>
  <c r="Y475" i="15"/>
  <c r="Y467" i="15"/>
  <c r="Y459" i="15"/>
  <c r="Y439" i="15"/>
  <c r="Y431" i="15"/>
  <c r="Y419" i="15"/>
  <c r="Y411" i="15"/>
  <c r="Y399" i="15"/>
  <c r="Y359" i="15"/>
  <c r="Y351" i="15"/>
  <c r="Y339" i="15"/>
  <c r="Y331" i="15"/>
  <c r="Y319" i="15"/>
  <c r="Y311" i="15"/>
  <c r="Y303" i="15"/>
  <c r="Y291" i="15"/>
  <c r="Y283" i="15"/>
  <c r="Y271" i="15"/>
  <c r="Y251" i="15"/>
  <c r="Y243" i="15"/>
  <c r="Y231" i="15"/>
  <c r="Y223" i="15"/>
  <c r="Y211" i="15"/>
  <c r="Y203" i="15"/>
  <c r="Y191" i="15"/>
  <c r="Y183" i="15"/>
  <c r="Y163" i="15"/>
  <c r="Y151" i="15"/>
  <c r="Y143" i="15"/>
  <c r="Y131" i="15"/>
  <c r="Y123" i="15"/>
  <c r="Y107" i="15"/>
  <c r="Y95" i="15"/>
  <c r="Y87" i="15"/>
  <c r="W516" i="15"/>
  <c r="W508" i="15"/>
  <c r="W496" i="15"/>
  <c r="W488" i="15"/>
  <c r="W468" i="15"/>
  <c r="W460" i="15"/>
  <c r="W452" i="15"/>
  <c r="W440" i="15"/>
  <c r="W432" i="15"/>
  <c r="W424" i="15"/>
  <c r="W404" i="15"/>
  <c r="W396" i="15"/>
  <c r="W388" i="15"/>
  <c r="W376" i="15"/>
  <c r="W368" i="15"/>
  <c r="W348" i="15"/>
  <c r="W340" i="15"/>
  <c r="W332" i="15"/>
  <c r="W320" i="15"/>
  <c r="W312" i="15"/>
  <c r="W300" i="15"/>
  <c r="W292" i="15"/>
  <c r="W276" i="15"/>
  <c r="W268" i="15"/>
  <c r="W256" i="15"/>
  <c r="W252" i="15"/>
  <c r="W244" i="15"/>
  <c r="W236" i="15"/>
  <c r="W228" i="15"/>
  <c r="W212" i="15"/>
  <c r="W200" i="15"/>
  <c r="W192" i="15"/>
  <c r="W184" i="15"/>
  <c r="W172" i="15"/>
  <c r="W164" i="15"/>
  <c r="U517" i="15"/>
  <c r="U509" i="15"/>
  <c r="U501" i="15"/>
  <c r="U489" i="15"/>
  <c r="U481" i="15"/>
  <c r="U473" i="15"/>
  <c r="U461" i="15"/>
  <c r="U453" i="15"/>
  <c r="U441" i="15"/>
  <c r="U433" i="15"/>
  <c r="U425" i="15"/>
  <c r="U413" i="15"/>
  <c r="U405" i="15"/>
  <c r="U385" i="15"/>
  <c r="U377" i="15"/>
  <c r="U369" i="15"/>
  <c r="U357" i="15"/>
  <c r="U349" i="15"/>
  <c r="U341" i="15"/>
  <c r="U329" i="15"/>
  <c r="U321" i="15"/>
  <c r="U309" i="15"/>
  <c r="U297" i="15"/>
  <c r="U289" i="15"/>
  <c r="U281" i="15"/>
  <c r="U261" i="15"/>
  <c r="U253" i="15"/>
  <c r="U245" i="15"/>
  <c r="U233" i="15"/>
  <c r="U225" i="15"/>
  <c r="U217" i="15"/>
  <c r="U197" i="15"/>
  <c r="U193" i="15"/>
  <c r="U189" i="15"/>
  <c r="U181" i="15"/>
  <c r="U169" i="15"/>
  <c r="U161" i="15"/>
  <c r="U153" i="15"/>
  <c r="U133" i="15"/>
  <c r="U125" i="15"/>
  <c r="U113" i="15"/>
  <c r="U105" i="15"/>
  <c r="U97" i="15"/>
  <c r="S514" i="15"/>
  <c r="S494" i="15"/>
  <c r="S486" i="15"/>
  <c r="S478" i="15"/>
  <c r="S466" i="15"/>
  <c r="S458" i="15"/>
  <c r="S446" i="15"/>
  <c r="S438" i="15"/>
  <c r="S430" i="15"/>
  <c r="S422" i="15"/>
  <c r="S398" i="15"/>
  <c r="S390" i="15"/>
  <c r="S382" i="15"/>
  <c r="S370" i="15"/>
  <c r="S362" i="15"/>
  <c r="S354" i="15"/>
  <c r="S342" i="15"/>
  <c r="S334" i="15"/>
  <c r="S318" i="15"/>
  <c r="S306" i="15"/>
  <c r="S298" i="15"/>
  <c r="S290" i="15"/>
  <c r="S278" i="15"/>
  <c r="S270" i="15"/>
  <c r="S262" i="15"/>
  <c r="S242" i="15"/>
  <c r="S234" i="15"/>
  <c r="S222" i="15"/>
  <c r="S214" i="15"/>
  <c r="S202" i="15"/>
  <c r="S174" i="15"/>
  <c r="S166" i="15"/>
  <c r="S146" i="15"/>
  <c r="S138" i="15"/>
  <c r="S130" i="15"/>
  <c r="S118" i="15"/>
  <c r="S110" i="15"/>
  <c r="S102" i="15"/>
  <c r="Q507" i="15"/>
  <c r="Q499" i="15"/>
  <c r="Q491" i="15"/>
  <c r="Q483" i="15"/>
  <c r="Q471" i="15"/>
  <c r="Q455" i="15"/>
  <c r="Q435" i="15"/>
  <c r="Q427" i="15"/>
  <c r="Q415" i="15"/>
  <c r="Q407" i="15"/>
  <c r="Q399" i="15"/>
  <c r="Q387" i="15"/>
  <c r="Q379" i="15"/>
  <c r="Q371" i="15"/>
  <c r="Q355" i="15"/>
  <c r="Q335" i="15"/>
  <c r="Q307" i="15"/>
  <c r="Q295" i="15"/>
  <c r="Q279" i="15"/>
  <c r="Q267" i="15"/>
  <c r="Q259" i="15"/>
  <c r="Q247" i="15"/>
  <c r="Q239" i="15"/>
  <c r="Q231" i="15"/>
  <c r="Q203" i="15"/>
  <c r="Q179" i="15"/>
  <c r="Q171" i="15"/>
  <c r="Q159" i="15"/>
  <c r="Q147" i="15"/>
  <c r="Q139" i="15"/>
  <c r="Q131" i="15"/>
  <c r="Q111" i="15"/>
  <c r="Q103" i="15"/>
  <c r="Q95" i="15"/>
  <c r="Q83" i="15"/>
  <c r="O516" i="15"/>
  <c r="O508" i="15"/>
  <c r="O488" i="15"/>
  <c r="O480" i="15"/>
  <c r="O468" i="15"/>
  <c r="O460" i="15"/>
  <c r="O452" i="15"/>
  <c r="O440" i="15"/>
  <c r="O420" i="15"/>
  <c r="O380" i="15"/>
  <c r="O356" i="15"/>
  <c r="O348" i="15"/>
  <c r="O340" i="15"/>
  <c r="O332" i="15"/>
  <c r="O324" i="15"/>
  <c r="O316" i="15"/>
  <c r="O312" i="15"/>
  <c r="O300" i="15"/>
  <c r="O284" i="15"/>
  <c r="O260" i="15"/>
  <c r="O252" i="15"/>
  <c r="O244" i="15"/>
  <c r="O236" i="15"/>
  <c r="O228" i="15"/>
  <c r="O220" i="15"/>
  <c r="O212" i="15"/>
  <c r="O192" i="15"/>
  <c r="O184" i="15"/>
  <c r="O172" i="15"/>
  <c r="O168" i="15"/>
  <c r="O160" i="15"/>
  <c r="M509" i="15"/>
  <c r="M501" i="15"/>
  <c r="M485" i="15"/>
  <c r="M469" i="15"/>
  <c r="M461" i="15"/>
  <c r="M453" i="15"/>
  <c r="M445" i="15"/>
  <c r="M441" i="15"/>
  <c r="M437" i="15"/>
  <c r="M429" i="15"/>
  <c r="M409" i="15"/>
  <c r="M401" i="15"/>
  <c r="M393" i="15"/>
  <c r="M385" i="15"/>
  <c r="M377" i="15"/>
  <c r="M369" i="15"/>
  <c r="M361" i="15"/>
  <c r="M345" i="15"/>
  <c r="M337" i="15"/>
  <c r="M329" i="15"/>
  <c r="M321" i="15"/>
  <c r="M313" i="15"/>
  <c r="M305" i="15"/>
  <c r="M297" i="15"/>
  <c r="M285" i="15"/>
  <c r="M273" i="15"/>
  <c r="M261" i="15"/>
  <c r="M257" i="15"/>
  <c r="M249" i="15"/>
  <c r="M241" i="15"/>
  <c r="M233" i="15"/>
  <c r="M217" i="15"/>
  <c r="M201" i="15"/>
  <c r="M193" i="15"/>
  <c r="M185" i="15"/>
  <c r="M177" i="15"/>
  <c r="M169" i="15"/>
  <c r="M161" i="15"/>
  <c r="M141" i="15"/>
  <c r="M133" i="15"/>
  <c r="M125" i="15"/>
  <c r="M117" i="15"/>
  <c r="M109" i="15"/>
  <c r="M101" i="15"/>
  <c r="M93" i="15"/>
  <c r="K510" i="15"/>
  <c r="K502" i="15"/>
  <c r="K494" i="15"/>
  <c r="K482" i="15"/>
  <c r="K470" i="15"/>
  <c r="K466" i="15"/>
  <c r="K454" i="15"/>
  <c r="K438" i="15"/>
  <c r="K430" i="15"/>
  <c r="K418" i="15"/>
  <c r="K410" i="15"/>
  <c r="K402" i="15"/>
  <c r="K390" i="15"/>
  <c r="K374" i="15"/>
  <c r="K354" i="15"/>
  <c r="K346" i="15"/>
  <c r="K338" i="15"/>
  <c r="K318" i="15"/>
  <c r="K310" i="15"/>
  <c r="K302" i="15"/>
  <c r="K290" i="15"/>
  <c r="K274" i="15"/>
  <c r="K258" i="15"/>
  <c r="K250" i="15"/>
  <c r="K242" i="15"/>
  <c r="K230" i="15"/>
  <c r="K214" i="15"/>
  <c r="K206" i="15"/>
  <c r="K198" i="15"/>
  <c r="K190" i="15"/>
  <c r="K182" i="15"/>
  <c r="K174" i="15"/>
  <c r="K166" i="15"/>
  <c r="K150" i="15"/>
  <c r="K142" i="15"/>
  <c r="K126" i="15"/>
  <c r="K118" i="15"/>
  <c r="K110" i="15"/>
  <c r="K102" i="15"/>
  <c r="I515" i="15"/>
  <c r="I499" i="15"/>
  <c r="I491" i="15"/>
  <c r="I483" i="15"/>
  <c r="I475" i="15"/>
  <c r="I467" i="15"/>
  <c r="I459" i="15"/>
  <c r="I451" i="15"/>
  <c r="I435" i="15"/>
  <c r="I427" i="15"/>
  <c r="I419" i="15"/>
  <c r="I411" i="15"/>
  <c r="I403" i="15"/>
  <c r="I395" i="15"/>
  <c r="I387" i="15"/>
  <c r="I371" i="15"/>
  <c r="I295" i="15"/>
  <c r="S80" i="15"/>
  <c r="K81" i="15"/>
  <c r="AK81" i="15"/>
  <c r="AA82" i="15"/>
  <c r="O85" i="15"/>
  <c r="K86" i="15"/>
  <c r="G87" i="15"/>
  <c r="K91" i="15"/>
  <c r="O94" i="15"/>
  <c r="K99" i="15"/>
  <c r="K107" i="15"/>
  <c r="O110" i="15"/>
  <c r="K115" i="15"/>
  <c r="O118" i="15"/>
  <c r="K123" i="15"/>
  <c r="K131" i="15"/>
  <c r="K139" i="15"/>
  <c r="O142" i="15"/>
  <c r="K147" i="15"/>
  <c r="E153" i="15"/>
  <c r="S155" i="15"/>
  <c r="S163" i="15"/>
  <c r="O165" i="15"/>
  <c r="Q269" i="15"/>
  <c r="D5" i="15"/>
  <c r="D7" i="15" s="1"/>
  <c r="R38" i="13"/>
  <c r="R40" i="13"/>
  <c r="N5" i="13"/>
  <c r="K568" i="18" l="1"/>
  <c r="D561" i="18"/>
  <c r="C560" i="18"/>
  <c r="U568" i="18"/>
  <c r="R577" i="18"/>
  <c r="T525" i="18" a="1"/>
  <c r="T525" i="18" s="1"/>
  <c r="T573" i="18" s="1"/>
  <c r="M560" i="18"/>
  <c r="M576" i="18"/>
  <c r="C576" i="18"/>
  <c r="S521" i="18" a="1"/>
  <c r="S521" i="18" s="1"/>
  <c r="Q578" i="18"/>
  <c r="U517" i="18" a="1"/>
  <c r="U517" i="18" s="1"/>
  <c r="U565" i="18" s="1"/>
  <c r="M570" i="18"/>
  <c r="M567" i="18"/>
  <c r="P559" i="18"/>
  <c r="P579" i="18"/>
  <c r="V519" i="18" a="1"/>
  <c r="V519" i="18" s="1"/>
  <c r="B579" i="18"/>
  <c r="H574" i="18"/>
  <c r="Q516" i="18" a="1"/>
  <c r="Q516" i="18" s="1"/>
  <c r="Q564" i="18" s="1"/>
  <c r="N568" i="18"/>
  <c r="N572" i="18"/>
  <c r="H513" i="18" a="1"/>
  <c r="H513" i="18" s="1"/>
  <c r="H561" i="18" s="1"/>
  <c r="G565" i="18"/>
  <c r="N571" i="18"/>
  <c r="L569" i="18"/>
  <c r="C8" i="15"/>
  <c r="AA9" i="15"/>
  <c r="AA10" i="15"/>
  <c r="AA5" i="15"/>
  <c r="AA7" i="15"/>
  <c r="AC5" i="15"/>
  <c r="AC9" i="15"/>
  <c r="AC10" i="15"/>
  <c r="AC7" i="15"/>
  <c r="C9" i="15"/>
  <c r="C10" i="15"/>
  <c r="G9" i="15"/>
  <c r="G10" i="15"/>
  <c r="G5" i="15"/>
  <c r="G7" i="15"/>
  <c r="R42" i="13"/>
  <c r="AO14" i="15"/>
  <c r="Y14" i="15"/>
  <c r="C5" i="15"/>
  <c r="W14" i="15"/>
  <c r="O14" i="15"/>
  <c r="AE14" i="15"/>
  <c r="R32" i="13"/>
  <c r="AG14" i="15"/>
  <c r="R34" i="13"/>
  <c r="K344" i="15"/>
  <c r="M207" i="15"/>
  <c r="AK397" i="15"/>
  <c r="AK437" i="15"/>
  <c r="AK497" i="15"/>
  <c r="AM272" i="15"/>
  <c r="AM408" i="15"/>
  <c r="AO35" i="15"/>
  <c r="AO91" i="15"/>
  <c r="AO347" i="15"/>
  <c r="AQ82" i="15"/>
  <c r="AQ118" i="15"/>
  <c r="AQ150" i="15"/>
  <c r="AQ182" i="15"/>
  <c r="AQ218" i="15"/>
  <c r="AQ262" i="15"/>
  <c r="K269" i="15"/>
  <c r="M20" i="15"/>
  <c r="Q89" i="15"/>
  <c r="AM73" i="15"/>
  <c r="AO164" i="15"/>
  <c r="AO424" i="15"/>
  <c r="AQ83" i="15"/>
  <c r="K82" i="15"/>
  <c r="K298" i="15"/>
  <c r="K490" i="15"/>
  <c r="Q58" i="15"/>
  <c r="AM222" i="15"/>
  <c r="AM378" i="15"/>
  <c r="AO201" i="15"/>
  <c r="AO337" i="15"/>
  <c r="AO433" i="15"/>
  <c r="G397" i="15"/>
  <c r="M42" i="15"/>
  <c r="M493" i="15"/>
  <c r="O144" i="15"/>
  <c r="O368" i="15"/>
  <c r="Q223" i="15"/>
  <c r="U175" i="15"/>
  <c r="W162" i="15"/>
  <c r="Y457" i="15"/>
  <c r="AI136" i="15"/>
  <c r="AK107" i="15"/>
  <c r="AQ472" i="15"/>
  <c r="AQ504" i="15"/>
  <c r="AK392" i="15"/>
  <c r="AO358" i="15"/>
  <c r="AQ413" i="15"/>
  <c r="S186" i="15"/>
  <c r="S414" i="15"/>
  <c r="Y259" i="15"/>
  <c r="AI446" i="15"/>
  <c r="S387" i="15"/>
  <c r="Y84" i="15"/>
  <c r="AI43" i="15"/>
  <c r="AI183" i="15"/>
  <c r="AK282" i="15"/>
  <c r="E355" i="15"/>
  <c r="K376" i="15"/>
  <c r="M239" i="15"/>
  <c r="AK401" i="15"/>
  <c r="AK441" i="15"/>
  <c r="AM104" i="15"/>
  <c r="AM276" i="15"/>
  <c r="AM412" i="15"/>
  <c r="AO39" i="15"/>
  <c r="AO143" i="15"/>
  <c r="AQ46" i="15"/>
  <c r="AQ86" i="15"/>
  <c r="AQ122" i="15"/>
  <c r="AQ154" i="15"/>
  <c r="AQ186" i="15"/>
  <c r="AQ226" i="15"/>
  <c r="AQ266" i="15"/>
  <c r="K301" i="15"/>
  <c r="M108" i="15"/>
  <c r="Q209" i="15"/>
  <c r="AM81" i="15"/>
  <c r="AO252" i="15"/>
  <c r="AO452" i="15"/>
  <c r="AQ91" i="15"/>
  <c r="E25" i="15"/>
  <c r="K90" i="15"/>
  <c r="K322" i="15"/>
  <c r="M17" i="15"/>
  <c r="Q66" i="15"/>
  <c r="AK483" i="15"/>
  <c r="AM234" i="15"/>
  <c r="AM382" i="15"/>
  <c r="AO205" i="15"/>
  <c r="AO341" i="15"/>
  <c r="AO441" i="15"/>
  <c r="G401" i="15"/>
  <c r="M46" i="15"/>
  <c r="M517" i="15"/>
  <c r="O176" i="15"/>
  <c r="O400" i="15"/>
  <c r="Q255" i="15"/>
  <c r="W134" i="15"/>
  <c r="W166" i="15"/>
  <c r="AI144" i="15"/>
  <c r="AK111" i="15"/>
  <c r="AQ476" i="15"/>
  <c r="S505" i="15"/>
  <c r="AK416" i="15"/>
  <c r="AO430" i="15"/>
  <c r="AQ421" i="15"/>
  <c r="S190" i="15"/>
  <c r="U89" i="15"/>
  <c r="Y335" i="15"/>
  <c r="AI50" i="15"/>
  <c r="AI454" i="15"/>
  <c r="W189" i="15"/>
  <c r="Y88" i="15"/>
  <c r="AI51" i="15"/>
  <c r="AI347" i="15"/>
  <c r="K216" i="15"/>
  <c r="K472" i="15"/>
  <c r="AK417" i="15"/>
  <c r="AK457" i="15"/>
  <c r="AM172" i="15"/>
  <c r="AM300" i="15"/>
  <c r="AM500" i="15"/>
  <c r="AO55" i="15"/>
  <c r="AO203" i="15"/>
  <c r="AQ62" i="15"/>
  <c r="AQ102" i="15"/>
  <c r="AQ134" i="15"/>
  <c r="AQ166" i="15"/>
  <c r="AQ198" i="15"/>
  <c r="AQ246" i="15"/>
  <c r="G447" i="15"/>
  <c r="K397" i="15"/>
  <c r="M423" i="15"/>
  <c r="Q221" i="15"/>
  <c r="AM501" i="15"/>
  <c r="AO320" i="15"/>
  <c r="AQ51" i="15"/>
  <c r="AQ187" i="15"/>
  <c r="E421" i="15"/>
  <c r="K134" i="15"/>
  <c r="K362" i="15"/>
  <c r="O443" i="15"/>
  <c r="Q194" i="15"/>
  <c r="AM22" i="15"/>
  <c r="AM310" i="15"/>
  <c r="AO81" i="15"/>
  <c r="AO217" i="15"/>
  <c r="AO353" i="15"/>
  <c r="AQ40" i="15"/>
  <c r="I480" i="15"/>
  <c r="M138" i="15"/>
  <c r="O24" i="15"/>
  <c r="O272" i="15"/>
  <c r="Q91" i="15"/>
  <c r="Q319" i="15"/>
  <c r="W146" i="15"/>
  <c r="W182" i="15"/>
  <c r="AI284" i="15"/>
  <c r="AK135" i="15"/>
  <c r="AQ488" i="15"/>
  <c r="Y270" i="15"/>
  <c r="AI497" i="15"/>
  <c r="AO102" i="15"/>
  <c r="AO502" i="15"/>
  <c r="Q439" i="15"/>
  <c r="S326" i="15"/>
  <c r="W284" i="15"/>
  <c r="Y387" i="15"/>
  <c r="AI210" i="15"/>
  <c r="AK177" i="15"/>
  <c r="Y68" i="15"/>
  <c r="AI63" i="15"/>
  <c r="AI507" i="15"/>
  <c r="K152" i="15"/>
  <c r="K408" i="15"/>
  <c r="M247" i="15"/>
  <c r="AK405" i="15"/>
  <c r="AK445" i="15"/>
  <c r="AM108" i="15"/>
  <c r="AM280" i="15"/>
  <c r="AM488" i="15"/>
  <c r="AO43" i="15"/>
  <c r="AO151" i="15"/>
  <c r="AQ50" i="15"/>
  <c r="AQ94" i="15"/>
  <c r="AQ126" i="15"/>
  <c r="AQ158" i="15"/>
  <c r="AQ190" i="15"/>
  <c r="AQ234" i="15"/>
  <c r="AQ270" i="15"/>
  <c r="K333" i="15"/>
  <c r="M148" i="15"/>
  <c r="Q213" i="15"/>
  <c r="AM381" i="15"/>
  <c r="AO256" i="15"/>
  <c r="AO456" i="15"/>
  <c r="AQ95" i="15"/>
  <c r="E229" i="15"/>
  <c r="K94" i="15"/>
  <c r="K326" i="15"/>
  <c r="M145" i="15"/>
  <c r="Q98" i="15"/>
  <c r="AM14" i="15"/>
  <c r="AM294" i="15"/>
  <c r="AM478" i="15"/>
  <c r="AO209" i="15"/>
  <c r="AO345" i="15"/>
  <c r="AO449" i="15"/>
  <c r="G405" i="15"/>
  <c r="M130" i="15"/>
  <c r="O16" i="15"/>
  <c r="O208" i="15"/>
  <c r="O436" i="15"/>
  <c r="Q311" i="15"/>
  <c r="W138" i="15"/>
  <c r="W170" i="15"/>
  <c r="AI152" i="15"/>
  <c r="AK119" i="15"/>
  <c r="AQ480" i="15"/>
  <c r="W351" i="15"/>
  <c r="AK424" i="15"/>
  <c r="AO486" i="15"/>
  <c r="AQ429" i="15"/>
  <c r="S194" i="15"/>
  <c r="U429" i="15"/>
  <c r="Y371" i="15"/>
  <c r="AI202" i="15"/>
  <c r="AK69" i="15"/>
  <c r="W193" i="15"/>
  <c r="Y92" i="15"/>
  <c r="AI55" i="15"/>
  <c r="AI351" i="15"/>
  <c r="K184" i="15"/>
  <c r="K440" i="15"/>
  <c r="AK413" i="15"/>
  <c r="AK449" i="15"/>
  <c r="AM116" i="15"/>
  <c r="AM288" i="15"/>
  <c r="AM496" i="15"/>
  <c r="AO51" i="15"/>
  <c r="AO195" i="15"/>
  <c r="AQ58" i="15"/>
  <c r="AQ98" i="15"/>
  <c r="AQ130" i="15"/>
  <c r="AQ162" i="15"/>
  <c r="AQ194" i="15"/>
  <c r="AQ242" i="15"/>
  <c r="AQ426" i="15"/>
  <c r="K365" i="15"/>
  <c r="M347" i="15"/>
  <c r="Q217" i="15"/>
  <c r="AM385" i="15"/>
  <c r="AO264" i="15"/>
  <c r="AO492" i="15"/>
  <c r="AQ159" i="15"/>
  <c r="E401" i="15"/>
  <c r="K130" i="15"/>
  <c r="K330" i="15"/>
  <c r="O411" i="15"/>
  <c r="Q130" i="15"/>
  <c r="AM18" i="15"/>
  <c r="AM306" i="15"/>
  <c r="AM482" i="15"/>
  <c r="AO213" i="15"/>
  <c r="AO349" i="15"/>
  <c r="AO513" i="15"/>
  <c r="I320" i="15"/>
  <c r="M134" i="15"/>
  <c r="O20" i="15"/>
  <c r="O240" i="15"/>
  <c r="Q59" i="15"/>
  <c r="Q315" i="15"/>
  <c r="W142" i="15"/>
  <c r="W174" i="15"/>
  <c r="AI160" i="15"/>
  <c r="AK127" i="15"/>
  <c r="AQ484" i="15"/>
  <c r="W359" i="15"/>
  <c r="AM431" i="15"/>
  <c r="AO494" i="15"/>
  <c r="AQ437" i="15"/>
  <c r="S198" i="15"/>
  <c r="W220" i="15"/>
  <c r="Y379" i="15"/>
  <c r="AI206" i="15"/>
  <c r="AK93" i="15"/>
  <c r="Y64" i="15"/>
  <c r="AI59" i="15"/>
  <c r="AI363" i="15"/>
  <c r="K248" i="15"/>
  <c r="K504" i="15"/>
  <c r="AK385" i="15"/>
  <c r="AK425" i="15"/>
  <c r="AK465" i="15"/>
  <c r="AM228" i="15"/>
  <c r="AM360" i="15"/>
  <c r="AM516" i="15"/>
  <c r="AO63" i="15"/>
  <c r="AO227" i="15"/>
  <c r="AQ70" i="15"/>
  <c r="AQ106" i="15"/>
  <c r="AQ138" i="15"/>
  <c r="AQ170" i="15"/>
  <c r="AQ202" i="15"/>
  <c r="AQ250" i="15"/>
  <c r="I102" i="15"/>
  <c r="K429" i="15"/>
  <c r="O442" i="15"/>
  <c r="Q229" i="15"/>
  <c r="AM49" i="15"/>
  <c r="AM505" i="15"/>
  <c r="AO400" i="15"/>
  <c r="AQ59" i="15"/>
  <c r="AQ191" i="15"/>
  <c r="I107" i="15"/>
  <c r="K202" i="15"/>
  <c r="K394" i="15"/>
  <c r="O475" i="15"/>
  <c r="Q202" i="15"/>
  <c r="AM198" i="15"/>
  <c r="AM314" i="15"/>
  <c r="AO89" i="15"/>
  <c r="AO269" i="15"/>
  <c r="AO357" i="15"/>
  <c r="G385" i="15"/>
  <c r="K263" i="15"/>
  <c r="M142" i="15"/>
  <c r="O48" i="15"/>
  <c r="O304" i="15"/>
  <c r="Q123" i="15"/>
  <c r="Q327" i="15"/>
  <c r="W150" i="15"/>
  <c r="W186" i="15"/>
  <c r="AI288" i="15"/>
  <c r="AQ328" i="15"/>
  <c r="AQ492" i="15"/>
  <c r="AI505" i="15"/>
  <c r="AO110" i="15"/>
  <c r="AO510" i="15"/>
  <c r="Q447" i="15"/>
  <c r="S402" i="15"/>
  <c r="W316" i="15"/>
  <c r="Y391" i="15"/>
  <c r="AI354" i="15"/>
  <c r="AK193" i="15"/>
  <c r="Y72" i="15"/>
  <c r="AI67" i="15"/>
  <c r="AI511" i="15"/>
  <c r="K280" i="15"/>
  <c r="M79" i="15"/>
  <c r="AK389" i="15"/>
  <c r="AK429" i="15"/>
  <c r="AK473" i="15"/>
  <c r="AM248" i="15"/>
  <c r="AM400" i="15"/>
  <c r="AO19" i="15"/>
  <c r="AO71" i="15"/>
  <c r="AO291" i="15"/>
  <c r="AQ74" i="15"/>
  <c r="AQ110" i="15"/>
  <c r="AQ142" i="15"/>
  <c r="AQ174" i="15"/>
  <c r="AQ206" i="15"/>
  <c r="AQ254" i="15"/>
  <c r="K205" i="15"/>
  <c r="K461" i="15"/>
  <c r="Q73" i="15"/>
  <c r="Q277" i="15"/>
  <c r="AM57" i="15"/>
  <c r="AM509" i="15"/>
  <c r="AO408" i="15"/>
  <c r="AQ67" i="15"/>
  <c r="AQ195" i="15"/>
  <c r="I211" i="15"/>
  <c r="K234" i="15"/>
  <c r="K426" i="15"/>
  <c r="O507" i="15"/>
  <c r="M225" i="15"/>
  <c r="AM206" i="15"/>
  <c r="AM318" i="15"/>
  <c r="AO97" i="15"/>
  <c r="AO277" i="15"/>
  <c r="AO361" i="15"/>
  <c r="G389" i="15"/>
  <c r="K267" i="15"/>
  <c r="M146" i="15"/>
  <c r="O80" i="15"/>
  <c r="O336" i="15"/>
  <c r="Q155" i="15"/>
  <c r="Q363" i="15"/>
  <c r="W154" i="15"/>
  <c r="Y285" i="15"/>
  <c r="AI312" i="15"/>
  <c r="AQ332" i="15"/>
  <c r="AQ496" i="15"/>
  <c r="AK136" i="15"/>
  <c r="AO214" i="15"/>
  <c r="AO518" i="15"/>
  <c r="S78" i="15"/>
  <c r="S406" i="15"/>
  <c r="Y39" i="15"/>
  <c r="Y511" i="15"/>
  <c r="AI430" i="15"/>
  <c r="Q420" i="15"/>
  <c r="Y76" i="15"/>
  <c r="AI75" i="15"/>
  <c r="AI515" i="15"/>
  <c r="K312" i="15"/>
  <c r="M334" i="15"/>
  <c r="AK393" i="15"/>
  <c r="AK433" i="15"/>
  <c r="AK481" i="15"/>
  <c r="AM268" i="15"/>
  <c r="AM404" i="15"/>
  <c r="AO27" i="15"/>
  <c r="AO75" i="15"/>
  <c r="AO295" i="15"/>
  <c r="AQ78" i="15"/>
  <c r="AQ114" i="15"/>
  <c r="AQ146" i="15"/>
  <c r="AQ178" i="15"/>
  <c r="AQ210" i="15"/>
  <c r="AQ258" i="15"/>
  <c r="K237" i="15"/>
  <c r="K493" i="15"/>
  <c r="Q77" i="15"/>
  <c r="M292" i="15"/>
  <c r="AM65" i="15"/>
  <c r="AO72" i="15"/>
  <c r="AO416" i="15"/>
  <c r="AQ75" i="15"/>
  <c r="AQ391" i="15"/>
  <c r="I219" i="15"/>
  <c r="K266" i="15"/>
  <c r="K458" i="15"/>
  <c r="Q34" i="15"/>
  <c r="M289" i="15"/>
  <c r="AM214" i="15"/>
  <c r="AM322" i="15"/>
  <c r="AO193" i="15"/>
  <c r="AO317" i="15"/>
  <c r="AO365" i="15"/>
  <c r="G393" i="15"/>
  <c r="M38" i="15"/>
  <c r="M389" i="15"/>
  <c r="O112" i="15"/>
  <c r="O364" i="15"/>
  <c r="Q187" i="15"/>
  <c r="S136" i="15"/>
  <c r="W158" i="15"/>
  <c r="Y289" i="15"/>
  <c r="AI480" i="15"/>
  <c r="AQ440" i="15"/>
  <c r="AQ500" i="15"/>
  <c r="AK384" i="15"/>
  <c r="AO262" i="15"/>
  <c r="AQ405" i="15"/>
  <c r="S182" i="15"/>
  <c r="S410" i="15"/>
  <c r="Y167" i="15"/>
  <c r="M174" i="15"/>
  <c r="AI438" i="15"/>
  <c r="Q428" i="15"/>
  <c r="Y80" i="15"/>
  <c r="AI179" i="15"/>
  <c r="AK14" i="15"/>
  <c r="N6" i="13"/>
  <c r="N7" i="13" s="1"/>
  <c r="S5" i="15" l="1"/>
  <c r="S6" i="15" s="1"/>
  <c r="G8" i="15"/>
  <c r="AQ7" i="15"/>
  <c r="U5" i="15"/>
  <c r="G6" i="15"/>
  <c r="AC6" i="15"/>
  <c r="AA8" i="15"/>
  <c r="AA6" i="15"/>
  <c r="C6" i="15"/>
  <c r="AC8" i="15"/>
  <c r="I5" i="15"/>
  <c r="K10" i="15"/>
  <c r="M5" i="15"/>
  <c r="E7" i="15"/>
  <c r="AI5" i="15"/>
  <c r="K9" i="15"/>
  <c r="Q5" i="15"/>
  <c r="AI10" i="15"/>
  <c r="O10" i="15"/>
  <c r="O9" i="15"/>
  <c r="O7" i="15"/>
  <c r="O5" i="15"/>
  <c r="AI9" i="15"/>
  <c r="K5" i="15"/>
  <c r="E10" i="15"/>
  <c r="M9" i="15"/>
  <c r="U7" i="15"/>
  <c r="AG5" i="15"/>
  <c r="AG10" i="15"/>
  <c r="AG7" i="15"/>
  <c r="AG9" i="15"/>
  <c r="W9" i="15"/>
  <c r="W10" i="15"/>
  <c r="W7" i="15"/>
  <c r="W5" i="15"/>
  <c r="AI7" i="15"/>
  <c r="E9" i="15"/>
  <c r="M10" i="15"/>
  <c r="U9" i="15"/>
  <c r="K7" i="15"/>
  <c r="E5" i="15"/>
  <c r="M7" i="15"/>
  <c r="U10" i="15"/>
  <c r="Y5" i="15"/>
  <c r="Y9" i="15"/>
  <c r="Y7" i="15"/>
  <c r="Y10" i="15"/>
  <c r="AO5" i="15"/>
  <c r="AO10" i="15"/>
  <c r="AO9" i="15"/>
  <c r="AO7" i="15"/>
  <c r="AQ10" i="15"/>
  <c r="I7" i="15"/>
  <c r="Q9" i="15"/>
  <c r="S7" i="15"/>
  <c r="AQ9" i="15"/>
  <c r="I10" i="15"/>
  <c r="Q10" i="15"/>
  <c r="S9" i="15"/>
  <c r="AQ5" i="15"/>
  <c r="I9" i="15"/>
  <c r="Q7" i="15"/>
  <c r="S10" i="15"/>
  <c r="AM9" i="15"/>
  <c r="AM10" i="15"/>
  <c r="AM5" i="15"/>
  <c r="AM7" i="15"/>
  <c r="AK7" i="15"/>
  <c r="AK5" i="15"/>
  <c r="AK10" i="15"/>
  <c r="AK9" i="15"/>
  <c r="AE10" i="15"/>
  <c r="AE9" i="15"/>
  <c r="AE7" i="15"/>
  <c r="AE5" i="15"/>
  <c r="N8" i="13"/>
  <c r="N9" i="13" s="1"/>
  <c r="Q8" i="15" l="1"/>
  <c r="Y8" i="15"/>
  <c r="AG8" i="15"/>
  <c r="O6" i="15"/>
  <c r="E8" i="15"/>
  <c r="I8" i="15"/>
  <c r="O8" i="15"/>
  <c r="M6" i="15"/>
  <c r="AE8" i="15"/>
  <c r="AK8" i="15"/>
  <c r="AQ6" i="15"/>
  <c r="Y6" i="15"/>
  <c r="AI8" i="15"/>
  <c r="AG6" i="15"/>
  <c r="U6" i="15"/>
  <c r="AK6" i="15"/>
  <c r="AE6" i="15"/>
  <c r="AM8" i="15"/>
  <c r="AO8" i="15"/>
  <c r="W6" i="15"/>
  <c r="U8" i="15"/>
  <c r="I6" i="15"/>
  <c r="AQ8" i="15"/>
  <c r="AM6" i="15"/>
  <c r="M8" i="15"/>
  <c r="W8" i="15"/>
  <c r="E6" i="15"/>
  <c r="Q6" i="15"/>
  <c r="AO6" i="15"/>
  <c r="K8" i="15"/>
  <c r="K6" i="15"/>
  <c r="S8" i="15"/>
  <c r="AI6" i="15"/>
  <c r="N10" i="13"/>
  <c r="N11" i="13" s="1"/>
  <c r="N12" i="13" l="1"/>
  <c r="N13" i="13" s="1"/>
  <c r="N14" i="13" l="1"/>
  <c r="N15" i="13" s="1"/>
  <c r="N16" i="13" l="1"/>
  <c r="N17" i="13" s="1"/>
  <c r="N18" i="13" l="1"/>
  <c r="N19" i="13" s="1"/>
  <c r="N20" i="13" l="1"/>
  <c r="N21" i="13" s="1"/>
  <c r="N22" i="13" l="1"/>
  <c r="N23" i="13" s="1"/>
  <c r="N24" i="13" l="1"/>
  <c r="N25" i="13" s="1"/>
  <c r="N26" i="13" l="1"/>
  <c r="N27" i="13" s="1"/>
  <c r="N28" i="13" l="1"/>
  <c r="N29" i="13" s="1"/>
  <c r="N30" i="13" l="1"/>
  <c r="N31" i="13" s="1"/>
  <c r="N32" i="13" l="1"/>
  <c r="N33" i="13" s="1"/>
  <c r="N34" i="13" l="1"/>
  <c r="N35" i="13" s="1"/>
  <c r="N36" i="13" l="1"/>
  <c r="N37" i="13" s="1"/>
  <c r="N38" i="13" l="1"/>
  <c r="N39" i="13" s="1"/>
  <c r="I566" i="18" l="1"/>
  <c r="I514" i="18" a="1"/>
  <c r="I514" i="18" s="1"/>
  <c r="I562" i="18" s="1"/>
  <c r="T577" i="18"/>
  <c r="T527" i="18" a="1"/>
  <c r="T527" i="18" s="1"/>
  <c r="T575" i="18" s="1"/>
  <c r="S576" i="18"/>
  <c r="S512" i="18" a="1"/>
  <c r="S512" i="18" s="1"/>
  <c r="S560" i="18" s="1"/>
  <c r="R578" i="18"/>
  <c r="N574" i="18"/>
  <c r="S579" i="18"/>
  <c r="Q566" i="18"/>
  <c r="T576" i="18"/>
  <c r="K579" i="18"/>
  <c r="R575" i="18"/>
  <c r="R525" i="18"/>
  <c r="R573" i="18" s="1"/>
  <c r="R525" i="18" a="1"/>
  <c r="L572" i="18"/>
  <c r="L574" i="18"/>
  <c r="N576" i="18"/>
  <c r="S511" i="18" a="1"/>
  <c r="S511" i="18" s="1"/>
  <c r="S559" i="18" s="1"/>
  <c r="V512" i="18" a="1"/>
  <c r="V512" i="18" s="1"/>
  <c r="V560" i="18" s="1"/>
  <c r="G576" i="18"/>
  <c r="Q574" i="18"/>
  <c r="Q517" i="18"/>
  <c r="Q565" i="18" s="1"/>
  <c r="Q517" i="18" a="1"/>
  <c r="I576" i="18"/>
  <c r="V525" i="18" a="1"/>
  <c r="V525" i="18" s="1"/>
  <c r="V573" i="18" s="1"/>
  <c r="R511" i="18" a="1"/>
  <c r="R511" i="18" s="1"/>
  <c r="R559" i="18" s="1"/>
  <c r="R579" i="18"/>
  <c r="N512" i="18" a="1"/>
  <c r="N512" i="18" s="1"/>
  <c r="N560" i="18" s="1"/>
  <c r="S524" i="18" a="1"/>
  <c r="S524" i="18" s="1"/>
  <c r="S572" i="18" s="1"/>
  <c r="R526" i="18" a="1"/>
  <c r="R526" i="18" s="1"/>
  <c r="R574" i="18" s="1"/>
  <c r="U525" i="18" a="1"/>
  <c r="U525" i="18" s="1"/>
  <c r="U573" i="18" s="1"/>
  <c r="U576" i="18"/>
  <c r="J579" i="18"/>
  <c r="H565" i="18"/>
  <c r="H516" i="18"/>
  <c r="H564" i="18" s="1"/>
  <c r="H516" i="18" a="1"/>
  <c r="I579" i="18"/>
  <c r="L520" i="18" a="1"/>
  <c r="L520" i="18" s="1"/>
  <c r="L568" i="18" s="1"/>
  <c r="O523" i="18" a="1"/>
  <c r="O523" i="18" s="1"/>
  <c r="O571" i="18" s="1"/>
  <c r="O569" i="18"/>
  <c r="G512" i="18" a="1"/>
  <c r="G512" i="18" s="1"/>
  <c r="G560" i="18" s="1"/>
  <c r="S513" i="18" a="1"/>
  <c r="S513" i="18" s="1"/>
  <c r="S561" i="18" s="1"/>
  <c r="L517" i="18" a="1"/>
  <c r="L517" i="18" s="1"/>
  <c r="L565" i="18" s="1"/>
  <c r="Q523" i="18" a="1"/>
  <c r="Q523" i="18" s="1"/>
  <c r="Q571" i="18" s="1"/>
  <c r="Q569" i="18"/>
  <c r="Q514" i="18" a="1"/>
  <c r="Q514" i="18" s="1"/>
  <c r="Q562" i="18" s="1"/>
  <c r="I517" i="18" a="1"/>
  <c r="I517" i="18" s="1"/>
  <c r="I565" i="18" s="1"/>
  <c r="I574" i="18"/>
  <c r="I512" i="18" a="1"/>
  <c r="I512" i="18" s="1"/>
  <c r="I560" i="18" s="1"/>
  <c r="S514" i="18" a="1"/>
  <c r="S514" i="18" s="1"/>
  <c r="S562" i="18" s="1"/>
  <c r="Q520" i="18" a="1"/>
  <c r="Q520" i="18" s="1"/>
  <c r="Q568" i="18" s="1"/>
  <c r="O517" i="18" a="1"/>
  <c r="O517" i="18" s="1"/>
  <c r="O565" i="18" s="1"/>
  <c r="O574" i="18"/>
  <c r="J576" i="18"/>
  <c r="U512" i="18" a="1"/>
  <c r="U512" i="18" s="1"/>
  <c r="U560" i="18" s="1"/>
  <c r="S526" i="18" a="1"/>
  <c r="S526" i="18" s="1"/>
  <c r="S574" i="18" s="1"/>
  <c r="S578" i="18"/>
  <c r="V516" i="18" a="1"/>
  <c r="V516" i="18" s="1"/>
  <c r="V564" i="18" s="1"/>
  <c r="H511" i="18" a="1"/>
  <c r="H511" i="18" s="1"/>
  <c r="H559" i="18" s="1"/>
  <c r="H579" i="18"/>
  <c r="T578" i="18"/>
  <c r="U578" i="18"/>
  <c r="U526" i="18" a="1"/>
  <c r="U526" i="18" s="1"/>
  <c r="U574" i="18" s="1"/>
  <c r="S518" i="18" a="1"/>
  <c r="S518" i="18" s="1"/>
  <c r="S566" i="18" s="1"/>
  <c r="D512" i="18" a="1"/>
  <c r="D512" i="18" s="1"/>
  <c r="D560" i="18" s="1"/>
  <c r="D576" i="18"/>
  <c r="V528" i="18" a="1"/>
  <c r="V528" i="18" s="1"/>
  <c r="V576" i="18" s="1"/>
  <c r="M511" i="18" a="1"/>
  <c r="M511" i="18" s="1"/>
  <c r="M559" i="18" s="1"/>
  <c r="M579" i="18"/>
  <c r="V526" i="18" a="1"/>
  <c r="V526" i="18" s="1"/>
  <c r="V574" i="18" s="1"/>
  <c r="U511" i="18" a="1"/>
  <c r="U511" i="18" s="1"/>
  <c r="U559" i="18" s="1"/>
  <c r="U579" i="18"/>
  <c r="D579" i="18"/>
  <c r="T512" i="18" a="1"/>
  <c r="T512" i="18" s="1"/>
  <c r="T560" i="18" s="1"/>
  <c r="S527" i="18" a="1"/>
  <c r="S527" i="18" s="1"/>
  <c r="S575" i="18" s="1"/>
  <c r="S577" i="18"/>
  <c r="C579" i="18"/>
  <c r="R517" i="18" a="1"/>
  <c r="R517" i="18" s="1"/>
  <c r="R565" i="18" s="1"/>
  <c r="Q525" i="18" a="1"/>
  <c r="Q525" i="18" s="1"/>
  <c r="Q573" i="18" s="1"/>
  <c r="Q575" i="18"/>
  <c r="J512" i="18" a="1"/>
  <c r="J512" i="18" s="1"/>
  <c r="J560" i="18" s="1"/>
  <c r="S522" i="18" a="1"/>
  <c r="S522" i="18" s="1"/>
  <c r="S570" i="18" s="1"/>
  <c r="S567" i="18"/>
  <c r="S569" i="18"/>
  <c r="V513" i="18" a="1"/>
  <c r="V513" i="18" s="1"/>
  <c r="V561" i="18" s="1"/>
  <c r="G511" i="18" a="1"/>
  <c r="G511" i="18" s="1"/>
  <c r="G559" i="18" s="1"/>
  <c r="G579" i="18"/>
  <c r="L579" i="18"/>
  <c r="O572" i="18"/>
  <c r="O520" i="18" a="1"/>
  <c r="O520" i="18" s="1"/>
  <c r="O568" i="18" s="1"/>
  <c r="V520" i="18" a="1"/>
  <c r="V520" i="18" s="1"/>
  <c r="V568" i="18" s="1"/>
  <c r="O511" i="18" a="1"/>
  <c r="O511" i="18" s="1"/>
  <c r="O559" i="18" s="1"/>
  <c r="O579" i="18"/>
  <c r="I513" i="18"/>
  <c r="I561" i="18" s="1"/>
  <c r="G566" i="18"/>
  <c r="T579" i="18"/>
  <c r="J574" i="18"/>
  <c r="N517" i="18" a="1"/>
  <c r="N517" i="18" s="1"/>
  <c r="N565" i="18" s="1"/>
  <c r="Q524" i="18" a="1"/>
  <c r="Q524" i="18" s="1"/>
  <c r="Q572" i="18" s="1"/>
  <c r="R576" i="18"/>
  <c r="H566" i="18"/>
  <c r="C511" i="18" a="1"/>
  <c r="C511" i="18" s="1"/>
  <c r="C559" i="18" s="1"/>
  <c r="V521" i="18" a="1"/>
  <c r="V521" i="18" s="1"/>
  <c r="V569" i="18" s="1"/>
  <c r="G564" i="18"/>
  <c r="G513" i="18" a="1"/>
  <c r="G513" i="18" s="1"/>
  <c r="G561" i="18" s="1"/>
  <c r="Q511" i="18"/>
  <c r="Q559" i="18" s="1"/>
  <c r="Q579" i="18"/>
  <c r="S523" i="18" a="1"/>
  <c r="S523" i="18" s="1"/>
  <c r="S571" i="18" s="1"/>
  <c r="L512" i="18" a="1"/>
  <c r="L512" i="18" s="1"/>
  <c r="L560" i="18" s="1"/>
  <c r="L576" i="18"/>
  <c r="J511" i="18" a="1"/>
  <c r="J511" i="18" s="1"/>
  <c r="J559" i="18" s="1"/>
  <c r="V522" i="18" a="1"/>
  <c r="V522" i="18" s="1"/>
  <c r="V570" i="18" s="1"/>
  <c r="V567" i="18"/>
  <c r="T526" i="18" a="1"/>
  <c r="T526" i="18" s="1"/>
  <c r="T574" i="18" s="1"/>
  <c r="U527" i="18" a="1"/>
  <c r="U527" i="18" s="1"/>
  <c r="U575" i="18" s="1"/>
  <c r="U577" i="18"/>
  <c r="H576" i="18"/>
  <c r="K511" i="18" a="1"/>
  <c r="K511" i="18" s="1"/>
  <c r="K559" i="18" s="1"/>
  <c r="V530" i="18" a="1"/>
  <c r="V530" i="18" s="1"/>
  <c r="V578" i="18" s="1"/>
  <c r="L511" i="18" a="1"/>
  <c r="L511" i="18" s="1"/>
  <c r="L559" i="18" s="1"/>
  <c r="V523" i="18" a="1"/>
  <c r="V523" i="18" s="1"/>
  <c r="V571" i="18" s="1"/>
  <c r="V511" i="18" a="1"/>
  <c r="V511" i="18" s="1"/>
  <c r="V559" i="18" s="1"/>
  <c r="V579" i="18"/>
  <c r="V524" i="18" a="1"/>
  <c r="V524" i="18" s="1"/>
  <c r="V572" i="18" s="1"/>
  <c r="N511" i="18" a="1"/>
  <c r="N511" i="18" s="1"/>
  <c r="N559" i="18" s="1"/>
  <c r="N579" i="18"/>
  <c r="G514" i="18" a="1"/>
  <c r="G514" i="18" s="1"/>
  <c r="G562" i="18" s="1"/>
  <c r="I513" i="18" a="1"/>
  <c r="Q511" i="18" a="1"/>
  <c r="V517" i="18" a="1"/>
  <c r="V517" i="18" s="1"/>
  <c r="V565" i="18" s="1"/>
  <c r="T511" i="18" a="1"/>
  <c r="T511" i="18" s="1"/>
  <c r="T559" i="18" s="1"/>
  <c r="V527" i="18" a="1"/>
  <c r="V527" i="18" s="1"/>
  <c r="V575" i="18" s="1"/>
  <c r="J517" i="18" a="1"/>
  <c r="J517" i="18" s="1"/>
  <c r="J565" i="18" s="1"/>
  <c r="Q522" i="18" a="1"/>
  <c r="Q522" i="18" s="1"/>
  <c r="Q570" i="18" s="1"/>
  <c r="Q567" i="18"/>
  <c r="V529" i="18" a="1"/>
  <c r="V529" i="18" s="1"/>
  <c r="V577" i="18" s="1"/>
  <c r="E511" i="18" a="1"/>
  <c r="E511" i="18" s="1"/>
  <c r="E559" i="18" s="1"/>
  <c r="E579" i="18"/>
  <c r="I511" i="18" a="1"/>
  <c r="I511" i="18" s="1"/>
  <c r="I559" i="18" s="1"/>
  <c r="V514" i="18" a="1"/>
  <c r="V514" i="18" s="1"/>
  <c r="V562" i="18" s="1"/>
  <c r="S520" i="18" a="1"/>
  <c r="S520" i="18" s="1"/>
  <c r="S568" i="18" s="1"/>
  <c r="O512" i="18" a="1"/>
  <c r="O512" i="18" s="1"/>
  <c r="O560" i="18" s="1"/>
  <c r="O576" i="18"/>
  <c r="R512" i="18" a="1"/>
  <c r="R512" i="18" s="1"/>
  <c r="R560" i="18" s="1"/>
  <c r="S525" i="18" a="1"/>
  <c r="S525" i="18" s="1"/>
  <c r="S573" i="18" s="1"/>
  <c r="H514" i="18" a="1"/>
  <c r="H514" i="18" s="1"/>
  <c r="H562" i="18" s="1"/>
  <c r="I516" i="18" a="1"/>
  <c r="I516" i="18" s="1"/>
  <c r="I564" i="18" s="1"/>
  <c r="D511" i="18" a="1"/>
  <c r="D511" i="18" s="1"/>
  <c r="D559" i="18" s="1"/>
  <c r="V518" i="18" a="1"/>
  <c r="V518" i="18" s="1"/>
  <c r="V566" i="18" s="1"/>
  <c r="H512" i="18" a="1"/>
  <c r="H512" i="18" s="1"/>
  <c r="H560" i="18" s="1"/>
  <c r="S516" i="18" a="1"/>
  <c r="S516" i="18" s="1"/>
  <c r="S564" i="18" s="1"/>
  <c r="S517" i="18" a="1"/>
  <c r="S517" i="18" s="1"/>
  <c r="S565" i="18" s="1"/>
  <c r="Q512" i="18" a="1"/>
  <c r="Q512" i="18" s="1"/>
  <c r="Q560" i="18" s="1"/>
  <c r="Q576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71EBF1-59F2-4EF7-97AB-3CB98ACC491F}" keepAlive="1" name="Query - DAX, 2019-2020" description="Connection to the 'DAX, 2019-2020' query in the workbook." type="5" refreshedVersion="8" background="1" saveData="1">
    <dbPr connection="Provider=Microsoft.Mashup.OleDb.1;Data Source=$Workbook$;Location=&quot;DAX, 2019-2020&quot;;Extended Properties=&quot;&quot;" command="SELECT * FROM [DAX, 2019-2020]"/>
  </connection>
  <connection id="2" xr16:uid="{CB91643E-F354-45E5-9917-0CA546413362}" keepAlive="1" name="Query - DAX, 2019-2020 (2)" description="Connection to the 'DAX, 2019-2020 (2)' query in the workbook." type="5" refreshedVersion="8" background="1" saveData="1">
    <dbPr connection="Provider=Microsoft.Mashup.OleDb.1;Data Source=$Workbook$;Location=&quot;DAX, 2019-2020 (2)&quot;;Extended Properties=&quot;&quot;" command="SELECT * FROM [DAX, 2019-2020 (2)]"/>
  </connection>
  <connection id="3" xr16:uid="{B769E67B-0E2D-49F9-9945-26EAB62C963C}" keepAlive="1" name="Query - DAX, 2019-2020 (3)" description="Connection to the 'DAX, 2019-2020 (3)' query in the workbook." type="5" refreshedVersion="8" background="1" saveData="1">
    <dbPr connection="Provider=Microsoft.Mashup.OleDb.1;Data Source=$Workbook$;Location=&quot;DAX, 2019-2020 (3)&quot;;Extended Properties=&quot;&quot;" command="SELECT * FROM [DAX, 2019-2020 (3)]"/>
  </connection>
  <connection id="4" xr16:uid="{DC887110-5FF4-417D-84AA-0D1EF18B3D37}" keepAlive="1" name="Query - DAX, 2019-2020 (4)" description="Connection to the 'DAX, 2019-2020 (4)' query in the workbook." type="5" refreshedVersion="8" background="1" saveData="1">
    <dbPr connection="Provider=Microsoft.Mashup.OleDb.1;Data Source=$Workbook$;Location=&quot;DAX, 2019-2020 (4)&quot;;Extended Properties=&quot;&quot;" command="SELECT * FROM [DAX, 2019-2020 (4)]"/>
  </connection>
  <connection id="5" xr16:uid="{F9E534DF-266F-4638-8831-8BE31C44B908}" keepAlive="1" name="Query - DAX, 2019-2020 (5)" description="Connection to the 'DAX, 2019-2020 (5)' query in the workbook." type="5" refreshedVersion="8" background="1" saveData="1">
    <dbPr connection="Provider=Microsoft.Mashup.OleDb.1;Data Source=$Workbook$;Location=&quot;DAX, 2019-2020 (5)&quot;;Extended Properties=&quot;&quot;" command="SELECT * FROM [DAX, 2019-2020 (5)]"/>
  </connection>
  <connection id="6" xr16:uid="{498E8DA3-2113-4BE7-A9C4-4F634C291F31}" keepAlive="1" name="Query - DAX, 2019-2020 (6)" description="Connection to the 'DAX, 2019-2020 (6)' query in the workbook." type="5" refreshedVersion="8" background="1" saveData="1">
    <dbPr connection="Provider=Microsoft.Mashup.OleDb.1;Data Source=$Workbook$;Location=&quot;DAX, 2019-2020 (6)&quot;;Extended Properties=&quot;&quot;" command="SELECT * FROM [DAX, 2019-2020 (6)]"/>
  </connection>
  <connection id="7" xr16:uid="{E38293F9-1538-4EE1-853A-661BFD72D0AF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8" xr16:uid="{A441D831-F4E8-4006-B213-726498B05901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9" xr16:uid="{94004F9A-A3F9-4673-BEB1-CC738723FFD0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10" xr16:uid="{9E090E92-0F32-4E4B-848D-ABF2E48C1835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11" xr16:uid="{8999E33C-3850-4996-903C-C135E9ABC8A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2" xr16:uid="{2E60EC43-FC99-4D31-AF64-AF0EBF212B19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3" xr16:uid="{C2025C44-10C3-425E-A30F-BBA68083089D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4" xr16:uid="{2D074F8C-1360-4A77-A82E-9F92B4796303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5" xr16:uid="{8368C65D-C90D-4554-A3D1-D3F69D302509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6" xr16:uid="{9B02BFF6-18E9-4565-9F59-035A0206619F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7" xr16:uid="{90599DFB-70D9-4484-8B9B-6C68BCC047AD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8" xr16:uid="{68AF2F66-AE3E-404F-8C34-1E31082453F4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19" xr16:uid="{AF48F677-D8C0-4C82-B91F-D938E21AD84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20" xr16:uid="{4FE749DC-3247-4C7B-BE17-12A656F92DD7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21" xr16:uid="{4171D397-591F-4AD8-B79B-7375A541AEB6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<sst xmlns="http://schemas.openxmlformats.org/spreadsheetml/2006/main" count="89752" uniqueCount="31347">
  <si>
    <r>
      <t xml:space="preserve">Expected Portfolio Return:  E(Rp) = </t>
    </r>
    <r>
      <rPr>
        <sz val="11"/>
        <color rgb="FF000000"/>
        <rFont val="Calibri"/>
        <family val="2"/>
      </rPr>
      <t>Σ(xiRi)</t>
    </r>
  </si>
  <si>
    <t>n: number of shares in the portfolio</t>
  </si>
  <si>
    <t>Ri: Retrun</t>
  </si>
  <si>
    <t>xi: Percentage</t>
  </si>
  <si>
    <r>
      <t>x</t>
    </r>
    <r>
      <rPr>
        <vertAlign val="subscript"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: percentage, weight or probability of a share in a portfolio</t>
    </r>
  </si>
  <si>
    <t>Ri*xi</t>
  </si>
  <si>
    <t>E(Rp) = Σ(xiRi)</t>
  </si>
  <si>
    <r>
      <t>Expected Share Return: E(Ri) = (1/T)</t>
    </r>
    <r>
      <rPr>
        <sz val="11"/>
        <color rgb="FF000000"/>
        <rFont val="Calibri"/>
        <family val="2"/>
      </rPr>
      <t>Σ(Rit)</t>
    </r>
  </si>
  <si>
    <t>Rit: Return of one share in the time t</t>
  </si>
  <si>
    <t>T: The total time of the period</t>
  </si>
  <si>
    <t>R1t</t>
  </si>
  <si>
    <t>R2t</t>
  </si>
  <si>
    <t>R3t</t>
  </si>
  <si>
    <t>R4t</t>
  </si>
  <si>
    <t>R5t</t>
  </si>
  <si>
    <t>R6t</t>
  </si>
  <si>
    <t>R7t</t>
  </si>
  <si>
    <t>R8t</t>
  </si>
  <si>
    <t>R9t</t>
  </si>
  <si>
    <t>R10t</t>
  </si>
  <si>
    <t>R11t</t>
  </si>
  <si>
    <t>R12t</t>
  </si>
  <si>
    <t>R13t</t>
  </si>
  <si>
    <t>R14t</t>
  </si>
  <si>
    <t>R15t</t>
  </si>
  <si>
    <t>Time</t>
  </si>
  <si>
    <t>Total Return</t>
  </si>
  <si>
    <t>Average Return</t>
  </si>
  <si>
    <t>Standard Dev</t>
  </si>
  <si>
    <t>Variance</t>
  </si>
  <si>
    <t>Beta</t>
  </si>
  <si>
    <t>Alpha (Intercept)</t>
  </si>
  <si>
    <t>Total Period</t>
  </si>
  <si>
    <t>Market Index</t>
  </si>
  <si>
    <t>Volume</t>
  </si>
  <si>
    <t>Total Volume</t>
  </si>
  <si>
    <t xml:space="preserve">Liquidity </t>
  </si>
  <si>
    <t>Summary Data</t>
  </si>
  <si>
    <t>Min</t>
  </si>
  <si>
    <t>Max</t>
  </si>
  <si>
    <t>Sharpe Ratio</t>
  </si>
  <si>
    <t>Name</t>
  </si>
  <si>
    <t>Date accessed</t>
  </si>
  <si>
    <t>Date modified</t>
  </si>
  <si>
    <t>Date created</t>
  </si>
  <si>
    <t>ADS.DE</t>
  </si>
  <si>
    <t>1COV.DE</t>
  </si>
  <si>
    <t>ALV.DE</t>
  </si>
  <si>
    <t>BMW.DE</t>
  </si>
  <si>
    <t>SIE.DE</t>
  </si>
  <si>
    <t>LIN.DE</t>
  </si>
  <si>
    <t>PUM.DE</t>
  </si>
  <si>
    <t>SY1.DE</t>
  </si>
  <si>
    <t>BAS.DE</t>
  </si>
  <si>
    <t>DTE.DE</t>
  </si>
  <si>
    <t>BAYN.DE</t>
  </si>
  <si>
    <t>FME.DE</t>
  </si>
  <si>
    <t>BEI.DE</t>
  </si>
  <si>
    <t>HEI.DE</t>
  </si>
  <si>
    <t>VOW3.DE</t>
  </si>
  <si>
    <t>FRE.DE</t>
  </si>
  <si>
    <t>HNR1.DE</t>
  </si>
  <si>
    <t>CON.DE</t>
  </si>
  <si>
    <t>MRK.DE</t>
  </si>
  <si>
    <t>DBK.DE</t>
  </si>
  <si>
    <t>DPW.DE</t>
  </si>
  <si>
    <t>SHL.DE</t>
  </si>
  <si>
    <t>DTG.DE</t>
  </si>
  <si>
    <t>IFX.DE</t>
  </si>
  <si>
    <t>RWE.DE</t>
  </si>
  <si>
    <t>DB1.DE</t>
  </si>
  <si>
    <t>MTX.DE</t>
  </si>
  <si>
    <t>AIR.DE</t>
  </si>
  <si>
    <t>HFG.DE</t>
  </si>
  <si>
    <t>ZAL.DE</t>
  </si>
  <si>
    <t>Date</t>
  </si>
  <si>
    <t>Open</t>
  </si>
  <si>
    <t>Adj Open</t>
  </si>
  <si>
    <t>High</t>
  </si>
  <si>
    <t>Low</t>
  </si>
  <si>
    <t>Close</t>
  </si>
  <si>
    <t>Adj Close</t>
  </si>
  <si>
    <t>Adj Return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</si>
  <si>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</si>
  <si>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</si>
  <si>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</si>
  <si>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</si>
  <si>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</si>
  <si>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</si>
  <si>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</si>
  <si>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</si>
  <si>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</si>
  <si>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</si>
  <si>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</si>
  <si>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</si>
  <si>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</si>
  <si>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</si>
  <si>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</si>
  <si>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</si>
  <si>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</si>
  <si>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</si>
  <si>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</si>
  <si>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</si>
  <si>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</si>
  <si>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</si>
  <si>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</si>
  <si>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</si>
  <si>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</si>
  <si>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</si>
  <si>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</si>
  <si>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</si>
  <si>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</si>
  <si>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</si>
  <si>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</si>
  <si>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</si>
  <si>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</si>
  <si>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</si>
  <si>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</si>
  <si>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</si>
  <si>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</si>
  <si>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</si>
  <si>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</si>
  <si>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</si>
  <si>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</si>
  <si>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</si>
  <si>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</si>
  <si>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</si>
  <si>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</si>
  <si>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</si>
  <si>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</si>
  <si>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</si>
  <si>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</si>
  <si>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</si>
  <si>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</si>
  <si>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</si>
  <si>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</si>
  <si>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</si>
  <si>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</si>
  <si>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</si>
  <si>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</si>
  <si>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</si>
  <si>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</si>
  <si>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</si>
  <si>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</si>
  <si>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</si>
  <si>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</si>
  <si>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</si>
  <si>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</si>
  <si>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</si>
  <si>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</si>
  <si>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</si>
  <si>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</si>
  <si>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</si>
  <si>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</si>
  <si>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</si>
  <si>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</si>
  <si>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</si>
  <si>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</si>
  <si>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</si>
  <si>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</si>
  <si>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2019-04-23</t>
  </si>
  <si>
    <t>2019-04-24</t>
  </si>
  <si>
    <t>2019-04-25</t>
  </si>
  <si>
    <t>2019-04-26</t>
  </si>
  <si>
    <t>2019-04-29</t>
  </si>
  <si>
    <t>2019-04-30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</si>
  <si>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</si>
  <si>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</si>
  <si>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</si>
  <si>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</si>
  <si>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</si>
  <si>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</si>
  <si>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</si>
  <si>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</si>
  <si>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</si>
  <si>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</si>
  <si>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</si>
  <si>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</si>
  <si>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</si>
  <si>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</si>
  <si>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</si>
  <si>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</si>
  <si>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</si>
  <si>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</si>
  <si>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</si>
  <si>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</si>
  <si>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</si>
  <si>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</si>
  <si>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</si>
  <si>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</si>
  <si>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</si>
  <si>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</si>
  <si>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</si>
  <si>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</si>
  <si>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</si>
  <si>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</si>
  <si>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</si>
  <si>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</si>
  <si>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</si>
  <si>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</si>
  <si>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</si>
  <si>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</si>
  <si>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</si>
  <si>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</si>
  <si>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</si>
  <si>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</si>
  <si>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</si>
  <si>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</si>
  <si>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</si>
  <si>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</si>
  <si>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</si>
  <si>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</si>
  <si>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</si>
  <si>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</si>
  <si>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</si>
  <si>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</si>
  <si>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</si>
  <si>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</si>
  <si>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</si>
  <si>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</si>
  <si>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</si>
  <si>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</si>
  <si>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</si>
  <si>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</si>
  <si>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</si>
  <si>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</si>
  <si>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</si>
  <si>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</si>
  <si>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</si>
  <si>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</si>
  <si>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</si>
  <si>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</si>
  <si>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</si>
  <si>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</si>
  <si>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</si>
  <si>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</si>
  <si>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</si>
  <si>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</si>
  <si>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</si>
  <si>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</si>
  <si>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</si>
  <si>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</si>
  <si>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</si>
  <si>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</si>
  <si>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</si>
  <si>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</si>
  <si>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</si>
  <si>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</si>
  <si>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</si>
  <si>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</si>
  <si>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</si>
  <si>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</si>
  <si>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</si>
  <si>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</si>
  <si>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</si>
  <si>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</si>
  <si>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</si>
  <si>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</si>
  <si>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</si>
  <si>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</si>
  <si>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</si>
  <si>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</si>
  <si>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</si>
  <si>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</si>
  <si>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</si>
  <si>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</si>
  <si>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</si>
  <si>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</si>
  <si>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</si>
  <si>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</si>
  <si>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</si>
  <si>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</si>
  <si>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</si>
  <si>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</si>
  <si>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</si>
  <si>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</si>
  <si>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</si>
  <si>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</si>
  <si>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</si>
  <si>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</si>
  <si>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</si>
  <si>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</si>
  <si>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</si>
  <si>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</si>
  <si>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</si>
  <si>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</si>
  <si>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</si>
  <si>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</si>
  <si>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</si>
  <si>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</si>
  <si>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</si>
  <si>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</si>
  <si>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</si>
  <si>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</si>
  <si>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</si>
  <si>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</si>
  <si>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</si>
  <si>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</si>
  <si>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</si>
  <si>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</si>
  <si>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</si>
  <si>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</si>
  <si>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</si>
  <si>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</si>
  <si>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</si>
  <si>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</si>
  <si>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</si>
  <si>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</si>
  <si>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</si>
  <si>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</si>
  <si>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</si>
  <si>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</si>
  <si>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</si>
  <si>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</si>
  <si>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</si>
  <si>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</si>
  <si>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</si>
  <si>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</si>
  <si>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</si>
  <si>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</si>
  <si>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</si>
  <si>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</si>
  <si>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</si>
  <si>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</si>
  <si>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</si>
  <si>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</si>
  <si>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</si>
  <si>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</si>
  <si>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</si>
  <si>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</si>
  <si>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</si>
  <si>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</si>
  <si>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2019-12-27</t>
  </si>
  <si>
    <t>2019-12-30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</si>
  <si>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</si>
  <si>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</si>
  <si>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</si>
  <si>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</si>
  <si>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</si>
  <si>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</si>
  <si>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</si>
  <si>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</si>
  <si>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</si>
  <si>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</si>
  <si>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</si>
  <si>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</si>
  <si>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</si>
  <si>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</si>
  <si>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</si>
  <si>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</si>
  <si>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</si>
  <si>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</si>
  <si>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</si>
  <si>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</si>
  <si>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</si>
  <si>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</si>
  <si>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</si>
  <si>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</si>
  <si>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</si>
  <si>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</si>
  <si>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</si>
  <si>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</si>
  <si>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</si>
  <si>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</si>
  <si>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</si>
  <si>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</si>
  <si>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</si>
  <si>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</si>
  <si>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</si>
  <si>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</si>
  <si>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</si>
  <si>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</si>
  <si>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</si>
  <si>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</si>
  <si>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</si>
  <si>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</si>
  <si>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</si>
  <si>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</si>
  <si>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</si>
  <si>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</si>
  <si>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</si>
  <si>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</si>
  <si>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</si>
  <si>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</si>
  <si>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</si>
  <si>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</si>
  <si>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</si>
  <si>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</si>
  <si>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</si>
  <si>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</si>
  <si>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</si>
  <si>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</si>
  <si>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</si>
  <si>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</si>
  <si>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</si>
  <si>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</si>
  <si>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</si>
  <si>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</si>
  <si>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</si>
  <si>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</si>
  <si>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</si>
  <si>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</si>
  <si>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</si>
  <si>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</si>
  <si>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</si>
  <si>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</si>
  <si>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</si>
  <si>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</si>
  <si>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</si>
  <si>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</si>
  <si>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</si>
  <si>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</si>
  <si>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</si>
  <si>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</si>
  <si>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</si>
  <si>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</si>
  <si>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</si>
  <si>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</si>
  <si>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</si>
  <si>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</si>
  <si>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</si>
  <si>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</si>
  <si>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</si>
  <si>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</si>
  <si>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</si>
  <si>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</si>
  <si>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</si>
  <si>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</si>
  <si>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</si>
  <si>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</si>
  <si>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</si>
  <si>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</si>
  <si>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</si>
  <si>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</si>
  <si>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</si>
  <si>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</si>
  <si>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</si>
  <si>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</si>
  <si>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</si>
  <si>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</si>
  <si>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</si>
  <si>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</si>
  <si>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</si>
  <si>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</si>
  <si>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</si>
  <si>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</si>
  <si>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</si>
  <si>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</si>
  <si>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</si>
  <si>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</si>
  <si>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</si>
  <si>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</si>
  <si>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</si>
  <si>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</si>
  <si>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</si>
  <si>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</si>
  <si>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</si>
  <si>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</si>
  <si>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</si>
  <si>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</si>
  <si>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</si>
  <si>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</si>
  <si>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</si>
  <si>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</si>
  <si>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</si>
  <si>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</si>
  <si>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</si>
  <si>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</si>
  <si>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</si>
  <si>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</si>
  <si>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</si>
  <si>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</si>
  <si>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</si>
  <si>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</si>
  <si>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</si>
  <si>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</si>
  <si>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</si>
  <si>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</si>
  <si>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</si>
  <si>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</si>
  <si>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</si>
  <si>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</si>
  <si>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</si>
  <si>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</si>
  <si>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</si>
  <si>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</si>
  <si>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</si>
  <si>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</si>
  <si>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</si>
  <si>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</si>
  <si>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</si>
  <si>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</si>
  <si>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</si>
  <si>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</si>
  <si>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</si>
  <si>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</si>
  <si>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</si>
  <si>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</si>
  <si>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</si>
  <si>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</si>
  <si>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</si>
  <si>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</si>
  <si>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</si>
  <si>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</si>
  <si>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</si>
  <si>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</si>
  <si>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</si>
  <si>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</si>
  <si>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</si>
  <si>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</si>
  <si>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</si>
  <si>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</si>
  <si>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</si>
  <si>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</si>
  <si>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</si>
  <si>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</si>
  <si>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</si>
  <si>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</si>
  <si>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</si>
  <si>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</si>
  <si>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</si>
  <si>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</si>
  <si>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</si>
  <si>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</si>
  <si>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</si>
  <si>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</si>
  <si>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</si>
  <si>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</si>
  <si>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</si>
  <si>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</si>
  <si>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</si>
  <si>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</si>
  <si>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</si>
  <si>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</si>
  <si>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</si>
  <si>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</si>
  <si>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</si>
  <si>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</si>
  <si>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</si>
  <si>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</si>
  <si>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</si>
  <si>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</si>
  <si>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</si>
  <si>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</si>
  <si>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</si>
  <si>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</si>
  <si>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</si>
  <si>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</si>
  <si>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</si>
  <si>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</si>
  <si>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</si>
  <si>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</si>
  <si>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</si>
  <si>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</si>
  <si>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</si>
  <si>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</si>
  <si>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</si>
  <si>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</si>
  <si>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</si>
  <si>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</si>
  <si>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</si>
  <si>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</si>
  <si>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</si>
  <si>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</si>
  <si>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</si>
  <si>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</si>
  <si>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</si>
  <si>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</si>
  <si>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</si>
  <si>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</si>
  <si>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</si>
  <si>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</si>
  <si>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</si>
  <si>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</si>
  <si>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</si>
  <si>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</si>
  <si>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</si>
  <si>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</si>
  <si>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</si>
  <si>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</si>
  <si>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</si>
  <si>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</si>
  <si>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</si>
  <si>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</si>
  <si>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</si>
  <si>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2020-12-28</t>
  </si>
  <si>
    <t>2020-12-29</t>
  </si>
  <si>
    <t>2020-12-30</t>
  </si>
  <si>
    <t>43.150002</t>
  </si>
  <si>
    <t>43.169998</t>
  </si>
  <si>
    <t>41.490002</t>
  </si>
  <si>
    <t>42.900002</t>
  </si>
  <si>
    <t>33.068962</t>
  </si>
  <si>
    <t>42.48</t>
  </si>
  <si>
    <t>43.689999</t>
  </si>
  <si>
    <t>42</t>
  </si>
  <si>
    <t>42.799999</t>
  </si>
  <si>
    <t>32.991882</t>
  </si>
  <si>
    <t>43.459999</t>
  </si>
  <si>
    <t>45.439999</t>
  </si>
  <si>
    <t>43.259998</t>
  </si>
  <si>
    <t>45.34</t>
  </si>
  <si>
    <t>34.949802</t>
  </si>
  <si>
    <t>46.259998</t>
  </si>
  <si>
    <t>46.27</t>
  </si>
  <si>
    <t>44.439999</t>
  </si>
  <si>
    <t>45.060001</t>
  </si>
  <si>
    <t>34.733974</t>
  </si>
  <si>
    <t>44.990002</t>
  </si>
  <si>
    <t>46.389999</t>
  </si>
  <si>
    <t>43.779999</t>
  </si>
  <si>
    <t>45.84</t>
  </si>
  <si>
    <t>35.335224</t>
  </si>
  <si>
    <t>46.18</t>
  </si>
  <si>
    <t>47.470001</t>
  </si>
  <si>
    <t>45.75</t>
  </si>
  <si>
    <t>46.779999</t>
  </si>
  <si>
    <t>36.059811</t>
  </si>
  <si>
    <t>46.599998</t>
  </si>
  <si>
    <t>45.380001</t>
  </si>
  <si>
    <t>45.549999</t>
  </si>
  <si>
    <t>35.111687</t>
  </si>
  <si>
    <t>45.669998</t>
  </si>
  <si>
    <t>45.799999</t>
  </si>
  <si>
    <t>44.610001</t>
  </si>
  <si>
    <t>44.880001</t>
  </si>
  <si>
    <t>34.595222</t>
  </si>
  <si>
    <t>44.68</t>
  </si>
  <si>
    <t>45.509998</t>
  </si>
  <si>
    <t>44.349998</t>
  </si>
  <si>
    <t>45.18</t>
  </si>
  <si>
    <t>34.826477</t>
  </si>
  <si>
    <t>45.849998</t>
  </si>
  <si>
    <t>46.360001</t>
  </si>
  <si>
    <t>44.73</t>
  </si>
  <si>
    <t>45.110001</t>
  </si>
  <si>
    <t>34.772518</t>
  </si>
  <si>
    <t>45.299999</t>
  </si>
  <si>
    <t>46.310001</t>
  </si>
  <si>
    <t>45.130001</t>
  </si>
  <si>
    <t>46.25</t>
  </si>
  <si>
    <t>35.651272</t>
  </si>
  <si>
    <t>45.700001</t>
  </si>
  <si>
    <t>46.860001</t>
  </si>
  <si>
    <t>45.23</t>
  </si>
  <si>
    <t>35.921059</t>
  </si>
  <si>
    <t>47.27</t>
  </si>
  <si>
    <t>48.5</t>
  </si>
  <si>
    <t>47.110001</t>
  </si>
  <si>
    <t>48.48</t>
  </si>
  <si>
    <t>37.370239</t>
  </si>
  <si>
    <t>48.639999</t>
  </si>
  <si>
    <t>48.68</t>
  </si>
  <si>
    <t>47.57</t>
  </si>
  <si>
    <t>47.689999</t>
  </si>
  <si>
    <t>36.761276</t>
  </si>
  <si>
    <t>45.779999</t>
  </si>
  <si>
    <t>47.150002</t>
  </si>
  <si>
    <t>46.189999</t>
  </si>
  <si>
    <t>35.605019</t>
  </si>
  <si>
    <t>46</t>
  </si>
  <si>
    <t>45.07</t>
  </si>
  <si>
    <t>34.865017</t>
  </si>
  <si>
    <t>44.970001</t>
  </si>
  <si>
    <t>45.389999</t>
  </si>
  <si>
    <t>43.84</t>
  </si>
  <si>
    <t>45.360001</t>
  </si>
  <si>
    <t>34.965229</t>
  </si>
  <si>
    <t>47.939999</t>
  </si>
  <si>
    <t>44.959999</t>
  </si>
  <si>
    <t>47.59</t>
  </si>
  <si>
    <t>36.684193</t>
  </si>
  <si>
    <t>47.369999</t>
  </si>
  <si>
    <t>47.599998</t>
  </si>
  <si>
    <t>45.98</t>
  </si>
  <si>
    <t>35.697525</t>
  </si>
  <si>
    <t>45.77</t>
  </si>
  <si>
    <t>46.48</t>
  </si>
  <si>
    <t>35.82856</t>
  </si>
  <si>
    <t>47</t>
  </si>
  <si>
    <t>49.880001</t>
  </si>
  <si>
    <t>48.990002</t>
  </si>
  <si>
    <t>37.763371</t>
  </si>
  <si>
    <t>49.23</t>
  </si>
  <si>
    <t>52.080002</t>
  </si>
  <si>
    <t>48.18</t>
  </si>
  <si>
    <t>37.138992</t>
  </si>
  <si>
    <t>48.360001</t>
  </si>
  <si>
    <t>49.400002</t>
  </si>
  <si>
    <t>47.799999</t>
  </si>
  <si>
    <t>48.549999</t>
  </si>
  <si>
    <t>37.424198</t>
  </si>
  <si>
    <t>48.880001</t>
  </si>
  <si>
    <t>48.790001</t>
  </si>
  <si>
    <t>37.6092</t>
  </si>
  <si>
    <t>50.66</t>
  </si>
  <si>
    <t>48.610001</t>
  </si>
  <si>
    <t>50.52</t>
  </si>
  <si>
    <t>38.942753</t>
  </si>
  <si>
    <t>50.619999</t>
  </si>
  <si>
    <t>50.84</t>
  </si>
  <si>
    <t>49.73</t>
  </si>
  <si>
    <t>50.48</t>
  </si>
  <si>
    <t>38.911911</t>
  </si>
  <si>
    <t>50.119999</t>
  </si>
  <si>
    <t>48.049999</t>
  </si>
  <si>
    <t>37.03878</t>
  </si>
  <si>
    <t>47.990002</t>
  </si>
  <si>
    <t>47.099998</t>
  </si>
  <si>
    <t>36.30648</t>
  </si>
  <si>
    <t>47.549999</t>
  </si>
  <si>
    <t>48.119999</t>
  </si>
  <si>
    <t>47.560001</t>
  </si>
  <si>
    <t>36.661072</t>
  </si>
  <si>
    <t>48.779999</t>
  </si>
  <si>
    <t>49.189999</t>
  </si>
  <si>
    <t>48.380001</t>
  </si>
  <si>
    <t>48.950001</t>
  </si>
  <si>
    <t>37.732533</t>
  </si>
  <si>
    <t>50.82</t>
  </si>
  <si>
    <t>49.540001</t>
  </si>
  <si>
    <t>38.187328</t>
  </si>
  <si>
    <t>50.560001</t>
  </si>
  <si>
    <t>48.419998</t>
  </si>
  <si>
    <t>48.700001</t>
  </si>
  <si>
    <t>37.539829</t>
  </si>
  <si>
    <t>48.540001</t>
  </si>
  <si>
    <t>51.560001</t>
  </si>
  <si>
    <t>48.060001</t>
  </si>
  <si>
    <t>51.080002</t>
  </si>
  <si>
    <t>39.374424</t>
  </si>
  <si>
    <t>51.119999</t>
  </si>
  <si>
    <t>50.459999</t>
  </si>
  <si>
    <t>50.939999</t>
  </si>
  <si>
    <t>39.266502</t>
  </si>
  <si>
    <t>50.720001</t>
  </si>
  <si>
    <t>51.439999</t>
  </si>
  <si>
    <t>50.080002</t>
  </si>
  <si>
    <t>50.32</t>
  </si>
  <si>
    <t>38.788586</t>
  </si>
  <si>
    <t>51.259998</t>
  </si>
  <si>
    <t>50.060001</t>
  </si>
  <si>
    <t>51.02</t>
  </si>
  <si>
    <t>39.328167</t>
  </si>
  <si>
    <t>51.639999</t>
  </si>
  <si>
    <t>51.700001</t>
  </si>
  <si>
    <t>51.200001</t>
  </si>
  <si>
    <t>39.466915</t>
  </si>
  <si>
    <t>51</t>
  </si>
  <si>
    <t>51.599998</t>
  </si>
  <si>
    <t>39.775253</t>
  </si>
  <si>
    <t>50.040001</t>
  </si>
  <si>
    <t>50.799999</t>
  </si>
  <si>
    <t>49.119999</t>
  </si>
  <si>
    <t>49.970001</t>
  </si>
  <si>
    <t>38.518787</t>
  </si>
  <si>
    <t>49.16</t>
  </si>
  <si>
    <t>49.459999</t>
  </si>
  <si>
    <t>47.98</t>
  </si>
  <si>
    <t>48.720001</t>
  </si>
  <si>
    <t>37.555241</t>
  </si>
  <si>
    <t>48.200001</t>
  </si>
  <si>
    <t>37.323986</t>
  </si>
  <si>
    <t>50.740002</t>
  </si>
  <si>
    <t>48.110001</t>
  </si>
  <si>
    <t>50.139999</t>
  </si>
  <si>
    <t>38.649834</t>
  </si>
  <si>
    <t>50.700001</t>
  </si>
  <si>
    <t>51.939999</t>
  </si>
  <si>
    <t>50.639999</t>
  </si>
  <si>
    <t>51.139999</t>
  </si>
  <si>
    <t>39.42067</t>
  </si>
  <si>
    <t>51.360001</t>
  </si>
  <si>
    <t>51.779999</t>
  </si>
  <si>
    <t>50.900002</t>
  </si>
  <si>
    <t>51.740002</t>
  </si>
  <si>
    <t>50.299999</t>
  </si>
  <si>
    <t>50.5</t>
  </si>
  <si>
    <t>38.927338</t>
  </si>
  <si>
    <t>51.380001</t>
  </si>
  <si>
    <t>39.019833</t>
  </si>
  <si>
    <t>50.02</t>
  </si>
  <si>
    <t>47.830002</t>
  </si>
  <si>
    <t>37.293159</t>
  </si>
  <si>
    <t>48</t>
  </si>
  <si>
    <t>47.529999</t>
  </si>
  <si>
    <t>37.493572</t>
  </si>
  <si>
    <t>48.73</t>
  </si>
  <si>
    <t>48.939999</t>
  </si>
  <si>
    <t>37.52441</t>
  </si>
  <si>
    <t>49.610001</t>
  </si>
  <si>
    <t>47.91</t>
  </si>
  <si>
    <t>48.07</t>
  </si>
  <si>
    <t>37.054195</t>
  </si>
  <si>
    <t>47.900002</t>
  </si>
  <si>
    <t>48.57</t>
  </si>
  <si>
    <t>46.619999</t>
  </si>
  <si>
    <t>48.509998</t>
  </si>
  <si>
    <t>37.393368</t>
  </si>
  <si>
    <t>48.529999</t>
  </si>
  <si>
    <t>49.380001</t>
  </si>
  <si>
    <t>48.330002</t>
  </si>
  <si>
    <t>48.669998</t>
  </si>
  <si>
    <t>37.516697</t>
  </si>
  <si>
    <t>49</t>
  </si>
  <si>
    <t>50</t>
  </si>
  <si>
    <t>48.970001</t>
  </si>
  <si>
    <t>49.029999</t>
  </si>
  <si>
    <t>37.794201</t>
  </si>
  <si>
    <t>49.360001</t>
  </si>
  <si>
    <t>49.720001</t>
  </si>
  <si>
    <t>47.07</t>
  </si>
  <si>
    <t>47.380001</t>
  </si>
  <si>
    <t>36.52232</t>
  </si>
  <si>
    <t>47.139999</t>
  </si>
  <si>
    <t>47.950001</t>
  </si>
  <si>
    <t>36.961697</t>
  </si>
  <si>
    <t>47.66</t>
  </si>
  <si>
    <t>46.549999</t>
  </si>
  <si>
    <t>46.790001</t>
  </si>
  <si>
    <t>36.06752</t>
  </si>
  <si>
    <t>46.959999</t>
  </si>
  <si>
    <t>47.630001</t>
  </si>
  <si>
    <t>46.5</t>
  </si>
  <si>
    <t>36.637936</t>
  </si>
  <si>
    <t>46.84</t>
  </si>
  <si>
    <t>47.119999</t>
  </si>
  <si>
    <t>36.321899</t>
  </si>
  <si>
    <t>47.02</t>
  </si>
  <si>
    <t>45.950001</t>
  </si>
  <si>
    <t>46.43</t>
  </si>
  <si>
    <t>35.79002</t>
  </si>
  <si>
    <t>47.290001</t>
  </si>
  <si>
    <t>47.009998</t>
  </si>
  <si>
    <t>36.237106</t>
  </si>
  <si>
    <t>47.5</t>
  </si>
  <si>
    <t>48.439999</t>
  </si>
  <si>
    <t>47.310001</t>
  </si>
  <si>
    <t>48.25</t>
  </si>
  <si>
    <t>49.080002</t>
  </si>
  <si>
    <t>48.59</t>
  </si>
  <si>
    <t>37.455032</t>
  </si>
  <si>
    <t>49.02</t>
  </si>
  <si>
    <t>37.786491</t>
  </si>
  <si>
    <t>49.689999</t>
  </si>
  <si>
    <t>48.619999</t>
  </si>
  <si>
    <t>51.279999</t>
  </si>
  <si>
    <t>39.050663</t>
  </si>
  <si>
    <t>50.919998</t>
  </si>
  <si>
    <t>51.16</t>
  </si>
  <si>
    <t>39.436085</t>
  </si>
  <si>
    <t>52</t>
  </si>
  <si>
    <t>53.32</t>
  </si>
  <si>
    <t>51.880001</t>
  </si>
  <si>
    <t>53.02</t>
  </si>
  <si>
    <t>40.869846</t>
  </si>
  <si>
    <t>53.060001</t>
  </si>
  <si>
    <t>52.040001</t>
  </si>
  <si>
    <t>52.700001</t>
  </si>
  <si>
    <t>40.62318</t>
  </si>
  <si>
    <t>52.959999</t>
  </si>
  <si>
    <t>53.759998</t>
  </si>
  <si>
    <t>52.919998</t>
  </si>
  <si>
    <t>53.200001</t>
  </si>
  <si>
    <t>53.400002</t>
  </si>
  <si>
    <t>52.380001</t>
  </si>
  <si>
    <t>52.68</t>
  </si>
  <si>
    <t>40.607761</t>
  </si>
  <si>
    <t>52.599998</t>
  </si>
  <si>
    <t>52.900002</t>
  </si>
  <si>
    <t>51.580002</t>
  </si>
  <si>
    <t>51.68</t>
  </si>
  <si>
    <t>39.836926</t>
  </si>
  <si>
    <t>51.959999</t>
  </si>
  <si>
    <t>52.939999</t>
  </si>
  <si>
    <t>51.860001</t>
  </si>
  <si>
    <t>52.34</t>
  </si>
  <si>
    <t>40.345676</t>
  </si>
  <si>
    <t>52.200001</t>
  </si>
  <si>
    <t>54</t>
  </si>
  <si>
    <t>51.919998</t>
  </si>
  <si>
    <t>53.740002</t>
  </si>
  <si>
    <t>41.42485</t>
  </si>
  <si>
    <t>53.619999</t>
  </si>
  <si>
    <t>55.779999</t>
  </si>
  <si>
    <t>52.720001</t>
  </si>
  <si>
    <t>55.32</t>
  </si>
  <si>
    <t>42.642776</t>
  </si>
  <si>
    <t>53.139999</t>
  </si>
  <si>
    <t>53.360001</t>
  </si>
  <si>
    <t>52.419998</t>
  </si>
  <si>
    <t>53</t>
  </si>
  <si>
    <t>42.707237</t>
  </si>
  <si>
    <t>53.16</t>
  </si>
  <si>
    <t>53.459999</t>
  </si>
  <si>
    <t>52.400002</t>
  </si>
  <si>
    <t>52.98</t>
  </si>
  <si>
    <t>42.691124</t>
  </si>
  <si>
    <t>53.18</t>
  </si>
  <si>
    <t>53.939999</t>
  </si>
  <si>
    <t>53.380001</t>
  </si>
  <si>
    <t>43.013443</t>
  </si>
  <si>
    <t>52.439999</t>
  </si>
  <si>
    <t>53.040001</t>
  </si>
  <si>
    <t>42.739468</t>
  </si>
  <si>
    <t>52.240002</t>
  </si>
  <si>
    <t>42.094833</t>
  </si>
  <si>
    <t>52.16</t>
  </si>
  <si>
    <t>51.220001</t>
  </si>
  <si>
    <t>41.272919</t>
  </si>
  <si>
    <t>51.240002</t>
  </si>
  <si>
    <t>49.830002</t>
  </si>
  <si>
    <t>40.692749</t>
  </si>
  <si>
    <t>50.380001</t>
  </si>
  <si>
    <t>41.192337</t>
  </si>
  <si>
    <t>49.240002</t>
  </si>
  <si>
    <t>40.676628</t>
  </si>
  <si>
    <t>50.259998</t>
  </si>
  <si>
    <t>48.580002</t>
  </si>
  <si>
    <t>48.75</t>
  </si>
  <si>
    <t>39.2826</t>
  </si>
  <si>
    <t>48.900002</t>
  </si>
  <si>
    <t>47.43</t>
  </si>
  <si>
    <t>47.779999</t>
  </si>
  <si>
    <t>38.500977</t>
  </si>
  <si>
    <t>47.209999</t>
  </si>
  <si>
    <t>48.740002</t>
  </si>
  <si>
    <t>47.200001</t>
  </si>
  <si>
    <t>38.944168</t>
  </si>
  <si>
    <t>46.099998</t>
  </si>
  <si>
    <t>38.10614</t>
  </si>
  <si>
    <t>45.310001</t>
  </si>
  <si>
    <t>36.510662</t>
  </si>
  <si>
    <t>45</t>
  </si>
  <si>
    <t>46.299999</t>
  </si>
  <si>
    <t>45.099998</t>
  </si>
  <si>
    <t>36.341438</t>
  </si>
  <si>
    <t>44.939999</t>
  </si>
  <si>
    <t>43.389999</t>
  </si>
  <si>
    <t>43.68</t>
  </si>
  <si>
    <t>35.197212</t>
  </si>
  <si>
    <t>44.419998</t>
  </si>
  <si>
    <t>44.93</t>
  </si>
  <si>
    <t>43.470001</t>
  </si>
  <si>
    <t>43.849998</t>
  </si>
  <si>
    <t>35.33419</t>
  </si>
  <si>
    <t>43.790001</t>
  </si>
  <si>
    <t>43.830002</t>
  </si>
  <si>
    <t>42.639999</t>
  </si>
  <si>
    <t>43.02</t>
  </si>
  <si>
    <t>34.665382</t>
  </si>
  <si>
    <t>42.860001</t>
  </si>
  <si>
    <t>42.23</t>
  </si>
  <si>
    <t>43.299999</t>
  </si>
  <si>
    <t>34.891006</t>
  </si>
  <si>
    <t>43.48</t>
  </si>
  <si>
    <t>44.48</t>
  </si>
  <si>
    <t>44.259998</t>
  </si>
  <si>
    <t>35.66457</t>
  </si>
  <si>
    <t>44.02</t>
  </si>
  <si>
    <t>43.400002</t>
  </si>
  <si>
    <t>44.950001</t>
  </si>
  <si>
    <t>36.22057</t>
  </si>
  <si>
    <t>44.790001</t>
  </si>
  <si>
    <t>43.59</t>
  </si>
  <si>
    <t>44.189999</t>
  </si>
  <si>
    <t>35.60817</t>
  </si>
  <si>
    <t>44.049999</t>
  </si>
  <si>
    <t>44.169998</t>
  </si>
  <si>
    <t>42.580002</t>
  </si>
  <si>
    <t>43.060001</t>
  </si>
  <si>
    <t>43.889999</t>
  </si>
  <si>
    <t>42.990002</t>
  </si>
  <si>
    <t>43.599998</t>
  </si>
  <si>
    <t>35.132748</t>
  </si>
  <si>
    <t>43.650002</t>
  </si>
  <si>
    <t>42.849998</t>
  </si>
  <si>
    <t>42.610001</t>
  </si>
  <si>
    <t>40.830002</t>
  </si>
  <si>
    <t>41.080002</t>
  </si>
  <si>
    <t>33.102139</t>
  </si>
  <si>
    <t>41.349998</t>
  </si>
  <si>
    <t>41.52</t>
  </si>
  <si>
    <t>40.919998</t>
  </si>
  <si>
    <t>40.950001</t>
  </si>
  <si>
    <t>32.997387</t>
  </si>
  <si>
    <t>41.25</t>
  </si>
  <si>
    <t>41.59</t>
  </si>
  <si>
    <t>41.459999</t>
  </si>
  <si>
    <t>33.40834</t>
  </si>
  <si>
    <t>41.799999</t>
  </si>
  <si>
    <t>41.040001</t>
  </si>
  <si>
    <t>41.119999</t>
  </si>
  <si>
    <t>33.134369</t>
  </si>
  <si>
    <t>40.630001</t>
  </si>
  <si>
    <t>40.68</t>
  </si>
  <si>
    <t>39.689999</t>
  </si>
  <si>
    <t>40.09</t>
  </si>
  <si>
    <t>32.304398</t>
  </si>
  <si>
    <t>40.380001</t>
  </si>
  <si>
    <t>40.59</t>
  </si>
  <si>
    <t>39.830002</t>
  </si>
  <si>
    <t>40.400002</t>
  </si>
  <si>
    <t>32.554195</t>
  </si>
  <si>
    <t>39.68</t>
  </si>
  <si>
    <t>39.720001</t>
  </si>
  <si>
    <t>38.919998</t>
  </si>
  <si>
    <t>39.23</t>
  </si>
  <si>
    <t>31.611412</t>
  </si>
  <si>
    <t>38.529999</t>
  </si>
  <si>
    <t>39.290001</t>
  </si>
  <si>
    <t>38.43</t>
  </si>
  <si>
    <t>31.659765</t>
  </si>
  <si>
    <t>39.009998</t>
  </si>
  <si>
    <t>41.66</t>
  </si>
  <si>
    <t>38.75</t>
  </si>
  <si>
    <t>41.18</t>
  </si>
  <si>
    <t>33.182716</t>
  </si>
  <si>
    <t>41.200001</t>
  </si>
  <si>
    <t>41.639999</t>
  </si>
  <si>
    <t>40.389999</t>
  </si>
  <si>
    <t>40.84</t>
  </si>
  <si>
    <t>32.908749</t>
  </si>
  <si>
    <t>40.869999</t>
  </si>
  <si>
    <t>42.380001</t>
  </si>
  <si>
    <t>40.639999</t>
  </si>
  <si>
    <t>42.099998</t>
  </si>
  <si>
    <t>41.189999</t>
  </si>
  <si>
    <t>41.369999</t>
  </si>
  <si>
    <t>33.335819</t>
  </si>
  <si>
    <t>41.900002</t>
  </si>
  <si>
    <t>42.650002</t>
  </si>
  <si>
    <t>41.68</t>
  </si>
  <si>
    <t>42.110001</t>
  </si>
  <si>
    <t>33.932106</t>
  </si>
  <si>
    <t>41.77</t>
  </si>
  <si>
    <t>42.209999</t>
  </si>
  <si>
    <t>41.240002</t>
  </si>
  <si>
    <t>41.540001</t>
  </si>
  <si>
    <t>33.472809</t>
  </si>
  <si>
    <t>42.330002</t>
  </si>
  <si>
    <t>42.25</t>
  </si>
  <si>
    <t>34.044926</t>
  </si>
  <si>
    <t>42.349998</t>
  </si>
  <si>
    <t>41.529999</t>
  </si>
  <si>
    <t>41.759998</t>
  </si>
  <si>
    <t>33.650078</t>
  </si>
  <si>
    <t>41.91</t>
  </si>
  <si>
    <t>42.040001</t>
  </si>
  <si>
    <t>40.93</t>
  </si>
  <si>
    <t>41.049999</t>
  </si>
  <si>
    <t>33.077965</t>
  </si>
  <si>
    <t>41</t>
  </si>
  <si>
    <t>42.919998</t>
  </si>
  <si>
    <t>42.59</t>
  </si>
  <si>
    <t>34.318893</t>
  </si>
  <si>
    <t>43.040001</t>
  </si>
  <si>
    <t>42.939999</t>
  </si>
  <si>
    <t>43.619999</t>
  </si>
  <si>
    <t>35.148861</t>
  </si>
  <si>
    <t>44.299999</t>
  </si>
  <si>
    <t>44.630001</t>
  </si>
  <si>
    <t>43.799999</t>
  </si>
  <si>
    <t>43.860001</t>
  </si>
  <si>
    <t>35.342255</t>
  </si>
  <si>
    <t>43.959999</t>
  </si>
  <si>
    <t>44.52</t>
  </si>
  <si>
    <t>43.490002</t>
  </si>
  <si>
    <t>44.009998</t>
  </si>
  <si>
    <t>35.463123</t>
  </si>
  <si>
    <t>44.400002</t>
  </si>
  <si>
    <t>43.360001</t>
  </si>
  <si>
    <t>43.900002</t>
  </si>
  <si>
    <t>42.950001</t>
  </si>
  <si>
    <t>34.608978</t>
  </si>
  <si>
    <t>42.68</t>
  </si>
  <si>
    <t>43.139999</t>
  </si>
  <si>
    <t>34.762077</t>
  </si>
  <si>
    <t>43.580002</t>
  </si>
  <si>
    <t>44.689999</t>
  </si>
  <si>
    <t>43.77</t>
  </si>
  <si>
    <t>35.26973</t>
  </si>
  <si>
    <t>44.029999</t>
  </si>
  <si>
    <t>44.919998</t>
  </si>
  <si>
    <t>44.709999</t>
  </si>
  <si>
    <t>36.027184</t>
  </si>
  <si>
    <t>45.93</t>
  </si>
  <si>
    <t>44.91</t>
  </si>
  <si>
    <t>36.188343</t>
  </si>
  <si>
    <t>44.700001</t>
  </si>
  <si>
    <t>44.130001</t>
  </si>
  <si>
    <t>35.559822</t>
  </si>
  <si>
    <t>44.41</t>
  </si>
  <si>
    <t>43.610001</t>
  </si>
  <si>
    <t>43.810001</t>
  </si>
  <si>
    <t>35.301968</t>
  </si>
  <si>
    <t>44.720001</t>
  </si>
  <si>
    <t>44</t>
  </si>
  <si>
    <t>42.93</t>
  </si>
  <si>
    <t>43.220001</t>
  </si>
  <si>
    <t>34.826546</t>
  </si>
  <si>
    <t>34.584801</t>
  </si>
  <si>
    <t>41.849998</t>
  </si>
  <si>
    <t>40.029999</t>
  </si>
  <si>
    <t>33.513092</t>
  </si>
  <si>
    <t>41.43</t>
  </si>
  <si>
    <t>42.189999</t>
  </si>
  <si>
    <t>41.09</t>
  </si>
  <si>
    <t>33.110199</t>
  </si>
  <si>
    <t>41.099998</t>
  </si>
  <si>
    <t>40.02</t>
  </si>
  <si>
    <t>40.23</t>
  </si>
  <si>
    <t>32.41721</t>
  </si>
  <si>
    <t>40.32</t>
  </si>
  <si>
    <t>40.130001</t>
  </si>
  <si>
    <t>41.259998</t>
  </si>
  <si>
    <t>33.247181</t>
  </si>
  <si>
    <t>42.66</t>
  </si>
  <si>
    <t>34.230255</t>
  </si>
  <si>
    <t>42.5</t>
  </si>
  <si>
    <t>42.360001</t>
  </si>
  <si>
    <t>41.82</t>
  </si>
  <si>
    <t>42.029999</t>
  </si>
  <si>
    <t>33.867641</t>
  </si>
  <si>
    <t>41.720001</t>
  </si>
  <si>
    <t>42.200001</t>
  </si>
  <si>
    <t>33.682312</t>
  </si>
  <si>
    <t>42.09</t>
  </si>
  <si>
    <t>41.93</t>
  </si>
  <si>
    <t>42.509998</t>
  </si>
  <si>
    <t>34.254425</t>
  </si>
  <si>
    <t>42.290001</t>
  </si>
  <si>
    <t>42.18</t>
  </si>
  <si>
    <t>33.988514</t>
  </si>
  <si>
    <t>42.459999</t>
  </si>
  <si>
    <t>43.939999</t>
  </si>
  <si>
    <t>42.41</t>
  </si>
  <si>
    <t>43.41</t>
  </si>
  <si>
    <t>34.979645</t>
  </si>
  <si>
    <t>44.549999</t>
  </si>
  <si>
    <t>45.490002</t>
  </si>
  <si>
    <t>44.209999</t>
  </si>
  <si>
    <t>44.82</t>
  </si>
  <si>
    <t>36.115818</t>
  </si>
  <si>
    <t>44.889999</t>
  </si>
  <si>
    <t>45.43</t>
  </si>
  <si>
    <t>42.240002</t>
  </si>
  <si>
    <t>42.400002</t>
  </si>
  <si>
    <t>34.528397</t>
  </si>
  <si>
    <t>41.790001</t>
  </si>
  <si>
    <t>42.139999</t>
  </si>
  <si>
    <t>40.740002</t>
  </si>
  <si>
    <t>41.16</t>
  </si>
  <si>
    <t>33.166603</t>
  </si>
  <si>
    <t>41.860001</t>
  </si>
  <si>
    <t>41.009998</t>
  </si>
  <si>
    <t>41.110001</t>
  </si>
  <si>
    <t>33.126312</t>
  </si>
  <si>
    <t>40.599998</t>
  </si>
  <si>
    <t>41.610001</t>
  </si>
  <si>
    <t>40.509998</t>
  </si>
  <si>
    <t>33.529209</t>
  </si>
  <si>
    <t>40.549999</t>
  </si>
  <si>
    <t>40.619999</t>
  </si>
  <si>
    <t>39.18</t>
  </si>
  <si>
    <t>39.84</t>
  </si>
  <si>
    <t>32.102947</t>
  </si>
  <si>
    <t>39.099998</t>
  </si>
  <si>
    <t>39.380001</t>
  </si>
  <si>
    <t>38.599998</t>
  </si>
  <si>
    <t>39.299999</t>
  </si>
  <si>
    <t>31.66782</t>
  </si>
  <si>
    <t>39.369999</t>
  </si>
  <si>
    <t>39.93</t>
  </si>
  <si>
    <t>38.759998</t>
  </si>
  <si>
    <t>38.790001</t>
  </si>
  <si>
    <t>31.256865</t>
  </si>
  <si>
    <t>39.150002</t>
  </si>
  <si>
    <t>39.509998</t>
  </si>
  <si>
    <t>38.41</t>
  </si>
  <si>
    <t>39.619999</t>
  </si>
  <si>
    <t>40.77</t>
  </si>
  <si>
    <t>38.889999</t>
  </si>
  <si>
    <t>32.715355</t>
  </si>
  <si>
    <t>40.43</t>
  </si>
  <si>
    <t>40.529999</t>
  </si>
  <si>
    <t>39.73</t>
  </si>
  <si>
    <t>39.759998</t>
  </si>
  <si>
    <t>32.038486</t>
  </si>
  <si>
    <t>40.119999</t>
  </si>
  <si>
    <t>39.330002</t>
  </si>
  <si>
    <t>39.419998</t>
  </si>
  <si>
    <t>31.764517</t>
  </si>
  <si>
    <t>39.310001</t>
  </si>
  <si>
    <t>38.279999</t>
  </si>
  <si>
    <t>39.82</t>
  </si>
  <si>
    <t>38.459999</t>
  </si>
  <si>
    <t>31.047354</t>
  </si>
  <si>
    <t>38.68</t>
  </si>
  <si>
    <t>38.970001</t>
  </si>
  <si>
    <t>37.299999</t>
  </si>
  <si>
    <t>37.950001</t>
  </si>
  <si>
    <t>30.579992</t>
  </si>
  <si>
    <t>38.110001</t>
  </si>
  <si>
    <t>38.59</t>
  </si>
  <si>
    <t>38.299999</t>
  </si>
  <si>
    <t>30.86202</t>
  </si>
  <si>
    <t>38.560001</t>
  </si>
  <si>
    <t>38.849998</t>
  </si>
  <si>
    <t>31.305208</t>
  </si>
  <si>
    <t>38.84</t>
  </si>
  <si>
    <t>38.700001</t>
  </si>
  <si>
    <t>31.232685</t>
  </si>
  <si>
    <t>38.93</t>
  </si>
  <si>
    <t>39.32</t>
  </si>
  <si>
    <t>31.683937</t>
  </si>
  <si>
    <t>39.16</t>
  </si>
  <si>
    <t>38.880001</t>
  </si>
  <si>
    <t>39.700001</t>
  </si>
  <si>
    <t>31.990141</t>
  </si>
  <si>
    <t>39.900002</t>
  </si>
  <si>
    <t>40.360001</t>
  </si>
  <si>
    <t>38.91</t>
  </si>
  <si>
    <t>31.353561</t>
  </si>
  <si>
    <t>39.040001</t>
  </si>
  <si>
    <t>39.43</t>
  </si>
  <si>
    <t>38.650002</t>
  </si>
  <si>
    <t>39.060001</t>
  </si>
  <si>
    <t>31.474428</t>
  </si>
  <si>
    <t>39.139999</t>
  </si>
  <si>
    <t>40</t>
  </si>
  <si>
    <t>38.810001</t>
  </si>
  <si>
    <t>39.389999</t>
  </si>
  <si>
    <t>31.740341</t>
  </si>
  <si>
    <t>39.599998</t>
  </si>
  <si>
    <t>39.529999</t>
  </si>
  <si>
    <t>31.853149</t>
  </si>
  <si>
    <t>39.540001</t>
  </si>
  <si>
    <t>41.029999</t>
  </si>
  <si>
    <t>32.900688</t>
  </si>
  <si>
    <t>41.580002</t>
  </si>
  <si>
    <t>40.860001</t>
  </si>
  <si>
    <t>33.190773</t>
  </si>
  <si>
    <t>41.220001</t>
  </si>
  <si>
    <t>40.560001</t>
  </si>
  <si>
    <t>32.731468</t>
  </si>
  <si>
    <t>40.57</t>
  </si>
  <si>
    <t>39.970001</t>
  </si>
  <si>
    <t>40.970001</t>
  </si>
  <si>
    <t>40.450001</t>
  </si>
  <si>
    <t>32.683125</t>
  </si>
  <si>
    <t>41.619999</t>
  </si>
  <si>
    <t>41.470001</t>
  </si>
  <si>
    <t>33.416397</t>
  </si>
  <si>
    <t>41.419998</t>
  </si>
  <si>
    <t>33.376106</t>
  </si>
  <si>
    <t>41.599998</t>
  </si>
  <si>
    <t>42.389999</t>
  </si>
  <si>
    <t>34.157734</t>
  </si>
  <si>
    <t>43.27</t>
  </si>
  <si>
    <t>34.592861</t>
  </si>
  <si>
    <t>43.740002</t>
  </si>
  <si>
    <t>42.98</t>
  </si>
  <si>
    <t>34.633152</t>
  </si>
  <si>
    <t>43.34</t>
  </si>
  <si>
    <t>43.119999</t>
  </si>
  <si>
    <t>34.74596</t>
  </si>
  <si>
    <t>43</t>
  </si>
  <si>
    <t>44.900002</t>
  </si>
  <si>
    <t>36.180286</t>
  </si>
  <si>
    <t>44.380001</t>
  </si>
  <si>
    <t>45.709999</t>
  </si>
  <si>
    <t>44.110001</t>
  </si>
  <si>
    <t>45.02</t>
  </si>
  <si>
    <t>36.276981</t>
  </si>
  <si>
    <t>44.849998</t>
  </si>
  <si>
    <t>43.43</t>
  </si>
  <si>
    <t>43.98</t>
  </si>
  <si>
    <t>35.43895</t>
  </si>
  <si>
    <t>44.599998</t>
  </si>
  <si>
    <t>45.599998</t>
  </si>
  <si>
    <t>45.029999</t>
  </si>
  <si>
    <t>36.285038</t>
  </si>
  <si>
    <t>45.59</t>
  </si>
  <si>
    <t>45.400002</t>
  </si>
  <si>
    <t>36.583179</t>
  </si>
  <si>
    <t>45.5</t>
  </si>
  <si>
    <t>44.57</t>
  </si>
  <si>
    <t>36.22863</t>
  </si>
  <si>
    <t>44.75</t>
  </si>
  <si>
    <t>44.810001</t>
  </si>
  <si>
    <t>44.34</t>
  </si>
  <si>
    <t>35.729038</t>
  </si>
  <si>
    <t>44.150002</t>
  </si>
  <si>
    <t>44.32</t>
  </si>
  <si>
    <t>35.712921</t>
  </si>
  <si>
    <t>44.080002</t>
  </si>
  <si>
    <t>43.16</t>
  </si>
  <si>
    <t>35.471184</t>
  </si>
  <si>
    <t>44.09</t>
  </si>
  <si>
    <t>44.369999</t>
  </si>
  <si>
    <t>43.380001</t>
  </si>
  <si>
    <t>43.5</t>
  </si>
  <si>
    <t>35.052166</t>
  </si>
  <si>
    <t>44.869999</t>
  </si>
  <si>
    <t>36.09164</t>
  </si>
  <si>
    <t>46.07</t>
  </si>
  <si>
    <t>44.860001</t>
  </si>
  <si>
    <t>45.66</t>
  </si>
  <si>
    <t>44.669998</t>
  </si>
  <si>
    <t>44.740002</t>
  </si>
  <si>
    <t>36.051353</t>
  </si>
  <si>
    <t>44.23</t>
  </si>
  <si>
    <t>42.57</t>
  </si>
  <si>
    <t>34.391415</t>
  </si>
  <si>
    <t>42.810001</t>
  </si>
  <si>
    <t>43.540001</t>
  </si>
  <si>
    <t>43.130001</t>
  </si>
  <si>
    <t>34.754021</t>
  </si>
  <si>
    <t>43.099998</t>
  </si>
  <si>
    <t>43.349998</t>
  </si>
  <si>
    <t>34.858768</t>
  </si>
  <si>
    <t>43.419998</t>
  </si>
  <si>
    <t>43.439999</t>
  </si>
  <si>
    <t>42.220001</t>
  </si>
  <si>
    <t>34.020744</t>
  </si>
  <si>
    <t>42.720001</t>
  </si>
  <si>
    <t>41.779999</t>
  </si>
  <si>
    <t>42.439999</t>
  </si>
  <si>
    <t>34.198021</t>
  </si>
  <si>
    <t>42.560001</t>
  </si>
  <si>
    <t>43.759998</t>
  </si>
  <si>
    <t>42.419998</t>
  </si>
  <si>
    <t>43.369999</t>
  </si>
  <si>
    <t>34.947414</t>
  </si>
  <si>
    <t>43.73</t>
  </si>
  <si>
    <t>45.450001</t>
  </si>
  <si>
    <t>36.62347</t>
  </si>
  <si>
    <t>45.369999</t>
  </si>
  <si>
    <t>45.080002</t>
  </si>
  <si>
    <t>36.865211</t>
  </si>
  <si>
    <t>46.32</t>
  </si>
  <si>
    <t>46.130001</t>
  </si>
  <si>
    <t>37.171413</t>
  </si>
  <si>
    <t>45.919998</t>
  </si>
  <si>
    <t>46.799999</t>
  </si>
  <si>
    <t>36.663757</t>
  </si>
  <si>
    <t>46.040001</t>
  </si>
  <si>
    <t>45.16</t>
  </si>
  <si>
    <t>45.740002</t>
  </si>
  <si>
    <t>36.857155</t>
  </si>
  <si>
    <t>47.029999</t>
  </si>
  <si>
    <t>46.509998</t>
  </si>
  <si>
    <t>37.477615</t>
  </si>
  <si>
    <t>46.68</t>
  </si>
  <si>
    <t>45.529999</t>
  </si>
  <si>
    <t>45.91</t>
  </si>
  <si>
    <t>36.994133</t>
  </si>
  <si>
    <t>46.110001</t>
  </si>
  <si>
    <t>46.939999</t>
  </si>
  <si>
    <t>45.860001</t>
  </si>
  <si>
    <t>46.669998</t>
  </si>
  <si>
    <t>37.606544</t>
  </si>
  <si>
    <t>46.810001</t>
  </si>
  <si>
    <t>47.169998</t>
  </si>
  <si>
    <t>46.009998</t>
  </si>
  <si>
    <t>46.740002</t>
  </si>
  <si>
    <t>37.662949</t>
  </si>
  <si>
    <t>46.830002</t>
  </si>
  <si>
    <t>46.689999</t>
  </si>
  <si>
    <t>37.622654</t>
  </si>
  <si>
    <t>45.900002</t>
  </si>
  <si>
    <t>36.534832</t>
  </si>
  <si>
    <t>45.630001</t>
  </si>
  <si>
    <t>44.84</t>
  </si>
  <si>
    <t>36.131935</t>
  </si>
  <si>
    <t>35.003819</t>
  </si>
  <si>
    <t>43.549999</t>
  </si>
  <si>
    <t>43.049999</t>
  </si>
  <si>
    <t>34.689556</t>
  </si>
  <si>
    <t>43.209999</t>
  </si>
  <si>
    <t>45.040001</t>
  </si>
  <si>
    <t>36.293095</t>
  </si>
  <si>
    <t>46.02</t>
  </si>
  <si>
    <t>37.082775</t>
  </si>
  <si>
    <t>46.09</t>
  </si>
  <si>
    <t>46.709999</t>
  </si>
  <si>
    <t>37.284225</t>
  </si>
  <si>
    <t>46.57</t>
  </si>
  <si>
    <t>45.259998</t>
  </si>
  <si>
    <t>46.139999</t>
  </si>
  <si>
    <t>46.950001</t>
  </si>
  <si>
    <t>37.832165</t>
  </si>
  <si>
    <t>46.720001</t>
  </si>
  <si>
    <t>47.049999</t>
  </si>
  <si>
    <t>46.349998</t>
  </si>
  <si>
    <t>46.889999</t>
  </si>
  <si>
    <t>37.17947</t>
  </si>
  <si>
    <t>45.790001</t>
  </si>
  <si>
    <t>45.41</t>
  </si>
  <si>
    <t>36.800747</t>
  </si>
  <si>
    <t>45.580002</t>
  </si>
  <si>
    <t>35.874081</t>
  </si>
  <si>
    <t>44.450001</t>
  </si>
  <si>
    <t>45.200001</t>
  </si>
  <si>
    <t>43.82</t>
  </si>
  <si>
    <t>36.139992</t>
  </si>
  <si>
    <t>45.330002</t>
  </si>
  <si>
    <t>36.156105</t>
  </si>
  <si>
    <t>43.720001</t>
  </si>
  <si>
    <t>35.49535</t>
  </si>
  <si>
    <t>44.200001</t>
  </si>
  <si>
    <t>43.330002</t>
  </si>
  <si>
    <t>35.173035</t>
  </si>
  <si>
    <t>43.23</t>
  </si>
  <si>
    <t>43.310001</t>
  </si>
  <si>
    <t>34.899067</t>
  </si>
  <si>
    <t>43.18</t>
  </si>
  <si>
    <t>42.84</t>
  </si>
  <si>
    <t>34.52034</t>
  </si>
  <si>
    <t>34.955475</t>
  </si>
  <si>
    <t>43.880001</t>
  </si>
  <si>
    <t>44.060001</t>
  </si>
  <si>
    <t>35.124691</t>
  </si>
  <si>
    <t>43.700001</t>
  </si>
  <si>
    <t>43.450001</t>
  </si>
  <si>
    <t>35.011875</t>
  </si>
  <si>
    <t>43.669998</t>
  </si>
  <si>
    <t>42.970001</t>
  </si>
  <si>
    <t>34.866833</t>
  </si>
  <si>
    <t>42.490002</t>
  </si>
  <si>
    <t>34.246368</t>
  </si>
  <si>
    <t>42.540001</t>
  </si>
  <si>
    <t>41.73</t>
  </si>
  <si>
    <t>33.625904</t>
  </si>
  <si>
    <t>41.290001</t>
  </si>
  <si>
    <t>33.271358</t>
  </si>
  <si>
    <t>42.009998</t>
  </si>
  <si>
    <t>41.07</t>
  </si>
  <si>
    <t>41.869999</t>
  </si>
  <si>
    <t>33.738716</t>
  </si>
  <si>
    <t>41.880001</t>
  </si>
  <si>
    <t>41.669998</t>
  </si>
  <si>
    <t>33.577557</t>
  </si>
  <si>
    <t>41.560001</t>
  </si>
  <si>
    <t>41.830002</t>
  </si>
  <si>
    <t>33.706486</t>
  </si>
  <si>
    <t>33.730659</t>
  </si>
  <si>
    <t>41.990002</t>
  </si>
  <si>
    <t>40.959999</t>
  </si>
  <si>
    <t>41.950001</t>
  </si>
  <si>
    <t>42.16</t>
  </si>
  <si>
    <t>41.75</t>
  </si>
  <si>
    <t>33.642025</t>
  </si>
  <si>
    <t>41.740002</t>
  </si>
  <si>
    <t>42.77</t>
  </si>
  <si>
    <t>34.463936</t>
  </si>
  <si>
    <t>43.919998</t>
  </si>
  <si>
    <t>44.540001</t>
  </si>
  <si>
    <t>42.82</t>
  </si>
  <si>
    <t>34.504223</t>
  </si>
  <si>
    <t>42.830002</t>
  </si>
  <si>
    <t>41.959999</t>
  </si>
  <si>
    <t>33.811237</t>
  </si>
  <si>
    <t>33.722603</t>
  </si>
  <si>
    <t>42.279999</t>
  </si>
  <si>
    <t>41.34</t>
  </si>
  <si>
    <t>33.658138</t>
  </si>
  <si>
    <t>41.709999</t>
  </si>
  <si>
    <t>41.48</t>
  </si>
  <si>
    <t>41.810001</t>
  </si>
  <si>
    <t>33.690369</t>
  </si>
  <si>
    <t>33.698425</t>
  </si>
  <si>
    <t>41.330002</t>
  </si>
  <si>
    <t>41.450001</t>
  </si>
  <si>
    <t>33.400284</t>
  </si>
  <si>
    <t>41.5</t>
  </si>
  <si>
    <t>41.509998</t>
  </si>
  <si>
    <t>33.762894</t>
  </si>
  <si>
    <t>39.169998</t>
  </si>
  <si>
    <t>39.889999</t>
  </si>
  <si>
    <t>32.143238</t>
  </si>
  <si>
    <t>40.790001</t>
  </si>
  <si>
    <t>39.959999</t>
  </si>
  <si>
    <t>32.336632</t>
  </si>
  <si>
    <t>40.240002</t>
  </si>
  <si>
    <t>39.939999</t>
  </si>
  <si>
    <t>41.299999</t>
  </si>
  <si>
    <t>41.060001</t>
  </si>
  <si>
    <t>41.169998</t>
  </si>
  <si>
    <t>33.174656</t>
  </si>
  <si>
    <t>41.209999</t>
  </si>
  <si>
    <t>41.439999</t>
  </si>
  <si>
    <t>32.747589</t>
  </si>
  <si>
    <t>40.580002</t>
  </si>
  <si>
    <t>40.720001</t>
  </si>
  <si>
    <t>40.07</t>
  </si>
  <si>
    <t>40.709999</t>
  </si>
  <si>
    <t>32.803997</t>
  </si>
  <si>
    <t>41.02</t>
  </si>
  <si>
    <t>40.27</t>
  </si>
  <si>
    <t>40.5</t>
  </si>
  <si>
    <t>32.634773</t>
  </si>
  <si>
    <t>40.470001</t>
  </si>
  <si>
    <t>40.040001</t>
  </si>
  <si>
    <t>32.328571</t>
  </si>
  <si>
    <t>40.16</t>
  </si>
  <si>
    <t>40.810001</t>
  </si>
  <si>
    <t>32.707298</t>
  </si>
  <si>
    <t>40.48</t>
  </si>
  <si>
    <t>40.900002</t>
  </si>
  <si>
    <t>32.957096</t>
  </si>
  <si>
    <t>40.939999</t>
  </si>
  <si>
    <t>40.439999</t>
  </si>
  <si>
    <t>40.610001</t>
  </si>
  <si>
    <t>40.279999</t>
  </si>
  <si>
    <t>40.200001</t>
  </si>
  <si>
    <t>39.490002</t>
  </si>
  <si>
    <t>39.849998</t>
  </si>
  <si>
    <t>32.111004</t>
  </si>
  <si>
    <t>40.259998</t>
  </si>
  <si>
    <t>39</t>
  </si>
  <si>
    <t>38.189999</t>
  </si>
  <si>
    <t>38.720001</t>
  </si>
  <si>
    <t>31.20046</t>
  </si>
  <si>
    <t>38.900002</t>
  </si>
  <si>
    <t>39.360001</t>
  </si>
  <si>
    <t>38.490002</t>
  </si>
  <si>
    <t>31.691994</t>
  </si>
  <si>
    <t>39.119999</t>
  </si>
  <si>
    <t>39.470001</t>
  </si>
  <si>
    <t>31.804806</t>
  </si>
  <si>
    <t>39.189999</t>
  </si>
  <si>
    <t>31.458313</t>
  </si>
  <si>
    <t>39.200001</t>
  </si>
  <si>
    <t>38.029999</t>
  </si>
  <si>
    <t>38.150002</t>
  </si>
  <si>
    <t>30.741152</t>
  </si>
  <si>
    <t>38.099998</t>
  </si>
  <si>
    <t>38.330002</t>
  </si>
  <si>
    <t>37.439999</t>
  </si>
  <si>
    <t>37.720001</t>
  </si>
  <si>
    <t>30.394661</t>
  </si>
  <si>
    <t>38</t>
  </si>
  <si>
    <t>37.970001</t>
  </si>
  <si>
    <t>38.48</t>
  </si>
  <si>
    <t>31.007065</t>
  </si>
  <si>
    <t>39.07</t>
  </si>
  <si>
    <t>37.91</t>
  </si>
  <si>
    <t>38.709999</t>
  </si>
  <si>
    <t>31.1924</t>
  </si>
  <si>
    <t>38.619999</t>
  </si>
  <si>
    <t>31.119877</t>
  </si>
  <si>
    <t>39.259998</t>
  </si>
  <si>
    <t>37.860001</t>
  </si>
  <si>
    <t>38.240002</t>
  </si>
  <si>
    <t>37.799999</t>
  </si>
  <si>
    <t>38.209999</t>
  </si>
  <si>
    <t>38.82</t>
  </si>
  <si>
    <t>31.281036</t>
  </si>
  <si>
    <t>38.860001</t>
  </si>
  <si>
    <t>38.689999</t>
  </si>
  <si>
    <t>39.27</t>
  </si>
  <si>
    <t>31.643644</t>
  </si>
  <si>
    <t>39.459999</t>
  </si>
  <si>
    <t>38.509998</t>
  </si>
  <si>
    <t>38.939999</t>
  </si>
  <si>
    <t>31.377729</t>
  </si>
  <si>
    <t>31.50666</t>
  </si>
  <si>
    <t>39.48</t>
  </si>
  <si>
    <t>31.81286</t>
  </si>
  <si>
    <t>39.279999</t>
  </si>
  <si>
    <t>39.560001</t>
  </si>
  <si>
    <t>39.450001</t>
  </si>
  <si>
    <t>31.788689</t>
  </si>
  <si>
    <t>39.639999</t>
  </si>
  <si>
    <t>32.723415</t>
  </si>
  <si>
    <t>39.799999</t>
  </si>
  <si>
    <t>41.139999</t>
  </si>
  <si>
    <t>32.199646</t>
  </si>
  <si>
    <t>38.950001</t>
  </si>
  <si>
    <t>38.060001</t>
  </si>
  <si>
    <t>38.669998</t>
  </si>
  <si>
    <t>31.16017</t>
  </si>
  <si>
    <t>38.25</t>
  </si>
  <si>
    <t>30.950661</t>
  </si>
  <si>
    <t>38.580002</t>
  </si>
  <si>
    <t>37.029999</t>
  </si>
  <si>
    <t>37.060001</t>
  </si>
  <si>
    <t>37.599998</t>
  </si>
  <si>
    <t>36.119999</t>
  </si>
  <si>
    <t>36.16</t>
  </si>
  <si>
    <t>29.137617</t>
  </si>
  <si>
    <t>35.029999</t>
  </si>
  <si>
    <t>35.48</t>
  </si>
  <si>
    <t>33.889999</t>
  </si>
  <si>
    <t>34.490002</t>
  </si>
  <si>
    <t>27.791937</t>
  </si>
  <si>
    <t>35.200001</t>
  </si>
  <si>
    <t>35.25</t>
  </si>
  <si>
    <t>33.310001</t>
  </si>
  <si>
    <t>33.98</t>
  </si>
  <si>
    <t>27.380978</t>
  </si>
  <si>
    <t>34.580002</t>
  </si>
  <si>
    <t>35.259998</t>
  </si>
  <si>
    <t>33.970001</t>
  </si>
  <si>
    <t>34.169998</t>
  </si>
  <si>
    <t>27.534081</t>
  </si>
  <si>
    <t>34.360001</t>
  </si>
  <si>
    <t>35.139999</t>
  </si>
  <si>
    <t>34.119999</t>
  </si>
  <si>
    <t>35.060001</t>
  </si>
  <si>
    <t>28.251242</t>
  </si>
  <si>
    <t>35.439999</t>
  </si>
  <si>
    <t>35.5</t>
  </si>
  <si>
    <t>34.049999</t>
  </si>
  <si>
    <t>34.110001</t>
  </si>
  <si>
    <t>27.485733</t>
  </si>
  <si>
    <t>33.279999</t>
  </si>
  <si>
    <t>33.75</t>
  </si>
  <si>
    <t>32.48</t>
  </si>
  <si>
    <t>32.82</t>
  </si>
  <si>
    <t>26.446255</t>
  </si>
  <si>
    <t>31.049999</t>
  </si>
  <si>
    <t>31.15</t>
  </si>
  <si>
    <t>29.040001</t>
  </si>
  <si>
    <t>23.400345</t>
  </si>
  <si>
    <t>29.59</t>
  </si>
  <si>
    <t>30.85</t>
  </si>
  <si>
    <t>28.780001</t>
  </si>
  <si>
    <t>29.200001</t>
  </si>
  <si>
    <t>23.52927</t>
  </si>
  <si>
    <t>29.799999</t>
  </si>
  <si>
    <t>30.690001</t>
  </si>
  <si>
    <t>29.4</t>
  </si>
  <si>
    <t>29.74</t>
  </si>
  <si>
    <t>23.964401</t>
  </si>
  <si>
    <t>28.35</t>
  </si>
  <si>
    <t>28.690001</t>
  </si>
  <si>
    <t>25.48</t>
  </si>
  <si>
    <t>25.719999</t>
  </si>
  <si>
    <t>20.725098</t>
  </si>
  <si>
    <t>26.690001</t>
  </si>
  <si>
    <t>28.870001</t>
  </si>
  <si>
    <t>25.629999</t>
  </si>
  <si>
    <t>26.76</t>
  </si>
  <si>
    <t>21.563126</t>
  </si>
  <si>
    <t>25.620001</t>
  </si>
  <si>
    <t>23.540001</t>
  </si>
  <si>
    <t>24.9</t>
  </si>
  <si>
    <t>20.064344</t>
  </si>
  <si>
    <t>26.4</t>
  </si>
  <si>
    <t>27.08</t>
  </si>
  <si>
    <t>23.959999</t>
  </si>
  <si>
    <t>25.67</t>
  </si>
  <si>
    <t>20.684809</t>
  </si>
  <si>
    <t>24.610001</t>
  </si>
  <si>
    <t>25.799999</t>
  </si>
  <si>
    <t>23.799999</t>
  </si>
  <si>
    <t>25.299999</t>
  </si>
  <si>
    <t>20.386662</t>
  </si>
  <si>
    <t>25.120001</t>
  </si>
  <si>
    <t>26.200001</t>
  </si>
  <si>
    <t>24.08</t>
  </si>
  <si>
    <t>25.76</t>
  </si>
  <si>
    <t>20.757328</t>
  </si>
  <si>
    <t>27.25</t>
  </si>
  <si>
    <t>27.77</t>
  </si>
  <si>
    <t>25.99</t>
  </si>
  <si>
    <t>26.33</t>
  </si>
  <si>
    <t>21.216633</t>
  </si>
  <si>
    <t>26.790001</t>
  </si>
  <si>
    <t>24.75</t>
  </si>
  <si>
    <t>26.26</t>
  </si>
  <si>
    <t>21.160229</t>
  </si>
  <si>
    <t>27.379999</t>
  </si>
  <si>
    <t>28.25</t>
  </si>
  <si>
    <t>26.93</t>
  </si>
  <si>
    <t>28.139999</t>
  </si>
  <si>
    <t>22.675125</t>
  </si>
  <si>
    <t>28.9</t>
  </si>
  <si>
    <t>29.92</t>
  </si>
  <si>
    <t>28.16</t>
  </si>
  <si>
    <t>29.129999</t>
  </si>
  <si>
    <t>23.472862</t>
  </si>
  <si>
    <t>28.26</t>
  </si>
  <si>
    <t>29.6</t>
  </si>
  <si>
    <t>23.851589</t>
  </si>
  <si>
    <t>29.02</t>
  </si>
  <si>
    <t>29.280001</t>
  </si>
  <si>
    <t>26.9</t>
  </si>
  <si>
    <t>27.200001</t>
  </si>
  <si>
    <t>21.917679</t>
  </si>
  <si>
    <t>27.49</t>
  </si>
  <si>
    <t>27.52</t>
  </si>
  <si>
    <t>26.52</t>
  </si>
  <si>
    <t>27.370001</t>
  </si>
  <si>
    <t>22.054663</t>
  </si>
  <si>
    <t>27.73</t>
  </si>
  <si>
    <t>28.219999</t>
  </si>
  <si>
    <t>27.059999</t>
  </si>
  <si>
    <t>27.870001</t>
  </si>
  <si>
    <t>22.457561</t>
  </si>
  <si>
    <t>27.049999</t>
  </si>
  <si>
    <t>27.209999</t>
  </si>
  <si>
    <t>26.43</t>
  </si>
  <si>
    <t>26.879999</t>
  </si>
  <si>
    <t>21.659821</t>
  </si>
  <si>
    <t>27.309999</t>
  </si>
  <si>
    <t>26.190001</t>
  </si>
  <si>
    <t>27.02</t>
  </si>
  <si>
    <t>21.772633</t>
  </si>
  <si>
    <t>26.969999</t>
  </si>
  <si>
    <t>27.280001</t>
  </si>
  <si>
    <t>26.639999</t>
  </si>
  <si>
    <t>26.860001</t>
  </si>
  <si>
    <t>21.643705</t>
  </si>
  <si>
    <t>28</t>
  </si>
  <si>
    <t>28.190001</t>
  </si>
  <si>
    <t>27.450001</t>
  </si>
  <si>
    <t>27.9</t>
  </si>
  <si>
    <t>22.481735</t>
  </si>
  <si>
    <t>29</t>
  </si>
  <si>
    <t>29.76</t>
  </si>
  <si>
    <t>28.440001</t>
  </si>
  <si>
    <t>29.1</t>
  </si>
  <si>
    <t>23.448692</t>
  </si>
  <si>
    <t>28.77</t>
  </si>
  <si>
    <t>29.17</t>
  </si>
  <si>
    <t>28.32</t>
  </si>
  <si>
    <t>29.110001</t>
  </si>
  <si>
    <t>23.456749</t>
  </si>
  <si>
    <t>29.700001</t>
  </si>
  <si>
    <t>30.32</t>
  </si>
  <si>
    <t>24.109446</t>
  </si>
  <si>
    <t>30.309999</t>
  </si>
  <si>
    <t>30.6</t>
  </si>
  <si>
    <t>30.1</t>
  </si>
  <si>
    <t>30.370001</t>
  </si>
  <si>
    <t>24.472054</t>
  </si>
  <si>
    <t>30.290001</t>
  </si>
  <si>
    <t>28.98</t>
  </si>
  <si>
    <t>29.450001</t>
  </si>
  <si>
    <t>29.879999</t>
  </si>
  <si>
    <t>29.120001</t>
  </si>
  <si>
    <t>29.370001</t>
  </si>
  <si>
    <t>23.666256</t>
  </si>
  <si>
    <t>30</t>
  </si>
  <si>
    <t>31.07</t>
  </si>
  <si>
    <t>25.03611</t>
  </si>
  <si>
    <t>31.1</t>
  </si>
  <si>
    <t>31.190001</t>
  </si>
  <si>
    <t>30.24</t>
  </si>
  <si>
    <t>30.799999</t>
  </si>
  <si>
    <t>26.896135</t>
  </si>
  <si>
    <t>30.190001</t>
  </si>
  <si>
    <t>30.299999</t>
  </si>
  <si>
    <t>29.309999</t>
  </si>
  <si>
    <t>29.32</t>
  </si>
  <si>
    <t>25.603724</t>
  </si>
  <si>
    <t>29.690001</t>
  </si>
  <si>
    <t>30.08</t>
  </si>
  <si>
    <t>29.379999</t>
  </si>
  <si>
    <t>30.07</t>
  </si>
  <si>
    <t>26.258663</t>
  </si>
  <si>
    <t>30.200001</t>
  </si>
  <si>
    <t>30.65</t>
  </si>
  <si>
    <t>29.950001</t>
  </si>
  <si>
    <t>26.476976</t>
  </si>
  <si>
    <t>29.719999</t>
  </si>
  <si>
    <t>30.23</t>
  </si>
  <si>
    <t>29.42</t>
  </si>
  <si>
    <t>29.790001</t>
  </si>
  <si>
    <t>26.014153</t>
  </si>
  <si>
    <t>30.549999</t>
  </si>
  <si>
    <t>30.09</t>
  </si>
  <si>
    <t>30.17</t>
  </si>
  <si>
    <t>26.345987</t>
  </si>
  <si>
    <t>30.379999</t>
  </si>
  <si>
    <t>30.75</t>
  </si>
  <si>
    <t>30.51</t>
  </si>
  <si>
    <t>26.642893</t>
  </si>
  <si>
    <t>30.5</t>
  </si>
  <si>
    <t>32.389999</t>
  </si>
  <si>
    <t>30.33</t>
  </si>
  <si>
    <t>31.809999</t>
  </si>
  <si>
    <t>27.77812</t>
  </si>
  <si>
    <t>32.16</t>
  </si>
  <si>
    <t>30.68</t>
  </si>
  <si>
    <t>26.791348</t>
  </si>
  <si>
    <t>29.85</t>
  </si>
  <si>
    <t>30.219999</t>
  </si>
  <si>
    <t>29.219999</t>
  </si>
  <si>
    <t>26.127674</t>
  </si>
  <si>
    <t>30.440001</t>
  </si>
  <si>
    <t>30.780001</t>
  </si>
  <si>
    <t>30.66</t>
  </si>
  <si>
    <t>26.77388</t>
  </si>
  <si>
    <t>30.540001</t>
  </si>
  <si>
    <t>30.34</t>
  </si>
  <si>
    <t>26.49444</t>
  </si>
  <si>
    <t>30.49</t>
  </si>
  <si>
    <t>30.860001</t>
  </si>
  <si>
    <t>26.765148</t>
  </si>
  <si>
    <t>30.98</t>
  </si>
  <si>
    <t>31.16</t>
  </si>
  <si>
    <t>30.74</t>
  </si>
  <si>
    <t>30.99</t>
  </si>
  <si>
    <t>27.062054</t>
  </si>
  <si>
    <t>31.219999</t>
  </si>
  <si>
    <t>30.16</t>
  </si>
  <si>
    <t>26.337254</t>
  </si>
  <si>
    <t>30.280001</t>
  </si>
  <si>
    <t>29.780001</t>
  </si>
  <si>
    <t>26.005421</t>
  </si>
  <si>
    <t>29.459999</t>
  </si>
  <si>
    <t>28.67</t>
  </si>
  <si>
    <t>28.700001</t>
  </si>
  <si>
    <t>25.062309</t>
  </si>
  <si>
    <t>28.5</t>
  </si>
  <si>
    <t>28.799999</t>
  </si>
  <si>
    <t>27.940001</t>
  </si>
  <si>
    <t>28.59</t>
  </si>
  <si>
    <t>24.966251</t>
  </si>
  <si>
    <t>29.290001</t>
  </si>
  <si>
    <t>28.6</t>
  </si>
  <si>
    <t>25.306818</t>
  </si>
  <si>
    <t>30.59</t>
  </si>
  <si>
    <t>26.625427</t>
  </si>
  <si>
    <t>30.879999</t>
  </si>
  <si>
    <t>30.9</t>
  </si>
  <si>
    <t>30.790001</t>
  </si>
  <si>
    <t>26.887403</t>
  </si>
  <si>
    <t>30.870001</t>
  </si>
  <si>
    <t>31.66</t>
  </si>
  <si>
    <t>30.42</t>
  </si>
  <si>
    <t>31.58</t>
  </si>
  <si>
    <t>27.577271</t>
  </si>
  <si>
    <t>31.18</t>
  </si>
  <si>
    <t>31.68</t>
  </si>
  <si>
    <t>31.01</t>
  </si>
  <si>
    <t>27.079517</t>
  </si>
  <si>
    <t>30.559999</t>
  </si>
  <si>
    <t>31.610001</t>
  </si>
  <si>
    <t>27.236706</t>
  </si>
  <si>
    <t>31.379999</t>
  </si>
  <si>
    <t>31.459999</t>
  </si>
  <si>
    <t>31.290001</t>
  </si>
  <si>
    <t>27.32403</t>
  </si>
  <si>
    <t>31.9</t>
  </si>
  <si>
    <t>33.07</t>
  </si>
  <si>
    <t>31.59</t>
  </si>
  <si>
    <t>32.880001</t>
  </si>
  <si>
    <t>28.7125</t>
  </si>
  <si>
    <t>33.049999</t>
  </si>
  <si>
    <t>35.119999</t>
  </si>
  <si>
    <t>33</t>
  </si>
  <si>
    <t>34.919998</t>
  </si>
  <si>
    <t>30.493931</t>
  </si>
  <si>
    <t>35.369999</t>
  </si>
  <si>
    <t>35.950001</t>
  </si>
  <si>
    <t>34.73</t>
  </si>
  <si>
    <t>35.009998</t>
  </si>
  <si>
    <t>30.572519</t>
  </si>
  <si>
    <t>34.290001</t>
  </si>
  <si>
    <t>34.299999</t>
  </si>
  <si>
    <t>33.259998</t>
  </si>
  <si>
    <t>33.290001</t>
  </si>
  <si>
    <t>29.070532</t>
  </si>
  <si>
    <t>34.220001</t>
  </si>
  <si>
    <t>35.540001</t>
  </si>
  <si>
    <t>35.099998</t>
  </si>
  <si>
    <t>30.651115</t>
  </si>
  <si>
    <t>35.77</t>
  </si>
  <si>
    <t>36.759998</t>
  </si>
  <si>
    <t>35.470001</t>
  </si>
  <si>
    <t>36.619999</t>
  </si>
  <si>
    <t>31.978455</t>
  </si>
  <si>
    <t>36.48</t>
  </si>
  <si>
    <t>36.91</t>
  </si>
  <si>
    <t>35.939999</t>
  </si>
  <si>
    <t>36.459999</t>
  </si>
  <si>
    <t>31.838737</t>
  </si>
  <si>
    <t>36.970001</t>
  </si>
  <si>
    <t>36.720001</t>
  </si>
  <si>
    <t>32.694523</t>
  </si>
  <si>
    <t>36.810001</t>
  </si>
  <si>
    <t>37.880001</t>
  </si>
  <si>
    <t>37.18</t>
  </si>
  <si>
    <t>32.46748</t>
  </si>
  <si>
    <t>37.099998</t>
  </si>
  <si>
    <t>37.330002</t>
  </si>
  <si>
    <t>35.41</t>
  </si>
  <si>
    <t>30.921824</t>
  </si>
  <si>
    <t>35.549999</t>
  </si>
  <si>
    <t>36.049999</t>
  </si>
  <si>
    <t>34.669998</t>
  </si>
  <si>
    <t>30.275618</t>
  </si>
  <si>
    <t>33.919998</t>
  </si>
  <si>
    <t>34.02</t>
  </si>
  <si>
    <t>32.860001</t>
  </si>
  <si>
    <t>32.599998</t>
  </si>
  <si>
    <t>33.41</t>
  </si>
  <si>
    <t>32.720001</t>
  </si>
  <si>
    <t>28.572779</t>
  </si>
  <si>
    <t>31.940001</t>
  </si>
  <si>
    <t>32.73</t>
  </si>
  <si>
    <t>31.629999</t>
  </si>
  <si>
    <t>32.57</t>
  </si>
  <si>
    <t>28.441792</t>
  </si>
  <si>
    <t>33.48</t>
  </si>
  <si>
    <t>33.779999</t>
  </si>
  <si>
    <t>32.830002</t>
  </si>
  <si>
    <t>33.240002</t>
  </si>
  <si>
    <t>29.026871</t>
  </si>
  <si>
    <t>33.150002</t>
  </si>
  <si>
    <t>33.619999</t>
  </si>
  <si>
    <t>32.950001</t>
  </si>
  <si>
    <t>28.773626</t>
  </si>
  <si>
    <t>32.790001</t>
  </si>
  <si>
    <t>29.236448</t>
  </si>
  <si>
    <t>33.860001</t>
  </si>
  <si>
    <t>34.040001</t>
  </si>
  <si>
    <t>33.43</t>
  </si>
  <si>
    <t>33.950001</t>
  </si>
  <si>
    <t>29.646877</t>
  </si>
  <si>
    <t>33.509998</t>
  </si>
  <si>
    <t>33.200001</t>
  </si>
  <si>
    <t>29.192785</t>
  </si>
  <si>
    <t>33.759998</t>
  </si>
  <si>
    <t>35.299999</t>
  </si>
  <si>
    <t>33.540001</t>
  </si>
  <si>
    <t>34.57</t>
  </si>
  <si>
    <t>30.188293</t>
  </si>
  <si>
    <t>34.48</t>
  </si>
  <si>
    <t>34.66</t>
  </si>
  <si>
    <t>29.044333</t>
  </si>
  <si>
    <t>33.27</t>
  </si>
  <si>
    <t>32.959999</t>
  </si>
  <si>
    <t>33.650002</t>
  </si>
  <si>
    <t>29.384903</t>
  </si>
  <si>
    <t>33.330002</t>
  </si>
  <si>
    <t>29.105463</t>
  </si>
  <si>
    <t>33.669998</t>
  </si>
  <si>
    <t>34.32</t>
  </si>
  <si>
    <t>29.96998</t>
  </si>
  <si>
    <t>34.5</t>
  </si>
  <si>
    <t>34.599998</t>
  </si>
  <si>
    <t>33.73</t>
  </si>
  <si>
    <t>33.849998</t>
  </si>
  <si>
    <t>29.559549</t>
  </si>
  <si>
    <t>29.472227</t>
  </si>
  <si>
    <t>34.099998</t>
  </si>
  <si>
    <t>34.709999</t>
  </si>
  <si>
    <t>34.349998</t>
  </si>
  <si>
    <t>29.996178</t>
  </si>
  <si>
    <t>34.610001</t>
  </si>
  <si>
    <t>33.939999</t>
  </si>
  <si>
    <t>29.638142</t>
  </si>
  <si>
    <t>34.59</t>
  </si>
  <si>
    <t>35.18</t>
  </si>
  <si>
    <t>34.889999</t>
  </si>
  <si>
    <t>30.467731</t>
  </si>
  <si>
    <t>34.560001</t>
  </si>
  <si>
    <t>35.02</t>
  </si>
  <si>
    <t>34.450001</t>
  </si>
  <si>
    <t>30.581255</t>
  </si>
  <si>
    <t>34.91</t>
  </si>
  <si>
    <t>34.419998</t>
  </si>
  <si>
    <t>30.057302</t>
  </si>
  <si>
    <t>34.279999</t>
  </si>
  <si>
    <t>36.27</t>
  </si>
  <si>
    <t>34.259998</t>
  </si>
  <si>
    <t>34.93</t>
  </si>
  <si>
    <t>30.502665</t>
  </si>
  <si>
    <t>34.700001</t>
  </si>
  <si>
    <t>35.509998</t>
  </si>
  <si>
    <t>34.540001</t>
  </si>
  <si>
    <t>35.189999</t>
  </si>
  <si>
    <t>30.729708</t>
  </si>
  <si>
    <t>35.860001</t>
  </si>
  <si>
    <t>36.130001</t>
  </si>
  <si>
    <t>35.779999</t>
  </si>
  <si>
    <t>31.244925</t>
  </si>
  <si>
    <t>35.389999</t>
  </si>
  <si>
    <t>35.91</t>
  </si>
  <si>
    <t>35.049999</t>
  </si>
  <si>
    <t>35.75</t>
  </si>
  <si>
    <t>31.218731</t>
  </si>
  <si>
    <t>36.040001</t>
  </si>
  <si>
    <t>37.389999</t>
  </si>
  <si>
    <t>37.07</t>
  </si>
  <si>
    <t>32.371422</t>
  </si>
  <si>
    <t>36.900002</t>
  </si>
  <si>
    <t>37</t>
  </si>
  <si>
    <t>36.529999</t>
  </si>
  <si>
    <t>32.065784</t>
  </si>
  <si>
    <t>36.700001</t>
  </si>
  <si>
    <t>36.84</t>
  </si>
  <si>
    <t>36.740002</t>
  </si>
  <si>
    <t>32.083252</t>
  </si>
  <si>
    <t>37.009998</t>
  </si>
  <si>
    <t>36.299999</t>
  </si>
  <si>
    <t>36.939999</t>
  </si>
  <si>
    <t>32.257896</t>
  </si>
  <si>
    <t>37.5</t>
  </si>
  <si>
    <t>37.32</t>
  </si>
  <si>
    <t>37.41</t>
  </si>
  <si>
    <t>32.668324</t>
  </si>
  <si>
    <t>37.220001</t>
  </si>
  <si>
    <t>37.560001</t>
  </si>
  <si>
    <t>36.889999</t>
  </si>
  <si>
    <t>37.139999</t>
  </si>
  <si>
    <t>32.432549</t>
  </si>
  <si>
    <t>36.400002</t>
  </si>
  <si>
    <t>32.048317</t>
  </si>
  <si>
    <t>36.52</t>
  </si>
  <si>
    <t>35.93</t>
  </si>
  <si>
    <t>36.029999</t>
  </si>
  <si>
    <t>31.46324</t>
  </si>
  <si>
    <t>36.5</t>
  </si>
  <si>
    <t>37.040001</t>
  </si>
  <si>
    <t>36.419998</t>
  </si>
  <si>
    <t>36.669998</t>
  </si>
  <si>
    <t>32.022118</t>
  </si>
  <si>
    <t>36.860001</t>
  </si>
  <si>
    <t>35.919998</t>
  </si>
  <si>
    <t>36.099998</t>
  </si>
  <si>
    <t>31.524364</t>
  </si>
  <si>
    <t>36.02</t>
  </si>
  <si>
    <t>35.349998</t>
  </si>
  <si>
    <t>35.560001</t>
  </si>
  <si>
    <t>31.052813</t>
  </si>
  <si>
    <t>35.639999</t>
  </si>
  <si>
    <t>35.799999</t>
  </si>
  <si>
    <t>30.118433</t>
  </si>
  <si>
    <t>33.299999</t>
  </si>
  <si>
    <t>29.729399</t>
  </si>
  <si>
    <t>33.02</t>
  </si>
  <si>
    <t>34.080002</t>
  </si>
  <si>
    <t>32.869999</t>
  </si>
  <si>
    <t>33.700001</t>
  </si>
  <si>
    <t>30.489372</t>
  </si>
  <si>
    <t>29.874155</t>
  </si>
  <si>
    <t>34.41</t>
  </si>
  <si>
    <t>34.23</t>
  </si>
  <si>
    <t>30.968876</t>
  </si>
  <si>
    <t>34.43</t>
  </si>
  <si>
    <t>35.490002</t>
  </si>
  <si>
    <t>32.108837</t>
  </si>
  <si>
    <t>35.450001</t>
  </si>
  <si>
    <t>35.57</t>
  </si>
  <si>
    <t>34.950001</t>
  </si>
  <si>
    <t>35.310001</t>
  </si>
  <si>
    <t>31.945986</t>
  </si>
  <si>
    <t>35.599998</t>
  </si>
  <si>
    <t>35.709999</t>
  </si>
  <si>
    <t>35.66</t>
  </si>
  <si>
    <t>32.262638</t>
  </si>
  <si>
    <t>36.150002</t>
  </si>
  <si>
    <t>37.279999</t>
  </si>
  <si>
    <t>33.674015</t>
  </si>
  <si>
    <t>37.549999</t>
  </si>
  <si>
    <t>33.97258</t>
  </si>
  <si>
    <t>37.349998</t>
  </si>
  <si>
    <t>37.400002</t>
  </si>
  <si>
    <t>33.836868</t>
  </si>
  <si>
    <t>37.360001</t>
  </si>
  <si>
    <t>37.619999</t>
  </si>
  <si>
    <t>37.049999</t>
  </si>
  <si>
    <t>34.479225</t>
  </si>
  <si>
    <t>38.049999</t>
  </si>
  <si>
    <t>39.130001</t>
  </si>
  <si>
    <t>35.40205</t>
  </si>
  <si>
    <t>38.869999</t>
  </si>
  <si>
    <t>35.863461</t>
  </si>
  <si>
    <t>39.52</t>
  </si>
  <si>
    <t>35.374908</t>
  </si>
  <si>
    <t>39.610001</t>
  </si>
  <si>
    <t>40.060001</t>
  </si>
  <si>
    <t>39.41</t>
  </si>
  <si>
    <t>39.860001</t>
  </si>
  <si>
    <t>36.0625</t>
  </si>
  <si>
    <t>40.189999</t>
  </si>
  <si>
    <t>37.220554</t>
  </si>
  <si>
    <t>36.713909</t>
  </si>
  <si>
    <t>40.98</t>
  </si>
  <si>
    <t>40.349998</t>
  </si>
  <si>
    <t>40.799999</t>
  </si>
  <si>
    <t>36.912945</t>
  </si>
  <si>
    <t>40.849998</t>
  </si>
  <si>
    <t>40.099998</t>
  </si>
  <si>
    <t>36.297733</t>
  </si>
  <si>
    <t>40.220001</t>
  </si>
  <si>
    <t>40.419998</t>
  </si>
  <si>
    <t>36.044407</t>
  </si>
  <si>
    <t>40.139999</t>
  </si>
  <si>
    <t>39.779999</t>
  </si>
  <si>
    <t>40.299999</t>
  </si>
  <si>
    <t>39.57</t>
  </si>
  <si>
    <t>39.869999</t>
  </si>
  <si>
    <t>36.071548</t>
  </si>
  <si>
    <t>37.392456</t>
  </si>
  <si>
    <t>38.206707</t>
  </si>
  <si>
    <t>42.32</t>
  </si>
  <si>
    <t>39.17477</t>
  </si>
  <si>
    <t>43.75</t>
  </si>
  <si>
    <t>43.09</t>
  </si>
  <si>
    <t>39.491425</t>
  </si>
  <si>
    <t>43.029999</t>
  </si>
  <si>
    <t>39.346672</t>
  </si>
  <si>
    <t>43.200001</t>
  </si>
  <si>
    <t>38.450985</t>
  </si>
  <si>
    <t>38.885258</t>
  </si>
  <si>
    <t>43.990002</t>
  </si>
  <si>
    <t>39.536663</t>
  </si>
  <si>
    <t>43.57</t>
  </si>
  <si>
    <t>39.97998</t>
  </si>
  <si>
    <t>44.119999</t>
  </si>
  <si>
    <t>40.169975</t>
  </si>
  <si>
    <t>43.32</t>
  </si>
  <si>
    <t>40.350918</t>
  </si>
  <si>
    <t>48.82</t>
  </si>
  <si>
    <t>46.59</t>
  </si>
  <si>
    <t>42.368465</t>
  </si>
  <si>
    <t>39.554756</t>
  </si>
  <si>
    <t>44.240002</t>
  </si>
  <si>
    <t>40.025215</t>
  </si>
  <si>
    <t>44.5</t>
  </si>
  <si>
    <t>39.581898</t>
  </si>
  <si>
    <t>44.25</t>
  </si>
  <si>
    <t>42.880001</t>
  </si>
  <si>
    <t>43.709999</t>
  </si>
  <si>
    <t>39.545708</t>
  </si>
  <si>
    <t>44.310001</t>
  </si>
  <si>
    <t>40.016167</t>
  </si>
  <si>
    <t>45.139999</t>
  </si>
  <si>
    <t>40.739952</t>
  </si>
  <si>
    <t>41.282791</t>
  </si>
  <si>
    <t>43.560001</t>
  </si>
  <si>
    <t>38.315277</t>
  </si>
  <si>
    <t>43.189999</t>
  </si>
  <si>
    <t>42.27</t>
  </si>
  <si>
    <t>42.450001</t>
  </si>
  <si>
    <t>38.405754</t>
  </si>
  <si>
    <t>42.259998</t>
  </si>
  <si>
    <t>39.256195</t>
  </si>
  <si>
    <t>39.51857</t>
  </si>
  <si>
    <t>43.93</t>
  </si>
  <si>
    <t>43.509998</t>
  </si>
  <si>
    <t>39.509518</t>
  </si>
  <si>
    <t>40.658524</t>
  </si>
  <si>
    <t>45.540001</t>
  </si>
  <si>
    <t>44.650002</t>
  </si>
  <si>
    <t>45.220001</t>
  </si>
  <si>
    <t>40.911854</t>
  </si>
  <si>
    <t>46.200001</t>
  </si>
  <si>
    <t>44.639999</t>
  </si>
  <si>
    <t>44.779999</t>
  </si>
  <si>
    <t>40.513767</t>
  </si>
  <si>
    <t>45.419998</t>
  </si>
  <si>
    <t>40.477581</t>
  </si>
  <si>
    <t>45.009998</t>
  </si>
  <si>
    <t>40.034264</t>
  </si>
  <si>
    <t>45.610001</t>
  </si>
  <si>
    <t>40.17902</t>
  </si>
  <si>
    <t>43.950001</t>
  </si>
  <si>
    <t>40.206161</t>
  </si>
  <si>
    <t>39.880459</t>
  </si>
  <si>
    <t>42.790001</t>
  </si>
  <si>
    <t>43.25</t>
  </si>
  <si>
    <t>39.129532</t>
  </si>
  <si>
    <t>42.75</t>
  </si>
  <si>
    <t>39.319523</t>
  </si>
  <si>
    <t>44.099998</t>
  </si>
  <si>
    <t>39.44619</t>
  </si>
  <si>
    <t>44.279999</t>
  </si>
  <si>
    <t>39.789986</t>
  </si>
  <si>
    <t>42.759998</t>
  </si>
  <si>
    <t>38.686214</t>
  </si>
  <si>
    <t>42.060001</t>
  </si>
  <si>
    <t>42.299999</t>
  </si>
  <si>
    <t>39.5</t>
  </si>
  <si>
    <t>40.18</t>
  </si>
  <si>
    <t>36.352013</t>
  </si>
  <si>
    <t>36.831524</t>
  </si>
  <si>
    <t>37.066753</t>
  </si>
  <si>
    <t>42.07</t>
  </si>
  <si>
    <t>41.689999</t>
  </si>
  <si>
    <t>37.718155</t>
  </si>
  <si>
    <t>42.169998</t>
  </si>
  <si>
    <t>38.197662</t>
  </si>
  <si>
    <t>42.529999</t>
  </si>
  <si>
    <t>42.34</t>
  </si>
  <si>
    <t>38.306229</t>
  </si>
  <si>
    <t>38.414799</t>
  </si>
  <si>
    <t>42.689999</t>
  </si>
  <si>
    <t>42.049999</t>
  </si>
  <si>
    <t>38.043858</t>
  </si>
  <si>
    <t>44.220001</t>
  </si>
  <si>
    <t>40.007122</t>
  </si>
  <si>
    <t>44.16</t>
  </si>
  <si>
    <t>40.595192</t>
  </si>
  <si>
    <t>40.540913</t>
  </si>
  <si>
    <t>39.853313</t>
  </si>
  <si>
    <t>39.753796</t>
  </si>
  <si>
    <t>44.470001</t>
  </si>
  <si>
    <t>41.888954</t>
  </si>
  <si>
    <t>45.52</t>
  </si>
  <si>
    <t>41.617538</t>
  </si>
  <si>
    <t>46.400002</t>
  </si>
  <si>
    <t>41.979431</t>
  </si>
  <si>
    <t>46.990002</t>
  </si>
  <si>
    <t>41.789436</t>
  </si>
  <si>
    <t>46.16</t>
  </si>
  <si>
    <t>41.418495</t>
  </si>
  <si>
    <t>45.830002</t>
  </si>
  <si>
    <t>45.639999</t>
  </si>
  <si>
    <t>46.23</t>
  </si>
  <si>
    <t>41.825626</t>
  </si>
  <si>
    <t>46.560001</t>
  </si>
  <si>
    <t>47.25</t>
  </si>
  <si>
    <t>45.990002</t>
  </si>
  <si>
    <t>47.130001</t>
  </si>
  <si>
    <t>42.639881</t>
  </si>
  <si>
    <t>47.299999</t>
  </si>
  <si>
    <t>47.360001</t>
  </si>
  <si>
    <t>46.970001</t>
  </si>
  <si>
    <t>42.495129</t>
  </si>
  <si>
    <t>46.98</t>
  </si>
  <si>
    <t>46.380001</t>
  </si>
  <si>
    <t>41.961338</t>
  </si>
  <si>
    <t>46.220001</t>
  </si>
  <si>
    <t>47.450001</t>
  </si>
  <si>
    <t>42.929394</t>
  </si>
  <si>
    <t>47.400002</t>
  </si>
  <si>
    <t>46.75</t>
  </si>
  <si>
    <t>42.296085</t>
  </si>
  <si>
    <t>47.959999</t>
  </si>
  <si>
    <t>47.619999</t>
  </si>
  <si>
    <t>43.083199</t>
  </si>
  <si>
    <t>46.529999</t>
  </si>
  <si>
    <t>42.522266</t>
  </si>
  <si>
    <t>41.490879</t>
  </si>
  <si>
    <t>45.759998</t>
  </si>
  <si>
    <t>41.472782</t>
  </si>
  <si>
    <t>46.080002</t>
  </si>
  <si>
    <t>47.18</t>
  </si>
  <si>
    <t>42.68512</t>
  </si>
  <si>
    <t>47.459999</t>
  </si>
  <si>
    <t>42.938442</t>
  </si>
  <si>
    <t>50.880001</t>
  </si>
  <si>
    <t>49.82</t>
  </si>
  <si>
    <t>45.073605</t>
  </si>
  <si>
    <t>49.98</t>
  </si>
  <si>
    <t>50.860001</t>
  </si>
  <si>
    <t>49.68</t>
  </si>
  <si>
    <t>49.849998</t>
  </si>
  <si>
    <t>45.100742</t>
  </si>
  <si>
    <t>49.900002</t>
  </si>
  <si>
    <t>48.98</t>
  </si>
  <si>
    <t>44.313629</t>
  </si>
  <si>
    <t>49.34</t>
  </si>
  <si>
    <t>49.18</t>
  </si>
  <si>
    <t>50.540001</t>
  </si>
  <si>
    <t>45.72501</t>
  </si>
  <si>
    <t>50.200001</t>
  </si>
  <si>
    <t>46.358322</t>
  </si>
  <si>
    <t>51.400002</t>
  </si>
  <si>
    <t>51.5</t>
  </si>
  <si>
    <t>50.220001</t>
  </si>
  <si>
    <t>45.52597</t>
  </si>
  <si>
    <t>49.650002</t>
  </si>
  <si>
    <t>50.599998</t>
  </si>
  <si>
    <t>45.779289</t>
  </si>
  <si>
    <t>45.960236</t>
  </si>
  <si>
    <t>49.990002</t>
  </si>
  <si>
    <t>48.919998</t>
  </si>
  <si>
    <t>49.630001</t>
  </si>
  <si>
    <t>44.901707</t>
  </si>
  <si>
    <t>49.790001</t>
  </si>
  <si>
    <t>50.400002</t>
  </si>
  <si>
    <t>49.66</t>
  </si>
  <si>
    <t>49.91</t>
  </si>
  <si>
    <t>45.155029</t>
  </si>
  <si>
    <t>50.099998</t>
  </si>
  <si>
    <t>50.68</t>
  </si>
  <si>
    <t>50.360001</t>
  </si>
  <si>
    <t>45.562157</t>
  </si>
  <si>
    <t>50.959999</t>
  </si>
  <si>
    <t>50.419998</t>
  </si>
  <si>
    <t>45.61644</t>
  </si>
  <si>
    <t>45.887859</t>
  </si>
  <si>
    <t>45.670723</t>
  </si>
  <si>
    <t>183.050003</t>
  </si>
  <si>
    <t>186.899994</t>
  </si>
  <si>
    <t>181.350006</t>
  </si>
  <si>
    <t>184.399994</t>
  </si>
  <si>
    <t>173.246414</t>
  </si>
  <si>
    <t>182.699997</t>
  </si>
  <si>
    <t>182.350006</t>
  </si>
  <si>
    <t>183.949997</t>
  </si>
  <si>
    <t>172.823624</t>
  </si>
  <si>
    <t>186.149994</t>
  </si>
  <si>
    <t>191.300003</t>
  </si>
  <si>
    <t>185.449997</t>
  </si>
  <si>
    <t>191.050003</t>
  </si>
  <si>
    <t>179.494186</t>
  </si>
  <si>
    <t>189.149994</t>
  </si>
  <si>
    <t>189.000000</t>
  </si>
  <si>
    <t>189.699997</t>
  </si>
  <si>
    <t>178.225845</t>
  </si>
  <si>
    <t>197.100006</t>
  </si>
  <si>
    <t>189.500000</t>
  </si>
  <si>
    <t>194.300003</t>
  </si>
  <si>
    <t>182.547592</t>
  </si>
  <si>
    <t>195.699997</t>
  </si>
  <si>
    <t>198.149994</t>
  </si>
  <si>
    <t>192.800003</t>
  </si>
  <si>
    <t>193.850006</t>
  </si>
  <si>
    <t>182.124832</t>
  </si>
  <si>
    <t>192.899994</t>
  </si>
  <si>
    <t>196.199997</t>
  </si>
  <si>
    <t>192.850006</t>
  </si>
  <si>
    <t>195.500000</t>
  </si>
  <si>
    <t>183.675018</t>
  </si>
  <si>
    <t>195.600006</t>
  </si>
  <si>
    <t>197.000000</t>
  </si>
  <si>
    <t>185.084290</t>
  </si>
  <si>
    <t>195.000000</t>
  </si>
  <si>
    <t>198.000000</t>
  </si>
  <si>
    <t>194.399994</t>
  </si>
  <si>
    <t>197.300003</t>
  </si>
  <si>
    <t>185.366135</t>
  </si>
  <si>
    <t>198.350006</t>
  </si>
  <si>
    <t>199.250000</t>
  </si>
  <si>
    <t>195.949997</t>
  </si>
  <si>
    <t>187.198212</t>
  </si>
  <si>
    <t>199.899994</t>
  </si>
  <si>
    <t>200.199997</t>
  </si>
  <si>
    <t>196.500000</t>
  </si>
  <si>
    <t>198.100006</t>
  </si>
  <si>
    <t>186.117752</t>
  </si>
  <si>
    <t>196.699997</t>
  </si>
  <si>
    <t>200.000000</t>
  </si>
  <si>
    <t>187.902832</t>
  </si>
  <si>
    <t>200.399994</t>
  </si>
  <si>
    <t>205.500000</t>
  </si>
  <si>
    <t>204.000000</t>
  </si>
  <si>
    <t>191.660889</t>
  </si>
  <si>
    <t>206.000000</t>
  </si>
  <si>
    <t>203.399994</t>
  </si>
  <si>
    <t>193.539932</t>
  </si>
  <si>
    <t>204.800003</t>
  </si>
  <si>
    <t>208.399994</t>
  </si>
  <si>
    <t>204.199997</t>
  </si>
  <si>
    <t>205.800003</t>
  </si>
  <si>
    <t>193.352005</t>
  </si>
  <si>
    <t>205.100006</t>
  </si>
  <si>
    <t>207.699997</t>
  </si>
  <si>
    <t>205.000000</t>
  </si>
  <si>
    <t>207.300003</t>
  </si>
  <si>
    <t>194.761292</t>
  </si>
  <si>
    <t>201.100006</t>
  </si>
  <si>
    <t>203.500000</t>
  </si>
  <si>
    <t>202.300003</t>
  </si>
  <si>
    <t>190.063721</t>
  </si>
  <si>
    <t>204.300003</t>
  </si>
  <si>
    <t>206.899994</t>
  </si>
  <si>
    <t>203.600006</t>
  </si>
  <si>
    <t>202.899994</t>
  </si>
  <si>
    <t>204.500000</t>
  </si>
  <si>
    <t>202.199997</t>
  </si>
  <si>
    <t>203.100006</t>
  </si>
  <si>
    <t>190.815323</t>
  </si>
  <si>
    <t>203.000000</t>
  </si>
  <si>
    <t>204.899994</t>
  </si>
  <si>
    <t>191.942734</t>
  </si>
  <si>
    <t>203.300003</t>
  </si>
  <si>
    <t>206.699997</t>
  </si>
  <si>
    <t>206.199997</t>
  </si>
  <si>
    <t>193.727814</t>
  </si>
  <si>
    <t>206.500000</t>
  </si>
  <si>
    <t>205.300003</t>
  </si>
  <si>
    <t>195.137085</t>
  </si>
  <si>
    <t>197.550003</t>
  </si>
  <si>
    <t>198.850006</t>
  </si>
  <si>
    <t>186.822388</t>
  </si>
  <si>
    <t>199.199997</t>
  </si>
  <si>
    <t>199.399994</t>
  </si>
  <si>
    <t>194.800003</t>
  </si>
  <si>
    <t>196.750000</t>
  </si>
  <si>
    <t>184.849411</t>
  </si>
  <si>
    <t>196.949997</t>
  </si>
  <si>
    <t>196.899994</t>
  </si>
  <si>
    <t>202.800003</t>
  </si>
  <si>
    <t>190.533463</t>
  </si>
  <si>
    <t>201.800003</t>
  </si>
  <si>
    <t>202.000000</t>
  </si>
  <si>
    <t>189.781860</t>
  </si>
  <si>
    <t>200.699997</t>
  </si>
  <si>
    <t>202.699997</t>
  </si>
  <si>
    <t>198.899994</t>
  </si>
  <si>
    <t>199.500000</t>
  </si>
  <si>
    <t>187.433060</t>
  </si>
  <si>
    <t>197.850006</t>
  </si>
  <si>
    <t>186.352646</t>
  </si>
  <si>
    <t>197.750000</t>
  </si>
  <si>
    <t>200.500000</t>
  </si>
  <si>
    <t>201.699997</t>
  </si>
  <si>
    <t>202.100006</t>
  </si>
  <si>
    <t>199.949997</t>
  </si>
  <si>
    <t>188.936295</t>
  </si>
  <si>
    <t>202.500000</t>
  </si>
  <si>
    <t>198.649994</t>
  </si>
  <si>
    <t>186.634476</t>
  </si>
  <si>
    <t>199.300003</t>
  </si>
  <si>
    <t>195.449997</t>
  </si>
  <si>
    <t>194.850006</t>
  </si>
  <si>
    <t>199.149994</t>
  </si>
  <si>
    <t>187.104248</t>
  </si>
  <si>
    <t>199.050003</t>
  </si>
  <si>
    <t>197.050003</t>
  </si>
  <si>
    <t>198.550003</t>
  </si>
  <si>
    <t>186.540543</t>
  </si>
  <si>
    <t>197.800003</t>
  </si>
  <si>
    <t>189.593948</t>
  </si>
  <si>
    <t>201.899994</t>
  </si>
  <si>
    <t>202.600006</t>
  </si>
  <si>
    <t>189.875824</t>
  </si>
  <si>
    <t>204.100006</t>
  </si>
  <si>
    <t>191.754837</t>
  </si>
  <si>
    <t>211.100006</t>
  </si>
  <si>
    <t>210.300003</t>
  </si>
  <si>
    <t>197.579819</t>
  </si>
  <si>
    <t>209.100006</t>
  </si>
  <si>
    <t>214.500000</t>
  </si>
  <si>
    <t>208.699997</t>
  </si>
  <si>
    <t>213.899994</t>
  </si>
  <si>
    <t>200.962067</t>
  </si>
  <si>
    <t>212.500000</t>
  </si>
  <si>
    <t>214.000000</t>
  </si>
  <si>
    <t>211.699997</t>
  </si>
  <si>
    <t>213.100006</t>
  </si>
  <si>
    <t>200.210480</t>
  </si>
  <si>
    <t>212.800003</t>
  </si>
  <si>
    <t>214.399994</t>
  </si>
  <si>
    <t>211.399994</t>
  </si>
  <si>
    <t>213.600006</t>
  </si>
  <si>
    <t>200.680222</t>
  </si>
  <si>
    <t>218.399994</t>
  </si>
  <si>
    <t>215.899994</t>
  </si>
  <si>
    <t>202.841095</t>
  </si>
  <si>
    <t>217.399994</t>
  </si>
  <si>
    <t>218.100006</t>
  </si>
  <si>
    <t>215.800003</t>
  </si>
  <si>
    <t>202.747147</t>
  </si>
  <si>
    <t>215.100006</t>
  </si>
  <si>
    <t>216.699997</t>
  </si>
  <si>
    <t>214.699997</t>
  </si>
  <si>
    <t>203.592712</t>
  </si>
  <si>
    <t>216.100006</t>
  </si>
  <si>
    <t>219.800003</t>
  </si>
  <si>
    <t>217.600006</t>
  </si>
  <si>
    <t>204.438278</t>
  </si>
  <si>
    <t>217.000000</t>
  </si>
  <si>
    <t>215.600006</t>
  </si>
  <si>
    <t>202.559250</t>
  </si>
  <si>
    <t>213.000000</t>
  </si>
  <si>
    <t>214.199997</t>
  </si>
  <si>
    <t>209.300003</t>
  </si>
  <si>
    <t>210.600006</t>
  </si>
  <si>
    <t>197.861679</t>
  </si>
  <si>
    <t>211.600006</t>
  </si>
  <si>
    <t>213.500000</t>
  </si>
  <si>
    <t>210.899994</t>
  </si>
  <si>
    <t>212.600006</t>
  </si>
  <si>
    <t>199.740723</t>
  </si>
  <si>
    <t>215.000000</t>
  </si>
  <si>
    <t>207.899994</t>
  </si>
  <si>
    <t>209.800003</t>
  </si>
  <si>
    <t>197.110062</t>
  </si>
  <si>
    <t>206.800003</t>
  </si>
  <si>
    <t>197.250000</t>
  </si>
  <si>
    <t>192.412491</t>
  </si>
  <si>
    <t>198.801193</t>
  </si>
  <si>
    <t>209.899994</t>
  </si>
  <si>
    <t>212.399994</t>
  </si>
  <si>
    <t>199.552795</t>
  </si>
  <si>
    <t>211.199997</t>
  </si>
  <si>
    <t>207.399994</t>
  </si>
  <si>
    <t>194.855240</t>
  </si>
  <si>
    <t>211.000000</t>
  </si>
  <si>
    <t>198.237473</t>
  </si>
  <si>
    <t>210.500000</t>
  </si>
  <si>
    <t>209.199997</t>
  </si>
  <si>
    <t>210.000000</t>
  </si>
  <si>
    <t>208.500000</t>
  </si>
  <si>
    <t>195.888702</t>
  </si>
  <si>
    <t>208.600006</t>
  </si>
  <si>
    <t>197.204025</t>
  </si>
  <si>
    <t>213.399994</t>
  </si>
  <si>
    <t>212.699997</t>
  </si>
  <si>
    <t>199.834656</t>
  </si>
  <si>
    <t>212.899994</t>
  </si>
  <si>
    <t>214.899994</t>
  </si>
  <si>
    <t>201.243927</t>
  </si>
  <si>
    <t>215.699997</t>
  </si>
  <si>
    <t>213.300003</t>
  </si>
  <si>
    <t>214.300003</t>
  </si>
  <si>
    <t>217.199997</t>
  </si>
  <si>
    <t>214.800003</t>
  </si>
  <si>
    <t>201.807648</t>
  </si>
  <si>
    <t>216.399994</t>
  </si>
  <si>
    <t>217.800003</t>
  </si>
  <si>
    <t>216.600006</t>
  </si>
  <si>
    <t>203.498764</t>
  </si>
  <si>
    <t>218.250000</t>
  </si>
  <si>
    <t>219.500000</t>
  </si>
  <si>
    <t>219.199997</t>
  </si>
  <si>
    <t>205.941498</t>
  </si>
  <si>
    <t>219.850006</t>
  </si>
  <si>
    <t>222.100006</t>
  </si>
  <si>
    <t>219.550003</t>
  </si>
  <si>
    <t>221.649994</t>
  </si>
  <si>
    <t>208.243317</t>
  </si>
  <si>
    <t>223.899994</t>
  </si>
  <si>
    <t>224.000000</t>
  </si>
  <si>
    <t>221.949997</t>
  </si>
  <si>
    <t>223.550003</t>
  </si>
  <si>
    <t>210.028381</t>
  </si>
  <si>
    <t>223.500000</t>
  </si>
  <si>
    <t>226.399994</t>
  </si>
  <si>
    <t>212.705994</t>
  </si>
  <si>
    <t>227.649994</t>
  </si>
  <si>
    <t>228.399994</t>
  </si>
  <si>
    <t>225.149994</t>
  </si>
  <si>
    <t>227.550003</t>
  </si>
  <si>
    <t>213.786453</t>
  </si>
  <si>
    <t>227.600006</t>
  </si>
  <si>
    <t>227.949997</t>
  </si>
  <si>
    <t>224.199997</t>
  </si>
  <si>
    <t>224.750000</t>
  </si>
  <si>
    <t>211.155823</t>
  </si>
  <si>
    <t>224.699997</t>
  </si>
  <si>
    <t>223.800003</t>
  </si>
  <si>
    <t>224.149994</t>
  </si>
  <si>
    <t>210.592087</t>
  </si>
  <si>
    <t>224.449997</t>
  </si>
  <si>
    <t>224.250000</t>
  </si>
  <si>
    <t>226.300003</t>
  </si>
  <si>
    <t>212.612061</t>
  </si>
  <si>
    <t>226.600006</t>
  </si>
  <si>
    <t>227.250000</t>
  </si>
  <si>
    <t>224.850006</t>
  </si>
  <si>
    <t>225.399994</t>
  </si>
  <si>
    <t>211.766495</t>
  </si>
  <si>
    <t>225.350006</t>
  </si>
  <si>
    <t>226.500000</t>
  </si>
  <si>
    <t>225.050003</t>
  </si>
  <si>
    <t>227.000000</t>
  </si>
  <si>
    <t>227.449997</t>
  </si>
  <si>
    <t>230.149994</t>
  </si>
  <si>
    <t>229.699997</t>
  </si>
  <si>
    <t>215.806396</t>
  </si>
  <si>
    <t>230.750000</t>
  </si>
  <si>
    <t>229.449997</t>
  </si>
  <si>
    <t>215.571518</t>
  </si>
  <si>
    <t>229.600006</t>
  </si>
  <si>
    <t>232.199997</t>
  </si>
  <si>
    <t>228.850006</t>
  </si>
  <si>
    <t>232.149994</t>
  </si>
  <si>
    <t>218.108200</t>
  </si>
  <si>
    <t>231.600006</t>
  </si>
  <si>
    <t>231.800003</t>
  </si>
  <si>
    <t>229.350006</t>
  </si>
  <si>
    <t>230.899994</t>
  </si>
  <si>
    <t>216.933823</t>
  </si>
  <si>
    <t>230.300003</t>
  </si>
  <si>
    <t>232.500000</t>
  </si>
  <si>
    <t>230.699997</t>
  </si>
  <si>
    <t>216.745911</t>
  </si>
  <si>
    <t>229.000000</t>
  </si>
  <si>
    <t>230.100006</t>
  </si>
  <si>
    <t>228.750000</t>
  </si>
  <si>
    <t>214.913849</t>
  </si>
  <si>
    <t>228.300003</t>
  </si>
  <si>
    <t>227.350006</t>
  </si>
  <si>
    <t>229.199997</t>
  </si>
  <si>
    <t>215.336624</t>
  </si>
  <si>
    <t>230.050003</t>
  </si>
  <si>
    <t>228.600006</t>
  </si>
  <si>
    <t>214.772934</t>
  </si>
  <si>
    <t>228.449997</t>
  </si>
  <si>
    <t>229.800003</t>
  </si>
  <si>
    <t>229.100006</t>
  </si>
  <si>
    <t>215.242691</t>
  </si>
  <si>
    <t>228.000000</t>
  </si>
  <si>
    <t>228.899994</t>
  </si>
  <si>
    <t>215.054794</t>
  </si>
  <si>
    <t>240.199997</t>
  </si>
  <si>
    <t>249.800003</t>
  </si>
  <si>
    <t>234.690643</t>
  </si>
  <si>
    <t>243.000000</t>
  </si>
  <si>
    <t>253.449997</t>
  </si>
  <si>
    <t>242.800003</t>
  </si>
  <si>
    <t>252.800003</t>
  </si>
  <si>
    <t>237.509171</t>
  </si>
  <si>
    <t>253.500000</t>
  </si>
  <si>
    <t>255.149994</t>
  </si>
  <si>
    <t>249.949997</t>
  </si>
  <si>
    <t>250.000000</t>
  </si>
  <si>
    <t>234.878525</t>
  </si>
  <si>
    <t>249.199997</t>
  </si>
  <si>
    <t>256.549988</t>
  </si>
  <si>
    <t>241.032349</t>
  </si>
  <si>
    <t>254.699997</t>
  </si>
  <si>
    <t>256.450012</t>
  </si>
  <si>
    <t>247.850006</t>
  </si>
  <si>
    <t>249.850006</t>
  </si>
  <si>
    <t>234.737625</t>
  </si>
  <si>
    <t>250.399994</t>
  </si>
  <si>
    <t>254.399994</t>
  </si>
  <si>
    <t>252.000000</t>
  </si>
  <si>
    <t>239.975159</t>
  </si>
  <si>
    <t>253.300003</t>
  </si>
  <si>
    <t>245.649994</t>
  </si>
  <si>
    <t>245.800003</t>
  </si>
  <si>
    <t>234.071030</t>
  </si>
  <si>
    <t>246.000000</t>
  </si>
  <si>
    <t>250.649994</t>
  </si>
  <si>
    <t>244.300003</t>
  </si>
  <si>
    <t>250.449997</t>
  </si>
  <si>
    <t>238.499130</t>
  </si>
  <si>
    <t>251.600006</t>
  </si>
  <si>
    <t>253.100006</t>
  </si>
  <si>
    <t>246.899994</t>
  </si>
  <si>
    <t>241.022675</t>
  </si>
  <si>
    <t>252.600006</t>
  </si>
  <si>
    <t>253.250000</t>
  </si>
  <si>
    <t>249.550003</t>
  </si>
  <si>
    <t>251.449997</t>
  </si>
  <si>
    <t>239.451401</t>
  </si>
  <si>
    <t>255.949997</t>
  </si>
  <si>
    <t>255.500000</t>
  </si>
  <si>
    <t>243.308151</t>
  </si>
  <si>
    <t>255.000000</t>
  </si>
  <si>
    <t>255.800003</t>
  </si>
  <si>
    <t>250.550003</t>
  </si>
  <si>
    <t>251.000000</t>
  </si>
  <si>
    <t>239.022888</t>
  </si>
  <si>
    <t>258.600006</t>
  </si>
  <si>
    <t>257.750000</t>
  </si>
  <si>
    <t>245.450790</t>
  </si>
  <si>
    <t>258.850006</t>
  </si>
  <si>
    <t>264.649994</t>
  </si>
  <si>
    <t>257.149994</t>
  </si>
  <si>
    <t>263.049988</t>
  </si>
  <si>
    <t>250.497879</t>
  </si>
  <si>
    <t>260.299988</t>
  </si>
  <si>
    <t>262.250000</t>
  </si>
  <si>
    <t>258.350006</t>
  </si>
  <si>
    <t>259.799988</t>
  </si>
  <si>
    <t>247.402954</t>
  </si>
  <si>
    <t>261.450012</t>
  </si>
  <si>
    <t>262.700012</t>
  </si>
  <si>
    <t>258.500000</t>
  </si>
  <si>
    <t>259.250000</t>
  </si>
  <si>
    <t>246.879227</t>
  </si>
  <si>
    <t>261.000000</t>
  </si>
  <si>
    <t>259.899994</t>
  </si>
  <si>
    <t>261.850006</t>
  </si>
  <si>
    <t>249.355148</t>
  </si>
  <si>
    <t>263.350006</t>
  </si>
  <si>
    <t>265.049988</t>
  </si>
  <si>
    <t>260.250000</t>
  </si>
  <si>
    <t>264.049988</t>
  </si>
  <si>
    <t>251.450150</t>
  </si>
  <si>
    <t>263.000000</t>
  </si>
  <si>
    <t>263.299988</t>
  </si>
  <si>
    <t>257.549988</t>
  </si>
  <si>
    <t>246.260223</t>
  </si>
  <si>
    <t>261.250000</t>
  </si>
  <si>
    <t>256.649994</t>
  </si>
  <si>
    <t>258.250000</t>
  </si>
  <si>
    <t>245.926926</t>
  </si>
  <si>
    <t>256.700012</t>
  </si>
  <si>
    <t>251.399994</t>
  </si>
  <si>
    <t>256.200012</t>
  </si>
  <si>
    <t>243.974762</t>
  </si>
  <si>
    <t>254.750000</t>
  </si>
  <si>
    <t>259.850006</t>
  </si>
  <si>
    <t>254.300003</t>
  </si>
  <si>
    <t>259.200012</t>
  </si>
  <si>
    <t>246.831604</t>
  </si>
  <si>
    <t>257.000000</t>
  </si>
  <si>
    <t>258.649994</t>
  </si>
  <si>
    <t>258.000000</t>
  </si>
  <si>
    <t>245.688843</t>
  </si>
  <si>
    <t>257.450012</t>
  </si>
  <si>
    <t>261.649994</t>
  </si>
  <si>
    <t>256.299988</t>
  </si>
  <si>
    <t>257.399994</t>
  </si>
  <si>
    <t>245.117493</t>
  </si>
  <si>
    <t>261.600006</t>
  </si>
  <si>
    <t>260.500000</t>
  </si>
  <si>
    <t>248.069580</t>
  </si>
  <si>
    <t>261.200012</t>
  </si>
  <si>
    <t>266.350006</t>
  </si>
  <si>
    <t>265.250000</t>
  </si>
  <si>
    <t>252.592911</t>
  </si>
  <si>
    <t>267.350006</t>
  </si>
  <si>
    <t>268.350006</t>
  </si>
  <si>
    <t>262.100006</t>
  </si>
  <si>
    <t>249.593216</t>
  </si>
  <si>
    <t>258.899994</t>
  </si>
  <si>
    <t>256.799988</t>
  </si>
  <si>
    <t>244.546112</t>
  </si>
  <si>
    <t>257.700012</t>
  </si>
  <si>
    <t>259.299988</t>
  </si>
  <si>
    <t>246.926819</t>
  </si>
  <si>
    <t>258.700012</t>
  </si>
  <si>
    <t>261.100006</t>
  </si>
  <si>
    <t>257.950012</t>
  </si>
  <si>
    <t>260.600006</t>
  </si>
  <si>
    <t>248.164795</t>
  </si>
  <si>
    <t>259.600006</t>
  </si>
  <si>
    <t>264.200012</t>
  </si>
  <si>
    <t>259.049988</t>
  </si>
  <si>
    <t>262.799988</t>
  </si>
  <si>
    <t>250.259811</t>
  </si>
  <si>
    <t>263.250000</t>
  </si>
  <si>
    <t>273.450012</t>
  </si>
  <si>
    <t>262.149994</t>
  </si>
  <si>
    <t>273.299988</t>
  </si>
  <si>
    <t>260.258789</t>
  </si>
  <si>
    <t>274.850006</t>
  </si>
  <si>
    <t>266.600006</t>
  </si>
  <si>
    <t>267.100006</t>
  </si>
  <si>
    <t>254.354630</t>
  </si>
  <si>
    <t>269.549988</t>
  </si>
  <si>
    <t>272.299988</t>
  </si>
  <si>
    <t>269.049988</t>
  </si>
  <si>
    <t>269.250000</t>
  </si>
  <si>
    <t>256.402039</t>
  </si>
  <si>
    <t>269.399994</t>
  </si>
  <si>
    <t>272.049988</t>
  </si>
  <si>
    <t>267.299988</t>
  </si>
  <si>
    <t>268.799988</t>
  </si>
  <si>
    <t>255.973495</t>
  </si>
  <si>
    <t>269.500000</t>
  </si>
  <si>
    <t>270.649994</t>
  </si>
  <si>
    <t>264.149994</t>
  </si>
  <si>
    <t>265.450012</t>
  </si>
  <si>
    <t>252.783386</t>
  </si>
  <si>
    <t>265.799988</t>
  </si>
  <si>
    <t>262.200012</t>
  </si>
  <si>
    <t>263.200012</t>
  </si>
  <si>
    <t>250.640732</t>
  </si>
  <si>
    <t>267.000000</t>
  </si>
  <si>
    <t>275.600006</t>
  </si>
  <si>
    <t>266.549988</t>
  </si>
  <si>
    <t>270.899994</t>
  </si>
  <si>
    <t>257.973297</t>
  </si>
  <si>
    <t>272.100006</t>
  </si>
  <si>
    <t>272.899994</t>
  </si>
  <si>
    <t>265.700012</t>
  </si>
  <si>
    <t>253.021423</t>
  </si>
  <si>
    <t>272.799988</t>
  </si>
  <si>
    <t>271.500000</t>
  </si>
  <si>
    <t>258.544678</t>
  </si>
  <si>
    <t>274.000000</t>
  </si>
  <si>
    <t>275.750000</t>
  </si>
  <si>
    <t>272.450012</t>
  </si>
  <si>
    <t>274.350006</t>
  </si>
  <si>
    <t>261.258698</t>
  </si>
  <si>
    <t>272.000000</t>
  </si>
  <si>
    <t>274.450012</t>
  </si>
  <si>
    <t>270.950012</t>
  </si>
  <si>
    <t>273.799988</t>
  </si>
  <si>
    <t>260.734894</t>
  </si>
  <si>
    <t>274.799988</t>
  </si>
  <si>
    <t>279.500000</t>
  </si>
  <si>
    <t>274.750000</t>
  </si>
  <si>
    <t>278.649994</t>
  </si>
  <si>
    <t>265.353485</t>
  </si>
  <si>
    <t>280.299988</t>
  </si>
  <si>
    <t>280.799988</t>
  </si>
  <si>
    <t>276.399994</t>
  </si>
  <si>
    <t>278.250000</t>
  </si>
  <si>
    <t>264.972595</t>
  </si>
  <si>
    <t>279.250000</t>
  </si>
  <si>
    <t>280.549988</t>
  </si>
  <si>
    <t>277.149994</t>
  </si>
  <si>
    <t>263.925049</t>
  </si>
  <si>
    <t>276.049988</t>
  </si>
  <si>
    <t>280.649994</t>
  </si>
  <si>
    <t>280.000000</t>
  </si>
  <si>
    <t>266.639038</t>
  </si>
  <si>
    <t>283.149994</t>
  </si>
  <si>
    <t>279.649994</t>
  </si>
  <si>
    <t>281.700012</t>
  </si>
  <si>
    <t>268.257965</t>
  </si>
  <si>
    <t>282.049988</t>
  </si>
  <si>
    <t>277.000000</t>
  </si>
  <si>
    <t>279.549988</t>
  </si>
  <si>
    <t>281.100006</t>
  </si>
  <si>
    <t>277.350006</t>
  </si>
  <si>
    <t>278.950012</t>
  </si>
  <si>
    <t>279.899994</t>
  </si>
  <si>
    <t>275.450012</t>
  </si>
  <si>
    <t>276.500000</t>
  </si>
  <si>
    <t>263.306061</t>
  </si>
  <si>
    <t>275.799988</t>
  </si>
  <si>
    <t>278.600006</t>
  </si>
  <si>
    <t>265.305878</t>
  </si>
  <si>
    <t>278.000000</t>
  </si>
  <si>
    <t>280.700012</t>
  </si>
  <si>
    <t>277.200012</t>
  </si>
  <si>
    <t>267.305695</t>
  </si>
  <si>
    <t>280.450012</t>
  </si>
  <si>
    <t>267.400879</t>
  </si>
  <si>
    <t>281.000000</t>
  </si>
  <si>
    <t>277.049988</t>
  </si>
  <si>
    <t>281.850006</t>
  </si>
  <si>
    <t>268.400787</t>
  </si>
  <si>
    <t>281.500000</t>
  </si>
  <si>
    <t>282.950012</t>
  </si>
  <si>
    <t>277.649994</t>
  </si>
  <si>
    <t>265.639191</t>
  </si>
  <si>
    <t>279.000000</t>
  </si>
  <si>
    <t>284.100006</t>
  </si>
  <si>
    <t>278.549988</t>
  </si>
  <si>
    <t>270.543457</t>
  </si>
  <si>
    <t>284.450012</t>
  </si>
  <si>
    <t>286.500000</t>
  </si>
  <si>
    <t>283.049988</t>
  </si>
  <si>
    <t>269.543518</t>
  </si>
  <si>
    <t>284.549988</t>
  </si>
  <si>
    <t>281.450012</t>
  </si>
  <si>
    <t>282.250000</t>
  </si>
  <si>
    <t>268.781708</t>
  </si>
  <si>
    <t>283.500000</t>
  </si>
  <si>
    <t>286.399994</t>
  </si>
  <si>
    <t>282.700012</t>
  </si>
  <si>
    <t>269.210266</t>
  </si>
  <si>
    <t>289.799988</t>
  </si>
  <si>
    <t>280.149994</t>
  </si>
  <si>
    <t>275.971436</t>
  </si>
  <si>
    <t>288.899994</t>
  </si>
  <si>
    <t>285.549988</t>
  </si>
  <si>
    <t>275.114380</t>
  </si>
  <si>
    <t>288.850006</t>
  </si>
  <si>
    <t>290.250000</t>
  </si>
  <si>
    <t>278.799988</t>
  </si>
  <si>
    <t>279.149994</t>
  </si>
  <si>
    <t>265.829651</t>
  </si>
  <si>
    <t>289.549988</t>
  </si>
  <si>
    <t>275.733368</t>
  </si>
  <si>
    <t>289.200012</t>
  </si>
  <si>
    <t>296.750000</t>
  </si>
  <si>
    <t>296.350006</t>
  </si>
  <si>
    <t>282.208893</t>
  </si>
  <si>
    <t>290.000000</t>
  </si>
  <si>
    <t>290.799988</t>
  </si>
  <si>
    <t>279.399994</t>
  </si>
  <si>
    <t>266.067688</t>
  </si>
  <si>
    <t>275.000000</t>
  </si>
  <si>
    <t>277.600006</t>
  </si>
  <si>
    <t>264.299988</t>
  </si>
  <si>
    <t>267.799988</t>
  </si>
  <si>
    <t>255.021210</t>
  </si>
  <si>
    <t>269.350006</t>
  </si>
  <si>
    <t>268.750000</t>
  </si>
  <si>
    <t>269.850006</t>
  </si>
  <si>
    <t>256.973419</t>
  </si>
  <si>
    <t>276.299988</t>
  </si>
  <si>
    <t>271.399994</t>
  </si>
  <si>
    <t>273.549988</t>
  </si>
  <si>
    <t>260.496857</t>
  </si>
  <si>
    <t>264.450012</t>
  </si>
  <si>
    <t>272.500000</t>
  </si>
  <si>
    <t>254.000000</t>
  </si>
  <si>
    <t>267.450012</t>
  </si>
  <si>
    <t>254.687943</t>
  </si>
  <si>
    <t>264.799988</t>
  </si>
  <si>
    <t>265.850006</t>
  </si>
  <si>
    <t>259.649994</t>
  </si>
  <si>
    <t>247.260117</t>
  </si>
  <si>
    <t>263.399994</t>
  </si>
  <si>
    <t>261.700012</t>
  </si>
  <si>
    <t>249.212311</t>
  </si>
  <si>
    <t>260.899994</t>
  </si>
  <si>
    <t>263.600006</t>
  </si>
  <si>
    <t>256.049988</t>
  </si>
  <si>
    <t>261.750000</t>
  </si>
  <si>
    <t>249.259933</t>
  </si>
  <si>
    <t>262.000000</t>
  </si>
  <si>
    <t>255.199997</t>
  </si>
  <si>
    <t>243.022461</t>
  </si>
  <si>
    <t>259.700012</t>
  </si>
  <si>
    <t>253.199997</t>
  </si>
  <si>
    <t>257.100006</t>
  </si>
  <si>
    <t>244.831818</t>
  </si>
  <si>
    <t>256.899994</t>
  </si>
  <si>
    <t>245.403198</t>
  </si>
  <si>
    <t>261.149994</t>
  </si>
  <si>
    <t>257.899994</t>
  </si>
  <si>
    <t>259.500000</t>
  </si>
  <si>
    <t>247.117279</t>
  </si>
  <si>
    <t>262.500000</t>
  </si>
  <si>
    <t>260.950012</t>
  </si>
  <si>
    <t>248.498093</t>
  </si>
  <si>
    <t>261.950012</t>
  </si>
  <si>
    <t>266.100006</t>
  </si>
  <si>
    <t>253.116653</t>
  </si>
  <si>
    <t>264.899994</t>
  </si>
  <si>
    <t>265.899994</t>
  </si>
  <si>
    <t>262.549988</t>
  </si>
  <si>
    <t>250.021744</t>
  </si>
  <si>
    <t>264.500000</t>
  </si>
  <si>
    <t>258.049988</t>
  </si>
  <si>
    <t>261.399994</t>
  </si>
  <si>
    <t>248.926620</t>
  </si>
  <si>
    <t>264.750000</t>
  </si>
  <si>
    <t>260.700012</t>
  </si>
  <si>
    <t>264.100006</t>
  </si>
  <si>
    <t>251.497787</t>
  </si>
  <si>
    <t>262.600006</t>
  </si>
  <si>
    <t>265.299988</t>
  </si>
  <si>
    <t>265.000000</t>
  </si>
  <si>
    <t>267.600006</t>
  </si>
  <si>
    <t>266.000000</t>
  </si>
  <si>
    <t>253.307129</t>
  </si>
  <si>
    <t>271.750000</t>
  </si>
  <si>
    <t>269.700012</t>
  </si>
  <si>
    <t>256.830566</t>
  </si>
  <si>
    <t>268.399994</t>
  </si>
  <si>
    <t>270.750000</t>
  </si>
  <si>
    <t>266.750000</t>
  </si>
  <si>
    <t>270.200012</t>
  </si>
  <si>
    <t>257.306732</t>
  </si>
  <si>
    <t>271.850006</t>
  </si>
  <si>
    <t>268.149994</t>
  </si>
  <si>
    <t>270.399994</t>
  </si>
  <si>
    <t>257.497162</t>
  </si>
  <si>
    <t>274.950012</t>
  </si>
  <si>
    <t>271.350006</t>
  </si>
  <si>
    <t>273.049988</t>
  </si>
  <si>
    <t>260.020721</t>
  </si>
  <si>
    <t>275.299988</t>
  </si>
  <si>
    <t>275.649994</t>
  </si>
  <si>
    <t>271.549988</t>
  </si>
  <si>
    <t>261.687195</t>
  </si>
  <si>
    <t>275.149994</t>
  </si>
  <si>
    <t>278.899994</t>
  </si>
  <si>
    <t>265.591583</t>
  </si>
  <si>
    <t>280.250000</t>
  </si>
  <si>
    <t>276.700012</t>
  </si>
  <si>
    <t>263.829834</t>
  </si>
  <si>
    <t>276.799988</t>
  </si>
  <si>
    <t>270.549988</t>
  </si>
  <si>
    <t>271.950012</t>
  </si>
  <si>
    <t>267.649994</t>
  </si>
  <si>
    <t>270.500000</t>
  </si>
  <si>
    <t>257.592377</t>
  </si>
  <si>
    <t>270.799988</t>
  </si>
  <si>
    <t>277.450012</t>
  </si>
  <si>
    <t>275.850006</t>
  </si>
  <si>
    <t>262.687103</t>
  </si>
  <si>
    <t>272.549988</t>
  </si>
  <si>
    <t>259.544556</t>
  </si>
  <si>
    <t>272.250000</t>
  </si>
  <si>
    <t>267.700012</t>
  </si>
  <si>
    <t>268.500000</t>
  </si>
  <si>
    <t>255.687820</t>
  </si>
  <si>
    <t>268.200012</t>
  </si>
  <si>
    <t>273.000000</t>
  </si>
  <si>
    <t>266.850006</t>
  </si>
  <si>
    <t>257.878082</t>
  </si>
  <si>
    <t>270.450012</t>
  </si>
  <si>
    <t>274.200012</t>
  </si>
  <si>
    <t>270.049988</t>
  </si>
  <si>
    <t>260.401642</t>
  </si>
  <si>
    <t>273.750000</t>
  </si>
  <si>
    <t>275.700012</t>
  </si>
  <si>
    <t>261.877655</t>
  </si>
  <si>
    <t>274.049988</t>
  </si>
  <si>
    <t>261.639618</t>
  </si>
  <si>
    <t>270.700012</t>
  </si>
  <si>
    <t>272.399994</t>
  </si>
  <si>
    <t>259.401733</t>
  </si>
  <si>
    <t>272.600006</t>
  </si>
  <si>
    <t>276.450012</t>
  </si>
  <si>
    <t>273.899994</t>
  </si>
  <si>
    <t>260.830139</t>
  </si>
  <si>
    <t>276.200012</t>
  </si>
  <si>
    <t>276.950012</t>
  </si>
  <si>
    <t>270.350006</t>
  </si>
  <si>
    <t>279.299988</t>
  </si>
  <si>
    <t>279.799988</t>
  </si>
  <si>
    <t>285.700012</t>
  </si>
  <si>
    <t>285.100006</t>
  </si>
  <si>
    <t>271.495728</t>
  </si>
  <si>
    <t>284.799988</t>
  </si>
  <si>
    <t>286.299988</t>
  </si>
  <si>
    <t>281.950012</t>
  </si>
  <si>
    <t>285.649994</t>
  </si>
  <si>
    <t>272.019470</t>
  </si>
  <si>
    <t>288.000000</t>
  </si>
  <si>
    <t>289.049988</t>
  </si>
  <si>
    <t>281.200012</t>
  </si>
  <si>
    <t>282.200012</t>
  </si>
  <si>
    <t>268.734070</t>
  </si>
  <si>
    <t>282.450012</t>
  </si>
  <si>
    <t>255.925888</t>
  </si>
  <si>
    <t>265.649994</t>
  </si>
  <si>
    <t>271.600006</t>
  </si>
  <si>
    <t>258.639893</t>
  </si>
  <si>
    <t>270.250000</t>
  </si>
  <si>
    <t>273.100006</t>
  </si>
  <si>
    <t>269.600006</t>
  </si>
  <si>
    <t>272.350006</t>
  </si>
  <si>
    <t>259.354126</t>
  </si>
  <si>
    <t>272.950012</t>
  </si>
  <si>
    <t>274.549988</t>
  </si>
  <si>
    <t>270.850006</t>
  </si>
  <si>
    <t>270.299988</t>
  </si>
  <si>
    <t>278.750000</t>
  </si>
  <si>
    <t>265.448700</t>
  </si>
  <si>
    <t>279.850006</t>
  </si>
  <si>
    <t>278.700012</t>
  </si>
  <si>
    <t>280.350006</t>
  </si>
  <si>
    <t>280.200012</t>
  </si>
  <si>
    <t>266.829559</t>
  </si>
  <si>
    <t>278.450012</t>
  </si>
  <si>
    <t>278.399994</t>
  </si>
  <si>
    <t>280.899994</t>
  </si>
  <si>
    <t>267.496094</t>
  </si>
  <si>
    <t>282.850006</t>
  </si>
  <si>
    <t>288.299988</t>
  </si>
  <si>
    <t>286.600006</t>
  </si>
  <si>
    <t>272.924164</t>
  </si>
  <si>
    <t>286.000000</t>
  </si>
  <si>
    <t>287.000000</t>
  </si>
  <si>
    <t>281.600006</t>
  </si>
  <si>
    <t>268.162750</t>
  </si>
  <si>
    <t>285.299988</t>
  </si>
  <si>
    <t>282.000000</t>
  </si>
  <si>
    <t>268.543640</t>
  </si>
  <si>
    <t>283.899994</t>
  </si>
  <si>
    <t>277.850006</t>
  </si>
  <si>
    <t>281.350006</t>
  </si>
  <si>
    <t>267.924683</t>
  </si>
  <si>
    <t>281.750000</t>
  </si>
  <si>
    <t>282.799988</t>
  </si>
  <si>
    <t>281.049988</t>
  </si>
  <si>
    <t>281.649994</t>
  </si>
  <si>
    <t>277.549988</t>
  </si>
  <si>
    <t>266.781921</t>
  </si>
  <si>
    <t>260.925354</t>
  </si>
  <si>
    <t>274.149994</t>
  </si>
  <si>
    <t>273.149994</t>
  </si>
  <si>
    <t>260.115936</t>
  </si>
  <si>
    <t>262.020508</t>
  </si>
  <si>
    <t>274.600006</t>
  </si>
  <si>
    <t>280.950012</t>
  </si>
  <si>
    <t>280.600006</t>
  </si>
  <si>
    <t>275.399994</t>
  </si>
  <si>
    <t>276.000000</t>
  </si>
  <si>
    <t>262.829956</t>
  </si>
  <si>
    <t>275.049988</t>
  </si>
  <si>
    <t>277.950012</t>
  </si>
  <si>
    <t>271.250000</t>
  </si>
  <si>
    <t>264.686920</t>
  </si>
  <si>
    <t>276.549988</t>
  </si>
  <si>
    <t>276.850006</t>
  </si>
  <si>
    <t>263.639374</t>
  </si>
  <si>
    <t>277.750000</t>
  </si>
  <si>
    <t>287.350006</t>
  </si>
  <si>
    <t>278.100006</t>
  </si>
  <si>
    <t>286.100006</t>
  </si>
  <si>
    <t>272.448029</t>
  </si>
  <si>
    <t>285.899994</t>
  </si>
  <si>
    <t>286.200012</t>
  </si>
  <si>
    <t>285.000000</t>
  </si>
  <si>
    <t>266.299988</t>
  </si>
  <si>
    <t>253.592789</t>
  </si>
  <si>
    <t>275.899994</t>
  </si>
  <si>
    <t>268.000000</t>
  </si>
  <si>
    <t>274.500000</t>
  </si>
  <si>
    <t>261.401550</t>
  </si>
  <si>
    <t>275.100006</t>
  </si>
  <si>
    <t>269.899994</t>
  </si>
  <si>
    <t>259.020844</t>
  </si>
  <si>
    <t>271.649994</t>
  </si>
  <si>
    <t>272.149994</t>
  </si>
  <si>
    <t>269.649994</t>
  </si>
  <si>
    <t>269.799988</t>
  </si>
  <si>
    <t>256.925812</t>
  </si>
  <si>
    <t>270.000000</t>
  </si>
  <si>
    <t>269.450012</t>
  </si>
  <si>
    <t>256.592499</t>
  </si>
  <si>
    <t>266.399994</t>
  </si>
  <si>
    <t>266.899994</t>
  </si>
  <si>
    <t>254.164154</t>
  </si>
  <si>
    <t>264.350006</t>
  </si>
  <si>
    <t>252.640503</t>
  </si>
  <si>
    <t>267.899994</t>
  </si>
  <si>
    <t>269.200012</t>
  </si>
  <si>
    <t>258.020935</t>
  </si>
  <si>
    <t>276.350006</t>
  </si>
  <si>
    <t>259.163666</t>
  </si>
  <si>
    <t>274.100006</t>
  </si>
  <si>
    <t>259.973083</t>
  </si>
  <si>
    <t>273.649994</t>
  </si>
  <si>
    <t>277.100006</t>
  </si>
  <si>
    <t>274.250000</t>
  </si>
  <si>
    <t>261.830048</t>
  </si>
  <si>
    <t>265.258240</t>
  </si>
  <si>
    <t>268.496033</t>
  </si>
  <si>
    <t>281.149994</t>
  </si>
  <si>
    <t>283.549988</t>
  </si>
  <si>
    <t>286.750000</t>
  </si>
  <si>
    <t>280.750000</t>
  </si>
  <si>
    <t>282.750000</t>
  </si>
  <si>
    <t>269.257843</t>
  </si>
  <si>
    <t>284.000000</t>
  </si>
  <si>
    <t>261.925262</t>
  </si>
  <si>
    <t>264.829742</t>
  </si>
  <si>
    <t>264.591675</t>
  </si>
  <si>
    <t>279.200012</t>
  </si>
  <si>
    <t>280.100006</t>
  </si>
  <si>
    <t>276.100006</t>
  </si>
  <si>
    <t>262.925171</t>
  </si>
  <si>
    <t>277.250000</t>
  </si>
  <si>
    <t>265.877258</t>
  </si>
  <si>
    <t>278.149994</t>
  </si>
  <si>
    <t>265.115417</t>
  </si>
  <si>
    <t>279.100006</t>
  </si>
  <si>
    <t>278.200012</t>
  </si>
  <si>
    <t>264.924988</t>
  </si>
  <si>
    <t>283.000000</t>
  </si>
  <si>
    <t>279.950012</t>
  </si>
  <si>
    <t>287.149994</t>
  </si>
  <si>
    <t>285.799988</t>
  </si>
  <si>
    <t>272.162292</t>
  </si>
  <si>
    <t>288.250000</t>
  </si>
  <si>
    <t>286.899994</t>
  </si>
  <si>
    <t>273.209808</t>
  </si>
  <si>
    <t>290.450012</t>
  </si>
  <si>
    <t>289.649994</t>
  </si>
  <si>
    <t>275.828583</t>
  </si>
  <si>
    <t>289.700012</t>
  </si>
  <si>
    <t>290.750000</t>
  </si>
  <si>
    <t>287.750000</t>
  </si>
  <si>
    <t>288.350006</t>
  </si>
  <si>
    <t>274.590637</t>
  </si>
  <si>
    <t>288.649994</t>
  </si>
  <si>
    <t>291.950012</t>
  </si>
  <si>
    <t>291.450012</t>
  </si>
  <si>
    <t>277.542694</t>
  </si>
  <si>
    <t>292.299988</t>
  </si>
  <si>
    <t>294.950012</t>
  </si>
  <si>
    <t>291.000000</t>
  </si>
  <si>
    <t>291.100006</t>
  </si>
  <si>
    <t>277.209412</t>
  </si>
  <si>
    <t>293.299988</t>
  </si>
  <si>
    <t>294.200012</t>
  </si>
  <si>
    <t>290.549988</t>
  </si>
  <si>
    <t>292.500000</t>
  </si>
  <si>
    <t>278.542603</t>
  </si>
  <si>
    <t>291.299988</t>
  </si>
  <si>
    <t>292.549988</t>
  </si>
  <si>
    <t>293.250000</t>
  </si>
  <si>
    <t>291.549988</t>
  </si>
  <si>
    <t>277.637939</t>
  </si>
  <si>
    <t>292.250000</t>
  </si>
  <si>
    <t>278.018890</t>
  </si>
  <si>
    <t>288.950012</t>
  </si>
  <si>
    <t>290.649994</t>
  </si>
  <si>
    <t>285.149994</t>
  </si>
  <si>
    <t>296.500000</t>
  </si>
  <si>
    <t>290.500000</t>
  </si>
  <si>
    <t>294.750000</t>
  </si>
  <si>
    <t>280.685242</t>
  </si>
  <si>
    <t>294.000000</t>
  </si>
  <si>
    <t>302.850006</t>
  </si>
  <si>
    <t>293.500000</t>
  </si>
  <si>
    <t>288.398743</t>
  </si>
  <si>
    <t>307.149994</t>
  </si>
  <si>
    <t>310.549988</t>
  </si>
  <si>
    <t>304.950012</t>
  </si>
  <si>
    <t>310.000000</t>
  </si>
  <si>
    <t>295.207550</t>
  </si>
  <si>
    <t>311.450012</t>
  </si>
  <si>
    <t>311.850006</t>
  </si>
  <si>
    <t>307.049988</t>
  </si>
  <si>
    <t>309.049988</t>
  </si>
  <si>
    <t>294.302856</t>
  </si>
  <si>
    <t>310.350006</t>
  </si>
  <si>
    <t>308.399994</t>
  </si>
  <si>
    <t>309.149994</t>
  </si>
  <si>
    <t>294.398102</t>
  </si>
  <si>
    <t>309.700012</t>
  </si>
  <si>
    <t>315.399994</t>
  </si>
  <si>
    <t>308.200012</t>
  </si>
  <si>
    <t>313.250000</t>
  </si>
  <si>
    <t>298.302460</t>
  </si>
  <si>
    <t>313.600006</t>
  </si>
  <si>
    <t>316.049988</t>
  </si>
  <si>
    <t>311.950012</t>
  </si>
  <si>
    <t>300.968842</t>
  </si>
  <si>
    <t>316.399994</t>
  </si>
  <si>
    <t>317.450012</t>
  </si>
  <si>
    <t>313.399994</t>
  </si>
  <si>
    <t>313.899994</t>
  </si>
  <si>
    <t>298.921417</t>
  </si>
  <si>
    <t>314.850006</t>
  </si>
  <si>
    <t>315.750000</t>
  </si>
  <si>
    <t>309.600006</t>
  </si>
  <si>
    <t>311.649994</t>
  </si>
  <si>
    <t>296.778778</t>
  </si>
  <si>
    <t>311.600006</t>
  </si>
  <si>
    <t>312.200012</t>
  </si>
  <si>
    <t>308.500000</t>
  </si>
  <si>
    <t>310.250000</t>
  </si>
  <si>
    <t>295.445618</t>
  </si>
  <si>
    <t>307.950012</t>
  </si>
  <si>
    <t>311.500000</t>
  </si>
  <si>
    <t>306.200012</t>
  </si>
  <si>
    <t>296.635986</t>
  </si>
  <si>
    <t>313.000000</t>
  </si>
  <si>
    <t>316.149994</t>
  </si>
  <si>
    <t>311.750000</t>
  </si>
  <si>
    <t>315.049988</t>
  </si>
  <si>
    <t>300.016541</t>
  </si>
  <si>
    <t>312.950012</t>
  </si>
  <si>
    <t>313.950012</t>
  </si>
  <si>
    <t>308.950012</t>
  </si>
  <si>
    <t>310.600006</t>
  </si>
  <si>
    <t>295.778931</t>
  </si>
  <si>
    <t>313.299988</t>
  </si>
  <si>
    <t>316.100006</t>
  </si>
  <si>
    <t>311.700012</t>
  </si>
  <si>
    <t>298.064392</t>
  </si>
  <si>
    <t>307.000000</t>
  </si>
  <si>
    <t>308.000000</t>
  </si>
  <si>
    <t>300.000000</t>
  </si>
  <si>
    <t>285.684723</t>
  </si>
  <si>
    <t>300.299988</t>
  </si>
  <si>
    <t>301.950012</t>
  </si>
  <si>
    <t>293.149994</t>
  </si>
  <si>
    <t>287.541687</t>
  </si>
  <si>
    <t>301.850006</t>
  </si>
  <si>
    <t>302.149994</t>
  </si>
  <si>
    <t>294.899994</t>
  </si>
  <si>
    <t>296.299988</t>
  </si>
  <si>
    <t>282.161255</t>
  </si>
  <si>
    <t>291.399994</t>
  </si>
  <si>
    <t>296.549988</t>
  </si>
  <si>
    <t>292.899994</t>
  </si>
  <si>
    <t>278.923492</t>
  </si>
  <si>
    <t>294.299988</t>
  </si>
  <si>
    <t>285.750000</t>
  </si>
  <si>
    <t>281.799988</t>
  </si>
  <si>
    <t>271.400482</t>
  </si>
  <si>
    <t>292.600006</t>
  </si>
  <si>
    <t>277.495087</t>
  </si>
  <si>
    <t>276.590424</t>
  </si>
  <si>
    <t>286.250000</t>
  </si>
  <si>
    <t>289.600006</t>
  </si>
  <si>
    <t>275.781006</t>
  </si>
  <si>
    <t>287.950012</t>
  </si>
  <si>
    <t>290.350006</t>
  </si>
  <si>
    <t>289.100006</t>
  </si>
  <si>
    <t>275.304840</t>
  </si>
  <si>
    <t>285.049988</t>
  </si>
  <si>
    <t>286.049988</t>
  </si>
  <si>
    <t>272.400391</t>
  </si>
  <si>
    <t>286.450012</t>
  </si>
  <si>
    <t>291.149994</t>
  </si>
  <si>
    <t>283.700012</t>
  </si>
  <si>
    <t>286.799988</t>
  </si>
  <si>
    <t>273.114563</t>
  </si>
  <si>
    <t>291.350006</t>
  </si>
  <si>
    <t>286.700012</t>
  </si>
  <si>
    <t>290.700012</t>
  </si>
  <si>
    <t>276.828522</t>
  </si>
  <si>
    <t>289.850006</t>
  </si>
  <si>
    <t>284.350006</t>
  </si>
  <si>
    <t>287.700012</t>
  </si>
  <si>
    <t>273.971649</t>
  </si>
  <si>
    <t>289.950012</t>
  </si>
  <si>
    <t>288.399994</t>
  </si>
  <si>
    <t>274.638245</t>
  </si>
  <si>
    <t>291.899994</t>
  </si>
  <si>
    <t>288.149994</t>
  </si>
  <si>
    <t>289.000000</t>
  </si>
  <si>
    <t>290.899994</t>
  </si>
  <si>
    <t>285.450012</t>
  </si>
  <si>
    <t>271.829010</t>
  </si>
  <si>
    <t>294.649994</t>
  </si>
  <si>
    <t>292.700012</t>
  </si>
  <si>
    <t>278.733063</t>
  </si>
  <si>
    <t>292.850006</t>
  </si>
  <si>
    <t>286.850006</t>
  </si>
  <si>
    <t>268.972198</t>
  </si>
  <si>
    <t>252.402435</t>
  </si>
  <si>
    <t>269.299988</t>
  </si>
  <si>
    <t>271.450012</t>
  </si>
  <si>
    <t>262.399994</t>
  </si>
  <si>
    <t>252.021515</t>
  </si>
  <si>
    <t>262.049988</t>
  </si>
  <si>
    <t>254.500000</t>
  </si>
  <si>
    <t>249.974136</t>
  </si>
  <si>
    <t>256.500000</t>
  </si>
  <si>
    <t>252.449997</t>
  </si>
  <si>
    <t>244.879410</t>
  </si>
  <si>
    <t>246.500000</t>
  </si>
  <si>
    <t>252.300003</t>
  </si>
  <si>
    <t>243.500000</t>
  </si>
  <si>
    <t>238.594376</t>
  </si>
  <si>
    <t>253.050003</t>
  </si>
  <si>
    <t>244.050003</t>
  </si>
  <si>
    <t>246.600006</t>
  </si>
  <si>
    <t>234.832840</t>
  </si>
  <si>
    <t>248.250000</t>
  </si>
  <si>
    <t>250.800003</t>
  </si>
  <si>
    <t>248.050003</t>
  </si>
  <si>
    <t>252.399994</t>
  </si>
  <si>
    <t>240.356079</t>
  </si>
  <si>
    <t>252.550003</t>
  </si>
  <si>
    <t>247.550003</t>
  </si>
  <si>
    <t>249.100006</t>
  </si>
  <si>
    <t>237.213547</t>
  </si>
  <si>
    <t>245.100006</t>
  </si>
  <si>
    <t>237.699997</t>
  </si>
  <si>
    <t>241.050003</t>
  </si>
  <si>
    <t>229.547684</t>
  </si>
  <si>
    <t>227.300003</t>
  </si>
  <si>
    <t>216.453781</t>
  </si>
  <si>
    <t>229.949997</t>
  </si>
  <si>
    <t>234.899994</t>
  </si>
  <si>
    <t>220.399994</t>
  </si>
  <si>
    <t>221.000000</t>
  </si>
  <si>
    <t>210.454407</t>
  </si>
  <si>
    <t>212.000000</t>
  </si>
  <si>
    <t>195.179993</t>
  </si>
  <si>
    <t>200.800003</t>
  </si>
  <si>
    <t>191.218307</t>
  </si>
  <si>
    <t>186.500000</t>
  </si>
  <si>
    <t>191.860001</t>
  </si>
  <si>
    <t>165.860001</t>
  </si>
  <si>
    <t>173.880005</t>
  </si>
  <si>
    <t>165.582870</t>
  </si>
  <si>
    <t>178.000000</t>
  </si>
  <si>
    <t>184.139999</t>
  </si>
  <si>
    <t>168.360001</t>
  </si>
  <si>
    <t>171.940002</t>
  </si>
  <si>
    <t>163.735443</t>
  </si>
  <si>
    <t>164.220001</t>
  </si>
  <si>
    <t>183.039993</t>
  </si>
  <si>
    <t>162.199997</t>
  </si>
  <si>
    <t>175.699997</t>
  </si>
  <si>
    <t>167.316010</t>
  </si>
  <si>
    <t>180.880005</t>
  </si>
  <si>
    <t>163.619995</t>
  </si>
  <si>
    <t>173.000000</t>
  </si>
  <si>
    <t>164.744858</t>
  </si>
  <si>
    <t>167.979996</t>
  </si>
  <si>
    <t>174.100006</t>
  </si>
  <si>
    <t>165.460007</t>
  </si>
  <si>
    <t>166.919998</t>
  </si>
  <si>
    <t>158.954971</t>
  </si>
  <si>
    <t>168.160004</t>
  </si>
  <si>
    <t>179.580002</t>
  </si>
  <si>
    <t>164.559998</t>
  </si>
  <si>
    <t>177.080002</t>
  </si>
  <si>
    <t>168.630173</t>
  </si>
  <si>
    <t>186.619995</t>
  </si>
  <si>
    <t>195.580002</t>
  </si>
  <si>
    <t>185.380005</t>
  </si>
  <si>
    <t>191.500000</t>
  </si>
  <si>
    <t>182.362076</t>
  </si>
  <si>
    <t>182.759995</t>
  </si>
  <si>
    <t>178.619995</t>
  </si>
  <si>
    <t>180.619995</t>
  </si>
  <si>
    <t>172.001251</t>
  </si>
  <si>
    <t>190.220001</t>
  </si>
  <si>
    <t>196.039993</t>
  </si>
  <si>
    <t>186.820007</t>
  </si>
  <si>
    <t>195.320007</t>
  </si>
  <si>
    <t>185.999802</t>
  </si>
  <si>
    <t>198.660004</t>
  </si>
  <si>
    <t>200.931595</t>
  </si>
  <si>
    <t>214.750000</t>
  </si>
  <si>
    <t>214.600006</t>
  </si>
  <si>
    <t>204.359802</t>
  </si>
  <si>
    <t>210.399994</t>
  </si>
  <si>
    <t>206.300003</t>
  </si>
  <si>
    <t>208.949997</t>
  </si>
  <si>
    <t>198.979401</t>
  </si>
  <si>
    <t>209.149994</t>
  </si>
  <si>
    <t>210.100006</t>
  </si>
  <si>
    <t>196.932007</t>
  </si>
  <si>
    <t>203.350006</t>
  </si>
  <si>
    <t>205.899994</t>
  </si>
  <si>
    <t>196.074951</t>
  </si>
  <si>
    <t>199.850006</t>
  </si>
  <si>
    <t>190.313644</t>
  </si>
  <si>
    <t>194.199997</t>
  </si>
  <si>
    <t>188.313843</t>
  </si>
  <si>
    <t>188.000000</t>
  </si>
  <si>
    <t>188.550003</t>
  </si>
  <si>
    <t>179.552841</t>
  </si>
  <si>
    <t>193.350006</t>
  </si>
  <si>
    <t>200.100006</t>
  </si>
  <si>
    <t>190.551727</t>
  </si>
  <si>
    <t>213.699997</t>
  </si>
  <si>
    <t>197.979507</t>
  </si>
  <si>
    <t>207.199997</t>
  </si>
  <si>
    <t>216.000000</t>
  </si>
  <si>
    <t>205.693008</t>
  </si>
  <si>
    <t>221.199997</t>
  </si>
  <si>
    <t>226.000000</t>
  </si>
  <si>
    <t>224.300003</t>
  </si>
  <si>
    <t>213.596954</t>
  </si>
  <si>
    <t>227.800003</t>
  </si>
  <si>
    <t>222.300003</t>
  </si>
  <si>
    <t>224.899994</t>
  </si>
  <si>
    <t>214.168304</t>
  </si>
  <si>
    <t>222.000000</t>
  </si>
  <si>
    <t>204.074127</t>
  </si>
  <si>
    <t>209.600006</t>
  </si>
  <si>
    <t>201.598190</t>
  </si>
  <si>
    <t>218.699997</t>
  </si>
  <si>
    <t>208.264145</t>
  </si>
  <si>
    <t>222.800003</t>
  </si>
  <si>
    <t>217.699997</t>
  </si>
  <si>
    <t>221.600006</t>
  </si>
  <si>
    <t>211.025787</t>
  </si>
  <si>
    <t>220.100006</t>
  </si>
  <si>
    <t>201.122055</t>
  </si>
  <si>
    <t>212.199997</t>
  </si>
  <si>
    <t>210.699997</t>
  </si>
  <si>
    <t>198.455658</t>
  </si>
  <si>
    <t>205.399994</t>
  </si>
  <si>
    <t>195.598816</t>
  </si>
  <si>
    <t>198.250000</t>
  </si>
  <si>
    <t>197.199997</t>
  </si>
  <si>
    <t>207.500000</t>
  </si>
  <si>
    <t>210.199997</t>
  </si>
  <si>
    <t>201.500000</t>
  </si>
  <si>
    <t>199.699997</t>
  </si>
  <si>
    <t>202.360016</t>
  </si>
  <si>
    <t>208.000000</t>
  </si>
  <si>
    <t>199.217468</t>
  </si>
  <si>
    <t>193.100006</t>
  </si>
  <si>
    <t>184.599945</t>
  </si>
  <si>
    <t>199.350006</t>
  </si>
  <si>
    <t>193.899994</t>
  </si>
  <si>
    <t>189.361359</t>
  </si>
  <si>
    <t>193.050003</t>
  </si>
  <si>
    <t>190.456482</t>
  </si>
  <si>
    <t>199.122253</t>
  </si>
  <si>
    <t>206.600006</t>
  </si>
  <si>
    <t>203.899994</t>
  </si>
  <si>
    <t>195.694031</t>
  </si>
  <si>
    <t>207.600006</t>
  </si>
  <si>
    <t>203.199997</t>
  </si>
  <si>
    <t>194.551285</t>
  </si>
  <si>
    <t>201.199997</t>
  </si>
  <si>
    <t>202.399994</t>
  </si>
  <si>
    <t>196.250000</t>
  </si>
  <si>
    <t>188.694748</t>
  </si>
  <si>
    <t>197.149994</t>
  </si>
  <si>
    <t>189.399994</t>
  </si>
  <si>
    <t>195.250000</t>
  </si>
  <si>
    <t>185.933136</t>
  </si>
  <si>
    <t>196.649994</t>
  </si>
  <si>
    <t>200.300003</t>
  </si>
  <si>
    <t>194.578934</t>
  </si>
  <si>
    <t>208.761917</t>
  </si>
  <si>
    <t>219.600006</t>
  </si>
  <si>
    <t>221.399994</t>
  </si>
  <si>
    <t>211.870514</t>
  </si>
  <si>
    <t>220.800003</t>
  </si>
  <si>
    <t>220.199997</t>
  </si>
  <si>
    <t>213.910538</t>
  </si>
  <si>
    <t>218.000000</t>
  </si>
  <si>
    <t>210.510498</t>
  </si>
  <si>
    <t>218.500000</t>
  </si>
  <si>
    <t>211.579086</t>
  </si>
  <si>
    <t>220.300003</t>
  </si>
  <si>
    <t>223.000000</t>
  </si>
  <si>
    <t>221.899994</t>
  </si>
  <si>
    <t>215.561981</t>
  </si>
  <si>
    <t>225.000000</t>
  </si>
  <si>
    <t>222.362045</t>
  </si>
  <si>
    <t>233.800003</t>
  </si>
  <si>
    <t>236.500000</t>
  </si>
  <si>
    <t>233.000000</t>
  </si>
  <si>
    <t>226.344940</t>
  </si>
  <si>
    <t>236.399994</t>
  </si>
  <si>
    <t>240.000000</t>
  </si>
  <si>
    <t>239.000000</t>
  </si>
  <si>
    <t>232.173553</t>
  </si>
  <si>
    <t>236.600006</t>
  </si>
  <si>
    <t>239.699997</t>
  </si>
  <si>
    <t>234.800003</t>
  </si>
  <si>
    <t>237.199997</t>
  </si>
  <si>
    <t>230.424973</t>
  </si>
  <si>
    <t>241.300003</t>
  </si>
  <si>
    <t>243.399994</t>
  </si>
  <si>
    <t>241.100006</t>
  </si>
  <si>
    <t>234.213593</t>
  </si>
  <si>
    <t>245.000000</t>
  </si>
  <si>
    <t>251.899994</t>
  </si>
  <si>
    <t>242.699997</t>
  </si>
  <si>
    <t>250.199997</t>
  </si>
  <si>
    <t>243.053650</t>
  </si>
  <si>
    <t>254.800003</t>
  </si>
  <si>
    <t>247.522278</t>
  </si>
  <si>
    <t>265.600006</t>
  </si>
  <si>
    <t>256.945221</t>
  </si>
  <si>
    <t>261.899994</t>
  </si>
  <si>
    <t>256.100006</t>
  </si>
  <si>
    <t>250.048004</t>
  </si>
  <si>
    <t>260.000000</t>
  </si>
  <si>
    <t>247.600006</t>
  </si>
  <si>
    <t>251.300003</t>
  </si>
  <si>
    <t>244.122238</t>
  </si>
  <si>
    <t>246.399994</t>
  </si>
  <si>
    <t>248.199997</t>
  </si>
  <si>
    <t>241.110794</t>
  </si>
  <si>
    <t>242.100006</t>
  </si>
  <si>
    <t>243.199997</t>
  </si>
  <si>
    <t>234.300003</t>
  </si>
  <si>
    <t>227.607803</t>
  </si>
  <si>
    <t>239.500000</t>
  </si>
  <si>
    <t>228.800003</t>
  </si>
  <si>
    <t>223.527771</t>
  </si>
  <si>
    <t>224.100006</t>
  </si>
  <si>
    <t>233.199997</t>
  </si>
  <si>
    <t>222.500000</t>
  </si>
  <si>
    <t>230.800003</t>
  </si>
  <si>
    <t>224.207779</t>
  </si>
  <si>
    <t>238.100006</t>
  </si>
  <si>
    <t>243.300003</t>
  </si>
  <si>
    <t>235.500000</t>
  </si>
  <si>
    <t>240.500000</t>
  </si>
  <si>
    <t>233.630722</t>
  </si>
  <si>
    <t>238.000000</t>
  </si>
  <si>
    <t>241.399994</t>
  </si>
  <si>
    <t>234.505005</t>
  </si>
  <si>
    <t>240.300003</t>
  </si>
  <si>
    <t>241.800003</t>
  </si>
  <si>
    <t>237.399994</t>
  </si>
  <si>
    <t>240.699997</t>
  </si>
  <si>
    <t>233.824997</t>
  </si>
  <si>
    <t>245.300003</t>
  </si>
  <si>
    <t>237.600006</t>
  </si>
  <si>
    <t>230.813553</t>
  </si>
  <si>
    <t>235.000000</t>
  </si>
  <si>
    <t>232.899994</t>
  </si>
  <si>
    <t>235.800003</t>
  </si>
  <si>
    <t>229.064972</t>
  </si>
  <si>
    <t>238.899994</t>
  </si>
  <si>
    <t>238.199997</t>
  </si>
  <si>
    <t>235.767868</t>
  </si>
  <si>
    <t>242.000000</t>
  </si>
  <si>
    <t>242.399994</t>
  </si>
  <si>
    <t>235.100006</t>
  </si>
  <si>
    <t>235.699997</t>
  </si>
  <si>
    <t>228.967804</t>
  </si>
  <si>
    <t>232.000000</t>
  </si>
  <si>
    <t>231.202118</t>
  </si>
  <si>
    <t>237.000000</t>
  </si>
  <si>
    <t>239.199997</t>
  </si>
  <si>
    <t>231.899994</t>
  </si>
  <si>
    <t>231.399994</t>
  </si>
  <si>
    <t>224.790634</t>
  </si>
  <si>
    <t>232.399994</t>
  </si>
  <si>
    <t>235.399994</t>
  </si>
  <si>
    <t>233.600006</t>
  </si>
  <si>
    <t>226.927811</t>
  </si>
  <si>
    <t>229.899994</t>
  </si>
  <si>
    <t>237.300003</t>
  </si>
  <si>
    <t>228.384949</t>
  </si>
  <si>
    <t>235.600006</t>
  </si>
  <si>
    <t>244.600006</t>
  </si>
  <si>
    <t>237.613617</t>
  </si>
  <si>
    <t>245.500000</t>
  </si>
  <si>
    <t>247.899994</t>
  </si>
  <si>
    <t>240.819351</t>
  </si>
  <si>
    <t>245.600006</t>
  </si>
  <si>
    <t>248.800003</t>
  </si>
  <si>
    <t>241.000000</t>
  </si>
  <si>
    <t>234.116425</t>
  </si>
  <si>
    <t>238.300003</t>
  </si>
  <si>
    <t>234.199997</t>
  </si>
  <si>
    <t>229.744965</t>
  </si>
  <si>
    <t>234.500000</t>
  </si>
  <si>
    <t>233.500000</t>
  </si>
  <si>
    <t>231.699997</t>
  </si>
  <si>
    <t>228.870682</t>
  </si>
  <si>
    <t>239.600006</t>
  </si>
  <si>
    <t>243.800003</t>
  </si>
  <si>
    <t>235.087875</t>
  </si>
  <si>
    <t>238.500000</t>
  </si>
  <si>
    <t>228.093521</t>
  </si>
  <si>
    <t>236.899994</t>
  </si>
  <si>
    <t>244.100006</t>
  </si>
  <si>
    <t>235.476440</t>
  </si>
  <si>
    <t>240.899994</t>
  </si>
  <si>
    <t>235.899994</t>
  </si>
  <si>
    <t>231.687836</t>
  </si>
  <si>
    <t>237.800003</t>
  </si>
  <si>
    <t>231.007843</t>
  </si>
  <si>
    <t>242.300003</t>
  </si>
  <si>
    <t>242.199997</t>
  </si>
  <si>
    <t>235.282166</t>
  </si>
  <si>
    <t>245.899994</t>
  </si>
  <si>
    <t>249.500000</t>
  </si>
  <si>
    <t>239.556488</t>
  </si>
  <si>
    <t>247.100006</t>
  </si>
  <si>
    <t>238.002182</t>
  </si>
  <si>
    <t>246.199997</t>
  </si>
  <si>
    <t>247.300003</t>
  </si>
  <si>
    <t>242.899994</t>
  </si>
  <si>
    <t>243.600006</t>
  </si>
  <si>
    <t>236.642181</t>
  </si>
  <si>
    <t>239.800003</t>
  </si>
  <si>
    <t>240.399994</t>
  </si>
  <si>
    <t>239.100006</t>
  </si>
  <si>
    <t>232.270706</t>
  </si>
  <si>
    <t>238.800003</t>
  </si>
  <si>
    <t>236.000000</t>
  </si>
  <si>
    <t>232.076416</t>
  </si>
  <si>
    <t>242.500000</t>
  </si>
  <si>
    <t>235.573593</t>
  </si>
  <si>
    <t>227.510666</t>
  </si>
  <si>
    <t>233.899994</t>
  </si>
  <si>
    <t>238.399994</t>
  </si>
  <si>
    <t>231.199997</t>
  </si>
  <si>
    <t>227.219223</t>
  </si>
  <si>
    <t>233.100006</t>
  </si>
  <si>
    <t>241.699997</t>
  </si>
  <si>
    <t>230.522110</t>
  </si>
  <si>
    <t>232.950714</t>
  </si>
  <si>
    <t>241.500000</t>
  </si>
  <si>
    <t>237.322174</t>
  </si>
  <si>
    <t>249.399994</t>
  </si>
  <si>
    <t>242.276505</t>
  </si>
  <si>
    <t>251.800003</t>
  </si>
  <si>
    <t>249.600006</t>
  </si>
  <si>
    <t>253.800003</t>
  </si>
  <si>
    <t>246.550827</t>
  </si>
  <si>
    <t>257.299988</t>
  </si>
  <si>
    <t>255.779480</t>
  </si>
  <si>
    <t>264.600006</t>
  </si>
  <si>
    <t>263.700012</t>
  </si>
  <si>
    <t>256.168091</t>
  </si>
  <si>
    <t>263.799988</t>
  </si>
  <si>
    <t>260.539551</t>
  </si>
  <si>
    <t>258.305206</t>
  </si>
  <si>
    <t>268.600006</t>
  </si>
  <si>
    <t>260.928131</t>
  </si>
  <si>
    <t>267.500000</t>
  </si>
  <si>
    <t>259.859528</t>
  </si>
  <si>
    <t>267.399994</t>
  </si>
  <si>
    <t>254.128067</t>
  </si>
  <si>
    <t>259.000000</t>
  </si>
  <si>
    <t>257.799988</t>
  </si>
  <si>
    <t>252.573746</t>
  </si>
  <si>
    <t>254.100006</t>
  </si>
  <si>
    <t>251.116592</t>
  </si>
  <si>
    <t>264.000000</t>
  </si>
  <si>
    <t>258.399994</t>
  </si>
  <si>
    <t>251.602310</t>
  </si>
  <si>
    <t>256.000000</t>
  </si>
  <si>
    <t>248.979431</t>
  </si>
  <si>
    <t>258.299988</t>
  </si>
  <si>
    <t>249.950851</t>
  </si>
  <si>
    <t>258.799988</t>
  </si>
  <si>
    <t>255.600006</t>
  </si>
  <si>
    <t>248.299423</t>
  </si>
  <si>
    <t>251.100006</t>
  </si>
  <si>
    <t>253.000000</t>
  </si>
  <si>
    <t>245.773682</t>
  </si>
  <si>
    <t>254.600006</t>
  </si>
  <si>
    <t>247.328003</t>
  </si>
  <si>
    <t>247.716553</t>
  </si>
  <si>
    <t>257.200012</t>
  </si>
  <si>
    <t>266.500000</t>
  </si>
  <si>
    <t>258.888092</t>
  </si>
  <si>
    <t>269.000000</t>
  </si>
  <si>
    <t>273.200012</t>
  </si>
  <si>
    <t>258.402374</t>
  </si>
  <si>
    <t>264.700012</t>
  </si>
  <si>
    <t>255.196655</t>
  </si>
  <si>
    <t>263.100006</t>
  </si>
  <si>
    <t>255.585205</t>
  </si>
  <si>
    <t>259.276642</t>
  </si>
  <si>
    <t>264.231018</t>
  </si>
  <si>
    <t>275.200012</t>
  </si>
  <si>
    <t>265.493866</t>
  </si>
  <si>
    <t>267.922455</t>
  </si>
  <si>
    <t>271.031067</t>
  </si>
  <si>
    <t>284.500000</t>
  </si>
  <si>
    <t>282.899994</t>
  </si>
  <si>
    <t>274.819672</t>
  </si>
  <si>
    <t>277.799988</t>
  </si>
  <si>
    <t>271.516785</t>
  </si>
  <si>
    <t>279.600006</t>
  </si>
  <si>
    <t>271.613922</t>
  </si>
  <si>
    <t>268.299988</t>
  </si>
  <si>
    <t>271.200012</t>
  </si>
  <si>
    <t>263.453857</t>
  </si>
  <si>
    <t>271.799988</t>
  </si>
  <si>
    <t>264.036682</t>
  </si>
  <si>
    <t>281.399994</t>
  </si>
  <si>
    <t>283.799988</t>
  </si>
  <si>
    <t>275.693970</t>
  </si>
  <si>
    <t>283.600006</t>
  </si>
  <si>
    <t>270.059631</t>
  </si>
  <si>
    <t>279.700012</t>
  </si>
  <si>
    <t>278.500000</t>
  </si>
  <si>
    <t>270.545349</t>
  </si>
  <si>
    <t>282.399994</t>
  </si>
  <si>
    <t>285.600006</t>
  </si>
  <si>
    <t>275.596832</t>
  </si>
  <si>
    <t>273.168213</t>
  </si>
  <si>
    <t>268.213898</t>
  </si>
  <si>
    <t>276.600006</t>
  </si>
  <si>
    <t>270.933929</t>
  </si>
  <si>
    <t>276.899994</t>
  </si>
  <si>
    <t>268.991028</t>
  </si>
  <si>
    <t>271.100006</t>
  </si>
  <si>
    <t>273.500000</t>
  </si>
  <si>
    <t>265.688171</t>
  </si>
  <si>
    <t>277.299988</t>
  </si>
  <si>
    <t>268.311035</t>
  </si>
  <si>
    <t>269.185333</t>
  </si>
  <si>
    <t>269.379608</t>
  </si>
  <si>
    <t>277.700012</t>
  </si>
  <si>
    <t>277.399994</t>
  </si>
  <si>
    <t>282.500000</t>
  </si>
  <si>
    <t>274.431091</t>
  </si>
  <si>
    <t>278.122559</t>
  </si>
  <si>
    <t>278.316833</t>
  </si>
  <si>
    <t>276.665405</t>
  </si>
  <si>
    <t>282.600006</t>
  </si>
  <si>
    <t>283.299988</t>
  </si>
  <si>
    <t>269.088196</t>
  </si>
  <si>
    <t>275.888245</t>
  </si>
  <si>
    <t>283.100006</t>
  </si>
  <si>
    <t>275.985413</t>
  </si>
  <si>
    <t>273.556824</t>
  </si>
  <si>
    <t>266.659607</t>
  </si>
  <si>
    <t>284.200012</t>
  </si>
  <si>
    <t>270.100006</t>
  </si>
  <si>
    <t>282.100006</t>
  </si>
  <si>
    <t>274.042511</t>
  </si>
  <si>
    <t>284.899994</t>
  </si>
  <si>
    <t>273.751068</t>
  </si>
  <si>
    <t>280.500000</t>
  </si>
  <si>
    <t>266.173859</t>
  </si>
  <si>
    <t>265.105286</t>
  </si>
  <si>
    <t>249.659439</t>
  </si>
  <si>
    <t>259.399994</t>
  </si>
  <si>
    <t>251.408020</t>
  </si>
  <si>
    <t>261.299988</t>
  </si>
  <si>
    <t>259.470947</t>
  </si>
  <si>
    <t>261.608093</t>
  </si>
  <si>
    <t>271.299988</t>
  </si>
  <si>
    <t>267.242462</t>
  </si>
  <si>
    <t>271.000000</t>
  </si>
  <si>
    <t>269.476746</t>
  </si>
  <si>
    <t>284.600006</t>
  </si>
  <si>
    <t>306.700012</t>
  </si>
  <si>
    <t>298.799988</t>
  </si>
  <si>
    <t>290.265503</t>
  </si>
  <si>
    <t>296.600006</t>
  </si>
  <si>
    <t>273.459656</t>
  </si>
  <si>
    <t>271.322479</t>
  </si>
  <si>
    <t>273.600006</t>
  </si>
  <si>
    <t>274.899994</t>
  </si>
  <si>
    <t>262.288116</t>
  </si>
  <si>
    <t>278.299988</t>
  </si>
  <si>
    <t>269.671051</t>
  </si>
  <si>
    <t>276.082550</t>
  </si>
  <si>
    <t>273.945374</t>
  </si>
  <si>
    <t>272.488220</t>
  </si>
  <si>
    <t>272.002472</t>
  </si>
  <si>
    <t>271.225372</t>
  </si>
  <si>
    <t>265.785309</t>
  </si>
  <si>
    <t>274.700012</t>
  </si>
  <si>
    <t>266.853882</t>
  </si>
  <si>
    <t>259.665253</t>
  </si>
  <si>
    <t>273.399994</t>
  </si>
  <si>
    <t>265.008118</t>
  </si>
  <si>
    <t>260.150940</t>
  </si>
  <si>
    <t>268.700012</t>
  </si>
  <si>
    <t>265.979553</t>
  </si>
  <si>
    <t>267.436707</t>
  </si>
  <si>
    <t>271.808197</t>
  </si>
  <si>
    <t>277.500000</t>
  </si>
  <si>
    <t>272.585358</t>
  </si>
  <si>
    <t>276.859680</t>
  </si>
  <si>
    <t>287.600006</t>
  </si>
  <si>
    <t>279.385437</t>
  </si>
  <si>
    <t>287.799988</t>
  </si>
  <si>
    <t>275.208221</t>
  </si>
  <si>
    <t>288.700012</t>
  </si>
  <si>
    <t>287.500000</t>
  </si>
  <si>
    <t>279.288269</t>
  </si>
  <si>
    <t>290.600006</t>
  </si>
  <si>
    <t>290.200012</t>
  </si>
  <si>
    <t>281.911163</t>
  </si>
  <si>
    <t>292.000000</t>
  </si>
  <si>
    <t>295.600006</t>
  </si>
  <si>
    <t>290.399994</t>
  </si>
  <si>
    <t>282.105438</t>
  </si>
  <si>
    <t>294.399994</t>
  </si>
  <si>
    <t>299.299988</t>
  </si>
  <si>
    <t>293.200012</t>
  </si>
  <si>
    <t>295.000000</t>
  </si>
  <si>
    <t>286.574066</t>
  </si>
  <si>
    <t>295.399994</t>
  </si>
  <si>
    <t>289.899994</t>
  </si>
  <si>
    <t>281.619720</t>
  </si>
  <si>
    <t>289.399994</t>
  </si>
  <si>
    <t>288.100006</t>
  </si>
  <si>
    <t>285.116913</t>
  </si>
  <si>
    <t>293.700012</t>
  </si>
  <si>
    <t>293.600006</t>
  </si>
  <si>
    <t>285.214050</t>
  </si>
  <si>
    <t>297.000000</t>
  </si>
  <si>
    <t>295.200012</t>
  </si>
  <si>
    <t>290.751221</t>
  </si>
  <si>
    <t>301.100006</t>
  </si>
  <si>
    <t>302.700012</t>
  </si>
  <si>
    <t>298.600006</t>
  </si>
  <si>
    <t>299.500000</t>
  </si>
  <si>
    <t>290.945526</t>
  </si>
  <si>
    <t>298.500000</t>
  </si>
  <si>
    <t>300.200012</t>
  </si>
  <si>
    <t>297.700012</t>
  </si>
  <si>
    <t>297.899994</t>
  </si>
  <si>
    <t>289.391235</t>
  </si>
  <si>
    <t>83.900002</t>
  </si>
  <si>
    <t>84.459999</t>
  </si>
  <si>
    <t>82.150002</t>
  </si>
  <si>
    <t>84.160004</t>
  </si>
  <si>
    <t>79.224892</t>
  </si>
  <si>
    <t>83.300003</t>
  </si>
  <si>
    <t>83.739998</t>
  </si>
  <si>
    <t>78.930000</t>
  </si>
  <si>
    <t>81.160004</t>
  </si>
  <si>
    <t>76.400810</t>
  </si>
  <si>
    <t>81.989998</t>
  </si>
  <si>
    <t>85.519997</t>
  </si>
  <si>
    <t>81.629997</t>
  </si>
  <si>
    <t>85.150002</t>
  </si>
  <si>
    <t>80.156837</t>
  </si>
  <si>
    <t>86.239998</t>
  </si>
  <si>
    <t>86.870003</t>
  </si>
  <si>
    <t>82.669998</t>
  </si>
  <si>
    <t>83.589996</t>
  </si>
  <si>
    <t>78.688309</t>
  </si>
  <si>
    <t>84.000000</t>
  </si>
  <si>
    <t>88.529999</t>
  </si>
  <si>
    <t>86.760002</t>
  </si>
  <si>
    <t>81.672424</t>
  </si>
  <si>
    <t>88.339996</t>
  </si>
  <si>
    <t>90.510002</t>
  </si>
  <si>
    <t>87.669998</t>
  </si>
  <si>
    <t>89.769997</t>
  </si>
  <si>
    <t>84.505920</t>
  </si>
  <si>
    <t>89.120003</t>
  </si>
  <si>
    <t>89.730003</t>
  </si>
  <si>
    <t>87.870003</t>
  </si>
  <si>
    <t>84.468269</t>
  </si>
  <si>
    <t>89.750000</t>
  </si>
  <si>
    <t>89.779999</t>
  </si>
  <si>
    <t>88.169998</t>
  </si>
  <si>
    <t>88.330002</t>
  </si>
  <si>
    <t>83.150360</t>
  </si>
  <si>
    <t>87.699997</t>
  </si>
  <si>
    <t>90.389999</t>
  </si>
  <si>
    <t>89.839996</t>
  </si>
  <si>
    <t>84.571815</t>
  </si>
  <si>
    <t>90.150002</t>
  </si>
  <si>
    <t>92.519997</t>
  </si>
  <si>
    <t>92.230003</t>
  </si>
  <si>
    <t>86.821671</t>
  </si>
  <si>
    <t>92.199997</t>
  </si>
  <si>
    <t>93.000000</t>
  </si>
  <si>
    <t>91.639999</t>
  </si>
  <si>
    <t>92.510002</t>
  </si>
  <si>
    <t>87.085251</t>
  </si>
  <si>
    <t>91.830002</t>
  </si>
  <si>
    <t>92.320000</t>
  </si>
  <si>
    <t>90.879997</t>
  </si>
  <si>
    <t>91.720001</t>
  </si>
  <si>
    <t>86.341576</t>
  </si>
  <si>
    <t>92.309998</t>
  </si>
  <si>
    <t>94.059998</t>
  </si>
  <si>
    <t>93.730003</t>
  </si>
  <si>
    <t>88.233719</t>
  </si>
  <si>
    <t>93.500000</t>
  </si>
  <si>
    <t>94.559998</t>
  </si>
  <si>
    <t>93.019997</t>
  </si>
  <si>
    <t>89.015030</t>
  </si>
  <si>
    <t>94.699997</t>
  </si>
  <si>
    <t>95.040001</t>
  </si>
  <si>
    <t>93.930000</t>
  </si>
  <si>
    <t>94.790001</t>
  </si>
  <si>
    <t>89.231552</t>
  </si>
  <si>
    <t>94.089996</t>
  </si>
  <si>
    <t>95.230003</t>
  </si>
  <si>
    <t>93.760002</t>
  </si>
  <si>
    <t>93.910004</t>
  </si>
  <si>
    <t>88.403152</t>
  </si>
  <si>
    <t>94.080002</t>
  </si>
  <si>
    <t>96.000000</t>
  </si>
  <si>
    <t>93.699997</t>
  </si>
  <si>
    <t>90.370598</t>
  </si>
  <si>
    <t>96.599998</t>
  </si>
  <si>
    <t>97.089996</t>
  </si>
  <si>
    <t>95.639999</t>
  </si>
  <si>
    <t>96.629997</t>
  </si>
  <si>
    <t>90.963654</t>
  </si>
  <si>
    <t>96.250000</t>
  </si>
  <si>
    <t>96.309998</t>
  </si>
  <si>
    <t>95.110001</t>
  </si>
  <si>
    <t>95.459999</t>
  </si>
  <si>
    <t>89.862259</t>
  </si>
  <si>
    <t>96.830002</t>
  </si>
  <si>
    <t>95.300003</t>
  </si>
  <si>
    <t>96.150002</t>
  </si>
  <si>
    <t>90.511795</t>
  </si>
  <si>
    <t>96.470001</t>
  </si>
  <si>
    <t>99.070000</t>
  </si>
  <si>
    <t>95.820000</t>
  </si>
  <si>
    <t>93.260574</t>
  </si>
  <si>
    <t>99.550003</t>
  </si>
  <si>
    <t>100.440002</t>
  </si>
  <si>
    <t>99.260002</t>
  </si>
  <si>
    <t>100.199997</t>
  </si>
  <si>
    <t>94.324303</t>
  </si>
  <si>
    <t>101.059998</t>
  </si>
  <si>
    <t>102.099998</t>
  </si>
  <si>
    <t>100.040001</t>
  </si>
  <si>
    <t>101.000000</t>
  </si>
  <si>
    <t>95.077393</t>
  </si>
  <si>
    <t>101.199997</t>
  </si>
  <si>
    <t>102.000000</t>
  </si>
  <si>
    <t>100.760002</t>
  </si>
  <si>
    <t>101.400002</t>
  </si>
  <si>
    <t>95.453941</t>
  </si>
  <si>
    <t>102.120003</t>
  </si>
  <si>
    <t>102.699997</t>
  </si>
  <si>
    <t>96.112892</t>
  </si>
  <si>
    <t>101.940002</t>
  </si>
  <si>
    <t>102.139999</t>
  </si>
  <si>
    <t>101.099998</t>
  </si>
  <si>
    <t>102.040001</t>
  </si>
  <si>
    <t>96.056412</t>
  </si>
  <si>
    <t>101.800003</t>
  </si>
  <si>
    <t>99.900002</t>
  </si>
  <si>
    <t>94.041901</t>
  </si>
  <si>
    <t>99.500000</t>
  </si>
  <si>
    <t>101.300003</t>
  </si>
  <si>
    <t>99.410004</t>
  </si>
  <si>
    <t>94.173691</t>
  </si>
  <si>
    <t>102.559998</t>
  </si>
  <si>
    <t>102.599998</t>
  </si>
  <si>
    <t>101.559998</t>
  </si>
  <si>
    <t>101.900002</t>
  </si>
  <si>
    <t>95.924622</t>
  </si>
  <si>
    <t>102.019997</t>
  </si>
  <si>
    <t>103.400002</t>
  </si>
  <si>
    <t>102.940002</t>
  </si>
  <si>
    <t>96.903641</t>
  </si>
  <si>
    <t>103.279999</t>
  </si>
  <si>
    <t>104.660004</t>
  </si>
  <si>
    <t>102.620003</t>
  </si>
  <si>
    <t>103.940002</t>
  </si>
  <si>
    <t>97.844994</t>
  </si>
  <si>
    <t>109.320000</t>
  </si>
  <si>
    <t>111.000000</t>
  </si>
  <si>
    <t>107.419998</t>
  </si>
  <si>
    <t>101.120926</t>
  </si>
  <si>
    <t>107.120003</t>
  </si>
  <si>
    <t>111.680000</t>
  </si>
  <si>
    <t>111.059998</t>
  </si>
  <si>
    <t>104.547478</t>
  </si>
  <si>
    <t>111.080002</t>
  </si>
  <si>
    <t>111.860001</t>
  </si>
  <si>
    <t>110.620003</t>
  </si>
  <si>
    <t>111.379997</t>
  </si>
  <si>
    <t>104.848717</t>
  </si>
  <si>
    <t>111.779999</t>
  </si>
  <si>
    <t>109.959999</t>
  </si>
  <si>
    <t>111.300003</t>
  </si>
  <si>
    <t>104.773415</t>
  </si>
  <si>
    <t>111.360001</t>
  </si>
  <si>
    <t>110.500000</t>
  </si>
  <si>
    <t>111.279999</t>
  </si>
  <si>
    <t>104.754585</t>
  </si>
  <si>
    <t>111.320000</t>
  </si>
  <si>
    <t>112.059998</t>
  </si>
  <si>
    <t>110.699997</t>
  </si>
  <si>
    <t>111.500000</t>
  </si>
  <si>
    <t>104.961685</t>
  </si>
  <si>
    <t>111.180000</t>
  </si>
  <si>
    <t>113.900002</t>
  </si>
  <si>
    <t>107.220947</t>
  </si>
  <si>
    <t>113.839996</t>
  </si>
  <si>
    <t>114.000000</t>
  </si>
  <si>
    <t>112.699997</t>
  </si>
  <si>
    <t>112.919998</t>
  </si>
  <si>
    <t>106.298409</t>
  </si>
  <si>
    <t>112.660004</t>
  </si>
  <si>
    <t>113.400002</t>
  </si>
  <si>
    <t>112.540001</t>
  </si>
  <si>
    <t>113.059998</t>
  </si>
  <si>
    <t>106.430206</t>
  </si>
  <si>
    <t>112.879997</t>
  </si>
  <si>
    <t>113.500000</t>
  </si>
  <si>
    <t>112.559998</t>
  </si>
  <si>
    <t>106.844398</t>
  </si>
  <si>
    <t>113.180000</t>
  </si>
  <si>
    <t>112.980003</t>
  </si>
  <si>
    <t>113.540001</t>
  </si>
  <si>
    <t>106.882057</t>
  </si>
  <si>
    <t>114.760002</t>
  </si>
  <si>
    <t>113.419998</t>
  </si>
  <si>
    <t>114.120003</t>
  </si>
  <si>
    <t>107.428047</t>
  </si>
  <si>
    <t>114.300003</t>
  </si>
  <si>
    <t>114.720001</t>
  </si>
  <si>
    <t>113.720001</t>
  </si>
  <si>
    <t>114.080002</t>
  </si>
  <si>
    <t>107.390396</t>
  </si>
  <si>
    <t>113.519997</t>
  </si>
  <si>
    <t>112.160004</t>
  </si>
  <si>
    <t>113.260002</t>
  </si>
  <si>
    <t>106.618477</t>
  </si>
  <si>
    <t>113.099998</t>
  </si>
  <si>
    <t>113.919998</t>
  </si>
  <si>
    <t>112.900002</t>
  </si>
  <si>
    <t>113.639999</t>
  </si>
  <si>
    <t>106.976189</t>
  </si>
  <si>
    <t>113.220001</t>
  </si>
  <si>
    <t>113.620003</t>
  </si>
  <si>
    <t>112.099998</t>
  </si>
  <si>
    <t>112.720001</t>
  </si>
  <si>
    <t>106.110138</t>
  </si>
  <si>
    <t>110.900002</t>
  </si>
  <si>
    <t>111.900002</t>
  </si>
  <si>
    <t>110.540001</t>
  </si>
  <si>
    <t>105.131126</t>
  </si>
  <si>
    <t>112.400002</t>
  </si>
  <si>
    <t>111.540001</t>
  </si>
  <si>
    <t>114.339996</t>
  </si>
  <si>
    <t>114.639999</t>
  </si>
  <si>
    <t>114.559998</t>
  </si>
  <si>
    <t>107.842239</t>
  </si>
  <si>
    <t>115.000000</t>
  </si>
  <si>
    <t>116.900002</t>
  </si>
  <si>
    <t>114.699997</t>
  </si>
  <si>
    <t>116.879997</t>
  </si>
  <si>
    <t>110.026199</t>
  </si>
  <si>
    <t>117.239998</t>
  </si>
  <si>
    <t>115.260002</t>
  </si>
  <si>
    <t>116.959999</t>
  </si>
  <si>
    <t>110.101509</t>
  </si>
  <si>
    <t>116.800003</t>
  </si>
  <si>
    <t>119.199997</t>
  </si>
  <si>
    <t>117.660004</t>
  </si>
  <si>
    <t>110.760468</t>
  </si>
  <si>
    <t>118.000000</t>
  </si>
  <si>
    <t>118.080002</t>
  </si>
  <si>
    <t>116.980003</t>
  </si>
  <si>
    <t>111.155838</t>
  </si>
  <si>
    <t>118.559998</t>
  </si>
  <si>
    <t>119.180000</t>
  </si>
  <si>
    <t>117.959999</t>
  </si>
  <si>
    <t>119.099998</t>
  </si>
  <si>
    <t>112.116020</t>
  </si>
  <si>
    <t>119.059998</t>
  </si>
  <si>
    <t>119.260002</t>
  </si>
  <si>
    <t>117.500000</t>
  </si>
  <si>
    <t>117.860001</t>
  </si>
  <si>
    <t>110.948738</t>
  </si>
  <si>
    <t>118.440002</t>
  </si>
  <si>
    <t>118.720001</t>
  </si>
  <si>
    <t>117.300003</t>
  </si>
  <si>
    <t>118.519997</t>
  </si>
  <si>
    <t>111.570023</t>
  </si>
  <si>
    <t>118.959999</t>
  </si>
  <si>
    <t>119.160004</t>
  </si>
  <si>
    <t>114.500000</t>
  </si>
  <si>
    <t>114.199997</t>
  </si>
  <si>
    <t>107.503349</t>
  </si>
  <si>
    <t>115.099998</t>
  </si>
  <si>
    <t>116.339996</t>
  </si>
  <si>
    <t>109.517860</t>
  </si>
  <si>
    <t>117.900002</t>
  </si>
  <si>
    <t>114.879997</t>
  </si>
  <si>
    <t>115.580002</t>
  </si>
  <si>
    <t>108.802437</t>
  </si>
  <si>
    <t>116.580002</t>
  </si>
  <si>
    <t>115.080002</t>
  </si>
  <si>
    <t>116.260002</t>
  </si>
  <si>
    <t>109.442558</t>
  </si>
  <si>
    <t>117.080002</t>
  </si>
  <si>
    <t>118.139999</t>
  </si>
  <si>
    <t>116.500000</t>
  </si>
  <si>
    <t>117.839996</t>
  </si>
  <si>
    <t>110.929909</t>
  </si>
  <si>
    <t>119.139999</t>
  </si>
  <si>
    <t>117.220001</t>
  </si>
  <si>
    <t>117.800003</t>
  </si>
  <si>
    <t>110.892258</t>
  </si>
  <si>
    <t>117.639999</t>
  </si>
  <si>
    <t>118.279999</t>
  </si>
  <si>
    <t>110.346268</t>
  </si>
  <si>
    <t>118.379997</t>
  </si>
  <si>
    <t>118.900002</t>
  </si>
  <si>
    <t>117.760002</t>
  </si>
  <si>
    <t>118.540001</t>
  </si>
  <si>
    <t>111.588860</t>
  </si>
  <si>
    <t>118.320000</t>
  </si>
  <si>
    <t>118.699997</t>
  </si>
  <si>
    <t>118.360001</t>
  </si>
  <si>
    <t>117.739998</t>
  </si>
  <si>
    <t>118.660004</t>
  </si>
  <si>
    <t>111.701828</t>
  </si>
  <si>
    <t>119.500000</t>
  </si>
  <si>
    <t>121.199997</t>
  </si>
  <si>
    <t>118.500000</t>
  </si>
  <si>
    <t>120.940002</t>
  </si>
  <si>
    <t>113.848129</t>
  </si>
  <si>
    <t>119.580002</t>
  </si>
  <si>
    <t>117.699997</t>
  </si>
  <si>
    <t>111.551201</t>
  </si>
  <si>
    <t>118.400002</t>
  </si>
  <si>
    <t>119.000000</t>
  </si>
  <si>
    <t>116.559998</t>
  </si>
  <si>
    <t>109.724968</t>
  </si>
  <si>
    <t>116.680000</t>
  </si>
  <si>
    <t>116.639999</t>
  </si>
  <si>
    <t>110.609840</t>
  </si>
  <si>
    <t>117.599998</t>
  </si>
  <si>
    <t>119.680000</t>
  </si>
  <si>
    <t>117.260002</t>
  </si>
  <si>
    <t>117.419998</t>
  </si>
  <si>
    <t>116.699997</t>
  </si>
  <si>
    <t>117.139999</t>
  </si>
  <si>
    <t>111.825928</t>
  </si>
  <si>
    <t>116.519997</t>
  </si>
  <si>
    <t>112.265060</t>
  </si>
  <si>
    <t>117.720001</t>
  </si>
  <si>
    <t>119.400002</t>
  </si>
  <si>
    <t>117.199997</t>
  </si>
  <si>
    <t>113.601547</t>
  </si>
  <si>
    <t>120.599998</t>
  </si>
  <si>
    <t>118.199997</t>
  </si>
  <si>
    <t>120.160004</t>
  </si>
  <si>
    <t>114.708931</t>
  </si>
  <si>
    <t>120.660004</t>
  </si>
  <si>
    <t>122.860001</t>
  </si>
  <si>
    <t>119.339996</t>
  </si>
  <si>
    <t>117.286438</t>
  </si>
  <si>
    <t>123.000000</t>
  </si>
  <si>
    <t>123.199997</t>
  </si>
  <si>
    <t>121.879997</t>
  </si>
  <si>
    <t>122.739998</t>
  </si>
  <si>
    <t>117.171875</t>
  </si>
  <si>
    <t>122.660004</t>
  </si>
  <si>
    <t>122.680000</t>
  </si>
  <si>
    <t>121.279999</t>
  </si>
  <si>
    <t>121.839996</t>
  </si>
  <si>
    <t>116.312714</t>
  </si>
  <si>
    <t>122.019997</t>
  </si>
  <si>
    <t>121.220001</t>
  </si>
  <si>
    <t>121.760002</t>
  </si>
  <si>
    <t>116.236343</t>
  </si>
  <si>
    <t>123.500000</t>
  </si>
  <si>
    <t>121.480003</t>
  </si>
  <si>
    <t>122.940002</t>
  </si>
  <si>
    <t>117.362808</t>
  </si>
  <si>
    <t>123.779999</t>
  </si>
  <si>
    <t>120.800003</t>
  </si>
  <si>
    <t>121.940002</t>
  </si>
  <si>
    <t>116.408173</t>
  </si>
  <si>
    <t>121.599998</t>
  </si>
  <si>
    <t>119.820000</t>
  </si>
  <si>
    <t>114.384346</t>
  </si>
  <si>
    <t>120.680000</t>
  </si>
  <si>
    <t>119.639999</t>
  </si>
  <si>
    <t>114.212509</t>
  </si>
  <si>
    <t>113.580002</t>
  </si>
  <si>
    <t>119.720001</t>
  </si>
  <si>
    <t>114.288887</t>
  </si>
  <si>
    <t>119.599998</t>
  </si>
  <si>
    <t>120.300003</t>
  </si>
  <si>
    <t>117.059998</t>
  </si>
  <si>
    <t>112.322342</t>
  </si>
  <si>
    <t>117.000000</t>
  </si>
  <si>
    <t>118.940002</t>
  </si>
  <si>
    <t>113.544266</t>
  </si>
  <si>
    <t>118.260002</t>
  </si>
  <si>
    <t>116.360001</t>
  </si>
  <si>
    <t>116.720001</t>
  </si>
  <si>
    <t>111.424980</t>
  </si>
  <si>
    <t>117.540001</t>
  </si>
  <si>
    <t>118.300003</t>
  </si>
  <si>
    <t>116.599998</t>
  </si>
  <si>
    <t>117.459999</t>
  </si>
  <si>
    <t>112.131401</t>
  </si>
  <si>
    <t>114.940002</t>
  </si>
  <si>
    <t>115.540001</t>
  </si>
  <si>
    <t>110.298515</t>
  </si>
  <si>
    <t>119.120003</t>
  </si>
  <si>
    <t>117.040001</t>
  </si>
  <si>
    <t>120.760002</t>
  </si>
  <si>
    <t>118.120003</t>
  </si>
  <si>
    <t>115.281708</t>
  </si>
  <si>
    <t>120.720001</t>
  </si>
  <si>
    <t>122.760002</t>
  </si>
  <si>
    <t>119.919998</t>
  </si>
  <si>
    <t>122.500000</t>
  </si>
  <si>
    <t>116.942764</t>
  </si>
  <si>
    <t>120.540001</t>
  </si>
  <si>
    <t>120.980003</t>
  </si>
  <si>
    <t>115.491730</t>
  </si>
  <si>
    <t>120.739998</t>
  </si>
  <si>
    <t>121.139999</t>
  </si>
  <si>
    <t>119.019997</t>
  </si>
  <si>
    <t>113.620636</t>
  </si>
  <si>
    <t>119.699997</t>
  </si>
  <si>
    <t>118.220001</t>
  </si>
  <si>
    <t>112.856934</t>
  </si>
  <si>
    <t>118.480003</t>
  </si>
  <si>
    <t>117.379997</t>
  </si>
  <si>
    <t>112.837837</t>
  </si>
  <si>
    <t>117.620003</t>
  </si>
  <si>
    <t>114.779999</t>
  </si>
  <si>
    <t>114.839996</t>
  </si>
  <si>
    <t>109.630264</t>
  </si>
  <si>
    <t>115.620003</t>
  </si>
  <si>
    <t>115.400002</t>
  </si>
  <si>
    <t>111.291336</t>
  </si>
  <si>
    <t>117.480003</t>
  </si>
  <si>
    <t>117.980003</t>
  </si>
  <si>
    <t>111.654091</t>
  </si>
  <si>
    <t>117.400002</t>
  </si>
  <si>
    <t>115.900002</t>
  </si>
  <si>
    <t>116.239998</t>
  </si>
  <si>
    <t>110.966751</t>
  </si>
  <si>
    <t>115.199997</t>
  </si>
  <si>
    <t>113.160004</t>
  </si>
  <si>
    <t>114.379997</t>
  </si>
  <si>
    <t>109.191132</t>
  </si>
  <si>
    <t>115.440002</t>
  </si>
  <si>
    <t>115.180000</t>
  </si>
  <si>
    <t>109.954842</t>
  </si>
  <si>
    <t>114.860001</t>
  </si>
  <si>
    <t>112.599998</t>
  </si>
  <si>
    <t>109.515717</t>
  </si>
  <si>
    <t>117.099998</t>
  </si>
  <si>
    <t>112.959999</t>
  </si>
  <si>
    <t>111.787735</t>
  </si>
  <si>
    <t>116.199997</t>
  </si>
  <si>
    <t>115.239998</t>
  </si>
  <si>
    <t>112.933304</t>
  </si>
  <si>
    <t>119.860001</t>
  </si>
  <si>
    <t>117.879997</t>
  </si>
  <si>
    <t>118.680000</t>
  </si>
  <si>
    <t>113.296066</t>
  </si>
  <si>
    <t>120.519997</t>
  </si>
  <si>
    <t>112.646912</t>
  </si>
  <si>
    <t>118.239998</t>
  </si>
  <si>
    <t>122.400002</t>
  </si>
  <si>
    <t>120.959999</t>
  </si>
  <si>
    <t>115.472633</t>
  </si>
  <si>
    <t>124.120003</t>
  </si>
  <si>
    <t>121.519997</t>
  </si>
  <si>
    <t>123.360001</t>
  </si>
  <si>
    <t>117.763756</t>
  </si>
  <si>
    <t>122.180000</t>
  </si>
  <si>
    <t>123.139999</t>
  </si>
  <si>
    <t>121.059998</t>
  </si>
  <si>
    <t>122.360001</t>
  </si>
  <si>
    <t>116.809120</t>
  </si>
  <si>
    <t>122.099998</t>
  </si>
  <si>
    <t>123.680000</t>
  </si>
  <si>
    <t>122.559998</t>
  </si>
  <si>
    <t>117.000046</t>
  </si>
  <si>
    <t>122.260002</t>
  </si>
  <si>
    <t>125.139999</t>
  </si>
  <si>
    <t>125.080002</t>
  </si>
  <si>
    <t>119.405731</t>
  </si>
  <si>
    <t>124.879997</t>
  </si>
  <si>
    <t>126.480003</t>
  </si>
  <si>
    <t>124.820000</t>
  </si>
  <si>
    <t>125.459999</t>
  </si>
  <si>
    <t>119.768486</t>
  </si>
  <si>
    <t>125.639999</t>
  </si>
  <si>
    <t>125.800003</t>
  </si>
  <si>
    <t>122.540001</t>
  </si>
  <si>
    <t>123.040001</t>
  </si>
  <si>
    <t>117.458275</t>
  </si>
  <si>
    <t>123.099998</t>
  </si>
  <si>
    <t>124.180000</t>
  </si>
  <si>
    <t>121.779999</t>
  </si>
  <si>
    <t>124.919998</t>
  </si>
  <si>
    <t>122.620003</t>
  </si>
  <si>
    <t>117.057327</t>
  </si>
  <si>
    <t>123.440002</t>
  </si>
  <si>
    <t>123.239998</t>
  </si>
  <si>
    <t>117.649200</t>
  </si>
  <si>
    <t>122.699997</t>
  </si>
  <si>
    <t>125.220001</t>
  </si>
  <si>
    <t>125.160004</t>
  </si>
  <si>
    <t>119.482101</t>
  </si>
  <si>
    <t>124.980003</t>
  </si>
  <si>
    <t>125.980003</t>
  </si>
  <si>
    <t>124.779999</t>
  </si>
  <si>
    <t>125.480003</t>
  </si>
  <si>
    <t>119.787582</t>
  </si>
  <si>
    <t>125.739998</t>
  </si>
  <si>
    <t>123.900002</t>
  </si>
  <si>
    <t>124.040001</t>
  </si>
  <si>
    <t>118.412910</t>
  </si>
  <si>
    <t>123.879997</t>
  </si>
  <si>
    <t>124.959999</t>
  </si>
  <si>
    <t>123.339996</t>
  </si>
  <si>
    <t>119.119331</t>
  </si>
  <si>
    <t>125.300003</t>
  </si>
  <si>
    <t>126.000000</t>
  </si>
  <si>
    <t>123.800003</t>
  </si>
  <si>
    <t>124.379997</t>
  </si>
  <si>
    <t>118.737480</t>
  </si>
  <si>
    <t>123.160004</t>
  </si>
  <si>
    <t>124.260002</t>
  </si>
  <si>
    <t>124.000000</t>
  </si>
  <si>
    <t>118.374718</t>
  </si>
  <si>
    <t>124.139999</t>
  </si>
  <si>
    <t>126.019997</t>
  </si>
  <si>
    <t>125.760002</t>
  </si>
  <si>
    <t>120.054886</t>
  </si>
  <si>
    <t>125.720001</t>
  </si>
  <si>
    <t>125.900002</t>
  </si>
  <si>
    <t>124.480003</t>
  </si>
  <si>
    <t>119.615753</t>
  </si>
  <si>
    <t>123.760002</t>
  </si>
  <si>
    <t>124.680000</t>
  </si>
  <si>
    <t>119.023872</t>
  </si>
  <si>
    <t>124.620003</t>
  </si>
  <si>
    <t>124.019997</t>
  </si>
  <si>
    <t>118.393806</t>
  </si>
  <si>
    <t>124.540001</t>
  </si>
  <si>
    <t>124.660004</t>
  </si>
  <si>
    <t>123.320000</t>
  </si>
  <si>
    <t>127.599998</t>
  </si>
  <si>
    <t>124.559998</t>
  </si>
  <si>
    <t>125.820000</t>
  </si>
  <si>
    <t>120.112152</t>
  </si>
  <si>
    <t>126.180000</t>
  </si>
  <si>
    <t>127.000000</t>
  </si>
  <si>
    <t>125.959999</t>
  </si>
  <si>
    <t>120.245804</t>
  </si>
  <si>
    <t>126.220001</t>
  </si>
  <si>
    <t>128.000000</t>
  </si>
  <si>
    <t>127.620003</t>
  </si>
  <si>
    <t>121.830505</t>
  </si>
  <si>
    <t>128.520004</t>
  </si>
  <si>
    <t>129.899994</t>
  </si>
  <si>
    <t>128.279999</t>
  </si>
  <si>
    <t>129.199997</t>
  </si>
  <si>
    <t>123.338814</t>
  </si>
  <si>
    <t>129.020004</t>
  </si>
  <si>
    <t>131.440002</t>
  </si>
  <si>
    <t>128.460007</t>
  </si>
  <si>
    <t>131.179993</t>
  </si>
  <si>
    <t>125.228989</t>
  </si>
  <si>
    <t>131.059998</t>
  </si>
  <si>
    <t>132.300003</t>
  </si>
  <si>
    <t>130.960007</t>
  </si>
  <si>
    <t>131.759995</t>
  </si>
  <si>
    <t>125.782692</t>
  </si>
  <si>
    <t>131.100006</t>
  </si>
  <si>
    <t>132.839996</t>
  </si>
  <si>
    <t>130.240005</t>
  </si>
  <si>
    <t>132.000000</t>
  </si>
  <si>
    <t>126.011803</t>
  </si>
  <si>
    <t>132.460007</t>
  </si>
  <si>
    <t>133.820007</t>
  </si>
  <si>
    <t>131.119995</t>
  </si>
  <si>
    <t>131.580002</t>
  </si>
  <si>
    <t>125.610847</t>
  </si>
  <si>
    <t>131.639999</t>
  </si>
  <si>
    <t>130.419998</t>
  </si>
  <si>
    <t>130.699997</t>
  </si>
  <si>
    <t>124.770775</t>
  </si>
  <si>
    <t>131.339996</t>
  </si>
  <si>
    <t>133.259995</t>
  </si>
  <si>
    <t>132.699997</t>
  </si>
  <si>
    <t>126.680046</t>
  </si>
  <si>
    <t>132.759995</t>
  </si>
  <si>
    <t>133.279999</t>
  </si>
  <si>
    <t>131.539993</t>
  </si>
  <si>
    <t>132.100006</t>
  </si>
  <si>
    <t>126.107269</t>
  </si>
  <si>
    <t>132.360001</t>
  </si>
  <si>
    <t>133.380005</t>
  </si>
  <si>
    <t>129.940002</t>
  </si>
  <si>
    <t>130.580002</t>
  </si>
  <si>
    <t>124.656219</t>
  </si>
  <si>
    <t>131.419998</t>
  </si>
  <si>
    <t>131.779999</t>
  </si>
  <si>
    <t>130.919998</t>
  </si>
  <si>
    <t>125.152641</t>
  </si>
  <si>
    <t>131.259995</t>
  </si>
  <si>
    <t>130.059998</t>
  </si>
  <si>
    <t>124.331642</t>
  </si>
  <si>
    <t>130.160004</t>
  </si>
  <si>
    <t>130.399994</t>
  </si>
  <si>
    <t>127.459999</t>
  </si>
  <si>
    <t>127.760002</t>
  </si>
  <si>
    <t>121.964149</t>
  </si>
  <si>
    <t>129.880005</t>
  </si>
  <si>
    <t>126.900002</t>
  </si>
  <si>
    <t>128.179993</t>
  </si>
  <si>
    <t>122.365089</t>
  </si>
  <si>
    <t>128.199997</t>
  </si>
  <si>
    <t>129.839996</t>
  </si>
  <si>
    <t>127.699997</t>
  </si>
  <si>
    <t>129.520004</t>
  </si>
  <si>
    <t>123.644310</t>
  </si>
  <si>
    <t>126.059998</t>
  </si>
  <si>
    <t>126.639999</t>
  </si>
  <si>
    <t>120.000000</t>
  </si>
  <si>
    <t>120.620003</t>
  </si>
  <si>
    <t>115.148056</t>
  </si>
  <si>
    <t>121.860001</t>
  </si>
  <si>
    <t>120.059998</t>
  </si>
  <si>
    <t>114.613457</t>
  </si>
  <si>
    <t>121.239998</t>
  </si>
  <si>
    <t>120.120003</t>
  </si>
  <si>
    <t>116.350891</t>
  </si>
  <si>
    <t>127.059998</t>
  </si>
  <si>
    <t>123.379997</t>
  </si>
  <si>
    <t>121.295906</t>
  </si>
  <si>
    <t>126.540001</t>
  </si>
  <si>
    <t>126.599998</t>
  </si>
  <si>
    <t>124.500000</t>
  </si>
  <si>
    <t>119.310265</t>
  </si>
  <si>
    <t>126.199997</t>
  </si>
  <si>
    <t>127.120003</t>
  </si>
  <si>
    <t>125.260002</t>
  </si>
  <si>
    <t>119.577560</t>
  </si>
  <si>
    <t>124.239998</t>
  </si>
  <si>
    <t>127.019997</t>
  </si>
  <si>
    <t>126.500000</t>
  </si>
  <si>
    <t>120.761307</t>
  </si>
  <si>
    <t>123.660004</t>
  </si>
  <si>
    <t>116.713654</t>
  </si>
  <si>
    <t>121.720001</t>
  </si>
  <si>
    <t>124.400002</t>
  </si>
  <si>
    <t>124.360001</t>
  </si>
  <si>
    <t>124.639999</t>
  </si>
  <si>
    <t>118.985687</t>
  </si>
  <si>
    <t>126.800003</t>
  </si>
  <si>
    <t>120.303078</t>
  </si>
  <si>
    <t>128.259995</t>
  </si>
  <si>
    <t>128.080002</t>
  </si>
  <si>
    <t>122.269638</t>
  </si>
  <si>
    <t>124.320000</t>
  </si>
  <si>
    <t>124.440002</t>
  </si>
  <si>
    <t>118.794762</t>
  </si>
  <si>
    <t>125.320000</t>
  </si>
  <si>
    <t>122.639999</t>
  </si>
  <si>
    <t>117.076416</t>
  </si>
  <si>
    <t>123.599998</t>
  </si>
  <si>
    <t>121.620003</t>
  </si>
  <si>
    <t>122.900002</t>
  </si>
  <si>
    <t>117.324623</t>
  </si>
  <si>
    <t>123.220001</t>
  </si>
  <si>
    <t>120.459999</t>
  </si>
  <si>
    <t>121.639999</t>
  </si>
  <si>
    <t>116.121780</t>
  </si>
  <si>
    <t>121.400002</t>
  </si>
  <si>
    <t>121.180000</t>
  </si>
  <si>
    <t>125.059998</t>
  </si>
  <si>
    <t>119.386635</t>
  </si>
  <si>
    <t>125.559998</t>
  </si>
  <si>
    <t>126.099998</t>
  </si>
  <si>
    <t>126.379997</t>
  </si>
  <si>
    <t>124.860001</t>
  </si>
  <si>
    <t>120.341263</t>
  </si>
  <si>
    <t>125.660004</t>
  </si>
  <si>
    <t>125.680000</t>
  </si>
  <si>
    <t>125.599998</t>
  </si>
  <si>
    <t>126.300003</t>
  </si>
  <si>
    <t>125.120003</t>
  </si>
  <si>
    <t>120.379456</t>
  </si>
  <si>
    <t>126.660004</t>
  </si>
  <si>
    <t>128.679993</t>
  </si>
  <si>
    <t>127.279999</t>
  </si>
  <si>
    <t>121.505920</t>
  </si>
  <si>
    <t>127.099998</t>
  </si>
  <si>
    <t>127.660004</t>
  </si>
  <si>
    <t>126.519997</t>
  </si>
  <si>
    <t>120.780396</t>
  </si>
  <si>
    <t>127.180000</t>
  </si>
  <si>
    <t>127.559998</t>
  </si>
  <si>
    <t>126.760002</t>
  </si>
  <si>
    <t>121.009514</t>
  </si>
  <si>
    <t>126.919998</t>
  </si>
  <si>
    <t>122.279999</t>
  </si>
  <si>
    <t>122.379997</t>
  </si>
  <si>
    <t>116.828209</t>
  </si>
  <si>
    <t>123.059998</t>
  </si>
  <si>
    <t>117.840126</t>
  </si>
  <si>
    <t>126.559998</t>
  </si>
  <si>
    <t>125.440002</t>
  </si>
  <si>
    <t>119.749397</t>
  </si>
  <si>
    <t>121.000000</t>
  </si>
  <si>
    <t>122.059998</t>
  </si>
  <si>
    <t>118.779999</t>
  </si>
  <si>
    <t>121.160004</t>
  </si>
  <si>
    <t>115.663567</t>
  </si>
  <si>
    <t>122.160004</t>
  </si>
  <si>
    <t>120.500000</t>
  </si>
  <si>
    <t>116.522720</t>
  </si>
  <si>
    <t>122.000000</t>
  </si>
  <si>
    <t>122.800003</t>
  </si>
  <si>
    <t>117.190979</t>
  </si>
  <si>
    <t>124.080002</t>
  </si>
  <si>
    <t>122.120003</t>
  </si>
  <si>
    <t>123.839996</t>
  </si>
  <si>
    <t>118.221977</t>
  </si>
  <si>
    <t>123.540001</t>
  </si>
  <si>
    <t>120.239998</t>
  </si>
  <si>
    <t>114.785294</t>
  </si>
  <si>
    <t>119.900002</t>
  </si>
  <si>
    <t>114.460724</t>
  </si>
  <si>
    <t>119.660004</t>
  </si>
  <si>
    <t>113.391525</t>
  </si>
  <si>
    <t>117.820000</t>
  </si>
  <si>
    <t>115.510818</t>
  </si>
  <si>
    <t>120.779999</t>
  </si>
  <si>
    <t>119.440002</t>
  </si>
  <si>
    <t>114.021591</t>
  </si>
  <si>
    <t>113.658821</t>
  </si>
  <si>
    <t>119.480003</t>
  </si>
  <si>
    <t>113.792473</t>
  </si>
  <si>
    <t>120.360001</t>
  </si>
  <si>
    <t>116.180000</t>
  </si>
  <si>
    <t>116.660004</t>
  </si>
  <si>
    <t>111.367706</t>
  </si>
  <si>
    <t>116.300003</t>
  </si>
  <si>
    <t>117.120003</t>
  </si>
  <si>
    <t>114.400002</t>
  </si>
  <si>
    <t>109.210228</t>
  </si>
  <si>
    <t>117.279999</t>
  </si>
  <si>
    <t>117.680000</t>
  </si>
  <si>
    <t>112.341423</t>
  </si>
  <si>
    <t>111.749550</t>
  </si>
  <si>
    <t>112.417801</t>
  </si>
  <si>
    <t>116.860001</t>
  </si>
  <si>
    <t>115.500000</t>
  </si>
  <si>
    <t>111.902298</t>
  </si>
  <si>
    <t>115.360001</t>
  </si>
  <si>
    <t>112.475082</t>
  </si>
  <si>
    <t>117.360001</t>
  </si>
  <si>
    <t>113.506088</t>
  </si>
  <si>
    <t>118.860001</t>
  </si>
  <si>
    <t>113.028770</t>
  </si>
  <si>
    <t>119.519997</t>
  </si>
  <si>
    <t>114.097954</t>
  </si>
  <si>
    <t>119.080002</t>
  </si>
  <si>
    <t>119.839996</t>
  </si>
  <si>
    <t>113.983398</t>
  </si>
  <si>
    <t>121.320000</t>
  </si>
  <si>
    <t>114.422531</t>
  </si>
  <si>
    <t>120.480003</t>
  </si>
  <si>
    <t>120.339996</t>
  </si>
  <si>
    <t>114.880753</t>
  </si>
  <si>
    <t>119.459999</t>
  </si>
  <si>
    <t>121.919998</t>
  </si>
  <si>
    <t>116.389076</t>
  </si>
  <si>
    <t>121.500000</t>
  </si>
  <si>
    <t>121.900002</t>
  </si>
  <si>
    <t>116.369987</t>
  </si>
  <si>
    <t>118.919998</t>
  </si>
  <si>
    <t>120.099998</t>
  </si>
  <si>
    <t>114.651642</t>
  </si>
  <si>
    <t>120.440002</t>
  </si>
  <si>
    <t>120.220001</t>
  </si>
  <si>
    <t>122.220001</t>
  </si>
  <si>
    <t>116.675476</t>
  </si>
  <si>
    <t>123.720001</t>
  </si>
  <si>
    <t>125.199997</t>
  </si>
  <si>
    <t>123.260002</t>
  </si>
  <si>
    <t>124.599998</t>
  </si>
  <si>
    <t>118.947502</t>
  </si>
  <si>
    <t>128.039993</t>
  </si>
  <si>
    <t>120.093071</t>
  </si>
  <si>
    <t>124.007057</t>
  </si>
  <si>
    <t>130.559998</t>
  </si>
  <si>
    <t>130.619995</t>
  </si>
  <si>
    <t>128.160004</t>
  </si>
  <si>
    <t>122.689682</t>
  </si>
  <si>
    <t>129.339996</t>
  </si>
  <si>
    <t>130.300003</t>
  </si>
  <si>
    <t>123.987976</t>
  </si>
  <si>
    <t>130.039993</t>
  </si>
  <si>
    <t>132.179993</t>
  </si>
  <si>
    <t>130.020004</t>
  </si>
  <si>
    <t>130.820007</t>
  </si>
  <si>
    <t>124.885338</t>
  </si>
  <si>
    <t>130.639999</t>
  </si>
  <si>
    <t>130.740005</t>
  </si>
  <si>
    <t>128.580002</t>
  </si>
  <si>
    <t>130.179993</t>
  </si>
  <si>
    <t>124.274361</t>
  </si>
  <si>
    <t>130.000000</t>
  </si>
  <si>
    <t>131.360001</t>
  </si>
  <si>
    <t>129.160004</t>
  </si>
  <si>
    <t>130.979996</t>
  </si>
  <si>
    <t>125.038071</t>
  </si>
  <si>
    <t>131.020004</t>
  </si>
  <si>
    <t>132.600006</t>
  </si>
  <si>
    <t>132.199997</t>
  </si>
  <si>
    <t>126.202721</t>
  </si>
  <si>
    <t>131.619995</t>
  </si>
  <si>
    <t>132.899994</t>
  </si>
  <si>
    <t>130.940002</t>
  </si>
  <si>
    <t>126.870964</t>
  </si>
  <si>
    <t>132.500000</t>
  </si>
  <si>
    <t>133.919998</t>
  </si>
  <si>
    <t>132.820007</t>
  </si>
  <si>
    <t>126.794601</t>
  </si>
  <si>
    <t>132.779999</t>
  </si>
  <si>
    <t>135.199997</t>
  </si>
  <si>
    <t>134.600006</t>
  </si>
  <si>
    <t>128.493866</t>
  </si>
  <si>
    <t>135.020004</t>
  </si>
  <si>
    <t>135.500000</t>
  </si>
  <si>
    <t>134.179993</t>
  </si>
  <si>
    <t>129.353027</t>
  </si>
  <si>
    <t>135.580002</t>
  </si>
  <si>
    <t>136.759995</t>
  </si>
  <si>
    <t>135.000000</t>
  </si>
  <si>
    <t>135.800003</t>
  </si>
  <si>
    <t>129.639420</t>
  </si>
  <si>
    <t>137.000000</t>
  </si>
  <si>
    <t>137.419998</t>
  </si>
  <si>
    <t>135.699997</t>
  </si>
  <si>
    <t>136.360001</t>
  </si>
  <si>
    <t>130.173996</t>
  </si>
  <si>
    <t>136.479996</t>
  </si>
  <si>
    <t>136.880005</t>
  </si>
  <si>
    <t>133.779999</t>
  </si>
  <si>
    <t>134.360001</t>
  </si>
  <si>
    <t>128.264740</t>
  </si>
  <si>
    <t>135.399994</t>
  </si>
  <si>
    <t>136.660004</t>
  </si>
  <si>
    <t>134.860001</t>
  </si>
  <si>
    <t>135.240005</t>
  </si>
  <si>
    <t>129.104813</t>
  </si>
  <si>
    <t>135.479996</t>
  </si>
  <si>
    <t>135.740005</t>
  </si>
  <si>
    <t>134.759995</t>
  </si>
  <si>
    <t>135.160004</t>
  </si>
  <si>
    <t>129.028442</t>
  </si>
  <si>
    <t>134.919998</t>
  </si>
  <si>
    <t>135.300003</t>
  </si>
  <si>
    <t>133.699997</t>
  </si>
  <si>
    <t>134.199997</t>
  </si>
  <si>
    <t>128.112000</t>
  </si>
  <si>
    <t>133.639999</t>
  </si>
  <si>
    <t>135.080002</t>
  </si>
  <si>
    <t>133.539993</t>
  </si>
  <si>
    <t>133.740005</t>
  </si>
  <si>
    <t>127.672867</t>
  </si>
  <si>
    <t>134.820007</t>
  </si>
  <si>
    <t>133.679993</t>
  </si>
  <si>
    <t>134.619995</t>
  </si>
  <si>
    <t>128.512939</t>
  </si>
  <si>
    <t>135.679993</t>
  </si>
  <si>
    <t>134.100006</t>
  </si>
  <si>
    <t>129.429398</t>
  </si>
  <si>
    <t>136.119995</t>
  </si>
  <si>
    <t>133.940002</t>
  </si>
  <si>
    <t>127.863800</t>
  </si>
  <si>
    <t>133.000000</t>
  </si>
  <si>
    <t>133.979996</t>
  </si>
  <si>
    <t>127.577400</t>
  </si>
  <si>
    <t>132.940002</t>
  </si>
  <si>
    <t>133.460007</t>
  </si>
  <si>
    <t>131.820007</t>
  </si>
  <si>
    <t>127.405571</t>
  </si>
  <si>
    <t>134.339996</t>
  </si>
  <si>
    <t>129.800003</t>
  </si>
  <si>
    <t>130.259995</t>
  </si>
  <si>
    <t>118.508369</t>
  </si>
  <si>
    <t>125.000000</t>
  </si>
  <si>
    <t>128.380005</t>
  </si>
  <si>
    <t>127.940002</t>
  </si>
  <si>
    <t>122.135986</t>
  </si>
  <si>
    <t>128.880005</t>
  </si>
  <si>
    <t>126.940002</t>
  </si>
  <si>
    <t>126.980003</t>
  </si>
  <si>
    <t>121.219536</t>
  </si>
  <si>
    <t>127.519997</t>
  </si>
  <si>
    <t>121.257721</t>
  </si>
  <si>
    <t>127.040001</t>
  </si>
  <si>
    <t>125.099998</t>
  </si>
  <si>
    <t>119.424820</t>
  </si>
  <si>
    <t>124.699997</t>
  </si>
  <si>
    <t>122.519997</t>
  </si>
  <si>
    <t>124.300003</t>
  </si>
  <si>
    <t>118.661118</t>
  </si>
  <si>
    <t>123.019997</t>
  </si>
  <si>
    <t>124.059998</t>
  </si>
  <si>
    <t>118.431999</t>
  </si>
  <si>
    <t>118.622932</t>
  </si>
  <si>
    <t>125.839996</t>
  </si>
  <si>
    <t>120.131241</t>
  </si>
  <si>
    <t>129.300003</t>
  </si>
  <si>
    <t>129.279999</t>
  </si>
  <si>
    <t>123.415192</t>
  </si>
  <si>
    <t>131.960007</t>
  </si>
  <si>
    <t>129.179993</t>
  </si>
  <si>
    <t>131.500000</t>
  </si>
  <si>
    <t>125.534485</t>
  </si>
  <si>
    <t>131.899994</t>
  </si>
  <si>
    <t>132.119995</t>
  </si>
  <si>
    <t>130.380005</t>
  </si>
  <si>
    <t>130.759995</t>
  </si>
  <si>
    <t>124.828049</t>
  </si>
  <si>
    <t>124.808960</t>
  </si>
  <si>
    <t>130.539993</t>
  </si>
  <si>
    <t>132.479996</t>
  </si>
  <si>
    <t>125.916336</t>
  </si>
  <si>
    <t>133.240005</t>
  </si>
  <si>
    <t>131.199997</t>
  </si>
  <si>
    <t>133.479996</t>
  </si>
  <si>
    <t>134.880005</t>
  </si>
  <si>
    <t>127.195557</t>
  </si>
  <si>
    <t>133.220001</t>
  </si>
  <si>
    <t>133.339996</t>
  </si>
  <si>
    <t>132.139999</t>
  </si>
  <si>
    <t>126.145447</t>
  </si>
  <si>
    <t>132.580002</t>
  </si>
  <si>
    <t>127.481934</t>
  </si>
  <si>
    <t>134.080002</t>
  </si>
  <si>
    <t>131.880005</t>
  </si>
  <si>
    <t>127.997444</t>
  </si>
  <si>
    <t>133.100006</t>
  </si>
  <si>
    <t>127.424652</t>
  </si>
  <si>
    <t>133.800003</t>
  </si>
  <si>
    <t>131.860001</t>
  </si>
  <si>
    <t>134.899994</t>
  </si>
  <si>
    <t>134.500000</t>
  </si>
  <si>
    <t>128.398376</t>
  </si>
  <si>
    <t>135.100006</t>
  </si>
  <si>
    <t>133.860001</t>
  </si>
  <si>
    <t>128.894806</t>
  </si>
  <si>
    <t>135.419998</t>
  </si>
  <si>
    <t>134.380005</t>
  </si>
  <si>
    <t>128.283844</t>
  </si>
  <si>
    <t>134.720001</t>
  </si>
  <si>
    <t>136.240005</t>
  </si>
  <si>
    <t>134.539993</t>
  </si>
  <si>
    <t>129.066620</t>
  </si>
  <si>
    <t>135.460007</t>
  </si>
  <si>
    <t>136.000000</t>
  </si>
  <si>
    <t>133.199997</t>
  </si>
  <si>
    <t>135.220001</t>
  </si>
  <si>
    <t>129.085724</t>
  </si>
  <si>
    <t>135.899994</t>
  </si>
  <si>
    <t>133.179993</t>
  </si>
  <si>
    <t>134.279999</t>
  </si>
  <si>
    <t>128.188354</t>
  </si>
  <si>
    <t>135.559998</t>
  </si>
  <si>
    <t>133.360001</t>
  </si>
  <si>
    <t>137.179993</t>
  </si>
  <si>
    <t>130.555862</t>
  </si>
  <si>
    <t>138.220001</t>
  </si>
  <si>
    <t>136.199997</t>
  </si>
  <si>
    <t>137.940002</t>
  </si>
  <si>
    <t>131.682327</t>
  </si>
  <si>
    <t>137.500000</t>
  </si>
  <si>
    <t>135.919998</t>
  </si>
  <si>
    <t>136.460007</t>
  </si>
  <si>
    <t>130.269485</t>
  </si>
  <si>
    <t>137.619995</t>
  </si>
  <si>
    <t>139.240005</t>
  </si>
  <si>
    <t>138.000000</t>
  </si>
  <si>
    <t>131.739609</t>
  </si>
  <si>
    <t>138.100006</t>
  </si>
  <si>
    <t>135.720001</t>
  </si>
  <si>
    <t>129.563049</t>
  </si>
  <si>
    <t>137.460007</t>
  </si>
  <si>
    <t>139.399994</t>
  </si>
  <si>
    <t>137.399994</t>
  </si>
  <si>
    <t>139.039993</t>
  </si>
  <si>
    <t>132.732422</t>
  </si>
  <si>
    <t>136.259995</t>
  </si>
  <si>
    <t>137.240005</t>
  </si>
  <si>
    <t>132.919998</t>
  </si>
  <si>
    <t>126.890068</t>
  </si>
  <si>
    <t>136.839996</t>
  </si>
  <si>
    <t>134.259995</t>
  </si>
  <si>
    <t>128.169266</t>
  </si>
  <si>
    <t>136.960007</t>
  </si>
  <si>
    <t>133.880005</t>
  </si>
  <si>
    <t>136.600006</t>
  </si>
  <si>
    <t>130.403122</t>
  </si>
  <si>
    <t>134.399994</t>
  </si>
  <si>
    <t>128.302917</t>
  </si>
  <si>
    <t>134.779999</t>
  </si>
  <si>
    <t>136.100006</t>
  </si>
  <si>
    <t>133.160004</t>
  </si>
  <si>
    <t>127.119179</t>
  </si>
  <si>
    <t>134.020004</t>
  </si>
  <si>
    <t>132.960007</t>
  </si>
  <si>
    <t>133.559998</t>
  </si>
  <si>
    <t>127.501022</t>
  </si>
  <si>
    <t>134.559998</t>
  </si>
  <si>
    <t>137.880005</t>
  </si>
  <si>
    <t>134.160004</t>
  </si>
  <si>
    <t>131.625061</t>
  </si>
  <si>
    <t>137.600006</t>
  </si>
  <si>
    <t>138.460007</t>
  </si>
  <si>
    <t>136.919998</t>
  </si>
  <si>
    <t>130.708603</t>
  </si>
  <si>
    <t>137.860001</t>
  </si>
  <si>
    <t>136.399994</t>
  </si>
  <si>
    <t>137.039993</t>
  </si>
  <si>
    <t>130.823151</t>
  </si>
  <si>
    <t>137.520004</t>
  </si>
  <si>
    <t>137.979996</t>
  </si>
  <si>
    <t>136.419998</t>
  </si>
  <si>
    <t>136.679993</t>
  </si>
  <si>
    <t>130.479492</t>
  </si>
  <si>
    <t>136.520004</t>
  </si>
  <si>
    <t>136.740005</t>
  </si>
  <si>
    <t>130.536774</t>
  </si>
  <si>
    <t>137.580002</t>
  </si>
  <si>
    <t>138.720001</t>
  </si>
  <si>
    <t>136.940002</t>
  </si>
  <si>
    <t>137.919998</t>
  </si>
  <si>
    <t>131.663239</t>
  </si>
  <si>
    <t>138.559998</t>
  </si>
  <si>
    <t>138.919998</t>
  </si>
  <si>
    <t>133.320007</t>
  </si>
  <si>
    <t>138.240005</t>
  </si>
  <si>
    <t>132.800003</t>
  </si>
  <si>
    <t>126.775513</t>
  </si>
  <si>
    <t>133.580002</t>
  </si>
  <si>
    <t>129.779999</t>
  </si>
  <si>
    <t>124.045250</t>
  </si>
  <si>
    <t>128.899994</t>
  </si>
  <si>
    <t>127.139999</t>
  </si>
  <si>
    <t>124.980797</t>
  </si>
  <si>
    <t>131.600006</t>
  </si>
  <si>
    <t>132.039993</t>
  </si>
  <si>
    <t>130.080002</t>
  </si>
  <si>
    <t>131.000000</t>
  </si>
  <si>
    <t>131.699997</t>
  </si>
  <si>
    <t>125.725403</t>
  </si>
  <si>
    <t>131.660004</t>
  </si>
  <si>
    <t>133.660004</t>
  </si>
  <si>
    <t>131.399994</t>
  </si>
  <si>
    <t>132.380005</t>
  </si>
  <si>
    <t>129.600006</t>
  </si>
  <si>
    <t>130.800003</t>
  </si>
  <si>
    <t>124.866241</t>
  </si>
  <si>
    <t>126.699997</t>
  </si>
  <si>
    <t>127.320000</t>
  </si>
  <si>
    <t>123.940002</t>
  </si>
  <si>
    <t>126.260002</t>
  </si>
  <si>
    <t>123.519997</t>
  </si>
  <si>
    <t>117.916489</t>
  </si>
  <si>
    <t>122.199997</t>
  </si>
  <si>
    <t>122.459999</t>
  </si>
  <si>
    <t>120.040001</t>
  </si>
  <si>
    <t>114.594368</t>
  </si>
  <si>
    <t>113.080002</t>
  </si>
  <si>
    <t>114.900002</t>
  </si>
  <si>
    <t>109.687546</t>
  </si>
  <si>
    <t>107.099998</t>
  </si>
  <si>
    <t>112.040001</t>
  </si>
  <si>
    <t>105.639999</t>
  </si>
  <si>
    <t>108.019997</t>
  </si>
  <si>
    <t>103.119652</t>
  </si>
  <si>
    <t>109.239998</t>
  </si>
  <si>
    <t>110.220001</t>
  </si>
  <si>
    <t>103.360001</t>
  </si>
  <si>
    <t>107.500000</t>
  </si>
  <si>
    <t>102.623245</t>
  </si>
  <si>
    <t>109.760002</t>
  </si>
  <si>
    <t>114.440002</t>
  </si>
  <si>
    <t>108.699997</t>
  </si>
  <si>
    <t>112.000000</t>
  </si>
  <si>
    <t>106.919106</t>
  </si>
  <si>
    <t>112.019997</t>
  </si>
  <si>
    <t>112.760002</t>
  </si>
  <si>
    <t>110.879997</t>
  </si>
  <si>
    <t>105.849907</t>
  </si>
  <si>
    <t>105.820000</t>
  </si>
  <si>
    <t>107.540001</t>
  </si>
  <si>
    <t>102.661430</t>
  </si>
  <si>
    <t>104.500000</t>
  </si>
  <si>
    <t>104.839996</t>
  </si>
  <si>
    <t>99.540001</t>
  </si>
  <si>
    <t>99.629997</t>
  </si>
  <si>
    <t>95.110268</t>
  </si>
  <si>
    <t>88.099998</t>
  </si>
  <si>
    <t>95.440002</t>
  </si>
  <si>
    <t>86.989998</t>
  </si>
  <si>
    <t>90.050003</t>
  </si>
  <si>
    <t>85.964867</t>
  </si>
  <si>
    <t>91.309998</t>
  </si>
  <si>
    <t>96.389999</t>
  </si>
  <si>
    <t>88.949997</t>
  </si>
  <si>
    <t>89.620003</t>
  </si>
  <si>
    <t>85.554382</t>
  </si>
  <si>
    <t>91.660004</t>
  </si>
  <si>
    <t>92.900002</t>
  </si>
  <si>
    <t>85.720001</t>
  </si>
  <si>
    <t>85.760002</t>
  </si>
  <si>
    <t>81.869484</t>
  </si>
  <si>
    <t>76.739998</t>
  </si>
  <si>
    <t>80.620003</t>
  </si>
  <si>
    <t>70.750000</t>
  </si>
  <si>
    <t>71.000000</t>
  </si>
  <si>
    <t>67.779076</t>
  </si>
  <si>
    <t>74.510002</t>
  </si>
  <si>
    <t>80.470001</t>
  </si>
  <si>
    <t>69.190002</t>
  </si>
  <si>
    <t>74.300003</t>
  </si>
  <si>
    <t>70.929367</t>
  </si>
  <si>
    <t>66.690002</t>
  </si>
  <si>
    <t>70.430000</t>
  </si>
  <si>
    <t>57.099998</t>
  </si>
  <si>
    <t>68.900002</t>
  </si>
  <si>
    <t>65.774345</t>
  </si>
  <si>
    <t>71.449997</t>
  </si>
  <si>
    <t>72.209999</t>
  </si>
  <si>
    <t>60.000000</t>
  </si>
  <si>
    <t>62.980000</t>
  </si>
  <si>
    <t>60.122902</t>
  </si>
  <si>
    <t>57.799999</t>
  </si>
  <si>
    <t>58.799999</t>
  </si>
  <si>
    <t>47.700001</t>
  </si>
  <si>
    <t>47.158962</t>
  </si>
  <si>
    <t>54.830002</t>
  </si>
  <si>
    <t>49.619999</t>
  </si>
  <si>
    <t>54.029999</t>
  </si>
  <si>
    <t>51.578918</t>
  </si>
  <si>
    <t>62.400002</t>
  </si>
  <si>
    <t>68.099998</t>
  </si>
  <si>
    <t>59.419998</t>
  </si>
  <si>
    <t>63.560001</t>
  </si>
  <si>
    <t>60.676590</t>
  </si>
  <si>
    <t>58.320000</t>
  </si>
  <si>
    <t>64.919998</t>
  </si>
  <si>
    <t>54.980000</t>
  </si>
  <si>
    <t>55.139999</t>
  </si>
  <si>
    <t>52.638565</t>
  </si>
  <si>
    <t>60.040001</t>
  </si>
  <si>
    <t>60.599998</t>
  </si>
  <si>
    <t>54.450001</t>
  </si>
  <si>
    <t>55.799999</t>
  </si>
  <si>
    <t>53.268627</t>
  </si>
  <si>
    <t>60.560001</t>
  </si>
  <si>
    <t>61.599998</t>
  </si>
  <si>
    <t>52.930000</t>
  </si>
  <si>
    <t>60.080002</t>
  </si>
  <si>
    <t>57.354465</t>
  </si>
  <si>
    <t>59.369999</t>
  </si>
  <si>
    <t>75.120003</t>
  </si>
  <si>
    <t>59.000000</t>
  </si>
  <si>
    <t>72.500000</t>
  </si>
  <si>
    <t>69.211029</t>
  </si>
  <si>
    <t>72.199997</t>
  </si>
  <si>
    <t>74.480003</t>
  </si>
  <si>
    <t>65.099998</t>
  </si>
  <si>
    <t>68.209999</t>
  </si>
  <si>
    <t>65.115646</t>
  </si>
  <si>
    <t>68.000000</t>
  </si>
  <si>
    <t>60.500000</t>
  </si>
  <si>
    <t>61.000000</t>
  </si>
  <si>
    <t>58.232727</t>
  </si>
  <si>
    <t>63.849998</t>
  </si>
  <si>
    <t>64.519997</t>
  </si>
  <si>
    <t>59.349998</t>
  </si>
  <si>
    <t>59.549999</t>
  </si>
  <si>
    <t>56.848507</t>
  </si>
  <si>
    <t>58.590000</t>
  </si>
  <si>
    <t>52.139999</t>
  </si>
  <si>
    <t>52.299999</t>
  </si>
  <si>
    <t>49.927402</t>
  </si>
  <si>
    <t>54.700001</t>
  </si>
  <si>
    <t>54.919998</t>
  </si>
  <si>
    <t>50.009998</t>
  </si>
  <si>
    <t>48.304520</t>
  </si>
  <si>
    <t>50.950001</t>
  </si>
  <si>
    <t>52.020000</t>
  </si>
  <si>
    <t>49.590000</t>
  </si>
  <si>
    <t>47.340343</t>
  </si>
  <si>
    <t>53.450001</t>
  </si>
  <si>
    <t>55.130001</t>
  </si>
  <si>
    <t>53.509998</t>
  </si>
  <si>
    <t>51.082508</t>
  </si>
  <si>
    <t>59.799999</t>
  </si>
  <si>
    <t>56.299999</t>
  </si>
  <si>
    <t>54.509647</t>
  </si>
  <si>
    <t>56.599998</t>
  </si>
  <si>
    <t>54.599998</t>
  </si>
  <si>
    <t>57.087162</t>
  </si>
  <si>
    <t>62.500000</t>
  </si>
  <si>
    <t>63.220001</t>
  </si>
  <si>
    <t>57.200001</t>
  </si>
  <si>
    <t>60.939999</t>
  </si>
  <si>
    <t>58.175446</t>
  </si>
  <si>
    <t>62.099998</t>
  </si>
  <si>
    <t>62.830002</t>
  </si>
  <si>
    <t>59.439999</t>
  </si>
  <si>
    <t>57.278091</t>
  </si>
  <si>
    <t>60.730000</t>
  </si>
  <si>
    <t>61.250000</t>
  </si>
  <si>
    <t>54.580002</t>
  </si>
  <si>
    <t>54.900002</t>
  </si>
  <si>
    <t>52.409454</t>
  </si>
  <si>
    <t>56.520000</t>
  </si>
  <si>
    <t>57.270000</t>
  </si>
  <si>
    <t>52.740002</t>
  </si>
  <si>
    <t>53.299999</t>
  </si>
  <si>
    <t>50.882034</t>
  </si>
  <si>
    <t>58.139999</t>
  </si>
  <si>
    <t>58.980000</t>
  </si>
  <si>
    <t>55.110001</t>
  </si>
  <si>
    <t>56.849998</t>
  </si>
  <si>
    <t>54.270988</t>
  </si>
  <si>
    <t>57.810001</t>
  </si>
  <si>
    <t>57.950001</t>
  </si>
  <si>
    <t>54.820000</t>
  </si>
  <si>
    <t>55.700001</t>
  </si>
  <si>
    <t>54.911793</t>
  </si>
  <si>
    <t>55.500000</t>
  </si>
  <si>
    <t>51.889999</t>
  </si>
  <si>
    <t>51.930000</t>
  </si>
  <si>
    <t>51.195145</t>
  </si>
  <si>
    <t>53.790001</t>
  </si>
  <si>
    <t>51.680000</t>
  </si>
  <si>
    <t>53.590000</t>
  </si>
  <si>
    <t>52.831654</t>
  </si>
  <si>
    <t>54.049999</t>
  </si>
  <si>
    <t>54.939999</t>
  </si>
  <si>
    <t>52.580002</t>
  </si>
  <si>
    <t>54.180000</t>
  </si>
  <si>
    <t>53.413303</t>
  </si>
  <si>
    <t>53.700001</t>
  </si>
  <si>
    <t>52.000000</t>
  </si>
  <si>
    <t>52.340000</t>
  </si>
  <si>
    <t>51.599342</t>
  </si>
  <si>
    <t>53.000000</t>
  </si>
  <si>
    <t>50.150002</t>
  </si>
  <si>
    <t>51.070000</t>
  </si>
  <si>
    <t>50.347313</t>
  </si>
  <si>
    <t>54.110001</t>
  </si>
  <si>
    <t>51.040001</t>
  </si>
  <si>
    <t>52.990002</t>
  </si>
  <si>
    <t>52.240143</t>
  </si>
  <si>
    <t>53.599998</t>
  </si>
  <si>
    <t>58.500000</t>
  </si>
  <si>
    <t>51.610001</t>
  </si>
  <si>
    <t>57.672173</t>
  </si>
  <si>
    <t>59.680000</t>
  </si>
  <si>
    <t>65.260002</t>
  </si>
  <si>
    <t>57.000000</t>
  </si>
  <si>
    <t>57.860001</t>
  </si>
  <si>
    <t>57.041229</t>
  </si>
  <si>
    <t>55.669998</t>
  </si>
  <si>
    <t>55.000000</t>
  </si>
  <si>
    <t>54.221699</t>
  </si>
  <si>
    <t>56.029999</t>
  </si>
  <si>
    <t>57.889999</t>
  </si>
  <si>
    <t>55.680000</t>
  </si>
  <si>
    <t>56.509998</t>
  </si>
  <si>
    <t>55.710331</t>
  </si>
  <si>
    <t>56.259998</t>
  </si>
  <si>
    <t>56.270000</t>
  </si>
  <si>
    <t>53.669998</t>
  </si>
  <si>
    <t>52.910519</t>
  </si>
  <si>
    <t>53.830002</t>
  </si>
  <si>
    <t>56.139999</t>
  </si>
  <si>
    <t>52.910000</t>
  </si>
  <si>
    <t>56.000000</t>
  </si>
  <si>
    <t>55.207550</t>
  </si>
  <si>
    <t>56.799999</t>
  </si>
  <si>
    <t>57.700001</t>
  </si>
  <si>
    <t>55.439999</t>
  </si>
  <si>
    <t>56.759998</t>
  </si>
  <si>
    <t>56.820000</t>
  </si>
  <si>
    <t>53.470001</t>
  </si>
  <si>
    <t>54.490002</t>
  </si>
  <si>
    <t>53.718918</t>
  </si>
  <si>
    <t>54.279999</t>
  </si>
  <si>
    <t>54.380001</t>
  </si>
  <si>
    <t>51.250000</t>
  </si>
  <si>
    <t>51.320000</t>
  </si>
  <si>
    <t>50.593773</t>
  </si>
  <si>
    <t>49.130001</t>
  </si>
  <si>
    <t>49.695000</t>
  </si>
  <si>
    <t>48.991772</t>
  </si>
  <si>
    <t>49.180000</t>
  </si>
  <si>
    <t>48.240002</t>
  </si>
  <si>
    <t>49.950001</t>
  </si>
  <si>
    <t>49.243164</t>
  </si>
  <si>
    <t>48.645000</t>
  </si>
  <si>
    <t>49.424999</t>
  </si>
  <si>
    <t>48.725590</t>
  </si>
  <si>
    <t>50.250000</t>
  </si>
  <si>
    <t>55.259998</t>
  </si>
  <si>
    <t>55.240002</t>
  </si>
  <si>
    <t>54.458305</t>
  </si>
  <si>
    <t>56.009998</t>
  </si>
  <si>
    <t>57.189999</t>
  </si>
  <si>
    <t>52.970001</t>
  </si>
  <si>
    <t>54.290001</t>
  </si>
  <si>
    <t>53.521748</t>
  </si>
  <si>
    <t>53.950001</t>
  </si>
  <si>
    <t>55.049999</t>
  </si>
  <si>
    <t>51.509998</t>
  </si>
  <si>
    <t>55.040001</t>
  </si>
  <si>
    <t>54.261135</t>
  </si>
  <si>
    <t>54.299999</t>
  </si>
  <si>
    <t>55.939999</t>
  </si>
  <si>
    <t>53.330002</t>
  </si>
  <si>
    <t>53.827358</t>
  </si>
  <si>
    <t>53.799999</t>
  </si>
  <si>
    <t>55.290001</t>
  </si>
  <si>
    <t>54.119999</t>
  </si>
  <si>
    <t>53.354153</t>
  </si>
  <si>
    <t>58.849998</t>
  </si>
  <si>
    <t>54.549999</t>
  </si>
  <si>
    <t>58.650002</t>
  </si>
  <si>
    <t>57.820049</t>
  </si>
  <si>
    <t>59.599998</t>
  </si>
  <si>
    <t>63.259998</t>
  </si>
  <si>
    <t>59.180000</t>
  </si>
  <si>
    <t>62.720001</t>
  </si>
  <si>
    <t>61.832455</t>
  </si>
  <si>
    <t>63.500000</t>
  </si>
  <si>
    <t>64.230003</t>
  </si>
  <si>
    <t>60.700001</t>
  </si>
  <si>
    <t>61.099998</t>
  </si>
  <si>
    <t>60.235378</t>
  </si>
  <si>
    <t>62.299999</t>
  </si>
  <si>
    <t>62.799999</t>
  </si>
  <si>
    <t>59.820000</t>
  </si>
  <si>
    <t>60.250000</t>
  </si>
  <si>
    <t>59.397408</t>
  </si>
  <si>
    <t>59.299999</t>
  </si>
  <si>
    <t>59.490002</t>
  </si>
  <si>
    <t>56.700001</t>
  </si>
  <si>
    <t>56.770000</t>
  </si>
  <si>
    <t>55.966652</t>
  </si>
  <si>
    <t>60.320000</t>
  </si>
  <si>
    <t>63.880001</t>
  </si>
  <si>
    <t>59.930000</t>
  </si>
  <si>
    <t>63.689999</t>
  </si>
  <si>
    <t>62.788727</t>
  </si>
  <si>
    <t>65.199997</t>
  </si>
  <si>
    <t>68.519997</t>
  </si>
  <si>
    <t>64.589996</t>
  </si>
  <si>
    <t>68.360001</t>
  </si>
  <si>
    <t>67.392647</t>
  </si>
  <si>
    <t>68.430000</t>
  </si>
  <si>
    <t>73.669998</t>
  </si>
  <si>
    <t>65.930000</t>
  </si>
  <si>
    <t>72.099998</t>
  </si>
  <si>
    <t>71.079720</t>
  </si>
  <si>
    <t>75.000000</t>
  </si>
  <si>
    <t>80.870003</t>
  </si>
  <si>
    <t>74.889999</t>
  </si>
  <si>
    <t>79.725616</t>
  </si>
  <si>
    <t>81.099998</t>
  </si>
  <si>
    <t>84.910004</t>
  </si>
  <si>
    <t>78.559998</t>
  </si>
  <si>
    <t>82.019997</t>
  </si>
  <si>
    <t>80.859337</t>
  </si>
  <si>
    <t>82.660004</t>
  </si>
  <si>
    <t>85.000000</t>
  </si>
  <si>
    <t>74.620003</t>
  </si>
  <si>
    <t>75.739998</t>
  </si>
  <si>
    <t>74.668205</t>
  </si>
  <si>
    <t>77.199997</t>
  </si>
  <si>
    <t>80.099998</t>
  </si>
  <si>
    <t>74.989998</t>
  </si>
  <si>
    <t>73.928818</t>
  </si>
  <si>
    <t>70.849998</t>
  </si>
  <si>
    <t>73.680000</t>
  </si>
  <si>
    <t>67.099998</t>
  </si>
  <si>
    <t>67.180000</t>
  </si>
  <si>
    <t>66.229340</t>
  </si>
  <si>
    <t>66.050003</t>
  </si>
  <si>
    <t>71.839996</t>
  </si>
  <si>
    <t>65.309998</t>
  </si>
  <si>
    <t>66.150475</t>
  </si>
  <si>
    <t>64.160004</t>
  </si>
  <si>
    <t>68.440002</t>
  </si>
  <si>
    <t>63.360001</t>
  </si>
  <si>
    <t>68.040001</t>
  </si>
  <si>
    <t>67.077171</t>
  </si>
  <si>
    <t>71.300003</t>
  </si>
  <si>
    <t>72.139999</t>
  </si>
  <si>
    <t>68.400002</t>
  </si>
  <si>
    <t>69.699997</t>
  </si>
  <si>
    <t>68.713676</t>
  </si>
  <si>
    <t>69.860001</t>
  </si>
  <si>
    <t>68.230003</t>
  </si>
  <si>
    <t>69.129997</t>
  </si>
  <si>
    <t>65.989998</t>
  </si>
  <si>
    <t>67.870003</t>
  </si>
  <si>
    <t>66.909576</t>
  </si>
  <si>
    <t>68.820000</t>
  </si>
  <si>
    <t>69.839996</t>
  </si>
  <si>
    <t>66.970001</t>
  </si>
  <si>
    <t>69.089996</t>
  </si>
  <si>
    <t>68.112312</t>
  </si>
  <si>
    <t>67.800003</t>
  </si>
  <si>
    <t>68.660004</t>
  </si>
  <si>
    <t>65.769997</t>
  </si>
  <si>
    <t>67.239998</t>
  </si>
  <si>
    <t>66.288490</t>
  </si>
  <si>
    <t>69.239998</t>
  </si>
  <si>
    <t>66.000000</t>
  </si>
  <si>
    <t>65.746277</t>
  </si>
  <si>
    <t>66.800003</t>
  </si>
  <si>
    <t>67.419998</t>
  </si>
  <si>
    <t>63.000000</t>
  </si>
  <si>
    <t>62.108494</t>
  </si>
  <si>
    <t>62.759998</t>
  </si>
  <si>
    <t>64.599998</t>
  </si>
  <si>
    <t>64.000000</t>
  </si>
  <si>
    <t>63.094341</t>
  </si>
  <si>
    <t>64.620003</t>
  </si>
  <si>
    <t>65.489998</t>
  </si>
  <si>
    <t>61.799999</t>
  </si>
  <si>
    <t>60.925472</t>
  </si>
  <si>
    <t>60.779999</t>
  </si>
  <si>
    <t>64.410004</t>
  </si>
  <si>
    <t>60.209999</t>
  </si>
  <si>
    <t>63.400002</t>
  </si>
  <si>
    <t>62.502834</t>
  </si>
  <si>
    <t>63.799999</t>
  </si>
  <si>
    <t>65.900002</t>
  </si>
  <si>
    <t>62.840000</t>
  </si>
  <si>
    <t>63.580002</t>
  </si>
  <si>
    <t>62.680286</t>
  </si>
  <si>
    <t>65.599998</t>
  </si>
  <si>
    <t>60.860001</t>
  </si>
  <si>
    <t>63.321091</t>
  </si>
  <si>
    <t>67.769997</t>
  </si>
  <si>
    <t>64.239998</t>
  </si>
  <si>
    <t>66.290001</t>
  </si>
  <si>
    <t>65.351936</t>
  </si>
  <si>
    <t>66.650002</t>
  </si>
  <si>
    <t>67.610001</t>
  </si>
  <si>
    <t>65.629997</t>
  </si>
  <si>
    <t>64.701271</t>
  </si>
  <si>
    <t>67.480003</t>
  </si>
  <si>
    <t>68.419998</t>
  </si>
  <si>
    <t>66.900002</t>
  </si>
  <si>
    <t>67.779999</t>
  </si>
  <si>
    <t>66.820847</t>
  </si>
  <si>
    <t>66.629997</t>
  </si>
  <si>
    <t>67.230003</t>
  </si>
  <si>
    <t>66.278641</t>
  </si>
  <si>
    <t>66.709999</t>
  </si>
  <si>
    <t>64.820000</t>
  </si>
  <si>
    <t>65.669998</t>
  </si>
  <si>
    <t>64.740707</t>
  </si>
  <si>
    <t>66.019997</t>
  </si>
  <si>
    <t>66.699997</t>
  </si>
  <si>
    <t>63.349998</t>
  </si>
  <si>
    <t>62.453537</t>
  </si>
  <si>
    <t>62.490002</t>
  </si>
  <si>
    <t>65.809998</t>
  </si>
  <si>
    <t>62.139999</t>
  </si>
  <si>
    <t>65.500000</t>
  </si>
  <si>
    <t>64.573112</t>
  </si>
  <si>
    <t>66.550003</t>
  </si>
  <si>
    <t>67.970001</t>
  </si>
  <si>
    <t>66.430000</t>
  </si>
  <si>
    <t>67.900002</t>
  </si>
  <si>
    <t>66.939156</t>
  </si>
  <si>
    <t>66.370003</t>
  </si>
  <si>
    <t>66.830002</t>
  </si>
  <si>
    <t>64.760002</t>
  </si>
  <si>
    <t>66.230003</t>
  </si>
  <si>
    <t>65.292786</t>
  </si>
  <si>
    <t>67.120003</t>
  </si>
  <si>
    <t>66.930000</t>
  </si>
  <si>
    <t>69.349998</t>
  </si>
  <si>
    <t>68.368629</t>
  </si>
  <si>
    <t>68.669998</t>
  </si>
  <si>
    <t>69.400002</t>
  </si>
  <si>
    <t>66.779999</t>
  </si>
  <si>
    <t>66.170197</t>
  </si>
  <si>
    <t>67.300003</t>
  </si>
  <si>
    <t>65.230003</t>
  </si>
  <si>
    <t>65.849998</t>
  </si>
  <si>
    <t>64.918159</t>
  </si>
  <si>
    <t>67.000000</t>
  </si>
  <si>
    <t>64.900002</t>
  </si>
  <si>
    <t>65.680000</t>
  </si>
  <si>
    <t>64.750565</t>
  </si>
  <si>
    <t>69.489998</t>
  </si>
  <si>
    <t>66.919998</t>
  </si>
  <si>
    <t>68.129997</t>
  </si>
  <si>
    <t>67.165894</t>
  </si>
  <si>
    <t>67.459999</t>
  </si>
  <si>
    <t>65.330002</t>
  </si>
  <si>
    <t>67.199997</t>
  </si>
  <si>
    <t>66.249054</t>
  </si>
  <si>
    <t>67.440002</t>
  </si>
  <si>
    <t>65.040001</t>
  </si>
  <si>
    <t>64.336510</t>
  </si>
  <si>
    <t>64.699997</t>
  </si>
  <si>
    <t>64.980003</t>
  </si>
  <si>
    <t>63.930000</t>
  </si>
  <si>
    <t>63.025333</t>
  </si>
  <si>
    <t>63.840000</t>
  </si>
  <si>
    <t>61.759998</t>
  </si>
  <si>
    <t>61.889999</t>
  </si>
  <si>
    <t>61.014198</t>
  </si>
  <si>
    <t>61.700001</t>
  </si>
  <si>
    <t>63.830002</t>
  </si>
  <si>
    <t>62.926750</t>
  </si>
  <si>
    <t>62.290001</t>
  </si>
  <si>
    <t>61.408539</t>
  </si>
  <si>
    <t>63.090000</t>
  </si>
  <si>
    <t>66.080002</t>
  </si>
  <si>
    <t>62.200001</t>
  </si>
  <si>
    <t>63.250000</t>
  </si>
  <si>
    <t>62.354954</t>
  </si>
  <si>
    <t>63.959999</t>
  </si>
  <si>
    <t>61.830002</t>
  </si>
  <si>
    <t>62.090000</t>
  </si>
  <si>
    <t>61.211369</t>
  </si>
  <si>
    <t>62.459999</t>
  </si>
  <si>
    <t>60.759998</t>
  </si>
  <si>
    <t>63.700001</t>
  </si>
  <si>
    <t>62.798588</t>
  </si>
  <si>
    <t>64.199997</t>
  </si>
  <si>
    <t>66.339996</t>
  </si>
  <si>
    <t>65.620003</t>
  </si>
  <si>
    <t>64.691422</t>
  </si>
  <si>
    <t>66.400002</t>
  </si>
  <si>
    <t>68.050003</t>
  </si>
  <si>
    <t>67.087036</t>
  </si>
  <si>
    <t>69.580002</t>
  </si>
  <si>
    <t>67.620003</t>
  </si>
  <si>
    <t>68.290001</t>
  </si>
  <si>
    <t>67.323631</t>
  </si>
  <si>
    <t>68.300003</t>
  </si>
  <si>
    <t>69.389999</t>
  </si>
  <si>
    <t>67.269997</t>
  </si>
  <si>
    <t>69.230003</t>
  </si>
  <si>
    <t>68.250336</t>
  </si>
  <si>
    <t>69.570000</t>
  </si>
  <si>
    <t>72.019997</t>
  </si>
  <si>
    <t>69.360001</t>
  </si>
  <si>
    <t>71.970001</t>
  </si>
  <si>
    <t>70.951561</t>
  </si>
  <si>
    <t>72.769997</t>
  </si>
  <si>
    <t>76.120003</t>
  </si>
  <si>
    <t>75.042831</t>
  </si>
  <si>
    <t>75.500000</t>
  </si>
  <si>
    <t>76.000000</t>
  </si>
  <si>
    <t>74.220001</t>
  </si>
  <si>
    <t>74.849998</t>
  </si>
  <si>
    <t>73.790802</t>
  </si>
  <si>
    <t>73.709999</t>
  </si>
  <si>
    <t>74.809998</t>
  </si>
  <si>
    <t>72.419998</t>
  </si>
  <si>
    <t>73.250000</t>
  </si>
  <si>
    <t>72.213448</t>
  </si>
  <si>
    <t>73.000000</t>
  </si>
  <si>
    <t>70.800003</t>
  </si>
  <si>
    <t>71.849998</t>
  </si>
  <si>
    <t>70.833252</t>
  </si>
  <si>
    <t>71.709999</t>
  </si>
  <si>
    <t>72.540001</t>
  </si>
  <si>
    <t>70.620003</t>
  </si>
  <si>
    <t>71.519997</t>
  </si>
  <si>
    <t>70.507919</t>
  </si>
  <si>
    <t>71.500000</t>
  </si>
  <si>
    <t>69.209999</t>
  </si>
  <si>
    <t>68.230614</t>
  </si>
  <si>
    <t>69.000000</t>
  </si>
  <si>
    <t>70.290001</t>
  </si>
  <si>
    <t>68.599998</t>
  </si>
  <si>
    <t>70.190002</t>
  </si>
  <si>
    <t>69.196747</t>
  </si>
  <si>
    <t>69.040001</t>
  </si>
  <si>
    <t>69.610001</t>
  </si>
  <si>
    <t>69.120003</t>
  </si>
  <si>
    <t>68.141891</t>
  </si>
  <si>
    <t>69.830002</t>
  </si>
  <si>
    <t>70.599998</t>
  </si>
  <si>
    <t>66.959999</t>
  </si>
  <si>
    <t>68.151741</t>
  </si>
  <si>
    <t>69.459999</t>
  </si>
  <si>
    <t>72.029999</t>
  </si>
  <si>
    <t>71.010712</t>
  </si>
  <si>
    <t>72.519997</t>
  </si>
  <si>
    <t>74.010002</t>
  </si>
  <si>
    <t>71.620003</t>
  </si>
  <si>
    <t>70.606514</t>
  </si>
  <si>
    <t>71.760002</t>
  </si>
  <si>
    <t>70.050003</t>
  </si>
  <si>
    <t>70.220001</t>
  </si>
  <si>
    <t>69.226326</t>
  </si>
  <si>
    <t>70.300003</t>
  </si>
  <si>
    <t>72.470001</t>
  </si>
  <si>
    <t>69.019997</t>
  </si>
  <si>
    <t>72.070000</t>
  </si>
  <si>
    <t>71.050140</t>
  </si>
  <si>
    <t>72.220001</t>
  </si>
  <si>
    <t>72.699997</t>
  </si>
  <si>
    <t>70.940002</t>
  </si>
  <si>
    <t>71.489998</t>
  </si>
  <si>
    <t>70.478348</t>
  </si>
  <si>
    <t>71.860001</t>
  </si>
  <si>
    <t>72.400002</t>
  </si>
  <si>
    <t>68.809998</t>
  </si>
  <si>
    <t>68.023590</t>
  </si>
  <si>
    <t>69.500000</t>
  </si>
  <si>
    <t>66.839996</t>
  </si>
  <si>
    <t>69.449997</t>
  </si>
  <si>
    <t>68.467216</t>
  </si>
  <si>
    <t>70.000000</t>
  </si>
  <si>
    <t>72.480003</t>
  </si>
  <si>
    <t>72.000000</t>
  </si>
  <si>
    <t>70.981133</t>
  </si>
  <si>
    <t>72.529999</t>
  </si>
  <si>
    <t>75.250000</t>
  </si>
  <si>
    <t>71.099998</t>
  </si>
  <si>
    <t>71.410004</t>
  </si>
  <si>
    <t>70.399490</t>
  </si>
  <si>
    <t>71.010002</t>
  </si>
  <si>
    <t>72.639999</t>
  </si>
  <si>
    <t>69.220001</t>
  </si>
  <si>
    <t>69.930000</t>
  </si>
  <si>
    <t>68.940430</t>
  </si>
  <si>
    <t>70.500000</t>
  </si>
  <si>
    <t>73.730003</t>
  </si>
  <si>
    <t>70.389999</t>
  </si>
  <si>
    <t>72.686653</t>
  </si>
  <si>
    <t>74.000000</t>
  </si>
  <si>
    <t>74.019997</t>
  </si>
  <si>
    <t>69.798119</t>
  </si>
  <si>
    <t>70.320000</t>
  </si>
  <si>
    <t>68.010002</t>
  </si>
  <si>
    <t>69.150002</t>
  </si>
  <si>
    <t>70.589996</t>
  </si>
  <si>
    <t>68.750000</t>
  </si>
  <si>
    <t>69.199997</t>
  </si>
  <si>
    <t>68.220757</t>
  </si>
  <si>
    <t>69.279999</t>
  </si>
  <si>
    <t>67.760002</t>
  </si>
  <si>
    <t>68.779999</t>
  </si>
  <si>
    <t>67.806702</t>
  </si>
  <si>
    <t>69.900002</t>
  </si>
  <si>
    <t>71.239998</t>
  </si>
  <si>
    <t>70.231888</t>
  </si>
  <si>
    <t>71.650002</t>
  </si>
  <si>
    <t>68.417931</t>
  </si>
  <si>
    <t>69.720001</t>
  </si>
  <si>
    <t>70.739998</t>
  </si>
  <si>
    <t>68.690002</t>
  </si>
  <si>
    <t>69.738960</t>
  </si>
  <si>
    <t>69.650002</t>
  </si>
  <si>
    <t>71.070000</t>
  </si>
  <si>
    <t>70.064293</t>
  </si>
  <si>
    <t>68.739998</t>
  </si>
  <si>
    <t>67.767265</t>
  </si>
  <si>
    <t>68.639999</t>
  </si>
  <si>
    <t>63.970001</t>
  </si>
  <si>
    <t>64.010002</t>
  </si>
  <si>
    <t>63.104202</t>
  </si>
  <si>
    <t>64.800003</t>
  </si>
  <si>
    <t>61.509998</t>
  </si>
  <si>
    <t>61.615566</t>
  </si>
  <si>
    <t>65.160004</t>
  </si>
  <si>
    <t>61.720001</t>
  </si>
  <si>
    <t>60.846607</t>
  </si>
  <si>
    <t>61.029999</t>
  </si>
  <si>
    <t>59.160000</t>
  </si>
  <si>
    <t>59.650002</t>
  </si>
  <si>
    <t>58.805901</t>
  </si>
  <si>
    <t>60.049999</t>
  </si>
  <si>
    <t>60.169998</t>
  </si>
  <si>
    <t>57.869999</t>
  </si>
  <si>
    <t>59.950001</t>
  </si>
  <si>
    <t>59.101654</t>
  </si>
  <si>
    <t>61.380001</t>
  </si>
  <si>
    <t>62.650002</t>
  </si>
  <si>
    <t>61.049999</t>
  </si>
  <si>
    <t>61.516983</t>
  </si>
  <si>
    <t>62.340000</t>
  </si>
  <si>
    <t>63.119999</t>
  </si>
  <si>
    <t>61.299999</t>
  </si>
  <si>
    <t>61.576134</t>
  </si>
  <si>
    <t>61.590000</t>
  </si>
  <si>
    <t>63.150002</t>
  </si>
  <si>
    <t>62.119999</t>
  </si>
  <si>
    <t>61.240944</t>
  </si>
  <si>
    <t>63.209999</t>
  </si>
  <si>
    <t>65.089996</t>
  </si>
  <si>
    <t>62.470001</t>
  </si>
  <si>
    <t>64.839996</t>
  </si>
  <si>
    <t>63.922451</t>
  </si>
  <si>
    <t>63.439999</t>
  </si>
  <si>
    <t>64.790001</t>
  </si>
  <si>
    <t>62.049999</t>
  </si>
  <si>
    <t>63.685848</t>
  </si>
  <si>
    <t>66.720001</t>
  </si>
  <si>
    <t>64.830002</t>
  </si>
  <si>
    <t>65.839996</t>
  </si>
  <si>
    <t>64.908302</t>
  </si>
  <si>
    <t>66.110001</t>
  </si>
  <si>
    <t>68.720001</t>
  </si>
  <si>
    <t>67.820000</t>
  </si>
  <si>
    <t>66.860283</t>
  </si>
  <si>
    <t>65.775848</t>
  </si>
  <si>
    <t>67.709999</t>
  </si>
  <si>
    <t>68.160004</t>
  </si>
  <si>
    <t>66.529999</t>
  </si>
  <si>
    <t>66.879997</t>
  </si>
  <si>
    <t>65.933586</t>
  </si>
  <si>
    <t>67.019997</t>
  </si>
  <si>
    <t>66.440002</t>
  </si>
  <si>
    <t>66.849998</t>
  </si>
  <si>
    <t>65.904007</t>
  </si>
  <si>
    <t>67.580002</t>
  </si>
  <si>
    <t>65.800003</t>
  </si>
  <si>
    <t>65.919998</t>
  </si>
  <si>
    <t>64.987167</t>
  </si>
  <si>
    <t>64.440002</t>
  </si>
  <si>
    <t>63.619999</t>
  </si>
  <si>
    <t>62.719719</t>
  </si>
  <si>
    <t>63.650002</t>
  </si>
  <si>
    <t>61.610001</t>
  </si>
  <si>
    <t>61.221226</t>
  </si>
  <si>
    <t>61.410000</t>
  </si>
  <si>
    <t>61.900002</t>
  </si>
  <si>
    <t>59.889999</t>
  </si>
  <si>
    <t>61.709999</t>
  </si>
  <si>
    <t>60.836746</t>
  </si>
  <si>
    <t>64.650002</t>
  </si>
  <si>
    <t>61.549999</t>
  </si>
  <si>
    <t>64.279999</t>
  </si>
  <si>
    <t>63.370377</t>
  </si>
  <si>
    <t>66.660004</t>
  </si>
  <si>
    <t>64.099998</t>
  </si>
  <si>
    <t>65.066040</t>
  </si>
  <si>
    <t>65.300003</t>
  </si>
  <si>
    <t>66.910004</t>
  </si>
  <si>
    <t>65.963165</t>
  </si>
  <si>
    <t>67.080002</t>
  </si>
  <si>
    <t>67.309998</t>
  </si>
  <si>
    <t>63.380001</t>
  </si>
  <si>
    <t>64.639999</t>
  </si>
  <si>
    <t>62.599998</t>
  </si>
  <si>
    <t>63.528118</t>
  </si>
  <si>
    <t>65.000000</t>
  </si>
  <si>
    <t>68.680000</t>
  </si>
  <si>
    <t>67.037735</t>
  </si>
  <si>
    <t>66.669998</t>
  </si>
  <si>
    <t>69.680000</t>
  </si>
  <si>
    <t>65.750000</t>
  </si>
  <si>
    <t>65.760002</t>
  </si>
  <si>
    <t>64.829437</t>
  </si>
  <si>
    <t>63.110001</t>
  </si>
  <si>
    <t>63.889999</t>
  </si>
  <si>
    <t>62.985897</t>
  </si>
  <si>
    <t>62.070000</t>
  </si>
  <si>
    <t>60.099998</t>
  </si>
  <si>
    <t>61.669998</t>
  </si>
  <si>
    <t>60.797310</t>
  </si>
  <si>
    <t>62.029999</t>
  </si>
  <si>
    <t>59.290001</t>
  </si>
  <si>
    <t>61.450001</t>
  </si>
  <si>
    <t>60.580425</t>
  </si>
  <si>
    <t>60.580002</t>
  </si>
  <si>
    <t>62.540001</t>
  </si>
  <si>
    <t>61.655003</t>
  </si>
  <si>
    <t>63.009998</t>
  </si>
  <si>
    <t>61.810001</t>
  </si>
  <si>
    <t>63.080002</t>
  </si>
  <si>
    <t>62.187363</t>
  </si>
  <si>
    <t>63.900002</t>
  </si>
  <si>
    <t>66.279999</t>
  </si>
  <si>
    <t>65.342079</t>
  </si>
  <si>
    <t>68.650002</t>
  </si>
  <si>
    <t>67.678543</t>
  </si>
  <si>
    <t>68.830002</t>
  </si>
  <si>
    <t>70.379997</t>
  </si>
  <si>
    <t>69.384056</t>
  </si>
  <si>
    <t>70.989998</t>
  </si>
  <si>
    <t>69.879997</t>
  </si>
  <si>
    <t>68.891129</t>
  </si>
  <si>
    <t>88.050003</t>
  </si>
  <si>
    <t>82.730003</t>
  </si>
  <si>
    <t>81.559296</t>
  </si>
  <si>
    <t>82.349998</t>
  </si>
  <si>
    <t>88.889999</t>
  </si>
  <si>
    <t>82.250000</t>
  </si>
  <si>
    <t>87.900002</t>
  </si>
  <si>
    <t>86.656136</t>
  </si>
  <si>
    <t>88.000000</t>
  </si>
  <si>
    <t>89.500000</t>
  </si>
  <si>
    <t>85.620003</t>
  </si>
  <si>
    <t>86.970001</t>
  </si>
  <si>
    <t>85.739296</t>
  </si>
  <si>
    <t>84.989998</t>
  </si>
  <si>
    <t>86.320000</t>
  </si>
  <si>
    <t>83.360001</t>
  </si>
  <si>
    <t>84.629997</t>
  </si>
  <si>
    <t>83.432404</t>
  </si>
  <si>
    <t>83.209999</t>
  </si>
  <si>
    <t>87.300003</t>
  </si>
  <si>
    <t>83.199997</t>
  </si>
  <si>
    <t>85.610001</t>
  </si>
  <si>
    <t>84.398544</t>
  </si>
  <si>
    <t>87.599998</t>
  </si>
  <si>
    <t>91.370003</t>
  </si>
  <si>
    <t>87.379997</t>
  </si>
  <si>
    <t>90.000000</t>
  </si>
  <si>
    <t>88.726418</t>
  </si>
  <si>
    <t>90.199997</t>
  </si>
  <si>
    <t>87.739998</t>
  </si>
  <si>
    <t>90.089996</t>
  </si>
  <si>
    <t>88.815140</t>
  </si>
  <si>
    <t>90.099998</t>
  </si>
  <si>
    <t>90.400002</t>
  </si>
  <si>
    <t>89.940002</t>
  </si>
  <si>
    <t>88.667267</t>
  </si>
  <si>
    <t>88.400002</t>
  </si>
  <si>
    <t>89.870003</t>
  </si>
  <si>
    <t>89.410004</t>
  </si>
  <si>
    <t>88.144768</t>
  </si>
  <si>
    <t>89.300003</t>
  </si>
  <si>
    <t>89.980003</t>
  </si>
  <si>
    <t>88.599998</t>
  </si>
  <si>
    <t>87.346230</t>
  </si>
  <si>
    <t>89.000000</t>
  </si>
  <si>
    <t>90.970001</t>
  </si>
  <si>
    <t>90.230003</t>
  </si>
  <si>
    <t>88.953163</t>
  </si>
  <si>
    <t>91.779999</t>
  </si>
  <si>
    <t>94.910004</t>
  </si>
  <si>
    <t>91.709999</t>
  </si>
  <si>
    <t>93.400002</t>
  </si>
  <si>
    <t>92.078308</t>
  </si>
  <si>
    <t>94.570000</t>
  </si>
  <si>
    <t>90.739998</t>
  </si>
  <si>
    <t>91.610001</t>
  </si>
  <si>
    <t>90.313637</t>
  </si>
  <si>
    <t>92.209999</t>
  </si>
  <si>
    <t>92.529999</t>
  </si>
  <si>
    <t>89.160004</t>
  </si>
  <si>
    <t>88.598259</t>
  </si>
  <si>
    <t>89.010002</t>
  </si>
  <si>
    <t>91.209999</t>
  </si>
  <si>
    <t>90.070000</t>
  </si>
  <si>
    <t>88.795425</t>
  </si>
  <si>
    <t>90.160004</t>
  </si>
  <si>
    <t>90.330002</t>
  </si>
  <si>
    <t>87.800003</t>
  </si>
  <si>
    <t>86.557556</t>
  </si>
  <si>
    <t>88.260002</t>
  </si>
  <si>
    <t>89.699997</t>
  </si>
  <si>
    <t>89.430000</t>
  </si>
  <si>
    <t>88.164482</t>
  </si>
  <si>
    <t>91.760002</t>
  </si>
  <si>
    <t>89.709999</t>
  </si>
  <si>
    <t>91.400002</t>
  </si>
  <si>
    <t>90.106606</t>
  </si>
  <si>
    <t>95.180000</t>
  </si>
  <si>
    <t>91.389999</t>
  </si>
  <si>
    <t>93.359901</t>
  </si>
  <si>
    <t>95.000000</t>
  </si>
  <si>
    <t>97.019997</t>
  </si>
  <si>
    <t>94.919998</t>
  </si>
  <si>
    <t>96.260002</t>
  </si>
  <si>
    <t>94.897835</t>
  </si>
  <si>
    <t>95.800003</t>
  </si>
  <si>
    <t>93.650002</t>
  </si>
  <si>
    <t>95.160004</t>
  </si>
  <si>
    <t>93.813400</t>
  </si>
  <si>
    <t>94.680000</t>
  </si>
  <si>
    <t>95.830002</t>
  </si>
  <si>
    <t>94.760002</t>
  </si>
  <si>
    <t>93.419060</t>
  </si>
  <si>
    <t>96.500000</t>
  </si>
  <si>
    <t>93.510002</t>
  </si>
  <si>
    <t>93.540001</t>
  </si>
  <si>
    <t>92.216324</t>
  </si>
  <si>
    <t>94.449997</t>
  </si>
  <si>
    <t>92.800003</t>
  </si>
  <si>
    <t>92.374054</t>
  </si>
  <si>
    <t>93.750000</t>
  </si>
  <si>
    <t>91.410004</t>
  </si>
  <si>
    <t>90.895279</t>
  </si>
  <si>
    <t>94.199997</t>
  </si>
  <si>
    <t>91.750000</t>
  </si>
  <si>
    <t>91.949997</t>
  </si>
  <si>
    <t>90.648819</t>
  </si>
  <si>
    <t>92.339996</t>
  </si>
  <si>
    <t>89.889999</t>
  </si>
  <si>
    <t>91.269997</t>
  </si>
  <si>
    <t>89.978439</t>
  </si>
  <si>
    <t>92.540001</t>
  </si>
  <si>
    <t>90.730003</t>
  </si>
  <si>
    <t>89.446091</t>
  </si>
  <si>
    <t>91.879997</t>
  </si>
  <si>
    <t>89.660004</t>
  </si>
  <si>
    <t>90.320000</t>
  </si>
  <si>
    <t>89.041885</t>
  </si>
  <si>
    <t>89.639999</t>
  </si>
  <si>
    <t>89.220001</t>
  </si>
  <si>
    <t>87.957458</t>
  </si>
  <si>
    <t>84.830002</t>
  </si>
  <si>
    <t>86.930000</t>
  </si>
  <si>
    <t>82.800003</t>
  </si>
  <si>
    <t>86.570000</t>
  </si>
  <si>
    <t>85.344955</t>
  </si>
  <si>
    <t>86.980003</t>
  </si>
  <si>
    <t>87.980003</t>
  </si>
  <si>
    <t>85.540001</t>
  </si>
  <si>
    <t>87.839996</t>
  </si>
  <si>
    <t>86.596977</t>
  </si>
  <si>
    <t>88.059998</t>
  </si>
  <si>
    <t>92.059998</t>
  </si>
  <si>
    <t>87.660004</t>
  </si>
  <si>
    <t>90.579811</t>
  </si>
  <si>
    <t>92.919998</t>
  </si>
  <si>
    <t>93.239998</t>
  </si>
  <si>
    <t>91.800003</t>
  </si>
  <si>
    <t>91.930000</t>
  </si>
  <si>
    <t>90.629105</t>
  </si>
  <si>
    <t>92.559998</t>
  </si>
  <si>
    <t>93.430000</t>
  </si>
  <si>
    <t>91.970001</t>
  </si>
  <si>
    <t>93.120003</t>
  </si>
  <si>
    <t>91.802269</t>
  </si>
  <si>
    <t>92.949997</t>
  </si>
  <si>
    <t>91.320000</t>
  </si>
  <si>
    <t>90.027740</t>
  </si>
  <si>
    <t>175.500000</t>
  </si>
  <si>
    <t>175.559998</t>
  </si>
  <si>
    <t>171.960007</t>
  </si>
  <si>
    <t>175.000000</t>
  </si>
  <si>
    <t>143.057907</t>
  </si>
  <si>
    <t>173.320007</t>
  </si>
  <si>
    <t>175.220001</t>
  </si>
  <si>
    <t>172.539993</t>
  </si>
  <si>
    <t>173.160004</t>
  </si>
  <si>
    <t>141.553787</t>
  </si>
  <si>
    <t>174.899994</t>
  </si>
  <si>
    <t>178.020004</t>
  </si>
  <si>
    <t>172.960007</t>
  </si>
  <si>
    <t>177.360001</t>
  </si>
  <si>
    <t>144.987152</t>
  </si>
  <si>
    <t>178.240005</t>
  </si>
  <si>
    <t>174.600006</t>
  </si>
  <si>
    <t>175.919998</t>
  </si>
  <si>
    <t>143.809982</t>
  </si>
  <si>
    <t>176.240005</t>
  </si>
  <si>
    <t>178.179993</t>
  </si>
  <si>
    <t>175.440002</t>
  </si>
  <si>
    <t>176.100006</t>
  </si>
  <si>
    <t>143.957138</t>
  </si>
  <si>
    <t>177.259995</t>
  </si>
  <si>
    <t>177.639999</t>
  </si>
  <si>
    <t>175.199997</t>
  </si>
  <si>
    <t>177.139999</t>
  </si>
  <si>
    <t>144.807312</t>
  </si>
  <si>
    <t>176.179993</t>
  </si>
  <si>
    <t>178.660004</t>
  </si>
  <si>
    <t>175.800003</t>
  </si>
  <si>
    <t>178.520004</t>
  </si>
  <si>
    <t>145.935425</t>
  </si>
  <si>
    <t>179.619995</t>
  </si>
  <si>
    <t>180.899994</t>
  </si>
  <si>
    <t>177.699997</t>
  </si>
  <si>
    <t>178.960007</t>
  </si>
  <si>
    <t>146.295105</t>
  </si>
  <si>
    <t>178.399994</t>
  </si>
  <si>
    <t>179.940002</t>
  </si>
  <si>
    <t>179.220001</t>
  </si>
  <si>
    <t>146.507660</t>
  </si>
  <si>
    <t>180.300003</t>
  </si>
  <si>
    <t>181.399994</t>
  </si>
  <si>
    <t>178.119995</t>
  </si>
  <si>
    <t>179.240005</t>
  </si>
  <si>
    <t>146.524017</t>
  </si>
  <si>
    <t>179.880005</t>
  </si>
  <si>
    <t>181.259995</t>
  </si>
  <si>
    <t>179.139999</t>
  </si>
  <si>
    <t>180.399994</t>
  </si>
  <si>
    <t>147.472260</t>
  </si>
  <si>
    <t>179.339996</t>
  </si>
  <si>
    <t>180.820007</t>
  </si>
  <si>
    <t>179.039993</t>
  </si>
  <si>
    <t>180.240005</t>
  </si>
  <si>
    <t>147.341492</t>
  </si>
  <si>
    <t>181.800003</t>
  </si>
  <si>
    <t>184.619995</t>
  </si>
  <si>
    <t>181.479996</t>
  </si>
  <si>
    <t>184.000000</t>
  </si>
  <si>
    <t>150.415192</t>
  </si>
  <si>
    <t>184.279999</t>
  </si>
  <si>
    <t>184.600006</t>
  </si>
  <si>
    <t>183.559998</t>
  </si>
  <si>
    <t>150.742172</t>
  </si>
  <si>
    <t>184.039993</t>
  </si>
  <si>
    <t>182.300003</t>
  </si>
  <si>
    <t>183.320007</t>
  </si>
  <si>
    <t>149.859299</t>
  </si>
  <si>
    <t>182.880005</t>
  </si>
  <si>
    <t>185.080002</t>
  </si>
  <si>
    <t>183.279999</t>
  </si>
  <si>
    <t>149.826614</t>
  </si>
  <si>
    <t>183.080002</t>
  </si>
  <si>
    <t>185.339996</t>
  </si>
  <si>
    <t>182.559998</t>
  </si>
  <si>
    <t>185.000000</t>
  </si>
  <si>
    <t>151.232651</t>
  </si>
  <si>
    <t>186.000000</t>
  </si>
  <si>
    <t>187.119995</t>
  </si>
  <si>
    <t>185.520004</t>
  </si>
  <si>
    <t>185.919998</t>
  </si>
  <si>
    <t>151.984726</t>
  </si>
  <si>
    <t>185.880005</t>
  </si>
  <si>
    <t>183.820007</t>
  </si>
  <si>
    <t>184.440002</t>
  </si>
  <si>
    <t>150.774872</t>
  </si>
  <si>
    <t>184.080002</t>
  </si>
  <si>
    <t>186.699997</t>
  </si>
  <si>
    <t>183.699997</t>
  </si>
  <si>
    <t>185.639999</t>
  </si>
  <si>
    <t>151.755844</t>
  </si>
  <si>
    <t>185.960007</t>
  </si>
  <si>
    <t>184.179993</t>
  </si>
  <si>
    <t>185.500000</t>
  </si>
  <si>
    <t>151.641388</t>
  </si>
  <si>
    <t>187.220001</t>
  </si>
  <si>
    <t>182.339996</t>
  </si>
  <si>
    <t>184.919998</t>
  </si>
  <si>
    <t>151.167267</t>
  </si>
  <si>
    <t>185.279999</t>
  </si>
  <si>
    <t>186.179993</t>
  </si>
  <si>
    <t>183.740005</t>
  </si>
  <si>
    <t>186.160004</t>
  </si>
  <si>
    <t>152.180923</t>
  </si>
  <si>
    <t>186.419998</t>
  </si>
  <si>
    <t>184.339996</t>
  </si>
  <si>
    <t>185.860001</t>
  </si>
  <si>
    <t>151.935684</t>
  </si>
  <si>
    <t>185.800003</t>
  </si>
  <si>
    <t>188.080002</t>
  </si>
  <si>
    <t>184.820007</t>
  </si>
  <si>
    <t>187.600006</t>
  </si>
  <si>
    <t>153.358078</t>
  </si>
  <si>
    <t>187.020004</t>
  </si>
  <si>
    <t>187.960007</t>
  </si>
  <si>
    <t>186.520004</t>
  </si>
  <si>
    <t>152.965683</t>
  </si>
  <si>
    <t>187.860001</t>
  </si>
  <si>
    <t>184.520004</t>
  </si>
  <si>
    <t>150.840271</t>
  </si>
  <si>
    <t>181.919998</t>
  </si>
  <si>
    <t>182.720001</t>
  </si>
  <si>
    <t>149.368820</t>
  </si>
  <si>
    <t>185.580002</t>
  </si>
  <si>
    <t>183.160004</t>
  </si>
  <si>
    <t>150.447876</t>
  </si>
  <si>
    <t>185.979996</t>
  </si>
  <si>
    <t>186.139999</t>
  </si>
  <si>
    <t>184.779999</t>
  </si>
  <si>
    <t>151.461548</t>
  </si>
  <si>
    <t>186.220001</t>
  </si>
  <si>
    <t>186.339996</t>
  </si>
  <si>
    <t>184.860001</t>
  </si>
  <si>
    <t>185.660004</t>
  </si>
  <si>
    <t>151.772186</t>
  </si>
  <si>
    <t>187.000000</t>
  </si>
  <si>
    <t>187.100006</t>
  </si>
  <si>
    <t>183.259995</t>
  </si>
  <si>
    <t>184.199997</t>
  </si>
  <si>
    <t>150.578674</t>
  </si>
  <si>
    <t>184.940002</t>
  </si>
  <si>
    <t>191.039993</t>
  </si>
  <si>
    <t>182.259995</t>
  </si>
  <si>
    <t>190.139999</t>
  </si>
  <si>
    <t>155.434479</t>
  </si>
  <si>
    <t>190.440002</t>
  </si>
  <si>
    <t>190.460007</t>
  </si>
  <si>
    <t>188.580002</t>
  </si>
  <si>
    <t>189.520004</t>
  </si>
  <si>
    <t>154.927643</t>
  </si>
  <si>
    <t>188.759995</t>
  </si>
  <si>
    <t>188.660004</t>
  </si>
  <si>
    <t>156.170197</t>
  </si>
  <si>
    <t>191.399994</t>
  </si>
  <si>
    <t>192.820007</t>
  </si>
  <si>
    <t>190.779999</t>
  </si>
  <si>
    <t>192.000000</t>
  </si>
  <si>
    <t>156.954971</t>
  </si>
  <si>
    <t>192.500000</t>
  </si>
  <si>
    <t>194.580002</t>
  </si>
  <si>
    <t>192.119995</t>
  </si>
  <si>
    <t>193.199997</t>
  </si>
  <si>
    <t>157.935928</t>
  </si>
  <si>
    <t>192.699997</t>
  </si>
  <si>
    <t>194.839996</t>
  </si>
  <si>
    <t>194.059998</t>
  </si>
  <si>
    <t>158.638977</t>
  </si>
  <si>
    <t>193.419998</t>
  </si>
  <si>
    <t>194.139999</t>
  </si>
  <si>
    <t>158.704361</t>
  </si>
  <si>
    <t>193.039993</t>
  </si>
  <si>
    <t>195.240005</t>
  </si>
  <si>
    <t>193.000000</t>
  </si>
  <si>
    <t>159.603592</t>
  </si>
  <si>
    <t>194.940002</t>
  </si>
  <si>
    <t>195.020004</t>
  </si>
  <si>
    <t>193.279999</t>
  </si>
  <si>
    <t>194.479996</t>
  </si>
  <si>
    <t>158.982300</t>
  </si>
  <si>
    <t>193.600006</t>
  </si>
  <si>
    <t>193.460007</t>
  </si>
  <si>
    <t>159.897873</t>
  </si>
  <si>
    <t>198.020004</t>
  </si>
  <si>
    <t>195.919998</t>
  </si>
  <si>
    <t>197.339996</t>
  </si>
  <si>
    <t>161.320282</t>
  </si>
  <si>
    <t>198.500000</t>
  </si>
  <si>
    <t>197.639999</t>
  </si>
  <si>
    <t>197.699997</t>
  </si>
  <si>
    <t>161.614563</t>
  </si>
  <si>
    <t>196.979996</t>
  </si>
  <si>
    <t>198.580002</t>
  </si>
  <si>
    <t>196.399994</t>
  </si>
  <si>
    <t>198.139999</t>
  </si>
  <si>
    <t>161.974258</t>
  </si>
  <si>
    <t>199.600006</t>
  </si>
  <si>
    <t>197.600006</t>
  </si>
  <si>
    <t>198.460007</t>
  </si>
  <si>
    <t>162.235855</t>
  </si>
  <si>
    <t>198.960007</t>
  </si>
  <si>
    <t>195.839996</t>
  </si>
  <si>
    <t>197.259995</t>
  </si>
  <si>
    <t>161.254868</t>
  </si>
  <si>
    <t>195.979996</t>
  </si>
  <si>
    <t>196.720001</t>
  </si>
  <si>
    <t>194.520004</t>
  </si>
  <si>
    <t>195.880005</t>
  </si>
  <si>
    <t>160.126785</t>
  </si>
  <si>
    <t>196.460007</t>
  </si>
  <si>
    <t>197.179993</t>
  </si>
  <si>
    <t>196.320007</t>
  </si>
  <si>
    <t>196.800003</t>
  </si>
  <si>
    <t>160.878845</t>
  </si>
  <si>
    <t>198.160004</t>
  </si>
  <si>
    <t>198.259995</t>
  </si>
  <si>
    <t>196.660004</t>
  </si>
  <si>
    <t>160.764404</t>
  </si>
  <si>
    <t>196.559998</t>
  </si>
  <si>
    <t>198.779999</t>
  </si>
  <si>
    <t>198.440002</t>
  </si>
  <si>
    <t>162.219498</t>
  </si>
  <si>
    <t>198.800003</t>
  </si>
  <si>
    <t>199.860001</t>
  </si>
  <si>
    <t>163.004272</t>
  </si>
  <si>
    <t>199.339996</t>
  </si>
  <si>
    <t>200.899994</t>
  </si>
  <si>
    <t>164.230484</t>
  </si>
  <si>
    <t>199.020004</t>
  </si>
  <si>
    <t>201.750000</t>
  </si>
  <si>
    <t>198.759995</t>
  </si>
  <si>
    <t>163.658264</t>
  </si>
  <si>
    <t>200.350006</t>
  </si>
  <si>
    <t>200.550003</t>
  </si>
  <si>
    <t>198.919998</t>
  </si>
  <si>
    <t>162.611877</t>
  </si>
  <si>
    <t>198.699997</t>
  </si>
  <si>
    <t>161.287582</t>
  </si>
  <si>
    <t>197.919998</t>
  </si>
  <si>
    <t>198.639999</t>
  </si>
  <si>
    <t>195.800003</t>
  </si>
  <si>
    <t>196.339996</t>
  </si>
  <si>
    <t>160.502792</t>
  </si>
  <si>
    <t>196.880005</t>
  </si>
  <si>
    <t>194.699997</t>
  </si>
  <si>
    <t>160.388367</t>
  </si>
  <si>
    <t>196.820007</t>
  </si>
  <si>
    <t>197.580002</t>
  </si>
  <si>
    <t>161.516479</t>
  </si>
  <si>
    <t>197.220001</t>
  </si>
  <si>
    <t>196.580002</t>
  </si>
  <si>
    <t>161.859802</t>
  </si>
  <si>
    <t>197.440002</t>
  </si>
  <si>
    <t>161.402023</t>
  </si>
  <si>
    <t>199.160004</t>
  </si>
  <si>
    <t>197.460007</t>
  </si>
  <si>
    <t>198.279999</t>
  </si>
  <si>
    <t>162.088699</t>
  </si>
  <si>
    <t>201.000000</t>
  </si>
  <si>
    <t>199.279999</t>
  </si>
  <si>
    <t>199.940002</t>
  </si>
  <si>
    <t>163.445724</t>
  </si>
  <si>
    <t>199.800003</t>
  </si>
  <si>
    <t>201.949997</t>
  </si>
  <si>
    <t>199.779999</t>
  </si>
  <si>
    <t>201.550003</t>
  </si>
  <si>
    <t>164.761856</t>
  </si>
  <si>
    <t>202.850006</t>
  </si>
  <si>
    <t>205.600006</t>
  </si>
  <si>
    <t>168.072617</t>
  </si>
  <si>
    <t>205.350006</t>
  </si>
  <si>
    <t>168.890091</t>
  </si>
  <si>
    <t>206.850006</t>
  </si>
  <si>
    <t>207.250000</t>
  </si>
  <si>
    <t>206.149994</t>
  </si>
  <si>
    <t>206.949997</t>
  </si>
  <si>
    <t>167.909119</t>
  </si>
  <si>
    <t>205.250000</t>
  </si>
  <si>
    <t>205.649994</t>
  </si>
  <si>
    <t>168.113480</t>
  </si>
  <si>
    <t>205.550003</t>
  </si>
  <si>
    <t>168.808334</t>
  </si>
  <si>
    <t>207.100006</t>
  </si>
  <si>
    <t>208.649994</t>
  </si>
  <si>
    <t>206.399994</t>
  </si>
  <si>
    <t>207.949997</t>
  </si>
  <si>
    <t>169.993683</t>
  </si>
  <si>
    <t>208.449997</t>
  </si>
  <si>
    <t>209.000000</t>
  </si>
  <si>
    <t>208.300003</t>
  </si>
  <si>
    <t>170.279785</t>
  </si>
  <si>
    <t>208.800003</t>
  </si>
  <si>
    <t>209.850006</t>
  </si>
  <si>
    <t>171.505997</t>
  </si>
  <si>
    <t>173.304443</t>
  </si>
  <si>
    <t>211.850006</t>
  </si>
  <si>
    <t>174.857635</t>
  </si>
  <si>
    <t>214.850006</t>
  </si>
  <si>
    <t>212.449997</t>
  </si>
  <si>
    <t>175.634247</t>
  </si>
  <si>
    <t>214.949997</t>
  </si>
  <si>
    <t>175.184647</t>
  </si>
  <si>
    <t>213.750000</t>
  </si>
  <si>
    <t>211.949997</t>
  </si>
  <si>
    <t>173.263565</t>
  </si>
  <si>
    <t>211.899994</t>
  </si>
  <si>
    <t>213.649994</t>
  </si>
  <si>
    <t>211.449997</t>
  </si>
  <si>
    <t>174.367172</t>
  </si>
  <si>
    <t>213.800003</t>
  </si>
  <si>
    <t>213.850006</t>
  </si>
  <si>
    <t>174.816772</t>
  </si>
  <si>
    <t>213.949997</t>
  </si>
  <si>
    <t>175.593369</t>
  </si>
  <si>
    <t>216.199997</t>
  </si>
  <si>
    <t>214.050003</t>
  </si>
  <si>
    <t>214.350006</t>
  </si>
  <si>
    <t>215.500000</t>
  </si>
  <si>
    <t>215.050003</t>
  </si>
  <si>
    <t>175.797745</t>
  </si>
  <si>
    <t>212.300003</t>
  </si>
  <si>
    <t>209.500000</t>
  </si>
  <si>
    <t>173.672318</t>
  </si>
  <si>
    <t>212.850006</t>
  </si>
  <si>
    <t>171.751266</t>
  </si>
  <si>
    <t>210.050003</t>
  </si>
  <si>
    <t>207.350006</t>
  </si>
  <si>
    <t>170.852020</t>
  </si>
  <si>
    <t>197.880005</t>
  </si>
  <si>
    <t>198.820007</t>
  </si>
  <si>
    <t>169.843994</t>
  </si>
  <si>
    <t>198.839996</t>
  </si>
  <si>
    <t>169.861084</t>
  </si>
  <si>
    <t>198.940002</t>
  </si>
  <si>
    <t>196.839996</t>
  </si>
  <si>
    <t>168.152557</t>
  </si>
  <si>
    <t>171.193741</t>
  </si>
  <si>
    <t>201.649994</t>
  </si>
  <si>
    <t>172.261551</t>
  </si>
  <si>
    <t>201.250000</t>
  </si>
  <si>
    <t>206.649994</t>
  </si>
  <si>
    <t>176.532852</t>
  </si>
  <si>
    <t>204.350006</t>
  </si>
  <si>
    <t>174.568069</t>
  </si>
  <si>
    <t>172.304276</t>
  </si>
  <si>
    <t>204.850006</t>
  </si>
  <si>
    <t>204.449997</t>
  </si>
  <si>
    <t>174.653488</t>
  </si>
  <si>
    <t>201.449997</t>
  </si>
  <si>
    <t>173.329391</t>
  </si>
  <si>
    <t>202.949997</t>
  </si>
  <si>
    <t>199.559998</t>
  </si>
  <si>
    <t>170.681183</t>
  </si>
  <si>
    <t>172.560547</t>
  </si>
  <si>
    <t>203.800003</t>
  </si>
  <si>
    <t>173.243973</t>
  </si>
  <si>
    <t>203.649994</t>
  </si>
  <si>
    <t>200.850006</t>
  </si>
  <si>
    <t>199.080002</t>
  </si>
  <si>
    <t>170.066116</t>
  </si>
  <si>
    <t>200.050003</t>
  </si>
  <si>
    <t>199.740005</t>
  </si>
  <si>
    <t>201.350006</t>
  </si>
  <si>
    <t>172.005280</t>
  </si>
  <si>
    <t>199.119995</t>
  </si>
  <si>
    <t>199.720001</t>
  </si>
  <si>
    <t>197.759995</t>
  </si>
  <si>
    <t>198.860001</t>
  </si>
  <si>
    <t>169.878174</t>
  </si>
  <si>
    <t>199.380005</t>
  </si>
  <si>
    <t>170.134460</t>
  </si>
  <si>
    <t>198.199997</t>
  </si>
  <si>
    <t>203.550003</t>
  </si>
  <si>
    <t>173.756500</t>
  </si>
  <si>
    <t>203.250000</t>
  </si>
  <si>
    <t>172.816833</t>
  </si>
  <si>
    <t>201.850006</t>
  </si>
  <si>
    <t>202.149994</t>
  </si>
  <si>
    <t>172.688690</t>
  </si>
  <si>
    <t>204.699997</t>
  </si>
  <si>
    <t>174.525360</t>
  </si>
  <si>
    <t>176.404724</t>
  </si>
  <si>
    <t>206.750000</t>
  </si>
  <si>
    <t>206.250000</t>
  </si>
  <si>
    <t>176.191162</t>
  </si>
  <si>
    <t>208.050003</t>
  </si>
  <si>
    <t>205.850006</t>
  </si>
  <si>
    <t>177.344406</t>
  </si>
  <si>
    <t>205.149994</t>
  </si>
  <si>
    <t>177.173538</t>
  </si>
  <si>
    <t>208.899994</t>
  </si>
  <si>
    <t>208.149994</t>
  </si>
  <si>
    <t>177.814240</t>
  </si>
  <si>
    <t>208.550003</t>
  </si>
  <si>
    <t>211.050003</t>
  </si>
  <si>
    <t>180.291595</t>
  </si>
  <si>
    <t>210.949997</t>
  </si>
  <si>
    <t>180.846863</t>
  </si>
  <si>
    <t>211.550003</t>
  </si>
  <si>
    <t>180.975006</t>
  </si>
  <si>
    <t>212.350006</t>
  </si>
  <si>
    <t>213.350006</t>
  </si>
  <si>
    <t>211.750000</t>
  </si>
  <si>
    <t>181.701126</t>
  </si>
  <si>
    <t>212.050003</t>
  </si>
  <si>
    <t>181.871979</t>
  </si>
  <si>
    <t>181.103149</t>
  </si>
  <si>
    <t>211.300003</t>
  </si>
  <si>
    <t>181.615707</t>
  </si>
  <si>
    <t>212.949997</t>
  </si>
  <si>
    <t>209.649994</t>
  </si>
  <si>
    <t>210.649994</t>
  </si>
  <si>
    <t>179.949890</t>
  </si>
  <si>
    <t>182.982513</t>
  </si>
  <si>
    <t>216.449997</t>
  </si>
  <si>
    <t>214.100006</t>
  </si>
  <si>
    <t>184.520187</t>
  </si>
  <si>
    <t>217.300003</t>
  </si>
  <si>
    <t>215.750000</t>
  </si>
  <si>
    <t>216.800003</t>
  </si>
  <si>
    <t>185.203598</t>
  </si>
  <si>
    <t>216.850006</t>
  </si>
  <si>
    <t>185.545303</t>
  </si>
  <si>
    <t>216.149994</t>
  </si>
  <si>
    <t>217.149994</t>
  </si>
  <si>
    <t>185.502594</t>
  </si>
  <si>
    <t>218.050003</t>
  </si>
  <si>
    <t>186.271439</t>
  </si>
  <si>
    <t>218.550003</t>
  </si>
  <si>
    <t>216.550003</t>
  </si>
  <si>
    <t>218.149994</t>
  </si>
  <si>
    <t>186.356857</t>
  </si>
  <si>
    <t>218.449997</t>
  </si>
  <si>
    <t>216.500000</t>
  </si>
  <si>
    <t>184.947327</t>
  </si>
  <si>
    <t>217.449997</t>
  </si>
  <si>
    <t>215.300003</t>
  </si>
  <si>
    <t>215.449997</t>
  </si>
  <si>
    <t>184.648315</t>
  </si>
  <si>
    <t>216.350006</t>
  </si>
  <si>
    <t>217.899994</t>
  </si>
  <si>
    <t>215.850006</t>
  </si>
  <si>
    <t>217.550003</t>
  </si>
  <si>
    <t>185.844299</t>
  </si>
  <si>
    <t>217.100006</t>
  </si>
  <si>
    <t>219.050003</t>
  </si>
  <si>
    <t>218.800003</t>
  </si>
  <si>
    <t>185.374451</t>
  </si>
  <si>
    <t>216.649994</t>
  </si>
  <si>
    <t>215.199997</t>
  </si>
  <si>
    <t>184.050354</t>
  </si>
  <si>
    <t>214.550003</t>
  </si>
  <si>
    <t>184.263916</t>
  </si>
  <si>
    <t>215.949997</t>
  </si>
  <si>
    <t>183.238800</t>
  </si>
  <si>
    <t>184.605621</t>
  </si>
  <si>
    <t>216.250000</t>
  </si>
  <si>
    <t>183.751373</t>
  </si>
  <si>
    <t>181.274002</t>
  </si>
  <si>
    <t>212.149994</t>
  </si>
  <si>
    <t>181.231277</t>
  </si>
  <si>
    <t>211.800003</t>
  </si>
  <si>
    <t>181.914703</t>
  </si>
  <si>
    <t>178.540359</t>
  </si>
  <si>
    <t>209.250000</t>
  </si>
  <si>
    <t>210.550003</t>
  </si>
  <si>
    <t>179.736328</t>
  </si>
  <si>
    <t>209.750000</t>
  </si>
  <si>
    <t>209.449997</t>
  </si>
  <si>
    <t>203.949997</t>
  </si>
  <si>
    <t>172.432419</t>
  </si>
  <si>
    <t>203.149994</t>
  </si>
  <si>
    <t>200.250000</t>
  </si>
  <si>
    <t>202.250000</t>
  </si>
  <si>
    <t>202.750000</t>
  </si>
  <si>
    <t>197.899994</t>
  </si>
  <si>
    <t>172.517838</t>
  </si>
  <si>
    <t>169.963608</t>
  </si>
  <si>
    <t>171.065598</t>
  </si>
  <si>
    <t>199.960007</t>
  </si>
  <si>
    <t>201.300003</t>
  </si>
  <si>
    <t>171.962570</t>
  </si>
  <si>
    <t>195.660004</t>
  </si>
  <si>
    <t>168.443008</t>
  </si>
  <si>
    <t>197.860001</t>
  </si>
  <si>
    <t>193.639999</t>
  </si>
  <si>
    <t>199.759995</t>
  </si>
  <si>
    <t>196.240005</t>
  </si>
  <si>
    <t>169.690231</t>
  </si>
  <si>
    <t>199.880005</t>
  </si>
  <si>
    <t>199.639999</t>
  </si>
  <si>
    <t>201.149994</t>
  </si>
  <si>
    <t>171.834427</t>
  </si>
  <si>
    <t>200.750000</t>
  </si>
  <si>
    <t>200.449997</t>
  </si>
  <si>
    <t>171.236435</t>
  </si>
  <si>
    <t>199.440002</t>
  </si>
  <si>
    <t>200.949997</t>
  </si>
  <si>
    <t>171.663574</t>
  </si>
  <si>
    <t>168.835983</t>
  </si>
  <si>
    <t>197.559998</t>
  </si>
  <si>
    <t>197.360001</t>
  </si>
  <si>
    <t>199.820007</t>
  </si>
  <si>
    <t>169.792755</t>
  </si>
  <si>
    <t>198.380005</t>
  </si>
  <si>
    <t>168.135483</t>
  </si>
  <si>
    <t>199.460007</t>
  </si>
  <si>
    <t>199.220001</t>
  </si>
  <si>
    <t>170.185699</t>
  </si>
  <si>
    <t>171.279144</t>
  </si>
  <si>
    <t>172.176132</t>
  </si>
  <si>
    <t>170.612839</t>
  </si>
  <si>
    <t>202.050003</t>
  </si>
  <si>
    <t>171.706284</t>
  </si>
  <si>
    <t>202.449997</t>
  </si>
  <si>
    <t>203.050003</t>
  </si>
  <si>
    <t>173.457520</t>
  </si>
  <si>
    <t>203.699997</t>
  </si>
  <si>
    <t>204.649994</t>
  </si>
  <si>
    <t>204.149994</t>
  </si>
  <si>
    <t>208.250000</t>
  </si>
  <si>
    <t>178.284073</t>
  </si>
  <si>
    <t>209.699997</t>
  </si>
  <si>
    <t>210.850006</t>
  </si>
  <si>
    <t>210.149994</t>
  </si>
  <si>
    <t>179.522766</t>
  </si>
  <si>
    <t>212.550003</t>
  </si>
  <si>
    <t>210.449997</t>
  </si>
  <si>
    <t>209.350006</t>
  </si>
  <si>
    <t>179.650909</t>
  </si>
  <si>
    <t>210.350006</t>
  </si>
  <si>
    <t>208.850006</t>
  </si>
  <si>
    <t>179.138351</t>
  </si>
  <si>
    <t>179.480057</t>
  </si>
  <si>
    <t>180.932297</t>
  </si>
  <si>
    <t>181.060425</t>
  </si>
  <si>
    <t>211.250000</t>
  </si>
  <si>
    <t>180.462448</t>
  </si>
  <si>
    <t>209.949997</t>
  </si>
  <si>
    <t>179.351913</t>
  </si>
  <si>
    <t>209.399994</t>
  </si>
  <si>
    <t>178.369507</t>
  </si>
  <si>
    <t>180.120743</t>
  </si>
  <si>
    <t>182.683533</t>
  </si>
  <si>
    <t>181.145859</t>
  </si>
  <si>
    <t>176.703705</t>
  </si>
  <si>
    <t>205.750000</t>
  </si>
  <si>
    <t>177.429825</t>
  </si>
  <si>
    <t>208.199997</t>
  </si>
  <si>
    <t>175.465042</t>
  </si>
  <si>
    <t>206.100006</t>
  </si>
  <si>
    <t>176.063019</t>
  </si>
  <si>
    <t>207.850006</t>
  </si>
  <si>
    <t>205.199997</t>
  </si>
  <si>
    <t>207.149994</t>
  </si>
  <si>
    <t>176.959976</t>
  </si>
  <si>
    <t>182.042847</t>
  </si>
  <si>
    <t>212.250000</t>
  </si>
  <si>
    <t>179.992615</t>
  </si>
  <si>
    <t>212.649994</t>
  </si>
  <si>
    <t>182.811661</t>
  </si>
  <si>
    <t>182.512665</t>
  </si>
  <si>
    <t>215.350006</t>
  </si>
  <si>
    <t>183.964935</t>
  </si>
  <si>
    <t>186.314148</t>
  </si>
  <si>
    <t>218.300003</t>
  </si>
  <si>
    <t>220.500000</t>
  </si>
  <si>
    <t>219.300003</t>
  </si>
  <si>
    <t>187.339249</t>
  </si>
  <si>
    <t>220.149994</t>
  </si>
  <si>
    <t>221.050003</t>
  </si>
  <si>
    <t>220.600006</t>
  </si>
  <si>
    <t>188.449783</t>
  </si>
  <si>
    <t>221.350006</t>
  </si>
  <si>
    <t>189.090469</t>
  </si>
  <si>
    <t>223.699997</t>
  </si>
  <si>
    <t>221.699997</t>
  </si>
  <si>
    <t>222.899994</t>
  </si>
  <si>
    <t>190.414581</t>
  </si>
  <si>
    <t>223.449997</t>
  </si>
  <si>
    <t>221.550003</t>
  </si>
  <si>
    <t>189.261322</t>
  </si>
  <si>
    <t>222.850006</t>
  </si>
  <si>
    <t>220.949997</t>
  </si>
  <si>
    <t>189.731171</t>
  </si>
  <si>
    <t>222.050003</t>
  </si>
  <si>
    <t>189.560318</t>
  </si>
  <si>
    <t>219.350006</t>
  </si>
  <si>
    <t>220.699997</t>
  </si>
  <si>
    <t>188.535202</t>
  </si>
  <si>
    <t>220.899994</t>
  </si>
  <si>
    <t>219.000000</t>
  </si>
  <si>
    <t>187.082977</t>
  </si>
  <si>
    <t>220.050003</t>
  </si>
  <si>
    <t>218.649994</t>
  </si>
  <si>
    <t>219.649994</t>
  </si>
  <si>
    <t>187.638245</t>
  </si>
  <si>
    <t>220.550003</t>
  </si>
  <si>
    <t>222.699997</t>
  </si>
  <si>
    <t>189.688461</t>
  </si>
  <si>
    <t>189.304047</t>
  </si>
  <si>
    <t>224.399994</t>
  </si>
  <si>
    <t>191.183411</t>
  </si>
  <si>
    <t>225.899994</t>
  </si>
  <si>
    <t>225.100006</t>
  </si>
  <si>
    <t>192.293961</t>
  </si>
  <si>
    <t>217.850006</t>
  </si>
  <si>
    <t>188.022659</t>
  </si>
  <si>
    <t>218.350006</t>
  </si>
  <si>
    <t>218.899994</t>
  </si>
  <si>
    <t>186.997543</t>
  </si>
  <si>
    <t>186.228714</t>
  </si>
  <si>
    <t>217.250000</t>
  </si>
  <si>
    <t>185.588013</t>
  </si>
  <si>
    <t>218.850006</t>
  </si>
  <si>
    <t>186.954834</t>
  </si>
  <si>
    <t>218.750000</t>
  </si>
  <si>
    <t>220.750000</t>
  </si>
  <si>
    <t>186.826691</t>
  </si>
  <si>
    <t>218.199997</t>
  </si>
  <si>
    <t>186.100586</t>
  </si>
  <si>
    <t>216.750000</t>
  </si>
  <si>
    <t>185.887024</t>
  </si>
  <si>
    <t>186.655853</t>
  </si>
  <si>
    <t>219.899994</t>
  </si>
  <si>
    <t>186.783966</t>
  </si>
  <si>
    <t>218.600006</t>
  </si>
  <si>
    <t>216.899994</t>
  </si>
  <si>
    <t>217.649994</t>
  </si>
  <si>
    <t>186.527725</t>
  </si>
  <si>
    <t>217.500000</t>
  </si>
  <si>
    <t>186.912125</t>
  </si>
  <si>
    <t>217.350006</t>
  </si>
  <si>
    <t>185.673447</t>
  </si>
  <si>
    <t>213.550003</t>
  </si>
  <si>
    <t>182.427246</t>
  </si>
  <si>
    <t>182.213699</t>
  </si>
  <si>
    <t>214.649994</t>
  </si>
  <si>
    <t>185.459885</t>
  </si>
  <si>
    <t>215.550003</t>
  </si>
  <si>
    <t>184.135788</t>
  </si>
  <si>
    <t>219.149994</t>
  </si>
  <si>
    <t>186.442291</t>
  </si>
  <si>
    <t>219.699997</t>
  </si>
  <si>
    <t>187.680954</t>
  </si>
  <si>
    <t>220.850006</t>
  </si>
  <si>
    <t>220.350006</t>
  </si>
  <si>
    <t>188.962326</t>
  </si>
  <si>
    <t>223.100006</t>
  </si>
  <si>
    <t>222.600006</t>
  </si>
  <si>
    <t>190.158310</t>
  </si>
  <si>
    <t>222.750000</t>
  </si>
  <si>
    <t>221.100006</t>
  </si>
  <si>
    <t>188.876907</t>
  </si>
  <si>
    <t>218.949997</t>
  </si>
  <si>
    <t>187.040253</t>
  </si>
  <si>
    <t>188.577927</t>
  </si>
  <si>
    <t>219.750000</t>
  </si>
  <si>
    <t>186.570419</t>
  </si>
  <si>
    <t>221.500000</t>
  </si>
  <si>
    <t>189.218613</t>
  </si>
  <si>
    <t>187.125687</t>
  </si>
  <si>
    <t>185.972443</t>
  </si>
  <si>
    <t>186.399567</t>
  </si>
  <si>
    <t>186.485001</t>
  </si>
  <si>
    <t>220.250000</t>
  </si>
  <si>
    <t>188.150787</t>
  </si>
  <si>
    <t>221.250000</t>
  </si>
  <si>
    <t>221.449997</t>
  </si>
  <si>
    <t>219.250000</t>
  </si>
  <si>
    <t>217.949997</t>
  </si>
  <si>
    <t>219.449997</t>
  </si>
  <si>
    <t>221.750000</t>
  </si>
  <si>
    <t>189.389465</t>
  </si>
  <si>
    <t>188.407074</t>
  </si>
  <si>
    <t>219.100006</t>
  </si>
  <si>
    <t>187.168411</t>
  </si>
  <si>
    <t>186.698563</t>
  </si>
  <si>
    <t>220.000000</t>
  </si>
  <si>
    <t>188.748779</t>
  </si>
  <si>
    <t>215.250000</t>
  </si>
  <si>
    <t>183.879501</t>
  </si>
  <si>
    <t>187.552826</t>
  </si>
  <si>
    <t>188.663361</t>
  </si>
  <si>
    <t>186.613144</t>
  </si>
  <si>
    <t>184.392059</t>
  </si>
  <si>
    <t>215.649994</t>
  </si>
  <si>
    <t>217.750000</t>
  </si>
  <si>
    <t>187.809097</t>
  </si>
  <si>
    <t>224.550003</t>
  </si>
  <si>
    <t>191.824112</t>
  </si>
  <si>
    <t>226.100006</t>
  </si>
  <si>
    <t>225.800003</t>
  </si>
  <si>
    <t>194.173325</t>
  </si>
  <si>
    <t>226.750000</t>
  </si>
  <si>
    <t>227.699997</t>
  </si>
  <si>
    <t>226.149994</t>
  </si>
  <si>
    <t>194.515030</t>
  </si>
  <si>
    <t>226.550003</t>
  </si>
  <si>
    <t>194.771317</t>
  </si>
  <si>
    <t>228.050003</t>
  </si>
  <si>
    <t>195.625565</t>
  </si>
  <si>
    <t>229.250000</t>
  </si>
  <si>
    <t>230.550003</t>
  </si>
  <si>
    <t>196.949692</t>
  </si>
  <si>
    <t>229.300003</t>
  </si>
  <si>
    <t>230.250000</t>
  </si>
  <si>
    <t>226.850006</t>
  </si>
  <si>
    <t>196.693405</t>
  </si>
  <si>
    <t>231.250000</t>
  </si>
  <si>
    <t>197.547668</t>
  </si>
  <si>
    <t>232.550003</t>
  </si>
  <si>
    <t>231.550003</t>
  </si>
  <si>
    <t>198.188354</t>
  </si>
  <si>
    <t>198.102921</t>
  </si>
  <si>
    <t>232.100006</t>
  </si>
  <si>
    <t>232.350006</t>
  </si>
  <si>
    <t>230.399994</t>
  </si>
  <si>
    <t>231.649994</t>
  </si>
  <si>
    <t>197.889359</t>
  </si>
  <si>
    <t>232.600006</t>
  </si>
  <si>
    <t>225.500000</t>
  </si>
  <si>
    <t>197.077820</t>
  </si>
  <si>
    <t>227.850006</t>
  </si>
  <si>
    <t>227.899994</t>
  </si>
  <si>
    <t>190.286438</t>
  </si>
  <si>
    <t>225.449997</t>
  </si>
  <si>
    <t>183.665939</t>
  </si>
  <si>
    <t>183.366928</t>
  </si>
  <si>
    <t>199.000000</t>
  </si>
  <si>
    <t>191.639999</t>
  </si>
  <si>
    <t>166.409882</t>
  </si>
  <si>
    <t>198.479996</t>
  </si>
  <si>
    <t>193.860001</t>
  </si>
  <si>
    <t>165.606873</t>
  </si>
  <si>
    <t>198.720001</t>
  </si>
  <si>
    <t>195.100006</t>
  </si>
  <si>
    <t>167.930466</t>
  </si>
  <si>
    <t>197.619995</t>
  </si>
  <si>
    <t>198.600006</t>
  </si>
  <si>
    <t>169.656067</t>
  </si>
  <si>
    <t>193.059998</t>
  </si>
  <si>
    <t>166.580734</t>
  </si>
  <si>
    <t>190.500000</t>
  </si>
  <si>
    <t>192.199997</t>
  </si>
  <si>
    <t>186.979996</t>
  </si>
  <si>
    <t>188.899994</t>
  </si>
  <si>
    <t>161.369736</t>
  </si>
  <si>
    <t>179.699997</t>
  </si>
  <si>
    <t>179.979996</t>
  </si>
  <si>
    <t>171.080002</t>
  </si>
  <si>
    <t>171.699997</t>
  </si>
  <si>
    <t>146.676468</t>
  </si>
  <si>
    <t>174.940002</t>
  </si>
  <si>
    <t>183.880005</t>
  </si>
  <si>
    <t>172.020004</t>
  </si>
  <si>
    <t>173.300003</t>
  </si>
  <si>
    <t>148.043289</t>
  </si>
  <si>
    <t>176.020004</t>
  </si>
  <si>
    <t>179.419998</t>
  </si>
  <si>
    <t>171.020004</t>
  </si>
  <si>
    <t>173.020004</t>
  </si>
  <si>
    <t>147.804092</t>
  </si>
  <si>
    <t>164.000000</t>
  </si>
  <si>
    <t>165.259995</t>
  </si>
  <si>
    <t>146.100006</t>
  </si>
  <si>
    <t>146.500000</t>
  </si>
  <si>
    <t>125.149109</t>
  </si>
  <si>
    <t>152.000000</t>
  </si>
  <si>
    <t>159.600006</t>
  </si>
  <si>
    <t>143.419998</t>
  </si>
  <si>
    <t>146.919998</t>
  </si>
  <si>
    <t>125.507889</t>
  </si>
  <si>
    <t>139.320007</t>
  </si>
  <si>
    <t>140.000000</t>
  </si>
  <si>
    <t>132.419998</t>
  </si>
  <si>
    <t>113.121132</t>
  </si>
  <si>
    <t>138.580002</t>
  </si>
  <si>
    <t>139.000000</t>
  </si>
  <si>
    <t>129.919998</t>
  </si>
  <si>
    <t>110.985474</t>
  </si>
  <si>
    <t>118.839996</t>
  </si>
  <si>
    <t>101.656952</t>
  </si>
  <si>
    <t>119.239998</t>
  </si>
  <si>
    <t>124.739998</t>
  </si>
  <si>
    <t>104.305168</t>
  </si>
  <si>
    <t>130.660004</t>
  </si>
  <si>
    <t>141.759995</t>
  </si>
  <si>
    <t>130.279999</t>
  </si>
  <si>
    <t>134.740005</t>
  </si>
  <si>
    <t>115.103012</t>
  </si>
  <si>
    <t>128.839996</t>
  </si>
  <si>
    <t>139.779999</t>
  </si>
  <si>
    <t>131.740005</t>
  </si>
  <si>
    <t>112.540237</t>
  </si>
  <si>
    <t>141.800003</t>
  </si>
  <si>
    <t>152.559998</t>
  </si>
  <si>
    <t>138.820007</t>
  </si>
  <si>
    <t>130.325928</t>
  </si>
  <si>
    <t>159.800003</t>
  </si>
  <si>
    <t>163.740005</t>
  </si>
  <si>
    <t>149.899994</t>
  </si>
  <si>
    <t>156.960007</t>
  </si>
  <si>
    <t>134.084686</t>
  </si>
  <si>
    <t>158.020004</t>
  </si>
  <si>
    <t>150.199997</t>
  </si>
  <si>
    <t>157.960007</t>
  </si>
  <si>
    <t>134.938934</t>
  </si>
  <si>
    <t>152.600006</t>
  </si>
  <si>
    <t>155.520004</t>
  </si>
  <si>
    <t>151.000000</t>
  </si>
  <si>
    <t>153.820007</t>
  </si>
  <si>
    <t>131.402313</t>
  </si>
  <si>
    <t>153.100006</t>
  </si>
  <si>
    <t>154.300003</t>
  </si>
  <si>
    <t>147.080002</t>
  </si>
  <si>
    <t>152.839996</t>
  </si>
  <si>
    <t>130.565109</t>
  </si>
  <si>
    <t>154.899994</t>
  </si>
  <si>
    <t>159.300003</t>
  </si>
  <si>
    <t>153.479996</t>
  </si>
  <si>
    <t>156.880005</t>
  </si>
  <si>
    <t>134.016327</t>
  </si>
  <si>
    <t>151.020004</t>
  </si>
  <si>
    <t>155.119995</t>
  </si>
  <si>
    <t>149.539993</t>
  </si>
  <si>
    <t>153.639999</t>
  </si>
  <si>
    <t>131.248535</t>
  </si>
  <si>
    <t>154.880005</t>
  </si>
  <si>
    <t>156.440002</t>
  </si>
  <si>
    <t>149.820007</t>
  </si>
  <si>
    <t>151.460007</t>
  </si>
  <si>
    <t>129.386246</t>
  </si>
  <si>
    <t>149.619995</t>
  </si>
  <si>
    <t>151.119995</t>
  </si>
  <si>
    <t>146.960007</t>
  </si>
  <si>
    <t>149.320007</t>
  </si>
  <si>
    <t>127.558121</t>
  </si>
  <si>
    <t>156.020004</t>
  </si>
  <si>
    <t>158.360001</t>
  </si>
  <si>
    <t>154.979996</t>
  </si>
  <si>
    <t>135.280640</t>
  </si>
  <si>
    <t>165.000000</t>
  </si>
  <si>
    <t>166.800003</t>
  </si>
  <si>
    <t>159.360001</t>
  </si>
  <si>
    <t>162.639999</t>
  </si>
  <si>
    <t>138.936874</t>
  </si>
  <si>
    <t>161.360001</t>
  </si>
  <si>
    <t>162.360001</t>
  </si>
  <si>
    <t>159.039993</t>
  </si>
  <si>
    <t>160.979996</t>
  </si>
  <si>
    <t>137.518799</t>
  </si>
  <si>
    <t>166.899994</t>
  </si>
  <si>
    <t>160.919998</t>
  </si>
  <si>
    <t>164.880005</t>
  </si>
  <si>
    <t>140.850403</t>
  </si>
  <si>
    <t>168.720001</t>
  </si>
  <si>
    <t>170.100006</t>
  </si>
  <si>
    <t>166.199997</t>
  </si>
  <si>
    <t>167.699997</t>
  </si>
  <si>
    <t>143.259415</t>
  </si>
  <si>
    <t>168.399994</t>
  </si>
  <si>
    <t>169.000000</t>
  </si>
  <si>
    <t>160.339996</t>
  </si>
  <si>
    <t>137.843414</t>
  </si>
  <si>
    <t>163.119995</t>
  </si>
  <si>
    <t>164.199997</t>
  </si>
  <si>
    <t>158.619995</t>
  </si>
  <si>
    <t>158.800003</t>
  </si>
  <si>
    <t>135.656525</t>
  </si>
  <si>
    <t>163.960007</t>
  </si>
  <si>
    <t>165.039993</t>
  </si>
  <si>
    <t>161.880005</t>
  </si>
  <si>
    <t>163.899994</t>
  </si>
  <si>
    <t>140.013245</t>
  </si>
  <si>
    <t>165.300003</t>
  </si>
  <si>
    <t>168.179993</t>
  </si>
  <si>
    <t>163.160004</t>
  </si>
  <si>
    <t>165.800003</t>
  </si>
  <si>
    <t>141.636337</t>
  </si>
  <si>
    <t>160.679993</t>
  </si>
  <si>
    <t>161.300003</t>
  </si>
  <si>
    <t>137.792175</t>
  </si>
  <si>
    <t>163.000000</t>
  </si>
  <si>
    <t>164.339996</t>
  </si>
  <si>
    <t>160.279999</t>
  </si>
  <si>
    <t>161.059998</t>
  </si>
  <si>
    <t>137.587143</t>
  </si>
  <si>
    <t>161.500000</t>
  </si>
  <si>
    <t>162.580002</t>
  </si>
  <si>
    <t>158.740005</t>
  </si>
  <si>
    <t>136.083633</t>
  </si>
  <si>
    <t>157.000000</t>
  </si>
  <si>
    <t>159.139999</t>
  </si>
  <si>
    <t>155.139999</t>
  </si>
  <si>
    <t>155.759995</t>
  </si>
  <si>
    <t>133.059555</t>
  </si>
  <si>
    <t>159.759995</t>
  </si>
  <si>
    <t>161.119995</t>
  </si>
  <si>
    <t>158.660004</t>
  </si>
  <si>
    <t>160.300003</t>
  </si>
  <si>
    <t>136.937897</t>
  </si>
  <si>
    <t>168.979996</t>
  </si>
  <si>
    <t>159.740005</t>
  </si>
  <si>
    <t>167.759995</t>
  </si>
  <si>
    <t>143.310684</t>
  </si>
  <si>
    <t>168.080002</t>
  </si>
  <si>
    <t>167.800003</t>
  </si>
  <si>
    <t>174.160004</t>
  </si>
  <si>
    <t>148.777954</t>
  </si>
  <si>
    <t>176.199997</t>
  </si>
  <si>
    <t>177.399994</t>
  </si>
  <si>
    <t>168.880005</t>
  </si>
  <si>
    <t>144.267441</t>
  </si>
  <si>
    <t>165.619995</t>
  </si>
  <si>
    <t>162.160004</t>
  </si>
  <si>
    <t>162.759995</t>
  </si>
  <si>
    <t>139.039368</t>
  </si>
  <si>
    <t>165.399994</t>
  </si>
  <si>
    <t>166.600006</t>
  </si>
  <si>
    <t>162.320007</t>
  </si>
  <si>
    <t>163.360001</t>
  </si>
  <si>
    <t>139.551926</t>
  </si>
  <si>
    <t>164.800003</t>
  </si>
  <si>
    <t>167.839996</t>
  </si>
  <si>
    <t>161.419998</t>
  </si>
  <si>
    <t>137.894669</t>
  </si>
  <si>
    <t>154.479996</t>
  </si>
  <si>
    <t>158.320007</t>
  </si>
  <si>
    <t>153.500000</t>
  </si>
  <si>
    <t>142.599548</t>
  </si>
  <si>
    <t>159.020004</t>
  </si>
  <si>
    <t>159.520004</t>
  </si>
  <si>
    <t>156.619995</t>
  </si>
  <si>
    <t>157.679993</t>
  </si>
  <si>
    <t>143.217178</t>
  </si>
  <si>
    <t>159.000000</t>
  </si>
  <si>
    <t>159.240005</t>
  </si>
  <si>
    <t>154.639999</t>
  </si>
  <si>
    <t>156.320007</t>
  </si>
  <si>
    <t>141.981934</t>
  </si>
  <si>
    <t>153.699997</t>
  </si>
  <si>
    <t>153.979996</t>
  </si>
  <si>
    <t>151.300003</t>
  </si>
  <si>
    <t>137.422363</t>
  </si>
  <si>
    <t>150.000000</t>
  </si>
  <si>
    <t>150.220001</t>
  </si>
  <si>
    <t>146.639999</t>
  </si>
  <si>
    <t>147.380005</t>
  </si>
  <si>
    <t>133.861923</t>
  </si>
  <si>
    <t>145.800003</t>
  </si>
  <si>
    <t>146.339996</t>
  </si>
  <si>
    <t>142.940002</t>
  </si>
  <si>
    <t>129.829178</t>
  </si>
  <si>
    <t>144.880005</t>
  </si>
  <si>
    <t>146.839996</t>
  </si>
  <si>
    <t>143.100006</t>
  </si>
  <si>
    <t>133.371460</t>
  </si>
  <si>
    <t>150.039993</t>
  </si>
  <si>
    <t>153.860001</t>
  </si>
  <si>
    <t>148.679993</t>
  </si>
  <si>
    <t>139.747559</t>
  </si>
  <si>
    <t>157.039993</t>
  </si>
  <si>
    <t>157.380005</t>
  </si>
  <si>
    <t>154.820007</t>
  </si>
  <si>
    <t>157.080002</t>
  </si>
  <si>
    <t>142.672211</t>
  </si>
  <si>
    <t>157.740005</t>
  </si>
  <si>
    <t>156.759995</t>
  </si>
  <si>
    <t>142.381561</t>
  </si>
  <si>
    <t>155.500000</t>
  </si>
  <si>
    <t>155.880005</t>
  </si>
  <si>
    <t>153.759995</t>
  </si>
  <si>
    <t>140.764832</t>
  </si>
  <si>
    <t>152.139999</t>
  </si>
  <si>
    <t>157.580002</t>
  </si>
  <si>
    <t>151.059998</t>
  </si>
  <si>
    <t>141.237137</t>
  </si>
  <si>
    <t>157.399994</t>
  </si>
  <si>
    <t>159.339996</t>
  </si>
  <si>
    <t>155.660004</t>
  </si>
  <si>
    <t>144.724915</t>
  </si>
  <si>
    <t>160.720001</t>
  </si>
  <si>
    <t>164.179993</t>
  </si>
  <si>
    <t>160.539993</t>
  </si>
  <si>
    <t>163.320007</t>
  </si>
  <si>
    <t>148.339874</t>
  </si>
  <si>
    <t>164.240005</t>
  </si>
  <si>
    <t>170.619995</t>
  </si>
  <si>
    <t>163.500000</t>
  </si>
  <si>
    <t>168.899994</t>
  </si>
  <si>
    <t>153.408051</t>
  </si>
  <si>
    <t>170.500000</t>
  </si>
  <si>
    <t>171.139999</t>
  </si>
  <si>
    <t>166.720001</t>
  </si>
  <si>
    <t>151.428009</t>
  </si>
  <si>
    <t>164.300003</t>
  </si>
  <si>
    <t>165.479996</t>
  </si>
  <si>
    <t>162.679993</t>
  </si>
  <si>
    <t>162.820007</t>
  </si>
  <si>
    <t>147.885727</t>
  </si>
  <si>
    <t>172.000000</t>
  </si>
  <si>
    <t>166.559998</t>
  </si>
  <si>
    <t>156.223709</t>
  </si>
  <si>
    <t>174.339996</t>
  </si>
  <si>
    <t>186.639999</t>
  </si>
  <si>
    <t>173.639999</t>
  </si>
  <si>
    <t>169.520889</t>
  </si>
  <si>
    <t>183.619995</t>
  </si>
  <si>
    <t>187.080002</t>
  </si>
  <si>
    <t>181.339996</t>
  </si>
  <si>
    <t>185.720001</t>
  </si>
  <si>
    <t>168.685272</t>
  </si>
  <si>
    <t>188.500000</t>
  </si>
  <si>
    <t>194.759995</t>
  </si>
  <si>
    <t>188.199997</t>
  </si>
  <si>
    <t>175.479187</t>
  </si>
  <si>
    <t>190.559998</t>
  </si>
  <si>
    <t>193.940002</t>
  </si>
  <si>
    <t>189.020004</t>
  </si>
  <si>
    <t>191.740005</t>
  </si>
  <si>
    <t>174.153107</t>
  </si>
  <si>
    <t>191.279999</t>
  </si>
  <si>
    <t>182.919998</t>
  </si>
  <si>
    <t>187.419998</t>
  </si>
  <si>
    <t>170.229355</t>
  </si>
  <si>
    <t>188.160004</t>
  </si>
  <si>
    <t>190.600006</t>
  </si>
  <si>
    <t>184.380005</t>
  </si>
  <si>
    <t>185.539993</t>
  </si>
  <si>
    <t>168.521790</t>
  </si>
  <si>
    <t>177.880005</t>
  </si>
  <si>
    <t>178.220001</t>
  </si>
  <si>
    <t>161.873199</t>
  </si>
  <si>
    <t>175.899994</t>
  </si>
  <si>
    <t>182.059998</t>
  </si>
  <si>
    <t>173.500000</t>
  </si>
  <si>
    <t>178.080002</t>
  </si>
  <si>
    <t>161.746048</t>
  </si>
  <si>
    <t>172.860001</t>
  </si>
  <si>
    <t>178.039993</t>
  </si>
  <si>
    <t>171.720001</t>
  </si>
  <si>
    <t>176.919998</t>
  </si>
  <si>
    <t>160.692444</t>
  </si>
  <si>
    <t>181.979996</t>
  </si>
  <si>
    <t>178.100006</t>
  </si>
  <si>
    <t>182.440002</t>
  </si>
  <si>
    <t>165.706131</t>
  </si>
  <si>
    <t>182.179993</t>
  </si>
  <si>
    <t>185.059998</t>
  </si>
  <si>
    <t>182.779999</t>
  </si>
  <si>
    <t>166.014938</t>
  </si>
  <si>
    <t>182.360001</t>
  </si>
  <si>
    <t>183.940002</t>
  </si>
  <si>
    <t>179.080002</t>
  </si>
  <si>
    <t>181.199997</t>
  </si>
  <si>
    <t>164.579865</t>
  </si>
  <si>
    <t>182.240005</t>
  </si>
  <si>
    <t>180.539993</t>
  </si>
  <si>
    <t>164.761520</t>
  </si>
  <si>
    <t>179.820007</t>
  </si>
  <si>
    <t>177.960007</t>
  </si>
  <si>
    <t>179.479996</t>
  </si>
  <si>
    <t>163.017624</t>
  </si>
  <si>
    <t>180.639999</t>
  </si>
  <si>
    <t>183.919998</t>
  </si>
  <si>
    <t>183.399994</t>
  </si>
  <si>
    <t>166.578064</t>
  </si>
  <si>
    <t>183.500000</t>
  </si>
  <si>
    <t>161.691544</t>
  </si>
  <si>
    <t>180.759995</t>
  </si>
  <si>
    <t>164.180222</t>
  </si>
  <si>
    <t>182.960007</t>
  </si>
  <si>
    <t>183.339996</t>
  </si>
  <si>
    <t>177.179993</t>
  </si>
  <si>
    <t>161.673370</t>
  </si>
  <si>
    <t>177.820007</t>
  </si>
  <si>
    <t>181.860001</t>
  </si>
  <si>
    <t>176.839996</t>
  </si>
  <si>
    <t>180.220001</t>
  </si>
  <si>
    <t>163.689758</t>
  </si>
  <si>
    <t>178.940002</t>
  </si>
  <si>
    <t>182.199997</t>
  </si>
  <si>
    <t>178.199997</t>
  </si>
  <si>
    <t>181.759995</t>
  </si>
  <si>
    <t>165.088486</t>
  </si>
  <si>
    <t>180.199997</t>
  </si>
  <si>
    <t>181.580002</t>
  </si>
  <si>
    <t>177.679993</t>
  </si>
  <si>
    <t>180.100006</t>
  </si>
  <si>
    <t>163.580765</t>
  </si>
  <si>
    <t>181.460007</t>
  </si>
  <si>
    <t>187.440002</t>
  </si>
  <si>
    <t>180.720001</t>
  </si>
  <si>
    <t>186.100006</t>
  </si>
  <si>
    <t>169.030426</t>
  </si>
  <si>
    <t>186.479996</t>
  </si>
  <si>
    <t>182.940002</t>
  </si>
  <si>
    <t>167.250198</t>
  </si>
  <si>
    <t>187.360001</t>
  </si>
  <si>
    <t>189.860001</t>
  </si>
  <si>
    <t>186.759995</t>
  </si>
  <si>
    <t>169.629883</t>
  </si>
  <si>
    <t>167.595352</t>
  </si>
  <si>
    <t>183.300003</t>
  </si>
  <si>
    <t>184.259995</t>
  </si>
  <si>
    <t>180.860001</t>
  </si>
  <si>
    <t>182.979996</t>
  </si>
  <si>
    <t>166.196594</t>
  </si>
  <si>
    <t>183.860001</t>
  </si>
  <si>
    <t>180.020004</t>
  </si>
  <si>
    <t>180.559998</t>
  </si>
  <si>
    <t>163.998566</t>
  </si>
  <si>
    <t>183.100006</t>
  </si>
  <si>
    <t>178.740005</t>
  </si>
  <si>
    <t>182.679993</t>
  </si>
  <si>
    <t>165.924103</t>
  </si>
  <si>
    <t>185.600006</t>
  </si>
  <si>
    <t>182.860001</t>
  </si>
  <si>
    <t>185.139999</t>
  </si>
  <si>
    <t>168.158478</t>
  </si>
  <si>
    <t>186.679993</t>
  </si>
  <si>
    <t>181.699997</t>
  </si>
  <si>
    <t>169.557220</t>
  </si>
  <si>
    <t>187.500000</t>
  </si>
  <si>
    <t>188.639999</t>
  </si>
  <si>
    <t>185.479996</t>
  </si>
  <si>
    <t>187.259995</t>
  </si>
  <si>
    <t>170.084015</t>
  </si>
  <si>
    <t>188.220001</t>
  </si>
  <si>
    <t>170.174850</t>
  </si>
  <si>
    <t>187.619995</t>
  </si>
  <si>
    <t>184.899994</t>
  </si>
  <si>
    <t>168.503616</t>
  </si>
  <si>
    <t>188.699997</t>
  </si>
  <si>
    <t>183.440002</t>
  </si>
  <si>
    <t>188.279999</t>
  </si>
  <si>
    <t>171.010468</t>
  </si>
  <si>
    <t>190.000000</t>
  </si>
  <si>
    <t>191.559998</t>
  </si>
  <si>
    <t>188.839996</t>
  </si>
  <si>
    <t>171.519089</t>
  </si>
  <si>
    <t>188.520004</t>
  </si>
  <si>
    <t>190.679993</t>
  </si>
  <si>
    <t>187.779999</t>
  </si>
  <si>
    <t>172.572708</t>
  </si>
  <si>
    <t>191.080002</t>
  </si>
  <si>
    <t>186.539993</t>
  </si>
  <si>
    <t>169.684387</t>
  </si>
  <si>
    <t>184.500000</t>
  </si>
  <si>
    <t>185.779999</t>
  </si>
  <si>
    <t>183.580002</t>
  </si>
  <si>
    <t>183.639999</t>
  </si>
  <si>
    <t>166.796051</t>
  </si>
  <si>
    <t>182.460007</t>
  </si>
  <si>
    <t>181.820007</t>
  </si>
  <si>
    <t>184.419998</t>
  </si>
  <si>
    <t>167.504517</t>
  </si>
  <si>
    <t>184.759995</t>
  </si>
  <si>
    <t>185.360001</t>
  </si>
  <si>
    <t>183.539993</t>
  </si>
  <si>
    <t>184.699997</t>
  </si>
  <si>
    <t>167.758835</t>
  </si>
  <si>
    <t>184.539993</t>
  </si>
  <si>
    <t>173.059998</t>
  </si>
  <si>
    <t>176.639999</t>
  </si>
  <si>
    <t>160.438110</t>
  </si>
  <si>
    <t>176.720001</t>
  </si>
  <si>
    <t>176.220001</t>
  </si>
  <si>
    <t>160.056641</t>
  </si>
  <si>
    <t>177.240005</t>
  </si>
  <si>
    <t>182.139999</t>
  </si>
  <si>
    <t>175.619995</t>
  </si>
  <si>
    <t>181.240005</t>
  </si>
  <si>
    <t>164.616196</t>
  </si>
  <si>
    <t>183.660004</t>
  </si>
  <si>
    <t>180.440002</t>
  </si>
  <si>
    <t>181.539993</t>
  </si>
  <si>
    <t>164.888672</t>
  </si>
  <si>
    <t>183.000000</t>
  </si>
  <si>
    <t>179.160004</t>
  </si>
  <si>
    <t>180.679993</t>
  </si>
  <si>
    <t>164.107559</t>
  </si>
  <si>
    <t>179.520004</t>
  </si>
  <si>
    <t>175.839996</t>
  </si>
  <si>
    <t>177.899994</t>
  </si>
  <si>
    <t>161.582535</t>
  </si>
  <si>
    <t>179.059998</t>
  </si>
  <si>
    <t>177.720001</t>
  </si>
  <si>
    <t>161.419052</t>
  </si>
  <si>
    <t>178.800003</t>
  </si>
  <si>
    <t>180.800003</t>
  </si>
  <si>
    <t>177.740005</t>
  </si>
  <si>
    <t>162.799652</t>
  </si>
  <si>
    <t>181.020004</t>
  </si>
  <si>
    <t>187.940002</t>
  </si>
  <si>
    <t>183.720001</t>
  </si>
  <si>
    <t>186.259995</t>
  </si>
  <si>
    <t>169.175751</t>
  </si>
  <si>
    <t>185.899994</t>
  </si>
  <si>
    <t>183.460007</t>
  </si>
  <si>
    <t>166.741562</t>
  </si>
  <si>
    <t>183.020004</t>
  </si>
  <si>
    <t>180.380005</t>
  </si>
  <si>
    <t>182.020004</t>
  </si>
  <si>
    <t>165.324661</t>
  </si>
  <si>
    <t>180.500000</t>
  </si>
  <si>
    <t>164.143890</t>
  </si>
  <si>
    <t>180.600006</t>
  </si>
  <si>
    <t>179.839996</t>
  </si>
  <si>
    <t>167.468185</t>
  </si>
  <si>
    <t>181.740005</t>
  </si>
  <si>
    <t>182.419998</t>
  </si>
  <si>
    <t>180.039993</t>
  </si>
  <si>
    <t>180.960007</t>
  </si>
  <si>
    <t>164.361893</t>
  </si>
  <si>
    <t>182.220001</t>
  </si>
  <si>
    <t>177.800003</t>
  </si>
  <si>
    <t>162.781479</t>
  </si>
  <si>
    <t>180.320007</t>
  </si>
  <si>
    <t>167.050369</t>
  </si>
  <si>
    <t>187.979996</t>
  </si>
  <si>
    <t>184.800003</t>
  </si>
  <si>
    <t>168.031311</t>
  </si>
  <si>
    <t>185.100006</t>
  </si>
  <si>
    <t>168.122147</t>
  </si>
  <si>
    <t>184.960007</t>
  </si>
  <si>
    <t>182.580002</t>
  </si>
  <si>
    <t>184.059998</t>
  </si>
  <si>
    <t>167.177536</t>
  </si>
  <si>
    <t>184.979996</t>
  </si>
  <si>
    <t>186.240005</t>
  </si>
  <si>
    <t>181.520004</t>
  </si>
  <si>
    <t>164.870514</t>
  </si>
  <si>
    <t>183.380005</t>
  </si>
  <si>
    <t>179.679993</t>
  </si>
  <si>
    <t>182.000000</t>
  </si>
  <si>
    <t>165.306488</t>
  </si>
  <si>
    <t>181.639999</t>
  </si>
  <si>
    <t>166.668900</t>
  </si>
  <si>
    <t>165.124832</t>
  </si>
  <si>
    <t>181.220001</t>
  </si>
  <si>
    <t>182.899994</t>
  </si>
  <si>
    <t>177.479996</t>
  </si>
  <si>
    <t>178.679993</t>
  </si>
  <si>
    <t>162.291000</t>
  </si>
  <si>
    <t>179.660004</t>
  </si>
  <si>
    <t>183.679993</t>
  </si>
  <si>
    <t>179.320007</t>
  </si>
  <si>
    <t>163.053970</t>
  </si>
  <si>
    <t>179.960007</t>
  </si>
  <si>
    <t>179.800003</t>
  </si>
  <si>
    <t>183.899994</t>
  </si>
  <si>
    <t>167.032211</t>
  </si>
  <si>
    <t>184.100006</t>
  </si>
  <si>
    <t>184.720001</t>
  </si>
  <si>
    <t>182.080002</t>
  </si>
  <si>
    <t>166.360092</t>
  </si>
  <si>
    <t>180.940002</t>
  </si>
  <si>
    <t>166.232925</t>
  </si>
  <si>
    <t>165.833282</t>
  </si>
  <si>
    <t>181.080002</t>
  </si>
  <si>
    <t>182.800003</t>
  </si>
  <si>
    <t>166.033112</t>
  </si>
  <si>
    <t>182.520004</t>
  </si>
  <si>
    <t>182.639999</t>
  </si>
  <si>
    <t>180.080002</t>
  </si>
  <si>
    <t>180.000000</t>
  </si>
  <si>
    <t>178.300003</t>
  </si>
  <si>
    <t>179.360001</t>
  </si>
  <si>
    <t>162.908630</t>
  </si>
  <si>
    <t>178.059998</t>
  </si>
  <si>
    <t>178.460007</t>
  </si>
  <si>
    <t>162.091202</t>
  </si>
  <si>
    <t>168.440002</t>
  </si>
  <si>
    <t>168.820007</t>
  </si>
  <si>
    <t>153.335403</t>
  </si>
  <si>
    <t>170.320007</t>
  </si>
  <si>
    <t>170.360001</t>
  </si>
  <si>
    <t>165.580002</t>
  </si>
  <si>
    <t>150.392578</t>
  </si>
  <si>
    <t>168.320007</t>
  </si>
  <si>
    <t>163.059998</t>
  </si>
  <si>
    <t>148.103714</t>
  </si>
  <si>
    <t>166.460007</t>
  </si>
  <si>
    <t>160.100006</t>
  </si>
  <si>
    <t>164.380005</t>
  </si>
  <si>
    <t>149.302643</t>
  </si>
  <si>
    <t>164.940002</t>
  </si>
  <si>
    <t>165.660004</t>
  </si>
  <si>
    <t>161.979996</t>
  </si>
  <si>
    <t>147.122772</t>
  </si>
  <si>
    <t>164.619995</t>
  </si>
  <si>
    <t>167.559998</t>
  </si>
  <si>
    <t>166.839996</t>
  </si>
  <si>
    <t>151.537003</t>
  </si>
  <si>
    <t>165.440002</t>
  </si>
  <si>
    <t>165.940002</t>
  </si>
  <si>
    <t>163.600006</t>
  </si>
  <si>
    <t>149.756775</t>
  </si>
  <si>
    <t>163.380005</t>
  </si>
  <si>
    <t>165.720001</t>
  </si>
  <si>
    <t>162.899994</t>
  </si>
  <si>
    <t>148.612350</t>
  </si>
  <si>
    <t>166.100006</t>
  </si>
  <si>
    <t>161.000000</t>
  </si>
  <si>
    <t>162.179993</t>
  </si>
  <si>
    <t>147.304413</t>
  </si>
  <si>
    <t>160.860001</t>
  </si>
  <si>
    <t>159.639999</t>
  </si>
  <si>
    <t>162.800003</t>
  </si>
  <si>
    <t>147.867569</t>
  </si>
  <si>
    <t>164.820007</t>
  </si>
  <si>
    <t>166.699997</t>
  </si>
  <si>
    <t>163.339996</t>
  </si>
  <si>
    <t>166.520004</t>
  </si>
  <si>
    <t>151.246353</t>
  </si>
  <si>
    <t>167.000000</t>
  </si>
  <si>
    <t>169.899994</t>
  </si>
  <si>
    <t>169.020004</t>
  </si>
  <si>
    <t>153.517059</t>
  </si>
  <si>
    <t>169.199997</t>
  </si>
  <si>
    <t>169.720001</t>
  </si>
  <si>
    <t>166.639999</t>
  </si>
  <si>
    <t>151.355347</t>
  </si>
  <si>
    <t>167.580002</t>
  </si>
  <si>
    <t>167.679993</t>
  </si>
  <si>
    <t>152.299942</t>
  </si>
  <si>
    <t>167.279999</t>
  </si>
  <si>
    <t>168.139999</t>
  </si>
  <si>
    <t>152.717758</t>
  </si>
  <si>
    <t>168.639999</t>
  </si>
  <si>
    <t>170.979996</t>
  </si>
  <si>
    <t>168.600006</t>
  </si>
  <si>
    <t>169.839996</t>
  </si>
  <si>
    <t>154.261841</t>
  </si>
  <si>
    <t>170.000000</t>
  </si>
  <si>
    <t>167.639999</t>
  </si>
  <si>
    <t>165.020004</t>
  </si>
  <si>
    <t>167.020004</t>
  </si>
  <si>
    <t>151.700500</t>
  </si>
  <si>
    <t>164.500000</t>
  </si>
  <si>
    <t>160.000000</t>
  </si>
  <si>
    <t>162.240005</t>
  </si>
  <si>
    <t>147.358932</t>
  </si>
  <si>
    <t>164.039993</t>
  </si>
  <si>
    <t>160.419998</t>
  </si>
  <si>
    <t>163.699997</t>
  </si>
  <si>
    <t>148.685013</t>
  </si>
  <si>
    <t>166.880005</t>
  </si>
  <si>
    <t>163.199997</t>
  </si>
  <si>
    <t>164.479996</t>
  </si>
  <si>
    <t>149.393463</t>
  </si>
  <si>
    <t>165.059998</t>
  </si>
  <si>
    <t>162.399994</t>
  </si>
  <si>
    <t>164.360001</t>
  </si>
  <si>
    <t>164.960007</t>
  </si>
  <si>
    <t>161.639999</t>
  </si>
  <si>
    <t>161.919998</t>
  </si>
  <si>
    <t>147.068283</t>
  </si>
  <si>
    <t>161.240005</t>
  </si>
  <si>
    <t>161.800003</t>
  </si>
  <si>
    <t>161.320007</t>
  </si>
  <si>
    <t>146.523315</t>
  </si>
  <si>
    <t>163.419998</t>
  </si>
  <si>
    <t>148.430695</t>
  </si>
  <si>
    <t>162.979996</t>
  </si>
  <si>
    <t>160.039993</t>
  </si>
  <si>
    <t>145.814850</t>
  </si>
  <si>
    <t>156.000000</t>
  </si>
  <si>
    <t>156.660004</t>
  </si>
  <si>
    <t>142.290741</t>
  </si>
  <si>
    <t>153.199997</t>
  </si>
  <si>
    <t>153.240005</t>
  </si>
  <si>
    <t>148.880005</t>
  </si>
  <si>
    <t>151.899994</t>
  </si>
  <si>
    <t>137.967331</t>
  </si>
  <si>
    <t>151.320007</t>
  </si>
  <si>
    <t>153.020004</t>
  </si>
  <si>
    <t>149.080002</t>
  </si>
  <si>
    <t>150.460007</t>
  </si>
  <si>
    <t>136.659424</t>
  </si>
  <si>
    <t>148.660004</t>
  </si>
  <si>
    <t>151.419998</t>
  </si>
  <si>
    <t>148.600006</t>
  </si>
  <si>
    <t>137.204376</t>
  </si>
  <si>
    <t>152.800003</t>
  </si>
  <si>
    <t>151.199997</t>
  </si>
  <si>
    <t>155.059998</t>
  </si>
  <si>
    <t>140.837494</t>
  </si>
  <si>
    <t>161.679993</t>
  </si>
  <si>
    <t>155.320007</t>
  </si>
  <si>
    <t>146.850281</t>
  </si>
  <si>
    <t>158.419998</t>
  </si>
  <si>
    <t>165.080002</t>
  </si>
  <si>
    <t>156.500000</t>
  </si>
  <si>
    <t>164.119995</t>
  </si>
  <si>
    <t>149.066483</t>
  </si>
  <si>
    <t>167.059998</t>
  </si>
  <si>
    <t>163.919998</t>
  </si>
  <si>
    <t>166.940002</t>
  </si>
  <si>
    <t>151.627838</t>
  </si>
  <si>
    <t>171.800003</t>
  </si>
  <si>
    <t>168.059998</t>
  </si>
  <si>
    <t>152.645096</t>
  </si>
  <si>
    <t>187.699997</t>
  </si>
  <si>
    <t>170.539993</t>
  </si>
  <si>
    <t>168.939590</t>
  </si>
  <si>
    <t>194.339996</t>
  </si>
  <si>
    <t>192.520004</t>
  </si>
  <si>
    <t>174.861572</t>
  </si>
  <si>
    <t>194.000000</t>
  </si>
  <si>
    <t>189.380005</t>
  </si>
  <si>
    <t>172.990524</t>
  </si>
  <si>
    <t>188.360001</t>
  </si>
  <si>
    <t>189.679993</t>
  </si>
  <si>
    <t>186.360001</t>
  </si>
  <si>
    <t>170.901474</t>
  </si>
  <si>
    <t>187.039993</t>
  </si>
  <si>
    <t>191.199997</t>
  </si>
  <si>
    <t>186.600006</t>
  </si>
  <si>
    <t>190.940002</t>
  </si>
  <si>
    <t>173.426498</t>
  </si>
  <si>
    <t>194.500000</t>
  </si>
  <si>
    <t>176.659958</t>
  </si>
  <si>
    <t>198.539993</t>
  </si>
  <si>
    <t>193.839996</t>
  </si>
  <si>
    <t>198.059998</t>
  </si>
  <si>
    <t>179.893417</t>
  </si>
  <si>
    <t>180.565552</t>
  </si>
  <si>
    <t>195.059998</t>
  </si>
  <si>
    <t>196.779999</t>
  </si>
  <si>
    <t>193.699997</t>
  </si>
  <si>
    <t>176.968765</t>
  </si>
  <si>
    <t>193.500000</t>
  </si>
  <si>
    <t>195.399994</t>
  </si>
  <si>
    <t>177.477386</t>
  </si>
  <si>
    <t>196.179993</t>
  </si>
  <si>
    <t>196.600006</t>
  </si>
  <si>
    <t>178.567337</t>
  </si>
  <si>
    <t>200.149994</t>
  </si>
  <si>
    <t>197.539993</t>
  </si>
  <si>
    <t>199.419998</t>
  </si>
  <si>
    <t>181.128677</t>
  </si>
  <si>
    <t>197.279999</t>
  </si>
  <si>
    <t>180.928848</t>
  </si>
  <si>
    <t>199.660004</t>
  </si>
  <si>
    <t>197.660004</t>
  </si>
  <si>
    <t>199.059998</t>
  </si>
  <si>
    <t>180.801697</t>
  </si>
  <si>
    <t>198.039993</t>
  </si>
  <si>
    <t>197.720001</t>
  </si>
  <si>
    <t>179.966080</t>
  </si>
  <si>
    <t>197.500000</t>
  </si>
  <si>
    <t>196.220001</t>
  </si>
  <si>
    <t>179.530106</t>
  </si>
  <si>
    <t>201.050003</t>
  </si>
  <si>
    <t>199.979996</t>
  </si>
  <si>
    <t>181.637299</t>
  </si>
  <si>
    <t>197.160004</t>
  </si>
  <si>
    <t>180.856186</t>
  </si>
  <si>
    <t>199.240005</t>
  </si>
  <si>
    <t>198.520004</t>
  </si>
  <si>
    <t>180.311234</t>
  </si>
  <si>
    <t>197.320007</t>
  </si>
  <si>
    <t>180.365723</t>
  </si>
  <si>
    <t>197.419998</t>
  </si>
  <si>
    <t>195.300003</t>
  </si>
  <si>
    <t>196.759995</t>
  </si>
  <si>
    <t>178.712662</t>
  </si>
  <si>
    <t>196.000000</t>
  </si>
  <si>
    <t>195.220001</t>
  </si>
  <si>
    <t>177.313919</t>
  </si>
  <si>
    <t>195.860001</t>
  </si>
  <si>
    <t>179.166794</t>
  </si>
  <si>
    <t>198.179993</t>
  </si>
  <si>
    <t>193.220001</t>
  </si>
  <si>
    <t>197.119995</t>
  </si>
  <si>
    <t>179.039642</t>
  </si>
  <si>
    <t>196.360001</t>
  </si>
  <si>
    <t>191.160004</t>
  </si>
  <si>
    <t>173.626312</t>
  </si>
  <si>
    <t>190.979996</t>
  </si>
  <si>
    <t>190.820007</t>
  </si>
  <si>
    <t>191.979996</t>
  </si>
  <si>
    <t>174.371094</t>
  </si>
  <si>
    <t>192.240005</t>
  </si>
  <si>
    <t>191.440002</t>
  </si>
  <si>
    <t>176.060486</t>
  </si>
  <si>
    <t>194.860001</t>
  </si>
  <si>
    <t>193.979996</t>
  </si>
  <si>
    <t>180.383896</t>
  </si>
  <si>
    <t>182.427521</t>
  </si>
  <si>
    <t>198.679993</t>
  </si>
  <si>
    <t>195.940002</t>
  </si>
  <si>
    <t>189.839996</t>
  </si>
  <si>
    <t>175.878845</t>
  </si>
  <si>
    <t>197.399994</t>
  </si>
  <si>
    <t>194.360001</t>
  </si>
  <si>
    <t>181.546478</t>
  </si>
  <si>
    <t>184.017014</t>
  </si>
  <si>
    <t>183.426620</t>
  </si>
  <si>
    <t>182.291260</t>
  </si>
  <si>
    <t>60.910000</t>
  </si>
  <si>
    <t>59.480000</t>
  </si>
  <si>
    <t>60.720001</t>
  </si>
  <si>
    <t>45.026714</t>
  </si>
  <si>
    <t>59.900002</t>
  </si>
  <si>
    <t>60.020000</t>
  </si>
  <si>
    <t>44.507629</t>
  </si>
  <si>
    <t>63.299999</t>
  </si>
  <si>
    <t>60.650002</t>
  </si>
  <si>
    <t>63.189999</t>
  </si>
  <si>
    <t>46.858330</t>
  </si>
  <si>
    <t>62.900002</t>
  </si>
  <si>
    <t>46.643284</t>
  </si>
  <si>
    <t>62.919998</t>
  </si>
  <si>
    <t>64.250000</t>
  </si>
  <si>
    <t>62.619999</t>
  </si>
  <si>
    <t>46.880573</t>
  </si>
  <si>
    <t>63.720001</t>
  </si>
  <si>
    <t>64.260002</t>
  </si>
  <si>
    <t>63.270000</t>
  </si>
  <si>
    <t>63.330002</t>
  </si>
  <si>
    <t>46.962151</t>
  </si>
  <si>
    <t>63.419998</t>
  </si>
  <si>
    <t>62.860001</t>
  </si>
  <si>
    <t>47.088207</t>
  </si>
  <si>
    <t>63.810001</t>
  </si>
  <si>
    <t>63.939999</t>
  </si>
  <si>
    <t>62.570000</t>
  </si>
  <si>
    <t>63.029999</t>
  </si>
  <si>
    <t>46.739685</t>
  </si>
  <si>
    <t>62.779999</t>
  </si>
  <si>
    <t>62.970001</t>
  </si>
  <si>
    <t>62.330002</t>
  </si>
  <si>
    <t>62.610001</t>
  </si>
  <si>
    <t>46.428238</t>
  </si>
  <si>
    <t>62.590000</t>
  </si>
  <si>
    <t>46.717434</t>
  </si>
  <si>
    <t>63.549999</t>
  </si>
  <si>
    <t>63.669998</t>
  </si>
  <si>
    <t>62.380001</t>
  </si>
  <si>
    <t>62.869999</t>
  </si>
  <si>
    <t>46.621037</t>
  </si>
  <si>
    <t>62.529999</t>
  </si>
  <si>
    <t>66.120003</t>
  </si>
  <si>
    <t>63.639999</t>
  </si>
  <si>
    <t>48.645458</t>
  </si>
  <si>
    <t>65.150002</t>
  </si>
  <si>
    <t>48.311760</t>
  </si>
  <si>
    <t>64.339996</t>
  </si>
  <si>
    <t>64.849998</t>
  </si>
  <si>
    <t>63.869999</t>
  </si>
  <si>
    <t>47.711105</t>
  </si>
  <si>
    <t>63.990002</t>
  </si>
  <si>
    <t>64.089996</t>
  </si>
  <si>
    <t>62.910000</t>
  </si>
  <si>
    <t>63.160000</t>
  </si>
  <si>
    <t>46.836082</t>
  </si>
  <si>
    <t>63.099998</t>
  </si>
  <si>
    <t>62.639999</t>
  </si>
  <si>
    <t>63.490002</t>
  </si>
  <si>
    <t>47.080799</t>
  </si>
  <si>
    <t>65.370003</t>
  </si>
  <si>
    <t>48.267262</t>
  </si>
  <si>
    <t>65.139999</t>
  </si>
  <si>
    <t>64.349998</t>
  </si>
  <si>
    <t>64.540001</t>
  </si>
  <si>
    <t>47.859421</t>
  </si>
  <si>
    <t>64.660004</t>
  </si>
  <si>
    <t>65.519997</t>
  </si>
  <si>
    <t>64.360001</t>
  </si>
  <si>
    <t>65.239998</t>
  </si>
  <si>
    <t>48.378502</t>
  </si>
  <si>
    <t>66.169998</t>
  </si>
  <si>
    <t>65.110001</t>
  </si>
  <si>
    <t>65.510002</t>
  </si>
  <si>
    <t>48.578720</t>
  </si>
  <si>
    <t>65.790001</t>
  </si>
  <si>
    <t>66.620003</t>
  </si>
  <si>
    <t>63.820000</t>
  </si>
  <si>
    <t>47.325504</t>
  </si>
  <si>
    <t>63.950001</t>
  </si>
  <si>
    <t>64.550003</t>
  </si>
  <si>
    <t>64.489998</t>
  </si>
  <si>
    <t>47.822342</t>
  </si>
  <si>
    <t>64.080002</t>
  </si>
  <si>
    <t>64.750000</t>
  </si>
  <si>
    <t>48.015141</t>
  </si>
  <si>
    <t>64.959999</t>
  </si>
  <si>
    <t>66.449997</t>
  </si>
  <si>
    <t>64.730003</t>
  </si>
  <si>
    <t>66.160004</t>
  </si>
  <si>
    <t>49.060726</t>
  </si>
  <si>
    <t>48.830841</t>
  </si>
  <si>
    <t>65.400002</t>
  </si>
  <si>
    <t>63.049999</t>
  </si>
  <si>
    <t>63.590000</t>
  </si>
  <si>
    <t>62.279999</t>
  </si>
  <si>
    <t>62.560001</t>
  </si>
  <si>
    <t>46.391159</t>
  </si>
  <si>
    <t>62.730000</t>
  </si>
  <si>
    <t>63.310001</t>
  </si>
  <si>
    <t>46.947319</t>
  </si>
  <si>
    <t>65.180000</t>
  </si>
  <si>
    <t>48.200531</t>
  </si>
  <si>
    <t>65.459999</t>
  </si>
  <si>
    <t>66.209999</t>
  </si>
  <si>
    <t>48.089298</t>
  </si>
  <si>
    <t>64.139999</t>
  </si>
  <si>
    <t>47.844585</t>
  </si>
  <si>
    <t>64.019997</t>
  </si>
  <si>
    <t>66.320000</t>
  </si>
  <si>
    <t>49.179371</t>
  </si>
  <si>
    <t>65.879997</t>
  </si>
  <si>
    <t>66.139999</t>
  </si>
  <si>
    <t>49.045895</t>
  </si>
  <si>
    <t>65.389999</t>
  </si>
  <si>
    <t>65.860001</t>
  </si>
  <si>
    <t>48.838261</t>
  </si>
  <si>
    <t>66.150002</t>
  </si>
  <si>
    <t>65.120003</t>
  </si>
  <si>
    <t>66.510002</t>
  </si>
  <si>
    <t>66.750000</t>
  </si>
  <si>
    <t>65.550003</t>
  </si>
  <si>
    <t>65.739998</t>
  </si>
  <si>
    <t>48.749275</t>
  </si>
  <si>
    <t>66.059998</t>
  </si>
  <si>
    <t>65.070000</t>
  </si>
  <si>
    <t>65.250000</t>
  </si>
  <si>
    <t>48.385914</t>
  </si>
  <si>
    <t>65.540001</t>
  </si>
  <si>
    <t>65.779999</t>
  </si>
  <si>
    <t>48.044804</t>
  </si>
  <si>
    <t>66.500000</t>
  </si>
  <si>
    <t>67.980003</t>
  </si>
  <si>
    <t>67.559998</t>
  </si>
  <si>
    <t>50.098888</t>
  </si>
  <si>
    <t>67.470001</t>
  </si>
  <si>
    <t>67.629997</t>
  </si>
  <si>
    <t>66.379997</t>
  </si>
  <si>
    <t>67.279999</t>
  </si>
  <si>
    <t>49.891254</t>
  </si>
  <si>
    <t>66.639999</t>
  </si>
  <si>
    <t>66.989998</t>
  </si>
  <si>
    <t>49.676205</t>
  </si>
  <si>
    <t>67.400002</t>
  </si>
  <si>
    <t>68.059998</t>
  </si>
  <si>
    <t>50.469662</t>
  </si>
  <si>
    <t>68.709999</t>
  </si>
  <si>
    <t>68.839996</t>
  </si>
  <si>
    <t>68.250000</t>
  </si>
  <si>
    <t>68.309998</t>
  </si>
  <si>
    <t>50.655048</t>
  </si>
  <si>
    <t>68.540001</t>
  </si>
  <si>
    <t>67.860001</t>
  </si>
  <si>
    <t>50.521572</t>
  </si>
  <si>
    <t>67.660004</t>
  </si>
  <si>
    <t>68.080002</t>
  </si>
  <si>
    <t>50.484493</t>
  </si>
  <si>
    <t>67.059998</t>
  </si>
  <si>
    <t>49.728115</t>
  </si>
  <si>
    <t>66.730003</t>
  </si>
  <si>
    <t>49.238697</t>
  </si>
  <si>
    <t>66.980003</t>
  </si>
  <si>
    <t>66.250000</t>
  </si>
  <si>
    <t>66.860001</t>
  </si>
  <si>
    <t>49.579807</t>
  </si>
  <si>
    <t>67.589996</t>
  </si>
  <si>
    <t>67.690002</t>
  </si>
  <si>
    <t>66.790001</t>
  </si>
  <si>
    <t>49.535313</t>
  </si>
  <si>
    <t>66.309998</t>
  </si>
  <si>
    <t>49.742943</t>
  </si>
  <si>
    <t>67.089996</t>
  </si>
  <si>
    <t>67.449997</t>
  </si>
  <si>
    <t>66.070000</t>
  </si>
  <si>
    <t>66.190002</t>
  </si>
  <si>
    <t>49.082973</t>
  </si>
  <si>
    <t>67.550003</t>
  </si>
  <si>
    <t>67.510002</t>
  </si>
  <si>
    <t>50.061813</t>
  </si>
  <si>
    <t>67.809998</t>
  </si>
  <si>
    <t>66.809998</t>
  </si>
  <si>
    <t>66.949997</t>
  </si>
  <si>
    <t>49.646542</t>
  </si>
  <si>
    <t>68.480003</t>
  </si>
  <si>
    <t>50.276863</t>
  </si>
  <si>
    <t>67.699997</t>
  </si>
  <si>
    <t>68.029999</t>
  </si>
  <si>
    <t>67.209999</t>
  </si>
  <si>
    <t>67.500000</t>
  </si>
  <si>
    <t>50.054394</t>
  </si>
  <si>
    <t>67.349998</t>
  </si>
  <si>
    <t>67.540001</t>
  </si>
  <si>
    <t>65.190002</t>
  </si>
  <si>
    <t>65.709999</t>
  </si>
  <si>
    <t>65.320000</t>
  </si>
  <si>
    <t>48.437824</t>
  </si>
  <si>
    <t>65.269997</t>
  </si>
  <si>
    <t>48.400745</t>
  </si>
  <si>
    <t>64.580002</t>
  </si>
  <si>
    <t>48.289516</t>
  </si>
  <si>
    <t>48.600967</t>
  </si>
  <si>
    <t>65.529999</t>
  </si>
  <si>
    <t>48.593548</t>
  </si>
  <si>
    <t>66.599998</t>
  </si>
  <si>
    <t>49.431499</t>
  </si>
  <si>
    <t>66.820000</t>
  </si>
  <si>
    <t>49.817097</t>
  </si>
  <si>
    <t>69.370003</t>
  </si>
  <si>
    <t>51.441086</t>
  </si>
  <si>
    <t>69.010002</t>
  </si>
  <si>
    <t>69.629997</t>
  </si>
  <si>
    <t>68.629997</t>
  </si>
  <si>
    <t>51.255707</t>
  </si>
  <si>
    <t>69.739998</t>
  </si>
  <si>
    <t>68.610001</t>
  </si>
  <si>
    <t>51.507828</t>
  </si>
  <si>
    <t>69.559998</t>
  </si>
  <si>
    <t>69.690002</t>
  </si>
  <si>
    <t>68.959999</t>
  </si>
  <si>
    <t>51.329857</t>
  </si>
  <si>
    <t>69.300003</t>
  </si>
  <si>
    <t>69.870003</t>
  </si>
  <si>
    <t>50.951668</t>
  </si>
  <si>
    <t>51.040657</t>
  </si>
  <si>
    <t>69.800003</t>
  </si>
  <si>
    <t>68.510002</t>
  </si>
  <si>
    <t>51.619064</t>
  </si>
  <si>
    <t>72.320000</t>
  </si>
  <si>
    <t>71.790001</t>
  </si>
  <si>
    <t>53.235634</t>
  </si>
  <si>
    <t>72.239998</t>
  </si>
  <si>
    <t>72.629997</t>
  </si>
  <si>
    <t>72.010002</t>
  </si>
  <si>
    <t>72.150002</t>
  </si>
  <si>
    <t>53.502594</t>
  </si>
  <si>
    <t>72.379997</t>
  </si>
  <si>
    <t>73.800003</t>
  </si>
  <si>
    <t>72.250000</t>
  </si>
  <si>
    <t>72.930000</t>
  </si>
  <si>
    <t>54.080997</t>
  </si>
  <si>
    <t>73.199997</t>
  </si>
  <si>
    <t>74.610001</t>
  </si>
  <si>
    <t>73.160004</t>
  </si>
  <si>
    <t>73.930000</t>
  </si>
  <si>
    <t>54.822536</t>
  </si>
  <si>
    <t>74.129997</t>
  </si>
  <si>
    <t>74.430000</t>
  </si>
  <si>
    <t>74.160004</t>
  </si>
  <si>
    <t>54.993107</t>
  </si>
  <si>
    <t>74.500000</t>
  </si>
  <si>
    <t>74.599998</t>
  </si>
  <si>
    <t>73.629997</t>
  </si>
  <si>
    <t>74.489998</t>
  </si>
  <si>
    <t>55.237804</t>
  </si>
  <si>
    <t>74.139999</t>
  </si>
  <si>
    <t>74.309998</t>
  </si>
  <si>
    <t>73.169998</t>
  </si>
  <si>
    <t>54.258965</t>
  </si>
  <si>
    <t>72.980003</t>
  </si>
  <si>
    <t>73.089996</t>
  </si>
  <si>
    <t>72.760002</t>
  </si>
  <si>
    <t>53.954937</t>
  </si>
  <si>
    <t>72.599998</t>
  </si>
  <si>
    <t>72.959999</t>
  </si>
  <si>
    <t>72.820000</t>
  </si>
  <si>
    <t>53.999424</t>
  </si>
  <si>
    <t>73.400002</t>
  </si>
  <si>
    <t>73.480003</t>
  </si>
  <si>
    <t>72.349998</t>
  </si>
  <si>
    <t>53.747303</t>
  </si>
  <si>
    <t>72.489998</t>
  </si>
  <si>
    <t>53.754711</t>
  </si>
  <si>
    <t>72.720001</t>
  </si>
  <si>
    <t>72.800003</t>
  </si>
  <si>
    <t>71.739998</t>
  </si>
  <si>
    <t>72.330002</t>
  </si>
  <si>
    <t>53.636070</t>
  </si>
  <si>
    <t>72.440002</t>
  </si>
  <si>
    <t>73.269997</t>
  </si>
  <si>
    <t>72.870003</t>
  </si>
  <si>
    <t>54.036507</t>
  </si>
  <si>
    <t>67.989998</t>
  </si>
  <si>
    <t>67.190002</t>
  </si>
  <si>
    <t>53.516846</t>
  </si>
  <si>
    <t>68.989998</t>
  </si>
  <si>
    <t>66.089996</t>
  </si>
  <si>
    <t>51.539047</t>
  </si>
  <si>
    <t>66.129997</t>
  </si>
  <si>
    <t>51.756222</t>
  </si>
  <si>
    <t>65.169998</t>
  </si>
  <si>
    <t>50.817734</t>
  </si>
  <si>
    <t>66.389999</t>
  </si>
  <si>
    <t>64.860001</t>
  </si>
  <si>
    <t>50.592812</t>
  </si>
  <si>
    <t>65.379997</t>
  </si>
  <si>
    <t>48.979549</t>
  </si>
  <si>
    <t>64.050003</t>
  </si>
  <si>
    <t>62.959999</t>
  </si>
  <si>
    <t>63.139999</t>
  </si>
  <si>
    <t>48.971794</t>
  </si>
  <si>
    <t>62.270000</t>
  </si>
  <si>
    <t>63.570000</t>
  </si>
  <si>
    <t>49.305302</t>
  </si>
  <si>
    <t>63.320000</t>
  </si>
  <si>
    <t>50.104176</t>
  </si>
  <si>
    <t>49.297550</t>
  </si>
  <si>
    <t>63.610001</t>
  </si>
  <si>
    <t>61.930000</t>
  </si>
  <si>
    <t>48.033310</t>
  </si>
  <si>
    <t>62.480000</t>
  </si>
  <si>
    <t>62.810001</t>
  </si>
  <si>
    <t>61.869999</t>
  </si>
  <si>
    <t>62.220001</t>
  </si>
  <si>
    <t>48.258236</t>
  </si>
  <si>
    <t>62.020000</t>
  </si>
  <si>
    <t>62.410000</t>
  </si>
  <si>
    <t>62.040001</t>
  </si>
  <si>
    <t>48.118629</t>
  </si>
  <si>
    <t>61.419998</t>
  </si>
  <si>
    <t>61.500000</t>
  </si>
  <si>
    <t>60.139999</t>
  </si>
  <si>
    <t>46.970730</t>
  </si>
  <si>
    <t>61.080002</t>
  </si>
  <si>
    <t>61.369999</t>
  </si>
  <si>
    <t>60.590000</t>
  </si>
  <si>
    <t>47.102577</t>
  </si>
  <si>
    <t>61.570000</t>
  </si>
  <si>
    <t>60.830002</t>
  </si>
  <si>
    <t>60.990002</t>
  </si>
  <si>
    <t>47.304237</t>
  </si>
  <si>
    <t>46.451069</t>
  </si>
  <si>
    <t>59.150002</t>
  </si>
  <si>
    <t>59.709999</t>
  </si>
  <si>
    <t>58.750000</t>
  </si>
  <si>
    <t>59.570000</t>
  </si>
  <si>
    <t>46.202873</t>
  </si>
  <si>
    <t>59.880001</t>
  </si>
  <si>
    <t>60.150002</t>
  </si>
  <si>
    <t>59.619999</t>
  </si>
  <si>
    <t>46.396782</t>
  </si>
  <si>
    <t>59.220001</t>
  </si>
  <si>
    <t>58.410000</t>
  </si>
  <si>
    <t>59.060001</t>
  </si>
  <si>
    <t>45.807316</t>
  </si>
  <si>
    <t>58.830002</t>
  </si>
  <si>
    <t>45.877125</t>
  </si>
  <si>
    <t>59.020000</t>
  </si>
  <si>
    <t>61.660000</t>
  </si>
  <si>
    <t>61.320000</t>
  </si>
  <si>
    <t>47.560192</t>
  </si>
  <si>
    <t>61.970001</t>
  </si>
  <si>
    <t>60.709999</t>
  </si>
  <si>
    <t>61.060001</t>
  </si>
  <si>
    <t>47.358532</t>
  </si>
  <si>
    <t>61.919998</t>
  </si>
  <si>
    <t>60.369999</t>
  </si>
  <si>
    <t>60.880001</t>
  </si>
  <si>
    <t>47.218925</t>
  </si>
  <si>
    <t>61.400002</t>
  </si>
  <si>
    <t>61.779999</t>
  </si>
  <si>
    <t>60.980000</t>
  </si>
  <si>
    <t>61.279999</t>
  </si>
  <si>
    <t>47.529163</t>
  </si>
  <si>
    <t>62.240002</t>
  </si>
  <si>
    <t>48.692577</t>
  </si>
  <si>
    <t>62.680000</t>
  </si>
  <si>
    <t>61.560001</t>
  </si>
  <si>
    <t>61.950001</t>
  </si>
  <si>
    <t>48.048820</t>
  </si>
  <si>
    <t>61.040001</t>
  </si>
  <si>
    <t>61.639999</t>
  </si>
  <si>
    <t>47.808384</t>
  </si>
  <si>
    <t>60.070000</t>
  </si>
  <si>
    <t>60.480000</t>
  </si>
  <si>
    <t>46.908680</t>
  </si>
  <si>
    <t>59.980000</t>
  </si>
  <si>
    <t>46.520878</t>
  </si>
  <si>
    <t>59.509998</t>
  </si>
  <si>
    <t>47.769604</t>
  </si>
  <si>
    <t>62.700001</t>
  </si>
  <si>
    <t>48.242725</t>
  </si>
  <si>
    <t>48.506428</t>
  </si>
  <si>
    <t>62.689999</t>
  </si>
  <si>
    <t>48.622768</t>
  </si>
  <si>
    <t>62.520000</t>
  </si>
  <si>
    <t>62.849998</t>
  </si>
  <si>
    <t>48.126381</t>
  </si>
  <si>
    <t>61.740002</t>
  </si>
  <si>
    <t>47.885944</t>
  </si>
  <si>
    <t>48.180676</t>
  </si>
  <si>
    <t>62.549999</t>
  </si>
  <si>
    <t>63.540001</t>
  </si>
  <si>
    <t>48.925259</t>
  </si>
  <si>
    <t>64.150002</t>
  </si>
  <si>
    <t>63.919998</t>
  </si>
  <si>
    <t>49.576759</t>
  </si>
  <si>
    <t>65.360001</t>
  </si>
  <si>
    <t>49.607788</t>
  </si>
  <si>
    <t>48.653793</t>
  </si>
  <si>
    <t>62.259998</t>
  </si>
  <si>
    <t>62.580002</t>
  </si>
  <si>
    <t>48.537457</t>
  </si>
  <si>
    <t>63.130001</t>
  </si>
  <si>
    <t>62.419998</t>
  </si>
  <si>
    <t>48.615017</t>
  </si>
  <si>
    <t>61.980000</t>
  </si>
  <si>
    <t>48.521942</t>
  </si>
  <si>
    <t>62.009998</t>
  </si>
  <si>
    <t>48.545212</t>
  </si>
  <si>
    <t>58.549999</t>
  </si>
  <si>
    <t>60.509998</t>
  </si>
  <si>
    <t>46.931946</t>
  </si>
  <si>
    <t>59.910000</t>
  </si>
  <si>
    <t>60.430000</t>
  </si>
  <si>
    <t>59.750000</t>
  </si>
  <si>
    <t>60.119999</t>
  </si>
  <si>
    <t>46.629459</t>
  </si>
  <si>
    <t>60.110001</t>
  </si>
  <si>
    <t>60.270000</t>
  </si>
  <si>
    <t>59.500000</t>
  </si>
  <si>
    <t>46.148586</t>
  </si>
  <si>
    <t>59.560001</t>
  </si>
  <si>
    <t>60.799999</t>
  </si>
  <si>
    <t>60.220001</t>
  </si>
  <si>
    <t>46.707024</t>
  </si>
  <si>
    <t>60.400002</t>
  </si>
  <si>
    <t>61.139999</t>
  </si>
  <si>
    <t>60.340000</t>
  </si>
  <si>
    <t>47.335262</t>
  </si>
  <si>
    <t>61.090000</t>
  </si>
  <si>
    <t>61.990002</t>
  </si>
  <si>
    <t>47.862675</t>
  </si>
  <si>
    <t>60.639999</t>
  </si>
  <si>
    <t>60.840000</t>
  </si>
  <si>
    <t>47.187901</t>
  </si>
  <si>
    <t>60.130001</t>
  </si>
  <si>
    <t>46.869900</t>
  </si>
  <si>
    <t>60.790001</t>
  </si>
  <si>
    <t>61.430000</t>
  </si>
  <si>
    <t>47.156872</t>
  </si>
  <si>
    <t>61.259998</t>
  </si>
  <si>
    <t>47.513653</t>
  </si>
  <si>
    <t>61.849998</t>
  </si>
  <si>
    <t>64.190002</t>
  </si>
  <si>
    <t>49.382862</t>
  </si>
  <si>
    <t>63.860001</t>
  </si>
  <si>
    <t>49.530228</t>
  </si>
  <si>
    <t>48.677059</t>
  </si>
  <si>
    <t>61.880001</t>
  </si>
  <si>
    <t>61.480000</t>
  </si>
  <si>
    <t>61.939999</t>
  </si>
  <si>
    <t>48.041065</t>
  </si>
  <si>
    <t>61.540001</t>
  </si>
  <si>
    <t>62.209999</t>
  </si>
  <si>
    <t>48.250477</t>
  </si>
  <si>
    <t>62.189999</t>
  </si>
  <si>
    <t>60.230000</t>
  </si>
  <si>
    <t>60.439999</t>
  </si>
  <si>
    <t>46.877651</t>
  </si>
  <si>
    <t>60.410000</t>
  </si>
  <si>
    <t>61.330002</t>
  </si>
  <si>
    <t>60.529999</t>
  </si>
  <si>
    <t>46.947460</t>
  </si>
  <si>
    <t>60.200001</t>
  </si>
  <si>
    <t>47.079311</t>
  </si>
  <si>
    <t>57.590000</t>
  </si>
  <si>
    <t>58.209999</t>
  </si>
  <si>
    <t>45.148052</t>
  </si>
  <si>
    <t>57.180000</t>
  </si>
  <si>
    <t>56.610001</t>
  </si>
  <si>
    <t>43.907082</t>
  </si>
  <si>
    <t>56.930000</t>
  </si>
  <si>
    <t>56.389999</t>
  </si>
  <si>
    <t>56.529999</t>
  </si>
  <si>
    <t>43.845032</t>
  </si>
  <si>
    <t>56.939999</t>
  </si>
  <si>
    <t>57.360001</t>
  </si>
  <si>
    <t>56.160000</t>
  </si>
  <si>
    <t>56.779999</t>
  </si>
  <si>
    <t>44.038937</t>
  </si>
  <si>
    <t>58.660000</t>
  </si>
  <si>
    <t>56.880001</t>
  </si>
  <si>
    <t>58.490002</t>
  </si>
  <si>
    <t>45.365227</t>
  </si>
  <si>
    <t>58.200001</t>
  </si>
  <si>
    <t>58.669998</t>
  </si>
  <si>
    <t>58.130001</t>
  </si>
  <si>
    <t>45.086002</t>
  </si>
  <si>
    <t>58.520000</t>
  </si>
  <si>
    <t>58.000000</t>
  </si>
  <si>
    <t>44.985172</t>
  </si>
  <si>
    <t>57.750000</t>
  </si>
  <si>
    <t>59.400002</t>
  </si>
  <si>
    <t>57.049999</t>
  </si>
  <si>
    <t>45.504829</t>
  </si>
  <si>
    <t>58.709999</t>
  </si>
  <si>
    <t>58.820000</t>
  </si>
  <si>
    <t>57.320000</t>
  </si>
  <si>
    <t>44.457764</t>
  </si>
  <si>
    <t>57.549999</t>
  </si>
  <si>
    <t>55.639999</t>
  </si>
  <si>
    <t>56.200001</t>
  </si>
  <si>
    <t>43.589085</t>
  </si>
  <si>
    <t>56.470001</t>
  </si>
  <si>
    <t>56.250000</t>
  </si>
  <si>
    <t>44.093227</t>
  </si>
  <si>
    <t>58.270000</t>
  </si>
  <si>
    <t>57.330002</t>
  </si>
  <si>
    <t>57.970001</t>
  </si>
  <si>
    <t>44.961906</t>
  </si>
  <si>
    <t>58.099998</t>
  </si>
  <si>
    <t>58.580002</t>
  </si>
  <si>
    <t>57.509998</t>
  </si>
  <si>
    <t>57.849998</t>
  </si>
  <si>
    <t>44.868835</t>
  </si>
  <si>
    <t>58.060001</t>
  </si>
  <si>
    <t>59.250000</t>
  </si>
  <si>
    <t>57.990002</t>
  </si>
  <si>
    <t>58.990002</t>
  </si>
  <si>
    <t>45.753025</t>
  </si>
  <si>
    <t>58.529999</t>
  </si>
  <si>
    <t>59.810001</t>
  </si>
  <si>
    <t>58.029999</t>
  </si>
  <si>
    <t>58.070000</t>
  </si>
  <si>
    <t>45.039467</t>
  </si>
  <si>
    <t>58.349998</t>
  </si>
  <si>
    <t>57.599998</t>
  </si>
  <si>
    <t>58.939999</t>
  </si>
  <si>
    <t>58.240002</t>
  </si>
  <si>
    <t>45.171326</t>
  </si>
  <si>
    <t>58.110001</t>
  </si>
  <si>
    <t>58.560001</t>
  </si>
  <si>
    <t>57.650002</t>
  </si>
  <si>
    <t>58.480000</t>
  </si>
  <si>
    <t>45.357464</t>
  </si>
  <si>
    <t>58.400002</t>
  </si>
  <si>
    <t>58.049999</t>
  </si>
  <si>
    <t>59.669998</t>
  </si>
  <si>
    <t>46.280434</t>
  </si>
  <si>
    <t>60.540001</t>
  </si>
  <si>
    <t>59.730000</t>
  </si>
  <si>
    <t>60.180000</t>
  </si>
  <si>
    <t>46.675995</t>
  </si>
  <si>
    <t>60.389999</t>
  </si>
  <si>
    <t>59.869999</t>
  </si>
  <si>
    <t>60.009998</t>
  </si>
  <si>
    <t>46.544147</t>
  </si>
  <si>
    <t>59.830002</t>
  </si>
  <si>
    <t>59.840000</t>
  </si>
  <si>
    <t>59.009998</t>
  </si>
  <si>
    <t>59.360001</t>
  </si>
  <si>
    <t>59.919998</t>
  </si>
  <si>
    <t>46.699265</t>
  </si>
  <si>
    <t>61.240002</t>
  </si>
  <si>
    <t>60.349998</t>
  </si>
  <si>
    <t>61.009998</t>
  </si>
  <si>
    <t>47.319752</t>
  </si>
  <si>
    <t>61.150002</t>
  </si>
  <si>
    <t>60.610001</t>
  </si>
  <si>
    <t>61.459999</t>
  </si>
  <si>
    <t>47.668774</t>
  </si>
  <si>
    <t>61.529999</t>
  </si>
  <si>
    <t>48.304771</t>
  </si>
  <si>
    <t>49.537987</t>
  </si>
  <si>
    <t>64.940002</t>
  </si>
  <si>
    <t>50.150715</t>
  </si>
  <si>
    <t>64.989998</t>
  </si>
  <si>
    <t>65.220001</t>
  </si>
  <si>
    <t>63.660000</t>
  </si>
  <si>
    <t>49.956818</t>
  </si>
  <si>
    <t>64.500000</t>
  </si>
  <si>
    <t>65.959999</t>
  </si>
  <si>
    <t>64.370003</t>
  </si>
  <si>
    <t>50.996124</t>
  </si>
  <si>
    <t>50.934078</t>
  </si>
  <si>
    <t>65.440002</t>
  </si>
  <si>
    <t>65.690002</t>
  </si>
  <si>
    <t>64.029999</t>
  </si>
  <si>
    <t>49.855984</t>
  </si>
  <si>
    <t>64.300003</t>
  </si>
  <si>
    <t>64.470001</t>
  </si>
  <si>
    <t>49.654320</t>
  </si>
  <si>
    <t>63.740002</t>
  </si>
  <si>
    <t>64.309998</t>
  </si>
  <si>
    <t>63.410000</t>
  </si>
  <si>
    <t>63.180000</t>
  </si>
  <si>
    <t>49.553493</t>
  </si>
  <si>
    <t>63.630001</t>
  </si>
  <si>
    <t>49.188961</t>
  </si>
  <si>
    <t>63.709999</t>
  </si>
  <si>
    <t>62.000000</t>
  </si>
  <si>
    <t>48.087601</t>
  </si>
  <si>
    <t>61.130001</t>
  </si>
  <si>
    <t>60.950001</t>
  </si>
  <si>
    <t>47.955750</t>
  </si>
  <si>
    <t>48.079845</t>
  </si>
  <si>
    <t>64.040001</t>
  </si>
  <si>
    <t>49.282036</t>
  </si>
  <si>
    <t>63.480000</t>
  </si>
  <si>
    <t>64.120003</t>
  </si>
  <si>
    <t>49.731888</t>
  </si>
  <si>
    <t>64.480003</t>
  </si>
  <si>
    <t>63.230000</t>
  </si>
  <si>
    <t>49.057110</t>
  </si>
  <si>
    <t>61.770000</t>
  </si>
  <si>
    <t>47.909214</t>
  </si>
  <si>
    <t>47.785118</t>
  </si>
  <si>
    <t>61.290001</t>
  </si>
  <si>
    <t>62.450001</t>
  </si>
  <si>
    <t>60.900002</t>
  </si>
  <si>
    <t>48.397842</t>
  </si>
  <si>
    <t>47.777355</t>
  </si>
  <si>
    <t>61.490002</t>
  </si>
  <si>
    <t>61.349998</t>
  </si>
  <si>
    <t>63.340000</t>
  </si>
  <si>
    <t>61.840000</t>
  </si>
  <si>
    <t>48.847698</t>
  </si>
  <si>
    <t>63.040001</t>
  </si>
  <si>
    <t>62.950001</t>
  </si>
  <si>
    <t>50.305836</t>
  </si>
  <si>
    <t>50.096416</t>
  </si>
  <si>
    <t>64.910004</t>
  </si>
  <si>
    <t>50.771198</t>
  </si>
  <si>
    <t>66.330002</t>
  </si>
  <si>
    <t>65.010002</t>
  </si>
  <si>
    <t>51.352905</t>
  </si>
  <si>
    <t>51.290855</t>
  </si>
  <si>
    <t>66.570000</t>
  </si>
  <si>
    <t>65.650002</t>
  </si>
  <si>
    <t>51.430466</t>
  </si>
  <si>
    <t>52.438759</t>
  </si>
  <si>
    <t>52.151779</t>
  </si>
  <si>
    <t>67.790001</t>
  </si>
  <si>
    <t>52.578362</t>
  </si>
  <si>
    <t>70.169998</t>
  </si>
  <si>
    <t>67.339996</t>
  </si>
  <si>
    <t>70.080002</t>
  </si>
  <si>
    <t>54.354504</t>
  </si>
  <si>
    <t>69.769997</t>
  </si>
  <si>
    <t>70.639999</t>
  </si>
  <si>
    <t>69.419998</t>
  </si>
  <si>
    <t>54.773335</t>
  </si>
  <si>
    <t>70.900002</t>
  </si>
  <si>
    <t>71.160004</t>
  </si>
  <si>
    <t>69.989998</t>
  </si>
  <si>
    <t>54.284698</t>
  </si>
  <si>
    <t>69.919998</t>
  </si>
  <si>
    <t>70.230003</t>
  </si>
  <si>
    <t>69.250000</t>
  </si>
  <si>
    <t>54.292450</t>
  </si>
  <si>
    <t>69.849998</t>
  </si>
  <si>
    <t>70.129997</t>
  </si>
  <si>
    <t>68.459999</t>
  </si>
  <si>
    <t>53.369480</t>
  </si>
  <si>
    <t>68.980003</t>
  </si>
  <si>
    <t>67.150002</t>
  </si>
  <si>
    <t>52.919636</t>
  </si>
  <si>
    <t>68.559998</t>
  </si>
  <si>
    <t>67.839996</t>
  </si>
  <si>
    <t>69.440002</t>
  </si>
  <si>
    <t>70.419998</t>
  </si>
  <si>
    <t>54.517376</t>
  </si>
  <si>
    <t>70.650002</t>
  </si>
  <si>
    <t>71.309998</t>
  </si>
  <si>
    <t>71.029999</t>
  </si>
  <si>
    <t>55.091324</t>
  </si>
  <si>
    <t>70.889999</t>
  </si>
  <si>
    <t>71.389999</t>
  </si>
  <si>
    <t>71.370003</t>
  </si>
  <si>
    <t>55.355034</t>
  </si>
  <si>
    <t>71.809998</t>
  </si>
  <si>
    <t>72.169998</t>
  </si>
  <si>
    <t>71.459999</t>
  </si>
  <si>
    <t>71.480003</t>
  </si>
  <si>
    <t>55.440353</t>
  </si>
  <si>
    <t>70.980003</t>
  </si>
  <si>
    <t>55.052555</t>
  </si>
  <si>
    <t>70.309998</t>
  </si>
  <si>
    <t>70.769997</t>
  </si>
  <si>
    <t>70.370003</t>
  </si>
  <si>
    <t>54.579430</t>
  </si>
  <si>
    <t>71.250000</t>
  </si>
  <si>
    <t>55.122356</t>
  </si>
  <si>
    <t>70.690002</t>
  </si>
  <si>
    <t>70.860001</t>
  </si>
  <si>
    <t>54.331238</t>
  </si>
  <si>
    <t>70.239998</t>
  </si>
  <si>
    <t>69.470001</t>
  </si>
  <si>
    <t>70.209999</t>
  </si>
  <si>
    <t>54.455334</t>
  </si>
  <si>
    <t>70.730003</t>
  </si>
  <si>
    <t>70.489998</t>
  </si>
  <si>
    <t>54.672504</t>
  </si>
  <si>
    <t>70.790001</t>
  </si>
  <si>
    <t>69.529999</t>
  </si>
  <si>
    <t>54.183868</t>
  </si>
  <si>
    <t>70.269997</t>
  </si>
  <si>
    <t>69.779999</t>
  </si>
  <si>
    <t>54.121822</t>
  </si>
  <si>
    <t>53.966702</t>
  </si>
  <si>
    <t>69.599998</t>
  </si>
  <si>
    <t>68.449997</t>
  </si>
  <si>
    <t>53.865868</t>
  </si>
  <si>
    <t>70.449997</t>
  </si>
  <si>
    <t>54.044258</t>
  </si>
  <si>
    <t>70.349998</t>
  </si>
  <si>
    <t>70.480003</t>
  </si>
  <si>
    <t>69.949997</t>
  </si>
  <si>
    <t>54.253674</t>
  </si>
  <si>
    <t>53.664215</t>
  </si>
  <si>
    <t>69.809998</t>
  </si>
  <si>
    <t>53.384998</t>
  </si>
  <si>
    <t>68.699997</t>
  </si>
  <si>
    <t>53.322945</t>
  </si>
  <si>
    <t>68.139999</t>
  </si>
  <si>
    <t>68.220001</t>
  </si>
  <si>
    <t>52.911877</t>
  </si>
  <si>
    <t>67.379997</t>
  </si>
  <si>
    <t>52.415485</t>
  </si>
  <si>
    <t>67.730003</t>
  </si>
  <si>
    <t>52.260361</t>
  </si>
  <si>
    <t>68.470001</t>
  </si>
  <si>
    <t>67.330002</t>
  </si>
  <si>
    <t>68.349998</t>
  </si>
  <si>
    <t>53.012703</t>
  </si>
  <si>
    <t>52.640415</t>
  </si>
  <si>
    <t>68.489998</t>
  </si>
  <si>
    <t>52.966167</t>
  </si>
  <si>
    <t>68.279999</t>
  </si>
  <si>
    <t>67.720001</t>
  </si>
  <si>
    <t>67.570000</t>
  </si>
  <si>
    <t>52.237095</t>
  </si>
  <si>
    <t>67.290001</t>
  </si>
  <si>
    <t>66.889999</t>
  </si>
  <si>
    <t>52.392220</t>
  </si>
  <si>
    <t>67.320000</t>
  </si>
  <si>
    <t>68.550003</t>
  </si>
  <si>
    <t>67.160004</t>
  </si>
  <si>
    <t>68.089996</t>
  </si>
  <si>
    <t>52.811043</t>
  </si>
  <si>
    <t>68.260002</t>
  </si>
  <si>
    <t>68.379997</t>
  </si>
  <si>
    <t>53.035969</t>
  </si>
  <si>
    <t>68.760002</t>
  </si>
  <si>
    <t>69.080002</t>
  </si>
  <si>
    <t>68.849998</t>
  </si>
  <si>
    <t>53.400501</t>
  </si>
  <si>
    <t>68.879997</t>
  </si>
  <si>
    <t>67.250000</t>
  </si>
  <si>
    <t>52.159534</t>
  </si>
  <si>
    <t>66.760002</t>
  </si>
  <si>
    <t>51.981140</t>
  </si>
  <si>
    <t>52.190559</t>
  </si>
  <si>
    <t>68.180000</t>
  </si>
  <si>
    <t>67.940002</t>
  </si>
  <si>
    <t>52.694710</t>
  </si>
  <si>
    <t>68.150002</t>
  </si>
  <si>
    <t>52.384464</t>
  </si>
  <si>
    <t>52.663681</t>
  </si>
  <si>
    <t>67.599998</t>
  </si>
  <si>
    <t>67.830002</t>
  </si>
  <si>
    <t>52.175049</t>
  </si>
  <si>
    <t>65.129997</t>
  </si>
  <si>
    <t>66.269997</t>
  </si>
  <si>
    <t>51.399441</t>
  </si>
  <si>
    <t>66.300003</t>
  </si>
  <si>
    <t>51.422710</t>
  </si>
  <si>
    <t>65.050003</t>
  </si>
  <si>
    <t>66.040001</t>
  </si>
  <si>
    <t>65.730003</t>
  </si>
  <si>
    <t>50.980618</t>
  </si>
  <si>
    <t>66.220001</t>
  </si>
  <si>
    <t>65.830002</t>
  </si>
  <si>
    <t>51.058178</t>
  </si>
  <si>
    <t>51.027149</t>
  </si>
  <si>
    <t>50.228275</t>
  </si>
  <si>
    <t>64.070000</t>
  </si>
  <si>
    <t>49.910278</t>
  </si>
  <si>
    <t>64.110001</t>
  </si>
  <si>
    <t>64.389999</t>
  </si>
  <si>
    <t>49.941303</t>
  </si>
  <si>
    <t>64.320000</t>
  </si>
  <si>
    <t>50.042130</t>
  </si>
  <si>
    <t>50.344620</t>
  </si>
  <si>
    <t>64.629997</t>
  </si>
  <si>
    <t>64.930000</t>
  </si>
  <si>
    <t>64.330002</t>
  </si>
  <si>
    <t>50.181736</t>
  </si>
  <si>
    <t>49.762917</t>
  </si>
  <si>
    <t>48.933010</t>
  </si>
  <si>
    <t>63.599998</t>
  </si>
  <si>
    <t>63.470001</t>
  </si>
  <si>
    <t>49.398376</t>
  </si>
  <si>
    <t>62.880001</t>
  </si>
  <si>
    <t>62.130001</t>
  </si>
  <si>
    <t>48.188431</t>
  </si>
  <si>
    <t>48.739113</t>
  </si>
  <si>
    <t>63.060001</t>
  </si>
  <si>
    <t>48.909744</t>
  </si>
  <si>
    <t>63.020000</t>
  </si>
  <si>
    <t>61.070000</t>
  </si>
  <si>
    <t>47.366287</t>
  </si>
  <si>
    <t>61.220001</t>
  </si>
  <si>
    <t>60.869999</t>
  </si>
  <si>
    <t>62.889999</t>
  </si>
  <si>
    <t>48.777889</t>
  </si>
  <si>
    <t>62.939999</t>
  </si>
  <si>
    <t>48.816673</t>
  </si>
  <si>
    <t>62.709999</t>
  </si>
  <si>
    <t>61.959999</t>
  </si>
  <si>
    <t>62.439999</t>
  </si>
  <si>
    <t>48.428867</t>
  </si>
  <si>
    <t>62.389999</t>
  </si>
  <si>
    <t>62.790001</t>
  </si>
  <si>
    <t>62.750000</t>
  </si>
  <si>
    <t>63.169998</t>
  </si>
  <si>
    <t>48.995064</t>
  </si>
  <si>
    <t>64.419998</t>
  </si>
  <si>
    <t>63.200001</t>
  </si>
  <si>
    <t>62.509998</t>
  </si>
  <si>
    <t>48.483158</t>
  </si>
  <si>
    <t>47.986771</t>
  </si>
  <si>
    <t>61.110001</t>
  </si>
  <si>
    <t>60.810001</t>
  </si>
  <si>
    <t>47.311996</t>
  </si>
  <si>
    <t>61.200001</t>
  </si>
  <si>
    <t>47.389557</t>
  </si>
  <si>
    <t>61.820000</t>
  </si>
  <si>
    <t>47.622242</t>
  </si>
  <si>
    <t>61.310001</t>
  </si>
  <si>
    <t>60.740002</t>
  </si>
  <si>
    <t>47.110340</t>
  </si>
  <si>
    <t>59.740002</t>
  </si>
  <si>
    <t>58.730000</t>
  </si>
  <si>
    <t>45.551369</t>
  </si>
  <si>
    <t>59.130001</t>
  </si>
  <si>
    <t>59.189999</t>
  </si>
  <si>
    <t>57.430000</t>
  </si>
  <si>
    <t>44.667179</t>
  </si>
  <si>
    <t>57.349998</t>
  </si>
  <si>
    <t>57.630001</t>
  </si>
  <si>
    <t>55.820000</t>
  </si>
  <si>
    <t>57.419998</t>
  </si>
  <si>
    <t>44.535324</t>
  </si>
  <si>
    <t>56.400002</t>
  </si>
  <si>
    <t>56.910000</t>
  </si>
  <si>
    <t>55.270000</t>
  </si>
  <si>
    <t>55.840000</t>
  </si>
  <si>
    <t>43.309864</t>
  </si>
  <si>
    <t>54.590000</t>
  </si>
  <si>
    <t>52.360001</t>
  </si>
  <si>
    <t>53.080002</t>
  </si>
  <si>
    <t>41.169193</t>
  </si>
  <si>
    <t>54.000000</t>
  </si>
  <si>
    <t>54.009998</t>
  </si>
  <si>
    <t>51.840000</t>
  </si>
  <si>
    <t>41.153683</t>
  </si>
  <si>
    <t>54.040001</t>
  </si>
  <si>
    <t>53.009998</t>
  </si>
  <si>
    <t>53.529999</t>
  </si>
  <si>
    <t>41.518215</t>
  </si>
  <si>
    <t>54.889999</t>
  </si>
  <si>
    <t>53.369999</t>
  </si>
  <si>
    <t>42.022358</t>
  </si>
  <si>
    <t>54.630001</t>
  </si>
  <si>
    <t>54.740002</t>
  </si>
  <si>
    <t>53.320000</t>
  </si>
  <si>
    <t>41.355339</t>
  </si>
  <si>
    <t>52.130001</t>
  </si>
  <si>
    <t>53.340000</t>
  </si>
  <si>
    <t>51.490002</t>
  </si>
  <si>
    <t>52.669998</t>
  </si>
  <si>
    <t>40.851189</t>
  </si>
  <si>
    <t>47.875000</t>
  </si>
  <si>
    <t>49.255001</t>
  </si>
  <si>
    <t>46.904999</t>
  </si>
  <si>
    <t>47.105000</t>
  </si>
  <si>
    <t>36.534943</t>
  </si>
  <si>
    <t>47.904999</t>
  </si>
  <si>
    <t>49.345001</t>
  </si>
  <si>
    <t>45.705002</t>
  </si>
  <si>
    <t>46.209999</t>
  </si>
  <si>
    <t>35.840778</t>
  </si>
  <si>
    <t>46.750000</t>
  </si>
  <si>
    <t>48.299999</t>
  </si>
  <si>
    <t>35.972626</t>
  </si>
  <si>
    <t>44.799999</t>
  </si>
  <si>
    <t>40.910000</t>
  </si>
  <si>
    <t>31.730061</t>
  </si>
  <si>
    <t>42.195000</t>
  </si>
  <si>
    <t>45.180000</t>
  </si>
  <si>
    <t>41.250000</t>
  </si>
  <si>
    <t>31.993771</t>
  </si>
  <si>
    <t>39.400002</t>
  </si>
  <si>
    <t>40.814999</t>
  </si>
  <si>
    <t>37.355000</t>
  </si>
  <si>
    <t>39.035000</t>
  </si>
  <si>
    <t>30.275801</t>
  </si>
  <si>
    <t>41.000000</t>
  </si>
  <si>
    <t>41.645000</t>
  </si>
  <si>
    <t>37.715000</t>
  </si>
  <si>
    <t>31.846401</t>
  </si>
  <si>
    <t>39.220001</t>
  </si>
  <si>
    <t>39.740002</t>
  </si>
  <si>
    <t>37.639999</t>
  </si>
  <si>
    <t>30.473577</t>
  </si>
  <si>
    <t>39.160000</t>
  </si>
  <si>
    <t>38.520000</t>
  </si>
  <si>
    <t>40.205002</t>
  </si>
  <si>
    <t>31.183258</t>
  </si>
  <si>
    <t>42.115002</t>
  </si>
  <si>
    <t>43.285000</t>
  </si>
  <si>
    <t>40.235001</t>
  </si>
  <si>
    <t>40.794998</t>
  </si>
  <si>
    <t>31.640867</t>
  </si>
  <si>
    <t>39.000000</t>
  </si>
  <si>
    <t>41.715000</t>
  </si>
  <si>
    <t>38.500000</t>
  </si>
  <si>
    <t>39.634998</t>
  </si>
  <si>
    <t>30.741163</t>
  </si>
  <si>
    <t>41.625000</t>
  </si>
  <si>
    <t>43.715000</t>
  </si>
  <si>
    <t>33.905636</t>
  </si>
  <si>
    <t>45.020000</t>
  </si>
  <si>
    <t>42.840000</t>
  </si>
  <si>
    <t>33.226982</t>
  </si>
  <si>
    <t>41.514999</t>
  </si>
  <si>
    <t>43.075001</t>
  </si>
  <si>
    <t>33.409248</t>
  </si>
  <si>
    <t>42.000000</t>
  </si>
  <si>
    <t>42.105000</t>
  </si>
  <si>
    <t>40.805000</t>
  </si>
  <si>
    <t>41.084999</t>
  </si>
  <si>
    <t>31.865793</t>
  </si>
  <si>
    <t>42.455002</t>
  </si>
  <si>
    <t>40.480000</t>
  </si>
  <si>
    <t>32.928375</t>
  </si>
  <si>
    <t>41.825001</t>
  </si>
  <si>
    <t>43.145000</t>
  </si>
  <si>
    <t>33.463543</t>
  </si>
  <si>
    <t>41.700001</t>
  </si>
  <si>
    <t>40.875000</t>
  </si>
  <si>
    <t>40.990002</t>
  </si>
  <si>
    <t>31.792112</t>
  </si>
  <si>
    <t>41.889999</t>
  </si>
  <si>
    <t>40.415001</t>
  </si>
  <si>
    <t>32.249722</t>
  </si>
  <si>
    <t>41.435001</t>
  </si>
  <si>
    <t>40.755001</t>
  </si>
  <si>
    <t>31.609842</t>
  </si>
  <si>
    <t>44.224998</t>
  </si>
  <si>
    <t>42.244999</t>
  </si>
  <si>
    <t>34.301193</t>
  </si>
  <si>
    <t>46.000000</t>
  </si>
  <si>
    <t>46.064999</t>
  </si>
  <si>
    <t>35.728310</t>
  </si>
  <si>
    <t>45.825001</t>
  </si>
  <si>
    <t>46.264999</t>
  </si>
  <si>
    <t>45.115002</t>
  </si>
  <si>
    <t>45.665001</t>
  </si>
  <si>
    <t>35.418072</t>
  </si>
  <si>
    <t>46.834999</t>
  </si>
  <si>
    <t>47.340000</t>
  </si>
  <si>
    <t>45.514999</t>
  </si>
  <si>
    <t>46.895000</t>
  </si>
  <si>
    <t>36.372063</t>
  </si>
  <si>
    <t>47.895000</t>
  </si>
  <si>
    <t>46.455002</t>
  </si>
  <si>
    <t>36.104481</t>
  </si>
  <si>
    <t>46.650002</t>
  </si>
  <si>
    <t>46.805000</t>
  </si>
  <si>
    <t>43.805000</t>
  </si>
  <si>
    <t>43.980000</t>
  </si>
  <si>
    <t>34.111176</t>
  </si>
  <si>
    <t>44.605000</t>
  </si>
  <si>
    <t>44.820000</t>
  </si>
  <si>
    <t>43.584999</t>
  </si>
  <si>
    <t>33.804806</t>
  </si>
  <si>
    <t>45.000000</t>
  </si>
  <si>
    <t>45.869999</t>
  </si>
  <si>
    <t>44.755001</t>
  </si>
  <si>
    <t>45.575001</t>
  </si>
  <si>
    <t>35.348263</t>
  </si>
  <si>
    <t>44.505001</t>
  </si>
  <si>
    <t>35.297848</t>
  </si>
  <si>
    <t>44.985001</t>
  </si>
  <si>
    <t>43.000000</t>
  </si>
  <si>
    <t>33.351078</t>
  </si>
  <si>
    <t>44.090000</t>
  </si>
  <si>
    <t>43.410000</t>
  </si>
  <si>
    <t>44.070000</t>
  </si>
  <si>
    <t>34.180977</t>
  </si>
  <si>
    <t>34.863510</t>
  </si>
  <si>
    <t>44.000000</t>
  </si>
  <si>
    <t>44.814999</t>
  </si>
  <si>
    <t>43.695000</t>
  </si>
  <si>
    <t>33.890129</t>
  </si>
  <si>
    <t>44.910000</t>
  </si>
  <si>
    <t>44.355000</t>
  </si>
  <si>
    <t>35.228043</t>
  </si>
  <si>
    <t>45.320000</t>
  </si>
  <si>
    <t>47.480000</t>
  </si>
  <si>
    <t>47.270000</t>
  </si>
  <si>
    <t>36.662922</t>
  </si>
  <si>
    <t>49.529999</t>
  </si>
  <si>
    <t>47.064999</t>
  </si>
  <si>
    <t>49.244999</t>
  </si>
  <si>
    <t>38.194740</t>
  </si>
  <si>
    <t>50.000000</t>
  </si>
  <si>
    <t>46.685001</t>
  </si>
  <si>
    <t>36.209190</t>
  </si>
  <si>
    <t>45.924999</t>
  </si>
  <si>
    <t>45.430000</t>
  </si>
  <si>
    <t>37.915951</t>
  </si>
  <si>
    <t>46.340000</t>
  </si>
  <si>
    <t>46.395000</t>
  </si>
  <si>
    <t>46.244999</t>
  </si>
  <si>
    <t>38.596149</t>
  </si>
  <si>
    <t>46.075001</t>
  </si>
  <si>
    <t>37.402664</t>
  </si>
  <si>
    <t>44.855000</t>
  </si>
  <si>
    <t>38.041142</t>
  </si>
  <si>
    <t>46.250000</t>
  </si>
  <si>
    <t>46.240002</t>
  </si>
  <si>
    <t>38.591980</t>
  </si>
  <si>
    <t>46.494999</t>
  </si>
  <si>
    <t>46.500000</t>
  </si>
  <si>
    <t>45.049999</t>
  </si>
  <si>
    <t>45.240002</t>
  </si>
  <si>
    <t>37.757374</t>
  </si>
  <si>
    <t>45.119999</t>
  </si>
  <si>
    <t>45.070000</t>
  </si>
  <si>
    <t>37.615494</t>
  </si>
  <si>
    <t>44.674999</t>
  </si>
  <si>
    <t>42.895000</t>
  </si>
  <si>
    <t>35.821098</t>
  </si>
  <si>
    <t>42.500000</t>
  </si>
  <si>
    <t>42.700001</t>
  </si>
  <si>
    <t>35.228535</t>
  </si>
  <si>
    <t>43.529999</t>
  </si>
  <si>
    <t>42.154999</t>
  </si>
  <si>
    <t>42.775002</t>
  </si>
  <si>
    <t>35.700081</t>
  </si>
  <si>
    <t>43.770000</t>
  </si>
  <si>
    <t>45.994999</t>
  </si>
  <si>
    <t>43.724998</t>
  </si>
  <si>
    <t>45.810001</t>
  </si>
  <si>
    <t>38.233101</t>
  </si>
  <si>
    <t>46.900002</t>
  </si>
  <si>
    <t>44.665001</t>
  </si>
  <si>
    <t>45.770000</t>
  </si>
  <si>
    <t>38.199711</t>
  </si>
  <si>
    <t>45.435001</t>
  </si>
  <si>
    <t>46.275002</t>
  </si>
  <si>
    <t>44.759998</t>
  </si>
  <si>
    <t>46.160000</t>
  </si>
  <si>
    <t>38.525211</t>
  </si>
  <si>
    <t>46.279999</t>
  </si>
  <si>
    <t>45.384998</t>
  </si>
  <si>
    <t>45.555000</t>
  </si>
  <si>
    <t>38.020275</t>
  </si>
  <si>
    <t>44.884998</t>
  </si>
  <si>
    <t>46.105000</t>
  </si>
  <si>
    <t>44.494999</t>
  </si>
  <si>
    <t>37.857529</t>
  </si>
  <si>
    <t>45.395000</t>
  </si>
  <si>
    <t>38.984238</t>
  </si>
  <si>
    <t>47.250000</t>
  </si>
  <si>
    <t>46.880001</t>
  </si>
  <si>
    <t>47.590000</t>
  </si>
  <si>
    <t>39.718689</t>
  </si>
  <si>
    <t>47.884998</t>
  </si>
  <si>
    <t>49.994999</t>
  </si>
  <si>
    <t>47.814999</t>
  </si>
  <si>
    <t>49.750000</t>
  </si>
  <si>
    <t>41.521427</t>
  </si>
  <si>
    <t>50.549999</t>
  </si>
  <si>
    <t>49.625000</t>
  </si>
  <si>
    <t>42.180767</t>
  </si>
  <si>
    <t>49.799999</t>
  </si>
  <si>
    <t>48.560001</t>
  </si>
  <si>
    <t>40.599194</t>
  </si>
  <si>
    <t>52.250000</t>
  </si>
  <si>
    <t>43.332512</t>
  </si>
  <si>
    <t>55.200001</t>
  </si>
  <si>
    <t>52.950001</t>
  </si>
  <si>
    <t>55.189999</t>
  </si>
  <si>
    <t>46.061657</t>
  </si>
  <si>
    <t>54.410000</t>
  </si>
  <si>
    <t>56.430000</t>
  </si>
  <si>
    <t>54.060001</t>
  </si>
  <si>
    <t>55.400002</t>
  </si>
  <si>
    <t>46.236927</t>
  </si>
  <si>
    <t>58.040001</t>
  </si>
  <si>
    <t>55.900002</t>
  </si>
  <si>
    <t>47.931168</t>
  </si>
  <si>
    <t>57.090000</t>
  </si>
  <si>
    <t>57.660000</t>
  </si>
  <si>
    <t>48.123123</t>
  </si>
  <si>
    <t>57.770000</t>
  </si>
  <si>
    <t>55.020000</t>
  </si>
  <si>
    <t>56.230000</t>
  </si>
  <si>
    <t>46.929646</t>
  </si>
  <si>
    <t>56.540001</t>
  </si>
  <si>
    <t>57.240002</t>
  </si>
  <si>
    <t>55.029999</t>
  </si>
  <si>
    <t>46.070007</t>
  </si>
  <si>
    <t>42.990322</t>
  </si>
  <si>
    <t>52.430000</t>
  </si>
  <si>
    <t>50.669998</t>
  </si>
  <si>
    <t>42.664833</t>
  </si>
  <si>
    <t>49.419998</t>
  </si>
  <si>
    <t>51.009998</t>
  </si>
  <si>
    <t>42.573025</t>
  </si>
  <si>
    <t>52.810001</t>
  </si>
  <si>
    <t>53.560001</t>
  </si>
  <si>
    <t>51.830002</t>
  </si>
  <si>
    <t>52.889999</t>
  </si>
  <si>
    <t>44.142075</t>
  </si>
  <si>
    <t>52.630001</t>
  </si>
  <si>
    <t>44.242229</t>
  </si>
  <si>
    <t>53.020000</t>
  </si>
  <si>
    <t>54.330002</t>
  </si>
  <si>
    <t>52.880001</t>
  </si>
  <si>
    <t>45.076828</t>
  </si>
  <si>
    <t>51.389999</t>
  </si>
  <si>
    <t>51.770000</t>
  </si>
  <si>
    <t>45.281277</t>
  </si>
  <si>
    <t>50.330002</t>
  </si>
  <si>
    <t>51.299999</t>
  </si>
  <si>
    <t>50.029999</t>
  </si>
  <si>
    <t>50.410000</t>
  </si>
  <si>
    <t>44.810154</t>
  </si>
  <si>
    <t>51.910000</t>
  </si>
  <si>
    <t>50.500000</t>
  </si>
  <si>
    <t>51.500000</t>
  </si>
  <si>
    <t>45.779072</t>
  </si>
  <si>
    <t>51.730000</t>
  </si>
  <si>
    <t>49.645000</t>
  </si>
  <si>
    <t>44.130135</t>
  </si>
  <si>
    <t>48.924999</t>
  </si>
  <si>
    <t>44.174580</t>
  </si>
  <si>
    <t>50.480000</t>
  </si>
  <si>
    <t>48.695000</t>
  </si>
  <si>
    <t>43.285667</t>
  </si>
  <si>
    <t>48.505001</t>
  </si>
  <si>
    <t>50.570000</t>
  </si>
  <si>
    <t>48.490002</t>
  </si>
  <si>
    <t>50.130001</t>
  </si>
  <si>
    <t>44.561260</t>
  </si>
  <si>
    <t>50.430000</t>
  </si>
  <si>
    <t>49.389999</t>
  </si>
  <si>
    <t>44.339031</t>
  </si>
  <si>
    <t>49.759998</t>
  </si>
  <si>
    <t>48.555000</t>
  </si>
  <si>
    <t>49.325001</t>
  </si>
  <si>
    <t>43.845684</t>
  </si>
  <si>
    <t>51.450001</t>
  </si>
  <si>
    <t>49.724998</t>
  </si>
  <si>
    <t>50.970001</t>
  </si>
  <si>
    <t>45.307949</t>
  </si>
  <si>
    <t>51.180000</t>
  </si>
  <si>
    <t>51.369999</t>
  </si>
  <si>
    <t>50.470001</t>
  </si>
  <si>
    <t>44.863491</t>
  </si>
  <si>
    <t>51.520000</t>
  </si>
  <si>
    <t>50.630001</t>
  </si>
  <si>
    <t>50.810001</t>
  </si>
  <si>
    <t>45.165722</t>
  </si>
  <si>
    <t>51.000000</t>
  </si>
  <si>
    <t>45.334614</t>
  </si>
  <si>
    <t>50.509998</t>
  </si>
  <si>
    <t>50.689999</t>
  </si>
  <si>
    <t>49.884998</t>
  </si>
  <si>
    <t>44.454590</t>
  </si>
  <si>
    <t>50.020000</t>
  </si>
  <si>
    <t>50.930000</t>
  </si>
  <si>
    <t>49.500000</t>
  </si>
  <si>
    <t>49.615002</t>
  </si>
  <si>
    <t>44.103470</t>
  </si>
  <si>
    <t>49.299999</t>
  </si>
  <si>
    <t>50.349998</t>
  </si>
  <si>
    <t>49.035000</t>
  </si>
  <si>
    <t>44.516815</t>
  </si>
  <si>
    <t>51.029999</t>
  </si>
  <si>
    <t>51.419998</t>
  </si>
  <si>
    <t>50.660000</t>
  </si>
  <si>
    <t>51.049999</t>
  </si>
  <si>
    <t>45.379059</t>
  </si>
  <si>
    <t>51.110001</t>
  </si>
  <si>
    <t>50.240002</t>
  </si>
  <si>
    <t>45.432396</t>
  </si>
  <si>
    <t>52.230000</t>
  </si>
  <si>
    <t>51.820000</t>
  </si>
  <si>
    <t>46.063522</t>
  </si>
  <si>
    <t>51.410000</t>
  </si>
  <si>
    <t>52.180000</t>
  </si>
  <si>
    <t>51.990002</t>
  </si>
  <si>
    <t>46.214642</t>
  </si>
  <si>
    <t>51.980000</t>
  </si>
  <si>
    <t>52.270000</t>
  </si>
  <si>
    <t>51.529999</t>
  </si>
  <si>
    <t>52.049999</t>
  </si>
  <si>
    <t>46.267975</t>
  </si>
  <si>
    <t>51.349998</t>
  </si>
  <si>
    <t>52.560001</t>
  </si>
  <si>
    <t>46.721321</t>
  </si>
  <si>
    <t>53.099998</t>
  </si>
  <si>
    <t>53.029999</t>
  </si>
  <si>
    <t>47.139111</t>
  </si>
  <si>
    <t>53.349998</t>
  </si>
  <si>
    <t>53.980000</t>
  </si>
  <si>
    <t>53.259998</t>
  </si>
  <si>
    <t>53.610001</t>
  </si>
  <si>
    <t>47.654682</t>
  </si>
  <si>
    <t>53.860001</t>
  </si>
  <si>
    <t>54.240002</t>
  </si>
  <si>
    <t>53.389999</t>
  </si>
  <si>
    <t>47.459118</t>
  </si>
  <si>
    <t>52.639999</t>
  </si>
  <si>
    <t>52.820000</t>
  </si>
  <si>
    <t>52.110001</t>
  </si>
  <si>
    <t>46.614647</t>
  </si>
  <si>
    <t>52.070000</t>
  </si>
  <si>
    <t>52.520000</t>
  </si>
  <si>
    <t>51.660000</t>
  </si>
  <si>
    <t>46.099079</t>
  </si>
  <si>
    <t>52.570000</t>
  </si>
  <si>
    <t>51.759998</t>
  </si>
  <si>
    <t>46.294643</t>
  </si>
  <si>
    <t>50.450001</t>
  </si>
  <si>
    <t>49.145000</t>
  </si>
  <si>
    <t>44.027908</t>
  </si>
  <si>
    <t>49.680000</t>
  </si>
  <si>
    <t>47.020000</t>
  </si>
  <si>
    <t>47.639999</t>
  </si>
  <si>
    <t>42.347862</t>
  </si>
  <si>
    <t>47.514999</t>
  </si>
  <si>
    <t>47.755001</t>
  </si>
  <si>
    <t>41.610065</t>
  </si>
  <si>
    <t>46.985001</t>
  </si>
  <si>
    <t>46.590000</t>
  </si>
  <si>
    <t>48.340000</t>
  </si>
  <si>
    <t>42.970104</t>
  </si>
  <si>
    <t>48.665001</t>
  </si>
  <si>
    <t>48.965000</t>
  </si>
  <si>
    <t>47.744999</t>
  </si>
  <si>
    <t>47.980000</t>
  </si>
  <si>
    <t>42.650093</t>
  </si>
  <si>
    <t>48.375000</t>
  </si>
  <si>
    <t>49.154999</t>
  </si>
  <si>
    <t>43.547897</t>
  </si>
  <si>
    <t>48.915001</t>
  </si>
  <si>
    <t>49.599998</t>
  </si>
  <si>
    <t>48.154999</t>
  </si>
  <si>
    <t>48.605000</t>
  </si>
  <si>
    <t>43.205666</t>
  </si>
  <si>
    <t>48.650002</t>
  </si>
  <si>
    <t>47.740002</t>
  </si>
  <si>
    <t>48.355000</t>
  </si>
  <si>
    <t>42.983437</t>
  </si>
  <si>
    <t>48.805000</t>
  </si>
  <si>
    <t>49.165001</t>
  </si>
  <si>
    <t>48.275002</t>
  </si>
  <si>
    <t>43.694569</t>
  </si>
  <si>
    <t>51.060001</t>
  </si>
  <si>
    <t>50.610001</t>
  </si>
  <si>
    <t>44.987938</t>
  </si>
  <si>
    <t>51.799999</t>
  </si>
  <si>
    <t>51.470001</t>
  </si>
  <si>
    <t>45.752407</t>
  </si>
  <si>
    <t>51.340000</t>
  </si>
  <si>
    <t>50.980000</t>
  </si>
  <si>
    <t>45.316833</t>
  </si>
  <si>
    <t>50.779999</t>
  </si>
  <si>
    <t>50.790001</t>
  </si>
  <si>
    <t>49.685001</t>
  </si>
  <si>
    <t>44.712372</t>
  </si>
  <si>
    <t>50.320000</t>
  </si>
  <si>
    <t>50.310001</t>
  </si>
  <si>
    <t>44.721264</t>
  </si>
  <si>
    <t>51.209999</t>
  </si>
  <si>
    <t>49.865002</t>
  </si>
  <si>
    <t>50.439999</t>
  </si>
  <si>
    <t>44.836823</t>
  </si>
  <si>
    <t>50.770000</t>
  </si>
  <si>
    <t>45.103500</t>
  </si>
  <si>
    <t>50.160000</t>
  </si>
  <si>
    <t>50.209999</t>
  </si>
  <si>
    <t>49.764999</t>
  </si>
  <si>
    <t>44.236805</t>
  </si>
  <si>
    <t>50.049999</t>
  </si>
  <si>
    <t>50.580002</t>
  </si>
  <si>
    <t>49.115002</t>
  </si>
  <si>
    <t>49.564999</t>
  </si>
  <si>
    <t>44.059021</t>
  </si>
  <si>
    <t>45.956856</t>
  </si>
  <si>
    <t>52.029999</t>
  </si>
  <si>
    <t>52.650002</t>
  </si>
  <si>
    <t>46.027969</t>
  </si>
  <si>
    <t>51.720001</t>
  </si>
  <si>
    <t>51.330002</t>
  </si>
  <si>
    <t>46.347973</t>
  </si>
  <si>
    <t>52.279999</t>
  </si>
  <si>
    <t>52.310001</t>
  </si>
  <si>
    <t>51.790001</t>
  </si>
  <si>
    <t>46.036858</t>
  </si>
  <si>
    <t>45.619068</t>
  </si>
  <si>
    <t>45.387951</t>
  </si>
  <si>
    <t>45.005714</t>
  </si>
  <si>
    <t>50.889999</t>
  </si>
  <si>
    <t>45.672401</t>
  </si>
  <si>
    <t>51.650002</t>
  </si>
  <si>
    <t>51.480000</t>
  </si>
  <si>
    <t>46.072414</t>
  </si>
  <si>
    <t>52.119999</t>
  </si>
  <si>
    <t>46.330196</t>
  </si>
  <si>
    <t>52.470001</t>
  </si>
  <si>
    <t>52.369999</t>
  </si>
  <si>
    <t>53.169998</t>
  </si>
  <si>
    <t>47.263554</t>
  </si>
  <si>
    <t>53.090000</t>
  </si>
  <si>
    <t>53.970001</t>
  </si>
  <si>
    <t>47.974693</t>
  </si>
  <si>
    <t>54.020000</t>
  </si>
  <si>
    <t>54.950001</t>
  </si>
  <si>
    <t>53.919998</t>
  </si>
  <si>
    <t>54.730000</t>
  </si>
  <si>
    <t>48.650261</t>
  </si>
  <si>
    <t>55.299999</t>
  </si>
  <si>
    <t>54.250000</t>
  </si>
  <si>
    <t>54.509998</t>
  </si>
  <si>
    <t>48.454700</t>
  </si>
  <si>
    <t>54.389999</t>
  </si>
  <si>
    <t>54.869999</t>
  </si>
  <si>
    <t>48.774712</t>
  </si>
  <si>
    <t>55.599998</t>
  </si>
  <si>
    <t>55.689999</t>
  </si>
  <si>
    <t>55.230000</t>
  </si>
  <si>
    <t>49.094719</t>
  </si>
  <si>
    <t>54.720001</t>
  </si>
  <si>
    <t>54.910000</t>
  </si>
  <si>
    <t>48.810268</t>
  </si>
  <si>
    <t>54.799999</t>
  </si>
  <si>
    <t>55.340000</t>
  </si>
  <si>
    <t>55.060001</t>
  </si>
  <si>
    <t>48.943604</t>
  </si>
  <si>
    <t>54.200001</t>
  </si>
  <si>
    <t>55.419998</t>
  </si>
  <si>
    <t>55.150002</t>
  </si>
  <si>
    <t>49.023609</t>
  </si>
  <si>
    <t>55.480000</t>
  </si>
  <si>
    <t>54.189999</t>
  </si>
  <si>
    <t>48.170250</t>
  </si>
  <si>
    <t>53.500000</t>
  </si>
  <si>
    <t>44.996826</t>
  </si>
  <si>
    <t>51.590000</t>
  </si>
  <si>
    <t>50.230000</t>
  </si>
  <si>
    <t>50.279999</t>
  </si>
  <si>
    <t>44.694595</t>
  </si>
  <si>
    <t>49.985001</t>
  </si>
  <si>
    <t>44.432369</t>
  </si>
  <si>
    <t>50.389999</t>
  </si>
  <si>
    <t>49.044998</t>
  </si>
  <si>
    <t>51.549999</t>
  </si>
  <si>
    <t>52.660000</t>
  </si>
  <si>
    <t>46.525757</t>
  </si>
  <si>
    <t>46.205750</t>
  </si>
  <si>
    <t>52.150002</t>
  </si>
  <si>
    <t>45.663513</t>
  </si>
  <si>
    <t>46.250195</t>
  </si>
  <si>
    <t>52.549999</t>
  </si>
  <si>
    <t>47.414673</t>
  </si>
  <si>
    <t>53.240002</t>
  </si>
  <si>
    <t>47.956909</t>
  </si>
  <si>
    <t>53.840000</t>
  </si>
  <si>
    <t>53.770000</t>
  </si>
  <si>
    <t>49.494732</t>
  </si>
  <si>
    <t>57.919998</t>
  </si>
  <si>
    <t>56.130001</t>
  </si>
  <si>
    <t>50.845882</t>
  </si>
  <si>
    <t>57.080002</t>
  </si>
  <si>
    <t>57.759998</t>
  </si>
  <si>
    <t>54.619999</t>
  </si>
  <si>
    <t>48.925827</t>
  </si>
  <si>
    <t>55.730000</t>
  </si>
  <si>
    <t>48.641376</t>
  </si>
  <si>
    <t>54.880001</t>
  </si>
  <si>
    <t>48.294697</t>
  </si>
  <si>
    <t>54.349998</t>
  </si>
  <si>
    <t>54.470001</t>
  </si>
  <si>
    <t>48.419147</t>
  </si>
  <si>
    <t>53.580002</t>
  </si>
  <si>
    <t>52.450001</t>
  </si>
  <si>
    <t>46.623539</t>
  </si>
  <si>
    <t>52.750000</t>
  </si>
  <si>
    <t>47.645786</t>
  </si>
  <si>
    <t>53.900002</t>
  </si>
  <si>
    <t>54.230000</t>
  </si>
  <si>
    <t>52.709999</t>
  </si>
  <si>
    <t>53.209999</t>
  </si>
  <si>
    <t>47.299114</t>
  </si>
  <si>
    <t>52.980000</t>
  </si>
  <si>
    <t>47.050220</t>
  </si>
  <si>
    <t>53.189999</t>
  </si>
  <si>
    <t>52.099998</t>
  </si>
  <si>
    <t>46.312420</t>
  </si>
  <si>
    <t>46.463535</t>
  </si>
  <si>
    <t>51.090000</t>
  </si>
  <si>
    <t>45.512398</t>
  </si>
  <si>
    <t>50.270000</t>
  </si>
  <si>
    <t>44.739044</t>
  </si>
  <si>
    <t>48.869999</t>
  </si>
  <si>
    <t>49.205002</t>
  </si>
  <si>
    <t>46.945000</t>
  </si>
  <si>
    <t>41.730068</t>
  </si>
  <si>
    <t>46.555000</t>
  </si>
  <si>
    <t>47.544998</t>
  </si>
  <si>
    <t>45.915001</t>
  </si>
  <si>
    <t>46.625000</t>
  </si>
  <si>
    <t>41.445614</t>
  </si>
  <si>
    <t>47.195000</t>
  </si>
  <si>
    <t>45.955002</t>
  </si>
  <si>
    <t>47.070000</t>
  </si>
  <si>
    <t>41.841183</t>
  </si>
  <si>
    <t>47.580002</t>
  </si>
  <si>
    <t>48.345001</t>
  </si>
  <si>
    <t>46.820000</t>
  </si>
  <si>
    <t>49.924999</t>
  </si>
  <si>
    <t>48.575001</t>
  </si>
  <si>
    <t>44.201248</t>
  </si>
  <si>
    <t>48.595001</t>
  </si>
  <si>
    <t>50.070000</t>
  </si>
  <si>
    <t>48.115002</t>
  </si>
  <si>
    <t>44.507923</t>
  </si>
  <si>
    <t>50.730000</t>
  </si>
  <si>
    <t>49.570000</t>
  </si>
  <si>
    <t>44.925716</t>
  </si>
  <si>
    <t>49.584999</t>
  </si>
  <si>
    <t>49.539177</t>
  </si>
  <si>
    <t>56.099998</t>
  </si>
  <si>
    <t>56.040001</t>
  </si>
  <si>
    <t>57.520000</t>
  </si>
  <si>
    <t>51.130337</t>
  </si>
  <si>
    <t>57.500000</t>
  </si>
  <si>
    <t>57.779999</t>
  </si>
  <si>
    <t>55.830002</t>
  </si>
  <si>
    <t>50.161419</t>
  </si>
  <si>
    <t>56.500000</t>
  </si>
  <si>
    <t>55.310001</t>
  </si>
  <si>
    <t>55.610001</t>
  </si>
  <si>
    <t>49.432507</t>
  </si>
  <si>
    <t>55.119999</t>
  </si>
  <si>
    <t>49.779182</t>
  </si>
  <si>
    <t>56.680000</t>
  </si>
  <si>
    <t>58.340000</t>
  </si>
  <si>
    <t>56.360001</t>
  </si>
  <si>
    <t>57.279999</t>
  </si>
  <si>
    <t>50.916992</t>
  </si>
  <si>
    <t>57.220001</t>
  </si>
  <si>
    <t>57.029999</t>
  </si>
  <si>
    <t>57.959999</t>
  </si>
  <si>
    <t>51.521454</t>
  </si>
  <si>
    <t>57.380001</t>
  </si>
  <si>
    <t>52.188141</t>
  </si>
  <si>
    <t>58.290001</t>
  </si>
  <si>
    <t>51.361450</t>
  </si>
  <si>
    <t>51.245892</t>
  </si>
  <si>
    <t>58.009998</t>
  </si>
  <si>
    <t>58.380001</t>
  </si>
  <si>
    <t>51.894798</t>
  </si>
  <si>
    <t>59.080002</t>
  </si>
  <si>
    <t>59.040001</t>
  </si>
  <si>
    <t>54.357090</t>
  </si>
  <si>
    <t>59.450001</t>
  </si>
  <si>
    <t>53.521511</t>
  </si>
  <si>
    <t>60.450001</t>
  </si>
  <si>
    <t>59.590000</t>
  </si>
  <si>
    <t>53.397064</t>
  </si>
  <si>
    <t>59.790001</t>
  </si>
  <si>
    <t>60.919998</t>
  </si>
  <si>
    <t>54.152641</t>
  </si>
  <si>
    <t>62.669998</t>
  </si>
  <si>
    <t>54.517097</t>
  </si>
  <si>
    <t>60.770000</t>
  </si>
  <si>
    <t>54.321537</t>
  </si>
  <si>
    <t>60.970001</t>
  </si>
  <si>
    <t>54.197090</t>
  </si>
  <si>
    <t>60.660000</t>
  </si>
  <si>
    <t>53.921524</t>
  </si>
  <si>
    <t>61.169998</t>
  </si>
  <si>
    <t>60.360001</t>
  </si>
  <si>
    <t>54.259312</t>
  </si>
  <si>
    <t>60.750000</t>
  </si>
  <si>
    <t>54.001526</t>
  </si>
  <si>
    <t>60.689999</t>
  </si>
  <si>
    <t>61.619999</t>
  </si>
  <si>
    <t>54.774879</t>
  </si>
  <si>
    <t>56.392700</t>
  </si>
  <si>
    <t>56.926056</t>
  </si>
  <si>
    <t>62.320000</t>
  </si>
  <si>
    <t>56.099365</t>
  </si>
  <si>
    <t>63.759998</t>
  </si>
  <si>
    <t>56.801605</t>
  </si>
  <si>
    <t>63.770000</t>
  </si>
  <si>
    <t>57.566074</t>
  </si>
  <si>
    <t>64.970001</t>
  </si>
  <si>
    <t>65.610001</t>
  </si>
  <si>
    <t>57.068275</t>
  </si>
  <si>
    <t>64.779999</t>
  </si>
  <si>
    <t>57.690517</t>
  </si>
  <si>
    <t>65.019997</t>
  </si>
  <si>
    <t>65.580002</t>
  </si>
  <si>
    <t>57.352730</t>
  </si>
  <si>
    <t>63.529999</t>
  </si>
  <si>
    <t>61.630001</t>
  </si>
  <si>
    <t>56.472706</t>
  </si>
  <si>
    <t>56.757156</t>
  </si>
  <si>
    <t>64.690002</t>
  </si>
  <si>
    <t>57.503849</t>
  </si>
  <si>
    <t>57.974972</t>
  </si>
  <si>
    <t>57.841637</t>
  </si>
  <si>
    <t>64.570000</t>
  </si>
  <si>
    <t>64.720001</t>
  </si>
  <si>
    <t>57.530518</t>
  </si>
  <si>
    <t>59.700001</t>
  </si>
  <si>
    <t>59.430000</t>
  </si>
  <si>
    <t>51.764633</t>
  </si>
  <si>
    <t>61.470001</t>
  </si>
  <si>
    <t>51.713604</t>
  </si>
  <si>
    <t>62.250000</t>
  </si>
  <si>
    <t>55.200871</t>
  </si>
  <si>
    <t>54.324795</t>
  </si>
  <si>
    <t>64.510002</t>
  </si>
  <si>
    <t>55.728207</t>
  </si>
  <si>
    <t>65.589996</t>
  </si>
  <si>
    <t>55.787743</t>
  </si>
  <si>
    <t>65.980003</t>
  </si>
  <si>
    <t>56.034409</t>
  </si>
  <si>
    <t>66.099998</t>
  </si>
  <si>
    <t>64.669998</t>
  </si>
  <si>
    <t>65.699997</t>
  </si>
  <si>
    <t>55.881306</t>
  </si>
  <si>
    <t>65.480003</t>
  </si>
  <si>
    <t>55.158340</t>
  </si>
  <si>
    <t>65.470001</t>
  </si>
  <si>
    <t>55.302929</t>
  </si>
  <si>
    <t>65.080002</t>
  </si>
  <si>
    <t>55.353966</t>
  </si>
  <si>
    <t>64.769997</t>
  </si>
  <si>
    <t>63.790001</t>
  </si>
  <si>
    <t>54.571461</t>
  </si>
  <si>
    <t>56.561752</t>
  </si>
  <si>
    <t>66.559998</t>
  </si>
  <si>
    <t>65.970001</t>
  </si>
  <si>
    <t>56.110962</t>
  </si>
  <si>
    <t>56.102455</t>
  </si>
  <si>
    <t>56.136475</t>
  </si>
  <si>
    <t>56.153484</t>
  </si>
  <si>
    <t>57.675976</t>
  </si>
  <si>
    <t>66.589996</t>
  </si>
  <si>
    <t>56.638302</t>
  </si>
  <si>
    <t>64.889999</t>
  </si>
  <si>
    <t>56.127968</t>
  </si>
  <si>
    <t>55.872803</t>
  </si>
  <si>
    <t>66.199997</t>
  </si>
  <si>
    <t>56.306583</t>
  </si>
  <si>
    <t>65.820000</t>
  </si>
  <si>
    <t>56.961514</t>
  </si>
  <si>
    <t>57.471840</t>
  </si>
  <si>
    <t>58.926285</t>
  </si>
  <si>
    <t>69.260002</t>
  </si>
  <si>
    <t>69.070000</t>
  </si>
  <si>
    <t>58.747669</t>
  </si>
  <si>
    <t>68.730003</t>
  </si>
  <si>
    <t>56.987034</t>
  </si>
  <si>
    <t>67.110001</t>
  </si>
  <si>
    <t>57.412304</t>
  </si>
  <si>
    <t>67.949997</t>
  </si>
  <si>
    <t>58.101250</t>
  </si>
  <si>
    <t>68.500000</t>
  </si>
  <si>
    <t>68.769997</t>
  </si>
  <si>
    <t>55.753731</t>
  </si>
  <si>
    <t>68.169998</t>
  </si>
  <si>
    <t>57.982170</t>
  </si>
  <si>
    <t>67.129997</t>
  </si>
  <si>
    <t>57.973671</t>
  </si>
  <si>
    <t>68.860001</t>
  </si>
  <si>
    <t>57.667477</t>
  </si>
  <si>
    <t>68.790001</t>
  </si>
  <si>
    <t>58.143780</t>
  </si>
  <si>
    <t>68.919998</t>
  </si>
  <si>
    <t>68.970001</t>
  </si>
  <si>
    <t>57.752529</t>
  </si>
  <si>
    <t>67.930000</t>
  </si>
  <si>
    <t>67.169998</t>
  </si>
  <si>
    <t>56.927486</t>
  </si>
  <si>
    <t>70.330002</t>
  </si>
  <si>
    <t>67.650002</t>
  </si>
  <si>
    <t>69.059998</t>
  </si>
  <si>
    <t>70.529999</t>
  </si>
  <si>
    <t>68.320000</t>
  </si>
  <si>
    <t>70.279999</t>
  </si>
  <si>
    <t>59.776833</t>
  </si>
  <si>
    <t>71.930000</t>
  </si>
  <si>
    <t>71.430000</t>
  </si>
  <si>
    <t>60.754974</t>
  </si>
  <si>
    <t>61.537487</t>
  </si>
  <si>
    <t>72.300003</t>
  </si>
  <si>
    <t>72.910004</t>
  </si>
  <si>
    <t>72.190002</t>
  </si>
  <si>
    <t>72.809998</t>
  </si>
  <si>
    <t>61.928738</t>
  </si>
  <si>
    <t>72.839996</t>
  </si>
  <si>
    <t>72.309998</t>
  </si>
  <si>
    <t>61.639553</t>
  </si>
  <si>
    <t>72.339996</t>
  </si>
  <si>
    <t>70.470001</t>
  </si>
  <si>
    <t>71.139999</t>
  </si>
  <si>
    <t>60.508312</t>
  </si>
  <si>
    <t>69.050003</t>
  </si>
  <si>
    <t>59.104900</t>
  </si>
  <si>
    <t>69.639999</t>
  </si>
  <si>
    <t>58.177803</t>
  </si>
  <si>
    <t>67.040001</t>
  </si>
  <si>
    <t>57.021053</t>
  </si>
  <si>
    <t>57.871597</t>
  </si>
  <si>
    <t>57.658966</t>
  </si>
  <si>
    <t>67.529999</t>
  </si>
  <si>
    <t>67.750000</t>
  </si>
  <si>
    <t>57.624943</t>
  </si>
  <si>
    <t>67.389999</t>
  </si>
  <si>
    <t>57.863094</t>
  </si>
  <si>
    <t>69.959999</t>
  </si>
  <si>
    <t>59.283516</t>
  </si>
  <si>
    <t>60.490002</t>
  </si>
  <si>
    <t>53.584816</t>
  </si>
  <si>
    <t>62.060001</t>
  </si>
  <si>
    <t>52.121864</t>
  </si>
  <si>
    <t>59.200001</t>
  </si>
  <si>
    <t>50.437771</t>
  </si>
  <si>
    <t>58.439999</t>
  </si>
  <si>
    <t>48.983322</t>
  </si>
  <si>
    <t>55.660000</t>
  </si>
  <si>
    <t>57.070000</t>
  </si>
  <si>
    <t>48.541039</t>
  </si>
  <si>
    <t>56.310001</t>
  </si>
  <si>
    <t>56.330002</t>
  </si>
  <si>
    <t>47.911636</t>
  </si>
  <si>
    <t>54.650002</t>
  </si>
  <si>
    <t>54.480000</t>
  </si>
  <si>
    <t>56.290001</t>
  </si>
  <si>
    <t>47.877609</t>
  </si>
  <si>
    <t>48.991829</t>
  </si>
  <si>
    <t>57.150002</t>
  </si>
  <si>
    <t>58.259998</t>
  </si>
  <si>
    <t>49.553196</t>
  </si>
  <si>
    <t>58.230000</t>
  </si>
  <si>
    <t>58.220001</t>
  </si>
  <si>
    <t>50.310192</t>
  </si>
  <si>
    <t>60.570000</t>
  </si>
  <si>
    <t>51.381886</t>
  </si>
  <si>
    <t>60.680000</t>
  </si>
  <si>
    <t>51.611538</t>
  </si>
  <si>
    <t>52.283470</t>
  </si>
  <si>
    <t>61.360001</t>
  </si>
  <si>
    <t>52.130375</t>
  </si>
  <si>
    <t>51.815666</t>
  </si>
  <si>
    <t>51.705097</t>
  </si>
  <si>
    <t>52.240948</t>
  </si>
  <si>
    <t>61.580002</t>
  </si>
  <si>
    <t>52.487602</t>
  </si>
  <si>
    <t>52.912880</t>
  </si>
  <si>
    <t>62.160000</t>
  </si>
  <si>
    <t>52.343010</t>
  </si>
  <si>
    <t>61.389999</t>
  </si>
  <si>
    <t>61.160000</t>
  </si>
  <si>
    <t>52.019798</t>
  </si>
  <si>
    <t>62.349998</t>
  </si>
  <si>
    <t>52.734264</t>
  </si>
  <si>
    <t>51.203270</t>
  </si>
  <si>
    <t>51.917736</t>
  </si>
  <si>
    <t>60.669998</t>
  </si>
  <si>
    <t>59.049999</t>
  </si>
  <si>
    <t>59.380001</t>
  </si>
  <si>
    <t>52.913311</t>
  </si>
  <si>
    <t>59.990002</t>
  </si>
  <si>
    <t>59.340000</t>
  </si>
  <si>
    <t>52.877666</t>
  </si>
  <si>
    <t>62.180000</t>
  </si>
  <si>
    <t>54.864815</t>
  </si>
  <si>
    <t>55.132137</t>
  </si>
  <si>
    <t>54.472729</t>
  </si>
  <si>
    <t>61.680000</t>
  </si>
  <si>
    <t>59.610001</t>
  </si>
  <si>
    <t>53.118263</t>
  </si>
  <si>
    <t>59.389999</t>
  </si>
  <si>
    <t>59.970001</t>
  </si>
  <si>
    <t>53.153908</t>
  </si>
  <si>
    <t>56.990002</t>
  </si>
  <si>
    <t>50.854877</t>
  </si>
  <si>
    <t>58.180000</t>
  </si>
  <si>
    <t>57.169998</t>
  </si>
  <si>
    <t>57.540001</t>
  </si>
  <si>
    <t>51.273697</t>
  </si>
  <si>
    <t>57.299999</t>
  </si>
  <si>
    <t>50.320221</t>
  </si>
  <si>
    <t>53.660000</t>
  </si>
  <si>
    <t>55.540001</t>
  </si>
  <si>
    <t>53.650002</t>
  </si>
  <si>
    <t>55.330002</t>
  </si>
  <si>
    <t>49.304375</t>
  </si>
  <si>
    <t>55.470001</t>
  </si>
  <si>
    <t>55.090000</t>
  </si>
  <si>
    <t>56.450001</t>
  </si>
  <si>
    <t>50.302402</t>
  </si>
  <si>
    <t>56.110001</t>
  </si>
  <si>
    <t>57.290001</t>
  </si>
  <si>
    <t>51.050922</t>
  </si>
  <si>
    <t>56.950001</t>
  </si>
  <si>
    <t>50.747948</t>
  </si>
  <si>
    <t>56.860001</t>
  </si>
  <si>
    <t>55.369999</t>
  </si>
  <si>
    <t>49.723186</t>
  </si>
  <si>
    <t>56.410000</t>
  </si>
  <si>
    <t>56.070000</t>
  </si>
  <si>
    <t>49.963783</t>
  </si>
  <si>
    <t>55.919998</t>
  </si>
  <si>
    <t>56.340000</t>
  </si>
  <si>
    <t>55.180000</t>
  </si>
  <si>
    <t>55.849998</t>
  </si>
  <si>
    <t>49.767738</t>
  </si>
  <si>
    <t>54.209999</t>
  </si>
  <si>
    <t>48.306343</t>
  </si>
  <si>
    <t>54.500000</t>
  </si>
  <si>
    <t>48.030106</t>
  </si>
  <si>
    <t>54.669998</t>
  </si>
  <si>
    <t>48.716248</t>
  </si>
  <si>
    <t>54.660000</t>
  </si>
  <si>
    <t>55.580002</t>
  </si>
  <si>
    <t>54.169998</t>
  </si>
  <si>
    <t>55.430000</t>
  </si>
  <si>
    <t>49.393478</t>
  </si>
  <si>
    <t>53.720001</t>
  </si>
  <si>
    <t>53.910000</t>
  </si>
  <si>
    <t>48.039013</t>
  </si>
  <si>
    <t>54.430000</t>
  </si>
  <si>
    <t>48.386539</t>
  </si>
  <si>
    <t>53.750000</t>
  </si>
  <si>
    <t>47.067719</t>
  </si>
  <si>
    <t>52.500000</t>
  </si>
  <si>
    <t>53.880001</t>
  </si>
  <si>
    <t>48.012280</t>
  </si>
  <si>
    <t>53.439999</t>
  </si>
  <si>
    <t>48.564762</t>
  </si>
  <si>
    <t>54.529999</t>
  </si>
  <si>
    <t>48.101387</t>
  </si>
  <si>
    <t>53.290001</t>
  </si>
  <si>
    <t>47.486534</t>
  </si>
  <si>
    <t>52.869999</t>
  </si>
  <si>
    <t>47.112270</t>
  </si>
  <si>
    <t>52.509998</t>
  </si>
  <si>
    <t>53.849998</t>
  </si>
  <si>
    <t>47.985542</t>
  </si>
  <si>
    <t>54.310001</t>
  </si>
  <si>
    <t>53.310001</t>
  </si>
  <si>
    <t>47.504356</t>
  </si>
  <si>
    <t>53.630001</t>
  </si>
  <si>
    <t>47.789509</t>
  </si>
  <si>
    <t>52.689999</t>
  </si>
  <si>
    <t>52.849998</t>
  </si>
  <si>
    <t>47.094452</t>
  </si>
  <si>
    <t>52.790001</t>
  </si>
  <si>
    <t>52.209999</t>
  </si>
  <si>
    <t>52.529999</t>
  </si>
  <si>
    <t>46.809299</t>
  </si>
  <si>
    <t>52.480000</t>
  </si>
  <si>
    <t>54.419998</t>
  </si>
  <si>
    <t>54.070000</t>
  </si>
  <si>
    <t>48.181591</t>
  </si>
  <si>
    <t>54.259998</t>
  </si>
  <si>
    <t>54.090000</t>
  </si>
  <si>
    <t>49.037041</t>
  </si>
  <si>
    <t>55.410000</t>
  </si>
  <si>
    <t>56.220001</t>
  </si>
  <si>
    <t>55.490002</t>
  </si>
  <si>
    <t>49.446945</t>
  </si>
  <si>
    <t>48.849911</t>
  </si>
  <si>
    <t>49.313282</t>
  </si>
  <si>
    <t>55.740002</t>
  </si>
  <si>
    <t>54.709999</t>
  </si>
  <si>
    <t>55.320000</t>
  </si>
  <si>
    <t>49.295456</t>
  </si>
  <si>
    <t>55.360001</t>
  </si>
  <si>
    <t>56.750000</t>
  </si>
  <si>
    <t>55.990002</t>
  </si>
  <si>
    <t>49.892494</t>
  </si>
  <si>
    <t>58.599998</t>
  </si>
  <si>
    <t>54.232132</t>
  </si>
  <si>
    <t>60.459999</t>
  </si>
  <si>
    <t>54.303421</t>
  </si>
  <si>
    <t>54.633129</t>
  </si>
  <si>
    <t>61.340000</t>
  </si>
  <si>
    <t>53.938072</t>
  </si>
  <si>
    <t>54.365799</t>
  </si>
  <si>
    <t>54.285595</t>
  </si>
  <si>
    <t>54.098469</t>
  </si>
  <si>
    <t>60.549999</t>
  </si>
  <si>
    <t>60.029999</t>
  </si>
  <si>
    <t>53.492523</t>
  </si>
  <si>
    <t>59.279999</t>
  </si>
  <si>
    <t>58.770000</t>
  </si>
  <si>
    <t>53.287571</t>
  </si>
  <si>
    <t>59.689999</t>
  </si>
  <si>
    <t>60.090000</t>
  </si>
  <si>
    <t>53.029152</t>
  </si>
  <si>
    <t>59.139999</t>
  </si>
  <si>
    <t>52.699444</t>
  </si>
  <si>
    <t>59.310001</t>
  </si>
  <si>
    <t>58.790001</t>
  </si>
  <si>
    <t>52.423210</t>
  </si>
  <si>
    <t>58.630001</t>
  </si>
  <si>
    <t>52.244991</t>
  </si>
  <si>
    <t>58.900002</t>
  </si>
  <si>
    <t>52.645985</t>
  </si>
  <si>
    <t>52.583603</t>
  </si>
  <si>
    <t>59.099998</t>
  </si>
  <si>
    <t>58.759998</t>
  </si>
  <si>
    <t>52.360832</t>
  </si>
  <si>
    <t>59.029999</t>
  </si>
  <si>
    <t>53.064796</t>
  </si>
  <si>
    <t>59.540001</t>
  </si>
  <si>
    <t>59.209999</t>
  </si>
  <si>
    <t>53.109352</t>
  </si>
  <si>
    <t>54.347977</t>
  </si>
  <si>
    <t>53.554901</t>
  </si>
  <si>
    <t>58.880001</t>
  </si>
  <si>
    <t>52.735092</t>
  </si>
  <si>
    <t>53.376682</t>
  </si>
  <si>
    <t>59.259998</t>
  </si>
  <si>
    <t>59.330002</t>
  </si>
  <si>
    <t>52.868759</t>
  </si>
  <si>
    <t>57.160000</t>
  </si>
  <si>
    <t>50.935074</t>
  </si>
  <si>
    <t>56.810001</t>
  </si>
  <si>
    <t>52.351917</t>
  </si>
  <si>
    <t>58.509998</t>
  </si>
  <si>
    <t>53.688564</t>
  </si>
  <si>
    <t>59.639999</t>
  </si>
  <si>
    <t>57.820000</t>
  </si>
  <si>
    <t>51.683598</t>
  </si>
  <si>
    <t>57.400002</t>
  </si>
  <si>
    <t>57.639999</t>
  </si>
  <si>
    <t>49.749920</t>
  </si>
  <si>
    <t>56.619999</t>
  </si>
  <si>
    <t>49.455856</t>
  </si>
  <si>
    <t>55.980000</t>
  </si>
  <si>
    <t>59.660000</t>
  </si>
  <si>
    <t>58.840000</t>
  </si>
  <si>
    <t>52.432117</t>
  </si>
  <si>
    <t>56.112350</t>
  </si>
  <si>
    <t>70.040001</t>
  </si>
  <si>
    <t>57.591564</t>
  </si>
  <si>
    <t>65.889999</t>
  </si>
  <si>
    <t>56.816311</t>
  </si>
  <si>
    <t>57.885632</t>
  </si>
  <si>
    <t>56.958889</t>
  </si>
  <si>
    <t>64.129997</t>
  </si>
  <si>
    <t>56.121258</t>
  </si>
  <si>
    <t>63.910000</t>
  </si>
  <si>
    <t>64.610001</t>
  </si>
  <si>
    <t>57.573746</t>
  </si>
  <si>
    <t>65.449997</t>
  </si>
  <si>
    <t>59.079704</t>
  </si>
  <si>
    <t>67.050003</t>
  </si>
  <si>
    <t>65.639999</t>
  </si>
  <si>
    <t>58.812370</t>
  </si>
  <si>
    <t>65.870003</t>
  </si>
  <si>
    <t>59.908417</t>
  </si>
  <si>
    <t>67.010002</t>
  </si>
  <si>
    <t>60.345058</t>
  </si>
  <si>
    <t>68.110001</t>
  </si>
  <si>
    <t>66.580002</t>
  </si>
  <si>
    <t>59.338112</t>
  </si>
  <si>
    <t>59.364853</t>
  </si>
  <si>
    <t>66.739998</t>
  </si>
  <si>
    <t>59.685646</t>
  </si>
  <si>
    <t>67.070000</t>
  </si>
  <si>
    <t>59.436134</t>
  </si>
  <si>
    <t>67.639999</t>
  </si>
  <si>
    <t>60.273769</t>
  </si>
  <si>
    <t>60.006435</t>
  </si>
  <si>
    <t>66.489998</t>
  </si>
  <si>
    <t>59.453964</t>
  </si>
  <si>
    <t>59.168812</t>
  </si>
  <si>
    <t>60.157928</t>
  </si>
  <si>
    <t>59.257915</t>
  </si>
  <si>
    <t>66.349998</t>
  </si>
  <si>
    <t>59.694553</t>
  </si>
  <si>
    <t>67.260002</t>
  </si>
  <si>
    <t>59.935154</t>
  </si>
  <si>
    <t>61.548038</t>
  </si>
  <si>
    <t>69.889999</t>
  </si>
  <si>
    <t>68.870003</t>
  </si>
  <si>
    <t>61.485664</t>
  </si>
  <si>
    <t>69.029999</t>
  </si>
  <si>
    <t>60.603477</t>
  </si>
  <si>
    <t>60.648029</t>
  </si>
  <si>
    <t>68.410004</t>
  </si>
  <si>
    <t>60.478722</t>
  </si>
  <si>
    <t>66.419998</t>
  </si>
  <si>
    <t>59.569801</t>
  </si>
  <si>
    <t>66.180000</t>
  </si>
  <si>
    <t>58.990585</t>
  </si>
  <si>
    <t>59.614357</t>
  </si>
  <si>
    <t>66.769997</t>
  </si>
  <si>
    <t>58.678703</t>
  </si>
  <si>
    <t>66.519997</t>
  </si>
  <si>
    <t>58.776726</t>
  </si>
  <si>
    <t>58.874744</t>
  </si>
  <si>
    <t>65.660004</t>
  </si>
  <si>
    <t>64.400002</t>
  </si>
  <si>
    <t>64.680000</t>
  </si>
  <si>
    <t>57.636124</t>
  </si>
  <si>
    <t>64.709999</t>
  </si>
  <si>
    <t>57.645035</t>
  </si>
  <si>
    <t>64.870003</t>
  </si>
  <si>
    <t>55.675713</t>
  </si>
  <si>
    <t>60.619999</t>
  </si>
  <si>
    <t>54.018269</t>
  </si>
  <si>
    <t>55.497490</t>
  </si>
  <si>
    <t>56.254925</t>
  </si>
  <si>
    <t>63.369999</t>
  </si>
  <si>
    <t>56.468784</t>
  </si>
  <si>
    <t>63.070000</t>
  </si>
  <si>
    <t>62.990002</t>
  </si>
  <si>
    <t>64.180000</t>
  </si>
  <si>
    <t>57.190575</t>
  </si>
  <si>
    <t>57.154926</t>
  </si>
  <si>
    <t>58.117313</t>
  </si>
  <si>
    <t>58.464844</t>
  </si>
  <si>
    <t>67.220001</t>
  </si>
  <si>
    <t>65.720001</t>
  </si>
  <si>
    <t>59.382671</t>
  </si>
  <si>
    <t>58.999500</t>
  </si>
  <si>
    <t>58.785637</t>
  </si>
  <si>
    <t>58.135136</t>
  </si>
  <si>
    <t>58.571774</t>
  </si>
  <si>
    <t>57.921276</t>
  </si>
  <si>
    <t>66.610001</t>
  </si>
  <si>
    <t>67.849998</t>
  </si>
  <si>
    <t>59.926243</t>
  </si>
  <si>
    <t>66.540001</t>
  </si>
  <si>
    <t>59.293564</t>
  </si>
  <si>
    <t>59.150986</t>
  </si>
  <si>
    <t>58.749992</t>
  </si>
  <si>
    <t>59.952972</t>
  </si>
  <si>
    <t>62.002495</t>
  </si>
  <si>
    <t>62.287643</t>
  </si>
  <si>
    <t>70.199997</t>
  </si>
  <si>
    <t>70.029999</t>
  </si>
  <si>
    <t>71.279999</t>
  </si>
  <si>
    <t>63.517361</t>
  </si>
  <si>
    <t>70.970001</t>
  </si>
  <si>
    <t>71.639999</t>
  </si>
  <si>
    <t>63.838146</t>
  </si>
  <si>
    <t>63.900528</t>
  </si>
  <si>
    <t>72.279999</t>
  </si>
  <si>
    <t>71.589996</t>
  </si>
  <si>
    <t>63.793598</t>
  </si>
  <si>
    <t>71.570000</t>
  </si>
  <si>
    <t>70.629997</t>
  </si>
  <si>
    <t>62.938145</t>
  </si>
  <si>
    <t>70.360001</t>
  </si>
  <si>
    <t>71.199997</t>
  </si>
  <si>
    <t>70.250000</t>
  </si>
  <si>
    <t>62.822300</t>
  </si>
  <si>
    <t>70.459999</t>
  </si>
  <si>
    <t>70.610001</t>
  </si>
  <si>
    <t>69.980003</t>
  </si>
  <si>
    <t>70.400002</t>
  </si>
  <si>
    <t>62.733200</t>
  </si>
  <si>
    <t>70.820000</t>
  </si>
  <si>
    <t>69.589996</t>
  </si>
  <si>
    <t>62.706459</t>
  </si>
  <si>
    <t>70.830002</t>
  </si>
  <si>
    <t>70.089996</t>
  </si>
  <si>
    <t>62.759926</t>
  </si>
  <si>
    <t>70.930000</t>
  </si>
  <si>
    <t>62.599529</t>
  </si>
  <si>
    <t>62.546070</t>
  </si>
  <si>
    <t>61.619324</t>
  </si>
  <si>
    <t>68.910004</t>
  </si>
  <si>
    <t>61.040112</t>
  </si>
  <si>
    <t>68.580002</t>
  </si>
  <si>
    <t>68.529999</t>
  </si>
  <si>
    <t>61.066845</t>
  </si>
  <si>
    <t>69.620003</t>
  </si>
  <si>
    <t>62.038143</t>
  </si>
  <si>
    <t>69.750000</t>
  </si>
  <si>
    <t>61.512394</t>
  </si>
  <si>
    <t>62.109421</t>
  </si>
  <si>
    <t>68.940002</t>
  </si>
  <si>
    <t>61.432194</t>
  </si>
  <si>
    <t>69.180000</t>
  </si>
  <si>
    <t>61.218330</t>
  </si>
  <si>
    <t>60.202484</t>
  </si>
  <si>
    <t>67.959999</t>
  </si>
  <si>
    <t>67.669998</t>
  </si>
  <si>
    <t>60.300499</t>
  </si>
  <si>
    <t>69.320000</t>
  </si>
  <si>
    <t>61.770809</t>
  </si>
  <si>
    <t>70.440002</t>
  </si>
  <si>
    <t>61.467838</t>
  </si>
  <si>
    <t>69.099998</t>
  </si>
  <si>
    <t>69.309998</t>
  </si>
  <si>
    <t>61.646053</t>
  </si>
  <si>
    <t>61.280701</t>
  </si>
  <si>
    <t>61.574768</t>
  </si>
  <si>
    <t>62.198544</t>
  </si>
  <si>
    <t>71.599998</t>
  </si>
  <si>
    <t>70.139999</t>
  </si>
  <si>
    <t>63.276764</t>
  </si>
  <si>
    <t>71.419998</t>
  </si>
  <si>
    <t>71.730003</t>
  </si>
  <si>
    <t>71.050003</t>
  </si>
  <si>
    <t>70.059998</t>
  </si>
  <si>
    <t>62.430222</t>
  </si>
  <si>
    <t>70.839996</t>
  </si>
  <si>
    <t>63.125267</t>
  </si>
  <si>
    <t>63.713406</t>
  </si>
  <si>
    <t>71.959999</t>
  </si>
  <si>
    <t>73.599998</t>
  </si>
  <si>
    <t>65.584702</t>
  </si>
  <si>
    <t>74.360001</t>
  </si>
  <si>
    <t>73.209999</t>
  </si>
  <si>
    <t>65.237175</t>
  </si>
  <si>
    <t>72.860001</t>
  </si>
  <si>
    <t>73.260002</t>
  </si>
  <si>
    <t>72.779999</t>
  </si>
  <si>
    <t>64.880737</t>
  </si>
  <si>
    <t>72.669998</t>
  </si>
  <si>
    <t>72.559998</t>
  </si>
  <si>
    <t>73.519997</t>
  </si>
  <si>
    <t>65.513405</t>
  </si>
  <si>
    <t>72.050003</t>
  </si>
  <si>
    <t>72.580002</t>
  </si>
  <si>
    <t>64.675781</t>
  </si>
  <si>
    <t>72.230003</t>
  </si>
  <si>
    <t>63.927261</t>
  </si>
  <si>
    <t>71.690002</t>
  </si>
  <si>
    <t>72.129997</t>
  </si>
  <si>
    <t>64.274788</t>
  </si>
  <si>
    <t>71.919998</t>
  </si>
  <si>
    <t>74.279999</t>
  </si>
  <si>
    <t>65.941139</t>
  </si>
  <si>
    <t>74.980003</t>
  </si>
  <si>
    <t>75.419998</t>
  </si>
  <si>
    <t>74.629997</t>
  </si>
  <si>
    <t>74.720001</t>
  </si>
  <si>
    <t>66.582741</t>
  </si>
  <si>
    <t>75.980003</t>
  </si>
  <si>
    <t>75.360001</t>
  </si>
  <si>
    <t>67.153038</t>
  </si>
  <si>
    <t>75.510002</t>
  </si>
  <si>
    <t>75.690002</t>
  </si>
  <si>
    <t>74.730003</t>
  </si>
  <si>
    <t>66.591644</t>
  </si>
  <si>
    <t>74.839996</t>
  </si>
  <si>
    <t>75.070000</t>
  </si>
  <si>
    <t>74.540001</t>
  </si>
  <si>
    <t>66.422333</t>
  </si>
  <si>
    <t>75.629997</t>
  </si>
  <si>
    <t>74.459999</t>
  </si>
  <si>
    <t>75.320000</t>
  </si>
  <si>
    <t>67.117393</t>
  </si>
  <si>
    <t>75.550003</t>
  </si>
  <si>
    <t>75.870003</t>
  </si>
  <si>
    <t>74.639999</t>
  </si>
  <si>
    <t>74.760002</t>
  </si>
  <si>
    <t>66.618378</t>
  </si>
  <si>
    <t>76.110001</t>
  </si>
  <si>
    <t>75.040001</t>
  </si>
  <si>
    <t>67.055016</t>
  </si>
  <si>
    <t>75.410004</t>
  </si>
  <si>
    <t>75.580002</t>
  </si>
  <si>
    <t>74.970001</t>
  </si>
  <si>
    <t>67.277786</t>
  </si>
  <si>
    <t>75.300003</t>
  </si>
  <si>
    <t>75.809998</t>
  </si>
  <si>
    <t>75.750000</t>
  </si>
  <si>
    <t>67.500565</t>
  </si>
  <si>
    <t>75.879997</t>
  </si>
  <si>
    <t>74.580002</t>
  </si>
  <si>
    <t>74.680000</t>
  </si>
  <si>
    <t>66.547089</t>
  </si>
  <si>
    <t>74.559998</t>
  </si>
  <si>
    <t>74.739998</t>
  </si>
  <si>
    <t>73.970001</t>
  </si>
  <si>
    <t>74.099998</t>
  </si>
  <si>
    <t>66.030251</t>
  </si>
  <si>
    <t>76.989998</t>
  </si>
  <si>
    <t>73.339996</t>
  </si>
  <si>
    <t>73.559998</t>
  </si>
  <si>
    <t>65.549057</t>
  </si>
  <si>
    <t>75.720001</t>
  </si>
  <si>
    <t>75.650002</t>
  </si>
  <si>
    <t>67.411453</t>
  </si>
  <si>
    <t>75.730003</t>
  </si>
  <si>
    <t>74.570000</t>
  </si>
  <si>
    <t>74.900002</t>
  </si>
  <si>
    <t>66.743134</t>
  </si>
  <si>
    <t>73.900002</t>
  </si>
  <si>
    <t>73.190002</t>
  </si>
  <si>
    <t>73.459999</t>
  </si>
  <si>
    <t>65.459953</t>
  </si>
  <si>
    <t>73.870003</t>
  </si>
  <si>
    <t>73.050003</t>
  </si>
  <si>
    <t>65.094597</t>
  </si>
  <si>
    <t>73.110001</t>
  </si>
  <si>
    <t>73.320000</t>
  </si>
  <si>
    <t>65.335197</t>
  </si>
  <si>
    <t>73.949997</t>
  </si>
  <si>
    <t>73.919998</t>
  </si>
  <si>
    <t>75.400002</t>
  </si>
  <si>
    <t>67.188675</t>
  </si>
  <si>
    <t>75.160004</t>
  </si>
  <si>
    <t>77.279999</t>
  </si>
  <si>
    <t>74.910004</t>
  </si>
  <si>
    <t>68.863930</t>
  </si>
  <si>
    <t>77.500000</t>
  </si>
  <si>
    <t>78.339996</t>
  </si>
  <si>
    <t>77.339996</t>
  </si>
  <si>
    <t>78.290001</t>
  </si>
  <si>
    <t>69.763947</t>
  </si>
  <si>
    <t>78.309998</t>
  </si>
  <si>
    <t>77.349998</t>
  </si>
  <si>
    <t>77.629997</t>
  </si>
  <si>
    <t>69.175819</t>
  </si>
  <si>
    <t>77.809998</t>
  </si>
  <si>
    <t>77.910004</t>
  </si>
  <si>
    <t>76.919998</t>
  </si>
  <si>
    <t>77.120003</t>
  </si>
  <si>
    <t>68.721367</t>
  </si>
  <si>
    <t>77.389999</t>
  </si>
  <si>
    <t>77.720001</t>
  </si>
  <si>
    <t>77.169998</t>
  </si>
  <si>
    <t>68.792648</t>
  </si>
  <si>
    <t>77.470001</t>
  </si>
  <si>
    <t>77.690002</t>
  </si>
  <si>
    <t>76.970001</t>
  </si>
  <si>
    <t>77.660004</t>
  </si>
  <si>
    <t>69.202560</t>
  </si>
  <si>
    <t>77.300003</t>
  </si>
  <si>
    <t>76.489998</t>
  </si>
  <si>
    <t>68.881760</t>
  </si>
  <si>
    <t>77.260002</t>
  </si>
  <si>
    <t>78.120003</t>
  </si>
  <si>
    <t>76.589996</t>
  </si>
  <si>
    <t>77.370003</t>
  </si>
  <si>
    <t>68.944138</t>
  </si>
  <si>
    <t>75.099998</t>
  </si>
  <si>
    <t>76.040001</t>
  </si>
  <si>
    <t>74.709999</t>
  </si>
  <si>
    <t>75.919998</t>
  </si>
  <si>
    <t>67.652054</t>
  </si>
  <si>
    <t>75.370003</t>
  </si>
  <si>
    <t>75.080002</t>
  </si>
  <si>
    <t>75.209999</t>
  </si>
  <si>
    <t>67.019363</t>
  </si>
  <si>
    <t>76.019997</t>
  </si>
  <si>
    <t>75.260002</t>
  </si>
  <si>
    <t>75.480003</t>
  </si>
  <si>
    <t>67.259964</t>
  </si>
  <si>
    <t>75.570000</t>
  </si>
  <si>
    <t>74.660004</t>
  </si>
  <si>
    <t>66.529266</t>
  </si>
  <si>
    <t>73.790001</t>
  </si>
  <si>
    <t>74.089996</t>
  </si>
  <si>
    <t>66.021339</t>
  </si>
  <si>
    <t>72.970001</t>
  </si>
  <si>
    <t>73.139999</t>
  </si>
  <si>
    <t>70.410004</t>
  </si>
  <si>
    <t>69.410004</t>
  </si>
  <si>
    <t>69.790001</t>
  </si>
  <si>
    <t>62.189625</t>
  </si>
  <si>
    <t>59.623272</t>
  </si>
  <si>
    <t>65.209999</t>
  </si>
  <si>
    <t>58.108406</t>
  </si>
  <si>
    <t>58.028206</t>
  </si>
  <si>
    <t>57.208397</t>
  </si>
  <si>
    <t>59.106434</t>
  </si>
  <si>
    <t>64.879997</t>
  </si>
  <si>
    <t>63.779999</t>
  </si>
  <si>
    <t>56.834133</t>
  </si>
  <si>
    <t>57.480000</t>
  </si>
  <si>
    <t>58.419998</t>
  </si>
  <si>
    <t>52.057858</t>
  </si>
  <si>
    <t>59.110001</t>
  </si>
  <si>
    <t>56.439999</t>
  </si>
  <si>
    <t>50.293484</t>
  </si>
  <si>
    <t>48.205002</t>
  </si>
  <si>
    <t>42.955311</t>
  </si>
  <si>
    <t>51.630001</t>
  </si>
  <si>
    <t>46.595001</t>
  </si>
  <si>
    <t>42.817188</t>
  </si>
  <si>
    <t>49.160000</t>
  </si>
  <si>
    <t>48.125000</t>
  </si>
  <si>
    <t>42.884018</t>
  </si>
  <si>
    <t>46.825001</t>
  </si>
  <si>
    <t>45.062752</t>
  </si>
  <si>
    <t>47.834999</t>
  </si>
  <si>
    <t>48.099998</t>
  </si>
  <si>
    <t>42.861740</t>
  </si>
  <si>
    <t>50.529999</t>
  </si>
  <si>
    <t>46.764999</t>
  </si>
  <si>
    <t>49.814999</t>
  </si>
  <si>
    <t>44.389973</t>
  </si>
  <si>
    <t>49.544998</t>
  </si>
  <si>
    <t>44.643932</t>
  </si>
  <si>
    <t>49.669998</t>
  </si>
  <si>
    <t>46.584999</t>
  </si>
  <si>
    <t>47.500000</t>
  </si>
  <si>
    <t>42.327084</t>
  </si>
  <si>
    <t>48.840000</t>
  </si>
  <si>
    <t>46.025139</t>
  </si>
  <si>
    <t>53.180000</t>
  </si>
  <si>
    <t>49.090000</t>
  </si>
  <si>
    <t>51.689999</t>
  </si>
  <si>
    <t>46.060780</t>
  </si>
  <si>
    <t>49.355000</t>
  </si>
  <si>
    <t>46.105335</t>
  </si>
  <si>
    <t>51.900002</t>
  </si>
  <si>
    <t>50.110001</t>
  </si>
  <si>
    <t>45.151859</t>
  </si>
  <si>
    <t>52.680000</t>
  </si>
  <si>
    <t>49.875000</t>
  </si>
  <si>
    <t>46.942966</t>
  </si>
  <si>
    <t>52.160000</t>
  </si>
  <si>
    <t>46.639992</t>
  </si>
  <si>
    <t>52.770000</t>
  </si>
  <si>
    <t>47.254848</t>
  </si>
  <si>
    <t>55.790001</t>
  </si>
  <si>
    <t>49.714275</t>
  </si>
  <si>
    <t>56.650002</t>
  </si>
  <si>
    <t>56.369999</t>
  </si>
  <si>
    <t>50.231110</t>
  </si>
  <si>
    <t>57.470001</t>
  </si>
  <si>
    <t>51.211319</t>
  </si>
  <si>
    <t>58.090000</t>
  </si>
  <si>
    <t>58.889999</t>
  </si>
  <si>
    <t>52.476673</t>
  </si>
  <si>
    <t>56.660000</t>
  </si>
  <si>
    <t>50.489529</t>
  </si>
  <si>
    <t>57.830002</t>
  </si>
  <si>
    <t>58.570000</t>
  </si>
  <si>
    <t>52.191521</t>
  </si>
  <si>
    <t>57.369999</t>
  </si>
  <si>
    <t>52.218258</t>
  </si>
  <si>
    <t>58.910000</t>
  </si>
  <si>
    <t>51.719242</t>
  </si>
  <si>
    <t>58.080002</t>
  </si>
  <si>
    <t>53.367771</t>
  </si>
  <si>
    <t>60.419998</t>
  </si>
  <si>
    <t>58.720001</t>
  </si>
  <si>
    <t>53.055889</t>
  </si>
  <si>
    <t>56.139080</t>
  </si>
  <si>
    <t>56.156902</t>
  </si>
  <si>
    <t>57.117405</t>
  </si>
  <si>
    <t>62.660000</t>
  </si>
  <si>
    <t>56.082298</t>
  </si>
  <si>
    <t>59.119999</t>
  </si>
  <si>
    <t>54.040062</t>
  </si>
  <si>
    <t>58.369999</t>
  </si>
  <si>
    <t>55.308300</t>
  </si>
  <si>
    <t>58.450001</t>
  </si>
  <si>
    <t>54.506325</t>
  </si>
  <si>
    <t>57.680000</t>
  </si>
  <si>
    <t>54.012081</t>
  </si>
  <si>
    <t>57.610001</t>
  </si>
  <si>
    <t>54.077362</t>
  </si>
  <si>
    <t>57.009998</t>
  </si>
  <si>
    <t>57.709999</t>
  </si>
  <si>
    <t>53.816254</t>
  </si>
  <si>
    <t>57.619999</t>
  </si>
  <si>
    <t>58.700001</t>
  </si>
  <si>
    <t>54.478348</t>
  </si>
  <si>
    <t>58.279999</t>
  </si>
  <si>
    <t>53.545818</t>
  </si>
  <si>
    <t>56.869999</t>
  </si>
  <si>
    <t>55.759998</t>
  </si>
  <si>
    <t>51.997822</t>
  </si>
  <si>
    <t>56.279999</t>
  </si>
  <si>
    <t>52.921024</t>
  </si>
  <si>
    <t>56.287457</t>
  </si>
  <si>
    <t>56.315430</t>
  </si>
  <si>
    <t>55.485477</t>
  </si>
  <si>
    <t>54.086689</t>
  </si>
  <si>
    <t>58.150002</t>
  </si>
  <si>
    <t>53.760300</t>
  </si>
  <si>
    <t>57.938030</t>
  </si>
  <si>
    <t>57.229309</t>
  </si>
  <si>
    <t>57.816803</t>
  </si>
  <si>
    <t>58.712029</t>
  </si>
  <si>
    <t>56.623165</t>
  </si>
  <si>
    <t>64.220001</t>
  </si>
  <si>
    <t>59.625908</t>
  </si>
  <si>
    <t>60.912800</t>
  </si>
  <si>
    <t>63.750000</t>
  </si>
  <si>
    <t>58.469574</t>
  </si>
  <si>
    <t>61.686798</t>
  </si>
  <si>
    <t>63.924870</t>
  </si>
  <si>
    <t>62.721905</t>
  </si>
  <si>
    <t>62.619331</t>
  </si>
  <si>
    <t>59.821743</t>
  </si>
  <si>
    <t>60.828873</t>
  </si>
  <si>
    <t>65.419998</t>
  </si>
  <si>
    <t>60.847523</t>
  </si>
  <si>
    <t>64.223282</t>
  </si>
  <si>
    <t>64.372482</t>
  </si>
  <si>
    <t>69.269997</t>
  </si>
  <si>
    <t>68.120003</t>
  </si>
  <si>
    <t>64.736168</t>
  </si>
  <si>
    <t>69.139999</t>
  </si>
  <si>
    <t>68.370003</t>
  </si>
  <si>
    <t>64.018120</t>
  </si>
  <si>
    <t>69.540001</t>
  </si>
  <si>
    <t>67.701607</t>
  </si>
  <si>
    <t>72.900002</t>
  </si>
  <si>
    <t>65.267708</t>
  </si>
  <si>
    <t>63.346703</t>
  </si>
  <si>
    <t>66.459999</t>
  </si>
  <si>
    <t>62.283615</t>
  </si>
  <si>
    <t>62.386196</t>
  </si>
  <si>
    <t>61.351086</t>
  </si>
  <si>
    <t>66.870003</t>
  </si>
  <si>
    <t>61.453667</t>
  </si>
  <si>
    <t>62.554054</t>
  </si>
  <si>
    <t>67.370003</t>
  </si>
  <si>
    <t>66.680000</t>
  </si>
  <si>
    <t>62.181042</t>
  </si>
  <si>
    <t>67.879997</t>
  </si>
  <si>
    <t>62.535397</t>
  </si>
  <si>
    <t>59.448730</t>
  </si>
  <si>
    <t>62.740002</t>
  </si>
  <si>
    <t>63.290001</t>
  </si>
  <si>
    <t>59.019768</t>
  </si>
  <si>
    <t>59.066391</t>
  </si>
  <si>
    <t>59.402103</t>
  </si>
  <si>
    <t>60.148129</t>
  </si>
  <si>
    <t>59.681862</t>
  </si>
  <si>
    <t>59.700508</t>
  </si>
  <si>
    <t>58.767982</t>
  </si>
  <si>
    <t>58.749332</t>
  </si>
  <si>
    <t>58.049934</t>
  </si>
  <si>
    <t>58.227116</t>
  </si>
  <si>
    <t>56.585865</t>
  </si>
  <si>
    <t>61.650002</t>
  </si>
  <si>
    <t>57.490421</t>
  </si>
  <si>
    <t>56.595188</t>
  </si>
  <si>
    <t>55.252346</t>
  </si>
  <si>
    <t>54.925964</t>
  </si>
  <si>
    <t>58.970001</t>
  </si>
  <si>
    <t>54.543629</t>
  </si>
  <si>
    <t>56.580002</t>
  </si>
  <si>
    <t>52.762497</t>
  </si>
  <si>
    <t>57.490002</t>
  </si>
  <si>
    <t>56.080002</t>
  </si>
  <si>
    <t>56.240002</t>
  </si>
  <si>
    <t>52.445435</t>
  </si>
  <si>
    <t>58.470001</t>
  </si>
  <si>
    <t>54.524975</t>
  </si>
  <si>
    <t>58.639999</t>
  </si>
  <si>
    <t>56.150002</t>
  </si>
  <si>
    <t>53.200783</t>
  </si>
  <si>
    <t>57.529999</t>
  </si>
  <si>
    <t>52.352180</t>
  </si>
  <si>
    <t>55.930000</t>
  </si>
  <si>
    <t>52.156353</t>
  </si>
  <si>
    <t>56.060001</t>
  </si>
  <si>
    <t>55.970001</t>
  </si>
  <si>
    <t>52.193653</t>
  </si>
  <si>
    <t>56.349998</t>
  </si>
  <si>
    <t>56.790001</t>
  </si>
  <si>
    <t>53.853554</t>
  </si>
  <si>
    <t>58.189999</t>
  </si>
  <si>
    <t>57.939999</t>
  </si>
  <si>
    <t>54.030731</t>
  </si>
  <si>
    <t>58.250000</t>
  </si>
  <si>
    <t>53.732323</t>
  </si>
  <si>
    <t>57.310001</t>
  </si>
  <si>
    <t>56.560001</t>
  </si>
  <si>
    <t>56.959999</t>
  </si>
  <si>
    <t>53.116856</t>
  </si>
  <si>
    <t>53.405941</t>
  </si>
  <si>
    <t>57.119999</t>
  </si>
  <si>
    <t>53.219437</t>
  </si>
  <si>
    <t>56.639999</t>
  </si>
  <si>
    <t>54.058708</t>
  </si>
  <si>
    <t>52.837097</t>
  </si>
  <si>
    <t>56.900002</t>
  </si>
  <si>
    <t>52.529366</t>
  </si>
  <si>
    <t>57.980000</t>
  </si>
  <si>
    <t>54.068035</t>
  </si>
  <si>
    <t>57.730000</t>
  </si>
  <si>
    <t>53.834904</t>
  </si>
  <si>
    <t>57.340000</t>
  </si>
  <si>
    <t>53.657726</t>
  </si>
  <si>
    <t>52.725197</t>
  </si>
  <si>
    <t>51.317074</t>
  </si>
  <si>
    <t>56.180000</t>
  </si>
  <si>
    <t>51.792667</t>
  </si>
  <si>
    <t>51.746040</t>
  </si>
  <si>
    <t>55.349998</t>
  </si>
  <si>
    <t>52.473412</t>
  </si>
  <si>
    <t>55.220001</t>
  </si>
  <si>
    <t>51.494259</t>
  </si>
  <si>
    <t>50.617676</t>
  </si>
  <si>
    <t>55.509998</t>
  </si>
  <si>
    <t>51.764690</t>
  </si>
  <si>
    <t>56.020000</t>
  </si>
  <si>
    <t>55.009998</t>
  </si>
  <si>
    <t>51.298424</t>
  </si>
  <si>
    <t>54.779999</t>
  </si>
  <si>
    <t>51.848614</t>
  </si>
  <si>
    <t>55.619999</t>
  </si>
  <si>
    <t>54.970001</t>
  </si>
  <si>
    <t>55.099998</t>
  </si>
  <si>
    <t>51.382351</t>
  </si>
  <si>
    <t>55.389999</t>
  </si>
  <si>
    <t>51.652786</t>
  </si>
  <si>
    <t>51.578182</t>
  </si>
  <si>
    <t>55.709999</t>
  </si>
  <si>
    <t>57.389999</t>
  </si>
  <si>
    <t>55.630001</t>
  </si>
  <si>
    <t>52.986301</t>
  </si>
  <si>
    <t>55.889999</t>
  </si>
  <si>
    <t>56.459999</t>
  </si>
  <si>
    <t>52.650593</t>
  </si>
  <si>
    <t>55.570000</t>
  </si>
  <si>
    <t>56.720001</t>
  </si>
  <si>
    <t>52.893051</t>
  </si>
  <si>
    <t>56.830002</t>
  </si>
  <si>
    <t>53.359318</t>
  </si>
  <si>
    <t>56.980000</t>
  </si>
  <si>
    <t>53.810001</t>
  </si>
  <si>
    <t>50.226017</t>
  </si>
  <si>
    <t>54.639999</t>
  </si>
  <si>
    <t>54.959999</t>
  </si>
  <si>
    <t>51.251797</t>
  </si>
  <si>
    <t>54.520000</t>
  </si>
  <si>
    <t>50.738907</t>
  </si>
  <si>
    <t>54.759998</t>
  </si>
  <si>
    <t>53.049999</t>
  </si>
  <si>
    <t>49.862331</t>
  </si>
  <si>
    <t>50.552399</t>
  </si>
  <si>
    <t>53.990002</t>
  </si>
  <si>
    <t>53.250000</t>
  </si>
  <si>
    <t>49.899628</t>
  </si>
  <si>
    <t>54.099998</t>
  </si>
  <si>
    <t>49.713127</t>
  </si>
  <si>
    <t>48.520000</t>
  </si>
  <si>
    <t>43.213398</t>
  </si>
  <si>
    <t>43.869999</t>
  </si>
  <si>
    <t>44.935001</t>
  </si>
  <si>
    <t>41.903194</t>
  </si>
  <si>
    <t>46.869999</t>
  </si>
  <si>
    <t>46.770000</t>
  </si>
  <si>
    <t>43.614388</t>
  </si>
  <si>
    <t>43.176094</t>
  </si>
  <si>
    <t>44.965000</t>
  </si>
  <si>
    <t>42.243565</t>
  </si>
  <si>
    <t>45.615002</t>
  </si>
  <si>
    <t>45.345001</t>
  </si>
  <si>
    <t>46.314999</t>
  </si>
  <si>
    <t>43.190083</t>
  </si>
  <si>
    <t>47.075001</t>
  </si>
  <si>
    <t>46.730000</t>
  </si>
  <si>
    <t>43.577084</t>
  </si>
  <si>
    <t>46.794998</t>
  </si>
  <si>
    <t>47.000000</t>
  </si>
  <si>
    <t>43.232048</t>
  </si>
  <si>
    <t>45.910000</t>
  </si>
  <si>
    <t>44.750000</t>
  </si>
  <si>
    <t>41.730679</t>
  </si>
  <si>
    <t>44.980000</t>
  </si>
  <si>
    <t>44.075001</t>
  </si>
  <si>
    <t>44.325001</t>
  </si>
  <si>
    <t>41.334351</t>
  </si>
  <si>
    <t>44.185001</t>
  </si>
  <si>
    <t>43.180000</t>
  </si>
  <si>
    <t>41.133862</t>
  </si>
  <si>
    <t>44.230000</t>
  </si>
  <si>
    <t>43.904999</t>
  </si>
  <si>
    <t>41.786629</t>
  </si>
  <si>
    <t>45.165001</t>
  </si>
  <si>
    <t>44.154999</t>
  </si>
  <si>
    <t>44.330002</t>
  </si>
  <si>
    <t>41.339016</t>
  </si>
  <si>
    <t>43.535000</t>
  </si>
  <si>
    <t>40.676914</t>
  </si>
  <si>
    <t>43.500000</t>
  </si>
  <si>
    <t>42.470001</t>
  </si>
  <si>
    <t>39.632484</t>
  </si>
  <si>
    <t>42.180000</t>
  </si>
  <si>
    <t>42.424999</t>
  </si>
  <si>
    <t>39.473957</t>
  </si>
  <si>
    <t>42.889999</t>
  </si>
  <si>
    <t>41.974998</t>
  </si>
  <si>
    <t>39.562546</t>
  </si>
  <si>
    <t>42.250000</t>
  </si>
  <si>
    <t>43.270000</t>
  </si>
  <si>
    <t>42.555000</t>
  </si>
  <si>
    <t>39.683773</t>
  </si>
  <si>
    <t>42.930000</t>
  </si>
  <si>
    <t>41.910000</t>
  </si>
  <si>
    <t>39.082291</t>
  </si>
  <si>
    <t>41.875000</t>
  </si>
  <si>
    <t>40.294998</t>
  </si>
  <si>
    <t>40.705002</t>
  </si>
  <si>
    <t>37.958595</t>
  </si>
  <si>
    <t>41.270000</t>
  </si>
  <si>
    <t>40.325001</t>
  </si>
  <si>
    <t>40.785000</t>
  </si>
  <si>
    <t>38.033199</t>
  </si>
  <si>
    <t>40.500000</t>
  </si>
  <si>
    <t>39.910000</t>
  </si>
  <si>
    <t>37.636875</t>
  </si>
  <si>
    <t>40.865002</t>
  </si>
  <si>
    <t>41.919998</t>
  </si>
  <si>
    <t>40.340000</t>
  </si>
  <si>
    <t>41.805000</t>
  </si>
  <si>
    <t>38.984375</t>
  </si>
  <si>
    <t>40.645000</t>
  </si>
  <si>
    <t>39.128918</t>
  </si>
  <si>
    <t>41.360001</t>
  </si>
  <si>
    <t>44.055000</t>
  </si>
  <si>
    <t>43.750000</t>
  </si>
  <si>
    <t>40.798149</t>
  </si>
  <si>
    <t>44.264999</t>
  </si>
  <si>
    <t>43.384998</t>
  </si>
  <si>
    <t>43.794998</t>
  </si>
  <si>
    <t>40.840107</t>
  </si>
  <si>
    <t>43.955002</t>
  </si>
  <si>
    <t>42.520000</t>
  </si>
  <si>
    <t>42.744999</t>
  </si>
  <si>
    <t>39.860954</t>
  </si>
  <si>
    <t>43.205002</t>
  </si>
  <si>
    <t>42.730000</t>
  </si>
  <si>
    <t>46.174999</t>
  </si>
  <si>
    <t>43.059528</t>
  </si>
  <si>
    <t>46.485001</t>
  </si>
  <si>
    <t>47.985001</t>
  </si>
  <si>
    <t>45.730000</t>
  </si>
  <si>
    <t>44.379059</t>
  </si>
  <si>
    <t>47.785000</t>
  </si>
  <si>
    <t>48.139999</t>
  </si>
  <si>
    <t>48.095001</t>
  </si>
  <si>
    <t>44.849987</t>
  </si>
  <si>
    <t>47.650002</t>
  </si>
  <si>
    <t>47.055000</t>
  </si>
  <si>
    <t>44.267155</t>
  </si>
  <si>
    <t>47.474998</t>
  </si>
  <si>
    <t>44.472313</t>
  </si>
  <si>
    <t>48.314999</t>
  </si>
  <si>
    <t>47.645000</t>
  </si>
  <si>
    <t>44.560902</t>
  </si>
  <si>
    <t>47.805000</t>
  </si>
  <si>
    <t>48.009998</t>
  </si>
  <si>
    <t>47.115002</t>
  </si>
  <si>
    <t>47.665001</t>
  </si>
  <si>
    <t>44.448997</t>
  </si>
  <si>
    <t>47.180000</t>
  </si>
  <si>
    <t>43.264687</t>
  </si>
  <si>
    <t>47.910000</t>
  </si>
  <si>
    <t>46.285000</t>
  </si>
  <si>
    <t>44.663479</t>
  </si>
  <si>
    <t>48.000000</t>
  </si>
  <si>
    <t>48.430000</t>
  </si>
  <si>
    <t>47.610001</t>
  </si>
  <si>
    <t>44.397709</t>
  </si>
  <si>
    <t>47.715000</t>
  </si>
  <si>
    <t>49.084999</t>
  </si>
  <si>
    <t>48.685001</t>
  </si>
  <si>
    <t>45.400181</t>
  </si>
  <si>
    <t>48.715000</t>
  </si>
  <si>
    <t>45.829144</t>
  </si>
  <si>
    <t>49.470001</t>
  </si>
  <si>
    <t>49.520000</t>
  </si>
  <si>
    <t>48.994999</t>
  </si>
  <si>
    <t>45.885094</t>
  </si>
  <si>
    <t>49.660000</t>
  </si>
  <si>
    <t>48.750000</t>
  </si>
  <si>
    <t>49.509998</t>
  </si>
  <si>
    <t>46.169514</t>
  </si>
  <si>
    <t>49.404999</t>
  </si>
  <si>
    <t>49.455002</t>
  </si>
  <si>
    <t>48.270000</t>
  </si>
  <si>
    <t>45.013176</t>
  </si>
  <si>
    <t>48.674999</t>
  </si>
  <si>
    <t>45.390850</t>
  </si>
  <si>
    <t>47.825001</t>
  </si>
  <si>
    <t>44.598206</t>
  </si>
  <si>
    <t>47.860001</t>
  </si>
  <si>
    <t>48.005001</t>
  </si>
  <si>
    <t>47.435001</t>
  </si>
  <si>
    <t>44.523598</t>
  </si>
  <si>
    <t>47.720001</t>
  </si>
  <si>
    <t>44.556236</t>
  </si>
  <si>
    <t>47.165001</t>
  </si>
  <si>
    <t>43.982735</t>
  </si>
  <si>
    <t>46.480000</t>
  </si>
  <si>
    <t>47.189999</t>
  </si>
  <si>
    <t>44.006046</t>
  </si>
  <si>
    <t>47.320000</t>
  </si>
  <si>
    <t>47.439999</t>
  </si>
  <si>
    <t>44.239178</t>
  </si>
  <si>
    <t>47.505001</t>
  </si>
  <si>
    <t>47.685001</t>
  </si>
  <si>
    <t>47.419998</t>
  </si>
  <si>
    <t>44.220524</t>
  </si>
  <si>
    <t>46.320000</t>
  </si>
  <si>
    <t>46.445000</t>
  </si>
  <si>
    <t>43.311314</t>
  </si>
  <si>
    <t>46.700001</t>
  </si>
  <si>
    <t>47.285000</t>
  </si>
  <si>
    <t>47.160000</t>
  </si>
  <si>
    <t>43.978073</t>
  </si>
  <si>
    <t>47.485001</t>
  </si>
  <si>
    <t>47.125000</t>
  </si>
  <si>
    <t>43.945435</t>
  </si>
  <si>
    <t>49.549999</t>
  </si>
  <si>
    <t>45.973682</t>
  </si>
  <si>
    <t>45.773190</t>
  </si>
  <si>
    <t>49.099998</t>
  </si>
  <si>
    <t>48.904999</t>
  </si>
  <si>
    <t>49.049999</t>
  </si>
  <si>
    <t>45.740551</t>
  </si>
  <si>
    <t>48.410000</t>
  </si>
  <si>
    <t>48.500000</t>
  </si>
  <si>
    <t>46.814999</t>
  </si>
  <si>
    <t>43.656345</t>
  </si>
  <si>
    <t>48.474998</t>
  </si>
  <si>
    <t>47.080002</t>
  </si>
  <si>
    <t>44.985203</t>
  </si>
  <si>
    <t>48.450001</t>
  </si>
  <si>
    <t>48.180000</t>
  </si>
  <si>
    <t>44.929253</t>
  </si>
  <si>
    <t>49.365002</t>
  </si>
  <si>
    <t>48.525002</t>
  </si>
  <si>
    <t>45.302265</t>
  </si>
  <si>
    <t>49.020000</t>
  </si>
  <si>
    <t>45.264961</t>
  </si>
  <si>
    <t>48.755001</t>
  </si>
  <si>
    <t>44.905937</t>
  </si>
  <si>
    <t>90.940002</t>
  </si>
  <si>
    <t>92.239998</t>
  </si>
  <si>
    <t>90.800003</t>
  </si>
  <si>
    <t>91.860001</t>
  </si>
  <si>
    <t>89.128204</t>
  </si>
  <si>
    <t>91.300003</t>
  </si>
  <si>
    <t>90.360001</t>
  </si>
  <si>
    <t>91.360001</t>
  </si>
  <si>
    <t>88.643082</t>
  </si>
  <si>
    <t>91.940002</t>
  </si>
  <si>
    <t>91.120003</t>
  </si>
  <si>
    <t>92.180000</t>
  </si>
  <si>
    <t>89.438698</t>
  </si>
  <si>
    <t>92.260002</t>
  </si>
  <si>
    <t>92.279999</t>
  </si>
  <si>
    <t>90.620003</t>
  </si>
  <si>
    <t>91.279999</t>
  </si>
  <si>
    <t>88.565460</t>
  </si>
  <si>
    <t>90.639999</t>
  </si>
  <si>
    <t>90.379997</t>
  </si>
  <si>
    <t>90.680000</t>
  </si>
  <si>
    <t>87.983307</t>
  </si>
  <si>
    <t>90.699997</t>
  </si>
  <si>
    <t>91.239998</t>
  </si>
  <si>
    <t>89.540001</t>
  </si>
  <si>
    <t>90.260002</t>
  </si>
  <si>
    <t>87.575798</t>
  </si>
  <si>
    <t>89.580002</t>
  </si>
  <si>
    <t>90.660004</t>
  </si>
  <si>
    <t>89.339996</t>
  </si>
  <si>
    <t>87.944496</t>
  </si>
  <si>
    <t>90.839996</t>
  </si>
  <si>
    <t>90.080002</t>
  </si>
  <si>
    <t>90.480003</t>
  </si>
  <si>
    <t>87.789261</t>
  </si>
  <si>
    <t>89.279999</t>
  </si>
  <si>
    <t>87.959999</t>
  </si>
  <si>
    <t>88.320000</t>
  </si>
  <si>
    <t>85.693481</t>
  </si>
  <si>
    <t>88.760002</t>
  </si>
  <si>
    <t>87.339996</t>
  </si>
  <si>
    <t>88.180000</t>
  </si>
  <si>
    <t>85.557648</t>
  </si>
  <si>
    <t>89.199997</t>
  </si>
  <si>
    <t>87.139999</t>
  </si>
  <si>
    <t>85.712883</t>
  </si>
  <si>
    <t>88.419998</t>
  </si>
  <si>
    <t>87.419998</t>
  </si>
  <si>
    <t>85.480026</t>
  </si>
  <si>
    <t>87.919998</t>
  </si>
  <si>
    <t>88.480003</t>
  </si>
  <si>
    <t>87.360001</t>
  </si>
  <si>
    <t>88.620003</t>
  </si>
  <si>
    <t>87.500000</t>
  </si>
  <si>
    <t>85.344185</t>
  </si>
  <si>
    <t>87.559998</t>
  </si>
  <si>
    <t>86.779999</t>
  </si>
  <si>
    <t>86.820000</t>
  </si>
  <si>
    <t>84.238098</t>
  </si>
  <si>
    <t>87.279999</t>
  </si>
  <si>
    <t>86.580002</t>
  </si>
  <si>
    <t>86.639999</t>
  </si>
  <si>
    <t>84.063446</t>
  </si>
  <si>
    <t>86.699997</t>
  </si>
  <si>
    <t>82.976753</t>
  </si>
  <si>
    <t>85.199997</t>
  </si>
  <si>
    <t>84.820000</t>
  </si>
  <si>
    <t>82.666267</t>
  </si>
  <si>
    <t>84.760002</t>
  </si>
  <si>
    <t>85.879997</t>
  </si>
  <si>
    <t>84.599998</t>
  </si>
  <si>
    <t>85.839996</t>
  </si>
  <si>
    <t>83.287231</t>
  </si>
  <si>
    <t>87.580002</t>
  </si>
  <si>
    <t>85.779999</t>
  </si>
  <si>
    <t>84.548576</t>
  </si>
  <si>
    <t>87.459999</t>
  </si>
  <si>
    <t>87.160004</t>
  </si>
  <si>
    <t>84.742622</t>
  </si>
  <si>
    <t>84.703827</t>
  </si>
  <si>
    <t>87.540001</t>
  </si>
  <si>
    <t>86.500000</t>
  </si>
  <si>
    <t>84.897873</t>
  </si>
  <si>
    <t>88.540001</t>
  </si>
  <si>
    <t>85.906937</t>
  </si>
  <si>
    <t>88.220001</t>
  </si>
  <si>
    <t>90.599998</t>
  </si>
  <si>
    <t>87.905685</t>
  </si>
  <si>
    <t>90.459999</t>
  </si>
  <si>
    <t>89.760002</t>
  </si>
  <si>
    <t>87.090660</t>
  </si>
  <si>
    <t>89.239998</t>
  </si>
  <si>
    <t>86.353256</t>
  </si>
  <si>
    <t>88.839996</t>
  </si>
  <si>
    <t>89.400002</t>
  </si>
  <si>
    <t>88.639999</t>
  </si>
  <si>
    <t>88.779999</t>
  </si>
  <si>
    <t>86.139801</t>
  </si>
  <si>
    <t>88.800003</t>
  </si>
  <si>
    <t>86.993637</t>
  </si>
  <si>
    <t>89.959999</t>
  </si>
  <si>
    <t>88.410225</t>
  </si>
  <si>
    <t>91.480003</t>
  </si>
  <si>
    <t>91.839996</t>
  </si>
  <si>
    <t>90.760002</t>
  </si>
  <si>
    <t>91.599998</t>
  </si>
  <si>
    <t>88.875946</t>
  </si>
  <si>
    <t>92.160004</t>
  </si>
  <si>
    <t>91.160004</t>
  </si>
  <si>
    <t>88.759521</t>
  </si>
  <si>
    <t>91.620003</t>
  </si>
  <si>
    <t>92.080002</t>
  </si>
  <si>
    <t>91.199997</t>
  </si>
  <si>
    <t>88.895348</t>
  </si>
  <si>
    <t>91.680000</t>
  </si>
  <si>
    <t>92.379997</t>
  </si>
  <si>
    <t>92.120003</t>
  </si>
  <si>
    <t>89.380478</t>
  </si>
  <si>
    <t>91.919998</t>
  </si>
  <si>
    <t>88.681892</t>
  </si>
  <si>
    <t>91.459999</t>
  </si>
  <si>
    <t>91.900002</t>
  </si>
  <si>
    <t>91.139999</t>
  </si>
  <si>
    <t>91.540001</t>
  </si>
  <si>
    <t>88.817726</t>
  </si>
  <si>
    <t>92.760002</t>
  </si>
  <si>
    <t>92.440002</t>
  </si>
  <si>
    <t>89.690964</t>
  </si>
  <si>
    <t>91.180000</t>
  </si>
  <si>
    <t>91.419998</t>
  </si>
  <si>
    <t>88.701294</t>
  </si>
  <si>
    <t>91.519997</t>
  </si>
  <si>
    <t>88.099739</t>
  </si>
  <si>
    <t>90.339996</t>
  </si>
  <si>
    <t>90.220001</t>
  </si>
  <si>
    <t>90.900002</t>
  </si>
  <si>
    <t>88.196762</t>
  </si>
  <si>
    <t>81.279999</t>
  </si>
  <si>
    <t>83.680000</t>
  </si>
  <si>
    <t>81.000000</t>
  </si>
  <si>
    <t>81.980003</t>
  </si>
  <si>
    <t>79.542030</t>
  </si>
  <si>
    <t>81.120003</t>
  </si>
  <si>
    <t>81.680000</t>
  </si>
  <si>
    <t>80.599998</t>
  </si>
  <si>
    <t>81.559998</t>
  </si>
  <si>
    <t>79.134514</t>
  </si>
  <si>
    <t>82.300003</t>
  </si>
  <si>
    <t>83.540001</t>
  </si>
  <si>
    <t>81.180000</t>
  </si>
  <si>
    <t>80.880989</t>
  </si>
  <si>
    <t>83.400002</t>
  </si>
  <si>
    <t>83.760002</t>
  </si>
  <si>
    <t>82.519997</t>
  </si>
  <si>
    <t>83.500000</t>
  </si>
  <si>
    <t>81.016830</t>
  </si>
  <si>
    <t>85.080002</t>
  </si>
  <si>
    <t>82.472221</t>
  </si>
  <si>
    <t>84.900002</t>
  </si>
  <si>
    <t>85.320000</t>
  </si>
  <si>
    <t>84.400002</t>
  </si>
  <si>
    <t>84.800003</t>
  </si>
  <si>
    <t>82.278175</t>
  </si>
  <si>
    <t>84.680000</t>
  </si>
  <si>
    <t>84.500000</t>
  </si>
  <si>
    <t>86.419998</t>
  </si>
  <si>
    <t>83.849983</t>
  </si>
  <si>
    <t>85.900002</t>
  </si>
  <si>
    <t>86.839996</t>
  </si>
  <si>
    <t>85.639999</t>
  </si>
  <si>
    <t>86.120003</t>
  </si>
  <si>
    <t>83.558914</t>
  </si>
  <si>
    <t>86.199997</t>
  </si>
  <si>
    <t>86.300003</t>
  </si>
  <si>
    <t>84.639999</t>
  </si>
  <si>
    <t>85.339996</t>
  </si>
  <si>
    <t>85.699997</t>
  </si>
  <si>
    <t>84.720001</t>
  </si>
  <si>
    <t>85.559998</t>
  </si>
  <si>
    <t>83.015556</t>
  </si>
  <si>
    <t>85.500000</t>
  </si>
  <si>
    <t>85.360001</t>
  </si>
  <si>
    <t>83.170807</t>
  </si>
  <si>
    <t>85.940002</t>
  </si>
  <si>
    <t>86.860001</t>
  </si>
  <si>
    <t>84.276901</t>
  </si>
  <si>
    <t>87.000000</t>
  </si>
  <si>
    <t>87.519997</t>
  </si>
  <si>
    <t>84.412743</t>
  </si>
  <si>
    <t>86.800003</t>
  </si>
  <si>
    <t>84.859055</t>
  </si>
  <si>
    <t>89.099998</t>
  </si>
  <si>
    <t>88.559998</t>
  </si>
  <si>
    <t>85.926338</t>
  </si>
  <si>
    <t>88.279999</t>
  </si>
  <si>
    <t>89.739998</t>
  </si>
  <si>
    <t>87.071251</t>
  </si>
  <si>
    <t>89.019997</t>
  </si>
  <si>
    <t>89.860001</t>
  </si>
  <si>
    <t>87.187691</t>
  </si>
  <si>
    <t>90.519997</t>
  </si>
  <si>
    <t>87.828064</t>
  </si>
  <si>
    <t>92.680000</t>
  </si>
  <si>
    <t>88.992378</t>
  </si>
  <si>
    <t>92.419998</t>
  </si>
  <si>
    <t>89.031181</t>
  </si>
  <si>
    <t>92.779999</t>
  </si>
  <si>
    <t>89.458099</t>
  </si>
  <si>
    <t>92.980003</t>
  </si>
  <si>
    <t>92.739998</t>
  </si>
  <si>
    <t>89.982040</t>
  </si>
  <si>
    <t>94.480003</t>
  </si>
  <si>
    <t>93.279999</t>
  </si>
  <si>
    <t>93.639999</t>
  </si>
  <si>
    <t>90.855278</t>
  </si>
  <si>
    <t>93.580002</t>
  </si>
  <si>
    <t>93.900002</t>
  </si>
  <si>
    <t>93.220001</t>
  </si>
  <si>
    <t>90.447769</t>
  </si>
  <si>
    <t>93.800003</t>
  </si>
  <si>
    <t>93.059998</t>
  </si>
  <si>
    <t>90.292526</t>
  </si>
  <si>
    <t>93.559998</t>
  </si>
  <si>
    <t>92.860001</t>
  </si>
  <si>
    <t>93.379997</t>
  </si>
  <si>
    <t>90.603012</t>
  </si>
  <si>
    <t>93.260002</t>
  </si>
  <si>
    <t>92.820000</t>
  </si>
  <si>
    <t>93.339996</t>
  </si>
  <si>
    <t>90.564194</t>
  </si>
  <si>
    <t>93.779999</t>
  </si>
  <si>
    <t>93.040001</t>
  </si>
  <si>
    <t>90.719444</t>
  </si>
  <si>
    <t>94.400002</t>
  </si>
  <si>
    <t>93.519997</t>
  </si>
  <si>
    <t>94.279999</t>
  </si>
  <si>
    <t>91.476242</t>
  </si>
  <si>
    <t>94.440002</t>
  </si>
  <si>
    <t>94.980003</t>
  </si>
  <si>
    <t>93.879997</t>
  </si>
  <si>
    <t>94.800003</t>
  </si>
  <si>
    <t>91.980782</t>
  </si>
  <si>
    <t>94.500000</t>
  </si>
  <si>
    <t>91.689697</t>
  </si>
  <si>
    <t>94.360001</t>
  </si>
  <si>
    <t>93.660004</t>
  </si>
  <si>
    <t>90.874687</t>
  </si>
  <si>
    <t>93.320000</t>
  </si>
  <si>
    <t>92.879997</t>
  </si>
  <si>
    <t>89.341675</t>
  </si>
  <si>
    <t>90.919998</t>
  </si>
  <si>
    <t>89.923836</t>
  </si>
  <si>
    <t>93.599998</t>
  </si>
  <si>
    <t>92.400002</t>
  </si>
  <si>
    <t>91.038345</t>
  </si>
  <si>
    <t>92.940002</t>
  </si>
  <si>
    <t>94.040001</t>
  </si>
  <si>
    <t>93.839996</t>
  </si>
  <si>
    <t>91.742249</t>
  </si>
  <si>
    <t>93.720001</t>
  </si>
  <si>
    <t>93.360001</t>
  </si>
  <si>
    <t>91.272972</t>
  </si>
  <si>
    <t>94.019997</t>
  </si>
  <si>
    <t>93.739998</t>
  </si>
  <si>
    <t>91.644470</t>
  </si>
  <si>
    <t>92.446152</t>
  </si>
  <si>
    <t>94.540001</t>
  </si>
  <si>
    <t>91.976883</t>
  </si>
  <si>
    <t>97.000000</t>
  </si>
  <si>
    <t>98.860001</t>
  </si>
  <si>
    <t>95.860001</t>
  </si>
  <si>
    <t>97.440002</t>
  </si>
  <si>
    <t>95.261772</t>
  </si>
  <si>
    <t>97.400002</t>
  </si>
  <si>
    <t>98.099998</t>
  </si>
  <si>
    <t>96.839996</t>
  </si>
  <si>
    <t>97.800003</t>
  </si>
  <si>
    <t>95.613724</t>
  </si>
  <si>
    <t>97.220001</t>
  </si>
  <si>
    <t>98.480003</t>
  </si>
  <si>
    <t>96.278526</t>
  </si>
  <si>
    <t>97.580002</t>
  </si>
  <si>
    <t>98.739998</t>
  </si>
  <si>
    <t>97.360001</t>
  </si>
  <si>
    <t>98.620003</t>
  </si>
  <si>
    <t>96.415398</t>
  </si>
  <si>
    <t>98.980003</t>
  </si>
  <si>
    <t>99.459999</t>
  </si>
  <si>
    <t>97.820000</t>
  </si>
  <si>
    <t>98.239998</t>
  </si>
  <si>
    <t>96.043877</t>
  </si>
  <si>
    <t>97.379997</t>
  </si>
  <si>
    <t>98.820000</t>
  </si>
  <si>
    <t>97.279999</t>
  </si>
  <si>
    <t>98.400002</t>
  </si>
  <si>
    <t>96.200302</t>
  </si>
  <si>
    <t>99.199997</t>
  </si>
  <si>
    <t>98.120003</t>
  </si>
  <si>
    <t>98.279999</t>
  </si>
  <si>
    <t>96.082985</t>
  </si>
  <si>
    <t>98.660004</t>
  </si>
  <si>
    <t>99.000000</t>
  </si>
  <si>
    <t>98.540001</t>
  </si>
  <si>
    <t>99.220001</t>
  </si>
  <si>
    <t>99.139999</t>
  </si>
  <si>
    <t>96.923767</t>
  </si>
  <si>
    <t>99.879997</t>
  </si>
  <si>
    <t>99.559998</t>
  </si>
  <si>
    <t>97.334373</t>
  </si>
  <si>
    <t>99.379997</t>
  </si>
  <si>
    <t>100.650002</t>
  </si>
  <si>
    <t>99.339996</t>
  </si>
  <si>
    <t>97.960075</t>
  </si>
  <si>
    <t>100.050003</t>
  </si>
  <si>
    <t>102.250000</t>
  </si>
  <si>
    <t>102.199997</t>
  </si>
  <si>
    <t>99.915352</t>
  </si>
  <si>
    <t>102.400002</t>
  </si>
  <si>
    <t>101.650002</t>
  </si>
  <si>
    <t>102.300003</t>
  </si>
  <si>
    <t>100.013130</t>
  </si>
  <si>
    <t>102.150002</t>
  </si>
  <si>
    <t>102.550003</t>
  </si>
  <si>
    <t>100.449997</t>
  </si>
  <si>
    <t>99.035484</t>
  </si>
  <si>
    <t>101.250000</t>
  </si>
  <si>
    <t>99.820000</t>
  </si>
  <si>
    <t>100.099998</t>
  </si>
  <si>
    <t>97.862305</t>
  </si>
  <si>
    <t>101.550003</t>
  </si>
  <si>
    <t>99.360001</t>
  </si>
  <si>
    <t>98.937706</t>
  </si>
  <si>
    <t>100.800003</t>
  </si>
  <si>
    <t>102.500000</t>
  </si>
  <si>
    <t>100.500000</t>
  </si>
  <si>
    <t>102.050003</t>
  </si>
  <si>
    <t>99.768723</t>
  </si>
  <si>
    <t>103.750000</t>
  </si>
  <si>
    <t>102.949997</t>
  </si>
  <si>
    <t>100.648582</t>
  </si>
  <si>
    <t>103.300003</t>
  </si>
  <si>
    <t>104.000000</t>
  </si>
  <si>
    <t>103.000000</t>
  </si>
  <si>
    <t>103.500000</t>
  </si>
  <si>
    <t>101.186302</t>
  </si>
  <si>
    <t>103.949997</t>
  </si>
  <si>
    <t>102.650002</t>
  </si>
  <si>
    <t>103.250000</t>
  </si>
  <si>
    <t>100.941887</t>
  </si>
  <si>
    <t>104.750000</t>
  </si>
  <si>
    <t>101.675133</t>
  </si>
  <si>
    <t>103.550003</t>
  </si>
  <si>
    <t>103.050003</t>
  </si>
  <si>
    <t>100.746368</t>
  </si>
  <si>
    <t>104.400002</t>
  </si>
  <si>
    <t>102.066185</t>
  </si>
  <si>
    <t>104.800003</t>
  </si>
  <si>
    <t>101.088539</t>
  </si>
  <si>
    <t>103.199997</t>
  </si>
  <si>
    <t>104.599998</t>
  </si>
  <si>
    <t>102.900002</t>
  </si>
  <si>
    <t>102.261703</t>
  </si>
  <si>
    <t>103.599998</t>
  </si>
  <si>
    <t>104.949997</t>
  </si>
  <si>
    <t>102.163940</t>
  </si>
  <si>
    <t>105.000000</t>
  </si>
  <si>
    <t>106.000000</t>
  </si>
  <si>
    <t>105.449997</t>
  </si>
  <si>
    <t>103.092705</t>
  </si>
  <si>
    <t>106.250000</t>
  </si>
  <si>
    <t>105.199997</t>
  </si>
  <si>
    <t>105.800003</t>
  </si>
  <si>
    <t>103.434891</t>
  </si>
  <si>
    <t>105.599998</t>
  </si>
  <si>
    <t>104.705826</t>
  </si>
  <si>
    <t>106.650002</t>
  </si>
  <si>
    <t>107.400002</t>
  </si>
  <si>
    <t>107.250000</t>
  </si>
  <si>
    <t>104.852470</t>
  </si>
  <si>
    <t>106.699997</t>
  </si>
  <si>
    <t>107.150002</t>
  </si>
  <si>
    <t>106.150002</t>
  </si>
  <si>
    <t>106.949997</t>
  </si>
  <si>
    <t>104.559174</t>
  </si>
  <si>
    <t>107.800003</t>
  </si>
  <si>
    <t>106.550003</t>
  </si>
  <si>
    <t>105.096878</t>
  </si>
  <si>
    <t>107.949997</t>
  </si>
  <si>
    <t>108.500000</t>
  </si>
  <si>
    <t>106.849998</t>
  </si>
  <si>
    <t>105.390175</t>
  </si>
  <si>
    <t>107.599998</t>
  </si>
  <si>
    <t>106.750000</t>
  </si>
  <si>
    <t>104.363640</t>
  </si>
  <si>
    <t>108.050003</t>
  </si>
  <si>
    <t>106.900002</t>
  </si>
  <si>
    <t>104.510300</t>
  </si>
  <si>
    <t>107.000000</t>
  </si>
  <si>
    <t>106.599998</t>
  </si>
  <si>
    <t>104.217003</t>
  </si>
  <si>
    <t>104.608055</t>
  </si>
  <si>
    <t>103.777061</t>
  </si>
  <si>
    <t>105.699997</t>
  </si>
  <si>
    <t>106.500000</t>
  </si>
  <si>
    <t>104.150002</t>
  </si>
  <si>
    <t>104.300003</t>
  </si>
  <si>
    <t>101.968422</t>
  </si>
  <si>
    <t>104.099998</t>
  </si>
  <si>
    <t>104.849998</t>
  </si>
  <si>
    <t>104.199997</t>
  </si>
  <si>
    <t>101.870644</t>
  </si>
  <si>
    <t>104.699997</t>
  </si>
  <si>
    <t>105.550003</t>
  </si>
  <si>
    <t>103.190475</t>
  </si>
  <si>
    <t>106.300003</t>
  </si>
  <si>
    <t>105.300003</t>
  </si>
  <si>
    <t>105.634583</t>
  </si>
  <si>
    <t>108.349998</t>
  </si>
  <si>
    <t>109.349998</t>
  </si>
  <si>
    <t>108.550003</t>
  </si>
  <si>
    <t>106.123413</t>
  </si>
  <si>
    <t>108.650002</t>
  </si>
  <si>
    <t>108.800003</t>
  </si>
  <si>
    <t>108.150002</t>
  </si>
  <si>
    <t>105.732353</t>
  </si>
  <si>
    <t>108.000000</t>
  </si>
  <si>
    <t>107.349998</t>
  </si>
  <si>
    <t>104.950233</t>
  </si>
  <si>
    <t>107.449997</t>
  </si>
  <si>
    <t>107.849998</t>
  </si>
  <si>
    <t>106.400002</t>
  </si>
  <si>
    <t>104.265884</t>
  </si>
  <si>
    <t>107.050003</t>
  </si>
  <si>
    <t>104.168129</t>
  </si>
  <si>
    <t>106.199997</t>
  </si>
  <si>
    <t>103.825935</t>
  </si>
  <si>
    <t>105.900002</t>
  </si>
  <si>
    <t>105.250000</t>
  </si>
  <si>
    <t>106.050003</t>
  </si>
  <si>
    <t>103.679298</t>
  </si>
  <si>
    <t>105.099998</t>
  </si>
  <si>
    <t>106.349998</t>
  </si>
  <si>
    <t>103.972588</t>
  </si>
  <si>
    <t>106.099998</t>
  </si>
  <si>
    <t>105.949997</t>
  </si>
  <si>
    <t>108.099998</t>
  </si>
  <si>
    <t>104.754707</t>
  </si>
  <si>
    <t>107.300003</t>
  </si>
  <si>
    <t>108.199997</t>
  </si>
  <si>
    <t>107.650002</t>
  </si>
  <si>
    <t>105.243530</t>
  </si>
  <si>
    <t>107.900002</t>
  </si>
  <si>
    <t>108.599998</t>
  </si>
  <si>
    <t>105.500000</t>
  </si>
  <si>
    <t>105.849998</t>
  </si>
  <si>
    <t>103.483765</t>
  </si>
  <si>
    <t>106.449997</t>
  </si>
  <si>
    <t>105.050003</t>
  </si>
  <si>
    <t>105.650002</t>
  </si>
  <si>
    <t>103.288239</t>
  </si>
  <si>
    <t>103.630409</t>
  </si>
  <si>
    <t>105.750000</t>
  </si>
  <si>
    <t>102.652763</t>
  </si>
  <si>
    <t>104.900002</t>
  </si>
  <si>
    <t>104.550003</t>
  </si>
  <si>
    <t>105.150002</t>
  </si>
  <si>
    <t>102.799416</t>
  </si>
  <si>
    <t>103.150002</t>
  </si>
  <si>
    <t>100.844124</t>
  </si>
  <si>
    <t>101.500000</t>
  </si>
  <si>
    <t>104.070351</t>
  </si>
  <si>
    <t>107.699997</t>
  </si>
  <si>
    <t>105.292404</t>
  </si>
  <si>
    <t>109.500000</t>
  </si>
  <si>
    <t>108.400002</t>
  </si>
  <si>
    <t>106.905525</t>
  </si>
  <si>
    <t>109.750000</t>
  </si>
  <si>
    <t>106.172295</t>
  </si>
  <si>
    <t>106.800003</t>
  </si>
  <si>
    <t>108.949997</t>
  </si>
  <si>
    <t>106.074532</t>
  </si>
  <si>
    <t>105.536819</t>
  </si>
  <si>
    <t>108.300003</t>
  </si>
  <si>
    <t>109.449997</t>
  </si>
  <si>
    <t>105.976761</t>
  </si>
  <si>
    <t>110.849998</t>
  </si>
  <si>
    <t>108.449997</t>
  </si>
  <si>
    <t>109.949997</t>
  </si>
  <si>
    <t>107.492111</t>
  </si>
  <si>
    <t>110.300003</t>
  </si>
  <si>
    <t>110.000000</t>
  </si>
  <si>
    <t>107.540993</t>
  </si>
  <si>
    <t>109.849998</t>
  </si>
  <si>
    <t>108.029816</t>
  </si>
  <si>
    <t>111.949997</t>
  </si>
  <si>
    <t>110.150002</t>
  </si>
  <si>
    <t>107.687645</t>
  </si>
  <si>
    <t>110.199997</t>
  </si>
  <si>
    <t>111.449997</t>
  </si>
  <si>
    <t>110.099998</t>
  </si>
  <si>
    <t>108.811935</t>
  </si>
  <si>
    <t>111.650002</t>
  </si>
  <si>
    <t>111.699997</t>
  </si>
  <si>
    <t>107.834290</t>
  </si>
  <si>
    <t>111.150002</t>
  </si>
  <si>
    <t>110.250000</t>
  </si>
  <si>
    <t>111.599998</t>
  </si>
  <si>
    <t>109.800003</t>
  </si>
  <si>
    <t>108.420883</t>
  </si>
  <si>
    <t>111.349998</t>
  </si>
  <si>
    <t>113.000000</t>
  </si>
  <si>
    <t>110.599998</t>
  </si>
  <si>
    <t>110.473938</t>
  </si>
  <si>
    <t>113.199997</t>
  </si>
  <si>
    <t>113.800003</t>
  </si>
  <si>
    <t>113.599998</t>
  </si>
  <si>
    <t>111.060509</t>
  </si>
  <si>
    <t>113.349998</t>
  </si>
  <si>
    <t>115.349998</t>
  </si>
  <si>
    <t>111.647102</t>
  </si>
  <si>
    <t>111.940399</t>
  </si>
  <si>
    <t>116.250000</t>
  </si>
  <si>
    <t>114.099998</t>
  </si>
  <si>
    <t>115.800003</t>
  </si>
  <si>
    <t>113.211342</t>
  </si>
  <si>
    <t>115.650002</t>
  </si>
  <si>
    <t>115.050003</t>
  </si>
  <si>
    <t>113.309105</t>
  </si>
  <si>
    <t>116.650002</t>
  </si>
  <si>
    <t>116.349998</t>
  </si>
  <si>
    <t>113.749039</t>
  </si>
  <si>
    <t>117.250000</t>
  </si>
  <si>
    <t>114.250000</t>
  </si>
  <si>
    <t>114.449997</t>
  </si>
  <si>
    <t>111.891518</t>
  </si>
  <si>
    <t>114.849998</t>
  </si>
  <si>
    <t>111.451584</t>
  </si>
  <si>
    <t>114.349998</t>
  </si>
  <si>
    <t>111.400002</t>
  </si>
  <si>
    <t>108.909706</t>
  </si>
  <si>
    <t>111.849998</t>
  </si>
  <si>
    <t>107.345467</t>
  </si>
  <si>
    <t>109.650002</t>
  </si>
  <si>
    <t>110.650002</t>
  </si>
  <si>
    <t>108.176468</t>
  </si>
  <si>
    <t>110.800003</t>
  </si>
  <si>
    <t>109.150002</t>
  </si>
  <si>
    <t>107.198822</t>
  </si>
  <si>
    <t>109.300003</t>
  </si>
  <si>
    <t>109.599998</t>
  </si>
  <si>
    <t>107.750000</t>
  </si>
  <si>
    <t>105.487946</t>
  </si>
  <si>
    <t>110.349998</t>
  </si>
  <si>
    <t>110.050003</t>
  </si>
  <si>
    <t>107.589874</t>
  </si>
  <si>
    <t>109.400002</t>
  </si>
  <si>
    <t>109.250000</t>
  </si>
  <si>
    <t>106.807762</t>
  </si>
  <si>
    <t>105.194649</t>
  </si>
  <si>
    <t>108.750000</t>
  </si>
  <si>
    <t>105.341286</t>
  </si>
  <si>
    <t>105.585701</t>
  </si>
  <si>
    <t>108.250000</t>
  </si>
  <si>
    <t>108.900002</t>
  </si>
  <si>
    <t>105.781235</t>
  </si>
  <si>
    <t>109.199997</t>
  </si>
  <si>
    <t>104.449997</t>
  </si>
  <si>
    <t>103.532646</t>
  </si>
  <si>
    <t>104.650002</t>
  </si>
  <si>
    <t>102.359474</t>
  </si>
  <si>
    <t>103.349998</t>
  </si>
  <si>
    <t>101.039658</t>
  </si>
  <si>
    <t>102.115059</t>
  </si>
  <si>
    <t>105.349998</t>
  </si>
  <si>
    <t>103.386002</t>
  </si>
  <si>
    <t>104.349998</t>
  </si>
  <si>
    <t>104.050003</t>
  </si>
  <si>
    <t>103.099998</t>
  </si>
  <si>
    <t>103.650002</t>
  </si>
  <si>
    <t>101.724014</t>
  </si>
  <si>
    <t>104.250000</t>
  </si>
  <si>
    <t>102.750000</t>
  </si>
  <si>
    <t>101.332954</t>
  </si>
  <si>
    <t>103.800003</t>
  </si>
  <si>
    <t>101.479599</t>
  </si>
  <si>
    <t>101.699997</t>
  </si>
  <si>
    <t>100.697479</t>
  </si>
  <si>
    <t>101.849998</t>
  </si>
  <si>
    <t>100.900002</t>
  </si>
  <si>
    <t>102.310593</t>
  </si>
  <si>
    <t>102.848289</t>
  </si>
  <si>
    <t>107.550003</t>
  </si>
  <si>
    <t>104.461411</t>
  </si>
  <si>
    <t>102.555000</t>
  </si>
  <si>
    <t>102.897171</t>
  </si>
  <si>
    <t>102.750534</t>
  </si>
  <si>
    <t>103.239357</t>
  </si>
  <si>
    <t>103.449997</t>
  </si>
  <si>
    <t>102.994942</t>
  </si>
  <si>
    <t>103.900002</t>
  </si>
  <si>
    <t>101.577354</t>
  </si>
  <si>
    <t>102.457245</t>
  </si>
  <si>
    <t>103.699997</t>
  </si>
  <si>
    <t>103.849998</t>
  </si>
  <si>
    <t>101.528473</t>
  </si>
  <si>
    <t>102.849998</t>
  </si>
  <si>
    <t>100.550827</t>
  </si>
  <si>
    <t>101.821770</t>
  </si>
  <si>
    <t>101.430717</t>
  </si>
  <si>
    <t>102.701660</t>
  </si>
  <si>
    <t>104.656944</t>
  </si>
  <si>
    <t>105.400002</t>
  </si>
  <si>
    <t>104.901352</t>
  </si>
  <si>
    <t>104.314758</t>
  </si>
  <si>
    <t>103.141586</t>
  </si>
  <si>
    <t>102.408356</t>
  </si>
  <si>
    <t>104.119232</t>
  </si>
  <si>
    <t>101.626228</t>
  </si>
  <si>
    <t>102.017303</t>
  </si>
  <si>
    <t>100.110893</t>
  </si>
  <si>
    <t>101.235184</t>
  </si>
  <si>
    <t>101.772888</t>
  </si>
  <si>
    <t>103.337112</t>
  </si>
  <si>
    <t>100.453072</t>
  </si>
  <si>
    <t>100.550003</t>
  </si>
  <si>
    <t>100.750000</t>
  </si>
  <si>
    <t>98.497780</t>
  </si>
  <si>
    <t>97.500000</t>
  </si>
  <si>
    <t>97.158394</t>
  </si>
  <si>
    <t>97.519997</t>
  </si>
  <si>
    <t>96.820000</t>
  </si>
  <si>
    <t>94.655632</t>
  </si>
  <si>
    <t>95.099998</t>
  </si>
  <si>
    <t>96.040001</t>
  </si>
  <si>
    <t>93.300003</t>
  </si>
  <si>
    <t>94.900002</t>
  </si>
  <si>
    <t>92.778549</t>
  </si>
  <si>
    <t>97.199997</t>
  </si>
  <si>
    <t>96.879997</t>
  </si>
  <si>
    <t>94.714287</t>
  </si>
  <si>
    <t>96.900002</t>
  </si>
  <si>
    <t>99.279999</t>
  </si>
  <si>
    <t>95.633270</t>
  </si>
  <si>
    <t>99.620003</t>
  </si>
  <si>
    <t>99.419998</t>
  </si>
  <si>
    <t>97.197502</t>
  </si>
  <si>
    <t>98.546661</t>
  </si>
  <si>
    <t>99.160004</t>
  </si>
  <si>
    <t>100.150002</t>
  </si>
  <si>
    <t>97.779999</t>
  </si>
  <si>
    <t>98.779999</t>
  </si>
  <si>
    <t>96.571815</t>
  </si>
  <si>
    <t>94.519997</t>
  </si>
  <si>
    <t>97.040001</t>
  </si>
  <si>
    <t>95.980003</t>
  </si>
  <si>
    <t>93.834404</t>
  </si>
  <si>
    <t>96.559998</t>
  </si>
  <si>
    <t>97.919998</t>
  </si>
  <si>
    <t>90.860001</t>
  </si>
  <si>
    <t>88.828865</t>
  </si>
  <si>
    <t>87.620003</t>
  </si>
  <si>
    <t>89.040001</t>
  </si>
  <si>
    <t>83.839996</t>
  </si>
  <si>
    <t>84.519997</t>
  </si>
  <si>
    <t>82.630585</t>
  </si>
  <si>
    <t>83.800003</t>
  </si>
  <si>
    <t>82.904335</t>
  </si>
  <si>
    <t>81.239998</t>
  </si>
  <si>
    <t>84.199997</t>
  </si>
  <si>
    <t>77.620003</t>
  </si>
  <si>
    <t>82.820000</t>
  </si>
  <si>
    <t>80.968597</t>
  </si>
  <si>
    <t>84.279999</t>
  </si>
  <si>
    <t>86.739998</t>
  </si>
  <si>
    <t>80.000000</t>
  </si>
  <si>
    <t>83.921074</t>
  </si>
  <si>
    <t>83.279999</t>
  </si>
  <si>
    <t>91.040001</t>
  </si>
  <si>
    <t>89.004845</t>
  </si>
  <si>
    <t>92.959999</t>
  </si>
  <si>
    <t>96.099998</t>
  </si>
  <si>
    <t>89.680000</t>
  </si>
  <si>
    <t>87.675240</t>
  </si>
  <si>
    <t>88.699997</t>
  </si>
  <si>
    <t>85.180000</t>
  </si>
  <si>
    <t>88.120003</t>
  </si>
  <si>
    <t>86.150116</t>
  </si>
  <si>
    <t>90.019997</t>
  </si>
  <si>
    <t>94.779999</t>
  </si>
  <si>
    <t>89.180000</t>
  </si>
  <si>
    <t>92.661232</t>
  </si>
  <si>
    <t>96.459999</t>
  </si>
  <si>
    <t>95.660004</t>
  </si>
  <si>
    <t>93.521561</t>
  </si>
  <si>
    <t>93.940002</t>
  </si>
  <si>
    <t>95.540001</t>
  </si>
  <si>
    <t>93.404243</t>
  </si>
  <si>
    <t>94.320000</t>
  </si>
  <si>
    <t>91.559998</t>
  </si>
  <si>
    <t>89.513206</t>
  </si>
  <si>
    <t>92.000000</t>
  </si>
  <si>
    <t>93.620003</t>
  </si>
  <si>
    <t>91.527161</t>
  </si>
  <si>
    <t>94.739998</t>
  </si>
  <si>
    <t>89.419998</t>
  </si>
  <si>
    <t>90.490860</t>
  </si>
  <si>
    <t>90.279999</t>
  </si>
  <si>
    <t>86.658493</t>
  </si>
  <si>
    <t>88.040001</t>
  </si>
  <si>
    <t>87.616585</t>
  </si>
  <si>
    <t>88.519997</t>
  </si>
  <si>
    <t>89.720001</t>
  </si>
  <si>
    <t>87.714348</t>
  </si>
  <si>
    <t>90.040001</t>
  </si>
  <si>
    <t>88.027199</t>
  </si>
  <si>
    <t>91.739998</t>
  </si>
  <si>
    <t>88.959999</t>
  </si>
  <si>
    <t>88.887520</t>
  </si>
  <si>
    <t>88.879997</t>
  </si>
  <si>
    <t>89.900002</t>
  </si>
  <si>
    <t>87.890327</t>
  </si>
  <si>
    <t>91.500000</t>
  </si>
  <si>
    <t>89.480003</t>
  </si>
  <si>
    <t>89.356796</t>
  </si>
  <si>
    <t>94.260002</t>
  </si>
  <si>
    <t>92.152863</t>
  </si>
  <si>
    <t>94.120003</t>
  </si>
  <si>
    <t>96.360001</t>
  </si>
  <si>
    <t>90.901482</t>
  </si>
  <si>
    <t>91.253418</t>
  </si>
  <si>
    <t>94.959999</t>
  </si>
  <si>
    <t>96.180000</t>
  </si>
  <si>
    <t>94.300003</t>
  </si>
  <si>
    <t>94.820000</t>
  </si>
  <si>
    <t>95.680000</t>
  </si>
  <si>
    <t>93.541115</t>
  </si>
  <si>
    <t>95.260002</t>
  </si>
  <si>
    <t>98.419998</t>
  </si>
  <si>
    <t>95.220001</t>
  </si>
  <si>
    <t>95.879997</t>
  </si>
  <si>
    <t>93.736641</t>
  </si>
  <si>
    <t>96.760002</t>
  </si>
  <si>
    <t>95.940002</t>
  </si>
  <si>
    <t>93.795303</t>
  </si>
  <si>
    <t>95.839996</t>
  </si>
  <si>
    <t>95.379997</t>
  </si>
  <si>
    <t>93.247818</t>
  </si>
  <si>
    <t>94.220001</t>
  </si>
  <si>
    <t>95.080002</t>
  </si>
  <si>
    <t>96.059998</t>
  </si>
  <si>
    <t>96.239998</t>
  </si>
  <si>
    <t>94.000000</t>
  </si>
  <si>
    <t>92.328835</t>
  </si>
  <si>
    <t>94.419998</t>
  </si>
  <si>
    <t>95.239998</t>
  </si>
  <si>
    <t>93.680000</t>
  </si>
  <si>
    <t>95.360001</t>
  </si>
  <si>
    <t>95.120003</t>
  </si>
  <si>
    <t>92.993637</t>
  </si>
  <si>
    <t>95.139999</t>
  </si>
  <si>
    <t>97.900002</t>
  </si>
  <si>
    <t>93.980003</t>
  </si>
  <si>
    <t>95.580002</t>
  </si>
  <si>
    <t>94.136116</t>
  </si>
  <si>
    <t>90.511703</t>
  </si>
  <si>
    <t>88.379997</t>
  </si>
  <si>
    <t>87.931282</t>
  </si>
  <si>
    <t>91.000000</t>
  </si>
  <si>
    <t>89.625298</t>
  </si>
  <si>
    <t>91.099998</t>
  </si>
  <si>
    <t>90.846558</t>
  </si>
  <si>
    <t>92.660004</t>
  </si>
  <si>
    <t>92.855751</t>
  </si>
  <si>
    <t>94.940002</t>
  </si>
  <si>
    <t>93.080002</t>
  </si>
  <si>
    <t>93.249702</t>
  </si>
  <si>
    <t>95.199997</t>
  </si>
  <si>
    <t>93.761848</t>
  </si>
  <si>
    <t>91.142036</t>
  </si>
  <si>
    <t>91.699997</t>
  </si>
  <si>
    <t>89.920769</t>
  </si>
  <si>
    <t>91.379997</t>
  </si>
  <si>
    <t>92.480003</t>
  </si>
  <si>
    <t>91.082947</t>
  </si>
  <si>
    <t>95.599998</t>
  </si>
  <si>
    <t>93.180000</t>
  </si>
  <si>
    <t>94.155800</t>
  </si>
  <si>
    <t>96.160004</t>
  </si>
  <si>
    <t>93.099998</t>
  </si>
  <si>
    <t>91.811768</t>
  </si>
  <si>
    <t>92.839996</t>
  </si>
  <si>
    <t>92.220001</t>
  </si>
  <si>
    <t>92.284508</t>
  </si>
  <si>
    <t>93.139999</t>
  </si>
  <si>
    <t>92.019997</t>
  </si>
  <si>
    <t>92.139999</t>
  </si>
  <si>
    <t>90.748077</t>
  </si>
  <si>
    <t>91.260002</t>
  </si>
  <si>
    <t>91.980003</t>
  </si>
  <si>
    <t>90.590500</t>
  </si>
  <si>
    <t>91.575394</t>
  </si>
  <si>
    <t>90.117744</t>
  </si>
  <si>
    <t>92.422394</t>
  </si>
  <si>
    <t>94.096710</t>
  </si>
  <si>
    <t>95.779999</t>
  </si>
  <si>
    <t>92.836052</t>
  </si>
  <si>
    <t>95.739998</t>
  </si>
  <si>
    <t>96.639999</t>
  </si>
  <si>
    <t>94.720001</t>
  </si>
  <si>
    <t>94.727043</t>
  </si>
  <si>
    <t>96.279999</t>
  </si>
  <si>
    <t>99.120003</t>
  </si>
  <si>
    <t>96.080002</t>
  </si>
  <si>
    <t>98.959999</t>
  </si>
  <si>
    <t>97.465042</t>
  </si>
  <si>
    <t>99.239998</t>
  </si>
  <si>
    <t>99.080002</t>
  </si>
  <si>
    <t>97.996895</t>
  </si>
  <si>
    <t>99.599998</t>
  </si>
  <si>
    <t>99.860001</t>
  </si>
  <si>
    <t>98.459999</t>
  </si>
  <si>
    <t>97.583244</t>
  </si>
  <si>
    <t>97.139999</t>
  </si>
  <si>
    <t>98.900002</t>
  </si>
  <si>
    <t>98.320000</t>
  </si>
  <si>
    <t>99.959999</t>
  </si>
  <si>
    <t>98.449936</t>
  </si>
  <si>
    <t>100.849998</t>
  </si>
  <si>
    <t>99.839996</t>
  </si>
  <si>
    <t>98.331749</t>
  </si>
  <si>
    <t>99.699997</t>
  </si>
  <si>
    <t>98.440002</t>
  </si>
  <si>
    <t>96.952911</t>
  </si>
  <si>
    <t>96.755920</t>
  </si>
  <si>
    <t>95.519997</t>
  </si>
  <si>
    <t>96.379997</t>
  </si>
  <si>
    <t>94.924019</t>
  </si>
  <si>
    <t>96.980003</t>
  </si>
  <si>
    <t>96.540001</t>
  </si>
  <si>
    <t>98.390846</t>
  </si>
  <si>
    <t>100.250000</t>
  </si>
  <si>
    <t>98.735565</t>
  </si>
  <si>
    <t>100.000000</t>
  </si>
  <si>
    <t>100.349998</t>
  </si>
  <si>
    <t>99.099998</t>
  </si>
  <si>
    <t>99.760002</t>
  </si>
  <si>
    <t>98.252968</t>
  </si>
  <si>
    <t>100.300003</t>
  </si>
  <si>
    <t>99.720459</t>
  </si>
  <si>
    <t>99.800003</t>
  </si>
  <si>
    <t>98.292366</t>
  </si>
  <si>
    <t>100.400002</t>
  </si>
  <si>
    <t>101.349998</t>
  </si>
  <si>
    <t>99.660004</t>
  </si>
  <si>
    <t>99.671204</t>
  </si>
  <si>
    <t>98.580002</t>
  </si>
  <si>
    <t>98.839996</t>
  </si>
  <si>
    <t>97.346855</t>
  </si>
  <si>
    <t>97.879997</t>
  </si>
  <si>
    <t>98.637070</t>
  </si>
  <si>
    <t>101.750000</t>
  </si>
  <si>
    <t>99.868187</t>
  </si>
  <si>
    <t>100.699997</t>
  </si>
  <si>
    <t>100.949997</t>
  </si>
  <si>
    <t>100.599998</t>
  </si>
  <si>
    <t>99.080269</t>
  </si>
  <si>
    <t>99.572716</t>
  </si>
  <si>
    <t>100.951576</t>
  </si>
  <si>
    <t>102.330421</t>
  </si>
  <si>
    <t>100.311386</t>
  </si>
  <si>
    <t>99.639999</t>
  </si>
  <si>
    <t>97.720001</t>
  </si>
  <si>
    <t>98.220001</t>
  </si>
  <si>
    <t>96.220001</t>
  </si>
  <si>
    <t>95.002815</t>
  </si>
  <si>
    <t>96.300003</t>
  </si>
  <si>
    <t>96.860001</t>
  </si>
  <si>
    <t>93.564873</t>
  </si>
  <si>
    <t>95.919998</t>
  </si>
  <si>
    <t>94.470970</t>
  </si>
  <si>
    <t>98.500000</t>
  </si>
  <si>
    <t>95.968018</t>
  </si>
  <si>
    <t>98.139999</t>
  </si>
  <si>
    <t>99.580002</t>
  </si>
  <si>
    <t>98.000000</t>
  </si>
  <si>
    <t>97.940002</t>
  </si>
  <si>
    <t>97.248367</t>
  </si>
  <si>
    <t>98.095375</t>
  </si>
  <si>
    <t>98.699997</t>
  </si>
  <si>
    <t>101.449997</t>
  </si>
  <si>
    <t>99.917427</t>
  </si>
  <si>
    <t>99.424980</t>
  </si>
  <si>
    <t>100.853081</t>
  </si>
  <si>
    <t>99.769707</t>
  </si>
  <si>
    <t>101.949997</t>
  </si>
  <si>
    <t>100.508377</t>
  </si>
  <si>
    <t>101.591751</t>
  </si>
  <si>
    <t>102.449997</t>
  </si>
  <si>
    <t>99.980003</t>
  </si>
  <si>
    <t>101.150002</t>
  </si>
  <si>
    <t>99.621964</t>
  </si>
  <si>
    <t>101.296280</t>
  </si>
  <si>
    <t>100.705353</t>
  </si>
  <si>
    <t>102.349998</t>
  </si>
  <si>
    <t>96.940002</t>
  </si>
  <si>
    <t>95.672546</t>
  </si>
  <si>
    <t>96.620003</t>
  </si>
  <si>
    <t>94.293686</t>
  </si>
  <si>
    <t>95.500000</t>
  </si>
  <si>
    <t>94.057320</t>
  </si>
  <si>
    <t>96.199997</t>
  </si>
  <si>
    <t>93.820946</t>
  </si>
  <si>
    <t>95.279999</t>
  </si>
  <si>
    <t>97.300003</t>
  </si>
  <si>
    <t>94.839996</t>
  </si>
  <si>
    <t>95.830132</t>
  </si>
  <si>
    <t>96.800003</t>
  </si>
  <si>
    <t>95.337685</t>
  </si>
  <si>
    <t>96.919998</t>
  </si>
  <si>
    <t>95.339996</t>
  </si>
  <si>
    <t>94.214905</t>
  </si>
  <si>
    <t>94.017921</t>
  </si>
  <si>
    <t>94.160004</t>
  </si>
  <si>
    <t>94.339996</t>
  </si>
  <si>
    <t>92.914841</t>
  </si>
  <si>
    <t>94.599998</t>
  </si>
  <si>
    <t>94.099998</t>
  </si>
  <si>
    <t>92.796661</t>
  </si>
  <si>
    <t>94.620003</t>
  </si>
  <si>
    <t>93.190613</t>
  </si>
  <si>
    <t>95.699997</t>
  </si>
  <si>
    <t>93.308792</t>
  </si>
  <si>
    <t>96.739998</t>
  </si>
  <si>
    <t>96.440002</t>
  </si>
  <si>
    <t>94.983124</t>
  </si>
  <si>
    <t>96.400002</t>
  </si>
  <si>
    <t>97.099998</t>
  </si>
  <si>
    <t>94.392181</t>
  </si>
  <si>
    <t>95.475571</t>
  </si>
  <si>
    <t>97.339996</t>
  </si>
  <si>
    <t>95.869514</t>
  </si>
  <si>
    <t>97.660004</t>
  </si>
  <si>
    <t>97.739998</t>
  </si>
  <si>
    <t>95.140694</t>
  </si>
  <si>
    <t>96.699997</t>
  </si>
  <si>
    <t>97.559998</t>
  </si>
  <si>
    <t>96.086197</t>
  </si>
  <si>
    <t>98.800003</t>
  </si>
  <si>
    <t>97.307472</t>
  </si>
  <si>
    <t>98.720001</t>
  </si>
  <si>
    <t>95.455864</t>
  </si>
  <si>
    <t>96.419998</t>
  </si>
  <si>
    <t>96.263474</t>
  </si>
  <si>
    <t>97.980003</t>
  </si>
  <si>
    <t>97.120003</t>
  </si>
  <si>
    <t>97.760521</t>
  </si>
  <si>
    <t>99.300003</t>
  </si>
  <si>
    <t>98.160004</t>
  </si>
  <si>
    <t>98.919998</t>
  </si>
  <si>
    <t>97.425652</t>
  </si>
  <si>
    <t>98.639999</t>
  </si>
  <si>
    <t>99.019997</t>
  </si>
  <si>
    <t>97.480003</t>
  </si>
  <si>
    <t>96.834717</t>
  </si>
  <si>
    <t>98.760002</t>
  </si>
  <si>
    <t>97.839996</t>
  </si>
  <si>
    <t>96.361961</t>
  </si>
  <si>
    <t>97.639999</t>
  </si>
  <si>
    <t>96.972595</t>
  </si>
  <si>
    <t>96.440758</t>
  </si>
  <si>
    <t>98.059998</t>
  </si>
  <si>
    <t>96.401360</t>
  </si>
  <si>
    <t>91.949646</t>
  </si>
  <si>
    <t>92.658775</t>
  </si>
  <si>
    <t>94.639999</t>
  </si>
  <si>
    <t>93.407288</t>
  </si>
  <si>
    <t>91.634483</t>
  </si>
  <si>
    <t>90.826874</t>
  </si>
  <si>
    <t>95.419998</t>
  </si>
  <si>
    <t>93.978523</t>
  </si>
  <si>
    <t>97.160004</t>
  </si>
  <si>
    <t>95.180099</t>
  </si>
  <si>
    <t>95.900002</t>
  </si>
  <si>
    <t>95.620003</t>
  </si>
  <si>
    <t>95.534660</t>
  </si>
  <si>
    <t>98.080002</t>
  </si>
  <si>
    <t>98.260002</t>
  </si>
  <si>
    <t>97.459999</t>
  </si>
  <si>
    <t>95.692245</t>
  </si>
  <si>
    <t>95.239189</t>
  </si>
  <si>
    <t>97.419998</t>
  </si>
  <si>
    <t>95.731636</t>
  </si>
  <si>
    <t>94.904327</t>
  </si>
  <si>
    <t>96.795319</t>
  </si>
  <si>
    <t>97.699997</t>
  </si>
  <si>
    <t>98.879997</t>
  </si>
  <si>
    <t>99.180000</t>
  </si>
  <si>
    <t>97.681725</t>
  </si>
  <si>
    <t>98.940002</t>
  </si>
  <si>
    <t>97.130188</t>
  </si>
  <si>
    <t>98.469643</t>
  </si>
  <si>
    <t>99.375740</t>
  </si>
  <si>
    <t>101.050003</t>
  </si>
  <si>
    <t>97.504448</t>
  </si>
  <si>
    <t>98.519997</t>
  </si>
  <si>
    <t>97.031693</t>
  </si>
  <si>
    <t>99.320000</t>
  </si>
  <si>
    <t>97.819611</t>
  </si>
  <si>
    <t>98.587822</t>
  </si>
  <si>
    <t>92.186020</t>
  </si>
  <si>
    <t>89.919998</t>
  </si>
  <si>
    <t>89.290436</t>
  </si>
  <si>
    <t>88.860001</t>
  </si>
  <si>
    <t>88.541916</t>
  </si>
  <si>
    <t>90.559998</t>
  </si>
  <si>
    <t>89.191940</t>
  </si>
  <si>
    <t>89.999550</t>
  </si>
  <si>
    <t>90.500000</t>
  </si>
  <si>
    <t>90.239998</t>
  </si>
  <si>
    <t>92.264809</t>
  </si>
  <si>
    <t>91.831451</t>
  </si>
  <si>
    <t>94.239998</t>
  </si>
  <si>
    <t>97.957489</t>
  </si>
  <si>
    <t>99.228012</t>
  </si>
  <si>
    <t>99.966682</t>
  </si>
  <si>
    <t>98.489342</t>
  </si>
  <si>
    <t>96.164993</t>
  </si>
  <si>
    <t>95.633141</t>
  </si>
  <si>
    <t>97.959999</t>
  </si>
  <si>
    <t>95.480003</t>
  </si>
  <si>
    <t>94.037621</t>
  </si>
  <si>
    <t>92.225418</t>
  </si>
  <si>
    <t>93.419998</t>
  </si>
  <si>
    <t>93.683060</t>
  </si>
  <si>
    <t>94.660004</t>
  </si>
  <si>
    <t>93.466385</t>
  </si>
  <si>
    <t>92.323898</t>
  </si>
  <si>
    <t>91.457199</t>
  </si>
  <si>
    <t>94.139999</t>
  </si>
  <si>
    <t>90.885963</t>
  </si>
  <si>
    <t>91.080002</t>
  </si>
  <si>
    <t>91.220001</t>
  </si>
  <si>
    <t>89.841980</t>
  </si>
  <si>
    <t>91.959999</t>
  </si>
  <si>
    <t>90.491997</t>
  </si>
  <si>
    <t>89.881371</t>
  </si>
  <si>
    <t>90.275330</t>
  </si>
  <si>
    <t>92.040001</t>
  </si>
  <si>
    <t>91.059998</t>
  </si>
  <si>
    <t>90.019257</t>
  </si>
  <si>
    <t>89.763184</t>
  </si>
  <si>
    <t>89.979866</t>
  </si>
  <si>
    <t>90.669281</t>
  </si>
  <si>
    <t>93.387589</t>
  </si>
  <si>
    <t>95.559998</t>
  </si>
  <si>
    <t>94.379997</t>
  </si>
  <si>
    <t>92.599998</t>
  </si>
  <si>
    <t>91.673882</t>
  </si>
  <si>
    <t>91.772362</t>
  </si>
  <si>
    <t>95.400002</t>
  </si>
  <si>
    <t>93.958832</t>
  </si>
  <si>
    <t>93.013336</t>
  </si>
  <si>
    <t>70.660004</t>
  </si>
  <si>
    <t>55.668564</t>
  </si>
  <si>
    <t>55.117786</t>
  </si>
  <si>
    <t>71.769997</t>
  </si>
  <si>
    <t>57.241077</t>
  </si>
  <si>
    <t>71.750000</t>
  </si>
  <si>
    <t>71.269997</t>
  </si>
  <si>
    <t>72.120003</t>
  </si>
  <si>
    <t>57.568356</t>
  </si>
  <si>
    <t>57.640194</t>
  </si>
  <si>
    <t>73.080002</t>
  </si>
  <si>
    <t>73.779999</t>
  </si>
  <si>
    <t>72.949997</t>
  </si>
  <si>
    <t>58.230881</t>
  </si>
  <si>
    <t>72.889999</t>
  </si>
  <si>
    <t>71.870003</t>
  </si>
  <si>
    <t>57.895630</t>
  </si>
  <si>
    <t>71.830002</t>
  </si>
  <si>
    <t>57.336861</t>
  </si>
  <si>
    <t>57.145287</t>
  </si>
  <si>
    <t>73.230003</t>
  </si>
  <si>
    <t>71.129997</t>
  </si>
  <si>
    <t>57.169239</t>
  </si>
  <si>
    <t>71.529999</t>
  </si>
  <si>
    <t>57.097393</t>
  </si>
  <si>
    <t>71.260002</t>
  </si>
  <si>
    <t>56.881874</t>
  </si>
  <si>
    <t>73.620003</t>
  </si>
  <si>
    <t>58.542191</t>
  </si>
  <si>
    <t>73.500000</t>
  </si>
  <si>
    <t>73.589996</t>
  </si>
  <si>
    <t>72.709999</t>
  </si>
  <si>
    <t>73.029999</t>
  </si>
  <si>
    <t>58.294746</t>
  </si>
  <si>
    <t>72.730003</t>
  </si>
  <si>
    <t>58.055275</t>
  </si>
  <si>
    <t>72.589996</t>
  </si>
  <si>
    <t>57.656166</t>
  </si>
  <si>
    <t>73.120003</t>
  </si>
  <si>
    <t>71.900002</t>
  </si>
  <si>
    <t>58.366589</t>
  </si>
  <si>
    <t>74.750000</t>
  </si>
  <si>
    <t>74.349998</t>
  </si>
  <si>
    <t>59.348400</t>
  </si>
  <si>
    <t>74.470001</t>
  </si>
  <si>
    <t>73.570000</t>
  </si>
  <si>
    <t>73.980003</t>
  </si>
  <si>
    <t>59.053059</t>
  </si>
  <si>
    <t>73.550003</t>
  </si>
  <si>
    <t>74.449997</t>
  </si>
  <si>
    <t>73.010002</t>
  </si>
  <si>
    <t>73.849998</t>
  </si>
  <si>
    <t>58.949291</t>
  </si>
  <si>
    <t>73.330002</t>
  </si>
  <si>
    <t>58.534214</t>
  </si>
  <si>
    <t>74.209999</t>
  </si>
  <si>
    <t>72.360001</t>
  </si>
  <si>
    <t>58.637978</t>
  </si>
  <si>
    <t>73.750000</t>
  </si>
  <si>
    <t>73.279999</t>
  </si>
  <si>
    <t>59.180782</t>
  </si>
  <si>
    <t>73.989998</t>
  </si>
  <si>
    <t>74.250000</t>
  </si>
  <si>
    <t>73.239998</t>
  </si>
  <si>
    <t>58.462372</t>
  </si>
  <si>
    <t>73.610001</t>
  </si>
  <si>
    <t>58.757721</t>
  </si>
  <si>
    <t>73.389999</t>
  </si>
  <si>
    <t>73.650002</t>
  </si>
  <si>
    <t>58.789650</t>
  </si>
  <si>
    <t>73.419998</t>
  </si>
  <si>
    <t>71.220001</t>
  </si>
  <si>
    <t>56.849941</t>
  </si>
  <si>
    <t>70.879997</t>
  </si>
  <si>
    <t>55.500935</t>
  </si>
  <si>
    <t>68.570000</t>
  </si>
  <si>
    <t>55.405159</t>
  </si>
  <si>
    <t>69.169998</t>
  </si>
  <si>
    <t>69.910004</t>
  </si>
  <si>
    <t>55.804264</t>
  </si>
  <si>
    <t>56.187412</t>
  </si>
  <si>
    <t>71.110001</t>
  </si>
  <si>
    <t>69.339996</t>
  </si>
  <si>
    <t>55.357254</t>
  </si>
  <si>
    <t>56.490742</t>
  </si>
  <si>
    <t>71.019997</t>
  </si>
  <si>
    <t>56.347057</t>
  </si>
  <si>
    <t>71.040001</t>
  </si>
  <si>
    <t>56.706264</t>
  </si>
  <si>
    <t>72.510002</t>
  </si>
  <si>
    <t>57.879669</t>
  </si>
  <si>
    <t>72.550003</t>
  </si>
  <si>
    <t>73.129997</t>
  </si>
  <si>
    <t>58.374565</t>
  </si>
  <si>
    <t>74.440002</t>
  </si>
  <si>
    <t>73.699997</t>
  </si>
  <si>
    <t>58.829552</t>
  </si>
  <si>
    <t>74.239998</t>
  </si>
  <si>
    <t>59.069019</t>
  </si>
  <si>
    <t>73.690002</t>
  </si>
  <si>
    <t>59.260597</t>
  </si>
  <si>
    <t>73.879997</t>
  </si>
  <si>
    <t>59.316467</t>
  </si>
  <si>
    <t>75.540001</t>
  </si>
  <si>
    <t>59.667698</t>
  </si>
  <si>
    <t>75.330002</t>
  </si>
  <si>
    <t>74.669998</t>
  </si>
  <si>
    <t>59.603832</t>
  </si>
  <si>
    <t>74.400002</t>
  </si>
  <si>
    <t>75.059998</t>
  </si>
  <si>
    <t>59.915150</t>
  </si>
  <si>
    <t>74.529999</t>
  </si>
  <si>
    <t>59.492092</t>
  </si>
  <si>
    <t>73.809998</t>
  </si>
  <si>
    <t>58.342636</t>
  </si>
  <si>
    <t>72.160004</t>
  </si>
  <si>
    <t>57.600281</t>
  </si>
  <si>
    <t>73.180000</t>
  </si>
  <si>
    <t>58.414482</t>
  </si>
  <si>
    <t>73.940002</t>
  </si>
  <si>
    <t>73.099998</t>
  </si>
  <si>
    <t>58.350616</t>
  </si>
  <si>
    <t>73.769997</t>
  </si>
  <si>
    <t>72.830002</t>
  </si>
  <si>
    <t>58.773678</t>
  </si>
  <si>
    <t>73.739998</t>
  </si>
  <si>
    <t>73.510002</t>
  </si>
  <si>
    <t>58.893417</t>
  </si>
  <si>
    <t>75.180000</t>
  </si>
  <si>
    <t>59.140862</t>
  </si>
  <si>
    <t>74.419998</t>
  </si>
  <si>
    <t>74.169998</t>
  </si>
  <si>
    <t>59.204720</t>
  </si>
  <si>
    <t>76.500000</t>
  </si>
  <si>
    <t>60.441978</t>
  </si>
  <si>
    <t>75.910004</t>
  </si>
  <si>
    <t>71.980003</t>
  </si>
  <si>
    <t>57.456604</t>
  </si>
  <si>
    <t>72.389999</t>
  </si>
  <si>
    <t>71.150002</t>
  </si>
  <si>
    <t>56.794075</t>
  </si>
  <si>
    <t>55.556812</t>
  </si>
  <si>
    <t>55.014011</t>
  </si>
  <si>
    <t>68.889999</t>
  </si>
  <si>
    <t>68.930000</t>
  </si>
  <si>
    <t>67.910004</t>
  </si>
  <si>
    <t>54.207806</t>
  </si>
  <si>
    <t>68.949997</t>
  </si>
  <si>
    <t>54.463238</t>
  </si>
  <si>
    <t>68.589996</t>
  </si>
  <si>
    <t>67.739998</t>
  </si>
  <si>
    <t>67.889999</t>
  </si>
  <si>
    <t>54.191841</t>
  </si>
  <si>
    <t>54.878319</t>
  </si>
  <si>
    <t>55.636635</t>
  </si>
  <si>
    <t>69.730003</t>
  </si>
  <si>
    <t>56.873894</t>
  </si>
  <si>
    <t>57.935535</t>
  </si>
  <si>
    <t>73.470001</t>
  </si>
  <si>
    <t>58.901394</t>
  </si>
  <si>
    <t>72.290001</t>
  </si>
  <si>
    <t>58.725784</t>
  </si>
  <si>
    <t>74.059998</t>
  </si>
  <si>
    <t>58.430439</t>
  </si>
  <si>
    <t>72.940002</t>
  </si>
  <si>
    <t>73.580002</t>
  </si>
  <si>
    <t>58.422455</t>
  </si>
  <si>
    <t>73.839996</t>
  </si>
  <si>
    <t>58.677895</t>
  </si>
  <si>
    <t>75.290001</t>
  </si>
  <si>
    <t>60.098740</t>
  </si>
  <si>
    <t>75.129997</t>
  </si>
  <si>
    <t>75.989998</t>
  </si>
  <si>
    <t>60.386105</t>
  </si>
  <si>
    <t>76.680000</t>
  </si>
  <si>
    <t>76.400002</t>
  </si>
  <si>
    <t>60.984772</t>
  </si>
  <si>
    <t>77.099998</t>
  </si>
  <si>
    <t>78.040001</t>
  </si>
  <si>
    <t>76.309998</t>
  </si>
  <si>
    <t>77.250000</t>
  </si>
  <si>
    <t>61.663273</t>
  </si>
  <si>
    <t>78.300003</t>
  </si>
  <si>
    <t>76.849998</t>
  </si>
  <si>
    <t>77.750000</t>
  </si>
  <si>
    <t>62.062382</t>
  </si>
  <si>
    <t>78.190002</t>
  </si>
  <si>
    <t>77.410004</t>
  </si>
  <si>
    <t>61.862827</t>
  </si>
  <si>
    <t>77.269997</t>
  </si>
  <si>
    <t>75.889999</t>
  </si>
  <si>
    <t>76.470001</t>
  </si>
  <si>
    <t>61.040653</t>
  </si>
  <si>
    <t>76.320000</t>
  </si>
  <si>
    <t>76.559998</t>
  </si>
  <si>
    <t>75.769997</t>
  </si>
  <si>
    <t>75.779999</t>
  </si>
  <si>
    <t>60.489872</t>
  </si>
  <si>
    <t>76.459999</t>
  </si>
  <si>
    <t>76.199997</t>
  </si>
  <si>
    <t>60.825130</t>
  </si>
  <si>
    <t>76.160004</t>
  </si>
  <si>
    <t>76.760002</t>
  </si>
  <si>
    <t>75.790001</t>
  </si>
  <si>
    <t>60.577686</t>
  </si>
  <si>
    <t>75.900002</t>
  </si>
  <si>
    <t>75.190002</t>
  </si>
  <si>
    <t>60.585659</t>
  </si>
  <si>
    <t>76.779999</t>
  </si>
  <si>
    <t>75.800003</t>
  </si>
  <si>
    <t>60.505840</t>
  </si>
  <si>
    <t>75.529999</t>
  </si>
  <si>
    <t>75.669998</t>
  </si>
  <si>
    <t>60.402069</t>
  </si>
  <si>
    <t>73.019997</t>
  </si>
  <si>
    <t>57.696064</t>
  </si>
  <si>
    <t>71.610001</t>
  </si>
  <si>
    <t>71.800003</t>
  </si>
  <si>
    <t>71.379997</t>
  </si>
  <si>
    <t>56.977665</t>
  </si>
  <si>
    <t>70.910004</t>
  </si>
  <si>
    <t>55.317345</t>
  </si>
  <si>
    <t>70.120003</t>
  </si>
  <si>
    <t>54.974110</t>
  </si>
  <si>
    <t>68.800003</t>
  </si>
  <si>
    <t>67.029999</t>
  </si>
  <si>
    <t>54.327538</t>
  </si>
  <si>
    <t>54.183853</t>
  </si>
  <si>
    <t>55.876106</t>
  </si>
  <si>
    <t>70.570000</t>
  </si>
  <si>
    <t>55.716461</t>
  </si>
  <si>
    <t>55.598812</t>
  </si>
  <si>
    <t>66.260002</t>
  </si>
  <si>
    <t>64.209999</t>
  </si>
  <si>
    <t>64.809998</t>
  </si>
  <si>
    <t>54.464306</t>
  </si>
  <si>
    <t>54.313042</t>
  </si>
  <si>
    <t>64.949997</t>
  </si>
  <si>
    <t>63.459999</t>
  </si>
  <si>
    <t>53.976898</t>
  </si>
  <si>
    <t>63.389999</t>
  </si>
  <si>
    <t>53.270981</t>
  </si>
  <si>
    <t>53.338211</t>
  </si>
  <si>
    <t>53.581917</t>
  </si>
  <si>
    <t>53.649147</t>
  </si>
  <si>
    <t>53.069298</t>
  </si>
  <si>
    <t>52.985256</t>
  </si>
  <si>
    <t>62.150002</t>
  </si>
  <si>
    <t>52.119682</t>
  </si>
  <si>
    <t>51.800339</t>
  </si>
  <si>
    <t>63.430000</t>
  </si>
  <si>
    <t>53.304604</t>
  </si>
  <si>
    <t>52.960045</t>
  </si>
  <si>
    <t>61.730000</t>
  </si>
  <si>
    <t>52.388596</t>
  </si>
  <si>
    <t>52.371788</t>
  </si>
  <si>
    <t>63.680000</t>
  </si>
  <si>
    <t>52.926434</t>
  </si>
  <si>
    <t>62.930000</t>
  </si>
  <si>
    <t>52.640705</t>
  </si>
  <si>
    <t>52.758358</t>
  </si>
  <si>
    <t>52.489437</t>
  </si>
  <si>
    <t>62.630001</t>
  </si>
  <si>
    <t>52.186909</t>
  </si>
  <si>
    <t>53.455864</t>
  </si>
  <si>
    <t>63.509998</t>
  </si>
  <si>
    <t>53.951679</t>
  </si>
  <si>
    <t>65.029999</t>
  </si>
  <si>
    <t>64.559998</t>
  </si>
  <si>
    <t>54.254211</t>
  </si>
  <si>
    <t>54.153374</t>
  </si>
  <si>
    <t>53.481075</t>
  </si>
  <si>
    <t>62.770000</t>
  </si>
  <si>
    <t>54.262619</t>
  </si>
  <si>
    <t>54.497925</t>
  </si>
  <si>
    <t>54.699612</t>
  </si>
  <si>
    <t>54.708015</t>
  </si>
  <si>
    <t>54.901302</t>
  </si>
  <si>
    <t>55.976971</t>
  </si>
  <si>
    <t>56.397156</t>
  </si>
  <si>
    <t>67.410004</t>
  </si>
  <si>
    <t>56.346737</t>
  </si>
  <si>
    <t>66.480003</t>
  </si>
  <si>
    <t>56.052605</t>
  </si>
  <si>
    <t>55.607208</t>
  </si>
  <si>
    <t>55.170219</t>
  </si>
  <si>
    <t>65.910004</t>
  </si>
  <si>
    <t>54.825665</t>
  </si>
  <si>
    <t>55.371910</t>
  </si>
  <si>
    <t>56.018997</t>
  </si>
  <si>
    <t>56.405563</t>
  </si>
  <si>
    <t>55.758472</t>
  </si>
  <si>
    <t>55.590401</t>
  </si>
  <si>
    <t>66.410004</t>
  </si>
  <si>
    <t>55.943356</t>
  </si>
  <si>
    <t>66.470001</t>
  </si>
  <si>
    <t>56.111423</t>
  </si>
  <si>
    <t>58.271175</t>
  </si>
  <si>
    <t>70.010002</t>
  </si>
  <si>
    <t>58.834229</t>
  </si>
  <si>
    <t>70.559998</t>
  </si>
  <si>
    <t>57.943436</t>
  </si>
  <si>
    <t>57.708130</t>
  </si>
  <si>
    <t>68.339996</t>
  </si>
  <si>
    <t>57.388794</t>
  </si>
  <si>
    <t>56.161854</t>
  </si>
  <si>
    <t>67.489998</t>
  </si>
  <si>
    <t>56.716496</t>
  </si>
  <si>
    <t>54.329849</t>
  </si>
  <si>
    <t>53.228966</t>
  </si>
  <si>
    <t>52.321369</t>
  </si>
  <si>
    <t>62.110001</t>
  </si>
  <si>
    <t>52.195313</t>
  </si>
  <si>
    <t>52.548267</t>
  </si>
  <si>
    <t>51.287712</t>
  </si>
  <si>
    <t>51.119640</t>
  </si>
  <si>
    <t>51.296112</t>
  </si>
  <si>
    <t>50.085983</t>
  </si>
  <si>
    <t>59.759998</t>
  </si>
  <si>
    <t>49.430500</t>
  </si>
  <si>
    <t>58.860001</t>
  </si>
  <si>
    <t>50.052372</t>
  </si>
  <si>
    <t>50.724667</t>
  </si>
  <si>
    <t>50.203640</t>
  </si>
  <si>
    <t>59.770000</t>
  </si>
  <si>
    <t>50.917953</t>
  </si>
  <si>
    <t>61.180000</t>
  </si>
  <si>
    <t>50.934757</t>
  </si>
  <si>
    <t>61.209999</t>
  </si>
  <si>
    <t>58.610001</t>
  </si>
  <si>
    <t>49.329651</t>
  </si>
  <si>
    <t>58.810001</t>
  </si>
  <si>
    <t>59.849998</t>
  </si>
  <si>
    <t>50.060772</t>
  </si>
  <si>
    <t>59.270000</t>
  </si>
  <si>
    <t>49.993546</t>
  </si>
  <si>
    <t>59.720001</t>
  </si>
  <si>
    <t>50.186832</t>
  </si>
  <si>
    <t>59.580002</t>
  </si>
  <si>
    <t>50.564999</t>
  </si>
  <si>
    <t>51.102833</t>
  </si>
  <si>
    <t>60.820000</t>
  </si>
  <si>
    <t>60.310001</t>
  </si>
  <si>
    <t>50.867527</t>
  </si>
  <si>
    <t>50.758282</t>
  </si>
  <si>
    <t>51.338139</t>
  </si>
  <si>
    <t>53.128124</t>
  </si>
  <si>
    <t>64.430000</t>
  </si>
  <si>
    <t>53.590324</t>
  </si>
  <si>
    <t>53.623940</t>
  </si>
  <si>
    <t>63.730000</t>
  </si>
  <si>
    <t>54.321445</t>
  </si>
  <si>
    <t>65.059998</t>
  </si>
  <si>
    <t>54.674400</t>
  </si>
  <si>
    <t>64.529999</t>
  </si>
  <si>
    <t>54.229004</t>
  </si>
  <si>
    <t>54.245811</t>
  </si>
  <si>
    <t>64.169998</t>
  </si>
  <si>
    <t>54.615574</t>
  </si>
  <si>
    <t>54.750034</t>
  </si>
  <si>
    <t>53.783611</t>
  </si>
  <si>
    <t>53.514694</t>
  </si>
  <si>
    <t>53.262577</t>
  </si>
  <si>
    <t>63.240002</t>
  </si>
  <si>
    <t>53.018875</t>
  </si>
  <si>
    <t>63.980000</t>
  </si>
  <si>
    <t>53.691170</t>
  </si>
  <si>
    <t>54.279423</t>
  </si>
  <si>
    <t>64.379997</t>
  </si>
  <si>
    <t>54.102947</t>
  </si>
  <si>
    <t>53.077702</t>
  </si>
  <si>
    <t>52.430614</t>
  </si>
  <si>
    <t>52.674320</t>
  </si>
  <si>
    <t>61.860001</t>
  </si>
  <si>
    <t>51.985222</t>
  </si>
  <si>
    <t>52.396999</t>
  </si>
  <si>
    <t>63.520000</t>
  </si>
  <si>
    <t>53.136524</t>
  </si>
  <si>
    <t>54.439095</t>
  </si>
  <si>
    <t>54.548347</t>
  </si>
  <si>
    <t>65.430000</t>
  </si>
  <si>
    <t>55.993778</t>
  </si>
  <si>
    <t>56.413960</t>
  </si>
  <si>
    <t>57.069454</t>
  </si>
  <si>
    <t>56.649269</t>
  </si>
  <si>
    <t>57.010620</t>
  </si>
  <si>
    <t>57.540058</t>
  </si>
  <si>
    <t>68.019997</t>
  </si>
  <si>
    <t>69.110001</t>
  </si>
  <si>
    <t>57.699734</t>
  </si>
  <si>
    <t>70.150002</t>
  </si>
  <si>
    <t>58.010662</t>
  </si>
  <si>
    <t>69.430000</t>
  </si>
  <si>
    <t>58.346817</t>
  </si>
  <si>
    <t>70.540001</t>
  </si>
  <si>
    <t>58.733383</t>
  </si>
  <si>
    <t>58.682961</t>
  </si>
  <si>
    <t>69.290001</t>
  </si>
  <si>
    <t>58.229160</t>
  </si>
  <si>
    <t>69.519997</t>
  </si>
  <si>
    <t>57.741749</t>
  </si>
  <si>
    <t>58.355225</t>
  </si>
  <si>
    <t>60.170410</t>
  </si>
  <si>
    <t>61.178864</t>
  </si>
  <si>
    <t>61.775520</t>
  </si>
  <si>
    <t>62.565464</t>
  </si>
  <si>
    <t>74.650002</t>
  </si>
  <si>
    <t>74.379997</t>
  </si>
  <si>
    <t>63.061279</t>
  </si>
  <si>
    <t>75.230003</t>
  </si>
  <si>
    <t>74.180000</t>
  </si>
  <si>
    <t>75.029999</t>
  </si>
  <si>
    <t>63.052883</t>
  </si>
  <si>
    <t>75.199997</t>
  </si>
  <si>
    <t>74.870003</t>
  </si>
  <si>
    <t>62.918423</t>
  </si>
  <si>
    <t>74.339996</t>
  </si>
  <si>
    <t>73.660004</t>
  </si>
  <si>
    <t>61.901585</t>
  </si>
  <si>
    <t>73.410004</t>
  </si>
  <si>
    <t>61.691486</t>
  </si>
  <si>
    <t>73.889999</t>
  </si>
  <si>
    <t>74.550003</t>
  </si>
  <si>
    <t>62.649498</t>
  </si>
  <si>
    <t>74.790001</t>
  </si>
  <si>
    <t>74.949997</t>
  </si>
  <si>
    <t>61.498199</t>
  </si>
  <si>
    <t>73.150002</t>
  </si>
  <si>
    <t>61.783916</t>
  </si>
  <si>
    <t>72.430000</t>
  </si>
  <si>
    <t>61.615849</t>
  </si>
  <si>
    <t>61.851151</t>
  </si>
  <si>
    <t>73.489998</t>
  </si>
  <si>
    <t>74.070000</t>
  </si>
  <si>
    <t>62.246120</t>
  </si>
  <si>
    <t>62.338566</t>
  </si>
  <si>
    <t>74.150002</t>
  </si>
  <si>
    <t>73.639999</t>
  </si>
  <si>
    <t>62.027618</t>
  </si>
  <si>
    <t>74.860001</t>
  </si>
  <si>
    <t>62.809170</t>
  </si>
  <si>
    <t>61.867954</t>
  </si>
  <si>
    <t>73.300003</t>
  </si>
  <si>
    <t>61.599049</t>
  </si>
  <si>
    <t>71.699997</t>
  </si>
  <si>
    <t>71.910004</t>
  </si>
  <si>
    <t>60.430927</t>
  </si>
  <si>
    <t>72.620003</t>
  </si>
  <si>
    <t>60.346886</t>
  </si>
  <si>
    <t>61.145245</t>
  </si>
  <si>
    <t>61.187260</t>
  </si>
  <si>
    <t>62.010818</t>
  </si>
  <si>
    <t>74.040001</t>
  </si>
  <si>
    <t>61.514999</t>
  </si>
  <si>
    <t>62.363777</t>
  </si>
  <si>
    <t>73.760002</t>
  </si>
  <si>
    <t>62.867992</t>
  </si>
  <si>
    <t>76.010002</t>
  </si>
  <si>
    <t>77.059998</t>
  </si>
  <si>
    <t>75.699997</t>
  </si>
  <si>
    <t>63.758793</t>
  </si>
  <si>
    <t>75.940002</t>
  </si>
  <si>
    <t>76.239998</t>
  </si>
  <si>
    <t>75.150002</t>
  </si>
  <si>
    <t>63.775600</t>
  </si>
  <si>
    <t>76.070000</t>
  </si>
  <si>
    <t>74.919998</t>
  </si>
  <si>
    <t>63.019260</t>
  </si>
  <si>
    <t>74.779999</t>
  </si>
  <si>
    <t>75.239998</t>
  </si>
  <si>
    <t>63.162125</t>
  </si>
  <si>
    <t>75.050003</t>
  </si>
  <si>
    <t>73.540001</t>
  </si>
  <si>
    <t>62.271332</t>
  </si>
  <si>
    <t>62.313354</t>
  </si>
  <si>
    <t>73.959999</t>
  </si>
  <si>
    <t>74.110001</t>
  </si>
  <si>
    <t>61.800728</t>
  </si>
  <si>
    <t>72.989998</t>
  </si>
  <si>
    <t>61.464573</t>
  </si>
  <si>
    <t>73.059998</t>
  </si>
  <si>
    <t>62.372189</t>
  </si>
  <si>
    <t>73.830002</t>
  </si>
  <si>
    <t>72.040001</t>
  </si>
  <si>
    <t>61.388954</t>
  </si>
  <si>
    <t>74.320000</t>
  </si>
  <si>
    <t>74.410004</t>
  </si>
  <si>
    <t>62.531857</t>
  </si>
  <si>
    <t>75.349998</t>
  </si>
  <si>
    <t>62.489826</t>
  </si>
  <si>
    <t>74.959999</t>
  </si>
  <si>
    <t>62.666306</t>
  </si>
  <si>
    <t>74.699997</t>
  </si>
  <si>
    <t>61.876358</t>
  </si>
  <si>
    <t>73.820000</t>
  </si>
  <si>
    <t>71.779999</t>
  </si>
  <si>
    <t>60.666237</t>
  </si>
  <si>
    <t>72.459999</t>
  </si>
  <si>
    <t>71.169998</t>
  </si>
  <si>
    <t>59.809048</t>
  </si>
  <si>
    <t>71.949997</t>
  </si>
  <si>
    <t>71.059998</t>
  </si>
  <si>
    <t>59.716614</t>
  </si>
  <si>
    <t>70.919998</t>
  </si>
  <si>
    <t>60.204029</t>
  </si>
  <si>
    <t>60.010746</t>
  </si>
  <si>
    <t>71.550003</t>
  </si>
  <si>
    <t>70.949997</t>
  </si>
  <si>
    <t>59.624168</t>
  </si>
  <si>
    <t>70.550003</t>
  </si>
  <si>
    <t>58.565315</t>
  </si>
  <si>
    <t>70.099998</t>
  </si>
  <si>
    <t>58.330013</t>
  </si>
  <si>
    <t>56.892971</t>
  </si>
  <si>
    <t>56.153450</t>
  </si>
  <si>
    <t>55.926548</t>
  </si>
  <si>
    <t>65.559998</t>
  </si>
  <si>
    <t>55.094582</t>
  </si>
  <si>
    <t>54.069328</t>
  </si>
  <si>
    <t>54.581955</t>
  </si>
  <si>
    <t>55.649231</t>
  </si>
  <si>
    <t>55.741669</t>
  </si>
  <si>
    <t>54.363468</t>
  </si>
  <si>
    <t>54.128166</t>
  </si>
  <si>
    <t>56.363544</t>
  </si>
  <si>
    <t>55.960159</t>
  </si>
  <si>
    <t>55.346695</t>
  </si>
  <si>
    <t>55.892941</t>
  </si>
  <si>
    <t>54.792046</t>
  </si>
  <si>
    <t>55.002140</t>
  </si>
  <si>
    <t>54.884491</t>
  </si>
  <si>
    <t>54.212200</t>
  </si>
  <si>
    <t>61.439999</t>
  </si>
  <si>
    <t>51.632263</t>
  </si>
  <si>
    <t>51.917988</t>
  </si>
  <si>
    <t>60.470001</t>
  </si>
  <si>
    <t>50.287674</t>
  </si>
  <si>
    <t>57.740002</t>
  </si>
  <si>
    <t>58.930000</t>
  </si>
  <si>
    <t>49.522938</t>
  </si>
  <si>
    <t>48.741394</t>
  </si>
  <si>
    <t>48.539703</t>
  </si>
  <si>
    <t>57.459999</t>
  </si>
  <si>
    <t>49.220406</t>
  </si>
  <si>
    <t>48.800220</t>
  </si>
  <si>
    <t>56.730000</t>
  </si>
  <si>
    <t>48.085903</t>
  </si>
  <si>
    <t>54.360001</t>
  </si>
  <si>
    <t>51.020000</t>
  </si>
  <si>
    <t>42.875622</t>
  </si>
  <si>
    <t>54.150002</t>
  </si>
  <si>
    <t>42.295765</t>
  </si>
  <si>
    <t>50.650002</t>
  </si>
  <si>
    <t>42.564686</t>
  </si>
  <si>
    <t>37.043457</t>
  </si>
  <si>
    <t>45.904999</t>
  </si>
  <si>
    <t>49.285000</t>
  </si>
  <si>
    <t>38.169556</t>
  </si>
  <si>
    <t>40.090000</t>
  </si>
  <si>
    <t>33.690388</t>
  </si>
  <si>
    <t>42.125000</t>
  </si>
  <si>
    <t>37.884998</t>
  </si>
  <si>
    <t>40.355000</t>
  </si>
  <si>
    <t>33.913086</t>
  </si>
  <si>
    <t>38.974998</t>
  </si>
  <si>
    <t>39.514999</t>
  </si>
  <si>
    <t>36.799999</t>
  </si>
  <si>
    <t>39.134998</t>
  </si>
  <si>
    <t>32.887836</t>
  </si>
  <si>
    <t>40.080002</t>
  </si>
  <si>
    <t>36.595001</t>
  </si>
  <si>
    <t>37.660000</t>
  </si>
  <si>
    <t>31.648294</t>
  </si>
  <si>
    <t>39.125000</t>
  </si>
  <si>
    <t>41.630001</t>
  </si>
  <si>
    <t>34.766060</t>
  </si>
  <si>
    <t>33.446682</t>
  </si>
  <si>
    <t>45.560001</t>
  </si>
  <si>
    <t>41.525002</t>
  </si>
  <si>
    <t>38.287209</t>
  </si>
  <si>
    <t>48.775002</t>
  </si>
  <si>
    <t>44.459999</t>
  </si>
  <si>
    <t>39.287247</t>
  </si>
  <si>
    <t>45.500000</t>
  </si>
  <si>
    <t>39.749451</t>
  </si>
  <si>
    <t>46.180000</t>
  </si>
  <si>
    <t>45.125000</t>
  </si>
  <si>
    <t>38.249390</t>
  </si>
  <si>
    <t>43.930000</t>
  </si>
  <si>
    <t>38.430069</t>
  </si>
  <si>
    <t>46.195000</t>
  </si>
  <si>
    <t>45.654999</t>
  </si>
  <si>
    <t>39.593983</t>
  </si>
  <si>
    <t>45.505001</t>
  </si>
  <si>
    <t>45.525002</t>
  </si>
  <si>
    <t>44.384998</t>
  </si>
  <si>
    <t>37.299770</t>
  </si>
  <si>
    <t>46.845001</t>
  </si>
  <si>
    <t>44.865002</t>
  </si>
  <si>
    <t>37.703152</t>
  </si>
  <si>
    <t>44.500000</t>
  </si>
  <si>
    <t>37.606510</t>
  </si>
  <si>
    <t>48.764999</t>
  </si>
  <si>
    <t>46.535000</t>
  </si>
  <si>
    <t>40.808315</t>
  </si>
  <si>
    <t>48.654999</t>
  </si>
  <si>
    <t>49.715000</t>
  </si>
  <si>
    <t>41.778942</t>
  </si>
  <si>
    <t>41.312531</t>
  </si>
  <si>
    <t>50.820000</t>
  </si>
  <si>
    <t>42.707546</t>
  </si>
  <si>
    <t>50.990002</t>
  </si>
  <si>
    <t>43.161346</t>
  </si>
  <si>
    <t>48.590000</t>
  </si>
  <si>
    <t>40.833527</t>
  </si>
  <si>
    <t>49.334999</t>
  </si>
  <si>
    <t>41.459599</t>
  </si>
  <si>
    <t>51.189999</t>
  </si>
  <si>
    <t>43.623550</t>
  </si>
  <si>
    <t>43.169750</t>
  </si>
  <si>
    <t>48.910000</t>
  </si>
  <si>
    <t>49.014999</t>
  </si>
  <si>
    <t>41.190678</t>
  </si>
  <si>
    <t>49.320000</t>
  </si>
  <si>
    <t>42.245346</t>
  </si>
  <si>
    <t>49.395000</t>
  </si>
  <si>
    <t>48.660000</t>
  </si>
  <si>
    <t>40.892353</t>
  </si>
  <si>
    <t>43.026890</t>
  </si>
  <si>
    <t>51.230000</t>
  </si>
  <si>
    <t>52.610001</t>
  </si>
  <si>
    <t>44.211807</t>
  </si>
  <si>
    <t>56.169998</t>
  </si>
  <si>
    <t>46.783337</t>
  </si>
  <si>
    <t>56.490002</t>
  </si>
  <si>
    <t>57.259998</t>
  </si>
  <si>
    <t>45.421936</t>
  </si>
  <si>
    <t>51.570000</t>
  </si>
  <si>
    <t>43.337822</t>
  </si>
  <si>
    <t>44.968136</t>
  </si>
  <si>
    <t>42.539471</t>
  </si>
  <si>
    <t>50.869999</t>
  </si>
  <si>
    <t>41.484814</t>
  </si>
  <si>
    <t>49.700001</t>
  </si>
  <si>
    <t>49.580002</t>
  </si>
  <si>
    <t>43.211765</t>
  </si>
  <si>
    <t>42.741161</t>
  </si>
  <si>
    <t>48.730000</t>
  </si>
  <si>
    <t>40.951176</t>
  </si>
  <si>
    <t>48.230000</t>
  </si>
  <si>
    <t>39.564568</t>
  </si>
  <si>
    <t>47.014999</t>
  </si>
  <si>
    <t>41.401688</t>
  </si>
  <si>
    <t>47.555000</t>
  </si>
  <si>
    <t>44.596672</t>
  </si>
  <si>
    <t>51.310001</t>
  </si>
  <si>
    <t>44.419170</t>
  </si>
  <si>
    <t>48.865002</t>
  </si>
  <si>
    <t>50.849998</t>
  </si>
  <si>
    <t>45.129166</t>
  </si>
  <si>
    <t>49.705002</t>
  </si>
  <si>
    <t>44.436920</t>
  </si>
  <si>
    <t>49.250000</t>
  </si>
  <si>
    <t>48.735001</t>
  </si>
  <si>
    <t>44.445797</t>
  </si>
  <si>
    <t>50.759998</t>
  </si>
  <si>
    <t>50.290001</t>
  </si>
  <si>
    <t>44.632172</t>
  </si>
  <si>
    <t>51.869999</t>
  </si>
  <si>
    <t>46.034409</t>
  </si>
  <si>
    <t>55.810001</t>
  </si>
  <si>
    <t>48.270905</t>
  </si>
  <si>
    <t>55.250000</t>
  </si>
  <si>
    <t>53.220001</t>
  </si>
  <si>
    <t>47.924778</t>
  </si>
  <si>
    <t>46.682285</t>
  </si>
  <si>
    <t>54.610001</t>
  </si>
  <si>
    <t>56.049999</t>
  </si>
  <si>
    <t>49.122894</t>
  </si>
  <si>
    <t>51.457012</t>
  </si>
  <si>
    <t>51.536888</t>
  </si>
  <si>
    <t>60.330002</t>
  </si>
  <si>
    <t>58.680000</t>
  </si>
  <si>
    <t>52.806007</t>
  </si>
  <si>
    <t>59.230000</t>
  </si>
  <si>
    <t>53.853252</t>
  </si>
  <si>
    <t>59.410000</t>
  </si>
  <si>
    <t>52.726131</t>
  </si>
  <si>
    <t>52.264633</t>
  </si>
  <si>
    <t>57.209999</t>
  </si>
  <si>
    <t>49.362518</t>
  </si>
  <si>
    <t>49.832897</t>
  </si>
  <si>
    <t>55.950001</t>
  </si>
  <si>
    <t>49.655399</t>
  </si>
  <si>
    <t>50.649395</t>
  </si>
  <si>
    <t>50.818012</t>
  </si>
  <si>
    <t>57.110001</t>
  </si>
  <si>
    <t>50.684895</t>
  </si>
  <si>
    <t>56.549999</t>
  </si>
  <si>
    <t>50.525143</t>
  </si>
  <si>
    <t>56.209999</t>
  </si>
  <si>
    <t>58.160000</t>
  </si>
  <si>
    <t>50.906769</t>
  </si>
  <si>
    <t>51.838634</t>
  </si>
  <si>
    <t>49.859520</t>
  </si>
  <si>
    <t>57.410000</t>
  </si>
  <si>
    <t>50.658272</t>
  </si>
  <si>
    <t>55.770000</t>
  </si>
  <si>
    <t>49.495647</t>
  </si>
  <si>
    <t>56.840000</t>
  </si>
  <si>
    <t>56.709999</t>
  </si>
  <si>
    <t>50.329891</t>
  </si>
  <si>
    <t>55.720001</t>
  </si>
  <si>
    <t>50.427517</t>
  </si>
  <si>
    <t>57.060001</t>
  </si>
  <si>
    <t>49.877270</t>
  </si>
  <si>
    <t>51.430386</t>
  </si>
  <si>
    <t>58.950001</t>
  </si>
  <si>
    <t>58.459999</t>
  </si>
  <si>
    <t>51.883011</t>
  </si>
  <si>
    <t>58.310001</t>
  </si>
  <si>
    <t>52.051636</t>
  </si>
  <si>
    <t>58.020000</t>
  </si>
  <si>
    <t>51.492516</t>
  </si>
  <si>
    <t>57.439999</t>
  </si>
  <si>
    <t>50.977764</t>
  </si>
  <si>
    <t>57.250000</t>
  </si>
  <si>
    <t>58.689999</t>
  </si>
  <si>
    <t>52.087135</t>
  </si>
  <si>
    <t>52.184757</t>
  </si>
  <si>
    <t>57.930000</t>
  </si>
  <si>
    <t>51.412636</t>
  </si>
  <si>
    <t>58.330002</t>
  </si>
  <si>
    <t>52.016136</t>
  </si>
  <si>
    <t>58.169998</t>
  </si>
  <si>
    <t>59.090000</t>
  </si>
  <si>
    <t>52.158138</t>
  </si>
  <si>
    <t>53.010128</t>
  </si>
  <si>
    <t>52.451008</t>
  </si>
  <si>
    <t>53.977501</t>
  </si>
  <si>
    <t>59.939999</t>
  </si>
  <si>
    <t>53.196503</t>
  </si>
  <si>
    <t>54.270378</t>
  </si>
  <si>
    <t>53.445007</t>
  </si>
  <si>
    <t>53.027878</t>
  </si>
  <si>
    <t>59.470001</t>
  </si>
  <si>
    <t>53.072254</t>
  </si>
  <si>
    <t>59.860001</t>
  </si>
  <si>
    <t>51.732140</t>
  </si>
  <si>
    <t>55.549999</t>
  </si>
  <si>
    <t>49.841770</t>
  </si>
  <si>
    <t>56.119999</t>
  </si>
  <si>
    <t>54.680000</t>
  </si>
  <si>
    <t>48.546028</t>
  </si>
  <si>
    <t>49.886147</t>
  </si>
  <si>
    <t>51.599010</t>
  </si>
  <si>
    <t>49.815147</t>
  </si>
  <si>
    <t>54.750000</t>
  </si>
  <si>
    <t>49.016399</t>
  </si>
  <si>
    <t>55.160000</t>
  </si>
  <si>
    <t>48.723526</t>
  </si>
  <si>
    <t>58.540001</t>
  </si>
  <si>
    <t>51.954014</t>
  </si>
  <si>
    <t>58.869999</t>
  </si>
  <si>
    <t>52.246883</t>
  </si>
  <si>
    <t>51.723263</t>
  </si>
  <si>
    <t>51.670010</t>
  </si>
  <si>
    <t>57.669998</t>
  </si>
  <si>
    <t>57.880001</t>
  </si>
  <si>
    <t>51.368267</t>
  </si>
  <si>
    <t>57.570000</t>
  </si>
  <si>
    <t>57.139999</t>
  </si>
  <si>
    <t>57.560001</t>
  </si>
  <si>
    <t>51.084267</t>
  </si>
  <si>
    <t>57.230000</t>
  </si>
  <si>
    <t>51.696640</t>
  </si>
  <si>
    <t>57.450001</t>
  </si>
  <si>
    <t>50.933392</t>
  </si>
  <si>
    <t>50.418644</t>
  </si>
  <si>
    <t>57.720001</t>
  </si>
  <si>
    <t>52.735004</t>
  </si>
  <si>
    <t>52.894756</t>
  </si>
  <si>
    <t>52.903629</t>
  </si>
  <si>
    <t>53.382881</t>
  </si>
  <si>
    <t>53.365131</t>
  </si>
  <si>
    <t>61.189999</t>
  </si>
  <si>
    <t>53.595882</t>
  </si>
  <si>
    <t>60.189999</t>
  </si>
  <si>
    <t>53.959751</t>
  </si>
  <si>
    <t>54.474503</t>
  </si>
  <si>
    <t>55.539497</t>
  </si>
  <si>
    <t>56.063114</t>
  </si>
  <si>
    <t>56.568993</t>
  </si>
  <si>
    <t>63.450001</t>
  </si>
  <si>
    <t>57.074860</t>
  </si>
  <si>
    <t>56.906239</t>
  </si>
  <si>
    <t>57.083736</t>
  </si>
  <si>
    <t>57.429859</t>
  </si>
  <si>
    <t>57.518608</t>
  </si>
  <si>
    <t>53.684631</t>
  </si>
  <si>
    <t>53.764500</t>
  </si>
  <si>
    <t>60.959999</t>
  </si>
  <si>
    <t>54.101749</t>
  </si>
  <si>
    <t>53.817753</t>
  </si>
  <si>
    <t>58.779999</t>
  </si>
  <si>
    <t>52.415512</t>
  </si>
  <si>
    <t>54.785122</t>
  </si>
  <si>
    <t>55.024750</t>
  </si>
  <si>
    <t>55.015873</t>
  </si>
  <si>
    <t>55.610493</t>
  </si>
  <si>
    <t>62.360001</t>
  </si>
  <si>
    <t>55.344246</t>
  </si>
  <si>
    <t>56.826363</t>
  </si>
  <si>
    <t>57.554111</t>
  </si>
  <si>
    <t>58.343983</t>
  </si>
  <si>
    <t>65.279999</t>
  </si>
  <si>
    <t>58.326237</t>
  </si>
  <si>
    <t>57.420982</t>
  </si>
  <si>
    <t>57.767105</t>
  </si>
  <si>
    <t>57.021614</t>
  </si>
  <si>
    <t>56.870739</t>
  </si>
  <si>
    <t>62.169998</t>
  </si>
  <si>
    <t>55.175617</t>
  </si>
  <si>
    <t>56.018742</t>
  </si>
  <si>
    <t>56.462486</t>
  </si>
  <si>
    <t>56.861862</t>
  </si>
  <si>
    <t>56.631115</t>
  </si>
  <si>
    <t>56.808613</t>
  </si>
  <si>
    <t>56.737614</t>
  </si>
  <si>
    <t>56.098618</t>
  </si>
  <si>
    <t>54.554375</t>
  </si>
  <si>
    <t>59.959999</t>
  </si>
  <si>
    <t>51.528015</t>
  </si>
  <si>
    <t>58.959999</t>
  </si>
  <si>
    <t>57.580002</t>
  </si>
  <si>
    <t>51.767639</t>
  </si>
  <si>
    <t>52.078259</t>
  </si>
  <si>
    <t>60.160000</t>
  </si>
  <si>
    <t>52.965759</t>
  </si>
  <si>
    <t>55.131245</t>
  </si>
  <si>
    <t>63.279999</t>
  </si>
  <si>
    <t>55.486248</t>
  </si>
  <si>
    <t>57.500862</t>
  </si>
  <si>
    <t>56.426991</t>
  </si>
  <si>
    <t>60.021347</t>
  </si>
  <si>
    <t>61.680969</t>
  </si>
  <si>
    <t>70.339996</t>
  </si>
  <si>
    <t>62.426456</t>
  </si>
  <si>
    <t>70.870003</t>
  </si>
  <si>
    <t>70.699997</t>
  </si>
  <si>
    <t>62.745956</t>
  </si>
  <si>
    <t>70.160004</t>
  </si>
  <si>
    <t>62.781456</t>
  </si>
  <si>
    <t>72.790001</t>
  </si>
  <si>
    <t>64.600830</t>
  </si>
  <si>
    <t>72.849998</t>
  </si>
  <si>
    <t>64.654076</t>
  </si>
  <si>
    <t>65.559326</t>
  </si>
  <si>
    <t>73.040001</t>
  </si>
  <si>
    <t>65.674698</t>
  </si>
  <si>
    <t>65.807823</t>
  </si>
  <si>
    <t>74.519997</t>
  </si>
  <si>
    <t>65.577072</t>
  </si>
  <si>
    <t>68.053185</t>
  </si>
  <si>
    <t>77.000000</t>
  </si>
  <si>
    <t>77.309998</t>
  </si>
  <si>
    <t>66.917191</t>
  </si>
  <si>
    <t>65.790070</t>
  </si>
  <si>
    <t>64.867073</t>
  </si>
  <si>
    <t>64.822701</t>
  </si>
  <si>
    <t>66.366943</t>
  </si>
  <si>
    <t>73.290001</t>
  </si>
  <si>
    <t>74.330002</t>
  </si>
  <si>
    <t>65.967575</t>
  </si>
  <si>
    <t>74.290001</t>
  </si>
  <si>
    <t>65.932068</t>
  </si>
  <si>
    <t>66.517822</t>
  </si>
  <si>
    <t>73.309998</t>
  </si>
  <si>
    <t>65.408455</t>
  </si>
  <si>
    <t>64.796082</t>
  </si>
  <si>
    <t>72.610001</t>
  </si>
  <si>
    <t>64.902573</t>
  </si>
  <si>
    <t>71.360001</t>
  </si>
  <si>
    <t>63.331711</t>
  </si>
  <si>
    <t>71.400002</t>
  </si>
  <si>
    <t>70.510002</t>
  </si>
  <si>
    <t>62.577335</t>
  </si>
  <si>
    <t>63.819832</t>
  </si>
  <si>
    <t>73.860001</t>
  </si>
  <si>
    <t>71.820000</t>
  </si>
  <si>
    <t>65.550453</t>
  </si>
  <si>
    <t>74.269997</t>
  </si>
  <si>
    <t>76.129997</t>
  </si>
  <si>
    <t>66.056320</t>
  </si>
  <si>
    <t>65.479454</t>
  </si>
  <si>
    <t>74.190002</t>
  </si>
  <si>
    <t>65.843323</t>
  </si>
  <si>
    <t>63.873081</t>
  </si>
  <si>
    <t>71.940002</t>
  </si>
  <si>
    <t>63.988453</t>
  </si>
  <si>
    <t>73.379997</t>
  </si>
  <si>
    <t>65.124443</t>
  </si>
  <si>
    <t>75.470001</t>
  </si>
  <si>
    <t>73.349998</t>
  </si>
  <si>
    <t>65.222076</t>
  </si>
  <si>
    <t>72.680000</t>
  </si>
  <si>
    <t>64.929207</t>
  </si>
  <si>
    <t>64.103836</t>
  </si>
  <si>
    <t>120.250000</t>
  </si>
  <si>
    <t>103.421127</t>
  </si>
  <si>
    <t>119.300003</t>
  </si>
  <si>
    <t>104.107170</t>
  </si>
  <si>
    <t>122.849998</t>
  </si>
  <si>
    <t>126.250000</t>
  </si>
  <si>
    <t>121.800003</t>
  </si>
  <si>
    <t>108.051926</t>
  </si>
  <si>
    <t>127.500000</t>
  </si>
  <si>
    <t>126.400002</t>
  </si>
  <si>
    <t>108.394943</t>
  </si>
  <si>
    <t>131.800003</t>
  </si>
  <si>
    <t>128.350006</t>
  </si>
  <si>
    <t>110.067177</t>
  </si>
  <si>
    <t>129.949997</t>
  </si>
  <si>
    <t>134.949997</t>
  </si>
  <si>
    <t>113.454529</t>
  </si>
  <si>
    <t>130.100006</t>
  </si>
  <si>
    <t>127.300003</t>
  </si>
  <si>
    <t>129.149994</t>
  </si>
  <si>
    <t>110.753212</t>
  </si>
  <si>
    <t>129.550003</t>
  </si>
  <si>
    <t>108.480698</t>
  </si>
  <si>
    <t>130.899994</t>
  </si>
  <si>
    <t>130.350006</t>
  </si>
  <si>
    <t>111.782295</t>
  </si>
  <si>
    <t>132.250000</t>
  </si>
  <si>
    <t>135.350006</t>
  </si>
  <si>
    <t>130.600006</t>
  </si>
  <si>
    <t>131.300003</t>
  </si>
  <si>
    <t>112.596962</t>
  </si>
  <si>
    <t>131.350006</t>
  </si>
  <si>
    <t>129.850006</t>
  </si>
  <si>
    <t>111.353516</t>
  </si>
  <si>
    <t>128.850006</t>
  </si>
  <si>
    <t>129.449997</t>
  </si>
  <si>
    <t>127.199997</t>
  </si>
  <si>
    <t>128.750000</t>
  </si>
  <si>
    <t>110.410194</t>
  </si>
  <si>
    <t>130.199997</t>
  </si>
  <si>
    <t>135.149994</t>
  </si>
  <si>
    <t>130.149994</t>
  </si>
  <si>
    <t>115.341133</t>
  </si>
  <si>
    <t>134.800003</t>
  </si>
  <si>
    <t>133.250000</t>
  </si>
  <si>
    <t>134.000000</t>
  </si>
  <si>
    <t>114.912361</t>
  </si>
  <si>
    <t>134.149994</t>
  </si>
  <si>
    <t>131.949997</t>
  </si>
  <si>
    <t>114.269188</t>
  </si>
  <si>
    <t>131.750000</t>
  </si>
  <si>
    <t>133.050003</t>
  </si>
  <si>
    <t>132.949997</t>
  </si>
  <si>
    <t>114.011925</t>
  </si>
  <si>
    <t>132.350006</t>
  </si>
  <si>
    <t>131.050003</t>
  </si>
  <si>
    <t>137.149994</t>
  </si>
  <si>
    <t>117.613655</t>
  </si>
  <si>
    <t>138.800003</t>
  </si>
  <si>
    <t>141.000000</t>
  </si>
  <si>
    <t>120.057693</t>
  </si>
  <si>
    <t>141.199997</t>
  </si>
  <si>
    <t>139.149994</t>
  </si>
  <si>
    <t>139.899994</t>
  </si>
  <si>
    <t>119.971931</t>
  </si>
  <si>
    <t>136.550003</t>
  </si>
  <si>
    <t>117.828041</t>
  </si>
  <si>
    <t>137.899994</t>
  </si>
  <si>
    <t>138.300003</t>
  </si>
  <si>
    <t>136.500000</t>
  </si>
  <si>
    <t>118.342567</t>
  </si>
  <si>
    <t>139.250000</t>
  </si>
  <si>
    <t>140.899994</t>
  </si>
  <si>
    <t>137.649994</t>
  </si>
  <si>
    <t>118.042427</t>
  </si>
  <si>
    <t>138.050003</t>
  </si>
  <si>
    <t>138.699997</t>
  </si>
  <si>
    <t>116.112930</t>
  </si>
  <si>
    <t>136.449997</t>
  </si>
  <si>
    <t>133.850006</t>
  </si>
  <si>
    <t>114.783737</t>
  </si>
  <si>
    <t>133.449997</t>
  </si>
  <si>
    <t>136.949997</t>
  </si>
  <si>
    <t>117.442154</t>
  </si>
  <si>
    <t>136.350006</t>
  </si>
  <si>
    <t>139.300003</t>
  </si>
  <si>
    <t>137.750000</t>
  </si>
  <si>
    <t>118.128189</t>
  </si>
  <si>
    <t>137.050003</t>
  </si>
  <si>
    <t>137.300003</t>
  </si>
  <si>
    <t>131.550003</t>
  </si>
  <si>
    <t>131.850006</t>
  </si>
  <si>
    <t>113.068626</t>
  </si>
  <si>
    <t>128.100006</t>
  </si>
  <si>
    <t>128.250000</t>
  </si>
  <si>
    <t>109.981415</t>
  </si>
  <si>
    <t>129.100006</t>
  </si>
  <si>
    <t>129.699997</t>
  </si>
  <si>
    <t>111.010490</t>
  </si>
  <si>
    <t>132.399994</t>
  </si>
  <si>
    <t>135.550003</t>
  </si>
  <si>
    <t>136.649994</t>
  </si>
  <si>
    <t>117.184868</t>
  </si>
  <si>
    <t>137.550003</t>
  </si>
  <si>
    <t>138.350006</t>
  </si>
  <si>
    <t>114.655090</t>
  </si>
  <si>
    <t>132.850006</t>
  </si>
  <si>
    <t>138.949997</t>
  </si>
  <si>
    <t>130.850006</t>
  </si>
  <si>
    <t>138.649994</t>
  </si>
  <si>
    <t>118.899986</t>
  </si>
  <si>
    <t>138.399994</t>
  </si>
  <si>
    <t>139.199997</t>
  </si>
  <si>
    <t>118.642731</t>
  </si>
  <si>
    <t>137.949997</t>
  </si>
  <si>
    <t>136.699997</t>
  </si>
  <si>
    <t>119.200134</t>
  </si>
  <si>
    <t>145.850006</t>
  </si>
  <si>
    <t>144.800003</t>
  </si>
  <si>
    <t>124.173965</t>
  </si>
  <si>
    <t>146.000000</t>
  </si>
  <si>
    <t>142.050003</t>
  </si>
  <si>
    <t>143.850006</t>
  </si>
  <si>
    <t>123.359291</t>
  </si>
  <si>
    <t>143.300003</t>
  </si>
  <si>
    <t>145.250000</t>
  </si>
  <si>
    <t>142.800003</t>
  </si>
  <si>
    <t>143.899994</t>
  </si>
  <si>
    <t>123.402145</t>
  </si>
  <si>
    <t>144.750000</t>
  </si>
  <si>
    <t>147.649994</t>
  </si>
  <si>
    <t>144.350006</t>
  </si>
  <si>
    <t>146.750000</t>
  </si>
  <si>
    <t>125.846184</t>
  </si>
  <si>
    <t>145.899994</t>
  </si>
  <si>
    <t>144.100006</t>
  </si>
  <si>
    <t>144.949997</t>
  </si>
  <si>
    <t>124.302582</t>
  </si>
  <si>
    <t>144.649994</t>
  </si>
  <si>
    <t>145.500000</t>
  </si>
  <si>
    <t>143.199997</t>
  </si>
  <si>
    <t>144.149994</t>
  </si>
  <si>
    <t>123.616547</t>
  </si>
  <si>
    <t>142.649994</t>
  </si>
  <si>
    <t>144.000000</t>
  </si>
  <si>
    <t>123.487900</t>
  </si>
  <si>
    <t>148.500000</t>
  </si>
  <si>
    <t>145.449997</t>
  </si>
  <si>
    <t>146.149994</t>
  </si>
  <si>
    <t>125.331635</t>
  </si>
  <si>
    <t>147.149994</t>
  </si>
  <si>
    <t>147.550003</t>
  </si>
  <si>
    <t>145.550003</t>
  </si>
  <si>
    <t>146.800003</t>
  </si>
  <si>
    <t>125.889061</t>
  </si>
  <si>
    <t>146.550003</t>
  </si>
  <si>
    <t>144.500000</t>
  </si>
  <si>
    <t>125.074387</t>
  </si>
  <si>
    <t>144.199997</t>
  </si>
  <si>
    <t>123.659431</t>
  </si>
  <si>
    <t>143.000000</t>
  </si>
  <si>
    <t>145.350006</t>
  </si>
  <si>
    <t>140.100006</t>
  </si>
  <si>
    <t>141.550003</t>
  </si>
  <si>
    <t>121.386917</t>
  </si>
  <si>
    <t>137.699997</t>
  </si>
  <si>
    <t>139.050003</t>
  </si>
  <si>
    <t>135.949997</t>
  </si>
  <si>
    <t>138.250000</t>
  </si>
  <si>
    <t>139.699997</t>
  </si>
  <si>
    <t>119.800423</t>
  </si>
  <si>
    <t>141.899994</t>
  </si>
  <si>
    <t>139.850006</t>
  </si>
  <si>
    <t>140.449997</t>
  </si>
  <si>
    <t>120.443581</t>
  </si>
  <si>
    <t>142.149994</t>
  </si>
  <si>
    <t>141.750000</t>
  </si>
  <si>
    <t>121.558403</t>
  </si>
  <si>
    <t>141.949997</t>
  </si>
  <si>
    <t>142.500000</t>
  </si>
  <si>
    <t>140.250000</t>
  </si>
  <si>
    <t>140.800003</t>
  </si>
  <si>
    <t>120.743736</t>
  </si>
  <si>
    <t>140.699997</t>
  </si>
  <si>
    <t>143.350006</t>
  </si>
  <si>
    <t>122.930511</t>
  </si>
  <si>
    <t>142.949997</t>
  </si>
  <si>
    <t>143.750000</t>
  </si>
  <si>
    <t>141.649994</t>
  </si>
  <si>
    <t>121.901428</t>
  </si>
  <si>
    <t>142.350006</t>
  </si>
  <si>
    <t>145.649994</t>
  </si>
  <si>
    <t>141.399994</t>
  </si>
  <si>
    <t>145.100006</t>
  </si>
  <si>
    <t>124.431236</t>
  </si>
  <si>
    <t>144.399994</t>
  </si>
  <si>
    <t>144.899994</t>
  </si>
  <si>
    <t>140.750000</t>
  </si>
  <si>
    <t>120.829483</t>
  </si>
  <si>
    <t>140.600006</t>
  </si>
  <si>
    <t>140.300003</t>
  </si>
  <si>
    <t>141.600006</t>
  </si>
  <si>
    <t>121.429787</t>
  </si>
  <si>
    <t>142.399994</t>
  </si>
  <si>
    <t>143.149994</t>
  </si>
  <si>
    <t>137.850006</t>
  </si>
  <si>
    <t>118.213959</t>
  </si>
  <si>
    <t>137.100006</t>
  </si>
  <si>
    <t>138.500000</t>
  </si>
  <si>
    <t>137.199997</t>
  </si>
  <si>
    <t>117.656525</t>
  </si>
  <si>
    <t>138.199997</t>
  </si>
  <si>
    <t>135.649994</t>
  </si>
  <si>
    <t>117.099129</t>
  </si>
  <si>
    <t>137.250000</t>
  </si>
  <si>
    <t>134.550003</t>
  </si>
  <si>
    <t>115.384026</t>
  </si>
  <si>
    <t>136.149994</t>
  </si>
  <si>
    <t>133.750000</t>
  </si>
  <si>
    <t>133.949997</t>
  </si>
  <si>
    <t>114.869484</t>
  </si>
  <si>
    <t>115.083870</t>
  </si>
  <si>
    <t>141.699997</t>
  </si>
  <si>
    <t>141.179993</t>
  </si>
  <si>
    <t>121.069595</t>
  </si>
  <si>
    <t>140.940002</t>
  </si>
  <si>
    <t>139.220001</t>
  </si>
  <si>
    <t>144.440002</t>
  </si>
  <si>
    <t>123.865242</t>
  </si>
  <si>
    <t>146.539993</t>
  </si>
  <si>
    <t>149.759995</t>
  </si>
  <si>
    <t>148.479996</t>
  </si>
  <si>
    <t>127.329765</t>
  </si>
  <si>
    <t>147.979996</t>
  </si>
  <si>
    <t>147.279999</t>
  </si>
  <si>
    <t>149.039993</t>
  </si>
  <si>
    <t>127.809975</t>
  </si>
  <si>
    <t>149.000000</t>
  </si>
  <si>
    <t>150.880005</t>
  </si>
  <si>
    <t>148.899994</t>
  </si>
  <si>
    <t>128.821915</t>
  </si>
  <si>
    <t>146.320007</t>
  </si>
  <si>
    <t>148.520004</t>
  </si>
  <si>
    <t>127.364067</t>
  </si>
  <si>
    <t>148.000000</t>
  </si>
  <si>
    <t>149.500000</t>
  </si>
  <si>
    <t>146.279999</t>
  </si>
  <si>
    <t>146.899994</t>
  </si>
  <si>
    <t>125.974815</t>
  </si>
  <si>
    <t>146.720001</t>
  </si>
  <si>
    <t>146.880005</t>
  </si>
  <si>
    <t>145.039993</t>
  </si>
  <si>
    <t>146.600006</t>
  </si>
  <si>
    <t>125.717560</t>
  </si>
  <si>
    <t>150.800003</t>
  </si>
  <si>
    <t>146.460007</t>
  </si>
  <si>
    <t>150.419998</t>
  </si>
  <si>
    <t>128.993408</t>
  </si>
  <si>
    <t>149.520004</t>
  </si>
  <si>
    <t>148.559998</t>
  </si>
  <si>
    <t>153.039993</t>
  </si>
  <si>
    <t>131.240204</t>
  </si>
  <si>
    <t>153.660004</t>
  </si>
  <si>
    <t>152.080002</t>
  </si>
  <si>
    <t>153.339996</t>
  </si>
  <si>
    <t>131.497482</t>
  </si>
  <si>
    <t>153.419998</t>
  </si>
  <si>
    <t>154.779999</t>
  </si>
  <si>
    <t>152.360001</t>
  </si>
  <si>
    <t>154.500000</t>
  </si>
  <si>
    <t>132.492218</t>
  </si>
  <si>
    <t>154.800003</t>
  </si>
  <si>
    <t>150.339996</t>
  </si>
  <si>
    <t>156.720001</t>
  </si>
  <si>
    <t>134.396011</t>
  </si>
  <si>
    <t>155.839996</t>
  </si>
  <si>
    <t>157.259995</t>
  </si>
  <si>
    <t>152.460007</t>
  </si>
  <si>
    <t>155.600006</t>
  </si>
  <si>
    <t>133.435562</t>
  </si>
  <si>
    <t>156.139999</t>
  </si>
  <si>
    <t>153.320007</t>
  </si>
  <si>
    <t>153.440002</t>
  </si>
  <si>
    <t>131.583237</t>
  </si>
  <si>
    <t>150.279999</t>
  </si>
  <si>
    <t>149.300003</t>
  </si>
  <si>
    <t>151.380005</t>
  </si>
  <si>
    <t>129.816666</t>
  </si>
  <si>
    <t>152.860001</t>
  </si>
  <si>
    <t>148.580002</t>
  </si>
  <si>
    <t>149.020004</t>
  </si>
  <si>
    <t>127.792847</t>
  </si>
  <si>
    <t>154.000000</t>
  </si>
  <si>
    <t>154.320007</t>
  </si>
  <si>
    <t>150.699997</t>
  </si>
  <si>
    <t>153.259995</t>
  </si>
  <si>
    <t>131.428879</t>
  </si>
  <si>
    <t>149.720001</t>
  </si>
  <si>
    <t>150.979996</t>
  </si>
  <si>
    <t>148.419998</t>
  </si>
  <si>
    <t>149.139999</t>
  </si>
  <si>
    <t>131.986420</t>
  </si>
  <si>
    <t>149.479996</t>
  </si>
  <si>
    <t>146.940002</t>
  </si>
  <si>
    <t>147.360001</t>
  </si>
  <si>
    <t>130.411148</t>
  </si>
  <si>
    <t>147.300003</t>
  </si>
  <si>
    <t>149.259995</t>
  </si>
  <si>
    <t>146.240005</t>
  </si>
  <si>
    <t>148.119995</t>
  </si>
  <si>
    <t>131.083725</t>
  </si>
  <si>
    <t>147.539993</t>
  </si>
  <si>
    <t>148.020004</t>
  </si>
  <si>
    <t>145.619995</t>
  </si>
  <si>
    <t>130.004044</t>
  </si>
  <si>
    <t>140.440002</t>
  </si>
  <si>
    <t>139.800003</t>
  </si>
  <si>
    <t>126.729607</t>
  </si>
  <si>
    <t>143.399994</t>
  </si>
  <si>
    <t>139.600006</t>
  </si>
  <si>
    <t>124.428658</t>
  </si>
  <si>
    <t>139.479996</t>
  </si>
  <si>
    <t>142.000000</t>
  </si>
  <si>
    <t>125.667625</t>
  </si>
  <si>
    <t>133.039993</t>
  </si>
  <si>
    <t>134.440002</t>
  </si>
  <si>
    <t>118.977158</t>
  </si>
  <si>
    <t>135.940002</t>
  </si>
  <si>
    <t>133.119995</t>
  </si>
  <si>
    <t>118.357674</t>
  </si>
  <si>
    <t>133.600006</t>
  </si>
  <si>
    <t>127.879997</t>
  </si>
  <si>
    <t>113.171661</t>
  </si>
  <si>
    <t>129.240005</t>
  </si>
  <si>
    <t>127.379997</t>
  </si>
  <si>
    <t>128.759995</t>
  </si>
  <si>
    <t>113.950447</t>
  </si>
  <si>
    <t>129.580002</t>
  </si>
  <si>
    <t>126.139999</t>
  </si>
  <si>
    <t>116.039009</t>
  </si>
  <si>
    <t>128.300003</t>
  </si>
  <si>
    <t>114.428345</t>
  </si>
  <si>
    <t>128.800003</t>
  </si>
  <si>
    <t>129.360001</t>
  </si>
  <si>
    <t>126.739998</t>
  </si>
  <si>
    <t>129.039993</t>
  </si>
  <si>
    <t>114.198250</t>
  </si>
  <si>
    <t>111.968086</t>
  </si>
  <si>
    <t>128.479996</t>
  </si>
  <si>
    <t>127.820000</t>
  </si>
  <si>
    <t>113.118568</t>
  </si>
  <si>
    <t>125.699997</t>
  </si>
  <si>
    <t>112.215889</t>
  </si>
  <si>
    <t>109.153839</t>
  </si>
  <si>
    <t>123.699997</t>
  </si>
  <si>
    <t>109.472435</t>
  </si>
  <si>
    <t>126.419998</t>
  </si>
  <si>
    <t>110.552116</t>
  </si>
  <si>
    <t>125.879997</t>
  </si>
  <si>
    <t>111.861900</t>
  </si>
  <si>
    <t>125.580002</t>
  </si>
  <si>
    <t>123.400002</t>
  </si>
  <si>
    <t>109.206947</t>
  </si>
  <si>
    <t>124.580002</t>
  </si>
  <si>
    <t>122.440002</t>
  </si>
  <si>
    <t>109.330841</t>
  </si>
  <si>
    <t>107.790970</t>
  </si>
  <si>
    <t>108.215759</t>
  </si>
  <si>
    <t>126.160004</t>
  </si>
  <si>
    <t>111.649498</t>
  </si>
  <si>
    <t>109.737930</t>
  </si>
  <si>
    <t>122.339996</t>
  </si>
  <si>
    <t>123.620003</t>
  </si>
  <si>
    <t>109.401634</t>
  </si>
  <si>
    <t>124.339996</t>
  </si>
  <si>
    <t>124.199997</t>
  </si>
  <si>
    <t>109.914925</t>
  </si>
  <si>
    <t>125.180000</t>
  </si>
  <si>
    <t>129.399994</t>
  </si>
  <si>
    <t>113.366371</t>
  </si>
  <si>
    <t>127.360001</t>
  </si>
  <si>
    <t>128.059998</t>
  </si>
  <si>
    <t>111.932693</t>
  </si>
  <si>
    <t>126.339996</t>
  </si>
  <si>
    <t>126.860001</t>
  </si>
  <si>
    <t>124.940002</t>
  </si>
  <si>
    <t>111.224701</t>
  </si>
  <si>
    <t>125.239998</t>
  </si>
  <si>
    <t>121.379997</t>
  </si>
  <si>
    <t>110.091927</t>
  </si>
  <si>
    <t>108.056458</t>
  </si>
  <si>
    <t>124.419998</t>
  </si>
  <si>
    <t>110.109627</t>
  </si>
  <si>
    <t>124.459999</t>
  </si>
  <si>
    <t>128.860001</t>
  </si>
  <si>
    <t>114.038956</t>
  </si>
  <si>
    <t>131.139999</t>
  </si>
  <si>
    <t>129.559998</t>
  </si>
  <si>
    <t>114.994736</t>
  </si>
  <si>
    <t>130.500000</t>
  </si>
  <si>
    <t>131.380005</t>
  </si>
  <si>
    <t>129.440002</t>
  </si>
  <si>
    <t>130.720001</t>
  </si>
  <si>
    <t>115.685020</t>
  </si>
  <si>
    <t>127.440002</t>
  </si>
  <si>
    <t>113.348663</t>
  </si>
  <si>
    <t>111.631798</t>
  </si>
  <si>
    <t>128.740005</t>
  </si>
  <si>
    <t>112.268982</t>
  </si>
  <si>
    <t>128.960007</t>
  </si>
  <si>
    <t>126.440002</t>
  </si>
  <si>
    <t>111.897293</t>
  </si>
  <si>
    <t>128.220001</t>
  </si>
  <si>
    <t>113.472565</t>
  </si>
  <si>
    <t>133.759995</t>
  </si>
  <si>
    <t>127.339996</t>
  </si>
  <si>
    <t>112.693771</t>
  </si>
  <si>
    <t>124.900002</t>
  </si>
  <si>
    <t>110.534416</t>
  </si>
  <si>
    <t>108.764458</t>
  </si>
  <si>
    <t>124.800003</t>
  </si>
  <si>
    <t>110.445915</t>
  </si>
  <si>
    <t>110.322029</t>
  </si>
  <si>
    <t>109.454735</t>
  </si>
  <si>
    <t>122.300003</t>
  </si>
  <si>
    <t>117.440002</t>
  </si>
  <si>
    <t>106.251099</t>
  </si>
  <si>
    <t>118.180000</t>
  </si>
  <si>
    <t>104.622734</t>
  </si>
  <si>
    <t>114.239998</t>
  </si>
  <si>
    <t>115.220001</t>
  </si>
  <si>
    <t>101.967773</t>
  </si>
  <si>
    <t>113.699997</t>
  </si>
  <si>
    <t>112.459999</t>
  </si>
  <si>
    <t>104.251038</t>
  </si>
  <si>
    <t>120.180000</t>
  </si>
  <si>
    <t>104.605019</t>
  </si>
  <si>
    <t>120.879997</t>
  </si>
  <si>
    <t>116.940002</t>
  </si>
  <si>
    <t>106.127197</t>
  </si>
  <si>
    <t>119.760002</t>
  </si>
  <si>
    <t>104.551933</t>
  </si>
  <si>
    <t>118.099998</t>
  </si>
  <si>
    <t>103.454552</t>
  </si>
  <si>
    <t>117.940002</t>
  </si>
  <si>
    <t>120.199997</t>
  </si>
  <si>
    <t>106.374992</t>
  </si>
  <si>
    <t>122.080002</t>
  </si>
  <si>
    <t>119.419998</t>
  </si>
  <si>
    <t>107.985664</t>
  </si>
  <si>
    <t>120.400002</t>
  </si>
  <si>
    <t>129.720001</t>
  </si>
  <si>
    <t>114.800041</t>
  </si>
  <si>
    <t>129.000000</t>
  </si>
  <si>
    <t>128.779999</t>
  </si>
  <si>
    <t>115.667320</t>
  </si>
  <si>
    <t>131.979996</t>
  </si>
  <si>
    <t>115.384132</t>
  </si>
  <si>
    <t>130.460007</t>
  </si>
  <si>
    <t>132.020004</t>
  </si>
  <si>
    <t>128.399994</t>
  </si>
  <si>
    <t>128.539993</t>
  </si>
  <si>
    <t>113.755745</t>
  </si>
  <si>
    <t>129.139999</t>
  </si>
  <si>
    <t>114.286751</t>
  </si>
  <si>
    <t>128.240005</t>
  </si>
  <si>
    <t>125.519997</t>
  </si>
  <si>
    <t>111.083107</t>
  </si>
  <si>
    <t>125.339996</t>
  </si>
  <si>
    <t>110.835312</t>
  </si>
  <si>
    <t>123.300003</t>
  </si>
  <si>
    <t>110.145027</t>
  </si>
  <si>
    <t>122.480003</t>
  </si>
  <si>
    <t>120.699997</t>
  </si>
  <si>
    <t>106.817482</t>
  </si>
  <si>
    <t>118.639999</t>
  </si>
  <si>
    <t>104.994423</t>
  </si>
  <si>
    <t>120.580002</t>
  </si>
  <si>
    <t>118.599998</t>
  </si>
  <si>
    <t>104.959015</t>
  </si>
  <si>
    <t>117.519997</t>
  </si>
  <si>
    <t>105.932503</t>
  </si>
  <si>
    <t>118.760002</t>
  </si>
  <si>
    <t>104.428032</t>
  </si>
  <si>
    <t>118.459999</t>
  </si>
  <si>
    <t>113.860001</t>
  </si>
  <si>
    <t>114.139999</t>
  </si>
  <si>
    <t>101.011993</t>
  </si>
  <si>
    <t>114.059998</t>
  </si>
  <si>
    <t>115.459999</t>
  </si>
  <si>
    <t>110.959999</t>
  </si>
  <si>
    <t>110.980003</t>
  </si>
  <si>
    <t>98.215454</t>
  </si>
  <si>
    <t>111.919998</t>
  </si>
  <si>
    <t>99.047333</t>
  </si>
  <si>
    <t>107.839996</t>
  </si>
  <si>
    <t>95.578201</t>
  </si>
  <si>
    <t>108.459999</t>
  </si>
  <si>
    <t>103.639999</t>
  </si>
  <si>
    <t>104.160004</t>
  </si>
  <si>
    <t>92.179863</t>
  </si>
  <si>
    <t>105.019997</t>
  </si>
  <si>
    <t>106.260002</t>
  </si>
  <si>
    <t>103.620003</t>
  </si>
  <si>
    <t>94.038330</t>
  </si>
  <si>
    <t>106.220001</t>
  </si>
  <si>
    <t>107.720001</t>
  </si>
  <si>
    <t>94.516212</t>
  </si>
  <si>
    <t>107.320000</t>
  </si>
  <si>
    <t>105.160004</t>
  </si>
  <si>
    <t>105.440002</t>
  </si>
  <si>
    <t>93.312645</t>
  </si>
  <si>
    <t>108.959999</t>
  </si>
  <si>
    <t>95.330406</t>
  </si>
  <si>
    <t>110.919998</t>
  </si>
  <si>
    <t>108.919998</t>
  </si>
  <si>
    <t>96.392380</t>
  </si>
  <si>
    <t>108.419998</t>
  </si>
  <si>
    <t>110.760002</t>
  </si>
  <si>
    <t>106.879997</t>
  </si>
  <si>
    <t>106.980003</t>
  </si>
  <si>
    <t>94.675514</t>
  </si>
  <si>
    <t>106.720001</t>
  </si>
  <si>
    <t>109.279999</t>
  </si>
  <si>
    <t>95.843697</t>
  </si>
  <si>
    <t>109.580002</t>
  </si>
  <si>
    <t>107.199997</t>
  </si>
  <si>
    <t>107.879997</t>
  </si>
  <si>
    <t>95.472000</t>
  </si>
  <si>
    <t>107.940002</t>
  </si>
  <si>
    <t>106.339996</t>
  </si>
  <si>
    <t>108.139999</t>
  </si>
  <si>
    <t>95.702103</t>
  </si>
  <si>
    <t>107.379997</t>
  </si>
  <si>
    <t>109.220001</t>
  </si>
  <si>
    <t>106.779999</t>
  </si>
  <si>
    <t>96.286186</t>
  </si>
  <si>
    <t>108.040001</t>
  </si>
  <si>
    <t>97.135773</t>
  </si>
  <si>
    <t>109.839996</t>
  </si>
  <si>
    <t>112.839996</t>
  </si>
  <si>
    <t>108.720001</t>
  </si>
  <si>
    <t>109.779999</t>
  </si>
  <si>
    <t>97.153458</t>
  </si>
  <si>
    <t>109.519997</t>
  </si>
  <si>
    <t>107.220001</t>
  </si>
  <si>
    <t>95.932198</t>
  </si>
  <si>
    <t>109.699997</t>
  </si>
  <si>
    <t>112.300003</t>
  </si>
  <si>
    <t>109.019997</t>
  </si>
  <si>
    <t>111.980003</t>
  </si>
  <si>
    <t>99.100433</t>
  </si>
  <si>
    <t>103.507645</t>
  </si>
  <si>
    <t>103.950142</t>
  </si>
  <si>
    <t>107.649368</t>
  </si>
  <si>
    <t>122.139999</t>
  </si>
  <si>
    <t>128.820007</t>
  </si>
  <si>
    <t>125.940002</t>
  </si>
  <si>
    <t>111.454803</t>
  </si>
  <si>
    <t>110.817612</t>
  </si>
  <si>
    <t>125.500000</t>
  </si>
  <si>
    <t>110.304321</t>
  </si>
  <si>
    <t>123.820000</t>
  </si>
  <si>
    <t>124.839996</t>
  </si>
  <si>
    <t>110.481308</t>
  </si>
  <si>
    <t>108.729042</t>
  </si>
  <si>
    <t>123.739998</t>
  </si>
  <si>
    <t>122.919998</t>
  </si>
  <si>
    <t>108.782143</t>
  </si>
  <si>
    <t>108.268852</t>
  </si>
  <si>
    <t>104.764320</t>
  </si>
  <si>
    <t>116.279999</t>
  </si>
  <si>
    <t>103.525345</t>
  </si>
  <si>
    <t>116.040001</t>
  </si>
  <si>
    <t>114.739998</t>
  </si>
  <si>
    <t>103.543053</t>
  </si>
  <si>
    <t>116.400002</t>
  </si>
  <si>
    <t>118.059998</t>
  </si>
  <si>
    <t>104.481133</t>
  </si>
  <si>
    <t>118.040001</t>
  </si>
  <si>
    <t>103.985535</t>
  </si>
  <si>
    <t>117.160004</t>
  </si>
  <si>
    <t>104.162537</t>
  </si>
  <si>
    <t>120.260002</t>
  </si>
  <si>
    <t>104.180237</t>
  </si>
  <si>
    <t>117.559998</t>
  </si>
  <si>
    <t>101.242088</t>
  </si>
  <si>
    <t>115.320000</t>
  </si>
  <si>
    <t>114.040001</t>
  </si>
  <si>
    <t>100.923492</t>
  </si>
  <si>
    <t>113.459999</t>
  </si>
  <si>
    <t>110.559998</t>
  </si>
  <si>
    <t>99.790718</t>
  </si>
  <si>
    <t>111.519997</t>
  </si>
  <si>
    <t>109.940002</t>
  </si>
  <si>
    <t>111.339996</t>
  </si>
  <si>
    <t>98.534042</t>
  </si>
  <si>
    <t>111.120003</t>
  </si>
  <si>
    <t>112.779999</t>
  </si>
  <si>
    <t>111.660004</t>
  </si>
  <si>
    <t>98.817238</t>
  </si>
  <si>
    <t>111.720001</t>
  </si>
  <si>
    <t>111.199997</t>
  </si>
  <si>
    <t>99.861511</t>
  </si>
  <si>
    <t>113.120003</t>
  </si>
  <si>
    <t>115.480003</t>
  </si>
  <si>
    <t>112.620003</t>
  </si>
  <si>
    <t>102.056274</t>
  </si>
  <si>
    <t>115.980003</t>
  </si>
  <si>
    <t>115.779999</t>
  </si>
  <si>
    <t>102.463371</t>
  </si>
  <si>
    <t>116.000000</t>
  </si>
  <si>
    <t>115.839996</t>
  </si>
  <si>
    <t>117.580002</t>
  </si>
  <si>
    <t>104.056343</t>
  </si>
  <si>
    <t>119.220001</t>
  </si>
  <si>
    <t>105.242218</t>
  </si>
  <si>
    <t>104.587334</t>
  </si>
  <si>
    <t>114.360001</t>
  </si>
  <si>
    <t>104.038635</t>
  </si>
  <si>
    <t>105.472305</t>
  </si>
  <si>
    <t>124.099998</t>
  </si>
  <si>
    <t>118.019997</t>
  </si>
  <si>
    <t>109.826431</t>
  </si>
  <si>
    <t>108.410454</t>
  </si>
  <si>
    <t>123.080002</t>
  </si>
  <si>
    <t>121.820000</t>
  </si>
  <si>
    <t>122.040001</t>
  </si>
  <si>
    <t>108.003365</t>
  </si>
  <si>
    <t>121.120003</t>
  </si>
  <si>
    <t>109.861824</t>
  </si>
  <si>
    <t>112.499077</t>
  </si>
  <si>
    <t>127.400002</t>
  </si>
  <si>
    <t>126.360001</t>
  </si>
  <si>
    <t>111.826485</t>
  </si>
  <si>
    <t>107.330772</t>
  </si>
  <si>
    <t>116.739998</t>
  </si>
  <si>
    <t>119.879997</t>
  </si>
  <si>
    <t>106.091789</t>
  </si>
  <si>
    <t>122.720001</t>
  </si>
  <si>
    <t>108.605156</t>
  </si>
  <si>
    <t>127.540001</t>
  </si>
  <si>
    <t>112.870773</t>
  </si>
  <si>
    <t>130.860001</t>
  </si>
  <si>
    <t>115.277924</t>
  </si>
  <si>
    <t>129.639999</t>
  </si>
  <si>
    <t>115.295624</t>
  </si>
  <si>
    <t>131.460007</t>
  </si>
  <si>
    <t>131.080002</t>
  </si>
  <si>
    <t>132.679993</t>
  </si>
  <si>
    <t>117.419571</t>
  </si>
  <si>
    <t>132.080002</t>
  </si>
  <si>
    <t>116.286804</t>
  </si>
  <si>
    <t>129.320007</t>
  </si>
  <si>
    <t>131.279999</t>
  </si>
  <si>
    <t>116.180603</t>
  </si>
  <si>
    <t>132.559998</t>
  </si>
  <si>
    <t>112.392883</t>
  </si>
  <si>
    <t>125.400002</t>
  </si>
  <si>
    <t>109.118446</t>
  </si>
  <si>
    <t>124.279999</t>
  </si>
  <si>
    <t>125.019997</t>
  </si>
  <si>
    <t>110.499016</t>
  </si>
  <si>
    <t>121.540001</t>
  </si>
  <si>
    <t>122.980003</t>
  </si>
  <si>
    <t>108.835251</t>
  </si>
  <si>
    <t>125.919998</t>
  </si>
  <si>
    <t>107.560867</t>
  </si>
  <si>
    <t>121.959999</t>
  </si>
  <si>
    <t>121.080002</t>
  </si>
  <si>
    <t>107.153778</t>
  </si>
  <si>
    <t>107.720169</t>
  </si>
  <si>
    <t>122.879997</t>
  </si>
  <si>
    <t>109.490135</t>
  </si>
  <si>
    <t>108.321953</t>
  </si>
  <si>
    <t>121.260002</t>
  </si>
  <si>
    <t>107.313080</t>
  </si>
  <si>
    <t>120.919998</t>
  </si>
  <si>
    <t>119.959999</t>
  </si>
  <si>
    <t>120.820000</t>
  </si>
  <si>
    <t>106.923683</t>
  </si>
  <si>
    <t>120.080002</t>
  </si>
  <si>
    <t>119.559998</t>
  </si>
  <si>
    <t>116.540001</t>
  </si>
  <si>
    <t>116.839996</t>
  </si>
  <si>
    <t>103.401451</t>
  </si>
  <si>
    <t>116.019997</t>
  </si>
  <si>
    <t>103.118248</t>
  </si>
  <si>
    <t>116.099998</t>
  </si>
  <si>
    <t>117.320000</t>
  </si>
  <si>
    <t>103.826241</t>
  </si>
  <si>
    <t>102.870461</t>
  </si>
  <si>
    <t>115.699997</t>
  </si>
  <si>
    <t>103.879341</t>
  </si>
  <si>
    <t>116.919998</t>
  </si>
  <si>
    <t>116.459999</t>
  </si>
  <si>
    <t>103.171356</t>
  </si>
  <si>
    <t>116.220001</t>
  </si>
  <si>
    <t>112.800003</t>
  </si>
  <si>
    <t>102.003181</t>
  </si>
  <si>
    <t>115.379997</t>
  </si>
  <si>
    <t>103.578445</t>
  </si>
  <si>
    <t>117.339996</t>
  </si>
  <si>
    <t>118.820000</t>
  </si>
  <si>
    <t>105.153717</t>
  </si>
  <si>
    <t>105.436913</t>
  </si>
  <si>
    <t>106.357292</t>
  </si>
  <si>
    <t>119.800003</t>
  </si>
  <si>
    <t>120.860001</t>
  </si>
  <si>
    <t>119.320000</t>
  </si>
  <si>
    <t>106.959091</t>
  </si>
  <si>
    <t>118.620003</t>
  </si>
  <si>
    <t>104.976723</t>
  </si>
  <si>
    <t>118.879997</t>
  </si>
  <si>
    <t>115.879997</t>
  </si>
  <si>
    <t>103.224457</t>
  </si>
  <si>
    <t>102.905853</t>
  </si>
  <si>
    <t>115.820000</t>
  </si>
  <si>
    <t>102.498764</t>
  </si>
  <si>
    <t>116.120003</t>
  </si>
  <si>
    <t>115.339996</t>
  </si>
  <si>
    <t>115.599998</t>
  </si>
  <si>
    <t>102.304077</t>
  </si>
  <si>
    <t>115.300003</t>
  </si>
  <si>
    <t>115.639999</t>
  </si>
  <si>
    <t>103.012062</t>
  </si>
  <si>
    <t>113.980003</t>
  </si>
  <si>
    <t>100.870399</t>
  </si>
  <si>
    <t>113.040001</t>
  </si>
  <si>
    <t>110.519997</t>
  </si>
  <si>
    <t>112.680000</t>
  </si>
  <si>
    <t>99.719917</t>
  </si>
  <si>
    <t>115.120003</t>
  </si>
  <si>
    <t>101.879280</t>
  </si>
  <si>
    <t>103.843941</t>
  </si>
  <si>
    <t>106.304192</t>
  </si>
  <si>
    <t>120.839996</t>
  </si>
  <si>
    <t>105.313011</t>
  </si>
  <si>
    <t>115.279999</t>
  </si>
  <si>
    <t>102.569572</t>
  </si>
  <si>
    <t>115.739998</t>
  </si>
  <si>
    <t>104.091743</t>
  </si>
  <si>
    <t>118.160004</t>
  </si>
  <si>
    <t>103.755440</t>
  </si>
  <si>
    <t>118.339996</t>
  </si>
  <si>
    <t>114.599998</t>
  </si>
  <si>
    <t>115.559998</t>
  </si>
  <si>
    <t>102.268661</t>
  </si>
  <si>
    <t>101.525291</t>
  </si>
  <si>
    <t>114.540001</t>
  </si>
  <si>
    <t>115.160004</t>
  </si>
  <si>
    <t>113.239998</t>
  </si>
  <si>
    <t>100.215508</t>
  </si>
  <si>
    <t>111.459999</t>
  </si>
  <si>
    <t>111.220001</t>
  </si>
  <si>
    <t>98.427849</t>
  </si>
  <si>
    <t>112.820000</t>
  </si>
  <si>
    <t>110.419998</t>
  </si>
  <si>
    <t>97.719856</t>
  </si>
  <si>
    <t>106.620003</t>
  </si>
  <si>
    <t>94.356926</t>
  </si>
  <si>
    <t>102.879997</t>
  </si>
  <si>
    <t>91.241776</t>
  </si>
  <si>
    <t>100.860001</t>
  </si>
  <si>
    <t>101.919998</t>
  </si>
  <si>
    <t>99.779999</t>
  </si>
  <si>
    <t>100.320000</t>
  </si>
  <si>
    <t>88.781525</t>
  </si>
  <si>
    <t>92.303764</t>
  </si>
  <si>
    <t>104.639999</t>
  </si>
  <si>
    <t>103.260002</t>
  </si>
  <si>
    <t>91.383377</t>
  </si>
  <si>
    <t>103.860001</t>
  </si>
  <si>
    <t>103.040001</t>
  </si>
  <si>
    <t>91.188683</t>
  </si>
  <si>
    <t>102.839996</t>
  </si>
  <si>
    <t>103.419998</t>
  </si>
  <si>
    <t>101.660004</t>
  </si>
  <si>
    <t>91.100182</t>
  </si>
  <si>
    <t>102.980003</t>
  </si>
  <si>
    <t>104.040001</t>
  </si>
  <si>
    <t>90.533798</t>
  </si>
  <si>
    <t>103.080002</t>
  </si>
  <si>
    <t>101.839996</t>
  </si>
  <si>
    <t>102.760002</t>
  </si>
  <si>
    <t>90.940887</t>
  </si>
  <si>
    <t>102.459999</t>
  </si>
  <si>
    <t>107.239998</t>
  </si>
  <si>
    <t>107.040001</t>
  </si>
  <si>
    <t>94.728607</t>
  </si>
  <si>
    <t>110.739998</t>
  </si>
  <si>
    <t>106.360001</t>
  </si>
  <si>
    <t>106.419998</t>
  </si>
  <si>
    <t>94.179924</t>
  </si>
  <si>
    <t>104.320000</t>
  </si>
  <si>
    <t>105.760002</t>
  </si>
  <si>
    <t>93.595840</t>
  </si>
  <si>
    <t>92.073669</t>
  </si>
  <si>
    <t>106.760002</t>
  </si>
  <si>
    <t>103.239998</t>
  </si>
  <si>
    <t>104.139999</t>
  </si>
  <si>
    <t>92.162163</t>
  </si>
  <si>
    <t>104.360001</t>
  </si>
  <si>
    <t>112.239998</t>
  </si>
  <si>
    <t>111.040001</t>
  </si>
  <si>
    <t>98.268555</t>
  </si>
  <si>
    <t>109.860001</t>
  </si>
  <si>
    <t>98.392441</t>
  </si>
  <si>
    <t>110.680000</t>
  </si>
  <si>
    <t>98.056152</t>
  </si>
  <si>
    <t>112.739998</t>
  </si>
  <si>
    <t>112.360001</t>
  </si>
  <si>
    <t>99.436729</t>
  </si>
  <si>
    <t>110.440002</t>
  </si>
  <si>
    <t>111.879997</t>
  </si>
  <si>
    <t>109.480003</t>
  </si>
  <si>
    <t>97.826050</t>
  </si>
  <si>
    <t>112.480003</t>
  </si>
  <si>
    <t>109.160004</t>
  </si>
  <si>
    <t>111.620003</t>
  </si>
  <si>
    <t>98.781837</t>
  </si>
  <si>
    <t>114.160004</t>
  </si>
  <si>
    <t>110.239998</t>
  </si>
  <si>
    <t>99.737617</t>
  </si>
  <si>
    <t>99.011925</t>
  </si>
  <si>
    <t>104.260002</t>
  </si>
  <si>
    <t>107.480003</t>
  </si>
  <si>
    <t>95.118011</t>
  </si>
  <si>
    <t>109.120003</t>
  </si>
  <si>
    <t>103.580002</t>
  </si>
  <si>
    <t>91.666580</t>
  </si>
  <si>
    <t>106.180000</t>
  </si>
  <si>
    <t>105.220001</t>
  </si>
  <si>
    <t>93.117943</t>
  </si>
  <si>
    <t>102.739998</t>
  </si>
  <si>
    <t>103.959999</t>
  </si>
  <si>
    <t>100.059998</t>
  </si>
  <si>
    <t>90.710785</t>
  </si>
  <si>
    <t>100.019997</t>
  </si>
  <si>
    <t>101.620003</t>
  </si>
  <si>
    <t>89.931999</t>
  </si>
  <si>
    <t>96.370003</t>
  </si>
  <si>
    <t>97.830002</t>
  </si>
  <si>
    <t>86.577919</t>
  </si>
  <si>
    <t>99.680000</t>
  </si>
  <si>
    <t>98.010002</t>
  </si>
  <si>
    <t>87.117760</t>
  </si>
  <si>
    <t>99.010002</t>
  </si>
  <si>
    <t>100.339996</t>
  </si>
  <si>
    <t>96.110001</t>
  </si>
  <si>
    <t>85.188492</t>
  </si>
  <si>
    <t>83.750000</t>
  </si>
  <si>
    <t>84.360001</t>
  </si>
  <si>
    <t>74.657196</t>
  </si>
  <si>
    <t>80.690002</t>
  </si>
  <si>
    <t>80.339996</t>
  </si>
  <si>
    <t>85.550003</t>
  </si>
  <si>
    <t>75.710327</t>
  </si>
  <si>
    <t>80.510002</t>
  </si>
  <si>
    <t>81.540001</t>
  </si>
  <si>
    <t>77.769997</t>
  </si>
  <si>
    <t>79.099998</t>
  </si>
  <si>
    <t>70.002182</t>
  </si>
  <si>
    <t>79.650002</t>
  </si>
  <si>
    <t>78.680000</t>
  </si>
  <si>
    <t>79.279999</t>
  </si>
  <si>
    <t>70.161476</t>
  </si>
  <si>
    <t>79.269997</t>
  </si>
  <si>
    <t>82.540001</t>
  </si>
  <si>
    <t>77.480003</t>
  </si>
  <si>
    <t>78.279999</t>
  </si>
  <si>
    <t>69.276497</t>
  </si>
  <si>
    <t>57.187626</t>
  </si>
  <si>
    <t>57.302670</t>
  </si>
  <si>
    <t>56.630001</t>
  </si>
  <si>
    <t>53.506092</t>
  </si>
  <si>
    <t>64.059998</t>
  </si>
  <si>
    <t>53.939732</t>
  </si>
  <si>
    <t>50.116608</t>
  </si>
  <si>
    <t>54.130001</t>
  </si>
  <si>
    <t>47.904144</t>
  </si>
  <si>
    <t>50.762646</t>
  </si>
  <si>
    <t>51.284786</t>
  </si>
  <si>
    <t>58.240749</t>
  </si>
  <si>
    <t>59.311581</t>
  </si>
  <si>
    <t>60.860298</t>
  </si>
  <si>
    <t>67.680000</t>
  </si>
  <si>
    <t>57.258415</t>
  </si>
  <si>
    <t>56.665482</t>
  </si>
  <si>
    <t>58.063755</t>
  </si>
  <si>
    <t>60.299999</t>
  </si>
  <si>
    <t>53.541489</t>
  </si>
  <si>
    <t>53.258297</t>
  </si>
  <si>
    <t>53.134399</t>
  </si>
  <si>
    <t>58.922195</t>
  </si>
  <si>
    <t>61.683334</t>
  </si>
  <si>
    <t>62.037327</t>
  </si>
  <si>
    <t>71.660004</t>
  </si>
  <si>
    <t>70.019997</t>
  </si>
  <si>
    <t>64.639183</t>
  </si>
  <si>
    <t>75.519997</t>
  </si>
  <si>
    <t>65.683464</t>
  </si>
  <si>
    <t>61.116947</t>
  </si>
  <si>
    <t>71.680000</t>
  </si>
  <si>
    <t>69.379997</t>
  </si>
  <si>
    <t>61.400143</t>
  </si>
  <si>
    <t>71.339996</t>
  </si>
  <si>
    <t>64.709984</t>
  </si>
  <si>
    <t>63.276310</t>
  </si>
  <si>
    <t>60.338161</t>
  </si>
  <si>
    <t>60.993042</t>
  </si>
  <si>
    <t>63.205509</t>
  </si>
  <si>
    <t>69.660004</t>
  </si>
  <si>
    <t>61.718731</t>
  </si>
  <si>
    <t>65.435661</t>
  </si>
  <si>
    <t>74.260002</t>
  </si>
  <si>
    <t>65.718864</t>
  </si>
  <si>
    <t>74.879997</t>
  </si>
  <si>
    <t>80.519997</t>
  </si>
  <si>
    <t>80.400002</t>
  </si>
  <si>
    <t>71.152664</t>
  </si>
  <si>
    <t>82.000000</t>
  </si>
  <si>
    <t>82.980003</t>
  </si>
  <si>
    <t>76.839996</t>
  </si>
  <si>
    <t>68.320709</t>
  </si>
  <si>
    <t>68.918045</t>
  </si>
  <si>
    <t>77.419998</t>
  </si>
  <si>
    <t>74.080002</t>
  </si>
  <si>
    <t>76.699997</t>
  </si>
  <si>
    <t>71.587410</t>
  </si>
  <si>
    <t>77.779999</t>
  </si>
  <si>
    <t>74.800003</t>
  </si>
  <si>
    <t>69.814064</t>
  </si>
  <si>
    <t>78.019997</t>
  </si>
  <si>
    <t>69.963394</t>
  </si>
  <si>
    <t>79.459999</t>
  </si>
  <si>
    <t>79.120003</t>
  </si>
  <si>
    <t>73.846107</t>
  </si>
  <si>
    <t>80.220001</t>
  </si>
  <si>
    <t>80.900002</t>
  </si>
  <si>
    <t>77.680000</t>
  </si>
  <si>
    <t>72.838097</t>
  </si>
  <si>
    <t>78.800003</t>
  </si>
  <si>
    <t>76.900002</t>
  </si>
  <si>
    <t>72.147423</t>
  </si>
  <si>
    <t>66.640701</t>
  </si>
  <si>
    <t>66.547363</t>
  </si>
  <si>
    <t>69.104721</t>
  </si>
  <si>
    <t>80.080002</t>
  </si>
  <si>
    <t>79.959999</t>
  </si>
  <si>
    <t>74.630112</t>
  </si>
  <si>
    <t>80.500000</t>
  </si>
  <si>
    <t>81.220001</t>
  </si>
  <si>
    <t>78.180000</t>
  </si>
  <si>
    <t>80.680000</t>
  </si>
  <si>
    <t>75.302116</t>
  </si>
  <si>
    <t>80.019997</t>
  </si>
  <si>
    <t>76.940002</t>
  </si>
  <si>
    <t>80.959999</t>
  </si>
  <si>
    <t>75.563454</t>
  </si>
  <si>
    <t>79.839996</t>
  </si>
  <si>
    <t>81.639999</t>
  </si>
  <si>
    <t>78.900002</t>
  </si>
  <si>
    <t>75.134117</t>
  </si>
  <si>
    <t>78.720001</t>
  </si>
  <si>
    <t>82.599998</t>
  </si>
  <si>
    <t>81.580002</t>
  </si>
  <si>
    <t>76.142128</t>
  </si>
  <si>
    <t>82.900002</t>
  </si>
  <si>
    <t>80.300003</t>
  </si>
  <si>
    <t>77.374146</t>
  </si>
  <si>
    <t>84.860001</t>
  </si>
  <si>
    <t>84.239998</t>
  </si>
  <si>
    <t>81.984848</t>
  </si>
  <si>
    <t>88.139999</t>
  </si>
  <si>
    <t>87.940002</t>
  </si>
  <si>
    <t>85.662231</t>
  </si>
  <si>
    <t>90.779999</t>
  </si>
  <si>
    <t>86.427567</t>
  </si>
  <si>
    <t>90.120003</t>
  </si>
  <si>
    <t>88.440002</t>
  </si>
  <si>
    <t>82.544861</t>
  </si>
  <si>
    <t>85.942238</t>
  </si>
  <si>
    <t>92.699997</t>
  </si>
  <si>
    <t>89.152931</t>
  </si>
  <si>
    <t>94.459999</t>
  </si>
  <si>
    <t>85.531555</t>
  </si>
  <si>
    <t>92.064957</t>
  </si>
  <si>
    <t>91.075615</t>
  </si>
  <si>
    <t>88.592926</t>
  </si>
  <si>
    <t>85.382225</t>
  </si>
  <si>
    <t>80.118172</t>
  </si>
  <si>
    <t>85.300003</t>
  </si>
  <si>
    <t>88.680000</t>
  </si>
  <si>
    <t>85.120003</t>
  </si>
  <si>
    <t>80.547516</t>
  </si>
  <si>
    <t>83.599998</t>
  </si>
  <si>
    <t>81.891518</t>
  </si>
  <si>
    <t>82.843536</t>
  </si>
  <si>
    <t>89.459999</t>
  </si>
  <si>
    <t>85.980003</t>
  </si>
  <si>
    <t>81.200851</t>
  </si>
  <si>
    <t>86.660004</t>
  </si>
  <si>
    <t>85.959999</t>
  </si>
  <si>
    <t>86.720001</t>
  </si>
  <si>
    <t>80.939507</t>
  </si>
  <si>
    <t>85.919998</t>
  </si>
  <si>
    <t>80.192833</t>
  </si>
  <si>
    <t>84.320000</t>
  </si>
  <si>
    <t>81.723518</t>
  </si>
  <si>
    <t>88.820000</t>
  </si>
  <si>
    <t>82.899529</t>
  </si>
  <si>
    <t>88.239998</t>
  </si>
  <si>
    <t>84.180000</t>
  </si>
  <si>
    <t>78.568817</t>
  </si>
  <si>
    <t>83.239998</t>
  </si>
  <si>
    <t>86.019997</t>
  </si>
  <si>
    <t>80.286163</t>
  </si>
  <si>
    <t>85.040001</t>
  </si>
  <si>
    <t>79.371490</t>
  </si>
  <si>
    <t>87.760002</t>
  </si>
  <si>
    <t>87.220001</t>
  </si>
  <si>
    <t>81.406181</t>
  </si>
  <si>
    <t>87.879997</t>
  </si>
  <si>
    <t>86.040001</t>
  </si>
  <si>
    <t>81.350189</t>
  </si>
  <si>
    <t>85.820000</t>
  </si>
  <si>
    <t>78.736824</t>
  </si>
  <si>
    <t>89.080002</t>
  </si>
  <si>
    <t>85.019997</t>
  </si>
  <si>
    <t>81.910194</t>
  </si>
  <si>
    <t>85.800003</t>
  </si>
  <si>
    <t>86.360001</t>
  </si>
  <si>
    <t>80.603508</t>
  </si>
  <si>
    <t>82.638191</t>
  </si>
  <si>
    <t>87.080002</t>
  </si>
  <si>
    <t>87.779999</t>
  </si>
  <si>
    <t>81.928848</t>
  </si>
  <si>
    <t>87.680000</t>
  </si>
  <si>
    <t>78.624817</t>
  </si>
  <si>
    <t>85.059998</t>
  </si>
  <si>
    <t>83.440002</t>
  </si>
  <si>
    <t>77.878151</t>
  </si>
  <si>
    <t>82.260002</t>
  </si>
  <si>
    <t>80.174171</t>
  </si>
  <si>
    <t>89.260002</t>
  </si>
  <si>
    <t>86.540001</t>
  </si>
  <si>
    <t>87.099998</t>
  </si>
  <si>
    <t>81.294182</t>
  </si>
  <si>
    <t>87.239998</t>
  </si>
  <si>
    <t>84.959999</t>
  </si>
  <si>
    <t>83.617538</t>
  </si>
  <si>
    <t>86.519997</t>
  </si>
  <si>
    <t>83.327538</t>
  </si>
  <si>
    <t>88.720001</t>
  </si>
  <si>
    <t>86.959999</t>
  </si>
  <si>
    <t>87.400002</t>
  </si>
  <si>
    <t>84.487549</t>
  </si>
  <si>
    <t>88.160004</t>
  </si>
  <si>
    <t>85.222229</t>
  </si>
  <si>
    <t>88.180260</t>
  </si>
  <si>
    <t>86.420906</t>
  </si>
  <si>
    <t>92.099998</t>
  </si>
  <si>
    <t>88.624924</t>
  </si>
  <si>
    <t>90.580002</t>
  </si>
  <si>
    <t>89.879997</t>
  </si>
  <si>
    <t>87.580917</t>
  </si>
  <si>
    <t>87.600250</t>
  </si>
  <si>
    <t>87.677582</t>
  </si>
  <si>
    <t>90.720001</t>
  </si>
  <si>
    <t>89.360001</t>
  </si>
  <si>
    <t>83.114876</t>
  </si>
  <si>
    <t>82.559998</t>
  </si>
  <si>
    <t>79.808830</t>
  </si>
  <si>
    <t>82.639999</t>
  </si>
  <si>
    <t>85.739998</t>
  </si>
  <si>
    <t>82.040001</t>
  </si>
  <si>
    <t>85.680000</t>
  </si>
  <si>
    <t>82.824867</t>
  </si>
  <si>
    <t>86.480003</t>
  </si>
  <si>
    <t>83.598213</t>
  </si>
  <si>
    <t>88.660004</t>
  </si>
  <si>
    <t>84.040001</t>
  </si>
  <si>
    <t>81.896858</t>
  </si>
  <si>
    <t>84.480003</t>
  </si>
  <si>
    <t>85.220001</t>
  </si>
  <si>
    <t>82.320000</t>
  </si>
  <si>
    <t>79.789505</t>
  </si>
  <si>
    <t>82.199997</t>
  </si>
  <si>
    <t>82.480003</t>
  </si>
  <si>
    <t>79.040001</t>
  </si>
  <si>
    <t>81.260002</t>
  </si>
  <si>
    <t>78.552155</t>
  </si>
  <si>
    <t>82.279999</t>
  </si>
  <si>
    <t>83.260002</t>
  </si>
  <si>
    <t>81.199997</t>
  </si>
  <si>
    <t>80.485512</t>
  </si>
  <si>
    <t>84.139999</t>
  </si>
  <si>
    <t>90.820000</t>
  </si>
  <si>
    <t>87.793587</t>
  </si>
  <si>
    <t>92.720001</t>
  </si>
  <si>
    <t>88.702263</t>
  </si>
  <si>
    <t>88.547592</t>
  </si>
  <si>
    <t>89.707611</t>
  </si>
  <si>
    <t>91.339996</t>
  </si>
  <si>
    <t>88.296249</t>
  </si>
  <si>
    <t>88.373589</t>
  </si>
  <si>
    <t>90.180000</t>
  </si>
  <si>
    <t>87.754913</t>
  </si>
  <si>
    <t>85.589561</t>
  </si>
  <si>
    <t>84.371544</t>
  </si>
  <si>
    <t>87.820000</t>
  </si>
  <si>
    <t>86.498238</t>
  </si>
  <si>
    <t>90.300003</t>
  </si>
  <si>
    <t>89.599998</t>
  </si>
  <si>
    <t>87.000908</t>
  </si>
  <si>
    <t>88.141586</t>
  </si>
  <si>
    <t>91.019997</t>
  </si>
  <si>
    <t>88.257591</t>
  </si>
  <si>
    <t>92.300003</t>
  </si>
  <si>
    <t>88.315590</t>
  </si>
  <si>
    <t>88.160919</t>
  </si>
  <si>
    <t>89.059998</t>
  </si>
  <si>
    <t>86.092232</t>
  </si>
  <si>
    <t>89.519997</t>
  </si>
  <si>
    <t>88.740929</t>
  </si>
  <si>
    <t>94.860001</t>
  </si>
  <si>
    <t>89.939606</t>
  </si>
  <si>
    <t>90.983620</t>
  </si>
  <si>
    <t>96.120003</t>
  </si>
  <si>
    <t>91.988968</t>
  </si>
  <si>
    <t>92.360001</t>
  </si>
  <si>
    <t>90.770950</t>
  </si>
  <si>
    <t>92.580002</t>
  </si>
  <si>
    <t>90.287613</t>
  </si>
  <si>
    <t>91.640961</t>
  </si>
  <si>
    <t>90.171608</t>
  </si>
  <si>
    <t>92.607635</t>
  </si>
  <si>
    <t>96.320000</t>
  </si>
  <si>
    <t>91.582954</t>
  </si>
  <si>
    <t>91.930962</t>
  </si>
  <si>
    <t>93.199997</t>
  </si>
  <si>
    <t>90.577614</t>
  </si>
  <si>
    <t>84.580002</t>
  </si>
  <si>
    <t>81.761520</t>
  </si>
  <si>
    <t>84.739998</t>
  </si>
  <si>
    <t>84.339996</t>
  </si>
  <si>
    <t>85.660004</t>
  </si>
  <si>
    <t>82.805534</t>
  </si>
  <si>
    <t>87.320000</t>
  </si>
  <si>
    <t>84.410217</t>
  </si>
  <si>
    <t>85.459999</t>
  </si>
  <si>
    <t>85.840897</t>
  </si>
  <si>
    <t>85.918228</t>
  </si>
  <si>
    <t>89.494934</t>
  </si>
  <si>
    <t>89.069595</t>
  </si>
  <si>
    <t>89.398270</t>
  </si>
  <si>
    <t>92.124298</t>
  </si>
  <si>
    <t>94.879997</t>
  </si>
  <si>
    <t>93.052307</t>
  </si>
  <si>
    <t>97.180000</t>
  </si>
  <si>
    <t>95.043663</t>
  </si>
  <si>
    <t>96.261673</t>
  </si>
  <si>
    <t>98.456024</t>
  </si>
  <si>
    <t>98.842697</t>
  </si>
  <si>
    <t>99.940002</t>
  </si>
  <si>
    <t>97.151016</t>
  </si>
  <si>
    <t>96.551674</t>
  </si>
  <si>
    <t>98.019997</t>
  </si>
  <si>
    <t>94.753654</t>
  </si>
  <si>
    <t>95.971672</t>
  </si>
  <si>
    <t>95.959999</t>
  </si>
  <si>
    <t>94.695656</t>
  </si>
  <si>
    <t>97.779358</t>
  </si>
  <si>
    <t>99.084366</t>
  </si>
  <si>
    <t>98.697701</t>
  </si>
  <si>
    <t>98.311028</t>
  </si>
  <si>
    <t>98.040001</t>
  </si>
  <si>
    <t>94.811661</t>
  </si>
  <si>
    <t>97.860001</t>
  </si>
  <si>
    <t>91.911629</t>
  </si>
  <si>
    <t>90.419998</t>
  </si>
  <si>
    <t>87.832253</t>
  </si>
  <si>
    <t>89.379997</t>
  </si>
  <si>
    <t>87.174911</t>
  </si>
  <si>
    <t>88.500000</t>
  </si>
  <si>
    <t>88.238251</t>
  </si>
  <si>
    <t>93.480003</t>
  </si>
  <si>
    <t>89.088936</t>
  </si>
  <si>
    <t>90.384277</t>
  </si>
  <si>
    <t>91.820000</t>
  </si>
  <si>
    <t>91.196281</t>
  </si>
  <si>
    <t>89.958939</t>
  </si>
  <si>
    <t>98.987701</t>
  </si>
  <si>
    <t>103.482750</t>
  </si>
  <si>
    <t>102.661072</t>
  </si>
  <si>
    <t>103.772751</t>
  </si>
  <si>
    <t>103.144409</t>
  </si>
  <si>
    <t>106.817780</t>
  </si>
  <si>
    <t>107.784462</t>
  </si>
  <si>
    <t>112.500000</t>
  </si>
  <si>
    <t>108.751137</t>
  </si>
  <si>
    <t>110.400002</t>
  </si>
  <si>
    <t>112.349998</t>
  </si>
  <si>
    <t>108.606133</t>
  </si>
  <si>
    <t>119.550003</t>
  </si>
  <si>
    <t>114.750000</t>
  </si>
  <si>
    <t>115.421211</t>
  </si>
  <si>
    <t>118.150002</t>
  </si>
  <si>
    <t>114.212860</t>
  </si>
  <si>
    <t>117.949997</t>
  </si>
  <si>
    <t>112.811180</t>
  </si>
  <si>
    <t>117.650002</t>
  </si>
  <si>
    <t>116.949997</t>
  </si>
  <si>
    <t>113.052849</t>
  </si>
  <si>
    <t>110.394485</t>
  </si>
  <si>
    <t>119.250000</t>
  </si>
  <si>
    <t>118.849998</t>
  </si>
  <si>
    <t>114.889534</t>
  </si>
  <si>
    <t>112.617844</t>
  </si>
  <si>
    <t>116.750000</t>
  </si>
  <si>
    <t>116.849998</t>
  </si>
  <si>
    <t>115.449997</t>
  </si>
  <si>
    <t>111.941170</t>
  </si>
  <si>
    <t>113.101181</t>
  </si>
  <si>
    <t>110.781158</t>
  </si>
  <si>
    <t>114.550003</t>
  </si>
  <si>
    <t>114.050003</t>
  </si>
  <si>
    <t>110.249489</t>
  </si>
  <si>
    <t>113.949997</t>
  </si>
  <si>
    <t>115.550003</t>
  </si>
  <si>
    <t>113.449997</t>
  </si>
  <si>
    <t>111.050003</t>
  </si>
  <si>
    <t>108.267799</t>
  </si>
  <si>
    <t>112.250000</t>
  </si>
  <si>
    <t>106.479446</t>
  </si>
  <si>
    <t>106.334442</t>
  </si>
  <si>
    <t>109.900002</t>
  </si>
  <si>
    <t>109.427811</t>
  </si>
  <si>
    <t>119.449997</t>
  </si>
  <si>
    <t>116.449997</t>
  </si>
  <si>
    <t>112.569504</t>
  </si>
  <si>
    <t>117.349998</t>
  </si>
  <si>
    <t>113.391190</t>
  </si>
  <si>
    <t>117.449997</t>
  </si>
  <si>
    <t>119.349998</t>
  </si>
  <si>
    <t>115.372871</t>
  </si>
  <si>
    <t>113.150002</t>
  </si>
  <si>
    <t>114.454529</t>
  </si>
  <si>
    <t>118.949997</t>
  </si>
  <si>
    <t>118.550003</t>
  </si>
  <si>
    <t>121.650002</t>
  </si>
  <si>
    <t>117.596230</t>
  </si>
  <si>
    <t>124.150002</t>
  </si>
  <si>
    <t>123.050003</t>
  </si>
  <si>
    <t>118.949577</t>
  </si>
  <si>
    <t>123.949997</t>
  </si>
  <si>
    <t>122.050003</t>
  </si>
  <si>
    <t>122.750000</t>
  </si>
  <si>
    <t>118.659576</t>
  </si>
  <si>
    <t>121.250000</t>
  </si>
  <si>
    <t>117.209557</t>
  </si>
  <si>
    <t>97.468491</t>
  </si>
  <si>
    <t>96.548546</t>
  </si>
  <si>
    <t>98.894402</t>
  </si>
  <si>
    <t>98.664413</t>
  </si>
  <si>
    <t>99.262383</t>
  </si>
  <si>
    <t>99.354378</t>
  </si>
  <si>
    <t>109.550003</t>
  </si>
  <si>
    <t>99.998344</t>
  </si>
  <si>
    <t>99.308380</t>
  </si>
  <si>
    <t>100.596313</t>
  </si>
  <si>
    <t>102.896172</t>
  </si>
  <si>
    <t>113.300003</t>
  </si>
  <si>
    <t>103.862122</t>
  </si>
  <si>
    <t>105.288040</t>
  </si>
  <si>
    <t>114.650002</t>
  </si>
  <si>
    <t>105.472038</t>
  </si>
  <si>
    <t>112.750000</t>
  </si>
  <si>
    <t>113.250000</t>
  </si>
  <si>
    <t>104.184105</t>
  </si>
  <si>
    <t>115.150002</t>
  </si>
  <si>
    <t>105.380051</t>
  </si>
  <si>
    <t>114.150002</t>
  </si>
  <si>
    <t>105.426033</t>
  </si>
  <si>
    <t>114.949997</t>
  </si>
  <si>
    <t>105.748016</t>
  </si>
  <si>
    <t>114.800003</t>
  </si>
  <si>
    <t>106.391991</t>
  </si>
  <si>
    <t>115.750000</t>
  </si>
  <si>
    <t>107.311935</t>
  </si>
  <si>
    <t>106.621971</t>
  </si>
  <si>
    <t>106.943954</t>
  </si>
  <si>
    <t>106.299988</t>
  </si>
  <si>
    <t>106.345985</t>
  </si>
  <si>
    <t>106.529984</t>
  </si>
  <si>
    <t>117.150002</t>
  </si>
  <si>
    <t>105.196045</t>
  </si>
  <si>
    <t>112.150002</t>
  </si>
  <si>
    <t>103.172157</t>
  </si>
  <si>
    <t>112.449997</t>
  </si>
  <si>
    <t>104.690079</t>
  </si>
  <si>
    <t>104.092117</t>
  </si>
  <si>
    <t>112.949997</t>
  </si>
  <si>
    <t>104.782082</t>
  </si>
  <si>
    <t>101.424263</t>
  </si>
  <si>
    <t>111.550003</t>
  </si>
  <si>
    <t>102.390213</t>
  </si>
  <si>
    <t>111.099998</t>
  </si>
  <si>
    <t>111.750000</t>
  </si>
  <si>
    <t>102.804184</t>
  </si>
  <si>
    <t>110.750000</t>
  </si>
  <si>
    <t>101.884239</t>
  </si>
  <si>
    <t>102.160225</t>
  </si>
  <si>
    <t>102.206223</t>
  </si>
  <si>
    <t>103.126167</t>
  </si>
  <si>
    <t>112.650002</t>
  </si>
  <si>
    <t>103.034164</t>
  </si>
  <si>
    <t>112.050003</t>
  </si>
  <si>
    <t>103.080177</t>
  </si>
  <si>
    <t>101.056282</t>
  </si>
  <si>
    <t>103.954117</t>
  </si>
  <si>
    <t>113.050003</t>
  </si>
  <si>
    <t>111.250000</t>
  </si>
  <si>
    <t>103.402145</t>
  </si>
  <si>
    <t>103.678131</t>
  </si>
  <si>
    <t>113.849998</t>
  </si>
  <si>
    <t>104.598083</t>
  </si>
  <si>
    <t>104.046104</t>
  </si>
  <si>
    <t>104.276100</t>
  </si>
  <si>
    <t>113.550003</t>
  </si>
  <si>
    <t>105.058060</t>
  </si>
  <si>
    <t>105.794022</t>
  </si>
  <si>
    <t>115.949997</t>
  </si>
  <si>
    <t>106.437973</t>
  </si>
  <si>
    <t>105.334045</t>
  </si>
  <si>
    <t>102.942177</t>
  </si>
  <si>
    <t>102.298218</t>
  </si>
  <si>
    <t>113.750000</t>
  </si>
  <si>
    <t>104.644073</t>
  </si>
  <si>
    <t>104.828064</t>
  </si>
  <si>
    <t>105.150055</t>
  </si>
  <si>
    <t>106.253998</t>
  </si>
  <si>
    <t>107.633904</t>
  </si>
  <si>
    <t>107.265938</t>
  </si>
  <si>
    <t>107.035950</t>
  </si>
  <si>
    <t>106.805962</t>
  </si>
  <si>
    <t>105.610031</t>
  </si>
  <si>
    <t>115.250000</t>
  </si>
  <si>
    <t>106.024002</t>
  </si>
  <si>
    <t>116.150002</t>
  </si>
  <si>
    <t>105.518028</t>
  </si>
  <si>
    <t>117.750000</t>
  </si>
  <si>
    <t>108.093880</t>
  </si>
  <si>
    <t>107.541916</t>
  </si>
  <si>
    <t>116.550003</t>
  </si>
  <si>
    <t>118.050003</t>
  </si>
  <si>
    <t>108.599861</t>
  </si>
  <si>
    <t>118.349998</t>
  </si>
  <si>
    <t>108.875839</t>
  </si>
  <si>
    <t>109.197823</t>
  </si>
  <si>
    <t>118.650002</t>
  </si>
  <si>
    <t>108.369873</t>
  </si>
  <si>
    <t>117.550003</t>
  </si>
  <si>
    <t>107.955887</t>
  </si>
  <si>
    <t>107.587914</t>
  </si>
  <si>
    <t>117.050003</t>
  </si>
  <si>
    <t>109.381813</t>
  </si>
  <si>
    <t>119.949997</t>
  </si>
  <si>
    <t>118.750000</t>
  </si>
  <si>
    <t>109.243820</t>
  </si>
  <si>
    <t>109.335815</t>
  </si>
  <si>
    <t>110.761742</t>
  </si>
  <si>
    <t>120.449997</t>
  </si>
  <si>
    <t>121.050003</t>
  </si>
  <si>
    <t>111.359711</t>
  </si>
  <si>
    <t>119.849998</t>
  </si>
  <si>
    <t>120.650002</t>
  </si>
  <si>
    <t>110.991730</t>
  </si>
  <si>
    <t>110.380074</t>
  </si>
  <si>
    <t>117.849998</t>
  </si>
  <si>
    <t>118.250000</t>
  </si>
  <si>
    <t>111.274025</t>
  </si>
  <si>
    <t>111.038773</t>
  </si>
  <si>
    <t>118.449997</t>
  </si>
  <si>
    <t>113.673599</t>
  </si>
  <si>
    <t>121.750000</t>
  </si>
  <si>
    <t>120.550003</t>
  </si>
  <si>
    <t>114.238197</t>
  </si>
  <si>
    <t>120.750000</t>
  </si>
  <si>
    <t>120.050003</t>
  </si>
  <si>
    <t>114.473450</t>
  </si>
  <si>
    <t>122.599998</t>
  </si>
  <si>
    <t>122.349998</t>
  </si>
  <si>
    <t>115.132156</t>
  </si>
  <si>
    <t>121.949997</t>
  </si>
  <si>
    <t>114.802803</t>
  </si>
  <si>
    <t>121.699997</t>
  </si>
  <si>
    <t>114.708702</t>
  </si>
  <si>
    <t>122.150002</t>
  </si>
  <si>
    <t>125.150002</t>
  </si>
  <si>
    <t>124.250000</t>
  </si>
  <si>
    <t>116.920067</t>
  </si>
  <si>
    <t>122.449997</t>
  </si>
  <si>
    <t>123.349998</t>
  </si>
  <si>
    <t>116.073158</t>
  </si>
  <si>
    <t>123.650002</t>
  </si>
  <si>
    <t>118.096321</t>
  </si>
  <si>
    <t>125.650002</t>
  </si>
  <si>
    <t>117.625816</t>
  </si>
  <si>
    <t>116.778915</t>
  </si>
  <si>
    <t>116.308411</t>
  </si>
  <si>
    <t>125.349998</t>
  </si>
  <si>
    <t>117.955170</t>
  </si>
  <si>
    <t>123.250000</t>
  </si>
  <si>
    <t>123.750000</t>
  </si>
  <si>
    <t>116.449562</t>
  </si>
  <si>
    <t>123.550003</t>
  </si>
  <si>
    <t>117.437622</t>
  </si>
  <si>
    <t>124.550003</t>
  </si>
  <si>
    <t>125.550003</t>
  </si>
  <si>
    <t>125.250000</t>
  </si>
  <si>
    <t>117.861076</t>
  </si>
  <si>
    <t>125.449997</t>
  </si>
  <si>
    <t>126.349998</t>
  </si>
  <si>
    <t>118.896179</t>
  </si>
  <si>
    <t>127.849998</t>
  </si>
  <si>
    <t>126.849998</t>
  </si>
  <si>
    <t>126.949997</t>
  </si>
  <si>
    <t>119.460777</t>
  </si>
  <si>
    <t>127.050003</t>
  </si>
  <si>
    <t>127.550003</t>
  </si>
  <si>
    <t>125.750000</t>
  </si>
  <si>
    <t>118.331573</t>
  </si>
  <si>
    <t>125.050003</t>
  </si>
  <si>
    <t>118.284523</t>
  </si>
  <si>
    <t>124.750000</t>
  </si>
  <si>
    <t>117.390572</t>
  </si>
  <si>
    <t>119.037331</t>
  </si>
  <si>
    <t>126.550003</t>
  </si>
  <si>
    <t>118.849129</t>
  </si>
  <si>
    <t>118.002228</t>
  </si>
  <si>
    <t>119.319633</t>
  </si>
  <si>
    <t>126.750000</t>
  </si>
  <si>
    <t>128.050003</t>
  </si>
  <si>
    <t>126.150002</t>
  </si>
  <si>
    <t>118.707985</t>
  </si>
  <si>
    <t>119.366684</t>
  </si>
  <si>
    <t>116.214310</t>
  </si>
  <si>
    <t>124.650002</t>
  </si>
  <si>
    <t>117.061218</t>
  </si>
  <si>
    <t>127.900002</t>
  </si>
  <si>
    <t>120.354736</t>
  </si>
  <si>
    <t>128.699997</t>
  </si>
  <si>
    <t>121.107536</t>
  </si>
  <si>
    <t>121.766243</t>
  </si>
  <si>
    <t>130.250000</t>
  </si>
  <si>
    <t>122.142654</t>
  </si>
  <si>
    <t>127.800003</t>
  </si>
  <si>
    <t>128.500000</t>
  </si>
  <si>
    <t>120.919350</t>
  </si>
  <si>
    <t>128.949997</t>
  </si>
  <si>
    <t>128.449997</t>
  </si>
  <si>
    <t>120.872292</t>
  </si>
  <si>
    <t>127.949997</t>
  </si>
  <si>
    <t>120.778206</t>
  </si>
  <si>
    <t>120.448845</t>
  </si>
  <si>
    <t>128.550003</t>
  </si>
  <si>
    <t>119.507835</t>
  </si>
  <si>
    <t>119.884239</t>
  </si>
  <si>
    <t>120.025383</t>
  </si>
  <si>
    <t>119.554893</t>
  </si>
  <si>
    <t>127.150002</t>
  </si>
  <si>
    <t>120.825233</t>
  </si>
  <si>
    <t>128.649994</t>
  </si>
  <si>
    <t>128.149994</t>
  </si>
  <si>
    <t>120.684090</t>
  </si>
  <si>
    <t>128.600006</t>
  </si>
  <si>
    <t>119.790138</t>
  </si>
  <si>
    <t>119.225533</t>
  </si>
  <si>
    <t>127.250000</t>
  </si>
  <si>
    <t>129.750000</t>
  </si>
  <si>
    <t>127.449997</t>
  </si>
  <si>
    <t>126.050003</t>
  </si>
  <si>
    <t>119.931282</t>
  </si>
  <si>
    <t>124.349998</t>
  </si>
  <si>
    <t>117.014168</t>
  </si>
  <si>
    <t>125.153877</t>
  </si>
  <si>
    <t>132.149994</t>
  </si>
  <si>
    <t>130.050003</t>
  </si>
  <si>
    <t>122.377899</t>
  </si>
  <si>
    <t>120.166534</t>
  </si>
  <si>
    <t>118.190422</t>
  </si>
  <si>
    <t>127.750000</t>
  </si>
  <si>
    <t>121.389854</t>
  </si>
  <si>
    <t>120.966393</t>
  </si>
  <si>
    <t>129.350006</t>
  </si>
  <si>
    <t>120.260643</t>
  </si>
  <si>
    <t>120.637032</t>
  </si>
  <si>
    <t>119.601929</t>
  </si>
  <si>
    <t>119.743088</t>
  </si>
  <si>
    <t>122.189705</t>
  </si>
  <si>
    <t>121.813301</t>
  </si>
  <si>
    <t>129.500000</t>
  </si>
  <si>
    <t>131.250000</t>
  </si>
  <si>
    <t>123.507111</t>
  </si>
  <si>
    <t>123.177750</t>
  </si>
  <si>
    <t>130.550003</t>
  </si>
  <si>
    <t>123.742363</t>
  </si>
  <si>
    <t>130.649994</t>
  </si>
  <si>
    <t>121.342789</t>
  </si>
  <si>
    <t>119.696037</t>
  </si>
  <si>
    <t>120.401787</t>
  </si>
  <si>
    <t>125.859627</t>
  </si>
  <si>
    <t>134.449997</t>
  </si>
  <si>
    <t>134.350006</t>
  </si>
  <si>
    <t>129.106110</t>
  </si>
  <si>
    <t>138.850006</t>
  </si>
  <si>
    <t>136.850006</t>
  </si>
  <si>
    <t>129.811859</t>
  </si>
  <si>
    <t>138.600006</t>
  </si>
  <si>
    <t>138.899994</t>
  </si>
  <si>
    <t>136.250000</t>
  </si>
  <si>
    <t>128.212143</t>
  </si>
  <si>
    <t>135.850006</t>
  </si>
  <si>
    <t>129.294296</t>
  </si>
  <si>
    <t>128.070999</t>
  </si>
  <si>
    <t>136.750000</t>
  </si>
  <si>
    <t>136.800003</t>
  </si>
  <si>
    <t>133.399994</t>
  </si>
  <si>
    <t>127.506393</t>
  </si>
  <si>
    <t>128.635590</t>
  </si>
  <si>
    <t>134.750000</t>
  </si>
  <si>
    <t>129.858902</t>
  </si>
  <si>
    <t>136.899994</t>
  </si>
  <si>
    <t>138.149994</t>
  </si>
  <si>
    <t>130.000046</t>
  </si>
  <si>
    <t>139.649994</t>
  </si>
  <si>
    <t>130.846954</t>
  </si>
  <si>
    <t>131.035172</t>
  </si>
  <si>
    <t>139.750000</t>
  </si>
  <si>
    <t>139.550003</t>
  </si>
  <si>
    <t>131.317474</t>
  </si>
  <si>
    <t>140.050003</t>
  </si>
  <si>
    <t>139.350006</t>
  </si>
  <si>
    <t>131.129272</t>
  </si>
  <si>
    <t>131.458618</t>
  </si>
  <si>
    <t>140.949997</t>
  </si>
  <si>
    <t>132.399628</t>
  </si>
  <si>
    <t>140.399994</t>
  </si>
  <si>
    <t>131.787979</t>
  </si>
  <si>
    <t>142.600006</t>
  </si>
  <si>
    <t>133.622940</t>
  </si>
  <si>
    <t>142.899994</t>
  </si>
  <si>
    <t>143.699997</t>
  </si>
  <si>
    <t>142.300003</t>
  </si>
  <si>
    <t>143.550003</t>
  </si>
  <si>
    <t>135.081497</t>
  </si>
  <si>
    <t>143.800003</t>
  </si>
  <si>
    <t>142.449997</t>
  </si>
  <si>
    <t>134.940323</t>
  </si>
  <si>
    <t>143.250000</t>
  </si>
  <si>
    <t>143.649994</t>
  </si>
  <si>
    <t>140.500000</t>
  </si>
  <si>
    <t>132.211411</t>
  </si>
  <si>
    <t>129.529556</t>
  </si>
  <si>
    <t>137.449997</t>
  </si>
  <si>
    <t>132.023224</t>
  </si>
  <si>
    <t>131.505661</t>
  </si>
  <si>
    <t>141.250000</t>
  </si>
  <si>
    <t>131.411560</t>
  </si>
  <si>
    <t>140.649994</t>
  </si>
  <si>
    <t>132.352554</t>
  </si>
  <si>
    <t>132.634857</t>
  </si>
  <si>
    <t>140.550003</t>
  </si>
  <si>
    <t>142.699997</t>
  </si>
  <si>
    <t>133.528824</t>
  </si>
  <si>
    <t>135.363800</t>
  </si>
  <si>
    <t>145.199997</t>
  </si>
  <si>
    <t>136.916458</t>
  </si>
  <si>
    <t>145.750000</t>
  </si>
  <si>
    <t>145.949997</t>
  </si>
  <si>
    <t>142.100006</t>
  </si>
  <si>
    <t>133.717041</t>
  </si>
  <si>
    <t>141.350006</t>
  </si>
  <si>
    <t>134.234573</t>
  </si>
  <si>
    <t>134.563950</t>
  </si>
  <si>
    <t>141.850006</t>
  </si>
  <si>
    <t>139.449997</t>
  </si>
  <si>
    <t>141.149994</t>
  </si>
  <si>
    <t>131.364532</t>
  </si>
  <si>
    <t>142.550003</t>
  </si>
  <si>
    <t>133.952286</t>
  </si>
  <si>
    <t>141.300003</t>
  </si>
  <si>
    <t>133.293564</t>
  </si>
  <si>
    <t>135.504959</t>
  </si>
  <si>
    <t>142.850006</t>
  </si>
  <si>
    <t>144.050003</t>
  </si>
  <si>
    <t>132.258484</t>
  </si>
  <si>
    <t>141.449997</t>
  </si>
  <si>
    <t>140.850006</t>
  </si>
  <si>
    <t>132.540787</t>
  </si>
  <si>
    <t>130.752869</t>
  </si>
  <si>
    <t>131.552734</t>
  </si>
  <si>
    <t>129.059052</t>
  </si>
  <si>
    <t>134.300003</t>
  </si>
  <si>
    <t>127.177040</t>
  </si>
  <si>
    <t>135.050003</t>
  </si>
  <si>
    <t>128.494446</t>
  </si>
  <si>
    <t>133.550003</t>
  </si>
  <si>
    <t>126.659492</t>
  </si>
  <si>
    <t>135.600006</t>
  </si>
  <si>
    <t>134.050003</t>
  </si>
  <si>
    <t>127.412292</t>
  </si>
  <si>
    <t>127.788696</t>
  </si>
  <si>
    <t>134.699997</t>
  </si>
  <si>
    <t>128.400345</t>
  </si>
  <si>
    <t>136.300003</t>
  </si>
  <si>
    <t>128.165100</t>
  </si>
  <si>
    <t>135.750000</t>
  </si>
  <si>
    <t>129.012009</t>
  </si>
  <si>
    <t>138.449997</t>
  </si>
  <si>
    <t>129.623642</t>
  </si>
  <si>
    <t>129.953018</t>
  </si>
  <si>
    <t>137.800003</t>
  </si>
  <si>
    <t>129.435455</t>
  </si>
  <si>
    <t>128.447403</t>
  </si>
  <si>
    <t>128.682648</t>
  </si>
  <si>
    <t>130.141205</t>
  </si>
  <si>
    <t>138.550003</t>
  </si>
  <si>
    <t>139.500000</t>
  </si>
  <si>
    <t>130.376465</t>
  </si>
  <si>
    <t>127.600487</t>
  </si>
  <si>
    <t>128.588547</t>
  </si>
  <si>
    <t>130.235306</t>
  </si>
  <si>
    <t>137.350006</t>
  </si>
  <si>
    <t>129.247269</t>
  </si>
  <si>
    <t>128.917892</t>
  </si>
  <si>
    <t>130.047104</t>
  </si>
  <si>
    <t>138.750000</t>
  </si>
  <si>
    <t>132.446671</t>
  </si>
  <si>
    <t>141.050003</t>
  </si>
  <si>
    <t>141.500000</t>
  </si>
  <si>
    <t>133.152420</t>
  </si>
  <si>
    <t>139.949997</t>
  </si>
  <si>
    <t>131.693878</t>
  </si>
  <si>
    <t>140.149994</t>
  </si>
  <si>
    <t>131.882065</t>
  </si>
  <si>
    <t>132.823074</t>
  </si>
  <si>
    <t>131.176315</t>
  </si>
  <si>
    <t>130.188263</t>
  </si>
  <si>
    <t>139.100006</t>
  </si>
  <si>
    <t>130.941055</t>
  </si>
  <si>
    <t>142.250000</t>
  </si>
  <si>
    <t>133.858185</t>
  </si>
  <si>
    <t>143.949997</t>
  </si>
  <si>
    <t>135.599045</t>
  </si>
  <si>
    <t>144.600006</t>
  </si>
  <si>
    <t>135.646088</t>
  </si>
  <si>
    <t>144.850006</t>
  </si>
  <si>
    <t>134.799194</t>
  </si>
  <si>
    <t>134.893295</t>
  </si>
  <si>
    <t>135.975449</t>
  </si>
  <si>
    <t>145.000000</t>
  </si>
  <si>
    <t>136.445953</t>
  </si>
  <si>
    <t>145.149994</t>
  </si>
  <si>
    <t>146.449997</t>
  </si>
  <si>
    <t>137.810425</t>
  </si>
  <si>
    <t>146.850006</t>
  </si>
  <si>
    <t>137.951569</t>
  </si>
  <si>
    <t>146.300003</t>
  </si>
  <si>
    <t>139.833572</t>
  </si>
  <si>
    <t>148.750000</t>
  </si>
  <si>
    <t>150.550003</t>
  </si>
  <si>
    <t>141.668533</t>
  </si>
  <si>
    <t>150.750000</t>
  </si>
  <si>
    <t>150.899994</t>
  </si>
  <si>
    <t>148.050003</t>
  </si>
  <si>
    <t>139.316025</t>
  </si>
  <si>
    <t>149.449997</t>
  </si>
  <si>
    <t>150.649994</t>
  </si>
  <si>
    <t>149.050003</t>
  </si>
  <si>
    <t>150.100006</t>
  </si>
  <si>
    <t>141.245102</t>
  </si>
  <si>
    <t>147.600006</t>
  </si>
  <si>
    <t>138.892563</t>
  </si>
  <si>
    <t>148.199997</t>
  </si>
  <si>
    <t>149.149994</t>
  </si>
  <si>
    <t>147.500000</t>
  </si>
  <si>
    <t>148.949997</t>
  </si>
  <si>
    <t>140.162933</t>
  </si>
  <si>
    <t>148.699997</t>
  </si>
  <si>
    <t>150.149994</t>
  </si>
  <si>
    <t>148.399994</t>
  </si>
  <si>
    <t>141.150986</t>
  </si>
  <si>
    <t>149.699997</t>
  </si>
  <si>
    <t>147.050003</t>
  </si>
  <si>
    <t>138.375015</t>
  </si>
  <si>
    <t>147.750000</t>
  </si>
  <si>
    <t>140.633423</t>
  </si>
  <si>
    <t>149.949997</t>
  </si>
  <si>
    <t>142.374283</t>
  </si>
  <si>
    <t>150.949997</t>
  </si>
  <si>
    <t>141.339188</t>
  </si>
  <si>
    <t>152.250000</t>
  </si>
  <si>
    <t>150.449997</t>
  </si>
  <si>
    <t>143.032990</t>
  </si>
  <si>
    <t>151.850006</t>
  </si>
  <si>
    <t>153.149994</t>
  </si>
  <si>
    <t>151.600006</t>
  </si>
  <si>
    <t>152.350006</t>
  </si>
  <si>
    <t>143.362350</t>
  </si>
  <si>
    <t>153.000000</t>
  </si>
  <si>
    <t>151.149994</t>
  </si>
  <si>
    <t>143.973999</t>
  </si>
  <si>
    <t>153.949997</t>
  </si>
  <si>
    <t>154.250000</t>
  </si>
  <si>
    <t>153.649994</t>
  </si>
  <si>
    <t>144.585648</t>
  </si>
  <si>
    <t>154.100006</t>
  </si>
  <si>
    <t>153.250000</t>
  </si>
  <si>
    <t>144.209259</t>
  </si>
  <si>
    <t>153.600006</t>
  </si>
  <si>
    <t>151.800003</t>
  </si>
  <si>
    <t>144.538620</t>
  </si>
  <si>
    <t>153.399994</t>
  </si>
  <si>
    <t>153.899994</t>
  </si>
  <si>
    <t>144.820908</t>
  </si>
  <si>
    <t>154.949997</t>
  </si>
  <si>
    <t>145.808960</t>
  </si>
  <si>
    <t>156.100006</t>
  </si>
  <si>
    <t>147.399994</t>
  </si>
  <si>
    <t>155.000000</t>
  </si>
  <si>
    <t>145.856033</t>
  </si>
  <si>
    <t>156.699997</t>
  </si>
  <si>
    <t>158.899994</t>
  </si>
  <si>
    <t>157.199997</t>
  </si>
  <si>
    <t>147.926239</t>
  </si>
  <si>
    <t>156.800003</t>
  </si>
  <si>
    <t>157.350006</t>
  </si>
  <si>
    <t>154.399994</t>
  </si>
  <si>
    <t>145.291412</t>
  </si>
  <si>
    <t>153.300003</t>
  </si>
  <si>
    <t>155.250000</t>
  </si>
  <si>
    <t>146.091263</t>
  </si>
  <si>
    <t>151.649994</t>
  </si>
  <si>
    <t>152.850006</t>
  </si>
  <si>
    <t>143.832870</t>
  </si>
  <si>
    <t>154.600006</t>
  </si>
  <si>
    <t>149.550003</t>
  </si>
  <si>
    <t>140.727524</t>
  </si>
  <si>
    <t>149.250000</t>
  </si>
  <si>
    <t>145.399994</t>
  </si>
  <si>
    <t>141.574432</t>
  </si>
  <si>
    <t>147.000000</t>
  </si>
  <si>
    <t>137.669266</t>
  </si>
  <si>
    <t>133.669983</t>
  </si>
  <si>
    <t>144.449997</t>
  </si>
  <si>
    <t>147.850006</t>
  </si>
  <si>
    <t>139.127823</t>
  </si>
  <si>
    <t>151.500000</t>
  </si>
  <si>
    <t>142.562485</t>
  </si>
  <si>
    <t>151.750000</t>
  </si>
  <si>
    <t>153.449997</t>
  </si>
  <si>
    <t>144.397446</t>
  </si>
  <si>
    <t>150.850006</t>
  </si>
  <si>
    <t>145.300003</t>
  </si>
  <si>
    <t>146.949997</t>
  </si>
  <si>
    <t>138.280914</t>
  </si>
  <si>
    <t>133.058334</t>
  </si>
  <si>
    <t>127.224083</t>
  </si>
  <si>
    <t>133.300003</t>
  </si>
  <si>
    <t>133.899994</t>
  </si>
  <si>
    <t>126.000771</t>
  </si>
  <si>
    <t>111.085831</t>
  </si>
  <si>
    <t>110.662376</t>
  </si>
  <si>
    <t>112.849998</t>
  </si>
  <si>
    <t>105.110435</t>
  </si>
  <si>
    <t>102.804970</t>
  </si>
  <si>
    <t>93.234932</t>
  </si>
  <si>
    <t>98.180000</t>
  </si>
  <si>
    <t>95.371017</t>
  </si>
  <si>
    <t>111.800003</t>
  </si>
  <si>
    <t>95.088722</t>
  </si>
  <si>
    <t>97.300079</t>
  </si>
  <si>
    <t>110.050720</t>
  </si>
  <si>
    <t>113.108986</t>
  </si>
  <si>
    <t>110.709419</t>
  </si>
  <si>
    <t>112.826698</t>
  </si>
  <si>
    <t>117.719925</t>
  </si>
  <si>
    <t>125.106819</t>
  </si>
  <si>
    <t>123.648262</t>
  </si>
  <si>
    <t>131.649994</t>
  </si>
  <si>
    <t>124.165810</t>
  </si>
  <si>
    <t>132.649994</t>
  </si>
  <si>
    <t>124.824516</t>
  </si>
  <si>
    <t>127.647537</t>
  </si>
  <si>
    <t>125.953728</t>
  </si>
  <si>
    <t>130.658768</t>
  </si>
  <si>
    <t>129.764801</t>
  </si>
  <si>
    <t>133.149994</t>
  </si>
  <si>
    <t>125.295013</t>
  </si>
  <si>
    <t>128.353302</t>
  </si>
  <si>
    <t>129.482513</t>
  </si>
  <si>
    <t>127.365242</t>
  </si>
  <si>
    <t>130.894028</t>
  </si>
  <si>
    <t>132.681915</t>
  </si>
  <si>
    <t>133.387680</t>
  </si>
  <si>
    <t>136.050003</t>
  </si>
  <si>
    <t>136.069565</t>
  </si>
  <si>
    <t>137.292847</t>
  </si>
  <si>
    <t>146.399994</t>
  </si>
  <si>
    <t>146.350006</t>
  </si>
  <si>
    <t>139.645370</t>
  </si>
  <si>
    <t>149.199997</t>
  </si>
  <si>
    <t>146.649994</t>
  </si>
  <si>
    <t>148.550003</t>
  </si>
  <si>
    <t>139.786530</t>
  </si>
  <si>
    <t>149.850006</t>
  </si>
  <si>
    <t>149.350006</t>
  </si>
  <si>
    <t>140.539337</t>
  </si>
  <si>
    <t>147.449997</t>
  </si>
  <si>
    <t>141.009842</t>
  </si>
  <si>
    <t>149.649994</t>
  </si>
  <si>
    <t>139.927673</t>
  </si>
  <si>
    <t>147.100006</t>
  </si>
  <si>
    <t>146.199997</t>
  </si>
  <si>
    <t>137.575165</t>
  </si>
  <si>
    <t>138.327957</t>
  </si>
  <si>
    <t>144.350403</t>
  </si>
  <si>
    <t>155.300003</t>
  </si>
  <si>
    <t>150.399994</t>
  </si>
  <si>
    <t>143.785812</t>
  </si>
  <si>
    <t>151.399994</t>
  </si>
  <si>
    <t>144.601135</t>
  </si>
  <si>
    <t>151.050003</t>
  </si>
  <si>
    <t>148.350006</t>
  </si>
  <si>
    <t>148.800003</t>
  </si>
  <si>
    <t>142.730667</t>
  </si>
  <si>
    <t>144.409286</t>
  </si>
  <si>
    <t>151.449997</t>
  </si>
  <si>
    <t>153.550003</t>
  </si>
  <si>
    <t>150.250000</t>
  </si>
  <si>
    <t>147.286942</t>
  </si>
  <si>
    <t>155.850006</t>
  </si>
  <si>
    <t>143.258240</t>
  </si>
  <si>
    <t>148.649994</t>
  </si>
  <si>
    <t>142.586792</t>
  </si>
  <si>
    <t>152.100006</t>
  </si>
  <si>
    <t>148.850006</t>
  </si>
  <si>
    <t>143.833771</t>
  </si>
  <si>
    <t>147.899994</t>
  </si>
  <si>
    <t>141.867386</t>
  </si>
  <si>
    <t>151.250000</t>
  </si>
  <si>
    <t>144.649094</t>
  </si>
  <si>
    <t>154.850006</t>
  </si>
  <si>
    <t>148.533905</t>
  </si>
  <si>
    <t>156.350006</t>
  </si>
  <si>
    <t>153.750000</t>
  </si>
  <si>
    <t>147.478760</t>
  </si>
  <si>
    <t>156.399994</t>
  </si>
  <si>
    <t>156.600006</t>
  </si>
  <si>
    <t>155.750000</t>
  </si>
  <si>
    <t>149.397202</t>
  </si>
  <si>
    <t>153.800003</t>
  </si>
  <si>
    <t>154.350006</t>
  </si>
  <si>
    <t>147.190994</t>
  </si>
  <si>
    <t>152.699997</t>
  </si>
  <si>
    <t>147.430801</t>
  </si>
  <si>
    <t>154.699997</t>
  </si>
  <si>
    <t>152.500000</t>
  </si>
  <si>
    <t>146.567535</t>
  </si>
  <si>
    <t>150.600006</t>
  </si>
  <si>
    <t>144.457260</t>
  </si>
  <si>
    <t>151.949997</t>
  </si>
  <si>
    <t>143.354156</t>
  </si>
  <si>
    <t>149.750000</t>
  </si>
  <si>
    <t>142.922516</t>
  </si>
  <si>
    <t>155.949997</t>
  </si>
  <si>
    <t>154.750000</t>
  </si>
  <si>
    <t>148.437988</t>
  </si>
  <si>
    <t>156.850006</t>
  </si>
  <si>
    <t>154.449997</t>
  </si>
  <si>
    <t>149.589020</t>
  </si>
  <si>
    <t>155.649994</t>
  </si>
  <si>
    <t>155.149994</t>
  </si>
  <si>
    <t>148.821655</t>
  </si>
  <si>
    <t>156.199997</t>
  </si>
  <si>
    <t>160.050003</t>
  </si>
  <si>
    <t>158.399994</t>
  </si>
  <si>
    <t>151.939087</t>
  </si>
  <si>
    <t>159.500000</t>
  </si>
  <si>
    <t>156.250000</t>
  </si>
  <si>
    <t>157.500000</t>
  </si>
  <si>
    <t>151.075821</t>
  </si>
  <si>
    <t>158.050003</t>
  </si>
  <si>
    <t>162.699997</t>
  </si>
  <si>
    <t>155.200424</t>
  </si>
  <si>
    <t>160.850006</t>
  </si>
  <si>
    <t>161.149994</t>
  </si>
  <si>
    <t>155.550003</t>
  </si>
  <si>
    <t>155.699997</t>
  </si>
  <si>
    <t>149.349228</t>
  </si>
  <si>
    <t>160.649994</t>
  </si>
  <si>
    <t>154.550003</t>
  </si>
  <si>
    <t>160.350006</t>
  </si>
  <si>
    <t>153.809570</t>
  </si>
  <si>
    <t>160.949997</t>
  </si>
  <si>
    <t>159.100006</t>
  </si>
  <si>
    <t>159.750000</t>
  </si>
  <si>
    <t>153.234039</t>
  </si>
  <si>
    <t>159.649994</t>
  </si>
  <si>
    <t>160.699997</t>
  </si>
  <si>
    <t>158.199997</t>
  </si>
  <si>
    <t>159.699997</t>
  </si>
  <si>
    <t>153.186081</t>
  </si>
  <si>
    <t>161.550003</t>
  </si>
  <si>
    <t>159.149994</t>
  </si>
  <si>
    <t>161.050003</t>
  </si>
  <si>
    <t>154.481018</t>
  </si>
  <si>
    <t>163.350006</t>
  </si>
  <si>
    <t>162.000000</t>
  </si>
  <si>
    <t>155.392258</t>
  </si>
  <si>
    <t>163.949997</t>
  </si>
  <si>
    <t>165.699997</t>
  </si>
  <si>
    <t>162.350006</t>
  </si>
  <si>
    <t>165.449997</t>
  </si>
  <si>
    <t>158.701538</t>
  </si>
  <si>
    <t>165.750000</t>
  </si>
  <si>
    <t>167.149994</t>
  </si>
  <si>
    <t>158.269897</t>
  </si>
  <si>
    <t>168.149994</t>
  </si>
  <si>
    <t>169.149994</t>
  </si>
  <si>
    <t>160.332199</t>
  </si>
  <si>
    <t>168.000000</t>
  </si>
  <si>
    <t>165.149994</t>
  </si>
  <si>
    <t>161.147537</t>
  </si>
  <si>
    <t>166.750000</t>
  </si>
  <si>
    <t>169.100006</t>
  </si>
  <si>
    <t>166.350006</t>
  </si>
  <si>
    <t>166.550003</t>
  </si>
  <si>
    <t>159.756683</t>
  </si>
  <si>
    <t>167.050003</t>
  </si>
  <si>
    <t>167.899994</t>
  </si>
  <si>
    <t>164.899994</t>
  </si>
  <si>
    <t>158.557678</t>
  </si>
  <si>
    <t>164.949997</t>
  </si>
  <si>
    <t>166.949997</t>
  </si>
  <si>
    <t>164.750000</t>
  </si>
  <si>
    <t>159.325043</t>
  </si>
  <si>
    <t>169.250000</t>
  </si>
  <si>
    <t>165.949997</t>
  </si>
  <si>
    <t>168.100006</t>
  </si>
  <si>
    <t>161.243454</t>
  </si>
  <si>
    <t>166.449997</t>
  </si>
  <si>
    <t>161.750000</t>
  </si>
  <si>
    <t>163.300003</t>
  </si>
  <si>
    <t>156.639236</t>
  </si>
  <si>
    <t>163.550003</t>
  </si>
  <si>
    <t>166.050003</t>
  </si>
  <si>
    <t>162.500000</t>
  </si>
  <si>
    <t>164.050003</t>
  </si>
  <si>
    <t>157.358643</t>
  </si>
  <si>
    <t>164.449997</t>
  </si>
  <si>
    <t>162.149994</t>
  </si>
  <si>
    <t>156.351471</t>
  </si>
  <si>
    <t>161.449997</t>
  </si>
  <si>
    <t>155.871872</t>
  </si>
  <si>
    <t>162.050003</t>
  </si>
  <si>
    <t>166.399994</t>
  </si>
  <si>
    <t>159.612793</t>
  </si>
  <si>
    <t>167.750000</t>
  </si>
  <si>
    <t>160.907730</t>
  </si>
  <si>
    <t>167.350006</t>
  </si>
  <si>
    <t>170.149994</t>
  </si>
  <si>
    <t>162.106750</t>
  </si>
  <si>
    <t>169.750000</t>
  </si>
  <si>
    <t>168.300003</t>
  </si>
  <si>
    <t>161.435303</t>
  </si>
  <si>
    <t>166.250000</t>
  </si>
  <si>
    <t>167.300003</t>
  </si>
  <si>
    <t>160.140350</t>
  </si>
  <si>
    <t>168.550003</t>
  </si>
  <si>
    <t>167.550003</t>
  </si>
  <si>
    <t>160.715897</t>
  </si>
  <si>
    <t>167.649994</t>
  </si>
  <si>
    <t>163.850006</t>
  </si>
  <si>
    <t>157.166824</t>
  </si>
  <si>
    <t>165.500000</t>
  </si>
  <si>
    <t>158.749496</t>
  </si>
  <si>
    <t>160.550003</t>
  </si>
  <si>
    <t>157.149994</t>
  </si>
  <si>
    <t>150.740082</t>
  </si>
  <si>
    <t>156.949997</t>
  </si>
  <si>
    <t>158.649994</t>
  </si>
  <si>
    <t>148.294113</t>
  </si>
  <si>
    <t>158.850006</t>
  </si>
  <si>
    <t>158.550003</t>
  </si>
  <si>
    <t>152.082993</t>
  </si>
  <si>
    <t>159.199997</t>
  </si>
  <si>
    <t>155.800003</t>
  </si>
  <si>
    <t>149.445160</t>
  </si>
  <si>
    <t>156.550003</t>
  </si>
  <si>
    <t>158.149994</t>
  </si>
  <si>
    <t>156.649994</t>
  </si>
  <si>
    <t>150.260468</t>
  </si>
  <si>
    <t>155.899994</t>
  </si>
  <si>
    <t>157.699997</t>
  </si>
  <si>
    <t>148.246140</t>
  </si>
  <si>
    <t>155.050003</t>
  </si>
  <si>
    <t>157.050003</t>
  </si>
  <si>
    <t>149.732925</t>
  </si>
  <si>
    <t>152.399994</t>
  </si>
  <si>
    <t>146.999161</t>
  </si>
  <si>
    <t>157.600006</t>
  </si>
  <si>
    <t>150.596207</t>
  </si>
  <si>
    <t>149.828827</t>
  </si>
  <si>
    <t>156.149994</t>
  </si>
  <si>
    <t>150.020676</t>
  </si>
  <si>
    <t>156.050003</t>
  </si>
  <si>
    <t>157.250000</t>
  </si>
  <si>
    <t>149.876801</t>
  </si>
  <si>
    <t>155.449997</t>
  </si>
  <si>
    <t>150.979874</t>
  </si>
  <si>
    <t>152.750000</t>
  </si>
  <si>
    <t>148.390015</t>
  </si>
  <si>
    <t>158.300003</t>
  </si>
  <si>
    <t>151.843185</t>
  </si>
  <si>
    <t>158.750000</t>
  </si>
  <si>
    <t>152.274826</t>
  </si>
  <si>
    <t>160.250000</t>
  </si>
  <si>
    <t>157.550003</t>
  </si>
  <si>
    <t>153.473846</t>
  </si>
  <si>
    <t>160.149994</t>
  </si>
  <si>
    <t>160.600006</t>
  </si>
  <si>
    <t>158.500000</t>
  </si>
  <si>
    <t>152.418701</t>
  </si>
  <si>
    <t>159.850006</t>
  </si>
  <si>
    <t>151.267654</t>
  </si>
  <si>
    <t>157.850006</t>
  </si>
  <si>
    <t>157.300003</t>
  </si>
  <si>
    <t>160.199997</t>
  </si>
  <si>
    <t>155.350006</t>
  </si>
  <si>
    <t>157.100006</t>
  </si>
  <si>
    <t>150.692139</t>
  </si>
  <si>
    <t>157.649994</t>
  </si>
  <si>
    <t>151.550003</t>
  </si>
  <si>
    <t>145.368500</t>
  </si>
  <si>
    <t>151.350006</t>
  </si>
  <si>
    <t>147.350006</t>
  </si>
  <si>
    <t>142.634750</t>
  </si>
  <si>
    <t>144.553177</t>
  </si>
  <si>
    <t>143.066391</t>
  </si>
  <si>
    <t>152.300003</t>
  </si>
  <si>
    <t>145.416473</t>
  </si>
  <si>
    <t>151.100006</t>
  </si>
  <si>
    <t>144.745010</t>
  </si>
  <si>
    <t>154.199997</t>
  </si>
  <si>
    <t>152.199997</t>
  </si>
  <si>
    <t>147.800003</t>
  </si>
  <si>
    <t>142.299026</t>
  </si>
  <si>
    <t>141.627579</t>
  </si>
  <si>
    <t>141.963303</t>
  </si>
  <si>
    <t>144.300003</t>
  </si>
  <si>
    <t>147.199997</t>
  </si>
  <si>
    <t>141.195938</t>
  </si>
  <si>
    <t>150.350006</t>
  </si>
  <si>
    <t>144.217468</t>
  </si>
  <si>
    <t>152.449997</t>
  </si>
  <si>
    <t>142.826599</t>
  </si>
  <si>
    <t>147.699997</t>
  </si>
  <si>
    <t>141.675537</t>
  </si>
  <si>
    <t>141.004089</t>
  </si>
  <si>
    <t>145.896088</t>
  </si>
  <si>
    <t>145.032776</t>
  </si>
  <si>
    <t>150.050003</t>
  </si>
  <si>
    <t>151.699997</t>
  </si>
  <si>
    <t>149.399994</t>
  </si>
  <si>
    <t>149.800003</t>
  </si>
  <si>
    <t>143.689880</t>
  </si>
  <si>
    <t>142.155151</t>
  </si>
  <si>
    <t>149.600006</t>
  </si>
  <si>
    <t>148.100006</t>
  </si>
  <si>
    <t>147.949997</t>
  </si>
  <si>
    <t>150.500000</t>
  </si>
  <si>
    <t>144.361328</t>
  </si>
  <si>
    <t>139.853043</t>
  </si>
  <si>
    <t>141.819427</t>
  </si>
  <si>
    <t>148.449997</t>
  </si>
  <si>
    <t>148.149994</t>
  </si>
  <si>
    <t>142.107193</t>
  </si>
  <si>
    <t>148.300003</t>
  </si>
  <si>
    <t>146.699997</t>
  </si>
  <si>
    <t>140.716324</t>
  </si>
  <si>
    <t>147.250000</t>
  </si>
  <si>
    <t>140.860214</t>
  </si>
  <si>
    <t>138.414230</t>
  </si>
  <si>
    <t>143.600006</t>
  </si>
  <si>
    <t>140.620407</t>
  </si>
  <si>
    <t>140.668350</t>
  </si>
  <si>
    <t>135.872299</t>
  </si>
  <si>
    <t>133.378357</t>
  </si>
  <si>
    <t>132.371185</t>
  </si>
  <si>
    <t>132.131378</t>
  </si>
  <si>
    <t>128.726181</t>
  </si>
  <si>
    <t>134.850006</t>
  </si>
  <si>
    <t>127.719002</t>
  </si>
  <si>
    <t>124.649536</t>
  </si>
  <si>
    <t>124.074020</t>
  </si>
  <si>
    <t>125.849998</t>
  </si>
  <si>
    <t>121.196373</t>
  </si>
  <si>
    <t>124.949997</t>
  </si>
  <si>
    <t>120.189209</t>
  </si>
  <si>
    <t>127.349998</t>
  </si>
  <si>
    <t>124.849998</t>
  </si>
  <si>
    <t>121.340256</t>
  </si>
  <si>
    <t>126.855721</t>
  </si>
  <si>
    <t>134.250000</t>
  </si>
  <si>
    <t>128.774155</t>
  </si>
  <si>
    <t>133.350006</t>
  </si>
  <si>
    <t>128.486389</t>
  </si>
  <si>
    <t>129.445587</t>
  </si>
  <si>
    <t>123.738289</t>
  </si>
  <si>
    <t>132.750000</t>
  </si>
  <si>
    <t>127.335327</t>
  </si>
  <si>
    <t>127.910858</t>
  </si>
  <si>
    <t>133.500000</t>
  </si>
  <si>
    <t>131.316055</t>
  </si>
  <si>
    <t>130.069077</t>
  </si>
  <si>
    <t>128.102707</t>
  </si>
  <si>
    <t>133.649994</t>
  </si>
  <si>
    <t>131.172180</t>
  </si>
  <si>
    <t>129.301712</t>
  </si>
  <si>
    <t>129.013947</t>
  </si>
  <si>
    <t>127.575134</t>
  </si>
  <si>
    <t>128.582306</t>
  </si>
  <si>
    <t>134.649994</t>
  </si>
  <si>
    <t>130.788483</t>
  </si>
  <si>
    <t>131.459930</t>
  </si>
  <si>
    <t>134.049805</t>
  </si>
  <si>
    <t>132.610992</t>
  </si>
  <si>
    <t>133.809998</t>
  </si>
  <si>
    <t>132.323227</t>
  </si>
  <si>
    <t>130.980331</t>
  </si>
  <si>
    <t>135.449997</t>
  </si>
  <si>
    <t>130.356842</t>
  </si>
  <si>
    <t>135.250000</t>
  </si>
  <si>
    <t>131.939545</t>
  </si>
  <si>
    <t>131.747711</t>
  </si>
  <si>
    <t>131.411972</t>
  </si>
  <si>
    <t>130.692566</t>
  </si>
  <si>
    <t>132.898758</t>
  </si>
  <si>
    <t>133.857971</t>
  </si>
  <si>
    <t>133.474274</t>
  </si>
  <si>
    <t>135.009018</t>
  </si>
  <si>
    <t>134.577377</t>
  </si>
  <si>
    <t>129.973160</t>
  </si>
  <si>
    <t>131.891586</t>
  </si>
  <si>
    <t>132.563034</t>
  </si>
  <si>
    <t>133.666138</t>
  </si>
  <si>
    <t>134.337585</t>
  </si>
  <si>
    <t>140.350006</t>
  </si>
  <si>
    <t>133.570206</t>
  </si>
  <si>
    <t>7.070000</t>
  </si>
  <si>
    <t>7.185000</t>
  </si>
  <si>
    <t>6.836000</t>
  </si>
  <si>
    <t>7.149000</t>
  </si>
  <si>
    <t>6.879146</t>
  </si>
  <si>
    <t>7.069000</t>
  </si>
  <si>
    <t>7.289000</t>
  </si>
  <si>
    <t>7.026000</t>
  </si>
  <si>
    <t>7.098000</t>
  </si>
  <si>
    <t>6.830070</t>
  </si>
  <si>
    <t>7.200000</t>
  </si>
  <si>
    <t>7.450000</t>
  </si>
  <si>
    <t>7.170000</t>
  </si>
  <si>
    <t>7.436000</t>
  </si>
  <si>
    <t>7.155312</t>
  </si>
  <si>
    <t>7.507000</t>
  </si>
  <si>
    <t>7.593000</t>
  </si>
  <si>
    <t>7.405000</t>
  </si>
  <si>
    <t>7.551000</t>
  </si>
  <si>
    <t>7.265971</t>
  </si>
  <si>
    <t>7.596000</t>
  </si>
  <si>
    <t>7.799000</t>
  </si>
  <si>
    <t>7.571000</t>
  </si>
  <si>
    <t>7.623000</t>
  </si>
  <si>
    <t>7.335253</t>
  </si>
  <si>
    <t>7.660000</t>
  </si>
  <si>
    <t>7.698000</t>
  </si>
  <si>
    <t>7.360000</t>
  </si>
  <si>
    <t>7.412000</t>
  </si>
  <si>
    <t>7.132218</t>
  </si>
  <si>
    <t>7.280000</t>
  </si>
  <si>
    <t>7.485000</t>
  </si>
  <si>
    <t>7.150000</t>
  </si>
  <si>
    <t>7.480000</t>
  </si>
  <si>
    <t>7.197651</t>
  </si>
  <si>
    <t>7.484000</t>
  </si>
  <si>
    <t>7.574000</t>
  </si>
  <si>
    <t>7.321000</t>
  </si>
  <si>
    <t>7.456000</t>
  </si>
  <si>
    <t>7.174557</t>
  </si>
  <si>
    <t>7.385000</t>
  </si>
  <si>
    <t>7.512000</t>
  </si>
  <si>
    <t>7.313000</t>
  </si>
  <si>
    <t>7.462000</t>
  </si>
  <si>
    <t>7.180330</t>
  </si>
  <si>
    <t>7.566000</t>
  </si>
  <si>
    <t>7.710000</t>
  </si>
  <si>
    <t>7.340000</t>
  </si>
  <si>
    <t>7.486000</t>
  </si>
  <si>
    <t>7.203425</t>
  </si>
  <si>
    <t>7.538000</t>
  </si>
  <si>
    <t>8.145000</t>
  </si>
  <si>
    <t>8.114000</t>
  </si>
  <si>
    <t>7.807720</t>
  </si>
  <si>
    <t>7.935000</t>
  </si>
  <si>
    <t>8.084000</t>
  </si>
  <si>
    <t>7.742000</t>
  </si>
  <si>
    <t>7.782000</t>
  </si>
  <si>
    <t>7.488251</t>
  </si>
  <si>
    <t>7.897000</t>
  </si>
  <si>
    <t>8.043000</t>
  </si>
  <si>
    <t>7.881000</t>
  </si>
  <si>
    <t>7.998000</t>
  </si>
  <si>
    <t>7.696098</t>
  </si>
  <si>
    <t>7.954000</t>
  </si>
  <si>
    <t>8.026000</t>
  </si>
  <si>
    <t>7.886000</t>
  </si>
  <si>
    <t>7.982000</t>
  </si>
  <si>
    <t>7.680702</t>
  </si>
  <si>
    <t>7.830000</t>
  </si>
  <si>
    <t>7.891000</t>
  </si>
  <si>
    <t>7.674000</t>
  </si>
  <si>
    <t>7.860000</t>
  </si>
  <si>
    <t>7.563307</t>
  </si>
  <si>
    <t>7.745000</t>
  </si>
  <si>
    <t>7.973000</t>
  </si>
  <si>
    <t>7.672041</t>
  </si>
  <si>
    <t>7.950000</t>
  </si>
  <si>
    <t>8.047000</t>
  </si>
  <si>
    <t>7.613000</t>
  </si>
  <si>
    <t>7.822000</t>
  </si>
  <si>
    <t>7.526742</t>
  </si>
  <si>
    <t>7.910000</t>
  </si>
  <si>
    <t>8.148000</t>
  </si>
  <si>
    <t>7.856000</t>
  </si>
  <si>
    <t>8.131000</t>
  </si>
  <si>
    <t>7.824077</t>
  </si>
  <si>
    <t>8.168000</t>
  </si>
  <si>
    <t>8.320000</t>
  </si>
  <si>
    <t>8.044000</t>
  </si>
  <si>
    <t>8.057000</t>
  </si>
  <si>
    <t>7.752871</t>
  </si>
  <si>
    <t>8.091000</t>
  </si>
  <si>
    <t>8.191000</t>
  </si>
  <si>
    <t>8.014000</t>
  </si>
  <si>
    <t>8.113000</t>
  </si>
  <si>
    <t>7.806757</t>
  </si>
  <si>
    <t>8.090000</t>
  </si>
  <si>
    <t>8.120000</t>
  </si>
  <si>
    <t>7.956000</t>
  </si>
  <si>
    <t>8.065000</t>
  </si>
  <si>
    <t>7.760569</t>
  </si>
  <si>
    <t>8.102000</t>
  </si>
  <si>
    <t>8.209000</t>
  </si>
  <si>
    <t>7.639000</t>
  </si>
  <si>
    <t>7.746000</t>
  </si>
  <si>
    <t>7.453610</t>
  </si>
  <si>
    <t>7.800000</t>
  </si>
  <si>
    <t>7.838000</t>
  </si>
  <si>
    <t>7.410000</t>
  </si>
  <si>
    <t>7.700000</t>
  </si>
  <si>
    <t>7.409346</t>
  </si>
  <si>
    <t>7.722000</t>
  </si>
  <si>
    <t>7.861000</t>
  </si>
  <si>
    <t>7.545000</t>
  </si>
  <si>
    <t>7.656000</t>
  </si>
  <si>
    <t>7.367008</t>
  </si>
  <si>
    <t>7.620000</t>
  </si>
  <si>
    <t>7.815000</t>
  </si>
  <si>
    <t>7.588000</t>
  </si>
  <si>
    <t>7.796000</t>
  </si>
  <si>
    <t>7.501723</t>
  </si>
  <si>
    <t>7.760000</t>
  </si>
  <si>
    <t>7.908000</t>
  </si>
  <si>
    <t>7.630000</t>
  </si>
  <si>
    <t>7.893000</t>
  </si>
  <si>
    <t>7.595061</t>
  </si>
  <si>
    <t>7.870000</t>
  </si>
  <si>
    <t>7.947000</t>
  </si>
  <si>
    <t>7.336000</t>
  </si>
  <si>
    <t>7.393000</t>
  </si>
  <si>
    <t>7.113935</t>
  </si>
  <si>
    <t>7.350000</t>
  </si>
  <si>
    <t>7.375000</t>
  </si>
  <si>
    <t>7.097000</t>
  </si>
  <si>
    <t>7.198000</t>
  </si>
  <si>
    <t>6.926296</t>
  </si>
  <si>
    <t>7.252000</t>
  </si>
  <si>
    <t>7.438000</t>
  </si>
  <si>
    <t>7.202000</t>
  </si>
  <si>
    <t>7.371000</t>
  </si>
  <si>
    <t>7.092765</t>
  </si>
  <si>
    <t>7.464000</t>
  </si>
  <si>
    <t>7.573000</t>
  </si>
  <si>
    <t>7.451000</t>
  </si>
  <si>
    <t>7.530000</t>
  </si>
  <si>
    <t>7.245764</t>
  </si>
  <si>
    <t>7.527000</t>
  </si>
  <si>
    <t>7.638000</t>
  </si>
  <si>
    <t>7.444000</t>
  </si>
  <si>
    <t>7.287140</t>
  </si>
  <si>
    <t>7.330000</t>
  </si>
  <si>
    <t>7.380000</t>
  </si>
  <si>
    <t>7.101426</t>
  </si>
  <si>
    <t>7.320000</t>
  </si>
  <si>
    <t>7.278000</t>
  </si>
  <si>
    <t>7.430516</t>
  </si>
  <si>
    <t>7.699000</t>
  </si>
  <si>
    <t>7.756000</t>
  </si>
  <si>
    <t>7.463233</t>
  </si>
  <si>
    <t>7.776000</t>
  </si>
  <si>
    <t>7.306386</t>
  </si>
  <si>
    <t>7.600000</t>
  </si>
  <si>
    <t>7.689000</t>
  </si>
  <si>
    <t>7.544000</t>
  </si>
  <si>
    <t>7.398762</t>
  </si>
  <si>
    <t>7.693000</t>
  </si>
  <si>
    <t>7.753000</t>
  </si>
  <si>
    <t>7.570000</t>
  </si>
  <si>
    <t>7.370856</t>
  </si>
  <si>
    <t>7.617000</t>
  </si>
  <si>
    <t>7.610000</t>
  </si>
  <si>
    <t>7.622000</t>
  </si>
  <si>
    <t>7.334291</t>
  </si>
  <si>
    <t>7.680000</t>
  </si>
  <si>
    <t>7.816000</t>
  </si>
  <si>
    <t>7.681000</t>
  </si>
  <si>
    <t>7.892000</t>
  </si>
  <si>
    <t>7.828000</t>
  </si>
  <si>
    <t>7.532515</t>
  </si>
  <si>
    <t>7.775000</t>
  </si>
  <si>
    <t>7.991000</t>
  </si>
  <si>
    <t>7.734000</t>
  </si>
  <si>
    <t>7.984000</t>
  </si>
  <si>
    <t>7.682627</t>
  </si>
  <si>
    <t>7.926000</t>
  </si>
  <si>
    <t>8.240000</t>
  </si>
  <si>
    <t>7.853000</t>
  </si>
  <si>
    <t>8.161000</t>
  </si>
  <si>
    <t>7.852945</t>
  </si>
  <si>
    <t>8.230000</t>
  </si>
  <si>
    <t>8.297000</t>
  </si>
  <si>
    <t>8.170000</t>
  </si>
  <si>
    <t>8.173000</t>
  </si>
  <si>
    <t>7.864493</t>
  </si>
  <si>
    <t>8.238000</t>
  </si>
  <si>
    <t>8.280000</t>
  </si>
  <si>
    <t>8.124000</t>
  </si>
  <si>
    <t>8.132000</t>
  </si>
  <si>
    <t>7.825040</t>
  </si>
  <si>
    <t>8.051000</t>
  </si>
  <si>
    <t>8.211000</t>
  </si>
  <si>
    <t>7.970000</t>
  </si>
  <si>
    <t>8.063000</t>
  </si>
  <si>
    <t>7.758644</t>
  </si>
  <si>
    <t>8.038000</t>
  </si>
  <si>
    <t>8.249000</t>
  </si>
  <si>
    <t>8.010000</t>
  </si>
  <si>
    <t>8.172000</t>
  </si>
  <si>
    <t>7.863530</t>
  </si>
  <si>
    <t>8.190000</t>
  </si>
  <si>
    <t>7.683000</t>
  </si>
  <si>
    <t>7.460346</t>
  </si>
  <si>
    <t>7.597000</t>
  </si>
  <si>
    <t>7.679000</t>
  </si>
  <si>
    <t>7.389139</t>
  </si>
  <si>
    <t>7.650000</t>
  </si>
  <si>
    <t>8.060000</t>
  </si>
  <si>
    <t>7.755758</t>
  </si>
  <si>
    <t>8.150000</t>
  </si>
  <si>
    <t>8.205000</t>
  </si>
  <si>
    <t>7.798000</t>
  </si>
  <si>
    <t>7.858000</t>
  </si>
  <si>
    <t>7.561382</t>
  </si>
  <si>
    <t>7.846000</t>
  </si>
  <si>
    <t>7.994000</t>
  </si>
  <si>
    <t>7.959000</t>
  </si>
  <si>
    <t>7.658570</t>
  </si>
  <si>
    <t>7.990000</t>
  </si>
  <si>
    <t>8.030000</t>
  </si>
  <si>
    <t>7.859000</t>
  </si>
  <si>
    <t>7.889000</t>
  </si>
  <si>
    <t>7.591212</t>
  </si>
  <si>
    <t>7.927000</t>
  </si>
  <si>
    <t>7.930000</t>
  </si>
  <si>
    <t>7.754000</t>
  </si>
  <si>
    <t>7.520968</t>
  </si>
  <si>
    <t>8.000000</t>
  </si>
  <si>
    <t>8.233000</t>
  </si>
  <si>
    <t>8.140000</t>
  </si>
  <si>
    <t>7.832738</t>
  </si>
  <si>
    <t>8.040000</t>
  </si>
  <si>
    <t>8.073000</t>
  </si>
  <si>
    <t>8.022000</t>
  </si>
  <si>
    <t>7.719193</t>
  </si>
  <si>
    <t>8.003000</t>
  </si>
  <si>
    <t>7.750000</t>
  </si>
  <si>
    <t>7.461308</t>
  </si>
  <si>
    <t>7.651000</t>
  </si>
  <si>
    <t>7.406000</t>
  </si>
  <si>
    <t>7.576000</t>
  </si>
  <si>
    <t>7.678000</t>
  </si>
  <si>
    <t>7.255000</t>
  </si>
  <si>
    <t>7.277000</t>
  </si>
  <si>
    <t>7.002314</t>
  </si>
  <si>
    <t>7.250000</t>
  </si>
  <si>
    <t>7.134000</t>
  </si>
  <si>
    <t>7.225000</t>
  </si>
  <si>
    <t>6.952277</t>
  </si>
  <si>
    <t>7.220000</t>
  </si>
  <si>
    <t>7.363000</t>
  </si>
  <si>
    <t>7.121000</t>
  </si>
  <si>
    <t>7.305000</t>
  </si>
  <si>
    <t>7.029256</t>
  </si>
  <si>
    <t>7.273000</t>
  </si>
  <si>
    <t>7.514000</t>
  </si>
  <si>
    <t>7.230367</t>
  </si>
  <si>
    <t>7.500000</t>
  </si>
  <si>
    <t>7.166000</t>
  </si>
  <si>
    <t>7.257000</t>
  </si>
  <si>
    <t>6.983068</t>
  </si>
  <si>
    <t>7.343000</t>
  </si>
  <si>
    <t>7.195000</t>
  </si>
  <si>
    <t>7.260000</t>
  </si>
  <si>
    <t>6.985956</t>
  </si>
  <si>
    <t>7.339000</t>
  </si>
  <si>
    <t>7.558000</t>
  </si>
  <si>
    <t>7.266000</t>
  </si>
  <si>
    <t>7.526000</t>
  </si>
  <si>
    <t>7.241915</t>
  </si>
  <si>
    <t>7.488000</t>
  </si>
  <si>
    <t>7.578000</t>
  </si>
  <si>
    <t>7.291952</t>
  </si>
  <si>
    <t>7.662000</t>
  </si>
  <si>
    <t>7.741000</t>
  </si>
  <si>
    <t>7.603000</t>
  </si>
  <si>
    <t>7.645000</t>
  </si>
  <si>
    <t>7.356423</t>
  </si>
  <si>
    <t>7.590000</t>
  </si>
  <si>
    <t>7.635000</t>
  </si>
  <si>
    <t>7.447000</t>
  </si>
  <si>
    <t>7.582000</t>
  </si>
  <si>
    <t>7.295800</t>
  </si>
  <si>
    <t>7.559000</t>
  </si>
  <si>
    <t>7.492000</t>
  </si>
  <si>
    <t>7.209198</t>
  </si>
  <si>
    <t>7.452000</t>
  </si>
  <si>
    <t>7.510000</t>
  </si>
  <si>
    <t>7.319000</t>
  </si>
  <si>
    <t>7.349000</t>
  </si>
  <si>
    <t>7.071596</t>
  </si>
  <si>
    <t>7.473000</t>
  </si>
  <si>
    <t>7.285000</t>
  </si>
  <si>
    <t>7.295000</t>
  </si>
  <si>
    <t>7.019634</t>
  </si>
  <si>
    <t>7.308000</t>
  </si>
  <si>
    <t>7.431000</t>
  </si>
  <si>
    <t>7.215000</t>
  </si>
  <si>
    <t>7.242000</t>
  </si>
  <si>
    <t>6.968635</t>
  </si>
  <si>
    <t>7.284000</t>
  </si>
  <si>
    <t>7.549000</t>
  </si>
  <si>
    <t>7.153000</t>
  </si>
  <si>
    <t>7.170708</t>
  </si>
  <si>
    <t>7.426000</t>
  </si>
  <si>
    <t>7.367000</t>
  </si>
  <si>
    <t>7.615000</t>
  </si>
  <si>
    <t>7.327555</t>
  </si>
  <si>
    <t>7.583000</t>
  </si>
  <si>
    <t>7.648000</t>
  </si>
  <si>
    <t>7.359309</t>
  </si>
  <si>
    <t>7.808000</t>
  </si>
  <si>
    <t>7.584000</t>
  </si>
  <si>
    <t>7.481515</t>
  </si>
  <si>
    <t>7.839000</t>
  </si>
  <si>
    <t>7.791000</t>
  </si>
  <si>
    <t>7.825000</t>
  </si>
  <si>
    <t>7.529628</t>
  </si>
  <si>
    <t>7.850000</t>
  </si>
  <si>
    <t>7.643000</t>
  </si>
  <si>
    <t>7.783000</t>
  </si>
  <si>
    <t>7.489214</t>
  </si>
  <si>
    <t>7.658000</t>
  </si>
  <si>
    <t>7.368932</t>
  </si>
  <si>
    <t>7.560000</t>
  </si>
  <si>
    <t>7.713000</t>
  </si>
  <si>
    <t>7.531000</t>
  </si>
  <si>
    <t>7.592000</t>
  </si>
  <si>
    <t>7.305424</t>
  </si>
  <si>
    <t>7.609000</t>
  </si>
  <si>
    <t>7.957000</t>
  </si>
  <si>
    <t>7.362000</t>
  </si>
  <si>
    <t>7.479000</t>
  </si>
  <si>
    <t>7.196689</t>
  </si>
  <si>
    <t>7.430000</t>
  </si>
  <si>
    <t>7.442000</t>
  </si>
  <si>
    <t>7.173000</t>
  </si>
  <si>
    <t>7.341000</t>
  </si>
  <si>
    <t>7.063898</t>
  </si>
  <si>
    <t>7.395000</t>
  </si>
  <si>
    <t>7.115860</t>
  </si>
  <si>
    <t>7.355000</t>
  </si>
  <si>
    <t>7.292000</t>
  </si>
  <si>
    <t>7.369000</t>
  </si>
  <si>
    <t>7.090841</t>
  </si>
  <si>
    <t>7.591000</t>
  </si>
  <si>
    <t>7.389000</t>
  </si>
  <si>
    <t>7.110086</t>
  </si>
  <si>
    <t>7.366000</t>
  </si>
  <si>
    <t>7.437000</t>
  </si>
  <si>
    <t>7.346000</t>
  </si>
  <si>
    <t>7.068709</t>
  </si>
  <si>
    <t>7.246000</t>
  </si>
  <si>
    <t>7.109000</t>
  </si>
  <si>
    <t>6.928220</t>
  </si>
  <si>
    <t>7.204000</t>
  </si>
  <si>
    <t>7.010000</t>
  </si>
  <si>
    <t>7.017000</t>
  </si>
  <si>
    <t>6.752128</t>
  </si>
  <si>
    <t>7.001000</t>
  </si>
  <si>
    <t>7.088000</t>
  </si>
  <si>
    <t>6.910000</t>
  </si>
  <si>
    <t>7.040000</t>
  </si>
  <si>
    <t>6.774260</t>
  </si>
  <si>
    <t>7.031000</t>
  </si>
  <si>
    <t>6.801000</t>
  </si>
  <si>
    <t>6.860000</t>
  </si>
  <si>
    <t>6.601054</t>
  </si>
  <si>
    <t>6.960000</t>
  </si>
  <si>
    <t>7.020000</t>
  </si>
  <si>
    <t>6.880000</t>
  </si>
  <si>
    <t>6.942000</t>
  </si>
  <si>
    <t>6.679959</t>
  </si>
  <si>
    <t>6.936000</t>
  </si>
  <si>
    <t>6.954000</t>
  </si>
  <si>
    <t>6.788000</t>
  </si>
  <si>
    <t>6.804000</t>
  </si>
  <si>
    <t>6.547168</t>
  </si>
  <si>
    <t>6.834000</t>
  </si>
  <si>
    <t>6.888000</t>
  </si>
  <si>
    <t>6.774000</t>
  </si>
  <si>
    <t>6.627997</t>
  </si>
  <si>
    <t>6.920000</t>
  </si>
  <si>
    <t>6.938000</t>
  </si>
  <si>
    <t>6.702000</t>
  </si>
  <si>
    <t>6.844000</t>
  </si>
  <si>
    <t>6.585658</t>
  </si>
  <si>
    <t>6.811000</t>
  </si>
  <si>
    <t>6.912000</t>
  </si>
  <si>
    <t>6.751000</t>
  </si>
  <si>
    <t>6.651092</t>
  </si>
  <si>
    <t>6.845000</t>
  </si>
  <si>
    <t>6.869000</t>
  </si>
  <si>
    <t>6.730000</t>
  </si>
  <si>
    <t>6.843000</t>
  </si>
  <si>
    <t>6.584696</t>
  </si>
  <si>
    <t>6.740000</t>
  </si>
  <si>
    <t>6.798000</t>
  </si>
  <si>
    <t>6.607000</t>
  </si>
  <si>
    <t>6.645000</t>
  </si>
  <si>
    <t>6.394170</t>
  </si>
  <si>
    <t>6.650000</t>
  </si>
  <si>
    <t>6.734000</t>
  </si>
  <si>
    <t>6.581000</t>
  </si>
  <si>
    <t>6.710000</t>
  </si>
  <si>
    <t>6.456716</t>
  </si>
  <si>
    <t>6.700000</t>
  </si>
  <si>
    <t>6.729000</t>
  </si>
  <si>
    <t>6.582000</t>
  </si>
  <si>
    <t>6.615000</t>
  </si>
  <si>
    <t>6.365302</t>
  </si>
  <si>
    <t>6.534000</t>
  </si>
  <si>
    <t>6.536000</t>
  </si>
  <si>
    <t>6.350000</t>
  </si>
  <si>
    <t>6.457000</t>
  </si>
  <si>
    <t>6.213266</t>
  </si>
  <si>
    <t>6.445000</t>
  </si>
  <si>
    <t>6.460000</t>
  </si>
  <si>
    <t>6.310000</t>
  </si>
  <si>
    <t>6.367000</t>
  </si>
  <si>
    <t>6.232845</t>
  </si>
  <si>
    <t>6.473000</t>
  </si>
  <si>
    <t>6.513000</t>
  </si>
  <si>
    <t>6.363000</t>
  </si>
  <si>
    <t>6.447000</t>
  </si>
  <si>
    <t>6.311160</t>
  </si>
  <si>
    <t>6.400000</t>
  </si>
  <si>
    <t>6.280000</t>
  </si>
  <si>
    <t>6.305000</t>
  </si>
  <si>
    <t>6.172151</t>
  </si>
  <si>
    <t>6.235000</t>
  </si>
  <si>
    <t>6.259000</t>
  </si>
  <si>
    <t>6.123000</t>
  </si>
  <si>
    <t>6.152000</t>
  </si>
  <si>
    <t>6.022375</t>
  </si>
  <si>
    <t>6.229000</t>
  </si>
  <si>
    <t>6.285000</t>
  </si>
  <si>
    <t>6.125000</t>
  </si>
  <si>
    <t>6.193000</t>
  </si>
  <si>
    <t>6.062511</t>
  </si>
  <si>
    <t>6.145000</t>
  </si>
  <si>
    <t>6.150000</t>
  </si>
  <si>
    <t>6.025000</t>
  </si>
  <si>
    <t>6.087000</t>
  </si>
  <si>
    <t>5.958745</t>
  </si>
  <si>
    <t>6.000000</t>
  </si>
  <si>
    <t>6.010000</t>
  </si>
  <si>
    <t>5.801000</t>
  </si>
  <si>
    <t>5.975000</t>
  </si>
  <si>
    <t>5.849104</t>
  </si>
  <si>
    <t>5.950000</t>
  </si>
  <si>
    <t>6.241000</t>
  </si>
  <si>
    <t>5.940000</t>
  </si>
  <si>
    <t>6.109500</t>
  </si>
  <si>
    <t>6.250000</t>
  </si>
  <si>
    <t>6.283000</t>
  </si>
  <si>
    <t>6.082000</t>
  </si>
  <si>
    <t>6.138000</t>
  </si>
  <si>
    <t>6.008670</t>
  </si>
  <si>
    <t>6.204000</t>
  </si>
  <si>
    <t>5.863000</t>
  </si>
  <si>
    <t>5.958000</t>
  </si>
  <si>
    <t>5.832463</t>
  </si>
  <si>
    <t>5.982000</t>
  </si>
  <si>
    <t>6.028000</t>
  </si>
  <si>
    <t>5.927000</t>
  </si>
  <si>
    <t>5.966000</t>
  </si>
  <si>
    <t>5.840294</t>
  </si>
  <si>
    <t>6.022000</t>
  </si>
  <si>
    <t>6.207000</t>
  </si>
  <si>
    <t>5.990000</t>
  </si>
  <si>
    <t>6.190000</t>
  </si>
  <si>
    <t>6.059575</t>
  </si>
  <si>
    <t>6.100000</t>
  </si>
  <si>
    <t>6.136000</t>
  </si>
  <si>
    <t>6.015000</t>
  </si>
  <si>
    <t>6.132000</t>
  </si>
  <si>
    <t>6.002797</t>
  </si>
  <si>
    <t>6.112000</t>
  </si>
  <si>
    <t>6.173000</t>
  </si>
  <si>
    <t>6.052000</t>
  </si>
  <si>
    <t>6.103000</t>
  </si>
  <si>
    <t>5.974408</t>
  </si>
  <si>
    <t>6.064000</t>
  </si>
  <si>
    <t>6.081000</t>
  </si>
  <si>
    <t>5.979000</t>
  </si>
  <si>
    <t>6.027000</t>
  </si>
  <si>
    <t>5.900009</t>
  </si>
  <si>
    <t>6.111000</t>
  </si>
  <si>
    <t>6.088000</t>
  </si>
  <si>
    <t>6.109000</t>
  </si>
  <si>
    <t>5.980281</t>
  </si>
  <si>
    <t>6.073000</t>
  </si>
  <si>
    <t>6.364000</t>
  </si>
  <si>
    <t>5.999000</t>
  </si>
  <si>
    <t>6.330000</t>
  </si>
  <si>
    <t>6.196625</t>
  </si>
  <si>
    <t>6.376000</t>
  </si>
  <si>
    <t>6.504000</t>
  </si>
  <si>
    <t>6.352000</t>
  </si>
  <si>
    <t>6.485000</t>
  </si>
  <si>
    <t>6.348359</t>
  </si>
  <si>
    <t>6.486000</t>
  </si>
  <si>
    <t>6.300000</t>
  </si>
  <si>
    <t>6.317000</t>
  </si>
  <si>
    <t>6.183898</t>
  </si>
  <si>
    <t>6.260000</t>
  </si>
  <si>
    <t>6.481000</t>
  </si>
  <si>
    <t>6.255000</t>
  </si>
  <si>
    <t>6.360000</t>
  </si>
  <si>
    <t>6.225993</t>
  </si>
  <si>
    <t>6.324000</t>
  </si>
  <si>
    <t>6.432000</t>
  </si>
  <si>
    <t>6.228000</t>
  </si>
  <si>
    <t>6.271000</t>
  </si>
  <si>
    <t>6.138868</t>
  </si>
  <si>
    <t>6.234000</t>
  </si>
  <si>
    <t>6.292000</t>
  </si>
  <si>
    <t>6.187000</t>
  </si>
  <si>
    <t>6.128100</t>
  </si>
  <si>
    <t>6.498000</t>
  </si>
  <si>
    <t>6.248000</t>
  </si>
  <si>
    <t>6.361085</t>
  </si>
  <si>
    <t>6.676000</t>
  </si>
  <si>
    <t>6.562000</t>
  </si>
  <si>
    <t>6.423736</t>
  </si>
  <si>
    <t>6.822000</t>
  </si>
  <si>
    <t>6.724000</t>
  </si>
  <si>
    <t>6.780000</t>
  </si>
  <si>
    <t>6.637143</t>
  </si>
  <si>
    <t>6.922000</t>
  </si>
  <si>
    <t>6.755000</t>
  </si>
  <si>
    <t>6.612670</t>
  </si>
  <si>
    <t>6.837000</t>
  </si>
  <si>
    <t>6.627000</t>
  </si>
  <si>
    <t>6.752000</t>
  </si>
  <si>
    <t>6.609733</t>
  </si>
  <si>
    <t>6.939000</t>
  </si>
  <si>
    <t>6.643000</t>
  </si>
  <si>
    <t>6.932000</t>
  </si>
  <si>
    <t>6.785941</t>
  </si>
  <si>
    <t>6.896000</t>
  </si>
  <si>
    <t>7.018000</t>
  </si>
  <si>
    <t>7.002000</t>
  </si>
  <si>
    <t>6.854465</t>
  </si>
  <si>
    <t>7.383000</t>
  </si>
  <si>
    <t>6.965000</t>
  </si>
  <si>
    <t>7.175000</t>
  </si>
  <si>
    <t>7.023820</t>
  </si>
  <si>
    <t>7.421000</t>
  </si>
  <si>
    <t>7.490000</t>
  </si>
  <si>
    <t>6.655000</t>
  </si>
  <si>
    <t>6.644975</t>
  </si>
  <si>
    <t>6.651000</t>
  </si>
  <si>
    <t>6.716000</t>
  </si>
  <si>
    <t>6.347000</t>
  </si>
  <si>
    <t>6.505000</t>
  </si>
  <si>
    <t>6.367938</t>
  </si>
  <si>
    <t>6.500000</t>
  </si>
  <si>
    <t>6.706000</t>
  </si>
  <si>
    <t>6.499000</t>
  </si>
  <si>
    <t>6.530000</t>
  </si>
  <si>
    <t>6.392411</t>
  </si>
  <si>
    <t>6.501000</t>
  </si>
  <si>
    <t>6.605000</t>
  </si>
  <si>
    <t>6.430000</t>
  </si>
  <si>
    <t>6.591000</t>
  </si>
  <si>
    <t>6.452126</t>
  </si>
  <si>
    <t>6.792000</t>
  </si>
  <si>
    <t>6.756000</t>
  </si>
  <si>
    <t>6.613649</t>
  </si>
  <si>
    <t>6.794000</t>
  </si>
  <si>
    <t>6.943000</t>
  </si>
  <si>
    <t>6.745000</t>
  </si>
  <si>
    <t>6.885000</t>
  </si>
  <si>
    <t>6.739931</t>
  </si>
  <si>
    <t>6.882000</t>
  </si>
  <si>
    <t>7.183000</t>
  </si>
  <si>
    <t>7.031651</t>
  </si>
  <si>
    <t>7.207000</t>
  </si>
  <si>
    <t>7.012000</t>
  </si>
  <si>
    <t>6.864254</t>
  </si>
  <si>
    <t>6.950000</t>
  </si>
  <si>
    <t>7.078000</t>
  </si>
  <si>
    <t>6.977000</t>
  </si>
  <si>
    <t>6.829992</t>
  </si>
  <si>
    <t>7.059000</t>
  </si>
  <si>
    <t>7.074000</t>
  </si>
  <si>
    <t>6.893000</t>
  </si>
  <si>
    <t>6.747762</t>
  </si>
  <si>
    <t>6.900000</t>
  </si>
  <si>
    <t>7.021000</t>
  </si>
  <si>
    <t>6.830000</t>
  </si>
  <si>
    <t>6.925000</t>
  </si>
  <si>
    <t>6.779088</t>
  </si>
  <si>
    <t>7.000000</t>
  </si>
  <si>
    <t>7.161000</t>
  </si>
  <si>
    <t>6.982000</t>
  </si>
  <si>
    <t>6.983684</t>
  </si>
  <si>
    <t>6.929000</t>
  </si>
  <si>
    <t>6.720000</t>
  </si>
  <si>
    <t>7.030000</t>
  </si>
  <si>
    <t>7.108000</t>
  </si>
  <si>
    <t>6.958231</t>
  </si>
  <si>
    <t>7.052000</t>
  </si>
  <si>
    <t>7.165000</t>
  </si>
  <si>
    <t>6.952000</t>
  </si>
  <si>
    <t>7.120000</t>
  </si>
  <si>
    <t>6.969979</t>
  </si>
  <si>
    <t>7.090000</t>
  </si>
  <si>
    <t>7.131000</t>
  </si>
  <si>
    <t>7.028000</t>
  </si>
  <si>
    <t>7.075000</t>
  </si>
  <si>
    <t>6.925927</t>
  </si>
  <si>
    <t>7.045000</t>
  </si>
  <si>
    <t>6.815000</t>
  </si>
  <si>
    <t>6.897000</t>
  </si>
  <si>
    <t>6.751678</t>
  </si>
  <si>
    <t>6.940000</t>
  </si>
  <si>
    <t>7.191000</t>
  </si>
  <si>
    <t>6.891665</t>
  </si>
  <si>
    <t>7.043000</t>
  </si>
  <si>
    <t>7.025000</t>
  </si>
  <si>
    <t>7.095000</t>
  </si>
  <si>
    <t>6.945506</t>
  </si>
  <si>
    <t>7.050000</t>
  </si>
  <si>
    <t>6.810000</t>
  </si>
  <si>
    <t>6.852508</t>
  </si>
  <si>
    <t>6.971000</t>
  </si>
  <si>
    <t>7.022000</t>
  </si>
  <si>
    <t>6.856000</t>
  </si>
  <si>
    <t>6.902000</t>
  </si>
  <si>
    <t>6.916000</t>
  </si>
  <si>
    <t>6.713000</t>
  </si>
  <si>
    <t>6.723000</t>
  </si>
  <si>
    <t>6.581344</t>
  </si>
  <si>
    <t>6.799000</t>
  </si>
  <si>
    <t>6.831000</t>
  </si>
  <si>
    <t>6.538000</t>
  </si>
  <si>
    <t>6.586000</t>
  </si>
  <si>
    <t>6.447230</t>
  </si>
  <si>
    <t>6.719000</t>
  </si>
  <si>
    <t>6.568000</t>
  </si>
  <si>
    <t>6.735036</t>
  </si>
  <si>
    <t>6.771000</t>
  </si>
  <si>
    <t>6.951000</t>
  </si>
  <si>
    <t>6.661000</t>
  </si>
  <si>
    <t>6.520650</t>
  </si>
  <si>
    <t>6.758000</t>
  </si>
  <si>
    <t>6.764000</t>
  </si>
  <si>
    <t>6.290000</t>
  </si>
  <si>
    <t>6.295000</t>
  </si>
  <si>
    <t>6.162362</t>
  </si>
  <si>
    <t>6.210000</t>
  </si>
  <si>
    <t>6.452000</t>
  </si>
  <si>
    <t>6.377000</t>
  </si>
  <si>
    <t>6.242634</t>
  </si>
  <si>
    <t>6.038000</t>
  </si>
  <si>
    <t>6.045000</t>
  </si>
  <si>
    <t>5.917630</t>
  </si>
  <si>
    <t>6.080000</t>
  </si>
  <si>
    <t>6.083000</t>
  </si>
  <si>
    <t>5.808000</t>
  </si>
  <si>
    <t>5.883000</t>
  </si>
  <si>
    <t>5.759043</t>
  </si>
  <si>
    <t>5.877000</t>
  </si>
  <si>
    <t>6.167000</t>
  </si>
  <si>
    <t>5.777000</t>
  </si>
  <si>
    <t>6.160000</t>
  </si>
  <si>
    <t>6.030206</t>
  </si>
  <si>
    <t>6.342000</t>
  </si>
  <si>
    <t>6.428000</t>
  </si>
  <si>
    <t>6.281000</t>
  </si>
  <si>
    <t>6.326000</t>
  </si>
  <si>
    <t>6.192709</t>
  </si>
  <si>
    <t>6.386000</t>
  </si>
  <si>
    <t>6.230000</t>
  </si>
  <si>
    <t>6.297000</t>
  </si>
  <si>
    <t>6.164320</t>
  </si>
  <si>
    <t>6.431000</t>
  </si>
  <si>
    <t>6.294000</t>
  </si>
  <si>
    <t>6.348000</t>
  </si>
  <si>
    <t>6.214245</t>
  </si>
  <si>
    <t>6.526000</t>
  </si>
  <si>
    <t>6.262000</t>
  </si>
  <si>
    <t>6.471000</t>
  </si>
  <si>
    <t>6.334654</t>
  </si>
  <si>
    <t>6.510000</t>
  </si>
  <si>
    <t>6.550000</t>
  </si>
  <si>
    <t>6.359000</t>
  </si>
  <si>
    <t>6.225014</t>
  </si>
  <si>
    <t>6.320000</t>
  </si>
  <si>
    <t>6.403000</t>
  </si>
  <si>
    <t>6.307000</t>
  </si>
  <si>
    <t>6.333000</t>
  </si>
  <si>
    <t>6.199562</t>
  </si>
  <si>
    <t>6.482000</t>
  </si>
  <si>
    <t>6.425000</t>
  </si>
  <si>
    <t>6.289623</t>
  </si>
  <si>
    <t>6.468000</t>
  </si>
  <si>
    <t>6.338000</t>
  </si>
  <si>
    <t>6.462000</t>
  </si>
  <si>
    <t>6.325843</t>
  </si>
  <si>
    <t>6.599000</t>
  </si>
  <si>
    <t>6.402000</t>
  </si>
  <si>
    <t>6.552000</t>
  </si>
  <si>
    <t>6.413947</t>
  </si>
  <si>
    <t>6.600000</t>
  </si>
  <si>
    <t>6.626000</t>
  </si>
  <si>
    <t>6.551000</t>
  </si>
  <si>
    <t>6.572000</t>
  </si>
  <si>
    <t>6.433526</t>
  </si>
  <si>
    <t>6.563000</t>
  </si>
  <si>
    <t>6.679000</t>
  </si>
  <si>
    <t>6.648000</t>
  </si>
  <si>
    <t>6.507924</t>
  </si>
  <si>
    <t>6.684000</t>
  </si>
  <si>
    <t>6.553000</t>
  </si>
  <si>
    <t>6.624000</t>
  </si>
  <si>
    <t>6.484430</t>
  </si>
  <si>
    <t>6.807000</t>
  </si>
  <si>
    <t>6.685000</t>
  </si>
  <si>
    <t>6.742000</t>
  </si>
  <si>
    <t>6.599944</t>
  </si>
  <si>
    <t>6.850000</t>
  </si>
  <si>
    <t>6.768000</t>
  </si>
  <si>
    <t>6.938653</t>
  </si>
  <si>
    <t>7.155000</t>
  </si>
  <si>
    <t>6.948000</t>
  </si>
  <si>
    <t>7.114000</t>
  </si>
  <si>
    <t>6.964105</t>
  </si>
  <si>
    <t>7.160000</t>
  </si>
  <si>
    <t>7.328000</t>
  </si>
  <si>
    <t>7.173596</t>
  </si>
  <si>
    <t>7.505000</t>
  </si>
  <si>
    <t>7.293025</t>
  </si>
  <si>
    <t>7.599000</t>
  </si>
  <si>
    <t>7.489000</t>
  </si>
  <si>
    <t>7.331204</t>
  </si>
  <si>
    <t>7.525000</t>
  </si>
  <si>
    <t>7.143000</t>
  </si>
  <si>
    <t>7.418000</t>
  </si>
  <si>
    <t>7.261700</t>
  </si>
  <si>
    <t>7.446000</t>
  </si>
  <si>
    <t>7.694000</t>
  </si>
  <si>
    <t>7.440000</t>
  </si>
  <si>
    <t>7.655000</t>
  </si>
  <si>
    <t>7.493707</t>
  </si>
  <si>
    <t>7.392000</t>
  </si>
  <si>
    <t>7.496000</t>
  </si>
  <si>
    <t>7.338057</t>
  </si>
  <si>
    <t>7.459000</t>
  </si>
  <si>
    <t>7.471000</t>
  </si>
  <si>
    <t>7.254000</t>
  </si>
  <si>
    <t>7.311000</t>
  </si>
  <si>
    <t>7.156954</t>
  </si>
  <si>
    <t>7.062977</t>
  </si>
  <si>
    <t>7.261000</t>
  </si>
  <si>
    <t>7.228000</t>
  </si>
  <si>
    <t>7.207859</t>
  </si>
  <si>
    <t>7.282000</t>
  </si>
  <si>
    <t>7.307000</t>
  </si>
  <si>
    <t>7.153039</t>
  </si>
  <si>
    <t>7.270000</t>
  </si>
  <si>
    <t>7.288000</t>
  </si>
  <si>
    <t>7.051000</t>
  </si>
  <si>
    <t>6.902433</t>
  </si>
  <si>
    <t>6.764404</t>
  </si>
  <si>
    <t>6.696000</t>
  </si>
  <si>
    <t>6.796708</t>
  </si>
  <si>
    <t>6.657701</t>
  </si>
  <si>
    <t>6.800000</t>
  </si>
  <si>
    <t>6.955000</t>
  </si>
  <si>
    <t>6.772000</t>
  </si>
  <si>
    <t>6.783003</t>
  </si>
  <si>
    <t>6.937000</t>
  </si>
  <si>
    <t>6.987000</t>
  </si>
  <si>
    <t>6.871000</t>
  </si>
  <si>
    <t>6.726225</t>
  </si>
  <si>
    <t>6.909000</t>
  </si>
  <si>
    <t>6.635000</t>
  </si>
  <si>
    <t>6.677000</t>
  </si>
  <si>
    <t>6.536313</t>
  </si>
  <si>
    <t>6.560000</t>
  </si>
  <si>
    <t>6.566000</t>
  </si>
  <si>
    <t>6.427652</t>
  </si>
  <si>
    <t>6.520000</t>
  </si>
  <si>
    <t>6.531000</t>
  </si>
  <si>
    <t>6.369000</t>
  </si>
  <si>
    <t>6.480000</t>
  </si>
  <si>
    <t>6.343464</t>
  </si>
  <si>
    <t>6.489000</t>
  </si>
  <si>
    <t>6.344443</t>
  </si>
  <si>
    <t>6.515000</t>
  </si>
  <si>
    <t>6.529000</t>
  </si>
  <si>
    <t>6.205000</t>
  </si>
  <si>
    <t>6.304000</t>
  </si>
  <si>
    <t>6.171172</t>
  </si>
  <si>
    <t>6.375000</t>
  </si>
  <si>
    <t>6.256000</t>
  </si>
  <si>
    <t>6.161383</t>
  </si>
  <si>
    <t>6.301000</t>
  </si>
  <si>
    <t>6.464000</t>
  </si>
  <si>
    <t>6.327801</t>
  </si>
  <si>
    <t>6.540000</t>
  </si>
  <si>
    <t>6.797000</t>
  </si>
  <si>
    <t>6.503000</t>
  </si>
  <si>
    <t>6.653785</t>
  </si>
  <si>
    <t>6.770000</t>
  </si>
  <si>
    <t>6.681000</t>
  </si>
  <si>
    <t>6.852000</t>
  </si>
  <si>
    <t>6.707626</t>
  </si>
  <si>
    <t>7.077000</t>
  </si>
  <si>
    <t>6.818000</t>
  </si>
  <si>
    <t>7.049000</t>
  </si>
  <si>
    <t>6.900475</t>
  </si>
  <si>
    <t>7.199000</t>
  </si>
  <si>
    <t>6.918000</t>
  </si>
  <si>
    <t>7.119000</t>
  </si>
  <si>
    <t>6.969000</t>
  </si>
  <si>
    <t>7.082000</t>
  </si>
  <si>
    <t>7.053000</t>
  </si>
  <si>
    <t>7.137000</t>
  </si>
  <si>
    <t>6.986621</t>
  </si>
  <si>
    <t>7.129000</t>
  </si>
  <si>
    <t>7.232000</t>
  </si>
  <si>
    <t>7.092000</t>
  </si>
  <si>
    <t>6.942569</t>
  </si>
  <si>
    <t>7.323000</t>
  </si>
  <si>
    <t>7.301000</t>
  </si>
  <si>
    <t>7.147165</t>
  </si>
  <si>
    <t>7.315000</t>
  </si>
  <si>
    <t>7.373000</t>
  </si>
  <si>
    <t>7.162000</t>
  </si>
  <si>
    <t>7.189000</t>
  </si>
  <si>
    <t>7.037525</t>
  </si>
  <si>
    <t>7.100000</t>
  </si>
  <si>
    <t>7.055000</t>
  </si>
  <si>
    <t>7.187000</t>
  </si>
  <si>
    <t>7.035567</t>
  </si>
  <si>
    <t>7.060000</t>
  </si>
  <si>
    <t>7.061000</t>
  </si>
  <si>
    <t>6.912222</t>
  </si>
  <si>
    <t>7.066000</t>
  </si>
  <si>
    <t>7.178000</t>
  </si>
  <si>
    <t>7.026757</t>
  </si>
  <si>
    <t>7.182000</t>
  </si>
  <si>
    <t>7.272000</t>
  </si>
  <si>
    <t>7.230000</t>
  </si>
  <si>
    <t>7.077662</t>
  </si>
  <si>
    <t>7.249000</t>
  </si>
  <si>
    <t>7.291000</t>
  </si>
  <si>
    <t>7.136000</t>
  </si>
  <si>
    <t>7.146000</t>
  </si>
  <si>
    <t>7.154000</t>
  </si>
  <si>
    <t>6.579000</t>
  </si>
  <si>
    <t>6.503030</t>
  </si>
  <si>
    <t>6.620000</t>
  </si>
  <si>
    <t>6.453000</t>
  </si>
  <si>
    <t>6.494000</t>
  </si>
  <si>
    <t>6.357169</t>
  </si>
  <si>
    <t>6.533000</t>
  </si>
  <si>
    <t>6.632000</t>
  </si>
  <si>
    <t>6.442000</t>
  </si>
  <si>
    <t>6.595000</t>
  </si>
  <si>
    <t>6.456041</t>
  </si>
  <si>
    <t>6.689000</t>
  </si>
  <si>
    <t>6.868000</t>
  </si>
  <si>
    <t>6.660000</t>
  </si>
  <si>
    <t>6.840000</t>
  </si>
  <si>
    <t>6.695879</t>
  </si>
  <si>
    <t>6.892000</t>
  </si>
  <si>
    <t>6.935000</t>
  </si>
  <si>
    <t>6.788877</t>
  </si>
  <si>
    <t>7.138000</t>
  </si>
  <si>
    <t>6.931000</t>
  </si>
  <si>
    <t>6.784962</t>
  </si>
  <si>
    <t>7.057000</t>
  </si>
  <si>
    <t>6.908307</t>
  </si>
  <si>
    <t>7.029000</t>
  </si>
  <si>
    <t>6.901000</t>
  </si>
  <si>
    <t>6.755593</t>
  </si>
  <si>
    <t>6.890000</t>
  </si>
  <si>
    <t>6.906000</t>
  </si>
  <si>
    <t>6.749000</t>
  </si>
  <si>
    <t>6.867000</t>
  </si>
  <si>
    <t>6.722310</t>
  </si>
  <si>
    <t>6.887000</t>
  </si>
  <si>
    <t>6.959000</t>
  </si>
  <si>
    <t>6.812371</t>
  </si>
  <si>
    <t>6.928000</t>
  </si>
  <si>
    <t>6.509882</t>
  </si>
  <si>
    <t>6.657000</t>
  </si>
  <si>
    <t>6.508000</t>
  </si>
  <si>
    <t>6.414926</t>
  </si>
  <si>
    <t>6.575000</t>
  </si>
  <si>
    <t>6.436462</t>
  </si>
  <si>
    <t>6.701000</t>
  </si>
  <si>
    <t>6.618000</t>
  </si>
  <si>
    <t>6.478556</t>
  </si>
  <si>
    <t>6.673000</t>
  </si>
  <si>
    <t>6.588000</t>
  </si>
  <si>
    <t>6.449188</t>
  </si>
  <si>
    <t>6.512000</t>
  </si>
  <si>
    <t>6.610000</t>
  </si>
  <si>
    <t>6.426000</t>
  </si>
  <si>
    <t>6.459957</t>
  </si>
  <si>
    <t>6.663000</t>
  </si>
  <si>
    <t>6.484000</t>
  </si>
  <si>
    <t>6.495198</t>
  </si>
  <si>
    <t>6.674000</t>
  </si>
  <si>
    <t>6.808000</t>
  </si>
  <si>
    <t>6.683000</t>
  </si>
  <si>
    <t>6.542187</t>
  </si>
  <si>
    <t>6.750000</t>
  </si>
  <si>
    <t>6.820000</t>
  </si>
  <si>
    <t>6.652000</t>
  </si>
  <si>
    <t>6.532397</t>
  </si>
  <si>
    <t>6.737000</t>
  </si>
  <si>
    <t>6.598000</t>
  </si>
  <si>
    <t>6.458978</t>
  </si>
  <si>
    <t>6.613000</t>
  </si>
  <si>
    <t>6.725000</t>
  </si>
  <si>
    <t>6.565000</t>
  </si>
  <si>
    <t>6.667000</t>
  </si>
  <si>
    <t>6.585000</t>
  </si>
  <si>
    <t>6.619000</t>
  </si>
  <si>
    <t>6.479535</t>
  </si>
  <si>
    <t>6.590000</t>
  </si>
  <si>
    <t>6.544000</t>
  </si>
  <si>
    <t>6.406116</t>
  </si>
  <si>
    <t>6.463000</t>
  </si>
  <si>
    <t>6.466000</t>
  </si>
  <si>
    <t>6.329759</t>
  </si>
  <si>
    <t>6.483000</t>
  </si>
  <si>
    <t>6.514000</t>
  </si>
  <si>
    <t>6.331000</t>
  </si>
  <si>
    <t>6.197603</t>
  </si>
  <si>
    <t>6.311000</t>
  </si>
  <si>
    <t>6.576000</t>
  </si>
  <si>
    <t>6.465000</t>
  </si>
  <si>
    <t>6.554000</t>
  </si>
  <si>
    <t>6.415000</t>
  </si>
  <si>
    <t>6.525000</t>
  </si>
  <si>
    <t>6.387516</t>
  </si>
  <si>
    <t>6.524000</t>
  </si>
  <si>
    <t>6.688000</t>
  </si>
  <si>
    <t>6.516000</t>
  </si>
  <si>
    <t>6.402200</t>
  </si>
  <si>
    <t>6.601000</t>
  </si>
  <si>
    <t>6.419000</t>
  </si>
  <si>
    <t>6.421778</t>
  </si>
  <si>
    <t>6.547000</t>
  </si>
  <si>
    <t>6.782000</t>
  </si>
  <si>
    <t>6.639101</t>
  </si>
  <si>
    <t>6.972000</t>
  </si>
  <si>
    <t>6.997000</t>
  </si>
  <si>
    <t>6.721000</t>
  </si>
  <si>
    <t>6.579386</t>
  </si>
  <si>
    <t>6.813350</t>
  </si>
  <si>
    <t>6.990000</t>
  </si>
  <si>
    <t>6.872000</t>
  </si>
  <si>
    <t>6.989000</t>
  </si>
  <si>
    <t>6.841739</t>
  </si>
  <si>
    <t>6.975000</t>
  </si>
  <si>
    <t>7.079000</t>
  </si>
  <si>
    <t>7.019000</t>
  </si>
  <si>
    <t>6.871107</t>
  </si>
  <si>
    <t>6.999000</t>
  </si>
  <si>
    <t>6.964000</t>
  </si>
  <si>
    <t>6.917117</t>
  </si>
  <si>
    <t>7.036000</t>
  </si>
  <si>
    <t>6.907000</t>
  </si>
  <si>
    <t>6.761467</t>
  </si>
  <si>
    <t>6.980000</t>
  </si>
  <si>
    <t>6.862000</t>
  </si>
  <si>
    <t>6.760488</t>
  </si>
  <si>
    <t>6.878000</t>
  </si>
  <si>
    <t>6.917000</t>
  </si>
  <si>
    <t>6.771256</t>
  </si>
  <si>
    <t>7.347000</t>
  </si>
  <si>
    <t>7.192196</t>
  </si>
  <si>
    <t>7.306000</t>
  </si>
  <si>
    <t>7.358000</t>
  </si>
  <si>
    <t>7.174000</t>
  </si>
  <si>
    <t>7.097240</t>
  </si>
  <si>
    <t>7.194000</t>
  </si>
  <si>
    <t>7.005000</t>
  </si>
  <si>
    <t>7.033609</t>
  </si>
  <si>
    <t>7.231000</t>
  </si>
  <si>
    <t>7.226000</t>
  </si>
  <si>
    <t>7.434000</t>
  </si>
  <si>
    <t>7.277363</t>
  </si>
  <si>
    <t>7.364000</t>
  </si>
  <si>
    <t>7.685000</t>
  </si>
  <si>
    <t>7.304000</t>
  </si>
  <si>
    <t>7.523074</t>
  </si>
  <si>
    <t>7.880000</t>
  </si>
  <si>
    <t>7.684000</t>
  </si>
  <si>
    <t>7.716000</t>
  </si>
  <si>
    <t>7.553421</t>
  </si>
  <si>
    <t>7.695000</t>
  </si>
  <si>
    <t>7.532864</t>
  </si>
  <si>
    <t>7.721000</t>
  </si>
  <si>
    <t>7.740000</t>
  </si>
  <si>
    <t>7.542000</t>
  </si>
  <si>
    <t>7.580000</t>
  </si>
  <si>
    <t>7.420287</t>
  </si>
  <si>
    <t>7.589000</t>
  </si>
  <si>
    <t>7.589641</t>
  </si>
  <si>
    <t>7.729000</t>
  </si>
  <si>
    <t>7.563000</t>
  </si>
  <si>
    <t>7.410498</t>
  </si>
  <si>
    <t>7.672000</t>
  </si>
  <si>
    <t>7.688000</t>
  </si>
  <si>
    <t>7.516000</t>
  </si>
  <si>
    <t>7.629000</t>
  </si>
  <si>
    <t>7.468255</t>
  </si>
  <si>
    <t>7.706000</t>
  </si>
  <si>
    <t>7.575000</t>
  </si>
  <si>
    <t>7.428118</t>
  </si>
  <si>
    <t>7.424000</t>
  </si>
  <si>
    <t>7.267573</t>
  </si>
  <si>
    <t>7.390000</t>
  </si>
  <si>
    <t>7.554000</t>
  </si>
  <si>
    <t>7.293000</t>
  </si>
  <si>
    <t>7.341972</t>
  </si>
  <si>
    <t>7.540000</t>
  </si>
  <si>
    <t>7.572000</t>
  </si>
  <si>
    <t>7.412455</t>
  </si>
  <si>
    <t>7.534000</t>
  </si>
  <si>
    <t>7.503000</t>
  </si>
  <si>
    <t>7.522095</t>
  </si>
  <si>
    <t>7.890000</t>
  </si>
  <si>
    <t>7.735000</t>
  </si>
  <si>
    <t>7.829000</t>
  </si>
  <si>
    <t>7.664040</t>
  </si>
  <si>
    <t>7.770000</t>
  </si>
  <si>
    <t>7.628000</t>
  </si>
  <si>
    <t>7.747000</t>
  </si>
  <si>
    <t>7.583768</t>
  </si>
  <si>
    <t>7.810000</t>
  </si>
  <si>
    <t>7.697000</t>
  </si>
  <si>
    <t>7.704176</t>
  </si>
  <si>
    <t>7.974000</t>
  </si>
  <si>
    <t>7.805985</t>
  </si>
  <si>
    <t>8.335000</t>
  </si>
  <si>
    <t>7.743000</t>
  </si>
  <si>
    <t>8.311000</t>
  </si>
  <si>
    <t>8.135884</t>
  </si>
  <si>
    <t>8.420000</t>
  </si>
  <si>
    <t>8.650000</t>
  </si>
  <si>
    <t>8.217000</t>
  </si>
  <si>
    <t>8.284000</t>
  </si>
  <si>
    <t>8.109453</t>
  </si>
  <si>
    <t>8.299000</t>
  </si>
  <si>
    <t>8.336000</t>
  </si>
  <si>
    <t>8.126000</t>
  </si>
  <si>
    <t>7.959676</t>
  </si>
  <si>
    <t>8.175000</t>
  </si>
  <si>
    <t>8.250000</t>
  </si>
  <si>
    <t>8.128000</t>
  </si>
  <si>
    <t>8.165000</t>
  </si>
  <si>
    <t>7.992960</t>
  </si>
  <si>
    <t>8.303000</t>
  </si>
  <si>
    <t>8.095000</t>
  </si>
  <si>
    <t>8.264000</t>
  </si>
  <si>
    <t>8.089874</t>
  </si>
  <si>
    <t>8.350000</t>
  </si>
  <si>
    <t>9.410000</t>
  </si>
  <si>
    <t>9.330000</t>
  </si>
  <si>
    <t>9.133413</t>
  </si>
  <si>
    <t>9.349000</t>
  </si>
  <si>
    <t>9.562000</t>
  </si>
  <si>
    <t>9.200000</t>
  </si>
  <si>
    <t>9.530000</t>
  </si>
  <si>
    <t>9.329199</t>
  </si>
  <si>
    <t>9.500000</t>
  </si>
  <si>
    <t>9.580000</t>
  </si>
  <si>
    <t>9.404000</t>
  </si>
  <si>
    <t>9.205854</t>
  </si>
  <si>
    <t>9.440000</t>
  </si>
  <si>
    <t>9.764000</t>
  </si>
  <si>
    <t>9.670000</t>
  </si>
  <si>
    <t>9.466249</t>
  </si>
  <si>
    <t>9.718000</t>
  </si>
  <si>
    <t>10.004000</t>
  </si>
  <si>
    <t>9.988000</t>
  </si>
  <si>
    <t>9.777549</t>
  </si>
  <si>
    <t>9.931000</t>
  </si>
  <si>
    <t>10.248000</t>
  </si>
  <si>
    <t>9.832000</t>
  </si>
  <si>
    <t>10.188000</t>
  </si>
  <si>
    <t>9.973335</t>
  </si>
  <si>
    <t>10.208000</t>
  </si>
  <si>
    <t>10.370000</t>
  </si>
  <si>
    <t>10.178000</t>
  </si>
  <si>
    <t>10.186000</t>
  </si>
  <si>
    <t>9.971377</t>
  </si>
  <si>
    <t>10.182000</t>
  </si>
  <si>
    <t>10.256000</t>
  </si>
  <si>
    <t>10.094000</t>
  </si>
  <si>
    <t>10.204000</t>
  </si>
  <si>
    <t>9.988998</t>
  </si>
  <si>
    <t>10.130000</t>
  </si>
  <si>
    <t>10.242000</t>
  </si>
  <si>
    <t>9.914000</t>
  </si>
  <si>
    <t>9.980000</t>
  </si>
  <si>
    <t>9.769717</t>
  </si>
  <si>
    <t>9.949000</t>
  </si>
  <si>
    <t>10.074000</t>
  </si>
  <si>
    <t>9.641000</t>
  </si>
  <si>
    <t>9.911000</t>
  </si>
  <si>
    <t>9.702172</t>
  </si>
  <si>
    <t>9.932000</t>
  </si>
  <si>
    <t>10.026000</t>
  </si>
  <si>
    <t>9.828000</t>
  </si>
  <si>
    <t>9.866000</t>
  </si>
  <si>
    <t>9.658120</t>
  </si>
  <si>
    <t>9.760000</t>
  </si>
  <si>
    <t>9.868000</t>
  </si>
  <si>
    <t>9.400000</t>
  </si>
  <si>
    <t>9.524000</t>
  </si>
  <si>
    <t>9.323326</t>
  </si>
  <si>
    <t>8.999000</t>
  </si>
  <si>
    <t>9.127000</t>
  </si>
  <si>
    <t>8.855000</t>
  </si>
  <si>
    <t>8.940000</t>
  </si>
  <si>
    <t>8.751631</t>
  </si>
  <si>
    <t>9.005000</t>
  </si>
  <si>
    <t>9.080000</t>
  </si>
  <si>
    <t>8.674000</t>
  </si>
  <si>
    <t>8.771000</t>
  </si>
  <si>
    <t>8.586192</t>
  </si>
  <si>
    <t>8.600000</t>
  </si>
  <si>
    <t>8.968000</t>
  </si>
  <si>
    <t>8.464000</t>
  </si>
  <si>
    <t>8.860000</t>
  </si>
  <si>
    <t>8.673316</t>
  </si>
  <si>
    <t>8.602000</t>
  </si>
  <si>
    <t>8.770000</t>
  </si>
  <si>
    <t>8.076000</t>
  </si>
  <si>
    <t>8.294000</t>
  </si>
  <si>
    <t>8.119242</t>
  </si>
  <si>
    <t>7.888000</t>
  </si>
  <si>
    <t>8.121000</t>
  </si>
  <si>
    <t>7.708000</t>
  </si>
  <si>
    <t>7.879000</t>
  </si>
  <si>
    <t>7.712987</t>
  </si>
  <si>
    <t>8.025000</t>
  </si>
  <si>
    <t>7.386000</t>
  </si>
  <si>
    <t>7.567000</t>
  </si>
  <si>
    <t>7.407560</t>
  </si>
  <si>
    <t>7.854000</t>
  </si>
  <si>
    <t>7.186323</t>
  </si>
  <si>
    <t>7.454000</t>
  </si>
  <si>
    <t>7.112903</t>
  </si>
  <si>
    <t>7.300000</t>
  </si>
  <si>
    <t>6.894602</t>
  </si>
  <si>
    <t>6.817000</t>
  </si>
  <si>
    <t>6.891000</t>
  </si>
  <si>
    <t>6.653000</t>
  </si>
  <si>
    <t>6.776000</t>
  </si>
  <si>
    <t>6.633227</t>
  </si>
  <si>
    <t>5.960000</t>
  </si>
  <si>
    <t>6.222000</t>
  </si>
  <si>
    <t>5.610000</t>
  </si>
  <si>
    <t>5.854000</t>
  </si>
  <si>
    <t>5.730654</t>
  </si>
  <si>
    <t>6.046000</t>
  </si>
  <si>
    <t>5.805000</t>
  </si>
  <si>
    <t>5.882000</t>
  </si>
  <si>
    <t>5.758064</t>
  </si>
  <si>
    <t>6.199000</t>
  </si>
  <si>
    <t>5.810000</t>
  </si>
  <si>
    <t>5.972000</t>
  </si>
  <si>
    <t>5.846168</t>
  </si>
  <si>
    <t>5.532000</t>
  </si>
  <si>
    <t>5.789000</t>
  </si>
  <si>
    <t>4.871000</t>
  </si>
  <si>
    <t>4.768366</t>
  </si>
  <si>
    <t>5.220000</t>
  </si>
  <si>
    <t>5.796000</t>
  </si>
  <si>
    <t>4.850000</t>
  </si>
  <si>
    <t>5.105000</t>
  </si>
  <si>
    <t>4.997436</t>
  </si>
  <si>
    <t>4.868500</t>
  </si>
  <si>
    <t>5.100000</t>
  </si>
  <si>
    <t>4.448500</t>
  </si>
  <si>
    <t>4.906000</t>
  </si>
  <si>
    <t>4.802629</t>
  </si>
  <si>
    <t>5.147000</t>
  </si>
  <si>
    <t>5.261000</t>
  </si>
  <si>
    <t>4.700000</t>
  </si>
  <si>
    <t>5.038551</t>
  </si>
  <si>
    <t>4.950000</t>
  </si>
  <si>
    <t>5.480000</t>
  </si>
  <si>
    <t>4.912000</t>
  </si>
  <si>
    <t>5.144000</t>
  </si>
  <si>
    <t>5.035614</t>
  </si>
  <si>
    <t>5.142000</t>
  </si>
  <si>
    <t>5.570000</t>
  </si>
  <si>
    <t>5.471000</t>
  </si>
  <si>
    <t>5.355724</t>
  </si>
  <si>
    <t>5.830000</t>
  </si>
  <si>
    <t>5.949000</t>
  </si>
  <si>
    <t>5.414000</t>
  </si>
  <si>
    <t>5.525000</t>
  </si>
  <si>
    <t>5.408587</t>
  </si>
  <si>
    <t>5.300000</t>
  </si>
  <si>
    <t>5.799000</t>
  </si>
  <si>
    <t>5.296000</t>
  </si>
  <si>
    <t>5.511000</t>
  </si>
  <si>
    <t>5.394881</t>
  </si>
  <si>
    <t>5.851000</t>
  </si>
  <si>
    <t>6.191000</t>
  </si>
  <si>
    <t>5.760000</t>
  </si>
  <si>
    <t>6.060554</t>
  </si>
  <si>
    <t>6.449000</t>
  </si>
  <si>
    <t>6.433000</t>
  </si>
  <si>
    <t>6.297454</t>
  </si>
  <si>
    <t>6.165000</t>
  </si>
  <si>
    <t>6.420000</t>
  </si>
  <si>
    <t>6.118000</t>
  </si>
  <si>
    <t>6.204456</t>
  </si>
  <si>
    <t>6.192000</t>
  </si>
  <si>
    <t>5.825000</t>
  </si>
  <si>
    <t>5.897000</t>
  </si>
  <si>
    <t>5.772748</t>
  </si>
  <si>
    <t>5.633000</t>
  </si>
  <si>
    <t>5.824000</t>
  </si>
  <si>
    <t>5.701286</t>
  </si>
  <si>
    <t>5.650000</t>
  </si>
  <si>
    <t>5.969000</t>
  </si>
  <si>
    <t>5.843231</t>
  </si>
  <si>
    <t>5.671000</t>
  </si>
  <si>
    <t>5.741000</t>
  </si>
  <si>
    <t>5.534000</t>
  </si>
  <si>
    <t>5.598000</t>
  </si>
  <si>
    <t>5.480048</t>
  </si>
  <si>
    <t>5.628000</t>
  </si>
  <si>
    <t>5.925000</t>
  </si>
  <si>
    <t>5.486000</t>
  </si>
  <si>
    <t>5.504000</t>
  </si>
  <si>
    <t>5.388029</t>
  </si>
  <si>
    <t>5.519000</t>
  </si>
  <si>
    <t>5.394000</t>
  </si>
  <si>
    <t>5.426000</t>
  </si>
  <si>
    <t>5.311672</t>
  </si>
  <si>
    <t>5.680000</t>
  </si>
  <si>
    <t>5.918000</t>
  </si>
  <si>
    <t>5.592000</t>
  </si>
  <si>
    <t>5.887000</t>
  </si>
  <si>
    <t>5.762959</t>
  </si>
  <si>
    <t>6.153000</t>
  </si>
  <si>
    <t>6.343000</t>
  </si>
  <si>
    <t>6.018000</t>
  </si>
  <si>
    <t>6.074258</t>
  </si>
  <si>
    <t>6.076000</t>
  </si>
  <si>
    <t>6.120000</t>
  </si>
  <si>
    <t>6.029000</t>
  </si>
  <si>
    <t>5.901967</t>
  </si>
  <si>
    <t>6.268000</t>
  </si>
  <si>
    <t>6.119000</t>
  </si>
  <si>
    <t>5.990070</t>
  </si>
  <si>
    <t>6.200000</t>
  </si>
  <si>
    <t>6.094000</t>
  </si>
  <si>
    <t>6.209000</t>
  </si>
  <si>
    <t>6.078174</t>
  </si>
  <si>
    <t>5.632000</t>
  </si>
  <si>
    <t>5.513332</t>
  </si>
  <si>
    <t>5.728000</t>
  </si>
  <si>
    <t>5.936000</t>
  </si>
  <si>
    <t>5.609000</t>
  </si>
  <si>
    <t>5.723000</t>
  </si>
  <si>
    <t>5.602415</t>
  </si>
  <si>
    <t>6.069000</t>
  </si>
  <si>
    <t>5.870000</t>
  </si>
  <si>
    <t>5.971000</t>
  </si>
  <si>
    <t>5.845189</t>
  </si>
  <si>
    <t>5.717000</t>
  </si>
  <si>
    <t>5.908000</t>
  </si>
  <si>
    <t>5.783516</t>
  </si>
  <si>
    <t>5.780000</t>
  </si>
  <si>
    <t>5.557000</t>
  </si>
  <si>
    <t>5.439912</t>
  </si>
  <si>
    <t>5.630000</t>
  </si>
  <si>
    <t>5.690000</t>
  </si>
  <si>
    <t>5.554000</t>
  </si>
  <si>
    <t>5.649000</t>
  </si>
  <si>
    <t>5.529974</t>
  </si>
  <si>
    <t>5.698000</t>
  </si>
  <si>
    <t>5.915000</t>
  </si>
  <si>
    <t>5.573000</t>
  </si>
  <si>
    <t>5.846000</t>
  </si>
  <si>
    <t>5.722823</t>
  </si>
  <si>
    <t>5.669000</t>
  </si>
  <si>
    <t>5.451000</t>
  </si>
  <si>
    <t>5.336146</t>
  </si>
  <si>
    <t>5.767000</t>
  </si>
  <si>
    <t>6.142000</t>
  </si>
  <si>
    <t>5.755000</t>
  </si>
  <si>
    <t>6.012586</t>
  </si>
  <si>
    <t>6.137000</t>
  </si>
  <si>
    <t>6.391000</t>
  </si>
  <si>
    <t>6.256339</t>
  </si>
  <si>
    <t>7.004242</t>
  </si>
  <si>
    <t>6.778000</t>
  </si>
  <si>
    <t>6.635185</t>
  </si>
  <si>
    <t>6.349000</t>
  </si>
  <si>
    <t>6.290602</t>
  </si>
  <si>
    <t>6.612000</t>
  </si>
  <si>
    <t>6.743000</t>
  </si>
  <si>
    <t>6.429000</t>
  </si>
  <si>
    <t>6.409052</t>
  </si>
  <si>
    <t>6.340000</t>
  </si>
  <si>
    <t>6.206414</t>
  </si>
  <si>
    <t>6.374000</t>
  </si>
  <si>
    <t>6.291000</t>
  </si>
  <si>
    <t>6.555000</t>
  </si>
  <si>
    <t>6.416883</t>
  </si>
  <si>
    <t>6.625000</t>
  </si>
  <si>
    <t>6.659000</t>
  </si>
  <si>
    <t>6.427000</t>
  </si>
  <si>
    <t>6.537000</t>
  </si>
  <si>
    <t>6.399263</t>
  </si>
  <si>
    <t>6.644000</t>
  </si>
  <si>
    <t>6.286000</t>
  </si>
  <si>
    <t>6.365000</t>
  </si>
  <si>
    <t>6.230887</t>
  </si>
  <si>
    <t>6.371000</t>
  </si>
  <si>
    <t>6.549000</t>
  </si>
  <si>
    <t>6.337000</t>
  </si>
  <si>
    <t>6.506000</t>
  </si>
  <si>
    <t>6.368916</t>
  </si>
  <si>
    <t>6.366000</t>
  </si>
  <si>
    <t>6.093000</t>
  </si>
  <si>
    <t>5.964618</t>
  </si>
  <si>
    <t>5.795000</t>
  </si>
  <si>
    <t>6.050000</t>
  </si>
  <si>
    <t>5.922524</t>
  </si>
  <si>
    <t>6.166000</t>
  </si>
  <si>
    <t>6.270000</t>
  </si>
  <si>
    <t>5.847000</t>
  </si>
  <si>
    <t>5.941000</t>
  </si>
  <si>
    <t>5.815821</t>
  </si>
  <si>
    <t>6.556000</t>
  </si>
  <si>
    <t>6.417863</t>
  </si>
  <si>
    <t>6.714000</t>
  </si>
  <si>
    <t>6.438000</t>
  </si>
  <si>
    <t>6.446252</t>
  </si>
  <si>
    <t>6.521000</t>
  </si>
  <si>
    <t>6.854000</t>
  </si>
  <si>
    <t>6.385000</t>
  </si>
  <si>
    <t>6.709584</t>
  </si>
  <si>
    <t>6.715000</t>
  </si>
  <si>
    <t>6.573513</t>
  </si>
  <si>
    <t>6.561000</t>
  </si>
  <si>
    <t>6.475000</t>
  </si>
  <si>
    <t>6.691000</t>
  </si>
  <si>
    <t>6.550018</t>
  </si>
  <si>
    <t>6.841000</t>
  </si>
  <si>
    <t>6.754615</t>
  </si>
  <si>
    <t>7.504000</t>
  </si>
  <si>
    <t>6.961000</t>
  </si>
  <si>
    <t>7.345888</t>
  </si>
  <si>
    <t>7.787000</t>
  </si>
  <si>
    <t>7.622925</t>
  </si>
  <si>
    <t>7.903000</t>
  </si>
  <si>
    <t>8.080000</t>
  </si>
  <si>
    <t>7.665019</t>
  </si>
  <si>
    <t>7.372319</t>
  </si>
  <si>
    <t>7.701000</t>
  </si>
  <si>
    <t>8.160000</t>
  </si>
  <si>
    <t>7.946000</t>
  </si>
  <si>
    <t>7.778575</t>
  </si>
  <si>
    <t>7.965000</t>
  </si>
  <si>
    <t>8.153000</t>
  </si>
  <si>
    <t>7.981213</t>
  </si>
  <si>
    <t>8.079000</t>
  </si>
  <si>
    <t>8.472000</t>
  </si>
  <si>
    <t>8.023000</t>
  </si>
  <si>
    <t>8.318000</t>
  </si>
  <si>
    <t>8.142736</t>
  </si>
  <si>
    <t>8.500000</t>
  </si>
  <si>
    <t>8.757000</t>
  </si>
  <si>
    <t>8.424000</t>
  </si>
  <si>
    <t>8.709000</t>
  </si>
  <si>
    <t>8.525497</t>
  </si>
  <si>
    <t>8.642000</t>
  </si>
  <si>
    <t>9.201000</t>
  </si>
  <si>
    <t>8.636000</t>
  </si>
  <si>
    <t>9.040000</t>
  </si>
  <si>
    <t>8.849524</t>
  </si>
  <si>
    <t>8.947000</t>
  </si>
  <si>
    <t>9.047000</t>
  </si>
  <si>
    <t>8.624000</t>
  </si>
  <si>
    <t>8.442288</t>
  </si>
  <si>
    <t>8.850000</t>
  </si>
  <si>
    <t>9.075000</t>
  </si>
  <si>
    <t>8.601000</t>
  </si>
  <si>
    <t>8.745000</t>
  </si>
  <si>
    <t>8.560740</t>
  </si>
  <si>
    <t>8.349000</t>
  </si>
  <si>
    <t>8.574000</t>
  </si>
  <si>
    <t>8.134000</t>
  </si>
  <si>
    <t>7.962614</t>
  </si>
  <si>
    <t>8.491000</t>
  </si>
  <si>
    <t>8.278000</t>
  </si>
  <si>
    <t>8.103580</t>
  </si>
  <si>
    <t>7.885000</t>
  </si>
  <si>
    <t>7.820000</t>
  </si>
  <si>
    <t>8.076170</t>
  </si>
  <si>
    <t>8.683000</t>
  </si>
  <si>
    <t>8.286000</t>
  </si>
  <si>
    <t>8.480000</t>
  </si>
  <si>
    <t>8.301323</t>
  </si>
  <si>
    <t>8.525000</t>
  </si>
  <si>
    <t>8.680000</t>
  </si>
  <si>
    <t>8.375000</t>
  </si>
  <si>
    <t>8.436000</t>
  </si>
  <si>
    <t>8.258250</t>
  </si>
  <si>
    <t>8.366000</t>
  </si>
  <si>
    <t>8.591000</t>
  </si>
  <si>
    <t>8.046000</t>
  </si>
  <si>
    <t>8.263000</t>
  </si>
  <si>
    <t>8.088895</t>
  </si>
  <si>
    <t>8.395000</t>
  </si>
  <si>
    <t>8.474000</t>
  </si>
  <si>
    <t>8.342000</t>
  </si>
  <si>
    <t>8.166231</t>
  </si>
  <si>
    <t>8.367000</t>
  </si>
  <si>
    <t>8.305000</t>
  </si>
  <si>
    <t>8.130011</t>
  </si>
  <si>
    <t>8.729000</t>
  </si>
  <si>
    <t>8.330000</t>
  </si>
  <si>
    <t>8.554000</t>
  </si>
  <si>
    <t>8.373764</t>
  </si>
  <si>
    <t>8.520000</t>
  </si>
  <si>
    <t>8.630000</t>
  </si>
  <si>
    <t>8.122000</t>
  </si>
  <si>
    <t>7.950866</t>
  </si>
  <si>
    <t>8.462000</t>
  </si>
  <si>
    <t>8.036000</t>
  </si>
  <si>
    <t>8.388000</t>
  </si>
  <si>
    <t>8.211262</t>
  </si>
  <si>
    <t>8.499000</t>
  </si>
  <si>
    <t>8.512000</t>
  </si>
  <si>
    <t>8.103000</t>
  </si>
  <si>
    <t>8.133000</t>
  </si>
  <si>
    <t>7.961635</t>
  </si>
  <si>
    <t>8.100000</t>
  </si>
  <si>
    <t>8.496000</t>
  </si>
  <si>
    <t>8.062000</t>
  </si>
  <si>
    <t>8.430000</t>
  </si>
  <si>
    <t>8.252378</t>
  </si>
  <si>
    <t>8.490000</t>
  </si>
  <si>
    <t>8.521000</t>
  </si>
  <si>
    <t>8.242000</t>
  </si>
  <si>
    <t>8.285660</t>
  </si>
  <si>
    <t>8.514000</t>
  </si>
  <si>
    <t>8.296000</t>
  </si>
  <si>
    <t>8.347000</t>
  </si>
  <si>
    <t>8.171125</t>
  </si>
  <si>
    <t>8.403000</t>
  </si>
  <si>
    <t>8.717000</t>
  </si>
  <si>
    <t>8.396000</t>
  </si>
  <si>
    <t>8.553000</t>
  </si>
  <si>
    <t>8.372786</t>
  </si>
  <si>
    <t>8.564000</t>
  </si>
  <si>
    <t>8.628000</t>
  </si>
  <si>
    <t>8.416000</t>
  </si>
  <si>
    <t>8.477000</t>
  </si>
  <si>
    <t>8.298387</t>
  </si>
  <si>
    <t>8.916000</t>
  </si>
  <si>
    <t>8.700000</t>
  </si>
  <si>
    <t>8.808000</t>
  </si>
  <si>
    <t>8.622412</t>
  </si>
  <si>
    <t>8.750000</t>
  </si>
  <si>
    <t>8.865000</t>
  </si>
  <si>
    <t>8.635000</t>
  </si>
  <si>
    <t>8.805000</t>
  </si>
  <si>
    <t>8.619475</t>
  </si>
  <si>
    <t>8.720000</t>
  </si>
  <si>
    <t>8.813000</t>
  </si>
  <si>
    <t>8.671000</t>
  </si>
  <si>
    <t>8.710000</t>
  </si>
  <si>
    <t>8.526477</t>
  </si>
  <si>
    <t>8.728000</t>
  </si>
  <si>
    <t>8.838000</t>
  </si>
  <si>
    <t>8.614000</t>
  </si>
  <si>
    <t>8.432500</t>
  </si>
  <si>
    <t>8.847000</t>
  </si>
  <si>
    <t>8.825000</t>
  </si>
  <si>
    <t>8.639054</t>
  </si>
  <si>
    <t>9.000000</t>
  </si>
  <si>
    <t>9.098000</t>
  </si>
  <si>
    <t>8.656000</t>
  </si>
  <si>
    <t>8.565635</t>
  </si>
  <si>
    <t>8.884000</t>
  </si>
  <si>
    <t>8.731000</t>
  </si>
  <si>
    <t>8.547034</t>
  </si>
  <si>
    <t>8.840000</t>
  </si>
  <si>
    <t>9.031000</t>
  </si>
  <si>
    <t>8.739000</t>
  </si>
  <si>
    <t>8.853000</t>
  </si>
  <si>
    <t>8.666464</t>
  </si>
  <si>
    <t>8.872000</t>
  </si>
  <si>
    <t>9.027000</t>
  </si>
  <si>
    <t>8.772000</t>
  </si>
  <si>
    <t>8.819000</t>
  </si>
  <si>
    <t>8.633181</t>
  </si>
  <si>
    <t>8.781000</t>
  </si>
  <si>
    <t>8.613000</t>
  </si>
  <si>
    <t>8.740000</t>
  </si>
  <si>
    <t>8.555845</t>
  </si>
  <si>
    <t>8.876000</t>
  </si>
  <si>
    <t>8.590000</t>
  </si>
  <si>
    <t>8.688980</t>
  </si>
  <si>
    <t>9.175000</t>
  </si>
  <si>
    <t>8.458000</t>
  </si>
  <si>
    <t>8.497000</t>
  </si>
  <si>
    <t>8.317965</t>
  </si>
  <si>
    <t>8.567000</t>
  </si>
  <si>
    <t>8.732000</t>
  </si>
  <si>
    <t>8.467000</t>
  </si>
  <si>
    <t>8.495000</t>
  </si>
  <si>
    <t>8.316008</t>
  </si>
  <si>
    <t>8.580000</t>
  </si>
  <si>
    <t>8.607000</t>
  </si>
  <si>
    <t>8.341000</t>
  </si>
  <si>
    <t>8.165252</t>
  </si>
  <si>
    <t>8.200000</t>
  </si>
  <si>
    <t>8.394000</t>
  </si>
  <si>
    <t>8.273000</t>
  </si>
  <si>
    <t>8.098684</t>
  </si>
  <si>
    <t>8.222000</t>
  </si>
  <si>
    <t>8.276000</t>
  </si>
  <si>
    <t>8.070000</t>
  </si>
  <si>
    <t>8.086000</t>
  </si>
  <si>
    <t>7.915626</t>
  </si>
  <si>
    <t>8.055000</t>
  </si>
  <si>
    <t>8.198000</t>
  </si>
  <si>
    <t>7.962000</t>
  </si>
  <si>
    <t>7.831437</t>
  </si>
  <si>
    <t>8.270000</t>
  </si>
  <si>
    <t>8.285000</t>
  </si>
  <si>
    <t>7.607000</t>
  </si>
  <si>
    <t>7.635652</t>
  </si>
  <si>
    <t>7.821000</t>
  </si>
  <si>
    <t>7.298000</t>
  </si>
  <si>
    <t>7.541000</t>
  </si>
  <si>
    <t>7.431055</t>
  </si>
  <si>
    <t>7.833000</t>
  </si>
  <si>
    <t>7.581000</t>
  </si>
  <si>
    <t>7.667956</t>
  </si>
  <si>
    <t>7.920000</t>
  </si>
  <si>
    <t>7.819000</t>
  </si>
  <si>
    <t>7.654251</t>
  </si>
  <si>
    <t>7.869000</t>
  </si>
  <si>
    <t>7.849000</t>
  </si>
  <si>
    <t>7.695366</t>
  </si>
  <si>
    <t>7.975000</t>
  </si>
  <si>
    <t>7.778000</t>
  </si>
  <si>
    <t>7.731000</t>
  </si>
  <si>
    <t>7.568105</t>
  </si>
  <si>
    <t>7.840000</t>
  </si>
  <si>
    <t>7.786000</t>
  </si>
  <si>
    <t>7.841227</t>
  </si>
  <si>
    <t>8.075000</t>
  </si>
  <si>
    <t>8.052000</t>
  </si>
  <si>
    <t>8.237000</t>
  </si>
  <si>
    <t>8.063444</t>
  </si>
  <si>
    <t>8.393000</t>
  </si>
  <si>
    <t>8.260000</t>
  </si>
  <si>
    <t>8.085959</t>
  </si>
  <si>
    <t>8.301000</t>
  </si>
  <si>
    <t>8.054000</t>
  </si>
  <si>
    <t>7.902899</t>
  </si>
  <si>
    <t>8.109000</t>
  </si>
  <si>
    <t>8.069000</t>
  </si>
  <si>
    <t>7.898983</t>
  </si>
  <si>
    <t>8.029000</t>
  </si>
  <si>
    <t>7.936000</t>
  </si>
  <si>
    <t>7.963000</t>
  </si>
  <si>
    <t>7.795217</t>
  </si>
  <si>
    <t>7.900000</t>
  </si>
  <si>
    <t>8.056000</t>
  </si>
  <si>
    <t>7.844000</t>
  </si>
  <si>
    <t>7.918000</t>
  </si>
  <si>
    <t>7.751165</t>
  </si>
  <si>
    <t>7.843000</t>
  </si>
  <si>
    <t>8.127000</t>
  </si>
  <si>
    <t>7.837000</t>
  </si>
  <si>
    <t>7.955761</t>
  </si>
  <si>
    <t>8.050000</t>
  </si>
  <si>
    <t>7.875000</t>
  </si>
  <si>
    <t>7.713966</t>
  </si>
  <si>
    <t>7.980000</t>
  </si>
  <si>
    <t>7.790000</t>
  </si>
  <si>
    <t>7.625862</t>
  </si>
  <si>
    <t>8.135000</t>
  </si>
  <si>
    <t>7.812000</t>
  </si>
  <si>
    <t>7.963593</t>
  </si>
  <si>
    <t>8.210000</t>
  </si>
  <si>
    <t>8.360000</t>
  </si>
  <si>
    <t>8.156000</t>
  </si>
  <si>
    <t>7.984150</t>
  </si>
  <si>
    <t>8.124137</t>
  </si>
  <si>
    <t>8.300000</t>
  </si>
  <si>
    <t>8.326000</t>
  </si>
  <si>
    <t>8.281000</t>
  </si>
  <si>
    <t>8.106517</t>
  </si>
  <si>
    <t>8.322000</t>
  </si>
  <si>
    <t>8.184000</t>
  </si>
  <si>
    <t>8.105537</t>
  </si>
  <si>
    <t>8.370000</t>
  </si>
  <si>
    <t>8.432000</t>
  </si>
  <si>
    <t>7.855910</t>
  </si>
  <si>
    <t>8.110000</t>
  </si>
  <si>
    <t>7.862000</t>
  </si>
  <si>
    <t>7.961000</t>
  </si>
  <si>
    <t>7.793259</t>
  </si>
  <si>
    <t>7.855000</t>
  </si>
  <si>
    <t>7.730607</t>
  </si>
  <si>
    <t>8.220000</t>
  </si>
  <si>
    <t>7.883000</t>
  </si>
  <si>
    <t>7.716902</t>
  </si>
  <si>
    <t>7.866000</t>
  </si>
  <si>
    <t>8.136000</t>
  </si>
  <si>
    <t>7.964571</t>
  </si>
  <si>
    <t>8.228000</t>
  </si>
  <si>
    <t>8.290000</t>
  </si>
  <si>
    <t>8.006000</t>
  </si>
  <si>
    <t>7.895067</t>
  </si>
  <si>
    <t>8.154000</t>
  </si>
  <si>
    <t>7.700261</t>
  </si>
  <si>
    <t>8.032000</t>
  </si>
  <si>
    <t>7.755000</t>
  </si>
  <si>
    <t>8.012000</t>
  </si>
  <si>
    <t>7.843184</t>
  </si>
  <si>
    <t>7.864000</t>
  </si>
  <si>
    <t>7.995000</t>
  </si>
  <si>
    <t>7.826542</t>
  </si>
  <si>
    <t>7.978000</t>
  </si>
  <si>
    <t>7.647398</t>
  </si>
  <si>
    <t>7.911000</t>
  </si>
  <si>
    <t>7.751000</t>
  </si>
  <si>
    <t>7.901000</t>
  </si>
  <si>
    <t>7.734523</t>
  </si>
  <si>
    <t>7.896000</t>
  </si>
  <si>
    <t>7.932000</t>
  </si>
  <si>
    <t>7.712000</t>
  </si>
  <si>
    <t>7.549505</t>
  </si>
  <si>
    <t>7.730000</t>
  </si>
  <si>
    <t>7.642000</t>
  </si>
  <si>
    <t>7.749000</t>
  </si>
  <si>
    <t>7.802000</t>
  </si>
  <si>
    <t>7.781000</t>
  </si>
  <si>
    <t>7.617052</t>
  </si>
  <si>
    <t>7.780000</t>
  </si>
  <si>
    <t>7.637000</t>
  </si>
  <si>
    <t>7.510348</t>
  </si>
  <si>
    <t>7.495000</t>
  </si>
  <si>
    <t>7.086000</t>
  </si>
  <si>
    <t>7.140000</t>
  </si>
  <si>
    <t>6.908000</t>
  </si>
  <si>
    <t>6.934000</t>
  </si>
  <si>
    <t>6.787898</t>
  </si>
  <si>
    <t>7.156000</t>
  </si>
  <si>
    <t>6.911000</t>
  </si>
  <si>
    <t>6.956000</t>
  </si>
  <si>
    <t>6.809434</t>
  </si>
  <si>
    <t>7.083000</t>
  </si>
  <si>
    <t>6.947000</t>
  </si>
  <si>
    <t>6.800624</t>
  </si>
  <si>
    <t>6.753000</t>
  </si>
  <si>
    <t>6.631269</t>
  </si>
  <si>
    <t>6.973000</t>
  </si>
  <si>
    <t>7.118776</t>
  </si>
  <si>
    <t>7.210000</t>
  </si>
  <si>
    <t>6.924948</t>
  </si>
  <si>
    <t>6.983000</t>
  </si>
  <si>
    <t>7.309000</t>
  </si>
  <si>
    <t>7.190000</t>
  </si>
  <si>
    <t>7.038504</t>
  </si>
  <si>
    <t>7.317000</t>
  </si>
  <si>
    <t>7.338000</t>
  </si>
  <si>
    <t>7.034000</t>
  </si>
  <si>
    <t>6.950400</t>
  </si>
  <si>
    <t>7.068000</t>
  </si>
  <si>
    <t>7.196000</t>
  </si>
  <si>
    <t>7.044378</t>
  </si>
  <si>
    <t>7.290000</t>
  </si>
  <si>
    <t>7.432000</t>
  </si>
  <si>
    <t>7.251000</t>
  </si>
  <si>
    <t>7.204922</t>
  </si>
  <si>
    <t>7.400000</t>
  </si>
  <si>
    <t>7.374000</t>
  </si>
  <si>
    <t>7.616073</t>
  </si>
  <si>
    <t>7.857000</t>
  </si>
  <si>
    <t>7.831000</t>
  </si>
  <si>
    <t>7.928000</t>
  </si>
  <si>
    <t>7.760954</t>
  </si>
  <si>
    <t>7.944000</t>
  </si>
  <si>
    <t>8.019000</t>
  </si>
  <si>
    <t>7.677745</t>
  </si>
  <si>
    <t>7.836000</t>
  </si>
  <si>
    <t>7.803000</t>
  </si>
  <si>
    <t>7.694387</t>
  </si>
  <si>
    <t>7.894000</t>
  </si>
  <si>
    <t>7.952000</t>
  </si>
  <si>
    <t>7.772000</t>
  </si>
  <si>
    <t>7.621946</t>
  </si>
  <si>
    <t>7.898000</t>
  </si>
  <si>
    <t>7.644000</t>
  </si>
  <si>
    <t>7.576915</t>
  </si>
  <si>
    <t>7.481959</t>
  </si>
  <si>
    <t>7.915000</t>
  </si>
  <si>
    <t>7.529000</t>
  </si>
  <si>
    <t>7.865000</t>
  </si>
  <si>
    <t>7.699281</t>
  </si>
  <si>
    <t>7.871000</t>
  </si>
  <si>
    <t>7.968000</t>
  </si>
  <si>
    <t>8.268000</t>
  </si>
  <si>
    <t>7.978276</t>
  </si>
  <si>
    <t>8.289000</t>
  </si>
  <si>
    <t>7.949000</t>
  </si>
  <si>
    <t>7.955000</t>
  </si>
  <si>
    <t>7.787385</t>
  </si>
  <si>
    <t>8.001000</t>
  </si>
  <si>
    <t>7.789343</t>
  </si>
  <si>
    <t>7.967000</t>
  </si>
  <si>
    <t>8.246000</t>
  </si>
  <si>
    <t>7.948908</t>
  </si>
  <si>
    <t>8.355000</t>
  </si>
  <si>
    <t>7.948000</t>
  </si>
  <si>
    <t>7.870594</t>
  </si>
  <si>
    <t>7.868000</t>
  </si>
  <si>
    <t>7.743333</t>
  </si>
  <si>
    <t>8.162000</t>
  </si>
  <si>
    <t>7.759000</t>
  </si>
  <si>
    <t>7.595515</t>
  </si>
  <si>
    <t>7.960000</t>
  </si>
  <si>
    <t>7.763000</t>
  </si>
  <si>
    <t>7.884000</t>
  </si>
  <si>
    <t>7.717881</t>
  </si>
  <si>
    <t>8.121200</t>
  </si>
  <si>
    <t>8.333000</t>
  </si>
  <si>
    <t>8.569000</t>
  </si>
  <si>
    <t>8.298000</t>
  </si>
  <si>
    <t>8.311112</t>
  </si>
  <si>
    <t>8.696000</t>
  </si>
  <si>
    <t>8.213000</t>
  </si>
  <si>
    <t>8.558000</t>
  </si>
  <si>
    <t>8.377680</t>
  </si>
  <si>
    <t>8.550000</t>
  </si>
  <si>
    <t>8.309000</t>
  </si>
  <si>
    <t>8.540000</t>
  </si>
  <si>
    <t>8.360059</t>
  </si>
  <si>
    <t>8.666000</t>
  </si>
  <si>
    <t>8.450000</t>
  </si>
  <si>
    <t>8.523000</t>
  </si>
  <si>
    <t>8.343417</t>
  </si>
  <si>
    <t>8.697000</t>
  </si>
  <si>
    <t>9.243000</t>
  </si>
  <si>
    <t>8.610000</t>
  </si>
  <si>
    <t>8.889000</t>
  </si>
  <si>
    <t>8.701706</t>
  </si>
  <si>
    <t>9.081000</t>
  </si>
  <si>
    <t>9.268000</t>
  </si>
  <si>
    <t>8.959000</t>
  </si>
  <si>
    <t>9.063000</t>
  </si>
  <si>
    <t>8.872039</t>
  </si>
  <si>
    <t>9.026000</t>
  </si>
  <si>
    <t>9.088000</t>
  </si>
  <si>
    <t>8.886000</t>
  </si>
  <si>
    <t>8.941000</t>
  </si>
  <si>
    <t>8.752610</t>
  </si>
  <si>
    <t>8.800000</t>
  </si>
  <si>
    <t>9.017000</t>
  </si>
  <si>
    <t>8.766000</t>
  </si>
  <si>
    <t>8.907000</t>
  </si>
  <si>
    <t>8.719326</t>
  </si>
  <si>
    <t>8.796000</t>
  </si>
  <si>
    <t>9.053000</t>
  </si>
  <si>
    <t>8.778000</t>
  </si>
  <si>
    <t>8.996000</t>
  </si>
  <si>
    <t>8.806451</t>
  </si>
  <si>
    <t>9.174000</t>
  </si>
  <si>
    <t>9.222000</t>
  </si>
  <si>
    <t>9.015000</t>
  </si>
  <si>
    <t>9.117000</t>
  </si>
  <si>
    <t>8.924901</t>
  </si>
  <si>
    <t>9.100000</t>
  </si>
  <si>
    <t>9.198000</t>
  </si>
  <si>
    <t>9.054000</t>
  </si>
  <si>
    <t>9.136000</t>
  </si>
  <si>
    <t>8.943501</t>
  </si>
  <si>
    <t>9.104000</t>
  </si>
  <si>
    <t>9.228000</t>
  </si>
  <si>
    <t>9.065000</t>
  </si>
  <si>
    <t>9.107000</t>
  </si>
  <si>
    <t>8.915112</t>
  </si>
  <si>
    <t>9.010000</t>
  </si>
  <si>
    <t>9.045000</t>
  </si>
  <si>
    <t>8.901000</t>
  </si>
  <si>
    <t>8.991000</t>
  </si>
  <si>
    <t>8.801557</t>
  </si>
  <si>
    <t>8.986000</t>
  </si>
  <si>
    <t>9.039000</t>
  </si>
  <si>
    <t>8.960000</t>
  </si>
  <si>
    <t>8.771210</t>
  </si>
  <si>
    <t>9.022000</t>
  </si>
  <si>
    <t>9.339000</t>
  </si>
  <si>
    <t>9.021000</t>
  </si>
  <si>
    <t>9.274000</t>
  </si>
  <si>
    <t>9.078593</t>
  </si>
  <si>
    <t>9.355000</t>
  </si>
  <si>
    <t>9.623000</t>
  </si>
  <si>
    <t>9.300000</t>
  </si>
  <si>
    <t>9.420240</t>
  </si>
  <si>
    <t>9.730000</t>
  </si>
  <si>
    <t>9.406000</t>
  </si>
  <si>
    <t>9.503000</t>
  </si>
  <si>
    <t>9.302769</t>
  </si>
  <si>
    <t>9.520000</t>
  </si>
  <si>
    <t>9.546000</t>
  </si>
  <si>
    <t>9.361000</t>
  </si>
  <si>
    <t>9.417000</t>
  </si>
  <si>
    <t>9.218580</t>
  </si>
  <si>
    <t>9.405000</t>
  </si>
  <si>
    <t>9.560000</t>
  </si>
  <si>
    <t>9.397000</t>
  </si>
  <si>
    <t>9.484000</t>
  </si>
  <si>
    <t>9.284169</t>
  </si>
  <si>
    <t>9.322000</t>
  </si>
  <si>
    <t>9.343000</t>
  </si>
  <si>
    <t>9.146140</t>
  </si>
  <si>
    <t>9.320000</t>
  </si>
  <si>
    <t>9.545000</t>
  </si>
  <si>
    <t>9.299000</t>
  </si>
  <si>
    <t>9.343884</t>
  </si>
  <si>
    <t>9.470000</t>
  </si>
  <si>
    <t>9.572000</t>
  </si>
  <si>
    <t>9.365000</t>
  </si>
  <si>
    <t>9.779000</t>
  </si>
  <si>
    <t>9.466000</t>
  </si>
  <si>
    <t>9.751000</t>
  </si>
  <si>
    <t>9.545544</t>
  </si>
  <si>
    <t>9.740000</t>
  </si>
  <si>
    <t>9.833000</t>
  </si>
  <si>
    <t>9.654000</t>
  </si>
  <si>
    <t>9.742000</t>
  </si>
  <si>
    <t>9.536732</t>
  </si>
  <si>
    <t>9.674000</t>
  </si>
  <si>
    <t>9.690000</t>
  </si>
  <si>
    <t>9.509000</t>
  </si>
  <si>
    <t>9.573000</t>
  </si>
  <si>
    <t>9.371293</t>
  </si>
  <si>
    <t>9.505000</t>
  </si>
  <si>
    <t>9.604000</t>
  </si>
  <si>
    <t>9.422000</t>
  </si>
  <si>
    <t>9.455000</t>
  </si>
  <si>
    <t>9.255779</t>
  </si>
  <si>
    <t>9.482000</t>
  </si>
  <si>
    <t>9.637000</t>
  </si>
  <si>
    <t>9.303000</t>
  </si>
  <si>
    <t>9.106983</t>
  </si>
  <si>
    <t>9.311000</t>
  </si>
  <si>
    <t>9.387000</t>
  </si>
  <si>
    <t>9.066000</t>
  </si>
  <si>
    <t>9.130000</t>
  </si>
  <si>
    <t>9.181000</t>
  </si>
  <si>
    <t>8.774000</t>
  </si>
  <si>
    <t>8.817000</t>
  </si>
  <si>
    <t>8.631223</t>
  </si>
  <si>
    <t>8.867000</t>
  </si>
  <si>
    <t>8.795000</t>
  </si>
  <si>
    <t>8.609686</t>
  </si>
  <si>
    <t>8.738000</t>
  </si>
  <si>
    <t>8.919000</t>
  </si>
  <si>
    <t>8.731073</t>
  </si>
  <si>
    <t>9.159000</t>
  </si>
  <si>
    <t>8.944000</t>
  </si>
  <si>
    <t>8.970000</t>
  </si>
  <si>
    <t>8.780999</t>
  </si>
  <si>
    <t>9.034000</t>
  </si>
  <si>
    <t>9.128000</t>
  </si>
  <si>
    <t>9.097000</t>
  </si>
  <si>
    <t>8.905323</t>
  </si>
  <si>
    <t>9.060000</t>
  </si>
  <si>
    <t>9.112000</t>
  </si>
  <si>
    <t>8.984000</t>
  </si>
  <si>
    <t>9.030000</t>
  </si>
  <si>
    <t>8.839734</t>
  </si>
  <si>
    <t>8.925000</t>
  </si>
  <si>
    <t>8.471000</t>
  </si>
  <si>
    <t>8.631000</t>
  </si>
  <si>
    <t>8.449142</t>
  </si>
  <si>
    <t>8.827000</t>
  </si>
  <si>
    <t>8.620000</t>
  </si>
  <si>
    <t>8.786000</t>
  </si>
  <si>
    <t>8.600876</t>
  </si>
  <si>
    <t>8.751000</t>
  </si>
  <si>
    <t>8.983000</t>
  </si>
  <si>
    <t>8.712000</t>
  </si>
  <si>
    <t>8.793725</t>
  </si>
  <si>
    <t>9.150000</t>
  </si>
  <si>
    <t>9.249000</t>
  </si>
  <si>
    <t>9.218000</t>
  </si>
  <si>
    <t>9.023774</t>
  </si>
  <si>
    <t>9.220000</t>
  </si>
  <si>
    <t>9.237000</t>
  </si>
  <si>
    <t>8.943000</t>
  </si>
  <si>
    <t>8.755547</t>
  </si>
  <si>
    <t>8.988000</t>
  </si>
  <si>
    <t>9.076000</t>
  </si>
  <si>
    <t>8.949000</t>
  </si>
  <si>
    <t>8.760442</t>
  </si>
  <si>
    <t>23.719999</t>
  </si>
  <si>
    <t>24.100000</t>
  </si>
  <si>
    <t>23.360001</t>
  </si>
  <si>
    <t>23.990000</t>
  </si>
  <si>
    <t>19.833658</t>
  </si>
  <si>
    <t>23.790001</t>
  </si>
  <si>
    <t>24.129999</t>
  </si>
  <si>
    <t>23.480000</t>
  </si>
  <si>
    <t>19.461624</t>
  </si>
  <si>
    <t>23.770000</t>
  </si>
  <si>
    <t>24.410000</t>
  </si>
  <si>
    <t>24.400000</t>
  </si>
  <si>
    <t>20.172626</t>
  </si>
  <si>
    <t>24.580000</t>
  </si>
  <si>
    <t>24.639999</t>
  </si>
  <si>
    <t>24.330000</t>
  </si>
  <si>
    <t>20.321440</t>
  </si>
  <si>
    <t>24.660000</t>
  </si>
  <si>
    <t>25.170000</t>
  </si>
  <si>
    <t>24.650000</t>
  </si>
  <si>
    <t>24.889999</t>
  </si>
  <si>
    <t>20.577732</t>
  </si>
  <si>
    <t>25.070000</t>
  </si>
  <si>
    <t>25.430000</t>
  </si>
  <si>
    <t>24.940001</t>
  </si>
  <si>
    <t>25.360001</t>
  </si>
  <si>
    <t>20.966301</t>
  </si>
  <si>
    <t>24.990000</t>
  </si>
  <si>
    <t>25.049999</t>
  </si>
  <si>
    <t>20.710009</t>
  </si>
  <si>
    <t>25.139999</t>
  </si>
  <si>
    <t>25.230000</t>
  </si>
  <si>
    <t>24.790001</t>
  </si>
  <si>
    <t>24.980000</t>
  </si>
  <si>
    <t>20.652138</t>
  </si>
  <si>
    <t>24.910000</t>
  </si>
  <si>
    <t>20.594265</t>
  </si>
  <si>
    <t>25.400000</t>
  </si>
  <si>
    <t>25.889999</t>
  </si>
  <si>
    <t>23.940001</t>
  </si>
  <si>
    <t>24.420000</t>
  </si>
  <si>
    <t>20.189159</t>
  </si>
  <si>
    <t>24.480000</t>
  </si>
  <si>
    <t>25.059999</t>
  </si>
  <si>
    <t>24.469999</t>
  </si>
  <si>
    <t>25.030001</t>
  </si>
  <si>
    <t>20.693474</t>
  </si>
  <si>
    <t>24.870001</t>
  </si>
  <si>
    <t>25.150000</t>
  </si>
  <si>
    <t>24.620001</t>
  </si>
  <si>
    <t>25.020000</t>
  </si>
  <si>
    <t>20.685207</t>
  </si>
  <si>
    <t>25.200001</t>
  </si>
  <si>
    <t>25.870001</t>
  </si>
  <si>
    <t>25.160000</t>
  </si>
  <si>
    <t>25.770000</t>
  </si>
  <si>
    <t>21.305269</t>
  </si>
  <si>
    <t>25.900000</t>
  </si>
  <si>
    <t>25.910000</t>
  </si>
  <si>
    <t>25.580000</t>
  </si>
  <si>
    <t>21.189522</t>
  </si>
  <si>
    <t>25.379999</t>
  </si>
  <si>
    <t>25.700001</t>
  </si>
  <si>
    <t>25.330000</t>
  </si>
  <si>
    <t>25.610001</t>
  </si>
  <si>
    <t>21.172991</t>
  </si>
  <si>
    <t>26.280001</t>
  </si>
  <si>
    <t>25.510000</t>
  </si>
  <si>
    <t>25.830000</t>
  </si>
  <si>
    <t>21.354874</t>
  </si>
  <si>
    <t>25.850000</t>
  </si>
  <si>
    <t>26.020000</t>
  </si>
  <si>
    <t>25.530001</t>
  </si>
  <si>
    <t>21.330069</t>
  </si>
  <si>
    <t>25.990000</t>
  </si>
  <si>
    <t>26.360001</t>
  </si>
  <si>
    <t>25.940001</t>
  </si>
  <si>
    <t>26.309999</t>
  </si>
  <si>
    <t>21.751711</t>
  </si>
  <si>
    <t>26.129999</t>
  </si>
  <si>
    <t>26.410000</t>
  </si>
  <si>
    <t>26.260000</t>
  </si>
  <si>
    <t>21.710375</t>
  </si>
  <si>
    <t>26.330000</t>
  </si>
  <si>
    <t>26.480000</t>
  </si>
  <si>
    <t>26.059999</t>
  </si>
  <si>
    <t>26.090000</t>
  </si>
  <si>
    <t>21.569828</t>
  </si>
  <si>
    <t>26.000000</t>
  </si>
  <si>
    <t>26.040001</t>
  </si>
  <si>
    <t>25.500000</t>
  </si>
  <si>
    <t>25.690001</t>
  </si>
  <si>
    <t>21.239128</t>
  </si>
  <si>
    <t>25.840000</t>
  </si>
  <si>
    <t>26.270000</t>
  </si>
  <si>
    <t>25.559999</t>
  </si>
  <si>
    <t>25.760000</t>
  </si>
  <si>
    <t>21.297001</t>
  </si>
  <si>
    <t>25.820000</t>
  </si>
  <si>
    <t>25.790001</t>
  </si>
  <si>
    <t>21.321804</t>
  </si>
  <si>
    <t>25.410000</t>
  </si>
  <si>
    <t>21.181257</t>
  </si>
  <si>
    <t>25.709999</t>
  </si>
  <si>
    <t>26.170000</t>
  </si>
  <si>
    <t>21.602896</t>
  </si>
  <si>
    <t>26.219999</t>
  </si>
  <si>
    <t>26.150000</t>
  </si>
  <si>
    <t>21.619432</t>
  </si>
  <si>
    <t>25.389999</t>
  </si>
  <si>
    <t>20.991104</t>
  </si>
  <si>
    <t>25.549999</t>
  </si>
  <si>
    <t>25.180000</t>
  </si>
  <si>
    <t>25.260000</t>
  </si>
  <si>
    <t>20.883627</t>
  </si>
  <si>
    <t>25.879999</t>
  </si>
  <si>
    <t>21.396212</t>
  </si>
  <si>
    <t>26.120001</t>
  </si>
  <si>
    <t>26.250000</t>
  </si>
  <si>
    <t>26.070000</t>
  </si>
  <si>
    <t>21.553291</t>
  </si>
  <si>
    <t>26.240000</t>
  </si>
  <si>
    <t>21.702106</t>
  </si>
  <si>
    <t>26.450001</t>
  </si>
  <si>
    <t>26.549999</t>
  </si>
  <si>
    <t>25.980000</t>
  </si>
  <si>
    <t>21.495420</t>
  </si>
  <si>
    <t>26.850000</t>
  </si>
  <si>
    <t>26.750000</t>
  </si>
  <si>
    <t>22.115480</t>
  </si>
  <si>
    <t>26.700001</t>
  </si>
  <si>
    <t>26.719999</t>
  </si>
  <si>
    <t>25.959999</t>
  </si>
  <si>
    <t>26.110001</t>
  </si>
  <si>
    <t>21.586363</t>
  </si>
  <si>
    <t>26.389999</t>
  </si>
  <si>
    <t>26.010000</t>
  </si>
  <si>
    <t>21.817850</t>
  </si>
  <si>
    <t>26.440001</t>
  </si>
  <si>
    <t>26.799999</t>
  </si>
  <si>
    <t>26.709999</t>
  </si>
  <si>
    <t>22.082409</t>
  </si>
  <si>
    <t>27.020000</t>
  </si>
  <si>
    <t>26.629999</t>
  </si>
  <si>
    <t>26.840000</t>
  </si>
  <si>
    <t>22.189888</t>
  </si>
  <si>
    <t>26.889999</t>
  </si>
  <si>
    <t>27.240000</t>
  </si>
  <si>
    <t>26.920000</t>
  </si>
  <si>
    <t>27.000000</t>
  </si>
  <si>
    <t>26.570000</t>
  </si>
  <si>
    <t>21.966665</t>
  </si>
  <si>
    <t>26.420000</t>
  </si>
  <si>
    <t>27.090000</t>
  </si>
  <si>
    <t>26.350000</t>
  </si>
  <si>
    <t>22.363504</t>
  </si>
  <si>
    <t>27.139999</t>
  </si>
  <si>
    <t>27.120001</t>
  </si>
  <si>
    <t>22.421375</t>
  </si>
  <si>
    <t>27.320000</t>
  </si>
  <si>
    <t>22.586727</t>
  </si>
  <si>
    <t>27.549999</t>
  </si>
  <si>
    <t>27.730000</t>
  </si>
  <si>
    <t>27.290001</t>
  </si>
  <si>
    <t>27.299999</t>
  </si>
  <si>
    <t>22.570190</t>
  </si>
  <si>
    <t>27.530001</t>
  </si>
  <si>
    <t>27.570000</t>
  </si>
  <si>
    <t>27.170000</t>
  </si>
  <si>
    <t>27.420000</t>
  </si>
  <si>
    <t>22.669399</t>
  </si>
  <si>
    <t>27.400000</t>
  </si>
  <si>
    <t>27.620001</t>
  </si>
  <si>
    <t>22.652866</t>
  </si>
  <si>
    <t>27.350000</t>
  </si>
  <si>
    <t>27.540001</t>
  </si>
  <si>
    <t>27.030001</t>
  </si>
  <si>
    <t>27.100000</t>
  </si>
  <si>
    <t>22.404840</t>
  </si>
  <si>
    <t>27.770000</t>
  </si>
  <si>
    <t>26.650000</t>
  </si>
  <si>
    <t>22.694204</t>
  </si>
  <si>
    <t>27.469999</t>
  </si>
  <si>
    <t>27.700001</t>
  </si>
  <si>
    <t>27.260000</t>
  </si>
  <si>
    <t>27.650000</t>
  </si>
  <si>
    <t>22.859552</t>
  </si>
  <si>
    <t>27.719999</t>
  </si>
  <si>
    <t>28.100000</t>
  </si>
  <si>
    <t>28.070000</t>
  </si>
  <si>
    <t>23.206787</t>
  </si>
  <si>
    <t>28.400000</t>
  </si>
  <si>
    <t>28.920000</t>
  </si>
  <si>
    <t>28.280001</t>
  </si>
  <si>
    <t>28.450001</t>
  </si>
  <si>
    <t>23.520950</t>
  </si>
  <si>
    <t>28.889999</t>
  </si>
  <si>
    <t>28.299999</t>
  </si>
  <si>
    <t>28.809999</t>
  </si>
  <si>
    <t>23.818579</t>
  </si>
  <si>
    <t>28.860001</t>
  </si>
  <si>
    <t>29.350000</t>
  </si>
  <si>
    <t>29.270000</t>
  </si>
  <si>
    <t>24.198883</t>
  </si>
  <si>
    <t>29.389999</t>
  </si>
  <si>
    <t>29.650000</t>
  </si>
  <si>
    <t>29.080000</t>
  </si>
  <si>
    <t>29.469999</t>
  </si>
  <si>
    <t>24.364231</t>
  </si>
  <si>
    <t>29.709999</t>
  </si>
  <si>
    <t>29.400000</t>
  </si>
  <si>
    <t>29.570000</t>
  </si>
  <si>
    <t>24.446907</t>
  </si>
  <si>
    <t>29.639999</t>
  </si>
  <si>
    <t>30.020000</t>
  </si>
  <si>
    <t>29.420000</t>
  </si>
  <si>
    <t>29.870001</t>
  </si>
  <si>
    <t>24.694931</t>
  </si>
  <si>
    <t>29.889999</t>
  </si>
  <si>
    <t>29.430000</t>
  </si>
  <si>
    <t>24.331161</t>
  </si>
  <si>
    <t>28.660000</t>
  </si>
  <si>
    <t>28.850000</t>
  </si>
  <si>
    <t>23.851648</t>
  </si>
  <si>
    <t>29.070000</t>
  </si>
  <si>
    <t>28.559999</t>
  </si>
  <si>
    <t>23.611891</t>
  </si>
  <si>
    <t>28.480000</t>
  </si>
  <si>
    <t>28.530001</t>
  </si>
  <si>
    <t>23.587090</t>
  </si>
  <si>
    <t>28.650000</t>
  </si>
  <si>
    <t>28.730000</t>
  </si>
  <si>
    <t>28.389999</t>
  </si>
  <si>
    <t>28.639999</t>
  </si>
  <si>
    <t>23.678032</t>
  </si>
  <si>
    <t>29.020000</t>
  </si>
  <si>
    <t>28.610001</t>
  </si>
  <si>
    <t>23.752438</t>
  </si>
  <si>
    <t>29.180000</t>
  </si>
  <si>
    <t>29.000000</t>
  </si>
  <si>
    <t>23.975660</t>
  </si>
  <si>
    <t>29.260000</t>
  </si>
  <si>
    <t>29.465000</t>
  </si>
  <si>
    <t>29.115000</t>
  </si>
  <si>
    <t>29.440001</t>
  </si>
  <si>
    <t>24.339432</t>
  </si>
  <si>
    <t>28.740000</t>
  </si>
  <si>
    <t>29.010000</t>
  </si>
  <si>
    <t>23.983927</t>
  </si>
  <si>
    <t>29.254999</t>
  </si>
  <si>
    <t>29.930000</t>
  </si>
  <si>
    <t>29.844999</t>
  </si>
  <si>
    <t>24.674261</t>
  </si>
  <si>
    <t>29.674999</t>
  </si>
  <si>
    <t>30.025000</t>
  </si>
  <si>
    <t>29.610001</t>
  </si>
  <si>
    <t>29.905001</t>
  </si>
  <si>
    <t>24.723867</t>
  </si>
  <si>
    <t>29.945000</t>
  </si>
  <si>
    <t>30.135000</t>
  </si>
  <si>
    <t>29.830000</t>
  </si>
  <si>
    <t>29.910000</t>
  </si>
  <si>
    <t>24.727999</t>
  </si>
  <si>
    <t>29.855000</t>
  </si>
  <si>
    <t>30.180000</t>
  </si>
  <si>
    <t>29.850000</t>
  </si>
  <si>
    <t>24.951223</t>
  </si>
  <si>
    <t>30.145000</t>
  </si>
  <si>
    <t>30.360001</t>
  </si>
  <si>
    <t>29.860001</t>
  </si>
  <si>
    <t>24.686663</t>
  </si>
  <si>
    <t>29.900000</t>
  </si>
  <si>
    <t>30.250000</t>
  </si>
  <si>
    <t>29.895000</t>
  </si>
  <si>
    <t>29.915001</t>
  </si>
  <si>
    <t>24.732136</t>
  </si>
  <si>
    <t>29.959999</t>
  </si>
  <si>
    <t>29.875000</t>
  </si>
  <si>
    <t>30.205000</t>
  </si>
  <si>
    <t>24.971889</t>
  </si>
  <si>
    <t>30.105000</t>
  </si>
  <si>
    <t>30.385000</t>
  </si>
  <si>
    <t>30.000000</t>
  </si>
  <si>
    <t>30.120001</t>
  </si>
  <si>
    <t>24.901619</t>
  </si>
  <si>
    <t>30.240000</t>
  </si>
  <si>
    <t>30.545000</t>
  </si>
  <si>
    <t>30.410000</t>
  </si>
  <si>
    <t>25.141375</t>
  </si>
  <si>
    <t>30.450001</t>
  </si>
  <si>
    <t>30.315001</t>
  </si>
  <si>
    <t>25.174444</t>
  </si>
  <si>
    <t>30.740000</t>
  </si>
  <si>
    <t>30.160000</t>
  </si>
  <si>
    <t>30.700001</t>
  </si>
  <si>
    <t>25.381130</t>
  </si>
  <si>
    <t>30.594999</t>
  </si>
  <si>
    <t>31.334999</t>
  </si>
  <si>
    <t>30.530001</t>
  </si>
  <si>
    <t>31.094999</t>
  </si>
  <si>
    <t>25.707695</t>
  </si>
  <si>
    <t>31.260000</t>
  </si>
  <si>
    <t>30.885000</t>
  </si>
  <si>
    <t>31.150000</t>
  </si>
  <si>
    <t>25.753168</t>
  </si>
  <si>
    <t>30.875000</t>
  </si>
  <si>
    <t>31.250000</t>
  </si>
  <si>
    <t>30.754999</t>
  </si>
  <si>
    <t>31.059999</t>
  </si>
  <si>
    <t>25.678757</t>
  </si>
  <si>
    <t>30.889999</t>
  </si>
  <si>
    <t>31.200001</t>
  </si>
  <si>
    <t>30.834999</t>
  </si>
  <si>
    <t>31.025000</t>
  </si>
  <si>
    <t>25.649824</t>
  </si>
  <si>
    <t>31.000000</t>
  </si>
  <si>
    <t>31.045000</t>
  </si>
  <si>
    <t>30.655001</t>
  </si>
  <si>
    <t>31.125000</t>
  </si>
  <si>
    <t>31.215000</t>
  </si>
  <si>
    <t>30.920000</t>
  </si>
  <si>
    <t>25.563015</t>
  </si>
  <si>
    <t>30.820000</t>
  </si>
  <si>
    <t>30.940001</t>
  </si>
  <si>
    <t>30.705000</t>
  </si>
  <si>
    <t>30.900000</t>
  </si>
  <si>
    <t>25.546478</t>
  </si>
  <si>
    <t>30.750000</t>
  </si>
  <si>
    <t>31.035000</t>
  </si>
  <si>
    <t>25.658092</t>
  </si>
  <si>
    <t>30.730000</t>
  </si>
  <si>
    <t>25.513411</t>
  </si>
  <si>
    <t>30.100000</t>
  </si>
  <si>
    <t>30.320000</t>
  </si>
  <si>
    <t>25.066965</t>
  </si>
  <si>
    <t>30.170000</t>
  </si>
  <si>
    <t>29.490000</t>
  </si>
  <si>
    <t>24.380764</t>
  </si>
  <si>
    <t>29.299999</t>
  </si>
  <si>
    <t>29.620001</t>
  </si>
  <si>
    <t>29.105000</t>
  </si>
  <si>
    <t>29.184999</t>
  </si>
  <si>
    <t>24.128609</t>
  </si>
  <si>
    <t>29.139999</t>
  </si>
  <si>
    <t>29.160000</t>
  </si>
  <si>
    <t>28.549999</t>
  </si>
  <si>
    <t>28.830000</t>
  </si>
  <si>
    <t>23.835114</t>
  </si>
  <si>
    <t>28.350000</t>
  </si>
  <si>
    <t>28.770000</t>
  </si>
  <si>
    <t>23.785507</t>
  </si>
  <si>
    <t>28.805000</t>
  </si>
  <si>
    <t>28.855000</t>
  </si>
  <si>
    <t>28.330000</t>
  </si>
  <si>
    <t>23.421741</t>
  </si>
  <si>
    <t>28.785000</t>
  </si>
  <si>
    <t>28.360001</t>
  </si>
  <si>
    <t>28.930000</t>
  </si>
  <si>
    <t>29.035000</t>
  </si>
  <si>
    <t>28.430000</t>
  </si>
  <si>
    <t>23.909521</t>
  </si>
  <si>
    <t>27.915001</t>
  </si>
  <si>
    <t>28.459999</t>
  </si>
  <si>
    <t>27.684999</t>
  </si>
  <si>
    <t>28.405001</t>
  </si>
  <si>
    <t>24.456247</t>
  </si>
  <si>
    <t>24.167816</t>
  </si>
  <si>
    <t>28.105000</t>
  </si>
  <si>
    <t>27.740000</t>
  </si>
  <si>
    <t>23.883690</t>
  </si>
  <si>
    <t>27.780001</t>
  </si>
  <si>
    <t>28.049999</t>
  </si>
  <si>
    <t>27.660000</t>
  </si>
  <si>
    <t>23.995619</t>
  </si>
  <si>
    <t>27.825001</t>
  </si>
  <si>
    <t>27.410000</t>
  </si>
  <si>
    <t>27.639999</t>
  </si>
  <si>
    <t>23.797592</t>
  </si>
  <si>
    <t>26.959999</t>
  </si>
  <si>
    <t>27.025000</t>
  </si>
  <si>
    <t>23.268085</t>
  </si>
  <si>
    <t>26.990000</t>
  </si>
  <si>
    <t>27.190001</t>
  </si>
  <si>
    <t>26.945000</t>
  </si>
  <si>
    <t>27.010000</t>
  </si>
  <si>
    <t>23.255173</t>
  </si>
  <si>
    <t>27.184999</t>
  </si>
  <si>
    <t>26.950001</t>
  </si>
  <si>
    <t>23.289612</t>
  </si>
  <si>
    <t>27.145000</t>
  </si>
  <si>
    <t>26.610001</t>
  </si>
  <si>
    <t>26.615000</t>
  </si>
  <si>
    <t>22.915083</t>
  </si>
  <si>
    <t>26.430000</t>
  </si>
  <si>
    <t>26.620001</t>
  </si>
  <si>
    <t>26.530001</t>
  </si>
  <si>
    <t>22.841904</t>
  </si>
  <si>
    <t>26.684999</t>
  </si>
  <si>
    <t>26.825001</t>
  </si>
  <si>
    <t>26.725000</t>
  </si>
  <si>
    <t>23.009792</t>
  </si>
  <si>
    <t>26.424999</t>
  </si>
  <si>
    <t>26.510000</t>
  </si>
  <si>
    <t>26.235001</t>
  </si>
  <si>
    <t>26.379999</t>
  </si>
  <si>
    <t>22.712753</t>
  </si>
  <si>
    <t>26.135000</t>
  </si>
  <si>
    <t>26.475000</t>
  </si>
  <si>
    <t>22.794546</t>
  </si>
  <si>
    <t>26.275000</t>
  </si>
  <si>
    <t>27.070000</t>
  </si>
  <si>
    <t>26.205000</t>
  </si>
  <si>
    <t>23.237953</t>
  </si>
  <si>
    <t>27.215000</t>
  </si>
  <si>
    <t>26.895000</t>
  </si>
  <si>
    <t>27.075001</t>
  </si>
  <si>
    <t>23.311136</t>
  </si>
  <si>
    <t>27.125000</t>
  </si>
  <si>
    <t>27.395000</t>
  </si>
  <si>
    <t>26.844999</t>
  </si>
  <si>
    <t>26.985001</t>
  </si>
  <si>
    <t>23.233648</t>
  </si>
  <si>
    <t>27.360001</t>
  </si>
  <si>
    <t>27.004999</t>
  </si>
  <si>
    <t>23.522078</t>
  </si>
  <si>
    <t>27.375000</t>
  </si>
  <si>
    <t>23.569435</t>
  </si>
  <si>
    <t>27.250000</t>
  </si>
  <si>
    <t>27.485001</t>
  </si>
  <si>
    <t>23.565128</t>
  </si>
  <si>
    <t>27.440001</t>
  </si>
  <si>
    <t>23.625397</t>
  </si>
  <si>
    <t>27.455000</t>
  </si>
  <si>
    <t>27.475000</t>
  </si>
  <si>
    <t>27.275000</t>
  </si>
  <si>
    <t>23.573736</t>
  </si>
  <si>
    <t>27.504999</t>
  </si>
  <si>
    <t>23.556517</t>
  </si>
  <si>
    <t>28.084999</t>
  </si>
  <si>
    <t>27.094999</t>
  </si>
  <si>
    <t>28.014999</t>
  </si>
  <si>
    <t>24.120462</t>
  </si>
  <si>
    <t>28.000000</t>
  </si>
  <si>
    <t>28.030001</t>
  </si>
  <si>
    <t>27.830000</t>
  </si>
  <si>
    <t>27.930000</t>
  </si>
  <si>
    <t>24.047277</t>
  </si>
  <si>
    <t>28.510000</t>
  </si>
  <si>
    <t>27.985001</t>
  </si>
  <si>
    <t>28.334999</t>
  </si>
  <si>
    <t>24.395977</t>
  </si>
  <si>
    <t>28.600000</t>
  </si>
  <si>
    <t>28.320000</t>
  </si>
  <si>
    <t>24.443333</t>
  </si>
  <si>
    <t>28.410000</t>
  </si>
  <si>
    <t>28.180000</t>
  </si>
  <si>
    <t>24.391674</t>
  </si>
  <si>
    <t>28.135000</t>
  </si>
  <si>
    <t>28.370001</t>
  </si>
  <si>
    <t>28.065001</t>
  </si>
  <si>
    <t>24.197952</t>
  </si>
  <si>
    <t>28.315001</t>
  </si>
  <si>
    <t>27.834999</t>
  </si>
  <si>
    <t>28.240000</t>
  </si>
  <si>
    <t>24.314182</t>
  </si>
  <si>
    <t>28.525000</t>
  </si>
  <si>
    <t>28.260000</t>
  </si>
  <si>
    <t>24.417501</t>
  </si>
  <si>
    <t>28.379999</t>
  </si>
  <si>
    <t>28.940001</t>
  </si>
  <si>
    <t>28.900000</t>
  </si>
  <si>
    <t>24.882433</t>
  </si>
  <si>
    <t>29.424999</t>
  </si>
  <si>
    <t>25.140730</t>
  </si>
  <si>
    <t>29.375000</t>
  </si>
  <si>
    <t>29.065001</t>
  </si>
  <si>
    <t>29.230000</t>
  </si>
  <si>
    <t>25.166555</t>
  </si>
  <si>
    <t>29.190001</t>
  </si>
  <si>
    <t>29.455000</t>
  </si>
  <si>
    <t>25.360277</t>
  </si>
  <si>
    <t>29.795000</t>
  </si>
  <si>
    <t>29.680000</t>
  </si>
  <si>
    <t>25.553999</t>
  </si>
  <si>
    <t>29.580000</t>
  </si>
  <si>
    <t>29.645000</t>
  </si>
  <si>
    <t>29.434999</t>
  </si>
  <si>
    <t>29.590000</t>
  </si>
  <si>
    <t>25.476511</t>
  </si>
  <si>
    <t>29.655001</t>
  </si>
  <si>
    <t>29.504999</t>
  </si>
  <si>
    <t>25.403328</t>
  </si>
  <si>
    <t>29.530001</t>
  </si>
  <si>
    <t>28.975000</t>
  </si>
  <si>
    <t>29.240000</t>
  </si>
  <si>
    <t>25.175167</t>
  </si>
  <si>
    <t>29.250000</t>
  </si>
  <si>
    <t>29.485001</t>
  </si>
  <si>
    <t>29.320000</t>
  </si>
  <si>
    <t>25.244045</t>
  </si>
  <si>
    <t>29.660000</t>
  </si>
  <si>
    <t>29.445000</t>
  </si>
  <si>
    <t>25.351667</t>
  </si>
  <si>
    <t>29.480000</t>
  </si>
  <si>
    <t>29.355000</t>
  </si>
  <si>
    <t>25.274179</t>
  </si>
  <si>
    <t>29.500000</t>
  </si>
  <si>
    <t>29.684999</t>
  </si>
  <si>
    <t>29.235001</t>
  </si>
  <si>
    <t>25.334450</t>
  </si>
  <si>
    <t>29.584999</t>
  </si>
  <si>
    <t>29.305000</t>
  </si>
  <si>
    <t>29.540001</t>
  </si>
  <si>
    <t>25.433462</t>
  </si>
  <si>
    <t>29.760000</t>
  </si>
  <si>
    <t>25.368889</t>
  </si>
  <si>
    <t>29.315001</t>
  </si>
  <si>
    <t>29.600000</t>
  </si>
  <si>
    <t>29.330000</t>
  </si>
  <si>
    <t>29.495001</t>
  </si>
  <si>
    <t>25.394718</t>
  </si>
  <si>
    <t>29.405001</t>
  </si>
  <si>
    <t>29.475000</t>
  </si>
  <si>
    <t>25.377497</t>
  </si>
  <si>
    <t>29.549999</t>
  </si>
  <si>
    <t>30.340000</t>
  </si>
  <si>
    <t>26.018930</t>
  </si>
  <si>
    <t>30.184999</t>
  </si>
  <si>
    <t>30.455000</t>
  </si>
  <si>
    <t>26.221264</t>
  </si>
  <si>
    <t>30.514999</t>
  </si>
  <si>
    <t>30.665001</t>
  </si>
  <si>
    <t>30.065001</t>
  </si>
  <si>
    <t>26.036150</t>
  </si>
  <si>
    <t>30.344999</t>
  </si>
  <si>
    <t>30.400000</t>
  </si>
  <si>
    <t>30.030001</t>
  </si>
  <si>
    <t>26.087809</t>
  </si>
  <si>
    <t>30.209999</t>
  </si>
  <si>
    <t>30.330000</t>
  </si>
  <si>
    <t>26.113638</t>
  </si>
  <si>
    <t>25.338755</t>
  </si>
  <si>
    <t>29.365000</t>
  </si>
  <si>
    <t>29.510000</t>
  </si>
  <si>
    <t>25.407633</t>
  </si>
  <si>
    <t>29.275000</t>
  </si>
  <si>
    <t>25.312923</t>
  </si>
  <si>
    <t>28.125000</t>
  </si>
  <si>
    <t>24.408894</t>
  </si>
  <si>
    <t>28.110001</t>
  </si>
  <si>
    <t>28.235001</t>
  </si>
  <si>
    <t>27.879999</t>
  </si>
  <si>
    <t>24.004229</t>
  </si>
  <si>
    <t>28.344999</t>
  </si>
  <si>
    <t>24.546650</t>
  </si>
  <si>
    <t>28.295000</t>
  </si>
  <si>
    <t>28.684999</t>
  </si>
  <si>
    <t>24.697319</t>
  </si>
  <si>
    <t>28.990000</t>
  </si>
  <si>
    <t>29.100000</t>
  </si>
  <si>
    <t>29.150000</t>
  </si>
  <si>
    <t>28.485001</t>
  </si>
  <si>
    <t>28.674999</t>
  </si>
  <si>
    <t>24.688711</t>
  </si>
  <si>
    <t>28.924999</t>
  </si>
  <si>
    <t>28.340000</t>
  </si>
  <si>
    <t>24.559563</t>
  </si>
  <si>
    <t>29.245001</t>
  </si>
  <si>
    <t>28.375000</t>
  </si>
  <si>
    <t>29.030001</t>
  </si>
  <si>
    <t>24.994362</t>
  </si>
  <si>
    <t>28.264999</t>
  </si>
  <si>
    <t>24.494991</t>
  </si>
  <si>
    <t>28.434999</t>
  </si>
  <si>
    <t>28.500000</t>
  </si>
  <si>
    <t>27.764999</t>
  </si>
  <si>
    <t>28.230000</t>
  </si>
  <si>
    <t>24.305571</t>
  </si>
  <si>
    <t>28.309999</t>
  </si>
  <si>
    <t>28.615000</t>
  </si>
  <si>
    <t>28.580000</t>
  </si>
  <si>
    <t>24.606920</t>
  </si>
  <si>
    <t>28.665001</t>
  </si>
  <si>
    <t>28.995001</t>
  </si>
  <si>
    <t>28.620001</t>
  </si>
  <si>
    <t>28.875000</t>
  </si>
  <si>
    <t>24.860909</t>
  </si>
  <si>
    <t>24.637053</t>
  </si>
  <si>
    <t>28.709999</t>
  </si>
  <si>
    <t>29.084999</t>
  </si>
  <si>
    <t>25.041714</t>
  </si>
  <si>
    <t>28.945000</t>
  </si>
  <si>
    <t>29.045000</t>
  </si>
  <si>
    <t>25.007277</t>
  </si>
  <si>
    <t>28.834999</t>
  </si>
  <si>
    <t>28.885000</t>
  </si>
  <si>
    <t>24.869516</t>
  </si>
  <si>
    <t>29.155001</t>
  </si>
  <si>
    <t>28.980000</t>
  </si>
  <si>
    <t>24.951311</t>
  </si>
  <si>
    <t>29.340000</t>
  </si>
  <si>
    <t>29.225000</t>
  </si>
  <si>
    <t>25.162252</t>
  </si>
  <si>
    <t>29.195000</t>
  </si>
  <si>
    <t>25.136423</t>
  </si>
  <si>
    <t>25.549696</t>
  </si>
  <si>
    <t>30.129999</t>
  </si>
  <si>
    <t>29.695000</t>
  </si>
  <si>
    <t>25.743416</t>
  </si>
  <si>
    <t>29.865000</t>
  </si>
  <si>
    <t>30.080000</t>
  </si>
  <si>
    <t>25.898394</t>
  </si>
  <si>
    <t>29.940001</t>
  </si>
  <si>
    <t>29.670000</t>
  </si>
  <si>
    <t>25.545391</t>
  </si>
  <si>
    <t>30.045000</t>
  </si>
  <si>
    <t>30.115000</t>
  </si>
  <si>
    <t>29.735001</t>
  </si>
  <si>
    <t>25.782160</t>
  </si>
  <si>
    <t>26.160994</t>
  </si>
  <si>
    <t>30.485001</t>
  </si>
  <si>
    <t>30.235001</t>
  </si>
  <si>
    <t>26.247091</t>
  </si>
  <si>
    <t>30.350000</t>
  </si>
  <si>
    <t>30.504999</t>
  </si>
  <si>
    <t>30.295000</t>
  </si>
  <si>
    <t>30.465000</t>
  </si>
  <si>
    <t>26.229874</t>
  </si>
  <si>
    <t>30.434999</t>
  </si>
  <si>
    <t>30.995001</t>
  </si>
  <si>
    <t>26.501081</t>
  </si>
  <si>
    <t>30.844999</t>
  </si>
  <si>
    <t>31.115000</t>
  </si>
  <si>
    <t>30.815001</t>
  </si>
  <si>
    <t>26.604401</t>
  </si>
  <si>
    <t>31.100000</t>
  </si>
  <si>
    <t>30.990000</t>
  </si>
  <si>
    <t>26.681890</t>
  </si>
  <si>
    <t>30.930000</t>
  </si>
  <si>
    <t>31.209999</t>
  </si>
  <si>
    <t>31.105000</t>
  </si>
  <si>
    <t>26.780901</t>
  </si>
  <si>
    <t>31.055000</t>
  </si>
  <si>
    <t>26.582876</t>
  </si>
  <si>
    <t>30.840000</t>
  </si>
  <si>
    <t>30.525000</t>
  </si>
  <si>
    <t>30.719999</t>
  </si>
  <si>
    <t>26.449423</t>
  </si>
  <si>
    <t>26.130859</t>
  </si>
  <si>
    <t>26.044762</t>
  </si>
  <si>
    <t>30.355000</t>
  </si>
  <si>
    <t>30.014999</t>
  </si>
  <si>
    <t>25.988796</t>
  </si>
  <si>
    <t>30.070000</t>
  </si>
  <si>
    <t>30.215000</t>
  </si>
  <si>
    <t>29.834999</t>
  </si>
  <si>
    <t>25.687454</t>
  </si>
  <si>
    <t>29.805000</t>
  </si>
  <si>
    <t>29.840000</t>
  </si>
  <si>
    <t>25.691757</t>
  </si>
  <si>
    <t>29.750000</t>
  </si>
  <si>
    <t>29.385000</t>
  </si>
  <si>
    <t>25.653013</t>
  </si>
  <si>
    <t>29.740000</t>
  </si>
  <si>
    <t>25.932835</t>
  </si>
  <si>
    <t>30.165001</t>
  </si>
  <si>
    <t>30.334999</t>
  </si>
  <si>
    <t>30.090000</t>
  </si>
  <si>
    <t>25.993101</t>
  </si>
  <si>
    <t>30.230000</t>
  </si>
  <si>
    <t>30.645000</t>
  </si>
  <si>
    <t>26.384851</t>
  </si>
  <si>
    <t>30.770000</t>
  </si>
  <si>
    <t>28.955000</t>
  </si>
  <si>
    <t>28.879999</t>
  </si>
  <si>
    <t>24.865213</t>
  </si>
  <si>
    <t>28.895000</t>
  </si>
  <si>
    <t>28.629999</t>
  </si>
  <si>
    <t>28.750000</t>
  </si>
  <si>
    <t>24.753286</t>
  </si>
  <si>
    <t>28.705000</t>
  </si>
  <si>
    <t>28.670000</t>
  </si>
  <si>
    <t>24.684408</t>
  </si>
  <si>
    <t>28.635000</t>
  </si>
  <si>
    <t>28.745001</t>
  </si>
  <si>
    <t>24.748981</t>
  </si>
  <si>
    <t>25.002970</t>
  </si>
  <si>
    <t>25.588438</t>
  </si>
  <si>
    <t>29.615000</t>
  </si>
  <si>
    <t>29.525000</t>
  </si>
  <si>
    <t>25.622881</t>
  </si>
  <si>
    <t>30.225000</t>
  </si>
  <si>
    <t>26.100725</t>
  </si>
  <si>
    <t>30.260000</t>
  </si>
  <si>
    <t>30.395000</t>
  </si>
  <si>
    <t>26.169603</t>
  </si>
  <si>
    <t>30.969999</t>
  </si>
  <si>
    <t>30.520000</t>
  </si>
  <si>
    <t>26.277225</t>
  </si>
  <si>
    <t>30.825001</t>
  </si>
  <si>
    <t>31.160000</t>
  </si>
  <si>
    <t>30.615000</t>
  </si>
  <si>
    <t>30.760000</t>
  </si>
  <si>
    <t>26.483864</t>
  </si>
  <si>
    <t>31.375000</t>
  </si>
  <si>
    <t>31.299999</t>
  </si>
  <si>
    <t>26.948793</t>
  </si>
  <si>
    <t>31.350000</t>
  </si>
  <si>
    <t>31.660000</t>
  </si>
  <si>
    <t>31.264999</t>
  </si>
  <si>
    <t>31.650000</t>
  </si>
  <si>
    <t>27.250137</t>
  </si>
  <si>
    <t>31.615000</t>
  </si>
  <si>
    <t>31.975000</t>
  </si>
  <si>
    <t>31.525000</t>
  </si>
  <si>
    <t>31.920000</t>
  </si>
  <si>
    <t>27.482603</t>
  </si>
  <si>
    <t>32.000000</t>
  </si>
  <si>
    <t>32.349998</t>
  </si>
  <si>
    <t>31.930000</t>
  </si>
  <si>
    <t>32.105000</t>
  </si>
  <si>
    <t>27.641886</t>
  </si>
  <si>
    <t>32.154999</t>
  </si>
  <si>
    <t>32.160000</t>
  </si>
  <si>
    <t>31.889999</t>
  </si>
  <si>
    <t>32.020000</t>
  </si>
  <si>
    <t>27.568703</t>
  </si>
  <si>
    <t>31.959999</t>
  </si>
  <si>
    <t>32.244999</t>
  </si>
  <si>
    <t>31.820000</t>
  </si>
  <si>
    <t>32.090000</t>
  </si>
  <si>
    <t>27.628971</t>
  </si>
  <si>
    <t>32.165001</t>
  </si>
  <si>
    <t>31.850000</t>
  </si>
  <si>
    <t>32.095001</t>
  </si>
  <si>
    <t>27.633280</t>
  </si>
  <si>
    <t>32.145000</t>
  </si>
  <si>
    <t>31.684999</t>
  </si>
  <si>
    <t>27.499826</t>
  </si>
  <si>
    <t>31.995001</t>
  </si>
  <si>
    <t>31.750000</t>
  </si>
  <si>
    <t>27.336237</t>
  </si>
  <si>
    <t>31.910000</t>
  </si>
  <si>
    <t>32.169998</t>
  </si>
  <si>
    <t>31.840000</t>
  </si>
  <si>
    <t>27.689240</t>
  </si>
  <si>
    <t>32.564999</t>
  </si>
  <si>
    <t>32.480000</t>
  </si>
  <si>
    <t>27.964754</t>
  </si>
  <si>
    <t>32.529999</t>
  </si>
  <si>
    <t>32.669998</t>
  </si>
  <si>
    <t>32.465000</t>
  </si>
  <si>
    <t>28.128340</t>
  </si>
  <si>
    <t>32.610001</t>
  </si>
  <si>
    <t>32.810001</t>
  </si>
  <si>
    <t>32.470001</t>
  </si>
  <si>
    <t>32.665001</t>
  </si>
  <si>
    <t>32.994999</t>
  </si>
  <si>
    <t>32.650002</t>
  </si>
  <si>
    <t>32.924999</t>
  </si>
  <si>
    <t>28.347893</t>
  </si>
  <si>
    <t>32.990002</t>
  </si>
  <si>
    <t>32.685001</t>
  </si>
  <si>
    <t>32.744999</t>
  </si>
  <si>
    <t>28.192915</t>
  </si>
  <si>
    <t>32.755001</t>
  </si>
  <si>
    <t>32.910000</t>
  </si>
  <si>
    <t>32.590000</t>
  </si>
  <si>
    <t>32.759998</t>
  </si>
  <si>
    <t>28.205828</t>
  </si>
  <si>
    <t>33.220001</t>
  </si>
  <si>
    <t>34.480000</t>
  </si>
  <si>
    <t>34.009998</t>
  </si>
  <si>
    <t>29.282057</t>
  </si>
  <si>
    <t>33.930000</t>
  </si>
  <si>
    <t>33.485001</t>
  </si>
  <si>
    <t>34.005001</t>
  </si>
  <si>
    <t>29.277756</t>
  </si>
  <si>
    <t>34.240002</t>
  </si>
  <si>
    <t>33.840000</t>
  </si>
  <si>
    <t>34.200001</t>
  </si>
  <si>
    <t>29.445648</t>
  </si>
  <si>
    <t>34.380001</t>
  </si>
  <si>
    <t>34.455002</t>
  </si>
  <si>
    <t>34.060001</t>
  </si>
  <si>
    <t>34.334999</t>
  </si>
  <si>
    <t>29.561880</t>
  </si>
  <si>
    <t>34.294998</t>
  </si>
  <si>
    <t>34.435001</t>
  </si>
  <si>
    <t>33.900002</t>
  </si>
  <si>
    <t>29.376766</t>
  </si>
  <si>
    <t>34.055000</t>
  </si>
  <si>
    <t>29.647980</t>
  </si>
  <si>
    <t>34.384998</t>
  </si>
  <si>
    <t>33.924999</t>
  </si>
  <si>
    <t>34.174999</t>
  </si>
  <si>
    <t>33.814999</t>
  </si>
  <si>
    <t>33.965000</t>
  </si>
  <si>
    <t>29.243315</t>
  </si>
  <si>
    <t>34.285000</t>
  </si>
  <si>
    <t>33.845001</t>
  </si>
  <si>
    <t>33.904999</t>
  </si>
  <si>
    <t>29.191654</t>
  </si>
  <si>
    <t>33.915001</t>
  </si>
  <si>
    <t>29.200270</t>
  </si>
  <si>
    <t>33.910000</t>
  </si>
  <si>
    <t>34.025002</t>
  </si>
  <si>
    <t>29.144300</t>
  </si>
  <si>
    <t>34.070000</t>
  </si>
  <si>
    <t>33.720001</t>
  </si>
  <si>
    <t>29.032377</t>
  </si>
  <si>
    <t>33.755001</t>
  </si>
  <si>
    <t>33.560001</t>
  </si>
  <si>
    <t>33.715000</t>
  </si>
  <si>
    <t>29.028070</t>
  </si>
  <si>
    <t>34.000000</t>
  </si>
  <si>
    <t>33.535000</t>
  </si>
  <si>
    <t>29.135695</t>
  </si>
  <si>
    <t>33.935001</t>
  </si>
  <si>
    <t>34.514999</t>
  </si>
  <si>
    <t>33.209999</t>
  </si>
  <si>
    <t>33.285000</t>
  </si>
  <si>
    <t>28.657846</t>
  </si>
  <si>
    <t>33.389999</t>
  </si>
  <si>
    <t>33.730000</t>
  </si>
  <si>
    <t>33.125000</t>
  </si>
  <si>
    <t>33.305000</t>
  </si>
  <si>
    <t>28.675066</t>
  </si>
  <si>
    <t>33.790001</t>
  </si>
  <si>
    <t>29.092644</t>
  </si>
  <si>
    <t>33.630001</t>
  </si>
  <si>
    <t>33.645000</t>
  </si>
  <si>
    <t>28.967802</t>
  </si>
  <si>
    <t>33.634998</t>
  </si>
  <si>
    <t>29.342331</t>
  </si>
  <si>
    <t>34.130001</t>
  </si>
  <si>
    <t>34.044998</t>
  </si>
  <si>
    <t>29.312193</t>
  </si>
  <si>
    <t>33.985001</t>
  </si>
  <si>
    <t>33.334999</t>
  </si>
  <si>
    <t>34.345001</t>
  </si>
  <si>
    <t>34.275002</t>
  </si>
  <si>
    <t>29.510223</t>
  </si>
  <si>
    <t>34.430000</t>
  </si>
  <si>
    <t>33.959999</t>
  </si>
  <si>
    <t>29.462870</t>
  </si>
  <si>
    <t>34.575001</t>
  </si>
  <si>
    <t>34.825001</t>
  </si>
  <si>
    <t>34.619999</t>
  </si>
  <si>
    <t>29.807259</t>
  </si>
  <si>
    <t>34.744999</t>
  </si>
  <si>
    <t>35.000000</t>
  </si>
  <si>
    <t>34.715000</t>
  </si>
  <si>
    <t>34.904999</t>
  </si>
  <si>
    <t>30.052637</t>
  </si>
  <si>
    <t>34.910000</t>
  </si>
  <si>
    <t>34.639999</t>
  </si>
  <si>
    <t>34.790001</t>
  </si>
  <si>
    <t>29.953630</t>
  </si>
  <si>
    <t>34.470001</t>
  </si>
  <si>
    <t>34.880001</t>
  </si>
  <si>
    <t>34.375000</t>
  </si>
  <si>
    <t>29.596321</t>
  </si>
  <si>
    <t>34.415001</t>
  </si>
  <si>
    <t>29.480087</t>
  </si>
  <si>
    <t>34.189999</t>
  </si>
  <si>
    <t>34.615002</t>
  </si>
  <si>
    <t>34.485001</t>
  </si>
  <si>
    <t>29.691027</t>
  </si>
  <si>
    <t>34.439999</t>
  </si>
  <si>
    <t>34.014999</t>
  </si>
  <si>
    <t>29.286367</t>
  </si>
  <si>
    <t>34.105000</t>
  </si>
  <si>
    <t>34.404999</t>
  </si>
  <si>
    <t>29.622147</t>
  </si>
  <si>
    <t>33.945000</t>
  </si>
  <si>
    <t>34.445000</t>
  </si>
  <si>
    <t>33.895000</t>
  </si>
  <si>
    <t>29.518829</t>
  </si>
  <si>
    <t>34.125000</t>
  </si>
  <si>
    <t>33.544998</t>
  </si>
  <si>
    <t>33.799999</t>
  </si>
  <si>
    <t>29.101254</t>
  </si>
  <si>
    <t>33.500000</t>
  </si>
  <si>
    <t>33.689999</t>
  </si>
  <si>
    <t>33.134998</t>
  </si>
  <si>
    <t>33.625000</t>
  </si>
  <si>
    <t>28.950581</t>
  </si>
  <si>
    <t>33.654999</t>
  </si>
  <si>
    <t>29.204571</t>
  </si>
  <si>
    <t>34.330002</t>
  </si>
  <si>
    <t>29.514524</t>
  </si>
  <si>
    <t>34.695000</t>
  </si>
  <si>
    <t>34.389999</t>
  </si>
  <si>
    <t>34.625000</t>
  </si>
  <si>
    <t>29.811563</t>
  </si>
  <si>
    <t>34.799999</t>
  </si>
  <si>
    <t>34.035000</t>
  </si>
  <si>
    <t>29.316498</t>
  </si>
  <si>
    <t>34.215000</t>
  </si>
  <si>
    <t>33.724998</t>
  </si>
  <si>
    <t>29.036678</t>
  </si>
  <si>
    <t>33.480000</t>
  </si>
  <si>
    <t>29.385378</t>
  </si>
  <si>
    <t>34.095001</t>
  </si>
  <si>
    <t>29.497305</t>
  </si>
  <si>
    <t>34.270000</t>
  </si>
  <si>
    <t>34.395000</t>
  </si>
  <si>
    <t>34.139999</t>
  </si>
  <si>
    <t>29.613539</t>
  </si>
  <si>
    <t>34.549999</t>
  </si>
  <si>
    <t>34.310001</t>
  </si>
  <si>
    <t>34.264999</t>
  </si>
  <si>
    <t>29.501610</t>
  </si>
  <si>
    <t>33.825001</t>
  </si>
  <si>
    <t>34.185001</t>
  </si>
  <si>
    <t>33.764999</t>
  </si>
  <si>
    <t>33.869999</t>
  </si>
  <si>
    <t>29.161518</t>
  </si>
  <si>
    <t>33.674999</t>
  </si>
  <si>
    <t>32.915001</t>
  </si>
  <si>
    <t>33.000000</t>
  </si>
  <si>
    <t>28.412464</t>
  </si>
  <si>
    <t>33.255001</t>
  </si>
  <si>
    <t>33.570000</t>
  </si>
  <si>
    <t>33.165001</t>
  </si>
  <si>
    <t>33.205002</t>
  </si>
  <si>
    <t>28.588970</t>
  </si>
  <si>
    <t>32.705002</t>
  </si>
  <si>
    <t>32.139999</t>
  </si>
  <si>
    <t>32.285000</t>
  </si>
  <si>
    <t>27.796864</t>
  </si>
  <si>
    <t>32.375000</t>
  </si>
  <si>
    <t>32.540001</t>
  </si>
  <si>
    <t>32.174999</t>
  </si>
  <si>
    <t>32.305000</t>
  </si>
  <si>
    <t>27.814083</t>
  </si>
  <si>
    <t>32.279999</t>
  </si>
  <si>
    <t>32.180000</t>
  </si>
  <si>
    <t>32.709999</t>
  </si>
  <si>
    <t>28.162781</t>
  </si>
  <si>
    <t>32.209999</t>
  </si>
  <si>
    <t>32.255001</t>
  </si>
  <si>
    <t>31.780001</t>
  </si>
  <si>
    <t>31.990000</t>
  </si>
  <si>
    <t>27.542873</t>
  </si>
  <si>
    <t>32.040001</t>
  </si>
  <si>
    <t>32.134998</t>
  </si>
  <si>
    <t>31.475000</t>
  </si>
  <si>
    <t>31.575001</t>
  </si>
  <si>
    <t>27.185564</t>
  </si>
  <si>
    <t>31.600000</t>
  </si>
  <si>
    <t>31.700001</t>
  </si>
  <si>
    <t>31.240000</t>
  </si>
  <si>
    <t>31.469999</t>
  </si>
  <si>
    <t>27.095161</t>
  </si>
  <si>
    <t>31.565001</t>
  </si>
  <si>
    <t>32.119999</t>
  </si>
  <si>
    <t>31.480000</t>
  </si>
  <si>
    <t>32.075001</t>
  </si>
  <si>
    <t>27.616058</t>
  </si>
  <si>
    <t>32.814999</t>
  </si>
  <si>
    <t>31.924999</t>
  </si>
  <si>
    <t>32.660000</t>
  </si>
  <si>
    <t>28.119732</t>
  </si>
  <si>
    <t>33.275002</t>
  </si>
  <si>
    <t>32.785000</t>
  </si>
  <si>
    <t>28.309149</t>
  </si>
  <si>
    <t>32.794998</t>
  </si>
  <si>
    <t>32.820000</t>
  </si>
  <si>
    <t>32.459999</t>
  </si>
  <si>
    <t>32.689999</t>
  </si>
  <si>
    <t>28.145557</t>
  </si>
  <si>
    <t>32.490002</t>
  </si>
  <si>
    <t>32.525002</t>
  </si>
  <si>
    <t>28.003502</t>
  </si>
  <si>
    <t>32.700001</t>
  </si>
  <si>
    <t>33.055000</t>
  </si>
  <si>
    <t>32.584999</t>
  </si>
  <si>
    <t>32.965000</t>
  </si>
  <si>
    <t>28.382334</t>
  </si>
  <si>
    <t>33.070000</t>
  </si>
  <si>
    <t>32.884998</t>
  </si>
  <si>
    <t>33.230000</t>
  </si>
  <si>
    <t>28.610493</t>
  </si>
  <si>
    <t>32.935001</t>
  </si>
  <si>
    <t>33.419998</t>
  </si>
  <si>
    <t>28.774078</t>
  </si>
  <si>
    <t>33.599998</t>
  </si>
  <si>
    <t>33.215000</t>
  </si>
  <si>
    <t>28.632017</t>
  </si>
  <si>
    <t>33.375000</t>
  </si>
  <si>
    <t>32.985001</t>
  </si>
  <si>
    <t>28.459822</t>
  </si>
  <si>
    <t>32.605000</t>
  </si>
  <si>
    <t>32.240002</t>
  </si>
  <si>
    <t>27.758120</t>
  </si>
  <si>
    <t>32.220001</t>
  </si>
  <si>
    <t>28.037939</t>
  </si>
  <si>
    <t>32.485001</t>
  </si>
  <si>
    <t>32.764999</t>
  </si>
  <si>
    <t>32.189999</t>
  </si>
  <si>
    <t>31.549999</t>
  </si>
  <si>
    <t>31.830000</t>
  </si>
  <si>
    <t>27.405115</t>
  </si>
  <si>
    <t>30.715000</t>
  </si>
  <si>
    <t>30.365000</t>
  </si>
  <si>
    <t>26.143774</t>
  </si>
  <si>
    <t>30.600000</t>
  </si>
  <si>
    <t>30.625000</t>
  </si>
  <si>
    <t>29.559999</t>
  </si>
  <si>
    <t>29.955000</t>
  </si>
  <si>
    <t>25.566916</t>
  </si>
  <si>
    <t>29.125000</t>
  </si>
  <si>
    <t>28.605000</t>
  </si>
  <si>
    <t>24.628443</t>
  </si>
  <si>
    <t>27.680000</t>
  </si>
  <si>
    <t>28.090000</t>
  </si>
  <si>
    <t>26.735001</t>
  </si>
  <si>
    <t>23.349882</t>
  </si>
  <si>
    <t>26.580000</t>
  </si>
  <si>
    <t>26.600000</t>
  </si>
  <si>
    <t>22.902172</t>
  </si>
  <si>
    <t>27.055000</t>
  </si>
  <si>
    <t>26.035000</t>
  </si>
  <si>
    <t>22.600826</t>
  </si>
  <si>
    <t>26.264999</t>
  </si>
  <si>
    <t>26.625000</t>
  </si>
  <si>
    <t>26.520000</t>
  </si>
  <si>
    <t>22.833292</t>
  </si>
  <si>
    <t>25.670000</t>
  </si>
  <si>
    <t>25.924999</t>
  </si>
  <si>
    <t>22.321007</t>
  </si>
  <si>
    <t>25.350000</t>
  </si>
  <si>
    <t>25.590000</t>
  </si>
  <si>
    <t>24.684999</t>
  </si>
  <si>
    <t>24.785000</t>
  </si>
  <si>
    <t>21.339485</t>
  </si>
  <si>
    <t>23.260000</t>
  </si>
  <si>
    <t>23.830000</t>
  </si>
  <si>
    <t>22.389999</t>
  </si>
  <si>
    <t>22.620001</t>
  </si>
  <si>
    <t>19.475456</t>
  </si>
  <si>
    <t>23.225000</t>
  </si>
  <si>
    <t>24.520000</t>
  </si>
  <si>
    <t>22.895000</t>
  </si>
  <si>
    <t>23.995001</t>
  </si>
  <si>
    <t>20.659307</t>
  </si>
  <si>
    <t>24.500000</t>
  </si>
  <si>
    <t>24.735001</t>
  </si>
  <si>
    <t>23.520000</t>
  </si>
  <si>
    <t>23.709999</t>
  </si>
  <si>
    <t>20.413927</t>
  </si>
  <si>
    <t>22.504999</t>
  </si>
  <si>
    <t>22.730000</t>
  </si>
  <si>
    <t>20.730000</t>
  </si>
  <si>
    <t>20.860001</t>
  </si>
  <si>
    <t>17.960121</t>
  </si>
  <si>
    <t>21.485001</t>
  </si>
  <si>
    <t>23.170000</t>
  </si>
  <si>
    <t>20.820000</t>
  </si>
  <si>
    <t>21.700001</t>
  </si>
  <si>
    <t>18.683350</t>
  </si>
  <si>
    <t>20.620001</t>
  </si>
  <si>
    <t>21.084999</t>
  </si>
  <si>
    <t>19.638000</t>
  </si>
  <si>
    <t>20.559999</t>
  </si>
  <si>
    <t>17.701826</t>
  </si>
  <si>
    <t>21.450001</t>
  </si>
  <si>
    <t>21.674999</t>
  </si>
  <si>
    <t>19.886000</t>
  </si>
  <si>
    <t>20.975000</t>
  </si>
  <si>
    <t>18.059135</t>
  </si>
  <si>
    <t>20.180000</t>
  </si>
  <si>
    <t>20.190001</t>
  </si>
  <si>
    <t>19.100000</t>
  </si>
  <si>
    <t>19.106001</t>
  </si>
  <si>
    <t>16.449957</t>
  </si>
  <si>
    <t>19.177999</t>
  </si>
  <si>
    <t>20.910000</t>
  </si>
  <si>
    <t>19.110001</t>
  </si>
  <si>
    <t>20.834999</t>
  </si>
  <si>
    <t>17.938597</t>
  </si>
  <si>
    <t>21.825001</t>
  </si>
  <si>
    <t>22.135000</t>
  </si>
  <si>
    <t>20.545000</t>
  </si>
  <si>
    <t>20.709999</t>
  </si>
  <si>
    <t>17.830973</t>
  </si>
  <si>
    <t>20.000000</t>
  </si>
  <si>
    <t>21.799999</t>
  </si>
  <si>
    <t>19.851999</t>
  </si>
  <si>
    <t>21.155001</t>
  </si>
  <si>
    <t>18.214113</t>
  </si>
  <si>
    <t>22.410000</t>
  </si>
  <si>
    <t>23.549999</t>
  </si>
  <si>
    <t>21.950001</t>
  </si>
  <si>
    <t>23.545000</t>
  </si>
  <si>
    <t>20.271864</t>
  </si>
  <si>
    <t>24.379999</t>
  </si>
  <si>
    <t>24.514999</t>
  </si>
  <si>
    <t>22.760000</t>
  </si>
  <si>
    <t>23.740000</t>
  </si>
  <si>
    <t>20.439756</t>
  </si>
  <si>
    <t>23.139999</t>
  </si>
  <si>
    <t>24.254999</t>
  </si>
  <si>
    <t>22.690001</t>
  </si>
  <si>
    <t>24.209999</t>
  </si>
  <si>
    <t>20.844418</t>
  </si>
  <si>
    <t>23.705000</t>
  </si>
  <si>
    <t>23.745001</t>
  </si>
  <si>
    <t>22.230000</t>
  </si>
  <si>
    <t>22.594999</t>
  </si>
  <si>
    <t>19.453932</t>
  </si>
  <si>
    <t>22.740000</t>
  </si>
  <si>
    <t>24.680000</t>
  </si>
  <si>
    <t>22.434999</t>
  </si>
  <si>
    <t>24.559999</t>
  </si>
  <si>
    <t>21.145761</t>
  </si>
  <si>
    <t>24.900000</t>
  </si>
  <si>
    <t>25.535000</t>
  </si>
  <si>
    <t>24.045000</t>
  </si>
  <si>
    <t>24.775000</t>
  </si>
  <si>
    <t>21.330875</t>
  </si>
  <si>
    <t>24.150000</t>
  </si>
  <si>
    <t>24.219999</t>
  </si>
  <si>
    <t>23.420000</t>
  </si>
  <si>
    <t>20.517244</t>
  </si>
  <si>
    <t>24.730000</t>
  </si>
  <si>
    <t>23.590000</t>
  </si>
  <si>
    <t>24.180000</t>
  </si>
  <si>
    <t>20.818590</t>
  </si>
  <si>
    <t>25.090000</t>
  </si>
  <si>
    <t>23.930000</t>
  </si>
  <si>
    <t>20.947737</t>
  </si>
  <si>
    <t>25.280001</t>
  </si>
  <si>
    <t>25.209999</t>
  </si>
  <si>
    <t>22.290873</t>
  </si>
  <si>
    <t>22.299482</t>
  </si>
  <si>
    <t>24.860001</t>
  </si>
  <si>
    <t>25.370001</t>
  </si>
  <si>
    <t>21.843159</t>
  </si>
  <si>
    <t>25.000000</t>
  </si>
  <si>
    <t>22.101456</t>
  </si>
  <si>
    <t>26.049999</t>
  </si>
  <si>
    <t>25.920000</t>
  </si>
  <si>
    <t>22.574997</t>
  </si>
  <si>
    <t>25.340000</t>
  </si>
  <si>
    <t>21.817331</t>
  </si>
  <si>
    <t>25.450001</t>
  </si>
  <si>
    <t>21.912037</t>
  </si>
  <si>
    <t>26.780001</t>
  </si>
  <si>
    <t>22.549168</t>
  </si>
  <si>
    <t>26.670000</t>
  </si>
  <si>
    <t>26.209999</t>
  </si>
  <si>
    <t>25.750000</t>
  </si>
  <si>
    <t>22.213381</t>
  </si>
  <si>
    <t>26.490000</t>
  </si>
  <si>
    <t>26.290001</t>
  </si>
  <si>
    <t>22.635267</t>
  </si>
  <si>
    <t>25.809999</t>
  </si>
  <si>
    <t>25.950001</t>
  </si>
  <si>
    <t>25.730000</t>
  </si>
  <si>
    <t>22.480288</t>
  </si>
  <si>
    <t>23.031319</t>
  </si>
  <si>
    <t>26.730000</t>
  </si>
  <si>
    <t>27.600000</t>
  </si>
  <si>
    <t>27.820000</t>
  </si>
  <si>
    <t>23.918131</t>
  </si>
  <si>
    <t>27.860001</t>
  </si>
  <si>
    <t>27.900000</t>
  </si>
  <si>
    <t>26.940001</t>
  </si>
  <si>
    <t>27.150000</t>
  </si>
  <si>
    <t>23.375711</t>
  </si>
  <si>
    <t>26.500000</t>
  </si>
  <si>
    <t>25.740000</t>
  </si>
  <si>
    <t>22.316700</t>
  </si>
  <si>
    <t>22.824682</t>
  </si>
  <si>
    <t>22.686926</t>
  </si>
  <si>
    <t>26.400000</t>
  </si>
  <si>
    <t>22.747192</t>
  </si>
  <si>
    <t>23.057148</t>
  </si>
  <si>
    <t>26.760000</t>
  </si>
  <si>
    <t>23.039928</t>
  </si>
  <si>
    <t>28.150000</t>
  </si>
  <si>
    <t>27.559999</t>
  </si>
  <si>
    <t>23.728714</t>
  </si>
  <si>
    <t>27.430000</t>
  </si>
  <si>
    <t>23.220734</t>
  </si>
  <si>
    <t>26.660000</t>
  </si>
  <si>
    <t>26.809999</t>
  </si>
  <si>
    <t>23.437412</t>
  </si>
  <si>
    <t>27.160000</t>
  </si>
  <si>
    <t>26.900000</t>
  </si>
  <si>
    <t>24.286070</t>
  </si>
  <si>
    <t>28.200001</t>
  </si>
  <si>
    <t>27.959999</t>
  </si>
  <si>
    <t>25.243069</t>
  </si>
  <si>
    <t>27.750000</t>
  </si>
  <si>
    <t>25.053474</t>
  </si>
  <si>
    <t>27.459999</t>
  </si>
  <si>
    <t>25.577116</t>
  </si>
  <si>
    <t>28.120001</t>
  </si>
  <si>
    <t>27.850000</t>
  </si>
  <si>
    <t>25.143759</t>
  </si>
  <si>
    <t>27.760000</t>
  </si>
  <si>
    <t>24.872910</t>
  </si>
  <si>
    <t>28.520000</t>
  </si>
  <si>
    <t>27.610001</t>
  </si>
  <si>
    <t>25.712538</t>
  </si>
  <si>
    <t>27.980000</t>
  </si>
  <si>
    <t>25.631283</t>
  </si>
  <si>
    <t>26.163952</t>
  </si>
  <si>
    <t>28.680000</t>
  </si>
  <si>
    <t>26.118813</t>
  </si>
  <si>
    <t>25.261124</t>
  </si>
  <si>
    <t>28.719999</t>
  </si>
  <si>
    <t>29.820000</t>
  </si>
  <si>
    <t>26.534111</t>
  </si>
  <si>
    <t>27.626535</t>
  </si>
  <si>
    <t>27.707788</t>
  </si>
  <si>
    <t>30.709999</t>
  </si>
  <si>
    <t>31.690001</t>
  </si>
  <si>
    <t>28.610617</t>
  </si>
  <si>
    <t>31.139999</t>
  </si>
  <si>
    <t>28.727985</t>
  </si>
  <si>
    <t>28.177259</t>
  </si>
  <si>
    <t>30.980000</t>
  </si>
  <si>
    <t>31.030001</t>
  </si>
  <si>
    <t>28.014751</t>
  </si>
  <si>
    <t>30.480000</t>
  </si>
  <si>
    <t>29.809999</t>
  </si>
  <si>
    <t>29.920000</t>
  </si>
  <si>
    <t>27.012609</t>
  </si>
  <si>
    <t>31.020000</t>
  </si>
  <si>
    <t>27.274431</t>
  </si>
  <si>
    <t>26.913300</t>
  </si>
  <si>
    <t>31.129999</t>
  </si>
  <si>
    <t>30.389999</t>
  </si>
  <si>
    <t>27.789043</t>
  </si>
  <si>
    <t>31.180000</t>
  </si>
  <si>
    <t>28.150175</t>
  </si>
  <si>
    <t>31.110001</t>
  </si>
  <si>
    <t>30.950001</t>
  </si>
  <si>
    <t>28.077948</t>
  </si>
  <si>
    <t>31.719999</t>
  </si>
  <si>
    <t>30.830000</t>
  </si>
  <si>
    <t>30.639999</t>
  </si>
  <si>
    <t>31.090000</t>
  </si>
  <si>
    <t>28.068920</t>
  </si>
  <si>
    <t>31.520000</t>
  </si>
  <si>
    <t>31.410000</t>
  </si>
  <si>
    <t>28.818266</t>
  </si>
  <si>
    <t>32.049999</t>
  </si>
  <si>
    <t>31.580000</t>
  </si>
  <si>
    <t>28.511307</t>
  </si>
  <si>
    <t>32.080002</t>
  </si>
  <si>
    <t>31.590000</t>
  </si>
  <si>
    <t>28.520334</t>
  </si>
  <si>
    <t>31.980000</t>
  </si>
  <si>
    <t>32.110001</t>
  </si>
  <si>
    <t>31.330000</t>
  </si>
  <si>
    <t>31.400000</t>
  </si>
  <si>
    <t>28.348797</t>
  </si>
  <si>
    <t>31.270000</t>
  </si>
  <si>
    <t>31.870001</t>
  </si>
  <si>
    <t>28.773127</t>
  </si>
  <si>
    <t>32.740002</t>
  </si>
  <si>
    <t>32.549999</t>
  </si>
  <si>
    <t>29.387049</t>
  </si>
  <si>
    <t>32.900002</t>
  </si>
  <si>
    <t>33.040001</t>
  </si>
  <si>
    <t>29.603727</t>
  </si>
  <si>
    <t>33.459999</t>
  </si>
  <si>
    <t>30.046112</t>
  </si>
  <si>
    <t>33.430000</t>
  </si>
  <si>
    <t>33.520000</t>
  </si>
  <si>
    <t>33.110001</t>
  </si>
  <si>
    <t>29.892633</t>
  </si>
  <si>
    <t>30.669065</t>
  </si>
  <si>
    <t>33.340000</t>
  </si>
  <si>
    <t>30.443359</t>
  </si>
  <si>
    <t>34.520000</t>
  </si>
  <si>
    <t>30.651009</t>
  </si>
  <si>
    <t>30.804487</t>
  </si>
  <si>
    <t>34.230000</t>
  </si>
  <si>
    <t>33.740002</t>
  </si>
  <si>
    <t>30.696148</t>
  </si>
  <si>
    <t>33.980000</t>
  </si>
  <si>
    <t>31.102423</t>
  </si>
  <si>
    <t>34.410000</t>
  </si>
  <si>
    <t>31.066309</t>
  </si>
  <si>
    <t>34.500000</t>
  </si>
  <si>
    <t>31.409384</t>
  </si>
  <si>
    <t>34.660000</t>
  </si>
  <si>
    <t>35.080002</t>
  </si>
  <si>
    <t>34.990002</t>
  </si>
  <si>
    <t>31.589951</t>
  </si>
  <si>
    <t>35.230000</t>
  </si>
  <si>
    <t>35.160000</t>
  </si>
  <si>
    <t>31.743429</t>
  </si>
  <si>
    <t>35.220001</t>
  </si>
  <si>
    <t>35.430000</t>
  </si>
  <si>
    <t>34.840000</t>
  </si>
  <si>
    <t>31.869823</t>
  </si>
  <si>
    <t>35.610001</t>
  </si>
  <si>
    <t>35.889999</t>
  </si>
  <si>
    <t>35.520000</t>
  </si>
  <si>
    <t>32.068451</t>
  </si>
  <si>
    <t>35.459999</t>
  </si>
  <si>
    <t>35.630001</t>
  </si>
  <si>
    <t>35.209999</t>
  </si>
  <si>
    <t>31.933022</t>
  </si>
  <si>
    <t>35.500000</t>
  </si>
  <si>
    <t>35.380001</t>
  </si>
  <si>
    <t>31.942051</t>
  </si>
  <si>
    <t>34.860001</t>
  </si>
  <si>
    <t>34.740002</t>
  </si>
  <si>
    <t>31.364241</t>
  </si>
  <si>
    <t>35.040001</t>
  </si>
  <si>
    <t>31.472582</t>
  </si>
  <si>
    <t>34.810001</t>
  </si>
  <si>
    <t>35.290001</t>
  </si>
  <si>
    <t>31.833712</t>
  </si>
  <si>
    <t>30.976028</t>
  </si>
  <si>
    <t>34.779999</t>
  </si>
  <si>
    <t>30.930882</t>
  </si>
  <si>
    <t>35.689999</t>
  </si>
  <si>
    <t>31.914963</t>
  </si>
  <si>
    <t>35.900002</t>
  </si>
  <si>
    <t>36.650002</t>
  </si>
  <si>
    <t>35.810001</t>
  </si>
  <si>
    <t>36.270000</t>
  </si>
  <si>
    <t>32.745571</t>
  </si>
  <si>
    <t>36.369999</t>
  </si>
  <si>
    <t>36.220001</t>
  </si>
  <si>
    <t>32.862938</t>
  </si>
  <si>
    <t>36.230000</t>
  </si>
  <si>
    <t>36.480000</t>
  </si>
  <si>
    <t>32.935162</t>
  </si>
  <si>
    <t>36.830002</t>
  </si>
  <si>
    <t>36.990002</t>
  </si>
  <si>
    <t>36.470001</t>
  </si>
  <si>
    <t>33.187954</t>
  </si>
  <si>
    <t>37.590000</t>
  </si>
  <si>
    <t>37.540001</t>
  </si>
  <si>
    <t>33.892159</t>
  </si>
  <si>
    <t>37.419998</t>
  </si>
  <si>
    <t>38.259998</t>
  </si>
  <si>
    <t>38.080002</t>
  </si>
  <si>
    <t>34.379692</t>
  </si>
  <si>
    <t>37.840000</t>
  </si>
  <si>
    <t>38.250000</t>
  </si>
  <si>
    <t>37.730000</t>
  </si>
  <si>
    <t>37.919998</t>
  </si>
  <si>
    <t>34.235233</t>
  </si>
  <si>
    <t>37.810001</t>
  </si>
  <si>
    <t>37.450001</t>
  </si>
  <si>
    <t>37.650002</t>
  </si>
  <si>
    <t>33.991470</t>
  </si>
  <si>
    <t>38.119999</t>
  </si>
  <si>
    <t>34.352600</t>
  </si>
  <si>
    <t>37.900002</t>
  </si>
  <si>
    <t>38.320000</t>
  </si>
  <si>
    <t>37.830002</t>
  </si>
  <si>
    <t>34.153984</t>
  </si>
  <si>
    <t>38.230000</t>
  </si>
  <si>
    <t>37.759998</t>
  </si>
  <si>
    <t>38.180000</t>
  </si>
  <si>
    <t>34.469971</t>
  </si>
  <si>
    <t>37.889999</t>
  </si>
  <si>
    <t>38.070000</t>
  </si>
  <si>
    <t>34.370659</t>
  </si>
  <si>
    <t>37.630001</t>
  </si>
  <si>
    <t>34.533169</t>
  </si>
  <si>
    <t>38.450001</t>
  </si>
  <si>
    <t>39.090000</t>
  </si>
  <si>
    <t>38.740002</t>
  </si>
  <si>
    <t>34.975552</t>
  </si>
  <si>
    <t>38.930000</t>
  </si>
  <si>
    <t>35.354740</t>
  </si>
  <si>
    <t>40.009998</t>
  </si>
  <si>
    <t>36.122147</t>
  </si>
  <si>
    <t>39.990002</t>
  </si>
  <si>
    <t>35.634617</t>
  </si>
  <si>
    <t>38.680000</t>
  </si>
  <si>
    <t>37.529999</t>
  </si>
  <si>
    <t>35.560226</t>
  </si>
  <si>
    <t>38.639999</t>
  </si>
  <si>
    <t>38.009998</t>
  </si>
  <si>
    <t>35.448631</t>
  </si>
  <si>
    <t>37.939999</t>
  </si>
  <si>
    <t>38.419998</t>
  </si>
  <si>
    <t>35.727608</t>
  </si>
  <si>
    <t>38.200001</t>
  </si>
  <si>
    <t>35.764809</t>
  </si>
  <si>
    <t>35.504429</t>
  </si>
  <si>
    <t>38.000000</t>
  </si>
  <si>
    <t>37.270000</t>
  </si>
  <si>
    <t>37.680000</t>
  </si>
  <si>
    <t>35.039467</t>
  </si>
  <si>
    <t>38.020000</t>
  </si>
  <si>
    <t>37.509998</t>
  </si>
  <si>
    <t>34.965073</t>
  </si>
  <si>
    <t>37.740002</t>
  </si>
  <si>
    <t>38.410000</t>
  </si>
  <si>
    <t>38.270000</t>
  </si>
  <si>
    <t>35.588123</t>
  </si>
  <si>
    <t>37.990002</t>
  </si>
  <si>
    <t>37.930000</t>
  </si>
  <si>
    <t>36.239067</t>
  </si>
  <si>
    <t>39.029999</t>
  </si>
  <si>
    <t>38.610001</t>
  </si>
  <si>
    <t>35.941494</t>
  </si>
  <si>
    <t>38.830002</t>
  </si>
  <si>
    <t>38.369999</t>
  </si>
  <si>
    <t>38.630001</t>
  </si>
  <si>
    <t>35.922894</t>
  </si>
  <si>
    <t>38.439999</t>
  </si>
  <si>
    <t>35.746208</t>
  </si>
  <si>
    <t>38.380001</t>
  </si>
  <si>
    <t>35.969391</t>
  </si>
  <si>
    <t>39.070000</t>
  </si>
  <si>
    <t>36.638935</t>
  </si>
  <si>
    <t>39.549999</t>
  </si>
  <si>
    <t>36.778419</t>
  </si>
  <si>
    <t>36.629635</t>
  </si>
  <si>
    <t>38.910000</t>
  </si>
  <si>
    <t>37.290001</t>
  </si>
  <si>
    <t>37.700001</t>
  </si>
  <si>
    <t>35.058067</t>
  </si>
  <si>
    <t>37.869999</t>
  </si>
  <si>
    <t>35.355640</t>
  </si>
  <si>
    <t>38.290001</t>
  </si>
  <si>
    <t>38.779999</t>
  </si>
  <si>
    <t>38.540001</t>
  </si>
  <si>
    <t>35.839203</t>
  </si>
  <si>
    <t>38.570000</t>
  </si>
  <si>
    <t>35.597420</t>
  </si>
  <si>
    <t>38.400002</t>
  </si>
  <si>
    <t>38.169998</t>
  </si>
  <si>
    <t>35.495129</t>
  </si>
  <si>
    <t>38.480000</t>
  </si>
  <si>
    <t>39.230000</t>
  </si>
  <si>
    <t>36.480846</t>
  </si>
  <si>
    <t>39.480000</t>
  </si>
  <si>
    <t>36.713326</t>
  </si>
  <si>
    <t>39.340000</t>
  </si>
  <si>
    <t>36.173977</t>
  </si>
  <si>
    <t>39.270000</t>
  </si>
  <si>
    <t>36.518047</t>
  </si>
  <si>
    <t>38.590000</t>
  </si>
  <si>
    <t>39.500000</t>
  </si>
  <si>
    <t>39.520000</t>
  </si>
  <si>
    <t>36.750526</t>
  </si>
  <si>
    <t>39.709999</t>
  </si>
  <si>
    <t>39.669998</t>
  </si>
  <si>
    <t>36.890015</t>
  </si>
  <si>
    <t>39.840000</t>
  </si>
  <si>
    <t>41.660000</t>
  </si>
  <si>
    <t>38.331394</t>
  </si>
  <si>
    <t>41.520000</t>
  </si>
  <si>
    <t>38.098915</t>
  </si>
  <si>
    <t>41.410000</t>
  </si>
  <si>
    <t>40.680000</t>
  </si>
  <si>
    <t>41.279999</t>
  </si>
  <si>
    <t>38.387188</t>
  </si>
  <si>
    <t>38.405785</t>
  </si>
  <si>
    <t>38.563877</t>
  </si>
  <si>
    <t>39.010239</t>
  </si>
  <si>
    <t>41.320000</t>
  </si>
  <si>
    <t>40.410000</t>
  </si>
  <si>
    <t>37.857132</t>
  </si>
  <si>
    <t>38.377888</t>
  </si>
  <si>
    <t>41.130001</t>
  </si>
  <si>
    <t>41.340000</t>
  </si>
  <si>
    <t>38.442986</t>
  </si>
  <si>
    <t>38.470879</t>
  </si>
  <si>
    <t>41.650002</t>
  </si>
  <si>
    <t>41.020000</t>
  </si>
  <si>
    <t>38.145409</t>
  </si>
  <si>
    <t>40.880001</t>
  </si>
  <si>
    <t>37.940823</t>
  </si>
  <si>
    <t>37.764141</t>
  </si>
  <si>
    <t>39.750000</t>
  </si>
  <si>
    <t>39.320000</t>
  </si>
  <si>
    <t>36.862118</t>
  </si>
  <si>
    <t>39.980000</t>
  </si>
  <si>
    <t>40.150002</t>
  </si>
  <si>
    <t>37.669998</t>
  </si>
  <si>
    <t>38.130001</t>
  </si>
  <si>
    <t>35.457932</t>
  </si>
  <si>
    <t>38.389999</t>
  </si>
  <si>
    <t>35.699711</t>
  </si>
  <si>
    <t>38.040001</t>
  </si>
  <si>
    <t>35.374241</t>
  </si>
  <si>
    <t>38.349998</t>
  </si>
  <si>
    <t>36.211170</t>
  </si>
  <si>
    <t>39.209999</t>
  </si>
  <si>
    <t>39.049999</t>
  </si>
  <si>
    <t>36.908607</t>
  </si>
  <si>
    <t>40.230000</t>
  </si>
  <si>
    <t>37.410770</t>
  </si>
  <si>
    <t>40.570000</t>
  </si>
  <si>
    <t>38.452282</t>
  </si>
  <si>
    <t>38.508076</t>
  </si>
  <si>
    <t>42.150002</t>
  </si>
  <si>
    <t>40.000000</t>
  </si>
  <si>
    <t>37.661850</t>
  </si>
  <si>
    <t>39.080002</t>
  </si>
  <si>
    <t>39.590000</t>
  </si>
  <si>
    <t>38.840000</t>
  </si>
  <si>
    <t>36.118176</t>
  </si>
  <si>
    <t>38.770000</t>
  </si>
  <si>
    <t>39.240002</t>
  </si>
  <si>
    <t>36.192570</t>
  </si>
  <si>
    <t>38.799999</t>
  </si>
  <si>
    <t>36.146072</t>
  </si>
  <si>
    <t>35.997284</t>
  </si>
  <si>
    <t>36.127476</t>
  </si>
  <si>
    <t>39.020000</t>
  </si>
  <si>
    <t>38.730000</t>
  </si>
  <si>
    <t>36.359955</t>
  </si>
  <si>
    <t>39.880001</t>
  </si>
  <si>
    <t>37.085300</t>
  </si>
  <si>
    <t>36.387856</t>
  </si>
  <si>
    <t>39.250000</t>
  </si>
  <si>
    <t>37.271282</t>
  </si>
  <si>
    <t>40.290001</t>
  </si>
  <si>
    <t>40.049999</t>
  </si>
  <si>
    <t>37.559559</t>
  </si>
  <si>
    <t>37.606052</t>
  </si>
  <si>
    <t>40.770000</t>
  </si>
  <si>
    <t>37.736244</t>
  </si>
  <si>
    <t>37.866432</t>
  </si>
  <si>
    <t>40.669998</t>
  </si>
  <si>
    <t>40.180000</t>
  </si>
  <si>
    <t>37.615353</t>
  </si>
  <si>
    <t>41.090000</t>
  </si>
  <si>
    <t>37.643250</t>
  </si>
  <si>
    <t>39.650002</t>
  </si>
  <si>
    <t>36.871418</t>
  </si>
  <si>
    <t>39.349998</t>
  </si>
  <si>
    <t>36.592438</t>
  </si>
  <si>
    <t>39.680000</t>
  </si>
  <si>
    <t>39.439999</t>
  </si>
  <si>
    <t>36.676128</t>
  </si>
  <si>
    <t>36.564537</t>
  </si>
  <si>
    <t>36.350658</t>
  </si>
  <si>
    <t>36.341358</t>
  </si>
  <si>
    <t>36.499447</t>
  </si>
  <si>
    <t>39.430000</t>
  </si>
  <si>
    <t>36.666832</t>
  </si>
  <si>
    <t>38.071014</t>
  </si>
  <si>
    <t>38.545277</t>
  </si>
  <si>
    <t>41.389999</t>
  </si>
  <si>
    <t>42.090000</t>
  </si>
  <si>
    <t>38.284893</t>
  </si>
  <si>
    <t>40.820000</t>
  </si>
  <si>
    <t>40.930000</t>
  </si>
  <si>
    <t>39.790001</t>
  </si>
  <si>
    <t>37.001602</t>
  </si>
  <si>
    <t>37.196888</t>
  </si>
  <si>
    <t>39.930000</t>
  </si>
  <si>
    <t>40.759998</t>
  </si>
  <si>
    <t>38.164005</t>
  </si>
  <si>
    <t>41.400002</t>
  </si>
  <si>
    <t>40.730000</t>
  </si>
  <si>
    <t>37.875732</t>
  </si>
  <si>
    <t>40.700001</t>
  </si>
  <si>
    <t>40.490002</t>
  </si>
  <si>
    <t>14.740000</t>
  </si>
  <si>
    <t>14.910000</t>
  </si>
  <si>
    <t>14.610000</t>
  </si>
  <si>
    <t>14.820000</t>
  </si>
  <si>
    <t>12.013849</t>
  </si>
  <si>
    <t>14.755000</t>
  </si>
  <si>
    <t>15.030000</t>
  </si>
  <si>
    <t>14.745000</t>
  </si>
  <si>
    <t>14.930000</t>
  </si>
  <si>
    <t>12.103022</t>
  </si>
  <si>
    <t>15.010000</t>
  </si>
  <si>
    <t>15.090000</t>
  </si>
  <si>
    <t>15.045000</t>
  </si>
  <si>
    <t>12.196246</t>
  </si>
  <si>
    <t>15.105000</t>
  </si>
  <si>
    <t>15.165000</t>
  </si>
  <si>
    <t>14.925000</t>
  </si>
  <si>
    <t>15.065000</t>
  </si>
  <si>
    <t>12.212459</t>
  </si>
  <si>
    <t>15.005000</t>
  </si>
  <si>
    <t>15.115000</t>
  </si>
  <si>
    <t>14.750000</t>
  </si>
  <si>
    <t>14.865000</t>
  </si>
  <si>
    <t>12.050328</t>
  </si>
  <si>
    <t>14.900000</t>
  </si>
  <si>
    <t>14.920000</t>
  </si>
  <si>
    <t>14.525000</t>
  </si>
  <si>
    <t>14.770000</t>
  </si>
  <si>
    <t>11.973316</t>
  </si>
  <si>
    <t>14.715000</t>
  </si>
  <si>
    <t>14.840000</t>
  </si>
  <si>
    <t>14.620000</t>
  </si>
  <si>
    <t>14.780000</t>
  </si>
  <si>
    <t>11.981423</t>
  </si>
  <si>
    <t>14.785000</t>
  </si>
  <si>
    <t>14.710000</t>
  </si>
  <si>
    <t>14.735000</t>
  </si>
  <si>
    <t>11.944943</t>
  </si>
  <si>
    <t>14.790000</t>
  </si>
  <si>
    <t>14.645000</t>
  </si>
  <si>
    <t>14.705000</t>
  </si>
  <si>
    <t>11.920625</t>
  </si>
  <si>
    <t>14.830000</t>
  </si>
  <si>
    <t>14.845000</t>
  </si>
  <si>
    <t>14.560000</t>
  </si>
  <si>
    <t>14.685000</t>
  </si>
  <si>
    <t>11.904411</t>
  </si>
  <si>
    <t>14.720000</t>
  </si>
  <si>
    <t>14.725000</t>
  </si>
  <si>
    <t>14.570000</t>
  </si>
  <si>
    <t>14.675000</t>
  </si>
  <si>
    <t>11.896305</t>
  </si>
  <si>
    <t>14.625000</t>
  </si>
  <si>
    <t>14.695000</t>
  </si>
  <si>
    <t>14.535000</t>
  </si>
  <si>
    <t>14.590000</t>
  </si>
  <si>
    <t>11.827399</t>
  </si>
  <si>
    <t>14.630000</t>
  </si>
  <si>
    <t>14.890000</t>
  </si>
  <si>
    <t>12.070595</t>
  </si>
  <si>
    <t>14.495000</t>
  </si>
  <si>
    <t>14.530000</t>
  </si>
  <si>
    <t>11.778761</t>
  </si>
  <si>
    <t>14.480000</t>
  </si>
  <si>
    <t>14.595000</t>
  </si>
  <si>
    <t>14.435000</t>
  </si>
  <si>
    <t>14.540000</t>
  </si>
  <si>
    <t>11.786867</t>
  </si>
  <si>
    <t>14.415000</t>
  </si>
  <si>
    <t>14.585000</t>
  </si>
  <si>
    <t>14.410000</t>
  </si>
  <si>
    <t>14.455000</t>
  </si>
  <si>
    <t>11.717962</t>
  </si>
  <si>
    <t>14.400000</t>
  </si>
  <si>
    <t>14.450000</t>
  </si>
  <si>
    <t>13.945000</t>
  </si>
  <si>
    <t>14.190000</t>
  </si>
  <si>
    <t>11.503138</t>
  </si>
  <si>
    <t>14.275000</t>
  </si>
  <si>
    <t>14.010000</t>
  </si>
  <si>
    <t>14.095000</t>
  </si>
  <si>
    <t>11.426126</t>
  </si>
  <si>
    <t>14.020000</t>
  </si>
  <si>
    <t>14.015000</t>
  </si>
  <si>
    <t>14.200000</t>
  </si>
  <si>
    <t>11.511246</t>
  </si>
  <si>
    <t>14.290000</t>
  </si>
  <si>
    <t>14.330000</t>
  </si>
  <si>
    <t>14.285000</t>
  </si>
  <si>
    <t>11.580151</t>
  </si>
  <si>
    <t>14.235000</t>
  </si>
  <si>
    <t>14.270000</t>
  </si>
  <si>
    <t>14.090000</t>
  </si>
  <si>
    <t>11.539618</t>
  </si>
  <si>
    <t>14.295000</t>
  </si>
  <si>
    <t>13.990000</t>
  </si>
  <si>
    <t>14.210000</t>
  </si>
  <si>
    <t>14.100000</t>
  </si>
  <si>
    <t>11.519352</t>
  </si>
  <si>
    <t>14.040000</t>
  </si>
  <si>
    <t>14.155000</t>
  </si>
  <si>
    <t>11.474765</t>
  </si>
  <si>
    <t>14.185000</t>
  </si>
  <si>
    <t>14.485000</t>
  </si>
  <si>
    <t>11.742280</t>
  </si>
  <si>
    <t>14.580000</t>
  </si>
  <si>
    <t>14.315000</t>
  </si>
  <si>
    <t>14.340000</t>
  </si>
  <si>
    <t>11.624737</t>
  </si>
  <si>
    <t>14.345000</t>
  </si>
  <si>
    <t>11.499085</t>
  </si>
  <si>
    <t>14.230000</t>
  </si>
  <si>
    <t>14.060000</t>
  </si>
  <si>
    <t>14.140000</t>
  </si>
  <si>
    <t>11.462607</t>
  </si>
  <si>
    <t>14.105000</t>
  </si>
  <si>
    <t>14.160000</t>
  </si>
  <si>
    <t>11.478820</t>
  </si>
  <si>
    <t>14.250000</t>
  </si>
  <si>
    <t>14.145000</t>
  </si>
  <si>
    <t>14.260000</t>
  </si>
  <si>
    <t>14.075000</t>
  </si>
  <si>
    <t>14.165000</t>
  </si>
  <si>
    <t>11.482873</t>
  </si>
  <si>
    <t>14.255000</t>
  </si>
  <si>
    <t>14.300000</t>
  </si>
  <si>
    <t>14.030000</t>
  </si>
  <si>
    <t>11.466660</t>
  </si>
  <si>
    <t>14.280000</t>
  </si>
  <si>
    <t>13.970000</t>
  </si>
  <si>
    <t>11.559884</t>
  </si>
  <si>
    <t>14.405000</t>
  </si>
  <si>
    <t>14.245000</t>
  </si>
  <si>
    <t>14.380000</t>
  </si>
  <si>
    <t>11.657163</t>
  </si>
  <si>
    <t>14.545000</t>
  </si>
  <si>
    <t>11.738227</t>
  </si>
  <si>
    <t>11.819293</t>
  </si>
  <si>
    <t>14.635000</t>
  </si>
  <si>
    <t>11.863880</t>
  </si>
  <si>
    <t>14.615000</t>
  </si>
  <si>
    <t>14.555000</t>
  </si>
  <si>
    <t>14.680000</t>
  </si>
  <si>
    <t>11.900357</t>
  </si>
  <si>
    <t>14.420000</t>
  </si>
  <si>
    <t>11.750387</t>
  </si>
  <si>
    <t>14.565000</t>
  </si>
  <si>
    <t>14.440000</t>
  </si>
  <si>
    <t>11.774707</t>
  </si>
  <si>
    <t>14.600000</t>
  </si>
  <si>
    <t>14.665000</t>
  </si>
  <si>
    <t>11.823346</t>
  </si>
  <si>
    <t>14.690000</t>
  </si>
  <si>
    <t>11.908464</t>
  </si>
  <si>
    <t>14.640000</t>
  </si>
  <si>
    <t>14.955000</t>
  </si>
  <si>
    <t>14.870000</t>
  </si>
  <si>
    <t>12.054381</t>
  </si>
  <si>
    <t>14.850000</t>
  </si>
  <si>
    <t>15.000000</t>
  </si>
  <si>
    <t>14.985000</t>
  </si>
  <si>
    <t>14.875000</t>
  </si>
  <si>
    <t>14.965000</t>
  </si>
  <si>
    <t>12.131393</t>
  </si>
  <si>
    <t>14.835000</t>
  </si>
  <si>
    <t>12.163819</t>
  </si>
  <si>
    <t>15.120000</t>
  </si>
  <si>
    <t>15.110000</t>
  </si>
  <si>
    <t>12.248939</t>
  </si>
  <si>
    <t>15.145000</t>
  </si>
  <si>
    <t>15.270000</t>
  </si>
  <si>
    <t>15.190000</t>
  </si>
  <si>
    <t>12.313789</t>
  </si>
  <si>
    <t>15.200000</t>
  </si>
  <si>
    <t>15.465000</t>
  </si>
  <si>
    <t>15.160000</t>
  </si>
  <si>
    <t>15.460000</t>
  </si>
  <si>
    <t>12.532666</t>
  </si>
  <si>
    <t>15.445000</t>
  </si>
  <si>
    <t>15.705000</t>
  </si>
  <si>
    <t>15.425000</t>
  </si>
  <si>
    <t>15.650000</t>
  </si>
  <si>
    <t>12.686690</t>
  </si>
  <si>
    <t>15.700000</t>
  </si>
  <si>
    <t>15.835000</t>
  </si>
  <si>
    <t>15.615000</t>
  </si>
  <si>
    <t>15.690000</t>
  </si>
  <si>
    <t>12.719115</t>
  </si>
  <si>
    <t>15.730000</t>
  </si>
  <si>
    <t>15.760000</t>
  </si>
  <si>
    <t>15.585000</t>
  </si>
  <si>
    <t>15.665000</t>
  </si>
  <si>
    <t>12.698850</t>
  </si>
  <si>
    <t>15.630000</t>
  </si>
  <si>
    <t>15.840000</t>
  </si>
  <si>
    <t>15.610000</t>
  </si>
  <si>
    <t>15.800000</t>
  </si>
  <si>
    <t>12.808287</t>
  </si>
  <si>
    <t>15.830000</t>
  </si>
  <si>
    <t>15.880000</t>
  </si>
  <si>
    <t>15.645000</t>
  </si>
  <si>
    <t>12.682636</t>
  </si>
  <si>
    <t>15.635000</t>
  </si>
  <si>
    <t>15.785000</t>
  </si>
  <si>
    <t>15.525000</t>
  </si>
  <si>
    <t>15.550000</t>
  </si>
  <si>
    <t>12.605624</t>
  </si>
  <si>
    <t>15.545000</t>
  </si>
  <si>
    <t>15.455000</t>
  </si>
  <si>
    <t>12.674530</t>
  </si>
  <si>
    <t>15.600000</t>
  </si>
  <si>
    <t>15.715000</t>
  </si>
  <si>
    <t>15.415000</t>
  </si>
  <si>
    <t>15.710000</t>
  </si>
  <si>
    <t>15.530000</t>
  </si>
  <si>
    <t>12.589412</t>
  </si>
  <si>
    <t>14.800000</t>
  </si>
  <si>
    <t>14.915000</t>
  </si>
  <si>
    <t>14.655000</t>
  </si>
  <si>
    <t>14.795000</t>
  </si>
  <si>
    <t>12.559699</t>
  </si>
  <si>
    <t>14.846000</t>
  </si>
  <si>
    <t>14.898000</t>
  </si>
  <si>
    <t>14.722000</t>
  </si>
  <si>
    <t>14.834000</t>
  </si>
  <si>
    <t>12.592807</t>
  </si>
  <si>
    <t>14.856000</t>
  </si>
  <si>
    <t>14.774000</t>
  </si>
  <si>
    <t>14.824000</t>
  </si>
  <si>
    <t>12.584317</t>
  </si>
  <si>
    <t>14.882000</t>
  </si>
  <si>
    <t>14.946000</t>
  </si>
  <si>
    <t>14.816000</t>
  </si>
  <si>
    <t>12.687885</t>
  </si>
  <si>
    <t>14.940000</t>
  </si>
  <si>
    <t>15.052000</t>
  </si>
  <si>
    <t>14.886000</t>
  </si>
  <si>
    <t>12.777870</t>
  </si>
  <si>
    <t>15.082000</t>
  </si>
  <si>
    <t>15.088000</t>
  </si>
  <si>
    <t>14.908000</t>
  </si>
  <si>
    <t>14.984000</t>
  </si>
  <si>
    <t>12.720144</t>
  </si>
  <si>
    <t>15.002000</t>
  </si>
  <si>
    <t>15.078000</t>
  </si>
  <si>
    <t>14.974000</t>
  </si>
  <si>
    <t>12.711656</t>
  </si>
  <si>
    <t>14.980000</t>
  </si>
  <si>
    <t>15.024000</t>
  </si>
  <si>
    <t>14.934000</t>
  </si>
  <si>
    <t>14.968000</t>
  </si>
  <si>
    <t>12.706563</t>
  </si>
  <si>
    <t>14.986000</t>
  </si>
  <si>
    <t>15.048000</t>
  </si>
  <si>
    <t>14.926000</t>
  </si>
  <si>
    <t>12.670907</t>
  </si>
  <si>
    <t>14.928000</t>
  </si>
  <si>
    <t>14.950000</t>
  </si>
  <si>
    <t>14.726000</t>
  </si>
  <si>
    <t>14.860000</t>
  </si>
  <si>
    <t>12.614879</t>
  </si>
  <si>
    <t>14.796000</t>
  </si>
  <si>
    <t>14.828000</t>
  </si>
  <si>
    <t>12.587713</t>
  </si>
  <si>
    <t>14.822000</t>
  </si>
  <si>
    <t>14.952000</t>
  </si>
  <si>
    <t>14.818000</t>
  </si>
  <si>
    <t>12.692978</t>
  </si>
  <si>
    <t>15.042000</t>
  </si>
  <si>
    <t>12.691281</t>
  </si>
  <si>
    <t>14.554000</t>
  </si>
  <si>
    <t>12.546966</t>
  </si>
  <si>
    <t>14.752000</t>
  </si>
  <si>
    <t>14.888000</t>
  </si>
  <si>
    <t>12.638648</t>
  </si>
  <si>
    <t>14.880000</t>
  </si>
  <si>
    <t>15.036000</t>
  </si>
  <si>
    <t>14.866000</t>
  </si>
  <si>
    <t>12.733727</t>
  </si>
  <si>
    <t>14.904000</t>
  </si>
  <si>
    <t>14.754000</t>
  </si>
  <si>
    <t>14.772000</t>
  </si>
  <si>
    <t>14.742000</t>
  </si>
  <si>
    <t>12.665815</t>
  </si>
  <si>
    <t>14.954000</t>
  </si>
  <si>
    <t>14.876000</t>
  </si>
  <si>
    <t>14.960000</t>
  </si>
  <si>
    <t>12.699770</t>
  </si>
  <si>
    <t>14.948000</t>
  </si>
  <si>
    <t>14.964000</t>
  </si>
  <si>
    <t>14.936000</t>
  </si>
  <si>
    <t>14.848000</t>
  </si>
  <si>
    <t>14.914000</t>
  </si>
  <si>
    <t>12.660720</t>
  </si>
  <si>
    <t>14.894000</t>
  </si>
  <si>
    <t>15.032000</t>
  </si>
  <si>
    <t>14.884000</t>
  </si>
  <si>
    <t>14.990000</t>
  </si>
  <si>
    <t>12.725237</t>
  </si>
  <si>
    <t>14.992000</t>
  </si>
  <si>
    <t>14.918000</t>
  </si>
  <si>
    <t>12.664117</t>
  </si>
  <si>
    <t>14.802000</t>
  </si>
  <si>
    <t>12.643743</t>
  </si>
  <si>
    <t>15.104000</t>
  </si>
  <si>
    <t>14.862000</t>
  </si>
  <si>
    <t>12.616577</t>
  </si>
  <si>
    <t>15.034000</t>
  </si>
  <si>
    <t>12.674304</t>
  </si>
  <si>
    <t>15.028000</t>
  </si>
  <si>
    <t>12.602994</t>
  </si>
  <si>
    <t>15.020000</t>
  </si>
  <si>
    <t>14.564000</t>
  </si>
  <si>
    <t>12.428118</t>
  </si>
  <si>
    <t>14.708000</t>
  </si>
  <si>
    <t>14.868000</t>
  </si>
  <si>
    <t>14.634000</t>
  </si>
  <si>
    <t>12.621671</t>
  </si>
  <si>
    <t>14.700000</t>
  </si>
  <si>
    <t>12.619971</t>
  </si>
  <si>
    <t>14.814000</t>
  </si>
  <si>
    <t>15.206000</t>
  </si>
  <si>
    <t>12.908604</t>
  </si>
  <si>
    <t>15.134000</t>
  </si>
  <si>
    <t>15.264000</t>
  </si>
  <si>
    <t>15.100000</t>
  </si>
  <si>
    <t>15.210000</t>
  </si>
  <si>
    <t>12.912000</t>
  </si>
  <si>
    <t>15.406000</t>
  </si>
  <si>
    <t>15.164000</t>
  </si>
  <si>
    <t>15.286000</t>
  </si>
  <si>
    <t>12.976517</t>
  </si>
  <si>
    <t>15.300000</t>
  </si>
  <si>
    <t>15.404000</t>
  </si>
  <si>
    <t>15.118000</t>
  </si>
  <si>
    <t>12.833899</t>
  </si>
  <si>
    <t>15.074000</t>
  </si>
  <si>
    <t>15.170000</t>
  </si>
  <si>
    <t>12.810129</t>
  </si>
  <si>
    <t>15.070000</t>
  </si>
  <si>
    <t>14.892000</t>
  </si>
  <si>
    <t>15.046000</t>
  </si>
  <si>
    <t>12.772777</t>
  </si>
  <si>
    <t>15.076000</t>
  </si>
  <si>
    <t>15.226000</t>
  </si>
  <si>
    <t>15.038000</t>
  </si>
  <si>
    <t>12.793151</t>
  </si>
  <si>
    <t>15.268000</t>
  </si>
  <si>
    <t>15.086000</t>
  </si>
  <si>
    <t>15.216000</t>
  </si>
  <si>
    <t>12.917093</t>
  </si>
  <si>
    <t>15.186000</t>
  </si>
  <si>
    <t>15.260000</t>
  </si>
  <si>
    <t>12.954445</t>
  </si>
  <si>
    <t>15.140000</t>
  </si>
  <si>
    <t>15.240000</t>
  </si>
  <si>
    <t>15.122000</t>
  </si>
  <si>
    <t>12.872949</t>
  </si>
  <si>
    <t>15.272000</t>
  </si>
  <si>
    <t>15.072000</t>
  </si>
  <si>
    <t>15.204000</t>
  </si>
  <si>
    <t>12.906906</t>
  </si>
  <si>
    <t>15.108000</t>
  </si>
  <si>
    <t>12.827107</t>
  </si>
  <si>
    <t>15.092000</t>
  </si>
  <si>
    <t>15.224000</t>
  </si>
  <si>
    <t>12.923883</t>
  </si>
  <si>
    <t>15.162000</t>
  </si>
  <si>
    <t>15.336000</t>
  </si>
  <si>
    <t>15.234000</t>
  </si>
  <si>
    <t>12.932373</t>
  </si>
  <si>
    <t>15.232000</t>
  </si>
  <si>
    <t>15.318000</t>
  </si>
  <si>
    <t>15.194000</t>
  </si>
  <si>
    <t>15.296000</t>
  </si>
  <si>
    <t>12.985005</t>
  </si>
  <si>
    <t>15.290000</t>
  </si>
  <si>
    <t>15.400000</t>
  </si>
  <si>
    <t>15.354000</t>
  </si>
  <si>
    <t>13.034243</t>
  </si>
  <si>
    <t>15.350000</t>
  </si>
  <si>
    <t>15.416000</t>
  </si>
  <si>
    <t>15.388000</t>
  </si>
  <si>
    <t>13.063107</t>
  </si>
  <si>
    <t>15.450000</t>
  </si>
  <si>
    <t>15.328000</t>
  </si>
  <si>
    <t>13.012171</t>
  </si>
  <si>
    <t>15.280000</t>
  </si>
  <si>
    <t>15.496000</t>
  </si>
  <si>
    <t>15.262000</t>
  </si>
  <si>
    <t>15.470000</t>
  </si>
  <si>
    <t>13.132717</t>
  </si>
  <si>
    <t>15.500000</t>
  </si>
  <si>
    <t>15.628000</t>
  </si>
  <si>
    <t>15.412000</t>
  </si>
  <si>
    <t>13.124228</t>
  </si>
  <si>
    <t>15.394000</t>
  </si>
  <si>
    <t>15.310000</t>
  </si>
  <si>
    <t>15.390000</t>
  </si>
  <si>
    <t>13.064803</t>
  </si>
  <si>
    <t>15.392000</t>
  </si>
  <si>
    <t>15.332000</t>
  </si>
  <si>
    <t>15.430000</t>
  </si>
  <si>
    <t>15.706000</t>
  </si>
  <si>
    <t>15.578000</t>
  </si>
  <si>
    <t>13.224400</t>
  </si>
  <si>
    <t>15.640000</t>
  </si>
  <si>
    <t>15.520000</t>
  </si>
  <si>
    <t>13.175163</t>
  </si>
  <si>
    <t>15.564000</t>
  </si>
  <si>
    <t>15.582000</t>
  </si>
  <si>
    <t>15.436000</t>
  </si>
  <si>
    <t>15.454000</t>
  </si>
  <si>
    <t>13.119135</t>
  </si>
  <si>
    <t>15.448000</t>
  </si>
  <si>
    <t>15.518000</t>
  </si>
  <si>
    <t>15.342000</t>
  </si>
  <si>
    <t>13.083480</t>
  </si>
  <si>
    <t>15.426000</t>
  </si>
  <si>
    <t>15.314000</t>
  </si>
  <si>
    <t>15.356000</t>
  </si>
  <si>
    <t>13.035941</t>
  </si>
  <si>
    <t>15.384000</t>
  </si>
  <si>
    <t>15.362000</t>
  </si>
  <si>
    <t>15.242000</t>
  </si>
  <si>
    <t>12.962935</t>
  </si>
  <si>
    <t>12.878043</t>
  </si>
  <si>
    <t>15.158000</t>
  </si>
  <si>
    <t>15.212000</t>
  </si>
  <si>
    <t>12.913697</t>
  </si>
  <si>
    <t>15.340000</t>
  </si>
  <si>
    <t>15.344000</t>
  </si>
  <si>
    <t>15.188000</t>
  </si>
  <si>
    <t>15.238000</t>
  </si>
  <si>
    <t>12.935768</t>
  </si>
  <si>
    <t>15.276000</t>
  </si>
  <si>
    <t>15.320000</t>
  </si>
  <si>
    <t>15.180000</t>
  </si>
  <si>
    <t>12.925582</t>
  </si>
  <si>
    <t>15.250000</t>
  </si>
  <si>
    <t>15.366000</t>
  </si>
  <si>
    <t>13.044430</t>
  </si>
  <si>
    <t>15.410000</t>
  </si>
  <si>
    <t>15.380000</t>
  </si>
  <si>
    <t>15.548000</t>
  </si>
  <si>
    <t>15.648000</t>
  </si>
  <si>
    <t>15.408000</t>
  </si>
  <si>
    <t>15.516000</t>
  </si>
  <si>
    <t>13.114040</t>
  </si>
  <si>
    <t>15.560000</t>
  </si>
  <si>
    <t>15.420000</t>
  </si>
  <si>
    <t>15.462000</t>
  </si>
  <si>
    <t>15.346000</t>
  </si>
  <si>
    <t>13.081781</t>
  </si>
  <si>
    <t>15.434000</t>
  </si>
  <si>
    <t>15.312000</t>
  </si>
  <si>
    <t>12.998589</t>
  </si>
  <si>
    <t>15.182000</t>
  </si>
  <si>
    <t>15.246000</t>
  </si>
  <si>
    <t>12.942561</t>
  </si>
  <si>
    <t>15.254000</t>
  </si>
  <si>
    <t>15.050000</t>
  </si>
  <si>
    <t>15.060000</t>
  </si>
  <si>
    <t>12.784662</t>
  </si>
  <si>
    <t>15.040000</t>
  </si>
  <si>
    <t>14.872000</t>
  </si>
  <si>
    <t>12.625066</t>
  </si>
  <si>
    <t>14.938000</t>
  </si>
  <si>
    <t>14.688000</t>
  </si>
  <si>
    <t>12.538477</t>
  </si>
  <si>
    <t>14.594000</t>
  </si>
  <si>
    <t>14.684000</t>
  </si>
  <si>
    <t>12.465470</t>
  </si>
  <si>
    <t>14.638000</t>
  </si>
  <si>
    <t>14.704000</t>
  </si>
  <si>
    <t>14.586000</t>
  </si>
  <si>
    <t>12.479052</t>
  </si>
  <si>
    <t>14.760000</t>
  </si>
  <si>
    <t>14.838000</t>
  </si>
  <si>
    <t>14.738000</t>
  </si>
  <si>
    <t>12.511311</t>
  </si>
  <si>
    <t>14.812000</t>
  </si>
  <si>
    <t>12.575829</t>
  </si>
  <si>
    <t>14.642000</t>
  </si>
  <si>
    <t>14.656000</t>
  </si>
  <si>
    <t>12.441700</t>
  </si>
  <si>
    <t>14.788000</t>
  </si>
  <si>
    <t>14.844000</t>
  </si>
  <si>
    <t>14.682000</t>
  </si>
  <si>
    <t>12.601296</t>
  </si>
  <si>
    <t>14.944000</t>
  </si>
  <si>
    <t>15.142000</t>
  </si>
  <si>
    <t>12.854274</t>
  </si>
  <si>
    <t>15.154000</t>
  </si>
  <si>
    <t>15.230000</t>
  </si>
  <si>
    <t>12.631858</t>
  </si>
  <si>
    <t>15.172000</t>
  </si>
  <si>
    <t>14.766000</t>
  </si>
  <si>
    <t>14.730000</t>
  </si>
  <si>
    <t>14.632000</t>
  </si>
  <si>
    <t>14.658000</t>
  </si>
  <si>
    <t>12.443398</t>
  </si>
  <si>
    <t>14.764000</t>
  </si>
  <si>
    <t>12.394161</t>
  </si>
  <si>
    <t>14.484000</t>
  </si>
  <si>
    <t>14.626000</t>
  </si>
  <si>
    <t>12.416233</t>
  </si>
  <si>
    <t>14.500000</t>
  </si>
  <si>
    <t>14.624000</t>
  </si>
  <si>
    <t>14.476000</t>
  </si>
  <si>
    <t>14.548000</t>
  </si>
  <si>
    <t>12.350019</t>
  </si>
  <si>
    <t>14.536000</t>
  </si>
  <si>
    <t>14.392000</t>
  </si>
  <si>
    <t>14.452000</t>
  </si>
  <si>
    <t>12.268521</t>
  </si>
  <si>
    <t>14.460000</t>
  </si>
  <si>
    <t>14.546000</t>
  </si>
  <si>
    <t>14.446000</t>
  </si>
  <si>
    <t>14.462000</t>
  </si>
  <si>
    <t>12.277011</t>
  </si>
  <si>
    <t>14.486000</t>
  </si>
  <si>
    <t>14.696000</t>
  </si>
  <si>
    <t>14.474000</t>
  </si>
  <si>
    <t>14.588000</t>
  </si>
  <si>
    <t>12.383974</t>
  </si>
  <si>
    <t>14.434000</t>
  </si>
  <si>
    <t>14.538000</t>
  </si>
  <si>
    <t>12.341528</t>
  </si>
  <si>
    <t>14.504000</t>
  </si>
  <si>
    <t>14.694000</t>
  </si>
  <si>
    <t>14.458000</t>
  </si>
  <si>
    <t>14.648000</t>
  </si>
  <si>
    <t>12.434910</t>
  </si>
  <si>
    <t>12.633556</t>
  </si>
  <si>
    <t>15.026000</t>
  </si>
  <si>
    <t>14.906000</t>
  </si>
  <si>
    <t>14.982000</t>
  </si>
  <si>
    <t>12.718447</t>
  </si>
  <si>
    <t>15.056000</t>
  </si>
  <si>
    <t>12.703165</t>
  </si>
  <si>
    <t>14.970000</t>
  </si>
  <si>
    <t>14.962000</t>
  </si>
  <si>
    <t>14.784000</t>
  </si>
  <si>
    <t>14.826000</t>
  </si>
  <si>
    <t>12.586016</t>
  </si>
  <si>
    <t>14.912000</t>
  </si>
  <si>
    <t>12.541872</t>
  </si>
  <si>
    <t>14.714000</t>
  </si>
  <si>
    <t>12.574131</t>
  </si>
  <si>
    <t>12.648835</t>
  </si>
  <si>
    <t>12.672605</t>
  </si>
  <si>
    <t>12.852575</t>
  </si>
  <si>
    <t>15.132000</t>
  </si>
  <si>
    <t>15.176000</t>
  </si>
  <si>
    <t>12.883135</t>
  </si>
  <si>
    <t>15.150000</t>
  </si>
  <si>
    <t>15.368000</t>
  </si>
  <si>
    <t>12.945956</t>
  </si>
  <si>
    <t>15.256000</t>
  </si>
  <si>
    <t>15.282000</t>
  </si>
  <si>
    <t>15.138000</t>
  </si>
  <si>
    <t>15.192000</t>
  </si>
  <si>
    <t>12.896719</t>
  </si>
  <si>
    <t>15.196000</t>
  </si>
  <si>
    <t>12.900114</t>
  </si>
  <si>
    <t>15.222000</t>
  </si>
  <si>
    <t>15.236000</t>
  </si>
  <si>
    <t>15.014000</t>
  </si>
  <si>
    <t>15.080000</t>
  </si>
  <si>
    <t>12.801641</t>
  </si>
  <si>
    <t>15.008000</t>
  </si>
  <si>
    <t>12.811829</t>
  </si>
  <si>
    <t>15.016000</t>
  </si>
  <si>
    <t>12.762590</t>
  </si>
  <si>
    <t>15.054000</t>
  </si>
  <si>
    <t>15.084000</t>
  </si>
  <si>
    <t>15.094000</t>
  </si>
  <si>
    <t>14.942000</t>
  </si>
  <si>
    <t>15.308000</t>
  </si>
  <si>
    <t>15.184000</t>
  </si>
  <si>
    <t>15.136000</t>
  </si>
  <si>
    <t>12.849179</t>
  </si>
  <si>
    <t>15.066000</t>
  </si>
  <si>
    <t>12.845784</t>
  </si>
  <si>
    <t>15.156000</t>
  </si>
  <si>
    <t>15.116000</t>
  </si>
  <si>
    <t>12.847482</t>
  </si>
  <si>
    <t>15.114000</t>
  </si>
  <si>
    <t>15.098000</t>
  </si>
  <si>
    <t>15.248000</t>
  </si>
  <si>
    <t>12.944258</t>
  </si>
  <si>
    <t>15.278000</t>
  </si>
  <si>
    <t>15.398000</t>
  </si>
  <si>
    <t>15.378000</t>
  </si>
  <si>
    <t>13.054616</t>
  </si>
  <si>
    <t>15.360000</t>
  </si>
  <si>
    <t>15.424000</t>
  </si>
  <si>
    <t>15.292000</t>
  </si>
  <si>
    <t>13.093667</t>
  </si>
  <si>
    <t>15.334000</t>
  </si>
  <si>
    <t>13.017263</t>
  </si>
  <si>
    <t>15.488000</t>
  </si>
  <si>
    <t>13.041035</t>
  </si>
  <si>
    <t>15.330000</t>
  </si>
  <si>
    <t>15.294000</t>
  </si>
  <si>
    <t>13.068200</t>
  </si>
  <si>
    <t>15.476000</t>
  </si>
  <si>
    <t>15.338000</t>
  </si>
  <si>
    <t>13.020660</t>
  </si>
  <si>
    <t>15.372000</t>
  </si>
  <si>
    <t>15.004000</t>
  </si>
  <si>
    <t>15.064000</t>
  </si>
  <si>
    <t>12.964632</t>
  </si>
  <si>
    <t>15.274000</t>
  </si>
  <si>
    <t>13.030848</t>
  </si>
  <si>
    <t>15.304000</t>
  </si>
  <si>
    <t>12.991797</t>
  </si>
  <si>
    <t>15.464000</t>
  </si>
  <si>
    <t>15.456000</t>
  </si>
  <si>
    <t>13.120833</t>
  </si>
  <si>
    <t>15.446000</t>
  </si>
  <si>
    <t>13.154789</t>
  </si>
  <si>
    <t>15.558000</t>
  </si>
  <si>
    <t>15.778000</t>
  </si>
  <si>
    <t>15.538000</t>
  </si>
  <si>
    <t>15.722000</t>
  </si>
  <si>
    <t>13.346644</t>
  </si>
  <si>
    <t>15.728000</t>
  </si>
  <si>
    <t>15.774000</t>
  </si>
  <si>
    <t>15.554000</t>
  </si>
  <si>
    <t>15.708000</t>
  </si>
  <si>
    <t>13.334760</t>
  </si>
  <si>
    <t>15.686000</t>
  </si>
  <si>
    <t>15.932000</t>
  </si>
  <si>
    <t>15.842000</t>
  </si>
  <si>
    <t>13.448514</t>
  </si>
  <si>
    <t>15.858000</t>
  </si>
  <si>
    <t>13.524916</t>
  </si>
  <si>
    <t>15.940000</t>
  </si>
  <si>
    <t>16.076000</t>
  </si>
  <si>
    <t>15.920000</t>
  </si>
  <si>
    <t>15.982000</t>
  </si>
  <si>
    <t>13.567362</t>
  </si>
  <si>
    <t>15.992000</t>
  </si>
  <si>
    <t>16.166000</t>
  </si>
  <si>
    <t>15.944000</t>
  </si>
  <si>
    <t>16.142000</t>
  </si>
  <si>
    <t>13.703188</t>
  </si>
  <si>
    <t>16.134001</t>
  </si>
  <si>
    <t>16.256001</t>
  </si>
  <si>
    <t>16.101999</t>
  </si>
  <si>
    <t>16.254000</t>
  </si>
  <si>
    <t>13.798266</t>
  </si>
  <si>
    <t>16.216000</t>
  </si>
  <si>
    <t>16.240000</t>
  </si>
  <si>
    <t>15.968000</t>
  </si>
  <si>
    <t>13.575850</t>
  </si>
  <si>
    <t>16.006001</t>
  </si>
  <si>
    <t>16.014000</t>
  </si>
  <si>
    <t>15.872000</t>
  </si>
  <si>
    <t>13.587736</t>
  </si>
  <si>
    <t>15.970000</t>
  </si>
  <si>
    <t>15.816000</t>
  </si>
  <si>
    <t>15.904000</t>
  </si>
  <si>
    <t>13.501147</t>
  </si>
  <si>
    <t>15.942000</t>
  </si>
  <si>
    <t>15.950000</t>
  </si>
  <si>
    <t>15.608000</t>
  </si>
  <si>
    <t>15.660000</t>
  </si>
  <si>
    <t>13.294011</t>
  </si>
  <si>
    <t>15.712000</t>
  </si>
  <si>
    <t>15.718000</t>
  </si>
  <si>
    <t>13.343248</t>
  </si>
  <si>
    <t>15.704000</t>
  </si>
  <si>
    <t>15.846000</t>
  </si>
  <si>
    <t>15.682000</t>
  </si>
  <si>
    <t>15.768000</t>
  </si>
  <si>
    <t>13.385694</t>
  </si>
  <si>
    <t>15.850000</t>
  </si>
  <si>
    <t>15.852000</t>
  </si>
  <si>
    <t>15.586000</t>
  </si>
  <si>
    <t>15.616000</t>
  </si>
  <si>
    <t>13.256660</t>
  </si>
  <si>
    <t>15.674000</t>
  </si>
  <si>
    <t>15.502000</t>
  </si>
  <si>
    <t>15.666000</t>
  </si>
  <si>
    <t>13.299106</t>
  </si>
  <si>
    <t>15.636000</t>
  </si>
  <si>
    <t>13.273637</t>
  </si>
  <si>
    <t>15.606000</t>
  </si>
  <si>
    <t>15.676000</t>
  </si>
  <si>
    <t>13.307593</t>
  </si>
  <si>
    <t>15.466000</t>
  </si>
  <si>
    <t>15.440000</t>
  </si>
  <si>
    <t>13.107248</t>
  </si>
  <si>
    <t>15.298000</t>
  </si>
  <si>
    <t>12.986704</t>
  </si>
  <si>
    <t>15.352000</t>
  </si>
  <si>
    <t>13.032545</t>
  </si>
  <si>
    <t>12.971423</t>
  </si>
  <si>
    <t>15.128000</t>
  </si>
  <si>
    <t>12.842388</t>
  </si>
  <si>
    <t>12.898417</t>
  </si>
  <si>
    <t>15.214000</t>
  </si>
  <si>
    <t>15.208000</t>
  </si>
  <si>
    <t>12.910302</t>
  </si>
  <si>
    <t>15.106000</t>
  </si>
  <si>
    <t>12.866158</t>
  </si>
  <si>
    <t>12.818618</t>
  </si>
  <si>
    <t>15.102000</t>
  </si>
  <si>
    <t>15.144000</t>
  </si>
  <si>
    <t>15.058000</t>
  </si>
  <si>
    <t>12.816920</t>
  </si>
  <si>
    <t>12.799942</t>
  </si>
  <si>
    <t>15.022000</t>
  </si>
  <si>
    <t>15.252000</t>
  </si>
  <si>
    <t>12.947653</t>
  </si>
  <si>
    <t>15.220000</t>
  </si>
  <si>
    <t>15.306000</t>
  </si>
  <si>
    <t>12.934071</t>
  </si>
  <si>
    <t>12.653930</t>
  </si>
  <si>
    <t>14.972000</t>
  </si>
  <si>
    <t>14.864000</t>
  </si>
  <si>
    <t>12.760892</t>
  </si>
  <si>
    <t>14.996000</t>
  </si>
  <si>
    <t>12.742216</t>
  </si>
  <si>
    <t>12.788057</t>
  </si>
  <si>
    <t>12.754101</t>
  </si>
  <si>
    <t>14.976000</t>
  </si>
  <si>
    <t>12.642045</t>
  </si>
  <si>
    <t>14.804000</t>
  </si>
  <si>
    <t>14.896000</t>
  </si>
  <si>
    <t>12.645440</t>
  </si>
  <si>
    <t>14.932000</t>
  </si>
  <si>
    <t>14.778000</t>
  </si>
  <si>
    <t>12.545268</t>
  </si>
  <si>
    <t>14.758000</t>
  </si>
  <si>
    <t>14.762000</t>
  </si>
  <si>
    <t>12.531685</t>
  </si>
  <si>
    <t>12.635252</t>
  </si>
  <si>
    <t>12.514707</t>
  </si>
  <si>
    <t>14.786000</t>
  </si>
  <si>
    <t>14.596000</t>
  </si>
  <si>
    <t>14.734000</t>
  </si>
  <si>
    <t>12.507916</t>
  </si>
  <si>
    <t>14.678000</t>
  </si>
  <si>
    <t>12.565642</t>
  </si>
  <si>
    <t>14.756000</t>
  </si>
  <si>
    <t>14.674000</t>
  </si>
  <si>
    <t>12.496032</t>
  </si>
  <si>
    <t>14.612000</t>
  </si>
  <si>
    <t>14.716000</t>
  </si>
  <si>
    <t>12.492635</t>
  </si>
  <si>
    <t>14.732000</t>
  </si>
  <si>
    <t>14.746000</t>
  </si>
  <si>
    <t>12.368693</t>
  </si>
  <si>
    <t>14.598000</t>
  </si>
  <si>
    <t>14.668000</t>
  </si>
  <si>
    <t>14.534000</t>
  </si>
  <si>
    <t>12.402651</t>
  </si>
  <si>
    <t>14.628000</t>
  </si>
  <si>
    <t>14.518000</t>
  </si>
  <si>
    <t>14.614000</t>
  </si>
  <si>
    <t>12.406045</t>
  </si>
  <si>
    <t>14.464000</t>
  </si>
  <si>
    <t>14.578000</t>
  </si>
  <si>
    <t>12.375484</t>
  </si>
  <si>
    <t>14.576000</t>
  </si>
  <si>
    <t>14.574000</t>
  </si>
  <si>
    <t>14.606000</t>
  </si>
  <si>
    <t>12.399255</t>
  </si>
  <si>
    <t>14.470000</t>
  </si>
  <si>
    <t>12.606390</t>
  </si>
  <si>
    <t>14.748000</t>
  </si>
  <si>
    <t>14.652000</t>
  </si>
  <si>
    <t>12.438304</t>
  </si>
  <si>
    <t>14.582000</t>
  </si>
  <si>
    <t>12.462074</t>
  </si>
  <si>
    <t>14.712000</t>
  </si>
  <si>
    <t>12.475657</t>
  </si>
  <si>
    <t>14.718000</t>
  </si>
  <si>
    <t>14.744000</t>
  </si>
  <si>
    <t>14.650000</t>
  </si>
  <si>
    <t>14.782000</t>
  </si>
  <si>
    <t>14.512000</t>
  </si>
  <si>
    <t>12.529987</t>
  </si>
  <si>
    <t>14.852000</t>
  </si>
  <si>
    <t>14.670000</t>
  </si>
  <si>
    <t>14.832000</t>
  </si>
  <si>
    <t>12.591109</t>
  </si>
  <si>
    <t>14.924000</t>
  </si>
  <si>
    <t>14.660000</t>
  </si>
  <si>
    <t>12.451888</t>
  </si>
  <si>
    <t>14.672000</t>
  </si>
  <si>
    <t>14.666000</t>
  </si>
  <si>
    <t>12.563944</t>
  </si>
  <si>
    <t>14.562000</t>
  </si>
  <si>
    <t>12.363600</t>
  </si>
  <si>
    <t>12.657324</t>
  </si>
  <si>
    <t>14.858000</t>
  </si>
  <si>
    <t>12.613182</t>
  </si>
  <si>
    <t>12.460377</t>
  </si>
  <si>
    <t>14.676000</t>
  </si>
  <si>
    <t>14.702000</t>
  </si>
  <si>
    <t>12.426419</t>
  </si>
  <si>
    <t>14.736000</t>
  </si>
  <si>
    <t>12.456980</t>
  </si>
  <si>
    <t>14.616000</t>
  </si>
  <si>
    <t>12.504519</t>
  </si>
  <si>
    <t>12.604692</t>
  </si>
  <si>
    <t>14.902000</t>
  </si>
  <si>
    <t>12.650533</t>
  </si>
  <si>
    <t>12.618275</t>
  </si>
  <si>
    <t>15.544000</t>
  </si>
  <si>
    <t>15.422000</t>
  </si>
  <si>
    <t>13.091969</t>
  </si>
  <si>
    <t>15.438000</t>
  </si>
  <si>
    <t>15.612000</t>
  </si>
  <si>
    <t>13.253263</t>
  </si>
  <si>
    <t>15.512000</t>
  </si>
  <si>
    <t>13.209121</t>
  </si>
  <si>
    <t>15.534000</t>
  </si>
  <si>
    <t>15.692000</t>
  </si>
  <si>
    <t>13.268543</t>
  </si>
  <si>
    <t>15.732000</t>
  </si>
  <si>
    <t>15.678000</t>
  </si>
  <si>
    <t>13.309292</t>
  </si>
  <si>
    <t>15.590000</t>
  </si>
  <si>
    <t>15.910000</t>
  </si>
  <si>
    <t>15.580000</t>
  </si>
  <si>
    <t>15.890000</t>
  </si>
  <si>
    <t>13.489262</t>
  </si>
  <si>
    <t>16.150000</t>
  </si>
  <si>
    <t>16.615999</t>
  </si>
  <si>
    <t>16.122000</t>
  </si>
  <si>
    <t>16.549999</t>
  </si>
  <si>
    <t>14.049544</t>
  </si>
  <si>
    <t>16.747999</t>
  </si>
  <si>
    <t>16.486000</t>
  </si>
  <si>
    <t>16.625999</t>
  </si>
  <si>
    <t>14.114063</t>
  </si>
  <si>
    <t>16.600000</t>
  </si>
  <si>
    <t>16.634001</t>
  </si>
  <si>
    <t>16.400000</t>
  </si>
  <si>
    <t>16.500000</t>
  </si>
  <si>
    <t>14.007098</t>
  </si>
  <si>
    <t>16.233999</t>
  </si>
  <si>
    <t>16.396000</t>
  </si>
  <si>
    <t>16.087999</t>
  </si>
  <si>
    <t>16.160000</t>
  </si>
  <si>
    <t>13.718469</t>
  </si>
  <si>
    <t>16.260000</t>
  </si>
  <si>
    <t>16.270000</t>
  </si>
  <si>
    <t>15.782000</t>
  </si>
  <si>
    <t>13.397578</t>
  </si>
  <si>
    <t>15.804000</t>
  </si>
  <si>
    <t>15.848000</t>
  </si>
  <si>
    <t>15.486000</t>
  </si>
  <si>
    <t>15.736000</t>
  </si>
  <si>
    <t>13.358528</t>
  </si>
  <si>
    <t>15.652000</t>
  </si>
  <si>
    <t>15.324000</t>
  </si>
  <si>
    <t>13.008776</t>
  </si>
  <si>
    <t>15.146000</t>
  </si>
  <si>
    <t>12.526591</t>
  </si>
  <si>
    <t>14.442000</t>
  </si>
  <si>
    <t>12.509613</t>
  </si>
  <si>
    <t>12.535080</t>
  </si>
  <si>
    <t>14.662000</t>
  </si>
  <si>
    <t>12.764289</t>
  </si>
  <si>
    <t>15.152000</t>
  </si>
  <si>
    <t>14.502000</t>
  </si>
  <si>
    <t>12.421326</t>
  </si>
  <si>
    <t>14.038000</t>
  </si>
  <si>
    <t>14.136000</t>
  </si>
  <si>
    <t>13.620000</t>
  </si>
  <si>
    <t>13.662000</t>
  </si>
  <si>
    <t>11.597878</t>
  </si>
  <si>
    <t>13.784000</t>
  </si>
  <si>
    <t>13.916000</t>
  </si>
  <si>
    <t>13.058000</t>
  </si>
  <si>
    <t>13.082000</t>
  </si>
  <si>
    <t>11.105508</t>
  </si>
  <si>
    <t>13.200000</t>
  </si>
  <si>
    <t>13.452000</t>
  </si>
  <si>
    <t>12.870000</t>
  </si>
  <si>
    <t>12.932000</t>
  </si>
  <si>
    <t>10.978170</t>
  </si>
  <si>
    <t>12.312000</t>
  </si>
  <si>
    <t>12.424000</t>
  </si>
  <si>
    <t>11.162000</t>
  </si>
  <si>
    <t>11.554000</t>
  </si>
  <si>
    <t>9.808366</t>
  </si>
  <si>
    <t>11.996000</t>
  </si>
  <si>
    <t>12.394000</t>
  </si>
  <si>
    <t>11.320000</t>
  </si>
  <si>
    <t>11.520000</t>
  </si>
  <si>
    <t>9.779503</t>
  </si>
  <si>
    <t>11.090000</t>
  </si>
  <si>
    <t>11.258000</t>
  </si>
  <si>
    <t>10.406000</t>
  </si>
  <si>
    <t>10.942000</t>
  </si>
  <si>
    <t>9.288829</t>
  </si>
  <si>
    <t>11.328000</t>
  </si>
  <si>
    <t>11.670000</t>
  </si>
  <si>
    <t>10.502000</t>
  </si>
  <si>
    <t>11.442000</t>
  </si>
  <si>
    <t>9.713286</t>
  </si>
  <si>
    <t>11.100000</t>
  </si>
  <si>
    <t>11.700000</t>
  </si>
  <si>
    <t>10.742000</t>
  </si>
  <si>
    <t>10.832000</t>
  </si>
  <si>
    <t>9.195448</t>
  </si>
  <si>
    <t>10.954000</t>
  </si>
  <si>
    <t>11.794000</t>
  </si>
  <si>
    <t>10.824000</t>
  </si>
  <si>
    <t>11.538000</t>
  </si>
  <si>
    <t>9.794784</t>
  </si>
  <si>
    <t>12.058000</t>
  </si>
  <si>
    <t>12.474000</t>
  </si>
  <si>
    <t>11.730000</t>
  </si>
  <si>
    <t>12.086000</t>
  </si>
  <si>
    <t>10.259989</t>
  </si>
  <si>
    <t>11.724000</t>
  </si>
  <si>
    <t>12.016000</t>
  </si>
  <si>
    <t>11.430000</t>
  </si>
  <si>
    <t>11.462000</t>
  </si>
  <si>
    <t>9.730265</t>
  </si>
  <si>
    <t>11.836000</t>
  </si>
  <si>
    <t>12.034000</t>
  </si>
  <si>
    <t>11.618000</t>
  </si>
  <si>
    <t>10.215844</t>
  </si>
  <si>
    <t>12.348000</t>
  </si>
  <si>
    <t>11.342000</t>
  </si>
  <si>
    <t>11.990000</t>
  </si>
  <si>
    <t>10.178493</t>
  </si>
  <si>
    <t>11.782000</t>
  </si>
  <si>
    <t>11.972000</t>
  </si>
  <si>
    <t>11.406000</t>
  </si>
  <si>
    <t>10.163212</t>
  </si>
  <si>
    <t>11.680000</t>
  </si>
  <si>
    <t>11.954000</t>
  </si>
  <si>
    <t>11.528000</t>
  </si>
  <si>
    <t>11.702000</t>
  </si>
  <si>
    <t>10.458135</t>
  </si>
  <si>
    <t>11.810000</t>
  </si>
  <si>
    <t>11.638000</t>
  </si>
  <si>
    <t>11.986000</t>
  </si>
  <si>
    <t>10.711946</t>
  </si>
  <si>
    <t>12.212000</t>
  </si>
  <si>
    <t>12.228000</t>
  </si>
  <si>
    <t>11.668000</t>
  </si>
  <si>
    <t>11.814000</t>
  </si>
  <si>
    <t>10.558229</t>
  </si>
  <si>
    <t>11.525000</t>
  </si>
  <si>
    <t>11.855000</t>
  </si>
  <si>
    <t>11.460000</t>
  </si>
  <si>
    <t>10.295481</t>
  </si>
  <si>
    <t>11.600000</t>
  </si>
  <si>
    <t>11.890000</t>
  </si>
  <si>
    <t>11.300000</t>
  </si>
  <si>
    <t>11.650000</t>
  </si>
  <si>
    <t>10.411662</t>
  </si>
  <si>
    <t>11.640000</t>
  </si>
  <si>
    <t>11.720000</t>
  </si>
  <si>
    <t>11.510000</t>
  </si>
  <si>
    <t>10.402726</t>
  </si>
  <si>
    <t>11.940000</t>
  </si>
  <si>
    <t>12.225000</t>
  </si>
  <si>
    <t>11.875000</t>
  </si>
  <si>
    <t>12.185000</t>
  </si>
  <si>
    <t>10.889794</t>
  </si>
  <si>
    <t>12.500000</t>
  </si>
  <si>
    <t>12.665000</t>
  </si>
  <si>
    <t>12.325000</t>
  </si>
  <si>
    <t>12.385000</t>
  </si>
  <si>
    <t>11.068537</t>
  </si>
  <si>
    <t>12.305000</t>
  </si>
  <si>
    <t>12.485000</t>
  </si>
  <si>
    <t>12.180000</t>
  </si>
  <si>
    <t>12.365000</t>
  </si>
  <si>
    <t>11.050660</t>
  </si>
  <si>
    <t>12.350000</t>
  </si>
  <si>
    <t>12.440000</t>
  </si>
  <si>
    <t>12.580000</t>
  </si>
  <si>
    <t>12.515000</t>
  </si>
  <si>
    <t>11.184717</t>
  </si>
  <si>
    <t>12.480000</t>
  </si>
  <si>
    <t>12.555000</t>
  </si>
  <si>
    <t>12.070000</t>
  </si>
  <si>
    <t>12.195000</t>
  </si>
  <si>
    <t>10.898731</t>
  </si>
  <si>
    <t>12.285000</t>
  </si>
  <si>
    <t>12.140000</t>
  </si>
  <si>
    <t>12.210000</t>
  </si>
  <si>
    <t>10.912137</t>
  </si>
  <si>
    <t>12.520000</t>
  </si>
  <si>
    <t>12.735000</t>
  </si>
  <si>
    <t>12.460000</t>
  </si>
  <si>
    <t>12.510000</t>
  </si>
  <si>
    <t>11.180249</t>
  </si>
  <si>
    <t>12.635000</t>
  </si>
  <si>
    <t>12.695000</t>
  </si>
  <si>
    <t>12.670000</t>
  </si>
  <si>
    <t>11.323241</t>
  </si>
  <si>
    <t>12.600000</t>
  </si>
  <si>
    <t>12.605000</t>
  </si>
  <si>
    <t>12.280000</t>
  </si>
  <si>
    <t>12.275000</t>
  </si>
  <si>
    <t>12.565000</t>
  </si>
  <si>
    <t>11.229402</t>
  </si>
  <si>
    <t>12.550000</t>
  </si>
  <si>
    <t>12.710000</t>
  </si>
  <si>
    <t>12.290000</t>
  </si>
  <si>
    <t>11.242807</t>
  </si>
  <si>
    <t>12.845000</t>
  </si>
  <si>
    <t>12.360000</t>
  </si>
  <si>
    <t>12.585000</t>
  </si>
  <si>
    <t>11.247276</t>
  </si>
  <si>
    <t>12.800000</t>
  </si>
  <si>
    <t>12.980000</t>
  </si>
  <si>
    <t>12.705000</t>
  </si>
  <si>
    <t>12.960000</t>
  </si>
  <si>
    <t>11.582416</t>
  </si>
  <si>
    <t>12.970000</t>
  </si>
  <si>
    <t>13.040000</t>
  </si>
  <si>
    <t>12.815000</t>
  </si>
  <si>
    <t>12.900000</t>
  </si>
  <si>
    <t>11.528792</t>
  </si>
  <si>
    <t>13.000000</t>
  </si>
  <si>
    <t>13.440000</t>
  </si>
  <si>
    <t>12.955000</t>
  </si>
  <si>
    <t>13.385000</t>
  </si>
  <si>
    <t>11.962240</t>
  </si>
  <si>
    <t>13.450000</t>
  </si>
  <si>
    <t>13.560000</t>
  </si>
  <si>
    <t>13.240000</t>
  </si>
  <si>
    <t>13.325000</t>
  </si>
  <si>
    <t>11.908618</t>
  </si>
  <si>
    <t>13.095000</t>
  </si>
  <si>
    <t>13.155000</t>
  </si>
  <si>
    <t>12.885000</t>
  </si>
  <si>
    <t>11.515388</t>
  </si>
  <si>
    <t>13.030000</t>
  </si>
  <si>
    <t>13.150000</t>
  </si>
  <si>
    <t>12.910000</t>
  </si>
  <si>
    <t>12.985000</t>
  </si>
  <si>
    <t>11.604758</t>
  </si>
  <si>
    <t>13.035000</t>
  </si>
  <si>
    <t>13.090000</t>
  </si>
  <si>
    <t>13.055000</t>
  </si>
  <si>
    <t>13.315000</t>
  </si>
  <si>
    <t>12.930000</t>
  </si>
  <si>
    <t>13.285000</t>
  </si>
  <si>
    <t>11.872869</t>
  </si>
  <si>
    <t>13.535000</t>
  </si>
  <si>
    <t>13.705000</t>
  </si>
  <si>
    <t>13.335000</t>
  </si>
  <si>
    <t>13.660000</t>
  </si>
  <si>
    <t>12.208010</t>
  </si>
  <si>
    <t>13.750000</t>
  </si>
  <si>
    <t>13.455000</t>
  </si>
  <si>
    <t>13.515000</t>
  </si>
  <si>
    <t>12.078422</t>
  </si>
  <si>
    <t>13.505000</t>
  </si>
  <si>
    <t>13.840000</t>
  </si>
  <si>
    <t>12.288443</t>
  </si>
  <si>
    <t>13.600000</t>
  </si>
  <si>
    <t>13.800000</t>
  </si>
  <si>
    <t>13.555000</t>
  </si>
  <si>
    <t>13.780000</t>
  </si>
  <si>
    <t>13.695000</t>
  </si>
  <si>
    <t>12.239288</t>
  </si>
  <si>
    <t>13.820000</t>
  </si>
  <si>
    <t>13.920000</t>
  </si>
  <si>
    <t>13.640000</t>
  </si>
  <si>
    <t>12.190136</t>
  </si>
  <si>
    <t>14.005000</t>
  </si>
  <si>
    <t>13.680000</t>
  </si>
  <si>
    <t>13.950000</t>
  </si>
  <si>
    <t>12.467183</t>
  </si>
  <si>
    <t>14.130000</t>
  </si>
  <si>
    <t>13.550000</t>
  </si>
  <si>
    <t>13.645000</t>
  </si>
  <si>
    <t>12.194604</t>
  </si>
  <si>
    <t>13.495000</t>
  </si>
  <si>
    <t>13.760000</t>
  </si>
  <si>
    <t>13.720000</t>
  </si>
  <si>
    <t>12.261632</t>
  </si>
  <si>
    <t>13.610000</t>
  </si>
  <si>
    <t>13.745000</t>
  </si>
  <si>
    <t>13.545000</t>
  </si>
  <si>
    <t>13.500000</t>
  </si>
  <si>
    <t>13.690000</t>
  </si>
  <si>
    <t>13.430000</t>
  </si>
  <si>
    <t>13.635000</t>
  </si>
  <si>
    <t>12.185667</t>
  </si>
  <si>
    <t>13.830000</t>
  </si>
  <si>
    <t>13.590000</t>
  </si>
  <si>
    <t>12.359939</t>
  </si>
  <si>
    <t>13.940000</t>
  </si>
  <si>
    <t>13.755000</t>
  </si>
  <si>
    <t>13.815000</t>
  </si>
  <si>
    <t>12.346533</t>
  </si>
  <si>
    <t>13.860000</t>
  </si>
  <si>
    <t>14.215000</t>
  </si>
  <si>
    <t>13.835000</t>
  </si>
  <si>
    <t>12.596770</t>
  </si>
  <si>
    <t>14.220000</t>
  </si>
  <si>
    <t>12.806790</t>
  </si>
  <si>
    <t>14.375000</t>
  </si>
  <si>
    <t>14.170000</t>
  </si>
  <si>
    <t>14.175000</t>
  </si>
  <si>
    <t>12.668266</t>
  </si>
  <si>
    <t>14.370000</t>
  </si>
  <si>
    <t>13.097245</t>
  </si>
  <si>
    <t>15.015000</t>
  </si>
  <si>
    <t>13.418980</t>
  </si>
  <si>
    <t>13.410042</t>
  </si>
  <si>
    <t>15.275000</t>
  </si>
  <si>
    <t>15.025000</t>
  </si>
  <si>
    <t>13.593252</t>
  </si>
  <si>
    <t>15.325000</t>
  </si>
  <si>
    <t>15.185000</t>
  </si>
  <si>
    <t>13.570910</t>
  </si>
  <si>
    <t>13.575377</t>
  </si>
  <si>
    <t>15.265000</t>
  </si>
  <si>
    <t>13.512818</t>
  </si>
  <si>
    <t>15.055000</t>
  </si>
  <si>
    <t>13.141930</t>
  </si>
  <si>
    <t>14.445000</t>
  </si>
  <si>
    <t>13.039154</t>
  </si>
  <si>
    <t>14.325000</t>
  </si>
  <si>
    <t>13.128525</t>
  </si>
  <si>
    <t>15.285000</t>
  </si>
  <si>
    <t>15.125000</t>
  </si>
  <si>
    <t>13.517287</t>
  </si>
  <si>
    <t>15.035000</t>
  </si>
  <si>
    <t>15.295000</t>
  </si>
  <si>
    <t>13.669217</t>
  </si>
  <si>
    <t>15.375000</t>
  </si>
  <si>
    <t>15.305000</t>
  </si>
  <si>
    <t>13.678153</t>
  </si>
  <si>
    <t>15.575000</t>
  </si>
  <si>
    <t>15.335000</t>
  </si>
  <si>
    <t>15.355000</t>
  </si>
  <si>
    <t>13.722838</t>
  </si>
  <si>
    <t>14.765000</t>
  </si>
  <si>
    <t>13.671686</t>
  </si>
  <si>
    <t>15.155000</t>
  </si>
  <si>
    <t>13.960000</t>
  </si>
  <si>
    <t>13.606583</t>
  </si>
  <si>
    <t>14.505000</t>
  </si>
  <si>
    <t>14.815000</t>
  </si>
  <si>
    <t>14.895000</t>
  </si>
  <si>
    <t>13.536829</t>
  </si>
  <si>
    <t>14.805000</t>
  </si>
  <si>
    <t>13.769341</t>
  </si>
  <si>
    <t>14.775000</t>
  </si>
  <si>
    <t>14.945000</t>
  </si>
  <si>
    <t>13.899547</t>
  </si>
  <si>
    <t>13.829794</t>
  </si>
  <si>
    <t>14.885000</t>
  </si>
  <si>
    <t>14.057655</t>
  </si>
  <si>
    <t>13.941400</t>
  </si>
  <si>
    <t>15.205000</t>
  </si>
  <si>
    <t>14.995000</t>
  </si>
  <si>
    <t>13.987902</t>
  </si>
  <si>
    <t>13.904198</t>
  </si>
  <si>
    <t>14.905000</t>
  </si>
  <si>
    <t>14.825000</t>
  </si>
  <si>
    <t>13.825144</t>
  </si>
  <si>
    <t>13.713538</t>
  </si>
  <si>
    <t>13.866996</t>
  </si>
  <si>
    <t>14.975000</t>
  </si>
  <si>
    <t>14.053004</t>
  </si>
  <si>
    <t>14.099507</t>
  </si>
  <si>
    <t>15.215000</t>
  </si>
  <si>
    <t>15.245000</t>
  </si>
  <si>
    <t>15.195000</t>
  </si>
  <si>
    <t>14.132058</t>
  </si>
  <si>
    <t>15.085000</t>
  </si>
  <si>
    <t>14.220413</t>
  </si>
  <si>
    <t>14.206462</t>
  </si>
  <si>
    <t>15.235000</t>
  </si>
  <si>
    <t>15.485000</t>
  </si>
  <si>
    <t>14.332019</t>
  </si>
  <si>
    <t>15.540000</t>
  </si>
  <si>
    <t>15.405000</t>
  </si>
  <si>
    <t>14.341320</t>
  </si>
  <si>
    <t>15.480000</t>
  </si>
  <si>
    <t>14.164611</t>
  </si>
  <si>
    <t>13.839094</t>
  </si>
  <si>
    <t>13.685637</t>
  </si>
  <si>
    <t>14.810000</t>
  </si>
  <si>
    <t>14.605000</t>
  </si>
  <si>
    <t>13.699587</t>
  </si>
  <si>
    <t>13.639133</t>
  </si>
  <si>
    <t>14.205000</t>
  </si>
  <si>
    <t>14.360000</t>
  </si>
  <si>
    <t>13.355470</t>
  </si>
  <si>
    <t>13.174110</t>
  </si>
  <si>
    <t>14.110000</t>
  </si>
  <si>
    <t>13.439174</t>
  </si>
  <si>
    <t>13.578682</t>
  </si>
  <si>
    <t>13.546129</t>
  </si>
  <si>
    <t>14.390000</t>
  </si>
  <si>
    <t>13.443825</t>
  </si>
  <si>
    <t>14.935000</t>
  </si>
  <si>
    <t>13.801893</t>
  </si>
  <si>
    <t>13.936749</t>
  </si>
  <si>
    <t>15.595000</t>
  </si>
  <si>
    <t>14.239015</t>
  </si>
  <si>
    <t>15.315000</t>
  </si>
  <si>
    <t>15.130000</t>
  </si>
  <si>
    <t>14.266916</t>
  </si>
  <si>
    <t>15.345000</t>
  </si>
  <si>
    <t>15.075000</t>
  </si>
  <si>
    <t>14.094857</t>
  </si>
  <si>
    <t>15.255000</t>
  </si>
  <si>
    <t>13.950700</t>
  </si>
  <si>
    <t>14.108808</t>
  </si>
  <si>
    <t>14.855000</t>
  </si>
  <si>
    <t>13.908847</t>
  </si>
  <si>
    <t>14.104157</t>
  </si>
  <si>
    <t>14.080907</t>
  </si>
  <si>
    <t>13.932098</t>
  </si>
  <si>
    <t>13.718188</t>
  </si>
  <si>
    <t>15.395000</t>
  </si>
  <si>
    <t>14.318069</t>
  </si>
  <si>
    <t>15.725000</t>
  </si>
  <si>
    <t>14.201813</t>
  </si>
  <si>
    <t>13.927449</t>
  </si>
  <si>
    <t>15.175000</t>
  </si>
  <si>
    <t>14.113459</t>
  </si>
  <si>
    <t>15.510000</t>
  </si>
  <si>
    <t>14.327369</t>
  </si>
  <si>
    <t>14.280867</t>
  </si>
  <si>
    <t>15.435000</t>
  </si>
  <si>
    <t>14.229714</t>
  </si>
  <si>
    <t>14.178561</t>
  </si>
  <si>
    <t>14.183211</t>
  </si>
  <si>
    <t>14.127408</t>
  </si>
  <si>
    <t>13.894897</t>
  </si>
  <si>
    <t>13.485676</t>
  </si>
  <si>
    <t>14.520000</t>
  </si>
  <si>
    <t>13.383371</t>
  </si>
  <si>
    <t>14.320000</t>
  </si>
  <si>
    <t>13.318268</t>
  </si>
  <si>
    <t>14.365000</t>
  </si>
  <si>
    <t>13.197362</t>
  </si>
  <si>
    <t>14.395000</t>
  </si>
  <si>
    <t>13.336869</t>
  </si>
  <si>
    <t>14.335000</t>
  </si>
  <si>
    <t>14.385000</t>
  </si>
  <si>
    <t>13.276416</t>
  </si>
  <si>
    <t>14.515000</t>
  </si>
  <si>
    <t>13.290366</t>
  </si>
  <si>
    <t>13.457775</t>
  </si>
  <si>
    <t>14.305000</t>
  </si>
  <si>
    <t>14.510000</t>
  </si>
  <si>
    <t>13.494978</t>
  </si>
  <si>
    <t>13.662385</t>
  </si>
  <si>
    <t>14.465000</t>
  </si>
  <si>
    <t>13.453125</t>
  </si>
  <si>
    <t>14.265000</t>
  </si>
  <si>
    <t>13.388022</t>
  </si>
  <si>
    <t>14.490000</t>
  </si>
  <si>
    <t>14.355000</t>
  </si>
  <si>
    <t>13.476376</t>
  </si>
  <si>
    <t>13.518229</t>
  </si>
  <si>
    <t>14.475000</t>
  </si>
  <si>
    <t>13.462425</t>
  </si>
  <si>
    <t>13.955000</t>
  </si>
  <si>
    <t>13.039254</t>
  </si>
  <si>
    <t>14.070000</t>
  </si>
  <si>
    <t>13.875000</t>
  </si>
  <si>
    <t>13.057855</t>
  </si>
  <si>
    <t>12.974151</t>
  </si>
  <si>
    <t>13.900000</t>
  </si>
  <si>
    <t>13.935000</t>
  </si>
  <si>
    <t>13.670000</t>
  </si>
  <si>
    <t>12.723038</t>
  </si>
  <si>
    <t>13.795000</t>
  </si>
  <si>
    <t>13.480000</t>
  </si>
  <si>
    <t>12.537028</t>
  </si>
  <si>
    <t>13.400000</t>
  </si>
  <si>
    <t>13.185000</t>
  </si>
  <si>
    <t>13.425000</t>
  </si>
  <si>
    <t>12.485877</t>
  </si>
  <si>
    <t>13.360000</t>
  </si>
  <si>
    <t>13.605000</t>
  </si>
  <si>
    <t>13.355000</t>
  </si>
  <si>
    <t>13.465000</t>
  </si>
  <si>
    <t>12.523078</t>
  </si>
  <si>
    <t>13.485000</t>
  </si>
  <si>
    <t>13.235000</t>
  </si>
  <si>
    <t>13.250000</t>
  </si>
  <si>
    <t>12.323118</t>
  </si>
  <si>
    <t>13.265000</t>
  </si>
  <si>
    <t>13.070000</t>
  </si>
  <si>
    <t>12.155710</t>
  </si>
  <si>
    <t>12.920000</t>
  </si>
  <si>
    <t>11.918548</t>
  </si>
  <si>
    <t>12.790000</t>
  </si>
  <si>
    <t>13.270000</t>
  </si>
  <si>
    <t>12.760000</t>
  </si>
  <si>
    <t>13.135000</t>
  </si>
  <si>
    <t>12.216164</t>
  </si>
  <si>
    <t>13.125000</t>
  </si>
  <si>
    <t>13.220000</t>
  </si>
  <si>
    <t>13.415000</t>
  </si>
  <si>
    <t>13.375000</t>
  </si>
  <si>
    <t>12.439374</t>
  </si>
  <si>
    <t>12.588181</t>
  </si>
  <si>
    <t>13.345000</t>
  </si>
  <si>
    <t>13.710000</t>
  </si>
  <si>
    <t>12.750939</t>
  </si>
  <si>
    <t>13.880000</t>
  </si>
  <si>
    <t>13.810000</t>
  </si>
  <si>
    <t>13.905000</t>
  </si>
  <si>
    <t>12.932299</t>
  </si>
  <si>
    <t>14.430000</t>
  </si>
  <si>
    <t>14.125000</t>
  </si>
  <si>
    <t>13.183412</t>
  </si>
  <si>
    <t>13.741439</t>
  </si>
  <si>
    <t>13.871646</t>
  </si>
  <si>
    <t>13.783291</t>
  </si>
  <si>
    <t>13.913498</t>
  </si>
  <si>
    <t>13.811193</t>
  </si>
  <si>
    <t>13.727489</t>
  </si>
  <si>
    <t>13.806542</t>
  </si>
  <si>
    <t>15.095000</t>
  </si>
  <si>
    <t>14.039054</t>
  </si>
  <si>
    <t>14.066956</t>
  </si>
  <si>
    <t>14.071607</t>
  </si>
  <si>
    <t>14.146009</t>
  </si>
  <si>
    <t>14.001853</t>
  </si>
  <si>
    <t>13.653085</t>
  </si>
  <si>
    <t>13.755390</t>
  </si>
  <si>
    <t>13.973950</t>
  </si>
  <si>
    <t>13.983252</t>
  </si>
  <si>
    <t>15.225000</t>
  </si>
  <si>
    <t>13.615883</t>
  </si>
  <si>
    <t>13.764691</t>
  </si>
  <si>
    <t>14.025104</t>
  </si>
  <si>
    <t>14.048355</t>
  </si>
  <si>
    <t>51.249359</t>
  </si>
  <si>
    <t>55.520000</t>
  </si>
  <si>
    <t>49.763088</t>
  </si>
  <si>
    <t>52.932598</t>
  </si>
  <si>
    <t>52.646088</t>
  </si>
  <si>
    <t>52.001450</t>
  </si>
  <si>
    <t>54.007015</t>
  </si>
  <si>
    <t>58.619999</t>
  </si>
  <si>
    <t>53.344456</t>
  </si>
  <si>
    <t>59.240002</t>
  </si>
  <si>
    <t>53.040043</t>
  </si>
  <si>
    <t>53.004230</t>
  </si>
  <si>
    <t>60.520000</t>
  </si>
  <si>
    <t>53.756321</t>
  </si>
  <si>
    <t>60.060001</t>
  </si>
  <si>
    <t>54.436775</t>
  </si>
  <si>
    <t>54.794914</t>
  </si>
  <si>
    <t>55.529091</t>
  </si>
  <si>
    <t>55.242584</t>
  </si>
  <si>
    <t>55.296299</t>
  </si>
  <si>
    <t>55.278397</t>
  </si>
  <si>
    <t>55.135143</t>
  </si>
  <si>
    <t>56.854195</t>
  </si>
  <si>
    <t>56.496059</t>
  </si>
  <si>
    <t>56.388622</t>
  </si>
  <si>
    <t>57.086983</t>
  </si>
  <si>
    <t>57.624195</t>
  </si>
  <si>
    <t>64.739998</t>
  </si>
  <si>
    <t>57.051174</t>
  </si>
  <si>
    <t>57.373497</t>
  </si>
  <si>
    <t>59.486507</t>
  </si>
  <si>
    <t>59.701385</t>
  </si>
  <si>
    <t>66.239998</t>
  </si>
  <si>
    <t>59.361160</t>
  </si>
  <si>
    <t>58.752327</t>
  </si>
  <si>
    <t>58.841858</t>
  </si>
  <si>
    <t>59.808826</t>
  </si>
  <si>
    <t>68.199997</t>
  </si>
  <si>
    <t>67.519997</t>
  </si>
  <si>
    <t>60.453472</t>
  </si>
  <si>
    <t>67.360001</t>
  </si>
  <si>
    <t>60.399750</t>
  </si>
  <si>
    <t>69.480003</t>
  </si>
  <si>
    <t>61.330906</t>
  </si>
  <si>
    <t>61.277180</t>
  </si>
  <si>
    <t>67.919998</t>
  </si>
  <si>
    <t>67.139999</t>
  </si>
  <si>
    <t>60.417664</t>
  </si>
  <si>
    <t>63.157406</t>
  </si>
  <si>
    <t>71.320000</t>
  </si>
  <si>
    <t>63.121586</t>
  </si>
  <si>
    <t>63.085766</t>
  </si>
  <si>
    <t>70.180000</t>
  </si>
  <si>
    <t>69.940002</t>
  </si>
  <si>
    <t>70.580002</t>
  </si>
  <si>
    <t>63.193214</t>
  </si>
  <si>
    <t>68.620003</t>
  </si>
  <si>
    <t>61.438347</t>
  </si>
  <si>
    <t>61.008579</t>
  </si>
  <si>
    <t>61.671135</t>
  </si>
  <si>
    <t>61.760670</t>
  </si>
  <si>
    <t>66.940002</t>
  </si>
  <si>
    <t>60.381851</t>
  </si>
  <si>
    <t>61.456253</t>
  </si>
  <si>
    <t>60.202774</t>
  </si>
  <si>
    <t>59.862553</t>
  </si>
  <si>
    <t>59.468594</t>
  </si>
  <si>
    <t>66.360001</t>
  </si>
  <si>
    <t>60.059525</t>
  </si>
  <si>
    <t>68.239998</t>
  </si>
  <si>
    <t>61.098118</t>
  </si>
  <si>
    <t>62.441135</t>
  </si>
  <si>
    <t>62.172531</t>
  </si>
  <si>
    <t>62.387405</t>
  </si>
  <si>
    <t>62.100899</t>
  </si>
  <si>
    <t>62.835083</t>
  </si>
  <si>
    <t>63.336464</t>
  </si>
  <si>
    <t>70.680000</t>
  </si>
  <si>
    <t>61.223465</t>
  </si>
  <si>
    <t>70.519997</t>
  </si>
  <si>
    <t>62.333691</t>
  </si>
  <si>
    <t>63.211124</t>
  </si>
  <si>
    <t>62.656017</t>
  </si>
  <si>
    <t>71.440002</t>
  </si>
  <si>
    <t>70.959999</t>
  </si>
  <si>
    <t>63.533447</t>
  </si>
  <si>
    <t>70.779999</t>
  </si>
  <si>
    <t>64.375069</t>
  </si>
  <si>
    <t>65.216682</t>
  </si>
  <si>
    <t>66.076210</t>
  </si>
  <si>
    <t>66.595505</t>
  </si>
  <si>
    <t>66.219467</t>
  </si>
  <si>
    <t>65.968781</t>
  </si>
  <si>
    <t>65.646446</t>
  </si>
  <si>
    <t>65.700165</t>
  </si>
  <si>
    <t>66.022491</t>
  </si>
  <si>
    <t>66.738770</t>
  </si>
  <si>
    <t>66.273186</t>
  </si>
  <si>
    <t>73.440002</t>
  </si>
  <si>
    <t>65.915062</t>
  </si>
  <si>
    <t>66.094116</t>
  </si>
  <si>
    <t>63.909485</t>
  </si>
  <si>
    <t>62.817173</t>
  </si>
  <si>
    <t>63.819950</t>
  </si>
  <si>
    <t>64.428787</t>
  </si>
  <si>
    <t>64.231804</t>
  </si>
  <si>
    <t>65.270409</t>
  </si>
  <si>
    <t>73.220001</t>
  </si>
  <si>
    <t>66.631325</t>
  </si>
  <si>
    <t>67.114815</t>
  </si>
  <si>
    <t>76.580002</t>
  </si>
  <si>
    <t>67.383415</t>
  </si>
  <si>
    <t>68.332481</t>
  </si>
  <si>
    <t>75.639999</t>
  </si>
  <si>
    <t>66.649239</t>
  </si>
  <si>
    <t>65.539024</t>
  </si>
  <si>
    <t>66.255280</t>
  </si>
  <si>
    <t>65.001808</t>
  </si>
  <si>
    <t>64.930176</t>
  </si>
  <si>
    <t>71.180000</t>
  </si>
  <si>
    <t>63.963215</t>
  </si>
  <si>
    <t>71.080002</t>
  </si>
  <si>
    <t>63.640884</t>
  </si>
  <si>
    <t>63.622982</t>
  </si>
  <si>
    <t>64.505997</t>
  </si>
  <si>
    <t>64.089470</t>
  </si>
  <si>
    <t>63.274940</t>
  </si>
  <si>
    <t>63.830307</t>
  </si>
  <si>
    <t>63.941380</t>
  </si>
  <si>
    <t>62.478901</t>
  </si>
  <si>
    <t>62.608494</t>
  </si>
  <si>
    <t>61.867992</t>
  </si>
  <si>
    <t>62.312302</t>
  </si>
  <si>
    <t>61.312630</t>
  </si>
  <si>
    <t>61.071980</t>
  </si>
  <si>
    <t>60.424046</t>
  </si>
  <si>
    <t>60.720238</t>
  </si>
  <si>
    <t>61.645855</t>
  </si>
  <si>
    <t>61.423706</t>
  </si>
  <si>
    <t>61.553291</t>
  </si>
  <si>
    <t>61.386688</t>
  </si>
  <si>
    <t>60.757267</t>
  </si>
  <si>
    <t>61.331146</t>
  </si>
  <si>
    <t>61.738411</t>
  </si>
  <si>
    <t>62.404854</t>
  </si>
  <si>
    <t>63.534103</t>
  </si>
  <si>
    <t>65.052109</t>
  </si>
  <si>
    <t>65.940697</t>
  </si>
  <si>
    <t>65.274261</t>
  </si>
  <si>
    <t>63.182377</t>
  </si>
  <si>
    <t>63.089821</t>
  </si>
  <si>
    <t>63.497082</t>
  </si>
  <si>
    <t>63.904354</t>
  </si>
  <si>
    <t>65.144669</t>
  </si>
  <si>
    <t>70.720001</t>
  </si>
  <si>
    <t>70.260002</t>
  </si>
  <si>
    <t>65.033600</t>
  </si>
  <si>
    <t>65.459381</t>
  </si>
  <si>
    <t>65.440865</t>
  </si>
  <si>
    <t>65.774094</t>
  </si>
  <si>
    <t>65.237236</t>
  </si>
  <si>
    <t>61.682880</t>
  </si>
  <si>
    <t>62.701050</t>
  </si>
  <si>
    <t>65.385330</t>
  </si>
  <si>
    <t>64.515251</t>
  </si>
  <si>
    <t>65.348305</t>
  </si>
  <si>
    <t>63.052795</t>
  </si>
  <si>
    <t>62.016098</t>
  </si>
  <si>
    <t>63.811790</t>
  </si>
  <si>
    <t>62.589981</t>
  </si>
  <si>
    <t>62.534447</t>
  </si>
  <si>
    <t>62.386349</t>
  </si>
  <si>
    <t>59.054142</t>
  </si>
  <si>
    <t>58.221085</t>
  </si>
  <si>
    <t>62.820000</t>
  </si>
  <si>
    <t>58.147034</t>
  </si>
  <si>
    <t>57.128864</t>
  </si>
  <si>
    <t>59.779999</t>
  </si>
  <si>
    <t>55.684902</t>
  </si>
  <si>
    <t>55.074001</t>
  </si>
  <si>
    <t>60.380001</t>
  </si>
  <si>
    <t>59.459999</t>
  </si>
  <si>
    <t>55.036972</t>
  </si>
  <si>
    <t>55.629368</t>
  </si>
  <si>
    <t>60.240002</t>
  </si>
  <si>
    <t>55.351685</t>
  </si>
  <si>
    <t>54.981441</t>
  </si>
  <si>
    <t>58.919998</t>
  </si>
  <si>
    <t>55.388710</t>
  </si>
  <si>
    <t>54.629707</t>
  </si>
  <si>
    <t>54.203922</t>
  </si>
  <si>
    <t>59.520000</t>
  </si>
  <si>
    <t>54.944416</t>
  </si>
  <si>
    <t>56.258781</t>
  </si>
  <si>
    <t>56.018127</t>
  </si>
  <si>
    <t>55.573830</t>
  </si>
  <si>
    <t>60.279999</t>
  </si>
  <si>
    <t>55.795975</t>
  </si>
  <si>
    <t>56.092175</t>
  </si>
  <si>
    <t>55.962585</t>
  </si>
  <si>
    <t>55.814487</t>
  </si>
  <si>
    <t>55.999611</t>
  </si>
  <si>
    <t>56.351345</t>
  </si>
  <si>
    <t>56.647541</t>
  </si>
  <si>
    <t>56.517956</t>
  </si>
  <si>
    <t>56.592003</t>
  </si>
  <si>
    <t>56.832668</t>
  </si>
  <si>
    <t>62.080002</t>
  </si>
  <si>
    <t>56.869690</t>
  </si>
  <si>
    <t>57.610184</t>
  </si>
  <si>
    <t>57.850842</t>
  </si>
  <si>
    <t>57.869354</t>
  </si>
  <si>
    <t>58.184059</t>
  </si>
  <si>
    <t>57.758278</t>
  </si>
  <si>
    <t>58.313648</t>
  </si>
  <si>
    <t>58.424717</t>
  </si>
  <si>
    <t>58.517284</t>
  </si>
  <si>
    <t>58.461746</t>
  </si>
  <si>
    <t>58.906040</t>
  </si>
  <si>
    <t>58.332157</t>
  </si>
  <si>
    <t>58.110008</t>
  </si>
  <si>
    <t>58.591328</t>
  </si>
  <si>
    <t>57.351013</t>
  </si>
  <si>
    <t>57.073326</t>
  </si>
  <si>
    <t>57.313984</t>
  </si>
  <si>
    <t>57.110348</t>
  </si>
  <si>
    <t>53.685581</t>
  </si>
  <si>
    <t>59.320000</t>
  </si>
  <si>
    <t>54.574165</t>
  </si>
  <si>
    <t>54.426067</t>
  </si>
  <si>
    <t>58.740002</t>
  </si>
  <si>
    <t>54.370533</t>
  </si>
  <si>
    <t>55.185074</t>
  </si>
  <si>
    <t>54.925903</t>
  </si>
  <si>
    <t>55.592346</t>
  </si>
  <si>
    <t>55.370197</t>
  </si>
  <si>
    <t>56.425392</t>
  </si>
  <si>
    <t>56.721588</t>
  </si>
  <si>
    <t>56.703079</t>
  </si>
  <si>
    <t>56.554981</t>
  </si>
  <si>
    <t>56.980766</t>
  </si>
  <si>
    <t>61.520000</t>
  </si>
  <si>
    <t>53.611526</t>
  </si>
  <si>
    <t>57.943401</t>
  </si>
  <si>
    <t>60.035290</t>
  </si>
  <si>
    <t>60.053799</t>
  </si>
  <si>
    <t>61.793953</t>
  </si>
  <si>
    <t>62.738075</t>
  </si>
  <si>
    <t>62.830643</t>
  </si>
  <si>
    <t>63.885834</t>
  </si>
  <si>
    <t>63.034271</t>
  </si>
  <si>
    <t>62.164204</t>
  </si>
  <si>
    <t>61.608833</t>
  </si>
  <si>
    <t>60.923874</t>
  </si>
  <si>
    <t>60.609173</t>
  </si>
  <si>
    <t>60.997925</t>
  </si>
  <si>
    <t>61.812466</t>
  </si>
  <si>
    <t>62.145691</t>
  </si>
  <si>
    <t>61.405197</t>
  </si>
  <si>
    <t>61.127514</t>
  </si>
  <si>
    <t>62.108662</t>
  </si>
  <si>
    <t>61.905022</t>
  </si>
  <si>
    <t>61.442215</t>
  </si>
  <si>
    <t>61.460735</t>
  </si>
  <si>
    <t>60.683212</t>
  </si>
  <si>
    <t>61.201561</t>
  </si>
  <si>
    <t>60.868343</t>
  </si>
  <si>
    <t>59.868675</t>
  </si>
  <si>
    <t>60.220406</t>
  </si>
  <si>
    <t>61.090485</t>
  </si>
  <si>
    <t>60.257427</t>
  </si>
  <si>
    <t>65.339996</t>
  </si>
  <si>
    <t>60.479576</t>
  </si>
  <si>
    <t>61.053463</t>
  </si>
  <si>
    <t>65.940002</t>
  </si>
  <si>
    <t>61.257099</t>
  </si>
  <si>
    <t>59.942730</t>
  </si>
  <si>
    <t>59.628017</t>
  </si>
  <si>
    <t>60.109341</t>
  </si>
  <si>
    <t>60.387016</t>
  </si>
  <si>
    <t>60.498096</t>
  </si>
  <si>
    <t>60.942383</t>
  </si>
  <si>
    <t>60.627682</t>
  </si>
  <si>
    <t>60.183380</t>
  </si>
  <si>
    <t>60.368507</t>
  </si>
  <si>
    <t>61.368176</t>
  </si>
  <si>
    <t>62.238251</t>
  </si>
  <si>
    <t>62.275272</t>
  </si>
  <si>
    <t>62.812126</t>
  </si>
  <si>
    <t>63.737736</t>
  </si>
  <si>
    <t>64.533768</t>
  </si>
  <si>
    <t>64.792938</t>
  </si>
  <si>
    <t>64.774437</t>
  </si>
  <si>
    <t>66.662674</t>
  </si>
  <si>
    <t>65.551941</t>
  </si>
  <si>
    <t>72.080002</t>
  </si>
  <si>
    <t>66.718216</t>
  </si>
  <si>
    <t>66.570129</t>
  </si>
  <si>
    <t>65.607475</t>
  </si>
  <si>
    <t>64.700386</t>
  </si>
  <si>
    <t>65.848145</t>
  </si>
  <si>
    <t>67.273590</t>
  </si>
  <si>
    <t>67.680855</t>
  </si>
  <si>
    <t>67.069954</t>
  </si>
  <si>
    <t>67.384659</t>
  </si>
  <si>
    <t>74.120003</t>
  </si>
  <si>
    <t>68.328781</t>
  </si>
  <si>
    <t>68.106636</t>
  </si>
  <si>
    <t>68.199196</t>
  </si>
  <si>
    <t>68.939682</t>
  </si>
  <si>
    <t>69.032249</t>
  </si>
  <si>
    <t>68.439850</t>
  </si>
  <si>
    <t>69.235878</t>
  </si>
  <si>
    <t>77.580002</t>
  </si>
  <si>
    <t>71.809090</t>
  </si>
  <si>
    <t>77.320000</t>
  </si>
  <si>
    <t>77.879997</t>
  </si>
  <si>
    <t>75.680000</t>
  </si>
  <si>
    <t>70.050423</t>
  </si>
  <si>
    <t>68.069618</t>
  </si>
  <si>
    <t>67.032921</t>
  </si>
  <si>
    <t>72.739998</t>
  </si>
  <si>
    <t>72.059998</t>
  </si>
  <si>
    <t>66.699699</t>
  </si>
  <si>
    <t>64.163521</t>
  </si>
  <si>
    <t>65.311279</t>
  </si>
  <si>
    <t>65.218719</t>
  </si>
  <si>
    <t>65.477898</t>
  </si>
  <si>
    <t>64.959557</t>
  </si>
  <si>
    <t>63.959881</t>
  </si>
  <si>
    <t>60.275948</t>
  </si>
  <si>
    <t>58.943066</t>
  </si>
  <si>
    <t>54.074337</t>
  </si>
  <si>
    <t>57.840000</t>
  </si>
  <si>
    <t>53.537483</t>
  </si>
  <si>
    <t>56.147709</t>
  </si>
  <si>
    <t>57.040001</t>
  </si>
  <si>
    <t>54.796318</t>
  </si>
  <si>
    <t>54.240944</t>
  </si>
  <si>
    <t>60.259998</t>
  </si>
  <si>
    <t>52.260132</t>
  </si>
  <si>
    <t>52.056499</t>
  </si>
  <si>
    <t>55.560001</t>
  </si>
  <si>
    <t>56.380001</t>
  </si>
  <si>
    <t>52.186085</t>
  </si>
  <si>
    <t>51.834354</t>
  </si>
  <si>
    <t>53.259800</t>
  </si>
  <si>
    <t>53.463428</t>
  </si>
  <si>
    <t>54.222435</t>
  </si>
  <si>
    <t>55.721928</t>
  </si>
  <si>
    <t>55.555321</t>
  </si>
  <si>
    <t>54.999950</t>
  </si>
  <si>
    <t>55.647881</t>
  </si>
  <si>
    <t>57.036301</t>
  </si>
  <si>
    <t>58.239597</t>
  </si>
  <si>
    <t>57.591671</t>
  </si>
  <si>
    <t>58.535793</t>
  </si>
  <si>
    <t>59.294796</t>
  </si>
  <si>
    <t>57.776791</t>
  </si>
  <si>
    <t>59.646530</t>
  </si>
  <si>
    <t>60.016769</t>
  </si>
  <si>
    <t>62.367825</t>
  </si>
  <si>
    <t>61.534786</t>
  </si>
  <si>
    <t>64.348648</t>
  </si>
  <si>
    <t>64.145012</t>
  </si>
  <si>
    <t>66.644173</t>
  </si>
  <si>
    <t>66.033264</t>
  </si>
  <si>
    <t>71.720001</t>
  </si>
  <si>
    <t>71.540001</t>
  </si>
  <si>
    <t>66.218384</t>
  </si>
  <si>
    <t>72.180000</t>
  </si>
  <si>
    <t>66.329460</t>
  </si>
  <si>
    <t>64.367165</t>
  </si>
  <si>
    <t>66.162849</t>
  </si>
  <si>
    <t>67.181023</t>
  </si>
  <si>
    <t>65.718552</t>
  </si>
  <si>
    <t>66.440529</t>
  </si>
  <si>
    <t>67.569786</t>
  </si>
  <si>
    <t>67.606812</t>
  </si>
  <si>
    <t>67.440186</t>
  </si>
  <si>
    <t>66.866310</t>
  </si>
  <si>
    <t>68.125153</t>
  </si>
  <si>
    <t>67.754906</t>
  </si>
  <si>
    <t>75.860001</t>
  </si>
  <si>
    <t>75.339996</t>
  </si>
  <si>
    <t>70.897980</t>
  </si>
  <si>
    <t>69.674622</t>
  </si>
  <si>
    <t>70.502731</t>
  </si>
  <si>
    <t>74.940002</t>
  </si>
  <si>
    <t>76.860001</t>
  </si>
  <si>
    <t>72.177788</t>
  </si>
  <si>
    <t>70.483925</t>
  </si>
  <si>
    <t>68.846512</t>
  </si>
  <si>
    <t>75.959999</t>
  </si>
  <si>
    <t>75.620003</t>
  </si>
  <si>
    <t>71.161469</t>
  </si>
  <si>
    <t>75.599998</t>
  </si>
  <si>
    <t>71.142647</t>
  </si>
  <si>
    <t>78.080002</t>
  </si>
  <si>
    <t>76.279999</t>
  </si>
  <si>
    <t>77.239998</t>
  </si>
  <si>
    <t>72.685951</t>
  </si>
  <si>
    <t>77.440002</t>
  </si>
  <si>
    <t>77.540001</t>
  </si>
  <si>
    <t>72.704773</t>
  </si>
  <si>
    <t>77.160004</t>
  </si>
  <si>
    <t>72.365997</t>
  </si>
  <si>
    <t>76.800003</t>
  </si>
  <si>
    <t>78.480003</t>
  </si>
  <si>
    <t>78.199997</t>
  </si>
  <si>
    <t>73.589355</t>
  </si>
  <si>
    <t>77.800003</t>
  </si>
  <si>
    <t>77.019997</t>
  </si>
  <si>
    <t>72.478920</t>
  </si>
  <si>
    <t>77.080002</t>
  </si>
  <si>
    <t>78.540001</t>
  </si>
  <si>
    <t>72.328354</t>
  </si>
  <si>
    <t>77.599998</t>
  </si>
  <si>
    <t>76.440002</t>
  </si>
  <si>
    <t>72.460106</t>
  </si>
  <si>
    <t>71.067360</t>
  </si>
  <si>
    <t>69.862831</t>
  </si>
  <si>
    <t>69.279388</t>
  </si>
  <si>
    <t>76.660004</t>
  </si>
  <si>
    <t>71.782555</t>
  </si>
  <si>
    <t>76.260002</t>
  </si>
  <si>
    <t>72.309540</t>
  </si>
  <si>
    <t>77.459999</t>
  </si>
  <si>
    <t>71.820198</t>
  </si>
  <si>
    <t>71.424965</t>
  </si>
  <si>
    <t>75.220001</t>
  </si>
  <si>
    <t>71.462608</t>
  </si>
  <si>
    <t>77.739998</t>
  </si>
  <si>
    <t>77.559998</t>
  </si>
  <si>
    <t>72.987083</t>
  </si>
  <si>
    <t>75.839996</t>
  </si>
  <si>
    <t>71.368484</t>
  </si>
  <si>
    <t>72.610680</t>
  </si>
  <si>
    <t>76.480003</t>
  </si>
  <si>
    <t>71.970772</t>
  </si>
  <si>
    <t>77.139999</t>
  </si>
  <si>
    <t>76.220001</t>
  </si>
  <si>
    <t>71.726097</t>
  </si>
  <si>
    <t>76.099998</t>
  </si>
  <si>
    <t>76.540001</t>
  </si>
  <si>
    <t>76.300003</t>
  </si>
  <si>
    <t>71.801376</t>
  </si>
  <si>
    <t>77.980003</t>
  </si>
  <si>
    <t>79.080002</t>
  </si>
  <si>
    <t>77.959999</t>
  </si>
  <si>
    <t>78.980003</t>
  </si>
  <si>
    <t>74.323372</t>
  </si>
  <si>
    <t>79.180000</t>
  </si>
  <si>
    <t>77.639999</t>
  </si>
  <si>
    <t>73.212936</t>
  </si>
  <si>
    <t>79.379997</t>
  </si>
  <si>
    <t>73.683456</t>
  </si>
  <si>
    <t>77.379997</t>
  </si>
  <si>
    <t>78.000000</t>
  </si>
  <si>
    <t>73.401146</t>
  </si>
  <si>
    <t>77.839996</t>
  </si>
  <si>
    <t>78.320000</t>
  </si>
  <si>
    <t>71.048546</t>
  </si>
  <si>
    <t>70.314529</t>
  </si>
  <si>
    <t>70.295708</t>
  </si>
  <si>
    <t>75.139999</t>
  </si>
  <si>
    <t>69.693443</t>
  </si>
  <si>
    <t>68.940613</t>
  </si>
  <si>
    <t>69.994576</t>
  </si>
  <si>
    <t>70.258080</t>
  </si>
  <si>
    <t>76.360001</t>
  </si>
  <si>
    <t>71.857834</t>
  </si>
  <si>
    <t>77.519997</t>
  </si>
  <si>
    <t>75.820000</t>
  </si>
  <si>
    <t>78.919998</t>
  </si>
  <si>
    <t>78.139999</t>
  </si>
  <si>
    <t>73.532883</t>
  </si>
  <si>
    <t>73.909302</t>
  </si>
  <si>
    <t>79.300003</t>
  </si>
  <si>
    <t>78.660004</t>
  </si>
  <si>
    <t>79.000000</t>
  </si>
  <si>
    <t>74.342186</t>
  </si>
  <si>
    <t>77.900002</t>
  </si>
  <si>
    <t>76.419998</t>
  </si>
  <si>
    <t>71.914299</t>
  </si>
  <si>
    <t>76.980003</t>
  </si>
  <si>
    <t>72.441284</t>
  </si>
  <si>
    <t>76.599998</t>
  </si>
  <si>
    <t>78.580002</t>
  </si>
  <si>
    <t>73.946945</t>
  </si>
  <si>
    <t>78.500000</t>
  </si>
  <si>
    <t>70.220436</t>
  </si>
  <si>
    <t>71.763741</t>
  </si>
  <si>
    <t>76.639999</t>
  </si>
  <si>
    <t>70.803871</t>
  </si>
  <si>
    <t>68.357170</t>
  </si>
  <si>
    <t>68.413628</t>
  </si>
  <si>
    <t>72.260002</t>
  </si>
  <si>
    <t>68.432457</t>
  </si>
  <si>
    <t>68.187782</t>
  </si>
  <si>
    <t>69.222923</t>
  </si>
  <si>
    <t>73.360001</t>
  </si>
  <si>
    <t>69.524055</t>
  </si>
  <si>
    <t>72.660004</t>
  </si>
  <si>
    <t>68.884155</t>
  </si>
  <si>
    <t>69.128815</t>
  </si>
  <si>
    <t>68.714760</t>
  </si>
  <si>
    <t>69.147644</t>
  </si>
  <si>
    <t>68.601837</t>
  </si>
  <si>
    <t>68.959435</t>
  </si>
  <si>
    <t>69.166458</t>
  </si>
  <si>
    <t>68.564194</t>
  </si>
  <si>
    <t>67.837029</t>
  </si>
  <si>
    <t>67.990120</t>
  </si>
  <si>
    <t>71.559998</t>
  </si>
  <si>
    <t>67.626534</t>
  </si>
  <si>
    <t>69.635811</t>
  </si>
  <si>
    <t>68.430244</t>
  </si>
  <si>
    <t>71.879997</t>
  </si>
  <si>
    <t>67.607407</t>
  </si>
  <si>
    <t>68.066666</t>
  </si>
  <si>
    <t>68.793831</t>
  </si>
  <si>
    <t>71.120003</t>
  </si>
  <si>
    <t>69.042603</t>
  </si>
  <si>
    <t>69.119141</t>
  </si>
  <si>
    <t>72.879997</t>
  </si>
  <si>
    <t>68.985191</t>
  </si>
  <si>
    <t>69.425316</t>
  </si>
  <si>
    <t>69.100014</t>
  </si>
  <si>
    <t>69.540131</t>
  </si>
  <si>
    <t>69.329636</t>
  </si>
  <si>
    <t>66.631462</t>
  </si>
  <si>
    <t>68.028389</t>
  </si>
  <si>
    <t>68.621613</t>
  </si>
  <si>
    <t>68.219757</t>
  </si>
  <si>
    <t>69.176552</t>
  </si>
  <si>
    <t>69.272232</t>
  </si>
  <si>
    <t>68.908646</t>
  </si>
  <si>
    <t>72.919998</t>
  </si>
  <si>
    <t>68.162338</t>
  </si>
  <si>
    <t>67.569130</t>
  </si>
  <si>
    <t>68.927780</t>
  </si>
  <si>
    <t>70.114212</t>
  </si>
  <si>
    <t>69.884583</t>
  </si>
  <si>
    <t>69.846306</t>
  </si>
  <si>
    <t>68.870377</t>
  </si>
  <si>
    <t>67.396904</t>
  </si>
  <si>
    <t>68.334564</t>
  </si>
  <si>
    <t>67.913574</t>
  </si>
  <si>
    <t>64.162918</t>
  </si>
  <si>
    <t>64.105522</t>
  </si>
  <si>
    <t>64.335144</t>
  </si>
  <si>
    <t>65.674667</t>
  </si>
  <si>
    <t>65.732071</t>
  </si>
  <si>
    <t>65.999985</t>
  </si>
  <si>
    <t>65.138855</t>
  </si>
  <si>
    <t>63.340076</t>
  </si>
  <si>
    <t>62.746864</t>
  </si>
  <si>
    <t>64.459999</t>
  </si>
  <si>
    <t>62.459824</t>
  </si>
  <si>
    <t>63.225266</t>
  </si>
  <si>
    <t>67.951843</t>
  </si>
  <si>
    <t>66.765419</t>
  </si>
  <si>
    <t>70.056801</t>
  </si>
  <si>
    <t>70.133347</t>
  </si>
  <si>
    <t>70.018532</t>
  </si>
  <si>
    <t>68.946915</t>
  </si>
  <si>
    <t>68.812958</t>
  </si>
  <si>
    <t>68.545067</t>
  </si>
  <si>
    <t>68.143211</t>
  </si>
  <si>
    <t>71.580002</t>
  </si>
  <si>
    <t>68.200615</t>
  </si>
  <si>
    <t>67.932716</t>
  </si>
  <si>
    <t>67.243820</t>
  </si>
  <si>
    <t>66.918503</t>
  </si>
  <si>
    <t>67.205544</t>
  </si>
  <si>
    <t>67.760483</t>
  </si>
  <si>
    <t>67.454315</t>
  </si>
  <si>
    <t>70.760002</t>
  </si>
  <si>
    <t>67.703079</t>
  </si>
  <si>
    <t>66.420967</t>
  </si>
  <si>
    <t>65.712944</t>
  </si>
  <si>
    <t>65.368492</t>
  </si>
  <si>
    <t>65.483307</t>
  </si>
  <si>
    <t>65.387619</t>
  </si>
  <si>
    <t>64.698730</t>
  </si>
  <si>
    <t>64.851814</t>
  </si>
  <si>
    <t>64.564781</t>
  </si>
  <si>
    <t>65.942566</t>
  </si>
  <si>
    <t>66.095657</t>
  </si>
  <si>
    <t>66.535789</t>
  </si>
  <si>
    <t>64.507370</t>
  </si>
  <si>
    <t>65.024040</t>
  </si>
  <si>
    <t>65.062309</t>
  </si>
  <si>
    <t>65.445038</t>
  </si>
  <si>
    <t>65.598122</t>
  </si>
  <si>
    <t>65.253670</t>
  </si>
  <si>
    <t>43.430000</t>
  </si>
  <si>
    <t>38.908596</t>
  </si>
  <si>
    <t>37.124458</t>
  </si>
  <si>
    <t>40.025932</t>
  </si>
  <si>
    <t>39.584408</t>
  </si>
  <si>
    <t>43.730000</t>
  </si>
  <si>
    <t>42.770000</t>
  </si>
  <si>
    <t>38.620251</t>
  </si>
  <si>
    <t>39.061779</t>
  </si>
  <si>
    <t>44.410000</t>
  </si>
  <si>
    <t>39.845722</t>
  </si>
  <si>
    <t>43.020000</t>
  </si>
  <si>
    <t>38.764423</t>
  </si>
  <si>
    <t>39.106834</t>
  </si>
  <si>
    <t>43.009998</t>
  </si>
  <si>
    <t>43.590000</t>
  </si>
  <si>
    <t>38.566185</t>
  </si>
  <si>
    <t>38.692337</t>
  </si>
  <si>
    <t>42.959999</t>
  </si>
  <si>
    <t>38.295864</t>
  </si>
  <si>
    <t>42.590000</t>
  </si>
  <si>
    <t>39.674511</t>
  </si>
  <si>
    <t>38.917603</t>
  </si>
  <si>
    <t>42.820000</t>
  </si>
  <si>
    <t>42.430000</t>
  </si>
  <si>
    <t>43.070000</t>
  </si>
  <si>
    <t>43.480000</t>
  </si>
  <si>
    <t>39.755608</t>
  </si>
  <si>
    <t>40.647678</t>
  </si>
  <si>
    <t>44.680000</t>
  </si>
  <si>
    <t>40.260216</t>
  </si>
  <si>
    <t>44.770000</t>
  </si>
  <si>
    <t>44.270000</t>
  </si>
  <si>
    <t>39.890770</t>
  </si>
  <si>
    <t>45.680000</t>
  </si>
  <si>
    <t>43.840000</t>
  </si>
  <si>
    <t>41.152279</t>
  </si>
  <si>
    <t>40.818882</t>
  </si>
  <si>
    <t>45.619999</t>
  </si>
  <si>
    <t>41.449638</t>
  </si>
  <si>
    <t>41.296459</t>
  </si>
  <si>
    <t>46.049999</t>
  </si>
  <si>
    <t>42.413788</t>
  </si>
  <si>
    <t>47.040001</t>
  </si>
  <si>
    <t>42.386761</t>
  </si>
  <si>
    <t>46.660000</t>
  </si>
  <si>
    <t>45.880001</t>
  </si>
  <si>
    <t>46.020000</t>
  </si>
  <si>
    <t>41.467659</t>
  </si>
  <si>
    <t>46.570000</t>
  </si>
  <si>
    <t>40.899979</t>
  </si>
  <si>
    <t>45.150002</t>
  </si>
  <si>
    <t>41.125244</t>
  </si>
  <si>
    <t>42.368744</t>
  </si>
  <si>
    <t>42.251602</t>
  </si>
  <si>
    <t>47.279999</t>
  </si>
  <si>
    <t>47.410000</t>
  </si>
  <si>
    <t>46.630001</t>
  </si>
  <si>
    <t>42.170502</t>
  </si>
  <si>
    <t>47.889999</t>
  </si>
  <si>
    <t>46.540001</t>
  </si>
  <si>
    <t>47.259998</t>
  </si>
  <si>
    <t>42.584995</t>
  </si>
  <si>
    <t>47.349998</t>
  </si>
  <si>
    <t>42.503902</t>
  </si>
  <si>
    <t>46.290001</t>
  </si>
  <si>
    <t>46.680000</t>
  </si>
  <si>
    <t>42.062374</t>
  </si>
  <si>
    <t>49.939999</t>
  </si>
  <si>
    <t>49.000000</t>
  </si>
  <si>
    <t>44.152878</t>
  </si>
  <si>
    <t>45.162083</t>
  </si>
  <si>
    <t>43.918594</t>
  </si>
  <si>
    <t>48.799999</t>
  </si>
  <si>
    <t>49.169998</t>
  </si>
  <si>
    <t>44.306061</t>
  </si>
  <si>
    <t>48.810001</t>
  </si>
  <si>
    <t>43.783432</t>
  </si>
  <si>
    <t>43.377949</t>
  </si>
  <si>
    <t>47.869999</t>
  </si>
  <si>
    <t>49.560001</t>
  </si>
  <si>
    <t>47.759998</t>
  </si>
  <si>
    <t>49.430000</t>
  </si>
  <si>
    <t>44.540340</t>
  </si>
  <si>
    <t>48.830002</t>
  </si>
  <si>
    <t>43.999695</t>
  </si>
  <si>
    <t>48.599998</t>
  </si>
  <si>
    <t>49.040001</t>
  </si>
  <si>
    <t>43.855518</t>
  </si>
  <si>
    <t>48.980000</t>
  </si>
  <si>
    <t>43.648273</t>
  </si>
  <si>
    <t>48.400002</t>
  </si>
  <si>
    <t>47.930000</t>
  </si>
  <si>
    <t>48.189999</t>
  </si>
  <si>
    <t>43.423000</t>
  </si>
  <si>
    <t>43.152679</t>
  </si>
  <si>
    <t>42.521919</t>
  </si>
  <si>
    <t>48.169998</t>
  </si>
  <si>
    <t>43.404984</t>
  </si>
  <si>
    <t>48.680000</t>
  </si>
  <si>
    <t>43.522121</t>
  </si>
  <si>
    <t>48.349998</t>
  </si>
  <si>
    <t>49.139999</t>
  </si>
  <si>
    <t>48.320000</t>
  </si>
  <si>
    <t>49.110001</t>
  </si>
  <si>
    <t>44.251999</t>
  </si>
  <si>
    <t>49.200001</t>
  </si>
  <si>
    <t>48.630001</t>
  </si>
  <si>
    <t>43.819477</t>
  </si>
  <si>
    <t>49.340000</t>
  </si>
  <si>
    <t>44.125847</t>
  </si>
  <si>
    <t>49.070000</t>
  </si>
  <si>
    <t>48.070000</t>
  </si>
  <si>
    <t>43.359924</t>
  </si>
  <si>
    <t>48.310001</t>
  </si>
  <si>
    <t>48.820000</t>
  </si>
  <si>
    <t>43.990677</t>
  </si>
  <si>
    <t>44.612427</t>
  </si>
  <si>
    <t>49.369999</t>
  </si>
  <si>
    <t>48.279999</t>
  </si>
  <si>
    <t>43.504097</t>
  </si>
  <si>
    <t>48.480000</t>
  </si>
  <si>
    <t>46.090000</t>
  </si>
  <si>
    <t>41.665897</t>
  </si>
  <si>
    <t>46.470001</t>
  </si>
  <si>
    <t>47.709999</t>
  </si>
  <si>
    <t>47.090000</t>
  </si>
  <si>
    <t>42.431816</t>
  </si>
  <si>
    <t>46.980000</t>
  </si>
  <si>
    <t>48.759998</t>
  </si>
  <si>
    <t>43.936615</t>
  </si>
  <si>
    <t>48.570000</t>
  </si>
  <si>
    <t>49.310001</t>
  </si>
  <si>
    <t>43.738380</t>
  </si>
  <si>
    <t>44.224968</t>
  </si>
  <si>
    <t>50.180000</t>
  </si>
  <si>
    <t>44.837692</t>
  </si>
  <si>
    <t>46.360519</t>
  </si>
  <si>
    <t>46.144260</t>
  </si>
  <si>
    <t>47.234566</t>
  </si>
  <si>
    <t>52.389999</t>
  </si>
  <si>
    <t>47.207531</t>
  </si>
  <si>
    <t>51.849998</t>
  </si>
  <si>
    <t>51.970001</t>
  </si>
  <si>
    <t>46.829086</t>
  </si>
  <si>
    <t>46.531723</t>
  </si>
  <si>
    <t>52.459999</t>
  </si>
  <si>
    <t>51.669998</t>
  </si>
  <si>
    <t>46.558754</t>
  </si>
  <si>
    <t>51.709999</t>
  </si>
  <si>
    <t>51.950001</t>
  </si>
  <si>
    <t>46.495682</t>
  </si>
  <si>
    <t>51.810001</t>
  </si>
  <si>
    <t>46.684906</t>
  </si>
  <si>
    <t>52.290001</t>
  </si>
  <si>
    <t>51.150002</t>
  </si>
  <si>
    <t>51.540001</t>
  </si>
  <si>
    <t>50.840000</t>
  </si>
  <si>
    <t>45.819874</t>
  </si>
  <si>
    <t>45.918991</t>
  </si>
  <si>
    <t>49.009998</t>
  </si>
  <si>
    <t>49.224998</t>
  </si>
  <si>
    <t>44.355618</t>
  </si>
  <si>
    <t>49.595001</t>
  </si>
  <si>
    <t>48.369999</t>
  </si>
  <si>
    <t>44.067272</t>
  </si>
  <si>
    <t>45.351315</t>
  </si>
  <si>
    <t>45.252193</t>
  </si>
  <si>
    <t>48.935001</t>
  </si>
  <si>
    <t>49.525002</t>
  </si>
  <si>
    <t>44.625938</t>
  </si>
  <si>
    <t>49.794998</t>
  </si>
  <si>
    <t>49.775002</t>
  </si>
  <si>
    <t>45.792839</t>
  </si>
  <si>
    <t>46.459637</t>
  </si>
  <si>
    <t>51.750000</t>
  </si>
  <si>
    <t>45.576584</t>
  </si>
  <si>
    <t>50.750000</t>
  </si>
  <si>
    <t>45.729767</t>
  </si>
  <si>
    <t>52.320000</t>
  </si>
  <si>
    <t>51.430000</t>
  </si>
  <si>
    <t>46.342499</t>
  </si>
  <si>
    <t>49.279999</t>
  </si>
  <si>
    <t>45.261200</t>
  </si>
  <si>
    <t>49.375000</t>
  </si>
  <si>
    <t>44.490780</t>
  </si>
  <si>
    <t>45.324280</t>
  </si>
  <si>
    <t>50.520000</t>
  </si>
  <si>
    <t>45.522518</t>
  </si>
  <si>
    <t>49.965000</t>
  </si>
  <si>
    <t>45.450428</t>
  </si>
  <si>
    <t>44.107822</t>
  </si>
  <si>
    <t>48.264999</t>
  </si>
  <si>
    <t>48.744999</t>
  </si>
  <si>
    <t>43.923100</t>
  </si>
  <si>
    <t>49.005001</t>
  </si>
  <si>
    <t>48.040001</t>
  </si>
  <si>
    <t>44.098812</t>
  </si>
  <si>
    <t>44.161884</t>
  </si>
  <si>
    <t>48.875000</t>
  </si>
  <si>
    <t>43.981674</t>
  </si>
  <si>
    <t>48.290001</t>
  </si>
  <si>
    <t>46.514999</t>
  </si>
  <si>
    <t>46.965000</t>
  </si>
  <si>
    <t>43.023041</t>
  </si>
  <si>
    <t>46.849998</t>
  </si>
  <si>
    <t>43.192513</t>
  </si>
  <si>
    <t>46.759998</t>
  </si>
  <si>
    <t>47.724998</t>
  </si>
  <si>
    <t>43.719246</t>
  </si>
  <si>
    <t>47.305000</t>
  </si>
  <si>
    <t>46.459999</t>
  </si>
  <si>
    <t>43.302441</t>
  </si>
  <si>
    <t>47.404999</t>
  </si>
  <si>
    <t>47.849998</t>
  </si>
  <si>
    <t>47.509998</t>
  </si>
  <si>
    <t>43.522293</t>
  </si>
  <si>
    <t>47.525002</t>
  </si>
  <si>
    <t>43.687183</t>
  </si>
  <si>
    <t>48.025002</t>
  </si>
  <si>
    <t>47.235001</t>
  </si>
  <si>
    <t>47.750000</t>
  </si>
  <si>
    <t>43.742149</t>
  </si>
  <si>
    <t>46.270000</t>
  </si>
  <si>
    <t>42.450493</t>
  </si>
  <si>
    <t>46.005001</t>
  </si>
  <si>
    <t>42.235222</t>
  </si>
  <si>
    <t>45.424999</t>
  </si>
  <si>
    <t>44.334999</t>
  </si>
  <si>
    <t>45.410000</t>
  </si>
  <si>
    <t>41.598557</t>
  </si>
  <si>
    <t>45.160000</t>
  </si>
  <si>
    <t>42.056587</t>
  </si>
  <si>
    <t>45.465000</t>
  </si>
  <si>
    <t>42.903946</t>
  </si>
  <si>
    <t>42.771122</t>
  </si>
  <si>
    <t>46.910000</t>
  </si>
  <si>
    <t>42.097813</t>
  </si>
  <si>
    <t>42.047432</t>
  </si>
  <si>
    <t>47.680000</t>
  </si>
  <si>
    <t>46.125000</t>
  </si>
  <si>
    <t>46.775002</t>
  </si>
  <si>
    <t>42.848991</t>
  </si>
  <si>
    <t>45.255001</t>
  </si>
  <si>
    <t>45.314999</t>
  </si>
  <si>
    <t>41.511528</t>
  </si>
  <si>
    <t>45.224998</t>
  </si>
  <si>
    <t>46.134998</t>
  </si>
  <si>
    <t>42.262703</t>
  </si>
  <si>
    <t>45.735001</t>
  </si>
  <si>
    <t>42.258125</t>
  </si>
  <si>
    <t>46.610001</t>
  </si>
  <si>
    <t>46.465000</t>
  </si>
  <si>
    <t>42.565006</t>
  </si>
  <si>
    <t>45.855000</t>
  </si>
  <si>
    <t>47.970001</t>
  </si>
  <si>
    <t>43.943684</t>
  </si>
  <si>
    <t>48.365002</t>
  </si>
  <si>
    <t>44.305534</t>
  </si>
  <si>
    <t>48.535000</t>
  </si>
  <si>
    <t>48.459999</t>
  </si>
  <si>
    <t>44.658215</t>
  </si>
  <si>
    <t>44.145218</t>
  </si>
  <si>
    <t>48.860001</t>
  </si>
  <si>
    <t>43.384884</t>
  </si>
  <si>
    <t>47.424999</t>
  </si>
  <si>
    <t>47.924999</t>
  </si>
  <si>
    <t>43.613899</t>
  </si>
  <si>
    <t>47.240002</t>
  </si>
  <si>
    <t>47.735001</t>
  </si>
  <si>
    <t>43.201668</t>
  </si>
  <si>
    <t>47.880001</t>
  </si>
  <si>
    <t>43.861240</t>
  </si>
  <si>
    <t>43.678024</t>
  </si>
  <si>
    <t>48.055000</t>
  </si>
  <si>
    <t>49.485001</t>
  </si>
  <si>
    <t>48.625000</t>
  </si>
  <si>
    <t>44.543709</t>
  </si>
  <si>
    <t>48.080002</t>
  </si>
  <si>
    <t>44.044456</t>
  </si>
  <si>
    <t>48.105000</t>
  </si>
  <si>
    <t>44.113155</t>
  </si>
  <si>
    <t>48.615002</t>
  </si>
  <si>
    <t>48.130001</t>
  </si>
  <si>
    <t>44.090256</t>
  </si>
  <si>
    <t>48.014999</t>
  </si>
  <si>
    <t>48.445000</t>
  </si>
  <si>
    <t>47.654999</t>
  </si>
  <si>
    <t>47.764999</t>
  </si>
  <si>
    <t>43.755890</t>
  </si>
  <si>
    <t>47.634998</t>
  </si>
  <si>
    <t>46.974998</t>
  </si>
  <si>
    <t>47.465000</t>
  </si>
  <si>
    <t>43.481071</t>
  </si>
  <si>
    <t>47.330002</t>
  </si>
  <si>
    <t>45.650002</t>
  </si>
  <si>
    <t>45.840000</t>
  </si>
  <si>
    <t>41.992466</t>
  </si>
  <si>
    <t>45.965000</t>
  </si>
  <si>
    <t>46.520000</t>
  </si>
  <si>
    <t>46.115002</t>
  </si>
  <si>
    <t>42.244385</t>
  </si>
  <si>
    <t>47.570000</t>
  </si>
  <si>
    <t>43.577259</t>
  </si>
  <si>
    <t>45.805000</t>
  </si>
  <si>
    <t>42.578743</t>
  </si>
  <si>
    <t>42.871887</t>
  </si>
  <si>
    <t>47.395000</t>
  </si>
  <si>
    <t>47.005001</t>
  </si>
  <si>
    <t>41.800091</t>
  </si>
  <si>
    <t>45.215000</t>
  </si>
  <si>
    <t>45.325001</t>
  </si>
  <si>
    <t>41.520695</t>
  </si>
  <si>
    <t>45.695000</t>
  </si>
  <si>
    <t>41.250446</t>
  </si>
  <si>
    <t>44.404999</t>
  </si>
  <si>
    <t>44.875000</t>
  </si>
  <si>
    <t>41.108463</t>
  </si>
  <si>
    <t>44.455002</t>
  </si>
  <si>
    <t>45.195000</t>
  </si>
  <si>
    <t>41.401604</t>
  </si>
  <si>
    <t>45.285000</t>
  </si>
  <si>
    <t>45.625000</t>
  </si>
  <si>
    <t>41.795509</t>
  </si>
  <si>
    <t>46.255001</t>
  </si>
  <si>
    <t>41.222965</t>
  </si>
  <si>
    <t>45.005001</t>
  </si>
  <si>
    <t>41.259613</t>
  </si>
  <si>
    <t>44.994999</t>
  </si>
  <si>
    <t>42.061169</t>
  </si>
  <si>
    <t>41.163425</t>
  </si>
  <si>
    <t>44.825001</t>
  </si>
  <si>
    <t>41.717644</t>
  </si>
  <si>
    <t>46.150002</t>
  </si>
  <si>
    <t>45.134998</t>
  </si>
  <si>
    <t>41.937496</t>
  </si>
  <si>
    <t>45.689999</t>
  </si>
  <si>
    <t>43.855000</t>
  </si>
  <si>
    <t>44.705002</t>
  </si>
  <si>
    <t>40.952732</t>
  </si>
  <si>
    <t>44.424999</t>
  </si>
  <si>
    <t>43.290001</t>
  </si>
  <si>
    <t>39.848869</t>
  </si>
  <si>
    <t>44.044998</t>
  </si>
  <si>
    <t>42.525002</t>
  </si>
  <si>
    <t>42.595001</t>
  </si>
  <si>
    <t>42.904999</t>
  </si>
  <si>
    <t>43.365002</t>
  </si>
  <si>
    <t>41.744999</t>
  </si>
  <si>
    <t>42.404999</t>
  </si>
  <si>
    <t>38.845779</t>
  </si>
  <si>
    <t>42.855000</t>
  </si>
  <si>
    <t>39.258011</t>
  </si>
  <si>
    <t>42.485001</t>
  </si>
  <si>
    <t>38.919064</t>
  </si>
  <si>
    <t>42.599998</t>
  </si>
  <si>
    <t>42.044998</t>
  </si>
  <si>
    <t>38.712948</t>
  </si>
  <si>
    <t>39.363358</t>
  </si>
  <si>
    <t>41.730000</t>
  </si>
  <si>
    <t>38.465611</t>
  </si>
  <si>
    <t>41.915001</t>
  </si>
  <si>
    <t>41.025002</t>
  </si>
  <si>
    <t>41.750000</t>
  </si>
  <si>
    <t>38.245754</t>
  </si>
  <si>
    <t>42.514999</t>
  </si>
  <si>
    <t>41.724998</t>
  </si>
  <si>
    <t>42.255001</t>
  </si>
  <si>
    <t>38.708370</t>
  </si>
  <si>
    <t>42.680000</t>
  </si>
  <si>
    <t>43.595001</t>
  </si>
  <si>
    <t>43.465000</t>
  </si>
  <si>
    <t>39.816811</t>
  </si>
  <si>
    <t>43.485001</t>
  </si>
  <si>
    <t>43.514999</t>
  </si>
  <si>
    <t>39.862610</t>
  </si>
  <si>
    <t>44.105000</t>
  </si>
  <si>
    <t>40.215298</t>
  </si>
  <si>
    <t>43.705002</t>
  </si>
  <si>
    <t>44.744999</t>
  </si>
  <si>
    <t>40.297745</t>
  </si>
  <si>
    <t>44.134998</t>
  </si>
  <si>
    <t>45.064999</t>
  </si>
  <si>
    <t>43.985001</t>
  </si>
  <si>
    <t>40.357288</t>
  </si>
  <si>
    <t>43.970001</t>
  </si>
  <si>
    <t>44.040001</t>
  </si>
  <si>
    <t>40.343548</t>
  </si>
  <si>
    <t>40.270260</t>
  </si>
  <si>
    <t>44.314999</t>
  </si>
  <si>
    <t>43.345001</t>
  </si>
  <si>
    <t>44.205002</t>
  </si>
  <si>
    <t>40.494698</t>
  </si>
  <si>
    <t>40.916088</t>
  </si>
  <si>
    <t>44.625000</t>
  </si>
  <si>
    <t>44.160000</t>
  </si>
  <si>
    <t>40.453476</t>
  </si>
  <si>
    <t>44.250000</t>
  </si>
  <si>
    <t>40.535919</t>
  </si>
  <si>
    <t>44.514999</t>
  </si>
  <si>
    <t>44.035000</t>
  </si>
  <si>
    <t>40.682495</t>
  </si>
  <si>
    <t>44.840000</t>
  </si>
  <si>
    <t>44.509998</t>
  </si>
  <si>
    <t>44.619999</t>
  </si>
  <si>
    <t>40.874866</t>
  </si>
  <si>
    <t>44.915001</t>
  </si>
  <si>
    <t>40.902344</t>
  </si>
  <si>
    <t>44.845001</t>
  </si>
  <si>
    <t>40.490116</t>
  </si>
  <si>
    <t>44.305000</t>
  </si>
  <si>
    <t>45.075001</t>
  </si>
  <si>
    <t>44.955002</t>
  </si>
  <si>
    <t>41.181747</t>
  </si>
  <si>
    <t>41.648945</t>
  </si>
  <si>
    <t>45.744999</t>
  </si>
  <si>
    <t>45.970001</t>
  </si>
  <si>
    <t>44.685001</t>
  </si>
  <si>
    <t>41.374119</t>
  </si>
  <si>
    <t>46.044998</t>
  </si>
  <si>
    <t>41.855053</t>
  </si>
  <si>
    <t>41.607716</t>
  </si>
  <si>
    <t>45.764999</t>
  </si>
  <si>
    <t>44.590000</t>
  </si>
  <si>
    <t>41.346638</t>
  </si>
  <si>
    <t>45.250000</t>
  </si>
  <si>
    <t>44.529999</t>
  </si>
  <si>
    <t>40.984791</t>
  </si>
  <si>
    <t>44.794998</t>
  </si>
  <si>
    <t>45.415001</t>
  </si>
  <si>
    <t>44.595001</t>
  </si>
  <si>
    <t>45.375000</t>
  </si>
  <si>
    <t>44.345001</t>
  </si>
  <si>
    <t>40.622948</t>
  </si>
  <si>
    <t>43.639999</t>
  </si>
  <si>
    <t>44.389999</t>
  </si>
  <si>
    <t>40.664165</t>
  </si>
  <si>
    <t>44.474998</t>
  </si>
  <si>
    <t>44.735001</t>
  </si>
  <si>
    <t>40.980217</t>
  </si>
  <si>
    <t>43.625000</t>
  </si>
  <si>
    <t>39.963375</t>
  </si>
  <si>
    <t>43.764999</t>
  </si>
  <si>
    <t>39.766422</t>
  </si>
  <si>
    <t>43.895000</t>
  </si>
  <si>
    <t>42.230000</t>
  </si>
  <si>
    <t>39.294651</t>
  </si>
  <si>
    <t>43.134998</t>
  </si>
  <si>
    <t>38.832035</t>
  </si>
  <si>
    <t>42.654999</t>
  </si>
  <si>
    <t>37.650311</t>
  </si>
  <si>
    <t>41.215000</t>
  </si>
  <si>
    <t>38.126667</t>
  </si>
  <si>
    <t>41.500000</t>
  </si>
  <si>
    <t>40.904999</t>
  </si>
  <si>
    <t>37.861008</t>
  </si>
  <si>
    <t>40.735001</t>
  </si>
  <si>
    <t>37.315952</t>
  </si>
  <si>
    <t>40.455002</t>
  </si>
  <si>
    <t>41.255001</t>
  </si>
  <si>
    <t>37.792301</t>
  </si>
  <si>
    <t>41.505001</t>
  </si>
  <si>
    <t>41.264999</t>
  </si>
  <si>
    <t>37.801460</t>
  </si>
  <si>
    <t>41.564999</t>
  </si>
  <si>
    <t>42.334999</t>
  </si>
  <si>
    <t>38.694626</t>
  </si>
  <si>
    <t>42.080002</t>
  </si>
  <si>
    <t>41.785000</t>
  </si>
  <si>
    <t>38.667145</t>
  </si>
  <si>
    <t>42.480000</t>
  </si>
  <si>
    <t>39.656498</t>
  </si>
  <si>
    <t>43.404999</t>
  </si>
  <si>
    <t>44.465000</t>
  </si>
  <si>
    <t>43.230000</t>
  </si>
  <si>
    <t>44.320000</t>
  </si>
  <si>
    <t>40.600044</t>
  </si>
  <si>
    <t>44.255001</t>
  </si>
  <si>
    <t>45.275002</t>
  </si>
  <si>
    <t>44.490002</t>
  </si>
  <si>
    <t>40.755779</t>
  </si>
  <si>
    <t>44.785000</t>
  </si>
  <si>
    <t>43.084999</t>
  </si>
  <si>
    <t>39.725201</t>
  </si>
  <si>
    <t>43.525002</t>
  </si>
  <si>
    <t>43.965000</t>
  </si>
  <si>
    <t>43.825001</t>
  </si>
  <si>
    <t>40.146591</t>
  </si>
  <si>
    <t>42.355000</t>
  </si>
  <si>
    <t>39.061058</t>
  </si>
  <si>
    <t>42.435001</t>
  </si>
  <si>
    <t>39.665653</t>
  </si>
  <si>
    <t>43.505001</t>
  </si>
  <si>
    <t>39.748100</t>
  </si>
  <si>
    <t>43.575001</t>
  </si>
  <si>
    <t>43.110001</t>
  </si>
  <si>
    <t>39.793903</t>
  </si>
  <si>
    <t>44.115002</t>
  </si>
  <si>
    <t>40.096210</t>
  </si>
  <si>
    <t>46.439999</t>
  </si>
  <si>
    <t>41.928341</t>
  </si>
  <si>
    <t>45.980000</t>
  </si>
  <si>
    <t>42.706997</t>
  </si>
  <si>
    <t>47.230000</t>
  </si>
  <si>
    <t>46.185001</t>
  </si>
  <si>
    <t>43.169605</t>
  </si>
  <si>
    <t>47.945000</t>
  </si>
  <si>
    <t>47.775002</t>
  </si>
  <si>
    <t>43.765053</t>
  </si>
  <si>
    <t>44.236828</t>
  </si>
  <si>
    <t>48.250000</t>
  </si>
  <si>
    <t>44.319275</t>
  </si>
  <si>
    <t>48.465000</t>
  </si>
  <si>
    <t>48.709999</t>
  </si>
  <si>
    <t>48.090000</t>
  </si>
  <si>
    <t>44.584927</t>
  </si>
  <si>
    <t>49.195000</t>
  </si>
  <si>
    <t>44.905556</t>
  </si>
  <si>
    <t>48.845001</t>
  </si>
  <si>
    <t>48.195000</t>
  </si>
  <si>
    <t>44.337597</t>
  </si>
  <si>
    <t>48.424999</t>
  </si>
  <si>
    <t>44.360493</t>
  </si>
  <si>
    <t>48.770000</t>
  </si>
  <si>
    <t>48.544998</t>
  </si>
  <si>
    <t>44.470425</t>
  </si>
  <si>
    <t>48.514999</t>
  </si>
  <si>
    <t>47.674999</t>
  </si>
  <si>
    <t>43.957428</t>
  </si>
  <si>
    <t>48.035000</t>
  </si>
  <si>
    <t>47.575001</t>
  </si>
  <si>
    <t>43.714668</t>
  </si>
  <si>
    <t>48.165001</t>
  </si>
  <si>
    <t>44.122318</t>
  </si>
  <si>
    <t>49.075001</t>
  </si>
  <si>
    <t>48.389999</t>
  </si>
  <si>
    <t>44.328430</t>
  </si>
  <si>
    <t>44.580353</t>
  </si>
  <si>
    <t>48.384998</t>
  </si>
  <si>
    <t>44.323849</t>
  </si>
  <si>
    <t>47.810001</t>
  </si>
  <si>
    <t>44.291790</t>
  </si>
  <si>
    <t>44.868908</t>
  </si>
  <si>
    <t>49.709999</t>
  </si>
  <si>
    <t>45.537640</t>
  </si>
  <si>
    <t>49.810001</t>
  </si>
  <si>
    <t>45.514740</t>
  </si>
  <si>
    <t>50.090000</t>
  </si>
  <si>
    <t>45.551380</t>
  </si>
  <si>
    <t>49.730000</t>
  </si>
  <si>
    <t>49.450001</t>
  </si>
  <si>
    <t>49.575001</t>
  </si>
  <si>
    <t>45.413975</t>
  </si>
  <si>
    <t>49.639999</t>
  </si>
  <si>
    <t>45.473515</t>
  </si>
  <si>
    <t>44.557449</t>
  </si>
  <si>
    <t>48.955002</t>
  </si>
  <si>
    <t>45.180378</t>
  </si>
  <si>
    <t>49.264999</t>
  </si>
  <si>
    <t>45.986511</t>
  </si>
  <si>
    <t>49.845001</t>
  </si>
  <si>
    <t>45.661308</t>
  </si>
  <si>
    <t>49.930000</t>
  </si>
  <si>
    <t>49.209999</t>
  </si>
  <si>
    <t>45.271976</t>
  </si>
  <si>
    <t>49.514999</t>
  </si>
  <si>
    <t>49.290001</t>
  </si>
  <si>
    <t>49.555000</t>
  </si>
  <si>
    <t>45.395649</t>
  </si>
  <si>
    <t>45.615505</t>
  </si>
  <si>
    <t>49.869999</t>
  </si>
  <si>
    <t>45.821621</t>
  </si>
  <si>
    <t>50.590000</t>
  </si>
  <si>
    <t>49.860001</t>
  </si>
  <si>
    <t>46.096439</t>
  </si>
  <si>
    <t>46.545315</t>
  </si>
  <si>
    <t>51.099998</t>
  </si>
  <si>
    <t>51.459999</t>
  </si>
  <si>
    <t>46.746845</t>
  </si>
  <si>
    <t>45.803299</t>
  </si>
  <si>
    <t>49.384998</t>
  </si>
  <si>
    <t>45.239918</t>
  </si>
  <si>
    <t>49.235001</t>
  </si>
  <si>
    <t>45.363586</t>
  </si>
  <si>
    <t>45.812454</t>
  </si>
  <si>
    <t>49.904999</t>
  </si>
  <si>
    <t>45.716270</t>
  </si>
  <si>
    <t>45.949867</t>
  </si>
  <si>
    <t>45.968193</t>
  </si>
  <si>
    <t>49.820000</t>
  </si>
  <si>
    <t>49.779999</t>
  </si>
  <si>
    <t>45.601765</t>
  </si>
  <si>
    <t>49.125000</t>
  </si>
  <si>
    <t>45.221600</t>
  </si>
  <si>
    <t>49.465000</t>
  </si>
  <si>
    <t>50.369999</t>
  </si>
  <si>
    <t>49.215000</t>
  </si>
  <si>
    <t>49.474998</t>
  </si>
  <si>
    <t>45.322365</t>
  </si>
  <si>
    <t>49.735001</t>
  </si>
  <si>
    <t>45.455193</t>
  </si>
  <si>
    <t>49.959999</t>
  </si>
  <si>
    <t>45.867424</t>
  </si>
  <si>
    <t>45.409393</t>
  </si>
  <si>
    <t>47.794998</t>
  </si>
  <si>
    <t>48.134998</t>
  </si>
  <si>
    <t>44.094837</t>
  </si>
  <si>
    <t>48.415001</t>
  </si>
  <si>
    <t>44.351334</t>
  </si>
  <si>
    <t>47.845001</t>
  </si>
  <si>
    <t>44.007809</t>
  </si>
  <si>
    <t>44.383400</t>
  </si>
  <si>
    <t>48.494999</t>
  </si>
  <si>
    <t>48.470001</t>
  </si>
  <si>
    <t>44.401722</t>
  </si>
  <si>
    <t>45.203278</t>
  </si>
  <si>
    <t>44.777306</t>
  </si>
  <si>
    <t>44.149799</t>
  </si>
  <si>
    <t>48.825001</t>
  </si>
  <si>
    <t>44.726925</t>
  </si>
  <si>
    <t>43.650547</t>
  </si>
  <si>
    <t>47.919998</t>
  </si>
  <si>
    <t>44.630737</t>
  </si>
  <si>
    <t>44.406300</t>
  </si>
  <si>
    <t>43.055099</t>
  </si>
  <si>
    <t>47.060001</t>
  </si>
  <si>
    <t>42.253544</t>
  </si>
  <si>
    <t>46.095001</t>
  </si>
  <si>
    <t>46.544998</t>
  </si>
  <si>
    <t>46.330002</t>
  </si>
  <si>
    <t>42.441338</t>
  </si>
  <si>
    <t>46.430000</t>
  </si>
  <si>
    <t>46.744999</t>
  </si>
  <si>
    <t>42.821503</t>
  </si>
  <si>
    <t>47.389999</t>
  </si>
  <si>
    <t>43.412369</t>
  </si>
  <si>
    <t>47.615002</t>
  </si>
  <si>
    <t>47.445000</t>
  </si>
  <si>
    <t>48.185001</t>
  </si>
  <si>
    <t>44.140636</t>
  </si>
  <si>
    <t>43.829178</t>
  </si>
  <si>
    <t>47.730000</t>
  </si>
  <si>
    <t>44.520805</t>
  </si>
  <si>
    <t>49.505001</t>
  </si>
  <si>
    <t>45.029224</t>
  </si>
  <si>
    <t>49.674999</t>
  </si>
  <si>
    <t>44.969677</t>
  </si>
  <si>
    <t>48.325001</t>
  </si>
  <si>
    <t>44.649055</t>
  </si>
  <si>
    <t>44.456680</t>
  </si>
  <si>
    <t>48.084999</t>
  </si>
  <si>
    <t>49.740002</t>
  </si>
  <si>
    <t>45.565121</t>
  </si>
  <si>
    <t>48.930000</t>
  </si>
  <si>
    <t>45.491837</t>
  </si>
  <si>
    <t>48.849998</t>
  </si>
  <si>
    <t>47.334999</t>
  </si>
  <si>
    <t>43.645962</t>
  </si>
  <si>
    <t>42.913113</t>
  </si>
  <si>
    <t>41.983307</t>
  </si>
  <si>
    <t>40.306900</t>
  </si>
  <si>
    <t>42.415001</t>
  </si>
  <si>
    <t>38.854935</t>
  </si>
  <si>
    <t>42.570000</t>
  </si>
  <si>
    <t>38.996929</t>
  </si>
  <si>
    <t>42.884998</t>
  </si>
  <si>
    <t>42.145000</t>
  </si>
  <si>
    <t>38.859512</t>
  </si>
  <si>
    <t>43.095001</t>
  </si>
  <si>
    <t>42.630001</t>
  </si>
  <si>
    <t>39.051891</t>
  </si>
  <si>
    <t>42.875000</t>
  </si>
  <si>
    <t>38.355682</t>
  </si>
  <si>
    <t>37.384655</t>
  </si>
  <si>
    <t>37.320000</t>
  </si>
  <si>
    <t>38.294998</t>
  </si>
  <si>
    <t>35.080750</t>
  </si>
  <si>
    <t>38.654999</t>
  </si>
  <si>
    <t>39.264999</t>
  </si>
  <si>
    <t>36.340000</t>
  </si>
  <si>
    <t>36.610001</t>
  </si>
  <si>
    <t>33.537174</t>
  </si>
  <si>
    <t>37.384998</t>
  </si>
  <si>
    <t>38.360001</t>
  </si>
  <si>
    <t>35.785000</t>
  </si>
  <si>
    <t>36.020000</t>
  </si>
  <si>
    <t>32.996696</t>
  </si>
  <si>
    <t>34.209999</t>
  </si>
  <si>
    <t>31.895000</t>
  </si>
  <si>
    <t>29.217924</t>
  </si>
  <si>
    <t>31.344999</t>
  </si>
  <si>
    <t>28.714088</t>
  </si>
  <si>
    <t>29.985001</t>
  </si>
  <si>
    <t>30.785000</t>
  </si>
  <si>
    <t>27.635000</t>
  </si>
  <si>
    <t>27.124714</t>
  </si>
  <si>
    <t>30.695000</t>
  </si>
  <si>
    <t>27.865000</t>
  </si>
  <si>
    <t>25.526178</t>
  </si>
  <si>
    <t>25.555000</t>
  </si>
  <si>
    <t>24.660496</t>
  </si>
  <si>
    <t>26.795000</t>
  </si>
  <si>
    <t>24.250000</t>
  </si>
  <si>
    <t>25.655001</t>
  </si>
  <si>
    <t>23.501673</t>
  </si>
  <si>
    <t>26.934999</t>
  </si>
  <si>
    <t>26.043756</t>
  </si>
  <si>
    <t>27.715000</t>
  </si>
  <si>
    <t>30.985001</t>
  </si>
  <si>
    <t>26.834999</t>
  </si>
  <si>
    <t>26.744545</t>
  </si>
  <si>
    <t>31.275000</t>
  </si>
  <si>
    <t>33.235001</t>
  </si>
  <si>
    <t>30.905001</t>
  </si>
  <si>
    <t>32.980000</t>
  </si>
  <si>
    <t>30.211853</t>
  </si>
  <si>
    <t>34.400002</t>
  </si>
  <si>
    <t>35.325001</t>
  </si>
  <si>
    <t>30.779816</t>
  </si>
  <si>
    <t>34.970001</t>
  </si>
  <si>
    <t>34.465000</t>
  </si>
  <si>
    <t>31.572214</t>
  </si>
  <si>
    <t>33.580002</t>
  </si>
  <si>
    <t>34.875000</t>
  </si>
  <si>
    <t>31.947802</t>
  </si>
  <si>
    <t>35.564999</t>
  </si>
  <si>
    <t>33.884998</t>
  </si>
  <si>
    <t>31.040895</t>
  </si>
  <si>
    <t>35.169998</t>
  </si>
  <si>
    <t>33.369999</t>
  </si>
  <si>
    <t>31.082119</t>
  </si>
  <si>
    <t>34.090000</t>
  </si>
  <si>
    <t>30.963028</t>
  </si>
  <si>
    <t>34.340000</t>
  </si>
  <si>
    <t>31.237848</t>
  </si>
  <si>
    <t>35.340000</t>
  </si>
  <si>
    <t>32.373772</t>
  </si>
  <si>
    <t>36.950001</t>
  </si>
  <si>
    <t>37.500000</t>
  </si>
  <si>
    <t>37.119999</t>
  </si>
  <si>
    <t>34.004368</t>
  </si>
  <si>
    <t>36.639999</t>
  </si>
  <si>
    <t>37.410000</t>
  </si>
  <si>
    <t>34.270027</t>
  </si>
  <si>
    <t>36.580002</t>
  </si>
  <si>
    <t>34.654774</t>
  </si>
  <si>
    <t>38.470001</t>
  </si>
  <si>
    <t>34.819668</t>
  </si>
  <si>
    <t>38.660000</t>
  </si>
  <si>
    <t>35.415112</t>
  </si>
  <si>
    <t>36.389999</t>
  </si>
  <si>
    <t>33.335644</t>
  </si>
  <si>
    <t>36.790001</t>
  </si>
  <si>
    <t>36.490002</t>
  </si>
  <si>
    <t>33.720394</t>
  </si>
  <si>
    <t>33.674583</t>
  </si>
  <si>
    <t>37.200001</t>
  </si>
  <si>
    <t>36.509998</t>
  </si>
  <si>
    <t>37.570000</t>
  </si>
  <si>
    <t>34.416599</t>
  </si>
  <si>
    <t>37.070000</t>
  </si>
  <si>
    <t>36.180000</t>
  </si>
  <si>
    <t>33.363121</t>
  </si>
  <si>
    <t>36.500000</t>
  </si>
  <si>
    <t>34.398277</t>
  </si>
  <si>
    <t>37.689999</t>
  </si>
  <si>
    <t>37.169998</t>
  </si>
  <si>
    <t>35.030365</t>
  </si>
  <si>
    <t>37.709999</t>
  </si>
  <si>
    <t>37.080002</t>
  </si>
  <si>
    <t>34.499050</t>
  </si>
  <si>
    <t>39.110001</t>
  </si>
  <si>
    <t>35.735733</t>
  </si>
  <si>
    <t>36.001392</t>
  </si>
  <si>
    <t>38.990002</t>
  </si>
  <si>
    <t>36.780052</t>
  </si>
  <si>
    <t>39.630001</t>
  </si>
  <si>
    <t>36.303696</t>
  </si>
  <si>
    <t>34.847145</t>
  </si>
  <si>
    <t>36.065517</t>
  </si>
  <si>
    <t>39.770000</t>
  </si>
  <si>
    <t>36.431942</t>
  </si>
  <si>
    <t>39.810001</t>
  </si>
  <si>
    <t>36.129639</t>
  </si>
  <si>
    <t>40.169998</t>
  </si>
  <si>
    <t>36.798370</t>
  </si>
  <si>
    <t>37.155636</t>
  </si>
  <si>
    <t>37.503738</t>
  </si>
  <si>
    <t>40.330002</t>
  </si>
  <si>
    <t>39.580002</t>
  </si>
  <si>
    <t>36.257893</t>
  </si>
  <si>
    <t>38.980000</t>
  </si>
  <si>
    <t>35.708248</t>
  </si>
  <si>
    <t>38.959999</t>
  </si>
  <si>
    <t>35.213573</t>
  </si>
  <si>
    <t>41.160000</t>
  </si>
  <si>
    <t>37.705276</t>
  </si>
  <si>
    <t>41.840000</t>
  </si>
  <si>
    <t>40.865700</t>
  </si>
  <si>
    <t>39.950733</t>
  </si>
  <si>
    <t>40.212151</t>
  </si>
  <si>
    <t>43.820000</t>
  </si>
  <si>
    <t>40.968407</t>
  </si>
  <si>
    <t>42.869999</t>
  </si>
  <si>
    <t>40.202816</t>
  </si>
  <si>
    <t>42.160000</t>
  </si>
  <si>
    <t>39.549267</t>
  </si>
  <si>
    <t>40.286846</t>
  </si>
  <si>
    <t>40.333527</t>
  </si>
  <si>
    <t>40.650967</t>
  </si>
  <si>
    <t>43.320000</t>
  </si>
  <si>
    <t>44.430000</t>
  </si>
  <si>
    <t>41.481911</t>
  </si>
  <si>
    <t>44.290001</t>
  </si>
  <si>
    <t>43.630001</t>
  </si>
  <si>
    <t>41.127121</t>
  </si>
  <si>
    <t>42.014091</t>
  </si>
  <si>
    <t>41.790016</t>
  </si>
  <si>
    <t>45.520000</t>
  </si>
  <si>
    <t>41.145798</t>
  </si>
  <si>
    <t>44.139999</t>
  </si>
  <si>
    <t>41.211151</t>
  </si>
  <si>
    <t>39.689308</t>
  </si>
  <si>
    <t>41.680000</t>
  </si>
  <si>
    <t>39.418556</t>
  </si>
  <si>
    <t>41.770000</t>
  </si>
  <si>
    <t>38.998413</t>
  </si>
  <si>
    <t>43.570000</t>
  </si>
  <si>
    <t>40.678978</t>
  </si>
  <si>
    <t>41.183144</t>
  </si>
  <si>
    <t>44.660000</t>
  </si>
  <si>
    <t>41.463238</t>
  </si>
  <si>
    <t>45.480000</t>
  </si>
  <si>
    <t>42.312855</t>
  </si>
  <si>
    <t>41.808685</t>
  </si>
  <si>
    <t>46.419998</t>
  </si>
  <si>
    <t>43.097118</t>
  </si>
  <si>
    <t>41.052433</t>
  </si>
  <si>
    <t>41.509918</t>
  </si>
  <si>
    <t>41.276508</t>
  </si>
  <si>
    <t>44.360001</t>
  </si>
  <si>
    <t>41.192478</t>
  </si>
  <si>
    <t>41.341862</t>
  </si>
  <si>
    <t>42.901054</t>
  </si>
  <si>
    <t>42.798351</t>
  </si>
  <si>
    <t>42.620960</t>
  </si>
  <si>
    <t>44.580002</t>
  </si>
  <si>
    <t>41.621960</t>
  </si>
  <si>
    <t>45.090000</t>
  </si>
  <si>
    <t>41.351200</t>
  </si>
  <si>
    <t>41.369877</t>
  </si>
  <si>
    <t>41.733997</t>
  </si>
  <si>
    <t>43.520000</t>
  </si>
  <si>
    <t>40.632294</t>
  </si>
  <si>
    <t>45.230000</t>
  </si>
  <si>
    <t>41.883381</t>
  </si>
  <si>
    <t>41.444565</t>
  </si>
  <si>
    <t>42.462238</t>
  </si>
  <si>
    <t>42.863708</t>
  </si>
  <si>
    <t>46.230000</t>
  </si>
  <si>
    <t>45.570000</t>
  </si>
  <si>
    <t>42.761005</t>
  </si>
  <si>
    <t>41.547264</t>
  </si>
  <si>
    <t>41.332527</t>
  </si>
  <si>
    <t>41.267174</t>
  </si>
  <si>
    <t>42.126125</t>
  </si>
  <si>
    <t>44.480000</t>
  </si>
  <si>
    <t>39.773335</t>
  </si>
  <si>
    <t>42.270000</t>
  </si>
  <si>
    <t>39.465237</t>
  </si>
  <si>
    <t>39.988079</t>
  </si>
  <si>
    <t>42.549999</t>
  </si>
  <si>
    <t>39.894711</t>
  </si>
  <si>
    <t>42.340000</t>
  </si>
  <si>
    <t>40.070000</t>
  </si>
  <si>
    <t>37.523247</t>
  </si>
  <si>
    <t>36.636288</t>
  </si>
  <si>
    <t>36.552261</t>
  </si>
  <si>
    <t>36.365528</t>
  </si>
  <si>
    <t>40.430000</t>
  </si>
  <si>
    <t>36.925716</t>
  </si>
  <si>
    <t>39.660000</t>
  </si>
  <si>
    <t>36.935055</t>
  </si>
  <si>
    <t>36.524246</t>
  </si>
  <si>
    <t>39.180000</t>
  </si>
  <si>
    <t>36.197472</t>
  </si>
  <si>
    <t>36.281502</t>
  </si>
  <si>
    <t>38.820000</t>
  </si>
  <si>
    <t>36.225479</t>
  </si>
  <si>
    <t>36.272160</t>
  </si>
  <si>
    <t>36.066765</t>
  </si>
  <si>
    <t>36.916382</t>
  </si>
  <si>
    <t>36.832352</t>
  </si>
  <si>
    <t>36.738983</t>
  </si>
  <si>
    <t>39.820000</t>
  </si>
  <si>
    <t>36.804340</t>
  </si>
  <si>
    <t>39.570000</t>
  </si>
  <si>
    <t>36.785671</t>
  </si>
  <si>
    <t>37.013145</t>
  </si>
  <si>
    <t>36.889133</t>
  </si>
  <si>
    <t>37.738148</t>
  </si>
  <si>
    <t>37.070385</t>
  </si>
  <si>
    <t>37.820000</t>
  </si>
  <si>
    <t>36.374004</t>
  </si>
  <si>
    <t>38.310001</t>
  </si>
  <si>
    <t>36.746044</t>
  </si>
  <si>
    <t>36.269070</t>
  </si>
  <si>
    <t>37.980000</t>
  </si>
  <si>
    <t>37.610001</t>
  </si>
  <si>
    <t>36.688805</t>
  </si>
  <si>
    <t>36.717426</t>
  </si>
  <si>
    <t>36.784203</t>
  </si>
  <si>
    <t>36.669727</t>
  </si>
  <si>
    <t>37.098999</t>
  </si>
  <si>
    <t>39.919998</t>
  </si>
  <si>
    <t>37.986176</t>
  </si>
  <si>
    <t>40.520000</t>
  </si>
  <si>
    <t>38.253277</t>
  </si>
  <si>
    <t>37.623672</t>
  </si>
  <si>
    <t>36.135517</t>
  </si>
  <si>
    <t>37.770000</t>
  </si>
  <si>
    <t>37.959999</t>
  </si>
  <si>
    <t>36.211830</t>
  </si>
  <si>
    <t>36.564796</t>
  </si>
  <si>
    <t>36.583870</t>
  </si>
  <si>
    <t>36.087818</t>
  </si>
  <si>
    <t>37.108543</t>
  </si>
  <si>
    <t>36.870056</t>
  </si>
  <si>
    <t>38.340000</t>
  </si>
  <si>
    <t>37.041767</t>
  </si>
  <si>
    <t>37.790001</t>
  </si>
  <si>
    <t>36.345383</t>
  </si>
  <si>
    <t>37.032223</t>
  </si>
  <si>
    <t>37.356567</t>
  </si>
  <si>
    <t>36.793739</t>
  </si>
  <si>
    <t>37.490120</t>
  </si>
  <si>
    <t>37.642754</t>
  </si>
  <si>
    <t>37.566437</t>
  </si>
  <si>
    <t>38.160000</t>
  </si>
  <si>
    <t>36.602951</t>
  </si>
  <si>
    <t>36.183212</t>
  </si>
  <si>
    <t>36.110001</t>
  </si>
  <si>
    <t>34.780910</t>
  </si>
  <si>
    <t>36.570000</t>
  </si>
  <si>
    <t>36.880001</t>
  </si>
  <si>
    <t>34.847687</t>
  </si>
  <si>
    <t>35.660000</t>
  </si>
  <si>
    <t>34.017754</t>
  </si>
  <si>
    <t>34.650002</t>
  </si>
  <si>
    <t>33.054268</t>
  </si>
  <si>
    <t>32.281570</t>
  </si>
  <si>
    <t>33.660000</t>
  </si>
  <si>
    <t>32.840000</t>
  </si>
  <si>
    <t>32.310184</t>
  </si>
  <si>
    <t>33.820000</t>
  </si>
  <si>
    <t>34.369999</t>
  </si>
  <si>
    <t>32.787163</t>
  </si>
  <si>
    <t>34.160000</t>
  </si>
  <si>
    <t>32.300648</t>
  </si>
  <si>
    <t>33.139999</t>
  </si>
  <si>
    <t>33.400002</t>
  </si>
  <si>
    <t>31.861834</t>
  </si>
  <si>
    <t>32.009998</t>
  </si>
  <si>
    <t>32.369999</t>
  </si>
  <si>
    <t>30.879267</t>
  </si>
  <si>
    <t>32.500000</t>
  </si>
  <si>
    <t>30.097031</t>
  </si>
  <si>
    <t>30.373676</t>
  </si>
  <si>
    <t>32.230000</t>
  </si>
  <si>
    <t>32.290001</t>
  </si>
  <si>
    <t>31.530001</t>
  </si>
  <si>
    <t>30.631241</t>
  </si>
  <si>
    <t>32.340000</t>
  </si>
  <si>
    <t>32.630001</t>
  </si>
  <si>
    <t>32.150002</t>
  </si>
  <si>
    <t>32.419998</t>
  </si>
  <si>
    <t>30.926964</t>
  </si>
  <si>
    <t>33.410000</t>
  </si>
  <si>
    <t>31.871370</t>
  </si>
  <si>
    <t>32.567753</t>
  </si>
  <si>
    <t>32.176632</t>
  </si>
  <si>
    <t>35.696697</t>
  </si>
  <si>
    <t>36.770000</t>
  </si>
  <si>
    <t>35.963806</t>
  </si>
  <si>
    <t>37.459999</t>
  </si>
  <si>
    <t>35.982883</t>
  </si>
  <si>
    <t>37.250000</t>
  </si>
  <si>
    <t>37.380001</t>
  </si>
  <si>
    <t>36.520000</t>
  </si>
  <si>
    <t>35.391438</t>
  </si>
  <si>
    <t>37.310001</t>
  </si>
  <si>
    <t>35.591770</t>
  </si>
  <si>
    <t>35.906567</t>
  </si>
  <si>
    <t>37.520000</t>
  </si>
  <si>
    <t>36.249989</t>
  </si>
  <si>
    <t>37.369999</t>
  </si>
  <si>
    <t>37.849998</t>
  </si>
  <si>
    <t>36.106895</t>
  </si>
  <si>
    <t>37.470001</t>
  </si>
  <si>
    <t>35.954266</t>
  </si>
  <si>
    <t>36.278606</t>
  </si>
  <si>
    <t>35.925648</t>
  </si>
  <si>
    <t>35.935184</t>
  </si>
  <si>
    <t>36.316765</t>
  </si>
  <si>
    <t>35.773014</t>
  </si>
  <si>
    <t>36.402622</t>
  </si>
  <si>
    <t>36.068741</t>
  </si>
  <si>
    <t>35.610847</t>
  </si>
  <si>
    <t>35.858871</t>
  </si>
  <si>
    <t>37.580002</t>
  </si>
  <si>
    <t>35.849331</t>
  </si>
  <si>
    <t>35.811172</t>
  </si>
  <si>
    <t>37.779999</t>
  </si>
  <si>
    <t>36.221371</t>
  </si>
  <si>
    <t>36.202293</t>
  </si>
  <si>
    <t>35.687160</t>
  </si>
  <si>
    <t>37.910000</t>
  </si>
  <si>
    <t>37.003609</t>
  </si>
  <si>
    <t>37.060841</t>
  </si>
  <si>
    <t>36.803284</t>
  </si>
  <si>
    <t>36.410000</t>
  </si>
  <si>
    <t>36.849998</t>
  </si>
  <si>
    <t>35.152950</t>
  </si>
  <si>
    <t>37.000000</t>
  </si>
  <si>
    <t>35.725319</t>
  </si>
  <si>
    <t>38.430000</t>
  </si>
  <si>
    <t>36.450317</t>
  </si>
  <si>
    <t>36.097359</t>
  </si>
  <si>
    <t>53.540001</t>
  </si>
  <si>
    <t>53.279999</t>
  </si>
  <si>
    <t>44.849232</t>
  </si>
  <si>
    <t>44.192657</t>
  </si>
  <si>
    <t>46.313911</t>
  </si>
  <si>
    <t>46.128716</t>
  </si>
  <si>
    <t>54.560001</t>
  </si>
  <si>
    <t>46.600105</t>
  </si>
  <si>
    <t>47.576553</t>
  </si>
  <si>
    <t>56.480000</t>
  </si>
  <si>
    <t>47.627064</t>
  </si>
  <si>
    <t>47.559715</t>
  </si>
  <si>
    <t>47.694401</t>
  </si>
  <si>
    <t>48.654011</t>
  </si>
  <si>
    <t>49.293751</t>
  </si>
  <si>
    <t>49.495777</t>
  </si>
  <si>
    <t>50.623737</t>
  </si>
  <si>
    <t>50.472221</t>
  </si>
  <si>
    <t>51.095135</t>
  </si>
  <si>
    <t>50.489059</t>
  </si>
  <si>
    <t>50.893105</t>
  </si>
  <si>
    <t>51.785374</t>
  </si>
  <si>
    <t>51.078297</t>
  </si>
  <si>
    <t>51.196140</t>
  </si>
  <si>
    <t>50.808929</t>
  </si>
  <si>
    <t>51.566521</t>
  </si>
  <si>
    <t>61.119999</t>
  </si>
  <si>
    <t>51.448673</t>
  </si>
  <si>
    <t>52.021072</t>
  </si>
  <si>
    <t>51.869553</t>
  </si>
  <si>
    <t>49.714642</t>
  </si>
  <si>
    <t>58.119999</t>
  </si>
  <si>
    <t>49.142239</t>
  </si>
  <si>
    <t>49.563118</t>
  </si>
  <si>
    <t>49.630459</t>
  </si>
  <si>
    <t>50.556404</t>
  </si>
  <si>
    <t>50.505894</t>
  </si>
  <si>
    <t>52.037903</t>
  </si>
  <si>
    <t>52.340946</t>
  </si>
  <si>
    <t>54.209660</t>
  </si>
  <si>
    <t>54.765224</t>
  </si>
  <si>
    <t>54.394848</t>
  </si>
  <si>
    <t>54.563194</t>
  </si>
  <si>
    <t>54.647377</t>
  </si>
  <si>
    <t>54.630543</t>
  </si>
  <si>
    <t>54.411678</t>
  </si>
  <si>
    <t>54.832565</t>
  </si>
  <si>
    <t>54.681046</t>
  </si>
  <si>
    <t>54.748386</t>
  </si>
  <si>
    <t>54.714722</t>
  </si>
  <si>
    <t>53.738270</t>
  </si>
  <si>
    <t>53.182709</t>
  </si>
  <si>
    <t>53.805614</t>
  </si>
  <si>
    <t>54.041306</t>
  </si>
  <si>
    <t>54.613708</t>
  </si>
  <si>
    <t>55.068256</t>
  </si>
  <si>
    <t>54.984081</t>
  </si>
  <si>
    <t>54.899906</t>
  </si>
  <si>
    <t>55.354465</t>
  </si>
  <si>
    <t>54.007641</t>
  </si>
  <si>
    <t>54.479027</t>
  </si>
  <si>
    <t>53.216381</t>
  </si>
  <si>
    <t>53.553082</t>
  </si>
  <si>
    <t>53.115368</t>
  </si>
  <si>
    <t>56.027870</t>
  </si>
  <si>
    <t>56.617111</t>
  </si>
  <si>
    <t>57.930260</t>
  </si>
  <si>
    <t>57.593559</t>
  </si>
  <si>
    <t>57.997601</t>
  </si>
  <si>
    <t>57.812408</t>
  </si>
  <si>
    <t>58.687843</t>
  </si>
  <si>
    <t>69.760002</t>
  </si>
  <si>
    <t>59.108730</t>
  </si>
  <si>
    <t>59.361256</t>
  </si>
  <si>
    <t>59.748478</t>
  </si>
  <si>
    <t>60.371376</t>
  </si>
  <si>
    <t>61.044785</t>
  </si>
  <si>
    <t>61.364658</t>
  </si>
  <si>
    <t>61.095299</t>
  </si>
  <si>
    <t>61.196308</t>
  </si>
  <si>
    <t>60.455559</t>
  </si>
  <si>
    <t>60.304035</t>
  </si>
  <si>
    <t>60.607075</t>
  </si>
  <si>
    <t>61.179478</t>
  </si>
  <si>
    <t>61.061630</t>
  </si>
  <si>
    <t>60.034676</t>
  </si>
  <si>
    <t>58.738354</t>
  </si>
  <si>
    <t>58.418488</t>
  </si>
  <si>
    <t>59.538395</t>
  </si>
  <si>
    <t>69.160004</t>
  </si>
  <si>
    <t>58.410126</t>
  </si>
  <si>
    <t>59.677265</t>
  </si>
  <si>
    <t>60.527813</t>
  </si>
  <si>
    <t>61.308926</t>
  </si>
  <si>
    <t>61.117985</t>
  </si>
  <si>
    <t>59.816128</t>
  </si>
  <si>
    <t>60.423668</t>
  </si>
  <si>
    <t>60.024429</t>
  </si>
  <si>
    <t>58.913502</t>
  </si>
  <si>
    <t>58.722569</t>
  </si>
  <si>
    <t>58.687847</t>
  </si>
  <si>
    <t>57.542213</t>
  </si>
  <si>
    <t>57.767868</t>
  </si>
  <si>
    <t>57.924088</t>
  </si>
  <si>
    <t>59.295383</t>
  </si>
  <si>
    <t>58.809357</t>
  </si>
  <si>
    <t>58.305973</t>
  </si>
  <si>
    <t>58.844074</t>
  </si>
  <si>
    <t>60.336868</t>
  </si>
  <si>
    <t>59.017662</t>
  </si>
  <si>
    <t>60.059139</t>
  </si>
  <si>
    <t>59.711987</t>
  </si>
  <si>
    <t>59.625187</t>
  </si>
  <si>
    <t>61.065914</t>
  </si>
  <si>
    <t>61.604019</t>
  </si>
  <si>
    <t>61.170067</t>
  </si>
  <si>
    <t>60.961754</t>
  </si>
  <si>
    <t>61.534595</t>
  </si>
  <si>
    <t>61.465149</t>
  </si>
  <si>
    <t>61.395714</t>
  </si>
  <si>
    <t>61.760242</t>
  </si>
  <si>
    <t>62.315704</t>
  </si>
  <si>
    <t>62.020611</t>
  </si>
  <si>
    <t>61.222137</t>
  </si>
  <si>
    <t>58.028240</t>
  </si>
  <si>
    <t>57.872021</t>
  </si>
  <si>
    <t>57.420708</t>
  </si>
  <si>
    <t>57.906731</t>
  </si>
  <si>
    <t>59.347454</t>
  </si>
  <si>
    <t>59.260674</t>
  </si>
  <si>
    <t>59.069725</t>
  </si>
  <si>
    <t>59.243313</t>
  </si>
  <si>
    <t>60.041790</t>
  </si>
  <si>
    <t>60.232727</t>
  </si>
  <si>
    <t>59.642551</t>
  </si>
  <si>
    <t>57.715797</t>
  </si>
  <si>
    <t>56.952038</t>
  </si>
  <si>
    <t>55.424522</t>
  </si>
  <si>
    <t>53.376259</t>
  </si>
  <si>
    <t>51.970253</t>
  </si>
  <si>
    <t>51.796669</t>
  </si>
  <si>
    <t>51.553658</t>
  </si>
  <si>
    <t>52.855518</t>
  </si>
  <si>
    <t>52.490993</t>
  </si>
  <si>
    <t>51.987614</t>
  </si>
  <si>
    <t>52.525715</t>
  </si>
  <si>
    <t>51.397434</t>
  </si>
  <si>
    <t>51.345360</t>
  </si>
  <si>
    <t>52.039684</t>
  </si>
  <si>
    <t>53.063816</t>
  </si>
  <si>
    <t>52.195908</t>
  </si>
  <si>
    <t>52.768723</t>
  </si>
  <si>
    <t>52.838161</t>
  </si>
  <si>
    <t>52.595146</t>
  </si>
  <si>
    <t>52.543072</t>
  </si>
  <si>
    <t>52.872875</t>
  </si>
  <si>
    <t>53.879646</t>
  </si>
  <si>
    <t>54.712837</t>
  </si>
  <si>
    <t>54.417747</t>
  </si>
  <si>
    <t>53.706066</t>
  </si>
  <si>
    <t>54.504539</t>
  </si>
  <si>
    <t>55.754322</t>
  </si>
  <si>
    <t>55.945263</t>
  </si>
  <si>
    <t>57.993523</t>
  </si>
  <si>
    <t>58.878784</t>
  </si>
  <si>
    <t>59.225948</t>
  </si>
  <si>
    <t>58.653137</t>
  </si>
  <si>
    <t>60.562531</t>
  </si>
  <si>
    <t>57.472782</t>
  </si>
  <si>
    <t>57.524857</t>
  </si>
  <si>
    <t>57.785225</t>
  </si>
  <si>
    <t>57.195053</t>
  </si>
  <si>
    <t>56.535442</t>
  </si>
  <si>
    <t>56.309784</t>
  </si>
  <si>
    <t>56.205639</t>
  </si>
  <si>
    <t>56.882607</t>
  </si>
  <si>
    <t>57.559566</t>
  </si>
  <si>
    <t>57.212410</t>
  </si>
  <si>
    <t>54.435104</t>
  </si>
  <si>
    <t>53.671349</t>
  </si>
  <si>
    <t>53.983795</t>
  </si>
  <si>
    <t>52.386848</t>
  </si>
  <si>
    <t>52.681938</t>
  </si>
  <si>
    <t>53.549843</t>
  </si>
  <si>
    <t>54.955849</t>
  </si>
  <si>
    <t>55.181507</t>
  </si>
  <si>
    <t>55.320374</t>
  </si>
  <si>
    <t>55.546028</t>
  </si>
  <si>
    <t>56.049416</t>
  </si>
  <si>
    <t>56.136204</t>
  </si>
  <si>
    <t>56.726379</t>
  </si>
  <si>
    <t>56.032055</t>
  </si>
  <si>
    <t>56.379215</t>
  </si>
  <si>
    <t>56.413937</t>
  </si>
  <si>
    <t>57.299194</t>
  </si>
  <si>
    <t>58.062958</t>
  </si>
  <si>
    <t>57.455418</t>
  </si>
  <si>
    <t>57.819942</t>
  </si>
  <si>
    <t>58.635773</t>
  </si>
  <si>
    <t>59.173874</t>
  </si>
  <si>
    <t>59.052368</t>
  </si>
  <si>
    <t>56.500721</t>
  </si>
  <si>
    <t>56.830532</t>
  </si>
  <si>
    <t>56.257706</t>
  </si>
  <si>
    <t>56.639591</t>
  </si>
  <si>
    <t>58.184464</t>
  </si>
  <si>
    <t>57.802582</t>
  </si>
  <si>
    <t>58.149746</t>
  </si>
  <si>
    <t>58.271252</t>
  </si>
  <si>
    <t>58.375408</t>
  </si>
  <si>
    <t>58.982937</t>
  </si>
  <si>
    <t>59.104443</t>
  </si>
  <si>
    <t>58.236534</t>
  </si>
  <si>
    <t>58.427475</t>
  </si>
  <si>
    <t>58.583702</t>
  </si>
  <si>
    <t>58.253902</t>
  </si>
  <si>
    <t>58.392761</t>
  </si>
  <si>
    <t>59.278030</t>
  </si>
  <si>
    <t>58.618423</t>
  </si>
  <si>
    <t>58.548981</t>
  </si>
  <si>
    <t>58.288620</t>
  </si>
  <si>
    <t>58.097675</t>
  </si>
  <si>
    <t>55.841114</t>
  </si>
  <si>
    <t>56.813168</t>
  </si>
  <si>
    <t>55.303013</t>
  </si>
  <si>
    <t>56.552807</t>
  </si>
  <si>
    <t>57.073547</t>
  </si>
  <si>
    <t>56.761097</t>
  </si>
  <si>
    <t>55.598099</t>
  </si>
  <si>
    <t>55.615459</t>
  </si>
  <si>
    <t>54.591335</t>
  </si>
  <si>
    <t>54.816986</t>
  </si>
  <si>
    <t>55.580746</t>
  </si>
  <si>
    <t>55.997334</t>
  </si>
  <si>
    <t>56.101486</t>
  </si>
  <si>
    <t>56.118847</t>
  </si>
  <si>
    <t>54.990570</t>
  </si>
  <si>
    <t>55.146793</t>
  </si>
  <si>
    <t>54.330959</t>
  </si>
  <si>
    <t>53.185326</t>
  </si>
  <si>
    <t>54.070587</t>
  </si>
  <si>
    <t>55.042641</t>
  </si>
  <si>
    <t>56.066772</t>
  </si>
  <si>
    <t>55.893192</t>
  </si>
  <si>
    <t>55.493950</t>
  </si>
  <si>
    <t>55.528667</t>
  </si>
  <si>
    <t>56.604874</t>
  </si>
  <si>
    <t>55.372448</t>
  </si>
  <si>
    <t>55.164146</t>
  </si>
  <si>
    <t>55.059998</t>
  </si>
  <si>
    <t>53.393620</t>
  </si>
  <si>
    <t>53.289471</t>
  </si>
  <si>
    <t>53.324184</t>
  </si>
  <si>
    <t>53.098530</t>
  </si>
  <si>
    <t>51.501583</t>
  </si>
  <si>
    <t>50.217083</t>
  </si>
  <si>
    <t>49.904633</t>
  </si>
  <si>
    <t>48.654850</t>
  </si>
  <si>
    <t>54.340000</t>
  </si>
  <si>
    <t>46.728096</t>
  </si>
  <si>
    <t>54.840000</t>
  </si>
  <si>
    <t>45.999054</t>
  </si>
  <si>
    <t>53.419998</t>
  </si>
  <si>
    <t>46.363571</t>
  </si>
  <si>
    <t>52.860001</t>
  </si>
  <si>
    <t>45.877548</t>
  </si>
  <si>
    <t>44.922848</t>
  </si>
  <si>
    <t>43.811932</t>
  </si>
  <si>
    <t>40.661427</t>
  </si>
  <si>
    <t>45.189999</t>
  </si>
  <si>
    <t>39.220703</t>
  </si>
  <si>
    <t>39.368248</t>
  </si>
  <si>
    <t>33.761574</t>
  </si>
  <si>
    <t>33.561947</t>
  </si>
  <si>
    <t>36.320000</t>
  </si>
  <si>
    <t>36.349998</t>
  </si>
  <si>
    <t>32.450001</t>
  </si>
  <si>
    <t>34.150002</t>
  </si>
  <si>
    <t>29.639015</t>
  </si>
  <si>
    <t>35.419998</t>
  </si>
  <si>
    <t>35.619999</t>
  </si>
  <si>
    <t>31.900000</t>
  </si>
  <si>
    <t>30.420126</t>
  </si>
  <si>
    <t>27.868483</t>
  </si>
  <si>
    <t>31.320000</t>
  </si>
  <si>
    <t>26.228140</t>
  </si>
  <si>
    <t>31.799999</t>
  </si>
  <si>
    <t>33.360001</t>
  </si>
  <si>
    <t>28.953365</t>
  </si>
  <si>
    <t>28.814503</t>
  </si>
  <si>
    <t>36.910000</t>
  </si>
  <si>
    <t>32.034435</t>
  </si>
  <si>
    <t>31.400862</t>
  </si>
  <si>
    <t>35.279999</t>
  </si>
  <si>
    <t>33.865719</t>
  </si>
  <si>
    <t>33.440441</t>
  </si>
  <si>
    <t>36.930000</t>
  </si>
  <si>
    <t>32.051796</t>
  </si>
  <si>
    <t>33.926468</t>
  </si>
  <si>
    <t>33.596668</t>
  </si>
  <si>
    <t>32.520462</t>
  </si>
  <si>
    <t>34.724945</t>
  </si>
  <si>
    <t>36.382645</t>
  </si>
  <si>
    <t>41.230000</t>
  </si>
  <si>
    <t>35.766434</t>
  </si>
  <si>
    <t>38.101105</t>
  </si>
  <si>
    <t>42.310001</t>
  </si>
  <si>
    <t>36.721134</t>
  </si>
  <si>
    <t>34.152122</t>
  </si>
  <si>
    <t>33.049889</t>
  </si>
  <si>
    <t>35.106827</t>
  </si>
  <si>
    <t>35.584175</t>
  </si>
  <si>
    <t>33.379688</t>
  </si>
  <si>
    <t>34.351749</t>
  </si>
  <si>
    <t>34.750984</t>
  </si>
  <si>
    <t>33.831001</t>
  </si>
  <si>
    <t>35.462666</t>
  </si>
  <si>
    <t>42.709999</t>
  </si>
  <si>
    <t>40.650002</t>
  </si>
  <si>
    <t>36.313217</t>
  </si>
  <si>
    <t>42.130001</t>
  </si>
  <si>
    <t>38.916939</t>
  </si>
  <si>
    <t>37.649792</t>
  </si>
  <si>
    <t>36.235104</t>
  </si>
  <si>
    <t>36.365295</t>
  </si>
  <si>
    <t>36.209068</t>
  </si>
  <si>
    <t>40.250000</t>
  </si>
  <si>
    <t>40.533100</t>
  </si>
  <si>
    <t>38.426296</t>
  </si>
  <si>
    <t>37.968296</t>
  </si>
  <si>
    <t>36.685886</t>
  </si>
  <si>
    <t>40.540001</t>
  </si>
  <si>
    <t>36.695049</t>
  </si>
  <si>
    <t>36.530170</t>
  </si>
  <si>
    <t>42.619999</t>
  </si>
  <si>
    <t>39.040016</t>
  </si>
  <si>
    <t>42.750000</t>
  </si>
  <si>
    <t>42.980000</t>
  </si>
  <si>
    <t>40.840000</t>
  </si>
  <si>
    <t>38.389656</t>
  </si>
  <si>
    <t>41.549999</t>
  </si>
  <si>
    <t>38.371334</t>
  </si>
  <si>
    <t>41.430000</t>
  </si>
  <si>
    <t>37.739296</t>
  </si>
  <si>
    <t>38.059895</t>
  </si>
  <si>
    <t>41.570000</t>
  </si>
  <si>
    <t>38.975895</t>
  </si>
  <si>
    <t>40.029301</t>
  </si>
  <si>
    <t>41.586502</t>
  </si>
  <si>
    <t>47.540001</t>
  </si>
  <si>
    <t>42.236866</t>
  </si>
  <si>
    <t>40.881180</t>
  </si>
  <si>
    <t>43.143707</t>
  </si>
  <si>
    <t>48.889999</t>
  </si>
  <si>
    <t>44.783352</t>
  </si>
  <si>
    <t>46.294758</t>
  </si>
  <si>
    <t>52.619999</t>
  </si>
  <si>
    <t>48.389793</t>
  </si>
  <si>
    <t>47.963371</t>
  </si>
  <si>
    <t>45.998112</t>
  </si>
  <si>
    <t>49.889999</t>
  </si>
  <si>
    <t>44.978405</t>
  </si>
  <si>
    <t>42.531109</t>
  </si>
  <si>
    <t>46.919998</t>
  </si>
  <si>
    <t>42.271542</t>
  </si>
  <si>
    <t>42.345703</t>
  </si>
  <si>
    <t>45.275047</t>
  </si>
  <si>
    <t>46.007385</t>
  </si>
  <si>
    <t>45.794170</t>
  </si>
  <si>
    <t>44.932056</t>
  </si>
  <si>
    <t>44.830086</t>
  </si>
  <si>
    <t>49.410000</t>
  </si>
  <si>
    <t>45.525341</t>
  </si>
  <si>
    <t>43.671326</t>
  </si>
  <si>
    <t>43.624973</t>
  </si>
  <si>
    <t>43.356144</t>
  </si>
  <si>
    <t>44.626141</t>
  </si>
  <si>
    <t>44.069939</t>
  </si>
  <si>
    <t>43.560085</t>
  </si>
  <si>
    <t>44.116287</t>
  </si>
  <si>
    <t>44.598331</t>
  </si>
  <si>
    <t>49.150002</t>
  </si>
  <si>
    <t>45.516071</t>
  </si>
  <si>
    <t>45.052563</t>
  </si>
  <si>
    <t>46.930000</t>
  </si>
  <si>
    <t>43.504463</t>
  </si>
  <si>
    <t>43.513733</t>
  </si>
  <si>
    <t>49.480000</t>
  </si>
  <si>
    <t>49.330002</t>
  </si>
  <si>
    <t>45.729282</t>
  </si>
  <si>
    <t>50.340000</t>
  </si>
  <si>
    <t>46.461617</t>
  </si>
  <si>
    <t>47.907749</t>
  </si>
  <si>
    <t>53.779999</t>
  </si>
  <si>
    <t>53.160000</t>
  </si>
  <si>
    <t>49.279720</t>
  </si>
  <si>
    <t>52.840000</t>
  </si>
  <si>
    <t>49.001617</t>
  </si>
  <si>
    <t>48.760593</t>
  </si>
  <si>
    <t>49.187019</t>
  </si>
  <si>
    <t>49.353886</t>
  </si>
  <si>
    <t>48.983078</t>
  </si>
  <si>
    <t>48.834759</t>
  </si>
  <si>
    <t>48.093151</t>
  </si>
  <si>
    <t>52.220001</t>
  </si>
  <si>
    <t>48.315632</t>
  </si>
  <si>
    <t>47.740887</t>
  </si>
  <si>
    <t>47.833588</t>
  </si>
  <si>
    <t>44.959866</t>
  </si>
  <si>
    <t>43.754757</t>
  </si>
  <si>
    <t>44.746655</t>
  </si>
  <si>
    <t>48.150002</t>
  </si>
  <si>
    <t>44.635414</t>
  </si>
  <si>
    <t>46.304028</t>
  </si>
  <si>
    <t>46.016655</t>
  </si>
  <si>
    <t>46.925121</t>
  </si>
  <si>
    <t>48.000446</t>
  </si>
  <si>
    <t>49.038700</t>
  </si>
  <si>
    <t>52.259998</t>
  </si>
  <si>
    <t>48.445412</t>
  </si>
  <si>
    <t>51.160000</t>
  </si>
  <si>
    <t>47.981907</t>
  </si>
  <si>
    <t>48.037529</t>
  </si>
  <si>
    <t>48.297092</t>
  </si>
  <si>
    <t>47.333004</t>
  </si>
  <si>
    <t>47.129063</t>
  </si>
  <si>
    <t>48.426876</t>
  </si>
  <si>
    <t>49.112862</t>
  </si>
  <si>
    <t>49.168480</t>
  </si>
  <si>
    <t>48.779137</t>
  </si>
  <si>
    <t>49.335342</t>
  </si>
  <si>
    <t>53.520000</t>
  </si>
  <si>
    <t>50.151104</t>
  </si>
  <si>
    <t>50.929790</t>
  </si>
  <si>
    <t>55.459999</t>
  </si>
  <si>
    <t>48.667896</t>
  </si>
  <si>
    <t>52.759998</t>
  </si>
  <si>
    <t>48.908916</t>
  </si>
  <si>
    <t>53.119999</t>
  </si>
  <si>
    <t>54.160000</t>
  </si>
  <si>
    <t>52.540001</t>
  </si>
  <si>
    <t>50.058407</t>
  </si>
  <si>
    <t>54.080002</t>
  </si>
  <si>
    <t>50.132572</t>
  </si>
  <si>
    <t>50.614609</t>
  </si>
  <si>
    <t>50.762932</t>
  </si>
  <si>
    <t>50.596073</t>
  </si>
  <si>
    <t>55.380001</t>
  </si>
  <si>
    <t>51.337677</t>
  </si>
  <si>
    <t>55.279999</t>
  </si>
  <si>
    <t>51.949501</t>
  </si>
  <si>
    <t>51.634319</t>
  </si>
  <si>
    <t>46.127895</t>
  </si>
  <si>
    <t>46.943661</t>
  </si>
  <si>
    <t>46.906582</t>
  </si>
  <si>
    <t>49.349998</t>
  </si>
  <si>
    <t>46.350376</t>
  </si>
  <si>
    <t>46.405998</t>
  </si>
  <si>
    <t>48.371254</t>
  </si>
  <si>
    <t>48.278553</t>
  </si>
  <si>
    <t>48.501034</t>
  </si>
  <si>
    <t>47.536945</t>
  </si>
  <si>
    <t>48.816216</t>
  </si>
  <si>
    <t>49.743225</t>
  </si>
  <si>
    <t>53.639999</t>
  </si>
  <si>
    <t>53.480000</t>
  </si>
  <si>
    <t>50.892715</t>
  </si>
  <si>
    <t>52.820889</t>
  </si>
  <si>
    <t>51.856800</t>
  </si>
  <si>
    <t>52.413006</t>
  </si>
  <si>
    <t>51.300598</t>
  </si>
  <si>
    <t>54.320000</t>
  </si>
  <si>
    <t>54.540001</t>
  </si>
  <si>
    <t>50.558990</t>
  </si>
  <si>
    <t>53.820000</t>
  </si>
  <si>
    <t>51.170818</t>
  </si>
  <si>
    <t>55.880001</t>
  </si>
  <si>
    <t>50.948334</t>
  </si>
  <si>
    <t>50.670231</t>
  </si>
  <si>
    <t>50.410667</t>
  </si>
  <si>
    <t>53.959999</t>
  </si>
  <si>
    <t>50.039864</t>
  </si>
  <si>
    <t>50.002785</t>
  </si>
  <si>
    <t>52.060001</t>
  </si>
  <si>
    <t>48.260014</t>
  </si>
  <si>
    <t>47.054901</t>
  </si>
  <si>
    <t>45.089645</t>
  </si>
  <si>
    <t>45.534607</t>
  </si>
  <si>
    <t>49.835922</t>
  </si>
  <si>
    <t>55.860001</t>
  </si>
  <si>
    <t>52.153442</t>
  </si>
  <si>
    <t>54.081619</t>
  </si>
  <si>
    <t>53.488335</t>
  </si>
  <si>
    <t>52.802349</t>
  </si>
  <si>
    <t>54.229942</t>
  </si>
  <si>
    <t>55.453590</t>
  </si>
  <si>
    <t>55.564831</t>
  </si>
  <si>
    <t>54.118702</t>
  </si>
  <si>
    <t>54.285561</t>
  </si>
  <si>
    <t>54.823223</t>
  </si>
  <si>
    <t>56.306442</t>
  </si>
  <si>
    <t>56.844101</t>
  </si>
  <si>
    <t>56.528919</t>
  </si>
  <si>
    <t>56.083954</t>
  </si>
  <si>
    <t>55.194027</t>
  </si>
  <si>
    <t>56.139580</t>
  </si>
  <si>
    <t>56.250816</t>
  </si>
  <si>
    <t>55.750233</t>
  </si>
  <si>
    <t>55.805851</t>
  </si>
  <si>
    <t>55.175488</t>
  </si>
  <si>
    <t>55.620453</t>
  </si>
  <si>
    <t>55.342350</t>
  </si>
  <si>
    <t>54.749069</t>
  </si>
  <si>
    <t>54.267021</t>
  </si>
  <si>
    <t>54.730526</t>
  </si>
  <si>
    <t>55.842934</t>
  </si>
  <si>
    <t>56.343517</t>
  </si>
  <si>
    <t>56.807022</t>
  </si>
  <si>
    <t>57.270523</t>
  </si>
  <si>
    <t>57.363228</t>
  </si>
  <si>
    <t>57.567169</t>
  </si>
  <si>
    <t>56.751404</t>
  </si>
  <si>
    <t>5.905000</t>
  </si>
  <si>
    <t>6.035000</t>
  </si>
  <si>
    <t>6.170000</t>
  </si>
  <si>
    <t>6.030000</t>
  </si>
  <si>
    <t>6.570000</t>
  </si>
  <si>
    <t>6.805000</t>
  </si>
  <si>
    <t>7.125000</t>
  </si>
  <si>
    <t>6.995000</t>
  </si>
  <si>
    <t>7.110000</t>
  </si>
  <si>
    <t>6.875000</t>
  </si>
  <si>
    <t>7.105000</t>
  </si>
  <si>
    <t>8.955000</t>
  </si>
  <si>
    <t>8.775000</t>
  </si>
  <si>
    <t>9.590000</t>
  </si>
  <si>
    <t>8.445000</t>
  </si>
  <si>
    <t>8.425000</t>
  </si>
  <si>
    <t>8.105000</t>
  </si>
  <si>
    <t>8.340000</t>
  </si>
  <si>
    <t>8.195000</t>
  </si>
  <si>
    <t>7.985000</t>
  </si>
  <si>
    <t>8.570000</t>
  </si>
  <si>
    <t>8.390000</t>
  </si>
  <si>
    <t>8.405000</t>
  </si>
  <si>
    <t>8.685000</t>
  </si>
  <si>
    <t>8.315000</t>
  </si>
  <si>
    <t>9.190000</t>
  </si>
  <si>
    <t>8.605000</t>
  </si>
  <si>
    <t>8.915000</t>
  </si>
  <si>
    <t>8.670000</t>
  </si>
  <si>
    <t>8.730000</t>
  </si>
  <si>
    <t>8.890000</t>
  </si>
  <si>
    <t>8.920000</t>
  </si>
  <si>
    <t>8.875000</t>
  </si>
  <si>
    <t>8.900000</t>
  </si>
  <si>
    <t>8.945000</t>
  </si>
  <si>
    <t>8.615000</t>
  </si>
  <si>
    <t>8.835000</t>
  </si>
  <si>
    <t>8.510000</t>
  </si>
  <si>
    <t>8.645000</t>
  </si>
  <si>
    <t>8.265000</t>
  </si>
  <si>
    <t>8.365000</t>
  </si>
  <si>
    <t>8.655000</t>
  </si>
  <si>
    <t>8.695000</t>
  </si>
  <si>
    <t>8.485000</t>
  </si>
  <si>
    <t>8.690000</t>
  </si>
  <si>
    <t>8.535000</t>
  </si>
  <si>
    <t>8.545000</t>
  </si>
  <si>
    <t>8.310000</t>
  </si>
  <si>
    <t>8.595000</t>
  </si>
  <si>
    <t>8.380000</t>
  </si>
  <si>
    <t>8.460000</t>
  </si>
  <si>
    <t>9.085000</t>
  </si>
  <si>
    <t>9.435000</t>
  </si>
  <si>
    <t>9.335000</t>
  </si>
  <si>
    <t>9.305000</t>
  </si>
  <si>
    <t>9.310000</t>
  </si>
  <si>
    <t>9.070000</t>
  </si>
  <si>
    <t>9.235000</t>
  </si>
  <si>
    <t>9.385000</t>
  </si>
  <si>
    <t>9.160000</t>
  </si>
  <si>
    <t>9.370000</t>
  </si>
  <si>
    <t>9.415000</t>
  </si>
  <si>
    <t>9.585000</t>
  </si>
  <si>
    <t>9.850000</t>
  </si>
  <si>
    <t>10.050000</t>
  </si>
  <si>
    <t>9.090000</t>
  </si>
  <si>
    <t>9.205000</t>
  </si>
  <si>
    <t>9.255000</t>
  </si>
  <si>
    <t>8.980000</t>
  </si>
  <si>
    <t>9.265000</t>
  </si>
  <si>
    <t>9.055000</t>
  </si>
  <si>
    <t>9.165000</t>
  </si>
  <si>
    <t>9.315000</t>
  </si>
  <si>
    <t>9.020000</t>
  </si>
  <si>
    <t>9.275000</t>
  </si>
  <si>
    <t>9.360000</t>
  </si>
  <si>
    <t>9.125000</t>
  </si>
  <si>
    <t>9.240000</t>
  </si>
  <si>
    <t>9.180000</t>
  </si>
  <si>
    <t>9.380000</t>
  </si>
  <si>
    <t>8.870000</t>
  </si>
  <si>
    <t>8.820000</t>
  </si>
  <si>
    <t>8.830000</t>
  </si>
  <si>
    <t>8.950000</t>
  </si>
  <si>
    <t>8.990000</t>
  </si>
  <si>
    <t>9.095000</t>
  </si>
  <si>
    <t>8.905000</t>
  </si>
  <si>
    <t>8.995000</t>
  </si>
  <si>
    <t>8.785000</t>
  </si>
  <si>
    <t>8.815000</t>
  </si>
  <si>
    <t>8.435000</t>
  </si>
  <si>
    <t>8.575000</t>
  </si>
  <si>
    <t>8.530000</t>
  </si>
  <si>
    <t>8.565000</t>
  </si>
  <si>
    <t>8.400000</t>
  </si>
  <si>
    <t>8.130000</t>
  </si>
  <si>
    <t>8.470000</t>
  </si>
  <si>
    <t>8.640000</t>
  </si>
  <si>
    <t>8.560000</t>
  </si>
  <si>
    <t>8.780000</t>
  </si>
  <si>
    <t>8.660000</t>
  </si>
  <si>
    <t>9.050000</t>
  </si>
  <si>
    <t>9.170000</t>
  </si>
  <si>
    <t>9.250000</t>
  </si>
  <si>
    <t>9.120000</t>
  </si>
  <si>
    <t>9.110000</t>
  </si>
  <si>
    <t>9.260000</t>
  </si>
  <si>
    <t>8.760000</t>
  </si>
  <si>
    <t>9.340000</t>
  </si>
  <si>
    <t>8.810000</t>
  </si>
  <si>
    <t>8.790000</t>
  </si>
  <si>
    <t>8.930000</t>
  </si>
  <si>
    <t>9.270000</t>
  </si>
  <si>
    <t>9.280000</t>
  </si>
  <si>
    <t>9.290000</t>
  </si>
  <si>
    <t>9.210000</t>
  </si>
  <si>
    <t>8.880000</t>
  </si>
  <si>
    <t>9.140000</t>
  </si>
  <si>
    <t>8.440000</t>
  </si>
  <si>
    <t>8.410000</t>
  </si>
  <si>
    <t>8.020000</t>
  </si>
  <si>
    <t>8.180000</t>
  </si>
  <si>
    <t>8.910000</t>
  </si>
  <si>
    <t>10.000000</t>
  </si>
  <si>
    <t>10.960000</t>
  </si>
  <si>
    <t>9.790000</t>
  </si>
  <si>
    <t>10.500000</t>
  </si>
  <si>
    <t>10.420000</t>
  </si>
  <si>
    <t>10.780000</t>
  </si>
  <si>
    <t>10.260000</t>
  </si>
  <si>
    <t>10.320000</t>
  </si>
  <si>
    <t>10.280000</t>
  </si>
  <si>
    <t>10.520000</t>
  </si>
  <si>
    <t>9.830000</t>
  </si>
  <si>
    <t>10.100000</t>
  </si>
  <si>
    <t>10.380000</t>
  </si>
  <si>
    <t>9.970000</t>
  </si>
  <si>
    <t>10.440000</t>
  </si>
  <si>
    <t>10.740000</t>
  </si>
  <si>
    <t>10.160000</t>
  </si>
  <si>
    <t>10.480000</t>
  </si>
  <si>
    <t>10.600000</t>
  </si>
  <si>
    <t>10.540000</t>
  </si>
  <si>
    <t>10.700000</t>
  </si>
  <si>
    <t>10.460000</t>
  </si>
  <si>
    <t>10.940000</t>
  </si>
  <si>
    <t>10.400000</t>
  </si>
  <si>
    <t>10.900000</t>
  </si>
  <si>
    <t>11.280000</t>
  </si>
  <si>
    <t>10.920000</t>
  </si>
  <si>
    <t>11.260000</t>
  </si>
  <si>
    <t>10.800000</t>
  </si>
  <si>
    <t>11.220000</t>
  </si>
  <si>
    <t>11.840000</t>
  </si>
  <si>
    <t>11.560000</t>
  </si>
  <si>
    <t>12.100000</t>
  </si>
  <si>
    <t>11.500000</t>
  </si>
  <si>
    <t>11.780000</t>
  </si>
  <si>
    <t>11.580000</t>
  </si>
  <si>
    <t>11.760000</t>
  </si>
  <si>
    <t>12.020000</t>
  </si>
  <si>
    <t>11.540000</t>
  </si>
  <si>
    <t>11.880000</t>
  </si>
  <si>
    <t>11.980000</t>
  </si>
  <si>
    <t>12.080000</t>
  </si>
  <si>
    <t>11.960000</t>
  </si>
  <si>
    <t>11.240000</t>
  </si>
  <si>
    <t>11.860000</t>
  </si>
  <si>
    <t>12.260000</t>
  </si>
  <si>
    <t>12.240000</t>
  </si>
  <si>
    <t>12.620000</t>
  </si>
  <si>
    <t>12.200000</t>
  </si>
  <si>
    <t>12.300000</t>
  </si>
  <si>
    <t>12.320000</t>
  </si>
  <si>
    <t>11.360000</t>
  </si>
  <si>
    <t>11.380000</t>
  </si>
  <si>
    <t>11.400000</t>
  </si>
  <si>
    <t>11.340000</t>
  </si>
  <si>
    <t>12.000000</t>
  </si>
  <si>
    <t>12.040000</t>
  </si>
  <si>
    <t>12.540000</t>
  </si>
  <si>
    <t>11.920000</t>
  </si>
  <si>
    <t>12.420000</t>
  </si>
  <si>
    <t>12.400000</t>
  </si>
  <si>
    <t>13.140000</t>
  </si>
  <si>
    <t>12.820000</t>
  </si>
  <si>
    <t>12.340000</t>
  </si>
  <si>
    <t>12.860000</t>
  </si>
  <si>
    <t>12.660000</t>
  </si>
  <si>
    <t>13.180000</t>
  </si>
  <si>
    <t>13.080000</t>
  </si>
  <si>
    <t>13.260000</t>
  </si>
  <si>
    <t>13.520000</t>
  </si>
  <si>
    <t>13.980000</t>
  </si>
  <si>
    <t>14.240000</t>
  </si>
  <si>
    <t>13.420000</t>
  </si>
  <si>
    <t>14.120000</t>
  </si>
  <si>
    <t>13.280000</t>
  </si>
  <si>
    <t>13.460000</t>
  </si>
  <si>
    <t>13.700000</t>
  </si>
  <si>
    <t>17.059999</t>
  </si>
  <si>
    <t>16.900000</t>
  </si>
  <si>
    <t>16.860001</t>
  </si>
  <si>
    <t>18.320000</t>
  </si>
  <si>
    <t>16.700001</t>
  </si>
  <si>
    <t>17.540001</t>
  </si>
  <si>
    <t>17.740000</t>
  </si>
  <si>
    <t>18.240000</t>
  </si>
  <si>
    <t>17.280001</t>
  </si>
  <si>
    <t>17.820000</t>
  </si>
  <si>
    <t>18.280001</t>
  </si>
  <si>
    <t>17.660000</t>
  </si>
  <si>
    <t>17.100000</t>
  </si>
  <si>
    <t>17.360001</t>
  </si>
  <si>
    <t>16.320000</t>
  </si>
  <si>
    <t>16.879999</t>
  </si>
  <si>
    <t>16.680000</t>
  </si>
  <si>
    <t>17.680000</t>
  </si>
  <si>
    <t>17.459999</t>
  </si>
  <si>
    <t>16.299999</t>
  </si>
  <si>
    <t>16.360001</t>
  </si>
  <si>
    <t>16.580000</t>
  </si>
  <si>
    <t>16.200001</t>
  </si>
  <si>
    <t>15.900000</t>
  </si>
  <si>
    <t>16.000000</t>
  </si>
  <si>
    <t>16.040001</t>
  </si>
  <si>
    <t>15.720000</t>
  </si>
  <si>
    <t>15.960000</t>
  </si>
  <si>
    <t>16.059999</t>
  </si>
  <si>
    <t>15.620000</t>
  </si>
  <si>
    <t>15.820000</t>
  </si>
  <si>
    <t>15.860000</t>
  </si>
  <si>
    <t>16.100000</t>
  </si>
  <si>
    <t>16.120001</t>
  </si>
  <si>
    <t>15.780000</t>
  </si>
  <si>
    <t>16.440001</t>
  </si>
  <si>
    <t>16.780001</t>
  </si>
  <si>
    <t>16.540001</t>
  </si>
  <si>
    <t>16.820000</t>
  </si>
  <si>
    <t>16.379999</t>
  </si>
  <si>
    <t>16.559999</t>
  </si>
  <si>
    <t>16.639999</t>
  </si>
  <si>
    <t>16.219999</t>
  </si>
  <si>
    <t>16.719999</t>
  </si>
  <si>
    <t>17.580000</t>
  </si>
  <si>
    <t>17.799999</t>
  </si>
  <si>
    <t>17.879999</t>
  </si>
  <si>
    <t>17.379999</t>
  </si>
  <si>
    <t>17.520000</t>
  </si>
  <si>
    <t>17.200001</t>
  </si>
  <si>
    <t>17.400000</t>
  </si>
  <si>
    <t>17.719999</t>
  </si>
  <si>
    <t>17.780001</t>
  </si>
  <si>
    <t>18.219999</t>
  </si>
  <si>
    <t>17.700001</t>
  </si>
  <si>
    <t>18.160000</t>
  </si>
  <si>
    <t>19.180000</t>
  </si>
  <si>
    <t>18.559999</t>
  </si>
  <si>
    <t>18.780001</t>
  </si>
  <si>
    <t>19.020000</t>
  </si>
  <si>
    <t>18.500000</t>
  </si>
  <si>
    <t>18.540001</t>
  </si>
  <si>
    <t>18.520000</t>
  </si>
  <si>
    <t>18.580000</t>
  </si>
  <si>
    <t>18.000000</t>
  </si>
  <si>
    <t>18.420000</t>
  </si>
  <si>
    <t>19.139999</t>
  </si>
  <si>
    <t>18.480000</t>
  </si>
  <si>
    <t>18.440001</t>
  </si>
  <si>
    <t>18.059999</t>
  </si>
  <si>
    <t>18.180000</t>
  </si>
  <si>
    <t>17.620001</t>
  </si>
  <si>
    <t>17.420000</t>
  </si>
  <si>
    <t>17.840000</t>
  </si>
  <si>
    <t>18.340000</t>
  </si>
  <si>
    <t>18.400000</t>
  </si>
  <si>
    <t>19.160000</t>
  </si>
  <si>
    <t>19.120001</t>
  </si>
  <si>
    <t>19.059999</t>
  </si>
  <si>
    <t>19.240000</t>
  </si>
  <si>
    <t>18.760000</t>
  </si>
  <si>
    <t>19.660000</t>
  </si>
  <si>
    <t>19.639999</t>
  </si>
  <si>
    <t>19.620001</t>
  </si>
  <si>
    <t>19.680000</t>
  </si>
  <si>
    <t>19.200001</t>
  </si>
  <si>
    <t>19.420000</t>
  </si>
  <si>
    <t>19.320000</t>
  </si>
  <si>
    <t>18.799999</t>
  </si>
  <si>
    <t>19.040001</t>
  </si>
  <si>
    <t>19.280001</t>
  </si>
  <si>
    <t>18.660000</t>
  </si>
  <si>
    <t>18.820000</t>
  </si>
  <si>
    <t>19.260000</t>
  </si>
  <si>
    <t>18.299999</t>
  </si>
  <si>
    <t>18.740000</t>
  </si>
  <si>
    <t>18.680000</t>
  </si>
  <si>
    <t>18.840000</t>
  </si>
  <si>
    <t>18.120001</t>
  </si>
  <si>
    <t>18.200001</t>
  </si>
  <si>
    <t>18.600000</t>
  </si>
  <si>
    <t>18.940001</t>
  </si>
  <si>
    <t>18.379999</t>
  </si>
  <si>
    <t>19.400000</t>
  </si>
  <si>
    <t>19.299999</t>
  </si>
  <si>
    <t>18.920000</t>
  </si>
  <si>
    <t>19.219999</t>
  </si>
  <si>
    <t>18.700001</t>
  </si>
  <si>
    <t>19.580000</t>
  </si>
  <si>
    <t>19.360001</t>
  </si>
  <si>
    <t>20.049999</t>
  </si>
  <si>
    <t>19.940001</t>
  </si>
  <si>
    <t>20.100000</t>
  </si>
  <si>
    <t>20.200001</t>
  </si>
  <si>
    <t>19.780001</t>
  </si>
  <si>
    <t>19.980000</t>
  </si>
  <si>
    <t>19.879999</t>
  </si>
  <si>
    <t>19.920000</t>
  </si>
  <si>
    <t>19.440001</t>
  </si>
  <si>
    <t>19.740000</t>
  </si>
  <si>
    <t>19.340000</t>
  </si>
  <si>
    <t>19.559999</t>
  </si>
  <si>
    <t>19.540001</t>
  </si>
  <si>
    <t>19.900000</t>
  </si>
  <si>
    <t>20.750000</t>
  </si>
  <si>
    <t>19.760000</t>
  </si>
  <si>
    <t>20.700001</t>
  </si>
  <si>
    <t>23.600000</t>
  </si>
  <si>
    <t>23.650000</t>
  </si>
  <si>
    <t>20.450001</t>
  </si>
  <si>
    <t>21.100000</t>
  </si>
  <si>
    <t>20.900000</t>
  </si>
  <si>
    <t>22.850000</t>
  </si>
  <si>
    <t>22.750000</t>
  </si>
  <si>
    <t>22.650000</t>
  </si>
  <si>
    <t>23.350000</t>
  </si>
  <si>
    <t>22.500000</t>
  </si>
  <si>
    <t>23.049999</t>
  </si>
  <si>
    <t>24.000000</t>
  </si>
  <si>
    <t>22.900000</t>
  </si>
  <si>
    <t>22.950001</t>
  </si>
  <si>
    <t>23.500000</t>
  </si>
  <si>
    <t>22.299999</t>
  </si>
  <si>
    <t>23.100000</t>
  </si>
  <si>
    <t>23.150000</t>
  </si>
  <si>
    <t>22.549999</t>
  </si>
  <si>
    <t>23.850000</t>
  </si>
  <si>
    <t>23.200001</t>
  </si>
  <si>
    <t>22.150000</t>
  </si>
  <si>
    <t>22.400000</t>
  </si>
  <si>
    <t>23.000000</t>
  </si>
  <si>
    <t>22.600000</t>
  </si>
  <si>
    <t>22.250000</t>
  </si>
  <si>
    <t>21.500000</t>
  </si>
  <si>
    <t>21.600000</t>
  </si>
  <si>
    <t>22.350000</t>
  </si>
  <si>
    <t>23.400000</t>
  </si>
  <si>
    <t>22.700001</t>
  </si>
  <si>
    <t>22.799999</t>
  </si>
  <si>
    <t>24.049999</t>
  </si>
  <si>
    <t>23.750000</t>
  </si>
  <si>
    <t>23.450001</t>
  </si>
  <si>
    <t>24.200001</t>
  </si>
  <si>
    <t>24.299999</t>
  </si>
  <si>
    <t>23.700001</t>
  </si>
  <si>
    <t>23.900000</t>
  </si>
  <si>
    <t>24.350000</t>
  </si>
  <si>
    <t>24.450001</t>
  </si>
  <si>
    <t>23.250000</t>
  </si>
  <si>
    <t>21.850000</t>
  </si>
  <si>
    <t>22.000000</t>
  </si>
  <si>
    <t>22.450001</t>
  </si>
  <si>
    <t>21.400000</t>
  </si>
  <si>
    <t>19.799999</t>
  </si>
  <si>
    <t>21.299999</t>
  </si>
  <si>
    <t>20.650000</t>
  </si>
  <si>
    <t>20.799999</t>
  </si>
  <si>
    <t>19.820000</t>
  </si>
  <si>
    <t>22.100000</t>
  </si>
  <si>
    <t>25.250000</t>
  </si>
  <si>
    <t>24.549999</t>
  </si>
  <si>
    <t>26.299999</t>
  </si>
  <si>
    <t>25.600000</t>
  </si>
  <si>
    <t>26.100000</t>
  </si>
  <si>
    <t>24.799999</t>
  </si>
  <si>
    <t>22.200001</t>
  </si>
  <si>
    <t>18.459999</t>
  </si>
  <si>
    <t>17.040001</t>
  </si>
  <si>
    <t>20.150000</t>
  </si>
  <si>
    <t>16.139999</t>
  </si>
  <si>
    <t>17.900000</t>
  </si>
  <si>
    <t>24.850000</t>
  </si>
  <si>
    <t>24.950001</t>
  </si>
  <si>
    <t>32.099998</t>
  </si>
  <si>
    <t>31.040001</t>
  </si>
  <si>
    <t>32.939999</t>
  </si>
  <si>
    <t>26.139999</t>
  </si>
  <si>
    <t>25.219999</t>
  </si>
  <si>
    <t>27.500000</t>
  </si>
  <si>
    <t>30.139999</t>
  </si>
  <si>
    <t>32.799999</t>
  </si>
  <si>
    <t>31.500000</t>
  </si>
  <si>
    <t>31.559999</t>
  </si>
  <si>
    <t>33.160000</t>
  </si>
  <si>
    <t>32.200001</t>
  </si>
  <si>
    <t>33.439999</t>
  </si>
  <si>
    <t>33.080002</t>
  </si>
  <si>
    <t>36.160000</t>
  </si>
  <si>
    <t>34.020000</t>
  </si>
  <si>
    <t>34.180000</t>
  </si>
  <si>
    <t>33.119999</t>
  </si>
  <si>
    <t>32.380001</t>
  </si>
  <si>
    <t>30.420000</t>
  </si>
  <si>
    <t>36.599998</t>
  </si>
  <si>
    <t>36.259998</t>
  </si>
  <si>
    <t>35.980000</t>
  </si>
  <si>
    <t>35.180000</t>
  </si>
  <si>
    <t>36.840000</t>
  </si>
  <si>
    <t>37.180000</t>
  </si>
  <si>
    <t>40.160000</t>
  </si>
  <si>
    <t>36.540001</t>
  </si>
  <si>
    <t>36.240002</t>
  </si>
  <si>
    <t>36.919998</t>
  </si>
  <si>
    <t>36.439999</t>
  </si>
  <si>
    <t>36.360001</t>
  </si>
  <si>
    <t>36.200001</t>
  </si>
  <si>
    <t>36.980000</t>
  </si>
  <si>
    <t>35.840000</t>
  </si>
  <si>
    <t>36.000000</t>
  </si>
  <si>
    <t>37.160000</t>
  </si>
  <si>
    <t>37.480000</t>
  </si>
  <si>
    <t>36.139999</t>
  </si>
  <si>
    <t>41.980000</t>
  </si>
  <si>
    <t>43.340000</t>
  </si>
  <si>
    <t>44.520000</t>
  </si>
  <si>
    <t>43.279999</t>
  </si>
  <si>
    <t>45.279999</t>
  </si>
  <si>
    <t>46.639999</t>
  </si>
  <si>
    <t>47.520000</t>
  </si>
  <si>
    <t>52.799999</t>
  </si>
  <si>
    <t>49.439999</t>
  </si>
  <si>
    <t>44.180000</t>
  </si>
  <si>
    <t>45.939999</t>
  </si>
  <si>
    <t>45.820000</t>
  </si>
  <si>
    <t>48.020000</t>
  </si>
  <si>
    <t>48.160000</t>
  </si>
  <si>
    <t>48.259998</t>
  </si>
  <si>
    <t>45.720001</t>
  </si>
  <si>
    <t>46.060001</t>
  </si>
  <si>
    <t>44.340000</t>
  </si>
  <si>
    <t>43.160000</t>
  </si>
  <si>
    <t>43.080002</t>
  </si>
  <si>
    <t>43.680000</t>
  </si>
  <si>
    <t>43.240002</t>
  </si>
  <si>
    <t>37.240002</t>
  </si>
  <si>
    <t>36.660000</t>
  </si>
  <si>
    <t>38.139999</t>
  </si>
  <si>
    <t>41.380001</t>
  </si>
  <si>
    <t>47.820000</t>
  </si>
  <si>
    <t>47.660000</t>
  </si>
  <si>
    <t>52.349998</t>
  </si>
  <si>
    <t>49.220001</t>
  </si>
  <si>
    <t>49.259998</t>
  </si>
  <si>
    <t>49.840000</t>
  </si>
  <si>
    <t>47.840000</t>
  </si>
  <si>
    <t>42.119999</t>
  </si>
  <si>
    <t>44.560001</t>
  </si>
  <si>
    <t>49.060001</t>
  </si>
  <si>
    <t>46.840000</t>
  </si>
  <si>
    <t>109.660995</t>
  </si>
  <si>
    <t>110.979942</t>
  </si>
  <si>
    <t>113.146782</t>
  </si>
  <si>
    <t>111.450996</t>
  </si>
  <si>
    <t>111.545204</t>
  </si>
  <si>
    <t>113.335205</t>
  </si>
  <si>
    <t>115.502045</t>
  </si>
  <si>
    <t>115.690460</t>
  </si>
  <si>
    <t>115.407837</t>
  </si>
  <si>
    <t>115.784676</t>
  </si>
  <si>
    <t>116.349945</t>
  </si>
  <si>
    <t>116.538361</t>
  </si>
  <si>
    <t>117.857307</t>
  </si>
  <si>
    <t>119.082054</t>
  </si>
  <si>
    <t>118.799408</t>
  </si>
  <si>
    <t>120.589417</t>
  </si>
  <si>
    <t>121.814156</t>
  </si>
  <si>
    <t>120.400993</t>
  </si>
  <si>
    <t>120.306778</t>
  </si>
  <si>
    <t>120.872040</t>
  </si>
  <si>
    <t>120.024155</t>
  </si>
  <si>
    <t>118.610992</t>
  </si>
  <si>
    <t>119.929939</t>
  </si>
  <si>
    <t>119.176247</t>
  </si>
  <si>
    <t>118.516785</t>
  </si>
  <si>
    <t>121.248878</t>
  </si>
  <si>
    <t>121.437302</t>
  </si>
  <si>
    <t>122.473625</t>
  </si>
  <si>
    <t>122.850456</t>
  </si>
  <si>
    <t>122.944672</t>
  </si>
  <si>
    <t>123.133095</t>
  </si>
  <si>
    <t>122.756256</t>
  </si>
  <si>
    <t>123.415726</t>
  </si>
  <si>
    <t>123.886772</t>
  </si>
  <si>
    <t>123.509949</t>
  </si>
  <si>
    <t>123.698364</t>
  </si>
  <si>
    <t>119.553101</t>
  </si>
  <si>
    <t>120.118370</t>
  </si>
  <si>
    <t>122.190987</t>
  </si>
  <si>
    <t>124.452049</t>
  </si>
  <si>
    <t>124.734665</t>
  </si>
  <si>
    <t>124.546249</t>
  </si>
  <si>
    <t>119.458885</t>
  </si>
  <si>
    <t>118.328362</t>
  </si>
  <si>
    <t>119.364677</t>
  </si>
  <si>
    <t>119.647301</t>
  </si>
  <si>
    <t>121.343102</t>
  </si>
  <si>
    <t>122.379402</t>
  </si>
  <si>
    <t>124.828880</t>
  </si>
  <si>
    <t>124.263611</t>
  </si>
  <si>
    <t>124.075195</t>
  </si>
  <si>
    <t>123.792564</t>
  </si>
  <si>
    <t>122.662041</t>
  </si>
  <si>
    <t>122.285202</t>
  </si>
  <si>
    <t>125.865196</t>
  </si>
  <si>
    <t>125.676765</t>
  </si>
  <si>
    <t>126.901505</t>
  </si>
  <si>
    <t>127.184143</t>
  </si>
  <si>
    <t>127.278366</t>
  </si>
  <si>
    <t>127.843613</t>
  </si>
  <si>
    <t>126.618874</t>
  </si>
  <si>
    <t>125.111511</t>
  </si>
  <si>
    <t>125.582573</t>
  </si>
  <si>
    <t>120.609581</t>
  </si>
  <si>
    <t>122.800751</t>
  </si>
  <si>
    <t>122.133873</t>
  </si>
  <si>
    <t>124.420319</t>
  </si>
  <si>
    <t>127.659431</t>
  </si>
  <si>
    <t>130.326950</t>
  </si>
  <si>
    <t>129.850601</t>
  </si>
  <si>
    <t>128.802643</t>
  </si>
  <si>
    <t>128.421570</t>
  </si>
  <si>
    <t>127.183098</t>
  </si>
  <si>
    <t>128.326309</t>
  </si>
  <si>
    <t>128.135773</t>
  </si>
  <si>
    <t>126.802032</t>
  </si>
  <si>
    <t>127.849960</t>
  </si>
  <si>
    <t>129.945862</t>
  </si>
  <si>
    <t>131.184357</t>
  </si>
  <si>
    <t>131.279633</t>
  </si>
  <si>
    <t>132.994446</t>
  </si>
  <si>
    <t>133.280258</t>
  </si>
  <si>
    <t>133.661331</t>
  </si>
  <si>
    <t>133.470795</t>
  </si>
  <si>
    <t>140.199997</t>
  </si>
  <si>
    <t>133.566055</t>
  </si>
  <si>
    <t>134.137665</t>
  </si>
  <si>
    <t>141.100006</t>
  </si>
  <si>
    <t>134.423492</t>
  </si>
  <si>
    <t>142.199997</t>
  </si>
  <si>
    <t>134.232941</t>
  </si>
  <si>
    <t>134.995087</t>
  </si>
  <si>
    <t>135.090347</t>
  </si>
  <si>
    <t>135.280899</t>
  </si>
  <si>
    <t>134.328201</t>
  </si>
  <si>
    <t>133.851868</t>
  </si>
  <si>
    <t>135.471420</t>
  </si>
  <si>
    <t>136.233582</t>
  </si>
  <si>
    <t>145.600006</t>
  </si>
  <si>
    <t>138.710541</t>
  </si>
  <si>
    <t>145.699997</t>
  </si>
  <si>
    <t>140.425369</t>
  </si>
  <si>
    <t>140.139572</t>
  </si>
  <si>
    <t>138.424744</t>
  </si>
  <si>
    <t>138.234207</t>
  </si>
  <si>
    <t>138.520004</t>
  </si>
  <si>
    <t>137.090988</t>
  </si>
  <si>
    <t>135.947769</t>
  </si>
  <si>
    <t>135.757248</t>
  </si>
  <si>
    <t>136.424103</t>
  </si>
  <si>
    <t>137.186249</t>
  </si>
  <si>
    <t>136.614624</t>
  </si>
  <si>
    <t>136.995712</t>
  </si>
  <si>
    <t>143.500000</t>
  </si>
  <si>
    <t>136.138290</t>
  </si>
  <si>
    <t>135.566696</t>
  </si>
  <si>
    <t>134.804550</t>
  </si>
  <si>
    <t>136.519379</t>
  </si>
  <si>
    <t>132.899185</t>
  </si>
  <si>
    <t>132.041763</t>
  </si>
  <si>
    <t>137.757874</t>
  </si>
  <si>
    <t>136.900452</t>
  </si>
  <si>
    <t>144.699997</t>
  </si>
  <si>
    <t>137.853134</t>
  </si>
  <si>
    <t>139.567963</t>
  </si>
  <si>
    <t>139.377441</t>
  </si>
  <si>
    <t>142.140198</t>
  </si>
  <si>
    <t>149.100006</t>
  </si>
  <si>
    <t>140.615906</t>
  </si>
  <si>
    <t>139.472687</t>
  </si>
  <si>
    <t>139.758484</t>
  </si>
  <si>
    <t>137.662598</t>
  </si>
  <si>
    <t>138.805817</t>
  </si>
  <si>
    <t>137.948395</t>
  </si>
  <si>
    <t>139.853775</t>
  </si>
  <si>
    <t>139.282150</t>
  </si>
  <si>
    <t>140.806458</t>
  </si>
  <si>
    <t>141.663864</t>
  </si>
  <si>
    <t>142.235474</t>
  </si>
  <si>
    <t>143.759750</t>
  </si>
  <si>
    <t>144.712433</t>
  </si>
  <si>
    <t>145.188782</t>
  </si>
  <si>
    <t>143.855042</t>
  </si>
  <si>
    <t>150.300003</t>
  </si>
  <si>
    <t>144.045563</t>
  </si>
  <si>
    <t>141.187515</t>
  </si>
  <si>
    <t>141.282791</t>
  </si>
  <si>
    <t>141.949661</t>
  </si>
  <si>
    <t>142.997635</t>
  </si>
  <si>
    <t>144.521912</t>
  </si>
  <si>
    <t>145.760391</t>
  </si>
  <si>
    <t>145.284058</t>
  </si>
  <si>
    <t>155.100006</t>
  </si>
  <si>
    <t>147.475235</t>
  </si>
  <si>
    <t>146.713074</t>
  </si>
  <si>
    <t>155.199997</t>
  </si>
  <si>
    <t>147.761032</t>
  </si>
  <si>
    <t>147.094147</t>
  </si>
  <si>
    <t>146.522537</t>
  </si>
  <si>
    <t>147.856293</t>
  </si>
  <si>
    <t>147.570496</t>
  </si>
  <si>
    <t>155.399994</t>
  </si>
  <si>
    <t>146.903610</t>
  </si>
  <si>
    <t>148.332626</t>
  </si>
  <si>
    <t>148.999512</t>
  </si>
  <si>
    <t>158.100006</t>
  </si>
  <si>
    <t>157.800003</t>
  </si>
  <si>
    <t>150.333267</t>
  </si>
  <si>
    <t>158.600006</t>
  </si>
  <si>
    <t>149.761658</t>
  </si>
  <si>
    <t>150.619095</t>
  </si>
  <si>
    <t>158.000000</t>
  </si>
  <si>
    <t>150.142746</t>
  </si>
  <si>
    <t>150.714340</t>
  </si>
  <si>
    <t>149.952194</t>
  </si>
  <si>
    <t>159.899994</t>
  </si>
  <si>
    <t>152.333893</t>
  </si>
  <si>
    <t>157.899994</t>
  </si>
  <si>
    <t>152.143372</t>
  </si>
  <si>
    <t>158.699997</t>
  </si>
  <si>
    <t>160.399994</t>
  </si>
  <si>
    <t>152.810226</t>
  </si>
  <si>
    <t>160.800003</t>
  </si>
  <si>
    <t>151.285950</t>
  </si>
  <si>
    <t>151.762299</t>
  </si>
  <si>
    <t>153.858200</t>
  </si>
  <si>
    <t>161.399994</t>
  </si>
  <si>
    <t>153.000793</t>
  </si>
  <si>
    <t>157.954727</t>
  </si>
  <si>
    <t>165.199997</t>
  </si>
  <si>
    <t>164.600006</t>
  </si>
  <si>
    <t>164.699997</t>
  </si>
  <si>
    <t>157.859467</t>
  </si>
  <si>
    <t>164.100006</t>
  </si>
  <si>
    <t>166.000000</t>
  </si>
  <si>
    <t>166.300003</t>
  </si>
  <si>
    <t>158.431076</t>
  </si>
  <si>
    <t>166.500000</t>
  </si>
  <si>
    <t>157.668930</t>
  </si>
  <si>
    <t>158.526337</t>
  </si>
  <si>
    <t>167.100006</t>
  </si>
  <si>
    <t>168.500000</t>
  </si>
  <si>
    <t>160.431686</t>
  </si>
  <si>
    <t>159.097946</t>
  </si>
  <si>
    <t>158.716888</t>
  </si>
  <si>
    <t>160.336441</t>
  </si>
  <si>
    <t>167.399994</t>
  </si>
  <si>
    <t>159.860092</t>
  </si>
  <si>
    <t>168.699997</t>
  </si>
  <si>
    <t>158.621613</t>
  </si>
  <si>
    <t>167.500000</t>
  </si>
  <si>
    <t>159.002686</t>
  </si>
  <si>
    <t>167.199997</t>
  </si>
  <si>
    <t>165.899994</t>
  </si>
  <si>
    <t>168.199997</t>
  </si>
  <si>
    <t>160.145920</t>
  </si>
  <si>
    <t>167.600006</t>
  </si>
  <si>
    <t>169.600006</t>
  </si>
  <si>
    <t>160.526993</t>
  </si>
  <si>
    <t>169.399994</t>
  </si>
  <si>
    <t>158.907410</t>
  </si>
  <si>
    <t>169.800003</t>
  </si>
  <si>
    <t>161.574936</t>
  </si>
  <si>
    <t>168.800003</t>
  </si>
  <si>
    <t>160.812775</t>
  </si>
  <si>
    <t>161.860733</t>
  </si>
  <si>
    <t>172.100006</t>
  </si>
  <si>
    <t>171.300003</t>
  </si>
  <si>
    <t>163.194489</t>
  </si>
  <si>
    <t>172.800003</t>
  </si>
  <si>
    <t>170.199997</t>
  </si>
  <si>
    <t>163.575546</t>
  </si>
  <si>
    <t>172.600006</t>
  </si>
  <si>
    <t>164.432968</t>
  </si>
  <si>
    <t>175.300003</t>
  </si>
  <si>
    <t>172.300003</t>
  </si>
  <si>
    <t>166.909943</t>
  </si>
  <si>
    <t>174.699997</t>
  </si>
  <si>
    <t>173.800003</t>
  </si>
  <si>
    <t>165.576202</t>
  </si>
  <si>
    <t>174.199997</t>
  </si>
  <si>
    <t>174.300003</t>
  </si>
  <si>
    <t>172.699997</t>
  </si>
  <si>
    <t>165.290375</t>
  </si>
  <si>
    <t>174.800003</t>
  </si>
  <si>
    <t>166.528870</t>
  </si>
  <si>
    <t>175.600006</t>
  </si>
  <si>
    <t>174.000000</t>
  </si>
  <si>
    <t>166.624130</t>
  </si>
  <si>
    <t>176.300003</t>
  </si>
  <si>
    <t>174.399994</t>
  </si>
  <si>
    <t>166.147797</t>
  </si>
  <si>
    <t>174.500000</t>
  </si>
  <si>
    <t>164.147171</t>
  </si>
  <si>
    <t>175.399994</t>
  </si>
  <si>
    <t>171.600006</t>
  </si>
  <si>
    <t>166.243057</t>
  </si>
  <si>
    <t>173.899994</t>
  </si>
  <si>
    <t>165.671448</t>
  </si>
  <si>
    <t>171.100006</t>
  </si>
  <si>
    <t>173.100006</t>
  </si>
  <si>
    <t>164.909302</t>
  </si>
  <si>
    <t>173.199997</t>
  </si>
  <si>
    <t>165.861984</t>
  </si>
  <si>
    <t>165.099854</t>
  </si>
  <si>
    <t>172.500000</t>
  </si>
  <si>
    <t>164.337692</t>
  </si>
  <si>
    <t>172.899994</t>
  </si>
  <si>
    <t>173.699997</t>
  </si>
  <si>
    <t>165.480911</t>
  </si>
  <si>
    <t>166.719406</t>
  </si>
  <si>
    <t>169.291641</t>
  </si>
  <si>
    <t>179.500000</t>
  </si>
  <si>
    <t>177.100006</t>
  </si>
  <si>
    <t>169.958527</t>
  </si>
  <si>
    <t>178.600006</t>
  </si>
  <si>
    <t>178.500000</t>
  </si>
  <si>
    <t>170.053787</t>
  </si>
  <si>
    <t>179.000000</t>
  </si>
  <si>
    <t>179.199997</t>
  </si>
  <si>
    <t>170.720673</t>
  </si>
  <si>
    <t>178.899994</t>
  </si>
  <si>
    <t>179.899994</t>
  </si>
  <si>
    <t>169.672729</t>
  </si>
  <si>
    <t>179.399994</t>
  </si>
  <si>
    <t>170.911209</t>
  </si>
  <si>
    <t>176.000000</t>
  </si>
  <si>
    <t>167.672089</t>
  </si>
  <si>
    <t>176.399994</t>
  </si>
  <si>
    <t>178.699997</t>
  </si>
  <si>
    <t>170.149078</t>
  </si>
  <si>
    <t>179.300003</t>
  </si>
  <si>
    <t>170.815933</t>
  </si>
  <si>
    <t>168.720047</t>
  </si>
  <si>
    <t>167.195740</t>
  </si>
  <si>
    <t>169.386917</t>
  </si>
  <si>
    <t>177.600006</t>
  </si>
  <si>
    <t>182.500000</t>
  </si>
  <si>
    <t>173.864517</t>
  </si>
  <si>
    <t>175.674622</t>
  </si>
  <si>
    <t>185.699997</t>
  </si>
  <si>
    <t>176.913101</t>
  </si>
  <si>
    <t>185.199997</t>
  </si>
  <si>
    <t>186.800003</t>
  </si>
  <si>
    <t>177.770538</t>
  </si>
  <si>
    <t>188.600006</t>
  </si>
  <si>
    <t>179.675888</t>
  </si>
  <si>
    <t>187.399994</t>
  </si>
  <si>
    <t>179.580612</t>
  </si>
  <si>
    <t>182.152863</t>
  </si>
  <si>
    <t>191.000000</t>
  </si>
  <si>
    <t>182.915009</t>
  </si>
  <si>
    <t>182.438660</t>
  </si>
  <si>
    <t>189.899994</t>
  </si>
  <si>
    <t>190.199997</t>
  </si>
  <si>
    <t>181.200180</t>
  </si>
  <si>
    <t>190.800003</t>
  </si>
  <si>
    <t>190.300003</t>
  </si>
  <si>
    <t>192.399994</t>
  </si>
  <si>
    <t>183.296082</t>
  </si>
  <si>
    <t>191.899994</t>
  </si>
  <si>
    <t>180.914368</t>
  </si>
  <si>
    <t>179.294815</t>
  </si>
  <si>
    <t>182.600006</t>
  </si>
  <si>
    <t>181.300003</t>
  </si>
  <si>
    <t>172.721313</t>
  </si>
  <si>
    <t>170.600006</t>
  </si>
  <si>
    <t>167.291031</t>
  </si>
  <si>
    <t>172.199997</t>
  </si>
  <si>
    <t>153.381851</t>
  </si>
  <si>
    <t>163.800003</t>
  </si>
  <si>
    <t>153.762924</t>
  </si>
  <si>
    <t>156.811508</t>
  </si>
  <si>
    <t>155.954102</t>
  </si>
  <si>
    <t>161.199997</t>
  </si>
  <si>
    <t>149.856934</t>
  </si>
  <si>
    <t>136.709915</t>
  </si>
  <si>
    <t>110.034805</t>
  </si>
  <si>
    <t>118.800003</t>
  </si>
  <si>
    <t>108.224709</t>
  </si>
  <si>
    <t>98.250000</t>
  </si>
  <si>
    <t>102.413345</t>
  </si>
  <si>
    <t>105.747734</t>
  </si>
  <si>
    <t>105.271400</t>
  </si>
  <si>
    <t>107.462563</t>
  </si>
  <si>
    <t>110.130074</t>
  </si>
  <si>
    <t>106.033546</t>
  </si>
  <si>
    <t>124.134506</t>
  </si>
  <si>
    <t>130.231674</t>
  </si>
  <si>
    <t>128.612106</t>
  </si>
  <si>
    <t>123.848701</t>
  </si>
  <si>
    <t>124.801384</t>
  </si>
  <si>
    <t>119.275826</t>
  </si>
  <si>
    <t>120.895386</t>
  </si>
  <si>
    <t>119.561630</t>
  </si>
  <si>
    <t>125.277733</t>
  </si>
  <si>
    <t>129.374252</t>
  </si>
  <si>
    <t>125.944595</t>
  </si>
  <si>
    <t>131.565430</t>
  </si>
  <si>
    <t>126.611481</t>
  </si>
  <si>
    <t>129.564789</t>
  </si>
  <si>
    <t>127.373627</t>
  </si>
  <si>
    <t>126.325676</t>
  </si>
  <si>
    <t>143.188156</t>
  </si>
  <si>
    <t>138.615280</t>
  </si>
  <si>
    <t>131.470154</t>
  </si>
  <si>
    <t>139.091614</t>
  </si>
  <si>
    <t>135.818893</t>
  </si>
  <si>
    <t>133.797470</t>
  </si>
  <si>
    <t>131.968597</t>
  </si>
  <si>
    <t>133.508713</t>
  </si>
  <si>
    <t>131.102264</t>
  </si>
  <si>
    <t>126.481926</t>
  </si>
  <si>
    <t>127.829529</t>
  </si>
  <si>
    <t>132.257355</t>
  </si>
  <si>
    <t>133.123688</t>
  </si>
  <si>
    <t>133.989990</t>
  </si>
  <si>
    <t>134.278763</t>
  </si>
  <si>
    <t>137.166489</t>
  </si>
  <si>
    <t>142.941910</t>
  </si>
  <si>
    <t>142.845642</t>
  </si>
  <si>
    <t>141.594315</t>
  </si>
  <si>
    <t>139.187881</t>
  </si>
  <si>
    <t>144.770782</t>
  </si>
  <si>
    <t>164.399994</t>
  </si>
  <si>
    <t>158.246796</t>
  </si>
  <si>
    <t>161.899994</t>
  </si>
  <si>
    <t>155.840378</t>
  </si>
  <si>
    <t>159.498154</t>
  </si>
  <si>
    <t>158.631836</t>
  </si>
  <si>
    <t>154.685287</t>
  </si>
  <si>
    <t>155.455353</t>
  </si>
  <si>
    <t>151.123764</t>
  </si>
  <si>
    <t>148.909851</t>
  </si>
  <si>
    <t>149.679916</t>
  </si>
  <si>
    <t>153.818970</t>
  </si>
  <si>
    <t>159.399994</t>
  </si>
  <si>
    <t>156.300003</t>
  </si>
  <si>
    <t>150.449982</t>
  </si>
  <si>
    <t>150.642487</t>
  </si>
  <si>
    <t>148.332321</t>
  </si>
  <si>
    <t>147.562256</t>
  </si>
  <si>
    <t>150.353714</t>
  </si>
  <si>
    <t>145.829636</t>
  </si>
  <si>
    <t>148.139801</t>
  </si>
  <si>
    <t>146.022141</t>
  </si>
  <si>
    <t>146.118393</t>
  </si>
  <si>
    <t>147.658508</t>
  </si>
  <si>
    <t>147.369751</t>
  </si>
  <si>
    <t>150.835007</t>
  </si>
  <si>
    <t>149.872421</t>
  </si>
  <si>
    <t>151.316284</t>
  </si>
  <si>
    <t>148.043533</t>
  </si>
  <si>
    <t>148.621078</t>
  </si>
  <si>
    <t>146.503418</t>
  </si>
  <si>
    <t>147.851028</t>
  </si>
  <si>
    <t>150.931259</t>
  </si>
  <si>
    <t>151.893829</t>
  </si>
  <si>
    <t>149.487411</t>
  </si>
  <si>
    <t>151.508789</t>
  </si>
  <si>
    <t>151.412552</t>
  </si>
  <si>
    <t>145.540848</t>
  </si>
  <si>
    <t>144.385757</t>
  </si>
  <si>
    <t>144.482040</t>
  </si>
  <si>
    <t>138.706604</t>
  </si>
  <si>
    <t>138.032776</t>
  </si>
  <si>
    <t>141.690567</t>
  </si>
  <si>
    <t>135.722610</t>
  </si>
  <si>
    <t>132.931168</t>
  </si>
  <si>
    <t>133.412445</t>
  </si>
  <si>
    <t>134.471283</t>
  </si>
  <si>
    <t>136.011398</t>
  </si>
  <si>
    <t>138.995361</t>
  </si>
  <si>
    <t>137.358994</t>
  </si>
  <si>
    <t>137.455246</t>
  </si>
  <si>
    <t>136.973969</t>
  </si>
  <si>
    <t>136.396423</t>
  </si>
  <si>
    <t>138.802841</t>
  </si>
  <si>
    <t>139.284134</t>
  </si>
  <si>
    <t>138.417816</t>
  </si>
  <si>
    <t>137.262741</t>
  </si>
  <si>
    <t>137.551498</t>
  </si>
  <si>
    <t>141.305542</t>
  </si>
  <si>
    <t>134.760040</t>
  </si>
  <si>
    <t>137.647766</t>
  </si>
  <si>
    <t>137.070206</t>
  </si>
  <si>
    <t>137.840271</t>
  </si>
  <si>
    <t>136.781464</t>
  </si>
  <si>
    <t>133.027405</t>
  </si>
  <si>
    <t>129.465912</t>
  </si>
  <si>
    <t>126.674454</t>
  </si>
  <si>
    <t>121.861588</t>
  </si>
  <si>
    <t>121.669075</t>
  </si>
  <si>
    <t>122.150360</t>
  </si>
  <si>
    <t>122.727905</t>
  </si>
  <si>
    <t>123.016678</t>
  </si>
  <si>
    <t>127.059471</t>
  </si>
  <si>
    <t>126.289413</t>
  </si>
  <si>
    <t>127.251984</t>
  </si>
  <si>
    <t>128.888351</t>
  </si>
  <si>
    <t>130.909760</t>
  </si>
  <si>
    <t>128.022034</t>
  </si>
  <si>
    <t>129.850922</t>
  </si>
  <si>
    <t>127.444489</t>
  </si>
  <si>
    <t>126.096901</t>
  </si>
  <si>
    <t>126.385681</t>
  </si>
  <si>
    <t>123.882988</t>
  </si>
  <si>
    <t>123.979248</t>
  </si>
  <si>
    <t>124.556786</t>
  </si>
  <si>
    <t>123.112930</t>
  </si>
  <si>
    <t>124.171761</t>
  </si>
  <si>
    <t>124.749313</t>
  </si>
  <si>
    <t>122.246620</t>
  </si>
  <si>
    <t>120.706505</t>
  </si>
  <si>
    <t>120.225220</t>
  </si>
  <si>
    <t>119.647675</t>
  </si>
  <si>
    <t>120.032700</t>
  </si>
  <si>
    <t>123.209190</t>
  </si>
  <si>
    <t>126.578194</t>
  </si>
  <si>
    <t>127.733276</t>
  </si>
  <si>
    <t>125.615616</t>
  </si>
  <si>
    <t>124.653046</t>
  </si>
  <si>
    <t>135.626358</t>
  </si>
  <si>
    <t>139.765411</t>
  </si>
  <si>
    <t>140.535477</t>
  </si>
  <si>
    <t>142.268112</t>
  </si>
  <si>
    <t>142.556885</t>
  </si>
  <si>
    <t>139.380386</t>
  </si>
  <si>
    <t>139.957932</t>
  </si>
  <si>
    <t>138.610336</t>
  </si>
  <si>
    <t>137.936539</t>
  </si>
  <si>
    <t>133.893738</t>
  </si>
  <si>
    <t>135.048828</t>
  </si>
  <si>
    <t>136.877701</t>
  </si>
  <si>
    <t>133.219925</t>
  </si>
  <si>
    <t>131.583557</t>
  </si>
  <si>
    <t>130.235962</t>
  </si>
  <si>
    <t>130.524734</t>
  </si>
  <si>
    <t>127.540764</t>
  </si>
  <si>
    <t>127.155739</t>
  </si>
  <si>
    <t>128.310822</t>
  </si>
  <si>
    <t>129.562164</t>
  </si>
  <si>
    <t>128.599594</t>
  </si>
  <si>
    <t>124.268021</t>
  </si>
  <si>
    <t>125.423103</t>
  </si>
  <si>
    <t>17.344999</t>
  </si>
  <si>
    <t>17.485001</t>
  </si>
  <si>
    <t>16.945000</t>
  </si>
  <si>
    <t>17.389999</t>
  </si>
  <si>
    <t>16.691969</t>
  </si>
  <si>
    <t>16.895000</t>
  </si>
  <si>
    <t>16.350000</t>
  </si>
  <si>
    <t>16.575001</t>
  </si>
  <si>
    <t>15.909686</t>
  </si>
  <si>
    <t>16.705000</t>
  </si>
  <si>
    <t>17.180000</t>
  </si>
  <si>
    <t>16.660000</t>
  </si>
  <si>
    <t>17.139999</t>
  </si>
  <si>
    <t>16.452003</t>
  </si>
  <si>
    <t>17.365000</t>
  </si>
  <si>
    <t>17.865000</t>
  </si>
  <si>
    <t>17.285000</t>
  </si>
  <si>
    <t>17.760000</t>
  </si>
  <si>
    <t>17.047117</t>
  </si>
  <si>
    <t>18.125000</t>
  </si>
  <si>
    <t>17.469999</t>
  </si>
  <si>
    <t>17.715000</t>
  </si>
  <si>
    <t>17.003925</t>
  </si>
  <si>
    <t>17.975000</t>
  </si>
  <si>
    <t>18.334999</t>
  </si>
  <si>
    <t>17.940001</t>
  </si>
  <si>
    <t>18.184999</t>
  </si>
  <si>
    <t>17.455059</t>
  </si>
  <si>
    <t>17.969999</t>
  </si>
  <si>
    <t>18.030001</t>
  </si>
  <si>
    <t>17.754999</t>
  </si>
  <si>
    <t>17.930000</t>
  </si>
  <si>
    <t>17.210295</t>
  </si>
  <si>
    <t>18.049999</t>
  </si>
  <si>
    <t>18.105000</t>
  </si>
  <si>
    <t>17.378269</t>
  </si>
  <si>
    <t>18.080000</t>
  </si>
  <si>
    <t>17.860001</t>
  </si>
  <si>
    <t>17.990000</t>
  </si>
  <si>
    <t>17.267885</t>
  </si>
  <si>
    <t>18.150000</t>
  </si>
  <si>
    <t>18.330000</t>
  </si>
  <si>
    <t>18.090000</t>
  </si>
  <si>
    <t>17.488653</t>
  </si>
  <si>
    <t>18.100000</t>
  </si>
  <si>
    <t>17.594240</t>
  </si>
  <si>
    <t>18.020000</t>
  </si>
  <si>
    <t>17.920000</t>
  </si>
  <si>
    <t>17.200697</t>
  </si>
  <si>
    <t>18.070000</t>
  </si>
  <si>
    <t>18.469999</t>
  </si>
  <si>
    <t>17.728619</t>
  </si>
  <si>
    <t>18.485001</t>
  </si>
  <si>
    <t>18.385000</t>
  </si>
  <si>
    <t>18.514999</t>
  </si>
  <si>
    <t>17.771811</t>
  </si>
  <si>
    <t>18.375000</t>
  </si>
  <si>
    <t>18.174999</t>
  </si>
  <si>
    <t>17.445459</t>
  </si>
  <si>
    <t>17.915001</t>
  </si>
  <si>
    <t>18.270000</t>
  </si>
  <si>
    <t>17.770000</t>
  </si>
  <si>
    <t>18.110001</t>
  </si>
  <si>
    <t>17.383070</t>
  </si>
  <si>
    <t>19.344999</t>
  </si>
  <si>
    <t>18.055000</t>
  </si>
  <si>
    <t>19.275000</t>
  </si>
  <si>
    <t>18.501307</t>
  </si>
  <si>
    <t>19.834999</t>
  </si>
  <si>
    <t>19.709999</t>
  </si>
  <si>
    <t>18.918844</t>
  </si>
  <si>
    <t>19.674999</t>
  </si>
  <si>
    <t>19.155001</t>
  </si>
  <si>
    <t>18.755669</t>
  </si>
  <si>
    <t>19.495001</t>
  </si>
  <si>
    <t>19.629999</t>
  </si>
  <si>
    <t>19.424999</t>
  </si>
  <si>
    <t>18.645287</t>
  </si>
  <si>
    <t>19.525000</t>
  </si>
  <si>
    <t>19.805000</t>
  </si>
  <si>
    <t>19.445000</t>
  </si>
  <si>
    <t>18.712477</t>
  </si>
  <si>
    <t>19.719999</t>
  </si>
  <si>
    <t>19.840000</t>
  </si>
  <si>
    <t>18.910000</t>
  </si>
  <si>
    <t>19.415001</t>
  </si>
  <si>
    <t>18.635687</t>
  </si>
  <si>
    <t>19.430000</t>
  </si>
  <si>
    <t>19.290001</t>
  </si>
  <si>
    <t>19.549999</t>
  </si>
  <si>
    <t>18.765268</t>
  </si>
  <si>
    <t>19.555000</t>
  </si>
  <si>
    <t>19.215000</t>
  </si>
  <si>
    <t>18.621286</t>
  </si>
  <si>
    <t>19.075001</t>
  </si>
  <si>
    <t>19.969999</t>
  </si>
  <si>
    <t>19.010000</t>
  </si>
  <si>
    <t>19.330000</t>
  </si>
  <si>
    <t>20.020000</t>
  </si>
  <si>
    <t>19.209999</t>
  </si>
  <si>
    <t>19.005232</t>
  </si>
  <si>
    <t>19.665001</t>
  </si>
  <si>
    <t>19.830000</t>
  </si>
  <si>
    <t>19.410000</t>
  </si>
  <si>
    <t>18.630886</t>
  </si>
  <si>
    <t>19.105000</t>
  </si>
  <si>
    <t>18.860001</t>
  </si>
  <si>
    <t>18.959999</t>
  </si>
  <si>
    <t>18.198948</t>
  </si>
  <si>
    <t>19.145000</t>
  </si>
  <si>
    <t>19.070000</t>
  </si>
  <si>
    <t>19.170000</t>
  </si>
  <si>
    <t>18.400520</t>
  </si>
  <si>
    <t>19.395000</t>
  </si>
  <si>
    <t>19.775000</t>
  </si>
  <si>
    <t>18.842054</t>
  </si>
  <si>
    <t>19.965000</t>
  </si>
  <si>
    <t>19.590000</t>
  </si>
  <si>
    <t>19.875000</t>
  </si>
  <si>
    <t>19.077225</t>
  </si>
  <si>
    <t>20.080000</t>
  </si>
  <si>
    <t>19.750000</t>
  </si>
  <si>
    <t>19.860001</t>
  </si>
  <si>
    <t>19.062824</t>
  </si>
  <si>
    <t>20.120001</t>
  </si>
  <si>
    <t>19.684999</t>
  </si>
  <si>
    <t>19.985001</t>
  </si>
  <si>
    <t>19.182808</t>
  </si>
  <si>
    <t>19.705000</t>
  </si>
  <si>
    <t>19.855000</t>
  </si>
  <si>
    <t>19.058023</t>
  </si>
  <si>
    <t>19.770000</t>
  </si>
  <si>
    <t>18.976437</t>
  </si>
  <si>
    <t>19.924999</t>
  </si>
  <si>
    <t>19.570000</t>
  </si>
  <si>
    <t>19.695000</t>
  </si>
  <si>
    <t>18.904448</t>
  </si>
  <si>
    <t>19.650000</t>
  </si>
  <si>
    <t>19.405001</t>
  </si>
  <si>
    <t>19.655001</t>
  </si>
  <si>
    <t>18.866055</t>
  </si>
  <si>
    <t>19.500000</t>
  </si>
  <si>
    <t>19.475000</t>
  </si>
  <si>
    <t>19.133692</t>
  </si>
  <si>
    <t>20.299999</t>
  </si>
  <si>
    <t>19.795000</t>
  </si>
  <si>
    <t>20.170000</t>
  </si>
  <si>
    <t>19.630039</t>
  </si>
  <si>
    <t>19.730000</t>
  </si>
  <si>
    <t>19.815001</t>
  </si>
  <si>
    <t>19.284542</t>
  </si>
  <si>
    <t>19.480000</t>
  </si>
  <si>
    <t>18.958509</t>
  </si>
  <si>
    <t>19.375000</t>
  </si>
  <si>
    <t>18.980000</t>
  </si>
  <si>
    <t>19.305000</t>
  </si>
  <si>
    <t>18.788195</t>
  </si>
  <si>
    <t>19.485001</t>
  </si>
  <si>
    <t>19.865000</t>
  </si>
  <si>
    <t>19.465000</t>
  </si>
  <si>
    <t>19.825001</t>
  </si>
  <si>
    <t>20.040001</t>
  </si>
  <si>
    <t>19.844999</t>
  </si>
  <si>
    <t>19.313738</t>
  </si>
  <si>
    <t>19.367266</t>
  </si>
  <si>
    <t>19.885000</t>
  </si>
  <si>
    <t>19.455000</t>
  </si>
  <si>
    <t>19.016903</t>
  </si>
  <si>
    <t>19.450001</t>
  </si>
  <si>
    <t>18.995001</t>
  </si>
  <si>
    <t>19.150000</t>
  </si>
  <si>
    <t>18.637342</t>
  </si>
  <si>
    <t>18.850000</t>
  </si>
  <si>
    <t>18.985001</t>
  </si>
  <si>
    <t>18.709999</t>
  </si>
  <si>
    <t>18.975000</t>
  </si>
  <si>
    <t>18.467028</t>
  </si>
  <si>
    <t>18.825001</t>
  </si>
  <si>
    <t>19.250000</t>
  </si>
  <si>
    <t>18.734667</t>
  </si>
  <si>
    <t>19.094999</t>
  </si>
  <si>
    <t>18.583817</t>
  </si>
  <si>
    <t>19.084999</t>
  </si>
  <si>
    <t>18.486496</t>
  </si>
  <si>
    <t>19.135000</t>
  </si>
  <si>
    <t>18.844999</t>
  </si>
  <si>
    <t>18.530291</t>
  </si>
  <si>
    <t>19.125000</t>
  </si>
  <si>
    <t>19.265078</t>
  </si>
  <si>
    <t>19.205000</t>
  </si>
  <si>
    <t>19.285000</t>
  </si>
  <si>
    <t>18.768730</t>
  </si>
  <si>
    <t>19.700001</t>
  </si>
  <si>
    <t>19.615000</t>
  </si>
  <si>
    <t>19.089895</t>
  </si>
  <si>
    <t>19.535000</t>
  </si>
  <si>
    <t>19.230000</t>
  </si>
  <si>
    <t>18.715204</t>
  </si>
  <si>
    <t>19.469999</t>
  </si>
  <si>
    <t>18.948778</t>
  </si>
  <si>
    <t>19.670000</t>
  </si>
  <si>
    <t>19.000000</t>
  </si>
  <si>
    <t>19.065001</t>
  </si>
  <si>
    <t>18.750000</t>
  </si>
  <si>
    <t>18.785000</t>
  </si>
  <si>
    <t>18.282116</t>
  </si>
  <si>
    <t>18.655001</t>
  </si>
  <si>
    <t>18.754999</t>
  </si>
  <si>
    <t>18.252918</t>
  </si>
  <si>
    <t>18.775000</t>
  </si>
  <si>
    <t>17.304022</t>
  </si>
  <si>
    <t>17.490000</t>
  </si>
  <si>
    <t>17.590000</t>
  </si>
  <si>
    <t>17.094999</t>
  </si>
  <si>
    <t>16.953657</t>
  </si>
  <si>
    <t>17.424999</t>
  </si>
  <si>
    <t>17.705000</t>
  </si>
  <si>
    <t>17.684999</t>
  </si>
  <si>
    <t>17.211565</t>
  </si>
  <si>
    <t>18.664000</t>
  </si>
  <si>
    <t>17.996000</t>
  </si>
  <si>
    <t>18.506001</t>
  </si>
  <si>
    <t>18.010586</t>
  </si>
  <si>
    <t>18.549999</t>
  </si>
  <si>
    <t>18.875999</t>
  </si>
  <si>
    <t>18.398001</t>
  </si>
  <si>
    <t>18.848000</t>
  </si>
  <si>
    <t>18.343428</t>
  </si>
  <si>
    <t>19.736000</t>
  </si>
  <si>
    <t>19.087999</t>
  </si>
  <si>
    <t>19.676001</t>
  </si>
  <si>
    <t>19.149263</t>
  </si>
  <si>
    <t>19.488001</t>
  </si>
  <si>
    <t>19.841999</t>
  </si>
  <si>
    <t>19.422001</t>
  </si>
  <si>
    <t>19.804001</t>
  </si>
  <si>
    <t>19.273838</t>
  </si>
  <si>
    <t>19.806000</t>
  </si>
  <si>
    <t>20.344999</t>
  </si>
  <si>
    <t>20.129999</t>
  </si>
  <si>
    <t>19.591108</t>
  </si>
  <si>
    <t>19.959999</t>
  </si>
  <si>
    <t>20.184999</t>
  </si>
  <si>
    <t>19.868000</t>
  </si>
  <si>
    <t>20.135000</t>
  </si>
  <si>
    <t>19.595976</t>
  </si>
  <si>
    <t>20.510000</t>
  </si>
  <si>
    <t>20.055000</t>
  </si>
  <si>
    <t>19.518118</t>
  </si>
  <si>
    <t>20.065001</t>
  </si>
  <si>
    <t>20.240000</t>
  </si>
  <si>
    <t>19.705999</t>
  </si>
  <si>
    <t>19.982000</t>
  </si>
  <si>
    <t>19.447073</t>
  </si>
  <si>
    <t>19.930000</t>
  </si>
  <si>
    <t>19.836000</t>
  </si>
  <si>
    <t>20.115000</t>
  </si>
  <si>
    <t>19.576511</t>
  </si>
  <si>
    <t>20.725000</t>
  </si>
  <si>
    <t>19.974001</t>
  </si>
  <si>
    <t>20.719999</t>
  </si>
  <si>
    <t>20.165314</t>
  </si>
  <si>
    <t>20.760000</t>
  </si>
  <si>
    <t>20.790001</t>
  </si>
  <si>
    <t>20.480000</t>
  </si>
  <si>
    <t>20.610001</t>
  </si>
  <si>
    <t>20.058260</t>
  </si>
  <si>
    <t>21.070000</t>
  </si>
  <si>
    <t>21.030001</t>
  </si>
  <si>
    <t>20.467016</t>
  </si>
  <si>
    <t>21.049999</t>
  </si>
  <si>
    <t>21.540001</t>
  </si>
  <si>
    <t>21.040001</t>
  </si>
  <si>
    <t>21.389999</t>
  </si>
  <si>
    <t>20.817377</t>
  </si>
  <si>
    <t>21.260000</t>
  </si>
  <si>
    <t>21.615000</t>
  </si>
  <si>
    <t>21.125000</t>
  </si>
  <si>
    <t>21.475000</t>
  </si>
  <si>
    <t>20.900105</t>
  </si>
  <si>
    <t>21.514999</t>
  </si>
  <si>
    <t>21.549999</t>
  </si>
  <si>
    <t>21.045000</t>
  </si>
  <si>
    <t>21.174999</t>
  </si>
  <si>
    <t>20.608133</t>
  </si>
  <si>
    <t>20.754999</t>
  </si>
  <si>
    <t>21.420000</t>
  </si>
  <si>
    <t>20.684999</t>
  </si>
  <si>
    <t>21.340000</t>
  </si>
  <si>
    <t>21.545000</t>
  </si>
  <si>
    <t>21.014999</t>
  </si>
  <si>
    <t>21.205000</t>
  </si>
  <si>
    <t>20.637331</t>
  </si>
  <si>
    <t>20.995001</t>
  </si>
  <si>
    <t>21.360001</t>
  </si>
  <si>
    <t>20.735001</t>
  </si>
  <si>
    <t>20.985001</t>
  </si>
  <si>
    <t>20.950001</t>
  </si>
  <si>
    <t>20.389158</t>
  </si>
  <si>
    <t>20.809999</t>
  </si>
  <si>
    <t>21.145000</t>
  </si>
  <si>
    <t>20.770000</t>
  </si>
  <si>
    <t>21.025000</t>
  </si>
  <si>
    <t>20.462149</t>
  </si>
  <si>
    <t>21.170000</t>
  </si>
  <si>
    <t>20.870001</t>
  </si>
  <si>
    <t>20.452417</t>
  </si>
  <si>
    <t>20.920000</t>
  </si>
  <si>
    <t>21.090000</t>
  </si>
  <si>
    <t>20.740000</t>
  </si>
  <si>
    <t>20.432955</t>
  </si>
  <si>
    <t>20.355000</t>
  </si>
  <si>
    <t>20.514999</t>
  </si>
  <si>
    <t>19.902000</t>
  </si>
  <si>
    <t>20.379999</t>
  </si>
  <si>
    <t>19.834417</t>
  </si>
  <si>
    <t>20.655001</t>
  </si>
  <si>
    <t>19.632000</t>
  </si>
  <si>
    <t>19.761999</t>
  </si>
  <si>
    <t>19.232960</t>
  </si>
  <si>
    <t>19.726000</t>
  </si>
  <si>
    <t>19.164000</t>
  </si>
  <si>
    <t>19.431999</t>
  </si>
  <si>
    <t>18.911793</t>
  </si>
  <si>
    <t>19.080000</t>
  </si>
  <si>
    <t>18.417999</t>
  </si>
  <si>
    <t>18.538000</t>
  </si>
  <si>
    <t>18.041729</t>
  </si>
  <si>
    <t>18.930000</t>
  </si>
  <si>
    <t>18.354000</t>
  </si>
  <si>
    <t>18.416000</t>
  </si>
  <si>
    <t>17.922995</t>
  </si>
  <si>
    <t>18.298000</t>
  </si>
  <si>
    <t>18.348000</t>
  </si>
  <si>
    <t>17.504000</t>
  </si>
  <si>
    <t>17.558001</t>
  </si>
  <si>
    <t>17.087963</t>
  </si>
  <si>
    <t>17.732000</t>
  </si>
  <si>
    <t>17.934000</t>
  </si>
  <si>
    <t>17.586000</t>
  </si>
  <si>
    <t>17.785999</t>
  </si>
  <si>
    <t>17.309858</t>
  </si>
  <si>
    <t>18.246000</t>
  </si>
  <si>
    <t>17.458000</t>
  </si>
  <si>
    <t>17.712778</t>
  </si>
  <si>
    <t>17.794001</t>
  </si>
  <si>
    <t>18.216000</t>
  </si>
  <si>
    <t>17.728350</t>
  </si>
  <si>
    <t>18.176001</t>
  </si>
  <si>
    <t>17.974001</t>
  </si>
  <si>
    <t>17.492826</t>
  </si>
  <si>
    <t>17.778000</t>
  </si>
  <si>
    <t>16.884001</t>
  </si>
  <si>
    <t>17.112000</t>
  </si>
  <si>
    <t>16.653904</t>
  </si>
  <si>
    <t>17.288000</t>
  </si>
  <si>
    <t>17.476000</t>
  </si>
  <si>
    <t>16.992001</t>
  </si>
  <si>
    <t>17.275999</t>
  </si>
  <si>
    <t>16.813511</t>
  </si>
  <si>
    <t>17.212000</t>
  </si>
  <si>
    <t>17.532000</t>
  </si>
  <si>
    <t>17.322001</t>
  </si>
  <si>
    <t>16.858282</t>
  </si>
  <si>
    <t>17.000000</t>
  </si>
  <si>
    <t>17.142000</t>
  </si>
  <si>
    <t>16.546000</t>
  </si>
  <si>
    <t>16.618000</t>
  </si>
  <si>
    <t>16.173128</t>
  </si>
  <si>
    <t>16.785999</t>
  </si>
  <si>
    <t>16.972000</t>
  </si>
  <si>
    <t>16.318001</t>
  </si>
  <si>
    <t>16.382000</t>
  </si>
  <si>
    <t>15.943445</t>
  </si>
  <si>
    <t>16.570000</t>
  </si>
  <si>
    <t>16.341999</t>
  </si>
  <si>
    <t>16.410000</t>
  </si>
  <si>
    <t>15.970695</t>
  </si>
  <si>
    <t>16.482000</t>
  </si>
  <si>
    <t>16.691999</t>
  </si>
  <si>
    <t>16.414000</t>
  </si>
  <si>
    <t>16.450001</t>
  </si>
  <si>
    <t>16.009624</t>
  </si>
  <si>
    <t>16.214001</t>
  </si>
  <si>
    <t>16.386000</t>
  </si>
  <si>
    <t>16.170000</t>
  </si>
  <si>
    <t>15.737120</t>
  </si>
  <si>
    <t>16.250000</t>
  </si>
  <si>
    <t>16.030001</t>
  </si>
  <si>
    <t>16.222000</t>
  </si>
  <si>
    <t>15.787727</t>
  </si>
  <si>
    <t>16.084000</t>
  </si>
  <si>
    <t>15.784000</t>
  </si>
  <si>
    <t>15.653422</t>
  </si>
  <si>
    <t>15.584000</t>
  </si>
  <si>
    <t>14.444000</t>
  </si>
  <si>
    <t>14.394064</t>
  </si>
  <si>
    <t>14.604000</t>
  </si>
  <si>
    <t>14.432000</t>
  </si>
  <si>
    <t>14.874000</t>
  </si>
  <si>
    <t>14.475815</t>
  </si>
  <si>
    <t>14.958000</t>
  </si>
  <si>
    <t>14.557567</t>
  </si>
  <si>
    <t>15.096000</t>
  </si>
  <si>
    <t>14.495279</t>
  </si>
  <si>
    <t>15.126000</t>
  </si>
  <si>
    <t>14.526423</t>
  </si>
  <si>
    <t>15.528000</t>
  </si>
  <si>
    <t>15.022770</t>
  </si>
  <si>
    <t>15.348000</t>
  </si>
  <si>
    <t>14.902090</t>
  </si>
  <si>
    <t>14.781409</t>
  </si>
  <si>
    <t>14.004772</t>
  </si>
  <si>
    <t>14.550000</t>
  </si>
  <si>
    <t>14.364000</t>
  </si>
  <si>
    <t>13.979468</t>
  </si>
  <si>
    <t>13.630000</t>
  </si>
  <si>
    <t>14.142000</t>
  </si>
  <si>
    <t>13.693338</t>
  </si>
  <si>
    <t>14.164000</t>
  </si>
  <si>
    <t>14.988000</t>
  </si>
  <si>
    <t>14.514744</t>
  </si>
  <si>
    <t>14.473868</t>
  </si>
  <si>
    <t>14.468030</t>
  </si>
  <si>
    <t>14.668515</t>
  </si>
  <si>
    <t>14.598442</t>
  </si>
  <si>
    <t>15.198000</t>
  </si>
  <si>
    <t>15.386000</t>
  </si>
  <si>
    <t>14.839803</t>
  </si>
  <si>
    <t>15.133719</t>
  </si>
  <si>
    <t>16.798000</t>
  </si>
  <si>
    <t>16.007999</t>
  </si>
  <si>
    <t>15.766319</t>
  </si>
  <si>
    <t>16.344000</t>
  </si>
  <si>
    <t>16.368000</t>
  </si>
  <si>
    <t>16.098000</t>
  </si>
  <si>
    <t>16.115999</t>
  </si>
  <si>
    <t>15.684565</t>
  </si>
  <si>
    <t>16.108000</t>
  </si>
  <si>
    <t>15.972000</t>
  </si>
  <si>
    <t>15.544421</t>
  </si>
  <si>
    <t>16.096001</t>
  </si>
  <si>
    <t>16.209999</t>
  </si>
  <si>
    <t>16.153999</t>
  </si>
  <si>
    <t>15.721548</t>
  </si>
  <si>
    <t>16.198000</t>
  </si>
  <si>
    <t>15.764372</t>
  </si>
  <si>
    <t>16.195999</t>
  </si>
  <si>
    <t>15.934000</t>
  </si>
  <si>
    <t>16.070000</t>
  </si>
  <si>
    <t>15.639797</t>
  </si>
  <si>
    <t>15.926000</t>
  </si>
  <si>
    <t>15.634000</t>
  </si>
  <si>
    <t>15.688000</t>
  </si>
  <si>
    <t>15.268023</t>
  </si>
  <si>
    <t>15.484080</t>
  </si>
  <si>
    <t>16.004000</t>
  </si>
  <si>
    <t>15.814000</t>
  </si>
  <si>
    <t>15.499653</t>
  </si>
  <si>
    <t>15.798000</t>
  </si>
  <si>
    <t>15.980000</t>
  </si>
  <si>
    <t>15.680000</t>
  </si>
  <si>
    <t>15.513277</t>
  </si>
  <si>
    <t>16.337999</t>
  </si>
  <si>
    <t>16.334000</t>
  </si>
  <si>
    <t>15.896729</t>
  </si>
  <si>
    <t>16.430000</t>
  </si>
  <si>
    <t>16.316000</t>
  </si>
  <si>
    <t>15.879212</t>
  </si>
  <si>
    <t>16.393999</t>
  </si>
  <si>
    <t>16.563999</t>
  </si>
  <si>
    <t>15.929819</t>
  </si>
  <si>
    <t>16.236000</t>
  </si>
  <si>
    <t>16.464001</t>
  </si>
  <si>
    <t>16.202000</t>
  </si>
  <si>
    <t>16.374001</t>
  </si>
  <si>
    <t>15.935661</t>
  </si>
  <si>
    <t>16.888000</t>
  </si>
  <si>
    <t>16.521999</t>
  </si>
  <si>
    <t>16.233467</t>
  </si>
  <si>
    <t>16.666000</t>
  </si>
  <si>
    <t>17.152000</t>
  </si>
  <si>
    <t>16.646000</t>
  </si>
  <si>
    <t>17.070000</t>
  </si>
  <si>
    <t>16.613026</t>
  </si>
  <si>
    <t>17.396000</t>
  </si>
  <si>
    <t>17.889999</t>
  </si>
  <si>
    <t>17.226164</t>
  </si>
  <si>
    <t>17.966000</t>
  </si>
  <si>
    <t>18.164000</t>
  </si>
  <si>
    <t>17.757999</t>
  </si>
  <si>
    <t>18.101999</t>
  </si>
  <si>
    <t>17.617399</t>
  </si>
  <si>
    <t>18.190001</t>
  </si>
  <si>
    <t>18.232000</t>
  </si>
  <si>
    <t>17.552000</t>
  </si>
  <si>
    <t>17.730000</t>
  </si>
  <si>
    <t>17.255360</t>
  </si>
  <si>
    <t>17.708000</t>
  </si>
  <si>
    <t>17.841999</t>
  </si>
  <si>
    <t>17.364359</t>
  </si>
  <si>
    <t>17.756001</t>
  </si>
  <si>
    <t>17.402000</t>
  </si>
  <si>
    <t>17.466000</t>
  </si>
  <si>
    <t>16.998426</t>
  </si>
  <si>
    <t>17.488001</t>
  </si>
  <si>
    <t>17.502001</t>
  </si>
  <si>
    <t>16.784000</t>
  </si>
  <si>
    <t>17.014000</t>
  </si>
  <si>
    <t>16.558527</t>
  </si>
  <si>
    <t>17.068001</t>
  </si>
  <si>
    <t>17.427999</t>
  </si>
  <si>
    <t>17.020000</t>
  </si>
  <si>
    <t>16.564365</t>
  </si>
  <si>
    <t>17.382000</t>
  </si>
  <si>
    <t>17.524000</t>
  </si>
  <si>
    <t>17.110001</t>
  </si>
  <si>
    <t>16.620001</t>
  </si>
  <si>
    <t>16.816000</t>
  </si>
  <si>
    <t>16.327999</t>
  </si>
  <si>
    <t>15.890890</t>
  </si>
  <si>
    <t>16.035999</t>
  </si>
  <si>
    <t>15.788000</t>
  </si>
  <si>
    <t>15.365347</t>
  </si>
  <si>
    <t>15.810000</t>
  </si>
  <si>
    <t>16.104000</t>
  </si>
  <si>
    <t>15.812000</t>
  </si>
  <si>
    <t>15.388704</t>
  </si>
  <si>
    <t>15.978000</t>
  </si>
  <si>
    <t>15.776000</t>
  </si>
  <si>
    <t>16.351999</t>
  </si>
  <si>
    <t>16.152000</t>
  </si>
  <si>
    <t>16.596001</t>
  </si>
  <si>
    <t>16.151716</t>
  </si>
  <si>
    <t>16.566000</t>
  </si>
  <si>
    <t>16.670000</t>
  </si>
  <si>
    <t>16.226000</t>
  </si>
  <si>
    <t>15.791621</t>
  </si>
  <si>
    <t>16.330000</t>
  </si>
  <si>
    <t>16.488001</t>
  </si>
  <si>
    <t>15.922000</t>
  </si>
  <si>
    <t>15.630065</t>
  </si>
  <si>
    <t>16.049999</t>
  </si>
  <si>
    <t>16.525999</t>
  </si>
  <si>
    <t>16.326000</t>
  </si>
  <si>
    <t>15.888944</t>
  </si>
  <si>
    <t>16.427999</t>
  </si>
  <si>
    <t>15.011091</t>
  </si>
  <si>
    <t>15.598000</t>
  </si>
  <si>
    <t>14.878000</t>
  </si>
  <si>
    <t>14.479708</t>
  </si>
  <si>
    <t>14.994000</t>
  </si>
  <si>
    <t>14.773623</t>
  </si>
  <si>
    <t>15.478000</t>
  </si>
  <si>
    <t>15.808000</t>
  </si>
  <si>
    <t>15.756000</t>
  </si>
  <si>
    <t>15.334204</t>
  </si>
  <si>
    <t>15.750000</t>
  </si>
  <si>
    <t>15.938000</t>
  </si>
  <si>
    <t>15.596000</t>
  </si>
  <si>
    <t>15.221311</t>
  </si>
  <si>
    <t>15.694000</t>
  </si>
  <si>
    <t>15.862000</t>
  </si>
  <si>
    <t>15.662000</t>
  </si>
  <si>
    <t>15.740000</t>
  </si>
  <si>
    <t>15.318631</t>
  </si>
  <si>
    <t>15.442000</t>
  </si>
  <si>
    <t>15.178487</t>
  </si>
  <si>
    <t>15.062000</t>
  </si>
  <si>
    <t>15.166000</t>
  </si>
  <si>
    <t>14.759998</t>
  </si>
  <si>
    <t>14.904037</t>
  </si>
  <si>
    <t>14.812553</t>
  </si>
  <si>
    <t>14.575084</t>
  </si>
  <si>
    <t>15.526000</t>
  </si>
  <si>
    <t>15.414000</t>
  </si>
  <si>
    <t>15.001359</t>
  </si>
  <si>
    <t>15.896000</t>
  </si>
  <si>
    <t>15.748000</t>
  </si>
  <si>
    <t>15.326418</t>
  </si>
  <si>
    <t>15.794000</t>
  </si>
  <si>
    <t>15.522000</t>
  </si>
  <si>
    <t>15.594000</t>
  </si>
  <si>
    <t>15.176540</t>
  </si>
  <si>
    <t>15.576000</t>
  </si>
  <si>
    <t>15.474000</t>
  </si>
  <si>
    <t>16.114000</t>
  </si>
  <si>
    <t>15.836000</t>
  </si>
  <si>
    <t>15.610601</t>
  </si>
  <si>
    <t>17.004000</t>
  </si>
  <si>
    <t>16.974001</t>
  </si>
  <si>
    <t>16.519600</t>
  </si>
  <si>
    <t>17.058001</t>
  </si>
  <si>
    <t>17.138000</t>
  </si>
  <si>
    <t>16.922001</t>
  </si>
  <si>
    <t>16.927999</t>
  </si>
  <si>
    <t>16.474829</t>
  </si>
  <si>
    <t>16.908001</t>
  </si>
  <si>
    <t>17.384001</t>
  </si>
  <si>
    <t>16.895266</t>
  </si>
  <si>
    <t>17.252001</t>
  </si>
  <si>
    <t>17.662001</t>
  </si>
  <si>
    <t>17.230000</t>
  </si>
  <si>
    <t>17.450001</t>
  </si>
  <si>
    <t>16.982857</t>
  </si>
  <si>
    <t>17.636000</t>
  </si>
  <si>
    <t>18.202000</t>
  </si>
  <si>
    <t>17.596001</t>
  </si>
  <si>
    <t>17.508398</t>
  </si>
  <si>
    <t>18.139999</t>
  </si>
  <si>
    <t>18.350000</t>
  </si>
  <si>
    <t>17.766001</t>
  </si>
  <si>
    <t>18.038000</t>
  </si>
  <si>
    <t>17.555115</t>
  </si>
  <si>
    <t>18.040001</t>
  </si>
  <si>
    <t>18.646000</t>
  </si>
  <si>
    <t>18.004000</t>
  </si>
  <si>
    <t>18.043674</t>
  </si>
  <si>
    <t>18.309999</t>
  </si>
  <si>
    <t>18.573999</t>
  </si>
  <si>
    <t>18.514000</t>
  </si>
  <si>
    <t>18.018372</t>
  </si>
  <si>
    <t>18.438000</t>
  </si>
  <si>
    <t>18.454000</t>
  </si>
  <si>
    <t>18.191999</t>
  </si>
  <si>
    <t>17.704990</t>
  </si>
  <si>
    <t>18.483999</t>
  </si>
  <si>
    <t>18.214001</t>
  </si>
  <si>
    <t>17.726400</t>
  </si>
  <si>
    <t>17.605721</t>
  </si>
  <si>
    <t>18.021999</t>
  </si>
  <si>
    <t>18.114000</t>
  </si>
  <si>
    <t>17.392000</t>
  </si>
  <si>
    <t>17.426001</t>
  </si>
  <si>
    <t>16.959497</t>
  </si>
  <si>
    <t>17.351999</t>
  </si>
  <si>
    <t>16.856001</t>
  </si>
  <si>
    <t>17.087999</t>
  </si>
  <si>
    <t>16.630545</t>
  </si>
  <si>
    <t>17.150000</t>
  </si>
  <si>
    <t>16.736000</t>
  </si>
  <si>
    <t>16.955999</t>
  </si>
  <si>
    <t>16.502079</t>
  </si>
  <si>
    <t>16.761999</t>
  </si>
  <si>
    <t>16.830000</t>
  </si>
  <si>
    <t>16.750000</t>
  </si>
  <si>
    <t>16.301594</t>
  </si>
  <si>
    <t>17.044001</t>
  </si>
  <si>
    <t>16.681999</t>
  </si>
  <si>
    <t>16.468990</t>
  </si>
  <si>
    <t>16.606001</t>
  </si>
  <si>
    <t>16.161449</t>
  </si>
  <si>
    <t>16.493999</t>
  </si>
  <si>
    <t>16.538000</t>
  </si>
  <si>
    <t>16.511999</t>
  </si>
  <si>
    <t>16.069965</t>
  </si>
  <si>
    <t>16.667999</t>
  </si>
  <si>
    <t>16.878000</t>
  </si>
  <si>
    <t>16.271999</t>
  </si>
  <si>
    <t>15.922034</t>
  </si>
  <si>
    <t>15.838000</t>
  </si>
  <si>
    <t>15.864000</t>
  </si>
  <si>
    <t>15.439313</t>
  </si>
  <si>
    <t>16.021999</t>
  </si>
  <si>
    <t>16.188000</t>
  </si>
  <si>
    <t>16.073999</t>
  </si>
  <si>
    <t>15.643690</t>
  </si>
  <si>
    <t>16.046000</t>
  </si>
  <si>
    <t>16.309999</t>
  </si>
  <si>
    <t>15.870000</t>
  </si>
  <si>
    <t>16.194000</t>
  </si>
  <si>
    <t>15.760478</t>
  </si>
  <si>
    <t>16.306000</t>
  </si>
  <si>
    <t>15.632000</t>
  </si>
  <si>
    <t>15.213524</t>
  </si>
  <si>
    <t>16.028000</t>
  </si>
  <si>
    <t>15.912000</t>
  </si>
  <si>
    <t>15.486028</t>
  </si>
  <si>
    <t>15.892000</t>
  </si>
  <si>
    <t>15.714000</t>
  </si>
  <si>
    <t>16.167999</t>
  </si>
  <si>
    <t>15.735173</t>
  </si>
  <si>
    <t>16.172001</t>
  </si>
  <si>
    <t>16.940001</t>
  </si>
  <si>
    <t>16.426167</t>
  </si>
  <si>
    <t>16.844000</t>
  </si>
  <si>
    <t>16.643999</t>
  </si>
  <si>
    <t>16.198431</t>
  </si>
  <si>
    <t>17.184000</t>
  </si>
  <si>
    <t>16.537115</t>
  </si>
  <si>
    <t>16.903999</t>
  </si>
  <si>
    <t>16.496000</t>
  </si>
  <si>
    <t>16.672001</t>
  </si>
  <si>
    <t>16.225683</t>
  </si>
  <si>
    <t>16.648001</t>
  </si>
  <si>
    <t>17.006001</t>
  </si>
  <si>
    <t>16.023251</t>
  </si>
  <si>
    <t>16.292000</t>
  </si>
  <si>
    <t>15.855855</t>
  </si>
  <si>
    <t>17.090000</t>
  </si>
  <si>
    <t>16.959999</t>
  </si>
  <si>
    <t>16.505970</t>
  </si>
  <si>
    <t>17.118000</t>
  </si>
  <si>
    <t>17.372000</t>
  </si>
  <si>
    <t>16.590000</t>
  </si>
  <si>
    <t>16.686001</t>
  </si>
  <si>
    <t>16.239309</t>
  </si>
  <si>
    <t>16.190001</t>
  </si>
  <si>
    <t>16.106945</t>
  </si>
  <si>
    <t>16.733999</t>
  </si>
  <si>
    <t>17.285999</t>
  </si>
  <si>
    <t>17.242001</t>
  </si>
  <si>
    <t>16.780422</t>
  </si>
  <si>
    <t>17.294001</t>
  </si>
  <si>
    <t>17.582001</t>
  </si>
  <si>
    <t>17.194000</t>
  </si>
  <si>
    <t>17.111322</t>
  </si>
  <si>
    <t>17.576000</t>
  </si>
  <si>
    <t>18.136000</t>
  </si>
  <si>
    <t>17.525999</t>
  </si>
  <si>
    <t>18.104000</t>
  </si>
  <si>
    <t>17.619347</t>
  </si>
  <si>
    <t>18.386000</t>
  </si>
  <si>
    <t>17.908001</t>
  </si>
  <si>
    <t>18.007999</t>
  </si>
  <si>
    <t>17.525915</t>
  </si>
  <si>
    <t>18.143999</t>
  </si>
  <si>
    <t>17.628000</t>
  </si>
  <si>
    <t>17.850000</t>
  </si>
  <si>
    <t>17.372145</t>
  </si>
  <si>
    <t>17.216000</t>
  </si>
  <si>
    <t>17.378000</t>
  </si>
  <si>
    <t>16.912783</t>
  </si>
  <si>
    <t>17.886000</t>
  </si>
  <si>
    <t>17.238001</t>
  </si>
  <si>
    <t>17.796000</t>
  </si>
  <si>
    <t>17.319592</t>
  </si>
  <si>
    <t>18.062000</t>
  </si>
  <si>
    <t>18.358000</t>
  </si>
  <si>
    <t>17.866547</t>
  </si>
  <si>
    <t>18.490000</t>
  </si>
  <si>
    <t>18.351999</t>
  </si>
  <si>
    <t>18.677999</t>
  </si>
  <si>
    <t>18.177980</t>
  </si>
  <si>
    <t>18.629999</t>
  </si>
  <si>
    <t>18.893999</t>
  </si>
  <si>
    <t>18.462000</t>
  </si>
  <si>
    <t>18.670000</t>
  </si>
  <si>
    <t>19.316000</t>
  </si>
  <si>
    <t>18.652000</t>
  </si>
  <si>
    <t>19.309999</t>
  </si>
  <si>
    <t>18.793062</t>
  </si>
  <si>
    <t>19.128000</t>
  </si>
  <si>
    <t>19.181999</t>
  </si>
  <si>
    <t>18.558001</t>
  </si>
  <si>
    <t>18.836000</t>
  </si>
  <si>
    <t>18.331751</t>
  </si>
  <si>
    <t>18.719999</t>
  </si>
  <si>
    <t>18.382000</t>
  </si>
  <si>
    <t>18.511999</t>
  </si>
  <si>
    <t>18.016424</t>
  </si>
  <si>
    <t>19.968000</t>
  </si>
  <si>
    <t>19.341999</t>
  </si>
  <si>
    <t>19.656000</t>
  </si>
  <si>
    <t>19.129799</t>
  </si>
  <si>
    <t>19.747999</t>
  </si>
  <si>
    <t>19.884001</t>
  </si>
  <si>
    <t>19.274000</t>
  </si>
  <si>
    <t>19.094763</t>
  </si>
  <si>
    <t>19.496000</t>
  </si>
  <si>
    <t>19.658001</t>
  </si>
  <si>
    <t>19.396000</t>
  </si>
  <si>
    <t>18.890383</t>
  </si>
  <si>
    <t>19.600000</t>
  </si>
  <si>
    <t>19.326000</t>
  </si>
  <si>
    <t>19.622000</t>
  </si>
  <si>
    <t>19.096708</t>
  </si>
  <si>
    <t>19.598000</t>
  </si>
  <si>
    <t>19.664000</t>
  </si>
  <si>
    <t>19.195999</t>
  </si>
  <si>
    <t>19.454000</t>
  </si>
  <si>
    <t>18.933207</t>
  </si>
  <si>
    <t>19.261999</t>
  </si>
  <si>
    <t>19.232000</t>
  </si>
  <si>
    <t>19.275999</t>
  </si>
  <si>
    <t>18.759970</t>
  </si>
  <si>
    <t>19.049999</t>
  </si>
  <si>
    <t>19.143999</t>
  </si>
  <si>
    <t>18.631502</t>
  </si>
  <si>
    <t>18.896000</t>
  </si>
  <si>
    <t>19.030001</t>
  </si>
  <si>
    <t>18.658001</t>
  </si>
  <si>
    <t>18.370680</t>
  </si>
  <si>
    <t>18.865999</t>
  </si>
  <si>
    <t>19.296000</t>
  </si>
  <si>
    <t>18.788000</t>
  </si>
  <si>
    <t>19.186001</t>
  </si>
  <si>
    <t>18.672380</t>
  </si>
  <si>
    <t>19.358000</t>
  </si>
  <si>
    <t>19.718000</t>
  </si>
  <si>
    <t>19.247999</t>
  </si>
  <si>
    <t>19.690001</t>
  </si>
  <si>
    <t>19.162889</t>
  </si>
  <si>
    <t>19.850000</t>
  </si>
  <si>
    <t>19.643999</t>
  </si>
  <si>
    <t>19.756001</t>
  </si>
  <si>
    <t>19.227123</t>
  </si>
  <si>
    <t>19.992001</t>
  </si>
  <si>
    <t>19.624001</t>
  </si>
  <si>
    <t>19.123960</t>
  </si>
  <si>
    <t>18.929316</t>
  </si>
  <si>
    <t>19.350000</t>
  </si>
  <si>
    <t>19.636000</t>
  </si>
  <si>
    <t>19.138000</t>
  </si>
  <si>
    <t>19.388000</t>
  </si>
  <si>
    <t>18.868975</t>
  </si>
  <si>
    <t>18.983999</t>
  </si>
  <si>
    <t>18.559484</t>
  </si>
  <si>
    <t>19.264000</t>
  </si>
  <si>
    <t>18.471893</t>
  </si>
  <si>
    <t>19.444000</t>
  </si>
  <si>
    <t>19.254000</t>
  </si>
  <si>
    <t>18.738560</t>
  </si>
  <si>
    <t>19.389999</t>
  </si>
  <si>
    <t>19.468000</t>
  </si>
  <si>
    <t>18.746346</t>
  </si>
  <si>
    <t>19.408001</t>
  </si>
  <si>
    <t>19.503519</t>
  </si>
  <si>
    <t>20.160000</t>
  </si>
  <si>
    <t>19.858000</t>
  </si>
  <si>
    <t>19.326391</t>
  </si>
  <si>
    <t>19.893999</t>
  </si>
  <si>
    <t>19.497999</t>
  </si>
  <si>
    <t>19.878000</t>
  </si>
  <si>
    <t>19.345858</t>
  </si>
  <si>
    <t>19.808001</t>
  </si>
  <si>
    <t>20.260000</t>
  </si>
  <si>
    <t>19.695999</t>
  </si>
  <si>
    <t>20.215000</t>
  </si>
  <si>
    <t>19.673834</t>
  </si>
  <si>
    <t>20.340000</t>
  </si>
  <si>
    <t>20.885000</t>
  </si>
  <si>
    <t>20.330000</t>
  </si>
  <si>
    <t>20.145849</t>
  </si>
  <si>
    <t>21.000000</t>
  </si>
  <si>
    <t>21.295000</t>
  </si>
  <si>
    <t>20.875000</t>
  </si>
  <si>
    <t>20.481615</t>
  </si>
  <si>
    <t>21.184999</t>
  </si>
  <si>
    <t>21.270000</t>
  </si>
  <si>
    <t>20.775000</t>
  </si>
  <si>
    <t>21.020000</t>
  </si>
  <si>
    <t>20.457283</t>
  </si>
  <si>
    <t>20.990000</t>
  </si>
  <si>
    <t>20.674999</t>
  </si>
  <si>
    <t>20.705000</t>
  </si>
  <si>
    <t>20.334999</t>
  </si>
  <si>
    <t>20.440001</t>
  </si>
  <si>
    <t>19.892811</t>
  </si>
  <si>
    <t>20.525000</t>
  </si>
  <si>
    <t>20.600000</t>
  </si>
  <si>
    <t>20.375000</t>
  </si>
  <si>
    <t>20.048527</t>
  </si>
  <si>
    <t>20.530001</t>
  </si>
  <si>
    <t>20.780001</t>
  </si>
  <si>
    <t>20.430000</t>
  </si>
  <si>
    <t>19.883080</t>
  </si>
  <si>
    <t>20.400000</t>
  </si>
  <si>
    <t>20.490000</t>
  </si>
  <si>
    <t>20.254999</t>
  </si>
  <si>
    <t>19.800354</t>
  </si>
  <si>
    <t>20.350000</t>
  </si>
  <si>
    <t>20.520000</t>
  </si>
  <si>
    <t>20.264999</t>
  </si>
  <si>
    <t>19.795488</t>
  </si>
  <si>
    <t>20.250000</t>
  </si>
  <si>
    <t>20.155001</t>
  </si>
  <si>
    <t>20.309999</t>
  </si>
  <si>
    <t>19.766291</t>
  </si>
  <si>
    <t>20.205000</t>
  </si>
  <si>
    <t>20.889999</t>
  </si>
  <si>
    <t>20.131250</t>
  </si>
  <si>
    <t>20.549999</t>
  </si>
  <si>
    <t>20.389999</t>
  </si>
  <si>
    <t>19.844149</t>
  </si>
  <si>
    <t>20.084999</t>
  </si>
  <si>
    <t>19.424000</t>
  </si>
  <si>
    <t>20.045000</t>
  </si>
  <si>
    <t>19.508383</t>
  </si>
  <si>
    <t>20.476749</t>
  </si>
  <si>
    <t>20.844999</t>
  </si>
  <si>
    <t>21.575001</t>
  </si>
  <si>
    <t>21.309999</t>
  </si>
  <si>
    <t>20.739521</t>
  </si>
  <si>
    <t>21.735001</t>
  </si>
  <si>
    <t>21.985001</t>
  </si>
  <si>
    <t>21.629999</t>
  </si>
  <si>
    <t>21.050953</t>
  </si>
  <si>
    <t>21.745001</t>
  </si>
  <si>
    <t>21.770000</t>
  </si>
  <si>
    <t>20.846577</t>
  </si>
  <si>
    <t>21.504999</t>
  </si>
  <si>
    <t>21.684999</t>
  </si>
  <si>
    <t>21.445000</t>
  </si>
  <si>
    <t>21.655001</t>
  </si>
  <si>
    <t>21.075285</t>
  </si>
  <si>
    <t>21.650000</t>
  </si>
  <si>
    <t>21.730000</t>
  </si>
  <si>
    <t>21.305000</t>
  </si>
  <si>
    <t>20.768717</t>
  </si>
  <si>
    <t>21.245001</t>
  </si>
  <si>
    <t>20.603266</t>
  </si>
  <si>
    <t>21.510000</t>
  </si>
  <si>
    <t>21.275000</t>
  </si>
  <si>
    <t>21.395000</t>
  </si>
  <si>
    <t>21.129999</t>
  </si>
  <si>
    <t>20.564339</t>
  </si>
  <si>
    <t>21.330000</t>
  </si>
  <si>
    <t>21.105000</t>
  </si>
  <si>
    <t>21.139999</t>
  </si>
  <si>
    <t>20.574070</t>
  </si>
  <si>
    <t>20.965000</t>
  </si>
  <si>
    <t>21.065001</t>
  </si>
  <si>
    <t>21.055000</t>
  </si>
  <si>
    <t>20.491346</t>
  </si>
  <si>
    <t>21.385000</t>
  </si>
  <si>
    <t>21.035000</t>
  </si>
  <si>
    <t>21.350000</t>
  </si>
  <si>
    <t>20.778448</t>
  </si>
  <si>
    <t>21.975000</t>
  </si>
  <si>
    <t>21.250000</t>
  </si>
  <si>
    <t>21.525000</t>
  </si>
  <si>
    <t>20.948763</t>
  </si>
  <si>
    <t>21.940001</t>
  </si>
  <si>
    <t>22.004999</t>
  </si>
  <si>
    <t>21.415913</t>
  </si>
  <si>
    <t>21.240000</t>
  </si>
  <si>
    <t>20.671394</t>
  </si>
  <si>
    <t>21.334999</t>
  </si>
  <si>
    <t>20.930000</t>
  </si>
  <si>
    <t>20.369692</t>
  </si>
  <si>
    <t>21.365000</t>
  </si>
  <si>
    <t>20.855000</t>
  </si>
  <si>
    <t>20.296701</t>
  </si>
  <si>
    <t>20.360001</t>
  </si>
  <si>
    <t>20.195000</t>
  </si>
  <si>
    <t>19.814953</t>
  </si>
  <si>
    <t>20.315001</t>
  </si>
  <si>
    <t>20.500000</t>
  </si>
  <si>
    <t>19.510000</t>
  </si>
  <si>
    <t>19.576000</t>
  </si>
  <si>
    <t>19.051941</t>
  </si>
  <si>
    <t>19.382000</t>
  </si>
  <si>
    <t>19.511999</t>
  </si>
  <si>
    <t>18.989653</t>
  </si>
  <si>
    <t>20.174999</t>
  </si>
  <si>
    <t>22.530001</t>
  </si>
  <si>
    <t>22.260000</t>
  </si>
  <si>
    <t>21.664087</t>
  </si>
  <si>
    <t>22.490000</t>
  </si>
  <si>
    <t>22.870001</t>
  </si>
  <si>
    <t>22.105000</t>
  </si>
  <si>
    <t>21.605696</t>
  </si>
  <si>
    <t>22.240000</t>
  </si>
  <si>
    <t>21.740000</t>
  </si>
  <si>
    <t>21.965000</t>
  </si>
  <si>
    <t>21.376986</t>
  </si>
  <si>
    <t>21.915001</t>
  </si>
  <si>
    <t>21.715000</t>
  </si>
  <si>
    <t>21.133678</t>
  </si>
  <si>
    <t>22.045000</t>
  </si>
  <si>
    <t>21.725000</t>
  </si>
  <si>
    <t>22.155001</t>
  </si>
  <si>
    <t>21.561901</t>
  </si>
  <si>
    <t>22.129999</t>
  </si>
  <si>
    <t>22.825001</t>
  </si>
  <si>
    <t>22.125000</t>
  </si>
  <si>
    <t>22.805000</t>
  </si>
  <si>
    <t>22.194500</t>
  </si>
  <si>
    <t>22.959999</t>
  </si>
  <si>
    <t>22.325001</t>
  </si>
  <si>
    <t>22.855000</t>
  </si>
  <si>
    <t>22.243160</t>
  </si>
  <si>
    <t>22.934999</t>
  </si>
  <si>
    <t>23.065001</t>
  </si>
  <si>
    <t>22.455000</t>
  </si>
  <si>
    <t>22.570000</t>
  </si>
  <si>
    <t>21.965790</t>
  </si>
  <si>
    <t>22.219999</t>
  </si>
  <si>
    <t>21.625158</t>
  </si>
  <si>
    <t>21.153145</t>
  </si>
  <si>
    <t>22.305000</t>
  </si>
  <si>
    <t>21.785000</t>
  </si>
  <si>
    <t>22.184999</t>
  </si>
  <si>
    <t>21.591095</t>
  </si>
  <si>
    <t>22.145000</t>
  </si>
  <si>
    <t>22.295000</t>
  </si>
  <si>
    <t>21.143410</t>
  </si>
  <si>
    <t>21.325001</t>
  </si>
  <si>
    <t>21.695000</t>
  </si>
  <si>
    <t>20.825001</t>
  </si>
  <si>
    <t>20.793568</t>
  </si>
  <si>
    <t>19.908001</t>
  </si>
  <si>
    <t>19.628000</t>
  </si>
  <si>
    <t>20.139999</t>
  </si>
  <si>
    <t>19.847507</t>
  </si>
  <si>
    <t>20.615000</t>
  </si>
  <si>
    <t>20.840000</t>
  </si>
  <si>
    <t>20.075001</t>
  </si>
  <si>
    <t>20.044605</t>
  </si>
  <si>
    <t>20.165001</t>
  </si>
  <si>
    <t>20.540001</t>
  </si>
  <si>
    <t>20.241701</t>
  </si>
  <si>
    <t>19.025999</t>
  </si>
  <si>
    <t>19.228628</t>
  </si>
  <si>
    <t>18.858000</t>
  </si>
  <si>
    <t>18.098000</t>
  </si>
  <si>
    <t>18.794001</t>
  </si>
  <si>
    <t>18.521057</t>
  </si>
  <si>
    <t>19.493999</t>
  </si>
  <si>
    <t>17.664000</t>
  </si>
  <si>
    <t>18.615999</t>
  </si>
  <si>
    <t>18.345640</t>
  </si>
  <si>
    <t>18.958000</t>
  </si>
  <si>
    <t>19.532000</t>
  </si>
  <si>
    <t>18.936001</t>
  </si>
  <si>
    <t>18.660995</t>
  </si>
  <si>
    <t>18.743999</t>
  </si>
  <si>
    <t>18.908001</t>
  </si>
  <si>
    <t>18.633402</t>
  </si>
  <si>
    <t>19.086000</t>
  </si>
  <si>
    <t>17.830000</t>
  </si>
  <si>
    <t>17.571056</t>
  </si>
  <si>
    <t>17.160000</t>
  </si>
  <si>
    <t>17.658001</t>
  </si>
  <si>
    <t>16.808001</t>
  </si>
  <si>
    <t>16.858000</t>
  </si>
  <si>
    <t>16.613173</t>
  </si>
  <si>
    <t>15.284000</t>
  </si>
  <si>
    <t>15.582364</t>
  </si>
  <si>
    <t>16.718000</t>
  </si>
  <si>
    <t>16.875999</t>
  </si>
  <si>
    <t>15.759749</t>
  </si>
  <si>
    <t>16.129999</t>
  </si>
  <si>
    <t>16.422001</t>
  </si>
  <si>
    <t>15.775517</t>
  </si>
  <si>
    <t>13.684000</t>
  </si>
  <si>
    <t>13.712000</t>
  </si>
  <si>
    <t>13.512861</t>
  </si>
  <si>
    <t>13.816000</t>
  </si>
  <si>
    <t>14.084000</t>
  </si>
  <si>
    <t>13.879459</t>
  </si>
  <si>
    <t>13.052000</t>
  </si>
  <si>
    <t>13.318000</t>
  </si>
  <si>
    <t>11.290000</t>
  </si>
  <si>
    <t>12.604000</t>
  </si>
  <si>
    <t>12.420954</t>
  </si>
  <si>
    <t>13.390000</t>
  </si>
  <si>
    <t>11.878000</t>
  </si>
  <si>
    <t>12.476140</t>
  </si>
  <si>
    <t>12.124000</t>
  </si>
  <si>
    <t>10.552000</t>
  </si>
  <si>
    <t>10.678000</t>
  </si>
  <si>
    <t>10.522924</t>
  </si>
  <si>
    <t>10.682000</t>
  </si>
  <si>
    <t>11.394000</t>
  </si>
  <si>
    <t>10.132000</t>
  </si>
  <si>
    <t>11.057054</t>
  </si>
  <si>
    <t>11.788000</t>
  </si>
  <si>
    <t>11.330000</t>
  </si>
  <si>
    <t>11.474000</t>
  </si>
  <si>
    <t>11.307364</t>
  </si>
  <si>
    <t>10.746000</t>
  </si>
  <si>
    <t>11.558000</t>
  </si>
  <si>
    <t>11.468000</t>
  </si>
  <si>
    <t>11.301452</t>
  </si>
  <si>
    <t>12.972000</t>
  </si>
  <si>
    <t>13.344000</t>
  </si>
  <si>
    <t>12.502000</t>
  </si>
  <si>
    <t>12.880185</t>
  </si>
  <si>
    <t>13.954000</t>
  </si>
  <si>
    <t>13.208000</t>
  </si>
  <si>
    <t>13.786824</t>
  </si>
  <si>
    <t>13.494000</t>
  </si>
  <si>
    <t>14.418000</t>
  </si>
  <si>
    <t>13.330000</t>
  </si>
  <si>
    <t>14.374000</t>
  </si>
  <si>
    <t>14.165247</t>
  </si>
  <si>
    <t>13.968000</t>
  </si>
  <si>
    <t>13.314000</t>
  </si>
  <si>
    <t>13.392000</t>
  </si>
  <si>
    <t>13.197509</t>
  </si>
  <si>
    <t>13.490000</t>
  </si>
  <si>
    <t>12.750000</t>
  </si>
  <si>
    <t>13.536000</t>
  </si>
  <si>
    <t>13.339417</t>
  </si>
  <si>
    <t>13.942000</t>
  </si>
  <si>
    <t>14.144000</t>
  </si>
  <si>
    <t>13.176000</t>
  </si>
  <si>
    <t>13.234958</t>
  </si>
  <si>
    <t>13.170000</t>
  </si>
  <si>
    <t>12.728000</t>
  </si>
  <si>
    <t>12.874000</t>
  </si>
  <si>
    <t>12.687032</t>
  </si>
  <si>
    <t>12.880000</t>
  </si>
  <si>
    <t>13.236000</t>
  </si>
  <si>
    <t>12.592000</t>
  </si>
  <si>
    <t>12.949169</t>
  </si>
  <si>
    <t>13.572000</t>
  </si>
  <si>
    <t>13.032000</t>
  </si>
  <si>
    <t>13.350000</t>
  </si>
  <si>
    <t>13.156119</t>
  </si>
  <si>
    <t>14.276000</t>
  </si>
  <si>
    <t>14.394000</t>
  </si>
  <si>
    <t>13.846000</t>
  </si>
  <si>
    <t>13.938588</t>
  </si>
  <si>
    <t>14.667841</t>
  </si>
  <si>
    <t>15.570538</t>
  </si>
  <si>
    <t>16.532000</t>
  </si>
  <si>
    <t>15.698000</t>
  </si>
  <si>
    <t>16.232000</t>
  </si>
  <si>
    <t>15.996265</t>
  </si>
  <si>
    <t>16.483999</t>
  </si>
  <si>
    <t>17.336000</t>
  </si>
  <si>
    <t>15.962000</t>
  </si>
  <si>
    <t>16.840000</t>
  </si>
  <si>
    <t>16.595436</t>
  </si>
  <si>
    <t>16.650000</t>
  </si>
  <si>
    <t>16.893999</t>
  </si>
  <si>
    <t>15.302000</t>
  </si>
  <si>
    <t>15.079770</t>
  </si>
  <si>
    <t>16.143999</t>
  </si>
  <si>
    <t>15.532000</t>
  </si>
  <si>
    <t>15.306430</t>
  </si>
  <si>
    <t>16.308001</t>
  </si>
  <si>
    <t>15.928000</t>
  </si>
  <si>
    <t>16.309645</t>
  </si>
  <si>
    <t>15.762000</t>
  </si>
  <si>
    <t>16.510000</t>
  </si>
  <si>
    <t>16.270226</t>
  </si>
  <si>
    <t>16.077999</t>
  </si>
  <si>
    <t>14.949687</t>
  </si>
  <si>
    <t>15.797198</t>
  </si>
  <si>
    <t>15.770000</t>
  </si>
  <si>
    <t>15.540974</t>
  </si>
  <si>
    <t>15.107364</t>
  </si>
  <si>
    <t>15.600102</t>
  </si>
  <si>
    <t>16.818001</t>
  </si>
  <si>
    <t>15.894000</t>
  </si>
  <si>
    <t>16.492001</t>
  </si>
  <si>
    <t>16.252489</t>
  </si>
  <si>
    <t>17.408001</t>
  </si>
  <si>
    <t>17.155188</t>
  </si>
  <si>
    <t>17.667999</t>
  </si>
  <si>
    <t>17.926001</t>
  </si>
  <si>
    <t>16.950001</t>
  </si>
  <si>
    <t>16.703838</t>
  </si>
  <si>
    <t>16.118000</t>
  </si>
  <si>
    <t>15.664000</t>
  </si>
  <si>
    <t>15.586306</t>
  </si>
  <si>
    <t>16.870001</t>
  </si>
  <si>
    <t>16.072001</t>
  </si>
  <si>
    <t>16.554043</t>
  </si>
  <si>
    <t>16.850000</t>
  </si>
  <si>
    <t>17.870001</t>
  </si>
  <si>
    <t>16.722000</t>
  </si>
  <si>
    <t>17.634001</t>
  </si>
  <si>
    <t>17.377903</t>
  </si>
  <si>
    <t>17.827999</t>
  </si>
  <si>
    <t>18.374001</t>
  </si>
  <si>
    <t>17.752001</t>
  </si>
  <si>
    <t>17.935684</t>
  </si>
  <si>
    <t>18.188000</t>
  </si>
  <si>
    <t>18.044085</t>
  </si>
  <si>
    <t>18.441999</t>
  </si>
  <si>
    <t>18.474001</t>
  </si>
  <si>
    <t>17.514000</t>
  </si>
  <si>
    <t>17.809999</t>
  </si>
  <si>
    <t>17.551346</t>
  </si>
  <si>
    <t>17.549999</t>
  </si>
  <si>
    <t>18.066000</t>
  </si>
  <si>
    <t>17.445999</t>
  </si>
  <si>
    <t>17.541491</t>
  </si>
  <si>
    <t>17.120001</t>
  </si>
  <si>
    <t>17.414000</t>
  </si>
  <si>
    <t>17.161097</t>
  </si>
  <si>
    <t>17.028000</t>
  </si>
  <si>
    <t>17.132000</t>
  </si>
  <si>
    <t>16.862000</t>
  </si>
  <si>
    <t>16.617113</t>
  </si>
  <si>
    <t>17.346001</t>
  </si>
  <si>
    <t>16.930000</t>
  </si>
  <si>
    <t>16.684126</t>
  </si>
  <si>
    <t>18.170000</t>
  </si>
  <si>
    <t>17.222000</t>
  </si>
  <si>
    <t>17.856846</t>
  </si>
  <si>
    <t>18.608000</t>
  </si>
  <si>
    <t>17.705999</t>
  </si>
  <si>
    <t>18.594000</t>
  </si>
  <si>
    <t>18.323961</t>
  </si>
  <si>
    <t>18.492001</t>
  </si>
  <si>
    <t>19.516001</t>
  </si>
  <si>
    <t>18.275999</t>
  </si>
  <si>
    <t>19.374001</t>
  </si>
  <si>
    <t>19.092632</t>
  </si>
  <si>
    <t>19.412001</t>
  </si>
  <si>
    <t>18.879999</t>
  </si>
  <si>
    <t>18.605806</t>
  </si>
  <si>
    <t>19.288000</t>
  </si>
  <si>
    <t>18.302000</t>
  </si>
  <si>
    <t>19.148001</t>
  </si>
  <si>
    <t>18.869917</t>
  </si>
  <si>
    <t>19.604000</t>
  </si>
  <si>
    <t>18.964001</t>
  </si>
  <si>
    <t>19.476000</t>
  </si>
  <si>
    <t>19.193151</t>
  </si>
  <si>
    <t>19.563999</t>
  </si>
  <si>
    <t>19.862291</t>
  </si>
  <si>
    <t>18.990000</t>
  </si>
  <si>
    <t>19.252001</t>
  </si>
  <si>
    <t>18.972406</t>
  </si>
  <si>
    <t>19.856001</t>
  </si>
  <si>
    <t>19.068981</t>
  </si>
  <si>
    <t>18.924000</t>
  </si>
  <si>
    <t>19.459999</t>
  </si>
  <si>
    <t>18.754000</t>
  </si>
  <si>
    <t>18.856001</t>
  </si>
  <si>
    <t>18.582155</t>
  </si>
  <si>
    <t>20.110001</t>
  </si>
  <si>
    <t>19.372509</t>
  </si>
  <si>
    <t>20.290001</t>
  </si>
  <si>
    <t>20.955000</t>
  </si>
  <si>
    <t>20.830000</t>
  </si>
  <si>
    <t>20.527487</t>
  </si>
  <si>
    <t>20.469999</t>
  </si>
  <si>
    <t>20.924999</t>
  </si>
  <si>
    <t>20.385000</t>
  </si>
  <si>
    <t>20.350101</t>
  </si>
  <si>
    <t>21.780001</t>
  </si>
  <si>
    <t>21.335579</t>
  </si>
  <si>
    <t>21.639999</t>
  </si>
  <si>
    <t>21.280001</t>
  </si>
  <si>
    <t>20.970953</t>
  </si>
  <si>
    <t>21.379999</t>
  </si>
  <si>
    <t>20.566908</t>
  </si>
  <si>
    <t>20.586615</t>
  </si>
  <si>
    <t>20.209999</t>
  </si>
  <si>
    <t>19.618000</t>
  </si>
  <si>
    <t>19.672001</t>
  </si>
  <si>
    <t>19.386307</t>
  </si>
  <si>
    <t>19.354000</t>
  </si>
  <si>
    <t>19.243999</t>
  </si>
  <si>
    <t>19.530001</t>
  </si>
  <si>
    <t>19.246368</t>
  </si>
  <si>
    <t>19.474001</t>
  </si>
  <si>
    <t>19.298000</t>
  </si>
  <si>
    <t>19.017736</t>
  </si>
  <si>
    <t>19.950001</t>
  </si>
  <si>
    <t>20.230000</t>
  </si>
  <si>
    <t>19.785999</t>
  </si>
  <si>
    <t>19.498648</t>
  </si>
  <si>
    <t>20.495001</t>
  </si>
  <si>
    <t>19.809999</t>
  </si>
  <si>
    <t>19.837652</t>
  </si>
  <si>
    <t>20.915001</t>
  </si>
  <si>
    <t>20.030001</t>
  </si>
  <si>
    <t>20.019968</t>
  </si>
  <si>
    <t>20.455000</t>
  </si>
  <si>
    <t>20.670000</t>
  </si>
  <si>
    <t>20.172714</t>
  </si>
  <si>
    <t>20.570000</t>
  </si>
  <si>
    <t>20.004999</t>
  </si>
  <si>
    <t>20.320000</t>
  </si>
  <si>
    <t>20.024893</t>
  </si>
  <si>
    <t>20.580000</t>
  </si>
  <si>
    <t>20.478214</t>
  </si>
  <si>
    <t>21.215000</t>
  </si>
  <si>
    <t>20.370001</t>
  </si>
  <si>
    <t>20.420000</t>
  </si>
  <si>
    <t>20.123442</t>
  </si>
  <si>
    <t>20.590000</t>
  </si>
  <si>
    <t>20.290974</t>
  </si>
  <si>
    <t>21.010000</t>
  </si>
  <si>
    <t>20.251553</t>
  </si>
  <si>
    <t>20.905001</t>
  </si>
  <si>
    <t>20.225000</t>
  </si>
  <si>
    <t>20.535000</t>
  </si>
  <si>
    <t>20.236773</t>
  </si>
  <si>
    <t>20.565001</t>
  </si>
  <si>
    <t>20.571835</t>
  </si>
  <si>
    <t>20.625000</t>
  </si>
  <si>
    <t>20.745001</t>
  </si>
  <si>
    <t>20.325001</t>
  </si>
  <si>
    <t>20.231846</t>
  </si>
  <si>
    <t>20.542271</t>
  </si>
  <si>
    <t>20.715000</t>
  </si>
  <si>
    <t>20.522560</t>
  </si>
  <si>
    <t>21.520000</t>
  </si>
  <si>
    <t>20.879999</t>
  </si>
  <si>
    <t>21.207468</t>
  </si>
  <si>
    <t>21.434999</t>
  </si>
  <si>
    <t>21.150000</t>
  </si>
  <si>
    <t>20.941387</t>
  </si>
  <si>
    <t>20.945000</t>
  </si>
  <si>
    <t>20.837914</t>
  </si>
  <si>
    <t>21.480000</t>
  </si>
  <si>
    <t>21.990000</t>
  </si>
  <si>
    <t>21.415001</t>
  </si>
  <si>
    <t>21.340508</t>
  </si>
  <si>
    <t>22.995001</t>
  </si>
  <si>
    <t>22.222507</t>
  </si>
  <si>
    <t>23.030001</t>
  </si>
  <si>
    <t>23.205000</t>
  </si>
  <si>
    <t>22.867996</t>
  </si>
  <si>
    <t>22.424999</t>
  </si>
  <si>
    <t>22.559999</t>
  </si>
  <si>
    <t>21.820000</t>
  </si>
  <si>
    <t>22.010000</t>
  </si>
  <si>
    <t>21.690351</t>
  </si>
  <si>
    <t>22.375000</t>
  </si>
  <si>
    <t>22.165001</t>
  </si>
  <si>
    <t>22.109179</t>
  </si>
  <si>
    <t>22.379999</t>
  </si>
  <si>
    <t>21.719999</t>
  </si>
  <si>
    <t>21.830000</t>
  </si>
  <si>
    <t>21.512966</t>
  </si>
  <si>
    <t>22.025000</t>
  </si>
  <si>
    <t>22.074686</t>
  </si>
  <si>
    <t>22.885000</t>
  </si>
  <si>
    <t>22.865000</t>
  </si>
  <si>
    <t>22.532934</t>
  </si>
  <si>
    <t>23.120001</t>
  </si>
  <si>
    <t>22.879999</t>
  </si>
  <si>
    <t>22.924999</t>
  </si>
  <si>
    <t>22.592062</t>
  </si>
  <si>
    <t>23.004999</t>
  </si>
  <si>
    <t>23.209999</t>
  </si>
  <si>
    <t>22.860001</t>
  </si>
  <si>
    <t>22.955000</t>
  </si>
  <si>
    <t>22.621628</t>
  </si>
  <si>
    <t>23.115000</t>
  </si>
  <si>
    <t>23.445000</t>
  </si>
  <si>
    <t>22.584999</t>
  </si>
  <si>
    <t>22.684999</t>
  </si>
  <si>
    <t>22.355547</t>
  </si>
  <si>
    <t>21.934999</t>
  </si>
  <si>
    <t>21.790001</t>
  </si>
  <si>
    <t>21.473547</t>
  </si>
  <si>
    <t>22.420000</t>
  </si>
  <si>
    <t>21.709999</t>
  </si>
  <si>
    <t>21.926867</t>
  </si>
  <si>
    <t>22.459999</t>
  </si>
  <si>
    <t>21.463692</t>
  </si>
  <si>
    <t>21.565001</t>
  </si>
  <si>
    <t>21.251814</t>
  </si>
  <si>
    <t>21.660000</t>
  </si>
  <si>
    <t>20.660000</t>
  </si>
  <si>
    <t>20.969999</t>
  </si>
  <si>
    <t>20.665453</t>
  </si>
  <si>
    <t>20.823132</t>
  </si>
  <si>
    <t>21.190001</t>
  </si>
  <si>
    <t>21.345434</t>
  </si>
  <si>
    <t>22.110001</t>
  </si>
  <si>
    <t>22.205000</t>
  </si>
  <si>
    <t>21.882519</t>
  </si>
  <si>
    <t>22.235001</t>
  </si>
  <si>
    <t>21.508039</t>
  </si>
  <si>
    <t>21.900000</t>
  </si>
  <si>
    <t>22.190001</t>
  </si>
  <si>
    <t>21.202539</t>
  </si>
  <si>
    <t>22.040001</t>
  </si>
  <si>
    <t>21.344999</t>
  </si>
  <si>
    <t>21.719915</t>
  </si>
  <si>
    <t>21.969999</t>
  </si>
  <si>
    <t>21.197613</t>
  </si>
  <si>
    <t>21.860001</t>
  </si>
  <si>
    <t>22.465000</t>
  </si>
  <si>
    <t>22.094397</t>
  </si>
  <si>
    <t>22.270000</t>
  </si>
  <si>
    <t>22.445000</t>
  </si>
  <si>
    <t>22.119034</t>
  </si>
  <si>
    <t>22.065001</t>
  </si>
  <si>
    <t>21.907154</t>
  </si>
  <si>
    <t>22.254999</t>
  </si>
  <si>
    <t>21.690001</t>
  </si>
  <si>
    <t>21.429201</t>
  </si>
  <si>
    <t>22.605000</t>
  </si>
  <si>
    <t>22.173235</t>
  </si>
  <si>
    <t>22.485001</t>
  </si>
  <si>
    <t>22.158453</t>
  </si>
  <si>
    <t>22.770000</t>
  </si>
  <si>
    <t>22.280001</t>
  </si>
  <si>
    <t>21.924999</t>
  </si>
  <si>
    <t>22.094999</t>
  </si>
  <si>
    <t>21.774115</t>
  </si>
  <si>
    <t>22.290001</t>
  </si>
  <si>
    <t>21.879999</t>
  </si>
  <si>
    <t>21.843102</t>
  </si>
  <si>
    <t>22.440001</t>
  </si>
  <si>
    <t>23.125000</t>
  </si>
  <si>
    <t>22.795000</t>
  </si>
  <si>
    <t>22.463949</t>
  </si>
  <si>
    <t>23.010000</t>
  </si>
  <si>
    <t>22.920000</t>
  </si>
  <si>
    <t>22.587135</t>
  </si>
  <si>
    <t>22.945000</t>
  </si>
  <si>
    <t>23.870001</t>
  </si>
  <si>
    <t>22.809999</t>
  </si>
  <si>
    <t>23.503630</t>
  </si>
  <si>
    <t>24.120001</t>
  </si>
  <si>
    <t>23.264999</t>
  </si>
  <si>
    <t>23.010889</t>
  </si>
  <si>
    <t>23.235001</t>
  </si>
  <si>
    <t>23.395000</t>
  </si>
  <si>
    <t>22.980000</t>
  </si>
  <si>
    <t>23.334999</t>
  </si>
  <si>
    <t>22.996107</t>
  </si>
  <si>
    <t>23.465000</t>
  </si>
  <si>
    <t>23.110001</t>
  </si>
  <si>
    <t>23.160000</t>
  </si>
  <si>
    <t>22.823648</t>
  </si>
  <si>
    <t>23.045000</t>
  </si>
  <si>
    <t>23.158712</t>
  </si>
  <si>
    <t>23.615000</t>
  </si>
  <si>
    <t>24.264999</t>
  </si>
  <si>
    <t>23.695797</t>
  </si>
  <si>
    <t>24.280001</t>
  </si>
  <si>
    <t>22.552643</t>
  </si>
  <si>
    <t>22.780001</t>
  </si>
  <si>
    <t>22.449169</t>
  </si>
  <si>
    <t>23.510000</t>
  </si>
  <si>
    <t>23.168568</t>
  </si>
  <si>
    <t>23.680000</t>
  </si>
  <si>
    <t>22.495001</t>
  </si>
  <si>
    <t>22.730030</t>
  </si>
  <si>
    <t>24.165001</t>
  </si>
  <si>
    <t>22.875000</t>
  </si>
  <si>
    <t>23.612030</t>
  </si>
  <si>
    <t>24.110001</t>
  </si>
  <si>
    <t>23.639999</t>
  </si>
  <si>
    <t>23.523338</t>
  </si>
  <si>
    <t>24.145000</t>
  </si>
  <si>
    <t>23.620001</t>
  </si>
  <si>
    <t>23.889999</t>
  </si>
  <si>
    <t>23.543047</t>
  </si>
  <si>
    <t>24.674999</t>
  </si>
  <si>
    <t>23.980000</t>
  </si>
  <si>
    <t>24.670000</t>
  </si>
  <si>
    <t>24.311720</t>
  </si>
  <si>
    <t>24.290001</t>
  </si>
  <si>
    <t>24.045641</t>
  </si>
  <si>
    <t>24.504999</t>
  </si>
  <si>
    <t>24.594999</t>
  </si>
  <si>
    <t>24.445000</t>
  </si>
  <si>
    <t>24.089987</t>
  </si>
  <si>
    <t>23.955000</t>
  </si>
  <si>
    <t>24.084999</t>
  </si>
  <si>
    <t>23.735214</t>
  </si>
  <si>
    <t>24.295000</t>
  </si>
  <si>
    <t>24.465000</t>
  </si>
  <si>
    <t>23.905001</t>
  </si>
  <si>
    <t>23.915001</t>
  </si>
  <si>
    <t>23.567684</t>
  </si>
  <si>
    <t>23.785000</t>
  </si>
  <si>
    <t>22.975000</t>
  </si>
  <si>
    <t>22.641336</t>
  </si>
  <si>
    <t>23.305000</t>
  </si>
  <si>
    <t>23.219999</t>
  </si>
  <si>
    <t>23.379999</t>
  </si>
  <si>
    <t>23.040453</t>
  </si>
  <si>
    <t>23.840000</t>
  </si>
  <si>
    <t>23.109438</t>
  </si>
  <si>
    <t>23.080000</t>
  </si>
  <si>
    <t>23.355000</t>
  </si>
  <si>
    <t>23.385000</t>
  </si>
  <si>
    <t>22.969999</t>
  </si>
  <si>
    <t>22.636408</t>
  </si>
  <si>
    <t>23.965000</t>
  </si>
  <si>
    <t>23.215000</t>
  </si>
  <si>
    <t>23.557831</t>
  </si>
  <si>
    <t>24.240000</t>
  </si>
  <si>
    <t>24.184999</t>
  </si>
  <si>
    <t>23.833763</t>
  </si>
  <si>
    <t>24.040001</t>
  </si>
  <si>
    <t>24.225000</t>
  </si>
  <si>
    <t>24.115000</t>
  </si>
  <si>
    <t>23.764780</t>
  </si>
  <si>
    <t>26.075001</t>
  </si>
  <si>
    <t>25.945000</t>
  </si>
  <si>
    <t>25.568203</t>
  </si>
  <si>
    <t>25.420000</t>
  </si>
  <si>
    <t>25.050829</t>
  </si>
  <si>
    <t>25.295000</t>
  </si>
  <si>
    <t>25.336615</t>
  </si>
  <si>
    <t>25.490000</t>
  </si>
  <si>
    <t>25.376036</t>
  </si>
  <si>
    <t>26.365000</t>
  </si>
  <si>
    <t>25.918047</t>
  </si>
  <si>
    <t>26.590000</t>
  </si>
  <si>
    <t>26.980000</t>
  </si>
  <si>
    <t>26.125000</t>
  </si>
  <si>
    <t>26.445276</t>
  </si>
  <si>
    <t>28.080000</t>
  </si>
  <si>
    <t>27.510000</t>
  </si>
  <si>
    <t>27.110476</t>
  </si>
  <si>
    <t>27.677124</t>
  </si>
  <si>
    <t>28.170000</t>
  </si>
  <si>
    <t>27.315001</t>
  </si>
  <si>
    <t>27.565001</t>
  </si>
  <si>
    <t>27.164677</t>
  </si>
  <si>
    <t>27.809999</t>
  </si>
  <si>
    <t>27.406116</t>
  </si>
  <si>
    <t>27.445000</t>
  </si>
  <si>
    <t>27.365000</t>
  </si>
  <si>
    <t>26.967579</t>
  </si>
  <si>
    <t>28.004999</t>
  </si>
  <si>
    <t>27.209024</t>
  </si>
  <si>
    <t>27.270000</t>
  </si>
  <si>
    <t>27.629999</t>
  </si>
  <si>
    <t>27.228731</t>
  </si>
  <si>
    <t>26.873960</t>
  </si>
  <si>
    <t>26.955000</t>
  </si>
  <si>
    <t>26.563536</t>
  </si>
  <si>
    <t>26.340000</t>
  </si>
  <si>
    <t>26.584999</t>
  </si>
  <si>
    <t>26.198908</t>
  </si>
  <si>
    <t>26.995001</t>
  </si>
  <si>
    <t>26.115000</t>
  </si>
  <si>
    <t>26.410784</t>
  </si>
  <si>
    <t>26.594999</t>
  </si>
  <si>
    <t>26.315001</t>
  </si>
  <si>
    <t>26.415001</t>
  </si>
  <si>
    <t>26.031378</t>
  </si>
  <si>
    <t>26.764999</t>
  </si>
  <si>
    <t>25.635000</t>
  </si>
  <si>
    <t>25.639999</t>
  </si>
  <si>
    <t>25.267632</t>
  </si>
  <si>
    <t>24.895000</t>
  </si>
  <si>
    <t>23.375000</t>
  </si>
  <si>
    <t>23.690001</t>
  </si>
  <si>
    <t>23.345953</t>
  </si>
  <si>
    <t>23.910000</t>
  </si>
  <si>
    <t>23.562756</t>
  </si>
  <si>
    <t>23.552902</t>
  </si>
  <si>
    <t>24.035000</t>
  </si>
  <si>
    <t>24.709999</t>
  </si>
  <si>
    <t>24.455000</t>
  </si>
  <si>
    <t>24.099842</t>
  </si>
  <si>
    <t>24.740000</t>
  </si>
  <si>
    <t>24.655001</t>
  </si>
  <si>
    <t>25.164158</t>
  </si>
  <si>
    <t>25.540001</t>
  </si>
  <si>
    <t>25.169085</t>
  </si>
  <si>
    <t>26.295000</t>
  </si>
  <si>
    <t>26.145000</t>
  </si>
  <si>
    <t>25.996883</t>
  </si>
  <si>
    <t>26.485001</t>
  </si>
  <si>
    <t>26.026449</t>
  </si>
  <si>
    <t>26.334999</t>
  </si>
  <si>
    <t>26.952799</t>
  </si>
  <si>
    <t>27.415001</t>
  </si>
  <si>
    <t>26.180000</t>
  </si>
  <si>
    <t>25.799791</t>
  </si>
  <si>
    <t>26.420641</t>
  </si>
  <si>
    <t>26.930000</t>
  </si>
  <si>
    <t>25.755444</t>
  </si>
  <si>
    <t>26.355000</t>
  </si>
  <si>
    <t>25.972248</t>
  </si>
  <si>
    <t>27.084999</t>
  </si>
  <si>
    <t>26.325001</t>
  </si>
  <si>
    <t>26.435425</t>
  </si>
  <si>
    <t>26.645000</t>
  </si>
  <si>
    <t>26.665001</t>
  </si>
  <si>
    <t>26.277746</t>
  </si>
  <si>
    <t>26.405859</t>
  </si>
  <si>
    <t>27.115000</t>
  </si>
  <si>
    <t>26.667009</t>
  </si>
  <si>
    <t>27.040001</t>
  </si>
  <si>
    <t>27.011927</t>
  </si>
  <si>
    <t>27.199169</t>
  </si>
  <si>
    <t>27.885000</t>
  </si>
  <si>
    <t>27.995001</t>
  </si>
  <si>
    <t>27.588432</t>
  </si>
  <si>
    <t>28.465000</t>
  </si>
  <si>
    <t>27.975000</t>
  </si>
  <si>
    <t>27.962912</t>
  </si>
  <si>
    <t>28.790001</t>
  </si>
  <si>
    <t>28.189571</t>
  </si>
  <si>
    <t>29.605000</t>
  </si>
  <si>
    <t>29.175049</t>
  </si>
  <si>
    <t>29.520000</t>
  </si>
  <si>
    <t>29.091284</t>
  </si>
  <si>
    <t>29.012445</t>
  </si>
  <si>
    <t>29.395000</t>
  </si>
  <si>
    <t>28.695000</t>
  </si>
  <si>
    <t>28.642893</t>
  </si>
  <si>
    <t>28.312757</t>
  </si>
  <si>
    <t>28.820000</t>
  </si>
  <si>
    <t>29.140558</t>
  </si>
  <si>
    <t>29.643150</t>
  </si>
  <si>
    <t>29.885000</t>
  </si>
  <si>
    <t>29.470694</t>
  </si>
  <si>
    <t>29.715000</t>
  </si>
  <si>
    <t>29.283451</t>
  </si>
  <si>
    <t>28.565001</t>
  </si>
  <si>
    <t>28.623182</t>
  </si>
  <si>
    <t>28.815001</t>
  </si>
  <si>
    <t>28.460577</t>
  </si>
  <si>
    <t>29.022301</t>
  </si>
  <si>
    <t>28.725000</t>
  </si>
  <si>
    <t>29.776192</t>
  </si>
  <si>
    <t>30.915001</t>
  </si>
  <si>
    <t>30.490000</t>
  </si>
  <si>
    <t>30.047197</t>
  </si>
  <si>
    <t>31.170000</t>
  </si>
  <si>
    <t>30.945000</t>
  </si>
  <si>
    <t>30.495588</t>
  </si>
  <si>
    <t>30.431532</t>
  </si>
  <si>
    <t>30.570000</t>
  </si>
  <si>
    <t>29.219397</t>
  </si>
  <si>
    <t>30.855000</t>
  </si>
  <si>
    <t>29.825001</t>
  </si>
  <si>
    <t>30.387186</t>
  </si>
  <si>
    <t>31.514999</t>
  </si>
  <si>
    <t>31.280001</t>
  </si>
  <si>
    <t>30.825726</t>
  </si>
  <si>
    <t>32.029999</t>
  </si>
  <si>
    <t>31.805000</t>
  </si>
  <si>
    <t>31.343100</t>
  </si>
  <si>
    <t>31.434999</t>
  </si>
  <si>
    <t>30.978472</t>
  </si>
  <si>
    <t>31.775000</t>
  </si>
  <si>
    <t>31.389999</t>
  </si>
  <si>
    <t>30.934126</t>
  </si>
  <si>
    <t>128.956345</t>
  </si>
  <si>
    <t>125.166275</t>
  </si>
  <si>
    <t>126.850777</t>
  </si>
  <si>
    <t>127.926956</t>
  </si>
  <si>
    <t>126.991127</t>
  </si>
  <si>
    <t>127.973747</t>
  </si>
  <si>
    <t>130.079346</t>
  </si>
  <si>
    <t>130.640823</t>
  </si>
  <si>
    <t>129.471085</t>
  </si>
  <si>
    <t>128.769211</t>
  </si>
  <si>
    <t>129.283875</t>
  </si>
  <si>
    <t>129.330658</t>
  </si>
  <si>
    <t>132.184952</t>
  </si>
  <si>
    <t>131.015182</t>
  </si>
  <si>
    <t>132.746429</t>
  </si>
  <si>
    <t>130.453674</t>
  </si>
  <si>
    <t>129.424271</t>
  </si>
  <si>
    <t>130.874817</t>
  </si>
  <si>
    <t>129.096725</t>
  </si>
  <si>
    <t>131.483063</t>
  </si>
  <si>
    <t>132.652863</t>
  </si>
  <si>
    <t>132.606064</t>
  </si>
  <si>
    <t>134.898849</t>
  </si>
  <si>
    <t>143.050003</t>
  </si>
  <si>
    <t>134.571289</t>
  </si>
  <si>
    <t>142.750000</t>
  </si>
  <si>
    <t>136.115402</t>
  </si>
  <si>
    <t>143.449997</t>
  </si>
  <si>
    <t>134.290543</t>
  </si>
  <si>
    <t>131.436279</t>
  </si>
  <si>
    <t>131.857407</t>
  </si>
  <si>
    <t>133.822632</t>
  </si>
  <si>
    <t>146.250000</t>
  </si>
  <si>
    <t>136.630081</t>
  </si>
  <si>
    <t>138.595337</t>
  </si>
  <si>
    <t>138.174225</t>
  </si>
  <si>
    <t>140.186234</t>
  </si>
  <si>
    <t>140.747711</t>
  </si>
  <si>
    <t>139.203629</t>
  </si>
  <si>
    <t>139.343994</t>
  </si>
  <si>
    <t>141.683533</t>
  </si>
  <si>
    <t>143.274460</t>
  </si>
  <si>
    <t>143.882736</t>
  </si>
  <si>
    <t>153.350006</t>
  </si>
  <si>
    <t>143.508423</t>
  </si>
  <si>
    <t>142.900146</t>
  </si>
  <si>
    <t>142.993713</t>
  </si>
  <si>
    <t>141.075287</t>
  </si>
  <si>
    <t>138.408188</t>
  </si>
  <si>
    <t>148.250000</t>
  </si>
  <si>
    <t>139.671509</t>
  </si>
  <si>
    <t>139.811890</t>
  </si>
  <si>
    <t>140.729706</t>
  </si>
  <si>
    <t>141.106232</t>
  </si>
  <si>
    <t>142.941864</t>
  </si>
  <si>
    <t>152.949997</t>
  </si>
  <si>
    <t>143.977295</t>
  </si>
  <si>
    <t>153.050003</t>
  </si>
  <si>
    <t>145.671738</t>
  </si>
  <si>
    <t>153.850006</t>
  </si>
  <si>
    <t>144.824554</t>
  </si>
  <si>
    <t>145.342255</t>
  </si>
  <si>
    <t>152.899994</t>
  </si>
  <si>
    <t>144.306808</t>
  </si>
  <si>
    <t>154.149994</t>
  </si>
  <si>
    <t>145.106918</t>
  </si>
  <si>
    <t>145.153976</t>
  </si>
  <si>
    <t>152.649994</t>
  </si>
  <si>
    <t>144.918655</t>
  </si>
  <si>
    <t>141.529846</t>
  </si>
  <si>
    <t>142.518250</t>
  </si>
  <si>
    <t>141.765167</t>
  </si>
  <si>
    <t>141.812241</t>
  </si>
  <si>
    <t>144.400909</t>
  </si>
  <si>
    <t>146.848389</t>
  </si>
  <si>
    <t>149.107590</t>
  </si>
  <si>
    <t>157.750000</t>
  </si>
  <si>
    <t>159.050003</t>
  </si>
  <si>
    <t>149.201706</t>
  </si>
  <si>
    <t>159.350006</t>
  </si>
  <si>
    <t>163.449997</t>
  </si>
  <si>
    <t>153.861328</t>
  </si>
  <si>
    <t>162.449997</t>
  </si>
  <si>
    <t>164.250000</t>
  </si>
  <si>
    <t>162.300003</t>
  </si>
  <si>
    <t>154.237869</t>
  </si>
  <si>
    <t>164.350006</t>
  </si>
  <si>
    <t>162.750000</t>
  </si>
  <si>
    <t>155.508682</t>
  </si>
  <si>
    <t>154.379074</t>
  </si>
  <si>
    <t>162.250000</t>
  </si>
  <si>
    <t>152.731705</t>
  </si>
  <si>
    <t>163.649994</t>
  </si>
  <si>
    <t>162.600006</t>
  </si>
  <si>
    <t>153.061203</t>
  </si>
  <si>
    <t>150.943222</t>
  </si>
  <si>
    <t>160.750000</t>
  </si>
  <si>
    <t>150.378387</t>
  </si>
  <si>
    <t>158.250000</t>
  </si>
  <si>
    <t>149.437073</t>
  </si>
  <si>
    <t>159.449997</t>
  </si>
  <si>
    <t>149.531158</t>
  </si>
  <si>
    <t>150.001862</t>
  </si>
  <si>
    <t>151.366791</t>
  </si>
  <si>
    <t>160.449997</t>
  </si>
  <si>
    <t>158.949997</t>
  </si>
  <si>
    <t>150.707855</t>
  </si>
  <si>
    <t>161.250000</t>
  </si>
  <si>
    <t>148.778107</t>
  </si>
  <si>
    <t>149.813583</t>
  </si>
  <si>
    <t>150.990280</t>
  </si>
  <si>
    <t>150.237198</t>
  </si>
  <si>
    <t>151.037308</t>
  </si>
  <si>
    <t>150.519577</t>
  </si>
  <si>
    <t>146.142380</t>
  </si>
  <si>
    <t>147.601486</t>
  </si>
  <si>
    <t>156.899994</t>
  </si>
  <si>
    <t>143.741989</t>
  </si>
  <si>
    <t>149.672424</t>
  </si>
  <si>
    <t>160.500000</t>
  </si>
  <si>
    <t>161.350006</t>
  </si>
  <si>
    <t>162.100006</t>
  </si>
  <si>
    <t>159.949997</t>
  </si>
  <si>
    <t>152.543488</t>
  </si>
  <si>
    <t>152.590561</t>
  </si>
  <si>
    <t>158.615082</t>
  </si>
  <si>
    <t>169.550003</t>
  </si>
  <si>
    <t>159.603485</t>
  </si>
  <si>
    <t>168.949997</t>
  </si>
  <si>
    <t>170.250000</t>
  </si>
  <si>
    <t>156.544159</t>
  </si>
  <si>
    <t>157.250137</t>
  </si>
  <si>
    <t>167.949997</t>
  </si>
  <si>
    <t>159.791748</t>
  </si>
  <si>
    <t>168.449997</t>
  </si>
  <si>
    <t>156.732437</t>
  </si>
  <si>
    <t>168.850006</t>
  </si>
  <si>
    <t>157.673752</t>
  </si>
  <si>
    <t>159.274017</t>
  </si>
  <si>
    <t>169.500000</t>
  </si>
  <si>
    <t>169.699997</t>
  </si>
  <si>
    <t>155.744003</t>
  </si>
  <si>
    <t>154.096680</t>
  </si>
  <si>
    <t>165.550003</t>
  </si>
  <si>
    <t>155.320419</t>
  </si>
  <si>
    <t>161.100006</t>
  </si>
  <si>
    <t>153.593323</t>
  </si>
  <si>
    <t>161.699997</t>
  </si>
  <si>
    <t>160.899994</t>
  </si>
  <si>
    <t>155.486008</t>
  </si>
  <si>
    <t>165.600006</t>
  </si>
  <si>
    <t>158.230453</t>
  </si>
  <si>
    <t>170.449997</t>
  </si>
  <si>
    <t>160.974899</t>
  </si>
  <si>
    <t>164.381744</t>
  </si>
  <si>
    <t>175.250000</t>
  </si>
  <si>
    <t>177.649994</t>
  </si>
  <si>
    <t>175.100006</t>
  </si>
  <si>
    <t>165.706650</t>
  </si>
  <si>
    <t>175.949997</t>
  </si>
  <si>
    <t>175.850006</t>
  </si>
  <si>
    <t>176.500000</t>
  </si>
  <si>
    <t>167.031540</t>
  </si>
  <si>
    <t>176.699997</t>
  </si>
  <si>
    <t>178.350006</t>
  </si>
  <si>
    <t>168.782288</t>
  </si>
  <si>
    <t>179.649994</t>
  </si>
  <si>
    <t>170.012573</t>
  </si>
  <si>
    <t>170.911606</t>
  </si>
  <si>
    <t>181.149994</t>
  </si>
  <si>
    <t>181.550003</t>
  </si>
  <si>
    <t>181.100006</t>
  </si>
  <si>
    <t>171.384766</t>
  </si>
  <si>
    <t>179.850006</t>
  </si>
  <si>
    <t>183.850006</t>
  </si>
  <si>
    <t>178.449997</t>
  </si>
  <si>
    <t>182.399994</t>
  </si>
  <si>
    <t>172.615051</t>
  </si>
  <si>
    <t>178.250000</t>
  </si>
  <si>
    <t>168.687698</t>
  </si>
  <si>
    <t>178.550003</t>
  </si>
  <si>
    <t>179.149994</t>
  </si>
  <si>
    <t>169.539368</t>
  </si>
  <si>
    <t>179.250000</t>
  </si>
  <si>
    <t>169.634003</t>
  </si>
  <si>
    <t>179.100006</t>
  </si>
  <si>
    <t>178.649994</t>
  </si>
  <si>
    <t>169.066193</t>
  </si>
  <si>
    <t>177.149994</t>
  </si>
  <si>
    <t>176.600006</t>
  </si>
  <si>
    <t>168.924255</t>
  </si>
  <si>
    <t>180.350006</t>
  </si>
  <si>
    <t>176.800003</t>
  </si>
  <si>
    <t>177.300003</t>
  </si>
  <si>
    <t>167.788635</t>
  </si>
  <si>
    <t>177.000000</t>
  </si>
  <si>
    <t>173.649994</t>
  </si>
  <si>
    <t>174.949997</t>
  </si>
  <si>
    <t>165.564713</t>
  </si>
  <si>
    <t>176.899994</t>
  </si>
  <si>
    <t>174.750000</t>
  </si>
  <si>
    <t>176.649994</t>
  </si>
  <si>
    <t>167.173492</t>
  </si>
  <si>
    <t>181.250000</t>
  </si>
  <si>
    <t>169.208160</t>
  </si>
  <si>
    <t>178.850006</t>
  </si>
  <si>
    <t>169.255493</t>
  </si>
  <si>
    <t>179.750000</t>
  </si>
  <si>
    <t>170.059891</t>
  </si>
  <si>
    <t>180.699997</t>
  </si>
  <si>
    <t>178.750000</t>
  </si>
  <si>
    <t>169.160828</t>
  </si>
  <si>
    <t>178.949997</t>
  </si>
  <si>
    <t>178.149994</t>
  </si>
  <si>
    <t>180.050003</t>
  </si>
  <si>
    <t>170.391098</t>
  </si>
  <si>
    <t>178.050003</t>
  </si>
  <si>
    <t>180.850006</t>
  </si>
  <si>
    <t>168.971558</t>
  </si>
  <si>
    <t>182.050003</t>
  </si>
  <si>
    <t>180.449997</t>
  </si>
  <si>
    <t>170.769638</t>
  </si>
  <si>
    <t>182.649994</t>
  </si>
  <si>
    <t>181.500000</t>
  </si>
  <si>
    <t>171.763290</t>
  </si>
  <si>
    <t>182.100006</t>
  </si>
  <si>
    <t>172.331146</t>
  </si>
  <si>
    <t>180.649994</t>
  </si>
  <si>
    <t>180.750000</t>
  </si>
  <si>
    <t>171.574036</t>
  </si>
  <si>
    <t>183.149994</t>
  </si>
  <si>
    <t>184.750000</t>
  </si>
  <si>
    <t>174.791641</t>
  </si>
  <si>
    <t>172.425751</t>
  </si>
  <si>
    <t>168.356445</t>
  </si>
  <si>
    <t>170.249146</t>
  </si>
  <si>
    <t>179.050003</t>
  </si>
  <si>
    <t>169.444748</t>
  </si>
  <si>
    <t>176.350006</t>
  </si>
  <si>
    <t>166.889603</t>
  </si>
  <si>
    <t>173.750000</t>
  </si>
  <si>
    <t>164.429077</t>
  </si>
  <si>
    <t>171.350006</t>
  </si>
  <si>
    <t>174.050003</t>
  </si>
  <si>
    <t>164.712997</t>
  </si>
  <si>
    <t>158.325104</t>
  </si>
  <si>
    <t>172.750000</t>
  </si>
  <si>
    <t>171.550003</t>
  </si>
  <si>
    <t>162.347092</t>
  </si>
  <si>
    <t>170.350006</t>
  </si>
  <si>
    <t>170.949997</t>
  </si>
  <si>
    <t>157.094818</t>
  </si>
  <si>
    <t>158.703613</t>
  </si>
  <si>
    <t>170.399994</t>
  </si>
  <si>
    <t>171.399994</t>
  </si>
  <si>
    <t>162.205154</t>
  </si>
  <si>
    <t>171.449997</t>
  </si>
  <si>
    <t>172.050003</t>
  </si>
  <si>
    <t>160.454376</t>
  </si>
  <si>
    <t>172.250000</t>
  </si>
  <si>
    <t>173.600006</t>
  </si>
  <si>
    <t>171.000000</t>
  </si>
  <si>
    <t>163.246109</t>
  </si>
  <si>
    <t>172.399994</t>
  </si>
  <si>
    <t>164.334396</t>
  </si>
  <si>
    <t>172.850006</t>
  </si>
  <si>
    <t>173.350006</t>
  </si>
  <si>
    <t>159.129486</t>
  </si>
  <si>
    <t>169.350006</t>
  </si>
  <si>
    <t>164.149994</t>
  </si>
  <si>
    <t>158.987549</t>
  </si>
  <si>
    <t>169.050003</t>
  </si>
  <si>
    <t>159.981216</t>
  </si>
  <si>
    <t>161.116806</t>
  </si>
  <si>
    <t>161.779282</t>
  </si>
  <si>
    <t>169.649994</t>
  </si>
  <si>
    <t>171.199997</t>
  </si>
  <si>
    <t>159.933899</t>
  </si>
  <si>
    <t>156.810898</t>
  </si>
  <si>
    <t>157.142166</t>
  </si>
  <si>
    <t>158.041199</t>
  </si>
  <si>
    <t>167.250000</t>
  </si>
  <si>
    <t>158.609009</t>
  </si>
  <si>
    <t>170.300003</t>
  </si>
  <si>
    <t>161.164154</t>
  </si>
  <si>
    <t>169.449997</t>
  </si>
  <si>
    <t>170.699997</t>
  </si>
  <si>
    <t>162.376953</t>
  </si>
  <si>
    <t>171.050003</t>
  </si>
  <si>
    <t>162.709915</t>
  </si>
  <si>
    <t>170.649994</t>
  </si>
  <si>
    <t>171.899994</t>
  </si>
  <si>
    <t>162.186707</t>
  </si>
  <si>
    <t>169.949997</t>
  </si>
  <si>
    <t>161.663544</t>
  </si>
  <si>
    <t>161.711136</t>
  </si>
  <si>
    <t>168.750000</t>
  </si>
  <si>
    <t>168.250000</t>
  </si>
  <si>
    <t>163.661148</t>
  </si>
  <si>
    <t>171.949997</t>
  </si>
  <si>
    <t>172.149994</t>
  </si>
  <si>
    <t>160.522064</t>
  </si>
  <si>
    <t>166.149994</t>
  </si>
  <si>
    <t>158.143936</t>
  </si>
  <si>
    <t>168.050003</t>
  </si>
  <si>
    <t>161.378174</t>
  </si>
  <si>
    <t>171.149994</t>
  </si>
  <si>
    <t>170.550003</t>
  </si>
  <si>
    <t>164.850189</t>
  </si>
  <si>
    <t>171.649994</t>
  </si>
  <si>
    <t>166.277084</t>
  </si>
  <si>
    <t>171.750000</t>
  </si>
  <si>
    <t>163.375793</t>
  </si>
  <si>
    <t>174.250000</t>
  </si>
  <si>
    <t>165.753876</t>
  </si>
  <si>
    <t>166.372162</t>
  </si>
  <si>
    <t>175.149994</t>
  </si>
  <si>
    <t>177.449997</t>
  </si>
  <si>
    <t>168.274689</t>
  </si>
  <si>
    <t>169.130814</t>
  </si>
  <si>
    <t>166.847809</t>
  </si>
  <si>
    <t>176.949997</t>
  </si>
  <si>
    <t>167.038055</t>
  </si>
  <si>
    <t>175.350006</t>
  </si>
  <si>
    <t>175.050003</t>
  </si>
  <si>
    <t>166.514877</t>
  </si>
  <si>
    <t>176.850006</t>
  </si>
  <si>
    <t>175.750000</t>
  </si>
  <si>
    <t>167.180771</t>
  </si>
  <si>
    <t>176.449997</t>
  </si>
  <si>
    <t>167.513687</t>
  </si>
  <si>
    <t>169.321045</t>
  </si>
  <si>
    <t>177.949997</t>
  </si>
  <si>
    <t>166.086823</t>
  </si>
  <si>
    <t>172.350006</t>
  </si>
  <si>
    <t>158.476913</t>
  </si>
  <si>
    <t>169.850006</t>
  </si>
  <si>
    <t>160.474487</t>
  </si>
  <si>
    <t>163.898956</t>
  </si>
  <si>
    <t>159.856201</t>
  </si>
  <si>
    <t>161.092819</t>
  </si>
  <si>
    <t>174.449997</t>
  </si>
  <si>
    <t>165.944107</t>
  </si>
  <si>
    <t>177.550003</t>
  </si>
  <si>
    <t>168.892960</t>
  </si>
  <si>
    <t>177.350006</t>
  </si>
  <si>
    <t>167.418564</t>
  </si>
  <si>
    <t>179.449997</t>
  </si>
  <si>
    <t>169.416153</t>
  </si>
  <si>
    <t>177.850006</t>
  </si>
  <si>
    <t>177.500000</t>
  </si>
  <si>
    <t>169.796677</t>
  </si>
  <si>
    <t>168.655182</t>
  </si>
  <si>
    <t>167.275879</t>
  </si>
  <si>
    <t>174.550003</t>
  </si>
  <si>
    <t>176.050003</t>
  </si>
  <si>
    <t>167.323425</t>
  </si>
  <si>
    <t>168.179550</t>
  </si>
  <si>
    <t>180.550003</t>
  </si>
  <si>
    <t>171.746719</t>
  </si>
  <si>
    <t>176.550003</t>
  </si>
  <si>
    <t>169.035660</t>
  </si>
  <si>
    <t>176.149994</t>
  </si>
  <si>
    <t>177.250000</t>
  </si>
  <si>
    <t>168.607605</t>
  </si>
  <si>
    <t>176.750000</t>
  </si>
  <si>
    <t>171.033264</t>
  </si>
  <si>
    <t>181.949997</t>
  </si>
  <si>
    <t>171.604004</t>
  </si>
  <si>
    <t>181.899994</t>
  </si>
  <si>
    <t>173.030899</t>
  </si>
  <si>
    <t>181.649994</t>
  </si>
  <si>
    <t>173.411392</t>
  </si>
  <si>
    <t>185.399994</t>
  </si>
  <si>
    <t>175.123642</t>
  </si>
  <si>
    <t>184.550003</t>
  </si>
  <si>
    <t>182.750000</t>
  </si>
  <si>
    <t>183.750000</t>
  </si>
  <si>
    <t>174.790695</t>
  </si>
  <si>
    <t>177.501724</t>
  </si>
  <si>
    <t>189.750000</t>
  </si>
  <si>
    <t>188.850006</t>
  </si>
  <si>
    <t>179.642014</t>
  </si>
  <si>
    <t>189.199997</t>
  </si>
  <si>
    <t>187.800003</t>
  </si>
  <si>
    <t>189.449997</t>
  </si>
  <si>
    <t>180.212753</t>
  </si>
  <si>
    <t>191.100006</t>
  </si>
  <si>
    <t>191.149994</t>
  </si>
  <si>
    <t>179.784698</t>
  </si>
  <si>
    <t>190.699997</t>
  </si>
  <si>
    <t>187.550003</t>
  </si>
  <si>
    <t>189.250000</t>
  </si>
  <si>
    <t>180.022491</t>
  </si>
  <si>
    <t>179.309082</t>
  </si>
  <si>
    <t>187.149994</t>
  </si>
  <si>
    <t>177.882202</t>
  </si>
  <si>
    <t>187.850006</t>
  </si>
  <si>
    <t>187.199997</t>
  </si>
  <si>
    <t>178.072464</t>
  </si>
  <si>
    <t>187.300003</t>
  </si>
  <si>
    <t>185.350006</t>
  </si>
  <si>
    <t>176.740738</t>
  </si>
  <si>
    <t>185.300003</t>
  </si>
  <si>
    <t>185.750000</t>
  </si>
  <si>
    <t>176.693161</t>
  </si>
  <si>
    <t>186.399994</t>
  </si>
  <si>
    <t>186.550003</t>
  </si>
  <si>
    <t>176.930969</t>
  </si>
  <si>
    <t>177.454147</t>
  </si>
  <si>
    <t>186.350006</t>
  </si>
  <si>
    <t>185.550003</t>
  </si>
  <si>
    <t>184.850006</t>
  </si>
  <si>
    <t>188.100006</t>
  </si>
  <si>
    <t>184.449997</t>
  </si>
  <si>
    <t>177.787094</t>
  </si>
  <si>
    <t>186.300003</t>
  </si>
  <si>
    <t>187.449997</t>
  </si>
  <si>
    <t>180.250000</t>
  </si>
  <si>
    <t>172.411163</t>
  </si>
  <si>
    <t>173.366913</t>
  </si>
  <si>
    <t>181.850006</t>
  </si>
  <si>
    <t>176.711929</t>
  </si>
  <si>
    <t>183.800003</t>
  </si>
  <si>
    <t>184.050003</t>
  </si>
  <si>
    <t>174.513794</t>
  </si>
  <si>
    <t>177.333145</t>
  </si>
  <si>
    <t>185.949997</t>
  </si>
  <si>
    <t>177.141983</t>
  </si>
  <si>
    <t>176.664124</t>
  </si>
  <si>
    <t>184.300003</t>
  </si>
  <si>
    <t>184.149994</t>
  </si>
  <si>
    <t>177.524261</t>
  </si>
  <si>
    <t>185.649994</t>
  </si>
  <si>
    <t>179.483490</t>
  </si>
  <si>
    <t>191.350006</t>
  </si>
  <si>
    <t>191.649994</t>
  </si>
  <si>
    <t>187.350006</t>
  </si>
  <si>
    <t>179.292343</t>
  </si>
  <si>
    <t>190.050003</t>
  </si>
  <si>
    <t>188.399994</t>
  </si>
  <si>
    <t>189.050003</t>
  </si>
  <si>
    <t>180.678146</t>
  </si>
  <si>
    <t>189.850006</t>
  </si>
  <si>
    <t>187.649994</t>
  </si>
  <si>
    <t>187.949997</t>
  </si>
  <si>
    <t>179.626862</t>
  </si>
  <si>
    <t>186.750000</t>
  </si>
  <si>
    <t>178.479980</t>
  </si>
  <si>
    <t>187.899994</t>
  </si>
  <si>
    <t>183.019653</t>
  </si>
  <si>
    <t>190.850006</t>
  </si>
  <si>
    <t>191.699997</t>
  </si>
  <si>
    <t>190.899994</t>
  </si>
  <si>
    <t>182.446198</t>
  </si>
  <si>
    <t>182.685135</t>
  </si>
  <si>
    <t>189.550003</t>
  </si>
  <si>
    <t>182.350632</t>
  </si>
  <si>
    <t>189.600006</t>
  </si>
  <si>
    <t>181.633850</t>
  </si>
  <si>
    <t>186.250000</t>
  </si>
  <si>
    <t>177.094208</t>
  </si>
  <si>
    <t>183.600006</t>
  </si>
  <si>
    <t>175.469467</t>
  </si>
  <si>
    <t>185.850006</t>
  </si>
  <si>
    <t>177.619843</t>
  </si>
  <si>
    <t>186.949997</t>
  </si>
  <si>
    <t>188.449997</t>
  </si>
  <si>
    <t>180.104721</t>
  </si>
  <si>
    <t>190.550003</t>
  </si>
  <si>
    <t>180.630341</t>
  </si>
  <si>
    <t>189.949997</t>
  </si>
  <si>
    <t>188.149994</t>
  </si>
  <si>
    <t>181.299347</t>
  </si>
  <si>
    <t>182.063934</t>
  </si>
  <si>
    <t>190.250000</t>
  </si>
  <si>
    <t>189.800003</t>
  </si>
  <si>
    <t>181.394943</t>
  </si>
  <si>
    <t>192.050003</t>
  </si>
  <si>
    <t>181.777206</t>
  </si>
  <si>
    <t>191.449997</t>
  </si>
  <si>
    <t>193.149994</t>
  </si>
  <si>
    <t>192.149994</t>
  </si>
  <si>
    <t>183.640854</t>
  </si>
  <si>
    <t>191.600006</t>
  </si>
  <si>
    <t>191.949997</t>
  </si>
  <si>
    <t>190.649994</t>
  </si>
  <si>
    <t>182.637390</t>
  </si>
  <si>
    <t>190.399994</t>
  </si>
  <si>
    <t>188.300003</t>
  </si>
  <si>
    <t>190.750000</t>
  </si>
  <si>
    <t>182.302872</t>
  </si>
  <si>
    <t>191.800003</t>
  </si>
  <si>
    <t>181.586060</t>
  </si>
  <si>
    <t>179.770218</t>
  </si>
  <si>
    <t>188.949997</t>
  </si>
  <si>
    <t>192.600006</t>
  </si>
  <si>
    <t>188.649994</t>
  </si>
  <si>
    <t>192.350006</t>
  </si>
  <si>
    <t>183.832001</t>
  </si>
  <si>
    <t>185.149994</t>
  </si>
  <si>
    <t>185.250000</t>
  </si>
  <si>
    <t>177.046417</t>
  </si>
  <si>
    <t>190.350006</t>
  </si>
  <si>
    <t>188.050003</t>
  </si>
  <si>
    <t>181.872787</t>
  </si>
  <si>
    <t>188.750000</t>
  </si>
  <si>
    <t>179.005630</t>
  </si>
  <si>
    <t>175.899551</t>
  </si>
  <si>
    <t>184.949997</t>
  </si>
  <si>
    <t>177.906555</t>
  </si>
  <si>
    <t>189.649994</t>
  </si>
  <si>
    <t>184.070923</t>
  </si>
  <si>
    <t>197.350006</t>
  </si>
  <si>
    <t>194.550003</t>
  </si>
  <si>
    <t>185.934586</t>
  </si>
  <si>
    <t>188.419403</t>
  </si>
  <si>
    <t>196.300003</t>
  </si>
  <si>
    <t>195.050003</t>
  </si>
  <si>
    <t>188.037140</t>
  </si>
  <si>
    <t>195.750000</t>
  </si>
  <si>
    <t>194.949997</t>
  </si>
  <si>
    <t>188.323883</t>
  </si>
  <si>
    <t>199.100006</t>
  </si>
  <si>
    <t>190.283096</t>
  </si>
  <si>
    <t>190.235291</t>
  </si>
  <si>
    <t>196.304092</t>
  </si>
  <si>
    <t>196.017395</t>
  </si>
  <si>
    <t>199.362381</t>
  </si>
  <si>
    <t>197.546524</t>
  </si>
  <si>
    <t>196.495239</t>
  </si>
  <si>
    <t>193.245789</t>
  </si>
  <si>
    <t>193.628082</t>
  </si>
  <si>
    <t>198.949997</t>
  </si>
  <si>
    <t>193.649994</t>
  </si>
  <si>
    <t>185.265579</t>
  </si>
  <si>
    <t>194.899994</t>
  </si>
  <si>
    <t>188.800003</t>
  </si>
  <si>
    <t>180.439194</t>
  </si>
  <si>
    <t>189.300003</t>
  </si>
  <si>
    <t>181.203781</t>
  </si>
  <si>
    <t>181.050003</t>
  </si>
  <si>
    <t>174.896057</t>
  </si>
  <si>
    <t>164.144272</t>
  </si>
  <si>
    <t>164.956604</t>
  </si>
  <si>
    <t>169.113968</t>
  </si>
  <si>
    <t>171.694412</t>
  </si>
  <si>
    <t>177.750000</t>
  </si>
  <si>
    <t>170.794067</t>
  </si>
  <si>
    <t>173.149994</t>
  </si>
  <si>
    <t>160.656937</t>
  </si>
  <si>
    <t>148.069595</t>
  </si>
  <si>
    <t>142.496552</t>
  </si>
  <si>
    <t>148.117599</t>
  </si>
  <si>
    <t>138.701126</t>
  </si>
  <si>
    <t>141.583755</t>
  </si>
  <si>
    <t>130.449997</t>
  </si>
  <si>
    <t>133.752670</t>
  </si>
  <si>
    <t>141.631744</t>
  </si>
  <si>
    <t>136.923508</t>
  </si>
  <si>
    <t>137.163727</t>
  </si>
  <si>
    <t>140.190445</t>
  </si>
  <si>
    <t>134.185043</t>
  </si>
  <si>
    <t>148.405869</t>
  </si>
  <si>
    <t>150.039352</t>
  </si>
  <si>
    <t>149.991318</t>
  </si>
  <si>
    <t>144.850693</t>
  </si>
  <si>
    <t>152.550003</t>
  </si>
  <si>
    <t>151.672821</t>
  </si>
  <si>
    <t>154.267151</t>
  </si>
  <si>
    <t>146.436081</t>
  </si>
  <si>
    <t>145.907639</t>
  </si>
  <si>
    <t>146.147842</t>
  </si>
  <si>
    <t>153.978912</t>
  </si>
  <si>
    <t>161.858002</t>
  </si>
  <si>
    <t>167.850006</t>
  </si>
  <si>
    <t>159.936264</t>
  </si>
  <si>
    <t>162.146286</t>
  </si>
  <si>
    <t>164.932755</t>
  </si>
  <si>
    <t>165.350006</t>
  </si>
  <si>
    <t>158.879318</t>
  </si>
  <si>
    <t>172.949997</t>
  </si>
  <si>
    <t>166.181915</t>
  </si>
  <si>
    <t>167.094711</t>
  </si>
  <si>
    <t>159.023453</t>
  </si>
  <si>
    <t>166.850006</t>
  </si>
  <si>
    <t>161.521729</t>
  </si>
  <si>
    <t>170.850006</t>
  </si>
  <si>
    <t>163.491486</t>
  </si>
  <si>
    <t>168.350006</t>
  </si>
  <si>
    <t>165.850006</t>
  </si>
  <si>
    <t>159.359756</t>
  </si>
  <si>
    <t>162.866913</t>
  </si>
  <si>
    <t>173.550003</t>
  </si>
  <si>
    <t>165.221039</t>
  </si>
  <si>
    <t>168.103653</t>
  </si>
  <si>
    <t>161.906036</t>
  </si>
  <si>
    <t>158.446945</t>
  </si>
  <si>
    <t>166.649994</t>
  </si>
  <si>
    <t>165.250000</t>
  </si>
  <si>
    <t>163.539520</t>
  </si>
  <si>
    <t>160.993240</t>
  </si>
  <si>
    <t>165.649994</t>
  </si>
  <si>
    <t>163.250000</t>
  </si>
  <si>
    <t>162.770828</t>
  </si>
  <si>
    <t>172.550003</t>
  </si>
  <si>
    <t>165.797546</t>
  </si>
  <si>
    <t>173.449997</t>
  </si>
  <si>
    <t>164.596481</t>
  </si>
  <si>
    <t>164.019943</t>
  </si>
  <si>
    <t>159.311722</t>
  </si>
  <si>
    <t>164.850006</t>
  </si>
  <si>
    <t>156.044754</t>
  </si>
  <si>
    <t>163.399994</t>
  </si>
  <si>
    <t>159.792160</t>
  </si>
  <si>
    <t>170.800003</t>
  </si>
  <si>
    <t>170.025375</t>
  </si>
  <si>
    <t>168.055603</t>
  </si>
  <si>
    <t>174.149994</t>
  </si>
  <si>
    <t>172.379501</t>
  </si>
  <si>
    <t>176.250000</t>
  </si>
  <si>
    <t>169.160599</t>
  </si>
  <si>
    <t>173.050003</t>
  </si>
  <si>
    <t>168.632111</t>
  </si>
  <si>
    <t>170.890167</t>
  </si>
  <si>
    <t>175.649994</t>
  </si>
  <si>
    <t>169.208633</t>
  </si>
  <si>
    <t>168.872330</t>
  </si>
  <si>
    <t>174.589508</t>
  </si>
  <si>
    <t>183.350006</t>
  </si>
  <si>
    <t>173.676666</t>
  </si>
  <si>
    <t>178.857391</t>
  </si>
  <si>
    <t>186.050003</t>
  </si>
  <si>
    <t>183.494263</t>
  </si>
  <si>
    <t>181.272430</t>
  </si>
  <si>
    <t>191.512177</t>
  </si>
  <si>
    <t>192.300003</t>
  </si>
  <si>
    <t>185.764420</t>
  </si>
  <si>
    <t>190.100006</t>
  </si>
  <si>
    <t>183.639160</t>
  </si>
  <si>
    <t>181.465652</t>
  </si>
  <si>
    <t>173.689224</t>
  </si>
  <si>
    <t>172.626633</t>
  </si>
  <si>
    <t>172.095306</t>
  </si>
  <si>
    <t>178.664200</t>
  </si>
  <si>
    <t>179.388702</t>
  </si>
  <si>
    <t>186.449997</t>
  </si>
  <si>
    <t>180.113205</t>
  </si>
  <si>
    <t>179.581909</t>
  </si>
  <si>
    <t>183.301056</t>
  </si>
  <si>
    <t>182.449997</t>
  </si>
  <si>
    <t>176.249176</t>
  </si>
  <si>
    <t>182.949997</t>
  </si>
  <si>
    <t>177.891373</t>
  </si>
  <si>
    <t>177.166885</t>
  </si>
  <si>
    <t>188.250000</t>
  </si>
  <si>
    <t>181.852051</t>
  </si>
  <si>
    <t>188.350006</t>
  </si>
  <si>
    <t>181.803741</t>
  </si>
  <si>
    <t>181.996964</t>
  </si>
  <si>
    <t>190.014847</t>
  </si>
  <si>
    <t>194.600006</t>
  </si>
  <si>
    <t>188.807343</t>
  </si>
  <si>
    <t>191.753677</t>
  </si>
  <si>
    <t>199.550003</t>
  </si>
  <si>
    <t>195.850006</t>
  </si>
  <si>
    <t>192.526520</t>
  </si>
  <si>
    <t>196.550003</t>
  </si>
  <si>
    <t>190.691071</t>
  </si>
  <si>
    <t>195.350006</t>
  </si>
  <si>
    <t>196.050003</t>
  </si>
  <si>
    <t>189.386963</t>
  </si>
  <si>
    <t>195.149994</t>
  </si>
  <si>
    <t>196.197327</t>
  </si>
  <si>
    <t>198.449997</t>
  </si>
  <si>
    <t>195.424545</t>
  </si>
  <si>
    <t>203.539032</t>
  </si>
  <si>
    <t>203.249237</t>
  </si>
  <si>
    <t>204.118652</t>
  </si>
  <si>
    <t>204.794846</t>
  </si>
  <si>
    <t>206.533691</t>
  </si>
  <si>
    <t>203.152664</t>
  </si>
  <si>
    <t>213.199997</t>
  </si>
  <si>
    <t>205.857483</t>
  </si>
  <si>
    <t>201.800186</t>
  </si>
  <si>
    <t>202.669632</t>
  </si>
  <si>
    <t>202.959473</t>
  </si>
  <si>
    <t>201.317200</t>
  </si>
  <si>
    <t>197.356567</t>
  </si>
  <si>
    <t>204.399994</t>
  </si>
  <si>
    <t>199.675003</t>
  </si>
  <si>
    <t>203.056046</t>
  </si>
  <si>
    <t>201.413834</t>
  </si>
  <si>
    <t>203.442459</t>
  </si>
  <si>
    <t>212.100006</t>
  </si>
  <si>
    <t>200.254593</t>
  </si>
  <si>
    <t>200.641006</t>
  </si>
  <si>
    <t>199.095383</t>
  </si>
  <si>
    <t>202.862854</t>
  </si>
  <si>
    <t>204.215271</t>
  </si>
  <si>
    <t>202.379822</t>
  </si>
  <si>
    <t>207.000000</t>
  </si>
  <si>
    <t>200.544418</t>
  </si>
  <si>
    <t>208.100006</t>
  </si>
  <si>
    <t>201.703629</t>
  </si>
  <si>
    <t>207.800003</t>
  </si>
  <si>
    <t>199.192017</t>
  </si>
  <si>
    <t>204.408463</t>
  </si>
  <si>
    <t>206.147278</t>
  </si>
  <si>
    <t>206.050705</t>
  </si>
  <si>
    <t>210.800003</t>
  </si>
  <si>
    <t>204.601669</t>
  </si>
  <si>
    <t>215.399994</t>
  </si>
  <si>
    <t>203.635666</t>
  </si>
  <si>
    <t>210.684036</t>
  </si>
  <si>
    <t>206.122925</t>
  </si>
  <si>
    <t>201.270676</t>
  </si>
  <si>
    <t>206.899292</t>
  </si>
  <si>
    <t>201.561813</t>
  </si>
  <si>
    <t>211.500000</t>
  </si>
  <si>
    <t>205.249512</t>
  </si>
  <si>
    <t>205.637695</t>
  </si>
  <si>
    <t>205.443604</t>
  </si>
  <si>
    <t>206.025879</t>
  </si>
  <si>
    <t>206.996323</t>
  </si>
  <si>
    <t>205.152481</t>
  </si>
  <si>
    <t>204.376099</t>
  </si>
  <si>
    <t>202.823380</t>
  </si>
  <si>
    <t>194.186432</t>
  </si>
  <si>
    <t>196.030273</t>
  </si>
  <si>
    <t>196.903671</t>
  </si>
  <si>
    <t>194.574600</t>
  </si>
  <si>
    <t>192.294037</t>
  </si>
  <si>
    <t>201.399994</t>
  </si>
  <si>
    <t>198.068207</t>
  </si>
  <si>
    <t>196.321396</t>
  </si>
  <si>
    <t>198.300003</t>
  </si>
  <si>
    <t>195.933228</t>
  </si>
  <si>
    <t>195.447968</t>
  </si>
  <si>
    <t>199.649994</t>
  </si>
  <si>
    <t>194.149994</t>
  </si>
  <si>
    <t>193.749710</t>
  </si>
  <si>
    <t>198.399994</t>
  </si>
  <si>
    <t>193.604156</t>
  </si>
  <si>
    <t>194.477554</t>
  </si>
  <si>
    <t>204.600006</t>
  </si>
  <si>
    <t>201.600006</t>
  </si>
  <si>
    <t>196.418442</t>
  </si>
  <si>
    <t>196.709564</t>
  </si>
  <si>
    <t>198.456375</t>
  </si>
  <si>
    <t>194.768692</t>
  </si>
  <si>
    <t>198.750000</t>
  </si>
  <si>
    <t>189.673828</t>
  </si>
  <si>
    <t>193.215973</t>
  </si>
  <si>
    <t>191.372131</t>
  </si>
  <si>
    <t>189.625305</t>
  </si>
  <si>
    <t>190.256134</t>
  </si>
  <si>
    <t>191.850006</t>
  </si>
  <si>
    <t>194.449997</t>
  </si>
  <si>
    <t>188.703384</t>
  </si>
  <si>
    <t>194.649994</t>
  </si>
  <si>
    <t>192.924850</t>
  </si>
  <si>
    <t>197.449997</t>
  </si>
  <si>
    <t>186.471359</t>
  </si>
  <si>
    <t>186.811035</t>
  </si>
  <si>
    <t>180.357559</t>
  </si>
  <si>
    <t>182.298431</t>
  </si>
  <si>
    <t>182.638107</t>
  </si>
  <si>
    <t>189.479767</t>
  </si>
  <si>
    <t>207.287460</t>
  </si>
  <si>
    <t>221.800003</t>
  </si>
  <si>
    <t>215.245132</t>
  </si>
  <si>
    <t>213.886490</t>
  </si>
  <si>
    <t>225.300003</t>
  </si>
  <si>
    <t>215.439224</t>
  </si>
  <si>
    <t>211.363342</t>
  </si>
  <si>
    <t>210.198807</t>
  </si>
  <si>
    <t>219.399994</t>
  </si>
  <si>
    <t>209.713562</t>
  </si>
  <si>
    <t>207.384491</t>
  </si>
  <si>
    <t>205.346558</t>
  </si>
  <si>
    <t>206.802216</t>
  </si>
  <si>
    <t>208.743134</t>
  </si>
  <si>
    <t>207.190414</t>
  </si>
  <si>
    <t>209.228363</t>
  </si>
  <si>
    <t>209.131302</t>
  </si>
  <si>
    <t>207.578583</t>
  </si>
  <si>
    <t>208.549011</t>
  </si>
  <si>
    <t>204.613693</t>
  </si>
  <si>
    <t>205.699997</t>
  </si>
  <si>
    <t>200.519470</t>
  </si>
  <si>
    <t>198.374893</t>
  </si>
  <si>
    <t>202.956497</t>
  </si>
  <si>
    <t>200.032074</t>
  </si>
  <si>
    <t>200.909393</t>
  </si>
  <si>
    <t>201.201828</t>
  </si>
  <si>
    <t>200.129547</t>
  </si>
  <si>
    <t>200.616959</t>
  </si>
  <si>
    <t>200.422012</t>
  </si>
  <si>
    <t>201.104370</t>
  </si>
  <si>
    <t>203.736359</t>
  </si>
  <si>
    <t>199.544678</t>
  </si>
  <si>
    <t>203.054001</t>
  </si>
  <si>
    <t>205.296082</t>
  </si>
  <si>
    <t>208.318008</t>
  </si>
  <si>
    <t>207.830597</t>
  </si>
  <si>
    <t>207.635635</t>
  </si>
  <si>
    <t>85.278976</t>
  </si>
  <si>
    <t>87.860001</t>
  </si>
  <si>
    <t>83.939110</t>
  </si>
  <si>
    <t>88.199997</t>
  </si>
  <si>
    <t>84.807190</t>
  </si>
  <si>
    <t>84.259926</t>
  </si>
  <si>
    <t>90.980003</t>
  </si>
  <si>
    <t>88.980003</t>
  </si>
  <si>
    <t>84.826065</t>
  </si>
  <si>
    <t>85.675262</t>
  </si>
  <si>
    <t>90.540001</t>
  </si>
  <si>
    <t>85.429939</t>
  </si>
  <si>
    <t>85.599785</t>
  </si>
  <si>
    <t>85.184616</t>
  </si>
  <si>
    <t>90.139999</t>
  </si>
  <si>
    <t>86.430107</t>
  </si>
  <si>
    <t>85.486557</t>
  </si>
  <si>
    <t>84.920425</t>
  </si>
  <si>
    <t>85.392197</t>
  </si>
  <si>
    <t>90.059998</t>
  </si>
  <si>
    <t>84.977020</t>
  </si>
  <si>
    <t>90.440002</t>
  </si>
  <si>
    <t>85.335579</t>
  </si>
  <si>
    <t>85.901718</t>
  </si>
  <si>
    <t>85.505417</t>
  </si>
  <si>
    <t>86.864143</t>
  </si>
  <si>
    <t>91.580002</t>
  </si>
  <si>
    <t>86.354637</t>
  </si>
  <si>
    <t>86.203667</t>
  </si>
  <si>
    <t>86.411247</t>
  </si>
  <si>
    <t>86.769798</t>
  </si>
  <si>
    <t>88.468201</t>
  </si>
  <si>
    <t>96.680000</t>
  </si>
  <si>
    <t>91.223404</t>
  </si>
  <si>
    <t>96.660004</t>
  </si>
  <si>
    <t>91.280014</t>
  </si>
  <si>
    <t>90.053391</t>
  </si>
  <si>
    <t>89.713707</t>
  </si>
  <si>
    <t>89.298538</t>
  </si>
  <si>
    <t>94.180000</t>
  </si>
  <si>
    <t>89.053200</t>
  </si>
  <si>
    <t>96.019997</t>
  </si>
  <si>
    <t>90.298714</t>
  </si>
  <si>
    <t>91.147903</t>
  </si>
  <si>
    <t>91.449860</t>
  </si>
  <si>
    <t>97.059998</t>
  </si>
  <si>
    <t>91.581947</t>
  </si>
  <si>
    <t>96.959999</t>
  </si>
  <si>
    <t>91.487595</t>
  </si>
  <si>
    <t>97.080002</t>
  </si>
  <si>
    <t>91.600830</t>
  </si>
  <si>
    <t>90.581772</t>
  </si>
  <si>
    <t>90.770485</t>
  </si>
  <si>
    <t>96.580002</t>
  </si>
  <si>
    <t>95.320000</t>
  </si>
  <si>
    <t>89.940163</t>
  </si>
  <si>
    <t>89.524994</t>
  </si>
  <si>
    <t>85.731873</t>
  </si>
  <si>
    <t>85.656395</t>
  </si>
  <si>
    <t>87.317070</t>
  </si>
  <si>
    <t>87.920937</t>
  </si>
  <si>
    <t>88.109642</t>
  </si>
  <si>
    <t>88.147392</t>
  </si>
  <si>
    <t>92.500000</t>
  </si>
  <si>
    <t>93.820000</t>
  </si>
  <si>
    <t>93.440002</t>
  </si>
  <si>
    <t>88.166267</t>
  </si>
  <si>
    <t>89.959030</t>
  </si>
  <si>
    <t>91.921631</t>
  </si>
  <si>
    <t>93.355850</t>
  </si>
  <si>
    <t>99.440002</t>
  </si>
  <si>
    <t>93.336967</t>
  </si>
  <si>
    <t>94.733444</t>
  </si>
  <si>
    <t>98.360001</t>
  </si>
  <si>
    <t>92.808586</t>
  </si>
  <si>
    <t>93.563431</t>
  </si>
  <si>
    <t>94.639084</t>
  </si>
  <si>
    <t>94.591904</t>
  </si>
  <si>
    <t>98.680000</t>
  </si>
  <si>
    <t>93.110519</t>
  </si>
  <si>
    <t>93.129387</t>
  </si>
  <si>
    <t>93.487946</t>
  </si>
  <si>
    <t>99.400002</t>
  </si>
  <si>
    <t>93.789886</t>
  </si>
  <si>
    <t>95.299583</t>
  </si>
  <si>
    <t>95.912888</t>
  </si>
  <si>
    <t>95.063690</t>
  </si>
  <si>
    <t>95.582649</t>
  </si>
  <si>
    <t>95.393929</t>
  </si>
  <si>
    <t>96.384682</t>
  </si>
  <si>
    <t>96.667732</t>
  </si>
  <si>
    <t>94.129570</t>
  </si>
  <si>
    <t>99.919998</t>
  </si>
  <si>
    <t>94.072937</t>
  </si>
  <si>
    <t>93.638916</t>
  </si>
  <si>
    <t>91.695175</t>
  </si>
  <si>
    <t>91.242271</t>
  </si>
  <si>
    <t>90.487427</t>
  </si>
  <si>
    <t>95.720001</t>
  </si>
  <si>
    <t>89.562737</t>
  </si>
  <si>
    <t>93.459999</t>
  </si>
  <si>
    <t>88.487076</t>
  </si>
  <si>
    <t>90.657272</t>
  </si>
  <si>
    <t>89.751450</t>
  </si>
  <si>
    <t>90.223221</t>
  </si>
  <si>
    <t>91.418297</t>
  </si>
  <si>
    <t>90.710815</t>
  </si>
  <si>
    <t>90.691696</t>
  </si>
  <si>
    <t>91.666870</t>
  </si>
  <si>
    <t>95.019997</t>
  </si>
  <si>
    <t>92.164024</t>
  </si>
  <si>
    <t>97.260002</t>
  </si>
  <si>
    <t>92.986229</t>
  </si>
  <si>
    <t>92.393471</t>
  </si>
  <si>
    <t>96.519997</t>
  </si>
  <si>
    <t>92.278748</t>
  </si>
  <si>
    <t>96.779999</t>
  </si>
  <si>
    <t>95.059998</t>
  </si>
  <si>
    <t>91.475662</t>
  </si>
  <si>
    <t>88.091209</t>
  </si>
  <si>
    <t>87.096909</t>
  </si>
  <si>
    <t>87.632301</t>
  </si>
  <si>
    <t>87.594063</t>
  </si>
  <si>
    <t>87.020424</t>
  </si>
  <si>
    <t>86.848335</t>
  </si>
  <si>
    <t>86.618881</t>
  </si>
  <si>
    <t>89.820000</t>
  </si>
  <si>
    <t>85.987892</t>
  </si>
  <si>
    <t>86.657120</t>
  </si>
  <si>
    <t>85.739311</t>
  </si>
  <si>
    <t>88.459999</t>
  </si>
  <si>
    <t>88.900002</t>
  </si>
  <si>
    <t>83.769836</t>
  </si>
  <si>
    <t>83.941925</t>
  </si>
  <si>
    <t>86.459999</t>
  </si>
  <si>
    <t>82.660797</t>
  </si>
  <si>
    <t>86.080002</t>
  </si>
  <si>
    <t>84.400833</t>
  </si>
  <si>
    <t>84.668518</t>
  </si>
  <si>
    <t>84.764137</t>
  </si>
  <si>
    <t>85.146553</t>
  </si>
  <si>
    <t>85.528976</t>
  </si>
  <si>
    <t>87.001305</t>
  </si>
  <si>
    <t>86.905701</t>
  </si>
  <si>
    <t>87.651421</t>
  </si>
  <si>
    <t>87.766159</t>
  </si>
  <si>
    <t>87.116043</t>
  </si>
  <si>
    <t>89.582664</t>
  </si>
  <si>
    <t>90.213661</t>
  </si>
  <si>
    <t>93.860001</t>
  </si>
  <si>
    <t>89.735634</t>
  </si>
  <si>
    <t>87.708794</t>
  </si>
  <si>
    <t>88.817810</t>
  </si>
  <si>
    <t>89.467941</t>
  </si>
  <si>
    <t>88.244179</t>
  </si>
  <si>
    <t>88.645721</t>
  </si>
  <si>
    <t>87.919121</t>
  </si>
  <si>
    <t>89.697395</t>
  </si>
  <si>
    <t>90.825531</t>
  </si>
  <si>
    <t>94.580002</t>
  </si>
  <si>
    <t>91.150597</t>
  </si>
  <si>
    <t>91.322685</t>
  </si>
  <si>
    <t>90.844666</t>
  </si>
  <si>
    <t>93.160004</t>
  </si>
  <si>
    <t>89.142876</t>
  </si>
  <si>
    <t>88.856064</t>
  </si>
  <si>
    <t>88.913422</t>
  </si>
  <si>
    <t>88.722214</t>
  </si>
  <si>
    <t>88.416275</t>
  </si>
  <si>
    <t>88.263298</t>
  </si>
  <si>
    <t>88.588371</t>
  </si>
  <si>
    <t>88.607483</t>
  </si>
  <si>
    <t>92.639999</t>
  </si>
  <si>
    <t>90.309273</t>
  </si>
  <si>
    <t>89.314972</t>
  </si>
  <si>
    <t>90.290154</t>
  </si>
  <si>
    <t>96.720001</t>
  </si>
  <si>
    <t>92.011047</t>
  </si>
  <si>
    <t>90.940269</t>
  </si>
  <si>
    <t>89.945969</t>
  </si>
  <si>
    <t>90.557846</t>
  </si>
  <si>
    <t>88.301552</t>
  </si>
  <si>
    <t>88.378029</t>
  </si>
  <si>
    <t>89.181114</t>
  </si>
  <si>
    <t>88.129463</t>
  </si>
  <si>
    <t>88.836937</t>
  </si>
  <si>
    <t>88.492760</t>
  </si>
  <si>
    <t>90.404877</t>
  </si>
  <si>
    <t>95.760002</t>
  </si>
  <si>
    <t>90.347511</t>
  </si>
  <si>
    <t>89.238472</t>
  </si>
  <si>
    <t>90.175415</t>
  </si>
  <si>
    <t>91.705116</t>
  </si>
  <si>
    <t>91.227074</t>
  </si>
  <si>
    <t>91.972801</t>
  </si>
  <si>
    <t>91.035873</t>
  </si>
  <si>
    <t>90.729935</t>
  </si>
  <si>
    <t>90.806412</t>
  </si>
  <si>
    <t>91.533012</t>
  </si>
  <si>
    <t>91.016747</t>
  </si>
  <si>
    <t>91.781593</t>
  </si>
  <si>
    <t>93.559868</t>
  </si>
  <si>
    <t>93.540733</t>
  </si>
  <si>
    <t>93.674599</t>
  </si>
  <si>
    <t>98.599998</t>
  </si>
  <si>
    <t>93.005348</t>
  </si>
  <si>
    <t>93.693710</t>
  </si>
  <si>
    <t>91.628624</t>
  </si>
  <si>
    <t>89.640022</t>
  </si>
  <si>
    <t>90.902023</t>
  </si>
  <si>
    <t>93.081833</t>
  </si>
  <si>
    <t>98.379997</t>
  </si>
  <si>
    <t>94.668892</t>
  </si>
  <si>
    <t>99.720001</t>
  </si>
  <si>
    <t>95.127808</t>
  </si>
  <si>
    <t>99.739998</t>
  </si>
  <si>
    <t>94.286476</t>
  </si>
  <si>
    <t>94.764503</t>
  </si>
  <si>
    <t>97.852577</t>
  </si>
  <si>
    <t>100.911957</t>
  </si>
  <si>
    <t>99.764679</t>
  </si>
  <si>
    <t>99.143250</t>
  </si>
  <si>
    <t>98.091576</t>
  </si>
  <si>
    <t>99.095444</t>
  </si>
  <si>
    <t>98.808617</t>
  </si>
  <si>
    <t>98.521812</t>
  </si>
  <si>
    <t>95.749245</t>
  </si>
  <si>
    <t>96.705307</t>
  </si>
  <si>
    <t>97.709160</t>
  </si>
  <si>
    <t>102.800003</t>
  </si>
  <si>
    <t>97.804764</t>
  </si>
  <si>
    <t>99.286659</t>
  </si>
  <si>
    <t>99.334465</t>
  </si>
  <si>
    <t>99.573479</t>
  </si>
  <si>
    <t>100.386124</t>
  </si>
  <si>
    <t>101.342186</t>
  </si>
  <si>
    <t>101.628998</t>
  </si>
  <si>
    <t>100.625137</t>
  </si>
  <si>
    <t>100.194916</t>
  </si>
  <si>
    <t>98.999840</t>
  </si>
  <si>
    <t>100.959755</t>
  </si>
  <si>
    <t>101.820206</t>
  </si>
  <si>
    <t>101.868019</t>
  </si>
  <si>
    <t>102.298248</t>
  </si>
  <si>
    <t>102.202637</t>
  </si>
  <si>
    <t>103.780136</t>
  </si>
  <si>
    <t>103.206497</t>
  </si>
  <si>
    <t>103.254288</t>
  </si>
  <si>
    <t>108.849998</t>
  </si>
  <si>
    <t>103.588921</t>
  </si>
  <si>
    <t>103.158699</t>
  </si>
  <si>
    <t>104.736191</t>
  </si>
  <si>
    <t>104.688385</t>
  </si>
  <si>
    <t>109.099998</t>
  </si>
  <si>
    <t>104.927399</t>
  </si>
  <si>
    <t>101.485596</t>
  </si>
  <si>
    <t>103.397705</t>
  </si>
  <si>
    <t>103.445503</t>
  </si>
  <si>
    <t>103.063087</t>
  </si>
  <si>
    <t>102.441650</t>
  </si>
  <si>
    <t>101.915817</t>
  </si>
  <si>
    <t>101.963615</t>
  </si>
  <si>
    <t>101.533386</t>
  </si>
  <si>
    <t>99.716888</t>
  </si>
  <si>
    <t>98.952034</t>
  </si>
  <si>
    <t>99.430069</t>
  </si>
  <si>
    <t>98.665215</t>
  </si>
  <si>
    <t>98.378403</t>
  </si>
  <si>
    <t>98.282799</t>
  </si>
  <si>
    <t>98.187187</t>
  </si>
  <si>
    <t>99.669083</t>
  </si>
  <si>
    <t>98.856430</t>
  </si>
  <si>
    <t>99.525673</t>
  </si>
  <si>
    <t>99.812485</t>
  </si>
  <si>
    <t>100.672935</t>
  </si>
  <si>
    <t>100.720741</t>
  </si>
  <si>
    <t>102.537247</t>
  </si>
  <si>
    <t>109.000000</t>
  </si>
  <si>
    <t>103.636719</t>
  </si>
  <si>
    <t>112.550003</t>
  </si>
  <si>
    <t>106.409286</t>
  </si>
  <si>
    <t>107.604370</t>
  </si>
  <si>
    <t>108.703819</t>
  </si>
  <si>
    <t>108.417015</t>
  </si>
  <si>
    <t>110.042313</t>
  </si>
  <si>
    <t>116.050003</t>
  </si>
  <si>
    <t>110.950569</t>
  </si>
  <si>
    <t>109.755493</t>
  </si>
  <si>
    <t>110.424736</t>
  </si>
  <si>
    <t>111.189590</t>
  </si>
  <si>
    <t>112.241249</t>
  </si>
  <si>
    <t>111.858818</t>
  </si>
  <si>
    <t>112.289047</t>
  </si>
  <si>
    <t>114.726997</t>
  </si>
  <si>
    <t>112.432449</t>
  </si>
  <si>
    <t>113.531921</t>
  </si>
  <si>
    <t>119.050003</t>
  </si>
  <si>
    <t>113.818741</t>
  </si>
  <si>
    <t>113.006088</t>
  </si>
  <si>
    <t>115.849998</t>
  </si>
  <si>
    <t>110.807159</t>
  </si>
  <si>
    <t>112.193443</t>
  </si>
  <si>
    <t>112.623672</t>
  </si>
  <si>
    <t>115.730858</t>
  </si>
  <si>
    <t>121.349998</t>
  </si>
  <si>
    <t>115.683052</t>
  </si>
  <si>
    <t>120.949997</t>
  </si>
  <si>
    <t>114.918213</t>
  </si>
  <si>
    <t>114.822601</t>
  </si>
  <si>
    <t>120.849998</t>
  </si>
  <si>
    <t>115.539642</t>
  </si>
  <si>
    <t>121.550003</t>
  </si>
  <si>
    <t>122.650002</t>
  </si>
  <si>
    <t>121.849998</t>
  </si>
  <si>
    <t>116.495705</t>
  </si>
  <si>
    <t>117.356155</t>
  </si>
  <si>
    <t>116.973732</t>
  </si>
  <si>
    <t>122.949997</t>
  </si>
  <si>
    <t>117.308350</t>
  </si>
  <si>
    <t>123.849998</t>
  </si>
  <si>
    <t>118.073204</t>
  </si>
  <si>
    <t>120.080925</t>
  </si>
  <si>
    <t>125.949997</t>
  </si>
  <si>
    <t>124.050003</t>
  </si>
  <si>
    <t>118.599037</t>
  </si>
  <si>
    <t>112.814880</t>
  </si>
  <si>
    <t>119.750000</t>
  </si>
  <si>
    <t>111.046173</t>
  </si>
  <si>
    <t>107.938980</t>
  </si>
  <si>
    <t>109.050003</t>
  </si>
  <si>
    <t>104.258156</t>
  </si>
  <si>
    <t>106.313683</t>
  </si>
  <si>
    <t>108.178001</t>
  </si>
  <si>
    <t>109.516487</t>
  </si>
  <si>
    <t>109.851097</t>
  </si>
  <si>
    <t>105.166412</t>
  </si>
  <si>
    <t>95.892647</t>
  </si>
  <si>
    <t>94.343834</t>
  </si>
  <si>
    <t>85.643700</t>
  </si>
  <si>
    <t>88.919998</t>
  </si>
  <si>
    <t>87.288132</t>
  </si>
  <si>
    <t>89.800003</t>
  </si>
  <si>
    <t>81.779999</t>
  </si>
  <si>
    <t>87.480003</t>
  </si>
  <si>
    <t>83.635979</t>
  </si>
  <si>
    <t>83.180000</t>
  </si>
  <si>
    <t>83.731583</t>
  </si>
  <si>
    <t>84.779999</t>
  </si>
  <si>
    <t>79.059998</t>
  </si>
  <si>
    <t>77.689308</t>
  </si>
  <si>
    <t>84.099998</t>
  </si>
  <si>
    <t>83.459999</t>
  </si>
  <si>
    <t>79.792625</t>
  </si>
  <si>
    <t>81.609138</t>
  </si>
  <si>
    <t>81.800003</t>
  </si>
  <si>
    <t>80.360001</t>
  </si>
  <si>
    <t>84.879997</t>
  </si>
  <si>
    <t>81.150223</t>
  </si>
  <si>
    <t>85.548103</t>
  </si>
  <si>
    <t>86.180000</t>
  </si>
  <si>
    <t>88.989906</t>
  </si>
  <si>
    <t>89.391449</t>
  </si>
  <si>
    <t>89.139999</t>
  </si>
  <si>
    <t>86.695366</t>
  </si>
  <si>
    <t>85.567223</t>
  </si>
  <si>
    <t>89.506180</t>
  </si>
  <si>
    <t>85.911400</t>
  </si>
  <si>
    <t>86.121742</t>
  </si>
  <si>
    <t>87.574944</t>
  </si>
  <si>
    <t>93.919998</t>
  </si>
  <si>
    <t>89.162003</t>
  </si>
  <si>
    <t>92.584686</t>
  </si>
  <si>
    <t>91.360924</t>
  </si>
  <si>
    <t>91.590385</t>
  </si>
  <si>
    <t>98.199997</t>
  </si>
  <si>
    <t>93.884926</t>
  </si>
  <si>
    <t>92.125786</t>
  </si>
  <si>
    <t>99.480003</t>
  </si>
  <si>
    <t>94.458565</t>
  </si>
  <si>
    <t>96.131668</t>
  </si>
  <si>
    <t>98.569618</t>
  </si>
  <si>
    <t>96.370682</t>
  </si>
  <si>
    <t>99.382256</t>
  </si>
  <si>
    <t>99.908089</t>
  </si>
  <si>
    <t>102.521973</t>
  </si>
  <si>
    <t>104.167747</t>
  </si>
  <si>
    <t>104.506569</t>
  </si>
  <si>
    <t>102.715584</t>
  </si>
  <si>
    <t>98.262321</t>
  </si>
  <si>
    <t>103.732094</t>
  </si>
  <si>
    <t>103.683685</t>
  </si>
  <si>
    <t>101.941116</t>
  </si>
  <si>
    <t>102.909210</t>
  </si>
  <si>
    <t>103.199638</t>
  </si>
  <si>
    <t>102.618782</t>
  </si>
  <si>
    <t>100.198524</t>
  </si>
  <si>
    <t>99.714478</t>
  </si>
  <si>
    <t>104.119339</t>
  </si>
  <si>
    <t>103.102829</t>
  </si>
  <si>
    <t>103.296448</t>
  </si>
  <si>
    <t>101.263428</t>
  </si>
  <si>
    <t>100.488960</t>
  </si>
  <si>
    <t>102.860809</t>
  </si>
  <si>
    <t>97.971886</t>
  </si>
  <si>
    <t>102.425163</t>
  </si>
  <si>
    <t>101.101967</t>
  </si>
  <si>
    <t>101.297989</t>
  </si>
  <si>
    <t>103.258278</t>
  </si>
  <si>
    <t>101.052948</t>
  </si>
  <si>
    <t>103.209274</t>
  </si>
  <si>
    <t>105.071548</t>
  </si>
  <si>
    <t>104.042397</t>
  </si>
  <si>
    <t>104.581474</t>
  </si>
  <si>
    <t>100.954941</t>
  </si>
  <si>
    <t>99.288696</t>
  </si>
  <si>
    <t>97.877281</t>
  </si>
  <si>
    <t>100.562881</t>
  </si>
  <si>
    <t>100.856926</t>
  </si>
  <si>
    <t>99.729759</t>
  </si>
  <si>
    <t>99.631744</t>
  </si>
  <si>
    <t>99.239685</t>
  </si>
  <si>
    <t>100.513878</t>
  </si>
  <si>
    <t>99.519997</t>
  </si>
  <si>
    <t>97.642052</t>
  </si>
  <si>
    <t>100.709900</t>
  </si>
  <si>
    <t>100.464867</t>
  </si>
  <si>
    <t>102.131111</t>
  </si>
  <si>
    <t>101.248985</t>
  </si>
  <si>
    <t>102.229134</t>
  </si>
  <si>
    <t>104.875519</t>
  </si>
  <si>
    <t>104.728493</t>
  </si>
  <si>
    <t>106.541763</t>
  </si>
  <si>
    <t>107.619934</t>
  </si>
  <si>
    <t>106.590775</t>
  </si>
  <si>
    <t>110.550003</t>
  </si>
  <si>
    <t>108.355034</t>
  </si>
  <si>
    <t>107.962982</t>
  </si>
  <si>
    <t>109.090149</t>
  </si>
  <si>
    <t>107.423897</t>
  </si>
  <si>
    <t>111.491493</t>
  </si>
  <si>
    <t>109.531212</t>
  </si>
  <si>
    <t>111.540512</t>
  </si>
  <si>
    <t>113.500801</t>
  </si>
  <si>
    <t>113.647812</t>
  </si>
  <si>
    <t>110.609367</t>
  </si>
  <si>
    <t>110.756393</t>
  </si>
  <si>
    <t>109.776245</t>
  </si>
  <si>
    <t>108.992126</t>
  </si>
  <si>
    <t>110.217308</t>
  </si>
  <si>
    <t>109.482193</t>
  </si>
  <si>
    <t>106.443756</t>
  </si>
  <si>
    <t>105.904678</t>
  </si>
  <si>
    <t>110.070290</t>
  </si>
  <si>
    <t>109.335182</t>
  </si>
  <si>
    <t>111.050438</t>
  </si>
  <si>
    <t>111.295471</t>
  </si>
  <si>
    <t>113.650002</t>
  </si>
  <si>
    <t>111.442490</t>
  </si>
  <si>
    <t>113.696823</t>
  </si>
  <si>
    <t>112.128593</t>
  </si>
  <si>
    <t>112.569656</t>
  </si>
  <si>
    <t>111.883560</t>
  </si>
  <si>
    <t>112.324615</t>
  </si>
  <si>
    <t>111.099442</t>
  </si>
  <si>
    <t>109.580223</t>
  </si>
  <si>
    <t>112.030579</t>
  </si>
  <si>
    <t>112.716682</t>
  </si>
  <si>
    <t>112.520653</t>
  </si>
  <si>
    <t>111.001427</t>
  </si>
  <si>
    <t>111.393486</t>
  </si>
  <si>
    <t>115.706123</t>
  </si>
  <si>
    <t>113.304764</t>
  </si>
  <si>
    <t>113.010727</t>
  </si>
  <si>
    <t>115.804138</t>
  </si>
  <si>
    <t>115.461090</t>
  </si>
  <si>
    <t>118.058472</t>
  </si>
  <si>
    <t>117.813431</t>
  </si>
  <si>
    <t>119.577698</t>
  </si>
  <si>
    <t>123.150002</t>
  </si>
  <si>
    <t>120.704865</t>
  </si>
  <si>
    <t>120.165779</t>
  </si>
  <si>
    <t>121.832031</t>
  </si>
  <si>
    <t>121.586990</t>
  </si>
  <si>
    <t>124.233391</t>
  </si>
  <si>
    <t>121.537987</t>
  </si>
  <si>
    <t>121.341957</t>
  </si>
  <si>
    <t>122.224091</t>
  </si>
  <si>
    <t>121.243942</t>
  </si>
  <si>
    <t>122.518135</t>
  </si>
  <si>
    <t>122.714157</t>
  </si>
  <si>
    <t>122.077072</t>
  </si>
  <si>
    <t>123.449265</t>
  </si>
  <si>
    <t>127.650002</t>
  </si>
  <si>
    <t>124.478424</t>
  </si>
  <si>
    <t>126.650002</t>
  </si>
  <si>
    <t>125.899628</t>
  </si>
  <si>
    <t>125.801620</t>
  </si>
  <si>
    <t>126.732758</t>
  </si>
  <si>
    <t>127.761917</t>
  </si>
  <si>
    <t>128.399002</t>
  </si>
  <si>
    <t>127.957939</t>
  </si>
  <si>
    <t>130.949997</t>
  </si>
  <si>
    <t>122.126068</t>
  </si>
  <si>
    <t>122.567146</t>
  </si>
  <si>
    <t>125.409554</t>
  </si>
  <si>
    <t>129.232132</t>
  </si>
  <si>
    <t>128.251984</t>
  </si>
  <si>
    <t>132.515610</t>
  </si>
  <si>
    <t>132.074539</t>
  </si>
  <si>
    <t>129.869217</t>
  </si>
  <si>
    <t>124.625443</t>
  </si>
  <si>
    <t>126.830765</t>
  </si>
  <si>
    <t>130.457306</t>
  </si>
  <si>
    <t>132.550003</t>
  </si>
  <si>
    <t>133.103699</t>
  </si>
  <si>
    <t>133.495758</t>
  </si>
  <si>
    <t>133.593781</t>
  </si>
  <si>
    <t>130.604340</t>
  </si>
  <si>
    <t>126.438705</t>
  </si>
  <si>
    <t>129.250000</t>
  </si>
  <si>
    <t>129.183121</t>
  </si>
  <si>
    <t>128.497025</t>
  </si>
  <si>
    <t>129.134109</t>
  </si>
  <si>
    <t>130.750000</t>
  </si>
  <si>
    <t>129.575180</t>
  </si>
  <si>
    <t>131.449997</t>
  </si>
  <si>
    <t>128.448013</t>
  </si>
  <si>
    <t>125.948639</t>
  </si>
  <si>
    <t>129.050003</t>
  </si>
  <si>
    <t>127.418854</t>
  </si>
  <si>
    <t>127.320839</t>
  </si>
  <si>
    <t>128.104950</t>
  </si>
  <si>
    <t>126.634735</t>
  </si>
  <si>
    <t>128.791046</t>
  </si>
  <si>
    <t>130.751343</t>
  </si>
  <si>
    <t>131.192429</t>
  </si>
  <si>
    <t>132.025528</t>
  </si>
  <si>
    <t>134.671921</t>
  </si>
  <si>
    <t>133.936829</t>
  </si>
  <si>
    <t>132.858673</t>
  </si>
  <si>
    <t>132.123550</t>
  </si>
  <si>
    <t>133.250717</t>
  </si>
  <si>
    <t>131.535461</t>
  </si>
  <si>
    <t>134.279861</t>
  </si>
  <si>
    <t>136.338181</t>
  </si>
  <si>
    <t>134.181854</t>
  </si>
  <si>
    <t>132.809662</t>
  </si>
  <si>
    <t>133.691772</t>
  </si>
  <si>
    <t>134.818954</t>
  </si>
  <si>
    <t>135.505051</t>
  </si>
  <si>
    <t>137.563370</t>
  </si>
  <si>
    <t>149.726547</t>
  </si>
  <si>
    <t>147.275116</t>
  </si>
  <si>
    <t>161.600006</t>
  </si>
  <si>
    <t>152.366562</t>
  </si>
  <si>
    <t>163.100006</t>
  </si>
  <si>
    <t>150.763687</t>
  </si>
  <si>
    <t>157.646606</t>
  </si>
  <si>
    <t>159.720886</t>
  </si>
  <si>
    <t>159.343750</t>
  </si>
  <si>
    <t>161.323776</t>
  </si>
  <si>
    <t>164.340942</t>
  </si>
  <si>
    <t>168.300949</t>
  </si>
  <si>
    <t>168.395218</t>
  </si>
  <si>
    <t>171.129532</t>
  </si>
  <si>
    <t>172.166702</t>
  </si>
  <si>
    <t>171.883835</t>
  </si>
  <si>
    <t>175.089539</t>
  </si>
  <si>
    <t>175.843842</t>
  </si>
  <si>
    <t>177.918152</t>
  </si>
  <si>
    <t>177.069580</t>
  </si>
  <si>
    <t>180.086731</t>
  </si>
  <si>
    <t>192.100006</t>
  </si>
  <si>
    <t>181.123871</t>
  </si>
  <si>
    <t>177.446701</t>
  </si>
  <si>
    <t>177.540985</t>
  </si>
  <si>
    <t>181.218155</t>
  </si>
  <si>
    <t>179.898163</t>
  </si>
  <si>
    <t>189.100006</t>
  </si>
  <si>
    <t>178.201004</t>
  </si>
  <si>
    <t>176.032410</t>
  </si>
  <si>
    <t>178.860992</t>
  </si>
  <si>
    <t>181.029587</t>
  </si>
  <si>
    <t>180.558151</t>
  </si>
  <si>
    <t>184.612473</t>
  </si>
  <si>
    <t>196.100006</t>
  </si>
  <si>
    <t>184.895325</t>
  </si>
  <si>
    <t>183.199997</t>
  </si>
  <si>
    <t>180.275299</t>
  </si>
  <si>
    <t>182.821014</t>
  </si>
  <si>
    <t>182.915314</t>
  </si>
  <si>
    <t>193.399994</t>
  </si>
  <si>
    <t>182.632462</t>
  </si>
  <si>
    <t>182.443878</t>
  </si>
  <si>
    <t>193.300003</t>
  </si>
  <si>
    <t>177.729584</t>
  </si>
  <si>
    <t>179.143860</t>
  </si>
  <si>
    <t>179.992432</t>
  </si>
  <si>
    <t>181.501022</t>
  </si>
  <si>
    <t>181.406723</t>
  </si>
  <si>
    <t>178.766739</t>
  </si>
  <si>
    <t>177.163849</t>
  </si>
  <si>
    <t>181.312454</t>
  </si>
  <si>
    <t>181.878174</t>
  </si>
  <si>
    <t>195.199997</t>
  </si>
  <si>
    <t>183.763885</t>
  </si>
  <si>
    <t>186.403900</t>
  </si>
  <si>
    <t>185.649612</t>
  </si>
  <si>
    <t>187.912491</t>
  </si>
  <si>
    <t>185.932480</t>
  </si>
  <si>
    <t>184.329605</t>
  </si>
  <si>
    <t>195.899994</t>
  </si>
  <si>
    <t>184.706726</t>
  </si>
  <si>
    <t>187.441055</t>
  </si>
  <si>
    <t>190.269638</t>
  </si>
  <si>
    <t>193.286789</t>
  </si>
  <si>
    <t>193.003937</t>
  </si>
  <si>
    <t>197.246826</t>
  </si>
  <si>
    <t>196.775391</t>
  </si>
  <si>
    <t>196.586823</t>
  </si>
  <si>
    <t>198.943970</t>
  </si>
  <si>
    <t>191.589645</t>
  </si>
  <si>
    <t>193.569641</t>
  </si>
  <si>
    <t>192.626816</t>
  </si>
  <si>
    <t>195.734436</t>
  </si>
  <si>
    <t>197.359970</t>
  </si>
  <si>
    <t>196.977509</t>
  </si>
  <si>
    <t>196.690659</t>
  </si>
  <si>
    <t>196.212555</t>
  </si>
  <si>
    <t>197.646866</t>
  </si>
  <si>
    <t>198.603043</t>
  </si>
  <si>
    <t>196.595032</t>
  </si>
  <si>
    <t>195.351974</t>
  </si>
  <si>
    <t>196.021301</t>
  </si>
  <si>
    <t>200.515442</t>
  </si>
  <si>
    <t>199.272385</t>
  </si>
  <si>
    <t>199.750488</t>
  </si>
  <si>
    <t>197.933716</t>
  </si>
  <si>
    <t>194.969482</t>
  </si>
  <si>
    <t>191.240295</t>
  </si>
  <si>
    <t>200.600006</t>
  </si>
  <si>
    <t>191.718399</t>
  </si>
  <si>
    <t>192.750000</t>
  </si>
  <si>
    <t>187.319855</t>
  </si>
  <si>
    <t>191.527161</t>
  </si>
  <si>
    <t>193.822037</t>
  </si>
  <si>
    <t>199.176773</t>
  </si>
  <si>
    <t>197.073135</t>
  </si>
  <si>
    <t>194.587021</t>
  </si>
  <si>
    <t>192.865845</t>
  </si>
  <si>
    <t>187.511124</t>
  </si>
  <si>
    <t>198.050003</t>
  </si>
  <si>
    <t>186.411484</t>
  </si>
  <si>
    <t>195.550003</t>
  </si>
  <si>
    <t>186.124603</t>
  </si>
  <si>
    <t>187.606720</t>
  </si>
  <si>
    <t>191.750000</t>
  </si>
  <si>
    <t>183.351654</t>
  </si>
  <si>
    <t>186.315872</t>
  </si>
  <si>
    <t>194.350006</t>
  </si>
  <si>
    <t>185.120621</t>
  </si>
  <si>
    <t>186.698334</t>
  </si>
  <si>
    <t>186.268051</t>
  </si>
  <si>
    <t>197.949997</t>
  </si>
  <si>
    <t>189.280090</t>
  </si>
  <si>
    <t>189.232285</t>
  </si>
  <si>
    <t>199.750000</t>
  </si>
  <si>
    <t>192.483368</t>
  </si>
  <si>
    <t>193.248322</t>
  </si>
  <si>
    <t>192.387741</t>
  </si>
  <si>
    <t>190.857819</t>
  </si>
  <si>
    <t>196.850006</t>
  </si>
  <si>
    <t>189.997238</t>
  </si>
  <si>
    <t>190.953430</t>
  </si>
  <si>
    <t>193.343933</t>
  </si>
  <si>
    <t>192.005249</t>
  </si>
  <si>
    <t>197.264374</t>
  </si>
  <si>
    <t>195.830078</t>
  </si>
  <si>
    <t>200.324234</t>
  </si>
  <si>
    <t>200.993546</t>
  </si>
  <si>
    <t>202.619080</t>
  </si>
  <si>
    <t>204.913971</t>
  </si>
  <si>
    <t>205.296448</t>
  </si>
  <si>
    <t>204.149002</t>
  </si>
  <si>
    <t>204.435883</t>
  </si>
  <si>
    <t>204.627121</t>
  </si>
  <si>
    <t>205.200867</t>
  </si>
  <si>
    <t>205.678955</t>
  </si>
  <si>
    <t>208.260681</t>
  </si>
  <si>
    <t>210.555573</t>
  </si>
  <si>
    <t>221.300003</t>
  </si>
  <si>
    <t>209.312515</t>
  </si>
  <si>
    <t>208.069443</t>
  </si>
  <si>
    <t>211.607391</t>
  </si>
  <si>
    <t>210.651184</t>
  </si>
  <si>
    <t>214.284760</t>
  </si>
  <si>
    <t>227.399994</t>
  </si>
  <si>
    <t>223.600006</t>
  </si>
  <si>
    <t>214.571594</t>
  </si>
  <si>
    <t>212.946075</t>
  </si>
  <si>
    <t>228.199997</t>
  </si>
  <si>
    <t>217.822708</t>
  </si>
  <si>
    <t>226.899994</t>
  </si>
  <si>
    <t>227.500000</t>
  </si>
  <si>
    <t>217.535858</t>
  </si>
  <si>
    <t>228.500000</t>
  </si>
  <si>
    <t>225.699997</t>
  </si>
  <si>
    <t>216.388397</t>
  </si>
  <si>
    <t>226.199997</t>
  </si>
  <si>
    <t>216.579651</t>
  </si>
  <si>
    <t>224.500000</t>
  </si>
  <si>
    <t>206.348282</t>
  </si>
  <si>
    <t>208.738800</t>
  </si>
  <si>
    <t>213.902283</t>
  </si>
  <si>
    <t>222.699326</t>
  </si>
  <si>
    <t>231.100006</t>
  </si>
  <si>
    <t>224.038010</t>
  </si>
  <si>
    <t>236.199997</t>
  </si>
  <si>
    <t>230.600006</t>
  </si>
  <si>
    <t>225.281082</t>
  </si>
  <si>
    <t>238.600006</t>
  </si>
  <si>
    <t>227.002228</t>
  </si>
  <si>
    <t>237.500000</t>
  </si>
  <si>
    <t>235.300003</t>
  </si>
  <si>
    <t>226.141663</t>
  </si>
  <si>
    <t>233.300003</t>
  </si>
  <si>
    <t>226.811005</t>
  </si>
  <si>
    <t>236.800003</t>
  </si>
  <si>
    <t>230.827026</t>
  </si>
  <si>
    <t>244.000000</t>
  </si>
  <si>
    <t>244.800003</t>
  </si>
  <si>
    <t>232.548218</t>
  </si>
  <si>
    <t>243.699997</t>
  </si>
  <si>
    <t>243.100006</t>
  </si>
  <si>
    <t>245.199997</t>
  </si>
  <si>
    <t>234.460587</t>
  </si>
  <si>
    <t>249.899994</t>
  </si>
  <si>
    <t>249.699997</t>
  </si>
  <si>
    <t>238.763519</t>
  </si>
  <si>
    <t>248.300003</t>
  </si>
  <si>
    <t>249.300003</t>
  </si>
  <si>
    <t>247.199997</t>
  </si>
  <si>
    <t>236.373001</t>
  </si>
  <si>
    <t>247.699997</t>
  </si>
  <si>
    <t>248.899994</t>
  </si>
  <si>
    <t>246.100006</t>
  </si>
  <si>
    <t>235.416794</t>
  </si>
  <si>
    <t>246.800003</t>
  </si>
  <si>
    <t>234.843109</t>
  </si>
  <si>
    <t>247.000000</t>
  </si>
  <si>
    <t>235.034332</t>
  </si>
  <si>
    <t>244.500000</t>
  </si>
  <si>
    <t>233.791275</t>
  </si>
  <si>
    <t>248.699997</t>
  </si>
  <si>
    <t>242.600006</t>
  </si>
  <si>
    <t>237.424850</t>
  </si>
  <si>
    <t>248.600006</t>
  </si>
  <si>
    <t>253.600006</t>
  </si>
  <si>
    <t>241.727737</t>
  </si>
  <si>
    <t>250.500000</t>
  </si>
  <si>
    <t>239.528473</t>
  </si>
  <si>
    <t>251.699997</t>
  </si>
  <si>
    <t>253.399994</t>
  </si>
  <si>
    <t>242.301453</t>
  </si>
  <si>
    <t>235.225586</t>
  </si>
  <si>
    <t>245.699997</t>
  </si>
  <si>
    <t>238.572266</t>
  </si>
  <si>
    <t>250.699997</t>
  </si>
  <si>
    <t>237.329208</t>
  </si>
  <si>
    <t>256.600006</t>
  </si>
  <si>
    <t>236.699997</t>
  </si>
  <si>
    <t>226.332901</t>
  </si>
  <si>
    <t>231.592010</t>
  </si>
  <si>
    <t>248.100006</t>
  </si>
  <si>
    <t>246.699997</t>
  </si>
  <si>
    <t>235.894897</t>
  </si>
  <si>
    <t>233.600021</t>
  </si>
  <si>
    <t>227.767197</t>
  </si>
  <si>
    <t>230.540176</t>
  </si>
  <si>
    <t>230.444565</t>
  </si>
  <si>
    <t>241.600006</t>
  </si>
  <si>
    <t>236.100006</t>
  </si>
  <si>
    <t>229.297119</t>
  </si>
  <si>
    <t>239.899994</t>
  </si>
  <si>
    <t>237.100006</t>
  </si>
  <si>
    <t>226.715363</t>
  </si>
  <si>
    <t>229.201492</t>
  </si>
  <si>
    <t>228.340912</t>
  </si>
  <si>
    <t>232.356964</t>
  </si>
  <si>
    <t>233.121933</t>
  </si>
  <si>
    <t>244.899994</t>
  </si>
  <si>
    <t>226.524124</t>
  </si>
  <si>
    <t>241.899994</t>
  </si>
  <si>
    <t>231.305145</t>
  </si>
  <si>
    <t>232.739441</t>
  </si>
  <si>
    <t>245.399994</t>
  </si>
  <si>
    <t>234.651840</t>
  </si>
  <si>
    <t>244.699997</t>
  </si>
  <si>
    <t>227.575958</t>
  </si>
  <si>
    <t>232.452591</t>
  </si>
  <si>
    <t>243.899994</t>
  </si>
  <si>
    <t>240.600006</t>
  </si>
  <si>
    <t>229.010269</t>
  </si>
  <si>
    <t>239.300003</t>
  </si>
  <si>
    <t>226.428513</t>
  </si>
  <si>
    <t>227.289093</t>
  </si>
  <si>
    <t>223.273056</t>
  </si>
  <si>
    <t>225.759171</t>
  </si>
  <si>
    <t>238.699997</t>
  </si>
  <si>
    <t>235.199997</t>
  </si>
  <si>
    <t>234.100006</t>
  </si>
  <si>
    <t>241.199997</t>
  </si>
  <si>
    <t>230.635803</t>
  </si>
  <si>
    <t>239.399994</t>
  </si>
  <si>
    <t>228.914642</t>
  </si>
  <si>
    <t>228.054062</t>
  </si>
  <si>
    <t>224.802979</t>
  </si>
  <si>
    <t>240.100006</t>
  </si>
  <si>
    <t>229.583969</t>
  </si>
  <si>
    <t>229.679596</t>
  </si>
  <si>
    <t>244.199997</t>
  </si>
  <si>
    <t>230.731430</t>
  </si>
  <si>
    <t>231.496384</t>
  </si>
  <si>
    <t>240.800003</t>
  </si>
  <si>
    <t>230.253326</t>
  </si>
  <si>
    <t>236.181747</t>
  </si>
  <si>
    <t>232.930695</t>
  </si>
  <si>
    <t>226.906601</t>
  </si>
  <si>
    <t>244.399994</t>
  </si>
  <si>
    <t>233.982498</t>
  </si>
  <si>
    <t>235.129929</t>
  </si>
  <si>
    <t>248.500000</t>
  </si>
  <si>
    <t>248.000000</t>
  </si>
  <si>
    <t>237.137955</t>
  </si>
  <si>
    <t>241.918961</t>
  </si>
  <si>
    <t>259.100006</t>
  </si>
  <si>
    <t>247.751801</t>
  </si>
  <si>
    <t>260.399994</t>
  </si>
  <si>
    <t>257.500000</t>
  </si>
  <si>
    <t>249.951065</t>
  </si>
  <si>
    <t>253.202133</t>
  </si>
  <si>
    <t>249.759842</t>
  </si>
  <si>
    <t>262.899994</t>
  </si>
  <si>
    <t>250.142303</t>
  </si>
  <si>
    <t>260.100006</t>
  </si>
  <si>
    <t>255.399994</t>
  </si>
  <si>
    <t>236.468643</t>
  </si>
  <si>
    <t>238.954742</t>
  </si>
  <si>
    <t>238.859146</t>
  </si>
  <si>
    <t>248.399994</t>
  </si>
  <si>
    <t>239.050369</t>
  </si>
  <si>
    <t>241.536514</t>
  </si>
  <si>
    <t>246.413132</t>
  </si>
  <si>
    <t>255.699997</t>
  </si>
  <si>
    <t>244.787582</t>
  </si>
  <si>
    <t>260.200012</t>
  </si>
  <si>
    <t>247.656189</t>
  </si>
  <si>
    <t>243.448898</t>
  </si>
  <si>
    <t>253.699997</t>
  </si>
  <si>
    <t>258.100006</t>
  </si>
  <si>
    <t>246.795593</t>
  </si>
  <si>
    <t>255.100006</t>
  </si>
  <si>
    <t>246.508728</t>
  </si>
  <si>
    <t>257.600006</t>
  </si>
  <si>
    <t>262.299988</t>
  </si>
  <si>
    <t>250.811646</t>
  </si>
  <si>
    <t>251.481003</t>
  </si>
  <si>
    <t>265.100006</t>
  </si>
  <si>
    <t>258.461243</t>
  </si>
  <si>
    <t>271.700012</t>
  </si>
  <si>
    <t>257.026947</t>
  </si>
  <si>
    <t>269.100006</t>
  </si>
  <si>
    <t>258.174438</t>
  </si>
  <si>
    <t>259.513062</t>
  </si>
  <si>
    <t>265.059082</t>
  </si>
  <si>
    <t>268.692596</t>
  </si>
  <si>
    <t>273.282410</t>
  </si>
  <si>
    <t>270.509369</t>
  </si>
  <si>
    <t>272.804291</t>
  </si>
  <si>
    <t>284.399994</t>
  </si>
  <si>
    <t>272.517426</t>
  </si>
  <si>
    <t>284.299988</t>
  </si>
  <si>
    <t>271.369995</t>
  </si>
  <si>
    <t>289.299988</t>
  </si>
  <si>
    <t>274.142975</t>
  </si>
  <si>
    <t>277.899994</t>
  </si>
  <si>
    <t>265.728394</t>
  </si>
  <si>
    <t>281.899994</t>
  </si>
  <si>
    <t>269.553192</t>
  </si>
  <si>
    <t>266.206482</t>
  </si>
  <si>
    <t>274.399994</t>
  </si>
  <si>
    <t>262.381683</t>
  </si>
  <si>
    <t>263.911591</t>
  </si>
  <si>
    <t>264.772186</t>
  </si>
  <si>
    <t>257.313812</t>
  </si>
  <si>
    <t>260.851746</t>
  </si>
  <si>
    <t>262.764160</t>
  </si>
  <si>
    <t>264.007263</t>
  </si>
  <si>
    <t>266.397766</t>
  </si>
  <si>
    <t>263.815979</t>
  </si>
  <si>
    <t>269.075104</t>
  </si>
  <si>
    <t>282.299988</t>
  </si>
  <si>
    <t>265.632751</t>
  </si>
  <si>
    <t>275.500000</t>
  </si>
  <si>
    <t>263.433472</t>
  </si>
  <si>
    <t>271.899994</t>
  </si>
  <si>
    <t>259.991180</t>
  </si>
  <si>
    <t>252.532806</t>
  </si>
  <si>
    <t>250.100006</t>
  </si>
  <si>
    <t>247.399994</t>
  </si>
  <si>
    <t>237.042358</t>
  </si>
  <si>
    <t>250.600006</t>
  </si>
  <si>
    <t>234.600006</t>
  </si>
  <si>
    <t>224.324875</t>
  </si>
  <si>
    <t>229.500000</t>
  </si>
  <si>
    <t>219.448227</t>
  </si>
  <si>
    <t>211.033661</t>
  </si>
  <si>
    <t>200.228577</t>
  </si>
  <si>
    <t>208.356293</t>
  </si>
  <si>
    <t>207.304489</t>
  </si>
  <si>
    <t>205.583313</t>
  </si>
  <si>
    <t>194.682617</t>
  </si>
  <si>
    <t>177.423187</t>
  </si>
  <si>
    <t>179.479019</t>
  </si>
  <si>
    <t>174.076477</t>
  </si>
  <si>
    <t>152.992233</t>
  </si>
  <si>
    <t>147.350662</t>
  </si>
  <si>
    <t>121.099998</t>
  </si>
  <si>
    <t>129.421890</t>
  </si>
  <si>
    <t>122.393791</t>
  </si>
  <si>
    <t>97.760002</t>
  </si>
  <si>
    <t>103.317581</t>
  </si>
  <si>
    <t>119.333954</t>
  </si>
  <si>
    <t>125.740501</t>
  </si>
  <si>
    <t>106.616470</t>
  </si>
  <si>
    <t>113.262062</t>
  </si>
  <si>
    <t>128.895966</t>
  </si>
  <si>
    <t>144.434250</t>
  </si>
  <si>
    <t>140.705048</t>
  </si>
  <si>
    <t>128.943787</t>
  </si>
  <si>
    <t>127.509476</t>
  </si>
  <si>
    <t>114.600746</t>
  </si>
  <si>
    <t>107.955147</t>
  </si>
  <si>
    <t>101.835457</t>
  </si>
  <si>
    <t>120.349998</t>
  </si>
  <si>
    <t>119.429573</t>
  </si>
  <si>
    <t>118.138695</t>
  </si>
  <si>
    <t>126.601067</t>
  </si>
  <si>
    <t>118.855850</t>
  </si>
  <si>
    <t>110.680321</t>
  </si>
  <si>
    <t>107.094566</t>
  </si>
  <si>
    <t>112.353676</t>
  </si>
  <si>
    <t>119.150002</t>
  </si>
  <si>
    <t>113.931404</t>
  </si>
  <si>
    <t>105.325592</t>
  </si>
  <si>
    <t>106.042747</t>
  </si>
  <si>
    <t>107.142380</t>
  </si>
  <si>
    <t>103.221954</t>
  </si>
  <si>
    <t>105.947121</t>
  </si>
  <si>
    <t>110.202217</t>
  </si>
  <si>
    <t>121.724449</t>
  </si>
  <si>
    <t>107.859535</t>
  </si>
  <si>
    <t>124.449997</t>
  </si>
  <si>
    <t>118.999268</t>
  </si>
  <si>
    <t>120.003288</t>
  </si>
  <si>
    <t>122.728470</t>
  </si>
  <si>
    <t>121.991798</t>
  </si>
  <si>
    <t>119.650002</t>
  </si>
  <si>
    <t>120.518471</t>
  </si>
  <si>
    <t>121.150002</t>
  </si>
  <si>
    <t>121.697136</t>
  </si>
  <si>
    <t>115.116257</t>
  </si>
  <si>
    <t>115.558258</t>
  </si>
  <si>
    <t>114.477814</t>
  </si>
  <si>
    <t>132.403336</t>
  </si>
  <si>
    <t>134.564224</t>
  </si>
  <si>
    <t>131.617554</t>
  </si>
  <si>
    <t>130.291550</t>
  </si>
  <si>
    <t>129.162018</t>
  </si>
  <si>
    <t>138.885986</t>
  </si>
  <si>
    <t>145.050003</t>
  </si>
  <si>
    <t>145.761536</t>
  </si>
  <si>
    <t>150.083313</t>
  </si>
  <si>
    <t>149.493988</t>
  </si>
  <si>
    <t>142.323761</t>
  </si>
  <si>
    <t>156.860626</t>
  </si>
  <si>
    <t>174.850006</t>
  </si>
  <si>
    <t>171.053696</t>
  </si>
  <si>
    <t>171.850006</t>
  </si>
  <si>
    <t>165.100006</t>
  </si>
  <si>
    <t>165.847946</t>
  </si>
  <si>
    <t>170.899994</t>
  </si>
  <si>
    <t>175.277267</t>
  </si>
  <si>
    <t>187.750000</t>
  </si>
  <si>
    <t>175.719254</t>
  </si>
  <si>
    <t>181.000000</t>
  </si>
  <si>
    <t>165.455063</t>
  </si>
  <si>
    <t>163.146866</t>
  </si>
  <si>
    <t>151.654861</t>
  </si>
  <si>
    <t>153.128189</t>
  </si>
  <si>
    <t>154.503311</t>
  </si>
  <si>
    <t>158.350006</t>
  </si>
  <si>
    <t>161.649994</t>
  </si>
  <si>
    <t>158.775955</t>
  </si>
  <si>
    <t>157.351730</t>
  </si>
  <si>
    <t>159.856400</t>
  </si>
  <si>
    <t>163.149994</t>
  </si>
  <si>
    <t>156.762421</t>
  </si>
  <si>
    <t>157.949997</t>
  </si>
  <si>
    <t>155.141739</t>
  </si>
  <si>
    <t>147.333099</t>
  </si>
  <si>
    <t>146.743744</t>
  </si>
  <si>
    <t>147.725983</t>
  </si>
  <si>
    <t>150.721741</t>
  </si>
  <si>
    <t>151.409302</t>
  </si>
  <si>
    <t>150.918198</t>
  </si>
  <si>
    <t>159.550003</t>
  </si>
  <si>
    <t>156.713303</t>
  </si>
  <si>
    <t>154.847061</t>
  </si>
  <si>
    <t>155.387299</t>
  </si>
  <si>
    <t>152.145981</t>
  </si>
  <si>
    <t>146.498199</t>
  </si>
  <si>
    <t>144.386414</t>
  </si>
  <si>
    <t>150.377991</t>
  </si>
  <si>
    <t>152.244186</t>
  </si>
  <si>
    <t>148.364441</t>
  </si>
  <si>
    <t>154.061310</t>
  </si>
  <si>
    <t>151.851318</t>
  </si>
  <si>
    <t>151.753082</t>
  </si>
  <si>
    <t>154.649994</t>
  </si>
  <si>
    <t>153.226425</t>
  </si>
  <si>
    <t>149.297531</t>
  </si>
  <si>
    <t>140.359314</t>
  </si>
  <si>
    <t>144.975769</t>
  </si>
  <si>
    <t>145.172226</t>
  </si>
  <si>
    <t>142.667542</t>
  </si>
  <si>
    <t>144.239105</t>
  </si>
  <si>
    <t>136.381332</t>
  </si>
  <si>
    <t>144.140869</t>
  </si>
  <si>
    <t>147.382202</t>
  </si>
  <si>
    <t>146.832001</t>
  </si>
  <si>
    <t>145.309143</t>
  </si>
  <si>
    <t>151.793533</t>
  </si>
  <si>
    <t>157.737564</t>
  </si>
  <si>
    <t>152.972519</t>
  </si>
  <si>
    <t>150.909317</t>
  </si>
  <si>
    <t>148.158356</t>
  </si>
  <si>
    <t>145.407410</t>
  </si>
  <si>
    <t>147.077621</t>
  </si>
  <si>
    <t>144.031937</t>
  </si>
  <si>
    <t>142.902069</t>
  </si>
  <si>
    <t>150.270691</t>
  </si>
  <si>
    <t>153.512878</t>
  </si>
  <si>
    <t>153.414642</t>
  </si>
  <si>
    <t>157.639313</t>
  </si>
  <si>
    <t>155.035736</t>
  </si>
  <si>
    <t>152.530411</t>
  </si>
  <si>
    <t>151.940918</t>
  </si>
  <si>
    <t>157.688431</t>
  </si>
  <si>
    <t>156.902451</t>
  </si>
  <si>
    <t>156.165588</t>
  </si>
  <si>
    <t>164.649994</t>
  </si>
  <si>
    <t>161.765732</t>
  </si>
  <si>
    <t>158.867416</t>
  </si>
  <si>
    <t>154.397110</t>
  </si>
  <si>
    <t>159.250000</t>
  </si>
  <si>
    <t>154.495377</t>
  </si>
  <si>
    <t>154.102386</t>
  </si>
  <si>
    <t>153.955002</t>
  </si>
  <si>
    <t>156.449997</t>
  </si>
  <si>
    <t>156.656830</t>
  </si>
  <si>
    <t>155.821732</t>
  </si>
  <si>
    <t>151.547913</t>
  </si>
  <si>
    <t>139.463379</t>
  </si>
  <si>
    <t>138.775650</t>
  </si>
  <si>
    <t>136.319443</t>
  </si>
  <si>
    <t>133.077255</t>
  </si>
  <si>
    <t>133.814102</t>
  </si>
  <si>
    <t>139.512512</t>
  </si>
  <si>
    <t>141.772232</t>
  </si>
  <si>
    <t>139.266891</t>
  </si>
  <si>
    <t>142.754715</t>
  </si>
  <si>
    <t>152.050003</t>
  </si>
  <si>
    <t>149.386459</t>
  </si>
  <si>
    <t>148.846100</t>
  </si>
  <si>
    <t>156.750000</t>
  </si>
  <si>
    <t>154.004135</t>
  </si>
  <si>
    <t>150.319824</t>
  </si>
  <si>
    <t>147.716248</t>
  </si>
  <si>
    <t>146.930267</t>
  </si>
  <si>
    <t>144.916168</t>
  </si>
  <si>
    <t>151.056686</t>
  </si>
  <si>
    <t>152.137421</t>
  </si>
  <si>
    <t>157.098953</t>
  </si>
  <si>
    <t>152.235657</t>
  </si>
  <si>
    <t>155.870850</t>
  </si>
  <si>
    <t>169.300003</t>
  </si>
  <si>
    <t>166.334290</t>
  </si>
  <si>
    <t>158.179688</t>
  </si>
  <si>
    <t>152.628647</t>
  </si>
  <si>
    <t>142.361710</t>
  </si>
  <si>
    <t>143.982803</t>
  </si>
  <si>
    <t>146.684647</t>
  </si>
  <si>
    <t>154.740997</t>
  </si>
  <si>
    <t>163.050003</t>
  </si>
  <si>
    <t>158.720047</t>
  </si>
  <si>
    <t>163.386841</t>
  </si>
  <si>
    <t>161.323624</t>
  </si>
  <si>
    <t>188.145401</t>
  </si>
  <si>
    <t>198.461472</t>
  </si>
  <si>
    <t>189.766479</t>
  </si>
  <si>
    <t>186.199997</t>
  </si>
  <si>
    <t>187.310272</t>
  </si>
  <si>
    <t>193.449997</t>
  </si>
  <si>
    <t>190.061234</t>
  </si>
  <si>
    <t>200.524673</t>
  </si>
  <si>
    <t>201.703659</t>
  </si>
  <si>
    <t>197.773727</t>
  </si>
  <si>
    <t>192.250000</t>
  </si>
  <si>
    <t>192.566574</t>
  </si>
  <si>
    <t>191.240204</t>
  </si>
  <si>
    <t>193.450790</t>
  </si>
  <si>
    <t>204.847595</t>
  </si>
  <si>
    <t>201.408905</t>
  </si>
  <si>
    <t>201.507172</t>
  </si>
  <si>
    <t>200.819412</t>
  </si>
  <si>
    <t>194.482407</t>
  </si>
  <si>
    <t>200.131683</t>
  </si>
  <si>
    <t>202.686142</t>
  </si>
  <si>
    <t>207.893295</t>
  </si>
  <si>
    <t>204.356369</t>
  </si>
  <si>
    <t>203.177383</t>
  </si>
  <si>
    <t>201.900146</t>
  </si>
  <si>
    <t>204.651108</t>
  </si>
  <si>
    <t>205.830078</t>
  </si>
  <si>
    <t>202.587891</t>
  </si>
  <si>
    <t>202.391403</t>
  </si>
  <si>
    <t>203.865112</t>
  </si>
  <si>
    <t>204.258102</t>
  </si>
  <si>
    <t>200.917679</t>
  </si>
  <si>
    <t>201.605392</t>
  </si>
  <si>
    <t>200.033447</t>
  </si>
  <si>
    <t>203.668625</t>
  </si>
  <si>
    <t>213.100449</t>
  </si>
  <si>
    <t>210.349503</t>
  </si>
  <si>
    <t>213.886444</t>
  </si>
  <si>
    <t>209.661758</t>
  </si>
  <si>
    <t>42.189426</t>
  </si>
  <si>
    <t>41.800583</t>
  </si>
  <si>
    <t>43.696190</t>
  </si>
  <si>
    <t>43.015720</t>
  </si>
  <si>
    <t>43.258743</t>
  </si>
  <si>
    <t>44.571087</t>
  </si>
  <si>
    <t>44.668301</t>
  </si>
  <si>
    <t>45.202953</t>
  </si>
  <si>
    <t>44.425270</t>
  </si>
  <si>
    <t>45.349998</t>
  </si>
  <si>
    <t>44.328056</t>
  </si>
  <si>
    <t>44.862720</t>
  </si>
  <si>
    <t>45.883430</t>
  </si>
  <si>
    <t>46.758324</t>
  </si>
  <si>
    <t>47.341587</t>
  </si>
  <si>
    <t>47.584618</t>
  </si>
  <si>
    <t>46.418087</t>
  </si>
  <si>
    <t>46.661118</t>
  </si>
  <si>
    <t>46.806938</t>
  </si>
  <si>
    <t>46.952747</t>
  </si>
  <si>
    <t>47.049961</t>
  </si>
  <si>
    <t>47.292992</t>
  </si>
  <si>
    <t>46.709721</t>
  </si>
  <si>
    <t>46.904144</t>
  </si>
  <si>
    <t>46.029247</t>
  </si>
  <si>
    <t>46.450001</t>
  </si>
  <si>
    <t>45.834827</t>
  </si>
  <si>
    <t>46.223667</t>
  </si>
  <si>
    <t>46.612511</t>
  </si>
  <si>
    <t>43.842003</t>
  </si>
  <si>
    <t>44.619694</t>
  </si>
  <si>
    <t>45.750000</t>
  </si>
  <si>
    <t>45.494587</t>
  </si>
  <si>
    <t>46.855534</t>
  </si>
  <si>
    <t>48.167885</t>
  </si>
  <si>
    <t>48.702538</t>
  </si>
  <si>
    <t>47.876247</t>
  </si>
  <si>
    <t>47.779037</t>
  </si>
  <si>
    <t>47.536015</t>
  </si>
  <si>
    <t>47.973454</t>
  </si>
  <si>
    <t>48.216480</t>
  </si>
  <si>
    <t>48.799755</t>
  </si>
  <si>
    <t>50.355118</t>
  </si>
  <si>
    <t>50.063488</t>
  </si>
  <si>
    <t>48.459511</t>
  </si>
  <si>
    <t>48.605328</t>
  </si>
  <si>
    <t>48.556725</t>
  </si>
  <si>
    <t>48.994171</t>
  </si>
  <si>
    <t>49.869068</t>
  </si>
  <si>
    <t>49.771858</t>
  </si>
  <si>
    <t>50.257912</t>
  </si>
  <si>
    <t>51.132801</t>
  </si>
  <si>
    <t>51.230019</t>
  </si>
  <si>
    <t>53.549999</t>
  </si>
  <si>
    <t>51.813282</t>
  </si>
  <si>
    <t>52.056305</t>
  </si>
  <si>
    <t>52.833992</t>
  </si>
  <si>
    <t>52.250725</t>
  </si>
  <si>
    <t>51.181416</t>
  </si>
  <si>
    <t>51.424438</t>
  </si>
  <si>
    <t>51.959099</t>
  </si>
  <si>
    <t>54.400002</t>
  </si>
  <si>
    <t>52.639572</t>
  </si>
  <si>
    <t>53.465866</t>
  </si>
  <si>
    <t>55.450001</t>
  </si>
  <si>
    <t>52.882599</t>
  </si>
  <si>
    <t>53.125626</t>
  </si>
  <si>
    <t>52.931202</t>
  </si>
  <si>
    <t>52.490925</t>
  </si>
  <si>
    <t>52.637688</t>
  </si>
  <si>
    <t>51.757130</t>
  </si>
  <si>
    <t>53.371483</t>
  </si>
  <si>
    <t>55.523956</t>
  </si>
  <si>
    <t>53.958523</t>
  </si>
  <si>
    <t>53.616081</t>
  </si>
  <si>
    <t>55.083675</t>
  </si>
  <si>
    <t>54.849998</t>
  </si>
  <si>
    <t>53.909599</t>
  </si>
  <si>
    <t>53.713921</t>
  </si>
  <si>
    <t>54.154202</t>
  </si>
  <si>
    <t>54.007442</t>
  </si>
  <si>
    <t>55.750000</t>
  </si>
  <si>
    <t>53.150002</t>
  </si>
  <si>
    <t>52.001732</t>
  </si>
  <si>
    <t>53.224724</t>
  </si>
  <si>
    <t>53.029045</t>
  </si>
  <si>
    <t>54.349876</t>
  </si>
  <si>
    <t>52.393085</t>
  </si>
  <si>
    <t>53.420403</t>
  </si>
  <si>
    <t>54.594479</t>
  </si>
  <si>
    <t>53.077969</t>
  </si>
  <si>
    <t>55.650002</t>
  </si>
  <si>
    <t>51.903889</t>
  </si>
  <si>
    <t>51.463608</t>
  </si>
  <si>
    <t>50.925491</t>
  </si>
  <si>
    <t>51.023335</t>
  </si>
  <si>
    <t>51.365772</t>
  </si>
  <si>
    <t>52.539848</t>
  </si>
  <si>
    <t>52.931206</t>
  </si>
  <si>
    <t>54.496635</t>
  </si>
  <si>
    <t>52.784451</t>
  </si>
  <si>
    <t>52.344166</t>
  </si>
  <si>
    <t>53.273643</t>
  </si>
  <si>
    <t>54.839077</t>
  </si>
  <si>
    <t>54.398796</t>
  </si>
  <si>
    <t>54.985836</t>
  </si>
  <si>
    <t>55.426113</t>
  </si>
  <si>
    <t>55.768551</t>
  </si>
  <si>
    <t>55.964233</t>
  </si>
  <si>
    <t>57.382908</t>
  </si>
  <si>
    <t>57.285065</t>
  </si>
  <si>
    <t>58.018864</t>
  </si>
  <si>
    <t>58.459141</t>
  </si>
  <si>
    <t>58.312378</t>
  </si>
  <si>
    <t>57.872105</t>
  </si>
  <si>
    <t>58.410221</t>
  </si>
  <si>
    <t>58.948338</t>
  </si>
  <si>
    <t>58.214542</t>
  </si>
  <si>
    <t>58.899418</t>
  </si>
  <si>
    <t>58.165619</t>
  </si>
  <si>
    <t>58.801575</t>
  </si>
  <si>
    <t>60.849998</t>
  </si>
  <si>
    <t>59.290779</t>
  </si>
  <si>
    <t>58.850502</t>
  </si>
  <si>
    <t>58.361305</t>
  </si>
  <si>
    <t>59.388618</t>
  </si>
  <si>
    <t>58.654823</t>
  </si>
  <si>
    <t>57.089386</t>
  </si>
  <si>
    <t>61.750000</t>
  </si>
  <si>
    <t>61.883526</t>
  </si>
  <si>
    <t>65.349998</t>
  </si>
  <si>
    <t>63.938160</t>
  </si>
  <si>
    <t>61.687847</t>
  </si>
  <si>
    <t>59.192936</t>
  </si>
  <si>
    <t>61.149731</t>
  </si>
  <si>
    <t>62.666248</t>
  </si>
  <si>
    <t>65.992783</t>
  </si>
  <si>
    <t>64.084915</t>
  </si>
  <si>
    <t>64.378441</t>
  </si>
  <si>
    <t>65.601433</t>
  </si>
  <si>
    <t>63.840317</t>
  </si>
  <si>
    <t>63.302197</t>
  </si>
  <si>
    <t>64.280594</t>
  </si>
  <si>
    <t>64.965477</t>
  </si>
  <si>
    <t>65.063309</t>
  </si>
  <si>
    <t>66.433067</t>
  </si>
  <si>
    <t>65.307907</t>
  </si>
  <si>
    <t>64.720871</t>
  </si>
  <si>
    <t>66.237389</t>
  </si>
  <si>
    <t>67.753899</t>
  </si>
  <si>
    <t>67.900658</t>
  </si>
  <si>
    <t>67.558220</t>
  </si>
  <si>
    <t>69.221497</t>
  </si>
  <si>
    <t>67.215775</t>
  </si>
  <si>
    <t>68.096344</t>
  </si>
  <si>
    <t>65.894943</t>
  </si>
  <si>
    <t>64.574112</t>
  </si>
  <si>
    <t>65.503586</t>
  </si>
  <si>
    <t>65.014389</t>
  </si>
  <si>
    <t>66.775497</t>
  </si>
  <si>
    <t>66.530907</t>
  </si>
  <si>
    <t>67.656059</t>
  </si>
  <si>
    <t>68.634453</t>
  </si>
  <si>
    <t>67.460381</t>
  </si>
  <si>
    <t>68.243095</t>
  </si>
  <si>
    <t>67.362534</t>
  </si>
  <si>
    <t>68.438774</t>
  </si>
  <si>
    <t>69.466087</t>
  </si>
  <si>
    <t>68.340935</t>
  </si>
  <si>
    <t>66.090630</t>
  </si>
  <si>
    <t>69.550003</t>
  </si>
  <si>
    <t>68.047417</t>
  </si>
  <si>
    <t>68.830132</t>
  </si>
  <si>
    <t>68.781219</t>
  </si>
  <si>
    <t>71.349998</t>
  </si>
  <si>
    <t>69.808525</t>
  </si>
  <si>
    <t>69.074730</t>
  </si>
  <si>
    <t>69.759613</t>
  </si>
  <si>
    <t>69.710693</t>
  </si>
  <si>
    <t>71.373955</t>
  </si>
  <si>
    <t>70.444489</t>
  </si>
  <si>
    <t>70.493416</t>
  </si>
  <si>
    <t>65.699265</t>
  </si>
  <si>
    <t>65.949997</t>
  </si>
  <si>
    <t>64.525192</t>
  </si>
  <si>
    <t>64.867630</t>
  </si>
  <si>
    <t>64.818718</t>
  </si>
  <si>
    <t>66.286308</t>
  </si>
  <si>
    <t>66.335220</t>
  </si>
  <si>
    <t>65.258987</t>
  </si>
  <si>
    <t>66.139542</t>
  </si>
  <si>
    <t>65.454666</t>
  </si>
  <si>
    <t>64.916550</t>
  </si>
  <si>
    <t>65.112236</t>
  </si>
  <si>
    <t>65.650352</t>
  </si>
  <si>
    <t>66.726578</t>
  </si>
  <si>
    <t>68.194168</t>
  </si>
  <si>
    <t>68.683372</t>
  </si>
  <si>
    <t>67.949585</t>
  </si>
  <si>
    <t>65.797112</t>
  </si>
  <si>
    <t>66.922264</t>
  </si>
  <si>
    <t>66.188469</t>
  </si>
  <si>
    <t>65.405754</t>
  </si>
  <si>
    <t>64.671951</t>
  </si>
  <si>
    <t>67.509300</t>
  </si>
  <si>
    <t>67.117943</t>
  </si>
  <si>
    <t>66.873344</t>
  </si>
  <si>
    <t>65.748184</t>
  </si>
  <si>
    <t>68.585541</t>
  </si>
  <si>
    <t>69.955284</t>
  </si>
  <si>
    <t>70.640167</t>
  </si>
  <si>
    <t>71.227203</t>
  </si>
  <si>
    <t>70.786919</t>
  </si>
  <si>
    <t>72.650002</t>
  </si>
  <si>
    <t>71.814240</t>
  </si>
  <si>
    <t>73.771034</t>
  </si>
  <si>
    <t>76.650002</t>
  </si>
  <si>
    <t>74.358070</t>
  </si>
  <si>
    <t>76.150002</t>
  </si>
  <si>
    <t>74.651596</t>
  </si>
  <si>
    <t>74.455910</t>
  </si>
  <si>
    <t>76.449997</t>
  </si>
  <si>
    <t>74.749428</t>
  </si>
  <si>
    <t>77.400002</t>
  </si>
  <si>
    <t>75.434303</t>
  </si>
  <si>
    <t>78.400002</t>
  </si>
  <si>
    <t>76.706223</t>
  </si>
  <si>
    <t>78.699997</t>
  </si>
  <si>
    <t>77.150002</t>
  </si>
  <si>
    <t>75.483231</t>
  </si>
  <si>
    <t>78.599998</t>
  </si>
  <si>
    <t>77.699997</t>
  </si>
  <si>
    <t>78.099998</t>
  </si>
  <si>
    <t>76.412697</t>
  </si>
  <si>
    <t>73.868874</t>
  </si>
  <si>
    <t>72.750000</t>
  </si>
  <si>
    <t>73.673195</t>
  </si>
  <si>
    <t>72.743721</t>
  </si>
  <si>
    <t>71.961006</t>
  </si>
  <si>
    <t>74.050003</t>
  </si>
  <si>
    <t>70.835854</t>
  </si>
  <si>
    <t>70.102043</t>
  </si>
  <si>
    <t>72.303444</t>
  </si>
  <si>
    <t>70.346649</t>
  </si>
  <si>
    <t>69.368256</t>
  </si>
  <si>
    <t>70.689095</t>
  </si>
  <si>
    <t>71.276131</t>
  </si>
  <si>
    <t>70.395561</t>
  </si>
  <si>
    <t>78.369492</t>
  </si>
  <si>
    <t>84.300003</t>
  </si>
  <si>
    <t>80.449997</t>
  </si>
  <si>
    <t>78.711922</t>
  </si>
  <si>
    <t>79.949997</t>
  </si>
  <si>
    <t>79.449997</t>
  </si>
  <si>
    <t>79.750000</t>
  </si>
  <si>
    <t>78.027054</t>
  </si>
  <si>
    <t>73.379677</t>
  </si>
  <si>
    <t>72.939400</t>
  </si>
  <si>
    <t>72.841545</t>
  </si>
  <si>
    <t>67.704979</t>
  </si>
  <si>
    <t>66.579826</t>
  </si>
  <si>
    <t>68.879051</t>
  </si>
  <si>
    <t>69.025810</t>
  </si>
  <si>
    <t>62.861919</t>
  </si>
  <si>
    <t>54.790154</t>
  </si>
  <si>
    <t>47.099968</t>
  </si>
  <si>
    <t>47.452190</t>
  </si>
  <si>
    <t>48.724102</t>
  </si>
  <si>
    <t>47.354351</t>
  </si>
  <si>
    <t>41.229595</t>
  </si>
  <si>
    <t>42.540642</t>
  </si>
  <si>
    <t>45.847622</t>
  </si>
  <si>
    <t>43.362495</t>
  </si>
  <si>
    <t>46.580002</t>
  </si>
  <si>
    <t>48.665401</t>
  </si>
  <si>
    <t>57.900002</t>
  </si>
  <si>
    <t>55.181519</t>
  </si>
  <si>
    <t>55.915314</t>
  </si>
  <si>
    <t>54.741238</t>
  </si>
  <si>
    <t>52.980125</t>
  </si>
  <si>
    <t>51.541882</t>
  </si>
  <si>
    <t>50.250401</t>
  </si>
  <si>
    <t>46.659691</t>
  </si>
  <si>
    <t>49.506821</t>
  </si>
  <si>
    <t>53.185589</t>
  </si>
  <si>
    <t>56.257751</t>
  </si>
  <si>
    <t>57.236145</t>
  </si>
  <si>
    <t>55.240219</t>
  </si>
  <si>
    <t>54.085712</t>
  </si>
  <si>
    <t>56.919998</t>
  </si>
  <si>
    <t>56.296886</t>
  </si>
  <si>
    <t>55.959999</t>
  </si>
  <si>
    <t>55.885960</t>
  </si>
  <si>
    <t>52.852932</t>
  </si>
  <si>
    <t>51.835400</t>
  </si>
  <si>
    <t>54.105278</t>
  </si>
  <si>
    <t>53.929169</t>
  </si>
  <si>
    <t>54.439999</t>
  </si>
  <si>
    <t>56.844788</t>
  </si>
  <si>
    <t>56.140347</t>
  </si>
  <si>
    <t>52.324600</t>
  </si>
  <si>
    <t>53.850895</t>
  </si>
  <si>
    <t>57.979725</t>
  </si>
  <si>
    <t>59.301929</t>
  </si>
  <si>
    <t>57.506100</t>
  </si>
  <si>
    <t>59.203259</t>
  </si>
  <si>
    <t>57.131149</t>
  </si>
  <si>
    <t>56.400974</t>
  </si>
  <si>
    <t>58.611229</t>
  </si>
  <si>
    <t>59.913704</t>
  </si>
  <si>
    <t>60.564934</t>
  </si>
  <si>
    <t>60.288651</t>
  </si>
  <si>
    <t>59.420341</t>
  </si>
  <si>
    <t>59.538746</t>
  </si>
  <si>
    <t>60.111042</t>
  </si>
  <si>
    <t>61.966080</t>
  </si>
  <si>
    <t>61.314842</t>
  </si>
  <si>
    <t>63.722446</t>
  </si>
  <si>
    <t>63.327755</t>
  </si>
  <si>
    <t>64.945984</t>
  </si>
  <si>
    <t>68.083755</t>
  </si>
  <si>
    <t>68.537643</t>
  </si>
  <si>
    <t>71.182053</t>
  </si>
  <si>
    <t>69.524361</t>
  </si>
  <si>
    <t>67.037834</t>
  </si>
  <si>
    <t>66.465523</t>
  </si>
  <si>
    <t>64.649956</t>
  </si>
  <si>
    <t>64.728897</t>
  </si>
  <si>
    <t>65.399864</t>
  </si>
  <si>
    <t>67.531189</t>
  </si>
  <si>
    <t>68.123222</t>
  </si>
  <si>
    <t>66.662865</t>
  </si>
  <si>
    <t>67.689064</t>
  </si>
  <si>
    <t>67.314110</t>
  </si>
  <si>
    <t>68.853394</t>
  </si>
  <si>
    <t>69.820000</t>
  </si>
  <si>
    <t>68.103485</t>
  </si>
  <si>
    <t>66.603668</t>
  </si>
  <si>
    <t>66.781281</t>
  </si>
  <si>
    <t>67.906143</t>
  </si>
  <si>
    <t>68.734993</t>
  </si>
  <si>
    <t>69.563835</t>
  </si>
  <si>
    <t>69.169144</t>
  </si>
  <si>
    <t>70.609756</t>
  </si>
  <si>
    <t>68.892860</t>
  </si>
  <si>
    <t>67.807472</t>
  </si>
  <si>
    <t>68.202156</t>
  </si>
  <si>
    <t>66.801010</t>
  </si>
  <si>
    <t>66.860214</t>
  </si>
  <si>
    <t>66.208984</t>
  </si>
  <si>
    <t>66.307648</t>
  </si>
  <si>
    <t>65.597214</t>
  </si>
  <si>
    <t>66.070839</t>
  </si>
  <si>
    <t>66.090576</t>
  </si>
  <si>
    <t>67.767998</t>
  </si>
  <si>
    <t>67.175972</t>
  </si>
  <si>
    <t>67.590385</t>
  </si>
  <si>
    <t>66.366859</t>
  </si>
  <si>
    <t>65.952431</t>
  </si>
  <si>
    <t>67.373306</t>
  </si>
  <si>
    <t>64.965706</t>
  </si>
  <si>
    <t>65.459068</t>
  </si>
  <si>
    <t>63.426426</t>
  </si>
  <si>
    <t>65.064384</t>
  </si>
  <si>
    <t>64.827568</t>
  </si>
  <si>
    <t>66.051102</t>
  </si>
  <si>
    <t>66.899689</t>
  </si>
  <si>
    <t>68.241631</t>
  </si>
  <si>
    <t>68.419228</t>
  </si>
  <si>
    <t>70.234802</t>
  </si>
  <si>
    <t>68.557373</t>
  </si>
  <si>
    <t>69.248077</t>
  </si>
  <si>
    <t>69.504631</t>
  </si>
  <si>
    <t>68.577110</t>
  </si>
  <si>
    <t>68.162689</t>
  </si>
  <si>
    <t>68.873131</t>
  </si>
  <si>
    <t>69.208611</t>
  </si>
  <si>
    <t>70.254532</t>
  </si>
  <si>
    <t>69.188873</t>
  </si>
  <si>
    <t>68.498169</t>
  </si>
  <si>
    <t>68.261360</t>
  </si>
  <si>
    <t>68.478439</t>
  </si>
  <si>
    <t>70.175606</t>
  </si>
  <si>
    <t>69.780914</t>
  </si>
  <si>
    <t>67.432510</t>
  </si>
  <si>
    <t>68.616577</t>
  </si>
  <si>
    <t>68.596840</t>
  </si>
  <si>
    <t>69.346756</t>
  </si>
  <si>
    <t>70.787361</t>
  </si>
  <si>
    <t>71.892494</t>
  </si>
  <si>
    <t>73.451515</t>
  </si>
  <si>
    <t>73.550186</t>
  </si>
  <si>
    <t>74.300095</t>
  </si>
  <si>
    <t>76.139999</t>
  </si>
  <si>
    <t>73.720001</t>
  </si>
  <si>
    <t>74.892128</t>
  </si>
  <si>
    <t>75.760002</t>
  </si>
  <si>
    <t>76.720001</t>
  </si>
  <si>
    <t>75.440002</t>
  </si>
  <si>
    <t>74.438240</t>
  </si>
  <si>
    <t>75.019997</t>
  </si>
  <si>
    <t>72.563469</t>
  </si>
  <si>
    <t>73.885666</t>
  </si>
  <si>
    <t>79.400002</t>
  </si>
  <si>
    <t>77.940002</t>
  </si>
  <si>
    <t>76.905037</t>
  </si>
  <si>
    <t>77.760002</t>
  </si>
  <si>
    <t>75.089470</t>
  </si>
  <si>
    <t>76.820000</t>
  </si>
  <si>
    <t>77.220001</t>
  </si>
  <si>
    <t>75.760437</t>
  </si>
  <si>
    <t>76.648483</t>
  </si>
  <si>
    <t>75.898582</t>
  </si>
  <si>
    <t>75.839378</t>
  </si>
  <si>
    <t>78.128571</t>
  </si>
  <si>
    <t>78.325905</t>
  </si>
  <si>
    <t>79.900002</t>
  </si>
  <si>
    <t>77.820000</t>
  </si>
  <si>
    <t>77.062904</t>
  </si>
  <si>
    <t>77.360001</t>
  </si>
  <si>
    <t>76.214325</t>
  </si>
  <si>
    <t>78.220001</t>
  </si>
  <si>
    <t>76.253799</t>
  </si>
  <si>
    <t>78.779999</t>
  </si>
  <si>
    <t>77.043175</t>
  </si>
  <si>
    <t>79.639999</t>
  </si>
  <si>
    <t>76.983971</t>
  </si>
  <si>
    <t>79.800003</t>
  </si>
  <si>
    <t>78.740334</t>
  </si>
  <si>
    <t>81.760002</t>
  </si>
  <si>
    <t>79.760002</t>
  </si>
  <si>
    <t>80.674309</t>
  </si>
  <si>
    <t>82.360001</t>
  </si>
  <si>
    <t>82.239998</t>
  </si>
  <si>
    <t>81.147934</t>
  </si>
  <si>
    <t>82.080002</t>
  </si>
  <si>
    <t>78.246979</t>
  </si>
  <si>
    <t>78.779800</t>
  </si>
  <si>
    <t>79.980003</t>
  </si>
  <si>
    <t>81.739998</t>
  </si>
  <si>
    <t>81.599998</t>
  </si>
  <si>
    <t>80.516434</t>
  </si>
  <si>
    <t>81.660004</t>
  </si>
  <si>
    <t>82.400002</t>
  </si>
  <si>
    <t>80.279999</t>
  </si>
  <si>
    <t>81.400002</t>
  </si>
  <si>
    <t>80.319092</t>
  </si>
  <si>
    <t>81.500000</t>
  </si>
  <si>
    <t>82.220001</t>
  </si>
  <si>
    <t>79.825729</t>
  </si>
  <si>
    <t>80.180000</t>
  </si>
  <si>
    <t>81.900002</t>
  </si>
  <si>
    <t>79.660004</t>
  </si>
  <si>
    <t>80.459999</t>
  </si>
  <si>
    <t>79.391571</t>
  </si>
  <si>
    <t>81.940002</t>
  </si>
  <si>
    <t>82.720001</t>
  </si>
  <si>
    <t>80.911125</t>
  </si>
  <si>
    <t>80.739998</t>
  </si>
  <si>
    <t>79.419998</t>
  </si>
  <si>
    <t>78.365379</t>
  </si>
  <si>
    <t>79.360001</t>
  </si>
  <si>
    <t>79.620003</t>
  </si>
  <si>
    <t>78.239998</t>
  </si>
  <si>
    <t>79.540001</t>
  </si>
  <si>
    <t>78.483795</t>
  </si>
  <si>
    <t>75.543365</t>
  </si>
  <si>
    <t>75.148674</t>
  </si>
  <si>
    <t>74.043549</t>
  </si>
  <si>
    <t>74.221161</t>
  </si>
  <si>
    <t>74.497437</t>
  </si>
  <si>
    <t>76.668221</t>
  </si>
  <si>
    <t>78.160004</t>
  </si>
  <si>
    <t>80.660004</t>
  </si>
  <si>
    <t>79.779999</t>
  </si>
  <si>
    <t>78.720604</t>
  </si>
  <si>
    <t>79.680000</t>
  </si>
  <si>
    <t>80.419998</t>
  </si>
  <si>
    <t>78.839012</t>
  </si>
  <si>
    <t>81.919998</t>
  </si>
  <si>
    <t>80.879997</t>
  </si>
  <si>
    <t>83.279259</t>
  </si>
  <si>
    <t>81.139999</t>
  </si>
  <si>
    <t>78.860001</t>
  </si>
  <si>
    <t>79.115295</t>
  </si>
  <si>
    <t>79.820000</t>
  </si>
  <si>
    <t>79.519997</t>
  </si>
  <si>
    <t>81.339996</t>
  </si>
  <si>
    <t>80.259880</t>
  </si>
  <si>
    <t>81.384750</t>
  </si>
  <si>
    <t>83.080002</t>
  </si>
  <si>
    <t>82.839996</t>
  </si>
  <si>
    <t>81.739960</t>
  </si>
  <si>
    <t>82.699997</t>
  </si>
  <si>
    <t>82.099998</t>
  </si>
  <si>
    <t>83.693672</t>
  </si>
  <si>
    <t>84.540001</t>
  </si>
  <si>
    <t>83.959999</t>
  </si>
  <si>
    <t>82.845093</t>
  </si>
  <si>
    <t>83.040001</t>
  </si>
  <si>
    <t>84.620003</t>
  </si>
  <si>
    <t>83.496338</t>
  </si>
  <si>
    <t>85.099998</t>
  </si>
  <si>
    <t>83.239784</t>
  </si>
  <si>
    <t>82.440002</t>
  </si>
  <si>
    <t>81.345284</t>
  </si>
  <si>
    <t>80.851921</t>
  </si>
  <si>
    <t>82.160004</t>
  </si>
  <si>
    <t>82.120003</t>
  </si>
  <si>
    <t>81.029533</t>
  </si>
  <si>
    <t>81.879997</t>
  </si>
  <si>
    <t>81.839996</t>
  </si>
  <si>
    <t>81.440002</t>
  </si>
  <si>
    <t>82.253067</t>
  </si>
  <si>
    <t>83.120003</t>
  </si>
  <si>
    <t>83.476593</t>
  </si>
  <si>
    <t>85.400002</t>
  </si>
  <si>
    <t>83.417389</t>
  </si>
  <si>
    <t>84.660004</t>
  </si>
  <si>
    <t>84.120003</t>
  </si>
  <si>
    <t>86.002609</t>
  </si>
  <si>
    <t>85.272430</t>
  </si>
  <si>
    <t>85.379997</t>
  </si>
  <si>
    <t>86.397285</t>
  </si>
  <si>
    <t>85.844727</t>
  </si>
  <si>
    <t>87.260002</t>
  </si>
  <si>
    <t>86.199944</t>
  </si>
  <si>
    <t>87.199997</t>
  </si>
  <si>
    <t>85.480003</t>
  </si>
  <si>
    <t>85.331635</t>
  </si>
  <si>
    <t>84.260002</t>
  </si>
  <si>
    <t>85.371101</t>
  </si>
  <si>
    <t>84.440002</t>
  </si>
  <si>
    <t>83.318726</t>
  </si>
  <si>
    <t>86.000000</t>
  </si>
  <si>
    <t>83.062172</t>
  </si>
  <si>
    <t>84.680397</t>
  </si>
  <si>
    <t>87.285339</t>
  </si>
  <si>
    <t>88.331261</t>
  </si>
  <si>
    <t>85.279999</t>
  </si>
  <si>
    <t>86.377556</t>
  </si>
  <si>
    <t>88.864098</t>
  </si>
  <si>
    <t>89.320000</t>
  </si>
  <si>
    <t>89.298256</t>
  </si>
  <si>
    <t>90.719131</t>
  </si>
  <si>
    <t>90.699394</t>
  </si>
  <si>
    <t>91.054611</t>
  </si>
  <si>
    <t>18.885000</t>
  </si>
  <si>
    <t>18.745001</t>
  </si>
  <si>
    <t>16.399654</t>
  </si>
  <si>
    <t>16.590841</t>
  </si>
  <si>
    <t>16.930731</t>
  </si>
  <si>
    <t>19.990000</t>
  </si>
  <si>
    <t>20.059999</t>
  </si>
  <si>
    <t>16.909489</t>
  </si>
  <si>
    <t>16.977465</t>
  </si>
  <si>
    <t>19.905001</t>
  </si>
  <si>
    <t>19.975000</t>
  </si>
  <si>
    <t>16.973219</t>
  </si>
  <si>
    <t>17.215389</t>
  </si>
  <si>
    <t>17.104923</t>
  </si>
  <si>
    <t>16.871250</t>
  </si>
  <si>
    <t>19.995001</t>
  </si>
  <si>
    <t>20.070000</t>
  </si>
  <si>
    <t>16.951973</t>
  </si>
  <si>
    <t>19.764999</t>
  </si>
  <si>
    <t>16.794775</t>
  </si>
  <si>
    <t>19.895000</t>
  </si>
  <si>
    <t>16.892492</t>
  </si>
  <si>
    <t>17.206892</t>
  </si>
  <si>
    <t>19.490000</t>
  </si>
  <si>
    <t>16.671568</t>
  </si>
  <si>
    <t>19.745001</t>
  </si>
  <si>
    <t>16.697056</t>
  </si>
  <si>
    <t>19.605000</t>
  </si>
  <si>
    <t>20.690001</t>
  </si>
  <si>
    <t>17.546780</t>
  </si>
  <si>
    <t>20.680000</t>
  </si>
  <si>
    <t>18.133089</t>
  </si>
  <si>
    <t>21.620001</t>
  </si>
  <si>
    <t>18.150085</t>
  </si>
  <si>
    <t>21.230000</t>
  </si>
  <si>
    <t>21.580000</t>
  </si>
  <si>
    <t>18.082108</t>
  </si>
  <si>
    <t>21.290001</t>
  </si>
  <si>
    <t>21.680000</t>
  </si>
  <si>
    <t>21.200001</t>
  </si>
  <si>
    <t>18.371012</t>
  </si>
  <si>
    <t>21.530001</t>
  </si>
  <si>
    <t>18.294537</t>
  </si>
  <si>
    <t>21.590000</t>
  </si>
  <si>
    <t>21.469999</t>
  </si>
  <si>
    <t>18.388006</t>
  </si>
  <si>
    <t>21.750000</t>
  </si>
  <si>
    <t>18.455982</t>
  </si>
  <si>
    <t>21.809999</t>
  </si>
  <si>
    <t>21.570000</t>
  </si>
  <si>
    <t>18.328526</t>
  </si>
  <si>
    <t>18.430492</t>
  </si>
  <si>
    <t>21.320000</t>
  </si>
  <si>
    <t>18.277544</t>
  </si>
  <si>
    <t>21.430000</t>
  </si>
  <si>
    <t>18.226561</t>
  </si>
  <si>
    <t>18.311529</t>
  </si>
  <si>
    <t>21.559999</t>
  </si>
  <si>
    <t>22.090000</t>
  </si>
  <si>
    <t>22.030001</t>
  </si>
  <si>
    <t>18.719397</t>
  </si>
  <si>
    <t>22.059999</t>
  </si>
  <si>
    <t>19.042294</t>
  </si>
  <si>
    <t>21.959999</t>
  </si>
  <si>
    <t>18.787378</t>
  </si>
  <si>
    <t>22.180000</t>
  </si>
  <si>
    <t>22.430000</t>
  </si>
  <si>
    <t>19.059288</t>
  </si>
  <si>
    <t>22.510000</t>
  </si>
  <si>
    <t>22.209999</t>
  </si>
  <si>
    <t>22.340000</t>
  </si>
  <si>
    <t>18.982811</t>
  </si>
  <si>
    <t>22.360001</t>
  </si>
  <si>
    <t>22.480000</t>
  </si>
  <si>
    <t>18.914833</t>
  </si>
  <si>
    <t>19.016800</t>
  </si>
  <si>
    <t>22.309999</t>
  </si>
  <si>
    <t>22.370001</t>
  </si>
  <si>
    <t>19.008307</t>
  </si>
  <si>
    <t>21.760000</t>
  </si>
  <si>
    <t>22.070000</t>
  </si>
  <si>
    <t>18.753386</t>
  </si>
  <si>
    <t>22.120001</t>
  </si>
  <si>
    <t>18.642923</t>
  </si>
  <si>
    <t>21.670000</t>
  </si>
  <si>
    <t>21.889999</t>
  </si>
  <si>
    <t>18.600437</t>
  </si>
  <si>
    <t>18.685411</t>
  </si>
  <si>
    <t>21.910000</t>
  </si>
  <si>
    <t>21.440001</t>
  </si>
  <si>
    <t>18.243553</t>
  </si>
  <si>
    <t>21.490000</t>
  </si>
  <si>
    <t>21.180000</t>
  </si>
  <si>
    <t>21.459999</t>
  </si>
  <si>
    <t>18.235056</t>
  </si>
  <si>
    <t>18.405003</t>
  </si>
  <si>
    <t>18.269045</t>
  </si>
  <si>
    <t>18.286039</t>
  </si>
  <si>
    <t>18.107597</t>
  </si>
  <si>
    <t>18.345522</t>
  </si>
  <si>
    <t>18.421993</t>
  </si>
  <si>
    <t>18.727896</t>
  </si>
  <si>
    <t>22.139999</t>
  </si>
  <si>
    <t>18.744890</t>
  </si>
  <si>
    <t>22.049999</t>
  </si>
  <si>
    <t>22.540001</t>
  </si>
  <si>
    <t>19.110270</t>
  </si>
  <si>
    <t>22.610001</t>
  </si>
  <si>
    <t>19.161253</t>
  </si>
  <si>
    <t>22.520000</t>
  </si>
  <si>
    <t>22.170000</t>
  </si>
  <si>
    <t>18.923332</t>
  </si>
  <si>
    <t>19.586113</t>
  </si>
  <si>
    <t>23.240000</t>
  </si>
  <si>
    <t>23.820000</t>
  </si>
  <si>
    <t>20.180922</t>
  </si>
  <si>
    <t>23.469999</t>
  </si>
  <si>
    <t>24.389999</t>
  </si>
  <si>
    <t>23.440001</t>
  </si>
  <si>
    <t>20.673761</t>
  </si>
  <si>
    <t>24.440001</t>
  </si>
  <si>
    <t>24.540001</t>
  </si>
  <si>
    <t>23.730000</t>
  </si>
  <si>
    <t>23.879999</t>
  </si>
  <si>
    <t>20.291386</t>
  </si>
  <si>
    <t>23.950001</t>
  </si>
  <si>
    <t>20.350868</t>
  </si>
  <si>
    <t>23.809999</t>
  </si>
  <si>
    <t>23.760000</t>
  </si>
  <si>
    <t>20.189419</t>
  </si>
  <si>
    <t>20.308380</t>
  </si>
  <si>
    <t>24.010000</t>
  </si>
  <si>
    <t>23.570000</t>
  </si>
  <si>
    <t>23.660000</t>
  </si>
  <si>
    <t>20.104445</t>
  </si>
  <si>
    <t>20.163925</t>
  </si>
  <si>
    <t>24.030001</t>
  </si>
  <si>
    <t>20.393353</t>
  </si>
  <si>
    <t>24.080000</t>
  </si>
  <si>
    <t>23.559999</t>
  </si>
  <si>
    <t>20.138435</t>
  </si>
  <si>
    <t>23.780001</t>
  </si>
  <si>
    <t>20.333872</t>
  </si>
  <si>
    <t>24.020000</t>
  </si>
  <si>
    <t>23.610001</t>
  </si>
  <si>
    <t>20.265896</t>
  </si>
  <si>
    <t>23.860001</t>
  </si>
  <si>
    <t>24.230000</t>
  </si>
  <si>
    <t>20.495319</t>
  </si>
  <si>
    <t>24.070000</t>
  </si>
  <si>
    <t>23.629999</t>
  </si>
  <si>
    <t>20.078955</t>
  </si>
  <si>
    <t>20.044966</t>
  </si>
  <si>
    <t>19.552128</t>
  </si>
  <si>
    <t>23.020000</t>
  </si>
  <si>
    <t>22.889999</t>
  </si>
  <si>
    <t>19.450159</t>
  </si>
  <si>
    <t>22.830000</t>
  </si>
  <si>
    <t>19.458654</t>
  </si>
  <si>
    <t>23.090000</t>
  </si>
  <si>
    <t>22.910000</t>
  </si>
  <si>
    <t>19.467155</t>
  </si>
  <si>
    <t>22.820000</t>
  </si>
  <si>
    <t>19.339697</t>
  </si>
  <si>
    <t>19.212236</t>
  </si>
  <si>
    <t>22.629999</t>
  </si>
  <si>
    <t>19.373684</t>
  </si>
  <si>
    <t>22.840000</t>
  </si>
  <si>
    <t>19.203743</t>
  </si>
  <si>
    <t>19.348192</t>
  </si>
  <si>
    <t>18.999807</t>
  </si>
  <si>
    <t>22.580000</t>
  </si>
  <si>
    <t>19.178247</t>
  </si>
  <si>
    <t>21.840000</t>
  </si>
  <si>
    <t>22.020000</t>
  </si>
  <si>
    <t>18.915171</t>
  </si>
  <si>
    <t>19.283480</t>
  </si>
  <si>
    <t>19.344862</t>
  </si>
  <si>
    <t>19.108095</t>
  </si>
  <si>
    <t>22.320000</t>
  </si>
  <si>
    <t>19.423786</t>
  </si>
  <si>
    <t>23.070000</t>
  </si>
  <si>
    <t>19.932400</t>
  </si>
  <si>
    <t>23.320000</t>
  </si>
  <si>
    <t>20.449783</t>
  </si>
  <si>
    <t>23.190001</t>
  </si>
  <si>
    <t>20.704090</t>
  </si>
  <si>
    <t>20.581320</t>
  </si>
  <si>
    <t>23.280001</t>
  </si>
  <si>
    <t>23.340000</t>
  </si>
  <si>
    <t>20.467321</t>
  </si>
  <si>
    <t>20.379627</t>
  </si>
  <si>
    <t>20.142860</t>
  </si>
  <si>
    <t>20.081476</t>
  </si>
  <si>
    <t>20.055168</t>
  </si>
  <si>
    <t>19.949938</t>
  </si>
  <si>
    <t>22.639999</t>
  </si>
  <si>
    <t>19.599171</t>
  </si>
  <si>
    <t>19.590401</t>
  </si>
  <si>
    <t>19.607941</t>
  </si>
  <si>
    <t>21.870001</t>
  </si>
  <si>
    <t>19.502708</t>
  </si>
  <si>
    <t>22.330000</t>
  </si>
  <si>
    <t>19.581631</t>
  </si>
  <si>
    <t>19.844706</t>
  </si>
  <si>
    <t>20.230553</t>
  </si>
  <si>
    <t>23.670000</t>
  </si>
  <si>
    <t>23.059999</t>
  </si>
  <si>
    <t>23.040001</t>
  </si>
  <si>
    <t>20.221785</t>
  </si>
  <si>
    <t>19.967478</t>
  </si>
  <si>
    <t>20.037632</t>
  </si>
  <si>
    <t>22.990000</t>
  </si>
  <si>
    <t>22.670000</t>
  </si>
  <si>
    <t>19.879784</t>
  </si>
  <si>
    <t>20.642704</t>
  </si>
  <si>
    <t>22.709999</t>
  </si>
  <si>
    <t>23.299999</t>
  </si>
  <si>
    <t>22.680000</t>
  </si>
  <si>
    <t>20.020092</t>
  </si>
  <si>
    <t>19.353632</t>
  </si>
  <si>
    <t>18.976555</t>
  </si>
  <si>
    <t>18.845020</t>
  </si>
  <si>
    <t>19.002865</t>
  </si>
  <si>
    <t>21.980000</t>
  </si>
  <si>
    <t>19.213326</t>
  </si>
  <si>
    <t>19.520247</t>
  </si>
  <si>
    <t>19.862246</t>
  </si>
  <si>
    <t>23.180000</t>
  </si>
  <si>
    <t>20.099014</t>
  </si>
  <si>
    <t>19.993782</t>
  </si>
  <si>
    <t>20.177938</t>
  </si>
  <si>
    <t>22.719999</t>
  </si>
  <si>
    <t>20.256863</t>
  </si>
  <si>
    <t>20.607630</t>
  </si>
  <si>
    <t>20.555014</t>
  </si>
  <si>
    <t>20.686552</t>
  </si>
  <si>
    <t>23.459999</t>
  </si>
  <si>
    <t>23.969999</t>
  </si>
  <si>
    <t>20.870705</t>
  </si>
  <si>
    <t>20.984705</t>
  </si>
  <si>
    <t>24.270000</t>
  </si>
  <si>
    <t>24.260000</t>
  </si>
  <si>
    <t>21.274088</t>
  </si>
  <si>
    <t>21.011011</t>
  </si>
  <si>
    <t>21.177626</t>
  </si>
  <si>
    <t>24.360001</t>
  </si>
  <si>
    <t>21.361782</t>
  </si>
  <si>
    <t>21.379318</t>
  </si>
  <si>
    <t>24.309999</t>
  </si>
  <si>
    <t>24.600000</t>
  </si>
  <si>
    <t>21.467012</t>
  </si>
  <si>
    <t>21.309164</t>
  </si>
  <si>
    <t>24.459999</t>
  </si>
  <si>
    <t>21.449471</t>
  </si>
  <si>
    <t>21.949316</t>
  </si>
  <si>
    <t>21.966856</t>
  </si>
  <si>
    <t>24.340000</t>
  </si>
  <si>
    <t>24.490000</t>
  </si>
  <si>
    <t>21.475780</t>
  </si>
  <si>
    <t>25.010000</t>
  </si>
  <si>
    <t>21.931778</t>
  </si>
  <si>
    <t>25.190001</t>
  </si>
  <si>
    <t>22.168549</t>
  </si>
  <si>
    <t>22.545622</t>
  </si>
  <si>
    <t>25.860001</t>
  </si>
  <si>
    <t>25.680000</t>
  </si>
  <si>
    <t>22.519318</t>
  </si>
  <si>
    <t>22.265009</t>
  </si>
  <si>
    <t>22.256239</t>
  </si>
  <si>
    <t>22.396547</t>
  </si>
  <si>
    <t>25.520000</t>
  </si>
  <si>
    <t>22.291315</t>
  </si>
  <si>
    <t>25.570000</t>
  </si>
  <si>
    <t>22.422853</t>
  </si>
  <si>
    <t>22.405313</t>
  </si>
  <si>
    <t>25.040001</t>
  </si>
  <si>
    <t>22.142239</t>
  </si>
  <si>
    <t>22.387779</t>
  </si>
  <si>
    <t>25.660000</t>
  </si>
  <si>
    <t>22.186085</t>
  </si>
  <si>
    <t>22.124701</t>
  </si>
  <si>
    <t>22.212391</t>
  </si>
  <si>
    <t>26.030001</t>
  </si>
  <si>
    <t>22.712238</t>
  </si>
  <si>
    <t>25.469999</t>
  </si>
  <si>
    <t>22.554392</t>
  </si>
  <si>
    <t>25.650000</t>
  </si>
  <si>
    <t>22.598238</t>
  </si>
  <si>
    <t>25.969999</t>
  </si>
  <si>
    <t>22.721006</t>
  </si>
  <si>
    <t>23.554083</t>
  </si>
  <si>
    <t>26.559999</t>
  </si>
  <si>
    <t>23.676851</t>
  </si>
  <si>
    <t>27.110001</t>
  </si>
  <si>
    <t>23.773312</t>
  </si>
  <si>
    <t>27.180000</t>
  </si>
  <si>
    <t>26.320000</t>
  </si>
  <si>
    <t>26.469999</t>
  </si>
  <si>
    <t>23.212082</t>
  </si>
  <si>
    <t>23.483929</t>
  </si>
  <si>
    <t>23.010391</t>
  </si>
  <si>
    <t>23.045467</t>
  </si>
  <si>
    <t>23.291006</t>
  </si>
  <si>
    <t>22.887621</t>
  </si>
  <si>
    <t>26.160000</t>
  </si>
  <si>
    <t>23.106852</t>
  </si>
  <si>
    <t>27.389999</t>
  </si>
  <si>
    <t>24.018847</t>
  </si>
  <si>
    <t>24.720385</t>
  </si>
  <si>
    <t>28.290001</t>
  </si>
  <si>
    <t>28.570000</t>
  </si>
  <si>
    <t>25.053614</t>
  </si>
  <si>
    <t>28.270000</t>
  </si>
  <si>
    <t>24.790537</t>
  </si>
  <si>
    <t>27.910000</t>
  </si>
  <si>
    <t>24.474848</t>
  </si>
  <si>
    <t>24.808079</t>
  </si>
  <si>
    <t>25.158844</t>
  </si>
  <si>
    <t>27.920000</t>
  </si>
  <si>
    <t>24.764231</t>
  </si>
  <si>
    <t>27.580000</t>
  </si>
  <si>
    <t>24.185463</t>
  </si>
  <si>
    <t>27.330000</t>
  </si>
  <si>
    <t>24.746693</t>
  </si>
  <si>
    <t>28.020000</t>
  </si>
  <si>
    <t>24.571308</t>
  </si>
  <si>
    <t>24.325771</t>
  </si>
  <si>
    <t>27.799999</t>
  </si>
  <si>
    <t>24.246847</t>
  </si>
  <si>
    <t>27.129999</t>
  </si>
  <si>
    <t>23.790852</t>
  </si>
  <si>
    <t>23.668079</t>
  </si>
  <si>
    <t>27.230000</t>
  </si>
  <si>
    <t>23.878542</t>
  </si>
  <si>
    <t>27.709999</t>
  </si>
  <si>
    <t>24.062696</t>
  </si>
  <si>
    <t>23.966232</t>
  </si>
  <si>
    <t>27.340000</t>
  </si>
  <si>
    <t>23.975002</t>
  </si>
  <si>
    <t>27.480000</t>
  </si>
  <si>
    <t>24.150389</t>
  </si>
  <si>
    <t>27.990000</t>
  </si>
  <si>
    <t>24.623924</t>
  </si>
  <si>
    <t>23.992542</t>
  </si>
  <si>
    <t>26.820000</t>
  </si>
  <si>
    <t>23.519003</t>
  </si>
  <si>
    <t>26.770000</t>
  </si>
  <si>
    <t>23.808388</t>
  </si>
  <si>
    <t>24.343309</t>
  </si>
  <si>
    <t>27.840000</t>
  </si>
  <si>
    <t>24.115313</t>
  </si>
  <si>
    <t>23.457621</t>
  </si>
  <si>
    <t>23.606697</t>
  </si>
  <si>
    <t>22.729774</t>
  </si>
  <si>
    <t>22.957777</t>
  </si>
  <si>
    <t>22.747314</t>
  </si>
  <si>
    <t>23.036701</t>
  </si>
  <si>
    <t>23.185776</t>
  </si>
  <si>
    <t>22.615776</t>
  </si>
  <si>
    <t>23.378696</t>
  </si>
  <si>
    <t>23.159464</t>
  </si>
  <si>
    <t>26.680000</t>
  </si>
  <si>
    <t>23.133160</t>
  </si>
  <si>
    <t>26.370001</t>
  </si>
  <si>
    <t>23.124392</t>
  </si>
  <si>
    <t>23.141930</t>
  </si>
  <si>
    <t>23.659313</t>
  </si>
  <si>
    <t>23.755772</t>
  </si>
  <si>
    <t>27.080000</t>
  </si>
  <si>
    <t>23.747004</t>
  </si>
  <si>
    <t>26.910000</t>
  </si>
  <si>
    <t>23.597925</t>
  </si>
  <si>
    <t>22.317623</t>
  </si>
  <si>
    <t>25.440001</t>
  </si>
  <si>
    <t>22.536854</t>
  </si>
  <si>
    <t>25.930000</t>
  </si>
  <si>
    <t>22.589470</t>
  </si>
  <si>
    <t>22.966545</t>
  </si>
  <si>
    <t>22.791161</t>
  </si>
  <si>
    <t>23.229620</t>
  </si>
  <si>
    <t>23.019159</t>
  </si>
  <si>
    <t>22.773624</t>
  </si>
  <si>
    <t>26.459999</t>
  </si>
  <si>
    <t>23.203314</t>
  </si>
  <si>
    <t>22.949007</t>
  </si>
  <si>
    <t>23.343620</t>
  </si>
  <si>
    <t>23.729465</t>
  </si>
  <si>
    <t>23.983774</t>
  </si>
  <si>
    <t>27.219999</t>
  </si>
  <si>
    <t>23.641773</t>
  </si>
  <si>
    <t>23.536543</t>
  </si>
  <si>
    <t>23.194544</t>
  </si>
  <si>
    <t>23.720697</t>
  </si>
  <si>
    <t>23.825928</t>
  </si>
  <si>
    <t>25.658691</t>
  </si>
  <si>
    <t>25.711306</t>
  </si>
  <si>
    <t>25.588535</t>
  </si>
  <si>
    <t>29.049999</t>
  </si>
  <si>
    <t>25.798998</t>
  </si>
  <si>
    <t>30.040001</t>
  </si>
  <si>
    <t>26.342690</t>
  </si>
  <si>
    <t>31.860001</t>
  </si>
  <si>
    <t>30.959999</t>
  </si>
  <si>
    <t>27.149454</t>
  </si>
  <si>
    <t>27.438839</t>
  </si>
  <si>
    <t>30.850000</t>
  </si>
  <si>
    <t>27.316071</t>
  </si>
  <si>
    <t>27.342377</t>
  </si>
  <si>
    <t>31.010000</t>
  </si>
  <si>
    <t>27.228378</t>
  </si>
  <si>
    <t>27.991299</t>
  </si>
  <si>
    <t>27.710684</t>
  </si>
  <si>
    <t>31.730000</t>
  </si>
  <si>
    <t>27.798378</t>
  </si>
  <si>
    <t>32.250000</t>
  </si>
  <si>
    <t>31.639999</t>
  </si>
  <si>
    <t>27.938684</t>
  </si>
  <si>
    <t>31.790001</t>
  </si>
  <si>
    <t>27.877300</t>
  </si>
  <si>
    <t>31.770000</t>
  </si>
  <si>
    <t>31.340000</t>
  </si>
  <si>
    <t>27.482683</t>
  </si>
  <si>
    <t>31.490000</t>
  </si>
  <si>
    <t>27.719454</t>
  </si>
  <si>
    <t>31.760000</t>
  </si>
  <si>
    <t>27.701916</t>
  </si>
  <si>
    <t>31.450001</t>
  </si>
  <si>
    <t>31.570000</t>
  </si>
  <si>
    <t>27.666836</t>
  </si>
  <si>
    <t>28.280684</t>
  </si>
  <si>
    <t>28.526218</t>
  </si>
  <si>
    <t>32.259998</t>
  </si>
  <si>
    <t>28.543756</t>
  </si>
  <si>
    <t>28.938374</t>
  </si>
  <si>
    <t>33.270000</t>
  </si>
  <si>
    <t>28.456068</t>
  </si>
  <si>
    <t>32.509998</t>
  </si>
  <si>
    <t>33.009998</t>
  </si>
  <si>
    <t>33.349998</t>
  </si>
  <si>
    <t>29.245291</t>
  </si>
  <si>
    <t>33.060001</t>
  </si>
  <si>
    <t>29.429447</t>
  </si>
  <si>
    <t>29.911753</t>
  </si>
  <si>
    <t>34.509998</t>
  </si>
  <si>
    <t>30.174833</t>
  </si>
  <si>
    <t>29.859140</t>
  </si>
  <si>
    <t>30.201138</t>
  </si>
  <si>
    <t>33.470001</t>
  </si>
  <si>
    <t>29.482061</t>
  </si>
  <si>
    <t>33.770000</t>
  </si>
  <si>
    <t>28.464832</t>
  </si>
  <si>
    <t>32.970001</t>
  </si>
  <si>
    <t>31.709999</t>
  </si>
  <si>
    <t>32.570000</t>
  </si>
  <si>
    <t>28.561298</t>
  </si>
  <si>
    <t>27.324839</t>
  </si>
  <si>
    <t>32.430000</t>
  </si>
  <si>
    <t>32.320000</t>
  </si>
  <si>
    <t>28.342068</t>
  </si>
  <si>
    <t>28.973450</t>
  </si>
  <si>
    <t>32.750000</t>
  </si>
  <si>
    <t>29.727602</t>
  </si>
  <si>
    <t>29.262835</t>
  </si>
  <si>
    <t>27.394991</t>
  </si>
  <si>
    <t>25.044846</t>
  </si>
  <si>
    <t>24.334541</t>
  </si>
  <si>
    <t>20.125322</t>
  </si>
  <si>
    <t>22.790001</t>
  </si>
  <si>
    <t>20.335785</t>
  </si>
  <si>
    <t>21.930000</t>
  </si>
  <si>
    <t>20.410000</t>
  </si>
  <si>
    <t>19.415014</t>
  </si>
  <si>
    <t>23.430000</t>
  </si>
  <si>
    <t>23.129999</t>
  </si>
  <si>
    <t>20.283167</t>
  </si>
  <si>
    <t>19.537786</t>
  </si>
  <si>
    <t>23.270000</t>
  </si>
  <si>
    <t>19.178249</t>
  </si>
  <si>
    <t>18.415329</t>
  </si>
  <si>
    <t>19.800861</t>
  </si>
  <si>
    <t>20.616398</t>
  </si>
  <si>
    <t>24.059999</t>
  </si>
  <si>
    <t>20.274399</t>
  </si>
  <si>
    <t>20.248093</t>
  </si>
  <si>
    <t>19.818403</t>
  </si>
  <si>
    <t>20.169168</t>
  </si>
  <si>
    <t>23.370001</t>
  </si>
  <si>
    <t>20.493631</t>
  </si>
  <si>
    <t>21.160088</t>
  </si>
  <si>
    <t>24.629999</t>
  </si>
  <si>
    <t>21.572243</t>
  </si>
  <si>
    <t>22.501778</t>
  </si>
  <si>
    <t>26.230000</t>
  </si>
  <si>
    <t>22.361467</t>
  </si>
  <si>
    <t>24.690001</t>
  </si>
  <si>
    <t>24.840000</t>
  </si>
  <si>
    <t>21.782700</t>
  </si>
  <si>
    <t>21.905472</t>
  </si>
  <si>
    <t>22.107161</t>
  </si>
  <si>
    <t>21.870396</t>
  </si>
  <si>
    <t>24.590000</t>
  </si>
  <si>
    <t>21.388088</t>
  </si>
  <si>
    <t>24.760000</t>
  </si>
  <si>
    <t>21.712549</t>
  </si>
  <si>
    <t>26.080000</t>
  </si>
  <si>
    <t>22.870083</t>
  </si>
  <si>
    <t>23.892410</t>
  </si>
  <si>
    <t>23.747608</t>
  </si>
  <si>
    <t>23.186499</t>
  </si>
  <si>
    <t>24.145813</t>
  </si>
  <si>
    <t>24.001013</t>
  </si>
  <si>
    <t>26.870001</t>
  </si>
  <si>
    <t>24.191065</t>
  </si>
  <si>
    <t>24.553070</t>
  </si>
  <si>
    <t>24.462570</t>
  </si>
  <si>
    <t>24.734074</t>
  </si>
  <si>
    <t>24.525921</t>
  </si>
  <si>
    <t>24.263466</t>
  </si>
  <si>
    <t>28.160000</t>
  </si>
  <si>
    <t>24.851727</t>
  </si>
  <si>
    <t>25.982994</t>
  </si>
  <si>
    <t>28.950001</t>
  </si>
  <si>
    <t>25.630039</t>
  </si>
  <si>
    <t>26.109699</t>
  </si>
  <si>
    <t>26.118748</t>
  </si>
  <si>
    <t>28.250000</t>
  </si>
  <si>
    <t>26.363100</t>
  </si>
  <si>
    <t>29.969999</t>
  </si>
  <si>
    <t>27.123314</t>
  </si>
  <si>
    <t>30.580000</t>
  </si>
  <si>
    <t>27.032814</t>
  </si>
  <si>
    <t>26.562208</t>
  </si>
  <si>
    <t>27.313368</t>
  </si>
  <si>
    <t>30.010000</t>
  </si>
  <si>
    <t>30.270000</t>
  </si>
  <si>
    <t>26.960413</t>
  </si>
  <si>
    <t>30.059999</t>
  </si>
  <si>
    <t>27.521523</t>
  </si>
  <si>
    <t>31.680000</t>
  </si>
  <si>
    <t>28.652792</t>
  </si>
  <si>
    <t>28.227434</t>
  </si>
  <si>
    <t>27.512470</t>
  </si>
  <si>
    <t>27.937830</t>
  </si>
  <si>
    <t>30.910000</t>
  </si>
  <si>
    <t>26.978512</t>
  </si>
  <si>
    <t>30.610001</t>
  </si>
  <si>
    <t>27.702526</t>
  </si>
  <si>
    <t>26.716059</t>
  </si>
  <si>
    <t>26.878962</t>
  </si>
  <si>
    <t>29.360001</t>
  </si>
  <si>
    <t>26.571257</t>
  </si>
  <si>
    <t>29.980000</t>
  </si>
  <si>
    <t>27.331470</t>
  </si>
  <si>
    <t>27.856379</t>
  </si>
  <si>
    <t>30.650000</t>
  </si>
  <si>
    <t>28.037380</t>
  </si>
  <si>
    <t>31.070000</t>
  </si>
  <si>
    <t>28.118832</t>
  </si>
  <si>
    <t>28.752342</t>
  </si>
  <si>
    <t>32.070000</t>
  </si>
  <si>
    <t>29.023848</t>
  </si>
  <si>
    <t>31.430000</t>
  </si>
  <si>
    <t>28.444637</t>
  </si>
  <si>
    <t>28.869995</t>
  </si>
  <si>
    <t>29.222746</t>
  </si>
  <si>
    <t>29.270372</t>
  </si>
  <si>
    <t>30.590000</t>
  </si>
  <si>
    <t>29.632322</t>
  </si>
  <si>
    <t>30.459999</t>
  </si>
  <si>
    <t>29.127497</t>
  </si>
  <si>
    <t>30.403851</t>
  </si>
  <si>
    <t>30.175251</t>
  </si>
  <si>
    <t>32.299999</t>
  </si>
  <si>
    <t>30.584826</t>
  </si>
  <si>
    <t>30.308599</t>
  </si>
  <si>
    <t>31.670000</t>
  </si>
  <si>
    <t>30.641972</t>
  </si>
  <si>
    <t>30.346701</t>
  </si>
  <si>
    <t>30.661024</t>
  </si>
  <si>
    <t>30.594349</t>
  </si>
  <si>
    <t>30.441948</t>
  </si>
  <si>
    <t>32.130001</t>
  </si>
  <si>
    <t>30.784849</t>
  </si>
  <si>
    <t>31.950001</t>
  </si>
  <si>
    <t>31.232527</t>
  </si>
  <si>
    <t>32.849998</t>
  </si>
  <si>
    <t>31.289675</t>
  </si>
  <si>
    <t>31.746878</t>
  </si>
  <si>
    <t>33.610001</t>
  </si>
  <si>
    <t>33.529999</t>
  </si>
  <si>
    <t>32.280277</t>
  </si>
  <si>
    <t>32.089775</t>
  </si>
  <si>
    <t>32.213600</t>
  </si>
  <si>
    <t>30.956299</t>
  </si>
  <si>
    <t>32.919998</t>
  </si>
  <si>
    <t>31.337303</t>
  </si>
  <si>
    <t>31.375401</t>
  </si>
  <si>
    <t>32.930000</t>
  </si>
  <si>
    <t>30.394323</t>
  </si>
  <si>
    <t>30.461000</t>
  </si>
  <si>
    <t>31.261101</t>
  </si>
  <si>
    <t>31.022974</t>
  </si>
  <si>
    <t>32.400002</t>
  </si>
  <si>
    <t>31.423029</t>
  </si>
  <si>
    <t>31.365877</t>
  </si>
  <si>
    <t>31.689728</t>
  </si>
  <si>
    <t>33.380001</t>
  </si>
  <si>
    <t>33.130001</t>
  </si>
  <si>
    <t>31.985003</t>
  </si>
  <si>
    <t>31.403978</t>
  </si>
  <si>
    <t>32.889999</t>
  </si>
  <si>
    <t>32.619999</t>
  </si>
  <si>
    <t>32.051682</t>
  </si>
  <si>
    <t>32.899403</t>
  </si>
  <si>
    <t>32.651752</t>
  </si>
  <si>
    <t>34.570000</t>
  </si>
  <si>
    <t>32.861301</t>
  </si>
  <si>
    <t>32.613651</t>
  </si>
  <si>
    <t>31.118223</t>
  </si>
  <si>
    <t>32.560001</t>
  </si>
  <si>
    <t>30.994402</t>
  </si>
  <si>
    <t>32.580002</t>
  </si>
  <si>
    <t>31.775452</t>
  </si>
  <si>
    <t>33.880001</t>
  </si>
  <si>
    <t>33.180000</t>
  </si>
  <si>
    <t>31.604002</t>
  </si>
  <si>
    <t>31.937376</t>
  </si>
  <si>
    <t>33.549999</t>
  </si>
  <si>
    <t>33.639999</t>
  </si>
  <si>
    <t>31.432550</t>
  </si>
  <si>
    <t>31.718302</t>
  </si>
  <si>
    <t>31.384926</t>
  </si>
  <si>
    <t>33.020000</t>
  </si>
  <si>
    <t>33.750000</t>
  </si>
  <si>
    <t>34.029999</t>
  </si>
  <si>
    <t>31.165852</t>
  </si>
  <si>
    <t>29.803774</t>
  </si>
  <si>
    <t>30.470524</t>
  </si>
  <si>
    <t>30.127623</t>
  </si>
  <si>
    <t>32.330002</t>
  </si>
  <si>
    <t>30.632450</t>
  </si>
  <si>
    <t>30.480049</t>
  </si>
  <si>
    <t>29.994274</t>
  </si>
  <si>
    <t>29.937124</t>
  </si>
  <si>
    <t>30.060949</t>
  </si>
  <si>
    <t>31.510000</t>
  </si>
  <si>
    <t>29.489447</t>
  </si>
  <si>
    <t>29.289421</t>
  </si>
  <si>
    <t>28.775070</t>
  </si>
  <si>
    <t>28.860796</t>
  </si>
  <si>
    <t>31.230000</t>
  </si>
  <si>
    <t>29.746622</t>
  </si>
  <si>
    <t>29.737099</t>
  </si>
  <si>
    <t>29.889498</t>
  </si>
  <si>
    <t>31.740000</t>
  </si>
  <si>
    <t>31.370001</t>
  </si>
  <si>
    <t>29.879974</t>
  </si>
  <si>
    <t>31.308725</t>
  </si>
  <si>
    <t>33.490002</t>
  </si>
  <si>
    <t>31.899277</t>
  </si>
  <si>
    <t>33.709999</t>
  </si>
  <si>
    <t>31.661154</t>
  </si>
  <si>
    <t>33.320000</t>
  </si>
  <si>
    <t>32.299324</t>
  </si>
  <si>
    <t>32.013577</t>
  </si>
  <si>
    <t>32.404102</t>
  </si>
  <si>
    <t>32.337429</t>
  </si>
  <si>
    <t>32.756527</t>
  </si>
  <si>
    <t>31.975477</t>
  </si>
  <si>
    <t>32.394577</t>
  </si>
  <si>
    <t>33.810001</t>
  </si>
  <si>
    <t>32.204079</t>
  </si>
  <si>
    <t>31.823078</t>
  </si>
  <si>
    <t>31.537329</t>
  </si>
  <si>
    <t>32.680000</t>
  </si>
  <si>
    <t>31.127750</t>
  </si>
  <si>
    <t>31.623053</t>
  </si>
  <si>
    <t>32.730000</t>
  </si>
  <si>
    <t>33.090000</t>
  </si>
  <si>
    <t>31.518276</t>
  </si>
  <si>
    <t>32.194553</t>
  </si>
  <si>
    <t>30.489574</t>
  </si>
  <si>
    <t>29.899023</t>
  </si>
  <si>
    <t>30.280025</t>
  </si>
  <si>
    <t>30.842001</t>
  </si>
  <si>
    <t>31.270628</t>
  </si>
  <si>
    <t>32.261227</t>
  </si>
  <si>
    <t>32.594604</t>
  </si>
  <si>
    <t>31.927851</t>
  </si>
  <si>
    <t>31.584949</t>
  </si>
  <si>
    <t>31.080126</t>
  </si>
  <si>
    <t>32.546974</t>
  </si>
  <si>
    <t>32.680332</t>
  </si>
  <si>
    <t>33.308979</t>
  </si>
  <si>
    <t>35.130001</t>
  </si>
  <si>
    <t>35.250000</t>
  </si>
  <si>
    <t>32.766056</t>
  </si>
  <si>
    <t>33.830002</t>
  </si>
  <si>
    <t>32.118355</t>
  </si>
  <si>
    <t>32.442204</t>
  </si>
  <si>
    <t>33.337555</t>
  </si>
  <si>
    <t>32.937508</t>
  </si>
  <si>
    <t>35.090000</t>
  </si>
  <si>
    <t>32.508881</t>
  </si>
  <si>
    <t>34.820000</t>
  </si>
  <si>
    <t>32.794628</t>
  </si>
  <si>
    <t>34.250000</t>
  </si>
  <si>
    <t>34.869999</t>
  </si>
  <si>
    <t>33.213730</t>
  </si>
  <si>
    <t>34.770000</t>
  </si>
  <si>
    <t>33.118477</t>
  </si>
  <si>
    <t>32.842251</t>
  </si>
  <si>
    <t>33.147053</t>
  </si>
  <si>
    <t>32.623180</t>
  </si>
  <si>
    <t>33.680000</t>
  </si>
  <si>
    <t>32.080254</t>
  </si>
  <si>
    <t>32.366005</t>
  </si>
  <si>
    <t>32.108826</t>
  </si>
  <si>
    <t>32.004051</t>
  </si>
  <si>
    <t>31.565903</t>
  </si>
  <si>
    <t>31.708778</t>
  </si>
  <si>
    <t>33.990002</t>
  </si>
  <si>
    <t>32.232651</t>
  </si>
  <si>
    <t>31.918325</t>
  </si>
  <si>
    <t>31.061077</t>
  </si>
  <si>
    <t>31.651627</t>
  </si>
  <si>
    <t>35.020000</t>
  </si>
  <si>
    <t>33.356606</t>
  </si>
  <si>
    <t>33.289928</t>
  </si>
  <si>
    <t>32.927975</t>
  </si>
  <si>
    <t>36.505001</t>
  </si>
  <si>
    <t>37.090000</t>
  </si>
  <si>
    <t>36.255001</t>
  </si>
  <si>
    <t>34.275452</t>
  </si>
  <si>
    <t>36.764999</t>
  </si>
  <si>
    <t>35.700001</t>
  </si>
  <si>
    <t>33.241882</t>
  </si>
  <si>
    <t>36.025002</t>
  </si>
  <si>
    <t>36.785000</t>
  </si>
  <si>
    <t>35.724998</t>
  </si>
  <si>
    <t>34.145092</t>
  </si>
  <si>
    <t>36.060001</t>
  </si>
  <si>
    <t>36.224998</t>
  </si>
  <si>
    <t>33.730728</t>
  </si>
  <si>
    <t>36.095001</t>
  </si>
  <si>
    <t>36.134998</t>
  </si>
  <si>
    <t>35.145000</t>
  </si>
  <si>
    <t>32.725094</t>
  </si>
  <si>
    <t>35.465000</t>
  </si>
  <si>
    <t>35.855000</t>
  </si>
  <si>
    <t>34.764999</t>
  </si>
  <si>
    <t>34.955002</t>
  </si>
  <si>
    <t>32.548180</t>
  </si>
  <si>
    <t>34.730000</t>
  </si>
  <si>
    <t>34.965000</t>
  </si>
  <si>
    <t>32.557491</t>
  </si>
  <si>
    <t>35.075001</t>
  </si>
  <si>
    <t>35.110001</t>
  </si>
  <si>
    <t>34.355000</t>
  </si>
  <si>
    <t>32.143131</t>
  </si>
  <si>
    <t>34.205002</t>
  </si>
  <si>
    <t>32.422470</t>
  </si>
  <si>
    <t>32.217621</t>
  </si>
  <si>
    <t>34.895000</t>
  </si>
  <si>
    <t>32.236240</t>
  </si>
  <si>
    <t>34.235001</t>
  </si>
  <si>
    <t>32.403851</t>
  </si>
  <si>
    <t>35.025002</t>
  </si>
  <si>
    <t>35.314999</t>
  </si>
  <si>
    <t>32.822865</t>
  </si>
  <si>
    <t>35.400002</t>
  </si>
  <si>
    <t>34.900002</t>
  </si>
  <si>
    <t>35.125000</t>
  </si>
  <si>
    <t>32.706474</t>
  </si>
  <si>
    <t>35.480000</t>
  </si>
  <si>
    <t>35.365002</t>
  </si>
  <si>
    <t>32.929951</t>
  </si>
  <si>
    <t>36.125000</t>
  </si>
  <si>
    <t>33.623653</t>
  </si>
  <si>
    <t>35.424999</t>
  </si>
  <si>
    <t>33.390865</t>
  </si>
  <si>
    <t>36.334999</t>
  </si>
  <si>
    <t>35.834999</t>
  </si>
  <si>
    <t>33.726074</t>
  </si>
  <si>
    <t>36.165001</t>
  </si>
  <si>
    <t>35.165001</t>
  </si>
  <si>
    <t>32.878738</t>
  </si>
  <si>
    <t>33.805000</t>
  </si>
  <si>
    <t>33.044998</t>
  </si>
  <si>
    <t>31.435459</t>
  </si>
  <si>
    <t>33.445000</t>
  </si>
  <si>
    <t>31.658932</t>
  </si>
  <si>
    <t>34.424999</t>
  </si>
  <si>
    <t>32.054672</t>
  </si>
  <si>
    <t>31.477360</t>
  </si>
  <si>
    <t>34.224998</t>
  </si>
  <si>
    <t>31.835852</t>
  </si>
  <si>
    <t>35.474998</t>
  </si>
  <si>
    <t>35.384998</t>
  </si>
  <si>
    <t>32.948570</t>
  </si>
  <si>
    <t>35.320000</t>
  </si>
  <si>
    <t>34.474998</t>
  </si>
  <si>
    <t>33.342793</t>
  </si>
  <si>
    <t>34.974998</t>
  </si>
  <si>
    <t>35.105000</t>
  </si>
  <si>
    <t>34.735001</t>
  </si>
  <si>
    <t>34.930000</t>
  </si>
  <si>
    <t>33.181309</t>
  </si>
  <si>
    <t>34.945000</t>
  </si>
  <si>
    <t>32.278866</t>
  </si>
  <si>
    <t>34.645000</t>
  </si>
  <si>
    <t>34.595001</t>
  </si>
  <si>
    <t>32.863075</t>
  </si>
  <si>
    <t>34.915001</t>
  </si>
  <si>
    <t>33.247803</t>
  </si>
  <si>
    <t>35.360001</t>
  </si>
  <si>
    <t>35.235001</t>
  </si>
  <si>
    <t>33.471035</t>
  </si>
  <si>
    <t>35.334999</t>
  </si>
  <si>
    <t>34.654999</t>
  </si>
  <si>
    <t>35.014999</t>
  </si>
  <si>
    <t>35.755001</t>
  </si>
  <si>
    <t>35.650002</t>
  </si>
  <si>
    <t>33.865261</t>
  </si>
  <si>
    <t>35.544998</t>
  </si>
  <si>
    <t>35.665001</t>
  </si>
  <si>
    <t>33.741768</t>
  </si>
  <si>
    <t>35.875000</t>
  </si>
  <si>
    <t>35.240002</t>
  </si>
  <si>
    <t>34.078995</t>
  </si>
  <si>
    <t>35.945000</t>
  </si>
  <si>
    <t>36.355000</t>
  </si>
  <si>
    <t>36.285000</t>
  </si>
  <si>
    <t>34.468468</t>
  </si>
  <si>
    <t>36.494999</t>
  </si>
  <si>
    <t>35.974998</t>
  </si>
  <si>
    <t>36.169998</t>
  </si>
  <si>
    <t>34.359226</t>
  </si>
  <si>
    <t>34.387726</t>
  </si>
  <si>
    <t>36.455002</t>
  </si>
  <si>
    <t>34.515968</t>
  </si>
  <si>
    <t>35.830002</t>
  </si>
  <si>
    <t>34.121742</t>
  </si>
  <si>
    <t>36.055000</t>
  </si>
  <si>
    <t>35.590000</t>
  </si>
  <si>
    <t>33.836761</t>
  </si>
  <si>
    <t>35.645000</t>
  </si>
  <si>
    <t>36.174999</t>
  </si>
  <si>
    <t>35.674999</t>
  </si>
  <si>
    <t>34.197735</t>
  </si>
  <si>
    <t>36.654999</t>
  </si>
  <si>
    <t>36.544998</t>
  </si>
  <si>
    <t>34.715454</t>
  </si>
  <si>
    <t>36.994999</t>
  </si>
  <si>
    <t>36.974998</t>
  </si>
  <si>
    <t>35.123928</t>
  </si>
  <si>
    <t>37.035000</t>
  </si>
  <si>
    <t>36.314999</t>
  </si>
  <si>
    <t>34.496967</t>
  </si>
  <si>
    <t>36.279999</t>
  </si>
  <si>
    <t>36.865002</t>
  </si>
  <si>
    <t>34.815201</t>
  </si>
  <si>
    <t>34.929192</t>
  </si>
  <si>
    <t>36.915001</t>
  </si>
  <si>
    <t>36.555000</t>
  </si>
  <si>
    <t>35.043182</t>
  </si>
  <si>
    <t>36.985001</t>
  </si>
  <si>
    <t>37.145000</t>
  </si>
  <si>
    <t>36.814999</t>
  </si>
  <si>
    <t>35.133430</t>
  </si>
  <si>
    <t>37.845001</t>
  </si>
  <si>
    <t>35.950371</t>
  </si>
  <si>
    <t>35.917126</t>
  </si>
  <si>
    <t>36.012119</t>
  </si>
  <si>
    <t>38.084999</t>
  </si>
  <si>
    <t>38.115002</t>
  </si>
  <si>
    <t>37.805000</t>
  </si>
  <si>
    <t>36.040611</t>
  </si>
  <si>
    <t>37.965000</t>
  </si>
  <si>
    <t>36.477592</t>
  </si>
  <si>
    <t>38.275002</t>
  </si>
  <si>
    <t>38.365002</t>
  </si>
  <si>
    <t>36.444340</t>
  </si>
  <si>
    <t>38.224998</t>
  </si>
  <si>
    <t>36.382591</t>
  </si>
  <si>
    <t>37.404999</t>
  </si>
  <si>
    <t>35.622646</t>
  </si>
  <si>
    <t>37.259998</t>
  </si>
  <si>
    <t>37.535000</t>
  </si>
  <si>
    <t>37.110001</t>
  </si>
  <si>
    <t>37.314999</t>
  </si>
  <si>
    <t>35.446903</t>
  </si>
  <si>
    <t>37.345001</t>
  </si>
  <si>
    <t>37.294998</t>
  </si>
  <si>
    <t>37.575001</t>
  </si>
  <si>
    <t>35.693890</t>
  </si>
  <si>
    <t>37.525002</t>
  </si>
  <si>
    <t>36.834999</t>
  </si>
  <si>
    <t>35.081181</t>
  </si>
  <si>
    <t>37.095001</t>
  </si>
  <si>
    <t>36.674999</t>
  </si>
  <si>
    <t>34.838943</t>
  </si>
  <si>
    <t>36.625000</t>
  </si>
  <si>
    <t>37.150002</t>
  </si>
  <si>
    <t>35.290165</t>
  </si>
  <si>
    <t>35.746136</t>
  </si>
  <si>
    <t>35.147678</t>
  </si>
  <si>
    <t>37.340000</t>
  </si>
  <si>
    <t>35.470654</t>
  </si>
  <si>
    <t>36.680000</t>
  </si>
  <si>
    <t>34.843697</t>
  </si>
  <si>
    <t>34.739201</t>
  </si>
  <si>
    <t>36.450001</t>
  </si>
  <si>
    <t>36.250000</t>
  </si>
  <si>
    <t>35.005184</t>
  </si>
  <si>
    <t>34.900692</t>
  </si>
  <si>
    <t>35.413654</t>
  </si>
  <si>
    <t>35.546650</t>
  </si>
  <si>
    <t>35.888626</t>
  </si>
  <si>
    <t>36.506084</t>
  </si>
  <si>
    <t>36.791065</t>
  </si>
  <si>
    <t>37.490002</t>
  </si>
  <si>
    <t>35.670139</t>
  </si>
  <si>
    <t>34.805698</t>
  </si>
  <si>
    <t>35.660641</t>
  </si>
  <si>
    <t>35.717636</t>
  </si>
  <si>
    <t>35.594147</t>
  </si>
  <si>
    <t>36.088116</t>
  </si>
  <si>
    <t>36.135612</t>
  </si>
  <si>
    <t>36.116611</t>
  </si>
  <si>
    <t>37.750000</t>
  </si>
  <si>
    <t>35.860126</t>
  </si>
  <si>
    <t>35.822128</t>
  </si>
  <si>
    <t>34.919689</t>
  </si>
  <si>
    <t>35.309162</t>
  </si>
  <si>
    <t>36.189999</t>
  </si>
  <si>
    <t>34.482719</t>
  </si>
  <si>
    <t>35.680000</t>
  </si>
  <si>
    <t>33.893761</t>
  </si>
  <si>
    <t>34.216736</t>
  </si>
  <si>
    <t>34.834194</t>
  </si>
  <si>
    <t>35.214172</t>
  </si>
  <si>
    <t>35.052681</t>
  </si>
  <si>
    <t>36.310001</t>
  </si>
  <si>
    <t>34.596710</t>
  </si>
  <si>
    <t>34.682205</t>
  </si>
  <si>
    <t>36.869999</t>
  </si>
  <si>
    <t>36.290001</t>
  </si>
  <si>
    <t>36.590000</t>
  </si>
  <si>
    <t>34.758202</t>
  </si>
  <si>
    <t>36.689999</t>
  </si>
  <si>
    <t>34.302235</t>
  </si>
  <si>
    <t>34.254738</t>
  </si>
  <si>
    <t>34.321232</t>
  </si>
  <si>
    <t>34.340229</t>
  </si>
  <si>
    <t>33.399792</t>
  </si>
  <si>
    <t>35.150002</t>
  </si>
  <si>
    <t>33.646770</t>
  </si>
  <si>
    <t>34.849998</t>
  </si>
  <si>
    <t>33.105309</t>
  </si>
  <si>
    <t>35.869999</t>
  </si>
  <si>
    <t>34.074245</t>
  </si>
  <si>
    <t>35.910000</t>
  </si>
  <si>
    <t>33.513783</t>
  </si>
  <si>
    <t>33.627777</t>
  </si>
  <si>
    <t>35.570000</t>
  </si>
  <si>
    <t>35.820000</t>
  </si>
  <si>
    <t>34.026749</t>
  </si>
  <si>
    <t>35.990002</t>
  </si>
  <si>
    <t>34.368725</t>
  </si>
  <si>
    <t>36.959999</t>
  </si>
  <si>
    <t>36.549999</t>
  </si>
  <si>
    <t>34.720200</t>
  </si>
  <si>
    <t>34.615711</t>
  </si>
  <si>
    <t>36.820000</t>
  </si>
  <si>
    <t>36.750000</t>
  </si>
  <si>
    <t>34.777199</t>
  </si>
  <si>
    <t>36.430000</t>
  </si>
  <si>
    <t>34.644211</t>
  </si>
  <si>
    <t>35.970001</t>
  </si>
  <si>
    <t>35.489651</t>
  </si>
  <si>
    <t>35.784134</t>
  </si>
  <si>
    <t>38.220001</t>
  </si>
  <si>
    <t>35.926624</t>
  </si>
  <si>
    <t>35.869621</t>
  </si>
  <si>
    <t>35.632141</t>
  </si>
  <si>
    <t>37.130001</t>
  </si>
  <si>
    <t>35.271168</t>
  </si>
  <si>
    <t>35.252171</t>
  </si>
  <si>
    <t>35.176174</t>
  </si>
  <si>
    <t>35.375664</t>
  </si>
  <si>
    <t>36.021618</t>
  </si>
  <si>
    <t>35.974121</t>
  </si>
  <si>
    <t>35.955120</t>
  </si>
  <si>
    <t>37.924999</t>
  </si>
  <si>
    <t>37.514999</t>
  </si>
  <si>
    <t>36.002621</t>
  </si>
  <si>
    <t>37.724998</t>
  </si>
  <si>
    <t>35.936127</t>
  </si>
  <si>
    <t>37.634998</t>
  </si>
  <si>
    <t>36.287601</t>
  </si>
  <si>
    <t>34.102749</t>
  </si>
  <si>
    <t>35.270000</t>
  </si>
  <si>
    <t>34.705002</t>
  </si>
  <si>
    <t>35.415001</t>
  </si>
  <si>
    <t>34.435223</t>
  </si>
  <si>
    <t>34.112244</t>
  </si>
  <si>
    <t>36.090000</t>
  </si>
  <si>
    <t>35.605000</t>
  </si>
  <si>
    <t>35.744999</t>
  </si>
  <si>
    <t>35.904999</t>
  </si>
  <si>
    <t>35.535000</t>
  </si>
  <si>
    <t>34.007751</t>
  </si>
  <si>
    <t>34.283234</t>
  </si>
  <si>
    <t>36.264999</t>
  </si>
  <si>
    <t>35.880001</t>
  </si>
  <si>
    <t>36.395000</t>
  </si>
  <si>
    <t>36.715000</t>
  </si>
  <si>
    <t>35.735001</t>
  </si>
  <si>
    <t>33.946003</t>
  </si>
  <si>
    <t>35.803127</t>
  </si>
  <si>
    <t>36.145111</t>
  </si>
  <si>
    <t>38.264999</t>
  </si>
  <si>
    <t>37.814999</t>
  </si>
  <si>
    <t>35.921871</t>
  </si>
  <si>
    <t>38.750000</t>
  </si>
  <si>
    <t>38.605000</t>
  </si>
  <si>
    <t>35.394661</t>
  </si>
  <si>
    <t>37.555000</t>
  </si>
  <si>
    <t>36.235001</t>
  </si>
  <si>
    <t>36.435001</t>
  </si>
  <si>
    <t>34.610962</t>
  </si>
  <si>
    <t>35.720001</t>
  </si>
  <si>
    <t>34.454224</t>
  </si>
  <si>
    <t>36.105000</t>
  </si>
  <si>
    <t>36.145000</t>
  </si>
  <si>
    <t>34.335480</t>
  </si>
  <si>
    <t>36.325001</t>
  </si>
  <si>
    <t>35.759998</t>
  </si>
  <si>
    <t>34.173988</t>
  </si>
  <si>
    <t>35.865002</t>
  </si>
  <si>
    <t>34.069496</t>
  </si>
  <si>
    <t>33.371296</t>
  </si>
  <si>
    <t>35.174999</t>
  </si>
  <si>
    <t>33.262051</t>
  </si>
  <si>
    <t>35.070000</t>
  </si>
  <si>
    <t>33.580276</t>
  </si>
  <si>
    <t>35.455002</t>
  </si>
  <si>
    <t>36.244999</t>
  </si>
  <si>
    <t>34.430473</t>
  </si>
  <si>
    <t>36.084999</t>
  </si>
  <si>
    <t>36.514999</t>
  </si>
  <si>
    <t>36.665001</t>
  </si>
  <si>
    <t>34.829449</t>
  </si>
  <si>
    <t>36.645000</t>
  </si>
  <si>
    <t>35.625000</t>
  </si>
  <si>
    <t>33.841511</t>
  </si>
  <si>
    <t>35.955002</t>
  </si>
  <si>
    <t>35.355000</t>
  </si>
  <si>
    <t>33.585026</t>
  </si>
  <si>
    <t>35.055000</t>
  </si>
  <si>
    <t>35.445000</t>
  </si>
  <si>
    <t>33.670525</t>
  </si>
  <si>
    <t>35.514999</t>
  </si>
  <si>
    <t>35.305000</t>
  </si>
  <si>
    <t>33.955502</t>
  </si>
  <si>
    <t>35.404999</t>
  </si>
  <si>
    <t>35.615002</t>
  </si>
  <si>
    <t>33.922256</t>
  </si>
  <si>
    <t>35.805000</t>
  </si>
  <si>
    <t>35.740002</t>
  </si>
  <si>
    <t>35.770000</t>
  </si>
  <si>
    <t>33.979252</t>
  </si>
  <si>
    <t>35.845001</t>
  </si>
  <si>
    <t>35.825001</t>
  </si>
  <si>
    <t>35.195000</t>
  </si>
  <si>
    <t>35.915001</t>
  </si>
  <si>
    <t>34.116993</t>
  </si>
  <si>
    <t>35.930000</t>
  </si>
  <si>
    <t>36.275002</t>
  </si>
  <si>
    <t>34.050499</t>
  </si>
  <si>
    <t>33.651524</t>
  </si>
  <si>
    <t>36.380001</t>
  </si>
  <si>
    <t>35.435001</t>
  </si>
  <si>
    <t>33.661026</t>
  </si>
  <si>
    <t>35.264999</t>
  </si>
  <si>
    <t>35.595001</t>
  </si>
  <si>
    <t>33.551785</t>
  </si>
  <si>
    <t>34.221485</t>
  </si>
  <si>
    <t>36.115002</t>
  </si>
  <si>
    <t>35.584999</t>
  </si>
  <si>
    <t>36.035000</t>
  </si>
  <si>
    <t>34.230984</t>
  </si>
  <si>
    <t>35.205002</t>
  </si>
  <si>
    <t>34.249985</t>
  </si>
  <si>
    <t>35.935001</t>
  </si>
  <si>
    <t>34.012501</t>
  </si>
  <si>
    <t>35.285000</t>
  </si>
  <si>
    <t>33.518536</t>
  </si>
  <si>
    <t>35.580002</t>
  </si>
  <si>
    <t>33.798763</t>
  </si>
  <si>
    <t>33.485287</t>
  </si>
  <si>
    <t>33.632526</t>
  </si>
  <si>
    <t>35.750000</t>
  </si>
  <si>
    <t>35.685001</t>
  </si>
  <si>
    <t>33.898510</t>
  </si>
  <si>
    <t>35.775002</t>
  </si>
  <si>
    <t>35.575001</t>
  </si>
  <si>
    <t>34.287983</t>
  </si>
  <si>
    <t>35.814999</t>
  </si>
  <si>
    <t>34.463722</t>
  </si>
  <si>
    <t>36.730000</t>
  </si>
  <si>
    <t>36.445000</t>
  </si>
  <si>
    <t>34.620461</t>
  </si>
  <si>
    <t>34.577713</t>
  </si>
  <si>
    <t>33.889008</t>
  </si>
  <si>
    <t>34.985001</t>
  </si>
  <si>
    <t>33.233555</t>
  </si>
  <si>
    <t>34.535000</t>
  </si>
  <si>
    <t>32.806080</t>
  </si>
  <si>
    <t>34.529999</t>
  </si>
  <si>
    <t>33.152809</t>
  </si>
  <si>
    <t>33.570778</t>
  </si>
  <si>
    <t>35.494999</t>
  </si>
  <si>
    <t>33.414040</t>
  </si>
  <si>
    <t>35.555000</t>
  </si>
  <si>
    <t>34.910191</t>
  </si>
  <si>
    <t>36.605000</t>
  </si>
  <si>
    <t>37.230000</t>
  </si>
  <si>
    <t>37.134998</t>
  </si>
  <si>
    <t>35.275917</t>
  </si>
  <si>
    <t>37.195000</t>
  </si>
  <si>
    <t>35.285419</t>
  </si>
  <si>
    <t>37.235001</t>
  </si>
  <si>
    <t>37.825001</t>
  </si>
  <si>
    <t>37.505001</t>
  </si>
  <si>
    <t>35.931374</t>
  </si>
  <si>
    <t>37.794998</t>
  </si>
  <si>
    <t>37.994999</t>
  </si>
  <si>
    <t>37.985001</t>
  </si>
  <si>
    <t>36.083363</t>
  </si>
  <si>
    <t>37.855000</t>
  </si>
  <si>
    <t>37.705002</t>
  </si>
  <si>
    <t>35.817387</t>
  </si>
  <si>
    <t>37.424999</t>
  </si>
  <si>
    <t>35.655895</t>
  </si>
  <si>
    <t>37.564999</t>
  </si>
  <si>
    <t>37.875000</t>
  </si>
  <si>
    <t>35.978874</t>
  </si>
  <si>
    <t>37.544998</t>
  </si>
  <si>
    <t>38.095001</t>
  </si>
  <si>
    <t>36.187859</t>
  </si>
  <si>
    <t>38.415001</t>
  </si>
  <si>
    <t>37.625000</t>
  </si>
  <si>
    <t>36.449089</t>
  </si>
  <si>
    <t>42.264999</t>
  </si>
  <si>
    <t>39.715000</t>
  </si>
  <si>
    <t>39.897362</t>
  </si>
  <si>
    <t>40.562317</t>
  </si>
  <si>
    <t>43.474998</t>
  </si>
  <si>
    <t>42.205002</t>
  </si>
  <si>
    <t>41.298519</t>
  </si>
  <si>
    <t>43.235001</t>
  </si>
  <si>
    <t>42.660000</t>
  </si>
  <si>
    <t>40.524319</t>
  </si>
  <si>
    <t>42.075001</t>
  </si>
  <si>
    <t>40.087349</t>
  </si>
  <si>
    <t>42.535000</t>
  </si>
  <si>
    <t>42.305000</t>
  </si>
  <si>
    <t>40.187096</t>
  </si>
  <si>
    <t>40.809303</t>
  </si>
  <si>
    <t>41.403011</t>
  </si>
  <si>
    <t>43.634998</t>
  </si>
  <si>
    <t>41.450508</t>
  </si>
  <si>
    <t>43.224998</t>
  </si>
  <si>
    <t>41.289021</t>
  </si>
  <si>
    <t>43.744999</t>
  </si>
  <si>
    <t>41.322266</t>
  </si>
  <si>
    <t>43.494999</t>
  </si>
  <si>
    <t>43.605000</t>
  </si>
  <si>
    <t>43.314999</t>
  </si>
  <si>
    <t>41.232021</t>
  </si>
  <si>
    <t>43.264999</t>
  </si>
  <si>
    <t>41.170277</t>
  </si>
  <si>
    <t>43.055000</t>
  </si>
  <si>
    <t>41.236774</t>
  </si>
  <si>
    <t>43.325001</t>
  </si>
  <si>
    <t>41.293770</t>
  </si>
  <si>
    <t>42.310204</t>
  </si>
  <si>
    <t>44.764999</t>
  </si>
  <si>
    <t>44.014999</t>
  </si>
  <si>
    <t>44.365002</t>
  </si>
  <si>
    <t>42.143963</t>
  </si>
  <si>
    <t>41.578751</t>
  </si>
  <si>
    <t>44.244999</t>
  </si>
  <si>
    <t>43.935001</t>
  </si>
  <si>
    <t>41.735493</t>
  </si>
  <si>
    <t>44.020000</t>
  </si>
  <si>
    <t>41.816235</t>
  </si>
  <si>
    <t>44.165001</t>
  </si>
  <si>
    <t>43.334999</t>
  </si>
  <si>
    <t>41.165527</t>
  </si>
  <si>
    <t>43.875000</t>
  </si>
  <si>
    <t>43.305000</t>
  </si>
  <si>
    <t>41.588249</t>
  </si>
  <si>
    <t>43.924999</t>
  </si>
  <si>
    <t>41.725990</t>
  </si>
  <si>
    <t>42.605000</t>
  </si>
  <si>
    <t>42.945000</t>
  </si>
  <si>
    <t>40.795052</t>
  </si>
  <si>
    <t>42.764999</t>
  </si>
  <si>
    <t>43.105000</t>
  </si>
  <si>
    <t>42.845001</t>
  </si>
  <si>
    <t>40.343834</t>
  </si>
  <si>
    <t>42.634998</t>
  </si>
  <si>
    <t>42.384998</t>
  </si>
  <si>
    <t>40.771301</t>
  </si>
  <si>
    <t>43.090000</t>
  </si>
  <si>
    <t>42.584999</t>
  </si>
  <si>
    <t>40.453072</t>
  </si>
  <si>
    <t>42.005001</t>
  </si>
  <si>
    <t>40.068348</t>
  </si>
  <si>
    <t>42.084999</t>
  </si>
  <si>
    <t>42.715000</t>
  </si>
  <si>
    <t>42.070000</t>
  </si>
  <si>
    <t>42.465000</t>
  </si>
  <si>
    <t>40.339081</t>
  </si>
  <si>
    <t>40.182339</t>
  </si>
  <si>
    <t>42.224998</t>
  </si>
  <si>
    <t>40.111095</t>
  </si>
  <si>
    <t>42.735001</t>
  </si>
  <si>
    <t>40.448330</t>
  </si>
  <si>
    <t>42.779999</t>
  </si>
  <si>
    <t>40.638313</t>
  </si>
  <si>
    <t>40.733307</t>
  </si>
  <si>
    <t>42.814999</t>
  </si>
  <si>
    <t>40.676311</t>
  </si>
  <si>
    <t>43.185001</t>
  </si>
  <si>
    <t>40.400826</t>
  </si>
  <si>
    <t>42.365002</t>
  </si>
  <si>
    <t>42.724998</t>
  </si>
  <si>
    <t>40.391331</t>
  </si>
  <si>
    <t>42.215000</t>
  </si>
  <si>
    <t>41.855000</t>
  </si>
  <si>
    <t>40.324833</t>
  </si>
  <si>
    <t>42.505001</t>
  </si>
  <si>
    <t>40.500568</t>
  </si>
  <si>
    <t>42.994999</t>
  </si>
  <si>
    <t>42.669998</t>
  </si>
  <si>
    <t>43.435001</t>
  </si>
  <si>
    <t>41.070534</t>
  </si>
  <si>
    <t>43.250000</t>
  </si>
  <si>
    <t>43.755001</t>
  </si>
  <si>
    <t>41.436260</t>
  </si>
  <si>
    <t>40.918545</t>
  </si>
  <si>
    <t>39.978104</t>
  </si>
  <si>
    <t>40.581318</t>
  </si>
  <si>
    <t>42.494999</t>
  </si>
  <si>
    <t>40.514824</t>
  </si>
  <si>
    <t>42.705002</t>
  </si>
  <si>
    <t>43.244999</t>
  </si>
  <si>
    <t>40.913795</t>
  </si>
  <si>
    <t>43.165001</t>
  </si>
  <si>
    <t>41.317516</t>
  </si>
  <si>
    <t>41.331764</t>
  </si>
  <si>
    <t>44.294998</t>
  </si>
  <si>
    <t>43.294998</t>
  </si>
  <si>
    <t>42.077465</t>
  </si>
  <si>
    <t>41.797234</t>
  </si>
  <si>
    <t>45.095001</t>
  </si>
  <si>
    <t>42.837418</t>
  </si>
  <si>
    <t>41.227276</t>
  </si>
  <si>
    <t>41.217773</t>
  </si>
  <si>
    <t>42.110718</t>
  </si>
  <si>
    <t>44.544998</t>
  </si>
  <si>
    <t>43.775002</t>
  </si>
  <si>
    <t>41.583504</t>
  </si>
  <si>
    <t>43.660000</t>
  </si>
  <si>
    <t>40.353329</t>
  </si>
  <si>
    <t>38.453457</t>
  </si>
  <si>
    <t>41.185001</t>
  </si>
  <si>
    <t>40.125000</t>
  </si>
  <si>
    <t>38.762188</t>
  </si>
  <si>
    <t>41.764999</t>
  </si>
  <si>
    <t>40.715000</t>
  </si>
  <si>
    <t>41.395000</t>
  </si>
  <si>
    <t>39.322651</t>
  </si>
  <si>
    <t>38.871426</t>
  </si>
  <si>
    <t>41.125000</t>
  </si>
  <si>
    <t>38.728939</t>
  </si>
  <si>
    <t>40.845001</t>
  </si>
  <si>
    <t>41.150002</t>
  </si>
  <si>
    <t>38.823933</t>
  </si>
  <si>
    <t>41.365002</t>
  </si>
  <si>
    <t>39.294151</t>
  </si>
  <si>
    <t>41.355000</t>
  </si>
  <si>
    <t>39.251404</t>
  </si>
  <si>
    <t>40.750000</t>
  </si>
  <si>
    <t>40.980000</t>
  </si>
  <si>
    <t>40.055000</t>
  </si>
  <si>
    <t>38.800964</t>
  </si>
  <si>
    <t>39.144848</t>
  </si>
  <si>
    <t>40.435001</t>
  </si>
  <si>
    <t>40.244999</t>
  </si>
  <si>
    <t>38.985012</t>
  </si>
  <si>
    <t>40.889999</t>
  </si>
  <si>
    <t>40.615002</t>
  </si>
  <si>
    <t>39.343433</t>
  </si>
  <si>
    <t>39.062508</t>
  </si>
  <si>
    <t>40.474998</t>
  </si>
  <si>
    <t>39.207809</t>
  </si>
  <si>
    <t>38.534569</t>
  </si>
  <si>
    <t>40.075001</t>
  </si>
  <si>
    <t>38.845001</t>
  </si>
  <si>
    <t>37.628849</t>
  </si>
  <si>
    <t>38.118034</t>
  </si>
  <si>
    <t>36.936230</t>
  </si>
  <si>
    <t>37.244999</t>
  </si>
  <si>
    <t>35.507408</t>
  </si>
  <si>
    <t>35.841610</t>
  </si>
  <si>
    <t>38.564999</t>
  </si>
  <si>
    <t>37.415001</t>
  </si>
  <si>
    <t>38.044998</t>
  </si>
  <si>
    <t>36.853886</t>
  </si>
  <si>
    <t>38.384998</t>
  </si>
  <si>
    <t>37.183243</t>
  </si>
  <si>
    <t>38.775002</t>
  </si>
  <si>
    <t>37.013725</t>
  </si>
  <si>
    <t>37.005001</t>
  </si>
  <si>
    <t>36.112839</t>
  </si>
  <si>
    <t>36.345001</t>
  </si>
  <si>
    <t>33.613617</t>
  </si>
  <si>
    <t>34.255001</t>
  </si>
  <si>
    <t>33.182549</t>
  </si>
  <si>
    <t>33.314999</t>
  </si>
  <si>
    <t>32.557743</t>
  </si>
  <si>
    <t>30.053673</t>
  </si>
  <si>
    <t>30.674999</t>
  </si>
  <si>
    <t>31.195000</t>
  </si>
  <si>
    <t>30.218351</t>
  </si>
  <si>
    <t>30.049999</t>
  </si>
  <si>
    <t>30.029455</t>
  </si>
  <si>
    <t>33.029999</t>
  </si>
  <si>
    <t>31.844999</t>
  </si>
  <si>
    <t>30.847998</t>
  </si>
  <si>
    <t>30.576765</t>
  </si>
  <si>
    <t>31.695000</t>
  </si>
  <si>
    <t>36.185001</t>
  </si>
  <si>
    <t>33.540966</t>
  </si>
  <si>
    <t>34.075001</t>
  </si>
  <si>
    <t>33.008186</t>
  </si>
  <si>
    <t>35.705002</t>
  </si>
  <si>
    <t>33.478001</t>
  </si>
  <si>
    <t>34.994999</t>
  </si>
  <si>
    <t>35.090870</t>
  </si>
  <si>
    <t>37.215000</t>
  </si>
  <si>
    <t>37.264999</t>
  </si>
  <si>
    <t>33.536118</t>
  </si>
  <si>
    <t>34.960098</t>
  </si>
  <si>
    <t>33.505001</t>
  </si>
  <si>
    <t>32.456032</t>
  </si>
  <si>
    <t>33.590000</t>
  </si>
  <si>
    <t>35.634998</t>
  </si>
  <si>
    <t>34.519341</t>
  </si>
  <si>
    <t>36.044998</t>
  </si>
  <si>
    <t>34.916504</t>
  </si>
  <si>
    <t>35.985001</t>
  </si>
  <si>
    <t>34.858387</t>
  </si>
  <si>
    <t>34.543560</t>
  </si>
  <si>
    <t>36.415001</t>
  </si>
  <si>
    <t>33.177704</t>
  </si>
  <si>
    <t>35.965000</t>
  </si>
  <si>
    <t>34.839012</t>
  </si>
  <si>
    <t>36.945000</t>
  </si>
  <si>
    <t>34.746986</t>
  </si>
  <si>
    <t>35.924999</t>
  </si>
  <si>
    <t>36.215000</t>
  </si>
  <si>
    <t>34.911667</t>
  </si>
  <si>
    <t>36.709999</t>
  </si>
  <si>
    <t>35.337887</t>
  </si>
  <si>
    <t>36.287205</t>
  </si>
  <si>
    <t>36.924999</t>
  </si>
  <si>
    <t>35.890041</t>
  </si>
  <si>
    <t>37.365002</t>
  </si>
  <si>
    <t>36.195183</t>
  </si>
  <si>
    <t>37.115002</t>
  </si>
  <si>
    <t>35.953011</t>
  </si>
  <si>
    <t>38.195000</t>
  </si>
  <si>
    <t>36.999195</t>
  </si>
  <si>
    <t>37.785000</t>
  </si>
  <si>
    <t>36.602032</t>
  </si>
  <si>
    <t>37.076694</t>
  </si>
  <si>
    <t>38.395000</t>
  </si>
  <si>
    <t>37.764999</t>
  </si>
  <si>
    <t>40.264999</t>
  </si>
  <si>
    <t>39.004387</t>
  </si>
  <si>
    <t>40.285000</t>
  </si>
  <si>
    <t>39.064999</t>
  </si>
  <si>
    <t>39.595001</t>
  </si>
  <si>
    <t>38.355366</t>
  </si>
  <si>
    <t>41.035000</t>
  </si>
  <si>
    <t>39.750278</t>
  </si>
  <si>
    <t>39.861683</t>
  </si>
  <si>
    <t>41.075001</t>
  </si>
  <si>
    <t>40.834999</t>
  </si>
  <si>
    <t>39.556541</t>
  </si>
  <si>
    <t>41.115002</t>
  </si>
  <si>
    <t>38.941422</t>
  </si>
  <si>
    <t>38.524887</t>
  </si>
  <si>
    <t>41.005001</t>
  </si>
  <si>
    <t>41.072548</t>
  </si>
  <si>
    <t>42.375000</t>
  </si>
  <si>
    <t>40.205566</t>
  </si>
  <si>
    <t>39.697002</t>
  </si>
  <si>
    <t>39.561382</t>
  </si>
  <si>
    <t>41.814999</t>
  </si>
  <si>
    <t>40.505859</t>
  </si>
  <si>
    <t>41.834999</t>
  </si>
  <si>
    <t>41.382526</t>
  </si>
  <si>
    <t>41.634998</t>
  </si>
  <si>
    <t>40.820683</t>
  </si>
  <si>
    <t>40.200722</t>
  </si>
  <si>
    <t>42.055000</t>
  </si>
  <si>
    <t>40.375088</t>
  </si>
  <si>
    <t>42.031551</t>
  </si>
  <si>
    <t>42.961494</t>
  </si>
  <si>
    <t>45.974998</t>
  </si>
  <si>
    <t>44.535618</t>
  </si>
  <si>
    <t>45.535000</t>
  </si>
  <si>
    <t>44.109394</t>
  </si>
  <si>
    <t>45.035000</t>
  </si>
  <si>
    <t>45.834999</t>
  </si>
  <si>
    <t>47.215000</t>
  </si>
  <si>
    <t>46.724998</t>
  </si>
  <si>
    <t>45.262138</t>
  </si>
  <si>
    <t>47.264999</t>
  </si>
  <si>
    <t>45.228233</t>
  </si>
  <si>
    <t>45.455002</t>
  </si>
  <si>
    <t>44.031902</t>
  </si>
  <si>
    <t>44.661549</t>
  </si>
  <si>
    <t>45.055000</t>
  </si>
  <si>
    <t>45.010277</t>
  </si>
  <si>
    <t>45.290001</t>
  </si>
  <si>
    <t>43.872066</t>
  </si>
  <si>
    <t>45.724998</t>
  </si>
  <si>
    <t>44.974998</t>
  </si>
  <si>
    <t>45.645000</t>
  </si>
  <si>
    <t>44.215950</t>
  </si>
  <si>
    <t>45.305000</t>
  </si>
  <si>
    <t>45.185001</t>
  </si>
  <si>
    <t>44.240170</t>
  </si>
  <si>
    <t>43.735001</t>
  </si>
  <si>
    <t>42.365749</t>
  </si>
  <si>
    <t>43.115002</t>
  </si>
  <si>
    <t>41.765163</t>
  </si>
  <si>
    <t>41.924992</t>
  </si>
  <si>
    <t>41.653763</t>
  </si>
  <si>
    <t>41.266285</t>
  </si>
  <si>
    <t>43.125000</t>
  </si>
  <si>
    <t>41.895000</t>
  </si>
  <si>
    <t>42.625000</t>
  </si>
  <si>
    <t>41.290501</t>
  </si>
  <si>
    <t>41.930000</t>
  </si>
  <si>
    <t>41.615002</t>
  </si>
  <si>
    <t>41.556892</t>
  </si>
  <si>
    <t>43.814999</t>
  </si>
  <si>
    <t>42.695000</t>
  </si>
  <si>
    <t>42.360909</t>
  </si>
  <si>
    <t>43.945000</t>
  </si>
  <si>
    <t>41.518143</t>
  </si>
  <si>
    <t>42.965000</t>
  </si>
  <si>
    <t>42.578861</t>
  </si>
  <si>
    <t>43.005001</t>
  </si>
  <si>
    <t>41.658604</t>
  </si>
  <si>
    <t>42.104202</t>
  </si>
  <si>
    <t>43.395000</t>
  </si>
  <si>
    <t>41.994999</t>
  </si>
  <si>
    <t>40.680225</t>
  </si>
  <si>
    <t>42.064999</t>
  </si>
  <si>
    <t>41.794220</t>
  </si>
  <si>
    <t>43.035000</t>
  </si>
  <si>
    <t>41.876560</t>
  </si>
  <si>
    <t>42.369999</t>
  </si>
  <si>
    <t>41.387371</t>
  </si>
  <si>
    <t>42.974998</t>
  </si>
  <si>
    <t>41.314720</t>
  </si>
  <si>
    <t>42.955002</t>
  </si>
  <si>
    <t>42.285000</t>
  </si>
  <si>
    <t>41.285656</t>
  </si>
  <si>
    <t>42.320000</t>
  </si>
  <si>
    <t>40.956303</t>
  </si>
  <si>
    <t>42.615002</t>
  </si>
  <si>
    <t>40.878807</t>
  </si>
  <si>
    <t>40.888493</t>
  </si>
  <si>
    <t>41.145000</t>
  </si>
  <si>
    <t>40.636635</t>
  </si>
  <si>
    <t>41.325001</t>
  </si>
  <si>
    <t>40.307278</t>
  </si>
  <si>
    <t>41.544998</t>
  </si>
  <si>
    <t>40.525234</t>
  </si>
  <si>
    <t>41.665001</t>
  </si>
  <si>
    <t>41.755001</t>
  </si>
  <si>
    <t>40.447742</t>
  </si>
  <si>
    <t>41.392212</t>
  </si>
  <si>
    <t>41.334999</t>
  </si>
  <si>
    <t>40.394463</t>
  </si>
  <si>
    <t>41.535000</t>
  </si>
  <si>
    <t>41.886250</t>
  </si>
  <si>
    <t>41.527828</t>
  </si>
  <si>
    <t>43.025002</t>
  </si>
  <si>
    <t>41.513298</t>
  </si>
  <si>
    <t>42.690258</t>
  </si>
  <si>
    <t>45.205002</t>
  </si>
  <si>
    <t>44.570000</t>
  </si>
  <si>
    <t>43.174606</t>
  </si>
  <si>
    <t>43.494278</t>
  </si>
  <si>
    <t>44.945000</t>
  </si>
  <si>
    <t>43.537865</t>
  </si>
  <si>
    <t>44.564999</t>
  </si>
  <si>
    <t>42.481995</t>
  </si>
  <si>
    <t>44.525002</t>
  </si>
  <si>
    <t>43.087421</t>
  </si>
  <si>
    <t>45.154999</t>
  </si>
  <si>
    <t>43.741287</t>
  </si>
  <si>
    <t>45.634998</t>
  </si>
  <si>
    <t>44.206261</t>
  </si>
  <si>
    <t>44.215000</t>
  </si>
  <si>
    <t>42.830723</t>
  </si>
  <si>
    <t>40.020000</t>
  </si>
  <si>
    <t>38.767059</t>
  </si>
  <si>
    <t>39.834999</t>
  </si>
  <si>
    <t>39.464520</t>
  </si>
  <si>
    <t>40.270000</t>
  </si>
  <si>
    <t>39.726059</t>
  </si>
  <si>
    <t>41.494999</t>
  </si>
  <si>
    <t>41.654999</t>
  </si>
  <si>
    <t>39.474201</t>
  </si>
  <si>
    <t>41.285000</t>
  </si>
  <si>
    <t>39.992451</t>
  </si>
  <si>
    <t>39.716373</t>
  </si>
  <si>
    <t>40.099010</t>
  </si>
  <si>
    <t>41.014999</t>
  </si>
  <si>
    <t>41.485001</t>
  </si>
  <si>
    <t>40.084480</t>
  </si>
  <si>
    <t>39.638878</t>
  </si>
  <si>
    <t>39.430614</t>
  </si>
  <si>
    <t>39.564999</t>
  </si>
  <si>
    <t>38.505512</t>
  </si>
  <si>
    <t>39.410000</t>
  </si>
  <si>
    <t>38.379578</t>
  </si>
  <si>
    <t>39.445000</t>
  </si>
  <si>
    <t>38.210060</t>
  </si>
  <si>
    <t>39.555000</t>
  </si>
  <si>
    <t>37.992104</t>
  </si>
  <si>
    <t>40.044998</t>
  </si>
  <si>
    <t>39.145000</t>
  </si>
  <si>
    <t>38.069595</t>
  </si>
  <si>
    <t>38.965000</t>
  </si>
  <si>
    <t>37.769306</t>
  </si>
  <si>
    <t>39.404999</t>
  </si>
  <si>
    <t>37.672432</t>
  </si>
  <si>
    <t>36.921703</t>
  </si>
  <si>
    <t>36.965294</t>
  </si>
  <si>
    <t>36.907166</t>
  </si>
  <si>
    <t>37.654999</t>
  </si>
  <si>
    <t>36.476097</t>
  </si>
  <si>
    <t>38.355000</t>
  </si>
  <si>
    <t>37.120281</t>
  </si>
  <si>
    <t>35.241020</t>
  </si>
  <si>
    <t>36.560001</t>
  </si>
  <si>
    <t>36.195000</t>
  </si>
  <si>
    <t>35.541313</t>
  </si>
  <si>
    <t>36.630001</t>
  </si>
  <si>
    <t>36.098309</t>
  </si>
  <si>
    <t>37.430000</t>
  </si>
  <si>
    <t>37.615002</t>
  </si>
  <si>
    <t>36.437355</t>
  </si>
  <si>
    <t>37.212307</t>
  </si>
  <si>
    <t>38.685001</t>
  </si>
  <si>
    <t>38.165001</t>
  </si>
  <si>
    <t>36.970135</t>
  </si>
  <si>
    <t>38.535000</t>
  </si>
  <si>
    <t>36.752174</t>
  </si>
  <si>
    <t>38.244999</t>
  </si>
  <si>
    <t>36.461571</t>
  </si>
  <si>
    <t>36.810303</t>
  </si>
  <si>
    <t>37.735001</t>
  </si>
  <si>
    <t>36.553596</t>
  </si>
  <si>
    <t>38.445000</t>
  </si>
  <si>
    <t>37.865002</t>
  </si>
  <si>
    <t>37.197781</t>
  </si>
  <si>
    <t>36.935001</t>
  </si>
  <si>
    <t>37.224998</t>
  </si>
  <si>
    <t>36.059563</t>
  </si>
  <si>
    <t>37.974998</t>
  </si>
  <si>
    <t>36.277519</t>
  </si>
  <si>
    <t>36.480946</t>
  </si>
  <si>
    <t>37.665001</t>
  </si>
  <si>
    <t>36.083782</t>
  </si>
  <si>
    <t>35.938477</t>
  </si>
  <si>
    <t>37.474998</t>
  </si>
  <si>
    <t>38.145000</t>
  </si>
  <si>
    <t>38.345001</t>
  </si>
  <si>
    <t>38.215000</t>
  </si>
  <si>
    <t>37.018566</t>
  </si>
  <si>
    <t>38.474998</t>
  </si>
  <si>
    <t>37.100906</t>
  </si>
  <si>
    <t>38.665001</t>
  </si>
  <si>
    <t>37.275272</t>
  </si>
  <si>
    <t>35.899731</t>
  </si>
  <si>
    <t>35.928791</t>
  </si>
  <si>
    <t>36.306580</t>
  </si>
  <si>
    <t>37.014999</t>
  </si>
  <si>
    <t>35.856136</t>
  </si>
  <si>
    <t>37.455002</t>
  </si>
  <si>
    <t>36.330799</t>
  </si>
  <si>
    <t>37.375000</t>
  </si>
  <si>
    <t>37.144501</t>
  </si>
  <si>
    <t>38.494999</t>
  </si>
  <si>
    <t>38.549999</t>
  </si>
  <si>
    <t>36.805454</t>
  </si>
  <si>
    <t>38.154999</t>
  </si>
  <si>
    <t>38.424999</t>
  </si>
  <si>
    <t>37.091221</t>
  </si>
  <si>
    <t>38.455002</t>
  </si>
  <si>
    <t>37.154186</t>
  </si>
  <si>
    <t>36.795769</t>
  </si>
  <si>
    <t>36.829674</t>
  </si>
  <si>
    <t>38.090000</t>
  </si>
  <si>
    <t>38.005001</t>
  </si>
  <si>
    <t>38.134998</t>
  </si>
  <si>
    <t>36.941071</t>
  </si>
  <si>
    <t>38.105000</t>
  </si>
  <si>
    <t>36.485786</t>
  </si>
  <si>
    <t>36.471260</t>
  </si>
  <si>
    <t>36.794998</t>
  </si>
  <si>
    <t>35.764111</t>
  </si>
  <si>
    <t>37.435001</t>
  </si>
  <si>
    <t>36.404999</t>
  </si>
  <si>
    <t>35.531628</t>
  </si>
  <si>
    <t>36.154999</t>
  </si>
  <si>
    <t>36.855000</t>
  </si>
  <si>
    <t>35.701145</t>
  </si>
  <si>
    <t>37.275002</t>
  </si>
  <si>
    <t>36.107998</t>
  </si>
  <si>
    <t>37.775002</t>
  </si>
  <si>
    <t>36.592346</t>
  </si>
  <si>
    <t>37.410889</t>
  </si>
  <si>
    <t>37.953358</t>
  </si>
  <si>
    <t>39.375000</t>
  </si>
  <si>
    <t>38.544998</t>
  </si>
  <si>
    <t>37.798367</t>
  </si>
  <si>
    <t>39.625000</t>
  </si>
  <si>
    <t>38.935001</t>
  </si>
  <si>
    <t>37.716026</t>
  </si>
  <si>
    <t>39.044998</t>
  </si>
  <si>
    <t>37.527134</t>
  </si>
  <si>
    <t>38.525002</t>
  </si>
  <si>
    <t>38.955002</t>
  </si>
  <si>
    <t>37.735401</t>
  </si>
  <si>
    <t>38.575001</t>
  </si>
  <si>
    <t>38.584999</t>
  </si>
  <si>
    <t>37.376984</t>
  </si>
  <si>
    <t>36.447041</t>
  </si>
  <si>
    <t>38.014999</t>
  </si>
  <si>
    <t>36.384075</t>
  </si>
  <si>
    <t>36.689217</t>
  </si>
  <si>
    <t>37.935001</t>
  </si>
  <si>
    <t>36.374386</t>
  </si>
  <si>
    <t>37.834999</t>
  </si>
  <si>
    <t>36.761864</t>
  </si>
  <si>
    <t>37.139652</t>
  </si>
  <si>
    <t>38.305000</t>
  </si>
  <si>
    <t>37.343082</t>
  </si>
  <si>
    <t>38.325001</t>
  </si>
  <si>
    <t>37.125126</t>
  </si>
  <si>
    <t>38.035000</t>
  </si>
  <si>
    <t>38.495827</t>
  </si>
  <si>
    <t>40.005001</t>
  </si>
  <si>
    <t>39.775002</t>
  </si>
  <si>
    <t>38.529728</t>
  </si>
  <si>
    <t>40.195000</t>
  </si>
  <si>
    <t>38.936581</t>
  </si>
  <si>
    <t>40.369999</t>
  </si>
  <si>
    <t>39.106098</t>
  </si>
  <si>
    <t>39.280464</t>
  </si>
  <si>
    <t>39.851994</t>
  </si>
  <si>
    <t>40.974998</t>
  </si>
  <si>
    <t>40.210407</t>
  </si>
  <si>
    <t>40.424999</t>
  </si>
  <si>
    <t>39.188442</t>
  </si>
  <si>
    <t>40.665001</t>
  </si>
  <si>
    <t>39.391865</t>
  </si>
  <si>
    <t>40.590000</t>
  </si>
  <si>
    <t>41.180000</t>
  </si>
  <si>
    <t>40.985001</t>
  </si>
  <si>
    <t>39.701847</t>
  </si>
  <si>
    <t>41.044998</t>
  </si>
  <si>
    <t>41.305000</t>
  </si>
  <si>
    <t>40.855000</t>
  </si>
  <si>
    <t>39.575916</t>
  </si>
  <si>
    <t>40.186192</t>
  </si>
  <si>
    <t>40.346027</t>
  </si>
  <si>
    <t>41.024109</t>
  </si>
  <si>
    <t>40.873962</t>
  </si>
  <si>
    <t>40.665691</t>
  </si>
  <si>
    <t>98.410004</t>
  </si>
  <si>
    <t>95.650002</t>
  </si>
  <si>
    <t>86.310402</t>
  </si>
  <si>
    <t>97.269997</t>
  </si>
  <si>
    <t>95.070000</t>
  </si>
  <si>
    <t>95.449997</t>
  </si>
  <si>
    <t>83.995995</t>
  </si>
  <si>
    <t>99.449997</t>
  </si>
  <si>
    <t>99.190002</t>
  </si>
  <si>
    <t>87.287193</t>
  </si>
  <si>
    <t>96.510002</t>
  </si>
  <si>
    <t>97.889999</t>
  </si>
  <si>
    <t>86.143188</t>
  </si>
  <si>
    <t>99.570000</t>
  </si>
  <si>
    <t>97.809998</t>
  </si>
  <si>
    <t>86.486397</t>
  </si>
  <si>
    <t>98.790001</t>
  </si>
  <si>
    <t>86.803200</t>
  </si>
  <si>
    <t>86.908798</t>
  </si>
  <si>
    <t>98.949997</t>
  </si>
  <si>
    <t>97.529999</t>
  </si>
  <si>
    <t>85.826393</t>
  </si>
  <si>
    <t>97.209999</t>
  </si>
  <si>
    <t>97.349998</t>
  </si>
  <si>
    <t>85.667999</t>
  </si>
  <si>
    <t>98.769997</t>
  </si>
  <si>
    <t>97.150002</t>
  </si>
  <si>
    <t>85.975990</t>
  </si>
  <si>
    <t>97.589996</t>
  </si>
  <si>
    <t>85.879189</t>
  </si>
  <si>
    <t>96.910004</t>
  </si>
  <si>
    <t>98.070000</t>
  </si>
  <si>
    <t>96.730003</t>
  </si>
  <si>
    <t>86.151993</t>
  </si>
  <si>
    <t>98.610001</t>
  </si>
  <si>
    <t>100.559998</t>
  </si>
  <si>
    <t>88.492790</t>
  </si>
  <si>
    <t>100.980003</t>
  </si>
  <si>
    <t>100.080002</t>
  </si>
  <si>
    <t>88.668793</t>
  </si>
  <si>
    <t>100.180000</t>
  </si>
  <si>
    <t>99.430000</t>
  </si>
  <si>
    <t>87.498398</t>
  </si>
  <si>
    <t>98.650002</t>
  </si>
  <si>
    <t>86.811996</t>
  </si>
  <si>
    <t>98.110001</t>
  </si>
  <si>
    <t>87.119987</t>
  </si>
  <si>
    <t>99.769997</t>
  </si>
  <si>
    <t>101.279999</t>
  </si>
  <si>
    <t>88.281593</t>
  </si>
  <si>
    <t>99.489998</t>
  </si>
  <si>
    <t>88.017593</t>
  </si>
  <si>
    <t>100.519997</t>
  </si>
  <si>
    <t>88.457588</t>
  </si>
  <si>
    <t>98.190002</t>
  </si>
  <si>
    <t>87.806389</t>
  </si>
  <si>
    <t>87.623428</t>
  </si>
  <si>
    <t>95.889999</t>
  </si>
  <si>
    <t>87.477058</t>
  </si>
  <si>
    <t>95.510002</t>
  </si>
  <si>
    <t>95.989998</t>
  </si>
  <si>
    <t>86.909859</t>
  </si>
  <si>
    <t>95.050003</t>
  </si>
  <si>
    <t>97.190002</t>
  </si>
  <si>
    <t>96.330002</t>
  </si>
  <si>
    <t>88.126595</t>
  </si>
  <si>
    <t>95.370003</t>
  </si>
  <si>
    <t>95.410004</t>
  </si>
  <si>
    <t>87.284943</t>
  </si>
  <si>
    <t>94.690002</t>
  </si>
  <si>
    <t>92.790001</t>
  </si>
  <si>
    <t>84.888054</t>
  </si>
  <si>
    <t>92.809998</t>
  </si>
  <si>
    <t>90.849998</t>
  </si>
  <si>
    <t>83.726204</t>
  </si>
  <si>
    <t>92.029999</t>
  </si>
  <si>
    <t>92.620003</t>
  </si>
  <si>
    <t>92.250000</t>
  </si>
  <si>
    <t>84.394043</t>
  </si>
  <si>
    <t>93.190002</t>
  </si>
  <si>
    <t>92.150002</t>
  </si>
  <si>
    <t>84.375755</t>
  </si>
  <si>
    <t>84.238525</t>
  </si>
  <si>
    <t>92.889999</t>
  </si>
  <si>
    <t>86.562218</t>
  </si>
  <si>
    <t>94.250000</t>
  </si>
  <si>
    <t>85.903526</t>
  </si>
  <si>
    <t>93.769997</t>
  </si>
  <si>
    <t>94.050003</t>
  </si>
  <si>
    <t>86.040756</t>
  </si>
  <si>
    <t>86.543907</t>
  </si>
  <si>
    <t>94.949997</t>
  </si>
  <si>
    <t>86.397545</t>
  </si>
  <si>
    <t>96.209999</t>
  </si>
  <si>
    <t>87.678314</t>
  </si>
  <si>
    <t>96.480003</t>
  </si>
  <si>
    <t>97.029999</t>
  </si>
  <si>
    <t>96.570000</t>
  </si>
  <si>
    <t>88.346153</t>
  </si>
  <si>
    <t>98.690002</t>
  </si>
  <si>
    <t>98.129997</t>
  </si>
  <si>
    <t>89.773300</t>
  </si>
  <si>
    <t>97.610001</t>
  </si>
  <si>
    <t>88.446785</t>
  </si>
  <si>
    <t>95.910004</t>
  </si>
  <si>
    <t>96.339996</t>
  </si>
  <si>
    <t>96.129997</t>
  </si>
  <si>
    <t>87.943619</t>
  </si>
  <si>
    <t>88.684647</t>
  </si>
  <si>
    <t>97.970001</t>
  </si>
  <si>
    <t>97.050003</t>
  </si>
  <si>
    <t>89.123772</t>
  </si>
  <si>
    <t>97.250000</t>
  </si>
  <si>
    <t>97.320000</t>
  </si>
  <si>
    <t>88.940796</t>
  </si>
  <si>
    <t>95.809998</t>
  </si>
  <si>
    <t>96.449997</t>
  </si>
  <si>
    <t>88.236374</t>
  </si>
  <si>
    <t>95.870003</t>
  </si>
  <si>
    <t>96.050003</t>
  </si>
  <si>
    <t>87.037933</t>
  </si>
  <si>
    <t>95.349998</t>
  </si>
  <si>
    <t>95.769997</t>
  </si>
  <si>
    <t>87.925331</t>
  </si>
  <si>
    <t>95.930000</t>
  </si>
  <si>
    <t>96.290001</t>
  </si>
  <si>
    <t>95.529999</t>
  </si>
  <si>
    <t>87.971077</t>
  </si>
  <si>
    <t>88.593155</t>
  </si>
  <si>
    <t>97.290001</t>
  </si>
  <si>
    <t>89.636078</t>
  </si>
  <si>
    <t>98.209999</t>
  </si>
  <si>
    <t>98.629997</t>
  </si>
  <si>
    <t>97.690002</t>
  </si>
  <si>
    <t>99.949997</t>
  </si>
  <si>
    <t>91.026634</t>
  </si>
  <si>
    <t>99.349998</t>
  </si>
  <si>
    <t>99.870003</t>
  </si>
  <si>
    <t>89.059723</t>
  </si>
  <si>
    <t>97.010002</t>
  </si>
  <si>
    <t>90.029457</t>
  </si>
  <si>
    <t>98.510002</t>
  </si>
  <si>
    <t>87.166000</t>
  </si>
  <si>
    <t>94.809998</t>
  </si>
  <si>
    <t>86.818367</t>
  </si>
  <si>
    <t>86.708588</t>
  </si>
  <si>
    <t>96.029999</t>
  </si>
  <si>
    <t>95.570000</t>
  </si>
  <si>
    <t>87.431305</t>
  </si>
  <si>
    <t>87.769806</t>
  </si>
  <si>
    <t>96.790001</t>
  </si>
  <si>
    <t>97.949997</t>
  </si>
  <si>
    <t>89.608627</t>
  </si>
  <si>
    <t>98.150002</t>
  </si>
  <si>
    <t>99.169998</t>
  </si>
  <si>
    <t>90.724739</t>
  </si>
  <si>
    <t>99.989998</t>
  </si>
  <si>
    <t>101.080002</t>
  </si>
  <si>
    <t>92.124443</t>
  </si>
  <si>
    <t>100.279999</t>
  </si>
  <si>
    <t>101.480003</t>
  </si>
  <si>
    <t>99.809998</t>
  </si>
  <si>
    <t>92.380600</t>
  </si>
  <si>
    <t>100.820000</t>
  </si>
  <si>
    <t>102.180000</t>
  </si>
  <si>
    <t>93.441811</t>
  </si>
  <si>
    <t>101.980003</t>
  </si>
  <si>
    <t>102.440002</t>
  </si>
  <si>
    <t>101.519997</t>
  </si>
  <si>
    <t>93.332024</t>
  </si>
  <si>
    <t>101.720001</t>
  </si>
  <si>
    <t>100.739998</t>
  </si>
  <si>
    <t>101.760002</t>
  </si>
  <si>
    <t>101.580002</t>
  </si>
  <si>
    <t>92.929497</t>
  </si>
  <si>
    <t>101.440002</t>
  </si>
  <si>
    <t>93.716263</t>
  </si>
  <si>
    <t>102.320000</t>
  </si>
  <si>
    <t>103.919998</t>
  </si>
  <si>
    <t>102.059998</t>
  </si>
  <si>
    <t>95.015343</t>
  </si>
  <si>
    <t>102.959999</t>
  </si>
  <si>
    <t>103.739998</t>
  </si>
  <si>
    <t>94.905556</t>
  </si>
  <si>
    <t>104.879997</t>
  </si>
  <si>
    <t>104.540001</t>
  </si>
  <si>
    <t>95.637436</t>
  </si>
  <si>
    <t>106.160004</t>
  </si>
  <si>
    <t>104.459999</t>
  </si>
  <si>
    <t>105.839996</t>
  </si>
  <si>
    <t>96.826721</t>
  </si>
  <si>
    <t>105.559998</t>
  </si>
  <si>
    <t>97.430519</t>
  </si>
  <si>
    <t>106.559998</t>
  </si>
  <si>
    <t>105.419998</t>
  </si>
  <si>
    <t>105.680000</t>
  </si>
  <si>
    <t>96.680351</t>
  </si>
  <si>
    <t>105.180000</t>
  </si>
  <si>
    <t>106.279999</t>
  </si>
  <si>
    <t>104.760002</t>
  </si>
  <si>
    <t>105.620003</t>
  </si>
  <si>
    <t>96.625458</t>
  </si>
  <si>
    <t>104.919998</t>
  </si>
  <si>
    <t>96.643753</t>
  </si>
  <si>
    <t>105.660004</t>
  </si>
  <si>
    <t>104.959999</t>
  </si>
  <si>
    <t>96.332710</t>
  </si>
  <si>
    <t>105.059998</t>
  </si>
  <si>
    <t>105.860001</t>
  </si>
  <si>
    <t>96.845016</t>
  </si>
  <si>
    <t>105.379997</t>
  </si>
  <si>
    <t>106.739998</t>
  </si>
  <si>
    <t>97.650078</t>
  </si>
  <si>
    <t>105.339996</t>
  </si>
  <si>
    <t>96.369301</t>
  </si>
  <si>
    <t>96.753540</t>
  </si>
  <si>
    <t>103.120003</t>
  </si>
  <si>
    <t>95.692314</t>
  </si>
  <si>
    <t>102.480003</t>
  </si>
  <si>
    <t>93.752869</t>
  </si>
  <si>
    <t>107.160004</t>
  </si>
  <si>
    <t>98.034317</t>
  </si>
  <si>
    <t>105.260002</t>
  </si>
  <si>
    <t>105.279999</t>
  </si>
  <si>
    <t>96.314415</t>
  </si>
  <si>
    <t>107.019997</t>
  </si>
  <si>
    <t>97.906227</t>
  </si>
  <si>
    <t>107.580002</t>
  </si>
  <si>
    <t>104.779999</t>
  </si>
  <si>
    <t>95.856987</t>
  </si>
  <si>
    <t>106.059998</t>
  </si>
  <si>
    <t>106.040001</t>
  </si>
  <si>
    <t>97.009689</t>
  </si>
  <si>
    <t>106.080002</t>
  </si>
  <si>
    <t>106.680000</t>
  </si>
  <si>
    <t>97.595184</t>
  </si>
  <si>
    <t>108.660004</t>
  </si>
  <si>
    <t>99.406578</t>
  </si>
  <si>
    <t>108.839996</t>
  </si>
  <si>
    <t>98.272163</t>
  </si>
  <si>
    <t>108.080002</t>
  </si>
  <si>
    <t>96.515678</t>
  </si>
  <si>
    <t>98.089203</t>
  </si>
  <si>
    <t>107.059998</t>
  </si>
  <si>
    <t>106.540001</t>
  </si>
  <si>
    <t>97.467110</t>
  </si>
  <si>
    <t>94.868958</t>
  </si>
  <si>
    <t>104.379997</t>
  </si>
  <si>
    <t>96.259521</t>
  </si>
  <si>
    <t>104.519997</t>
  </si>
  <si>
    <t>94.082199</t>
  </si>
  <si>
    <t>102.860001</t>
  </si>
  <si>
    <t>94.338364</t>
  </si>
  <si>
    <t>102.360001</t>
  </si>
  <si>
    <t>100.919998</t>
  </si>
  <si>
    <t>92.801430</t>
  </si>
  <si>
    <t>102.540001</t>
  </si>
  <si>
    <t>100.120003</t>
  </si>
  <si>
    <t>102.419998</t>
  </si>
  <si>
    <t>93.697975</t>
  </si>
  <si>
    <t>102.279999</t>
  </si>
  <si>
    <t>104.620003</t>
  </si>
  <si>
    <t>101.779999</t>
  </si>
  <si>
    <t>104.279999</t>
  </si>
  <si>
    <t>95.399574</t>
  </si>
  <si>
    <t>104.480003</t>
  </si>
  <si>
    <t>95.582542</t>
  </si>
  <si>
    <t>104.120003</t>
  </si>
  <si>
    <t>94.759186</t>
  </si>
  <si>
    <t>103.839996</t>
  </si>
  <si>
    <t>104.239998</t>
  </si>
  <si>
    <t>95.362976</t>
  </si>
  <si>
    <t>106.480003</t>
  </si>
  <si>
    <t>104.440002</t>
  </si>
  <si>
    <t>96.570564</t>
  </si>
  <si>
    <t>104.820000</t>
  </si>
  <si>
    <t>104.720001</t>
  </si>
  <si>
    <t>96.076553</t>
  </si>
  <si>
    <t>96.222931</t>
  </si>
  <si>
    <t>105.139999</t>
  </si>
  <si>
    <t>103.720001</t>
  </si>
  <si>
    <t>104.019997</t>
  </si>
  <si>
    <t>95.161705</t>
  </si>
  <si>
    <t>104.080002</t>
  </si>
  <si>
    <t>94.612808</t>
  </si>
  <si>
    <t>102.919998</t>
  </si>
  <si>
    <t>106.139999</t>
  </si>
  <si>
    <t>96.790138</t>
  </si>
  <si>
    <t>105.940002</t>
  </si>
  <si>
    <t>105.739998</t>
  </si>
  <si>
    <t>97.229248</t>
  </si>
  <si>
    <t>107.519997</t>
  </si>
  <si>
    <t>106.459999</t>
  </si>
  <si>
    <t>97.393921</t>
  </si>
  <si>
    <t>106.239998</t>
  </si>
  <si>
    <t>107.279999</t>
  </si>
  <si>
    <t>96.735237</t>
  </si>
  <si>
    <t>97.027985</t>
  </si>
  <si>
    <t>95.875290</t>
  </si>
  <si>
    <t>104.680000</t>
  </si>
  <si>
    <t>103.980003</t>
  </si>
  <si>
    <t>103.540001</t>
  </si>
  <si>
    <t>94.722595</t>
  </si>
  <si>
    <t>96.973099</t>
  </si>
  <si>
    <t>96.058258</t>
  </si>
  <si>
    <t>96.405891</t>
  </si>
  <si>
    <t>105.320000</t>
  </si>
  <si>
    <t>105.540001</t>
  </si>
  <si>
    <t>96.552277</t>
  </si>
  <si>
    <t>92.838020</t>
  </si>
  <si>
    <t>100.779999</t>
  </si>
  <si>
    <t>92.673347</t>
  </si>
  <si>
    <t>101.879997</t>
  </si>
  <si>
    <t>92.197632</t>
  </si>
  <si>
    <t>98.300003</t>
  </si>
  <si>
    <t>99.690002</t>
  </si>
  <si>
    <t>91.200455</t>
  </si>
  <si>
    <t>99.250000</t>
  </si>
  <si>
    <t>91.191299</t>
  </si>
  <si>
    <t>100.620003</t>
  </si>
  <si>
    <t>99.750000</t>
  </si>
  <si>
    <t>91.255348</t>
  </si>
  <si>
    <t>100.660004</t>
  </si>
  <si>
    <t>91.795097</t>
  </si>
  <si>
    <t>99.330002</t>
  </si>
  <si>
    <t>99.589996</t>
  </si>
  <si>
    <t>99.040001</t>
  </si>
  <si>
    <t>90.733887</t>
  </si>
  <si>
    <t>91.063232</t>
  </si>
  <si>
    <t>102.220001</t>
  </si>
  <si>
    <t>102.239998</t>
  </si>
  <si>
    <t>93.533295</t>
  </si>
  <si>
    <t>103.440002</t>
  </si>
  <si>
    <t>100.540001</t>
  </si>
  <si>
    <t>100.959999</t>
  </si>
  <si>
    <t>92.362297</t>
  </si>
  <si>
    <t>101.019997</t>
  </si>
  <si>
    <t>101.320000</t>
  </si>
  <si>
    <t>100.379997</t>
  </si>
  <si>
    <t>92.581856</t>
  </si>
  <si>
    <t>91.136421</t>
  </si>
  <si>
    <t>98.989998</t>
  </si>
  <si>
    <t>90.560066</t>
  </si>
  <si>
    <t>84.302551</t>
  </si>
  <si>
    <t>91.489998</t>
  </si>
  <si>
    <t>82.106941</t>
  </si>
  <si>
    <t>89.389999</t>
  </si>
  <si>
    <t>82.006302</t>
  </si>
  <si>
    <t>90.029999</t>
  </si>
  <si>
    <t>81.750153</t>
  </si>
  <si>
    <t>90.449997</t>
  </si>
  <si>
    <t>90.550003</t>
  </si>
  <si>
    <t>82.774780</t>
  </si>
  <si>
    <t>81.420807</t>
  </si>
  <si>
    <t>89.550003</t>
  </si>
  <si>
    <t>81.073174</t>
  </si>
  <si>
    <t>89.529999</t>
  </si>
  <si>
    <t>81.640366</t>
  </si>
  <si>
    <t>89.309998</t>
  </si>
  <si>
    <t>86.150002</t>
  </si>
  <si>
    <t>78.813515</t>
  </si>
  <si>
    <t>84.419998</t>
  </si>
  <si>
    <t>77.761452</t>
  </si>
  <si>
    <t>78.529907</t>
  </si>
  <si>
    <t>87.589996</t>
  </si>
  <si>
    <t>85.970001</t>
  </si>
  <si>
    <t>87.230003</t>
  </si>
  <si>
    <t>79.801552</t>
  </si>
  <si>
    <t>87.120003</t>
  </si>
  <si>
    <t>79.792389</t>
  </si>
  <si>
    <t>89.349998</t>
  </si>
  <si>
    <t>81.530594</t>
  </si>
  <si>
    <t>88.570000</t>
  </si>
  <si>
    <t>88.930000</t>
  </si>
  <si>
    <t>81.356773</t>
  </si>
  <si>
    <t>88.190002</t>
  </si>
  <si>
    <t>80.679787</t>
  </si>
  <si>
    <t>81.027420</t>
  </si>
  <si>
    <t>89.370003</t>
  </si>
  <si>
    <t>89.250000</t>
  </si>
  <si>
    <t>87.639999</t>
  </si>
  <si>
    <t>88.709999</t>
  </si>
  <si>
    <t>81.155502</t>
  </si>
  <si>
    <t>90.190002</t>
  </si>
  <si>
    <t>88.769997</t>
  </si>
  <si>
    <t>82.335655</t>
  </si>
  <si>
    <t>90.949997</t>
  </si>
  <si>
    <t>83.204742</t>
  </si>
  <si>
    <t>90.290001</t>
  </si>
  <si>
    <t>82.802216</t>
  </si>
  <si>
    <t>82.216721</t>
  </si>
  <si>
    <t>83.433449</t>
  </si>
  <si>
    <t>91.989998</t>
  </si>
  <si>
    <t>92.459999</t>
  </si>
  <si>
    <t>91.550003</t>
  </si>
  <si>
    <t>83.753654</t>
  </si>
  <si>
    <t>92.650002</t>
  </si>
  <si>
    <t>92.550003</t>
  </si>
  <si>
    <t>84.668495</t>
  </si>
  <si>
    <t>94.190002</t>
  </si>
  <si>
    <t>92.769997</t>
  </si>
  <si>
    <t>86.168831</t>
  </si>
  <si>
    <t>94.070000</t>
  </si>
  <si>
    <t>87.824692</t>
  </si>
  <si>
    <t>96.430000</t>
  </si>
  <si>
    <t>97.540001</t>
  </si>
  <si>
    <t>97.370003</t>
  </si>
  <si>
    <t>89.078018</t>
  </si>
  <si>
    <t>97.989998</t>
  </si>
  <si>
    <t>96.709999</t>
  </si>
  <si>
    <t>88.474228</t>
  </si>
  <si>
    <t>97.470001</t>
  </si>
  <si>
    <t>96.349998</t>
  </si>
  <si>
    <t>88.666336</t>
  </si>
  <si>
    <t>88.465088</t>
  </si>
  <si>
    <t>88.748688</t>
  </si>
  <si>
    <t>88.337006</t>
  </si>
  <si>
    <t>97.709999</t>
  </si>
  <si>
    <t>89.169510</t>
  </si>
  <si>
    <t>96.930000</t>
  </si>
  <si>
    <t>89.663528</t>
  </si>
  <si>
    <t>95.610001</t>
  </si>
  <si>
    <t>88.401039</t>
  </si>
  <si>
    <t>96.889999</t>
  </si>
  <si>
    <t>95.489998</t>
  </si>
  <si>
    <t>87.358124</t>
  </si>
  <si>
    <t>87.760658</t>
  </si>
  <si>
    <t>95.709999</t>
  </si>
  <si>
    <t>87.559387</t>
  </si>
  <si>
    <t>98.089996</t>
  </si>
  <si>
    <t>89.068871</t>
  </si>
  <si>
    <t>89.883087</t>
  </si>
  <si>
    <t>99.029999</t>
  </si>
  <si>
    <t>96.610001</t>
  </si>
  <si>
    <t>88.574860</t>
  </si>
  <si>
    <t>96.949997</t>
  </si>
  <si>
    <t>86.763474</t>
  </si>
  <si>
    <t>94.029999</t>
  </si>
  <si>
    <t>87.184311</t>
  </si>
  <si>
    <t>95.150002</t>
  </si>
  <si>
    <t>88.208923</t>
  </si>
  <si>
    <t>86.836662</t>
  </si>
  <si>
    <t>94.769997</t>
  </si>
  <si>
    <t>96.489998</t>
  </si>
  <si>
    <t>88.272964</t>
  </si>
  <si>
    <t>99.129997</t>
  </si>
  <si>
    <t>90.688148</t>
  </si>
  <si>
    <t>98.889999</t>
  </si>
  <si>
    <t>91.374275</t>
  </si>
  <si>
    <t>100.839996</t>
  </si>
  <si>
    <t>100.720001</t>
  </si>
  <si>
    <t>92.142738</t>
  </si>
  <si>
    <t>101.959999</t>
  </si>
  <si>
    <t>90.496025</t>
  </si>
  <si>
    <t>98.709999</t>
  </si>
  <si>
    <t>91.273643</t>
  </si>
  <si>
    <t>102.379997</t>
  </si>
  <si>
    <t>99.889999</t>
  </si>
  <si>
    <t>93.258850</t>
  </si>
  <si>
    <t>94.411545</t>
  </si>
  <si>
    <t>103.680000</t>
  </si>
  <si>
    <t>94.850670</t>
  </si>
  <si>
    <t>104.180000</t>
  </si>
  <si>
    <t>104.860001</t>
  </si>
  <si>
    <t>103.480003</t>
  </si>
  <si>
    <t>103.779999</t>
  </si>
  <si>
    <t>94.942154</t>
  </si>
  <si>
    <t>95.509354</t>
  </si>
  <si>
    <t>105.120003</t>
  </si>
  <si>
    <t>96.168037</t>
  </si>
  <si>
    <t>104.580002</t>
  </si>
  <si>
    <t>95.747215</t>
  </si>
  <si>
    <t>103.160004</t>
  </si>
  <si>
    <t>103.379997</t>
  </si>
  <si>
    <t>94.576210</t>
  </si>
  <si>
    <t>103.320000</t>
  </si>
  <si>
    <t>104.940002</t>
  </si>
  <si>
    <t>96.003372</t>
  </si>
  <si>
    <t>107.959999</t>
  </si>
  <si>
    <t>107.459999</t>
  </si>
  <si>
    <t>98.308762</t>
  </si>
  <si>
    <t>108.440002</t>
  </si>
  <si>
    <t>108.379997</t>
  </si>
  <si>
    <t>99.150414</t>
  </si>
  <si>
    <t>108.160004</t>
  </si>
  <si>
    <t>108.360001</t>
  </si>
  <si>
    <t>99.132118</t>
  </si>
  <si>
    <t>113.660004</t>
  </si>
  <si>
    <t>103.980774</t>
  </si>
  <si>
    <t>104.108856</t>
  </si>
  <si>
    <t>111.839996</t>
  </si>
  <si>
    <t>113.440002</t>
  </si>
  <si>
    <t>102.956154</t>
  </si>
  <si>
    <t>114.820000</t>
  </si>
  <si>
    <t>114.480003</t>
  </si>
  <si>
    <t>104.730949</t>
  </si>
  <si>
    <t>114.580002</t>
  </si>
  <si>
    <t>104.822433</t>
  </si>
  <si>
    <t>104.987106</t>
  </si>
  <si>
    <t>105.206665</t>
  </si>
  <si>
    <t>114.919998</t>
  </si>
  <si>
    <t>104.657761</t>
  </si>
  <si>
    <t>113.959999</t>
  </si>
  <si>
    <t>104.694351</t>
  </si>
  <si>
    <t>115.040001</t>
  </si>
  <si>
    <t>105.042000</t>
  </si>
  <si>
    <t>105.060280</t>
  </si>
  <si>
    <t>114.660004</t>
  </si>
  <si>
    <t>105.005394</t>
  </si>
  <si>
    <t>115.019997</t>
  </si>
  <si>
    <t>116.419998</t>
  </si>
  <si>
    <t>106.505730</t>
  </si>
  <si>
    <t>116.139999</t>
  </si>
  <si>
    <t>115.940002</t>
  </si>
  <si>
    <t>107.676727</t>
  </si>
  <si>
    <t>107.512062</t>
  </si>
  <si>
    <t>107.347389</t>
  </si>
  <si>
    <t>107.146126</t>
  </si>
  <si>
    <t>119.620003</t>
  </si>
  <si>
    <t>115.860001</t>
  </si>
  <si>
    <t>106.304474</t>
  </si>
  <si>
    <t>106.963158</t>
  </si>
  <si>
    <t>116.820000</t>
  </si>
  <si>
    <t>118.739998</t>
  </si>
  <si>
    <t>107.896294</t>
  </si>
  <si>
    <t>106.249580</t>
  </si>
  <si>
    <t>106.853386</t>
  </si>
  <si>
    <t>106.139801</t>
  </si>
  <si>
    <t>105.536003</t>
  </si>
  <si>
    <t>107.219307</t>
  </si>
  <si>
    <t>107.841408</t>
  </si>
  <si>
    <t>117.779999</t>
  </si>
  <si>
    <t>107.749924</t>
  </si>
  <si>
    <t>109.689392</t>
  </si>
  <si>
    <t>108.170738</t>
  </si>
  <si>
    <t>106.926559</t>
  </si>
  <si>
    <t>116.440002</t>
  </si>
  <si>
    <t>107.438881</t>
  </si>
  <si>
    <t>108.079262</t>
  </si>
  <si>
    <t>106.615517</t>
  </si>
  <si>
    <t>108.536682</t>
  </si>
  <si>
    <t>106.450851</t>
  </si>
  <si>
    <t>105.956833</t>
  </si>
  <si>
    <t>106.633812</t>
  </si>
  <si>
    <t>107.072945</t>
  </si>
  <si>
    <t>108.317131</t>
  </si>
  <si>
    <t>106.121498</t>
  </si>
  <si>
    <t>115.760002</t>
  </si>
  <si>
    <t>105.901947</t>
  </si>
  <si>
    <t>115.720001</t>
  </si>
  <si>
    <t>115.059998</t>
  </si>
  <si>
    <t>106.487442</t>
  </si>
  <si>
    <t>105.883644</t>
  </si>
  <si>
    <t>116.059998</t>
  </si>
  <si>
    <t>106.176392</t>
  </si>
  <si>
    <t>107.127831</t>
  </si>
  <si>
    <t>106.871674</t>
  </si>
  <si>
    <t>115.959999</t>
  </si>
  <si>
    <t>115.519997</t>
  </si>
  <si>
    <t>115.139999</t>
  </si>
  <si>
    <t>105.755562</t>
  </si>
  <si>
    <t>118.580002</t>
  </si>
  <si>
    <t>117.919998</t>
  </si>
  <si>
    <t>107.877998</t>
  </si>
  <si>
    <t>116.320000</t>
  </si>
  <si>
    <t>106.414253</t>
  </si>
  <si>
    <t>113.739998</t>
  </si>
  <si>
    <t>104.053970</t>
  </si>
  <si>
    <t>111.419998</t>
  </si>
  <si>
    <t>111.639999</t>
  </si>
  <si>
    <t>102.132797</t>
  </si>
  <si>
    <t>112.120003</t>
  </si>
  <si>
    <t>110.720001</t>
  </si>
  <si>
    <t>101.748566</t>
  </si>
  <si>
    <t>103.358688</t>
  </si>
  <si>
    <t>110.379997</t>
  </si>
  <si>
    <t>104.035667</t>
  </si>
  <si>
    <t>107.919998</t>
  </si>
  <si>
    <t>108.680000</t>
  </si>
  <si>
    <t>102.955719</t>
  </si>
  <si>
    <t>109.080002</t>
  </si>
  <si>
    <t>102.595734</t>
  </si>
  <si>
    <t>108.760002</t>
  </si>
  <si>
    <t>109.440002</t>
  </si>
  <si>
    <t>103.675682</t>
  </si>
  <si>
    <t>110.019997</t>
  </si>
  <si>
    <t>103.808311</t>
  </si>
  <si>
    <t>109.139999</t>
  </si>
  <si>
    <t>109.820000</t>
  </si>
  <si>
    <t>101.515778</t>
  </si>
  <si>
    <t>106.660004</t>
  </si>
  <si>
    <t>101.042114</t>
  </si>
  <si>
    <t>106.639999</t>
  </si>
  <si>
    <t>102.197845</t>
  </si>
  <si>
    <t>106.820000</t>
  </si>
  <si>
    <t>106.839996</t>
  </si>
  <si>
    <t>101.212624</t>
  </si>
  <si>
    <t>107.440002</t>
  </si>
  <si>
    <t>101.250526</t>
  </si>
  <si>
    <t>107.620003</t>
  </si>
  <si>
    <t>100.644226</t>
  </si>
  <si>
    <t>99.791634</t>
  </si>
  <si>
    <t>100.220001</t>
  </si>
  <si>
    <t>95.585495</t>
  </si>
  <si>
    <t>101.360001</t>
  </si>
  <si>
    <t>94.031876</t>
  </si>
  <si>
    <t>98.550003</t>
  </si>
  <si>
    <t>93.311905</t>
  </si>
  <si>
    <t>94.470001</t>
  </si>
  <si>
    <t>91.606712</t>
  </si>
  <si>
    <t>90.910004</t>
  </si>
  <si>
    <t>88.291061</t>
  </si>
  <si>
    <t>92.989998</t>
  </si>
  <si>
    <t>95.250000</t>
  </si>
  <si>
    <t>86.813232</t>
  </si>
  <si>
    <t>87.144791</t>
  </si>
  <si>
    <t>87.116371</t>
  </si>
  <si>
    <t>92.570000</t>
  </si>
  <si>
    <t>89.089996</t>
  </si>
  <si>
    <t>85.335396</t>
  </si>
  <si>
    <t>89.070000</t>
  </si>
  <si>
    <t>86.550003</t>
  </si>
  <si>
    <t>82.569199</t>
  </si>
  <si>
    <t>83.160004</t>
  </si>
  <si>
    <t>79.029999</t>
  </si>
  <si>
    <t>80.489998</t>
  </si>
  <si>
    <t>76.250511</t>
  </si>
  <si>
    <t>81.529999</t>
  </si>
  <si>
    <t>84.489998</t>
  </si>
  <si>
    <t>79.849998</t>
  </si>
  <si>
    <t>75.767372</t>
  </si>
  <si>
    <t>82.529999</t>
  </si>
  <si>
    <t>79.110001</t>
  </si>
  <si>
    <t>79.709999</t>
  </si>
  <si>
    <t>75.511597</t>
  </si>
  <si>
    <t>76.620003</t>
  </si>
  <si>
    <t>65.924622</t>
  </si>
  <si>
    <t>62.447926</t>
  </si>
  <si>
    <t>64.086807</t>
  </si>
  <si>
    <t>57.673393</t>
  </si>
  <si>
    <t>60.889999</t>
  </si>
  <si>
    <t>57.682861</t>
  </si>
  <si>
    <t>63.461571</t>
  </si>
  <si>
    <t>64.333115</t>
  </si>
  <si>
    <t>71.769646</t>
  </si>
  <si>
    <t>72.423294</t>
  </si>
  <si>
    <t>76.730003</t>
  </si>
  <si>
    <t>72.688560</t>
  </si>
  <si>
    <t>76.080002</t>
  </si>
  <si>
    <t>72.269997</t>
  </si>
  <si>
    <t>69.107651</t>
  </si>
  <si>
    <t>73.449997</t>
  </si>
  <si>
    <t>71.295975</t>
  </si>
  <si>
    <t>73.389580</t>
  </si>
  <si>
    <t>70.121284</t>
  </si>
  <si>
    <t>72.375938</t>
  </si>
  <si>
    <t>76.330002</t>
  </si>
  <si>
    <t>72.309624</t>
  </si>
  <si>
    <t>82.059998</t>
  </si>
  <si>
    <t>79.510002</t>
  </si>
  <si>
    <t>77.680977</t>
  </si>
  <si>
    <t>86.690002</t>
  </si>
  <si>
    <t>84.059998</t>
  </si>
  <si>
    <t>80.030357</t>
  </si>
  <si>
    <t>77.567291</t>
  </si>
  <si>
    <t>82.760002</t>
  </si>
  <si>
    <t>83.849998</t>
  </si>
  <si>
    <t>80.410004</t>
  </si>
  <si>
    <t>77.055740</t>
  </si>
  <si>
    <t>83.699997</t>
  </si>
  <si>
    <t>81.349998</t>
  </si>
  <si>
    <t>82.790001</t>
  </si>
  <si>
    <t>78.429367</t>
  </si>
  <si>
    <t>82.870003</t>
  </si>
  <si>
    <t>74.422165</t>
  </si>
  <si>
    <t>79.440002</t>
  </si>
  <si>
    <t>77.209999</t>
  </si>
  <si>
    <t>77.790001</t>
  </si>
  <si>
    <t>73.692719</t>
  </si>
  <si>
    <t>82.550003</t>
  </si>
  <si>
    <t>80.230003</t>
  </si>
  <si>
    <t>76.269455</t>
  </si>
  <si>
    <t>81.650002</t>
  </si>
  <si>
    <t>78.470001</t>
  </si>
  <si>
    <t>80.940002</t>
  </si>
  <si>
    <t>76.676811</t>
  </si>
  <si>
    <t>80.070000</t>
  </si>
  <si>
    <t>73.455894</t>
  </si>
  <si>
    <t>79.260002</t>
  </si>
  <si>
    <t>77.610001</t>
  </si>
  <si>
    <t>79.010002</t>
  </si>
  <si>
    <t>74.848465</t>
  </si>
  <si>
    <t>80.540001</t>
  </si>
  <si>
    <t>80.169998</t>
  </si>
  <si>
    <t>75.947365</t>
  </si>
  <si>
    <t>80.389999</t>
  </si>
  <si>
    <t>78.440002</t>
  </si>
  <si>
    <t>74.308487</t>
  </si>
  <si>
    <t>80.199997</t>
  </si>
  <si>
    <t>81.750000</t>
  </si>
  <si>
    <t>77.444145</t>
  </si>
  <si>
    <t>85.599998</t>
  </si>
  <si>
    <t>80.409286</t>
  </si>
  <si>
    <t>88.269997</t>
  </si>
  <si>
    <t>83.232323</t>
  </si>
  <si>
    <t>88.989998</t>
  </si>
  <si>
    <t>80.219818</t>
  </si>
  <si>
    <t>80.209999</t>
  </si>
  <si>
    <t>80.800003</t>
  </si>
  <si>
    <t>76.544182</t>
  </si>
  <si>
    <t>83.639999</t>
  </si>
  <si>
    <t>81.309998</t>
  </si>
  <si>
    <t>79.101967</t>
  </si>
  <si>
    <t>83.860001</t>
  </si>
  <si>
    <t>82.470001</t>
  </si>
  <si>
    <t>78.126221</t>
  </si>
  <si>
    <t>84.309998</t>
  </si>
  <si>
    <t>79.869301</t>
  </si>
  <si>
    <t>87.510002</t>
  </si>
  <si>
    <t>86.099998</t>
  </si>
  <si>
    <t>83.677574</t>
  </si>
  <si>
    <t>88.129997</t>
  </si>
  <si>
    <t>83.488106</t>
  </si>
  <si>
    <t>88.349998</t>
  </si>
  <si>
    <t>87.209999</t>
  </si>
  <si>
    <t>85.269997</t>
  </si>
  <si>
    <t>81.565025</t>
  </si>
  <si>
    <t>85.930000</t>
  </si>
  <si>
    <t>84.150002</t>
  </si>
  <si>
    <t>79.717735</t>
  </si>
  <si>
    <t>84.949997</t>
  </si>
  <si>
    <t>87.010002</t>
  </si>
  <si>
    <t>86.139999</t>
  </si>
  <si>
    <t>81.602913</t>
  </si>
  <si>
    <t>91.589996</t>
  </si>
  <si>
    <t>86.557457</t>
  </si>
  <si>
    <t>93.230003</t>
  </si>
  <si>
    <t>87.950020</t>
  </si>
  <si>
    <t>94.330002</t>
  </si>
  <si>
    <t>89.361549</t>
  </si>
  <si>
    <t>94.930000</t>
  </si>
  <si>
    <t>93.690002</t>
  </si>
  <si>
    <t>88.755257</t>
  </si>
  <si>
    <t>88.669991</t>
  </si>
  <si>
    <t>93.470001</t>
  </si>
  <si>
    <t>90.924637</t>
  </si>
  <si>
    <t>93.217171</t>
  </si>
  <si>
    <t>93.766632</t>
  </si>
  <si>
    <t>99.089996</t>
  </si>
  <si>
    <t>93.870827</t>
  </si>
  <si>
    <t>97.629997</t>
  </si>
  <si>
    <t>98.529999</t>
  </si>
  <si>
    <t>93.340324</t>
  </si>
  <si>
    <t>96.646500</t>
  </si>
  <si>
    <t>104.980003</t>
  </si>
  <si>
    <t>99.450607</t>
  </si>
  <si>
    <t>99.128502</t>
  </si>
  <si>
    <t>105.459999</t>
  </si>
  <si>
    <t>108.540001</t>
  </si>
  <si>
    <t>102.823090</t>
  </si>
  <si>
    <t>106.320000</t>
  </si>
  <si>
    <t>108.120003</t>
  </si>
  <si>
    <t>102.425217</t>
  </si>
  <si>
    <t>106.940002</t>
  </si>
  <si>
    <t>101.307365</t>
  </si>
  <si>
    <t>108.639999</t>
  </si>
  <si>
    <t>99.110001</t>
  </si>
  <si>
    <t>93.889778</t>
  </si>
  <si>
    <t>101.239998</t>
  </si>
  <si>
    <t>98.559998</t>
  </si>
  <si>
    <t>93.368744</t>
  </si>
  <si>
    <t>95.169998</t>
  </si>
  <si>
    <t>97.449997</t>
  </si>
  <si>
    <t>92.317207</t>
  </si>
  <si>
    <t>98.849998</t>
  </si>
  <si>
    <t>101.339996</t>
  </si>
  <si>
    <t>96.002319</t>
  </si>
  <si>
    <t>96.987541</t>
  </si>
  <si>
    <t>104.559998</t>
  </si>
  <si>
    <t>102.660004</t>
  </si>
  <si>
    <t>97.252792</t>
  </si>
  <si>
    <t>102.779999</t>
  </si>
  <si>
    <t>103.820000</t>
  </si>
  <si>
    <t>98.351692</t>
  </si>
  <si>
    <t>97.195953</t>
  </si>
  <si>
    <t>98.522217</t>
  </si>
  <si>
    <t>103.760002</t>
  </si>
  <si>
    <t>104.339996</t>
  </si>
  <si>
    <t>101.220001</t>
  </si>
  <si>
    <t>101.260002</t>
  </si>
  <si>
    <t>95.926537</t>
  </si>
  <si>
    <t>96.741241</t>
  </si>
  <si>
    <t>96.475975</t>
  </si>
  <si>
    <t>98.238014</t>
  </si>
  <si>
    <t>103.180000</t>
  </si>
  <si>
    <t>99.242188</t>
  </si>
  <si>
    <t>105.239998</t>
  </si>
  <si>
    <t>100.947372</t>
  </si>
  <si>
    <t>100.454765</t>
  </si>
  <si>
    <t>108.779999</t>
  </si>
  <si>
    <t>102.254692</t>
  </si>
  <si>
    <t>107.339996</t>
  </si>
  <si>
    <t>100.227417</t>
  </si>
  <si>
    <t>106.580002</t>
  </si>
  <si>
    <t>105.360001</t>
  </si>
  <si>
    <t>105.720001</t>
  </si>
  <si>
    <t>100.151619</t>
  </si>
  <si>
    <t>102.311531</t>
  </si>
  <si>
    <t>103.448326</t>
  </si>
  <si>
    <t>109.980003</t>
  </si>
  <si>
    <t>106.100845</t>
  </si>
  <si>
    <t>112.860001</t>
  </si>
  <si>
    <t>109.620003</t>
  </si>
  <si>
    <t>112.260002</t>
  </si>
  <si>
    <t>106.347153</t>
  </si>
  <si>
    <t>112.139999</t>
  </si>
  <si>
    <t>106.233475</t>
  </si>
  <si>
    <t>107.957611</t>
  </si>
  <si>
    <t>109.454391</t>
  </si>
  <si>
    <t>108.942833</t>
  </si>
  <si>
    <t>108.848106</t>
  </si>
  <si>
    <t>113.940002</t>
  </si>
  <si>
    <t>106.839767</t>
  </si>
  <si>
    <t>114.019997</t>
  </si>
  <si>
    <t>107.332382</t>
  </si>
  <si>
    <t>113.320000</t>
  </si>
  <si>
    <t>108.033401</t>
  </si>
  <si>
    <t>108.526009</t>
  </si>
  <si>
    <t>104.054611</t>
  </si>
  <si>
    <t>109.419998</t>
  </si>
  <si>
    <t>110.860001</t>
  </si>
  <si>
    <t>108.320000</t>
  </si>
  <si>
    <t>102.614677</t>
  </si>
  <si>
    <t>104.736687</t>
  </si>
  <si>
    <t>110.779999</t>
  </si>
  <si>
    <t>106.157684</t>
  </si>
  <si>
    <t>112.419998</t>
  </si>
  <si>
    <t>113.879997</t>
  </si>
  <si>
    <t>107.881821</t>
  </si>
  <si>
    <t>109.833328</t>
  </si>
  <si>
    <t>109.643852</t>
  </si>
  <si>
    <t>111.254318</t>
  </si>
  <si>
    <t>112.144806</t>
  </si>
  <si>
    <t>110.098579</t>
  </si>
  <si>
    <t>110.288040</t>
  </si>
  <si>
    <t>110.515404</t>
  </si>
  <si>
    <t>116.379997</t>
  </si>
  <si>
    <t>116.080002</t>
  </si>
  <si>
    <t>111.803764</t>
  </si>
  <si>
    <t>110.231201</t>
  </si>
  <si>
    <t>116.620003</t>
  </si>
  <si>
    <t>119.279999</t>
  </si>
  <si>
    <t>112.997398</t>
  </si>
  <si>
    <t>112.391113</t>
  </si>
  <si>
    <t>120.139999</t>
  </si>
  <si>
    <t>113.774208</t>
  </si>
  <si>
    <t>112.921616</t>
  </si>
  <si>
    <t>111.993240</t>
  </si>
  <si>
    <t>115.660004</t>
  </si>
  <si>
    <t>109.568077</t>
  </si>
  <si>
    <t>110.704865</t>
  </si>
  <si>
    <t>117.180000</t>
  </si>
  <si>
    <t>112.845833</t>
  </si>
  <si>
    <t>120.320000</t>
  </si>
  <si>
    <t>110.685921</t>
  </si>
  <si>
    <t>109.605957</t>
  </si>
  <si>
    <t>111.083801</t>
  </si>
  <si>
    <t>114.519997</t>
  </si>
  <si>
    <t>109.359657</t>
  </si>
  <si>
    <t>111.917450</t>
  </si>
  <si>
    <t>111.424843</t>
  </si>
  <si>
    <t>110.989067</t>
  </si>
  <si>
    <t>110.742760</t>
  </si>
  <si>
    <t>116.480003</t>
  </si>
  <si>
    <t>112.429008</t>
  </si>
  <si>
    <t>119.040001</t>
  </si>
  <si>
    <t>112.770050</t>
  </si>
  <si>
    <t>111.443779</t>
  </si>
  <si>
    <t>111.260002</t>
  </si>
  <si>
    <t>106.252419</t>
  </si>
  <si>
    <t>112.199997</t>
  </si>
  <si>
    <t>113.019997</t>
  </si>
  <si>
    <t>107.067116</t>
  </si>
  <si>
    <t>112.220001</t>
  </si>
  <si>
    <t>112.339996</t>
  </si>
  <si>
    <t>106.422935</t>
  </si>
  <si>
    <t>107.521843</t>
  </si>
  <si>
    <t>113.820000</t>
  </si>
  <si>
    <t>109.639999</t>
  </si>
  <si>
    <t>105.797699</t>
  </si>
  <si>
    <t>104.168297</t>
  </si>
  <si>
    <t>102.917824</t>
  </si>
  <si>
    <t>108.980003</t>
  </si>
  <si>
    <t>106.379997</t>
  </si>
  <si>
    <t>105.879997</t>
  </si>
  <si>
    <t>100.303192</t>
  </si>
  <si>
    <t>107.639999</t>
  </si>
  <si>
    <t>105.919998</t>
  </si>
  <si>
    <t>101.667343</t>
  </si>
  <si>
    <t>107.760002</t>
  </si>
  <si>
    <t>109.540001</t>
  </si>
  <si>
    <t>103.183067</t>
  </si>
  <si>
    <t>108.279999</t>
  </si>
  <si>
    <t>103.486221</t>
  </si>
  <si>
    <t>110.839996</t>
  </si>
  <si>
    <t>105.001945</t>
  </si>
  <si>
    <t>111.760002</t>
  </si>
  <si>
    <t>111.559998</t>
  </si>
  <si>
    <t>105.684021</t>
  </si>
  <si>
    <t>110.820000</t>
  </si>
  <si>
    <t>112.440002</t>
  </si>
  <si>
    <t>106.517677</t>
  </si>
  <si>
    <t>111.239998</t>
  </si>
  <si>
    <t>105.380875</t>
  </si>
  <si>
    <t>106.479782</t>
  </si>
  <si>
    <t>109.339996</t>
  </si>
  <si>
    <t>103.580956</t>
  </si>
  <si>
    <t>109.360001</t>
  </si>
  <si>
    <t>108.940002</t>
  </si>
  <si>
    <t>105.115623</t>
  </si>
  <si>
    <t>110.459999</t>
  </si>
  <si>
    <t>104.641960</t>
  </si>
  <si>
    <t>104.907211</t>
  </si>
  <si>
    <t>108.180000</t>
  </si>
  <si>
    <t>103.277802</t>
  </si>
  <si>
    <t>108.339996</t>
  </si>
  <si>
    <t>110.260002</t>
  </si>
  <si>
    <t>109.660004</t>
  </si>
  <si>
    <t>103.884102</t>
  </si>
  <si>
    <t>101.856812</t>
  </si>
  <si>
    <t>107.779999</t>
  </si>
  <si>
    <t>106.519997</t>
  </si>
  <si>
    <t>100.909485</t>
  </si>
  <si>
    <t>94.827629</t>
  </si>
  <si>
    <t>100.639999</t>
  </si>
  <si>
    <t>95.339188</t>
  </si>
  <si>
    <t>95.396027</t>
  </si>
  <si>
    <t>100.360001</t>
  </si>
  <si>
    <t>97.953819</t>
  </si>
  <si>
    <t>104.419998</t>
  </si>
  <si>
    <t>100.682121</t>
  </si>
  <si>
    <t>101.799973</t>
  </si>
  <si>
    <t>107.980003</t>
  </si>
  <si>
    <t>110.580002</t>
  </si>
  <si>
    <t>110.080002</t>
  </si>
  <si>
    <t>104.281975</t>
  </si>
  <si>
    <t>107.080002</t>
  </si>
  <si>
    <t>110.344887</t>
  </si>
  <si>
    <t>112.163757</t>
  </si>
  <si>
    <t>111.330101</t>
  </si>
  <si>
    <t>107.730255</t>
  </si>
  <si>
    <t>107.086075</t>
  </si>
  <si>
    <t>106.385048</t>
  </si>
  <si>
    <t>105.721916</t>
  </si>
  <si>
    <t>111.160004</t>
  </si>
  <si>
    <t>105.267197</t>
  </si>
  <si>
    <t>104.016724</t>
  </si>
  <si>
    <t>112.519997</t>
  </si>
  <si>
    <t>112.379997</t>
  </si>
  <si>
    <t>106.460831</t>
  </si>
  <si>
    <t>106.441887</t>
  </si>
  <si>
    <t>105.494560</t>
  </si>
  <si>
    <t>112.940002</t>
  </si>
  <si>
    <t>106.745033</t>
  </si>
  <si>
    <t>112.580002</t>
  </si>
  <si>
    <t>106.991341</t>
  </si>
  <si>
    <t>106.972389</t>
  </si>
  <si>
    <t>113.139999</t>
  </si>
  <si>
    <t>106.025063</t>
  </si>
  <si>
    <t>106.498726</t>
  </si>
  <si>
    <t>108.374435</t>
  </si>
  <si>
    <t>114.980003</t>
  </si>
  <si>
    <t>107.900772</t>
  </si>
  <si>
    <t>107.540787</t>
  </si>
  <si>
    <t>106.763977</t>
  </si>
  <si>
    <t>114.680000</t>
  </si>
  <si>
    <t>108.639694</t>
  </si>
  <si>
    <t>110.458557</t>
  </si>
  <si>
    <t>111.614304</t>
  </si>
  <si>
    <t>107.673416</t>
  </si>
  <si>
    <t>114.419998</t>
  </si>
  <si>
    <t>108.317596</t>
  </si>
  <si>
    <t>114.620003</t>
  </si>
  <si>
    <t>110.837494</t>
  </si>
  <si>
    <t>113.016357</t>
  </si>
  <si>
    <t>119.739998</t>
  </si>
  <si>
    <t>111.216431</t>
  </si>
  <si>
    <t>62.963093</t>
  </si>
  <si>
    <t>61.382351</t>
  </si>
  <si>
    <t>63.363049</t>
  </si>
  <si>
    <t>63.439224</t>
  </si>
  <si>
    <t>64.486702</t>
  </si>
  <si>
    <t>65.553223</t>
  </si>
  <si>
    <t>66.200760</t>
  </si>
  <si>
    <t>66.867348</t>
  </si>
  <si>
    <t>66.657845</t>
  </si>
  <si>
    <t>66.924469</t>
  </si>
  <si>
    <t>67.019714</t>
  </si>
  <si>
    <t>67.933868</t>
  </si>
  <si>
    <t>69.400337</t>
  </si>
  <si>
    <t>70.085960</t>
  </si>
  <si>
    <t>69.914558</t>
  </si>
  <si>
    <t>69.343201</t>
  </si>
  <si>
    <t>68.467133</t>
  </si>
  <si>
    <t>67.438698</t>
  </si>
  <si>
    <t>68.828995</t>
  </si>
  <si>
    <t>70.276413</t>
  </si>
  <si>
    <t>69.133705</t>
  </si>
  <si>
    <t>70.181198</t>
  </si>
  <si>
    <t>71.076309</t>
  </si>
  <si>
    <t>74.820000</t>
  </si>
  <si>
    <t>72.123795</t>
  </si>
  <si>
    <t>71.990479</t>
  </si>
  <si>
    <t>75.379997</t>
  </si>
  <si>
    <t>70.066917</t>
  </si>
  <si>
    <t>71.000130</t>
  </si>
  <si>
    <t>76.379997</t>
  </si>
  <si>
    <t>72.599922</t>
  </si>
  <si>
    <t>73.704536</t>
  </si>
  <si>
    <t>78.059998</t>
  </si>
  <si>
    <t>73.076042</t>
  </si>
  <si>
    <t>73.742622</t>
  </si>
  <si>
    <t>73.247452</t>
  </si>
  <si>
    <t>77.180000</t>
  </si>
  <si>
    <t>74.123520</t>
  </si>
  <si>
    <t>76.519997</t>
  </si>
  <si>
    <t>73.685493</t>
  </si>
  <si>
    <t>77.860001</t>
  </si>
  <si>
    <t>74.142563</t>
  </si>
  <si>
    <t>73.990211</t>
  </si>
  <si>
    <t>73.228409</t>
  </si>
  <si>
    <t>73.780716</t>
  </si>
  <si>
    <t>78.620003</t>
  </si>
  <si>
    <t>77.919998</t>
  </si>
  <si>
    <t>74.390160</t>
  </si>
  <si>
    <t>79.339996</t>
  </si>
  <si>
    <t>74.942459</t>
  </si>
  <si>
    <t>74.428253</t>
  </si>
  <si>
    <t>78.360001</t>
  </si>
  <si>
    <t>74.618706</t>
  </si>
  <si>
    <t>74.009254</t>
  </si>
  <si>
    <t>74.904388</t>
  </si>
  <si>
    <t>78.940002</t>
  </si>
  <si>
    <t>75.551910</t>
  </si>
  <si>
    <t>82.180000</t>
  </si>
  <si>
    <t>77.989677</t>
  </si>
  <si>
    <t>77.742096</t>
  </si>
  <si>
    <t>77.875412</t>
  </si>
  <si>
    <t>78.142044</t>
  </si>
  <si>
    <t>82.500000</t>
  </si>
  <si>
    <t>78.313446</t>
  </si>
  <si>
    <t>80.820000</t>
  </si>
  <si>
    <t>77.513550</t>
  </si>
  <si>
    <t>80.699997</t>
  </si>
  <si>
    <t>80.139999</t>
  </si>
  <si>
    <t>76.751740</t>
  </si>
  <si>
    <t>80.860001</t>
  </si>
  <si>
    <t>80.980003</t>
  </si>
  <si>
    <t>78.959999</t>
  </si>
  <si>
    <t>75.190056</t>
  </si>
  <si>
    <t>78.760002</t>
  </si>
  <si>
    <t>80.160004</t>
  </si>
  <si>
    <t>76.332756</t>
  </si>
  <si>
    <t>80.260002</t>
  </si>
  <si>
    <t>79.879997</t>
  </si>
  <si>
    <t>77.285019</t>
  </si>
  <si>
    <t>81.300003</t>
  </si>
  <si>
    <t>81.459999</t>
  </si>
  <si>
    <t>81.820000</t>
  </si>
  <si>
    <t>81.059998</t>
  </si>
  <si>
    <t>77.189789</t>
  </si>
  <si>
    <t>80.320000</t>
  </si>
  <si>
    <t>76.485123</t>
  </si>
  <si>
    <t>80.919998</t>
  </si>
  <si>
    <t>77.056465</t>
  </si>
  <si>
    <t>81.519997</t>
  </si>
  <si>
    <t>77.627815</t>
  </si>
  <si>
    <t>78.332489</t>
  </si>
  <si>
    <t>82.419998</t>
  </si>
  <si>
    <t>81.860001</t>
  </si>
  <si>
    <t>77.951591</t>
  </si>
  <si>
    <t>81.959999</t>
  </si>
  <si>
    <t>81.699997</t>
  </si>
  <si>
    <t>78.161087</t>
  </si>
  <si>
    <t>78.770538</t>
  </si>
  <si>
    <t>83.000000</t>
  </si>
  <si>
    <t>82.879997</t>
  </si>
  <si>
    <t>77.799225</t>
  </si>
  <si>
    <t>82.379997</t>
  </si>
  <si>
    <t>78.370583</t>
  </si>
  <si>
    <t>82.459999</t>
  </si>
  <si>
    <t>78.618164</t>
  </si>
  <si>
    <t>81.320000</t>
  </si>
  <si>
    <t>78.427719</t>
  </si>
  <si>
    <t>83.559998</t>
  </si>
  <si>
    <t>79.570419</t>
  </si>
  <si>
    <t>82.959999</t>
  </si>
  <si>
    <t>79.741829</t>
  </si>
  <si>
    <t>83.879997</t>
  </si>
  <si>
    <t>79.608513</t>
  </si>
  <si>
    <t>80.122734</t>
  </si>
  <si>
    <t>83.139999</t>
  </si>
  <si>
    <t>80.237007</t>
  </si>
  <si>
    <t>85.860001</t>
  </si>
  <si>
    <t>81.608246</t>
  </si>
  <si>
    <t>83.320000</t>
  </si>
  <si>
    <t>80.046547</t>
  </si>
  <si>
    <t>84.220001</t>
  </si>
  <si>
    <t>83.940002</t>
  </si>
  <si>
    <t>80.598854</t>
  </si>
  <si>
    <t>84.080002</t>
  </si>
  <si>
    <t>79.989426</t>
  </si>
  <si>
    <t>84.839996</t>
  </si>
  <si>
    <t>82.739998</t>
  </si>
  <si>
    <t>79.075256</t>
  </si>
  <si>
    <t>80.770264</t>
  </si>
  <si>
    <t>83.099998</t>
  </si>
  <si>
    <t>79.760872</t>
  </si>
  <si>
    <t>83.220001</t>
  </si>
  <si>
    <t>80.294136</t>
  </si>
  <si>
    <t>83.419998</t>
  </si>
  <si>
    <t>80.275093</t>
  </si>
  <si>
    <t>80.979759</t>
  </si>
  <si>
    <t>83.131859</t>
  </si>
  <si>
    <t>82.693817</t>
  </si>
  <si>
    <t>81.417809</t>
  </si>
  <si>
    <t>86.620003</t>
  </si>
  <si>
    <t>86.339996</t>
  </si>
  <si>
    <t>82.217697</t>
  </si>
  <si>
    <t>86.900002</t>
  </si>
  <si>
    <t>83.660004</t>
  </si>
  <si>
    <t>81.390129</t>
  </si>
  <si>
    <t>81.544090</t>
  </si>
  <si>
    <t>84.919998</t>
  </si>
  <si>
    <t>81.717308</t>
  </si>
  <si>
    <t>82.680000</t>
  </si>
  <si>
    <t>79.869713</t>
  </si>
  <si>
    <t>83.620003</t>
  </si>
  <si>
    <t>82.919998</t>
  </si>
  <si>
    <t>83.720001</t>
  </si>
  <si>
    <t>80.562561</t>
  </si>
  <si>
    <t>82.940002</t>
  </si>
  <si>
    <t>80.697281</t>
  </si>
  <si>
    <t>81.582581</t>
  </si>
  <si>
    <t>83.779999</t>
  </si>
  <si>
    <t>80.639549</t>
  </si>
  <si>
    <t>82.140717</t>
  </si>
  <si>
    <t>83.045258</t>
  </si>
  <si>
    <t>84.584915</t>
  </si>
  <si>
    <t>85.643425</t>
  </si>
  <si>
    <t>86.028343</t>
  </si>
  <si>
    <t>85.143051</t>
  </si>
  <si>
    <t>84.950577</t>
  </si>
  <si>
    <t>85.354744</t>
  </si>
  <si>
    <t>86.451752</t>
  </si>
  <si>
    <t>84.507927</t>
  </si>
  <si>
    <t>84.661896</t>
  </si>
  <si>
    <t>83.256958</t>
  </si>
  <si>
    <t>86.599998</t>
  </si>
  <si>
    <t>86.220001</t>
  </si>
  <si>
    <t>84.238487</t>
  </si>
  <si>
    <t>84.912094</t>
  </si>
  <si>
    <t>87.180000</t>
  </si>
  <si>
    <t>83.892067</t>
  </si>
  <si>
    <t>81.659569</t>
  </si>
  <si>
    <t>81.447861</t>
  </si>
  <si>
    <t>83.519997</t>
  </si>
  <si>
    <t>84.379997</t>
  </si>
  <si>
    <t>81.197670</t>
  </si>
  <si>
    <t>81.159172</t>
  </si>
  <si>
    <t>85.239998</t>
  </si>
  <si>
    <t>81.832779</t>
  </si>
  <si>
    <t>85.260002</t>
  </si>
  <si>
    <t>83.980003</t>
  </si>
  <si>
    <t>81.467102</t>
  </si>
  <si>
    <t>80.293121</t>
  </si>
  <si>
    <t>79.811981</t>
  </si>
  <si>
    <t>81.480003</t>
  </si>
  <si>
    <t>82.779999</t>
  </si>
  <si>
    <t>79.658012</t>
  </si>
  <si>
    <t>79.022903</t>
  </si>
  <si>
    <t>79.080635</t>
  </si>
  <si>
    <t>79.715752</t>
  </si>
  <si>
    <t>80.273872</t>
  </si>
  <si>
    <t>84.019997</t>
  </si>
  <si>
    <t>83.820000</t>
  </si>
  <si>
    <t>80.658791</t>
  </si>
  <si>
    <t>80.504822</t>
  </si>
  <si>
    <t>79.311592</t>
  </si>
  <si>
    <t>79.253853</t>
  </si>
  <si>
    <t>78.811195</t>
  </si>
  <si>
    <t>80.447083</t>
  </si>
  <si>
    <t>81.082199</t>
  </si>
  <si>
    <t>84.699997</t>
  </si>
  <si>
    <t>80.601051</t>
  </si>
  <si>
    <t>80.928223</t>
  </si>
  <si>
    <t>81.563347</t>
  </si>
  <si>
    <t>80.966721</t>
  </si>
  <si>
    <t>80.485588</t>
  </si>
  <si>
    <t>83.339996</t>
  </si>
  <si>
    <t>82.580002</t>
  </si>
  <si>
    <t>80.042931</t>
  </si>
  <si>
    <t>82.339996</t>
  </si>
  <si>
    <t>77.771935</t>
  </si>
  <si>
    <t>79.160004</t>
  </si>
  <si>
    <t>76.193787</t>
  </si>
  <si>
    <t>79.739998</t>
  </si>
  <si>
    <t>77.387016</t>
  </si>
  <si>
    <t>80.832008</t>
  </si>
  <si>
    <t>79.619514</t>
  </si>
  <si>
    <t>78.676483</t>
  </si>
  <si>
    <t>80.760002</t>
  </si>
  <si>
    <t>78.060616</t>
  </si>
  <si>
    <t>77.117577</t>
  </si>
  <si>
    <t>78.907433</t>
  </si>
  <si>
    <t>78.484016</t>
  </si>
  <si>
    <t>79.465553</t>
  </si>
  <si>
    <t>79.119141</t>
  </si>
  <si>
    <t>79.176872</t>
  </si>
  <si>
    <t>78.426277</t>
  </si>
  <si>
    <t>78.503265</t>
  </si>
  <si>
    <t>79.696503</t>
  </si>
  <si>
    <t>85.139999</t>
  </si>
  <si>
    <t>82.256187</t>
  </si>
  <si>
    <t>81.986740</t>
  </si>
  <si>
    <t>82.737328</t>
  </si>
  <si>
    <t>85.440002</t>
  </si>
  <si>
    <t>83.218475</t>
  </si>
  <si>
    <t>86.879997</t>
  </si>
  <si>
    <t>81.890518</t>
  </si>
  <si>
    <t>82.602608</t>
  </si>
  <si>
    <t>84.161514</t>
  </si>
  <si>
    <t>87.440002</t>
  </si>
  <si>
    <t>88.739998</t>
  </si>
  <si>
    <t>85.085304</t>
  </si>
  <si>
    <t>88.580002</t>
  </si>
  <si>
    <t>84.815865</t>
  </si>
  <si>
    <t>84.200005</t>
  </si>
  <si>
    <t>84.373215</t>
  </si>
  <si>
    <t>84.123009</t>
  </si>
  <si>
    <t>85.008308</t>
  </si>
  <si>
    <t>84.546432</t>
  </si>
  <si>
    <t>84.469437</t>
  </si>
  <si>
    <t>85.431725</t>
  </si>
  <si>
    <t>85.162285</t>
  </si>
  <si>
    <t>88.080002</t>
  </si>
  <si>
    <t>85.624191</t>
  </si>
  <si>
    <t>85.527954</t>
  </si>
  <si>
    <t>85.797401</t>
  </si>
  <si>
    <t>83.622635</t>
  </si>
  <si>
    <t>86.940002</t>
  </si>
  <si>
    <t>86.279999</t>
  </si>
  <si>
    <t>83.949806</t>
  </si>
  <si>
    <t>82.275436</t>
  </si>
  <si>
    <t>81.794289</t>
  </si>
  <si>
    <t>82.102219</t>
  </si>
  <si>
    <t>82.467880</t>
  </si>
  <si>
    <t>84.219246</t>
  </si>
  <si>
    <t>84.604172</t>
  </si>
  <si>
    <t>84.450195</t>
  </si>
  <si>
    <t>87.019997</t>
  </si>
  <si>
    <t>83.738106</t>
  </si>
  <si>
    <t>87.040001</t>
  </si>
  <si>
    <t>86.440002</t>
  </si>
  <si>
    <t>83.333939</t>
  </si>
  <si>
    <t>87.059998</t>
  </si>
  <si>
    <t>83.237717</t>
  </si>
  <si>
    <t>86.559998</t>
  </si>
  <si>
    <t>83.295456</t>
  </si>
  <si>
    <t>83.603386</t>
  </si>
  <si>
    <t>86.379997</t>
  </si>
  <si>
    <t>83.122231</t>
  </si>
  <si>
    <t>83.026016</t>
  </si>
  <si>
    <t>84.142265</t>
  </si>
  <si>
    <t>83.199226</t>
  </si>
  <si>
    <t>86.260002</t>
  </si>
  <si>
    <t>82.583359</t>
  </si>
  <si>
    <t>85.419998</t>
  </si>
  <si>
    <t>86.059998</t>
  </si>
  <si>
    <t>82.814308</t>
  </si>
  <si>
    <t>82.506378</t>
  </si>
  <si>
    <t>82.159958</t>
  </si>
  <si>
    <t>82.525627</t>
  </si>
  <si>
    <t>82.987511</t>
  </si>
  <si>
    <t>82.410141</t>
  </si>
  <si>
    <t>84.940002</t>
  </si>
  <si>
    <t>85.580002</t>
  </si>
  <si>
    <t>82.352417</t>
  </si>
  <si>
    <t>82.679588</t>
  </si>
  <si>
    <t>86.680000</t>
  </si>
  <si>
    <t>85.123795</t>
  </si>
  <si>
    <t>84.796616</t>
  </si>
  <si>
    <t>88.300003</t>
  </si>
  <si>
    <t>84.719627</t>
  </si>
  <si>
    <t>83.699608</t>
  </si>
  <si>
    <t>83.179977</t>
  </si>
  <si>
    <t>82.968277</t>
  </si>
  <si>
    <t>83.372437</t>
  </si>
  <si>
    <t>84.180756</t>
  </si>
  <si>
    <t>83.834335</t>
  </si>
  <si>
    <t>83.988297</t>
  </si>
  <si>
    <t>86.317024</t>
  </si>
  <si>
    <t>86.143814</t>
  </si>
  <si>
    <t>87.183083</t>
  </si>
  <si>
    <t>87.837433</t>
  </si>
  <si>
    <t>88.992188</t>
  </si>
  <si>
    <t>89.704277</t>
  </si>
  <si>
    <t>90.955246</t>
  </si>
  <si>
    <t>90.262398</t>
  </si>
  <si>
    <t>90.031456</t>
  </si>
  <si>
    <t>90.127686</t>
  </si>
  <si>
    <t>89.203880</t>
  </si>
  <si>
    <t>88.588020</t>
  </si>
  <si>
    <t>91.440002</t>
  </si>
  <si>
    <t>88.530289</t>
  </si>
  <si>
    <t>88.434059</t>
  </si>
  <si>
    <t>86.644211</t>
  </si>
  <si>
    <t>86.220802</t>
  </si>
  <si>
    <t>86.624962</t>
  </si>
  <si>
    <t>86.778931</t>
  </si>
  <si>
    <t>87.375549</t>
  </si>
  <si>
    <t>88.895958</t>
  </si>
  <si>
    <t>87.664223</t>
  </si>
  <si>
    <t>87.510269</t>
  </si>
  <si>
    <t>89.454086</t>
  </si>
  <si>
    <t>88.222359</t>
  </si>
  <si>
    <t>89.242378</t>
  </si>
  <si>
    <t>89.877480</t>
  </si>
  <si>
    <t>89.492569</t>
  </si>
  <si>
    <t>89.434837</t>
  </si>
  <si>
    <t>93.959999</t>
  </si>
  <si>
    <t>90.185425</t>
  </si>
  <si>
    <t>91.551865</t>
  </si>
  <si>
    <t>93.072281</t>
  </si>
  <si>
    <t>93.437943</t>
  </si>
  <si>
    <t>97.239998</t>
  </si>
  <si>
    <t>93.534172</t>
  </si>
  <si>
    <t>97.599998</t>
  </si>
  <si>
    <t>93.514923</t>
  </si>
  <si>
    <t>95.266289</t>
  </si>
  <si>
    <t>94.304008</t>
  </si>
  <si>
    <t>94.477219</t>
  </si>
  <si>
    <t>95.131569</t>
  </si>
  <si>
    <t>95.093071</t>
  </si>
  <si>
    <t>94.919853</t>
  </si>
  <si>
    <t>94.650421</t>
  </si>
  <si>
    <t>91.474876</t>
  </si>
  <si>
    <t>89.838997</t>
  </si>
  <si>
    <t>89.819748</t>
  </si>
  <si>
    <t>86.971382</t>
  </si>
  <si>
    <t>85.662666</t>
  </si>
  <si>
    <t>87.991402</t>
  </si>
  <si>
    <t>89.280869</t>
  </si>
  <si>
    <t>88.665009</t>
  </si>
  <si>
    <t>85.547195</t>
  </si>
  <si>
    <t>84.559998</t>
  </si>
  <si>
    <t>81.370880</t>
  </si>
  <si>
    <t>84.334724</t>
  </si>
  <si>
    <t>86.009094</t>
  </si>
  <si>
    <t>78.176094</t>
  </si>
  <si>
    <t>79.019997</t>
  </si>
  <si>
    <t>80.059998</t>
  </si>
  <si>
    <t>77.040588</t>
  </si>
  <si>
    <t>71.209152</t>
  </si>
  <si>
    <t>72.344643</t>
  </si>
  <si>
    <t>70.015907</t>
  </si>
  <si>
    <t>77.252296</t>
  </si>
  <si>
    <t>79.239998</t>
  </si>
  <si>
    <t>80.774269</t>
  </si>
  <si>
    <t>79.908211</t>
  </si>
  <si>
    <t>76.959999</t>
  </si>
  <si>
    <t>78.156845</t>
  </si>
  <si>
    <t>76.366989</t>
  </si>
  <si>
    <t>79.061401</t>
  </si>
  <si>
    <t>83.680367</t>
  </si>
  <si>
    <t>89.559998</t>
  </si>
  <si>
    <t>86.182304</t>
  </si>
  <si>
    <t>90.959999</t>
  </si>
  <si>
    <t>85.835884</t>
  </si>
  <si>
    <t>88.357063</t>
  </si>
  <si>
    <t>86.798172</t>
  </si>
  <si>
    <t>89.396347</t>
  </si>
  <si>
    <t>89.915985</t>
  </si>
  <si>
    <t>92.071503</t>
  </si>
  <si>
    <t>91.070717</t>
  </si>
  <si>
    <t>93.014549</t>
  </si>
  <si>
    <t>92.167725</t>
  </si>
  <si>
    <t>91.667336</t>
  </si>
  <si>
    <t>90.454857</t>
  </si>
  <si>
    <t>88.934441</t>
  </si>
  <si>
    <t>88.838219</t>
  </si>
  <si>
    <t>88.126129</t>
  </si>
  <si>
    <t>88.337837</t>
  </si>
  <si>
    <t>91.002541</t>
  </si>
  <si>
    <t>92.460930</t>
  </si>
  <si>
    <t>92.480377</t>
  </si>
  <si>
    <t>92.772041</t>
  </si>
  <si>
    <t>93.335945</t>
  </si>
  <si>
    <t>91.605339</t>
  </si>
  <si>
    <t>92.033134</t>
  </si>
  <si>
    <t>93.608177</t>
  </si>
  <si>
    <t>92.130356</t>
  </si>
  <si>
    <t>94.580421</t>
  </si>
  <si>
    <t>94.405418</t>
  </si>
  <si>
    <t>94.113747</t>
  </si>
  <si>
    <t>95.008217</t>
  </si>
  <si>
    <t>94.288757</t>
  </si>
  <si>
    <t>93.958191</t>
  </si>
  <si>
    <t>95.124886</t>
  </si>
  <si>
    <t>95.669350</t>
  </si>
  <si>
    <t>95.183220</t>
  </si>
  <si>
    <t>96.213814</t>
  </si>
  <si>
    <t>96.544373</t>
  </si>
  <si>
    <t>93.102608</t>
  </si>
  <si>
    <t>91.994247</t>
  </si>
  <si>
    <t>92.713707</t>
  </si>
  <si>
    <t>94.269310</t>
  </si>
  <si>
    <t>93.160942</t>
  </si>
  <si>
    <t>92.363701</t>
  </si>
  <si>
    <t>93.277611</t>
  </si>
  <si>
    <t>94.308205</t>
  </si>
  <si>
    <t>96.654861</t>
  </si>
  <si>
    <t>97.872368</t>
  </si>
  <si>
    <t>96.988686</t>
  </si>
  <si>
    <t>97.656357</t>
  </si>
  <si>
    <t>96.576309</t>
  </si>
  <si>
    <t>100.935799</t>
  </si>
  <si>
    <t>99.708458</t>
  </si>
  <si>
    <t>101.623100</t>
  </si>
  <si>
    <t>103.095894</t>
  </si>
  <si>
    <t>101.966751</t>
  </si>
  <si>
    <t>103.341362</t>
  </si>
  <si>
    <t>102.604965</t>
  </si>
  <si>
    <t>104.126854</t>
  </si>
  <si>
    <t>104.225044</t>
  </si>
  <si>
    <t>104.470505</t>
  </si>
  <si>
    <t>105.648743</t>
  </si>
  <si>
    <t>105.501457</t>
  </si>
  <si>
    <t>106.237862</t>
  </si>
  <si>
    <t>106.925179</t>
  </si>
  <si>
    <t>106.336052</t>
  </si>
  <si>
    <t>107.759758</t>
  </si>
  <si>
    <t>106.826988</t>
  </si>
  <si>
    <t>105.894211</t>
  </si>
  <si>
    <t>105.746925</t>
  </si>
  <si>
    <t>105.354187</t>
  </si>
  <si>
    <t>105.796021</t>
  </si>
  <si>
    <t>106.286957</t>
  </si>
  <si>
    <t>104.765060</t>
  </si>
  <si>
    <t>106.041489</t>
  </si>
  <si>
    <t>109.183464</t>
  </si>
  <si>
    <t>110.214424</t>
  </si>
  <si>
    <t>108.888908</t>
  </si>
  <si>
    <t>109.674393</t>
  </si>
  <si>
    <t>111.392654</t>
  </si>
  <si>
    <t>111.932686</t>
  </si>
  <si>
    <t>110.852638</t>
  </si>
  <si>
    <t>112.472710</t>
  </si>
  <si>
    <t>111.687218</t>
  </si>
  <si>
    <t>111.834496</t>
  </si>
  <si>
    <t>113.356392</t>
  </si>
  <si>
    <t>113.209114</t>
  </si>
  <si>
    <t>114.681915</t>
  </si>
  <si>
    <t>113.749138</t>
  </si>
  <si>
    <t>112.227249</t>
  </si>
  <si>
    <t>113.454582</t>
  </si>
  <si>
    <t>113.258209</t>
  </si>
  <si>
    <t>115.369217</t>
  </si>
  <si>
    <t>112.325432</t>
  </si>
  <si>
    <t>111.490845</t>
  </si>
  <si>
    <t>113.503670</t>
  </si>
  <si>
    <t>112.079964</t>
  </si>
  <si>
    <t>114.485535</t>
  </si>
  <si>
    <t>114.387352</t>
  </si>
  <si>
    <t>114.829185</t>
  </si>
  <si>
    <t>115.320122</t>
  </si>
  <si>
    <t>116.105614</t>
  </si>
  <si>
    <t>115.712868</t>
  </si>
  <si>
    <t>117.038383</t>
  </si>
  <si>
    <t>116.007431</t>
  </si>
  <si>
    <t>115.221939</t>
  </si>
  <si>
    <t>116.596550</t>
  </si>
  <si>
    <t>115.614685</t>
  </si>
  <si>
    <t>116.498360</t>
  </si>
  <si>
    <t>115.860153</t>
  </si>
  <si>
    <t>117.185669</t>
  </si>
  <si>
    <t>117.578415</t>
  </si>
  <si>
    <t>113.012733</t>
  </si>
  <si>
    <t>114.780098</t>
  </si>
  <si>
    <t>115.123749</t>
  </si>
  <si>
    <t>117.087479</t>
  </si>
  <si>
    <t>116.547455</t>
  </si>
  <si>
    <t>115.467400</t>
  </si>
  <si>
    <t>114.289169</t>
  </si>
  <si>
    <t>112.423615</t>
  </si>
  <si>
    <t>111.981781</t>
  </si>
  <si>
    <t>110.705353</t>
  </si>
  <si>
    <t>108.790718</t>
  </si>
  <si>
    <t>105.010529</t>
  </si>
  <si>
    <t>103.930481</t>
  </si>
  <si>
    <t>104.568695</t>
  </si>
  <si>
    <t>107.956131</t>
  </si>
  <si>
    <t>108.545258</t>
  </si>
  <si>
    <t>108.005226</t>
  </si>
  <si>
    <t>102.948616</t>
  </si>
  <si>
    <t>103.292267</t>
  </si>
  <si>
    <t>103.144989</t>
  </si>
  <si>
    <t>101.426727</t>
  </si>
  <si>
    <t>101.328537</t>
  </si>
  <si>
    <t>102.555870</t>
  </si>
  <si>
    <t>104.617790</t>
  </si>
  <si>
    <t>101.672195</t>
  </si>
  <si>
    <t>99.659363</t>
  </si>
  <si>
    <t>100.739418</t>
  </si>
  <si>
    <t>101.475815</t>
  </si>
  <si>
    <t>103.439545</t>
  </si>
  <si>
    <t>101.181267</t>
  </si>
  <si>
    <t>101.377632</t>
  </si>
  <si>
    <t>104.372322</t>
  </si>
  <si>
    <t>103.832291</t>
  </si>
  <si>
    <t>104.519600</t>
  </si>
  <si>
    <t>104.421410</t>
  </si>
  <si>
    <t>101.770378</t>
  </si>
  <si>
    <t>105.845123</t>
  </si>
  <si>
    <t>105.059624</t>
  </si>
  <si>
    <t>105.599655</t>
  </si>
  <si>
    <t>106.728798</t>
  </si>
  <si>
    <t>107.268829</t>
  </si>
  <si>
    <t>106.434235</t>
  </si>
  <si>
    <t>138.839996</t>
  </si>
  <si>
    <t>134.639999</t>
  </si>
  <si>
    <t>117.782486</t>
  </si>
  <si>
    <t>136.639999</t>
  </si>
  <si>
    <t>116.485893</t>
  </si>
  <si>
    <t>136.039993</t>
  </si>
  <si>
    <t>140.479996</t>
  </si>
  <si>
    <t>135.839996</t>
  </si>
  <si>
    <t>121.430229</t>
  </si>
  <si>
    <t>142.440002</t>
  </si>
  <si>
    <t>140.639999</t>
  </si>
  <si>
    <t>121.568527</t>
  </si>
  <si>
    <t>146.020004</t>
  </si>
  <si>
    <t>138.360001</t>
  </si>
  <si>
    <t>123.608521</t>
  </si>
  <si>
    <t>145.679993</t>
  </si>
  <si>
    <t>145.380005</t>
  </si>
  <si>
    <t>146.479996</t>
  </si>
  <si>
    <t>126.616608</t>
  </si>
  <si>
    <t>144.539993</t>
  </si>
  <si>
    <t>146.740005</t>
  </si>
  <si>
    <t>144.919998</t>
  </si>
  <si>
    <t>125.268143</t>
  </si>
  <si>
    <t>145.740005</t>
  </si>
  <si>
    <t>146.179993</t>
  </si>
  <si>
    <t>140.839996</t>
  </si>
  <si>
    <t>142.179993</t>
  </si>
  <si>
    <t>122.899704</t>
  </si>
  <si>
    <t>144.119995</t>
  </si>
  <si>
    <t>124.576630</t>
  </si>
  <si>
    <t>145.059998</t>
  </si>
  <si>
    <t>125.389160</t>
  </si>
  <si>
    <t>145.779999</t>
  </si>
  <si>
    <t>144.020004</t>
  </si>
  <si>
    <t>125.250862</t>
  </si>
  <si>
    <t>143.619995</t>
  </si>
  <si>
    <t>141.960007</t>
  </si>
  <si>
    <t>123.522079</t>
  </si>
  <si>
    <t>146.660004</t>
  </si>
  <si>
    <t>145.660004</t>
  </si>
  <si>
    <t>125.907806</t>
  </si>
  <si>
    <t>125.233574</t>
  </si>
  <si>
    <t>143.839996</t>
  </si>
  <si>
    <t>144.619995</t>
  </si>
  <si>
    <t>142.759995</t>
  </si>
  <si>
    <t>124.127167</t>
  </si>
  <si>
    <t>143.460007</t>
  </si>
  <si>
    <t>141.440002</t>
  </si>
  <si>
    <t>142.259995</t>
  </si>
  <si>
    <t>122.968842</t>
  </si>
  <si>
    <t>141.220001</t>
  </si>
  <si>
    <t>145.539993</t>
  </si>
  <si>
    <t>125.804077</t>
  </si>
  <si>
    <t>151.639999</t>
  </si>
  <si>
    <t>131.076874</t>
  </si>
  <si>
    <t>151.179993</t>
  </si>
  <si>
    <t>149.740005</t>
  </si>
  <si>
    <t>129.434540</t>
  </si>
  <si>
    <t>148.919998</t>
  </si>
  <si>
    <t>149.559998</t>
  </si>
  <si>
    <t>147.619995</t>
  </si>
  <si>
    <t>127.602005</t>
  </si>
  <si>
    <t>146.139999</t>
  </si>
  <si>
    <t>147.419998</t>
  </si>
  <si>
    <t>127.429146</t>
  </si>
  <si>
    <t>148.960007</t>
  </si>
  <si>
    <t>150.619995</t>
  </si>
  <si>
    <t>148.619995</t>
  </si>
  <si>
    <t>128.466415</t>
  </si>
  <si>
    <t>129.278946</t>
  </si>
  <si>
    <t>146.259995</t>
  </si>
  <si>
    <t>147.660004</t>
  </si>
  <si>
    <t>127.636604</t>
  </si>
  <si>
    <t>129.071487</t>
  </si>
  <si>
    <t>148.279999</t>
  </si>
  <si>
    <t>147.559998</t>
  </si>
  <si>
    <t>129.140625</t>
  </si>
  <si>
    <t>148.380005</t>
  </si>
  <si>
    <t>142.320007</t>
  </si>
  <si>
    <t>123.020729</t>
  </si>
  <si>
    <t>142.820007</t>
  </si>
  <si>
    <t>139.179993</t>
  </si>
  <si>
    <t>139.860001</t>
  </si>
  <si>
    <t>120.894302</t>
  </si>
  <si>
    <t>141.240005</t>
  </si>
  <si>
    <t>141.779999</t>
  </si>
  <si>
    <t>139.820007</t>
  </si>
  <si>
    <t>140.860001</t>
  </si>
  <si>
    <t>121.758698</t>
  </si>
  <si>
    <t>144.240005</t>
  </si>
  <si>
    <t>124.680374</t>
  </si>
  <si>
    <t>143.720001</t>
  </si>
  <si>
    <t>143.740005</t>
  </si>
  <si>
    <t>124.248161</t>
  </si>
  <si>
    <t>141.860001</t>
  </si>
  <si>
    <t>122.623093</t>
  </si>
  <si>
    <t>145.279999</t>
  </si>
  <si>
    <t>139.259995</t>
  </si>
  <si>
    <t>124.818657</t>
  </si>
  <si>
    <t>143.080002</t>
  </si>
  <si>
    <t>144.460007</t>
  </si>
  <si>
    <t>141.740005</t>
  </si>
  <si>
    <t>142.740005</t>
  </si>
  <si>
    <t>123.383766</t>
  </si>
  <si>
    <t>143.179993</t>
  </si>
  <si>
    <t>140.820007</t>
  </si>
  <si>
    <t>123.764091</t>
  </si>
  <si>
    <t>148.160004</t>
  </si>
  <si>
    <t>146.679993</t>
  </si>
  <si>
    <t>126.789490</t>
  </si>
  <si>
    <t>147.919998</t>
  </si>
  <si>
    <t>146.580002</t>
  </si>
  <si>
    <t>126.703049</t>
  </si>
  <si>
    <t>145.919998</t>
  </si>
  <si>
    <t>149.440002</t>
  </si>
  <si>
    <t>126.824059</t>
  </si>
  <si>
    <t>147.479996</t>
  </si>
  <si>
    <t>130.679260</t>
  </si>
  <si>
    <t>151.339996</t>
  </si>
  <si>
    <t>148.139999</t>
  </si>
  <si>
    <t>130.540955</t>
  </si>
  <si>
    <t>151.960007</t>
  </si>
  <si>
    <t>151.660004</t>
  </si>
  <si>
    <t>131.094177</t>
  </si>
  <si>
    <t>150.479996</t>
  </si>
  <si>
    <t>151.160004</t>
  </si>
  <si>
    <t>149.580002</t>
  </si>
  <si>
    <t>130.437241</t>
  </si>
  <si>
    <t>154.940002</t>
  </si>
  <si>
    <t>151.820007</t>
  </si>
  <si>
    <t>154.179993</t>
  </si>
  <si>
    <t>133.272461</t>
  </si>
  <si>
    <t>154.559998</t>
  </si>
  <si>
    <t>155.419998</t>
  </si>
  <si>
    <t>154.220001</t>
  </si>
  <si>
    <t>154.240005</t>
  </si>
  <si>
    <t>133.324310</t>
  </si>
  <si>
    <t>154.419998</t>
  </si>
  <si>
    <t>133.307022</t>
  </si>
  <si>
    <t>152.179993</t>
  </si>
  <si>
    <t>131.543655</t>
  </si>
  <si>
    <t>151.080002</t>
  </si>
  <si>
    <t>149.940002</t>
  </si>
  <si>
    <t>129.607422</t>
  </si>
  <si>
    <t>145.360001</t>
  </si>
  <si>
    <t>147.059998</t>
  </si>
  <si>
    <t>127.117943</t>
  </si>
  <si>
    <t>147.339996</t>
  </si>
  <si>
    <t>147.740005</t>
  </si>
  <si>
    <t>145.820007</t>
  </si>
  <si>
    <t>126.772202</t>
  </si>
  <si>
    <t>143.979996</t>
  </si>
  <si>
    <t>124.455620</t>
  </si>
  <si>
    <t>145.419998</t>
  </si>
  <si>
    <t>146.380005</t>
  </si>
  <si>
    <t>143.820007</t>
  </si>
  <si>
    <t>144.160004</t>
  </si>
  <si>
    <t>124.611214</t>
  </si>
  <si>
    <t>145.720001</t>
  </si>
  <si>
    <t>142.520004</t>
  </si>
  <si>
    <t>144.320007</t>
  </si>
  <si>
    <t>124.749512</t>
  </si>
  <si>
    <t>143.679993</t>
  </si>
  <si>
    <t>125.769493</t>
  </si>
  <si>
    <t>127.844040</t>
  </si>
  <si>
    <t>143.919998</t>
  </si>
  <si>
    <t>124.403763</t>
  </si>
  <si>
    <t>143.440002</t>
  </si>
  <si>
    <t>144.979996</t>
  </si>
  <si>
    <t>142.539993</t>
  </si>
  <si>
    <t>123.556656</t>
  </si>
  <si>
    <t>139.139999</t>
  </si>
  <si>
    <t>120.271942</t>
  </si>
  <si>
    <t>138.279999</t>
  </si>
  <si>
    <t>120.859741</t>
  </si>
  <si>
    <t>140.080002</t>
  </si>
  <si>
    <t>138.619995</t>
  </si>
  <si>
    <t>119.822456</t>
  </si>
  <si>
    <t>139.460007</t>
  </si>
  <si>
    <t>138.039993</t>
  </si>
  <si>
    <t>120.185486</t>
  </si>
  <si>
    <t>140.139999</t>
  </si>
  <si>
    <t>138.479996</t>
  </si>
  <si>
    <t>119.701439</t>
  </si>
  <si>
    <t>140.320007</t>
  </si>
  <si>
    <t>121.291931</t>
  </si>
  <si>
    <t>145.220001</t>
  </si>
  <si>
    <t>124.870522</t>
  </si>
  <si>
    <t>143.380005</t>
  </si>
  <si>
    <t>146.619995</t>
  </si>
  <si>
    <t>126.288139</t>
  </si>
  <si>
    <t>128.379974</t>
  </si>
  <si>
    <t>147.679993</t>
  </si>
  <si>
    <t>149.960007</t>
  </si>
  <si>
    <t>129.624710</t>
  </si>
  <si>
    <t>148.059998</t>
  </si>
  <si>
    <t>148.759995</t>
  </si>
  <si>
    <t>128.587433</t>
  </si>
  <si>
    <t>147.240005</t>
  </si>
  <si>
    <t>127.930481</t>
  </si>
  <si>
    <t>147.820007</t>
  </si>
  <si>
    <t>127.584747</t>
  </si>
  <si>
    <t>147.520004</t>
  </si>
  <si>
    <t>151.139999</t>
  </si>
  <si>
    <t>130.644684</t>
  </si>
  <si>
    <t>150.940002</t>
  </si>
  <si>
    <t>154.580002</t>
  </si>
  <si>
    <t>132.546371</t>
  </si>
  <si>
    <t>133.963974</t>
  </si>
  <si>
    <t>154.740005</t>
  </si>
  <si>
    <t>157.320007</t>
  </si>
  <si>
    <t>135.381561</t>
  </si>
  <si>
    <t>157.619995</t>
  </si>
  <si>
    <t>157.440002</t>
  </si>
  <si>
    <t>139.478806</t>
  </si>
  <si>
    <t>159.619995</t>
  </si>
  <si>
    <t>163.820007</t>
  </si>
  <si>
    <t>159.220001</t>
  </si>
  <si>
    <t>163.139999</t>
  </si>
  <si>
    <t>141.017426</t>
  </si>
  <si>
    <t>163.979996</t>
  </si>
  <si>
    <t>159.860001</t>
  </si>
  <si>
    <t>138.303238</t>
  </si>
  <si>
    <t>136.142242</t>
  </si>
  <si>
    <t>156.479996</t>
  </si>
  <si>
    <t>157.020004</t>
  </si>
  <si>
    <t>155.460007</t>
  </si>
  <si>
    <t>134.378876</t>
  </si>
  <si>
    <t>155.220001</t>
  </si>
  <si>
    <t>156.179993</t>
  </si>
  <si>
    <t>134.638184</t>
  </si>
  <si>
    <t>157.559998</t>
  </si>
  <si>
    <t>135.018524</t>
  </si>
  <si>
    <t>155.039993</t>
  </si>
  <si>
    <t>134.015823</t>
  </si>
  <si>
    <t>160.740005</t>
  </si>
  <si>
    <t>138.942886</t>
  </si>
  <si>
    <t>138.545258</t>
  </si>
  <si>
    <t>155.380005</t>
  </si>
  <si>
    <t>157.940002</t>
  </si>
  <si>
    <t>152.820007</t>
  </si>
  <si>
    <t>136.245956</t>
  </si>
  <si>
    <t>133.479904</t>
  </si>
  <si>
    <t>154.960007</t>
  </si>
  <si>
    <t>133.618210</t>
  </si>
  <si>
    <t>152.020004</t>
  </si>
  <si>
    <t>152.979996</t>
  </si>
  <si>
    <t>150.179993</t>
  </si>
  <si>
    <t>130.955872</t>
  </si>
  <si>
    <t>153.720001</t>
  </si>
  <si>
    <t>148.860001</t>
  </si>
  <si>
    <t>150.320007</t>
  </si>
  <si>
    <t>129.935883</t>
  </si>
  <si>
    <t>127.532860</t>
  </si>
  <si>
    <t>151.860001</t>
  </si>
  <si>
    <t>128.812164</t>
  </si>
  <si>
    <t>143.059998</t>
  </si>
  <si>
    <t>149.119995</t>
  </si>
  <si>
    <t>133.244110</t>
  </si>
  <si>
    <t>149.360001</t>
  </si>
  <si>
    <t>146.520004</t>
  </si>
  <si>
    <t>132.332703</t>
  </si>
  <si>
    <t>145.320007</t>
  </si>
  <si>
    <t>147.139999</t>
  </si>
  <si>
    <t>131.474915</t>
  </si>
  <si>
    <t>144.820007</t>
  </si>
  <si>
    <t>129.401917</t>
  </si>
  <si>
    <t>146.860001</t>
  </si>
  <si>
    <t>129.294678</t>
  </si>
  <si>
    <t>145.160004</t>
  </si>
  <si>
    <t>142.279999</t>
  </si>
  <si>
    <t>128.937271</t>
  </si>
  <si>
    <t>142.119995</t>
  </si>
  <si>
    <t>140.619995</t>
  </si>
  <si>
    <t>126.882141</t>
  </si>
  <si>
    <t>142.460007</t>
  </si>
  <si>
    <t>142.860001</t>
  </si>
  <si>
    <t>127.650581</t>
  </si>
  <si>
    <t>144.059998</t>
  </si>
  <si>
    <t>128.722824</t>
  </si>
  <si>
    <t>144.419998</t>
  </si>
  <si>
    <t>144.839996</t>
  </si>
  <si>
    <t>129.419769</t>
  </si>
  <si>
    <t>143.279999</t>
  </si>
  <si>
    <t>128.025879</t>
  </si>
  <si>
    <t>144.559998</t>
  </si>
  <si>
    <t>143.220001</t>
  </si>
  <si>
    <t>127.972260</t>
  </si>
  <si>
    <t>139.580002</t>
  </si>
  <si>
    <t>137.139999</t>
  </si>
  <si>
    <t>124.648300</t>
  </si>
  <si>
    <t>138.419998</t>
  </si>
  <si>
    <t>138.080002</t>
  </si>
  <si>
    <t>140.059998</t>
  </si>
  <si>
    <t>125.148682</t>
  </si>
  <si>
    <t>139.520004</t>
  </si>
  <si>
    <t>144.960007</t>
  </si>
  <si>
    <t>139.059998</t>
  </si>
  <si>
    <t>144.660004</t>
  </si>
  <si>
    <t>129.258957</t>
  </si>
  <si>
    <t>143.860001</t>
  </si>
  <si>
    <t>141.660004</t>
  </si>
  <si>
    <t>142.779999</t>
  </si>
  <si>
    <t>127.579094</t>
  </si>
  <si>
    <t>144.139999</t>
  </si>
  <si>
    <t>141.839996</t>
  </si>
  <si>
    <t>126.739166</t>
  </si>
  <si>
    <t>140.960007</t>
  </si>
  <si>
    <t>141.880005</t>
  </si>
  <si>
    <t>126.774925</t>
  </si>
  <si>
    <t>143.259995</t>
  </si>
  <si>
    <t>128.436890</t>
  </si>
  <si>
    <t>141.539993</t>
  </si>
  <si>
    <t>142.360001</t>
  </si>
  <si>
    <t>127.203804</t>
  </si>
  <si>
    <t>140.740005</t>
  </si>
  <si>
    <t>127.596970</t>
  </si>
  <si>
    <t>140.380005</t>
  </si>
  <si>
    <t>126.203056</t>
  </si>
  <si>
    <t>141.360001</t>
  </si>
  <si>
    <t>140.720001</t>
  </si>
  <si>
    <t>125.738403</t>
  </si>
  <si>
    <t>140.539993</t>
  </si>
  <si>
    <t>143.320007</t>
  </si>
  <si>
    <t>128.061615</t>
  </si>
  <si>
    <t>143.039993</t>
  </si>
  <si>
    <t>129.884415</t>
  </si>
  <si>
    <t>145.759995</t>
  </si>
  <si>
    <t>131.260452</t>
  </si>
  <si>
    <t>146.080002</t>
  </si>
  <si>
    <t>147.179993</t>
  </si>
  <si>
    <t>131.510651</t>
  </si>
  <si>
    <t>145.520004</t>
  </si>
  <si>
    <t>144.779999</t>
  </si>
  <si>
    <t>131.349823</t>
  </si>
  <si>
    <t>145.179993</t>
  </si>
  <si>
    <t>147.160004</t>
  </si>
  <si>
    <t>130.384796</t>
  </si>
  <si>
    <t>145.020004</t>
  </si>
  <si>
    <t>131.796585</t>
  </si>
  <si>
    <t>149.919998</t>
  </si>
  <si>
    <t>148.440002</t>
  </si>
  <si>
    <t>148.220001</t>
  </si>
  <si>
    <t>132.439941</t>
  </si>
  <si>
    <t>151.740005</t>
  </si>
  <si>
    <t>134.030426</t>
  </si>
  <si>
    <t>150.380005</t>
  </si>
  <si>
    <t>151.440002</t>
  </si>
  <si>
    <t>134.923965</t>
  </si>
  <si>
    <t>154.539993</t>
  </si>
  <si>
    <t>153.619995</t>
  </si>
  <si>
    <t>137.265030</t>
  </si>
  <si>
    <t>153.580002</t>
  </si>
  <si>
    <t>155.479996</t>
  </si>
  <si>
    <t>153.179993</t>
  </si>
  <si>
    <t>138.176437</t>
  </si>
  <si>
    <t>138.140701</t>
  </si>
  <si>
    <t>156.259995</t>
  </si>
  <si>
    <t>138.319397</t>
  </si>
  <si>
    <t>153.839996</t>
  </si>
  <si>
    <t>154.279999</t>
  </si>
  <si>
    <t>153.960007</t>
  </si>
  <si>
    <t>137.568817</t>
  </si>
  <si>
    <t>136.174911</t>
  </si>
  <si>
    <t>151.940002</t>
  </si>
  <si>
    <t>135.763885</t>
  </si>
  <si>
    <t>149.880005</t>
  </si>
  <si>
    <t>154.919998</t>
  </si>
  <si>
    <t>153.539993</t>
  </si>
  <si>
    <t>137.193527</t>
  </si>
  <si>
    <t>154.339996</t>
  </si>
  <si>
    <t>155.080002</t>
  </si>
  <si>
    <t>137.783264</t>
  </si>
  <si>
    <t>154.080002</t>
  </si>
  <si>
    <t>153.080002</t>
  </si>
  <si>
    <t>138.444489</t>
  </si>
  <si>
    <t>154.460007</t>
  </si>
  <si>
    <t>155.559998</t>
  </si>
  <si>
    <t>153.059998</t>
  </si>
  <si>
    <t>136.764648</t>
  </si>
  <si>
    <t>153.279999</t>
  </si>
  <si>
    <t>135.334991</t>
  </si>
  <si>
    <t>151.039993</t>
  </si>
  <si>
    <t>150.860001</t>
  </si>
  <si>
    <t>152.940002</t>
  </si>
  <si>
    <t>150.820007</t>
  </si>
  <si>
    <t>135.281372</t>
  </si>
  <si>
    <t>158.119995</t>
  </si>
  <si>
    <t>157.139999</t>
  </si>
  <si>
    <t>140.410263</t>
  </si>
  <si>
    <t>156.059998</t>
  </si>
  <si>
    <t>141.732697</t>
  </si>
  <si>
    <t>160.880005</t>
  </si>
  <si>
    <t>162.039993</t>
  </si>
  <si>
    <t>152.960007</t>
  </si>
  <si>
    <t>154.059998</t>
  </si>
  <si>
    <t>137.658188</t>
  </si>
  <si>
    <t>156.360001</t>
  </si>
  <si>
    <t>155.259995</t>
  </si>
  <si>
    <t>138.730423</t>
  </si>
  <si>
    <t>136.889740</t>
  </si>
  <si>
    <t>152.720001</t>
  </si>
  <si>
    <t>153.460007</t>
  </si>
  <si>
    <t>135.585190</t>
  </si>
  <si>
    <t>151.619995</t>
  </si>
  <si>
    <t>134.870346</t>
  </si>
  <si>
    <t>150.639999</t>
  </si>
  <si>
    <t>134.602295</t>
  </si>
  <si>
    <t>143.639999</t>
  </si>
  <si>
    <t>130.670731</t>
  </si>
  <si>
    <t>145.339996</t>
  </si>
  <si>
    <t>141.139999</t>
  </si>
  <si>
    <t>142.979996</t>
  </si>
  <si>
    <t>127.757797</t>
  </si>
  <si>
    <t>142.380005</t>
  </si>
  <si>
    <t>127.722069</t>
  </si>
  <si>
    <t>144.080002</t>
  </si>
  <si>
    <t>141.520004</t>
  </si>
  <si>
    <t>144.279999</t>
  </si>
  <si>
    <t>128.919403</t>
  </si>
  <si>
    <t>143.539993</t>
  </si>
  <si>
    <t>141.339996</t>
  </si>
  <si>
    <t>126.292404</t>
  </si>
  <si>
    <t>140.039993</t>
  </si>
  <si>
    <t>125.952866</t>
  </si>
  <si>
    <t>139.360001</t>
  </si>
  <si>
    <t>127.686325</t>
  </si>
  <si>
    <t>138.679993</t>
  </si>
  <si>
    <t>139.880005</t>
  </si>
  <si>
    <t>124.987839</t>
  </si>
  <si>
    <t>140.880005</t>
  </si>
  <si>
    <t>141.119995</t>
  </si>
  <si>
    <t>138.160004</t>
  </si>
  <si>
    <t>123.450951</t>
  </si>
  <si>
    <t>138.960007</t>
  </si>
  <si>
    <t>137.960007</t>
  </si>
  <si>
    <t>124.969963</t>
  </si>
  <si>
    <t>143.160004</t>
  </si>
  <si>
    <t>140.979996</t>
  </si>
  <si>
    <t>127.168076</t>
  </si>
  <si>
    <t>141.820007</t>
  </si>
  <si>
    <t>126.113686</t>
  </si>
  <si>
    <t>142.639999</t>
  </si>
  <si>
    <t>127.453995</t>
  </si>
  <si>
    <t>127.829285</t>
  </si>
  <si>
    <t>141.160004</t>
  </si>
  <si>
    <t>126.131569</t>
  </si>
  <si>
    <t>140.919998</t>
  </si>
  <si>
    <t>142.660004</t>
  </si>
  <si>
    <t>140.119995</t>
  </si>
  <si>
    <t>127.042969</t>
  </si>
  <si>
    <t>141.559998</t>
  </si>
  <si>
    <t>128.222443</t>
  </si>
  <si>
    <t>143.960007</t>
  </si>
  <si>
    <t>128.258179</t>
  </si>
  <si>
    <t>129.812927</t>
  </si>
  <si>
    <t>130.545639</t>
  </si>
  <si>
    <t>131.046021</t>
  </si>
  <si>
    <t>146.759995</t>
  </si>
  <si>
    <t>130.706467</t>
  </si>
  <si>
    <t>147.960007</t>
  </si>
  <si>
    <t>132.207611</t>
  </si>
  <si>
    <t>149.160004</t>
  </si>
  <si>
    <t>150.839996</t>
  </si>
  <si>
    <t>134.780991</t>
  </si>
  <si>
    <t>152.419998</t>
  </si>
  <si>
    <t>148.779999</t>
  </si>
  <si>
    <t>134.387833</t>
  </si>
  <si>
    <t>137.676056</t>
  </si>
  <si>
    <t>153.919998</t>
  </si>
  <si>
    <t>154.619995</t>
  </si>
  <si>
    <t>138.158554</t>
  </si>
  <si>
    <t>139.123581</t>
  </si>
  <si>
    <t>158.080002</t>
  </si>
  <si>
    <t>140.070724</t>
  </si>
  <si>
    <t>158.059998</t>
  </si>
  <si>
    <t>141.232315</t>
  </si>
  <si>
    <t>158.179993</t>
  </si>
  <si>
    <t>140.785553</t>
  </si>
  <si>
    <t>139.248672</t>
  </si>
  <si>
    <t>156.460007</t>
  </si>
  <si>
    <t>155.940002</t>
  </si>
  <si>
    <t>139.338043</t>
  </si>
  <si>
    <t>156.119995</t>
  </si>
  <si>
    <t>158.919998</t>
  </si>
  <si>
    <t>142.000763</t>
  </si>
  <si>
    <t>161.080002</t>
  </si>
  <si>
    <t>142.787079</t>
  </si>
  <si>
    <t>155.740005</t>
  </si>
  <si>
    <t>156.580002</t>
  </si>
  <si>
    <t>139.909897</t>
  </si>
  <si>
    <t>157.360001</t>
  </si>
  <si>
    <t>151.919998</t>
  </si>
  <si>
    <t>151.520004</t>
  </si>
  <si>
    <t>153.880005</t>
  </si>
  <si>
    <t>137.497345</t>
  </si>
  <si>
    <t>137.282883</t>
  </si>
  <si>
    <t>154.360001</t>
  </si>
  <si>
    <t>155.539993</t>
  </si>
  <si>
    <t>138.408752</t>
  </si>
  <si>
    <t>153.559998</t>
  </si>
  <si>
    <t>139.445251</t>
  </si>
  <si>
    <t>157.660004</t>
  </si>
  <si>
    <t>137.425858</t>
  </si>
  <si>
    <t>153.740005</t>
  </si>
  <si>
    <t>133.261993</t>
  </si>
  <si>
    <t>148.940002</t>
  </si>
  <si>
    <t>132.082535</t>
  </si>
  <si>
    <t>147.839996</t>
  </si>
  <si>
    <t>148.539993</t>
  </si>
  <si>
    <t>132.725861</t>
  </si>
  <si>
    <t>150.119995</t>
  </si>
  <si>
    <t>133.226242</t>
  </si>
  <si>
    <t>151.259995</t>
  </si>
  <si>
    <t>153.940002</t>
  </si>
  <si>
    <t>137.550964</t>
  </si>
  <si>
    <t>154.660004</t>
  </si>
  <si>
    <t>162.119995</t>
  </si>
  <si>
    <t>154.139999</t>
  </si>
  <si>
    <t>144.306091</t>
  </si>
  <si>
    <t>159.160004</t>
  </si>
  <si>
    <t>161.839996</t>
  </si>
  <si>
    <t>144.609879</t>
  </si>
  <si>
    <t>161.960007</t>
  </si>
  <si>
    <t>164.639999</t>
  </si>
  <si>
    <t>147.111786</t>
  </si>
  <si>
    <t>169.979996</t>
  </si>
  <si>
    <t>169.779999</t>
  </si>
  <si>
    <t>151.704559</t>
  </si>
  <si>
    <t>169.380005</t>
  </si>
  <si>
    <t>168.919998</t>
  </si>
  <si>
    <t>170.179993</t>
  </si>
  <si>
    <t>152.061981</t>
  </si>
  <si>
    <t>169.919998</t>
  </si>
  <si>
    <t>169.339996</t>
  </si>
  <si>
    <t>151.311417</t>
  </si>
  <si>
    <t>172.160004</t>
  </si>
  <si>
    <t>170.880005</t>
  </si>
  <si>
    <t>152.687454</t>
  </si>
  <si>
    <t>171.979996</t>
  </si>
  <si>
    <t>152.812561</t>
  </si>
  <si>
    <t>168.240005</t>
  </si>
  <si>
    <t>171.619995</t>
  </si>
  <si>
    <t>153.348679</t>
  </si>
  <si>
    <t>172.080002</t>
  </si>
  <si>
    <t>175.160004</t>
  </si>
  <si>
    <t>172.059998</t>
  </si>
  <si>
    <t>156.368835</t>
  </si>
  <si>
    <t>175.080002</t>
  </si>
  <si>
    <t>172.259995</t>
  </si>
  <si>
    <t>172.360001</t>
  </si>
  <si>
    <t>154.009903</t>
  </si>
  <si>
    <t>172.759995</t>
  </si>
  <si>
    <t>176.119995</t>
  </si>
  <si>
    <t>157.369583</t>
  </si>
  <si>
    <t>176.160004</t>
  </si>
  <si>
    <t>172.820007</t>
  </si>
  <si>
    <t>154.849838</t>
  </si>
  <si>
    <t>174.580002</t>
  </si>
  <si>
    <t>155.993546</t>
  </si>
  <si>
    <t>173.720001</t>
  </si>
  <si>
    <t>169.639999</t>
  </si>
  <si>
    <t>152.526627</t>
  </si>
  <si>
    <t>173.139999</t>
  </si>
  <si>
    <t>171.259995</t>
  </si>
  <si>
    <t>154.313690</t>
  </si>
  <si>
    <t>177.979996</t>
  </si>
  <si>
    <t>158.799255</t>
  </si>
  <si>
    <t>178.360001</t>
  </si>
  <si>
    <t>159.228134</t>
  </si>
  <si>
    <t>177.759995</t>
  </si>
  <si>
    <t>177.460007</t>
  </si>
  <si>
    <t>160.532715</t>
  </si>
  <si>
    <t>184.320007</t>
  </si>
  <si>
    <t>184.240005</t>
  </si>
  <si>
    <t>164.625107</t>
  </si>
  <si>
    <t>183.779999</t>
  </si>
  <si>
    <t>181.679993</t>
  </si>
  <si>
    <t>162.337646</t>
  </si>
  <si>
    <t>181.880005</t>
  </si>
  <si>
    <t>162.176819</t>
  </si>
  <si>
    <t>163.463501</t>
  </si>
  <si>
    <t>181.619995</t>
  </si>
  <si>
    <t>161.730042</t>
  </si>
  <si>
    <t>181.179993</t>
  </si>
  <si>
    <t>179.020004</t>
  </si>
  <si>
    <t>179.919998</t>
  </si>
  <si>
    <t>160.765030</t>
  </si>
  <si>
    <t>163.928162</t>
  </si>
  <si>
    <t>174.139999</t>
  </si>
  <si>
    <t>175.940002</t>
  </si>
  <si>
    <t>157.208755</t>
  </si>
  <si>
    <t>176.080002</t>
  </si>
  <si>
    <t>177.320007</t>
  </si>
  <si>
    <t>158.441833</t>
  </si>
  <si>
    <t>176.740005</t>
  </si>
  <si>
    <t>156.815598</t>
  </si>
  <si>
    <t>174.639999</t>
  </si>
  <si>
    <t>177.279999</t>
  </si>
  <si>
    <t>176.339996</t>
  </si>
  <si>
    <t>157.566162</t>
  </si>
  <si>
    <t>158.227371</t>
  </si>
  <si>
    <t>178.479996</t>
  </si>
  <si>
    <t>179.639999</t>
  </si>
  <si>
    <t>176.979996</t>
  </si>
  <si>
    <t>158.155899</t>
  </si>
  <si>
    <t>177.779999</t>
  </si>
  <si>
    <t>175.639999</t>
  </si>
  <si>
    <t>175.880005</t>
  </si>
  <si>
    <t>157.155136</t>
  </si>
  <si>
    <t>158.942215</t>
  </si>
  <si>
    <t>177.440002</t>
  </si>
  <si>
    <t>157.887848</t>
  </si>
  <si>
    <t>175.479996</t>
  </si>
  <si>
    <t>156.797729</t>
  </si>
  <si>
    <t>175.679993</t>
  </si>
  <si>
    <t>178.419998</t>
  </si>
  <si>
    <t>174.360001</t>
  </si>
  <si>
    <t>174.779999</t>
  </si>
  <si>
    <t>156.172256</t>
  </si>
  <si>
    <t>175.119995</t>
  </si>
  <si>
    <t>176.860001</t>
  </si>
  <si>
    <t>155.743362</t>
  </si>
  <si>
    <t>174.080002</t>
  </si>
  <si>
    <t>156.511810</t>
  </si>
  <si>
    <t>175.240005</t>
  </si>
  <si>
    <t>176.660004</t>
  </si>
  <si>
    <t>174.320007</t>
  </si>
  <si>
    <t>156.315216</t>
  </si>
  <si>
    <t>175.580002</t>
  </si>
  <si>
    <t>177.119995</t>
  </si>
  <si>
    <t>157.798492</t>
  </si>
  <si>
    <t>175.720001</t>
  </si>
  <si>
    <t>175.820007</t>
  </si>
  <si>
    <t>157.101547</t>
  </si>
  <si>
    <t>172.440002</t>
  </si>
  <si>
    <t>156.994293</t>
  </si>
  <si>
    <t>175.539993</t>
  </si>
  <si>
    <t>159.263885</t>
  </si>
  <si>
    <t>180.279999</t>
  </si>
  <si>
    <t>176.880005</t>
  </si>
  <si>
    <t>160.461227</t>
  </si>
  <si>
    <t>187.740005</t>
  </si>
  <si>
    <t>163.785187</t>
  </si>
  <si>
    <t>162.838043</t>
  </si>
  <si>
    <t>161.819412</t>
  </si>
  <si>
    <t>160.550568</t>
  </si>
  <si>
    <t>175.779999</t>
  </si>
  <si>
    <t>158.245255</t>
  </si>
  <si>
    <t>176.960007</t>
  </si>
  <si>
    <t>158.120163</t>
  </si>
  <si>
    <t>176.139999</t>
  </si>
  <si>
    <t>174.820007</t>
  </si>
  <si>
    <t>157.405334</t>
  </si>
  <si>
    <t>157.852097</t>
  </si>
  <si>
    <t>175.960007</t>
  </si>
  <si>
    <t>157.476822</t>
  </si>
  <si>
    <t>180.740005</t>
  </si>
  <si>
    <t>161.283264</t>
  </si>
  <si>
    <t>157.834229</t>
  </si>
  <si>
    <t>176.619995</t>
  </si>
  <si>
    <t>173.179993</t>
  </si>
  <si>
    <t>157.816360</t>
  </si>
  <si>
    <t>176.059998</t>
  </si>
  <si>
    <t>157.315979</t>
  </si>
  <si>
    <t>174.179993</t>
  </si>
  <si>
    <t>176.820007</t>
  </si>
  <si>
    <t>157.995071</t>
  </si>
  <si>
    <t>181.720001</t>
  </si>
  <si>
    <t>162.373383</t>
  </si>
  <si>
    <t>186.839996</t>
  </si>
  <si>
    <t>165.768829</t>
  </si>
  <si>
    <t>186.020004</t>
  </si>
  <si>
    <t>184.679993</t>
  </si>
  <si>
    <t>165.554382</t>
  </si>
  <si>
    <t>186.320007</t>
  </si>
  <si>
    <t>185.220001</t>
  </si>
  <si>
    <t>165.500778</t>
  </si>
  <si>
    <t>182.619995</t>
  </si>
  <si>
    <t>163.177567</t>
  </si>
  <si>
    <t>178.639999</t>
  </si>
  <si>
    <t>181.360001</t>
  </si>
  <si>
    <t>162.051727</t>
  </si>
  <si>
    <t>180.419998</t>
  </si>
  <si>
    <t>162.641464</t>
  </si>
  <si>
    <t>183.419998</t>
  </si>
  <si>
    <t>179.759995</t>
  </si>
  <si>
    <t>161.998108</t>
  </si>
  <si>
    <t>183.979996</t>
  </si>
  <si>
    <t>160.068069</t>
  </si>
  <si>
    <t>180.119995</t>
  </si>
  <si>
    <t>176.380005</t>
  </si>
  <si>
    <t>176.580002</t>
  </si>
  <si>
    <t>157.780609</t>
  </si>
  <si>
    <t>177.520004</t>
  </si>
  <si>
    <t>158.620544</t>
  </si>
  <si>
    <t>170.479996</t>
  </si>
  <si>
    <t>171.639999</t>
  </si>
  <si>
    <t>153.366547</t>
  </si>
  <si>
    <t>172.460007</t>
  </si>
  <si>
    <t>154.099258</t>
  </si>
  <si>
    <t>173.979996</t>
  </si>
  <si>
    <t>169.460007</t>
  </si>
  <si>
    <t>151.829666</t>
  </si>
  <si>
    <t>168.220001</t>
  </si>
  <si>
    <t>163.559998</t>
  </si>
  <si>
    <t>146.539932</t>
  </si>
  <si>
    <t>162.380005</t>
  </si>
  <si>
    <t>145.092407</t>
  </si>
  <si>
    <t>162.460007</t>
  </si>
  <si>
    <t>163.479996</t>
  </si>
  <si>
    <t>161.380005</t>
  </si>
  <si>
    <t>145.467697</t>
  </si>
  <si>
    <t>162.720001</t>
  </si>
  <si>
    <t>167.080002</t>
  </si>
  <si>
    <t>149.292023</t>
  </si>
  <si>
    <t>172.279999</t>
  </si>
  <si>
    <t>170.639999</t>
  </si>
  <si>
    <t>152.473022</t>
  </si>
  <si>
    <t>172.520004</t>
  </si>
  <si>
    <t>170.160004</t>
  </si>
  <si>
    <t>152.258560</t>
  </si>
  <si>
    <t>169.240005</t>
  </si>
  <si>
    <t>165.119995</t>
  </si>
  <si>
    <t>166.419998</t>
  </si>
  <si>
    <t>148.702286</t>
  </si>
  <si>
    <t>167.220001</t>
  </si>
  <si>
    <t>163.639999</t>
  </si>
  <si>
    <t>146.879486</t>
  </si>
  <si>
    <t>168.580002</t>
  </si>
  <si>
    <t>165.320007</t>
  </si>
  <si>
    <t>167.440002</t>
  </si>
  <si>
    <t>149.613693</t>
  </si>
  <si>
    <t>168.479996</t>
  </si>
  <si>
    <t>173.559998</t>
  </si>
  <si>
    <t>154.706863</t>
  </si>
  <si>
    <t>171.500000</t>
  </si>
  <si>
    <t>169.860001</t>
  </si>
  <si>
    <t>154.170715</t>
  </si>
  <si>
    <t>173.479996</t>
  </si>
  <si>
    <t>169.960007</t>
  </si>
  <si>
    <t>170.460007</t>
  </si>
  <si>
    <t>152.312180</t>
  </si>
  <si>
    <t>172.339996</t>
  </si>
  <si>
    <t>154.152863</t>
  </si>
  <si>
    <t>172.179993</t>
  </si>
  <si>
    <t>169.360001</t>
  </si>
  <si>
    <t>151.329285</t>
  </si>
  <si>
    <t>170.119995</t>
  </si>
  <si>
    <t>152.008362</t>
  </si>
  <si>
    <t>172.779999</t>
  </si>
  <si>
    <t>169.080002</t>
  </si>
  <si>
    <t>169.440002</t>
  </si>
  <si>
    <t>151.400772</t>
  </si>
  <si>
    <t>170.520004</t>
  </si>
  <si>
    <t>166.020004</t>
  </si>
  <si>
    <t>148.344879</t>
  </si>
  <si>
    <t>140.285187</t>
  </si>
  <si>
    <t>159.660004</t>
  </si>
  <si>
    <t>159.679993</t>
  </si>
  <si>
    <t>138.766174</t>
  </si>
  <si>
    <t>139.087845</t>
  </si>
  <si>
    <t>148.820007</t>
  </si>
  <si>
    <t>132.976059</t>
  </si>
  <si>
    <t>141.979996</t>
  </si>
  <si>
    <t>132.761612</t>
  </si>
  <si>
    <t>149.639999</t>
  </si>
  <si>
    <t>133.708755</t>
  </si>
  <si>
    <t>156.419998</t>
  </si>
  <si>
    <t>136.800400</t>
  </si>
  <si>
    <t>152.639999</t>
  </si>
  <si>
    <t>148.740005</t>
  </si>
  <si>
    <t>134.477203</t>
  </si>
  <si>
    <t>131.528519</t>
  </si>
  <si>
    <t>139.559998</t>
  </si>
  <si>
    <t>131.720001</t>
  </si>
  <si>
    <t>117.696579</t>
  </si>
  <si>
    <t>131.559998</t>
  </si>
  <si>
    <t>117.553619</t>
  </si>
  <si>
    <t>137.220001</t>
  </si>
  <si>
    <t>118.304184</t>
  </si>
  <si>
    <t>126.040001</t>
  </si>
  <si>
    <t>100.308372</t>
  </si>
  <si>
    <t>123.980003</t>
  </si>
  <si>
    <t>99.075287</t>
  </si>
  <si>
    <t>94.889999</t>
  </si>
  <si>
    <t>97.389999</t>
  </si>
  <si>
    <t>87.021484</t>
  </si>
  <si>
    <t>88.531563</t>
  </si>
  <si>
    <t>85.910004</t>
  </si>
  <si>
    <t>77.916351</t>
  </si>
  <si>
    <t>85.669998</t>
  </si>
  <si>
    <t>78.488220</t>
  </si>
  <si>
    <t>94.129997</t>
  </si>
  <si>
    <t>84.108559</t>
  </si>
  <si>
    <t>90.010002</t>
  </si>
  <si>
    <t>96.269997</t>
  </si>
  <si>
    <t>89.050003</t>
  </si>
  <si>
    <t>82.428711</t>
  </si>
  <si>
    <t>98.169998</t>
  </si>
  <si>
    <t>110.360001</t>
  </si>
  <si>
    <t>98.128151</t>
  </si>
  <si>
    <t>107.739998</t>
  </si>
  <si>
    <t>102.649429</t>
  </si>
  <si>
    <t>109.059998</t>
  </si>
  <si>
    <t>101.595055</t>
  </si>
  <si>
    <t>111.440002</t>
  </si>
  <si>
    <t>94.196579</t>
  </si>
  <si>
    <t>93.839157</t>
  </si>
  <si>
    <t>102.639999</t>
  </si>
  <si>
    <t>95.465393</t>
  </si>
  <si>
    <t>103.660004</t>
  </si>
  <si>
    <t>88.460083</t>
  </si>
  <si>
    <t>102.720001</t>
  </si>
  <si>
    <t>98.830002</t>
  </si>
  <si>
    <t>88.308182</t>
  </si>
  <si>
    <t>98.910004</t>
  </si>
  <si>
    <t>88.379669</t>
  </si>
  <si>
    <t>100.933846</t>
  </si>
  <si>
    <t>103.989731</t>
  </si>
  <si>
    <t>105.562370</t>
  </si>
  <si>
    <t>119.980003</t>
  </si>
  <si>
    <t>109.493919</t>
  </si>
  <si>
    <t>110.030045</t>
  </si>
  <si>
    <t>123.639999</t>
  </si>
  <si>
    <t>103.828903</t>
  </si>
  <si>
    <t>104.668823</t>
  </si>
  <si>
    <t>111.334602</t>
  </si>
  <si>
    <t>111.459694</t>
  </si>
  <si>
    <t>104.096962</t>
  </si>
  <si>
    <t>106.134232</t>
  </si>
  <si>
    <t>107.885559</t>
  </si>
  <si>
    <t>116.779999</t>
  </si>
  <si>
    <t>104.865410</t>
  </si>
  <si>
    <t>109.833473</t>
  </si>
  <si>
    <t>128.940002</t>
  </si>
  <si>
    <t>112.603432</t>
  </si>
  <si>
    <t>119.126251</t>
  </si>
  <si>
    <t>114.569206</t>
  </si>
  <si>
    <t>121.040001</t>
  </si>
  <si>
    <t>108.153618</t>
  </si>
  <si>
    <t>113.657799</t>
  </si>
  <si>
    <t>113.354004</t>
  </si>
  <si>
    <t>113.604187</t>
  </si>
  <si>
    <t>129.080002</t>
  </si>
  <si>
    <t>129.979996</t>
  </si>
  <si>
    <t>127.739998</t>
  </si>
  <si>
    <t>128.919998</t>
  </si>
  <si>
    <t>115.194679</t>
  </si>
  <si>
    <t>131.479996</t>
  </si>
  <si>
    <t>113.747154</t>
  </si>
  <si>
    <t>125.779999</t>
  </si>
  <si>
    <t>113.639938</t>
  </si>
  <si>
    <t>107.009895</t>
  </si>
  <si>
    <t>104.025475</t>
  </si>
  <si>
    <t>123.180000</t>
  </si>
  <si>
    <t>108.332329</t>
  </si>
  <si>
    <t>117.303429</t>
  </si>
  <si>
    <t>132.259995</t>
  </si>
  <si>
    <t>118.179092</t>
  </si>
  <si>
    <t>128.360001</t>
  </si>
  <si>
    <t>119.287086</t>
  </si>
  <si>
    <t>118.375664</t>
  </si>
  <si>
    <t>135.179993</t>
  </si>
  <si>
    <t>118.643745</t>
  </si>
  <si>
    <t>131.160004</t>
  </si>
  <si>
    <t>133.960007</t>
  </si>
  <si>
    <t>119.698112</t>
  </si>
  <si>
    <t>122.271492</t>
  </si>
  <si>
    <t>136.979996</t>
  </si>
  <si>
    <t>125.202286</t>
  </si>
  <si>
    <t>122.611038</t>
  </si>
  <si>
    <t>134.460007</t>
  </si>
  <si>
    <t>118.393547</t>
  </si>
  <si>
    <t>125.184425</t>
  </si>
  <si>
    <t>143.119995</t>
  </si>
  <si>
    <t>127.882896</t>
  </si>
  <si>
    <t>137.539993</t>
  </si>
  <si>
    <t>141.639999</t>
  </si>
  <si>
    <t>126.560463</t>
  </si>
  <si>
    <t>150.720001</t>
  </si>
  <si>
    <t>148.979996</t>
  </si>
  <si>
    <t>133.119019</t>
  </si>
  <si>
    <t>132.690125</t>
  </si>
  <si>
    <t>141.419998</t>
  </si>
  <si>
    <t>145.559998</t>
  </si>
  <si>
    <t>130.063126</t>
  </si>
  <si>
    <t>127.936501</t>
  </si>
  <si>
    <t>139.660004</t>
  </si>
  <si>
    <t>139.679993</t>
  </si>
  <si>
    <t>132.240005</t>
  </si>
  <si>
    <t>118.322060</t>
  </si>
  <si>
    <t>130.139999</t>
  </si>
  <si>
    <t>121.842598</t>
  </si>
  <si>
    <t>141.479996</t>
  </si>
  <si>
    <t>136.580002</t>
  </si>
  <si>
    <t>122.039169</t>
  </si>
  <si>
    <t>136.619995</t>
  </si>
  <si>
    <t>132.320007</t>
  </si>
  <si>
    <t>134.139999</t>
  </si>
  <si>
    <t>119.858940</t>
  </si>
  <si>
    <t>118.465027</t>
  </si>
  <si>
    <t>130.679993</t>
  </si>
  <si>
    <t>116.767303</t>
  </si>
  <si>
    <t>116.409897</t>
  </si>
  <si>
    <t>132.440002</t>
  </si>
  <si>
    <t>136.860001</t>
  </si>
  <si>
    <t>121.699623</t>
  </si>
  <si>
    <t>137.360001</t>
  </si>
  <si>
    <t>129.619995</t>
  </si>
  <si>
    <t>115.820152</t>
  </si>
  <si>
    <t>133.059998</t>
  </si>
  <si>
    <t>118.893921</t>
  </si>
  <si>
    <t>134.580002</t>
  </si>
  <si>
    <t>120.252098</t>
  </si>
  <si>
    <t>135.339996</t>
  </si>
  <si>
    <t>132.979996</t>
  </si>
  <si>
    <t>134.940002</t>
  </si>
  <si>
    <t>120.573769</t>
  </si>
  <si>
    <t>122.593163</t>
  </si>
  <si>
    <t>139.919998</t>
  </si>
  <si>
    <t>121.145638</t>
  </si>
  <si>
    <t>139.440002</t>
  </si>
  <si>
    <t>141.580002</t>
  </si>
  <si>
    <t>124.058563</t>
  </si>
  <si>
    <t>138.059998</t>
  </si>
  <si>
    <t>136.440002</t>
  </si>
  <si>
    <t>138.020004</t>
  </si>
  <si>
    <t>123.325867</t>
  </si>
  <si>
    <t>138.539993</t>
  </si>
  <si>
    <t>121.002670</t>
  </si>
  <si>
    <t>135.639999</t>
  </si>
  <si>
    <t>138.139999</t>
  </si>
  <si>
    <t>121.163513</t>
  </si>
  <si>
    <t>134.059998</t>
  </si>
  <si>
    <t>139.979996</t>
  </si>
  <si>
    <t>125.077179</t>
  </si>
  <si>
    <t>142.020004</t>
  </si>
  <si>
    <t>138.660004</t>
  </si>
  <si>
    <t>124.469597</t>
  </si>
  <si>
    <t>135.440002</t>
  </si>
  <si>
    <t>137.380005</t>
  </si>
  <si>
    <t>122.753998</t>
  </si>
  <si>
    <t>142.339996</t>
  </si>
  <si>
    <t>140.020004</t>
  </si>
  <si>
    <t>129.062378</t>
  </si>
  <si>
    <t>144.759995</t>
  </si>
  <si>
    <t>129.348297</t>
  </si>
  <si>
    <t>147.639999</t>
  </si>
  <si>
    <t>144.679993</t>
  </si>
  <si>
    <t>129.562759</t>
  </si>
  <si>
    <t>144.339996</t>
  </si>
  <si>
    <t>128.973007</t>
  </si>
  <si>
    <t>129.151718</t>
  </si>
  <si>
    <t>126.900009</t>
  </si>
  <si>
    <t>140.339996</t>
  </si>
  <si>
    <t>142.960007</t>
  </si>
  <si>
    <t>126.703423</t>
  </si>
  <si>
    <t>137.639999</t>
  </si>
  <si>
    <t>122.986328</t>
  </si>
  <si>
    <t>115.444870</t>
  </si>
  <si>
    <t>111.692024</t>
  </si>
  <si>
    <t>117.214066</t>
  </si>
  <si>
    <t>133.020004</t>
  </si>
  <si>
    <t>120.180611</t>
  </si>
  <si>
    <t>135.039993</t>
  </si>
  <si>
    <t>119.733841</t>
  </si>
  <si>
    <t>131.520004</t>
  </si>
  <si>
    <t>132.860001</t>
  </si>
  <si>
    <t>118.715218</t>
  </si>
  <si>
    <t>134.119995</t>
  </si>
  <si>
    <t>134.220001</t>
  </si>
  <si>
    <t>118.947525</t>
  </si>
  <si>
    <t>125.095070</t>
  </si>
  <si>
    <t>139.839996</t>
  </si>
  <si>
    <t>140.660004</t>
  </si>
  <si>
    <t>125.684807</t>
  </si>
  <si>
    <t>140.240005</t>
  </si>
  <si>
    <t>138.740005</t>
  </si>
  <si>
    <t>123.969215</t>
  </si>
  <si>
    <t>138.979996</t>
  </si>
  <si>
    <t>124.183647</t>
  </si>
  <si>
    <t>138.880005</t>
  </si>
  <si>
    <t>140.419998</t>
  </si>
  <si>
    <t>124.362350</t>
  </si>
  <si>
    <t>123.754761</t>
  </si>
  <si>
    <t>138.440002</t>
  </si>
  <si>
    <t>124.594688</t>
  </si>
  <si>
    <t>137.839996</t>
  </si>
  <si>
    <t>122.074898</t>
  </si>
  <si>
    <t>136.080002</t>
  </si>
  <si>
    <t>121.592407</t>
  </si>
  <si>
    <t>138.339996</t>
  </si>
  <si>
    <t>134.660004</t>
  </si>
  <si>
    <t>123.129288</t>
  </si>
  <si>
    <t>138.259995</t>
  </si>
  <si>
    <t>136.139999</t>
  </si>
  <si>
    <t>135.880005</t>
  </si>
  <si>
    <t>124.201523</t>
  </si>
  <si>
    <t>142.039993</t>
  </si>
  <si>
    <t>124.666176</t>
  </si>
  <si>
    <t>139.339996</t>
  </si>
  <si>
    <t>124.505325</t>
  </si>
  <si>
    <t>140.679993</t>
  </si>
  <si>
    <t>141.720001</t>
  </si>
  <si>
    <t>125.380997</t>
  </si>
  <si>
    <t>127.561226</t>
  </si>
  <si>
    <t>145.860001</t>
  </si>
  <si>
    <t>127.775681</t>
  </si>
  <si>
    <t>149.779999</t>
  </si>
  <si>
    <t>133.833847</t>
  </si>
  <si>
    <t>150.440002</t>
  </si>
  <si>
    <t>152.660004</t>
  </si>
  <si>
    <t>135.066925</t>
  </si>
  <si>
    <t>151.539993</t>
  </si>
  <si>
    <t>135.209900</t>
  </si>
  <si>
    <t>150.779999</t>
  </si>
  <si>
    <t>150.960007</t>
  </si>
  <si>
    <t>134.888229</t>
  </si>
  <si>
    <t>148.460007</t>
  </si>
  <si>
    <t>149.839996</t>
  </si>
  <si>
    <t>133.887466</t>
  </si>
  <si>
    <t>132.618637</t>
  </si>
  <si>
    <t>149.220001</t>
  </si>
  <si>
    <t>148.339996</t>
  </si>
  <si>
    <t>132.547150</t>
  </si>
  <si>
    <t>148.839996</t>
  </si>
  <si>
    <t>149.279999</t>
  </si>
  <si>
    <t>132.833084</t>
  </si>
  <si>
    <t>148.080002</t>
  </si>
  <si>
    <t>131.921677</t>
  </si>
  <si>
    <t>126.864250</t>
  </si>
  <si>
    <t>132.720001</t>
  </si>
  <si>
    <t>119.376442</t>
  </si>
  <si>
    <t>136.779999</t>
  </si>
  <si>
    <t>120.466560</t>
  </si>
  <si>
    <t>137.020004</t>
  </si>
  <si>
    <t>121.056282</t>
  </si>
  <si>
    <t>136.539993</t>
  </si>
  <si>
    <t>122.003426</t>
  </si>
  <si>
    <t>131.940002</t>
  </si>
  <si>
    <t>119.108368</t>
  </si>
  <si>
    <t>138.639999</t>
  </si>
  <si>
    <t>123.486694</t>
  </si>
  <si>
    <t>137.740005</t>
  </si>
  <si>
    <t>139.160004</t>
  </si>
  <si>
    <t>122.771866</t>
  </si>
  <si>
    <t>124.402161</t>
  </si>
  <si>
    <t>129.539993</t>
  </si>
  <si>
    <t>122.271660</t>
  </si>
  <si>
    <t>136.179993</t>
  </si>
  <si>
    <t>124.772682</t>
  </si>
  <si>
    <t>135.539993</t>
  </si>
  <si>
    <t>137.479996</t>
  </si>
  <si>
    <t>127.347786</t>
  </si>
  <si>
    <t>137.820007</t>
  </si>
  <si>
    <t>139.539993</t>
  </si>
  <si>
    <t>135.520004</t>
  </si>
  <si>
    <t>128.681671</t>
  </si>
  <si>
    <t>137.779999</t>
  </si>
  <si>
    <t>127.810936</t>
  </si>
  <si>
    <t>137.660004</t>
  </si>
  <si>
    <t>127.514542</t>
  </si>
  <si>
    <t>137.339996</t>
  </si>
  <si>
    <t>129.126282</t>
  </si>
  <si>
    <t>139.740005</t>
  </si>
  <si>
    <t>128.292618</t>
  </si>
  <si>
    <t>128.922501</t>
  </si>
  <si>
    <t>137.160004</t>
  </si>
  <si>
    <t>124.976463</t>
  </si>
  <si>
    <t>128.088837</t>
  </si>
  <si>
    <t>139.279999</t>
  </si>
  <si>
    <t>129.015121</t>
  </si>
  <si>
    <t>128.218506</t>
  </si>
  <si>
    <t>137.080002</t>
  </si>
  <si>
    <t>126.977272</t>
  </si>
  <si>
    <t>127.458954</t>
  </si>
  <si>
    <t>128.811340</t>
  </si>
  <si>
    <t>125.643402</t>
  </si>
  <si>
    <t>131.679993</t>
  </si>
  <si>
    <t>129.119995</t>
  </si>
  <si>
    <t>116.269241</t>
  </si>
  <si>
    <t>117.584595</t>
  </si>
  <si>
    <t>123.419998</t>
  </si>
  <si>
    <t>115.880188</t>
  </si>
  <si>
    <t>122.959999</t>
  </si>
  <si>
    <t>127.779999</t>
  </si>
  <si>
    <t>118.362679</t>
  </si>
  <si>
    <t>129.660004</t>
  </si>
  <si>
    <t>122.030838</t>
  </si>
  <si>
    <t>122.345772</t>
  </si>
  <si>
    <t>132.619995</t>
  </si>
  <si>
    <t>125.902771</t>
  </si>
  <si>
    <t>123.346184</t>
  </si>
  <si>
    <t>144.860001</t>
  </si>
  <si>
    <t>135.660004</t>
  </si>
  <si>
    <t>131.831100</t>
  </si>
  <si>
    <t>150.740005</t>
  </si>
  <si>
    <t>138.778351</t>
  </si>
  <si>
    <t>138.945084</t>
  </si>
  <si>
    <t>150.580002</t>
  </si>
  <si>
    <t>139.371170</t>
  </si>
  <si>
    <t>149.380005</t>
  </si>
  <si>
    <t>139.111816</t>
  </si>
  <si>
    <t>142.224167</t>
  </si>
  <si>
    <t>154.720001</t>
  </si>
  <si>
    <t>152.380005</t>
  </si>
  <si>
    <t>153.679993</t>
  </si>
  <si>
    <t>142.353867</t>
  </si>
  <si>
    <t>143.150482</t>
  </si>
  <si>
    <t>152.279999</t>
  </si>
  <si>
    <t>152.520004</t>
  </si>
  <si>
    <t>141.279358</t>
  </si>
  <si>
    <t>153.360001</t>
  </si>
  <si>
    <t>140.927368</t>
  </si>
  <si>
    <t>154.119995</t>
  </si>
  <si>
    <t>139.037720</t>
  </si>
  <si>
    <t>156.240005</t>
  </si>
  <si>
    <t>144.502884</t>
  </si>
  <si>
    <t>156.679993</t>
  </si>
  <si>
    <t>152.339996</t>
  </si>
  <si>
    <t>141.112625</t>
  </si>
  <si>
    <t>137.648270</t>
  </si>
  <si>
    <t>135.165771</t>
  </si>
  <si>
    <t>130.923309</t>
  </si>
  <si>
    <t>142.720001</t>
  </si>
  <si>
    <t>136.499649</t>
  </si>
  <si>
    <t>146.779999</t>
  </si>
  <si>
    <t>135.962387</t>
  </si>
  <si>
    <t>135.313980</t>
  </si>
  <si>
    <t>143.779999</t>
  </si>
  <si>
    <t>134.702606</t>
  </si>
  <si>
    <t>144.360001</t>
  </si>
  <si>
    <t>144.520004</t>
  </si>
  <si>
    <t>133.794846</t>
  </si>
  <si>
    <t>133.498413</t>
  </si>
  <si>
    <t>147.440002</t>
  </si>
  <si>
    <t>136.573746</t>
  </si>
  <si>
    <t>147.119995</t>
  </si>
  <si>
    <t>147.860001</t>
  </si>
  <si>
    <t>133.757782</t>
  </si>
  <si>
    <t>139.639999</t>
  </si>
  <si>
    <t>129.774719</t>
  </si>
  <si>
    <t>142.679993</t>
  </si>
  <si>
    <t>129.385651</t>
  </si>
  <si>
    <t>139.241501</t>
  </si>
  <si>
    <t>151.220001</t>
  </si>
  <si>
    <t>144.132370</t>
  </si>
  <si>
    <t>157.279999</t>
  </si>
  <si>
    <t>154.440002</t>
  </si>
  <si>
    <t>143.057846</t>
  </si>
  <si>
    <t>155.339996</t>
  </si>
  <si>
    <t>153.380005</t>
  </si>
  <si>
    <t>142.075974</t>
  </si>
  <si>
    <t>144.479996</t>
  </si>
  <si>
    <t>138.018768</t>
  </si>
  <si>
    <t>137.926147</t>
  </si>
  <si>
    <t>150.759995</t>
  </si>
  <si>
    <t>153.139999</t>
  </si>
  <si>
    <t>141.223785</t>
  </si>
  <si>
    <t>155.960007</t>
  </si>
  <si>
    <t>156.039993</t>
  </si>
  <si>
    <t>152.759995</t>
  </si>
  <si>
    <t>141.501663</t>
  </si>
  <si>
    <t>154.679993</t>
  </si>
  <si>
    <t>149.979996</t>
  </si>
  <si>
    <t>141.186722</t>
  </si>
  <si>
    <t>23.230000</t>
  </si>
  <si>
    <t>24.969999</t>
  </si>
  <si>
    <t>25.780001</t>
  </si>
  <si>
    <t>26.830000</t>
  </si>
  <si>
    <t>28.490000</t>
  </si>
  <si>
    <t>28.420000</t>
  </si>
  <si>
    <t>27.590000</t>
  </si>
  <si>
    <t>26.740000</t>
  </si>
  <si>
    <t>27.690001</t>
  </si>
  <si>
    <t>25.459999</t>
  </si>
  <si>
    <t>27.520000</t>
  </si>
  <si>
    <t>25.290001</t>
  </si>
  <si>
    <t>23.580000</t>
  </si>
  <si>
    <t>32.360001</t>
  </si>
  <si>
    <t>33.450001</t>
  </si>
  <si>
    <t>34.830002</t>
  </si>
  <si>
    <t>34.750000</t>
  </si>
  <si>
    <t>34.759998</t>
  </si>
  <si>
    <t>36.209999</t>
  </si>
  <si>
    <t>35.790001</t>
  </si>
  <si>
    <t>41.939999</t>
  </si>
  <si>
    <t>40.209999</t>
  </si>
  <si>
    <t>40.310001</t>
  </si>
  <si>
    <t>34.980000</t>
  </si>
  <si>
    <t>36.070000</t>
  </si>
  <si>
    <t>41.310001</t>
  </si>
  <si>
    <t>41.590000</t>
  </si>
  <si>
    <t>41.970001</t>
  </si>
  <si>
    <t>44.730000</t>
  </si>
  <si>
    <t>45.270000</t>
  </si>
  <si>
    <t>45.470001</t>
  </si>
  <si>
    <t>40.110001</t>
  </si>
  <si>
    <t>42.020000</t>
  </si>
  <si>
    <t>41.820000</t>
  </si>
  <si>
    <t>41.480000</t>
  </si>
  <si>
    <t>37.209999</t>
  </si>
  <si>
    <t>37.189999</t>
  </si>
  <si>
    <t>41.070000</t>
  </si>
  <si>
    <t>40.689999</t>
  </si>
  <si>
    <t>42.740002</t>
  </si>
  <si>
    <t>44.830002</t>
  </si>
  <si>
    <t>45.209999</t>
  </si>
  <si>
    <t>47.790001</t>
  </si>
  <si>
    <t>42.910000</t>
  </si>
  <si>
    <t>34.680000</t>
  </si>
  <si>
    <t>31.879999</t>
  </si>
  <si>
    <t>33.169998</t>
  </si>
  <si>
    <t>35.669998</t>
  </si>
  <si>
    <t>42.410000</t>
  </si>
  <si>
    <t>54.459999</t>
  </si>
  <si>
    <t>74.199997</t>
  </si>
  <si>
    <t>79.580002</t>
  </si>
  <si>
    <t>84.980003</t>
  </si>
  <si>
    <t>85.160004</t>
  </si>
  <si>
    <t>82.620003</t>
  </si>
  <si>
    <t>81.019997</t>
  </si>
  <si>
    <t>80.839996</t>
  </si>
  <si>
    <t>80.639999</t>
  </si>
  <si>
    <t>79.559998</t>
  </si>
  <si>
    <t>81.379997</t>
  </si>
  <si>
    <t>81.620003</t>
  </si>
  <si>
    <t>79.220001</t>
  </si>
  <si>
    <t>79.599998</t>
  </si>
  <si>
    <t>80.040001</t>
  </si>
  <si>
    <t>76.059998</t>
  </si>
  <si>
    <t>81.720001</t>
  </si>
  <si>
    <t>78.739998</t>
  </si>
  <si>
    <t>78.839996</t>
  </si>
  <si>
    <t>78.879997</t>
  </si>
  <si>
    <t>79.860001</t>
  </si>
  <si>
    <t>1-2-2019</t>
  </si>
  <si>
    <t>1-3-2019</t>
  </si>
  <si>
    <t>1-4-2019</t>
  </si>
  <si>
    <t>1-7-2019</t>
  </si>
  <si>
    <t>1-8-2019</t>
  </si>
  <si>
    <t>1-9-2019</t>
  </si>
  <si>
    <t>1-10-2019</t>
  </si>
  <si>
    <t>1-11-2019</t>
  </si>
  <si>
    <t>1-14-2019</t>
  </si>
  <si>
    <t>1-15-2019</t>
  </si>
  <si>
    <t>1-16-2019</t>
  </si>
  <si>
    <t>1-17-2019</t>
  </si>
  <si>
    <t>1-18-2019</t>
  </si>
  <si>
    <t>1-21-2019</t>
  </si>
  <si>
    <t>1-22-2019</t>
  </si>
  <si>
    <t>1-23-2019</t>
  </si>
  <si>
    <t>1-24-2019</t>
  </si>
  <si>
    <t>1-25-2019</t>
  </si>
  <si>
    <t>1-28-2019</t>
  </si>
  <si>
    <t>1-29-2019</t>
  </si>
  <si>
    <t>1-30-2019</t>
  </si>
  <si>
    <t>1-31-2019</t>
  </si>
  <si>
    <t>2-1-2019</t>
  </si>
  <si>
    <t>2-4-2019</t>
  </si>
  <si>
    <t>2-5-2019</t>
  </si>
  <si>
    <t>2-6-2019</t>
  </si>
  <si>
    <t>2-7-2019</t>
  </si>
  <si>
    <t>2-8-2019</t>
  </si>
  <si>
    <t>2-11-2019</t>
  </si>
  <si>
    <t>2-12-2019</t>
  </si>
  <si>
    <t>2-13-2019</t>
  </si>
  <si>
    <t>2-14-2019</t>
  </si>
  <si>
    <t>2-15-2019</t>
  </si>
  <si>
    <t>2-18-2019</t>
  </si>
  <si>
    <t>2-19-2019</t>
  </si>
  <si>
    <t>2-20-2019</t>
  </si>
  <si>
    <t>2-21-2019</t>
  </si>
  <si>
    <t>2-22-2019</t>
  </si>
  <si>
    <t>2-25-2019</t>
  </si>
  <si>
    <t>2-26-2019</t>
  </si>
  <si>
    <t>2-27-2019</t>
  </si>
  <si>
    <t>2-28-2019</t>
  </si>
  <si>
    <t>3-1-2019</t>
  </si>
  <si>
    <t>3-4-2019</t>
  </si>
  <si>
    <t>3-5-2019</t>
  </si>
  <si>
    <t>3-6-2019</t>
  </si>
  <si>
    <t>3-7-2019</t>
  </si>
  <si>
    <t>3-8-2019</t>
  </si>
  <si>
    <t>3-11-2019</t>
  </si>
  <si>
    <t>3-12-2019</t>
  </si>
  <si>
    <t>3-13-2019</t>
  </si>
  <si>
    <t>3-14-2019</t>
  </si>
  <si>
    <t>3-15-2019</t>
  </si>
  <si>
    <t>3-18-2019</t>
  </si>
  <si>
    <t>3-19-2019</t>
  </si>
  <si>
    <t>3-20-2019</t>
  </si>
  <si>
    <t>3-21-2019</t>
  </si>
  <si>
    <t>3-22-2019</t>
  </si>
  <si>
    <t>3-25-2019</t>
  </si>
  <si>
    <t>3-26-2019</t>
  </si>
  <si>
    <t>3-27-2019</t>
  </si>
  <si>
    <t>3-28-2019</t>
  </si>
  <si>
    <t>3-29-2019</t>
  </si>
  <si>
    <t>4-1-2019</t>
  </si>
  <si>
    <t>4-2-2019</t>
  </si>
  <si>
    <t>4-3-2019</t>
  </si>
  <si>
    <t>4-4-2019</t>
  </si>
  <si>
    <t>4-5-2019</t>
  </si>
  <si>
    <t>4-8-2019</t>
  </si>
  <si>
    <t>4-9-2019</t>
  </si>
  <si>
    <t>4-10-2019</t>
  </si>
  <si>
    <t>4-11-2019</t>
  </si>
  <si>
    <t>4-12-2019</t>
  </si>
  <si>
    <t>4-15-2019</t>
  </si>
  <si>
    <t>4-16-2019</t>
  </si>
  <si>
    <t>4-17-2019</t>
  </si>
  <si>
    <t>4-18-2019</t>
  </si>
  <si>
    <t>4-23-2019</t>
  </si>
  <si>
    <t>4-24-2019</t>
  </si>
  <si>
    <t>4-25-2019</t>
  </si>
  <si>
    <t>4-26-2019</t>
  </si>
  <si>
    <t>4-29-2019</t>
  </si>
  <si>
    <t>4-30-2019</t>
  </si>
  <si>
    <t>5-2-2019</t>
  </si>
  <si>
    <t>5-3-2019</t>
  </si>
  <si>
    <t>5-6-2019</t>
  </si>
  <si>
    <t>5-7-2019</t>
  </si>
  <si>
    <t>5-8-2019</t>
  </si>
  <si>
    <t>5-9-2019</t>
  </si>
  <si>
    <t>5-10-2019</t>
  </si>
  <si>
    <t>5-13-2019</t>
  </si>
  <si>
    <t>5-14-2019</t>
  </si>
  <si>
    <t>5-15-2019</t>
  </si>
  <si>
    <t>5-16-2019</t>
  </si>
  <si>
    <t>5-17-2019</t>
  </si>
  <si>
    <t>5-20-2019</t>
  </si>
  <si>
    <t>5-21-2019</t>
  </si>
  <si>
    <t>5-22-2019</t>
  </si>
  <si>
    <t>5-23-2019</t>
  </si>
  <si>
    <t>5-24-2019</t>
  </si>
  <si>
    <t>5-27-2019</t>
  </si>
  <si>
    <t>5-28-2019</t>
  </si>
  <si>
    <t>5-29-2019</t>
  </si>
  <si>
    <t>5-30-2019</t>
  </si>
  <si>
    <t>5-31-2019</t>
  </si>
  <si>
    <t>6-3-2019</t>
  </si>
  <si>
    <t>6-4-2019</t>
  </si>
  <si>
    <t>6-5-2019</t>
  </si>
  <si>
    <t>6-6-2019</t>
  </si>
  <si>
    <t>6-7-2019</t>
  </si>
  <si>
    <t>6-11-2019</t>
  </si>
  <si>
    <t>6-12-2019</t>
  </si>
  <si>
    <t>6-13-2019</t>
  </si>
  <si>
    <t>6-14-2019</t>
  </si>
  <si>
    <t>6-17-2019</t>
  </si>
  <si>
    <t>6-18-2019</t>
  </si>
  <si>
    <t>6-19-2019</t>
  </si>
  <si>
    <t>6-20-2019</t>
  </si>
  <si>
    <t>6-21-2019</t>
  </si>
  <si>
    <t>6-24-2019</t>
  </si>
  <si>
    <t>6-25-2019</t>
  </si>
  <si>
    <t>6-26-2019</t>
  </si>
  <si>
    <t>6-27-2019</t>
  </si>
  <si>
    <t>6-28-2019</t>
  </si>
  <si>
    <t>7-1-2019</t>
  </si>
  <si>
    <t>7-2-2019</t>
  </si>
  <si>
    <t>7-3-2019</t>
  </si>
  <si>
    <t>7-4-2019</t>
  </si>
  <si>
    <t>7-5-2019</t>
  </si>
  <si>
    <t>7-8-2019</t>
  </si>
  <si>
    <t>7-9-2019</t>
  </si>
  <si>
    <t>7-10-2019</t>
  </si>
  <si>
    <t>7-11-2019</t>
  </si>
  <si>
    <t>7-12-2019</t>
  </si>
  <si>
    <t>7-15-2019</t>
  </si>
  <si>
    <t>7-16-2019</t>
  </si>
  <si>
    <t>7-17-2019</t>
  </si>
  <si>
    <t>7-18-2019</t>
  </si>
  <si>
    <t>7-19-2019</t>
  </si>
  <si>
    <t>7-22-2019</t>
  </si>
  <si>
    <t>7-23-2019</t>
  </si>
  <si>
    <t>7-24-2019</t>
  </si>
  <si>
    <t>7-25-2019</t>
  </si>
  <si>
    <t>7-26-2019</t>
  </si>
  <si>
    <t>7-29-2019</t>
  </si>
  <si>
    <t>7-30-2019</t>
  </si>
  <si>
    <t>7-31-2019</t>
  </si>
  <si>
    <t>8-1-2019</t>
  </si>
  <si>
    <t>8-2-2019</t>
  </si>
  <si>
    <t>8-5-2019</t>
  </si>
  <si>
    <t>8-6-2019</t>
  </si>
  <si>
    <t>8-7-2019</t>
  </si>
  <si>
    <t>8-8-2019</t>
  </si>
  <si>
    <t>8-9-2019</t>
  </si>
  <si>
    <t>8-12-2019</t>
  </si>
  <si>
    <t>8-13-2019</t>
  </si>
  <si>
    <t>8-14-2019</t>
  </si>
  <si>
    <t>8-15-2019</t>
  </si>
  <si>
    <t>8-16-2019</t>
  </si>
  <si>
    <t>8-19-2019</t>
  </si>
  <si>
    <t>8-20-2019</t>
  </si>
  <si>
    <t>8-21-2019</t>
  </si>
  <si>
    <t>8-22-2019</t>
  </si>
  <si>
    <t>8-23-2019</t>
  </si>
  <si>
    <t>8-26-2019</t>
  </si>
  <si>
    <t>8-27-2019</t>
  </si>
  <si>
    <t>8-28-2019</t>
  </si>
  <si>
    <t>8-29-2019</t>
  </si>
  <si>
    <t>8-30-2019</t>
  </si>
  <si>
    <t>9-2-2019</t>
  </si>
  <si>
    <t>9-3-2019</t>
  </si>
  <si>
    <t>9-4-2019</t>
  </si>
  <si>
    <t>9-5-2019</t>
  </si>
  <si>
    <t>9-6-2019</t>
  </si>
  <si>
    <t>9-9-2019</t>
  </si>
  <si>
    <t>9-10-2019</t>
  </si>
  <si>
    <t>9-11-2019</t>
  </si>
  <si>
    <t>9-12-2019</t>
  </si>
  <si>
    <t>9-13-2019</t>
  </si>
  <si>
    <t>9-16-2019</t>
  </si>
  <si>
    <t>9-17-2019</t>
  </si>
  <si>
    <t>9-18-2019</t>
  </si>
  <si>
    <t>9-19-2019</t>
  </si>
  <si>
    <t>9-20-2019</t>
  </si>
  <si>
    <t>9-23-2019</t>
  </si>
  <si>
    <t>9-24-2019</t>
  </si>
  <si>
    <t>9-25-2019</t>
  </si>
  <si>
    <t>9-26-2019</t>
  </si>
  <si>
    <t>9-27-2019</t>
  </si>
  <si>
    <t>9-30-2019</t>
  </si>
  <si>
    <t>10-1-2019</t>
  </si>
  <si>
    <t>10-2-2019</t>
  </si>
  <si>
    <t>10-4-2019</t>
  </si>
  <si>
    <t>10-7-2019</t>
  </si>
  <si>
    <t>10-8-2019</t>
  </si>
  <si>
    <t>10-9-2019</t>
  </si>
  <si>
    <t>10-10-2019</t>
  </si>
  <si>
    <t>10-11-2019</t>
  </si>
  <si>
    <t>10-14-2019</t>
  </si>
  <si>
    <t>10-15-2019</t>
  </si>
  <si>
    <t>10-16-2019</t>
  </si>
  <si>
    <t>10-17-2019</t>
  </si>
  <si>
    <t>10-18-2019</t>
  </si>
  <si>
    <t>10-21-2019</t>
  </si>
  <si>
    <t>10-22-2019</t>
  </si>
  <si>
    <t>10-23-2019</t>
  </si>
  <si>
    <t>10-24-2019</t>
  </si>
  <si>
    <t>10-25-2019</t>
  </si>
  <si>
    <t>10-28-2019</t>
  </si>
  <si>
    <t>10-29-2019</t>
  </si>
  <si>
    <t>10-30-2019</t>
  </si>
  <si>
    <t>10-31-2019</t>
  </si>
  <si>
    <t>11-1-2019</t>
  </si>
  <si>
    <t>11-4-2019</t>
  </si>
  <si>
    <t>11-5-2019</t>
  </si>
  <si>
    <t>11-6-2019</t>
  </si>
  <si>
    <t>11-7-2019</t>
  </si>
  <si>
    <t>11-8-2019</t>
  </si>
  <si>
    <t>11-11-2019</t>
  </si>
  <si>
    <t>11-12-2019</t>
  </si>
  <si>
    <t>11-13-2019</t>
  </si>
  <si>
    <t>11-14-2019</t>
  </si>
  <si>
    <t>11-15-2019</t>
  </si>
  <si>
    <t>11-18-2019</t>
  </si>
  <si>
    <t>11-19-2019</t>
  </si>
  <si>
    <t>11-20-2019</t>
  </si>
  <si>
    <t>11-21-2019</t>
  </si>
  <si>
    <t>11-22-2019</t>
  </si>
  <si>
    <t>11-25-2019</t>
  </si>
  <si>
    <t>11-26-2019</t>
  </si>
  <si>
    <t>11-27-2019</t>
  </si>
  <si>
    <t>11-28-2019</t>
  </si>
  <si>
    <t>11-29-2019</t>
  </si>
  <si>
    <t>12-2-2019</t>
  </si>
  <si>
    <t>12-3-2019</t>
  </si>
  <si>
    <t>12-4-2019</t>
  </si>
  <si>
    <t>12-5-2019</t>
  </si>
  <si>
    <t>12-6-2019</t>
  </si>
  <si>
    <t>12-9-2019</t>
  </si>
  <si>
    <t>12-10-2019</t>
  </si>
  <si>
    <t>12-11-2019</t>
  </si>
  <si>
    <t>12-12-2019</t>
  </si>
  <si>
    <t>12-13-2019</t>
  </si>
  <si>
    <t>12-16-2019</t>
  </si>
  <si>
    <t>12-17-2019</t>
  </si>
  <si>
    <t>12-18-2019</t>
  </si>
  <si>
    <t>12-19-2019</t>
  </si>
  <si>
    <t>12-20-2019</t>
  </si>
  <si>
    <t>12-23-2019</t>
  </si>
  <si>
    <t>12-27-2019</t>
  </si>
  <si>
    <t>12-30-2019</t>
  </si>
  <si>
    <t>1-2-2020</t>
  </si>
  <si>
    <t>1-3-2020</t>
  </si>
  <si>
    <t>1-6-2020</t>
  </si>
  <si>
    <t>1-7-2020</t>
  </si>
  <si>
    <t>1-8-2020</t>
  </si>
  <si>
    <t>1-9-2020</t>
  </si>
  <si>
    <t>1-10-2020</t>
  </si>
  <si>
    <t>1-13-2020</t>
  </si>
  <si>
    <t>1-14-2020</t>
  </si>
  <si>
    <t>1-15-2020</t>
  </si>
  <si>
    <t>1-16-2020</t>
  </si>
  <si>
    <t>1-17-2020</t>
  </si>
  <si>
    <t>1-20-2020</t>
  </si>
  <si>
    <t>1-21-2020</t>
  </si>
  <si>
    <t>1-22-2020</t>
  </si>
  <si>
    <t>1-23-2020</t>
  </si>
  <si>
    <t>1-24-2020</t>
  </si>
  <si>
    <t>1-27-2020</t>
  </si>
  <si>
    <t>1-28-2020</t>
  </si>
  <si>
    <t>1-29-2020</t>
  </si>
  <si>
    <t>1-30-2020</t>
  </si>
  <si>
    <t>1-31-2020</t>
  </si>
  <si>
    <t>2-3-2020</t>
  </si>
  <si>
    <t>2-4-2020</t>
  </si>
  <si>
    <t>2-5-2020</t>
  </si>
  <si>
    <t>2-6-2020</t>
  </si>
  <si>
    <t>2-7-2020</t>
  </si>
  <si>
    <t>2-10-2020</t>
  </si>
  <si>
    <t>2-11-2020</t>
  </si>
  <si>
    <t>2-12-2020</t>
  </si>
  <si>
    <t>2-13-2020</t>
  </si>
  <si>
    <t>2-14-2020</t>
  </si>
  <si>
    <t>2-17-2020</t>
  </si>
  <si>
    <t>2-18-2020</t>
  </si>
  <si>
    <t>2-19-2020</t>
  </si>
  <si>
    <t>2-20-2020</t>
  </si>
  <si>
    <t>2-21-2020</t>
  </si>
  <si>
    <t>2-24-2020</t>
  </si>
  <si>
    <t>2-25-2020</t>
  </si>
  <si>
    <t>2-26-2020</t>
  </si>
  <si>
    <t>2-27-2020</t>
  </si>
  <si>
    <t>2-28-2020</t>
  </si>
  <si>
    <t>3-2-2020</t>
  </si>
  <si>
    <t>3-3-2020</t>
  </si>
  <si>
    <t>3-4-2020</t>
  </si>
  <si>
    <t>3-5-2020</t>
  </si>
  <si>
    <t>3-6-2020</t>
  </si>
  <si>
    <t>3-9-2020</t>
  </si>
  <si>
    <t>3-10-2020</t>
  </si>
  <si>
    <t>3-11-2020</t>
  </si>
  <si>
    <t>3-12-2020</t>
  </si>
  <si>
    <t>3-13-2020</t>
  </si>
  <si>
    <t>3-16-2020</t>
  </si>
  <si>
    <t>3-17-2020</t>
  </si>
  <si>
    <t>3-18-2020</t>
  </si>
  <si>
    <t>3-19-2020</t>
  </si>
  <si>
    <t>3-20-2020</t>
  </si>
  <si>
    <t>3-23-2020</t>
  </si>
  <si>
    <t>3-24-2020</t>
  </si>
  <si>
    <t>3-25-2020</t>
  </si>
  <si>
    <t>3-26-2020</t>
  </si>
  <si>
    <t>3-27-2020</t>
  </si>
  <si>
    <t>3-30-2020</t>
  </si>
  <si>
    <t>3-31-2020</t>
  </si>
  <si>
    <t>4-1-2020</t>
  </si>
  <si>
    <t>4-2-2020</t>
  </si>
  <si>
    <t>4-3-2020</t>
  </si>
  <si>
    <t>4-6-2020</t>
  </si>
  <si>
    <t>4-7-2020</t>
  </si>
  <si>
    <t>4-8-2020</t>
  </si>
  <si>
    <t>4-9-2020</t>
  </si>
  <si>
    <t>4-14-2020</t>
  </si>
  <si>
    <t>4-15-2020</t>
  </si>
  <si>
    <t>4-16-2020</t>
  </si>
  <si>
    <t>4-17-2020</t>
  </si>
  <si>
    <t>4-20-2020</t>
  </si>
  <si>
    <t>4-21-2020</t>
  </si>
  <si>
    <t>4-22-2020</t>
  </si>
  <si>
    <t>4-23-2020</t>
  </si>
  <si>
    <t>4-24-2020</t>
  </si>
  <si>
    <t>4-27-2020</t>
  </si>
  <si>
    <t>4-28-2020</t>
  </si>
  <si>
    <t>4-29-2020</t>
  </si>
  <si>
    <t>4-30-2020</t>
  </si>
  <si>
    <t>5-4-2020</t>
  </si>
  <si>
    <t>5-5-2020</t>
  </si>
  <si>
    <t>5-6-2020</t>
  </si>
  <si>
    <t>5-7-2020</t>
  </si>
  <si>
    <t>5-8-2020</t>
  </si>
  <si>
    <t>5-11-2020</t>
  </si>
  <si>
    <t>5-12-2020</t>
  </si>
  <si>
    <t>5-13-2020</t>
  </si>
  <si>
    <t>5-14-2020</t>
  </si>
  <si>
    <t>5-15-2020</t>
  </si>
  <si>
    <t>5-18-2020</t>
  </si>
  <si>
    <t>5-19-2020</t>
  </si>
  <si>
    <t>5-20-2020</t>
  </si>
  <si>
    <t>5-21-2020</t>
  </si>
  <si>
    <t>5-22-2020</t>
  </si>
  <si>
    <t>5-25-2020</t>
  </si>
  <si>
    <t>5-26-2020</t>
  </si>
  <si>
    <t>5-27-2020</t>
  </si>
  <si>
    <t>5-28-2020</t>
  </si>
  <si>
    <t>5-29-2020</t>
  </si>
  <si>
    <t>6-2-2020</t>
  </si>
  <si>
    <t>6-3-2020</t>
  </si>
  <si>
    <t>6-4-2020</t>
  </si>
  <si>
    <t>6-5-2020</t>
  </si>
  <si>
    <t>6-8-2020</t>
  </si>
  <si>
    <t>6-9-2020</t>
  </si>
  <si>
    <t>6-10-2020</t>
  </si>
  <si>
    <t>6-11-2020</t>
  </si>
  <si>
    <t>6-12-2020</t>
  </si>
  <si>
    <t>6-15-2020</t>
  </si>
  <si>
    <t>6-16-2020</t>
  </si>
  <si>
    <t>6-17-2020</t>
  </si>
  <si>
    <t>6-18-2020</t>
  </si>
  <si>
    <t>6-19-2020</t>
  </si>
  <si>
    <t>6-22-2020</t>
  </si>
  <si>
    <t>6-23-2020</t>
  </si>
  <si>
    <t>6-24-2020</t>
  </si>
  <si>
    <t>6-25-2020</t>
  </si>
  <si>
    <t>6-26-2020</t>
  </si>
  <si>
    <t>6-29-2020</t>
  </si>
  <si>
    <t>6-30-2020</t>
  </si>
  <si>
    <t>7-1-2020</t>
  </si>
  <si>
    <t>7-2-2020</t>
  </si>
  <si>
    <t>7-3-2020</t>
  </si>
  <si>
    <t>7-6-2020</t>
  </si>
  <si>
    <t>7-7-2020</t>
  </si>
  <si>
    <t>7-8-2020</t>
  </si>
  <si>
    <t>7-9-2020</t>
  </si>
  <si>
    <t>7-10-2020</t>
  </si>
  <si>
    <t>7-13-2020</t>
  </si>
  <si>
    <t>7-14-2020</t>
  </si>
  <si>
    <t>7-15-2020</t>
  </si>
  <si>
    <t>7-16-2020</t>
  </si>
  <si>
    <t>7-17-2020</t>
  </si>
  <si>
    <t>7-20-2020</t>
  </si>
  <si>
    <t>7-21-2020</t>
  </si>
  <si>
    <t>7-22-2020</t>
  </si>
  <si>
    <t>7-23-2020</t>
  </si>
  <si>
    <t>7-24-2020</t>
  </si>
  <si>
    <t>7-27-2020</t>
  </si>
  <si>
    <t>7-28-2020</t>
  </si>
  <si>
    <t>7-29-2020</t>
  </si>
  <si>
    <t>7-30-2020</t>
  </si>
  <si>
    <t>7-31-2020</t>
  </si>
  <si>
    <t>8-3-2020</t>
  </si>
  <si>
    <t>8-4-2020</t>
  </si>
  <si>
    <t>8-5-2020</t>
  </si>
  <si>
    <t>8-6-2020</t>
  </si>
  <si>
    <t>8-7-2020</t>
  </si>
  <si>
    <t>8-10-2020</t>
  </si>
  <si>
    <t>8-11-2020</t>
  </si>
  <si>
    <t>8-12-2020</t>
  </si>
  <si>
    <t>8-13-2020</t>
  </si>
  <si>
    <t>8-14-2020</t>
  </si>
  <si>
    <t>8-17-2020</t>
  </si>
  <si>
    <t>8-18-2020</t>
  </si>
  <si>
    <t>8-19-2020</t>
  </si>
  <si>
    <t>8-20-2020</t>
  </si>
  <si>
    <t>8-21-2020</t>
  </si>
  <si>
    <t>8-24-2020</t>
  </si>
  <si>
    <t>8-25-2020</t>
  </si>
  <si>
    <t>8-26-2020</t>
  </si>
  <si>
    <t>8-27-2020</t>
  </si>
  <si>
    <t>8-28-2020</t>
  </si>
  <si>
    <t>8-31-2020</t>
  </si>
  <si>
    <t>9-1-2020</t>
  </si>
  <si>
    <t>9-2-2020</t>
  </si>
  <si>
    <t>9-3-2020</t>
  </si>
  <si>
    <t>9-4-2020</t>
  </si>
  <si>
    <t>9-7-2020</t>
  </si>
  <si>
    <t>9-8-2020</t>
  </si>
  <si>
    <t>9-9-2020</t>
  </si>
  <si>
    <t>9-10-2020</t>
  </si>
  <si>
    <t>9-11-2020</t>
  </si>
  <si>
    <t>9-14-2020</t>
  </si>
  <si>
    <t>9-15-2020</t>
  </si>
  <si>
    <t>9-16-2020</t>
  </si>
  <si>
    <t>9-17-2020</t>
  </si>
  <si>
    <t>9-18-2020</t>
  </si>
  <si>
    <t>9-21-2020</t>
  </si>
  <si>
    <t>9-22-2020</t>
  </si>
  <si>
    <t>9-23-2020</t>
  </si>
  <si>
    <t>9-24-2020</t>
  </si>
  <si>
    <t>9-25-2020</t>
  </si>
  <si>
    <t>9-28-2020</t>
  </si>
  <si>
    <t>9-29-2020</t>
  </si>
  <si>
    <t>9-30-2020</t>
  </si>
  <si>
    <t>10-1-2020</t>
  </si>
  <si>
    <t>10-2-2020</t>
  </si>
  <si>
    <t>10-5-2020</t>
  </si>
  <si>
    <t>10-6-2020</t>
  </si>
  <si>
    <t>10-7-2020</t>
  </si>
  <si>
    <t>10-8-2020</t>
  </si>
  <si>
    <t>10-9-2020</t>
  </si>
  <si>
    <t>10-12-2020</t>
  </si>
  <si>
    <t>10-13-2020</t>
  </si>
  <si>
    <t>10-14-2020</t>
  </si>
  <si>
    <t>10-15-2020</t>
  </si>
  <si>
    <t>10-16-2020</t>
  </si>
  <si>
    <t>10-19-2020</t>
  </si>
  <si>
    <t>10-20-2020</t>
  </si>
  <si>
    <t>10-21-2020</t>
  </si>
  <si>
    <t>10-22-2020</t>
  </si>
  <si>
    <t>10-23-2020</t>
  </si>
  <si>
    <t>10-26-2020</t>
  </si>
  <si>
    <t>10-27-2020</t>
  </si>
  <si>
    <t>10-28-2020</t>
  </si>
  <si>
    <t>10-29-2020</t>
  </si>
  <si>
    <t>10-30-2020</t>
  </si>
  <si>
    <t>11-2-2020</t>
  </si>
  <si>
    <t>11-3-2020</t>
  </si>
  <si>
    <t>11-4-2020</t>
  </si>
  <si>
    <t>11-5-2020</t>
  </si>
  <si>
    <t>11-6-2020</t>
  </si>
  <si>
    <t>11-9-2020</t>
  </si>
  <si>
    <t>11-10-2020</t>
  </si>
  <si>
    <t>11-11-2020</t>
  </si>
  <si>
    <t>11-12-2020</t>
  </si>
  <si>
    <t>11-13-2020</t>
  </si>
  <si>
    <t>11-16-2020</t>
  </si>
  <si>
    <t>11-17-2020</t>
  </si>
  <si>
    <t>11-18-2020</t>
  </si>
  <si>
    <t>11-19-2020</t>
  </si>
  <si>
    <t>11-20-2020</t>
  </si>
  <si>
    <t>11-23-2020</t>
  </si>
  <si>
    <t>11-24-2020</t>
  </si>
  <si>
    <t>11-25-2020</t>
  </si>
  <si>
    <t>11-26-2020</t>
  </si>
  <si>
    <t>11-27-2020</t>
  </si>
  <si>
    <t>11-30-2020</t>
  </si>
  <si>
    <t>12-1-2020</t>
  </si>
  <si>
    <t>12-2-2020</t>
  </si>
  <si>
    <t>12-3-2020</t>
  </si>
  <si>
    <t>12-4-2020</t>
  </si>
  <si>
    <t>12-7-2020</t>
  </si>
  <si>
    <t>12-8-2020</t>
  </si>
  <si>
    <t>12-9-2020</t>
  </si>
  <si>
    <t>12-10-2020</t>
  </si>
  <si>
    <t>12-11-2020</t>
  </si>
  <si>
    <t>12-14-2020</t>
  </si>
  <si>
    <t>12-15-2020</t>
  </si>
  <si>
    <t>12-16-2020</t>
  </si>
  <si>
    <t>12-17-2020</t>
  </si>
  <si>
    <t>12-18-2020</t>
  </si>
  <si>
    <t>12-21-2020</t>
  </si>
  <si>
    <t>12-22-2020</t>
  </si>
  <si>
    <t>12-23-2020</t>
  </si>
  <si>
    <t>12-28-2020</t>
  </si>
  <si>
    <t>12-29-2020</t>
  </si>
  <si>
    <t>12-30-2020</t>
  </si>
  <si>
    <t xml:space="preserve">Date Range </t>
  </si>
  <si>
    <t>2019-2020</t>
  </si>
  <si>
    <t>Symbols</t>
  </si>
  <si>
    <t>Volume3</t>
  </si>
  <si>
    <t>Volume5</t>
  </si>
  <si>
    <t>Volume7</t>
  </si>
  <si>
    <t>Volume9</t>
  </si>
  <si>
    <t>Volume11</t>
  </si>
  <si>
    <t>Volume13</t>
  </si>
  <si>
    <t>Volume15</t>
  </si>
  <si>
    <t>Volume17</t>
  </si>
  <si>
    <t>Volume19</t>
  </si>
  <si>
    <t>Volume21</t>
  </si>
  <si>
    <t>Volume2</t>
  </si>
  <si>
    <t>Volume4</t>
  </si>
  <si>
    <t>Volume6</t>
  </si>
  <si>
    <t>Volume8</t>
  </si>
  <si>
    <t>Volume10</t>
  </si>
  <si>
    <t>Volume12</t>
  </si>
  <si>
    <t>Volume14</t>
  </si>
  <si>
    <t>Volume16</t>
  </si>
  <si>
    <t>Volume18</t>
  </si>
  <si>
    <t>Volume20</t>
  </si>
  <si>
    <t>The number of first row of each stock symbol</t>
  </si>
  <si>
    <t>The list of symbols</t>
  </si>
  <si>
    <t>R16t</t>
  </si>
  <si>
    <t>R17t</t>
  </si>
  <si>
    <t>R18t</t>
  </si>
  <si>
    <t>R19t</t>
  </si>
  <si>
    <t>R20t</t>
  </si>
  <si>
    <t>R21t</t>
  </si>
  <si>
    <t>Data From E(Ri)</t>
  </si>
  <si>
    <t>Data From Data-Resource</t>
  </si>
  <si>
    <t>This Section is to compare the two sheets to be sure data transferring  is correct</t>
  </si>
  <si>
    <t>Number</t>
  </si>
  <si>
    <t>Symbol</t>
  </si>
  <si>
    <t>The field under this row is an assistant for this sheet and is subject to remain.</t>
  </si>
  <si>
    <t>RWE.De</t>
  </si>
  <si>
    <t>Ri, The return of every single asset is the average of the returns from the whole period.</t>
  </si>
  <si>
    <t>Liquidity</t>
  </si>
  <si>
    <t>Volatility: Var</t>
  </si>
  <si>
    <t>Volatility: STD</t>
  </si>
  <si>
    <t>Alpha</t>
  </si>
  <si>
    <t>Volume1</t>
  </si>
  <si>
    <t>With Function</t>
  </si>
  <si>
    <t>With Transpose</t>
  </si>
  <si>
    <t>Cov Mtrx Test</t>
  </si>
  <si>
    <t>Totals</t>
  </si>
  <si>
    <t>Optimal STD</t>
  </si>
  <si>
    <t>Adj Rate of Return</t>
  </si>
  <si>
    <t>Major One</t>
  </si>
  <si>
    <t>MarketIndx</t>
  </si>
  <si>
    <t xml:space="preserve">Weighted Beta 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</si>
  <si>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</si>
  <si>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</si>
  <si>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</si>
  <si>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</si>
  <si>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</si>
  <si>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</si>
  <si>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</si>
  <si>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</si>
  <si>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</si>
  <si>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</si>
  <si>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</si>
  <si>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</si>
  <si>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</si>
  <si>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</si>
  <si>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</si>
  <si>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</si>
  <si>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</si>
  <si>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</si>
  <si>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</si>
  <si>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</si>
  <si>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</si>
  <si>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</si>
  <si>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</si>
  <si>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</si>
  <si>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</si>
  <si>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</si>
  <si>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Ri*xi</t>
  </si>
  <si>
    <t>Residuals</t>
  </si>
  <si>
    <t xml:space="preserve">Based Regression means the regression for the most optimal portfolio in case the independent and dependant variables are weighted Beta and Return for the portfolio respectively. </t>
  </si>
  <si>
    <t>Portfolio Number</t>
  </si>
  <si>
    <t>Weighted Return</t>
  </si>
  <si>
    <t>Predicted Weighted Return</t>
  </si>
  <si>
    <t xml:space="preserve">Multicollinearity Test for 2019: 1/(1-R Square) = </t>
  </si>
  <si>
    <t>Durbin-Watson Test 2019:</t>
  </si>
  <si>
    <t>t-Test: Paired Two Sample for Means</t>
  </si>
  <si>
    <t>Variable 1</t>
  </si>
  <si>
    <t>Variable 2</t>
  </si>
  <si>
    <t>Mean</t>
  </si>
  <si>
    <t>Pearson Correlation</t>
  </si>
  <si>
    <t>Hypothesized Mean Difference</t>
  </si>
  <si>
    <t>P(T&lt;=t) one-tail</t>
  </si>
  <si>
    <t>t Critical one-tail</t>
  </si>
  <si>
    <t>P(T&lt;=t) two-tail</t>
  </si>
  <si>
    <t>t Critical two-tail</t>
  </si>
  <si>
    <t>Cov Matrix</t>
  </si>
  <si>
    <t>Company Name</t>
  </si>
  <si>
    <t>Covestro AG</t>
  </si>
  <si>
    <t>adidas AG</t>
  </si>
  <si>
    <t>Airbus SE</t>
  </si>
  <si>
    <t>Allianz SE</t>
  </si>
  <si>
    <t>BASF SE</t>
  </si>
  <si>
    <t>Bayer Aktiengesellschaft</t>
  </si>
  <si>
    <t>Beiersdorf Aktiengesellschaft</t>
  </si>
  <si>
    <t>Bayerische Motoren Werke Aktiengesellschaft</t>
  </si>
  <si>
    <t>Continental Aktiengesellschaft</t>
  </si>
  <si>
    <t>Deutsche Börse AG</t>
  </si>
  <si>
    <t>Deutsche Bank Aktiengesellschaft</t>
  </si>
  <si>
    <t>Deutsche Post AG</t>
  </si>
  <si>
    <t>Deutsche Telekom AG</t>
  </si>
  <si>
    <t>Daimler Truck Holding AG</t>
  </si>
  <si>
    <t>Fresenius Medical Care AG &amp; Co. KGaA</t>
  </si>
  <si>
    <t>Fresenius SE &amp; Co. KGaA</t>
  </si>
  <si>
    <t>HeidelbergCement AG</t>
  </si>
  <si>
    <t>HelloFresh SE</t>
  </si>
  <si>
    <t>Hannover Rück SE</t>
  </si>
  <si>
    <t>Infineon Technologies AG</t>
  </si>
  <si>
    <t>Linde plc</t>
  </si>
  <si>
    <t>MERCK Kommanditgesellschaft auf Aktien</t>
  </si>
  <si>
    <t>MTU Aero Engines AG</t>
  </si>
  <si>
    <t>PUMA SE</t>
  </si>
  <si>
    <t>RWE Aktiengesellschaft</t>
  </si>
  <si>
    <t>Siemens Healthineers AG </t>
  </si>
  <si>
    <t>Siemens Aktiengesellschaft</t>
  </si>
  <si>
    <t>Symrise AG</t>
  </si>
  <si>
    <t>Volkswagen AG</t>
  </si>
  <si>
    <t>Zalando SE</t>
  </si>
  <si>
    <t>Symbol 2019</t>
  </si>
  <si>
    <t xml:space="preserve"> slope </t>
  </si>
  <si>
    <t xml:space="preserve">intercept </t>
  </si>
  <si>
    <t xml:space="preserve">value </t>
  </si>
  <si>
    <t xml:space="preserve">t-stat </t>
  </si>
  <si>
    <t>p-value</t>
  </si>
  <si>
    <t xml:space="preserve">R2 </t>
  </si>
  <si>
    <t xml:space="preserve">cor. R2 </t>
  </si>
  <si>
    <t>significance</t>
  </si>
  <si>
    <t xml:space="preserve">coef. of regression </t>
  </si>
  <si>
    <t>Results of regression analysis with threshold of significance of 0.05 for 2019</t>
  </si>
  <si>
    <t xml:space="preserve">Expected Portfolio Return:  E(Rp) = Σ(xiRi)  </t>
  </si>
  <si>
    <t>xi: percentage, weight or probability of a share in a portfolio</t>
  </si>
  <si>
    <t>Yes</t>
  </si>
  <si>
    <t>The Prediction Application of 2019 in 2020</t>
  </si>
  <si>
    <t>xi = Percentages from 2019</t>
  </si>
  <si>
    <t>Ri = Returns from 2020</t>
  </si>
  <si>
    <t xml:space="preserve">xi*Ri = Weighted Returns </t>
  </si>
  <si>
    <t>Total of Return</t>
  </si>
  <si>
    <t>Portfolio Beta</t>
  </si>
  <si>
    <t>Portfolio Weighted Beta</t>
  </si>
  <si>
    <t>Major</t>
  </si>
  <si>
    <t>Daily Opt STD</t>
  </si>
  <si>
    <t>EP</t>
  </si>
  <si>
    <t>P (1)</t>
  </si>
  <si>
    <t>P (2)</t>
  </si>
  <si>
    <t>P (3)</t>
  </si>
  <si>
    <t>P (4)</t>
  </si>
  <si>
    <t>P (5)</t>
  </si>
  <si>
    <t>P (6)</t>
  </si>
  <si>
    <t>P (7)</t>
  </si>
  <si>
    <t>P (8)</t>
  </si>
  <si>
    <t>P (9)</t>
  </si>
  <si>
    <t>P (10)</t>
  </si>
  <si>
    <t>Volume per 100000</t>
  </si>
  <si>
    <t>Ri, The return of every single asset is the average of the returns from the whole period, in 2019</t>
  </si>
  <si>
    <t xml:space="preserve">Multicollinearity Test for 2020: 1/(1-R Square) = </t>
  </si>
  <si>
    <t>Sector</t>
  </si>
  <si>
    <t>Consumer Discretionary</t>
  </si>
  <si>
    <t xml:space="preserve">Aerospace </t>
  </si>
  <si>
    <t>Chemical Industry</t>
  </si>
  <si>
    <t>Multi-Sector</t>
  </si>
  <si>
    <t>Health Care</t>
  </si>
  <si>
    <t>Gas and Engine</t>
  </si>
  <si>
    <t>Semi-conductors</t>
  </si>
  <si>
    <t>Finance</t>
  </si>
  <si>
    <t>Food Services</t>
  </si>
  <si>
    <t>Cement and Aggregate</t>
  </si>
  <si>
    <t>Health Equipment</t>
  </si>
  <si>
    <t>Health-Care Manufacturing</t>
  </si>
  <si>
    <t xml:space="preserve">Automobile </t>
  </si>
  <si>
    <t>Telecommunication</t>
  </si>
  <si>
    <t>Exchange</t>
  </si>
  <si>
    <t>Post and Delivery</t>
  </si>
  <si>
    <t>Automative</t>
  </si>
  <si>
    <t>Health and Agriculture</t>
  </si>
  <si>
    <t>Banking</t>
  </si>
  <si>
    <t>Finance and Insurance</t>
  </si>
  <si>
    <t>Engine Manufacturing</t>
  </si>
  <si>
    <t>Skin Products</t>
  </si>
  <si>
    <t>x</t>
  </si>
  <si>
    <t>y</t>
  </si>
  <si>
    <t>y1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</si>
</sst>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0"/>
    <numFmt numFmtId="165" formatCode="0.000000000"/>
    <numFmt numFmtId="166" formatCode="0.0000"/>
    <numFmt numFmtId="167" formatCode=";;;"/>
    <numFmt numFmtId="168" formatCode="0.00000000"/>
    <numFmt numFmtId="169" formatCode="0.0000000000"/>
    <numFmt numFmtId="170" formatCode="0.00000000%"/>
    <numFmt numFmtId="171" formatCode="0.000000000%"/>
  </numFmts>
  <fonts count="20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vertAlign val="subscript"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  <font>
      <sz val="9"/>
      <color theme="0"/>
      <name val="Arial"/>
      <family val="2"/>
    </font>
    <font>
      <sz val="9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u/>
      <sz val="11"/>
      <color rgb="FFFF000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499984740745262"/>
        <bgColor theme="9" tint="0.79998168889431442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theme="5" tint="0.79998168889431442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34998626667073579"/>
        <bgColor theme="0" tint="-0.34998626667073579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theme="9" tint="0.79998168889431442"/>
      </patternFill>
    </fill>
    <fill>
      <patternFill patternType="solid">
        <fgColor theme="0"/>
        <bgColor theme="9" tint="0.79998168889431442"/>
      </patternFill>
    </fill>
  </fills>
  <borders count="2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theme="5" tint="0.3999755851924192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9" fontId="10" fillId="0" borderId="0" applyFont="0" applyFill="0" applyBorder="0" applyAlignment="0" applyProtection="0"/>
  </cellStyleXfs>
  <cellXfs count="183"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49" fontId="0" fillId="0" borderId="0" xfId="0" applyNumberFormat="1"/>
    <xf numFmtId="0" fontId="7" fillId="0" borderId="0" xfId="0" applyFont="1"/>
    <xf numFmtId="165" fontId="0" fillId="0" borderId="0" xfId="0" applyNumberFormat="1"/>
    <xf numFmtId="165" fontId="1" fillId="0" borderId="0" xfId="0" applyNumberFormat="1" applyFont="1" applyAlignment="1">
      <alignment horizontal="center" vertical="center"/>
    </xf>
    <xf numFmtId="165" fontId="0" fillId="2" borderId="0" xfId="0" applyNumberFormat="1" applyFill="1"/>
    <xf numFmtId="165" fontId="0" fillId="5" borderId="0" xfId="0" applyNumberFormat="1" applyFill="1"/>
    <xf numFmtId="165" fontId="0" fillId="4" borderId="0" xfId="0" applyNumberFormat="1" applyFill="1"/>
    <xf numFmtId="165" fontId="0" fillId="3" borderId="0" xfId="0" applyNumberFormat="1" applyFill="1"/>
    <xf numFmtId="165" fontId="0" fillId="0" borderId="3" xfId="0" applyNumberFormat="1" applyFont="1" applyBorder="1"/>
    <xf numFmtId="166" fontId="0" fillId="0" borderId="0" xfId="0" applyNumberFormat="1"/>
    <xf numFmtId="165" fontId="0" fillId="5" borderId="0" xfId="0" applyNumberFormat="1" applyFont="1" applyFill="1"/>
    <xf numFmtId="1" fontId="0" fillId="0" borderId="0" xfId="0" applyNumberFormat="1"/>
    <xf numFmtId="0" fontId="0" fillId="0" borderId="0" xfId="0" applyFont="1"/>
    <xf numFmtId="165" fontId="0" fillId="0" borderId="0" xfId="0" applyNumberFormat="1" applyFont="1" applyBorder="1"/>
    <xf numFmtId="0" fontId="8" fillId="7" borderId="0" xfId="0" applyFont="1" applyFill="1"/>
    <xf numFmtId="166" fontId="8" fillId="7" borderId="0" xfId="0" applyNumberFormat="1" applyFont="1" applyFill="1"/>
    <xf numFmtId="0" fontId="0" fillId="0" borderId="0" xfId="0" applyAlignment="1">
      <alignment horizontal="center"/>
    </xf>
    <xf numFmtId="0" fontId="0" fillId="8" borderId="4" xfId="0" applyFont="1" applyFill="1" applyBorder="1"/>
    <xf numFmtId="0" fontId="7" fillId="2" borderId="0" xfId="0" applyFont="1" applyFill="1"/>
    <xf numFmtId="0" fontId="9" fillId="0" borderId="0" xfId="0" applyFont="1"/>
    <xf numFmtId="165" fontId="9" fillId="6" borderId="0" xfId="0" applyNumberFormat="1" applyFont="1" applyFill="1"/>
    <xf numFmtId="2" fontId="0" fillId="0" borderId="0" xfId="0" applyNumberFormat="1" applyAlignment="1">
      <alignment horizontal="left"/>
    </xf>
    <xf numFmtId="164" fontId="0" fillId="10" borderId="0" xfId="0" applyNumberFormat="1" applyFill="1" applyAlignment="1">
      <alignment horizontal="left"/>
    </xf>
    <xf numFmtId="0" fontId="0" fillId="10" borderId="0" xfId="0" applyFill="1" applyAlignment="1">
      <alignment horizontal="left"/>
    </xf>
    <xf numFmtId="0" fontId="0" fillId="8" borderId="4" xfId="0" applyFont="1" applyFill="1" applyBorder="1" applyAlignment="1">
      <alignment horizontal="left"/>
    </xf>
    <xf numFmtId="164" fontId="0" fillId="0" borderId="0" xfId="0" applyNumberFormat="1" applyAlignment="1">
      <alignment horizontal="left"/>
    </xf>
    <xf numFmtId="167" fontId="0" fillId="10" borderId="0" xfId="0" applyNumberFormat="1" applyFill="1"/>
    <xf numFmtId="165" fontId="0" fillId="11" borderId="0" xfId="0" applyNumberFormat="1" applyFill="1"/>
    <xf numFmtId="165" fontId="0" fillId="12" borderId="0" xfId="0" applyNumberFormat="1" applyFill="1"/>
    <xf numFmtId="165" fontId="9" fillId="6" borderId="0" xfId="0" applyNumberFormat="1" applyFont="1" applyFill="1" applyBorder="1"/>
    <xf numFmtId="165" fontId="0" fillId="0" borderId="0" xfId="0" applyNumberFormat="1" applyBorder="1"/>
    <xf numFmtId="165" fontId="0" fillId="12" borderId="0" xfId="0" applyNumberFormat="1" applyFill="1" applyBorder="1"/>
    <xf numFmtId="165" fontId="0" fillId="11" borderId="0" xfId="0" applyNumberFormat="1" applyFill="1" applyBorder="1"/>
    <xf numFmtId="4" fontId="0" fillId="0" borderId="0" xfId="0" applyNumberFormat="1" applyAlignment="1">
      <alignment horizontal="left"/>
    </xf>
    <xf numFmtId="0" fontId="9" fillId="9" borderId="0" xfId="0" applyFont="1" applyFill="1" applyAlignment="1">
      <alignment horizontal="left"/>
    </xf>
    <xf numFmtId="0" fontId="9" fillId="9" borderId="0" xfId="0" applyNumberFormat="1" applyFont="1" applyFill="1" applyAlignment="1">
      <alignment horizontal="left"/>
    </xf>
    <xf numFmtId="164" fontId="9" fillId="9" borderId="0" xfId="0" applyNumberFormat="1" applyFont="1" applyFill="1" applyAlignment="1">
      <alignment horizontal="left"/>
    </xf>
    <xf numFmtId="2" fontId="9" fillId="9" borderId="0" xfId="0" applyNumberFormat="1" applyFont="1" applyFill="1" applyAlignment="1">
      <alignment horizontal="left"/>
    </xf>
    <xf numFmtId="0" fontId="9" fillId="9" borderId="0" xfId="0" applyFont="1" applyFill="1"/>
    <xf numFmtId="0" fontId="0" fillId="2" borderId="5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2" borderId="8" xfId="0" applyFont="1" applyFill="1" applyBorder="1" applyAlignment="1">
      <alignment horizontal="left"/>
    </xf>
    <xf numFmtId="164" fontId="0" fillId="2" borderId="7" xfId="0" applyNumberFormat="1" applyFont="1" applyFill="1" applyBorder="1" applyAlignment="1">
      <alignment horizontal="left"/>
    </xf>
    <xf numFmtId="168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9" fontId="0" fillId="0" borderId="0" xfId="0" applyNumberFormat="1" applyAlignment="1">
      <alignment horizontal="left"/>
    </xf>
    <xf numFmtId="9" fontId="0" fillId="10" borderId="0" xfId="2" applyFont="1" applyFill="1" applyAlignment="1">
      <alignment horizontal="left"/>
    </xf>
    <xf numFmtId="9" fontId="0" fillId="2" borderId="7" xfId="2" applyFont="1" applyFill="1" applyBorder="1" applyAlignment="1">
      <alignment horizontal="left"/>
    </xf>
    <xf numFmtId="9" fontId="0" fillId="2" borderId="9" xfId="2" applyFont="1" applyFill="1" applyBorder="1" applyAlignment="1">
      <alignment horizontal="left"/>
    </xf>
    <xf numFmtId="9" fontId="0" fillId="2" borderId="6" xfId="2" applyFont="1" applyFill="1" applyBorder="1" applyAlignment="1">
      <alignment horizontal="left"/>
    </xf>
    <xf numFmtId="0" fontId="0" fillId="0" borderId="0" xfId="0" applyAlignment="1">
      <alignment horizontal="left"/>
    </xf>
    <xf numFmtId="0" fontId="4" fillId="0" borderId="2" xfId="0" applyFont="1" applyFill="1" applyBorder="1" applyAlignment="1">
      <alignment horizontal="centerContinuous"/>
    </xf>
    <xf numFmtId="0" fontId="7" fillId="2" borderId="0" xfId="0" applyFont="1" applyFill="1" applyAlignment="1">
      <alignment horizontal="left"/>
    </xf>
    <xf numFmtId="0" fontId="1" fillId="0" borderId="0" xfId="0" applyFont="1" applyAlignment="1">
      <alignment horizontal="center" vertical="center"/>
    </xf>
    <xf numFmtId="164" fontId="0" fillId="2" borderId="0" xfId="0" applyNumberFormat="1" applyFill="1" applyAlignment="1">
      <alignment horizontal="left"/>
    </xf>
    <xf numFmtId="0" fontId="0" fillId="13" borderId="0" xfId="0" applyFill="1"/>
    <xf numFmtId="170" fontId="0" fillId="14" borderId="0" xfId="2" applyNumberFormat="1" applyFont="1" applyFill="1"/>
    <xf numFmtId="171" fontId="0" fillId="14" borderId="0" xfId="2" applyNumberFormat="1" applyFont="1" applyFill="1"/>
    <xf numFmtId="0" fontId="0" fillId="2" borderId="0" xfId="0" applyFill="1" applyBorder="1" applyAlignment="1"/>
    <xf numFmtId="0" fontId="4" fillId="0" borderId="13" xfId="0" applyFont="1" applyFill="1" applyBorder="1" applyAlignment="1">
      <alignment horizontal="center"/>
    </xf>
    <xf numFmtId="0" fontId="12" fillId="15" borderId="12" xfId="0" applyFont="1" applyFill="1" applyBorder="1" applyAlignment="1">
      <alignment horizontal="center"/>
    </xf>
    <xf numFmtId="0" fontId="9" fillId="15" borderId="12" xfId="0" applyFont="1" applyFill="1" applyBorder="1" applyAlignment="1"/>
    <xf numFmtId="11" fontId="0" fillId="0" borderId="12" xfId="2" applyNumberFormat="1" applyFont="1" applyFill="1" applyBorder="1" applyAlignment="1"/>
    <xf numFmtId="0" fontId="9" fillId="15" borderId="0" xfId="0" applyFont="1" applyFill="1"/>
    <xf numFmtId="0" fontId="11" fillId="15" borderId="14" xfId="0" applyFont="1" applyFill="1" applyBorder="1"/>
    <xf numFmtId="49" fontId="11" fillId="15" borderId="15" xfId="0" applyNumberFormat="1" applyFont="1" applyFill="1" applyBorder="1"/>
    <xf numFmtId="0" fontId="11" fillId="15" borderId="16" xfId="0" applyFont="1" applyFill="1" applyBorder="1"/>
    <xf numFmtId="0" fontId="11" fillId="15" borderId="17" xfId="0" applyFont="1" applyFill="1" applyBorder="1"/>
    <xf numFmtId="0" fontId="13" fillId="16" borderId="14" xfId="1" applyFont="1" applyFill="1" applyBorder="1" applyAlignment="1">
      <alignment horizontal="left" vertical="center" wrapText="1"/>
    </xf>
    <xf numFmtId="0" fontId="14" fillId="17" borderId="14" xfId="0" applyFont="1" applyFill="1" applyBorder="1" applyAlignment="1">
      <alignment horizontal="left" vertical="center" wrapText="1"/>
    </xf>
    <xf numFmtId="22" fontId="9" fillId="16" borderId="14" xfId="0" applyNumberFormat="1" applyFont="1" applyFill="1" applyBorder="1"/>
    <xf numFmtId="0" fontId="9" fillId="16" borderId="15" xfId="0" applyFont="1" applyFill="1" applyBorder="1"/>
    <xf numFmtId="22" fontId="9" fillId="16" borderId="16" xfId="0" applyNumberFormat="1" applyFont="1" applyFill="1" applyBorder="1"/>
    <xf numFmtId="22" fontId="9" fillId="16" borderId="17" xfId="0" applyNumberFormat="1" applyFont="1" applyFill="1" applyBorder="1"/>
    <xf numFmtId="0" fontId="13" fillId="17" borderId="14" xfId="1" applyFont="1" applyFill="1" applyBorder="1" applyAlignment="1">
      <alignment horizontal="left" vertical="center" wrapText="1"/>
    </xf>
    <xf numFmtId="22" fontId="9" fillId="17" borderId="14" xfId="0" applyNumberFormat="1" applyFont="1" applyFill="1" applyBorder="1"/>
    <xf numFmtId="0" fontId="9" fillId="17" borderId="15" xfId="0" applyFont="1" applyFill="1" applyBorder="1"/>
    <xf numFmtId="22" fontId="9" fillId="17" borderId="16" xfId="0" applyNumberFormat="1" applyFont="1" applyFill="1" applyBorder="1"/>
    <xf numFmtId="22" fontId="9" fillId="17" borderId="17" xfId="0" applyNumberFormat="1" applyFont="1" applyFill="1" applyBorder="1"/>
    <xf numFmtId="0" fontId="14" fillId="16" borderId="14" xfId="0" applyFont="1" applyFill="1" applyBorder="1"/>
    <xf numFmtId="0" fontId="14" fillId="17" borderId="14" xfId="0" applyFont="1" applyFill="1" applyBorder="1"/>
    <xf numFmtId="0" fontId="15" fillId="17" borderId="14" xfId="0" applyFont="1" applyFill="1" applyBorder="1"/>
    <xf numFmtId="0" fontId="13" fillId="17" borderId="18" xfId="1" applyFont="1" applyFill="1" applyBorder="1" applyAlignment="1">
      <alignment horizontal="left" vertical="center" wrapText="1"/>
    </xf>
    <xf numFmtId="0" fontId="14" fillId="17" borderId="18" xfId="0" applyFont="1" applyFill="1" applyBorder="1" applyAlignment="1">
      <alignment horizontal="left" vertical="center" wrapText="1"/>
    </xf>
    <xf numFmtId="22" fontId="9" fillId="17" borderId="18" xfId="0" applyNumberFormat="1" applyFont="1" applyFill="1" applyBorder="1"/>
    <xf numFmtId="0" fontId="9" fillId="17" borderId="19" xfId="0" applyFont="1" applyFill="1" applyBorder="1"/>
    <xf numFmtId="22" fontId="9" fillId="17" borderId="10" xfId="0" applyNumberFormat="1" applyFont="1" applyFill="1" applyBorder="1"/>
    <xf numFmtId="22" fontId="9" fillId="17" borderId="11" xfId="0" applyNumberFormat="1" applyFont="1" applyFill="1" applyBorder="1"/>
    <xf numFmtId="0" fontId="9" fillId="15" borderId="0" xfId="0" applyFont="1" applyFill="1" applyAlignment="1">
      <alignment horizontal="left"/>
    </xf>
    <xf numFmtId="0" fontId="9" fillId="15" borderId="0" xfId="0" applyNumberFormat="1" applyFont="1" applyFill="1" applyAlignment="1">
      <alignment horizontal="left"/>
    </xf>
    <xf numFmtId="167" fontId="9" fillId="15" borderId="0" xfId="0" applyNumberFormat="1" applyFont="1" applyFill="1"/>
    <xf numFmtId="0" fontId="0" fillId="18" borderId="0" xfId="0" applyFill="1" applyAlignment="1">
      <alignment horizontal="left"/>
    </xf>
    <xf numFmtId="0" fontId="0" fillId="19" borderId="4" xfId="0" applyFont="1" applyFill="1" applyBorder="1" applyAlignment="1">
      <alignment horizontal="left"/>
    </xf>
    <xf numFmtId="164" fontId="0" fillId="18" borderId="0" xfId="0" applyNumberFormat="1" applyFill="1" applyAlignment="1">
      <alignment horizontal="left"/>
    </xf>
    <xf numFmtId="2" fontId="0" fillId="18" borderId="0" xfId="0" applyNumberFormat="1" applyFill="1" applyAlignment="1">
      <alignment horizontal="left"/>
    </xf>
    <xf numFmtId="4" fontId="0" fillId="18" borderId="0" xfId="0" applyNumberFormat="1" applyFill="1" applyAlignment="1">
      <alignment horizontal="left"/>
    </xf>
    <xf numFmtId="168" fontId="0" fillId="18" borderId="0" xfId="0" applyNumberFormat="1" applyFill="1" applyAlignment="1">
      <alignment horizontal="left"/>
    </xf>
    <xf numFmtId="165" fontId="0" fillId="18" borderId="0" xfId="0" applyNumberFormat="1" applyFill="1" applyAlignment="1">
      <alignment horizontal="left"/>
    </xf>
    <xf numFmtId="9" fontId="0" fillId="18" borderId="0" xfId="2" applyFont="1" applyFill="1" applyAlignment="1">
      <alignment horizontal="left"/>
    </xf>
    <xf numFmtId="0" fontId="0" fillId="20" borderId="5" xfId="0" applyFill="1" applyBorder="1" applyAlignment="1">
      <alignment horizontal="left"/>
    </xf>
    <xf numFmtId="9" fontId="0" fillId="20" borderId="6" xfId="2" applyFont="1" applyFill="1" applyBorder="1" applyAlignment="1">
      <alignment horizontal="left"/>
    </xf>
    <xf numFmtId="9" fontId="0" fillId="20" borderId="7" xfId="2" applyFont="1" applyFill="1" applyBorder="1" applyAlignment="1">
      <alignment horizontal="left"/>
    </xf>
    <xf numFmtId="0" fontId="0" fillId="20" borderId="8" xfId="0" applyFont="1" applyFill="1" applyBorder="1" applyAlignment="1">
      <alignment horizontal="left"/>
    </xf>
    <xf numFmtId="164" fontId="0" fillId="20" borderId="7" xfId="0" applyNumberFormat="1" applyFont="1" applyFill="1" applyBorder="1" applyAlignment="1">
      <alignment horizontal="left"/>
    </xf>
    <xf numFmtId="9" fontId="0" fillId="20" borderId="9" xfId="2" applyFont="1" applyFill="1" applyBorder="1" applyAlignment="1">
      <alignment horizontal="left"/>
    </xf>
    <xf numFmtId="0" fontId="1" fillId="21" borderId="0" xfId="0" applyFont="1" applyFill="1" applyAlignment="1">
      <alignment horizontal="center" vertical="center"/>
    </xf>
    <xf numFmtId="0" fontId="9" fillId="15" borderId="0" xfId="0" applyFont="1" applyFill="1" applyAlignment="1">
      <alignment vertical="center"/>
    </xf>
    <xf numFmtId="0" fontId="17" fillId="0" borderId="0" xfId="0" applyFont="1"/>
    <xf numFmtId="0" fontId="17" fillId="7" borderId="0" xfId="0" applyFont="1" applyFill="1"/>
    <xf numFmtId="0" fontId="17" fillId="7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 wrapText="1"/>
    </xf>
    <xf numFmtId="0" fontId="17" fillId="5" borderId="0" xfId="0" applyFont="1" applyFill="1" applyAlignment="1">
      <alignment horizontal="center" vertical="center" wrapText="1"/>
    </xf>
    <xf numFmtId="0" fontId="17" fillId="7" borderId="0" xfId="0" applyFont="1" applyFill="1" applyAlignment="1">
      <alignment vertical="center" wrapText="1"/>
    </xf>
    <xf numFmtId="9" fontId="9" fillId="15" borderId="0" xfId="2" applyFont="1" applyFill="1"/>
    <xf numFmtId="0" fontId="16" fillId="15" borderId="0" xfId="0" applyFont="1" applyFill="1" applyAlignment="1">
      <alignment wrapText="1"/>
    </xf>
    <xf numFmtId="9" fontId="0" fillId="24" borderId="0" xfId="2" applyFont="1" applyFill="1"/>
    <xf numFmtId="0" fontId="0" fillId="24" borderId="0" xfId="0" applyFill="1"/>
    <xf numFmtId="0" fontId="7" fillId="2" borderId="0" xfId="0" applyFont="1" applyFill="1" applyBorder="1" applyAlignment="1"/>
    <xf numFmtId="164" fontId="9" fillId="18" borderId="0" xfId="0" applyNumberFormat="1" applyFont="1" applyFill="1" applyAlignment="1">
      <alignment horizontal="left"/>
    </xf>
    <xf numFmtId="2" fontId="9" fillId="18" borderId="0" xfId="0" applyNumberFormat="1" applyFont="1" applyFill="1" applyAlignment="1">
      <alignment horizontal="left"/>
    </xf>
    <xf numFmtId="0" fontId="9" fillId="18" borderId="0" xfId="0" applyFont="1" applyFill="1" applyAlignment="1">
      <alignment horizontal="left"/>
    </xf>
    <xf numFmtId="0" fontId="9" fillId="18" borderId="0" xfId="0" applyNumberFormat="1" applyFont="1" applyFill="1" applyAlignment="1">
      <alignment horizontal="left"/>
    </xf>
    <xf numFmtId="164" fontId="0" fillId="20" borderId="0" xfId="0" applyNumberFormat="1" applyFill="1" applyAlignment="1">
      <alignment horizontal="left"/>
    </xf>
    <xf numFmtId="0" fontId="1" fillId="0" borderId="0" xfId="0" applyFont="1" applyAlignment="1">
      <alignment horizontal="center" vertical="center"/>
    </xf>
    <xf numFmtId="0" fontId="0" fillId="20" borderId="0" xfId="0" applyFill="1" applyAlignment="1">
      <alignment horizontal="left"/>
    </xf>
    <xf numFmtId="0" fontId="0" fillId="0" borderId="0" xfId="0" applyFill="1" applyAlignment="1">
      <alignment horizontal="left"/>
    </xf>
    <xf numFmtId="164" fontId="1" fillId="0" borderId="0" xfId="0" applyNumberFormat="1" applyFont="1" applyAlignment="1">
      <alignment horizontal="center" vertical="center"/>
    </xf>
    <xf numFmtId="166" fontId="1" fillId="21" borderId="0" xfId="0" applyNumberFormat="1" applyFont="1" applyFill="1" applyAlignment="1">
      <alignment horizontal="left" vertical="center"/>
    </xf>
    <xf numFmtId="166" fontId="9" fillId="15" borderId="0" xfId="0" applyNumberFormat="1" applyFont="1" applyFill="1" applyAlignment="1">
      <alignment horizontal="left"/>
    </xf>
    <xf numFmtId="166" fontId="0" fillId="14" borderId="0" xfId="2" applyNumberFormat="1" applyFont="1" applyFill="1" applyAlignment="1">
      <alignment horizontal="left"/>
    </xf>
    <xf numFmtId="14" fontId="13" fillId="16" borderId="20" xfId="1" applyNumberFormat="1" applyFont="1" applyFill="1" applyBorder="1" applyAlignment="1">
      <alignment horizontal="left" vertical="center" wrapText="1"/>
    </xf>
    <xf numFmtId="14" fontId="13" fillId="17" borderId="20" xfId="1" applyNumberFormat="1" applyFont="1" applyFill="1" applyBorder="1" applyAlignment="1">
      <alignment horizontal="left" vertical="center" wrapText="1"/>
    </xf>
    <xf numFmtId="0" fontId="11" fillId="15" borderId="20" xfId="0" applyFont="1" applyFill="1" applyBorder="1" applyAlignment="1">
      <alignment horizontal="left"/>
    </xf>
    <xf numFmtId="0" fontId="11" fillId="15" borderId="14" xfId="0" applyFont="1" applyFill="1" applyBorder="1" applyAlignment="1">
      <alignment horizontal="left"/>
    </xf>
    <xf numFmtId="49" fontId="11" fillId="15" borderId="15" xfId="0" applyNumberFormat="1" applyFont="1" applyFill="1" applyBorder="1" applyAlignment="1">
      <alignment horizontal="left"/>
    </xf>
    <xf numFmtId="2" fontId="9" fillId="16" borderId="14" xfId="0" applyNumberFormat="1" applyFont="1" applyFill="1" applyBorder="1" applyAlignment="1">
      <alignment horizontal="left"/>
    </xf>
    <xf numFmtId="2" fontId="9" fillId="17" borderId="14" xfId="0" applyNumberFormat="1" applyFont="1" applyFill="1" applyBorder="1" applyAlignment="1">
      <alignment horizontal="left"/>
    </xf>
    <xf numFmtId="0" fontId="11" fillId="15" borderId="0" xfId="0" applyFont="1" applyFill="1" applyAlignment="1">
      <alignment horizontal="left"/>
    </xf>
    <xf numFmtId="2" fontId="9" fillId="17" borderId="21" xfId="0" applyNumberFormat="1" applyFont="1" applyFill="1" applyBorder="1" applyAlignment="1">
      <alignment horizontal="left"/>
    </xf>
    <xf numFmtId="2" fontId="14" fillId="17" borderId="14" xfId="0" applyNumberFormat="1" applyFont="1" applyFill="1" applyBorder="1" applyAlignment="1">
      <alignment horizontal="left" vertical="center" wrapText="1"/>
    </xf>
    <xf numFmtId="2" fontId="9" fillId="16" borderId="15" xfId="0" applyNumberFormat="1" applyFont="1" applyFill="1" applyBorder="1" applyAlignment="1">
      <alignment horizontal="left"/>
    </xf>
    <xf numFmtId="2" fontId="13" fillId="16" borderId="14" xfId="1" applyNumberFormat="1" applyFont="1" applyFill="1" applyBorder="1" applyAlignment="1">
      <alignment horizontal="left" vertical="center" wrapText="1"/>
    </xf>
    <xf numFmtId="2" fontId="9" fillId="17" borderId="15" xfId="0" applyNumberFormat="1" applyFont="1" applyFill="1" applyBorder="1" applyAlignment="1">
      <alignment horizontal="left"/>
    </xf>
    <xf numFmtId="2" fontId="13" fillId="17" borderId="14" xfId="1" applyNumberFormat="1" applyFont="1" applyFill="1" applyBorder="1" applyAlignment="1">
      <alignment horizontal="left" vertical="center" wrapText="1"/>
    </xf>
    <xf numFmtId="2" fontId="14" fillId="16" borderId="14" xfId="0" applyNumberFormat="1" applyFont="1" applyFill="1" applyBorder="1" applyAlignment="1">
      <alignment horizontal="left"/>
    </xf>
    <xf numFmtId="2" fontId="14" fillId="17" borderId="14" xfId="0" applyNumberFormat="1" applyFont="1" applyFill="1" applyBorder="1" applyAlignment="1">
      <alignment horizontal="left"/>
    </xf>
    <xf numFmtId="1" fontId="9" fillId="16" borderId="14" xfId="0" applyNumberFormat="1" applyFont="1" applyFill="1" applyBorder="1" applyAlignment="1">
      <alignment horizontal="left"/>
    </xf>
    <xf numFmtId="1" fontId="9" fillId="17" borderId="14" xfId="0" applyNumberFormat="1" applyFont="1" applyFill="1" applyBorder="1" applyAlignment="1">
      <alignment horizontal="left"/>
    </xf>
    <xf numFmtId="164" fontId="9" fillId="15" borderId="0" xfId="0" applyNumberFormat="1" applyFont="1" applyFill="1" applyAlignment="1">
      <alignment horizontal="left"/>
    </xf>
    <xf numFmtId="0" fontId="0" fillId="25" borderId="0" xfId="0" applyFill="1"/>
    <xf numFmtId="0" fontId="0" fillId="0" borderId="0" xfId="0" applyFill="1"/>
    <xf numFmtId="171" fontId="0" fillId="0" borderId="0" xfId="2" applyNumberFormat="1" applyFont="1" applyFill="1"/>
    <xf numFmtId="170" fontId="0" fillId="0" borderId="0" xfId="2" applyNumberFormat="1" applyFont="1" applyFill="1"/>
    <xf numFmtId="0" fontId="12" fillId="26" borderId="2" xfId="0" applyFont="1" applyFill="1" applyBorder="1" applyAlignment="1">
      <alignment horizontal="center"/>
    </xf>
    <xf numFmtId="0" fontId="0" fillId="27" borderId="0" xfId="0" applyFill="1"/>
    <xf numFmtId="0" fontId="0" fillId="28" borderId="0" xfId="0" applyFill="1"/>
    <xf numFmtId="0" fontId="0" fillId="27" borderId="1" xfId="0" applyFill="1" applyBorder="1"/>
    <xf numFmtId="0" fontId="0" fillId="2" borderId="0" xfId="0" applyFill="1"/>
    <xf numFmtId="0" fontId="11" fillId="15" borderId="14" xfId="0" applyFont="1" applyFill="1" applyBorder="1" applyAlignment="1"/>
    <xf numFmtId="0" fontId="13" fillId="16" borderId="14" xfId="1" applyFont="1" applyFill="1" applyBorder="1" applyAlignment="1">
      <alignment horizontal="left" vertical="center"/>
    </xf>
    <xf numFmtId="0" fontId="13" fillId="17" borderId="14" xfId="1" applyFont="1" applyFill="1" applyBorder="1" applyAlignment="1">
      <alignment horizontal="left" vertical="center"/>
    </xf>
    <xf numFmtId="0" fontId="0" fillId="0" borderId="0" xfId="0" applyAlignment="1"/>
    <xf numFmtId="0" fontId="13" fillId="29" borderId="14" xfId="1" applyFont="1" applyFill="1" applyBorder="1" applyAlignment="1">
      <alignment horizontal="left" vertical="center"/>
    </xf>
    <xf numFmtId="0" fontId="13" fillId="30" borderId="14" xfId="1" applyFont="1" applyFill="1" applyBorder="1" applyAlignment="1">
      <alignment horizontal="left" vertical="center"/>
    </xf>
    <xf numFmtId="0" fontId="19" fillId="5" borderId="14" xfId="1" applyFont="1" applyFill="1" applyBorder="1" applyAlignment="1">
      <alignment horizontal="left" vertical="center"/>
    </xf>
    <xf numFmtId="0" fontId="19" fillId="31" borderId="14" xfId="1" applyFont="1" applyFill="1" applyBorder="1" applyAlignment="1">
      <alignment horizontal="left" vertical="center"/>
    </xf>
    <xf numFmtId="0" fontId="8" fillId="7" borderId="0" xfId="0" applyFont="1" applyFill="1" applyAlignment="1">
      <alignment horizontal="center"/>
    </xf>
    <xf numFmtId="166" fontId="8" fillId="7" borderId="0" xfId="0" applyNumberFormat="1" applyFont="1" applyFill="1" applyAlignment="1">
      <alignment horizontal="center"/>
    </xf>
    <xf numFmtId="0" fontId="8" fillId="7" borderId="0" xfId="0" applyFont="1" applyFill="1" applyAlignment="1">
      <alignment horizontal="center" wrapText="1"/>
    </xf>
    <xf numFmtId="165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2" borderId="0" xfId="0" applyFont="1" applyFill="1" applyAlignment="1">
      <alignment horizontal="left"/>
    </xf>
    <xf numFmtId="0" fontId="18" fillId="23" borderId="0" xfId="0" applyFont="1" applyFill="1" applyAlignment="1">
      <alignment horizontal="center" wrapText="1"/>
    </xf>
    <xf numFmtId="0" fontId="9" fillId="15" borderId="0" xfId="0" applyFont="1" applyFill="1" applyAlignment="1">
      <alignment horizontal="center" vertical="center"/>
    </xf>
    <xf numFmtId="0" fontId="16" fillId="22" borderId="0" xfId="0" applyFont="1" applyFill="1" applyAlignment="1">
      <alignment horizontal="center"/>
    </xf>
  </cellXfs>
  <cellStyles count="3">
    <cellStyle name="Hyperlink" xfId="1" builtinId="8"/>
    <cellStyle name="Normal" xfId="0" builtinId="0"/>
    <cellStyle name="Percent" xfId="2" builtinId="5"/>
  </cellStyles>
  <dxfs count="286">
    <dxf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1" indent="0" justifyLastLine="0" shrinkToFit="0" readingOrder="0"/>
    </dxf>
    <dxf>
      <font>
        <sz val="12"/>
      </font>
      <numFmt numFmtId="0" formatCode="General"/>
      <fill>
        <patternFill patternType="solid">
          <fgColor indexed="64"/>
          <bgColor theme="3" tint="-0.249977111117893"/>
        </patternFill>
      </fill>
    </dxf>
    <dxf>
      <font>
        <sz val="12"/>
      </font>
      <numFmt numFmtId="0" formatCode="General"/>
      <fill>
        <patternFill patternType="solid">
          <fgColor indexed="64"/>
          <bgColor theme="3" tint="-0.249977111117893"/>
        </patternFill>
      </fill>
    </dxf>
    <dxf>
      <font>
        <sz val="12"/>
      </font>
      <numFmt numFmtId="0" formatCode="General"/>
      <fill>
        <patternFill patternType="solid">
          <fgColor indexed="64"/>
          <bgColor theme="3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00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6" tint="0.79998168889431442"/>
        </patternFill>
      </fill>
      <alignment horizontal="left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6" tint="0.79998168889431442"/>
        </patternFill>
      </fill>
      <alignment horizontal="left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6" tint="0.79998168889431442"/>
        </patternFill>
      </fill>
      <alignment horizontal="left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6" tint="0.79998168889431442"/>
        </patternFill>
      </fill>
      <alignment horizontal="left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6" tint="0.79998168889431442"/>
        </patternFill>
      </fill>
      <alignment horizontal="left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left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left" textRotation="0" wrapText="0" indent="0" justifyLastLine="0" shrinkToFit="0" readingOrder="0"/>
    </dxf>
    <dxf>
      <numFmt numFmtId="164" formatCode="0.0000000"/>
      <fill>
        <patternFill patternType="solid">
          <fgColor indexed="64"/>
          <bgColor theme="6" tint="0.79998168889431442"/>
        </patternFill>
      </fill>
      <alignment horizontal="left" vertical="bottom" textRotation="0" wrapText="0" indent="0" justifyLastLine="0" shrinkToFit="0" readingOrder="0"/>
    </dxf>
    <dxf>
      <numFmt numFmtId="164" formatCode="0.0000000"/>
      <fill>
        <patternFill patternType="solid">
          <fgColor indexed="64"/>
          <bgColor theme="6" tint="0.79998168889431442"/>
        </patternFill>
      </fill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>
          <fgColor indexed="64"/>
          <bgColor rgb="FF002060"/>
        </patternFill>
      </fill>
      <alignment horizontal="left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4" formatCode="0.0000000"/>
      <alignment horizontal="left" vertical="bottom" textRotation="0" wrapText="0" indent="0" justifyLastLine="0" shrinkToFit="0" readingOrder="0"/>
    </dxf>
    <dxf>
      <numFmt numFmtId="164" formatCode="0.0000000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4" formatCode="0.0000000"/>
      <alignment horizontal="left" vertical="bottom" textRotation="0" wrapText="0" indent="0" justifyLastLine="0" shrinkToFit="0" readingOrder="0"/>
    </dxf>
    <dxf>
      <numFmt numFmtId="164" formatCode="0.0000000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4" formatCode="0.0000000"/>
      <alignment horizontal="left" vertical="bottom" textRotation="0" wrapText="0" indent="0" justifyLastLine="0" shrinkToFit="0" readingOrder="0"/>
    </dxf>
    <dxf>
      <numFmt numFmtId="164" formatCode="0.0000000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4" formatCode="0.0000000"/>
      <alignment horizontal="left" vertical="bottom" textRotation="0" wrapText="0" indent="0" justifyLastLine="0" shrinkToFit="0" readingOrder="0"/>
    </dxf>
    <dxf>
      <numFmt numFmtId="164" formatCode="0.0000000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4" formatCode="0.0000000"/>
      <alignment horizontal="left" vertical="bottom" textRotation="0" wrapText="0" indent="0" justifyLastLine="0" shrinkToFit="0" readingOrder="0"/>
    </dxf>
    <dxf>
      <numFmt numFmtId="164" formatCode="0.0000000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4" formatCode="0.0000000"/>
      <alignment horizontal="left" vertical="bottom" textRotation="0" wrapText="0" indent="0" justifyLastLine="0" shrinkToFit="0" readingOrder="0"/>
    </dxf>
    <dxf>
      <numFmt numFmtId="164" formatCode="0.0000000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4" formatCode="0.0000000"/>
      <alignment horizontal="left" vertical="bottom" textRotation="0" wrapText="0" indent="0" justifyLastLine="0" shrinkToFit="0" readingOrder="0"/>
    </dxf>
    <dxf>
      <numFmt numFmtId="164" formatCode="0.0000000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4" formatCode="0.0000000"/>
      <alignment horizontal="left" vertical="bottom" textRotation="0" wrapText="0" indent="0" justifyLastLine="0" shrinkToFit="0" readingOrder="0"/>
    </dxf>
    <dxf>
      <numFmt numFmtId="164" formatCode="0.0000000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4" formatCode="0.0000000"/>
      <alignment horizontal="left" vertical="bottom" textRotation="0" wrapText="0" indent="0" justifyLastLine="0" shrinkToFit="0" readingOrder="0"/>
    </dxf>
    <dxf>
      <numFmt numFmtId="164" formatCode="0.0000000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4" formatCode="0.0000000"/>
      <alignment horizontal="left" vertical="bottom" textRotation="0" wrapText="0" indent="0" justifyLastLine="0" shrinkToFit="0" readingOrder="0"/>
    </dxf>
    <dxf>
      <numFmt numFmtId="164" formatCode="0.0000000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00000000"/>
      <fill>
        <patternFill>
          <fgColor indexed="64"/>
          <bgColor rgb="FF0070C0"/>
        </patternFill>
      </fill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00000000"/>
      <fill>
        <patternFill>
          <fgColor indexed="64"/>
          <bgColor rgb="FF0070C0"/>
        </patternFill>
      </fill>
    </dxf>
    <dxf>
      <numFmt numFmtId="1" formatCode="0"/>
    </dxf>
    <dxf>
      <numFmt numFmtId="165" formatCode="0.000000000"/>
    </dxf>
    <dxf>
      <font>
        <strike val="0"/>
        <outline val="0"/>
        <shadow val="0"/>
        <u val="none"/>
        <vertAlign val="baseline"/>
        <sz val="11"/>
        <color rgb="FFFFFF00"/>
        <name val="Calibri"/>
        <family val="2"/>
        <scheme val="minor"/>
      </font>
      <fill>
        <patternFill patternType="solid">
          <fgColor indexed="64"/>
          <bgColor theme="3" tint="-0.249977111117893"/>
        </patternFill>
      </fill>
    </dxf>
    <dxf>
      <numFmt numFmtId="165" formatCode="0.000000000"/>
      <alignment horizontal="left" vertical="bottom" textRotation="0" wrapText="0" indent="0" justifyLastLine="0" shrinkToFit="0" readingOrder="0"/>
    </dxf>
    <dxf>
      <numFmt numFmtId="165" formatCode="0.000000000"/>
      <alignment horizontal="left" vertical="bottom" textRotation="0" wrapText="0" indent="0" justifyLastLine="0" shrinkToFit="0" readingOrder="0"/>
    </dxf>
    <dxf>
      <numFmt numFmtId="165" formatCode="0.000000000"/>
      <alignment horizontal="left" vertical="bottom" textRotation="0" wrapText="0" indent="0" justifyLastLine="0" shrinkToFit="0" readingOrder="0"/>
    </dxf>
    <dxf>
      <numFmt numFmtId="165" formatCode="0.000000000"/>
      <alignment horizontal="left" vertical="bottom" textRotation="0" wrapText="0" indent="0" justifyLastLine="0" shrinkToFit="0" readingOrder="0"/>
    </dxf>
    <dxf>
      <numFmt numFmtId="165" formatCode="0.000000000"/>
      <alignment horizontal="left" vertical="bottom" textRotation="0" wrapText="0" indent="0" justifyLastLine="0" shrinkToFit="0" readingOrder="0"/>
    </dxf>
    <dxf>
      <numFmt numFmtId="165" formatCode="0.000000000"/>
      <alignment horizontal="left" vertical="bottom" textRotation="0" wrapText="0" indent="0" justifyLastLine="0" shrinkToFit="0" readingOrder="0"/>
    </dxf>
    <dxf>
      <numFmt numFmtId="165" formatCode="0.000000000"/>
      <alignment horizontal="left" vertical="bottom" textRotation="0" wrapText="0" indent="0" justifyLastLine="0" shrinkToFit="0" readingOrder="0"/>
    </dxf>
    <dxf>
      <numFmt numFmtId="165" formatCode="0.000000000"/>
      <alignment horizontal="left" vertical="bottom" textRotation="0" wrapText="0" indent="0" justifyLastLine="0" shrinkToFit="0" readingOrder="0"/>
    </dxf>
    <dxf>
      <numFmt numFmtId="165" formatCode="0.00000000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ill>
        <patternFill patternType="solid">
          <bgColor theme="2" tint="-0.499984740745262"/>
        </patternFill>
      </fill>
      <alignment horizontal="left" textRotation="0" indent="0" justifyLastLine="0" shrinkToFit="0" readingOrder="0"/>
    </dxf>
    <dxf>
      <numFmt numFmtId="1" formatCode="0"/>
      <fill>
        <patternFill patternType="solid">
          <bgColor theme="2" tint="-0.499984740745262"/>
        </patternFill>
      </fill>
      <alignment horizontal="left" textRotation="0" indent="0" justifyLastLine="0" shrinkToFit="0" readingOrder="0"/>
    </dxf>
    <dxf>
      <fill>
        <patternFill patternType="solid">
          <bgColor theme="2" tint="-0.499984740745262"/>
        </patternFill>
      </fill>
      <alignment horizontal="left" textRotation="0" indent="0" justifyLastLine="0" shrinkToFit="0" readingOrder="0"/>
      <border outline="0">
        <right style="thin">
          <color theme="1"/>
        </right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theme="2" tint="-0.499984740745262"/>
        </patternFill>
      </fill>
      <alignment horizontal="left" vertical="center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theme="2" tint="-0.499984740745262"/>
        </patternFill>
      </fill>
      <alignment horizontal="left" textRotation="0" indent="0" justifyLastLine="0" shrinkToFit="0" readingOrder="0"/>
      <border diagonalUp="0" diagonalDown="0" outline="0">
        <left/>
        <right style="thin">
          <color theme="1"/>
        </right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theme="2" tint="-0.499984740745262"/>
        </patternFill>
      </fill>
      <alignment horizontal="left" textRotation="0" indent="0" justifyLastLine="0" shrinkToFit="0" readingOrder="0"/>
      <border diagonalUp="0" diagonalDown="0" outline="0">
        <left/>
        <right style="thin">
          <color theme="1"/>
        </right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fill>
        <patternFill patternType="solid">
          <fgColor indexed="64"/>
          <bgColor theme="2" tint="-0.499984740745262"/>
        </patternFill>
      </fill>
      <alignment horizontal="left" vertical="center" textRotation="0" wrapText="1" indent="0" justifyLastLine="0" shrinkToFit="0" readingOrder="0"/>
      <border diagonalUp="0" diagonalDown="0" outline="0">
        <left/>
        <right style="thin">
          <color theme="1"/>
        </right>
        <top style="thin">
          <color theme="1"/>
        </top>
        <bottom/>
      </border>
    </dxf>
    <dxf>
      <font>
        <u/>
        <color theme="0"/>
      </font>
      <numFmt numFmtId="19" formatCode="dd/mm/yyyy"/>
      <fill>
        <patternFill patternType="solid">
          <fgColor indexed="64"/>
          <bgColor theme="2" tint="-0.499984740745262"/>
        </patternFill>
      </fill>
      <alignment horizontal="left" vertical="center" textRotation="0" wrapText="1" indent="0" justifyLastLine="0" shrinkToFit="0" readingOrder="0"/>
      <border diagonalUp="0" diagonalDown="0" outline="0">
        <left/>
        <right style="thin">
          <color theme="1"/>
        </right>
        <top style="thin">
          <color theme="1"/>
        </top>
        <bottom/>
      </border>
    </dxf>
    <dxf>
      <border outline="0">
        <left style="thin">
          <color theme="1"/>
        </left>
      </border>
    </dxf>
    <dxf>
      <fill>
        <patternFill patternType="solid">
          <bgColor theme="2" tint="-0.499984740745262"/>
        </patternFill>
      </fill>
      <alignment horizontal="left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left" textRotation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DAX Index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'^GDAXI'!$F$1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'^GDAXI'!$A$2:$A$25</c:f>
              <c:numCache>
                <c:formatCode>m/d/yyyy</c:formatCode>
                <c:ptCount val="24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</c:numCache>
            </c:numRef>
          </c:cat>
          <c:val>
            <c:numRef>
              <c:f>'^GDAXI'!$F$2:$F$25</c:f>
              <c:numCache>
                <c:formatCode>0.00</c:formatCode>
                <c:ptCount val="24"/>
                <c:pt idx="0">
                  <c:v>11173.099609000001</c:v>
                </c:pt>
                <c:pt idx="1">
                  <c:v>11515.639648</c:v>
                </c:pt>
                <c:pt idx="2">
                  <c:v>11526.040039</c:v>
                </c:pt>
                <c:pt idx="3">
                  <c:v>12344.080078000001</c:v>
                </c:pt>
                <c:pt idx="4">
                  <c:v>11726.839844</c:v>
                </c:pt>
                <c:pt idx="5">
                  <c:v>12398.799805000001</c:v>
                </c:pt>
                <c:pt idx="6">
                  <c:v>12189.040039</c:v>
                </c:pt>
                <c:pt idx="7">
                  <c:v>11939.280273</c:v>
                </c:pt>
                <c:pt idx="8">
                  <c:v>12428.080078000001</c:v>
                </c:pt>
                <c:pt idx="9">
                  <c:v>12866.790039</c:v>
                </c:pt>
                <c:pt idx="10">
                  <c:v>13236.379883</c:v>
                </c:pt>
                <c:pt idx="11">
                  <c:v>13249.009765999999</c:v>
                </c:pt>
                <c:pt idx="12">
                  <c:v>12981.969727</c:v>
                </c:pt>
                <c:pt idx="13">
                  <c:v>11890.349609000001</c:v>
                </c:pt>
                <c:pt idx="14">
                  <c:v>9935.8398440000001</c:v>
                </c:pt>
                <c:pt idx="15">
                  <c:v>10861.639648</c:v>
                </c:pt>
                <c:pt idx="16">
                  <c:v>11586.849609000001</c:v>
                </c:pt>
                <c:pt idx="17">
                  <c:v>12310.929688</c:v>
                </c:pt>
                <c:pt idx="18">
                  <c:v>12313.360352</c:v>
                </c:pt>
                <c:pt idx="19">
                  <c:v>12945.379883</c:v>
                </c:pt>
                <c:pt idx="20">
                  <c:v>12760.730469</c:v>
                </c:pt>
                <c:pt idx="21">
                  <c:v>11556.480469</c:v>
                </c:pt>
                <c:pt idx="22">
                  <c:v>13291.160156</c:v>
                </c:pt>
                <c:pt idx="23">
                  <c:v>13718.780273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3-4839-86DA-1E4C667EE721}"/>
            </c:ext>
          </c:extLst>
        </c:ser>
        <c:ser>
          <c:idx val="1"/>
          <c:order val="1"/>
          <c:tx>
            <c:strRef>
              <c:f>'^GDAXI'!$H$1</c:f>
              <c:strCache>
                <c:ptCount val="1"/>
                <c:pt idx="0">
                  <c:v>Volume per 100000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'^GDAXI'!$A$2:$A$25</c:f>
              <c:numCache>
                <c:formatCode>m/d/yyyy</c:formatCode>
                <c:ptCount val="24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  <c:pt idx="20">
                  <c:v>44075</c:v>
                </c:pt>
                <c:pt idx="21">
                  <c:v>44105</c:v>
                </c:pt>
                <c:pt idx="22">
                  <c:v>44136</c:v>
                </c:pt>
                <c:pt idx="23">
                  <c:v>44166</c:v>
                </c:pt>
              </c:numCache>
            </c:numRef>
          </c:cat>
          <c:val>
            <c:numRef>
              <c:f>'^GDAXI'!$H$2:$H$25</c:f>
              <c:numCache>
                <c:formatCode>0.00</c:formatCode>
                <c:ptCount val="24"/>
                <c:pt idx="0">
                  <c:v>18693.307000000001</c:v>
                </c:pt>
                <c:pt idx="1">
                  <c:v>16062.258</c:v>
                </c:pt>
                <c:pt idx="2">
                  <c:v>18675.138999999999</c:v>
                </c:pt>
                <c:pt idx="3">
                  <c:v>16707.842000000001</c:v>
                </c:pt>
                <c:pt idx="4">
                  <c:v>21684.733</c:v>
                </c:pt>
                <c:pt idx="5">
                  <c:v>18529.462</c:v>
                </c:pt>
                <c:pt idx="6">
                  <c:v>18747.357</c:v>
                </c:pt>
                <c:pt idx="7">
                  <c:v>19956.911</c:v>
                </c:pt>
                <c:pt idx="8">
                  <c:v>17533.315999999999</c:v>
                </c:pt>
                <c:pt idx="9">
                  <c:v>18357.261999999999</c:v>
                </c:pt>
                <c:pt idx="10">
                  <c:v>15985.145</c:v>
                </c:pt>
                <c:pt idx="11">
                  <c:v>13728.659</c:v>
                </c:pt>
                <c:pt idx="12">
                  <c:v>17371.473000000002</c:v>
                </c:pt>
                <c:pt idx="13">
                  <c:v>22317.475999999999</c:v>
                </c:pt>
                <c:pt idx="14">
                  <c:v>48267.483</c:v>
                </c:pt>
                <c:pt idx="15">
                  <c:v>25072.998</c:v>
                </c:pt>
                <c:pt idx="16">
                  <c:v>22219.135999999999</c:v>
                </c:pt>
                <c:pt idx="17">
                  <c:v>27548.887999999999</c:v>
                </c:pt>
                <c:pt idx="18">
                  <c:v>17127.330000000002</c:v>
                </c:pt>
                <c:pt idx="19">
                  <c:v>12606.222</c:v>
                </c:pt>
                <c:pt idx="20">
                  <c:v>16176.665999999999</c:v>
                </c:pt>
                <c:pt idx="21">
                  <c:v>15551.953</c:v>
                </c:pt>
                <c:pt idx="22">
                  <c:v>18289.09</c:v>
                </c:pt>
                <c:pt idx="23">
                  <c:v>13600.909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3-4839-86DA-1E4C667EE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329151"/>
        <c:axId val="819330815"/>
      </c:lineChart>
      <c:dateAx>
        <c:axId val="8193291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330815"/>
        <c:crosses val="autoZero"/>
        <c:auto val="1"/>
        <c:lblOffset val="100"/>
        <c:baseTimeUnit val="months"/>
      </c:dateAx>
      <c:valAx>
        <c:axId val="81933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32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Efficient</a:t>
            </a:r>
            <a:r>
              <a:rPr lang="en-US" baseline="0"/>
              <a:t> </a:t>
            </a:r>
            <a:r>
              <a:rPr lang="en-US"/>
              <a:t>Frontier, 2019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61132887023481"/>
          <c:y val="0.11304343948956806"/>
          <c:w val="0.85082925757628314"/>
          <c:h val="0.716930533864432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'E(Rp) &amp; Optimization (Major)'!$S$5</c:f>
              <c:strCache>
                <c:ptCount val="1"/>
                <c:pt idx="0">
                  <c:v>Volatility: STD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1CC7-42AF-BEE8-2B8C9A6A5520}"/>
              </c:ext>
            </c:extLst>
          </c:dPt>
          <c:dLbls>
            <c:dLbl>
              <c:idx val="0"/>
              <c:layout>
                <c:manualLayout>
                  <c:x val="1.6801075268817203E-2"/>
                  <c:y val="-2.9922202274087371E-3"/>
                </c:manualLayout>
              </c:layout>
              <c:tx>
                <c:rich>
                  <a:bodyPr/>
                  <a:lstStyle/>
                  <a:p>
                    <a:fld id="{25752E8F-8DC8-4B6F-999B-3D0327D447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1CC7-42AF-BEE8-2B8C9A6A552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D31A07C-4543-4F6D-9EDF-5C1CAA047A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1CC7-42AF-BEE8-2B8C9A6A552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C2AD24F-96CD-4CAF-8D5C-96A77540BC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1CC7-42AF-BEE8-2B8C9A6A552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FE29E2F-3B06-4819-BA82-2203BAC737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1CC7-42AF-BEE8-2B8C9A6A552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A56E18A-2AC9-4DAA-9C50-547B5DCD25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1CC7-42AF-BEE8-2B8C9A6A552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9744488-D81D-4BBE-BB19-E1A85D1CD8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1CC7-42AF-BEE8-2B8C9A6A5520}"/>
                </c:ext>
              </c:extLst>
            </c:dLbl>
            <c:dLbl>
              <c:idx val="6"/>
              <c:layout>
                <c:manualLayout>
                  <c:x val="0"/>
                  <c:y val="-2.3937761819269952E-2"/>
                </c:manualLayout>
              </c:layout>
              <c:tx>
                <c:rich>
                  <a:bodyPr/>
                  <a:lstStyle/>
                  <a:p>
                    <a:fld id="{1B465EE0-AFB2-4E46-9146-20AAC8E4DB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CC7-42AF-BEE8-2B8C9A6A552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AF30D2C-0838-4CC8-83AF-543C51CB5A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1CC7-42AF-BEE8-2B8C9A6A552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2096475-19B6-478C-8267-5ACDA9D96C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1CC7-42AF-BEE8-2B8C9A6A5520}"/>
                </c:ext>
              </c:extLst>
            </c:dLbl>
            <c:dLbl>
              <c:idx val="9"/>
              <c:layout>
                <c:manualLayout>
                  <c:x val="-5.0403225806451612E-3"/>
                  <c:y val="2.9922202274086825E-3"/>
                </c:manualLayout>
              </c:layout>
              <c:tx>
                <c:rich>
                  <a:bodyPr/>
                  <a:lstStyle/>
                  <a:p>
                    <a:fld id="{315DC80C-3534-49CD-9090-65456224C3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1CC7-42AF-BEE8-2B8C9A6A552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9BD1D3A-1852-477F-AB4B-62218C1E02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1CC7-42AF-BEE8-2B8C9A6A5520}"/>
                </c:ext>
              </c:extLst>
            </c:dLbl>
            <c:dLbl>
              <c:idx val="11"/>
              <c:layout>
                <c:manualLayout>
                  <c:x val="1.6801075268816589E-3"/>
                  <c:y val="8.9766606822261567E-3"/>
                </c:manualLayout>
              </c:layout>
              <c:tx>
                <c:rich>
                  <a:bodyPr/>
                  <a:lstStyle/>
                  <a:p>
                    <a:fld id="{F93E6E25-8495-4DD3-87CE-3B73BC1B3B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1CC7-42AF-BEE8-2B8C9A6A552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0B6BB2C-8F03-41AA-A417-8DD5A26266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1CC7-42AF-BEE8-2B8C9A6A5520}"/>
                </c:ext>
              </c:extLst>
            </c:dLbl>
            <c:dLbl>
              <c:idx val="13"/>
              <c:layout>
                <c:manualLayout>
                  <c:x val="-6.7204301075268818E-3"/>
                  <c:y val="1.7953321364452424E-2"/>
                </c:manualLayout>
              </c:layout>
              <c:tx>
                <c:rich>
                  <a:bodyPr/>
                  <a:lstStyle/>
                  <a:p>
                    <a:fld id="{5484E7A4-B43C-4C13-810E-65B0C28158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1CC7-42AF-BEE8-2B8C9A6A5520}"/>
                </c:ext>
              </c:extLst>
            </c:dLbl>
            <c:dLbl>
              <c:idx val="14"/>
              <c:layout>
                <c:manualLayout>
                  <c:x val="-1.680107526881782E-3"/>
                  <c:y val="-1.4961101137043686E-2"/>
                </c:manualLayout>
              </c:layout>
              <c:tx>
                <c:rich>
                  <a:bodyPr/>
                  <a:lstStyle/>
                  <a:p>
                    <a:fld id="{CB8A9836-1BD7-4344-BAE4-9E3DB0A2C3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1CC7-42AF-BEE8-2B8C9A6A552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F3EDA5F-85D6-49E8-8386-105C4DF801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1CC7-42AF-BEE8-2B8C9A6A552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739F608-2FDB-4CB4-B746-48D222F91E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1CC7-42AF-BEE8-2B8C9A6A5520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F3635A3-544D-4624-BCD9-52E68CBA5E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1CC7-42AF-BEE8-2B8C9A6A5520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CD73651-4F89-4E59-963B-9013D4C50B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1CC7-42AF-BEE8-2B8C9A6A5520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31B8B16C-CFDC-4939-81F2-2A77B5566A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1CC7-42AF-BEE8-2B8C9A6A5520}"/>
                </c:ext>
              </c:extLst>
            </c:dLbl>
            <c:dLbl>
              <c:idx val="20"/>
              <c:layout>
                <c:manualLayout>
                  <c:x val="0"/>
                  <c:y val="-2.6929982046678635E-2"/>
                </c:manualLayout>
              </c:layout>
              <c:tx>
                <c:rich>
                  <a:bodyPr/>
                  <a:lstStyle/>
                  <a:p>
                    <a:fld id="{44CCAEC5-68CE-48E4-939D-643D6F5CF2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CC7-42AF-BEE8-2B8C9A6A5520}"/>
                </c:ext>
              </c:extLst>
            </c:dLbl>
            <c:dLbl>
              <c:idx val="21"/>
              <c:layout>
                <c:manualLayout>
                  <c:x val="-4.9926578560939794E-2"/>
                  <c:y val="-5.4171180931744311E-3"/>
                </c:manualLayout>
              </c:layout>
              <c:tx>
                <c:rich>
                  <a:bodyPr/>
                  <a:lstStyle/>
                  <a:p>
                    <a:fld id="{A4824279-C129-4C93-8DFD-53ED5960E4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1CC7-42AF-BEE8-2B8C9A6A5520}"/>
                </c:ext>
              </c:extLst>
            </c:dLbl>
            <c:dLbl>
              <c:idx val="22"/>
              <c:layout>
                <c:manualLayout>
                  <c:x val="-5.1395007342143958E-2"/>
                  <c:y val="1.6251354279523293E-2"/>
                </c:manualLayout>
              </c:layout>
              <c:tx>
                <c:rich>
                  <a:bodyPr/>
                  <a:lstStyle/>
                  <a:p>
                    <a:fld id="{3B524FB1-E09B-44F2-895D-4CFE83F2E3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2271-436C-AD1E-57A376998A99}"/>
                </c:ext>
              </c:extLst>
            </c:dLbl>
            <c:dLbl>
              <c:idx val="23"/>
              <c:layout>
                <c:manualLayout>
                  <c:x val="-4.9926578560939794E-2"/>
                  <c:y val="0"/>
                </c:manualLayout>
              </c:layout>
              <c:tx>
                <c:rich>
                  <a:bodyPr/>
                  <a:lstStyle/>
                  <a:p>
                    <a:fld id="{2620CDAF-4A00-4E66-845B-F591F20B03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2271-436C-AD1E-57A376998A99}"/>
                </c:ext>
              </c:extLst>
            </c:dLbl>
            <c:dLbl>
              <c:idx val="24"/>
              <c:layout>
                <c:manualLayout>
                  <c:x val="-4.9926578560939849E-2"/>
                  <c:y val="9.0285301552906518E-3"/>
                </c:manualLayout>
              </c:layout>
              <c:tx>
                <c:rich>
                  <a:bodyPr/>
                  <a:lstStyle/>
                  <a:p>
                    <a:fld id="{6A5F11C5-CF84-4684-A56A-829A4E412D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2271-436C-AD1E-57A376998A99}"/>
                </c:ext>
              </c:extLst>
            </c:dLbl>
            <c:dLbl>
              <c:idx val="25"/>
              <c:layout>
                <c:manualLayout>
                  <c:x val="-5.7268722466960409E-2"/>
                  <c:y val="1.2639942217407007E-2"/>
                </c:manualLayout>
              </c:layout>
              <c:tx>
                <c:rich>
                  <a:bodyPr/>
                  <a:lstStyle/>
                  <a:p>
                    <a:fld id="{E60B70FD-6EBC-44E4-8178-3BDB91A992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2271-436C-AD1E-57A376998A99}"/>
                </c:ext>
              </c:extLst>
            </c:dLbl>
            <c:dLbl>
              <c:idx val="26"/>
              <c:layout>
                <c:manualLayout>
                  <c:x val="-5.5800293685756244E-2"/>
                  <c:y val="-1.0834236186348928E-2"/>
                </c:manualLayout>
              </c:layout>
              <c:tx>
                <c:rich>
                  <a:bodyPr/>
                  <a:lstStyle/>
                  <a:p>
                    <a:fld id="{00B8C6CF-EFC2-49EC-B14B-0E76AA24D3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2271-436C-AD1E-57A376998A99}"/>
                </c:ext>
              </c:extLst>
            </c:dLbl>
            <c:dLbl>
              <c:idx val="27"/>
              <c:layout>
                <c:manualLayout>
                  <c:x val="-6.0205580029368627E-2"/>
                  <c:y val="-7.2228241242325748E-3"/>
                </c:manualLayout>
              </c:layout>
              <c:tx>
                <c:rich>
                  <a:bodyPr/>
                  <a:lstStyle/>
                  <a:p>
                    <a:fld id="{C56E8D39-F929-4008-8990-5A6C52C320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2271-436C-AD1E-57A376998A99}"/>
                </c:ext>
              </c:extLst>
            </c:dLbl>
            <c:dLbl>
              <c:idx val="28"/>
              <c:layout>
                <c:manualLayout>
                  <c:x val="-5.7268722466960409E-2"/>
                  <c:y val="-1.2639942217407007E-2"/>
                </c:manualLayout>
              </c:layout>
              <c:tx>
                <c:rich>
                  <a:bodyPr/>
                  <a:lstStyle/>
                  <a:p>
                    <a:fld id="{454C9BA7-9B3D-43A7-B1B4-6808BF66D4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2271-436C-AD1E-57A376998A99}"/>
                </c:ext>
              </c:extLst>
            </c:dLbl>
            <c:dLbl>
              <c:idx val="29"/>
              <c:layout>
                <c:manualLayout>
                  <c:x val="-5.2863436123348075E-2"/>
                  <c:y val="-1.0834236186348895E-2"/>
                </c:manualLayout>
              </c:layout>
              <c:tx>
                <c:rich>
                  <a:bodyPr/>
                  <a:lstStyle/>
                  <a:p>
                    <a:fld id="{653BEBBE-6FDF-407B-9F16-F051A3467A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2271-436C-AD1E-57A376998A99}"/>
                </c:ext>
              </c:extLst>
            </c:dLbl>
            <c:dLbl>
              <c:idx val="30"/>
              <c:layout>
                <c:manualLayout>
                  <c:x val="-5.7268722466960353E-2"/>
                  <c:y val="-1.8057060310581769E-3"/>
                </c:manualLayout>
              </c:layout>
              <c:tx>
                <c:rich>
                  <a:bodyPr/>
                  <a:lstStyle/>
                  <a:p>
                    <a:fld id="{20FA56B9-C80A-4191-A4D9-8C834BBDE2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2271-436C-AD1E-57A376998A99}"/>
                </c:ext>
              </c:extLst>
            </c:dLbl>
            <c:dLbl>
              <c:idx val="31"/>
              <c:layout>
                <c:manualLayout>
                  <c:x val="-4.5521292217327515E-2"/>
                  <c:y val="-1.2639942217407007E-2"/>
                </c:manualLayout>
              </c:layout>
              <c:tx>
                <c:rich>
                  <a:bodyPr/>
                  <a:lstStyle/>
                  <a:p>
                    <a:fld id="{BF561228-8C70-496C-A378-0D0F74A768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2271-436C-AD1E-57A376998A99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271-436C-AD1E-57A376998A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'E(Rp) &amp; Optimization (Major)'!$S$6:$S$38</c:f>
              <c:numCache>
                <c:formatCode>0.0000</c:formatCode>
                <c:ptCount val="33"/>
                <c:pt idx="0">
                  <c:v>1.3883797660914996E-2</c:v>
                </c:pt>
                <c:pt idx="1">
                  <c:v>1.4184697780744961E-2</c:v>
                </c:pt>
                <c:pt idx="2">
                  <c:v>1.3206208353098126E-2</c:v>
                </c:pt>
                <c:pt idx="3">
                  <c:v>7.865968879941565E-3</c:v>
                </c:pt>
                <c:pt idx="4">
                  <c:v>1.2654128265358694E-2</c:v>
                </c:pt>
                <c:pt idx="5">
                  <c:v>1.5379241061507393E-2</c:v>
                </c:pt>
                <c:pt idx="6">
                  <c:v>9.4554849109105537E-3</c:v>
                </c:pt>
                <c:pt idx="7">
                  <c:v>1.1353320147053069E-2</c:v>
                </c:pt>
                <c:pt idx="8">
                  <c:v>1.6540023743149036E-2</c:v>
                </c:pt>
                <c:pt idx="9">
                  <c:v>1.071105795926419E-2</c:v>
                </c:pt>
                <c:pt idx="10">
                  <c:v>2.1488088427350421E-2</c:v>
                </c:pt>
                <c:pt idx="11">
                  <c:v>1.0237046753207503E-2</c:v>
                </c:pt>
                <c:pt idx="12">
                  <c:v>7.0861628703468562E-3</c:v>
                </c:pt>
                <c:pt idx="13">
                  <c:v>1.2694828933802849E-2</c:v>
                </c:pt>
                <c:pt idx="14">
                  <c:v>1.2881489374686486E-2</c:v>
                </c:pt>
                <c:pt idx="15">
                  <c:v>1.6316681505760672E-2</c:v>
                </c:pt>
                <c:pt idx="16">
                  <c:v>2.5623298230115141E-2</c:v>
                </c:pt>
                <c:pt idx="17">
                  <c:v>8.8921604229239472E-3</c:v>
                </c:pt>
                <c:pt idx="18">
                  <c:v>1.7207086670331766E-2</c:v>
                </c:pt>
                <c:pt idx="19">
                  <c:v>1.1565556169147008E-2</c:v>
                </c:pt>
                <c:pt idx="20">
                  <c:v>1.0561215938977925E-2</c:v>
                </c:pt>
                <c:pt idx="21">
                  <c:v>6.4106140862622346E-3</c:v>
                </c:pt>
                <c:pt idx="22">
                  <c:v>6.2762279897560043E-3</c:v>
                </c:pt>
                <c:pt idx="23">
                  <c:v>6.0848825963851997E-3</c:v>
                </c:pt>
                <c:pt idx="24">
                  <c:v>6.6050662632997931E-3</c:v>
                </c:pt>
                <c:pt idx="25">
                  <c:v>7.4830527772018754E-3</c:v>
                </c:pt>
                <c:pt idx="26">
                  <c:v>7.0954302431860692E-3</c:v>
                </c:pt>
                <c:pt idx="27">
                  <c:v>7.9193283375027287E-3</c:v>
                </c:pt>
                <c:pt idx="28">
                  <c:v>9.207549339051652E-3</c:v>
                </c:pt>
                <c:pt idx="29">
                  <c:v>1.0137923273734173E-2</c:v>
                </c:pt>
                <c:pt idx="30">
                  <c:v>1.1711687345449235E-2</c:v>
                </c:pt>
                <c:pt idx="31">
                  <c:v>1.2127706547948357E-2</c:v>
                </c:pt>
              </c:numCache>
            </c:numRef>
          </c:xVal>
          <c:yVal>
            <c:numRef>
              <c:f>'E(Rp) &amp; Optimization (Major)'!$R$6:$R$38</c:f>
              <c:numCache>
                <c:formatCode>0.0000</c:formatCode>
                <c:ptCount val="33"/>
                <c:pt idx="0">
                  <c:v>0.32187777749282903</c:v>
                </c:pt>
                <c:pt idx="1">
                  <c:v>0.44109195748675223</c:v>
                </c:pt>
                <c:pt idx="2">
                  <c:v>0.25966513971861943</c:v>
                </c:pt>
                <c:pt idx="3">
                  <c:v>0.1926867693302996</c:v>
                </c:pt>
                <c:pt idx="4">
                  <c:v>4.3385426895713966E-2</c:v>
                </c:pt>
                <c:pt idx="5">
                  <c:v>0.22742630390267821</c:v>
                </c:pt>
                <c:pt idx="6">
                  <c:v>0.29602442474979851</c:v>
                </c:pt>
                <c:pt idx="7">
                  <c:v>0.1662389135738726</c:v>
                </c:pt>
                <c:pt idx="8">
                  <c:v>0.20411442523720488</c:v>
                </c:pt>
                <c:pt idx="9">
                  <c:v>0.26264674850639402</c:v>
                </c:pt>
                <c:pt idx="10">
                  <c:v>7.2376351086749807E-2</c:v>
                </c:pt>
                <c:pt idx="11">
                  <c:v>0.23718597152260876</c:v>
                </c:pt>
                <c:pt idx="12">
                  <c:v>2.629361262556042E-2</c:v>
                </c:pt>
                <c:pt idx="13">
                  <c:v>0.32428108166672809</c:v>
                </c:pt>
                <c:pt idx="14">
                  <c:v>0.34772829004350531</c:v>
                </c:pt>
                <c:pt idx="15">
                  <c:v>0.11476367416860916</c:v>
                </c:pt>
                <c:pt idx="16">
                  <c:v>0.28011053042926387</c:v>
                </c:pt>
                <c:pt idx="17">
                  <c:v>0.20856444200792332</c:v>
                </c:pt>
                <c:pt idx="18">
                  <c:v>0.16605260354415191</c:v>
                </c:pt>
                <c:pt idx="19">
                  <c:v>0.15153454603921646</c:v>
                </c:pt>
                <c:pt idx="20">
                  <c:v>0.26164621976029939</c:v>
                </c:pt>
                <c:pt idx="21">
                  <c:v>0.28700920480738756</c:v>
                </c:pt>
                <c:pt idx="22">
                  <c:v>0.27999999999998654</c:v>
                </c:pt>
                <c:pt idx="23">
                  <c:v>0.23999972999973251</c:v>
                </c:pt>
                <c:pt idx="24">
                  <c:v>0.22000000000000161</c:v>
                </c:pt>
                <c:pt idx="25">
                  <c:v>0.19999975000000003</c:v>
                </c:pt>
                <c:pt idx="26">
                  <c:v>0.31000028697832749</c:v>
                </c:pt>
                <c:pt idx="27">
                  <c:v>0.33000028697832745</c:v>
                </c:pt>
                <c:pt idx="28">
                  <c:v>0.35000000000000198</c:v>
                </c:pt>
                <c:pt idx="29">
                  <c:v>0.37000028697611542</c:v>
                </c:pt>
                <c:pt idx="30">
                  <c:v>0.39000000000001961</c:v>
                </c:pt>
                <c:pt idx="31">
                  <c:v>0.39451964744106532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'E(Rp) &amp; Optimization (Major)'!$Q$6:$Q$38</c15:f>
                <c15:dlblRangeCache>
                  <c:ptCount val="33"/>
                  <c:pt idx="0">
                    <c:v>RWE.De</c:v>
                  </c:pt>
                  <c:pt idx="1">
                    <c:v>ADS.DE</c:v>
                  </c:pt>
                  <c:pt idx="2">
                    <c:v>AIR.DE</c:v>
                  </c:pt>
                  <c:pt idx="3">
                    <c:v>ALV.DE</c:v>
                  </c:pt>
                  <c:pt idx="4">
                    <c:v>BAS.DE</c:v>
                  </c:pt>
                  <c:pt idx="5">
                    <c:v>BAYN.DE</c:v>
                  </c:pt>
                  <c:pt idx="6">
                    <c:v>BEI.DE</c:v>
                  </c:pt>
                  <c:pt idx="7">
                    <c:v>BMW.DE</c:v>
                  </c:pt>
                  <c:pt idx="8">
                    <c:v>CON.DE</c:v>
                  </c:pt>
                  <c:pt idx="9">
                    <c:v>DB1.DE</c:v>
                  </c:pt>
                  <c:pt idx="10">
                    <c:v>DBK.DE</c:v>
                  </c:pt>
                  <c:pt idx="11">
                    <c:v>DPW.DE</c:v>
                  </c:pt>
                  <c:pt idx="12">
                    <c:v>DTE.DE</c:v>
                  </c:pt>
                  <c:pt idx="13">
                    <c:v>SHL.DE</c:v>
                  </c:pt>
                  <c:pt idx="14">
                    <c:v>MTX.DE</c:v>
                  </c:pt>
                  <c:pt idx="15">
                    <c:v>PUM.DE</c:v>
                  </c:pt>
                  <c:pt idx="16">
                    <c:v>HFG.DE</c:v>
                  </c:pt>
                  <c:pt idx="17">
                    <c:v>HNR1.DE</c:v>
                  </c:pt>
                  <c:pt idx="18">
                    <c:v>IFX.DE</c:v>
                  </c:pt>
                  <c:pt idx="19">
                    <c:v>LIN.DE</c:v>
                  </c:pt>
                  <c:pt idx="20">
                    <c:v>MRK.DE</c:v>
                  </c:pt>
                  <c:pt idx="21">
                    <c:v>EP</c:v>
                  </c:pt>
                  <c:pt idx="22">
                    <c:v>P (1)</c:v>
                  </c:pt>
                  <c:pt idx="23">
                    <c:v>P (2)</c:v>
                  </c:pt>
                  <c:pt idx="24">
                    <c:v>P (3)</c:v>
                  </c:pt>
                  <c:pt idx="25">
                    <c:v>P (4)</c:v>
                  </c:pt>
                  <c:pt idx="26">
                    <c:v>P (5)</c:v>
                  </c:pt>
                  <c:pt idx="27">
                    <c:v>P (6)</c:v>
                  </c:pt>
                  <c:pt idx="28">
                    <c:v>P (7)</c:v>
                  </c:pt>
                  <c:pt idx="29">
                    <c:v>P (8)</c:v>
                  </c:pt>
                  <c:pt idx="30">
                    <c:v>P (9)</c:v>
                  </c:pt>
                  <c:pt idx="31">
                    <c:v>P (10)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AE77-4509-9B82-8EC06650A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507135"/>
        <c:axId val="1881517119"/>
      </c:scatterChart>
      <c:valAx>
        <c:axId val="1881507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Volatility:</a:t>
                </a:r>
                <a:r>
                  <a:rPr lang="en-US" baseline="0"/>
                  <a:t> STD</a:t>
                </a:r>
              </a:p>
              <a:p>
                <a:pPr>
                  <a:defRPr/>
                </a:pPr>
                <a:endParaRPr lang="en-US"/>
              </a:p>
            </c:rich>
          </c:tx>
          <c:layout>
            <c:manualLayout>
              <c:xMode val="edge"/>
              <c:yMode val="edge"/>
              <c:x val="0.4890258651589256"/>
              <c:y val="0.916579958469239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517119"/>
        <c:crosses val="autoZero"/>
        <c:crossBetween val="midCat"/>
      </c:valAx>
      <c:valAx>
        <c:axId val="188151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 of Return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507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2019 Heteroscedasticity Test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755989100088603"/>
          <c:y val="0.19976819656930928"/>
          <c:w val="0.78468221775308367"/>
          <c:h val="0.61942512749188683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'Portfolio Package'!$C$38</c:f>
              <c:strCache>
                <c:ptCount val="1"/>
                <c:pt idx="0">
                  <c:v>Residuals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'Portfolio Package'!$B$39:$B$49</c:f>
              <c:numCache>
                <c:formatCode>General</c:formatCode>
                <c:ptCount val="11"/>
                <c:pt idx="0">
                  <c:v>0.24535270493194974</c:v>
                </c:pt>
                <c:pt idx="1">
                  <c:v>0.23826885465051878</c:v>
                </c:pt>
                <c:pt idx="2">
                  <c:v>0.27428424207117363</c:v>
                </c:pt>
                <c:pt idx="3">
                  <c:v>0.27809539676399903</c:v>
                </c:pt>
                <c:pt idx="4">
                  <c:v>0.28661462334963517</c:v>
                </c:pt>
                <c:pt idx="5">
                  <c:v>0.27629491194889116</c:v>
                </c:pt>
                <c:pt idx="6">
                  <c:v>0.30319049401829218</c:v>
                </c:pt>
                <c:pt idx="7">
                  <c:v>0.34090586502616971</c:v>
                </c:pt>
                <c:pt idx="8">
                  <c:v>0.35807004845414331</c:v>
                </c:pt>
                <c:pt idx="9">
                  <c:v>0.38146226331705202</c:v>
                </c:pt>
                <c:pt idx="10">
                  <c:v>0.3889897886491403</c:v>
                </c:pt>
              </c:numCache>
            </c:numRef>
          </c:xVal>
          <c:yVal>
            <c:numRef>
              <c:f>'Portfolio Package'!$C$39:$C$49</c:f>
              <c:numCache>
                <c:formatCode>General</c:formatCode>
                <c:ptCount val="11"/>
                <c:pt idx="0">
                  <c:v>4.1656499875437819E-2</c:v>
                </c:pt>
                <c:pt idx="1">
                  <c:v>4.1731145349467758E-2</c:v>
                </c:pt>
                <c:pt idx="2">
                  <c:v>-3.428451207144112E-2</c:v>
                </c:pt>
                <c:pt idx="3">
                  <c:v>-5.8095396763997414E-2</c:v>
                </c:pt>
                <c:pt idx="4">
                  <c:v>-8.6614873349635135E-2</c:v>
                </c:pt>
                <c:pt idx="5">
                  <c:v>3.3705375029436324E-2</c:v>
                </c:pt>
                <c:pt idx="6">
                  <c:v>2.6809792960035272E-2</c:v>
                </c:pt>
                <c:pt idx="7">
                  <c:v>9.0941349738322685E-3</c:v>
                </c:pt>
                <c:pt idx="8">
                  <c:v>1.1930238521972114E-2</c:v>
                </c:pt>
                <c:pt idx="9">
                  <c:v>8.5377366829675894E-3</c:v>
                </c:pt>
                <c:pt idx="10">
                  <c:v>5.5298587919250242E-3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12-414A-86C4-A15BACD51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431232"/>
        <c:axId val="1203434976"/>
      </c:scatterChart>
      <c:valAx>
        <c:axId val="120343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Weighted Return</a:t>
                </a:r>
              </a:p>
            </c:rich>
          </c:tx>
          <c:layout>
            <c:manualLayout>
              <c:xMode val="edge"/>
              <c:yMode val="edge"/>
              <c:x val="0.46396676530083419"/>
              <c:y val="0.851645804357904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434976"/>
        <c:crosses val="autoZero"/>
        <c:crossBetween val="midCat"/>
      </c:valAx>
      <c:valAx>
        <c:axId val="120343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layout>
            <c:manualLayout>
              <c:xMode val="edge"/>
              <c:yMode val="edge"/>
              <c:x val="5.9790862129494957E-2"/>
              <c:y val="0.411265646731571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431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2019 Heteroscedasticity Test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'Based Regression'!$C$24</c:f>
              <c:strCache>
                <c:ptCount val="1"/>
                <c:pt idx="0">
                  <c:v>Residuals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'Based Regression'!$B$25:$B$45</c:f>
              <c:numCache>
                <c:formatCode>General</c:formatCode>
                <c:ptCount val="21"/>
                <c:pt idx="0">
                  <c:v>4.2471944779225636E-3</c:v>
                </c:pt>
                <c:pt idx="1">
                  <c:v>6.7592602278263109E-2</c:v>
                </c:pt>
                <c:pt idx="2">
                  <c:v>2.2426687667079712E-3</c:v>
                </c:pt>
                <c:pt idx="3">
                  <c:v>1.551437995585405E-3</c:v>
                </c:pt>
                <c:pt idx="4">
                  <c:v>4.3386807403240314E-3</c:v>
                </c:pt>
                <c:pt idx="5">
                  <c:v>4.149323007176694E-3</c:v>
                </c:pt>
                <c:pt idx="6">
                  <c:v>3.1062953293767077E-2</c:v>
                </c:pt>
                <c:pt idx="7">
                  <c:v>2.85634139275877E-3</c:v>
                </c:pt>
                <c:pt idx="8">
                  <c:v>1.3693787104556912E-2</c:v>
                </c:pt>
                <c:pt idx="9">
                  <c:v>1.7102576829860265E-2</c:v>
                </c:pt>
                <c:pt idx="10">
                  <c:v>5.8531128151609862E-3</c:v>
                </c:pt>
                <c:pt idx="11">
                  <c:v>2.0281181568043205E-2</c:v>
                </c:pt>
                <c:pt idx="12">
                  <c:v>-4.9078418137048392E-4</c:v>
                </c:pt>
                <c:pt idx="13">
                  <c:v>3.4835099839267039E-2</c:v>
                </c:pt>
                <c:pt idx="14">
                  <c:v>1.4017027455293299E-2</c:v>
                </c:pt>
                <c:pt idx="15">
                  <c:v>2.0731886259899909E-3</c:v>
                </c:pt>
                <c:pt idx="16">
                  <c:v>3.257754121418867E-3</c:v>
                </c:pt>
                <c:pt idx="17">
                  <c:v>2.6199094088290541E-2</c:v>
                </c:pt>
                <c:pt idx="18">
                  <c:v>4.6281390158624258E-3</c:v>
                </c:pt>
                <c:pt idx="19">
                  <c:v>2.7551443980204961E-3</c:v>
                </c:pt>
                <c:pt idx="20">
                  <c:v>2.4762681174488495E-2</c:v>
                </c:pt>
              </c:numCache>
            </c:numRef>
          </c:xVal>
          <c:yVal>
            <c:numRef>
              <c:f>'Based Regression'!$C$25:$C$45</c:f>
              <c:numCache>
                <c:formatCode>General</c:formatCode>
                <c:ptCount val="21"/>
                <c:pt idx="0">
                  <c:v>6.7871630071286333E-3</c:v>
                </c:pt>
                <c:pt idx="1">
                  <c:v>-1.3163303148317214E-2</c:v>
                </c:pt>
                <c:pt idx="2">
                  <c:v>3.539826304782231E-4</c:v>
                </c:pt>
                <c:pt idx="3">
                  <c:v>3.7542969771759099E-4</c:v>
                </c:pt>
                <c:pt idx="4">
                  <c:v>-3.9048264713668918E-3</c:v>
                </c:pt>
                <c:pt idx="5">
                  <c:v>-1.8750599681499119E-3</c:v>
                </c:pt>
                <c:pt idx="6">
                  <c:v>4.9657317540453765E-2</c:v>
                </c:pt>
                <c:pt idx="7">
                  <c:v>-1.193952257020044E-3</c:v>
                </c:pt>
                <c:pt idx="8">
                  <c:v>-8.7684545676829893E-3</c:v>
                </c:pt>
                <c:pt idx="9">
                  <c:v>-8.3967157072321191E-4</c:v>
                </c:pt>
                <c:pt idx="10">
                  <c:v>-5.129349304293488E-3</c:v>
                </c:pt>
                <c:pt idx="11">
                  <c:v>-1.0511162518894416E-2</c:v>
                </c:pt>
                <c:pt idx="12">
                  <c:v>7.5372030762608806E-4</c:v>
                </c:pt>
                <c:pt idx="13">
                  <c:v>-1.6983255451199081E-3</c:v>
                </c:pt>
                <c:pt idx="14">
                  <c:v>1.864093076956003E-3</c:v>
                </c:pt>
                <c:pt idx="15">
                  <c:v>-9.2555188430389914E-4</c:v>
                </c:pt>
                <c:pt idx="16">
                  <c:v>1.1716192587618293E-3</c:v>
                </c:pt>
                <c:pt idx="17">
                  <c:v>-8.3267950575715358E-3</c:v>
                </c:pt>
                <c:pt idx="18">
                  <c:v>-2.9676129804209065E-3</c:v>
                </c:pt>
                <c:pt idx="19">
                  <c:v>-1.2397989376283314E-3</c:v>
                </c:pt>
                <c:pt idx="20">
                  <c:v>-4.1946130762953934E-4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57-40BF-BF7D-8BB6A9F95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36960"/>
        <c:axId val="206537792"/>
      </c:scatterChart>
      <c:valAx>
        <c:axId val="20653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Weighted Rate of Returns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37792"/>
        <c:crosses val="autoZero"/>
        <c:crossBetween val="midCat"/>
      </c:valAx>
      <c:valAx>
        <c:axId val="20653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36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Efficient Frontier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93BAAEEC-ACAA-41B6-B573-BFCCCAB4716D}" type="XVALUE">
                      <a:rPr lang="en-US"/>
                      <a:pPr/>
                      <a:t>[X VALUE]</a:t>
                    </a:fld>
                    <a:r>
                      <a:rPr lang="en-US" baseline="0"/>
                      <a:t>; </a:t>
                    </a:r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1CFE-4A61-BD42-B95E2230165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FE-4A61-BD42-B95E2230165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g</a:t>
                    </a:r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1CFE-4A61-BD42-B95E2230165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FE-4A61-BD42-B95E2230165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'Efficient Frontier'!$A$2:$A$6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</c:numCache>
            </c:numRef>
          </c:xVal>
          <c:yVal>
            <c:numRef>
              <c:f>'Efficient Frontier'!$B$2:$B$6</c:f>
              <c:numCache>
                <c:formatCode>General</c:formatCode>
                <c:ptCount val="5"/>
                <c:pt idx="0">
                  <c:v>1</c:v>
                </c:pt>
                <c:pt idx="1">
                  <c:v>1.1200000000000001</c:v>
                </c:pt>
                <c:pt idx="2">
                  <c:v>1.18</c:v>
                </c:pt>
                <c:pt idx="3">
                  <c:v>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FE-4A61-BD42-B95E22301659}"/>
            </c:ext>
          </c:extLst>
        </c:ser>
        <c:ser>
          <c:idx val="1"/>
          <c:order val="1"/>
          <c:tx>
            <c:v>y1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R</a:t>
                    </a:r>
                    <a:r>
                      <a:rPr lang="en-US" sz="600"/>
                      <a:t>f</a:t>
                    </a:r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1CFE-4A61-BD42-B95E22301659}"/>
                </c:ext>
              </c:extLst>
            </c:dLbl>
            <c:dLbl>
              <c:idx val="1"/>
              <c:layout>
                <c:manualLayout>
                  <c:x val="-2.7777777777777828E-2"/>
                  <c:y val="-3.2407407407407406E-2"/>
                </c:manualLayout>
              </c:layout>
              <c:tx>
                <c:rich>
                  <a:bodyPr/>
                  <a:lstStyle/>
                  <a:p>
                    <a:r>
                      <a:rPr lang="en-US" sz="1050" b="1" baseline="0"/>
                      <a:t>T</a:t>
                    </a:r>
                    <a:endParaRPr lang="en-US" sz="1050" b="1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1CFE-4A61-BD42-B95E2230165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FE-4A61-BD42-B95E2230165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CFE-4A61-BD42-B95E2230165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'Efficient Frontier'!$A$2:$A$6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</c:numCache>
            </c:numRef>
          </c:xVal>
          <c:yVal>
            <c:numRef>
              <c:f>'Efficient Frontier'!$C$2:$C$6</c:f>
              <c:numCache>
                <c:formatCode>General</c:formatCode>
                <c:ptCount val="5"/>
                <c:pt idx="0">
                  <c:v>1</c:v>
                </c:pt>
                <c:pt idx="1">
                  <c:v>1.8</c:v>
                </c:pt>
                <c:pt idx="2">
                  <c:v>2.2000000000000002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FE-4A61-BD42-B95E22301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565535"/>
        <c:axId val="411571775"/>
      </c:scatterChart>
      <c:valAx>
        <c:axId val="411565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σ</a:t>
                </a:r>
                <a:r>
                  <a:rPr lang="en-US"/>
                  <a:t>(R)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571775"/>
        <c:crosses val="autoZero"/>
        <c:crossBetween val="midCat"/>
      </c:valAx>
      <c:valAx>
        <c:axId val="41157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E(R)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565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2857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 prstMaterial="clear">
      <a:bevelT w="260350" h="50800" prst="softRound"/>
      <a:bevelB prst="softRound"/>
    </a:sp3d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167640</xdr:colOff>
      <xdr:row>2</xdr:row>
      <xdr:rowOff>72390</xdr:rowOff>
    </xdr:from>
    <xdr:to>
      <xdr:col>18</xdr:col>
      <xdr:colOff>472440</xdr:colOff>
      <xdr:row>17</xdr:row>
      <xdr:rowOff>72390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D9FADE7-2485-C2A5-67DE-9AC722849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312420</xdr:colOff>
      <xdr:row>1</xdr:row>
      <xdr:rowOff>95027</xdr:rowOff>
    </xdr:from>
    <xdr:to>
      <xdr:col>33</xdr:col>
      <xdr:colOff>426720</xdr:colOff>
      <xdr:row>24</xdr:row>
      <xdr:rowOff>143436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F56A110-7464-7156-2F58-076DA72AE463}"/>
            </a:ext>
          </a:extLst>
        </xdr:cNvPr>
        <xdr:cNvGrpSpPr/>
      </xdr:nvGrpSpPr>
      <xdr:grpSpPr>
        <a:xfrm>
          <a:off x="16798514" y="274321"/>
          <a:ext cx="8648700" cy="4853491"/>
          <a:chOff x="16901160" y="304801"/>
          <a:chExt cx="8648700" cy="6739391"/>
        </a:xfrm>
      </xdr:grpSpPr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5624D851-110D-41F4-FCA3-32F076CCFA77}"/>
              </a:ext>
            </a:extLst>
          </xdr:cNvPr>
          <xdr:cNvGraphicFramePr/>
        </xdr:nvGraphicFramePr>
        <xdr:xfrm>
          <a:off x="16901160" y="304801"/>
          <a:ext cx="8648700" cy="673939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2" name="Freeform: Shape 1">
            <a:extLst>
              <a:ext uri="{FF2B5EF4-FFF2-40B4-BE49-F238E27FC236}">
                <a16:creationId xmlns:a16="http://schemas.microsoft.com/office/drawing/2014/main" id="{E6CC0428-C59C-07EE-E982-49BDB81E391A}"/>
              </a:ext>
            </a:extLst>
          </xdr:cNvPr>
          <xdr:cNvSpPr/>
        </xdr:nvSpPr>
        <xdr:spPr>
          <a:xfrm>
            <a:off x="19273395" y="2062025"/>
            <a:ext cx="1775734" cy="2080259"/>
          </a:xfrm>
          <a:custGeom>
            <a:avLst/>
            <a:gdLst>
              <a:gd name="connsiteX0" fmla="*/ 1592854 w 1592854"/>
              <a:gd name="connsiteY0" fmla="*/ 0 h 2065020"/>
              <a:gd name="connsiteX1" fmla="*/ 1288054 w 1592854"/>
              <a:gd name="connsiteY1" fmla="*/ 121920 h 2065020"/>
              <a:gd name="connsiteX2" fmla="*/ 922294 w 1592854"/>
              <a:gd name="connsiteY2" fmla="*/ 289560 h 2065020"/>
              <a:gd name="connsiteX3" fmla="*/ 503194 w 1592854"/>
              <a:gd name="connsiteY3" fmla="*/ 563880 h 2065020"/>
              <a:gd name="connsiteX4" fmla="*/ 145054 w 1592854"/>
              <a:gd name="connsiteY4" fmla="*/ 975360 h 2065020"/>
              <a:gd name="connsiteX5" fmla="*/ 274 w 1592854"/>
              <a:gd name="connsiteY5" fmla="*/ 1424940 h 2065020"/>
              <a:gd name="connsiteX6" fmla="*/ 175534 w 1592854"/>
              <a:gd name="connsiteY6" fmla="*/ 1737360 h 2065020"/>
              <a:gd name="connsiteX7" fmla="*/ 594634 w 1592854"/>
              <a:gd name="connsiteY7" fmla="*/ 2065020 h 206502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592854" h="2065020">
                <a:moveTo>
                  <a:pt x="1592854" y="0"/>
                </a:moveTo>
                <a:cubicBezTo>
                  <a:pt x="1496334" y="36830"/>
                  <a:pt x="1399814" y="73660"/>
                  <a:pt x="1288054" y="121920"/>
                </a:cubicBezTo>
                <a:cubicBezTo>
                  <a:pt x="1176294" y="170180"/>
                  <a:pt x="1053104" y="215900"/>
                  <a:pt x="922294" y="289560"/>
                </a:cubicBezTo>
                <a:cubicBezTo>
                  <a:pt x="791484" y="363220"/>
                  <a:pt x="632734" y="449580"/>
                  <a:pt x="503194" y="563880"/>
                </a:cubicBezTo>
                <a:cubicBezTo>
                  <a:pt x="373654" y="678180"/>
                  <a:pt x="228874" y="831850"/>
                  <a:pt x="145054" y="975360"/>
                </a:cubicBezTo>
                <a:cubicBezTo>
                  <a:pt x="61234" y="1118870"/>
                  <a:pt x="-4806" y="1297940"/>
                  <a:pt x="274" y="1424940"/>
                </a:cubicBezTo>
                <a:cubicBezTo>
                  <a:pt x="5354" y="1551940"/>
                  <a:pt x="76474" y="1630680"/>
                  <a:pt x="175534" y="1737360"/>
                </a:cubicBezTo>
                <a:cubicBezTo>
                  <a:pt x="274594" y="1844040"/>
                  <a:pt x="526054" y="2006600"/>
                  <a:pt x="594634" y="2065020"/>
                </a:cubicBezTo>
              </a:path>
            </a:pathLst>
          </a:custGeom>
        </xdr:spPr>
        <xdr:style>
          <a:lnRef idx="2">
            <a:schemeClr val="accent3"/>
          </a:lnRef>
          <a:fillRef idx="0">
            <a:schemeClr val="accent3"/>
          </a:fillRef>
          <a:effectRef idx="1">
            <a:schemeClr val="accent3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822960</xdr:colOff>
      <xdr:row>34</xdr:row>
      <xdr:rowOff>7620</xdr:rowOff>
    </xdr:from>
    <xdr:to>
      <xdr:col>6</xdr:col>
      <xdr:colOff>815340</xdr:colOff>
      <xdr:row>48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F1E1A7-C2CD-BA7E-C788-6DDA904A4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22</xdr:row>
      <xdr:rowOff>186690</xdr:rowOff>
    </xdr:from>
    <xdr:to>
      <xdr:col>9</xdr:col>
      <xdr:colOff>373380</xdr:colOff>
      <xdr:row>37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DFD017-26D6-A989-1EC6-DA9B3E318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3</xdr:row>
      <xdr:rowOff>152400</xdr:rowOff>
    </xdr:from>
    <xdr:to>
      <xdr:col>14</xdr:col>
      <xdr:colOff>266700</xdr:colOff>
      <xdr:row>20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8380D-0F97-4F8C-9AC6-E72B27D814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0.34667</cdr:x>
      <cdr:y>0.36806</cdr:y>
    </cdr:from>
    <cdr:to>
      <cdr:x>0.89167</cdr:x>
      <cdr:y>0.85972</cdr:y>
    </cdr:to>
    <cdr:sp macro="" textlink="">
      <cdr:nvSpPr>
        <cdr:cNvPr id="4" name="Freeform: Shape 3">
          <a:extLst xmlns:a="http://schemas.openxmlformats.org/drawingml/2006/main">
            <a:ext uri="{FF2B5EF4-FFF2-40B4-BE49-F238E27FC236}">
              <a16:creationId xmlns:a16="http://schemas.microsoft.com/office/drawing/2014/main" id="{F4EF09F4-1966-EE37-5F28-DC7C766842B7}"/>
            </a:ext>
          </a:extLst>
        </cdr:cNvPr>
        <cdr:cNvSpPr/>
      </cdr:nvSpPr>
      <cdr:spPr>
        <a:xfrm xmlns:a="http://schemas.openxmlformats.org/drawingml/2006/main">
          <a:off x="1584956" y="1009650"/>
          <a:ext cx="2491744" cy="1348740"/>
        </a:xfrm>
        <a:custGeom xmlns:a="http://schemas.openxmlformats.org/drawingml/2006/main">
          <a:avLst/>
          <a:gdLst>
            <a:gd name="connsiteX0" fmla="*/ 2065024 w 2065024"/>
            <a:gd name="connsiteY0" fmla="*/ 0 h 1363980"/>
            <a:gd name="connsiteX1" fmla="*/ 4 w 2065024"/>
            <a:gd name="connsiteY1" fmla="*/ 472440 h 1363980"/>
            <a:gd name="connsiteX2" fmla="*/ 2049784 w 2065024"/>
            <a:gd name="connsiteY2" fmla="*/ 1363980 h 13639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065024" h="1363980">
              <a:moveTo>
                <a:pt x="2065024" y="0"/>
              </a:moveTo>
              <a:cubicBezTo>
                <a:pt x="1033784" y="122555"/>
                <a:pt x="2544" y="245110"/>
                <a:pt x="4" y="472440"/>
              </a:cubicBezTo>
              <a:cubicBezTo>
                <a:pt x="-2536" y="699770"/>
                <a:pt x="1023624" y="1031875"/>
                <a:pt x="2049784" y="1363980"/>
              </a:cubicBezTo>
            </a:path>
          </a:pathLst>
        </a:cu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0.68167</cdr:x>
      <cdr:y>0.42752</cdr:y>
    </cdr:from>
    <cdr:to>
      <cdr:x>1</cdr:x>
      <cdr:y>0.59696</cdr:y>
    </cdr:to>
    <cdr:sp macro="" textlink="">
      <cdr:nvSpPr>
        <cdr:cNvPr id="5" name="TextBox 8">
          <a:extLst xmlns:a="http://schemas.openxmlformats.org/drawingml/2006/main">
            <a:ext uri="{FF2B5EF4-FFF2-40B4-BE49-F238E27FC236}">
              <a16:creationId xmlns:a16="http://schemas.microsoft.com/office/drawing/2014/main" id="{400CD109-07E5-6CFE-CBBC-F406AEDC1BA5}"/>
            </a:ext>
          </a:extLst>
        </cdr:cNvPr>
        <cdr:cNvSpPr txBox="1"/>
      </cdr:nvSpPr>
      <cdr:spPr>
        <a:xfrm xmlns:a="http://schemas.openxmlformats.org/drawingml/2006/main">
          <a:off x="3474987" y="1265608"/>
          <a:ext cx="1622793" cy="501618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  <a:ln xmlns:a="http://schemas.openxmlformats.org/drawingml/2006/main" w="9525" cmpd="sng">
          <a:solidFill>
            <a:schemeClr val="lt1">
              <a:shade val="50000"/>
              <a:alpha val="13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002060"/>
              </a:solidFill>
            </a:rPr>
            <a:t>Risky asset Efficient</a:t>
          </a:r>
          <a:r>
            <a:rPr lang="en-US" sz="1100" baseline="0">
              <a:solidFill>
                <a:srgbClr val="002060"/>
              </a:solidFill>
            </a:rPr>
            <a:t> Frontier</a:t>
          </a: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0.51868</cdr:x>
      <cdr:y>0.33462</cdr:y>
    </cdr:from>
    <cdr:to>
      <cdr:x>0.55755</cdr:x>
      <cdr:y>0.3861</cdr:y>
    </cdr:to>
    <cdr:cxnSp macro="">
      <cdr:nvCxnSpPr>
        <cdr:cNvPr id="7" name="Straight Arrow Connector 6">
          <a:extLst xmlns:a="http://schemas.openxmlformats.org/drawingml/2006/main">
            <a:ext uri="{FF2B5EF4-FFF2-40B4-BE49-F238E27FC236}">
              <a16:creationId xmlns:a16="http://schemas.microsoft.com/office/drawing/2014/main" id="{46BE312F-E77B-BFD5-FF36-6E2A13E36C3E}"/>
            </a:ext>
          </a:extLst>
        </cdr:cNvPr>
        <cdr:cNvCxnSpPr/>
      </cdr:nvCxnSpPr>
      <cdr:spPr>
        <a:xfrm xmlns:a="http://schemas.openxmlformats.org/drawingml/2006/main">
          <a:off x="2644140" y="990600"/>
          <a:ext cx="198120" cy="152400"/>
        </a:xfrm>
        <a:prstGeom xmlns:a="http://schemas.openxmlformats.org/drawingml/2006/main" prst="straightConnector1">
          <a:avLst/>
        </a:prstGeom>
        <a:ln xmlns:a="http://schemas.openxmlformats.org/drawingml/2006/main" w="28575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0.76532</cdr:x>
      <cdr:y>0.38353</cdr:y>
    </cdr:from>
    <cdr:to>
      <cdr:x>0.81016</cdr:x>
      <cdr:y>0.4453</cdr:y>
    </cdr:to>
    <cdr:cxnSp macro="">
      <cdr:nvCxnSpPr>
        <cdr:cNvPr id="9" name="Straight Arrow Connector 8">
          <a:extLst xmlns:a="http://schemas.openxmlformats.org/drawingml/2006/main">
            <a:ext uri="{FF2B5EF4-FFF2-40B4-BE49-F238E27FC236}">
              <a16:creationId xmlns:a16="http://schemas.microsoft.com/office/drawing/2014/main" id="{F088AB50-C5FB-F013-FBD9-26452C101E5A}"/>
            </a:ext>
          </a:extLst>
        </cdr:cNvPr>
        <cdr:cNvCxnSpPr/>
      </cdr:nvCxnSpPr>
      <cdr:spPr>
        <a:xfrm xmlns:a="http://schemas.openxmlformats.org/drawingml/2006/main" flipH="1" flipV="1">
          <a:off x="3901440" y="1135380"/>
          <a:ext cx="228600" cy="182880"/>
        </a:xfrm>
        <a:prstGeom xmlns:a="http://schemas.openxmlformats.org/drawingml/2006/main" prst="straightConnector1">
          <a:avLst/>
        </a:prstGeom>
        <a:ln xmlns:a="http://schemas.openxmlformats.org/drawingml/2006/main" w="28575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0.80668</cdr:x>
      <cdr:y>0.18447</cdr:y>
    </cdr:from>
    <cdr:to>
      <cdr:x>0.83857</cdr:x>
      <cdr:y>0.25997</cdr:y>
    </cdr:to>
    <cdr:sp macro="" textlink="">
      <cdr:nvSpPr>
        <cdr:cNvPr id="11" name="TextBox 8">
          <a:extLst xmlns:a="http://schemas.openxmlformats.org/drawingml/2006/main">
            <a:ext uri="{FF2B5EF4-FFF2-40B4-BE49-F238E27FC236}">
              <a16:creationId xmlns:a16="http://schemas.microsoft.com/office/drawing/2014/main" id="{400CD109-07E5-6CFE-CBBC-F406AEDC1BA5}"/>
            </a:ext>
          </a:extLst>
        </cdr:cNvPr>
        <cdr:cNvSpPr txBox="1"/>
      </cdr:nvSpPr>
      <cdr:spPr>
        <a:xfrm xmlns:a="http://schemas.openxmlformats.org/drawingml/2006/main">
          <a:off x="4112260" y="546100"/>
          <a:ext cx="162560" cy="22352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  <a:ln xmlns:a="http://schemas.openxmlformats.org/drawingml/2006/main" w="9525" cmpd="sng">
          <a:solidFill>
            <a:schemeClr val="lt1">
              <a:shade val="50000"/>
              <a:alpha val="13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002060"/>
              </a:solidFill>
            </a:rPr>
            <a:t>a</a:t>
          </a:r>
          <a:endParaRPr lang="en-US" sz="1100" baseline="0">
            <a:solidFill>
              <a:srgbClr val="002060"/>
            </a:solidFill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0.32387</cdr:x>
      <cdr:y>0.51652</cdr:y>
    </cdr:from>
    <cdr:to>
      <cdr:x>0.35575</cdr:x>
      <cdr:y>0.59202</cdr:y>
    </cdr:to>
    <cdr:sp macro="" textlink="">
      <cdr:nvSpPr>
        <cdr:cNvPr id="12" name="TextBox 8">
          <a:extLst xmlns:a="http://schemas.openxmlformats.org/drawingml/2006/main">
            <a:ext uri="{FF2B5EF4-FFF2-40B4-BE49-F238E27FC236}">
              <a16:creationId xmlns:a16="http://schemas.microsoft.com/office/drawing/2014/main" id="{49D9B71E-0BC5-0236-F2BC-7360DF8218FC}"/>
            </a:ext>
          </a:extLst>
        </cdr:cNvPr>
        <cdr:cNvSpPr txBox="1"/>
      </cdr:nvSpPr>
      <cdr:spPr>
        <a:xfrm xmlns:a="http://schemas.openxmlformats.org/drawingml/2006/main">
          <a:off x="1651000" y="1529080"/>
          <a:ext cx="162560" cy="22352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  <a:ln xmlns:a="http://schemas.openxmlformats.org/drawingml/2006/main" w="9525" cmpd="sng">
          <a:solidFill>
            <a:schemeClr val="lt1">
              <a:shade val="50000"/>
              <a:alpha val="13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aseline="0">
              <a:solidFill>
                <a:srgbClr val="002060"/>
              </a:solidFill>
            </a:rPr>
            <a:t>b</a:t>
          </a: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0.86946</cdr:x>
      <cdr:y>0.81767</cdr:y>
    </cdr:from>
    <cdr:to>
      <cdr:x>0.90135</cdr:x>
      <cdr:y>0.89318</cdr:y>
    </cdr:to>
    <cdr:sp macro="" textlink="">
      <cdr:nvSpPr>
        <cdr:cNvPr id="13" name="TextBox 8">
          <a:extLst xmlns:a="http://schemas.openxmlformats.org/drawingml/2006/main">
            <a:ext uri="{FF2B5EF4-FFF2-40B4-BE49-F238E27FC236}">
              <a16:creationId xmlns:a16="http://schemas.microsoft.com/office/drawing/2014/main" id="{49D9B71E-0BC5-0236-F2BC-7360DF8218FC}"/>
            </a:ext>
          </a:extLst>
        </cdr:cNvPr>
        <cdr:cNvSpPr txBox="1"/>
      </cdr:nvSpPr>
      <cdr:spPr>
        <a:xfrm xmlns:a="http://schemas.openxmlformats.org/drawingml/2006/main">
          <a:off x="4432300" y="2420620"/>
          <a:ext cx="162560" cy="22352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  <a:ln xmlns:a="http://schemas.openxmlformats.org/drawingml/2006/main" w="9525" cmpd="sng">
          <a:solidFill>
            <a:schemeClr val="lt1">
              <a:shade val="50000"/>
              <a:alpha val="13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002060"/>
              </a:solidFill>
            </a:rPr>
            <a:t>c</a:t>
          </a:r>
          <a:endParaRPr lang="en-US" sz="1100" baseline="0">
            <a:solidFill>
              <a:srgbClr val="002060"/>
            </a:solidFill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0.4001</cdr:x>
      <cdr:y>0.24625</cdr:y>
    </cdr:from>
    <cdr:to>
      <cdr:x>0.71843</cdr:x>
      <cdr:y>0.41569</cdr:y>
    </cdr:to>
    <cdr:sp macro="" textlink="">
      <cdr:nvSpPr>
        <cdr:cNvPr id="14" name="TextBox 8">
          <a:extLst xmlns:a="http://schemas.openxmlformats.org/drawingml/2006/main">
            <a:ext uri="{FF2B5EF4-FFF2-40B4-BE49-F238E27FC236}">
              <a16:creationId xmlns:a16="http://schemas.microsoft.com/office/drawing/2014/main" id="{3373CC3F-B5BE-097A-8251-472F8B586365}"/>
            </a:ext>
          </a:extLst>
        </cdr:cNvPr>
        <cdr:cNvSpPr txBox="1"/>
      </cdr:nvSpPr>
      <cdr:spPr>
        <a:xfrm xmlns:a="http://schemas.openxmlformats.org/drawingml/2006/main">
          <a:off x="2039620" y="728980"/>
          <a:ext cx="1622793" cy="501618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  <a:ln xmlns:a="http://schemas.openxmlformats.org/drawingml/2006/main" w="9525" cmpd="sng">
          <a:solidFill>
            <a:schemeClr val="lt1">
              <a:shade val="50000"/>
              <a:alpha val="13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solidFill>
                <a:srgbClr val="002060"/>
              </a:solidFill>
            </a:rPr>
            <a:t>Risky asset Efficient</a:t>
          </a:r>
          <a:r>
            <a:rPr lang="en-US" sz="1100" baseline="0">
              <a:solidFill>
                <a:srgbClr val="002060"/>
              </a:solidFill>
            </a:rPr>
            <a:t> Frontier</a:t>
          </a:r>
        </a:p>
        <a:p xmlns:a="http://schemas.openxmlformats.org/drawingml/2006/main"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ine%20Ablage/HY/Dsk/De.%20CFM/Edu%20Features/Andere%20Kurse/Excel/Samples/Training%20Excel%20Tes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Empirical%20Results-%202020,%20Solver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Efficient%20Frontier%20Diagra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, Text&amp;No"/>
      <sheetName val="Geo Type"/>
      <sheetName val="E(Ri)"/>
      <sheetName val="DAX, 2019-2020 (3)"/>
      <sheetName val="E(Ri) (2)"/>
      <sheetName val="Summary"/>
      <sheetName val="CovMtrx"/>
      <sheetName val="Optimization"/>
      <sheetName val="Sandman Test"/>
    </sheetNames>
    <sheetDataSet>
      <sheetData sheetId="0"/>
      <sheetData sheetId="1"/>
      <sheetData sheetId="2">
        <row r="4">
          <cell r="A4" t="str">
            <v>Summary Data</v>
          </cell>
          <cell r="C4" t="str">
            <v>R1te</v>
          </cell>
          <cell r="E4" t="str">
            <v>R2t</v>
          </cell>
          <cell r="G4" t="str">
            <v>R3t</v>
          </cell>
          <cell r="I4" t="str">
            <v>R4t</v>
          </cell>
          <cell r="K4" t="str">
            <v>R5t</v>
          </cell>
          <cell r="M4" t="str">
            <v>R6t</v>
          </cell>
          <cell r="O4" t="str">
            <v>R7t</v>
          </cell>
          <cell r="Q4" t="str">
            <v>R8t</v>
          </cell>
          <cell r="S4" t="str">
            <v>R9t</v>
          </cell>
          <cell r="U4" t="str">
            <v>R10t</v>
          </cell>
          <cell r="W4" t="str">
            <v>R11t</v>
          </cell>
          <cell r="Y4" t="str">
            <v>R12t</v>
          </cell>
          <cell r="AA4" t="str">
            <v>R13t</v>
          </cell>
          <cell r="AC4" t="str">
            <v>R14t</v>
          </cell>
          <cell r="AE4" t="str">
            <v>R15t</v>
          </cell>
        </row>
        <row r="5">
          <cell r="A5" t="str">
            <v>Total Return</v>
          </cell>
          <cell r="C5">
            <v>-1.1016494227141491E-2</v>
          </cell>
          <cell r="E5">
            <v>0.44109195748675223</v>
          </cell>
          <cell r="G5">
            <v>0.25966513971861943</v>
          </cell>
          <cell r="I5">
            <v>0.1926867693302996</v>
          </cell>
          <cell r="K5">
            <v>4.3385426895713966E-2</v>
          </cell>
          <cell r="M5">
            <v>0.22742630390267821</v>
          </cell>
          <cell r="O5">
            <v>0.29602442474979851</v>
          </cell>
          <cell r="Q5">
            <v>0.1662389135738726</v>
          </cell>
          <cell r="S5">
            <v>0.20411442523720488</v>
          </cell>
          <cell r="U5">
            <v>0.26264674850639402</v>
          </cell>
          <cell r="W5">
            <v>7.2376351086749807E-2</v>
          </cell>
          <cell r="Y5">
            <v>0.23718597152260876</v>
          </cell>
          <cell r="AA5">
            <v>2.629361262556042E-2</v>
          </cell>
          <cell r="AC5">
            <v>3.8921805070846013E-2</v>
          </cell>
          <cell r="AE5">
            <v>-5.9456632313352908E-2</v>
          </cell>
        </row>
        <row r="6">
          <cell r="A6" t="str">
            <v>Average Return</v>
          </cell>
          <cell r="C6">
            <v>-1.8360823711902486E-4</v>
          </cell>
          <cell r="E6">
            <v>7.3515326247792041E-3</v>
          </cell>
          <cell r="G6">
            <v>4.3277523286436572E-3</v>
          </cell>
          <cell r="I6">
            <v>3.2114461555049932E-3</v>
          </cell>
          <cell r="K6">
            <v>7.2309044826189941E-4</v>
          </cell>
          <cell r="M6">
            <v>3.7904383983779701E-3</v>
          </cell>
          <cell r="O6">
            <v>4.9337404124966417E-3</v>
          </cell>
          <cell r="Q6">
            <v>2.7706485595645433E-3</v>
          </cell>
          <cell r="S6">
            <v>3.4019070872867482E-3</v>
          </cell>
          <cell r="U6">
            <v>4.3774458084399007E-3</v>
          </cell>
          <cell r="W6">
            <v>1.2062725181124967E-3</v>
          </cell>
          <cell r="Y6">
            <v>3.9530995253768122E-3</v>
          </cell>
          <cell r="AA6">
            <v>4.3822687709267367E-4</v>
          </cell>
          <cell r="AC6">
            <v>6.4869675118076693E-4</v>
          </cell>
          <cell r="AE6">
            <v>-9.9094387188921511E-4</v>
          </cell>
        </row>
        <row r="7">
          <cell r="A7" t="str">
            <v>Standard Dev</v>
          </cell>
          <cell r="C7">
            <v>1.9671997695247658E-2</v>
          </cell>
          <cell r="E7">
            <v>1.3559944734639902E-2</v>
          </cell>
          <cell r="G7">
            <v>1.2957146219984009E-2</v>
          </cell>
          <cell r="I7">
            <v>7.449277049665263E-3</v>
          </cell>
          <cell r="K7">
            <v>1.350745752500998E-2</v>
          </cell>
          <cell r="M7">
            <v>1.5840669502203884E-2</v>
          </cell>
          <cell r="O7">
            <v>7.9429215557704509E-3</v>
          </cell>
          <cell r="Q7">
            <v>1.1849123042209057E-2</v>
          </cell>
          <cell r="S7">
            <v>1.6765296576563785E-2</v>
          </cell>
          <cell r="U7">
            <v>9.6611011593636005E-3</v>
          </cell>
          <cell r="W7">
            <v>2.0610364462270377E-2</v>
          </cell>
          <cell r="Y7">
            <v>1.1266756022175663E-2</v>
          </cell>
          <cell r="AA7">
            <v>7.2710639645183544E-3</v>
          </cell>
          <cell r="AC7">
            <v>7.1910078225659625E-3</v>
          </cell>
          <cell r="AE7">
            <v>1.7102919246980597E-2</v>
          </cell>
        </row>
        <row r="8">
          <cell r="A8" t="str">
            <v>Variance</v>
          </cell>
          <cell r="C8">
            <v>3.8698749332182917E-4</v>
          </cell>
          <cell r="E8">
            <v>1.8387210120648841E-4</v>
          </cell>
          <cell r="G8">
            <v>1.6788763816604591E-4</v>
          </cell>
          <cell r="I8">
            <v>5.5491728562669607E-5</v>
          </cell>
          <cell r="K8">
            <v>1.8245140878994876E-4</v>
          </cell>
          <cell r="M8">
            <v>2.5092681027805223E-4</v>
          </cell>
          <cell r="O8">
            <v>6.3090002841122879E-5</v>
          </cell>
          <cell r="Q8">
            <v>1.4040171686940963E-4</v>
          </cell>
          <cell r="S8">
            <v>2.8107516930014139E-4</v>
          </cell>
          <cell r="U8">
            <v>9.3336875611456702E-5</v>
          </cell>
          <cell r="W8">
            <v>4.2478712326761772E-4</v>
          </cell>
          <cell r="Y8">
            <v>1.2693979126323157E-4</v>
          </cell>
          <cell r="AA8">
            <v>5.2868371176117371E-5</v>
          </cell>
          <cell r="AC8">
            <v>5.1710593504204866E-5</v>
          </cell>
          <cell r="AE8">
            <v>2.9250984676873937E-4</v>
          </cell>
        </row>
        <row r="9">
          <cell r="A9" t="str">
            <v>Beta</v>
          </cell>
          <cell r="C9">
            <v>-6.0412054511151009E-5</v>
          </cell>
          <cell r="E9">
            <v>1.7870496263924795E-4</v>
          </cell>
          <cell r="G9">
            <v>2.4423301212683627E-4</v>
          </cell>
          <cell r="I9">
            <v>2.6466065493638633E-5</v>
          </cell>
          <cell r="K9">
            <v>5.9315581083297532E-5</v>
          </cell>
          <cell r="M9">
            <v>2.2040362351568785E-4</v>
          </cell>
          <cell r="O9">
            <v>-7.4039623193632753E-5</v>
          </cell>
          <cell r="Q9">
            <v>4.7369267745623625E-5</v>
          </cell>
          <cell r="S9">
            <v>5.233074564786294E-4</v>
          </cell>
          <cell r="U9">
            <v>1.0555181650342514E-4</v>
          </cell>
          <cell r="W9">
            <v>1.9787197546734106E-4</v>
          </cell>
          <cell r="Y9">
            <v>-1.9099939169752231E-4</v>
          </cell>
          <cell r="AA9">
            <v>-1.7064683281755965E-5</v>
          </cell>
          <cell r="AC9">
            <v>-9.1999365503587721E-5</v>
          </cell>
          <cell r="AE9">
            <v>2.1707818150557245E-4</v>
          </cell>
        </row>
        <row r="10">
          <cell r="A10" t="str">
            <v>Alpha (Intercept)</v>
          </cell>
          <cell r="C10">
            <v>1.983127435918778E-3</v>
          </cell>
          <cell r="E10">
            <v>2.988093621167648E-3</v>
          </cell>
          <cell r="G10">
            <v>1.0477411088479684E-3</v>
          </cell>
          <cell r="I10">
            <v>1.1949885765519213E-3</v>
          </cell>
          <cell r="K10">
            <v>-1.122214595181116E-3</v>
          </cell>
          <cell r="M10">
            <v>-1.4238434881893708E-3</v>
          </cell>
          <cell r="O10">
            <v>3.0915419431191762E-3</v>
          </cell>
          <cell r="Q10">
            <v>-5.1113255385844953E-4</v>
          </cell>
          <cell r="S10">
            <v>-2.3409101009606238E-3</v>
          </cell>
          <cell r="U10">
            <v>-4.2003889611264987E-4</v>
          </cell>
          <cell r="W10">
            <v>-8.5267755076734474E-4</v>
          </cell>
          <cell r="Y10">
            <v>2.6714954821735713E-3</v>
          </cell>
          <cell r="AA10">
            <v>5.7395464931837999E-4</v>
          </cell>
          <cell r="AC10">
            <v>1.0264171006952689E-3</v>
          </cell>
          <cell r="AE10">
            <v>-1.1611278099667201E-3</v>
          </cell>
        </row>
      </sheetData>
      <sheetData sheetId="3"/>
      <sheetData sheetId="4"/>
      <sheetData sheetId="5">
        <row r="7">
          <cell r="A7" t="str">
            <v>Standard Dev</v>
          </cell>
          <cell r="B7">
            <v>1.9671997695247658E-2</v>
          </cell>
          <cell r="C7">
            <v>1.3559944734639902E-2</v>
          </cell>
          <cell r="D7">
            <v>1.2957146219984009E-2</v>
          </cell>
          <cell r="E7">
            <v>7.449277049665263E-3</v>
          </cell>
          <cell r="F7">
            <v>1.350745752500998E-2</v>
          </cell>
          <cell r="G7">
            <v>1.5840669502203884E-2</v>
          </cell>
          <cell r="H7">
            <v>7.9429215557704509E-3</v>
          </cell>
          <cell r="I7">
            <v>1.1849123042209057E-2</v>
          </cell>
          <cell r="J7">
            <v>1.6765296576563785E-2</v>
          </cell>
          <cell r="K7">
            <v>9.6611011593636005E-3</v>
          </cell>
          <cell r="L7">
            <v>2.0610364462270377E-2</v>
          </cell>
          <cell r="M7">
            <v>1.1266756022175663E-2</v>
          </cell>
          <cell r="N7" t="str">
            <v>Standard Dev</v>
          </cell>
          <cell r="O7">
            <v>7.2710639645183544E-3</v>
          </cell>
          <cell r="P7">
            <v>7.1910078225659625E-3</v>
          </cell>
        </row>
        <row r="8">
          <cell r="A8" t="str">
            <v>Variance</v>
          </cell>
          <cell r="B8">
            <v>3.8698749332182917E-4</v>
          </cell>
          <cell r="C8">
            <v>1.8387210120648841E-4</v>
          </cell>
          <cell r="D8">
            <v>1.6788763816604591E-4</v>
          </cell>
          <cell r="E8">
            <v>5.5491728562669607E-5</v>
          </cell>
          <cell r="F8">
            <v>1.8245140878994876E-4</v>
          </cell>
          <cell r="G8">
            <v>2.5092681027805223E-4</v>
          </cell>
          <cell r="H8">
            <v>6.3090002841122879E-5</v>
          </cell>
          <cell r="I8">
            <v>1.4040171686940963E-4</v>
          </cell>
          <cell r="J8">
            <v>2.8107516930014139E-4</v>
          </cell>
          <cell r="K8">
            <v>9.3336875611456702E-5</v>
          </cell>
          <cell r="L8">
            <v>4.2478712326761772E-4</v>
          </cell>
          <cell r="M8">
            <v>1.2693979126323157E-4</v>
          </cell>
          <cell r="N8" t="str">
            <v>Variance</v>
          </cell>
          <cell r="O8">
            <v>5.2868371176117371E-5</v>
          </cell>
          <cell r="P8">
            <v>5.1710593504204866E-5</v>
          </cell>
        </row>
      </sheetData>
      <sheetData sheetId="6"/>
      <sheetData sheetId="7"/>
      <sheetData sheetId="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X Names, 2019-2020"/>
      <sheetName val="Data-Resource"/>
      <sheetName val="E(Ri)"/>
      <sheetName val="Cov Matrix"/>
      <sheetName val="E(Rp) &amp; Optimization (10)"/>
      <sheetName val="E(Rp) &amp; Optimization (9)"/>
      <sheetName val="E(Rp) &amp; Optimization (8)"/>
      <sheetName val="E(Rp) &amp; Optimization (7)"/>
      <sheetName val="E(Rp) &amp; Optimization (6)"/>
      <sheetName val="E(Rp) &amp; Optimization (5)"/>
      <sheetName val="E(Rp) &amp; Optimization (4)"/>
      <sheetName val="E(Rp) &amp; Optimization (3)"/>
      <sheetName val="E(Rp) &amp; Optimization (2)"/>
      <sheetName val="E(Rp) &amp; Optimization (1)"/>
      <sheetName val="E(Rp) &amp; Optimization (Major)"/>
      <sheetName val="Portfolio Package"/>
      <sheetName val="Based Regression"/>
      <sheetName val="T-Test Paire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C6">
            <v>9.5395506116765449E-2</v>
          </cell>
        </row>
        <row r="7">
          <cell r="C7">
            <v>0.22808355181893453</v>
          </cell>
        </row>
        <row r="8">
          <cell r="C8">
            <v>-0.61742354258890764</v>
          </cell>
        </row>
        <row r="9">
          <cell r="C9">
            <v>-0.18924761246075972</v>
          </cell>
        </row>
        <row r="10">
          <cell r="C10">
            <v>-8.3758204607744371E-2</v>
          </cell>
        </row>
        <row r="11">
          <cell r="C11">
            <v>-0.54914142527919374</v>
          </cell>
        </row>
        <row r="12">
          <cell r="C12">
            <v>8.8640396920442621E-2</v>
          </cell>
        </row>
        <row r="13">
          <cell r="C13">
            <v>-3.2399590726107999E-2</v>
          </cell>
        </row>
        <row r="14">
          <cell r="C14">
            <v>0.22738912220135113</v>
          </cell>
        </row>
        <row r="15">
          <cell r="C15">
            <v>-6.7752454931267929E-3</v>
          </cell>
        </row>
        <row r="16">
          <cell r="C16">
            <v>0.24516538059994894</v>
          </cell>
        </row>
        <row r="17">
          <cell r="C17">
            <v>6.4028242218775164E-2</v>
          </cell>
        </row>
        <row r="18">
          <cell r="C18">
            <v>-0.33580689104820827</v>
          </cell>
        </row>
        <row r="19">
          <cell r="C19">
            <v>-0.22593013597106729</v>
          </cell>
        </row>
        <row r="20">
          <cell r="C20">
            <v>5.5986485341998127E-2</v>
          </cell>
        </row>
        <row r="21">
          <cell r="C21">
            <v>0.36390460429833715</v>
          </cell>
        </row>
        <row r="22">
          <cell r="C22">
            <v>0.4501050830167323</v>
          </cell>
        </row>
        <row r="23">
          <cell r="C23">
            <v>-0.24317470862912682</v>
          </cell>
        </row>
        <row r="24">
          <cell r="C24">
            <v>2.541181510492262E-2</v>
          </cell>
        </row>
        <row r="25">
          <cell r="C25">
            <v>0.11464400123335657</v>
          </cell>
        </row>
        <row r="26">
          <cell r="C26">
            <v>0.27004175780686884</v>
          </cell>
        </row>
      </sheetData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icient Frontier"/>
    </sheetNames>
    <sheetDataSet>
      <sheetData sheetId="0">
        <row r="2">
          <cell r="A2">
            <v>0</v>
          </cell>
          <cell r="B2">
            <v>1</v>
          </cell>
          <cell r="C2">
            <v>1</v>
          </cell>
        </row>
        <row r="3">
          <cell r="A3">
            <v>2</v>
          </cell>
          <cell r="B3">
            <v>1.1200000000000001</v>
          </cell>
          <cell r="C3">
            <v>1.8</v>
          </cell>
        </row>
        <row r="4">
          <cell r="A4">
            <v>3</v>
          </cell>
          <cell r="B4">
            <v>1.18</v>
          </cell>
          <cell r="C4">
            <v>2.2000000000000002</v>
          </cell>
        </row>
        <row r="5">
          <cell r="A5">
            <v>5</v>
          </cell>
          <cell r="B5">
            <v>1.3</v>
          </cell>
          <cell r="C5">
            <v>3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3A8D27B3-B465-4659-8938-EE08CBD98923}" autoFormatId="16" applyNumberFormats="0" applyBorderFormats="0" applyFontFormats="0" applyPatternFormats="0" applyAlignmentFormats="0" applyWidthHeightFormats="0">
  <queryTableRefresh nextId="16" unboundColumnsLeft="2">
    <queryTableFields count="11">
      <queryTableField id="12" dataBound="0" tableColumnId="1"/>
      <queryTableField id="11" dataBound="0" tableColumnId="11"/>
      <queryTableField id="2" name="Open" tableColumnId="2"/>
      <queryTableField id="3" name="Adj Open" tableColumnId="3"/>
      <queryTableField id="4" name="High" tableColumnId="4"/>
      <queryTableField id="5" name="Low" tableColumnId="5"/>
      <queryTableField id="6" name="Close" tableColumnId="6"/>
      <queryTableField id="7" name="Adj Close" tableColumnId="7"/>
      <queryTableField id="8" name="Adj Return" tableColumnId="8"/>
      <queryTableField id="15" dataBound="0" tableColumnId="10"/>
      <queryTableField id="9" name="Volume" tableColumnId="9"/>
    </queryTableFields>
    <queryTableDeletedFields count="1">
      <deletedField name="Date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2CD0F2-5B17-4EF7-95AD-E36DC280F4C5}" name="Table1" displayName="Table1" ref="A1:H25" totalsRowShown="0" headerRowDxfId="285" dataDxfId="284" tableBorderDxfId="283">
  <sortState xmlns:xlrd2="http://schemas.microsoft.com/office/spreadsheetml/2017/richdata2" ref="A2:H25">
    <sortCondition ref="A1:A25"/>
  </sortState>
  <tableColumns count="8">
    <tableColumn id="1" xr3:uid="{099B5996-EB63-48B3-A6E3-7D8504489512}" name="Date" dataDxfId="282" dataCellStyle="Hyperlink"/>
    <tableColumn id="2" xr3:uid="{0911F1DC-74EA-4014-8D7D-BB239BC83EC9}" name="Open" dataDxfId="281"/>
    <tableColumn id="3" xr3:uid="{47484CE3-8E57-43D2-B261-C77BB677930E}" name="High" dataDxfId="280"/>
    <tableColumn id="4" xr3:uid="{A6DE2A53-8D6D-4D0E-80CF-98D60AE781C6}" name="Low" dataDxfId="279"/>
    <tableColumn id="5" xr3:uid="{8D9C1354-DD4E-41D3-B303-5F2DB31A910D}" name="Close" dataDxfId="278" dataCellStyle="Hyperlink"/>
    <tableColumn id="11" xr3:uid="{4BFCCC34-C1D3-423A-83DF-30E220C0E792}" name="Adj Close" dataDxfId="277"/>
    <tableColumn id="12" xr3:uid="{F7D5095F-3377-4D60-8400-9E0240A0AB1C}" name="Volume" dataDxfId="276"/>
    <tableColumn id="13" xr3:uid="{45E1BEE9-DB00-4AAC-A93F-864AD68754C6}" name="Volume per 100000" dataDxfId="275">
      <calculatedColumnFormula>G2/100000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0E14C2-8CBF-44FA-BFF7-5A756A5F603F}" name="DAX__2019_2020__33" displayName="DAX__2019_2020__33" ref="A1:K15151" tableType="queryTable" totalsRowShown="0" headerRowDxfId="274" dataDxfId="273">
  <autoFilter ref="A1:K15151" xr:uid="{7FDD3285-105E-40C4-9E1B-1C77F57966C9}"/>
  <tableColumns count="11">
    <tableColumn id="1" xr3:uid="{8A410F21-4B57-46DA-9833-35EB7036D257}" uniqueName="1" name="Name" queryTableFieldId="12" dataDxfId="272"/>
    <tableColumn id="11" xr3:uid="{E3B13A9F-BFD6-423D-A405-499EC5063226}" uniqueName="11" name="Date" queryTableFieldId="11" dataDxfId="271"/>
    <tableColumn id="2" xr3:uid="{37655ACF-DE24-4412-A462-EB3F8C39C9CC}" uniqueName="2" name="Open" queryTableFieldId="2" dataDxfId="270"/>
    <tableColumn id="3" xr3:uid="{AF3C402A-DEFA-4F85-AAF9-54083FEC5BAC}" uniqueName="3" name="Adj Open" queryTableFieldId="3" dataDxfId="269"/>
    <tableColumn id="4" xr3:uid="{31F539F0-CEEA-4568-B3B4-A21609DE4660}" uniqueName="4" name="High" queryTableFieldId="4" dataDxfId="268"/>
    <tableColumn id="5" xr3:uid="{9CAB745F-F3D1-41F6-8B1E-E63848867429}" uniqueName="5" name="Low" queryTableFieldId="5" dataDxfId="267"/>
    <tableColumn id="6" xr3:uid="{07AD41C8-402C-4479-AD46-5F959E522D56}" uniqueName="6" name="Close" queryTableFieldId="6" dataDxfId="266"/>
    <tableColumn id="7" xr3:uid="{8A92F574-2906-4F70-BA9A-CB912A7E7442}" uniqueName="7" name="Adj Close" queryTableFieldId="7" dataDxfId="265"/>
    <tableColumn id="8" xr3:uid="{DA7CDADE-83DD-4EFA-A4AB-83405EB4CE0E}" uniqueName="8" name="Adj Rate of Return" queryTableFieldId="8" dataDxfId="264"/>
    <tableColumn id="10" xr3:uid="{071C5E43-DD73-47FC-9D07-444443D553C5}" uniqueName="10" name="Adj Return" queryTableFieldId="15" dataDxfId="263">
      <calculatedColumnFormula>DAX__2019_2020__33[[#This Row],[Adj Close]]-DAX__2019_2020__33[[#This Row],[Adj Open]]</calculatedColumnFormula>
    </tableColumn>
    <tableColumn id="9" xr3:uid="{0D2692C8-FFC9-402E-99BE-CDE0A1972ACD}" uniqueName="9" name="Volume" queryTableFieldId="9" dataDxfId="26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F5B79E8-6C91-4D02-94F2-75504CFF9999}" name="Table4" displayName="Table4" ref="P3:S45" totalsRowShown="0" headerRowDxfId="261">
  <autoFilter ref="P3:S45" xr:uid="{BF5B79E8-6C91-4D02-94F2-75504CFF9999}"/>
  <tableColumns count="4">
    <tableColumn id="1" xr3:uid="{6B6908DD-09EF-4154-83E3-7508415050E5}" name="The list of symbols"/>
    <tableColumn id="2" xr3:uid="{9817D952-2BE6-4BEC-9F97-2D36BF38E01C}" name="Data From E(Ri)"/>
    <tableColumn id="3" xr3:uid="{06716329-FB16-4DA7-8337-0AB83412D715}" name="Adj Rate of Return" dataDxfId="260">
      <calculatedColumnFormula>_xlfn.XLOOKUP($P4,$A:$A,I:I,"_")</calculatedColumnFormula>
    </tableColumn>
    <tableColumn id="4" xr3:uid="{D1512760-66D7-435A-B950-75C91C3342AC}" name="Volume" dataDxfId="259">
      <calculatedColumnFormula>_xlfn.XLOOKUP($P4,$A:$A,K:K,"_")</calculatedColumnFormula>
    </tableColumn>
  </tableColumns>
  <tableStyleInfo name="TableStyleDark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5D94BC1-840A-40A2-A8D8-A91DD3ACBB02}" name="Table576" displayName="Table576" ref="A13:AR518" totalsRowShown="0" headerRowDxfId="258" dataDxfId="257">
  <autoFilter ref="A13:AR518" xr:uid="{795734D7-ABD2-4E5C-B27F-665D5D4A07B5}"/>
  <tableColumns count="44">
    <tableColumn id="1" xr3:uid="{DA17C832-3715-4F7E-AF7D-04EC09B2EB9F}" name="Time" dataDxfId="256">
      <calculatedColumnFormula>'Data-Resource'!B2</calculatedColumnFormula>
    </tableColumn>
    <tableColumn id="2" xr3:uid="{4B433214-04B7-4B9C-B280-9CDD0BD73E7D}" name="Market Index" dataDxfId="255">
      <calculatedColumnFormula>'Data-Resource'!I14647</calculatedColumnFormula>
    </tableColumn>
    <tableColumn id="3" xr3:uid="{76F70ECB-7422-4A7B-8A5E-5AF65E4AF482}" name="RWE.De" dataDxfId="254">
      <calculatedColumnFormula>'Data-Resource'!I11617</calculatedColumnFormula>
    </tableColumn>
    <tableColumn id="4" xr3:uid="{54D27E5C-2EB0-40DC-9B12-D194AC9E0183}" name="Volume1" dataDxfId="253">
      <calculatedColumnFormula>'Data-Resource'!K11617</calculatedColumnFormula>
    </tableColumn>
    <tableColumn id="5" xr3:uid="{5B0EB556-63B4-4E7F-B63E-FF204FBF7EB0}" name="ADS.DE" dataDxfId="252">
      <calculatedColumnFormula>'Data-Resource'!I507</calculatedColumnFormula>
    </tableColumn>
    <tableColumn id="6" xr3:uid="{277CC1BC-82CE-47A9-A1BE-419C55DEF8E3}" name="Volume2" dataDxfId="251">
      <calculatedColumnFormula>'Data-Resource'!K507</calculatedColumnFormula>
    </tableColumn>
    <tableColumn id="7" xr3:uid="{020FAF4D-CA1E-4802-9F12-A89B70A7B188}" name="AIR.DE" dataDxfId="250">
      <calculatedColumnFormula>'Data-Resource'!I1012</calculatedColumnFormula>
    </tableColumn>
    <tableColumn id="8" xr3:uid="{E858197F-D785-47C2-B9EE-425CA6FF5BB5}" name="Volume3" dataDxfId="249">
      <calculatedColumnFormula>'Data-Resource'!K1012</calculatedColumnFormula>
    </tableColumn>
    <tableColumn id="9" xr3:uid="{BCF0C6F6-D8C7-4841-A6D0-16F3A252CE44}" name="ALV.DE" dataDxfId="248">
      <calculatedColumnFormula>'Data-Resource'!I1517</calculatedColumnFormula>
    </tableColumn>
    <tableColumn id="10" xr3:uid="{37017509-28BA-412A-8FE9-11677E32512D}" name="Volume4" dataDxfId="247">
      <calculatedColumnFormula>'Data-Resource'!K1517</calculatedColumnFormula>
    </tableColumn>
    <tableColumn id="11" xr3:uid="{8EC4239A-CC90-4B47-9A1B-8AB6262DF562}" name="BAS.DE" dataDxfId="246">
      <calculatedColumnFormula>'Data-Resource'!I2022</calculatedColumnFormula>
    </tableColumn>
    <tableColumn id="12" xr3:uid="{BAA52056-EF62-420C-994D-9CDDD7B6C1D1}" name="Volume5" dataDxfId="245">
      <calculatedColumnFormula>'Data-Resource'!K2022</calculatedColumnFormula>
    </tableColumn>
    <tableColumn id="13" xr3:uid="{73E69BBB-41DE-4542-8564-9E3FC9E9A672}" name="BAYN.DE" dataDxfId="244">
      <calculatedColumnFormula>'Data-Resource'!I2527</calculatedColumnFormula>
    </tableColumn>
    <tableColumn id="14" xr3:uid="{EB72120A-95C5-459A-BE7F-29F978AD8BB1}" name="Volume6" dataDxfId="243">
      <calculatedColumnFormula>'Data-Resource'!K2527</calculatedColumnFormula>
    </tableColumn>
    <tableColumn id="15" xr3:uid="{86B2F381-EDA2-4E1D-85FD-6DDB514F9AC6}" name="BEI.DE" dataDxfId="242">
      <calculatedColumnFormula>'Data-Resource'!I3032</calculatedColumnFormula>
    </tableColumn>
    <tableColumn id="16" xr3:uid="{B92F34FC-589F-47A3-BAD6-4B0BDE5583F8}" name="Volume7" dataDxfId="241">
      <calculatedColumnFormula>'Data-Resource'!K3032</calculatedColumnFormula>
    </tableColumn>
    <tableColumn id="17" xr3:uid="{F73914E5-197C-4606-BCC6-12DA4E791226}" name="BMW.DE" dataDxfId="240">
      <calculatedColumnFormula>'Data-Resource'!I3537</calculatedColumnFormula>
    </tableColumn>
    <tableColumn id="18" xr3:uid="{0E4AD8F0-2926-4B76-AE94-9C13FBC4A86E}" name="Volume8" dataDxfId="239">
      <calculatedColumnFormula>'Data-Resource'!K3537</calculatedColumnFormula>
    </tableColumn>
    <tableColumn id="19" xr3:uid="{38DE17A2-311D-4BCB-8956-237053FB7E53}" name="CON.DE" dataDxfId="238">
      <calculatedColumnFormula>'Data-Resource'!I4042</calculatedColumnFormula>
    </tableColumn>
    <tableColumn id="20" xr3:uid="{252AA884-351A-4103-8615-55ABB8498A47}" name="Volume9" dataDxfId="237">
      <calculatedColumnFormula>'Data-Resource'!K4042</calculatedColumnFormula>
    </tableColumn>
    <tableColumn id="21" xr3:uid="{925E4F63-9C1C-4EAE-B23B-0C1B2497A3FC}" name="DB1.DE" dataDxfId="236">
      <calculatedColumnFormula>'Data-Resource'!I4547</calculatedColumnFormula>
    </tableColumn>
    <tableColumn id="22" xr3:uid="{105126F0-754F-4A2D-A1A6-41837F1821FE}" name="Volume10" dataDxfId="235">
      <calculatedColumnFormula>'Data-Resource'!K4547</calculatedColumnFormula>
    </tableColumn>
    <tableColumn id="23" xr3:uid="{DF78AF90-442F-42DC-A7CA-8FADE9AD2BCB}" name="DBK.DE" dataDxfId="234">
      <calculatedColumnFormula>'Data-Resource'!I5052</calculatedColumnFormula>
    </tableColumn>
    <tableColumn id="24" xr3:uid="{673B0B7C-0669-46A2-909F-92EC91548F8F}" name="Volume11" dataDxfId="233">
      <calculatedColumnFormula>'Data-Resource'!K5052</calculatedColumnFormula>
    </tableColumn>
    <tableColumn id="25" xr3:uid="{EF8F818A-70F6-4567-B4B0-57E14BD95960}" name="DPW.DE" dataDxfId="232">
      <calculatedColumnFormula>'Data-Resource'!I5557</calculatedColumnFormula>
    </tableColumn>
    <tableColumn id="26" xr3:uid="{CA17CF4F-38C8-44AB-B925-A13B90B8B338}" name="Volume12" dataDxfId="231">
      <calculatedColumnFormula>'Data-Resource'!K5557</calculatedColumnFormula>
    </tableColumn>
    <tableColumn id="27" xr3:uid="{A2A92A74-9C0C-4FD2-ADE3-542BBF569CFF}" name="DTE.DE" dataDxfId="230">
      <calculatedColumnFormula>'Data-Resource'!I6062</calculatedColumnFormula>
    </tableColumn>
    <tableColumn id="28" xr3:uid="{EE882843-E098-4520-93E1-DB7A3A62ABAC}" name="Volume13" dataDxfId="229">
      <calculatedColumnFormula>'Data-Resource'!K6062</calculatedColumnFormula>
    </tableColumn>
    <tableColumn id="29" xr3:uid="{586F0AED-5F7C-4D26-BA26-6245433D7849}" name="SHL.DE" dataDxfId="228">
      <calculatedColumnFormula>'Data-Resource'!I12122</calculatedColumnFormula>
    </tableColumn>
    <tableColumn id="30" xr3:uid="{D0AD5446-6ECB-431A-9757-2A1225323A7F}" name="Volume14" dataDxfId="227">
      <calculatedColumnFormula>'Data-Resource'!K12122</calculatedColumnFormula>
    </tableColumn>
    <tableColumn id="31" xr3:uid="{DB780030-675C-4D6D-B411-D0FEE02D61AD}" name="MTX.DE" dataDxfId="226">
      <calculatedColumnFormula>'Data-Resource'!I10607</calculatedColumnFormula>
    </tableColumn>
    <tableColumn id="32" xr3:uid="{BB09FDDE-2B8B-4E59-B6AA-3DF309B3F3A7}" name="Volume15" dataDxfId="225">
      <calculatedColumnFormula>'Data-Resource'!K10607</calculatedColumnFormula>
    </tableColumn>
    <tableColumn id="33" xr3:uid="{274D643C-3FEE-48F5-8709-3129879BA704}" name="PUM.DE" dataDxfId="224">
      <calculatedColumnFormula>'Data-Resource'!I11112</calculatedColumnFormula>
    </tableColumn>
    <tableColumn id="34" xr3:uid="{14B6C1AC-9C08-40CF-A5CD-4D97A9C1BFEC}" name="Volume16" dataDxfId="223">
      <calculatedColumnFormula>'Data-Resource'!K11112</calculatedColumnFormula>
    </tableColumn>
    <tableColumn id="35" xr3:uid="{6B2BCC8C-1D50-436C-BAD5-DF17832F6DB0}" name="HFG.DE" dataDxfId="222">
      <calculatedColumnFormula>'Data-Resource'!I8082</calculatedColumnFormula>
    </tableColumn>
    <tableColumn id="36" xr3:uid="{20B8DB29-D5E7-4B98-B5CC-703752E53E75}" name="Volume17" dataDxfId="221">
      <calculatedColumnFormula>'Data-Resource'!K8082</calculatedColumnFormula>
    </tableColumn>
    <tableColumn id="37" xr3:uid="{682A6A5D-6C72-46C0-B63D-E3D3D8E6FB78}" name="HNR1.DE" dataDxfId="220">
      <calculatedColumnFormula>'Data-Resource'!I8587</calculatedColumnFormula>
    </tableColumn>
    <tableColumn id="38" xr3:uid="{073B3686-0F85-4630-8819-79EDF230CE47}" name="Volume18" dataDxfId="219">
      <calculatedColumnFormula>'Data-Resource'!K8587</calculatedColumnFormula>
    </tableColumn>
    <tableColumn id="39" xr3:uid="{03D3BE00-E61E-41A5-9D49-3B369BC5E212}" name="IFX.DE" dataDxfId="218">
      <calculatedColumnFormula>'Data-Resource'!I9092</calculatedColumnFormula>
    </tableColumn>
    <tableColumn id="40" xr3:uid="{EA4B4B6A-322A-47E5-97D8-DD0B6F10E1AA}" name="Volume19" dataDxfId="217">
      <calculatedColumnFormula>'Data-Resource'!K9092</calculatedColumnFormula>
    </tableColumn>
    <tableColumn id="41" xr3:uid="{DE28534E-A7EB-4E75-8D0F-377D58FE7EEC}" name="LIN.DE" dataDxfId="216">
      <calculatedColumnFormula>'Data-Resource'!I9597</calculatedColumnFormula>
    </tableColumn>
    <tableColumn id="42" xr3:uid="{65D15C72-3849-4836-9D4C-F01E13F20D50}" name="Volume20" dataDxfId="215">
      <calculatedColumnFormula>'Data-Resource'!K9597</calculatedColumnFormula>
    </tableColumn>
    <tableColumn id="43" xr3:uid="{E70EDF46-D344-4D0E-BB48-BD0ADA8910CA}" name="MRK.DE" dataDxfId="214">
      <calculatedColumnFormula>'Data-Resource'!I10102</calculatedColumnFormula>
    </tableColumn>
    <tableColumn id="44" xr3:uid="{73214336-EC47-4C74-8698-9059AD60B0A4}" name="Volume21" dataDxfId="213">
      <calculatedColumnFormula>'Data-Resource'!K10102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84BBD2-E699-4313-B2AD-CB8809E57700}" name="Table5769" displayName="Table5769" ref="A1:W506" totalsRowShown="0" headerRowDxfId="212" dataDxfId="211">
  <autoFilter ref="A1:W506" xr:uid="{795734D7-ABD2-4E5C-B27F-665D5D4A07B5}"/>
  <tableColumns count="23">
    <tableColumn id="1" xr3:uid="{426950F7-7FCC-493F-B853-AE11DE3E0928}" name="Time" dataDxfId="210">
      <calculatedColumnFormula>'Data-Resource'!B2</calculatedColumnFormula>
    </tableColumn>
    <tableColumn id="2" xr3:uid="{882CB163-DC40-4142-BAA4-5C692D4B2F9F}" name="Market Index" dataDxfId="209">
      <calculatedColumnFormula>'Data-Resource'!I14647</calculatedColumnFormula>
    </tableColumn>
    <tableColumn id="3" xr3:uid="{FE888373-47D6-4ED0-A0BF-E7819D887838}" name="RWE.De" dataDxfId="208">
      <calculatedColumnFormula>'Data-Resource'!I11617</calculatedColumnFormula>
    </tableColumn>
    <tableColumn id="5" xr3:uid="{E81B393C-846B-4F18-957D-AA4CEDF51E1F}" name="ADS.DE" dataDxfId="207">
      <calculatedColumnFormula>'Data-Resource'!I507</calculatedColumnFormula>
    </tableColumn>
    <tableColumn id="7" xr3:uid="{C71BFD84-CC87-4A68-A510-DBECDD168526}" name="AIR.DE" dataDxfId="206">
      <calculatedColumnFormula>'Data-Resource'!I1012</calculatedColumnFormula>
    </tableColumn>
    <tableColumn id="9" xr3:uid="{25EC7F11-F021-4979-8700-C6EB9BB9C5C0}" name="ALV.DE" dataDxfId="205">
      <calculatedColumnFormula>'Data-Resource'!I1517</calculatedColumnFormula>
    </tableColumn>
    <tableColumn id="11" xr3:uid="{77358B47-27FC-4084-901F-BF5D36B29447}" name="BAS.DE" dataDxfId="204">
      <calculatedColumnFormula>'Data-Resource'!I2022</calculatedColumnFormula>
    </tableColumn>
    <tableColumn id="13" xr3:uid="{94C35B34-ED84-488D-A4D7-BEE4002E7C98}" name="BAYN.DE" dataDxfId="203">
      <calculatedColumnFormula>'Data-Resource'!I2527</calculatedColumnFormula>
    </tableColumn>
    <tableColumn id="15" xr3:uid="{292B2150-F1A5-4A72-90A6-72C1C9B5457A}" name="BEI.DE" dataDxfId="202">
      <calculatedColumnFormula>'Data-Resource'!I3032</calculatedColumnFormula>
    </tableColumn>
    <tableColumn id="17" xr3:uid="{CE5BCAD3-2630-455D-AE1E-A5BC0F9F669F}" name="BMW.DE" dataDxfId="201">
      <calculatedColumnFormula>'Data-Resource'!I3537</calculatedColumnFormula>
    </tableColumn>
    <tableColumn id="19" xr3:uid="{BF5BAA09-A28A-4E6E-A4B6-DD8515B0938C}" name="CON.DE" dataDxfId="200">
      <calculatedColumnFormula>'Data-Resource'!I4042</calculatedColumnFormula>
    </tableColumn>
    <tableColumn id="21" xr3:uid="{F5CFDFB2-5A54-4BB4-9F83-0EC9D3226D93}" name="DB1.DE" dataDxfId="199">
      <calculatedColumnFormula>'Data-Resource'!I4547</calculatedColumnFormula>
    </tableColumn>
    <tableColumn id="23" xr3:uid="{30CF742F-2950-4A5E-BDB9-452A161FC717}" name="DBK.DE" dataDxfId="198">
      <calculatedColumnFormula>'Data-Resource'!I5052</calculatedColumnFormula>
    </tableColumn>
    <tableColumn id="25" xr3:uid="{D22BFCBE-7033-4F19-BA41-E2142666F2B6}" name="DPW.DE" dataDxfId="197">
      <calculatedColumnFormula>'Data-Resource'!I5557</calculatedColumnFormula>
    </tableColumn>
    <tableColumn id="27" xr3:uid="{28F74E0A-E734-4F94-8313-5BE5821CB83E}" name="DTE.DE" dataDxfId="196">
      <calculatedColumnFormula>'Data-Resource'!I6062</calculatedColumnFormula>
    </tableColumn>
    <tableColumn id="29" xr3:uid="{BFC6A6C5-9D15-4EDD-9BD3-8D649FE5CC68}" name="SHL.DE" dataDxfId="195">
      <calculatedColumnFormula>'Data-Resource'!I12122</calculatedColumnFormula>
    </tableColumn>
    <tableColumn id="31" xr3:uid="{E7D028FF-8B55-4874-91E4-8ACD077FEF4D}" name="MTX.DE" dataDxfId="194">
      <calculatedColumnFormula>'Data-Resource'!I10607</calculatedColumnFormula>
    </tableColumn>
    <tableColumn id="33" xr3:uid="{F1400D6C-0C33-47DB-AC9B-985C39D702CE}" name="PUM.DE" dataDxfId="193">
      <calculatedColumnFormula>'Data-Resource'!I11112</calculatedColumnFormula>
    </tableColumn>
    <tableColumn id="35" xr3:uid="{9115E20A-DBE7-4384-8C1F-54A8E95D3ABE}" name="HFG.DE" dataDxfId="192">
      <calculatedColumnFormula>'Data-Resource'!I8082</calculatedColumnFormula>
    </tableColumn>
    <tableColumn id="37" xr3:uid="{DDC50820-7786-410B-8714-BBEF854AAE8C}" name="HNR1.DE" dataDxfId="191">
      <calculatedColumnFormula>'Data-Resource'!I8587</calculatedColumnFormula>
    </tableColumn>
    <tableColumn id="39" xr3:uid="{88EFCCC1-B112-4C1A-9234-EC81C53A4096}" name="IFX.DE" dataDxfId="190">
      <calculatedColumnFormula>'Data-Resource'!I9092</calculatedColumnFormula>
    </tableColumn>
    <tableColumn id="41" xr3:uid="{5066813C-4633-44C5-B0B2-AD97E4B18FE3}" name="LIN.DE" dataDxfId="189">
      <calculatedColumnFormula>'Data-Resource'!I9597</calculatedColumnFormula>
    </tableColumn>
    <tableColumn id="43" xr3:uid="{68F77522-2BAA-4FC6-9727-FCE7F64654D4}" name="MRK.DE" dataDxfId="188">
      <calculatedColumnFormula>'Data-Resource'!I10102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13C81AF-39AA-42CA-8294-3DD39A3B5EDB}" name="Table318" displayName="Table318" ref="A5:N27" totalsRowShown="0" headerRowDxfId="187" dataDxfId="186">
  <autoFilter ref="A5:N27" xr:uid="{B6E5690C-00AD-433E-88FD-34C890E4E3D8}"/>
  <tableColumns count="14">
    <tableColumn id="1" xr3:uid="{857B89D2-A0DE-4098-B890-6A0E70428893}" name="Number" dataDxfId="185"/>
    <tableColumn id="2" xr3:uid="{BD4DA7F6-12DB-4F0D-9612-590C8D962956}" name="Symbol" dataDxfId="184">
      <calculatedColumnFormula>'E(Ri)'!C$13</calculatedColumnFormula>
    </tableColumn>
    <tableColumn id="3" xr3:uid="{8DEE14CD-8845-4E43-868F-06C27CA4A93F}" name="Ri: Retrun" dataDxfId="183">
      <calculatedColumnFormula>_xlfn.XLOOKUP(Table318[[#This Row],[Symbol]],'E(Ri)'!$13:$13,'E(Ri)'!$6:$6)</calculatedColumnFormula>
    </tableColumn>
    <tableColumn id="13" xr3:uid="{D314732A-6677-4DDC-B260-0A63F816CBE1}" name="Average Return" dataDxfId="182">
      <calculatedColumnFormula>_xlfn.XLOOKUP(Table318[[#This Row],[Symbol]],'E(Ri)'!$13:$13,'E(Ri)'!$6:$6)</calculatedColumnFormula>
    </tableColumn>
    <tableColumn id="4" xr3:uid="{5DFDFB4F-03FC-47EF-92B1-3ADFC5BDCDDD}" name="xi: Percentage" dataDxfId="181"/>
    <tableColumn id="5" xr3:uid="{03B96D03-B73B-4872-80BB-A39AC4ABA52C}" name="Ri*xi" dataDxfId="180"/>
    <tableColumn id="9" xr3:uid="{C46D914A-8FE4-491B-B787-B1956E9B2064}" name="Liquidity" dataDxfId="179">
      <calculatedColumnFormula>_xlfn.XLOOKUP(Table318[[#This Row],[Symbol]],'E(Ri)'!$13:$13,'E(Ri)'!$6:$6)</calculatedColumnFormula>
    </tableColumn>
    <tableColumn id="7" xr3:uid="{7186EF9D-9EEF-4517-A052-17EA64D4BEA1}" name="Volatility: STD" dataDxfId="178">
      <calculatedColumnFormula>_xlfn.XLOOKUP(Table318[[#This Row],[Symbol]],'E(Ri)'!$13:$13,'E(Ri)'!$7:$7)</calculatedColumnFormula>
    </tableColumn>
    <tableColumn id="8" xr3:uid="{65E56BA4-EC3E-43F5-88EE-2229346EFDB4}" name="Volatility: Var" dataDxfId="177">
      <calculatedColumnFormula>_xlfn.XLOOKUP(Table318[[#This Row],[Symbol]],'E(Ri)'!$13:$13,'E(Ri)'!$8:$8)</calculatedColumnFormula>
    </tableColumn>
    <tableColumn id="15" xr3:uid="{7BBF8475-7F05-45D5-A741-6DC3C4F608A1}" name="Beta" dataDxfId="176">
      <calculatedColumnFormula>_xlfn.XLOOKUP(Table318[[#This Row],[Symbol]],'E(Ri)'!$13:$13,'E(Ri)'!$9:$9)</calculatedColumnFormula>
    </tableColumn>
    <tableColumn id="12" xr3:uid="{EA8C77C6-8DD5-4943-8719-9948B91551C7}" name="Weighted Beta " dataDxfId="175">
      <calculatedColumnFormula>Table318[[#This Row],[Beta]]*Table318[[#This Row],[xi: Percentage]]</calculatedColumnFormula>
    </tableColumn>
    <tableColumn id="14" xr3:uid="{DA409288-100E-4BE8-91BE-F5A81F713760}" name="Alpha" dataDxfId="174">
      <calculatedColumnFormula>_xlfn.XLOOKUP(Table318[[#This Row],[Symbol]],'E(Ri)'!$13:$13,'E(Ri)'!$10:$10)</calculatedColumnFormula>
    </tableColumn>
    <tableColumn id="10" xr3:uid="{194C422B-369A-4685-A364-ABBA4A6D2740}" name="Min" dataDxfId="173"/>
    <tableColumn id="11" xr3:uid="{EB407B08-8C6B-403D-A74A-DC88A0350BCC}" name="Max" dataDxfId="172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E57A3E1-506E-43EF-839F-9A23C503B1BD}" name="Table317" displayName="Table317" ref="A5:N27" totalsRowShown="0" headerRowDxfId="171" dataDxfId="170">
  <autoFilter ref="A5:N27" xr:uid="{B6E5690C-00AD-433E-88FD-34C890E4E3D8}"/>
  <tableColumns count="14">
    <tableColumn id="1" xr3:uid="{0A1908CD-4FBB-4F0B-ACDE-A0116A4B7A81}" name="Number" dataDxfId="169"/>
    <tableColumn id="2" xr3:uid="{F06B65F3-59C2-4865-9275-0FC5C52DBB07}" name="Symbol" dataDxfId="168">
      <calculatedColumnFormula>'E(Ri)'!C$13</calculatedColumnFormula>
    </tableColumn>
    <tableColumn id="3" xr3:uid="{4B8E640F-B315-48B8-B126-9BF2CFE6A0A2}" name="Ri: Retrun" dataDxfId="167">
      <calculatedColumnFormula>_xlfn.XLOOKUP(Table317[[#This Row],[Symbol]],'E(Ri)'!$13:$13,'E(Ri)'!$6:$6)</calculatedColumnFormula>
    </tableColumn>
    <tableColumn id="13" xr3:uid="{39536496-9210-44C8-8FED-F220B5CF8B1B}" name="Average Return" dataDxfId="166">
      <calculatedColumnFormula>_xlfn.XLOOKUP(Table317[[#This Row],[Symbol]],'E(Ri)'!$13:$13,'E(Ri)'!$6:$6)</calculatedColumnFormula>
    </tableColumn>
    <tableColumn id="4" xr3:uid="{22FD1341-751F-488D-8760-9A2710007D4D}" name="xi: Percentage" dataDxfId="165"/>
    <tableColumn id="5" xr3:uid="{9A57629A-37DA-4500-A2A3-6AB22248F1B1}" name="Ri*xi" dataDxfId="164"/>
    <tableColumn id="9" xr3:uid="{4572BEAC-2B28-49E4-B4FF-B9A8E9F7BAA8}" name="Liquidity" dataDxfId="163">
      <calculatedColumnFormula>_xlfn.XLOOKUP(Table317[[#This Row],[Symbol]],'E(Ri)'!$13:$13,'E(Ri)'!$6:$6)</calculatedColumnFormula>
    </tableColumn>
    <tableColumn id="7" xr3:uid="{F4E6A7A4-6ACA-4DE8-B63C-33E9140C7B68}" name="Volatility: STD" dataDxfId="162">
      <calculatedColumnFormula>_xlfn.XLOOKUP(Table317[[#This Row],[Symbol]],'E(Ri)'!$13:$13,'E(Ri)'!$7:$7)</calculatedColumnFormula>
    </tableColumn>
    <tableColumn id="8" xr3:uid="{F8E54986-C68E-4FD4-8DFD-4DE92733C335}" name="Volatility: Var" dataDxfId="161">
      <calculatedColumnFormula>_xlfn.XLOOKUP(Table317[[#This Row],[Symbol]],'E(Ri)'!$13:$13,'E(Ri)'!$8:$8)</calculatedColumnFormula>
    </tableColumn>
    <tableColumn id="15" xr3:uid="{A7AF8C80-E9F6-486E-9615-68769FCB4F9E}" name="Beta" dataDxfId="160">
      <calculatedColumnFormula>_xlfn.XLOOKUP(Table317[[#This Row],[Symbol]],'E(Ri)'!$13:$13,'E(Ri)'!$9:$9)</calculatedColumnFormula>
    </tableColumn>
    <tableColumn id="12" xr3:uid="{5FD62768-3D5C-4D85-ADF4-D73F9FC7ADBA}" name="Weighted Beta " dataDxfId="159">
      <calculatedColumnFormula>Table317[[#This Row],[Beta]]*Table317[[#This Row],[xi: Percentage]]</calculatedColumnFormula>
    </tableColumn>
    <tableColumn id="14" xr3:uid="{0446AA07-16E0-47FF-919A-4F7C3ABE10DD}" name="Alpha" dataDxfId="158">
      <calculatedColumnFormula>_xlfn.XLOOKUP(Table317[[#This Row],[Symbol]],'E(Ri)'!$13:$13,'E(Ri)'!$10:$10)</calculatedColumnFormula>
    </tableColumn>
    <tableColumn id="10" xr3:uid="{721EA74D-75B3-4A97-B9C9-83629786AD47}" name="Min" dataDxfId="157"/>
    <tableColumn id="11" xr3:uid="{7FE5BB55-44B5-4117-B230-FE986D0C46FA}" name="Max" dataDxfId="156"/>
  </tableColumns>
  <tableStyleInfo name="TableStyleMedium3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13B5B9F-EE6B-41E0-A0E6-E6FA338B4F45}" name="Table316" displayName="Table316" ref="A5:N27" totalsRowShown="0" headerRowDxfId="155" dataDxfId="154">
  <autoFilter ref="A5:N27" xr:uid="{B6E5690C-00AD-433E-88FD-34C890E4E3D8}"/>
  <tableColumns count="14">
    <tableColumn id="1" xr3:uid="{1E822513-FE6B-4D1B-83DA-611731B01EEA}" name="Number" dataDxfId="153"/>
    <tableColumn id="2" xr3:uid="{B83B7EBF-3B81-4FD5-ACEB-27FE67423DD3}" name="Symbol" dataDxfId="152">
      <calculatedColumnFormula>'E(Ri)'!C$13</calculatedColumnFormula>
    </tableColumn>
    <tableColumn id="3" xr3:uid="{8E1AE7B0-F87D-4EC3-9D3E-9113C0D4ABC7}" name="Ri: Retrun" dataDxfId="151">
      <calculatedColumnFormula>_xlfn.XLOOKUP(Table316[[#This Row],[Symbol]],'E(Ri)'!$13:$13,'E(Ri)'!$6:$6)</calculatedColumnFormula>
    </tableColumn>
    <tableColumn id="13" xr3:uid="{D05569AF-CF03-4D2F-8DF7-B6577B7C6261}" name="Average Return" dataDxfId="150">
      <calculatedColumnFormula>_xlfn.XLOOKUP(Table316[[#This Row],[Symbol]],'E(Ri)'!$13:$13,'E(Ri)'!$6:$6)</calculatedColumnFormula>
    </tableColumn>
    <tableColumn id="4" xr3:uid="{02AE0744-5FDE-4C87-B9F0-8E1D85BF04BC}" name="xi: Percentage" dataDxfId="149"/>
    <tableColumn id="5" xr3:uid="{6A5EE539-0438-41BC-9A07-9C6427E9111D}" name="Ri*xi" dataDxfId="148"/>
    <tableColumn id="9" xr3:uid="{5D7E0DD6-A4D3-4294-BCCF-63BBD458F2BB}" name="Liquidity" dataDxfId="147">
      <calculatedColumnFormula>_xlfn.XLOOKUP(Table316[[#This Row],[Symbol]],'E(Ri)'!$13:$13,'E(Ri)'!$6:$6)</calculatedColumnFormula>
    </tableColumn>
    <tableColumn id="7" xr3:uid="{76F8FA68-4454-4682-9909-F7D662963240}" name="Volatility: STD" dataDxfId="146">
      <calculatedColumnFormula>_xlfn.XLOOKUP(Table316[[#This Row],[Symbol]],'E(Ri)'!$13:$13,'E(Ri)'!$7:$7)</calculatedColumnFormula>
    </tableColumn>
    <tableColumn id="8" xr3:uid="{4423950F-B377-4C7D-9303-9AB6ACBCAB33}" name="Volatility: Var" dataDxfId="145">
      <calculatedColumnFormula>_xlfn.XLOOKUP(Table316[[#This Row],[Symbol]],'E(Ri)'!$13:$13,'E(Ri)'!$8:$8)</calculatedColumnFormula>
    </tableColumn>
    <tableColumn id="15" xr3:uid="{EAE1D9FA-1F64-41C8-B6DD-FBD1404B86E6}" name="Beta" dataDxfId="144">
      <calculatedColumnFormula>_xlfn.XLOOKUP(Table316[[#This Row],[Symbol]],'E(Ri)'!$13:$13,'E(Ri)'!$9:$9)</calculatedColumnFormula>
    </tableColumn>
    <tableColumn id="12" xr3:uid="{7176B83D-62F1-44A2-A9A4-76A5F3EC1089}" name="Weighted Beta " dataDxfId="143">
      <calculatedColumnFormula>Table316[[#This Row],[Beta]]*Table316[[#This Row],[xi: Percentage]]</calculatedColumnFormula>
    </tableColumn>
    <tableColumn id="14" xr3:uid="{27A330E6-D815-4F53-B86A-DB0661199405}" name="Alpha" dataDxfId="142">
      <calculatedColumnFormula>_xlfn.XLOOKUP(Table316[[#This Row],[Symbol]],'E(Ri)'!$13:$13,'E(Ri)'!$10:$10)</calculatedColumnFormula>
    </tableColumn>
    <tableColumn id="10" xr3:uid="{6AE1780E-C108-4906-B8BD-46D9A953B11F}" name="Min" dataDxfId="141"/>
    <tableColumn id="11" xr3:uid="{79441DE0-61BB-418C-B09A-2210B1B02A23}" name="Max" dataDxfId="140"/>
  </tableColumns>
  <tableStyleInfo name="TableStyleMedium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B1F2AAC-FC55-4C5B-8185-464178DC5857}" name="Table315" displayName="Table315" ref="A5:N27" totalsRowShown="0" headerRowDxfId="139" dataDxfId="138">
  <autoFilter ref="A5:N27" xr:uid="{B6E5690C-00AD-433E-88FD-34C890E4E3D8}"/>
  <tableColumns count="14">
    <tableColumn id="1" xr3:uid="{6BC5F54A-967F-4C9A-B38F-D6FC10082599}" name="Number" dataDxfId="137"/>
    <tableColumn id="2" xr3:uid="{4A8D4958-ED06-4C30-97BB-D041A731E49B}" name="Symbol" dataDxfId="136">
      <calculatedColumnFormula>'E(Ri)'!C$13</calculatedColumnFormula>
    </tableColumn>
    <tableColumn id="3" xr3:uid="{FD5764EE-AE67-4B04-A693-D157F722CE3A}" name="Ri: Retrun" dataDxfId="135">
      <calculatedColumnFormula>_xlfn.XLOOKUP(Table315[[#This Row],[Symbol]],'E(Ri)'!$13:$13,'E(Ri)'!$6:$6)</calculatedColumnFormula>
    </tableColumn>
    <tableColumn id="13" xr3:uid="{DBEF43CE-C32F-44C4-99A2-9B18D26AA595}" name="Average Return" dataDxfId="134">
      <calculatedColumnFormula>_xlfn.XLOOKUP(Table315[[#This Row],[Symbol]],'E(Ri)'!$13:$13,'E(Ri)'!$6:$6)</calculatedColumnFormula>
    </tableColumn>
    <tableColumn id="4" xr3:uid="{1D3279DD-6CDA-4467-BE94-D286FC25DAF8}" name="xi: Percentage" dataDxfId="133"/>
    <tableColumn id="5" xr3:uid="{E4A6CEA5-0774-4D07-8654-550B9514A878}" name="Ri*xi" dataDxfId="132"/>
    <tableColumn id="9" xr3:uid="{C01DB5ED-A803-461E-8E69-51AC795F8B1E}" name="Liquidity" dataDxfId="131">
      <calculatedColumnFormula>_xlfn.XLOOKUP(Table315[[#This Row],[Symbol]],'E(Ri)'!$13:$13,'E(Ri)'!$6:$6)</calculatedColumnFormula>
    </tableColumn>
    <tableColumn id="7" xr3:uid="{5348606D-D4FC-4B07-9C5F-697D0E175B9F}" name="Volatility: STD" dataDxfId="130">
      <calculatedColumnFormula>_xlfn.XLOOKUP(Table315[[#This Row],[Symbol]],'E(Ri)'!$13:$13,'E(Ri)'!$7:$7)</calculatedColumnFormula>
    </tableColumn>
    <tableColumn id="8" xr3:uid="{3F525538-D0BC-4558-BCE6-BEFFACFD2EE8}" name="Volatility: Var" dataDxfId="129">
      <calculatedColumnFormula>_xlfn.XLOOKUP(Table315[[#This Row],[Symbol]],'E(Ri)'!$13:$13,'E(Ri)'!$8:$8)</calculatedColumnFormula>
    </tableColumn>
    <tableColumn id="15" xr3:uid="{D7C572ED-9FF0-467A-B68E-91F1C6893105}" name="Beta" dataDxfId="128">
      <calculatedColumnFormula>_xlfn.XLOOKUP(Table315[[#This Row],[Symbol]],'E(Ri)'!$13:$13,'E(Ri)'!$9:$9)</calculatedColumnFormula>
    </tableColumn>
    <tableColumn id="12" xr3:uid="{6039826F-B38F-4B3F-9170-0A057B1BE4FB}" name="Weighted Beta " dataDxfId="127">
      <calculatedColumnFormula>Table315[[#This Row],[Beta]]*Table315[[#This Row],[xi: Percentage]]</calculatedColumnFormula>
    </tableColumn>
    <tableColumn id="14" xr3:uid="{E7778C0D-2F5F-48C5-847C-C3549C610084}" name="Alpha" dataDxfId="126">
      <calculatedColumnFormula>_xlfn.XLOOKUP(Table315[[#This Row],[Symbol]],'E(Ri)'!$13:$13,'E(Ri)'!$10:$10)</calculatedColumnFormula>
    </tableColumn>
    <tableColumn id="10" xr3:uid="{010D1223-CE7A-48B8-AE01-B9D97E2495F9}" name="Min" dataDxfId="125"/>
    <tableColumn id="11" xr3:uid="{3DF04503-ABB5-41BF-8000-13F90364A97C}" name="Max" dataDxfId="124"/>
  </tableColumns>
  <tableStyleInfo name="TableStyleMedium3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B32A6E2-6E72-4725-B632-E610DA2AD8B4}" name="Table314" displayName="Table314" ref="A5:N27" totalsRowShown="0" headerRowDxfId="123" dataDxfId="122">
  <autoFilter ref="A5:N27" xr:uid="{B6E5690C-00AD-433E-88FD-34C890E4E3D8}"/>
  <tableColumns count="14">
    <tableColumn id="1" xr3:uid="{EBBD5B0A-CB41-4CBF-97F9-023BCB60FBAD}" name="Number" dataDxfId="121"/>
    <tableColumn id="2" xr3:uid="{0457364C-4990-4E8C-BA5B-CD61DABE9091}" name="Symbol" dataDxfId="120">
      <calculatedColumnFormula>'E(Ri)'!C$13</calculatedColumnFormula>
    </tableColumn>
    <tableColumn id="3" xr3:uid="{87AB47B7-8931-4599-AEA5-0943A1B0328C}" name="Ri: Retrun" dataDxfId="119">
      <calculatedColumnFormula>_xlfn.XLOOKUP(Table314[[#This Row],[Symbol]],'E(Ri)'!$13:$13,'E(Ri)'!$6:$6)</calculatedColumnFormula>
    </tableColumn>
    <tableColumn id="13" xr3:uid="{A3626F0D-7D60-4C70-95E4-C23CDE740833}" name="Average Return" dataDxfId="118">
      <calculatedColumnFormula>_xlfn.XLOOKUP(Table314[[#This Row],[Symbol]],'E(Ri)'!$13:$13,'E(Ri)'!$6:$6)</calculatedColumnFormula>
    </tableColumn>
    <tableColumn id="4" xr3:uid="{04AB9ADD-EE06-40DE-AF25-6676AB06E371}" name="xi: Percentage" dataDxfId="117"/>
    <tableColumn id="5" xr3:uid="{C3009879-DD13-4A0D-B1A7-E7E659652B1C}" name="Ri*xi" dataDxfId="116"/>
    <tableColumn id="9" xr3:uid="{2F9B3E9F-2881-435F-BE99-5C23B375CFC9}" name="Liquidity" dataDxfId="115">
      <calculatedColumnFormula>_xlfn.XLOOKUP(Table314[[#This Row],[Symbol]],'E(Ri)'!$13:$13,'E(Ri)'!$6:$6)</calculatedColumnFormula>
    </tableColumn>
    <tableColumn id="7" xr3:uid="{9A515495-59D5-4BDD-A26B-F23D0A83CE2F}" name="Volatility: STD" dataDxfId="114">
      <calculatedColumnFormula>_xlfn.XLOOKUP(Table314[[#This Row],[Symbol]],'E(Ri)'!$13:$13,'E(Ri)'!$7:$7)</calculatedColumnFormula>
    </tableColumn>
    <tableColumn id="8" xr3:uid="{17FA745D-7943-47FF-BD78-FDE519E0688C}" name="Volatility: Var" dataDxfId="113">
      <calculatedColumnFormula>_xlfn.XLOOKUP(Table314[[#This Row],[Symbol]],'E(Ri)'!$13:$13,'E(Ri)'!$8:$8)</calculatedColumnFormula>
    </tableColumn>
    <tableColumn id="15" xr3:uid="{8C68F776-DA3E-4BB3-A55B-134BF1EB8B01}" name="Beta" dataDxfId="112">
      <calculatedColumnFormula>_xlfn.XLOOKUP(Table314[[#This Row],[Symbol]],'E(Ri)'!$13:$13,'E(Ri)'!$9:$9)</calculatedColumnFormula>
    </tableColumn>
    <tableColumn id="12" xr3:uid="{1F73D6AB-D099-4542-9DE0-16CF3FCAA0E8}" name="Weighted Beta " dataDxfId="111">
      <calculatedColumnFormula>Table314[[#This Row],[Beta]]*Table314[[#This Row],[xi: Percentage]]</calculatedColumnFormula>
    </tableColumn>
    <tableColumn id="14" xr3:uid="{C19D9F37-BE9B-4A07-8285-17E1E978CA3D}" name="Alpha" dataDxfId="110">
      <calculatedColumnFormula>_xlfn.XLOOKUP(Table314[[#This Row],[Symbol]],'E(Ri)'!$13:$13,'E(Ri)'!$10:$10)</calculatedColumnFormula>
    </tableColumn>
    <tableColumn id="10" xr3:uid="{ECC65D6F-FA19-4C2A-96EC-C8F80F1F22C8}" name="Min" dataDxfId="109"/>
    <tableColumn id="11" xr3:uid="{54177D01-6F68-4AB9-9124-D9ACCC3C53B8}" name="Max" dataDxfId="108"/>
  </tableColumns>
  <tableStyleInfo name="TableStyleMedium3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96E29B2-BC69-4ACE-A92F-8BDE2A3825F8}" name="Table313" displayName="Table313" ref="A5:N27" totalsRowShown="0" headerRowDxfId="107" dataDxfId="106">
  <autoFilter ref="A5:N27" xr:uid="{B6E5690C-00AD-433E-88FD-34C890E4E3D8}"/>
  <tableColumns count="14">
    <tableColumn id="1" xr3:uid="{855045DA-4368-4661-AF2A-42542EA0A391}" name="Number" dataDxfId="105"/>
    <tableColumn id="2" xr3:uid="{74396698-EBBA-46EF-9342-8C7463DBC2A5}" name="Symbol" dataDxfId="104">
      <calculatedColumnFormula>'E(Ri)'!C$13</calculatedColumnFormula>
    </tableColumn>
    <tableColumn id="3" xr3:uid="{79E91FA4-BFE6-49BB-AFFA-AC8F8CC60A48}" name="Ri: Retrun" dataDxfId="103">
      <calculatedColumnFormula>_xlfn.XLOOKUP(Table313[[#This Row],[Symbol]],'E(Ri)'!$13:$13,'E(Ri)'!$6:$6)</calculatedColumnFormula>
    </tableColumn>
    <tableColumn id="13" xr3:uid="{4B0065A1-2679-4E13-BAD5-C9311489C027}" name="Average Return" dataDxfId="102">
      <calculatedColumnFormula>_xlfn.XLOOKUP(Table313[[#This Row],[Symbol]],'E(Ri)'!$13:$13,'E(Ri)'!$6:$6)</calculatedColumnFormula>
    </tableColumn>
    <tableColumn id="4" xr3:uid="{17A48C24-71DB-4BB9-867E-43C174ED0215}" name="xi: Percentage" dataDxfId="101"/>
    <tableColumn id="5" xr3:uid="{6685F1D1-F537-4EFD-B4DD-5EE6FFE2F653}" name="Ri*xi" dataDxfId="100"/>
    <tableColumn id="9" xr3:uid="{0269C854-61DD-491B-96EC-D42AC2136836}" name="Liquidity" dataDxfId="99">
      <calculatedColumnFormula>_xlfn.XLOOKUP(Table313[[#This Row],[Symbol]],'E(Ri)'!$13:$13,'E(Ri)'!$6:$6)</calculatedColumnFormula>
    </tableColumn>
    <tableColumn id="7" xr3:uid="{98295D54-C187-4118-B43D-D8FDEFA6055E}" name="Volatility: STD" dataDxfId="98">
      <calculatedColumnFormula>_xlfn.XLOOKUP(Table313[[#This Row],[Symbol]],'E(Ri)'!$13:$13,'E(Ri)'!$7:$7)</calculatedColumnFormula>
    </tableColumn>
    <tableColumn id="8" xr3:uid="{63EC08F8-1FDA-4BEA-959F-2D1F4C374BF0}" name="Volatility: Var" dataDxfId="97">
      <calculatedColumnFormula>_xlfn.XLOOKUP(Table313[[#This Row],[Symbol]],'E(Ri)'!$13:$13,'E(Ri)'!$8:$8)</calculatedColumnFormula>
    </tableColumn>
    <tableColumn id="15" xr3:uid="{B498F7A6-D131-48D9-B651-1D6951B56EC1}" name="Beta" dataDxfId="96">
      <calculatedColumnFormula>_xlfn.XLOOKUP(Table313[[#This Row],[Symbol]],'E(Ri)'!$13:$13,'E(Ri)'!$9:$9)</calculatedColumnFormula>
    </tableColumn>
    <tableColumn id="12" xr3:uid="{1C5A935F-EEAA-48FA-B6DF-5BC76F02D7B2}" name="Weighted Beta " dataDxfId="95">
      <calculatedColumnFormula>Table313[[#This Row],[Beta]]*Table313[[#This Row],[xi: Percentage]]</calculatedColumnFormula>
    </tableColumn>
    <tableColumn id="14" xr3:uid="{546B684F-C5E0-4A79-BDEB-6DD0DE8228B5}" name="Alpha" dataDxfId="94">
      <calculatedColumnFormula>_xlfn.XLOOKUP(Table313[[#This Row],[Symbol]],'E(Ri)'!$13:$13,'E(Ri)'!$10:$10)</calculatedColumnFormula>
    </tableColumn>
    <tableColumn id="10" xr3:uid="{5B340C98-CCEE-44E4-94B4-EAC70A47A5C8}" name="Min" dataDxfId="93"/>
    <tableColumn id="11" xr3:uid="{9FE65836-3ED1-44DB-9531-0D8ECA163373}" name="Max" dataDxfId="92"/>
  </tableColumns>
  <tableStyleInfo name="TableStyleMedium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1EAE97F-CC4E-45AD-BC97-F5AD9A38E42C}" name="Table312" displayName="Table312" ref="A5:N27" totalsRowShown="0" headerRowDxfId="91" dataDxfId="90">
  <autoFilter ref="A5:N27" xr:uid="{B6E5690C-00AD-433E-88FD-34C890E4E3D8}"/>
  <tableColumns count="14">
    <tableColumn id="1" xr3:uid="{1BB373FB-FC14-417D-8223-EB5AE762BB0D}" name="Number" dataDxfId="89"/>
    <tableColumn id="2" xr3:uid="{AB4A0687-66CE-4BCE-8D7F-B7B083BD53A8}" name="Symbol" dataDxfId="88">
      <calculatedColumnFormula>'E(Ri)'!C$13</calculatedColumnFormula>
    </tableColumn>
    <tableColumn id="3" xr3:uid="{541E9961-4D07-43ED-A9B7-E5033B3A5DF8}" name="Ri: Retrun" dataDxfId="87">
      <calculatedColumnFormula>_xlfn.XLOOKUP(Table312[[#This Row],[Symbol]],'E(Ri)'!$13:$13,'E(Ri)'!$6:$6)</calculatedColumnFormula>
    </tableColumn>
    <tableColumn id="13" xr3:uid="{E4A93794-2A0C-4B69-BF54-29FFEEAFBA03}" name="Average Return" dataDxfId="86">
      <calculatedColumnFormula>_xlfn.XLOOKUP(Table312[[#This Row],[Symbol]],'E(Ri)'!$13:$13,'E(Ri)'!$6:$6)</calculatedColumnFormula>
    </tableColumn>
    <tableColumn id="4" xr3:uid="{BC146D9F-B47E-4F1D-96E6-3D87C021A66A}" name="xi: Percentage" dataDxfId="85"/>
    <tableColumn id="5" xr3:uid="{9B9C7504-6FD9-4ED7-BB9B-6E2472EAEBCA}" name="Ri*xi" dataDxfId="84"/>
    <tableColumn id="9" xr3:uid="{4700D196-2BDE-4164-ACBF-FCEDEBEE7B3C}" name="Liquidity" dataDxfId="83">
      <calculatedColumnFormula>_xlfn.XLOOKUP(Table312[[#This Row],[Symbol]],'E(Ri)'!$13:$13,'E(Ri)'!$6:$6)</calculatedColumnFormula>
    </tableColumn>
    <tableColumn id="7" xr3:uid="{FB59A394-46B7-4651-BEA2-B0163D0C8846}" name="Volatility: STD" dataDxfId="82">
      <calculatedColumnFormula>_xlfn.XLOOKUP(Table312[[#This Row],[Symbol]],'E(Ri)'!$13:$13,'E(Ri)'!$7:$7)</calculatedColumnFormula>
    </tableColumn>
    <tableColumn id="8" xr3:uid="{7D0D2EF9-3908-4960-83D3-824ADE42E458}" name="Volatility: Var" dataDxfId="81">
      <calculatedColumnFormula>_xlfn.XLOOKUP(Table312[[#This Row],[Symbol]],'E(Ri)'!$13:$13,'E(Ri)'!$8:$8)</calculatedColumnFormula>
    </tableColumn>
    <tableColumn id="15" xr3:uid="{5502EBEB-5D5E-45E3-86E9-07A13D141397}" name="Beta" dataDxfId="80">
      <calculatedColumnFormula>_xlfn.XLOOKUP(Table312[[#This Row],[Symbol]],'E(Ri)'!$13:$13,'E(Ri)'!$9:$9)</calculatedColumnFormula>
    </tableColumn>
    <tableColumn id="12" xr3:uid="{AFA2D6C2-C704-48D3-B0AC-DF8CA93F03FC}" name="Weighted Beta " dataDxfId="79">
      <calculatedColumnFormula>Table312[[#This Row],[Beta]]*Table312[[#This Row],[xi: Percentage]]</calculatedColumnFormula>
    </tableColumn>
    <tableColumn id="14" xr3:uid="{69415260-B10B-481A-B9A2-28DA8DF71A16}" name="Alpha" dataDxfId="78">
      <calculatedColumnFormula>_xlfn.XLOOKUP(Table312[[#This Row],[Symbol]],'E(Ri)'!$13:$13,'E(Ri)'!$10:$10)</calculatedColumnFormula>
    </tableColumn>
    <tableColumn id="10" xr3:uid="{6F44765E-9EA3-4191-A0EC-F214C5DB93D3}" name="Min" dataDxfId="77"/>
    <tableColumn id="11" xr3:uid="{40D3C411-DEE8-43F9-9C28-291511F21640}" name="Max" dataDxfId="76"/>
  </tableColumns>
  <tableStyleInfo name="TableStyleMedium3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7B09F53-FAD5-4A79-8BDA-21C5610B8DBD}" name="Table311" displayName="Table311" ref="A5:N27" totalsRowShown="0" headerRowDxfId="75" dataDxfId="74">
  <autoFilter ref="A5:N27" xr:uid="{B6E5690C-00AD-433E-88FD-34C890E4E3D8}"/>
  <tableColumns count="14">
    <tableColumn id="1" xr3:uid="{2A369C0E-C492-4494-A7C6-BE2B17A71DB4}" name="Number" dataDxfId="73"/>
    <tableColumn id="2" xr3:uid="{4F13BACD-780C-4D42-A62B-012FC773A341}" name="Symbol" dataDxfId="72">
      <calculatedColumnFormula>'E(Ri)'!C$13</calculatedColumnFormula>
    </tableColumn>
    <tableColumn id="3" xr3:uid="{E8A33227-BEC0-42E2-B5AA-9B6691EF84DC}" name="Ri: Retrun" dataDxfId="71">
      <calculatedColumnFormula>_xlfn.XLOOKUP(Table311[[#This Row],[Symbol]],'E(Ri)'!$13:$13,'E(Ri)'!$6:$6)</calculatedColumnFormula>
    </tableColumn>
    <tableColumn id="13" xr3:uid="{BDF4247F-63EF-461E-B7D7-15F0194E3066}" name="Average Return" dataDxfId="70">
      <calculatedColumnFormula>_xlfn.XLOOKUP(Table311[[#This Row],[Symbol]],'E(Ri)'!$13:$13,'E(Ri)'!$6:$6)</calculatedColumnFormula>
    </tableColumn>
    <tableColumn id="4" xr3:uid="{3B4CE7FB-EABD-408E-91BB-38F32E0FB260}" name="xi: Percentage" dataDxfId="69"/>
    <tableColumn id="5" xr3:uid="{DD0018A2-5BA7-455D-8C35-26EAC23D4BC8}" name="Ri*xi" dataDxfId="68"/>
    <tableColumn id="9" xr3:uid="{8B62369F-117E-4CF0-BA01-AB10B4E47714}" name="Liquidity" dataDxfId="67">
      <calculatedColumnFormula>_xlfn.XLOOKUP(Table311[[#This Row],[Symbol]],'E(Ri)'!$13:$13,'E(Ri)'!$6:$6)</calculatedColumnFormula>
    </tableColumn>
    <tableColumn id="7" xr3:uid="{5964AEDC-AE62-4884-A52B-6A41122E950B}" name="Volatility: STD" dataDxfId="66">
      <calculatedColumnFormula>_xlfn.XLOOKUP(Table311[[#This Row],[Symbol]],'E(Ri)'!$13:$13,'E(Ri)'!$7:$7)</calculatedColumnFormula>
    </tableColumn>
    <tableColumn id="8" xr3:uid="{3EE12218-7BBF-45FA-A6E4-D3146C8694F1}" name="Volatility: Var" dataDxfId="65">
      <calculatedColumnFormula>_xlfn.XLOOKUP(Table311[[#This Row],[Symbol]],'E(Ri)'!$13:$13,'E(Ri)'!$8:$8)</calculatedColumnFormula>
    </tableColumn>
    <tableColumn id="15" xr3:uid="{7327BB70-A9A7-4584-A752-1971E4D6A598}" name="Beta" dataDxfId="64">
      <calculatedColumnFormula>_xlfn.XLOOKUP(Table311[[#This Row],[Symbol]],'E(Ri)'!$13:$13,'E(Ri)'!$9:$9)</calculatedColumnFormula>
    </tableColumn>
    <tableColumn id="12" xr3:uid="{516E7A88-B4CC-4F55-8EDB-EC04627DB8C1}" name="Weighted Beta " dataDxfId="63">
      <calculatedColumnFormula>Table311[[#This Row],[Beta]]*Table311[[#This Row],[xi: Percentage]]</calculatedColumnFormula>
    </tableColumn>
    <tableColumn id="14" xr3:uid="{1FA431A2-237F-41C9-BF58-44AF8617C313}" name="Alpha" dataDxfId="62">
      <calculatedColumnFormula>_xlfn.XLOOKUP(Table311[[#This Row],[Symbol]],'E(Ri)'!$13:$13,'E(Ri)'!$10:$10)</calculatedColumnFormula>
    </tableColumn>
    <tableColumn id="10" xr3:uid="{E6469DBF-401E-4DD0-B489-1066897C2325}" name="Min" dataDxfId="61"/>
    <tableColumn id="11" xr3:uid="{8103FA29-283C-4857-9E8C-BA97487E7C9E}" name="Max" dataDxfId="60"/>
  </tableColumns>
  <tableStyleInfo name="TableStyleMedium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611D699-F679-4D7F-86F9-CC8732F614BB}" name="Table310" displayName="Table310" ref="A5:N27" totalsRowShown="0" headerRowDxfId="59" dataDxfId="58">
  <autoFilter ref="A5:N27" xr:uid="{B6E5690C-00AD-433E-88FD-34C890E4E3D8}"/>
  <tableColumns count="14">
    <tableColumn id="1" xr3:uid="{CD3B6953-5619-45BB-8500-C696C61E39B2}" name="Number" dataDxfId="57"/>
    <tableColumn id="2" xr3:uid="{1561D0E1-3B0A-4E66-8398-09EE55F51B3A}" name="Symbol" dataDxfId="56">
      <calculatedColumnFormula>'E(Ri)'!C$13</calculatedColumnFormula>
    </tableColumn>
    <tableColumn id="3" xr3:uid="{AC171014-79A2-454F-A0F8-9D54DEABE206}" name="Ri: Retrun" dataDxfId="55">
      <calculatedColumnFormula>_xlfn.XLOOKUP(Table310[[#This Row],[Symbol]],'E(Ri)'!$13:$13,'E(Ri)'!$6:$6)</calculatedColumnFormula>
    </tableColumn>
    <tableColumn id="13" xr3:uid="{F8F37FE2-4193-4353-B381-DBA15B39A63A}" name="Average Return" dataDxfId="54">
      <calculatedColumnFormula>_xlfn.XLOOKUP(Table310[[#This Row],[Symbol]],'E(Ri)'!$13:$13,'E(Ri)'!$6:$6)</calculatedColumnFormula>
    </tableColumn>
    <tableColumn id="4" xr3:uid="{71715947-5F97-4C11-9985-AA122FF24E6E}" name="xi: Percentage" dataDxfId="53"/>
    <tableColumn id="5" xr3:uid="{F98C9D29-52AD-4EF3-9793-C80F46FF39CC}" name="Ri*xi" dataDxfId="52"/>
    <tableColumn id="9" xr3:uid="{71CEA91B-8DCB-4DB6-9802-9DC87E54E893}" name="Liquidity" dataDxfId="51">
      <calculatedColumnFormula>_xlfn.XLOOKUP(Table310[[#This Row],[Symbol]],'E(Ri)'!$13:$13,'E(Ri)'!$6:$6)</calculatedColumnFormula>
    </tableColumn>
    <tableColumn id="7" xr3:uid="{040562FF-1C09-45FF-B8B5-6320AA16940B}" name="Volatility: STD" dataDxfId="50">
      <calculatedColumnFormula>_xlfn.XLOOKUP(Table310[[#This Row],[Symbol]],'E(Ri)'!$13:$13,'E(Ri)'!$7:$7)</calculatedColumnFormula>
    </tableColumn>
    <tableColumn id="8" xr3:uid="{8367E273-9641-4626-AA1A-52E7E25582B1}" name="Volatility: Var" dataDxfId="49">
      <calculatedColumnFormula>_xlfn.XLOOKUP(Table310[[#This Row],[Symbol]],'E(Ri)'!$13:$13,'E(Ri)'!$8:$8)</calculatedColumnFormula>
    </tableColumn>
    <tableColumn id="15" xr3:uid="{6753549D-998D-407D-B23A-868672B3E440}" name="Beta" dataDxfId="48">
      <calculatedColumnFormula>_xlfn.XLOOKUP(Table310[[#This Row],[Symbol]],'E(Ri)'!$13:$13,'E(Ri)'!$9:$9)</calculatedColumnFormula>
    </tableColumn>
    <tableColumn id="12" xr3:uid="{E611D84C-5A8B-47E8-82E2-DBA9972A4784}" name="Weighted Beta " dataDxfId="47">
      <calculatedColumnFormula>Table310[[#This Row],[Beta]]*Table310[[#This Row],[xi: Percentage]]</calculatedColumnFormula>
    </tableColumn>
    <tableColumn id="14" xr3:uid="{564CBEC6-7283-4DFD-8FDC-540A7F211E65}" name="Alpha" dataDxfId="46">
      <calculatedColumnFormula>_xlfn.XLOOKUP(Table310[[#This Row],[Symbol]],'E(Ri)'!$13:$13,'E(Ri)'!$10:$10)</calculatedColumnFormula>
    </tableColumn>
    <tableColumn id="10" xr3:uid="{979EA3B8-DD42-4E81-B91E-6E130FA823C2}" name="Min" dataDxfId="45"/>
    <tableColumn id="11" xr3:uid="{AF6F4ADA-F5ED-40FD-B5F8-329978CF787B}" name="Max" dataDxfId="44"/>
  </tableColumns>
  <tableStyleInfo name="TableStyleMedium3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FE99CDC-404A-4EF6-B4B5-F750F5144900}" name="Table38" displayName="Table38" ref="A5:N27" totalsRowShown="0" headerRowDxfId="43" dataDxfId="42">
  <autoFilter ref="A5:N27" xr:uid="{B6E5690C-00AD-433E-88FD-34C890E4E3D8}"/>
  <tableColumns count="14">
    <tableColumn id="1" xr3:uid="{576815C3-8FE0-4FFF-89F3-67D0FB925DDB}" name="Number" dataDxfId="41"/>
    <tableColumn id="2" xr3:uid="{4C7D91BF-0BD3-43CD-8A94-148C947A35A1}" name="Symbol" dataDxfId="40">
      <calculatedColumnFormula>'E(Ri)'!C$13</calculatedColumnFormula>
    </tableColumn>
    <tableColumn id="3" xr3:uid="{8B09D0A0-FDB3-4095-B57E-87632D6C7FE5}" name="Ri: Retrun" dataDxfId="39">
      <calculatedColumnFormula>_xlfn.XLOOKUP(Table38[[#This Row],[Symbol]],'E(Ri)'!$13:$13,'E(Ri)'!$6:$6)</calculatedColumnFormula>
    </tableColumn>
    <tableColumn id="13" xr3:uid="{DCCB0FFB-2AD4-4488-8A39-ECEF0E72598E}" name="Average Return" dataDxfId="38">
      <calculatedColumnFormula>_xlfn.XLOOKUP(Table38[[#This Row],[Symbol]],'E(Ri)'!$13:$13,'E(Ri)'!$6:$6)</calculatedColumnFormula>
    </tableColumn>
    <tableColumn id="4" xr3:uid="{D0AA7390-31C8-4E85-A8BB-1ECEE0BCFD19}" name="xi: Percentage" dataDxfId="37"/>
    <tableColumn id="5" xr3:uid="{8E324F70-3C41-4F0F-97A5-3B8232310EA5}" name="Ri*xi" dataDxfId="36"/>
    <tableColumn id="9" xr3:uid="{03CA2266-0340-43F6-A5EF-C3507DDE4761}" name="Liquidity" dataDxfId="35">
      <calculatedColumnFormula>_xlfn.XLOOKUP(Table38[[#This Row],[Symbol]],'E(Ri)'!$13:$13,'E(Ri)'!$6:$6)</calculatedColumnFormula>
    </tableColumn>
    <tableColumn id="7" xr3:uid="{65636966-E905-4934-8EA5-8800851DF20F}" name="Volatility: STD" dataDxfId="34">
      <calculatedColumnFormula>_xlfn.XLOOKUP(Table38[[#This Row],[Symbol]],'E(Ri)'!$13:$13,'E(Ri)'!$7:$7)</calculatedColumnFormula>
    </tableColumn>
    <tableColumn id="8" xr3:uid="{EAB81E12-FE50-4894-86C3-4ED1973161A0}" name="Volatility: Var" dataDxfId="33">
      <calculatedColumnFormula>_xlfn.XLOOKUP(Table38[[#This Row],[Symbol]],'E(Ri)'!$13:$13,'E(Ri)'!$8:$8)</calculatedColumnFormula>
    </tableColumn>
    <tableColumn id="15" xr3:uid="{62B860BA-B8C2-44A5-A2FE-198A19C461BE}" name="Beta" dataDxfId="32">
      <calculatedColumnFormula>_xlfn.XLOOKUP(Table38[[#This Row],[Symbol]],'E(Ri)'!$13:$13,'E(Ri)'!$9:$9)</calculatedColumnFormula>
    </tableColumn>
    <tableColumn id="12" xr3:uid="{635ED8A1-1FDA-4EFF-95B9-852D2B492FA8}" name="Weighted Beta " dataDxfId="31">
      <calculatedColumnFormula>Table38[[#This Row],[Beta]]*Table38[[#This Row],[xi: Percentage]]</calculatedColumnFormula>
    </tableColumn>
    <tableColumn id="14" xr3:uid="{10E962DA-0E96-4146-BD2B-09656CDC098D}" name="Alpha" dataDxfId="30">
      <calculatedColumnFormula>_xlfn.XLOOKUP(Table38[[#This Row],[Symbol]],'E(Ri)'!$13:$13,'E(Ri)'!$10:$10)</calculatedColumnFormula>
    </tableColumn>
    <tableColumn id="10" xr3:uid="{E221B28F-0AAF-4348-9419-953E7B88E342}" name="Min" dataDxfId="29"/>
    <tableColumn id="11" xr3:uid="{0BFC7D15-F72C-4168-A2A2-85F92D48B907}" name="Max" dataDxfId="28"/>
  </tableColumns>
  <tableStyleInfo name="TableStyleMedium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AA153BE-34E7-4B23-9B02-44F2F9F964B2}" name="Table37" displayName="Table37" ref="A5:N27" totalsRowShown="0" headerRowDxfId="26" dataDxfId="25">
  <tableColumns count="14">
    <tableColumn id="1" xr3:uid="{F28C2F66-BEF7-4834-8118-4ED6CF350BBF}" name="Number" dataDxfId="24"/>
    <tableColumn id="2" xr3:uid="{64D53178-585E-42CB-98C1-ED100ED7B585}" name="Symbol" dataDxfId="23">
      <calculatedColumnFormula>'E(Ri)'!C$13</calculatedColumnFormula>
    </tableColumn>
    <tableColumn id="3" xr3:uid="{4B7F4B6A-A70B-47B3-9755-CDF734659CA7}" name="Ri: Retrun" dataDxfId="22">
      <calculatedColumnFormula>_xlfn.XLOOKUP(Table37[[#This Row],[Symbol]],'E(Ri)'!$13:$13,'E(Ri)'!$6:$6)</calculatedColumnFormula>
    </tableColumn>
    <tableColumn id="13" xr3:uid="{6C91527E-4BAA-4AA3-BAFF-846C54BAFEC6}" name="Average Return" dataDxfId="21">
      <calculatedColumnFormula>_xlfn.XLOOKUP(Table37[[#This Row],[Symbol]],'E(Ri)'!$13:$13,'E(Ri)'!$6:$6)</calculatedColumnFormula>
    </tableColumn>
    <tableColumn id="4" xr3:uid="{6BCB9A26-1B89-45CD-B2B7-0EE397AA78D5}" name="xi: Percentage" dataDxfId="20"/>
    <tableColumn id="5" xr3:uid="{36AFC26C-D683-492F-AFA4-BDA493C1E704}" name="Ri*xi" dataDxfId="19"/>
    <tableColumn id="9" xr3:uid="{F36A5CE5-A3A9-4066-95CC-40C8E8E077AA}" name="Liquidity" dataDxfId="18">
      <calculatedColumnFormula>_xlfn.XLOOKUP(Table37[[#This Row],[Symbol]],'E(Ri)'!$13:$13,'E(Ri)'!$6:$6)</calculatedColumnFormula>
    </tableColumn>
    <tableColumn id="7" xr3:uid="{CD3B9729-AC7E-4047-A6AB-BC7F6E20AF3F}" name="Volatility: STD" dataDxfId="17">
      <calculatedColumnFormula>_xlfn.XLOOKUP(Table37[[#This Row],[Symbol]],'E(Ri)'!$13:$13,'E(Ri)'!$7:$7)</calculatedColumnFormula>
    </tableColumn>
    <tableColumn id="8" xr3:uid="{E03575D1-F4A7-4E88-8A1E-DA4869CF8EFE}" name="Volatility: Var" dataDxfId="16">
      <calculatedColumnFormula>_xlfn.XLOOKUP(Table37[[#This Row],[Symbol]],'E(Ri)'!$13:$13,'E(Ri)'!$8:$8)</calculatedColumnFormula>
    </tableColumn>
    <tableColumn id="15" xr3:uid="{16801D49-4D2C-4A46-B1A7-6089A8B5778F}" name="Beta" dataDxfId="15">
      <calculatedColumnFormula>_xlfn.XLOOKUP(Table37[[#This Row],[Symbol]],'E(Ri)'!$13:$13,'E(Ri)'!$9:$9)</calculatedColumnFormula>
    </tableColumn>
    <tableColumn id="12" xr3:uid="{753EBFB7-6983-4747-A985-792BFFA69801}" name="Weighted Beta " dataDxfId="14">
      <calculatedColumnFormula>Table37[[#This Row],[Beta]]*Table37[[#This Row],[xi: Percentage]]</calculatedColumnFormula>
    </tableColumn>
    <tableColumn id="14" xr3:uid="{F1A51F61-F210-4222-8067-B0CAE6766291}" name="Alpha" dataDxfId="13">
      <calculatedColumnFormula>_xlfn.XLOOKUP(Table37[[#This Row],[Symbol]],'E(Ri)'!$13:$13,'E(Ri)'!$10:$10)</calculatedColumnFormula>
    </tableColumn>
    <tableColumn id="10" xr3:uid="{433E5C4C-B4E0-484E-868E-0DC699CB7D40}" name="Min" dataDxfId="12"/>
    <tableColumn id="11" xr3:uid="{B230C902-010B-4369-94DA-CD3EF554E2A9}" name="Max" dataDxfId="11"/>
  </tableColumns>
  <tableStyleInfo name="TableStyleMedium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97C4D57-B575-4C27-84BD-0D64BD094779}" name="Table28" displayName="Table28" ref="Q5:S38" totalsRowShown="0" headerRowDxfId="10">
  <tableColumns count="3">
    <tableColumn id="1" xr3:uid="{716A98CD-8E82-46DD-90FC-F4D0A1C477B3}" name="Symbol 2019" dataDxfId="9"/>
    <tableColumn id="2" xr3:uid="{C5C273B8-2318-4203-84D5-6A9AC5B0D6C5}" name="Ri: Retrun" dataDxfId="8"/>
    <tableColumn id="3" xr3:uid="{AF55CA69-8313-4DD2-B570-A7DE3DCD7756}" name="Volatility: STD" dataDxfId="7"/>
  </tableColumns>
  <tableStyleInfo name="TableStyleMedium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BC14B00-05F7-44F0-A99A-EA4BC6C84433}" name="Table34" displayName="Table34" ref="E21:K23" totalsRowShown="0" headerRowDxfId="6">
  <tableColumns count="7">
    <tableColumn id="1" xr3:uid="{94788A77-FB6E-4FB9-BA10-AD06758C41B7}" name="coef. of regression " dataDxfId="5"/>
    <tableColumn id="2" xr3:uid="{1DB039D9-07B2-4AC7-893E-DBB699D95210}" name="value " dataDxfId="4">
      <calculatedColumnFormula>'Based Regression'!B17</calculatedColumnFormula>
    </tableColumn>
    <tableColumn id="3" xr3:uid="{E1E6A3AA-EFBC-4148-9F4F-5585D9FDC93A}" name="t-stat " dataDxfId="3">
      <calculatedColumnFormula>'Based Regression'!D17</calculatedColumnFormula>
    </tableColumn>
    <tableColumn id="4" xr3:uid="{62ECAEE1-E484-481B-B01B-C2D2E5556271}" name="p-value" dataDxfId="2">
      <calculatedColumnFormula>'Based Regression'!E17</calculatedColumnFormula>
    </tableColumn>
    <tableColumn id="5" xr3:uid="{8059DC0E-5348-4732-AE44-9A76EF2B3325}" name="R2 " dataDxfId="1">
      <calculatedColumnFormula>'Based Regression'!B5</calculatedColumnFormula>
    </tableColumn>
    <tableColumn id="6" xr3:uid="{961BE65D-D9BC-44CE-9327-02621729F091}" name="cor. R2 " dataDxfId="0">
      <calculatedColumnFormula>'Based Regression'!B6</calculatedColumnFormula>
    </tableColumn>
    <tableColumn id="7" xr3:uid="{DE837998-2295-472C-99EE-2AC8AEE8E521}" name="significance"/>
  </tableColumns>
  <tableStyleInfo name="TableStyleDark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e.finance.yahoo.com/quote/DTG.DE?p=DTG.DE" TargetMode="External"/><Relationship Id="rId13" Type="http://schemas.openxmlformats.org/officeDocument/2006/relationships/hyperlink" Target="https://de.finance.yahoo.com/quote/CON.DE?p=CON.DE" TargetMode="External"/><Relationship Id="rId18" Type="http://schemas.openxmlformats.org/officeDocument/2006/relationships/hyperlink" Target="https://de.finance.yahoo.com/quote/BEI.DE?p=BEI.DE" TargetMode="External"/><Relationship Id="rId26" Type="http://schemas.openxmlformats.org/officeDocument/2006/relationships/hyperlink" Target="https://de.finance.yahoo.com/quote/SIE.DE?p=SIE.DE" TargetMode="External"/><Relationship Id="rId3" Type="http://schemas.openxmlformats.org/officeDocument/2006/relationships/hyperlink" Target="https://de.finance.yahoo.com/quote/AIR.DE?p=AIR.DE" TargetMode="External"/><Relationship Id="rId21" Type="http://schemas.openxmlformats.org/officeDocument/2006/relationships/hyperlink" Target="https://de.finance.yahoo.com/quote/DTE.DE?p=DTE.DE" TargetMode="External"/><Relationship Id="rId7" Type="http://schemas.openxmlformats.org/officeDocument/2006/relationships/hyperlink" Target="https://de.finance.yahoo.com/quote/IFX.DE?p=IFX.DE" TargetMode="External"/><Relationship Id="rId12" Type="http://schemas.openxmlformats.org/officeDocument/2006/relationships/hyperlink" Target="https://de.finance.yahoo.com/quote/MRK.DE?p=MRK.DE" TargetMode="External"/><Relationship Id="rId17" Type="http://schemas.openxmlformats.org/officeDocument/2006/relationships/hyperlink" Target="https://de.finance.yahoo.com/quote/HEI.DE?p=HEI.DE" TargetMode="External"/><Relationship Id="rId25" Type="http://schemas.openxmlformats.org/officeDocument/2006/relationships/hyperlink" Target="https://de.finance.yahoo.com/quote/LIN.DE?p=LIN.DE" TargetMode="External"/><Relationship Id="rId2" Type="http://schemas.openxmlformats.org/officeDocument/2006/relationships/hyperlink" Target="https://de.finance.yahoo.com/quote/HFG.DE?p=HFG.DE" TargetMode="External"/><Relationship Id="rId16" Type="http://schemas.openxmlformats.org/officeDocument/2006/relationships/hyperlink" Target="https://de.finance.yahoo.com/quote/VOW3.DE?p=VOW3.DE" TargetMode="External"/><Relationship Id="rId20" Type="http://schemas.openxmlformats.org/officeDocument/2006/relationships/hyperlink" Target="https://de.finance.yahoo.com/quote/BAYN.DE?p=BAYN.DE" TargetMode="External"/><Relationship Id="rId29" Type="http://schemas.openxmlformats.org/officeDocument/2006/relationships/hyperlink" Target="https://de.finance.yahoo.com/quote/1COV.DE?p=1COV.DE" TargetMode="External"/><Relationship Id="rId1" Type="http://schemas.openxmlformats.org/officeDocument/2006/relationships/hyperlink" Target="https://de.finance.yahoo.com/quote/ZAL.DE?p=ZAL.DE" TargetMode="External"/><Relationship Id="rId6" Type="http://schemas.openxmlformats.org/officeDocument/2006/relationships/hyperlink" Target="https://de.finance.yahoo.com/quote/RWE.DE?p=RWE.DE" TargetMode="External"/><Relationship Id="rId11" Type="http://schemas.openxmlformats.org/officeDocument/2006/relationships/hyperlink" Target="https://de.finance.yahoo.com/quote/DBK.DE?p=DBK.DE" TargetMode="External"/><Relationship Id="rId24" Type="http://schemas.openxmlformats.org/officeDocument/2006/relationships/hyperlink" Target="https://de.finance.yahoo.com/quote/PUM.DE?p=PUM.DE" TargetMode="External"/><Relationship Id="rId5" Type="http://schemas.openxmlformats.org/officeDocument/2006/relationships/hyperlink" Target="https://de.finance.yahoo.com/quote/DB1.DE?p=DB1.DE" TargetMode="External"/><Relationship Id="rId15" Type="http://schemas.openxmlformats.org/officeDocument/2006/relationships/hyperlink" Target="https://de.finance.yahoo.com/quote/FRE.DE?p=FRE.DE" TargetMode="External"/><Relationship Id="rId23" Type="http://schemas.openxmlformats.org/officeDocument/2006/relationships/hyperlink" Target="https://de.finance.yahoo.com/quote/SY1.DE?p=SY1.DE" TargetMode="External"/><Relationship Id="rId28" Type="http://schemas.openxmlformats.org/officeDocument/2006/relationships/hyperlink" Target="https://de.finance.yahoo.com/quote/ALV.DE?p=ALV.DE" TargetMode="External"/><Relationship Id="rId10" Type="http://schemas.openxmlformats.org/officeDocument/2006/relationships/hyperlink" Target="https://de.finance.yahoo.com/quote/DPW.DE?p=DPW.DE" TargetMode="External"/><Relationship Id="rId19" Type="http://schemas.openxmlformats.org/officeDocument/2006/relationships/hyperlink" Target="https://de.finance.yahoo.com/quote/FME.DE?p=FME.DE" TargetMode="External"/><Relationship Id="rId4" Type="http://schemas.openxmlformats.org/officeDocument/2006/relationships/hyperlink" Target="https://de.finance.yahoo.com/quote/MTX.DE?p=MTX.DE" TargetMode="External"/><Relationship Id="rId9" Type="http://schemas.openxmlformats.org/officeDocument/2006/relationships/hyperlink" Target="https://de.finance.yahoo.com/quote/SHL.DE?p=SHL.DE" TargetMode="External"/><Relationship Id="rId14" Type="http://schemas.openxmlformats.org/officeDocument/2006/relationships/hyperlink" Target="https://de.finance.yahoo.com/quote/HNR1.DE?p=HNR1.DE" TargetMode="External"/><Relationship Id="rId22" Type="http://schemas.openxmlformats.org/officeDocument/2006/relationships/hyperlink" Target="https://de.finance.yahoo.com/quote/BAS.DE?p=BAS.DE" TargetMode="External"/><Relationship Id="rId27" Type="http://schemas.openxmlformats.org/officeDocument/2006/relationships/hyperlink" Target="https://de.finance.yahoo.com/quote/BMW.DE?p=BMW.DE" TargetMode="External"/><Relationship Id="rId30" Type="http://schemas.openxmlformats.org/officeDocument/2006/relationships/hyperlink" Target="https://de.finance.yahoo.com/quote/ADS.DE?p=ADS.D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4.bin"/><Relationship Id="rId4" Type="http://schemas.openxmlformats.org/officeDocument/2006/relationships/table" Target="../tables/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F41BF-3A30-40B6-A011-0A77F05BCF9A}">
  <dimension ref="A1:G31"/>
  <sheetViews>
    <sheetView zoomScale="85" zoomScaleNormal="85" workbookViewId="0">
      <selection sqref="A1:C31"/>
    </sheetView>
  </sheetViews>
  <sheetFormatPr defaultRowHeight="14.4" x14ac:dyDescent="0.3"/>
  <cols>
    <col min="1" max="1" width="14.88671875" customWidth="1"/>
    <col min="2" max="2" width="38" style="169" customWidth="1"/>
    <col min="3" max="3" width="34" bestFit="1" customWidth="1"/>
    <col min="4" max="4" width="19.44140625" customWidth="1"/>
    <col min="5" max="5" width="16.33203125" bestFit="1" customWidth="1"/>
    <col min="6" max="6" width="15.6640625" bestFit="1" customWidth="1"/>
    <col min="7" max="7" width="15.6640625" style="6" bestFit="1" customWidth="1"/>
    <col min="10" max="10" width="11.33203125" bestFit="1" customWidth="1"/>
  </cols>
  <sheetData>
    <row r="1" spans="1:7" x14ac:dyDescent="0.3">
      <c r="A1" s="72" t="s">
        <v>31157</v>
      </c>
      <c r="B1" s="166" t="s">
        <v>31321</v>
      </c>
      <c r="C1" s="72" t="s">
        <v>31253</v>
      </c>
      <c r="D1" s="72" t="s">
        <v>42</v>
      </c>
      <c r="E1" s="73" t="s">
        <v>31155</v>
      </c>
      <c r="F1" s="74" t="s">
        <v>43</v>
      </c>
      <c r="G1" s="75" t="s">
        <v>44</v>
      </c>
    </row>
    <row r="2" spans="1:7" x14ac:dyDescent="0.3">
      <c r="A2" s="76" t="s">
        <v>46</v>
      </c>
      <c r="B2" s="173" t="s">
        <v>31325</v>
      </c>
      <c r="C2" s="77" t="s">
        <v>31254</v>
      </c>
      <c r="D2" s="78">
        <v>44745.378128958335</v>
      </c>
      <c r="E2" s="79" t="s">
        <v>31156</v>
      </c>
      <c r="F2" s="80">
        <v>44744.607632465275</v>
      </c>
      <c r="G2" s="81">
        <v>44745.378128958335</v>
      </c>
    </row>
    <row r="3" spans="1:7" x14ac:dyDescent="0.3">
      <c r="A3" s="82" t="s">
        <v>45</v>
      </c>
      <c r="B3" s="170" t="s">
        <v>31322</v>
      </c>
      <c r="C3" s="77" t="s">
        <v>31255</v>
      </c>
      <c r="D3" s="83">
        <v>44745.378128715274</v>
      </c>
      <c r="E3" s="84" t="s">
        <v>31156</v>
      </c>
      <c r="F3" s="85">
        <v>44744.607952152779</v>
      </c>
      <c r="G3" s="86">
        <v>44745.378128715274</v>
      </c>
    </row>
    <row r="4" spans="1:7" x14ac:dyDescent="0.3">
      <c r="A4" s="76" t="s">
        <v>72</v>
      </c>
      <c r="B4" s="171" t="s">
        <v>31323</v>
      </c>
      <c r="C4" s="87" t="s">
        <v>31256</v>
      </c>
      <c r="D4" s="78">
        <v>44745.378133773149</v>
      </c>
      <c r="E4" s="79" t="s">
        <v>31156</v>
      </c>
      <c r="F4" s="80">
        <v>44744.615518310187</v>
      </c>
      <c r="G4" s="81">
        <v>44745.378133773149</v>
      </c>
    </row>
    <row r="5" spans="1:7" x14ac:dyDescent="0.3">
      <c r="A5" s="82" t="s">
        <v>47</v>
      </c>
      <c r="B5" s="170" t="s">
        <v>31329</v>
      </c>
      <c r="C5" s="77" t="s">
        <v>31257</v>
      </c>
      <c r="D5" s="83">
        <v>44745.37812912037</v>
      </c>
      <c r="E5" s="84" t="s">
        <v>31156</v>
      </c>
      <c r="F5" s="85">
        <v>44744.607364317133</v>
      </c>
      <c r="G5" s="86">
        <v>44745.37812912037</v>
      </c>
    </row>
    <row r="6" spans="1:7" x14ac:dyDescent="0.3">
      <c r="A6" s="76" t="s">
        <v>53</v>
      </c>
      <c r="B6" s="171" t="s">
        <v>31324</v>
      </c>
      <c r="C6" s="77" t="s">
        <v>31258</v>
      </c>
      <c r="D6" s="78">
        <v>44745.378130358797</v>
      </c>
      <c r="E6" s="79" t="s">
        <v>31156</v>
      </c>
      <c r="F6" s="80">
        <v>44744.604997650466</v>
      </c>
      <c r="G6" s="81">
        <v>44745.378130358797</v>
      </c>
    </row>
    <row r="7" spans="1:7" x14ac:dyDescent="0.3">
      <c r="A7" s="82" t="s">
        <v>55</v>
      </c>
      <c r="B7" s="170" t="s">
        <v>31339</v>
      </c>
      <c r="C7" s="88" t="s">
        <v>31259</v>
      </c>
      <c r="D7" s="83">
        <v>44745.378130752317</v>
      </c>
      <c r="E7" s="84" t="s">
        <v>31156</v>
      </c>
      <c r="F7" s="85">
        <v>44744.604241886576</v>
      </c>
      <c r="G7" s="86">
        <v>44745.378130752317</v>
      </c>
    </row>
    <row r="8" spans="1:7" x14ac:dyDescent="0.3">
      <c r="A8" s="76" t="s">
        <v>57</v>
      </c>
      <c r="B8" s="171" t="s">
        <v>31343</v>
      </c>
      <c r="C8" s="87" t="s">
        <v>31260</v>
      </c>
      <c r="D8" s="78">
        <v>44745.378131076388</v>
      </c>
      <c r="E8" s="79" t="s">
        <v>31156</v>
      </c>
      <c r="F8" s="80">
        <v>44744.603519745368</v>
      </c>
      <c r="G8" s="81">
        <v>44745.378131076388</v>
      </c>
    </row>
    <row r="9" spans="1:7" ht="22.8" x14ac:dyDescent="0.3">
      <c r="A9" s="82" t="s">
        <v>48</v>
      </c>
      <c r="B9" s="170" t="s">
        <v>31322</v>
      </c>
      <c r="C9" s="77" t="s">
        <v>31261</v>
      </c>
      <c r="D9" s="83">
        <v>44745.378129293982</v>
      </c>
      <c r="E9" s="84" t="s">
        <v>31156</v>
      </c>
      <c r="F9" s="85">
        <v>44744.606874502315</v>
      </c>
      <c r="G9" s="86">
        <v>44745.378129293982</v>
      </c>
    </row>
    <row r="10" spans="1:7" x14ac:dyDescent="0.3">
      <c r="A10" s="76" t="s">
        <v>62</v>
      </c>
      <c r="B10" s="171" t="s">
        <v>31338</v>
      </c>
      <c r="C10" s="77" t="s">
        <v>31262</v>
      </c>
      <c r="D10" s="78">
        <v>44745.378131990743</v>
      </c>
      <c r="E10" s="79" t="s">
        <v>31156</v>
      </c>
      <c r="F10" s="80">
        <v>44744.600827372684</v>
      </c>
      <c r="G10" s="81">
        <v>44745.378131990743</v>
      </c>
    </row>
    <row r="11" spans="1:7" x14ac:dyDescent="0.3">
      <c r="A11" s="82" t="s">
        <v>70</v>
      </c>
      <c r="B11" s="170" t="s">
        <v>31336</v>
      </c>
      <c r="C11" s="88" t="s">
        <v>31263</v>
      </c>
      <c r="D11" s="83">
        <v>44745.37813344907</v>
      </c>
      <c r="E11" s="84" t="s">
        <v>31156</v>
      </c>
      <c r="F11" s="85">
        <v>44744.61691222222</v>
      </c>
      <c r="G11" s="86">
        <v>44745.37813344907</v>
      </c>
    </row>
    <row r="12" spans="1:7" x14ac:dyDescent="0.3">
      <c r="A12" s="76" t="s">
        <v>64</v>
      </c>
      <c r="B12" s="171" t="s">
        <v>31340</v>
      </c>
      <c r="C12" s="77" t="s">
        <v>31264</v>
      </c>
      <c r="D12" s="78">
        <v>44745.37813232639</v>
      </c>
      <c r="E12" s="79" t="s">
        <v>31156</v>
      </c>
      <c r="F12" s="80">
        <v>44744.599412418982</v>
      </c>
      <c r="G12" s="81">
        <v>44745.37813232639</v>
      </c>
    </row>
    <row r="13" spans="1:7" x14ac:dyDescent="0.3">
      <c r="A13" s="82" t="s">
        <v>65</v>
      </c>
      <c r="B13" s="170" t="s">
        <v>31337</v>
      </c>
      <c r="C13" s="88" t="s">
        <v>31265</v>
      </c>
      <c r="D13" s="83">
        <v>44745.378132488426</v>
      </c>
      <c r="E13" s="84" t="s">
        <v>31156</v>
      </c>
      <c r="F13" s="85">
        <v>44744.598679513889</v>
      </c>
      <c r="G13" s="86">
        <v>44745.378132488426</v>
      </c>
    </row>
    <row r="14" spans="1:7" x14ac:dyDescent="0.3">
      <c r="A14" s="76" t="s">
        <v>54</v>
      </c>
      <c r="B14" s="171" t="s">
        <v>31335</v>
      </c>
      <c r="C14" s="77" t="s">
        <v>31266</v>
      </c>
      <c r="D14" s="78">
        <v>44745.378130578705</v>
      </c>
      <c r="E14" s="79" t="s">
        <v>31156</v>
      </c>
      <c r="F14" s="80">
        <v>44744.604651087961</v>
      </c>
      <c r="G14" s="81">
        <v>44745.378130578705</v>
      </c>
    </row>
    <row r="15" spans="1:7" x14ac:dyDescent="0.3">
      <c r="A15" s="82" t="s">
        <v>67</v>
      </c>
      <c r="B15" s="172" t="s">
        <v>31334</v>
      </c>
      <c r="C15" s="88" t="s">
        <v>31267</v>
      </c>
      <c r="D15" s="83">
        <v>44745.378132847225</v>
      </c>
      <c r="E15" s="84" t="s">
        <v>31156</v>
      </c>
      <c r="F15" s="85">
        <v>44744.595968518515</v>
      </c>
      <c r="G15" s="86">
        <v>44745.378132847225</v>
      </c>
    </row>
    <row r="16" spans="1:7" x14ac:dyDescent="0.3">
      <c r="A16" s="76" t="s">
        <v>56</v>
      </c>
      <c r="B16" s="173" t="s">
        <v>31333</v>
      </c>
      <c r="C16" s="77" t="s">
        <v>31268</v>
      </c>
      <c r="D16" s="78">
        <v>44745.378130914352</v>
      </c>
      <c r="E16" s="79" t="s">
        <v>31156</v>
      </c>
      <c r="F16" s="80">
        <v>44744.603865115743</v>
      </c>
      <c r="G16" s="81">
        <v>44745.378130914352</v>
      </c>
    </row>
    <row r="17" spans="1:7" x14ac:dyDescent="0.3">
      <c r="A17" s="82" t="s">
        <v>60</v>
      </c>
      <c r="B17" s="172" t="s">
        <v>31332</v>
      </c>
      <c r="C17" s="88" t="s">
        <v>31269</v>
      </c>
      <c r="D17" s="83">
        <v>44745.37813164352</v>
      </c>
      <c r="E17" s="84" t="s">
        <v>31156</v>
      </c>
      <c r="F17" s="85">
        <v>44744.60197329861</v>
      </c>
      <c r="G17" s="86">
        <v>44745.37813164352</v>
      </c>
    </row>
    <row r="18" spans="1:7" x14ac:dyDescent="0.3">
      <c r="A18" s="76" t="s">
        <v>58</v>
      </c>
      <c r="B18" s="173" t="s">
        <v>31331</v>
      </c>
      <c r="C18" s="87" t="s">
        <v>31270</v>
      </c>
      <c r="D18" s="78">
        <v>44745.378131238424</v>
      </c>
      <c r="E18" s="79" t="s">
        <v>31156</v>
      </c>
      <c r="F18" s="80">
        <v>44744.808310219909</v>
      </c>
      <c r="G18" s="81">
        <v>44745.378131238424</v>
      </c>
    </row>
    <row r="19" spans="1:7" x14ac:dyDescent="0.3">
      <c r="A19" s="82" t="s">
        <v>73</v>
      </c>
      <c r="B19" s="170" t="s">
        <v>31330</v>
      </c>
      <c r="C19" s="77" t="s">
        <v>31271</v>
      </c>
      <c r="D19" s="83">
        <v>44745.378133958337</v>
      </c>
      <c r="E19" s="84" t="s">
        <v>31156</v>
      </c>
      <c r="F19" s="85">
        <v>44744.615129398146</v>
      </c>
      <c r="G19" s="86">
        <v>44745.378133958337</v>
      </c>
    </row>
    <row r="20" spans="1:7" x14ac:dyDescent="0.3">
      <c r="A20" s="76" t="s">
        <v>61</v>
      </c>
      <c r="B20" s="171" t="s">
        <v>31341</v>
      </c>
      <c r="C20" s="87" t="s">
        <v>31272</v>
      </c>
      <c r="D20" s="78">
        <v>44745.378131805555</v>
      </c>
      <c r="E20" s="79" t="s">
        <v>31156</v>
      </c>
      <c r="F20" s="80">
        <v>44744.60146528935</v>
      </c>
      <c r="G20" s="81">
        <v>44745.378131805555</v>
      </c>
    </row>
    <row r="21" spans="1:7" x14ac:dyDescent="0.3">
      <c r="A21" s="82" t="s">
        <v>68</v>
      </c>
      <c r="B21" s="170" t="s">
        <v>31328</v>
      </c>
      <c r="C21" s="77" t="s">
        <v>31273</v>
      </c>
      <c r="D21" s="83">
        <v>44745.378133020837</v>
      </c>
      <c r="E21" s="84" t="s">
        <v>31156</v>
      </c>
      <c r="F21" s="85">
        <v>44743.477646620369</v>
      </c>
      <c r="G21" s="86">
        <v>44745.378133020837</v>
      </c>
    </row>
    <row r="22" spans="1:7" x14ac:dyDescent="0.3">
      <c r="A22" s="76" t="s">
        <v>50</v>
      </c>
      <c r="B22" s="171" t="s">
        <v>31327</v>
      </c>
      <c r="C22" s="77" t="s">
        <v>31274</v>
      </c>
      <c r="D22" s="78">
        <v>44745.378129745368</v>
      </c>
      <c r="E22" s="79" t="s">
        <v>31156</v>
      </c>
      <c r="F22" s="80">
        <v>44744.606210891201</v>
      </c>
      <c r="G22" s="81">
        <v>44745.378129745368</v>
      </c>
    </row>
    <row r="23" spans="1:7" x14ac:dyDescent="0.3">
      <c r="A23" s="82" t="s">
        <v>63</v>
      </c>
      <c r="B23" s="170" t="s">
        <v>31325</v>
      </c>
      <c r="C23" s="88" t="s">
        <v>31275</v>
      </c>
      <c r="D23" s="83">
        <v>44745.378132164355</v>
      </c>
      <c r="E23" s="84" t="s">
        <v>31156</v>
      </c>
      <c r="F23" s="85">
        <v>44744.600147476849</v>
      </c>
      <c r="G23" s="86">
        <v>44745.378132164355</v>
      </c>
    </row>
    <row r="24" spans="1:7" x14ac:dyDescent="0.3">
      <c r="A24" s="76" t="s">
        <v>71</v>
      </c>
      <c r="B24" s="171" t="s">
        <v>31342</v>
      </c>
      <c r="C24" s="77" t="s">
        <v>31276</v>
      </c>
      <c r="D24" s="78">
        <v>44745.378133611113</v>
      </c>
      <c r="E24" s="79" t="s">
        <v>31156</v>
      </c>
      <c r="F24" s="80">
        <v>44744.616059930559</v>
      </c>
      <c r="G24" s="81">
        <v>44745.378133611113</v>
      </c>
    </row>
    <row r="25" spans="1:7" x14ac:dyDescent="0.3">
      <c r="A25" s="82" t="s">
        <v>51</v>
      </c>
      <c r="B25" s="170" t="s">
        <v>31322</v>
      </c>
      <c r="C25" s="77" t="s">
        <v>31277</v>
      </c>
      <c r="D25" s="83">
        <v>44745.378129942132</v>
      </c>
      <c r="E25" s="84" t="s">
        <v>31156</v>
      </c>
      <c r="F25" s="85">
        <v>44744.605733680553</v>
      </c>
      <c r="G25" s="86">
        <v>44745.378129942132</v>
      </c>
    </row>
    <row r="26" spans="1:7" x14ac:dyDescent="0.3">
      <c r="A26" s="76" t="s">
        <v>69</v>
      </c>
      <c r="B26" s="171" t="s">
        <v>31325</v>
      </c>
      <c r="C26" s="77" t="s">
        <v>31278</v>
      </c>
      <c r="D26" s="78">
        <v>44745.37813326389</v>
      </c>
      <c r="E26" s="79" t="s">
        <v>31156</v>
      </c>
      <c r="F26" s="80">
        <v>44744.61732863426</v>
      </c>
      <c r="G26" s="81">
        <v>44745.37813326389</v>
      </c>
    </row>
    <row r="27" spans="1:7" x14ac:dyDescent="0.3">
      <c r="A27" s="82" t="s">
        <v>66</v>
      </c>
      <c r="B27" s="170" t="s">
        <v>31326</v>
      </c>
      <c r="C27" s="89" t="s">
        <v>31279</v>
      </c>
      <c r="D27" s="83">
        <v>44745.378132662037</v>
      </c>
      <c r="E27" s="84" t="s">
        <v>31156</v>
      </c>
      <c r="F27" s="85">
        <v>44744.598247291666</v>
      </c>
      <c r="G27" s="86">
        <v>44745.378132662037</v>
      </c>
    </row>
    <row r="28" spans="1:7" x14ac:dyDescent="0.3">
      <c r="A28" s="76" t="s">
        <v>49</v>
      </c>
      <c r="B28" s="167" t="s">
        <v>31325</v>
      </c>
      <c r="C28" s="87" t="s">
        <v>31280</v>
      </c>
      <c r="D28" s="78">
        <v>44745.378129560188</v>
      </c>
      <c r="E28" s="79" t="s">
        <v>31156</v>
      </c>
      <c r="F28" s="80">
        <v>44744.606515706022</v>
      </c>
      <c r="G28" s="81">
        <v>44745.378129560188</v>
      </c>
    </row>
    <row r="29" spans="1:7" x14ac:dyDescent="0.3">
      <c r="A29" s="82" t="s">
        <v>52</v>
      </c>
      <c r="B29" s="168" t="s">
        <v>31324</v>
      </c>
      <c r="C29" s="89" t="s">
        <v>31281</v>
      </c>
      <c r="D29" s="83">
        <v>44745.378130150464</v>
      </c>
      <c r="E29" s="84" t="s">
        <v>31156</v>
      </c>
      <c r="F29" s="85">
        <v>44744.711233784721</v>
      </c>
      <c r="G29" s="86">
        <v>44745.378130150464</v>
      </c>
    </row>
    <row r="30" spans="1:7" x14ac:dyDescent="0.3">
      <c r="A30" s="76" t="s">
        <v>59</v>
      </c>
      <c r="B30" s="168" t="s">
        <v>31322</v>
      </c>
      <c r="C30" s="87" t="s">
        <v>31282</v>
      </c>
      <c r="D30" s="78">
        <v>44745.37813138889</v>
      </c>
      <c r="E30" s="79" t="s">
        <v>31156</v>
      </c>
      <c r="F30" s="80">
        <v>44744.602426840276</v>
      </c>
      <c r="G30" s="81">
        <v>44745.37813138889</v>
      </c>
    </row>
    <row r="31" spans="1:7" x14ac:dyDescent="0.3">
      <c r="A31" s="90" t="s">
        <v>74</v>
      </c>
      <c r="B31" s="168" t="s">
        <v>31322</v>
      </c>
      <c r="C31" s="91" t="s">
        <v>31283</v>
      </c>
      <c r="D31" s="92">
        <v>44745.378134131941</v>
      </c>
      <c r="E31" s="93" t="s">
        <v>31156</v>
      </c>
      <c r="F31" s="94">
        <v>44744.608888969909</v>
      </c>
      <c r="G31" s="95">
        <v>44745.378134131941</v>
      </c>
    </row>
  </sheetData>
  <hyperlinks>
    <hyperlink ref="A31" r:id="rId1" tooltip="ZAL.DE" display="https://de.finance.yahoo.com/quote/ZAL.DE?p=ZAL.DE" xr:uid="{99C997BD-39E4-40BA-BA3D-169313CF4E0D}"/>
    <hyperlink ref="A19" r:id="rId2" tooltip="HFG.DE" display="https://de.finance.yahoo.com/quote/HFG.DE?p=HFG.DE" xr:uid="{37A67976-4B8A-446F-8D7B-4B1B650E142F}"/>
    <hyperlink ref="A4" r:id="rId3" tooltip="AIR.DE" display="https://de.finance.yahoo.com/quote/AIR.DE?p=AIR.DE" xr:uid="{5B323652-FAE7-438F-8FFF-F72026A28199}"/>
    <hyperlink ref="A24" r:id="rId4" tooltip="MTX.DE" display="https://de.finance.yahoo.com/quote/MTX.DE?p=MTX.DE" xr:uid="{30E79A4C-E532-47CF-B9CD-45B82955B6BE}"/>
    <hyperlink ref="A11" r:id="rId5" tooltip="DB1.DE" display="https://de.finance.yahoo.com/quote/DB1.DE?p=DB1.DE" xr:uid="{1BCA9B44-BD78-441C-95A0-7B192A3BE3BC}"/>
    <hyperlink ref="A26" r:id="rId6" tooltip="RWE.DE" display="https://de.finance.yahoo.com/quote/RWE.DE?p=RWE.DE" xr:uid="{16B9594C-CC72-4021-8BCE-E898BD9FB299}"/>
    <hyperlink ref="A21" r:id="rId7" tooltip="IFX.DE" display="https://de.finance.yahoo.com/quote/IFX.DE?p=IFX.DE" xr:uid="{870CE13C-B2A9-4DD8-A647-60D3A6D12B9F}"/>
    <hyperlink ref="A15" r:id="rId8" tooltip="DTG.DE" display="https://de.finance.yahoo.com/quote/DTG.DE?p=DTG.DE" xr:uid="{99196CAE-0950-4282-9C46-9E04305E8730}"/>
    <hyperlink ref="A27" r:id="rId9" tooltip="SHL.DE" display="https://de.finance.yahoo.com/quote/SHL.DE?p=SHL.DE" xr:uid="{538CD898-B932-48E6-8B91-599547E3AA83}"/>
    <hyperlink ref="A13" r:id="rId10" tooltip="DPW.DE" display="https://de.finance.yahoo.com/quote/DPW.DE?p=DPW.DE" xr:uid="{B4AAAA5B-1E3A-462A-8E5E-3EE8587B9A2D}"/>
    <hyperlink ref="A12" r:id="rId11" tooltip="DBK.DE" display="https://de.finance.yahoo.com/quote/DBK.DE?p=DBK.DE" xr:uid="{E4923ACB-A362-423E-826E-9B487CACE984}"/>
    <hyperlink ref="A23" r:id="rId12" tooltip="MRK.DE" display="https://de.finance.yahoo.com/quote/MRK.DE?p=MRK.DE" xr:uid="{297A151A-74AC-48D4-83F1-824C849BABF9}"/>
    <hyperlink ref="A10" r:id="rId13" tooltip="CON.DE" display="https://de.finance.yahoo.com/quote/CON.DE?p=CON.DE" xr:uid="{5C60C8C6-D074-43AD-B6B3-B60398603474}"/>
    <hyperlink ref="A20" r:id="rId14" tooltip="HNR1.DE" display="https://de.finance.yahoo.com/quote/HNR1.DE?p=HNR1.DE" xr:uid="{D4C1FA80-9223-4E67-97AB-B3C2BA8141F1}"/>
    <hyperlink ref="A17" r:id="rId15" tooltip="FRE.DE" display="https://de.finance.yahoo.com/quote/FRE.DE?p=FRE.DE" xr:uid="{9A152EE6-7AC5-47F5-A042-EDAF498322E2}"/>
    <hyperlink ref="A30" r:id="rId16" tooltip="VOW3.DE" display="https://de.finance.yahoo.com/quote/VOW3.DE?p=VOW3.DE" xr:uid="{33539A9C-8659-475B-8457-497DFC98C21A}"/>
    <hyperlink ref="A18" r:id="rId17" tooltip="HEI.DE" display="https://de.finance.yahoo.com/quote/HEI.DE?p=HEI.DE" xr:uid="{E708F618-C026-49C4-904F-3BAFB373BDB3}"/>
    <hyperlink ref="A8" r:id="rId18" tooltip="BEI.DE" display="https://de.finance.yahoo.com/quote/BEI.DE?p=BEI.DE" xr:uid="{7F04C856-4FEF-4598-A450-847B8884E955}"/>
    <hyperlink ref="A16" r:id="rId19" tooltip="FME.DE" display="https://de.finance.yahoo.com/quote/FME.DE?p=FME.DE" xr:uid="{1EC0E265-CA09-4475-B09B-547F86112D6A}"/>
    <hyperlink ref="A7" r:id="rId20" tooltip="BAYN.DE" display="https://de.finance.yahoo.com/quote/BAYN.DE?p=BAYN.DE" xr:uid="{44D4157E-36BC-493D-AE5B-46EF261C4467}"/>
    <hyperlink ref="A14" r:id="rId21" tooltip="DTE.DE" display="https://de.finance.yahoo.com/quote/DTE.DE?p=DTE.DE" xr:uid="{61FE1E30-778A-4C73-9C29-BBEDC2E5BF22}"/>
    <hyperlink ref="A6" r:id="rId22" tooltip="BAS.DE" display="https://de.finance.yahoo.com/quote/BAS.DE?p=BAS.DE" xr:uid="{0D1BE36A-9345-4F0F-A776-B45504CD43E3}"/>
    <hyperlink ref="A29" r:id="rId23" tooltip="SY1.DE" display="https://de.finance.yahoo.com/quote/SY1.DE?p=SY1.DE" xr:uid="{1DC1A013-4011-4D49-946E-9C54CB98DF40}"/>
    <hyperlink ref="A25" r:id="rId24" tooltip="PUM.DE" display="https://de.finance.yahoo.com/quote/PUM.DE?p=PUM.DE" xr:uid="{C748BFBF-9C8C-4338-85A2-89C43B37F832}"/>
    <hyperlink ref="A22" r:id="rId25" tooltip="LIN.DE" display="https://de.finance.yahoo.com/quote/LIN.DE?p=LIN.DE" xr:uid="{2744D7DF-99AB-4EB5-99AB-741375ACD535}"/>
    <hyperlink ref="A28" r:id="rId26" tooltip="SIE.DE" display="https://de.finance.yahoo.com/quote/SIE.DE?p=SIE.DE" xr:uid="{D2D35978-329F-4872-A7C9-C97F87D6BD61}"/>
    <hyperlink ref="A9" r:id="rId27" tooltip="BMW.DE" display="https://de.finance.yahoo.com/quote/BMW.DE?p=BMW.DE" xr:uid="{BBC3C070-8B5E-4FC9-B210-1B1AF0A2F725}"/>
    <hyperlink ref="A5" r:id="rId28" tooltip="ALV.DE" display="https://de.finance.yahoo.com/quote/ALV.DE?p=ALV.DE" xr:uid="{0C3A61B2-15C2-4BB1-ADF5-B4A9ADFEDE73}"/>
    <hyperlink ref="A2" r:id="rId29" tooltip="1COV.DE" display="https://de.finance.yahoo.com/quote/1COV.DE?p=1COV.DE" xr:uid="{4013F2A9-1680-4949-AD37-60068F349368}"/>
    <hyperlink ref="A3" r:id="rId30" tooltip="ADS.DE" display="https://de.finance.yahoo.com/quote/ADS.DE?p=ADS.DE" xr:uid="{D33FA3F0-43D4-4695-ADD2-1623D3FCCDA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69266-F19E-41A8-9D9E-821385C49115}">
  <dimension ref="A1:H25"/>
  <sheetViews>
    <sheetView workbookViewId="0">
      <selection sqref="A1:G25"/>
    </sheetView>
  </sheetViews>
  <sheetFormatPr defaultRowHeight="14.4" x14ac:dyDescent="0.3"/>
  <cols>
    <col min="1" max="6" width="12.109375" customWidth="1"/>
    <col min="7" max="7" width="14.77734375" customWidth="1"/>
    <col min="8" max="8" width="17.44140625" bestFit="1" customWidth="1"/>
  </cols>
  <sheetData>
    <row r="1" spans="1:8" x14ac:dyDescent="0.3">
      <c r="A1" s="140" t="s">
        <v>75</v>
      </c>
      <c r="B1" s="141" t="s">
        <v>76</v>
      </c>
      <c r="C1" s="141" t="s">
        <v>78</v>
      </c>
      <c r="D1" s="142" t="s">
        <v>79</v>
      </c>
      <c r="E1" s="141" t="s">
        <v>80</v>
      </c>
      <c r="F1" s="141" t="s">
        <v>81</v>
      </c>
      <c r="G1" s="141" t="s">
        <v>34</v>
      </c>
      <c r="H1" s="145" t="s">
        <v>31318</v>
      </c>
    </row>
    <row r="2" spans="1:8" x14ac:dyDescent="0.3">
      <c r="A2" s="138">
        <v>43466</v>
      </c>
      <c r="B2" s="147">
        <v>10477.769531</v>
      </c>
      <c r="C2" s="143">
        <v>11321.620117</v>
      </c>
      <c r="D2" s="148">
        <v>10386.969727</v>
      </c>
      <c r="E2" s="149">
        <v>11173.099609000001</v>
      </c>
      <c r="F2" s="147">
        <v>11173.099609000001</v>
      </c>
      <c r="G2" s="154">
        <v>1869330700</v>
      </c>
      <c r="H2" s="146">
        <f t="shared" ref="H2:H25" si="0">G2/100000</f>
        <v>18693.307000000001</v>
      </c>
    </row>
    <row r="3" spans="1:8" x14ac:dyDescent="0.3">
      <c r="A3" s="139">
        <v>43497</v>
      </c>
      <c r="B3" s="147">
        <v>11198.459961</v>
      </c>
      <c r="C3" s="144">
        <v>11556.870117</v>
      </c>
      <c r="D3" s="150">
        <v>10863.559569999999</v>
      </c>
      <c r="E3" s="151">
        <v>11515.639648</v>
      </c>
      <c r="F3" s="147">
        <v>11515.639648</v>
      </c>
      <c r="G3" s="155">
        <v>1606225800</v>
      </c>
      <c r="H3" s="144">
        <f t="shared" si="0"/>
        <v>16062.258</v>
      </c>
    </row>
    <row r="4" spans="1:8" x14ac:dyDescent="0.3">
      <c r="A4" s="138">
        <v>43525</v>
      </c>
      <c r="B4" s="152">
        <v>11584.240234000001</v>
      </c>
      <c r="C4" s="143">
        <v>11823.290039</v>
      </c>
      <c r="D4" s="148">
        <v>11299.799805000001</v>
      </c>
      <c r="E4" s="149">
        <v>11526.040039</v>
      </c>
      <c r="F4" s="152">
        <v>11526.040039</v>
      </c>
      <c r="G4" s="154">
        <v>1867513900</v>
      </c>
      <c r="H4" s="144">
        <f t="shared" si="0"/>
        <v>18675.138999999999</v>
      </c>
    </row>
    <row r="5" spans="1:8" x14ac:dyDescent="0.3">
      <c r="A5" s="139">
        <v>43556</v>
      </c>
      <c r="B5" s="147">
        <v>11617.179688</v>
      </c>
      <c r="C5" s="144">
        <v>12376.059569999999</v>
      </c>
      <c r="D5" s="150">
        <v>11612.700194999999</v>
      </c>
      <c r="E5" s="151">
        <v>12344.080078000001</v>
      </c>
      <c r="F5" s="147">
        <v>12344.080078000001</v>
      </c>
      <c r="G5" s="155">
        <v>1670784200</v>
      </c>
      <c r="H5" s="144">
        <f t="shared" si="0"/>
        <v>16707.842000000001</v>
      </c>
    </row>
    <row r="6" spans="1:8" x14ac:dyDescent="0.3">
      <c r="A6" s="138">
        <v>43586</v>
      </c>
      <c r="B6" s="147">
        <v>12349.099609000001</v>
      </c>
      <c r="C6" s="143">
        <v>12435.669921999999</v>
      </c>
      <c r="D6" s="148">
        <v>11662.070313</v>
      </c>
      <c r="E6" s="149">
        <v>11726.839844</v>
      </c>
      <c r="F6" s="147">
        <v>11726.839844</v>
      </c>
      <c r="G6" s="154">
        <v>2168473300</v>
      </c>
      <c r="H6" s="144">
        <f t="shared" si="0"/>
        <v>21684.733</v>
      </c>
    </row>
    <row r="7" spans="1:8" x14ac:dyDescent="0.3">
      <c r="A7" s="139">
        <v>43617</v>
      </c>
      <c r="B7" s="153">
        <v>11661.120117</v>
      </c>
      <c r="C7" s="144">
        <v>12438.370117</v>
      </c>
      <c r="D7" s="150">
        <v>11620.639648</v>
      </c>
      <c r="E7" s="151">
        <v>12398.799805000001</v>
      </c>
      <c r="F7" s="153">
        <v>12398.799805000001</v>
      </c>
      <c r="G7" s="155">
        <v>1852946200</v>
      </c>
      <c r="H7" s="144">
        <f t="shared" si="0"/>
        <v>18529.462</v>
      </c>
    </row>
    <row r="8" spans="1:8" x14ac:dyDescent="0.3">
      <c r="A8" s="138">
        <v>43647</v>
      </c>
      <c r="B8" s="152">
        <v>12616.339844</v>
      </c>
      <c r="C8" s="143">
        <v>12656.049805000001</v>
      </c>
      <c r="D8" s="148">
        <v>12115.280273</v>
      </c>
      <c r="E8" s="149">
        <v>12189.040039</v>
      </c>
      <c r="F8" s="152">
        <v>12189.040039</v>
      </c>
      <c r="G8" s="154">
        <v>1874735700</v>
      </c>
      <c r="H8" s="144">
        <f t="shared" si="0"/>
        <v>18747.357</v>
      </c>
    </row>
    <row r="9" spans="1:8" x14ac:dyDescent="0.3">
      <c r="A9" s="139">
        <v>43678</v>
      </c>
      <c r="B9" s="147">
        <v>12134.709961</v>
      </c>
      <c r="C9" s="144">
        <v>12254.030273</v>
      </c>
      <c r="D9" s="150">
        <v>11266.480469</v>
      </c>
      <c r="E9" s="151">
        <v>11939.280273</v>
      </c>
      <c r="F9" s="147">
        <v>11939.280273</v>
      </c>
      <c r="G9" s="155">
        <v>1995691100</v>
      </c>
      <c r="H9" s="144">
        <f t="shared" si="0"/>
        <v>19956.911</v>
      </c>
    </row>
    <row r="10" spans="1:8" x14ac:dyDescent="0.3">
      <c r="A10" s="138">
        <v>43709</v>
      </c>
      <c r="B10" s="147">
        <v>11939.990234000001</v>
      </c>
      <c r="C10" s="143">
        <v>12494.25</v>
      </c>
      <c r="D10" s="148">
        <v>11869.280273</v>
      </c>
      <c r="E10" s="149">
        <v>12428.080078000001</v>
      </c>
      <c r="F10" s="147">
        <v>12428.080078000001</v>
      </c>
      <c r="G10" s="154">
        <v>1753331600</v>
      </c>
      <c r="H10" s="144">
        <f t="shared" si="0"/>
        <v>17533.315999999999</v>
      </c>
    </row>
    <row r="11" spans="1:8" x14ac:dyDescent="0.3">
      <c r="A11" s="139">
        <v>43739</v>
      </c>
      <c r="B11" s="153">
        <v>12469.669921999999</v>
      </c>
      <c r="C11" s="144">
        <v>12986.490234000001</v>
      </c>
      <c r="D11" s="150">
        <v>11878.980469</v>
      </c>
      <c r="E11" s="151">
        <v>12866.790039</v>
      </c>
      <c r="F11" s="153">
        <v>12866.790039</v>
      </c>
      <c r="G11" s="155">
        <v>1835726200</v>
      </c>
      <c r="H11" s="144">
        <f t="shared" si="0"/>
        <v>18357.261999999999</v>
      </c>
    </row>
    <row r="12" spans="1:8" x14ac:dyDescent="0.3">
      <c r="A12" s="138">
        <v>43770</v>
      </c>
      <c r="B12" s="147">
        <v>12912.089844</v>
      </c>
      <c r="C12" s="143">
        <v>13374.269531</v>
      </c>
      <c r="D12" s="148">
        <v>12896.719727</v>
      </c>
      <c r="E12" s="149">
        <v>13236.379883</v>
      </c>
      <c r="F12" s="147">
        <v>13236.379883</v>
      </c>
      <c r="G12" s="154">
        <v>1598514500</v>
      </c>
      <c r="H12" s="144">
        <f t="shared" si="0"/>
        <v>15985.145</v>
      </c>
    </row>
    <row r="13" spans="1:8" x14ac:dyDescent="0.3">
      <c r="A13" s="139">
        <v>43800</v>
      </c>
      <c r="B13" s="153">
        <v>13264.929688</v>
      </c>
      <c r="C13" s="144">
        <v>13425.849609000001</v>
      </c>
      <c r="D13" s="150">
        <v>12886.549805000001</v>
      </c>
      <c r="E13" s="151">
        <v>13249.009765999999</v>
      </c>
      <c r="F13" s="153">
        <v>13249.009765999999</v>
      </c>
      <c r="G13" s="155">
        <v>1372865900</v>
      </c>
      <c r="H13" s="144">
        <f t="shared" si="0"/>
        <v>13728.659</v>
      </c>
    </row>
    <row r="14" spans="1:8" x14ac:dyDescent="0.3">
      <c r="A14" s="138">
        <v>43831</v>
      </c>
      <c r="B14" s="147">
        <v>13233.709961</v>
      </c>
      <c r="C14" s="143">
        <v>13640.059569999999</v>
      </c>
      <c r="D14" s="148">
        <v>12948.169921999999</v>
      </c>
      <c r="E14" s="149">
        <v>12981.969727</v>
      </c>
      <c r="F14" s="147">
        <v>12981.969727</v>
      </c>
      <c r="G14" s="154">
        <v>1737147300</v>
      </c>
      <c r="H14" s="144">
        <f t="shared" si="0"/>
        <v>17371.473000000002</v>
      </c>
    </row>
    <row r="15" spans="1:8" x14ac:dyDescent="0.3">
      <c r="A15" s="139">
        <v>43862</v>
      </c>
      <c r="B15" s="153">
        <v>13033.169921999999</v>
      </c>
      <c r="C15" s="144">
        <v>13795.240234000001</v>
      </c>
      <c r="D15" s="150">
        <v>11724.120117</v>
      </c>
      <c r="E15" s="151">
        <v>11890.349609000001</v>
      </c>
      <c r="F15" s="153">
        <v>11890.349609000001</v>
      </c>
      <c r="G15" s="155">
        <v>2231747600</v>
      </c>
      <c r="H15" s="144">
        <f t="shared" si="0"/>
        <v>22317.475999999999</v>
      </c>
    </row>
    <row r="16" spans="1:8" x14ac:dyDescent="0.3">
      <c r="A16" s="138">
        <v>43891</v>
      </c>
      <c r="B16" s="147">
        <v>12030.269531</v>
      </c>
      <c r="C16" s="143">
        <v>12272.990234000001</v>
      </c>
      <c r="D16" s="148">
        <v>8255.6503909999992</v>
      </c>
      <c r="E16" s="149">
        <v>9935.8398440000001</v>
      </c>
      <c r="F16" s="147">
        <v>9935.8398440000001</v>
      </c>
      <c r="G16" s="154">
        <v>4826748300</v>
      </c>
      <c r="H16" s="144">
        <f t="shared" si="0"/>
        <v>48267.483</v>
      </c>
    </row>
    <row r="17" spans="1:8" x14ac:dyDescent="0.3">
      <c r="A17" s="139">
        <v>43922</v>
      </c>
      <c r="B17" s="153">
        <v>9610.6699219999991</v>
      </c>
      <c r="C17" s="144">
        <v>11235.570313</v>
      </c>
      <c r="D17" s="150">
        <v>9337.0195309999999</v>
      </c>
      <c r="E17" s="151">
        <v>10861.639648</v>
      </c>
      <c r="F17" s="153">
        <v>10861.639648</v>
      </c>
      <c r="G17" s="155">
        <v>2507299800</v>
      </c>
      <c r="H17" s="144">
        <f t="shared" si="0"/>
        <v>25072.998</v>
      </c>
    </row>
    <row r="18" spans="1:8" x14ac:dyDescent="0.3">
      <c r="A18" s="138">
        <v>43952</v>
      </c>
      <c r="B18" s="152">
        <v>10543.360352</v>
      </c>
      <c r="C18" s="143">
        <v>11813.139648</v>
      </c>
      <c r="D18" s="148">
        <v>10160.889648</v>
      </c>
      <c r="E18" s="149">
        <v>11586.849609000001</v>
      </c>
      <c r="F18" s="152">
        <v>11586.849609000001</v>
      </c>
      <c r="G18" s="154">
        <v>2221913600</v>
      </c>
      <c r="H18" s="144">
        <f t="shared" si="0"/>
        <v>22219.135999999999</v>
      </c>
    </row>
    <row r="19" spans="1:8" x14ac:dyDescent="0.3">
      <c r="A19" s="139">
        <v>43983</v>
      </c>
      <c r="B19" s="147">
        <v>11586.849609000001</v>
      </c>
      <c r="C19" s="144">
        <v>12913.129883</v>
      </c>
      <c r="D19" s="150">
        <v>11586.849609000001</v>
      </c>
      <c r="E19" s="151">
        <v>12310.929688</v>
      </c>
      <c r="F19" s="147">
        <v>12310.929688</v>
      </c>
      <c r="G19" s="155">
        <v>2754888800</v>
      </c>
      <c r="H19" s="144">
        <f t="shared" si="0"/>
        <v>27548.887999999999</v>
      </c>
    </row>
    <row r="20" spans="1:8" x14ac:dyDescent="0.3">
      <c r="A20" s="138">
        <v>44013</v>
      </c>
      <c r="B20" s="152">
        <v>12391.719727</v>
      </c>
      <c r="C20" s="143">
        <v>13313.900390999999</v>
      </c>
      <c r="D20" s="148">
        <v>12095.110352</v>
      </c>
      <c r="E20" s="149">
        <v>12313.360352</v>
      </c>
      <c r="F20" s="152">
        <v>12313.360352</v>
      </c>
      <c r="G20" s="154">
        <v>1712733000</v>
      </c>
      <c r="H20" s="144">
        <f t="shared" si="0"/>
        <v>17127.330000000002</v>
      </c>
    </row>
    <row r="21" spans="1:8" x14ac:dyDescent="0.3">
      <c r="A21" s="139">
        <v>44044</v>
      </c>
      <c r="B21" s="147">
        <v>12374.459961</v>
      </c>
      <c r="C21" s="144">
        <v>13221.820313</v>
      </c>
      <c r="D21" s="150">
        <v>12365.610352</v>
      </c>
      <c r="E21" s="151">
        <v>12945.379883</v>
      </c>
      <c r="F21" s="147">
        <v>12945.379883</v>
      </c>
      <c r="G21" s="155">
        <v>1260622200</v>
      </c>
      <c r="H21" s="144">
        <f t="shared" si="0"/>
        <v>12606.222</v>
      </c>
    </row>
    <row r="22" spans="1:8" x14ac:dyDescent="0.3">
      <c r="A22" s="138">
        <v>44075</v>
      </c>
      <c r="B22" s="147">
        <v>13037.200194999999</v>
      </c>
      <c r="C22" s="143">
        <v>13460.459961</v>
      </c>
      <c r="D22" s="148">
        <v>12341.580078000001</v>
      </c>
      <c r="E22" s="149">
        <v>12760.730469</v>
      </c>
      <c r="F22" s="147">
        <v>12760.730469</v>
      </c>
      <c r="G22" s="154">
        <v>1617666600</v>
      </c>
      <c r="H22" s="144">
        <f t="shared" si="0"/>
        <v>16176.665999999999</v>
      </c>
    </row>
    <row r="23" spans="1:8" x14ac:dyDescent="0.3">
      <c r="A23" s="139">
        <v>44105</v>
      </c>
      <c r="B23" s="153">
        <v>12812.080078000001</v>
      </c>
      <c r="C23" s="144">
        <v>13151.799805000001</v>
      </c>
      <c r="D23" s="150">
        <v>11450.080078000001</v>
      </c>
      <c r="E23" s="151">
        <v>11556.480469</v>
      </c>
      <c r="F23" s="153">
        <v>11556.480469</v>
      </c>
      <c r="G23" s="155">
        <v>1555195300</v>
      </c>
      <c r="H23" s="144">
        <f t="shared" si="0"/>
        <v>15551.953</v>
      </c>
    </row>
    <row r="24" spans="1:8" x14ac:dyDescent="0.3">
      <c r="A24" s="138">
        <v>44136</v>
      </c>
      <c r="B24" s="147">
        <v>11602.910156</v>
      </c>
      <c r="C24" s="143">
        <v>13445.110352</v>
      </c>
      <c r="D24" s="148">
        <v>11551.360352</v>
      </c>
      <c r="E24" s="149">
        <v>13291.160156</v>
      </c>
      <c r="F24" s="147">
        <v>13291.160156</v>
      </c>
      <c r="G24" s="154">
        <v>1828909000</v>
      </c>
      <c r="H24" s="144">
        <f t="shared" si="0"/>
        <v>18289.09</v>
      </c>
    </row>
    <row r="25" spans="1:8" x14ac:dyDescent="0.3">
      <c r="A25" s="139">
        <v>44166</v>
      </c>
      <c r="B25" s="147">
        <v>13371.660156</v>
      </c>
      <c r="C25" s="144">
        <v>13903.110352</v>
      </c>
      <c r="D25" s="150">
        <v>13009.480469</v>
      </c>
      <c r="E25" s="151">
        <v>13718.780273</v>
      </c>
      <c r="F25" s="147">
        <v>13718.780273</v>
      </c>
      <c r="G25" s="155">
        <v>1360090900</v>
      </c>
      <c r="H25" s="144">
        <f t="shared" si="0"/>
        <v>13600.909</v>
      </c>
    </row>
  </sheetData>
  <conditionalFormatting sqref="A1:H25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{AA1C4A8B-63B5-4ECE-B5E0-E283DA099F30}</x14:id>
        </ext>
      </extLst>
    </cfRule>
  </conditionalFormatting>
  <conditionalFormatting sqref="F2:F25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{22707273-4CC2-451F-BEE3-39FCDEC1BF5D}</x14:id>
        </ext>
      </extLst>
    </cfRule>
  </conditionalFormatting>
  <conditionalFormatting sqref="F1:F2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{80BBFAAE-20CB-488B-B5D3-BCF7A647A860}</x14:id>
        </ext>
      </extLst>
    </cfRule>
  </conditionalFormatting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A1C4A8B-63B5-4ECE-B5E0-E283DA099F3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A1:H25</xm:sqref>
        </x14:conditionalFormatting>
        <x14:conditionalFormatting xmlns:xm="http://schemas.microsoft.com/office/excel/2006/main">
          <x14:cfRule type="dataBar" id="{22707273-4CC2-451F-BEE3-39FCDEC1BF5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F2:F25</xm:sqref>
        </x14:conditionalFormatting>
        <x14:conditionalFormatting xmlns:xm="http://schemas.microsoft.com/office/excel/2006/main">
          <x14:cfRule type="dataBar" id="{80BBFAAE-20CB-488B-B5D3-BCF7A647A86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F1:F25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1B3CD-59BE-4E69-B448-8957901426D1}">
  <sheetPr codeName="Sheet3"/>
  <dimension ref="A1:S15151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0.33203125" style="51" bestFit="1" customWidth="1"/>
    <col min="2" max="2" width="10.33203125" style="52" bestFit="1" customWidth="1"/>
    <col min="3" max="8" width="15.6640625" style="50" bestFit="1" customWidth="1"/>
    <col min="9" max="9" width="18.88671875" style="50" bestFit="1" customWidth="1"/>
    <col min="10" max="10" width="14.44140625" style="50" bestFit="1" customWidth="1"/>
    <col min="11" max="11" width="19.6640625" style="50" bestFit="1" customWidth="1"/>
    <col min="12" max="12" width="11.5546875" style="2" customWidth="1"/>
    <col min="13" max="13" width="16.109375" customWidth="1"/>
    <col min="14" max="14" width="38.5546875" bestFit="1" customWidth="1"/>
    <col min="15" max="15" width="6" customWidth="1"/>
    <col min="16" max="16" width="18.33203125" customWidth="1"/>
    <col min="17" max="17" width="15.88671875" customWidth="1"/>
    <col min="18" max="18" width="18.33203125" style="15" bestFit="1" customWidth="1"/>
    <col min="19" max="19" width="23.44140625" style="15" customWidth="1"/>
  </cols>
  <sheetData>
    <row r="1" spans="1:19" x14ac:dyDescent="0.3">
      <c r="A1" s="51" t="s">
        <v>41</v>
      </c>
      <c r="B1" s="52" t="s">
        <v>75</v>
      </c>
      <c r="C1" s="50" t="s">
        <v>76</v>
      </c>
      <c r="D1" s="50" t="s">
        <v>77</v>
      </c>
      <c r="E1" s="50" t="s">
        <v>78</v>
      </c>
      <c r="F1" s="50" t="s">
        <v>79</v>
      </c>
      <c r="G1" s="50" t="s">
        <v>80</v>
      </c>
      <c r="H1" s="50" t="s">
        <v>81</v>
      </c>
      <c r="I1" s="50" t="s">
        <v>31204</v>
      </c>
      <c r="J1" s="50" t="s">
        <v>82</v>
      </c>
      <c r="K1" s="50" t="s">
        <v>34</v>
      </c>
      <c r="P1" s="174" t="s">
        <v>31186</v>
      </c>
      <c r="Q1" s="174"/>
      <c r="R1" s="175" t="s">
        <v>31187</v>
      </c>
      <c r="S1" s="175"/>
    </row>
    <row r="2" spans="1:19" x14ac:dyDescent="0.3">
      <c r="A2" s="51" t="str">
        <f t="shared" ref="A2:A65" si="0">"1COV.DE"</f>
        <v>1COV.DE</v>
      </c>
      <c r="B2" s="52" t="s">
        <v>30650</v>
      </c>
      <c r="C2" s="50" t="s">
        <v>588</v>
      </c>
      <c r="D2" s="50">
        <f>DAX__2019_2020__33[[#This Row],[Open]]*(DAX__2019_2020__33[[#This Row],[Adj Close]]/DAX__2019_2020__33[[#This Row],[Close]])</f>
        <v>33.261671559780439</v>
      </c>
      <c r="E2" s="50" t="s">
        <v>589</v>
      </c>
      <c r="F2" s="50" t="s">
        <v>590</v>
      </c>
      <c r="G2" s="50" t="s">
        <v>591</v>
      </c>
      <c r="H2" s="50" t="s">
        <v>592</v>
      </c>
      <c r="I2" s="50">
        <f>(DAX__2019_2020__33[[#This Row],[Adj Close]]-DAX__2019_2020__33[[#This Row],[Adj Open]])/DAX__2019_2020__33[[#This Row],[Adj Open]]</f>
        <v>-5.7937424892819086E-3</v>
      </c>
      <c r="J2" s="50">
        <f>DAX__2019_2020__33[[#This Row],[Adj Close]]-DAX__2019_2020__33[[#This Row],[Adj Open]]</f>
        <v>-0.19270955978043958</v>
      </c>
      <c r="K2" s="50">
        <v>922765</v>
      </c>
      <c r="N2" t="s">
        <v>31178</v>
      </c>
      <c r="P2" s="176" t="s">
        <v>31188</v>
      </c>
      <c r="Q2" s="176"/>
      <c r="R2" s="176"/>
      <c r="S2" s="176"/>
    </row>
    <row r="3" spans="1:19" x14ac:dyDescent="0.3">
      <c r="A3" s="51" t="str">
        <f t="shared" si="0"/>
        <v>1COV.DE</v>
      </c>
      <c r="B3" s="52" t="s">
        <v>30651</v>
      </c>
      <c r="C3" s="50" t="s">
        <v>593</v>
      </c>
      <c r="D3" s="50">
        <f>DAX__2019_2020__33[[#This Row],[Open]]*(DAX__2019_2020__33[[#This Row],[Adj Close]]/DAX__2019_2020__33[[#This Row],[Close]])</f>
        <v>32.745214488439586</v>
      </c>
      <c r="E3" s="50" t="s">
        <v>594</v>
      </c>
      <c r="F3" s="50" t="s">
        <v>595</v>
      </c>
      <c r="G3" s="50" t="s">
        <v>596</v>
      </c>
      <c r="H3" s="50" t="s">
        <v>597</v>
      </c>
      <c r="I3" s="50">
        <f>(DAX__2019_2020__33[[#This Row],[Adj Close]]-DAX__2019_2020__33[[#This Row],[Adj Open]])/DAX__2019_2020__33[[#This Row],[Adj Open]]</f>
        <v>7.532933145009457E-3</v>
      </c>
      <c r="J3" s="50">
        <f>DAX__2019_2020__33[[#This Row],[Adj Close]]-DAX__2019_2020__33[[#This Row],[Adj Open]]</f>
        <v>0.24666751156041045</v>
      </c>
      <c r="K3" s="50">
        <v>940568</v>
      </c>
      <c r="N3">
        <f>2</f>
        <v>2</v>
      </c>
      <c r="P3" s="20" t="s">
        <v>31179</v>
      </c>
      <c r="Q3" s="20" t="s">
        <v>31186</v>
      </c>
      <c r="R3" s="21" t="s">
        <v>31204</v>
      </c>
      <c r="S3" s="21" t="s">
        <v>34</v>
      </c>
    </row>
    <row r="4" spans="1:19" x14ac:dyDescent="0.3">
      <c r="A4" s="51" t="str">
        <f t="shared" si="0"/>
        <v>1COV.DE</v>
      </c>
      <c r="B4" s="52" t="s">
        <v>30652</v>
      </c>
      <c r="C4" s="50" t="s">
        <v>598</v>
      </c>
      <c r="D4" s="50">
        <f>DAX__2019_2020__33[[#This Row],[Open]]*(DAX__2019_2020__33[[#This Row],[Adj Close]]/DAX__2019_2020__33[[#This Row],[Close]])</f>
        <v>33.500625495593248</v>
      </c>
      <c r="E4" s="50" t="s">
        <v>599</v>
      </c>
      <c r="F4" s="50" t="s">
        <v>600</v>
      </c>
      <c r="G4" s="50" t="s">
        <v>601</v>
      </c>
      <c r="H4" s="50" t="s">
        <v>602</v>
      </c>
      <c r="I4" s="50">
        <f>(DAX__2019_2020__33[[#This Row],[Adj Close]]-DAX__2019_2020__33[[#This Row],[Adj Open]])/DAX__2019_2020__33[[#This Row],[Adj Open]]</f>
        <v>4.3258192435761497E-2</v>
      </c>
      <c r="J4" s="50">
        <f>DAX__2019_2020__33[[#This Row],[Adj Close]]-DAX__2019_2020__33[[#This Row],[Adj Open]]</f>
        <v>1.4491765044067506</v>
      </c>
      <c r="K4" s="50">
        <v>1399264</v>
      </c>
      <c r="N4">
        <f>N3+505</f>
        <v>507</v>
      </c>
      <c r="P4" t="s">
        <v>46</v>
      </c>
      <c r="Q4" s="1">
        <v>-0.19270956</v>
      </c>
      <c r="R4" s="8">
        <f t="shared" ref="R4:R45" si="1">_xlfn.SINGLE(_xlfn.XLOOKUP($P4,$A:$A,I:I,"_"))</f>
        <v>-5.7937424892819086E-3</v>
      </c>
      <c r="S4" s="17">
        <f t="shared" ref="S4:S45" si="2">_xlfn.SINGLE(_xlfn.XLOOKUP($P4,$A:$A,K:K,"_"))</f>
        <v>922765</v>
      </c>
    </row>
    <row r="5" spans="1:19" x14ac:dyDescent="0.3">
      <c r="A5" s="51" t="str">
        <f t="shared" si="0"/>
        <v>1COV.DE</v>
      </c>
      <c r="B5" s="52" t="s">
        <v>30653</v>
      </c>
      <c r="C5" s="50" t="s">
        <v>603</v>
      </c>
      <c r="D5" s="50">
        <f>DAX__2019_2020__33[[#This Row],[Open]]*(DAX__2019_2020__33[[#This Row],[Adj Close]]/DAX__2019_2020__33[[#This Row],[Close]])</f>
        <v>35.658977632336324</v>
      </c>
      <c r="E5" s="50" t="s">
        <v>604</v>
      </c>
      <c r="F5" s="50" t="s">
        <v>605</v>
      </c>
      <c r="G5" s="50" t="s">
        <v>606</v>
      </c>
      <c r="H5" s="50" t="s">
        <v>607</v>
      </c>
      <c r="I5" s="50">
        <f>(DAX__2019_2020__33[[#This Row],[Adj Close]]-DAX__2019_2020__33[[#This Row],[Adj Open]])/DAX__2019_2020__33[[#This Row],[Adj Open]]</f>
        <v>-2.5940273495040064E-2</v>
      </c>
      <c r="J5" s="50">
        <f>DAX__2019_2020__33[[#This Row],[Adj Close]]-DAX__2019_2020__33[[#This Row],[Adj Open]]</f>
        <v>-0.92500363233632044</v>
      </c>
      <c r="K5" s="50">
        <v>951176</v>
      </c>
      <c r="N5">
        <f>N4+505</f>
        <v>1012</v>
      </c>
      <c r="P5" t="s">
        <v>34</v>
      </c>
      <c r="Q5">
        <v>922765</v>
      </c>
      <c r="R5" s="8" t="str">
        <f t="shared" si="1"/>
        <v>_</v>
      </c>
      <c r="S5" s="17" t="str">
        <f t="shared" si="2"/>
        <v>_</v>
      </c>
    </row>
    <row r="6" spans="1:19" x14ac:dyDescent="0.3">
      <c r="A6" s="51" t="str">
        <f t="shared" si="0"/>
        <v>1COV.DE</v>
      </c>
      <c r="B6" s="52" t="s">
        <v>30654</v>
      </c>
      <c r="C6" s="50" t="s">
        <v>608</v>
      </c>
      <c r="D6" s="50">
        <f>DAX__2019_2020__33[[#This Row],[Open]]*(DAX__2019_2020__33[[#This Row],[Adj Close]]/DAX__2019_2020__33[[#This Row],[Close]])</f>
        <v>34.680013054765432</v>
      </c>
      <c r="E6" s="50" t="s">
        <v>609</v>
      </c>
      <c r="F6" s="50" t="s">
        <v>610</v>
      </c>
      <c r="G6" s="50" t="s">
        <v>611</v>
      </c>
      <c r="H6" s="50" t="s">
        <v>612</v>
      </c>
      <c r="I6" s="50">
        <f>(DAX__2019_2020__33[[#This Row],[Adj Close]]-DAX__2019_2020__33[[#This Row],[Adj Open]])/DAX__2019_2020__33[[#This Row],[Adj Open]]</f>
        <v>1.8893042058544762E-2</v>
      </c>
      <c r="J6" s="50">
        <f>DAX__2019_2020__33[[#This Row],[Adj Close]]-DAX__2019_2020__33[[#This Row],[Adj Open]]</f>
        <v>0.65521094523456469</v>
      </c>
      <c r="K6" s="50">
        <v>1754973</v>
      </c>
      <c r="N6">
        <f>N5+505</f>
        <v>1517</v>
      </c>
      <c r="P6" t="s">
        <v>45</v>
      </c>
      <c r="Q6" s="8">
        <v>1.2683357228432044</v>
      </c>
      <c r="R6" s="8">
        <f t="shared" si="1"/>
        <v>7.3749848559138877E-3</v>
      </c>
      <c r="S6" s="17">
        <f t="shared" si="2"/>
        <v>803984</v>
      </c>
    </row>
    <row r="7" spans="1:19" x14ac:dyDescent="0.3">
      <c r="A7" s="51" t="str">
        <f t="shared" si="0"/>
        <v>1COV.DE</v>
      </c>
      <c r="B7" s="52" t="s">
        <v>30655</v>
      </c>
      <c r="C7" s="50" t="s">
        <v>613</v>
      </c>
      <c r="D7" s="50">
        <f>DAX__2019_2020__33[[#This Row],[Open]]*(DAX__2019_2020__33[[#This Row],[Adj Close]]/DAX__2019_2020__33[[#This Row],[Close]])</f>
        <v>35.597308840900148</v>
      </c>
      <c r="E7" s="50" t="s">
        <v>614</v>
      </c>
      <c r="F7" s="50" t="s">
        <v>615</v>
      </c>
      <c r="G7" s="50" t="s">
        <v>616</v>
      </c>
      <c r="H7" s="50" t="s">
        <v>617</v>
      </c>
      <c r="I7" s="50">
        <f>(DAX__2019_2020__33[[#This Row],[Adj Close]]-DAX__2019_2020__33[[#This Row],[Adj Open]])/DAX__2019_2020__33[[#This Row],[Adj Open]]</f>
        <v>1.2992615851017811E-2</v>
      </c>
      <c r="J7" s="50">
        <f>DAX__2019_2020__33[[#This Row],[Adj Close]]-DAX__2019_2020__33[[#This Row],[Adj Open]]</f>
        <v>0.4625021590998557</v>
      </c>
      <c r="K7" s="50">
        <v>1438726</v>
      </c>
      <c r="N7">
        <f>N6+505</f>
        <v>2022</v>
      </c>
      <c r="P7" t="s">
        <v>31168</v>
      </c>
      <c r="Q7">
        <v>803984</v>
      </c>
      <c r="R7" s="8" t="str">
        <f t="shared" si="1"/>
        <v>_</v>
      </c>
      <c r="S7" s="17" t="str">
        <f t="shared" si="2"/>
        <v>_</v>
      </c>
    </row>
    <row r="8" spans="1:19" x14ac:dyDescent="0.3">
      <c r="A8" s="51" t="str">
        <f t="shared" si="0"/>
        <v>1COV.DE</v>
      </c>
      <c r="B8" s="52" t="s">
        <v>30656</v>
      </c>
      <c r="C8" s="50" t="s">
        <v>618</v>
      </c>
      <c r="D8" s="50">
        <f>DAX__2019_2020__33[[#This Row],[Open]]*(DAX__2019_2020__33[[#This Row],[Adj Close]]/DAX__2019_2020__33[[#This Row],[Close]])</f>
        <v>35.921066518061309</v>
      </c>
      <c r="E8" s="50" t="s">
        <v>618</v>
      </c>
      <c r="F8" s="50" t="s">
        <v>619</v>
      </c>
      <c r="G8" s="50" t="s">
        <v>620</v>
      </c>
      <c r="H8" s="50" t="s">
        <v>621</v>
      </c>
      <c r="I8" s="50">
        <f>(DAX__2019_2020__33[[#This Row],[Adj Close]]-DAX__2019_2020__33[[#This Row],[Adj Open]])/DAX__2019_2020__33[[#This Row],[Adj Open]]</f>
        <v>-2.2532168349020072E-2</v>
      </c>
      <c r="J8" s="50">
        <f>DAX__2019_2020__33[[#This Row],[Adj Close]]-DAX__2019_2020__33[[#This Row],[Adj Open]]</f>
        <v>-0.8093795180613057</v>
      </c>
      <c r="K8" s="50">
        <v>1583542</v>
      </c>
      <c r="N8">
        <f t="shared" ref="N8:N24" si="3">N7+505</f>
        <v>2527</v>
      </c>
      <c r="P8" t="s">
        <v>72</v>
      </c>
      <c r="Q8">
        <v>0.24475557736171538</v>
      </c>
      <c r="R8" s="8">
        <f t="shared" si="1"/>
        <v>3.098951058427907E-3</v>
      </c>
      <c r="S8" s="17">
        <f t="shared" si="2"/>
        <v>74497</v>
      </c>
    </row>
    <row r="9" spans="1:19" x14ac:dyDescent="0.3">
      <c r="A9" s="51" t="str">
        <f t="shared" si="0"/>
        <v>1COV.DE</v>
      </c>
      <c r="B9" s="52" t="s">
        <v>30657</v>
      </c>
      <c r="C9" s="50" t="s">
        <v>622</v>
      </c>
      <c r="D9" s="50">
        <f>DAX__2019_2020__33[[#This Row],[Open]]*(DAX__2019_2020__33[[#This Row],[Adj Close]]/DAX__2019_2020__33[[#This Row],[Close]])</f>
        <v>35.204181915003879</v>
      </c>
      <c r="E9" s="50" t="s">
        <v>623</v>
      </c>
      <c r="F9" s="50" t="s">
        <v>624</v>
      </c>
      <c r="G9" s="50" t="s">
        <v>625</v>
      </c>
      <c r="H9" s="50" t="s">
        <v>626</v>
      </c>
      <c r="I9" s="50">
        <f>(DAX__2019_2020__33[[#This Row],[Adj Close]]-DAX__2019_2020__33[[#This Row],[Adj Open]])/DAX__2019_2020__33[[#This Row],[Adj Open]]</f>
        <v>-1.7297942513595042E-2</v>
      </c>
      <c r="J9" s="50">
        <f>DAX__2019_2020__33[[#This Row],[Adj Close]]-DAX__2019_2020__33[[#This Row],[Adj Open]]</f>
        <v>-0.60895991500387936</v>
      </c>
      <c r="K9" s="50">
        <v>1588818</v>
      </c>
      <c r="N9">
        <f>N8+505</f>
        <v>3032</v>
      </c>
      <c r="P9" t="s">
        <v>31158</v>
      </c>
      <c r="Q9">
        <v>74497</v>
      </c>
      <c r="R9" s="8" t="str">
        <f t="shared" si="1"/>
        <v>_</v>
      </c>
      <c r="S9" s="17" t="str">
        <f t="shared" si="2"/>
        <v>_</v>
      </c>
    </row>
    <row r="10" spans="1:19" x14ac:dyDescent="0.3">
      <c r="A10" s="51" t="str">
        <f t="shared" si="0"/>
        <v>1COV.DE</v>
      </c>
      <c r="B10" s="52" t="s">
        <v>30658</v>
      </c>
      <c r="C10" s="50" t="s">
        <v>627</v>
      </c>
      <c r="D10" s="50">
        <f>DAX__2019_2020__33[[#This Row],[Open]]*(DAX__2019_2020__33[[#This Row],[Adj Close]]/DAX__2019_2020__33[[#This Row],[Close]])</f>
        <v>34.441057821159802</v>
      </c>
      <c r="E10" s="50" t="s">
        <v>628</v>
      </c>
      <c r="F10" s="50" t="s">
        <v>629</v>
      </c>
      <c r="G10" s="50" t="s">
        <v>630</v>
      </c>
      <c r="H10" s="50" t="s">
        <v>631</v>
      </c>
      <c r="I10" s="50">
        <f>(DAX__2019_2020__33[[#This Row],[Adj Close]]-DAX__2019_2020__33[[#This Row],[Adj Open]])/DAX__2019_2020__33[[#This Row],[Adj Open]]</f>
        <v>1.1190689346463745E-2</v>
      </c>
      <c r="J10" s="50">
        <f>DAX__2019_2020__33[[#This Row],[Adj Close]]-DAX__2019_2020__33[[#This Row],[Adj Open]]</f>
        <v>0.38541917884019483</v>
      </c>
      <c r="K10" s="50">
        <v>1017734</v>
      </c>
      <c r="N10">
        <f t="shared" si="3"/>
        <v>3537</v>
      </c>
      <c r="P10" t="s">
        <v>47</v>
      </c>
      <c r="Q10">
        <v>-0.40873687714287144</v>
      </c>
      <c r="R10" s="8">
        <f t="shared" si="1"/>
        <v>-2.8490028490029485E-3</v>
      </c>
      <c r="S10" s="17">
        <f t="shared" si="2"/>
        <v>1035404</v>
      </c>
    </row>
    <row r="11" spans="1:19" x14ac:dyDescent="0.3">
      <c r="A11" s="51" t="str">
        <f t="shared" si="0"/>
        <v>1COV.DE</v>
      </c>
      <c r="B11" s="52" t="s">
        <v>30659</v>
      </c>
      <c r="C11" s="50" t="s">
        <v>632</v>
      </c>
      <c r="D11" s="50">
        <f>DAX__2019_2020__33[[#This Row],[Open]]*(DAX__2019_2020__33[[#This Row],[Adj Close]]/DAX__2019_2020__33[[#This Row],[Close]])</f>
        <v>35.342936054356642</v>
      </c>
      <c r="E11" s="50" t="s">
        <v>633</v>
      </c>
      <c r="F11" s="50" t="s">
        <v>634</v>
      </c>
      <c r="G11" s="50" t="s">
        <v>635</v>
      </c>
      <c r="H11" s="50" t="s">
        <v>636</v>
      </c>
      <c r="I11" s="50">
        <f>(DAX__2019_2020__33[[#This Row],[Adj Close]]-DAX__2019_2020__33[[#This Row],[Adj Open]])/DAX__2019_2020__33[[#This Row],[Adj Open]]</f>
        <v>-1.6139520878496159E-2</v>
      </c>
      <c r="J11" s="50">
        <f>DAX__2019_2020__33[[#This Row],[Adj Close]]-DAX__2019_2020__33[[#This Row],[Adj Open]]</f>
        <v>-0.57041805435664372</v>
      </c>
      <c r="K11" s="50">
        <v>865132</v>
      </c>
      <c r="N11">
        <f>N10+505</f>
        <v>4042</v>
      </c>
      <c r="P11" t="s">
        <v>31169</v>
      </c>
      <c r="Q11">
        <v>1035404</v>
      </c>
      <c r="R11" s="8" t="str">
        <f t="shared" si="1"/>
        <v>_</v>
      </c>
      <c r="S11" s="17" t="str">
        <f t="shared" si="2"/>
        <v>_</v>
      </c>
    </row>
    <row r="12" spans="1:19" x14ac:dyDescent="0.3">
      <c r="A12" s="51" t="str">
        <f t="shared" si="0"/>
        <v>1COV.DE</v>
      </c>
      <c r="B12" s="52" t="s">
        <v>30660</v>
      </c>
      <c r="C12" s="50" t="s">
        <v>637</v>
      </c>
      <c r="D12" s="50">
        <f>DAX__2019_2020__33[[#This Row],[Open]]*(DAX__2019_2020__33[[#This Row],[Adj Close]]/DAX__2019_2020__33[[#This Row],[Close]])</f>
        <v>34.918974831323851</v>
      </c>
      <c r="E12" s="50" t="s">
        <v>638</v>
      </c>
      <c r="F12" s="50" t="s">
        <v>639</v>
      </c>
      <c r="G12" s="50" t="s">
        <v>640</v>
      </c>
      <c r="H12" s="50" t="s">
        <v>641</v>
      </c>
      <c r="I12" s="50">
        <f>(DAX__2019_2020__33[[#This Row],[Adj Close]]-DAX__2019_2020__33[[#This Row],[Adj Open]])/DAX__2019_2020__33[[#This Row],[Adj Open]]</f>
        <v>2.0971324966254309E-2</v>
      </c>
      <c r="J12" s="50">
        <f>DAX__2019_2020__33[[#This Row],[Adj Close]]-DAX__2019_2020__33[[#This Row],[Adj Open]]</f>
        <v>0.73229716867614769</v>
      </c>
      <c r="K12" s="50">
        <v>1421516</v>
      </c>
      <c r="N12">
        <f t="shared" si="3"/>
        <v>4547</v>
      </c>
      <c r="P12" t="s">
        <v>53</v>
      </c>
      <c r="Q12">
        <v>0.16314100697584166</v>
      </c>
      <c r="R12" s="8">
        <f t="shared" si="1"/>
        <v>3.6363801652892977E-3</v>
      </c>
      <c r="S12" s="17">
        <f t="shared" si="2"/>
        <v>2564044</v>
      </c>
    </row>
    <row r="13" spans="1:19" x14ac:dyDescent="0.3">
      <c r="A13" s="51" t="str">
        <f t="shared" si="0"/>
        <v>1COV.DE</v>
      </c>
      <c r="B13" s="52" t="s">
        <v>30661</v>
      </c>
      <c r="C13" s="50" t="s">
        <v>642</v>
      </c>
      <c r="D13" s="50">
        <f>DAX__2019_2020__33[[#This Row],[Open]]*(DAX__2019_2020__33[[#This Row],[Adj Close]]/DAX__2019_2020__33[[#This Row],[Close]])</f>
        <v>35.227306924370659</v>
      </c>
      <c r="E13" s="50" t="s">
        <v>643</v>
      </c>
      <c r="F13" s="50" t="s">
        <v>644</v>
      </c>
      <c r="G13" s="50" t="s">
        <v>618</v>
      </c>
      <c r="H13" s="50" t="s">
        <v>645</v>
      </c>
      <c r="I13" s="50">
        <f>(DAX__2019_2020__33[[#This Row],[Adj Close]]-DAX__2019_2020__33[[#This Row],[Adj Open]])/DAX__2019_2020__33[[#This Row],[Adj Open]]</f>
        <v>1.9693588190512378E-2</v>
      </c>
      <c r="J13" s="50">
        <f>DAX__2019_2020__33[[#This Row],[Adj Close]]-DAX__2019_2020__33[[#This Row],[Adj Open]]</f>
        <v>0.69375207562934094</v>
      </c>
      <c r="K13" s="50">
        <v>1341836</v>
      </c>
      <c r="N13">
        <f>N12+505</f>
        <v>5052</v>
      </c>
      <c r="P13" t="s">
        <v>31159</v>
      </c>
      <c r="Q13">
        <v>2564044</v>
      </c>
      <c r="R13" s="8" t="str">
        <f t="shared" si="1"/>
        <v>_</v>
      </c>
      <c r="S13" s="17" t="str">
        <f t="shared" si="2"/>
        <v>_</v>
      </c>
    </row>
    <row r="14" spans="1:19" x14ac:dyDescent="0.3">
      <c r="A14" s="51" t="str">
        <f t="shared" si="0"/>
        <v>1COV.DE</v>
      </c>
      <c r="B14" s="52" t="s">
        <v>30662</v>
      </c>
      <c r="C14" s="50" t="s">
        <v>646</v>
      </c>
      <c r="D14" s="50">
        <f>DAX__2019_2020__33[[#This Row],[Open]]*(DAX__2019_2020__33[[#This Row],[Adj Close]]/DAX__2019_2020__33[[#This Row],[Close]])</f>
        <v>36.437524701526407</v>
      </c>
      <c r="E14" s="50" t="s">
        <v>647</v>
      </c>
      <c r="F14" s="50" t="s">
        <v>648</v>
      </c>
      <c r="G14" s="50" t="s">
        <v>649</v>
      </c>
      <c r="H14" s="50" t="s">
        <v>650</v>
      </c>
      <c r="I14" s="50">
        <f>(DAX__2019_2020__33[[#This Row],[Adj Close]]-DAX__2019_2020__33[[#This Row],[Adj Open]])/DAX__2019_2020__33[[#This Row],[Adj Open]]</f>
        <v>2.5597630632536329E-2</v>
      </c>
      <c r="J14" s="50">
        <f>DAX__2019_2020__33[[#This Row],[Adj Close]]-DAX__2019_2020__33[[#This Row],[Adj Open]]</f>
        <v>0.93271429847359144</v>
      </c>
      <c r="K14" s="50">
        <v>1702946</v>
      </c>
      <c r="N14">
        <f t="shared" si="3"/>
        <v>5557</v>
      </c>
      <c r="P14" t="s">
        <v>55</v>
      </c>
      <c r="Q14">
        <v>0.98664103341042875</v>
      </c>
      <c r="R14" s="8">
        <f t="shared" si="1"/>
        <v>1.9430485436675193E-2</v>
      </c>
      <c r="S14" s="17">
        <f t="shared" si="2"/>
        <v>2696276</v>
      </c>
    </row>
    <row r="15" spans="1:19" x14ac:dyDescent="0.3">
      <c r="A15" s="51" t="str">
        <f t="shared" si="0"/>
        <v>1COV.DE</v>
      </c>
      <c r="B15" s="52" t="s">
        <v>30663</v>
      </c>
      <c r="C15" s="50" t="s">
        <v>651</v>
      </c>
      <c r="D15" s="50">
        <f>DAX__2019_2020__33[[#This Row],[Open]]*(DAX__2019_2020__33[[#This Row],[Adj Close]]/DAX__2019_2020__33[[#This Row],[Close]])</f>
        <v>37.493572350016706</v>
      </c>
      <c r="E15" s="50" t="s">
        <v>652</v>
      </c>
      <c r="F15" s="50" t="s">
        <v>653</v>
      </c>
      <c r="G15" s="50" t="s">
        <v>654</v>
      </c>
      <c r="H15" s="50" t="s">
        <v>655</v>
      </c>
      <c r="I15" s="50">
        <f>(DAX__2019_2020__33[[#This Row],[Adj Close]]-DAX__2019_2020__33[[#This Row],[Adj Open]])/DAX__2019_2020__33[[#This Row],[Adj Open]]</f>
        <v>-1.9531250401547219E-2</v>
      </c>
      <c r="J15" s="50">
        <f>DAX__2019_2020__33[[#This Row],[Adj Close]]-DAX__2019_2020__33[[#This Row],[Adj Open]]</f>
        <v>-0.73229635001670346</v>
      </c>
      <c r="K15" s="50">
        <v>907608</v>
      </c>
      <c r="N15">
        <f>N14+505</f>
        <v>6062</v>
      </c>
      <c r="P15" t="s">
        <v>31170</v>
      </c>
      <c r="Q15">
        <v>2696276</v>
      </c>
      <c r="R15" s="8" t="str">
        <f t="shared" si="1"/>
        <v>_</v>
      </c>
      <c r="S15" s="17" t="str">
        <f t="shared" si="2"/>
        <v>_</v>
      </c>
    </row>
    <row r="16" spans="1:19" x14ac:dyDescent="0.3">
      <c r="A16" s="51" t="str">
        <f t="shared" si="0"/>
        <v>1COV.DE</v>
      </c>
      <c r="B16" s="52" t="s">
        <v>30664</v>
      </c>
      <c r="C16" s="50" t="s">
        <v>656</v>
      </c>
      <c r="D16" s="50">
        <f>DAX__2019_2020__33[[#This Row],[Open]]*(DAX__2019_2020__33[[#This Row],[Adj Close]]/DAX__2019_2020__33[[#This Row],[Close]])</f>
        <v>35.288975308593983</v>
      </c>
      <c r="E16" s="50" t="s">
        <v>657</v>
      </c>
      <c r="F16" s="50" t="s">
        <v>642</v>
      </c>
      <c r="G16" s="50" t="s">
        <v>658</v>
      </c>
      <c r="H16" s="50" t="s">
        <v>659</v>
      </c>
      <c r="I16" s="50">
        <f>(DAX__2019_2020__33[[#This Row],[Adj Close]]-DAX__2019_2020__33[[#This Row],[Adj Open]])/DAX__2019_2020__33[[#This Row],[Adj Open]]</f>
        <v>8.9558761239816719E-3</v>
      </c>
      <c r="J16" s="50">
        <f>DAX__2019_2020__33[[#This Row],[Adj Close]]-DAX__2019_2020__33[[#This Row],[Adj Open]]</f>
        <v>0.31604369140601563</v>
      </c>
      <c r="K16" s="50">
        <v>1545275</v>
      </c>
      <c r="N16">
        <f t="shared" si="3"/>
        <v>6567</v>
      </c>
      <c r="P16" t="s">
        <v>57</v>
      </c>
      <c r="Q16">
        <v>0.89263942585625955</v>
      </c>
      <c r="R16" s="8">
        <f t="shared" si="1"/>
        <v>1.0116549150724602E-2</v>
      </c>
      <c r="S16" s="17">
        <f t="shared" si="2"/>
        <v>271413</v>
      </c>
    </row>
    <row r="17" spans="1:19" x14ac:dyDescent="0.3">
      <c r="A17" s="51" t="str">
        <f t="shared" si="0"/>
        <v>1COV.DE</v>
      </c>
      <c r="B17" s="52" t="s">
        <v>30665</v>
      </c>
      <c r="C17" s="50" t="s">
        <v>660</v>
      </c>
      <c r="D17" s="50">
        <f>DAX__2019_2020__33[[#This Row],[Open]]*(DAX__2019_2020__33[[#This Row],[Adj Close]]/DAX__2019_2020__33[[#This Row],[Close]])</f>
        <v>35.458562502763655</v>
      </c>
      <c r="E17" s="50" t="s">
        <v>604</v>
      </c>
      <c r="F17" s="50" t="s">
        <v>661</v>
      </c>
      <c r="G17" s="50" t="s">
        <v>644</v>
      </c>
      <c r="H17" s="50" t="s">
        <v>662</v>
      </c>
      <c r="I17" s="50">
        <f>(DAX__2019_2020__33[[#This Row],[Adj Close]]-DAX__2019_2020__33[[#This Row],[Adj Open]])/DAX__2019_2020__33[[#This Row],[Adj Open]]</f>
        <v>-1.6739130434782638E-2</v>
      </c>
      <c r="J17" s="50">
        <f>DAX__2019_2020__33[[#This Row],[Adj Close]]-DAX__2019_2020__33[[#This Row],[Adj Open]]</f>
        <v>-0.59354550276365359</v>
      </c>
      <c r="K17" s="50">
        <v>1273645</v>
      </c>
      <c r="N17">
        <f>N16+505</f>
        <v>7072</v>
      </c>
      <c r="P17" t="s">
        <v>31160</v>
      </c>
      <c r="Q17">
        <v>271413</v>
      </c>
      <c r="R17" s="8" t="str">
        <f t="shared" si="1"/>
        <v>_</v>
      </c>
      <c r="S17" s="17" t="str">
        <f t="shared" si="2"/>
        <v>_</v>
      </c>
    </row>
    <row r="18" spans="1:19" x14ac:dyDescent="0.3">
      <c r="A18" s="51" t="str">
        <f t="shared" si="0"/>
        <v>1COV.DE</v>
      </c>
      <c r="B18" s="52" t="s">
        <v>30666</v>
      </c>
      <c r="C18" s="50" t="s">
        <v>663</v>
      </c>
      <c r="D18" s="50">
        <f>DAX__2019_2020__33[[#This Row],[Open]]*(DAX__2019_2020__33[[#This Row],[Adj Close]]/DAX__2019_2020__33[[#This Row],[Close]])</f>
        <v>34.664602037712243</v>
      </c>
      <c r="E18" s="50" t="s">
        <v>664</v>
      </c>
      <c r="F18" s="50" t="s">
        <v>665</v>
      </c>
      <c r="G18" s="50" t="s">
        <v>666</v>
      </c>
      <c r="H18" s="50" t="s">
        <v>667</v>
      </c>
      <c r="I18" s="50">
        <f>(DAX__2019_2020__33[[#This Row],[Adj Close]]-DAX__2019_2020__33[[#This Row],[Adj Open]])/DAX__2019_2020__33[[#This Row],[Adj Open]]</f>
        <v>8.6724481060160667E-3</v>
      </c>
      <c r="J18" s="50">
        <f>DAX__2019_2020__33[[#This Row],[Adj Close]]-DAX__2019_2020__33[[#This Row],[Adj Open]]</f>
        <v>0.3006269622877582</v>
      </c>
      <c r="K18" s="50">
        <v>1699213</v>
      </c>
      <c r="N18">
        <f t="shared" si="3"/>
        <v>7577</v>
      </c>
      <c r="P18" t="s">
        <v>48</v>
      </c>
      <c r="Q18">
        <v>-0.71042397063785501</v>
      </c>
      <c r="R18" s="8">
        <f t="shared" si="1"/>
        <v>-1.2600864190890466E-2</v>
      </c>
      <c r="S18" s="17">
        <f t="shared" si="2"/>
        <v>1429230</v>
      </c>
    </row>
    <row r="19" spans="1:19" x14ac:dyDescent="0.3">
      <c r="A19" s="51" t="str">
        <f t="shared" si="0"/>
        <v>1COV.DE</v>
      </c>
      <c r="B19" s="52" t="s">
        <v>30667</v>
      </c>
      <c r="C19" s="50" t="s">
        <v>663</v>
      </c>
      <c r="D19" s="50">
        <f>DAX__2019_2020__33[[#This Row],[Open]]*(DAX__2019_2020__33[[#This Row],[Adj Close]]/DAX__2019_2020__33[[#This Row],[Close]])</f>
        <v>34.664597518264195</v>
      </c>
      <c r="E19" s="50" t="s">
        <v>668</v>
      </c>
      <c r="F19" s="50" t="s">
        <v>669</v>
      </c>
      <c r="G19" s="50" t="s">
        <v>670</v>
      </c>
      <c r="H19" s="50" t="s">
        <v>671</v>
      </c>
      <c r="I19" s="50">
        <f>(DAX__2019_2020__33[[#This Row],[Adj Close]]-DAX__2019_2020__33[[#This Row],[Adj Open]])/DAX__2019_2020__33[[#This Row],[Adj Open]]</f>
        <v>5.8261039398242391E-2</v>
      </c>
      <c r="J19" s="50">
        <f>DAX__2019_2020__33[[#This Row],[Adj Close]]-DAX__2019_2020__33[[#This Row],[Adj Open]]</f>
        <v>2.0195954817358057</v>
      </c>
      <c r="K19" s="50">
        <v>2202193</v>
      </c>
      <c r="N19">
        <f>N18+505</f>
        <v>8082</v>
      </c>
      <c r="P19" t="s">
        <v>31171</v>
      </c>
      <c r="Q19">
        <v>1429230</v>
      </c>
      <c r="R19" s="8" t="str">
        <f t="shared" si="1"/>
        <v>_</v>
      </c>
      <c r="S19" s="17" t="str">
        <f t="shared" si="2"/>
        <v>_</v>
      </c>
    </row>
    <row r="20" spans="1:19" x14ac:dyDescent="0.3">
      <c r="A20" s="51" t="str">
        <f t="shared" si="0"/>
        <v>1COV.DE</v>
      </c>
      <c r="B20" s="52" t="s">
        <v>30668</v>
      </c>
      <c r="C20" s="50" t="s">
        <v>672</v>
      </c>
      <c r="D20" s="50">
        <f>DAX__2019_2020__33[[#This Row],[Open]]*(DAX__2019_2020__33[[#This Row],[Adj Close]]/DAX__2019_2020__33[[#This Row],[Close]])</f>
        <v>36.514612114831849</v>
      </c>
      <c r="E20" s="50" t="s">
        <v>673</v>
      </c>
      <c r="F20" s="50" t="s">
        <v>674</v>
      </c>
      <c r="G20" s="50" t="s">
        <v>638</v>
      </c>
      <c r="H20" s="50" t="s">
        <v>675</v>
      </c>
      <c r="I20" s="50">
        <f>(DAX__2019_2020__33[[#This Row],[Adj Close]]-DAX__2019_2020__33[[#This Row],[Adj Open]])/DAX__2019_2020__33[[#This Row],[Adj Open]]</f>
        <v>-2.2376990128287783E-2</v>
      </c>
      <c r="J20" s="50">
        <f>DAX__2019_2020__33[[#This Row],[Adj Close]]-DAX__2019_2020__33[[#This Row],[Adj Open]]</f>
        <v>-0.8170871148318497</v>
      </c>
      <c r="K20" s="50">
        <v>1061779</v>
      </c>
      <c r="N20">
        <f t="shared" si="3"/>
        <v>8587</v>
      </c>
      <c r="P20" t="s">
        <v>62</v>
      </c>
      <c r="Q20">
        <v>0.30014252245464945</v>
      </c>
      <c r="R20" s="8">
        <f t="shared" si="1"/>
        <v>2.9105862785862528E-3</v>
      </c>
      <c r="S20" s="17">
        <f t="shared" si="2"/>
        <v>576942</v>
      </c>
    </row>
    <row r="21" spans="1:19" x14ac:dyDescent="0.3">
      <c r="A21" s="51" t="str">
        <f t="shared" si="0"/>
        <v>1COV.DE</v>
      </c>
      <c r="B21" s="52" t="s">
        <v>30669</v>
      </c>
      <c r="C21" s="50" t="s">
        <v>640</v>
      </c>
      <c r="D21" s="50">
        <f>DAX__2019_2020__33[[#This Row],[Open]]*(DAX__2019_2020__33[[#This Row],[Adj Close]]/DAX__2019_2020__33[[#This Row],[Close]])</f>
        <v>35.651267211703967</v>
      </c>
      <c r="E21" s="50" t="s">
        <v>657</v>
      </c>
      <c r="F21" s="50" t="s">
        <v>676</v>
      </c>
      <c r="G21" s="50" t="s">
        <v>677</v>
      </c>
      <c r="H21" s="50" t="s">
        <v>678</v>
      </c>
      <c r="I21" s="50">
        <f>(DAX__2019_2020__33[[#This Row],[Adj Close]]-DAX__2019_2020__33[[#This Row],[Adj Open]])/DAX__2019_2020__33[[#This Row],[Adj Open]]</f>
        <v>4.972972972972823E-3</v>
      </c>
      <c r="J21" s="50">
        <f>DAX__2019_2020__33[[#This Row],[Adj Close]]-DAX__2019_2020__33[[#This Row],[Adj Open]]</f>
        <v>0.17729278829603601</v>
      </c>
      <c r="K21" s="50">
        <v>875489</v>
      </c>
      <c r="N21">
        <f>N20+505</f>
        <v>9092</v>
      </c>
      <c r="P21" t="s">
        <v>31161</v>
      </c>
      <c r="Q21">
        <v>576942</v>
      </c>
      <c r="R21" s="8" t="str">
        <f t="shared" si="1"/>
        <v>_</v>
      </c>
      <c r="S21" s="17" t="str">
        <f t="shared" si="2"/>
        <v>_</v>
      </c>
    </row>
    <row r="22" spans="1:19" x14ac:dyDescent="0.3">
      <c r="A22" s="51" t="str">
        <f t="shared" si="0"/>
        <v>1COV.DE</v>
      </c>
      <c r="B22" s="52" t="s">
        <v>30670</v>
      </c>
      <c r="C22" s="50" t="s">
        <v>679</v>
      </c>
      <c r="D22" s="50">
        <f>DAX__2019_2020__33[[#This Row],[Open]]*(DAX__2019_2020__33[[#This Row],[Adj Close]]/DAX__2019_2020__33[[#This Row],[Close]])</f>
        <v>36.229401194962193</v>
      </c>
      <c r="E22" s="50" t="s">
        <v>680</v>
      </c>
      <c r="F22" s="50" t="s">
        <v>679</v>
      </c>
      <c r="G22" s="50" t="s">
        <v>681</v>
      </c>
      <c r="H22" s="50" t="s">
        <v>682</v>
      </c>
      <c r="I22" s="50">
        <f>(DAX__2019_2020__33[[#This Row],[Adj Close]]-DAX__2019_2020__33[[#This Row],[Adj Open]])/DAX__2019_2020__33[[#This Row],[Adj Open]]</f>
        <v>4.2340468085106227E-2</v>
      </c>
      <c r="J22" s="50">
        <f>DAX__2019_2020__33[[#This Row],[Adj Close]]-DAX__2019_2020__33[[#This Row],[Adj Open]]</f>
        <v>1.5339698050378061</v>
      </c>
      <c r="K22" s="50">
        <v>2136097</v>
      </c>
      <c r="N22">
        <f t="shared" si="3"/>
        <v>9597</v>
      </c>
      <c r="P22" t="s">
        <v>70</v>
      </c>
      <c r="Q22">
        <v>1.1499350372799029</v>
      </c>
      <c r="R22" s="8">
        <f t="shared" si="1"/>
        <v>1.1938873312479715E-2</v>
      </c>
      <c r="S22" s="17">
        <f t="shared" si="2"/>
        <v>526836</v>
      </c>
    </row>
    <row r="23" spans="1:19" x14ac:dyDescent="0.3">
      <c r="A23" s="51" t="str">
        <f t="shared" si="0"/>
        <v>1COV.DE</v>
      </c>
      <c r="B23" s="52" t="s">
        <v>30671</v>
      </c>
      <c r="C23" s="50" t="s">
        <v>683</v>
      </c>
      <c r="D23" s="50">
        <f>DAX__2019_2020__33[[#This Row],[Open]]*(DAX__2019_2020__33[[#This Row],[Adj Close]]/DAX__2019_2020__33[[#This Row],[Close]])</f>
        <v>37.948372273972602</v>
      </c>
      <c r="E23" s="50" t="s">
        <v>684</v>
      </c>
      <c r="F23" s="50" t="s">
        <v>653</v>
      </c>
      <c r="G23" s="50" t="s">
        <v>685</v>
      </c>
      <c r="H23" s="50" t="s">
        <v>686</v>
      </c>
      <c r="I23" s="50">
        <f>(DAX__2019_2020__33[[#This Row],[Adj Close]]-DAX__2019_2020__33[[#This Row],[Adj Open]])/DAX__2019_2020__33[[#This Row],[Adj Open]]</f>
        <v>-2.1328458257160201E-2</v>
      </c>
      <c r="J23" s="50">
        <f>DAX__2019_2020__33[[#This Row],[Adj Close]]-DAX__2019_2020__33[[#This Row],[Adj Open]]</f>
        <v>-0.80938027397260015</v>
      </c>
      <c r="K23" s="50">
        <v>2374408</v>
      </c>
      <c r="N23">
        <f>N22+505</f>
        <v>10102</v>
      </c>
      <c r="P23" t="s">
        <v>31172</v>
      </c>
      <c r="Q23">
        <v>526836</v>
      </c>
      <c r="R23" s="8" t="str">
        <f t="shared" si="1"/>
        <v>_</v>
      </c>
      <c r="S23" s="17" t="str">
        <f t="shared" si="2"/>
        <v>_</v>
      </c>
    </row>
    <row r="24" spans="1:19" x14ac:dyDescent="0.3">
      <c r="A24" s="51" t="str">
        <f t="shared" si="0"/>
        <v>1COV.DE</v>
      </c>
      <c r="B24" s="52" t="s">
        <v>30672</v>
      </c>
      <c r="C24" s="50" t="s">
        <v>687</v>
      </c>
      <c r="D24" s="50">
        <f>DAX__2019_2020__33[[#This Row],[Open]]*(DAX__2019_2020__33[[#This Row],[Adj Close]]/DAX__2019_2020__33[[#This Row],[Close]])</f>
        <v>37.277740267393163</v>
      </c>
      <c r="E24" s="50" t="s">
        <v>688</v>
      </c>
      <c r="F24" s="50" t="s">
        <v>689</v>
      </c>
      <c r="G24" s="50" t="s">
        <v>690</v>
      </c>
      <c r="H24" s="50" t="s">
        <v>691</v>
      </c>
      <c r="I24" s="50">
        <f>(DAX__2019_2020__33[[#This Row],[Adj Close]]-DAX__2019_2020__33[[#This Row],[Adj Open]])/DAX__2019_2020__33[[#This Row],[Adj Open]]</f>
        <v>3.9288253943584733E-3</v>
      </c>
      <c r="J24" s="50">
        <f>DAX__2019_2020__33[[#This Row],[Adj Close]]-DAX__2019_2020__33[[#This Row],[Adj Open]]</f>
        <v>0.1464577326068337</v>
      </c>
      <c r="K24" s="50">
        <v>1088766</v>
      </c>
      <c r="N24">
        <f t="shared" si="3"/>
        <v>10607</v>
      </c>
      <c r="P24" t="s">
        <v>64</v>
      </c>
      <c r="Q24">
        <v>7.6017979297803961E-2</v>
      </c>
      <c r="R24" s="8">
        <f t="shared" si="1"/>
        <v>1.1173974540311184E-2</v>
      </c>
      <c r="S24" s="17">
        <f t="shared" si="2"/>
        <v>16731014</v>
      </c>
    </row>
    <row r="25" spans="1:19" x14ac:dyDescent="0.3">
      <c r="A25" s="51" t="str">
        <f t="shared" si="0"/>
        <v>1COV.DE</v>
      </c>
      <c r="B25" s="52" t="s">
        <v>30673</v>
      </c>
      <c r="C25" s="50" t="s">
        <v>652</v>
      </c>
      <c r="D25" s="50">
        <f>DAX__2019_2020__33[[#This Row],[Open]]*(DAX__2019_2020__33[[#This Row],[Adj Close]]/DAX__2019_2020__33[[#This Row],[Close]])</f>
        <v>37.524407019380881</v>
      </c>
      <c r="E25" s="50" t="s">
        <v>692</v>
      </c>
      <c r="F25" s="50" t="s">
        <v>689</v>
      </c>
      <c r="G25" s="50" t="s">
        <v>693</v>
      </c>
      <c r="H25" s="50" t="s">
        <v>694</v>
      </c>
      <c r="I25" s="50">
        <f>(DAX__2019_2020__33[[#This Row],[Adj Close]]-DAX__2019_2020__33[[#This Row],[Adj Open]])/DAX__2019_2020__33[[#This Row],[Adj Open]]</f>
        <v>2.2596754313885846E-3</v>
      </c>
      <c r="J25" s="50">
        <f>DAX__2019_2020__33[[#This Row],[Adj Close]]-DAX__2019_2020__33[[#This Row],[Adj Open]]</f>
        <v>8.4792980619120328E-2</v>
      </c>
      <c r="K25" s="50">
        <v>798474</v>
      </c>
      <c r="N25">
        <f>N24+505</f>
        <v>11112</v>
      </c>
      <c r="P25" t="s">
        <v>31162</v>
      </c>
      <c r="Q25">
        <v>16731014</v>
      </c>
      <c r="R25" s="8" t="str">
        <f t="shared" si="1"/>
        <v>_</v>
      </c>
      <c r="S25" s="17" t="str">
        <f t="shared" si="2"/>
        <v>_</v>
      </c>
    </row>
    <row r="26" spans="1:19" x14ac:dyDescent="0.3">
      <c r="A26" s="51" t="str">
        <f t="shared" si="0"/>
        <v>1COV.DE</v>
      </c>
      <c r="B26" s="52" t="s">
        <v>30674</v>
      </c>
      <c r="C26" s="50" t="s">
        <v>692</v>
      </c>
      <c r="D26" s="50">
        <f>DAX__2019_2020__33[[#This Row],[Open]]*(DAX__2019_2020__33[[#This Row],[Adj Close]]/DAX__2019_2020__33[[#This Row],[Close]])</f>
        <v>37.678578891186717</v>
      </c>
      <c r="E26" s="50" t="s">
        <v>695</v>
      </c>
      <c r="F26" s="50" t="s">
        <v>696</v>
      </c>
      <c r="G26" s="50" t="s">
        <v>697</v>
      </c>
      <c r="H26" s="50" t="s">
        <v>698</v>
      </c>
      <c r="I26" s="50">
        <f>(DAX__2019_2020__33[[#This Row],[Adj Close]]-DAX__2019_2020__33[[#This Row],[Adj Open]])/DAX__2019_2020__33[[#This Row],[Adj Open]]</f>
        <v>3.3551533683479372E-2</v>
      </c>
      <c r="J26" s="50">
        <f>DAX__2019_2020__33[[#This Row],[Adj Close]]-DAX__2019_2020__33[[#This Row],[Adj Open]]</f>
        <v>1.2641741088132861</v>
      </c>
      <c r="K26" s="50">
        <v>1226216</v>
      </c>
      <c r="N26">
        <f>N25+505</f>
        <v>11617</v>
      </c>
      <c r="P26" t="s">
        <v>65</v>
      </c>
      <c r="Q26">
        <v>0.22322248827252977</v>
      </c>
      <c r="R26" s="8">
        <f t="shared" si="1"/>
        <v>1.1382841963863466E-2</v>
      </c>
      <c r="S26" s="17">
        <f t="shared" si="2"/>
        <v>3131139</v>
      </c>
    </row>
    <row r="27" spans="1:19" x14ac:dyDescent="0.3">
      <c r="A27" s="51" t="str">
        <f t="shared" si="0"/>
        <v>1COV.DE</v>
      </c>
      <c r="B27" s="52" t="s">
        <v>30675</v>
      </c>
      <c r="C27" s="50" t="s">
        <v>699</v>
      </c>
      <c r="D27" s="50">
        <f>DAX__2019_2020__33[[#This Row],[Open]]*(DAX__2019_2020__33[[#This Row],[Adj Close]]/DAX__2019_2020__33[[#This Row],[Close]])</f>
        <v>39.019827573456602</v>
      </c>
      <c r="E27" s="50" t="s">
        <v>700</v>
      </c>
      <c r="F27" s="50" t="s">
        <v>701</v>
      </c>
      <c r="G27" s="50" t="s">
        <v>702</v>
      </c>
      <c r="H27" s="50" t="s">
        <v>703</v>
      </c>
      <c r="I27" s="50">
        <f>(DAX__2019_2020__33[[#This Row],[Adj Close]]-DAX__2019_2020__33[[#This Row],[Adj Open]])/DAX__2019_2020__33[[#This Row],[Adj Open]]</f>
        <v>-2.7656855544387305E-3</v>
      </c>
      <c r="J27" s="50">
        <f>DAX__2019_2020__33[[#This Row],[Adj Close]]-DAX__2019_2020__33[[#This Row],[Adj Open]]</f>
        <v>-0.107916573456599</v>
      </c>
      <c r="K27" s="50">
        <v>1000412</v>
      </c>
      <c r="N27">
        <f>N26+505</f>
        <v>12122</v>
      </c>
      <c r="P27" t="s">
        <v>31173</v>
      </c>
      <c r="Q27">
        <v>3131139</v>
      </c>
      <c r="R27" s="8" t="str">
        <f t="shared" si="1"/>
        <v>_</v>
      </c>
      <c r="S27" s="17" t="str">
        <f t="shared" si="2"/>
        <v>_</v>
      </c>
    </row>
    <row r="28" spans="1:19" x14ac:dyDescent="0.3">
      <c r="A28" s="51" t="str">
        <f t="shared" si="0"/>
        <v>1COV.DE</v>
      </c>
      <c r="B28" s="52" t="s">
        <v>30676</v>
      </c>
      <c r="C28" s="50" t="s">
        <v>704</v>
      </c>
      <c r="D28" s="50">
        <f>DAX__2019_2020__33[[#This Row],[Open]]*(DAX__2019_2020__33[[#This Row],[Adj Close]]/DAX__2019_2020__33[[#This Row],[Close]])</f>
        <v>38.634415300637571</v>
      </c>
      <c r="E28" s="50" t="s">
        <v>704</v>
      </c>
      <c r="F28" s="50" t="s">
        <v>705</v>
      </c>
      <c r="G28" s="50" t="s">
        <v>705</v>
      </c>
      <c r="H28" s="50" t="s">
        <v>706</v>
      </c>
      <c r="I28" s="50">
        <f>(DAX__2019_2020__33[[#This Row],[Adj Close]]-DAX__2019_2020__33[[#This Row],[Adj Open]])/DAX__2019_2020__33[[#This Row],[Adj Open]]</f>
        <v>-4.1300878717096458E-2</v>
      </c>
      <c r="J28" s="50">
        <f>DAX__2019_2020__33[[#This Row],[Adj Close]]-DAX__2019_2020__33[[#This Row],[Adj Open]]</f>
        <v>-1.5956353006375679</v>
      </c>
      <c r="K28" s="50">
        <v>1495223</v>
      </c>
      <c r="N28">
        <f t="shared" ref="N28:N38" si="4">N27+505</f>
        <v>12627</v>
      </c>
      <c r="P28" t="s">
        <v>54</v>
      </c>
      <c r="Q28">
        <v>6.4852086369771911E-2</v>
      </c>
      <c r="R28" s="8">
        <f t="shared" si="1"/>
        <v>5.4274084124831508E-3</v>
      </c>
      <c r="S28" s="17">
        <f t="shared" si="2"/>
        <v>8351335</v>
      </c>
    </row>
    <row r="29" spans="1:19" x14ac:dyDescent="0.3">
      <c r="A29" s="51" t="str">
        <f t="shared" si="0"/>
        <v>1COV.DE</v>
      </c>
      <c r="B29" s="52" t="s">
        <v>30677</v>
      </c>
      <c r="C29" s="50" t="s">
        <v>707</v>
      </c>
      <c r="D29" s="50">
        <f>DAX__2019_2020__33[[#This Row],[Open]]*(DAX__2019_2020__33[[#This Row],[Adj Close]]/DAX__2019_2020__33[[#This Row],[Close]])</f>
        <v>36.992529125223314</v>
      </c>
      <c r="E29" s="50" t="s">
        <v>685</v>
      </c>
      <c r="F29" s="50" t="s">
        <v>643</v>
      </c>
      <c r="G29" s="50" t="s">
        <v>708</v>
      </c>
      <c r="H29" s="50" t="s">
        <v>709</v>
      </c>
      <c r="I29" s="50">
        <f>(DAX__2019_2020__33[[#This Row],[Adj Close]]-DAX__2019_2020__33[[#This Row],[Adj Open]])/DAX__2019_2020__33[[#This Row],[Adj Open]]</f>
        <v>-1.854561289661948E-2</v>
      </c>
      <c r="J29" s="50">
        <f>DAX__2019_2020__33[[#This Row],[Adj Close]]-DAX__2019_2020__33[[#This Row],[Adj Open]]</f>
        <v>-0.68604912522331318</v>
      </c>
      <c r="K29" s="50">
        <v>1430636</v>
      </c>
      <c r="N29">
        <f>N28+505</f>
        <v>13132</v>
      </c>
      <c r="P29" t="s">
        <v>31163</v>
      </c>
      <c r="Q29">
        <v>8351335</v>
      </c>
      <c r="R29" s="8" t="str">
        <f t="shared" si="1"/>
        <v>_</v>
      </c>
      <c r="S29" s="17" t="str">
        <f t="shared" si="2"/>
        <v>_</v>
      </c>
    </row>
    <row r="30" spans="1:19" x14ac:dyDescent="0.3">
      <c r="A30" s="51" t="str">
        <f t="shared" si="0"/>
        <v>1COV.DE</v>
      </c>
      <c r="B30" s="52" t="s">
        <v>30678</v>
      </c>
      <c r="C30" s="50" t="s">
        <v>710</v>
      </c>
      <c r="D30" s="50">
        <f>DAX__2019_2020__33[[#This Row],[Open]]*(DAX__2019_2020__33[[#This Row],[Adj Close]]/DAX__2019_2020__33[[#This Row],[Close]])</f>
        <v>36.653362074969841</v>
      </c>
      <c r="E30" s="50" t="s">
        <v>711</v>
      </c>
      <c r="F30" s="50" t="s">
        <v>648</v>
      </c>
      <c r="G30" s="50" t="s">
        <v>712</v>
      </c>
      <c r="H30" s="50" t="s">
        <v>713</v>
      </c>
      <c r="I30" s="50">
        <f>(DAX__2019_2020__33[[#This Row],[Adj Close]]-DAX__2019_2020__33[[#This Row],[Adj Open]])/DAX__2019_2020__33[[#This Row],[Adj Open]]</f>
        <v>2.1034700757835233E-4</v>
      </c>
      <c r="J30" s="50">
        <f>DAX__2019_2020__33[[#This Row],[Adj Close]]-DAX__2019_2020__33[[#This Row],[Adj Open]]</f>
        <v>7.7099250301557731E-3</v>
      </c>
      <c r="K30" s="50">
        <v>750843</v>
      </c>
      <c r="N30">
        <f t="shared" si="4"/>
        <v>13637</v>
      </c>
      <c r="P30" t="s">
        <v>56</v>
      </c>
      <c r="Q30">
        <v>0.75208700307172904</v>
      </c>
      <c r="R30" s="8">
        <f t="shared" si="1"/>
        <v>1.4893616493134089E-2</v>
      </c>
      <c r="S30" s="17">
        <f t="shared" si="2"/>
        <v>854907</v>
      </c>
    </row>
    <row r="31" spans="1:19" x14ac:dyDescent="0.3">
      <c r="A31" s="51" t="str">
        <f t="shared" si="0"/>
        <v>1COV.DE</v>
      </c>
      <c r="B31" s="52" t="s">
        <v>30679</v>
      </c>
      <c r="C31" s="50" t="s">
        <v>714</v>
      </c>
      <c r="D31" s="50">
        <f>DAX__2019_2020__33[[#This Row],[Open]]*(DAX__2019_2020__33[[#This Row],[Adj Close]]/DAX__2019_2020__33[[#This Row],[Close]])</f>
        <v>37.601488956199752</v>
      </c>
      <c r="E31" s="50" t="s">
        <v>715</v>
      </c>
      <c r="F31" s="50" t="s">
        <v>716</v>
      </c>
      <c r="G31" s="50" t="s">
        <v>717</v>
      </c>
      <c r="H31" s="50" t="s">
        <v>718</v>
      </c>
      <c r="I31" s="50">
        <f>(DAX__2019_2020__33[[#This Row],[Adj Close]]-DAX__2019_2020__33[[#This Row],[Adj Open]])/DAX__2019_2020__33[[#This Row],[Adj Open]]</f>
        <v>3.4850759222032849E-3</v>
      </c>
      <c r="J31" s="50">
        <f>DAX__2019_2020__33[[#This Row],[Adj Close]]-DAX__2019_2020__33[[#This Row],[Adj Open]]</f>
        <v>0.13104404380024448</v>
      </c>
      <c r="K31" s="50">
        <v>1061577</v>
      </c>
      <c r="N31">
        <f>N30+505</f>
        <v>14142</v>
      </c>
      <c r="P31" t="s">
        <v>31174</v>
      </c>
      <c r="Q31">
        <v>854907</v>
      </c>
      <c r="R31" s="8" t="str">
        <f t="shared" si="1"/>
        <v>_</v>
      </c>
      <c r="S31" s="17" t="str">
        <f t="shared" si="2"/>
        <v>_</v>
      </c>
    </row>
    <row r="32" spans="1:19" x14ac:dyDescent="0.3">
      <c r="A32" s="51" t="str">
        <f t="shared" si="0"/>
        <v>1COV.DE</v>
      </c>
      <c r="B32" s="52" t="s">
        <v>30680</v>
      </c>
      <c r="C32" s="50" t="s">
        <v>688</v>
      </c>
      <c r="D32" s="50">
        <f>DAX__2019_2020__33[[#This Row],[Open]]*(DAX__2019_2020__33[[#This Row],[Adj Close]]/DAX__2019_2020__33[[#This Row],[Close]])</f>
        <v>38.079411414922177</v>
      </c>
      <c r="E32" s="50" t="s">
        <v>719</v>
      </c>
      <c r="F32" s="50" t="s">
        <v>683</v>
      </c>
      <c r="G32" s="50" t="s">
        <v>720</v>
      </c>
      <c r="H32" s="50" t="s">
        <v>721</v>
      </c>
      <c r="I32" s="50">
        <f>(DAX__2019_2020__33[[#This Row],[Adj Close]]-DAX__2019_2020__33[[#This Row],[Adj Open]])/DAX__2019_2020__33[[#This Row],[Adj Open]]</f>
        <v>2.8339877395146553E-3</v>
      </c>
      <c r="J32" s="50">
        <f>DAX__2019_2020__33[[#This Row],[Adj Close]]-DAX__2019_2020__33[[#This Row],[Adj Open]]</f>
        <v>0.10791658507782387</v>
      </c>
      <c r="K32" s="50">
        <v>1035131</v>
      </c>
      <c r="N32">
        <f t="shared" si="4"/>
        <v>14647</v>
      </c>
      <c r="P32" t="s">
        <v>71</v>
      </c>
      <c r="Q32">
        <v>0.28286153923838242</v>
      </c>
      <c r="R32" s="8">
        <f t="shared" si="1"/>
        <v>1.8927634069400101E-3</v>
      </c>
      <c r="S32" s="17">
        <f t="shared" si="2"/>
        <v>157851</v>
      </c>
    </row>
    <row r="33" spans="1:19" x14ac:dyDescent="0.3">
      <c r="A33" s="51" t="str">
        <f t="shared" si="0"/>
        <v>1COV.DE</v>
      </c>
      <c r="B33" s="52" t="s">
        <v>30681</v>
      </c>
      <c r="C33" s="50" t="s">
        <v>704</v>
      </c>
      <c r="D33" s="50">
        <f>DAX__2019_2020__33[[#This Row],[Open]]*(DAX__2019_2020__33[[#This Row],[Adj Close]]/DAX__2019_2020__33[[#This Row],[Close]])</f>
        <v>38.634417932356321</v>
      </c>
      <c r="E33" s="50" t="s">
        <v>722</v>
      </c>
      <c r="F33" s="50" t="s">
        <v>723</v>
      </c>
      <c r="G33" s="50" t="s">
        <v>724</v>
      </c>
      <c r="H33" s="50" t="s">
        <v>725</v>
      </c>
      <c r="I33" s="50">
        <f>(DAX__2019_2020__33[[#This Row],[Adj Close]]-DAX__2019_2020__33[[#This Row],[Adj Open]])/DAX__2019_2020__33[[#This Row],[Adj Open]]</f>
        <v>-2.8331963853391085E-2</v>
      </c>
      <c r="J33" s="50">
        <f>DAX__2019_2020__33[[#This Row],[Adj Close]]-DAX__2019_2020__33[[#This Row],[Adj Open]]</f>
        <v>-1.0945889323563236</v>
      </c>
      <c r="K33" s="50">
        <v>1118091</v>
      </c>
      <c r="N33">
        <f>N32+505</f>
        <v>15152</v>
      </c>
      <c r="P33" t="s">
        <v>31164</v>
      </c>
      <c r="Q33">
        <v>157851</v>
      </c>
      <c r="R33" s="8" t="str">
        <f t="shared" si="1"/>
        <v>_</v>
      </c>
      <c r="S33" s="17" t="str">
        <f t="shared" si="2"/>
        <v>_</v>
      </c>
    </row>
    <row r="34" spans="1:19" x14ac:dyDescent="0.3">
      <c r="A34" s="51" t="str">
        <f t="shared" si="0"/>
        <v>1COV.DE</v>
      </c>
      <c r="B34" s="52" t="s">
        <v>30682</v>
      </c>
      <c r="C34" s="50" t="s">
        <v>726</v>
      </c>
      <c r="D34" s="50">
        <f>DAX__2019_2020__33[[#This Row],[Open]]*(DAX__2019_2020__33[[#This Row],[Adj Close]]/DAX__2019_2020__33[[#This Row],[Close]])</f>
        <v>37.416493843019502</v>
      </c>
      <c r="E34" s="50" t="s">
        <v>727</v>
      </c>
      <c r="F34" s="50" t="s">
        <v>728</v>
      </c>
      <c r="G34" s="50" t="s">
        <v>729</v>
      </c>
      <c r="H34" s="50" t="s">
        <v>730</v>
      </c>
      <c r="I34" s="50">
        <f>(DAX__2019_2020__33[[#This Row],[Adj Close]]-DAX__2019_2020__33[[#This Row],[Adj Open]])/DAX__2019_2020__33[[#This Row],[Adj Open]]</f>
        <v>5.232799644977347E-2</v>
      </c>
      <c r="J34" s="50">
        <f>DAX__2019_2020__33[[#This Row],[Adj Close]]-DAX__2019_2020__33[[#This Row],[Adj Open]]</f>
        <v>1.9579301569804954</v>
      </c>
      <c r="K34" s="50">
        <v>1550363</v>
      </c>
      <c r="N34">
        <f t="shared" si="4"/>
        <v>15657</v>
      </c>
      <c r="P34" t="s">
        <v>51</v>
      </c>
      <c r="Q34">
        <v>0.38884456223877351</v>
      </c>
      <c r="R34" s="8">
        <f t="shared" si="1"/>
        <v>9.3023720930231982E-3</v>
      </c>
      <c r="S34" s="17">
        <f t="shared" si="2"/>
        <v>373340</v>
      </c>
    </row>
    <row r="35" spans="1:19" x14ac:dyDescent="0.3">
      <c r="A35" s="51" t="str">
        <f t="shared" si="0"/>
        <v>1COV.DE</v>
      </c>
      <c r="B35" s="52" t="s">
        <v>30683</v>
      </c>
      <c r="C35" s="50" t="s">
        <v>729</v>
      </c>
      <c r="D35" s="50">
        <f>DAX__2019_2020__33[[#This Row],[Open]]*(DAX__2019_2020__33[[#This Row],[Adj Close]]/DAX__2019_2020__33[[#This Row],[Close]])</f>
        <v>39.374421673879574</v>
      </c>
      <c r="E35" s="50" t="s">
        <v>731</v>
      </c>
      <c r="F35" s="50" t="s">
        <v>732</v>
      </c>
      <c r="G35" s="50" t="s">
        <v>733</v>
      </c>
      <c r="H35" s="50" t="s">
        <v>734</v>
      </c>
      <c r="I35" s="50">
        <f>(DAX__2019_2020__33[[#This Row],[Adj Close]]-DAX__2019_2020__33[[#This Row],[Adj Open]])/DAX__2019_2020__33[[#This Row],[Adj Open]]</f>
        <v>-2.7408573711487408E-3</v>
      </c>
      <c r="J35" s="50">
        <f>DAX__2019_2020__33[[#This Row],[Adj Close]]-DAX__2019_2020__33[[#This Row],[Adj Open]]</f>
        <v>-0.10791967387957158</v>
      </c>
      <c r="K35" s="50">
        <v>625890</v>
      </c>
      <c r="N35">
        <f>N34+505</f>
        <v>16162</v>
      </c>
      <c r="P35" t="s">
        <v>31175</v>
      </c>
      <c r="Q35">
        <v>373340</v>
      </c>
      <c r="R35" s="8" t="str">
        <f t="shared" si="1"/>
        <v>_</v>
      </c>
      <c r="S35" s="17" t="str">
        <f t="shared" si="2"/>
        <v>_</v>
      </c>
    </row>
    <row r="36" spans="1:19" x14ac:dyDescent="0.3">
      <c r="A36" s="51" t="str">
        <f t="shared" si="0"/>
        <v>1COV.DE</v>
      </c>
      <c r="B36" s="52" t="s">
        <v>30684</v>
      </c>
      <c r="C36" s="50" t="s">
        <v>735</v>
      </c>
      <c r="D36" s="50">
        <f>DAX__2019_2020__33[[#This Row],[Open]]*(DAX__2019_2020__33[[#This Row],[Adj Close]]/DAX__2019_2020__33[[#This Row],[Close]])</f>
        <v>39.096922112650759</v>
      </c>
      <c r="E36" s="50" t="s">
        <v>736</v>
      </c>
      <c r="F36" s="50" t="s">
        <v>737</v>
      </c>
      <c r="G36" s="50" t="s">
        <v>738</v>
      </c>
      <c r="H36" s="50" t="s">
        <v>739</v>
      </c>
      <c r="I36" s="50">
        <f>(DAX__2019_2020__33[[#This Row],[Adj Close]]-DAX__2019_2020__33[[#This Row],[Adj Open]])/DAX__2019_2020__33[[#This Row],[Adj Open]]</f>
        <v>-7.8864548918286138E-3</v>
      </c>
      <c r="J36" s="50">
        <f>DAX__2019_2020__33[[#This Row],[Adj Close]]-DAX__2019_2020__33[[#This Row],[Adj Open]]</f>
        <v>-0.30833611265075689</v>
      </c>
      <c r="K36" s="50">
        <v>916203</v>
      </c>
      <c r="N36">
        <f t="shared" si="4"/>
        <v>16667</v>
      </c>
      <c r="P36" t="s">
        <v>73</v>
      </c>
      <c r="Q36">
        <v>4.9999999999998934E-3</v>
      </c>
      <c r="R36" s="8">
        <f t="shared" si="1"/>
        <v>8.1168831168829439E-4</v>
      </c>
      <c r="S36" s="17">
        <f t="shared" si="2"/>
        <v>65718</v>
      </c>
    </row>
    <row r="37" spans="1:19" x14ac:dyDescent="0.3">
      <c r="A37" s="51" t="str">
        <f t="shared" si="0"/>
        <v>1COV.DE</v>
      </c>
      <c r="B37" s="52" t="s">
        <v>30685</v>
      </c>
      <c r="C37" s="50" t="s">
        <v>699</v>
      </c>
      <c r="D37" s="50">
        <f>DAX__2019_2020__33[[#This Row],[Open]]*(DAX__2019_2020__33[[#This Row],[Adj Close]]/DAX__2019_2020__33[[#This Row],[Close]])</f>
        <v>39.019830933199394</v>
      </c>
      <c r="E37" s="50" t="s">
        <v>740</v>
      </c>
      <c r="F37" s="50" t="s">
        <v>741</v>
      </c>
      <c r="G37" s="50" t="s">
        <v>742</v>
      </c>
      <c r="H37" s="50" t="s">
        <v>743</v>
      </c>
      <c r="I37" s="50">
        <f>(DAX__2019_2020__33[[#This Row],[Adj Close]]-DAX__2019_2020__33[[#This Row],[Adj Open]])/DAX__2019_2020__33[[#This Row],[Adj Open]]</f>
        <v>7.9020349249710291E-3</v>
      </c>
      <c r="J37" s="50">
        <f>DAX__2019_2020__33[[#This Row],[Adj Close]]-DAX__2019_2020__33[[#This Row],[Adj Open]]</f>
        <v>0.30833606680060655</v>
      </c>
      <c r="K37" s="50">
        <v>1054706</v>
      </c>
      <c r="N37">
        <f>N36+505</f>
        <v>17172</v>
      </c>
      <c r="P37" t="s">
        <v>31165</v>
      </c>
      <c r="Q37">
        <v>65718</v>
      </c>
      <c r="R37" s="8" t="str">
        <f t="shared" si="1"/>
        <v>_</v>
      </c>
      <c r="S37" s="17" t="str">
        <f t="shared" si="2"/>
        <v>_</v>
      </c>
    </row>
    <row r="38" spans="1:19" x14ac:dyDescent="0.3">
      <c r="A38" s="51" t="str">
        <f t="shared" si="0"/>
        <v>1COV.DE</v>
      </c>
      <c r="B38" s="52" t="s">
        <v>30686</v>
      </c>
      <c r="C38" s="50" t="s">
        <v>744</v>
      </c>
      <c r="D38" s="50">
        <f>DAX__2019_2020__33[[#This Row],[Open]]*(DAX__2019_2020__33[[#This Row],[Adj Close]]/DAX__2019_2020__33[[#This Row],[Close]])</f>
        <v>39.806082252480522</v>
      </c>
      <c r="E38" s="50" t="s">
        <v>745</v>
      </c>
      <c r="F38" s="50" t="s">
        <v>719</v>
      </c>
      <c r="G38" s="50" t="s">
        <v>746</v>
      </c>
      <c r="H38" s="50" t="s">
        <v>747</v>
      </c>
      <c r="I38" s="50">
        <f>(DAX__2019_2020__33[[#This Row],[Adj Close]]-DAX__2019_2020__33[[#This Row],[Adj Open]])/DAX__2019_2020__33[[#This Row],[Adj Open]]</f>
        <v>-8.5204881588010675E-3</v>
      </c>
      <c r="J38" s="50">
        <f>DAX__2019_2020__33[[#This Row],[Adj Close]]-DAX__2019_2020__33[[#This Row],[Adj Open]]</f>
        <v>-0.3391672524805216</v>
      </c>
      <c r="K38" s="50">
        <v>1214099</v>
      </c>
      <c r="N38">
        <f t="shared" si="4"/>
        <v>17677</v>
      </c>
      <c r="P38" t="s">
        <v>61</v>
      </c>
      <c r="Q38">
        <v>-0.28262671503239289</v>
      </c>
      <c r="R38" s="8">
        <f t="shared" si="1"/>
        <v>-2.5706513085856425E-3</v>
      </c>
      <c r="S38" s="17">
        <f t="shared" si="2"/>
        <v>170392</v>
      </c>
    </row>
    <row r="39" spans="1:19" x14ac:dyDescent="0.3">
      <c r="A39" s="51" t="str">
        <f t="shared" si="0"/>
        <v>1COV.DE</v>
      </c>
      <c r="B39" s="52" t="s">
        <v>30687</v>
      </c>
      <c r="C39" s="50" t="s">
        <v>742</v>
      </c>
      <c r="D39" s="50">
        <f>DAX__2019_2020__33[[#This Row],[Open]]*(DAX__2019_2020__33[[#This Row],[Adj Close]]/DAX__2019_2020__33[[#This Row],[Close]])</f>
        <v>39.328168347215829</v>
      </c>
      <c r="E39" s="50" t="s">
        <v>684</v>
      </c>
      <c r="F39" s="50" t="s">
        <v>748</v>
      </c>
      <c r="G39" s="50" t="s">
        <v>749</v>
      </c>
      <c r="H39" s="50" t="s">
        <v>750</v>
      </c>
      <c r="I39" s="50">
        <f>(DAX__2019_2020__33[[#This Row],[Adj Close]]-DAX__2019_2020__33[[#This Row],[Adj Open]])/DAX__2019_2020__33[[#This Row],[Adj Open]]</f>
        <v>1.136805174441389E-2</v>
      </c>
      <c r="J39" s="50">
        <f>DAX__2019_2020__33[[#This Row],[Adj Close]]-DAX__2019_2020__33[[#This Row],[Adj Open]]</f>
        <v>0.44708465278417009</v>
      </c>
      <c r="K39" s="50">
        <v>1316809</v>
      </c>
      <c r="N39">
        <f>N38+505</f>
        <v>18182</v>
      </c>
      <c r="P39" t="s">
        <v>31176</v>
      </c>
      <c r="Q39">
        <v>170392</v>
      </c>
      <c r="R39" s="8" t="str">
        <f t="shared" si="1"/>
        <v>_</v>
      </c>
      <c r="S39" s="17" t="str">
        <f t="shared" si="2"/>
        <v>_</v>
      </c>
    </row>
    <row r="40" spans="1:19" x14ac:dyDescent="0.3">
      <c r="A40" s="51" t="str">
        <f t="shared" si="0"/>
        <v>1COV.DE</v>
      </c>
      <c r="B40" s="52" t="s">
        <v>30688</v>
      </c>
      <c r="C40" s="50" t="s">
        <v>751</v>
      </c>
      <c r="D40" s="50">
        <f>DAX__2019_2020__33[[#This Row],[Open]]*(DAX__2019_2020__33[[#This Row],[Adj Close]]/DAX__2019_2020__33[[#This Row],[Close]])</f>
        <v>38.572745675926377</v>
      </c>
      <c r="E40" s="50" t="s">
        <v>752</v>
      </c>
      <c r="F40" s="50" t="s">
        <v>753</v>
      </c>
      <c r="G40" s="50" t="s">
        <v>754</v>
      </c>
      <c r="H40" s="50" t="s">
        <v>755</v>
      </c>
      <c r="I40" s="50">
        <f>(DAX__2019_2020__33[[#This Row],[Adj Close]]-DAX__2019_2020__33[[#This Row],[Adj Open]])/DAX__2019_2020__33[[#This Row],[Adj Open]]</f>
        <v>-1.3988808673283087E-3</v>
      </c>
      <c r="J40" s="50">
        <f>DAX__2019_2020__33[[#This Row],[Adj Close]]-DAX__2019_2020__33[[#This Row],[Adj Open]]</f>
        <v>-5.3958675926374156E-2</v>
      </c>
      <c r="K40" s="50">
        <v>3391112</v>
      </c>
      <c r="P40" t="s">
        <v>68</v>
      </c>
      <c r="Q40">
        <v>4.3193711799521139E-2</v>
      </c>
      <c r="R40" s="8">
        <f t="shared" si="1"/>
        <v>2.5944077598388819E-3</v>
      </c>
      <c r="S40" s="17">
        <f t="shared" si="2"/>
        <v>4348505</v>
      </c>
    </row>
    <row r="41" spans="1:19" x14ac:dyDescent="0.3">
      <c r="A41" s="51" t="str">
        <f t="shared" si="0"/>
        <v>1COV.DE</v>
      </c>
      <c r="B41" s="52" t="s">
        <v>30689</v>
      </c>
      <c r="C41" s="50" t="s">
        <v>756</v>
      </c>
      <c r="D41" s="50">
        <f>DAX__2019_2020__33[[#This Row],[Open]]*(DAX__2019_2020__33[[#This Row],[Adj Close]]/DAX__2019_2020__33[[#This Row],[Close]])</f>
        <v>37.894409065385688</v>
      </c>
      <c r="E41" s="50" t="s">
        <v>757</v>
      </c>
      <c r="F41" s="50" t="s">
        <v>758</v>
      </c>
      <c r="G41" s="50" t="s">
        <v>759</v>
      </c>
      <c r="H41" s="50" t="s">
        <v>760</v>
      </c>
      <c r="I41" s="50">
        <f>(DAX__2019_2020__33[[#This Row],[Adj Close]]-DAX__2019_2020__33[[#This Row],[Adj Open]])/DAX__2019_2020__33[[#This Row],[Adj Open]]</f>
        <v>-8.9503458096011138E-3</v>
      </c>
      <c r="J41" s="50">
        <f>DAX__2019_2020__33[[#This Row],[Adj Close]]-DAX__2019_2020__33[[#This Row],[Adj Open]]</f>
        <v>-0.33916806538568522</v>
      </c>
      <c r="K41" s="50">
        <v>2583793</v>
      </c>
      <c r="P41" t="s">
        <v>31166</v>
      </c>
      <c r="Q41">
        <v>4348505</v>
      </c>
      <c r="R41" s="8" t="str">
        <f t="shared" si="1"/>
        <v>_</v>
      </c>
      <c r="S41" s="17" t="str">
        <f t="shared" si="2"/>
        <v>_</v>
      </c>
    </row>
    <row r="42" spans="1:19" x14ac:dyDescent="0.3">
      <c r="A42" s="51" t="str">
        <f t="shared" si="0"/>
        <v>1COV.DE</v>
      </c>
      <c r="B42" s="52" t="s">
        <v>30690</v>
      </c>
      <c r="C42" s="50" t="s">
        <v>761</v>
      </c>
      <c r="D42" s="50">
        <f>DAX__2019_2020__33[[#This Row],[Open]]*(DAX__2019_2020__33[[#This Row],[Adj Close]]/DAX__2019_2020__33[[#This Row],[Close]])</f>
        <v>37.154403899892479</v>
      </c>
      <c r="E42" s="50" t="s">
        <v>753</v>
      </c>
      <c r="F42" s="50" t="s">
        <v>648</v>
      </c>
      <c r="G42" s="50" t="s">
        <v>723</v>
      </c>
      <c r="H42" s="50" t="s">
        <v>762</v>
      </c>
      <c r="I42" s="50">
        <f>(DAX__2019_2020__33[[#This Row],[Adj Close]]-DAX__2019_2020__33[[#This Row],[Adj Open]])/DAX__2019_2020__33[[#This Row],[Adj Open]]</f>
        <v>4.5642530173390719E-3</v>
      </c>
      <c r="J42" s="50">
        <f>DAX__2019_2020__33[[#This Row],[Adj Close]]-DAX__2019_2020__33[[#This Row],[Adj Open]]</f>
        <v>0.16958210010751884</v>
      </c>
      <c r="K42" s="50">
        <v>1819258</v>
      </c>
      <c r="P42" t="s">
        <v>50</v>
      </c>
      <c r="Q42">
        <v>2.5267179756952771</v>
      </c>
      <c r="R42" s="8">
        <f t="shared" si="1"/>
        <v>1.9985173057653197E-2</v>
      </c>
      <c r="S42" s="17">
        <f t="shared" si="2"/>
        <v>882404</v>
      </c>
    </row>
    <row r="43" spans="1:19" x14ac:dyDescent="0.3">
      <c r="A43" s="51" t="str">
        <f t="shared" si="0"/>
        <v>1COV.DE</v>
      </c>
      <c r="B43" s="52" t="s">
        <v>30691</v>
      </c>
      <c r="C43" s="50" t="s">
        <v>711</v>
      </c>
      <c r="D43" s="50">
        <f>DAX__2019_2020__33[[#This Row],[Open]]*(DAX__2019_2020__33[[#This Row],[Adj Close]]/DAX__2019_2020__33[[#This Row],[Close]])</f>
        <v>37.092740536954658</v>
      </c>
      <c r="E43" s="50" t="s">
        <v>763</v>
      </c>
      <c r="F43" s="50" t="s">
        <v>764</v>
      </c>
      <c r="G43" s="50" t="s">
        <v>765</v>
      </c>
      <c r="H43" s="50" t="s">
        <v>766</v>
      </c>
      <c r="I43" s="50">
        <f>(DAX__2019_2020__33[[#This Row],[Adj Close]]-DAX__2019_2020__33[[#This Row],[Adj Open]])/DAX__2019_2020__33[[#This Row],[Adj Open]]</f>
        <v>4.1978388237289825E-2</v>
      </c>
      <c r="J43" s="50">
        <f>DAX__2019_2020__33[[#This Row],[Adj Close]]-DAX__2019_2020__33[[#This Row],[Adj Open]]</f>
        <v>1.5570934630453408</v>
      </c>
      <c r="K43" s="50">
        <v>2053045</v>
      </c>
      <c r="P43" t="s">
        <v>31177</v>
      </c>
      <c r="Q43">
        <v>882404</v>
      </c>
      <c r="R43" s="8" t="str">
        <f t="shared" si="1"/>
        <v>_</v>
      </c>
      <c r="S43" s="17" t="str">
        <f t="shared" si="2"/>
        <v>_</v>
      </c>
    </row>
    <row r="44" spans="1:19" x14ac:dyDescent="0.3">
      <c r="A44" s="51" t="str">
        <f t="shared" si="0"/>
        <v>1COV.DE</v>
      </c>
      <c r="B44" s="52" t="s">
        <v>30692</v>
      </c>
      <c r="C44" s="50" t="s">
        <v>767</v>
      </c>
      <c r="D44" s="50">
        <f>DAX__2019_2020__33[[#This Row],[Open]]*(DAX__2019_2020__33[[#This Row],[Adj Close]]/DAX__2019_2020__33[[#This Row],[Close]])</f>
        <v>39.08150268874018</v>
      </c>
      <c r="E44" s="50" t="s">
        <v>768</v>
      </c>
      <c r="F44" s="50" t="s">
        <v>769</v>
      </c>
      <c r="G44" s="50" t="s">
        <v>770</v>
      </c>
      <c r="H44" s="50" t="s">
        <v>771</v>
      </c>
      <c r="I44" s="50">
        <f>(DAX__2019_2020__33[[#This Row],[Adj Close]]-DAX__2019_2020__33[[#This Row],[Adj Open]])/DAX__2019_2020__33[[#This Row],[Adj Open]]</f>
        <v>8.6784613672887031E-3</v>
      </c>
      <c r="J44" s="50">
        <f>DAX__2019_2020__33[[#This Row],[Adj Close]]-DAX__2019_2020__33[[#This Row],[Adj Open]]</f>
        <v>0.33916731125982125</v>
      </c>
      <c r="K44" s="50">
        <v>1318436</v>
      </c>
      <c r="P44" s="18" t="s">
        <v>63</v>
      </c>
      <c r="Q44" s="18">
        <v>1.0379144296945242</v>
      </c>
      <c r="R44" s="8">
        <f t="shared" si="1"/>
        <v>1.2320766267033647E-2</v>
      </c>
      <c r="S44" s="17">
        <f t="shared" si="2"/>
        <v>440564</v>
      </c>
    </row>
    <row r="45" spans="1:19" x14ac:dyDescent="0.3">
      <c r="A45" s="51" t="str">
        <f t="shared" si="0"/>
        <v>1COV.DE</v>
      </c>
      <c r="B45" s="52" t="s">
        <v>30693</v>
      </c>
      <c r="C45" s="50" t="s">
        <v>772</v>
      </c>
      <c r="D45" s="50">
        <f>DAX__2019_2020__33[[#This Row],[Open]]*(DAX__2019_2020__33[[#This Row],[Adj Close]]/DAX__2019_2020__33[[#This Row],[Close]])</f>
        <v>39.590255968144817</v>
      </c>
      <c r="E45" s="50" t="s">
        <v>773</v>
      </c>
      <c r="F45" s="50" t="s">
        <v>774</v>
      </c>
      <c r="G45" s="50" t="s">
        <v>770</v>
      </c>
      <c r="H45" s="50" t="s">
        <v>771</v>
      </c>
      <c r="I45" s="50">
        <f>(DAX__2019_2020__33[[#This Row],[Adj Close]]-DAX__2019_2020__33[[#This Row],[Adj Open]])/DAX__2019_2020__33[[#This Row],[Adj Open]]</f>
        <v>-4.283527953981103E-3</v>
      </c>
      <c r="J45" s="50">
        <f>DAX__2019_2020__33[[#This Row],[Adj Close]]-DAX__2019_2020__33[[#This Row],[Adj Open]]</f>
        <v>-0.16958596814481552</v>
      </c>
      <c r="K45" s="50">
        <v>716806</v>
      </c>
      <c r="P45" s="18" t="s">
        <v>31167</v>
      </c>
      <c r="Q45" s="18">
        <v>440564</v>
      </c>
      <c r="R45" s="8" t="str">
        <f t="shared" si="1"/>
        <v>_</v>
      </c>
      <c r="S45" s="17" t="str">
        <f t="shared" si="2"/>
        <v>_</v>
      </c>
    </row>
    <row r="46" spans="1:19" x14ac:dyDescent="0.3">
      <c r="A46" s="51" t="str">
        <f t="shared" si="0"/>
        <v>1COV.DE</v>
      </c>
      <c r="B46" s="52" t="s">
        <v>30694</v>
      </c>
      <c r="C46" s="50" t="s">
        <v>748</v>
      </c>
      <c r="D46" s="50">
        <f>DAX__2019_2020__33[[#This Row],[Open]]*(DAX__2019_2020__33[[#This Row],[Adj Close]]/DAX__2019_2020__33[[#This Row],[Close]])</f>
        <v>39.312757188118809</v>
      </c>
      <c r="E46" s="50" t="s">
        <v>775</v>
      </c>
      <c r="F46" s="50" t="s">
        <v>776</v>
      </c>
      <c r="G46" s="50" t="s">
        <v>777</v>
      </c>
      <c r="H46" s="50" t="s">
        <v>778</v>
      </c>
      <c r="I46" s="50">
        <f>(DAX__2019_2020__33[[#This Row],[Adj Close]]-DAX__2019_2020__33[[#This Row],[Adj Open]])/DAX__2019_2020__33[[#This Row],[Adj Open]]</f>
        <v>-9.8039215686274057E-3</v>
      </c>
      <c r="J46" s="50">
        <f>DAX__2019_2020__33[[#This Row],[Adj Close]]-DAX__2019_2020__33[[#This Row],[Adj Open]]</f>
        <v>-0.38541918811881004</v>
      </c>
      <c r="K46" s="50">
        <v>1109315</v>
      </c>
      <c r="P46" s="7"/>
      <c r="Q46" s="7"/>
    </row>
    <row r="47" spans="1:19" x14ac:dyDescent="0.3">
      <c r="A47" s="51" t="str">
        <f t="shared" si="0"/>
        <v>1COV.DE</v>
      </c>
      <c r="B47" s="52" t="s">
        <v>30695</v>
      </c>
      <c r="C47" s="50" t="s">
        <v>738</v>
      </c>
      <c r="D47" s="50">
        <f>DAX__2019_2020__33[[#This Row],[Open]]*(DAX__2019_2020__33[[#This Row],[Adj Close]]/DAX__2019_2020__33[[#This Row],[Close]])</f>
        <v>38.78858228661759</v>
      </c>
      <c r="E47" s="50" t="s">
        <v>779</v>
      </c>
      <c r="F47" s="50" t="s">
        <v>765</v>
      </c>
      <c r="G47" s="50" t="s">
        <v>699</v>
      </c>
      <c r="H47" s="50" t="s">
        <v>780</v>
      </c>
      <c r="I47" s="50">
        <f>(DAX__2019_2020__33[[#This Row],[Adj Close]]-DAX__2019_2020__33[[#This Row],[Adj Open]])/DAX__2019_2020__33[[#This Row],[Adj Open]]</f>
        <v>5.961824324324223E-3</v>
      </c>
      <c r="J47" s="50">
        <f>DAX__2019_2020__33[[#This Row],[Adj Close]]-DAX__2019_2020__33[[#This Row],[Adj Open]]</f>
        <v>0.23125071338240843</v>
      </c>
      <c r="K47" s="50">
        <v>850376</v>
      </c>
      <c r="P47" s="7"/>
      <c r="Q47" s="7"/>
    </row>
    <row r="48" spans="1:19" x14ac:dyDescent="0.3">
      <c r="A48" s="51" t="str">
        <f t="shared" si="0"/>
        <v>1COV.DE</v>
      </c>
      <c r="B48" s="52" t="s">
        <v>30696</v>
      </c>
      <c r="C48" s="50" t="s">
        <v>781</v>
      </c>
      <c r="D48" s="50">
        <f>DAX__2019_2020__33[[#This Row],[Open]]*(DAX__2019_2020__33[[#This Row],[Adj Close]]/DAX__2019_2020__33[[#This Row],[Close]])</f>
        <v>38.557333084387501</v>
      </c>
      <c r="E48" s="50" t="s">
        <v>765</v>
      </c>
      <c r="F48" s="50" t="s">
        <v>782</v>
      </c>
      <c r="G48" s="50" t="s">
        <v>716</v>
      </c>
      <c r="H48" s="50" t="s">
        <v>783</v>
      </c>
      <c r="I48" s="50">
        <f>(DAX__2019_2020__33[[#This Row],[Adj Close]]-DAX__2019_2020__33[[#This Row],[Adj Open]])/DAX__2019_2020__33[[#This Row],[Adj Open]]</f>
        <v>-3.2786865253898574E-2</v>
      </c>
      <c r="J48" s="50">
        <f>DAX__2019_2020__33[[#This Row],[Adj Close]]-DAX__2019_2020__33[[#This Row],[Adj Open]]</f>
        <v>-1.2641740843874985</v>
      </c>
      <c r="K48" s="50">
        <v>2646304</v>
      </c>
      <c r="P48" s="7"/>
      <c r="Q48" s="7"/>
    </row>
    <row r="49" spans="1:17" x14ac:dyDescent="0.3">
      <c r="A49" s="51" t="str">
        <f t="shared" si="0"/>
        <v>1COV.DE</v>
      </c>
      <c r="B49" s="52" t="s">
        <v>30697</v>
      </c>
      <c r="C49" s="50" t="s">
        <v>784</v>
      </c>
      <c r="D49" s="50">
        <f>DAX__2019_2020__33[[#This Row],[Open]]*(DAX__2019_2020__33[[#This Row],[Adj Close]]/DAX__2019_2020__33[[#This Row],[Close]])</f>
        <v>37.000236287011433</v>
      </c>
      <c r="E49" s="50" t="s">
        <v>724</v>
      </c>
      <c r="F49" s="50" t="s">
        <v>785</v>
      </c>
      <c r="G49" s="50" t="s">
        <v>651</v>
      </c>
      <c r="H49" s="50" t="s">
        <v>786</v>
      </c>
      <c r="I49" s="50">
        <f>(DAX__2019_2020__33[[#This Row],[Adj Close]]-DAX__2019_2020__33[[#This Row],[Adj Open]])/DAX__2019_2020__33[[#This Row],[Adj Open]]</f>
        <v>1.3333312500000126E-2</v>
      </c>
      <c r="J49" s="50">
        <f>DAX__2019_2020__33[[#This Row],[Adj Close]]-DAX__2019_2020__33[[#This Row],[Adj Open]]</f>
        <v>0.49333571298856782</v>
      </c>
      <c r="K49" s="50">
        <v>1402032</v>
      </c>
      <c r="P49" s="7"/>
      <c r="Q49" s="7"/>
    </row>
    <row r="50" spans="1:17" x14ac:dyDescent="0.3">
      <c r="A50" s="51" t="str">
        <f t="shared" si="0"/>
        <v>1COV.DE</v>
      </c>
      <c r="B50" s="52" t="s">
        <v>30698</v>
      </c>
      <c r="C50" s="50" t="s">
        <v>787</v>
      </c>
      <c r="D50" s="50">
        <f>DAX__2019_2020__33[[#This Row],[Open]]*(DAX__2019_2020__33[[#This Row],[Adj Close]]/DAX__2019_2020__33[[#This Row],[Close]])</f>
        <v>37.562951916598188</v>
      </c>
      <c r="E50" s="50" t="s">
        <v>788</v>
      </c>
      <c r="F50" s="50" t="s">
        <v>668</v>
      </c>
      <c r="G50" s="50" t="s">
        <v>652</v>
      </c>
      <c r="H50" s="50" t="s">
        <v>789</v>
      </c>
      <c r="I50" s="50">
        <f>(DAX__2019_2020__33[[#This Row],[Adj Close]]-DAX__2019_2020__33[[#This Row],[Adj Open]])/DAX__2019_2020__33[[#This Row],[Adj Open]]</f>
        <v>-1.0260619741430288E-3</v>
      </c>
      <c r="J50" s="50">
        <f>DAX__2019_2020__33[[#This Row],[Adj Close]]-DAX__2019_2020__33[[#This Row],[Adj Open]]</f>
        <v>-3.85419165981844E-2</v>
      </c>
      <c r="K50" s="50">
        <v>833432</v>
      </c>
      <c r="P50" s="7"/>
      <c r="Q50" s="7"/>
    </row>
    <row r="51" spans="1:17" x14ac:dyDescent="0.3">
      <c r="A51" s="51" t="str">
        <f t="shared" si="0"/>
        <v>1COV.DE</v>
      </c>
      <c r="B51" s="52" t="s">
        <v>30699</v>
      </c>
      <c r="C51" s="50" t="s">
        <v>756</v>
      </c>
      <c r="D51" s="50">
        <f>DAX__2019_2020__33[[#This Row],[Open]]*(DAX__2019_2020__33[[#This Row],[Adj Close]]/DAX__2019_2020__33[[#This Row],[Close]])</f>
        <v>37.894408699812772</v>
      </c>
      <c r="E51" s="50" t="s">
        <v>790</v>
      </c>
      <c r="F51" s="50" t="s">
        <v>791</v>
      </c>
      <c r="G51" s="50" t="s">
        <v>792</v>
      </c>
      <c r="H51" s="50" t="s">
        <v>793</v>
      </c>
      <c r="I51" s="50">
        <f>(DAX__2019_2020__33[[#This Row],[Adj Close]]-DAX__2019_2020__33[[#This Row],[Adj Open]])/DAX__2019_2020__33[[#This Row],[Adj Open]]</f>
        <v>-2.2172497965825839E-2</v>
      </c>
      <c r="J51" s="50">
        <f>DAX__2019_2020__33[[#This Row],[Adj Close]]-DAX__2019_2020__33[[#This Row],[Adj Open]]</f>
        <v>-0.84021369981277161</v>
      </c>
      <c r="K51" s="50">
        <v>1283463</v>
      </c>
      <c r="P51" s="7"/>
      <c r="Q51" s="7"/>
    </row>
    <row r="52" spans="1:17" x14ac:dyDescent="0.3">
      <c r="A52" s="51" t="str">
        <f t="shared" si="0"/>
        <v>1COV.DE</v>
      </c>
      <c r="B52" s="52" t="s">
        <v>30700</v>
      </c>
      <c r="C52" s="50" t="s">
        <v>794</v>
      </c>
      <c r="D52" s="50">
        <f>DAX__2019_2020__33[[#This Row],[Open]]*(DAX__2019_2020__33[[#This Row],[Adj Close]]/DAX__2019_2020__33[[#This Row],[Close]])</f>
        <v>36.923159674975373</v>
      </c>
      <c r="E52" s="50" t="s">
        <v>795</v>
      </c>
      <c r="F52" s="50" t="s">
        <v>796</v>
      </c>
      <c r="G52" s="50" t="s">
        <v>797</v>
      </c>
      <c r="H52" s="50" t="s">
        <v>798</v>
      </c>
      <c r="I52" s="50">
        <f>(DAX__2019_2020__33[[#This Row],[Adj Close]]-DAX__2019_2020__33[[#This Row],[Adj Open]])/DAX__2019_2020__33[[#This Row],[Adj Open]]</f>
        <v>1.2734780261595869E-2</v>
      </c>
      <c r="J52" s="50">
        <f>DAX__2019_2020__33[[#This Row],[Adj Close]]-DAX__2019_2020__33[[#This Row],[Adj Open]]</f>
        <v>0.47020832502462895</v>
      </c>
      <c r="K52" s="50">
        <v>1226090</v>
      </c>
      <c r="P52" s="7"/>
      <c r="Q52" s="7"/>
    </row>
    <row r="53" spans="1:17" x14ac:dyDescent="0.3">
      <c r="A53" s="51" t="str">
        <f t="shared" si="0"/>
        <v>1COV.DE</v>
      </c>
      <c r="B53" s="52" t="s">
        <v>30701</v>
      </c>
      <c r="C53" s="50" t="s">
        <v>799</v>
      </c>
      <c r="D53" s="50">
        <f>DAX__2019_2020__33[[#This Row],[Open]]*(DAX__2019_2020__33[[#This Row],[Adj Close]]/DAX__2019_2020__33[[#This Row],[Close]])</f>
        <v>37.408780413208625</v>
      </c>
      <c r="E53" s="50" t="s">
        <v>800</v>
      </c>
      <c r="F53" s="50" t="s">
        <v>801</v>
      </c>
      <c r="G53" s="50" t="s">
        <v>802</v>
      </c>
      <c r="H53" s="50" t="s">
        <v>803</v>
      </c>
      <c r="I53" s="50">
        <f>(DAX__2019_2020__33[[#This Row],[Adj Close]]-DAX__2019_2020__33[[#This Row],[Adj Open]])/DAX__2019_2020__33[[#This Row],[Adj Open]]</f>
        <v>2.8847929710446182E-3</v>
      </c>
      <c r="J53" s="50">
        <f>DAX__2019_2020__33[[#This Row],[Adj Close]]-DAX__2019_2020__33[[#This Row],[Adj Open]]</f>
        <v>0.10791658679137583</v>
      </c>
      <c r="K53" s="50">
        <v>943571</v>
      </c>
      <c r="P53" s="7"/>
      <c r="Q53" s="7"/>
    </row>
    <row r="54" spans="1:17" x14ac:dyDescent="0.3">
      <c r="A54" s="51" t="str">
        <f t="shared" si="0"/>
        <v>1COV.DE</v>
      </c>
      <c r="B54" s="52" t="s">
        <v>30702</v>
      </c>
      <c r="C54" s="50" t="s">
        <v>804</v>
      </c>
      <c r="D54" s="50">
        <f>DAX__2019_2020__33[[#This Row],[Open]]*(DAX__2019_2020__33[[#This Row],[Adj Close]]/DAX__2019_2020__33[[#This Row],[Close]])</f>
        <v>37.771076621886124</v>
      </c>
      <c r="E54" s="50" t="s">
        <v>805</v>
      </c>
      <c r="F54" s="50" t="s">
        <v>806</v>
      </c>
      <c r="G54" s="50" t="s">
        <v>807</v>
      </c>
      <c r="H54" s="50" t="s">
        <v>808</v>
      </c>
      <c r="I54" s="50">
        <f>(DAX__2019_2020__33[[#This Row],[Adj Close]]-DAX__2019_2020__33[[#This Row],[Adj Open]])/DAX__2019_2020__33[[#This Row],[Adj Open]]</f>
        <v>6.1222448979593078E-4</v>
      </c>
      <c r="J54" s="50">
        <f>DAX__2019_2020__33[[#This Row],[Adj Close]]-DAX__2019_2020__33[[#This Row],[Adj Open]]</f>
        <v>2.3124378113877242E-2</v>
      </c>
      <c r="K54" s="50">
        <v>3110903</v>
      </c>
      <c r="P54" s="7"/>
      <c r="Q54" s="7"/>
    </row>
    <row r="55" spans="1:17" x14ac:dyDescent="0.3">
      <c r="A55" s="51" t="str">
        <f t="shared" si="0"/>
        <v>1COV.DE</v>
      </c>
      <c r="B55" s="52" t="s">
        <v>30703</v>
      </c>
      <c r="C55" s="50" t="s">
        <v>809</v>
      </c>
      <c r="D55" s="50">
        <f>DAX__2019_2020__33[[#This Row],[Open]]*(DAX__2019_2020__33[[#This Row],[Adj Close]]/DAX__2019_2020__33[[#This Row],[Close]])</f>
        <v>38.048579858035886</v>
      </c>
      <c r="E55" s="50" t="s">
        <v>810</v>
      </c>
      <c r="F55" s="50" t="s">
        <v>811</v>
      </c>
      <c r="G55" s="50" t="s">
        <v>812</v>
      </c>
      <c r="H55" s="50" t="s">
        <v>813</v>
      </c>
      <c r="I55" s="50">
        <f>(DAX__2019_2020__33[[#This Row],[Adj Close]]-DAX__2019_2020__33[[#This Row],[Adj Open]])/DAX__2019_2020__33[[#This Row],[Adj Open]]</f>
        <v>-4.011345137533532E-2</v>
      </c>
      <c r="J55" s="50">
        <f>DAX__2019_2020__33[[#This Row],[Adj Close]]-DAX__2019_2020__33[[#This Row],[Adj Open]]</f>
        <v>-1.5262598580358855</v>
      </c>
      <c r="K55" s="50">
        <v>2306238</v>
      </c>
      <c r="P55" s="7"/>
      <c r="Q55" s="7"/>
    </row>
    <row r="56" spans="1:17" x14ac:dyDescent="0.3">
      <c r="A56" s="51" t="str">
        <f t="shared" si="0"/>
        <v>1COV.DE</v>
      </c>
      <c r="B56" s="52" t="s">
        <v>30704</v>
      </c>
      <c r="C56" s="50" t="s">
        <v>812</v>
      </c>
      <c r="D56" s="50">
        <f>DAX__2019_2020__33[[#This Row],[Open]]*(DAX__2019_2020__33[[#This Row],[Adj Close]]/DAX__2019_2020__33[[#This Row],[Close]])</f>
        <v>36.52231917204125</v>
      </c>
      <c r="E56" s="50" t="s">
        <v>795</v>
      </c>
      <c r="F56" s="50" t="s">
        <v>814</v>
      </c>
      <c r="G56" s="50" t="s">
        <v>815</v>
      </c>
      <c r="H56" s="50" t="s">
        <v>816</v>
      </c>
      <c r="I56" s="50">
        <f>(DAX__2019_2020__33[[#This Row],[Adj Close]]-DAX__2019_2020__33[[#This Row],[Adj Open]])/DAX__2019_2020__33[[#This Row],[Adj Open]]</f>
        <v>1.2030392316792015E-2</v>
      </c>
      <c r="J56" s="50">
        <f>DAX__2019_2020__33[[#This Row],[Adj Close]]-DAX__2019_2020__33[[#This Row],[Adj Open]]</f>
        <v>0.4393778279587508</v>
      </c>
      <c r="K56" s="50">
        <v>2061559</v>
      </c>
    </row>
    <row r="57" spans="1:17" x14ac:dyDescent="0.3">
      <c r="A57" s="51" t="str">
        <f t="shared" si="0"/>
        <v>1COV.DE</v>
      </c>
      <c r="B57" s="52" t="s">
        <v>30705</v>
      </c>
      <c r="C57" s="50" t="s">
        <v>673</v>
      </c>
      <c r="D57" s="50">
        <f>DAX__2019_2020__33[[#This Row],[Open]]*(DAX__2019_2020__33[[#This Row],[Adj Close]]/DAX__2019_2020__33[[#This Row],[Close]])</f>
        <v>36.691896626908814</v>
      </c>
      <c r="E57" s="50" t="s">
        <v>817</v>
      </c>
      <c r="F57" s="50" t="s">
        <v>818</v>
      </c>
      <c r="G57" s="50" t="s">
        <v>819</v>
      </c>
      <c r="H57" s="50" t="s">
        <v>820</v>
      </c>
      <c r="I57" s="50">
        <f>(DAX__2019_2020__33[[#This Row],[Adj Close]]-DAX__2019_2020__33[[#This Row],[Adj Open]])/DAX__2019_2020__33[[#This Row],[Adj Open]]</f>
        <v>-1.7016744412468237E-2</v>
      </c>
      <c r="J57" s="50">
        <f>DAX__2019_2020__33[[#This Row],[Adj Close]]-DAX__2019_2020__33[[#This Row],[Adj Open]]</f>
        <v>-0.62437662690881268</v>
      </c>
      <c r="K57" s="50">
        <v>1484060</v>
      </c>
    </row>
    <row r="58" spans="1:17" x14ac:dyDescent="0.3">
      <c r="A58" s="51" t="str">
        <f t="shared" si="0"/>
        <v>1COV.DE</v>
      </c>
      <c r="B58" s="52" t="s">
        <v>30706</v>
      </c>
      <c r="C58" s="50" t="s">
        <v>821</v>
      </c>
      <c r="D58" s="50">
        <f>DAX__2019_2020__33[[#This Row],[Open]]*(DAX__2019_2020__33[[#This Row],[Adj Close]]/DAX__2019_2020__33[[#This Row],[Close]])</f>
        <v>36.198558260480176</v>
      </c>
      <c r="E58" s="50" t="s">
        <v>822</v>
      </c>
      <c r="F58" s="50" t="s">
        <v>823</v>
      </c>
      <c r="G58" s="50" t="s">
        <v>785</v>
      </c>
      <c r="H58" s="50" t="s">
        <v>824</v>
      </c>
      <c r="I58" s="50">
        <f>(DAX__2019_2020__33[[#This Row],[Adj Close]]-DAX__2019_2020__33[[#This Row],[Adj Open]])/DAX__2019_2020__33[[#This Row],[Adj Open]]</f>
        <v>1.2137990037009798E-2</v>
      </c>
      <c r="J58" s="50">
        <f>DAX__2019_2020__33[[#This Row],[Adj Close]]-DAX__2019_2020__33[[#This Row],[Adj Open]]</f>
        <v>0.43937773951982706</v>
      </c>
      <c r="K58" s="50">
        <v>1205616</v>
      </c>
    </row>
    <row r="59" spans="1:17" x14ac:dyDescent="0.3">
      <c r="A59" s="51" t="str">
        <f t="shared" si="0"/>
        <v>1COV.DE</v>
      </c>
      <c r="B59" s="52" t="s">
        <v>30707</v>
      </c>
      <c r="C59" s="50" t="s">
        <v>817</v>
      </c>
      <c r="D59" s="50">
        <f>DAX__2019_2020__33[[#This Row],[Open]]*(DAX__2019_2020__33[[#This Row],[Adj Close]]/DAX__2019_2020__33[[#This Row],[Close]])</f>
        <v>36.73815244223583</v>
      </c>
      <c r="E59" s="50" t="s">
        <v>716</v>
      </c>
      <c r="F59" s="50" t="s">
        <v>825</v>
      </c>
      <c r="G59" s="50" t="s">
        <v>826</v>
      </c>
      <c r="H59" s="50" t="s">
        <v>827</v>
      </c>
      <c r="I59" s="50">
        <f>(DAX__2019_2020__33[[#This Row],[Adj Close]]-DAX__2019_2020__33[[#This Row],[Adj Open]])/DAX__2019_2020__33[[#This Row],[Adj Open]]</f>
        <v>-1.1330276961812703E-2</v>
      </c>
      <c r="J59" s="50">
        <f>DAX__2019_2020__33[[#This Row],[Adj Close]]-DAX__2019_2020__33[[#This Row],[Adj Open]]</f>
        <v>-0.41625344223582772</v>
      </c>
      <c r="K59" s="50">
        <v>1714087</v>
      </c>
    </row>
    <row r="60" spans="1:17" x14ac:dyDescent="0.3">
      <c r="A60" s="51" t="str">
        <f t="shared" si="0"/>
        <v>1COV.DE</v>
      </c>
      <c r="B60" s="52" t="s">
        <v>30708</v>
      </c>
      <c r="C60" s="50" t="s">
        <v>679</v>
      </c>
      <c r="D60" s="50">
        <f>DAX__2019_2020__33[[#This Row],[Open]]*(DAX__2019_2020__33[[#This Row],[Adj Close]]/DAX__2019_2020__33[[#This Row],[Close]])</f>
        <v>36.229397803144522</v>
      </c>
      <c r="E60" s="50" t="s">
        <v>828</v>
      </c>
      <c r="F60" s="50" t="s">
        <v>829</v>
      </c>
      <c r="G60" s="50" t="s">
        <v>830</v>
      </c>
      <c r="H60" s="50" t="s">
        <v>831</v>
      </c>
      <c r="I60" s="50">
        <f>(DAX__2019_2020__33[[#This Row],[Adj Close]]-DAX__2019_2020__33[[#This Row],[Adj Open]])/DAX__2019_2020__33[[#This Row],[Adj Open]]</f>
        <v>-1.2127659574468224E-2</v>
      </c>
      <c r="J60" s="50">
        <f>DAX__2019_2020__33[[#This Row],[Adj Close]]-DAX__2019_2020__33[[#This Row],[Adj Open]]</f>
        <v>-0.43937780314452368</v>
      </c>
      <c r="K60" s="50">
        <v>1572933</v>
      </c>
    </row>
    <row r="61" spans="1:17" x14ac:dyDescent="0.3">
      <c r="A61" s="51" t="str">
        <f t="shared" si="0"/>
        <v>1COV.DE</v>
      </c>
      <c r="B61" s="52" t="s">
        <v>30709</v>
      </c>
      <c r="C61" s="50" t="s">
        <v>796</v>
      </c>
      <c r="D61" s="50">
        <f>DAX__2019_2020__33[[#This Row],[Open]]*(DAX__2019_2020__33[[#This Row],[Adj Close]]/DAX__2019_2020__33[[#This Row],[Close]])</f>
        <v>35.936479841647596</v>
      </c>
      <c r="E61" s="50" t="s">
        <v>832</v>
      </c>
      <c r="F61" s="50" t="s">
        <v>674</v>
      </c>
      <c r="G61" s="50" t="s">
        <v>833</v>
      </c>
      <c r="H61" s="50" t="s">
        <v>834</v>
      </c>
      <c r="I61" s="50">
        <f>(DAX__2019_2020__33[[#This Row],[Adj Close]]-DAX__2019_2020__33[[#This Row],[Adj Open]])/DAX__2019_2020__33[[#This Row],[Adj Open]]</f>
        <v>8.3654870949268212E-3</v>
      </c>
      <c r="J61" s="50">
        <f>DAX__2019_2020__33[[#This Row],[Adj Close]]-DAX__2019_2020__33[[#This Row],[Adj Open]]</f>
        <v>0.30062615835240081</v>
      </c>
      <c r="K61" s="50">
        <v>1012735</v>
      </c>
    </row>
    <row r="62" spans="1:17" x14ac:dyDescent="0.3">
      <c r="A62" s="51" t="str">
        <f t="shared" si="0"/>
        <v>1COV.DE</v>
      </c>
      <c r="B62" s="52" t="s">
        <v>30710</v>
      </c>
      <c r="C62" s="50" t="s">
        <v>835</v>
      </c>
      <c r="D62" s="50">
        <f>DAX__2019_2020__33[[#This Row],[Open]]*(DAX__2019_2020__33[[#This Row],[Adj Close]]/DAX__2019_2020__33[[#This Row],[Close]])</f>
        <v>36.61481719367589</v>
      </c>
      <c r="E62" s="50" t="s">
        <v>836</v>
      </c>
      <c r="F62" s="50" t="s">
        <v>837</v>
      </c>
      <c r="G62" s="50" t="s">
        <v>792</v>
      </c>
      <c r="H62" s="50" t="s">
        <v>793</v>
      </c>
      <c r="I62" s="50">
        <f>(DAX__2019_2020__33[[#This Row],[Adj Close]]-DAX__2019_2020__33[[#This Row],[Adj Open]])/DAX__2019_2020__33[[#This Row],[Adj Open]]</f>
        <v>1.1999999999999983E-2</v>
      </c>
      <c r="J62" s="50">
        <f>DAX__2019_2020__33[[#This Row],[Adj Close]]-DAX__2019_2020__33[[#This Row],[Adj Open]]</f>
        <v>0.43937780632411005</v>
      </c>
      <c r="K62" s="50">
        <v>1701856</v>
      </c>
    </row>
    <row r="63" spans="1:17" x14ac:dyDescent="0.3">
      <c r="A63" s="51" t="str">
        <f t="shared" si="0"/>
        <v>1COV.DE</v>
      </c>
      <c r="B63" s="52" t="s">
        <v>30711</v>
      </c>
      <c r="C63" s="50" t="s">
        <v>838</v>
      </c>
      <c r="D63" s="50">
        <f>DAX__2019_2020__33[[#This Row],[Open]]*(DAX__2019_2020__33[[#This Row],[Adj Close]]/DAX__2019_2020__33[[#This Row],[Close]])</f>
        <v>37.192946984976331</v>
      </c>
      <c r="E63" s="50" t="s">
        <v>839</v>
      </c>
      <c r="F63" s="50" t="s">
        <v>711</v>
      </c>
      <c r="G63" s="50" t="s">
        <v>840</v>
      </c>
      <c r="H63" s="50" t="s">
        <v>841</v>
      </c>
      <c r="I63" s="50">
        <f>(DAX__2019_2020__33[[#This Row],[Adj Close]]-DAX__2019_2020__33[[#This Row],[Adj Open]])/DAX__2019_2020__33[[#This Row],[Adj Open]]</f>
        <v>7.0466321243524543E-3</v>
      </c>
      <c r="J63" s="50">
        <f>DAX__2019_2020__33[[#This Row],[Adj Close]]-DAX__2019_2020__33[[#This Row],[Adj Open]]</f>
        <v>0.26208501502367199</v>
      </c>
      <c r="K63" s="50">
        <v>1488632</v>
      </c>
    </row>
    <row r="64" spans="1:17" x14ac:dyDescent="0.3">
      <c r="A64" s="51" t="str">
        <f t="shared" si="0"/>
        <v>1COV.DE</v>
      </c>
      <c r="B64" s="52" t="s">
        <v>30712</v>
      </c>
      <c r="C64" s="50" t="s">
        <v>842</v>
      </c>
      <c r="D64" s="50">
        <f>DAX__2019_2020__33[[#This Row],[Open]]*(DAX__2019_2020__33[[#This Row],[Adj Close]]/DAX__2019_2020__33[[#This Row],[Close]])</f>
        <v>37.786490999999998</v>
      </c>
      <c r="E64" s="50" t="s">
        <v>844</v>
      </c>
      <c r="F64" s="50" t="s">
        <v>845</v>
      </c>
      <c r="G64" s="50" t="s">
        <v>842</v>
      </c>
      <c r="H64" s="50" t="s">
        <v>843</v>
      </c>
      <c r="I64" s="50">
        <f>(DAX__2019_2020__33[[#This Row],[Adj Close]]-DAX__2019_2020__33[[#This Row],[Adj Open]])/DAX__2019_2020__33[[#This Row],[Adj Open]]</f>
        <v>0</v>
      </c>
      <c r="J64" s="50">
        <f>DAX__2019_2020__33[[#This Row],[Adj Close]]-DAX__2019_2020__33[[#This Row],[Adj Open]]</f>
        <v>0</v>
      </c>
      <c r="K64" s="50">
        <v>1053247</v>
      </c>
    </row>
    <row r="65" spans="1:11" x14ac:dyDescent="0.3">
      <c r="A65" s="51" t="str">
        <f t="shared" si="0"/>
        <v>1COV.DE</v>
      </c>
      <c r="B65" s="52" t="s">
        <v>30713</v>
      </c>
      <c r="C65" s="50" t="s">
        <v>790</v>
      </c>
      <c r="D65" s="50">
        <f>DAX__2019_2020__33[[#This Row],[Open]]*(DAX__2019_2020__33[[#This Row],[Adj Close]]/DAX__2019_2020__33[[#This Row],[Close]])</f>
        <v>38.241283665232196</v>
      </c>
      <c r="E65" s="50" t="s">
        <v>846</v>
      </c>
      <c r="F65" s="50" t="s">
        <v>790</v>
      </c>
      <c r="G65" s="50" t="s">
        <v>695</v>
      </c>
      <c r="H65" s="50" t="s">
        <v>847</v>
      </c>
      <c r="I65" s="50">
        <f>(DAX__2019_2020__33[[#This Row],[Adj Close]]-DAX__2019_2020__33[[#This Row],[Adj Open]])/DAX__2019_2020__33[[#This Row],[Adj Open]]</f>
        <v>2.1165067100079264E-2</v>
      </c>
      <c r="J65" s="50">
        <f>DAX__2019_2020__33[[#This Row],[Adj Close]]-DAX__2019_2020__33[[#This Row],[Adj Open]]</f>
        <v>0.80937933476780444</v>
      </c>
      <c r="K65" s="50">
        <v>1405106</v>
      </c>
    </row>
    <row r="66" spans="1:11" x14ac:dyDescent="0.3">
      <c r="A66" s="51" t="str">
        <f t="shared" ref="A66:A129" si="5">"1COV.DE"</f>
        <v>1COV.DE</v>
      </c>
      <c r="B66" s="52" t="s">
        <v>30714</v>
      </c>
      <c r="C66" s="50" t="s">
        <v>848</v>
      </c>
      <c r="D66" s="50">
        <f>DAX__2019_2020__33[[#This Row],[Open]]*(DAX__2019_2020__33[[#This Row],[Adj Close]]/DAX__2019_2020__33[[#This Row],[Close]])</f>
        <v>39.25108227771365</v>
      </c>
      <c r="E66" s="50" t="s">
        <v>768</v>
      </c>
      <c r="F66" s="50" t="s">
        <v>752</v>
      </c>
      <c r="G66" s="50" t="s">
        <v>849</v>
      </c>
      <c r="H66" s="50" t="s">
        <v>850</v>
      </c>
      <c r="I66" s="50">
        <f>(DAX__2019_2020__33[[#This Row],[Adj Close]]-DAX__2019_2020__33[[#This Row],[Adj Open]])/DAX__2019_2020__33[[#This Row],[Adj Open]]</f>
        <v>4.7133151890538169E-3</v>
      </c>
      <c r="J66" s="50">
        <f>DAX__2019_2020__33[[#This Row],[Adj Close]]-DAX__2019_2020__33[[#This Row],[Adj Open]]</f>
        <v>0.18500272228634884</v>
      </c>
      <c r="K66" s="50">
        <v>1199481</v>
      </c>
    </row>
    <row r="67" spans="1:11" x14ac:dyDescent="0.3">
      <c r="A67" s="51" t="str">
        <f t="shared" si="5"/>
        <v>1COV.DE</v>
      </c>
      <c r="B67" s="52" t="s">
        <v>30715</v>
      </c>
      <c r="C67" s="50" t="s">
        <v>851</v>
      </c>
      <c r="D67" s="50">
        <f>DAX__2019_2020__33[[#This Row],[Open]]*(DAX__2019_2020__33[[#This Row],[Adj Close]]/DAX__2019_2020__33[[#This Row],[Close]])</f>
        <v>40.083590946812528</v>
      </c>
      <c r="E67" s="50" t="s">
        <v>852</v>
      </c>
      <c r="F67" s="50" t="s">
        <v>853</v>
      </c>
      <c r="G67" s="50" t="s">
        <v>854</v>
      </c>
      <c r="H67" s="50" t="s">
        <v>855</v>
      </c>
      <c r="I67" s="50">
        <f>(DAX__2019_2020__33[[#This Row],[Adj Close]]-DAX__2019_2020__33[[#This Row],[Adj Open]])/DAX__2019_2020__33[[#This Row],[Adj Open]]</f>
        <v>1.9615384615384566E-2</v>
      </c>
      <c r="J67" s="50">
        <f>DAX__2019_2020__33[[#This Row],[Adj Close]]-DAX__2019_2020__33[[#This Row],[Adj Open]]</f>
        <v>0.78625505318747457</v>
      </c>
      <c r="K67" s="50">
        <v>1448398</v>
      </c>
    </row>
    <row r="68" spans="1:11" x14ac:dyDescent="0.3">
      <c r="A68" s="51" t="str">
        <f t="shared" si="5"/>
        <v>1COV.DE</v>
      </c>
      <c r="B68" s="52" t="s">
        <v>30716</v>
      </c>
      <c r="C68" s="50" t="s">
        <v>854</v>
      </c>
      <c r="D68" s="50">
        <f>DAX__2019_2020__33[[#This Row],[Open]]*(DAX__2019_2020__33[[#This Row],[Adj Close]]/DAX__2019_2020__33[[#This Row],[Close]])</f>
        <v>40.869847490135719</v>
      </c>
      <c r="E68" s="50" t="s">
        <v>856</v>
      </c>
      <c r="F68" s="50" t="s">
        <v>857</v>
      </c>
      <c r="G68" s="50" t="s">
        <v>858</v>
      </c>
      <c r="H68" s="50" t="s">
        <v>859</v>
      </c>
      <c r="I68" s="50">
        <f>(DAX__2019_2020__33[[#This Row],[Adj Close]]-DAX__2019_2020__33[[#This Row],[Adj Open]])/DAX__2019_2020__33[[#This Row],[Adj Open]]</f>
        <v>-6.0354394568087428E-3</v>
      </c>
      <c r="J68" s="50">
        <f>DAX__2019_2020__33[[#This Row],[Adj Close]]-DAX__2019_2020__33[[#This Row],[Adj Open]]</f>
        <v>-0.24666749013572087</v>
      </c>
      <c r="K68" s="50">
        <v>1345873</v>
      </c>
    </row>
    <row r="69" spans="1:11" x14ac:dyDescent="0.3">
      <c r="A69" s="51" t="str">
        <f t="shared" si="5"/>
        <v>1COV.DE</v>
      </c>
      <c r="B69" s="52" t="s">
        <v>30717</v>
      </c>
      <c r="C69" s="50" t="s">
        <v>860</v>
      </c>
      <c r="D69" s="50">
        <f>DAX__2019_2020__33[[#This Row],[Open]]*(DAX__2019_2020__33[[#This Row],[Adj Close]]/DAX__2019_2020__33[[#This Row],[Close]])</f>
        <v>40.823594931915395</v>
      </c>
      <c r="E69" s="50" t="s">
        <v>861</v>
      </c>
      <c r="F69" s="50" t="s">
        <v>862</v>
      </c>
      <c r="G69" s="50" t="s">
        <v>854</v>
      </c>
      <c r="H69" s="50" t="s">
        <v>855</v>
      </c>
      <c r="I69" s="50">
        <f>(DAX__2019_2020__33[[#This Row],[Adj Close]]-DAX__2019_2020__33[[#This Row],[Adj Open]])/DAX__2019_2020__33[[#This Row],[Adj Open]]</f>
        <v>1.1329494171629032E-3</v>
      </c>
      <c r="J69" s="50">
        <f>DAX__2019_2020__33[[#This Row],[Adj Close]]-DAX__2019_2020__33[[#This Row],[Adj Open]]</f>
        <v>4.6251068084607994E-2</v>
      </c>
      <c r="K69" s="50">
        <v>1338708</v>
      </c>
    </row>
    <row r="70" spans="1:11" x14ac:dyDescent="0.3">
      <c r="A70" s="51" t="str">
        <f t="shared" si="5"/>
        <v>1COV.DE</v>
      </c>
      <c r="B70" s="52" t="s">
        <v>30718</v>
      </c>
      <c r="C70" s="50" t="s">
        <v>863</v>
      </c>
      <c r="D70" s="50">
        <f>DAX__2019_2020__33[[#This Row],[Open]]*(DAX__2019_2020__33[[#This Row],[Adj Close]]/DAX__2019_2020__33[[#This Row],[Close]])</f>
        <v>41.008597680481422</v>
      </c>
      <c r="E70" s="50" t="s">
        <v>864</v>
      </c>
      <c r="F70" s="50" t="s">
        <v>865</v>
      </c>
      <c r="G70" s="50" t="s">
        <v>866</v>
      </c>
      <c r="H70" s="50" t="s">
        <v>867</v>
      </c>
      <c r="I70" s="50">
        <f>(DAX__2019_2020__33[[#This Row],[Adj Close]]-DAX__2019_2020__33[[#This Row],[Adj Open]])/DAX__2019_2020__33[[#This Row],[Adj Open]]</f>
        <v>-9.774454703487756E-3</v>
      </c>
      <c r="J70" s="50">
        <f>DAX__2019_2020__33[[#This Row],[Adj Close]]-DAX__2019_2020__33[[#This Row],[Adj Open]]</f>
        <v>-0.40083668048141874</v>
      </c>
      <c r="K70" s="50">
        <v>988273</v>
      </c>
    </row>
    <row r="71" spans="1:11" x14ac:dyDescent="0.3">
      <c r="A71" s="51" t="str">
        <f t="shared" si="5"/>
        <v>1COV.DE</v>
      </c>
      <c r="B71" s="52" t="s">
        <v>30719</v>
      </c>
      <c r="C71" s="50" t="s">
        <v>868</v>
      </c>
      <c r="D71" s="50">
        <f>DAX__2019_2020__33[[#This Row],[Open]]*(DAX__2019_2020__33[[#This Row],[Adj Close]]/DAX__2019_2020__33[[#This Row],[Close]])</f>
        <v>40.546095741605029</v>
      </c>
      <c r="E71" s="50" t="s">
        <v>869</v>
      </c>
      <c r="F71" s="50" t="s">
        <v>870</v>
      </c>
      <c r="G71" s="50" t="s">
        <v>871</v>
      </c>
      <c r="H71" s="50" t="s">
        <v>872</v>
      </c>
      <c r="I71" s="50">
        <f>(DAX__2019_2020__33[[#This Row],[Adj Close]]-DAX__2019_2020__33[[#This Row],[Adj Open]])/DAX__2019_2020__33[[#This Row],[Adj Open]]</f>
        <v>-1.7490456938800643E-2</v>
      </c>
      <c r="J71" s="50">
        <f>DAX__2019_2020__33[[#This Row],[Adj Close]]-DAX__2019_2020__33[[#This Row],[Adj Open]]</f>
        <v>-0.70916974160503088</v>
      </c>
      <c r="K71" s="50">
        <v>947739</v>
      </c>
    </row>
    <row r="72" spans="1:11" x14ac:dyDescent="0.3">
      <c r="A72" s="51" t="str">
        <f t="shared" si="5"/>
        <v>1COV.DE</v>
      </c>
      <c r="B72" s="52" t="s">
        <v>30720</v>
      </c>
      <c r="C72" s="50" t="s">
        <v>873</v>
      </c>
      <c r="D72" s="50">
        <f>DAX__2019_2020__33[[#This Row],[Open]]*(DAX__2019_2020__33[[#This Row],[Adj Close]]/DAX__2019_2020__33[[#This Row],[Close]])</f>
        <v>40.052756679677564</v>
      </c>
      <c r="E72" s="50" t="s">
        <v>874</v>
      </c>
      <c r="F72" s="50" t="s">
        <v>875</v>
      </c>
      <c r="G72" s="50" t="s">
        <v>876</v>
      </c>
      <c r="H72" s="50" t="s">
        <v>877</v>
      </c>
      <c r="I72" s="50">
        <f>(DAX__2019_2020__33[[#This Row],[Adj Close]]-DAX__2019_2020__33[[#This Row],[Adj Open]])/DAX__2019_2020__33[[#This Row],[Adj Open]]</f>
        <v>7.3133373231974762E-3</v>
      </c>
      <c r="J72" s="50">
        <f>DAX__2019_2020__33[[#This Row],[Adj Close]]-DAX__2019_2020__33[[#This Row],[Adj Open]]</f>
        <v>0.29291932032243295</v>
      </c>
      <c r="K72" s="50">
        <v>1011537</v>
      </c>
    </row>
    <row r="73" spans="1:11" x14ac:dyDescent="0.3">
      <c r="A73" s="51" t="str">
        <f t="shared" si="5"/>
        <v>1COV.DE</v>
      </c>
      <c r="B73" s="52" t="s">
        <v>30721</v>
      </c>
      <c r="C73" s="50" t="s">
        <v>878</v>
      </c>
      <c r="D73" s="50">
        <f>DAX__2019_2020__33[[#This Row],[Open]]*(DAX__2019_2020__33[[#This Row],[Adj Close]]/DAX__2019_2020__33[[#This Row],[Close]])</f>
        <v>40.237758298275651</v>
      </c>
      <c r="E73" s="50" t="s">
        <v>879</v>
      </c>
      <c r="F73" s="50" t="s">
        <v>880</v>
      </c>
      <c r="G73" s="50" t="s">
        <v>881</v>
      </c>
      <c r="H73" s="50" t="s">
        <v>882</v>
      </c>
      <c r="I73" s="50">
        <f>(DAX__2019_2020__33[[#This Row],[Adj Close]]-DAX__2019_2020__33[[#This Row],[Adj Open]])/DAX__2019_2020__33[[#This Row],[Adj Open]]</f>
        <v>2.9501934300729178E-2</v>
      </c>
      <c r="J73" s="50">
        <f>DAX__2019_2020__33[[#This Row],[Adj Close]]-DAX__2019_2020__33[[#This Row],[Adj Open]]</f>
        <v>1.1870917017243485</v>
      </c>
      <c r="K73" s="50">
        <v>1415119</v>
      </c>
    </row>
    <row r="74" spans="1:11" x14ac:dyDescent="0.3">
      <c r="A74" s="51" t="str">
        <f t="shared" si="5"/>
        <v>1COV.DE</v>
      </c>
      <c r="B74" s="52" t="s">
        <v>30722</v>
      </c>
      <c r="C74" s="50" t="s">
        <v>883</v>
      </c>
      <c r="D74" s="50">
        <f>DAX__2019_2020__33[[#This Row],[Open]]*(DAX__2019_2020__33[[#This Row],[Adj Close]]/DAX__2019_2020__33[[#This Row],[Close]])</f>
        <v>41.332350080933189</v>
      </c>
      <c r="E74" s="50" t="s">
        <v>884</v>
      </c>
      <c r="F74" s="50" t="s">
        <v>885</v>
      </c>
      <c r="G74" s="50" t="s">
        <v>886</v>
      </c>
      <c r="H74" s="50" t="s">
        <v>887</v>
      </c>
      <c r="I74" s="50">
        <f>(DAX__2019_2020__33[[#This Row],[Adj Close]]-DAX__2019_2020__33[[#This Row],[Adj Open]])/DAX__2019_2020__33[[#This Row],[Adj Open]]</f>
        <v>3.1704607081398807E-2</v>
      </c>
      <c r="J74" s="50">
        <f>DAX__2019_2020__33[[#This Row],[Adj Close]]-DAX__2019_2020__33[[#This Row],[Adj Open]]</f>
        <v>1.3104259190668088</v>
      </c>
      <c r="K74" s="50">
        <v>2215258</v>
      </c>
    </row>
    <row r="75" spans="1:11" x14ac:dyDescent="0.3">
      <c r="A75" s="51" t="str">
        <f t="shared" si="5"/>
        <v>1COV.DE</v>
      </c>
      <c r="B75" s="52" t="s">
        <v>30723</v>
      </c>
      <c r="C75" s="50" t="s">
        <v>888</v>
      </c>
      <c r="D75" s="50">
        <f>DAX__2019_2020__33[[#This Row],[Open]]*(DAX__2019_2020__33[[#This Row],[Adj Close]]/DAX__2019_2020__33[[#This Row],[Close]])</f>
        <v>42.820047763637042</v>
      </c>
      <c r="E75" s="50" t="s">
        <v>889</v>
      </c>
      <c r="F75" s="50" t="s">
        <v>890</v>
      </c>
      <c r="G75" s="50" t="s">
        <v>891</v>
      </c>
      <c r="H75" s="50" t="s">
        <v>892</v>
      </c>
      <c r="I75" s="50">
        <f>(DAX__2019_2020__33[[#This Row],[Adj Close]]-DAX__2019_2020__33[[#This Row],[Adj Open]])/DAX__2019_2020__33[[#This Row],[Adj Open]]</f>
        <v>-2.6345314759980806E-3</v>
      </c>
      <c r="J75" s="50">
        <f>DAX__2019_2020__33[[#This Row],[Adj Close]]-DAX__2019_2020__33[[#This Row],[Adj Open]]</f>
        <v>-0.11281076363704301</v>
      </c>
      <c r="K75" s="50">
        <v>1274659</v>
      </c>
    </row>
    <row r="76" spans="1:11" x14ac:dyDescent="0.3">
      <c r="A76" s="51" t="str">
        <f t="shared" si="5"/>
        <v>1COV.DE</v>
      </c>
      <c r="B76" s="52" t="s">
        <v>30724</v>
      </c>
      <c r="C76" s="50" t="s">
        <v>893</v>
      </c>
      <c r="D76" s="50">
        <f>DAX__2019_2020__33[[#This Row],[Open]]*(DAX__2019_2020__33[[#This Row],[Adj Close]]/DAX__2019_2020__33[[#This Row],[Close]])</f>
        <v>42.836167456398641</v>
      </c>
      <c r="E76" s="50" t="s">
        <v>894</v>
      </c>
      <c r="F76" s="50" t="s">
        <v>895</v>
      </c>
      <c r="G76" s="50" t="s">
        <v>896</v>
      </c>
      <c r="H76" s="50" t="s">
        <v>897</v>
      </c>
      <c r="I76" s="50">
        <f>(DAX__2019_2020__33[[#This Row],[Adj Close]]-DAX__2019_2020__33[[#This Row],[Adj Open]])/DAX__2019_2020__33[[#This Row],[Adj Open]]</f>
        <v>-3.3860045146726428E-3</v>
      </c>
      <c r="J76" s="50">
        <f>DAX__2019_2020__33[[#This Row],[Adj Close]]-DAX__2019_2020__33[[#This Row],[Adj Open]]</f>
        <v>-0.14504345639863914</v>
      </c>
      <c r="K76" s="50">
        <v>1248697</v>
      </c>
    </row>
    <row r="77" spans="1:11" x14ac:dyDescent="0.3">
      <c r="A77" s="51" t="str">
        <f t="shared" si="5"/>
        <v>1COV.DE</v>
      </c>
      <c r="B77" s="52" t="s">
        <v>30725</v>
      </c>
      <c r="C77" s="50" t="s">
        <v>898</v>
      </c>
      <c r="D77" s="50">
        <f>DAX__2019_2020__33[[#This Row],[Open]]*(DAX__2019_2020__33[[#This Row],[Adj Close]]/DAX__2019_2020__33[[#This Row],[Close]])</f>
        <v>42.852282800444314</v>
      </c>
      <c r="E77" s="50" t="s">
        <v>899</v>
      </c>
      <c r="F77" s="50" t="s">
        <v>854</v>
      </c>
      <c r="G77" s="50" t="s">
        <v>900</v>
      </c>
      <c r="H77" s="50" t="s">
        <v>901</v>
      </c>
      <c r="I77" s="50">
        <f>(DAX__2019_2020__33[[#This Row],[Adj Close]]-DAX__2019_2020__33[[#This Row],[Adj Open]])/DAX__2019_2020__33[[#This Row],[Adj Open]]</f>
        <v>3.7608311395260644E-3</v>
      </c>
      <c r="J77" s="50">
        <f>DAX__2019_2020__33[[#This Row],[Adj Close]]-DAX__2019_2020__33[[#This Row],[Adj Open]]</f>
        <v>0.16116019955568817</v>
      </c>
      <c r="K77" s="50">
        <v>1199787</v>
      </c>
    </row>
    <row r="78" spans="1:11" x14ac:dyDescent="0.3">
      <c r="A78" s="51" t="str">
        <f t="shared" si="5"/>
        <v>1COV.DE</v>
      </c>
      <c r="B78" s="52" t="s">
        <v>30726</v>
      </c>
      <c r="C78" s="50" t="s">
        <v>900</v>
      </c>
      <c r="D78" s="50">
        <f>DAX__2019_2020__33[[#This Row],[Open]]*(DAX__2019_2020__33[[#This Row],[Adj Close]]/DAX__2019_2020__33[[#This Row],[Close]])</f>
        <v>43.013438943552593</v>
      </c>
      <c r="E78" s="50" t="s">
        <v>864</v>
      </c>
      <c r="F78" s="50" t="s">
        <v>902</v>
      </c>
      <c r="G78" s="50" t="s">
        <v>903</v>
      </c>
      <c r="H78" s="50" t="s">
        <v>904</v>
      </c>
      <c r="I78" s="50">
        <f>(DAX__2019_2020__33[[#This Row],[Adj Close]]-DAX__2019_2020__33[[#This Row],[Adj Open]])/DAX__2019_2020__33[[#This Row],[Adj Open]]</f>
        <v>-6.3694266322701755E-3</v>
      </c>
      <c r="J78" s="50">
        <f>DAX__2019_2020__33[[#This Row],[Adj Close]]-DAX__2019_2020__33[[#This Row],[Adj Open]]</f>
        <v>-0.273970943552591</v>
      </c>
      <c r="K78" s="50">
        <v>1157059</v>
      </c>
    </row>
    <row r="79" spans="1:11" x14ac:dyDescent="0.3">
      <c r="A79" s="51" t="str">
        <f t="shared" si="5"/>
        <v>1COV.DE</v>
      </c>
      <c r="B79" s="52" t="s">
        <v>30727</v>
      </c>
      <c r="C79" s="50" t="s">
        <v>856</v>
      </c>
      <c r="D79" s="50">
        <f>DAX__2019_2020__33[[#This Row],[Open]]*(DAX__2019_2020__33[[#This Row],[Adj Close]]/DAX__2019_2020__33[[#This Row],[Close]])</f>
        <v>42.755585673117572</v>
      </c>
      <c r="E79" s="50" t="s">
        <v>856</v>
      </c>
      <c r="F79" s="50" t="s">
        <v>905</v>
      </c>
      <c r="G79" s="50" t="s">
        <v>905</v>
      </c>
      <c r="H79" s="50" t="s">
        <v>906</v>
      </c>
      <c r="I79" s="50">
        <f>(DAX__2019_2020__33[[#This Row],[Adj Close]]-DAX__2019_2020__33[[#This Row],[Adj Open]])/DAX__2019_2020__33[[#This Row],[Adj Open]]</f>
        <v>-1.5454183651447838E-2</v>
      </c>
      <c r="J79" s="50">
        <f>DAX__2019_2020__33[[#This Row],[Adj Close]]-DAX__2019_2020__33[[#This Row],[Adj Open]]</f>
        <v>-0.66075267311757102</v>
      </c>
      <c r="K79" s="50">
        <v>945709</v>
      </c>
    </row>
    <row r="80" spans="1:11" x14ac:dyDescent="0.3">
      <c r="A80" s="51" t="str">
        <f t="shared" si="5"/>
        <v>1COV.DE</v>
      </c>
      <c r="B80" s="52" t="s">
        <v>30728</v>
      </c>
      <c r="C80" s="50" t="s">
        <v>907</v>
      </c>
      <c r="D80" s="50">
        <f>DAX__2019_2020__33[[#This Row],[Open]]*(DAX__2019_2020__33[[#This Row],[Adj Close]]/DAX__2019_2020__33[[#This Row],[Close]])</f>
        <v>42.030367298118563</v>
      </c>
      <c r="E80" s="50" t="s">
        <v>907</v>
      </c>
      <c r="F80" s="50" t="s">
        <v>769</v>
      </c>
      <c r="G80" s="50" t="s">
        <v>908</v>
      </c>
      <c r="H80" s="50" t="s">
        <v>909</v>
      </c>
      <c r="I80" s="50">
        <f>(DAX__2019_2020__33[[#This Row],[Adj Close]]-DAX__2019_2020__33[[#This Row],[Adj Open]])/DAX__2019_2020__33[[#This Row],[Adj Open]]</f>
        <v>-1.8021453220858893E-2</v>
      </c>
      <c r="J80" s="50">
        <f>DAX__2019_2020__33[[#This Row],[Adj Close]]-DAX__2019_2020__33[[#This Row],[Adj Open]]</f>
        <v>-0.75744829811856107</v>
      </c>
      <c r="K80" s="50">
        <v>1261888</v>
      </c>
    </row>
    <row r="81" spans="1:11" x14ac:dyDescent="0.3">
      <c r="A81" s="51" t="str">
        <f t="shared" si="5"/>
        <v>1COV.DE</v>
      </c>
      <c r="B81" s="52" t="s">
        <v>30729</v>
      </c>
      <c r="C81" s="50" t="s">
        <v>748</v>
      </c>
      <c r="D81" s="50">
        <f>DAX__2019_2020__33[[#This Row],[Open]]*(DAX__2019_2020__33[[#This Row],[Adj Close]]/DAX__2019_2020__33[[#This Row],[Close]])</f>
        <v>41.095647504950499</v>
      </c>
      <c r="E81" s="50" t="s">
        <v>910</v>
      </c>
      <c r="F81" s="50" t="s">
        <v>911</v>
      </c>
      <c r="G81" s="50" t="s">
        <v>777</v>
      </c>
      <c r="H81" s="50" t="s">
        <v>912</v>
      </c>
      <c r="I81" s="50">
        <f>(DAX__2019_2020__33[[#This Row],[Adj Close]]-DAX__2019_2020__33[[#This Row],[Adj Open]])/DAX__2019_2020__33[[#This Row],[Adj Open]]</f>
        <v>-9.8039215686275619E-3</v>
      </c>
      <c r="J81" s="50">
        <f>DAX__2019_2020__33[[#This Row],[Adj Close]]-DAX__2019_2020__33[[#This Row],[Adj Open]]</f>
        <v>-0.40289850495049961</v>
      </c>
      <c r="K81" s="50">
        <v>1236788</v>
      </c>
    </row>
    <row r="82" spans="1:11" x14ac:dyDescent="0.3">
      <c r="A82" s="51" t="str">
        <f t="shared" si="5"/>
        <v>1COV.DE</v>
      </c>
      <c r="B82" s="52" t="s">
        <v>30730</v>
      </c>
      <c r="C82" s="50" t="s">
        <v>913</v>
      </c>
      <c r="D82" s="50">
        <f>DAX__2019_2020__33[[#This Row],[Open]]*(DAX__2019_2020__33[[#This Row],[Adj Close]]/DAX__2019_2020__33[[#This Row],[Close]])</f>
        <v>40.596048901572495</v>
      </c>
      <c r="E82" s="50" t="s">
        <v>731</v>
      </c>
      <c r="F82" s="50" t="s">
        <v>704</v>
      </c>
      <c r="G82" s="50" t="s">
        <v>731</v>
      </c>
      <c r="H82" s="50" t="s">
        <v>914</v>
      </c>
      <c r="I82" s="50">
        <f>(DAX__2019_2020__33[[#This Row],[Adj Close]]-DAX__2019_2020__33[[#This Row],[Adj Open]])/DAX__2019_2020__33[[#This Row],[Adj Open]]</f>
        <v>1.4688328410315076E-2</v>
      </c>
      <c r="J82" s="50">
        <f>DAX__2019_2020__33[[#This Row],[Adj Close]]-DAX__2019_2020__33[[#This Row],[Adj Open]]</f>
        <v>0.59628809842750741</v>
      </c>
      <c r="K82" s="50">
        <v>1088197</v>
      </c>
    </row>
    <row r="83" spans="1:11" x14ac:dyDescent="0.3">
      <c r="A83" s="51" t="str">
        <f t="shared" si="5"/>
        <v>1COV.DE</v>
      </c>
      <c r="B83" s="52" t="s">
        <v>30731</v>
      </c>
      <c r="C83" s="50" t="s">
        <v>805</v>
      </c>
      <c r="D83" s="50">
        <f>DAX__2019_2020__33[[#This Row],[Open]]*(DAX__2019_2020__33[[#This Row],[Adj Close]]/DAX__2019_2020__33[[#This Row],[Close]])</f>
        <v>40.289845483359748</v>
      </c>
      <c r="E83" s="50" t="s">
        <v>745</v>
      </c>
      <c r="F83" s="50" t="s">
        <v>915</v>
      </c>
      <c r="G83" s="50" t="s">
        <v>702</v>
      </c>
      <c r="H83" s="50" t="s">
        <v>916</v>
      </c>
      <c r="I83" s="50">
        <f>(DAX__2019_2020__33[[#This Row],[Adj Close]]-DAX__2019_2020__33[[#This Row],[Adj Open]])/DAX__2019_2020__33[[#This Row],[Adj Open]]</f>
        <v>9.5999999999999749E-3</v>
      </c>
      <c r="J83" s="50">
        <f>DAX__2019_2020__33[[#This Row],[Adj Close]]-DAX__2019_2020__33[[#This Row],[Adj Open]]</f>
        <v>0.38678251664025254</v>
      </c>
      <c r="K83" s="50">
        <v>1535718</v>
      </c>
    </row>
    <row r="84" spans="1:11" x14ac:dyDescent="0.3">
      <c r="A84" s="51" t="str">
        <f t="shared" si="5"/>
        <v>1COV.DE</v>
      </c>
      <c r="B84" s="52" t="s">
        <v>30732</v>
      </c>
      <c r="C84" s="50" t="s">
        <v>917</v>
      </c>
      <c r="D84" s="50">
        <f>DAX__2019_2020__33[[#This Row],[Open]]*(DAX__2019_2020__33[[#This Row],[Adj Close]]/DAX__2019_2020__33[[#This Row],[Close]])</f>
        <v>40.499351742252308</v>
      </c>
      <c r="E84" s="50" t="s">
        <v>917</v>
      </c>
      <c r="F84" s="50" t="s">
        <v>918</v>
      </c>
      <c r="G84" s="50" t="s">
        <v>919</v>
      </c>
      <c r="H84" s="50" t="s">
        <v>920</v>
      </c>
      <c r="I84" s="50">
        <f>(DAX__2019_2020__33[[#This Row],[Adj Close]]-DAX__2019_2020__33[[#This Row],[Adj Open]])/DAX__2019_2020__33[[#This Row],[Adj Open]]</f>
        <v>-3.0043733786061792E-2</v>
      </c>
      <c r="J84" s="50">
        <f>DAX__2019_2020__33[[#This Row],[Adj Close]]-DAX__2019_2020__33[[#This Row],[Adj Open]]</f>
        <v>-1.2167517422523062</v>
      </c>
      <c r="K84" s="50">
        <v>1764233</v>
      </c>
    </row>
    <row r="85" spans="1:11" x14ac:dyDescent="0.3">
      <c r="A85" s="51" t="str">
        <f t="shared" si="5"/>
        <v>1COV.DE</v>
      </c>
      <c r="B85" s="52" t="s">
        <v>30733</v>
      </c>
      <c r="C85" s="50" t="s">
        <v>921</v>
      </c>
      <c r="D85" s="50">
        <f>DAX__2019_2020__33[[#This Row],[Open]]*(DAX__2019_2020__33[[#This Row],[Adj Close]]/DAX__2019_2020__33[[#This Row],[Close]])</f>
        <v>39.403471990486103</v>
      </c>
      <c r="E85" s="50" t="s">
        <v>921</v>
      </c>
      <c r="F85" s="50" t="s">
        <v>922</v>
      </c>
      <c r="G85" s="50" t="s">
        <v>923</v>
      </c>
      <c r="H85" s="50" t="s">
        <v>924</v>
      </c>
      <c r="I85" s="50">
        <f>(DAX__2019_2020__33[[#This Row],[Adj Close]]-DAX__2019_2020__33[[#This Row],[Adj Open]])/DAX__2019_2020__33[[#This Row],[Adj Open]]</f>
        <v>-2.290394589349919E-2</v>
      </c>
      <c r="J85" s="50">
        <f>DAX__2019_2020__33[[#This Row],[Adj Close]]-DAX__2019_2020__33[[#This Row],[Adj Open]]</f>
        <v>-0.9024949904861046</v>
      </c>
      <c r="K85" s="50">
        <v>1991010</v>
      </c>
    </row>
    <row r="86" spans="1:11" x14ac:dyDescent="0.3">
      <c r="A86" s="51" t="str">
        <f t="shared" si="5"/>
        <v>1COV.DE</v>
      </c>
      <c r="B86" s="52" t="s">
        <v>30734</v>
      </c>
      <c r="C86" s="50" t="s">
        <v>925</v>
      </c>
      <c r="D86" s="50">
        <f>DAX__2019_2020__33[[#This Row],[Open]]*(DAX__2019_2020__33[[#This Row],[Adj Close]]/DAX__2019_2020__33[[#This Row],[Close]])</f>
        <v>38.041673003362014</v>
      </c>
      <c r="E86" s="50" t="s">
        <v>926</v>
      </c>
      <c r="F86" s="50" t="s">
        <v>927</v>
      </c>
      <c r="G86" s="50" t="s">
        <v>801</v>
      </c>
      <c r="H86" s="50" t="s">
        <v>928</v>
      </c>
      <c r="I86" s="50">
        <f>(DAX__2019_2020__33[[#This Row],[Adj Close]]-DAX__2019_2020__33[[#This Row],[Adj Open]])/DAX__2019_2020__33[[#This Row],[Adj Open]]</f>
        <v>2.3723851381568409E-2</v>
      </c>
      <c r="J86" s="50">
        <f>DAX__2019_2020__33[[#This Row],[Adj Close]]-DAX__2019_2020__33[[#This Row],[Adj Open]]</f>
        <v>0.9024949966379836</v>
      </c>
      <c r="K86" s="50">
        <v>1116518</v>
      </c>
    </row>
    <row r="87" spans="1:11" x14ac:dyDescent="0.3">
      <c r="A87" s="51" t="str">
        <f t="shared" si="5"/>
        <v>1COV.DE</v>
      </c>
      <c r="B87" s="52" t="s">
        <v>30735</v>
      </c>
      <c r="C87" s="50" t="s">
        <v>823</v>
      </c>
      <c r="D87" s="50">
        <f>DAX__2019_2020__33[[#This Row],[Open]]*(DAX__2019_2020__33[[#This Row],[Adj Close]]/DAX__2019_2020__33[[#This Row],[Close]])</f>
        <v>37.469559579835924</v>
      </c>
      <c r="E87" s="50" t="s">
        <v>832</v>
      </c>
      <c r="F87" s="50" t="s">
        <v>929</v>
      </c>
      <c r="G87" s="50" t="s">
        <v>832</v>
      </c>
      <c r="H87" s="50" t="s">
        <v>930</v>
      </c>
      <c r="I87" s="50">
        <f>(DAX__2019_2020__33[[#This Row],[Adj Close]]-DAX__2019_2020__33[[#This Row],[Adj Open]])/DAX__2019_2020__33[[#This Row],[Adj Open]]</f>
        <v>1.698926881720416E-2</v>
      </c>
      <c r="J87" s="50">
        <f>DAX__2019_2020__33[[#This Row],[Adj Close]]-DAX__2019_2020__33[[#This Row],[Adj Open]]</f>
        <v>0.6365804201640799</v>
      </c>
      <c r="K87" s="50">
        <v>1194308</v>
      </c>
    </row>
    <row r="88" spans="1:11" x14ac:dyDescent="0.3">
      <c r="A88" s="51" t="str">
        <f t="shared" si="5"/>
        <v>1COV.DE</v>
      </c>
      <c r="B88" s="52" t="s">
        <v>30736</v>
      </c>
      <c r="C88" s="50" t="s">
        <v>835</v>
      </c>
      <c r="D88" s="50">
        <f>DAX__2019_2020__33[[#This Row],[Open]]*(DAX__2019_2020__33[[#This Row],[Adj Close]]/DAX__2019_2020__33[[#This Row],[Close]])</f>
        <v>38.275356581872515</v>
      </c>
      <c r="E88" s="50" t="s">
        <v>673</v>
      </c>
      <c r="F88" s="50" t="s">
        <v>608</v>
      </c>
      <c r="G88" s="50" t="s">
        <v>931</v>
      </c>
      <c r="H88" s="50" t="s">
        <v>932</v>
      </c>
      <c r="I88" s="50">
        <f>(DAX__2019_2020__33[[#This Row],[Adj Close]]-DAX__2019_2020__33[[#This Row],[Adj Open]])/DAX__2019_2020__33[[#This Row],[Adj Open]]</f>
        <v>-4.6105242105263199E-2</v>
      </c>
      <c r="J88" s="50">
        <f>DAX__2019_2020__33[[#This Row],[Adj Close]]-DAX__2019_2020__33[[#This Row],[Adj Open]]</f>
        <v>-1.7646945818725115</v>
      </c>
      <c r="K88" s="50">
        <v>1808491</v>
      </c>
    </row>
    <row r="89" spans="1:11" x14ac:dyDescent="0.3">
      <c r="A89" s="51" t="str">
        <f t="shared" si="5"/>
        <v>1COV.DE</v>
      </c>
      <c r="B89" s="52" t="s">
        <v>30737</v>
      </c>
      <c r="C89" s="50" t="s">
        <v>933</v>
      </c>
      <c r="D89" s="50">
        <f>DAX__2019_2020__33[[#This Row],[Open]]*(DAX__2019_2020__33[[#This Row],[Adj Close]]/DAX__2019_2020__33[[#This Row],[Close]])</f>
        <v>36.260859922876271</v>
      </c>
      <c r="E89" s="50" t="s">
        <v>934</v>
      </c>
      <c r="F89" s="50" t="s">
        <v>624</v>
      </c>
      <c r="G89" s="50" t="s">
        <v>935</v>
      </c>
      <c r="H89" s="50" t="s">
        <v>936</v>
      </c>
      <c r="I89" s="50">
        <f>(DAX__2019_2020__33[[#This Row],[Adj Close]]-DAX__2019_2020__33[[#This Row],[Adj Open]])/DAX__2019_2020__33[[#This Row],[Adj Open]]</f>
        <v>2.2221777777776883E-3</v>
      </c>
      <c r="J89" s="50">
        <f>DAX__2019_2020__33[[#This Row],[Adj Close]]-DAX__2019_2020__33[[#This Row],[Adj Open]]</f>
        <v>8.0578077123725222E-2</v>
      </c>
      <c r="K89" s="50">
        <v>1740919</v>
      </c>
    </row>
    <row r="90" spans="1:11" x14ac:dyDescent="0.3">
      <c r="A90" s="51" t="str">
        <f t="shared" si="5"/>
        <v>1COV.DE</v>
      </c>
      <c r="B90" s="52" t="s">
        <v>30738</v>
      </c>
      <c r="C90" s="50" t="s">
        <v>937</v>
      </c>
      <c r="D90" s="50">
        <f>DAX__2019_2020__33[[#This Row],[Open]]*(DAX__2019_2020__33[[#This Row],[Adj Close]]/DAX__2019_2020__33[[#This Row],[Close]])</f>
        <v>36.212515386510717</v>
      </c>
      <c r="E90" s="50" t="s">
        <v>937</v>
      </c>
      <c r="F90" s="50" t="s">
        <v>938</v>
      </c>
      <c r="G90" s="50" t="s">
        <v>939</v>
      </c>
      <c r="H90" s="50" t="s">
        <v>940</v>
      </c>
      <c r="I90" s="50">
        <f>(DAX__2019_2020__33[[#This Row],[Adj Close]]-DAX__2019_2020__33[[#This Row],[Adj Open]])/DAX__2019_2020__33[[#This Row],[Adj Open]]</f>
        <v>-2.8037361549563058E-2</v>
      </c>
      <c r="J90" s="50">
        <f>DAX__2019_2020__33[[#This Row],[Adj Close]]-DAX__2019_2020__33[[#This Row],[Adj Open]]</f>
        <v>-1.0153033865107162</v>
      </c>
      <c r="K90" s="50">
        <v>2000229</v>
      </c>
    </row>
    <row r="91" spans="1:11" x14ac:dyDescent="0.3">
      <c r="A91" s="51" t="str">
        <f t="shared" si="5"/>
        <v>1COV.DE</v>
      </c>
      <c r="B91" s="52" t="s">
        <v>30739</v>
      </c>
      <c r="C91" s="50" t="s">
        <v>941</v>
      </c>
      <c r="D91" s="50">
        <f>DAX__2019_2020__33[[#This Row],[Open]]*(DAX__2019_2020__33[[#This Row],[Adj Close]]/DAX__2019_2020__33[[#This Row],[Close]])</f>
        <v>35.793494201108516</v>
      </c>
      <c r="E91" s="50" t="s">
        <v>942</v>
      </c>
      <c r="F91" s="50" t="s">
        <v>943</v>
      </c>
      <c r="G91" s="50" t="s">
        <v>944</v>
      </c>
      <c r="H91" s="50" t="s">
        <v>945</v>
      </c>
      <c r="I91" s="50">
        <f>(DAX__2019_2020__33[[#This Row],[Adj Close]]-DAX__2019_2020__33[[#This Row],[Adj Open]])/DAX__2019_2020__33[[#This Row],[Adj Open]]</f>
        <v>-1.2832058209457837E-2</v>
      </c>
      <c r="J91" s="50">
        <f>DAX__2019_2020__33[[#This Row],[Adj Close]]-DAX__2019_2020__33[[#This Row],[Adj Open]]</f>
        <v>-0.459304201108516</v>
      </c>
      <c r="K91" s="50">
        <v>1841980</v>
      </c>
    </row>
    <row r="92" spans="1:11" x14ac:dyDescent="0.3">
      <c r="A92" s="51" t="str">
        <f t="shared" si="5"/>
        <v>1COV.DE</v>
      </c>
      <c r="B92" s="52" t="s">
        <v>30740</v>
      </c>
      <c r="C92" s="50" t="s">
        <v>946</v>
      </c>
      <c r="D92" s="50">
        <f>DAX__2019_2020__33[[#This Row],[Open]]*(DAX__2019_2020__33[[#This Row],[Adj Close]]/DAX__2019_2020__33[[#This Row],[Close]])</f>
        <v>35.285846407377541</v>
      </c>
      <c r="E92" s="50" t="s">
        <v>947</v>
      </c>
      <c r="F92" s="50" t="s">
        <v>948</v>
      </c>
      <c r="G92" s="50" t="s">
        <v>949</v>
      </c>
      <c r="H92" s="50" t="s">
        <v>950</v>
      </c>
      <c r="I92" s="50">
        <f>(DAX__2019_2020__33[[#This Row],[Adj Close]]-DAX__2019_2020__33[[#This Row],[Adj Open]])/DAX__2019_2020__33[[#This Row],[Adj Open]]</f>
        <v>-1.7583945704865211E-2</v>
      </c>
      <c r="J92" s="50">
        <f>DAX__2019_2020__33[[#This Row],[Adj Close]]-DAX__2019_2020__33[[#This Row],[Adj Open]]</f>
        <v>-0.62046440737753983</v>
      </c>
      <c r="K92" s="50">
        <v>1497816</v>
      </c>
    </row>
    <row r="93" spans="1:11" x14ac:dyDescent="0.3">
      <c r="A93" s="51" t="str">
        <f t="shared" si="5"/>
        <v>1COV.DE</v>
      </c>
      <c r="B93" s="52" t="s">
        <v>30741</v>
      </c>
      <c r="C93" s="50" t="s">
        <v>951</v>
      </c>
      <c r="D93" s="50">
        <f>DAX__2019_2020__33[[#This Row],[Open]]*(DAX__2019_2020__33[[#This Row],[Adj Close]]/DAX__2019_2020__33[[#This Row],[Close]])</f>
        <v>34.536456965068425</v>
      </c>
      <c r="E93" s="50" t="s">
        <v>943</v>
      </c>
      <c r="F93" s="50" t="s">
        <v>952</v>
      </c>
      <c r="G93" s="50" t="s">
        <v>953</v>
      </c>
      <c r="H93" s="50" t="s">
        <v>954</v>
      </c>
      <c r="I93" s="50">
        <f>(DAX__2019_2020__33[[#This Row],[Adj Close]]-DAX__2019_2020__33[[#This Row],[Adj Open]])/DAX__2019_2020__33[[#This Row],[Adj Open]]</f>
        <v>1.0265935364770568E-2</v>
      </c>
      <c r="J93" s="50">
        <f>DAX__2019_2020__33[[#This Row],[Adj Close]]-DAX__2019_2020__33[[#This Row],[Adj Open]]</f>
        <v>0.35454903493157275</v>
      </c>
      <c r="K93" s="50">
        <v>1624362</v>
      </c>
    </row>
    <row r="94" spans="1:11" x14ac:dyDescent="0.3">
      <c r="A94" s="51" t="str">
        <f t="shared" si="5"/>
        <v>1COV.DE</v>
      </c>
      <c r="B94" s="52" t="s">
        <v>30742</v>
      </c>
      <c r="C94" s="50" t="s">
        <v>955</v>
      </c>
      <c r="D94" s="50">
        <f>DAX__2019_2020__33[[#This Row],[Open]]*(DAX__2019_2020__33[[#This Row],[Adj Close]]/DAX__2019_2020__33[[#This Row],[Close]])</f>
        <v>35.036050015185261</v>
      </c>
      <c r="E94" s="50" t="s">
        <v>956</v>
      </c>
      <c r="F94" s="50" t="s">
        <v>591</v>
      </c>
      <c r="G94" s="50" t="s">
        <v>957</v>
      </c>
      <c r="H94" s="50" t="s">
        <v>958</v>
      </c>
      <c r="I94" s="50">
        <f>(DAX__2019_2020__33[[#This Row],[Adj Close]]-DAX__2019_2020__33[[#This Row],[Adj Open]])/DAX__2019_2020__33[[#This Row],[Adj Open]]</f>
        <v>1.7939236430542974E-2</v>
      </c>
      <c r="J94" s="50">
        <f>DAX__2019_2020__33[[#This Row],[Adj Close]]-DAX__2019_2020__33[[#This Row],[Adj Open]]</f>
        <v>0.62851998481473714</v>
      </c>
      <c r="K94" s="50">
        <v>2036928</v>
      </c>
    </row>
    <row r="95" spans="1:11" x14ac:dyDescent="0.3">
      <c r="A95" s="51" t="str">
        <f t="shared" si="5"/>
        <v>1COV.DE</v>
      </c>
      <c r="B95" s="52" t="s">
        <v>30743</v>
      </c>
      <c r="C95" s="50" t="s">
        <v>959</v>
      </c>
      <c r="D95" s="50">
        <f>DAX__2019_2020__33[[#This Row],[Open]]*(DAX__2019_2020__33[[#This Row],[Adj Close]]/DAX__2019_2020__33[[#This Row],[Close]])</f>
        <v>35.471178107426525</v>
      </c>
      <c r="E95" s="50" t="s">
        <v>935</v>
      </c>
      <c r="F95" s="50" t="s">
        <v>960</v>
      </c>
      <c r="G95" s="50" t="s">
        <v>961</v>
      </c>
      <c r="H95" s="50" t="s">
        <v>962</v>
      </c>
      <c r="I95" s="50">
        <f>(DAX__2019_2020__33[[#This Row],[Adj Close]]-DAX__2019_2020__33[[#This Row],[Adj Open]])/DAX__2019_2020__33[[#This Row],[Adj Open]]</f>
        <v>2.1126783280326935E-2</v>
      </c>
      <c r="J95" s="50">
        <f>DAX__2019_2020__33[[#This Row],[Adj Close]]-DAX__2019_2020__33[[#This Row],[Adj Open]]</f>
        <v>0.74939189257347749</v>
      </c>
      <c r="K95" s="50">
        <v>1701557</v>
      </c>
    </row>
    <row r="96" spans="1:11" x14ac:dyDescent="0.3">
      <c r="A96" s="51" t="str">
        <f t="shared" si="5"/>
        <v>1COV.DE</v>
      </c>
      <c r="B96" s="52" t="s">
        <v>30744</v>
      </c>
      <c r="C96" s="50" t="s">
        <v>963</v>
      </c>
      <c r="D96" s="50">
        <f>DAX__2019_2020__33[[#This Row],[Open]]*(DAX__2019_2020__33[[#This Row],[Adj Close]]/DAX__2019_2020__33[[#This Row],[Close]])</f>
        <v>36.091649830274264</v>
      </c>
      <c r="E96" s="50" t="s">
        <v>963</v>
      </c>
      <c r="F96" s="50" t="s">
        <v>964</v>
      </c>
      <c r="G96" s="50" t="s">
        <v>965</v>
      </c>
      <c r="H96" s="50" t="s">
        <v>966</v>
      </c>
      <c r="I96" s="50">
        <f>(DAX__2019_2020__33[[#This Row],[Adj Close]]-DAX__2019_2020__33[[#This Row],[Adj Open]])/DAX__2019_2020__33[[#This Row],[Adj Open]]</f>
        <v>-1.3395891641082916E-2</v>
      </c>
      <c r="J96" s="50">
        <f>DAX__2019_2020__33[[#This Row],[Adj Close]]-DAX__2019_2020__33[[#This Row],[Adj Open]]</f>
        <v>-0.48347983027426267</v>
      </c>
      <c r="K96" s="50">
        <v>1128094</v>
      </c>
    </row>
    <row r="97" spans="1:11" x14ac:dyDescent="0.3">
      <c r="A97" s="51" t="str">
        <f t="shared" si="5"/>
        <v>1COV.DE</v>
      </c>
      <c r="B97" s="52" t="s">
        <v>30745</v>
      </c>
      <c r="C97" s="50" t="s">
        <v>967</v>
      </c>
      <c r="D97" s="50">
        <f>DAX__2019_2020__33[[#This Row],[Open]]*(DAX__2019_2020__33[[#This Row],[Adj Close]]/DAX__2019_2020__33[[#This Row],[Close]])</f>
        <v>35.49535198592789</v>
      </c>
      <c r="E97" s="50" t="s">
        <v>968</v>
      </c>
      <c r="F97" s="50" t="s">
        <v>969</v>
      </c>
      <c r="G97" s="50" t="s">
        <v>949</v>
      </c>
      <c r="H97" s="50" t="s">
        <v>950</v>
      </c>
      <c r="I97" s="50">
        <f>(DAX__2019_2020__33[[#This Row],[Adj Close]]-DAX__2019_2020__33[[#This Row],[Adj Open]])/DAX__2019_2020__33[[#This Row],[Adj Open]]</f>
        <v>-2.3382497693132609E-2</v>
      </c>
      <c r="J97" s="50">
        <f>DAX__2019_2020__33[[#This Row],[Adj Close]]-DAX__2019_2020__33[[#This Row],[Adj Open]]</f>
        <v>-0.82996998592788884</v>
      </c>
      <c r="K97" s="50">
        <v>1181644</v>
      </c>
    </row>
    <row r="98" spans="1:11" x14ac:dyDescent="0.3">
      <c r="A98" s="51" t="str">
        <f t="shared" si="5"/>
        <v>1COV.DE</v>
      </c>
      <c r="B98" s="52" t="s">
        <v>30746</v>
      </c>
      <c r="C98" s="50" t="s">
        <v>970</v>
      </c>
      <c r="D98" s="50">
        <f>DAX__2019_2020__33[[#This Row],[Open]]*(DAX__2019_2020__33[[#This Row],[Adj Close]]/DAX__2019_2020__33[[#This Row],[Close]])</f>
        <v>34.697620032293308</v>
      </c>
      <c r="E98" s="50" t="s">
        <v>971</v>
      </c>
      <c r="F98" s="50" t="s">
        <v>972</v>
      </c>
      <c r="G98" s="50" t="s">
        <v>973</v>
      </c>
      <c r="H98" s="50" t="s">
        <v>974</v>
      </c>
      <c r="I98" s="50">
        <f>(DAX__2019_2020__33[[#This Row],[Adj Close]]-DAX__2019_2020__33[[#This Row],[Adj Open]])/DAX__2019_2020__33[[#This Row],[Adj Open]]</f>
        <v>1.254057100463129E-2</v>
      </c>
      <c r="J98" s="50">
        <f>DAX__2019_2020__33[[#This Row],[Adj Close]]-DAX__2019_2020__33[[#This Row],[Adj Open]]</f>
        <v>0.43512796770669127</v>
      </c>
      <c r="K98" s="50">
        <v>1410448</v>
      </c>
    </row>
    <row r="99" spans="1:11" x14ac:dyDescent="0.3">
      <c r="A99" s="51" t="str">
        <f t="shared" si="5"/>
        <v>1COV.DE</v>
      </c>
      <c r="B99" s="52" t="s">
        <v>30747</v>
      </c>
      <c r="C99" s="50" t="s">
        <v>938</v>
      </c>
      <c r="D99" s="50">
        <f>DAX__2019_2020__33[[#This Row],[Open]]*(DAX__2019_2020__33[[#This Row],[Adj Close]]/DAX__2019_2020__33[[#This Row],[Close]])</f>
        <v>34.963527723152929</v>
      </c>
      <c r="E99" s="50" t="s">
        <v>975</v>
      </c>
      <c r="F99" s="50" t="s">
        <v>976</v>
      </c>
      <c r="G99" s="50" t="s">
        <v>953</v>
      </c>
      <c r="H99" s="50" t="s">
        <v>954</v>
      </c>
      <c r="I99" s="50">
        <f>(DAX__2019_2020__33[[#This Row],[Adj Close]]-DAX__2019_2020__33[[#This Row],[Adj Open]])/DAX__2019_2020__33[[#This Row],[Adj Open]]</f>
        <v>-2.0742106954186809E-3</v>
      </c>
      <c r="J99" s="50">
        <f>DAX__2019_2020__33[[#This Row],[Adj Close]]-DAX__2019_2020__33[[#This Row],[Adj Open]]</f>
        <v>-7.2521723152931372E-2</v>
      </c>
      <c r="K99" s="50">
        <v>967528</v>
      </c>
    </row>
    <row r="100" spans="1:11" x14ac:dyDescent="0.3">
      <c r="A100" s="51" t="str">
        <f t="shared" si="5"/>
        <v>1COV.DE</v>
      </c>
      <c r="B100" s="52" t="s">
        <v>30748</v>
      </c>
      <c r="C100" s="50" t="s">
        <v>977</v>
      </c>
      <c r="D100" s="50">
        <f>DAX__2019_2020__33[[#This Row],[Open]]*(DAX__2019_2020__33[[#This Row],[Adj Close]]/DAX__2019_2020__33[[#This Row],[Close]])</f>
        <v>34.335007478630089</v>
      </c>
      <c r="E100" s="50" t="s">
        <v>977</v>
      </c>
      <c r="F100" s="50" t="s">
        <v>978</v>
      </c>
      <c r="G100" s="50" t="s">
        <v>979</v>
      </c>
      <c r="H100" s="50" t="s">
        <v>980</v>
      </c>
      <c r="I100" s="50">
        <f>(DAX__2019_2020__33[[#This Row],[Adj Close]]-DAX__2019_2020__33[[#This Row],[Adj Open]])/DAX__2019_2020__33[[#This Row],[Adj Open]]</f>
        <v>-3.5907039758107481E-2</v>
      </c>
      <c r="J100" s="50">
        <f>DAX__2019_2020__33[[#This Row],[Adj Close]]-DAX__2019_2020__33[[#This Row],[Adj Open]]</f>
        <v>-1.2328684786300883</v>
      </c>
      <c r="K100" s="50">
        <v>2613535</v>
      </c>
    </row>
    <row r="101" spans="1:11" x14ac:dyDescent="0.3">
      <c r="A101" s="51" t="str">
        <f t="shared" si="5"/>
        <v>1COV.DE</v>
      </c>
      <c r="B101" s="52" t="s">
        <v>30749</v>
      </c>
      <c r="C101" s="50" t="s">
        <v>981</v>
      </c>
      <c r="D101" s="50">
        <f>DAX__2019_2020__33[[#This Row],[Open]]*(DAX__2019_2020__33[[#This Row],[Adj Close]]/DAX__2019_2020__33[[#This Row],[Close]])</f>
        <v>33.319703373272837</v>
      </c>
      <c r="E101" s="50" t="s">
        <v>982</v>
      </c>
      <c r="F101" s="50" t="s">
        <v>983</v>
      </c>
      <c r="G101" s="50" t="s">
        <v>984</v>
      </c>
      <c r="H101" s="50" t="s">
        <v>985</v>
      </c>
      <c r="I101" s="50">
        <f>(DAX__2019_2020__33[[#This Row],[Adj Close]]-DAX__2019_2020__33[[#This Row],[Adj Open]])/DAX__2019_2020__33[[#This Row],[Adj Open]]</f>
        <v>-9.6734466589332713E-3</v>
      </c>
      <c r="J101" s="50">
        <f>DAX__2019_2020__33[[#This Row],[Adj Close]]-DAX__2019_2020__33[[#This Row],[Adj Open]]</f>
        <v>-0.3223163732728338</v>
      </c>
      <c r="K101" s="50">
        <v>1219570</v>
      </c>
    </row>
    <row r="102" spans="1:11" x14ac:dyDescent="0.3">
      <c r="A102" s="51" t="str">
        <f t="shared" si="5"/>
        <v>1COV.DE</v>
      </c>
      <c r="B102" s="52" t="s">
        <v>30750</v>
      </c>
      <c r="C102" s="50" t="s">
        <v>986</v>
      </c>
      <c r="D102" s="50">
        <f>DAX__2019_2020__33[[#This Row],[Open]]*(DAX__2019_2020__33[[#This Row],[Adj Close]]/DAX__2019_2020__33[[#This Row],[Close]])</f>
        <v>33.239123450051217</v>
      </c>
      <c r="E102" s="50" t="s">
        <v>987</v>
      </c>
      <c r="F102" s="50" t="s">
        <v>983</v>
      </c>
      <c r="G102" s="50" t="s">
        <v>988</v>
      </c>
      <c r="H102" s="50" t="s">
        <v>989</v>
      </c>
      <c r="I102" s="50">
        <f>(DAX__2019_2020__33[[#This Row],[Adj Close]]-DAX__2019_2020__33[[#This Row],[Adj Open]])/DAX__2019_2020__33[[#This Row],[Adj Open]]</f>
        <v>5.0908848484849233E-3</v>
      </c>
      <c r="J102" s="50">
        <f>DAX__2019_2020__33[[#This Row],[Adj Close]]-DAX__2019_2020__33[[#This Row],[Adj Open]]</f>
        <v>0.16921654994878566</v>
      </c>
      <c r="K102" s="50">
        <v>562050</v>
      </c>
    </row>
    <row r="103" spans="1:11" x14ac:dyDescent="0.3">
      <c r="A103" s="51" t="str">
        <f t="shared" si="5"/>
        <v>1COV.DE</v>
      </c>
      <c r="B103" s="52" t="s">
        <v>30751</v>
      </c>
      <c r="C103" s="50" t="s">
        <v>981</v>
      </c>
      <c r="D103" s="50">
        <f>DAX__2019_2020__33[[#This Row],[Open]]*(DAX__2019_2020__33[[#This Row],[Adj Close]]/DAX__2019_2020__33[[#This Row],[Close]])</f>
        <v>33.319701488350276</v>
      </c>
      <c r="E103" s="50" t="s">
        <v>990</v>
      </c>
      <c r="F103" s="50" t="s">
        <v>991</v>
      </c>
      <c r="G103" s="50" t="s">
        <v>992</v>
      </c>
      <c r="H103" s="50" t="s">
        <v>993</v>
      </c>
      <c r="I103" s="50">
        <f>(DAX__2019_2020__33[[#This Row],[Adj Close]]-DAX__2019_2020__33[[#This Row],[Adj Open]])/DAX__2019_2020__33[[#This Row],[Adj Open]]</f>
        <v>-5.5622493621401486E-3</v>
      </c>
      <c r="J103" s="50">
        <f>DAX__2019_2020__33[[#This Row],[Adj Close]]-DAX__2019_2020__33[[#This Row],[Adj Open]]</f>
        <v>-0.18533248835027649</v>
      </c>
      <c r="K103" s="50">
        <v>2647188</v>
      </c>
    </row>
    <row r="104" spans="1:11" x14ac:dyDescent="0.3">
      <c r="A104" s="51" t="str">
        <f t="shared" si="5"/>
        <v>1COV.DE</v>
      </c>
      <c r="B104" s="52" t="s">
        <v>30752</v>
      </c>
      <c r="C104" s="50" t="s">
        <v>994</v>
      </c>
      <c r="D104" s="50">
        <f>DAX__2019_2020__33[[#This Row],[Open]]*(DAX__2019_2020__33[[#This Row],[Adj Close]]/DAX__2019_2020__33[[#This Row],[Close]])</f>
        <v>32.739529135554946</v>
      </c>
      <c r="E104" s="50" t="s">
        <v>995</v>
      </c>
      <c r="F104" s="50" t="s">
        <v>996</v>
      </c>
      <c r="G104" s="50" t="s">
        <v>997</v>
      </c>
      <c r="H104" s="50" t="s">
        <v>998</v>
      </c>
      <c r="I104" s="50">
        <f>(DAX__2019_2020__33[[#This Row],[Adj Close]]-DAX__2019_2020__33[[#This Row],[Adj Open]])/DAX__2019_2020__33[[#This Row],[Adj Open]]</f>
        <v>-1.3290696202542418E-2</v>
      </c>
      <c r="J104" s="50">
        <f>DAX__2019_2020__33[[#This Row],[Adj Close]]-DAX__2019_2020__33[[#This Row],[Adj Open]]</f>
        <v>-0.43513113555494698</v>
      </c>
      <c r="K104" s="50">
        <v>1758087</v>
      </c>
    </row>
    <row r="105" spans="1:11" x14ac:dyDescent="0.3">
      <c r="A105" s="51" t="str">
        <f t="shared" si="5"/>
        <v>1COV.DE</v>
      </c>
      <c r="B105" s="52" t="s">
        <v>30753</v>
      </c>
      <c r="C105" s="50" t="s">
        <v>999</v>
      </c>
      <c r="D105" s="50">
        <f>DAX__2019_2020__33[[#This Row],[Open]]*(DAX__2019_2020__33[[#This Row],[Adj Close]]/DAX__2019_2020__33[[#This Row],[Close]])</f>
        <v>32.538078256882137</v>
      </c>
      <c r="E105" s="50" t="s">
        <v>1000</v>
      </c>
      <c r="F105" s="50" t="s">
        <v>1001</v>
      </c>
      <c r="G105" s="50" t="s">
        <v>1002</v>
      </c>
      <c r="H105" s="50" t="s">
        <v>1003</v>
      </c>
      <c r="I105" s="50">
        <f>(DAX__2019_2020__33[[#This Row],[Adj Close]]-DAX__2019_2020__33[[#This Row],[Adj Open]])/DAX__2019_2020__33[[#This Row],[Adj Open]]</f>
        <v>4.9531945281537149E-4</v>
      </c>
      <c r="J105" s="50">
        <f>DAX__2019_2020__33[[#This Row],[Adj Close]]-DAX__2019_2020__33[[#This Row],[Adj Open]]</f>
        <v>1.6116743117862598E-2</v>
      </c>
      <c r="K105" s="50">
        <v>998736</v>
      </c>
    </row>
    <row r="106" spans="1:11" x14ac:dyDescent="0.3">
      <c r="A106" s="51" t="str">
        <f t="shared" si="5"/>
        <v>1COV.DE</v>
      </c>
      <c r="B106" s="52" t="s">
        <v>30754</v>
      </c>
      <c r="C106" s="50" t="s">
        <v>1004</v>
      </c>
      <c r="D106" s="50">
        <f>DAX__2019_2020__33[[#This Row],[Open]]*(DAX__2019_2020__33[[#This Row],[Adj Close]]/DAX__2019_2020__33[[#This Row],[Close]])</f>
        <v>31.974020600560799</v>
      </c>
      <c r="E106" s="50" t="s">
        <v>1005</v>
      </c>
      <c r="F106" s="50" t="s">
        <v>1006</v>
      </c>
      <c r="G106" s="50" t="s">
        <v>1007</v>
      </c>
      <c r="H106" s="50" t="s">
        <v>1008</v>
      </c>
      <c r="I106" s="50">
        <f>(DAX__2019_2020__33[[#This Row],[Adj Close]]-DAX__2019_2020__33[[#This Row],[Adj Open]])/DAX__2019_2020__33[[#This Row],[Adj Open]]</f>
        <v>-1.1340725806451676E-2</v>
      </c>
      <c r="J106" s="50">
        <f>DAX__2019_2020__33[[#This Row],[Adj Close]]-DAX__2019_2020__33[[#This Row],[Adj Open]]</f>
        <v>-0.36260860056079736</v>
      </c>
      <c r="K106" s="50">
        <v>1767151</v>
      </c>
    </row>
    <row r="107" spans="1:11" x14ac:dyDescent="0.3">
      <c r="A107" s="51" t="str">
        <f t="shared" si="5"/>
        <v>1COV.DE</v>
      </c>
      <c r="B107" s="52" t="s">
        <v>30755</v>
      </c>
      <c r="C107" s="50" t="s">
        <v>1009</v>
      </c>
      <c r="D107" s="50">
        <f>DAX__2019_2020__33[[#This Row],[Open]]*(DAX__2019_2020__33[[#This Row],[Adj Close]]/DAX__2019_2020__33[[#This Row],[Close]])</f>
        <v>31.047357667164096</v>
      </c>
      <c r="E107" s="50" t="s">
        <v>1010</v>
      </c>
      <c r="F107" s="50" t="s">
        <v>1011</v>
      </c>
      <c r="G107" s="50" t="s">
        <v>1010</v>
      </c>
      <c r="H107" s="50" t="s">
        <v>1012</v>
      </c>
      <c r="I107" s="50">
        <f>(DAX__2019_2020__33[[#This Row],[Adj Close]]-DAX__2019_2020__33[[#This Row],[Adj Open]])/DAX__2019_2020__33[[#This Row],[Adj Open]]</f>
        <v>1.9724942115882223E-2</v>
      </c>
      <c r="J107" s="50">
        <f>DAX__2019_2020__33[[#This Row],[Adj Close]]-DAX__2019_2020__33[[#This Row],[Adj Open]]</f>
        <v>0.61240733283590387</v>
      </c>
      <c r="K107" s="50">
        <v>1083946</v>
      </c>
    </row>
    <row r="108" spans="1:11" x14ac:dyDescent="0.3">
      <c r="A108" s="51" t="str">
        <f t="shared" si="5"/>
        <v>1COV.DE</v>
      </c>
      <c r="B108" s="52" t="s">
        <v>30756</v>
      </c>
      <c r="C108" s="50" t="s">
        <v>1013</v>
      </c>
      <c r="D108" s="50">
        <f>DAX__2019_2020__33[[#This Row],[Open]]*(DAX__2019_2020__33[[#This Row],[Adj Close]]/DAX__2019_2020__33[[#This Row],[Close]])</f>
        <v>31.434135133428075</v>
      </c>
      <c r="E108" s="50" t="s">
        <v>1014</v>
      </c>
      <c r="F108" s="50" t="s">
        <v>1015</v>
      </c>
      <c r="G108" s="50" t="s">
        <v>1016</v>
      </c>
      <c r="H108" s="50" t="s">
        <v>1017</v>
      </c>
      <c r="I108" s="50">
        <f>(DAX__2019_2020__33[[#This Row],[Adj Close]]-DAX__2019_2020__33[[#This Row],[Adj Open]])/DAX__2019_2020__33[[#This Row],[Adj Open]]</f>
        <v>5.5626816489454695E-2</v>
      </c>
      <c r="J108" s="50">
        <f>DAX__2019_2020__33[[#This Row],[Adj Close]]-DAX__2019_2020__33[[#This Row],[Adj Open]]</f>
        <v>1.748580866571924</v>
      </c>
      <c r="K108" s="50">
        <v>2232910</v>
      </c>
    </row>
    <row r="109" spans="1:11" x14ac:dyDescent="0.3">
      <c r="A109" s="51" t="str">
        <f t="shared" si="5"/>
        <v>1COV.DE</v>
      </c>
      <c r="B109" s="52" t="s">
        <v>30757</v>
      </c>
      <c r="C109" s="50" t="s">
        <v>1018</v>
      </c>
      <c r="D109" s="50">
        <f>DAX__2019_2020__33[[#This Row],[Open]]*(DAX__2019_2020__33[[#This Row],[Adj Close]]/DAX__2019_2020__33[[#This Row],[Close]])</f>
        <v>33.19883672156584</v>
      </c>
      <c r="E109" s="50" t="s">
        <v>1019</v>
      </c>
      <c r="F109" s="50" t="s">
        <v>1020</v>
      </c>
      <c r="G109" s="50" t="s">
        <v>1021</v>
      </c>
      <c r="H109" s="50" t="s">
        <v>1022</v>
      </c>
      <c r="I109" s="50">
        <f>(DAX__2019_2020__33[[#This Row],[Adj Close]]-DAX__2019_2020__33[[#This Row],[Adj Open]])/DAX__2019_2020__33[[#This Row],[Adj Open]]</f>
        <v>-8.7378881374298219E-3</v>
      </c>
      <c r="J109" s="50">
        <f>DAX__2019_2020__33[[#This Row],[Adj Close]]-DAX__2019_2020__33[[#This Row],[Adj Open]]</f>
        <v>-0.29008772156583973</v>
      </c>
      <c r="K109" s="50">
        <v>1667874</v>
      </c>
    </row>
    <row r="110" spans="1:11" x14ac:dyDescent="0.3">
      <c r="A110" s="51" t="str">
        <f t="shared" si="5"/>
        <v>1COV.DE</v>
      </c>
      <c r="B110" s="52" t="s">
        <v>30758</v>
      </c>
      <c r="C110" s="50" t="s">
        <v>1023</v>
      </c>
      <c r="D110" s="50">
        <f>DAX__2019_2020__33[[#This Row],[Open]]*(DAX__2019_2020__33[[#This Row],[Adj Close]]/DAX__2019_2020__33[[#This Row],[Close]])</f>
        <v>32.932919229844757</v>
      </c>
      <c r="E110" s="50" t="s">
        <v>1024</v>
      </c>
      <c r="F110" s="50" t="s">
        <v>1025</v>
      </c>
      <c r="G110" s="50" t="s">
        <v>979</v>
      </c>
      <c r="H110" s="50" t="s">
        <v>980</v>
      </c>
      <c r="I110" s="50">
        <f>(DAX__2019_2020__33[[#This Row],[Adj Close]]-DAX__2019_2020__33[[#This Row],[Adj Open]])/DAX__2019_2020__33[[#This Row],[Adj Open]]</f>
        <v>5.1383167393764676E-3</v>
      </c>
      <c r="J110" s="50">
        <f>DAX__2019_2020__33[[#This Row],[Adj Close]]-DAX__2019_2020__33[[#This Row],[Adj Open]]</f>
        <v>0.16921977015524448</v>
      </c>
      <c r="K110" s="50">
        <v>1866843</v>
      </c>
    </row>
    <row r="111" spans="1:11" x14ac:dyDescent="0.3">
      <c r="A111" s="51" t="str">
        <f t="shared" si="5"/>
        <v>1COV.DE</v>
      </c>
      <c r="B111" s="52" t="s">
        <v>30759</v>
      </c>
      <c r="C111" s="50" t="s">
        <v>981</v>
      </c>
      <c r="D111" s="50">
        <f>DAX__2019_2020__33[[#This Row],[Open]]*(DAX__2019_2020__33[[#This Row],[Adj Close]]/DAX__2019_2020__33[[#This Row],[Close]])</f>
        <v>33.319702255210643</v>
      </c>
      <c r="E111" s="50" t="s">
        <v>1026</v>
      </c>
      <c r="F111" s="50" t="s">
        <v>1027</v>
      </c>
      <c r="G111" s="50" t="s">
        <v>1028</v>
      </c>
      <c r="H111" s="50" t="s">
        <v>1029</v>
      </c>
      <c r="I111" s="50">
        <f>(DAX__2019_2020__33[[#This Row],[Adj Close]]-DAX__2019_2020__33[[#This Row],[Adj Open]])/DAX__2019_2020__33[[#This Row],[Adj Open]]</f>
        <v>4.837001443143794E-4</v>
      </c>
      <c r="J111" s="50">
        <f>DAX__2019_2020__33[[#This Row],[Adj Close]]-DAX__2019_2020__33[[#This Row],[Adj Open]]</f>
        <v>1.611674478935754E-2</v>
      </c>
      <c r="K111" s="50">
        <v>1467425</v>
      </c>
    </row>
    <row r="112" spans="1:11" x14ac:dyDescent="0.3">
      <c r="A112" s="51" t="str">
        <f t="shared" si="5"/>
        <v>1COV.DE</v>
      </c>
      <c r="B112" s="52" t="s">
        <v>30760</v>
      </c>
      <c r="C112" s="50" t="s">
        <v>1030</v>
      </c>
      <c r="D112" s="50">
        <f>DAX__2019_2020__33[[#This Row],[Open]]*(DAX__2019_2020__33[[#This Row],[Adj Close]]/DAX__2019_2020__33[[#This Row],[Close]])</f>
        <v>33.762889468091252</v>
      </c>
      <c r="E112" s="50" t="s">
        <v>1031</v>
      </c>
      <c r="F112" s="50" t="s">
        <v>1032</v>
      </c>
      <c r="G112" s="50" t="s">
        <v>1033</v>
      </c>
      <c r="H112" s="50" t="s">
        <v>1034</v>
      </c>
      <c r="I112" s="50">
        <f>(DAX__2019_2020__33[[#This Row],[Adj Close]]-DAX__2019_2020__33[[#This Row],[Adj Open]])/DAX__2019_2020__33[[#This Row],[Adj Open]]</f>
        <v>5.0119090686438087E-3</v>
      </c>
      <c r="J112" s="50">
        <f>DAX__2019_2020__33[[#This Row],[Adj Close]]-DAX__2019_2020__33[[#This Row],[Adj Open]]</f>
        <v>0.16921653190874508</v>
      </c>
      <c r="K112" s="50">
        <v>1203234</v>
      </c>
    </row>
    <row r="113" spans="1:11" x14ac:dyDescent="0.3">
      <c r="A113" s="51" t="str">
        <f t="shared" si="5"/>
        <v>1COV.DE</v>
      </c>
      <c r="B113" s="52" t="s">
        <v>30761</v>
      </c>
      <c r="C113" s="50" t="s">
        <v>1035</v>
      </c>
      <c r="D113" s="50">
        <f>DAX__2019_2020__33[[#This Row],[Open]]*(DAX__2019_2020__33[[#This Row],[Adj Close]]/DAX__2019_2020__33[[#This Row],[Close]])</f>
        <v>33.65814150871109</v>
      </c>
      <c r="E113" s="50" t="s">
        <v>1036</v>
      </c>
      <c r="F113" s="50" t="s">
        <v>1037</v>
      </c>
      <c r="G113" s="50" t="s">
        <v>1038</v>
      </c>
      <c r="H113" s="50" t="s">
        <v>1039</v>
      </c>
      <c r="I113" s="50">
        <f>(DAX__2019_2020__33[[#This Row],[Adj Close]]-DAX__2019_2020__33[[#This Row],[Adj Open]])/DAX__2019_2020__33[[#This Row],[Adj Open]]</f>
        <v>-5.5063203255927154E-3</v>
      </c>
      <c r="J113" s="50">
        <f>DAX__2019_2020__33[[#This Row],[Adj Close]]-DAX__2019_2020__33[[#This Row],[Adj Open]]</f>
        <v>-0.18533250871109175</v>
      </c>
      <c r="K113" s="50">
        <v>1098537</v>
      </c>
    </row>
    <row r="114" spans="1:11" x14ac:dyDescent="0.3">
      <c r="A114" s="51" t="str">
        <f t="shared" si="5"/>
        <v>1COV.DE</v>
      </c>
      <c r="B114" s="52" t="s">
        <v>30762</v>
      </c>
      <c r="C114" s="50" t="s">
        <v>590</v>
      </c>
      <c r="D114" s="50">
        <f>DAX__2019_2020__33[[#This Row],[Open]]*(DAX__2019_2020__33[[#This Row],[Adj Close]]/DAX__2019_2020__33[[#This Row],[Close]])</f>
        <v>33.432521842126668</v>
      </c>
      <c r="E114" s="50" t="s">
        <v>1040</v>
      </c>
      <c r="F114" s="50" t="s">
        <v>1018</v>
      </c>
      <c r="G114" s="50" t="s">
        <v>1041</v>
      </c>
      <c r="H114" s="50" t="s">
        <v>1042</v>
      </c>
      <c r="I114" s="50">
        <f>(DAX__2019_2020__33[[#This Row],[Adj Close]]-DAX__2019_2020__33[[#This Row],[Adj Open]])/DAX__2019_2020__33[[#This Row],[Adj Open]]</f>
        <v>1.8317617820312559E-2</v>
      </c>
      <c r="J114" s="50">
        <f>DAX__2019_2020__33[[#This Row],[Adj Close]]-DAX__2019_2020__33[[#This Row],[Adj Open]]</f>
        <v>0.61240415787332836</v>
      </c>
      <c r="K114" s="50">
        <v>1179858</v>
      </c>
    </row>
    <row r="115" spans="1:11" x14ac:dyDescent="0.3">
      <c r="A115" s="51" t="str">
        <f t="shared" si="5"/>
        <v>1COV.DE</v>
      </c>
      <c r="B115" s="52" t="s">
        <v>30763</v>
      </c>
      <c r="C115" s="50" t="s">
        <v>1041</v>
      </c>
      <c r="D115" s="50">
        <f>DAX__2019_2020__33[[#This Row],[Open]]*(DAX__2019_2020__33[[#This Row],[Adj Close]]/DAX__2019_2020__33[[#This Row],[Close]])</f>
        <v>34.044920105120696</v>
      </c>
      <c r="E115" s="50" t="s">
        <v>1043</v>
      </c>
      <c r="F115" s="50" t="s">
        <v>1044</v>
      </c>
      <c r="G115" s="50" t="s">
        <v>1045</v>
      </c>
      <c r="H115" s="50" t="s">
        <v>1046</v>
      </c>
      <c r="I115" s="50">
        <f>(DAX__2019_2020__33[[#This Row],[Adj Close]]-DAX__2019_2020__33[[#This Row],[Adj Open]])/DAX__2019_2020__33[[#This Row],[Adj Open]]</f>
        <v>-1.1597680473372788E-2</v>
      </c>
      <c r="J115" s="50">
        <f>DAX__2019_2020__33[[#This Row],[Adj Close]]-DAX__2019_2020__33[[#This Row],[Adj Open]]</f>
        <v>-0.39484210512069495</v>
      </c>
      <c r="K115" s="50">
        <v>943433</v>
      </c>
    </row>
    <row r="116" spans="1:11" x14ac:dyDescent="0.3">
      <c r="A116" s="51" t="str">
        <f t="shared" si="5"/>
        <v>1COV.DE</v>
      </c>
      <c r="B116" s="52" t="s">
        <v>30764</v>
      </c>
      <c r="C116" s="50" t="s">
        <v>1047</v>
      </c>
      <c r="D116" s="50">
        <f>DAX__2019_2020__33[[#This Row],[Open]]*(DAX__2019_2020__33[[#This Row],[Adj Close]]/DAX__2019_2020__33[[#This Row],[Close]])</f>
        <v>33.770951203920852</v>
      </c>
      <c r="E116" s="50" t="s">
        <v>1048</v>
      </c>
      <c r="F116" s="50" t="s">
        <v>1049</v>
      </c>
      <c r="G116" s="50" t="s">
        <v>1050</v>
      </c>
      <c r="H116" s="50" t="s">
        <v>1051</v>
      </c>
      <c r="I116" s="50">
        <f>(DAX__2019_2020__33[[#This Row],[Adj Close]]-DAX__2019_2020__33[[#This Row],[Adj Open]])/DAX__2019_2020__33[[#This Row],[Adj Open]]</f>
        <v>-2.0520186113099366E-2</v>
      </c>
      <c r="J116" s="50">
        <f>DAX__2019_2020__33[[#This Row],[Adj Close]]-DAX__2019_2020__33[[#This Row],[Adj Open]]</f>
        <v>-0.69298620392085297</v>
      </c>
      <c r="K116" s="50">
        <v>957976</v>
      </c>
    </row>
    <row r="117" spans="1:11" x14ac:dyDescent="0.3">
      <c r="A117" s="51" t="str">
        <f t="shared" si="5"/>
        <v>1COV.DE</v>
      </c>
      <c r="B117" s="52" t="s">
        <v>30765</v>
      </c>
      <c r="C117" s="50" t="s">
        <v>1052</v>
      </c>
      <c r="D117" s="50">
        <f>DAX__2019_2020__33[[#This Row],[Open]]*(DAX__2019_2020__33[[#This Row],[Adj Close]]/DAX__2019_2020__33[[#This Row],[Close]])</f>
        <v>33.037675815919229</v>
      </c>
      <c r="E117" s="50" t="s">
        <v>1053</v>
      </c>
      <c r="F117" s="50" t="s">
        <v>1020</v>
      </c>
      <c r="G117" s="50" t="s">
        <v>1054</v>
      </c>
      <c r="H117" s="50" t="s">
        <v>1055</v>
      </c>
      <c r="I117" s="50">
        <f>(DAX__2019_2020__33[[#This Row],[Adj Close]]-DAX__2019_2020__33[[#This Row],[Adj Open]])/DAX__2019_2020__33[[#This Row],[Adj Open]]</f>
        <v>3.8780487804878153E-2</v>
      </c>
      <c r="J117" s="50">
        <f>DAX__2019_2020__33[[#This Row],[Adj Close]]-DAX__2019_2020__33[[#This Row],[Adj Open]]</f>
        <v>1.2812171840807736</v>
      </c>
      <c r="K117" s="50">
        <v>1651941</v>
      </c>
    </row>
    <row r="118" spans="1:11" x14ac:dyDescent="0.3">
      <c r="A118" s="51" t="str">
        <f t="shared" si="5"/>
        <v>1COV.DE</v>
      </c>
      <c r="B118" s="52" t="s">
        <v>30766</v>
      </c>
      <c r="C118" s="50" t="s">
        <v>1056</v>
      </c>
      <c r="D118" s="50">
        <f>DAX__2019_2020__33[[#This Row],[Open]]*(DAX__2019_2020__33[[#This Row],[Adj Close]]/DAX__2019_2020__33[[#This Row],[Close]])</f>
        <v>34.681500395927578</v>
      </c>
      <c r="E118" s="50" t="s">
        <v>629</v>
      </c>
      <c r="F118" s="50" t="s">
        <v>1057</v>
      </c>
      <c r="G118" s="50" t="s">
        <v>1058</v>
      </c>
      <c r="H118" s="50" t="s">
        <v>1059</v>
      </c>
      <c r="I118" s="50">
        <f>(DAX__2019_2020__33[[#This Row],[Adj Close]]-DAX__2019_2020__33[[#This Row],[Adj Open]])/DAX__2019_2020__33[[#This Row],[Adj Open]]</f>
        <v>1.3475789649726261E-2</v>
      </c>
      <c r="J118" s="50">
        <f>DAX__2019_2020__33[[#This Row],[Adj Close]]-DAX__2019_2020__33[[#This Row],[Adj Open]]</f>
        <v>0.46736060407241808</v>
      </c>
      <c r="K118" s="50">
        <v>1974768</v>
      </c>
    </row>
    <row r="119" spans="1:11" x14ac:dyDescent="0.3">
      <c r="A119" s="51" t="str">
        <f t="shared" si="5"/>
        <v>1COV.DE</v>
      </c>
      <c r="B119" s="52" t="s">
        <v>30767</v>
      </c>
      <c r="C119" s="50" t="s">
        <v>1060</v>
      </c>
      <c r="D119" s="50">
        <f>DAX__2019_2020__33[[#This Row],[Open]]*(DAX__2019_2020__33[[#This Row],[Adj Close]]/DAX__2019_2020__33[[#This Row],[Close]])</f>
        <v>35.696804046077091</v>
      </c>
      <c r="E119" s="50" t="s">
        <v>1061</v>
      </c>
      <c r="F119" s="50" t="s">
        <v>1062</v>
      </c>
      <c r="G119" s="50" t="s">
        <v>1063</v>
      </c>
      <c r="H119" s="50" t="s">
        <v>1064</v>
      </c>
      <c r="I119" s="50">
        <f>(DAX__2019_2020__33[[#This Row],[Adj Close]]-DAX__2019_2020__33[[#This Row],[Adj Open]])/DAX__2019_2020__33[[#This Row],[Adj Open]]</f>
        <v>-9.9322349871837478E-3</v>
      </c>
      <c r="J119" s="50">
        <f>DAX__2019_2020__33[[#This Row],[Adj Close]]-DAX__2019_2020__33[[#This Row],[Adj Open]]</f>
        <v>-0.35454904607708926</v>
      </c>
      <c r="K119" s="50">
        <v>936136</v>
      </c>
    </row>
    <row r="120" spans="1:11" x14ac:dyDescent="0.3">
      <c r="A120" s="51" t="str">
        <f t="shared" si="5"/>
        <v>1COV.DE</v>
      </c>
      <c r="B120" s="52" t="s">
        <v>30768</v>
      </c>
      <c r="C120" s="50" t="s">
        <v>1065</v>
      </c>
      <c r="D120" s="50">
        <f>DAX__2019_2020__33[[#This Row],[Open]]*(DAX__2019_2020__33[[#This Row],[Adj Close]]/DAX__2019_2020__33[[#This Row],[Close]])</f>
        <v>35.422833957340259</v>
      </c>
      <c r="E120" s="50" t="s">
        <v>1066</v>
      </c>
      <c r="F120" s="50" t="s">
        <v>1067</v>
      </c>
      <c r="G120" s="50" t="s">
        <v>1068</v>
      </c>
      <c r="H120" s="50" t="s">
        <v>1069</v>
      </c>
      <c r="I120" s="50">
        <f>(DAX__2019_2020__33[[#This Row],[Adj Close]]-DAX__2019_2020__33[[#This Row],[Adj Open]])/DAX__2019_2020__33[[#This Row],[Adj Open]]</f>
        <v>1.1373749121333396E-3</v>
      </c>
      <c r="J120" s="50">
        <f>DAX__2019_2020__33[[#This Row],[Adj Close]]-DAX__2019_2020__33[[#This Row],[Adj Open]]</f>
        <v>4.0289042659743757E-2</v>
      </c>
      <c r="K120" s="50">
        <v>2956783</v>
      </c>
    </row>
    <row r="121" spans="1:11" x14ac:dyDescent="0.3">
      <c r="A121" s="51" t="str">
        <f t="shared" si="5"/>
        <v>1COV.DE</v>
      </c>
      <c r="B121" s="52" t="s">
        <v>30769</v>
      </c>
      <c r="C121" s="50" t="s">
        <v>959</v>
      </c>
      <c r="D121" s="50">
        <f>DAX__2019_2020__33[[#This Row],[Open]]*(DAX__2019_2020__33[[#This Row],[Adj Close]]/DAX__2019_2020__33[[#This Row],[Close]])</f>
        <v>35.471184355558918</v>
      </c>
      <c r="E121" s="50" t="s">
        <v>1070</v>
      </c>
      <c r="F121" s="50" t="s">
        <v>1071</v>
      </c>
      <c r="G121" s="50" t="s">
        <v>973</v>
      </c>
      <c r="H121" s="50" t="s">
        <v>974</v>
      </c>
      <c r="I121" s="50">
        <f>(DAX__2019_2020__33[[#This Row],[Adj Close]]-DAX__2019_2020__33[[#This Row],[Adj Open]])/DAX__2019_2020__33[[#This Row],[Adj Open]]</f>
        <v>-9.541163107678427E-3</v>
      </c>
      <c r="J121" s="50">
        <f>DAX__2019_2020__33[[#This Row],[Adj Close]]-DAX__2019_2020__33[[#This Row],[Adj Open]]</f>
        <v>-0.33843635555891893</v>
      </c>
      <c r="K121" s="50">
        <v>770873</v>
      </c>
    </row>
    <row r="122" spans="1:11" x14ac:dyDescent="0.3">
      <c r="A122" s="51" t="str">
        <f t="shared" si="5"/>
        <v>1COV.DE</v>
      </c>
      <c r="B122" s="52" t="s">
        <v>30770</v>
      </c>
      <c r="C122" s="50" t="s">
        <v>943</v>
      </c>
      <c r="D122" s="50">
        <f>DAX__2019_2020__33[[#This Row],[Open]]*(DAX__2019_2020__33[[#This Row],[Adj Close]]/DAX__2019_2020__33[[#This Row],[Close]])</f>
        <v>35.027992392106768</v>
      </c>
      <c r="E122" s="50" t="s">
        <v>1072</v>
      </c>
      <c r="F122" s="50" t="s">
        <v>1073</v>
      </c>
      <c r="G122" s="50" t="s">
        <v>1073</v>
      </c>
      <c r="H122" s="50" t="s">
        <v>1074</v>
      </c>
      <c r="I122" s="50">
        <f>(DAX__2019_2020__33[[#This Row],[Adj Close]]-DAX__2019_2020__33[[#This Row],[Adj Open]])/DAX__2019_2020__33[[#This Row],[Adj Open]]</f>
        <v>-1.1962272556653527E-2</v>
      </c>
      <c r="J122" s="50">
        <f>DAX__2019_2020__33[[#This Row],[Adj Close]]-DAX__2019_2020__33[[#This Row],[Adj Open]]</f>
        <v>-0.41901439210676727</v>
      </c>
      <c r="K122" s="50">
        <v>1268035</v>
      </c>
    </row>
    <row r="123" spans="1:11" x14ac:dyDescent="0.3">
      <c r="A123" s="51" t="str">
        <f t="shared" si="5"/>
        <v>1COV.DE</v>
      </c>
      <c r="B123" s="52" t="s">
        <v>30771</v>
      </c>
      <c r="C123" s="50" t="s">
        <v>1075</v>
      </c>
      <c r="D123" s="50">
        <f>DAX__2019_2020__33[[#This Row],[Open]]*(DAX__2019_2020__33[[#This Row],[Adj Close]]/DAX__2019_2020__33[[#This Row],[Close]])</f>
        <v>34.391411236704016</v>
      </c>
      <c r="E123" s="50" t="s">
        <v>944</v>
      </c>
      <c r="F123" s="50" t="s">
        <v>1054</v>
      </c>
      <c r="G123" s="50" t="s">
        <v>1076</v>
      </c>
      <c r="H123" s="50" t="s">
        <v>1077</v>
      </c>
      <c r="I123" s="50">
        <f>(DAX__2019_2020__33[[#This Row],[Adj Close]]-DAX__2019_2020__33[[#This Row],[Adj Open]])/DAX__2019_2020__33[[#This Row],[Adj Open]]</f>
        <v>1.0777858481724387E-2</v>
      </c>
      <c r="J123" s="50">
        <f>DAX__2019_2020__33[[#This Row],[Adj Close]]-DAX__2019_2020__33[[#This Row],[Adj Open]]</f>
        <v>0.37066576329598178</v>
      </c>
      <c r="K123" s="50">
        <v>954198</v>
      </c>
    </row>
    <row r="124" spans="1:11" x14ac:dyDescent="0.3">
      <c r="A124" s="51" t="str">
        <f t="shared" si="5"/>
        <v>1COV.DE</v>
      </c>
      <c r="B124" s="52" t="s">
        <v>30772</v>
      </c>
      <c r="C124" s="50" t="s">
        <v>1078</v>
      </c>
      <c r="D124" s="50">
        <f>DAX__2019_2020__33[[#This Row],[Open]]*(DAX__2019_2020__33[[#This Row],[Adj Close]]/DAX__2019_2020__33[[#This Row],[Close]])</f>
        <v>35.116630201952482</v>
      </c>
      <c r="E124" s="50" t="s">
        <v>1079</v>
      </c>
      <c r="F124" s="50" t="s">
        <v>1078</v>
      </c>
      <c r="G124" s="50" t="s">
        <v>1080</v>
      </c>
      <c r="H124" s="50" t="s">
        <v>1081</v>
      </c>
      <c r="I124" s="50">
        <f>(DAX__2019_2020__33[[#This Row],[Adj Close]]-DAX__2019_2020__33[[#This Row],[Adj Open]])/DAX__2019_2020__33[[#This Row],[Adj Open]]</f>
        <v>4.359751979818618E-3</v>
      </c>
      <c r="J124" s="50">
        <f>DAX__2019_2020__33[[#This Row],[Adj Close]]-DAX__2019_2020__33[[#This Row],[Adj Open]]</f>
        <v>0.15309979804752061</v>
      </c>
      <c r="K124" s="50">
        <v>1069507</v>
      </c>
    </row>
    <row r="125" spans="1:11" x14ac:dyDescent="0.3">
      <c r="A125" s="51" t="str">
        <f t="shared" si="5"/>
        <v>1COV.DE</v>
      </c>
      <c r="B125" s="52" t="s">
        <v>30773</v>
      </c>
      <c r="C125" s="50" t="s">
        <v>1082</v>
      </c>
      <c r="D125" s="50">
        <f>DAX__2019_2020__33[[#This Row],[Open]]*(DAX__2019_2020__33[[#This Row],[Adj Close]]/DAX__2019_2020__33[[#This Row],[Close]])</f>
        <v>35.479242025767334</v>
      </c>
      <c r="E125" s="50" t="s">
        <v>1083</v>
      </c>
      <c r="F125" s="50" t="s">
        <v>665</v>
      </c>
      <c r="G125" s="50" t="s">
        <v>1084</v>
      </c>
      <c r="H125" s="50" t="s">
        <v>1085</v>
      </c>
      <c r="I125" s="50">
        <f>(DAX__2019_2020__33[[#This Row],[Adj Close]]-DAX__2019_2020__33[[#This Row],[Adj Open]])/DAX__2019_2020__33[[#This Row],[Adj Open]]</f>
        <v>1.5444015794776928E-2</v>
      </c>
      <c r="J125" s="50">
        <f>DAX__2019_2020__33[[#This Row],[Adj Close]]-DAX__2019_2020__33[[#This Row],[Adj Open]]</f>
        <v>0.54794197423266411</v>
      </c>
      <c r="K125" s="50">
        <v>1064820</v>
      </c>
    </row>
    <row r="126" spans="1:11" x14ac:dyDescent="0.3">
      <c r="A126" s="51" t="str">
        <f t="shared" si="5"/>
        <v>1COV.DE</v>
      </c>
      <c r="B126" s="52" t="s">
        <v>30774</v>
      </c>
      <c r="C126" s="50" t="s">
        <v>1086</v>
      </c>
      <c r="D126" s="50">
        <f>DAX__2019_2020__33[[#This Row],[Open]]*(DAX__2019_2020__33[[#This Row],[Adj Close]]/DAX__2019_2020__33[[#This Row],[Close]])</f>
        <v>37.010255933867739</v>
      </c>
      <c r="E126" s="50" t="s">
        <v>633</v>
      </c>
      <c r="F126" s="50" t="s">
        <v>1087</v>
      </c>
      <c r="G126" s="50" t="s">
        <v>1087</v>
      </c>
      <c r="H126" s="50" t="s">
        <v>1088</v>
      </c>
      <c r="I126" s="50">
        <f>(DAX__2019_2020__33[[#This Row],[Adj Close]]-DAX__2019_2020__33[[#This Row],[Adj Open]])/DAX__2019_2020__33[[#This Row],[Adj Open]]</f>
        <v>-2.2207707380796884E-2</v>
      </c>
      <c r="J126" s="50">
        <f>DAX__2019_2020__33[[#This Row],[Adj Close]]-DAX__2019_2020__33[[#This Row],[Adj Open]]</f>
        <v>-0.82191293386773623</v>
      </c>
      <c r="K126" s="50">
        <v>1052960</v>
      </c>
    </row>
    <row r="127" spans="1:11" x14ac:dyDescent="0.3">
      <c r="A127" s="51" t="str">
        <f t="shared" si="5"/>
        <v>1COV.DE</v>
      </c>
      <c r="B127" s="52" t="s">
        <v>30775</v>
      </c>
      <c r="C127" s="50" t="s">
        <v>1089</v>
      </c>
      <c r="D127" s="50">
        <f>DAX__2019_2020__33[[#This Row],[Open]]*(DAX__2019_2020__33[[#This Row],[Adj Close]]/DAX__2019_2020__33[[#This Row],[Close]])</f>
        <v>36.019126284629401</v>
      </c>
      <c r="E127" s="50" t="s">
        <v>606</v>
      </c>
      <c r="F127" s="50" t="s">
        <v>665</v>
      </c>
      <c r="G127" s="50" t="s">
        <v>1090</v>
      </c>
      <c r="H127" s="50" t="s">
        <v>1091</v>
      </c>
      <c r="I127" s="50">
        <f>(DAX__2019_2020__33[[#This Row],[Adj Close]]-DAX__2019_2020__33[[#This Row],[Adj Open]])/DAX__2019_2020__33[[#This Row],[Adj Open]]</f>
        <v>-1.2751677567076493E-2</v>
      </c>
      <c r="J127" s="50">
        <f>DAX__2019_2020__33[[#This Row],[Adj Close]]-DAX__2019_2020__33[[#This Row],[Adj Open]]</f>
        <v>-0.45930428462940398</v>
      </c>
      <c r="K127" s="50">
        <v>1042429</v>
      </c>
    </row>
    <row r="128" spans="1:11" x14ac:dyDescent="0.3">
      <c r="A128" s="51" t="str">
        <f t="shared" si="5"/>
        <v>1COV.DE</v>
      </c>
      <c r="B128" s="52" t="s">
        <v>30776</v>
      </c>
      <c r="C128" s="50" t="s">
        <v>1092</v>
      </c>
      <c r="D128" s="50">
        <f>DAX__2019_2020__33[[#This Row],[Open]]*(DAX__2019_2020__33[[#This Row],[Adj Close]]/DAX__2019_2020__33[[#This Row],[Close]])</f>
        <v>35.785445402751762</v>
      </c>
      <c r="E128" s="50" t="s">
        <v>605</v>
      </c>
      <c r="F128" s="50" t="s">
        <v>1093</v>
      </c>
      <c r="G128" s="50" t="s">
        <v>1094</v>
      </c>
      <c r="H128" s="50" t="s">
        <v>1095</v>
      </c>
      <c r="I128" s="50">
        <f>(DAX__2019_2020__33[[#This Row],[Adj Close]]-DAX__2019_2020__33[[#This Row],[Adj Open]])/DAX__2019_2020__33[[#This Row],[Adj Open]]</f>
        <v>-1.3510448097275383E-2</v>
      </c>
      <c r="J128" s="50">
        <f>DAX__2019_2020__33[[#This Row],[Adj Close]]-DAX__2019_2020__33[[#This Row],[Adj Open]]</f>
        <v>-0.48347740275175966</v>
      </c>
      <c r="K128" s="50">
        <v>845986</v>
      </c>
    </row>
    <row r="129" spans="1:11" x14ac:dyDescent="0.3">
      <c r="A129" s="51" t="str">
        <f t="shared" si="5"/>
        <v>1COV.DE</v>
      </c>
      <c r="B129" s="52" t="s">
        <v>30777</v>
      </c>
      <c r="C129" s="50" t="s">
        <v>971</v>
      </c>
      <c r="D129" s="50">
        <f>DAX__2019_2020__33[[#This Row],[Open]]*(DAX__2019_2020__33[[#This Row],[Adj Close]]/DAX__2019_2020__33[[#This Row],[Close]])</f>
        <v>35.366422679558845</v>
      </c>
      <c r="E129" s="50" t="s">
        <v>1096</v>
      </c>
      <c r="F129" s="50" t="s">
        <v>1094</v>
      </c>
      <c r="G129" s="50" t="s">
        <v>944</v>
      </c>
      <c r="H129" s="50" t="s">
        <v>945</v>
      </c>
      <c r="I129" s="50">
        <f>(DAX__2019_2020__33[[#This Row],[Adj Close]]-DAX__2019_2020__33[[#This Row],[Adj Open]])/DAX__2019_2020__33[[#This Row],[Adj Open]]</f>
        <v>-9.1139213742064845E-4</v>
      </c>
      <c r="J129" s="50">
        <f>DAX__2019_2020__33[[#This Row],[Adj Close]]-DAX__2019_2020__33[[#This Row],[Adj Open]]</f>
        <v>-3.2232679558845234E-2</v>
      </c>
      <c r="K129" s="50">
        <v>837735</v>
      </c>
    </row>
    <row r="130" spans="1:11" x14ac:dyDescent="0.3">
      <c r="A130" s="51" t="str">
        <f t="shared" ref="A130:A193" si="6">"1COV.DE"</f>
        <v>1COV.DE</v>
      </c>
      <c r="B130" s="52" t="s">
        <v>30778</v>
      </c>
      <c r="C130" s="50" t="s">
        <v>1097</v>
      </c>
      <c r="D130" s="50">
        <f>DAX__2019_2020__33[[#This Row],[Open]]*(DAX__2019_2020__33[[#This Row],[Adj Close]]/DAX__2019_2020__33[[#This Row],[Close]])</f>
        <v>35.455066833524597</v>
      </c>
      <c r="E130" s="50" t="s">
        <v>1068</v>
      </c>
      <c r="F130" s="50" t="s">
        <v>1098</v>
      </c>
      <c r="G130" s="50" t="s">
        <v>1099</v>
      </c>
      <c r="H130" s="50" t="s">
        <v>1100</v>
      </c>
      <c r="I130" s="50">
        <f>(DAX__2019_2020__33[[#This Row],[Adj Close]]-DAX__2019_2020__33[[#This Row],[Adj Open]])/DAX__2019_2020__33[[#This Row],[Adj Open]]</f>
        <v>-1.7727249999999941E-2</v>
      </c>
      <c r="J130" s="50">
        <f>DAX__2019_2020__33[[#This Row],[Adj Close]]-DAX__2019_2020__33[[#This Row],[Adj Open]]</f>
        <v>-0.62852083352459687</v>
      </c>
      <c r="K130" s="50">
        <v>1160215</v>
      </c>
    </row>
    <row r="131" spans="1:11" x14ac:dyDescent="0.3">
      <c r="A131" s="51" t="str">
        <f t="shared" si="6"/>
        <v>1COV.DE</v>
      </c>
      <c r="B131" s="52" t="s">
        <v>30779</v>
      </c>
      <c r="C131" s="50" t="s">
        <v>1053</v>
      </c>
      <c r="D131" s="50">
        <f>DAX__2019_2020__33[[#This Row],[Open]]*(DAX__2019_2020__33[[#This Row],[Adj Close]]/DAX__2019_2020__33[[#This Row],[Close]])</f>
        <v>34.584800999999999</v>
      </c>
      <c r="E131" s="50" t="s">
        <v>610</v>
      </c>
      <c r="F131" s="50" t="s">
        <v>1024</v>
      </c>
      <c r="G131" s="50" t="s">
        <v>1053</v>
      </c>
      <c r="H131" s="50" t="s">
        <v>1101</v>
      </c>
      <c r="I131" s="50">
        <f>(DAX__2019_2020__33[[#This Row],[Adj Close]]-DAX__2019_2020__33[[#This Row],[Adj Open]])/DAX__2019_2020__33[[#This Row],[Adj Open]]</f>
        <v>0</v>
      </c>
      <c r="J131" s="50">
        <f>DAX__2019_2020__33[[#This Row],[Adj Close]]-DAX__2019_2020__33[[#This Row],[Adj Open]]</f>
        <v>0</v>
      </c>
      <c r="K131" s="50">
        <v>946420</v>
      </c>
    </row>
    <row r="132" spans="1:11" x14ac:dyDescent="0.3">
      <c r="A132" s="51" t="str">
        <f t="shared" si="6"/>
        <v>1COV.DE</v>
      </c>
      <c r="B132" s="52" t="s">
        <v>30780</v>
      </c>
      <c r="C132" s="50" t="s">
        <v>1037</v>
      </c>
      <c r="D132" s="50">
        <f>DAX__2019_2020__33[[#This Row],[Open]]*(DAX__2019_2020__33[[#This Row],[Adj Close]]/DAX__2019_2020__33[[#This Row],[Close]])</f>
        <v>33.231064705606727</v>
      </c>
      <c r="E132" s="50" t="s">
        <v>1102</v>
      </c>
      <c r="F132" s="50" t="s">
        <v>1103</v>
      </c>
      <c r="G132" s="50" t="s">
        <v>987</v>
      </c>
      <c r="H132" s="50" t="s">
        <v>1104</v>
      </c>
      <c r="I132" s="50">
        <f>(DAX__2019_2020__33[[#This Row],[Adj Close]]-DAX__2019_2020__33[[#This Row],[Adj Open]])/DAX__2019_2020__33[[#This Row],[Adj Open]]</f>
        <v>8.4868570083970283E-3</v>
      </c>
      <c r="J132" s="50">
        <f>DAX__2019_2020__33[[#This Row],[Adj Close]]-DAX__2019_2020__33[[#This Row],[Adj Open]]</f>
        <v>0.28202729439327356</v>
      </c>
      <c r="K132" s="50">
        <v>2749396</v>
      </c>
    </row>
    <row r="133" spans="1:11" x14ac:dyDescent="0.3">
      <c r="A133" s="51" t="str">
        <f t="shared" si="6"/>
        <v>1COV.DE</v>
      </c>
      <c r="B133" s="52" t="s">
        <v>30781</v>
      </c>
      <c r="C133" s="50" t="s">
        <v>1105</v>
      </c>
      <c r="D133" s="50">
        <f>DAX__2019_2020__33[[#This Row],[Open]]*(DAX__2019_2020__33[[#This Row],[Adj Close]]/DAX__2019_2020__33[[#This Row],[Close]])</f>
        <v>33.38416998223412</v>
      </c>
      <c r="E133" s="50" t="s">
        <v>1106</v>
      </c>
      <c r="F133" s="50" t="s">
        <v>1023</v>
      </c>
      <c r="G133" s="50" t="s">
        <v>1107</v>
      </c>
      <c r="H133" s="50" t="s">
        <v>1108</v>
      </c>
      <c r="I133" s="50">
        <f>(DAX__2019_2020__33[[#This Row],[Adj Close]]-DAX__2019_2020__33[[#This Row],[Adj Open]])/DAX__2019_2020__33[[#This Row],[Adj Open]]</f>
        <v>-8.2066135650494237E-3</v>
      </c>
      <c r="J133" s="50">
        <f>DAX__2019_2020__33[[#This Row],[Adj Close]]-DAX__2019_2020__33[[#This Row],[Adj Open]]</f>
        <v>-0.27397098223411831</v>
      </c>
      <c r="K133" s="50">
        <v>1576057</v>
      </c>
    </row>
    <row r="134" spans="1:11" x14ac:dyDescent="0.3">
      <c r="A134" s="51" t="str">
        <f t="shared" si="6"/>
        <v>1COV.DE</v>
      </c>
      <c r="B134" s="52" t="s">
        <v>30782</v>
      </c>
      <c r="C134" s="50" t="s">
        <v>1109</v>
      </c>
      <c r="D134" s="50">
        <f>DAX__2019_2020__33[[#This Row],[Open]]*(DAX__2019_2020__33[[#This Row],[Adj Close]]/DAX__2019_2020__33[[#This Row],[Close]])</f>
        <v>33.118251706825255</v>
      </c>
      <c r="E134" s="50" t="s">
        <v>1027</v>
      </c>
      <c r="F134" s="50" t="s">
        <v>1110</v>
      </c>
      <c r="G134" s="50" t="s">
        <v>1111</v>
      </c>
      <c r="H134" s="50" t="s">
        <v>1112</v>
      </c>
      <c r="I134" s="50">
        <f>(DAX__2019_2020__33[[#This Row],[Adj Close]]-DAX__2019_2020__33[[#This Row],[Adj Open]])/DAX__2019_2020__33[[#This Row],[Adj Open]]</f>
        <v>-2.116783557994343E-2</v>
      </c>
      <c r="J134" s="50">
        <f>DAX__2019_2020__33[[#This Row],[Adj Close]]-DAX__2019_2020__33[[#This Row],[Adj Open]]</f>
        <v>-0.7010417068252579</v>
      </c>
      <c r="K134" s="50">
        <v>1441680</v>
      </c>
    </row>
    <row r="135" spans="1:11" x14ac:dyDescent="0.3">
      <c r="A135" s="51" t="str">
        <f t="shared" si="6"/>
        <v>1COV.DE</v>
      </c>
      <c r="B135" s="52" t="s">
        <v>30783</v>
      </c>
      <c r="C135" s="50" t="s">
        <v>1113</v>
      </c>
      <c r="D135" s="50">
        <f>DAX__2019_2020__33[[#This Row],[Open]]*(DAX__2019_2020__33[[#This Row],[Adj Close]]/DAX__2019_2020__33[[#This Row],[Close]])</f>
        <v>32.489733468237198</v>
      </c>
      <c r="E135" s="50" t="s">
        <v>1014</v>
      </c>
      <c r="F135" s="50" t="s">
        <v>1114</v>
      </c>
      <c r="G135" s="50" t="s">
        <v>1115</v>
      </c>
      <c r="H135" s="50" t="s">
        <v>1116</v>
      </c>
      <c r="I135" s="50">
        <f>(DAX__2019_2020__33[[#This Row],[Adj Close]]-DAX__2019_2020__33[[#This Row],[Adj Open]])/DAX__2019_2020__33[[#This Row],[Adj Open]]</f>
        <v>2.331344246031751E-2</v>
      </c>
      <c r="J135" s="50">
        <f>DAX__2019_2020__33[[#This Row],[Adj Close]]-DAX__2019_2020__33[[#This Row],[Adj Open]]</f>
        <v>0.7574475317628</v>
      </c>
      <c r="K135" s="50">
        <v>1342774</v>
      </c>
    </row>
    <row r="136" spans="1:11" x14ac:dyDescent="0.3">
      <c r="A136" s="51" t="str">
        <f t="shared" si="6"/>
        <v>1COV.DE</v>
      </c>
      <c r="B136" s="52" t="s">
        <v>30784</v>
      </c>
      <c r="C136" s="50" t="s">
        <v>1115</v>
      </c>
      <c r="D136" s="50">
        <f>DAX__2019_2020__33[[#This Row],[Open]]*(DAX__2019_2020__33[[#This Row],[Adj Close]]/DAX__2019_2020__33[[#This Row],[Close]])</f>
        <v>33.24718109320834</v>
      </c>
      <c r="E136" s="50" t="s">
        <v>1117</v>
      </c>
      <c r="F136" s="50" t="s">
        <v>1115</v>
      </c>
      <c r="G136" s="50" t="s">
        <v>593</v>
      </c>
      <c r="H136" s="50" t="s">
        <v>1118</v>
      </c>
      <c r="I136" s="50">
        <f>(DAX__2019_2020__33[[#This Row],[Adj Close]]-DAX__2019_2020__33[[#This Row],[Adj Open]])/DAX__2019_2020__33[[#This Row],[Adj Open]]</f>
        <v>2.9568639339245507E-2</v>
      </c>
      <c r="J136" s="50">
        <f>DAX__2019_2020__33[[#This Row],[Adj Close]]-DAX__2019_2020__33[[#This Row],[Adj Open]]</f>
        <v>0.98307390679165962</v>
      </c>
      <c r="K136" s="50">
        <v>1345352</v>
      </c>
    </row>
    <row r="137" spans="1:11" x14ac:dyDescent="0.3">
      <c r="A137" s="51" t="str">
        <f t="shared" si="6"/>
        <v>1COV.DE</v>
      </c>
      <c r="B137" s="52" t="s">
        <v>30785</v>
      </c>
      <c r="C137" s="50" t="s">
        <v>1119</v>
      </c>
      <c r="D137" s="50">
        <f>DAX__2019_2020__33[[#This Row],[Open]]*(DAX__2019_2020__33[[#This Row],[Adj Close]]/DAX__2019_2020__33[[#This Row],[Close]])</f>
        <v>34.246367916885738</v>
      </c>
      <c r="E137" s="50" t="s">
        <v>1076</v>
      </c>
      <c r="F137" s="50" t="s">
        <v>1120</v>
      </c>
      <c r="G137" s="50" t="s">
        <v>1053</v>
      </c>
      <c r="H137" s="50" t="s">
        <v>1101</v>
      </c>
      <c r="I137" s="50">
        <f>(DAX__2019_2020__33[[#This Row],[Adj Close]]-DAX__2019_2020__33[[#This Row],[Adj Open]])/DAX__2019_2020__33[[#This Row],[Adj Open]]</f>
        <v>9.8823058823528705E-3</v>
      </c>
      <c r="J137" s="50">
        <f>DAX__2019_2020__33[[#This Row],[Adj Close]]-DAX__2019_2020__33[[#This Row],[Adj Open]]</f>
        <v>0.33843308311426057</v>
      </c>
      <c r="K137" s="50">
        <v>1016652</v>
      </c>
    </row>
    <row r="138" spans="1:11" x14ac:dyDescent="0.3">
      <c r="A138" s="51" t="str">
        <f t="shared" si="6"/>
        <v>1COV.DE</v>
      </c>
      <c r="B138" s="52" t="s">
        <v>30786</v>
      </c>
      <c r="C138" s="50" t="s">
        <v>976</v>
      </c>
      <c r="D138" s="50">
        <f>DAX__2019_2020__33[[#This Row],[Open]]*(DAX__2019_2020__33[[#This Row],[Adj Close]]/DAX__2019_2020__33[[#This Row],[Close]])</f>
        <v>34.528393615110915</v>
      </c>
      <c r="E138" s="50" t="s">
        <v>1073</v>
      </c>
      <c r="F138" s="50" t="s">
        <v>1121</v>
      </c>
      <c r="G138" s="50" t="s">
        <v>1122</v>
      </c>
      <c r="H138" s="50" t="s">
        <v>1123</v>
      </c>
      <c r="I138" s="50">
        <f>(DAX__2019_2020__33[[#This Row],[Adj Close]]-DAX__2019_2020__33[[#This Row],[Adj Open]])/DAX__2019_2020__33[[#This Row],[Adj Open]]</f>
        <v>-1.9136500309755087E-2</v>
      </c>
      <c r="J138" s="50">
        <f>DAX__2019_2020__33[[#This Row],[Adj Close]]-DAX__2019_2020__33[[#This Row],[Adj Open]]</f>
        <v>-0.66075261511091554</v>
      </c>
      <c r="K138" s="50">
        <v>957275</v>
      </c>
    </row>
    <row r="139" spans="1:11" x14ac:dyDescent="0.3">
      <c r="A139" s="51" t="str">
        <f t="shared" si="6"/>
        <v>1COV.DE</v>
      </c>
      <c r="B139" s="52" t="s">
        <v>30787</v>
      </c>
      <c r="C139" s="50" t="s">
        <v>1124</v>
      </c>
      <c r="D139" s="50">
        <f>DAX__2019_2020__33[[#This Row],[Open]]*(DAX__2019_2020__33[[#This Row],[Adj Close]]/DAX__2019_2020__33[[#This Row],[Close]])</f>
        <v>33.617849855027806</v>
      </c>
      <c r="E139" s="50" t="s">
        <v>1125</v>
      </c>
      <c r="F139" s="50" t="s">
        <v>981</v>
      </c>
      <c r="G139" s="50" t="s">
        <v>990</v>
      </c>
      <c r="H139" s="50" t="s">
        <v>1126</v>
      </c>
      <c r="I139" s="50">
        <f>(DAX__2019_2020__33[[#This Row],[Adj Close]]-DAX__2019_2020__33[[#This Row],[Adj Open]])/DAX__2019_2020__33[[#This Row],[Adj Open]]</f>
        <v>1.9174975571067316E-3</v>
      </c>
      <c r="J139" s="50">
        <f>DAX__2019_2020__33[[#This Row],[Adj Close]]-DAX__2019_2020__33[[#This Row],[Adj Open]]</f>
        <v>6.4462144972196711E-2</v>
      </c>
      <c r="K139" s="50">
        <v>801470</v>
      </c>
    </row>
    <row r="140" spans="1:11" x14ac:dyDescent="0.3">
      <c r="A140" s="51" t="str">
        <f t="shared" si="6"/>
        <v>1COV.DE</v>
      </c>
      <c r="B140" s="52" t="s">
        <v>30788</v>
      </c>
      <c r="C140" s="50" t="s">
        <v>1127</v>
      </c>
      <c r="D140" s="50">
        <f>DAX__2019_2020__33[[#This Row],[Open]]*(DAX__2019_2020__33[[#This Row],[Adj Close]]/DAX__2019_2020__33[[#This Row],[Close]])</f>
        <v>33.915991909714975</v>
      </c>
      <c r="E140" s="50" t="s">
        <v>1056</v>
      </c>
      <c r="F140" s="50" t="s">
        <v>1128</v>
      </c>
      <c r="G140" s="50" t="s">
        <v>1129</v>
      </c>
      <c r="H140" s="50" t="s">
        <v>1130</v>
      </c>
      <c r="I140" s="50">
        <f>(DAX__2019_2020__33[[#This Row],[Adj Close]]-DAX__2019_2020__33[[#This Row],[Adj Open]])/DAX__2019_2020__33[[#This Row],[Adj Open]]</f>
        <v>9.9785697315277633E-3</v>
      </c>
      <c r="J140" s="50">
        <f>DAX__2019_2020__33[[#This Row],[Adj Close]]-DAX__2019_2020__33[[#This Row],[Adj Open]]</f>
        <v>0.33843309028502233</v>
      </c>
      <c r="K140" s="50">
        <v>934766</v>
      </c>
    </row>
    <row r="141" spans="1:11" x14ac:dyDescent="0.3">
      <c r="A141" s="51" t="str">
        <f t="shared" si="6"/>
        <v>1COV.DE</v>
      </c>
      <c r="B141" s="52" t="s">
        <v>30789</v>
      </c>
      <c r="C141" s="50" t="s">
        <v>1131</v>
      </c>
      <c r="D141" s="50">
        <f>DAX__2019_2020__33[[#This Row],[Open]]*(DAX__2019_2020__33[[#This Row],[Adj Close]]/DAX__2019_2020__33[[#This Row],[Close]])</f>
        <v>34.077152466773683</v>
      </c>
      <c r="E141" s="50" t="s">
        <v>1056</v>
      </c>
      <c r="F141" s="50" t="s">
        <v>1048</v>
      </c>
      <c r="G141" s="50" t="s">
        <v>1132</v>
      </c>
      <c r="H141" s="50" t="s">
        <v>1133</v>
      </c>
      <c r="I141" s="50">
        <f>(DAX__2019_2020__33[[#This Row],[Adj Close]]-DAX__2019_2020__33[[#This Row],[Adj Open]])/DAX__2019_2020__33[[#This Row],[Adj Open]]</f>
        <v>-2.6011113123406053E-3</v>
      </c>
      <c r="J141" s="50">
        <f>DAX__2019_2020__33[[#This Row],[Adj Close]]-DAX__2019_2020__33[[#This Row],[Adj Open]]</f>
        <v>-8.8638466773680591E-2</v>
      </c>
      <c r="K141" s="50">
        <v>941223</v>
      </c>
    </row>
    <row r="142" spans="1:11" x14ac:dyDescent="0.3">
      <c r="A142" s="51" t="str">
        <f t="shared" si="6"/>
        <v>1COV.DE</v>
      </c>
      <c r="B142" s="52" t="s">
        <v>30790</v>
      </c>
      <c r="C142" s="50" t="s">
        <v>1134</v>
      </c>
      <c r="D142" s="50">
        <f>DAX__2019_2020__33[[#This Row],[Open]]*(DAX__2019_2020__33[[#This Row],[Adj Close]]/DAX__2019_2020__33[[#This Row],[Close]])</f>
        <v>34.21413710482274</v>
      </c>
      <c r="E142" s="50" t="s">
        <v>1135</v>
      </c>
      <c r="F142" s="50" t="s">
        <v>1136</v>
      </c>
      <c r="G142" s="50" t="s">
        <v>1137</v>
      </c>
      <c r="H142" s="50" t="s">
        <v>1138</v>
      </c>
      <c r="I142" s="50">
        <f>(DAX__2019_2020__33[[#This Row],[Adj Close]]-DAX__2019_2020__33[[#This Row],[Adj Open]])/DAX__2019_2020__33[[#This Row],[Adj Open]]</f>
        <v>2.237402313645823E-2</v>
      </c>
      <c r="J142" s="50">
        <f>DAX__2019_2020__33[[#This Row],[Adj Close]]-DAX__2019_2020__33[[#This Row],[Adj Open]]</f>
        <v>0.76550789517725804</v>
      </c>
      <c r="K142" s="50">
        <v>1446763</v>
      </c>
    </row>
    <row r="143" spans="1:11" x14ac:dyDescent="0.3">
      <c r="A143" s="51" t="str">
        <f t="shared" si="6"/>
        <v>1COV.DE</v>
      </c>
      <c r="B143" s="52" t="s">
        <v>30791</v>
      </c>
      <c r="C143" s="50" t="s">
        <v>1139</v>
      </c>
      <c r="D143" s="50">
        <f>DAX__2019_2020__33[[#This Row],[Open]]*(DAX__2019_2020__33[[#This Row],[Adj Close]]/DAX__2019_2020__33[[#This Row],[Close]])</f>
        <v>35.898252025528379</v>
      </c>
      <c r="E143" s="50" t="s">
        <v>1140</v>
      </c>
      <c r="F143" s="50" t="s">
        <v>1141</v>
      </c>
      <c r="G143" s="50" t="s">
        <v>1142</v>
      </c>
      <c r="H143" s="50" t="s">
        <v>1143</v>
      </c>
      <c r="I143" s="50">
        <f>(DAX__2019_2020__33[[#This Row],[Adj Close]]-DAX__2019_2020__33[[#This Row],[Adj Open]])/DAX__2019_2020__33[[#This Row],[Adj Open]]</f>
        <v>6.0606286433361849E-3</v>
      </c>
      <c r="J143" s="50">
        <f>DAX__2019_2020__33[[#This Row],[Adj Close]]-DAX__2019_2020__33[[#This Row],[Adj Open]]</f>
        <v>0.21756597447161852</v>
      </c>
      <c r="K143" s="50">
        <v>2125313</v>
      </c>
    </row>
    <row r="144" spans="1:11" x14ac:dyDescent="0.3">
      <c r="A144" s="51" t="str">
        <f t="shared" si="6"/>
        <v>1COV.DE</v>
      </c>
      <c r="B144" s="52" t="s">
        <v>30792</v>
      </c>
      <c r="C144" s="50" t="s">
        <v>1144</v>
      </c>
      <c r="D144" s="50">
        <f>DAX__2019_2020__33[[#This Row],[Open]]*(DAX__2019_2020__33[[#This Row],[Adj Close]]/DAX__2019_2020__33[[#This Row],[Close]])</f>
        <v>36.172221556331586</v>
      </c>
      <c r="E144" s="50" t="s">
        <v>1145</v>
      </c>
      <c r="F144" s="50" t="s">
        <v>1146</v>
      </c>
      <c r="G144" s="50" t="s">
        <v>1076</v>
      </c>
      <c r="H144" s="50" t="s">
        <v>1077</v>
      </c>
      <c r="I144" s="50">
        <f>(DAX__2019_2020__33[[#This Row],[Adj Close]]-DAX__2019_2020__33[[#This Row],[Adj Open]])/DAX__2019_2020__33[[#This Row],[Adj Open]]</f>
        <v>-3.8984184428251023E-2</v>
      </c>
      <c r="J144" s="50">
        <f>DAX__2019_2020__33[[#This Row],[Adj Close]]-DAX__2019_2020__33[[#This Row],[Adj Open]]</f>
        <v>-1.4101445563315878</v>
      </c>
      <c r="K144" s="50">
        <v>3151202</v>
      </c>
    </row>
    <row r="145" spans="1:11" x14ac:dyDescent="0.3">
      <c r="A145" s="51" t="str">
        <f t="shared" si="6"/>
        <v>1COV.DE</v>
      </c>
      <c r="B145" s="52" t="s">
        <v>30793</v>
      </c>
      <c r="C145" s="50" t="s">
        <v>1098</v>
      </c>
      <c r="D145" s="50">
        <f>DAX__2019_2020__33[[#This Row],[Open]]*(DAX__2019_2020__33[[#This Row],[Adj Close]]/DAX__2019_2020__33[[#This Row],[Close]])</f>
        <v>34.592862366294625</v>
      </c>
      <c r="E145" s="50" t="s">
        <v>589</v>
      </c>
      <c r="F145" s="50" t="s">
        <v>1147</v>
      </c>
      <c r="G145" s="50" t="s">
        <v>976</v>
      </c>
      <c r="H145" s="50" t="s">
        <v>1148</v>
      </c>
      <c r="I145" s="50">
        <f>(DAX__2019_2020__33[[#This Row],[Adj Close]]-DAX__2019_2020__33[[#This Row],[Adj Open]])/DAX__2019_2020__33[[#This Row],[Adj Open]]</f>
        <v>-1.8635453063126208E-3</v>
      </c>
      <c r="J145" s="50">
        <f>DAX__2019_2020__33[[#This Row],[Adj Close]]-DAX__2019_2020__33[[#This Row],[Adj Open]]</f>
        <v>-6.4465366294626847E-2</v>
      </c>
      <c r="K145" s="50">
        <v>1070875</v>
      </c>
    </row>
    <row r="146" spans="1:11" x14ac:dyDescent="0.3">
      <c r="A146" s="51" t="str">
        <f t="shared" si="6"/>
        <v>1COV.DE</v>
      </c>
      <c r="B146" s="52" t="s">
        <v>30794</v>
      </c>
      <c r="C146" s="50" t="s">
        <v>976</v>
      </c>
      <c r="D146" s="50">
        <f>DAX__2019_2020__33[[#This Row],[Open]]*(DAX__2019_2020__33[[#This Row],[Adj Close]]/DAX__2019_2020__33[[#This Row],[Close]])</f>
        <v>34.528396323446472</v>
      </c>
      <c r="E146" s="50" t="s">
        <v>951</v>
      </c>
      <c r="F146" s="50" t="s">
        <v>1149</v>
      </c>
      <c r="G146" s="50" t="s">
        <v>1132</v>
      </c>
      <c r="H146" s="50" t="s">
        <v>1133</v>
      </c>
      <c r="I146" s="50">
        <f>(DAX__2019_2020__33[[#This Row],[Adj Close]]-DAX__2019_2020__33[[#This Row],[Adj Open]])/DAX__2019_2020__33[[#This Row],[Adj Open]]</f>
        <v>-1.5635893378571523E-2</v>
      </c>
      <c r="J146" s="50">
        <f>DAX__2019_2020__33[[#This Row],[Adj Close]]-DAX__2019_2020__33[[#This Row],[Adj Open]]</f>
        <v>-0.53988232344647002</v>
      </c>
      <c r="K146" s="50">
        <v>1093008</v>
      </c>
    </row>
    <row r="147" spans="1:11" x14ac:dyDescent="0.3">
      <c r="A147" s="51" t="str">
        <f t="shared" si="6"/>
        <v>1COV.DE</v>
      </c>
      <c r="B147" s="52" t="s">
        <v>30795</v>
      </c>
      <c r="C147" s="50" t="s">
        <v>1033</v>
      </c>
      <c r="D147" s="50">
        <f>DAX__2019_2020__33[[#This Row],[Open]]*(DAX__2019_2020__33[[#This Row],[Adj Close]]/DAX__2019_2020__33[[#This Row],[Close]])</f>
        <v>33.932110920714358</v>
      </c>
      <c r="E147" s="50" t="s">
        <v>1150</v>
      </c>
      <c r="F147" s="50" t="s">
        <v>1151</v>
      </c>
      <c r="G147" s="50" t="s">
        <v>1152</v>
      </c>
      <c r="H147" s="50" t="s">
        <v>1153</v>
      </c>
      <c r="I147" s="50">
        <f>(DAX__2019_2020__33[[#This Row],[Adj Close]]-DAX__2019_2020__33[[#This Row],[Adj Open]])/DAX__2019_2020__33[[#This Row],[Adj Open]]</f>
        <v>-2.2559985215863484E-2</v>
      </c>
      <c r="J147" s="50">
        <f>DAX__2019_2020__33[[#This Row],[Adj Close]]-DAX__2019_2020__33[[#This Row],[Adj Open]]</f>
        <v>-0.76550792071435581</v>
      </c>
      <c r="K147" s="50">
        <v>1340175</v>
      </c>
    </row>
    <row r="148" spans="1:11" x14ac:dyDescent="0.3">
      <c r="A148" s="51" t="str">
        <f t="shared" si="6"/>
        <v>1COV.DE</v>
      </c>
      <c r="B148" s="52" t="s">
        <v>30796</v>
      </c>
      <c r="C148" s="50" t="s">
        <v>992</v>
      </c>
      <c r="D148" s="50">
        <f>DAX__2019_2020__33[[#This Row],[Open]]*(DAX__2019_2020__33[[#This Row],[Adj Close]]/DAX__2019_2020__33[[#This Row],[Close]])</f>
        <v>33.134368357560682</v>
      </c>
      <c r="E148" s="50" t="s">
        <v>1154</v>
      </c>
      <c r="F148" s="50" t="s">
        <v>1155</v>
      </c>
      <c r="G148" s="50" t="s">
        <v>1156</v>
      </c>
      <c r="H148" s="50" t="s">
        <v>1157</v>
      </c>
      <c r="I148" s="50">
        <f>(DAX__2019_2020__33[[#This Row],[Adj Close]]-DAX__2019_2020__33[[#This Row],[Adj Open]])/DAX__2019_2020__33[[#This Row],[Adj Open]]</f>
        <v>-2.4314202925932056E-4</v>
      </c>
      <c r="J148" s="50">
        <f>DAX__2019_2020__33[[#This Row],[Adj Close]]-DAX__2019_2020__33[[#This Row],[Adj Open]]</f>
        <v>-8.056357560683125E-3</v>
      </c>
      <c r="K148" s="50">
        <v>1223379</v>
      </c>
    </row>
    <row r="149" spans="1:11" x14ac:dyDescent="0.3">
      <c r="A149" s="51" t="str">
        <f t="shared" si="6"/>
        <v>1COV.DE</v>
      </c>
      <c r="B149" s="52" t="s">
        <v>30797</v>
      </c>
      <c r="C149" s="50" t="s">
        <v>1158</v>
      </c>
      <c r="D149" s="50">
        <f>DAX__2019_2020__33[[#This Row],[Open]]*(DAX__2019_2020__33[[#This Row],[Adj Close]]/DAX__2019_2020__33[[#This Row],[Close]])</f>
        <v>32.715351733386939</v>
      </c>
      <c r="E149" s="50" t="s">
        <v>1159</v>
      </c>
      <c r="F149" s="50" t="s">
        <v>1160</v>
      </c>
      <c r="G149" s="50" t="s">
        <v>1159</v>
      </c>
      <c r="H149" s="50" t="s">
        <v>1161</v>
      </c>
      <c r="I149" s="50">
        <f>(DAX__2019_2020__33[[#This Row],[Adj Close]]-DAX__2019_2020__33[[#This Row],[Adj Open]])/DAX__2019_2020__33[[#This Row],[Adj Open]]</f>
        <v>2.4876922407730023E-2</v>
      </c>
      <c r="J149" s="50">
        <f>DAX__2019_2020__33[[#This Row],[Adj Close]]-DAX__2019_2020__33[[#This Row],[Adj Open]]</f>
        <v>0.81385726661306279</v>
      </c>
      <c r="K149" s="50">
        <v>1205946</v>
      </c>
    </row>
    <row r="150" spans="1:11" x14ac:dyDescent="0.3">
      <c r="A150" s="51" t="str">
        <f t="shared" si="6"/>
        <v>1COV.DE</v>
      </c>
      <c r="B150" s="52" t="s">
        <v>30798</v>
      </c>
      <c r="C150" s="50" t="s">
        <v>1162</v>
      </c>
      <c r="D150" s="50">
        <f>DAX__2019_2020__33[[#This Row],[Open]]*(DAX__2019_2020__33[[#This Row],[Adj Close]]/DAX__2019_2020__33[[#This Row],[Close]])</f>
        <v>32.675061966542494</v>
      </c>
      <c r="E150" s="50" t="s">
        <v>1163</v>
      </c>
      <c r="F150" s="50" t="s">
        <v>1164</v>
      </c>
      <c r="G150" s="50" t="s">
        <v>1165</v>
      </c>
      <c r="H150" s="50" t="s">
        <v>1166</v>
      </c>
      <c r="I150" s="50">
        <f>(DAX__2019_2020__33[[#This Row],[Adj Close]]-DAX__2019_2020__33[[#This Row],[Adj Open]])/DAX__2019_2020__33[[#This Row],[Adj Open]]</f>
        <v>-1.7509223613051083E-2</v>
      </c>
      <c r="J150" s="50">
        <f>DAX__2019_2020__33[[#This Row],[Adj Close]]-DAX__2019_2020__33[[#This Row],[Adj Open]]</f>
        <v>-0.57211496654249316</v>
      </c>
      <c r="K150" s="50">
        <v>2124590</v>
      </c>
    </row>
    <row r="151" spans="1:11" x14ac:dyDescent="0.3">
      <c r="A151" s="51" t="str">
        <f t="shared" si="6"/>
        <v>1COV.DE</v>
      </c>
      <c r="B151" s="52" t="s">
        <v>30799</v>
      </c>
      <c r="C151" s="50" t="s">
        <v>1167</v>
      </c>
      <c r="D151" s="50">
        <f>DAX__2019_2020__33[[#This Row],[Open]]*(DAX__2019_2020__33[[#This Row],[Adj Close]]/DAX__2019_2020__33[[#This Row],[Close]])</f>
        <v>31.506659800789308</v>
      </c>
      <c r="E151" s="50" t="s">
        <v>1168</v>
      </c>
      <c r="F151" s="50" t="s">
        <v>1169</v>
      </c>
      <c r="G151" s="50" t="s">
        <v>1170</v>
      </c>
      <c r="H151" s="50" t="s">
        <v>1171</v>
      </c>
      <c r="I151" s="50">
        <f>(DAX__2019_2020__33[[#This Row],[Adj Close]]-DAX__2019_2020__33[[#This Row],[Adj Open]])/DAX__2019_2020__33[[#This Row],[Adj Open]]</f>
        <v>5.1151153511567685E-3</v>
      </c>
      <c r="J151" s="50">
        <f>DAX__2019_2020__33[[#This Row],[Adj Close]]-DAX__2019_2020__33[[#This Row],[Adj Open]]</f>
        <v>0.16116019921069125</v>
      </c>
      <c r="K151" s="50">
        <v>1241726</v>
      </c>
    </row>
    <row r="152" spans="1:11" x14ac:dyDescent="0.3">
      <c r="A152" s="51" t="str">
        <f t="shared" si="6"/>
        <v>1COV.DE</v>
      </c>
      <c r="B152" s="52" t="s">
        <v>30800</v>
      </c>
      <c r="C152" s="50" t="s">
        <v>1172</v>
      </c>
      <c r="D152" s="50">
        <f>DAX__2019_2020__33[[#This Row],[Open]]*(DAX__2019_2020__33[[#This Row],[Adj Close]]/DAX__2019_2020__33[[#This Row],[Close]])</f>
        <v>31.724225626937599</v>
      </c>
      <c r="E152" s="50" t="s">
        <v>1173</v>
      </c>
      <c r="F152" s="50" t="s">
        <v>1174</v>
      </c>
      <c r="G152" s="50" t="s">
        <v>1175</v>
      </c>
      <c r="H152" s="50" t="s">
        <v>1176</v>
      </c>
      <c r="I152" s="50">
        <f>(DAX__2019_2020__33[[#This Row],[Adj Close]]-DAX__2019_2020__33[[#This Row],[Adj Open]])/DAX__2019_2020__33[[#This Row],[Adj Open]]</f>
        <v>-1.4731979038150388E-2</v>
      </c>
      <c r="J152" s="50">
        <f>DAX__2019_2020__33[[#This Row],[Adj Close]]-DAX__2019_2020__33[[#This Row],[Adj Open]]</f>
        <v>-0.46736062693759806</v>
      </c>
      <c r="K152" s="50">
        <v>1207997</v>
      </c>
    </row>
    <row r="153" spans="1:11" x14ac:dyDescent="0.3">
      <c r="A153" s="51" t="str">
        <f t="shared" si="6"/>
        <v>1COV.DE</v>
      </c>
      <c r="B153" s="52" t="s">
        <v>30801</v>
      </c>
      <c r="C153" s="50" t="s">
        <v>1177</v>
      </c>
      <c r="D153" s="50">
        <f>DAX__2019_2020__33[[#This Row],[Open]]*(DAX__2019_2020__33[[#This Row],[Adj Close]]/DAX__2019_2020__33[[#This Row],[Close]])</f>
        <v>31.546952712471704</v>
      </c>
      <c r="E153" s="50" t="s">
        <v>1178</v>
      </c>
      <c r="F153" s="50" t="s">
        <v>1179</v>
      </c>
      <c r="G153" s="50" t="s">
        <v>1175</v>
      </c>
      <c r="H153" s="50" t="s">
        <v>1176</v>
      </c>
      <c r="I153" s="50">
        <f>(DAX__2019_2020__33[[#This Row],[Adj Close]]-DAX__2019_2020__33[[#This Row],[Adj Open]])/DAX__2019_2020__33[[#This Row],[Adj Open]]</f>
        <v>-9.1954273718811534E-3</v>
      </c>
      <c r="J153" s="50">
        <f>DAX__2019_2020__33[[#This Row],[Adj Close]]-DAX__2019_2020__33[[#This Row],[Adj Open]]</f>
        <v>-0.29008771247170273</v>
      </c>
      <c r="K153" s="50">
        <v>1112868</v>
      </c>
    </row>
    <row r="154" spans="1:11" x14ac:dyDescent="0.3">
      <c r="A154" s="51" t="str">
        <f t="shared" si="6"/>
        <v>1COV.DE</v>
      </c>
      <c r="B154" s="52" t="s">
        <v>30802</v>
      </c>
      <c r="C154" s="50" t="s">
        <v>1180</v>
      </c>
      <c r="D154" s="50">
        <f>DAX__2019_2020__33[[#This Row],[Open]]*(DAX__2019_2020__33[[#This Row],[Adj Close]]/DAX__2019_2020__33[[#This Row],[Close]])</f>
        <v>31.925674784137797</v>
      </c>
      <c r="E154" s="50" t="s">
        <v>1181</v>
      </c>
      <c r="F154" s="50" t="s">
        <v>1182</v>
      </c>
      <c r="G154" s="50" t="s">
        <v>1158</v>
      </c>
      <c r="H154" s="50" t="s">
        <v>1183</v>
      </c>
      <c r="I154" s="50">
        <f>(DAX__2019_2020__33[[#This Row],[Adj Close]]-DAX__2019_2020__33[[#This Row],[Adj Open]])/DAX__2019_2020__33[[#This Row],[Adj Open]]</f>
        <v>2.47349577166825E-2</v>
      </c>
      <c r="J154" s="50">
        <f>DAX__2019_2020__33[[#This Row],[Adj Close]]-DAX__2019_2020__33[[#This Row],[Adj Open]]</f>
        <v>0.78968021586220516</v>
      </c>
      <c r="K154" s="50">
        <v>1622658</v>
      </c>
    </row>
    <row r="155" spans="1:11" x14ac:dyDescent="0.3">
      <c r="A155" s="51" t="str">
        <f t="shared" si="6"/>
        <v>1COV.DE</v>
      </c>
      <c r="B155" s="52" t="s">
        <v>30803</v>
      </c>
      <c r="C155" s="50" t="s">
        <v>1184</v>
      </c>
      <c r="D155" s="50">
        <f>DAX__2019_2020__33[[#This Row],[Open]]*(DAX__2019_2020__33[[#This Row],[Adj Close]]/DAX__2019_2020__33[[#This Row],[Close]])</f>
        <v>32.57837158291607</v>
      </c>
      <c r="E155" s="50" t="s">
        <v>1185</v>
      </c>
      <c r="F155" s="50" t="s">
        <v>1186</v>
      </c>
      <c r="G155" s="50" t="s">
        <v>1187</v>
      </c>
      <c r="H155" s="50" t="s">
        <v>1188</v>
      </c>
      <c r="I155" s="50">
        <f>(DAX__2019_2020__33[[#This Row],[Adj Close]]-DAX__2019_2020__33[[#This Row],[Adj Open]])/DAX__2019_2020__33[[#This Row],[Adj Open]]</f>
        <v>-1.657190205293085E-2</v>
      </c>
      <c r="J155" s="50">
        <f>DAX__2019_2020__33[[#This Row],[Adj Close]]-DAX__2019_2020__33[[#This Row],[Adj Open]]</f>
        <v>-0.53988558291607092</v>
      </c>
      <c r="K155" s="50">
        <v>1440895</v>
      </c>
    </row>
    <row r="156" spans="1:11" x14ac:dyDescent="0.3">
      <c r="A156" s="51" t="str">
        <f t="shared" si="6"/>
        <v>1COV.DE</v>
      </c>
      <c r="B156" s="52" t="s">
        <v>30804</v>
      </c>
      <c r="C156" s="50" t="s">
        <v>1189</v>
      </c>
      <c r="D156" s="50">
        <f>DAX__2019_2020__33[[#This Row],[Open]]*(DAX__2019_2020__33[[#This Row],[Adj Close]]/DAX__2019_2020__33[[#This Row],[Close]])</f>
        <v>32.328575721274341</v>
      </c>
      <c r="E156" s="50" t="s">
        <v>1002</v>
      </c>
      <c r="F156" s="50" t="s">
        <v>1190</v>
      </c>
      <c r="G156" s="50" t="s">
        <v>1191</v>
      </c>
      <c r="H156" s="50" t="s">
        <v>1192</v>
      </c>
      <c r="I156" s="50">
        <f>(DAX__2019_2020__33[[#This Row],[Adj Close]]-DAX__2019_2020__33[[#This Row],[Adj Open]])/DAX__2019_2020__33[[#This Row],[Adj Open]]</f>
        <v>-1.7447682389024988E-2</v>
      </c>
      <c r="J156" s="50">
        <f>DAX__2019_2020__33[[#This Row],[Adj Close]]-DAX__2019_2020__33[[#This Row],[Adj Open]]</f>
        <v>-0.56405872127433909</v>
      </c>
      <c r="K156" s="50">
        <v>803831</v>
      </c>
    </row>
    <row r="157" spans="1:11" x14ac:dyDescent="0.3">
      <c r="A157" s="51" t="str">
        <f t="shared" si="6"/>
        <v>1COV.DE</v>
      </c>
      <c r="B157" s="52" t="s">
        <v>30805</v>
      </c>
      <c r="C157" s="50" t="s">
        <v>1193</v>
      </c>
      <c r="D157" s="50">
        <f>DAX__2019_2020__33[[#This Row],[Open]]*(DAX__2019_2020__33[[#This Row],[Adj Close]]/DAX__2019_2020__33[[#This Row],[Close]])</f>
        <v>31.675875468698464</v>
      </c>
      <c r="E157" s="50" t="s">
        <v>1160</v>
      </c>
      <c r="F157" s="50" t="s">
        <v>1194</v>
      </c>
      <c r="G157" s="50" t="s">
        <v>1165</v>
      </c>
      <c r="H157" s="50" t="s">
        <v>1166</v>
      </c>
      <c r="I157" s="50">
        <f>(DAX__2019_2020__33[[#This Row],[Adj Close]]-DAX__2019_2020__33[[#This Row],[Adj Open]])/DAX__2019_2020__33[[#This Row],[Adj Open]]</f>
        <v>1.3482548626747833E-2</v>
      </c>
      <c r="J157" s="50">
        <f>DAX__2019_2020__33[[#This Row],[Adj Close]]-DAX__2019_2020__33[[#This Row],[Adj Open]]</f>
        <v>0.42707153130153586</v>
      </c>
      <c r="K157" s="50">
        <v>1776102</v>
      </c>
    </row>
    <row r="158" spans="1:11" x14ac:dyDescent="0.3">
      <c r="A158" s="51" t="str">
        <f t="shared" si="6"/>
        <v>1COV.DE</v>
      </c>
      <c r="B158" s="52" t="s">
        <v>30806</v>
      </c>
      <c r="C158" s="50" t="s">
        <v>1195</v>
      </c>
      <c r="D158" s="50">
        <f>DAX__2019_2020__33[[#This Row],[Open]]*(DAX__2019_2020__33[[#This Row],[Adj Close]]/DAX__2019_2020__33[[#This Row],[Close]])</f>
        <v>32.086832815126733</v>
      </c>
      <c r="E158" s="50" t="s">
        <v>1195</v>
      </c>
      <c r="F158" s="50" t="s">
        <v>1196</v>
      </c>
      <c r="G158" s="50" t="s">
        <v>1009</v>
      </c>
      <c r="H158" s="50" t="s">
        <v>1197</v>
      </c>
      <c r="I158" s="50">
        <f>(DAX__2019_2020__33[[#This Row],[Adj Close]]-DAX__2019_2020__33[[#This Row],[Adj Open]])/DAX__2019_2020__33[[#This Row],[Adj Open]]</f>
        <v>-3.2395806127574305E-2</v>
      </c>
      <c r="J158" s="50">
        <f>DAX__2019_2020__33[[#This Row],[Adj Close]]-DAX__2019_2020__33[[#This Row],[Adj Open]]</f>
        <v>-1.0394788151267349</v>
      </c>
      <c r="K158" s="50">
        <v>1545634</v>
      </c>
    </row>
    <row r="159" spans="1:11" x14ac:dyDescent="0.3">
      <c r="A159" s="51" t="str">
        <f t="shared" si="6"/>
        <v>1COV.DE</v>
      </c>
      <c r="B159" s="52" t="s">
        <v>30807</v>
      </c>
      <c r="C159" s="50" t="s">
        <v>1198</v>
      </c>
      <c r="D159" s="50">
        <f>DAX__2019_2020__33[[#This Row],[Open]]*(DAX__2019_2020__33[[#This Row],[Adj Close]]/DAX__2019_2020__33[[#This Row],[Close]])</f>
        <v>31.168222908874231</v>
      </c>
      <c r="E159" s="50" t="s">
        <v>1199</v>
      </c>
      <c r="F159" s="50" t="s">
        <v>1200</v>
      </c>
      <c r="G159" s="50" t="s">
        <v>1201</v>
      </c>
      <c r="H159" s="50" t="s">
        <v>1202</v>
      </c>
      <c r="I159" s="50">
        <f>(DAX__2019_2020__33[[#This Row],[Adj Close]]-DAX__2019_2020__33[[#This Row],[Adj Open]])/DAX__2019_2020__33[[#This Row],[Adj Open]]</f>
        <v>-1.8872776628748665E-2</v>
      </c>
      <c r="J159" s="50">
        <f>DAX__2019_2020__33[[#This Row],[Adj Close]]-DAX__2019_2020__33[[#This Row],[Adj Open]]</f>
        <v>-0.58823090887423035</v>
      </c>
      <c r="K159" s="50">
        <v>1581428</v>
      </c>
    </row>
    <row r="160" spans="1:11" x14ac:dyDescent="0.3">
      <c r="A160" s="51" t="str">
        <f t="shared" si="6"/>
        <v>1COV.DE</v>
      </c>
      <c r="B160" s="52" t="s">
        <v>30808</v>
      </c>
      <c r="C160" s="50" t="s">
        <v>1203</v>
      </c>
      <c r="D160" s="50">
        <f>DAX__2019_2020__33[[#This Row],[Open]]*(DAX__2019_2020__33[[#This Row],[Adj Close]]/DAX__2019_2020__33[[#This Row],[Close]])</f>
        <v>30.708920202896607</v>
      </c>
      <c r="E160" s="50" t="s">
        <v>1204</v>
      </c>
      <c r="F160" s="50" t="s">
        <v>1201</v>
      </c>
      <c r="G160" s="50" t="s">
        <v>1205</v>
      </c>
      <c r="H160" s="50" t="s">
        <v>1206</v>
      </c>
      <c r="I160" s="50">
        <f>(DAX__2019_2020__33[[#This Row],[Adj Close]]-DAX__2019_2020__33[[#This Row],[Adj Open]])/DAX__2019_2020__33[[#This Row],[Adj Open]]</f>
        <v>4.9855154818811559E-3</v>
      </c>
      <c r="J160" s="50">
        <f>DAX__2019_2020__33[[#This Row],[Adj Close]]-DAX__2019_2020__33[[#This Row],[Adj Open]]</f>
        <v>0.15309979710339405</v>
      </c>
      <c r="K160" s="50">
        <v>1149377</v>
      </c>
    </row>
    <row r="161" spans="1:11" x14ac:dyDescent="0.3">
      <c r="A161" s="51" t="str">
        <f t="shared" si="6"/>
        <v>1COV.DE</v>
      </c>
      <c r="B161" s="52" t="s">
        <v>30809</v>
      </c>
      <c r="C161" s="50" t="s">
        <v>1174</v>
      </c>
      <c r="D161" s="50">
        <f>DAX__2019_2020__33[[#This Row],[Open]]*(DAX__2019_2020__33[[#This Row],[Adj Close]]/DAX__2019_2020__33[[#This Row],[Close]])</f>
        <v>31.232686278892064</v>
      </c>
      <c r="E161" s="50" t="s">
        <v>1172</v>
      </c>
      <c r="F161" s="50" t="s">
        <v>1207</v>
      </c>
      <c r="G161" s="50" t="s">
        <v>1208</v>
      </c>
      <c r="H161" s="50" t="s">
        <v>1209</v>
      </c>
      <c r="I161" s="50">
        <f>(DAX__2019_2020__33[[#This Row],[Adj Close]]-DAX__2019_2020__33[[#This Row],[Adj Open]])/DAX__2019_2020__33[[#This Row],[Adj Open]]</f>
        <v>2.3219815439617926E-3</v>
      </c>
      <c r="J161" s="50">
        <f>DAX__2019_2020__33[[#This Row],[Adj Close]]-DAX__2019_2020__33[[#This Row],[Adj Open]]</f>
        <v>7.2521721107936088E-2</v>
      </c>
      <c r="K161" s="50">
        <v>867894</v>
      </c>
    </row>
    <row r="162" spans="1:11" x14ac:dyDescent="0.3">
      <c r="A162" s="51" t="str">
        <f t="shared" si="6"/>
        <v>1COV.DE</v>
      </c>
      <c r="B162" s="52" t="s">
        <v>30810</v>
      </c>
      <c r="C162" s="50" t="s">
        <v>1210</v>
      </c>
      <c r="D162" s="50">
        <f>DAX__2019_2020__33[[#This Row],[Open]]*(DAX__2019_2020__33[[#This Row],[Adj Close]]/DAX__2019_2020__33[[#This Row],[Close]])</f>
        <v>31.297150361050072</v>
      </c>
      <c r="E162" s="50" t="s">
        <v>1180</v>
      </c>
      <c r="F162" s="50" t="s">
        <v>1211</v>
      </c>
      <c r="G162" s="50" t="s">
        <v>1174</v>
      </c>
      <c r="H162" s="50" t="s">
        <v>1212</v>
      </c>
      <c r="I162" s="50">
        <f>(DAX__2019_2020__33[[#This Row],[Adj Close]]-DAX__2019_2020__33[[#This Row],[Adj Open]])/DAX__2019_2020__33[[#This Row],[Adj Open]]</f>
        <v>-2.059783728115396E-3</v>
      </c>
      <c r="J162" s="50">
        <f>DAX__2019_2020__33[[#This Row],[Adj Close]]-DAX__2019_2020__33[[#This Row],[Adj Open]]</f>
        <v>-6.4465361050071834E-2</v>
      </c>
      <c r="K162" s="50">
        <v>966414</v>
      </c>
    </row>
    <row r="163" spans="1:11" x14ac:dyDescent="0.3">
      <c r="A163" s="51" t="str">
        <f t="shared" si="6"/>
        <v>1COV.DE</v>
      </c>
      <c r="B163" s="52" t="s">
        <v>30811</v>
      </c>
      <c r="C163" s="50" t="s">
        <v>1213</v>
      </c>
      <c r="D163" s="50">
        <f>DAX__2019_2020__33[[#This Row],[Open]]*(DAX__2019_2020__33[[#This Row],[Adj Close]]/DAX__2019_2020__33[[#This Row],[Close]])</f>
        <v>31.369676180315363</v>
      </c>
      <c r="E163" s="50" t="s">
        <v>1195</v>
      </c>
      <c r="F163" s="50" t="s">
        <v>1213</v>
      </c>
      <c r="G163" s="50" t="s">
        <v>1214</v>
      </c>
      <c r="H163" s="50" t="s">
        <v>1215</v>
      </c>
      <c r="I163" s="50">
        <f>(DAX__2019_2020__33[[#This Row],[Adj Close]]-DAX__2019_2020__33[[#This Row],[Adj Open]])/DAX__2019_2020__33[[#This Row],[Adj Open]]</f>
        <v>1.0017980991523203E-2</v>
      </c>
      <c r="J163" s="50">
        <f>DAX__2019_2020__33[[#This Row],[Adj Close]]-DAX__2019_2020__33[[#This Row],[Adj Open]]</f>
        <v>0.31426081968463748</v>
      </c>
      <c r="K163" s="50">
        <v>643392</v>
      </c>
    </row>
    <row r="164" spans="1:11" x14ac:dyDescent="0.3">
      <c r="A164" s="51" t="str">
        <f t="shared" si="6"/>
        <v>1COV.DE</v>
      </c>
      <c r="B164" s="52" t="s">
        <v>30812</v>
      </c>
      <c r="C164" s="50" t="s">
        <v>1216</v>
      </c>
      <c r="D164" s="50">
        <f>DAX__2019_2020__33[[#This Row],[Open]]*(DAX__2019_2020__33[[#This Row],[Adj Close]]/DAX__2019_2020__33[[#This Row],[Close]])</f>
        <v>31.555009823803275</v>
      </c>
      <c r="E164" s="50" t="s">
        <v>1113</v>
      </c>
      <c r="F164" s="50" t="s">
        <v>1217</v>
      </c>
      <c r="G164" s="50" t="s">
        <v>1218</v>
      </c>
      <c r="H164" s="50" t="s">
        <v>1219</v>
      </c>
      <c r="I164" s="50">
        <f>(DAX__2019_2020__33[[#This Row],[Adj Close]]-DAX__2019_2020__33[[#This Row],[Adj Open]])/DAX__2019_2020__33[[#This Row],[Adj Open]]</f>
        <v>1.3789606741573215E-2</v>
      </c>
      <c r="J164" s="50">
        <f>DAX__2019_2020__33[[#This Row],[Adj Close]]-DAX__2019_2020__33[[#This Row],[Adj Open]]</f>
        <v>0.4351311761967267</v>
      </c>
      <c r="K164" s="50">
        <v>910177</v>
      </c>
    </row>
    <row r="165" spans="1:11" x14ac:dyDescent="0.3">
      <c r="A165" s="51" t="str">
        <f t="shared" si="6"/>
        <v>1COV.DE</v>
      </c>
      <c r="B165" s="52" t="s">
        <v>30813</v>
      </c>
      <c r="C165" s="50" t="s">
        <v>1220</v>
      </c>
      <c r="D165" s="50">
        <f>DAX__2019_2020__33[[#This Row],[Open]]*(DAX__2019_2020__33[[#This Row],[Adj Close]]/DAX__2019_2020__33[[#This Row],[Close]])</f>
        <v>32.151301634724284</v>
      </c>
      <c r="E165" s="50" t="s">
        <v>1221</v>
      </c>
      <c r="F165" s="50" t="s">
        <v>1222</v>
      </c>
      <c r="G165" s="50" t="s">
        <v>1222</v>
      </c>
      <c r="H165" s="50" t="s">
        <v>1223</v>
      </c>
      <c r="I165" s="50">
        <f>(DAX__2019_2020__33[[#This Row],[Adj Close]]-DAX__2019_2020__33[[#This Row],[Adj Open]])/DAX__2019_2020__33[[#This Row],[Adj Open]]</f>
        <v>-2.4812078956787963E-2</v>
      </c>
      <c r="J165" s="50">
        <f>DAX__2019_2020__33[[#This Row],[Adj Close]]-DAX__2019_2020__33[[#This Row],[Adj Open]]</f>
        <v>-0.7977406347242848</v>
      </c>
      <c r="K165" s="50">
        <v>1125211</v>
      </c>
    </row>
    <row r="166" spans="1:11" x14ac:dyDescent="0.3">
      <c r="A166" s="51" t="str">
        <f t="shared" si="6"/>
        <v>1COV.DE</v>
      </c>
      <c r="B166" s="52" t="s">
        <v>30814</v>
      </c>
      <c r="C166" s="50" t="s">
        <v>1224</v>
      </c>
      <c r="D166" s="50">
        <f>DAX__2019_2020__33[[#This Row],[Open]]*(DAX__2019_2020__33[[#This Row],[Adj Close]]/DAX__2019_2020__33[[#This Row],[Close]])</f>
        <v>31.458312061856525</v>
      </c>
      <c r="E166" s="50" t="s">
        <v>1225</v>
      </c>
      <c r="F166" s="50" t="s">
        <v>1226</v>
      </c>
      <c r="G166" s="50" t="s">
        <v>1227</v>
      </c>
      <c r="H166" s="50" t="s">
        <v>1228</v>
      </c>
      <c r="I166" s="50">
        <f>(DAX__2019_2020__33[[#This Row],[Adj Close]]-DAX__2019_2020__33[[#This Row],[Adj Open]])/DAX__2019_2020__33[[#This Row],[Adj Open]]</f>
        <v>5.1229506884495942E-4</v>
      </c>
      <c r="J166" s="50">
        <f>DAX__2019_2020__33[[#This Row],[Adj Close]]-DAX__2019_2020__33[[#This Row],[Adj Open]]</f>
        <v>1.6115938143475006E-2</v>
      </c>
      <c r="K166" s="50">
        <v>564223</v>
      </c>
    </row>
    <row r="167" spans="1:11" x14ac:dyDescent="0.3">
      <c r="A167" s="51" t="str">
        <f t="shared" si="6"/>
        <v>1COV.DE</v>
      </c>
      <c r="B167" s="52" t="s">
        <v>30815</v>
      </c>
      <c r="C167" s="50" t="s">
        <v>1229</v>
      </c>
      <c r="D167" s="50">
        <f>DAX__2019_2020__33[[#This Row],[Open]]*(DAX__2019_2020__33[[#This Row],[Adj Close]]/DAX__2019_2020__33[[#This Row],[Close]])</f>
        <v>31.538891762847189</v>
      </c>
      <c r="E167" s="50" t="s">
        <v>1230</v>
      </c>
      <c r="F167" s="50" t="s">
        <v>1231</v>
      </c>
      <c r="G167" s="50" t="s">
        <v>1232</v>
      </c>
      <c r="H167" s="50" t="s">
        <v>1233</v>
      </c>
      <c r="I167" s="50">
        <f>(DAX__2019_2020__33[[#This Row],[Adj Close]]-DAX__2019_2020__33[[#This Row],[Adj Open]])/DAX__2019_2020__33[[#This Row],[Adj Open]]</f>
        <v>6.3873277053481808E-3</v>
      </c>
      <c r="J167" s="50">
        <f>DAX__2019_2020__33[[#This Row],[Adj Close]]-DAX__2019_2020__33[[#This Row],[Adj Open]]</f>
        <v>0.20144923715281138</v>
      </c>
      <c r="K167" s="50">
        <v>896666</v>
      </c>
    </row>
    <row r="168" spans="1:11" x14ac:dyDescent="0.3">
      <c r="A168" s="51" t="str">
        <f t="shared" si="6"/>
        <v>1COV.DE</v>
      </c>
      <c r="B168" s="52" t="s">
        <v>30816</v>
      </c>
      <c r="C168" s="50" t="s">
        <v>1170</v>
      </c>
      <c r="D168" s="50">
        <f>DAX__2019_2020__33[[#This Row],[Open]]*(DAX__2019_2020__33[[#This Row],[Adj Close]]/DAX__2019_2020__33[[#This Row],[Close]])</f>
        <v>31.667815722607308</v>
      </c>
      <c r="E168" s="50" t="s">
        <v>1234</v>
      </c>
      <c r="F168" s="50" t="s">
        <v>1204</v>
      </c>
      <c r="G168" s="50" t="s">
        <v>1235</v>
      </c>
      <c r="H168" s="50" t="s">
        <v>1236</v>
      </c>
      <c r="I168" s="50">
        <f>(DAX__2019_2020__33[[#This Row],[Adj Close]]-DAX__2019_2020__33[[#This Row],[Adj Open]])/DAX__2019_2020__33[[#This Row],[Adj Open]]</f>
        <v>5.8524174517152671E-3</v>
      </c>
      <c r="J168" s="50">
        <f>DAX__2019_2020__33[[#This Row],[Adj Close]]-DAX__2019_2020__33[[#This Row],[Adj Open]]</f>
        <v>0.18533327739269012</v>
      </c>
      <c r="K168" s="50">
        <v>869151</v>
      </c>
    </row>
    <row r="169" spans="1:11" x14ac:dyDescent="0.3">
      <c r="A169" s="51" t="str">
        <f t="shared" si="6"/>
        <v>1COV.DE</v>
      </c>
      <c r="B169" s="52" t="s">
        <v>30817</v>
      </c>
      <c r="C169" s="50" t="s">
        <v>1237</v>
      </c>
      <c r="D169" s="50">
        <f>DAX__2019_2020__33[[#This Row],[Open]]*(DAX__2019_2020__33[[#This Row],[Adj Close]]/DAX__2019_2020__33[[#This Row],[Close]])</f>
        <v>31.861209226016886</v>
      </c>
      <c r="E169" s="50" t="s">
        <v>1238</v>
      </c>
      <c r="F169" s="50" t="s">
        <v>1214</v>
      </c>
      <c r="G169" s="50" t="s">
        <v>978</v>
      </c>
      <c r="H169" s="50" t="s">
        <v>1239</v>
      </c>
      <c r="I169" s="50">
        <f>(DAX__2019_2020__33[[#This Row],[Adj Close]]-DAX__2019_2020__33[[#This Row],[Adj Open]])/DAX__2019_2020__33[[#This Row],[Adj Open]]</f>
        <v>3.2625214147061002E-2</v>
      </c>
      <c r="J169" s="50">
        <f>DAX__2019_2020__33[[#This Row],[Adj Close]]-DAX__2019_2020__33[[#This Row],[Adj Open]]</f>
        <v>1.0394787739831166</v>
      </c>
      <c r="K169" s="50">
        <v>1326982</v>
      </c>
    </row>
    <row r="170" spans="1:11" x14ac:dyDescent="0.3">
      <c r="A170" s="51" t="str">
        <f t="shared" si="6"/>
        <v>1COV.DE</v>
      </c>
      <c r="B170" s="52" t="s">
        <v>30818</v>
      </c>
      <c r="C170" s="50" t="s">
        <v>1052</v>
      </c>
      <c r="D170" s="50">
        <f>DAX__2019_2020__33[[#This Row],[Open]]*(DAX__2019_2020__33[[#This Row],[Adj Close]]/DAX__2019_2020__33[[#This Row],[Close]])</f>
        <v>33.037672397127274</v>
      </c>
      <c r="E170" s="50" t="s">
        <v>1240</v>
      </c>
      <c r="F170" s="50" t="s">
        <v>1241</v>
      </c>
      <c r="G170" s="50" t="s">
        <v>1027</v>
      </c>
      <c r="H170" s="50" t="s">
        <v>1242</v>
      </c>
      <c r="I170" s="50">
        <f>(DAX__2019_2020__33[[#This Row],[Adj Close]]-DAX__2019_2020__33[[#This Row],[Adj Open]])/DAX__2019_2020__33[[#This Row],[Adj Open]]</f>
        <v>4.6341219512195039E-3</v>
      </c>
      <c r="J170" s="50">
        <f>DAX__2019_2020__33[[#This Row],[Adj Close]]-DAX__2019_2020__33[[#This Row],[Adj Open]]</f>
        <v>0.1531006028727262</v>
      </c>
      <c r="K170" s="50">
        <v>826418</v>
      </c>
    </row>
    <row r="171" spans="1:11" x14ac:dyDescent="0.3">
      <c r="A171" s="51" t="str">
        <f t="shared" si="6"/>
        <v>1COV.DE</v>
      </c>
      <c r="B171" s="52" t="s">
        <v>30819</v>
      </c>
      <c r="C171" s="50" t="s">
        <v>1243</v>
      </c>
      <c r="D171" s="50">
        <f>DAX__2019_2020__33[[#This Row],[Open]]*(DAX__2019_2020__33[[#This Row],[Adj Close]]/DAX__2019_2020__33[[#This Row],[Close]])</f>
        <v>33.214947732801967</v>
      </c>
      <c r="E171" s="50" t="s">
        <v>1032</v>
      </c>
      <c r="F171" s="50" t="s">
        <v>1244</v>
      </c>
      <c r="G171" s="50" t="s">
        <v>1163</v>
      </c>
      <c r="H171" s="50" t="s">
        <v>1245</v>
      </c>
      <c r="I171" s="50">
        <f>(DAX__2019_2020__33[[#This Row],[Adj Close]]-DAX__2019_2020__33[[#This Row],[Adj Open]])/DAX__2019_2020__33[[#This Row],[Adj Open]]</f>
        <v>-1.4556088923918407E-2</v>
      </c>
      <c r="J171" s="50">
        <f>DAX__2019_2020__33[[#This Row],[Adj Close]]-DAX__2019_2020__33[[#This Row],[Adj Open]]</f>
        <v>-0.48347973280196754</v>
      </c>
      <c r="K171" s="50">
        <v>568600</v>
      </c>
    </row>
    <row r="172" spans="1:11" x14ac:dyDescent="0.3">
      <c r="A172" s="51" t="str">
        <f t="shared" si="6"/>
        <v>1COV.DE</v>
      </c>
      <c r="B172" s="52" t="s">
        <v>30820</v>
      </c>
      <c r="C172" s="50" t="s">
        <v>1246</v>
      </c>
      <c r="D172" s="50">
        <f>DAX__2019_2020__33[[#This Row],[Open]]*(DAX__2019_2020__33[[#This Row],[Adj Close]]/DAX__2019_2020__33[[#This Row],[Close]])</f>
        <v>32.691180952025853</v>
      </c>
      <c r="E172" s="50" t="s">
        <v>995</v>
      </c>
      <c r="F172" s="50" t="s">
        <v>1247</v>
      </c>
      <c r="G172" s="50" t="s">
        <v>1111</v>
      </c>
      <c r="H172" s="50" t="s">
        <v>1112</v>
      </c>
      <c r="I172" s="50">
        <f>(DAX__2019_2020__33[[#This Row],[Adj Close]]-DAX__2019_2020__33[[#This Row],[Adj Open]])/DAX__2019_2020__33[[#This Row],[Adj Open]]</f>
        <v>-8.3805767808727005E-3</v>
      </c>
      <c r="J172" s="50">
        <f>DAX__2019_2020__33[[#This Row],[Adj Close]]-DAX__2019_2020__33[[#This Row],[Adj Open]]</f>
        <v>-0.27397095202585575</v>
      </c>
      <c r="K172" s="50">
        <v>777273</v>
      </c>
    </row>
    <row r="173" spans="1:11" x14ac:dyDescent="0.3">
      <c r="A173" s="51" t="str">
        <f t="shared" si="6"/>
        <v>1COV.DE</v>
      </c>
      <c r="B173" s="52" t="s">
        <v>30821</v>
      </c>
      <c r="C173" s="50" t="s">
        <v>1248</v>
      </c>
      <c r="D173" s="50">
        <f>DAX__2019_2020__33[[#This Row],[Open]]*(DAX__2019_2020__33[[#This Row],[Adj Close]]/DAX__2019_2020__33[[#This Row],[Close]])</f>
        <v>33.013501748511423</v>
      </c>
      <c r="E173" s="50" t="s">
        <v>1050</v>
      </c>
      <c r="F173" s="50" t="s">
        <v>1249</v>
      </c>
      <c r="G173" s="50" t="s">
        <v>1244</v>
      </c>
      <c r="H173" s="50" t="s">
        <v>1250</v>
      </c>
      <c r="I173" s="50">
        <f>(DAX__2019_2020__33[[#This Row],[Adj Close]]-DAX__2019_2020__33[[#This Row],[Adj Open]])/DAX__2019_2020__33[[#This Row],[Adj Open]]</f>
        <v>-1.0007322186787503E-2</v>
      </c>
      <c r="J173" s="50">
        <f>DAX__2019_2020__33[[#This Row],[Adj Close]]-DAX__2019_2020__33[[#This Row],[Adj Open]]</f>
        <v>-0.3303767485114264</v>
      </c>
      <c r="K173" s="50">
        <v>737451</v>
      </c>
    </row>
    <row r="174" spans="1:11" x14ac:dyDescent="0.3">
      <c r="A174" s="51" t="str">
        <f t="shared" si="6"/>
        <v>1COV.DE</v>
      </c>
      <c r="B174" s="52" t="s">
        <v>30822</v>
      </c>
      <c r="C174" s="50" t="s">
        <v>1238</v>
      </c>
      <c r="D174" s="50">
        <f>DAX__2019_2020__33[[#This Row],[Open]]*(DAX__2019_2020__33[[#This Row],[Adj Close]]/DAX__2019_2020__33[[#This Row],[Close]])</f>
        <v>33.061844765656097</v>
      </c>
      <c r="E174" s="50" t="s">
        <v>1251</v>
      </c>
      <c r="F174" s="50" t="s">
        <v>1049</v>
      </c>
      <c r="G174" s="50" t="s">
        <v>1252</v>
      </c>
      <c r="H174" s="50" t="s">
        <v>1253</v>
      </c>
      <c r="I174" s="50">
        <f>(DAX__2019_2020__33[[#This Row],[Adj Close]]-DAX__2019_2020__33[[#This Row],[Adj Open]])/DAX__2019_2020__33[[#This Row],[Adj Open]]</f>
        <v>1.0723909596000733E-2</v>
      </c>
      <c r="J174" s="50">
        <f>DAX__2019_2020__33[[#This Row],[Adj Close]]-DAX__2019_2020__33[[#This Row],[Adj Open]]</f>
        <v>0.35455223434390604</v>
      </c>
      <c r="K174" s="50">
        <v>983726</v>
      </c>
    </row>
    <row r="175" spans="1:11" x14ac:dyDescent="0.3">
      <c r="A175" s="51" t="str">
        <f t="shared" si="6"/>
        <v>1COV.DE</v>
      </c>
      <c r="B175" s="52" t="s">
        <v>30823</v>
      </c>
      <c r="C175" s="50" t="s">
        <v>990</v>
      </c>
      <c r="D175" s="50">
        <f>DAX__2019_2020__33[[#This Row],[Open]]*(DAX__2019_2020__33[[#This Row],[Adj Close]]/DAX__2019_2020__33[[#This Row],[Close]])</f>
        <v>33.682309627921619</v>
      </c>
      <c r="E175" s="50" t="s">
        <v>1030</v>
      </c>
      <c r="F175" s="50" t="s">
        <v>1016</v>
      </c>
      <c r="G175" s="50" t="s">
        <v>1254</v>
      </c>
      <c r="H175" s="50" t="s">
        <v>1255</v>
      </c>
      <c r="I175" s="50">
        <f>(DAX__2019_2020__33[[#This Row],[Adj Close]]-DAX__2019_2020__33[[#This Row],[Adj Open]])/DAX__2019_2020__33[[#This Row],[Adj Open]]</f>
        <v>-9.0909332318406429E-3</v>
      </c>
      <c r="J175" s="50">
        <f>DAX__2019_2020__33[[#This Row],[Adj Close]]-DAX__2019_2020__33[[#This Row],[Adj Open]]</f>
        <v>-0.3062036279216187</v>
      </c>
      <c r="K175" s="50">
        <v>766218</v>
      </c>
    </row>
    <row r="176" spans="1:11" x14ac:dyDescent="0.3">
      <c r="A176" s="51" t="str">
        <f t="shared" si="6"/>
        <v>1COV.DE</v>
      </c>
      <c r="B176" s="52" t="s">
        <v>30824</v>
      </c>
      <c r="C176" s="50" t="s">
        <v>1256</v>
      </c>
      <c r="D176" s="50">
        <f>DAX__2019_2020__33[[#This Row],[Open]]*(DAX__2019_2020__33[[#This Row],[Adj Close]]/DAX__2019_2020__33[[#This Row],[Close]])</f>
        <v>33.52115356465405</v>
      </c>
      <c r="E176" s="50" t="s">
        <v>1147</v>
      </c>
      <c r="F176" s="50" t="s">
        <v>982</v>
      </c>
      <c r="G176" s="50" t="s">
        <v>1257</v>
      </c>
      <c r="H176" s="50" t="s">
        <v>1258</v>
      </c>
      <c r="I176" s="50">
        <f>(DAX__2019_2020__33[[#This Row],[Adj Close]]-DAX__2019_2020__33[[#This Row],[Adj Open]])/DAX__2019_2020__33[[#This Row],[Adj Open]]</f>
        <v>1.8990409566846833E-2</v>
      </c>
      <c r="J176" s="50">
        <f>DAX__2019_2020__33[[#This Row],[Adj Close]]-DAX__2019_2020__33[[#This Row],[Adj Open]]</f>
        <v>0.6365804353459481</v>
      </c>
      <c r="K176" s="50">
        <v>1356508</v>
      </c>
    </row>
    <row r="177" spans="1:11" x14ac:dyDescent="0.3">
      <c r="A177" s="51" t="str">
        <f t="shared" si="6"/>
        <v>1COV.DE</v>
      </c>
      <c r="B177" s="52" t="s">
        <v>30825</v>
      </c>
      <c r="C177" s="50" t="s">
        <v>1256</v>
      </c>
      <c r="D177" s="50">
        <f>DAX__2019_2020__33[[#This Row],[Open]]*(DAX__2019_2020__33[[#This Row],[Adj Close]]/DAX__2019_2020__33[[#This Row],[Close]])</f>
        <v>33.521149508834803</v>
      </c>
      <c r="E177" s="50" t="s">
        <v>1259</v>
      </c>
      <c r="F177" s="50" t="s">
        <v>1256</v>
      </c>
      <c r="G177" s="50" t="s">
        <v>1098</v>
      </c>
      <c r="H177" s="50" t="s">
        <v>1260</v>
      </c>
      <c r="I177" s="50">
        <f>(DAX__2019_2020__33[[#This Row],[Adj Close]]-DAX__2019_2020__33[[#This Row],[Adj Open]])/DAX__2019_2020__33[[#This Row],[Adj Open]]</f>
        <v>3.1971203460153919E-2</v>
      </c>
      <c r="J177" s="50">
        <f>DAX__2019_2020__33[[#This Row],[Adj Close]]-DAX__2019_2020__33[[#This Row],[Adj Open]]</f>
        <v>1.0717114911651962</v>
      </c>
      <c r="K177" s="50">
        <v>1788361</v>
      </c>
    </row>
    <row r="178" spans="1:11" x14ac:dyDescent="0.3">
      <c r="A178" s="51" t="str">
        <f t="shared" si="6"/>
        <v>1COV.DE</v>
      </c>
      <c r="B178" s="52" t="s">
        <v>30826</v>
      </c>
      <c r="C178" s="50" t="s">
        <v>938</v>
      </c>
      <c r="D178" s="50">
        <f>DAX__2019_2020__33[[#This Row],[Open]]*(DAX__2019_2020__33[[#This Row],[Adj Close]]/DAX__2019_2020__33[[#This Row],[Close]])</f>
        <v>34.963527935012756</v>
      </c>
      <c r="E178" s="50" t="s">
        <v>1261</v>
      </c>
      <c r="F178" s="50" t="s">
        <v>596</v>
      </c>
      <c r="G178" s="50" t="s">
        <v>1262</v>
      </c>
      <c r="H178" s="50" t="s">
        <v>1263</v>
      </c>
      <c r="I178" s="50">
        <f>(DAX__2019_2020__33[[#This Row],[Adj Close]]-DAX__2019_2020__33[[#This Row],[Adj Open]])/DAX__2019_2020__33[[#This Row],[Adj Open]]</f>
        <v>-9.4491590101213E-3</v>
      </c>
      <c r="J178" s="50">
        <f>DAX__2019_2020__33[[#This Row],[Adj Close]]-DAX__2019_2020__33[[#This Row],[Adj Open]]</f>
        <v>-0.33037593501275353</v>
      </c>
      <c r="K178" s="50">
        <v>1052728</v>
      </c>
    </row>
    <row r="179" spans="1:11" x14ac:dyDescent="0.3">
      <c r="A179" s="51" t="str">
        <f t="shared" si="6"/>
        <v>1COV.DE</v>
      </c>
      <c r="B179" s="52" t="s">
        <v>30827</v>
      </c>
      <c r="C179" s="50" t="s">
        <v>1264</v>
      </c>
      <c r="D179" s="50">
        <f>DAX__2019_2020__33[[#This Row],[Open]]*(DAX__2019_2020__33[[#This Row],[Adj Close]]/DAX__2019_2020__33[[#This Row],[Close]])</f>
        <v>34.923236116030523</v>
      </c>
      <c r="E179" s="50" t="s">
        <v>959</v>
      </c>
      <c r="F179" s="50" t="s">
        <v>1134</v>
      </c>
      <c r="G179" s="50" t="s">
        <v>1265</v>
      </c>
      <c r="H179" s="50" t="s">
        <v>1266</v>
      </c>
      <c r="I179" s="50">
        <f>(DAX__2019_2020__33[[#This Row],[Adj Close]]-DAX__2019_2020__33[[#This Row],[Adj Open]])/DAX__2019_2020__33[[#This Row],[Adj Open]]</f>
        <v>-5.0761652053531465E-3</v>
      </c>
      <c r="J179" s="50">
        <f>DAX__2019_2020__33[[#This Row],[Adj Close]]-DAX__2019_2020__33[[#This Row],[Adj Open]]</f>
        <v>-0.17727611603052651</v>
      </c>
      <c r="K179" s="50">
        <v>1554207</v>
      </c>
    </row>
    <row r="180" spans="1:11" x14ac:dyDescent="0.3">
      <c r="A180" s="51" t="str">
        <f t="shared" si="6"/>
        <v>1COV.DE</v>
      </c>
      <c r="B180" s="52" t="s">
        <v>30828</v>
      </c>
      <c r="C180" s="50" t="s">
        <v>1267</v>
      </c>
      <c r="D180" s="50">
        <f>DAX__2019_2020__33[[#This Row],[Open]]*(DAX__2019_2020__33[[#This Row],[Adj Close]]/DAX__2019_2020__33[[#This Row],[Close]])</f>
        <v>34.649270126981293</v>
      </c>
      <c r="E180" s="50" t="s">
        <v>1268</v>
      </c>
      <c r="F180" s="50" t="s">
        <v>1267</v>
      </c>
      <c r="G180" s="50" t="s">
        <v>1268</v>
      </c>
      <c r="H180" s="50" t="s">
        <v>1269</v>
      </c>
      <c r="I180" s="50">
        <f>(DAX__2019_2020__33[[#This Row],[Adj Close]]-DAX__2019_2020__33[[#This Row],[Adj Open]])/DAX__2019_2020__33[[#This Row],[Adj Open]]</f>
        <v>4.4186093023255685E-2</v>
      </c>
      <c r="J180" s="50">
        <f>DAX__2019_2020__33[[#This Row],[Adj Close]]-DAX__2019_2020__33[[#This Row],[Adj Open]]</f>
        <v>1.5310158730187098</v>
      </c>
      <c r="K180" s="50">
        <v>1633041</v>
      </c>
    </row>
    <row r="181" spans="1:11" x14ac:dyDescent="0.3">
      <c r="A181" s="51" t="str">
        <f t="shared" si="6"/>
        <v>1COV.DE</v>
      </c>
      <c r="B181" s="52" t="s">
        <v>30829</v>
      </c>
      <c r="C181" s="50" t="s">
        <v>1270</v>
      </c>
      <c r="D181" s="50">
        <f>DAX__2019_2020__33[[#This Row],[Open]]*(DAX__2019_2020__33[[#This Row],[Adj Close]]/DAX__2019_2020__33[[#This Row],[Close]])</f>
        <v>35.761271724944045</v>
      </c>
      <c r="E181" s="50" t="s">
        <v>1271</v>
      </c>
      <c r="F181" s="50" t="s">
        <v>1272</v>
      </c>
      <c r="G181" s="50" t="s">
        <v>1273</v>
      </c>
      <c r="H181" s="50" t="s">
        <v>1274</v>
      </c>
      <c r="I181" s="50">
        <f>(DAX__2019_2020__33[[#This Row],[Adj Close]]-DAX__2019_2020__33[[#This Row],[Adj Open]])/DAX__2019_2020__33[[#This Row],[Adj Open]]</f>
        <v>1.4420887462350478E-2</v>
      </c>
      <c r="J181" s="50">
        <f>DAX__2019_2020__33[[#This Row],[Adj Close]]-DAX__2019_2020__33[[#This Row],[Adj Open]]</f>
        <v>0.51570927505595421</v>
      </c>
      <c r="K181" s="50">
        <v>1635446</v>
      </c>
    </row>
    <row r="182" spans="1:11" x14ac:dyDescent="0.3">
      <c r="A182" s="51" t="str">
        <f t="shared" si="6"/>
        <v>1COV.DE</v>
      </c>
      <c r="B182" s="52" t="s">
        <v>30830</v>
      </c>
      <c r="C182" s="50" t="s">
        <v>1275</v>
      </c>
      <c r="D182" s="50">
        <f>DAX__2019_2020__33[[#This Row],[Open]]*(DAX__2019_2020__33[[#This Row],[Adj Close]]/DAX__2019_2020__33[[#This Row],[Close]])</f>
        <v>36.139991737655755</v>
      </c>
      <c r="E182" s="50" t="s">
        <v>1275</v>
      </c>
      <c r="F182" s="50" t="s">
        <v>1276</v>
      </c>
      <c r="G182" s="50" t="s">
        <v>1277</v>
      </c>
      <c r="H182" s="50" t="s">
        <v>1278</v>
      </c>
      <c r="I182" s="50">
        <f>(DAX__2019_2020__33[[#This Row],[Adj Close]]-DAX__2019_2020__33[[#This Row],[Adj Open]])/DAX__2019_2020__33[[#This Row],[Adj Open]]</f>
        <v>-1.9397949582963311E-2</v>
      </c>
      <c r="J182" s="50">
        <f>DAX__2019_2020__33[[#This Row],[Adj Close]]-DAX__2019_2020__33[[#This Row],[Adj Open]]</f>
        <v>-0.70104173765575695</v>
      </c>
      <c r="K182" s="50">
        <v>1504549</v>
      </c>
    </row>
    <row r="183" spans="1:11" x14ac:dyDescent="0.3">
      <c r="A183" s="51" t="str">
        <f t="shared" si="6"/>
        <v>1COV.DE</v>
      </c>
      <c r="B183" s="52" t="s">
        <v>30831</v>
      </c>
      <c r="C183" s="50" t="s">
        <v>1279</v>
      </c>
      <c r="D183" s="50">
        <f>DAX__2019_2020__33[[#This Row],[Open]]*(DAX__2019_2020__33[[#This Row],[Adj Close]]/DAX__2019_2020__33[[#This Row],[Close]])</f>
        <v>35.938544485198058</v>
      </c>
      <c r="E183" s="50" t="s">
        <v>1280</v>
      </c>
      <c r="F183" s="50" t="s">
        <v>1060</v>
      </c>
      <c r="G183" s="50" t="s">
        <v>1281</v>
      </c>
      <c r="H183" s="50" t="s">
        <v>1282</v>
      </c>
      <c r="I183" s="50">
        <f>(DAX__2019_2020__33[[#This Row],[Adj Close]]-DAX__2019_2020__33[[#This Row],[Adj Open]])/DAX__2019_2020__33[[#This Row],[Adj Open]]</f>
        <v>9.6412784592501168E-3</v>
      </c>
      <c r="J183" s="50">
        <f>DAX__2019_2020__33[[#This Row],[Adj Close]]-DAX__2019_2020__33[[#This Row],[Adj Open]]</f>
        <v>0.34649351480194213</v>
      </c>
      <c r="K183" s="50">
        <v>1656900</v>
      </c>
    </row>
    <row r="184" spans="1:11" x14ac:dyDescent="0.3">
      <c r="A184" s="51" t="str">
        <f t="shared" si="6"/>
        <v>1COV.DE</v>
      </c>
      <c r="B184" s="52" t="s">
        <v>30832</v>
      </c>
      <c r="C184" s="50" t="s">
        <v>1139</v>
      </c>
      <c r="D184" s="50">
        <f>DAX__2019_2020__33[[#This Row],[Open]]*(DAX__2019_2020__33[[#This Row],[Adj Close]]/DAX__2019_2020__33[[#This Row],[Close]])</f>
        <v>35.898249252650274</v>
      </c>
      <c r="E184" s="50" t="s">
        <v>1283</v>
      </c>
      <c r="F184" s="50" t="s">
        <v>629</v>
      </c>
      <c r="G184" s="50" t="s">
        <v>1284</v>
      </c>
      <c r="H184" s="50" t="s">
        <v>1285</v>
      </c>
      <c r="I184" s="50">
        <f>(DAX__2019_2020__33[[#This Row],[Adj Close]]-DAX__2019_2020__33[[#This Row],[Adj Open]])/DAX__2019_2020__33[[#This Row],[Adj Open]]</f>
        <v>1.907975351469712E-2</v>
      </c>
      <c r="J184" s="50">
        <f>DAX__2019_2020__33[[#This Row],[Adj Close]]-DAX__2019_2020__33[[#This Row],[Adj Open]]</f>
        <v>0.68492974734972734</v>
      </c>
      <c r="K184" s="50">
        <v>1509613</v>
      </c>
    </row>
    <row r="185" spans="1:11" x14ac:dyDescent="0.3">
      <c r="A185" s="51" t="str">
        <f t="shared" si="6"/>
        <v>1COV.DE</v>
      </c>
      <c r="B185" s="52" t="s">
        <v>30833</v>
      </c>
      <c r="C185" s="50" t="s">
        <v>1286</v>
      </c>
      <c r="D185" s="50">
        <f>DAX__2019_2020__33[[#This Row],[Open]]*(DAX__2019_2020__33[[#This Row],[Adj Close]]/DAX__2019_2020__33[[#This Row],[Close]])</f>
        <v>36.663761158001805</v>
      </c>
      <c r="E185" s="50" t="s">
        <v>1286</v>
      </c>
      <c r="F185" s="50" t="s">
        <v>1287</v>
      </c>
      <c r="G185" s="50" t="s">
        <v>669</v>
      </c>
      <c r="H185" s="50" t="s">
        <v>1288</v>
      </c>
      <c r="I185" s="50">
        <f>(DAX__2019_2020__33[[#This Row],[Adj Close]]-DAX__2019_2020__33[[#This Row],[Adj Open]])/DAX__2019_2020__33[[#This Row],[Adj Open]]</f>
        <v>-1.1868153846153763E-2</v>
      </c>
      <c r="J185" s="50">
        <f>DAX__2019_2020__33[[#This Row],[Adj Close]]-DAX__2019_2020__33[[#This Row],[Adj Open]]</f>
        <v>-0.43513115800180202</v>
      </c>
      <c r="K185" s="50">
        <v>1761797</v>
      </c>
    </row>
    <row r="186" spans="1:11" x14ac:dyDescent="0.3">
      <c r="A186" s="51" t="str">
        <f t="shared" si="6"/>
        <v>1COV.DE</v>
      </c>
      <c r="B186" s="52" t="s">
        <v>30834</v>
      </c>
      <c r="C186" s="50" t="s">
        <v>1289</v>
      </c>
      <c r="D186" s="50">
        <f>DAX__2019_2020__33[[#This Row],[Open]]*(DAX__2019_2020__33[[#This Row],[Adj Close]]/DAX__2019_2020__33[[#This Row],[Close]])</f>
        <v>36.059414760938203</v>
      </c>
      <c r="E186" s="50" t="s">
        <v>1290</v>
      </c>
      <c r="F186" s="50" t="s">
        <v>598</v>
      </c>
      <c r="G186" s="50" t="s">
        <v>1291</v>
      </c>
      <c r="H186" s="50" t="s">
        <v>1292</v>
      </c>
      <c r="I186" s="50">
        <f>(DAX__2019_2020__33[[#This Row],[Adj Close]]-DAX__2019_2020__33[[#This Row],[Adj Open]])/DAX__2019_2020__33[[#This Row],[Adj Open]]</f>
        <v>-9.1620111731842441E-3</v>
      </c>
      <c r="J186" s="50">
        <f>DAX__2019_2020__33[[#This Row],[Adj Close]]-DAX__2019_2020__33[[#This Row],[Adj Open]]</f>
        <v>-0.33037676093820068</v>
      </c>
      <c r="K186" s="50">
        <v>904500</v>
      </c>
    </row>
    <row r="187" spans="1:11" x14ac:dyDescent="0.3">
      <c r="A187" s="51" t="str">
        <f t="shared" si="6"/>
        <v>1COV.DE</v>
      </c>
      <c r="B187" s="52" t="s">
        <v>30835</v>
      </c>
      <c r="C187" s="50" t="s">
        <v>1287</v>
      </c>
      <c r="D187" s="50">
        <f>DAX__2019_2020__33[[#This Row],[Open]]*(DAX__2019_2020__33[[#This Row],[Adj Close]]/DAX__2019_2020__33[[#This Row],[Close]])</f>
        <v>35.914370238492779</v>
      </c>
      <c r="E187" s="50" t="s">
        <v>639</v>
      </c>
      <c r="F187" s="50" t="s">
        <v>1293</v>
      </c>
      <c r="G187" s="50" t="s">
        <v>1294</v>
      </c>
      <c r="H187" s="50" t="s">
        <v>1295</v>
      </c>
      <c r="I187" s="50">
        <f>(DAX__2019_2020__33[[#This Row],[Adj Close]]-DAX__2019_2020__33[[#This Row],[Adj Open]])/DAX__2019_2020__33[[#This Row],[Adj Open]]</f>
        <v>-5.6091541395556985E-3</v>
      </c>
      <c r="J187" s="50">
        <f>DAX__2019_2020__33[[#This Row],[Adj Close]]-DAX__2019_2020__33[[#This Row],[Adj Open]]</f>
        <v>-0.20144923849277774</v>
      </c>
      <c r="K187" s="50">
        <v>964451</v>
      </c>
    </row>
    <row r="188" spans="1:11" x14ac:dyDescent="0.3">
      <c r="A188" s="51" t="str">
        <f t="shared" si="6"/>
        <v>1COV.DE</v>
      </c>
      <c r="B188" s="52" t="s">
        <v>30836</v>
      </c>
      <c r="C188" s="50" t="s">
        <v>944</v>
      </c>
      <c r="D188" s="50">
        <f>DAX__2019_2020__33[[#This Row],[Open]]*(DAX__2019_2020__33[[#This Row],[Adj Close]]/DAX__2019_2020__33[[#This Row],[Close]])</f>
        <v>35.334196898174284</v>
      </c>
      <c r="E188" s="50" t="s">
        <v>1296</v>
      </c>
      <c r="F188" s="50" t="s">
        <v>1297</v>
      </c>
      <c r="G188" s="50" t="s">
        <v>959</v>
      </c>
      <c r="H188" s="50" t="s">
        <v>1298</v>
      </c>
      <c r="I188" s="50">
        <f>(DAX__2019_2020__33[[#This Row],[Adj Close]]-DAX__2019_2020__33[[#This Row],[Adj Open]])/DAX__2019_2020__33[[#This Row],[Adj Open]]</f>
        <v>3.8768986944994152E-3</v>
      </c>
      <c r="J188" s="50">
        <f>DAX__2019_2020__33[[#This Row],[Adj Close]]-DAX__2019_2020__33[[#This Row],[Adj Open]]</f>
        <v>0.13698710182571716</v>
      </c>
      <c r="K188" s="50">
        <v>1093600</v>
      </c>
    </row>
    <row r="189" spans="1:11" x14ac:dyDescent="0.3">
      <c r="A189" s="51" t="str">
        <f t="shared" si="6"/>
        <v>1COV.DE</v>
      </c>
      <c r="B189" s="52" t="s">
        <v>30837</v>
      </c>
      <c r="C189" s="50" t="s">
        <v>1299</v>
      </c>
      <c r="D189" s="50">
        <f>DAX__2019_2020__33[[#This Row],[Open]]*(DAX__2019_2020__33[[#This Row],[Adj Close]]/DAX__2019_2020__33[[#This Row],[Close]])</f>
        <v>35.527586182528736</v>
      </c>
      <c r="E189" s="50" t="s">
        <v>1300</v>
      </c>
      <c r="F189" s="50" t="s">
        <v>1301</v>
      </c>
      <c r="G189" s="50" t="s">
        <v>1302</v>
      </c>
      <c r="H189" s="50" t="s">
        <v>1303</v>
      </c>
      <c r="I189" s="50">
        <f>(DAX__2019_2020__33[[#This Row],[Adj Close]]-DAX__2019_2020__33[[#This Row],[Adj Open]])/DAX__2019_2020__33[[#This Row],[Adj Open]]</f>
        <v>-1.3381719210705407E-2</v>
      </c>
      <c r="J189" s="50">
        <f>DAX__2019_2020__33[[#This Row],[Adj Close]]-DAX__2019_2020__33[[#This Row],[Adj Open]]</f>
        <v>-0.47542018252873675</v>
      </c>
      <c r="K189" s="50">
        <v>1138672</v>
      </c>
    </row>
    <row r="190" spans="1:11" x14ac:dyDescent="0.3">
      <c r="A190" s="51" t="str">
        <f t="shared" si="6"/>
        <v>1COV.DE</v>
      </c>
      <c r="B190" s="52" t="s">
        <v>30838</v>
      </c>
      <c r="C190" s="50" t="s">
        <v>1080</v>
      </c>
      <c r="D190" s="50">
        <f>DAX__2019_2020__33[[#This Row],[Open]]*(DAX__2019_2020__33[[#This Row],[Adj Close]]/DAX__2019_2020__33[[#This Row],[Close]])</f>
        <v>35.26972644631109</v>
      </c>
      <c r="E190" s="50" t="s">
        <v>1304</v>
      </c>
      <c r="F190" s="50" t="s">
        <v>964</v>
      </c>
      <c r="G190" s="50" t="s">
        <v>963</v>
      </c>
      <c r="H190" s="50" t="s">
        <v>1305</v>
      </c>
      <c r="I190" s="50">
        <f>(DAX__2019_2020__33[[#This Row],[Adj Close]]-DAX__2019_2020__33[[#This Row],[Adj Open]])/DAX__2019_2020__33[[#This Row],[Adj Open]]</f>
        <v>2.3303655471784174E-2</v>
      </c>
      <c r="J190" s="50">
        <f>DAX__2019_2020__33[[#This Row],[Adj Close]]-DAX__2019_2020__33[[#This Row],[Adj Open]]</f>
        <v>0.82191355368890839</v>
      </c>
      <c r="K190" s="50">
        <v>1074875</v>
      </c>
    </row>
    <row r="191" spans="1:11" x14ac:dyDescent="0.3">
      <c r="A191" s="51" t="str">
        <f t="shared" si="6"/>
        <v>1COV.DE</v>
      </c>
      <c r="B191" s="52" t="s">
        <v>30839</v>
      </c>
      <c r="C191" s="50" t="s">
        <v>635</v>
      </c>
      <c r="D191" s="50">
        <f>DAX__2019_2020__33[[#This Row],[Open]]*(DAX__2019_2020__33[[#This Row],[Adj Close]]/DAX__2019_2020__33[[#This Row],[Close]])</f>
        <v>36.349497105158257</v>
      </c>
      <c r="E191" s="50" t="s">
        <v>1306</v>
      </c>
      <c r="F191" s="50" t="s">
        <v>1307</v>
      </c>
      <c r="G191" s="50" t="s">
        <v>1284</v>
      </c>
      <c r="H191" s="50" t="s">
        <v>1285</v>
      </c>
      <c r="I191" s="50">
        <f>(DAX__2019_2020__33[[#This Row],[Adj Close]]-DAX__2019_2020__33[[#This Row],[Adj Open]])/DAX__2019_2020__33[[#This Row],[Adj Open]]</f>
        <v>6.4287517971901558E-3</v>
      </c>
      <c r="J191" s="50">
        <f>DAX__2019_2020__33[[#This Row],[Adj Close]]-DAX__2019_2020__33[[#This Row],[Adj Open]]</f>
        <v>0.23368189484174451</v>
      </c>
      <c r="K191" s="50">
        <v>1147005</v>
      </c>
    </row>
    <row r="192" spans="1:11" x14ac:dyDescent="0.3">
      <c r="A192" s="51" t="str">
        <f t="shared" si="6"/>
        <v>1COV.DE</v>
      </c>
      <c r="B192" s="52" t="s">
        <v>30840</v>
      </c>
      <c r="C192" s="50" t="s">
        <v>1308</v>
      </c>
      <c r="D192" s="50">
        <f>DAX__2019_2020__33[[#This Row],[Open]]*(DAX__2019_2020__33[[#This Row],[Adj Close]]/DAX__2019_2020__33[[#This Row],[Close]])</f>
        <v>36.792684496974317</v>
      </c>
      <c r="E192" s="50" t="s">
        <v>1306</v>
      </c>
      <c r="F192" s="50" t="s">
        <v>1309</v>
      </c>
      <c r="G192" s="50" t="s">
        <v>1310</v>
      </c>
      <c r="H192" s="50" t="s">
        <v>1311</v>
      </c>
      <c r="I192" s="50">
        <f>(DAX__2019_2020__33[[#This Row],[Adj Close]]-DAX__2019_2020__33[[#This Row],[Adj Open]])/DAX__2019_2020__33[[#This Row],[Adj Open]]</f>
        <v>-2.0148883048620236E-2</v>
      </c>
      <c r="J192" s="50">
        <f>DAX__2019_2020__33[[#This Row],[Adj Close]]-DAX__2019_2020__33[[#This Row],[Adj Open]]</f>
        <v>-0.74133149697431833</v>
      </c>
      <c r="K192" s="50">
        <v>1058481</v>
      </c>
    </row>
    <row r="193" spans="1:11" x14ac:dyDescent="0.3">
      <c r="A193" s="51" t="str">
        <f t="shared" si="6"/>
        <v>1COV.DE</v>
      </c>
      <c r="B193" s="52" t="s">
        <v>30841</v>
      </c>
      <c r="C193" s="50" t="s">
        <v>959</v>
      </c>
      <c r="D193" s="50">
        <f>DAX__2019_2020__33[[#This Row],[Open]]*(DAX__2019_2020__33[[#This Row],[Adj Close]]/DAX__2019_2020__33[[#This Row],[Close]])</f>
        <v>35.471182949859418</v>
      </c>
      <c r="E193" s="50" t="s">
        <v>1312</v>
      </c>
      <c r="F193" s="50" t="s">
        <v>1313</v>
      </c>
      <c r="G193" s="50" t="s">
        <v>1075</v>
      </c>
      <c r="H193" s="50" t="s">
        <v>1314</v>
      </c>
      <c r="I193" s="50">
        <f>(DAX__2019_2020__33[[#This Row],[Adj Close]]-DAX__2019_2020__33[[#This Row],[Adj Open]])/DAX__2019_2020__33[[#This Row],[Adj Open]]</f>
        <v>-3.0440708768741411E-2</v>
      </c>
      <c r="J193" s="50">
        <f>DAX__2019_2020__33[[#This Row],[Adj Close]]-DAX__2019_2020__33[[#This Row],[Adj Open]]</f>
        <v>-1.0797679498594164</v>
      </c>
      <c r="K193" s="50">
        <v>2025451</v>
      </c>
    </row>
    <row r="194" spans="1:11" x14ac:dyDescent="0.3">
      <c r="A194" s="51" t="str">
        <f t="shared" ref="A194:A257" si="7">"1COV.DE"</f>
        <v>1COV.DE</v>
      </c>
      <c r="B194" s="52" t="s">
        <v>30842</v>
      </c>
      <c r="C194" s="50" t="s">
        <v>1315</v>
      </c>
      <c r="D194" s="50">
        <f>DAX__2019_2020__33[[#This Row],[Open]]*(DAX__2019_2020__33[[#This Row],[Adj Close]]/DAX__2019_2020__33[[#This Row],[Close]])</f>
        <v>34.496165992762698</v>
      </c>
      <c r="E194" s="50" t="s">
        <v>1316</v>
      </c>
      <c r="F194" s="50" t="s">
        <v>969</v>
      </c>
      <c r="G194" s="50" t="s">
        <v>1317</v>
      </c>
      <c r="H194" s="50" t="s">
        <v>1318</v>
      </c>
      <c r="I194" s="50">
        <f>(DAX__2019_2020__33[[#This Row],[Adj Close]]-DAX__2019_2020__33[[#This Row],[Adj Open]])/DAX__2019_2020__33[[#This Row],[Adj Open]]</f>
        <v>7.4748888700095365E-3</v>
      </c>
      <c r="J194" s="50">
        <f>DAX__2019_2020__33[[#This Row],[Adj Close]]-DAX__2019_2020__33[[#This Row],[Adj Open]]</f>
        <v>0.25785500723730337</v>
      </c>
      <c r="K194" s="50">
        <v>1251493</v>
      </c>
    </row>
    <row r="195" spans="1:11" x14ac:dyDescent="0.3">
      <c r="A195" s="51" t="str">
        <f t="shared" si="7"/>
        <v>1COV.DE</v>
      </c>
      <c r="B195" s="52" t="s">
        <v>30843</v>
      </c>
      <c r="C195" s="50" t="s">
        <v>1319</v>
      </c>
      <c r="D195" s="50">
        <f>DAX__2019_2020__33[[#This Row],[Open]]*(DAX__2019_2020__33[[#This Row],[Adj Close]]/DAX__2019_2020__33[[#This Row],[Close]])</f>
        <v>34.729840511838759</v>
      </c>
      <c r="E195" s="50" t="s">
        <v>1320</v>
      </c>
      <c r="F195" s="50" t="s">
        <v>1147</v>
      </c>
      <c r="G195" s="50" t="s">
        <v>600</v>
      </c>
      <c r="H195" s="50" t="s">
        <v>1321</v>
      </c>
      <c r="I195" s="50">
        <f>(DAX__2019_2020__33[[#This Row],[Adj Close]]-DAX__2019_2020__33[[#This Row],[Adj Open]])/DAX__2019_2020__33[[#This Row],[Adj Open]]</f>
        <v>3.7122971560232063E-3</v>
      </c>
      <c r="J195" s="50">
        <f>DAX__2019_2020__33[[#This Row],[Adj Close]]-DAX__2019_2020__33[[#This Row],[Adj Open]]</f>
        <v>0.12892748816123856</v>
      </c>
      <c r="K195" s="50">
        <v>954121</v>
      </c>
    </row>
    <row r="196" spans="1:11" x14ac:dyDescent="0.3">
      <c r="A196" s="51" t="str">
        <f t="shared" si="7"/>
        <v>1COV.DE</v>
      </c>
      <c r="B196" s="52" t="s">
        <v>30844</v>
      </c>
      <c r="C196" s="50" t="s">
        <v>1322</v>
      </c>
      <c r="D196" s="50">
        <f>DAX__2019_2020__33[[#This Row],[Open]]*(DAX__2019_2020__33[[#This Row],[Adj Close]]/DAX__2019_2020__33[[#This Row],[Close]])</f>
        <v>34.987697807930225</v>
      </c>
      <c r="E196" s="50" t="s">
        <v>1323</v>
      </c>
      <c r="F196" s="50" t="s">
        <v>1047</v>
      </c>
      <c r="G196" s="50" t="s">
        <v>1324</v>
      </c>
      <c r="H196" s="50" t="s">
        <v>1325</v>
      </c>
      <c r="I196" s="50">
        <f>(DAX__2019_2020__33[[#This Row],[Adj Close]]-DAX__2019_2020__33[[#This Row],[Adj Open]])/DAX__2019_2020__33[[#This Row],[Adj Open]]</f>
        <v>-2.7636965805479686E-2</v>
      </c>
      <c r="J196" s="50">
        <f>DAX__2019_2020__33[[#This Row],[Adj Close]]-DAX__2019_2020__33[[#This Row],[Adj Open]]</f>
        <v>-0.96695380793022423</v>
      </c>
      <c r="K196" s="50">
        <v>1151567</v>
      </c>
    </row>
    <row r="197" spans="1:11" x14ac:dyDescent="0.3">
      <c r="A197" s="51" t="str">
        <f t="shared" si="7"/>
        <v>1COV.DE</v>
      </c>
      <c r="B197" s="52" t="s">
        <v>30845</v>
      </c>
      <c r="C197" s="50" t="s">
        <v>595</v>
      </c>
      <c r="D197" s="50">
        <f>DAX__2019_2020__33[[#This Row],[Open]]*(DAX__2019_2020__33[[#This Row],[Adj Close]]/DAX__2019_2020__33[[#This Row],[Close]])</f>
        <v>33.843471155595452</v>
      </c>
      <c r="E197" s="50" t="s">
        <v>1326</v>
      </c>
      <c r="F197" s="50" t="s">
        <v>1327</v>
      </c>
      <c r="G197" s="50" t="s">
        <v>1328</v>
      </c>
      <c r="H197" s="50" t="s">
        <v>1329</v>
      </c>
      <c r="I197" s="50">
        <f>(DAX__2019_2020__33[[#This Row],[Adj Close]]-DAX__2019_2020__33[[#This Row],[Adj Open]])/DAX__2019_2020__33[[#This Row],[Adj Open]]</f>
        <v>1.0476166666666698E-2</v>
      </c>
      <c r="J197" s="50">
        <f>DAX__2019_2020__33[[#This Row],[Adj Close]]-DAX__2019_2020__33[[#This Row],[Adj Open]]</f>
        <v>0.35454984440454496</v>
      </c>
      <c r="K197" s="50">
        <v>998066</v>
      </c>
    </row>
    <row r="198" spans="1:11" x14ac:dyDescent="0.3">
      <c r="A198" s="51" t="str">
        <f t="shared" si="7"/>
        <v>1COV.DE</v>
      </c>
      <c r="B198" s="52" t="s">
        <v>30846</v>
      </c>
      <c r="C198" s="50" t="s">
        <v>1330</v>
      </c>
      <c r="D198" s="50">
        <f>DAX__2019_2020__33[[#This Row],[Open]]*(DAX__2019_2020__33[[#This Row],[Adj Close]]/DAX__2019_2020__33[[#This Row],[Close]])</f>
        <v>34.294720061843073</v>
      </c>
      <c r="E198" s="50" t="s">
        <v>1331</v>
      </c>
      <c r="F198" s="50" t="s">
        <v>1332</v>
      </c>
      <c r="G198" s="50" t="s">
        <v>1333</v>
      </c>
      <c r="H198" s="50" t="s">
        <v>1334</v>
      </c>
      <c r="I198" s="50">
        <f>(DAX__2019_2020__33[[#This Row],[Adj Close]]-DAX__2019_2020__33[[#This Row],[Adj Open]])/DAX__2019_2020__33[[#This Row],[Adj Open]]</f>
        <v>1.9031907447558619E-2</v>
      </c>
      <c r="J198" s="50">
        <f>DAX__2019_2020__33[[#This Row],[Adj Close]]-DAX__2019_2020__33[[#This Row],[Adj Open]]</f>
        <v>0.65269393815692922</v>
      </c>
      <c r="K198" s="50">
        <v>1178902</v>
      </c>
    </row>
    <row r="199" spans="1:11" x14ac:dyDescent="0.3">
      <c r="A199" s="51" t="str">
        <f t="shared" si="7"/>
        <v>1COV.DE</v>
      </c>
      <c r="B199" s="52" t="s">
        <v>30847</v>
      </c>
      <c r="C199" s="50" t="s">
        <v>1080</v>
      </c>
      <c r="D199" s="50">
        <f>DAX__2019_2020__33[[#This Row],[Open]]*(DAX__2019_2020__33[[#This Row],[Adj Close]]/DAX__2019_2020__33[[#This Row],[Close]])</f>
        <v>35.269730398905821</v>
      </c>
      <c r="E199" s="50" t="s">
        <v>1286</v>
      </c>
      <c r="F199" s="50" t="s">
        <v>1335</v>
      </c>
      <c r="G199" s="50" t="s">
        <v>1336</v>
      </c>
      <c r="H199" s="50" t="s">
        <v>1337</v>
      </c>
      <c r="I199" s="50">
        <f>(DAX__2019_2020__33[[#This Row],[Adj Close]]-DAX__2019_2020__33[[#This Row],[Adj Open]])/DAX__2019_2020__33[[#This Row],[Adj Open]]</f>
        <v>3.8382476582133826E-2</v>
      </c>
      <c r="J199" s="50">
        <f>DAX__2019_2020__33[[#This Row],[Adj Close]]-DAX__2019_2020__33[[#This Row],[Adj Open]]</f>
        <v>1.3537396010941762</v>
      </c>
      <c r="K199" s="50">
        <v>1527612</v>
      </c>
    </row>
    <row r="200" spans="1:11" x14ac:dyDescent="0.3">
      <c r="A200" s="51" t="str">
        <f t="shared" si="7"/>
        <v>1COV.DE</v>
      </c>
      <c r="B200" s="52" t="s">
        <v>30848</v>
      </c>
      <c r="C200" s="50" t="s">
        <v>931</v>
      </c>
      <c r="D200" s="50">
        <f>DAX__2019_2020__33[[#This Row],[Open]]*(DAX__2019_2020__33[[#This Row],[Adj Close]]/DAX__2019_2020__33[[#This Row],[Close]])</f>
        <v>36.510657763697417</v>
      </c>
      <c r="E200" s="50" t="s">
        <v>1338</v>
      </c>
      <c r="F200" s="50" t="s">
        <v>1139</v>
      </c>
      <c r="G200" s="50" t="s">
        <v>935</v>
      </c>
      <c r="H200" s="50" t="s">
        <v>936</v>
      </c>
      <c r="I200" s="50">
        <f>(DAX__2019_2020__33[[#This Row],[Adj Close]]-DAX__2019_2020__33[[#This Row],[Adj Open]])/DAX__2019_2020__33[[#This Row],[Adj Open]]</f>
        <v>-4.6348045765879182E-3</v>
      </c>
      <c r="J200" s="50">
        <f>DAX__2019_2020__33[[#This Row],[Adj Close]]-DAX__2019_2020__33[[#This Row],[Adj Open]]</f>
        <v>-0.16921976369741998</v>
      </c>
      <c r="K200" s="50">
        <v>811840</v>
      </c>
    </row>
    <row r="201" spans="1:11" x14ac:dyDescent="0.3">
      <c r="A201" s="51" t="str">
        <f t="shared" si="7"/>
        <v>1COV.DE</v>
      </c>
      <c r="B201" s="52" t="s">
        <v>30849</v>
      </c>
      <c r="C201" s="50" t="s">
        <v>599</v>
      </c>
      <c r="D201" s="50">
        <f>DAX__2019_2020__33[[#This Row],[Open]]*(DAX__2019_2020__33[[#This Row],[Adj Close]]/DAX__2019_2020__33[[#This Row],[Close]])</f>
        <v>36.615413136060965</v>
      </c>
      <c r="E201" s="50" t="s">
        <v>929</v>
      </c>
      <c r="F201" s="50" t="s">
        <v>1339</v>
      </c>
      <c r="G201" s="50" t="s">
        <v>615</v>
      </c>
      <c r="H201" s="50" t="s">
        <v>1340</v>
      </c>
      <c r="I201" s="50">
        <f>(DAX__2019_2020__33[[#This Row],[Adj Close]]-DAX__2019_2020__33[[#This Row],[Adj Open]])/DAX__2019_2020__33[[#This Row],[Adj Open]]</f>
        <v>6.822205255770322E-3</v>
      </c>
      <c r="J201" s="50">
        <f>DAX__2019_2020__33[[#This Row],[Adj Close]]-DAX__2019_2020__33[[#This Row],[Adj Open]]</f>
        <v>0.2497978639390368</v>
      </c>
      <c r="K201" s="50">
        <v>1150933</v>
      </c>
    </row>
    <row r="202" spans="1:11" x14ac:dyDescent="0.3">
      <c r="A202" s="51" t="str">
        <f t="shared" si="7"/>
        <v>1COV.DE</v>
      </c>
      <c r="B202" s="52" t="s">
        <v>30850</v>
      </c>
      <c r="C202" s="50" t="s">
        <v>1145</v>
      </c>
      <c r="D202" s="50">
        <f>DAX__2019_2020__33[[#This Row],[Open]]*(DAX__2019_2020__33[[#This Row],[Adj Close]]/DAX__2019_2020__33[[#This Row],[Close]])</f>
        <v>36.607354346036111</v>
      </c>
      <c r="E202" s="50" t="s">
        <v>1341</v>
      </c>
      <c r="F202" s="50" t="s">
        <v>1339</v>
      </c>
      <c r="G202" s="50" t="s">
        <v>1342</v>
      </c>
      <c r="H202" s="50" t="s">
        <v>1343</v>
      </c>
      <c r="I202" s="50">
        <f>(DAX__2019_2020__33[[#This Row],[Adj Close]]-DAX__2019_2020__33[[#This Row],[Adj Open]])/DAX__2019_2020__33[[#This Row],[Adj Open]]</f>
        <v>1.5408342504952623E-2</v>
      </c>
      <c r="J202" s="50">
        <f>DAX__2019_2020__33[[#This Row],[Adj Close]]-DAX__2019_2020__33[[#This Row],[Adj Open]]</f>
        <v>0.56405865396389032</v>
      </c>
      <c r="K202" s="50">
        <v>1258297</v>
      </c>
    </row>
    <row r="203" spans="1:11" x14ac:dyDescent="0.3">
      <c r="A203" s="51" t="str">
        <f t="shared" si="7"/>
        <v>1COV.DE</v>
      </c>
      <c r="B203" s="52" t="s">
        <v>30851</v>
      </c>
      <c r="C203" s="50" t="s">
        <v>1344</v>
      </c>
      <c r="D203" s="50">
        <f>DAX__2019_2020__33[[#This Row],[Open]]*(DAX__2019_2020__33[[#This Row],[Adj Close]]/DAX__2019_2020__33[[#This Row],[Close]])</f>
        <v>37.002190068406286</v>
      </c>
      <c r="E203" s="50" t="s">
        <v>1345</v>
      </c>
      <c r="F203" s="50" t="s">
        <v>1286</v>
      </c>
      <c r="G203" s="50" t="s">
        <v>1286</v>
      </c>
      <c r="H203" s="50" t="s">
        <v>1346</v>
      </c>
      <c r="I203" s="50">
        <f>(DAX__2019_2020__33[[#This Row],[Adj Close]]-DAX__2019_2020__33[[#This Row],[Adj Open]])/DAX__2019_2020__33[[#This Row],[Adj Open]]</f>
        <v>-9.1462983077656903E-3</v>
      </c>
      <c r="J203" s="50">
        <f>DAX__2019_2020__33[[#This Row],[Adj Close]]-DAX__2019_2020__33[[#This Row],[Adj Open]]</f>
        <v>-0.33843306840628884</v>
      </c>
      <c r="K203" s="50">
        <v>1267511</v>
      </c>
    </row>
    <row r="204" spans="1:11" x14ac:dyDescent="0.3">
      <c r="A204" s="51" t="str">
        <f t="shared" si="7"/>
        <v>1COV.DE</v>
      </c>
      <c r="B204" s="52" t="s">
        <v>30852</v>
      </c>
      <c r="C204" s="50" t="s">
        <v>664</v>
      </c>
      <c r="D204" s="50">
        <f>DAX__2019_2020__33[[#This Row],[Open]]*(DAX__2019_2020__33[[#This Row],[Adj Close]]/DAX__2019_2020__33[[#This Row],[Close]])</f>
        <v>36.575123643257498</v>
      </c>
      <c r="E204" s="50" t="s">
        <v>1347</v>
      </c>
      <c r="F204" s="50" t="s">
        <v>1348</v>
      </c>
      <c r="G204" s="50" t="s">
        <v>1349</v>
      </c>
      <c r="H204" s="50" t="s">
        <v>1350</v>
      </c>
      <c r="I204" s="50">
        <f>(DAX__2019_2020__33[[#This Row],[Adj Close]]-DAX__2019_2020__33[[#This Row],[Adj Open]])/DAX__2019_2020__33[[#This Row],[Adj Open]]</f>
        <v>7.711015812095331E-3</v>
      </c>
      <c r="J204" s="50">
        <f>DAX__2019_2020__33[[#This Row],[Adj Close]]-DAX__2019_2020__33[[#This Row],[Adj Open]]</f>
        <v>0.28203135674250035</v>
      </c>
      <c r="K204" s="50">
        <v>966859</v>
      </c>
    </row>
    <row r="205" spans="1:11" x14ac:dyDescent="0.3">
      <c r="A205" s="51" t="str">
        <f t="shared" si="7"/>
        <v>1COV.DE</v>
      </c>
      <c r="B205" s="52" t="s">
        <v>30853</v>
      </c>
      <c r="C205" s="50" t="s">
        <v>829</v>
      </c>
      <c r="D205" s="50">
        <f>DAX__2019_2020__33[[#This Row],[Open]]*(DAX__2019_2020__33[[#This Row],[Adj Close]]/DAX__2019_2020__33[[#This Row],[Close]])</f>
        <v>37.026371119766871</v>
      </c>
      <c r="E205" s="50" t="s">
        <v>1351</v>
      </c>
      <c r="F205" s="50" t="s">
        <v>829</v>
      </c>
      <c r="G205" s="50" t="s">
        <v>1352</v>
      </c>
      <c r="H205" s="50" t="s">
        <v>1353</v>
      </c>
      <c r="I205" s="50">
        <f>(DAX__2019_2020__33[[#This Row],[Adj Close]]-DAX__2019_2020__33[[#This Row],[Adj Open]])/DAX__2019_2020__33[[#This Row],[Adj Open]]</f>
        <v>1.2187094402892434E-2</v>
      </c>
      <c r="J205" s="50">
        <f>DAX__2019_2020__33[[#This Row],[Adj Close]]-DAX__2019_2020__33[[#This Row],[Adj Open]]</f>
        <v>0.45124388023312889</v>
      </c>
      <c r="K205" s="50">
        <v>963780</v>
      </c>
    </row>
    <row r="206" spans="1:11" x14ac:dyDescent="0.3">
      <c r="A206" s="51" t="str">
        <f t="shared" si="7"/>
        <v>1COV.DE</v>
      </c>
      <c r="B206" s="52" t="s">
        <v>30854</v>
      </c>
      <c r="C206" s="50" t="s">
        <v>1354</v>
      </c>
      <c r="D206" s="50">
        <f>DAX__2019_2020__33[[#This Row],[Open]]*(DAX__2019_2020__33[[#This Row],[Adj Close]]/DAX__2019_2020__33[[#This Row],[Close]])</f>
        <v>37.614596568067959</v>
      </c>
      <c r="E206" s="50" t="s">
        <v>811</v>
      </c>
      <c r="F206" s="50" t="s">
        <v>1355</v>
      </c>
      <c r="G206" s="50" t="s">
        <v>1356</v>
      </c>
      <c r="H206" s="50" t="s">
        <v>1357</v>
      </c>
      <c r="I206" s="50">
        <f>(DAX__2019_2020__33[[#This Row],[Adj Close]]-DAX__2019_2020__33[[#This Row],[Adj Open]])/DAX__2019_2020__33[[#This Row],[Adj Open]]</f>
        <v>-1.6495287060839827E-2</v>
      </c>
      <c r="J206" s="50">
        <f>DAX__2019_2020__33[[#This Row],[Adj Close]]-DAX__2019_2020__33[[#This Row],[Adj Open]]</f>
        <v>-0.62046356806796155</v>
      </c>
      <c r="K206" s="50">
        <v>793535</v>
      </c>
    </row>
    <row r="207" spans="1:11" x14ac:dyDescent="0.3">
      <c r="A207" s="51" t="str">
        <f t="shared" si="7"/>
        <v>1COV.DE</v>
      </c>
      <c r="B207" s="52" t="s">
        <v>30855</v>
      </c>
      <c r="C207" s="50" t="s">
        <v>1358</v>
      </c>
      <c r="D207" s="50">
        <f>DAX__2019_2020__33[[#This Row],[Open]]*(DAX__2019_2020__33[[#This Row],[Adj Close]]/DAX__2019_2020__33[[#This Row],[Close]])</f>
        <v>37.155300101931523</v>
      </c>
      <c r="E207" s="50" t="s">
        <v>1359</v>
      </c>
      <c r="F207" s="50" t="s">
        <v>1360</v>
      </c>
      <c r="G207" s="50" t="s">
        <v>1361</v>
      </c>
      <c r="H207" s="50" t="s">
        <v>1362</v>
      </c>
      <c r="I207" s="50">
        <f>(DAX__2019_2020__33[[#This Row],[Adj Close]]-DAX__2019_2020__33[[#This Row],[Adj Open]])/DAX__2019_2020__33[[#This Row],[Adj Open]]</f>
        <v>1.2144805635549646E-2</v>
      </c>
      <c r="J207" s="50">
        <f>DAX__2019_2020__33[[#This Row],[Adj Close]]-DAX__2019_2020__33[[#This Row],[Adj Open]]</f>
        <v>0.45124389806847631</v>
      </c>
      <c r="K207" s="50">
        <v>1070359</v>
      </c>
    </row>
    <row r="208" spans="1:11" x14ac:dyDescent="0.3">
      <c r="A208" s="51" t="str">
        <f t="shared" si="7"/>
        <v>1COV.DE</v>
      </c>
      <c r="B208" s="52" t="s">
        <v>30856</v>
      </c>
      <c r="C208" s="50" t="s">
        <v>1363</v>
      </c>
      <c r="D208" s="50">
        <f>DAX__2019_2020__33[[#This Row],[Open]]*(DAX__2019_2020__33[[#This Row],[Adj Close]]/DAX__2019_2020__33[[#This Row],[Close]])</f>
        <v>37.719353977626035</v>
      </c>
      <c r="E208" s="50" t="s">
        <v>1364</v>
      </c>
      <c r="F208" s="50" t="s">
        <v>1365</v>
      </c>
      <c r="G208" s="50" t="s">
        <v>1366</v>
      </c>
      <c r="H208" s="50" t="s">
        <v>1367</v>
      </c>
      <c r="I208" s="50">
        <f>(DAX__2019_2020__33[[#This Row],[Adj Close]]-DAX__2019_2020__33[[#This Row],[Adj Open]])/DAX__2019_2020__33[[#This Row],[Adj Open]]</f>
        <v>-1.4953855694213448E-3</v>
      </c>
      <c r="J208" s="50">
        <f>DAX__2019_2020__33[[#This Row],[Adj Close]]-DAX__2019_2020__33[[#This Row],[Adj Open]]</f>
        <v>-5.6404977626037578E-2</v>
      </c>
      <c r="K208" s="50">
        <v>1226760</v>
      </c>
    </row>
    <row r="209" spans="1:11" x14ac:dyDescent="0.3">
      <c r="A209" s="51" t="str">
        <f t="shared" si="7"/>
        <v>1COV.DE</v>
      </c>
      <c r="B209" s="52" t="s">
        <v>30857</v>
      </c>
      <c r="C209" s="50" t="s">
        <v>1368</v>
      </c>
      <c r="D209" s="50">
        <f>DAX__2019_2020__33[[#This Row],[Open]]*(DAX__2019_2020__33[[#This Row],[Adj Close]]/DAX__2019_2020__33[[#This Row],[Close]])</f>
        <v>37.735467976028609</v>
      </c>
      <c r="E209" s="50" t="s">
        <v>811</v>
      </c>
      <c r="F209" s="50" t="s">
        <v>1342</v>
      </c>
      <c r="G209" s="50" t="s">
        <v>1369</v>
      </c>
      <c r="H209" s="50" t="s">
        <v>1370</v>
      </c>
      <c r="I209" s="50">
        <f>(DAX__2019_2020__33[[#This Row],[Adj Close]]-DAX__2019_2020__33[[#This Row],[Adj Open]])/DAX__2019_2020__33[[#This Row],[Adj Open]]</f>
        <v>-2.9896005556437422E-3</v>
      </c>
      <c r="J209" s="50">
        <f>DAX__2019_2020__33[[#This Row],[Adj Close]]-DAX__2019_2020__33[[#This Row],[Adj Open]]</f>
        <v>-0.11281397602861176</v>
      </c>
      <c r="K209" s="50">
        <v>980670</v>
      </c>
    </row>
    <row r="210" spans="1:11" x14ac:dyDescent="0.3">
      <c r="A210" s="51" t="str">
        <f t="shared" si="7"/>
        <v>1COV.DE</v>
      </c>
      <c r="B210" s="52" t="s">
        <v>30858</v>
      </c>
      <c r="C210" s="50" t="s">
        <v>1371</v>
      </c>
      <c r="D210" s="50">
        <f>DAX__2019_2020__33[[#This Row],[Open]]*(DAX__2019_2020__33[[#This Row],[Adj Close]]/DAX__2019_2020__33[[#This Row],[Close]])</f>
        <v>36.98607988243635</v>
      </c>
      <c r="E210" s="50" t="s">
        <v>685</v>
      </c>
      <c r="F210" s="50" t="s">
        <v>627</v>
      </c>
      <c r="G210" s="50" t="s">
        <v>601</v>
      </c>
      <c r="H210" s="50" t="s">
        <v>1372</v>
      </c>
      <c r="I210" s="50">
        <f>(DAX__2019_2020__33[[#This Row],[Adj Close]]-DAX__2019_2020__33[[#This Row],[Adj Open]])/DAX__2019_2020__33[[#This Row],[Adj Open]]</f>
        <v>-1.2200478771220989E-2</v>
      </c>
      <c r="J210" s="50">
        <f>DAX__2019_2020__33[[#This Row],[Adj Close]]-DAX__2019_2020__33[[#This Row],[Adj Open]]</f>
        <v>-0.45124788243634839</v>
      </c>
      <c r="K210" s="50">
        <v>2849064</v>
      </c>
    </row>
    <row r="211" spans="1:11" x14ac:dyDescent="0.3">
      <c r="A211" s="51" t="str">
        <f t="shared" si="7"/>
        <v>1COV.DE</v>
      </c>
      <c r="B211" s="52" t="s">
        <v>30859</v>
      </c>
      <c r="C211" s="50" t="s">
        <v>619</v>
      </c>
      <c r="D211" s="50">
        <f>DAX__2019_2020__33[[#This Row],[Open]]*(DAX__2019_2020__33[[#This Row],[Adj Close]]/DAX__2019_2020__33[[#This Row],[Close]])</f>
        <v>36.567066155930746</v>
      </c>
      <c r="E211" s="50" t="s">
        <v>1373</v>
      </c>
      <c r="F211" s="50" t="s">
        <v>944</v>
      </c>
      <c r="G211" s="50" t="s">
        <v>1374</v>
      </c>
      <c r="H211" s="50" t="s">
        <v>1375</v>
      </c>
      <c r="I211" s="50">
        <f>(DAX__2019_2020__33[[#This Row],[Adj Close]]-DAX__2019_2020__33[[#This Row],[Adj Open]])/DAX__2019_2020__33[[#This Row],[Adj Open]]</f>
        <v>-1.1899536978855343E-2</v>
      </c>
      <c r="J211" s="50">
        <f>DAX__2019_2020__33[[#This Row],[Adj Close]]-DAX__2019_2020__33[[#This Row],[Adj Open]]</f>
        <v>-0.43513115593074758</v>
      </c>
      <c r="K211" s="50">
        <v>1634821</v>
      </c>
    </row>
    <row r="212" spans="1:11" x14ac:dyDescent="0.3">
      <c r="A212" s="51" t="str">
        <f t="shared" si="7"/>
        <v>1COV.DE</v>
      </c>
      <c r="B212" s="52" t="s">
        <v>30860</v>
      </c>
      <c r="C212" s="50" t="s">
        <v>634</v>
      </c>
      <c r="D212" s="50">
        <f>DAX__2019_2020__33[[#This Row],[Open]]*(DAX__2019_2020__33[[#This Row],[Adj Close]]/DAX__2019_2020__33[[#This Row],[Close]])</f>
        <v>36.043297880140372</v>
      </c>
      <c r="E212" s="50" t="s">
        <v>1083</v>
      </c>
      <c r="F212" s="50" t="s">
        <v>1099</v>
      </c>
      <c r="G212" s="50" t="s">
        <v>1323</v>
      </c>
      <c r="H212" s="50" t="s">
        <v>1376</v>
      </c>
      <c r="I212" s="50">
        <f>(DAX__2019_2020__33[[#This Row],[Adj Close]]-DAX__2019_2020__33[[#This Row],[Adj Open]])/DAX__2019_2020__33[[#This Row],[Adj Open]]</f>
        <v>-2.8839727252403236E-2</v>
      </c>
      <c r="J212" s="50">
        <f>DAX__2019_2020__33[[#This Row],[Adj Close]]-DAX__2019_2020__33[[#This Row],[Adj Open]]</f>
        <v>-1.039478880140372</v>
      </c>
      <c r="K212" s="50">
        <v>1374465</v>
      </c>
    </row>
    <row r="213" spans="1:11" x14ac:dyDescent="0.3">
      <c r="A213" s="51" t="str">
        <f t="shared" si="7"/>
        <v>1COV.DE</v>
      </c>
      <c r="B213" s="52" t="s">
        <v>30861</v>
      </c>
      <c r="C213" s="50" t="s">
        <v>938</v>
      </c>
      <c r="D213" s="50">
        <f>DAX__2019_2020__33[[#This Row],[Open]]*(DAX__2019_2020__33[[#This Row],[Adj Close]]/DAX__2019_2020__33[[#This Row],[Close]])</f>
        <v>34.96352694805973</v>
      </c>
      <c r="E213" s="50" t="s">
        <v>1377</v>
      </c>
      <c r="F213" s="50" t="s">
        <v>1328</v>
      </c>
      <c r="G213" s="50" t="s">
        <v>1378</v>
      </c>
      <c r="H213" s="50" t="s">
        <v>1379</v>
      </c>
      <c r="I213" s="50">
        <f>(DAX__2019_2020__33[[#This Row],[Adj Close]]-DAX__2019_2020__33[[#This Row],[Adj Open]])/DAX__2019_2020__33[[#This Row],[Adj Open]]</f>
        <v>-7.8359070715813689E-3</v>
      </c>
      <c r="J213" s="50">
        <f>DAX__2019_2020__33[[#This Row],[Adj Close]]-DAX__2019_2020__33[[#This Row],[Adj Open]]</f>
        <v>-0.27397094805972699</v>
      </c>
      <c r="K213" s="50">
        <v>1724638</v>
      </c>
    </row>
    <row r="214" spans="1:11" x14ac:dyDescent="0.3">
      <c r="A214" s="51" t="str">
        <f t="shared" si="7"/>
        <v>1COV.DE</v>
      </c>
      <c r="B214" s="52" t="s">
        <v>30862</v>
      </c>
      <c r="C214" s="50" t="s">
        <v>1380</v>
      </c>
      <c r="D214" s="50">
        <f>DAX__2019_2020__33[[#This Row],[Open]]*(DAX__2019_2020__33[[#This Row],[Adj Close]]/DAX__2019_2020__33[[#This Row],[Close]])</f>
        <v>34.818484987531534</v>
      </c>
      <c r="E214" s="50" t="s">
        <v>1355</v>
      </c>
      <c r="F214" s="50" t="s">
        <v>1076</v>
      </c>
      <c r="G214" s="50" t="s">
        <v>1381</v>
      </c>
      <c r="H214" s="50" t="s">
        <v>1382</v>
      </c>
      <c r="I214" s="50">
        <f>(DAX__2019_2020__33[[#This Row],[Adj Close]]-DAX__2019_2020__33[[#This Row],[Adj Open]])/DAX__2019_2020__33[[#This Row],[Adj Open]]</f>
        <v>4.2351354833403111E-2</v>
      </c>
      <c r="J214" s="50">
        <f>DAX__2019_2020__33[[#This Row],[Adj Close]]-DAX__2019_2020__33[[#This Row],[Adj Open]]</f>
        <v>1.4746100124684673</v>
      </c>
      <c r="K214" s="50">
        <v>1727505</v>
      </c>
    </row>
    <row r="215" spans="1:11" x14ac:dyDescent="0.3">
      <c r="A215" s="51" t="str">
        <f t="shared" si="7"/>
        <v>1COV.DE</v>
      </c>
      <c r="B215" s="52" t="s">
        <v>30863</v>
      </c>
      <c r="C215" s="50" t="s">
        <v>1286</v>
      </c>
      <c r="D215" s="50">
        <f>DAX__2019_2020__33[[#This Row],[Open]]*(DAX__2019_2020__33[[#This Row],[Adj Close]]/DAX__2019_2020__33[[#This Row],[Close]])</f>
        <v>36.663760593220331</v>
      </c>
      <c r="E215" s="50" t="s">
        <v>640</v>
      </c>
      <c r="F215" s="50" t="s">
        <v>1286</v>
      </c>
      <c r="G215" s="50" t="s">
        <v>1383</v>
      </c>
      <c r="H215" s="50" t="s">
        <v>1384</v>
      </c>
      <c r="I215" s="50">
        <f>(DAX__2019_2020__33[[#This Row],[Adj Close]]-DAX__2019_2020__33[[#This Row],[Adj Open]])/DAX__2019_2020__33[[#This Row],[Adj Open]]</f>
        <v>1.1428571428571583E-2</v>
      </c>
      <c r="J215" s="50">
        <f>DAX__2019_2020__33[[#This Row],[Adj Close]]-DAX__2019_2020__33[[#This Row],[Adj Open]]</f>
        <v>0.41901440677966661</v>
      </c>
      <c r="K215" s="50">
        <v>1432221</v>
      </c>
    </row>
    <row r="216" spans="1:11" x14ac:dyDescent="0.3">
      <c r="A216" s="51" t="str">
        <f t="shared" si="7"/>
        <v>1COV.DE</v>
      </c>
      <c r="B216" s="52" t="s">
        <v>30864</v>
      </c>
      <c r="C216" s="50" t="s">
        <v>1385</v>
      </c>
      <c r="D216" s="50">
        <f>DAX__2019_2020__33[[#This Row],[Open]]*(DAX__2019_2020__33[[#This Row],[Adj Close]]/DAX__2019_2020__33[[#This Row],[Close]])</f>
        <v>37.139181548519559</v>
      </c>
      <c r="E216" s="50" t="s">
        <v>1386</v>
      </c>
      <c r="F216" s="50" t="s">
        <v>676</v>
      </c>
      <c r="G216" s="50" t="s">
        <v>604</v>
      </c>
      <c r="H216" s="50" t="s">
        <v>1387</v>
      </c>
      <c r="I216" s="50">
        <f>(DAX__2019_2020__33[[#This Row],[Adj Close]]-DAX__2019_2020__33[[#This Row],[Adj Open]])/DAX__2019_2020__33[[#This Row],[Adj Open]]</f>
        <v>3.9054024734215412E-3</v>
      </c>
      <c r="J216" s="50">
        <f>DAX__2019_2020__33[[#This Row],[Adj Close]]-DAX__2019_2020__33[[#This Row],[Adj Open]]</f>
        <v>0.14504345148043996</v>
      </c>
      <c r="K216" s="50">
        <v>1529389</v>
      </c>
    </row>
    <row r="217" spans="1:11" x14ac:dyDescent="0.3">
      <c r="A217" s="51" t="str">
        <f t="shared" si="7"/>
        <v>1COV.DE</v>
      </c>
      <c r="B217" s="52" t="s">
        <v>30865</v>
      </c>
      <c r="C217" s="50" t="s">
        <v>640</v>
      </c>
      <c r="D217" s="50">
        <f>DAX__2019_2020__33[[#This Row],[Open]]*(DAX__2019_2020__33[[#This Row],[Adj Close]]/DAX__2019_2020__33[[#This Row],[Close]])</f>
        <v>37.268109842889821</v>
      </c>
      <c r="E217" s="50" t="s">
        <v>1388</v>
      </c>
      <c r="F217" s="50" t="s">
        <v>1389</v>
      </c>
      <c r="G217" s="50" t="s">
        <v>1349</v>
      </c>
      <c r="H217" s="50" t="s">
        <v>1350</v>
      </c>
      <c r="I217" s="50">
        <f>(DAX__2019_2020__33[[#This Row],[Adj Close]]-DAX__2019_2020__33[[#This Row],[Adj Open]])/DAX__2019_2020__33[[#This Row],[Adj Open]]</f>
        <v>-1.1026983783783873E-2</v>
      </c>
      <c r="J217" s="50">
        <f>DAX__2019_2020__33[[#This Row],[Adj Close]]-DAX__2019_2020__33[[#This Row],[Adj Open]]</f>
        <v>-0.4109548428898222</v>
      </c>
      <c r="K217" s="50">
        <v>1246790</v>
      </c>
    </row>
    <row r="218" spans="1:11" x14ac:dyDescent="0.3">
      <c r="A218" s="51" t="str">
        <f t="shared" si="7"/>
        <v>1COV.DE</v>
      </c>
      <c r="B218" s="52" t="s">
        <v>30866</v>
      </c>
      <c r="C218" s="50" t="s">
        <v>1390</v>
      </c>
      <c r="D218" s="50">
        <f>DAX__2019_2020__33[[#This Row],[Open]]*(DAX__2019_2020__33[[#This Row],[Adj Close]]/DAX__2019_2020__33[[#This Row],[Close]])</f>
        <v>37.179467903905589</v>
      </c>
      <c r="E218" s="50" t="s">
        <v>1364</v>
      </c>
      <c r="F218" s="50" t="s">
        <v>1365</v>
      </c>
      <c r="G218" s="50" t="s">
        <v>1391</v>
      </c>
      <c r="H218" s="50" t="s">
        <v>1392</v>
      </c>
      <c r="I218" s="50">
        <f>(DAX__2019_2020__33[[#This Row],[Adj Close]]-DAX__2019_2020__33[[#This Row],[Adj Open]])/DAX__2019_2020__33[[#This Row],[Adj Open]]</f>
        <v>1.755531030679033E-2</v>
      </c>
      <c r="J218" s="50">
        <f>DAX__2019_2020__33[[#This Row],[Adj Close]]-DAX__2019_2020__33[[#This Row],[Adj Open]]</f>
        <v>0.65269709609441406</v>
      </c>
      <c r="K218" s="50">
        <v>1469330</v>
      </c>
    </row>
    <row r="219" spans="1:11" x14ac:dyDescent="0.3">
      <c r="A219" s="51" t="str">
        <f t="shared" si="7"/>
        <v>1COV.DE</v>
      </c>
      <c r="B219" s="52" t="s">
        <v>30867</v>
      </c>
      <c r="C219" s="50" t="s">
        <v>1393</v>
      </c>
      <c r="D219" s="50">
        <f>DAX__2019_2020__33[[#This Row],[Open]]*(DAX__2019_2020__33[[#This Row],[Adj Close]]/DAX__2019_2020__33[[#This Row],[Close]])</f>
        <v>37.646829517016137</v>
      </c>
      <c r="E219" s="50" t="s">
        <v>1394</v>
      </c>
      <c r="F219" s="50" t="s">
        <v>1395</v>
      </c>
      <c r="G219" s="50" t="s">
        <v>1369</v>
      </c>
      <c r="H219" s="50" t="s">
        <v>1370</v>
      </c>
      <c r="I219" s="50">
        <f>(DAX__2019_2020__33[[#This Row],[Adj Close]]-DAX__2019_2020__33[[#This Row],[Adj Open]])/DAX__2019_2020__33[[#This Row],[Adj Open]]</f>
        <v>-6.4216608214544464E-4</v>
      </c>
      <c r="J219" s="50">
        <f>DAX__2019_2020__33[[#This Row],[Adj Close]]-DAX__2019_2020__33[[#This Row],[Adj Open]]</f>
        <v>-2.4175517016139736E-2</v>
      </c>
      <c r="K219" s="50">
        <v>1374549</v>
      </c>
    </row>
    <row r="220" spans="1:11" x14ac:dyDescent="0.3">
      <c r="A220" s="51" t="str">
        <f t="shared" si="7"/>
        <v>1COV.DE</v>
      </c>
      <c r="B220" s="52" t="s">
        <v>30868</v>
      </c>
      <c r="C220" s="50" t="s">
        <v>818</v>
      </c>
      <c r="D220" s="50">
        <f>DAX__2019_2020__33[[#This Row],[Open]]*(DAX__2019_2020__33[[#This Row],[Adj Close]]/DAX__2019_2020__33[[#This Row],[Close]])</f>
        <v>37.509846745348433</v>
      </c>
      <c r="E220" s="50" t="s">
        <v>1396</v>
      </c>
      <c r="F220" s="50" t="s">
        <v>632</v>
      </c>
      <c r="G220" s="50" t="s">
        <v>1390</v>
      </c>
      <c r="H220" s="50" t="s">
        <v>1397</v>
      </c>
      <c r="I220" s="50">
        <f>(DAX__2019_2020__33[[#This Row],[Adj Close]]-DAX__2019_2020__33[[#This Row],[Adj Open]])/DAX__2019_2020__33[[#This Row],[Adj Open]]</f>
        <v>-8.8077338089737993E-3</v>
      </c>
      <c r="J220" s="50">
        <f>DAX__2019_2020__33[[#This Row],[Adj Close]]-DAX__2019_2020__33[[#This Row],[Adj Open]]</f>
        <v>-0.3303767453484312</v>
      </c>
      <c r="K220" s="50">
        <v>1262633</v>
      </c>
    </row>
    <row r="221" spans="1:11" x14ac:dyDescent="0.3">
      <c r="A221" s="51" t="str">
        <f t="shared" si="7"/>
        <v>1COV.DE</v>
      </c>
      <c r="B221" s="52" t="s">
        <v>30869</v>
      </c>
      <c r="C221" s="50" t="s">
        <v>1398</v>
      </c>
      <c r="D221" s="50">
        <f>DAX__2019_2020__33[[#This Row],[Open]]*(DAX__2019_2020__33[[#This Row],[Adj Close]]/DAX__2019_2020__33[[#This Row],[Close]])</f>
        <v>36.897445056396698</v>
      </c>
      <c r="E221" s="50" t="s">
        <v>929</v>
      </c>
      <c r="F221" s="50" t="s">
        <v>1399</v>
      </c>
      <c r="G221" s="50" t="s">
        <v>622</v>
      </c>
      <c r="H221" s="50" t="s">
        <v>1400</v>
      </c>
      <c r="I221" s="50">
        <f>(DAX__2019_2020__33[[#This Row],[Adj Close]]-DAX__2019_2020__33[[#This Row],[Adj Open]])/DAX__2019_2020__33[[#This Row],[Adj Open]]</f>
        <v>-2.6207249919038243E-3</v>
      </c>
      <c r="J221" s="50">
        <f>DAX__2019_2020__33[[#This Row],[Adj Close]]-DAX__2019_2020__33[[#This Row],[Adj Open]]</f>
        <v>-9.6698056396697041E-2</v>
      </c>
      <c r="K221" s="50">
        <v>1245610</v>
      </c>
    </row>
    <row r="222" spans="1:11" x14ac:dyDescent="0.3">
      <c r="A222" s="51" t="str">
        <f t="shared" si="7"/>
        <v>1COV.DE</v>
      </c>
      <c r="B222" s="52" t="s">
        <v>30870</v>
      </c>
      <c r="C222" s="50" t="s">
        <v>599</v>
      </c>
      <c r="D222" s="50">
        <f>DAX__2019_2020__33[[#This Row],[Open]]*(DAX__2019_2020__33[[#This Row],[Adj Close]]/DAX__2019_2020__33[[#This Row],[Close]])</f>
        <v>36.615413404445619</v>
      </c>
      <c r="E222" s="50" t="s">
        <v>1401</v>
      </c>
      <c r="F222" s="50" t="s">
        <v>1141</v>
      </c>
      <c r="G222" s="50" t="s">
        <v>1066</v>
      </c>
      <c r="H222" s="50" t="s">
        <v>1402</v>
      </c>
      <c r="I222" s="50">
        <f>(DAX__2019_2020__33[[#This Row],[Adj Close]]-DAX__2019_2020__33[[#This Row],[Adj Open]])/DAX__2019_2020__33[[#This Row],[Adj Open]]</f>
        <v>-2.0246457311761876E-2</v>
      </c>
      <c r="J222" s="50">
        <f>DAX__2019_2020__33[[#This Row],[Adj Close]]-DAX__2019_2020__33[[#This Row],[Adj Open]]</f>
        <v>-0.74133240444562176</v>
      </c>
      <c r="K222" s="50">
        <v>1325766</v>
      </c>
    </row>
    <row r="223" spans="1:11" x14ac:dyDescent="0.3">
      <c r="A223" s="51" t="str">
        <f t="shared" si="7"/>
        <v>1COV.DE</v>
      </c>
      <c r="B223" s="52" t="s">
        <v>30871</v>
      </c>
      <c r="C223" s="50" t="s">
        <v>1403</v>
      </c>
      <c r="D223" s="50">
        <f>DAX__2019_2020__33[[#This Row],[Open]]*(DAX__2019_2020__33[[#This Row],[Adj Close]]/DAX__2019_2020__33[[#This Row],[Close]])</f>
        <v>35.817675633786919</v>
      </c>
      <c r="E223" s="50" t="s">
        <v>1404</v>
      </c>
      <c r="F223" s="50" t="s">
        <v>1405</v>
      </c>
      <c r="G223" s="50" t="s">
        <v>1275</v>
      </c>
      <c r="H223" s="50" t="s">
        <v>1406</v>
      </c>
      <c r="I223" s="50">
        <f>(DAX__2019_2020__33[[#This Row],[Adj Close]]-DAX__2019_2020__33[[#This Row],[Adj Open]])/DAX__2019_2020__33[[#This Row],[Adj Open]]</f>
        <v>8.9988074465959522E-3</v>
      </c>
      <c r="J223" s="50">
        <f>DAX__2019_2020__33[[#This Row],[Adj Close]]-DAX__2019_2020__33[[#This Row],[Adj Open]]</f>
        <v>0.32231636621308013</v>
      </c>
      <c r="K223" s="50">
        <v>1562833</v>
      </c>
    </row>
    <row r="224" spans="1:11" x14ac:dyDescent="0.3">
      <c r="A224" s="51" t="str">
        <f t="shared" si="7"/>
        <v>1COV.DE</v>
      </c>
      <c r="B224" s="52" t="s">
        <v>30872</v>
      </c>
      <c r="C224" s="50" t="s">
        <v>1407</v>
      </c>
      <c r="D224" s="50">
        <f>DAX__2019_2020__33[[#This Row],[Open]]*(DAX__2019_2020__33[[#This Row],[Adj Close]]/DAX__2019_2020__33[[#This Row],[Close]])</f>
        <v>36.526773980142274</v>
      </c>
      <c r="E224" s="50" t="s">
        <v>1399</v>
      </c>
      <c r="F224" s="50" t="s">
        <v>1312</v>
      </c>
      <c r="G224" s="50" t="s">
        <v>1304</v>
      </c>
      <c r="H224" s="50" t="s">
        <v>1408</v>
      </c>
      <c r="I224" s="50">
        <f>(DAX__2019_2020__33[[#This Row],[Adj Close]]-DAX__2019_2020__33[[#This Row],[Adj Open]])/DAX__2019_2020__33[[#This Row],[Adj Open]]</f>
        <v>-1.0147870719264464E-2</v>
      </c>
      <c r="J224" s="50">
        <f>DAX__2019_2020__33[[#This Row],[Adj Close]]-DAX__2019_2020__33[[#This Row],[Adj Open]]</f>
        <v>-0.37066898014227689</v>
      </c>
      <c r="K224" s="50">
        <v>1011208</v>
      </c>
    </row>
    <row r="225" spans="1:11" x14ac:dyDescent="0.3">
      <c r="A225" s="51" t="str">
        <f t="shared" si="7"/>
        <v>1COV.DE</v>
      </c>
      <c r="B225" s="52" t="s">
        <v>30873</v>
      </c>
      <c r="C225" s="50" t="s">
        <v>1061</v>
      </c>
      <c r="D225" s="50">
        <f>DAX__2019_2020__33[[#This Row],[Open]]*(DAX__2019_2020__33[[#This Row],[Adj Close]]/DAX__2019_2020__33[[#This Row],[Close]])</f>
        <v>35.962713778843671</v>
      </c>
      <c r="E225" s="50" t="s">
        <v>630</v>
      </c>
      <c r="F225" s="50" t="s">
        <v>1409</v>
      </c>
      <c r="G225" s="50" t="s">
        <v>967</v>
      </c>
      <c r="H225" s="50" t="s">
        <v>1410</v>
      </c>
      <c r="I225" s="50">
        <f>(DAX__2019_2020__33[[#This Row],[Adj Close]]-DAX__2019_2020__33[[#This Row],[Adj Open]])/DAX__2019_2020__33[[#This Row],[Adj Open]]</f>
        <v>-1.2995787295635415E-2</v>
      </c>
      <c r="J225" s="50">
        <f>DAX__2019_2020__33[[#This Row],[Adj Close]]-DAX__2019_2020__33[[#This Row],[Adj Open]]</f>
        <v>-0.46736377884366931</v>
      </c>
      <c r="K225" s="50">
        <v>1121029</v>
      </c>
    </row>
    <row r="226" spans="1:11" x14ac:dyDescent="0.3">
      <c r="A226" s="51" t="str">
        <f t="shared" si="7"/>
        <v>1COV.DE</v>
      </c>
      <c r="B226" s="52" t="s">
        <v>30874</v>
      </c>
      <c r="C226" s="50" t="s">
        <v>1411</v>
      </c>
      <c r="D226" s="50">
        <f>DAX__2019_2020__33[[#This Row],[Open]]*(DAX__2019_2020__33[[#This Row],[Adj Close]]/DAX__2019_2020__33[[#This Row],[Close]])</f>
        <v>35.616222472865751</v>
      </c>
      <c r="E226" s="50" t="s">
        <v>1084</v>
      </c>
      <c r="F226" s="50" t="s">
        <v>1412</v>
      </c>
      <c r="G226" s="50" t="s">
        <v>975</v>
      </c>
      <c r="H226" s="50" t="s">
        <v>1413</v>
      </c>
      <c r="I226" s="50">
        <f>(DAX__2019_2020__33[[#This Row],[Adj Close]]-DAX__2019_2020__33[[#This Row],[Adj Open]])/DAX__2019_2020__33[[#This Row],[Adj Open]]</f>
        <v>-1.2443416008067521E-2</v>
      </c>
      <c r="J226" s="50">
        <f>DAX__2019_2020__33[[#This Row],[Adj Close]]-DAX__2019_2020__33[[#This Row],[Adj Open]]</f>
        <v>-0.44318747286575189</v>
      </c>
      <c r="K226" s="50">
        <v>1074108</v>
      </c>
    </row>
    <row r="227" spans="1:11" x14ac:dyDescent="0.3">
      <c r="A227" s="51" t="str">
        <f t="shared" si="7"/>
        <v>1COV.DE</v>
      </c>
      <c r="B227" s="52" t="s">
        <v>30875</v>
      </c>
      <c r="C227" s="50" t="s">
        <v>1414</v>
      </c>
      <c r="D227" s="50">
        <f>DAX__2019_2020__33[[#This Row],[Open]]*(DAX__2019_2020__33[[#This Row],[Adj Close]]/DAX__2019_2020__33[[#This Row],[Close]])</f>
        <v>34.834602437667918</v>
      </c>
      <c r="E227" s="50" t="s">
        <v>1302</v>
      </c>
      <c r="F227" s="50" t="s">
        <v>596</v>
      </c>
      <c r="G227" s="50" t="s">
        <v>1415</v>
      </c>
      <c r="H227" s="50" t="s">
        <v>1416</v>
      </c>
      <c r="I227" s="50">
        <f>(DAX__2019_2020__33[[#This Row],[Adj Close]]-DAX__2019_2020__33[[#This Row],[Adj Open]])/DAX__2019_2020__33[[#This Row],[Adj Open]]</f>
        <v>1.8505898681472023E-3</v>
      </c>
      <c r="J227" s="50">
        <f>DAX__2019_2020__33[[#This Row],[Adj Close]]-DAX__2019_2020__33[[#This Row],[Adj Open]]</f>
        <v>6.4464562332084085E-2</v>
      </c>
      <c r="K227" s="50">
        <v>1063326</v>
      </c>
    </row>
    <row r="228" spans="1:11" x14ac:dyDescent="0.3">
      <c r="A228" s="51" t="str">
        <f t="shared" si="7"/>
        <v>1COV.DE</v>
      </c>
      <c r="B228" s="52" t="s">
        <v>30876</v>
      </c>
      <c r="C228" s="50" t="s">
        <v>1053</v>
      </c>
      <c r="D228" s="50">
        <f>DAX__2019_2020__33[[#This Row],[Open]]*(DAX__2019_2020__33[[#This Row],[Adj Close]]/DAX__2019_2020__33[[#This Row],[Close]])</f>
        <v>34.584802141907559</v>
      </c>
      <c r="E228" s="50" t="s">
        <v>1417</v>
      </c>
      <c r="F228" s="50" t="s">
        <v>1120</v>
      </c>
      <c r="G228" s="50" t="s">
        <v>1418</v>
      </c>
      <c r="H228" s="50" t="s">
        <v>1419</v>
      </c>
      <c r="I228" s="50">
        <f>(DAX__2019_2020__33[[#This Row],[Adj Close]]-DAX__2019_2020__33[[#This Row],[Adj Open]])/DAX__2019_2020__33[[#This Row],[Adj Open]]</f>
        <v>-1.8638863869471444E-3</v>
      </c>
      <c r="J228" s="50">
        <f>DAX__2019_2020__33[[#This Row],[Adj Close]]-DAX__2019_2020__33[[#This Row],[Adj Open]]</f>
        <v>-6.4462141907561943E-2</v>
      </c>
      <c r="K228" s="50">
        <v>1185633</v>
      </c>
    </row>
    <row r="229" spans="1:11" x14ac:dyDescent="0.3">
      <c r="A229" s="51" t="str">
        <f t="shared" si="7"/>
        <v>1COV.DE</v>
      </c>
      <c r="B229" s="52" t="s">
        <v>30877</v>
      </c>
      <c r="C229" s="50" t="s">
        <v>1057</v>
      </c>
      <c r="D229" s="50">
        <f>DAX__2019_2020__33[[#This Row],[Open]]*(DAX__2019_2020__33[[#This Row],[Adj Close]]/DAX__2019_2020__33[[#This Row],[Close]])</f>
        <v>34.600922705016188</v>
      </c>
      <c r="E229" s="50" t="s">
        <v>1405</v>
      </c>
      <c r="F229" s="50" t="s">
        <v>1326</v>
      </c>
      <c r="G229" s="50" t="s">
        <v>1301</v>
      </c>
      <c r="H229" s="50" t="s">
        <v>1420</v>
      </c>
      <c r="I229" s="50">
        <f>(DAX__2019_2020__33[[#This Row],[Adj Close]]-DAX__2019_2020__33[[#This Row],[Adj Open]])/DAX__2019_2020__33[[#This Row],[Adj Open]]</f>
        <v>1.0246902893500328E-2</v>
      </c>
      <c r="J229" s="50">
        <f>DAX__2019_2020__33[[#This Row],[Adj Close]]-DAX__2019_2020__33[[#This Row],[Adj Open]]</f>
        <v>0.35455229498381158</v>
      </c>
      <c r="K229" s="50">
        <v>1270291</v>
      </c>
    </row>
    <row r="230" spans="1:11" x14ac:dyDescent="0.3">
      <c r="A230" s="51" t="str">
        <f t="shared" si="7"/>
        <v>1COV.DE</v>
      </c>
      <c r="B230" s="52" t="s">
        <v>30878</v>
      </c>
      <c r="C230" s="50" t="s">
        <v>1421</v>
      </c>
      <c r="D230" s="50">
        <f>DAX__2019_2020__33[[#This Row],[Open]]*(DAX__2019_2020__33[[#This Row],[Adj Close]]/DAX__2019_2020__33[[#This Row],[Close]])</f>
        <v>35.358372934266825</v>
      </c>
      <c r="E230" s="50" t="s">
        <v>1422</v>
      </c>
      <c r="F230" s="50" t="s">
        <v>1301</v>
      </c>
      <c r="G230" s="50" t="s">
        <v>964</v>
      </c>
      <c r="H230" s="50" t="s">
        <v>1423</v>
      </c>
      <c r="I230" s="50">
        <f>(DAX__2019_2020__33[[#This Row],[Adj Close]]-DAX__2019_2020__33[[#This Row],[Adj Open]])/DAX__2019_2020__33[[#This Row],[Adj Open]]</f>
        <v>-6.6089560936883054E-3</v>
      </c>
      <c r="J230" s="50">
        <f>DAX__2019_2020__33[[#This Row],[Adj Close]]-DAX__2019_2020__33[[#This Row],[Adj Open]]</f>
        <v>-0.23368193426682637</v>
      </c>
      <c r="K230" s="50">
        <v>752528</v>
      </c>
    </row>
    <row r="231" spans="1:11" x14ac:dyDescent="0.3">
      <c r="A231" s="51" t="str">
        <f t="shared" si="7"/>
        <v>1COV.DE</v>
      </c>
      <c r="B231" s="52" t="s">
        <v>30879</v>
      </c>
      <c r="C231" s="50" t="s">
        <v>1424</v>
      </c>
      <c r="D231" s="50">
        <f>DAX__2019_2020__33[[#This Row],[Open]]*(DAX__2019_2020__33[[#This Row],[Adj Close]]/DAX__2019_2020__33[[#This Row],[Close]])</f>
        <v>35.213324218608768</v>
      </c>
      <c r="E231" s="50" t="s">
        <v>1094</v>
      </c>
      <c r="F231" s="50" t="s">
        <v>1265</v>
      </c>
      <c r="G231" s="50" t="s">
        <v>1425</v>
      </c>
      <c r="H231" s="50" t="s">
        <v>1426</v>
      </c>
      <c r="I231" s="50">
        <f>(DAX__2019_2020__33[[#This Row],[Adj Close]]-DAX__2019_2020__33[[#This Row],[Adj Open]])/DAX__2019_2020__33[[#This Row],[Adj Open]]</f>
        <v>-5.7208236677157446E-3</v>
      </c>
      <c r="J231" s="50">
        <f>DAX__2019_2020__33[[#This Row],[Adj Close]]-DAX__2019_2020__33[[#This Row],[Adj Open]]</f>
        <v>-0.20144921860876508</v>
      </c>
      <c r="K231" s="50">
        <v>1252504</v>
      </c>
    </row>
    <row r="232" spans="1:11" x14ac:dyDescent="0.3">
      <c r="A232" s="51" t="str">
        <f t="shared" si="7"/>
        <v>1COV.DE</v>
      </c>
      <c r="B232" s="52" t="s">
        <v>30880</v>
      </c>
      <c r="C232" s="50" t="s">
        <v>1427</v>
      </c>
      <c r="D232" s="50">
        <f>DAX__2019_2020__33[[#This Row],[Open]]*(DAX__2019_2020__33[[#This Row],[Adj Close]]/DAX__2019_2020__33[[#This Row],[Close]])</f>
        <v>35.189151494279777</v>
      </c>
      <c r="E232" s="50" t="s">
        <v>968</v>
      </c>
      <c r="F232" s="50" t="s">
        <v>600</v>
      </c>
      <c r="G232" s="50" t="s">
        <v>1323</v>
      </c>
      <c r="H232" s="50" t="s">
        <v>1376</v>
      </c>
      <c r="I232" s="50">
        <f>(DAX__2019_2020__33[[#This Row],[Adj Close]]-DAX__2019_2020__33[[#This Row],[Adj Open]])/DAX__2019_2020__33[[#This Row],[Adj Open]]</f>
        <v>-5.2667508709297499E-3</v>
      </c>
      <c r="J232" s="50">
        <f>DAX__2019_2020__33[[#This Row],[Adj Close]]-DAX__2019_2020__33[[#This Row],[Adj Open]]</f>
        <v>-0.18533249427977694</v>
      </c>
      <c r="K232" s="50">
        <v>1018471</v>
      </c>
    </row>
    <row r="233" spans="1:11" x14ac:dyDescent="0.3">
      <c r="A233" s="51" t="str">
        <f t="shared" si="7"/>
        <v>1COV.DE</v>
      </c>
      <c r="B233" s="52" t="s">
        <v>30881</v>
      </c>
      <c r="C233" s="50" t="s">
        <v>1322</v>
      </c>
      <c r="D233" s="50">
        <f>DAX__2019_2020__33[[#This Row],[Open]]*(DAX__2019_2020__33[[#This Row],[Adj Close]]/DAX__2019_2020__33[[#This Row],[Close]])</f>
        <v>34.987700927347674</v>
      </c>
      <c r="E233" s="50" t="s">
        <v>955</v>
      </c>
      <c r="F233" s="50" t="s">
        <v>1428</v>
      </c>
      <c r="G233" s="50" t="s">
        <v>1259</v>
      </c>
      <c r="H233" s="50" t="s">
        <v>1429</v>
      </c>
      <c r="I233" s="50">
        <f>(DAX__2019_2020__33[[#This Row],[Adj Close]]-DAX__2019_2020__33[[#This Row],[Adj Open]])/DAX__2019_2020__33[[#This Row],[Adj Open]]</f>
        <v>-3.4545833005334707E-3</v>
      </c>
      <c r="J233" s="50">
        <f>DAX__2019_2020__33[[#This Row],[Adj Close]]-DAX__2019_2020__33[[#This Row],[Adj Open]]</f>
        <v>-0.12086792734767471</v>
      </c>
      <c r="K233" s="50">
        <v>635600</v>
      </c>
    </row>
    <row r="234" spans="1:11" x14ac:dyDescent="0.3">
      <c r="A234" s="51" t="str">
        <f t="shared" si="7"/>
        <v>1COV.DE</v>
      </c>
      <c r="B234" s="52" t="s">
        <v>30882</v>
      </c>
      <c r="C234" s="50" t="s">
        <v>1073</v>
      </c>
      <c r="D234" s="50">
        <f>DAX__2019_2020__33[[#This Row],[Open]]*(DAX__2019_2020__33[[#This Row],[Adj Close]]/DAX__2019_2020__33[[#This Row],[Close]])</f>
        <v>34.608977408149833</v>
      </c>
      <c r="E234" s="50" t="s">
        <v>1417</v>
      </c>
      <c r="F234" s="50" t="s">
        <v>1430</v>
      </c>
      <c r="G234" s="50" t="s">
        <v>1119</v>
      </c>
      <c r="H234" s="50" t="s">
        <v>1431</v>
      </c>
      <c r="I234" s="50">
        <f>(DAX__2019_2020__33[[#This Row],[Adj Close]]-DAX__2019_2020__33[[#This Row],[Adj Open]])/DAX__2019_2020__33[[#This Row],[Adj Open]]</f>
        <v>-1.0477322224043756E-2</v>
      </c>
      <c r="J234" s="50">
        <f>DAX__2019_2020__33[[#This Row],[Adj Close]]-DAX__2019_2020__33[[#This Row],[Adj Open]]</f>
        <v>-0.36260940814983655</v>
      </c>
      <c r="K234" s="50">
        <v>1021369</v>
      </c>
    </row>
    <row r="235" spans="1:11" x14ac:dyDescent="0.3">
      <c r="A235" s="51" t="str">
        <f t="shared" si="7"/>
        <v>1COV.DE</v>
      </c>
      <c r="B235" s="52" t="s">
        <v>30883</v>
      </c>
      <c r="C235" s="50" t="s">
        <v>1432</v>
      </c>
      <c r="D235" s="50">
        <f>DAX__2019_2020__33[[#This Row],[Open]]*(DAX__2019_2020__33[[#This Row],[Adj Close]]/DAX__2019_2020__33[[#This Row],[Close]])</f>
        <v>34.278600282432393</v>
      </c>
      <c r="E235" s="50" t="s">
        <v>1265</v>
      </c>
      <c r="F235" s="50" t="s">
        <v>1019</v>
      </c>
      <c r="G235" s="50" t="s">
        <v>1433</v>
      </c>
      <c r="H235" s="50" t="s">
        <v>1434</v>
      </c>
      <c r="I235" s="50">
        <f>(DAX__2019_2020__33[[#This Row],[Adj Close]]-DAX__2019_2020__33[[#This Row],[Adj Open]])/DAX__2019_2020__33[[#This Row],[Adj Open]]</f>
        <v>-1.9040925739517375E-2</v>
      </c>
      <c r="J235" s="50">
        <f>DAX__2019_2020__33[[#This Row],[Adj Close]]-DAX__2019_2020__33[[#This Row],[Adj Open]]</f>
        <v>-0.65269628243239453</v>
      </c>
      <c r="K235" s="50">
        <v>1254692</v>
      </c>
    </row>
    <row r="236" spans="1:11" x14ac:dyDescent="0.3">
      <c r="A236" s="51" t="str">
        <f t="shared" si="7"/>
        <v>1COV.DE</v>
      </c>
      <c r="B236" s="52" t="s">
        <v>30884</v>
      </c>
      <c r="C236" s="50" t="s">
        <v>1327</v>
      </c>
      <c r="D236" s="50">
        <f>DAX__2019_2020__33[[#This Row],[Open]]*(DAX__2019_2020__33[[#This Row],[Adj Close]]/DAX__2019_2020__33[[#This Row],[Close]])</f>
        <v>33.66619690730068</v>
      </c>
      <c r="E236" s="50" t="s">
        <v>1036</v>
      </c>
      <c r="F236" s="50" t="s">
        <v>1052</v>
      </c>
      <c r="G236" s="50" t="s">
        <v>1435</v>
      </c>
      <c r="H236" s="50" t="s">
        <v>1436</v>
      </c>
      <c r="I236" s="50">
        <f>(DAX__2019_2020__33[[#This Row],[Adj Close]]-DAX__2019_2020__33[[#This Row],[Adj Open]])/DAX__2019_2020__33[[#This Row],[Adj Open]]</f>
        <v>-1.1728051980087424E-2</v>
      </c>
      <c r="J236" s="50">
        <f>DAX__2019_2020__33[[#This Row],[Adj Close]]-DAX__2019_2020__33[[#This Row],[Adj Open]]</f>
        <v>-0.39483890730068083</v>
      </c>
      <c r="K236" s="50">
        <v>1479200</v>
      </c>
    </row>
    <row r="237" spans="1:11" x14ac:dyDescent="0.3">
      <c r="A237" s="51" t="str">
        <f t="shared" si="7"/>
        <v>1COV.DE</v>
      </c>
      <c r="B237" s="52" t="s">
        <v>30885</v>
      </c>
      <c r="C237" s="50" t="s">
        <v>1018</v>
      </c>
      <c r="D237" s="50">
        <f>DAX__2019_2020__33[[#This Row],[Open]]*(DAX__2019_2020__33[[#This Row],[Adj Close]]/DAX__2019_2020__33[[#This Row],[Close]])</f>
        <v>33.198833678947928</v>
      </c>
      <c r="E237" s="50" t="s">
        <v>1437</v>
      </c>
      <c r="F237" s="50" t="s">
        <v>1438</v>
      </c>
      <c r="G237" s="50" t="s">
        <v>1439</v>
      </c>
      <c r="H237" s="50" t="s">
        <v>1440</v>
      </c>
      <c r="I237" s="50">
        <f>(DAX__2019_2020__33[[#This Row],[Adj Close]]-DAX__2019_2020__33[[#This Row],[Adj Open]])/DAX__2019_2020__33[[#This Row],[Adj Open]]</f>
        <v>1.6262086983929787E-2</v>
      </c>
      <c r="J237" s="50">
        <f>DAX__2019_2020__33[[#This Row],[Adj Close]]-DAX__2019_2020__33[[#This Row],[Adj Open]]</f>
        <v>0.5398823210520689</v>
      </c>
      <c r="K237" s="50">
        <v>1114193</v>
      </c>
    </row>
    <row r="238" spans="1:11" x14ac:dyDescent="0.3">
      <c r="A238" s="51" t="str">
        <f t="shared" si="7"/>
        <v>1COV.DE</v>
      </c>
      <c r="B238" s="52" t="s">
        <v>30886</v>
      </c>
      <c r="C238" s="50" t="s">
        <v>1441</v>
      </c>
      <c r="D238" s="50">
        <f>DAX__2019_2020__33[[#This Row],[Open]]*(DAX__2019_2020__33[[#This Row],[Adj Close]]/DAX__2019_2020__33[[#This Row],[Close]])</f>
        <v>33.746776775404619</v>
      </c>
      <c r="E238" s="50" t="s">
        <v>1132</v>
      </c>
      <c r="F238" s="50" t="s">
        <v>1038</v>
      </c>
      <c r="G238" s="50" t="s">
        <v>1442</v>
      </c>
      <c r="H238" s="50" t="s">
        <v>1443</v>
      </c>
      <c r="I238" s="50">
        <f>(DAX__2019_2020__33[[#This Row],[Adj Close]]-DAX__2019_2020__33[[#This Row],[Adj Open]])/DAX__2019_2020__33[[#This Row],[Adj Open]]</f>
        <v>-5.0143981610697571E-3</v>
      </c>
      <c r="J238" s="50">
        <f>DAX__2019_2020__33[[#This Row],[Adj Close]]-DAX__2019_2020__33[[#This Row],[Adj Open]]</f>
        <v>-0.16921977540462052</v>
      </c>
      <c r="K238" s="50">
        <v>879284</v>
      </c>
    </row>
    <row r="239" spans="1:11" x14ac:dyDescent="0.3">
      <c r="A239" s="51" t="str">
        <f t="shared" si="7"/>
        <v>1COV.DE</v>
      </c>
      <c r="B239" s="52" t="s">
        <v>30887</v>
      </c>
      <c r="C239" s="50" t="s">
        <v>1327</v>
      </c>
      <c r="D239" s="50">
        <f>DAX__2019_2020__33[[#This Row],[Open]]*(DAX__2019_2020__33[[#This Row],[Adj Close]]/DAX__2019_2020__33[[#This Row],[Close]])</f>
        <v>33.666193737535892</v>
      </c>
      <c r="E239" s="50" t="s">
        <v>1026</v>
      </c>
      <c r="F239" s="50" t="s">
        <v>1444</v>
      </c>
      <c r="G239" s="50" t="s">
        <v>1445</v>
      </c>
      <c r="H239" s="50" t="s">
        <v>1446</v>
      </c>
      <c r="I239" s="50">
        <f>(DAX__2019_2020__33[[#This Row],[Adj Close]]-DAX__2019_2020__33[[#This Row],[Adj Open]])/DAX__2019_2020__33[[#This Row],[Adj Open]]</f>
        <v>1.1968166873341211E-3</v>
      </c>
      <c r="J239" s="50">
        <f>DAX__2019_2020__33[[#This Row],[Adj Close]]-DAX__2019_2020__33[[#This Row],[Adj Open]]</f>
        <v>4.0292262464106443E-2</v>
      </c>
      <c r="K239" s="50">
        <v>563798</v>
      </c>
    </row>
    <row r="240" spans="1:11" x14ac:dyDescent="0.3">
      <c r="A240" s="51" t="str">
        <f t="shared" si="7"/>
        <v>1COV.DE</v>
      </c>
      <c r="B240" s="52" t="s">
        <v>30888</v>
      </c>
      <c r="C240" s="50" t="s">
        <v>1047</v>
      </c>
      <c r="D240" s="50">
        <f>DAX__2019_2020__33[[#This Row],[Open]]*(DAX__2019_2020__33[[#This Row],[Adj Close]]/DAX__2019_2020__33[[#This Row],[Close]])</f>
        <v>33.77094803915557</v>
      </c>
      <c r="E240" s="50" t="s">
        <v>1132</v>
      </c>
      <c r="F240" s="50" t="s">
        <v>1045</v>
      </c>
      <c r="G240" s="50" t="s">
        <v>1154</v>
      </c>
      <c r="H240" s="50" t="s">
        <v>1447</v>
      </c>
      <c r="I240" s="50">
        <f>(DAX__2019_2020__33[[#This Row],[Adj Close]]-DAX__2019_2020__33[[#This Row],[Adj Open]])/DAX__2019_2020__33[[#This Row],[Adj Open]]</f>
        <v>-1.1930088284419589E-3</v>
      </c>
      <c r="J240" s="50">
        <f>DAX__2019_2020__33[[#This Row],[Adj Close]]-DAX__2019_2020__33[[#This Row],[Adj Open]]</f>
        <v>-4.0289039155567252E-2</v>
      </c>
      <c r="K240" s="50">
        <v>546109</v>
      </c>
    </row>
    <row r="241" spans="1:11" x14ac:dyDescent="0.3">
      <c r="A241" s="51" t="str">
        <f t="shared" si="7"/>
        <v>1COV.DE</v>
      </c>
      <c r="B241" s="52" t="s">
        <v>30889</v>
      </c>
      <c r="C241" s="50" t="s">
        <v>1124</v>
      </c>
      <c r="D241" s="50">
        <f>DAX__2019_2020__33[[#This Row],[Open]]*(DAX__2019_2020__33[[#This Row],[Adj Close]]/DAX__2019_2020__33[[#This Row],[Close]])</f>
        <v>33.617847434133111</v>
      </c>
      <c r="E241" s="50" t="s">
        <v>1448</v>
      </c>
      <c r="F241" s="50" t="s">
        <v>1449</v>
      </c>
      <c r="G241" s="50" t="s">
        <v>1154</v>
      </c>
      <c r="H241" s="50" t="s">
        <v>1447</v>
      </c>
      <c r="I241" s="50">
        <f>(DAX__2019_2020__33[[#This Row],[Adj Close]]-DAX__2019_2020__33[[#This Row],[Adj Open]])/DAX__2019_2020__33[[#This Row],[Adj Open]]</f>
        <v>3.3557046175523761E-3</v>
      </c>
      <c r="J241" s="50">
        <f>DAX__2019_2020__33[[#This Row],[Adj Close]]-DAX__2019_2020__33[[#This Row],[Adj Open]]</f>
        <v>0.11281156586689178</v>
      </c>
      <c r="K241" s="50">
        <v>934871</v>
      </c>
    </row>
    <row r="242" spans="1:11" x14ac:dyDescent="0.3">
      <c r="A242" s="51" t="str">
        <f t="shared" si="7"/>
        <v>1COV.DE</v>
      </c>
      <c r="B242" s="52" t="s">
        <v>30890</v>
      </c>
      <c r="C242" s="50" t="s">
        <v>1450</v>
      </c>
      <c r="D242" s="50">
        <f>DAX__2019_2020__33[[#This Row],[Open]]*(DAX__2019_2020__33[[#This Row],[Adj Close]]/DAX__2019_2020__33[[#This Row],[Close]])</f>
        <v>33.803185206994605</v>
      </c>
      <c r="E242" s="50" t="s">
        <v>1451</v>
      </c>
      <c r="F242" s="50" t="s">
        <v>1240</v>
      </c>
      <c r="G242" s="50" t="s">
        <v>1452</v>
      </c>
      <c r="H242" s="50" t="s">
        <v>1453</v>
      </c>
      <c r="I242" s="50">
        <f>(DAX__2019_2020__33[[#This Row],[Adj Close]]-DAX__2019_2020__33[[#This Row],[Adj Open]])/DAX__2019_2020__33[[#This Row],[Adj Open]]</f>
        <v>-4.7676041771726662E-3</v>
      </c>
      <c r="J242" s="50">
        <f>DAX__2019_2020__33[[#This Row],[Adj Close]]-DAX__2019_2020__33[[#This Row],[Adj Open]]</f>
        <v>-0.16116020699460876</v>
      </c>
      <c r="K242" s="50">
        <v>856288</v>
      </c>
    </row>
    <row r="243" spans="1:11" x14ac:dyDescent="0.3">
      <c r="A243" s="51" t="str">
        <f t="shared" si="7"/>
        <v>1COV.DE</v>
      </c>
      <c r="B243" s="52" t="s">
        <v>30891</v>
      </c>
      <c r="C243" s="50" t="s">
        <v>1454</v>
      </c>
      <c r="D243" s="50">
        <f>DAX__2019_2020__33[[#This Row],[Open]]*(DAX__2019_2020__33[[#This Row],[Adj Close]]/DAX__2019_2020__33[[#This Row],[Close]])</f>
        <v>33.633966742293005</v>
      </c>
      <c r="E243" s="50" t="s">
        <v>1262</v>
      </c>
      <c r="F243" s="50" t="s">
        <v>1442</v>
      </c>
      <c r="G243" s="50" t="s">
        <v>1455</v>
      </c>
      <c r="H243" s="50" t="s">
        <v>1456</v>
      </c>
      <c r="I243" s="50">
        <f>(DAX__2019_2020__33[[#This Row],[Adj Close]]-DAX__2019_2020__33[[#This Row],[Adj Open]])/DAX__2019_2020__33[[#This Row],[Adj Open]]</f>
        <v>2.4676520140080527E-2</v>
      </c>
      <c r="J243" s="50">
        <f>DAX__2019_2020__33[[#This Row],[Adj Close]]-DAX__2019_2020__33[[#This Row],[Adj Open]]</f>
        <v>0.82996925770699193</v>
      </c>
      <c r="K243" s="50">
        <v>1492392</v>
      </c>
    </row>
    <row r="244" spans="1:11" x14ac:dyDescent="0.3">
      <c r="A244" s="51" t="str">
        <f t="shared" si="7"/>
        <v>1COV.DE</v>
      </c>
      <c r="B244" s="52" t="s">
        <v>30892</v>
      </c>
      <c r="C244" s="50" t="s">
        <v>1457</v>
      </c>
      <c r="D244" s="50">
        <f>DAX__2019_2020__33[[#This Row],[Open]]*(DAX__2019_2020__33[[#This Row],[Adj Close]]/DAX__2019_2020__33[[#This Row],[Close]])</f>
        <v>35.390597971778469</v>
      </c>
      <c r="E244" s="50" t="s">
        <v>1458</v>
      </c>
      <c r="F244" s="50" t="s">
        <v>1459</v>
      </c>
      <c r="G244" s="50" t="s">
        <v>1459</v>
      </c>
      <c r="H244" s="50" t="s">
        <v>1460</v>
      </c>
      <c r="I244" s="50">
        <f>(DAX__2019_2020__33[[#This Row],[Adj Close]]-DAX__2019_2020__33[[#This Row],[Adj Open]])/DAX__2019_2020__33[[#This Row],[Adj Open]]</f>
        <v>-2.5045492943783765E-2</v>
      </c>
      <c r="J244" s="50">
        <f>DAX__2019_2020__33[[#This Row],[Adj Close]]-DAX__2019_2020__33[[#This Row],[Adj Open]]</f>
        <v>-0.88637497177846569</v>
      </c>
      <c r="K244" s="50">
        <v>1618272</v>
      </c>
    </row>
    <row r="245" spans="1:11" x14ac:dyDescent="0.3">
      <c r="A245" s="51" t="str">
        <f t="shared" si="7"/>
        <v>1COV.DE</v>
      </c>
      <c r="B245" s="52" t="s">
        <v>30893</v>
      </c>
      <c r="C245" s="50" t="s">
        <v>1267</v>
      </c>
      <c r="D245" s="50">
        <f>DAX__2019_2020__33[[#This Row],[Open]]*(DAX__2019_2020__33[[#This Row],[Adj Close]]/DAX__2019_2020__33[[#This Row],[Close]])</f>
        <v>34.649267039597973</v>
      </c>
      <c r="E245" s="50" t="s">
        <v>1137</v>
      </c>
      <c r="F245" s="50" t="s">
        <v>1461</v>
      </c>
      <c r="G245" s="50" t="s">
        <v>1073</v>
      </c>
      <c r="H245" s="50" t="s">
        <v>1074</v>
      </c>
      <c r="I245" s="50">
        <f>(DAX__2019_2020__33[[#This Row],[Adj Close]]-DAX__2019_2020__33[[#This Row],[Adj Open]])/DAX__2019_2020__33[[#This Row],[Adj Open]]</f>
        <v>-1.1627674418604366E-3</v>
      </c>
      <c r="J245" s="50">
        <f>DAX__2019_2020__33[[#This Row],[Adj Close]]-DAX__2019_2020__33[[#This Row],[Adj Open]]</f>
        <v>-4.0289039597972476E-2</v>
      </c>
      <c r="K245" s="50">
        <v>892510</v>
      </c>
    </row>
    <row r="246" spans="1:11" x14ac:dyDescent="0.3">
      <c r="A246" s="51" t="str">
        <f t="shared" si="7"/>
        <v>1COV.DE</v>
      </c>
      <c r="B246" s="52" t="s">
        <v>30894</v>
      </c>
      <c r="C246" s="50" t="s">
        <v>970</v>
      </c>
      <c r="D246" s="50">
        <f>DAX__2019_2020__33[[#This Row],[Open]]*(DAX__2019_2020__33[[#This Row],[Adj Close]]/DAX__2019_2020__33[[#This Row],[Close]])</f>
        <v>34.697615198495043</v>
      </c>
      <c r="E246" s="50" t="s">
        <v>970</v>
      </c>
      <c r="F246" s="50" t="s">
        <v>1149</v>
      </c>
      <c r="G246" s="50" t="s">
        <v>1462</v>
      </c>
      <c r="H246" s="50" t="s">
        <v>1463</v>
      </c>
      <c r="I246" s="50">
        <f>(DAX__2019_2020__33[[#This Row],[Adj Close]]-DAX__2019_2020__33[[#This Row],[Adj Open]])/DAX__2019_2020__33[[#This Row],[Adj Open]]</f>
        <v>-2.5545795969674892E-2</v>
      </c>
      <c r="J246" s="50">
        <f>DAX__2019_2020__33[[#This Row],[Adj Close]]-DAX__2019_2020__33[[#This Row],[Adj Open]]</f>
        <v>-0.88637819849504496</v>
      </c>
      <c r="K246" s="50">
        <v>1395932</v>
      </c>
    </row>
    <row r="247" spans="1:11" x14ac:dyDescent="0.3">
      <c r="A247" s="51" t="str">
        <f t="shared" si="7"/>
        <v>1COV.DE</v>
      </c>
      <c r="B247" s="52" t="s">
        <v>30895</v>
      </c>
      <c r="C247" s="50" t="s">
        <v>1102</v>
      </c>
      <c r="D247" s="50">
        <f>DAX__2019_2020__33[[#This Row],[Open]]*(DAX__2019_2020__33[[#This Row],[Adj Close]]/DAX__2019_2020__33[[#This Row],[Close]])</f>
        <v>33.722602999999999</v>
      </c>
      <c r="E247" s="50" t="s">
        <v>1465</v>
      </c>
      <c r="F247" s="50" t="s">
        <v>1014</v>
      </c>
      <c r="G247" s="50" t="s">
        <v>1102</v>
      </c>
      <c r="H247" s="50" t="s">
        <v>1464</v>
      </c>
      <c r="I247" s="50">
        <f>(DAX__2019_2020__33[[#This Row],[Adj Close]]-DAX__2019_2020__33[[#This Row],[Adj Open]])/DAX__2019_2020__33[[#This Row],[Adj Open]]</f>
        <v>0</v>
      </c>
      <c r="J247" s="50">
        <f>DAX__2019_2020__33[[#This Row],[Adj Close]]-DAX__2019_2020__33[[#This Row],[Adj Open]]</f>
        <v>0</v>
      </c>
      <c r="K247" s="50">
        <v>930150</v>
      </c>
    </row>
    <row r="248" spans="1:11" x14ac:dyDescent="0.3">
      <c r="A248" s="51" t="str">
        <f t="shared" si="7"/>
        <v>1COV.DE</v>
      </c>
      <c r="B248" s="52" t="s">
        <v>30896</v>
      </c>
      <c r="C248" s="50" t="s">
        <v>1102</v>
      </c>
      <c r="D248" s="50">
        <f>DAX__2019_2020__33[[#This Row],[Open]]*(DAX__2019_2020__33[[#This Row],[Adj Close]]/DAX__2019_2020__33[[#This Row],[Close]])</f>
        <v>33.722602999999999</v>
      </c>
      <c r="E248" s="50" t="s">
        <v>1047</v>
      </c>
      <c r="F248" s="50" t="s">
        <v>1466</v>
      </c>
      <c r="G248" s="50" t="s">
        <v>1102</v>
      </c>
      <c r="H248" s="50" t="s">
        <v>1464</v>
      </c>
      <c r="I248" s="50">
        <f>(DAX__2019_2020__33[[#This Row],[Adj Close]]-DAX__2019_2020__33[[#This Row],[Adj Open]])/DAX__2019_2020__33[[#This Row],[Adj Open]]</f>
        <v>0</v>
      </c>
      <c r="J248" s="50">
        <f>DAX__2019_2020__33[[#This Row],[Adj Close]]-DAX__2019_2020__33[[#This Row],[Adj Open]]</f>
        <v>0</v>
      </c>
      <c r="K248" s="50">
        <v>1463673</v>
      </c>
    </row>
    <row r="249" spans="1:11" x14ac:dyDescent="0.3">
      <c r="A249" s="51" t="str">
        <f t="shared" si="7"/>
        <v>1COV.DE</v>
      </c>
      <c r="B249" s="52" t="s">
        <v>30897</v>
      </c>
      <c r="C249" s="50" t="s">
        <v>1045</v>
      </c>
      <c r="D249" s="50">
        <f>DAX__2019_2020__33[[#This Row],[Open]]*(DAX__2019_2020__33[[#This Row],[Adj Close]]/DAX__2019_2020__33[[#This Row],[Close]])</f>
        <v>33.650078419050132</v>
      </c>
      <c r="E249" s="50" t="s">
        <v>1125</v>
      </c>
      <c r="F249" s="50" t="s">
        <v>1045</v>
      </c>
      <c r="G249" s="50" t="s">
        <v>1035</v>
      </c>
      <c r="H249" s="50" t="s">
        <v>1467</v>
      </c>
      <c r="I249" s="50">
        <f>(DAX__2019_2020__33[[#This Row],[Adj Close]]-DAX__2019_2020__33[[#This Row],[Adj Open]])/DAX__2019_2020__33[[#This Row],[Adj Open]]</f>
        <v>2.3951150572374864E-4</v>
      </c>
      <c r="J249" s="50">
        <f>DAX__2019_2020__33[[#This Row],[Adj Close]]-DAX__2019_2020__33[[#This Row],[Adj Open]]</f>
        <v>8.0595809498689164E-3</v>
      </c>
      <c r="K249" s="50">
        <v>2754367</v>
      </c>
    </row>
    <row r="250" spans="1:11" x14ac:dyDescent="0.3">
      <c r="A250" s="51" t="str">
        <f t="shared" si="7"/>
        <v>1COV.DE</v>
      </c>
      <c r="B250" s="52" t="s">
        <v>30898</v>
      </c>
      <c r="C250" s="50" t="s">
        <v>1468</v>
      </c>
      <c r="D250" s="50">
        <f>DAX__2019_2020__33[[#This Row],[Open]]*(DAX__2019_2020__33[[#This Row],[Adj Close]]/DAX__2019_2020__33[[#This Row],[Close]])</f>
        <v>33.609787698872118</v>
      </c>
      <c r="E250" s="50" t="s">
        <v>1448</v>
      </c>
      <c r="F250" s="50" t="s">
        <v>1469</v>
      </c>
      <c r="G250" s="50" t="s">
        <v>1470</v>
      </c>
      <c r="H250" s="50" t="s">
        <v>1471</v>
      </c>
      <c r="I250" s="50">
        <f>(DAX__2019_2020__33[[#This Row],[Adj Close]]-DAX__2019_2020__33[[#This Row],[Adj Open]])/DAX__2019_2020__33[[#This Row],[Adj Open]]</f>
        <v>2.3975546007564577E-3</v>
      </c>
      <c r="J250" s="50">
        <f>DAX__2019_2020__33[[#This Row],[Adj Close]]-DAX__2019_2020__33[[#This Row],[Adj Open]]</f>
        <v>8.0581301127878646E-2</v>
      </c>
      <c r="K250" s="50">
        <v>605546</v>
      </c>
    </row>
    <row r="251" spans="1:11" x14ac:dyDescent="0.3">
      <c r="A251" s="51" t="str">
        <f t="shared" si="7"/>
        <v>1COV.DE</v>
      </c>
      <c r="B251" s="52" t="s">
        <v>30899</v>
      </c>
      <c r="C251" s="50" t="s">
        <v>1441</v>
      </c>
      <c r="D251" s="50">
        <f>DAX__2019_2020__33[[#This Row],[Open]]*(DAX__2019_2020__33[[#This Row],[Adj Close]]/DAX__2019_2020__33[[#This Row],[Close]])</f>
        <v>33.746773617848518</v>
      </c>
      <c r="E251" s="50" t="s">
        <v>1328</v>
      </c>
      <c r="F251" s="50" t="s">
        <v>1468</v>
      </c>
      <c r="G251" s="50" t="s">
        <v>1121</v>
      </c>
      <c r="H251" s="50" t="s">
        <v>1472</v>
      </c>
      <c r="I251" s="50">
        <f>(DAX__2019_2020__33[[#This Row],[Adj Close]]-DAX__2019_2020__33[[#This Row],[Adj Open]])/DAX__2019_2020__33[[#This Row],[Adj Open]]</f>
        <v>-1.4326885999835727E-3</v>
      </c>
      <c r="J251" s="50">
        <f>DAX__2019_2020__33[[#This Row],[Adj Close]]-DAX__2019_2020__33[[#This Row],[Adj Open]]</f>
        <v>-4.8348617848517961E-2</v>
      </c>
      <c r="K251" s="50">
        <v>535642</v>
      </c>
    </row>
    <row r="252" spans="1:11" x14ac:dyDescent="0.3">
      <c r="A252" s="51" t="str">
        <f t="shared" si="7"/>
        <v>1COV.DE</v>
      </c>
      <c r="B252" s="52" t="s">
        <v>30900</v>
      </c>
      <c r="C252" s="50" t="s">
        <v>990</v>
      </c>
      <c r="D252" s="50">
        <f>DAX__2019_2020__33[[#This Row],[Open]]*(DAX__2019_2020__33[[#This Row],[Adj Close]]/DAX__2019_2020__33[[#This Row],[Close]])</f>
        <v>33.682311317669594</v>
      </c>
      <c r="E252" s="50" t="s">
        <v>1445</v>
      </c>
      <c r="F252" s="50" t="s">
        <v>1473</v>
      </c>
      <c r="G252" s="50" t="s">
        <v>1474</v>
      </c>
      <c r="H252" s="50" t="s">
        <v>1475</v>
      </c>
      <c r="I252" s="50">
        <f>(DAX__2019_2020__33[[#This Row],[Adj Close]]-DAX__2019_2020__33[[#This Row],[Adj Open]])/DAX__2019_2020__33[[#This Row],[Adj Open]]</f>
        <v>-8.3731580950516474E-3</v>
      </c>
      <c r="J252" s="50">
        <f>DAX__2019_2020__33[[#This Row],[Adj Close]]-DAX__2019_2020__33[[#This Row],[Adj Open]]</f>
        <v>-0.28202731766959488</v>
      </c>
      <c r="K252" s="50">
        <v>448776</v>
      </c>
    </row>
    <row r="253" spans="1:11" x14ac:dyDescent="0.3">
      <c r="A253" s="51" t="str">
        <f t="shared" si="7"/>
        <v>1COV.DE</v>
      </c>
      <c r="B253" s="52" t="s">
        <v>30901</v>
      </c>
      <c r="C253" s="50" t="s">
        <v>1476</v>
      </c>
      <c r="D253" s="50">
        <f>DAX__2019_2020__33[[#This Row],[Open]]*(DAX__2019_2020__33[[#This Row],[Adj Close]]/DAX__2019_2020__33[[#This Row],[Close]])</f>
        <v>33.440572095779991</v>
      </c>
      <c r="E253" s="50" t="s">
        <v>977</v>
      </c>
      <c r="F253" s="50" t="s">
        <v>1476</v>
      </c>
      <c r="G253" s="50" t="s">
        <v>1132</v>
      </c>
      <c r="H253" s="50" t="s">
        <v>1133</v>
      </c>
      <c r="I253" s="50">
        <f>(DAX__2019_2020__33[[#This Row],[Adj Close]]-DAX__2019_2020__33[[#This Row],[Adj Open]])/DAX__2019_2020__33[[#This Row],[Adj Open]]</f>
        <v>1.6385542168674733E-2</v>
      </c>
      <c r="J253" s="50">
        <f>DAX__2019_2020__33[[#This Row],[Adj Close]]-DAX__2019_2020__33[[#This Row],[Adj Open]]</f>
        <v>0.54794190422001066</v>
      </c>
      <c r="K253" s="50">
        <v>1238476</v>
      </c>
    </row>
    <row r="254" spans="1:11" x14ac:dyDescent="0.3">
      <c r="A254" s="51" t="str">
        <f t="shared" si="7"/>
        <v>1COV.DE</v>
      </c>
      <c r="B254" s="52" t="s">
        <v>30902</v>
      </c>
      <c r="C254" s="50" t="s">
        <v>1047</v>
      </c>
      <c r="D254" s="50">
        <f>DAX__2019_2020__33[[#This Row],[Open]]*(DAX__2019_2020__33[[#This Row],[Adj Close]]/DAX__2019_2020__33[[#This Row],[Close]])</f>
        <v>33.770950357949864</v>
      </c>
      <c r="E254" s="50" t="s">
        <v>1150</v>
      </c>
      <c r="F254" s="50" t="s">
        <v>1477</v>
      </c>
      <c r="G254" s="50" t="s">
        <v>1030</v>
      </c>
      <c r="H254" s="50" t="s">
        <v>1478</v>
      </c>
      <c r="I254" s="50">
        <f>(DAX__2019_2020__33[[#This Row],[Adj Close]]-DAX__2019_2020__33[[#This Row],[Adj Open]])/DAX__2019_2020__33[[#This Row],[Adj Open]]</f>
        <v>-2.3855881651151347E-4</v>
      </c>
      <c r="J254" s="50">
        <f>DAX__2019_2020__33[[#This Row],[Adj Close]]-DAX__2019_2020__33[[#This Row],[Adj Open]]</f>
        <v>-8.0563579498615923E-3</v>
      </c>
      <c r="K254" s="50">
        <v>1120410</v>
      </c>
    </row>
    <row r="255" spans="1:11" x14ac:dyDescent="0.3">
      <c r="A255" s="51" t="str">
        <f t="shared" si="7"/>
        <v>1COV.DE</v>
      </c>
      <c r="B255" s="52" t="s">
        <v>30903</v>
      </c>
      <c r="C255" s="50" t="s">
        <v>1052</v>
      </c>
      <c r="D255" s="50">
        <f>DAX__2019_2020__33[[#This Row],[Open]]*(DAX__2019_2020__33[[#This Row],[Adj Close]]/DAX__2019_2020__33[[#This Row],[Close]])</f>
        <v>33.037673377730584</v>
      </c>
      <c r="E255" s="50" t="s">
        <v>1052</v>
      </c>
      <c r="F255" s="50" t="s">
        <v>1479</v>
      </c>
      <c r="G255" s="50" t="s">
        <v>1480</v>
      </c>
      <c r="H255" s="50" t="s">
        <v>1481</v>
      </c>
      <c r="I255" s="50">
        <f>(DAX__2019_2020__33[[#This Row],[Adj Close]]-DAX__2019_2020__33[[#This Row],[Adj Open]])/DAX__2019_2020__33[[#This Row],[Adj Open]]</f>
        <v>-2.7073195121951051E-2</v>
      </c>
      <c r="J255" s="50">
        <f>DAX__2019_2020__33[[#This Row],[Adj Close]]-DAX__2019_2020__33[[#This Row],[Adj Open]]</f>
        <v>-0.89443537773058779</v>
      </c>
      <c r="K255" s="50">
        <v>3648523</v>
      </c>
    </row>
    <row r="256" spans="1:11" x14ac:dyDescent="0.3">
      <c r="A256" s="51" t="str">
        <f t="shared" si="7"/>
        <v>1COV.DE</v>
      </c>
      <c r="B256" s="52" t="s">
        <v>30904</v>
      </c>
      <c r="C256" s="50" t="s">
        <v>1230</v>
      </c>
      <c r="D256" s="50">
        <f>DAX__2019_2020__33[[#This Row],[Open]]*(DAX__2019_2020__33[[#This Row],[Adj Close]]/DAX__2019_2020__33[[#This Row],[Close]])</f>
        <v>32.231877592028965</v>
      </c>
      <c r="E256" s="50" t="s">
        <v>1482</v>
      </c>
      <c r="F256" s="50" t="s">
        <v>1483</v>
      </c>
      <c r="G256" s="50" t="s">
        <v>1114</v>
      </c>
      <c r="H256" s="50" t="s">
        <v>1484</v>
      </c>
      <c r="I256" s="50">
        <f>(DAX__2019_2020__33[[#This Row],[Adj Close]]-DAX__2019_2020__33[[#This Row],[Adj Open]])/DAX__2019_2020__33[[#This Row],[Adj Open]]</f>
        <v>3.2500250000000734E-3</v>
      </c>
      <c r="J256" s="50">
        <f>DAX__2019_2020__33[[#This Row],[Adj Close]]-DAX__2019_2020__33[[#This Row],[Adj Open]]</f>
        <v>0.1047544079710363</v>
      </c>
      <c r="K256" s="50">
        <v>1778527</v>
      </c>
    </row>
    <row r="257" spans="1:11" x14ac:dyDescent="0.3">
      <c r="A257" s="51" t="str">
        <f t="shared" si="7"/>
        <v>1COV.DE</v>
      </c>
      <c r="B257" s="52" t="s">
        <v>30905</v>
      </c>
      <c r="C257" s="50" t="s">
        <v>1485</v>
      </c>
      <c r="D257" s="50">
        <f>DAX__2019_2020__33[[#This Row],[Open]]*(DAX__2019_2020__33[[#This Row],[Adj Close]]/DAX__2019_2020__33[[#This Row],[Close]])</f>
        <v>32.425267844007841</v>
      </c>
      <c r="E257" s="50" t="s">
        <v>1238</v>
      </c>
      <c r="F257" s="50" t="s">
        <v>1486</v>
      </c>
      <c r="G257" s="50" t="s">
        <v>978</v>
      </c>
      <c r="H257" s="50" t="s">
        <v>1239</v>
      </c>
      <c r="I257" s="50">
        <f>(DAX__2019_2020__33[[#This Row],[Adj Close]]-DAX__2019_2020__33[[#This Row],[Adj Open]])/DAX__2019_2020__33[[#This Row],[Adj Open]]</f>
        <v>1.4662027104273199E-2</v>
      </c>
      <c r="J257" s="50">
        <f>DAX__2019_2020__33[[#This Row],[Adj Close]]-DAX__2019_2020__33[[#This Row],[Adj Open]]</f>
        <v>0.47542015599216114</v>
      </c>
      <c r="K257" s="50">
        <v>1891549</v>
      </c>
    </row>
    <row r="258" spans="1:11" x14ac:dyDescent="0.3">
      <c r="A258" s="51" t="str">
        <f t="shared" ref="A258:A321" si="8">"1COV.DE"</f>
        <v>1COV.DE</v>
      </c>
      <c r="B258" s="52" t="s">
        <v>30906</v>
      </c>
      <c r="C258" s="50" t="s">
        <v>1487</v>
      </c>
      <c r="D258" s="50">
        <f>DAX__2019_2020__33[[#This Row],[Open]]*(DAX__2019_2020__33[[#This Row],[Adj Close]]/DAX__2019_2020__33[[#This Row],[Close]])</f>
        <v>33.279410400392635</v>
      </c>
      <c r="E258" s="50" t="s">
        <v>1019</v>
      </c>
      <c r="F258" s="50" t="s">
        <v>1488</v>
      </c>
      <c r="G258" s="50" t="s">
        <v>1489</v>
      </c>
      <c r="H258" s="50" t="s">
        <v>1490</v>
      </c>
      <c r="I258" s="50">
        <f>(DAX__2019_2020__33[[#This Row],[Adj Close]]-DAX__2019_2020__33[[#This Row],[Adj Open]])/DAX__2019_2020__33[[#This Row],[Adj Open]]</f>
        <v>-3.1477240471604107E-3</v>
      </c>
      <c r="J258" s="50">
        <f>DAX__2019_2020__33[[#This Row],[Adj Close]]-DAX__2019_2020__33[[#This Row],[Adj Open]]</f>
        <v>-0.10475440039263617</v>
      </c>
      <c r="K258" s="50">
        <v>1811161</v>
      </c>
    </row>
    <row r="259" spans="1:11" x14ac:dyDescent="0.3">
      <c r="A259" s="51" t="str">
        <f t="shared" si="8"/>
        <v>1COV.DE</v>
      </c>
      <c r="B259" s="52" t="s">
        <v>30907</v>
      </c>
      <c r="C259" s="50" t="s">
        <v>1491</v>
      </c>
      <c r="D259" s="50">
        <f>DAX__2019_2020__33[[#This Row],[Open]]*(DAX__2019_2020__33[[#This Row],[Adj Close]]/DAX__2019_2020__33[[#This Row],[Close]])</f>
        <v>33.206893286154141</v>
      </c>
      <c r="E259" s="50" t="s">
        <v>1492</v>
      </c>
      <c r="F259" s="50" t="s">
        <v>1025</v>
      </c>
      <c r="G259" s="50" t="s">
        <v>1025</v>
      </c>
      <c r="H259" s="50" t="s">
        <v>1493</v>
      </c>
      <c r="I259" s="50">
        <f>(DAX__2019_2020__33[[#This Row],[Adj Close]]-DAX__2019_2020__33[[#This Row],[Adj Open]])/DAX__2019_2020__33[[#This Row],[Adj Open]]</f>
        <v>-1.3831594608871579E-2</v>
      </c>
      <c r="J259" s="50">
        <f>DAX__2019_2020__33[[#This Row],[Adj Close]]-DAX__2019_2020__33[[#This Row],[Adj Open]]</f>
        <v>-0.45930428615414343</v>
      </c>
      <c r="K259" s="50">
        <v>1361157</v>
      </c>
    </row>
    <row r="260" spans="1:11" x14ac:dyDescent="0.3">
      <c r="A260" s="51" t="str">
        <f t="shared" si="8"/>
        <v>1COV.DE</v>
      </c>
      <c r="B260" s="52" t="s">
        <v>30908</v>
      </c>
      <c r="C260" s="50" t="s">
        <v>1494</v>
      </c>
      <c r="D260" s="50">
        <f>DAX__2019_2020__33[[#This Row],[Open]]*(DAX__2019_2020__33[[#This Row],[Adj Close]]/DAX__2019_2020__33[[#This Row],[Close]])</f>
        <v>32.699245801209528</v>
      </c>
      <c r="E260" s="50" t="s">
        <v>1495</v>
      </c>
      <c r="F260" s="50" t="s">
        <v>1496</v>
      </c>
      <c r="G260" s="50" t="s">
        <v>1497</v>
      </c>
      <c r="H260" s="50" t="s">
        <v>1498</v>
      </c>
      <c r="I260" s="50">
        <f>(DAX__2019_2020__33[[#This Row],[Adj Close]]-DAX__2019_2020__33[[#This Row],[Adj Open]])/DAX__2019_2020__33[[#This Row],[Adj Open]]</f>
        <v>3.2034744601540451E-3</v>
      </c>
      <c r="J260" s="50">
        <f>DAX__2019_2020__33[[#This Row],[Adj Close]]-DAX__2019_2020__33[[#This Row],[Adj Open]]</f>
        <v>0.10475119879047412</v>
      </c>
      <c r="K260" s="50">
        <v>1495159</v>
      </c>
    </row>
    <row r="261" spans="1:11" x14ac:dyDescent="0.3">
      <c r="A261" s="51" t="str">
        <f t="shared" si="8"/>
        <v>1COV.DE</v>
      </c>
      <c r="B261" s="52" t="s">
        <v>30909</v>
      </c>
      <c r="C261" s="50" t="s">
        <v>1163</v>
      </c>
      <c r="D261" s="50">
        <f>DAX__2019_2020__33[[#This Row],[Open]]*(DAX__2019_2020__33[[#This Row],[Adj Close]]/DAX__2019_2020__33[[#This Row],[Close]])</f>
        <v>32.731467817906839</v>
      </c>
      <c r="E261" s="50" t="s">
        <v>1499</v>
      </c>
      <c r="F261" s="50" t="s">
        <v>1500</v>
      </c>
      <c r="G261" s="50" t="s">
        <v>1501</v>
      </c>
      <c r="H261" s="50" t="s">
        <v>1502</v>
      </c>
      <c r="I261" s="50">
        <f>(DAX__2019_2020__33[[#This Row],[Adj Close]]-DAX__2019_2020__33[[#This Row],[Adj Open]])/DAX__2019_2020__33[[#This Row],[Adj Open]]</f>
        <v>-2.9541852032048694E-3</v>
      </c>
      <c r="J261" s="50">
        <f>DAX__2019_2020__33[[#This Row],[Adj Close]]-DAX__2019_2020__33[[#This Row],[Adj Open]]</f>
        <v>-9.6694817906836761E-2</v>
      </c>
      <c r="K261" s="50">
        <v>1202786</v>
      </c>
    </row>
    <row r="262" spans="1:11" x14ac:dyDescent="0.3">
      <c r="A262" s="51" t="str">
        <f t="shared" si="8"/>
        <v>1COV.DE</v>
      </c>
      <c r="B262" s="52" t="s">
        <v>30910</v>
      </c>
      <c r="C262" s="50" t="s">
        <v>1503</v>
      </c>
      <c r="D262" s="50">
        <f>DAX__2019_2020__33[[#This Row],[Open]]*(DAX__2019_2020__33[[#This Row],[Adj Close]]/DAX__2019_2020__33[[#This Row],[Close]])</f>
        <v>32.610601528144876</v>
      </c>
      <c r="E262" s="50" t="s">
        <v>1499</v>
      </c>
      <c r="F262" s="50" t="s">
        <v>1504</v>
      </c>
      <c r="G262" s="50" t="s">
        <v>1189</v>
      </c>
      <c r="H262" s="50" t="s">
        <v>1505</v>
      </c>
      <c r="I262" s="50">
        <f>(DAX__2019_2020__33[[#This Row],[Adj Close]]-DAX__2019_2020__33[[#This Row],[Adj Open]])/DAX__2019_2020__33[[#This Row],[Adj Open]]</f>
        <v>-8.6484307227964064E-3</v>
      </c>
      <c r="J262" s="50">
        <f>DAX__2019_2020__33[[#This Row],[Adj Close]]-DAX__2019_2020__33[[#This Row],[Adj Open]]</f>
        <v>-0.28203052814487961</v>
      </c>
      <c r="K262" s="50">
        <v>1376075</v>
      </c>
    </row>
    <row r="263" spans="1:11" x14ac:dyDescent="0.3">
      <c r="A263" s="51" t="str">
        <f t="shared" si="8"/>
        <v>1COV.DE</v>
      </c>
      <c r="B263" s="52" t="s">
        <v>30911</v>
      </c>
      <c r="C263" s="50" t="s">
        <v>1506</v>
      </c>
      <c r="D263" s="50">
        <f>DAX__2019_2020__33[[#This Row],[Open]]*(DAX__2019_2020__33[[#This Row],[Adj Close]]/DAX__2019_2020__33[[#This Row],[Close]])</f>
        <v>32.360805313624041</v>
      </c>
      <c r="E263" s="50" t="s">
        <v>1507</v>
      </c>
      <c r="F263" s="50" t="s">
        <v>1486</v>
      </c>
      <c r="G263" s="50" t="s">
        <v>1000</v>
      </c>
      <c r="H263" s="50" t="s">
        <v>1508</v>
      </c>
      <c r="I263" s="50">
        <f>(DAX__2019_2020__33[[#This Row],[Adj Close]]-DAX__2019_2020__33[[#This Row],[Adj Open]])/DAX__2019_2020__33[[#This Row],[Adj Open]]</f>
        <v>1.0707171314741205E-2</v>
      </c>
      <c r="J263" s="50">
        <f>DAX__2019_2020__33[[#This Row],[Adj Close]]-DAX__2019_2020__33[[#This Row],[Adj Open]]</f>
        <v>0.34649268637596009</v>
      </c>
      <c r="K263" s="50">
        <v>1151743</v>
      </c>
    </row>
    <row r="264" spans="1:11" x14ac:dyDescent="0.3">
      <c r="A264" s="51" t="str">
        <f t="shared" si="8"/>
        <v>1COV.DE</v>
      </c>
      <c r="B264" s="52" t="s">
        <v>30912</v>
      </c>
      <c r="C264" s="50" t="s">
        <v>1495</v>
      </c>
      <c r="D264" s="50">
        <f>DAX__2019_2020__33[[#This Row],[Open]]*(DAX__2019_2020__33[[#This Row],[Adj Close]]/DAX__2019_2020__33[[#This Row],[Close]])</f>
        <v>32.812051747016937</v>
      </c>
      <c r="E264" s="50" t="s">
        <v>1469</v>
      </c>
      <c r="F264" s="50" t="s">
        <v>1509</v>
      </c>
      <c r="G264" s="50" t="s">
        <v>1510</v>
      </c>
      <c r="H264" s="50" t="s">
        <v>1511</v>
      </c>
      <c r="I264" s="50">
        <f>(DAX__2019_2020__33[[#This Row],[Adj Close]]-DAX__2019_2020__33[[#This Row],[Adj Open]])/DAX__2019_2020__33[[#This Row],[Adj Open]]</f>
        <v>4.4204566694385078E-3</v>
      </c>
      <c r="J264" s="50">
        <f>DAX__2019_2020__33[[#This Row],[Adj Close]]-DAX__2019_2020__33[[#This Row],[Adj Open]]</f>
        <v>0.14504425298306245</v>
      </c>
      <c r="K264" s="50">
        <v>1444122</v>
      </c>
    </row>
    <row r="265" spans="1:11" x14ac:dyDescent="0.3">
      <c r="A265" s="51" t="str">
        <f t="shared" si="8"/>
        <v>1COV.DE</v>
      </c>
      <c r="B265" s="52" t="s">
        <v>30913</v>
      </c>
      <c r="C265" s="50" t="s">
        <v>1512</v>
      </c>
      <c r="D265" s="50">
        <f>DAX__2019_2020__33[[#This Row],[Open]]*(DAX__2019_2020__33[[#This Row],[Adj Close]]/DAX__2019_2020__33[[#This Row],[Close]])</f>
        <v>32.989323238811302</v>
      </c>
      <c r="E265" s="50" t="s">
        <v>1156</v>
      </c>
      <c r="F265" s="50" t="s">
        <v>1513</v>
      </c>
      <c r="G265" s="50" t="s">
        <v>978</v>
      </c>
      <c r="H265" s="50" t="s">
        <v>1239</v>
      </c>
      <c r="I265" s="50">
        <f>(DAX__2019_2020__33[[#This Row],[Adj Close]]-DAX__2019_2020__33[[#This Row],[Adj Open]])/DAX__2019_2020__33[[#This Row],[Adj Open]]</f>
        <v>-2.6867856054416418E-3</v>
      </c>
      <c r="J265" s="50">
        <f>DAX__2019_2020__33[[#This Row],[Adj Close]]-DAX__2019_2020__33[[#This Row],[Adj Open]]</f>
        <v>-8.8635238811299644E-2</v>
      </c>
      <c r="K265" s="50">
        <v>1048842</v>
      </c>
    </row>
    <row r="266" spans="1:11" x14ac:dyDescent="0.3">
      <c r="A266" s="51" t="str">
        <f t="shared" si="8"/>
        <v>1COV.DE</v>
      </c>
      <c r="B266" s="52" t="s">
        <v>30914</v>
      </c>
      <c r="C266" s="50" t="s">
        <v>1514</v>
      </c>
      <c r="D266" s="50">
        <f>DAX__2019_2020__33[[#This Row],[Open]]*(DAX__2019_2020__33[[#This Row],[Adj Close]]/DAX__2019_2020__33[[#This Row],[Close]])</f>
        <v>32.723412416707582</v>
      </c>
      <c r="E266" s="50" t="s">
        <v>1028</v>
      </c>
      <c r="F266" s="50" t="s">
        <v>1515</v>
      </c>
      <c r="G266" s="50" t="s">
        <v>1027</v>
      </c>
      <c r="H266" s="50" t="s">
        <v>1242</v>
      </c>
      <c r="I266" s="50">
        <f>(DAX__2019_2020__33[[#This Row],[Adj Close]]-DAX__2019_2020__33[[#This Row],[Adj Open]])/DAX__2019_2020__33[[#This Row],[Adj Open]]</f>
        <v>1.428214690268054E-2</v>
      </c>
      <c r="J266" s="50">
        <f>DAX__2019_2020__33[[#This Row],[Adj Close]]-DAX__2019_2020__33[[#This Row],[Adj Open]]</f>
        <v>0.46736058329241814</v>
      </c>
      <c r="K266" s="50">
        <v>1284748</v>
      </c>
    </row>
    <row r="267" spans="1:11" x14ac:dyDescent="0.3">
      <c r="A267" s="51" t="str">
        <f t="shared" si="8"/>
        <v>1COV.DE</v>
      </c>
      <c r="B267" s="52" t="s">
        <v>30915</v>
      </c>
      <c r="C267" s="50" t="s">
        <v>1119</v>
      </c>
      <c r="D267" s="50">
        <f>DAX__2019_2020__33[[#This Row],[Open]]*(DAX__2019_2020__33[[#This Row],[Adj Close]]/DAX__2019_2020__33[[#This Row],[Close]])</f>
        <v>34.246366728395067</v>
      </c>
      <c r="E267" s="50" t="s">
        <v>1461</v>
      </c>
      <c r="F267" s="50" t="s">
        <v>1509</v>
      </c>
      <c r="G267" s="50" t="s">
        <v>1501</v>
      </c>
      <c r="H267" s="50" t="s">
        <v>1502</v>
      </c>
      <c r="I267" s="50">
        <f>(DAX__2019_2020__33[[#This Row],[Adj Close]]-DAX__2019_2020__33[[#This Row],[Adj Open]])/DAX__2019_2020__33[[#This Row],[Adj Open]]</f>
        <v>-4.7058823529411833E-2</v>
      </c>
      <c r="J267" s="50">
        <f>DAX__2019_2020__33[[#This Row],[Adj Close]]-DAX__2019_2020__33[[#This Row],[Adj Open]]</f>
        <v>-1.6115937283950643</v>
      </c>
      <c r="K267" s="50">
        <v>2470698</v>
      </c>
    </row>
    <row r="268" spans="1:11" x14ac:dyDescent="0.3">
      <c r="A268" s="51" t="str">
        <f t="shared" si="8"/>
        <v>1COV.DE</v>
      </c>
      <c r="B268" s="52" t="s">
        <v>30916</v>
      </c>
      <c r="C268" s="50" t="s">
        <v>1516</v>
      </c>
      <c r="D268" s="50">
        <f>DAX__2019_2020__33[[#This Row],[Open]]*(DAX__2019_2020__33[[#This Row],[Adj Close]]/DAX__2019_2020__33[[#This Row],[Close]])</f>
        <v>32.393035324895223</v>
      </c>
      <c r="E268" s="50" t="s">
        <v>1513</v>
      </c>
      <c r="F268" s="50" t="s">
        <v>1517</v>
      </c>
      <c r="G268" s="50" t="s">
        <v>1518</v>
      </c>
      <c r="H268" s="50" t="s">
        <v>1519</v>
      </c>
      <c r="I268" s="50">
        <f>(DAX__2019_2020__33[[#This Row],[Adj Close]]-DAX__2019_2020__33[[#This Row],[Adj Open]])/DAX__2019_2020__33[[#This Row],[Adj Open]]</f>
        <v>-8.7065420719765162E-3</v>
      </c>
      <c r="J268" s="50">
        <f>DAX__2019_2020__33[[#This Row],[Adj Close]]-DAX__2019_2020__33[[#This Row],[Adj Open]]</f>
        <v>-0.28203132489522176</v>
      </c>
      <c r="K268" s="50">
        <v>1888301</v>
      </c>
    </row>
    <row r="269" spans="1:11" x14ac:dyDescent="0.3">
      <c r="A269" s="51" t="str">
        <f t="shared" si="8"/>
        <v>1COV.DE</v>
      </c>
      <c r="B269" s="52" t="s">
        <v>30917</v>
      </c>
      <c r="C269" s="50" t="s">
        <v>1520</v>
      </c>
      <c r="D269" s="50">
        <f>DAX__2019_2020__33[[#This Row],[Open]]*(DAX__2019_2020__33[[#This Row],[Adj Close]]/DAX__2019_2020__33[[#This Row],[Close]])</f>
        <v>32.441384486061295</v>
      </c>
      <c r="E269" s="50" t="s">
        <v>994</v>
      </c>
      <c r="F269" s="50" t="s">
        <v>996</v>
      </c>
      <c r="G269" s="50" t="s">
        <v>1187</v>
      </c>
      <c r="H269" s="50" t="s">
        <v>1188</v>
      </c>
      <c r="I269" s="50">
        <f>(DAX__2019_2020__33[[#This Row],[Adj Close]]-DAX__2019_2020__33[[#This Row],[Adj Open]])/DAX__2019_2020__33[[#This Row],[Adj Open]]</f>
        <v>-1.2419275331310386E-2</v>
      </c>
      <c r="J269" s="50">
        <f>DAX__2019_2020__33[[#This Row],[Adj Close]]-DAX__2019_2020__33[[#This Row],[Adj Open]]</f>
        <v>-0.40289848606129652</v>
      </c>
      <c r="K269" s="50">
        <v>1254336</v>
      </c>
    </row>
    <row r="270" spans="1:11" x14ac:dyDescent="0.3">
      <c r="A270" s="51" t="str">
        <f t="shared" si="8"/>
        <v>1COV.DE</v>
      </c>
      <c r="B270" s="52" t="s">
        <v>30918</v>
      </c>
      <c r="C270" s="50" t="s">
        <v>1521</v>
      </c>
      <c r="D270" s="50">
        <f>DAX__2019_2020__33[[#This Row],[Open]]*(DAX__2019_2020__33[[#This Row],[Adj Close]]/DAX__2019_2020__33[[#This Row],[Close]])</f>
        <v>31.426082349532994</v>
      </c>
      <c r="E270" s="50" t="s">
        <v>1216</v>
      </c>
      <c r="F270" s="50" t="s">
        <v>1522</v>
      </c>
      <c r="G270" s="50" t="s">
        <v>1523</v>
      </c>
      <c r="H270" s="50" t="s">
        <v>1524</v>
      </c>
      <c r="I270" s="50">
        <f>(DAX__2019_2020__33[[#This Row],[Adj Close]]-DAX__2019_2020__33[[#This Row],[Adj Open]])/DAX__2019_2020__33[[#This Row],[Adj Open]]</f>
        <v>-7.1794615384614411E-3</v>
      </c>
      <c r="J270" s="50">
        <f>DAX__2019_2020__33[[#This Row],[Adj Close]]-DAX__2019_2020__33[[#This Row],[Adj Open]]</f>
        <v>-0.22562234953299409</v>
      </c>
      <c r="K270" s="50">
        <v>2165452</v>
      </c>
    </row>
    <row r="271" spans="1:11" x14ac:dyDescent="0.3">
      <c r="A271" s="51" t="str">
        <f t="shared" si="8"/>
        <v>1COV.DE</v>
      </c>
      <c r="B271" s="52" t="s">
        <v>30919</v>
      </c>
      <c r="C271" s="50" t="s">
        <v>1525</v>
      </c>
      <c r="D271" s="50">
        <f>DAX__2019_2020__33[[#This Row],[Open]]*(DAX__2019_2020__33[[#This Row],[Adj Close]]/DAX__2019_2020__33[[#This Row],[Close]])</f>
        <v>31.345501329595354</v>
      </c>
      <c r="E271" s="50" t="s">
        <v>1526</v>
      </c>
      <c r="F271" s="50" t="s">
        <v>1527</v>
      </c>
      <c r="G271" s="50" t="s">
        <v>1190</v>
      </c>
      <c r="H271" s="50" t="s">
        <v>1528</v>
      </c>
      <c r="I271" s="50">
        <f>(DAX__2019_2020__33[[#This Row],[Adj Close]]-DAX__2019_2020__33[[#This Row],[Adj Open]])/DAX__2019_2020__33[[#This Row],[Adj Open]]</f>
        <v>1.1053984007507334E-2</v>
      </c>
      <c r="J271" s="50">
        <f>DAX__2019_2020__33[[#This Row],[Adj Close]]-DAX__2019_2020__33[[#This Row],[Adj Open]]</f>
        <v>0.34649267040464693</v>
      </c>
      <c r="K271" s="50">
        <v>1364527</v>
      </c>
    </row>
    <row r="272" spans="1:11" x14ac:dyDescent="0.3">
      <c r="A272" s="51" t="str">
        <f t="shared" si="8"/>
        <v>1COV.DE</v>
      </c>
      <c r="B272" s="52" t="s">
        <v>30920</v>
      </c>
      <c r="C272" s="50" t="s">
        <v>1232</v>
      </c>
      <c r="D272" s="50">
        <f>DAX__2019_2020__33[[#This Row],[Open]]*(DAX__2019_2020__33[[#This Row],[Adj Close]]/DAX__2019_2020__33[[#This Row],[Close]])</f>
        <v>31.740340633262054</v>
      </c>
      <c r="E272" s="50" t="s">
        <v>1180</v>
      </c>
      <c r="F272" s="50" t="s">
        <v>1529</v>
      </c>
      <c r="G272" s="50" t="s">
        <v>1530</v>
      </c>
      <c r="H272" s="50" t="s">
        <v>1531</v>
      </c>
      <c r="I272" s="50">
        <f>(DAX__2019_2020__33[[#This Row],[Adj Close]]-DAX__2019_2020__33[[#This Row],[Adj Open]])/DAX__2019_2020__33[[#This Row],[Adj Open]]</f>
        <v>2.0310231538721774E-3</v>
      </c>
      <c r="J272" s="50">
        <f>DAX__2019_2020__33[[#This Row],[Adj Close]]-DAX__2019_2020__33[[#This Row],[Adj Open]]</f>
        <v>6.4465366737945118E-2</v>
      </c>
      <c r="K272" s="50">
        <v>1107779</v>
      </c>
    </row>
    <row r="273" spans="1:11" x14ac:dyDescent="0.3">
      <c r="A273" s="51" t="str">
        <f t="shared" si="8"/>
        <v>1COV.DE</v>
      </c>
      <c r="B273" s="52" t="s">
        <v>30921</v>
      </c>
      <c r="C273" s="50" t="s">
        <v>1532</v>
      </c>
      <c r="D273" s="50">
        <f>DAX__2019_2020__33[[#This Row],[Open]]*(DAX__2019_2020__33[[#This Row],[Adj Close]]/DAX__2019_2020__33[[#This Row],[Close]])</f>
        <v>31.579180928086735</v>
      </c>
      <c r="E273" s="50" t="s">
        <v>1186</v>
      </c>
      <c r="F273" s="50" t="s">
        <v>1182</v>
      </c>
      <c r="G273" s="50" t="s">
        <v>1224</v>
      </c>
      <c r="H273" s="50" t="s">
        <v>1533</v>
      </c>
      <c r="I273" s="50">
        <f>(DAX__2019_2020__33[[#This Row],[Adj Close]]-DAX__2019_2020__33[[#This Row],[Adj Open]])/DAX__2019_2020__33[[#This Row],[Adj Open]]</f>
        <v>-3.8274560813334564E-3</v>
      </c>
      <c r="J273" s="50">
        <f>DAX__2019_2020__33[[#This Row],[Adj Close]]-DAX__2019_2020__33[[#This Row],[Adj Open]]</f>
        <v>-0.12086792808673508</v>
      </c>
      <c r="K273" s="50">
        <v>1513996</v>
      </c>
    </row>
    <row r="274" spans="1:11" x14ac:dyDescent="0.3">
      <c r="A274" s="51" t="str">
        <f t="shared" si="8"/>
        <v>1COV.DE</v>
      </c>
      <c r="B274" s="52" t="s">
        <v>30922</v>
      </c>
      <c r="C274" s="50" t="s">
        <v>1227</v>
      </c>
      <c r="D274" s="50">
        <f>DAX__2019_2020__33[[#This Row],[Open]]*(DAX__2019_2020__33[[#This Row],[Adj Close]]/DAX__2019_2020__33[[#This Row],[Close]])</f>
        <v>31.474426341082552</v>
      </c>
      <c r="E274" s="50" t="s">
        <v>1534</v>
      </c>
      <c r="F274" s="50" t="s">
        <v>1535</v>
      </c>
      <c r="G274" s="50" t="s">
        <v>1536</v>
      </c>
      <c r="H274" s="50" t="s">
        <v>1537</v>
      </c>
      <c r="I274" s="50">
        <f>(DAX__2019_2020__33[[#This Row],[Adj Close]]-DAX__2019_2020__33[[#This Row],[Adj Open]])/DAX__2019_2020__33[[#This Row],[Adj Open]]</f>
        <v>-2.3297464841334783E-2</v>
      </c>
      <c r="J274" s="50">
        <f>DAX__2019_2020__33[[#This Row],[Adj Close]]-DAX__2019_2020__33[[#This Row],[Adj Open]]</f>
        <v>-0.73327434108255218</v>
      </c>
      <c r="K274" s="50">
        <v>1968454</v>
      </c>
    </row>
    <row r="275" spans="1:11" x14ac:dyDescent="0.3">
      <c r="A275" s="51" t="str">
        <f t="shared" si="8"/>
        <v>1COV.DE</v>
      </c>
      <c r="B275" s="52" t="s">
        <v>30923</v>
      </c>
      <c r="C275" s="50" t="s">
        <v>1538</v>
      </c>
      <c r="D275" s="50">
        <f>DAX__2019_2020__33[[#This Row],[Open]]*(DAX__2019_2020__33[[#This Row],[Adj Close]]/DAX__2019_2020__33[[#This Row],[Close]])</f>
        <v>30.700861415954837</v>
      </c>
      <c r="E275" s="50" t="s">
        <v>1539</v>
      </c>
      <c r="F275" s="50" t="s">
        <v>1540</v>
      </c>
      <c r="G275" s="50" t="s">
        <v>1541</v>
      </c>
      <c r="H275" s="50" t="s">
        <v>1542</v>
      </c>
      <c r="I275" s="50">
        <f>(DAX__2019_2020__33[[#This Row],[Adj Close]]-DAX__2019_2020__33[[#This Row],[Adj Open]])/DAX__2019_2020__33[[#This Row],[Adj Open]]</f>
        <v>-9.973675064234808E-3</v>
      </c>
      <c r="J275" s="50">
        <f>DAX__2019_2020__33[[#This Row],[Adj Close]]-DAX__2019_2020__33[[#This Row],[Adj Open]]</f>
        <v>-0.30620041595483727</v>
      </c>
      <c r="K275" s="50">
        <v>1679443</v>
      </c>
    </row>
    <row r="276" spans="1:11" x14ac:dyDescent="0.3">
      <c r="A276" s="51" t="str">
        <f t="shared" si="8"/>
        <v>1COV.DE</v>
      </c>
      <c r="B276" s="52" t="s">
        <v>30924</v>
      </c>
      <c r="C276" s="50" t="s">
        <v>1543</v>
      </c>
      <c r="D276" s="50">
        <f>DAX__2019_2020__33[[#This Row],[Open]]*(DAX__2019_2020__33[[#This Row],[Adj Close]]/DAX__2019_2020__33[[#This Row],[Close]])</f>
        <v>30.62028248440749</v>
      </c>
      <c r="E276" s="50" t="s">
        <v>1231</v>
      </c>
      <c r="F276" s="50" t="s">
        <v>1544</v>
      </c>
      <c r="G276" s="50" t="s">
        <v>1545</v>
      </c>
      <c r="H276" s="50" t="s">
        <v>1546</v>
      </c>
      <c r="I276" s="50">
        <f>(DAX__2019_2020__33[[#This Row],[Adj Close]]-DAX__2019_2020__33[[#This Row],[Adj Open]])/DAX__2019_2020__33[[#This Row],[Adj Open]]</f>
        <v>1.2631578947368272E-2</v>
      </c>
      <c r="J276" s="50">
        <f>DAX__2019_2020__33[[#This Row],[Adj Close]]-DAX__2019_2020__33[[#This Row],[Adj Open]]</f>
        <v>0.38678251559251109</v>
      </c>
      <c r="K276" s="50">
        <v>1533255</v>
      </c>
    </row>
    <row r="277" spans="1:11" x14ac:dyDescent="0.3">
      <c r="A277" s="51" t="str">
        <f t="shared" si="8"/>
        <v>1COV.DE</v>
      </c>
      <c r="B277" s="52" t="s">
        <v>30925</v>
      </c>
      <c r="C277" s="50" t="s">
        <v>1538</v>
      </c>
      <c r="D277" s="50">
        <f>DAX__2019_2020__33[[#This Row],[Open]]*(DAX__2019_2020__33[[#This Row],[Adj Close]]/DAX__2019_2020__33[[#This Row],[Close]])</f>
        <v>30.700863040972951</v>
      </c>
      <c r="E277" s="50" t="s">
        <v>1547</v>
      </c>
      <c r="F277" s="50" t="s">
        <v>1548</v>
      </c>
      <c r="G277" s="50" t="s">
        <v>1549</v>
      </c>
      <c r="H277" s="50" t="s">
        <v>1550</v>
      </c>
      <c r="I277" s="50">
        <f>(DAX__2019_2020__33[[#This Row],[Adj Close]]-DAX__2019_2020__33[[#This Row],[Adj Open]])/DAX__2019_2020__33[[#This Row],[Adj Open]]</f>
        <v>1.6010525774830808E-2</v>
      </c>
      <c r="J277" s="50">
        <f>DAX__2019_2020__33[[#This Row],[Adj Close]]-DAX__2019_2020__33[[#This Row],[Adj Open]]</f>
        <v>0.49153695902704797</v>
      </c>
      <c r="K277" s="50">
        <v>2362477</v>
      </c>
    </row>
    <row r="278" spans="1:11" x14ac:dyDescent="0.3">
      <c r="A278" s="51" t="str">
        <f t="shared" si="8"/>
        <v>1COV.DE</v>
      </c>
      <c r="B278" s="52" t="s">
        <v>30926</v>
      </c>
      <c r="C278" s="50" t="s">
        <v>1177</v>
      </c>
      <c r="D278" s="50">
        <f>DAX__2019_2020__33[[#This Row],[Open]]*(DAX__2019_2020__33[[#This Row],[Adj Close]]/DAX__2019_2020__33[[#This Row],[Close]])</f>
        <v>31.546951795357479</v>
      </c>
      <c r="E278" s="50" t="s">
        <v>1004</v>
      </c>
      <c r="F278" s="50" t="s">
        <v>1204</v>
      </c>
      <c r="G278" s="50" t="s">
        <v>1551</v>
      </c>
      <c r="H278" s="50" t="s">
        <v>1552</v>
      </c>
      <c r="I278" s="50">
        <f>(DAX__2019_2020__33[[#This Row],[Adj Close]]-DAX__2019_2020__33[[#This Row],[Adj Open]])/DAX__2019_2020__33[[#This Row],[Adj Open]]</f>
        <v>-1.3537751543409965E-2</v>
      </c>
      <c r="J278" s="50">
        <f>DAX__2019_2020__33[[#This Row],[Adj Close]]-DAX__2019_2020__33[[#This Row],[Adj Open]]</f>
        <v>-0.4270747953574805</v>
      </c>
      <c r="K278" s="50">
        <v>1570112</v>
      </c>
    </row>
    <row r="279" spans="1:11" x14ac:dyDescent="0.3">
      <c r="A279" s="51" t="str">
        <f t="shared" si="8"/>
        <v>1COV.DE</v>
      </c>
      <c r="B279" s="52" t="s">
        <v>30927</v>
      </c>
      <c r="C279" s="50" t="s">
        <v>1177</v>
      </c>
      <c r="D279" s="50">
        <f>DAX__2019_2020__33[[#This Row],[Open]]*(DAX__2019_2020__33[[#This Row],[Adj Close]]/DAX__2019_2020__33[[#This Row],[Close]])</f>
        <v>31.546948864702657</v>
      </c>
      <c r="E279" s="50" t="s">
        <v>1553</v>
      </c>
      <c r="F279" s="50" t="s">
        <v>1554</v>
      </c>
      <c r="G279" s="50" t="s">
        <v>1536</v>
      </c>
      <c r="H279" s="50" t="s">
        <v>1537</v>
      </c>
      <c r="I279" s="50">
        <f>(DAX__2019_2020__33[[#This Row],[Adj Close]]-DAX__2019_2020__33[[#This Row],[Adj Open]])/DAX__2019_2020__33[[#This Row],[Adj Open]]</f>
        <v>-2.5542782858606315E-2</v>
      </c>
      <c r="J279" s="50">
        <f>DAX__2019_2020__33[[#This Row],[Adj Close]]-DAX__2019_2020__33[[#This Row],[Adj Open]]</f>
        <v>-0.80579686470265699</v>
      </c>
      <c r="K279" s="50">
        <v>1468808</v>
      </c>
    </row>
    <row r="280" spans="1:11" x14ac:dyDescent="0.3">
      <c r="A280" s="51" t="str">
        <f t="shared" si="8"/>
        <v>1COV.DE</v>
      </c>
      <c r="B280" s="52" t="s">
        <v>30928</v>
      </c>
      <c r="C280" s="50" t="s">
        <v>1543</v>
      </c>
      <c r="D280" s="50">
        <f>DAX__2019_2020__33[[#This Row],[Open]]*(DAX__2019_2020__33[[#This Row],[Adj Close]]/DAX__2019_2020__33[[#This Row],[Close]])</f>
        <v>30.620281037673752</v>
      </c>
      <c r="E280" s="50" t="s">
        <v>1555</v>
      </c>
      <c r="F280" s="50" t="s">
        <v>1556</v>
      </c>
      <c r="G280" s="50" t="s">
        <v>1201</v>
      </c>
      <c r="H280" s="50" t="s">
        <v>1202</v>
      </c>
      <c r="I280" s="50">
        <f>(DAX__2019_2020__33[[#This Row],[Adj Close]]-DAX__2019_2020__33[[#This Row],[Adj Open]])/DAX__2019_2020__33[[#This Row],[Adj Open]]</f>
        <v>-1.3157631578946632E-3</v>
      </c>
      <c r="J280" s="50">
        <f>DAX__2019_2020__33[[#This Row],[Adj Close]]-DAX__2019_2020__33[[#This Row],[Adj Open]]</f>
        <v>-4.0289037673751693E-2</v>
      </c>
      <c r="K280" s="50">
        <v>1139189</v>
      </c>
    </row>
    <row r="281" spans="1:11" x14ac:dyDescent="0.3">
      <c r="A281" s="51" t="str">
        <f t="shared" si="8"/>
        <v>1COV.DE</v>
      </c>
      <c r="B281" s="52" t="s">
        <v>30929</v>
      </c>
      <c r="C281" s="50" t="s">
        <v>1557</v>
      </c>
      <c r="D281" s="50">
        <f>DAX__2019_2020__33[[#This Row],[Open]]*(DAX__2019_2020__33[[#This Row],[Adj Close]]/DAX__2019_2020__33[[#This Row],[Close]])</f>
        <v>30.78949907982906</v>
      </c>
      <c r="E281" s="50" t="s">
        <v>1006</v>
      </c>
      <c r="F281" s="50" t="s">
        <v>1201</v>
      </c>
      <c r="G281" s="50" t="s">
        <v>1558</v>
      </c>
      <c r="H281" s="50" t="s">
        <v>1559</v>
      </c>
      <c r="I281" s="50">
        <f>(DAX__2019_2020__33[[#This Row],[Adj Close]]-DAX__2019_2020__33[[#This Row],[Adj Open]])/DAX__2019_2020__33[[#This Row],[Adj Open]]</f>
        <v>1.5964433812207031E-2</v>
      </c>
      <c r="J281" s="50">
        <f>DAX__2019_2020__33[[#This Row],[Adj Close]]-DAX__2019_2020__33[[#This Row],[Adj Open]]</f>
        <v>0.49153692017094031</v>
      </c>
      <c r="K281" s="50">
        <v>1429366</v>
      </c>
    </row>
    <row r="282" spans="1:11" x14ac:dyDescent="0.3">
      <c r="A282" s="51" t="str">
        <f t="shared" si="8"/>
        <v>1COV.DE</v>
      </c>
      <c r="B282" s="52" t="s">
        <v>30930</v>
      </c>
      <c r="C282" s="50" t="s">
        <v>1560</v>
      </c>
      <c r="D282" s="50">
        <f>DAX__2019_2020__33[[#This Row],[Open]]*(DAX__2019_2020__33[[#This Row],[Adj Close]]/DAX__2019_2020__33[[#This Row],[Close]])</f>
        <v>31.313268079542752</v>
      </c>
      <c r="E282" s="50" t="s">
        <v>1180</v>
      </c>
      <c r="F282" s="50" t="s">
        <v>1561</v>
      </c>
      <c r="G282" s="50" t="s">
        <v>1562</v>
      </c>
      <c r="H282" s="50" t="s">
        <v>1563</v>
      </c>
      <c r="I282" s="50">
        <f>(DAX__2019_2020__33[[#This Row],[Adj Close]]-DAX__2019_2020__33[[#This Row],[Adj Open]])/DAX__2019_2020__33[[#This Row],[Adj Open]]</f>
        <v>1.0550668796946307E-2</v>
      </c>
      <c r="J282" s="50">
        <f>DAX__2019_2020__33[[#This Row],[Adj Close]]-DAX__2019_2020__33[[#This Row],[Adj Open]]</f>
        <v>0.33037592045724651</v>
      </c>
      <c r="K282" s="50">
        <v>1239081</v>
      </c>
    </row>
    <row r="283" spans="1:11" x14ac:dyDescent="0.3">
      <c r="A283" s="51" t="str">
        <f t="shared" si="8"/>
        <v>1COV.DE</v>
      </c>
      <c r="B283" s="52" t="s">
        <v>30931</v>
      </c>
      <c r="C283" s="50" t="s">
        <v>1529</v>
      </c>
      <c r="D283" s="50">
        <f>DAX__2019_2020__33[[#This Row],[Open]]*(DAX__2019_2020__33[[#This Row],[Adj Close]]/DAX__2019_2020__33[[#This Row],[Close]])</f>
        <v>31.522772435157766</v>
      </c>
      <c r="E283" s="50" t="s">
        <v>1564</v>
      </c>
      <c r="F283" s="50" t="s">
        <v>1565</v>
      </c>
      <c r="G283" s="50" t="s">
        <v>1566</v>
      </c>
      <c r="H283" s="50" t="s">
        <v>1567</v>
      </c>
      <c r="I283" s="50">
        <f>(DAX__2019_2020__33[[#This Row],[Adj Close]]-DAX__2019_2020__33[[#This Row],[Adj Open]])/DAX__2019_2020__33[[#This Row],[Adj Open]]</f>
        <v>-4.6012271114833194E-3</v>
      </c>
      <c r="J283" s="50">
        <f>DAX__2019_2020__33[[#This Row],[Adj Close]]-DAX__2019_2020__33[[#This Row],[Adj Open]]</f>
        <v>-0.14504343515776696</v>
      </c>
      <c r="K283" s="50">
        <v>1097703</v>
      </c>
    </row>
    <row r="284" spans="1:11" x14ac:dyDescent="0.3">
      <c r="A284" s="51" t="str">
        <f t="shared" si="8"/>
        <v>1COV.DE</v>
      </c>
      <c r="B284" s="52" t="s">
        <v>30932</v>
      </c>
      <c r="C284" s="50" t="s">
        <v>1521</v>
      </c>
      <c r="D284" s="50">
        <f>DAX__2019_2020__33[[#This Row],[Open]]*(DAX__2019_2020__33[[#This Row],[Adj Close]]/DAX__2019_2020__33[[#This Row],[Close]])</f>
        <v>31.42608191437759</v>
      </c>
      <c r="E284" s="50" t="s">
        <v>1232</v>
      </c>
      <c r="F284" s="50" t="s">
        <v>1199</v>
      </c>
      <c r="G284" s="50" t="s">
        <v>1167</v>
      </c>
      <c r="H284" s="50" t="s">
        <v>1568</v>
      </c>
      <c r="I284" s="50">
        <f>(DAX__2019_2020__33[[#This Row],[Adj Close]]-DAX__2019_2020__33[[#This Row],[Adj Open]])/DAX__2019_2020__33[[#This Row],[Adj Open]]</f>
        <v>2.5640512820513193E-3</v>
      </c>
      <c r="J284" s="50">
        <f>DAX__2019_2020__33[[#This Row],[Adj Close]]-DAX__2019_2020__33[[#This Row],[Adj Open]]</f>
        <v>8.0578085622409645E-2</v>
      </c>
      <c r="K284" s="50">
        <v>962520</v>
      </c>
    </row>
    <row r="285" spans="1:11" x14ac:dyDescent="0.3">
      <c r="A285" s="51" t="str">
        <f t="shared" si="8"/>
        <v>1COV.DE</v>
      </c>
      <c r="B285" s="52" t="s">
        <v>30933</v>
      </c>
      <c r="C285" s="50" t="s">
        <v>1007</v>
      </c>
      <c r="D285" s="50">
        <f>DAX__2019_2020__33[[#This Row],[Open]]*(DAX__2019_2020__33[[#This Row],[Adj Close]]/DAX__2019_2020__33[[#This Row],[Close]])</f>
        <v>31.611410785207699</v>
      </c>
      <c r="E285" s="50" t="s">
        <v>1005</v>
      </c>
      <c r="F285" s="50" t="s">
        <v>1534</v>
      </c>
      <c r="G285" s="50" t="s">
        <v>1569</v>
      </c>
      <c r="H285" s="50" t="s">
        <v>1570</v>
      </c>
      <c r="I285" s="50">
        <f>(DAX__2019_2020__33[[#This Row],[Adj Close]]-DAX__2019_2020__33[[#This Row],[Adj Open]])/DAX__2019_2020__33[[#This Row],[Adj Open]]</f>
        <v>6.3726739739995404E-3</v>
      </c>
      <c r="J285" s="50">
        <f>DAX__2019_2020__33[[#This Row],[Adj Close]]-DAX__2019_2020__33[[#This Row],[Adj Open]]</f>
        <v>0.20144921479230149</v>
      </c>
      <c r="K285" s="50">
        <v>895321</v>
      </c>
    </row>
    <row r="286" spans="1:11" x14ac:dyDescent="0.3">
      <c r="A286" s="51" t="str">
        <f t="shared" si="8"/>
        <v>1COV.DE</v>
      </c>
      <c r="B286" s="52" t="s">
        <v>30934</v>
      </c>
      <c r="C286" s="50" t="s">
        <v>1571</v>
      </c>
      <c r="D286" s="50">
        <f>DAX__2019_2020__33[[#This Row],[Open]]*(DAX__2019_2020__33[[#This Row],[Adj Close]]/DAX__2019_2020__33[[#This Row],[Close]])</f>
        <v>31.651701913298073</v>
      </c>
      <c r="E286" s="50" t="s">
        <v>1572</v>
      </c>
      <c r="F286" s="50" t="s">
        <v>1013</v>
      </c>
      <c r="G286" s="50" t="s">
        <v>1573</v>
      </c>
      <c r="H286" s="50" t="s">
        <v>1574</v>
      </c>
      <c r="I286" s="50">
        <f>(DAX__2019_2020__33[[#This Row],[Adj Close]]-DAX__2019_2020__33[[#This Row],[Adj Open]])/DAX__2019_2020__33[[#This Row],[Adj Open]]</f>
        <v>4.3279532670050603E-3</v>
      </c>
      <c r="J286" s="50">
        <f>DAX__2019_2020__33[[#This Row],[Adj Close]]-DAX__2019_2020__33[[#This Row],[Adj Open]]</f>
        <v>0.13698708670192872</v>
      </c>
      <c r="K286" s="50">
        <v>1849071</v>
      </c>
    </row>
    <row r="287" spans="1:11" x14ac:dyDescent="0.3">
      <c r="A287" s="51" t="str">
        <f t="shared" si="8"/>
        <v>1COV.DE</v>
      </c>
      <c r="B287" s="52" t="s">
        <v>30935</v>
      </c>
      <c r="C287" s="50" t="s">
        <v>1187</v>
      </c>
      <c r="D287" s="50">
        <f>DAX__2019_2020__33[[#This Row],[Open]]*(DAX__2019_2020__33[[#This Row],[Adj Close]]/DAX__2019_2020__33[[#This Row],[Close]])</f>
        <v>32.038485173964176</v>
      </c>
      <c r="E287" s="50" t="s">
        <v>1109</v>
      </c>
      <c r="F287" s="50" t="s">
        <v>1575</v>
      </c>
      <c r="G287" s="50" t="s">
        <v>1514</v>
      </c>
      <c r="H287" s="50" t="s">
        <v>1576</v>
      </c>
      <c r="I287" s="50">
        <f>(DAX__2019_2020__33[[#This Row],[Adj Close]]-DAX__2019_2020__33[[#This Row],[Adj Open]])/DAX__2019_2020__33[[#This Row],[Adj Open]]</f>
        <v>2.1378346145791861E-2</v>
      </c>
      <c r="J287" s="50">
        <f>DAX__2019_2020__33[[#This Row],[Adj Close]]-DAX__2019_2020__33[[#This Row],[Adj Open]]</f>
        <v>0.68492982603582675</v>
      </c>
      <c r="K287" s="50">
        <v>2828252</v>
      </c>
    </row>
    <row r="288" spans="1:11" x14ac:dyDescent="0.3">
      <c r="A288" s="51" t="str">
        <f t="shared" si="8"/>
        <v>1COV.DE</v>
      </c>
      <c r="B288" s="52" t="s">
        <v>30936</v>
      </c>
      <c r="C288" s="50" t="s">
        <v>1513</v>
      </c>
      <c r="D288" s="50">
        <f>DAX__2019_2020__33[[#This Row],[Open]]*(DAX__2019_2020__33[[#This Row],[Adj Close]]/DAX__2019_2020__33[[#This Row],[Close]])</f>
        <v>32.586425494348809</v>
      </c>
      <c r="E288" s="50" t="s">
        <v>1038</v>
      </c>
      <c r="F288" s="50" t="s">
        <v>1577</v>
      </c>
      <c r="G288" s="50" t="s">
        <v>1016</v>
      </c>
      <c r="H288" s="50" t="s">
        <v>1017</v>
      </c>
      <c r="I288" s="50">
        <f>(DAX__2019_2020__33[[#This Row],[Adj Close]]-DAX__2019_2020__33[[#This Row],[Adj Open]])/DAX__2019_2020__33[[#This Row],[Adj Open]]</f>
        <v>1.8298739324894647E-2</v>
      </c>
      <c r="J288" s="50">
        <f>DAX__2019_2020__33[[#This Row],[Adj Close]]-DAX__2019_2020__33[[#This Row],[Adj Open]]</f>
        <v>0.59629050565119002</v>
      </c>
      <c r="K288" s="50">
        <v>2086385</v>
      </c>
    </row>
    <row r="289" spans="1:11" x14ac:dyDescent="0.3">
      <c r="A289" s="51" t="str">
        <f t="shared" si="8"/>
        <v>1COV.DE</v>
      </c>
      <c r="B289" s="52" t="s">
        <v>30937</v>
      </c>
      <c r="C289" s="50" t="s">
        <v>1578</v>
      </c>
      <c r="D289" s="50">
        <f>DAX__2019_2020__33[[#This Row],[Open]]*(DAX__2019_2020__33[[#This Row],[Adj Close]]/DAX__2019_2020__33[[#This Row],[Close]])</f>
        <v>33.150486421192205</v>
      </c>
      <c r="E289" s="50" t="s">
        <v>1578</v>
      </c>
      <c r="F289" s="50" t="s">
        <v>1218</v>
      </c>
      <c r="G289" s="50" t="s">
        <v>1483</v>
      </c>
      <c r="H289" s="50" t="s">
        <v>1579</v>
      </c>
      <c r="I289" s="50">
        <f>(DAX__2019_2020__33[[#This Row],[Adj Close]]-DAX__2019_2020__33[[#This Row],[Adj Open]])/DAX__2019_2020__33[[#This Row],[Adj Open]]</f>
        <v>-2.868254809631866E-2</v>
      </c>
      <c r="J289" s="50">
        <f>DAX__2019_2020__33[[#This Row],[Adj Close]]-DAX__2019_2020__33[[#This Row],[Adj Open]]</f>
        <v>-0.95084042119220413</v>
      </c>
      <c r="K289" s="50">
        <v>2796238</v>
      </c>
    </row>
    <row r="290" spans="1:11" x14ac:dyDescent="0.3">
      <c r="A290" s="51" t="str">
        <f t="shared" si="8"/>
        <v>1COV.DE</v>
      </c>
      <c r="B290" s="52" t="s">
        <v>30938</v>
      </c>
      <c r="C290" s="50" t="s">
        <v>1551</v>
      </c>
      <c r="D290" s="50">
        <f>DAX__2019_2020__33[[#This Row],[Open]]*(DAX__2019_2020__33[[#This Row],[Adj Close]]/DAX__2019_2020__33[[#This Row],[Close]])</f>
        <v>31.119880953700335</v>
      </c>
      <c r="E290" s="50" t="s">
        <v>1580</v>
      </c>
      <c r="F290" s="50" t="s">
        <v>1581</v>
      </c>
      <c r="G290" s="50" t="s">
        <v>1582</v>
      </c>
      <c r="H290" s="50" t="s">
        <v>1583</v>
      </c>
      <c r="I290" s="50">
        <f>(DAX__2019_2020__33[[#This Row],[Adj Close]]-DAX__2019_2020__33[[#This Row],[Adj Open]])/DAX__2019_2020__33[[#This Row],[Adj Open]]</f>
        <v>1.2946401163811425E-3</v>
      </c>
      <c r="J290" s="50">
        <f>DAX__2019_2020__33[[#This Row],[Adj Close]]-DAX__2019_2020__33[[#This Row],[Adj Open]]</f>
        <v>4.0289046299665898E-2</v>
      </c>
      <c r="K290" s="50">
        <v>2382301</v>
      </c>
    </row>
    <row r="291" spans="1:11" x14ac:dyDescent="0.3">
      <c r="A291" s="51" t="str">
        <f t="shared" si="8"/>
        <v>1COV.DE</v>
      </c>
      <c r="B291" s="52" t="s">
        <v>30939</v>
      </c>
      <c r="C291" s="50" t="s">
        <v>1521</v>
      </c>
      <c r="D291" s="50">
        <f>DAX__2019_2020__33[[#This Row],[Open]]*(DAX__2019_2020__33[[#This Row],[Adj Close]]/DAX__2019_2020__33[[#This Row],[Close]])</f>
        <v>31.426081202811773</v>
      </c>
      <c r="E291" s="50" t="s">
        <v>1167</v>
      </c>
      <c r="F291" s="50" t="s">
        <v>1584</v>
      </c>
      <c r="G291" s="50" t="s">
        <v>1179</v>
      </c>
      <c r="H291" s="50" t="s">
        <v>1585</v>
      </c>
      <c r="I291" s="50">
        <f>(DAX__2019_2020__33[[#This Row],[Adj Close]]-DAX__2019_2020__33[[#This Row],[Adj Open]])/DAX__2019_2020__33[[#This Row],[Adj Open]]</f>
        <v>-1.5128205128205275E-2</v>
      </c>
      <c r="J291" s="50">
        <f>DAX__2019_2020__33[[#This Row],[Adj Close]]-DAX__2019_2020__33[[#This Row],[Adj Open]]</f>
        <v>-0.47542020281177244</v>
      </c>
      <c r="K291" s="50">
        <v>1752896</v>
      </c>
    </row>
    <row r="292" spans="1:11" x14ac:dyDescent="0.3">
      <c r="A292" s="51" t="str">
        <f t="shared" si="8"/>
        <v>1COV.DE</v>
      </c>
      <c r="B292" s="52" t="s">
        <v>30940</v>
      </c>
      <c r="C292" s="50" t="s">
        <v>1581</v>
      </c>
      <c r="D292" s="50">
        <f>DAX__2019_2020__33[[#This Row],[Open]]*(DAX__2019_2020__33[[#This Row],[Adj Close]]/DAX__2019_2020__33[[#This Row],[Close]])</f>
        <v>30.668629655635371</v>
      </c>
      <c r="E292" s="50" t="s">
        <v>1586</v>
      </c>
      <c r="F292" s="50" t="s">
        <v>1587</v>
      </c>
      <c r="G292" s="50" t="s">
        <v>1201</v>
      </c>
      <c r="H292" s="50" t="s">
        <v>1202</v>
      </c>
      <c r="I292" s="50">
        <f>(DAX__2019_2020__33[[#This Row],[Adj Close]]-DAX__2019_2020__33[[#This Row],[Adj Open]])/DAX__2019_2020__33[[#This Row],[Adj Open]]</f>
        <v>-2.8901733344672965E-3</v>
      </c>
      <c r="J292" s="50">
        <f>DAX__2019_2020__33[[#This Row],[Adj Close]]-DAX__2019_2020__33[[#This Row],[Adj Open]]</f>
        <v>-8.8637655635370294E-2</v>
      </c>
      <c r="K292" s="50">
        <v>2579980</v>
      </c>
    </row>
    <row r="293" spans="1:11" x14ac:dyDescent="0.3">
      <c r="A293" s="51" t="str">
        <f t="shared" si="8"/>
        <v>1COV.DE</v>
      </c>
      <c r="B293" s="52" t="s">
        <v>30941</v>
      </c>
      <c r="C293" s="50" t="s">
        <v>1588</v>
      </c>
      <c r="D293" s="50">
        <f>DAX__2019_2020__33[[#This Row],[Open]]*(DAX__2019_2020__33[[#This Row],[Adj Close]]/DAX__2019_2020__33[[#This Row],[Close]])</f>
        <v>29.862835043075691</v>
      </c>
      <c r="E293" s="50" t="s">
        <v>1589</v>
      </c>
      <c r="F293" s="50" t="s">
        <v>1590</v>
      </c>
      <c r="G293" s="50" t="s">
        <v>1591</v>
      </c>
      <c r="H293" s="50" t="s">
        <v>1592</v>
      </c>
      <c r="I293" s="50">
        <f>(DAX__2019_2020__33[[#This Row],[Adj Close]]-DAX__2019_2020__33[[#This Row],[Adj Open]])/DAX__2019_2020__33[[#This Row],[Adj Open]]</f>
        <v>-2.4284969663114719E-2</v>
      </c>
      <c r="J293" s="50">
        <f>DAX__2019_2020__33[[#This Row],[Adj Close]]-DAX__2019_2020__33[[#This Row],[Adj Open]]</f>
        <v>-0.72521804307569226</v>
      </c>
      <c r="K293" s="50">
        <v>3699485</v>
      </c>
    </row>
    <row r="294" spans="1:11" x14ac:dyDescent="0.3">
      <c r="A294" s="51" t="str">
        <f t="shared" si="8"/>
        <v>1COV.DE</v>
      </c>
      <c r="B294" s="52" t="s">
        <v>30942</v>
      </c>
      <c r="C294" s="50" t="s">
        <v>1593</v>
      </c>
      <c r="D294" s="50">
        <f>DAX__2019_2020__33[[#This Row],[Open]]*(DAX__2019_2020__33[[#This Row],[Adj Close]]/DAX__2019_2020__33[[#This Row],[Close]])</f>
        <v>28.227064913422243</v>
      </c>
      <c r="E294" s="50" t="s">
        <v>1594</v>
      </c>
      <c r="F294" s="50" t="s">
        <v>1595</v>
      </c>
      <c r="G294" s="50" t="s">
        <v>1596</v>
      </c>
      <c r="H294" s="50" t="s">
        <v>1597</v>
      </c>
      <c r="I294" s="50">
        <f>(DAX__2019_2020__33[[#This Row],[Adj Close]]-DAX__2019_2020__33[[#This Row],[Adj Open]])/DAX__2019_2020__33[[#This Row],[Adj Open]]</f>
        <v>-1.5415273063524745E-2</v>
      </c>
      <c r="J294" s="50">
        <f>DAX__2019_2020__33[[#This Row],[Adj Close]]-DAX__2019_2020__33[[#This Row],[Adj Open]]</f>
        <v>-0.43512791342224233</v>
      </c>
      <c r="K294" s="50">
        <v>4420674</v>
      </c>
    </row>
    <row r="295" spans="1:11" x14ac:dyDescent="0.3">
      <c r="A295" s="51" t="str">
        <f t="shared" si="8"/>
        <v>1COV.DE</v>
      </c>
      <c r="B295" s="52" t="s">
        <v>30943</v>
      </c>
      <c r="C295" s="50" t="s">
        <v>1598</v>
      </c>
      <c r="D295" s="50">
        <f>DAX__2019_2020__33[[#This Row],[Open]]*(DAX__2019_2020__33[[#This Row],[Adj Close]]/DAX__2019_2020__33[[#This Row],[Close]])</f>
        <v>28.36405100002878</v>
      </c>
      <c r="E295" s="50" t="s">
        <v>1599</v>
      </c>
      <c r="F295" s="50" t="s">
        <v>1600</v>
      </c>
      <c r="G295" s="50" t="s">
        <v>1601</v>
      </c>
      <c r="H295" s="50" t="s">
        <v>1602</v>
      </c>
      <c r="I295" s="50">
        <f>(DAX__2019_2020__33[[#This Row],[Adj Close]]-DAX__2019_2020__33[[#This Row],[Adj Open]])/DAX__2019_2020__33[[#This Row],[Adj Open]]</f>
        <v>-3.4659118333547768E-2</v>
      </c>
      <c r="J295" s="50">
        <f>DAX__2019_2020__33[[#This Row],[Adj Close]]-DAX__2019_2020__33[[#This Row],[Adj Open]]</f>
        <v>-0.98307300002878151</v>
      </c>
      <c r="K295" s="50">
        <v>2416846</v>
      </c>
    </row>
    <row r="296" spans="1:11" x14ac:dyDescent="0.3">
      <c r="A296" s="51" t="str">
        <f t="shared" si="8"/>
        <v>1COV.DE</v>
      </c>
      <c r="B296" s="52" t="s">
        <v>30944</v>
      </c>
      <c r="C296" s="50" t="s">
        <v>1603</v>
      </c>
      <c r="D296" s="50">
        <f>DAX__2019_2020__33[[#This Row],[Open]]*(DAX__2019_2020__33[[#This Row],[Adj Close]]/DAX__2019_2020__33[[#This Row],[Close]])</f>
        <v>27.864460982648055</v>
      </c>
      <c r="E296" s="50" t="s">
        <v>1604</v>
      </c>
      <c r="F296" s="50" t="s">
        <v>1605</v>
      </c>
      <c r="G296" s="50" t="s">
        <v>1606</v>
      </c>
      <c r="H296" s="50" t="s">
        <v>1607</v>
      </c>
      <c r="I296" s="50">
        <f>(DAX__2019_2020__33[[#This Row],[Adj Close]]-DAX__2019_2020__33[[#This Row],[Adj Open]])/DAX__2019_2020__33[[#This Row],[Adj Open]]</f>
        <v>-1.1856679476189786E-2</v>
      </c>
      <c r="J296" s="50">
        <f>DAX__2019_2020__33[[#This Row],[Adj Close]]-DAX__2019_2020__33[[#This Row],[Adj Open]]</f>
        <v>-0.33037998264805424</v>
      </c>
      <c r="K296" s="50">
        <v>2328916</v>
      </c>
    </row>
    <row r="297" spans="1:11" x14ac:dyDescent="0.3">
      <c r="A297" s="51" t="str">
        <f t="shared" si="8"/>
        <v>1COV.DE</v>
      </c>
      <c r="B297" s="52" t="s">
        <v>30945</v>
      </c>
      <c r="C297" s="50" t="s">
        <v>1608</v>
      </c>
      <c r="D297" s="50">
        <f>DAX__2019_2020__33[[#This Row],[Open]]*(DAX__2019_2020__33[[#This Row],[Adj Close]]/DAX__2019_2020__33[[#This Row],[Close]])</f>
        <v>27.687184132460292</v>
      </c>
      <c r="E297" s="50" t="s">
        <v>1609</v>
      </c>
      <c r="F297" s="50" t="s">
        <v>1610</v>
      </c>
      <c r="G297" s="50" t="s">
        <v>1611</v>
      </c>
      <c r="H297" s="50" t="s">
        <v>1612</v>
      </c>
      <c r="I297" s="50">
        <f>(DAX__2019_2020__33[[#This Row],[Adj Close]]-DAX__2019_2020__33[[#This Row],[Adj Open]])/DAX__2019_2020__33[[#This Row],[Adj Open]]</f>
        <v>2.0372525600334031E-2</v>
      </c>
      <c r="J297" s="50">
        <f>DAX__2019_2020__33[[#This Row],[Adj Close]]-DAX__2019_2020__33[[#This Row],[Adj Open]]</f>
        <v>0.56405786753970943</v>
      </c>
      <c r="K297" s="50">
        <v>1996052</v>
      </c>
    </row>
    <row r="298" spans="1:11" x14ac:dyDescent="0.3">
      <c r="A298" s="51" t="str">
        <f t="shared" si="8"/>
        <v>1COV.DE</v>
      </c>
      <c r="B298" s="52" t="s">
        <v>30946</v>
      </c>
      <c r="C298" s="50" t="s">
        <v>1613</v>
      </c>
      <c r="D298" s="50">
        <f>DAX__2019_2020__33[[#This Row],[Open]]*(DAX__2019_2020__33[[#This Row],[Adj Close]]/DAX__2019_2020__33[[#This Row],[Close]])</f>
        <v>28.557441262879678</v>
      </c>
      <c r="E298" s="50" t="s">
        <v>1614</v>
      </c>
      <c r="F298" s="50" t="s">
        <v>1615</v>
      </c>
      <c r="G298" s="50" t="s">
        <v>1616</v>
      </c>
      <c r="H298" s="50" t="s">
        <v>1617</v>
      </c>
      <c r="I298" s="50">
        <f>(DAX__2019_2020__33[[#This Row],[Adj Close]]-DAX__2019_2020__33[[#This Row],[Adj Open]])/DAX__2019_2020__33[[#This Row],[Adj Open]]</f>
        <v>-3.7528161329801475E-2</v>
      </c>
      <c r="J298" s="50">
        <f>DAX__2019_2020__33[[#This Row],[Adj Close]]-DAX__2019_2020__33[[#This Row],[Adj Open]]</f>
        <v>-1.0717082628796781</v>
      </c>
      <c r="K298" s="50">
        <v>2248852</v>
      </c>
    </row>
    <row r="299" spans="1:11" x14ac:dyDescent="0.3">
      <c r="A299" s="51" t="str">
        <f t="shared" si="8"/>
        <v>1COV.DE</v>
      </c>
      <c r="B299" s="52" t="s">
        <v>30947</v>
      </c>
      <c r="C299" s="50" t="s">
        <v>1618</v>
      </c>
      <c r="D299" s="50">
        <f>DAX__2019_2020__33[[#This Row],[Open]]*(DAX__2019_2020__33[[#This Row],[Adj Close]]/DAX__2019_2020__33[[#This Row],[Close]])</f>
        <v>26.816920778602832</v>
      </c>
      <c r="E299" s="50" t="s">
        <v>1619</v>
      </c>
      <c r="F299" s="50" t="s">
        <v>1620</v>
      </c>
      <c r="G299" s="50" t="s">
        <v>1621</v>
      </c>
      <c r="H299" s="50" t="s">
        <v>1622</v>
      </c>
      <c r="I299" s="50">
        <f>(DAX__2019_2020__33[[#This Row],[Adj Close]]-DAX__2019_2020__33[[#This Row],[Adj Open]])/DAX__2019_2020__33[[#This Row],[Adj Open]]</f>
        <v>-1.3822085751865457E-2</v>
      </c>
      <c r="J299" s="50">
        <f>DAX__2019_2020__33[[#This Row],[Adj Close]]-DAX__2019_2020__33[[#This Row],[Adj Open]]</f>
        <v>-0.3706657786028309</v>
      </c>
      <c r="K299" s="50">
        <v>2673811</v>
      </c>
    </row>
    <row r="300" spans="1:11" x14ac:dyDescent="0.3">
      <c r="A300" s="51" t="str">
        <f t="shared" si="8"/>
        <v>1COV.DE</v>
      </c>
      <c r="B300" s="52" t="s">
        <v>30948</v>
      </c>
      <c r="C300" s="50" t="s">
        <v>1623</v>
      </c>
      <c r="D300" s="50">
        <f>DAX__2019_2020__33[[#This Row],[Open]]*(DAX__2019_2020__33[[#This Row],[Adj Close]]/DAX__2019_2020__33[[#This Row],[Close]])</f>
        <v>25.019995310938697</v>
      </c>
      <c r="E300" s="50" t="s">
        <v>1624</v>
      </c>
      <c r="F300" s="50" t="s">
        <v>1625</v>
      </c>
      <c r="G300" s="50" t="s">
        <v>1625</v>
      </c>
      <c r="H300" s="50" t="s">
        <v>1626</v>
      </c>
      <c r="I300" s="50">
        <f>(DAX__2019_2020__33[[#This Row],[Adj Close]]-DAX__2019_2020__33[[#This Row],[Adj Open]])/DAX__2019_2020__33[[#This Row],[Adj Open]]</f>
        <v>-6.4734237189508465E-2</v>
      </c>
      <c r="J300" s="50">
        <f>DAX__2019_2020__33[[#This Row],[Adj Close]]-DAX__2019_2020__33[[#This Row],[Adj Open]]</f>
        <v>-1.6196503109386953</v>
      </c>
      <c r="K300" s="50">
        <v>4133341</v>
      </c>
    </row>
    <row r="301" spans="1:11" x14ac:dyDescent="0.3">
      <c r="A301" s="51" t="str">
        <f t="shared" si="8"/>
        <v>1COV.DE</v>
      </c>
      <c r="B301" s="52" t="s">
        <v>30949</v>
      </c>
      <c r="C301" s="50" t="s">
        <v>1627</v>
      </c>
      <c r="D301" s="50">
        <f>DAX__2019_2020__33[[#This Row],[Open]]*(DAX__2019_2020__33[[#This Row],[Adj Close]]/DAX__2019_2020__33[[#This Row],[Close]])</f>
        <v>23.843529981385959</v>
      </c>
      <c r="E301" s="50" t="s">
        <v>1628</v>
      </c>
      <c r="F301" s="50" t="s">
        <v>1629</v>
      </c>
      <c r="G301" s="50" t="s">
        <v>1630</v>
      </c>
      <c r="H301" s="50" t="s">
        <v>1631</v>
      </c>
      <c r="I301" s="50">
        <f>(DAX__2019_2020__33[[#This Row],[Adj Close]]-DAX__2019_2020__33[[#This Row],[Adj Open]])/DAX__2019_2020__33[[#This Row],[Adj Open]]</f>
        <v>-1.3180094626563006E-2</v>
      </c>
      <c r="J301" s="50">
        <f>DAX__2019_2020__33[[#This Row],[Adj Close]]-DAX__2019_2020__33[[#This Row],[Adj Open]]</f>
        <v>-0.31425998138595901</v>
      </c>
      <c r="K301" s="50">
        <v>3293686</v>
      </c>
    </row>
    <row r="302" spans="1:11" x14ac:dyDescent="0.3">
      <c r="A302" s="51" t="str">
        <f t="shared" si="8"/>
        <v>1COV.DE</v>
      </c>
      <c r="B302" s="52" t="s">
        <v>30950</v>
      </c>
      <c r="C302" s="50" t="s">
        <v>1632</v>
      </c>
      <c r="D302" s="50">
        <f>DAX__2019_2020__33[[#This Row],[Open]]*(DAX__2019_2020__33[[#This Row],[Adj Close]]/DAX__2019_2020__33[[#This Row],[Close]])</f>
        <v>24.012748010611936</v>
      </c>
      <c r="E302" s="50" t="s">
        <v>1633</v>
      </c>
      <c r="F302" s="50" t="s">
        <v>1634</v>
      </c>
      <c r="G302" s="50" t="s">
        <v>1635</v>
      </c>
      <c r="H302" s="50" t="s">
        <v>1636</v>
      </c>
      <c r="I302" s="50">
        <f>(DAX__2019_2020__33[[#This Row],[Adj Close]]-DAX__2019_2020__33[[#This Row],[Adj Open]])/DAX__2019_2020__33[[#This Row],[Adj Open]]</f>
        <v>-2.0133893293084043E-3</v>
      </c>
      <c r="J302" s="50">
        <f>DAX__2019_2020__33[[#This Row],[Adj Close]]-DAX__2019_2020__33[[#This Row],[Adj Open]]</f>
        <v>-4.8347010611937691E-2</v>
      </c>
      <c r="K302" s="50">
        <v>2915215</v>
      </c>
    </row>
    <row r="303" spans="1:11" x14ac:dyDescent="0.3">
      <c r="A303" s="51" t="str">
        <f t="shared" si="8"/>
        <v>1COV.DE</v>
      </c>
      <c r="B303" s="52" t="s">
        <v>30951</v>
      </c>
      <c r="C303" s="50" t="s">
        <v>1637</v>
      </c>
      <c r="D303" s="50">
        <f>DAX__2019_2020__33[[#This Row],[Open]]*(DAX__2019_2020__33[[#This Row],[Adj Close]]/DAX__2019_2020__33[[#This Row],[Close]])</f>
        <v>22.844344912299569</v>
      </c>
      <c r="E303" s="50" t="s">
        <v>1638</v>
      </c>
      <c r="F303" s="50" t="s">
        <v>1639</v>
      </c>
      <c r="G303" s="50" t="s">
        <v>1640</v>
      </c>
      <c r="H303" s="50" t="s">
        <v>1641</v>
      </c>
      <c r="I303" s="50">
        <f>(DAX__2019_2020__33[[#This Row],[Adj Close]]-DAX__2019_2020__33[[#This Row],[Adj Open]])/DAX__2019_2020__33[[#This Row],[Adj Open]]</f>
        <v>-9.2768994708994745E-2</v>
      </c>
      <c r="J303" s="50">
        <f>DAX__2019_2020__33[[#This Row],[Adj Close]]-DAX__2019_2020__33[[#This Row],[Adj Open]]</f>
        <v>-2.1192469122995696</v>
      </c>
      <c r="K303" s="50">
        <v>4774114</v>
      </c>
    </row>
    <row r="304" spans="1:11" x14ac:dyDescent="0.3">
      <c r="A304" s="51" t="str">
        <f t="shared" si="8"/>
        <v>1COV.DE</v>
      </c>
      <c r="B304" s="52" t="s">
        <v>30952</v>
      </c>
      <c r="C304" s="50" t="s">
        <v>1642</v>
      </c>
      <c r="D304" s="50">
        <f>DAX__2019_2020__33[[#This Row],[Open]]*(DAX__2019_2020__33[[#This Row],[Adj Close]]/DAX__2019_2020__33[[#This Row],[Close]])</f>
        <v>21.506721020296187</v>
      </c>
      <c r="E304" s="50" t="s">
        <v>1643</v>
      </c>
      <c r="F304" s="50" t="s">
        <v>1644</v>
      </c>
      <c r="G304" s="50" t="s">
        <v>1645</v>
      </c>
      <c r="H304" s="50" t="s">
        <v>1646</v>
      </c>
      <c r="I304" s="50">
        <f>(DAX__2019_2020__33[[#This Row],[Adj Close]]-DAX__2019_2020__33[[#This Row],[Adj Open]])/DAX__2019_2020__33[[#This Row],[Adj Open]]</f>
        <v>2.6226675675284764E-3</v>
      </c>
      <c r="J304" s="50">
        <f>DAX__2019_2020__33[[#This Row],[Adj Close]]-DAX__2019_2020__33[[#This Row],[Adj Open]]</f>
        <v>5.6404979703813751E-2</v>
      </c>
      <c r="K304" s="50">
        <v>4685381</v>
      </c>
    </row>
    <row r="305" spans="1:11" x14ac:dyDescent="0.3">
      <c r="A305" s="51" t="str">
        <f t="shared" si="8"/>
        <v>1COV.DE</v>
      </c>
      <c r="B305" s="52" t="s">
        <v>30953</v>
      </c>
      <c r="C305" s="50" t="s">
        <v>1639</v>
      </c>
      <c r="D305" s="50">
        <f>DAX__2019_2020__33[[#This Row],[Open]]*(DAX__2019_2020__33[[#This Row],[Adj Close]]/DAX__2019_2020__33[[#This Row],[Close]])</f>
        <v>20.531706229718875</v>
      </c>
      <c r="E305" s="50" t="s">
        <v>1647</v>
      </c>
      <c r="F305" s="50" t="s">
        <v>1648</v>
      </c>
      <c r="G305" s="50" t="s">
        <v>1649</v>
      </c>
      <c r="H305" s="50" t="s">
        <v>1650</v>
      </c>
      <c r="I305" s="50">
        <f>(DAX__2019_2020__33[[#This Row],[Adj Close]]-DAX__2019_2020__33[[#This Row],[Adj Open]])/DAX__2019_2020__33[[#This Row],[Adj Open]]</f>
        <v>-2.2762951334379951E-2</v>
      </c>
      <c r="J305" s="50">
        <f>DAX__2019_2020__33[[#This Row],[Adj Close]]-DAX__2019_2020__33[[#This Row],[Adj Open]]</f>
        <v>-0.46736222971887642</v>
      </c>
      <c r="K305" s="50">
        <v>3776044</v>
      </c>
    </row>
    <row r="306" spans="1:11" x14ac:dyDescent="0.3">
      <c r="A306" s="51" t="str">
        <f t="shared" si="8"/>
        <v>1COV.DE</v>
      </c>
      <c r="B306" s="52" t="s">
        <v>30954</v>
      </c>
      <c r="C306" s="50" t="s">
        <v>1651</v>
      </c>
      <c r="D306" s="50">
        <f>DAX__2019_2020__33[[#This Row],[Open]]*(DAX__2019_2020__33[[#This Row],[Adj Close]]/DAX__2019_2020__33[[#This Row],[Close]])</f>
        <v>21.273040810284378</v>
      </c>
      <c r="E306" s="50" t="s">
        <v>1652</v>
      </c>
      <c r="F306" s="50" t="s">
        <v>1653</v>
      </c>
      <c r="G306" s="50" t="s">
        <v>1654</v>
      </c>
      <c r="H306" s="50" t="s">
        <v>1655</v>
      </c>
      <c r="I306" s="50">
        <f>(DAX__2019_2020__33[[#This Row],[Adj Close]]-DAX__2019_2020__33[[#This Row],[Adj Open]])/DAX__2019_2020__33[[#This Row],[Adj Open]]</f>
        <v>-2.7651515151515069E-2</v>
      </c>
      <c r="J306" s="50">
        <f>DAX__2019_2020__33[[#This Row],[Adj Close]]-DAX__2019_2020__33[[#This Row],[Adj Open]]</f>
        <v>-0.58823181028437688</v>
      </c>
      <c r="K306" s="50">
        <v>2580612</v>
      </c>
    </row>
    <row r="307" spans="1:11" x14ac:dyDescent="0.3">
      <c r="A307" s="51" t="str">
        <f t="shared" si="8"/>
        <v>1COV.DE</v>
      </c>
      <c r="B307" s="52" t="s">
        <v>30955</v>
      </c>
      <c r="C307" s="50" t="s">
        <v>1656</v>
      </c>
      <c r="D307" s="50">
        <f>DAX__2019_2020__33[[#This Row],[Open]]*(DAX__2019_2020__33[[#This Row],[Adj Close]]/DAX__2019_2020__33[[#This Row],[Close]])</f>
        <v>19.830663716890346</v>
      </c>
      <c r="E307" s="50" t="s">
        <v>1657</v>
      </c>
      <c r="F307" s="50" t="s">
        <v>1658</v>
      </c>
      <c r="G307" s="50" t="s">
        <v>1659</v>
      </c>
      <c r="H307" s="50" t="s">
        <v>1660</v>
      </c>
      <c r="I307" s="50">
        <f>(DAX__2019_2020__33[[#This Row],[Adj Close]]-DAX__2019_2020__33[[#This Row],[Adj Open]])/DAX__2019_2020__33[[#This Row],[Adj Open]]</f>
        <v>2.8037300770528208E-2</v>
      </c>
      <c r="J307" s="50">
        <f>DAX__2019_2020__33[[#This Row],[Adj Close]]-DAX__2019_2020__33[[#This Row],[Adj Open]]</f>
        <v>0.55599828310965549</v>
      </c>
      <c r="K307" s="50">
        <v>2486884</v>
      </c>
    </row>
    <row r="308" spans="1:11" x14ac:dyDescent="0.3">
      <c r="A308" s="51" t="str">
        <f t="shared" si="8"/>
        <v>1COV.DE</v>
      </c>
      <c r="B308" s="52" t="s">
        <v>30956</v>
      </c>
      <c r="C308" s="50" t="s">
        <v>1661</v>
      </c>
      <c r="D308" s="50">
        <f>DAX__2019_2020__33[[#This Row],[Open]]*(DAX__2019_2020__33[[#This Row],[Adj Close]]/DAX__2019_2020__33[[#This Row],[Close]])</f>
        <v>20.241618793374531</v>
      </c>
      <c r="E308" s="50" t="s">
        <v>1662</v>
      </c>
      <c r="F308" s="50" t="s">
        <v>1663</v>
      </c>
      <c r="G308" s="50" t="s">
        <v>1664</v>
      </c>
      <c r="H308" s="50" t="s">
        <v>1665</v>
      </c>
      <c r="I308" s="50">
        <f>(DAX__2019_2020__33[[#This Row],[Adj Close]]-DAX__2019_2020__33[[#This Row],[Adj Open]])/DAX__2019_2020__33[[#This Row],[Adj Open]]</f>
        <v>2.5477666183214127E-2</v>
      </c>
      <c r="J308" s="50">
        <f>DAX__2019_2020__33[[#This Row],[Adj Close]]-DAX__2019_2020__33[[#This Row],[Adj Open]]</f>
        <v>0.51570920662546982</v>
      </c>
      <c r="K308" s="50">
        <v>2612328</v>
      </c>
    </row>
    <row r="309" spans="1:11" x14ac:dyDescent="0.3">
      <c r="A309" s="51" t="str">
        <f t="shared" si="8"/>
        <v>1COV.DE</v>
      </c>
      <c r="B309" s="52" t="s">
        <v>30957</v>
      </c>
      <c r="C309" s="50" t="s">
        <v>1666</v>
      </c>
      <c r="D309" s="50">
        <f>DAX__2019_2020__33[[#This Row],[Open]]*(DAX__2019_2020__33[[#This Row],[Adj Close]]/DAX__2019_2020__33[[#This Row],[Close]])</f>
        <v>21.957966169768326</v>
      </c>
      <c r="E309" s="50" t="s">
        <v>1667</v>
      </c>
      <c r="F309" s="50" t="s">
        <v>1668</v>
      </c>
      <c r="G309" s="50" t="s">
        <v>1669</v>
      </c>
      <c r="H309" s="50" t="s">
        <v>1670</v>
      </c>
      <c r="I309" s="50">
        <f>(DAX__2019_2020__33[[#This Row],[Adj Close]]-DAX__2019_2020__33[[#This Row],[Adj Open]])/DAX__2019_2020__33[[#This Row],[Adj Open]]</f>
        <v>-3.3761467889908241E-2</v>
      </c>
      <c r="J309" s="50">
        <f>DAX__2019_2020__33[[#This Row],[Adj Close]]-DAX__2019_2020__33[[#This Row],[Adj Open]]</f>
        <v>-0.74133316976832475</v>
      </c>
      <c r="K309" s="50">
        <v>2869677</v>
      </c>
    </row>
    <row r="310" spans="1:11" x14ac:dyDescent="0.3">
      <c r="A310" s="51" t="str">
        <f t="shared" si="8"/>
        <v>1COV.DE</v>
      </c>
      <c r="B310" s="52" t="s">
        <v>30958</v>
      </c>
      <c r="C310" s="50" t="s">
        <v>1661</v>
      </c>
      <c r="D310" s="50">
        <f>DAX__2019_2020__33[[#This Row],[Open]]*(DAX__2019_2020__33[[#This Row],[Adj Close]]/DAX__2019_2020__33[[#This Row],[Close]])</f>
        <v>20.241621235347637</v>
      </c>
      <c r="E310" s="50" t="s">
        <v>1671</v>
      </c>
      <c r="F310" s="50" t="s">
        <v>1672</v>
      </c>
      <c r="G310" s="50" t="s">
        <v>1673</v>
      </c>
      <c r="H310" s="50" t="s">
        <v>1674</v>
      </c>
      <c r="I310" s="50">
        <f>(DAX__2019_2020__33[[#This Row],[Adj Close]]-DAX__2019_2020__33[[#This Row],[Adj Open]])/DAX__2019_2020__33[[#This Row],[Adj Open]]</f>
        <v>4.5382123989565294E-2</v>
      </c>
      <c r="J310" s="50">
        <f>DAX__2019_2020__33[[#This Row],[Adj Close]]-DAX__2019_2020__33[[#This Row],[Adj Open]]</f>
        <v>0.91860776465236427</v>
      </c>
      <c r="K310" s="50">
        <v>1843678</v>
      </c>
    </row>
    <row r="311" spans="1:11" x14ac:dyDescent="0.3">
      <c r="A311" s="51" t="str">
        <f t="shared" si="8"/>
        <v>1COV.DE</v>
      </c>
      <c r="B311" s="52" t="s">
        <v>30959</v>
      </c>
      <c r="C311" s="50" t="s">
        <v>1675</v>
      </c>
      <c r="D311" s="50">
        <f>DAX__2019_2020__33[[#This Row],[Open]]*(DAX__2019_2020__33[[#This Row],[Adj Close]]/DAX__2019_2020__33[[#This Row],[Close]])</f>
        <v>22.062719327917357</v>
      </c>
      <c r="E311" s="50" t="s">
        <v>1676</v>
      </c>
      <c r="F311" s="50" t="s">
        <v>1677</v>
      </c>
      <c r="G311" s="50" t="s">
        <v>1678</v>
      </c>
      <c r="H311" s="50" t="s">
        <v>1679</v>
      </c>
      <c r="I311" s="50">
        <f>(DAX__2019_2020__33[[#This Row],[Adj Close]]-DAX__2019_2020__33[[#This Row],[Adj Open]])/DAX__2019_2020__33[[#This Row],[Adj Open]]</f>
        <v>2.7757488230733589E-2</v>
      </c>
      <c r="J311" s="50">
        <f>DAX__2019_2020__33[[#This Row],[Adj Close]]-DAX__2019_2020__33[[#This Row],[Adj Open]]</f>
        <v>0.61240567208264451</v>
      </c>
      <c r="K311" s="50">
        <v>2804286</v>
      </c>
    </row>
    <row r="312" spans="1:11" x14ac:dyDescent="0.3">
      <c r="A312" s="51" t="str">
        <f t="shared" si="8"/>
        <v>1COV.DE</v>
      </c>
      <c r="B312" s="52" t="s">
        <v>30960</v>
      </c>
      <c r="C312" s="50" t="s">
        <v>1680</v>
      </c>
      <c r="D312" s="50">
        <f>DAX__2019_2020__33[[#This Row],[Open]]*(DAX__2019_2020__33[[#This Row],[Adj Close]]/DAX__2019_2020__33[[#This Row],[Close]])</f>
        <v>23.287529525833488</v>
      </c>
      <c r="E312" s="50" t="s">
        <v>1681</v>
      </c>
      <c r="F312" s="50" t="s">
        <v>1682</v>
      </c>
      <c r="G312" s="50" t="s">
        <v>1683</v>
      </c>
      <c r="H312" s="50" t="s">
        <v>1684</v>
      </c>
      <c r="I312" s="50">
        <f>(DAX__2019_2020__33[[#This Row],[Adj Close]]-DAX__2019_2020__33[[#This Row],[Adj Open]])/DAX__2019_2020__33[[#This Row],[Adj Open]]</f>
        <v>7.9584429065743915E-3</v>
      </c>
      <c r="J312" s="50">
        <f>DAX__2019_2020__33[[#This Row],[Adj Close]]-DAX__2019_2020__33[[#This Row],[Adj Open]]</f>
        <v>0.18533247416651122</v>
      </c>
      <c r="K312" s="50">
        <v>2735665</v>
      </c>
    </row>
    <row r="313" spans="1:11" x14ac:dyDescent="0.3">
      <c r="A313" s="51" t="str">
        <f t="shared" si="8"/>
        <v>1COV.DE</v>
      </c>
      <c r="B313" s="52" t="s">
        <v>30961</v>
      </c>
      <c r="C313" s="50" t="s">
        <v>1685</v>
      </c>
      <c r="D313" s="50">
        <f>DAX__2019_2020__33[[#This Row],[Open]]*(DAX__2019_2020__33[[#This Row],[Adj Close]]/DAX__2019_2020__33[[#This Row],[Close]])</f>
        <v>22.771821119594595</v>
      </c>
      <c r="E313" s="50" t="s">
        <v>1686</v>
      </c>
      <c r="F313" s="50" t="s">
        <v>1667</v>
      </c>
      <c r="G313" s="50" t="s">
        <v>1686</v>
      </c>
      <c r="H313" s="50" t="s">
        <v>1687</v>
      </c>
      <c r="I313" s="50">
        <f>(DAX__2019_2020__33[[#This Row],[Adj Close]]-DAX__2019_2020__33[[#This Row],[Adj Open]])/DAX__2019_2020__33[[#This Row],[Adj Open]]</f>
        <v>4.7416843595187566E-2</v>
      </c>
      <c r="J313" s="50">
        <f>DAX__2019_2020__33[[#This Row],[Adj Close]]-DAX__2019_2020__33[[#This Row],[Adj Open]]</f>
        <v>1.0797678804054058</v>
      </c>
      <c r="K313" s="50">
        <v>2423315</v>
      </c>
    </row>
    <row r="314" spans="1:11" x14ac:dyDescent="0.3">
      <c r="A314" s="51" t="str">
        <f t="shared" si="8"/>
        <v>1COV.DE</v>
      </c>
      <c r="B314" s="52" t="s">
        <v>30962</v>
      </c>
      <c r="C314" s="50" t="s">
        <v>1688</v>
      </c>
      <c r="D314" s="50">
        <f>DAX__2019_2020__33[[#This Row],[Open]]*(DAX__2019_2020__33[[#This Row],[Adj Close]]/DAX__2019_2020__33[[#This Row],[Close]])</f>
        <v>23.384228720432766</v>
      </c>
      <c r="E314" s="50" t="s">
        <v>1689</v>
      </c>
      <c r="F314" s="50" t="s">
        <v>1690</v>
      </c>
      <c r="G314" s="50" t="s">
        <v>1691</v>
      </c>
      <c r="H314" s="50" t="s">
        <v>1692</v>
      </c>
      <c r="I314" s="50">
        <f>(DAX__2019_2020__33[[#This Row],[Adj Close]]-DAX__2019_2020__33[[#This Row],[Adj Open]])/DAX__2019_2020__33[[#This Row],[Adj Open]]</f>
        <v>-6.2715334252239782E-2</v>
      </c>
      <c r="J314" s="50">
        <f>DAX__2019_2020__33[[#This Row],[Adj Close]]-DAX__2019_2020__33[[#This Row],[Adj Open]]</f>
        <v>-1.4665497204327664</v>
      </c>
      <c r="K314" s="50">
        <v>2330374</v>
      </c>
    </row>
    <row r="315" spans="1:11" x14ac:dyDescent="0.3">
      <c r="A315" s="51" t="str">
        <f t="shared" si="8"/>
        <v>1COV.DE</v>
      </c>
      <c r="B315" s="52" t="s">
        <v>30963</v>
      </c>
      <c r="C315" s="50" t="s">
        <v>1693</v>
      </c>
      <c r="D315" s="50">
        <f>DAX__2019_2020__33[[#This Row],[Open]]*(DAX__2019_2020__33[[#This Row],[Adj Close]]/DAX__2019_2020__33[[#This Row],[Close]])</f>
        <v>22.151357826768077</v>
      </c>
      <c r="E315" s="50" t="s">
        <v>1694</v>
      </c>
      <c r="F315" s="50" t="s">
        <v>1695</v>
      </c>
      <c r="G315" s="50" t="s">
        <v>1696</v>
      </c>
      <c r="H315" s="50" t="s">
        <v>1697</v>
      </c>
      <c r="I315" s="50">
        <f>(DAX__2019_2020__33[[#This Row],[Adj Close]]-DAX__2019_2020__33[[#This Row],[Adj Open]])/DAX__2019_2020__33[[#This Row],[Adj Open]]</f>
        <v>-4.3651873408513111E-3</v>
      </c>
      <c r="J315" s="50">
        <f>DAX__2019_2020__33[[#This Row],[Adj Close]]-DAX__2019_2020__33[[#This Row],[Adj Open]]</f>
        <v>-9.6694826768075615E-2</v>
      </c>
      <c r="K315" s="50">
        <v>1604469</v>
      </c>
    </row>
    <row r="316" spans="1:11" x14ac:dyDescent="0.3">
      <c r="A316" s="51" t="str">
        <f t="shared" si="8"/>
        <v>1COV.DE</v>
      </c>
      <c r="B316" s="52" t="s">
        <v>30964</v>
      </c>
      <c r="C316" s="50" t="s">
        <v>1698</v>
      </c>
      <c r="D316" s="50">
        <f>DAX__2019_2020__33[[#This Row],[Open]]*(DAX__2019_2020__33[[#This Row],[Adj Close]]/DAX__2019_2020__33[[#This Row],[Close]])</f>
        <v>22.344748625233276</v>
      </c>
      <c r="E316" s="50" t="s">
        <v>1699</v>
      </c>
      <c r="F316" s="50" t="s">
        <v>1700</v>
      </c>
      <c r="G316" s="50" t="s">
        <v>1701</v>
      </c>
      <c r="H316" s="50" t="s">
        <v>1702</v>
      </c>
      <c r="I316" s="50">
        <f>(DAX__2019_2020__33[[#This Row],[Adj Close]]-DAX__2019_2020__33[[#This Row],[Adj Open]])/DAX__2019_2020__33[[#This Row],[Adj Open]]</f>
        <v>5.0487197980525374E-3</v>
      </c>
      <c r="J316" s="50">
        <f>DAX__2019_2020__33[[#This Row],[Adj Close]]-DAX__2019_2020__33[[#This Row],[Adj Open]]</f>
        <v>0.11281237476672246</v>
      </c>
      <c r="K316" s="50">
        <v>2000577</v>
      </c>
    </row>
    <row r="317" spans="1:11" x14ac:dyDescent="0.3">
      <c r="A317" s="51" t="str">
        <f t="shared" si="8"/>
        <v>1COV.DE</v>
      </c>
      <c r="B317" s="52" t="s">
        <v>30965</v>
      </c>
      <c r="C317" s="50" t="s">
        <v>1703</v>
      </c>
      <c r="D317" s="50">
        <f>DAX__2019_2020__33[[#This Row],[Open]]*(DAX__2019_2020__33[[#This Row],[Adj Close]]/DAX__2019_2020__33[[#This Row],[Close]])</f>
        <v>21.796806480170591</v>
      </c>
      <c r="E317" s="50" t="s">
        <v>1704</v>
      </c>
      <c r="F317" s="50" t="s">
        <v>1705</v>
      </c>
      <c r="G317" s="50" t="s">
        <v>1706</v>
      </c>
      <c r="H317" s="50" t="s">
        <v>1707</v>
      </c>
      <c r="I317" s="50">
        <f>(DAX__2019_2020__33[[#This Row],[Adj Close]]-DAX__2019_2020__33[[#This Row],[Adj Open]])/DAX__2019_2020__33[[#This Row],[Adj Open]]</f>
        <v>-6.2846582730002945E-3</v>
      </c>
      <c r="J317" s="50">
        <f>DAX__2019_2020__33[[#This Row],[Adj Close]]-DAX__2019_2020__33[[#This Row],[Adj Open]]</f>
        <v>-0.13698548017059053</v>
      </c>
      <c r="K317" s="50">
        <v>1416981</v>
      </c>
    </row>
    <row r="318" spans="1:11" x14ac:dyDescent="0.3">
      <c r="A318" s="51" t="str">
        <f t="shared" si="8"/>
        <v>1COV.DE</v>
      </c>
      <c r="B318" s="52" t="s">
        <v>30966</v>
      </c>
      <c r="C318" s="50" t="s">
        <v>1690</v>
      </c>
      <c r="D318" s="50">
        <f>DAX__2019_2020__33[[#This Row],[Open]]*(DAX__2019_2020__33[[#This Row],[Adj Close]]/DAX__2019_2020__33[[#This Row],[Close]])</f>
        <v>21.675937368615838</v>
      </c>
      <c r="E318" s="50" t="s">
        <v>1708</v>
      </c>
      <c r="F318" s="50" t="s">
        <v>1709</v>
      </c>
      <c r="G318" s="50" t="s">
        <v>1710</v>
      </c>
      <c r="H318" s="50" t="s">
        <v>1711</v>
      </c>
      <c r="I318" s="50">
        <f>(DAX__2019_2020__33[[#This Row],[Adj Close]]-DAX__2019_2020__33[[#This Row],[Adj Open]])/DAX__2019_2020__33[[#This Row],[Adj Open]]</f>
        <v>4.4609665427509989E-3</v>
      </c>
      <c r="J318" s="50">
        <f>DAX__2019_2020__33[[#This Row],[Adj Close]]-DAX__2019_2020__33[[#This Row],[Adj Open]]</f>
        <v>9.6695631384161373E-2</v>
      </c>
      <c r="K318" s="50">
        <v>1777276</v>
      </c>
    </row>
    <row r="319" spans="1:11" x14ac:dyDescent="0.3">
      <c r="A319" s="51" t="str">
        <f t="shared" si="8"/>
        <v>1COV.DE</v>
      </c>
      <c r="B319" s="52" t="s">
        <v>30967</v>
      </c>
      <c r="C319" s="50" t="s">
        <v>1712</v>
      </c>
      <c r="D319" s="50">
        <f>DAX__2019_2020__33[[#This Row],[Open]]*(DAX__2019_2020__33[[#This Row],[Adj Close]]/DAX__2019_2020__33[[#This Row],[Close]])</f>
        <v>21.732341045195607</v>
      </c>
      <c r="E319" s="50" t="s">
        <v>1713</v>
      </c>
      <c r="F319" s="50" t="s">
        <v>1714</v>
      </c>
      <c r="G319" s="50" t="s">
        <v>1715</v>
      </c>
      <c r="H319" s="50" t="s">
        <v>1716</v>
      </c>
      <c r="I319" s="50">
        <f>(DAX__2019_2020__33[[#This Row],[Adj Close]]-DAX__2019_2020__33[[#This Row],[Adj Open]])/DAX__2019_2020__33[[#This Row],[Adj Open]]</f>
        <v>-4.0785318531158148E-3</v>
      </c>
      <c r="J319" s="50">
        <f>DAX__2019_2020__33[[#This Row],[Adj Close]]-DAX__2019_2020__33[[#This Row],[Adj Open]]</f>
        <v>-8.8636045195606528E-2</v>
      </c>
      <c r="K319" s="50">
        <v>1141947</v>
      </c>
    </row>
    <row r="320" spans="1:11" x14ac:dyDescent="0.3">
      <c r="A320" s="51" t="str">
        <f t="shared" si="8"/>
        <v>1COV.DE</v>
      </c>
      <c r="B320" s="52" t="s">
        <v>30968</v>
      </c>
      <c r="C320" s="50" t="s">
        <v>1717</v>
      </c>
      <c r="D320" s="50">
        <f>DAX__2019_2020__33[[#This Row],[Open]]*(DAX__2019_2020__33[[#This Row],[Adj Close]]/DAX__2019_2020__33[[#This Row],[Close]])</f>
        <v>22.562314695340504</v>
      </c>
      <c r="E320" s="50" t="s">
        <v>1718</v>
      </c>
      <c r="F320" s="50" t="s">
        <v>1719</v>
      </c>
      <c r="G320" s="50" t="s">
        <v>1720</v>
      </c>
      <c r="H320" s="50" t="s">
        <v>1721</v>
      </c>
      <c r="I320" s="50">
        <f>(DAX__2019_2020__33[[#This Row],[Adj Close]]-DAX__2019_2020__33[[#This Row],[Adj Open]])/DAX__2019_2020__33[[#This Row],[Adj Open]]</f>
        <v>-3.5714285714286502E-3</v>
      </c>
      <c r="J320" s="50">
        <f>DAX__2019_2020__33[[#This Row],[Adj Close]]-DAX__2019_2020__33[[#This Row],[Adj Open]]</f>
        <v>-8.0579695340503577E-2</v>
      </c>
      <c r="K320" s="50">
        <v>1622626</v>
      </c>
    </row>
    <row r="321" spans="1:11" x14ac:dyDescent="0.3">
      <c r="A321" s="51" t="str">
        <f t="shared" si="8"/>
        <v>1COV.DE</v>
      </c>
      <c r="B321" s="52" t="s">
        <v>30969</v>
      </c>
      <c r="C321" s="50" t="s">
        <v>1722</v>
      </c>
      <c r="D321" s="50">
        <f>DAX__2019_2020__33[[#This Row],[Open]]*(DAX__2019_2020__33[[#This Row],[Adj Close]]/DAX__2019_2020__33[[#This Row],[Close]])</f>
        <v>23.3681123024055</v>
      </c>
      <c r="E321" s="50" t="s">
        <v>1723</v>
      </c>
      <c r="F321" s="50" t="s">
        <v>1724</v>
      </c>
      <c r="G321" s="50" t="s">
        <v>1725</v>
      </c>
      <c r="H321" s="50" t="s">
        <v>1726</v>
      </c>
      <c r="I321" s="50">
        <f>(DAX__2019_2020__33[[#This Row],[Adj Close]]-DAX__2019_2020__33[[#This Row],[Adj Open]])/DAX__2019_2020__33[[#This Row],[Adj Open]]</f>
        <v>3.4482758620689542E-3</v>
      </c>
      <c r="J321" s="50">
        <f>DAX__2019_2020__33[[#This Row],[Adj Close]]-DAX__2019_2020__33[[#This Row],[Adj Open]]</f>
        <v>8.0579697594501454E-2</v>
      </c>
      <c r="K321" s="50">
        <v>2252203</v>
      </c>
    </row>
    <row r="322" spans="1:11" x14ac:dyDescent="0.3">
      <c r="A322" s="51" t="str">
        <f t="shared" ref="A322:A385" si="9">"1COV.DE"</f>
        <v>1COV.DE</v>
      </c>
      <c r="B322" s="52" t="s">
        <v>30970</v>
      </c>
      <c r="C322" s="50" t="s">
        <v>1727</v>
      </c>
      <c r="D322" s="50">
        <f>DAX__2019_2020__33[[#This Row],[Open]]*(DAX__2019_2020__33[[#This Row],[Adj Close]]/DAX__2019_2020__33[[#This Row],[Close]])</f>
        <v>23.182777243119983</v>
      </c>
      <c r="E322" s="50" t="s">
        <v>1728</v>
      </c>
      <c r="F322" s="50" t="s">
        <v>1729</v>
      </c>
      <c r="G322" s="50" t="s">
        <v>1730</v>
      </c>
      <c r="H322" s="50" t="s">
        <v>1731</v>
      </c>
      <c r="I322" s="50">
        <f>(DAX__2019_2020__33[[#This Row],[Adj Close]]-DAX__2019_2020__33[[#This Row],[Adj Open]])/DAX__2019_2020__33[[#This Row],[Adj Open]]</f>
        <v>1.1817900590893325E-2</v>
      </c>
      <c r="J322" s="50">
        <f>DAX__2019_2020__33[[#This Row],[Adj Close]]-DAX__2019_2020__33[[#This Row],[Adj Open]]</f>
        <v>0.27397175688001596</v>
      </c>
      <c r="K322" s="50">
        <v>1131167</v>
      </c>
    </row>
    <row r="323" spans="1:11" x14ac:dyDescent="0.3">
      <c r="A323" s="51" t="str">
        <f t="shared" si="9"/>
        <v>1COV.DE</v>
      </c>
      <c r="B323" s="52" t="s">
        <v>30971</v>
      </c>
      <c r="C323" s="50" t="s">
        <v>1732</v>
      </c>
      <c r="D323" s="50">
        <f>DAX__2019_2020__33[[#This Row],[Open]]*(DAX__2019_2020__33[[#This Row],[Adj Close]]/DAX__2019_2020__33[[#This Row],[Close]])</f>
        <v>23.932171467561695</v>
      </c>
      <c r="E323" s="50" t="s">
        <v>1733</v>
      </c>
      <c r="F323" s="50" t="s">
        <v>1730</v>
      </c>
      <c r="G323" s="50" t="s">
        <v>1681</v>
      </c>
      <c r="H323" s="50" t="s">
        <v>1734</v>
      </c>
      <c r="I323" s="50">
        <f>(DAX__2019_2020__33[[#This Row],[Adj Close]]-DAX__2019_2020__33[[#This Row],[Adj Open]])/DAX__2019_2020__33[[#This Row],[Adj Open]]</f>
        <v>7.4073734879672943E-3</v>
      </c>
      <c r="J323" s="50">
        <f>DAX__2019_2020__33[[#This Row],[Adj Close]]-DAX__2019_2020__33[[#This Row],[Adj Open]]</f>
        <v>0.17727453243830382</v>
      </c>
      <c r="K323" s="50">
        <v>1697540</v>
      </c>
    </row>
    <row r="324" spans="1:11" x14ac:dyDescent="0.3">
      <c r="A324" s="51" t="str">
        <f t="shared" si="9"/>
        <v>1COV.DE</v>
      </c>
      <c r="B324" s="52" t="s">
        <v>30972</v>
      </c>
      <c r="C324" s="50" t="s">
        <v>1735</v>
      </c>
      <c r="D324" s="50">
        <f>DAX__2019_2020__33[[#This Row],[Open]]*(DAX__2019_2020__33[[#This Row],[Adj Close]]/DAX__2019_2020__33[[#This Row],[Close]])</f>
        <v>24.423704571756389</v>
      </c>
      <c r="E324" s="50" t="s">
        <v>1736</v>
      </c>
      <c r="F324" s="50" t="s">
        <v>1737</v>
      </c>
      <c r="G324" s="50" t="s">
        <v>1738</v>
      </c>
      <c r="H324" s="50" t="s">
        <v>1739</v>
      </c>
      <c r="I324" s="50">
        <f>(DAX__2019_2020__33[[#This Row],[Adj Close]]-DAX__2019_2020__33[[#This Row],[Adj Open]])/DAX__2019_2020__33[[#This Row],[Adj Open]]</f>
        <v>1.9796107548534047E-3</v>
      </c>
      <c r="J324" s="50">
        <f>DAX__2019_2020__33[[#This Row],[Adj Close]]-DAX__2019_2020__33[[#This Row],[Adj Open]]</f>
        <v>4.8349428243611214E-2</v>
      </c>
      <c r="K324" s="50">
        <v>1173003</v>
      </c>
    </row>
    <row r="325" spans="1:11" x14ac:dyDescent="0.3">
      <c r="A325" s="51" t="str">
        <f t="shared" si="9"/>
        <v>1COV.DE</v>
      </c>
      <c r="B325" s="52" t="s">
        <v>30973</v>
      </c>
      <c r="C325" s="50" t="s">
        <v>1740</v>
      </c>
      <c r="D325" s="50">
        <f>DAX__2019_2020__33[[#This Row],[Open]]*(DAX__2019_2020__33[[#This Row],[Adj Close]]/DAX__2019_2020__33[[#This Row],[Close]])</f>
        <v>24.407591207171546</v>
      </c>
      <c r="E325" s="50" t="s">
        <v>1740</v>
      </c>
      <c r="F325" s="50" t="s">
        <v>1741</v>
      </c>
      <c r="G325" s="50" t="s">
        <v>1725</v>
      </c>
      <c r="H325" s="50" t="s">
        <v>1726</v>
      </c>
      <c r="I325" s="50">
        <f>(DAX__2019_2020__33[[#This Row],[Adj Close]]-DAX__2019_2020__33[[#This Row],[Adj Open]])/DAX__2019_2020__33[[#This Row],[Adj Open]]</f>
        <v>-3.9286925081316364E-2</v>
      </c>
      <c r="J325" s="50">
        <f>DAX__2019_2020__33[[#This Row],[Adj Close]]-DAX__2019_2020__33[[#This Row],[Adj Open]]</f>
        <v>-0.95889920717154453</v>
      </c>
      <c r="K325" s="50">
        <v>2018484</v>
      </c>
    </row>
    <row r="326" spans="1:11" x14ac:dyDescent="0.3">
      <c r="A326" s="51" t="str">
        <f t="shared" si="9"/>
        <v>1COV.DE</v>
      </c>
      <c r="B326" s="52" t="s">
        <v>30974</v>
      </c>
      <c r="C326" s="50" t="s">
        <v>1742</v>
      </c>
      <c r="D326" s="50">
        <f>DAX__2019_2020__33[[#This Row],[Open]]*(DAX__2019_2020__33[[#This Row],[Adj Close]]/DAX__2019_2020__33[[#This Row],[Close]])</f>
        <v>23.730719752657006</v>
      </c>
      <c r="E326" s="50" t="s">
        <v>1743</v>
      </c>
      <c r="F326" s="50" t="s">
        <v>1744</v>
      </c>
      <c r="G326" s="50" t="s">
        <v>1745</v>
      </c>
      <c r="H326" s="50" t="s">
        <v>1746</v>
      </c>
      <c r="I326" s="50">
        <f>(DAX__2019_2020__33[[#This Row],[Adj Close]]-DAX__2019_2020__33[[#This Row],[Adj Open]])/DAX__2019_2020__33[[#This Row],[Adj Open]]</f>
        <v>-2.716468498591891E-3</v>
      </c>
      <c r="J326" s="50">
        <f>DAX__2019_2020__33[[#This Row],[Adj Close]]-DAX__2019_2020__33[[#This Row],[Adj Open]]</f>
        <v>-6.4463752657005102E-2</v>
      </c>
      <c r="K326" s="50">
        <v>1481795</v>
      </c>
    </row>
    <row r="327" spans="1:11" x14ac:dyDescent="0.3">
      <c r="A327" s="51" t="str">
        <f t="shared" si="9"/>
        <v>1COV.DE</v>
      </c>
      <c r="B327" s="52" t="s">
        <v>30975</v>
      </c>
      <c r="C327" s="50" t="s">
        <v>1747</v>
      </c>
      <c r="D327" s="50">
        <f>DAX__2019_2020__33[[#This Row],[Open]]*(DAX__2019_2020__33[[#This Row],[Adj Close]]/DAX__2019_2020__33[[#This Row],[Close]])</f>
        <v>24.173907306083041</v>
      </c>
      <c r="E327" s="50" t="s">
        <v>1748</v>
      </c>
      <c r="F327" s="50" t="s">
        <v>1747</v>
      </c>
      <c r="G327" s="50" t="s">
        <v>1748</v>
      </c>
      <c r="H327" s="50" t="s">
        <v>1749</v>
      </c>
      <c r="I327" s="50">
        <f>(DAX__2019_2020__33[[#This Row],[Adj Close]]-DAX__2019_2020__33[[#This Row],[Adj Open]])/DAX__2019_2020__33[[#This Row],[Adj Open]]</f>
        <v>3.5666666666666569E-2</v>
      </c>
      <c r="J327" s="50">
        <f>DAX__2019_2020__33[[#This Row],[Adj Close]]-DAX__2019_2020__33[[#This Row],[Adj Open]]</f>
        <v>0.86220269391695936</v>
      </c>
      <c r="K327" s="50">
        <v>2273460</v>
      </c>
    </row>
    <row r="328" spans="1:11" x14ac:dyDescent="0.3">
      <c r="A328" s="51" t="str">
        <f t="shared" si="9"/>
        <v>1COV.DE</v>
      </c>
      <c r="B328" s="52" t="s">
        <v>30976</v>
      </c>
      <c r="C328" s="50" t="s">
        <v>1750</v>
      </c>
      <c r="D328" s="50">
        <f>DAX__2019_2020__33[[#This Row],[Open]]*(DAX__2019_2020__33[[#This Row],[Adj Close]]/DAX__2019_2020__33[[#This Row],[Close]])</f>
        <v>27.158111222665951</v>
      </c>
      <c r="E328" s="50" t="s">
        <v>1751</v>
      </c>
      <c r="F328" s="50" t="s">
        <v>1752</v>
      </c>
      <c r="G328" s="50" t="s">
        <v>1753</v>
      </c>
      <c r="H328" s="50" t="s">
        <v>1754</v>
      </c>
      <c r="I328" s="50">
        <f>(DAX__2019_2020__33[[#This Row],[Adj Close]]-DAX__2019_2020__33[[#This Row],[Adj Open]])/DAX__2019_2020__33[[#This Row],[Adj Open]]</f>
        <v>-9.6463344051447505E-3</v>
      </c>
      <c r="J328" s="50">
        <f>DAX__2019_2020__33[[#This Row],[Adj Close]]-DAX__2019_2020__33[[#This Row],[Adj Open]]</f>
        <v>-0.26197622266595033</v>
      </c>
      <c r="K328" s="50">
        <v>1076030</v>
      </c>
    </row>
    <row r="329" spans="1:11" x14ac:dyDescent="0.3">
      <c r="A329" s="51" t="str">
        <f t="shared" si="9"/>
        <v>1COV.DE</v>
      </c>
      <c r="B329" s="52" t="s">
        <v>30977</v>
      </c>
      <c r="C329" s="50" t="s">
        <v>1755</v>
      </c>
      <c r="D329" s="50">
        <f>DAX__2019_2020__33[[#This Row],[Open]]*(DAX__2019_2020__33[[#This Row],[Adj Close]]/DAX__2019_2020__33[[#This Row],[Close]])</f>
        <v>26.363453382118823</v>
      </c>
      <c r="E329" s="50" t="s">
        <v>1756</v>
      </c>
      <c r="F329" s="50" t="s">
        <v>1757</v>
      </c>
      <c r="G329" s="50" t="s">
        <v>1758</v>
      </c>
      <c r="H329" s="50" t="s">
        <v>1759</v>
      </c>
      <c r="I329" s="50">
        <f>(DAX__2019_2020__33[[#This Row],[Adj Close]]-DAX__2019_2020__33[[#This Row],[Adj Open]])/DAX__2019_2020__33[[#This Row],[Adj Open]]</f>
        <v>-2.8817521403858078E-2</v>
      </c>
      <c r="J329" s="50">
        <f>DAX__2019_2020__33[[#This Row],[Adj Close]]-DAX__2019_2020__33[[#This Row],[Adj Open]]</f>
        <v>-0.75972938211882379</v>
      </c>
      <c r="K329" s="50">
        <v>1602532</v>
      </c>
    </row>
    <row r="330" spans="1:11" x14ac:dyDescent="0.3">
      <c r="A330" s="51" t="str">
        <f t="shared" si="9"/>
        <v>1COV.DE</v>
      </c>
      <c r="B330" s="52" t="s">
        <v>30978</v>
      </c>
      <c r="C330" s="50" t="s">
        <v>1760</v>
      </c>
      <c r="D330" s="50">
        <f>DAX__2019_2020__33[[#This Row],[Open]]*(DAX__2019_2020__33[[#This Row],[Adj Close]]/DAX__2019_2020__33[[#This Row],[Close]])</f>
        <v>25.926828424631292</v>
      </c>
      <c r="E330" s="50" t="s">
        <v>1761</v>
      </c>
      <c r="F330" s="50" t="s">
        <v>1762</v>
      </c>
      <c r="G330" s="50" t="s">
        <v>1763</v>
      </c>
      <c r="H330" s="50" t="s">
        <v>1764</v>
      </c>
      <c r="I330" s="50">
        <f>(DAX__2019_2020__33[[#This Row],[Adj Close]]-DAX__2019_2020__33[[#This Row],[Adj Open]])/DAX__2019_2020__33[[#This Row],[Adj Open]]</f>
        <v>1.2798888083567253E-2</v>
      </c>
      <c r="J330" s="50">
        <f>DAX__2019_2020__33[[#This Row],[Adj Close]]-DAX__2019_2020__33[[#This Row],[Adj Open]]</f>
        <v>0.3318345753687062</v>
      </c>
      <c r="K330" s="50">
        <v>862135</v>
      </c>
    </row>
    <row r="331" spans="1:11" x14ac:dyDescent="0.3">
      <c r="A331" s="51" t="str">
        <f t="shared" si="9"/>
        <v>1COV.DE</v>
      </c>
      <c r="B331" s="52" t="s">
        <v>30979</v>
      </c>
      <c r="C331" s="50" t="s">
        <v>1765</v>
      </c>
      <c r="D331" s="50">
        <f>DAX__2019_2020__33[[#This Row],[Open]]*(DAX__2019_2020__33[[#This Row],[Adj Close]]/DAX__2019_2020__33[[#This Row],[Close]])</f>
        <v>26.372186730770977</v>
      </c>
      <c r="E331" s="50" t="s">
        <v>1766</v>
      </c>
      <c r="F331" s="50" t="s">
        <v>1767</v>
      </c>
      <c r="G331" s="50" t="s">
        <v>1733</v>
      </c>
      <c r="H331" s="50" t="s">
        <v>1768</v>
      </c>
      <c r="I331" s="50">
        <f>(DAX__2019_2020__33[[#This Row],[Adj Close]]-DAX__2019_2020__33[[#This Row],[Adj Open]])/DAX__2019_2020__33[[#This Row],[Adj Open]]</f>
        <v>3.9734766896199611E-3</v>
      </c>
      <c r="J331" s="50">
        <f>DAX__2019_2020__33[[#This Row],[Adj Close]]-DAX__2019_2020__33[[#This Row],[Adj Open]]</f>
        <v>0.10478926922902332</v>
      </c>
      <c r="K331" s="50">
        <v>874345</v>
      </c>
    </row>
    <row r="332" spans="1:11" x14ac:dyDescent="0.3">
      <c r="A332" s="51" t="str">
        <f t="shared" si="9"/>
        <v>1COV.DE</v>
      </c>
      <c r="B332" s="52" t="s">
        <v>30980</v>
      </c>
      <c r="C332" s="50" t="s">
        <v>1769</v>
      </c>
      <c r="D332" s="50">
        <f>DAX__2019_2020__33[[#This Row],[Open]]*(DAX__2019_2020__33[[#This Row],[Adj Close]]/DAX__2019_2020__33[[#This Row],[Close]])</f>
        <v>25.953023672132371</v>
      </c>
      <c r="E332" s="50" t="s">
        <v>1770</v>
      </c>
      <c r="F332" s="50" t="s">
        <v>1771</v>
      </c>
      <c r="G332" s="50" t="s">
        <v>1772</v>
      </c>
      <c r="H332" s="50" t="s">
        <v>1773</v>
      </c>
      <c r="I332" s="50">
        <f>(DAX__2019_2020__33[[#This Row],[Adj Close]]-DAX__2019_2020__33[[#This Row],[Adj Open]])/DAX__2019_2020__33[[#This Row],[Adj Open]]</f>
        <v>2.3553836593332364E-3</v>
      </c>
      <c r="J332" s="50">
        <f>DAX__2019_2020__33[[#This Row],[Adj Close]]-DAX__2019_2020__33[[#This Row],[Adj Open]]</f>
        <v>6.1129327867629257E-2</v>
      </c>
      <c r="K332" s="50">
        <v>1099621</v>
      </c>
    </row>
    <row r="333" spans="1:11" x14ac:dyDescent="0.3">
      <c r="A333" s="51" t="str">
        <f t="shared" si="9"/>
        <v>1COV.DE</v>
      </c>
      <c r="B333" s="52" t="s">
        <v>30981</v>
      </c>
      <c r="C333" s="50" t="s">
        <v>1756</v>
      </c>
      <c r="D333" s="50">
        <f>DAX__2019_2020__33[[#This Row],[Open]]*(DAX__2019_2020__33[[#This Row],[Adj Close]]/DAX__2019_2020__33[[#This Row],[Close]])</f>
        <v>26.459508775406466</v>
      </c>
      <c r="E333" s="50" t="s">
        <v>1774</v>
      </c>
      <c r="F333" s="50" t="s">
        <v>1775</v>
      </c>
      <c r="G333" s="50" t="s">
        <v>1776</v>
      </c>
      <c r="H333" s="50" t="s">
        <v>1777</v>
      </c>
      <c r="I333" s="50">
        <f>(DAX__2019_2020__33[[#This Row],[Adj Close]]-DAX__2019_2020__33[[#This Row],[Adj Open]])/DAX__2019_2020__33[[#This Row],[Adj Open]]</f>
        <v>-4.2903961812012477E-3</v>
      </c>
      <c r="J333" s="50">
        <f>DAX__2019_2020__33[[#This Row],[Adj Close]]-DAX__2019_2020__33[[#This Row],[Adj Open]]</f>
        <v>-0.1135217754064648</v>
      </c>
      <c r="K333" s="50">
        <v>800654</v>
      </c>
    </row>
    <row r="334" spans="1:11" x14ac:dyDescent="0.3">
      <c r="A334" s="51" t="str">
        <f t="shared" si="9"/>
        <v>1COV.DE</v>
      </c>
      <c r="B334" s="52" t="s">
        <v>30982</v>
      </c>
      <c r="C334" s="50" t="s">
        <v>1778</v>
      </c>
      <c r="D334" s="50">
        <f>DAX__2019_2020__33[[#This Row],[Open]]*(DAX__2019_2020__33[[#This Row],[Adj Close]]/DAX__2019_2020__33[[#This Row],[Close]])</f>
        <v>26.529369475486956</v>
      </c>
      <c r="E334" s="50" t="s">
        <v>1779</v>
      </c>
      <c r="F334" s="50" t="s">
        <v>1763</v>
      </c>
      <c r="G334" s="50" t="s">
        <v>1780</v>
      </c>
      <c r="H334" s="50" t="s">
        <v>1781</v>
      </c>
      <c r="I334" s="50">
        <f>(DAX__2019_2020__33[[#This Row],[Adj Close]]-DAX__2019_2020__33[[#This Row],[Adj Open]])/DAX__2019_2020__33[[#This Row],[Adj Open]]</f>
        <v>4.2791640644886265E-3</v>
      </c>
      <c r="J334" s="50">
        <f>DAX__2019_2020__33[[#This Row],[Adj Close]]-DAX__2019_2020__33[[#This Row],[Adj Open]]</f>
        <v>0.11352352451304526</v>
      </c>
      <c r="K334" s="50">
        <v>1421670</v>
      </c>
    </row>
    <row r="335" spans="1:11" x14ac:dyDescent="0.3">
      <c r="A335" s="51" t="str">
        <f t="shared" si="9"/>
        <v>1COV.DE</v>
      </c>
      <c r="B335" s="52" t="s">
        <v>30983</v>
      </c>
      <c r="C335" s="50" t="s">
        <v>1782</v>
      </c>
      <c r="D335" s="50">
        <f>DAX__2019_2020__33[[#This Row],[Open]]*(DAX__2019_2020__33[[#This Row],[Adj Close]]/DAX__2019_2020__33[[#This Row],[Close]])</f>
        <v>26.634161792963276</v>
      </c>
      <c r="E335" s="50" t="s">
        <v>1783</v>
      </c>
      <c r="F335" s="50" t="s">
        <v>1784</v>
      </c>
      <c r="G335" s="50" t="s">
        <v>1785</v>
      </c>
      <c r="H335" s="50" t="s">
        <v>1786</v>
      </c>
      <c r="I335" s="50">
        <f>(DAX__2019_2020__33[[#This Row],[Adj Close]]-DAX__2019_2020__33[[#This Row],[Adj Open]])/DAX__2019_2020__33[[#This Row],[Adj Open]]</f>
        <v>4.2950786885245923E-2</v>
      </c>
      <c r="J335" s="50">
        <f>DAX__2019_2020__33[[#This Row],[Adj Close]]-DAX__2019_2020__33[[#This Row],[Adj Open]]</f>
        <v>1.1439582070367251</v>
      </c>
      <c r="K335" s="50">
        <v>2354863</v>
      </c>
    </row>
    <row r="336" spans="1:11" x14ac:dyDescent="0.3">
      <c r="A336" s="51" t="str">
        <f t="shared" si="9"/>
        <v>1COV.DE</v>
      </c>
      <c r="B336" s="52" t="s">
        <v>30984</v>
      </c>
      <c r="C336" s="50" t="s">
        <v>1787</v>
      </c>
      <c r="D336" s="50">
        <f>DAX__2019_2020__33[[#This Row],[Open]]*(DAX__2019_2020__33[[#This Row],[Adj Close]]/DAX__2019_2020__33[[#This Row],[Close]])</f>
        <v>28.083759833116034</v>
      </c>
      <c r="E336" s="50" t="s">
        <v>1787</v>
      </c>
      <c r="F336" s="50" t="s">
        <v>1733</v>
      </c>
      <c r="G336" s="50" t="s">
        <v>1788</v>
      </c>
      <c r="H336" s="50" t="s">
        <v>1789</v>
      </c>
      <c r="I336" s="50">
        <f>(DAX__2019_2020__33[[#This Row],[Adj Close]]-DAX__2019_2020__33[[#This Row],[Adj Open]])/DAX__2019_2020__33[[#This Row],[Adj Open]]</f>
        <v>-4.6019900497512367E-2</v>
      </c>
      <c r="J336" s="50">
        <f>DAX__2019_2020__33[[#This Row],[Adj Close]]-DAX__2019_2020__33[[#This Row],[Adj Open]]</f>
        <v>-1.2924118331160344</v>
      </c>
      <c r="K336" s="50">
        <v>2368363</v>
      </c>
    </row>
    <row r="337" spans="1:11" x14ac:dyDescent="0.3">
      <c r="A337" s="51" t="str">
        <f t="shared" si="9"/>
        <v>1COV.DE</v>
      </c>
      <c r="B337" s="52" t="s">
        <v>30985</v>
      </c>
      <c r="C337" s="50" t="s">
        <v>1790</v>
      </c>
      <c r="D337" s="50">
        <f>DAX__2019_2020__33[[#This Row],[Open]]*(DAX__2019_2020__33[[#This Row],[Adj Close]]/DAX__2019_2020__33[[#This Row],[Close]])</f>
        <v>26.066546420454543</v>
      </c>
      <c r="E337" s="50" t="s">
        <v>1791</v>
      </c>
      <c r="F337" s="50" t="s">
        <v>1792</v>
      </c>
      <c r="G337" s="50" t="s">
        <v>1681</v>
      </c>
      <c r="H337" s="50" t="s">
        <v>1793</v>
      </c>
      <c r="I337" s="50">
        <f>(DAX__2019_2020__33[[#This Row],[Adj Close]]-DAX__2019_2020__33[[#This Row],[Adj Open]])/DAX__2019_2020__33[[#This Row],[Adj Open]]</f>
        <v>2.3450586264657175E-3</v>
      </c>
      <c r="J337" s="50">
        <f>DAX__2019_2020__33[[#This Row],[Adj Close]]-DAX__2019_2020__33[[#This Row],[Adj Open]]</f>
        <v>6.1127579545456001E-2</v>
      </c>
      <c r="K337" s="50">
        <v>1430475</v>
      </c>
    </row>
    <row r="338" spans="1:11" x14ac:dyDescent="0.3">
      <c r="A338" s="51" t="str">
        <f t="shared" si="9"/>
        <v>1COV.DE</v>
      </c>
      <c r="B338" s="52" t="s">
        <v>30986</v>
      </c>
      <c r="C338" s="50" t="s">
        <v>1794</v>
      </c>
      <c r="D338" s="50">
        <f>DAX__2019_2020__33[[#This Row],[Open]]*(DAX__2019_2020__33[[#This Row],[Adj Close]]/DAX__2019_2020__33[[#This Row],[Close]])</f>
        <v>26.581765622109586</v>
      </c>
      <c r="E338" s="50" t="s">
        <v>1795</v>
      </c>
      <c r="F338" s="50" t="s">
        <v>1775</v>
      </c>
      <c r="G338" s="50" t="s">
        <v>1796</v>
      </c>
      <c r="H338" s="50" t="s">
        <v>1797</v>
      </c>
      <c r="I338" s="50">
        <f>(DAX__2019_2020__33[[#This Row],[Adj Close]]-DAX__2019_2020__33[[#This Row],[Adj Open]])/DAX__2019_2020__33[[#This Row],[Adj Open]]</f>
        <v>7.2272993683542156E-3</v>
      </c>
      <c r="J338" s="50">
        <f>DAX__2019_2020__33[[#This Row],[Adj Close]]-DAX__2019_2020__33[[#This Row],[Adj Open]]</f>
        <v>0.19211437789041241</v>
      </c>
      <c r="K338" s="50">
        <v>1080516</v>
      </c>
    </row>
    <row r="339" spans="1:11" x14ac:dyDescent="0.3">
      <c r="A339" s="51" t="str">
        <f t="shared" si="9"/>
        <v>1COV.DE</v>
      </c>
      <c r="B339" s="52" t="s">
        <v>30987</v>
      </c>
      <c r="C339" s="50" t="s">
        <v>1798</v>
      </c>
      <c r="D339" s="50">
        <f>DAX__2019_2020__33[[#This Row],[Open]]*(DAX__2019_2020__33[[#This Row],[Adj Close]]/DAX__2019_2020__33[[#This Row],[Close]])</f>
        <v>26.669091103969681</v>
      </c>
      <c r="E339" s="50" t="s">
        <v>1623</v>
      </c>
      <c r="F339" s="50" t="s">
        <v>1733</v>
      </c>
      <c r="G339" s="50" t="s">
        <v>1799</v>
      </c>
      <c r="H339" s="50" t="s">
        <v>1800</v>
      </c>
      <c r="I339" s="50">
        <f>(DAX__2019_2020__33[[#This Row],[Adj Close]]-DAX__2019_2020__33[[#This Row],[Adj Open]])/DAX__2019_2020__33[[#This Row],[Adj Open]]</f>
        <v>-6.5488210036405451E-3</v>
      </c>
      <c r="J339" s="50">
        <f>DAX__2019_2020__33[[#This Row],[Adj Close]]-DAX__2019_2020__33[[#This Row],[Adj Open]]</f>
        <v>-0.17465110396967987</v>
      </c>
      <c r="K339" s="50">
        <v>942805</v>
      </c>
    </row>
    <row r="340" spans="1:11" x14ac:dyDescent="0.3">
      <c r="A340" s="51" t="str">
        <f t="shared" si="9"/>
        <v>1COV.DE</v>
      </c>
      <c r="B340" s="52" t="s">
        <v>30988</v>
      </c>
      <c r="C340" s="50" t="s">
        <v>1801</v>
      </c>
      <c r="D340" s="50">
        <f>DAX__2019_2020__33[[#This Row],[Open]]*(DAX__2019_2020__33[[#This Row],[Adj Close]]/DAX__2019_2020__33[[#This Row],[Close]])</f>
        <v>26.625427814681892</v>
      </c>
      <c r="E340" s="50" t="s">
        <v>1802</v>
      </c>
      <c r="F340" s="50" t="s">
        <v>1770</v>
      </c>
      <c r="G340" s="50" t="s">
        <v>1766</v>
      </c>
      <c r="H340" s="50" t="s">
        <v>1803</v>
      </c>
      <c r="I340" s="50">
        <f>(DAX__2019_2020__33[[#This Row],[Adj Close]]-DAX__2019_2020__33[[#This Row],[Adj Open]])/DAX__2019_2020__33[[#This Row],[Adj Open]]</f>
        <v>5.247622171203687E-3</v>
      </c>
      <c r="J340" s="50">
        <f>DAX__2019_2020__33[[#This Row],[Adj Close]]-DAX__2019_2020__33[[#This Row],[Adj Open]]</f>
        <v>0.13972018531810804</v>
      </c>
      <c r="K340" s="50">
        <v>777863</v>
      </c>
    </row>
    <row r="341" spans="1:11" x14ac:dyDescent="0.3">
      <c r="A341" s="51" t="str">
        <f t="shared" si="9"/>
        <v>1COV.DE</v>
      </c>
      <c r="B341" s="52" t="s">
        <v>30989</v>
      </c>
      <c r="C341" s="50" t="s">
        <v>1804</v>
      </c>
      <c r="D341" s="50">
        <f>DAX__2019_2020__33[[#This Row],[Open]]*(DAX__2019_2020__33[[#This Row],[Adj Close]]/DAX__2019_2020__33[[#This Row],[Close]])</f>
        <v>27.053321488222011</v>
      </c>
      <c r="E341" s="50" t="s">
        <v>1805</v>
      </c>
      <c r="F341" s="50" t="s">
        <v>1806</v>
      </c>
      <c r="G341" s="50" t="s">
        <v>1807</v>
      </c>
      <c r="H341" s="50" t="s">
        <v>1808</v>
      </c>
      <c r="I341" s="50">
        <f>(DAX__2019_2020__33[[#This Row],[Adj Close]]-DAX__2019_2020__33[[#This Row],[Adj Open]])/DAX__2019_2020__33[[#This Row],[Adj Open]]</f>
        <v>3.2278889606183347E-4</v>
      </c>
      <c r="J341" s="50">
        <f>DAX__2019_2020__33[[#This Row],[Adj Close]]-DAX__2019_2020__33[[#This Row],[Adj Open]]</f>
        <v>8.7325117779890604E-3</v>
      </c>
      <c r="K341" s="50">
        <v>862431</v>
      </c>
    </row>
    <row r="342" spans="1:11" x14ac:dyDescent="0.3">
      <c r="A342" s="51" t="str">
        <f t="shared" si="9"/>
        <v>1COV.DE</v>
      </c>
      <c r="B342" s="52" t="s">
        <v>30990</v>
      </c>
      <c r="C342" s="50" t="s">
        <v>1623</v>
      </c>
      <c r="D342" s="50">
        <f>DAX__2019_2020__33[[#This Row],[Open]]*(DAX__2019_2020__33[[#This Row],[Adj Close]]/DAX__2019_2020__33[[#This Row],[Close]])</f>
        <v>27.114446630064524</v>
      </c>
      <c r="E342" s="50" t="s">
        <v>1809</v>
      </c>
      <c r="F342" s="50" t="s">
        <v>1763</v>
      </c>
      <c r="G342" s="50" t="s">
        <v>1810</v>
      </c>
      <c r="H342" s="50" t="s">
        <v>1811</v>
      </c>
      <c r="I342" s="50">
        <f>(DAX__2019_2020__33[[#This Row],[Adj Close]]-DAX__2019_2020__33[[#This Row],[Adj Open]])/DAX__2019_2020__33[[#This Row],[Adj Open]]</f>
        <v>-2.8663414771768595E-2</v>
      </c>
      <c r="J342" s="50">
        <f>DAX__2019_2020__33[[#This Row],[Adj Close]]-DAX__2019_2020__33[[#This Row],[Adj Open]]</f>
        <v>-0.77719263006452266</v>
      </c>
      <c r="K342" s="50">
        <v>1069187</v>
      </c>
    </row>
    <row r="343" spans="1:11" x14ac:dyDescent="0.3">
      <c r="A343" s="51" t="str">
        <f t="shared" si="9"/>
        <v>1COV.DE</v>
      </c>
      <c r="B343" s="52" t="s">
        <v>30991</v>
      </c>
      <c r="C343" s="50" t="s">
        <v>1737</v>
      </c>
      <c r="D343" s="50">
        <f>DAX__2019_2020__33[[#This Row],[Open]]*(DAX__2019_2020__33[[#This Row],[Adj Close]]/DAX__2019_2020__33[[#This Row],[Close]])</f>
        <v>26.284860504202133</v>
      </c>
      <c r="E343" s="50" t="s">
        <v>1812</v>
      </c>
      <c r="F343" s="50" t="s">
        <v>1686</v>
      </c>
      <c r="G343" s="50" t="s">
        <v>1813</v>
      </c>
      <c r="H343" s="50" t="s">
        <v>1814</v>
      </c>
      <c r="I343" s="50">
        <f>(DAX__2019_2020__33[[#This Row],[Adj Close]]-DAX__2019_2020__33[[#This Row],[Adj Open]])/DAX__2019_2020__33[[#This Row],[Adj Open]]</f>
        <v>-1.0631196013289115E-2</v>
      </c>
      <c r="J343" s="50">
        <f>DAX__2019_2020__33[[#This Row],[Adj Close]]-DAX__2019_2020__33[[#This Row],[Adj Open]]</f>
        <v>-0.27943950420213426</v>
      </c>
      <c r="K343" s="50">
        <v>1236531</v>
      </c>
    </row>
    <row r="344" spans="1:11" x14ac:dyDescent="0.3">
      <c r="A344" s="51" t="str">
        <f t="shared" si="9"/>
        <v>1COV.DE</v>
      </c>
      <c r="B344" s="52" t="s">
        <v>30992</v>
      </c>
      <c r="C344" s="50" t="s">
        <v>1745</v>
      </c>
      <c r="D344" s="50">
        <f>DAX__2019_2020__33[[#This Row],[Open]]*(DAX__2019_2020__33[[#This Row],[Adj Close]]/DAX__2019_2020__33[[#This Row],[Close]])</f>
        <v>25.647387273342215</v>
      </c>
      <c r="E344" s="50" t="s">
        <v>1815</v>
      </c>
      <c r="F344" s="50" t="s">
        <v>1816</v>
      </c>
      <c r="G344" s="50" t="s">
        <v>1817</v>
      </c>
      <c r="H344" s="50" t="s">
        <v>1818</v>
      </c>
      <c r="I344" s="50">
        <f>(DAX__2019_2020__33[[#This Row],[Adj Close]]-DAX__2019_2020__33[[#This Row],[Adj Open]])/DAX__2019_2020__33[[#This Row],[Adj Open]]</f>
        <v>-2.2812392822185969E-2</v>
      </c>
      <c r="J344" s="50">
        <f>DAX__2019_2020__33[[#This Row],[Adj Close]]-DAX__2019_2020__33[[#This Row],[Adj Open]]</f>
        <v>-0.58507827334221574</v>
      </c>
      <c r="K344" s="50">
        <v>1415031</v>
      </c>
    </row>
    <row r="345" spans="1:11" x14ac:dyDescent="0.3">
      <c r="A345" s="51" t="str">
        <f t="shared" si="9"/>
        <v>1COV.DE</v>
      </c>
      <c r="B345" s="52" t="s">
        <v>30993</v>
      </c>
      <c r="C345" s="50" t="s">
        <v>1819</v>
      </c>
      <c r="D345" s="50">
        <f>DAX__2019_2020__33[[#This Row],[Open]]*(DAX__2019_2020__33[[#This Row],[Adj Close]]/DAX__2019_2020__33[[#This Row],[Close]])</f>
        <v>24.887658394543546</v>
      </c>
      <c r="E345" s="50" t="s">
        <v>1820</v>
      </c>
      <c r="F345" s="50" t="s">
        <v>1821</v>
      </c>
      <c r="G345" s="50" t="s">
        <v>1822</v>
      </c>
      <c r="H345" s="50" t="s">
        <v>1823</v>
      </c>
      <c r="I345" s="50">
        <f>(DAX__2019_2020__33[[#This Row],[Adj Close]]-DAX__2019_2020__33[[#This Row],[Adj Open]])/DAX__2019_2020__33[[#This Row],[Adj Open]]</f>
        <v>3.1578947368421095E-3</v>
      </c>
      <c r="J345" s="50">
        <f>DAX__2019_2020__33[[#This Row],[Adj Close]]-DAX__2019_2020__33[[#This Row],[Adj Open]]</f>
        <v>7.8592605456453413E-2</v>
      </c>
      <c r="K345" s="50">
        <v>1672215</v>
      </c>
    </row>
    <row r="346" spans="1:11" x14ac:dyDescent="0.3">
      <c r="A346" s="51" t="str">
        <f t="shared" si="9"/>
        <v>1COV.DE</v>
      </c>
      <c r="B346" s="52" t="s">
        <v>30994</v>
      </c>
      <c r="C346" s="50" t="s">
        <v>1680</v>
      </c>
      <c r="D346" s="50">
        <f>DAX__2019_2020__33[[#This Row],[Open]]*(DAX__2019_2020__33[[#This Row],[Adj Close]]/DAX__2019_2020__33[[#This Row],[Close]])</f>
        <v>25.236957908902689</v>
      </c>
      <c r="E346" s="50" t="s">
        <v>1824</v>
      </c>
      <c r="F346" s="50" t="s">
        <v>1825</v>
      </c>
      <c r="G346" s="50" t="s">
        <v>1741</v>
      </c>
      <c r="H346" s="50" t="s">
        <v>1826</v>
      </c>
      <c r="I346" s="50">
        <f>(DAX__2019_2020__33[[#This Row],[Adj Close]]-DAX__2019_2020__33[[#This Row],[Adj Open]])/DAX__2019_2020__33[[#This Row],[Adj Open]]</f>
        <v>2.7681660899655089E-3</v>
      </c>
      <c r="J346" s="50">
        <f>DAX__2019_2020__33[[#This Row],[Adj Close]]-DAX__2019_2020__33[[#This Row],[Adj Open]]</f>
        <v>6.9860091097311283E-2</v>
      </c>
      <c r="K346" s="50">
        <v>1446441</v>
      </c>
    </row>
    <row r="347" spans="1:11" x14ac:dyDescent="0.3">
      <c r="A347" s="51" t="str">
        <f t="shared" si="9"/>
        <v>1COV.DE</v>
      </c>
      <c r="B347" s="52" t="s">
        <v>30995</v>
      </c>
      <c r="C347" s="50" t="s">
        <v>1771</v>
      </c>
      <c r="D347" s="50">
        <f>DAX__2019_2020__33[[#This Row],[Open]]*(DAX__2019_2020__33[[#This Row],[Adj Close]]/DAX__2019_2020__33[[#This Row],[Close]])</f>
        <v>25.691048289275173</v>
      </c>
      <c r="E347" s="50" t="s">
        <v>1827</v>
      </c>
      <c r="F347" s="50" t="s">
        <v>1634</v>
      </c>
      <c r="G347" s="50" t="s">
        <v>1801</v>
      </c>
      <c r="H347" s="50" t="s">
        <v>1828</v>
      </c>
      <c r="I347" s="50">
        <f>(DAX__2019_2020__33[[#This Row],[Adj Close]]-DAX__2019_2020__33[[#This Row],[Adj Open]])/DAX__2019_2020__33[[#This Row],[Adj Open]]</f>
        <v>3.6369816451393512E-2</v>
      </c>
      <c r="J347" s="50">
        <f>DAX__2019_2020__33[[#This Row],[Adj Close]]-DAX__2019_2020__33[[#This Row],[Adj Open]]</f>
        <v>0.93437871072482537</v>
      </c>
      <c r="K347" s="50">
        <v>1224975</v>
      </c>
    </row>
    <row r="348" spans="1:11" x14ac:dyDescent="0.3">
      <c r="A348" s="51" t="str">
        <f t="shared" si="9"/>
        <v>1COV.DE</v>
      </c>
      <c r="B348" s="52" t="s">
        <v>30996</v>
      </c>
      <c r="C348" s="50" t="s">
        <v>1829</v>
      </c>
      <c r="D348" s="50">
        <f>DAX__2019_2020__33[[#This Row],[Open]]*(DAX__2019_2020__33[[#This Row],[Adj Close]]/DAX__2019_2020__33[[#This Row],[Close]])</f>
        <v>26.965993854712671</v>
      </c>
      <c r="E348" s="50" t="s">
        <v>1830</v>
      </c>
      <c r="F348" s="50" t="s">
        <v>1776</v>
      </c>
      <c r="G348" s="50" t="s">
        <v>1831</v>
      </c>
      <c r="H348" s="50" t="s">
        <v>1832</v>
      </c>
      <c r="I348" s="50">
        <f>(DAX__2019_2020__33[[#This Row],[Adj Close]]-DAX__2019_2020__33[[#This Row],[Adj Open]])/DAX__2019_2020__33[[#This Row],[Adj Open]]</f>
        <v>-2.9144430995610253E-3</v>
      </c>
      <c r="J348" s="50">
        <f>DAX__2019_2020__33[[#This Row],[Adj Close]]-DAX__2019_2020__33[[#This Row],[Adj Open]]</f>
        <v>-7.8590854712672353E-2</v>
      </c>
      <c r="K348" s="50">
        <v>1521967</v>
      </c>
    </row>
    <row r="349" spans="1:11" x14ac:dyDescent="0.3">
      <c r="A349" s="51" t="str">
        <f t="shared" si="9"/>
        <v>1COV.DE</v>
      </c>
      <c r="B349" s="52" t="s">
        <v>30997</v>
      </c>
      <c r="C349" s="50" t="s">
        <v>1833</v>
      </c>
      <c r="D349" s="50">
        <f>DAX__2019_2020__33[[#This Row],[Open]]*(DAX__2019_2020__33[[#This Row],[Adj Close]]/DAX__2019_2020__33[[#This Row],[Close]])</f>
        <v>26.957263563878119</v>
      </c>
      <c r="E349" s="50" t="s">
        <v>1834</v>
      </c>
      <c r="F349" s="50" t="s">
        <v>1835</v>
      </c>
      <c r="G349" s="50" t="s">
        <v>1836</v>
      </c>
      <c r="H349" s="50" t="s">
        <v>1837</v>
      </c>
      <c r="I349" s="50">
        <f>(DAX__2019_2020__33[[#This Row],[Adj Close]]-DAX__2019_2020__33[[#This Row],[Adj Open]])/DAX__2019_2020__33[[#This Row],[Adj Open]]</f>
        <v>2.2999642921942249E-2</v>
      </c>
      <c r="J349" s="50">
        <f>DAX__2019_2020__33[[#This Row],[Adj Close]]-DAX__2019_2020__33[[#This Row],[Adj Open]]</f>
        <v>0.62000743612188103</v>
      </c>
      <c r="K349" s="50">
        <v>1451778</v>
      </c>
    </row>
    <row r="350" spans="1:11" x14ac:dyDescent="0.3">
      <c r="A350" s="51" t="str">
        <f t="shared" si="9"/>
        <v>1COV.DE</v>
      </c>
      <c r="B350" s="52" t="s">
        <v>30998</v>
      </c>
      <c r="C350" s="50" t="s">
        <v>1838</v>
      </c>
      <c r="D350" s="50">
        <f>DAX__2019_2020__33[[#This Row],[Open]]*(DAX__2019_2020__33[[#This Row],[Adj Close]]/DAX__2019_2020__33[[#This Row],[Close]])</f>
        <v>27.227969689132536</v>
      </c>
      <c r="E350" s="50" t="s">
        <v>1839</v>
      </c>
      <c r="F350" s="50" t="s">
        <v>1840</v>
      </c>
      <c r="G350" s="50" t="s">
        <v>1840</v>
      </c>
      <c r="H350" s="50" t="s">
        <v>1841</v>
      </c>
      <c r="I350" s="50">
        <f>(DAX__2019_2020__33[[#This Row],[Adj Close]]-DAX__2019_2020__33[[#This Row],[Adj Open]])/DAX__2019_2020__33[[#This Row],[Adj Open]]</f>
        <v>-5.4522129570236865E-3</v>
      </c>
      <c r="J350" s="50">
        <f>DAX__2019_2020__33[[#This Row],[Adj Close]]-DAX__2019_2020__33[[#This Row],[Adj Open]]</f>
        <v>-0.14845268913253662</v>
      </c>
      <c r="K350" s="50">
        <v>963729</v>
      </c>
    </row>
    <row r="351" spans="1:11" x14ac:dyDescent="0.3">
      <c r="A351" s="51" t="str">
        <f t="shared" si="9"/>
        <v>1COV.DE</v>
      </c>
      <c r="B351" s="52" t="s">
        <v>30999</v>
      </c>
      <c r="C351" s="50" t="s">
        <v>1842</v>
      </c>
      <c r="D351" s="50">
        <f>DAX__2019_2020__33[[#This Row],[Open]]*(DAX__2019_2020__33[[#This Row],[Adj Close]]/DAX__2019_2020__33[[#This Row],[Close]])</f>
        <v>26.686555993483108</v>
      </c>
      <c r="E351" s="50" t="s">
        <v>1843</v>
      </c>
      <c r="F351" s="50" t="s">
        <v>1740</v>
      </c>
      <c r="G351" s="50" t="s">
        <v>1751</v>
      </c>
      <c r="H351" s="50" t="s">
        <v>1844</v>
      </c>
      <c r="I351" s="50">
        <f>(DAX__2019_2020__33[[#This Row],[Adj Close]]-DAX__2019_2020__33[[#This Row],[Adj Open]])/DAX__2019_2020__33[[#This Row],[Adj Open]]</f>
        <v>2.061524936568216E-2</v>
      </c>
      <c r="J351" s="50">
        <f>DAX__2019_2020__33[[#This Row],[Adj Close]]-DAX__2019_2020__33[[#This Row],[Adj Open]]</f>
        <v>0.55015000651689405</v>
      </c>
      <c r="K351" s="50">
        <v>1022456</v>
      </c>
    </row>
    <row r="352" spans="1:11" x14ac:dyDescent="0.3">
      <c r="A352" s="51" t="str">
        <f t="shared" si="9"/>
        <v>1COV.DE</v>
      </c>
      <c r="B352" s="52" t="s">
        <v>31000</v>
      </c>
      <c r="C352" s="50" t="s">
        <v>1845</v>
      </c>
      <c r="D352" s="50">
        <f>DAX__2019_2020__33[[#This Row],[Open]]*(DAX__2019_2020__33[[#This Row],[Adj Close]]/DAX__2019_2020__33[[#This Row],[Close]])</f>
        <v>27.40262085884785</v>
      </c>
      <c r="E352" s="50" t="s">
        <v>1846</v>
      </c>
      <c r="F352" s="50" t="s">
        <v>1831</v>
      </c>
      <c r="G352" s="50" t="s">
        <v>1847</v>
      </c>
      <c r="H352" s="50" t="s">
        <v>1848</v>
      </c>
      <c r="I352" s="50">
        <f>(DAX__2019_2020__33[[#This Row],[Adj Close]]-DAX__2019_2020__33[[#This Row],[Adj Open]])/DAX__2019_2020__33[[#This Row],[Adj Open]]</f>
        <v>-2.8680051901850915E-3</v>
      </c>
      <c r="J352" s="50">
        <f>DAX__2019_2020__33[[#This Row],[Adj Close]]-DAX__2019_2020__33[[#This Row],[Adj Open]]</f>
        <v>-7.8590858847849887E-2</v>
      </c>
      <c r="K352" s="50">
        <v>768191</v>
      </c>
    </row>
    <row r="353" spans="1:11" x14ac:dyDescent="0.3">
      <c r="A353" s="51" t="str">
        <f t="shared" si="9"/>
        <v>1COV.DE</v>
      </c>
      <c r="B353" s="52" t="s">
        <v>31001</v>
      </c>
      <c r="C353" s="50" t="s">
        <v>1849</v>
      </c>
      <c r="D353" s="50">
        <f>DAX__2019_2020__33[[#This Row],[Open]]*(DAX__2019_2020__33[[#This Row],[Adj Close]]/DAX__2019_2020__33[[#This Row],[Close]])</f>
        <v>27.856712960562255</v>
      </c>
      <c r="E353" s="50" t="s">
        <v>1850</v>
      </c>
      <c r="F353" s="50" t="s">
        <v>1851</v>
      </c>
      <c r="G353" s="50" t="s">
        <v>1852</v>
      </c>
      <c r="H353" s="50" t="s">
        <v>1853</v>
      </c>
      <c r="I353" s="50">
        <f>(DAX__2019_2020__33[[#This Row],[Adj Close]]-DAX__2019_2020__33[[#This Row],[Adj Open]])/DAX__2019_2020__33[[#This Row],[Adj Open]]</f>
        <v>3.0721034482758661E-2</v>
      </c>
      <c r="J353" s="50">
        <f>DAX__2019_2020__33[[#This Row],[Adj Close]]-DAX__2019_2020__33[[#This Row],[Adj Open]]</f>
        <v>0.85578703943774315</v>
      </c>
      <c r="K353" s="50">
        <v>2295114</v>
      </c>
    </row>
    <row r="354" spans="1:11" x14ac:dyDescent="0.3">
      <c r="A354" s="51" t="str">
        <f t="shared" si="9"/>
        <v>1COV.DE</v>
      </c>
      <c r="B354" s="52" t="s">
        <v>31002</v>
      </c>
      <c r="C354" s="50" t="s">
        <v>1854</v>
      </c>
      <c r="D354" s="50">
        <f>DAX__2019_2020__33[[#This Row],[Open]]*(DAX__2019_2020__33[[#This Row],[Adj Close]]/DAX__2019_2020__33[[#This Row],[Close]])</f>
        <v>28.860952084134397</v>
      </c>
      <c r="E354" s="50" t="s">
        <v>1855</v>
      </c>
      <c r="F354" s="50" t="s">
        <v>1856</v>
      </c>
      <c r="G354" s="50" t="s">
        <v>1857</v>
      </c>
      <c r="H354" s="50" t="s">
        <v>1858</v>
      </c>
      <c r="I354" s="50">
        <f>(DAX__2019_2020__33[[#This Row],[Adj Close]]-DAX__2019_2020__33[[#This Row],[Adj Open]])/DAX__2019_2020__33[[#This Row],[Adj Open]]</f>
        <v>5.6580909427561596E-2</v>
      </c>
      <c r="J354" s="50">
        <f>DAX__2019_2020__33[[#This Row],[Adj Close]]-DAX__2019_2020__33[[#This Row],[Adj Open]]</f>
        <v>1.6329789158656034</v>
      </c>
      <c r="K354" s="50">
        <v>3557130</v>
      </c>
    </row>
    <row r="355" spans="1:11" x14ac:dyDescent="0.3">
      <c r="A355" s="51" t="str">
        <f t="shared" si="9"/>
        <v>1COV.DE</v>
      </c>
      <c r="B355" s="52" t="s">
        <v>31003</v>
      </c>
      <c r="C355" s="50" t="s">
        <v>1859</v>
      </c>
      <c r="D355" s="50">
        <f>DAX__2019_2020__33[[#This Row],[Open]]*(DAX__2019_2020__33[[#This Row],[Adj Close]]/DAX__2019_2020__33[[#This Row],[Close]])</f>
        <v>30.886890266531317</v>
      </c>
      <c r="E355" s="50" t="s">
        <v>1860</v>
      </c>
      <c r="F355" s="50" t="s">
        <v>1861</v>
      </c>
      <c r="G355" s="50" t="s">
        <v>1862</v>
      </c>
      <c r="H355" s="50" t="s">
        <v>1863</v>
      </c>
      <c r="I355" s="50">
        <f>(DAX__2019_2020__33[[#This Row],[Adj Close]]-DAX__2019_2020__33[[#This Row],[Adj Open]])/DAX__2019_2020__33[[#This Row],[Adj Open]]</f>
        <v>-1.0178145608655416E-2</v>
      </c>
      <c r="J355" s="50">
        <f>DAX__2019_2020__33[[#This Row],[Adj Close]]-DAX__2019_2020__33[[#This Row],[Adj Open]]</f>
        <v>-0.31437126653131742</v>
      </c>
      <c r="K355" s="50">
        <v>1952951</v>
      </c>
    </row>
    <row r="356" spans="1:11" x14ac:dyDescent="0.3">
      <c r="A356" s="51" t="str">
        <f t="shared" si="9"/>
        <v>1COV.DE</v>
      </c>
      <c r="B356" s="52" t="s">
        <v>31004</v>
      </c>
      <c r="C356" s="50" t="s">
        <v>1864</v>
      </c>
      <c r="D356" s="50">
        <f>DAX__2019_2020__33[[#This Row],[Open]]*(DAX__2019_2020__33[[#This Row],[Adj Close]]/DAX__2019_2020__33[[#This Row],[Close]])</f>
        <v>29.943783160310868</v>
      </c>
      <c r="E356" s="50" t="s">
        <v>1865</v>
      </c>
      <c r="F356" s="50" t="s">
        <v>1866</v>
      </c>
      <c r="G356" s="50" t="s">
        <v>1867</v>
      </c>
      <c r="H356" s="50" t="s">
        <v>1868</v>
      </c>
      <c r="I356" s="50">
        <f>(DAX__2019_2020__33[[#This Row],[Adj Close]]-DAX__2019_2020__33[[#This Row],[Adj Open]])/DAX__2019_2020__33[[#This Row],[Adj Open]]</f>
        <v>-2.9163020438523722E-2</v>
      </c>
      <c r="J356" s="50">
        <f>DAX__2019_2020__33[[#This Row],[Adj Close]]-DAX__2019_2020__33[[#This Row],[Adj Open]]</f>
        <v>-0.87325116031086836</v>
      </c>
      <c r="K356" s="50">
        <v>3214787</v>
      </c>
    </row>
    <row r="357" spans="1:11" x14ac:dyDescent="0.3">
      <c r="A357" s="51" t="str">
        <f t="shared" si="9"/>
        <v>1COV.DE</v>
      </c>
      <c r="B357" s="52" t="s">
        <v>31005</v>
      </c>
      <c r="C357" s="50" t="s">
        <v>1869</v>
      </c>
      <c r="D357" s="50">
        <f>DAX__2019_2020__33[[#This Row],[Open]]*(DAX__2019_2020__33[[#This Row],[Adj Close]]/DAX__2019_2020__33[[#This Row],[Close]])</f>
        <v>29.882656573117615</v>
      </c>
      <c r="E357" s="50" t="s">
        <v>1870</v>
      </c>
      <c r="F357" s="50" t="s">
        <v>1869</v>
      </c>
      <c r="G357" s="50" t="s">
        <v>1871</v>
      </c>
      <c r="H357" s="50" t="s">
        <v>1872</v>
      </c>
      <c r="I357" s="50">
        <f>(DAX__2019_2020__33[[#This Row],[Adj Close]]-DAX__2019_2020__33[[#This Row],[Adj Open]])/DAX__2019_2020__33[[#This Row],[Adj Open]]</f>
        <v>2.5715867162014305E-2</v>
      </c>
      <c r="J357" s="50">
        <f>DAX__2019_2020__33[[#This Row],[Adj Close]]-DAX__2019_2020__33[[#This Row],[Adj Open]]</f>
        <v>0.76845842688238619</v>
      </c>
      <c r="K357" s="50">
        <v>2554512</v>
      </c>
    </row>
    <row r="358" spans="1:11" x14ac:dyDescent="0.3">
      <c r="A358" s="51" t="str">
        <f t="shared" si="9"/>
        <v>1COV.DE</v>
      </c>
      <c r="B358" s="52" t="s">
        <v>31006</v>
      </c>
      <c r="C358" s="50" t="s">
        <v>1873</v>
      </c>
      <c r="D358" s="50">
        <f>DAX__2019_2020__33[[#This Row],[Open]]*(DAX__2019_2020__33[[#This Row],[Adj Close]]/DAX__2019_2020__33[[#This Row],[Close]])</f>
        <v>31.236192424527378</v>
      </c>
      <c r="E358" s="50" t="s">
        <v>1874</v>
      </c>
      <c r="F358" s="50" t="s">
        <v>1875</v>
      </c>
      <c r="G358" s="50" t="s">
        <v>1876</v>
      </c>
      <c r="H358" s="50" t="s">
        <v>1877</v>
      </c>
      <c r="I358" s="50">
        <f>(DAX__2019_2020__33[[#This Row],[Adj Close]]-DAX__2019_2020__33[[#This Row],[Adj Open]])/DAX__2019_2020__33[[#This Row],[Adj Open]]</f>
        <v>2.3762901873077877E-2</v>
      </c>
      <c r="J358" s="50">
        <f>DAX__2019_2020__33[[#This Row],[Adj Close]]-DAX__2019_2020__33[[#This Row],[Adj Open]]</f>
        <v>0.74226257547262264</v>
      </c>
      <c r="K358" s="50">
        <v>2393717</v>
      </c>
    </row>
    <row r="359" spans="1:11" x14ac:dyDescent="0.3">
      <c r="A359" s="51" t="str">
        <f t="shared" si="9"/>
        <v>1COV.DE</v>
      </c>
      <c r="B359" s="52" t="s">
        <v>31007</v>
      </c>
      <c r="C359" s="50" t="s">
        <v>1878</v>
      </c>
      <c r="D359" s="50">
        <f>DAX__2019_2020__33[[#This Row],[Open]]*(DAX__2019_2020__33[[#This Row],[Adj Close]]/DAX__2019_2020__33[[#This Row],[Close]])</f>
        <v>31.856202896769133</v>
      </c>
      <c r="E359" s="50" t="s">
        <v>1879</v>
      </c>
      <c r="F359" s="50" t="s">
        <v>1880</v>
      </c>
      <c r="G359" s="50" t="s">
        <v>1881</v>
      </c>
      <c r="H359" s="50" t="s">
        <v>1882</v>
      </c>
      <c r="I359" s="50">
        <f>(DAX__2019_2020__33[[#This Row],[Adj Close]]-DAX__2019_2020__33[[#This Row],[Adj Open]])/DAX__2019_2020__33[[#This Row],[Adj Open]]</f>
        <v>-5.48273026315588E-4</v>
      </c>
      <c r="J359" s="50">
        <f>DAX__2019_2020__33[[#This Row],[Adj Close]]-DAX__2019_2020__33[[#This Row],[Adj Open]]</f>
        <v>-1.7465896769135014E-2</v>
      </c>
      <c r="K359" s="50">
        <v>1842420</v>
      </c>
    </row>
    <row r="360" spans="1:11" x14ac:dyDescent="0.3">
      <c r="A360" s="51" t="str">
        <f t="shared" si="9"/>
        <v>1COV.DE</v>
      </c>
      <c r="B360" s="52" t="s">
        <v>31008</v>
      </c>
      <c r="C360" s="50" t="s">
        <v>1883</v>
      </c>
      <c r="D360" s="50">
        <f>DAX__2019_2020__33[[#This Row],[Open]]*(DAX__2019_2020__33[[#This Row],[Adj Close]]/DAX__2019_2020__33[[#This Row],[Close]])</f>
        <v>32.284096695743045</v>
      </c>
      <c r="E360" s="50" t="s">
        <v>1540</v>
      </c>
      <c r="F360" s="50" t="s">
        <v>1884</v>
      </c>
      <c r="G360" s="50" t="s">
        <v>1540</v>
      </c>
      <c r="H360" s="50" t="s">
        <v>1885</v>
      </c>
      <c r="I360" s="50">
        <f>(DAX__2019_2020__33[[#This Row],[Adj Close]]-DAX__2019_2020__33[[#This Row],[Adj Open]])/DAX__2019_2020__33[[#This Row],[Adj Open]]</f>
        <v>1.2712956107304369E-2</v>
      </c>
      <c r="J360" s="50">
        <f>DAX__2019_2020__33[[#This Row],[Adj Close]]-DAX__2019_2020__33[[#This Row],[Adj Open]]</f>
        <v>0.41042630425695137</v>
      </c>
      <c r="K360" s="50">
        <v>2227644</v>
      </c>
    </row>
    <row r="361" spans="1:11" x14ac:dyDescent="0.3">
      <c r="A361" s="51" t="str">
        <f t="shared" si="9"/>
        <v>1COV.DE</v>
      </c>
      <c r="B361" s="52" t="s">
        <v>31009</v>
      </c>
      <c r="C361" s="50" t="s">
        <v>1886</v>
      </c>
      <c r="D361" s="50">
        <f>DAX__2019_2020__33[[#This Row],[Open]]*(DAX__2019_2020__33[[#This Row],[Adj Close]]/DAX__2019_2020__33[[#This Row],[Close]])</f>
        <v>32.144377925429801</v>
      </c>
      <c r="E361" s="50" t="s">
        <v>1887</v>
      </c>
      <c r="F361" s="50" t="s">
        <v>1884</v>
      </c>
      <c r="G361" s="50" t="s">
        <v>1888</v>
      </c>
      <c r="H361" s="50" t="s">
        <v>1889</v>
      </c>
      <c r="I361" s="50">
        <f>(DAX__2019_2020__33[[#This Row],[Adj Close]]-DAX__2019_2020__33[[#This Row],[Adj Open]])/DAX__2019_2020__33[[#This Row],[Adj Open]]</f>
        <v>1.0051588968987054E-2</v>
      </c>
      <c r="J361" s="50">
        <f>DAX__2019_2020__33[[#This Row],[Adj Close]]-DAX__2019_2020__33[[#This Row],[Adj Open]]</f>
        <v>0.32310207457020113</v>
      </c>
      <c r="K361" s="50">
        <v>1366006</v>
      </c>
    </row>
    <row r="362" spans="1:11" x14ac:dyDescent="0.3">
      <c r="A362" s="51" t="str">
        <f t="shared" si="9"/>
        <v>1COV.DE</v>
      </c>
      <c r="B362" s="52" t="s">
        <v>31010</v>
      </c>
      <c r="C362" s="50" t="s">
        <v>1890</v>
      </c>
      <c r="D362" s="50">
        <f>DAX__2019_2020__33[[#This Row],[Open]]*(DAX__2019_2020__33[[#This Row],[Adj Close]]/DAX__2019_2020__33[[#This Row],[Close]])</f>
        <v>32.397616734152841</v>
      </c>
      <c r="E362" s="50" t="s">
        <v>1891</v>
      </c>
      <c r="F362" s="50" t="s">
        <v>1871</v>
      </c>
      <c r="G362" s="50" t="s">
        <v>1892</v>
      </c>
      <c r="H362" s="50" t="s">
        <v>1893</v>
      </c>
      <c r="I362" s="50">
        <f>(DAX__2019_2020__33[[#This Row],[Adj Close]]-DAX__2019_2020__33[[#This Row],[Adj Open]])/DAX__2019_2020__33[[#This Row],[Adj Open]]</f>
        <v>-4.55525091942054E-2</v>
      </c>
      <c r="J362" s="50">
        <f>DAX__2019_2020__33[[#This Row],[Adj Close]]-DAX__2019_2020__33[[#This Row],[Adj Open]]</f>
        <v>-1.4757927341528401</v>
      </c>
      <c r="K362" s="50">
        <v>2118911</v>
      </c>
    </row>
    <row r="363" spans="1:11" x14ac:dyDescent="0.3">
      <c r="A363" s="51" t="str">
        <f t="shared" si="9"/>
        <v>1COV.DE</v>
      </c>
      <c r="B363" s="52" t="s">
        <v>31011</v>
      </c>
      <c r="C363" s="50" t="s">
        <v>1894</v>
      </c>
      <c r="D363" s="50">
        <f>DAX__2019_2020__33[[#This Row],[Open]]*(DAX__2019_2020__33[[#This Row],[Adj Close]]/DAX__2019_2020__33[[#This Row],[Close]])</f>
        <v>31.044079945559332</v>
      </c>
      <c r="E363" s="50" t="s">
        <v>1895</v>
      </c>
      <c r="F363" s="50" t="s">
        <v>1608</v>
      </c>
      <c r="G363" s="50" t="s">
        <v>1896</v>
      </c>
      <c r="H363" s="50" t="s">
        <v>1897</v>
      </c>
      <c r="I363" s="50">
        <f>(DAX__2019_2020__33[[#This Row],[Adj Close]]-DAX__2019_2020__33[[#This Row],[Adj Open]])/DAX__2019_2020__33[[#This Row],[Adj Open]]</f>
        <v>-2.4753896617549925E-2</v>
      </c>
      <c r="J363" s="50">
        <f>DAX__2019_2020__33[[#This Row],[Adj Close]]-DAX__2019_2020__33[[#This Row],[Adj Open]]</f>
        <v>-0.76846194555933067</v>
      </c>
      <c r="K363" s="50">
        <v>1472822</v>
      </c>
    </row>
    <row r="364" spans="1:11" x14ac:dyDescent="0.3">
      <c r="A364" s="51" t="str">
        <f t="shared" si="9"/>
        <v>1COV.DE</v>
      </c>
      <c r="B364" s="52" t="s">
        <v>31012</v>
      </c>
      <c r="C364" s="50" t="s">
        <v>1898</v>
      </c>
      <c r="D364" s="50">
        <f>DAX__2019_2020__33[[#This Row],[Open]]*(DAX__2019_2020__33[[#This Row],[Adj Close]]/DAX__2019_2020__33[[#This Row],[Close]])</f>
        <v>29.620678617832155</v>
      </c>
      <c r="E364" s="50" t="s">
        <v>1899</v>
      </c>
      <c r="F364" s="50" t="s">
        <v>1900</v>
      </c>
      <c r="G364" s="50" t="s">
        <v>1852</v>
      </c>
      <c r="H364" s="50" t="s">
        <v>1853</v>
      </c>
      <c r="I364" s="50">
        <f>(DAX__2019_2020__33[[#This Row],[Adj Close]]-DAX__2019_2020__33[[#This Row],[Adj Open]])/DAX__2019_2020__33[[#This Row],[Adj Open]]</f>
        <v>-3.0660290722894425E-2</v>
      </c>
      <c r="J364" s="50">
        <f>DAX__2019_2020__33[[#This Row],[Adj Close]]-DAX__2019_2020__33[[#This Row],[Adj Open]]</f>
        <v>-0.90817861783215648</v>
      </c>
      <c r="K364" s="50">
        <v>2017683</v>
      </c>
    </row>
    <row r="365" spans="1:11" x14ac:dyDescent="0.3">
      <c r="A365" s="51" t="str">
        <f t="shared" si="9"/>
        <v>1COV.DE</v>
      </c>
      <c r="B365" s="52" t="s">
        <v>31013</v>
      </c>
      <c r="C365" s="50" t="s">
        <v>1901</v>
      </c>
      <c r="D365" s="50">
        <f>DAX__2019_2020__33[[#This Row],[Open]]*(DAX__2019_2020__33[[#This Row],[Adj Close]]/DAX__2019_2020__33[[#This Row],[Close]])</f>
        <v>28.46798624041735</v>
      </c>
      <c r="E365" s="50" t="s">
        <v>1902</v>
      </c>
      <c r="F365" s="50" t="s">
        <v>1787</v>
      </c>
      <c r="G365" s="50" t="s">
        <v>1903</v>
      </c>
      <c r="H365" s="50" t="s">
        <v>1904</v>
      </c>
      <c r="I365" s="50">
        <f>(DAX__2019_2020__33[[#This Row],[Adj Close]]-DAX__2019_2020__33[[#This Row],[Adj Open]])/DAX__2019_2020__33[[#This Row],[Adj Open]]</f>
        <v>3.6810738454647533E-3</v>
      </c>
      <c r="J365" s="50">
        <f>DAX__2019_2020__33[[#This Row],[Adj Close]]-DAX__2019_2020__33[[#This Row],[Adj Open]]</f>
        <v>0.10479275958265077</v>
      </c>
      <c r="K365" s="50">
        <v>1615827</v>
      </c>
    </row>
    <row r="366" spans="1:11" x14ac:dyDescent="0.3">
      <c r="A366" s="51" t="str">
        <f t="shared" si="9"/>
        <v>1COV.DE</v>
      </c>
      <c r="B366" s="52" t="s">
        <v>31014</v>
      </c>
      <c r="C366" s="50" t="s">
        <v>1905</v>
      </c>
      <c r="D366" s="50">
        <f>DAX__2019_2020__33[[#This Row],[Open]]*(DAX__2019_2020__33[[#This Row],[Adj Close]]/DAX__2019_2020__33[[#This Row],[Close]])</f>
        <v>27.89164460920454</v>
      </c>
      <c r="E366" s="50" t="s">
        <v>1906</v>
      </c>
      <c r="F366" s="50" t="s">
        <v>1907</v>
      </c>
      <c r="G366" s="50" t="s">
        <v>1908</v>
      </c>
      <c r="H366" s="50" t="s">
        <v>1909</v>
      </c>
      <c r="I366" s="50">
        <f>(DAX__2019_2020__33[[#This Row],[Adj Close]]-DAX__2019_2020__33[[#This Row],[Adj Open]])/DAX__2019_2020__33[[#This Row],[Adj Open]]</f>
        <v>1.9724451480136261E-2</v>
      </c>
      <c r="J366" s="50">
        <f>DAX__2019_2020__33[[#This Row],[Adj Close]]-DAX__2019_2020__33[[#This Row],[Adj Open]]</f>
        <v>0.55014739079545905</v>
      </c>
      <c r="K366" s="50">
        <v>1403866</v>
      </c>
    </row>
    <row r="367" spans="1:11" x14ac:dyDescent="0.3">
      <c r="A367" s="51" t="str">
        <f t="shared" si="9"/>
        <v>1COV.DE</v>
      </c>
      <c r="B367" s="52" t="s">
        <v>31015</v>
      </c>
      <c r="C367" s="50" t="s">
        <v>1910</v>
      </c>
      <c r="D367" s="50">
        <f>DAX__2019_2020__33[[#This Row],[Open]]*(DAX__2019_2020__33[[#This Row],[Adj Close]]/DAX__2019_2020__33[[#This Row],[Close]])</f>
        <v>29.236449536916393</v>
      </c>
      <c r="E367" s="50" t="s">
        <v>1911</v>
      </c>
      <c r="F367" s="50" t="s">
        <v>1912</v>
      </c>
      <c r="G367" s="50" t="s">
        <v>1913</v>
      </c>
      <c r="H367" s="50" t="s">
        <v>1914</v>
      </c>
      <c r="I367" s="50">
        <f>(DAX__2019_2020__33[[#This Row],[Adj Close]]-DAX__2019_2020__33[[#This Row],[Adj Open]])/DAX__2019_2020__33[[#This Row],[Adj Open]]</f>
        <v>-7.1683990442054629E-3</v>
      </c>
      <c r="J367" s="50">
        <f>DAX__2019_2020__33[[#This Row],[Adj Close]]-DAX__2019_2020__33[[#This Row],[Adj Open]]</f>
        <v>-0.20957853691639272</v>
      </c>
      <c r="K367" s="50">
        <v>1453211</v>
      </c>
    </row>
    <row r="368" spans="1:11" x14ac:dyDescent="0.3">
      <c r="A368" s="51" t="str">
        <f t="shared" si="9"/>
        <v>1COV.DE</v>
      </c>
      <c r="B368" s="52" t="s">
        <v>31016</v>
      </c>
      <c r="C368" s="50" t="s">
        <v>1915</v>
      </c>
      <c r="D368" s="50">
        <f>DAX__2019_2020__33[[#This Row],[Open]]*(DAX__2019_2020__33[[#This Row],[Adj Close]]/DAX__2019_2020__33[[#This Row],[Close]])</f>
        <v>28.948277101638087</v>
      </c>
      <c r="E368" s="50" t="s">
        <v>1916</v>
      </c>
      <c r="F368" s="50" t="s">
        <v>1908</v>
      </c>
      <c r="G368" s="50" t="s">
        <v>1917</v>
      </c>
      <c r="H368" s="50" t="s">
        <v>1918</v>
      </c>
      <c r="I368" s="50">
        <f>(DAX__2019_2020__33[[#This Row],[Adj Close]]-DAX__2019_2020__33[[#This Row],[Adj Open]])/DAX__2019_2020__33[[#This Row],[Adj Open]]</f>
        <v>-6.0332123056886259E-3</v>
      </c>
      <c r="J368" s="50">
        <f>DAX__2019_2020__33[[#This Row],[Adj Close]]-DAX__2019_2020__33[[#This Row],[Adj Open]]</f>
        <v>-0.17465110163808717</v>
      </c>
      <c r="K368" s="50">
        <v>1196177</v>
      </c>
    </row>
    <row r="369" spans="1:11" x14ac:dyDescent="0.3">
      <c r="A369" s="51" t="str">
        <f t="shared" si="9"/>
        <v>1COV.DE</v>
      </c>
      <c r="B369" s="52" t="s">
        <v>31017</v>
      </c>
      <c r="C369" s="50" t="s">
        <v>1919</v>
      </c>
      <c r="D369" s="50">
        <f>DAX__2019_2020__33[[#This Row],[Open]]*(DAX__2019_2020__33[[#This Row],[Adj Close]]/DAX__2019_2020__33[[#This Row],[Close]])</f>
        <v>28.633905590097012</v>
      </c>
      <c r="E369" s="50" t="s">
        <v>1595</v>
      </c>
      <c r="F369" s="50" t="s">
        <v>1919</v>
      </c>
      <c r="G369" s="50" t="s">
        <v>1910</v>
      </c>
      <c r="H369" s="50" t="s">
        <v>1920</v>
      </c>
      <c r="I369" s="50">
        <f>(DAX__2019_2020__33[[#This Row],[Adj Close]]-DAX__2019_2020__33[[#This Row],[Adj Open]])/DAX__2019_2020__33[[#This Row],[Adj Open]]</f>
        <v>2.1042969776060728E-2</v>
      </c>
      <c r="J369" s="50">
        <f>DAX__2019_2020__33[[#This Row],[Adj Close]]-DAX__2019_2020__33[[#This Row],[Adj Open]]</f>
        <v>0.60254240990298769</v>
      </c>
      <c r="K369" s="50">
        <v>1467265</v>
      </c>
    </row>
    <row r="370" spans="1:11" x14ac:dyDescent="0.3">
      <c r="A370" s="51" t="str">
        <f t="shared" si="9"/>
        <v>1COV.DE</v>
      </c>
      <c r="B370" s="52" t="s">
        <v>31018</v>
      </c>
      <c r="C370" s="50" t="s">
        <v>1921</v>
      </c>
      <c r="D370" s="50">
        <f>DAX__2019_2020__33[[#This Row],[Open]]*(DAX__2019_2020__33[[#This Row],[Adj Close]]/DAX__2019_2020__33[[#This Row],[Close]])</f>
        <v>29.568284397602135</v>
      </c>
      <c r="E370" s="50" t="s">
        <v>1922</v>
      </c>
      <c r="F370" s="50" t="s">
        <v>1923</v>
      </c>
      <c r="G370" s="50" t="s">
        <v>1924</v>
      </c>
      <c r="H370" s="50" t="s">
        <v>1925</v>
      </c>
      <c r="I370" s="50">
        <f>(DAX__2019_2020__33[[#This Row],[Adj Close]]-DAX__2019_2020__33[[#This Row],[Adj Open]])/DAX__2019_2020__33[[#This Row],[Adj Open]]</f>
        <v>2.6580034655050498E-3</v>
      </c>
      <c r="J370" s="50">
        <f>DAX__2019_2020__33[[#This Row],[Adj Close]]-DAX__2019_2020__33[[#This Row],[Adj Open]]</f>
        <v>7.8592602397865363E-2</v>
      </c>
      <c r="K370" s="50">
        <v>1879212</v>
      </c>
    </row>
    <row r="371" spans="1:11" x14ac:dyDescent="0.3">
      <c r="A371" s="51" t="str">
        <f t="shared" si="9"/>
        <v>1COV.DE</v>
      </c>
      <c r="B371" s="52" t="s">
        <v>31019</v>
      </c>
      <c r="C371" s="50" t="s">
        <v>1926</v>
      </c>
      <c r="D371" s="50">
        <f>DAX__2019_2020__33[[#This Row],[Open]]*(DAX__2019_2020__33[[#This Row],[Adj Close]]/DAX__2019_2020__33[[#This Row],[Close]])</f>
        <v>29.262643343237514</v>
      </c>
      <c r="E371" s="50" t="s">
        <v>1616</v>
      </c>
      <c r="F371" s="50" t="s">
        <v>1927</v>
      </c>
      <c r="G371" s="50" t="s">
        <v>1923</v>
      </c>
      <c r="H371" s="50" t="s">
        <v>1928</v>
      </c>
      <c r="I371" s="50">
        <f>(DAX__2019_2020__33[[#This Row],[Adj Close]]-DAX__2019_2020__33[[#This Row],[Adj Open]])/DAX__2019_2020__33[[#This Row],[Adj Open]]</f>
        <v>-2.3872875193845758E-3</v>
      </c>
      <c r="J371" s="50">
        <f>DAX__2019_2020__33[[#This Row],[Adj Close]]-DAX__2019_2020__33[[#This Row],[Adj Open]]</f>
        <v>-6.9858343237513054E-2</v>
      </c>
      <c r="K371" s="50">
        <v>982041</v>
      </c>
    </row>
    <row r="372" spans="1:11" x14ac:dyDescent="0.3">
      <c r="A372" s="51" t="str">
        <f t="shared" si="9"/>
        <v>1COV.DE</v>
      </c>
      <c r="B372" s="52" t="s">
        <v>31020</v>
      </c>
      <c r="C372" s="50" t="s">
        <v>1929</v>
      </c>
      <c r="D372" s="50">
        <f>DAX__2019_2020__33[[#This Row],[Open]]*(DAX__2019_2020__33[[#This Row],[Adj Close]]/DAX__2019_2020__33[[#This Row],[Close]])</f>
        <v>29.480957804553491</v>
      </c>
      <c r="E372" s="50" t="s">
        <v>1930</v>
      </c>
      <c r="F372" s="50" t="s">
        <v>1931</v>
      </c>
      <c r="G372" s="50" t="s">
        <v>1932</v>
      </c>
      <c r="H372" s="50" t="s">
        <v>1933</v>
      </c>
      <c r="I372" s="50">
        <f>(DAX__2019_2020__33[[#This Row],[Adj Close]]-DAX__2019_2020__33[[#This Row],[Adj Open]])/DAX__2019_2020__33[[#This Row],[Adj Open]]</f>
        <v>2.3992951658350102E-2</v>
      </c>
      <c r="J372" s="50">
        <f>DAX__2019_2020__33[[#This Row],[Adj Close]]-DAX__2019_2020__33[[#This Row],[Adj Open]]</f>
        <v>0.70733519544651102</v>
      </c>
      <c r="K372" s="50">
        <v>1555357</v>
      </c>
    </row>
    <row r="373" spans="1:11" x14ac:dyDescent="0.3">
      <c r="A373" s="51" t="str">
        <f t="shared" si="9"/>
        <v>1COV.DE</v>
      </c>
      <c r="B373" s="52" t="s">
        <v>31021</v>
      </c>
      <c r="C373" s="50" t="s">
        <v>1934</v>
      </c>
      <c r="D373" s="50">
        <f>DAX__2019_2020__33[[#This Row],[Open]]*(DAX__2019_2020__33[[#This Row],[Adj Close]]/DAX__2019_2020__33[[#This Row],[Close]])</f>
        <v>30.109701204431818</v>
      </c>
      <c r="E373" s="50" t="s">
        <v>1935</v>
      </c>
      <c r="F373" s="50" t="s">
        <v>1866</v>
      </c>
      <c r="G373" s="50" t="s">
        <v>1866</v>
      </c>
      <c r="H373" s="50" t="s">
        <v>1936</v>
      </c>
      <c r="I373" s="50">
        <f>(DAX__2019_2020__33[[#This Row],[Adj Close]]-DAX__2019_2020__33[[#This Row],[Adj Open]])/DAX__2019_2020__33[[#This Row],[Adj Open]]</f>
        <v>-3.5382888631090306E-2</v>
      </c>
      <c r="J373" s="50">
        <f>DAX__2019_2020__33[[#This Row],[Adj Close]]-DAX__2019_2020__33[[#This Row],[Adj Open]]</f>
        <v>-1.0653682044318167</v>
      </c>
      <c r="K373" s="50">
        <v>971649</v>
      </c>
    </row>
    <row r="374" spans="1:11" x14ac:dyDescent="0.3">
      <c r="A374" s="51" t="str">
        <f t="shared" si="9"/>
        <v>1COV.DE</v>
      </c>
      <c r="B374" s="52" t="s">
        <v>31022</v>
      </c>
      <c r="C374" s="50" t="s">
        <v>1937</v>
      </c>
      <c r="D374" s="50">
        <f>DAX__2019_2020__33[[#This Row],[Open]]*(DAX__2019_2020__33[[#This Row],[Adj Close]]/DAX__2019_2020__33[[#This Row],[Close]])</f>
        <v>29.053065815865335</v>
      </c>
      <c r="E374" s="50" t="s">
        <v>1924</v>
      </c>
      <c r="F374" s="50" t="s">
        <v>1938</v>
      </c>
      <c r="G374" s="50" t="s">
        <v>1939</v>
      </c>
      <c r="H374" s="50" t="s">
        <v>1940</v>
      </c>
      <c r="I374" s="50">
        <f>(DAX__2019_2020__33[[#This Row],[Adj Close]]-DAX__2019_2020__33[[#This Row],[Adj Open]])/DAX__2019_2020__33[[#This Row],[Adj Open]]</f>
        <v>1.1421761346558363E-2</v>
      </c>
      <c r="J374" s="50">
        <f>DAX__2019_2020__33[[#This Row],[Adj Close]]-DAX__2019_2020__33[[#This Row],[Adj Open]]</f>
        <v>0.33183718413466678</v>
      </c>
      <c r="K374" s="50">
        <v>1387384</v>
      </c>
    </row>
    <row r="375" spans="1:11" x14ac:dyDescent="0.3">
      <c r="A375" s="51" t="str">
        <f t="shared" si="9"/>
        <v>1COV.DE</v>
      </c>
      <c r="B375" s="52" t="s">
        <v>31023</v>
      </c>
      <c r="C375" s="50" t="s">
        <v>1610</v>
      </c>
      <c r="D375" s="50">
        <f>DAX__2019_2020__33[[#This Row],[Open]]*(DAX__2019_2020__33[[#This Row],[Adj Close]]/DAX__2019_2020__33[[#This Row],[Close]])</f>
        <v>29.795328798796263</v>
      </c>
      <c r="E375" s="50" t="s">
        <v>1610</v>
      </c>
      <c r="F375" s="50" t="s">
        <v>1618</v>
      </c>
      <c r="G375" s="50" t="s">
        <v>1941</v>
      </c>
      <c r="H375" s="50" t="s">
        <v>1942</v>
      </c>
      <c r="I375" s="50">
        <f>(DAX__2019_2020__33[[#This Row],[Adj Close]]-DAX__2019_2020__33[[#This Row],[Adj Open]])/DAX__2019_2020__33[[#This Row],[Adj Open]]</f>
        <v>-2.3153488369094047E-2</v>
      </c>
      <c r="J375" s="50">
        <f>DAX__2019_2020__33[[#This Row],[Adj Close]]-DAX__2019_2020__33[[#This Row],[Adj Open]]</f>
        <v>-0.6898657987962622</v>
      </c>
      <c r="K375" s="50">
        <v>983986</v>
      </c>
    </row>
    <row r="376" spans="1:11" x14ac:dyDescent="0.3">
      <c r="A376" s="51" t="str">
        <f t="shared" si="9"/>
        <v>1COV.DE</v>
      </c>
      <c r="B376" s="52" t="s">
        <v>31024</v>
      </c>
      <c r="C376" s="50" t="s">
        <v>1943</v>
      </c>
      <c r="D376" s="50">
        <f>DAX__2019_2020__33[[#This Row],[Open]]*(DAX__2019_2020__33[[#This Row],[Adj Close]]/DAX__2019_2020__33[[#This Row],[Close]])</f>
        <v>29.402364995921911</v>
      </c>
      <c r="E376" s="50" t="s">
        <v>1603</v>
      </c>
      <c r="F376" s="50" t="s">
        <v>1902</v>
      </c>
      <c r="G376" s="50" t="s">
        <v>1944</v>
      </c>
      <c r="H376" s="50" t="s">
        <v>1945</v>
      </c>
      <c r="I376" s="50">
        <f>(DAX__2019_2020__33[[#This Row],[Adj Close]]-DAX__2019_2020__33[[#This Row],[Adj Open]])/DAX__2019_2020__33[[#This Row],[Adj Open]]</f>
        <v>1.9305079851801608E-2</v>
      </c>
      <c r="J376" s="50">
        <f>DAX__2019_2020__33[[#This Row],[Adj Close]]-DAX__2019_2020__33[[#This Row],[Adj Open]]</f>
        <v>0.56761500407808896</v>
      </c>
      <c r="K376" s="50">
        <v>1493696</v>
      </c>
    </row>
    <row r="377" spans="1:11" x14ac:dyDescent="0.3">
      <c r="A377" s="51" t="str">
        <f t="shared" si="9"/>
        <v>1COV.DE</v>
      </c>
      <c r="B377" s="52" t="s">
        <v>31025</v>
      </c>
      <c r="C377" s="50" t="s">
        <v>1946</v>
      </c>
      <c r="D377" s="50">
        <f>DAX__2019_2020__33[[#This Row],[Open]]*(DAX__2019_2020__33[[#This Row],[Adj Close]]/DAX__2019_2020__33[[#This Row],[Close]])</f>
        <v>30.127163980925491</v>
      </c>
      <c r="E377" s="50" t="s">
        <v>1947</v>
      </c>
      <c r="F377" s="50" t="s">
        <v>1948</v>
      </c>
      <c r="G377" s="50" t="s">
        <v>1949</v>
      </c>
      <c r="H377" s="50" t="s">
        <v>1950</v>
      </c>
      <c r="I377" s="50">
        <f>(DAX__2019_2020__33[[#This Row],[Adj Close]]-DAX__2019_2020__33[[#This Row],[Adj Open]])/DAX__2019_2020__33[[#This Row],[Adj Open]]</f>
        <v>-1.8840637681159327E-2</v>
      </c>
      <c r="J377" s="50">
        <f>DAX__2019_2020__33[[#This Row],[Adj Close]]-DAX__2019_2020__33[[#This Row],[Adj Open]]</f>
        <v>-0.5676149809254909</v>
      </c>
      <c r="K377" s="50">
        <v>1349181</v>
      </c>
    </row>
    <row r="378" spans="1:11" x14ac:dyDescent="0.3">
      <c r="A378" s="51" t="str">
        <f t="shared" si="9"/>
        <v>1COV.DE</v>
      </c>
      <c r="B378" s="52" t="s">
        <v>31026</v>
      </c>
      <c r="C378" s="50" t="s">
        <v>1911</v>
      </c>
      <c r="D378" s="50">
        <f>DAX__2019_2020__33[[#This Row],[Open]]*(DAX__2019_2020__33[[#This Row],[Adj Close]]/DAX__2019_2020__33[[#This Row],[Close]])</f>
        <v>29.498423661859938</v>
      </c>
      <c r="E378" s="50" t="s">
        <v>1610</v>
      </c>
      <c r="F378" s="50" t="s">
        <v>1867</v>
      </c>
      <c r="G378" s="50" t="s">
        <v>1619</v>
      </c>
      <c r="H378" s="50" t="s">
        <v>1951</v>
      </c>
      <c r="I378" s="50">
        <f>(DAX__2019_2020__33[[#This Row],[Adj Close]]-DAX__2019_2020__33[[#This Row],[Adj Open]])/DAX__2019_2020__33[[#This Row],[Adj Open]]</f>
        <v>-8.8806989011447129E-4</v>
      </c>
      <c r="J378" s="50">
        <f>DAX__2019_2020__33[[#This Row],[Adj Close]]-DAX__2019_2020__33[[#This Row],[Adj Open]]</f>
        <v>-2.6196661859938075E-2</v>
      </c>
      <c r="K378" s="50">
        <v>815471</v>
      </c>
    </row>
    <row r="379" spans="1:11" x14ac:dyDescent="0.3">
      <c r="A379" s="51" t="str">
        <f t="shared" si="9"/>
        <v>1COV.DE</v>
      </c>
      <c r="B379" s="52" t="s">
        <v>31027</v>
      </c>
      <c r="C379" s="50" t="s">
        <v>1952</v>
      </c>
      <c r="D379" s="50">
        <f>DAX__2019_2020__33[[#This Row],[Open]]*(DAX__2019_2020__33[[#This Row],[Adj Close]]/DAX__2019_2020__33[[#This Row],[Close]])</f>
        <v>29.777865192529095</v>
      </c>
      <c r="E379" s="50" t="s">
        <v>1953</v>
      </c>
      <c r="F379" s="50" t="s">
        <v>1949</v>
      </c>
      <c r="G379" s="50" t="s">
        <v>1954</v>
      </c>
      <c r="H379" s="50" t="s">
        <v>1955</v>
      </c>
      <c r="I379" s="50">
        <f>(DAX__2019_2020__33[[#This Row],[Adj Close]]-DAX__2019_2020__33[[#This Row],[Adj Open]])/DAX__2019_2020__33[[#This Row],[Adj Open]]</f>
        <v>7.3313787291131045E-3</v>
      </c>
      <c r="J379" s="50">
        <f>DAX__2019_2020__33[[#This Row],[Adj Close]]-DAX__2019_2020__33[[#This Row],[Adj Open]]</f>
        <v>0.21831280747090531</v>
      </c>
      <c r="K379" s="50">
        <v>1529030</v>
      </c>
    </row>
    <row r="380" spans="1:11" x14ac:dyDescent="0.3">
      <c r="A380" s="51" t="str">
        <f t="shared" si="9"/>
        <v>1COV.DE</v>
      </c>
      <c r="B380" s="52" t="s">
        <v>31028</v>
      </c>
      <c r="C380" s="50" t="s">
        <v>1956</v>
      </c>
      <c r="D380" s="50">
        <f>DAX__2019_2020__33[[#This Row],[Open]]*(DAX__2019_2020__33[[#This Row],[Adj Close]]/DAX__2019_2020__33[[#This Row],[Close]])</f>
        <v>30.22322199414743</v>
      </c>
      <c r="E380" s="50" t="s">
        <v>1861</v>
      </c>
      <c r="F380" s="50" t="s">
        <v>1929</v>
      </c>
      <c r="G380" s="50" t="s">
        <v>1957</v>
      </c>
      <c r="H380" s="50" t="s">
        <v>1958</v>
      </c>
      <c r="I380" s="50">
        <f>(DAX__2019_2020__33[[#This Row],[Adj Close]]-DAX__2019_2020__33[[#This Row],[Adj Open]])/DAX__2019_2020__33[[#This Row],[Adj Open]]</f>
        <v>-1.9358624115613125E-2</v>
      </c>
      <c r="J380" s="50">
        <f>DAX__2019_2020__33[[#This Row],[Adj Close]]-DAX__2019_2020__33[[#This Row],[Adj Open]]</f>
        <v>-0.58507999414743139</v>
      </c>
      <c r="K380" s="50">
        <v>1092415</v>
      </c>
    </row>
    <row r="381" spans="1:11" x14ac:dyDescent="0.3">
      <c r="A381" s="51" t="str">
        <f t="shared" si="9"/>
        <v>1COV.DE</v>
      </c>
      <c r="B381" s="52" t="s">
        <v>31029</v>
      </c>
      <c r="C381" s="50" t="s">
        <v>1959</v>
      </c>
      <c r="D381" s="50">
        <f>DAX__2019_2020__33[[#This Row],[Open]]*(DAX__2019_2020__33[[#This Row],[Adj Close]]/DAX__2019_2020__33[[#This Row],[Close]])</f>
        <v>30.205756534702111</v>
      </c>
      <c r="E381" s="50" t="s">
        <v>1960</v>
      </c>
      <c r="F381" s="50" t="s">
        <v>1932</v>
      </c>
      <c r="G381" s="50" t="s">
        <v>1961</v>
      </c>
      <c r="H381" s="50" t="s">
        <v>1962</v>
      </c>
      <c r="I381" s="50">
        <f>(DAX__2019_2020__33[[#This Row],[Adj Close]]-DAX__2019_2020__33[[#This Row],[Adj Open]])/DAX__2019_2020__33[[#This Row],[Adj Open]]</f>
        <v>8.6729979762936293E-3</v>
      </c>
      <c r="J381" s="50">
        <f>DAX__2019_2020__33[[#This Row],[Adj Close]]-DAX__2019_2020__33[[#This Row],[Adj Open]]</f>
        <v>0.26197446529788948</v>
      </c>
      <c r="K381" s="50">
        <v>1094230</v>
      </c>
    </row>
    <row r="382" spans="1:11" x14ac:dyDescent="0.3">
      <c r="A382" s="51" t="str">
        <f t="shared" si="9"/>
        <v>1COV.DE</v>
      </c>
      <c r="B382" s="52" t="s">
        <v>31030</v>
      </c>
      <c r="C382" s="50" t="s">
        <v>1963</v>
      </c>
      <c r="D382" s="50">
        <f>DAX__2019_2020__33[[#This Row],[Open]]*(DAX__2019_2020__33[[#This Row],[Adj Close]]/DAX__2019_2020__33[[#This Row],[Close]])</f>
        <v>30.179560347837086</v>
      </c>
      <c r="E382" s="50" t="s">
        <v>1964</v>
      </c>
      <c r="F382" s="50" t="s">
        <v>1965</v>
      </c>
      <c r="G382" s="50" t="s">
        <v>1964</v>
      </c>
      <c r="H382" s="50" t="s">
        <v>1966</v>
      </c>
      <c r="I382" s="50">
        <f>(DAX__2019_2020__33[[#This Row],[Adj Close]]-DAX__2019_2020__33[[#This Row],[Adj Open]])/DAX__2019_2020__33[[#This Row],[Adj Open]]</f>
        <v>1.3310155864868381E-2</v>
      </c>
      <c r="J382" s="50">
        <f>DAX__2019_2020__33[[#This Row],[Adj Close]]-DAX__2019_2020__33[[#This Row],[Adj Open]]</f>
        <v>0.401694652162913</v>
      </c>
      <c r="K382" s="50">
        <v>869744</v>
      </c>
    </row>
    <row r="383" spans="1:11" x14ac:dyDescent="0.3">
      <c r="A383" s="51" t="str">
        <f t="shared" si="9"/>
        <v>1COV.DE</v>
      </c>
      <c r="B383" s="52" t="s">
        <v>31031</v>
      </c>
      <c r="C383" s="50" t="s">
        <v>1967</v>
      </c>
      <c r="D383" s="50">
        <f>DAX__2019_2020__33[[#This Row],[Open]]*(DAX__2019_2020__33[[#This Row],[Adj Close]]/DAX__2019_2020__33[[#This Row],[Close]])</f>
        <v>30.485196798093941</v>
      </c>
      <c r="E383" s="50" t="s">
        <v>1598</v>
      </c>
      <c r="F383" s="50" t="s">
        <v>1864</v>
      </c>
      <c r="G383" s="50" t="s">
        <v>1968</v>
      </c>
      <c r="H383" s="50" t="s">
        <v>1969</v>
      </c>
      <c r="I383" s="50">
        <f>(DAX__2019_2020__33[[#This Row],[Adj Close]]-DAX__2019_2020__33[[#This Row],[Adj Open]])/DAX__2019_2020__33[[#This Row],[Adj Open]]</f>
        <v>-1.403615010025768E-2</v>
      </c>
      <c r="J383" s="50">
        <f>DAX__2019_2020__33[[#This Row],[Adj Close]]-DAX__2019_2020__33[[#This Row],[Adj Open]]</f>
        <v>-0.42789479809394138</v>
      </c>
      <c r="K383" s="50">
        <v>959676</v>
      </c>
    </row>
    <row r="384" spans="1:11" x14ac:dyDescent="0.3">
      <c r="A384" s="51" t="str">
        <f t="shared" si="9"/>
        <v>1COV.DE</v>
      </c>
      <c r="B384" s="52" t="s">
        <v>31032</v>
      </c>
      <c r="C384" s="50" t="s">
        <v>1970</v>
      </c>
      <c r="D384" s="50">
        <f>DAX__2019_2020__33[[#This Row],[Open]]*(DAX__2019_2020__33[[#This Row],[Adj Close]]/DAX__2019_2020__33[[#This Row],[Close]])</f>
        <v>29.935050835881331</v>
      </c>
      <c r="E384" s="50" t="s">
        <v>1971</v>
      </c>
      <c r="F384" s="50" t="s">
        <v>1972</v>
      </c>
      <c r="G384" s="50" t="s">
        <v>1973</v>
      </c>
      <c r="H384" s="50" t="s">
        <v>1974</v>
      </c>
      <c r="I384" s="50">
        <f>(DAX__2019_2020__33[[#This Row],[Adj Close]]-DAX__2019_2020__33[[#This Row],[Adj Open]])/DAX__2019_2020__33[[#This Row],[Adj Open]]</f>
        <v>1.8961523306929042E-2</v>
      </c>
      <c r="J384" s="50">
        <f>DAX__2019_2020__33[[#This Row],[Adj Close]]-DAX__2019_2020__33[[#This Row],[Adj Open]]</f>
        <v>0.56761416411866961</v>
      </c>
      <c r="K384" s="50">
        <v>2276748</v>
      </c>
    </row>
    <row r="385" spans="1:11" x14ac:dyDescent="0.3">
      <c r="A385" s="51" t="str">
        <f t="shared" si="9"/>
        <v>1COV.DE</v>
      </c>
      <c r="B385" s="52" t="s">
        <v>31033</v>
      </c>
      <c r="C385" s="50" t="s">
        <v>1975</v>
      </c>
      <c r="D385" s="50">
        <f>DAX__2019_2020__33[[#This Row],[Open]]*(DAX__2019_2020__33[[#This Row],[Adj Close]]/DAX__2019_2020__33[[#This Row],[Close]])</f>
        <v>30.301816670404225</v>
      </c>
      <c r="E385" s="50" t="s">
        <v>1976</v>
      </c>
      <c r="F385" s="50" t="s">
        <v>1977</v>
      </c>
      <c r="G385" s="50" t="s">
        <v>1978</v>
      </c>
      <c r="H385" s="50" t="s">
        <v>1979</v>
      </c>
      <c r="I385" s="50">
        <f>(DAX__2019_2020__33[[#This Row],[Adj Close]]-DAX__2019_2020__33[[#This Row],[Adj Open]])/DAX__2019_2020__33[[#This Row],[Adj Open]]</f>
        <v>1.4120979420144631E-2</v>
      </c>
      <c r="J385" s="50">
        <f>DAX__2019_2020__33[[#This Row],[Adj Close]]-DAX__2019_2020__33[[#This Row],[Adj Open]]</f>
        <v>0.42789132959577358</v>
      </c>
      <c r="K385" s="50">
        <v>1116784</v>
      </c>
    </row>
    <row r="386" spans="1:11" x14ac:dyDescent="0.3">
      <c r="A386" s="51" t="str">
        <f t="shared" ref="A386:A449" si="10">"1COV.DE"</f>
        <v>1COV.DE</v>
      </c>
      <c r="B386" s="52" t="s">
        <v>31034</v>
      </c>
      <c r="C386" s="50" t="s">
        <v>1980</v>
      </c>
      <c r="D386" s="50">
        <f>DAX__2019_2020__33[[#This Row],[Open]]*(DAX__2019_2020__33[[#This Row],[Adj Close]]/DAX__2019_2020__33[[#This Row],[Close]])</f>
        <v>31.314786837890214</v>
      </c>
      <c r="E386" s="50" t="s">
        <v>1981</v>
      </c>
      <c r="F386" s="50" t="s">
        <v>1976</v>
      </c>
      <c r="G386" s="50" t="s">
        <v>1982</v>
      </c>
      <c r="H386" s="50" t="s">
        <v>1983</v>
      </c>
      <c r="I386" s="50">
        <f>(DAX__2019_2020__33[[#This Row],[Adj Close]]-DAX__2019_2020__33[[#This Row],[Adj Open]])/DAX__2019_2020__33[[#This Row],[Adj Open]]</f>
        <v>-2.2309536466550068E-3</v>
      </c>
      <c r="J386" s="50">
        <f>DAX__2019_2020__33[[#This Row],[Adj Close]]-DAX__2019_2020__33[[#This Row],[Adj Open]]</f>
        <v>-6.9861837890215384E-2</v>
      </c>
      <c r="K386" s="50">
        <v>875757</v>
      </c>
    </row>
    <row r="387" spans="1:11" x14ac:dyDescent="0.3">
      <c r="A387" s="51" t="str">
        <f t="shared" si="10"/>
        <v>1COV.DE</v>
      </c>
      <c r="B387" s="52" t="s">
        <v>31035</v>
      </c>
      <c r="C387" s="50" t="s">
        <v>1984</v>
      </c>
      <c r="D387" s="50">
        <f>DAX__2019_2020__33[[#This Row],[Open]]*(DAX__2019_2020__33[[#This Row],[Adj Close]]/DAX__2019_2020__33[[#This Row],[Close]])</f>
        <v>30.904359688706826</v>
      </c>
      <c r="E387" s="50" t="s">
        <v>1985</v>
      </c>
      <c r="F387" s="50" t="s">
        <v>1986</v>
      </c>
      <c r="G387" s="50" t="s">
        <v>1987</v>
      </c>
      <c r="H387" s="50" t="s">
        <v>1988</v>
      </c>
      <c r="I387" s="50">
        <f>(DAX__2019_2020__33[[#This Row],[Adj Close]]-DAX__2019_2020__33[[#This Row],[Adj Open]])/DAX__2019_2020__33[[#This Row],[Adj Open]]</f>
        <v>1.0172393618886421E-2</v>
      </c>
      <c r="J387" s="50">
        <f>DAX__2019_2020__33[[#This Row],[Adj Close]]-DAX__2019_2020__33[[#This Row],[Adj Open]]</f>
        <v>0.31437131129317208</v>
      </c>
      <c r="K387" s="50">
        <v>1078492</v>
      </c>
    </row>
    <row r="388" spans="1:11" x14ac:dyDescent="0.3">
      <c r="A388" s="51" t="str">
        <f t="shared" si="10"/>
        <v>1COV.DE</v>
      </c>
      <c r="B388" s="52" t="s">
        <v>31036</v>
      </c>
      <c r="C388" s="50" t="s">
        <v>1989</v>
      </c>
      <c r="D388" s="50">
        <f>DAX__2019_2020__33[[#This Row],[Open]]*(DAX__2019_2020__33[[#This Row],[Adj Close]]/DAX__2019_2020__33[[#This Row],[Close]])</f>
        <v>31.471974136806637</v>
      </c>
      <c r="E388" s="50" t="s">
        <v>1990</v>
      </c>
      <c r="F388" s="50" t="s">
        <v>1989</v>
      </c>
      <c r="G388" s="50" t="s">
        <v>1991</v>
      </c>
      <c r="H388" s="50" t="s">
        <v>1992</v>
      </c>
      <c r="I388" s="50">
        <f>(DAX__2019_2020__33[[#This Row],[Adj Close]]-DAX__2019_2020__33[[#This Row],[Adj Open]])/DAX__2019_2020__33[[#This Row],[Adj Open]]</f>
        <v>2.8579327730873325E-2</v>
      </c>
      <c r="J388" s="50">
        <f>DAX__2019_2020__33[[#This Row],[Adj Close]]-DAX__2019_2020__33[[#This Row],[Adj Open]]</f>
        <v>0.899447863193366</v>
      </c>
      <c r="K388" s="50">
        <v>1566913</v>
      </c>
    </row>
    <row r="389" spans="1:11" x14ac:dyDescent="0.3">
      <c r="A389" s="51" t="str">
        <f t="shared" si="10"/>
        <v>1COV.DE</v>
      </c>
      <c r="B389" s="52" t="s">
        <v>31037</v>
      </c>
      <c r="C389" s="50" t="s">
        <v>1993</v>
      </c>
      <c r="D389" s="50">
        <f>DAX__2019_2020__33[[#This Row],[Open]]*(DAX__2019_2020__33[[#This Row],[Adj Close]]/DAX__2019_2020__33[[#This Row],[Close]])</f>
        <v>32.222970084656808</v>
      </c>
      <c r="E389" s="50" t="s">
        <v>1994</v>
      </c>
      <c r="F389" s="50" t="s">
        <v>1995</v>
      </c>
      <c r="G389" s="50" t="s">
        <v>1884</v>
      </c>
      <c r="H389" s="50" t="s">
        <v>1996</v>
      </c>
      <c r="I389" s="50">
        <f>(DAX__2019_2020__33[[#This Row],[Adj Close]]-DAX__2019_2020__33[[#This Row],[Adj Open]])/DAX__2019_2020__33[[#This Row],[Adj Open]]</f>
        <v>-4.8780756163645019E-3</v>
      </c>
      <c r="J389" s="50">
        <f>DAX__2019_2020__33[[#This Row],[Adj Close]]-DAX__2019_2020__33[[#This Row],[Adj Open]]</f>
        <v>-0.15718608465680717</v>
      </c>
      <c r="K389" s="50">
        <v>874988</v>
      </c>
    </row>
    <row r="390" spans="1:11" x14ac:dyDescent="0.3">
      <c r="A390" s="51" t="str">
        <f t="shared" si="10"/>
        <v>1COV.DE</v>
      </c>
      <c r="B390" s="52" t="s">
        <v>31038</v>
      </c>
      <c r="C390" s="50" t="s">
        <v>1997</v>
      </c>
      <c r="D390" s="50">
        <f>DAX__2019_2020__33[[#This Row],[Open]]*(DAX__2019_2020__33[[#This Row],[Adj Close]]/DAX__2019_2020__33[[#This Row],[Close]])</f>
        <v>32.048321077479862</v>
      </c>
      <c r="E390" s="50" t="s">
        <v>1998</v>
      </c>
      <c r="F390" s="50" t="s">
        <v>1590</v>
      </c>
      <c r="G390" s="50" t="s">
        <v>1999</v>
      </c>
      <c r="H390" s="50" t="s">
        <v>2000</v>
      </c>
      <c r="I390" s="50">
        <f>(DAX__2019_2020__33[[#This Row],[Adj Close]]-DAX__2019_2020__33[[#This Row],[Adj Open]])/DAX__2019_2020__33[[#This Row],[Adj Open]]</f>
        <v>1.0899454743882118E-3</v>
      </c>
      <c r="J390" s="50">
        <f>DAX__2019_2020__33[[#This Row],[Adj Close]]-DAX__2019_2020__33[[#This Row],[Adj Open]]</f>
        <v>3.4930922520139518E-2</v>
      </c>
      <c r="K390" s="50">
        <v>1170380</v>
      </c>
    </row>
    <row r="391" spans="1:11" x14ac:dyDescent="0.3">
      <c r="A391" s="51" t="str">
        <f t="shared" si="10"/>
        <v>1COV.DE</v>
      </c>
      <c r="B391" s="52" t="s">
        <v>31039</v>
      </c>
      <c r="C391" s="50" t="s">
        <v>1874</v>
      </c>
      <c r="D391" s="50">
        <f>DAX__2019_2020__33[[#This Row],[Open]]*(DAX__2019_2020__33[[#This Row],[Adj Close]]/DAX__2019_2020__33[[#This Row],[Close]])</f>
        <v>32.100709922710287</v>
      </c>
      <c r="E391" s="50" t="s">
        <v>2001</v>
      </c>
      <c r="F391" s="50" t="s">
        <v>2002</v>
      </c>
      <c r="G391" s="50" t="s">
        <v>2003</v>
      </c>
      <c r="H391" s="50" t="s">
        <v>2004</v>
      </c>
      <c r="I391" s="50">
        <f>(DAX__2019_2020__33[[#This Row],[Adj Close]]-DAX__2019_2020__33[[#This Row],[Adj Open]])/DAX__2019_2020__33[[#This Row],[Adj Open]]</f>
        <v>4.8966542381204759E-3</v>
      </c>
      <c r="J391" s="50">
        <f>DAX__2019_2020__33[[#This Row],[Adj Close]]-DAX__2019_2020__33[[#This Row],[Adj Open]]</f>
        <v>0.15718607728971534</v>
      </c>
      <c r="K391" s="50">
        <v>795744</v>
      </c>
    </row>
    <row r="392" spans="1:11" x14ac:dyDescent="0.3">
      <c r="A392" s="51" t="str">
        <f t="shared" si="10"/>
        <v>1COV.DE</v>
      </c>
      <c r="B392" s="52" t="s">
        <v>31040</v>
      </c>
      <c r="C392" s="50" t="s">
        <v>2005</v>
      </c>
      <c r="D392" s="50">
        <f>DAX__2019_2020__33[[#This Row],[Open]]*(DAX__2019_2020__33[[#This Row],[Adj Close]]/DAX__2019_2020__33[[#This Row],[Close]])</f>
        <v>32.746916599839615</v>
      </c>
      <c r="E392" s="50" t="s">
        <v>1203</v>
      </c>
      <c r="F392" s="50" t="s">
        <v>2006</v>
      </c>
      <c r="G392" s="50" t="s">
        <v>2007</v>
      </c>
      <c r="H392" s="50" t="s">
        <v>2008</v>
      </c>
      <c r="I392" s="50">
        <f>(DAX__2019_2020__33[[#This Row],[Adj Close]]-DAX__2019_2020__33[[#This Row],[Adj Open]])/DAX__2019_2020__33[[#This Row],[Adj Open]]</f>
        <v>-2.4000000000000479E-3</v>
      </c>
      <c r="J392" s="50">
        <f>DAX__2019_2020__33[[#This Row],[Adj Close]]-DAX__2019_2020__33[[#This Row],[Adj Open]]</f>
        <v>-7.8592599839616639E-2</v>
      </c>
      <c r="K392" s="50">
        <v>1581746</v>
      </c>
    </row>
    <row r="393" spans="1:11" x14ac:dyDescent="0.3">
      <c r="A393" s="51" t="str">
        <f t="shared" si="10"/>
        <v>1COV.DE</v>
      </c>
      <c r="B393" s="52" t="s">
        <v>31041</v>
      </c>
      <c r="C393" s="50" t="s">
        <v>2009</v>
      </c>
      <c r="D393" s="50">
        <f>DAX__2019_2020__33[[#This Row],[Open]]*(DAX__2019_2020__33[[#This Row],[Adj Close]]/DAX__2019_2020__33[[#This Row],[Close]])</f>
        <v>32.502410843159936</v>
      </c>
      <c r="E393" s="50" t="s">
        <v>2010</v>
      </c>
      <c r="F393" s="50" t="s">
        <v>2011</v>
      </c>
      <c r="G393" s="50" t="s">
        <v>2012</v>
      </c>
      <c r="H393" s="50" t="s">
        <v>2013</v>
      </c>
      <c r="I393" s="50">
        <f>(DAX__2019_2020__33[[#This Row],[Adj Close]]-DAX__2019_2020__33[[#This Row],[Adj Open]])/DAX__2019_2020__33[[#This Row],[Adj Open]]</f>
        <v>-2.1494357294617899E-3</v>
      </c>
      <c r="J393" s="50">
        <f>DAX__2019_2020__33[[#This Row],[Adj Close]]-DAX__2019_2020__33[[#This Row],[Adj Open]]</f>
        <v>-6.9861843159934267E-2</v>
      </c>
      <c r="K393" s="50">
        <v>1179209</v>
      </c>
    </row>
    <row r="394" spans="1:11" x14ac:dyDescent="0.3">
      <c r="A394" s="51" t="str">
        <f t="shared" si="10"/>
        <v>1COV.DE</v>
      </c>
      <c r="B394" s="52" t="s">
        <v>31042</v>
      </c>
      <c r="C394" s="50" t="s">
        <v>1540</v>
      </c>
      <c r="D394" s="50">
        <f>DAX__2019_2020__33[[#This Row],[Open]]*(DAX__2019_2020__33[[#This Row],[Adj Close]]/DAX__2019_2020__33[[#This Row],[Close]])</f>
        <v>32.694521082756452</v>
      </c>
      <c r="E394" s="50" t="s">
        <v>2010</v>
      </c>
      <c r="F394" s="50" t="s">
        <v>2014</v>
      </c>
      <c r="G394" s="50" t="s">
        <v>1997</v>
      </c>
      <c r="H394" s="50" t="s">
        <v>2015</v>
      </c>
      <c r="I394" s="50">
        <f>(DAX__2019_2020__33[[#This Row],[Adj Close]]-DAX__2019_2020__33[[#This Row],[Adj Open]])/DAX__2019_2020__33[[#This Row],[Adj Open]]</f>
        <v>-1.9764904374062604E-2</v>
      </c>
      <c r="J394" s="50">
        <f>DAX__2019_2020__33[[#This Row],[Adj Close]]-DAX__2019_2020__33[[#This Row],[Adj Open]]</f>
        <v>-0.64620408275645502</v>
      </c>
      <c r="K394" s="50">
        <v>1301914</v>
      </c>
    </row>
    <row r="395" spans="1:11" x14ac:dyDescent="0.3">
      <c r="A395" s="51" t="str">
        <f t="shared" si="10"/>
        <v>1COV.DE</v>
      </c>
      <c r="B395" s="52" t="s">
        <v>31043</v>
      </c>
      <c r="C395" s="50" t="s">
        <v>2014</v>
      </c>
      <c r="D395" s="50">
        <f>DAX__2019_2020__33[[#This Row],[Open]]*(DAX__2019_2020__33[[#This Row],[Adj Close]]/DAX__2019_2020__33[[#This Row],[Close]])</f>
        <v>31.786345565163078</v>
      </c>
      <c r="E395" s="50" t="s">
        <v>2016</v>
      </c>
      <c r="F395" s="50" t="s">
        <v>2017</v>
      </c>
      <c r="G395" s="50" t="s">
        <v>2018</v>
      </c>
      <c r="H395" s="50" t="s">
        <v>2019</v>
      </c>
      <c r="I395" s="50">
        <f>(DAX__2019_2020__33[[#This Row],[Adj Close]]-DAX__2019_2020__33[[#This Row],[Adj Open]])/DAX__2019_2020__33[[#This Row],[Adj Open]]</f>
        <v>-1.0164917023905805E-2</v>
      </c>
      <c r="J395" s="50">
        <f>DAX__2019_2020__33[[#This Row],[Adj Close]]-DAX__2019_2020__33[[#This Row],[Adj Open]]</f>
        <v>-0.32310556516307898</v>
      </c>
      <c r="K395" s="50">
        <v>1058360</v>
      </c>
    </row>
    <row r="396" spans="1:11" x14ac:dyDescent="0.3">
      <c r="A396" s="51" t="str">
        <f t="shared" si="10"/>
        <v>1COV.DE</v>
      </c>
      <c r="B396" s="52" t="s">
        <v>31044</v>
      </c>
      <c r="C396" s="50" t="s">
        <v>2020</v>
      </c>
      <c r="D396" s="50">
        <f>DAX__2019_2020__33[[#This Row],[Open]]*(DAX__2019_2020__33[[#This Row],[Adj Close]]/DAX__2019_2020__33[[#This Row],[Close]])</f>
        <v>31.87366705064996</v>
      </c>
      <c r="E396" s="50" t="s">
        <v>2021</v>
      </c>
      <c r="F396" s="50" t="s">
        <v>2022</v>
      </c>
      <c r="G396" s="50" t="s">
        <v>2023</v>
      </c>
      <c r="H396" s="50" t="s">
        <v>2024</v>
      </c>
      <c r="I396" s="50">
        <f>(DAX__2019_2020__33[[#This Row],[Adj Close]]-DAX__2019_2020__33[[#This Row],[Adj Open]])/DAX__2019_2020__33[[#This Row],[Adj Open]]</f>
        <v>4.6574794520548215E-3</v>
      </c>
      <c r="J396" s="50">
        <f>DAX__2019_2020__33[[#This Row],[Adj Close]]-DAX__2019_2020__33[[#This Row],[Adj Open]]</f>
        <v>0.148450949350039</v>
      </c>
      <c r="K396" s="50">
        <v>1257443</v>
      </c>
    </row>
    <row r="397" spans="1:11" x14ac:dyDescent="0.3">
      <c r="A397" s="51" t="str">
        <f t="shared" si="10"/>
        <v>1COV.DE</v>
      </c>
      <c r="B397" s="52" t="s">
        <v>31045</v>
      </c>
      <c r="C397" s="50" t="s">
        <v>1886</v>
      </c>
      <c r="D397" s="50">
        <f>DAX__2019_2020__33[[#This Row],[Open]]*(DAX__2019_2020__33[[#This Row],[Adj Close]]/DAX__2019_2020__33[[#This Row],[Close]])</f>
        <v>32.144374921138883</v>
      </c>
      <c r="E397" s="50" t="s">
        <v>2025</v>
      </c>
      <c r="F397" s="50" t="s">
        <v>2026</v>
      </c>
      <c r="G397" s="50" t="s">
        <v>2027</v>
      </c>
      <c r="H397" s="50" t="s">
        <v>2028</v>
      </c>
      <c r="I397" s="50">
        <f>(DAX__2019_2020__33[[#This Row],[Adj Close]]-DAX__2019_2020__33[[#This Row],[Adj Open]])/DAX__2019_2020__33[[#This Row],[Adj Open]]</f>
        <v>-1.9288317867744612E-2</v>
      </c>
      <c r="J397" s="50">
        <f>DAX__2019_2020__33[[#This Row],[Adj Close]]-DAX__2019_2020__33[[#This Row],[Adj Open]]</f>
        <v>-0.6200109211388849</v>
      </c>
      <c r="K397" s="50">
        <v>988044</v>
      </c>
    </row>
    <row r="398" spans="1:11" x14ac:dyDescent="0.3">
      <c r="A398" s="51" t="str">
        <f t="shared" si="10"/>
        <v>1COV.DE</v>
      </c>
      <c r="B398" s="52" t="s">
        <v>31046</v>
      </c>
      <c r="C398" s="50" t="s">
        <v>2017</v>
      </c>
      <c r="D398" s="50">
        <f>DAX__2019_2020__33[[#This Row],[Open]]*(DAX__2019_2020__33[[#This Row],[Adj Close]]/DAX__2019_2020__33[[#This Row],[Close]])</f>
        <v>31.375915065075507</v>
      </c>
      <c r="E398" s="50" t="s">
        <v>2029</v>
      </c>
      <c r="F398" s="50" t="s">
        <v>2030</v>
      </c>
      <c r="G398" s="50" t="s">
        <v>2031</v>
      </c>
      <c r="H398" s="50" t="s">
        <v>2032</v>
      </c>
      <c r="I398" s="50">
        <f>(DAX__2019_2020__33[[#This Row],[Adj Close]]-DAX__2019_2020__33[[#This Row],[Adj Open]])/DAX__2019_2020__33[[#This Row],[Adj Open]]</f>
        <v>-1.0297773448371897E-2</v>
      </c>
      <c r="J398" s="50">
        <f>DAX__2019_2020__33[[#This Row],[Adj Close]]-DAX__2019_2020__33[[#This Row],[Adj Open]]</f>
        <v>-0.32310206507550632</v>
      </c>
      <c r="K398" s="50">
        <v>1148588</v>
      </c>
    </row>
    <row r="399" spans="1:11" x14ac:dyDescent="0.3">
      <c r="A399" s="51" t="str">
        <f t="shared" si="10"/>
        <v>1COV.DE</v>
      </c>
      <c r="B399" s="52" t="s">
        <v>31047</v>
      </c>
      <c r="C399" s="50" t="s">
        <v>2033</v>
      </c>
      <c r="D399" s="50">
        <f>DAX__2019_2020__33[[#This Row],[Open]]*(DAX__2019_2020__33[[#This Row],[Adj Close]]/DAX__2019_2020__33[[#This Row],[Close]])</f>
        <v>31.122669172404432</v>
      </c>
      <c r="E399" s="50" t="s">
        <v>2034</v>
      </c>
      <c r="F399" s="50" t="s">
        <v>1601</v>
      </c>
      <c r="G399" s="50" t="s">
        <v>1596</v>
      </c>
      <c r="H399" s="50" t="s">
        <v>2035</v>
      </c>
      <c r="I399" s="50">
        <f>(DAX__2019_2020__33[[#This Row],[Adj Close]]-DAX__2019_2020__33[[#This Row],[Adj Open]])/DAX__2019_2020__33[[#This Row],[Adj Open]]</f>
        <v>-3.2267032330725018E-2</v>
      </c>
      <c r="J399" s="50">
        <f>DAX__2019_2020__33[[#This Row],[Adj Close]]-DAX__2019_2020__33[[#This Row],[Adj Open]]</f>
        <v>-1.0042361724044326</v>
      </c>
      <c r="K399" s="50">
        <v>1547345</v>
      </c>
    </row>
    <row r="400" spans="1:11" x14ac:dyDescent="0.3">
      <c r="A400" s="51" t="str">
        <f t="shared" si="10"/>
        <v>1COV.DE</v>
      </c>
      <c r="B400" s="52" t="s">
        <v>31048</v>
      </c>
      <c r="C400" s="50" t="s">
        <v>2036</v>
      </c>
      <c r="D400" s="50">
        <f>DAX__2019_2020__33[[#This Row],[Open]]*(DAX__2019_2020__33[[#This Row],[Adj Close]]/DAX__2019_2020__33[[#This Row],[Close]])</f>
        <v>30.127477992791331</v>
      </c>
      <c r="E400" s="50" t="s">
        <v>1948</v>
      </c>
      <c r="F400" s="50" t="s">
        <v>1900</v>
      </c>
      <c r="G400" s="50" t="s">
        <v>1900</v>
      </c>
      <c r="H400" s="50" t="s">
        <v>2037</v>
      </c>
      <c r="I400" s="50">
        <f>(DAX__2019_2020__33[[#This Row],[Adj Close]]-DAX__2019_2020__33[[#This Row],[Adj Open]])/DAX__2019_2020__33[[#This Row],[Adj Open]]</f>
        <v>-1.3213153549944645E-2</v>
      </c>
      <c r="J400" s="50">
        <f>DAX__2019_2020__33[[#This Row],[Adj Close]]-DAX__2019_2020__33[[#This Row],[Adj Open]]</f>
        <v>-0.39807899279132997</v>
      </c>
      <c r="K400" s="50">
        <v>1397653</v>
      </c>
    </row>
    <row r="401" spans="1:11" x14ac:dyDescent="0.3">
      <c r="A401" s="51" t="str">
        <f t="shared" si="10"/>
        <v>1COV.DE</v>
      </c>
      <c r="B401" s="52" t="s">
        <v>31049</v>
      </c>
      <c r="C401" s="50" t="s">
        <v>2038</v>
      </c>
      <c r="D401" s="50">
        <f>DAX__2019_2020__33[[#This Row],[Open]]*(DAX__2019_2020__33[[#This Row],[Adj Close]]/DAX__2019_2020__33[[#This Row],[Close]])</f>
        <v>29.874155298689754</v>
      </c>
      <c r="E401" s="50" t="s">
        <v>2039</v>
      </c>
      <c r="F401" s="50" t="s">
        <v>2040</v>
      </c>
      <c r="G401" s="50" t="s">
        <v>2041</v>
      </c>
      <c r="H401" s="50" t="s">
        <v>2042</v>
      </c>
      <c r="I401" s="50">
        <f>(DAX__2019_2020__33[[#This Row],[Adj Close]]-DAX__2019_2020__33[[#This Row],[Adj Open]])/DAX__2019_2020__33[[#This Row],[Adj Open]]</f>
        <v>2.0593609933373693E-2</v>
      </c>
      <c r="J401" s="50">
        <f>DAX__2019_2020__33[[#This Row],[Adj Close]]-DAX__2019_2020__33[[#This Row],[Adj Open]]</f>
        <v>0.61521670131024564</v>
      </c>
      <c r="K401" s="50">
        <v>1321646</v>
      </c>
    </row>
    <row r="402" spans="1:11" x14ac:dyDescent="0.3">
      <c r="A402" s="51" t="str">
        <f t="shared" si="10"/>
        <v>1COV.DE</v>
      </c>
      <c r="B402" s="52" t="s">
        <v>31050</v>
      </c>
      <c r="C402" s="50" t="s">
        <v>1601</v>
      </c>
      <c r="D402" s="50">
        <f>DAX__2019_2020__33[[#This Row],[Open]]*(DAX__2019_2020__33[[#This Row],[Adj Close]]/DAX__2019_2020__33[[#This Row],[Close]])</f>
        <v>30.742694939430638</v>
      </c>
      <c r="E402" s="50" t="s">
        <v>1610</v>
      </c>
      <c r="F402" s="50" t="s">
        <v>1900</v>
      </c>
      <c r="G402" s="50" t="s">
        <v>2038</v>
      </c>
      <c r="H402" s="50" t="s">
        <v>2043</v>
      </c>
      <c r="I402" s="50">
        <f>(DAX__2019_2020__33[[#This Row],[Adj Close]]-DAX__2019_2020__33[[#This Row],[Adj Open]])/DAX__2019_2020__33[[#This Row],[Adj Open]]</f>
        <v>-2.8251912889935005E-2</v>
      </c>
      <c r="J402" s="50">
        <f>DAX__2019_2020__33[[#This Row],[Adj Close]]-DAX__2019_2020__33[[#This Row],[Adj Open]]</f>
        <v>-0.86853993943064012</v>
      </c>
      <c r="K402" s="50">
        <v>1239147</v>
      </c>
    </row>
    <row r="403" spans="1:11" x14ac:dyDescent="0.3">
      <c r="A403" s="51" t="str">
        <f t="shared" si="10"/>
        <v>1COV.DE</v>
      </c>
      <c r="B403" s="52" t="s">
        <v>31051</v>
      </c>
      <c r="C403" s="50" t="s">
        <v>1618</v>
      </c>
      <c r="D403" s="50">
        <f>DAX__2019_2020__33[[#This Row],[Open]]*(DAX__2019_2020__33[[#This Row],[Adj Close]]/DAX__2019_2020__33[[#This Row],[Close]])</f>
        <v>30.109382480605433</v>
      </c>
      <c r="E403" s="50" t="s">
        <v>2044</v>
      </c>
      <c r="F403" s="50" t="s">
        <v>1937</v>
      </c>
      <c r="G403" s="50" t="s">
        <v>2045</v>
      </c>
      <c r="H403" s="50" t="s">
        <v>2046</v>
      </c>
      <c r="I403" s="50">
        <f>(DAX__2019_2020__33[[#This Row],[Adj Close]]-DAX__2019_2020__33[[#This Row],[Adj Open]])/DAX__2019_2020__33[[#This Row],[Adj Open]]</f>
        <v>2.8545703982743597E-2</v>
      </c>
      <c r="J403" s="50">
        <f>DAX__2019_2020__33[[#This Row],[Adj Close]]-DAX__2019_2020__33[[#This Row],[Adj Open]]</f>
        <v>0.85949351939456875</v>
      </c>
      <c r="K403" s="50">
        <v>1320816</v>
      </c>
    </row>
    <row r="404" spans="1:11" x14ac:dyDescent="0.3">
      <c r="A404" s="51" t="str">
        <f t="shared" si="10"/>
        <v>1COV.DE</v>
      </c>
      <c r="B404" s="52" t="s">
        <v>31052</v>
      </c>
      <c r="C404" s="50" t="s">
        <v>2047</v>
      </c>
      <c r="D404" s="50">
        <f>DAX__2019_2020__33[[#This Row],[Open]]*(DAX__2019_2020__33[[#This Row],[Adj Close]]/DAX__2019_2020__33[[#This Row],[Close]])</f>
        <v>31.149822361520297</v>
      </c>
      <c r="E404" s="50" t="s">
        <v>1980</v>
      </c>
      <c r="F404" s="50" t="s">
        <v>1608</v>
      </c>
      <c r="G404" s="50" t="s">
        <v>2048</v>
      </c>
      <c r="H404" s="50" t="s">
        <v>2049</v>
      </c>
      <c r="I404" s="50">
        <f>(DAX__2019_2020__33[[#This Row],[Adj Close]]-DAX__2019_2020__33[[#This Row],[Adj Open]])/DAX__2019_2020__33[[#This Row],[Adj Open]]</f>
        <v>3.0787162358408351E-2</v>
      </c>
      <c r="J404" s="50">
        <f>DAX__2019_2020__33[[#This Row],[Adj Close]]-DAX__2019_2020__33[[#This Row],[Adj Open]]</f>
        <v>0.95901463847970447</v>
      </c>
      <c r="K404" s="50">
        <v>2200767</v>
      </c>
    </row>
    <row r="405" spans="1:11" x14ac:dyDescent="0.3">
      <c r="A405" s="51" t="str">
        <f t="shared" si="10"/>
        <v>1COV.DE</v>
      </c>
      <c r="B405" s="52" t="s">
        <v>31053</v>
      </c>
      <c r="C405" s="50" t="s">
        <v>2050</v>
      </c>
      <c r="D405" s="50">
        <f>DAX__2019_2020__33[[#This Row],[Open]]*(DAX__2019_2020__33[[#This Row],[Adj Close]]/DAX__2019_2020__33[[#This Row],[Close]])</f>
        <v>32.07264807627692</v>
      </c>
      <c r="E405" s="50" t="s">
        <v>2051</v>
      </c>
      <c r="F405" s="50" t="s">
        <v>2052</v>
      </c>
      <c r="G405" s="50" t="s">
        <v>2053</v>
      </c>
      <c r="H405" s="50" t="s">
        <v>2054</v>
      </c>
      <c r="I405" s="50">
        <f>(DAX__2019_2020__33[[#This Row],[Adj Close]]-DAX__2019_2020__33[[#This Row],[Adj Open]])/DAX__2019_2020__33[[#This Row],[Adj Open]]</f>
        <v>-3.9492241481178594E-3</v>
      </c>
      <c r="J405" s="50">
        <f>DAX__2019_2020__33[[#This Row],[Adj Close]]-DAX__2019_2020__33[[#This Row],[Adj Open]]</f>
        <v>-0.12666207627691861</v>
      </c>
      <c r="K405" s="50">
        <v>698091</v>
      </c>
    </row>
    <row r="406" spans="1:11" x14ac:dyDescent="0.3">
      <c r="A406" s="51" t="str">
        <f t="shared" si="10"/>
        <v>1COV.DE</v>
      </c>
      <c r="B406" s="52" t="s">
        <v>31054</v>
      </c>
      <c r="C406" s="50" t="s">
        <v>2055</v>
      </c>
      <c r="D406" s="50">
        <f>DAX__2019_2020__33[[#This Row],[Open]]*(DAX__2019_2020__33[[#This Row],[Adj Close]]/DAX__2019_2020__33[[#This Row],[Close]])</f>
        <v>32.208352447412345</v>
      </c>
      <c r="E406" s="50" t="s">
        <v>2056</v>
      </c>
      <c r="F406" s="50" t="s">
        <v>1930</v>
      </c>
      <c r="G406" s="50" t="s">
        <v>2057</v>
      </c>
      <c r="H406" s="50" t="s">
        <v>2058</v>
      </c>
      <c r="I406" s="50">
        <f>(DAX__2019_2020__33[[#This Row],[Adj Close]]-DAX__2019_2020__33[[#This Row],[Adj Open]])/DAX__2019_2020__33[[#This Row],[Adj Open]]</f>
        <v>1.6854495328903082E-3</v>
      </c>
      <c r="J406" s="50">
        <f>DAX__2019_2020__33[[#This Row],[Adj Close]]-DAX__2019_2020__33[[#This Row],[Adj Open]]</f>
        <v>5.4285552587657548E-2</v>
      </c>
      <c r="K406" s="50">
        <v>685244</v>
      </c>
    </row>
    <row r="407" spans="1:11" x14ac:dyDescent="0.3">
      <c r="A407" s="51" t="str">
        <f t="shared" si="10"/>
        <v>1COV.DE</v>
      </c>
      <c r="B407" s="52" t="s">
        <v>31055</v>
      </c>
      <c r="C407" s="50" t="s">
        <v>2059</v>
      </c>
      <c r="D407" s="50">
        <f>DAX__2019_2020__33[[#This Row],[Open]]*(DAX__2019_2020__33[[#This Row],[Adj Close]]/DAX__2019_2020__33[[#This Row],[Close]])</f>
        <v>32.705955854166412</v>
      </c>
      <c r="E407" s="50" t="s">
        <v>2060</v>
      </c>
      <c r="F407" s="50" t="s">
        <v>2059</v>
      </c>
      <c r="G407" s="50" t="s">
        <v>2009</v>
      </c>
      <c r="H407" s="50" t="s">
        <v>2061</v>
      </c>
      <c r="I407" s="50">
        <f>(DAX__2019_2020__33[[#This Row],[Adj Close]]-DAX__2019_2020__33[[#This Row],[Adj Open]])/DAX__2019_2020__33[[#This Row],[Adj Open]]</f>
        <v>2.9598864199233129E-2</v>
      </c>
      <c r="J407" s="50">
        <f>DAX__2019_2020__33[[#This Row],[Adj Close]]-DAX__2019_2020__33[[#This Row],[Adj Open]]</f>
        <v>0.96805914583358543</v>
      </c>
      <c r="K407" s="50">
        <v>1720519</v>
      </c>
    </row>
    <row r="408" spans="1:11" x14ac:dyDescent="0.3">
      <c r="A408" s="51" t="str">
        <f t="shared" si="10"/>
        <v>1COV.DE</v>
      </c>
      <c r="B408" s="52" t="s">
        <v>31056</v>
      </c>
      <c r="C408" s="50" t="s">
        <v>1994</v>
      </c>
      <c r="D408" s="50">
        <f>DAX__2019_2020__33[[#This Row],[Open]]*(DAX__2019_2020__33[[#This Row],[Adj Close]]/DAX__2019_2020__33[[#This Row],[Close]])</f>
        <v>33.474979852862319</v>
      </c>
      <c r="E408" s="50" t="s">
        <v>1201</v>
      </c>
      <c r="F408" s="50" t="s">
        <v>1879</v>
      </c>
      <c r="G408" s="50" t="s">
        <v>2062</v>
      </c>
      <c r="H408" s="50" t="s">
        <v>2063</v>
      </c>
      <c r="I408" s="50">
        <f>(DAX__2019_2020__33[[#This Row],[Adj Close]]-DAX__2019_2020__33[[#This Row],[Adj Open]])/DAX__2019_2020__33[[#This Row],[Adj Open]]</f>
        <v>1.4864837837837682E-2</v>
      </c>
      <c r="J408" s="50">
        <f>DAX__2019_2020__33[[#This Row],[Adj Close]]-DAX__2019_2020__33[[#This Row],[Adj Open]]</f>
        <v>0.49760014713768186</v>
      </c>
      <c r="K408" s="50">
        <v>1623792</v>
      </c>
    </row>
    <row r="409" spans="1:11" x14ac:dyDescent="0.3">
      <c r="A409" s="51" t="str">
        <f t="shared" si="10"/>
        <v>1COV.DE</v>
      </c>
      <c r="B409" s="52" t="s">
        <v>31057</v>
      </c>
      <c r="C409" s="50" t="s">
        <v>2007</v>
      </c>
      <c r="D409" s="50">
        <f>DAX__2019_2020__33[[#This Row],[Open]]*(DAX__2019_2020__33[[#This Row],[Adj Close]]/DAX__2019_2020__33[[#This Row],[Close]])</f>
        <v>33.845913480967198</v>
      </c>
      <c r="E409" s="50" t="s">
        <v>1541</v>
      </c>
      <c r="F409" s="50" t="s">
        <v>2064</v>
      </c>
      <c r="G409" s="50" t="s">
        <v>2065</v>
      </c>
      <c r="H409" s="50" t="s">
        <v>2066</v>
      </c>
      <c r="I409" s="50">
        <f>(DAX__2019_2020__33[[#This Row],[Adj Close]]-DAX__2019_2020__33[[#This Row],[Adj Open]])/DAX__2019_2020__33[[#This Row],[Adj Open]]</f>
        <v>-2.6725474472071736E-4</v>
      </c>
      <c r="J409" s="50">
        <f>DAX__2019_2020__33[[#This Row],[Adj Close]]-DAX__2019_2020__33[[#This Row],[Adj Open]]</f>
        <v>-9.045480967195374E-3</v>
      </c>
      <c r="K409" s="50">
        <v>736850</v>
      </c>
    </row>
    <row r="410" spans="1:11" x14ac:dyDescent="0.3">
      <c r="A410" s="51" t="str">
        <f t="shared" si="10"/>
        <v>1COV.DE</v>
      </c>
      <c r="B410" s="52" t="s">
        <v>31058</v>
      </c>
      <c r="C410" s="50" t="s">
        <v>2067</v>
      </c>
      <c r="D410" s="50">
        <f>DAX__2019_2020__33[[#This Row],[Open]]*(DAX__2019_2020__33[[#This Row],[Adj Close]]/DAX__2019_2020__33[[#This Row],[Close]])</f>
        <v>33.800677933569844</v>
      </c>
      <c r="E410" s="50" t="s">
        <v>2068</v>
      </c>
      <c r="F410" s="50" t="s">
        <v>2069</v>
      </c>
      <c r="G410" s="50" t="s">
        <v>2065</v>
      </c>
      <c r="H410" s="50" t="s">
        <v>2066</v>
      </c>
      <c r="I410" s="50">
        <f>(DAX__2019_2020__33[[#This Row],[Adj Close]]-DAX__2019_2020__33[[#This Row],[Adj Open]])/DAX__2019_2020__33[[#This Row],[Adj Open]]</f>
        <v>1.0706905494997701E-3</v>
      </c>
      <c r="J410" s="50">
        <f>DAX__2019_2020__33[[#This Row],[Adj Close]]-DAX__2019_2020__33[[#This Row],[Adj Open]]</f>
        <v>3.6190066430158652E-2</v>
      </c>
      <c r="K410" s="50">
        <v>856051</v>
      </c>
    </row>
    <row r="411" spans="1:11" x14ac:dyDescent="0.3">
      <c r="A411" s="51" t="str">
        <f t="shared" si="10"/>
        <v>1COV.DE</v>
      </c>
      <c r="B411" s="52" t="s">
        <v>31059</v>
      </c>
      <c r="C411" s="50" t="s">
        <v>2006</v>
      </c>
      <c r="D411" s="50">
        <f>DAX__2019_2020__33[[#This Row],[Open]]*(DAX__2019_2020__33[[#This Row],[Adj Close]]/DAX__2019_2020__33[[#This Row],[Close]])</f>
        <v>33.764488145775701</v>
      </c>
      <c r="E411" s="50" t="s">
        <v>1198</v>
      </c>
      <c r="F411" s="50" t="s">
        <v>1200</v>
      </c>
      <c r="G411" s="50" t="s">
        <v>1203</v>
      </c>
      <c r="H411" s="50" t="s">
        <v>2070</v>
      </c>
      <c r="I411" s="50">
        <f>(DAX__2019_2020__33[[#This Row],[Adj Close]]-DAX__2019_2020__33[[#This Row],[Adj Open]])/DAX__2019_2020__33[[#This Row],[Adj Open]]</f>
        <v>2.1168301178992401E-2</v>
      </c>
      <c r="J411" s="50">
        <f>DAX__2019_2020__33[[#This Row],[Adj Close]]-DAX__2019_2020__33[[#This Row],[Adj Open]]</f>
        <v>0.71473685422429867</v>
      </c>
      <c r="K411" s="50">
        <v>1722482</v>
      </c>
    </row>
    <row r="412" spans="1:11" x14ac:dyDescent="0.3">
      <c r="A412" s="51" t="str">
        <f t="shared" si="10"/>
        <v>1COV.DE</v>
      </c>
      <c r="B412" s="52" t="s">
        <v>31060</v>
      </c>
      <c r="C412" s="50" t="s">
        <v>2071</v>
      </c>
      <c r="D412" s="50">
        <f>DAX__2019_2020__33[[#This Row],[Open]]*(DAX__2019_2020__33[[#This Row],[Adj Close]]/DAX__2019_2020__33[[#This Row],[Close]])</f>
        <v>34.424940778763336</v>
      </c>
      <c r="E412" s="50" t="s">
        <v>1168</v>
      </c>
      <c r="F412" s="50" t="s">
        <v>2071</v>
      </c>
      <c r="G412" s="50" t="s">
        <v>2072</v>
      </c>
      <c r="H412" s="50" t="s">
        <v>2073</v>
      </c>
      <c r="I412" s="50">
        <f>(DAX__2019_2020__33[[#This Row],[Adj Close]]-DAX__2019_2020__33[[#This Row],[Adj Open]])/DAX__2019_2020__33[[#This Row],[Adj Open]]</f>
        <v>2.8383758958837282E-2</v>
      </c>
      <c r="J412" s="50">
        <f>DAX__2019_2020__33[[#This Row],[Adj Close]]-DAX__2019_2020__33[[#This Row],[Adj Open]]</f>
        <v>0.97710922123666677</v>
      </c>
      <c r="K412" s="50">
        <v>1994883</v>
      </c>
    </row>
    <row r="413" spans="1:11" x14ac:dyDescent="0.3">
      <c r="A413" s="51" t="str">
        <f t="shared" si="10"/>
        <v>1COV.DE</v>
      </c>
      <c r="B413" s="52" t="s">
        <v>31061</v>
      </c>
      <c r="C413" s="50" t="s">
        <v>1167</v>
      </c>
      <c r="D413" s="50">
        <f>DAX__2019_2020__33[[#This Row],[Open]]*(DAX__2019_2020__33[[#This Row],[Adj Close]]/DAX__2019_2020__33[[#This Row],[Close]])</f>
        <v>35.374906376084361</v>
      </c>
      <c r="E413" s="50" t="s">
        <v>1005</v>
      </c>
      <c r="F413" s="50" t="s">
        <v>2074</v>
      </c>
      <c r="G413" s="50" t="s">
        <v>1575</v>
      </c>
      <c r="H413" s="50" t="s">
        <v>2075</v>
      </c>
      <c r="I413" s="50">
        <f>(DAX__2019_2020__33[[#This Row],[Adj Close]]-DAX__2019_2020__33[[#This Row],[Adj Open]])/DAX__2019_2020__33[[#This Row],[Adj Open]]</f>
        <v>1.3810767969860497E-2</v>
      </c>
      <c r="J413" s="50">
        <f>DAX__2019_2020__33[[#This Row],[Adj Close]]-DAX__2019_2020__33[[#This Row],[Adj Open]]</f>
        <v>0.48855462391563975</v>
      </c>
      <c r="K413" s="50">
        <v>1317918</v>
      </c>
    </row>
    <row r="414" spans="1:11" x14ac:dyDescent="0.3">
      <c r="A414" s="51" t="str">
        <f t="shared" si="10"/>
        <v>1COV.DE</v>
      </c>
      <c r="B414" s="52" t="s">
        <v>31062</v>
      </c>
      <c r="C414" s="50" t="s">
        <v>1479</v>
      </c>
      <c r="D414" s="50">
        <f>DAX__2019_2020__33[[#This Row],[Open]]*(DAX__2019_2020__33[[#This Row],[Adj Close]]/DAX__2019_2020__33[[#This Row],[Close]])</f>
        <v>35.438239040579589</v>
      </c>
      <c r="E414" s="50" t="s">
        <v>2076</v>
      </c>
      <c r="F414" s="50" t="s">
        <v>1580</v>
      </c>
      <c r="G414" s="50" t="s">
        <v>1167</v>
      </c>
      <c r="H414" s="50" t="s">
        <v>2077</v>
      </c>
      <c r="I414" s="50">
        <f>(DAX__2019_2020__33[[#This Row],[Adj Close]]-DAX__2019_2020__33[[#This Row],[Adj Open]])/DAX__2019_2020__33[[#This Row],[Adj Open]]</f>
        <v>-1.7870820417197366E-3</v>
      </c>
      <c r="J414" s="50">
        <f>DAX__2019_2020__33[[#This Row],[Adj Close]]-DAX__2019_2020__33[[#This Row],[Adj Open]]</f>
        <v>-6.3331040579591047E-2</v>
      </c>
      <c r="K414" s="50">
        <v>1088509</v>
      </c>
    </row>
    <row r="415" spans="1:11" x14ac:dyDescent="0.3">
      <c r="A415" s="51" t="str">
        <f t="shared" si="10"/>
        <v>1COV.DE</v>
      </c>
      <c r="B415" s="52" t="s">
        <v>31063</v>
      </c>
      <c r="C415" s="50" t="s">
        <v>2078</v>
      </c>
      <c r="D415" s="50">
        <f>DAX__2019_2020__33[[#This Row],[Open]]*(DAX__2019_2020__33[[#This Row],[Adj Close]]/DAX__2019_2020__33[[#This Row],[Close]])</f>
        <v>35.836317742754197</v>
      </c>
      <c r="E415" s="50" t="s">
        <v>2079</v>
      </c>
      <c r="F415" s="50" t="s">
        <v>2080</v>
      </c>
      <c r="G415" s="50" t="s">
        <v>2081</v>
      </c>
      <c r="H415" s="50" t="s">
        <v>2082</v>
      </c>
      <c r="I415" s="50">
        <f>(DAX__2019_2020__33[[#This Row],[Adj Close]]-DAX__2019_2020__33[[#This Row],[Adj Open]])/DAX__2019_2020__33[[#This Row],[Adj Open]]</f>
        <v>6.3115373311906503E-3</v>
      </c>
      <c r="J415" s="50">
        <f>DAX__2019_2020__33[[#This Row],[Adj Close]]-DAX__2019_2020__33[[#This Row],[Adj Open]]</f>
        <v>0.22618225724580299</v>
      </c>
      <c r="K415" s="50">
        <v>1665306</v>
      </c>
    </row>
    <row r="416" spans="1:11" x14ac:dyDescent="0.3">
      <c r="A416" s="51" t="str">
        <f t="shared" si="10"/>
        <v>1COV.DE</v>
      </c>
      <c r="B416" s="52" t="s">
        <v>31064</v>
      </c>
      <c r="C416" s="50" t="s">
        <v>1500</v>
      </c>
      <c r="D416" s="50">
        <f>DAX__2019_2020__33[[#This Row],[Open]]*(DAX__2019_2020__33[[#This Row],[Adj Close]]/DAX__2019_2020__33[[#This Row],[Close]])</f>
        <v>36.433440593423448</v>
      </c>
      <c r="E416" s="50" t="s">
        <v>1489</v>
      </c>
      <c r="F416" s="50" t="s">
        <v>2083</v>
      </c>
      <c r="G416" s="50" t="s">
        <v>1578</v>
      </c>
      <c r="H416" s="50" t="s">
        <v>2084</v>
      </c>
      <c r="I416" s="50">
        <f>(DAX__2019_2020__33[[#This Row],[Adj Close]]-DAX__2019_2020__33[[#This Row],[Adj Open]])/DAX__2019_2020__33[[#This Row],[Adj Open]]</f>
        <v>2.1604147007697992E-2</v>
      </c>
      <c r="J416" s="50">
        <f>DAX__2019_2020__33[[#This Row],[Adj Close]]-DAX__2019_2020__33[[#This Row],[Adj Open]]</f>
        <v>0.78711340657655171</v>
      </c>
      <c r="K416" s="50">
        <v>1288532</v>
      </c>
    </row>
    <row r="417" spans="1:11" x14ac:dyDescent="0.3">
      <c r="A417" s="51" t="str">
        <f t="shared" si="10"/>
        <v>1COV.DE</v>
      </c>
      <c r="B417" s="52" t="s">
        <v>31065</v>
      </c>
      <c r="C417" s="50" t="s">
        <v>590</v>
      </c>
      <c r="D417" s="50">
        <f>DAX__2019_2020__33[[#This Row],[Open]]*(DAX__2019_2020__33[[#This Row],[Adj Close]]/DAX__2019_2020__33[[#This Row],[Close]])</f>
        <v>37.537212488008699</v>
      </c>
      <c r="E417" s="50" t="s">
        <v>1128</v>
      </c>
      <c r="F417" s="50" t="s">
        <v>1244</v>
      </c>
      <c r="G417" s="50" t="s">
        <v>1494</v>
      </c>
      <c r="H417" s="50" t="s">
        <v>2085</v>
      </c>
      <c r="I417" s="50">
        <f>(DAX__2019_2020__33[[#This Row],[Adj Close]]-DAX__2019_2020__33[[#This Row],[Adj Open]])/DAX__2019_2020__33[[#This Row],[Adj Open]]</f>
        <v>-2.1932994845360525E-2</v>
      </c>
      <c r="J417" s="50">
        <f>DAX__2019_2020__33[[#This Row],[Adj Close]]-DAX__2019_2020__33[[#This Row],[Adj Open]]</f>
        <v>-0.82330348800869757</v>
      </c>
      <c r="K417" s="50">
        <v>1375023</v>
      </c>
    </row>
    <row r="418" spans="1:11" x14ac:dyDescent="0.3">
      <c r="A418" s="51" t="str">
        <f t="shared" si="10"/>
        <v>1COV.DE</v>
      </c>
      <c r="B418" s="52" t="s">
        <v>31066</v>
      </c>
      <c r="C418" s="50" t="s">
        <v>1249</v>
      </c>
      <c r="D418" s="50">
        <f>DAX__2019_2020__33[[#This Row],[Open]]*(DAX__2019_2020__33[[#This Row],[Adj Close]]/DAX__2019_2020__33[[#This Row],[Close]])</f>
        <v>36.596291636255806</v>
      </c>
      <c r="E418" s="50" t="s">
        <v>2086</v>
      </c>
      <c r="F418" s="50" t="s">
        <v>2087</v>
      </c>
      <c r="G418" s="50" t="s">
        <v>2088</v>
      </c>
      <c r="H418" s="50" t="s">
        <v>2089</v>
      </c>
      <c r="I418" s="50">
        <f>(DAX__2019_2020__33[[#This Row],[Adj Close]]-DAX__2019_2020__33[[#This Row],[Adj Open]])/DAX__2019_2020__33[[#This Row],[Adj Open]]</f>
        <v>8.6526079443111428E-3</v>
      </c>
      <c r="J418" s="50">
        <f>DAX__2019_2020__33[[#This Row],[Adj Close]]-DAX__2019_2020__33[[#This Row],[Adj Open]]</f>
        <v>0.31665336374419439</v>
      </c>
      <c r="K418" s="50">
        <v>861125</v>
      </c>
    </row>
    <row r="419" spans="1:11" x14ac:dyDescent="0.3">
      <c r="A419" s="51" t="str">
        <f t="shared" si="10"/>
        <v>1COV.DE</v>
      </c>
      <c r="B419" s="52" t="s">
        <v>31067</v>
      </c>
      <c r="C419" s="50" t="s">
        <v>2090</v>
      </c>
      <c r="D419" s="50">
        <f>DAX__2019_2020__33[[#This Row],[Open]]*(DAX__2019_2020__33[[#This Row],[Adj Close]]/DAX__2019_2020__33[[#This Row],[Close]])</f>
        <v>36.958184382171446</v>
      </c>
      <c r="E419" s="50" t="s">
        <v>2090</v>
      </c>
      <c r="F419" s="50" t="s">
        <v>2091</v>
      </c>
      <c r="G419" s="50" t="s">
        <v>1189</v>
      </c>
      <c r="H419" s="50" t="s">
        <v>2092</v>
      </c>
      <c r="I419" s="50">
        <f>(DAX__2019_2020__33[[#This Row],[Adj Close]]-DAX__2019_2020__33[[#This Row],[Adj Open]])/DAX__2019_2020__33[[#This Row],[Adj Open]]</f>
        <v>-1.7870233433059154E-2</v>
      </c>
      <c r="J419" s="50">
        <f>DAX__2019_2020__33[[#This Row],[Adj Close]]-DAX__2019_2020__33[[#This Row],[Adj Open]]</f>
        <v>-0.66045138217144483</v>
      </c>
      <c r="K419" s="50">
        <v>834305</v>
      </c>
    </row>
    <row r="420" spans="1:11" x14ac:dyDescent="0.3">
      <c r="A420" s="51" t="str">
        <f t="shared" si="10"/>
        <v>1COV.DE</v>
      </c>
      <c r="B420" s="52" t="s">
        <v>31068</v>
      </c>
      <c r="C420" s="50" t="s">
        <v>2093</v>
      </c>
      <c r="D420" s="50">
        <f>DAX__2019_2020__33[[#This Row],[Open]]*(DAX__2019_2020__33[[#This Row],[Adj Close]]/DAX__2019_2020__33[[#This Row],[Close]])</f>
        <v>36.388204959447968</v>
      </c>
      <c r="E420" s="50" t="s">
        <v>2094</v>
      </c>
      <c r="F420" s="50" t="s">
        <v>996</v>
      </c>
      <c r="G420" s="50" t="s">
        <v>1165</v>
      </c>
      <c r="H420" s="50" t="s">
        <v>2095</v>
      </c>
      <c r="I420" s="50">
        <f>(DAX__2019_2020__33[[#This Row],[Adj Close]]-DAX__2019_2020__33[[#This Row],[Adj Open]])/DAX__2019_2020__33[[#This Row],[Adj Open]]</f>
        <v>-9.4480604314256932E-3</v>
      </c>
      <c r="J420" s="50">
        <f>DAX__2019_2020__33[[#This Row],[Adj Close]]-DAX__2019_2020__33[[#This Row],[Adj Open]]</f>
        <v>-0.34379795944796854</v>
      </c>
      <c r="K420" s="50">
        <v>608567</v>
      </c>
    </row>
    <row r="421" spans="1:11" x14ac:dyDescent="0.3">
      <c r="A421" s="51" t="str">
        <f t="shared" si="10"/>
        <v>1COV.DE</v>
      </c>
      <c r="B421" s="52" t="s">
        <v>31069</v>
      </c>
      <c r="C421" s="50" t="s">
        <v>2096</v>
      </c>
      <c r="D421" s="50">
        <f>DAX__2019_2020__33[[#This Row],[Open]]*(DAX__2019_2020__33[[#This Row],[Adj Close]]/DAX__2019_2020__33[[#This Row],[Close]])</f>
        <v>36.315822318657247</v>
      </c>
      <c r="E421" s="50" t="s">
        <v>1185</v>
      </c>
      <c r="F421" s="50" t="s">
        <v>2097</v>
      </c>
      <c r="G421" s="50" t="s">
        <v>2081</v>
      </c>
      <c r="H421" s="50" t="s">
        <v>2082</v>
      </c>
      <c r="I421" s="50">
        <f>(DAX__2019_2020__33[[#This Row],[Adj Close]]-DAX__2019_2020__33[[#This Row],[Adj Open]])/DAX__2019_2020__33[[#This Row],[Adj Open]]</f>
        <v>-6.9755357990917031E-3</v>
      </c>
      <c r="J421" s="50">
        <f>DAX__2019_2020__33[[#This Row],[Adj Close]]-DAX__2019_2020__33[[#This Row],[Adj Open]]</f>
        <v>-0.25332231865724708</v>
      </c>
      <c r="K421" s="50">
        <v>717437</v>
      </c>
    </row>
    <row r="422" spans="1:11" x14ac:dyDescent="0.3">
      <c r="A422" s="51" t="str">
        <f t="shared" si="10"/>
        <v>1COV.DE</v>
      </c>
      <c r="B422" s="52" t="s">
        <v>31070</v>
      </c>
      <c r="C422" s="50" t="s">
        <v>2079</v>
      </c>
      <c r="D422" s="50">
        <f>DAX__2019_2020__33[[#This Row],[Open]]*(DAX__2019_2020__33[[#This Row],[Adj Close]]/DAX__2019_2020__33[[#This Row],[Close]])</f>
        <v>36.243448336970062</v>
      </c>
      <c r="E422" s="50" t="s">
        <v>2098</v>
      </c>
      <c r="F422" s="50" t="s">
        <v>2099</v>
      </c>
      <c r="G422" s="50" t="s">
        <v>2100</v>
      </c>
      <c r="H422" s="50" t="s">
        <v>2101</v>
      </c>
      <c r="I422" s="50">
        <f>(DAX__2019_2020__33[[#This Row],[Adj Close]]-DAX__2019_2020__33[[#This Row],[Adj Open]])/DAX__2019_2020__33[[#This Row],[Adj Open]]</f>
        <v>-4.7429354782093118E-3</v>
      </c>
      <c r="J422" s="50">
        <f>DAX__2019_2020__33[[#This Row],[Adj Close]]-DAX__2019_2020__33[[#This Row],[Adj Open]]</f>
        <v>-0.17190033697006157</v>
      </c>
      <c r="K422" s="50">
        <v>672868</v>
      </c>
    </row>
    <row r="423" spans="1:11" x14ac:dyDescent="0.3">
      <c r="A423" s="51" t="str">
        <f t="shared" si="10"/>
        <v>1COV.DE</v>
      </c>
      <c r="B423" s="52" t="s">
        <v>31071</v>
      </c>
      <c r="C423" s="50" t="s">
        <v>1501</v>
      </c>
      <c r="D423" s="50">
        <f>DAX__2019_2020__33[[#This Row],[Open]]*(DAX__2019_2020__33[[#This Row],[Adj Close]]/DAX__2019_2020__33[[#This Row],[Close]])</f>
        <v>36.641529027750835</v>
      </c>
      <c r="E423" s="50" t="s">
        <v>1038</v>
      </c>
      <c r="F423" s="50" t="s">
        <v>1501</v>
      </c>
      <c r="G423" s="50" t="s">
        <v>1473</v>
      </c>
      <c r="H423" s="50" t="s">
        <v>2102</v>
      </c>
      <c r="I423" s="50">
        <f>(DAX__2019_2020__33[[#This Row],[Adj Close]]-DAX__2019_2020__33[[#This Row],[Adj Open]])/DAX__2019_2020__33[[#This Row],[Adj Open]]</f>
        <v>2.0493876543209916E-2</v>
      </c>
      <c r="J423" s="50">
        <f>DAX__2019_2020__33[[#This Row],[Adj Close]]-DAX__2019_2020__33[[#This Row],[Adj Open]]</f>
        <v>0.75092697224916805</v>
      </c>
      <c r="K423" s="50">
        <v>1454684</v>
      </c>
    </row>
    <row r="424" spans="1:11" x14ac:dyDescent="0.3">
      <c r="A424" s="51" t="str">
        <f t="shared" si="10"/>
        <v>1COV.DE</v>
      </c>
      <c r="B424" s="52" t="s">
        <v>31072</v>
      </c>
      <c r="C424" s="50" t="s">
        <v>1125</v>
      </c>
      <c r="D424" s="50">
        <f>DAX__2019_2020__33[[#This Row],[Open]]*(DAX__2019_2020__33[[#This Row],[Adj Close]]/DAX__2019_2020__33[[#This Row],[Close]])</f>
        <v>38.179566033784212</v>
      </c>
      <c r="E424" s="50" t="s">
        <v>1320</v>
      </c>
      <c r="F424" s="50" t="s">
        <v>1106</v>
      </c>
      <c r="G424" s="50" t="s">
        <v>952</v>
      </c>
      <c r="H424" s="50" t="s">
        <v>2103</v>
      </c>
      <c r="I424" s="50">
        <f>(DAX__2019_2020__33[[#This Row],[Adj Close]]-DAX__2019_2020__33[[#This Row],[Adj Open]])/DAX__2019_2020__33[[#This Row],[Adj Open]]</f>
        <v>7.1087676040562924E-4</v>
      </c>
      <c r="J424" s="50">
        <f>DAX__2019_2020__33[[#This Row],[Adj Close]]-DAX__2019_2020__33[[#This Row],[Adj Open]]</f>
        <v>2.7140966215789319E-2</v>
      </c>
      <c r="K424" s="50">
        <v>2181475</v>
      </c>
    </row>
    <row r="425" spans="1:11" x14ac:dyDescent="0.3">
      <c r="A425" s="51" t="str">
        <f t="shared" si="10"/>
        <v>1COV.DE</v>
      </c>
      <c r="B425" s="52" t="s">
        <v>31073</v>
      </c>
      <c r="C425" s="50" t="s">
        <v>1119</v>
      </c>
      <c r="D425" s="50">
        <f>DAX__2019_2020__33[[#This Row],[Open]]*(DAX__2019_2020__33[[#This Row],[Adj Close]]/DAX__2019_2020__33[[#This Row],[Close]])</f>
        <v>38.450987608567843</v>
      </c>
      <c r="E425" s="50" t="s">
        <v>1068</v>
      </c>
      <c r="F425" s="50" t="s">
        <v>2104</v>
      </c>
      <c r="G425" s="50" t="s">
        <v>953</v>
      </c>
      <c r="H425" s="50" t="s">
        <v>2105</v>
      </c>
      <c r="I425" s="50">
        <f>(DAX__2019_2020__33[[#This Row],[Adj Close]]-DAX__2019_2020__33[[#This Row],[Adj Open]])/DAX__2019_2020__33[[#This Row],[Adj Open]]</f>
        <v>1.8823505882353011E-2</v>
      </c>
      <c r="J425" s="50">
        <f>DAX__2019_2020__33[[#This Row],[Adj Close]]-DAX__2019_2020__33[[#This Row],[Adj Open]]</f>
        <v>0.7237823914321595</v>
      </c>
      <c r="K425" s="50">
        <v>1866338</v>
      </c>
    </row>
    <row r="426" spans="1:11" x14ac:dyDescent="0.3">
      <c r="A426" s="51" t="str">
        <f t="shared" si="10"/>
        <v>1COV.DE</v>
      </c>
      <c r="B426" s="52" t="s">
        <v>31074</v>
      </c>
      <c r="C426" s="50" t="s">
        <v>1261</v>
      </c>
      <c r="D426" s="50">
        <f>DAX__2019_2020__33[[#This Row],[Open]]*(DAX__2019_2020__33[[#This Row],[Adj Close]]/DAX__2019_2020__33[[#This Row],[Close]])</f>
        <v>39.572850614825853</v>
      </c>
      <c r="E426" s="50" t="s">
        <v>2106</v>
      </c>
      <c r="F426" s="50" t="s">
        <v>2107</v>
      </c>
      <c r="G426" s="50" t="s">
        <v>975</v>
      </c>
      <c r="H426" s="50" t="s">
        <v>2108</v>
      </c>
      <c r="I426" s="50">
        <f>(DAX__2019_2020__33[[#This Row],[Adj Close]]-DAX__2019_2020__33[[#This Row],[Adj Open]])/DAX__2019_2020__33[[#This Row],[Adj Open]]</f>
        <v>-2.0576130746403133E-3</v>
      </c>
      <c r="J426" s="50">
        <f>DAX__2019_2020__33[[#This Row],[Adj Close]]-DAX__2019_2020__33[[#This Row],[Adj Open]]</f>
        <v>-8.1425614825853643E-2</v>
      </c>
      <c r="K426" s="50">
        <v>842475</v>
      </c>
    </row>
    <row r="427" spans="1:11" x14ac:dyDescent="0.3">
      <c r="A427" s="51" t="str">
        <f t="shared" si="10"/>
        <v>1COV.DE</v>
      </c>
      <c r="B427" s="52" t="s">
        <v>31075</v>
      </c>
      <c r="C427" s="50" t="s">
        <v>1063</v>
      </c>
      <c r="D427" s="50">
        <f>DAX__2019_2020__33[[#This Row],[Open]]*(DAX__2019_2020__33[[#This Row],[Adj Close]]/DAX__2019_2020__33[[#This Row],[Close]])</f>
        <v>39.681417196531285</v>
      </c>
      <c r="E427" s="50" t="s">
        <v>1291</v>
      </c>
      <c r="F427" s="50" t="s">
        <v>2109</v>
      </c>
      <c r="G427" s="50" t="s">
        <v>975</v>
      </c>
      <c r="H427" s="50" t="s">
        <v>2108</v>
      </c>
      <c r="I427" s="50">
        <f>(DAX__2019_2020__33[[#This Row],[Adj Close]]-DAX__2019_2020__33[[#This Row],[Adj Open]])/DAX__2019_2020__33[[#This Row],[Adj Open]]</f>
        <v>-4.7879387873247031E-3</v>
      </c>
      <c r="J427" s="50">
        <f>DAX__2019_2020__33[[#This Row],[Adj Close]]-DAX__2019_2020__33[[#This Row],[Adj Open]]</f>
        <v>-0.18999219653128563</v>
      </c>
      <c r="K427" s="50">
        <v>981251</v>
      </c>
    </row>
    <row r="428" spans="1:11" x14ac:dyDescent="0.3">
      <c r="A428" s="51" t="str">
        <f t="shared" si="10"/>
        <v>1COV.DE</v>
      </c>
      <c r="B428" s="52" t="s">
        <v>31076</v>
      </c>
      <c r="C428" s="50" t="s">
        <v>1072</v>
      </c>
      <c r="D428" s="50">
        <f>DAX__2019_2020__33[[#This Row],[Open]]*(DAX__2019_2020__33[[#This Row],[Adj Close]]/DAX__2019_2020__33[[#This Row],[Close]])</f>
        <v>39.717610946381285</v>
      </c>
      <c r="E428" s="50" t="s">
        <v>1299</v>
      </c>
      <c r="F428" s="50" t="s">
        <v>1378</v>
      </c>
      <c r="G428" s="50" t="s">
        <v>1067</v>
      </c>
      <c r="H428" s="50" t="s">
        <v>2110</v>
      </c>
      <c r="I428" s="50">
        <f>(DAX__2019_2020__33[[#This Row],[Adj Close]]-DAX__2019_2020__33[[#This Row],[Adj Open]])/DAX__2019_2020__33[[#This Row],[Adj Open]]</f>
        <v>-9.3394073193892226E-3</v>
      </c>
      <c r="J428" s="50">
        <f>DAX__2019_2020__33[[#This Row],[Adj Close]]-DAX__2019_2020__33[[#This Row],[Adj Open]]</f>
        <v>-0.37093894638128688</v>
      </c>
      <c r="K428" s="50">
        <v>1071109</v>
      </c>
    </row>
    <row r="429" spans="1:11" x14ac:dyDescent="0.3">
      <c r="A429" s="51" t="str">
        <f t="shared" si="10"/>
        <v>1COV.DE</v>
      </c>
      <c r="B429" s="52" t="s">
        <v>31077</v>
      </c>
      <c r="C429" s="50" t="s">
        <v>948</v>
      </c>
      <c r="D429" s="50">
        <f>DAX__2019_2020__33[[#This Row],[Open]]*(DAX__2019_2020__33[[#This Row],[Adj Close]]/DAX__2019_2020__33[[#This Row],[Close]])</f>
        <v>38.577646163506245</v>
      </c>
      <c r="E429" s="50" t="s">
        <v>2111</v>
      </c>
      <c r="F429" s="50" t="s">
        <v>1122</v>
      </c>
      <c r="G429" s="50" t="s">
        <v>1119</v>
      </c>
      <c r="H429" s="50" t="s">
        <v>2112</v>
      </c>
      <c r="I429" s="50">
        <f>(DAX__2019_2020__33[[#This Row],[Adj Close]]-DAX__2019_2020__33[[#This Row],[Adj Open]])/DAX__2019_2020__33[[#This Row],[Adj Open]]</f>
        <v>-3.2832786886324069E-3</v>
      </c>
      <c r="J429" s="50">
        <f>DAX__2019_2020__33[[#This Row],[Adj Close]]-DAX__2019_2020__33[[#This Row],[Adj Open]]</f>
        <v>-0.12666116350624179</v>
      </c>
      <c r="K429" s="50">
        <v>1564310</v>
      </c>
    </row>
    <row r="430" spans="1:11" x14ac:dyDescent="0.3">
      <c r="A430" s="51" t="str">
        <f t="shared" si="10"/>
        <v>1COV.DE</v>
      </c>
      <c r="B430" s="52" t="s">
        <v>31078</v>
      </c>
      <c r="C430" s="50" t="s">
        <v>1430</v>
      </c>
      <c r="D430" s="50">
        <f>DAX__2019_2020__33[[#This Row],[Open]]*(DAX__2019_2020__33[[#This Row],[Adj Close]]/DAX__2019_2020__33[[#This Row],[Close]])</f>
        <v>38.441942535842621</v>
      </c>
      <c r="E430" s="50" t="s">
        <v>2107</v>
      </c>
      <c r="F430" s="50" t="s">
        <v>1257</v>
      </c>
      <c r="G430" s="50" t="s">
        <v>1262</v>
      </c>
      <c r="H430" s="50" t="s">
        <v>2113</v>
      </c>
      <c r="I430" s="50">
        <f>(DAX__2019_2020__33[[#This Row],[Adj Close]]-DAX__2019_2020__33[[#This Row],[Adj Open]])/DAX__2019_2020__33[[#This Row],[Adj Open]]</f>
        <v>1.1532077593218382E-2</v>
      </c>
      <c r="J430" s="50">
        <f>DAX__2019_2020__33[[#This Row],[Adj Close]]-DAX__2019_2020__33[[#This Row],[Adj Open]]</f>
        <v>0.44331546415737932</v>
      </c>
      <c r="K430" s="50">
        <v>892146</v>
      </c>
    </row>
    <row r="431" spans="1:11" x14ac:dyDescent="0.3">
      <c r="A431" s="51" t="str">
        <f t="shared" si="10"/>
        <v>1COV.DE</v>
      </c>
      <c r="B431" s="52" t="s">
        <v>31079</v>
      </c>
      <c r="C431" s="50" t="s">
        <v>1302</v>
      </c>
      <c r="D431" s="50">
        <f>DAX__2019_2020__33[[#This Row],[Open]]*(DAX__2019_2020__33[[#This Row],[Adj Close]]/DAX__2019_2020__33[[#This Row],[Close]])</f>
        <v>39.355716273324568</v>
      </c>
      <c r="E431" s="50" t="s">
        <v>2114</v>
      </c>
      <c r="F431" s="50" t="s">
        <v>1415</v>
      </c>
      <c r="G431" s="50" t="s">
        <v>1424</v>
      </c>
      <c r="H431" s="50" t="s">
        <v>2115</v>
      </c>
      <c r="I431" s="50">
        <f>(DAX__2019_2020__33[[#This Row],[Adj Close]]-DAX__2019_2020__33[[#This Row],[Adj Open]])/DAX__2019_2020__33[[#This Row],[Adj Open]]</f>
        <v>4.5977241379310365E-3</v>
      </c>
      <c r="J431" s="50">
        <f>DAX__2019_2020__33[[#This Row],[Adj Close]]-DAX__2019_2020__33[[#This Row],[Adj Open]]</f>
        <v>0.18094672667542966</v>
      </c>
      <c r="K431" s="50">
        <v>1316603</v>
      </c>
    </row>
    <row r="432" spans="1:11" x14ac:dyDescent="0.3">
      <c r="A432" s="51" t="str">
        <f t="shared" si="10"/>
        <v>1COV.DE</v>
      </c>
      <c r="B432" s="52" t="s">
        <v>31080</v>
      </c>
      <c r="C432" s="50" t="s">
        <v>946</v>
      </c>
      <c r="D432" s="50">
        <f>DAX__2019_2020__33[[#This Row],[Open]]*(DAX__2019_2020__33[[#This Row],[Adj Close]]/DAX__2019_2020__33[[#This Row],[Close]])</f>
        <v>39.618090151574336</v>
      </c>
      <c r="E432" s="50" t="s">
        <v>629</v>
      </c>
      <c r="F432" s="50" t="s">
        <v>2116</v>
      </c>
      <c r="G432" s="50" t="s">
        <v>965</v>
      </c>
      <c r="H432" s="50" t="s">
        <v>2117</v>
      </c>
      <c r="I432" s="50">
        <f>(DAX__2019_2020__33[[#This Row],[Adj Close]]-DAX__2019_2020__33[[#This Row],[Adj Open]])/DAX__2019_2020__33[[#This Row],[Adj Open]]</f>
        <v>9.1344597137598561E-3</v>
      </c>
      <c r="J432" s="50">
        <f>DAX__2019_2020__33[[#This Row],[Adj Close]]-DAX__2019_2020__33[[#This Row],[Adj Open]]</f>
        <v>0.36188984842566185</v>
      </c>
      <c r="K432" s="50">
        <v>1180992</v>
      </c>
    </row>
    <row r="433" spans="1:11" x14ac:dyDescent="0.3">
      <c r="A433" s="51" t="str">
        <f t="shared" si="10"/>
        <v>1COV.DE</v>
      </c>
      <c r="B433" s="52" t="s">
        <v>31081</v>
      </c>
      <c r="C433" s="50" t="s">
        <v>2118</v>
      </c>
      <c r="D433" s="50">
        <f>DAX__2019_2020__33[[#This Row],[Open]]*(DAX__2019_2020__33[[#This Row],[Adj Close]]/DAX__2019_2020__33[[#This Row],[Close]])</f>
        <v>39.91664813055695</v>
      </c>
      <c r="E433" s="50" t="s">
        <v>956</v>
      </c>
      <c r="F433" s="50" t="s">
        <v>1261</v>
      </c>
      <c r="G433" s="50" t="s">
        <v>1070</v>
      </c>
      <c r="H433" s="50" t="s">
        <v>2119</v>
      </c>
      <c r="I433" s="50">
        <f>(DAX__2019_2020__33[[#This Row],[Adj Close]]-DAX__2019_2020__33[[#This Row],[Adj Open]])/DAX__2019_2020__33[[#This Row],[Adj Open]]</f>
        <v>6.3463963360471613E-3</v>
      </c>
      <c r="J433" s="50">
        <f>DAX__2019_2020__33[[#This Row],[Adj Close]]-DAX__2019_2020__33[[#This Row],[Adj Open]]</f>
        <v>0.25332686944305038</v>
      </c>
      <c r="K433" s="50">
        <v>967254</v>
      </c>
    </row>
    <row r="434" spans="1:11" x14ac:dyDescent="0.3">
      <c r="A434" s="51" t="str">
        <f t="shared" si="10"/>
        <v>1COV.DE</v>
      </c>
      <c r="B434" s="52" t="s">
        <v>31082</v>
      </c>
      <c r="C434" s="50" t="s">
        <v>1062</v>
      </c>
      <c r="D434" s="50">
        <f>DAX__2019_2020__33[[#This Row],[Open]]*(DAX__2019_2020__33[[#This Row],[Adj Close]]/DAX__2019_2020__33[[#This Row],[Close]])</f>
        <v>39.627135589761281</v>
      </c>
      <c r="E434" s="50" t="s">
        <v>1310</v>
      </c>
      <c r="F434" s="50" t="s">
        <v>2120</v>
      </c>
      <c r="G434" s="50" t="s">
        <v>1279</v>
      </c>
      <c r="H434" s="50" t="s">
        <v>2121</v>
      </c>
      <c r="I434" s="50">
        <f>(DAX__2019_2020__33[[#This Row],[Adj Close]]-DAX__2019_2020__33[[#This Row],[Adj Open]])/DAX__2019_2020__33[[#This Row],[Adj Open]]</f>
        <v>1.826481776860318E-2</v>
      </c>
      <c r="J434" s="50">
        <f>DAX__2019_2020__33[[#This Row],[Adj Close]]-DAX__2019_2020__33[[#This Row],[Adj Open]]</f>
        <v>0.72378241023871936</v>
      </c>
      <c r="K434" s="50">
        <v>1079850</v>
      </c>
    </row>
    <row r="435" spans="1:11" x14ac:dyDescent="0.3">
      <c r="A435" s="51" t="str">
        <f t="shared" si="10"/>
        <v>1COV.DE</v>
      </c>
      <c r="B435" s="52" t="s">
        <v>31083</v>
      </c>
      <c r="C435" s="50" t="s">
        <v>647</v>
      </c>
      <c r="D435" s="50">
        <f>DAX__2019_2020__33[[#This Row],[Open]]*(DAX__2019_2020__33[[#This Row],[Adj Close]]/DAX__2019_2020__33[[#This Row],[Close]])</f>
        <v>43.879360767484059</v>
      </c>
      <c r="E435" s="50" t="s">
        <v>2122</v>
      </c>
      <c r="F435" s="50" t="s">
        <v>2123</v>
      </c>
      <c r="G435" s="50" t="s">
        <v>1368</v>
      </c>
      <c r="H435" s="50" t="s">
        <v>2124</v>
      </c>
      <c r="I435" s="50">
        <f>(DAX__2019_2020__33[[#This Row],[Adj Close]]-DAX__2019_2020__33[[#This Row],[Adj Open]])/DAX__2019_2020__33[[#This Row],[Adj Open]]</f>
        <v>-3.4432948453608239E-2</v>
      </c>
      <c r="J435" s="50">
        <f>DAX__2019_2020__33[[#This Row],[Adj Close]]-DAX__2019_2020__33[[#This Row],[Adj Open]]</f>
        <v>-1.5108957674840582</v>
      </c>
      <c r="K435" s="50">
        <v>5182007</v>
      </c>
    </row>
    <row r="436" spans="1:11" x14ac:dyDescent="0.3">
      <c r="A436" s="51" t="str">
        <f t="shared" si="10"/>
        <v>1COV.DE</v>
      </c>
      <c r="B436" s="52" t="s">
        <v>31084</v>
      </c>
      <c r="C436" s="50" t="s">
        <v>638</v>
      </c>
      <c r="D436" s="50">
        <f>DAX__2019_2020__33[[#This Row],[Open]]*(DAX__2019_2020__33[[#This Row],[Adj Close]]/DAX__2019_2020__33[[#This Row],[Close]])</f>
        <v>41.898004300474646</v>
      </c>
      <c r="E436" s="50" t="s">
        <v>1395</v>
      </c>
      <c r="F436" s="50" t="s">
        <v>964</v>
      </c>
      <c r="G436" s="50" t="s">
        <v>1409</v>
      </c>
      <c r="H436" s="50" t="s">
        <v>2125</v>
      </c>
      <c r="I436" s="50">
        <f>(DAX__2019_2020__33[[#This Row],[Adj Close]]-DAX__2019_2020__33[[#This Row],[Adj Open]])/DAX__2019_2020__33[[#This Row],[Adj Open]]</f>
        <v>-5.5927444268463709E-2</v>
      </c>
      <c r="J436" s="50">
        <f>DAX__2019_2020__33[[#This Row],[Adj Close]]-DAX__2019_2020__33[[#This Row],[Adj Open]]</f>
        <v>-2.3432483004746487</v>
      </c>
      <c r="K436" s="50">
        <v>2575702</v>
      </c>
    </row>
    <row r="437" spans="1:11" x14ac:dyDescent="0.3">
      <c r="A437" s="51" t="str">
        <f t="shared" si="10"/>
        <v>1COV.DE</v>
      </c>
      <c r="B437" s="52" t="s">
        <v>31085</v>
      </c>
      <c r="C437" s="50" t="s">
        <v>1097</v>
      </c>
      <c r="D437" s="50">
        <f>DAX__2019_2020__33[[#This Row],[Open]]*(DAX__2019_2020__33[[#This Row],[Adj Close]]/DAX__2019_2020__33[[#This Row],[Close]])</f>
        <v>39.808078218441317</v>
      </c>
      <c r="E437" s="50" t="s">
        <v>941</v>
      </c>
      <c r="F437" s="50" t="s">
        <v>1323</v>
      </c>
      <c r="G437" s="50" t="s">
        <v>2126</v>
      </c>
      <c r="H437" s="50" t="s">
        <v>2127</v>
      </c>
      <c r="I437" s="50">
        <f>(DAX__2019_2020__33[[#This Row],[Adj Close]]-DAX__2019_2020__33[[#This Row],[Adj Open]])/DAX__2019_2020__33[[#This Row],[Adj Open]]</f>
        <v>5.4545909090908179E-3</v>
      </c>
      <c r="J437" s="50">
        <f>DAX__2019_2020__33[[#This Row],[Adj Close]]-DAX__2019_2020__33[[#This Row],[Adj Open]]</f>
        <v>0.21713678155868621</v>
      </c>
      <c r="K437" s="50">
        <v>1137125</v>
      </c>
    </row>
    <row r="438" spans="1:11" x14ac:dyDescent="0.3">
      <c r="A438" s="51" t="str">
        <f t="shared" si="10"/>
        <v>1COV.DE</v>
      </c>
      <c r="B438" s="52" t="s">
        <v>31086</v>
      </c>
      <c r="C438" s="50" t="s">
        <v>2128</v>
      </c>
      <c r="D438" s="50">
        <f>DAX__2019_2020__33[[#This Row],[Open]]*(DAX__2019_2020__33[[#This Row],[Adj Close]]/DAX__2019_2020__33[[#This Row],[Close]])</f>
        <v>40.260444822857146</v>
      </c>
      <c r="E438" s="50" t="s">
        <v>1066</v>
      </c>
      <c r="F438" s="50" t="s">
        <v>1261</v>
      </c>
      <c r="G438" s="50" t="s">
        <v>2106</v>
      </c>
      <c r="H438" s="50" t="s">
        <v>2129</v>
      </c>
      <c r="I438" s="50">
        <f>(DAX__2019_2020__33[[#This Row],[Adj Close]]-DAX__2019_2020__33[[#This Row],[Adj Open]])/DAX__2019_2020__33[[#This Row],[Adj Open]]</f>
        <v>-1.6853932584269669E-2</v>
      </c>
      <c r="J438" s="50">
        <f>DAX__2019_2020__33[[#This Row],[Adj Close]]-DAX__2019_2020__33[[#This Row],[Adj Open]]</f>
        <v>-0.67854682285714318</v>
      </c>
      <c r="K438" s="50">
        <v>1072086</v>
      </c>
    </row>
    <row r="439" spans="1:11" x14ac:dyDescent="0.3">
      <c r="A439" s="51" t="str">
        <f t="shared" si="10"/>
        <v>1COV.DE</v>
      </c>
      <c r="B439" s="52" t="s">
        <v>31087</v>
      </c>
      <c r="C439" s="50" t="s">
        <v>1319</v>
      </c>
      <c r="D439" s="50">
        <f>DAX__2019_2020__33[[#This Row],[Open]]*(DAX__2019_2020__33[[#This Row],[Adj Close]]/DAX__2019_2020__33[[#This Row],[Close]])</f>
        <v>38.993822345056195</v>
      </c>
      <c r="E439" s="50" t="s">
        <v>2130</v>
      </c>
      <c r="F439" s="50" t="s">
        <v>2131</v>
      </c>
      <c r="G439" s="50" t="s">
        <v>2132</v>
      </c>
      <c r="H439" s="50" t="s">
        <v>2133</v>
      </c>
      <c r="I439" s="50">
        <f>(DAX__2019_2020__33[[#This Row],[Adj Close]]-DAX__2019_2020__33[[#This Row],[Adj Open]])/DAX__2019_2020__33[[#This Row],[Adj Open]]</f>
        <v>1.4153156109195156E-2</v>
      </c>
      <c r="J439" s="50">
        <f>DAX__2019_2020__33[[#This Row],[Adj Close]]-DAX__2019_2020__33[[#This Row],[Adj Open]]</f>
        <v>0.55188565494380271</v>
      </c>
      <c r="K439" s="50">
        <v>908586</v>
      </c>
    </row>
    <row r="440" spans="1:11" x14ac:dyDescent="0.3">
      <c r="A440" s="51" t="str">
        <f t="shared" si="10"/>
        <v>1COV.DE</v>
      </c>
      <c r="B440" s="52" t="s">
        <v>31088</v>
      </c>
      <c r="C440" s="50" t="s">
        <v>1457</v>
      </c>
      <c r="D440" s="50">
        <f>DAX__2019_2020__33[[#This Row],[Open]]*(DAX__2019_2020__33[[#This Row],[Adj Close]]/DAX__2019_2020__33[[#This Row],[Close]])</f>
        <v>39.735699177202491</v>
      </c>
      <c r="E440" s="50" t="s">
        <v>2134</v>
      </c>
      <c r="F440" s="50" t="s">
        <v>1301</v>
      </c>
      <c r="G440" s="50" t="s">
        <v>1312</v>
      </c>
      <c r="H440" s="50" t="s">
        <v>2135</v>
      </c>
      <c r="I440" s="50">
        <f>(DAX__2019_2020__33[[#This Row],[Adj Close]]-DAX__2019_2020__33[[#This Row],[Adj Open]])/DAX__2019_2020__33[[#This Row],[Adj Open]]</f>
        <v>7.0583336547510441E-3</v>
      </c>
      <c r="J440" s="50">
        <f>DAX__2019_2020__33[[#This Row],[Adj Close]]-DAX__2019_2020__33[[#This Row],[Adj Open]]</f>
        <v>0.2804678227975117</v>
      </c>
      <c r="K440" s="50">
        <v>1002403</v>
      </c>
    </row>
    <row r="441" spans="1:11" x14ac:dyDescent="0.3">
      <c r="A441" s="51" t="str">
        <f t="shared" si="10"/>
        <v>1COV.DE</v>
      </c>
      <c r="B441" s="52" t="s">
        <v>31089</v>
      </c>
      <c r="C441" s="50" t="s">
        <v>606</v>
      </c>
      <c r="D441" s="50">
        <f>DAX__2019_2020__33[[#This Row],[Open]]*(DAX__2019_2020__33[[#This Row],[Adj Close]]/DAX__2019_2020__33[[#This Row],[Close]])</f>
        <v>40.767095683478743</v>
      </c>
      <c r="E441" s="50" t="s">
        <v>2136</v>
      </c>
      <c r="F441" s="50" t="s">
        <v>2128</v>
      </c>
      <c r="G441" s="50" t="s">
        <v>1281</v>
      </c>
      <c r="H441" s="50" t="s">
        <v>2137</v>
      </c>
      <c r="I441" s="50">
        <f>(DAX__2019_2020__33[[#This Row],[Adj Close]]-DAX__2019_2020__33[[#This Row],[Adj Open]])/DAX__2019_2020__33[[#This Row],[Adj Open]]</f>
        <v>-6.6582333187254969E-4</v>
      </c>
      <c r="J441" s="50">
        <f>DAX__2019_2020__33[[#This Row],[Adj Close]]-DAX__2019_2020__33[[#This Row],[Adj Open]]</f>
        <v>-2.7143683478740854E-2</v>
      </c>
      <c r="K441" s="50">
        <v>698907</v>
      </c>
    </row>
    <row r="442" spans="1:11" x14ac:dyDescent="0.3">
      <c r="A442" s="51" t="str">
        <f t="shared" si="10"/>
        <v>1COV.DE</v>
      </c>
      <c r="B442" s="52" t="s">
        <v>31090</v>
      </c>
      <c r="C442" s="50" t="s">
        <v>933</v>
      </c>
      <c r="D442" s="50">
        <f>DAX__2019_2020__33[[#This Row],[Open]]*(DAX__2019_2020__33[[#This Row],[Adj Close]]/DAX__2019_2020__33[[#This Row],[Close]])</f>
        <v>40.712810744843068</v>
      </c>
      <c r="E442" s="50" t="s">
        <v>1356</v>
      </c>
      <c r="F442" s="50" t="s">
        <v>1144</v>
      </c>
      <c r="G442" s="50" t="s">
        <v>1373</v>
      </c>
      <c r="H442" s="50" t="s">
        <v>2138</v>
      </c>
      <c r="I442" s="50">
        <f>(DAX__2019_2020__33[[#This Row],[Adj Close]]-DAX__2019_2020__33[[#This Row],[Adj Open]])/DAX__2019_2020__33[[#This Row],[Adj Open]]</f>
        <v>1.4000022222222326E-2</v>
      </c>
      <c r="J442" s="50">
        <f>DAX__2019_2020__33[[#This Row],[Adj Close]]-DAX__2019_2020__33[[#This Row],[Adj Open]]</f>
        <v>0.56998025515693485</v>
      </c>
      <c r="K442" s="50">
        <v>800633</v>
      </c>
    </row>
    <row r="443" spans="1:11" x14ac:dyDescent="0.3">
      <c r="A443" s="51" t="str">
        <f t="shared" si="10"/>
        <v>1COV.DE</v>
      </c>
      <c r="B443" s="52" t="s">
        <v>31091</v>
      </c>
      <c r="C443" s="50" t="s">
        <v>600</v>
      </c>
      <c r="D443" s="50">
        <f>DAX__2019_2020__33[[#This Row],[Open]]*(DAX__2019_2020__33[[#This Row],[Adj Close]]/DAX__2019_2020__33[[#This Row],[Close]])</f>
        <v>39.138580511608197</v>
      </c>
      <c r="E443" s="50" t="s">
        <v>2139</v>
      </c>
      <c r="F443" s="50" t="s">
        <v>1437</v>
      </c>
      <c r="G443" s="50" t="s">
        <v>1043</v>
      </c>
      <c r="H443" s="50" t="s">
        <v>2140</v>
      </c>
      <c r="I443" s="50">
        <f>(DAX__2019_2020__33[[#This Row],[Adj Close]]-DAX__2019_2020__33[[#This Row],[Adj Open]])/DAX__2019_2020__33[[#This Row],[Adj Open]]</f>
        <v>-2.1035599678021273E-2</v>
      </c>
      <c r="J443" s="50">
        <f>DAX__2019_2020__33[[#This Row],[Adj Close]]-DAX__2019_2020__33[[#This Row],[Adj Open]]</f>
        <v>-0.82330351160819504</v>
      </c>
      <c r="K443" s="50">
        <v>2962229</v>
      </c>
    </row>
    <row r="444" spans="1:11" x14ac:dyDescent="0.3">
      <c r="A444" s="51" t="str">
        <f t="shared" si="10"/>
        <v>1COV.DE</v>
      </c>
      <c r="B444" s="52" t="s">
        <v>31092</v>
      </c>
      <c r="C444" s="50" t="s">
        <v>596</v>
      </c>
      <c r="D444" s="50">
        <f>DAX__2019_2020__33[[#This Row],[Open]]*(DAX__2019_2020__33[[#This Row],[Adj Close]]/DAX__2019_2020__33[[#This Row],[Close]])</f>
        <v>38.722407398629883</v>
      </c>
      <c r="E444" s="50" t="s">
        <v>2141</v>
      </c>
      <c r="F444" s="50" t="s">
        <v>2142</v>
      </c>
      <c r="G444" s="50" t="s">
        <v>2143</v>
      </c>
      <c r="H444" s="50" t="s">
        <v>2144</v>
      </c>
      <c r="I444" s="50">
        <f>(DAX__2019_2020__33[[#This Row],[Adj Close]]-DAX__2019_2020__33[[#This Row],[Adj Open]])/DAX__2019_2020__33[[#This Row],[Adj Open]]</f>
        <v>-8.1775235555495394E-3</v>
      </c>
      <c r="J444" s="50">
        <f>DAX__2019_2020__33[[#This Row],[Adj Close]]-DAX__2019_2020__33[[#This Row],[Adj Open]]</f>
        <v>-0.31665339862988162</v>
      </c>
      <c r="K444" s="50">
        <v>1390978</v>
      </c>
    </row>
    <row r="445" spans="1:11" x14ac:dyDescent="0.3">
      <c r="A445" s="51" t="str">
        <f t="shared" si="10"/>
        <v>1COV.DE</v>
      </c>
      <c r="B445" s="52" t="s">
        <v>31093</v>
      </c>
      <c r="C445" s="50" t="s">
        <v>2145</v>
      </c>
      <c r="D445" s="50">
        <f>DAX__2019_2020__33[[#This Row],[Open]]*(DAX__2019_2020__33[[#This Row],[Adj Close]]/DAX__2019_2020__33[[#This Row],[Close]])</f>
        <v>38.23385020561097</v>
      </c>
      <c r="E445" s="50" t="s">
        <v>938</v>
      </c>
      <c r="F445" s="50" t="s">
        <v>1026</v>
      </c>
      <c r="G445" s="50" t="s">
        <v>938</v>
      </c>
      <c r="H445" s="50" t="s">
        <v>2146</v>
      </c>
      <c r="I445" s="50">
        <f>(DAX__2019_2020__33[[#This Row],[Adj Close]]-DAX__2019_2020__33[[#This Row],[Adj Open]])/DAX__2019_2020__33[[#This Row],[Adj Open]]</f>
        <v>2.6739258246060573E-2</v>
      </c>
      <c r="J445" s="50">
        <f>DAX__2019_2020__33[[#This Row],[Adj Close]]-DAX__2019_2020__33[[#This Row],[Adj Open]]</f>
        <v>1.0223447943890278</v>
      </c>
      <c r="K445" s="50">
        <v>926777</v>
      </c>
    </row>
    <row r="446" spans="1:11" x14ac:dyDescent="0.3">
      <c r="A446" s="51" t="str">
        <f t="shared" si="10"/>
        <v>1COV.DE</v>
      </c>
      <c r="B446" s="52" t="s">
        <v>31094</v>
      </c>
      <c r="C446" s="50" t="s">
        <v>1424</v>
      </c>
      <c r="D446" s="50">
        <f>DAX__2019_2020__33[[#This Row],[Open]]*(DAX__2019_2020__33[[#This Row],[Adj Close]]/DAX__2019_2020__33[[#This Row],[Close]])</f>
        <v>39.536665488062496</v>
      </c>
      <c r="E446" s="50" t="s">
        <v>968</v>
      </c>
      <c r="F446" s="50" t="s">
        <v>1377</v>
      </c>
      <c r="G446" s="50" t="s">
        <v>939</v>
      </c>
      <c r="H446" s="50" t="s">
        <v>2147</v>
      </c>
      <c r="I446" s="50">
        <f>(DAX__2019_2020__33[[#This Row],[Adj Close]]-DAX__2019_2020__33[[#This Row],[Adj Open]])/DAX__2019_2020__33[[#This Row],[Adj Open]]</f>
        <v>-4.5768877671191466E-4</v>
      </c>
      <c r="J446" s="50">
        <f>DAX__2019_2020__33[[#This Row],[Adj Close]]-DAX__2019_2020__33[[#This Row],[Adj Open]]</f>
        <v>-1.8095488062499498E-2</v>
      </c>
      <c r="K446" s="50">
        <v>874436</v>
      </c>
    </row>
    <row r="447" spans="1:11" x14ac:dyDescent="0.3">
      <c r="A447" s="51" t="str">
        <f t="shared" si="10"/>
        <v>1COV.DE</v>
      </c>
      <c r="B447" s="52" t="s">
        <v>31095</v>
      </c>
      <c r="C447" s="50" t="s">
        <v>610</v>
      </c>
      <c r="D447" s="50">
        <f>DAX__2019_2020__33[[#This Row],[Open]]*(DAX__2019_2020__33[[#This Row],[Adj Close]]/DAX__2019_2020__33[[#This Row],[Close]])</f>
        <v>39.60903910576048</v>
      </c>
      <c r="E447" s="50" t="s">
        <v>2148</v>
      </c>
      <c r="F447" s="50" t="s">
        <v>2149</v>
      </c>
      <c r="G447" s="50" t="s">
        <v>1427</v>
      </c>
      <c r="H447" s="50" t="s">
        <v>2150</v>
      </c>
      <c r="I447" s="50">
        <f>(DAX__2019_2020__33[[#This Row],[Adj Close]]-DAX__2019_2020__33[[#This Row],[Adj Open]])/DAX__2019_2020__33[[#This Row],[Adj Open]]</f>
        <v>-2.5125857129416418E-3</v>
      </c>
      <c r="J447" s="50">
        <f>DAX__2019_2020__33[[#This Row],[Adj Close]]-DAX__2019_2020__33[[#This Row],[Adj Open]]</f>
        <v>-9.9521105760480566E-2</v>
      </c>
      <c r="K447" s="50">
        <v>643343</v>
      </c>
    </row>
    <row r="448" spans="1:11" x14ac:dyDescent="0.3">
      <c r="A448" s="51" t="str">
        <f t="shared" si="10"/>
        <v>1COV.DE</v>
      </c>
      <c r="B448" s="52" t="s">
        <v>31096</v>
      </c>
      <c r="C448" s="50" t="s">
        <v>1335</v>
      </c>
      <c r="D448" s="50">
        <f>DAX__2019_2020__33[[#This Row],[Open]]*(DAX__2019_2020__33[[#This Row],[Adj Close]]/DAX__2019_2020__33[[#This Row],[Close]])</f>
        <v>39.563802716595518</v>
      </c>
      <c r="E448" s="50" t="s">
        <v>599</v>
      </c>
      <c r="F448" s="50" t="s">
        <v>1335</v>
      </c>
      <c r="G448" s="50" t="s">
        <v>937</v>
      </c>
      <c r="H448" s="50" t="s">
        <v>2151</v>
      </c>
      <c r="I448" s="50">
        <f>(DAX__2019_2020__33[[#This Row],[Adj Close]]-DAX__2019_2020__33[[#This Row],[Adj Open]])/DAX__2019_2020__33[[#This Row],[Adj Open]]</f>
        <v>2.766976903727426E-2</v>
      </c>
      <c r="J448" s="50">
        <f>DAX__2019_2020__33[[#This Row],[Adj Close]]-DAX__2019_2020__33[[#This Row],[Adj Open]]</f>
        <v>1.0947212834044819</v>
      </c>
      <c r="K448" s="50">
        <v>1362317</v>
      </c>
    </row>
    <row r="449" spans="1:11" x14ac:dyDescent="0.3">
      <c r="A449" s="51" t="str">
        <f t="shared" si="10"/>
        <v>1COV.DE</v>
      </c>
      <c r="B449" s="52" t="s">
        <v>31097</v>
      </c>
      <c r="C449" s="50" t="s">
        <v>1389</v>
      </c>
      <c r="D449" s="50">
        <f>DAX__2019_2020__33[[#This Row],[Open]]*(DAX__2019_2020__33[[#This Row],[Adj Close]]/DAX__2019_2020__33[[#This Row],[Close]])</f>
        <v>40.948040452637137</v>
      </c>
      <c r="E449" s="50" t="s">
        <v>2152</v>
      </c>
      <c r="F449" s="50" t="s">
        <v>2153</v>
      </c>
      <c r="G449" s="50" t="s">
        <v>2154</v>
      </c>
      <c r="H449" s="50" t="s">
        <v>2155</v>
      </c>
      <c r="I449" s="50">
        <f>(DAX__2019_2020__33[[#This Row],[Adj Close]]-DAX__2019_2020__33[[#This Row],[Adj Open]])/DAX__2019_2020__33[[#This Row],[Adj Open]]</f>
        <v>-8.8371634483937005E-4</v>
      </c>
      <c r="J449" s="50">
        <f>DAX__2019_2020__33[[#This Row],[Adj Close]]-DAX__2019_2020__33[[#This Row],[Adj Open]]</f>
        <v>-3.6186452637139155E-2</v>
      </c>
      <c r="K449" s="50">
        <v>687326</v>
      </c>
    </row>
    <row r="450" spans="1:11" x14ac:dyDescent="0.3">
      <c r="A450" s="51" t="str">
        <f t="shared" ref="A450:A506" si="11">"1COV.DE"</f>
        <v>1COV.DE</v>
      </c>
      <c r="B450" s="52" t="s">
        <v>31098</v>
      </c>
      <c r="C450" s="50" t="s">
        <v>1404</v>
      </c>
      <c r="D450" s="50">
        <f>DAX__2019_2020__33[[#This Row],[Open]]*(DAX__2019_2020__33[[#This Row],[Adj Close]]/DAX__2019_2020__33[[#This Row],[Close]])</f>
        <v>40.893755020266241</v>
      </c>
      <c r="E450" s="50" t="s">
        <v>2156</v>
      </c>
      <c r="F450" s="50" t="s">
        <v>2157</v>
      </c>
      <c r="G450" s="50" t="s">
        <v>2158</v>
      </c>
      <c r="H450" s="50" t="s">
        <v>2159</v>
      </c>
      <c r="I450" s="50">
        <f>(DAX__2019_2020__33[[#This Row],[Adj Close]]-DAX__2019_2020__33[[#This Row],[Adj Open]])/DAX__2019_2020__33[[#This Row],[Adj Open]]</f>
        <v>-9.2920794404408157E-3</v>
      </c>
      <c r="J450" s="50">
        <f>DAX__2019_2020__33[[#This Row],[Adj Close]]-DAX__2019_2020__33[[#This Row],[Adj Open]]</f>
        <v>-0.37998802026623935</v>
      </c>
      <c r="K450" s="50">
        <v>1290060</v>
      </c>
    </row>
    <row r="451" spans="1:11" x14ac:dyDescent="0.3">
      <c r="A451" s="51" t="str">
        <f t="shared" si="11"/>
        <v>1COV.DE</v>
      </c>
      <c r="B451" s="52" t="s">
        <v>31099</v>
      </c>
      <c r="C451" s="50" t="s">
        <v>669</v>
      </c>
      <c r="D451" s="50">
        <f>DAX__2019_2020__33[[#This Row],[Open]]*(DAX__2019_2020__33[[#This Row],[Adj Close]]/DAX__2019_2020__33[[#This Row],[Close]])</f>
        <v>40.676618684156949</v>
      </c>
      <c r="E451" s="50" t="s">
        <v>2160</v>
      </c>
      <c r="F451" s="50" t="s">
        <v>1310</v>
      </c>
      <c r="G451" s="50" t="s">
        <v>1310</v>
      </c>
      <c r="H451" s="50" t="s">
        <v>2161</v>
      </c>
      <c r="I451" s="50">
        <f>(DAX__2019_2020__33[[#This Row],[Adj Close]]-DAX__2019_2020__33[[#This Row],[Adj Open]])/DAX__2019_2020__33[[#This Row],[Adj Open]]</f>
        <v>-4.8931718170190808E-3</v>
      </c>
      <c r="J451" s="50">
        <f>DAX__2019_2020__33[[#This Row],[Adj Close]]-DAX__2019_2020__33[[#This Row],[Adj Open]]</f>
        <v>-0.19903768415694856</v>
      </c>
      <c r="K451" s="50">
        <v>967818</v>
      </c>
    </row>
    <row r="452" spans="1:11" x14ac:dyDescent="0.3">
      <c r="A452" s="51" t="str">
        <f t="shared" si="11"/>
        <v>1COV.DE</v>
      </c>
      <c r="B452" s="52" t="s">
        <v>31100</v>
      </c>
      <c r="C452" s="50" t="s">
        <v>2162</v>
      </c>
      <c r="D452" s="50">
        <f>DAX__2019_2020__33[[#This Row],[Open]]*(DAX__2019_2020__33[[#This Row],[Adj Close]]/DAX__2019_2020__33[[#This Row],[Close]])</f>
        <v>40.721856329298809</v>
      </c>
      <c r="E452" s="50" t="s">
        <v>935</v>
      </c>
      <c r="F452" s="50" t="s">
        <v>2130</v>
      </c>
      <c r="G452" s="50" t="s">
        <v>2130</v>
      </c>
      <c r="H452" s="50" t="s">
        <v>2163</v>
      </c>
      <c r="I452" s="50">
        <f>(DAX__2019_2020__33[[#This Row],[Adj Close]]-DAX__2019_2020__33[[#This Row],[Adj Open]])/DAX__2019_2020__33[[#This Row],[Adj Open]]</f>
        <v>-1.6885092952014961E-2</v>
      </c>
      <c r="J452" s="50">
        <f>DAX__2019_2020__33[[#This Row],[Adj Close]]-DAX__2019_2020__33[[#This Row],[Adj Open]]</f>
        <v>-0.68759232929880909</v>
      </c>
      <c r="K452" s="50">
        <v>949525</v>
      </c>
    </row>
    <row r="453" spans="1:11" x14ac:dyDescent="0.3">
      <c r="A453" s="51" t="str">
        <f t="shared" si="11"/>
        <v>1COV.DE</v>
      </c>
      <c r="B453" s="52" t="s">
        <v>31101</v>
      </c>
      <c r="C453" s="50" t="s">
        <v>1286</v>
      </c>
      <c r="D453" s="50">
        <f>DAX__2019_2020__33[[#This Row],[Open]]*(DAX__2019_2020__33[[#This Row],[Adj Close]]/DAX__2019_2020__33[[#This Row],[Close]])</f>
        <v>41.165174735419953</v>
      </c>
      <c r="E453" s="50" t="s">
        <v>2164</v>
      </c>
      <c r="F453" s="50" t="s">
        <v>1060</v>
      </c>
      <c r="G453" s="50" t="s">
        <v>1092</v>
      </c>
      <c r="H453" s="50" t="s">
        <v>2165</v>
      </c>
      <c r="I453" s="50">
        <f>(DAX__2019_2020__33[[#This Row],[Adj Close]]-DAX__2019_2020__33[[#This Row],[Adj Open]])/DAX__2019_2020__33[[#This Row],[Adj Open]]</f>
        <v>-2.3956043956043983E-2</v>
      </c>
      <c r="J453" s="50">
        <f>DAX__2019_2020__33[[#This Row],[Adj Close]]-DAX__2019_2020__33[[#This Row],[Adj Open]]</f>
        <v>-0.98615473541995158</v>
      </c>
      <c r="K453" s="50">
        <v>2965733</v>
      </c>
    </row>
    <row r="454" spans="1:11" x14ac:dyDescent="0.3">
      <c r="A454" s="51" t="str">
        <f t="shared" si="11"/>
        <v>1COV.DE</v>
      </c>
      <c r="B454" s="52" t="s">
        <v>31102</v>
      </c>
      <c r="C454" s="50" t="s">
        <v>975</v>
      </c>
      <c r="D454" s="50">
        <f>DAX__2019_2020__33[[#This Row],[Open]]*(DAX__2019_2020__33[[#This Row],[Adj Close]]/DAX__2019_2020__33[[#This Row],[Close]])</f>
        <v>39.491426899743914</v>
      </c>
      <c r="E454" s="50" t="s">
        <v>2148</v>
      </c>
      <c r="F454" s="50" t="s">
        <v>1099</v>
      </c>
      <c r="G454" s="50" t="s">
        <v>2106</v>
      </c>
      <c r="H454" s="50" t="s">
        <v>2129</v>
      </c>
      <c r="I454" s="50">
        <f>(DAX__2019_2020__33[[#This Row],[Adj Close]]-DAX__2019_2020__33[[#This Row],[Adj Open]])/DAX__2019_2020__33[[#This Row],[Adj Open]]</f>
        <v>2.2909048205770302E-3</v>
      </c>
      <c r="J454" s="50">
        <f>DAX__2019_2020__33[[#This Row],[Adj Close]]-DAX__2019_2020__33[[#This Row],[Adj Open]]</f>
        <v>9.0471100256088732E-2</v>
      </c>
      <c r="K454" s="50">
        <v>1701229</v>
      </c>
    </row>
    <row r="455" spans="1:11" x14ac:dyDescent="0.3">
      <c r="A455" s="51" t="str">
        <f t="shared" si="11"/>
        <v>1COV.DE</v>
      </c>
      <c r="B455" s="52" t="s">
        <v>31103</v>
      </c>
      <c r="C455" s="50" t="s">
        <v>1097</v>
      </c>
      <c r="D455" s="50">
        <f>DAX__2019_2020__33[[#This Row],[Open]]*(DAX__2019_2020__33[[#This Row],[Adj Close]]/DAX__2019_2020__33[[#This Row],[Close]])</f>
        <v>39.808081093791209</v>
      </c>
      <c r="E455" s="50" t="s">
        <v>933</v>
      </c>
      <c r="F455" s="50" t="s">
        <v>2166</v>
      </c>
      <c r="G455" s="50" t="s">
        <v>605</v>
      </c>
      <c r="H455" s="50" t="s">
        <v>2167</v>
      </c>
      <c r="I455" s="50">
        <f>(DAX__2019_2020__33[[#This Row],[Adj Close]]-DAX__2019_2020__33[[#This Row],[Adj Open]])/DAX__2019_2020__33[[#This Row],[Adj Open]]</f>
        <v>9.9999772727271778E-3</v>
      </c>
      <c r="J455" s="50">
        <f>DAX__2019_2020__33[[#This Row],[Adj Close]]-DAX__2019_2020__33[[#This Row],[Adj Open]]</f>
        <v>0.39807990620879252</v>
      </c>
      <c r="K455" s="50">
        <v>2250186</v>
      </c>
    </row>
    <row r="456" spans="1:11" x14ac:dyDescent="0.3">
      <c r="A456" s="51" t="str">
        <f t="shared" si="11"/>
        <v>1COV.DE</v>
      </c>
      <c r="B456" s="52" t="s">
        <v>31104</v>
      </c>
      <c r="C456" s="50" t="s">
        <v>1084</v>
      </c>
      <c r="D456" s="50">
        <f>DAX__2019_2020__33[[#This Row],[Open]]*(DAX__2019_2020__33[[#This Row],[Adj Close]]/DAX__2019_2020__33[[#This Row],[Close]])</f>
        <v>40.450435596839156</v>
      </c>
      <c r="E456" s="50" t="s">
        <v>1087</v>
      </c>
      <c r="F456" s="50" t="s">
        <v>2149</v>
      </c>
      <c r="G456" s="50" t="s">
        <v>1296</v>
      </c>
      <c r="H456" s="50" t="s">
        <v>2168</v>
      </c>
      <c r="I456" s="50">
        <f>(DAX__2019_2020__33[[#This Row],[Adj Close]]-DAX__2019_2020__33[[#This Row],[Adj Open]])/DAX__2019_2020__33[[#This Row],[Adj Open]]</f>
        <v>-1.4090740641707532E-2</v>
      </c>
      <c r="J456" s="50">
        <f>DAX__2019_2020__33[[#This Row],[Adj Close]]-DAX__2019_2020__33[[#This Row],[Adj Open]]</f>
        <v>-0.56997659683915458</v>
      </c>
      <c r="K456" s="50">
        <v>1315162</v>
      </c>
    </row>
    <row r="457" spans="1:11" x14ac:dyDescent="0.3">
      <c r="A457" s="51" t="str">
        <f t="shared" si="11"/>
        <v>1COV.DE</v>
      </c>
      <c r="B457" s="52" t="s">
        <v>31105</v>
      </c>
      <c r="C457" s="50" t="s">
        <v>1062</v>
      </c>
      <c r="D457" s="50">
        <f>DAX__2019_2020__33[[#This Row],[Open]]*(DAX__2019_2020__33[[#This Row],[Adj Close]]/DAX__2019_2020__33[[#This Row],[Close]])</f>
        <v>39.627132080242035</v>
      </c>
      <c r="E457" s="50" t="s">
        <v>1072</v>
      </c>
      <c r="F457" s="50" t="s">
        <v>2169</v>
      </c>
      <c r="G457" s="50" t="s">
        <v>2170</v>
      </c>
      <c r="H457" s="50" t="s">
        <v>2171</v>
      </c>
      <c r="I457" s="50">
        <f>(DAX__2019_2020__33[[#This Row],[Adj Close]]-DAX__2019_2020__33[[#This Row],[Adj Open]])/DAX__2019_2020__33[[#This Row],[Adj Open]]</f>
        <v>-1.2557055081211368E-2</v>
      </c>
      <c r="J457" s="50">
        <f>DAX__2019_2020__33[[#This Row],[Adj Close]]-DAX__2019_2020__33[[#This Row],[Adj Open]]</f>
        <v>-0.49760008024203728</v>
      </c>
      <c r="K457" s="50">
        <v>1133786</v>
      </c>
    </row>
    <row r="458" spans="1:11" x14ac:dyDescent="0.3">
      <c r="A458" s="51" t="str">
        <f t="shared" si="11"/>
        <v>1COV.DE</v>
      </c>
      <c r="B458" s="52" t="s">
        <v>31106</v>
      </c>
      <c r="C458" s="50" t="s">
        <v>1137</v>
      </c>
      <c r="D458" s="50">
        <f>DAX__2019_2020__33[[#This Row],[Open]]*(DAX__2019_2020__33[[#This Row],[Adj Close]]/DAX__2019_2020__33[[#This Row],[Close]])</f>
        <v>39.274287452928831</v>
      </c>
      <c r="E458" s="50" t="s">
        <v>946</v>
      </c>
      <c r="F458" s="50" t="s">
        <v>2172</v>
      </c>
      <c r="G458" s="50" t="s">
        <v>598</v>
      </c>
      <c r="H458" s="50" t="s">
        <v>2173</v>
      </c>
      <c r="I458" s="50">
        <f>(DAX__2019_2020__33[[#This Row],[Adj Close]]-DAX__2019_2020__33[[#This Row],[Adj Open]])/DAX__2019_2020__33[[#This Row],[Adj Open]]</f>
        <v>1.1517853029257641E-3</v>
      </c>
      <c r="J458" s="50">
        <f>DAX__2019_2020__33[[#This Row],[Adj Close]]-DAX__2019_2020__33[[#This Row],[Adj Open]]</f>
        <v>4.5235547071165172E-2</v>
      </c>
      <c r="K458" s="50">
        <v>907580</v>
      </c>
    </row>
    <row r="459" spans="1:11" x14ac:dyDescent="0.3">
      <c r="A459" s="51" t="str">
        <f t="shared" si="11"/>
        <v>1COV.DE</v>
      </c>
      <c r="B459" s="52" t="s">
        <v>31107</v>
      </c>
      <c r="C459" s="50" t="s">
        <v>1297</v>
      </c>
      <c r="D459" s="50">
        <f>DAX__2019_2020__33[[#This Row],[Open]]*(DAX__2019_2020__33[[#This Row],[Adj Close]]/DAX__2019_2020__33[[#This Row],[Close]])</f>
        <v>39.048110974683986</v>
      </c>
      <c r="E459" s="50" t="s">
        <v>2174</v>
      </c>
      <c r="F459" s="50" t="s">
        <v>976</v>
      </c>
      <c r="G459" s="50" t="s">
        <v>973</v>
      </c>
      <c r="H459" s="50" t="s">
        <v>2175</v>
      </c>
      <c r="I459" s="50">
        <f>(DAX__2019_2020__33[[#This Row],[Adj Close]]-DAX__2019_2020__33[[#This Row],[Adj Open]])/DAX__2019_2020__33[[#This Row],[Adj Open]]</f>
        <v>1.0194578313253136E-2</v>
      </c>
      <c r="J459" s="50">
        <f>DAX__2019_2020__33[[#This Row],[Adj Close]]-DAX__2019_2020__33[[#This Row],[Adj Open]]</f>
        <v>0.39807902531601513</v>
      </c>
      <c r="K459" s="50">
        <v>686329</v>
      </c>
    </row>
    <row r="460" spans="1:11" x14ac:dyDescent="0.3">
      <c r="A460" s="51" t="str">
        <f t="shared" si="11"/>
        <v>1COV.DE</v>
      </c>
      <c r="B460" s="52" t="s">
        <v>31108</v>
      </c>
      <c r="C460" s="50" t="s">
        <v>1412</v>
      </c>
      <c r="D460" s="50">
        <f>DAX__2019_2020__33[[#This Row],[Open]]*(DAX__2019_2020__33[[#This Row],[Adj Close]]/DAX__2019_2020__33[[#This Row],[Close]])</f>
        <v>39.201913891768349</v>
      </c>
      <c r="E460" s="50" t="s">
        <v>2176</v>
      </c>
      <c r="F460" s="50" t="s">
        <v>589</v>
      </c>
      <c r="G460" s="50" t="s">
        <v>1277</v>
      </c>
      <c r="H460" s="50" t="s">
        <v>2177</v>
      </c>
      <c r="I460" s="50">
        <f>(DAX__2019_2020__33[[#This Row],[Adj Close]]-DAX__2019_2020__33[[#This Row],[Adj Open]])/DAX__2019_2020__33[[#This Row],[Adj Open]]</f>
        <v>1.5001107085109272E-2</v>
      </c>
      <c r="J460" s="50">
        <f>DAX__2019_2020__33[[#This Row],[Adj Close]]-DAX__2019_2020__33[[#This Row],[Adj Open]]</f>
        <v>0.58807210823164979</v>
      </c>
      <c r="K460" s="50">
        <v>601184</v>
      </c>
    </row>
    <row r="461" spans="1:11" x14ac:dyDescent="0.3">
      <c r="A461" s="51" t="str">
        <f t="shared" si="11"/>
        <v>1COV.DE</v>
      </c>
      <c r="B461" s="52" t="s">
        <v>31109</v>
      </c>
      <c r="C461" s="50" t="s">
        <v>938</v>
      </c>
      <c r="D461" s="50">
        <f>DAX__2019_2020__33[[#This Row],[Open]]*(DAX__2019_2020__33[[#This Row],[Adj Close]]/DAX__2019_2020__33[[#This Row],[Close]])</f>
        <v>39.256194230266011</v>
      </c>
      <c r="E461" s="50" t="s">
        <v>1421</v>
      </c>
      <c r="F461" s="50" t="s">
        <v>1330</v>
      </c>
      <c r="G461" s="50" t="s">
        <v>2178</v>
      </c>
      <c r="H461" s="50" t="s">
        <v>2179</v>
      </c>
      <c r="I461" s="50">
        <f>(DAX__2019_2020__33[[#This Row],[Adj Close]]-DAX__2019_2020__33[[#This Row],[Adj Open]])/DAX__2019_2020__33[[#This Row],[Adj Open]]</f>
        <v>-1.4519497914715443E-2</v>
      </c>
      <c r="J461" s="50">
        <f>DAX__2019_2020__33[[#This Row],[Adj Close]]-DAX__2019_2020__33[[#This Row],[Adj Open]]</f>
        <v>-0.56998023026601174</v>
      </c>
      <c r="K461" s="50">
        <v>945773</v>
      </c>
    </row>
    <row r="462" spans="1:11" x14ac:dyDescent="0.3">
      <c r="A462" s="51" t="str">
        <f t="shared" si="11"/>
        <v>1COV.DE</v>
      </c>
      <c r="B462" s="52" t="s">
        <v>31110</v>
      </c>
      <c r="C462" s="50" t="s">
        <v>1417</v>
      </c>
      <c r="D462" s="50">
        <f>DAX__2019_2020__33[[#This Row],[Open]]*(DAX__2019_2020__33[[#This Row],[Adj Close]]/DAX__2019_2020__33[[#This Row],[Close]])</f>
        <v>39.066202026482785</v>
      </c>
      <c r="E462" s="50" t="s">
        <v>1264</v>
      </c>
      <c r="F462" s="50" t="s">
        <v>952</v>
      </c>
      <c r="G462" s="50" t="s">
        <v>2178</v>
      </c>
      <c r="H462" s="50" t="s">
        <v>2179</v>
      </c>
      <c r="I462" s="50">
        <f>(DAX__2019_2020__33[[#This Row],[Adj Close]]-DAX__2019_2020__33[[#This Row],[Adj Open]])/DAX__2019_2020__33[[#This Row],[Adj Open]]</f>
        <v>-9.7267716535432043E-3</v>
      </c>
      <c r="J462" s="50">
        <f>DAX__2019_2020__33[[#This Row],[Adj Close]]-DAX__2019_2020__33[[#This Row],[Adj Open]]</f>
        <v>-0.37998802648278485</v>
      </c>
      <c r="K462" s="50">
        <v>947005</v>
      </c>
    </row>
    <row r="463" spans="1:11" x14ac:dyDescent="0.3">
      <c r="A463" s="51" t="str">
        <f t="shared" si="11"/>
        <v>1COV.DE</v>
      </c>
      <c r="B463" s="52" t="s">
        <v>31111</v>
      </c>
      <c r="C463" s="50" t="s">
        <v>2180</v>
      </c>
      <c r="D463" s="50">
        <f>DAX__2019_2020__33[[#This Row],[Open]]*(DAX__2019_2020__33[[#This Row],[Adj Close]]/DAX__2019_2020__33[[#This Row],[Close]])</f>
        <v>38.052904508014258</v>
      </c>
      <c r="E463" s="50" t="s">
        <v>2181</v>
      </c>
      <c r="F463" s="50" t="s">
        <v>2182</v>
      </c>
      <c r="G463" s="50" t="s">
        <v>2183</v>
      </c>
      <c r="H463" s="50" t="s">
        <v>2184</v>
      </c>
      <c r="I463" s="50">
        <f>(DAX__2019_2020__33[[#This Row],[Adj Close]]-DAX__2019_2020__33[[#This Row],[Adj Open]])/DAX__2019_2020__33[[#This Row],[Adj Open]]</f>
        <v>-4.4698073117021508E-2</v>
      </c>
      <c r="J463" s="50">
        <f>DAX__2019_2020__33[[#This Row],[Adj Close]]-DAX__2019_2020__33[[#This Row],[Adj Open]]</f>
        <v>-1.7008915080142586</v>
      </c>
      <c r="K463" s="50">
        <v>1893165</v>
      </c>
    </row>
    <row r="464" spans="1:11" x14ac:dyDescent="0.3">
      <c r="A464" s="51" t="str">
        <f t="shared" si="11"/>
        <v>1COV.DE</v>
      </c>
      <c r="B464" s="52" t="s">
        <v>31112</v>
      </c>
      <c r="C464" s="50" t="s">
        <v>997</v>
      </c>
      <c r="D464" s="50">
        <f>DAX__2019_2020__33[[#This Row],[Open]]*(DAX__2019_2020__33[[#This Row],[Adj Close]]/DAX__2019_2020__33[[#This Row],[Close]])</f>
        <v>36.27059281332825</v>
      </c>
      <c r="E464" s="50" t="s">
        <v>992</v>
      </c>
      <c r="F464" s="50" t="s">
        <v>1496</v>
      </c>
      <c r="G464" s="50" t="s">
        <v>1497</v>
      </c>
      <c r="H464" s="50" t="s">
        <v>2185</v>
      </c>
      <c r="I464" s="50">
        <f>(DAX__2019_2020__33[[#This Row],[Adj Close]]-DAX__2019_2020__33[[#This Row],[Adj Open]])/DAX__2019_2020__33[[#This Row],[Adj Open]]</f>
        <v>1.5465178348715275E-2</v>
      </c>
      <c r="J464" s="50">
        <f>DAX__2019_2020__33[[#This Row],[Adj Close]]-DAX__2019_2020__33[[#This Row],[Adj Open]]</f>
        <v>0.5609311866717519</v>
      </c>
      <c r="K464" s="50">
        <v>1129772</v>
      </c>
    </row>
    <row r="465" spans="1:11" x14ac:dyDescent="0.3">
      <c r="A465" s="51" t="str">
        <f t="shared" si="11"/>
        <v>1COV.DE</v>
      </c>
      <c r="B465" s="52" t="s">
        <v>31113</v>
      </c>
      <c r="C465" s="50" t="s">
        <v>997</v>
      </c>
      <c r="D465" s="50">
        <f>DAX__2019_2020__33[[#This Row],[Open]]*(DAX__2019_2020__33[[#This Row],[Adj Close]]/DAX__2019_2020__33[[#This Row],[Close]])</f>
        <v>36.270590468621172</v>
      </c>
      <c r="E465" s="50" t="s">
        <v>1155</v>
      </c>
      <c r="F465" s="50" t="s">
        <v>997</v>
      </c>
      <c r="G465" s="50" t="s">
        <v>1248</v>
      </c>
      <c r="H465" s="50" t="s">
        <v>2186</v>
      </c>
      <c r="I465" s="50">
        <f>(DAX__2019_2020__33[[#This Row],[Adj Close]]-DAX__2019_2020__33[[#This Row],[Adj Open]])/DAX__2019_2020__33[[#This Row],[Adj Open]]</f>
        <v>2.1950636068845123E-2</v>
      </c>
      <c r="J465" s="50">
        <f>DAX__2019_2020__33[[#This Row],[Adj Close]]-DAX__2019_2020__33[[#This Row],[Adj Open]]</f>
        <v>0.79616253137882609</v>
      </c>
      <c r="K465" s="50">
        <v>855374</v>
      </c>
    </row>
    <row r="466" spans="1:11" x14ac:dyDescent="0.3">
      <c r="A466" s="51" t="str">
        <f t="shared" si="11"/>
        <v>1COV.DE</v>
      </c>
      <c r="B466" s="52" t="s">
        <v>31114</v>
      </c>
      <c r="C466" s="50" t="s">
        <v>1469</v>
      </c>
      <c r="D466" s="50">
        <f>DAX__2019_2020__33[[#This Row],[Open]]*(DAX__2019_2020__33[[#This Row],[Adj Close]]/DAX__2019_2020__33[[#This Row],[Close]])</f>
        <v>37.528162795110646</v>
      </c>
      <c r="E466" s="50" t="s">
        <v>2187</v>
      </c>
      <c r="F466" s="50" t="s">
        <v>1049</v>
      </c>
      <c r="G466" s="50" t="s">
        <v>2188</v>
      </c>
      <c r="H466" s="50" t="s">
        <v>2189</v>
      </c>
      <c r="I466" s="50">
        <f>(DAX__2019_2020__33[[#This Row],[Adj Close]]-DAX__2019_2020__33[[#This Row],[Adj Open]])/DAX__2019_2020__33[[#This Row],[Adj Open]]</f>
        <v>5.0626567020251338E-3</v>
      </c>
      <c r="J466" s="50">
        <f>DAX__2019_2020__33[[#This Row],[Adj Close]]-DAX__2019_2020__33[[#This Row],[Adj Open]]</f>
        <v>0.1899922048893572</v>
      </c>
      <c r="K466" s="50">
        <v>781342</v>
      </c>
    </row>
    <row r="467" spans="1:11" x14ac:dyDescent="0.3">
      <c r="A467" s="51" t="str">
        <f t="shared" si="11"/>
        <v>1COV.DE</v>
      </c>
      <c r="B467" s="52" t="s">
        <v>31115</v>
      </c>
      <c r="C467" s="50" t="s">
        <v>2190</v>
      </c>
      <c r="D467" s="50">
        <f>DAX__2019_2020__33[[#This Row],[Open]]*(DAX__2019_2020__33[[#This Row],[Adj Close]]/DAX__2019_2020__33[[#This Row],[Close]])</f>
        <v>38.152422832597182</v>
      </c>
      <c r="E467" s="50" t="s">
        <v>1136</v>
      </c>
      <c r="F467" s="50" t="s">
        <v>1154</v>
      </c>
      <c r="G467" s="50" t="s">
        <v>1324</v>
      </c>
      <c r="H467" s="50" t="s">
        <v>2191</v>
      </c>
      <c r="I467" s="50">
        <f>(DAX__2019_2020__33[[#This Row],[Adj Close]]-DAX__2019_2020__33[[#This Row],[Adj Open]])/DAX__2019_2020__33[[#This Row],[Adj Open]]</f>
        <v>1.1857482184373135E-3</v>
      </c>
      <c r="J467" s="50">
        <f>DAX__2019_2020__33[[#This Row],[Adj Close]]-DAX__2019_2020__33[[#This Row],[Adj Open]]</f>
        <v>4.5239167402819191E-2</v>
      </c>
      <c r="K467" s="50">
        <v>763658</v>
      </c>
    </row>
    <row r="468" spans="1:11" x14ac:dyDescent="0.3">
      <c r="A468" s="51" t="str">
        <f t="shared" si="11"/>
        <v>1COV.DE</v>
      </c>
      <c r="B468" s="52" t="s">
        <v>31116</v>
      </c>
      <c r="C468" s="50" t="s">
        <v>1444</v>
      </c>
      <c r="D468" s="50">
        <f>DAX__2019_2020__33[[#This Row],[Open]]*(DAX__2019_2020__33[[#This Row],[Adj Close]]/DAX__2019_2020__33[[#This Row],[Close]])</f>
        <v>37.600541226883067</v>
      </c>
      <c r="E468" s="50" t="s">
        <v>2192</v>
      </c>
      <c r="F468" s="50" t="s">
        <v>1155</v>
      </c>
      <c r="G468" s="50" t="s">
        <v>2193</v>
      </c>
      <c r="H468" s="50" t="s">
        <v>2194</v>
      </c>
      <c r="I468" s="50">
        <f>(DAX__2019_2020__33[[#This Row],[Adj Close]]-DAX__2019_2020__33[[#This Row],[Adj Open]])/DAX__2019_2020__33[[#This Row],[Adj Open]]</f>
        <v>1.8768021685081307E-2</v>
      </c>
      <c r="J468" s="50">
        <f>DAX__2019_2020__33[[#This Row],[Adj Close]]-DAX__2019_2020__33[[#This Row],[Adj Open]]</f>
        <v>0.70568777311693509</v>
      </c>
      <c r="K468" s="50">
        <v>893816</v>
      </c>
    </row>
    <row r="469" spans="1:11" x14ac:dyDescent="0.3">
      <c r="A469" s="51" t="str">
        <f t="shared" si="11"/>
        <v>1COV.DE</v>
      </c>
      <c r="B469" s="52" t="s">
        <v>31117</v>
      </c>
      <c r="C469" s="50" t="s">
        <v>969</v>
      </c>
      <c r="D469" s="50">
        <f>DAX__2019_2020__33[[#This Row],[Open]]*(DAX__2019_2020__33[[#This Row],[Adj Close]]/DAX__2019_2020__33[[#This Row],[Close]])</f>
        <v>38.523369212740633</v>
      </c>
      <c r="E469" s="50" t="s">
        <v>1031</v>
      </c>
      <c r="F469" s="50" t="s">
        <v>1442</v>
      </c>
      <c r="G469" s="50" t="s">
        <v>1134</v>
      </c>
      <c r="H469" s="50" t="s">
        <v>2195</v>
      </c>
      <c r="I469" s="50">
        <f>(DAX__2019_2020__33[[#This Row],[Adj Close]]-DAX__2019_2020__33[[#This Row],[Adj Open]])/DAX__2019_2020__33[[#This Row],[Adj Open]]</f>
        <v>-2.8182948417897948E-3</v>
      </c>
      <c r="J469" s="50">
        <f>DAX__2019_2020__33[[#This Row],[Adj Close]]-DAX__2019_2020__33[[#This Row],[Adj Open]]</f>
        <v>-0.10857021274063072</v>
      </c>
      <c r="K469" s="50">
        <v>924249</v>
      </c>
    </row>
    <row r="470" spans="1:11" x14ac:dyDescent="0.3">
      <c r="A470" s="51" t="str">
        <f t="shared" si="11"/>
        <v>1COV.DE</v>
      </c>
      <c r="B470" s="52" t="s">
        <v>31118</v>
      </c>
      <c r="C470" s="50" t="s">
        <v>1040</v>
      </c>
      <c r="D470" s="50">
        <f>DAX__2019_2020__33[[#This Row],[Open]]*(DAX__2019_2020__33[[#This Row],[Adj Close]]/DAX__2019_2020__33[[#This Row],[Close]])</f>
        <v>38.297184863850198</v>
      </c>
      <c r="E470" s="50" t="s">
        <v>2196</v>
      </c>
      <c r="F470" s="50" t="s">
        <v>1019</v>
      </c>
      <c r="G470" s="50" t="s">
        <v>2197</v>
      </c>
      <c r="H470" s="50" t="s">
        <v>2198</v>
      </c>
      <c r="I470" s="50">
        <f>(DAX__2019_2020__33[[#This Row],[Adj Close]]-DAX__2019_2020__33[[#This Row],[Adj Open]])/DAX__2019_2020__33[[#This Row],[Adj Open]]</f>
        <v>-6.6147646295882292E-3</v>
      </c>
      <c r="J470" s="50">
        <f>DAX__2019_2020__33[[#This Row],[Adj Close]]-DAX__2019_2020__33[[#This Row],[Adj Open]]</f>
        <v>-0.25332686385019798</v>
      </c>
      <c r="K470" s="50">
        <v>811123</v>
      </c>
    </row>
    <row r="471" spans="1:11" x14ac:dyDescent="0.3">
      <c r="A471" s="51" t="str">
        <f t="shared" si="11"/>
        <v>1COV.DE</v>
      </c>
      <c r="B471" s="52" t="s">
        <v>31119</v>
      </c>
      <c r="C471" s="50" t="s">
        <v>2178</v>
      </c>
      <c r="D471" s="50">
        <f>DAX__2019_2020__33[[#This Row],[Open]]*(DAX__2019_2020__33[[#This Row],[Adj Close]]/DAX__2019_2020__33[[#This Row],[Close]])</f>
        <v>38.686214790129839</v>
      </c>
      <c r="E471" s="50" t="s">
        <v>1381</v>
      </c>
      <c r="F471" s="50" t="s">
        <v>1043</v>
      </c>
      <c r="G471" s="50" t="s">
        <v>2199</v>
      </c>
      <c r="H471" s="50" t="s">
        <v>2200</v>
      </c>
      <c r="I471" s="50">
        <f>(DAX__2019_2020__33[[#This Row],[Adj Close]]-DAX__2019_2020__33[[#This Row],[Adj Open]])/DAX__2019_2020__33[[#This Row],[Adj Open]]</f>
        <v>3.4144131625076228E-2</v>
      </c>
      <c r="J471" s="50">
        <f>DAX__2019_2020__33[[#This Row],[Adj Close]]-DAX__2019_2020__33[[#This Row],[Adj Open]]</f>
        <v>1.320907209870164</v>
      </c>
      <c r="K471" s="50">
        <v>1848212</v>
      </c>
    </row>
    <row r="472" spans="1:11" x14ac:dyDescent="0.3">
      <c r="A472" s="51" t="str">
        <f t="shared" si="11"/>
        <v>1COV.DE</v>
      </c>
      <c r="B472" s="52" t="s">
        <v>31120</v>
      </c>
      <c r="C472" s="50" t="s">
        <v>2201</v>
      </c>
      <c r="D472" s="50">
        <f>DAX__2019_2020__33[[#This Row],[Open]]*(DAX__2019_2020__33[[#This Row],[Adj Close]]/DAX__2019_2020__33[[#This Row],[Close]])</f>
        <v>39.952835272405508</v>
      </c>
      <c r="E472" s="50" t="s">
        <v>933</v>
      </c>
      <c r="F472" s="50" t="s">
        <v>1301</v>
      </c>
      <c r="G472" s="50" t="s">
        <v>1304</v>
      </c>
      <c r="H472" s="50" t="s">
        <v>2202</v>
      </c>
      <c r="I472" s="50">
        <f>(DAX__2019_2020__33[[#This Row],[Adj Close]]-DAX__2019_2020__33[[#This Row],[Adj Open]])/DAX__2019_2020__33[[#This Row],[Adj Open]]</f>
        <v>1.6077875905797099E-2</v>
      </c>
      <c r="J472" s="50">
        <f>DAX__2019_2020__33[[#This Row],[Adj Close]]-DAX__2019_2020__33[[#This Row],[Adj Open]]</f>
        <v>0.64235672759448903</v>
      </c>
      <c r="K472" s="50">
        <v>1698482</v>
      </c>
    </row>
    <row r="473" spans="1:11" x14ac:dyDescent="0.3">
      <c r="A473" s="51" t="str">
        <f t="shared" si="11"/>
        <v>1COV.DE</v>
      </c>
      <c r="B473" s="52" t="s">
        <v>31121</v>
      </c>
      <c r="C473" s="50" t="s">
        <v>1089</v>
      </c>
      <c r="D473" s="50">
        <f>DAX__2019_2020__33[[#This Row],[Open]]*(DAX__2019_2020__33[[#This Row],[Adj Close]]/DAX__2019_2020__33[[#This Row],[Close]])</f>
        <v>40.44139279624013</v>
      </c>
      <c r="E473" s="50" t="s">
        <v>630</v>
      </c>
      <c r="F473" s="50" t="s">
        <v>2128</v>
      </c>
      <c r="G473" s="50" t="s">
        <v>1290</v>
      </c>
      <c r="H473" s="50" t="s">
        <v>2203</v>
      </c>
      <c r="I473" s="50">
        <f>(DAX__2019_2020__33[[#This Row],[Adj Close]]-DAX__2019_2020__33[[#This Row],[Adj Open]])/DAX__2019_2020__33[[#This Row],[Adj Open]]</f>
        <v>2.4608500568043122E-3</v>
      </c>
      <c r="J473" s="50">
        <f>DAX__2019_2020__33[[#This Row],[Adj Close]]-DAX__2019_2020__33[[#This Row],[Adj Open]]</f>
        <v>9.9520203759873027E-2</v>
      </c>
      <c r="K473" s="50">
        <v>875302</v>
      </c>
    </row>
    <row r="474" spans="1:11" x14ac:dyDescent="0.3">
      <c r="A474" s="51" t="str">
        <f t="shared" si="11"/>
        <v>1COV.DE</v>
      </c>
      <c r="B474" s="52" t="s">
        <v>31122</v>
      </c>
      <c r="C474" s="50" t="s">
        <v>2128</v>
      </c>
      <c r="D474" s="50">
        <f>DAX__2019_2020__33[[#This Row],[Open]]*(DAX__2019_2020__33[[#This Row],[Adj Close]]/DAX__2019_2020__33[[#This Row],[Close]])</f>
        <v>40.260441969590062</v>
      </c>
      <c r="E474" s="50" t="s">
        <v>1399</v>
      </c>
      <c r="F474" s="50" t="s">
        <v>1063</v>
      </c>
      <c r="G474" s="50" t="s">
        <v>967</v>
      </c>
      <c r="H474" s="50" t="s">
        <v>2204</v>
      </c>
      <c r="I474" s="50">
        <f>(DAX__2019_2020__33[[#This Row],[Adj Close]]-DAX__2019_2020__33[[#This Row],[Adj Open]])/DAX__2019_2020__33[[#This Row],[Adj Open]]</f>
        <v>-1.011238202247205E-2</v>
      </c>
      <c r="J474" s="50">
        <f>DAX__2019_2020__33[[#This Row],[Adj Close]]-DAX__2019_2020__33[[#This Row],[Adj Open]]</f>
        <v>-0.40712896959006173</v>
      </c>
      <c r="K474" s="50">
        <v>1038251</v>
      </c>
    </row>
    <row r="475" spans="1:11" x14ac:dyDescent="0.3">
      <c r="A475" s="51" t="str">
        <f t="shared" si="11"/>
        <v>1COV.DE</v>
      </c>
      <c r="B475" s="52" t="s">
        <v>31123</v>
      </c>
      <c r="C475" s="50" t="s">
        <v>1409</v>
      </c>
      <c r="D475" s="50">
        <f>DAX__2019_2020__33[[#This Row],[Open]]*(DAX__2019_2020__33[[#This Row],[Adj Close]]/DAX__2019_2020__33[[#This Row],[Close]])</f>
        <v>39.55475740620286</v>
      </c>
      <c r="E475" s="50" t="s">
        <v>1135</v>
      </c>
      <c r="F475" s="50" t="s">
        <v>1425</v>
      </c>
      <c r="G475" s="50" t="s">
        <v>1135</v>
      </c>
      <c r="H475" s="50" t="s">
        <v>2205</v>
      </c>
      <c r="I475" s="50">
        <f>(DAX__2019_2020__33[[#This Row],[Adj Close]]-DAX__2019_2020__33[[#This Row],[Adj Open]])/DAX__2019_2020__33[[#This Row],[Adj Open]]</f>
        <v>5.0319760971641913E-3</v>
      </c>
      <c r="J475" s="50">
        <f>DAX__2019_2020__33[[#This Row],[Adj Close]]-DAX__2019_2020__33[[#This Row],[Adj Open]]</f>
        <v>0.19903859379714106</v>
      </c>
      <c r="K475" s="50">
        <v>1443364</v>
      </c>
    </row>
    <row r="476" spans="1:11" x14ac:dyDescent="0.3">
      <c r="A476" s="51" t="str">
        <f t="shared" si="11"/>
        <v>1COV.DE</v>
      </c>
      <c r="B476" s="52" t="s">
        <v>31124</v>
      </c>
      <c r="C476" s="50" t="s">
        <v>2206</v>
      </c>
      <c r="D476" s="50">
        <f>DAX__2019_2020__33[[#This Row],[Open]]*(DAX__2019_2020__33[[#This Row],[Adj Close]]/DAX__2019_2020__33[[#This Row],[Close]])</f>
        <v>40.233301652316541</v>
      </c>
      <c r="E476" s="50" t="s">
        <v>618</v>
      </c>
      <c r="F476" s="50" t="s">
        <v>1403</v>
      </c>
      <c r="G476" s="50" t="s">
        <v>934</v>
      </c>
      <c r="H476" s="50" t="s">
        <v>2207</v>
      </c>
      <c r="I476" s="50">
        <f>(DAX__2019_2020__33[[#This Row],[Adj Close]]-DAX__2019_2020__33[[#This Row],[Adj Open]])/DAX__2019_2020__33[[#This Row],[Adj Open]]</f>
        <v>4.1151292081149107E-2</v>
      </c>
      <c r="J476" s="50">
        <f>DAX__2019_2020__33[[#This Row],[Adj Close]]-DAX__2019_2020__33[[#This Row],[Adj Open]]</f>
        <v>1.655652347683457</v>
      </c>
      <c r="K476" s="50">
        <v>1800478</v>
      </c>
    </row>
    <row r="477" spans="1:11" x14ac:dyDescent="0.3">
      <c r="A477" s="51" t="str">
        <f t="shared" si="11"/>
        <v>1COV.DE</v>
      </c>
      <c r="B477" s="52" t="s">
        <v>31125</v>
      </c>
      <c r="C477" s="50" t="s">
        <v>1342</v>
      </c>
      <c r="D477" s="50">
        <f>DAX__2019_2020__33[[#This Row],[Open]]*(DAX__2019_2020__33[[#This Row],[Adj Close]]/DAX__2019_2020__33[[#This Row],[Close]])</f>
        <v>41.735153686033435</v>
      </c>
      <c r="E477" s="50" t="s">
        <v>2156</v>
      </c>
      <c r="F477" s="50" t="s">
        <v>2208</v>
      </c>
      <c r="G477" s="50" t="s">
        <v>660</v>
      </c>
      <c r="H477" s="50" t="s">
        <v>2209</v>
      </c>
      <c r="I477" s="50">
        <f>(DAX__2019_2020__33[[#This Row],[Adj Close]]-DAX__2019_2020__33[[#This Row],[Adj Open]])/DAX__2019_2020__33[[#This Row],[Adj Open]]</f>
        <v>-2.8181443135021074E-3</v>
      </c>
      <c r="J477" s="50">
        <f>DAX__2019_2020__33[[#This Row],[Adj Close]]-DAX__2019_2020__33[[#This Row],[Adj Open]]</f>
        <v>-0.11761568603343164</v>
      </c>
      <c r="K477" s="50">
        <v>797760</v>
      </c>
    </row>
    <row r="478" spans="1:11" x14ac:dyDescent="0.3">
      <c r="A478" s="51" t="str">
        <f t="shared" si="11"/>
        <v>1COV.DE</v>
      </c>
      <c r="B478" s="52" t="s">
        <v>31126</v>
      </c>
      <c r="C478" s="50" t="s">
        <v>1371</v>
      </c>
      <c r="D478" s="50">
        <f>DAX__2019_2020__33[[#This Row],[Open]]*(DAX__2019_2020__33[[#This Row],[Adj Close]]/DAX__2019_2020__33[[#This Row],[Close]])</f>
        <v>41.527066461308813</v>
      </c>
      <c r="E478" s="50" t="s">
        <v>796</v>
      </c>
      <c r="F478" s="50" t="s">
        <v>1271</v>
      </c>
      <c r="G478" s="50" t="s">
        <v>2210</v>
      </c>
      <c r="H478" s="50" t="s">
        <v>2211</v>
      </c>
      <c r="I478" s="50">
        <f>(DAX__2019_2020__33[[#This Row],[Adj Close]]-DAX__2019_2020__33[[#This Row],[Adj Open]])/DAX__2019_2020__33[[#This Row],[Adj Open]]</f>
        <v>1.0893245712712643E-2</v>
      </c>
      <c r="J478" s="50">
        <f>DAX__2019_2020__33[[#This Row],[Adj Close]]-DAX__2019_2020__33[[#This Row],[Adj Open]]</f>
        <v>0.4523645386911852</v>
      </c>
      <c r="K478" s="50">
        <v>734934</v>
      </c>
    </row>
    <row r="479" spans="1:11" x14ac:dyDescent="0.3">
      <c r="A479" s="51" t="str">
        <f t="shared" si="11"/>
        <v>1COV.DE</v>
      </c>
      <c r="B479" s="52" t="s">
        <v>31127</v>
      </c>
      <c r="C479" s="50" t="s">
        <v>929</v>
      </c>
      <c r="D479" s="50">
        <f>DAX__2019_2020__33[[#This Row],[Open]]*(DAX__2019_2020__33[[#This Row],[Adj Close]]/DAX__2019_2020__33[[#This Row],[Close]])</f>
        <v>41.708009476707893</v>
      </c>
      <c r="E479" s="50" t="s">
        <v>2212</v>
      </c>
      <c r="F479" s="50" t="s">
        <v>1365</v>
      </c>
      <c r="G479" s="50" t="s">
        <v>658</v>
      </c>
      <c r="H479" s="50" t="s">
        <v>2213</v>
      </c>
      <c r="I479" s="50">
        <f>(DAX__2019_2020__33[[#This Row],[Adj Close]]-DAX__2019_2020__33[[#This Row],[Adj Open]])/DAX__2019_2020__33[[#This Row],[Adj Open]]</f>
        <v>1.9522994339392274E-3</v>
      </c>
      <c r="J479" s="50">
        <f>DAX__2019_2020__33[[#This Row],[Adj Close]]-DAX__2019_2020__33[[#This Row],[Adj Open]]</f>
        <v>8.1426523292108755E-2</v>
      </c>
      <c r="K479" s="50">
        <v>842004</v>
      </c>
    </row>
    <row r="480" spans="1:11" x14ac:dyDescent="0.3">
      <c r="A480" s="51" t="str">
        <f t="shared" si="11"/>
        <v>1COV.DE</v>
      </c>
      <c r="B480" s="52" t="s">
        <v>31128</v>
      </c>
      <c r="C480" s="50" t="s">
        <v>2214</v>
      </c>
      <c r="D480" s="50">
        <f>DAX__2019_2020__33[[#This Row],[Open]]*(DAX__2019_2020__33[[#This Row],[Adj Close]]/DAX__2019_2020__33[[#This Row],[Close]])</f>
        <v>41.762292943693595</v>
      </c>
      <c r="E480" s="50" t="s">
        <v>1341</v>
      </c>
      <c r="F480" s="50" t="s">
        <v>656</v>
      </c>
      <c r="G480" s="50" t="s">
        <v>656</v>
      </c>
      <c r="H480" s="50" t="s">
        <v>2215</v>
      </c>
      <c r="I480" s="50">
        <f>(DAX__2019_2020__33[[#This Row],[Adj Close]]-DAX__2019_2020__33[[#This Row],[Adj Open]])/DAX__2019_2020__33[[#This Row],[Adj Open]]</f>
        <v>-8.2322573656844842E-3</v>
      </c>
      <c r="J480" s="50">
        <f>DAX__2019_2020__33[[#This Row],[Adj Close]]-DAX__2019_2020__33[[#This Row],[Adj Open]]</f>
        <v>-0.34379794369359473</v>
      </c>
      <c r="K480" s="50">
        <v>873093</v>
      </c>
    </row>
    <row r="481" spans="1:11" x14ac:dyDescent="0.3">
      <c r="A481" s="51" t="str">
        <f t="shared" si="11"/>
        <v>1COV.DE</v>
      </c>
      <c r="B481" s="52" t="s">
        <v>31129</v>
      </c>
      <c r="C481" s="50" t="s">
        <v>2216</v>
      </c>
      <c r="D481" s="50">
        <f>DAX__2019_2020__33[[#This Row],[Open]]*(DAX__2019_2020__33[[#This Row],[Adj Close]]/DAX__2019_2020__33[[#This Row],[Close]])</f>
        <v>41.463736171993339</v>
      </c>
      <c r="E481" s="50" t="s">
        <v>1388</v>
      </c>
      <c r="F481" s="50" t="s">
        <v>2217</v>
      </c>
      <c r="G481" s="50" t="s">
        <v>2218</v>
      </c>
      <c r="H481" s="50" t="s">
        <v>2219</v>
      </c>
      <c r="I481" s="50">
        <f>(DAX__2019_2020__33[[#This Row],[Adj Close]]-DAX__2019_2020__33[[#This Row],[Adj Open]])/DAX__2019_2020__33[[#This Row],[Adj Open]]</f>
        <v>8.7278634637632715E-3</v>
      </c>
      <c r="J481" s="50">
        <f>DAX__2019_2020__33[[#This Row],[Adj Close]]-DAX__2019_2020__33[[#This Row],[Adj Open]]</f>
        <v>0.36188982800666025</v>
      </c>
      <c r="K481" s="50">
        <v>682994</v>
      </c>
    </row>
    <row r="482" spans="1:11" x14ac:dyDescent="0.3">
      <c r="A482" s="51" t="str">
        <f t="shared" si="11"/>
        <v>1COV.DE</v>
      </c>
      <c r="B482" s="52" t="s">
        <v>31130</v>
      </c>
      <c r="C482" s="50" t="s">
        <v>2220</v>
      </c>
      <c r="D482" s="50">
        <f>DAX__2019_2020__33[[#This Row],[Open]]*(DAX__2019_2020__33[[#This Row],[Adj Close]]/DAX__2019_2020__33[[#This Row],[Close]])</f>
        <v>42.124185441877692</v>
      </c>
      <c r="E482" s="50" t="s">
        <v>2221</v>
      </c>
      <c r="F482" s="50" t="s">
        <v>2222</v>
      </c>
      <c r="G482" s="50" t="s">
        <v>2223</v>
      </c>
      <c r="H482" s="50" t="s">
        <v>2224</v>
      </c>
      <c r="I482" s="50">
        <f>(DAX__2019_2020__33[[#This Row],[Adj Close]]-DAX__2019_2020__33[[#This Row],[Adj Open]])/DAX__2019_2020__33[[#This Row],[Adj Open]]</f>
        <v>1.2242267778301827E-2</v>
      </c>
      <c r="J482" s="50">
        <f>DAX__2019_2020__33[[#This Row],[Adj Close]]-DAX__2019_2020__33[[#This Row],[Adj Open]]</f>
        <v>0.51569555812231016</v>
      </c>
      <c r="K482" s="50">
        <v>1073841</v>
      </c>
    </row>
    <row r="483" spans="1:11" x14ac:dyDescent="0.3">
      <c r="A483" s="51" t="str">
        <f t="shared" si="11"/>
        <v>1COV.DE</v>
      </c>
      <c r="B483" s="52" t="s">
        <v>31131</v>
      </c>
      <c r="C483" s="50" t="s">
        <v>2225</v>
      </c>
      <c r="D483" s="50">
        <f>DAX__2019_2020__33[[#This Row],[Open]]*(DAX__2019_2020__33[[#This Row],[Adj Close]]/DAX__2019_2020__33[[#This Row],[Close]])</f>
        <v>42.793687809478023</v>
      </c>
      <c r="E483" s="50" t="s">
        <v>2226</v>
      </c>
      <c r="F483" s="50" t="s">
        <v>2218</v>
      </c>
      <c r="G483" s="50" t="s">
        <v>2227</v>
      </c>
      <c r="H483" s="50" t="s">
        <v>2228</v>
      </c>
      <c r="I483" s="50">
        <f>(DAX__2019_2020__33[[#This Row],[Adj Close]]-DAX__2019_2020__33[[#This Row],[Adj Open]])/DAX__2019_2020__33[[#This Row],[Adj Open]]</f>
        <v>-6.9767020502472027E-3</v>
      </c>
      <c r="J483" s="50">
        <f>DAX__2019_2020__33[[#This Row],[Adj Close]]-DAX__2019_2020__33[[#This Row],[Adj Open]]</f>
        <v>-0.29855880947802405</v>
      </c>
      <c r="K483" s="50">
        <v>1258652</v>
      </c>
    </row>
    <row r="484" spans="1:11" x14ac:dyDescent="0.3">
      <c r="A484" s="51" t="str">
        <f t="shared" si="11"/>
        <v>1COV.DE</v>
      </c>
      <c r="B484" s="52" t="s">
        <v>31132</v>
      </c>
      <c r="C484" s="50" t="s">
        <v>1391</v>
      </c>
      <c r="D484" s="50">
        <f>DAX__2019_2020__33[[#This Row],[Open]]*(DAX__2019_2020__33[[#This Row],[Adj Close]]/DAX__2019_2020__33[[#This Row],[Close]])</f>
        <v>42.477033604663738</v>
      </c>
      <c r="E484" s="50" t="s">
        <v>2229</v>
      </c>
      <c r="F484" s="50" t="s">
        <v>1390</v>
      </c>
      <c r="G484" s="50" t="s">
        <v>2230</v>
      </c>
      <c r="H484" s="50" t="s">
        <v>2231</v>
      </c>
      <c r="I484" s="50">
        <f>(DAX__2019_2020__33[[#This Row],[Adj Close]]-DAX__2019_2020__33[[#This Row],[Adj Open]])/DAX__2019_2020__33[[#This Row],[Adj Open]]</f>
        <v>-1.2140574821286955E-2</v>
      </c>
      <c r="J484" s="50">
        <f>DAX__2019_2020__33[[#This Row],[Adj Close]]-DAX__2019_2020__33[[#This Row],[Adj Open]]</f>
        <v>-0.51569560466374043</v>
      </c>
      <c r="K484" s="50">
        <v>719763</v>
      </c>
    </row>
    <row r="485" spans="1:11" x14ac:dyDescent="0.3">
      <c r="A485" s="51" t="str">
        <f t="shared" si="11"/>
        <v>1COV.DE</v>
      </c>
      <c r="B485" s="52" t="s">
        <v>31133</v>
      </c>
      <c r="C485" s="50" t="s">
        <v>2232</v>
      </c>
      <c r="D485" s="50">
        <f>DAX__2019_2020__33[[#This Row],[Open]]*(DAX__2019_2020__33[[#This Row],[Adj Close]]/DAX__2019_2020__33[[#This Row],[Close]])</f>
        <v>41.816577276982443</v>
      </c>
      <c r="E485" s="50" t="s">
        <v>2233</v>
      </c>
      <c r="F485" s="50" t="s">
        <v>1306</v>
      </c>
      <c r="G485" s="50" t="s">
        <v>2233</v>
      </c>
      <c r="H485" s="50" t="s">
        <v>2234</v>
      </c>
      <c r="I485" s="50">
        <f>(DAX__2019_2020__33[[#This Row],[Adj Close]]-DAX__2019_2020__33[[#This Row],[Adj Open]])/DAX__2019_2020__33[[#This Row],[Adj Open]]</f>
        <v>2.6611855763482083E-2</v>
      </c>
      <c r="J485" s="50">
        <f>DAX__2019_2020__33[[#This Row],[Adj Close]]-DAX__2019_2020__33[[#This Row],[Adj Open]]</f>
        <v>1.1128167230175592</v>
      </c>
      <c r="K485" s="50">
        <v>1150072</v>
      </c>
    </row>
    <row r="486" spans="1:11" x14ac:dyDescent="0.3">
      <c r="A486" s="51" t="str">
        <f t="shared" si="11"/>
        <v>1COV.DE</v>
      </c>
      <c r="B486" s="52" t="s">
        <v>31134</v>
      </c>
      <c r="C486" s="50" t="s">
        <v>2235</v>
      </c>
      <c r="D486" s="50">
        <f>DAX__2019_2020__33[[#This Row],[Open]]*(DAX__2019_2020__33[[#This Row],[Adj Close]]/DAX__2019_2020__33[[#This Row],[Close]])</f>
        <v>42.88416071854909</v>
      </c>
      <c r="E486" s="50" t="s">
        <v>817</v>
      </c>
      <c r="F486" s="50" t="s">
        <v>2236</v>
      </c>
      <c r="G486" s="50" t="s">
        <v>2236</v>
      </c>
      <c r="H486" s="50" t="s">
        <v>2237</v>
      </c>
      <c r="I486" s="50">
        <f>(DAX__2019_2020__33[[#This Row],[Adj Close]]-DAX__2019_2020__33[[#This Row],[Adj Open]])/DAX__2019_2020__33[[#This Row],[Adj Open]]</f>
        <v>-1.3713121784256493E-2</v>
      </c>
      <c r="J486" s="50">
        <f>DAX__2019_2020__33[[#This Row],[Adj Close]]-DAX__2019_2020__33[[#This Row],[Adj Open]]</f>
        <v>-0.58807571854909213</v>
      </c>
      <c r="K486" s="50">
        <v>1361381</v>
      </c>
    </row>
    <row r="487" spans="1:11" x14ac:dyDescent="0.3">
      <c r="A487" s="51" t="str">
        <f t="shared" si="11"/>
        <v>1COV.DE</v>
      </c>
      <c r="B487" s="52" t="s">
        <v>31135</v>
      </c>
      <c r="C487" s="50" t="s">
        <v>708</v>
      </c>
      <c r="D487" s="50">
        <f>DAX__2019_2020__33[[#This Row],[Open]]*(DAX__2019_2020__33[[#This Row],[Adj Close]]/DAX__2019_2020__33[[#This Row],[Close]])</f>
        <v>42.612738961493932</v>
      </c>
      <c r="E487" s="50" t="s">
        <v>2238</v>
      </c>
      <c r="F487" s="50" t="s">
        <v>708</v>
      </c>
      <c r="G487" s="50" t="s">
        <v>2239</v>
      </c>
      <c r="H487" s="50" t="s">
        <v>2240</v>
      </c>
      <c r="I487" s="50">
        <f>(DAX__2019_2020__33[[#This Row],[Adj Close]]-DAX__2019_2020__33[[#This Row],[Adj Open]])/DAX__2019_2020__33[[#This Row],[Adj Open]]</f>
        <v>1.1040361402987722E-2</v>
      </c>
      <c r="J487" s="50">
        <f>DAX__2019_2020__33[[#This Row],[Adj Close]]-DAX__2019_2020__33[[#This Row],[Adj Open]]</f>
        <v>0.47046003850606866</v>
      </c>
      <c r="K487" s="50">
        <v>1201892</v>
      </c>
    </row>
    <row r="488" spans="1:11" x14ac:dyDescent="0.3">
      <c r="A488" s="51" t="str">
        <f t="shared" si="11"/>
        <v>1COV.DE</v>
      </c>
      <c r="B488" s="52" t="s">
        <v>31136</v>
      </c>
      <c r="C488" s="50" t="s">
        <v>2235</v>
      </c>
      <c r="D488" s="50">
        <f>DAX__2019_2020__33[[#This Row],[Open]]*(DAX__2019_2020__33[[#This Row],[Adj Close]]/DAX__2019_2020__33[[#This Row],[Close]])</f>
        <v>42.884159434990046</v>
      </c>
      <c r="E488" s="50" t="s">
        <v>2235</v>
      </c>
      <c r="F488" s="50" t="s">
        <v>2241</v>
      </c>
      <c r="G488" s="50" t="s">
        <v>679</v>
      </c>
      <c r="H488" s="50" t="s">
        <v>2242</v>
      </c>
      <c r="I488" s="50">
        <f>(DAX__2019_2020__33[[#This Row],[Adj Close]]-DAX__2019_2020__33[[#This Row],[Adj Open]])/DAX__2019_2020__33[[#This Row],[Adj Open]]</f>
        <v>-8.4388604034236498E-3</v>
      </c>
      <c r="J488" s="50">
        <f>DAX__2019_2020__33[[#This Row],[Adj Close]]-DAX__2019_2020__33[[#This Row],[Adj Open]]</f>
        <v>-0.36189343499004423</v>
      </c>
      <c r="K488" s="50">
        <v>913379</v>
      </c>
    </row>
    <row r="489" spans="1:11" x14ac:dyDescent="0.3">
      <c r="A489" s="51" t="str">
        <f t="shared" si="11"/>
        <v>1COV.DE</v>
      </c>
      <c r="B489" s="52" t="s">
        <v>31137</v>
      </c>
      <c r="C489" s="50" t="s">
        <v>1391</v>
      </c>
      <c r="D489" s="50">
        <f>DAX__2019_2020__33[[#This Row],[Open]]*(DAX__2019_2020__33[[#This Row],[Adj Close]]/DAX__2019_2020__33[[#This Row],[Close]])</f>
        <v>42.477033756298418</v>
      </c>
      <c r="E489" s="50" t="s">
        <v>1391</v>
      </c>
      <c r="F489" s="50" t="s">
        <v>1360</v>
      </c>
      <c r="G489" s="50" t="s">
        <v>1360</v>
      </c>
      <c r="H489" s="50" t="s">
        <v>2243</v>
      </c>
      <c r="I489" s="50">
        <f>(DAX__2019_2020__33[[#This Row],[Adj Close]]-DAX__2019_2020__33[[#This Row],[Adj Open]])/DAX__2019_2020__33[[#This Row],[Adj Open]]</f>
        <v>-2.3216186938952471E-2</v>
      </c>
      <c r="J489" s="50">
        <f>DAX__2019_2020__33[[#This Row],[Adj Close]]-DAX__2019_2020__33[[#This Row],[Adj Open]]</f>
        <v>-0.98615475629841853</v>
      </c>
      <c r="K489" s="50">
        <v>1184010</v>
      </c>
    </row>
    <row r="490" spans="1:11" x14ac:dyDescent="0.3">
      <c r="A490" s="51" t="str">
        <f t="shared" si="11"/>
        <v>1COV.DE</v>
      </c>
      <c r="B490" s="52" t="s">
        <v>31138</v>
      </c>
      <c r="C490" s="50" t="s">
        <v>2244</v>
      </c>
      <c r="D490" s="50">
        <f>DAX__2019_2020__33[[#This Row],[Open]]*(DAX__2019_2020__33[[#This Row],[Adj Close]]/DAX__2019_2020__33[[#This Row],[Close]])</f>
        <v>41.40040186244407</v>
      </c>
      <c r="E490" s="50" t="s">
        <v>2210</v>
      </c>
      <c r="F490" s="50" t="s">
        <v>1286</v>
      </c>
      <c r="G490" s="50" t="s">
        <v>611</v>
      </c>
      <c r="H490" s="50" t="s">
        <v>2245</v>
      </c>
      <c r="I490" s="50">
        <f>(DAX__2019_2020__33[[#This Row],[Adj Close]]-DAX__2019_2020__33[[#This Row],[Adj Open]])/DAX__2019_2020__33[[#This Row],[Adj Open]]</f>
        <v>1.7482955309569286E-3</v>
      </c>
      <c r="J490" s="50">
        <f>DAX__2019_2020__33[[#This Row],[Adj Close]]-DAX__2019_2020__33[[#This Row],[Adj Open]]</f>
        <v>7.2380137555931867E-2</v>
      </c>
      <c r="K490" s="50">
        <v>713261</v>
      </c>
    </row>
    <row r="491" spans="1:11" x14ac:dyDescent="0.3">
      <c r="A491" s="51" t="str">
        <f t="shared" si="11"/>
        <v>1COV.DE</v>
      </c>
      <c r="B491" s="52" t="s">
        <v>31139</v>
      </c>
      <c r="C491" s="50" t="s">
        <v>2246</v>
      </c>
      <c r="D491" s="50">
        <f>DAX__2019_2020__33[[#This Row],[Open]]*(DAX__2019_2020__33[[#This Row],[Adj Close]]/DAX__2019_2020__33[[#This Row],[Close]])</f>
        <v>41.689919774697749</v>
      </c>
      <c r="E491" s="50" t="s">
        <v>925</v>
      </c>
      <c r="F491" s="50" t="s">
        <v>829</v>
      </c>
      <c r="G491" s="50" t="s">
        <v>2247</v>
      </c>
      <c r="H491" s="50" t="s">
        <v>2248</v>
      </c>
      <c r="I491" s="50">
        <f>(DAX__2019_2020__33[[#This Row],[Adj Close]]-DAX__2019_2020__33[[#This Row],[Adj Open]])/DAX__2019_2020__33[[#This Row],[Adj Open]]</f>
        <v>2.387148333891136E-2</v>
      </c>
      <c r="J491" s="50">
        <f>DAX__2019_2020__33[[#This Row],[Adj Close]]-DAX__2019_2020__33[[#This Row],[Adj Open]]</f>
        <v>0.9952002253022485</v>
      </c>
      <c r="K491" s="50">
        <v>1445369</v>
      </c>
    </row>
    <row r="492" spans="1:11" x14ac:dyDescent="0.3">
      <c r="A492" s="51" t="str">
        <f t="shared" si="11"/>
        <v>1COV.DE</v>
      </c>
      <c r="B492" s="52" t="s">
        <v>31140</v>
      </c>
      <c r="C492" s="50" t="s">
        <v>679</v>
      </c>
      <c r="D492" s="50">
        <f>DAX__2019_2020__33[[#This Row],[Open]]*(DAX__2019_2020__33[[#This Row],[Adj Close]]/DAX__2019_2020__33[[#This Row],[Close]])</f>
        <v>42.522267520486039</v>
      </c>
      <c r="E492" s="50" t="s">
        <v>710</v>
      </c>
      <c r="F492" s="50" t="s">
        <v>1354</v>
      </c>
      <c r="G492" s="50" t="s">
        <v>2249</v>
      </c>
      <c r="H492" s="50" t="s">
        <v>2250</v>
      </c>
      <c r="I492" s="50">
        <f>(DAX__2019_2020__33[[#This Row],[Adj Close]]-DAX__2019_2020__33[[#This Row],[Adj Open]])/DAX__2019_2020__33[[#This Row],[Adj Open]]</f>
        <v>9.7872127659575387E-3</v>
      </c>
      <c r="J492" s="50">
        <f>DAX__2019_2020__33[[#This Row],[Adj Close]]-DAX__2019_2020__33[[#This Row],[Adj Open]]</f>
        <v>0.41617447951396258</v>
      </c>
      <c r="K492" s="50">
        <v>849070</v>
      </c>
    </row>
    <row r="493" spans="1:11" x14ac:dyDescent="0.3">
      <c r="A493" s="51" t="str">
        <f t="shared" si="11"/>
        <v>1COV.DE</v>
      </c>
      <c r="B493" s="52" t="s">
        <v>31141</v>
      </c>
      <c r="C493" s="50" t="s">
        <v>2251</v>
      </c>
      <c r="D493" s="50">
        <f>DAX__2019_2020__33[[#This Row],[Open]]*(DAX__2019_2020__33[[#This Row],[Adj Close]]/DAX__2019_2020__33[[#This Row],[Close]])</f>
        <v>46.032618777069551</v>
      </c>
      <c r="E493" s="50" t="s">
        <v>733</v>
      </c>
      <c r="F493" s="50" t="s">
        <v>714</v>
      </c>
      <c r="G493" s="50" t="s">
        <v>2252</v>
      </c>
      <c r="H493" s="50" t="s">
        <v>2253</v>
      </c>
      <c r="I493" s="50">
        <f>(DAX__2019_2020__33[[#This Row],[Adj Close]]-DAX__2019_2020__33[[#This Row],[Adj Open]])/DAX__2019_2020__33[[#This Row],[Adj Open]]</f>
        <v>-2.0833352577960842E-2</v>
      </c>
      <c r="J493" s="50">
        <f>DAX__2019_2020__33[[#This Row],[Adj Close]]-DAX__2019_2020__33[[#This Row],[Adj Open]]</f>
        <v>-0.9590137770695506</v>
      </c>
      <c r="K493" s="50">
        <v>2250662</v>
      </c>
    </row>
    <row r="494" spans="1:11" x14ac:dyDescent="0.3">
      <c r="A494" s="51" t="str">
        <f t="shared" si="11"/>
        <v>1COV.DE</v>
      </c>
      <c r="B494" s="52" t="s">
        <v>31142</v>
      </c>
      <c r="C494" s="50" t="s">
        <v>2254</v>
      </c>
      <c r="D494" s="50">
        <f>DAX__2019_2020__33[[#This Row],[Open]]*(DAX__2019_2020__33[[#This Row],[Adj Close]]/DAX__2019_2020__33[[#This Row],[Close]])</f>
        <v>45.218358587697431</v>
      </c>
      <c r="E494" s="50" t="s">
        <v>2255</v>
      </c>
      <c r="F494" s="50" t="s">
        <v>2256</v>
      </c>
      <c r="G494" s="50" t="s">
        <v>2257</v>
      </c>
      <c r="H494" s="50" t="s">
        <v>2258</v>
      </c>
      <c r="I494" s="50">
        <f>(DAX__2019_2020__33[[#This Row],[Adj Close]]-DAX__2019_2020__33[[#This Row],[Adj Open]])/DAX__2019_2020__33[[#This Row],[Adj Open]]</f>
        <v>-2.6010804321728244E-3</v>
      </c>
      <c r="J494" s="50">
        <f>DAX__2019_2020__33[[#This Row],[Adj Close]]-DAX__2019_2020__33[[#This Row],[Adj Open]]</f>
        <v>-0.11761658769743377</v>
      </c>
      <c r="K494" s="50">
        <v>1418532</v>
      </c>
    </row>
    <row r="495" spans="1:11" x14ac:dyDescent="0.3">
      <c r="A495" s="51" t="str">
        <f t="shared" si="11"/>
        <v>1COV.DE</v>
      </c>
      <c r="B495" s="52" t="s">
        <v>31143</v>
      </c>
      <c r="C495" s="50" t="s">
        <v>810</v>
      </c>
      <c r="D495" s="50">
        <f>DAX__2019_2020__33[[#This Row],[Open]]*(DAX__2019_2020__33[[#This Row],[Adj Close]]/DAX__2019_2020__33[[#This Row],[Close]])</f>
        <v>44.983129403708233</v>
      </c>
      <c r="E495" s="50" t="s">
        <v>2259</v>
      </c>
      <c r="F495" s="50" t="s">
        <v>836</v>
      </c>
      <c r="G495" s="50" t="s">
        <v>2260</v>
      </c>
      <c r="H495" s="50" t="s">
        <v>2261</v>
      </c>
      <c r="I495" s="50">
        <f>(DAX__2019_2020__33[[#This Row],[Adj Close]]-DAX__2019_2020__33[[#This Row],[Adj Open]])/DAX__2019_2020__33[[#This Row],[Adj Open]]</f>
        <v>-1.4883366555041036E-2</v>
      </c>
      <c r="J495" s="50">
        <f>DAX__2019_2020__33[[#This Row],[Adj Close]]-DAX__2019_2020__33[[#This Row],[Adj Open]]</f>
        <v>-0.66950040370823416</v>
      </c>
      <c r="K495" s="50">
        <v>1079972</v>
      </c>
    </row>
    <row r="496" spans="1:11" x14ac:dyDescent="0.3">
      <c r="A496" s="51" t="str">
        <f t="shared" si="11"/>
        <v>1COV.DE</v>
      </c>
      <c r="B496" s="52" t="s">
        <v>31144</v>
      </c>
      <c r="C496" s="50" t="s">
        <v>2262</v>
      </c>
      <c r="D496" s="50">
        <f>DAX__2019_2020__33[[#This Row],[Open]]*(DAX__2019_2020__33[[#This Row],[Adj Close]]/DAX__2019_2020__33[[#This Row],[Close]])</f>
        <v>44.639334166218163</v>
      </c>
      <c r="E496" s="50" t="s">
        <v>2255</v>
      </c>
      <c r="F496" s="50" t="s">
        <v>2263</v>
      </c>
      <c r="G496" s="50" t="s">
        <v>2264</v>
      </c>
      <c r="H496" s="50" t="s">
        <v>2265</v>
      </c>
      <c r="I496" s="50">
        <f>(DAX__2019_2020__33[[#This Row],[Adj Close]]-DAX__2019_2020__33[[#This Row],[Adj Open]])/DAX__2019_2020__33[[#This Row],[Adj Open]]</f>
        <v>2.4321057965139743E-2</v>
      </c>
      <c r="J496" s="50">
        <f>DAX__2019_2020__33[[#This Row],[Adj Close]]-DAX__2019_2020__33[[#This Row],[Adj Open]]</f>
        <v>1.0856758337818349</v>
      </c>
      <c r="K496" s="50">
        <v>1479900</v>
      </c>
    </row>
    <row r="497" spans="1:11" x14ac:dyDescent="0.3">
      <c r="A497" s="51" t="str">
        <f t="shared" si="11"/>
        <v>1COV.DE</v>
      </c>
      <c r="B497" s="52" t="s">
        <v>31145</v>
      </c>
      <c r="C497" s="50" t="s">
        <v>2266</v>
      </c>
      <c r="D497" s="50">
        <f>DAX__2019_2020__33[[#This Row],[Open]]*(DAX__2019_2020__33[[#This Row],[Adj Close]]/DAX__2019_2020__33[[#This Row],[Close]])</f>
        <v>45.417402808811794</v>
      </c>
      <c r="E497" s="50" t="s">
        <v>910</v>
      </c>
      <c r="F497" s="50" t="s">
        <v>704</v>
      </c>
      <c r="G497" s="50" t="s">
        <v>910</v>
      </c>
      <c r="H497" s="50" t="s">
        <v>2267</v>
      </c>
      <c r="I497" s="50">
        <f>(DAX__2019_2020__33[[#This Row],[Adj Close]]-DAX__2019_2020__33[[#This Row],[Adj Open]])/DAX__2019_2020__33[[#This Row],[Adj Open]]</f>
        <v>2.0717150981730121E-2</v>
      </c>
      <c r="J497" s="50">
        <f>DAX__2019_2020__33[[#This Row],[Adj Close]]-DAX__2019_2020__33[[#This Row],[Adj Open]]</f>
        <v>0.94091919118820755</v>
      </c>
      <c r="K497" s="50">
        <v>1221793</v>
      </c>
    </row>
    <row r="498" spans="1:11" x14ac:dyDescent="0.3">
      <c r="A498" s="51" t="str">
        <f t="shared" si="11"/>
        <v>1COV.DE</v>
      </c>
      <c r="B498" s="52" t="s">
        <v>31146</v>
      </c>
      <c r="C498" s="50" t="s">
        <v>2268</v>
      </c>
      <c r="D498" s="50">
        <f>DAX__2019_2020__33[[#This Row],[Open]]*(DAX__2019_2020__33[[#This Row],[Adj Close]]/DAX__2019_2020__33[[#This Row],[Close]])</f>
        <v>46.503079273687206</v>
      </c>
      <c r="E498" s="50" t="s">
        <v>2269</v>
      </c>
      <c r="F498" s="50" t="s">
        <v>2270</v>
      </c>
      <c r="G498" s="50" t="s">
        <v>738</v>
      </c>
      <c r="H498" s="50" t="s">
        <v>2271</v>
      </c>
      <c r="I498" s="50">
        <f>(DAX__2019_2020__33[[#This Row],[Adj Close]]-DAX__2019_2020__33[[#This Row],[Adj Open]])/DAX__2019_2020__33[[#This Row],[Adj Open]]</f>
        <v>-2.1011711244680559E-2</v>
      </c>
      <c r="J498" s="50">
        <f>DAX__2019_2020__33[[#This Row],[Adj Close]]-DAX__2019_2020__33[[#This Row],[Adj Open]]</f>
        <v>-0.9771092736872049</v>
      </c>
      <c r="K498" s="50">
        <v>815794</v>
      </c>
    </row>
    <row r="499" spans="1:11" x14ac:dyDescent="0.3">
      <c r="A499" s="51" t="str">
        <f t="shared" si="11"/>
        <v>1COV.DE</v>
      </c>
      <c r="B499" s="52" t="s">
        <v>31147</v>
      </c>
      <c r="C499" s="50" t="s">
        <v>702</v>
      </c>
      <c r="D499" s="50">
        <f>DAX__2019_2020__33[[#This Row],[Open]]*(DAX__2019_2020__33[[#This Row],[Adj Close]]/DAX__2019_2020__33[[#This Row],[Close]])</f>
        <v>45.670723321372463</v>
      </c>
      <c r="E499" s="50" t="s">
        <v>752</v>
      </c>
      <c r="F499" s="50" t="s">
        <v>2272</v>
      </c>
      <c r="G499" s="50" t="s">
        <v>2273</v>
      </c>
      <c r="H499" s="50" t="s">
        <v>2274</v>
      </c>
      <c r="I499" s="50">
        <f>(DAX__2019_2020__33[[#This Row],[Adj Close]]-DAX__2019_2020__33[[#This Row],[Adj Open]])/DAX__2019_2020__33[[#This Row],[Adj Open]]</f>
        <v>2.3771394611727063E-3</v>
      </c>
      <c r="J499" s="50">
        <f>DAX__2019_2020__33[[#This Row],[Adj Close]]-DAX__2019_2020__33[[#This Row],[Adj Open]]</f>
        <v>0.10856567862753508</v>
      </c>
      <c r="K499" s="50">
        <v>922759</v>
      </c>
    </row>
    <row r="500" spans="1:11" x14ac:dyDescent="0.3">
      <c r="A500" s="51" t="str">
        <f t="shared" si="11"/>
        <v>1COV.DE</v>
      </c>
      <c r="B500" s="52" t="s">
        <v>31148</v>
      </c>
      <c r="C500" s="50" t="s">
        <v>917</v>
      </c>
      <c r="D500" s="50">
        <f>DAX__2019_2020__33[[#This Row],[Open]]*(DAX__2019_2020__33[[#This Row],[Adj Close]]/DAX__2019_2020__33[[#This Row],[Close]])</f>
        <v>45.471681395889959</v>
      </c>
      <c r="E500" s="50" t="s">
        <v>752</v>
      </c>
      <c r="F500" s="50" t="s">
        <v>754</v>
      </c>
      <c r="G500" s="50" t="s">
        <v>752</v>
      </c>
      <c r="H500" s="50" t="s">
        <v>2275</v>
      </c>
      <c r="I500" s="50">
        <f>(DAX__2019_2020__33[[#This Row],[Adj Close]]-DAX__2019_2020__33[[#This Row],[Adj Open]])/DAX__2019_2020__33[[#This Row],[Adj Open]]</f>
        <v>1.0744150845369916E-2</v>
      </c>
      <c r="J500" s="50">
        <f>DAX__2019_2020__33[[#This Row],[Adj Close]]-DAX__2019_2020__33[[#This Row],[Adj Open]]</f>
        <v>0.48855460411004259</v>
      </c>
      <c r="K500" s="50">
        <v>1781229</v>
      </c>
    </row>
    <row r="501" spans="1:11" x14ac:dyDescent="0.3">
      <c r="A501" s="51" t="str">
        <f t="shared" si="11"/>
        <v>1COV.DE</v>
      </c>
      <c r="B501" s="52" t="s">
        <v>31149</v>
      </c>
      <c r="C501" s="50" t="s">
        <v>2276</v>
      </c>
      <c r="D501" s="50">
        <f>DAX__2019_2020__33[[#This Row],[Open]]*(DAX__2019_2020__33[[#This Row],[Adj Close]]/DAX__2019_2020__33[[#This Row],[Close]])</f>
        <v>45.227410386983749</v>
      </c>
      <c r="E501" s="50" t="s">
        <v>2276</v>
      </c>
      <c r="F501" s="50" t="s">
        <v>2277</v>
      </c>
      <c r="G501" s="50" t="s">
        <v>2278</v>
      </c>
      <c r="H501" s="50" t="s">
        <v>2279</v>
      </c>
      <c r="I501" s="50">
        <f>(DAX__2019_2020__33[[#This Row],[Adj Close]]-DAX__2019_2020__33[[#This Row],[Adj Open]])/DAX__2019_2020__33[[#This Row],[Adj Open]]</f>
        <v>-7.2014600039422803E-3</v>
      </c>
      <c r="J501" s="50">
        <f>DAX__2019_2020__33[[#This Row],[Adj Close]]-DAX__2019_2020__33[[#This Row],[Adj Open]]</f>
        <v>-0.32570338698374712</v>
      </c>
      <c r="K501" s="50">
        <v>1348320</v>
      </c>
    </row>
    <row r="502" spans="1:11" x14ac:dyDescent="0.3">
      <c r="A502" s="51" t="str">
        <f t="shared" si="11"/>
        <v>1COV.DE</v>
      </c>
      <c r="B502" s="52" t="s">
        <v>31150</v>
      </c>
      <c r="C502" s="50" t="s">
        <v>2280</v>
      </c>
      <c r="D502" s="50">
        <f>DAX__2019_2020__33[[#This Row],[Open]]*(DAX__2019_2020__33[[#This Row],[Adj Close]]/DAX__2019_2020__33[[#This Row],[Close]])</f>
        <v>45.046462413645138</v>
      </c>
      <c r="E502" s="50" t="s">
        <v>2281</v>
      </c>
      <c r="F502" s="50" t="s">
        <v>2282</v>
      </c>
      <c r="G502" s="50" t="s">
        <v>2283</v>
      </c>
      <c r="H502" s="50" t="s">
        <v>2284</v>
      </c>
      <c r="I502" s="50">
        <f>(DAX__2019_2020__33[[#This Row],[Adj Close]]-DAX__2019_2020__33[[#This Row],[Adj Open]])/DAX__2019_2020__33[[#This Row],[Adj Open]]</f>
        <v>2.4101023818015751E-3</v>
      </c>
      <c r="J502" s="50">
        <f>DAX__2019_2020__33[[#This Row],[Adj Close]]-DAX__2019_2020__33[[#This Row],[Adj Open]]</f>
        <v>0.10856658635486127</v>
      </c>
      <c r="K502" s="50">
        <v>544896</v>
      </c>
    </row>
    <row r="503" spans="1:11" x14ac:dyDescent="0.3">
      <c r="A503" s="51" t="str">
        <f t="shared" si="11"/>
        <v>1COV.DE</v>
      </c>
      <c r="B503" s="52" t="s">
        <v>31151</v>
      </c>
      <c r="C503" s="50" t="s">
        <v>2285</v>
      </c>
      <c r="D503" s="50">
        <f>DAX__2019_2020__33[[#This Row],[Open]]*(DAX__2019_2020__33[[#This Row],[Adj Close]]/DAX__2019_2020__33[[#This Row],[Close]])</f>
        <v>45.32692472694125</v>
      </c>
      <c r="E503" s="50" t="s">
        <v>2286</v>
      </c>
      <c r="F503" s="50" t="s">
        <v>2285</v>
      </c>
      <c r="G503" s="50" t="s">
        <v>2287</v>
      </c>
      <c r="H503" s="50" t="s">
        <v>2288</v>
      </c>
      <c r="I503" s="50">
        <f>(DAX__2019_2020__33[[#This Row],[Adj Close]]-DAX__2019_2020__33[[#This Row],[Adj Open]])/DAX__2019_2020__33[[#This Row],[Adj Open]]</f>
        <v>5.1896808458953836E-3</v>
      </c>
      <c r="J503" s="50">
        <f>DAX__2019_2020__33[[#This Row],[Adj Close]]-DAX__2019_2020__33[[#This Row],[Adj Open]]</f>
        <v>0.23523227305874883</v>
      </c>
      <c r="K503" s="50">
        <v>615538</v>
      </c>
    </row>
    <row r="504" spans="1:11" x14ac:dyDescent="0.3">
      <c r="A504" s="51" t="str">
        <f t="shared" si="11"/>
        <v>1COV.DE</v>
      </c>
      <c r="B504" s="52" t="s">
        <v>31152</v>
      </c>
      <c r="C504" s="50" t="s">
        <v>848</v>
      </c>
      <c r="D504" s="50">
        <f>DAX__2019_2020__33[[#This Row],[Open]]*(DAX__2019_2020__33[[#This Row],[Adj Close]]/DAX__2019_2020__33[[#This Row],[Close]])</f>
        <v>46.068804555825643</v>
      </c>
      <c r="E504" s="50" t="s">
        <v>2289</v>
      </c>
      <c r="F504" s="50" t="s">
        <v>738</v>
      </c>
      <c r="G504" s="50" t="s">
        <v>2290</v>
      </c>
      <c r="H504" s="50" t="s">
        <v>2291</v>
      </c>
      <c r="I504" s="50">
        <f>(DAX__2019_2020__33[[#This Row],[Adj Close]]-DAX__2019_2020__33[[#This Row],[Adj Open]])/DAX__2019_2020__33[[#This Row],[Adj Open]]</f>
        <v>-9.819324816155715E-3</v>
      </c>
      <c r="J504" s="50">
        <f>DAX__2019_2020__33[[#This Row],[Adj Close]]-DAX__2019_2020__33[[#This Row],[Adj Open]]</f>
        <v>-0.45236455582564616</v>
      </c>
      <c r="K504" s="50">
        <v>439192</v>
      </c>
    </row>
    <row r="505" spans="1:11" x14ac:dyDescent="0.3">
      <c r="A505" s="51" t="str">
        <f t="shared" si="11"/>
        <v>1COV.DE</v>
      </c>
      <c r="B505" s="52" t="s">
        <v>31153</v>
      </c>
      <c r="C505" s="50" t="s">
        <v>767</v>
      </c>
      <c r="D505" s="50">
        <f>DAX__2019_2020__33[[#This Row],[Open]]*(DAX__2019_2020__33[[#This Row],[Adj Close]]/DAX__2019_2020__33[[#This Row],[Close]])</f>
        <v>45.869764418732139</v>
      </c>
      <c r="E505" s="50" t="s">
        <v>770</v>
      </c>
      <c r="F505" s="50" t="s">
        <v>2273</v>
      </c>
      <c r="G505" s="50" t="s">
        <v>735</v>
      </c>
      <c r="H505" s="50" t="s">
        <v>2292</v>
      </c>
      <c r="I505" s="50">
        <f>(DAX__2019_2020__33[[#This Row],[Adj Close]]-DAX__2019_2020__33[[#This Row],[Adj Open]])/DAX__2019_2020__33[[#This Row],[Adj Open]]</f>
        <v>3.9447730977381512E-4</v>
      </c>
      <c r="J505" s="50">
        <f>DAX__2019_2020__33[[#This Row],[Adj Close]]-DAX__2019_2020__33[[#This Row],[Adj Open]]</f>
        <v>1.8094581267860121E-2</v>
      </c>
      <c r="K505" s="50">
        <v>662659</v>
      </c>
    </row>
    <row r="506" spans="1:11" x14ac:dyDescent="0.3">
      <c r="A506" s="51" t="str">
        <f t="shared" si="11"/>
        <v>1COV.DE</v>
      </c>
      <c r="B506" s="52" t="s">
        <v>31154</v>
      </c>
      <c r="C506" s="50" t="s">
        <v>2273</v>
      </c>
      <c r="D506" s="50">
        <f>DAX__2019_2020__33[[#This Row],[Open]]*(DAX__2019_2020__33[[#This Row],[Adj Close]]/DAX__2019_2020__33[[#This Row],[Close]])</f>
        <v>45.779288677863597</v>
      </c>
      <c r="E506" s="50" t="s">
        <v>774</v>
      </c>
      <c r="F506" s="50" t="s">
        <v>702</v>
      </c>
      <c r="G506" s="50" t="s">
        <v>702</v>
      </c>
      <c r="H506" s="50" t="s">
        <v>2293</v>
      </c>
      <c r="I506" s="50">
        <f>(DAX__2019_2020__33[[#This Row],[Adj Close]]-DAX__2019_2020__33[[#This Row],[Adj Open]])/DAX__2019_2020__33[[#This Row],[Adj Open]]</f>
        <v>-2.3715020700199648E-3</v>
      </c>
      <c r="J506" s="50">
        <f>DAX__2019_2020__33[[#This Row],[Adj Close]]-DAX__2019_2020__33[[#This Row],[Adj Open]]</f>
        <v>-0.10856567786359506</v>
      </c>
      <c r="K506" s="50">
        <v>339126</v>
      </c>
    </row>
    <row r="507" spans="1:11" x14ac:dyDescent="0.3">
      <c r="A507" s="51" t="str">
        <f t="shared" ref="A507:A570" si="12">"ADS.DE"</f>
        <v>ADS.DE</v>
      </c>
      <c r="B507" s="52" t="s">
        <v>83</v>
      </c>
      <c r="C507" s="50" t="s">
        <v>2294</v>
      </c>
      <c r="D507" s="50">
        <f>DAX__2019_2020__33[[#This Row],[Open]]*(DAX__2019_2020__33[[#This Row],[Adj Close]]/DAX__2019_2020__33[[#This Row],[Close]])</f>
        <v>171.97807827715678</v>
      </c>
      <c r="E507" s="50" t="s">
        <v>2295</v>
      </c>
      <c r="F507" s="50" t="s">
        <v>2296</v>
      </c>
      <c r="G507" s="50" t="s">
        <v>2297</v>
      </c>
      <c r="H507" s="50" t="s">
        <v>2298</v>
      </c>
      <c r="I507" s="50">
        <f>(DAX__2019_2020__33[[#This Row],[Adj Close]]-DAX__2019_2020__33[[#This Row],[Adj Open]])/DAX__2019_2020__33[[#This Row],[Adj Open]]</f>
        <v>7.3749848559138877E-3</v>
      </c>
      <c r="J507" s="50">
        <f>DAX__2019_2020__33[[#This Row],[Adj Close]]-DAX__2019_2020__33[[#This Row],[Adj Open]]</f>
        <v>1.2683357228432044</v>
      </c>
      <c r="K507" s="50">
        <v>803984</v>
      </c>
    </row>
    <row r="508" spans="1:11" x14ac:dyDescent="0.3">
      <c r="A508" s="51" t="str">
        <f t="shared" si="12"/>
        <v>ADS.DE</v>
      </c>
      <c r="B508" s="52" t="s">
        <v>84</v>
      </c>
      <c r="C508" s="50" t="s">
        <v>2299</v>
      </c>
      <c r="D508" s="50">
        <f>DAX__2019_2020__33[[#This Row],[Open]]*(DAX__2019_2020__33[[#This Row],[Adj Close]]/DAX__2019_2020__33[[#This Row],[Close]])</f>
        <v>171.64923131979788</v>
      </c>
      <c r="E508" s="50" t="s">
        <v>2295</v>
      </c>
      <c r="F508" s="50" t="s">
        <v>2300</v>
      </c>
      <c r="G508" s="50" t="s">
        <v>2301</v>
      </c>
      <c r="H508" s="50" t="s">
        <v>2302</v>
      </c>
      <c r="I508" s="50">
        <f>(DAX__2019_2020__33[[#This Row],[Adj Close]]-DAX__2019_2020__33[[#This Row],[Adj Open]])/DAX__2019_2020__33[[#This Row],[Adj Open]]</f>
        <v>6.8418172989899335E-3</v>
      </c>
      <c r="J508" s="50">
        <f>DAX__2019_2020__33[[#This Row],[Adj Close]]-DAX__2019_2020__33[[#This Row],[Adj Open]]</f>
        <v>1.1743926802021178</v>
      </c>
      <c r="K508" s="50">
        <v>776471</v>
      </c>
    </row>
    <row r="509" spans="1:11" x14ac:dyDescent="0.3">
      <c r="A509" s="51" t="str">
        <f t="shared" si="12"/>
        <v>ADS.DE</v>
      </c>
      <c r="B509" s="52" t="s">
        <v>85</v>
      </c>
      <c r="C509" s="50" t="s">
        <v>2303</v>
      </c>
      <c r="D509" s="50">
        <f>DAX__2019_2020__33[[#This Row],[Open]]*(DAX__2019_2020__33[[#This Row],[Adj Close]]/DAX__2019_2020__33[[#This Row],[Close]])</f>
        <v>174.89055808564885</v>
      </c>
      <c r="E509" s="50" t="s">
        <v>2304</v>
      </c>
      <c r="F509" s="50" t="s">
        <v>2305</v>
      </c>
      <c r="G509" s="50" t="s">
        <v>2306</v>
      </c>
      <c r="H509" s="50" t="s">
        <v>2307</v>
      </c>
      <c r="I509" s="50">
        <f>(DAX__2019_2020__33[[#This Row],[Adj Close]]-DAX__2019_2020__33[[#This Row],[Adj Open]])/DAX__2019_2020__33[[#This Row],[Adj Open]]</f>
        <v>2.6322907106835568E-2</v>
      </c>
      <c r="J509" s="50">
        <f>DAX__2019_2020__33[[#This Row],[Adj Close]]-DAX__2019_2020__33[[#This Row],[Adj Open]]</f>
        <v>4.6036279143511649</v>
      </c>
      <c r="K509" s="50">
        <v>930881</v>
      </c>
    </row>
    <row r="510" spans="1:11" x14ac:dyDescent="0.3">
      <c r="A510" s="51" t="str">
        <f t="shared" si="12"/>
        <v>ADS.DE</v>
      </c>
      <c r="B510" s="52" t="s">
        <v>86</v>
      </c>
      <c r="C510" s="50" t="s">
        <v>2308</v>
      </c>
      <c r="D510" s="50">
        <f>DAX__2019_2020__33[[#This Row],[Open]]*(DAX__2019_2020__33[[#This Row],[Adj Close]]/DAX__2019_2020__33[[#This Row],[Close]])</f>
        <v>177.70910935963235</v>
      </c>
      <c r="E510" s="50" t="s">
        <v>2304</v>
      </c>
      <c r="F510" s="50" t="s">
        <v>2309</v>
      </c>
      <c r="G510" s="50" t="s">
        <v>2310</v>
      </c>
      <c r="H510" s="50" t="s">
        <v>2311</v>
      </c>
      <c r="I510" s="50">
        <f>(DAX__2019_2020__33[[#This Row],[Adj Close]]-DAX__2019_2020__33[[#This Row],[Adj Open]])/DAX__2019_2020__33[[#This Row],[Adj Open]]</f>
        <v>2.9077611284513121E-3</v>
      </c>
      <c r="J510" s="50">
        <f>DAX__2019_2020__33[[#This Row],[Adj Close]]-DAX__2019_2020__33[[#This Row],[Adj Open]]</f>
        <v>0.51673564036764219</v>
      </c>
      <c r="K510" s="50">
        <v>498239</v>
      </c>
    </row>
    <row r="511" spans="1:11" x14ac:dyDescent="0.3">
      <c r="A511" s="51" t="str">
        <f t="shared" si="12"/>
        <v>ADS.DE</v>
      </c>
      <c r="B511" s="52" t="s">
        <v>87</v>
      </c>
      <c r="C511" s="50" t="s">
        <v>2310</v>
      </c>
      <c r="D511" s="50">
        <f>DAX__2019_2020__33[[#This Row],[Open]]*(DAX__2019_2020__33[[#This Row],[Adj Close]]/DAX__2019_2020__33[[#This Row],[Close]])</f>
        <v>178.22582151353453</v>
      </c>
      <c r="E511" s="50" t="s">
        <v>2312</v>
      </c>
      <c r="F511" s="50" t="s">
        <v>2313</v>
      </c>
      <c r="G511" s="50" t="s">
        <v>2314</v>
      </c>
      <c r="H511" s="50" t="s">
        <v>2315</v>
      </c>
      <c r="I511" s="50">
        <f>(DAX__2019_2020__33[[#This Row],[Adj Close]]-DAX__2019_2020__33[[#This Row],[Adj Open]])/DAX__2019_2020__33[[#This Row],[Adj Open]]</f>
        <v>2.4248845929080401E-2</v>
      </c>
      <c r="J511" s="50">
        <f>DAX__2019_2020__33[[#This Row],[Adj Close]]-DAX__2019_2020__33[[#This Row],[Adj Open]]</f>
        <v>4.321770486465482</v>
      </c>
      <c r="K511" s="50">
        <v>834170</v>
      </c>
    </row>
    <row r="512" spans="1:11" x14ac:dyDescent="0.3">
      <c r="A512" s="51" t="str">
        <f t="shared" si="12"/>
        <v>ADS.DE</v>
      </c>
      <c r="B512" s="52" t="s">
        <v>88</v>
      </c>
      <c r="C512" s="50" t="s">
        <v>2316</v>
      </c>
      <c r="D512" s="50">
        <f>DAX__2019_2020__33[[#This Row],[Open]]*(DAX__2019_2020__33[[#This Row],[Adj Close]]/DAX__2019_2020__33[[#This Row],[Close]])</f>
        <v>183.86292480189812</v>
      </c>
      <c r="E512" s="50" t="s">
        <v>2317</v>
      </c>
      <c r="F512" s="50" t="s">
        <v>2318</v>
      </c>
      <c r="G512" s="50" t="s">
        <v>2319</v>
      </c>
      <c r="H512" s="50" t="s">
        <v>2320</v>
      </c>
      <c r="I512" s="50">
        <f>(DAX__2019_2020__33[[#This Row],[Adj Close]]-DAX__2019_2020__33[[#This Row],[Adj Open]])/DAX__2019_2020__33[[#This Row],[Adj Open]]</f>
        <v>-9.4531989185466063E-3</v>
      </c>
      <c r="J512" s="50">
        <f>DAX__2019_2020__33[[#This Row],[Adj Close]]-DAX__2019_2020__33[[#This Row],[Adj Open]]</f>
        <v>-1.7380928018981194</v>
      </c>
      <c r="K512" s="50">
        <v>606721</v>
      </c>
    </row>
    <row r="513" spans="1:11" x14ac:dyDescent="0.3">
      <c r="A513" s="51" t="str">
        <f t="shared" si="12"/>
        <v>ADS.DE</v>
      </c>
      <c r="B513" s="52" t="s">
        <v>89</v>
      </c>
      <c r="C513" s="50" t="s">
        <v>2321</v>
      </c>
      <c r="D513" s="50">
        <f>DAX__2019_2020__33[[#This Row],[Open]]*(DAX__2019_2020__33[[#This Row],[Adj Close]]/DAX__2019_2020__33[[#This Row],[Close]])</f>
        <v>181.2322755506388</v>
      </c>
      <c r="E513" s="50" t="s">
        <v>2322</v>
      </c>
      <c r="F513" s="50" t="s">
        <v>2323</v>
      </c>
      <c r="G513" s="50" t="s">
        <v>2324</v>
      </c>
      <c r="H513" s="50" t="s">
        <v>2325</v>
      </c>
      <c r="I513" s="50">
        <f>(DAX__2019_2020__33[[#This Row],[Adj Close]]-DAX__2019_2020__33[[#This Row],[Adj Open]])/DAX__2019_2020__33[[#This Row],[Adj Open]]</f>
        <v>1.3478517785749784E-2</v>
      </c>
      <c r="J513" s="50">
        <f>DAX__2019_2020__33[[#This Row],[Adj Close]]-DAX__2019_2020__33[[#This Row],[Adj Open]]</f>
        <v>2.4427424493611909</v>
      </c>
      <c r="K513" s="50">
        <v>519016</v>
      </c>
    </row>
    <row r="514" spans="1:11" x14ac:dyDescent="0.3">
      <c r="A514" s="51" t="str">
        <f t="shared" si="12"/>
        <v>ADS.DE</v>
      </c>
      <c r="B514" s="52" t="s">
        <v>90</v>
      </c>
      <c r="C514" s="50" t="s">
        <v>2322</v>
      </c>
      <c r="D514" s="50">
        <f>DAX__2019_2020__33[[#This Row],[Open]]*(DAX__2019_2020__33[[#This Row],[Adj Close]]/DAX__2019_2020__33[[#This Row],[Close]])</f>
        <v>184.33267585150827</v>
      </c>
      <c r="E514" s="50" t="s">
        <v>2317</v>
      </c>
      <c r="F514" s="50" t="s">
        <v>2326</v>
      </c>
      <c r="G514" s="50" t="s">
        <v>2327</v>
      </c>
      <c r="H514" s="50" t="s">
        <v>2328</v>
      </c>
      <c r="I514" s="50">
        <f>(DAX__2019_2020__33[[#This Row],[Adj Close]]-DAX__2019_2020__33[[#This Row],[Adj Open]])/DAX__2019_2020__33[[#This Row],[Adj Open]]</f>
        <v>4.0774873202470783E-3</v>
      </c>
      <c r="J514" s="50">
        <f>DAX__2019_2020__33[[#This Row],[Adj Close]]-DAX__2019_2020__33[[#This Row],[Adj Open]]</f>
        <v>0.7516141484917398</v>
      </c>
      <c r="K514" s="50">
        <v>509076</v>
      </c>
    </row>
    <row r="515" spans="1:11" x14ac:dyDescent="0.3">
      <c r="A515" s="51" t="str">
        <f t="shared" si="12"/>
        <v>ADS.DE</v>
      </c>
      <c r="B515" s="52" t="s">
        <v>91</v>
      </c>
      <c r="C515" s="50" t="s">
        <v>2329</v>
      </c>
      <c r="D515" s="50">
        <f>DAX__2019_2020__33[[#This Row],[Open]]*(DAX__2019_2020__33[[#This Row],[Adj Close]]/DAX__2019_2020__33[[#This Row],[Close]])</f>
        <v>183.20524974852637</v>
      </c>
      <c r="E515" s="50" t="s">
        <v>2330</v>
      </c>
      <c r="F515" s="50" t="s">
        <v>2331</v>
      </c>
      <c r="G515" s="50" t="s">
        <v>2332</v>
      </c>
      <c r="H515" s="50" t="s">
        <v>2333</v>
      </c>
      <c r="I515" s="50">
        <f>(DAX__2019_2020__33[[#This Row],[Adj Close]]-DAX__2019_2020__33[[#This Row],[Adj Open]])/DAX__2019_2020__33[[#This Row],[Adj Open]]</f>
        <v>1.17948871794872E-2</v>
      </c>
      <c r="J515" s="50">
        <f>DAX__2019_2020__33[[#This Row],[Adj Close]]-DAX__2019_2020__33[[#This Row],[Adj Open]]</f>
        <v>2.1608852514736441</v>
      </c>
      <c r="K515" s="50">
        <v>515239</v>
      </c>
    </row>
    <row r="516" spans="1:11" x14ac:dyDescent="0.3">
      <c r="A516" s="51" t="str">
        <f t="shared" si="12"/>
        <v>ADS.DE</v>
      </c>
      <c r="B516" s="52" t="s">
        <v>92</v>
      </c>
      <c r="C516" s="50" t="s">
        <v>2334</v>
      </c>
      <c r="D516" s="50">
        <f>DAX__2019_2020__33[[#This Row],[Open]]*(DAX__2019_2020__33[[#This Row],[Adj Close]]/DAX__2019_2020__33[[#This Row],[Close]])</f>
        <v>186.35265482253087</v>
      </c>
      <c r="E516" s="50" t="s">
        <v>2335</v>
      </c>
      <c r="F516" s="50" t="s">
        <v>2336</v>
      </c>
      <c r="G516" s="50" t="s">
        <v>2335</v>
      </c>
      <c r="H516" s="50" t="s">
        <v>2337</v>
      </c>
      <c r="I516" s="50">
        <f>(DAX__2019_2020__33[[#This Row],[Adj Close]]-DAX__2019_2020__33[[#This Row],[Adj Open]])/DAX__2019_2020__33[[#This Row],[Adj Open]]</f>
        <v>4.537403442276663E-3</v>
      </c>
      <c r="J516" s="50">
        <f>DAX__2019_2020__33[[#This Row],[Adj Close]]-DAX__2019_2020__33[[#This Row],[Adj Open]]</f>
        <v>0.84555717746914638</v>
      </c>
      <c r="K516" s="50">
        <v>541177</v>
      </c>
    </row>
    <row r="517" spans="1:11" x14ac:dyDescent="0.3">
      <c r="A517" s="51" t="str">
        <f t="shared" si="12"/>
        <v>ADS.DE</v>
      </c>
      <c r="B517" s="52" t="s">
        <v>93</v>
      </c>
      <c r="C517" s="50" t="s">
        <v>2338</v>
      </c>
      <c r="D517" s="50">
        <f>DAX__2019_2020__33[[#This Row],[Open]]*(DAX__2019_2020__33[[#This Row],[Adj Close]]/DAX__2019_2020__33[[#This Row],[Close]])</f>
        <v>187.80886613447899</v>
      </c>
      <c r="E517" s="50" t="s">
        <v>2339</v>
      </c>
      <c r="F517" s="50" t="s">
        <v>2340</v>
      </c>
      <c r="G517" s="50" t="s">
        <v>2341</v>
      </c>
      <c r="H517" s="50" t="s">
        <v>2342</v>
      </c>
      <c r="I517" s="50">
        <f>(DAX__2019_2020__33[[#This Row],[Adj Close]]-DAX__2019_2020__33[[#This Row],[Adj Open]])/DAX__2019_2020__33[[#This Row],[Adj Open]]</f>
        <v>-9.0044424913788973E-3</v>
      </c>
      <c r="J517" s="50">
        <f>DAX__2019_2020__33[[#This Row],[Adj Close]]-DAX__2019_2020__33[[#This Row],[Adj Open]]</f>
        <v>-1.6911141344789939</v>
      </c>
      <c r="K517" s="50">
        <v>529723</v>
      </c>
    </row>
    <row r="518" spans="1:11" x14ac:dyDescent="0.3">
      <c r="A518" s="51" t="str">
        <f t="shared" si="12"/>
        <v>ADS.DE</v>
      </c>
      <c r="B518" s="52" t="s">
        <v>94</v>
      </c>
      <c r="C518" s="50" t="s">
        <v>2343</v>
      </c>
      <c r="D518" s="50">
        <f>DAX__2019_2020__33[[#This Row],[Open]]*(DAX__2019_2020__33[[#This Row],[Adj Close]]/DAX__2019_2020__33[[#This Row],[Close]])</f>
        <v>184.80243245345753</v>
      </c>
      <c r="E518" s="50" t="s">
        <v>2339</v>
      </c>
      <c r="F518" s="50" t="s">
        <v>2343</v>
      </c>
      <c r="G518" s="50" t="s">
        <v>2344</v>
      </c>
      <c r="H518" s="50" t="s">
        <v>2345</v>
      </c>
      <c r="I518" s="50">
        <f>(DAX__2019_2020__33[[#This Row],[Adj Close]]-DAX__2019_2020__33[[#This Row],[Adj Open]])/DAX__2019_2020__33[[#This Row],[Adj Open]]</f>
        <v>1.677683299608785E-2</v>
      </c>
      <c r="J518" s="50">
        <f>DAX__2019_2020__33[[#This Row],[Adj Close]]-DAX__2019_2020__33[[#This Row],[Adj Open]]</f>
        <v>3.1003995465424623</v>
      </c>
      <c r="K518" s="50">
        <v>583021</v>
      </c>
    </row>
    <row r="519" spans="1:11" x14ac:dyDescent="0.3">
      <c r="A519" s="51" t="str">
        <f t="shared" si="12"/>
        <v>ADS.DE</v>
      </c>
      <c r="B519" s="52" t="s">
        <v>95</v>
      </c>
      <c r="C519" s="50" t="s">
        <v>2346</v>
      </c>
      <c r="D519" s="50">
        <f>DAX__2019_2020__33[[#This Row],[Open]]*(DAX__2019_2020__33[[#This Row],[Adj Close]]/DAX__2019_2020__33[[#This Row],[Close]])</f>
        <v>188.2786323805621</v>
      </c>
      <c r="E519" s="50" t="s">
        <v>2347</v>
      </c>
      <c r="F519" s="50" t="s">
        <v>2344</v>
      </c>
      <c r="G519" s="50" t="s">
        <v>2348</v>
      </c>
      <c r="H519" s="50" t="s">
        <v>2349</v>
      </c>
      <c r="I519" s="50">
        <f>(DAX__2019_2020__33[[#This Row],[Adj Close]]-DAX__2019_2020__33[[#This Row],[Adj Open]])/DAX__2019_2020__33[[#This Row],[Adj Open]]</f>
        <v>1.7964102334254477E-2</v>
      </c>
      <c r="J519" s="50">
        <f>DAX__2019_2020__33[[#This Row],[Adj Close]]-DAX__2019_2020__33[[#This Row],[Adj Open]]</f>
        <v>3.3822566194378965</v>
      </c>
      <c r="K519" s="50">
        <v>1061953</v>
      </c>
    </row>
    <row r="520" spans="1:11" x14ac:dyDescent="0.3">
      <c r="A520" s="51" t="str">
        <f t="shared" si="12"/>
        <v>ADS.DE</v>
      </c>
      <c r="B520" s="52" t="s">
        <v>96</v>
      </c>
      <c r="C520" s="50" t="s">
        <v>2348</v>
      </c>
      <c r="D520" s="50">
        <f>DAX__2019_2020__33[[#This Row],[Open]]*(DAX__2019_2020__33[[#This Row],[Adj Close]]/DAX__2019_2020__33[[#This Row],[Close]])</f>
        <v>191.66090353398059</v>
      </c>
      <c r="E520" s="50" t="s">
        <v>2350</v>
      </c>
      <c r="F520" s="50" t="s">
        <v>2351</v>
      </c>
      <c r="G520" s="50" t="s">
        <v>2350</v>
      </c>
      <c r="H520" s="50" t="s">
        <v>2352</v>
      </c>
      <c r="I520" s="50">
        <f>(DAX__2019_2020__33[[#This Row],[Adj Close]]-DAX__2019_2020__33[[#This Row],[Adj Open]])/DAX__2019_2020__33[[#This Row],[Adj Open]]</f>
        <v>9.8039215686273919E-3</v>
      </c>
      <c r="J520" s="50">
        <f>DAX__2019_2020__33[[#This Row],[Adj Close]]-DAX__2019_2020__33[[#This Row],[Adj Open]]</f>
        <v>1.8790284660194061</v>
      </c>
      <c r="K520" s="50">
        <v>452344</v>
      </c>
    </row>
    <row r="521" spans="1:11" x14ac:dyDescent="0.3">
      <c r="A521" s="51" t="str">
        <f t="shared" si="12"/>
        <v>ADS.DE</v>
      </c>
      <c r="B521" s="52" t="s">
        <v>97</v>
      </c>
      <c r="C521" s="50" t="s">
        <v>2353</v>
      </c>
      <c r="D521" s="50">
        <f>DAX__2019_2020__33[[#This Row],[Open]]*(DAX__2019_2020__33[[#This Row],[Adj Close]]/DAX__2019_2020__33[[#This Row],[Close]])</f>
        <v>192.41249089804927</v>
      </c>
      <c r="E521" s="50" t="s">
        <v>2354</v>
      </c>
      <c r="F521" s="50" t="s">
        <v>2355</v>
      </c>
      <c r="G521" s="50" t="s">
        <v>2356</v>
      </c>
      <c r="H521" s="50" t="s">
        <v>2357</v>
      </c>
      <c r="I521" s="50">
        <f>(DAX__2019_2020__33[[#This Row],[Adj Close]]-DAX__2019_2020__33[[#This Row],[Adj Open]])/DAX__2019_2020__33[[#This Row],[Adj Open]]</f>
        <v>4.8828124284744437E-3</v>
      </c>
      <c r="J521" s="50">
        <f>DAX__2019_2020__33[[#This Row],[Adj Close]]-DAX__2019_2020__33[[#This Row],[Adj Open]]</f>
        <v>0.93951410195072071</v>
      </c>
      <c r="K521" s="50">
        <v>725204</v>
      </c>
    </row>
    <row r="522" spans="1:11" x14ac:dyDescent="0.3">
      <c r="A522" s="51" t="str">
        <f t="shared" si="12"/>
        <v>ADS.DE</v>
      </c>
      <c r="B522" s="52" t="s">
        <v>98</v>
      </c>
      <c r="C522" s="50" t="s">
        <v>2358</v>
      </c>
      <c r="D522" s="50">
        <f>DAX__2019_2020__33[[#This Row],[Open]]*(DAX__2019_2020__33[[#This Row],[Adj Close]]/DAX__2019_2020__33[[#This Row],[Close]])</f>
        <v>192.69436362607169</v>
      </c>
      <c r="E522" s="50" t="s">
        <v>2359</v>
      </c>
      <c r="F522" s="50" t="s">
        <v>2360</v>
      </c>
      <c r="G522" s="50" t="s">
        <v>2361</v>
      </c>
      <c r="H522" s="50" t="s">
        <v>2362</v>
      </c>
      <c r="I522" s="50">
        <f>(DAX__2019_2020__33[[#This Row],[Adj Close]]-DAX__2019_2020__33[[#This Row],[Adj Open]])/DAX__2019_2020__33[[#This Row],[Adj Open]]</f>
        <v>1.0726459949494076E-2</v>
      </c>
      <c r="J522" s="50">
        <f>DAX__2019_2020__33[[#This Row],[Adj Close]]-DAX__2019_2020__33[[#This Row],[Adj Open]]</f>
        <v>2.066928373928306</v>
      </c>
      <c r="K522" s="50">
        <v>565282</v>
      </c>
    </row>
    <row r="523" spans="1:11" x14ac:dyDescent="0.3">
      <c r="A523" s="51" t="str">
        <f t="shared" si="12"/>
        <v>ADS.DE</v>
      </c>
      <c r="B523" s="52" t="s">
        <v>99</v>
      </c>
      <c r="C523" s="50" t="s">
        <v>2363</v>
      </c>
      <c r="D523" s="50">
        <f>DAX__2019_2020__33[[#This Row],[Open]]*(DAX__2019_2020__33[[#This Row],[Adj Close]]/DAX__2019_2020__33[[#This Row],[Close]])</f>
        <v>188.93630680510827</v>
      </c>
      <c r="E523" s="50" t="s">
        <v>2364</v>
      </c>
      <c r="F523" s="50" t="s">
        <v>2339</v>
      </c>
      <c r="G523" s="50" t="s">
        <v>2365</v>
      </c>
      <c r="H523" s="50" t="s">
        <v>2366</v>
      </c>
      <c r="I523" s="50">
        <f>(DAX__2019_2020__33[[#This Row],[Adj Close]]-DAX__2019_2020__33[[#This Row],[Adj Open]])/DAX__2019_2020__33[[#This Row],[Adj Open]]</f>
        <v>5.9671654112232889E-3</v>
      </c>
      <c r="J523" s="50">
        <f>DAX__2019_2020__33[[#This Row],[Adj Close]]-DAX__2019_2020__33[[#This Row],[Adj Open]]</f>
        <v>1.1274141948917134</v>
      </c>
      <c r="K523" s="50">
        <v>1008541</v>
      </c>
    </row>
    <row r="524" spans="1:11" x14ac:dyDescent="0.3">
      <c r="A524" s="51" t="str">
        <f t="shared" si="12"/>
        <v>ADS.DE</v>
      </c>
      <c r="B524" s="52" t="s">
        <v>100</v>
      </c>
      <c r="C524" s="50" t="s">
        <v>2367</v>
      </c>
      <c r="D524" s="50">
        <f>DAX__2019_2020__33[[#This Row],[Open]]*(DAX__2019_2020__33[[#This Row],[Adj Close]]/DAX__2019_2020__33[[#This Row],[Close]])</f>
        <v>191.94274606707191</v>
      </c>
      <c r="E524" s="50" t="s">
        <v>2368</v>
      </c>
      <c r="F524" s="50" t="s">
        <v>2369</v>
      </c>
      <c r="G524" s="50" t="s">
        <v>2348</v>
      </c>
      <c r="H524" s="50" t="s">
        <v>2349</v>
      </c>
      <c r="I524" s="50">
        <f>(DAX__2019_2020__33[[#This Row],[Adj Close]]-DAX__2019_2020__33[[#This Row],[Adj Open]])/DAX__2019_2020__33[[#This Row],[Adj Open]]</f>
        <v>-1.4684434439289509E-3</v>
      </c>
      <c r="J524" s="50">
        <f>DAX__2019_2020__33[[#This Row],[Adj Close]]-DAX__2019_2020__33[[#This Row],[Adj Open]]</f>
        <v>-0.28185706707191116</v>
      </c>
      <c r="K524" s="50">
        <v>742469</v>
      </c>
    </row>
    <row r="525" spans="1:11" x14ac:dyDescent="0.3">
      <c r="A525" s="51" t="str">
        <f t="shared" si="12"/>
        <v>ADS.DE</v>
      </c>
      <c r="B525" s="52" t="s">
        <v>101</v>
      </c>
      <c r="C525" s="50" t="s">
        <v>2370</v>
      </c>
      <c r="D525" s="50">
        <f>DAX__2019_2020__33[[#This Row],[Open]]*(DAX__2019_2020__33[[#This Row],[Adj Close]]/DAX__2019_2020__33[[#This Row],[Close]])</f>
        <v>190.62740890223341</v>
      </c>
      <c r="E525" s="50" t="s">
        <v>2371</v>
      </c>
      <c r="F525" s="50" t="s">
        <v>2372</v>
      </c>
      <c r="G525" s="50" t="s">
        <v>2373</v>
      </c>
      <c r="H525" s="50" t="s">
        <v>2374</v>
      </c>
      <c r="I525" s="50">
        <f>(DAX__2019_2020__33[[#This Row],[Adj Close]]-DAX__2019_2020__33[[#This Row],[Adj Open]])/DAX__2019_2020__33[[#This Row],[Adj Open]]</f>
        <v>9.8576641653335957E-4</v>
      </c>
      <c r="J525" s="50">
        <f>DAX__2019_2020__33[[#This Row],[Adj Close]]-DAX__2019_2020__33[[#This Row],[Adj Open]]</f>
        <v>0.18791409776659407</v>
      </c>
      <c r="K525" s="50">
        <v>536208</v>
      </c>
    </row>
    <row r="526" spans="1:11" x14ac:dyDescent="0.3">
      <c r="A526" s="51" t="str">
        <f t="shared" si="12"/>
        <v>ADS.DE</v>
      </c>
      <c r="B526" s="52" t="s">
        <v>102</v>
      </c>
      <c r="C526" s="50" t="s">
        <v>2375</v>
      </c>
      <c r="D526" s="50">
        <f>DAX__2019_2020__33[[#This Row],[Open]]*(DAX__2019_2020__33[[#This Row],[Adj Close]]/DAX__2019_2020__33[[#This Row],[Close]])</f>
        <v>190.72136284794865</v>
      </c>
      <c r="E526" s="50" t="s">
        <v>2376</v>
      </c>
      <c r="F526" s="50" t="s">
        <v>2365</v>
      </c>
      <c r="G526" s="50" t="s">
        <v>2367</v>
      </c>
      <c r="H526" s="50" t="s">
        <v>2377</v>
      </c>
      <c r="I526" s="50">
        <f>(DAX__2019_2020__33[[#This Row],[Adj Close]]-DAX__2019_2020__33[[#This Row],[Adj Open]])/DAX__2019_2020__33[[#This Row],[Adj Open]]</f>
        <v>6.4039556650246736E-3</v>
      </c>
      <c r="J526" s="50">
        <f>DAX__2019_2020__33[[#This Row],[Adj Close]]-DAX__2019_2020__33[[#This Row],[Adj Open]]</f>
        <v>1.2213711520513471</v>
      </c>
      <c r="K526" s="50">
        <v>480190</v>
      </c>
    </row>
    <row r="527" spans="1:11" x14ac:dyDescent="0.3">
      <c r="A527" s="51" t="str">
        <f t="shared" si="12"/>
        <v>ADS.DE</v>
      </c>
      <c r="B527" s="52" t="s">
        <v>103</v>
      </c>
      <c r="C527" s="50" t="s">
        <v>2378</v>
      </c>
      <c r="D527" s="50">
        <f>DAX__2019_2020__33[[#This Row],[Open]]*(DAX__2019_2020__33[[#This Row],[Adj Close]]/DAX__2019_2020__33[[#This Row],[Close]])</f>
        <v>191.00322861490363</v>
      </c>
      <c r="E527" s="50" t="s">
        <v>2379</v>
      </c>
      <c r="F527" s="50" t="s">
        <v>2378</v>
      </c>
      <c r="G527" s="50" t="s">
        <v>2380</v>
      </c>
      <c r="H527" s="50" t="s">
        <v>2381</v>
      </c>
      <c r="I527" s="50">
        <f>(DAX__2019_2020__33[[#This Row],[Adj Close]]-DAX__2019_2020__33[[#This Row],[Adj Open]])/DAX__2019_2020__33[[#This Row],[Adj Open]]</f>
        <v>1.4264603822952167E-2</v>
      </c>
      <c r="J527" s="50">
        <f>DAX__2019_2020__33[[#This Row],[Adj Close]]-DAX__2019_2020__33[[#This Row],[Adj Open]]</f>
        <v>2.7245853850963613</v>
      </c>
      <c r="K527" s="50">
        <v>515368</v>
      </c>
    </row>
    <row r="528" spans="1:11" x14ac:dyDescent="0.3">
      <c r="A528" s="51" t="str">
        <f t="shared" si="12"/>
        <v>ADS.DE</v>
      </c>
      <c r="B528" s="52" t="s">
        <v>104</v>
      </c>
      <c r="C528" s="50" t="s">
        <v>2382</v>
      </c>
      <c r="D528" s="50">
        <f>DAX__2019_2020__33[[#This Row],[Open]]*(DAX__2019_2020__33[[#This Row],[Adj Close]]/DAX__2019_2020__33[[#This Row],[Close]])</f>
        <v>194.00967084510842</v>
      </c>
      <c r="E528" s="50" t="s">
        <v>2359</v>
      </c>
      <c r="F528" s="50" t="s">
        <v>2383</v>
      </c>
      <c r="G528" s="50" t="s">
        <v>2359</v>
      </c>
      <c r="H528" s="50" t="s">
        <v>2384</v>
      </c>
      <c r="I528" s="50">
        <f>(DAX__2019_2020__33[[#This Row],[Adj Close]]-DAX__2019_2020__33[[#This Row],[Adj Open]])/DAX__2019_2020__33[[#This Row],[Adj Open]]</f>
        <v>5.8111234866827363E-3</v>
      </c>
      <c r="J528" s="50">
        <f>DAX__2019_2020__33[[#This Row],[Adj Close]]-DAX__2019_2020__33[[#This Row],[Adj Open]]</f>
        <v>1.1274141548915964</v>
      </c>
      <c r="K528" s="50">
        <v>637020</v>
      </c>
    </row>
    <row r="529" spans="1:11" x14ac:dyDescent="0.3">
      <c r="A529" s="51" t="str">
        <f t="shared" si="12"/>
        <v>ADS.DE</v>
      </c>
      <c r="B529" s="52" t="s">
        <v>105</v>
      </c>
      <c r="C529" s="50" t="s">
        <v>2353</v>
      </c>
      <c r="D529" s="50">
        <f>DAX__2019_2020__33[[#This Row],[Open]]*(DAX__2019_2020__33[[#This Row],[Adj Close]]/DAX__2019_2020__33[[#This Row],[Close]])</f>
        <v>192.4124941835162</v>
      </c>
      <c r="E529" s="50" t="s">
        <v>2358</v>
      </c>
      <c r="F529" s="50" t="s">
        <v>2385</v>
      </c>
      <c r="G529" s="50" t="s">
        <v>2386</v>
      </c>
      <c r="H529" s="50" t="s">
        <v>2387</v>
      </c>
      <c r="I529" s="50">
        <f>(DAX__2019_2020__33[[#This Row],[Adj Close]]-DAX__2019_2020__33[[#This Row],[Adj Open]])/DAX__2019_2020__33[[#This Row],[Adj Open]]</f>
        <v>-2.9052719300985557E-2</v>
      </c>
      <c r="J529" s="50">
        <f>DAX__2019_2020__33[[#This Row],[Adj Close]]-DAX__2019_2020__33[[#This Row],[Adj Open]]</f>
        <v>-5.5901061835162125</v>
      </c>
      <c r="K529" s="50">
        <v>1264227</v>
      </c>
    </row>
    <row r="530" spans="1:11" x14ac:dyDescent="0.3">
      <c r="A530" s="51" t="str">
        <f t="shared" si="12"/>
        <v>ADS.DE</v>
      </c>
      <c r="B530" s="52" t="s">
        <v>106</v>
      </c>
      <c r="C530" s="50" t="s">
        <v>2388</v>
      </c>
      <c r="D530" s="50">
        <f>DAX__2019_2020__33[[#This Row],[Open]]*(DAX__2019_2020__33[[#This Row],[Adj Close]]/DAX__2019_2020__33[[#This Row],[Close]])</f>
        <v>187.15121787370657</v>
      </c>
      <c r="E530" s="50" t="s">
        <v>2389</v>
      </c>
      <c r="F530" s="50" t="s">
        <v>2390</v>
      </c>
      <c r="G530" s="50" t="s">
        <v>2391</v>
      </c>
      <c r="H530" s="50" t="s">
        <v>2392</v>
      </c>
      <c r="I530" s="50">
        <f>(DAX__2019_2020__33[[#This Row],[Adj Close]]-DAX__2019_2020__33[[#This Row],[Adj Open]])/DAX__2019_2020__33[[#This Row],[Adj Open]]</f>
        <v>-1.2299181912136277E-2</v>
      </c>
      <c r="J530" s="50">
        <f>DAX__2019_2020__33[[#This Row],[Adj Close]]-DAX__2019_2020__33[[#This Row],[Adj Open]]</f>
        <v>-2.3018068737065676</v>
      </c>
      <c r="K530" s="50">
        <v>790905</v>
      </c>
    </row>
    <row r="531" spans="1:11" x14ac:dyDescent="0.3">
      <c r="A531" s="51" t="str">
        <f t="shared" si="12"/>
        <v>ADS.DE</v>
      </c>
      <c r="B531" s="52" t="s">
        <v>107</v>
      </c>
      <c r="C531" s="50" t="s">
        <v>2393</v>
      </c>
      <c r="D531" s="50">
        <f>DAX__2019_2020__33[[#This Row],[Open]]*(DAX__2019_2020__33[[#This Row],[Adj Close]]/DAX__2019_2020__33[[#This Row],[Close]])</f>
        <v>185.03729985768103</v>
      </c>
      <c r="E531" s="50" t="s">
        <v>2375</v>
      </c>
      <c r="F531" s="50" t="s">
        <v>2394</v>
      </c>
      <c r="G531" s="50" t="s">
        <v>2395</v>
      </c>
      <c r="H531" s="50" t="s">
        <v>2396</v>
      </c>
      <c r="I531" s="50">
        <f>(DAX__2019_2020__33[[#This Row],[Adj Close]]-DAX__2019_2020__33[[#This Row],[Adj Open]])/DAX__2019_2020__33[[#This Row],[Adj Open]]</f>
        <v>2.9703001214059423E-2</v>
      </c>
      <c r="J531" s="50">
        <f>DAX__2019_2020__33[[#This Row],[Adj Close]]-DAX__2019_2020__33[[#This Row],[Adj Open]]</f>
        <v>5.4961631423189772</v>
      </c>
      <c r="K531" s="50">
        <v>975943</v>
      </c>
    </row>
    <row r="532" spans="1:11" x14ac:dyDescent="0.3">
      <c r="A532" s="51" t="str">
        <f t="shared" si="12"/>
        <v>ADS.DE</v>
      </c>
      <c r="B532" s="52" t="s">
        <v>108</v>
      </c>
      <c r="C532" s="50" t="s">
        <v>2375</v>
      </c>
      <c r="D532" s="50">
        <f>DAX__2019_2020__33[[#This Row],[Open]]*(DAX__2019_2020__33[[#This Row],[Adj Close]]/DAX__2019_2020__33[[#This Row],[Close]])</f>
        <v>190.72137415841584</v>
      </c>
      <c r="E532" s="50" t="s">
        <v>2369</v>
      </c>
      <c r="F532" s="50" t="s">
        <v>2397</v>
      </c>
      <c r="G532" s="50" t="s">
        <v>2398</v>
      </c>
      <c r="H532" s="50" t="s">
        <v>2399</v>
      </c>
      <c r="I532" s="50">
        <f>(DAX__2019_2020__33[[#This Row],[Adj Close]]-DAX__2019_2020__33[[#This Row],[Adj Open]])/DAX__2019_2020__33[[#This Row],[Adj Open]]</f>
        <v>-4.9261083743842625E-3</v>
      </c>
      <c r="J532" s="50">
        <f>DAX__2019_2020__33[[#This Row],[Adj Close]]-DAX__2019_2020__33[[#This Row],[Adj Open]]</f>
        <v>-0.93951415841584662</v>
      </c>
      <c r="K532" s="50">
        <v>465604</v>
      </c>
    </row>
    <row r="533" spans="1:11" x14ac:dyDescent="0.3">
      <c r="A533" s="51" t="str">
        <f t="shared" si="12"/>
        <v>ADS.DE</v>
      </c>
      <c r="B533" s="52" t="s">
        <v>109</v>
      </c>
      <c r="C533" s="50" t="s">
        <v>2400</v>
      </c>
      <c r="D533" s="50">
        <f>DAX__2019_2020__33[[#This Row],[Open]]*(DAX__2019_2020__33[[#This Row],[Adj Close]]/DAX__2019_2020__33[[#This Row],[Close]])</f>
        <v>188.56047408371339</v>
      </c>
      <c r="E533" s="50" t="s">
        <v>2401</v>
      </c>
      <c r="F533" s="50" t="s">
        <v>2402</v>
      </c>
      <c r="G533" s="50" t="s">
        <v>2403</v>
      </c>
      <c r="H533" s="50" t="s">
        <v>2404</v>
      </c>
      <c r="I533" s="50">
        <f>(DAX__2019_2020__33[[#This Row],[Adj Close]]-DAX__2019_2020__33[[#This Row],[Adj Open]])/DAX__2019_2020__33[[#This Row],[Adj Open]]</f>
        <v>-5.9790583853371543E-3</v>
      </c>
      <c r="J533" s="50">
        <f>DAX__2019_2020__33[[#This Row],[Adj Close]]-DAX__2019_2020__33[[#This Row],[Adj Open]]</f>
        <v>-1.1274140837133757</v>
      </c>
      <c r="K533" s="50">
        <v>640974</v>
      </c>
    </row>
    <row r="534" spans="1:11" x14ac:dyDescent="0.3">
      <c r="A534" s="51" t="str">
        <f t="shared" si="12"/>
        <v>ADS.DE</v>
      </c>
      <c r="B534" s="52" t="s">
        <v>110</v>
      </c>
      <c r="C534" s="50" t="s">
        <v>2389</v>
      </c>
      <c r="D534" s="50">
        <f>DAX__2019_2020__33[[#This Row],[Open]]*(DAX__2019_2020__33[[#This Row],[Adj Close]]/DAX__2019_2020__33[[#This Row],[Close]])</f>
        <v>187.33912462943974</v>
      </c>
      <c r="E534" s="50" t="s">
        <v>2400</v>
      </c>
      <c r="F534" s="50" t="s">
        <v>2405</v>
      </c>
      <c r="G534" s="50" t="s">
        <v>2334</v>
      </c>
      <c r="H534" s="50" t="s">
        <v>2406</v>
      </c>
      <c r="I534" s="50">
        <f>(DAX__2019_2020__33[[#This Row],[Adj Close]]-DAX__2019_2020__33[[#This Row],[Adj Open]])/DAX__2019_2020__33[[#This Row],[Adj Open]]</f>
        <v>-5.2657373700822916E-3</v>
      </c>
      <c r="J534" s="50">
        <f>DAX__2019_2020__33[[#This Row],[Adj Close]]-DAX__2019_2020__33[[#This Row],[Adj Open]]</f>
        <v>-0.98647862943974474</v>
      </c>
      <c r="K534" s="50">
        <v>552328</v>
      </c>
    </row>
    <row r="535" spans="1:11" x14ac:dyDescent="0.3">
      <c r="A535" s="51" t="str">
        <f t="shared" si="12"/>
        <v>ADS.DE</v>
      </c>
      <c r="B535" s="52" t="s">
        <v>111</v>
      </c>
      <c r="C535" s="50" t="s">
        <v>2407</v>
      </c>
      <c r="D535" s="50">
        <f>DAX__2019_2020__33[[#This Row],[Open]]*(DAX__2019_2020__33[[#This Row],[Adj Close]]/DAX__2019_2020__33[[#This Row],[Close]])</f>
        <v>185.78891035087719</v>
      </c>
      <c r="E535" s="50" t="s">
        <v>2408</v>
      </c>
      <c r="F535" s="50" t="s">
        <v>2407</v>
      </c>
      <c r="G535" s="50" t="s">
        <v>2403</v>
      </c>
      <c r="H535" s="50" t="s">
        <v>2404</v>
      </c>
      <c r="I535" s="50">
        <f>(DAX__2019_2020__33[[#This Row],[Adj Close]]-DAX__2019_2020__33[[#This Row],[Adj Open]])/DAX__2019_2020__33[[#This Row],[Adj Open]]</f>
        <v>8.8495575221239839E-3</v>
      </c>
      <c r="J535" s="50">
        <f>DAX__2019_2020__33[[#This Row],[Adj Close]]-DAX__2019_2020__33[[#This Row],[Adj Open]]</f>
        <v>1.6441496491228236</v>
      </c>
      <c r="K535" s="50">
        <v>392640</v>
      </c>
    </row>
    <row r="536" spans="1:11" x14ac:dyDescent="0.3">
      <c r="A536" s="51" t="str">
        <f t="shared" si="12"/>
        <v>ADS.DE</v>
      </c>
      <c r="B536" s="52" t="s">
        <v>112</v>
      </c>
      <c r="C536" s="50" t="s">
        <v>2409</v>
      </c>
      <c r="D536" s="50">
        <f>DAX__2019_2020__33[[#This Row],[Open]]*(DAX__2019_2020__33[[#This Row],[Adj Close]]/DAX__2019_2020__33[[#This Row],[Close]])</f>
        <v>189.49999501586845</v>
      </c>
      <c r="E536" s="50" t="s">
        <v>2410</v>
      </c>
      <c r="F536" s="50" t="s">
        <v>2411</v>
      </c>
      <c r="G536" s="50" t="s">
        <v>2363</v>
      </c>
      <c r="H536" s="50" t="s">
        <v>2412</v>
      </c>
      <c r="I536" s="50">
        <f>(DAX__2019_2020__33[[#This Row],[Adj Close]]-DAX__2019_2020__33[[#This Row],[Adj Open]])/DAX__2019_2020__33[[#This Row],[Adj Open]]</f>
        <v>-2.974670346673335E-3</v>
      </c>
      <c r="J536" s="50">
        <f>DAX__2019_2020__33[[#This Row],[Adj Close]]-DAX__2019_2020__33[[#This Row],[Adj Open]]</f>
        <v>-0.56370001586844865</v>
      </c>
      <c r="K536" s="50">
        <v>544225</v>
      </c>
    </row>
    <row r="537" spans="1:11" x14ac:dyDescent="0.3">
      <c r="A537" s="51" t="str">
        <f t="shared" si="12"/>
        <v>ADS.DE</v>
      </c>
      <c r="B537" s="52" t="s">
        <v>113</v>
      </c>
      <c r="C537" s="50" t="s">
        <v>2413</v>
      </c>
      <c r="D537" s="50">
        <f>DAX__2019_2020__33[[#This Row],[Open]]*(DAX__2019_2020__33[[#This Row],[Adj Close]]/DAX__2019_2020__33[[#This Row],[Close]])</f>
        <v>190.25161103201444</v>
      </c>
      <c r="E537" s="50" t="s">
        <v>2401</v>
      </c>
      <c r="F537" s="50" t="s">
        <v>2334</v>
      </c>
      <c r="G537" s="50" t="s">
        <v>2414</v>
      </c>
      <c r="H537" s="50" t="s">
        <v>2415</v>
      </c>
      <c r="I537" s="50">
        <f>(DAX__2019_2020__33[[#This Row],[Adj Close]]-DAX__2019_2020__33[[#This Row],[Adj Open]])/DAX__2019_2020__33[[#This Row],[Adj Open]]</f>
        <v>-1.9012375308641988E-2</v>
      </c>
      <c r="J537" s="50">
        <f>DAX__2019_2020__33[[#This Row],[Adj Close]]-DAX__2019_2020__33[[#This Row],[Adj Open]]</f>
        <v>-3.6171350320144313</v>
      </c>
      <c r="K537" s="50">
        <v>542197</v>
      </c>
    </row>
    <row r="538" spans="1:11" x14ac:dyDescent="0.3">
      <c r="A538" s="51" t="str">
        <f t="shared" si="12"/>
        <v>ADS.DE</v>
      </c>
      <c r="B538" s="52" t="s">
        <v>114</v>
      </c>
      <c r="C538" s="50" t="s">
        <v>2416</v>
      </c>
      <c r="D538" s="50">
        <f>DAX__2019_2020__33[[#This Row],[Open]]*(DAX__2019_2020__33[[#This Row],[Adj Close]]/DAX__2019_2020__33[[#This Row],[Close]])</f>
        <v>187.24517539214656</v>
      </c>
      <c r="E538" s="50" t="s">
        <v>2365</v>
      </c>
      <c r="F538" s="50" t="s">
        <v>2417</v>
      </c>
      <c r="G538" s="50" t="s">
        <v>2327</v>
      </c>
      <c r="H538" s="50" t="s">
        <v>2328</v>
      </c>
      <c r="I538" s="50">
        <f>(DAX__2019_2020__33[[#This Row],[Adj Close]]-DAX__2019_2020__33[[#This Row],[Adj Open]])/DAX__2019_2020__33[[#This Row],[Adj Open]]</f>
        <v>-1.1540406248764611E-2</v>
      </c>
      <c r="J538" s="50">
        <f>DAX__2019_2020__33[[#This Row],[Adj Close]]-DAX__2019_2020__33[[#This Row],[Adj Open]]</f>
        <v>-2.1608853921465538</v>
      </c>
      <c r="K538" s="50">
        <v>931782</v>
      </c>
    </row>
    <row r="539" spans="1:11" x14ac:dyDescent="0.3">
      <c r="A539" s="51" t="str">
        <f t="shared" si="12"/>
        <v>ADS.DE</v>
      </c>
      <c r="B539" s="52" t="s">
        <v>115</v>
      </c>
      <c r="C539" s="50" t="s">
        <v>2394</v>
      </c>
      <c r="D539" s="50">
        <f>DAX__2019_2020__33[[#This Row],[Open]]*(DAX__2019_2020__33[[#This Row],[Adj Close]]/DAX__2019_2020__33[[#This Row],[Close]])</f>
        <v>184.99034104201135</v>
      </c>
      <c r="E539" s="50" t="s">
        <v>2335</v>
      </c>
      <c r="F539" s="50" t="s">
        <v>2418</v>
      </c>
      <c r="G539" s="50" t="s">
        <v>2419</v>
      </c>
      <c r="H539" s="50" t="s">
        <v>2420</v>
      </c>
      <c r="I539" s="50">
        <f>(DAX__2019_2020__33[[#This Row],[Adj Close]]-DAX__2019_2020__33[[#This Row],[Adj Open]])/DAX__2019_2020__33[[#This Row],[Adj Open]]</f>
        <v>1.1427120713878743E-2</v>
      </c>
      <c r="J539" s="50">
        <f>DAX__2019_2020__33[[#This Row],[Adj Close]]-DAX__2019_2020__33[[#This Row],[Adj Open]]</f>
        <v>2.1139069579886609</v>
      </c>
      <c r="K539" s="50">
        <v>814575</v>
      </c>
    </row>
    <row r="540" spans="1:11" x14ac:dyDescent="0.3">
      <c r="A540" s="51" t="str">
        <f t="shared" si="12"/>
        <v>ADS.DE</v>
      </c>
      <c r="B540" s="52" t="s">
        <v>116</v>
      </c>
      <c r="C540" s="50" t="s">
        <v>2421</v>
      </c>
      <c r="D540" s="50">
        <f>DAX__2019_2020__33[[#This Row],[Open]]*(DAX__2019_2020__33[[#This Row],[Adj Close]]/DAX__2019_2020__33[[#This Row],[Close]])</f>
        <v>187.01030008935146</v>
      </c>
      <c r="E540" s="50" t="s">
        <v>2335</v>
      </c>
      <c r="F540" s="50" t="s">
        <v>2422</v>
      </c>
      <c r="G540" s="50" t="s">
        <v>2423</v>
      </c>
      <c r="H540" s="50" t="s">
        <v>2424</v>
      </c>
      <c r="I540" s="50">
        <f>(DAX__2019_2020__33[[#This Row],[Adj Close]]-DAX__2019_2020__33[[#This Row],[Adj Open]])/DAX__2019_2020__33[[#This Row],[Adj Open]]</f>
        <v>-2.5119316375996504E-3</v>
      </c>
      <c r="J540" s="50">
        <f>DAX__2019_2020__33[[#This Row],[Adj Close]]-DAX__2019_2020__33[[#This Row],[Adj Open]]</f>
        <v>-0.46975708935144667</v>
      </c>
      <c r="K540" s="50">
        <v>290704</v>
      </c>
    </row>
    <row r="541" spans="1:11" x14ac:dyDescent="0.3">
      <c r="A541" s="51" t="str">
        <f t="shared" si="12"/>
        <v>ADS.DE</v>
      </c>
      <c r="B541" s="52" t="s">
        <v>117</v>
      </c>
      <c r="C541" s="50" t="s">
        <v>2330</v>
      </c>
      <c r="D541" s="50">
        <f>DAX__2019_2020__33[[#This Row],[Open]]*(DAX__2019_2020__33[[#This Row],[Adj Close]]/DAX__2019_2020__33[[#This Row],[Close]])</f>
        <v>186.02379160519635</v>
      </c>
      <c r="E541" s="50" t="s">
        <v>2372</v>
      </c>
      <c r="F541" s="50" t="s">
        <v>2425</v>
      </c>
      <c r="G541" s="50" t="s">
        <v>2397</v>
      </c>
      <c r="H541" s="50" t="s">
        <v>2426</v>
      </c>
      <c r="I541" s="50">
        <f>(DAX__2019_2020__33[[#This Row],[Adj Close]]-DAX__2019_2020__33[[#This Row],[Adj Open]])/DAX__2019_2020__33[[#This Row],[Adj Open]]</f>
        <v>1.9191934343434448E-2</v>
      </c>
      <c r="J541" s="50">
        <f>DAX__2019_2020__33[[#This Row],[Adj Close]]-DAX__2019_2020__33[[#This Row],[Adj Open]]</f>
        <v>3.5701563948036608</v>
      </c>
      <c r="K541" s="50">
        <v>526417</v>
      </c>
    </row>
    <row r="542" spans="1:11" x14ac:dyDescent="0.3">
      <c r="A542" s="51" t="str">
        <f t="shared" si="12"/>
        <v>ADS.DE</v>
      </c>
      <c r="B542" s="52" t="s">
        <v>118</v>
      </c>
      <c r="C542" s="50" t="s">
        <v>2427</v>
      </c>
      <c r="D542" s="50">
        <f>DAX__2019_2020__33[[#This Row],[Open]]*(DAX__2019_2020__33[[#This Row],[Adj Close]]/DAX__2019_2020__33[[#This Row],[Close]])</f>
        <v>189.68790988727162</v>
      </c>
      <c r="E542" s="50" t="s">
        <v>2428</v>
      </c>
      <c r="F542" s="50" t="s">
        <v>2363</v>
      </c>
      <c r="G542" s="50" t="s">
        <v>2410</v>
      </c>
      <c r="H542" s="50" t="s">
        <v>2429</v>
      </c>
      <c r="I542" s="50">
        <f>(DAX__2019_2020__33[[#This Row],[Adj Close]]-DAX__2019_2020__33[[#This Row],[Adj Open]])/DAX__2019_2020__33[[#This Row],[Adj Open]]</f>
        <v>9.9064886549729515E-4</v>
      </c>
      <c r="J542" s="50">
        <f>DAX__2019_2020__33[[#This Row],[Adj Close]]-DAX__2019_2020__33[[#This Row],[Adj Open]]</f>
        <v>0.18791411272837877</v>
      </c>
      <c r="K542" s="50">
        <v>406671</v>
      </c>
    </row>
    <row r="543" spans="1:11" x14ac:dyDescent="0.3">
      <c r="A543" s="51" t="str">
        <f t="shared" si="12"/>
        <v>ADS.DE</v>
      </c>
      <c r="B543" s="52" t="s">
        <v>119</v>
      </c>
      <c r="C543" s="50" t="s">
        <v>2428</v>
      </c>
      <c r="D543" s="50">
        <f>DAX__2019_2020__33[[#This Row],[Open]]*(DAX__2019_2020__33[[#This Row],[Adj Close]]/DAX__2019_2020__33[[#This Row],[Close]])</f>
        <v>190.34556299785055</v>
      </c>
      <c r="E543" s="50" t="s">
        <v>2371</v>
      </c>
      <c r="F543" s="50" t="s">
        <v>2427</v>
      </c>
      <c r="G543" s="50" t="s">
        <v>2395</v>
      </c>
      <c r="H543" s="50" t="s">
        <v>2396</v>
      </c>
      <c r="I543" s="50">
        <f>(DAX__2019_2020__33[[#This Row],[Adj Close]]-DAX__2019_2020__33[[#This Row],[Adj Open]])/DAX__2019_2020__33[[#This Row],[Adj Open]]</f>
        <v>9.8715199445748958E-4</v>
      </c>
      <c r="J543" s="50">
        <f>DAX__2019_2020__33[[#This Row],[Adj Close]]-DAX__2019_2020__33[[#This Row],[Adj Open]]</f>
        <v>0.1879000021494619</v>
      </c>
      <c r="K543" s="50">
        <v>442721</v>
      </c>
    </row>
    <row r="544" spans="1:11" x14ac:dyDescent="0.3">
      <c r="A544" s="51" t="str">
        <f t="shared" si="12"/>
        <v>ADS.DE</v>
      </c>
      <c r="B544" s="52" t="s">
        <v>120</v>
      </c>
      <c r="C544" s="50" t="s">
        <v>2370</v>
      </c>
      <c r="D544" s="50">
        <f>DAX__2019_2020__33[[#This Row],[Open]]*(DAX__2019_2020__33[[#This Row],[Adj Close]]/DAX__2019_2020__33[[#This Row],[Close]])</f>
        <v>190.62740878494134</v>
      </c>
      <c r="E544" s="50" t="s">
        <v>2430</v>
      </c>
      <c r="F544" s="50" t="s">
        <v>2409</v>
      </c>
      <c r="G544" s="50" t="s">
        <v>2430</v>
      </c>
      <c r="H544" s="50" t="s">
        <v>2431</v>
      </c>
      <c r="I544" s="50">
        <f>(DAX__2019_2020__33[[#This Row],[Adj Close]]-DAX__2019_2020__33[[#This Row],[Adj Open]])/DAX__2019_2020__33[[#This Row],[Adj Open]]</f>
        <v>5.9143027870173356E-3</v>
      </c>
      <c r="J544" s="50">
        <f>DAX__2019_2020__33[[#This Row],[Adj Close]]-DAX__2019_2020__33[[#This Row],[Adj Open]]</f>
        <v>1.1274282150586714</v>
      </c>
      <c r="K544" s="50">
        <v>431059</v>
      </c>
    </row>
    <row r="545" spans="1:11" x14ac:dyDescent="0.3">
      <c r="A545" s="51" t="str">
        <f t="shared" si="12"/>
        <v>ADS.DE</v>
      </c>
      <c r="B545" s="52" t="s">
        <v>121</v>
      </c>
      <c r="C545" s="50" t="s">
        <v>2360</v>
      </c>
      <c r="D545" s="50">
        <f>DAX__2019_2020__33[[#This Row],[Open]]*(DAX__2019_2020__33[[#This Row],[Adj Close]]/DAX__2019_2020__33[[#This Row],[Close]])</f>
        <v>192.60039142747894</v>
      </c>
      <c r="E545" s="50" t="s">
        <v>2432</v>
      </c>
      <c r="F545" s="50" t="s">
        <v>2353</v>
      </c>
      <c r="G545" s="50" t="s">
        <v>2433</v>
      </c>
      <c r="H545" s="50" t="s">
        <v>2434</v>
      </c>
      <c r="I545" s="50">
        <f>(DAX__2019_2020__33[[#This Row],[Adj Close]]-DAX__2019_2020__33[[#This Row],[Adj Open]])/DAX__2019_2020__33[[#This Row],[Adj Open]]</f>
        <v>2.5853673170731756E-2</v>
      </c>
      <c r="J545" s="50">
        <f>DAX__2019_2020__33[[#This Row],[Adj Close]]-DAX__2019_2020__33[[#This Row],[Adj Open]]</f>
        <v>4.9794275725210468</v>
      </c>
      <c r="K545" s="50">
        <v>898700</v>
      </c>
    </row>
    <row r="546" spans="1:11" x14ac:dyDescent="0.3">
      <c r="A546" s="51" t="str">
        <f t="shared" si="12"/>
        <v>ADS.DE</v>
      </c>
      <c r="B546" s="52" t="s">
        <v>122</v>
      </c>
      <c r="C546" s="50" t="s">
        <v>2435</v>
      </c>
      <c r="D546" s="50">
        <f>DAX__2019_2020__33[[#This Row],[Open]]*(DAX__2019_2020__33[[#This Row],[Adj Close]]/DAX__2019_2020__33[[#This Row],[Close]])</f>
        <v>196.45241044500639</v>
      </c>
      <c r="E546" s="50" t="s">
        <v>2436</v>
      </c>
      <c r="F546" s="50" t="s">
        <v>2437</v>
      </c>
      <c r="G546" s="50" t="s">
        <v>2438</v>
      </c>
      <c r="H546" s="50" t="s">
        <v>2439</v>
      </c>
      <c r="I546" s="50">
        <f>(DAX__2019_2020__33[[#This Row],[Adj Close]]-DAX__2019_2020__33[[#This Row],[Adj Open]])/DAX__2019_2020__33[[#This Row],[Adj Open]]</f>
        <v>2.2955465625381071E-2</v>
      </c>
      <c r="J546" s="50">
        <f>DAX__2019_2020__33[[#This Row],[Adj Close]]-DAX__2019_2020__33[[#This Row],[Adj Open]]</f>
        <v>4.5096565549935974</v>
      </c>
      <c r="K546" s="50">
        <v>858693</v>
      </c>
    </row>
    <row r="547" spans="1:11" x14ac:dyDescent="0.3">
      <c r="A547" s="51" t="str">
        <f t="shared" si="12"/>
        <v>ADS.DE</v>
      </c>
      <c r="B547" s="52" t="s">
        <v>123</v>
      </c>
      <c r="C547" s="50" t="s">
        <v>2440</v>
      </c>
      <c r="D547" s="50">
        <f>DAX__2019_2020__33[[#This Row],[Open]]*(DAX__2019_2020__33[[#This Row],[Adj Close]]/DAX__2019_2020__33[[#This Row],[Close]])</f>
        <v>199.6467658475805</v>
      </c>
      <c r="E547" s="50" t="s">
        <v>2441</v>
      </c>
      <c r="F547" s="50" t="s">
        <v>2442</v>
      </c>
      <c r="G547" s="50" t="s">
        <v>2443</v>
      </c>
      <c r="H547" s="50" t="s">
        <v>2444</v>
      </c>
      <c r="I547" s="50">
        <f>(DAX__2019_2020__33[[#This Row],[Adj Close]]-DAX__2019_2020__33[[#This Row],[Adj Open]])/DAX__2019_2020__33[[#This Row],[Adj Open]]</f>
        <v>2.8235576470587976E-3</v>
      </c>
      <c r="J547" s="50">
        <f>DAX__2019_2020__33[[#This Row],[Adj Close]]-DAX__2019_2020__33[[#This Row],[Adj Open]]</f>
        <v>0.56371415241949308</v>
      </c>
      <c r="K547" s="50">
        <v>546445</v>
      </c>
    </row>
    <row r="548" spans="1:11" x14ac:dyDescent="0.3">
      <c r="A548" s="51" t="str">
        <f t="shared" si="12"/>
        <v>ADS.DE</v>
      </c>
      <c r="B548" s="52" t="s">
        <v>124</v>
      </c>
      <c r="C548" s="50" t="s">
        <v>2445</v>
      </c>
      <c r="D548" s="50">
        <f>DAX__2019_2020__33[[#This Row],[Open]]*(DAX__2019_2020__33[[#This Row],[Adj Close]]/DAX__2019_2020__33[[#This Row],[Close]])</f>
        <v>199.92860788421825</v>
      </c>
      <c r="E548" s="50" t="s">
        <v>2446</v>
      </c>
      <c r="F548" s="50" t="s">
        <v>2447</v>
      </c>
      <c r="G548" s="50" t="s">
        <v>2448</v>
      </c>
      <c r="H548" s="50" t="s">
        <v>2449</v>
      </c>
      <c r="I548" s="50">
        <f>(DAX__2019_2020__33[[#This Row],[Adj Close]]-DAX__2019_2020__33[[#This Row],[Adj Open]])/DAX__2019_2020__33[[#This Row],[Adj Open]]</f>
        <v>3.7594125409856592E-3</v>
      </c>
      <c r="J548" s="50">
        <f>DAX__2019_2020__33[[#This Row],[Adj Close]]-DAX__2019_2020__33[[#This Row],[Adj Open]]</f>
        <v>0.75161411578173443</v>
      </c>
      <c r="K548" s="50">
        <v>1167496</v>
      </c>
    </row>
    <row r="549" spans="1:11" x14ac:dyDescent="0.3">
      <c r="A549" s="51" t="str">
        <f t="shared" si="12"/>
        <v>ADS.DE</v>
      </c>
      <c r="B549" s="52" t="s">
        <v>125</v>
      </c>
      <c r="C549" s="50" t="s">
        <v>2436</v>
      </c>
      <c r="D549" s="50">
        <f>DAX__2019_2020__33[[#This Row],[Open]]*(DAX__2019_2020__33[[#This Row],[Adj Close]]/DAX__2019_2020__33[[#This Row],[Close]])</f>
        <v>201.52578085527875</v>
      </c>
      <c r="E549" s="50" t="s">
        <v>2450</v>
      </c>
      <c r="F549" s="50" t="s">
        <v>2436</v>
      </c>
      <c r="G549" s="50" t="s">
        <v>2451</v>
      </c>
      <c r="H549" s="50" t="s">
        <v>2452</v>
      </c>
      <c r="I549" s="50">
        <f>(DAX__2019_2020__33[[#This Row],[Adj Close]]-DAX__2019_2020__33[[#This Row],[Adj Open]])/DAX__2019_2020__33[[#This Row],[Adj Open]]</f>
        <v>6.5267785547785846E-3</v>
      </c>
      <c r="J549" s="50">
        <f>DAX__2019_2020__33[[#This Row],[Adj Close]]-DAX__2019_2020__33[[#This Row],[Adj Open]]</f>
        <v>1.315314144721242</v>
      </c>
      <c r="K549" s="50">
        <v>928451</v>
      </c>
    </row>
    <row r="550" spans="1:11" x14ac:dyDescent="0.3">
      <c r="A550" s="51" t="str">
        <f t="shared" si="12"/>
        <v>ADS.DE</v>
      </c>
      <c r="B550" s="52" t="s">
        <v>126</v>
      </c>
      <c r="C550" s="50" t="s">
        <v>2453</v>
      </c>
      <c r="D550" s="50">
        <f>DAX__2019_2020__33[[#This Row],[Open]]*(DAX__2019_2020__33[[#This Row],[Adj Close]]/DAX__2019_2020__33[[#This Row],[Close]])</f>
        <v>204.25036111476385</v>
      </c>
      <c r="E550" s="50" t="s">
        <v>2454</v>
      </c>
      <c r="F550" s="50" t="s">
        <v>2455</v>
      </c>
      <c r="G550" s="50" t="s">
        <v>2455</v>
      </c>
      <c r="H550" s="50" t="s">
        <v>2456</v>
      </c>
      <c r="I550" s="50">
        <f>(DAX__2019_2020__33[[#This Row],[Adj Close]]-DAX__2019_2020__33[[#This Row],[Adj Open]])/DAX__2019_2020__33[[#This Row],[Adj Open]]</f>
        <v>-7.3596644165500992E-3</v>
      </c>
      <c r="J550" s="50">
        <f>DAX__2019_2020__33[[#This Row],[Adj Close]]-DAX__2019_2020__33[[#This Row],[Adj Open]]</f>
        <v>-1.5032141147638356</v>
      </c>
      <c r="K550" s="50">
        <v>514429</v>
      </c>
    </row>
    <row r="551" spans="1:11" x14ac:dyDescent="0.3">
      <c r="A551" s="51" t="str">
        <f t="shared" si="12"/>
        <v>ADS.DE</v>
      </c>
      <c r="B551" s="52" t="s">
        <v>127</v>
      </c>
      <c r="C551" s="50" t="s">
        <v>2457</v>
      </c>
      <c r="D551" s="50">
        <f>DAX__2019_2020__33[[#This Row],[Open]]*(DAX__2019_2020__33[[#This Row],[Adj Close]]/DAX__2019_2020__33[[#This Row],[Close]])</f>
        <v>202.08949782660255</v>
      </c>
      <c r="E551" s="50" t="s">
        <v>2458</v>
      </c>
      <c r="F551" s="50" t="s">
        <v>2459</v>
      </c>
      <c r="G551" s="50" t="s">
        <v>2458</v>
      </c>
      <c r="H551" s="50" t="s">
        <v>2460</v>
      </c>
      <c r="I551" s="50">
        <f>(DAX__2019_2020__33[[#This Row],[Adj Close]]-DAX__2019_2020__33[[#This Row],[Adj Open]])/DAX__2019_2020__33[[#This Row],[Adj Open]]</f>
        <v>7.438358695350142E-3</v>
      </c>
      <c r="J551" s="50">
        <f>DAX__2019_2020__33[[#This Row],[Adj Close]]-DAX__2019_2020__33[[#This Row],[Adj Open]]</f>
        <v>1.5032141733974527</v>
      </c>
      <c r="K551" s="50">
        <v>491008</v>
      </c>
    </row>
    <row r="552" spans="1:11" x14ac:dyDescent="0.3">
      <c r="A552" s="51" t="str">
        <f t="shared" si="12"/>
        <v>ADS.DE</v>
      </c>
      <c r="B552" s="52" t="s">
        <v>128</v>
      </c>
      <c r="C552" s="50" t="s">
        <v>2461</v>
      </c>
      <c r="D552" s="50">
        <f>DAX__2019_2020__33[[#This Row],[Open]]*(DAX__2019_2020__33[[#This Row],[Adj Close]]/DAX__2019_2020__33[[#This Row],[Close]])</f>
        <v>203.02900682102768</v>
      </c>
      <c r="E552" s="50" t="s">
        <v>2462</v>
      </c>
      <c r="F552" s="50" t="s">
        <v>2451</v>
      </c>
      <c r="G552" s="50" t="s">
        <v>2463</v>
      </c>
      <c r="H552" s="50" t="s">
        <v>2464</v>
      </c>
      <c r="I552" s="50">
        <f>(DAX__2019_2020__33[[#This Row],[Adj Close]]-DAX__2019_2020__33[[#This Row],[Adj Open]])/DAX__2019_2020__33[[#This Row],[Adj Open]]</f>
        <v>6.9412307188923324E-3</v>
      </c>
      <c r="J552" s="50">
        <f>DAX__2019_2020__33[[#This Row],[Adj Close]]-DAX__2019_2020__33[[#This Row],[Adj Open]]</f>
        <v>1.4092711789723182</v>
      </c>
      <c r="K552" s="50">
        <v>635605</v>
      </c>
    </row>
    <row r="553" spans="1:11" x14ac:dyDescent="0.3">
      <c r="A553" s="51" t="str">
        <f t="shared" si="12"/>
        <v>ADS.DE</v>
      </c>
      <c r="B553" s="52" t="s">
        <v>129</v>
      </c>
      <c r="C553" s="50" t="s">
        <v>2465</v>
      </c>
      <c r="D553" s="50">
        <f>DAX__2019_2020__33[[#This Row],[Open]]*(DAX__2019_2020__33[[#This Row],[Adj Close]]/DAX__2019_2020__33[[#This Row],[Close]])</f>
        <v>203.87456413150562</v>
      </c>
      <c r="E553" s="50" t="s">
        <v>2450</v>
      </c>
      <c r="F553" s="50" t="s">
        <v>2457</v>
      </c>
      <c r="G553" s="50" t="s">
        <v>2466</v>
      </c>
      <c r="H553" s="50" t="s">
        <v>2467</v>
      </c>
      <c r="I553" s="50">
        <f>(DAX__2019_2020__33[[#This Row],[Adj Close]]-DAX__2019_2020__33[[#This Row],[Adj Open]])/DAX__2019_2020__33[[#This Row],[Adj Open]]</f>
        <v>-6.4515852534561911E-3</v>
      </c>
      <c r="J553" s="50">
        <f>DAX__2019_2020__33[[#This Row],[Adj Close]]-DAX__2019_2020__33[[#This Row],[Adj Open]]</f>
        <v>-1.3153141315056303</v>
      </c>
      <c r="K553" s="50">
        <v>721286</v>
      </c>
    </row>
    <row r="554" spans="1:11" x14ac:dyDescent="0.3">
      <c r="A554" s="51" t="str">
        <f t="shared" si="12"/>
        <v>ADS.DE</v>
      </c>
      <c r="B554" s="52" t="s">
        <v>130</v>
      </c>
      <c r="C554" s="50" t="s">
        <v>2468</v>
      </c>
      <c r="D554" s="50">
        <f>DAX__2019_2020__33[[#This Row],[Open]]*(DAX__2019_2020__33[[#This Row],[Adj Close]]/DAX__2019_2020__33[[#This Row],[Close]])</f>
        <v>200.11650724739297</v>
      </c>
      <c r="E554" s="50" t="s">
        <v>2469</v>
      </c>
      <c r="F554" s="50" t="s">
        <v>2470</v>
      </c>
      <c r="G554" s="50" t="s">
        <v>2471</v>
      </c>
      <c r="H554" s="50" t="s">
        <v>2472</v>
      </c>
      <c r="I554" s="50">
        <f>(DAX__2019_2020__33[[#This Row],[Adj Close]]-DAX__2019_2020__33[[#This Row],[Adj Open]])/DAX__2019_2020__33[[#This Row],[Adj Open]]</f>
        <v>-1.1267577464788774E-2</v>
      </c>
      <c r="J554" s="50">
        <f>DAX__2019_2020__33[[#This Row],[Adj Close]]-DAX__2019_2020__33[[#This Row],[Adj Open]]</f>
        <v>-2.2548282473929646</v>
      </c>
      <c r="K554" s="50">
        <v>1188174</v>
      </c>
    </row>
    <row r="555" spans="1:11" x14ac:dyDescent="0.3">
      <c r="A555" s="51" t="str">
        <f t="shared" si="12"/>
        <v>ADS.DE</v>
      </c>
      <c r="B555" s="52" t="s">
        <v>131</v>
      </c>
      <c r="C555" s="50" t="s">
        <v>2473</v>
      </c>
      <c r="D555" s="50">
        <f>DAX__2019_2020__33[[#This Row],[Open]]*(DAX__2019_2020__33[[#This Row],[Adj Close]]/DAX__2019_2020__33[[#This Row],[Close]])</f>
        <v>198.801208807324</v>
      </c>
      <c r="E555" s="50" t="s">
        <v>2474</v>
      </c>
      <c r="F555" s="50" t="s">
        <v>2475</v>
      </c>
      <c r="G555" s="50" t="s">
        <v>2476</v>
      </c>
      <c r="H555" s="50" t="s">
        <v>2477</v>
      </c>
      <c r="I555" s="50">
        <f>(DAX__2019_2020__33[[#This Row],[Adj Close]]-DAX__2019_2020__33[[#This Row],[Adj Open]])/DAX__2019_2020__33[[#This Row],[Adj Open]]</f>
        <v>4.7258977866003193E-3</v>
      </c>
      <c r="J555" s="50">
        <f>DAX__2019_2020__33[[#This Row],[Adj Close]]-DAX__2019_2020__33[[#This Row],[Adj Open]]</f>
        <v>0.93951419267600045</v>
      </c>
      <c r="K555" s="50">
        <v>488913</v>
      </c>
    </row>
    <row r="556" spans="1:11" x14ac:dyDescent="0.3">
      <c r="A556" s="51" t="str">
        <f t="shared" si="12"/>
        <v>ADS.DE</v>
      </c>
      <c r="B556" s="52" t="s">
        <v>132</v>
      </c>
      <c r="C556" s="50" t="s">
        <v>2478</v>
      </c>
      <c r="D556" s="50">
        <f>DAX__2019_2020__33[[#This Row],[Open]]*(DAX__2019_2020__33[[#This Row],[Adj Close]]/DAX__2019_2020__33[[#This Row],[Close]])</f>
        <v>201.99553252627931</v>
      </c>
      <c r="E556" s="50" t="s">
        <v>2466</v>
      </c>
      <c r="F556" s="50" t="s">
        <v>2479</v>
      </c>
      <c r="G556" s="50" t="s">
        <v>2480</v>
      </c>
      <c r="H556" s="50" t="s">
        <v>2481</v>
      </c>
      <c r="I556" s="50">
        <f>(DAX__2019_2020__33[[#This Row],[Adj Close]]-DAX__2019_2020__33[[#This Row],[Adj Open]])/DAX__2019_2020__33[[#This Row],[Adj Open]]</f>
        <v>-2.4186032558139444E-2</v>
      </c>
      <c r="J556" s="50">
        <f>DAX__2019_2020__33[[#This Row],[Adj Close]]-DAX__2019_2020__33[[#This Row],[Adj Open]]</f>
        <v>-4.8854705262793061</v>
      </c>
      <c r="K556" s="50">
        <v>1130594</v>
      </c>
    </row>
    <row r="557" spans="1:11" x14ac:dyDescent="0.3">
      <c r="A557" s="51" t="str">
        <f t="shared" si="12"/>
        <v>ADS.DE</v>
      </c>
      <c r="B557" s="52" t="s">
        <v>133</v>
      </c>
      <c r="C557" s="50" t="s">
        <v>2346</v>
      </c>
      <c r="D557" s="50">
        <f>DAX__2019_2020__33[[#This Row],[Open]]*(DAX__2019_2020__33[[#This Row],[Adj Close]]/DAX__2019_2020__33[[#This Row],[Close]])</f>
        <v>188.27862049359956</v>
      </c>
      <c r="E557" s="50" t="s">
        <v>2482</v>
      </c>
      <c r="F557" s="50" t="s">
        <v>2483</v>
      </c>
      <c r="G557" s="50" t="s">
        <v>2353</v>
      </c>
      <c r="H557" s="50" t="s">
        <v>2484</v>
      </c>
      <c r="I557" s="50">
        <f>(DAX__2019_2020__33[[#This Row],[Adj Close]]-DAX__2019_2020__33[[#This Row],[Adj Open]])/DAX__2019_2020__33[[#This Row],[Adj Open]]</f>
        <v>2.1956133391900202E-2</v>
      </c>
      <c r="J557" s="50">
        <f>DAX__2019_2020__33[[#This Row],[Adj Close]]-DAX__2019_2020__33[[#This Row],[Adj Open]]</f>
        <v>4.1338705064004273</v>
      </c>
      <c r="K557" s="50">
        <v>1922522</v>
      </c>
    </row>
    <row r="558" spans="1:11" x14ac:dyDescent="0.3">
      <c r="A558" s="51" t="str">
        <f t="shared" si="12"/>
        <v>ADS.DE</v>
      </c>
      <c r="B558" s="52" t="s">
        <v>134</v>
      </c>
      <c r="C558" s="50" t="s">
        <v>2430</v>
      </c>
      <c r="D558" s="50">
        <f>DAX__2019_2020__33[[#This Row],[Open]]*(DAX__2019_2020__33[[#This Row],[Adj Close]]/DAX__2019_2020__33[[#This Row],[Close]])</f>
        <v>191.7548371152086</v>
      </c>
      <c r="E558" s="50" t="s">
        <v>2469</v>
      </c>
      <c r="F558" s="50" t="s">
        <v>2430</v>
      </c>
      <c r="G558" s="50" t="s">
        <v>2473</v>
      </c>
      <c r="H558" s="50" t="s">
        <v>2485</v>
      </c>
      <c r="I558" s="50">
        <f>(DAX__2019_2020__33[[#This Row],[Adj Close]]-DAX__2019_2020__33[[#This Row],[Adj Open]])/DAX__2019_2020__33[[#This Row],[Adj Open]]</f>
        <v>3.6746691717392636E-2</v>
      </c>
      <c r="J558" s="50">
        <f>DAX__2019_2020__33[[#This Row],[Adj Close]]-DAX__2019_2020__33[[#This Row],[Adj Open]]</f>
        <v>7.0463558847914101</v>
      </c>
      <c r="K558" s="50">
        <v>1471886</v>
      </c>
    </row>
    <row r="559" spans="1:11" x14ac:dyDescent="0.3">
      <c r="A559" s="51" t="str">
        <f t="shared" si="12"/>
        <v>ADS.DE</v>
      </c>
      <c r="B559" s="52" t="s">
        <v>135</v>
      </c>
      <c r="C559" s="50" t="s">
        <v>2473</v>
      </c>
      <c r="D559" s="50">
        <f>DAX__2019_2020__33[[#This Row],[Open]]*(DAX__2019_2020__33[[#This Row],[Adj Close]]/DAX__2019_2020__33[[#This Row],[Close]])</f>
        <v>198.80119497233494</v>
      </c>
      <c r="E559" s="50" t="s">
        <v>2474</v>
      </c>
      <c r="F559" s="50" t="s">
        <v>2486</v>
      </c>
      <c r="G559" s="50" t="s">
        <v>2487</v>
      </c>
      <c r="H559" s="50" t="s">
        <v>2488</v>
      </c>
      <c r="I559" s="50">
        <f>(DAX__2019_2020__33[[#This Row],[Adj Close]]-DAX__2019_2020__33[[#This Row],[Adj Open]])/DAX__2019_2020__33[[#This Row],[Adj Open]]</f>
        <v>3.7806615185067434E-3</v>
      </c>
      <c r="J559" s="50">
        <f>DAX__2019_2020__33[[#This Row],[Adj Close]]-DAX__2019_2020__33[[#This Row],[Adj Open]]</f>
        <v>0.75160002766506295</v>
      </c>
      <c r="K559" s="50">
        <v>2076626</v>
      </c>
    </row>
    <row r="560" spans="1:11" x14ac:dyDescent="0.3">
      <c r="A560" s="51" t="str">
        <f t="shared" si="12"/>
        <v>ADS.DE</v>
      </c>
      <c r="B560" s="52" t="s">
        <v>136</v>
      </c>
      <c r="C560" s="50" t="s">
        <v>2489</v>
      </c>
      <c r="D560" s="50">
        <f>DAX__2019_2020__33[[#This Row],[Open]]*(DAX__2019_2020__33[[#This Row],[Adj Close]]/DAX__2019_2020__33[[#This Row],[Close]])</f>
        <v>198.42539678874959</v>
      </c>
      <c r="E560" s="50" t="s">
        <v>2445</v>
      </c>
      <c r="F560" s="50" t="s">
        <v>2380</v>
      </c>
      <c r="G560" s="50" t="s">
        <v>2490</v>
      </c>
      <c r="H560" s="50" t="s">
        <v>2491</v>
      </c>
      <c r="I560" s="50">
        <f>(DAX__2019_2020__33[[#This Row],[Adj Close]]-DAX__2019_2020__33[[#This Row],[Adj Open]])/DAX__2019_2020__33[[#This Row],[Adj Open]]</f>
        <v>-1.7992438702544189E-2</v>
      </c>
      <c r="J560" s="50">
        <f>DAX__2019_2020__33[[#This Row],[Adj Close]]-DAX__2019_2020__33[[#This Row],[Adj Open]]</f>
        <v>-3.5701567887495855</v>
      </c>
      <c r="K560" s="50">
        <v>765843</v>
      </c>
    </row>
    <row r="561" spans="1:11" x14ac:dyDescent="0.3">
      <c r="A561" s="51" t="str">
        <f t="shared" si="12"/>
        <v>ADS.DE</v>
      </c>
      <c r="B561" s="52" t="s">
        <v>137</v>
      </c>
      <c r="C561" s="50" t="s">
        <v>2482</v>
      </c>
      <c r="D561" s="50">
        <f>DAX__2019_2020__33[[#This Row],[Open]]*(DAX__2019_2020__33[[#This Row],[Adj Close]]/DAX__2019_2020__33[[#This Row],[Close]])</f>
        <v>194.29151664034322</v>
      </c>
      <c r="E561" s="50" t="s">
        <v>2487</v>
      </c>
      <c r="F561" s="50" t="s">
        <v>2382</v>
      </c>
      <c r="G561" s="50" t="s">
        <v>2492</v>
      </c>
      <c r="H561" s="50" t="s">
        <v>2493</v>
      </c>
      <c r="I561" s="50">
        <f>(DAX__2019_2020__33[[#This Row],[Adj Close]]-DAX__2019_2020__33[[#This Row],[Adj Open]])/DAX__2019_2020__33[[#This Row],[Adj Open]]</f>
        <v>2.0309462954891708E-2</v>
      </c>
      <c r="J561" s="50">
        <f>DAX__2019_2020__33[[#This Row],[Adj Close]]-DAX__2019_2020__33[[#This Row],[Adj Open]]</f>
        <v>3.9459563596567762</v>
      </c>
      <c r="K561" s="50">
        <v>679404</v>
      </c>
    </row>
    <row r="562" spans="1:11" x14ac:dyDescent="0.3">
      <c r="A562" s="51" t="str">
        <f t="shared" si="12"/>
        <v>ADS.DE</v>
      </c>
      <c r="B562" s="52" t="s">
        <v>138</v>
      </c>
      <c r="C562" s="50" t="s">
        <v>2494</v>
      </c>
      <c r="D562" s="50">
        <f>DAX__2019_2020__33[[#This Row],[Open]]*(DAX__2019_2020__33[[#This Row],[Adj Close]]/DAX__2019_2020__33[[#This Row],[Close]])</f>
        <v>197.76771905479904</v>
      </c>
      <c r="E562" s="50" t="s">
        <v>2436</v>
      </c>
      <c r="F562" s="50" t="s">
        <v>2480</v>
      </c>
      <c r="G562" s="50" t="s">
        <v>2480</v>
      </c>
      <c r="H562" s="50" t="s">
        <v>2481</v>
      </c>
      <c r="I562" s="50">
        <f>(DAX__2019_2020__33[[#This Row],[Adj Close]]-DAX__2019_2020__33[[#This Row],[Adj Open]])/DAX__2019_2020__33[[#This Row],[Adj Open]]</f>
        <v>-3.3254014251780741E-3</v>
      </c>
      <c r="J562" s="50">
        <f>DAX__2019_2020__33[[#This Row],[Adj Close]]-DAX__2019_2020__33[[#This Row],[Adj Open]]</f>
        <v>-0.65765705479904568</v>
      </c>
      <c r="K562" s="50">
        <v>572132</v>
      </c>
    </row>
    <row r="563" spans="1:11" x14ac:dyDescent="0.3">
      <c r="A563" s="51" t="str">
        <f t="shared" si="12"/>
        <v>ADS.DE</v>
      </c>
      <c r="B563" s="52" t="s">
        <v>139</v>
      </c>
      <c r="C563" s="50" t="s">
        <v>2495</v>
      </c>
      <c r="D563" s="50">
        <f>DAX__2019_2020__33[[#This Row],[Open]]*(DAX__2019_2020__33[[#This Row],[Adj Close]]/DAX__2019_2020__33[[#This Row],[Close]])</f>
        <v>196.54635909224888</v>
      </c>
      <c r="E563" s="50" t="s">
        <v>2496</v>
      </c>
      <c r="F563" s="50" t="s">
        <v>2368</v>
      </c>
      <c r="G563" s="50" t="s">
        <v>2497</v>
      </c>
      <c r="H563" s="50" t="s">
        <v>2498</v>
      </c>
      <c r="I563" s="50">
        <f>(DAX__2019_2020__33[[#This Row],[Adj Close]]-DAX__2019_2020__33[[#This Row],[Adj Open]])/DAX__2019_2020__33[[#This Row],[Adj Open]]</f>
        <v>-3.3460660135668646E-3</v>
      </c>
      <c r="J563" s="50">
        <f>DAX__2019_2020__33[[#This Row],[Adj Close]]-DAX__2019_2020__33[[#This Row],[Adj Open]]</f>
        <v>-0.65765709224888269</v>
      </c>
      <c r="K563" s="50">
        <v>623549</v>
      </c>
    </row>
    <row r="564" spans="1:11" x14ac:dyDescent="0.3">
      <c r="A564" s="51" t="str">
        <f t="shared" si="12"/>
        <v>ADS.DE</v>
      </c>
      <c r="B564" s="52" t="s">
        <v>140</v>
      </c>
      <c r="C564" s="50" t="s">
        <v>2470</v>
      </c>
      <c r="D564" s="50">
        <f>DAX__2019_2020__33[[#This Row],[Open]]*(DAX__2019_2020__33[[#This Row],[Adj Close]]/DAX__2019_2020__33[[#This Row],[Close]])</f>
        <v>196.64032493546463</v>
      </c>
      <c r="E564" s="50" t="s">
        <v>2442</v>
      </c>
      <c r="F564" s="50" t="s">
        <v>2499</v>
      </c>
      <c r="G564" s="50" t="s">
        <v>2486</v>
      </c>
      <c r="H564" s="50" t="s">
        <v>2500</v>
      </c>
      <c r="I564" s="50">
        <f>(DAX__2019_2020__33[[#This Row],[Adj Close]]-DAX__2019_2020__33[[#This Row],[Adj Open]])/DAX__2019_2020__33[[#This Row],[Adj Open]]</f>
        <v>2.866655477305424E-3</v>
      </c>
      <c r="J564" s="50">
        <f>DAX__2019_2020__33[[#This Row],[Adj Close]]-DAX__2019_2020__33[[#This Row],[Adj Open]]</f>
        <v>0.56370006453536803</v>
      </c>
      <c r="K564" s="50">
        <v>909102</v>
      </c>
    </row>
    <row r="565" spans="1:11" x14ac:dyDescent="0.3">
      <c r="A565" s="51" t="str">
        <f t="shared" si="12"/>
        <v>ADS.DE</v>
      </c>
      <c r="B565" s="52" t="s">
        <v>141</v>
      </c>
      <c r="C565" s="50" t="s">
        <v>2497</v>
      </c>
      <c r="D565" s="50">
        <f>DAX__2019_2020__33[[#This Row],[Open]]*(DAX__2019_2020__33[[#This Row],[Adj Close]]/DAX__2019_2020__33[[#This Row],[Close]])</f>
        <v>195.88869940604653</v>
      </c>
      <c r="E565" s="50" t="s">
        <v>2501</v>
      </c>
      <c r="F565" s="50" t="s">
        <v>2479</v>
      </c>
      <c r="G565" s="50" t="s">
        <v>2502</v>
      </c>
      <c r="H565" s="50" t="s">
        <v>2503</v>
      </c>
      <c r="I565" s="50">
        <f>(DAX__2019_2020__33[[#This Row],[Adj Close]]-DAX__2019_2020__33[[#This Row],[Adj Open]])/DAX__2019_2020__33[[#This Row],[Adj Open]]</f>
        <v>2.0143870503597144E-2</v>
      </c>
      <c r="J565" s="50">
        <f>DAX__2019_2020__33[[#This Row],[Adj Close]]-DAX__2019_2020__33[[#This Row],[Adj Open]]</f>
        <v>3.9459565939534684</v>
      </c>
      <c r="K565" s="50">
        <v>687243</v>
      </c>
    </row>
    <row r="566" spans="1:11" x14ac:dyDescent="0.3">
      <c r="A566" s="51" t="str">
        <f t="shared" si="12"/>
        <v>ADS.DE</v>
      </c>
      <c r="B566" s="52" t="s">
        <v>142</v>
      </c>
      <c r="C566" s="50" t="s">
        <v>2504</v>
      </c>
      <c r="D566" s="50">
        <f>DAX__2019_2020__33[[#This Row],[Open]]*(DAX__2019_2020__33[[#This Row],[Adj Close]]/DAX__2019_2020__33[[#This Row],[Close]])</f>
        <v>200.02255579320314</v>
      </c>
      <c r="E566" s="50" t="s">
        <v>2505</v>
      </c>
      <c r="F566" s="50" t="s">
        <v>2445</v>
      </c>
      <c r="G566" s="50" t="s">
        <v>2469</v>
      </c>
      <c r="H566" s="50" t="s">
        <v>2506</v>
      </c>
      <c r="I566" s="50">
        <f>(DAX__2019_2020__33[[#This Row],[Adj Close]]-DAX__2019_2020__33[[#This Row],[Adj Open]])/DAX__2019_2020__33[[#This Row],[Adj Open]]</f>
        <v>6.1061673867401764E-3</v>
      </c>
      <c r="J566" s="50">
        <f>DAX__2019_2020__33[[#This Row],[Adj Close]]-DAX__2019_2020__33[[#This Row],[Adj Open]]</f>
        <v>1.2213712067968743</v>
      </c>
      <c r="K566" s="50">
        <v>503227</v>
      </c>
    </row>
    <row r="567" spans="1:11" x14ac:dyDescent="0.3">
      <c r="A567" s="51" t="str">
        <f t="shared" si="12"/>
        <v>ADS.DE</v>
      </c>
      <c r="B567" s="52" t="s">
        <v>143</v>
      </c>
      <c r="C567" s="50" t="s">
        <v>2459</v>
      </c>
      <c r="D567" s="50">
        <f>DAX__2019_2020__33[[#This Row],[Open]]*(DAX__2019_2020__33[[#This Row],[Adj Close]]/DAX__2019_2020__33[[#This Row],[Close]])</f>
        <v>201.71368112340292</v>
      </c>
      <c r="E567" s="50" t="s">
        <v>2507</v>
      </c>
      <c r="F567" s="50" t="s">
        <v>2508</v>
      </c>
      <c r="G567" s="50" t="s">
        <v>2438</v>
      </c>
      <c r="H567" s="50" t="s">
        <v>2439</v>
      </c>
      <c r="I567" s="50">
        <f>(DAX__2019_2020__33[[#This Row],[Adj Close]]-DAX__2019_2020__33[[#This Row],[Adj Open]])/DAX__2019_2020__33[[#This Row],[Adj Open]]</f>
        <v>-3.7261435080504705E-3</v>
      </c>
      <c r="J567" s="50">
        <f>DAX__2019_2020__33[[#This Row],[Adj Close]]-DAX__2019_2020__33[[#This Row],[Adj Open]]</f>
        <v>-0.75161412340293055</v>
      </c>
      <c r="K567" s="50">
        <v>531166</v>
      </c>
    </row>
    <row r="568" spans="1:11" x14ac:dyDescent="0.3">
      <c r="A568" s="51" t="str">
        <f t="shared" si="12"/>
        <v>ADS.DE</v>
      </c>
      <c r="B568" s="52" t="s">
        <v>144</v>
      </c>
      <c r="C568" s="50" t="s">
        <v>2509</v>
      </c>
      <c r="D568" s="50">
        <f>DAX__2019_2020__33[[#This Row],[Open]]*(DAX__2019_2020__33[[#This Row],[Adj Close]]/DAX__2019_2020__33[[#This Row],[Close]])</f>
        <v>201.33789091158877</v>
      </c>
      <c r="E568" s="50" t="s">
        <v>2510</v>
      </c>
      <c r="F568" s="50" t="s">
        <v>2509</v>
      </c>
      <c r="G568" s="50" t="s">
        <v>2511</v>
      </c>
      <c r="H568" s="50" t="s">
        <v>2512</v>
      </c>
      <c r="I568" s="50">
        <f>(DAX__2019_2020__33[[#This Row],[Adj Close]]-DAX__2019_2020__33[[#This Row],[Adj Open]])/DAX__2019_2020__33[[#This Row],[Adj Open]]</f>
        <v>2.3331777554852166E-3</v>
      </c>
      <c r="J568" s="50">
        <f>DAX__2019_2020__33[[#This Row],[Adj Close]]-DAX__2019_2020__33[[#This Row],[Adj Open]]</f>
        <v>0.4697570884112281</v>
      </c>
      <c r="K568" s="50">
        <v>502300</v>
      </c>
    </row>
    <row r="569" spans="1:11" x14ac:dyDescent="0.3">
      <c r="A569" s="51" t="str">
        <f t="shared" si="12"/>
        <v>ADS.DE</v>
      </c>
      <c r="B569" s="52" t="s">
        <v>145</v>
      </c>
      <c r="C569" s="50" t="s">
        <v>2513</v>
      </c>
      <c r="D569" s="50">
        <f>DAX__2019_2020__33[[#This Row],[Open]]*(DAX__2019_2020__33[[#This Row],[Adj Close]]/DAX__2019_2020__33[[#This Row],[Close]])</f>
        <v>203.31084990185738</v>
      </c>
      <c r="E569" s="50" t="s">
        <v>2514</v>
      </c>
      <c r="F569" s="50" t="s">
        <v>2457</v>
      </c>
      <c r="G569" s="50" t="s">
        <v>2515</v>
      </c>
      <c r="H569" s="50" t="s">
        <v>2516</v>
      </c>
      <c r="I569" s="50">
        <f>(DAX__2019_2020__33[[#This Row],[Adj Close]]-DAX__2019_2020__33[[#This Row],[Adj Open]])/DAX__2019_2020__33[[#This Row],[Adj Open]]</f>
        <v>9.2426989623683911E-4</v>
      </c>
      <c r="J569" s="50">
        <f>DAX__2019_2020__33[[#This Row],[Adj Close]]-DAX__2019_2020__33[[#This Row],[Adj Open]]</f>
        <v>0.18791409814261328</v>
      </c>
      <c r="K569" s="50">
        <v>592739</v>
      </c>
    </row>
    <row r="570" spans="1:11" x14ac:dyDescent="0.3">
      <c r="A570" s="51" t="str">
        <f t="shared" si="12"/>
        <v>ADS.DE</v>
      </c>
      <c r="B570" s="52" t="s">
        <v>146</v>
      </c>
      <c r="C570" s="50" t="s">
        <v>2517</v>
      </c>
      <c r="D570" s="50">
        <f>DAX__2019_2020__33[[#This Row],[Open]]*(DAX__2019_2020__33[[#This Row],[Adj Close]]/DAX__2019_2020__33[[#This Row],[Close]])</f>
        <v>205.04896237977593</v>
      </c>
      <c r="E570" s="50" t="s">
        <v>2518</v>
      </c>
      <c r="F570" s="50" t="s">
        <v>2515</v>
      </c>
      <c r="G570" s="50" t="s">
        <v>2519</v>
      </c>
      <c r="H570" s="50" t="s">
        <v>2520</v>
      </c>
      <c r="I570" s="50">
        <f>(DAX__2019_2020__33[[#This Row],[Adj Close]]-DAX__2019_2020__33[[#This Row],[Adj Open]])/DAX__2019_2020__33[[#This Row],[Adj Open]]</f>
        <v>4.3527926689576734E-3</v>
      </c>
      <c r="J570" s="50">
        <f>DAX__2019_2020__33[[#This Row],[Adj Close]]-DAX__2019_2020__33[[#This Row],[Adj Open]]</f>
        <v>0.89253562022406641</v>
      </c>
      <c r="K570" s="50">
        <v>800329</v>
      </c>
    </row>
    <row r="571" spans="1:11" x14ac:dyDescent="0.3">
      <c r="A571" s="51" t="str">
        <f t="shared" ref="A571:A634" si="13">"ADS.DE"</f>
        <v>ADS.DE</v>
      </c>
      <c r="B571" s="52" t="s">
        <v>147</v>
      </c>
      <c r="C571" s="50" t="s">
        <v>2521</v>
      </c>
      <c r="D571" s="50">
        <f>DAX__2019_2020__33[[#This Row],[Open]]*(DAX__2019_2020__33[[#This Row],[Adj Close]]/DAX__2019_2020__33[[#This Row],[Close]])</f>
        <v>206.55220271248868</v>
      </c>
      <c r="E571" s="50" t="s">
        <v>2522</v>
      </c>
      <c r="F571" s="50" t="s">
        <v>2523</v>
      </c>
      <c r="G571" s="50" t="s">
        <v>2524</v>
      </c>
      <c r="H571" s="50" t="s">
        <v>2525</v>
      </c>
      <c r="I571" s="50">
        <f>(DAX__2019_2020__33[[#This Row],[Adj Close]]-DAX__2019_2020__33[[#This Row],[Adj Open]])/DAX__2019_2020__33[[#This Row],[Adj Open]]</f>
        <v>8.187345694227556E-3</v>
      </c>
      <c r="J571" s="50">
        <f>DAX__2019_2020__33[[#This Row],[Adj Close]]-DAX__2019_2020__33[[#This Row],[Adj Open]]</f>
        <v>1.6911142875113114</v>
      </c>
      <c r="K571" s="50">
        <v>558095</v>
      </c>
    </row>
    <row r="572" spans="1:11" x14ac:dyDescent="0.3">
      <c r="A572" s="51" t="str">
        <f t="shared" si="13"/>
        <v>ADS.DE</v>
      </c>
      <c r="B572" s="52" t="s">
        <v>148</v>
      </c>
      <c r="C572" s="50" t="s">
        <v>2526</v>
      </c>
      <c r="D572" s="50">
        <f>DAX__2019_2020__33[[#This Row],[Open]]*(DAX__2019_2020__33[[#This Row],[Adj Close]]/DAX__2019_2020__33[[#This Row],[Close]])</f>
        <v>210.35720248113668</v>
      </c>
      <c r="E572" s="50" t="s">
        <v>2527</v>
      </c>
      <c r="F572" s="50" t="s">
        <v>2528</v>
      </c>
      <c r="G572" s="50" t="s">
        <v>2529</v>
      </c>
      <c r="H572" s="50" t="s">
        <v>2530</v>
      </c>
      <c r="I572" s="50">
        <f>(DAX__2019_2020__33[[#This Row],[Adj Close]]-DAX__2019_2020__33[[#This Row],[Adj Open]])/DAX__2019_2020__33[[#This Row],[Adj Open]]</f>
        <v>-1.5631577015584811E-3</v>
      </c>
      <c r="J572" s="50">
        <f>DAX__2019_2020__33[[#This Row],[Adj Close]]-DAX__2019_2020__33[[#This Row],[Adj Open]]</f>
        <v>-0.32882148113668563</v>
      </c>
      <c r="K572" s="50">
        <v>575660</v>
      </c>
    </row>
    <row r="573" spans="1:11" x14ac:dyDescent="0.3">
      <c r="A573" s="51" t="str">
        <f t="shared" si="13"/>
        <v>ADS.DE</v>
      </c>
      <c r="B573" s="52" t="s">
        <v>149</v>
      </c>
      <c r="C573" s="50" t="s">
        <v>2531</v>
      </c>
      <c r="D573" s="50">
        <f>DAX__2019_2020__33[[#This Row],[Open]]*(DAX__2019_2020__33[[#This Row],[Adj Close]]/DAX__2019_2020__33[[#This Row],[Close]])</f>
        <v>209.98140865233415</v>
      </c>
      <c r="E573" s="50" t="s">
        <v>2532</v>
      </c>
      <c r="F573" s="50" t="s">
        <v>2528</v>
      </c>
      <c r="G573" s="50" t="s">
        <v>2532</v>
      </c>
      <c r="H573" s="50" t="s">
        <v>2533</v>
      </c>
      <c r="I573" s="50">
        <f>(DAX__2019_2020__33[[#This Row],[Adj Close]]-DAX__2019_2020__33[[#This Row],[Adj Open]])/DAX__2019_2020__33[[#This Row],[Adj Open]]</f>
        <v>1.297536465324386E-2</v>
      </c>
      <c r="J573" s="50">
        <f>DAX__2019_2020__33[[#This Row],[Adj Close]]-DAX__2019_2020__33[[#This Row],[Adj Open]]</f>
        <v>2.724585347665851</v>
      </c>
      <c r="K573" s="50">
        <v>832637</v>
      </c>
    </row>
    <row r="574" spans="1:11" x14ac:dyDescent="0.3">
      <c r="A574" s="51" t="str">
        <f t="shared" si="13"/>
        <v>ADS.DE</v>
      </c>
      <c r="B574" s="52" t="s">
        <v>150</v>
      </c>
      <c r="C574" s="50" t="s">
        <v>2534</v>
      </c>
      <c r="D574" s="50">
        <f>DAX__2019_2020__33[[#This Row],[Open]]*(DAX__2019_2020__33[[#This Row],[Adj Close]]/DAX__2019_2020__33[[#This Row],[Close]])</f>
        <v>213.88039596172308</v>
      </c>
      <c r="E574" s="50" t="s">
        <v>2535</v>
      </c>
      <c r="F574" s="50" t="s">
        <v>2536</v>
      </c>
      <c r="G574" s="50" t="s">
        <v>2537</v>
      </c>
      <c r="H574" s="50" t="s">
        <v>2538</v>
      </c>
      <c r="I574" s="50">
        <f>(DAX__2019_2020__33[[#This Row],[Adj Close]]-DAX__2019_2020__33[[#This Row],[Adj Open]])/DAX__2019_2020__33[[#This Row],[Adj Open]]</f>
        <v>-4.3923128765807764E-4</v>
      </c>
      <c r="J574" s="50">
        <f>DAX__2019_2020__33[[#This Row],[Adj Close]]-DAX__2019_2020__33[[#This Row],[Adj Open]]</f>
        <v>-9.3942961723087137E-2</v>
      </c>
      <c r="K574" s="50">
        <v>787085</v>
      </c>
    </row>
    <row r="575" spans="1:11" x14ac:dyDescent="0.3">
      <c r="A575" s="51" t="str">
        <f t="shared" si="13"/>
        <v>ADS.DE</v>
      </c>
      <c r="B575" s="52" t="s">
        <v>151</v>
      </c>
      <c r="C575" s="50" t="s">
        <v>2539</v>
      </c>
      <c r="D575" s="50">
        <f>DAX__2019_2020__33[[#This Row],[Open]]*(DAX__2019_2020__33[[#This Row],[Adj Close]]/DAX__2019_2020__33[[#This Row],[Close]])</f>
        <v>213.83344419014435</v>
      </c>
      <c r="E575" s="50" t="s">
        <v>2540</v>
      </c>
      <c r="F575" s="50" t="s">
        <v>2541</v>
      </c>
      <c r="G575" s="50" t="s">
        <v>2542</v>
      </c>
      <c r="H575" s="50" t="s">
        <v>2543</v>
      </c>
      <c r="I575" s="50">
        <f>(DAX__2019_2020__33[[#This Row],[Adj Close]]-DAX__2019_2020__33[[#This Row],[Adj Open]])/DAX__2019_2020__33[[#This Row],[Adj Open]]</f>
        <v>-1.2521994397487064E-2</v>
      </c>
      <c r="J575" s="50">
        <f>DAX__2019_2020__33[[#This Row],[Adj Close]]-DAX__2019_2020__33[[#This Row],[Adj Open]]</f>
        <v>-2.6776211901443503</v>
      </c>
      <c r="K575" s="50">
        <v>554407</v>
      </c>
    </row>
    <row r="576" spans="1:11" x14ac:dyDescent="0.3">
      <c r="A576" s="51" t="str">
        <f t="shared" si="13"/>
        <v>ADS.DE</v>
      </c>
      <c r="B576" s="52" t="s">
        <v>152</v>
      </c>
      <c r="C576" s="50" t="s">
        <v>2544</v>
      </c>
      <c r="D576" s="50">
        <f>DAX__2019_2020__33[[#This Row],[Open]]*(DAX__2019_2020__33[[#This Row],[Adj Close]]/DAX__2019_2020__33[[#This Row],[Close]])</f>
        <v>211.10882259101794</v>
      </c>
      <c r="E576" s="50" t="s">
        <v>2532</v>
      </c>
      <c r="F576" s="50" t="s">
        <v>2545</v>
      </c>
      <c r="G576" s="50" t="s">
        <v>2546</v>
      </c>
      <c r="H576" s="50" t="s">
        <v>2547</v>
      </c>
      <c r="I576" s="50">
        <f>(DAX__2019_2020__33[[#This Row],[Adj Close]]-DAX__2019_2020__33[[#This Row],[Adj Open]])/DAX__2019_2020__33[[#This Row],[Adj Open]]</f>
        <v>-2.447721438999365E-3</v>
      </c>
      <c r="J576" s="50">
        <f>DAX__2019_2020__33[[#This Row],[Adj Close]]-DAX__2019_2020__33[[#This Row],[Adj Open]]</f>
        <v>-0.51673559101794808</v>
      </c>
      <c r="K576" s="50">
        <v>613298</v>
      </c>
    </row>
    <row r="577" spans="1:11" x14ac:dyDescent="0.3">
      <c r="A577" s="51" t="str">
        <f t="shared" si="13"/>
        <v>ADS.DE</v>
      </c>
      <c r="B577" s="52" t="s">
        <v>153</v>
      </c>
      <c r="C577" s="50" t="s">
        <v>2548</v>
      </c>
      <c r="D577" s="50">
        <f>DAX__2019_2020__33[[#This Row],[Open]]*(DAX__2019_2020__33[[#This Row],[Adj Close]]/DAX__2019_2020__33[[#This Row],[Close]])</f>
        <v>210.87395413606697</v>
      </c>
      <c r="E577" s="50" t="s">
        <v>2532</v>
      </c>
      <c r="F577" s="50" t="s">
        <v>2549</v>
      </c>
      <c r="G577" s="50" t="s">
        <v>2550</v>
      </c>
      <c r="H577" s="50" t="s">
        <v>2551</v>
      </c>
      <c r="I577" s="50">
        <f>(DAX__2019_2020__33[[#This Row],[Adj Close]]-DAX__2019_2020__33[[#This Row],[Adj Open]])/DAX__2019_2020__33[[#This Row],[Adj Open]]</f>
        <v>8.2423970805399829E-3</v>
      </c>
      <c r="J577" s="50">
        <f>DAX__2019_2020__33[[#This Row],[Adj Close]]-DAX__2019_2020__33[[#This Row],[Adj Open]]</f>
        <v>1.7381068639330408</v>
      </c>
      <c r="K577" s="50">
        <v>486302</v>
      </c>
    </row>
    <row r="578" spans="1:11" x14ac:dyDescent="0.3">
      <c r="A578" s="51" t="str">
        <f t="shared" si="13"/>
        <v>ADS.DE</v>
      </c>
      <c r="B578" s="52" t="s">
        <v>154</v>
      </c>
      <c r="C578" s="50" t="s">
        <v>2552</v>
      </c>
      <c r="D578" s="50">
        <f>DAX__2019_2020__33[[#This Row],[Open]]*(DAX__2019_2020__33[[#This Row],[Adj Close]]/DAX__2019_2020__33[[#This Row],[Close]])</f>
        <v>212.89392331394194</v>
      </c>
      <c r="E578" s="50" t="s">
        <v>2553</v>
      </c>
      <c r="F578" s="50" t="s">
        <v>2554</v>
      </c>
      <c r="G578" s="50" t="s">
        <v>2555</v>
      </c>
      <c r="H578" s="50" t="s">
        <v>2556</v>
      </c>
      <c r="I578" s="50">
        <f>(DAX__2019_2020__33[[#This Row],[Adj Close]]-DAX__2019_2020__33[[#This Row],[Adj Open]])/DAX__2019_2020__33[[#This Row],[Adj Open]]</f>
        <v>-5.2957280151176367E-3</v>
      </c>
      <c r="J578" s="50">
        <f>DAX__2019_2020__33[[#This Row],[Adj Close]]-DAX__2019_2020__33[[#This Row],[Adj Open]]</f>
        <v>-1.1274283139419481</v>
      </c>
      <c r="K578" s="50">
        <v>458705</v>
      </c>
    </row>
    <row r="579" spans="1:11" x14ac:dyDescent="0.3">
      <c r="A579" s="51" t="str">
        <f t="shared" si="13"/>
        <v>ADS.DE</v>
      </c>
      <c r="B579" s="52" t="s">
        <v>155</v>
      </c>
      <c r="C579" s="50" t="s">
        <v>2557</v>
      </c>
      <c r="D579" s="50">
        <f>DAX__2019_2020__33[[#This Row],[Open]]*(DAX__2019_2020__33[[#This Row],[Adj Close]]/DAX__2019_2020__33[[#This Row],[Close]])</f>
        <v>211.71953056417993</v>
      </c>
      <c r="E579" s="50" t="s">
        <v>2558</v>
      </c>
      <c r="F579" s="50" t="s">
        <v>2554</v>
      </c>
      <c r="G579" s="50" t="s">
        <v>2555</v>
      </c>
      <c r="H579" s="50" t="s">
        <v>2556</v>
      </c>
      <c r="I579" s="50">
        <f>(DAX__2019_2020__33[[#This Row],[Adj Close]]-DAX__2019_2020__33[[#This Row],[Adj Open]])/DAX__2019_2020__33[[#This Row],[Adj Open]]</f>
        <v>2.2182382369217293E-4</v>
      </c>
      <c r="J579" s="50">
        <f>DAX__2019_2020__33[[#This Row],[Adj Close]]-DAX__2019_2020__33[[#This Row],[Adj Open]]</f>
        <v>4.696443582005827E-2</v>
      </c>
      <c r="K579" s="50">
        <v>499359</v>
      </c>
    </row>
    <row r="580" spans="1:11" x14ac:dyDescent="0.3">
      <c r="A580" s="51" t="str">
        <f t="shared" si="13"/>
        <v>ADS.DE</v>
      </c>
      <c r="B580" s="52" t="s">
        <v>156</v>
      </c>
      <c r="C580" s="50" t="s">
        <v>2559</v>
      </c>
      <c r="D580" s="50">
        <f>DAX__2019_2020__33[[#This Row],[Open]]*(DAX__2019_2020__33[[#This Row],[Adj Close]]/DAX__2019_2020__33[[#This Row],[Close]])</f>
        <v>211.43766827915681</v>
      </c>
      <c r="E580" s="50" t="s">
        <v>2560</v>
      </c>
      <c r="F580" s="50" t="s">
        <v>2549</v>
      </c>
      <c r="G580" s="50" t="s">
        <v>2550</v>
      </c>
      <c r="H580" s="50" t="s">
        <v>2551</v>
      </c>
      <c r="I580" s="50">
        <f>(DAX__2019_2020__33[[#This Row],[Adj Close]]-DAX__2019_2020__33[[#This Row],[Adj Open]])/DAX__2019_2020__33[[#This Row],[Adj Open]]</f>
        <v>5.5543211879005147E-3</v>
      </c>
      <c r="J580" s="50">
        <f>DAX__2019_2020__33[[#This Row],[Adj Close]]-DAX__2019_2020__33[[#This Row],[Adj Open]]</f>
        <v>1.1743927208432012</v>
      </c>
      <c r="K580" s="50">
        <v>348061</v>
      </c>
    </row>
    <row r="581" spans="1:11" x14ac:dyDescent="0.3">
      <c r="A581" s="51" t="str">
        <f t="shared" si="13"/>
        <v>ADS.DE</v>
      </c>
      <c r="B581" s="52" t="s">
        <v>157</v>
      </c>
      <c r="C581" s="50" t="s">
        <v>2561</v>
      </c>
      <c r="D581" s="50">
        <f>DAX__2019_2020__33[[#This Row],[Open]]*(DAX__2019_2020__33[[#This Row],[Adj Close]]/DAX__2019_2020__33[[#This Row],[Close]])</f>
        <v>213.69248917657066</v>
      </c>
      <c r="E581" s="50" t="s">
        <v>2562</v>
      </c>
      <c r="F581" s="50" t="s">
        <v>2553</v>
      </c>
      <c r="G581" s="50" t="s">
        <v>2563</v>
      </c>
      <c r="H581" s="50" t="s">
        <v>2564</v>
      </c>
      <c r="I581" s="50">
        <f>(DAX__2019_2020__33[[#This Row],[Adj Close]]-DAX__2019_2020__33[[#This Row],[Adj Open]])/DAX__2019_2020__33[[#This Row],[Adj Open]]</f>
        <v>9.8922841489419832E-3</v>
      </c>
      <c r="J581" s="50">
        <f>DAX__2019_2020__33[[#This Row],[Adj Close]]-DAX__2019_2020__33[[#This Row],[Adj Open]]</f>
        <v>2.1139068234293461</v>
      </c>
      <c r="K581" s="50">
        <v>647503</v>
      </c>
    </row>
    <row r="582" spans="1:11" x14ac:dyDescent="0.3">
      <c r="A582" s="51" t="str">
        <f t="shared" si="13"/>
        <v>ADS.DE</v>
      </c>
      <c r="B582" s="52" t="s">
        <v>158</v>
      </c>
      <c r="C582" s="50" t="s">
        <v>2563</v>
      </c>
      <c r="D582" s="50">
        <f>DAX__2019_2020__33[[#This Row],[Open]]*(DAX__2019_2020__33[[#This Row],[Adj Close]]/DAX__2019_2020__33[[#This Row],[Close]])</f>
        <v>215.80639653652054</v>
      </c>
      <c r="E582" s="50" t="s">
        <v>2565</v>
      </c>
      <c r="F582" s="50" t="s">
        <v>2540</v>
      </c>
      <c r="G582" s="50" t="s">
        <v>2566</v>
      </c>
      <c r="H582" s="50" t="s">
        <v>2567</v>
      </c>
      <c r="I582" s="50">
        <f>(DAX__2019_2020__33[[#This Row],[Adj Close]]-DAX__2019_2020__33[[#This Row],[Adj Open]])/DAX__2019_2020__33[[#This Row],[Adj Open]]</f>
        <v>-1.0883761570097486E-3</v>
      </c>
      <c r="J582" s="50">
        <f>DAX__2019_2020__33[[#This Row],[Adj Close]]-DAX__2019_2020__33[[#This Row],[Adj Open]]</f>
        <v>-0.23487853652054014</v>
      </c>
      <c r="K582" s="50">
        <v>506648</v>
      </c>
    </row>
    <row r="583" spans="1:11" x14ac:dyDescent="0.3">
      <c r="A583" s="51" t="str">
        <f t="shared" si="13"/>
        <v>ADS.DE</v>
      </c>
      <c r="B583" s="52" t="s">
        <v>159</v>
      </c>
      <c r="C583" s="50" t="s">
        <v>2568</v>
      </c>
      <c r="D583" s="50">
        <f>DAX__2019_2020__33[[#This Row],[Open]]*(DAX__2019_2020__33[[#This Row],[Adj Close]]/DAX__2019_2020__33[[#This Row],[Close]])</f>
        <v>215.71245023874178</v>
      </c>
      <c r="E583" s="50" t="s">
        <v>2569</v>
      </c>
      <c r="F583" s="50" t="s">
        <v>2570</v>
      </c>
      <c r="G583" s="50" t="s">
        <v>2571</v>
      </c>
      <c r="H583" s="50" t="s">
        <v>2572</v>
      </c>
      <c r="I583" s="50">
        <f>(DAX__2019_2020__33[[#This Row],[Adj Close]]-DAX__2019_2020__33[[#This Row],[Adj Open]])/DAX__2019_2020__33[[#This Row],[Adj Open]]</f>
        <v>1.1106219221962903E-2</v>
      </c>
      <c r="J583" s="50">
        <f>DAX__2019_2020__33[[#This Row],[Adj Close]]-DAX__2019_2020__33[[#This Row],[Adj Open]]</f>
        <v>2.3957497612582301</v>
      </c>
      <c r="K583" s="50">
        <v>847375</v>
      </c>
    </row>
    <row r="584" spans="1:11" x14ac:dyDescent="0.3">
      <c r="A584" s="51" t="str">
        <f t="shared" si="13"/>
        <v>ADS.DE</v>
      </c>
      <c r="B584" s="52" t="s">
        <v>160</v>
      </c>
      <c r="C584" s="50" t="s">
        <v>2573</v>
      </c>
      <c r="D584" s="50">
        <f>DAX__2019_2020__33[[#This Row],[Open]]*(DAX__2019_2020__33[[#This Row],[Adj Close]]/DAX__2019_2020__33[[#This Row],[Close]])</f>
        <v>217.59149421373715</v>
      </c>
      <c r="E584" s="50" t="s">
        <v>2574</v>
      </c>
      <c r="F584" s="50" t="s">
        <v>2575</v>
      </c>
      <c r="G584" s="50" t="s">
        <v>2576</v>
      </c>
      <c r="H584" s="50" t="s">
        <v>2577</v>
      </c>
      <c r="I584" s="50">
        <f>(DAX__2019_2020__33[[#This Row],[Adj Close]]-DAX__2019_2020__33[[#This Row],[Adj Open]])/DAX__2019_2020__33[[#This Row],[Adj Open]]</f>
        <v>-3.0225042394862118E-3</v>
      </c>
      <c r="J584" s="50">
        <f>DAX__2019_2020__33[[#This Row],[Adj Close]]-DAX__2019_2020__33[[#This Row],[Adj Open]]</f>
        <v>-0.65767121373716009</v>
      </c>
      <c r="K584" s="50">
        <v>588878</v>
      </c>
    </row>
    <row r="585" spans="1:11" x14ac:dyDescent="0.3">
      <c r="A585" s="51" t="str">
        <f t="shared" si="13"/>
        <v>ADS.DE</v>
      </c>
      <c r="B585" s="52" t="s">
        <v>161</v>
      </c>
      <c r="C585" s="50" t="s">
        <v>2578</v>
      </c>
      <c r="D585" s="50">
        <f>DAX__2019_2020__33[[#This Row],[Open]]*(DAX__2019_2020__33[[#This Row],[Adj Close]]/DAX__2019_2020__33[[#This Row],[Close]])</f>
        <v>216.37011097810174</v>
      </c>
      <c r="E585" s="50" t="s">
        <v>2579</v>
      </c>
      <c r="F585" s="50" t="s">
        <v>2563</v>
      </c>
      <c r="G585" s="50" t="s">
        <v>2580</v>
      </c>
      <c r="H585" s="50" t="s">
        <v>2581</v>
      </c>
      <c r="I585" s="50">
        <f>(DAX__2019_2020__33[[#This Row],[Adj Close]]-DAX__2019_2020__33[[#This Row],[Adj Open]])/DAX__2019_2020__33[[#This Row],[Adj Open]]</f>
        <v>1.73683888315011E-3</v>
      </c>
      <c r="J585" s="50">
        <f>DAX__2019_2020__33[[#This Row],[Adj Close]]-DAX__2019_2020__33[[#This Row],[Adj Open]]</f>
        <v>0.37580002189827155</v>
      </c>
      <c r="K585" s="50">
        <v>613000</v>
      </c>
    </row>
    <row r="586" spans="1:11" x14ac:dyDescent="0.3">
      <c r="A586" s="51" t="str">
        <f t="shared" si="13"/>
        <v>ADS.DE</v>
      </c>
      <c r="B586" s="52" t="s">
        <v>162</v>
      </c>
      <c r="C586" s="50" t="s">
        <v>2582</v>
      </c>
      <c r="D586" s="50">
        <f>DAX__2019_2020__33[[#This Row],[Open]]*(DAX__2019_2020__33[[#This Row],[Adj Close]]/DAX__2019_2020__33[[#This Row],[Close]])</f>
        <v>215.14872752349726</v>
      </c>
      <c r="E586" s="50" t="s">
        <v>2583</v>
      </c>
      <c r="F586" s="50" t="s">
        <v>2553</v>
      </c>
      <c r="G586" s="50" t="s">
        <v>2584</v>
      </c>
      <c r="H586" s="50" t="s">
        <v>2585</v>
      </c>
      <c r="I586" s="50">
        <f>(DAX__2019_2020__33[[#This Row],[Adj Close]]-DAX__2019_2020__33[[#This Row],[Adj Open]])/DAX__2019_2020__33[[#This Row],[Adj Open]]</f>
        <v>-1.0917030567685142E-3</v>
      </c>
      <c r="J586" s="50">
        <f>DAX__2019_2020__33[[#This Row],[Adj Close]]-DAX__2019_2020__33[[#This Row],[Adj Open]]</f>
        <v>-0.23487852349725813</v>
      </c>
      <c r="K586" s="50">
        <v>548632</v>
      </c>
    </row>
    <row r="587" spans="1:11" x14ac:dyDescent="0.3">
      <c r="A587" s="51" t="str">
        <f t="shared" si="13"/>
        <v>ADS.DE</v>
      </c>
      <c r="B587" s="52" t="s">
        <v>163</v>
      </c>
      <c r="C587" s="50" t="s">
        <v>2586</v>
      </c>
      <c r="D587" s="50">
        <f>DAX__2019_2020__33[[#This Row],[Open]]*(DAX__2019_2020__33[[#This Row],[Adj Close]]/DAX__2019_2020__33[[#This Row],[Close]])</f>
        <v>214.49106696633103</v>
      </c>
      <c r="E587" s="50" t="s">
        <v>2566</v>
      </c>
      <c r="F587" s="50" t="s">
        <v>2587</v>
      </c>
      <c r="G587" s="50" t="s">
        <v>2588</v>
      </c>
      <c r="H587" s="50" t="s">
        <v>2589</v>
      </c>
      <c r="I587" s="50">
        <f>(DAX__2019_2020__33[[#This Row],[Adj Close]]-DAX__2019_2020__33[[#This Row],[Adj Open]])/DAX__2019_2020__33[[#This Row],[Adj Open]]</f>
        <v>3.9421550073304255E-3</v>
      </c>
      <c r="J587" s="50">
        <f>DAX__2019_2020__33[[#This Row],[Adj Close]]-DAX__2019_2020__33[[#This Row],[Adj Open]]</f>
        <v>0.84555703366896751</v>
      </c>
      <c r="K587" s="50">
        <v>506082</v>
      </c>
    </row>
    <row r="588" spans="1:11" x14ac:dyDescent="0.3">
      <c r="A588" s="51" t="str">
        <f t="shared" si="13"/>
        <v>ADS.DE</v>
      </c>
      <c r="B588" s="52" t="s">
        <v>164</v>
      </c>
      <c r="C588" s="50" t="s">
        <v>2588</v>
      </c>
      <c r="D588" s="50">
        <f>DAX__2019_2020__33[[#This Row],[Open]]*(DAX__2019_2020__33[[#This Row],[Adj Close]]/DAX__2019_2020__33[[#This Row],[Close]])</f>
        <v>215.33663401776636</v>
      </c>
      <c r="E588" s="50" t="s">
        <v>2590</v>
      </c>
      <c r="F588" s="50" t="s">
        <v>2552</v>
      </c>
      <c r="G588" s="50" t="s">
        <v>2591</v>
      </c>
      <c r="H588" s="50" t="s">
        <v>2592</v>
      </c>
      <c r="I588" s="50">
        <f>(DAX__2019_2020__33[[#This Row],[Adj Close]]-DAX__2019_2020__33[[#This Row],[Adj Open]])/DAX__2019_2020__33[[#This Row],[Adj Open]]</f>
        <v>-2.6177618143685532E-3</v>
      </c>
      <c r="J588" s="50">
        <f>DAX__2019_2020__33[[#This Row],[Adj Close]]-DAX__2019_2020__33[[#This Row],[Adj Open]]</f>
        <v>-0.56370001776636514</v>
      </c>
      <c r="K588" s="50">
        <v>447270</v>
      </c>
    </row>
    <row r="589" spans="1:11" x14ac:dyDescent="0.3">
      <c r="A589" s="51" t="str">
        <f t="shared" si="13"/>
        <v>ADS.DE</v>
      </c>
      <c r="B589" s="52" t="s">
        <v>165</v>
      </c>
      <c r="C589" s="50" t="s">
        <v>2593</v>
      </c>
      <c r="D589" s="50">
        <f>DAX__2019_2020__33[[#This Row],[Open]]*(DAX__2019_2020__33[[#This Row],[Adj Close]]/DAX__2019_2020__33[[#This Row],[Close]])</f>
        <v>214.63199836503682</v>
      </c>
      <c r="E589" s="50" t="s">
        <v>2594</v>
      </c>
      <c r="F589" s="50" t="s">
        <v>2540</v>
      </c>
      <c r="G589" s="50" t="s">
        <v>2595</v>
      </c>
      <c r="H589" s="50" t="s">
        <v>2596</v>
      </c>
      <c r="I589" s="50">
        <f>(DAX__2019_2020__33[[#This Row],[Adj Close]]-DAX__2019_2020__33[[#This Row],[Adj Open]])/DAX__2019_2020__33[[#This Row],[Adj Open]]</f>
        <v>2.8453009784894547E-3</v>
      </c>
      <c r="J589" s="50">
        <f>DAX__2019_2020__33[[#This Row],[Adj Close]]-DAX__2019_2020__33[[#This Row],[Adj Open]]</f>
        <v>0.61069263496318626</v>
      </c>
      <c r="K589" s="50">
        <v>631659</v>
      </c>
    </row>
    <row r="590" spans="1:11" x14ac:dyDescent="0.3">
      <c r="A590" s="51" t="str">
        <f t="shared" si="13"/>
        <v>ADS.DE</v>
      </c>
      <c r="B590" s="52" t="s">
        <v>166</v>
      </c>
      <c r="C590" s="50" t="s">
        <v>2597</v>
      </c>
      <c r="D590" s="50">
        <f>DAX__2019_2020__33[[#This Row],[Open]]*(DAX__2019_2020__33[[#This Row],[Adj Close]]/DAX__2019_2020__33[[#This Row],[Close]])</f>
        <v>214.2092368600062</v>
      </c>
      <c r="E590" s="50" t="s">
        <v>2582</v>
      </c>
      <c r="F590" s="50" t="s">
        <v>2536</v>
      </c>
      <c r="G590" s="50" t="s">
        <v>2598</v>
      </c>
      <c r="H590" s="50" t="s">
        <v>2599</v>
      </c>
      <c r="I590" s="50">
        <f>(DAX__2019_2020__33[[#This Row],[Adj Close]]-DAX__2019_2020__33[[#This Row],[Adj Open]])/DAX__2019_2020__33[[#This Row],[Adj Open]]</f>
        <v>3.9473421052631363E-3</v>
      </c>
      <c r="J590" s="50">
        <f>DAX__2019_2020__33[[#This Row],[Adj Close]]-DAX__2019_2020__33[[#This Row],[Adj Open]]</f>
        <v>0.84555713999378668</v>
      </c>
      <c r="K590" s="50">
        <v>823449</v>
      </c>
    </row>
    <row r="591" spans="1:11" x14ac:dyDescent="0.3">
      <c r="A591" s="51" t="str">
        <f t="shared" si="13"/>
        <v>ADS.DE</v>
      </c>
      <c r="B591" s="52" t="s">
        <v>167</v>
      </c>
      <c r="C591" s="50" t="s">
        <v>2600</v>
      </c>
      <c r="D591" s="50">
        <f>DAX__2019_2020__33[[#This Row],[Open]]*(DAX__2019_2020__33[[#This Row],[Adj Close]]/DAX__2019_2020__33[[#This Row],[Close]])</f>
        <v>225.67130131110554</v>
      </c>
      <c r="E591" s="50" t="s">
        <v>2601</v>
      </c>
      <c r="F591" s="50" t="s">
        <v>2600</v>
      </c>
      <c r="G591" s="50" t="s">
        <v>2601</v>
      </c>
      <c r="H591" s="50" t="s">
        <v>2602</v>
      </c>
      <c r="I591" s="50">
        <f>(DAX__2019_2020__33[[#This Row],[Adj Close]]-DAX__2019_2020__33[[#This Row],[Adj Open]])/DAX__2019_2020__33[[#This Row],[Adj Open]]</f>
        <v>3.9966719899667658E-2</v>
      </c>
      <c r="J591" s="50">
        <f>DAX__2019_2020__33[[#This Row],[Adj Close]]-DAX__2019_2020__33[[#This Row],[Adj Open]]</f>
        <v>9.0193416888944569</v>
      </c>
      <c r="K591" s="50">
        <v>2028601</v>
      </c>
    </row>
    <row r="592" spans="1:11" x14ac:dyDescent="0.3">
      <c r="A592" s="51" t="str">
        <f t="shared" si="13"/>
        <v>ADS.DE</v>
      </c>
      <c r="B592" s="52" t="s">
        <v>168</v>
      </c>
      <c r="C592" s="50" t="s">
        <v>2603</v>
      </c>
      <c r="D592" s="50">
        <f>DAX__2019_2020__33[[#This Row],[Open]]*(DAX__2019_2020__33[[#This Row],[Adj Close]]/DAX__2019_2020__33[[#This Row],[Close]])</f>
        <v>228.30192985796759</v>
      </c>
      <c r="E592" s="50" t="s">
        <v>2604</v>
      </c>
      <c r="F592" s="50" t="s">
        <v>2605</v>
      </c>
      <c r="G592" s="50" t="s">
        <v>2606</v>
      </c>
      <c r="H592" s="50" t="s">
        <v>2607</v>
      </c>
      <c r="I592" s="50">
        <f>(DAX__2019_2020__33[[#This Row],[Adj Close]]-DAX__2019_2020__33[[#This Row],[Adj Open]])/DAX__2019_2020__33[[#This Row],[Adj Open]]</f>
        <v>4.0329230452674988E-2</v>
      </c>
      <c r="J592" s="50">
        <f>DAX__2019_2020__33[[#This Row],[Adj Close]]-DAX__2019_2020__33[[#This Row],[Adj Open]]</f>
        <v>9.2072411420324158</v>
      </c>
      <c r="K592" s="50">
        <v>1097875</v>
      </c>
    </row>
    <row r="593" spans="1:11" x14ac:dyDescent="0.3">
      <c r="A593" s="51" t="str">
        <f t="shared" si="13"/>
        <v>ADS.DE</v>
      </c>
      <c r="B593" s="52" t="s">
        <v>169</v>
      </c>
      <c r="C593" s="50" t="s">
        <v>2608</v>
      </c>
      <c r="D593" s="50">
        <f>DAX__2019_2020__33[[#This Row],[Open]]*(DAX__2019_2020__33[[#This Row],[Adj Close]]/DAX__2019_2020__33[[#This Row],[Close]])</f>
        <v>238.16682435000001</v>
      </c>
      <c r="E593" s="50" t="s">
        <v>2609</v>
      </c>
      <c r="F593" s="50" t="s">
        <v>2610</v>
      </c>
      <c r="G593" s="50" t="s">
        <v>2611</v>
      </c>
      <c r="H593" s="50" t="s">
        <v>2612</v>
      </c>
      <c r="I593" s="50">
        <f>(DAX__2019_2020__33[[#This Row],[Adj Close]]-DAX__2019_2020__33[[#This Row],[Adj Open]])/DAX__2019_2020__33[[#This Row],[Adj Open]]</f>
        <v>-1.3806706114398493E-2</v>
      </c>
      <c r="J593" s="50">
        <f>DAX__2019_2020__33[[#This Row],[Adj Close]]-DAX__2019_2020__33[[#This Row],[Adj Open]]</f>
        <v>-3.2882993500000168</v>
      </c>
      <c r="K593" s="50">
        <v>956738</v>
      </c>
    </row>
    <row r="594" spans="1:11" x14ac:dyDescent="0.3">
      <c r="A594" s="51" t="str">
        <f t="shared" si="13"/>
        <v>ADS.DE</v>
      </c>
      <c r="B594" s="52" t="s">
        <v>170</v>
      </c>
      <c r="C594" s="50" t="s">
        <v>2613</v>
      </c>
      <c r="D594" s="50">
        <f>DAX__2019_2020__33[[#This Row],[Open]]*(DAX__2019_2020__33[[#This Row],[Adj Close]]/DAX__2019_2020__33[[#This Row],[Close]])</f>
        <v>234.12692830725433</v>
      </c>
      <c r="E594" s="50" t="s">
        <v>2614</v>
      </c>
      <c r="F594" s="50" t="s">
        <v>2613</v>
      </c>
      <c r="G594" s="50" t="s">
        <v>2614</v>
      </c>
      <c r="H594" s="50" t="s">
        <v>2615</v>
      </c>
      <c r="I594" s="50">
        <f>(DAX__2019_2020__33[[#This Row],[Adj Close]]-DAX__2019_2020__33[[#This Row],[Adj Open]])/DAX__2019_2020__33[[#This Row],[Adj Open]]</f>
        <v>2.9494346261970401E-2</v>
      </c>
      <c r="J594" s="50">
        <f>DAX__2019_2020__33[[#This Row],[Adj Close]]-DAX__2019_2020__33[[#This Row],[Adj Open]]</f>
        <v>6.9054206927456789</v>
      </c>
      <c r="K594" s="50">
        <v>1103794</v>
      </c>
    </row>
    <row r="595" spans="1:11" x14ac:dyDescent="0.3">
      <c r="A595" s="51" t="str">
        <f t="shared" si="13"/>
        <v>ADS.DE</v>
      </c>
      <c r="B595" s="52" t="s">
        <v>171</v>
      </c>
      <c r="C595" s="50" t="s">
        <v>2616</v>
      </c>
      <c r="D595" s="50">
        <f>DAX__2019_2020__33[[#This Row],[Open]]*(DAX__2019_2020__33[[#This Row],[Adj Close]]/DAX__2019_2020__33[[#This Row],[Close]])</f>
        <v>239.29426034629401</v>
      </c>
      <c r="E595" s="50" t="s">
        <v>2617</v>
      </c>
      <c r="F595" s="50" t="s">
        <v>2618</v>
      </c>
      <c r="G595" s="50" t="s">
        <v>2619</v>
      </c>
      <c r="H595" s="50" t="s">
        <v>2620</v>
      </c>
      <c r="I595" s="50">
        <f>(DAX__2019_2020__33[[#This Row],[Adj Close]]-DAX__2019_2020__33[[#This Row],[Adj Open]])/DAX__2019_2020__33[[#This Row],[Adj Open]]</f>
        <v>-1.9041975096685895E-2</v>
      </c>
      <c r="J595" s="50">
        <f>DAX__2019_2020__33[[#This Row],[Adj Close]]-DAX__2019_2020__33[[#This Row],[Adj Open]]</f>
        <v>-4.5566353462940015</v>
      </c>
      <c r="K595" s="50">
        <v>1126275</v>
      </c>
    </row>
    <row r="596" spans="1:11" x14ac:dyDescent="0.3">
      <c r="A596" s="51" t="str">
        <f t="shared" si="13"/>
        <v>ADS.DE</v>
      </c>
      <c r="B596" s="52" t="s">
        <v>172</v>
      </c>
      <c r="C596" s="50" t="s">
        <v>2621</v>
      </c>
      <c r="D596" s="50">
        <f>DAX__2019_2020__33[[#This Row],[Open]]*(DAX__2019_2020__33[[#This Row],[Adj Close]]/DAX__2019_2020__33[[#This Row],[Close]])</f>
        <v>238.45150148313112</v>
      </c>
      <c r="E596" s="50" t="s">
        <v>2622</v>
      </c>
      <c r="F596" s="50" t="s">
        <v>2621</v>
      </c>
      <c r="G596" s="50" t="s">
        <v>2623</v>
      </c>
      <c r="H596" s="50" t="s">
        <v>2624</v>
      </c>
      <c r="I596" s="50">
        <f>(DAX__2019_2020__33[[#This Row],[Adj Close]]-DAX__2019_2020__33[[#This Row],[Adj Open]])/DAX__2019_2020__33[[#This Row],[Adj Open]]</f>
        <v>6.3898004725990573E-3</v>
      </c>
      <c r="J596" s="50">
        <f>DAX__2019_2020__33[[#This Row],[Adj Close]]-DAX__2019_2020__33[[#This Row],[Adj Open]]</f>
        <v>1.523657516868866</v>
      </c>
      <c r="K596" s="50">
        <v>993567</v>
      </c>
    </row>
    <row r="597" spans="1:11" x14ac:dyDescent="0.3">
      <c r="A597" s="51" t="str">
        <f t="shared" si="13"/>
        <v>ADS.DE</v>
      </c>
      <c r="B597" s="52" t="s">
        <v>173</v>
      </c>
      <c r="C597" s="50" t="s">
        <v>2623</v>
      </c>
      <c r="D597" s="50">
        <f>DAX__2019_2020__33[[#This Row],[Open]]*(DAX__2019_2020__33[[#This Row],[Adj Close]]/DAX__2019_2020__33[[#This Row],[Close]])</f>
        <v>239.97517835669024</v>
      </c>
      <c r="E597" s="50" t="s">
        <v>2625</v>
      </c>
      <c r="F597" s="50" t="s">
        <v>2626</v>
      </c>
      <c r="G597" s="50" t="s">
        <v>2627</v>
      </c>
      <c r="H597" s="50" t="s">
        <v>2628</v>
      </c>
      <c r="I597" s="50">
        <f>(DAX__2019_2020__33[[#This Row],[Adj Close]]-DAX__2019_2020__33[[#This Row],[Adj Open]])/DAX__2019_2020__33[[#This Row],[Adj Open]]</f>
        <v>-2.4603162698412586E-2</v>
      </c>
      <c r="J597" s="50">
        <f>DAX__2019_2020__33[[#This Row],[Adj Close]]-DAX__2019_2020__33[[#This Row],[Adj Open]]</f>
        <v>-5.9041483566902286</v>
      </c>
      <c r="K597" s="50">
        <v>857825</v>
      </c>
    </row>
    <row r="598" spans="1:11" x14ac:dyDescent="0.3">
      <c r="A598" s="51" t="str">
        <f t="shared" si="13"/>
        <v>ADS.DE</v>
      </c>
      <c r="B598" s="52" t="s">
        <v>174</v>
      </c>
      <c r="C598" s="50" t="s">
        <v>2629</v>
      </c>
      <c r="D598" s="50">
        <f>DAX__2019_2020__33[[#This Row],[Open]]*(DAX__2019_2020__33[[#This Row],[Adj Close]]/DAX__2019_2020__33[[#This Row],[Close]])</f>
        <v>234.26147607420415</v>
      </c>
      <c r="E598" s="50" t="s">
        <v>2630</v>
      </c>
      <c r="F598" s="50" t="s">
        <v>2631</v>
      </c>
      <c r="G598" s="50" t="s">
        <v>2632</v>
      </c>
      <c r="H598" s="50" t="s">
        <v>2633</v>
      </c>
      <c r="I598" s="50">
        <f>(DAX__2019_2020__33[[#This Row],[Adj Close]]-DAX__2019_2020__33[[#This Row],[Adj Open]])/DAX__2019_2020__33[[#This Row],[Adj Open]]</f>
        <v>1.8089418699186989E-2</v>
      </c>
      <c r="J598" s="50">
        <f>DAX__2019_2020__33[[#This Row],[Adj Close]]-DAX__2019_2020__33[[#This Row],[Adj Open]]</f>
        <v>4.2376539257958541</v>
      </c>
      <c r="K598" s="50">
        <v>614025</v>
      </c>
    </row>
    <row r="599" spans="1:11" x14ac:dyDescent="0.3">
      <c r="A599" s="51" t="str">
        <f t="shared" si="13"/>
        <v>ADS.DE</v>
      </c>
      <c r="B599" s="52" t="s">
        <v>175</v>
      </c>
      <c r="C599" s="50" t="s">
        <v>2634</v>
      </c>
      <c r="D599" s="50">
        <f>DAX__2019_2020__33[[#This Row],[Open]]*(DAX__2019_2020__33[[#This Row],[Adj Close]]/DAX__2019_2020__33[[#This Row],[Close]])</f>
        <v>239.59425143646993</v>
      </c>
      <c r="E599" s="50" t="s">
        <v>2635</v>
      </c>
      <c r="F599" s="50" t="s">
        <v>2636</v>
      </c>
      <c r="G599" s="50" t="s">
        <v>2635</v>
      </c>
      <c r="H599" s="50" t="s">
        <v>2637</v>
      </c>
      <c r="I599" s="50">
        <f>(DAX__2019_2020__33[[#This Row],[Adj Close]]-DAX__2019_2020__33[[#This Row],[Adj Open]])/DAX__2019_2020__33[[#This Row],[Adj Open]]</f>
        <v>5.9618440549639683E-3</v>
      </c>
      <c r="J599" s="50">
        <f>DAX__2019_2020__33[[#This Row],[Adj Close]]-DAX__2019_2020__33[[#This Row],[Adj Open]]</f>
        <v>1.4284235635300604</v>
      </c>
      <c r="K599" s="50">
        <v>581024</v>
      </c>
    </row>
    <row r="600" spans="1:11" x14ac:dyDescent="0.3">
      <c r="A600" s="51" t="str">
        <f t="shared" si="13"/>
        <v>ADS.DE</v>
      </c>
      <c r="B600" s="52" t="s">
        <v>176</v>
      </c>
      <c r="C600" s="50" t="s">
        <v>2638</v>
      </c>
      <c r="D600" s="50">
        <f>DAX__2019_2020__33[[#This Row],[Open]]*(DAX__2019_2020__33[[#This Row],[Adj Close]]/DAX__2019_2020__33[[#This Row],[Close]])</f>
        <v>240.54653430482406</v>
      </c>
      <c r="E600" s="50" t="s">
        <v>2639</v>
      </c>
      <c r="F600" s="50" t="s">
        <v>2640</v>
      </c>
      <c r="G600" s="50" t="s">
        <v>2641</v>
      </c>
      <c r="H600" s="50" t="s">
        <v>2642</v>
      </c>
      <c r="I600" s="50">
        <f>(DAX__2019_2020__33[[#This Row],[Adj Close]]-DAX__2019_2020__33[[#This Row],[Adj Open]])/DAX__2019_2020__33[[#This Row],[Adj Open]]</f>
        <v>-4.5526879361990355E-3</v>
      </c>
      <c r="J600" s="50">
        <f>DAX__2019_2020__33[[#This Row],[Adj Close]]-DAX__2019_2020__33[[#This Row],[Adj Open]]</f>
        <v>-1.0951333048240599</v>
      </c>
      <c r="K600" s="50">
        <v>771591</v>
      </c>
    </row>
    <row r="601" spans="1:11" x14ac:dyDescent="0.3">
      <c r="A601" s="51" t="str">
        <f t="shared" si="13"/>
        <v>ADS.DE</v>
      </c>
      <c r="B601" s="52" t="s">
        <v>177</v>
      </c>
      <c r="C601" s="50" t="s">
        <v>2611</v>
      </c>
      <c r="D601" s="50">
        <f>DAX__2019_2020__33[[#This Row],[Open]]*(DAX__2019_2020__33[[#This Row],[Adj Close]]/DAX__2019_2020__33[[#This Row],[Close]])</f>
        <v>238.07059784735813</v>
      </c>
      <c r="E601" s="50" t="s">
        <v>2643</v>
      </c>
      <c r="F601" s="50" t="s">
        <v>2610</v>
      </c>
      <c r="G601" s="50" t="s">
        <v>2644</v>
      </c>
      <c r="H601" s="50" t="s">
        <v>2645</v>
      </c>
      <c r="I601" s="50">
        <f>(DAX__2019_2020__33[[#This Row],[Adj Close]]-DAX__2019_2020__33[[#This Row],[Adj Open]])/DAX__2019_2020__33[[#This Row],[Adj Open]]</f>
        <v>2.2000000000000002E-2</v>
      </c>
      <c r="J601" s="50">
        <f>DAX__2019_2020__33[[#This Row],[Adj Close]]-DAX__2019_2020__33[[#This Row],[Adj Open]]</f>
        <v>5.2375531526418797</v>
      </c>
      <c r="K601" s="50">
        <v>748914</v>
      </c>
    </row>
    <row r="602" spans="1:11" x14ac:dyDescent="0.3">
      <c r="A602" s="51" t="str">
        <f t="shared" si="13"/>
        <v>ADS.DE</v>
      </c>
      <c r="B602" s="52" t="s">
        <v>178</v>
      </c>
      <c r="C602" s="50" t="s">
        <v>2646</v>
      </c>
      <c r="D602" s="50">
        <f>DAX__2019_2020__33[[#This Row],[Open]]*(DAX__2019_2020__33[[#This Row],[Adj Close]]/DAX__2019_2020__33[[#This Row],[Close]])</f>
        <v>242.83201768924303</v>
      </c>
      <c r="E602" s="50" t="s">
        <v>2647</v>
      </c>
      <c r="F602" s="50" t="s">
        <v>2648</v>
      </c>
      <c r="G602" s="50" t="s">
        <v>2649</v>
      </c>
      <c r="H602" s="50" t="s">
        <v>2650</v>
      </c>
      <c r="I602" s="50">
        <f>(DAX__2019_2020__33[[#This Row],[Adj Close]]-DAX__2019_2020__33[[#This Row],[Adj Open]])/DAX__2019_2020__33[[#This Row],[Adj Open]]</f>
        <v>-1.5686274509803956E-2</v>
      </c>
      <c r="J602" s="50">
        <f>DAX__2019_2020__33[[#This Row],[Adj Close]]-DAX__2019_2020__33[[#This Row],[Adj Open]]</f>
        <v>-3.8091296892430364</v>
      </c>
      <c r="K602" s="50">
        <v>546628</v>
      </c>
    </row>
    <row r="603" spans="1:11" x14ac:dyDescent="0.3">
      <c r="A603" s="51" t="str">
        <f t="shared" si="13"/>
        <v>ADS.DE</v>
      </c>
      <c r="B603" s="52" t="s">
        <v>179</v>
      </c>
      <c r="C603" s="50" t="s">
        <v>2649</v>
      </c>
      <c r="D603" s="50">
        <f>DAX__2019_2020__33[[#This Row],[Open]]*(DAX__2019_2020__33[[#This Row],[Adj Close]]/DAX__2019_2020__33[[#This Row],[Close]])</f>
        <v>239.02288376333658</v>
      </c>
      <c r="E603" s="50" t="s">
        <v>2651</v>
      </c>
      <c r="F603" s="50" t="s">
        <v>2630</v>
      </c>
      <c r="G603" s="50" t="s">
        <v>2652</v>
      </c>
      <c r="H603" s="50" t="s">
        <v>2653</v>
      </c>
      <c r="I603" s="50">
        <f>(DAX__2019_2020__33[[#This Row],[Adj Close]]-DAX__2019_2020__33[[#This Row],[Adj Open]])/DAX__2019_2020__33[[#This Row],[Adj Open]]</f>
        <v>2.6892430278884456E-2</v>
      </c>
      <c r="J603" s="50">
        <f>DAX__2019_2020__33[[#This Row],[Adj Close]]-DAX__2019_2020__33[[#This Row],[Adj Open]]</f>
        <v>6.4279062366634321</v>
      </c>
      <c r="K603" s="50">
        <v>763269</v>
      </c>
    </row>
    <row r="604" spans="1:11" x14ac:dyDescent="0.3">
      <c r="A604" s="51" t="str">
        <f t="shared" si="13"/>
        <v>ADS.DE</v>
      </c>
      <c r="B604" s="52" t="s">
        <v>180</v>
      </c>
      <c r="C604" s="50" t="s">
        <v>2654</v>
      </c>
      <c r="D604" s="50">
        <f>DAX__2019_2020__33[[#This Row],[Open]]*(DAX__2019_2020__33[[#This Row],[Adj Close]]/DAX__2019_2020__33[[#This Row],[Close]])</f>
        <v>246.4983099795362</v>
      </c>
      <c r="E604" s="50" t="s">
        <v>2655</v>
      </c>
      <c r="F604" s="50" t="s">
        <v>2656</v>
      </c>
      <c r="G604" s="50" t="s">
        <v>2657</v>
      </c>
      <c r="H604" s="50" t="s">
        <v>2658</v>
      </c>
      <c r="I604" s="50">
        <f>(DAX__2019_2020__33[[#This Row],[Adj Close]]-DAX__2019_2020__33[[#This Row],[Adj Open]])/DAX__2019_2020__33[[#This Row],[Adj Open]]</f>
        <v>1.6225543375108113E-2</v>
      </c>
      <c r="J604" s="50">
        <f>DAX__2019_2020__33[[#This Row],[Adj Close]]-DAX__2019_2020__33[[#This Row],[Adj Open]]</f>
        <v>3.9995690204638095</v>
      </c>
      <c r="K604" s="50">
        <v>890865</v>
      </c>
    </row>
    <row r="605" spans="1:11" x14ac:dyDescent="0.3">
      <c r="A605" s="51" t="str">
        <f t="shared" si="13"/>
        <v>ADS.DE</v>
      </c>
      <c r="B605" s="52" t="s">
        <v>181</v>
      </c>
      <c r="C605" s="50" t="s">
        <v>2659</v>
      </c>
      <c r="D605" s="50">
        <f>DAX__2019_2020__33[[#This Row],[Open]]*(DAX__2019_2020__33[[#This Row],[Adj Close]]/DAX__2019_2020__33[[#This Row],[Close]])</f>
        <v>247.87909519597264</v>
      </c>
      <c r="E605" s="50" t="s">
        <v>2660</v>
      </c>
      <c r="F605" s="50" t="s">
        <v>2661</v>
      </c>
      <c r="G605" s="50" t="s">
        <v>2662</v>
      </c>
      <c r="H605" s="50" t="s">
        <v>2663</v>
      </c>
      <c r="I605" s="50">
        <f>(DAX__2019_2020__33[[#This Row],[Adj Close]]-DAX__2019_2020__33[[#This Row],[Adj Open]])/DAX__2019_2020__33[[#This Row],[Adj Open]]</f>
        <v>-1.9208606340773043E-3</v>
      </c>
      <c r="J605" s="50">
        <f>DAX__2019_2020__33[[#This Row],[Adj Close]]-DAX__2019_2020__33[[#This Row],[Adj Open]]</f>
        <v>-0.47614119597264448</v>
      </c>
      <c r="K605" s="50">
        <v>648653</v>
      </c>
    </row>
    <row r="606" spans="1:11" x14ac:dyDescent="0.3">
      <c r="A606" s="51" t="str">
        <f t="shared" si="13"/>
        <v>ADS.DE</v>
      </c>
      <c r="B606" s="52" t="s">
        <v>182</v>
      </c>
      <c r="C606" s="50" t="s">
        <v>2664</v>
      </c>
      <c r="D606" s="50">
        <f>DAX__2019_2020__33[[#This Row],[Open]]*(DAX__2019_2020__33[[#This Row],[Adj Close]]/DAX__2019_2020__33[[#This Row],[Close]])</f>
        <v>248.97425983298254</v>
      </c>
      <c r="E606" s="50" t="s">
        <v>2665</v>
      </c>
      <c r="F606" s="50" t="s">
        <v>2666</v>
      </c>
      <c r="G606" s="50" t="s">
        <v>2667</v>
      </c>
      <c r="H606" s="50" t="s">
        <v>2668</v>
      </c>
      <c r="I606" s="50">
        <f>(DAX__2019_2020__33[[#This Row],[Adj Close]]-DAX__2019_2020__33[[#This Row],[Adj Open]])/DAX__2019_2020__33[[#This Row],[Adj Open]]</f>
        <v>-8.4146563359117858E-3</v>
      </c>
      <c r="J606" s="50">
        <f>DAX__2019_2020__33[[#This Row],[Adj Close]]-DAX__2019_2020__33[[#This Row],[Adj Open]]</f>
        <v>-2.0950328329825538</v>
      </c>
      <c r="K606" s="50">
        <v>643368</v>
      </c>
    </row>
    <row r="607" spans="1:11" x14ac:dyDescent="0.3">
      <c r="A607" s="51" t="str">
        <f t="shared" si="13"/>
        <v>ADS.DE</v>
      </c>
      <c r="B607" s="52" t="s">
        <v>183</v>
      </c>
      <c r="C607" s="50" t="s">
        <v>2669</v>
      </c>
      <c r="D607" s="50">
        <f>DAX__2019_2020__33[[#This Row],[Open]]*(DAX__2019_2020__33[[#This Row],[Adj Close]]/DAX__2019_2020__33[[#This Row],[Close]])</f>
        <v>248.54570225978915</v>
      </c>
      <c r="E607" s="50" t="s">
        <v>2660</v>
      </c>
      <c r="F607" s="50" t="s">
        <v>2670</v>
      </c>
      <c r="G607" s="50" t="s">
        <v>2671</v>
      </c>
      <c r="H607" s="50" t="s">
        <v>2672</v>
      </c>
      <c r="I607" s="50">
        <f>(DAX__2019_2020__33[[#This Row],[Adj Close]]-DAX__2019_2020__33[[#This Row],[Adj Open]])/DAX__2019_2020__33[[#This Row],[Adj Open]]</f>
        <v>3.2567279693486678E-3</v>
      </c>
      <c r="J607" s="50">
        <f>DAX__2019_2020__33[[#This Row],[Adj Close]]-DAX__2019_2020__33[[#This Row],[Adj Open]]</f>
        <v>0.80944574021086169</v>
      </c>
      <c r="K607" s="50">
        <v>229522</v>
      </c>
    </row>
    <row r="608" spans="1:11" x14ac:dyDescent="0.3">
      <c r="A608" s="51" t="str">
        <f t="shared" si="13"/>
        <v>ADS.DE</v>
      </c>
      <c r="B608" s="52" t="s">
        <v>184</v>
      </c>
      <c r="C608" s="50" t="s">
        <v>2673</v>
      </c>
      <c r="D608" s="50">
        <f>DAX__2019_2020__33[[#This Row],[Open]]*(DAX__2019_2020__33[[#This Row],[Adj Close]]/DAX__2019_2020__33[[#This Row],[Close]])</f>
        <v>250.78356947776462</v>
      </c>
      <c r="E608" s="50" t="s">
        <v>2674</v>
      </c>
      <c r="F608" s="50" t="s">
        <v>2675</v>
      </c>
      <c r="G608" s="50" t="s">
        <v>2676</v>
      </c>
      <c r="H608" s="50" t="s">
        <v>2677</v>
      </c>
      <c r="I608" s="50">
        <f>(DAX__2019_2020__33[[#This Row],[Adj Close]]-DAX__2019_2020__33[[#This Row],[Adj Open]])/DAX__2019_2020__33[[#This Row],[Adj Open]]</f>
        <v>2.6579912058173885E-3</v>
      </c>
      <c r="J608" s="50">
        <f>DAX__2019_2020__33[[#This Row],[Adj Close]]-DAX__2019_2020__33[[#This Row],[Adj Open]]</f>
        <v>0.66658052223539244</v>
      </c>
      <c r="K608" s="50">
        <v>598270</v>
      </c>
    </row>
    <row r="609" spans="1:11" x14ac:dyDescent="0.3">
      <c r="A609" s="51" t="str">
        <f t="shared" si="13"/>
        <v>ADS.DE</v>
      </c>
      <c r="B609" s="52" t="s">
        <v>185</v>
      </c>
      <c r="C609" s="50" t="s">
        <v>2678</v>
      </c>
      <c r="D609" s="50">
        <f>DAX__2019_2020__33[[#This Row],[Open]]*(DAX__2019_2020__33[[#This Row],[Adj Close]]/DAX__2019_2020__33[[#This Row],[Close]])</f>
        <v>250.45025965312621</v>
      </c>
      <c r="E609" s="50" t="s">
        <v>2679</v>
      </c>
      <c r="F609" s="50" t="s">
        <v>2680</v>
      </c>
      <c r="G609" s="50" t="s">
        <v>2651</v>
      </c>
      <c r="H609" s="50" t="s">
        <v>2681</v>
      </c>
      <c r="I609" s="50">
        <f>(DAX__2019_2020__33[[#This Row],[Adj Close]]-DAX__2019_2020__33[[#This Row],[Adj Open]])/DAX__2019_2020__33[[#This Row],[Adj Open]]</f>
        <v>-1.6730015209125426E-2</v>
      </c>
      <c r="J609" s="50">
        <f>DAX__2019_2020__33[[#This Row],[Adj Close]]-DAX__2019_2020__33[[#This Row],[Adj Open]]</f>
        <v>-4.1900366531262137</v>
      </c>
      <c r="K609" s="50">
        <v>602652</v>
      </c>
    </row>
    <row r="610" spans="1:11" x14ac:dyDescent="0.3">
      <c r="A610" s="51" t="str">
        <f t="shared" si="13"/>
        <v>ADS.DE</v>
      </c>
      <c r="B610" s="52" t="s">
        <v>186</v>
      </c>
      <c r="C610" s="50" t="s">
        <v>2651</v>
      </c>
      <c r="D610" s="50">
        <f>DAX__2019_2020__33[[#This Row],[Open]]*(DAX__2019_2020__33[[#This Row],[Adj Close]]/DAX__2019_2020__33[[#This Row],[Close]])</f>
        <v>246.26023054854429</v>
      </c>
      <c r="E610" s="50" t="s">
        <v>2682</v>
      </c>
      <c r="F610" s="50" t="s">
        <v>2683</v>
      </c>
      <c r="G610" s="50" t="s">
        <v>2684</v>
      </c>
      <c r="H610" s="50" t="s">
        <v>2685</v>
      </c>
      <c r="I610" s="50">
        <f>(DAX__2019_2020__33[[#This Row],[Adj Close]]-DAX__2019_2020__33[[#This Row],[Adj Open]])/DAX__2019_2020__33[[#This Row],[Adj Open]]</f>
        <v>-1.3534647791153341E-3</v>
      </c>
      <c r="J610" s="50">
        <f>DAX__2019_2020__33[[#This Row],[Adj Close]]-DAX__2019_2020__33[[#This Row],[Adj Open]]</f>
        <v>-0.33330454854427671</v>
      </c>
      <c r="K610" s="50">
        <v>412991</v>
      </c>
    </row>
    <row r="611" spans="1:11" x14ac:dyDescent="0.3">
      <c r="A611" s="51" t="str">
        <f t="shared" si="13"/>
        <v>ADS.DE</v>
      </c>
      <c r="B611" s="52" t="s">
        <v>187</v>
      </c>
      <c r="C611" s="50" t="s">
        <v>2604</v>
      </c>
      <c r="D611" s="50">
        <f>DAX__2019_2020__33[[#This Row],[Open]]*(DAX__2019_2020__33[[#This Row],[Adj Close]]/DAX__2019_2020__33[[#This Row],[Close]])</f>
        <v>241.35597111906344</v>
      </c>
      <c r="E611" s="50" t="s">
        <v>2686</v>
      </c>
      <c r="F611" s="50" t="s">
        <v>2687</v>
      </c>
      <c r="G611" s="50" t="s">
        <v>2688</v>
      </c>
      <c r="H611" s="50" t="s">
        <v>2689</v>
      </c>
      <c r="I611" s="50">
        <f>(DAX__2019_2020__33[[#This Row],[Adj Close]]-DAX__2019_2020__33[[#This Row],[Adj Open]])/DAX__2019_2020__33[[#This Row],[Adj Open]]</f>
        <v>1.0850325636421404E-2</v>
      </c>
      <c r="J611" s="50">
        <f>DAX__2019_2020__33[[#This Row],[Adj Close]]-DAX__2019_2020__33[[#This Row],[Adj Open]]</f>
        <v>2.6187908809365581</v>
      </c>
      <c r="K611" s="50">
        <v>642457</v>
      </c>
    </row>
    <row r="612" spans="1:11" x14ac:dyDescent="0.3">
      <c r="A612" s="51" t="str">
        <f t="shared" si="13"/>
        <v>ADS.DE</v>
      </c>
      <c r="B612" s="52" t="s">
        <v>188</v>
      </c>
      <c r="C612" s="50" t="s">
        <v>2690</v>
      </c>
      <c r="D612" s="50">
        <f>DAX__2019_2020__33[[#This Row],[Open]]*(DAX__2019_2020__33[[#This Row],[Adj Close]]/DAX__2019_2020__33[[#This Row],[Close]])</f>
        <v>242.59393598716346</v>
      </c>
      <c r="E612" s="50" t="s">
        <v>2691</v>
      </c>
      <c r="F612" s="50" t="s">
        <v>2692</v>
      </c>
      <c r="G612" s="50" t="s">
        <v>2693</v>
      </c>
      <c r="H612" s="50" t="s">
        <v>2694</v>
      </c>
      <c r="I612" s="50">
        <f>(DAX__2019_2020__33[[#This Row],[Adj Close]]-DAX__2019_2020__33[[#This Row],[Adj Open]])/DAX__2019_2020__33[[#This Row],[Adj Open]]</f>
        <v>1.7468153091265922E-2</v>
      </c>
      <c r="J612" s="50">
        <f>DAX__2019_2020__33[[#This Row],[Adj Close]]-DAX__2019_2020__33[[#This Row],[Adj Open]]</f>
        <v>4.2376680128365365</v>
      </c>
      <c r="K612" s="50">
        <v>537589</v>
      </c>
    </row>
    <row r="613" spans="1:11" x14ac:dyDescent="0.3">
      <c r="A613" s="51" t="str">
        <f t="shared" si="13"/>
        <v>ADS.DE</v>
      </c>
      <c r="B613" s="52" t="s">
        <v>189</v>
      </c>
      <c r="C613" s="50" t="s">
        <v>2695</v>
      </c>
      <c r="D613" s="50">
        <f>DAX__2019_2020__33[[#This Row],[Open]]*(DAX__2019_2020__33[[#This Row],[Adj Close]]/DAX__2019_2020__33[[#This Row],[Close]])</f>
        <v>244.73656066279071</v>
      </c>
      <c r="E613" s="50" t="s">
        <v>2696</v>
      </c>
      <c r="F613" s="50" t="s">
        <v>2646</v>
      </c>
      <c r="G613" s="50" t="s">
        <v>2697</v>
      </c>
      <c r="H613" s="50" t="s">
        <v>2698</v>
      </c>
      <c r="I613" s="50">
        <f>(DAX__2019_2020__33[[#This Row],[Adj Close]]-DAX__2019_2020__33[[#This Row],[Adj Open]])/DAX__2019_2020__33[[#This Row],[Adj Open]]</f>
        <v>3.8910505836575087E-3</v>
      </c>
      <c r="J613" s="50">
        <f>DAX__2019_2020__33[[#This Row],[Adj Close]]-DAX__2019_2020__33[[#This Row],[Adj Open]]</f>
        <v>0.95228233720928301</v>
      </c>
      <c r="K613" s="50">
        <v>605898</v>
      </c>
    </row>
    <row r="614" spans="1:11" x14ac:dyDescent="0.3">
      <c r="A614" s="51" t="str">
        <f t="shared" si="13"/>
        <v>ADS.DE</v>
      </c>
      <c r="B614" s="52" t="s">
        <v>190</v>
      </c>
      <c r="C614" s="50" t="s">
        <v>2699</v>
      </c>
      <c r="D614" s="50">
        <f>DAX__2019_2020__33[[#This Row],[Open]]*(DAX__2019_2020__33[[#This Row],[Adj Close]]/DAX__2019_2020__33[[#This Row],[Close]])</f>
        <v>245.1651242628231</v>
      </c>
      <c r="E614" s="50" t="s">
        <v>2700</v>
      </c>
      <c r="F614" s="50" t="s">
        <v>2701</v>
      </c>
      <c r="G614" s="50" t="s">
        <v>2702</v>
      </c>
      <c r="H614" s="50" t="s">
        <v>2703</v>
      </c>
      <c r="I614" s="50">
        <f>(DAX__2019_2020__33[[#This Row],[Adj Close]]-DAX__2019_2020__33[[#This Row],[Adj Open]])/DAX__2019_2020__33[[#This Row],[Adj Open]]</f>
        <v>-1.9428237587349872E-4</v>
      </c>
      <c r="J614" s="50">
        <f>DAX__2019_2020__33[[#This Row],[Adj Close]]-DAX__2019_2020__33[[#This Row],[Adj Open]]</f>
        <v>-4.7631262823102816E-2</v>
      </c>
      <c r="K614" s="50">
        <v>501306</v>
      </c>
    </row>
    <row r="615" spans="1:11" x14ac:dyDescent="0.3">
      <c r="A615" s="51" t="str">
        <f t="shared" si="13"/>
        <v>ADS.DE</v>
      </c>
      <c r="B615" s="52" t="s">
        <v>191</v>
      </c>
      <c r="C615" s="50" t="s">
        <v>2652</v>
      </c>
      <c r="D615" s="50">
        <f>DAX__2019_2020__33[[#This Row],[Open]]*(DAX__2019_2020__33[[#This Row],[Adj Close]]/DAX__2019_2020__33[[#This Row],[Close]])</f>
        <v>245.45080324376201</v>
      </c>
      <c r="E615" s="50" t="s">
        <v>2704</v>
      </c>
      <c r="F615" s="50" t="s">
        <v>2652</v>
      </c>
      <c r="G615" s="50" t="s">
        <v>2705</v>
      </c>
      <c r="H615" s="50" t="s">
        <v>2706</v>
      </c>
      <c r="I615" s="50">
        <f>(DAX__2019_2020__33[[#This Row],[Adj Close]]-DAX__2019_2020__33[[#This Row],[Adj Open]])/DAX__2019_2020__33[[#This Row],[Adj Open]]</f>
        <v>1.066925315227929E-2</v>
      </c>
      <c r="J615" s="50">
        <f>DAX__2019_2020__33[[#This Row],[Adj Close]]-DAX__2019_2020__33[[#This Row],[Adj Open]]</f>
        <v>2.6187767562379918</v>
      </c>
      <c r="K615" s="50">
        <v>526545</v>
      </c>
    </row>
    <row r="616" spans="1:11" x14ac:dyDescent="0.3">
      <c r="A616" s="51" t="str">
        <f t="shared" si="13"/>
        <v>ADS.DE</v>
      </c>
      <c r="B616" s="52" t="s">
        <v>192</v>
      </c>
      <c r="C616" s="50" t="s">
        <v>2707</v>
      </c>
      <c r="D616" s="50">
        <f>DAX__2019_2020__33[[#This Row],[Open]]*(DAX__2019_2020__33[[#This Row],[Adj Close]]/DAX__2019_2020__33[[#This Row],[Close]])</f>
        <v>248.7361786402071</v>
      </c>
      <c r="E616" s="50" t="s">
        <v>2708</v>
      </c>
      <c r="F616" s="50" t="s">
        <v>2707</v>
      </c>
      <c r="G616" s="50" t="s">
        <v>2709</v>
      </c>
      <c r="H616" s="50" t="s">
        <v>2710</v>
      </c>
      <c r="I616" s="50">
        <f>(DAX__2019_2020__33[[#This Row],[Adj Close]]-DAX__2019_2020__33[[#This Row],[Adj Open]])/DAX__2019_2020__33[[#This Row],[Adj Open]]</f>
        <v>1.5505313223339286E-2</v>
      </c>
      <c r="J616" s="50">
        <f>DAX__2019_2020__33[[#This Row],[Adj Close]]-DAX__2019_2020__33[[#This Row],[Adj Open]]</f>
        <v>3.8567323597928862</v>
      </c>
      <c r="K616" s="50">
        <v>495059</v>
      </c>
    </row>
    <row r="617" spans="1:11" x14ac:dyDescent="0.3">
      <c r="A617" s="51" t="str">
        <f t="shared" si="13"/>
        <v>ADS.DE</v>
      </c>
      <c r="B617" s="52" t="s">
        <v>193</v>
      </c>
      <c r="C617" s="50" t="s">
        <v>2711</v>
      </c>
      <c r="D617" s="50">
        <f>DAX__2019_2020__33[[#This Row],[Open]]*(DAX__2019_2020__33[[#This Row],[Adj Close]]/DAX__2019_2020__33[[#This Row],[Close]])</f>
        <v>254.59269846472</v>
      </c>
      <c r="E617" s="50" t="s">
        <v>2712</v>
      </c>
      <c r="F617" s="50" t="s">
        <v>2713</v>
      </c>
      <c r="G617" s="50" t="s">
        <v>2713</v>
      </c>
      <c r="H617" s="50" t="s">
        <v>2714</v>
      </c>
      <c r="I617" s="50">
        <f>(DAX__2019_2020__33[[#This Row],[Adj Close]]-DAX__2019_2020__33[[#This Row],[Adj Open]])/DAX__2019_2020__33[[#This Row],[Adj Open]]</f>
        <v>-1.9637179286242527E-2</v>
      </c>
      <c r="J617" s="50">
        <f>DAX__2019_2020__33[[#This Row],[Adj Close]]-DAX__2019_2020__33[[#This Row],[Adj Open]]</f>
        <v>-4.9994824647199891</v>
      </c>
      <c r="K617" s="50">
        <v>706665</v>
      </c>
    </row>
    <row r="618" spans="1:11" x14ac:dyDescent="0.3">
      <c r="A618" s="51" t="str">
        <f t="shared" si="13"/>
        <v>ADS.DE</v>
      </c>
      <c r="B618" s="52" t="s">
        <v>194</v>
      </c>
      <c r="C618" s="50" t="s">
        <v>2697</v>
      </c>
      <c r="D618" s="50">
        <f>DAX__2019_2020__33[[#This Row],[Open]]*(DAX__2019_2020__33[[#This Row],[Adj Close]]/DAX__2019_2020__33[[#This Row],[Close]])</f>
        <v>245.68886232190948</v>
      </c>
      <c r="E618" s="50" t="s">
        <v>2715</v>
      </c>
      <c r="F618" s="50" t="s">
        <v>2692</v>
      </c>
      <c r="G618" s="50" t="s">
        <v>2716</v>
      </c>
      <c r="H618" s="50" t="s">
        <v>2717</v>
      </c>
      <c r="I618" s="50">
        <f>(DAX__2019_2020__33[[#This Row],[Adj Close]]-DAX__2019_2020__33[[#This Row],[Adj Open]])/DAX__2019_2020__33[[#This Row],[Adj Open]]</f>
        <v>-4.6512093023257208E-3</v>
      </c>
      <c r="J618" s="50">
        <f>DAX__2019_2020__33[[#This Row],[Adj Close]]-DAX__2019_2020__33[[#This Row],[Adj Open]]</f>
        <v>-1.1427503219094888</v>
      </c>
      <c r="K618" s="50">
        <v>924917</v>
      </c>
    </row>
    <row r="619" spans="1:11" x14ac:dyDescent="0.3">
      <c r="A619" s="51" t="str">
        <f t="shared" si="13"/>
        <v>ADS.DE</v>
      </c>
      <c r="B619" s="52" t="s">
        <v>195</v>
      </c>
      <c r="C619" s="50" t="s">
        <v>2718</v>
      </c>
      <c r="D619" s="50">
        <f>DAX__2019_2020__33[[#This Row],[Open]]*(DAX__2019_2020__33[[#This Row],[Adj Close]]/DAX__2019_2020__33[[#This Row],[Close]])</f>
        <v>245.40318998943351</v>
      </c>
      <c r="E619" s="50" t="s">
        <v>2670</v>
      </c>
      <c r="F619" s="50" t="s">
        <v>2686</v>
      </c>
      <c r="G619" s="50" t="s">
        <v>2719</v>
      </c>
      <c r="H619" s="50" t="s">
        <v>2720</v>
      </c>
      <c r="I619" s="50">
        <f>(DAX__2019_2020__33[[#This Row],[Adj Close]]-DAX__2019_2020__33[[#This Row],[Adj Open]])/DAX__2019_2020__33[[#This Row],[Adj Open]]</f>
        <v>6.2086764668058498E-3</v>
      </c>
      <c r="J619" s="50">
        <f>DAX__2019_2020__33[[#This Row],[Adj Close]]-DAX__2019_2020__33[[#This Row],[Adj Open]]</f>
        <v>1.5236290105664807</v>
      </c>
      <c r="K619" s="50">
        <v>517773</v>
      </c>
    </row>
    <row r="620" spans="1:11" x14ac:dyDescent="0.3">
      <c r="A620" s="51" t="str">
        <f t="shared" si="13"/>
        <v>ADS.DE</v>
      </c>
      <c r="B620" s="52" t="s">
        <v>196</v>
      </c>
      <c r="C620" s="50" t="s">
        <v>2721</v>
      </c>
      <c r="D620" s="50">
        <f>DAX__2019_2020__33[[#This Row],[Open]]*(DAX__2019_2020__33[[#This Row],[Adj Close]]/DAX__2019_2020__33[[#This Row],[Close]])</f>
        <v>246.35546418397834</v>
      </c>
      <c r="E620" s="50" t="s">
        <v>2722</v>
      </c>
      <c r="F620" s="50" t="s">
        <v>2723</v>
      </c>
      <c r="G620" s="50" t="s">
        <v>2724</v>
      </c>
      <c r="H620" s="50" t="s">
        <v>2725</v>
      </c>
      <c r="I620" s="50">
        <f>(DAX__2019_2020__33[[#This Row],[Adj Close]]-DAX__2019_2020__33[[#This Row],[Adj Open]])/DAX__2019_2020__33[[#This Row],[Adj Open]]</f>
        <v>7.3443908460274609E-3</v>
      </c>
      <c r="J620" s="50">
        <f>DAX__2019_2020__33[[#This Row],[Adj Close]]-DAX__2019_2020__33[[#This Row],[Adj Open]]</f>
        <v>1.8093308160216566</v>
      </c>
      <c r="K620" s="50">
        <v>347441</v>
      </c>
    </row>
    <row r="621" spans="1:11" x14ac:dyDescent="0.3">
      <c r="A621" s="51" t="str">
        <f t="shared" si="13"/>
        <v>ADS.DE</v>
      </c>
      <c r="B621" s="52" t="s">
        <v>197</v>
      </c>
      <c r="C621" s="50" t="s">
        <v>2726</v>
      </c>
      <c r="D621" s="50">
        <f>DAX__2019_2020__33[[#This Row],[Open]]*(DAX__2019_2020__33[[#This Row],[Adj Close]]/DAX__2019_2020__33[[#This Row],[Close]])</f>
        <v>247.21252436723427</v>
      </c>
      <c r="E621" s="50" t="s">
        <v>2727</v>
      </c>
      <c r="F621" s="50" t="s">
        <v>2728</v>
      </c>
      <c r="G621" s="50" t="s">
        <v>2729</v>
      </c>
      <c r="H621" s="50" t="s">
        <v>2730</v>
      </c>
      <c r="I621" s="50">
        <f>(DAX__2019_2020__33[[#This Row],[Adj Close]]-DAX__2019_2020__33[[#This Row],[Adj Open]])/DAX__2019_2020__33[[#This Row],[Adj Open]]</f>
        <v>1.2326586772112735E-2</v>
      </c>
      <c r="J621" s="50">
        <f>DAX__2019_2020__33[[#This Row],[Adj Close]]-DAX__2019_2020__33[[#This Row],[Adj Open]]</f>
        <v>3.0472866327657471</v>
      </c>
      <c r="K621" s="50">
        <v>389033</v>
      </c>
    </row>
    <row r="622" spans="1:11" x14ac:dyDescent="0.3">
      <c r="A622" s="51" t="str">
        <f t="shared" si="13"/>
        <v>ADS.DE</v>
      </c>
      <c r="B622" s="52" t="s">
        <v>198</v>
      </c>
      <c r="C622" s="50" t="s">
        <v>2731</v>
      </c>
      <c r="D622" s="50">
        <f>DAX__2019_2020__33[[#This Row],[Open]]*(DAX__2019_2020__33[[#This Row],[Adj Close]]/DAX__2019_2020__33[[#This Row],[Close]])</f>
        <v>250.68836155327602</v>
      </c>
      <c r="E622" s="50" t="s">
        <v>2732</v>
      </c>
      <c r="F622" s="50" t="s">
        <v>2733</v>
      </c>
      <c r="G622" s="50" t="s">
        <v>2734</v>
      </c>
      <c r="H622" s="50" t="s">
        <v>2735</v>
      </c>
      <c r="I622" s="50">
        <f>(DAX__2019_2020__33[[#This Row],[Adj Close]]-DAX__2019_2020__33[[#This Row],[Adj Open]])/DAX__2019_2020__33[[#This Row],[Adj Open]]</f>
        <v>3.8176592592592526E-2</v>
      </c>
      <c r="J622" s="50">
        <f>DAX__2019_2020__33[[#This Row],[Adj Close]]-DAX__2019_2020__33[[#This Row],[Adj Open]]</f>
        <v>9.5704274467239543</v>
      </c>
      <c r="K622" s="50">
        <v>774633</v>
      </c>
    </row>
    <row r="623" spans="1:11" x14ac:dyDescent="0.3">
      <c r="A623" s="51" t="str">
        <f t="shared" si="13"/>
        <v>ADS.DE</v>
      </c>
      <c r="B623" s="52" t="s">
        <v>199</v>
      </c>
      <c r="C623" s="50" t="s">
        <v>2736</v>
      </c>
      <c r="D623" s="50">
        <f>DAX__2019_2020__33[[#This Row],[Open]]*(DAX__2019_2020__33[[#This Row],[Adj Close]]/DAX__2019_2020__33[[#This Row],[Close]])</f>
        <v>261.73481846206988</v>
      </c>
      <c r="E623" s="50" t="s">
        <v>2736</v>
      </c>
      <c r="F623" s="50" t="s">
        <v>2737</v>
      </c>
      <c r="G623" s="50" t="s">
        <v>2738</v>
      </c>
      <c r="H623" s="50" t="s">
        <v>2739</v>
      </c>
      <c r="I623" s="50">
        <f>(DAX__2019_2020__33[[#This Row],[Adj Close]]-DAX__2019_2020__33[[#This Row],[Adj Open]])/DAX__2019_2020__33[[#This Row],[Adj Open]]</f>
        <v>-2.8197197856346418E-2</v>
      </c>
      <c r="J623" s="50">
        <f>DAX__2019_2020__33[[#This Row],[Adj Close]]-DAX__2019_2020__33[[#This Row],[Adj Open]]</f>
        <v>-7.3801884620698956</v>
      </c>
      <c r="K623" s="50">
        <v>639771</v>
      </c>
    </row>
    <row r="624" spans="1:11" x14ac:dyDescent="0.3">
      <c r="A624" s="51" t="str">
        <f t="shared" si="13"/>
        <v>ADS.DE</v>
      </c>
      <c r="B624" s="52" t="s">
        <v>200</v>
      </c>
      <c r="C624" s="50" t="s">
        <v>2740</v>
      </c>
      <c r="D624" s="50">
        <f>DAX__2019_2020__33[[#This Row],[Open]]*(DAX__2019_2020__33[[#This Row],[Adj Close]]/DAX__2019_2020__33[[#This Row],[Close]])</f>
        <v>256.68771229573082</v>
      </c>
      <c r="E624" s="50" t="s">
        <v>2741</v>
      </c>
      <c r="F624" s="50" t="s">
        <v>2742</v>
      </c>
      <c r="G624" s="50" t="s">
        <v>2743</v>
      </c>
      <c r="H624" s="50" t="s">
        <v>2744</v>
      </c>
      <c r="I624" s="50">
        <f>(DAX__2019_2020__33[[#This Row],[Adj Close]]-DAX__2019_2020__33[[#This Row],[Adj Open]])/DAX__2019_2020__33[[#This Row],[Adj Open]]</f>
        <v>-1.1129215854387747E-3</v>
      </c>
      <c r="J624" s="50">
        <f>DAX__2019_2020__33[[#This Row],[Adj Close]]-DAX__2019_2020__33[[#This Row],[Adj Open]]</f>
        <v>-0.28567329573081679</v>
      </c>
      <c r="K624" s="50">
        <v>426358</v>
      </c>
    </row>
    <row r="625" spans="1:11" x14ac:dyDescent="0.3">
      <c r="A625" s="51" t="str">
        <f t="shared" si="13"/>
        <v>ADS.DE</v>
      </c>
      <c r="B625" s="52" t="s">
        <v>201</v>
      </c>
      <c r="C625" s="50" t="s">
        <v>2745</v>
      </c>
      <c r="D625" s="50">
        <f>DAX__2019_2020__33[[#This Row],[Open]]*(DAX__2019_2020__33[[#This Row],[Adj Close]]/DAX__2019_2020__33[[#This Row],[Close]])</f>
        <v>256.54487014768404</v>
      </c>
      <c r="E625" s="50" t="s">
        <v>2746</v>
      </c>
      <c r="F625" s="50" t="s">
        <v>2747</v>
      </c>
      <c r="G625" s="50" t="s">
        <v>2748</v>
      </c>
      <c r="H625" s="50" t="s">
        <v>2749</v>
      </c>
      <c r="I625" s="50">
        <f>(DAX__2019_2020__33[[#This Row],[Adj Close]]-DAX__2019_2020__33[[#This Row],[Adj Open]])/DAX__2019_2020__33[[#This Row],[Adj Open]]</f>
        <v>-2.2271938135231548E-3</v>
      </c>
      <c r="J625" s="50">
        <f>DAX__2019_2020__33[[#This Row],[Adj Close]]-DAX__2019_2020__33[[#This Row],[Adj Open]]</f>
        <v>-0.57137514768402298</v>
      </c>
      <c r="K625" s="50">
        <v>1373091</v>
      </c>
    </row>
    <row r="626" spans="1:11" x14ac:dyDescent="0.3">
      <c r="A626" s="51" t="str">
        <f t="shared" si="13"/>
        <v>ADS.DE</v>
      </c>
      <c r="B626" s="52" t="s">
        <v>202</v>
      </c>
      <c r="C626" s="50" t="s">
        <v>2750</v>
      </c>
      <c r="D626" s="50">
        <f>DAX__2019_2020__33[[#This Row],[Open]]*(DAX__2019_2020__33[[#This Row],[Adj Close]]/DAX__2019_2020__33[[#This Row],[Close]])</f>
        <v>256.64011846795472</v>
      </c>
      <c r="E626" s="50" t="s">
        <v>2751</v>
      </c>
      <c r="F626" s="50" t="s">
        <v>2752</v>
      </c>
      <c r="G626" s="50" t="s">
        <v>2753</v>
      </c>
      <c r="H626" s="50" t="s">
        <v>2754</v>
      </c>
      <c r="I626" s="50">
        <f>(DAX__2019_2020__33[[#This Row],[Adj Close]]-DAX__2019_2020__33[[#This Row],[Adj Open]])/DAX__2019_2020__33[[#This Row],[Adj Open]]</f>
        <v>-1.5027784786641936E-2</v>
      </c>
      <c r="J626" s="50">
        <f>DAX__2019_2020__33[[#This Row],[Adj Close]]-DAX__2019_2020__33[[#This Row],[Adj Open]]</f>
        <v>-3.8567324679547141</v>
      </c>
      <c r="K626" s="50">
        <v>507817</v>
      </c>
    </row>
    <row r="627" spans="1:11" x14ac:dyDescent="0.3">
      <c r="A627" s="51" t="str">
        <f t="shared" si="13"/>
        <v>ADS.DE</v>
      </c>
      <c r="B627" s="52" t="s">
        <v>203</v>
      </c>
      <c r="C627" s="50" t="s">
        <v>2655</v>
      </c>
      <c r="D627" s="50">
        <f>DAX__2019_2020__33[[#This Row],[Open]]*(DAX__2019_2020__33[[#This Row],[Adj Close]]/DAX__2019_2020__33[[#This Row],[Close]])</f>
        <v>252.02152429976184</v>
      </c>
      <c r="E627" s="50" t="s">
        <v>2755</v>
      </c>
      <c r="F627" s="50" t="s">
        <v>2756</v>
      </c>
      <c r="G627" s="50" t="s">
        <v>2757</v>
      </c>
      <c r="H627" s="50" t="s">
        <v>2758</v>
      </c>
      <c r="I627" s="50">
        <f>(DAX__2019_2020__33[[#This Row],[Adj Close]]-DAX__2019_2020__33[[#This Row],[Adj Open]])/DAX__2019_2020__33[[#This Row],[Adj Open]]</f>
        <v>-5.4788665515706787E-3</v>
      </c>
      <c r="J627" s="50">
        <f>DAX__2019_2020__33[[#This Row],[Adj Close]]-DAX__2019_2020__33[[#This Row],[Adj Open]]</f>
        <v>-1.3807922997618221</v>
      </c>
      <c r="K627" s="50">
        <v>571447</v>
      </c>
    </row>
    <row r="628" spans="1:11" x14ac:dyDescent="0.3">
      <c r="A628" s="51" t="str">
        <f t="shared" si="13"/>
        <v>ADS.DE</v>
      </c>
      <c r="B628" s="52" t="s">
        <v>204</v>
      </c>
      <c r="C628" s="50" t="s">
        <v>2759</v>
      </c>
      <c r="D628" s="50">
        <f>DAX__2019_2020__33[[#This Row],[Open]]*(DAX__2019_2020__33[[#This Row],[Adj Close]]/DAX__2019_2020__33[[#This Row],[Close]])</f>
        <v>254.25940134572318</v>
      </c>
      <c r="E628" s="50" t="s">
        <v>2760</v>
      </c>
      <c r="F628" s="50" t="s">
        <v>2761</v>
      </c>
      <c r="G628" s="50" t="s">
        <v>2762</v>
      </c>
      <c r="H628" s="50" t="s">
        <v>2763</v>
      </c>
      <c r="I628" s="50">
        <f>(DAX__2019_2020__33[[#This Row],[Adj Close]]-DAX__2019_2020__33[[#This Row],[Adj Open]])/DAX__2019_2020__33[[#This Row],[Adj Open]]</f>
        <v>1.4606719101123596E-2</v>
      </c>
      <c r="J628" s="50">
        <f>DAX__2019_2020__33[[#This Row],[Adj Close]]-DAX__2019_2020__33[[#This Row],[Adj Open]]</f>
        <v>3.7138956542768256</v>
      </c>
      <c r="K628" s="50">
        <v>966175</v>
      </c>
    </row>
    <row r="629" spans="1:11" x14ac:dyDescent="0.3">
      <c r="A629" s="51" t="str">
        <f t="shared" si="13"/>
        <v>ADS.DE</v>
      </c>
      <c r="B629" s="52" t="s">
        <v>205</v>
      </c>
      <c r="C629" s="50" t="s">
        <v>2764</v>
      </c>
      <c r="D629" s="50">
        <f>DAX__2019_2020__33[[#This Row],[Open]]*(DAX__2019_2020__33[[#This Row],[Adj Close]]/DAX__2019_2020__33[[#This Row],[Close]])</f>
        <v>259.11602411379846</v>
      </c>
      <c r="E629" s="50" t="s">
        <v>2765</v>
      </c>
      <c r="F629" s="50" t="s">
        <v>2766</v>
      </c>
      <c r="G629" s="50" t="s">
        <v>2766</v>
      </c>
      <c r="H629" s="50" t="s">
        <v>2767</v>
      </c>
      <c r="I629" s="50">
        <f>(DAX__2019_2020__33[[#This Row],[Adj Close]]-DAX__2019_2020__33[[#This Row],[Adj Open]])/DAX__2019_2020__33[[#This Row],[Adj Open]]</f>
        <v>-2.3520741855477981E-2</v>
      </c>
      <c r="J629" s="50">
        <f>DAX__2019_2020__33[[#This Row],[Adj Close]]-DAX__2019_2020__33[[#This Row],[Adj Open]]</f>
        <v>-6.0946011137984613</v>
      </c>
      <c r="K629" s="50">
        <v>637202</v>
      </c>
    </row>
    <row r="630" spans="1:11" x14ac:dyDescent="0.3">
      <c r="A630" s="51" t="str">
        <f t="shared" si="13"/>
        <v>ADS.DE</v>
      </c>
      <c r="B630" s="52" t="s">
        <v>206</v>
      </c>
      <c r="C630" s="50" t="s">
        <v>2759</v>
      </c>
      <c r="D630" s="50">
        <f>DAX__2019_2020__33[[#This Row],[Open]]*(DAX__2019_2020__33[[#This Row],[Adj Close]]/DAX__2019_2020__33[[#This Row],[Close]])</f>
        <v>254.25940709392265</v>
      </c>
      <c r="E630" s="50" t="s">
        <v>2768</v>
      </c>
      <c r="F630" s="50" t="s">
        <v>2759</v>
      </c>
      <c r="G630" s="50" t="s">
        <v>2769</v>
      </c>
      <c r="H630" s="50" t="s">
        <v>2770</v>
      </c>
      <c r="I630" s="50">
        <f>(DAX__2019_2020__33[[#This Row],[Adj Close]]-DAX__2019_2020__33[[#This Row],[Adj Open]])/DAX__2019_2020__33[[#This Row],[Adj Open]]</f>
        <v>1.685393258426959E-2</v>
      </c>
      <c r="J630" s="50">
        <f>DAX__2019_2020__33[[#This Row],[Adj Close]]-DAX__2019_2020__33[[#This Row],[Adj Open]]</f>
        <v>4.2852709060773293</v>
      </c>
      <c r="K630" s="50">
        <v>788677</v>
      </c>
    </row>
    <row r="631" spans="1:11" x14ac:dyDescent="0.3">
      <c r="A631" s="51" t="str">
        <f t="shared" si="13"/>
        <v>ADS.DE</v>
      </c>
      <c r="B631" s="52" t="s">
        <v>207</v>
      </c>
      <c r="C631" s="50" t="s">
        <v>2771</v>
      </c>
      <c r="D631" s="50">
        <f>DAX__2019_2020__33[[#This Row],[Open]]*(DAX__2019_2020__33[[#This Row],[Adj Close]]/DAX__2019_2020__33[[#This Row],[Close]])</f>
        <v>260.92539342608944</v>
      </c>
      <c r="E631" s="50" t="s">
        <v>2772</v>
      </c>
      <c r="F631" s="50" t="s">
        <v>2773</v>
      </c>
      <c r="G631" s="50" t="s">
        <v>2774</v>
      </c>
      <c r="H631" s="50" t="s">
        <v>2775</v>
      </c>
      <c r="I631" s="50">
        <f>(DAX__2019_2020__33[[#This Row],[Adj Close]]-DAX__2019_2020__33[[#This Row],[Adj Open]])/DAX__2019_2020__33[[#This Row],[Adj Open]]</f>
        <v>1.277394160583882E-3</v>
      </c>
      <c r="J631" s="50">
        <f>DAX__2019_2020__33[[#This Row],[Adj Close]]-DAX__2019_2020__33[[#This Row],[Adj Open]]</f>
        <v>0.33330457391053869</v>
      </c>
      <c r="K631" s="50">
        <v>507343</v>
      </c>
    </row>
    <row r="632" spans="1:11" x14ac:dyDescent="0.3">
      <c r="A632" s="51" t="str">
        <f t="shared" si="13"/>
        <v>ADS.DE</v>
      </c>
      <c r="B632" s="52" t="s">
        <v>208</v>
      </c>
      <c r="C632" s="50" t="s">
        <v>2776</v>
      </c>
      <c r="D632" s="50">
        <f>DAX__2019_2020__33[[#This Row],[Open]]*(DAX__2019_2020__33[[#This Row],[Adj Close]]/DAX__2019_2020__33[[#This Row],[Close]])</f>
        <v>259.02079721055361</v>
      </c>
      <c r="E632" s="50" t="s">
        <v>2777</v>
      </c>
      <c r="F632" s="50" t="s">
        <v>2778</v>
      </c>
      <c r="G632" s="50" t="s">
        <v>2779</v>
      </c>
      <c r="H632" s="50" t="s">
        <v>2780</v>
      </c>
      <c r="I632" s="50">
        <f>(DAX__2019_2020__33[[#This Row],[Adj Close]]-DAX__2019_2020__33[[#This Row],[Adj Open]])/DAX__2019_2020__33[[#This Row],[Adj Open]]</f>
        <v>6.6176029411762899E-3</v>
      </c>
      <c r="J632" s="50">
        <f>DAX__2019_2020__33[[#This Row],[Adj Close]]-DAX__2019_2020__33[[#This Row],[Adj Open]]</f>
        <v>1.714096789446387</v>
      </c>
      <c r="K632" s="50">
        <v>556001</v>
      </c>
    </row>
    <row r="633" spans="1:11" x14ac:dyDescent="0.3">
      <c r="A633" s="51" t="str">
        <f t="shared" si="13"/>
        <v>ADS.DE</v>
      </c>
      <c r="B633" s="52" t="s">
        <v>209</v>
      </c>
      <c r="C633" s="50" t="s">
        <v>2781</v>
      </c>
      <c r="D633" s="50">
        <f>DAX__2019_2020__33[[#This Row],[Open]]*(DAX__2019_2020__33[[#This Row],[Adj Close]]/DAX__2019_2020__33[[#This Row],[Close]])</f>
        <v>261.68719204694537</v>
      </c>
      <c r="E633" s="50" t="s">
        <v>2782</v>
      </c>
      <c r="F633" s="50" t="s">
        <v>2783</v>
      </c>
      <c r="G633" s="50" t="s">
        <v>2784</v>
      </c>
      <c r="H633" s="50" t="s">
        <v>2785</v>
      </c>
      <c r="I633" s="50">
        <f>(DAX__2019_2020__33[[#This Row],[Adj Close]]-DAX__2019_2020__33[[#This Row],[Adj Open]])/DAX__2019_2020__33[[#This Row],[Adj Open]]</f>
        <v>1.4010211674390597E-2</v>
      </c>
      <c r="J633" s="50">
        <f>DAX__2019_2020__33[[#This Row],[Adj Close]]-DAX__2019_2020__33[[#This Row],[Adj Open]]</f>
        <v>3.666292953054608</v>
      </c>
      <c r="K633" s="50">
        <v>538674</v>
      </c>
    </row>
    <row r="634" spans="1:11" x14ac:dyDescent="0.3">
      <c r="A634" s="51" t="str">
        <f t="shared" si="13"/>
        <v>ADS.DE</v>
      </c>
      <c r="B634" s="52" t="s">
        <v>210</v>
      </c>
      <c r="C634" s="50" t="s">
        <v>2786</v>
      </c>
      <c r="D634" s="50">
        <f>DAX__2019_2020__33[[#This Row],[Open]]*(DAX__2019_2020__33[[#This Row],[Adj Close]]/DAX__2019_2020__33[[#This Row],[Close]])</f>
        <v>266.92476261933103</v>
      </c>
      <c r="E634" s="50" t="s">
        <v>2787</v>
      </c>
      <c r="F634" s="50" t="s">
        <v>2788</v>
      </c>
      <c r="G634" s="50" t="s">
        <v>2789</v>
      </c>
      <c r="H634" s="50" t="s">
        <v>2790</v>
      </c>
      <c r="I634" s="50">
        <f>(DAX__2019_2020__33[[#This Row],[Adj Close]]-DAX__2019_2020__33[[#This Row],[Adj Open]])/DAX__2019_2020__33[[#This Row],[Adj Open]]</f>
        <v>-7.3135500812079503E-3</v>
      </c>
      <c r="J634" s="50">
        <f>DAX__2019_2020__33[[#This Row],[Adj Close]]-DAX__2019_2020__33[[#This Row],[Adj Open]]</f>
        <v>-1.9521676193310213</v>
      </c>
      <c r="K634" s="50">
        <v>292727</v>
      </c>
    </row>
    <row r="635" spans="1:11" x14ac:dyDescent="0.3">
      <c r="A635" s="51" t="str">
        <f t="shared" ref="A635:A698" si="14">"ADS.DE"</f>
        <v>ADS.DE</v>
      </c>
      <c r="B635" s="52" t="s">
        <v>211</v>
      </c>
      <c r="C635" s="50" t="s">
        <v>2791</v>
      </c>
      <c r="D635" s="50">
        <f>DAX__2019_2020__33[[#This Row],[Open]]*(DAX__2019_2020__33[[#This Row],[Adj Close]]/DAX__2019_2020__33[[#This Row],[Close]])</f>
        <v>265.92484765938696</v>
      </c>
      <c r="E635" s="50" t="s">
        <v>2792</v>
      </c>
      <c r="F635" s="50" t="s">
        <v>2777</v>
      </c>
      <c r="G635" s="50" t="s">
        <v>2793</v>
      </c>
      <c r="H635" s="50" t="s">
        <v>2794</v>
      </c>
      <c r="I635" s="50">
        <f>(DAX__2019_2020__33[[#This Row],[Adj Close]]-DAX__2019_2020__33[[#This Row],[Adj Open]])/DAX__2019_2020__33[[#This Row],[Adj Open]]</f>
        <v>-7.5201647269472925E-3</v>
      </c>
      <c r="J635" s="50">
        <f>DAX__2019_2020__33[[#This Row],[Adj Close]]-DAX__2019_2020__33[[#This Row],[Adj Open]]</f>
        <v>-1.9997986593869541</v>
      </c>
      <c r="K635" s="50">
        <v>466495</v>
      </c>
    </row>
    <row r="636" spans="1:11" x14ac:dyDescent="0.3">
      <c r="A636" s="51" t="str">
        <f t="shared" si="14"/>
        <v>ADS.DE</v>
      </c>
      <c r="B636" s="52" t="s">
        <v>212</v>
      </c>
      <c r="C636" s="50" t="s">
        <v>2795</v>
      </c>
      <c r="D636" s="50">
        <f>DAX__2019_2020__33[[#This Row],[Open]]*(DAX__2019_2020__33[[#This Row],[Adj Close]]/DAX__2019_2020__33[[#This Row],[Close]])</f>
        <v>262.87751157225551</v>
      </c>
      <c r="E636" s="50" t="s">
        <v>2796</v>
      </c>
      <c r="F636" s="50" t="s">
        <v>2795</v>
      </c>
      <c r="G636" s="50" t="s">
        <v>2797</v>
      </c>
      <c r="H636" s="50" t="s">
        <v>2798</v>
      </c>
      <c r="I636" s="50">
        <f>(DAX__2019_2020__33[[#This Row],[Adj Close]]-DAX__2019_2020__33[[#This Row],[Adj Open]])/DAX__2019_2020__33[[#This Row],[Adj Open]]</f>
        <v>1.4309046084798341E-2</v>
      </c>
      <c r="J636" s="50">
        <f>DAX__2019_2020__33[[#This Row],[Adj Close]]-DAX__2019_2020__33[[#This Row],[Adj Open]]</f>
        <v>3.7615264277445135</v>
      </c>
      <c r="K636" s="50">
        <v>380068</v>
      </c>
    </row>
    <row r="637" spans="1:11" x14ac:dyDescent="0.3">
      <c r="A637" s="51" t="str">
        <f t="shared" si="14"/>
        <v>ADS.DE</v>
      </c>
      <c r="B637" s="52" t="s">
        <v>213</v>
      </c>
      <c r="C637" s="50" t="s">
        <v>2797</v>
      </c>
      <c r="D637" s="50">
        <f>DAX__2019_2020__33[[#This Row],[Open]]*(DAX__2019_2020__33[[#This Row],[Adj Close]]/DAX__2019_2020__33[[#This Row],[Close]])</f>
        <v>266.63907348360357</v>
      </c>
      <c r="E637" s="50" t="s">
        <v>2799</v>
      </c>
      <c r="F637" s="50" t="s">
        <v>2800</v>
      </c>
      <c r="G637" s="50" t="s">
        <v>2801</v>
      </c>
      <c r="H637" s="50" t="s">
        <v>2802</v>
      </c>
      <c r="I637" s="50">
        <f>(DAX__2019_2020__33[[#This Row],[Adj Close]]-DAX__2019_2020__33[[#This Row],[Adj Open]])/DAX__2019_2020__33[[#This Row],[Adj Open]]</f>
        <v>6.071471428571386E-3</v>
      </c>
      <c r="J637" s="50">
        <f>DAX__2019_2020__33[[#This Row],[Adj Close]]-DAX__2019_2020__33[[#This Row],[Adj Open]]</f>
        <v>1.6188915163964452</v>
      </c>
      <c r="K637" s="50">
        <v>466173</v>
      </c>
    </row>
    <row r="638" spans="1:11" x14ac:dyDescent="0.3">
      <c r="A638" s="51" t="str">
        <f t="shared" si="14"/>
        <v>ADS.DE</v>
      </c>
      <c r="B638" s="52" t="s">
        <v>214</v>
      </c>
      <c r="C638" s="50" t="s">
        <v>2803</v>
      </c>
      <c r="D638" s="50">
        <f>DAX__2019_2020__33[[#This Row],[Open]]*(DAX__2019_2020__33[[#This Row],[Adj Close]]/DAX__2019_2020__33[[#This Row],[Close]])</f>
        <v>268.59123944574054</v>
      </c>
      <c r="E638" s="50" t="s">
        <v>2803</v>
      </c>
      <c r="F638" s="50" t="s">
        <v>2804</v>
      </c>
      <c r="G638" s="50" t="s">
        <v>2784</v>
      </c>
      <c r="H638" s="50" t="s">
        <v>2785</v>
      </c>
      <c r="I638" s="50">
        <f>(DAX__2019_2020__33[[#This Row],[Adj Close]]-DAX__2019_2020__33[[#This Row],[Adj Open]])/DAX__2019_2020__33[[#This Row],[Adj Open]]</f>
        <v>-1.2054579488228761E-2</v>
      </c>
      <c r="J638" s="50">
        <f>DAX__2019_2020__33[[#This Row],[Adj Close]]-DAX__2019_2020__33[[#This Row],[Adj Open]]</f>
        <v>-3.2377544457405634</v>
      </c>
      <c r="K638" s="50">
        <v>459924</v>
      </c>
    </row>
    <row r="639" spans="1:11" x14ac:dyDescent="0.3">
      <c r="A639" s="51" t="str">
        <f t="shared" si="14"/>
        <v>ADS.DE</v>
      </c>
      <c r="B639" s="52" t="s">
        <v>215</v>
      </c>
      <c r="C639" s="50" t="s">
        <v>2805</v>
      </c>
      <c r="D639" s="50">
        <f>DAX__2019_2020__33[[#This Row],[Open]]*(DAX__2019_2020__33[[#This Row],[Adj Close]]/DAX__2019_2020__33[[#This Row],[Close]])</f>
        <v>266.21055077296984</v>
      </c>
      <c r="E639" s="50" t="s">
        <v>2806</v>
      </c>
      <c r="F639" s="50" t="s">
        <v>2807</v>
      </c>
      <c r="G639" s="50" t="s">
        <v>2789</v>
      </c>
      <c r="H639" s="50" t="s">
        <v>2790</v>
      </c>
      <c r="I639" s="50">
        <f>(DAX__2019_2020__33[[#This Row],[Adj Close]]-DAX__2019_2020__33[[#This Row],[Adj Open]])/DAX__2019_2020__33[[#This Row],[Adj Open]]</f>
        <v>-4.6502881624161541E-3</v>
      </c>
      <c r="J639" s="50">
        <f>DAX__2019_2020__33[[#This Row],[Adj Close]]-DAX__2019_2020__33[[#This Row],[Adj Open]]</f>
        <v>-1.2379557729698263</v>
      </c>
      <c r="K639" s="50">
        <v>366885</v>
      </c>
    </row>
    <row r="640" spans="1:11" x14ac:dyDescent="0.3">
      <c r="A640" s="51" t="str">
        <f t="shared" si="14"/>
        <v>ADS.DE</v>
      </c>
      <c r="B640" s="52" t="s">
        <v>216</v>
      </c>
      <c r="C640" s="50" t="s">
        <v>2808</v>
      </c>
      <c r="D640" s="50">
        <f>DAX__2019_2020__33[[#This Row],[Open]]*(DAX__2019_2020__33[[#This Row],[Adj Close]]/DAX__2019_2020__33[[#This Row],[Close]])</f>
        <v>265.63916410713466</v>
      </c>
      <c r="E640" s="50" t="s">
        <v>2809</v>
      </c>
      <c r="F640" s="50" t="s">
        <v>2810</v>
      </c>
      <c r="G640" s="50" t="s">
        <v>2811</v>
      </c>
      <c r="H640" s="50" t="s">
        <v>2812</v>
      </c>
      <c r="I640" s="50">
        <f>(DAX__2019_2020__33[[#This Row],[Adj Close]]-DAX__2019_2020__33[[#This Row],[Adj Open]])/DAX__2019_2020__33[[#This Row],[Adj Open]]</f>
        <v>-8.782978650669522E-3</v>
      </c>
      <c r="J640" s="50">
        <f>DAX__2019_2020__33[[#This Row],[Adj Close]]-DAX__2019_2020__33[[#This Row],[Adj Open]]</f>
        <v>-2.3331031071346615</v>
      </c>
      <c r="K640" s="50">
        <v>427715</v>
      </c>
    </row>
    <row r="641" spans="1:11" x14ac:dyDescent="0.3">
      <c r="A641" s="51" t="str">
        <f t="shared" si="14"/>
        <v>ADS.DE</v>
      </c>
      <c r="B641" s="52" t="s">
        <v>217</v>
      </c>
      <c r="C641" s="50" t="s">
        <v>2807</v>
      </c>
      <c r="D641" s="50">
        <f>DAX__2019_2020__33[[#This Row],[Open]]*(DAX__2019_2020__33[[#This Row],[Adj Close]]/DAX__2019_2020__33[[#This Row],[Close]])</f>
        <v>264.11552501953383</v>
      </c>
      <c r="E641" s="50" t="s">
        <v>2809</v>
      </c>
      <c r="F641" s="50" t="s">
        <v>2813</v>
      </c>
      <c r="G641" s="50" t="s">
        <v>2814</v>
      </c>
      <c r="H641" s="50" t="s">
        <v>2815</v>
      </c>
      <c r="I641" s="50">
        <f>(DAX__2019_2020__33[[#This Row],[Adj Close]]-DAX__2019_2020__33[[#This Row],[Adj Open]])/DAX__2019_2020__33[[#This Row],[Adj Open]]</f>
        <v>4.5069405911603837E-3</v>
      </c>
      <c r="J641" s="50">
        <f>DAX__2019_2020__33[[#This Row],[Adj Close]]-DAX__2019_2020__33[[#This Row],[Adj Open]]</f>
        <v>1.190352980466173</v>
      </c>
      <c r="K641" s="50">
        <v>356651</v>
      </c>
    </row>
    <row r="642" spans="1:11" x14ac:dyDescent="0.3">
      <c r="A642" s="51" t="str">
        <f t="shared" si="14"/>
        <v>ADS.DE</v>
      </c>
      <c r="B642" s="52" t="s">
        <v>218</v>
      </c>
      <c r="C642" s="50" t="s">
        <v>2816</v>
      </c>
      <c r="D642" s="50">
        <f>DAX__2019_2020__33[[#This Row],[Open]]*(DAX__2019_2020__33[[#This Row],[Adj Close]]/DAX__2019_2020__33[[#This Row],[Close]])</f>
        <v>264.73452095898023</v>
      </c>
      <c r="E642" s="50" t="s">
        <v>2817</v>
      </c>
      <c r="F642" s="50" t="s">
        <v>2818</v>
      </c>
      <c r="G642" s="50" t="s">
        <v>2817</v>
      </c>
      <c r="H642" s="50" t="s">
        <v>2819</v>
      </c>
      <c r="I642" s="50">
        <f>(DAX__2019_2020__33[[#This Row],[Adj Close]]-DAX__2019_2020__33[[#This Row],[Adj Open]])/DAX__2019_2020__33[[#This Row],[Adj Open]]</f>
        <v>9.7122733812950029E-3</v>
      </c>
      <c r="J642" s="50">
        <f>DAX__2019_2020__33[[#This Row],[Adj Close]]-DAX__2019_2020__33[[#This Row],[Adj Open]]</f>
        <v>2.5711740410197876</v>
      </c>
      <c r="K642" s="50">
        <v>434682</v>
      </c>
    </row>
    <row r="643" spans="1:11" x14ac:dyDescent="0.3">
      <c r="A643" s="51" t="str">
        <f t="shared" si="14"/>
        <v>ADS.DE</v>
      </c>
      <c r="B643" s="52" t="s">
        <v>219</v>
      </c>
      <c r="C643" s="50" t="s">
        <v>2787</v>
      </c>
      <c r="D643" s="50">
        <f>DAX__2019_2020__33[[#This Row],[Open]]*(DAX__2019_2020__33[[#This Row],[Adj Close]]/DAX__2019_2020__33[[#This Row],[Close]])</f>
        <v>267.40087899999997</v>
      </c>
      <c r="E643" s="50" t="s">
        <v>2799</v>
      </c>
      <c r="F643" s="50" t="s">
        <v>2820</v>
      </c>
      <c r="G643" s="50" t="s">
        <v>2787</v>
      </c>
      <c r="H643" s="50" t="s">
        <v>2821</v>
      </c>
      <c r="I643" s="50">
        <f>(DAX__2019_2020__33[[#This Row],[Adj Close]]-DAX__2019_2020__33[[#This Row],[Adj Open]])/DAX__2019_2020__33[[#This Row],[Adj Open]]</f>
        <v>0</v>
      </c>
      <c r="J643" s="50">
        <f>DAX__2019_2020__33[[#This Row],[Adj Close]]-DAX__2019_2020__33[[#This Row],[Adj Open]]</f>
        <v>0</v>
      </c>
      <c r="K643" s="50">
        <v>381623</v>
      </c>
    </row>
    <row r="644" spans="1:11" x14ac:dyDescent="0.3">
      <c r="A644" s="51" t="str">
        <f t="shared" si="14"/>
        <v>ADS.DE</v>
      </c>
      <c r="B644" s="52" t="s">
        <v>220</v>
      </c>
      <c r="C644" s="50" t="s">
        <v>2822</v>
      </c>
      <c r="D644" s="50">
        <f>DAX__2019_2020__33[[#This Row],[Open]]*(DAX__2019_2020__33[[#This Row],[Adj Close]]/DAX__2019_2020__33[[#This Row],[Close]])</f>
        <v>267.59134128597464</v>
      </c>
      <c r="E644" s="50" t="s">
        <v>2799</v>
      </c>
      <c r="F644" s="50" t="s">
        <v>2823</v>
      </c>
      <c r="G644" s="50" t="s">
        <v>2824</v>
      </c>
      <c r="H644" s="50" t="s">
        <v>2825</v>
      </c>
      <c r="I644" s="50">
        <f>(DAX__2019_2020__33[[#This Row],[Adj Close]]-DAX__2019_2020__33[[#This Row],[Adj Open]])/DAX__2019_2020__33[[#This Row],[Adj Open]]</f>
        <v>3.0249323843415769E-3</v>
      </c>
      <c r="J644" s="50">
        <f>DAX__2019_2020__33[[#This Row],[Adj Close]]-DAX__2019_2020__33[[#This Row],[Adj Open]]</f>
        <v>0.80944571402534393</v>
      </c>
      <c r="K644" s="50">
        <v>496325</v>
      </c>
    </row>
    <row r="645" spans="1:11" x14ac:dyDescent="0.3">
      <c r="A645" s="51" t="str">
        <f t="shared" si="14"/>
        <v>ADS.DE</v>
      </c>
      <c r="B645" s="52" t="s">
        <v>221</v>
      </c>
      <c r="C645" s="50" t="s">
        <v>2826</v>
      </c>
      <c r="D645" s="50">
        <f>DAX__2019_2020__33[[#This Row],[Open]]*(DAX__2019_2020__33[[#This Row],[Adj Close]]/DAX__2019_2020__33[[#This Row],[Close]])</f>
        <v>268.06749973002326</v>
      </c>
      <c r="E645" s="50" t="s">
        <v>2827</v>
      </c>
      <c r="F645" s="50" t="s">
        <v>2828</v>
      </c>
      <c r="G645" s="50" t="s">
        <v>2808</v>
      </c>
      <c r="H645" s="50" t="s">
        <v>2829</v>
      </c>
      <c r="I645" s="50">
        <f>(DAX__2019_2020__33[[#This Row],[Adj Close]]-DAX__2019_2020__33[[#This Row],[Adj Open]])/DAX__2019_2020__33[[#This Row],[Adj Open]]</f>
        <v>-9.0585719360566971E-3</v>
      </c>
      <c r="J645" s="50">
        <f>DAX__2019_2020__33[[#This Row],[Adj Close]]-DAX__2019_2020__33[[#This Row],[Adj Open]]</f>
        <v>-2.4283087300232751</v>
      </c>
      <c r="K645" s="50">
        <v>553248</v>
      </c>
    </row>
    <row r="646" spans="1:11" x14ac:dyDescent="0.3">
      <c r="A646" s="51" t="str">
        <f t="shared" si="14"/>
        <v>ADS.DE</v>
      </c>
      <c r="B646" s="52" t="s">
        <v>222</v>
      </c>
      <c r="C646" s="50" t="s">
        <v>2830</v>
      </c>
      <c r="D646" s="50">
        <f>DAX__2019_2020__33[[#This Row],[Open]]*(DAX__2019_2020__33[[#This Row],[Adj Close]]/DAX__2019_2020__33[[#This Row],[Close]])</f>
        <v>265.68681066131342</v>
      </c>
      <c r="E646" s="50" t="s">
        <v>2831</v>
      </c>
      <c r="F646" s="50" t="s">
        <v>2832</v>
      </c>
      <c r="G646" s="50" t="s">
        <v>2831</v>
      </c>
      <c r="H646" s="50" t="s">
        <v>2833</v>
      </c>
      <c r="I646" s="50">
        <f>(DAX__2019_2020__33[[#This Row],[Adj Close]]-DAX__2019_2020__33[[#This Row],[Adj Open]])/DAX__2019_2020__33[[#This Row],[Adj Open]]</f>
        <v>1.8279591397849348E-2</v>
      </c>
      <c r="J646" s="50">
        <f>DAX__2019_2020__33[[#This Row],[Adj Close]]-DAX__2019_2020__33[[#This Row],[Adj Open]]</f>
        <v>4.8566463386865735</v>
      </c>
      <c r="K646" s="50">
        <v>507699</v>
      </c>
    </row>
    <row r="647" spans="1:11" x14ac:dyDescent="0.3">
      <c r="A647" s="51" t="str">
        <f t="shared" si="14"/>
        <v>ADS.DE</v>
      </c>
      <c r="B647" s="52" t="s">
        <v>223</v>
      </c>
      <c r="C647" s="50" t="s">
        <v>2834</v>
      </c>
      <c r="D647" s="50">
        <f>DAX__2019_2020__33[[#This Row],[Open]]*(DAX__2019_2020__33[[#This Row],[Adj Close]]/DAX__2019_2020__33[[#This Row],[Close]])</f>
        <v>270.87673619552396</v>
      </c>
      <c r="E647" s="50" t="s">
        <v>2835</v>
      </c>
      <c r="F647" s="50" t="s">
        <v>2796</v>
      </c>
      <c r="G647" s="50" t="s">
        <v>2836</v>
      </c>
      <c r="H647" s="50" t="s">
        <v>2837</v>
      </c>
      <c r="I647" s="50">
        <f>(DAX__2019_2020__33[[#This Row],[Adj Close]]-DAX__2019_2020__33[[#This Row],[Adj Open]])/DAX__2019_2020__33[[#This Row],[Adj Open]]</f>
        <v>-4.921863037221523E-3</v>
      </c>
      <c r="J647" s="50">
        <f>DAX__2019_2020__33[[#This Row],[Adj Close]]-DAX__2019_2020__33[[#This Row],[Adj Open]]</f>
        <v>-1.3332181955239548</v>
      </c>
      <c r="K647" s="50">
        <v>552539</v>
      </c>
    </row>
    <row r="648" spans="1:11" x14ac:dyDescent="0.3">
      <c r="A648" s="51" t="str">
        <f t="shared" si="14"/>
        <v>ADS.DE</v>
      </c>
      <c r="B648" s="52" t="s">
        <v>224</v>
      </c>
      <c r="C648" s="50" t="s">
        <v>2836</v>
      </c>
      <c r="D648" s="50">
        <f>DAX__2019_2020__33[[#This Row],[Open]]*(DAX__2019_2020__33[[#This Row],[Adj Close]]/DAX__2019_2020__33[[#This Row],[Close]])</f>
        <v>269.54352249431179</v>
      </c>
      <c r="E648" s="50" t="s">
        <v>2838</v>
      </c>
      <c r="F648" s="50" t="s">
        <v>2839</v>
      </c>
      <c r="G648" s="50" t="s">
        <v>2840</v>
      </c>
      <c r="H648" s="50" t="s">
        <v>2841</v>
      </c>
      <c r="I648" s="50">
        <f>(DAX__2019_2020__33[[#This Row],[Adj Close]]-DAX__2019_2020__33[[#This Row],[Adj Open]])/DAX__2019_2020__33[[#This Row],[Adj Open]]</f>
        <v>-2.8263134920182825E-3</v>
      </c>
      <c r="J648" s="50">
        <f>DAX__2019_2020__33[[#This Row],[Adj Close]]-DAX__2019_2020__33[[#This Row],[Adj Open]]</f>
        <v>-0.76181449431180681</v>
      </c>
      <c r="K648" s="50">
        <v>384261</v>
      </c>
    </row>
    <row r="649" spans="1:11" x14ac:dyDescent="0.3">
      <c r="A649" s="51" t="str">
        <f t="shared" si="14"/>
        <v>ADS.DE</v>
      </c>
      <c r="B649" s="52" t="s">
        <v>225</v>
      </c>
      <c r="C649" s="50" t="s">
        <v>2842</v>
      </c>
      <c r="D649" s="50">
        <f>DAX__2019_2020__33[[#This Row],[Open]]*(DAX__2019_2020__33[[#This Row],[Adj Close]]/DAX__2019_2020__33[[#This Row],[Close]])</f>
        <v>269.97208054946947</v>
      </c>
      <c r="E649" s="50" t="s">
        <v>2843</v>
      </c>
      <c r="F649" s="50" t="s">
        <v>2820</v>
      </c>
      <c r="G649" s="50" t="s">
        <v>2844</v>
      </c>
      <c r="H649" s="50" t="s">
        <v>2845</v>
      </c>
      <c r="I649" s="50">
        <f>(DAX__2019_2020__33[[#This Row],[Adj Close]]-DAX__2019_2020__33[[#This Row],[Adj Open]])/DAX__2019_2020__33[[#This Row],[Adj Open]]</f>
        <v>-2.8218271604936681E-3</v>
      </c>
      <c r="J649" s="50">
        <f>DAX__2019_2020__33[[#This Row],[Adj Close]]-DAX__2019_2020__33[[#This Row],[Adj Open]]</f>
        <v>-0.76181454946947724</v>
      </c>
      <c r="K649" s="50">
        <v>582607</v>
      </c>
    </row>
    <row r="650" spans="1:11" x14ac:dyDescent="0.3">
      <c r="A650" s="51" t="str">
        <f t="shared" si="14"/>
        <v>ADS.DE</v>
      </c>
      <c r="B650" s="52" t="s">
        <v>226</v>
      </c>
      <c r="C650" s="50" t="s">
        <v>2801</v>
      </c>
      <c r="D650" s="50">
        <f>DAX__2019_2020__33[[#This Row],[Open]]*(DAX__2019_2020__33[[#This Row],[Adj Close]]/DAX__2019_2020__33[[#This Row],[Close]])</f>
        <v>268.25797119376432</v>
      </c>
      <c r="E650" s="50" t="s">
        <v>2846</v>
      </c>
      <c r="F650" s="50" t="s">
        <v>2847</v>
      </c>
      <c r="G650" s="50" t="s">
        <v>2846</v>
      </c>
      <c r="H650" s="50" t="s">
        <v>2848</v>
      </c>
      <c r="I650" s="50">
        <f>(DAX__2019_2020__33[[#This Row],[Adj Close]]-DAX__2019_2020__33[[#This Row],[Adj Open]])/DAX__2019_2020__33[[#This Row],[Adj Open]]</f>
        <v>2.875390718833172E-2</v>
      </c>
      <c r="J650" s="50">
        <f>DAX__2019_2020__33[[#This Row],[Adj Close]]-DAX__2019_2020__33[[#This Row],[Adj Open]]</f>
        <v>7.7134648062356632</v>
      </c>
      <c r="K650" s="50">
        <v>587670</v>
      </c>
    </row>
    <row r="651" spans="1:11" x14ac:dyDescent="0.3">
      <c r="A651" s="51" t="str">
        <f t="shared" si="14"/>
        <v>ADS.DE</v>
      </c>
      <c r="B651" s="52" t="s">
        <v>227</v>
      </c>
      <c r="C651" s="50" t="s">
        <v>2849</v>
      </c>
      <c r="D651" s="50">
        <f>DAX__2019_2020__33[[#This Row],[Open]]*(DAX__2019_2020__33[[#This Row],[Adj Close]]/DAX__2019_2020__33[[#This Row],[Close]])</f>
        <v>275.11437999999998</v>
      </c>
      <c r="E651" s="50" t="s">
        <v>2846</v>
      </c>
      <c r="F651" s="50" t="s">
        <v>2850</v>
      </c>
      <c r="G651" s="50" t="s">
        <v>2849</v>
      </c>
      <c r="H651" s="50" t="s">
        <v>2851</v>
      </c>
      <c r="I651" s="50">
        <f>(DAX__2019_2020__33[[#This Row],[Adj Close]]-DAX__2019_2020__33[[#This Row],[Adj Open]])/DAX__2019_2020__33[[#This Row],[Adj Open]]</f>
        <v>0</v>
      </c>
      <c r="J651" s="50">
        <f>DAX__2019_2020__33[[#This Row],[Adj Close]]-DAX__2019_2020__33[[#This Row],[Adj Open]]</f>
        <v>0</v>
      </c>
      <c r="K651" s="50">
        <v>469155</v>
      </c>
    </row>
    <row r="652" spans="1:11" x14ac:dyDescent="0.3">
      <c r="A652" s="51" t="str">
        <f t="shared" si="14"/>
        <v>ADS.DE</v>
      </c>
      <c r="B652" s="52" t="s">
        <v>228</v>
      </c>
      <c r="C652" s="50" t="s">
        <v>2852</v>
      </c>
      <c r="D652" s="50">
        <f>DAX__2019_2020__33[[#This Row],[Open]]*(DAX__2019_2020__33[[#This Row],[Adj Close]]/DAX__2019_2020__33[[#This Row],[Close]])</f>
        <v>275.06680256753975</v>
      </c>
      <c r="E652" s="50" t="s">
        <v>2853</v>
      </c>
      <c r="F652" s="50" t="s">
        <v>2854</v>
      </c>
      <c r="G652" s="50" t="s">
        <v>2855</v>
      </c>
      <c r="H652" s="50" t="s">
        <v>2856</v>
      </c>
      <c r="I652" s="50">
        <f>(DAX__2019_2020__33[[#This Row],[Adj Close]]-DAX__2019_2020__33[[#This Row],[Adj Open]])/DAX__2019_2020__33[[#This Row],[Adj Open]]</f>
        <v>-3.358148450237522E-2</v>
      </c>
      <c r="J652" s="50">
        <f>DAX__2019_2020__33[[#This Row],[Adj Close]]-DAX__2019_2020__33[[#This Row],[Adj Open]]</f>
        <v>-9.2371515675397404</v>
      </c>
      <c r="K652" s="50">
        <v>744510</v>
      </c>
    </row>
    <row r="653" spans="1:11" x14ac:dyDescent="0.3">
      <c r="A653" s="51" t="str">
        <f t="shared" si="14"/>
        <v>ADS.DE</v>
      </c>
      <c r="B653" s="52" t="s">
        <v>229</v>
      </c>
      <c r="C653" s="50" t="s">
        <v>2822</v>
      </c>
      <c r="D653" s="50">
        <f>DAX__2019_2020__33[[#This Row],[Open]]*(DAX__2019_2020__33[[#This Row],[Adj Close]]/DAX__2019_2020__33[[#This Row],[Close]])</f>
        <v>267.59136459712096</v>
      </c>
      <c r="E653" s="50" t="s">
        <v>2857</v>
      </c>
      <c r="F653" s="50" t="s">
        <v>2782</v>
      </c>
      <c r="G653" s="50" t="s">
        <v>2857</v>
      </c>
      <c r="H653" s="50" t="s">
        <v>2858</v>
      </c>
      <c r="I653" s="50">
        <f>(DAX__2019_2020__33[[#This Row],[Adj Close]]-DAX__2019_2020__33[[#This Row],[Adj Open]])/DAX__2019_2020__33[[#This Row],[Adj Open]]</f>
        <v>3.0427003558718829E-2</v>
      </c>
      <c r="J653" s="50">
        <f>DAX__2019_2020__33[[#This Row],[Adj Close]]-DAX__2019_2020__33[[#This Row],[Adj Open]]</f>
        <v>8.1420034028790269</v>
      </c>
      <c r="K653" s="50">
        <v>728725</v>
      </c>
    </row>
    <row r="654" spans="1:11" x14ac:dyDescent="0.3">
      <c r="A654" s="51" t="str">
        <f t="shared" si="14"/>
        <v>ADS.DE</v>
      </c>
      <c r="B654" s="52" t="s">
        <v>230</v>
      </c>
      <c r="C654" s="50" t="s">
        <v>2859</v>
      </c>
      <c r="D654" s="50">
        <f>DAX__2019_2020__33[[#This Row],[Open]]*(DAX__2019_2020__33[[#This Row],[Adj Close]]/DAX__2019_2020__33[[#This Row],[Close]])</f>
        <v>275.40007960083091</v>
      </c>
      <c r="E654" s="50" t="s">
        <v>2860</v>
      </c>
      <c r="F654" s="50" t="s">
        <v>2843</v>
      </c>
      <c r="G654" s="50" t="s">
        <v>2861</v>
      </c>
      <c r="H654" s="50" t="s">
        <v>2862</v>
      </c>
      <c r="I654" s="50">
        <f>(DAX__2019_2020__33[[#This Row],[Adj Close]]-DAX__2019_2020__33[[#This Row],[Adj Open]])/DAX__2019_2020__33[[#This Row],[Adj Open]]</f>
        <v>2.4723353054355978E-2</v>
      </c>
      <c r="J654" s="50">
        <f>DAX__2019_2020__33[[#This Row],[Adj Close]]-DAX__2019_2020__33[[#This Row],[Adj Open]]</f>
        <v>6.8088133991690825</v>
      </c>
      <c r="K654" s="50">
        <v>660847</v>
      </c>
    </row>
    <row r="655" spans="1:11" x14ac:dyDescent="0.3">
      <c r="A655" s="51" t="str">
        <f t="shared" si="14"/>
        <v>ADS.DE</v>
      </c>
      <c r="B655" s="52" t="s">
        <v>231</v>
      </c>
      <c r="C655" s="50" t="s">
        <v>2863</v>
      </c>
      <c r="D655" s="50">
        <f>DAX__2019_2020__33[[#This Row],[Open]]*(DAX__2019_2020__33[[#This Row],[Adj Close]]/DAX__2019_2020__33[[#This Row],[Close]])</f>
        <v>276.16188681807915</v>
      </c>
      <c r="E655" s="50" t="s">
        <v>2864</v>
      </c>
      <c r="F655" s="50" t="s">
        <v>2865</v>
      </c>
      <c r="G655" s="50" t="s">
        <v>2865</v>
      </c>
      <c r="H655" s="50" t="s">
        <v>2866</v>
      </c>
      <c r="I655" s="50">
        <f>(DAX__2019_2020__33[[#This Row],[Adj Close]]-DAX__2019_2020__33[[#This Row],[Adj Open]])/DAX__2019_2020__33[[#This Row],[Adj Open]]</f>
        <v>-3.6551744827586226E-2</v>
      </c>
      <c r="J655" s="50">
        <f>DAX__2019_2020__33[[#This Row],[Adj Close]]-DAX__2019_2020__33[[#This Row],[Adj Open]]</f>
        <v>-10.094198818079178</v>
      </c>
      <c r="K655" s="50">
        <v>1325777</v>
      </c>
    </row>
    <row r="656" spans="1:11" x14ac:dyDescent="0.3">
      <c r="A656" s="51" t="str">
        <f t="shared" si="14"/>
        <v>ADS.DE</v>
      </c>
      <c r="B656" s="52" t="s">
        <v>232</v>
      </c>
      <c r="C656" s="50" t="s">
        <v>2867</v>
      </c>
      <c r="D656" s="50">
        <f>DAX__2019_2020__33[[#This Row],[Open]]*(DAX__2019_2020__33[[#This Row],[Adj Close]]/DAX__2019_2020__33[[#This Row],[Close]])</f>
        <v>261.87765456509283</v>
      </c>
      <c r="E656" s="50" t="s">
        <v>2868</v>
      </c>
      <c r="F656" s="50" t="s">
        <v>2869</v>
      </c>
      <c r="G656" s="50" t="s">
        <v>2870</v>
      </c>
      <c r="H656" s="50" t="s">
        <v>2871</v>
      </c>
      <c r="I656" s="50">
        <f>(DAX__2019_2020__33[[#This Row],[Adj Close]]-DAX__2019_2020__33[[#This Row],[Adj Open]])/DAX__2019_2020__33[[#This Row],[Adj Open]]</f>
        <v>-2.6181861818181888E-2</v>
      </c>
      <c r="J656" s="50">
        <f>DAX__2019_2020__33[[#This Row],[Adj Close]]-DAX__2019_2020__33[[#This Row],[Adj Open]]</f>
        <v>-6.8564445650928292</v>
      </c>
      <c r="K656" s="50">
        <v>1211892</v>
      </c>
    </row>
    <row r="657" spans="1:11" x14ac:dyDescent="0.3">
      <c r="A657" s="51" t="str">
        <f t="shared" si="14"/>
        <v>ADS.DE</v>
      </c>
      <c r="B657" s="52" t="s">
        <v>233</v>
      </c>
      <c r="C657" s="50" t="s">
        <v>2872</v>
      </c>
      <c r="D657" s="50">
        <f>DAX__2019_2020__33[[#This Row],[Open]]*(DAX__2019_2020__33[[#This Row],[Adj Close]]/DAX__2019_2020__33[[#This Row],[Close]])</f>
        <v>256.4972777858323</v>
      </c>
      <c r="E657" s="50" t="s">
        <v>2768</v>
      </c>
      <c r="F657" s="50" t="s">
        <v>2873</v>
      </c>
      <c r="G657" s="50" t="s">
        <v>2874</v>
      </c>
      <c r="H657" s="50" t="s">
        <v>2875</v>
      </c>
      <c r="I657" s="50">
        <f>(DAX__2019_2020__33[[#This Row],[Adj Close]]-DAX__2019_2020__33[[#This Row],[Adj Open]])/DAX__2019_2020__33[[#This Row],[Adj Open]]</f>
        <v>1.8563207308782701E-3</v>
      </c>
      <c r="J657" s="50">
        <f>DAX__2019_2020__33[[#This Row],[Adj Close]]-DAX__2019_2020__33[[#This Row],[Adj Open]]</f>
        <v>0.47614121416768285</v>
      </c>
      <c r="K657" s="50">
        <v>766619</v>
      </c>
    </row>
    <row r="658" spans="1:11" x14ac:dyDescent="0.3">
      <c r="A658" s="51" t="str">
        <f t="shared" si="14"/>
        <v>ADS.DE</v>
      </c>
      <c r="B658" s="52" t="s">
        <v>234</v>
      </c>
      <c r="C658" s="50" t="s">
        <v>2765</v>
      </c>
      <c r="D658" s="50">
        <f>DAX__2019_2020__33[[#This Row],[Open]]*(DAX__2019_2020__33[[#This Row],[Adj Close]]/DAX__2019_2020__33[[#This Row],[Close]])</f>
        <v>259.8778791111439</v>
      </c>
      <c r="E658" s="50" t="s">
        <v>2876</v>
      </c>
      <c r="F658" s="50" t="s">
        <v>2877</v>
      </c>
      <c r="G658" s="50" t="s">
        <v>2878</v>
      </c>
      <c r="H658" s="50" t="s">
        <v>2879</v>
      </c>
      <c r="I658" s="50">
        <f>(DAX__2019_2020__33[[#This Row],[Adj Close]]-DAX__2019_2020__33[[#This Row],[Adj Open]])/DAX__2019_2020__33[[#This Row],[Adj Open]]</f>
        <v>2.381802910556141E-3</v>
      </c>
      <c r="J658" s="50">
        <f>DAX__2019_2020__33[[#This Row],[Adj Close]]-DAX__2019_2020__33[[#This Row],[Adj Open]]</f>
        <v>0.61897788885607952</v>
      </c>
      <c r="K658" s="50">
        <v>804135</v>
      </c>
    </row>
    <row r="659" spans="1:11" x14ac:dyDescent="0.3">
      <c r="A659" s="51" t="str">
        <f t="shared" si="14"/>
        <v>ADS.DE</v>
      </c>
      <c r="B659" s="52" t="s">
        <v>235</v>
      </c>
      <c r="C659" s="50" t="s">
        <v>2880</v>
      </c>
      <c r="D659" s="50">
        <f>DAX__2019_2020__33[[#This Row],[Open]]*(DAX__2019_2020__33[[#This Row],[Adj Close]]/DAX__2019_2020__33[[#This Row],[Close]])</f>
        <v>251.83109575857978</v>
      </c>
      <c r="E659" s="50" t="s">
        <v>2881</v>
      </c>
      <c r="F659" s="50" t="s">
        <v>2882</v>
      </c>
      <c r="G659" s="50" t="s">
        <v>2883</v>
      </c>
      <c r="H659" s="50" t="s">
        <v>2884</v>
      </c>
      <c r="I659" s="50">
        <f>(DAX__2019_2020__33[[#This Row],[Adj Close]]-DAX__2019_2020__33[[#This Row],[Adj Open]])/DAX__2019_2020__33[[#This Row],[Adj Open]]</f>
        <v>1.1344298974734062E-2</v>
      </c>
      <c r="J659" s="50">
        <f>DAX__2019_2020__33[[#This Row],[Adj Close]]-DAX__2019_2020__33[[#This Row],[Adj Open]]</f>
        <v>2.856847241420212</v>
      </c>
      <c r="K659" s="50">
        <v>1619870</v>
      </c>
    </row>
    <row r="660" spans="1:11" x14ac:dyDescent="0.3">
      <c r="A660" s="51" t="str">
        <f t="shared" si="14"/>
        <v>ADS.DE</v>
      </c>
      <c r="B660" s="52" t="s">
        <v>236</v>
      </c>
      <c r="C660" s="50" t="s">
        <v>2885</v>
      </c>
      <c r="D660" s="50">
        <f>DAX__2019_2020__33[[#This Row],[Open]]*(DAX__2019_2020__33[[#This Row],[Adj Close]]/DAX__2019_2020__33[[#This Row],[Close]])</f>
        <v>252.16436559778467</v>
      </c>
      <c r="E660" s="50" t="s">
        <v>2886</v>
      </c>
      <c r="F660" s="50" t="s">
        <v>2654</v>
      </c>
      <c r="G660" s="50" t="s">
        <v>2887</v>
      </c>
      <c r="H660" s="50" t="s">
        <v>2888</v>
      </c>
      <c r="I660" s="50">
        <f>(DAX__2019_2020__33[[#This Row],[Adj Close]]-DAX__2019_2020__33[[#This Row],[Adj Open]])/DAX__2019_2020__33[[#This Row],[Adj Open]]</f>
        <v>-1.944861870613071E-2</v>
      </c>
      <c r="J660" s="50">
        <f>DAX__2019_2020__33[[#This Row],[Adj Close]]-DAX__2019_2020__33[[#This Row],[Adj Open]]</f>
        <v>-4.9042485977846582</v>
      </c>
      <c r="K660" s="50">
        <v>919820</v>
      </c>
    </row>
    <row r="661" spans="1:11" x14ac:dyDescent="0.3">
      <c r="A661" s="51" t="str">
        <f t="shared" si="14"/>
        <v>ADS.DE</v>
      </c>
      <c r="B661" s="52" t="s">
        <v>237</v>
      </c>
      <c r="C661" s="50" t="s">
        <v>2669</v>
      </c>
      <c r="D661" s="50">
        <f>DAX__2019_2020__33[[#This Row],[Open]]*(DAX__2019_2020__33[[#This Row],[Adj Close]]/DAX__2019_2020__33[[#This Row],[Close]])</f>
        <v>248.54570190466782</v>
      </c>
      <c r="E661" s="50" t="s">
        <v>2889</v>
      </c>
      <c r="F661" s="50" t="s">
        <v>2721</v>
      </c>
      <c r="G661" s="50" t="s">
        <v>2890</v>
      </c>
      <c r="H661" s="50" t="s">
        <v>2891</v>
      </c>
      <c r="I661" s="50">
        <f>(DAX__2019_2020__33[[#This Row],[Adj Close]]-DAX__2019_2020__33[[#This Row],[Adj Open]])/DAX__2019_2020__33[[#This Row],[Adj Open]]</f>
        <v>2.6820383141763667E-3</v>
      </c>
      <c r="J661" s="50">
        <f>DAX__2019_2020__33[[#This Row],[Adj Close]]-DAX__2019_2020__33[[#This Row],[Adj Open]]</f>
        <v>0.66660909533217705</v>
      </c>
      <c r="K661" s="50">
        <v>463773</v>
      </c>
    </row>
    <row r="662" spans="1:11" x14ac:dyDescent="0.3">
      <c r="A662" s="51" t="str">
        <f t="shared" si="14"/>
        <v>ADS.DE</v>
      </c>
      <c r="B662" s="52" t="s">
        <v>238</v>
      </c>
      <c r="C662" s="50" t="s">
        <v>2892</v>
      </c>
      <c r="D662" s="50">
        <f>DAX__2019_2020__33[[#This Row],[Open]]*(DAX__2019_2020__33[[#This Row],[Adj Close]]/DAX__2019_2020__33[[#This Row],[Close]])</f>
        <v>248.4504871982441</v>
      </c>
      <c r="E662" s="50" t="s">
        <v>2893</v>
      </c>
      <c r="F662" s="50" t="s">
        <v>2894</v>
      </c>
      <c r="G662" s="50" t="s">
        <v>2895</v>
      </c>
      <c r="H662" s="50" t="s">
        <v>2896</v>
      </c>
      <c r="I662" s="50">
        <f>(DAX__2019_2020__33[[#This Row],[Adj Close]]-DAX__2019_2020__33[[#This Row],[Adj Open]])/DAX__2019_2020__33[[#This Row],[Adj Open]]</f>
        <v>3.2579763110305773E-3</v>
      </c>
      <c r="J662" s="50">
        <f>DAX__2019_2020__33[[#This Row],[Adj Close]]-DAX__2019_2020__33[[#This Row],[Adj Open]]</f>
        <v>0.80944580175588499</v>
      </c>
      <c r="K662" s="50">
        <v>739200</v>
      </c>
    </row>
    <row r="663" spans="1:11" x14ac:dyDescent="0.3">
      <c r="A663" s="51" t="str">
        <f t="shared" si="14"/>
        <v>ADS.DE</v>
      </c>
      <c r="B663" s="52" t="s">
        <v>239</v>
      </c>
      <c r="C663" s="50" t="s">
        <v>2897</v>
      </c>
      <c r="D663" s="50">
        <f>DAX__2019_2020__33[[#This Row],[Open]]*(DAX__2019_2020__33[[#This Row],[Adj Close]]/DAX__2019_2020__33[[#This Row],[Close]])</f>
        <v>249.49798405365968</v>
      </c>
      <c r="E663" s="50" t="s">
        <v>2752</v>
      </c>
      <c r="F663" s="50" t="s">
        <v>2882</v>
      </c>
      <c r="G663" s="50" t="s">
        <v>2898</v>
      </c>
      <c r="H663" s="50" t="s">
        <v>2899</v>
      </c>
      <c r="I663" s="50">
        <f>(DAX__2019_2020__33[[#This Row],[Adj Close]]-DAX__2019_2020__33[[#This Row],[Adj Open]])/DAX__2019_2020__33[[#This Row],[Adj Open]]</f>
        <v>-2.5954209923664116E-2</v>
      </c>
      <c r="J663" s="50">
        <f>DAX__2019_2020__33[[#This Row],[Adj Close]]-DAX__2019_2020__33[[#This Row],[Adj Open]]</f>
        <v>-6.4755230536596855</v>
      </c>
      <c r="K663" s="50">
        <v>705720</v>
      </c>
    </row>
    <row r="664" spans="1:11" x14ac:dyDescent="0.3">
      <c r="A664" s="51" t="str">
        <f t="shared" si="14"/>
        <v>ADS.DE</v>
      </c>
      <c r="B664" s="52" t="s">
        <v>240</v>
      </c>
      <c r="C664" s="50" t="s">
        <v>2716</v>
      </c>
      <c r="D664" s="50">
        <f>DAX__2019_2020__33[[#This Row],[Open]]*(DAX__2019_2020__33[[#This Row],[Adj Close]]/DAX__2019_2020__33[[#This Row],[Close]])</f>
        <v>244.54611613046086</v>
      </c>
      <c r="E664" s="50" t="s">
        <v>2900</v>
      </c>
      <c r="F664" s="50" t="s">
        <v>2901</v>
      </c>
      <c r="G664" s="50" t="s">
        <v>2902</v>
      </c>
      <c r="H664" s="50" t="s">
        <v>2903</v>
      </c>
      <c r="I664" s="50">
        <f>(DAX__2019_2020__33[[#This Row],[Adj Close]]-DAX__2019_2020__33[[#This Row],[Adj Open]])/DAX__2019_2020__33[[#This Row],[Adj Open]]</f>
        <v>1.1682944471165602E-3</v>
      </c>
      <c r="J664" s="50">
        <f>DAX__2019_2020__33[[#This Row],[Adj Close]]-DAX__2019_2020__33[[#This Row],[Adj Open]]</f>
        <v>0.2857018695391389</v>
      </c>
      <c r="K664" s="50">
        <v>800755</v>
      </c>
    </row>
    <row r="665" spans="1:11" x14ac:dyDescent="0.3">
      <c r="A665" s="51" t="str">
        <f t="shared" si="14"/>
        <v>ADS.DE</v>
      </c>
      <c r="B665" s="52" t="s">
        <v>241</v>
      </c>
      <c r="C665" s="50" t="s">
        <v>2904</v>
      </c>
      <c r="D665" s="50">
        <f>DAX__2019_2020__33[[#This Row],[Open]]*(DAX__2019_2020__33[[#This Row],[Adj Close]]/DAX__2019_2020__33[[#This Row],[Close]])</f>
        <v>244.64135490137582</v>
      </c>
      <c r="E665" s="50" t="s">
        <v>2728</v>
      </c>
      <c r="F665" s="50" t="s">
        <v>2616</v>
      </c>
      <c r="G665" s="50" t="s">
        <v>2718</v>
      </c>
      <c r="H665" s="50" t="s">
        <v>2905</v>
      </c>
      <c r="I665" s="50">
        <f>(DAX__2019_2020__33[[#This Row],[Adj Close]]-DAX__2019_2020__33[[#This Row],[Adj Open]])/DAX__2019_2020__33[[#This Row],[Adj Open]]</f>
        <v>3.1141222992789224E-3</v>
      </c>
      <c r="J665" s="50">
        <f>DAX__2019_2020__33[[#This Row],[Adj Close]]-DAX__2019_2020__33[[#This Row],[Adj Open]]</f>
        <v>0.76184309862418331</v>
      </c>
      <c r="K665" s="50">
        <v>631699</v>
      </c>
    </row>
    <row r="666" spans="1:11" x14ac:dyDescent="0.3">
      <c r="A666" s="51" t="str">
        <f t="shared" si="14"/>
        <v>ADS.DE</v>
      </c>
      <c r="B666" s="52" t="s">
        <v>242</v>
      </c>
      <c r="C666" s="50" t="s">
        <v>2906</v>
      </c>
      <c r="D666" s="50">
        <f>DAX__2019_2020__33[[#This Row],[Open]]*(DAX__2019_2020__33[[#This Row],[Adj Close]]/DAX__2019_2020__33[[#This Row],[Close]])</f>
        <v>248.68853922214382</v>
      </c>
      <c r="E666" s="50" t="s">
        <v>2664</v>
      </c>
      <c r="F666" s="50" t="s">
        <v>2907</v>
      </c>
      <c r="G666" s="50" t="s">
        <v>2908</v>
      </c>
      <c r="H666" s="50" t="s">
        <v>2909</v>
      </c>
      <c r="I666" s="50">
        <f>(DAX__2019_2020__33[[#This Row],[Adj Close]]-DAX__2019_2020__33[[#This Row],[Adj Open]])/DAX__2019_2020__33[[#This Row],[Adj Open]]</f>
        <v>-6.3181850963396208E-3</v>
      </c>
      <c r="J666" s="50">
        <f>DAX__2019_2020__33[[#This Row],[Adj Close]]-DAX__2019_2020__33[[#This Row],[Adj Open]]</f>
        <v>-1.5712602221438203</v>
      </c>
      <c r="K666" s="50">
        <v>427269</v>
      </c>
    </row>
    <row r="667" spans="1:11" x14ac:dyDescent="0.3">
      <c r="A667" s="51" t="str">
        <f t="shared" si="14"/>
        <v>ADS.DE</v>
      </c>
      <c r="B667" s="52" t="s">
        <v>243</v>
      </c>
      <c r="C667" s="50" t="s">
        <v>2908</v>
      </c>
      <c r="D667" s="50">
        <f>DAX__2019_2020__33[[#This Row],[Open]]*(DAX__2019_2020__33[[#This Row],[Adj Close]]/DAX__2019_2020__33[[#This Row],[Close]])</f>
        <v>247.11727215210857</v>
      </c>
      <c r="E667" s="50" t="s">
        <v>2910</v>
      </c>
      <c r="F667" s="50" t="s">
        <v>2719</v>
      </c>
      <c r="G667" s="50" t="s">
        <v>2911</v>
      </c>
      <c r="H667" s="50" t="s">
        <v>2912</v>
      </c>
      <c r="I667" s="50">
        <f>(DAX__2019_2020__33[[#This Row],[Adj Close]]-DAX__2019_2020__33[[#This Row],[Adj Open]])/DAX__2019_2020__33[[#This Row],[Adj Open]]</f>
        <v>5.5877148362236005E-3</v>
      </c>
      <c r="J667" s="50">
        <f>DAX__2019_2020__33[[#This Row],[Adj Close]]-DAX__2019_2020__33[[#This Row],[Adj Open]]</f>
        <v>1.3808208478914423</v>
      </c>
      <c r="K667" s="50">
        <v>446134</v>
      </c>
    </row>
    <row r="668" spans="1:11" x14ac:dyDescent="0.3">
      <c r="A668" s="51" t="str">
        <f t="shared" si="14"/>
        <v>ADS.DE</v>
      </c>
      <c r="B668" s="52" t="s">
        <v>244</v>
      </c>
      <c r="C668" s="50" t="s">
        <v>2913</v>
      </c>
      <c r="D668" s="50">
        <f>DAX__2019_2020__33[[#This Row],[Open]]*(DAX__2019_2020__33[[#This Row],[Adj Close]]/DAX__2019_2020__33[[#This Row],[Close]])</f>
        <v>249.45038857845941</v>
      </c>
      <c r="E668" s="50" t="s">
        <v>2914</v>
      </c>
      <c r="F668" s="50" t="s">
        <v>2913</v>
      </c>
      <c r="G668" s="50" t="s">
        <v>2755</v>
      </c>
      <c r="H668" s="50" t="s">
        <v>2915</v>
      </c>
      <c r="I668" s="50">
        <f>(DAX__2019_2020__33[[#This Row],[Adj Close]]-DAX__2019_2020__33[[#This Row],[Adj Open]])/DAX__2019_2020__33[[#This Row],[Adj Open]]</f>
        <v>1.4697369053756581E-2</v>
      </c>
      <c r="J668" s="50">
        <f>DAX__2019_2020__33[[#This Row],[Adj Close]]-DAX__2019_2020__33[[#This Row],[Adj Open]]</f>
        <v>3.6662644215406033</v>
      </c>
      <c r="K668" s="50">
        <v>475072</v>
      </c>
    </row>
    <row r="669" spans="1:11" x14ac:dyDescent="0.3">
      <c r="A669" s="51" t="str">
        <f t="shared" si="14"/>
        <v>ADS.DE</v>
      </c>
      <c r="B669" s="52" t="s">
        <v>245</v>
      </c>
      <c r="C669" s="50" t="s">
        <v>2916</v>
      </c>
      <c r="D669" s="50">
        <f>DAX__2019_2020__33[[#This Row],[Open]]*(DAX__2019_2020__33[[#This Row],[Adj Close]]/DAX__2019_2020__33[[#This Row],[Close]])</f>
        <v>252.25961345490347</v>
      </c>
      <c r="E669" s="50" t="s">
        <v>2917</v>
      </c>
      <c r="F669" s="50" t="s">
        <v>2671</v>
      </c>
      <c r="G669" s="50" t="s">
        <v>2918</v>
      </c>
      <c r="H669" s="50" t="s">
        <v>2919</v>
      </c>
      <c r="I669" s="50">
        <f>(DAX__2019_2020__33[[#This Row],[Adj Close]]-DAX__2019_2020__33[[#This Row],[Adj Open]])/DAX__2019_2020__33[[#This Row],[Adj Open]]</f>
        <v>-8.8712950291724955E-3</v>
      </c>
      <c r="J669" s="50">
        <f>DAX__2019_2020__33[[#This Row],[Adj Close]]-DAX__2019_2020__33[[#This Row],[Adj Open]]</f>
        <v>-2.2378694549034606</v>
      </c>
      <c r="K669" s="50">
        <v>461482</v>
      </c>
    </row>
    <row r="670" spans="1:11" x14ac:dyDescent="0.3">
      <c r="A670" s="51" t="str">
        <f t="shared" si="14"/>
        <v>ADS.DE</v>
      </c>
      <c r="B670" s="52" t="s">
        <v>246</v>
      </c>
      <c r="C670" s="50" t="s">
        <v>2657</v>
      </c>
      <c r="D670" s="50">
        <f>DAX__2019_2020__33[[#This Row],[Open]]*(DAX__2019_2020__33[[#This Row],[Adj Close]]/DAX__2019_2020__33[[#This Row],[Close]])</f>
        <v>250.4978717738222</v>
      </c>
      <c r="E670" s="50" t="s">
        <v>2920</v>
      </c>
      <c r="F670" s="50" t="s">
        <v>2900</v>
      </c>
      <c r="G670" s="50" t="s">
        <v>2662</v>
      </c>
      <c r="H670" s="50" t="s">
        <v>2663</v>
      </c>
      <c r="I670" s="50">
        <f>(DAX__2019_2020__33[[#This Row],[Adj Close]]-DAX__2019_2020__33[[#This Row],[Adj Open]])/DAX__2019_2020__33[[#This Row],[Adj Open]]</f>
        <v>-1.2355066140508551E-2</v>
      </c>
      <c r="J670" s="50">
        <f>DAX__2019_2020__33[[#This Row],[Adj Close]]-DAX__2019_2020__33[[#This Row],[Adj Open]]</f>
        <v>-3.0949177738222033</v>
      </c>
      <c r="K670" s="50">
        <v>572703</v>
      </c>
    </row>
    <row r="671" spans="1:11" x14ac:dyDescent="0.3">
      <c r="A671" s="51" t="str">
        <f t="shared" si="14"/>
        <v>ADS.DE</v>
      </c>
      <c r="B671" s="52" t="s">
        <v>247</v>
      </c>
      <c r="C671" s="50" t="s">
        <v>2921</v>
      </c>
      <c r="D671" s="50">
        <f>DAX__2019_2020__33[[#This Row],[Open]]*(DAX__2019_2020__33[[#This Row],[Adj Close]]/DAX__2019_2020__33[[#This Row],[Close]])</f>
        <v>245.736468164879</v>
      </c>
      <c r="E671" s="50" t="s">
        <v>2665</v>
      </c>
      <c r="F671" s="50" t="s">
        <v>2697</v>
      </c>
      <c r="G671" s="50" t="s">
        <v>2922</v>
      </c>
      <c r="H671" s="50" t="s">
        <v>2923</v>
      </c>
      <c r="I671" s="50">
        <f>(DAX__2019_2020__33[[#This Row],[Adj Close]]-DAX__2019_2020__33[[#This Row],[Adj Open]])/DAX__2019_2020__33[[#This Row],[Adj Open]]</f>
        <v>1.2982004091393363E-2</v>
      </c>
      <c r="J671" s="50">
        <f>DAX__2019_2020__33[[#This Row],[Adj Close]]-DAX__2019_2020__33[[#This Row],[Adj Open]]</f>
        <v>3.1901518351210143</v>
      </c>
      <c r="K671" s="50">
        <v>363757</v>
      </c>
    </row>
    <row r="672" spans="1:11" x14ac:dyDescent="0.3">
      <c r="A672" s="51" t="str">
        <f t="shared" si="14"/>
        <v>ADS.DE</v>
      </c>
      <c r="B672" s="52" t="s">
        <v>248</v>
      </c>
      <c r="C672" s="50" t="s">
        <v>2669</v>
      </c>
      <c r="D672" s="50">
        <f>DAX__2019_2020__33[[#This Row],[Open]]*(DAX__2019_2020__33[[#This Row],[Adj Close]]/DAX__2019_2020__33[[#This Row],[Close]])</f>
        <v>248.54570585280484</v>
      </c>
      <c r="E672" s="50" t="s">
        <v>2924</v>
      </c>
      <c r="F672" s="50" t="s">
        <v>2925</v>
      </c>
      <c r="G672" s="50" t="s">
        <v>2926</v>
      </c>
      <c r="H672" s="50" t="s">
        <v>2927</v>
      </c>
      <c r="I672" s="50">
        <f>(DAX__2019_2020__33[[#This Row],[Adj Close]]-DAX__2019_2020__33[[#This Row],[Adj Open]])/DAX__2019_2020__33[[#This Row],[Adj Open]]</f>
        <v>1.1877417624521113E-2</v>
      </c>
      <c r="J672" s="50">
        <f>DAX__2019_2020__33[[#This Row],[Adj Close]]-DAX__2019_2020__33[[#This Row],[Adj Open]]</f>
        <v>2.9520811471951447</v>
      </c>
      <c r="K672" s="50">
        <v>480119</v>
      </c>
    </row>
    <row r="673" spans="1:11" x14ac:dyDescent="0.3">
      <c r="A673" s="51" t="str">
        <f t="shared" si="14"/>
        <v>ADS.DE</v>
      </c>
      <c r="B673" s="52" t="s">
        <v>249</v>
      </c>
      <c r="C673" s="50" t="s">
        <v>2928</v>
      </c>
      <c r="D673" s="50">
        <f>DAX__2019_2020__33[[#This Row],[Open]]*(DAX__2019_2020__33[[#This Row],[Adj Close]]/DAX__2019_2020__33[[#This Row],[Close]])</f>
        <v>250.06936830973598</v>
      </c>
      <c r="E673" s="50" t="s">
        <v>2929</v>
      </c>
      <c r="F673" s="50" t="s">
        <v>2654</v>
      </c>
      <c r="G673" s="50" t="s">
        <v>2709</v>
      </c>
      <c r="H673" s="50" t="s">
        <v>2710</v>
      </c>
      <c r="I673" s="50">
        <f>(DAX__2019_2020__33[[#This Row],[Adj Close]]-DAX__2019_2020__33[[#This Row],[Adj Open]])/DAX__2019_2020__33[[#This Row],[Adj Open]]</f>
        <v>1.0091370675749251E-2</v>
      </c>
      <c r="J673" s="50">
        <f>DAX__2019_2020__33[[#This Row],[Adj Close]]-DAX__2019_2020__33[[#This Row],[Adj Open]]</f>
        <v>2.5235426902640086</v>
      </c>
      <c r="K673" s="50">
        <v>509125</v>
      </c>
    </row>
    <row r="674" spans="1:11" x14ac:dyDescent="0.3">
      <c r="A674" s="51" t="str">
        <f t="shared" si="14"/>
        <v>ADS.DE</v>
      </c>
      <c r="B674" s="52" t="s">
        <v>250</v>
      </c>
      <c r="C674" s="50" t="s">
        <v>2930</v>
      </c>
      <c r="D674" s="50">
        <f>DAX__2019_2020__33[[#This Row],[Open]]*(DAX__2019_2020__33[[#This Row],[Adj Close]]/DAX__2019_2020__33[[#This Row],[Close]])</f>
        <v>252.35484656015038</v>
      </c>
      <c r="E674" s="50" t="s">
        <v>2931</v>
      </c>
      <c r="F674" s="50" t="s">
        <v>2893</v>
      </c>
      <c r="G674" s="50" t="s">
        <v>2932</v>
      </c>
      <c r="H674" s="50" t="s">
        <v>2933</v>
      </c>
      <c r="I674" s="50">
        <f>(DAX__2019_2020__33[[#This Row],[Adj Close]]-DAX__2019_2020__33[[#This Row],[Adj Open]])/DAX__2019_2020__33[[#This Row],[Adj Open]]</f>
        <v>3.773584905660383E-3</v>
      </c>
      <c r="J674" s="50">
        <f>DAX__2019_2020__33[[#This Row],[Adj Close]]-DAX__2019_2020__33[[#This Row],[Adj Open]]</f>
        <v>0.95228243984962546</v>
      </c>
      <c r="K674" s="50">
        <v>497896</v>
      </c>
    </row>
    <row r="675" spans="1:11" x14ac:dyDescent="0.3">
      <c r="A675" s="51" t="str">
        <f t="shared" si="14"/>
        <v>ADS.DE</v>
      </c>
      <c r="B675" s="52" t="s">
        <v>251</v>
      </c>
      <c r="C675" s="50" t="s">
        <v>2759</v>
      </c>
      <c r="D675" s="50">
        <f>DAX__2019_2020__33[[#This Row],[Open]]*(DAX__2019_2020__33[[#This Row],[Adj Close]]/DAX__2019_2020__33[[#This Row],[Close]])</f>
        <v>254.25939217978231</v>
      </c>
      <c r="E675" s="50" t="s">
        <v>2934</v>
      </c>
      <c r="F675" s="50" t="s">
        <v>2759</v>
      </c>
      <c r="G675" s="50" t="s">
        <v>2935</v>
      </c>
      <c r="H675" s="50" t="s">
        <v>2936</v>
      </c>
      <c r="I675" s="50">
        <f>(DAX__2019_2020__33[[#This Row],[Adj Close]]-DAX__2019_2020__33[[#This Row],[Adj Open]])/DAX__2019_2020__33[[#This Row],[Adj Open]]</f>
        <v>1.0112404494382001E-2</v>
      </c>
      <c r="J675" s="50">
        <f>DAX__2019_2020__33[[#This Row],[Adj Close]]-DAX__2019_2020__33[[#This Row],[Adj Open]]</f>
        <v>2.5711738202176662</v>
      </c>
      <c r="K675" s="50">
        <v>662097</v>
      </c>
    </row>
    <row r="676" spans="1:11" x14ac:dyDescent="0.3">
      <c r="A676" s="51" t="str">
        <f t="shared" si="14"/>
        <v>ADS.DE</v>
      </c>
      <c r="B676" s="52" t="s">
        <v>252</v>
      </c>
      <c r="C676" s="50" t="s">
        <v>2937</v>
      </c>
      <c r="D676" s="50">
        <f>DAX__2019_2020__33[[#This Row],[Open]]*(DAX__2019_2020__33[[#This Row],[Adj Close]]/DAX__2019_2020__33[[#This Row],[Close]])</f>
        <v>255.59260643171106</v>
      </c>
      <c r="E676" s="50" t="s">
        <v>2938</v>
      </c>
      <c r="F676" s="50" t="s">
        <v>2939</v>
      </c>
      <c r="G676" s="50" t="s">
        <v>2940</v>
      </c>
      <c r="H676" s="50" t="s">
        <v>2941</v>
      </c>
      <c r="I676" s="50">
        <f>(DAX__2019_2020__33[[#This Row],[Adj Close]]-DAX__2019_2020__33[[#This Row],[Adj Open]])/DAX__2019_2020__33[[#This Row],[Adj Open]]</f>
        <v>6.7064755597573498E-3</v>
      </c>
      <c r="J676" s="50">
        <f>DAX__2019_2020__33[[#This Row],[Adj Close]]-DAX__2019_2020__33[[#This Row],[Adj Open]]</f>
        <v>1.7141255682889494</v>
      </c>
      <c r="K676" s="50">
        <v>306915</v>
      </c>
    </row>
    <row r="677" spans="1:11" x14ac:dyDescent="0.3">
      <c r="A677" s="51" t="str">
        <f t="shared" si="14"/>
        <v>ADS.DE</v>
      </c>
      <c r="B677" s="52" t="s">
        <v>253</v>
      </c>
      <c r="C677" s="50" t="s">
        <v>2940</v>
      </c>
      <c r="D677" s="50">
        <f>DAX__2019_2020__33[[#This Row],[Open]]*(DAX__2019_2020__33[[#This Row],[Adj Close]]/DAX__2019_2020__33[[#This Row],[Close]])</f>
        <v>257.30672265608831</v>
      </c>
      <c r="E677" s="50" t="s">
        <v>2942</v>
      </c>
      <c r="F677" s="50" t="s">
        <v>2943</v>
      </c>
      <c r="G677" s="50" t="s">
        <v>2944</v>
      </c>
      <c r="H677" s="50" t="s">
        <v>2945</v>
      </c>
      <c r="I677" s="50">
        <f>(DAX__2019_2020__33[[#This Row],[Adj Close]]-DAX__2019_2020__33[[#This Row],[Adj Open]])/DAX__2019_2020__33[[#This Row],[Adj Open]]</f>
        <v>7.4012579984639388E-4</v>
      </c>
      <c r="J677" s="50">
        <f>DAX__2019_2020__33[[#This Row],[Adj Close]]-DAX__2019_2020__33[[#This Row],[Adj Open]]</f>
        <v>0.19043934391169159</v>
      </c>
      <c r="K677" s="50">
        <v>381718</v>
      </c>
    </row>
    <row r="678" spans="1:11" x14ac:dyDescent="0.3">
      <c r="A678" s="51" t="str">
        <f t="shared" si="14"/>
        <v>ADS.DE</v>
      </c>
      <c r="B678" s="52" t="s">
        <v>254</v>
      </c>
      <c r="C678" s="50" t="s">
        <v>2946</v>
      </c>
      <c r="D678" s="50">
        <f>DAX__2019_2020__33[[#This Row],[Open]]*(DAX__2019_2020__33[[#This Row],[Adj Close]]/DAX__2019_2020__33[[#This Row],[Close]])</f>
        <v>261.83008057557083</v>
      </c>
      <c r="E678" s="50" t="s">
        <v>2813</v>
      </c>
      <c r="F678" s="50" t="s">
        <v>2947</v>
      </c>
      <c r="G678" s="50" t="s">
        <v>2948</v>
      </c>
      <c r="H678" s="50" t="s">
        <v>2949</v>
      </c>
      <c r="I678" s="50">
        <f>(DAX__2019_2020__33[[#This Row],[Adj Close]]-DAX__2019_2020__33[[#This Row],[Adj Open]])/DAX__2019_2020__33[[#This Row],[Adj Open]]</f>
        <v>-6.9104343228761477E-3</v>
      </c>
      <c r="J678" s="50">
        <f>DAX__2019_2020__33[[#This Row],[Adj Close]]-DAX__2019_2020__33[[#This Row],[Adj Open]]</f>
        <v>-1.809359575570852</v>
      </c>
      <c r="K678" s="50">
        <v>361244</v>
      </c>
    </row>
    <row r="679" spans="1:11" x14ac:dyDescent="0.3">
      <c r="A679" s="51" t="str">
        <f t="shared" si="14"/>
        <v>ADS.DE</v>
      </c>
      <c r="B679" s="52" t="s">
        <v>255</v>
      </c>
      <c r="C679" s="50" t="s">
        <v>2950</v>
      </c>
      <c r="D679" s="50">
        <f>DAX__2019_2020__33[[#This Row],[Open]]*(DAX__2019_2020__33[[#This Row],[Adj Close]]/DAX__2019_2020__33[[#This Row],[Close]])</f>
        <v>262.16333620528997</v>
      </c>
      <c r="E679" s="50" t="s">
        <v>2951</v>
      </c>
      <c r="F679" s="50" t="s">
        <v>2952</v>
      </c>
      <c r="G679" s="50" t="s">
        <v>2781</v>
      </c>
      <c r="H679" s="50" t="s">
        <v>2953</v>
      </c>
      <c r="I679" s="50">
        <f>(DAX__2019_2020__33[[#This Row],[Adj Close]]-DAX__2019_2020__33[[#This Row],[Adj Open]])/DAX__2019_2020__33[[#This Row],[Adj Open]]</f>
        <v>-1.8162005877021018E-3</v>
      </c>
      <c r="J679" s="50">
        <f>DAX__2019_2020__33[[#This Row],[Adj Close]]-DAX__2019_2020__33[[#This Row],[Adj Open]]</f>
        <v>-0.47614120528999138</v>
      </c>
      <c r="K679" s="50">
        <v>515503</v>
      </c>
    </row>
    <row r="680" spans="1:11" x14ac:dyDescent="0.3">
      <c r="A680" s="51" t="str">
        <f t="shared" si="14"/>
        <v>ADS.DE</v>
      </c>
      <c r="B680" s="52" t="s">
        <v>256</v>
      </c>
      <c r="C680" s="50" t="s">
        <v>2950</v>
      </c>
      <c r="D680" s="50">
        <f>DAX__2019_2020__33[[#This Row],[Open]]*(DAX__2019_2020__33[[#This Row],[Adj Close]]/DAX__2019_2020__33[[#This Row],[Close]])</f>
        <v>262.16336029322758</v>
      </c>
      <c r="E680" s="50" t="s">
        <v>2797</v>
      </c>
      <c r="F680" s="50" t="s">
        <v>2954</v>
      </c>
      <c r="G680" s="50" t="s">
        <v>2955</v>
      </c>
      <c r="H680" s="50" t="s">
        <v>2956</v>
      </c>
      <c r="I680" s="50">
        <f>(DAX__2019_2020__33[[#This Row],[Adj Close]]-DAX__2019_2020__33[[#This Row],[Adj Open]])/DAX__2019_2020__33[[#This Row],[Adj Open]]</f>
        <v>1.307666602586262E-2</v>
      </c>
      <c r="J680" s="50">
        <f>DAX__2019_2020__33[[#This Row],[Adj Close]]-DAX__2019_2020__33[[#This Row],[Adj Open]]</f>
        <v>3.4282227067724307</v>
      </c>
      <c r="K680" s="50">
        <v>472541</v>
      </c>
    </row>
    <row r="681" spans="1:11" x14ac:dyDescent="0.3">
      <c r="A681" s="51" t="str">
        <f t="shared" si="14"/>
        <v>ADS.DE</v>
      </c>
      <c r="B681" s="52" t="s">
        <v>257</v>
      </c>
      <c r="C681" s="50" t="s">
        <v>2782</v>
      </c>
      <c r="D681" s="50">
        <f>DAX__2019_2020__33[[#This Row],[Open]]*(DAX__2019_2020__33[[#This Row],[Adj Close]]/DAX__2019_2020__33[[#This Row],[Close]])</f>
        <v>266.16293736493503</v>
      </c>
      <c r="E681" s="50" t="s">
        <v>2957</v>
      </c>
      <c r="F681" s="50" t="s">
        <v>2958</v>
      </c>
      <c r="G681" s="50" t="s">
        <v>2823</v>
      </c>
      <c r="H681" s="50" t="s">
        <v>2959</v>
      </c>
      <c r="I681" s="50">
        <f>(DAX__2019_2020__33[[#This Row],[Adj Close]]-DAX__2019_2020__33[[#This Row],[Adj Open]])/DAX__2019_2020__33[[#This Row],[Adj Open]]</f>
        <v>-8.7656958855098516E-3</v>
      </c>
      <c r="J681" s="50">
        <f>DAX__2019_2020__33[[#This Row],[Adj Close]]-DAX__2019_2020__33[[#This Row],[Adj Open]]</f>
        <v>-2.3331033649350275</v>
      </c>
      <c r="K681" s="50">
        <v>374692</v>
      </c>
    </row>
    <row r="682" spans="1:11" x14ac:dyDescent="0.3">
      <c r="A682" s="51" t="str">
        <f t="shared" si="14"/>
        <v>ADS.DE</v>
      </c>
      <c r="B682" s="52" t="s">
        <v>258</v>
      </c>
      <c r="C682" s="50" t="s">
        <v>2960</v>
      </c>
      <c r="D682" s="50">
        <f>DAX__2019_2020__33[[#This Row],[Open]]*(DAX__2019_2020__33[[#This Row],[Adj Close]]/DAX__2019_2020__33[[#This Row],[Close]])</f>
        <v>263.59176473584722</v>
      </c>
      <c r="E682" s="50" t="s">
        <v>2960</v>
      </c>
      <c r="F682" s="50" t="s">
        <v>2708</v>
      </c>
      <c r="G682" s="50" t="s">
        <v>2874</v>
      </c>
      <c r="H682" s="50" t="s">
        <v>2875</v>
      </c>
      <c r="I682" s="50">
        <f>(DAX__2019_2020__33[[#This Row],[Adj Close]]-DAX__2019_2020__33[[#This Row],[Adj Open]])/DAX__2019_2020__33[[#This Row],[Adj Open]]</f>
        <v>-2.5108317562499247E-2</v>
      </c>
      <c r="J682" s="50">
        <f>DAX__2019_2020__33[[#This Row],[Adj Close]]-DAX__2019_2020__33[[#This Row],[Adj Open]]</f>
        <v>-6.6183457358472424</v>
      </c>
      <c r="K682" s="50">
        <v>750818</v>
      </c>
    </row>
    <row r="683" spans="1:11" x14ac:dyDescent="0.3">
      <c r="A683" s="51" t="str">
        <f t="shared" si="14"/>
        <v>ADS.DE</v>
      </c>
      <c r="B683" s="52" t="s">
        <v>259</v>
      </c>
      <c r="C683" s="50" t="s">
        <v>2961</v>
      </c>
      <c r="D683" s="50">
        <f>DAX__2019_2020__33[[#This Row],[Open]]*(DAX__2019_2020__33[[#This Row],[Adj Close]]/DAX__2019_2020__33[[#This Row],[Close]])</f>
        <v>257.63997969035665</v>
      </c>
      <c r="E683" s="50" t="s">
        <v>2962</v>
      </c>
      <c r="F683" s="50" t="s">
        <v>2963</v>
      </c>
      <c r="G683" s="50" t="s">
        <v>2964</v>
      </c>
      <c r="H683" s="50" t="s">
        <v>2965</v>
      </c>
      <c r="I683" s="50">
        <f>(DAX__2019_2020__33[[#This Row],[Adj Close]]-DAX__2019_2020__33[[#This Row],[Adj Open]])/DAX__2019_2020__33[[#This Row],[Adj Open]]</f>
        <v>-1.8476437707325524E-4</v>
      </c>
      <c r="J683" s="50">
        <f>DAX__2019_2020__33[[#This Row],[Adj Close]]-DAX__2019_2020__33[[#This Row],[Adj Open]]</f>
        <v>-4.7602690356654875E-2</v>
      </c>
      <c r="K683" s="50">
        <v>484573</v>
      </c>
    </row>
    <row r="684" spans="1:11" x14ac:dyDescent="0.3">
      <c r="A684" s="51" t="str">
        <f t="shared" si="14"/>
        <v>ADS.DE</v>
      </c>
      <c r="B684" s="52" t="s">
        <v>260</v>
      </c>
      <c r="C684" s="50" t="s">
        <v>2966</v>
      </c>
      <c r="D684" s="50">
        <f>DAX__2019_2020__33[[#This Row],[Open]]*(DAX__2019_2020__33[[#This Row],[Adj Close]]/DAX__2019_2020__33[[#This Row],[Close]])</f>
        <v>257.87805978932897</v>
      </c>
      <c r="E684" s="50" t="s">
        <v>2967</v>
      </c>
      <c r="F684" s="50" t="s">
        <v>2966</v>
      </c>
      <c r="G684" s="50" t="s">
        <v>2968</v>
      </c>
      <c r="H684" s="50" t="s">
        <v>2969</v>
      </c>
      <c r="I684" s="50">
        <f>(DAX__2019_2020__33[[#This Row],[Adj Close]]-DAX__2019_2020__33[[#This Row],[Adj Open]])/DAX__2019_2020__33[[#This Row],[Adj Open]]</f>
        <v>1.864851633597565E-2</v>
      </c>
      <c r="J684" s="50">
        <f>DAX__2019_2020__33[[#This Row],[Adj Close]]-DAX__2019_2020__33[[#This Row],[Adj Open]]</f>
        <v>4.8090432106710068</v>
      </c>
      <c r="K684" s="50">
        <v>628465</v>
      </c>
    </row>
    <row r="685" spans="1:11" x14ac:dyDescent="0.3">
      <c r="A685" s="51" t="str">
        <f t="shared" si="14"/>
        <v>ADS.DE</v>
      </c>
      <c r="B685" s="52" t="s">
        <v>261</v>
      </c>
      <c r="C685" s="50" t="s">
        <v>2950</v>
      </c>
      <c r="D685" s="50">
        <f>DAX__2019_2020__33[[#This Row],[Open]]*(DAX__2019_2020__33[[#This Row],[Adj Close]]/DAX__2019_2020__33[[#This Row],[Close]])</f>
        <v>262.1633325930116</v>
      </c>
      <c r="E685" s="50" t="s">
        <v>2968</v>
      </c>
      <c r="F685" s="50" t="s">
        <v>2966</v>
      </c>
      <c r="G685" s="50" t="s">
        <v>2970</v>
      </c>
      <c r="H685" s="50" t="s">
        <v>2971</v>
      </c>
      <c r="I685" s="50">
        <f>(DAX__2019_2020__33[[#This Row],[Adj Close]]-DAX__2019_2020__33[[#This Row],[Adj Open]])/DAX__2019_2020__33[[#This Row],[Adj Open]]</f>
        <v>-9.9891032323618338E-3</v>
      </c>
      <c r="J685" s="50">
        <f>DAX__2019_2020__33[[#This Row],[Adj Close]]-DAX__2019_2020__33[[#This Row],[Adj Open]]</f>
        <v>-2.6187765930116029</v>
      </c>
      <c r="K685" s="50">
        <v>502505</v>
      </c>
    </row>
    <row r="686" spans="1:11" x14ac:dyDescent="0.3">
      <c r="A686" s="51" t="str">
        <f t="shared" si="14"/>
        <v>ADS.DE</v>
      </c>
      <c r="B686" s="52" t="s">
        <v>262</v>
      </c>
      <c r="C686" s="50" t="s">
        <v>2776</v>
      </c>
      <c r="D686" s="50">
        <f>DAX__2019_2020__33[[#This Row],[Open]]*(DAX__2019_2020__33[[#This Row],[Adj Close]]/DAX__2019_2020__33[[#This Row],[Close]])</f>
        <v>259.02080834264433</v>
      </c>
      <c r="E686" s="50" t="s">
        <v>2972</v>
      </c>
      <c r="F686" s="50" t="s">
        <v>2973</v>
      </c>
      <c r="G686" s="50" t="s">
        <v>2974</v>
      </c>
      <c r="H686" s="50" t="s">
        <v>2975</v>
      </c>
      <c r="I686" s="50">
        <f>(DAX__2019_2020__33[[#This Row],[Adj Close]]-DAX__2019_2020__33[[#This Row],[Adj Open]])/DAX__2019_2020__33[[#This Row],[Adj Open]]</f>
        <v>-1.2867647058823612E-2</v>
      </c>
      <c r="J686" s="50">
        <f>DAX__2019_2020__33[[#This Row],[Adj Close]]-DAX__2019_2020__33[[#This Row],[Adj Open]]</f>
        <v>-3.3329883426443416</v>
      </c>
      <c r="K686" s="50">
        <v>465439</v>
      </c>
    </row>
    <row r="687" spans="1:11" x14ac:dyDescent="0.3">
      <c r="A687" s="51" t="str">
        <f t="shared" si="14"/>
        <v>ADS.DE</v>
      </c>
      <c r="B687" s="52" t="s">
        <v>263</v>
      </c>
      <c r="C687" s="50" t="s">
        <v>2976</v>
      </c>
      <c r="D687" s="50">
        <f>DAX__2019_2020__33[[#This Row],[Open]]*(DAX__2019_2020__33[[#This Row],[Adj Close]]/DAX__2019_2020__33[[#This Row],[Close]])</f>
        <v>255.40217042748537</v>
      </c>
      <c r="E687" s="50" t="s">
        <v>2977</v>
      </c>
      <c r="F687" s="50" t="s">
        <v>2978</v>
      </c>
      <c r="G687" s="50" t="s">
        <v>2966</v>
      </c>
      <c r="H687" s="50" t="s">
        <v>2979</v>
      </c>
      <c r="I687" s="50">
        <f>(DAX__2019_2020__33[[#This Row],[Adj Close]]-DAX__2019_2020__33[[#This Row],[Adj Open]])/DAX__2019_2020__33[[#This Row],[Adj Open]]</f>
        <v>9.6941680972033942E-3</v>
      </c>
      <c r="J687" s="50">
        <f>DAX__2019_2020__33[[#This Row],[Adj Close]]-DAX__2019_2020__33[[#This Row],[Adj Open]]</f>
        <v>2.475911572514633</v>
      </c>
      <c r="K687" s="50">
        <v>428050</v>
      </c>
    </row>
    <row r="688" spans="1:11" x14ac:dyDescent="0.3">
      <c r="A688" s="51" t="str">
        <f t="shared" si="14"/>
        <v>ADS.DE</v>
      </c>
      <c r="B688" s="52" t="s">
        <v>264</v>
      </c>
      <c r="C688" s="50" t="s">
        <v>2980</v>
      </c>
      <c r="D688" s="50">
        <f>DAX__2019_2020__33[[#This Row],[Open]]*(DAX__2019_2020__33[[#This Row],[Adj Close]]/DAX__2019_2020__33[[#This Row],[Close]])</f>
        <v>257.54479470902237</v>
      </c>
      <c r="E688" s="50" t="s">
        <v>2981</v>
      </c>
      <c r="F688" s="50" t="s">
        <v>2982</v>
      </c>
      <c r="G688" s="50" t="s">
        <v>2732</v>
      </c>
      <c r="H688" s="50" t="s">
        <v>2983</v>
      </c>
      <c r="I688" s="50">
        <f>(DAX__2019_2020__33[[#This Row],[Adj Close]]-DAX__2019_2020__33[[#This Row],[Adj Open]])/DAX__2019_2020__33[[#This Row],[Adj Open]]</f>
        <v>1.1092622913250166E-2</v>
      </c>
      <c r="J688" s="50">
        <f>DAX__2019_2020__33[[#This Row],[Adj Close]]-DAX__2019_2020__33[[#This Row],[Adj Open]]</f>
        <v>2.8568472909776119</v>
      </c>
      <c r="K688" s="50">
        <v>446950</v>
      </c>
    </row>
    <row r="689" spans="1:11" x14ac:dyDescent="0.3">
      <c r="A689" s="51" t="str">
        <f t="shared" si="14"/>
        <v>ADS.DE</v>
      </c>
      <c r="B689" s="52" t="s">
        <v>265</v>
      </c>
      <c r="C689" s="50" t="s">
        <v>2984</v>
      </c>
      <c r="D689" s="50">
        <f>DAX__2019_2020__33[[#This Row],[Open]]*(DAX__2019_2020__33[[#This Row],[Adj Close]]/DAX__2019_2020__33[[#This Row],[Close]])</f>
        <v>260.68730202272729</v>
      </c>
      <c r="E689" s="50" t="s">
        <v>2985</v>
      </c>
      <c r="F689" s="50" t="s">
        <v>2769</v>
      </c>
      <c r="G689" s="50" t="s">
        <v>2867</v>
      </c>
      <c r="H689" s="50" t="s">
        <v>2986</v>
      </c>
      <c r="I689" s="50">
        <f>(DAX__2019_2020__33[[#This Row],[Adj Close]]-DAX__2019_2020__33[[#This Row],[Adj Open]])/DAX__2019_2020__33[[#This Row],[Adj Open]]</f>
        <v>4.5662100456620325E-3</v>
      </c>
      <c r="J689" s="50">
        <f>DAX__2019_2020__33[[#This Row],[Adj Close]]-DAX__2019_2020__33[[#This Row],[Adj Open]]</f>
        <v>1.1903529772727097</v>
      </c>
      <c r="K689" s="50">
        <v>396317</v>
      </c>
    </row>
    <row r="690" spans="1:11" x14ac:dyDescent="0.3">
      <c r="A690" s="51" t="str">
        <f t="shared" si="14"/>
        <v>ADS.DE</v>
      </c>
      <c r="B690" s="52" t="s">
        <v>266</v>
      </c>
      <c r="C690" s="50" t="s">
        <v>2954</v>
      </c>
      <c r="D690" s="50">
        <f>DAX__2019_2020__33[[#This Row],[Open]]*(DAX__2019_2020__33[[#This Row],[Adj Close]]/DAX__2019_2020__33[[#This Row],[Close]])</f>
        <v>262.0205252879428</v>
      </c>
      <c r="E690" s="50" t="s">
        <v>2804</v>
      </c>
      <c r="F690" s="50" t="s">
        <v>2987</v>
      </c>
      <c r="G690" s="50" t="s">
        <v>2783</v>
      </c>
      <c r="H690" s="50" t="s">
        <v>2988</v>
      </c>
      <c r="I690" s="50">
        <f>(DAX__2019_2020__33[[#This Row],[Adj Close]]-DAX__2019_2020__33[[#This Row],[Adj Open]])/DAX__2019_2020__33[[#This Row],[Adj Open]]</f>
        <v>-1.4537307240500617E-3</v>
      </c>
      <c r="J690" s="50">
        <f>DAX__2019_2020__33[[#This Row],[Adj Close]]-DAX__2019_2020__33[[#This Row],[Adj Open]]</f>
        <v>-0.38090728794281858</v>
      </c>
      <c r="K690" s="50">
        <v>1254122</v>
      </c>
    </row>
    <row r="691" spans="1:11" x14ac:dyDescent="0.3">
      <c r="A691" s="51" t="str">
        <f t="shared" si="14"/>
        <v>ADS.DE</v>
      </c>
      <c r="B691" s="52" t="s">
        <v>267</v>
      </c>
      <c r="C691" s="50" t="s">
        <v>2779</v>
      </c>
      <c r="D691" s="50">
        <f>DAX__2019_2020__33[[#This Row],[Open]]*(DAX__2019_2020__33[[#This Row],[Adj Close]]/DAX__2019_2020__33[[#This Row],[Close]])</f>
        <v>260.7349227128808</v>
      </c>
      <c r="E691" s="50" t="s">
        <v>2777</v>
      </c>
      <c r="F691" s="50" t="s">
        <v>2989</v>
      </c>
      <c r="G691" s="50" t="s">
        <v>2990</v>
      </c>
      <c r="H691" s="50" t="s">
        <v>2991</v>
      </c>
      <c r="I691" s="50">
        <f>(DAX__2019_2020__33[[#This Row],[Adj Close]]-DAX__2019_2020__33[[#This Row],[Adj Open]])/DAX__2019_2020__33[[#This Row],[Adj Open]]</f>
        <v>-5.1131996397311202E-3</v>
      </c>
      <c r="J691" s="50">
        <f>DAX__2019_2020__33[[#This Row],[Adj Close]]-DAX__2019_2020__33[[#This Row],[Adj Open]]</f>
        <v>-1.3331897128808237</v>
      </c>
      <c r="K691" s="50">
        <v>425784</v>
      </c>
    </row>
    <row r="692" spans="1:11" x14ac:dyDescent="0.3">
      <c r="A692" s="51" t="str">
        <f t="shared" si="14"/>
        <v>ADS.DE</v>
      </c>
      <c r="B692" s="52" t="s">
        <v>268</v>
      </c>
      <c r="C692" s="50" t="s">
        <v>2992</v>
      </c>
      <c r="D692" s="50">
        <f>DAX__2019_2020__33[[#This Row],[Open]]*(DAX__2019_2020__33[[#This Row],[Adj Close]]/DAX__2019_2020__33[[#This Row],[Close]])</f>
        <v>259.59218332944118</v>
      </c>
      <c r="E692" s="50" t="s">
        <v>2993</v>
      </c>
      <c r="F692" s="50" t="s">
        <v>2934</v>
      </c>
      <c r="G692" s="50" t="s">
        <v>2994</v>
      </c>
      <c r="H692" s="50" t="s">
        <v>2995</v>
      </c>
      <c r="I692" s="50">
        <f>(DAX__2019_2020__33[[#This Row],[Adj Close]]-DAX__2019_2020__33[[#This Row],[Adj Open]])/DAX__2019_2020__33[[#This Row],[Adj Open]]</f>
        <v>4.7688480241630977E-3</v>
      </c>
      <c r="J692" s="50">
        <f>DAX__2019_2020__33[[#This Row],[Adj Close]]-DAX__2019_2020__33[[#This Row],[Adj Open]]</f>
        <v>1.2379556705587902</v>
      </c>
      <c r="K692" s="50">
        <v>374700</v>
      </c>
    </row>
    <row r="693" spans="1:11" x14ac:dyDescent="0.3">
      <c r="A693" s="51" t="str">
        <f t="shared" si="14"/>
        <v>ADS.DE</v>
      </c>
      <c r="B693" s="52" t="s">
        <v>269</v>
      </c>
      <c r="C693" s="50" t="s">
        <v>2996</v>
      </c>
      <c r="D693" s="50">
        <f>DAX__2019_2020__33[[#This Row],[Open]]*(DAX__2019_2020__33[[#This Row],[Adj Close]]/DAX__2019_2020__33[[#This Row],[Close]])</f>
        <v>263.02040139014451</v>
      </c>
      <c r="E693" s="50" t="s">
        <v>2997</v>
      </c>
      <c r="F693" s="50" t="s">
        <v>2742</v>
      </c>
      <c r="G693" s="50" t="s">
        <v>2935</v>
      </c>
      <c r="H693" s="50" t="s">
        <v>2936</v>
      </c>
      <c r="I693" s="50">
        <f>(DAX__2019_2020__33[[#This Row],[Adj Close]]-DAX__2019_2020__33[[#This Row],[Adj Open]])/DAX__2019_2020__33[[#This Row],[Adj Open]]</f>
        <v>-2.3533670230253375E-2</v>
      </c>
      <c r="J693" s="50">
        <f>DAX__2019_2020__33[[#This Row],[Adj Close]]-DAX__2019_2020__33[[#This Row],[Adj Open]]</f>
        <v>-6.1898353901445375</v>
      </c>
      <c r="K693" s="50">
        <v>577107</v>
      </c>
    </row>
    <row r="694" spans="1:11" x14ac:dyDescent="0.3">
      <c r="A694" s="51" t="str">
        <f t="shared" si="14"/>
        <v>ADS.DE</v>
      </c>
      <c r="B694" s="52" t="s">
        <v>270</v>
      </c>
      <c r="C694" s="50" t="s">
        <v>2998</v>
      </c>
      <c r="D694" s="50">
        <f>DAX__2019_2020__33[[#This Row],[Open]]*(DAX__2019_2020__33[[#This Row],[Adj Close]]/DAX__2019_2020__33[[#This Row],[Close]])</f>
        <v>257.44955250876808</v>
      </c>
      <c r="E694" s="50" t="s">
        <v>2999</v>
      </c>
      <c r="F694" s="50" t="s">
        <v>2750</v>
      </c>
      <c r="G694" s="50" t="s">
        <v>2784</v>
      </c>
      <c r="H694" s="50" t="s">
        <v>2785</v>
      </c>
      <c r="I694" s="50">
        <f>(DAX__2019_2020__33[[#This Row],[Adj Close]]-DAX__2019_2020__33[[#This Row],[Adj Open]])/DAX__2019_2020__33[[#This Row],[Adj Open]]</f>
        <v>3.0700898153484694E-2</v>
      </c>
      <c r="J694" s="50">
        <f>DAX__2019_2020__33[[#This Row],[Adj Close]]-DAX__2019_2020__33[[#This Row],[Adj Open]]</f>
        <v>7.9039324912318989</v>
      </c>
      <c r="K694" s="50">
        <v>610471</v>
      </c>
    </row>
    <row r="695" spans="1:11" x14ac:dyDescent="0.3">
      <c r="A695" s="51" t="str">
        <f t="shared" si="14"/>
        <v>ADS.DE</v>
      </c>
      <c r="B695" s="52" t="s">
        <v>271</v>
      </c>
      <c r="C695" s="50" t="s">
        <v>3000</v>
      </c>
      <c r="D695" s="50">
        <f>DAX__2019_2020__33[[#This Row],[Open]]*(DAX__2019_2020__33[[#This Row],[Adj Close]]/DAX__2019_2020__33[[#This Row],[Close]])</f>
        <v>266.4486139521556</v>
      </c>
      <c r="E695" s="50" t="s">
        <v>3001</v>
      </c>
      <c r="F695" s="50" t="s">
        <v>2805</v>
      </c>
      <c r="G695" s="50" t="s">
        <v>3002</v>
      </c>
      <c r="H695" s="50" t="s">
        <v>3003</v>
      </c>
      <c r="I695" s="50">
        <f>(DAX__2019_2020__33[[#This Row],[Adj Close]]-DAX__2019_2020__33[[#This Row],[Adj Open]])/DAX__2019_2020__33[[#This Row],[Adj Open]]</f>
        <v>1.8942166645125297E-2</v>
      </c>
      <c r="J695" s="50">
        <f>DAX__2019_2020__33[[#This Row],[Adj Close]]-DAX__2019_2020__33[[#This Row],[Adj Open]]</f>
        <v>5.0471140478443886</v>
      </c>
      <c r="K695" s="50">
        <v>729940</v>
      </c>
    </row>
    <row r="696" spans="1:11" x14ac:dyDescent="0.3">
      <c r="A696" s="51" t="str">
        <f t="shared" si="14"/>
        <v>ADS.DE</v>
      </c>
      <c r="B696" s="52" t="s">
        <v>272</v>
      </c>
      <c r="C696" s="50" t="s">
        <v>3004</v>
      </c>
      <c r="D696" s="50">
        <f>DAX__2019_2020__33[[#This Row],[Open]]*(DAX__2019_2020__33[[#This Row],[Adj Close]]/DAX__2019_2020__33[[#This Row],[Close]])</f>
        <v>271.2100242220427</v>
      </c>
      <c r="E696" s="50" t="s">
        <v>3005</v>
      </c>
      <c r="F696" s="50" t="s">
        <v>3006</v>
      </c>
      <c r="G696" s="50" t="s">
        <v>3007</v>
      </c>
      <c r="H696" s="50" t="s">
        <v>3008</v>
      </c>
      <c r="I696" s="50">
        <f>(DAX__2019_2020__33[[#This Row],[Adj Close]]-DAX__2019_2020__33[[#This Row],[Adj Open]])/DAX__2019_2020__33[[#This Row],[Adj Open]]</f>
        <v>2.9845717549680439E-3</v>
      </c>
      <c r="J696" s="50">
        <f>DAX__2019_2020__33[[#This Row],[Adj Close]]-DAX__2019_2020__33[[#This Row],[Adj Open]]</f>
        <v>0.80944577795730766</v>
      </c>
      <c r="K696" s="50">
        <v>479682</v>
      </c>
    </row>
    <row r="697" spans="1:11" x14ac:dyDescent="0.3">
      <c r="A697" s="51" t="str">
        <f t="shared" si="14"/>
        <v>ADS.DE</v>
      </c>
      <c r="B697" s="52" t="s">
        <v>273</v>
      </c>
      <c r="C697" s="50" t="s">
        <v>3009</v>
      </c>
      <c r="D697" s="50">
        <f>DAX__2019_2020__33[[#This Row],[Open]]*(DAX__2019_2020__33[[#This Row],[Adj Close]]/DAX__2019_2020__33[[#This Row],[Close]])</f>
        <v>274.25729577927865</v>
      </c>
      <c r="E697" s="50" t="s">
        <v>3010</v>
      </c>
      <c r="F697" s="50" t="s">
        <v>3011</v>
      </c>
      <c r="G697" s="50" t="s">
        <v>3012</v>
      </c>
      <c r="H697" s="50" t="s">
        <v>3013</v>
      </c>
      <c r="I697" s="50">
        <f>(DAX__2019_2020__33[[#This Row],[Adj Close]]-DAX__2019_2020__33[[#This Row],[Adj Open]])/DAX__2019_2020__33[[#This Row],[Adj Open]]</f>
        <v>-2.0138847222222117E-2</v>
      </c>
      <c r="J697" s="50">
        <f>DAX__2019_2020__33[[#This Row],[Adj Close]]-DAX__2019_2020__33[[#This Row],[Adj Open]]</f>
        <v>-5.5232257792786754</v>
      </c>
      <c r="K697" s="50">
        <v>576654</v>
      </c>
    </row>
    <row r="698" spans="1:11" x14ac:dyDescent="0.3">
      <c r="A698" s="51" t="str">
        <f t="shared" si="14"/>
        <v>ADS.DE</v>
      </c>
      <c r="B698" s="52" t="s">
        <v>274</v>
      </c>
      <c r="C698" s="50" t="s">
        <v>2826</v>
      </c>
      <c r="D698" s="50">
        <f>DAX__2019_2020__33[[#This Row],[Open]]*(DAX__2019_2020__33[[#This Row],[Adj Close]]/DAX__2019_2020__33[[#This Row],[Close]])</f>
        <v>268.06748826790698</v>
      </c>
      <c r="E698" s="50" t="s">
        <v>3014</v>
      </c>
      <c r="F698" s="50" t="s">
        <v>2873</v>
      </c>
      <c r="G698" s="50" t="s">
        <v>2873</v>
      </c>
      <c r="H698" s="50" t="s">
        <v>3015</v>
      </c>
      <c r="I698" s="50">
        <f>(DAX__2019_2020__33[[#This Row],[Adj Close]]-DAX__2019_2020__33[[#This Row],[Adj Open]])/DAX__2019_2020__33[[#This Row],[Adj Open]]</f>
        <v>-4.5293072824156372E-2</v>
      </c>
      <c r="J698" s="50">
        <f>DAX__2019_2020__33[[#This Row],[Adj Close]]-DAX__2019_2020__33[[#This Row],[Adj Open]]</f>
        <v>-12.141600267906995</v>
      </c>
      <c r="K698" s="50">
        <v>784643</v>
      </c>
    </row>
    <row r="699" spans="1:11" x14ac:dyDescent="0.3">
      <c r="A699" s="51" t="str">
        <f t="shared" ref="A699:A762" si="15">"ADS.DE"</f>
        <v>ADS.DE</v>
      </c>
      <c r="B699" s="52" t="s">
        <v>275</v>
      </c>
      <c r="C699" s="50" t="s">
        <v>2938</v>
      </c>
      <c r="D699" s="50">
        <f>DAX__2019_2020__33[[#This Row],[Open]]*(DAX__2019_2020__33[[#This Row],[Adj Close]]/DAX__2019_2020__33[[#This Row],[Close]])</f>
        <v>257.83044728559395</v>
      </c>
      <c r="E699" s="50" t="s">
        <v>2934</v>
      </c>
      <c r="F699" s="50" t="s">
        <v>3016</v>
      </c>
      <c r="G699" s="50" t="s">
        <v>3017</v>
      </c>
      <c r="H699" s="50" t="s">
        <v>3018</v>
      </c>
      <c r="I699" s="50">
        <f>(DAX__2019_2020__33[[#This Row],[Adj Close]]-DAX__2019_2020__33[[#This Row],[Adj Open]])/DAX__2019_2020__33[[#This Row],[Adj Open]]</f>
        <v>3.1394496768235307E-3</v>
      </c>
      <c r="J699" s="50">
        <f>DAX__2019_2020__33[[#This Row],[Adj Close]]-DAX__2019_2020__33[[#This Row],[Adj Open]]</f>
        <v>0.80944571440602431</v>
      </c>
      <c r="K699" s="50">
        <v>637854</v>
      </c>
    </row>
    <row r="700" spans="1:11" x14ac:dyDescent="0.3">
      <c r="A700" s="51" t="str">
        <f t="shared" si="15"/>
        <v>ADS.DE</v>
      </c>
      <c r="B700" s="52" t="s">
        <v>276</v>
      </c>
      <c r="C700" s="50" t="s">
        <v>3019</v>
      </c>
      <c r="D700" s="50">
        <f>DAX__2019_2020__33[[#This Row],[Open]]*(DAX__2019_2020__33[[#This Row],[Adj Close]]/DAX__2019_2020__33[[#This Row],[Close]])</f>
        <v>257.35432717963664</v>
      </c>
      <c r="E700" s="50" t="s">
        <v>3020</v>
      </c>
      <c r="F700" s="50" t="s">
        <v>3021</v>
      </c>
      <c r="G700" s="50" t="s">
        <v>3022</v>
      </c>
      <c r="H700" s="50" t="s">
        <v>3023</v>
      </c>
      <c r="I700" s="50">
        <f>(DAX__2019_2020__33[[#This Row],[Adj Close]]-DAX__2019_2020__33[[#This Row],[Adj Open]])/DAX__2019_2020__33[[#This Row],[Adj Open]]</f>
        <v>7.7706049953746512E-3</v>
      </c>
      <c r="J700" s="50">
        <f>DAX__2019_2020__33[[#This Row],[Adj Close]]-DAX__2019_2020__33[[#This Row],[Adj Open]]</f>
        <v>1.9997988203633668</v>
      </c>
      <c r="K700" s="50">
        <v>449869</v>
      </c>
    </row>
    <row r="701" spans="1:11" x14ac:dyDescent="0.3">
      <c r="A701" s="51" t="str">
        <f t="shared" si="15"/>
        <v>ADS.DE</v>
      </c>
      <c r="B701" s="52" t="s">
        <v>277</v>
      </c>
      <c r="C701" s="50" t="s">
        <v>3024</v>
      </c>
      <c r="D701" s="50">
        <f>DAX__2019_2020__33[[#This Row],[Open]]*(DAX__2019_2020__33[[#This Row],[Adj Close]]/DAX__2019_2020__33[[#This Row],[Close]])</f>
        <v>259.92550024153428</v>
      </c>
      <c r="E701" s="50" t="s">
        <v>3025</v>
      </c>
      <c r="F701" s="50" t="s">
        <v>2874</v>
      </c>
      <c r="G701" s="50" t="s">
        <v>2874</v>
      </c>
      <c r="H701" s="50" t="s">
        <v>2875</v>
      </c>
      <c r="I701" s="50">
        <f>(DAX__2019_2020__33[[#This Row],[Adj Close]]-DAX__2019_2020__33[[#This Row],[Adj Open]])/DAX__2019_2020__33[[#This Row],[Adj Open]]</f>
        <v>-1.1357412946367699E-2</v>
      </c>
      <c r="J701" s="50">
        <f>DAX__2019_2020__33[[#This Row],[Adj Close]]-DAX__2019_2020__33[[#This Row],[Adj Open]]</f>
        <v>-2.9520812415343016</v>
      </c>
      <c r="K701" s="50">
        <v>453674</v>
      </c>
    </row>
    <row r="702" spans="1:11" x14ac:dyDescent="0.3">
      <c r="A702" s="51" t="str">
        <f t="shared" si="15"/>
        <v>ADS.DE</v>
      </c>
      <c r="B702" s="52" t="s">
        <v>278</v>
      </c>
      <c r="C702" s="50" t="s">
        <v>3026</v>
      </c>
      <c r="D702" s="50">
        <f>DAX__2019_2020__33[[#This Row],[Open]]*(DAX__2019_2020__33[[#This Row],[Adj Close]]/DAX__2019_2020__33[[#This Row],[Close]])</f>
        <v>257.92567529216933</v>
      </c>
      <c r="E702" s="50" t="s">
        <v>2854</v>
      </c>
      <c r="F702" s="50" t="s">
        <v>3027</v>
      </c>
      <c r="G702" s="50" t="s">
        <v>3028</v>
      </c>
      <c r="H702" s="50" t="s">
        <v>3029</v>
      </c>
      <c r="I702" s="50">
        <f>(DAX__2019_2020__33[[#This Row],[Adj Close]]-DAX__2019_2020__33[[#This Row],[Adj Open]])/DAX__2019_2020__33[[#This Row],[Adj Open]]</f>
        <v>2.9167413051487876E-2</v>
      </c>
      <c r="J702" s="50">
        <f>DAX__2019_2020__33[[#This Row],[Adj Close]]-DAX__2019_2020__33[[#This Row],[Adj Open]]</f>
        <v>7.5230247078306434</v>
      </c>
      <c r="K702" s="50">
        <v>574902</v>
      </c>
    </row>
    <row r="703" spans="1:11" x14ac:dyDescent="0.3">
      <c r="A703" s="51" t="str">
        <f t="shared" si="15"/>
        <v>ADS.DE</v>
      </c>
      <c r="B703" s="52" t="s">
        <v>279</v>
      </c>
      <c r="C703" s="50" t="s">
        <v>3030</v>
      </c>
      <c r="D703" s="50">
        <f>DAX__2019_2020__33[[#This Row],[Open]]*(DAX__2019_2020__33[[#This Row],[Adj Close]]/DAX__2019_2020__33[[#This Row],[Close]])</f>
        <v>266.49623098046618</v>
      </c>
      <c r="E703" s="50" t="s">
        <v>2839</v>
      </c>
      <c r="F703" s="50" t="s">
        <v>2779</v>
      </c>
      <c r="G703" s="50" t="s">
        <v>2814</v>
      </c>
      <c r="H703" s="50" t="s">
        <v>2815</v>
      </c>
      <c r="I703" s="50">
        <f>(DAX__2019_2020__33[[#This Row],[Adj Close]]-DAX__2019_2020__33[[#This Row],[Adj Open]])/DAX__2019_2020__33[[#This Row],[Adj Open]]</f>
        <v>-4.4666784820436142E-3</v>
      </c>
      <c r="J703" s="50">
        <f>DAX__2019_2020__33[[#This Row],[Adj Close]]-DAX__2019_2020__33[[#This Row],[Adj Open]]</f>
        <v>-1.190352980466173</v>
      </c>
      <c r="K703" s="50">
        <v>609626</v>
      </c>
    </row>
    <row r="704" spans="1:11" x14ac:dyDescent="0.3">
      <c r="A704" s="51" t="str">
        <f t="shared" si="15"/>
        <v>ADS.DE</v>
      </c>
      <c r="B704" s="52" t="s">
        <v>280</v>
      </c>
      <c r="C704" s="50" t="s">
        <v>3031</v>
      </c>
      <c r="D704" s="50">
        <f>DAX__2019_2020__33[[#This Row],[Open]]*(DAX__2019_2020__33[[#This Row],[Adj Close]]/DAX__2019_2020__33[[#This Row],[Close]])</f>
        <v>265.4011352977912</v>
      </c>
      <c r="E704" s="50" t="s">
        <v>3032</v>
      </c>
      <c r="F704" s="50" t="s">
        <v>2962</v>
      </c>
      <c r="G704" s="50" t="s">
        <v>3033</v>
      </c>
      <c r="H704" s="50" t="s">
        <v>3034</v>
      </c>
      <c r="I704" s="50">
        <f>(DAX__2019_2020__33[[#This Row],[Adj Close]]-DAX__2019_2020__33[[#This Row],[Adj Open]])/DAX__2019_2020__33[[#This Row],[Adj Open]]</f>
        <v>5.3821310922655494E-3</v>
      </c>
      <c r="J704" s="50">
        <f>DAX__2019_2020__33[[#This Row],[Adj Close]]-DAX__2019_2020__33[[#This Row],[Adj Open]]</f>
        <v>1.4284237022088178</v>
      </c>
      <c r="K704" s="50">
        <v>601021</v>
      </c>
    </row>
    <row r="705" spans="1:11" x14ac:dyDescent="0.3">
      <c r="A705" s="51" t="str">
        <f t="shared" si="15"/>
        <v>ADS.DE</v>
      </c>
      <c r="B705" s="52" t="s">
        <v>281</v>
      </c>
      <c r="C705" s="50" t="s">
        <v>3035</v>
      </c>
      <c r="D705" s="50">
        <f>DAX__2019_2020__33[[#This Row],[Open]]*(DAX__2019_2020__33[[#This Row],[Adj Close]]/DAX__2019_2020__33[[#This Row],[Close]])</f>
        <v>265.16301949174533</v>
      </c>
      <c r="E705" s="50" t="s">
        <v>2806</v>
      </c>
      <c r="F705" s="50" t="s">
        <v>3036</v>
      </c>
      <c r="G705" s="50" t="s">
        <v>3037</v>
      </c>
      <c r="H705" s="50" t="s">
        <v>3038</v>
      </c>
      <c r="I705" s="50">
        <f>(DAX__2019_2020__33[[#This Row],[Adj Close]]-DAX__2019_2020__33[[#This Row],[Adj Open]])/DAX__2019_2020__33[[#This Row],[Adj Open]]</f>
        <v>8.7986421060019908E-3</v>
      </c>
      <c r="J705" s="50">
        <f>DAX__2019_2020__33[[#This Row],[Adj Close]]-DAX__2019_2020__33[[#This Row],[Adj Open]]</f>
        <v>2.3330745082546969</v>
      </c>
      <c r="K705" s="50">
        <v>284434</v>
      </c>
    </row>
    <row r="706" spans="1:11" x14ac:dyDescent="0.3">
      <c r="A706" s="51" t="str">
        <f t="shared" si="15"/>
        <v>ADS.DE</v>
      </c>
      <c r="B706" s="52" t="s">
        <v>282</v>
      </c>
      <c r="C706" s="50" t="s">
        <v>3039</v>
      </c>
      <c r="D706" s="50">
        <f>DAX__2019_2020__33[[#This Row],[Open]]*(DAX__2019_2020__33[[#This Row],[Adj Close]]/DAX__2019_2020__33[[#This Row],[Close]])</f>
        <v>269.35310470630276</v>
      </c>
      <c r="E706" s="50" t="s">
        <v>3040</v>
      </c>
      <c r="F706" s="50" t="s">
        <v>2801</v>
      </c>
      <c r="G706" s="50" t="s">
        <v>3041</v>
      </c>
      <c r="H706" s="50" t="s">
        <v>3042</v>
      </c>
      <c r="I706" s="50">
        <f>(DAX__2019_2020__33[[#This Row],[Adj Close]]-DAX__2019_2020__33[[#This Row],[Adj Open]])/DAX__2019_2020__33[[#This Row],[Adj Open]]</f>
        <v>1.3257910272061173E-2</v>
      </c>
      <c r="J706" s="50">
        <f>DAX__2019_2020__33[[#This Row],[Adj Close]]-DAX__2019_2020__33[[#This Row],[Adj Open]]</f>
        <v>3.5710592936972603</v>
      </c>
      <c r="K706" s="50">
        <v>630312</v>
      </c>
    </row>
    <row r="707" spans="1:11" x14ac:dyDescent="0.3">
      <c r="A707" s="51" t="str">
        <f t="shared" si="15"/>
        <v>ADS.DE</v>
      </c>
      <c r="B707" s="52" t="s">
        <v>283</v>
      </c>
      <c r="C707" s="50" t="s">
        <v>3043</v>
      </c>
      <c r="D707" s="50">
        <f>DAX__2019_2020__33[[#This Row],[Open]]*(DAX__2019_2020__33[[#This Row],[Adj Close]]/DAX__2019_2020__33[[#This Row],[Close]])</f>
        <v>272.35278716577869</v>
      </c>
      <c r="E707" s="50" t="s">
        <v>3044</v>
      </c>
      <c r="F707" s="50" t="s">
        <v>2817</v>
      </c>
      <c r="G707" s="50" t="s">
        <v>3045</v>
      </c>
      <c r="H707" s="50" t="s">
        <v>3046</v>
      </c>
      <c r="I707" s="50">
        <f>(DAX__2019_2020__33[[#This Row],[Adj Close]]-DAX__2019_2020__33[[#This Row],[Adj Open]])/DAX__2019_2020__33[[#This Row],[Adj Open]]</f>
        <v>-1.5384594405594382E-2</v>
      </c>
      <c r="J707" s="50">
        <f>DAX__2019_2020__33[[#This Row],[Adj Close]]-DAX__2019_2020__33[[#This Row],[Adj Open]]</f>
        <v>-4.1900371657786764</v>
      </c>
      <c r="K707" s="50">
        <v>541717</v>
      </c>
    </row>
    <row r="708" spans="1:11" x14ac:dyDescent="0.3">
      <c r="A708" s="51" t="str">
        <f t="shared" si="15"/>
        <v>ADS.DE</v>
      </c>
      <c r="B708" s="52" t="s">
        <v>284</v>
      </c>
      <c r="C708" s="50" t="s">
        <v>3014</v>
      </c>
      <c r="D708" s="50">
        <f>DAX__2019_2020__33[[#This Row],[Open]]*(DAX__2019_2020__33[[#This Row],[Adj Close]]/DAX__2019_2020__33[[#This Row],[Close]])</f>
        <v>268.9721785124953</v>
      </c>
      <c r="E708" s="50" t="s">
        <v>3047</v>
      </c>
      <c r="F708" s="50" t="s">
        <v>2839</v>
      </c>
      <c r="G708" s="50" t="s">
        <v>3048</v>
      </c>
      <c r="H708" s="50" t="s">
        <v>3049</v>
      </c>
      <c r="I708" s="50">
        <f>(DAX__2019_2020__33[[#This Row],[Adj Close]]-DAX__2019_2020__33[[#This Row],[Adj Open]])/DAX__2019_2020__33[[#This Row],[Adj Open]]</f>
        <v>-1.5932447544027837E-3</v>
      </c>
      <c r="J708" s="50">
        <f>DAX__2019_2020__33[[#This Row],[Adj Close]]-DAX__2019_2020__33[[#This Row],[Adj Open]]</f>
        <v>-0.42853851249532227</v>
      </c>
      <c r="K708" s="50">
        <v>548537</v>
      </c>
    </row>
    <row r="709" spans="1:11" x14ac:dyDescent="0.3">
      <c r="A709" s="51" t="str">
        <f t="shared" si="15"/>
        <v>ADS.DE</v>
      </c>
      <c r="B709" s="52" t="s">
        <v>285</v>
      </c>
      <c r="C709" s="50" t="s">
        <v>2836</v>
      </c>
      <c r="D709" s="50">
        <f>DAX__2019_2020__33[[#This Row],[Open]]*(DAX__2019_2020__33[[#This Row],[Adj Close]]/DAX__2019_2020__33[[#This Row],[Close]])</f>
        <v>269.54354608421016</v>
      </c>
      <c r="E709" s="50" t="s">
        <v>3050</v>
      </c>
      <c r="F709" s="50" t="s">
        <v>3051</v>
      </c>
      <c r="G709" s="50" t="s">
        <v>3052</v>
      </c>
      <c r="H709" s="50" t="s">
        <v>3053</v>
      </c>
      <c r="I709" s="50">
        <f>(DAX__2019_2020__33[[#This Row],[Adj Close]]-DAX__2019_2020__33[[#This Row],[Adj Open]])/DAX__2019_2020__33[[#This Row],[Adj Open]]</f>
        <v>-6.0059426676251637E-3</v>
      </c>
      <c r="J709" s="50">
        <f>DAX__2019_2020__33[[#This Row],[Adj Close]]-DAX__2019_2020__33[[#This Row],[Adj Open]]</f>
        <v>-1.6188630842101475</v>
      </c>
      <c r="K709" s="50">
        <v>624981</v>
      </c>
    </row>
    <row r="710" spans="1:11" x14ac:dyDescent="0.3">
      <c r="A710" s="51" t="str">
        <f t="shared" si="15"/>
        <v>ADS.DE</v>
      </c>
      <c r="B710" s="52" t="s">
        <v>286</v>
      </c>
      <c r="C710" s="50" t="s">
        <v>3054</v>
      </c>
      <c r="D710" s="50">
        <f>DAX__2019_2020__33[[#This Row],[Open]]*(DAX__2019_2020__33[[#This Row],[Adj Close]]/DAX__2019_2020__33[[#This Row],[Close]])</f>
        <v>268.30559028049214</v>
      </c>
      <c r="E710" s="50" t="s">
        <v>3055</v>
      </c>
      <c r="F710" s="50" t="s">
        <v>2823</v>
      </c>
      <c r="G710" s="50" t="s">
        <v>3052</v>
      </c>
      <c r="H710" s="50" t="s">
        <v>3053</v>
      </c>
      <c r="I710" s="50">
        <f>(DAX__2019_2020__33[[#This Row],[Adj Close]]-DAX__2019_2020__33[[#This Row],[Adj Open]])/DAX__2019_2020__33[[#This Row],[Adj Open]]</f>
        <v>-1.4196770186335516E-3</v>
      </c>
      <c r="J710" s="50">
        <f>DAX__2019_2020__33[[#This Row],[Adj Close]]-DAX__2019_2020__33[[#This Row],[Adj Open]]</f>
        <v>-0.3809072804921243</v>
      </c>
      <c r="K710" s="50">
        <v>468739</v>
      </c>
    </row>
    <row r="711" spans="1:11" x14ac:dyDescent="0.3">
      <c r="A711" s="51" t="str">
        <f t="shared" si="15"/>
        <v>ADS.DE</v>
      </c>
      <c r="B711" s="52" t="s">
        <v>287</v>
      </c>
      <c r="C711" s="50" t="s">
        <v>3056</v>
      </c>
      <c r="D711" s="50">
        <f>DAX__2019_2020__33[[#This Row],[Open]]*(DAX__2019_2020__33[[#This Row],[Adj Close]]/DAX__2019_2020__33[[#This Row],[Close]])</f>
        <v>267.63896948599239</v>
      </c>
      <c r="E711" s="50" t="s">
        <v>3057</v>
      </c>
      <c r="F711" s="50" t="s">
        <v>3058</v>
      </c>
      <c r="G711" s="50" t="s">
        <v>2847</v>
      </c>
      <c r="H711" s="50" t="s">
        <v>3059</v>
      </c>
      <c r="I711" s="50">
        <f>(DAX__2019_2020__33[[#This Row],[Adj Close]]-DAX__2019_2020__33[[#This Row],[Adj Open]])/DAX__2019_2020__33[[#This Row],[Adj Open]]</f>
        <v>-3.2022559630922338E-3</v>
      </c>
      <c r="J711" s="50">
        <f>DAX__2019_2020__33[[#This Row],[Adj Close]]-DAX__2019_2020__33[[#This Row],[Adj Open]]</f>
        <v>-0.85704848599237948</v>
      </c>
      <c r="K711" s="50">
        <v>495373</v>
      </c>
    </row>
    <row r="712" spans="1:11" x14ac:dyDescent="0.3">
      <c r="A712" s="51" t="str">
        <f t="shared" si="15"/>
        <v>ADS.DE</v>
      </c>
      <c r="B712" s="52" t="s">
        <v>288</v>
      </c>
      <c r="C712" s="50" t="s">
        <v>2805</v>
      </c>
      <c r="D712" s="50">
        <f>DAX__2019_2020__33[[#This Row],[Open]]*(DAX__2019_2020__33[[#This Row],[Adj Close]]/DAX__2019_2020__33[[#This Row],[Close]])</f>
        <v>266.21050941458304</v>
      </c>
      <c r="E712" s="50" t="s">
        <v>2817</v>
      </c>
      <c r="F712" s="50" t="s">
        <v>3027</v>
      </c>
      <c r="G712" s="50" t="s">
        <v>2771</v>
      </c>
      <c r="H712" s="50" t="s">
        <v>3060</v>
      </c>
      <c r="I712" s="50">
        <f>(DAX__2019_2020__33[[#This Row],[Adj Close]]-DAX__2019_2020__33[[#This Row],[Adj Open]])/DAX__2019_2020__33[[#This Row],[Adj Open]]</f>
        <v>-1.9853293644212136E-2</v>
      </c>
      <c r="J712" s="50">
        <f>DAX__2019_2020__33[[#This Row],[Adj Close]]-DAX__2019_2020__33[[#This Row],[Adj Open]]</f>
        <v>-5.2851554145830164</v>
      </c>
      <c r="K712" s="50">
        <v>609454</v>
      </c>
    </row>
    <row r="713" spans="1:11" x14ac:dyDescent="0.3">
      <c r="A713" s="51" t="str">
        <f t="shared" si="15"/>
        <v>ADS.DE</v>
      </c>
      <c r="B713" s="52" t="s">
        <v>289</v>
      </c>
      <c r="C713" s="50" t="s">
        <v>3061</v>
      </c>
      <c r="D713" s="50">
        <f>DAX__2019_2020__33[[#This Row],[Open]]*(DAX__2019_2020__33[[#This Row],[Adj Close]]/DAX__2019_2020__33[[#This Row],[Close]])</f>
        <v>261.06821841520662</v>
      </c>
      <c r="E713" s="50" t="s">
        <v>2795</v>
      </c>
      <c r="F713" s="50" t="s">
        <v>2942</v>
      </c>
      <c r="G713" s="50" t="s">
        <v>3062</v>
      </c>
      <c r="H713" s="50" t="s">
        <v>3063</v>
      </c>
      <c r="I713" s="50">
        <f>(DAX__2019_2020__33[[#This Row],[Adj Close]]-DAX__2019_2020__33[[#This Row],[Adj Open]])/DAX__2019_2020__33[[#This Row],[Adj Open]]</f>
        <v>-3.6476382341266663E-3</v>
      </c>
      <c r="J713" s="50">
        <f>DAX__2019_2020__33[[#This Row],[Adj Close]]-DAX__2019_2020__33[[#This Row],[Adj Open]]</f>
        <v>-0.95228241520663914</v>
      </c>
      <c r="K713" s="50">
        <v>475666</v>
      </c>
    </row>
    <row r="714" spans="1:11" x14ac:dyDescent="0.3">
      <c r="A714" s="51" t="str">
        <f t="shared" si="15"/>
        <v>ADS.DE</v>
      </c>
      <c r="B714" s="52" t="s">
        <v>290</v>
      </c>
      <c r="C714" s="50" t="s">
        <v>2948</v>
      </c>
      <c r="D714" s="50">
        <f>DAX__2019_2020__33[[#This Row],[Open]]*(DAX__2019_2020__33[[#This Row],[Adj Close]]/DAX__2019_2020__33[[#This Row],[Close]])</f>
        <v>260.02070915965169</v>
      </c>
      <c r="E714" s="50" t="s">
        <v>2951</v>
      </c>
      <c r="F714" s="50" t="s">
        <v>2746</v>
      </c>
      <c r="G714" s="50" t="s">
        <v>2954</v>
      </c>
      <c r="H714" s="50" t="s">
        <v>3064</v>
      </c>
      <c r="I714" s="50">
        <f>(DAX__2019_2020__33[[#This Row],[Adj Close]]-DAX__2019_2020__33[[#This Row],[Adj Open]])/DAX__2019_2020__33[[#This Row],[Adj Open]]</f>
        <v>7.6909214147264345E-3</v>
      </c>
      <c r="J714" s="50">
        <f>DAX__2019_2020__33[[#This Row],[Adj Close]]-DAX__2019_2020__33[[#This Row],[Adj Open]]</f>
        <v>1.9997988403483191</v>
      </c>
      <c r="K714" s="50">
        <v>418137</v>
      </c>
    </row>
    <row r="715" spans="1:11" x14ac:dyDescent="0.3">
      <c r="A715" s="51" t="str">
        <f t="shared" si="15"/>
        <v>ADS.DE</v>
      </c>
      <c r="B715" s="52" t="s">
        <v>291</v>
      </c>
      <c r="C715" s="50" t="s">
        <v>3065</v>
      </c>
      <c r="D715" s="50">
        <f>DAX__2019_2020__33[[#This Row],[Open]]*(DAX__2019_2020__33[[#This Row],[Adj Close]]/DAX__2019_2020__33[[#This Row],[Close]])</f>
        <v>261.49674846250815</v>
      </c>
      <c r="E715" s="50" t="s">
        <v>3066</v>
      </c>
      <c r="F715" s="50" t="s">
        <v>2987</v>
      </c>
      <c r="G715" s="50" t="s">
        <v>2814</v>
      </c>
      <c r="H715" s="50" t="s">
        <v>2815</v>
      </c>
      <c r="I715" s="50">
        <f>(DAX__2019_2020__33[[#This Row],[Adj Close]]-DAX__2019_2020__33[[#This Row],[Adj Open]])/DAX__2019_2020__33[[#This Row],[Adj Open]]</f>
        <v>1.4566642070648868E-2</v>
      </c>
      <c r="J715" s="50">
        <f>DAX__2019_2020__33[[#This Row],[Adj Close]]-DAX__2019_2020__33[[#This Row],[Adj Open]]</f>
        <v>3.8091295374918559</v>
      </c>
      <c r="K715" s="50">
        <v>417144</v>
      </c>
    </row>
    <row r="716" spans="1:11" x14ac:dyDescent="0.3">
      <c r="A716" s="51" t="str">
        <f t="shared" si="15"/>
        <v>ADS.DE</v>
      </c>
      <c r="B716" s="52" t="s">
        <v>292</v>
      </c>
      <c r="C716" s="50" t="s">
        <v>2814</v>
      </c>
      <c r="D716" s="50">
        <f>DAX__2019_2020__33[[#This Row],[Open]]*(DAX__2019_2020__33[[#This Row],[Adj Close]]/DAX__2019_2020__33[[#This Row],[Close]])</f>
        <v>265.3058960818106</v>
      </c>
      <c r="E716" s="50" t="s">
        <v>3067</v>
      </c>
      <c r="F716" s="50" t="s">
        <v>3068</v>
      </c>
      <c r="G716" s="50" t="s">
        <v>3069</v>
      </c>
      <c r="H716" s="50" t="s">
        <v>3070</v>
      </c>
      <c r="I716" s="50">
        <f>(DAX__2019_2020__33[[#This Row],[Adj Close]]-DAX__2019_2020__33[[#This Row],[Adj Open]])/DAX__2019_2020__33[[#This Row],[Adj Open]]</f>
        <v>-9.3323975018147765E-3</v>
      </c>
      <c r="J716" s="50">
        <f>DAX__2019_2020__33[[#This Row],[Adj Close]]-DAX__2019_2020__33[[#This Row],[Adj Open]]</f>
        <v>-2.4759400818106201</v>
      </c>
      <c r="K716" s="50">
        <v>418064</v>
      </c>
    </row>
    <row r="717" spans="1:11" x14ac:dyDescent="0.3">
      <c r="A717" s="51" t="str">
        <f t="shared" si="15"/>
        <v>ADS.DE</v>
      </c>
      <c r="B717" s="52" t="s">
        <v>293</v>
      </c>
      <c r="C717" s="50" t="s">
        <v>3071</v>
      </c>
      <c r="D717" s="50">
        <f>DAX__2019_2020__33[[#This Row],[Open]]*(DAX__2019_2020__33[[#This Row],[Adj Close]]/DAX__2019_2020__33[[#This Row],[Close]])</f>
        <v>261.92527802357841</v>
      </c>
      <c r="E717" s="50" t="s">
        <v>3072</v>
      </c>
      <c r="F717" s="50" t="s">
        <v>3073</v>
      </c>
      <c r="G717" s="50" t="s">
        <v>3072</v>
      </c>
      <c r="H717" s="50" t="s">
        <v>3074</v>
      </c>
      <c r="I717" s="50">
        <f>(DAX__2019_2020__33[[#This Row],[Adj Close]]-DAX__2019_2020__33[[#This Row],[Adj Open]])/DAX__2019_2020__33[[#This Row],[Adj Open]]</f>
        <v>1.0543625255493554E-2</v>
      </c>
      <c r="J717" s="50">
        <f>DAX__2019_2020__33[[#This Row],[Adj Close]]-DAX__2019_2020__33[[#This Row],[Adj Open]]</f>
        <v>2.7616419764215721</v>
      </c>
      <c r="K717" s="50">
        <v>533351</v>
      </c>
    </row>
    <row r="718" spans="1:11" x14ac:dyDescent="0.3">
      <c r="A718" s="51" t="str">
        <f t="shared" si="15"/>
        <v>ADS.DE</v>
      </c>
      <c r="B718" s="52" t="s">
        <v>294</v>
      </c>
      <c r="C718" s="50" t="s">
        <v>2808</v>
      </c>
      <c r="D718" s="50">
        <f>DAX__2019_2020__33[[#This Row],[Open]]*(DAX__2019_2020__33[[#This Row],[Adj Close]]/DAX__2019_2020__33[[#This Row],[Close]])</f>
        <v>265.63917264633358</v>
      </c>
      <c r="E718" s="50" t="s">
        <v>2786</v>
      </c>
      <c r="F718" s="50" t="s">
        <v>3075</v>
      </c>
      <c r="G718" s="50" t="s">
        <v>3076</v>
      </c>
      <c r="H718" s="50" t="s">
        <v>3077</v>
      </c>
      <c r="I718" s="50">
        <f>(DAX__2019_2020__33[[#This Row],[Adj Close]]-DAX__2019_2020__33[[#This Row],[Adj Open]])/DAX__2019_2020__33[[#This Row],[Adj Open]]</f>
        <v>-7.5282520511238448E-3</v>
      </c>
      <c r="J718" s="50">
        <f>DAX__2019_2020__33[[#This Row],[Adj Close]]-DAX__2019_2020__33[[#This Row],[Adj Open]]</f>
        <v>-1.9997986463336019</v>
      </c>
      <c r="K718" s="50">
        <v>570139</v>
      </c>
    </row>
    <row r="719" spans="1:11" x14ac:dyDescent="0.3">
      <c r="A719" s="51" t="str">
        <f t="shared" si="15"/>
        <v>ADS.DE</v>
      </c>
      <c r="B719" s="52" t="s">
        <v>295</v>
      </c>
      <c r="C719" s="50" t="s">
        <v>2816</v>
      </c>
      <c r="D719" s="50">
        <f>DAX__2019_2020__33[[#This Row],[Open]]*(DAX__2019_2020__33[[#This Row],[Adj Close]]/DAX__2019_2020__33[[#This Row],[Close]])</f>
        <v>264.73447344285717</v>
      </c>
      <c r="E719" s="50" t="s">
        <v>3033</v>
      </c>
      <c r="F719" s="50" t="s">
        <v>3078</v>
      </c>
      <c r="G719" s="50" t="s">
        <v>2797</v>
      </c>
      <c r="H719" s="50" t="s">
        <v>2798</v>
      </c>
      <c r="I719" s="50">
        <f>(DAX__2019_2020__33[[#This Row],[Adj Close]]-DAX__2019_2020__33[[#This Row],[Adj Open]])/DAX__2019_2020__33[[#This Row],[Adj Open]]</f>
        <v>7.1942446043165654E-3</v>
      </c>
      <c r="J719" s="50">
        <f>DAX__2019_2020__33[[#This Row],[Adj Close]]-DAX__2019_2020__33[[#This Row],[Adj Open]]</f>
        <v>1.9045645571428622</v>
      </c>
      <c r="K719" s="50">
        <v>365896</v>
      </c>
    </row>
    <row r="720" spans="1:11" x14ac:dyDescent="0.3">
      <c r="A720" s="51" t="str">
        <f t="shared" si="15"/>
        <v>ADS.DE</v>
      </c>
      <c r="B720" s="52" t="s">
        <v>296</v>
      </c>
      <c r="C720" s="50" t="s">
        <v>3037</v>
      </c>
      <c r="D720" s="50">
        <f>DAX__2019_2020__33[[#This Row],[Open]]*(DAX__2019_2020__33[[#This Row],[Adj Close]]/DAX__2019_2020__33[[#This Row],[Close]])</f>
        <v>267.49614857195013</v>
      </c>
      <c r="E720" s="50" t="s">
        <v>3079</v>
      </c>
      <c r="F720" s="50" t="s">
        <v>3080</v>
      </c>
      <c r="G720" s="50" t="s">
        <v>3081</v>
      </c>
      <c r="H720" s="50" t="s">
        <v>3082</v>
      </c>
      <c r="I720" s="50">
        <f>(DAX__2019_2020__33[[#This Row],[Adj Close]]-DAX__2019_2020__33[[#This Row],[Adj Open]])/DAX__2019_2020__33[[#This Row],[Adj Open]]</f>
        <v>1.8511969067539494E-2</v>
      </c>
      <c r="J720" s="50">
        <f>DAX__2019_2020__33[[#This Row],[Adj Close]]-DAX__2019_2020__33[[#This Row],[Adj Open]]</f>
        <v>4.9518804280498898</v>
      </c>
      <c r="K720" s="50">
        <v>718201</v>
      </c>
    </row>
    <row r="721" spans="1:11" x14ac:dyDescent="0.3">
      <c r="A721" s="51" t="str">
        <f t="shared" si="15"/>
        <v>ADS.DE</v>
      </c>
      <c r="B721" s="52" t="s">
        <v>297</v>
      </c>
      <c r="C721" s="50" t="s">
        <v>3083</v>
      </c>
      <c r="D721" s="50">
        <f>DAX__2019_2020__33[[#This Row],[Open]]*(DAX__2019_2020__33[[#This Row],[Adj Close]]/DAX__2019_2020__33[[#This Row],[Close]])</f>
        <v>272.25755688148769</v>
      </c>
      <c r="E721" s="50" t="s">
        <v>3084</v>
      </c>
      <c r="F721" s="50" t="s">
        <v>2786</v>
      </c>
      <c r="G721" s="50" t="s">
        <v>3052</v>
      </c>
      <c r="H721" s="50" t="s">
        <v>3053</v>
      </c>
      <c r="I721" s="50">
        <f>(DAX__2019_2020__33[[#This Row],[Adj Close]]-DAX__2019_2020__33[[#This Row],[Adj Open]])/DAX__2019_2020__33[[#This Row],[Adj Open]]</f>
        <v>-1.5914613835213944E-2</v>
      </c>
      <c r="J721" s="50">
        <f>DAX__2019_2020__33[[#This Row],[Adj Close]]-DAX__2019_2020__33[[#This Row],[Adj Open]]</f>
        <v>-4.3328738814876715</v>
      </c>
      <c r="K721" s="50">
        <v>806883</v>
      </c>
    </row>
    <row r="722" spans="1:11" x14ac:dyDescent="0.3">
      <c r="A722" s="51" t="str">
        <f t="shared" si="15"/>
        <v>ADS.DE</v>
      </c>
      <c r="B722" s="52" t="s">
        <v>298</v>
      </c>
      <c r="C722" s="50" t="s">
        <v>3085</v>
      </c>
      <c r="D722" s="50">
        <f>DAX__2019_2020__33[[#This Row],[Open]]*(DAX__2019_2020__33[[#This Row],[Adj Close]]/DAX__2019_2020__33[[#This Row],[Close]])</f>
        <v>271.40048111830936</v>
      </c>
      <c r="E722" s="50" t="s">
        <v>3043</v>
      </c>
      <c r="F722" s="50" t="s">
        <v>3086</v>
      </c>
      <c r="G722" s="50" t="s">
        <v>3086</v>
      </c>
      <c r="H722" s="50" t="s">
        <v>3087</v>
      </c>
      <c r="I722" s="50">
        <f>(DAX__2019_2020__33[[#This Row],[Adj Close]]-DAX__2019_2020__33[[#This Row],[Adj Open]])/DAX__2019_2020__33[[#This Row],[Adj Open]]</f>
        <v>-6.5614077192982526E-2</v>
      </c>
      <c r="J722" s="50">
        <f>DAX__2019_2020__33[[#This Row],[Adj Close]]-DAX__2019_2020__33[[#This Row],[Adj Open]]</f>
        <v>-17.807692118309348</v>
      </c>
      <c r="K722" s="50">
        <v>1557115</v>
      </c>
    </row>
    <row r="723" spans="1:11" x14ac:dyDescent="0.3">
      <c r="A723" s="51" t="str">
        <f t="shared" si="15"/>
        <v>ADS.DE</v>
      </c>
      <c r="B723" s="52" t="s">
        <v>299</v>
      </c>
      <c r="C723" s="50" t="s">
        <v>2742</v>
      </c>
      <c r="D723" s="50">
        <f>DAX__2019_2020__33[[#This Row],[Open]]*(DAX__2019_2020__33[[#This Row],[Adj Close]]/DAX__2019_2020__33[[#This Row],[Close]])</f>
        <v>256.21159887315622</v>
      </c>
      <c r="E723" s="50" t="s">
        <v>3088</v>
      </c>
      <c r="F723" s="50" t="s">
        <v>3089</v>
      </c>
      <c r="G723" s="50" t="s">
        <v>3090</v>
      </c>
      <c r="H723" s="50" t="s">
        <v>3091</v>
      </c>
      <c r="I723" s="50">
        <f>(DAX__2019_2020__33[[#This Row],[Adj Close]]-DAX__2019_2020__33[[#This Row],[Adj Open]])/DAX__2019_2020__33[[#This Row],[Adj Open]]</f>
        <v>2.0256503412295467E-2</v>
      </c>
      <c r="J723" s="50">
        <f>DAX__2019_2020__33[[#This Row],[Adj Close]]-DAX__2019_2020__33[[#This Row],[Adj Open]]</f>
        <v>5.1899511268437664</v>
      </c>
      <c r="K723" s="50">
        <v>1156149</v>
      </c>
    </row>
    <row r="724" spans="1:11" x14ac:dyDescent="0.3">
      <c r="A724" s="51" t="str">
        <f t="shared" si="15"/>
        <v>ADS.DE</v>
      </c>
      <c r="B724" s="52" t="s">
        <v>300</v>
      </c>
      <c r="C724" s="50" t="s">
        <v>2994</v>
      </c>
      <c r="D724" s="50">
        <f>DAX__2019_2020__33[[#This Row],[Open]]*(DAX__2019_2020__33[[#This Row],[Adj Close]]/DAX__2019_2020__33[[#This Row],[Close]])</f>
        <v>260.83017506424608</v>
      </c>
      <c r="E724" s="50" t="s">
        <v>3092</v>
      </c>
      <c r="F724" s="50" t="s">
        <v>3093</v>
      </c>
      <c r="G724" s="50" t="s">
        <v>2776</v>
      </c>
      <c r="H724" s="50" t="s">
        <v>3094</v>
      </c>
      <c r="I724" s="50">
        <f>(DAX__2019_2020__33[[#This Row],[Adj Close]]-DAX__2019_2020__33[[#This Row],[Adj Open]])/DAX__2019_2020__33[[#This Row],[Adj Open]]</f>
        <v>-6.9368165082908956E-3</v>
      </c>
      <c r="J724" s="50">
        <f>DAX__2019_2020__33[[#This Row],[Adj Close]]-DAX__2019_2020__33[[#This Row],[Adj Open]]</f>
        <v>-1.8093310642460665</v>
      </c>
      <c r="K724" s="50">
        <v>693356</v>
      </c>
    </row>
    <row r="725" spans="1:11" x14ac:dyDescent="0.3">
      <c r="A725" s="51" t="str">
        <f t="shared" si="15"/>
        <v>ADS.DE</v>
      </c>
      <c r="B725" s="52" t="s">
        <v>301</v>
      </c>
      <c r="C725" s="50" t="s">
        <v>3095</v>
      </c>
      <c r="D725" s="50">
        <f>DAX__2019_2020__33[[#This Row],[Open]]*(DAX__2019_2020__33[[#This Row],[Adj Close]]/DAX__2019_2020__33[[#This Row],[Close]])</f>
        <v>258.68754037248192</v>
      </c>
      <c r="E725" s="50" t="s">
        <v>3096</v>
      </c>
      <c r="F725" s="50" t="s">
        <v>3097</v>
      </c>
      <c r="G725" s="50" t="s">
        <v>3098</v>
      </c>
      <c r="H725" s="50" t="s">
        <v>3099</v>
      </c>
      <c r="I725" s="50">
        <f>(DAX__2019_2020__33[[#This Row],[Adj Close]]-DAX__2019_2020__33[[#This Row],[Adj Open]])/DAX__2019_2020__33[[#This Row],[Adj Open]]</f>
        <v>-6.8102559943366983E-3</v>
      </c>
      <c r="J725" s="50">
        <f>DAX__2019_2020__33[[#This Row],[Adj Close]]-DAX__2019_2020__33[[#This Row],[Adj Open]]</f>
        <v>-1.7617283724819117</v>
      </c>
      <c r="K725" s="50">
        <v>508334</v>
      </c>
    </row>
    <row r="726" spans="1:11" x14ac:dyDescent="0.3">
      <c r="A726" s="51" t="str">
        <f t="shared" si="15"/>
        <v>ADS.DE</v>
      </c>
      <c r="B726" s="52" t="s">
        <v>302</v>
      </c>
      <c r="C726" s="50" t="s">
        <v>3100</v>
      </c>
      <c r="D726" s="50">
        <f>DAX__2019_2020__33[[#This Row],[Open]]*(DAX__2019_2020__33[[#This Row],[Adj Close]]/DAX__2019_2020__33[[#This Row],[Close]])</f>
        <v>257.11624288218621</v>
      </c>
      <c r="E726" s="50" t="s">
        <v>2944</v>
      </c>
      <c r="F726" s="50" t="s">
        <v>2931</v>
      </c>
      <c r="G726" s="50" t="s">
        <v>3101</v>
      </c>
      <c r="H726" s="50" t="s">
        <v>3102</v>
      </c>
      <c r="I726" s="50">
        <f>(DAX__2019_2020__33[[#This Row],[Adj Close]]-DAX__2019_2020__33[[#This Row],[Adj Open]])/DAX__2019_2020__33[[#This Row],[Adj Open]]</f>
        <v>-2.0369925925925424E-3</v>
      </c>
      <c r="J726" s="50">
        <f>DAX__2019_2020__33[[#This Row],[Adj Close]]-DAX__2019_2020__33[[#This Row],[Adj Open]]</f>
        <v>-0.52374388218623835</v>
      </c>
      <c r="K726" s="50">
        <v>525322</v>
      </c>
    </row>
    <row r="727" spans="1:11" x14ac:dyDescent="0.3">
      <c r="A727" s="51" t="str">
        <f t="shared" si="15"/>
        <v>ADS.DE</v>
      </c>
      <c r="B727" s="52" t="s">
        <v>303</v>
      </c>
      <c r="C727" s="50" t="s">
        <v>2937</v>
      </c>
      <c r="D727" s="50">
        <f>DAX__2019_2020__33[[#This Row],[Open]]*(DAX__2019_2020__33[[#This Row],[Adj Close]]/DAX__2019_2020__33[[#This Row],[Close]])</f>
        <v>255.59257752780269</v>
      </c>
      <c r="E727" s="50" t="s">
        <v>3026</v>
      </c>
      <c r="F727" s="50" t="s">
        <v>3103</v>
      </c>
      <c r="G727" s="50" t="s">
        <v>3104</v>
      </c>
      <c r="H727" s="50" t="s">
        <v>3105</v>
      </c>
      <c r="I727" s="50">
        <f>(DAX__2019_2020__33[[#This Row],[Adj Close]]-DAX__2019_2020__33[[#This Row],[Adj Open]])/DAX__2019_2020__33[[#This Row],[Adj Open]]</f>
        <v>-5.5886737463935647E-3</v>
      </c>
      <c r="J727" s="50">
        <f>DAX__2019_2020__33[[#This Row],[Adj Close]]-DAX__2019_2020__33[[#This Row],[Adj Open]]</f>
        <v>-1.4284235278026927</v>
      </c>
      <c r="K727" s="50">
        <v>539187</v>
      </c>
    </row>
    <row r="728" spans="1:11" x14ac:dyDescent="0.3">
      <c r="A728" s="51" t="str">
        <f t="shared" si="15"/>
        <v>ADS.DE</v>
      </c>
      <c r="B728" s="52" t="s">
        <v>304</v>
      </c>
      <c r="C728" s="50" t="s">
        <v>3103</v>
      </c>
      <c r="D728" s="50">
        <f>DAX__2019_2020__33[[#This Row],[Open]]*(DAX__2019_2020__33[[#This Row],[Adj Close]]/DAX__2019_2020__33[[#This Row],[Close]])</f>
        <v>253.68801932760354</v>
      </c>
      <c r="E728" s="50" t="s">
        <v>2931</v>
      </c>
      <c r="F728" s="50" t="s">
        <v>3106</v>
      </c>
      <c r="G728" s="50" t="s">
        <v>2929</v>
      </c>
      <c r="H728" s="50" t="s">
        <v>3107</v>
      </c>
      <c r="I728" s="50">
        <f>(DAX__2019_2020__33[[#This Row],[Adj Close]]-DAX__2019_2020__33[[#This Row],[Adj Open]])/DAX__2019_2020__33[[#This Row],[Adj Open]]</f>
        <v>-4.129151744650666E-3</v>
      </c>
      <c r="J728" s="50">
        <f>DAX__2019_2020__33[[#This Row],[Adj Close]]-DAX__2019_2020__33[[#This Row],[Adj Open]]</f>
        <v>-1.047516327603546</v>
      </c>
      <c r="K728" s="50">
        <v>582149</v>
      </c>
    </row>
    <row r="729" spans="1:11" x14ac:dyDescent="0.3">
      <c r="A729" s="51" t="str">
        <f t="shared" si="15"/>
        <v>ADS.DE</v>
      </c>
      <c r="B729" s="52" t="s">
        <v>305</v>
      </c>
      <c r="C729" s="50" t="s">
        <v>3108</v>
      </c>
      <c r="D729" s="50">
        <f>DAX__2019_2020__33[[#This Row],[Open]]*(DAX__2019_2020__33[[#This Row],[Adj Close]]/DAX__2019_2020__33[[#This Row],[Close]])</f>
        <v>255.11645294512954</v>
      </c>
      <c r="E729" s="50" t="s">
        <v>3089</v>
      </c>
      <c r="F729" s="50" t="s">
        <v>2752</v>
      </c>
      <c r="G729" s="50" t="s">
        <v>2883</v>
      </c>
      <c r="H729" s="50" t="s">
        <v>2884</v>
      </c>
      <c r="I729" s="50">
        <f>(DAX__2019_2020__33[[#This Row],[Adj Close]]-DAX__2019_2020__33[[#This Row],[Adj Open]])/DAX__2019_2020__33[[#This Row],[Adj Open]]</f>
        <v>-1.6796640913697241E-3</v>
      </c>
      <c r="J729" s="50">
        <f>DAX__2019_2020__33[[#This Row],[Adj Close]]-DAX__2019_2020__33[[#This Row],[Adj Open]]</f>
        <v>-0.42850994512954799</v>
      </c>
      <c r="K729" s="50">
        <v>644604</v>
      </c>
    </row>
    <row r="730" spans="1:11" x14ac:dyDescent="0.3">
      <c r="A730" s="51" t="str">
        <f t="shared" si="15"/>
        <v>ADS.DE</v>
      </c>
      <c r="B730" s="52" t="s">
        <v>306</v>
      </c>
      <c r="C730" s="50" t="s">
        <v>2952</v>
      </c>
      <c r="D730" s="50">
        <f>DAX__2019_2020__33[[#This Row],[Open]]*(DAX__2019_2020__33[[#This Row],[Adj Close]]/DAX__2019_2020__33[[#This Row],[Close]])</f>
        <v>258.5922816013707</v>
      </c>
      <c r="E730" s="50" t="s">
        <v>2734</v>
      </c>
      <c r="F730" s="50" t="s">
        <v>3109</v>
      </c>
      <c r="G730" s="50" t="s">
        <v>2778</v>
      </c>
      <c r="H730" s="50" t="s">
        <v>3110</v>
      </c>
      <c r="I730" s="50">
        <f>(DAX__2019_2020__33[[#This Row],[Adj Close]]-DAX__2019_2020__33[[#This Row],[Adj Open]])/DAX__2019_2020__33[[#This Row],[Adj Open]]</f>
        <v>-2.2094495544590282E-3</v>
      </c>
      <c r="J730" s="50">
        <f>DAX__2019_2020__33[[#This Row],[Adj Close]]-DAX__2019_2020__33[[#This Row],[Adj Open]]</f>
        <v>-0.57134660137069204</v>
      </c>
      <c r="K730" s="50">
        <v>471228</v>
      </c>
    </row>
    <row r="731" spans="1:11" x14ac:dyDescent="0.3">
      <c r="A731" s="51" t="str">
        <f t="shared" si="15"/>
        <v>ADS.DE</v>
      </c>
      <c r="B731" s="52" t="s">
        <v>307</v>
      </c>
      <c r="C731" s="50" t="s">
        <v>3017</v>
      </c>
      <c r="D731" s="50">
        <f>DAX__2019_2020__33[[#This Row],[Open]]*(DAX__2019_2020__33[[#This Row],[Adj Close]]/DAX__2019_2020__33[[#This Row],[Close]])</f>
        <v>258.6399220739354</v>
      </c>
      <c r="E731" s="50" t="s">
        <v>3111</v>
      </c>
      <c r="F731" s="50" t="s">
        <v>2966</v>
      </c>
      <c r="G731" s="50" t="s">
        <v>3096</v>
      </c>
      <c r="H731" s="50" t="s">
        <v>3112</v>
      </c>
      <c r="I731" s="50">
        <f>(DAX__2019_2020__33[[#This Row],[Adj Close]]-DAX__2019_2020__33[[#This Row],[Adj Open]])/DAX__2019_2020__33[[#This Row],[Adj Open]]</f>
        <v>2.0249925914950758E-3</v>
      </c>
      <c r="J731" s="50">
        <f>DAX__2019_2020__33[[#This Row],[Adj Close]]-DAX__2019_2020__33[[#This Row],[Adj Open]]</f>
        <v>0.52374392606458287</v>
      </c>
      <c r="K731" s="50">
        <v>493404</v>
      </c>
    </row>
    <row r="732" spans="1:11" x14ac:dyDescent="0.3">
      <c r="A732" s="51" t="str">
        <f t="shared" si="15"/>
        <v>ADS.DE</v>
      </c>
      <c r="B732" s="52" t="s">
        <v>308</v>
      </c>
      <c r="C732" s="50" t="s">
        <v>2741</v>
      </c>
      <c r="D732" s="50">
        <f>DAX__2019_2020__33[[#This Row],[Open]]*(DAX__2019_2020__33[[#This Row],[Adj Close]]/DAX__2019_2020__33[[#This Row],[Close]])</f>
        <v>259.30647392389375</v>
      </c>
      <c r="E732" s="50" t="s">
        <v>3113</v>
      </c>
      <c r="F732" s="50" t="s">
        <v>3108</v>
      </c>
      <c r="G732" s="50" t="s">
        <v>2977</v>
      </c>
      <c r="H732" s="50" t="s">
        <v>3114</v>
      </c>
      <c r="I732" s="50">
        <f>(DAX__2019_2020__33[[#This Row],[Adj Close]]-DAX__2019_2020__33[[#This Row],[Adj Open]])/DAX__2019_2020__33[[#This Row],[Adj Open]]</f>
        <v>2.5707382697351231E-3</v>
      </c>
      <c r="J732" s="50">
        <f>DAX__2019_2020__33[[#This Row],[Adj Close]]-DAX__2019_2020__33[[#This Row],[Adj Open]]</f>
        <v>0.66660907610622644</v>
      </c>
      <c r="K732" s="50">
        <v>365220</v>
      </c>
    </row>
    <row r="733" spans="1:11" x14ac:dyDescent="0.3">
      <c r="A733" s="51" t="str">
        <f t="shared" si="15"/>
        <v>ADS.DE</v>
      </c>
      <c r="B733" s="52" t="s">
        <v>309</v>
      </c>
      <c r="C733" s="50" t="s">
        <v>2776</v>
      </c>
      <c r="D733" s="50">
        <f>DAX__2019_2020__33[[#This Row],[Open]]*(DAX__2019_2020__33[[#This Row],[Adj Close]]/DAX__2019_2020__33[[#This Row],[Close]])</f>
        <v>259.02080064468862</v>
      </c>
      <c r="E733" s="50" t="s">
        <v>3115</v>
      </c>
      <c r="F733" s="50" t="s">
        <v>2940</v>
      </c>
      <c r="G733" s="50" t="s">
        <v>2977</v>
      </c>
      <c r="H733" s="50" t="s">
        <v>3114</v>
      </c>
      <c r="I733" s="50">
        <f>(DAX__2019_2020__33[[#This Row],[Adj Close]]-DAX__2019_2020__33[[#This Row],[Adj Open]])/DAX__2019_2020__33[[#This Row],[Adj Open]]</f>
        <v>3.6764705882352893E-3</v>
      </c>
      <c r="J733" s="50">
        <f>DAX__2019_2020__33[[#This Row],[Adj Close]]-DAX__2019_2020__33[[#This Row],[Adj Open]]</f>
        <v>0.95228235531135397</v>
      </c>
      <c r="K733" s="50">
        <v>557479</v>
      </c>
    </row>
    <row r="734" spans="1:11" x14ac:dyDescent="0.3">
      <c r="A734" s="51" t="str">
        <f t="shared" si="15"/>
        <v>ADS.DE</v>
      </c>
      <c r="B734" s="52" t="s">
        <v>310</v>
      </c>
      <c r="C734" s="50" t="s">
        <v>2878</v>
      </c>
      <c r="D734" s="50">
        <f>DAX__2019_2020__33[[#This Row],[Open]]*(DAX__2019_2020__33[[#This Row],[Adj Close]]/DAX__2019_2020__33[[#This Row],[Close]])</f>
        <v>260.49682686803294</v>
      </c>
      <c r="E734" s="50" t="s">
        <v>3068</v>
      </c>
      <c r="F734" s="50" t="s">
        <v>2746</v>
      </c>
      <c r="G734" s="50" t="s">
        <v>2977</v>
      </c>
      <c r="H734" s="50" t="s">
        <v>3114</v>
      </c>
      <c r="I734" s="50">
        <f>(DAX__2019_2020__33[[#This Row],[Adj Close]]-DAX__2019_2020__33[[#This Row],[Adj Open]])/DAX__2019_2020__33[[#This Row],[Adj Open]]</f>
        <v>-2.0105575731188979E-3</v>
      </c>
      <c r="J734" s="50">
        <f>DAX__2019_2020__33[[#This Row],[Adj Close]]-DAX__2019_2020__33[[#This Row],[Adj Open]]</f>
        <v>-0.52374386803296602</v>
      </c>
      <c r="K734" s="50">
        <v>492051</v>
      </c>
    </row>
    <row r="735" spans="1:11" x14ac:dyDescent="0.3">
      <c r="A735" s="51" t="str">
        <f t="shared" si="15"/>
        <v>ADS.DE</v>
      </c>
      <c r="B735" s="52" t="s">
        <v>311</v>
      </c>
      <c r="C735" s="50" t="s">
        <v>2736</v>
      </c>
      <c r="D735" s="50">
        <f>DAX__2019_2020__33[[#This Row],[Open]]*(DAX__2019_2020__33[[#This Row],[Adj Close]]/DAX__2019_2020__33[[#This Row],[Close]])</f>
        <v>261.7348140496909</v>
      </c>
      <c r="E735" s="50" t="s">
        <v>3116</v>
      </c>
      <c r="F735" s="50" t="s">
        <v>3117</v>
      </c>
      <c r="G735" s="50" t="s">
        <v>2946</v>
      </c>
      <c r="H735" s="50" t="s">
        <v>3118</v>
      </c>
      <c r="I735" s="50">
        <f>(DAX__2019_2020__33[[#This Row],[Adj Close]]-DAX__2019_2020__33[[#This Row],[Adj Open]])/DAX__2019_2020__33[[#This Row],[Adj Open]]</f>
        <v>3.6385664113830653E-4</v>
      </c>
      <c r="J735" s="50">
        <f>DAX__2019_2020__33[[#This Row],[Adj Close]]-DAX__2019_2020__33[[#This Row],[Adj Open]]</f>
        <v>9.5233950309079773E-2</v>
      </c>
      <c r="K735" s="50">
        <v>384628</v>
      </c>
    </row>
    <row r="736" spans="1:11" x14ac:dyDescent="0.3">
      <c r="A736" s="51" t="str">
        <f t="shared" si="15"/>
        <v>ADS.DE</v>
      </c>
      <c r="B736" s="52" t="s">
        <v>312</v>
      </c>
      <c r="C736" s="50" t="s">
        <v>2985</v>
      </c>
      <c r="D736" s="50">
        <f>DAX__2019_2020__33[[#This Row],[Open]]*(DAX__2019_2020__33[[#This Row],[Adj Close]]/DAX__2019_2020__33[[#This Row],[Close]])</f>
        <v>262.54425812827134</v>
      </c>
      <c r="E736" s="50" t="s">
        <v>2832</v>
      </c>
      <c r="F736" s="50" t="s">
        <v>2878</v>
      </c>
      <c r="G736" s="50" t="s">
        <v>2832</v>
      </c>
      <c r="H736" s="50" t="s">
        <v>3119</v>
      </c>
      <c r="I736" s="50">
        <f>(DAX__2019_2020__33[[#This Row],[Adj Close]]-DAX__2019_2020__33[[#This Row],[Adj Open]])/DAX__2019_2020__33[[#This Row],[Adj Open]]</f>
        <v>1.0337235676290022E-2</v>
      </c>
      <c r="J736" s="50">
        <f>DAX__2019_2020__33[[#This Row],[Adj Close]]-DAX__2019_2020__33[[#This Row],[Adj Open]]</f>
        <v>2.713981871728663</v>
      </c>
      <c r="K736" s="50">
        <v>617866</v>
      </c>
    </row>
    <row r="737" spans="1:11" x14ac:dyDescent="0.3">
      <c r="A737" s="51" t="str">
        <f t="shared" si="15"/>
        <v>ADS.DE</v>
      </c>
      <c r="B737" s="52" t="s">
        <v>313</v>
      </c>
      <c r="C737" s="50" t="s">
        <v>2791</v>
      </c>
      <c r="D737" s="50">
        <f>DAX__2019_2020__33[[#This Row],[Open]]*(DAX__2019_2020__33[[#This Row],[Adj Close]]/DAX__2019_2020__33[[#This Row],[Close]])</f>
        <v>265.92485910321579</v>
      </c>
      <c r="E737" s="50" t="s">
        <v>3039</v>
      </c>
      <c r="F737" s="50" t="s">
        <v>3035</v>
      </c>
      <c r="G737" s="50" t="s">
        <v>3006</v>
      </c>
      <c r="H737" s="50" t="s">
        <v>3120</v>
      </c>
      <c r="I737" s="50">
        <f>(DAX__2019_2020__33[[#This Row],[Adj Close]]-DAX__2019_2020__33[[#This Row],[Adj Open]])/DAX__2019_2020__33[[#This Row],[Adj Open]]</f>
        <v>9.6687985675917715E-3</v>
      </c>
      <c r="J737" s="50">
        <f>DAX__2019_2020__33[[#This Row],[Adj Close]]-DAX__2019_2020__33[[#This Row],[Adj Open]]</f>
        <v>2.5711738967842166</v>
      </c>
      <c r="K737" s="50">
        <v>493428</v>
      </c>
    </row>
    <row r="738" spans="1:11" x14ac:dyDescent="0.3">
      <c r="A738" s="51" t="str">
        <f t="shared" si="15"/>
        <v>ADS.DE</v>
      </c>
      <c r="B738" s="52" t="s">
        <v>314</v>
      </c>
      <c r="C738" s="50" t="s">
        <v>3121</v>
      </c>
      <c r="D738" s="50">
        <f>DAX__2019_2020__33[[#This Row],[Open]]*(DAX__2019_2020__33[[#This Row],[Adj Close]]/DAX__2019_2020__33[[#This Row],[Close]])</f>
        <v>267.73418994205895</v>
      </c>
      <c r="E738" s="50" t="s">
        <v>3122</v>
      </c>
      <c r="F738" s="50" t="s">
        <v>2786</v>
      </c>
      <c r="G738" s="50" t="s">
        <v>3006</v>
      </c>
      <c r="H738" s="50" t="s">
        <v>3120</v>
      </c>
      <c r="I738" s="50">
        <f>(DAX__2019_2020__33[[#This Row],[Adj Close]]-DAX__2019_2020__33[[#This Row],[Adj Open]])/DAX__2019_2020__33[[#This Row],[Adj Open]]</f>
        <v>2.8455202456807503E-3</v>
      </c>
      <c r="J738" s="50">
        <f>DAX__2019_2020__33[[#This Row],[Adj Close]]-DAX__2019_2020__33[[#This Row],[Adj Open]]</f>
        <v>0.76184305794106422</v>
      </c>
      <c r="K738" s="50">
        <v>360716</v>
      </c>
    </row>
    <row r="739" spans="1:11" x14ac:dyDescent="0.3">
      <c r="A739" s="51" t="str">
        <f t="shared" si="15"/>
        <v>ADS.DE</v>
      </c>
      <c r="B739" s="52" t="s">
        <v>315</v>
      </c>
      <c r="C739" s="50" t="s">
        <v>2826</v>
      </c>
      <c r="D739" s="50">
        <f>DAX__2019_2020__33[[#This Row],[Open]]*(DAX__2019_2020__33[[#This Row],[Adj Close]]/DAX__2019_2020__33[[#This Row],[Close]])</f>
        <v>268.06749002475681</v>
      </c>
      <c r="E739" s="50" t="s">
        <v>3123</v>
      </c>
      <c r="F739" s="50" t="s">
        <v>3124</v>
      </c>
      <c r="G739" s="50" t="s">
        <v>3125</v>
      </c>
      <c r="H739" s="50" t="s">
        <v>3126</v>
      </c>
      <c r="I739" s="50">
        <f>(DAX__2019_2020__33[[#This Row],[Adj Close]]-DAX__2019_2020__33[[#This Row],[Adj Open]])/DAX__2019_2020__33[[#This Row],[Adj Open]]</f>
        <v>4.4404973357016911E-3</v>
      </c>
      <c r="J739" s="50">
        <f>DAX__2019_2020__33[[#This Row],[Adj Close]]-DAX__2019_2020__33[[#This Row],[Adj Open]]</f>
        <v>1.1903529752431723</v>
      </c>
      <c r="K739" s="50">
        <v>561777</v>
      </c>
    </row>
    <row r="740" spans="1:11" x14ac:dyDescent="0.3">
      <c r="A740" s="51" t="str">
        <f t="shared" si="15"/>
        <v>ADS.DE</v>
      </c>
      <c r="B740" s="52" t="s">
        <v>316</v>
      </c>
      <c r="C740" s="50" t="s">
        <v>3127</v>
      </c>
      <c r="D740" s="50">
        <f>DAX__2019_2020__33[[#This Row],[Open]]*(DAX__2019_2020__33[[#This Row],[Adj Close]]/DAX__2019_2020__33[[#This Row],[Close]])</f>
        <v>270.44820088485153</v>
      </c>
      <c r="E740" s="50" t="s">
        <v>3040</v>
      </c>
      <c r="F740" s="50" t="s">
        <v>2994</v>
      </c>
      <c r="G740" s="50" t="s">
        <v>3071</v>
      </c>
      <c r="H740" s="50" t="s">
        <v>3128</v>
      </c>
      <c r="I740" s="50">
        <f>(DAX__2019_2020__33[[#This Row],[Adj Close]]-DAX__2019_2020__33[[#This Row],[Adj Open]])/DAX__2019_2020__33[[#This Row],[Adj Open]]</f>
        <v>-3.1514126760563511E-2</v>
      </c>
      <c r="J740" s="50">
        <f>DAX__2019_2020__33[[#This Row],[Adj Close]]-DAX__2019_2020__33[[#This Row],[Adj Open]]</f>
        <v>-8.5229388848515555</v>
      </c>
      <c r="K740" s="50">
        <v>845570</v>
      </c>
    </row>
    <row r="741" spans="1:11" x14ac:dyDescent="0.3">
      <c r="A741" s="51" t="str">
        <f t="shared" si="15"/>
        <v>ADS.DE</v>
      </c>
      <c r="B741" s="52" t="s">
        <v>317</v>
      </c>
      <c r="C741" s="50" t="s">
        <v>3075</v>
      </c>
      <c r="D741" s="50">
        <f>DAX__2019_2020__33[[#This Row],[Open]]*(DAX__2019_2020__33[[#This Row],[Adj Close]]/DAX__2019_2020__33[[#This Row],[Close]])</f>
        <v>263.35368713419984</v>
      </c>
      <c r="E741" s="50" t="s">
        <v>2797</v>
      </c>
      <c r="F741" s="50" t="s">
        <v>2985</v>
      </c>
      <c r="G741" s="50" t="s">
        <v>3080</v>
      </c>
      <c r="H741" s="50" t="s">
        <v>3129</v>
      </c>
      <c r="I741" s="50">
        <f>(DAX__2019_2020__33[[#This Row],[Adj Close]]-DAX__2019_2020__33[[#This Row],[Adj Open]])/DAX__2019_2020__33[[#This Row],[Adj Open]]</f>
        <v>5.604838427980683E-3</v>
      </c>
      <c r="J741" s="50">
        <f>DAX__2019_2020__33[[#This Row],[Adj Close]]-DAX__2019_2020__33[[#This Row],[Adj Open]]</f>
        <v>1.4760548658001653</v>
      </c>
      <c r="K741" s="50">
        <v>718508</v>
      </c>
    </row>
    <row r="742" spans="1:11" x14ac:dyDescent="0.3">
      <c r="A742" s="51" t="str">
        <f t="shared" si="15"/>
        <v>ADS.DE</v>
      </c>
      <c r="B742" s="52" t="s">
        <v>318</v>
      </c>
      <c r="C742" s="50" t="s">
        <v>2830</v>
      </c>
      <c r="D742" s="50">
        <f>DAX__2019_2020__33[[#This Row],[Open]]*(DAX__2019_2020__33[[#This Row],[Adj Close]]/DAX__2019_2020__33[[#This Row],[Close]])</f>
        <v>265.68679406470841</v>
      </c>
      <c r="E742" s="50" t="s">
        <v>3045</v>
      </c>
      <c r="F742" s="50" t="s">
        <v>2811</v>
      </c>
      <c r="G742" s="50" t="s">
        <v>3051</v>
      </c>
      <c r="H742" s="50" t="s">
        <v>3130</v>
      </c>
      <c r="I742" s="50">
        <f>(DAX__2019_2020__33[[#This Row],[Adj Close]]-DAX__2019_2020__33[[#This Row],[Adj Open]])/DAX__2019_2020__33[[#This Row],[Adj Open]]</f>
        <v>-4.1218422939067164E-3</v>
      </c>
      <c r="J742" s="50">
        <f>DAX__2019_2020__33[[#This Row],[Adj Close]]-DAX__2019_2020__33[[#This Row],[Adj Open]]</f>
        <v>-1.095119064708399</v>
      </c>
      <c r="K742" s="50">
        <v>529477</v>
      </c>
    </row>
    <row r="743" spans="1:11" x14ac:dyDescent="0.3">
      <c r="A743" s="51" t="str">
        <f t="shared" si="15"/>
        <v>ADS.DE</v>
      </c>
      <c r="B743" s="52" t="s">
        <v>319</v>
      </c>
      <c r="C743" s="50" t="s">
        <v>3131</v>
      </c>
      <c r="D743" s="50">
        <f>DAX__2019_2020__33[[#This Row],[Open]]*(DAX__2019_2020__33[[#This Row],[Adj Close]]/DAX__2019_2020__33[[#This Row],[Close]])</f>
        <v>265.87725209358399</v>
      </c>
      <c r="E743" s="50" t="s">
        <v>3132</v>
      </c>
      <c r="F743" s="50" t="s">
        <v>2772</v>
      </c>
      <c r="G743" s="50" t="s">
        <v>3133</v>
      </c>
      <c r="H743" s="50" t="s">
        <v>3134</v>
      </c>
      <c r="I743" s="50">
        <f>(DAX__2019_2020__33[[#This Row],[Adj Close]]-DAX__2019_2020__33[[#This Row],[Adj Open]])/DAX__2019_2020__33[[#This Row],[Adj Open]]</f>
        <v>-1.1103172875221886E-2</v>
      </c>
      <c r="J743" s="50">
        <f>DAX__2019_2020__33[[#This Row],[Adj Close]]-DAX__2019_2020__33[[#This Row],[Adj Open]]</f>
        <v>-2.9520810935840132</v>
      </c>
      <c r="K743" s="50">
        <v>488334</v>
      </c>
    </row>
    <row r="744" spans="1:11" x14ac:dyDescent="0.3">
      <c r="A744" s="51" t="str">
        <f t="shared" si="15"/>
        <v>ADS.DE</v>
      </c>
      <c r="B744" s="52" t="s">
        <v>320</v>
      </c>
      <c r="C744" s="50" t="s">
        <v>3135</v>
      </c>
      <c r="D744" s="50">
        <f>DAX__2019_2020__33[[#This Row],[Open]]*(DAX__2019_2020__33[[#This Row],[Adj Close]]/DAX__2019_2020__33[[#This Row],[Close]])</f>
        <v>264.02029588917065</v>
      </c>
      <c r="E744" s="50" t="s">
        <v>2817</v>
      </c>
      <c r="F744" s="50" t="s">
        <v>2788</v>
      </c>
      <c r="G744" s="50" t="s">
        <v>3131</v>
      </c>
      <c r="H744" s="50" t="s">
        <v>3136</v>
      </c>
      <c r="I744" s="50">
        <f>(DAX__2019_2020__33[[#This Row],[Adj Close]]-DAX__2019_2020__33[[#This Row],[Adj Open]])/DAX__2019_2020__33[[#This Row],[Adj Open]]</f>
        <v>7.0334066726780615E-3</v>
      </c>
      <c r="J744" s="50">
        <f>DAX__2019_2020__33[[#This Row],[Adj Close]]-DAX__2019_2020__33[[#This Row],[Adj Open]]</f>
        <v>1.856962110829329</v>
      </c>
      <c r="K744" s="50">
        <v>468252</v>
      </c>
    </row>
    <row r="745" spans="1:11" x14ac:dyDescent="0.3">
      <c r="A745" s="51" t="str">
        <f t="shared" si="15"/>
        <v>ADS.DE</v>
      </c>
      <c r="B745" s="52" t="s">
        <v>321</v>
      </c>
      <c r="C745" s="50" t="s">
        <v>3137</v>
      </c>
      <c r="D745" s="50">
        <f>DAX__2019_2020__33[[#This Row],[Open]]*(DAX__2019_2020__33[[#This Row],[Adj Close]]/DAX__2019_2020__33[[#This Row],[Close]])</f>
        <v>264.87733912790509</v>
      </c>
      <c r="E745" s="50" t="s">
        <v>2791</v>
      </c>
      <c r="F745" s="50" t="s">
        <v>2994</v>
      </c>
      <c r="G745" s="50" t="s">
        <v>2994</v>
      </c>
      <c r="H745" s="50" t="s">
        <v>2995</v>
      </c>
      <c r="I745" s="50">
        <f>(DAX__2019_2020__33[[#This Row],[Adj Close]]-DAX__2019_2020__33[[#This Row],[Adj Open]])/DAX__2019_2020__33[[#This Row],[Adj Open]]</f>
        <v>-1.5279525765512107E-2</v>
      </c>
      <c r="J745" s="50">
        <f>DAX__2019_2020__33[[#This Row],[Adj Close]]-DAX__2019_2020__33[[#This Row],[Adj Open]]</f>
        <v>-4.0472001279051142</v>
      </c>
      <c r="K745" s="50">
        <v>454827</v>
      </c>
    </row>
    <row r="746" spans="1:11" x14ac:dyDescent="0.3">
      <c r="A746" s="51" t="str">
        <f t="shared" si="15"/>
        <v>ADS.DE</v>
      </c>
      <c r="B746" s="52" t="s">
        <v>322</v>
      </c>
      <c r="C746" s="50" t="s">
        <v>2977</v>
      </c>
      <c r="D746" s="50">
        <f>DAX__2019_2020__33[[#This Row],[Open]]*(DAX__2019_2020__33[[#This Row],[Adj Close]]/DAX__2019_2020__33[[#This Row],[Close]])</f>
        <v>259.97309451255092</v>
      </c>
      <c r="E746" s="50" t="s">
        <v>2810</v>
      </c>
      <c r="F746" s="50" t="s">
        <v>2873</v>
      </c>
      <c r="G746" s="50" t="s">
        <v>3071</v>
      </c>
      <c r="H746" s="50" t="s">
        <v>3128</v>
      </c>
      <c r="I746" s="50">
        <f>(DAX__2019_2020__33[[#This Row],[Adj Close]]-DAX__2019_2020__33[[#This Row],[Adj Open]])/DAX__2019_2020__33[[#This Row],[Adj Open]]</f>
        <v>7.5091135531135268E-3</v>
      </c>
      <c r="J746" s="50">
        <f>DAX__2019_2020__33[[#This Row],[Adj Close]]-DAX__2019_2020__33[[#This Row],[Adj Open]]</f>
        <v>1.95216748744906</v>
      </c>
      <c r="K746" s="50">
        <v>681361</v>
      </c>
    </row>
    <row r="747" spans="1:11" x14ac:dyDescent="0.3">
      <c r="A747" s="51" t="str">
        <f t="shared" si="15"/>
        <v>ADS.DE</v>
      </c>
      <c r="B747" s="52" t="s">
        <v>323</v>
      </c>
      <c r="C747" s="50" t="s">
        <v>2810</v>
      </c>
      <c r="D747" s="50">
        <f>DAX__2019_2020__33[[#This Row],[Open]]*(DAX__2019_2020__33[[#This Row],[Adj Close]]/DAX__2019_2020__33[[#This Row],[Close]])</f>
        <v>262.30620103402373</v>
      </c>
      <c r="E747" s="50" t="s">
        <v>2955</v>
      </c>
      <c r="F747" s="50" t="s">
        <v>2777</v>
      </c>
      <c r="G747" s="50" t="s">
        <v>3036</v>
      </c>
      <c r="H747" s="50" t="s">
        <v>3138</v>
      </c>
      <c r="I747" s="50">
        <f>(DAX__2019_2020__33[[#This Row],[Adj Close]]-DAX__2019_2020__33[[#This Row],[Adj Open]])/DAX__2019_2020__33[[#This Row],[Adj Open]]</f>
        <v>1.0709681871424254E-2</v>
      </c>
      <c r="J747" s="50">
        <f>DAX__2019_2020__33[[#This Row],[Adj Close]]-DAX__2019_2020__33[[#This Row],[Adj Open]]</f>
        <v>2.8092159659762501</v>
      </c>
      <c r="K747" s="50">
        <v>485418</v>
      </c>
    </row>
    <row r="748" spans="1:11" x14ac:dyDescent="0.3">
      <c r="A748" s="51" t="str">
        <f t="shared" si="15"/>
        <v>ADS.DE</v>
      </c>
      <c r="B748" s="52" t="s">
        <v>324</v>
      </c>
      <c r="C748" s="50" t="s">
        <v>3139</v>
      </c>
      <c r="D748" s="50">
        <f>DAX__2019_2020__33[[#This Row],[Open]]*(DAX__2019_2020__33[[#This Row],[Adj Close]]/DAX__2019_2020__33[[#This Row],[Close]])</f>
        <v>265.78203648801394</v>
      </c>
      <c r="E748" s="50" t="s">
        <v>3014</v>
      </c>
      <c r="F748" s="50" t="s">
        <v>2804</v>
      </c>
      <c r="G748" s="50" t="s">
        <v>3140</v>
      </c>
      <c r="H748" s="50" t="s">
        <v>3141</v>
      </c>
      <c r="I748" s="50">
        <f>(DAX__2019_2020__33[[#This Row],[Adj Close]]-DAX__2019_2020__33[[#This Row],[Adj Open]])/DAX__2019_2020__33[[#This Row],[Adj Open]]</f>
        <v>-3.2246290958516657E-3</v>
      </c>
      <c r="J748" s="50">
        <f>DAX__2019_2020__33[[#This Row],[Adj Close]]-DAX__2019_2020__33[[#This Row],[Adj Open]]</f>
        <v>-0.85704848801395883</v>
      </c>
      <c r="K748" s="50">
        <v>587392</v>
      </c>
    </row>
    <row r="749" spans="1:11" x14ac:dyDescent="0.3">
      <c r="A749" s="51" t="str">
        <f t="shared" si="15"/>
        <v>ADS.DE</v>
      </c>
      <c r="B749" s="52" t="s">
        <v>325</v>
      </c>
      <c r="C749" s="50" t="s">
        <v>2827</v>
      </c>
      <c r="D749" s="50">
        <f>DAX__2019_2020__33[[#This Row],[Open]]*(DAX__2019_2020__33[[#This Row],[Adj Close]]/DAX__2019_2020__33[[#This Row],[Close]])</f>
        <v>269.44831208571668</v>
      </c>
      <c r="E749" s="50" t="s">
        <v>3142</v>
      </c>
      <c r="F749" s="50" t="s">
        <v>2967</v>
      </c>
      <c r="G749" s="50" t="s">
        <v>2814</v>
      </c>
      <c r="H749" s="50" t="s">
        <v>2815</v>
      </c>
      <c r="I749" s="50">
        <f>(DAX__2019_2020__33[[#This Row],[Adj Close]]-DAX__2019_2020__33[[#This Row],[Adj Open]])/DAX__2019_2020__33[[#This Row],[Adj Open]]</f>
        <v>-1.5373761496783416E-2</v>
      </c>
      <c r="J749" s="50">
        <f>DAX__2019_2020__33[[#This Row],[Adj Close]]-DAX__2019_2020__33[[#This Row],[Adj Open]]</f>
        <v>-4.1424340857166726</v>
      </c>
      <c r="K749" s="50">
        <v>654339</v>
      </c>
    </row>
    <row r="750" spans="1:11" x14ac:dyDescent="0.3">
      <c r="A750" s="51" t="str">
        <f t="shared" si="15"/>
        <v>ADS.DE</v>
      </c>
      <c r="B750" s="52" t="s">
        <v>326</v>
      </c>
      <c r="C750" s="50" t="s">
        <v>3143</v>
      </c>
      <c r="D750" s="50">
        <f>DAX__2019_2020__33[[#This Row],[Open]]*(DAX__2019_2020__33[[#This Row],[Adj Close]]/DAX__2019_2020__33[[#This Row],[Close]])</f>
        <v>266.59146294767345</v>
      </c>
      <c r="E750" s="50" t="s">
        <v>3144</v>
      </c>
      <c r="F750" s="50" t="s">
        <v>3139</v>
      </c>
      <c r="G750" s="50" t="s">
        <v>3145</v>
      </c>
      <c r="H750" s="50" t="s">
        <v>3146</v>
      </c>
      <c r="I750" s="50">
        <f>(DAX__2019_2020__33[[#This Row],[Adj Close]]-DAX__2019_2020__33[[#This Row],[Adj Open]])/DAX__2019_2020__33[[#This Row],[Adj Open]]</f>
        <v>2.0896502051230247E-2</v>
      </c>
      <c r="J750" s="50">
        <f>DAX__2019_2020__33[[#This Row],[Adj Close]]-DAX__2019_2020__33[[#This Row],[Adj Open]]</f>
        <v>5.5708290523265305</v>
      </c>
      <c r="K750" s="50">
        <v>545036</v>
      </c>
    </row>
    <row r="751" spans="1:11" x14ac:dyDescent="0.3">
      <c r="A751" s="51" t="str">
        <f t="shared" si="15"/>
        <v>ADS.DE</v>
      </c>
      <c r="B751" s="52" t="s">
        <v>327</v>
      </c>
      <c r="C751" s="50" t="s">
        <v>3145</v>
      </c>
      <c r="D751" s="50">
        <f>DAX__2019_2020__33[[#This Row],[Open]]*(DAX__2019_2020__33[[#This Row],[Adj Close]]/DAX__2019_2020__33[[#This Row],[Close]])</f>
        <v>272.16229167255506</v>
      </c>
      <c r="E751" s="50" t="s">
        <v>3147</v>
      </c>
      <c r="F751" s="50" t="s">
        <v>3050</v>
      </c>
      <c r="G751" s="50" t="s">
        <v>3148</v>
      </c>
      <c r="H751" s="50" t="s">
        <v>3149</v>
      </c>
      <c r="I751" s="50">
        <f>(DAX__2019_2020__33[[#This Row],[Adj Close]]-DAX__2019_2020__33[[#This Row],[Adj Open]])/DAX__2019_2020__33[[#This Row],[Adj Open]]</f>
        <v>3.8488665017020239E-3</v>
      </c>
      <c r="J751" s="50">
        <f>DAX__2019_2020__33[[#This Row],[Adj Close]]-DAX__2019_2020__33[[#This Row],[Adj Open]]</f>
        <v>1.0475163274449528</v>
      </c>
      <c r="K751" s="50">
        <v>621667</v>
      </c>
    </row>
    <row r="752" spans="1:11" x14ac:dyDescent="0.3">
      <c r="A752" s="51" t="str">
        <f t="shared" si="15"/>
        <v>ADS.DE</v>
      </c>
      <c r="B752" s="52" t="s">
        <v>328</v>
      </c>
      <c r="C752" s="50" t="s">
        <v>3084</v>
      </c>
      <c r="D752" s="50">
        <f>DAX__2019_2020__33[[#This Row],[Open]]*(DAX__2019_2020__33[[#This Row],[Adj Close]]/DAX__2019_2020__33[[#This Row],[Close]])</f>
        <v>272.54322596168601</v>
      </c>
      <c r="E752" s="50" t="s">
        <v>3150</v>
      </c>
      <c r="F752" s="50" t="s">
        <v>3047</v>
      </c>
      <c r="G752" s="50" t="s">
        <v>3151</v>
      </c>
      <c r="H752" s="50" t="s">
        <v>3152</v>
      </c>
      <c r="I752" s="50">
        <f>(DAX__2019_2020__33[[#This Row],[Adj Close]]-DAX__2019_2020__33[[#This Row],[Adj Open]])/DAX__2019_2020__33[[#This Row],[Adj Open]]</f>
        <v>1.2054443939016959E-2</v>
      </c>
      <c r="J752" s="50">
        <f>DAX__2019_2020__33[[#This Row],[Adj Close]]-DAX__2019_2020__33[[#This Row],[Adj Open]]</f>
        <v>3.2853570383139754</v>
      </c>
      <c r="K752" s="50">
        <v>631156</v>
      </c>
    </row>
    <row r="753" spans="1:11" x14ac:dyDescent="0.3">
      <c r="A753" s="51" t="str">
        <f t="shared" si="15"/>
        <v>ADS.DE</v>
      </c>
      <c r="B753" s="52" t="s">
        <v>329</v>
      </c>
      <c r="C753" s="50" t="s">
        <v>3153</v>
      </c>
      <c r="D753" s="50">
        <f>DAX__2019_2020__33[[#This Row],[Open]]*(DAX__2019_2020__33[[#This Row],[Adj Close]]/DAX__2019_2020__33[[#This Row],[Close]])</f>
        <v>275.8762239595294</v>
      </c>
      <c r="E753" s="50" t="s">
        <v>3154</v>
      </c>
      <c r="F753" s="50" t="s">
        <v>3155</v>
      </c>
      <c r="G753" s="50" t="s">
        <v>3156</v>
      </c>
      <c r="H753" s="50" t="s">
        <v>3157</v>
      </c>
      <c r="I753" s="50">
        <f>(DAX__2019_2020__33[[#This Row],[Adj Close]]-DAX__2019_2020__33[[#This Row],[Adj Open]])/DAX__2019_2020__33[[#This Row],[Adj Open]]</f>
        <v>-4.6600136143590829E-3</v>
      </c>
      <c r="J753" s="50">
        <f>DAX__2019_2020__33[[#This Row],[Adj Close]]-DAX__2019_2020__33[[#This Row],[Adj Open]]</f>
        <v>-1.2855869595293825</v>
      </c>
      <c r="K753" s="50">
        <v>630018</v>
      </c>
    </row>
    <row r="754" spans="1:11" x14ac:dyDescent="0.3">
      <c r="A754" s="51" t="str">
        <f t="shared" si="15"/>
        <v>ADS.DE</v>
      </c>
      <c r="B754" s="52" t="s">
        <v>330</v>
      </c>
      <c r="C754" s="50" t="s">
        <v>3158</v>
      </c>
      <c r="D754" s="50">
        <f>DAX__2019_2020__33[[#This Row],[Open]]*(DAX__2019_2020__33[[#This Row],[Adj Close]]/DAX__2019_2020__33[[#This Row],[Close]])</f>
        <v>274.87628635899262</v>
      </c>
      <c r="E754" s="50" t="s">
        <v>3159</v>
      </c>
      <c r="F754" s="50" t="s">
        <v>2843</v>
      </c>
      <c r="G754" s="50" t="s">
        <v>3160</v>
      </c>
      <c r="H754" s="50" t="s">
        <v>3161</v>
      </c>
      <c r="I754" s="50">
        <f>(DAX__2019_2020__33[[#This Row],[Adj Close]]-DAX__2019_2020__33[[#This Row],[Adj Open]])/DAX__2019_2020__33[[#This Row],[Adj Open]]</f>
        <v>9.7003916792043621E-3</v>
      </c>
      <c r="J754" s="50">
        <f>DAX__2019_2020__33[[#This Row],[Adj Close]]-DAX__2019_2020__33[[#This Row],[Adj Open]]</f>
        <v>2.6664076410073676</v>
      </c>
      <c r="K754" s="50">
        <v>1393691</v>
      </c>
    </row>
    <row r="755" spans="1:11" x14ac:dyDescent="0.3">
      <c r="A755" s="51" t="str">
        <f t="shared" si="15"/>
        <v>ADS.DE</v>
      </c>
      <c r="B755" s="52" t="s">
        <v>331</v>
      </c>
      <c r="C755" s="50" t="s">
        <v>3162</v>
      </c>
      <c r="D755" s="50">
        <f>DAX__2019_2020__33[[#This Row],[Open]]*(DAX__2019_2020__33[[#This Row],[Adj Close]]/DAX__2019_2020__33[[#This Row],[Close]])</f>
        <v>278.35213373745876</v>
      </c>
      <c r="E755" s="50" t="s">
        <v>3163</v>
      </c>
      <c r="F755" s="50" t="s">
        <v>3164</v>
      </c>
      <c r="G755" s="50" t="s">
        <v>3165</v>
      </c>
      <c r="H755" s="50" t="s">
        <v>3166</v>
      </c>
      <c r="I755" s="50">
        <f>(DAX__2019_2020__33[[#This Row],[Adj Close]]-DAX__2019_2020__33[[#This Row],[Adj Open]])/DAX__2019_2020__33[[#This Row],[Adj Open]]</f>
        <v>-4.10530978194902E-3</v>
      </c>
      <c r="J755" s="50">
        <f>DAX__2019_2020__33[[#This Row],[Adj Close]]-DAX__2019_2020__33[[#This Row],[Adj Open]]</f>
        <v>-1.1427217374587713</v>
      </c>
      <c r="K755" s="50">
        <v>349958</v>
      </c>
    </row>
    <row r="756" spans="1:11" x14ac:dyDescent="0.3">
      <c r="A756" s="51" t="str">
        <f t="shared" si="15"/>
        <v>ADS.DE</v>
      </c>
      <c r="B756" s="52" t="s">
        <v>332</v>
      </c>
      <c r="C756" s="50" t="s">
        <v>3167</v>
      </c>
      <c r="D756" s="50">
        <f>DAX__2019_2020__33[[#This Row],[Open]]*(DAX__2019_2020__33[[#This Row],[Adj Close]]/DAX__2019_2020__33[[#This Row],[Close]])</f>
        <v>279.30441749534617</v>
      </c>
      <c r="E756" s="50" t="s">
        <v>3168</v>
      </c>
      <c r="F756" s="50" t="s">
        <v>3169</v>
      </c>
      <c r="G756" s="50" t="s">
        <v>3170</v>
      </c>
      <c r="H756" s="50" t="s">
        <v>3171</v>
      </c>
      <c r="I756" s="50">
        <f>(DAX__2019_2020__33[[#This Row],[Adj Close]]-DAX__2019_2020__33[[#This Row],[Adj Open]])/DAX__2019_2020__33[[#This Row],[Adj Open]]</f>
        <v>-2.727541877703671E-3</v>
      </c>
      <c r="J756" s="50">
        <f>DAX__2019_2020__33[[#This Row],[Adj Close]]-DAX__2019_2020__33[[#This Row],[Adj Open]]</f>
        <v>-0.7618144953461865</v>
      </c>
      <c r="K756" s="50">
        <v>326470</v>
      </c>
    </row>
    <row r="757" spans="1:11" x14ac:dyDescent="0.3">
      <c r="A757" s="51" t="str">
        <f t="shared" si="15"/>
        <v>ADS.DE</v>
      </c>
      <c r="B757" s="52" t="s">
        <v>333</v>
      </c>
      <c r="C757" s="50" t="s">
        <v>3172</v>
      </c>
      <c r="D757" s="50">
        <f>DAX__2019_2020__33[[#This Row],[Open]]*(DAX__2019_2020__33[[#This Row],[Adj Close]]/DAX__2019_2020__33[[#This Row],[Close]])</f>
        <v>277.39985964092853</v>
      </c>
      <c r="E757" s="50" t="s">
        <v>3173</v>
      </c>
      <c r="F757" s="50" t="s">
        <v>2857</v>
      </c>
      <c r="G757" s="50" t="s">
        <v>2846</v>
      </c>
      <c r="H757" s="50" t="s">
        <v>2848</v>
      </c>
      <c r="I757" s="50">
        <f>(DAX__2019_2020__33[[#This Row],[Adj Close]]-DAX__2019_2020__33[[#This Row],[Adj Open]])/DAX__2019_2020__33[[#This Row],[Adj Open]]</f>
        <v>-5.1493307991486385E-3</v>
      </c>
      <c r="J757" s="50">
        <f>DAX__2019_2020__33[[#This Row],[Adj Close]]-DAX__2019_2020__33[[#This Row],[Adj Open]]</f>
        <v>-1.4284236409285427</v>
      </c>
      <c r="K757" s="50">
        <v>215885</v>
      </c>
    </row>
    <row r="758" spans="1:11" x14ac:dyDescent="0.3">
      <c r="A758" s="51" t="str">
        <f t="shared" si="15"/>
        <v>ADS.DE</v>
      </c>
      <c r="B758" s="52" t="s">
        <v>334</v>
      </c>
      <c r="C758" s="50" t="s">
        <v>2859</v>
      </c>
      <c r="D758" s="50">
        <f>DAX__2019_2020__33[[#This Row],[Open]]*(DAX__2019_2020__33[[#This Row],[Adj Close]]/DAX__2019_2020__33[[#This Row],[Close]])</f>
        <v>275.40009808011132</v>
      </c>
      <c r="E758" s="50" t="s">
        <v>3174</v>
      </c>
      <c r="F758" s="50" t="s">
        <v>2859</v>
      </c>
      <c r="G758" s="50" t="s">
        <v>3175</v>
      </c>
      <c r="H758" s="50" t="s">
        <v>3176</v>
      </c>
      <c r="I758" s="50">
        <f>(DAX__2019_2020__33[[#This Row],[Adj Close]]-DAX__2019_2020__33[[#This Row],[Adj Open]])/DAX__2019_2020__33[[#This Row],[Adj Open]]</f>
        <v>8.1257811289440068E-3</v>
      </c>
      <c r="J758" s="50">
        <f>DAX__2019_2020__33[[#This Row],[Adj Close]]-DAX__2019_2020__33[[#This Row],[Adj Open]]</f>
        <v>2.237840919888697</v>
      </c>
      <c r="K758" s="50">
        <v>429314</v>
      </c>
    </row>
    <row r="759" spans="1:11" x14ac:dyDescent="0.3">
      <c r="A759" s="51" t="str">
        <f t="shared" si="15"/>
        <v>ADS.DE</v>
      </c>
      <c r="B759" s="52" t="s">
        <v>335</v>
      </c>
      <c r="C759" s="50" t="s">
        <v>2863</v>
      </c>
      <c r="D759" s="50">
        <f>DAX__2019_2020__33[[#This Row],[Open]]*(DAX__2019_2020__33[[#This Row],[Adj Close]]/DAX__2019_2020__33[[#This Row],[Close]])</f>
        <v>276.16192767959194</v>
      </c>
      <c r="E759" s="50" t="s">
        <v>3177</v>
      </c>
      <c r="F759" s="50" t="s">
        <v>3156</v>
      </c>
      <c r="G759" s="50" t="s">
        <v>3159</v>
      </c>
      <c r="H759" s="50" t="s">
        <v>3178</v>
      </c>
      <c r="I759" s="50">
        <f>(DAX__2019_2020__33[[#This Row],[Adj Close]]-DAX__2019_2020__33[[#This Row],[Adj Open]])/DAX__2019_2020__33[[#This Row],[Adj Open]]</f>
        <v>6.7241793103448343E-3</v>
      </c>
      <c r="J759" s="50">
        <f>DAX__2019_2020__33[[#This Row],[Adj Close]]-DAX__2019_2020__33[[#This Row],[Adj Open]]</f>
        <v>1.8569623204080585</v>
      </c>
      <c r="K759" s="50">
        <v>440067</v>
      </c>
    </row>
    <row r="760" spans="1:11" x14ac:dyDescent="0.3">
      <c r="A760" s="51" t="str">
        <f t="shared" si="15"/>
        <v>ADS.DE</v>
      </c>
      <c r="B760" s="52" t="s">
        <v>336</v>
      </c>
      <c r="C760" s="50" t="s">
        <v>3179</v>
      </c>
      <c r="D760" s="50">
        <f>DAX__2019_2020__33[[#This Row],[Open]]*(DAX__2019_2020__33[[#This Row],[Adj Close]]/DAX__2019_2020__33[[#This Row],[Close]])</f>
        <v>275.16200248149494</v>
      </c>
      <c r="E760" s="50" t="s">
        <v>3180</v>
      </c>
      <c r="F760" s="50" t="s">
        <v>3181</v>
      </c>
      <c r="G760" s="50" t="s">
        <v>3151</v>
      </c>
      <c r="H760" s="50" t="s">
        <v>3152</v>
      </c>
      <c r="I760" s="50">
        <f>(DAX__2019_2020__33[[#This Row],[Adj Close]]-DAX__2019_2020__33[[#This Row],[Adj Open]])/DAX__2019_2020__33[[#This Row],[Adj Open]]</f>
        <v>2.4225020623982107E-3</v>
      </c>
      <c r="J760" s="50">
        <f>DAX__2019_2020__33[[#This Row],[Adj Close]]-DAX__2019_2020__33[[#This Row],[Adj Open]]</f>
        <v>0.66658051850504307</v>
      </c>
      <c r="K760" s="50">
        <v>494435</v>
      </c>
    </row>
    <row r="761" spans="1:11" x14ac:dyDescent="0.3">
      <c r="A761" s="51" t="str">
        <f t="shared" si="15"/>
        <v>ADS.DE</v>
      </c>
      <c r="B761" s="52" t="s">
        <v>337</v>
      </c>
      <c r="C761" s="50" t="s">
        <v>3169</v>
      </c>
      <c r="D761" s="50">
        <f>DAX__2019_2020__33[[#This Row],[Open]]*(DAX__2019_2020__33[[#This Row],[Adj Close]]/DAX__2019_2020__33[[#This Row],[Close]])</f>
        <v>276.68564442706395</v>
      </c>
      <c r="E761" s="50" t="s">
        <v>3182</v>
      </c>
      <c r="F761" s="50" t="s">
        <v>3183</v>
      </c>
      <c r="G761" s="50" t="s">
        <v>3184</v>
      </c>
      <c r="H761" s="50" t="s">
        <v>3185</v>
      </c>
      <c r="I761" s="50">
        <f>(DAX__2019_2020__33[[#This Row],[Adj Close]]-DAX__2019_2020__33[[#This Row],[Adj Open]])/DAX__2019_2020__33[[#This Row],[Adj Open]]</f>
        <v>1.4455385212406229E-2</v>
      </c>
      <c r="J761" s="50">
        <f>DAX__2019_2020__33[[#This Row],[Adj Close]]-DAX__2019_2020__33[[#This Row],[Adj Open]]</f>
        <v>3.999597572936068</v>
      </c>
      <c r="K761" s="50">
        <v>489629</v>
      </c>
    </row>
    <row r="762" spans="1:11" x14ac:dyDescent="0.3">
      <c r="A762" s="51" t="str">
        <f t="shared" si="15"/>
        <v>ADS.DE</v>
      </c>
      <c r="B762" s="52" t="s">
        <v>338</v>
      </c>
      <c r="C762" s="50" t="s">
        <v>3186</v>
      </c>
      <c r="D762" s="50">
        <f>DAX__2019_2020__33[[#This Row],[Open]]*(DAX__2019_2020__33[[#This Row],[Adj Close]]/DAX__2019_2020__33[[#This Row],[Close]])</f>
        <v>279.97103768259461</v>
      </c>
      <c r="E762" s="50" t="s">
        <v>3187</v>
      </c>
      <c r="F762" s="50" t="s">
        <v>3188</v>
      </c>
      <c r="G762" s="50" t="s">
        <v>3187</v>
      </c>
      <c r="H762" s="50" t="s">
        <v>3189</v>
      </c>
      <c r="I762" s="50">
        <f>(DAX__2019_2020__33[[#This Row],[Adj Close]]-DAX__2019_2020__33[[#This Row],[Adj Open]])/DAX__2019_2020__33[[#This Row],[Adj Open]]</f>
        <v>3.0102061224489829E-2</v>
      </c>
      <c r="J762" s="50">
        <f>DAX__2019_2020__33[[#This Row],[Adj Close]]-DAX__2019_2020__33[[#This Row],[Adj Open]]</f>
        <v>8.4277053174054117</v>
      </c>
      <c r="K762" s="50">
        <v>686646</v>
      </c>
    </row>
    <row r="763" spans="1:11" x14ac:dyDescent="0.3">
      <c r="A763" s="51" t="str">
        <f t="shared" ref="A763:A826" si="16">"ADS.DE"</f>
        <v>ADS.DE</v>
      </c>
      <c r="B763" s="52" t="s">
        <v>339</v>
      </c>
      <c r="C763" s="50" t="s">
        <v>3190</v>
      </c>
      <c r="D763" s="50">
        <f>DAX__2019_2020__33[[#This Row],[Open]]*(DAX__2019_2020__33[[#This Row],[Adj Close]]/DAX__2019_2020__33[[#This Row],[Close]])</f>
        <v>292.49353939114422</v>
      </c>
      <c r="E763" s="50" t="s">
        <v>3191</v>
      </c>
      <c r="F763" s="50" t="s">
        <v>3192</v>
      </c>
      <c r="G763" s="50" t="s">
        <v>3193</v>
      </c>
      <c r="H763" s="50" t="s">
        <v>3194</v>
      </c>
      <c r="I763" s="50">
        <f>(DAX__2019_2020__33[[#This Row],[Adj Close]]-DAX__2019_2020__33[[#This Row],[Adj Open]])/DAX__2019_2020__33[[#This Row],[Adj Open]]</f>
        <v>9.2788736958269134E-3</v>
      </c>
      <c r="J763" s="50">
        <f>DAX__2019_2020__33[[#This Row],[Adj Close]]-DAX__2019_2020__33[[#This Row],[Adj Open]]</f>
        <v>2.7140106088558014</v>
      </c>
      <c r="K763" s="50">
        <v>734200</v>
      </c>
    </row>
    <row r="764" spans="1:11" x14ac:dyDescent="0.3">
      <c r="A764" s="51" t="str">
        <f t="shared" si="16"/>
        <v>ADS.DE</v>
      </c>
      <c r="B764" s="52" t="s">
        <v>340</v>
      </c>
      <c r="C764" s="50" t="s">
        <v>3195</v>
      </c>
      <c r="D764" s="50">
        <f>DAX__2019_2020__33[[#This Row],[Open]]*(DAX__2019_2020__33[[#This Row],[Adj Close]]/DAX__2019_2020__33[[#This Row],[Close]])</f>
        <v>296.58835655037882</v>
      </c>
      <c r="E764" s="50" t="s">
        <v>3196</v>
      </c>
      <c r="F764" s="50" t="s">
        <v>3197</v>
      </c>
      <c r="G764" s="50" t="s">
        <v>3198</v>
      </c>
      <c r="H764" s="50" t="s">
        <v>3199</v>
      </c>
      <c r="I764" s="50">
        <f>(DAX__2019_2020__33[[#This Row],[Adj Close]]-DAX__2019_2020__33[[#This Row],[Adj Open]])/DAX__2019_2020__33[[#This Row],[Adj Open]]</f>
        <v>-7.7059685584473766E-3</v>
      </c>
      <c r="J764" s="50">
        <f>DAX__2019_2020__33[[#This Row],[Adj Close]]-DAX__2019_2020__33[[#This Row],[Adj Open]]</f>
        <v>-2.2855005503787993</v>
      </c>
      <c r="K764" s="50">
        <v>496127</v>
      </c>
    </row>
    <row r="765" spans="1:11" x14ac:dyDescent="0.3">
      <c r="A765" s="51" t="str">
        <f t="shared" si="16"/>
        <v>ADS.DE</v>
      </c>
      <c r="B765" s="52" t="s">
        <v>341</v>
      </c>
      <c r="C765" s="50" t="s">
        <v>3200</v>
      </c>
      <c r="D765" s="50">
        <f>DAX__2019_2020__33[[#This Row],[Open]]*(DAX__2019_2020__33[[#This Row],[Adj Close]]/DAX__2019_2020__33[[#This Row],[Close]])</f>
        <v>295.54085232195933</v>
      </c>
      <c r="E765" s="50" t="s">
        <v>3196</v>
      </c>
      <c r="F765" s="50" t="s">
        <v>3201</v>
      </c>
      <c r="G765" s="50" t="s">
        <v>3202</v>
      </c>
      <c r="H765" s="50" t="s">
        <v>3203</v>
      </c>
      <c r="I765" s="50">
        <f>(DAX__2019_2020__33[[#This Row],[Adj Close]]-DAX__2019_2020__33[[#This Row],[Adj Open]])/DAX__2019_2020__33[[#This Row],[Adj Open]]</f>
        <v>-3.866640814564747E-3</v>
      </c>
      <c r="J765" s="50">
        <f>DAX__2019_2020__33[[#This Row],[Adj Close]]-DAX__2019_2020__33[[#This Row],[Adj Open]]</f>
        <v>-1.1427503219593405</v>
      </c>
      <c r="K765" s="50">
        <v>465002</v>
      </c>
    </row>
    <row r="766" spans="1:11" x14ac:dyDescent="0.3">
      <c r="A766" s="51" t="str">
        <f t="shared" si="16"/>
        <v>ADS.DE</v>
      </c>
      <c r="B766" s="52" t="s">
        <v>342</v>
      </c>
      <c r="C766" s="50" t="s">
        <v>3204</v>
      </c>
      <c r="D766" s="50">
        <f>DAX__2019_2020__33[[#This Row],[Open]]*(DAX__2019_2020__33[[#This Row],[Adj Close]]/DAX__2019_2020__33[[#This Row],[Close]])</f>
        <v>294.92186892778778</v>
      </c>
      <c r="E766" s="50" t="s">
        <v>3205</v>
      </c>
      <c r="F766" s="50" t="s">
        <v>3206</v>
      </c>
      <c r="G766" s="50" t="s">
        <v>3207</v>
      </c>
      <c r="H766" s="50" t="s">
        <v>3208</v>
      </c>
      <c r="I766" s="50">
        <f>(DAX__2019_2020__33[[#This Row],[Adj Close]]-DAX__2019_2020__33[[#This Row],[Adj Open]])/DAX__2019_2020__33[[#This Row],[Adj Open]]</f>
        <v>1.1462666653044833E-2</v>
      </c>
      <c r="J766" s="50">
        <f>DAX__2019_2020__33[[#This Row],[Adj Close]]-DAX__2019_2020__33[[#This Row],[Adj Open]]</f>
        <v>3.3805910722122121</v>
      </c>
      <c r="K766" s="50">
        <v>600907</v>
      </c>
    </row>
    <row r="767" spans="1:11" x14ac:dyDescent="0.3">
      <c r="A767" s="51" t="str">
        <f t="shared" si="16"/>
        <v>ADS.DE</v>
      </c>
      <c r="B767" s="52" t="s">
        <v>343</v>
      </c>
      <c r="C767" s="50" t="s">
        <v>3209</v>
      </c>
      <c r="D767" s="50">
        <f>DAX__2019_2020__33[[#This Row],[Open]]*(DAX__2019_2020__33[[#This Row],[Adj Close]]/DAX__2019_2020__33[[#This Row],[Close]])</f>
        <v>298.63576725404926</v>
      </c>
      <c r="E767" s="50" t="s">
        <v>3210</v>
      </c>
      <c r="F767" s="50" t="s">
        <v>3211</v>
      </c>
      <c r="G767" s="50" t="s">
        <v>3210</v>
      </c>
      <c r="H767" s="50" t="s">
        <v>3212</v>
      </c>
      <c r="I767" s="50">
        <f>(DAX__2019_2020__33[[#This Row],[Adj Close]]-DAX__2019_2020__33[[#This Row],[Adj Open]])/DAX__2019_2020__33[[#This Row],[Adj Open]]</f>
        <v>7.8124424525679607E-3</v>
      </c>
      <c r="J767" s="50">
        <f>DAX__2019_2020__33[[#This Row],[Adj Close]]-DAX__2019_2020__33[[#This Row],[Adj Open]]</f>
        <v>2.3330747459507393</v>
      </c>
      <c r="K767" s="50">
        <v>503382</v>
      </c>
    </row>
    <row r="768" spans="1:11" x14ac:dyDescent="0.3">
      <c r="A768" s="51" t="str">
        <f t="shared" si="16"/>
        <v>ADS.DE</v>
      </c>
      <c r="B768" s="52" t="s">
        <v>344</v>
      </c>
      <c r="C768" s="50" t="s">
        <v>3213</v>
      </c>
      <c r="D768" s="50">
        <f>DAX__2019_2020__33[[#This Row],[Open]]*(DAX__2019_2020__33[[#This Row],[Adj Close]]/DAX__2019_2020__33[[#This Row],[Close]])</f>
        <v>301.30212281963759</v>
      </c>
      <c r="E768" s="50" t="s">
        <v>3214</v>
      </c>
      <c r="F768" s="50" t="s">
        <v>3215</v>
      </c>
      <c r="G768" s="50" t="s">
        <v>3216</v>
      </c>
      <c r="H768" s="50" t="s">
        <v>3217</v>
      </c>
      <c r="I768" s="50">
        <f>(DAX__2019_2020__33[[#This Row],[Adj Close]]-DAX__2019_2020__33[[#This Row],[Adj Open]])/DAX__2019_2020__33[[#This Row],[Adj Open]]</f>
        <v>-7.9013907945901969E-3</v>
      </c>
      <c r="J768" s="50">
        <f>DAX__2019_2020__33[[#This Row],[Adj Close]]-DAX__2019_2020__33[[#This Row],[Adj Open]]</f>
        <v>-2.3807058196375692</v>
      </c>
      <c r="K768" s="50">
        <v>348285</v>
      </c>
    </row>
    <row r="769" spans="1:11" x14ac:dyDescent="0.3">
      <c r="A769" s="51" t="str">
        <f t="shared" si="16"/>
        <v>ADS.DE</v>
      </c>
      <c r="B769" s="52" t="s">
        <v>345</v>
      </c>
      <c r="C769" s="50" t="s">
        <v>3218</v>
      </c>
      <c r="D769" s="50">
        <f>DAX__2019_2020__33[[#This Row],[Open]]*(DAX__2019_2020__33[[#This Row],[Adj Close]]/DAX__2019_2020__33[[#This Row],[Close]])</f>
        <v>299.82609283789259</v>
      </c>
      <c r="E769" s="50" t="s">
        <v>3219</v>
      </c>
      <c r="F769" s="50" t="s">
        <v>3220</v>
      </c>
      <c r="G769" s="50" t="s">
        <v>3221</v>
      </c>
      <c r="H769" s="50" t="s">
        <v>3222</v>
      </c>
      <c r="I769" s="50">
        <f>(DAX__2019_2020__33[[#This Row],[Adj Close]]-DAX__2019_2020__33[[#This Row],[Adj Open]])/DAX__2019_2020__33[[#This Row],[Adj Open]]</f>
        <v>-1.0163607873648929E-2</v>
      </c>
      <c r="J769" s="50">
        <f>DAX__2019_2020__33[[#This Row],[Adj Close]]-DAX__2019_2020__33[[#This Row],[Adj Open]]</f>
        <v>-3.0473148378925998</v>
      </c>
      <c r="K769" s="50">
        <v>759947</v>
      </c>
    </row>
    <row r="770" spans="1:11" x14ac:dyDescent="0.3">
      <c r="A770" s="51" t="str">
        <f t="shared" si="16"/>
        <v>ADS.DE</v>
      </c>
      <c r="B770" s="52" t="s">
        <v>346</v>
      </c>
      <c r="C770" s="50" t="s">
        <v>3223</v>
      </c>
      <c r="D770" s="50">
        <f>DAX__2019_2020__33[[#This Row],[Open]]*(DAX__2019_2020__33[[#This Row],[Adj Close]]/DAX__2019_2020__33[[#This Row],[Close]])</f>
        <v>296.73120496848901</v>
      </c>
      <c r="E770" s="50" t="s">
        <v>3224</v>
      </c>
      <c r="F770" s="50" t="s">
        <v>3225</v>
      </c>
      <c r="G770" s="50" t="s">
        <v>3226</v>
      </c>
      <c r="H770" s="50" t="s">
        <v>3227</v>
      </c>
      <c r="I770" s="50">
        <f>(DAX__2019_2020__33[[#This Row],[Adj Close]]-DAX__2019_2020__33[[#This Row],[Adj Open]])/DAX__2019_2020__33[[#This Row],[Adj Open]]</f>
        <v>-4.3324967073331789E-3</v>
      </c>
      <c r="J770" s="50">
        <f>DAX__2019_2020__33[[#This Row],[Adj Close]]-DAX__2019_2020__33[[#This Row],[Adj Open]]</f>
        <v>-1.2855869684889853</v>
      </c>
      <c r="K770" s="50">
        <v>383396</v>
      </c>
    </row>
    <row r="771" spans="1:11" x14ac:dyDescent="0.3">
      <c r="A771" s="51" t="str">
        <f t="shared" si="16"/>
        <v>ADS.DE</v>
      </c>
      <c r="B771" s="52" t="s">
        <v>347</v>
      </c>
      <c r="C771" s="50" t="s">
        <v>3228</v>
      </c>
      <c r="D771" s="50">
        <f>DAX__2019_2020__33[[#This Row],[Open]]*(DAX__2019_2020__33[[#This Row],[Adj Close]]/DAX__2019_2020__33[[#This Row],[Close]])</f>
        <v>293.2553946976945</v>
      </c>
      <c r="E771" s="50" t="s">
        <v>3229</v>
      </c>
      <c r="F771" s="50" t="s">
        <v>3230</v>
      </c>
      <c r="G771" s="50" t="s">
        <v>3229</v>
      </c>
      <c r="H771" s="50" t="s">
        <v>3231</v>
      </c>
      <c r="I771" s="50">
        <f>(DAX__2019_2020__33[[#This Row],[Adj Close]]-DAX__2019_2020__33[[#This Row],[Adj Open]])/DAX__2019_2020__33[[#This Row],[Adj Open]]</f>
        <v>1.152780601287974E-2</v>
      </c>
      <c r="J771" s="50">
        <f>DAX__2019_2020__33[[#This Row],[Adj Close]]-DAX__2019_2020__33[[#This Row],[Adj Open]]</f>
        <v>3.3805913023055041</v>
      </c>
      <c r="K771" s="50">
        <v>371294</v>
      </c>
    </row>
    <row r="772" spans="1:11" x14ac:dyDescent="0.3">
      <c r="A772" s="51" t="str">
        <f t="shared" si="16"/>
        <v>ADS.DE</v>
      </c>
      <c r="B772" s="52" t="s">
        <v>348</v>
      </c>
      <c r="C772" s="50" t="s">
        <v>3232</v>
      </c>
      <c r="D772" s="50">
        <f>DAX__2019_2020__33[[#This Row],[Open]]*(DAX__2019_2020__33[[#This Row],[Adj Close]]/DAX__2019_2020__33[[#This Row],[Close]])</f>
        <v>298.06437362251228</v>
      </c>
      <c r="E772" s="50" t="s">
        <v>3233</v>
      </c>
      <c r="F772" s="50" t="s">
        <v>3234</v>
      </c>
      <c r="G772" s="50" t="s">
        <v>3235</v>
      </c>
      <c r="H772" s="50" t="s">
        <v>3236</v>
      </c>
      <c r="I772" s="50">
        <f>(DAX__2019_2020__33[[#This Row],[Adj Close]]-DAX__2019_2020__33[[#This Row],[Adj Open]])/DAX__2019_2020__33[[#This Row],[Adj Open]]</f>
        <v>6.549482428114972E-3</v>
      </c>
      <c r="J772" s="50">
        <f>DAX__2019_2020__33[[#This Row],[Adj Close]]-DAX__2019_2020__33[[#This Row],[Adj Open]]</f>
        <v>1.9521673774877399</v>
      </c>
      <c r="K772" s="50">
        <v>489356</v>
      </c>
    </row>
    <row r="773" spans="1:11" x14ac:dyDescent="0.3">
      <c r="A773" s="51" t="str">
        <f t="shared" si="16"/>
        <v>ADS.DE</v>
      </c>
      <c r="B773" s="52" t="s">
        <v>349</v>
      </c>
      <c r="C773" s="50" t="s">
        <v>3237</v>
      </c>
      <c r="D773" s="50">
        <f>DAX__2019_2020__33[[#This Row],[Open]]*(DAX__2019_2020__33[[#This Row],[Adj Close]]/DAX__2019_2020__33[[#This Row],[Close]])</f>
        <v>298.0168004433238</v>
      </c>
      <c r="E773" s="50" t="s">
        <v>3238</v>
      </c>
      <c r="F773" s="50" t="s">
        <v>3239</v>
      </c>
      <c r="G773" s="50" t="s">
        <v>3240</v>
      </c>
      <c r="H773" s="50" t="s">
        <v>3241</v>
      </c>
      <c r="I773" s="50">
        <f>(DAX__2019_2020__33[[#This Row],[Adj Close]]-DAX__2019_2020__33[[#This Row],[Adj Open]])/DAX__2019_2020__33[[#This Row],[Adj Open]]</f>
        <v>-7.5092056555026189E-3</v>
      </c>
      <c r="J773" s="50">
        <f>DAX__2019_2020__33[[#This Row],[Adj Close]]-DAX__2019_2020__33[[#This Row],[Adj Open]]</f>
        <v>-2.2378694433238024</v>
      </c>
      <c r="K773" s="50">
        <v>536951</v>
      </c>
    </row>
    <row r="774" spans="1:11" x14ac:dyDescent="0.3">
      <c r="A774" s="51" t="str">
        <f t="shared" si="16"/>
        <v>ADS.DE</v>
      </c>
      <c r="B774" s="52" t="s">
        <v>350</v>
      </c>
      <c r="C774" s="50" t="s">
        <v>3242</v>
      </c>
      <c r="D774" s="50">
        <f>DAX__2019_2020__33[[#This Row],[Open]]*(DAX__2019_2020__33[[#This Row],[Adj Close]]/DAX__2019_2020__33[[#This Row],[Close]])</f>
        <v>298.35006529337795</v>
      </c>
      <c r="E774" s="50" t="s">
        <v>3243</v>
      </c>
      <c r="F774" s="50" t="s">
        <v>3244</v>
      </c>
      <c r="G774" s="50" t="s">
        <v>3232</v>
      </c>
      <c r="H774" s="50" t="s">
        <v>3245</v>
      </c>
      <c r="I774" s="50">
        <f>(DAX__2019_2020__33[[#This Row],[Adj Close]]-DAX__2019_2020__33[[#This Row],[Adj Open]])/DAX__2019_2020__33[[#This Row],[Adj Open]]</f>
        <v>-9.575104101185349E-4</v>
      </c>
      <c r="J774" s="50">
        <f>DAX__2019_2020__33[[#This Row],[Adj Close]]-DAX__2019_2020__33[[#This Row],[Adj Open]]</f>
        <v>-0.285673293377954</v>
      </c>
      <c r="K774" s="50">
        <v>322382</v>
      </c>
    </row>
    <row r="775" spans="1:11" x14ac:dyDescent="0.3">
      <c r="A775" s="51" t="str">
        <f t="shared" si="16"/>
        <v>ADS.DE</v>
      </c>
      <c r="B775" s="52" t="s">
        <v>351</v>
      </c>
      <c r="C775" s="50" t="s">
        <v>3246</v>
      </c>
      <c r="D775" s="50">
        <f>DAX__2019_2020__33[[#This Row],[Open]]*(DAX__2019_2020__33[[#This Row],[Adj Close]]/DAX__2019_2020__33[[#This Row],[Close]])</f>
        <v>292.35069987000003</v>
      </c>
      <c r="E775" s="50" t="s">
        <v>3247</v>
      </c>
      <c r="F775" s="50" t="s">
        <v>3248</v>
      </c>
      <c r="G775" s="50" t="s">
        <v>3248</v>
      </c>
      <c r="H775" s="50" t="s">
        <v>3249</v>
      </c>
      <c r="I775" s="50">
        <f>(DAX__2019_2020__33[[#This Row],[Adj Close]]-DAX__2019_2020__33[[#This Row],[Adj Open]])/DAX__2019_2020__33[[#This Row],[Adj Open]]</f>
        <v>-2.2801302931596119E-2</v>
      </c>
      <c r="J775" s="50">
        <f>DAX__2019_2020__33[[#This Row],[Adj Close]]-DAX__2019_2020__33[[#This Row],[Adj Open]]</f>
        <v>-6.6659768700000086</v>
      </c>
      <c r="K775" s="50">
        <v>786804</v>
      </c>
    </row>
    <row r="776" spans="1:11" x14ac:dyDescent="0.3">
      <c r="A776" s="51" t="str">
        <f t="shared" si="16"/>
        <v>ADS.DE</v>
      </c>
      <c r="B776" s="52" t="s">
        <v>352</v>
      </c>
      <c r="C776" s="50" t="s">
        <v>3250</v>
      </c>
      <c r="D776" s="50">
        <f>DAX__2019_2020__33[[#This Row],[Open]]*(DAX__2019_2020__33[[#This Row],[Adj Close]]/DAX__2019_2020__33[[#This Row],[Close]])</f>
        <v>285.97039815848643</v>
      </c>
      <c r="E776" s="50" t="s">
        <v>3251</v>
      </c>
      <c r="F776" s="50" t="s">
        <v>3252</v>
      </c>
      <c r="G776" s="50" t="s">
        <v>3251</v>
      </c>
      <c r="H776" s="50" t="s">
        <v>3253</v>
      </c>
      <c r="I776" s="50">
        <f>(DAX__2019_2020__33[[#This Row],[Adj Close]]-DAX__2019_2020__33[[#This Row],[Adj Open]])/DAX__2019_2020__33[[#This Row],[Adj Open]]</f>
        <v>5.4945856341493604E-3</v>
      </c>
      <c r="J776" s="50">
        <f>DAX__2019_2020__33[[#This Row],[Adj Close]]-DAX__2019_2020__33[[#This Row],[Adj Open]]</f>
        <v>1.5712888415135922</v>
      </c>
      <c r="K776" s="50">
        <v>824376</v>
      </c>
    </row>
    <row r="777" spans="1:11" x14ac:dyDescent="0.3">
      <c r="A777" s="51" t="str">
        <f t="shared" si="16"/>
        <v>ADS.DE</v>
      </c>
      <c r="B777" s="52" t="s">
        <v>353</v>
      </c>
      <c r="C777" s="50" t="s">
        <v>3254</v>
      </c>
      <c r="D777" s="50">
        <f>DAX__2019_2020__33[[#This Row],[Open]]*(DAX__2019_2020__33[[#This Row],[Adj Close]]/DAX__2019_2020__33[[#This Row],[Close]])</f>
        <v>287.44643929826123</v>
      </c>
      <c r="E777" s="50" t="s">
        <v>3255</v>
      </c>
      <c r="F777" s="50" t="s">
        <v>3256</v>
      </c>
      <c r="G777" s="50" t="s">
        <v>3257</v>
      </c>
      <c r="H777" s="50" t="s">
        <v>3258</v>
      </c>
      <c r="I777" s="50">
        <f>(DAX__2019_2020__33[[#This Row],[Adj Close]]-DAX__2019_2020__33[[#This Row],[Adj Open]])/DAX__2019_2020__33[[#This Row],[Adj Open]]</f>
        <v>-1.8386675135597035E-2</v>
      </c>
      <c r="J777" s="50">
        <f>DAX__2019_2020__33[[#This Row],[Adj Close]]-DAX__2019_2020__33[[#This Row],[Adj Open]]</f>
        <v>-5.2851842982612425</v>
      </c>
      <c r="K777" s="50">
        <v>537865</v>
      </c>
    </row>
    <row r="778" spans="1:11" x14ac:dyDescent="0.3">
      <c r="A778" s="51" t="str">
        <f t="shared" si="16"/>
        <v>ADS.DE</v>
      </c>
      <c r="B778" s="52" t="s">
        <v>354</v>
      </c>
      <c r="C778" s="50" t="s">
        <v>3259</v>
      </c>
      <c r="D778" s="50">
        <f>DAX__2019_2020__33[[#This Row],[Open]]*(DAX__2019_2020__33[[#This Row],[Adj Close]]/DAX__2019_2020__33[[#This Row],[Close]])</f>
        <v>277.49506848832181</v>
      </c>
      <c r="E778" s="50" t="s">
        <v>3260</v>
      </c>
      <c r="F778" s="50" t="s">
        <v>3164</v>
      </c>
      <c r="G778" s="50" t="s">
        <v>3261</v>
      </c>
      <c r="H778" s="50" t="s">
        <v>3262</v>
      </c>
      <c r="I778" s="50">
        <f>(DAX__2019_2020__33[[#This Row],[Adj Close]]-DAX__2019_2020__33[[#This Row],[Adj Open]])/DAX__2019_2020__33[[#This Row],[Adj Open]]</f>
        <v>5.147563592606038E-3</v>
      </c>
      <c r="J778" s="50">
        <f>DAX__2019_2020__33[[#This Row],[Adj Close]]-DAX__2019_2020__33[[#This Row],[Adj Open]]</f>
        <v>1.4284235116782042</v>
      </c>
      <c r="K778" s="50">
        <v>547364</v>
      </c>
    </row>
    <row r="779" spans="1:11" x14ac:dyDescent="0.3">
      <c r="A779" s="51" t="str">
        <f t="shared" si="16"/>
        <v>ADS.DE</v>
      </c>
      <c r="B779" s="52" t="s">
        <v>355</v>
      </c>
      <c r="C779" s="50" t="s">
        <v>3263</v>
      </c>
      <c r="D779" s="50">
        <f>DAX__2019_2020__33[[#This Row],[Open]]*(DAX__2019_2020__33[[#This Row],[Adj Close]]/DAX__2019_2020__33[[#This Row],[Close]])</f>
        <v>280.25669220690276</v>
      </c>
      <c r="E779" s="50" t="s">
        <v>3257</v>
      </c>
      <c r="F779" s="50" t="s">
        <v>3145</v>
      </c>
      <c r="G779" s="50" t="s">
        <v>3145</v>
      </c>
      <c r="H779" s="50" t="s">
        <v>3146</v>
      </c>
      <c r="I779" s="50">
        <f>(DAX__2019_2020__33[[#This Row],[Adj Close]]-DAX__2019_2020__33[[#This Row],[Adj Open]])/DAX__2019_2020__33[[#This Row],[Adj Open]]</f>
        <v>-2.8882094279936019E-2</v>
      </c>
      <c r="J779" s="50">
        <f>DAX__2019_2020__33[[#This Row],[Adj Close]]-DAX__2019_2020__33[[#This Row],[Adj Open]]</f>
        <v>-8.0944002069027761</v>
      </c>
      <c r="K779" s="50">
        <v>864471</v>
      </c>
    </row>
    <row r="780" spans="1:11" x14ac:dyDescent="0.3">
      <c r="A780" s="51" t="str">
        <f t="shared" si="16"/>
        <v>ADS.DE</v>
      </c>
      <c r="B780" s="52" t="s">
        <v>356</v>
      </c>
      <c r="C780" s="50" t="s">
        <v>3264</v>
      </c>
      <c r="D780" s="50">
        <f>DAX__2019_2020__33[[#This Row],[Open]]*(DAX__2019_2020__33[[#This Row],[Adj Close]]/DAX__2019_2020__33[[#This Row],[Close]])</f>
        <v>272.11469379473687</v>
      </c>
      <c r="E780" s="50" t="s">
        <v>3155</v>
      </c>
      <c r="F780" s="50" t="s">
        <v>3265</v>
      </c>
      <c r="G780" s="50" t="s">
        <v>3085</v>
      </c>
      <c r="H780" s="50" t="s">
        <v>3266</v>
      </c>
      <c r="I780" s="50">
        <f>(DAX__2019_2020__33[[#This Row],[Adj Close]]-DAX__2019_2020__33[[#This Row],[Adj Open]])/DAX__2019_2020__33[[#This Row],[Adj Open]]</f>
        <v>-2.6246719160105446E-3</v>
      </c>
      <c r="J780" s="50">
        <f>DAX__2019_2020__33[[#This Row],[Adj Close]]-DAX__2019_2020__33[[#This Row],[Adj Open]]</f>
        <v>-0.7142117947368547</v>
      </c>
      <c r="K780" s="50">
        <v>847502</v>
      </c>
    </row>
    <row r="781" spans="1:11" x14ac:dyDescent="0.3">
      <c r="A781" s="51" t="str">
        <f t="shared" si="16"/>
        <v>ADS.DE</v>
      </c>
      <c r="B781" s="52" t="s">
        <v>357</v>
      </c>
      <c r="C781" s="50" t="s">
        <v>3264</v>
      </c>
      <c r="D781" s="50">
        <f>DAX__2019_2020__33[[#This Row],[Open]]*(DAX__2019_2020__33[[#This Row],[Adj Close]]/DAX__2019_2020__33[[#This Row],[Close]])</f>
        <v>272.11469712744747</v>
      </c>
      <c r="E781" s="50" t="s">
        <v>3267</v>
      </c>
      <c r="F781" s="50" t="s">
        <v>3264</v>
      </c>
      <c r="G781" s="50" t="s">
        <v>3259</v>
      </c>
      <c r="H781" s="50" t="s">
        <v>3268</v>
      </c>
      <c r="I781" s="50">
        <f>(DAX__2019_2020__33[[#This Row],[Adj Close]]-DAX__2019_2020__33[[#This Row],[Adj Open]])/DAX__2019_2020__33[[#This Row],[Adj Open]]</f>
        <v>1.9772507436570341E-2</v>
      </c>
      <c r="J781" s="50">
        <f>DAX__2019_2020__33[[#This Row],[Adj Close]]-DAX__2019_2020__33[[#This Row],[Adj Open]]</f>
        <v>5.3803898725525414</v>
      </c>
      <c r="K781" s="50">
        <v>784106</v>
      </c>
    </row>
    <row r="782" spans="1:11" x14ac:dyDescent="0.3">
      <c r="A782" s="51" t="str">
        <f t="shared" si="16"/>
        <v>ADS.DE</v>
      </c>
      <c r="B782" s="52" t="s">
        <v>358</v>
      </c>
      <c r="C782" s="50" t="s">
        <v>3148</v>
      </c>
      <c r="D782" s="50">
        <f>DAX__2019_2020__33[[#This Row],[Open]]*(DAX__2019_2020__33[[#This Row],[Adj Close]]/DAX__2019_2020__33[[#This Row],[Close]])</f>
        <v>273.20980446734308</v>
      </c>
      <c r="E782" s="50" t="s">
        <v>3184</v>
      </c>
      <c r="F782" s="50" t="s">
        <v>3083</v>
      </c>
      <c r="G782" s="50" t="s">
        <v>3150</v>
      </c>
      <c r="H782" s="50" t="s">
        <v>3269</v>
      </c>
      <c r="I782" s="50">
        <f>(DAX__2019_2020__33[[#This Row],[Adj Close]]-DAX__2019_2020__33[[#This Row],[Adj Open]])/DAX__2019_2020__33[[#This Row],[Adj Open]]</f>
        <v>1.2373712353580618E-2</v>
      </c>
      <c r="J782" s="50">
        <f>DAX__2019_2020__33[[#This Row],[Adj Close]]-DAX__2019_2020__33[[#This Row],[Adj Open]]</f>
        <v>3.3806195326569082</v>
      </c>
      <c r="K782" s="50">
        <v>850951</v>
      </c>
    </row>
    <row r="783" spans="1:11" x14ac:dyDescent="0.3">
      <c r="A783" s="51" t="str">
        <f t="shared" si="16"/>
        <v>ADS.DE</v>
      </c>
      <c r="B783" s="52" t="s">
        <v>359</v>
      </c>
      <c r="C783" s="50" t="s">
        <v>3170</v>
      </c>
      <c r="D783" s="50">
        <f>DAX__2019_2020__33[[#This Row],[Open]]*(DAX__2019_2020__33[[#This Row],[Adj Close]]/DAX__2019_2020__33[[#This Row],[Close]])</f>
        <v>278.54261941900648</v>
      </c>
      <c r="E783" s="50" t="s">
        <v>3167</v>
      </c>
      <c r="F783" s="50" t="s">
        <v>3270</v>
      </c>
      <c r="G783" s="50" t="s">
        <v>3271</v>
      </c>
      <c r="H783" s="50" t="s">
        <v>3272</v>
      </c>
      <c r="I783" s="50">
        <f>(DAX__2019_2020__33[[#This Row],[Adj Close]]-DAX__2019_2020__33[[#This Row],[Adj Open]])/DAX__2019_2020__33[[#This Row],[Adj Open]]</f>
        <v>-9.9145094017093673E-3</v>
      </c>
      <c r="J783" s="50">
        <f>DAX__2019_2020__33[[#This Row],[Adj Close]]-DAX__2019_2020__33[[#This Row],[Adj Open]]</f>
        <v>-2.761613419006494</v>
      </c>
      <c r="K783" s="50">
        <v>595853</v>
      </c>
    </row>
    <row r="784" spans="1:11" x14ac:dyDescent="0.3">
      <c r="A784" s="51" t="str">
        <f t="shared" si="16"/>
        <v>ADS.DE</v>
      </c>
      <c r="B784" s="52" t="s">
        <v>360</v>
      </c>
      <c r="C784" s="50" t="s">
        <v>3273</v>
      </c>
      <c r="D784" s="50">
        <f>DAX__2019_2020__33[[#This Row],[Open]]*(DAX__2019_2020__33[[#This Row],[Adj Close]]/DAX__2019_2020__33[[#This Row],[Close]])</f>
        <v>274.20972098374182</v>
      </c>
      <c r="E784" s="50" t="s">
        <v>3274</v>
      </c>
      <c r="F784" s="50" t="s">
        <v>2835</v>
      </c>
      <c r="G784" s="50" t="s">
        <v>3275</v>
      </c>
      <c r="H784" s="50" t="s">
        <v>3276</v>
      </c>
      <c r="I784" s="50">
        <f>(DAX__2019_2020__33[[#This Row],[Adj Close]]-DAX__2019_2020__33[[#This Row],[Adj Open]])/DAX__2019_2020__33[[#This Row],[Adj Open]]</f>
        <v>3.9937279113570374E-3</v>
      </c>
      <c r="J784" s="50">
        <f>DAX__2019_2020__33[[#This Row],[Adj Close]]-DAX__2019_2020__33[[#This Row],[Adj Open]]</f>
        <v>1.0951190162581952</v>
      </c>
      <c r="K784" s="50">
        <v>573197</v>
      </c>
    </row>
    <row r="785" spans="1:11" x14ac:dyDescent="0.3">
      <c r="A785" s="51" t="str">
        <f t="shared" si="16"/>
        <v>ADS.DE</v>
      </c>
      <c r="B785" s="52" t="s">
        <v>361</v>
      </c>
      <c r="C785" s="50" t="s">
        <v>3144</v>
      </c>
      <c r="D785" s="50">
        <f>DAX__2019_2020__33[[#This Row],[Open]]*(DAX__2019_2020__33[[#This Row],[Adj Close]]/DAX__2019_2020__33[[#This Row],[Close]])</f>
        <v>273.44790743793936</v>
      </c>
      <c r="E785" s="50" t="s">
        <v>2852</v>
      </c>
      <c r="F785" s="50" t="s">
        <v>3277</v>
      </c>
      <c r="G785" s="50" t="s">
        <v>3278</v>
      </c>
      <c r="H785" s="50" t="s">
        <v>3279</v>
      </c>
      <c r="I785" s="50">
        <f>(DAX__2019_2020__33[[#This Row],[Adj Close]]-DAX__2019_2020__33[[#This Row],[Adj Open]])/DAX__2019_2020__33[[#This Row],[Adj Open]]</f>
        <v>-3.8307714538905022E-3</v>
      </c>
      <c r="J785" s="50">
        <f>DAX__2019_2020__33[[#This Row],[Adj Close]]-DAX__2019_2020__33[[#This Row],[Adj Open]]</f>
        <v>-1.0475164379393505</v>
      </c>
      <c r="K785" s="50">
        <v>504651</v>
      </c>
    </row>
    <row r="786" spans="1:11" x14ac:dyDescent="0.3">
      <c r="A786" s="51" t="str">
        <f t="shared" si="16"/>
        <v>ADS.DE</v>
      </c>
      <c r="B786" s="52" t="s">
        <v>362</v>
      </c>
      <c r="C786" s="50" t="s">
        <v>3280</v>
      </c>
      <c r="D786" s="50">
        <f>DAX__2019_2020__33[[#This Row],[Open]]*(DAX__2019_2020__33[[#This Row],[Adj Close]]/DAX__2019_2020__33[[#This Row],[Close]])</f>
        <v>272.78128703661156</v>
      </c>
      <c r="E786" s="50" t="s">
        <v>3281</v>
      </c>
      <c r="F786" s="50" t="s">
        <v>3282</v>
      </c>
      <c r="G786" s="50" t="s">
        <v>3283</v>
      </c>
      <c r="H786" s="50" t="s">
        <v>3284</v>
      </c>
      <c r="I786" s="50">
        <f>(DAX__2019_2020__33[[#This Row],[Adj Close]]-DAX__2019_2020__33[[#This Row],[Adj Open]])/DAX__2019_2020__33[[#This Row],[Adj Open]]</f>
        <v>1.2217698912157626E-3</v>
      </c>
      <c r="J786" s="50">
        <f>DAX__2019_2020__33[[#This Row],[Adj Close]]-DAX__2019_2020__33[[#This Row],[Adj Open]]</f>
        <v>0.33327596338841659</v>
      </c>
      <c r="K786" s="50">
        <v>909262</v>
      </c>
    </row>
    <row r="787" spans="1:11" x14ac:dyDescent="0.3">
      <c r="A787" s="51" t="str">
        <f t="shared" si="16"/>
        <v>ADS.DE</v>
      </c>
      <c r="B787" s="52" t="s">
        <v>363</v>
      </c>
      <c r="C787" s="50" t="s">
        <v>3009</v>
      </c>
      <c r="D787" s="50">
        <f>DAX__2019_2020__33[[#This Row],[Open]]*(DAX__2019_2020__33[[#This Row],[Adj Close]]/DAX__2019_2020__33[[#This Row],[Close]])</f>
        <v>274.2573479357132</v>
      </c>
      <c r="E787" s="50" t="s">
        <v>3285</v>
      </c>
      <c r="F787" s="50" t="s">
        <v>3286</v>
      </c>
      <c r="G787" s="50" t="s">
        <v>3287</v>
      </c>
      <c r="H787" s="50" t="s">
        <v>3288</v>
      </c>
      <c r="I787" s="50">
        <f>(DAX__2019_2020__33[[#This Row],[Adj Close]]-DAX__2019_2020__33[[#This Row],[Adj Open]])/DAX__2019_2020__33[[#This Row],[Adj Open]]</f>
        <v>9.3750416666667155E-3</v>
      </c>
      <c r="J787" s="50">
        <f>DAX__2019_2020__33[[#This Row],[Adj Close]]-DAX__2019_2020__33[[#This Row],[Adj Open]]</f>
        <v>2.5711740642868222</v>
      </c>
      <c r="K787" s="50">
        <v>518720</v>
      </c>
    </row>
    <row r="788" spans="1:11" x14ac:dyDescent="0.3">
      <c r="A788" s="51" t="str">
        <f t="shared" si="16"/>
        <v>ADS.DE</v>
      </c>
      <c r="B788" s="52" t="s">
        <v>364</v>
      </c>
      <c r="C788" s="50" t="s">
        <v>3009</v>
      </c>
      <c r="D788" s="50">
        <f>DAX__2019_2020__33[[#This Row],[Open]]*(DAX__2019_2020__33[[#This Row],[Adj Close]]/DAX__2019_2020__33[[#This Row],[Close]])</f>
        <v>274.25732228332339</v>
      </c>
      <c r="E788" s="50" t="s">
        <v>3289</v>
      </c>
      <c r="F788" s="50" t="s">
        <v>3290</v>
      </c>
      <c r="G788" s="50" t="s">
        <v>3291</v>
      </c>
      <c r="H788" s="50" t="s">
        <v>3292</v>
      </c>
      <c r="I788" s="50">
        <f>(DAX__2019_2020__33[[#This Row],[Adj Close]]-DAX__2019_2020__33[[#This Row],[Adj Open]])/DAX__2019_2020__33[[#This Row],[Adj Open]]</f>
        <v>-1.0416250000000351E-3</v>
      </c>
      <c r="J788" s="50">
        <f>DAX__2019_2020__33[[#This Row],[Adj Close]]-DAX__2019_2020__33[[#This Row],[Adj Open]]</f>
        <v>-0.28567328332337638</v>
      </c>
      <c r="K788" s="50">
        <v>546460</v>
      </c>
    </row>
    <row r="789" spans="1:11" x14ac:dyDescent="0.3">
      <c r="A789" s="51" t="str">
        <f t="shared" si="16"/>
        <v>ADS.DE</v>
      </c>
      <c r="B789" s="52" t="s">
        <v>365</v>
      </c>
      <c r="C789" s="50" t="s">
        <v>3148</v>
      </c>
      <c r="D789" s="50">
        <f>DAX__2019_2020__33[[#This Row],[Open]]*(DAX__2019_2020__33[[#This Row],[Adj Close]]/DAX__2019_2020__33[[#This Row],[Close]])</f>
        <v>273.20982136591351</v>
      </c>
      <c r="E789" s="50" t="s">
        <v>3293</v>
      </c>
      <c r="F789" s="50" t="s">
        <v>2835</v>
      </c>
      <c r="G789" s="50" t="s">
        <v>3294</v>
      </c>
      <c r="H789" s="50" t="s">
        <v>3295</v>
      </c>
      <c r="I789" s="50">
        <f>(DAX__2019_2020__33[[#This Row],[Adj Close]]-DAX__2019_2020__33[[#This Row],[Adj Open]])/DAX__2019_2020__33[[#This Row],[Adj Open]]</f>
        <v>5.2283026537811184E-3</v>
      </c>
      <c r="J789" s="50">
        <f>DAX__2019_2020__33[[#This Row],[Adj Close]]-DAX__2019_2020__33[[#This Row],[Adj Open]]</f>
        <v>1.4284236340864709</v>
      </c>
      <c r="K789" s="50">
        <v>424460</v>
      </c>
    </row>
    <row r="790" spans="1:11" x14ac:dyDescent="0.3">
      <c r="A790" s="51" t="str">
        <f t="shared" si="16"/>
        <v>ADS.DE</v>
      </c>
      <c r="B790" s="52" t="s">
        <v>366</v>
      </c>
      <c r="C790" s="50" t="s">
        <v>2859</v>
      </c>
      <c r="D790" s="50">
        <f>DAX__2019_2020__33[[#This Row],[Open]]*(DAX__2019_2020__33[[#This Row],[Adj Close]]/DAX__2019_2020__33[[#This Row],[Close]])</f>
        <v>275.40005877684547</v>
      </c>
      <c r="E790" s="50" t="s">
        <v>3296</v>
      </c>
      <c r="F790" s="50" t="s">
        <v>3297</v>
      </c>
      <c r="G790" s="50" t="s">
        <v>3160</v>
      </c>
      <c r="H790" s="50" t="s">
        <v>3161</v>
      </c>
      <c r="I790" s="50">
        <f>(DAX__2019_2020__33[[#This Row],[Adj Close]]-DAX__2019_2020__33[[#This Row],[Adj Open]])/DAX__2019_2020__33[[#This Row],[Adj Open]]</f>
        <v>7.780082664726933E-3</v>
      </c>
      <c r="J790" s="50">
        <f>DAX__2019_2020__33[[#This Row],[Adj Close]]-DAX__2019_2020__33[[#This Row],[Adj Open]]</f>
        <v>2.1426352231545138</v>
      </c>
      <c r="K790" s="50">
        <v>385470</v>
      </c>
    </row>
    <row r="791" spans="1:11" x14ac:dyDescent="0.3">
      <c r="A791" s="51" t="str">
        <f t="shared" si="16"/>
        <v>ADS.DE</v>
      </c>
      <c r="B791" s="52" t="s">
        <v>367</v>
      </c>
      <c r="C791" s="50" t="s">
        <v>3298</v>
      </c>
      <c r="D791" s="50">
        <f>DAX__2019_2020__33[[#This Row],[Open]]*(DAX__2019_2020__33[[#This Row],[Adj Close]]/DAX__2019_2020__33[[#This Row],[Close]])</f>
        <v>275.2096009370635</v>
      </c>
      <c r="E791" s="50" t="s">
        <v>3299</v>
      </c>
      <c r="F791" s="50" t="s">
        <v>3277</v>
      </c>
      <c r="G791" s="50" t="s">
        <v>3300</v>
      </c>
      <c r="H791" s="50" t="s">
        <v>3301</v>
      </c>
      <c r="I791" s="50">
        <f>(DAX__2019_2020__33[[#This Row],[Adj Close]]-DAX__2019_2020__33[[#This Row],[Adj Open]])/DAX__2019_2020__33[[#This Row],[Adj Open]]</f>
        <v>-1.2283695501730004E-2</v>
      </c>
      <c r="J791" s="50">
        <f>DAX__2019_2020__33[[#This Row],[Adj Close]]-DAX__2019_2020__33[[#This Row],[Adj Open]]</f>
        <v>-3.3805909370635163</v>
      </c>
      <c r="K791" s="50">
        <v>514151</v>
      </c>
    </row>
    <row r="792" spans="1:11" x14ac:dyDescent="0.3">
      <c r="A792" s="51" t="str">
        <f t="shared" si="16"/>
        <v>ADS.DE</v>
      </c>
      <c r="B792" s="52" t="s">
        <v>368</v>
      </c>
      <c r="C792" s="50" t="s">
        <v>3286</v>
      </c>
      <c r="D792" s="50">
        <f>DAX__2019_2020__33[[#This Row],[Open]]*(DAX__2019_2020__33[[#This Row],[Adj Close]]/DAX__2019_2020__33[[#This Row],[Close]])</f>
        <v>273.01936874159321</v>
      </c>
      <c r="E792" s="50" t="s">
        <v>3302</v>
      </c>
      <c r="F792" s="50" t="s">
        <v>3069</v>
      </c>
      <c r="G792" s="50" t="s">
        <v>3303</v>
      </c>
      <c r="H792" s="50" t="s">
        <v>3304</v>
      </c>
      <c r="I792" s="50">
        <f>(DAX__2019_2020__33[[#This Row],[Adj Close]]-DAX__2019_2020__33[[#This Row],[Adj Open]])/DAX__2019_2020__33[[#This Row],[Adj Open]]</f>
        <v>2.0927798217183224E-2</v>
      </c>
      <c r="J792" s="50">
        <f>DAX__2019_2020__33[[#This Row],[Adj Close]]-DAX__2019_2020__33[[#This Row],[Adj Open]]</f>
        <v>5.7136942584068038</v>
      </c>
      <c r="K792" s="50">
        <v>1131003</v>
      </c>
    </row>
    <row r="793" spans="1:11" x14ac:dyDescent="0.3">
      <c r="A793" s="51" t="str">
        <f t="shared" si="16"/>
        <v>ADS.DE</v>
      </c>
      <c r="B793" s="52" t="s">
        <v>369</v>
      </c>
      <c r="C793" s="50" t="s">
        <v>3170</v>
      </c>
      <c r="D793" s="50">
        <f>DAX__2019_2020__33[[#This Row],[Open]]*(DAX__2019_2020__33[[#This Row],[Adj Close]]/DAX__2019_2020__33[[#This Row],[Close]])</f>
        <v>278.54259994736844</v>
      </c>
      <c r="E793" s="50" t="s">
        <v>3305</v>
      </c>
      <c r="F793" s="50" t="s">
        <v>3085</v>
      </c>
      <c r="G793" s="50" t="s">
        <v>3085</v>
      </c>
      <c r="H793" s="50" t="s">
        <v>3266</v>
      </c>
      <c r="I793" s="50">
        <f>(DAX__2019_2020__33[[#This Row],[Adj Close]]-DAX__2019_2020__33[[#This Row],[Adj Open]])/DAX__2019_2020__33[[#This Row],[Adj Open]]</f>
        <v>-2.5641025641025682E-2</v>
      </c>
      <c r="J793" s="50">
        <f>DAX__2019_2020__33[[#This Row],[Adj Close]]-DAX__2019_2020__33[[#This Row],[Adj Open]]</f>
        <v>-7.1421179473684333</v>
      </c>
      <c r="K793" s="50">
        <v>651691</v>
      </c>
    </row>
    <row r="794" spans="1:11" x14ac:dyDescent="0.3">
      <c r="A794" s="51" t="str">
        <f t="shared" si="16"/>
        <v>ADS.DE</v>
      </c>
      <c r="B794" s="52" t="s">
        <v>370</v>
      </c>
      <c r="C794" s="50" t="s">
        <v>3142</v>
      </c>
      <c r="D794" s="50">
        <f>DAX__2019_2020__33[[#This Row],[Open]]*(DAX__2019_2020__33[[#This Row],[Adj Close]]/DAX__2019_2020__33[[#This Row],[Close]])</f>
        <v>269.49594193679832</v>
      </c>
      <c r="E794" s="50" t="s">
        <v>3306</v>
      </c>
      <c r="F794" s="50" t="s">
        <v>2820</v>
      </c>
      <c r="G794" s="50" t="s">
        <v>3014</v>
      </c>
      <c r="H794" s="50" t="s">
        <v>3307</v>
      </c>
      <c r="I794" s="50">
        <f>(DAX__2019_2020__33[[#This Row],[Adj Close]]-DAX__2019_2020__33[[#This Row],[Adj Open]])/DAX__2019_2020__33[[#This Row],[Adj Open]]</f>
        <v>-1.9434204946995198E-3</v>
      </c>
      <c r="J794" s="50">
        <f>DAX__2019_2020__33[[#This Row],[Adj Close]]-DAX__2019_2020__33[[#This Row],[Adj Open]]</f>
        <v>-0.52374393679832565</v>
      </c>
      <c r="K794" s="50">
        <v>713383</v>
      </c>
    </row>
    <row r="795" spans="1:11" x14ac:dyDescent="0.3">
      <c r="A795" s="51" t="str">
        <f t="shared" si="16"/>
        <v>ADS.DE</v>
      </c>
      <c r="B795" s="52" t="s">
        <v>371</v>
      </c>
      <c r="C795" s="50" t="s">
        <v>2994</v>
      </c>
      <c r="D795" s="50">
        <f>DAX__2019_2020__33[[#This Row],[Open]]*(DAX__2019_2020__33[[#This Row],[Adj Close]]/DAX__2019_2020__33[[#This Row],[Close]])</f>
        <v>260.83013983039831</v>
      </c>
      <c r="E795" s="50" t="s">
        <v>3117</v>
      </c>
      <c r="F795" s="50" t="s">
        <v>2889</v>
      </c>
      <c r="G795" s="50" t="s">
        <v>2674</v>
      </c>
      <c r="H795" s="50" t="s">
        <v>3308</v>
      </c>
      <c r="I795" s="50">
        <f>(DAX__2019_2020__33[[#This Row],[Adj Close]]-DAX__2019_2020__33[[#This Row],[Adj Open]])/DAX__2019_2020__33[[#This Row],[Adj Open]]</f>
        <v>-3.231108504514979E-2</v>
      </c>
      <c r="J795" s="50">
        <f>DAX__2019_2020__33[[#This Row],[Adj Close]]-DAX__2019_2020__33[[#This Row],[Adj Open]]</f>
        <v>-8.4277048303983122</v>
      </c>
      <c r="K795" s="50">
        <v>1418530</v>
      </c>
    </row>
    <row r="796" spans="1:11" x14ac:dyDescent="0.3">
      <c r="A796" s="51" t="str">
        <f t="shared" si="16"/>
        <v>ADS.DE</v>
      </c>
      <c r="B796" s="52" t="s">
        <v>372</v>
      </c>
      <c r="C796" s="50" t="s">
        <v>3309</v>
      </c>
      <c r="D796" s="50">
        <f>DAX__2019_2020__33[[#This Row],[Open]]*(DAX__2019_2020__33[[#This Row],[Adj Close]]/DAX__2019_2020__33[[#This Row],[Close]])</f>
        <v>256.44962215733818</v>
      </c>
      <c r="E796" s="50" t="s">
        <v>3310</v>
      </c>
      <c r="F796" s="50" t="s">
        <v>3311</v>
      </c>
      <c r="G796" s="50" t="s">
        <v>2655</v>
      </c>
      <c r="H796" s="50" t="s">
        <v>3312</v>
      </c>
      <c r="I796" s="50">
        <f>(DAX__2019_2020__33[[#This Row],[Adj Close]]-DAX__2019_2020__33[[#This Row],[Adj Open]])/DAX__2019_2020__33[[#This Row],[Adj Open]]</f>
        <v>-1.7266966978104713E-2</v>
      </c>
      <c r="J796" s="50">
        <f>DAX__2019_2020__33[[#This Row],[Adj Close]]-DAX__2019_2020__33[[#This Row],[Adj Open]]</f>
        <v>-4.4281071573381894</v>
      </c>
      <c r="K796" s="50">
        <v>1341838</v>
      </c>
    </row>
    <row r="797" spans="1:11" x14ac:dyDescent="0.3">
      <c r="A797" s="51" t="str">
        <f t="shared" si="16"/>
        <v>ADS.DE</v>
      </c>
      <c r="B797" s="52" t="s">
        <v>373</v>
      </c>
      <c r="C797" s="50" t="s">
        <v>3313</v>
      </c>
      <c r="D797" s="50">
        <f>DAX__2019_2020__33[[#This Row],[Open]]*(DAX__2019_2020__33[[#This Row],[Adj Close]]/DAX__2019_2020__33[[#This Row],[Close]])</f>
        <v>249.54559748232518</v>
      </c>
      <c r="E797" s="50" t="s">
        <v>2978</v>
      </c>
      <c r="F797" s="50" t="s">
        <v>3314</v>
      </c>
      <c r="G797" s="50" t="s">
        <v>2910</v>
      </c>
      <c r="H797" s="50" t="s">
        <v>3315</v>
      </c>
      <c r="I797" s="50">
        <f>(DAX__2019_2020__33[[#This Row],[Adj Close]]-DAX__2019_2020__33[[#This Row],[Adj Open]])/DAX__2019_2020__33[[#This Row],[Adj Open]]</f>
        <v>1.7172754077745727E-3</v>
      </c>
      <c r="J797" s="50">
        <f>DAX__2019_2020__33[[#This Row],[Adj Close]]-DAX__2019_2020__33[[#This Row],[Adj Open]]</f>
        <v>0.42853851767480933</v>
      </c>
      <c r="K797" s="50">
        <v>1475579</v>
      </c>
    </row>
    <row r="798" spans="1:11" x14ac:dyDescent="0.3">
      <c r="A798" s="51" t="str">
        <f t="shared" si="16"/>
        <v>ADS.DE</v>
      </c>
      <c r="B798" s="52" t="s">
        <v>374</v>
      </c>
      <c r="C798" s="50" t="s">
        <v>3316</v>
      </c>
      <c r="D798" s="50">
        <f>DAX__2019_2020__33[[#This Row],[Open]]*(DAX__2019_2020__33[[#This Row],[Adj Close]]/DAX__2019_2020__33[[#This Row],[Close]])</f>
        <v>244.26043216240561</v>
      </c>
      <c r="E798" s="50" t="s">
        <v>2726</v>
      </c>
      <c r="F798" s="50" t="s">
        <v>3317</v>
      </c>
      <c r="G798" s="50" t="s">
        <v>2656</v>
      </c>
      <c r="H798" s="50" t="s">
        <v>3318</v>
      </c>
      <c r="I798" s="50">
        <f>(DAX__2019_2020__33[[#This Row],[Adj Close]]-DAX__2019_2020__33[[#This Row],[Adj Open]])/DAX__2019_2020__33[[#This Row],[Adj Open]]</f>
        <v>2.5340896686158721E-3</v>
      </c>
      <c r="J798" s="50">
        <f>DAX__2019_2020__33[[#This Row],[Adj Close]]-DAX__2019_2020__33[[#This Row],[Adj Open]]</f>
        <v>0.61897783759440017</v>
      </c>
      <c r="K798" s="50">
        <v>1365486</v>
      </c>
    </row>
    <row r="799" spans="1:11" x14ac:dyDescent="0.3">
      <c r="A799" s="51" t="str">
        <f t="shared" si="16"/>
        <v>ADS.DE</v>
      </c>
      <c r="B799" s="52" t="s">
        <v>375</v>
      </c>
      <c r="C799" s="50" t="s">
        <v>3319</v>
      </c>
      <c r="D799" s="50">
        <f>DAX__2019_2020__33[[#This Row],[Open]]*(DAX__2019_2020__33[[#This Row],[Adj Close]]/DAX__2019_2020__33[[#This Row],[Close]])</f>
        <v>234.73762913505135</v>
      </c>
      <c r="E799" s="50" t="s">
        <v>3320</v>
      </c>
      <c r="F799" s="50" t="s">
        <v>3321</v>
      </c>
      <c r="G799" s="50" t="s">
        <v>2648</v>
      </c>
      <c r="H799" s="50" t="s">
        <v>3322</v>
      </c>
      <c r="I799" s="50">
        <f>(DAX__2019_2020__33[[#This Row],[Adj Close]]-DAX__2019_2020__33[[#This Row],[Adj Open]])/DAX__2019_2020__33[[#This Row],[Adj Open]]</f>
        <v>1.6430032454361049E-2</v>
      </c>
      <c r="J799" s="50">
        <f>DAX__2019_2020__33[[#This Row],[Adj Close]]-DAX__2019_2020__33[[#This Row],[Adj Open]]</f>
        <v>3.8567468649486614</v>
      </c>
      <c r="K799" s="50">
        <v>1916560</v>
      </c>
    </row>
    <row r="800" spans="1:11" x14ac:dyDescent="0.3">
      <c r="A800" s="51" t="str">
        <f t="shared" si="16"/>
        <v>ADS.DE</v>
      </c>
      <c r="B800" s="52" t="s">
        <v>376</v>
      </c>
      <c r="C800" s="50" t="s">
        <v>3323</v>
      </c>
      <c r="D800" s="50">
        <f>DAX__2019_2020__33[[#This Row],[Open]]*(DAX__2019_2020__33[[#This Row],[Adj Close]]/DAX__2019_2020__33[[#This Row],[Close]])</f>
        <v>240.97505847789202</v>
      </c>
      <c r="E800" s="50" t="s">
        <v>2921</v>
      </c>
      <c r="F800" s="50" t="s">
        <v>3324</v>
      </c>
      <c r="G800" s="50" t="s">
        <v>3325</v>
      </c>
      <c r="H800" s="50" t="s">
        <v>3326</v>
      </c>
      <c r="I800" s="50">
        <f>(DAX__2019_2020__33[[#This Row],[Adj Close]]-DAX__2019_2020__33[[#This Row],[Adj Open]])/DAX__2019_2020__33[[#This Row],[Adj Open]]</f>
        <v>-2.548902163024281E-2</v>
      </c>
      <c r="J800" s="50">
        <f>DAX__2019_2020__33[[#This Row],[Adj Close]]-DAX__2019_2020__33[[#This Row],[Adj Open]]</f>
        <v>-6.1422184778920155</v>
      </c>
      <c r="K800" s="50">
        <v>1352197</v>
      </c>
    </row>
    <row r="801" spans="1:11" x14ac:dyDescent="0.3">
      <c r="A801" s="51" t="str">
        <f t="shared" si="16"/>
        <v>ADS.DE</v>
      </c>
      <c r="B801" s="52" t="s">
        <v>377</v>
      </c>
      <c r="C801" s="50" t="s">
        <v>2619</v>
      </c>
      <c r="D801" s="50">
        <f>DAX__2019_2020__33[[#This Row],[Open]]*(DAX__2019_2020__33[[#This Row],[Adj Close]]/DAX__2019_2020__33[[#This Row],[Close]])</f>
        <v>237.92776892803718</v>
      </c>
      <c r="E801" s="50" t="s">
        <v>3316</v>
      </c>
      <c r="F801" s="50" t="s">
        <v>3327</v>
      </c>
      <c r="G801" s="50" t="s">
        <v>2649</v>
      </c>
      <c r="H801" s="50" t="s">
        <v>2650</v>
      </c>
      <c r="I801" s="50">
        <f>(DAX__2019_2020__33[[#This Row],[Adj Close]]-DAX__2019_2020__33[[#This Row],[Adj Open]])/DAX__2019_2020__33[[#This Row],[Adj Open]]</f>
        <v>4.6027375320534317E-3</v>
      </c>
      <c r="J801" s="50">
        <f>DAX__2019_2020__33[[#This Row],[Adj Close]]-DAX__2019_2020__33[[#This Row],[Adj Open]]</f>
        <v>1.095119071962813</v>
      </c>
      <c r="K801" s="50">
        <v>1357238</v>
      </c>
    </row>
    <row r="802" spans="1:11" x14ac:dyDescent="0.3">
      <c r="A802" s="51" t="str">
        <f t="shared" si="16"/>
        <v>ADS.DE</v>
      </c>
      <c r="B802" s="52" t="s">
        <v>378</v>
      </c>
      <c r="C802" s="50" t="s">
        <v>3328</v>
      </c>
      <c r="D802" s="50">
        <f>DAX__2019_2020__33[[#This Row],[Open]]*(DAX__2019_2020__33[[#This Row],[Adj Close]]/DAX__2019_2020__33[[#This Row],[Close]])</f>
        <v>238.83243568646139</v>
      </c>
      <c r="E802" s="50" t="s">
        <v>2692</v>
      </c>
      <c r="F802" s="50" t="s">
        <v>3329</v>
      </c>
      <c r="G802" s="50" t="s">
        <v>3330</v>
      </c>
      <c r="H802" s="50" t="s">
        <v>3331</v>
      </c>
      <c r="I802" s="50">
        <f>(DAX__2019_2020__33[[#This Row],[Adj Close]]-DAX__2019_2020__33[[#This Row],[Adj Open]])/DAX__2019_2020__33[[#This Row],[Adj Open]]</f>
        <v>6.3795493654757781E-3</v>
      </c>
      <c r="J802" s="50">
        <f>DAX__2019_2020__33[[#This Row],[Adj Close]]-DAX__2019_2020__33[[#This Row],[Adj Open]]</f>
        <v>1.5236433135385994</v>
      </c>
      <c r="K802" s="50">
        <v>893698</v>
      </c>
    </row>
    <row r="803" spans="1:11" x14ac:dyDescent="0.3">
      <c r="A803" s="51" t="str">
        <f t="shared" si="16"/>
        <v>ADS.DE</v>
      </c>
      <c r="B803" s="52" t="s">
        <v>379</v>
      </c>
      <c r="C803" s="50" t="s">
        <v>3332</v>
      </c>
      <c r="D803" s="50">
        <f>DAX__2019_2020__33[[#This Row],[Open]]*(DAX__2019_2020__33[[#This Row],[Adj Close]]/DAX__2019_2020__33[[#This Row],[Close]])</f>
        <v>240.49891836008482</v>
      </c>
      <c r="E803" s="50" t="s">
        <v>2622</v>
      </c>
      <c r="F803" s="50" t="s">
        <v>3333</v>
      </c>
      <c r="G803" s="50" t="s">
        <v>3334</v>
      </c>
      <c r="H803" s="50" t="s">
        <v>3335</v>
      </c>
      <c r="I803" s="50">
        <f>(DAX__2019_2020__33[[#This Row],[Adj Close]]-DAX__2019_2020__33[[#This Row],[Adj Open]])/DAX__2019_2020__33[[#This Row],[Adj Open]]</f>
        <v>-1.3660649214088428E-2</v>
      </c>
      <c r="J803" s="50">
        <f>DAX__2019_2020__33[[#This Row],[Adj Close]]-DAX__2019_2020__33[[#This Row],[Adj Open]]</f>
        <v>-3.2853713600848096</v>
      </c>
      <c r="K803" s="50">
        <v>843273</v>
      </c>
    </row>
    <row r="804" spans="1:11" x14ac:dyDescent="0.3">
      <c r="A804" s="51" t="str">
        <f t="shared" si="16"/>
        <v>ADS.DE</v>
      </c>
      <c r="B804" s="52" t="s">
        <v>380</v>
      </c>
      <c r="C804" s="50" t="s">
        <v>2603</v>
      </c>
      <c r="D804" s="50">
        <f>DAX__2019_2020__33[[#This Row],[Open]]*(DAX__2019_2020__33[[#This Row],[Adj Close]]/DAX__2019_2020__33[[#This Row],[Close]])</f>
        <v>231.40463189291063</v>
      </c>
      <c r="E804" s="50" t="s">
        <v>3336</v>
      </c>
      <c r="F804" s="50" t="s">
        <v>3337</v>
      </c>
      <c r="G804" s="50" t="s">
        <v>3338</v>
      </c>
      <c r="H804" s="50" t="s">
        <v>3339</v>
      </c>
      <c r="I804" s="50">
        <f>(DAX__2019_2020__33[[#This Row],[Adj Close]]-DAX__2019_2020__33[[#This Row],[Adj Open]])/DAX__2019_2020__33[[#This Row],[Adj Open]]</f>
        <v>-8.0246790123457128E-3</v>
      </c>
      <c r="J804" s="50">
        <f>DAX__2019_2020__33[[#This Row],[Adj Close]]-DAX__2019_2020__33[[#This Row],[Adj Open]]</f>
        <v>-1.8569478929106253</v>
      </c>
      <c r="K804" s="50">
        <v>1150132</v>
      </c>
    </row>
    <row r="805" spans="1:11" x14ac:dyDescent="0.3">
      <c r="A805" s="51" t="str">
        <f t="shared" si="16"/>
        <v>ADS.DE</v>
      </c>
      <c r="B805" s="52" t="s">
        <v>381</v>
      </c>
      <c r="C805" s="50" t="s">
        <v>2468</v>
      </c>
      <c r="D805" s="50">
        <f>DAX__2019_2020__33[[#This Row],[Open]]*(DAX__2019_2020__33[[#This Row],[Adj Close]]/DAX__2019_2020__33[[#This Row],[Close]])</f>
        <v>202.83614053889826</v>
      </c>
      <c r="E805" s="50" t="s">
        <v>2569</v>
      </c>
      <c r="F805" s="50" t="s">
        <v>2486</v>
      </c>
      <c r="G805" s="50" t="s">
        <v>3340</v>
      </c>
      <c r="H805" s="50" t="s">
        <v>3341</v>
      </c>
      <c r="I805" s="50">
        <f>(DAX__2019_2020__33[[#This Row],[Adj Close]]-DAX__2019_2020__33[[#This Row],[Adj Open]])/DAX__2019_2020__33[[#This Row],[Adj Open]]</f>
        <v>6.7136164319248862E-2</v>
      </c>
      <c r="J805" s="50">
        <f>DAX__2019_2020__33[[#This Row],[Adj Close]]-DAX__2019_2020__33[[#This Row],[Adj Open]]</f>
        <v>13.617640461101729</v>
      </c>
      <c r="K805" s="50">
        <v>2387113</v>
      </c>
    </row>
    <row r="806" spans="1:11" x14ac:dyDescent="0.3">
      <c r="A806" s="51" t="str">
        <f t="shared" si="16"/>
        <v>ADS.DE</v>
      </c>
      <c r="B806" s="52" t="s">
        <v>382</v>
      </c>
      <c r="C806" s="50" t="s">
        <v>3342</v>
      </c>
      <c r="D806" s="50">
        <f>DAX__2019_2020__33[[#This Row],[Open]]*(DAX__2019_2020__33[[#This Row],[Adj Close]]/DAX__2019_2020__33[[#This Row],[Close]])</f>
        <v>218.97733148546052</v>
      </c>
      <c r="E806" s="50" t="s">
        <v>3343</v>
      </c>
      <c r="F806" s="50" t="s">
        <v>3344</v>
      </c>
      <c r="G806" s="50" t="s">
        <v>3345</v>
      </c>
      <c r="H806" s="50" t="s">
        <v>3346</v>
      </c>
      <c r="I806" s="50">
        <f>(DAX__2019_2020__33[[#This Row],[Adj Close]]-DAX__2019_2020__33[[#This Row],[Adj Open]])/DAX__2019_2020__33[[#This Row],[Adj Open]]</f>
        <v>-3.8921492136396861E-2</v>
      </c>
      <c r="J806" s="50">
        <f>DAX__2019_2020__33[[#This Row],[Adj Close]]-DAX__2019_2020__33[[#This Row],[Adj Open]]</f>
        <v>-8.5229244854605213</v>
      </c>
      <c r="K806" s="50">
        <v>2082033</v>
      </c>
    </row>
    <row r="807" spans="1:11" x14ac:dyDescent="0.3">
      <c r="A807" s="51" t="str">
        <f t="shared" si="16"/>
        <v>ADS.DE</v>
      </c>
      <c r="B807" s="52" t="s">
        <v>383</v>
      </c>
      <c r="C807" s="50" t="s">
        <v>3347</v>
      </c>
      <c r="D807" s="50">
        <f>DAX__2019_2020__33[[#This Row],[Open]]*(DAX__2019_2020__33[[#This Row],[Adj Close]]/DAX__2019_2020__33[[#This Row],[Close]])</f>
        <v>201.88386692404583</v>
      </c>
      <c r="E807" s="50" t="s">
        <v>2446</v>
      </c>
      <c r="F807" s="50" t="s">
        <v>3348</v>
      </c>
      <c r="G807" s="50" t="s">
        <v>3349</v>
      </c>
      <c r="H807" s="50" t="s">
        <v>3350</v>
      </c>
      <c r="I807" s="50">
        <f>(DAX__2019_2020__33[[#This Row],[Adj Close]]-DAX__2019_2020__33[[#This Row],[Adj Open]])/DAX__2019_2020__33[[#This Row],[Adj Open]]</f>
        <v>-5.2830174528301931E-2</v>
      </c>
      <c r="J807" s="50">
        <f>DAX__2019_2020__33[[#This Row],[Adj Close]]-DAX__2019_2020__33[[#This Row],[Adj Open]]</f>
        <v>-10.665559924045823</v>
      </c>
      <c r="K807" s="50">
        <v>3716777</v>
      </c>
    </row>
    <row r="808" spans="1:11" x14ac:dyDescent="0.3">
      <c r="A808" s="51" t="str">
        <f t="shared" si="16"/>
        <v>ADS.DE</v>
      </c>
      <c r="B808" s="52" t="s">
        <v>384</v>
      </c>
      <c r="C808" s="50" t="s">
        <v>3351</v>
      </c>
      <c r="D808" s="50">
        <f>DAX__2019_2020__33[[#This Row],[Open]]*(DAX__2019_2020__33[[#This Row],[Adj Close]]/DAX__2019_2020__33[[#This Row],[Close]])</f>
        <v>177.60066923738586</v>
      </c>
      <c r="E808" s="50" t="s">
        <v>3352</v>
      </c>
      <c r="F808" s="50" t="s">
        <v>3353</v>
      </c>
      <c r="G808" s="50" t="s">
        <v>3354</v>
      </c>
      <c r="H808" s="50" t="s">
        <v>3355</v>
      </c>
      <c r="I808" s="50">
        <f>(DAX__2019_2020__33[[#This Row],[Adj Close]]-DAX__2019_2020__33[[#This Row],[Adj Open]])/DAX__2019_2020__33[[#This Row],[Adj Open]]</f>
        <v>-6.766753351206424E-2</v>
      </c>
      <c r="J808" s="50">
        <f>DAX__2019_2020__33[[#This Row],[Adj Close]]-DAX__2019_2020__33[[#This Row],[Adj Open]]</f>
        <v>-12.017799237385844</v>
      </c>
      <c r="K808" s="50">
        <v>3869716</v>
      </c>
    </row>
    <row r="809" spans="1:11" x14ac:dyDescent="0.3">
      <c r="A809" s="51" t="str">
        <f t="shared" si="16"/>
        <v>ADS.DE</v>
      </c>
      <c r="B809" s="52" t="s">
        <v>385</v>
      </c>
      <c r="C809" s="50" t="s">
        <v>3356</v>
      </c>
      <c r="D809" s="50">
        <f>DAX__2019_2020__33[[#This Row],[Open]]*(DAX__2019_2020__33[[#This Row],[Adj Close]]/DAX__2019_2020__33[[#This Row],[Close]])</f>
        <v>169.50627262409827</v>
      </c>
      <c r="E809" s="50" t="s">
        <v>3357</v>
      </c>
      <c r="F809" s="50" t="s">
        <v>3358</v>
      </c>
      <c r="G809" s="50" t="s">
        <v>3359</v>
      </c>
      <c r="H809" s="50" t="s">
        <v>3360</v>
      </c>
      <c r="I809" s="50">
        <f>(DAX__2019_2020__33[[#This Row],[Adj Close]]-DAX__2019_2020__33[[#This Row],[Adj Open]])/DAX__2019_2020__33[[#This Row],[Adj Open]]</f>
        <v>-3.4044932584269716E-2</v>
      </c>
      <c r="J809" s="50">
        <f>DAX__2019_2020__33[[#This Row],[Adj Close]]-DAX__2019_2020__33[[#This Row],[Adj Open]]</f>
        <v>-5.7708296240982691</v>
      </c>
      <c r="K809" s="50">
        <v>3718888</v>
      </c>
    </row>
    <row r="810" spans="1:11" x14ac:dyDescent="0.3">
      <c r="A810" s="51" t="str">
        <f t="shared" si="16"/>
        <v>ADS.DE</v>
      </c>
      <c r="B810" s="52" t="s">
        <v>386</v>
      </c>
      <c r="C810" s="50" t="s">
        <v>3361</v>
      </c>
      <c r="D810" s="50">
        <f>DAX__2019_2020__33[[#This Row],[Open]]*(DAX__2019_2020__33[[#This Row],[Adj Close]]/DAX__2019_2020__33[[#This Row],[Close]])</f>
        <v>156.38381217226777</v>
      </c>
      <c r="E810" s="50" t="s">
        <v>3362</v>
      </c>
      <c r="F810" s="50" t="s">
        <v>3363</v>
      </c>
      <c r="G810" s="50" t="s">
        <v>3364</v>
      </c>
      <c r="H810" s="50" t="s">
        <v>3365</v>
      </c>
      <c r="I810" s="50">
        <f>(DAX__2019_2020__33[[#This Row],[Adj Close]]-DAX__2019_2020__33[[#This Row],[Adj Open]])/DAX__2019_2020__33[[#This Row],[Adj Open]]</f>
        <v>6.990619857565343E-2</v>
      </c>
      <c r="J810" s="50">
        <f>DAX__2019_2020__33[[#This Row],[Adj Close]]-DAX__2019_2020__33[[#This Row],[Adj Open]]</f>
        <v>10.932197827732239</v>
      </c>
      <c r="K810" s="50">
        <v>3543671</v>
      </c>
    </row>
    <row r="811" spans="1:11" x14ac:dyDescent="0.3">
      <c r="A811" s="51" t="str">
        <f t="shared" si="16"/>
        <v>ADS.DE</v>
      </c>
      <c r="B811" s="52" t="s">
        <v>387</v>
      </c>
      <c r="C811" s="50" t="s">
        <v>3366</v>
      </c>
      <c r="D811" s="50">
        <f>DAX__2019_2020__33[[#This Row],[Open]]*(DAX__2019_2020__33[[#This Row],[Adj Close]]/DAX__2019_2020__33[[#This Row],[Close]])</f>
        <v>172.24884820094968</v>
      </c>
      <c r="E811" s="50" t="s">
        <v>3366</v>
      </c>
      <c r="F811" s="50" t="s">
        <v>3367</v>
      </c>
      <c r="G811" s="50" t="s">
        <v>3368</v>
      </c>
      <c r="H811" s="50" t="s">
        <v>3369</v>
      </c>
      <c r="I811" s="50">
        <f>(DAX__2019_2020__33[[#This Row],[Adj Close]]-DAX__2019_2020__33[[#This Row],[Adj Open]])/DAX__2019_2020__33[[#This Row],[Adj Open]]</f>
        <v>-4.3564820777177854E-2</v>
      </c>
      <c r="J811" s="50">
        <f>DAX__2019_2020__33[[#This Row],[Adj Close]]-DAX__2019_2020__33[[#This Row],[Adj Open]]</f>
        <v>-7.5039902009496871</v>
      </c>
      <c r="K811" s="50">
        <v>2263460</v>
      </c>
    </row>
    <row r="812" spans="1:11" x14ac:dyDescent="0.3">
      <c r="A812" s="51" t="str">
        <f t="shared" si="16"/>
        <v>ADS.DE</v>
      </c>
      <c r="B812" s="52" t="s">
        <v>388</v>
      </c>
      <c r="C812" s="50" t="s">
        <v>3370</v>
      </c>
      <c r="D812" s="50">
        <f>DAX__2019_2020__33[[#This Row],[Open]]*(DAX__2019_2020__33[[#This Row],[Adj Close]]/DAX__2019_2020__33[[#This Row],[Close]])</f>
        <v>159.96438840575661</v>
      </c>
      <c r="E812" s="50" t="s">
        <v>3371</v>
      </c>
      <c r="F812" s="50" t="s">
        <v>3372</v>
      </c>
      <c r="G812" s="50" t="s">
        <v>3373</v>
      </c>
      <c r="H812" s="50" t="s">
        <v>3374</v>
      </c>
      <c r="I812" s="50">
        <f>(DAX__2019_2020__33[[#This Row],[Adj Close]]-DAX__2019_2020__33[[#This Row],[Adj Open]])/DAX__2019_2020__33[[#This Row],[Adj Open]]</f>
        <v>-6.3102632768249449E-3</v>
      </c>
      <c r="J812" s="50">
        <f>DAX__2019_2020__33[[#This Row],[Adj Close]]-DAX__2019_2020__33[[#This Row],[Adj Open]]</f>
        <v>-1.0094174057566079</v>
      </c>
      <c r="K812" s="50">
        <v>2139454</v>
      </c>
    </row>
    <row r="813" spans="1:11" x14ac:dyDescent="0.3">
      <c r="A813" s="51" t="str">
        <f t="shared" si="16"/>
        <v>ADS.DE</v>
      </c>
      <c r="B813" s="52" t="s">
        <v>389</v>
      </c>
      <c r="C813" s="50" t="s">
        <v>3375</v>
      </c>
      <c r="D813" s="50">
        <f>DAX__2019_2020__33[[#This Row],[Open]]*(DAX__2019_2020__33[[#This Row],[Adj Close]]/DAX__2019_2020__33[[#This Row],[Close]])</f>
        <v>160.13581571001276</v>
      </c>
      <c r="E813" s="50" t="s">
        <v>3376</v>
      </c>
      <c r="F813" s="50" t="s">
        <v>3377</v>
      </c>
      <c r="G813" s="50" t="s">
        <v>3378</v>
      </c>
      <c r="H813" s="50" t="s">
        <v>3379</v>
      </c>
      <c r="I813" s="50">
        <f>(DAX__2019_2020__33[[#This Row],[Adj Close]]-DAX__2019_2020__33[[#This Row],[Adj Open]])/DAX__2019_2020__33[[#This Row],[Adj Open]]</f>
        <v>5.3044706159735916E-2</v>
      </c>
      <c r="J813" s="50">
        <f>DAX__2019_2020__33[[#This Row],[Adj Close]]-DAX__2019_2020__33[[#This Row],[Adj Open]]</f>
        <v>8.4943572899872493</v>
      </c>
      <c r="K813" s="50">
        <v>1816061</v>
      </c>
    </row>
    <row r="814" spans="1:11" x14ac:dyDescent="0.3">
      <c r="A814" s="51" t="str">
        <f t="shared" si="16"/>
        <v>ADS.DE</v>
      </c>
      <c r="B814" s="52" t="s">
        <v>390</v>
      </c>
      <c r="C814" s="50" t="s">
        <v>3380</v>
      </c>
      <c r="D814" s="50">
        <f>DAX__2019_2020__33[[#This Row],[Open]]*(DAX__2019_2020__33[[#This Row],[Adj Close]]/DAX__2019_2020__33[[#This Row],[Close]])</f>
        <v>177.71493321832699</v>
      </c>
      <c r="E814" s="50" t="s">
        <v>3381</v>
      </c>
      <c r="F814" s="50" t="s">
        <v>3382</v>
      </c>
      <c r="G814" s="50" t="s">
        <v>3383</v>
      </c>
      <c r="H814" s="50" t="s">
        <v>3384</v>
      </c>
      <c r="I814" s="50">
        <f>(DAX__2019_2020__33[[#This Row],[Adj Close]]-DAX__2019_2020__33[[#This Row],[Adj Open]])/DAX__2019_2020__33[[#This Row],[Adj Open]]</f>
        <v>2.6149421984498548E-2</v>
      </c>
      <c r="J814" s="50">
        <f>DAX__2019_2020__33[[#This Row],[Adj Close]]-DAX__2019_2020__33[[#This Row],[Adj Open]]</f>
        <v>4.6471427816730113</v>
      </c>
      <c r="K814" s="50">
        <v>2781574</v>
      </c>
    </row>
    <row r="815" spans="1:11" x14ac:dyDescent="0.3">
      <c r="A815" s="51" t="str">
        <f t="shared" si="16"/>
        <v>ADS.DE</v>
      </c>
      <c r="B815" s="52" t="s">
        <v>391</v>
      </c>
      <c r="C815" s="50" t="s">
        <v>3385</v>
      </c>
      <c r="D815" s="50">
        <f>DAX__2019_2020__33[[#This Row],[Open]]*(DAX__2019_2020__33[[#This Row],[Adj Close]]/DAX__2019_2020__33[[#This Row],[Close]])</f>
        <v>174.03913543876328</v>
      </c>
      <c r="E815" s="50" t="s">
        <v>2295</v>
      </c>
      <c r="F815" s="50" t="s">
        <v>3386</v>
      </c>
      <c r="G815" s="50" t="s">
        <v>3387</v>
      </c>
      <c r="H815" s="50" t="s">
        <v>3388</v>
      </c>
      <c r="I815" s="50">
        <f>(DAX__2019_2020__33[[#This Row],[Adj Close]]-DAX__2019_2020__33[[#This Row],[Adj Open]])/DAX__2019_2020__33[[#This Row],[Adj Open]]</f>
        <v>-1.1709345910192293E-2</v>
      </c>
      <c r="J815" s="50">
        <f>DAX__2019_2020__33[[#This Row],[Adj Close]]-DAX__2019_2020__33[[#This Row],[Adj Open]]</f>
        <v>-2.0378844387632853</v>
      </c>
      <c r="K815" s="50">
        <v>1813196</v>
      </c>
    </row>
    <row r="816" spans="1:11" x14ac:dyDescent="0.3">
      <c r="A816" s="51" t="str">
        <f t="shared" si="16"/>
        <v>ADS.DE</v>
      </c>
      <c r="B816" s="52" t="s">
        <v>392</v>
      </c>
      <c r="C816" s="50" t="s">
        <v>3389</v>
      </c>
      <c r="D816" s="50">
        <f>DAX__2019_2020__33[[#This Row],[Open]]*(DAX__2019_2020__33[[#This Row],[Adj Close]]/DAX__2019_2020__33[[#This Row],[Close]])</f>
        <v>181.14315612552582</v>
      </c>
      <c r="E816" s="50" t="s">
        <v>3390</v>
      </c>
      <c r="F816" s="50" t="s">
        <v>3391</v>
      </c>
      <c r="G816" s="50" t="s">
        <v>3392</v>
      </c>
      <c r="H816" s="50" t="s">
        <v>3393</v>
      </c>
      <c r="I816" s="50">
        <f>(DAX__2019_2020__33[[#This Row],[Adj Close]]-DAX__2019_2020__33[[#This Row],[Adj Open]])/DAX__2019_2020__33[[#This Row],[Adj Open]]</f>
        <v>2.6811092278356263E-2</v>
      </c>
      <c r="J816" s="50">
        <f>DAX__2019_2020__33[[#This Row],[Adj Close]]-DAX__2019_2020__33[[#This Row],[Adj Open]]</f>
        <v>4.8566458744741681</v>
      </c>
      <c r="K816" s="50">
        <v>1834349</v>
      </c>
    </row>
    <row r="817" spans="1:11" x14ac:dyDescent="0.3">
      <c r="A817" s="51" t="str">
        <f t="shared" si="16"/>
        <v>ADS.DE</v>
      </c>
      <c r="B817" s="52" t="s">
        <v>393</v>
      </c>
      <c r="C817" s="50" t="s">
        <v>2376</v>
      </c>
      <c r="D817" s="50">
        <f>DAX__2019_2020__33[[#This Row],[Open]]*(DAX__2019_2020__33[[#This Row],[Adj Close]]/DAX__2019_2020__33[[#This Row],[Close]])</f>
        <v>195.12266639767975</v>
      </c>
      <c r="E817" s="50" t="s">
        <v>2468</v>
      </c>
      <c r="F817" s="50" t="s">
        <v>3394</v>
      </c>
      <c r="G817" s="50" t="s">
        <v>2492</v>
      </c>
      <c r="H817" s="50" t="s">
        <v>3395</v>
      </c>
      <c r="I817" s="50">
        <f>(DAX__2019_2020__33[[#This Row],[Adj Close]]-DAX__2019_2020__33[[#This Row],[Adj Open]])/DAX__2019_2020__33[[#This Row],[Adj Open]]</f>
        <v>2.9770649968881891E-2</v>
      </c>
      <c r="J817" s="50">
        <f>DAX__2019_2020__33[[#This Row],[Adj Close]]-DAX__2019_2020__33[[#This Row],[Adj Open]]</f>
        <v>5.8089286023202362</v>
      </c>
      <c r="K817" s="50">
        <v>2194130</v>
      </c>
    </row>
    <row r="818" spans="1:11" x14ac:dyDescent="0.3">
      <c r="A818" s="51" t="str">
        <f t="shared" si="16"/>
        <v>ADS.DE</v>
      </c>
      <c r="B818" s="52" t="s">
        <v>394</v>
      </c>
      <c r="C818" s="50" t="s">
        <v>2350</v>
      </c>
      <c r="D818" s="50">
        <f>DAX__2019_2020__33[[#This Row],[Open]]*(DAX__2019_2020__33[[#This Row],[Adj Close]]/DAX__2019_2020__33[[#This Row],[Close]])</f>
        <v>196.1701679169571</v>
      </c>
      <c r="E818" s="50" t="s">
        <v>3396</v>
      </c>
      <c r="F818" s="50" t="s">
        <v>2373</v>
      </c>
      <c r="G818" s="50" t="s">
        <v>3397</v>
      </c>
      <c r="H818" s="50" t="s">
        <v>3398</v>
      </c>
      <c r="I818" s="50">
        <f>(DAX__2019_2020__33[[#This Row],[Adj Close]]-DAX__2019_2020__33[[#This Row],[Adj Open]])/DAX__2019_2020__33[[#This Row],[Adj Open]]</f>
        <v>4.1747601941747564E-2</v>
      </c>
      <c r="J818" s="50">
        <f>DAX__2019_2020__33[[#This Row],[Adj Close]]-DAX__2019_2020__33[[#This Row],[Adj Open]]</f>
        <v>8.189634083042904</v>
      </c>
      <c r="K818" s="50">
        <v>1292384</v>
      </c>
    </row>
    <row r="819" spans="1:11" x14ac:dyDescent="0.3">
      <c r="A819" s="51" t="str">
        <f t="shared" si="16"/>
        <v>ADS.DE</v>
      </c>
      <c r="B819" s="52" t="s">
        <v>395</v>
      </c>
      <c r="C819" s="50" t="s">
        <v>3399</v>
      </c>
      <c r="D819" s="50">
        <f>DAX__2019_2020__33[[#This Row],[Open]]*(DAX__2019_2020__33[[#This Row],[Adj Close]]/DAX__2019_2020__33[[#This Row],[Close]])</f>
        <v>200.36020759801013</v>
      </c>
      <c r="E819" s="50" t="s">
        <v>2505</v>
      </c>
      <c r="F819" s="50" t="s">
        <v>3400</v>
      </c>
      <c r="G819" s="50" t="s">
        <v>3401</v>
      </c>
      <c r="H819" s="50" t="s">
        <v>3402</v>
      </c>
      <c r="I819" s="50">
        <f>(DAX__2019_2020__33[[#This Row],[Adj Close]]-DAX__2019_2020__33[[#This Row],[Adj Open]])/DAX__2019_2020__33[[#This Row],[Adj Open]]</f>
        <v>-6.8916209189626154E-3</v>
      </c>
      <c r="J819" s="50">
        <f>DAX__2019_2020__33[[#This Row],[Adj Close]]-DAX__2019_2020__33[[#This Row],[Adj Open]]</f>
        <v>-1.3808065980101389</v>
      </c>
      <c r="K819" s="50">
        <v>1265677</v>
      </c>
    </row>
    <row r="820" spans="1:11" x14ac:dyDescent="0.3">
      <c r="A820" s="51" t="str">
        <f t="shared" si="16"/>
        <v>ADS.DE</v>
      </c>
      <c r="B820" s="52" t="s">
        <v>396</v>
      </c>
      <c r="C820" s="50" t="s">
        <v>3403</v>
      </c>
      <c r="D820" s="50">
        <f>DAX__2019_2020__33[[#This Row],[Open]]*(DAX__2019_2020__33[[#This Row],[Adj Close]]/DAX__2019_2020__33[[#This Row],[Close]])</f>
        <v>199.16986211290313</v>
      </c>
      <c r="E820" s="50" t="s">
        <v>3404</v>
      </c>
      <c r="F820" s="50" t="s">
        <v>2416</v>
      </c>
      <c r="G820" s="50" t="s">
        <v>2482</v>
      </c>
      <c r="H820" s="50" t="s">
        <v>3405</v>
      </c>
      <c r="I820" s="50">
        <f>(DAX__2019_2020__33[[#This Row],[Adj Close]]-DAX__2019_2020__33[[#This Row],[Adj Open]])/DAX__2019_2020__33[[#This Row],[Adj Open]]</f>
        <v>-1.1235912347193192E-2</v>
      </c>
      <c r="J820" s="50">
        <f>DAX__2019_2020__33[[#This Row],[Adj Close]]-DAX__2019_2020__33[[#This Row],[Adj Open]]</f>
        <v>-2.2378551129031337</v>
      </c>
      <c r="K820" s="50">
        <v>990692</v>
      </c>
    </row>
    <row r="821" spans="1:11" x14ac:dyDescent="0.3">
      <c r="A821" s="51" t="str">
        <f t="shared" si="16"/>
        <v>ADS.DE</v>
      </c>
      <c r="B821" s="52" t="s">
        <v>397</v>
      </c>
      <c r="C821" s="50" t="s">
        <v>2492</v>
      </c>
      <c r="D821" s="50">
        <f>DAX__2019_2020__33[[#This Row],[Open]]*(DAX__2019_2020__33[[#This Row],[Adj Close]]/DAX__2019_2020__33[[#This Row],[Close]])</f>
        <v>200.93159721510241</v>
      </c>
      <c r="E821" s="50" t="s">
        <v>2461</v>
      </c>
      <c r="F821" s="50" t="s">
        <v>3406</v>
      </c>
      <c r="G821" s="50" t="s">
        <v>3407</v>
      </c>
      <c r="H821" s="50" t="s">
        <v>3408</v>
      </c>
      <c r="I821" s="50">
        <f>(DAX__2019_2020__33[[#This Row],[Adj Close]]-DAX__2019_2020__33[[#This Row],[Adj Open]])/DAX__2019_2020__33[[#This Row],[Adj Open]]</f>
        <v>-2.4170644549763129E-2</v>
      </c>
      <c r="J821" s="50">
        <f>DAX__2019_2020__33[[#This Row],[Adj Close]]-DAX__2019_2020__33[[#This Row],[Adj Open]]</f>
        <v>-4.8566462151024155</v>
      </c>
      <c r="K821" s="50">
        <v>1266450</v>
      </c>
    </row>
    <row r="822" spans="1:11" x14ac:dyDescent="0.3">
      <c r="A822" s="51" t="str">
        <f t="shared" si="16"/>
        <v>ADS.DE</v>
      </c>
      <c r="B822" s="52" t="s">
        <v>398</v>
      </c>
      <c r="C822" s="50" t="s">
        <v>2389</v>
      </c>
      <c r="D822" s="50">
        <f>DAX__2019_2020__33[[#This Row],[Open]]*(DAX__2019_2020__33[[#This Row],[Adj Close]]/DAX__2019_2020__33[[#This Row],[Close]])</f>
        <v>189.88510549115588</v>
      </c>
      <c r="E822" s="50" t="s">
        <v>2395</v>
      </c>
      <c r="F822" s="50" t="s">
        <v>2327</v>
      </c>
      <c r="G822" s="50" t="s">
        <v>3409</v>
      </c>
      <c r="H822" s="50" t="s">
        <v>3410</v>
      </c>
      <c r="I822" s="50">
        <f>(DAX__2019_2020__33[[#This Row],[Adj Close]]-DAX__2019_2020__33[[#This Row],[Adj Open]])/DAX__2019_2020__33[[#This Row],[Adj Open]]</f>
        <v>2.2568305593831163E-3</v>
      </c>
      <c r="J822" s="50">
        <f>DAX__2019_2020__33[[#This Row],[Adj Close]]-DAX__2019_2020__33[[#This Row],[Adj Open]]</f>
        <v>0.42853850884412736</v>
      </c>
      <c r="K822" s="50">
        <v>1014076</v>
      </c>
    </row>
    <row r="823" spans="1:11" x14ac:dyDescent="0.3">
      <c r="A823" s="51" t="str">
        <f t="shared" si="16"/>
        <v>ADS.DE</v>
      </c>
      <c r="B823" s="52" t="s">
        <v>399</v>
      </c>
      <c r="C823" s="50" t="s">
        <v>2339</v>
      </c>
      <c r="D823" s="50">
        <f>DAX__2019_2020__33[[#This Row],[Open]]*(DAX__2019_2020__33[[#This Row],[Adj Close]]/DAX__2019_2020__33[[#This Row],[Close]])</f>
        <v>190.64693200332979</v>
      </c>
      <c r="E823" s="50" t="s">
        <v>2398</v>
      </c>
      <c r="F823" s="50" t="s">
        <v>3411</v>
      </c>
      <c r="G823" s="50" t="s">
        <v>2407</v>
      </c>
      <c r="H823" s="50" t="s">
        <v>3412</v>
      </c>
      <c r="I823" s="50">
        <f>(DAX__2019_2020__33[[#This Row],[Adj Close]]-DAX__2019_2020__33[[#This Row],[Adj Open]])/DAX__2019_2020__33[[#This Row],[Adj Open]]</f>
        <v>-1.2237747436130019E-2</v>
      </c>
      <c r="J823" s="50">
        <f>DAX__2019_2020__33[[#This Row],[Adj Close]]-DAX__2019_2020__33[[#This Row],[Adj Open]]</f>
        <v>-2.3330890033298033</v>
      </c>
      <c r="K823" s="50">
        <v>879102</v>
      </c>
    </row>
    <row r="824" spans="1:11" x14ac:dyDescent="0.3">
      <c r="A824" s="51" t="str">
        <f t="shared" si="16"/>
        <v>ADS.DE</v>
      </c>
      <c r="B824" s="52" t="s">
        <v>400</v>
      </c>
      <c r="C824" s="50" t="s">
        <v>2316</v>
      </c>
      <c r="D824" s="50">
        <f>DAX__2019_2020__33[[#This Row],[Open]]*(DAX__2019_2020__33[[#This Row],[Adj Close]]/DAX__2019_2020__33[[#This Row],[Close]])</f>
        <v>186.36165412864764</v>
      </c>
      <c r="E824" s="50" t="s">
        <v>2391</v>
      </c>
      <c r="F824" s="50" t="s">
        <v>3413</v>
      </c>
      <c r="G824" s="50" t="s">
        <v>3414</v>
      </c>
      <c r="H824" s="50" t="s">
        <v>3415</v>
      </c>
      <c r="I824" s="50">
        <f>(DAX__2019_2020__33[[#This Row],[Adj Close]]-DAX__2019_2020__33[[#This Row],[Adj Open]])/DAX__2019_2020__33[[#This Row],[Adj Open]]</f>
        <v>-3.6535483442035985E-2</v>
      </c>
      <c r="J824" s="50">
        <f>DAX__2019_2020__33[[#This Row],[Adj Close]]-DAX__2019_2020__33[[#This Row],[Adj Open]]</f>
        <v>-6.8088131286476425</v>
      </c>
      <c r="K824" s="50">
        <v>1103716</v>
      </c>
    </row>
    <row r="825" spans="1:11" x14ac:dyDescent="0.3">
      <c r="A825" s="51" t="str">
        <f t="shared" si="16"/>
        <v>ADS.DE</v>
      </c>
      <c r="B825" s="52" t="s">
        <v>401</v>
      </c>
      <c r="C825" s="50" t="s">
        <v>2324</v>
      </c>
      <c r="D825" s="50">
        <f>DAX__2019_2020__33[[#This Row],[Open]]*(DAX__2019_2020__33[[#This Row],[Adj Close]]/DAX__2019_2020__33[[#This Row],[Close]])</f>
        <v>186.17122194639015</v>
      </c>
      <c r="E825" s="50" t="s">
        <v>2400</v>
      </c>
      <c r="F825" s="50" t="s">
        <v>3416</v>
      </c>
      <c r="G825" s="50" t="s">
        <v>3417</v>
      </c>
      <c r="H825" s="50" t="s">
        <v>3418</v>
      </c>
      <c r="I825" s="50">
        <f>(DAX__2019_2020__33[[#This Row],[Adj Close]]-DAX__2019_2020__33[[#This Row],[Adj Open]])/DAX__2019_2020__33[[#This Row],[Adj Open]]</f>
        <v>2.3529442455242959E-2</v>
      </c>
      <c r="J825" s="50">
        <f>DAX__2019_2020__33[[#This Row],[Adj Close]]-DAX__2019_2020__33[[#This Row],[Adj Open]]</f>
        <v>4.380505053609852</v>
      </c>
      <c r="K825" s="50">
        <v>938539</v>
      </c>
    </row>
    <row r="826" spans="1:11" x14ac:dyDescent="0.3">
      <c r="A826" s="51" t="str">
        <f t="shared" si="16"/>
        <v>ADS.DE</v>
      </c>
      <c r="B826" s="52" t="s">
        <v>402</v>
      </c>
      <c r="C826" s="50" t="s">
        <v>2350</v>
      </c>
      <c r="D826" s="50">
        <f>DAX__2019_2020__33[[#This Row],[Open]]*(DAX__2019_2020__33[[#This Row],[Adj Close]]/DAX__2019_2020__33[[#This Row],[Close]])</f>
        <v>196.17017613766743</v>
      </c>
      <c r="E826" s="50" t="s">
        <v>3419</v>
      </c>
      <c r="F826" s="50" t="s">
        <v>2383</v>
      </c>
      <c r="G826" s="50" t="s">
        <v>2479</v>
      </c>
      <c r="H826" s="50" t="s">
        <v>3420</v>
      </c>
      <c r="I826" s="50">
        <f>(DAX__2019_2020__33[[#This Row],[Adj Close]]-DAX__2019_2020__33[[#This Row],[Adj Open]])/DAX__2019_2020__33[[#This Row],[Adj Open]]</f>
        <v>9.223271844660234E-3</v>
      </c>
      <c r="J826" s="50">
        <f>DAX__2019_2020__33[[#This Row],[Adj Close]]-DAX__2019_2020__33[[#This Row],[Adj Open]]</f>
        <v>1.8093308623325868</v>
      </c>
      <c r="K826" s="50">
        <v>1076100</v>
      </c>
    </row>
    <row r="827" spans="1:11" x14ac:dyDescent="0.3">
      <c r="A827" s="51" t="str">
        <f t="shared" ref="A827:A890" si="17">"ADS.DE"</f>
        <v>ADS.DE</v>
      </c>
      <c r="B827" s="52" t="s">
        <v>403</v>
      </c>
      <c r="C827" s="50" t="s">
        <v>3421</v>
      </c>
      <c r="D827" s="50">
        <f>DAX__2019_2020__33[[#This Row],[Open]]*(DAX__2019_2020__33[[#This Row],[Adj Close]]/DAX__2019_2020__33[[#This Row],[Close]])</f>
        <v>197.31291963204154</v>
      </c>
      <c r="E827" s="50" t="s">
        <v>2458</v>
      </c>
      <c r="F827" s="50" t="s">
        <v>3400</v>
      </c>
      <c r="G827" s="50" t="s">
        <v>3422</v>
      </c>
      <c r="H827" s="50" t="s">
        <v>3423</v>
      </c>
      <c r="I827" s="50">
        <f>(DAX__2019_2020__33[[#This Row],[Adj Close]]-DAX__2019_2020__33[[#This Row],[Adj Open]])/DAX__2019_2020__33[[#This Row],[Adj Open]]</f>
        <v>4.2471057564735425E-2</v>
      </c>
      <c r="J827" s="50">
        <f>DAX__2019_2020__33[[#This Row],[Adj Close]]-DAX__2019_2020__33[[#This Row],[Adj Open]]</f>
        <v>8.3800883679584501</v>
      </c>
      <c r="K827" s="50">
        <v>1010055</v>
      </c>
    </row>
    <row r="828" spans="1:11" x14ac:dyDescent="0.3">
      <c r="A828" s="51" t="str">
        <f t="shared" si="17"/>
        <v>ADS.DE</v>
      </c>
      <c r="B828" s="52" t="s">
        <v>404</v>
      </c>
      <c r="C828" s="50" t="s">
        <v>3424</v>
      </c>
      <c r="D828" s="50">
        <f>DAX__2019_2020__33[[#This Row],[Open]]*(DAX__2019_2020__33[[#This Row],[Adj Close]]/DAX__2019_2020__33[[#This Row],[Close]])</f>
        <v>210.64487272436253</v>
      </c>
      <c r="E828" s="50" t="s">
        <v>3425</v>
      </c>
      <c r="F828" s="50" t="s">
        <v>2507</v>
      </c>
      <c r="G828" s="50" t="s">
        <v>3426</v>
      </c>
      <c r="H828" s="50" t="s">
        <v>3427</v>
      </c>
      <c r="I828" s="50">
        <f>(DAX__2019_2020__33[[#This Row],[Adj Close]]-DAX__2019_2020__33[[#This Row],[Adj Open]])/DAX__2019_2020__33[[#This Row],[Adj Open]]</f>
        <v>1.4014493860956217E-2</v>
      </c>
      <c r="J828" s="50">
        <f>DAX__2019_2020__33[[#This Row],[Adj Close]]-DAX__2019_2020__33[[#This Row],[Adj Open]]</f>
        <v>2.9520812756374823</v>
      </c>
      <c r="K828" s="50">
        <v>1319853</v>
      </c>
    </row>
    <row r="829" spans="1:11" x14ac:dyDescent="0.3">
      <c r="A829" s="51" t="str">
        <f t="shared" si="17"/>
        <v>ADS.DE</v>
      </c>
      <c r="B829" s="52" t="s">
        <v>405</v>
      </c>
      <c r="C829" s="50" t="s">
        <v>3428</v>
      </c>
      <c r="D829" s="50">
        <f>DAX__2019_2020__33[[#This Row],[Open]]*(DAX__2019_2020__33[[#This Row],[Adj Close]]/DAX__2019_2020__33[[#This Row],[Close]])</f>
        <v>216.92993150415521</v>
      </c>
      <c r="E829" s="50" t="s">
        <v>2582</v>
      </c>
      <c r="F829" s="50" t="s">
        <v>3429</v>
      </c>
      <c r="G829" s="50" t="s">
        <v>3430</v>
      </c>
      <c r="H829" s="50" t="s">
        <v>3431</v>
      </c>
      <c r="I829" s="50">
        <f>(DAX__2019_2020__33[[#This Row],[Adj Close]]-DAX__2019_2020__33[[#This Row],[Adj Open]])/DAX__2019_2020__33[[#This Row],[Adj Open]]</f>
        <v>-1.2730504661143555E-2</v>
      </c>
      <c r="J829" s="50">
        <f>DAX__2019_2020__33[[#This Row],[Adj Close]]-DAX__2019_2020__33[[#This Row],[Adj Open]]</f>
        <v>-2.7616275041552001</v>
      </c>
      <c r="K829" s="50">
        <v>750236</v>
      </c>
    </row>
    <row r="830" spans="1:11" x14ac:dyDescent="0.3">
      <c r="A830" s="51" t="str">
        <f t="shared" si="17"/>
        <v>ADS.DE</v>
      </c>
      <c r="B830" s="52" t="s">
        <v>406</v>
      </c>
      <c r="C830" s="50" t="s">
        <v>3432</v>
      </c>
      <c r="D830" s="50">
        <f>DAX__2019_2020__33[[#This Row],[Open]]*(DAX__2019_2020__33[[#This Row],[Adj Close]]/DAX__2019_2020__33[[#This Row],[Close]])</f>
        <v>211.40669883238405</v>
      </c>
      <c r="E830" s="50" t="s">
        <v>2526</v>
      </c>
      <c r="F830" s="50" t="s">
        <v>2448</v>
      </c>
      <c r="G830" s="50" t="s">
        <v>2509</v>
      </c>
      <c r="H830" s="50" t="s">
        <v>3433</v>
      </c>
      <c r="I830" s="50">
        <f>(DAX__2019_2020__33[[#This Row],[Adj Close]]-DAX__2019_2020__33[[#This Row],[Adj Open]])/DAX__2019_2020__33[[#This Row],[Adj Open]]</f>
        <v>-3.4684671171171126E-2</v>
      </c>
      <c r="J830" s="50">
        <f>DAX__2019_2020__33[[#This Row],[Adj Close]]-DAX__2019_2020__33[[#This Row],[Adj Open]]</f>
        <v>-7.3325718323840476</v>
      </c>
      <c r="K830" s="50">
        <v>1038603</v>
      </c>
    </row>
    <row r="831" spans="1:11" x14ac:dyDescent="0.3">
      <c r="A831" s="51" t="str">
        <f t="shared" si="17"/>
        <v>ADS.DE</v>
      </c>
      <c r="B831" s="52" t="s">
        <v>407</v>
      </c>
      <c r="C831" s="50" t="s">
        <v>2436</v>
      </c>
      <c r="D831" s="50">
        <f>DAX__2019_2020__33[[#This Row],[Open]]*(DAX__2019_2020__33[[#This Row],[Adj Close]]/DAX__2019_2020__33[[#This Row],[Close]])</f>
        <v>204.26458369293221</v>
      </c>
      <c r="E831" s="50" t="s">
        <v>2451</v>
      </c>
      <c r="F831" s="50" t="s">
        <v>3434</v>
      </c>
      <c r="G831" s="50" t="s">
        <v>2442</v>
      </c>
      <c r="H831" s="50" t="s">
        <v>3435</v>
      </c>
      <c r="I831" s="50">
        <f>(DAX__2019_2020__33[[#This Row],[Adj Close]]-DAX__2019_2020__33[[#This Row],[Adj Open]])/DAX__2019_2020__33[[#This Row],[Adj Open]]</f>
        <v>-1.3053627039627027E-2</v>
      </c>
      <c r="J831" s="50">
        <f>DAX__2019_2020__33[[#This Row],[Adj Close]]-DAX__2019_2020__33[[#This Row],[Adj Open]]</f>
        <v>-2.6663936929322176</v>
      </c>
      <c r="K831" s="50">
        <v>821745</v>
      </c>
    </row>
    <row r="832" spans="1:11" x14ac:dyDescent="0.3">
      <c r="A832" s="51" t="str">
        <f t="shared" si="17"/>
        <v>ADS.DE</v>
      </c>
      <c r="B832" s="52" t="s">
        <v>408</v>
      </c>
      <c r="C832" s="50" t="s">
        <v>2453</v>
      </c>
      <c r="D832" s="50">
        <f>DAX__2019_2020__33[[#This Row],[Open]]*(DAX__2019_2020__33[[#This Row],[Adj Close]]/DAX__2019_2020__33[[#This Row],[Close]])</f>
        <v>207.02617510056541</v>
      </c>
      <c r="E832" s="50" t="s">
        <v>2531</v>
      </c>
      <c r="F832" s="50" t="s">
        <v>2458</v>
      </c>
      <c r="G832" s="50" t="s">
        <v>3436</v>
      </c>
      <c r="H832" s="50" t="s">
        <v>3437</v>
      </c>
      <c r="I832" s="50">
        <f>(DAX__2019_2020__33[[#This Row],[Adj Close]]-DAX__2019_2020__33[[#This Row],[Adj Open]])/DAX__2019_2020__33[[#This Row],[Adj Open]]</f>
        <v>5.979774774050887E-3</v>
      </c>
      <c r="J832" s="50">
        <f>DAX__2019_2020__33[[#This Row],[Adj Close]]-DAX__2019_2020__33[[#This Row],[Adj Open]]</f>
        <v>1.2379698994346029</v>
      </c>
      <c r="K832" s="50">
        <v>1279772</v>
      </c>
    </row>
    <row r="833" spans="1:11" x14ac:dyDescent="0.3">
      <c r="A833" s="51" t="str">
        <f t="shared" si="17"/>
        <v>ADS.DE</v>
      </c>
      <c r="B833" s="52" t="s">
        <v>409</v>
      </c>
      <c r="C833" s="50" t="s">
        <v>3344</v>
      </c>
      <c r="D833" s="50">
        <f>DAX__2019_2020__33[[#This Row],[Open]]*(DAX__2019_2020__33[[#This Row],[Adj Close]]/DAX__2019_2020__33[[#This Row],[Close]])</f>
        <v>209.88303668477914</v>
      </c>
      <c r="E833" s="50" t="s">
        <v>3438</v>
      </c>
      <c r="F833" s="50" t="s">
        <v>3439</v>
      </c>
      <c r="G833" s="50" t="s">
        <v>3440</v>
      </c>
      <c r="H833" s="50" t="s">
        <v>3441</v>
      </c>
      <c r="I833" s="50">
        <f>(DAX__2019_2020__33[[#This Row],[Adj Close]]-DAX__2019_2020__33[[#This Row],[Adj Open]])/DAX__2019_2020__33[[#This Row],[Adj Open]]</f>
        <v>5.4447006926869896E-3</v>
      </c>
      <c r="J833" s="50">
        <f>DAX__2019_2020__33[[#This Row],[Adj Close]]-DAX__2019_2020__33[[#This Row],[Adj Open]]</f>
        <v>1.1427503152208658</v>
      </c>
      <c r="K833" s="50">
        <v>617101</v>
      </c>
    </row>
    <row r="834" spans="1:11" x14ac:dyDescent="0.3">
      <c r="A834" s="51" t="str">
        <f t="shared" si="17"/>
        <v>ADS.DE</v>
      </c>
      <c r="B834" s="52" t="s">
        <v>410</v>
      </c>
      <c r="C834" s="50" t="s">
        <v>2514</v>
      </c>
      <c r="D834" s="50">
        <f>DAX__2019_2020__33[[#This Row],[Open]]*(DAX__2019_2020__33[[#This Row],[Adj Close]]/DAX__2019_2020__33[[#This Row],[Close]])</f>
        <v>207.4071250217213</v>
      </c>
      <c r="E834" s="50" t="s">
        <v>3442</v>
      </c>
      <c r="F834" s="50" t="s">
        <v>2432</v>
      </c>
      <c r="G834" s="50" t="s">
        <v>2489</v>
      </c>
      <c r="H834" s="50" t="s">
        <v>3443</v>
      </c>
      <c r="I834" s="50">
        <f>(DAX__2019_2020__33[[#This Row],[Adj Close]]-DAX__2019_2020__33[[#This Row],[Adj Open]])/DAX__2019_2020__33[[#This Row],[Adj Open]]</f>
        <v>-3.03030574338422E-2</v>
      </c>
      <c r="J834" s="50">
        <f>DAX__2019_2020__33[[#This Row],[Adj Close]]-DAX__2019_2020__33[[#This Row],[Adj Open]]</f>
        <v>-6.2850700217213102</v>
      </c>
      <c r="K834" s="50">
        <v>1011225</v>
      </c>
    </row>
    <row r="835" spans="1:11" x14ac:dyDescent="0.3">
      <c r="A835" s="51" t="str">
        <f t="shared" si="17"/>
        <v>ADS.DE</v>
      </c>
      <c r="B835" s="52" t="s">
        <v>411</v>
      </c>
      <c r="C835" s="50" t="s">
        <v>2473</v>
      </c>
      <c r="D835" s="50">
        <f>DAX__2019_2020__33[[#This Row],[Open]]*(DAX__2019_2020__33[[#This Row],[Adj Close]]/DAX__2019_2020__33[[#This Row],[Close]])</f>
        <v>201.50296546558582</v>
      </c>
      <c r="E835" s="50" t="s">
        <v>3444</v>
      </c>
      <c r="F835" s="50" t="s">
        <v>2358</v>
      </c>
      <c r="G835" s="50" t="s">
        <v>2482</v>
      </c>
      <c r="H835" s="50" t="s">
        <v>3405</v>
      </c>
      <c r="I835" s="50">
        <f>(DAX__2019_2020__33[[#This Row],[Adj Close]]-DAX__2019_2020__33[[#This Row],[Adj Open]])/DAX__2019_2020__33[[#This Row],[Adj Open]]</f>
        <v>-2.2684323553374606E-2</v>
      </c>
      <c r="J835" s="50">
        <f>DAX__2019_2020__33[[#This Row],[Adj Close]]-DAX__2019_2020__33[[#This Row],[Adj Open]]</f>
        <v>-4.570958465585818</v>
      </c>
      <c r="K835" s="50">
        <v>886899</v>
      </c>
    </row>
    <row r="836" spans="1:11" x14ac:dyDescent="0.3">
      <c r="A836" s="51" t="str">
        <f t="shared" si="17"/>
        <v>ADS.DE</v>
      </c>
      <c r="B836" s="52" t="s">
        <v>412</v>
      </c>
      <c r="C836" s="50" t="s">
        <v>2382</v>
      </c>
      <c r="D836" s="50">
        <f>DAX__2019_2020__33[[#This Row],[Open]]*(DAX__2019_2020__33[[#This Row],[Adj Close]]/DAX__2019_2020__33[[#This Row],[Close]])</f>
        <v>196.64632704835873</v>
      </c>
      <c r="E836" s="50" t="s">
        <v>3445</v>
      </c>
      <c r="F836" s="50" t="s">
        <v>2355</v>
      </c>
      <c r="G836" s="50" t="s">
        <v>2354</v>
      </c>
      <c r="H836" s="50" t="s">
        <v>3446</v>
      </c>
      <c r="I836" s="50">
        <f>(DAX__2019_2020__33[[#This Row],[Adj Close]]-DAX__2019_2020__33[[#This Row],[Adj Open]])/DAX__2019_2020__33[[#This Row],[Adj Open]]</f>
        <v>9.2009394673124301E-3</v>
      </c>
      <c r="J836" s="50">
        <f>DAX__2019_2020__33[[#This Row],[Adj Close]]-DAX__2019_2020__33[[#This Row],[Adj Open]]</f>
        <v>1.8093309516412717</v>
      </c>
      <c r="K836" s="50">
        <v>930845</v>
      </c>
    </row>
    <row r="837" spans="1:11" x14ac:dyDescent="0.3">
      <c r="A837" s="51" t="str">
        <f t="shared" si="17"/>
        <v>ADS.DE</v>
      </c>
      <c r="B837" s="52" t="s">
        <v>413</v>
      </c>
      <c r="C837" s="50" t="s">
        <v>2369</v>
      </c>
      <c r="D837" s="50">
        <f>DAX__2019_2020__33[[#This Row],[Open]]*(DAX__2019_2020__33[[#This Row],[Adj Close]]/DAX__2019_2020__33[[#This Row],[Close]])</f>
        <v>193.88471896057067</v>
      </c>
      <c r="E837" s="50" t="s">
        <v>2359</v>
      </c>
      <c r="F837" s="50" t="s">
        <v>2372</v>
      </c>
      <c r="G837" s="50" t="s">
        <v>3447</v>
      </c>
      <c r="H837" s="50" t="s">
        <v>3448</v>
      </c>
      <c r="I837" s="50">
        <f>(DAX__2019_2020__33[[#This Row],[Adj Close]]-DAX__2019_2020__33[[#This Row],[Adj Open]])/DAX__2019_2020__33[[#This Row],[Adj Open]]</f>
        <v>8.8408052404476516E-3</v>
      </c>
      <c r="J837" s="50">
        <f>DAX__2019_2020__33[[#This Row],[Adj Close]]-DAX__2019_2020__33[[#This Row],[Adj Open]]</f>
        <v>1.7140970394293333</v>
      </c>
      <c r="K837" s="50">
        <v>878116</v>
      </c>
    </row>
    <row r="838" spans="1:11" x14ac:dyDescent="0.3">
      <c r="A838" s="51" t="str">
        <f t="shared" si="17"/>
        <v>ADS.DE</v>
      </c>
      <c r="B838" s="52" t="s">
        <v>414</v>
      </c>
      <c r="C838" s="50" t="s">
        <v>3449</v>
      </c>
      <c r="D838" s="50">
        <f>DAX__2019_2020__33[[#This Row],[Open]]*(DAX__2019_2020__33[[#This Row],[Adj Close]]/DAX__2019_2020__33[[#This Row],[Close]])</f>
        <v>188.78998946508719</v>
      </c>
      <c r="E838" s="50" t="s">
        <v>2513</v>
      </c>
      <c r="F838" s="50" t="s">
        <v>3450</v>
      </c>
      <c r="G838" s="50" t="s">
        <v>2482</v>
      </c>
      <c r="H838" s="50" t="s">
        <v>3405</v>
      </c>
      <c r="I838" s="50">
        <f>(DAX__2019_2020__33[[#This Row],[Adj Close]]-DAX__2019_2020__33[[#This Row],[Adj Open]])/DAX__2019_2020__33[[#This Row],[Adj Open]]</f>
        <v>4.3127379571248445E-2</v>
      </c>
      <c r="J838" s="50">
        <f>DAX__2019_2020__33[[#This Row],[Adj Close]]-DAX__2019_2020__33[[#This Row],[Adj Open]]</f>
        <v>8.1420175349128101</v>
      </c>
      <c r="K838" s="50">
        <v>1409663</v>
      </c>
    </row>
    <row r="839" spans="1:11" x14ac:dyDescent="0.3">
      <c r="A839" s="51" t="str">
        <f t="shared" si="17"/>
        <v>ADS.DE</v>
      </c>
      <c r="B839" s="52" t="s">
        <v>415</v>
      </c>
      <c r="C839" s="50" t="s">
        <v>3451</v>
      </c>
      <c r="D839" s="50">
        <f>DAX__2019_2020__33[[#This Row],[Open]]*(DAX__2019_2020__33[[#This Row],[Adj Close]]/DAX__2019_2020__33[[#This Row],[Close]])</f>
        <v>197.59861492498391</v>
      </c>
      <c r="E839" s="50" t="s">
        <v>3452</v>
      </c>
      <c r="F839" s="50" t="s">
        <v>3453</v>
      </c>
      <c r="G839" s="50" t="s">
        <v>3447</v>
      </c>
      <c r="H839" s="50" t="s">
        <v>3448</v>
      </c>
      <c r="I839" s="50">
        <f>(DAX__2019_2020__33[[#This Row],[Adj Close]]-DAX__2019_2020__33[[#This Row],[Adj Open]])/DAX__2019_2020__33[[#This Row],[Adj Open]]</f>
        <v>-1.0120510843373613E-2</v>
      </c>
      <c r="J839" s="50">
        <f>DAX__2019_2020__33[[#This Row],[Adj Close]]-DAX__2019_2020__33[[#This Row],[Adj Open]]</f>
        <v>-1.9997989249839065</v>
      </c>
      <c r="K839" s="50">
        <v>963143</v>
      </c>
    </row>
    <row r="840" spans="1:11" x14ac:dyDescent="0.3">
      <c r="A840" s="51" t="str">
        <f t="shared" si="17"/>
        <v>ADS.DE</v>
      </c>
      <c r="B840" s="52" t="s">
        <v>416</v>
      </c>
      <c r="C840" s="50" t="s">
        <v>2430</v>
      </c>
      <c r="D840" s="50">
        <f>DAX__2019_2020__33[[#This Row],[Open]]*(DAX__2019_2020__33[[#This Row],[Adj Close]]/DAX__2019_2020__33[[#This Row],[Close]])</f>
        <v>194.36084931651808</v>
      </c>
      <c r="E840" s="50" t="s">
        <v>2448</v>
      </c>
      <c r="F840" s="50" t="s">
        <v>3454</v>
      </c>
      <c r="G840" s="50" t="s">
        <v>2440</v>
      </c>
      <c r="H840" s="50" t="s">
        <v>3455</v>
      </c>
      <c r="I840" s="50">
        <f>(DAX__2019_2020__33[[#This Row],[Adj Close]]-DAX__2019_2020__33[[#This Row],[Adj Open]])/DAX__2019_2020__33[[#This Row],[Adj Open]]</f>
        <v>4.1156265326126533E-2</v>
      </c>
      <c r="J840" s="50">
        <f>DAX__2019_2020__33[[#This Row],[Adj Close]]-DAX__2019_2020__33[[#This Row],[Adj Open]]</f>
        <v>7.9991666834819171</v>
      </c>
      <c r="K840" s="50">
        <v>1214197</v>
      </c>
    </row>
    <row r="841" spans="1:11" x14ac:dyDescent="0.3">
      <c r="A841" s="51" t="str">
        <f t="shared" si="17"/>
        <v>ADS.DE</v>
      </c>
      <c r="B841" s="52" t="s">
        <v>417</v>
      </c>
      <c r="C841" s="50" t="s">
        <v>2459</v>
      </c>
      <c r="D841" s="50">
        <f>DAX__2019_2020__33[[#This Row],[Open]]*(DAX__2019_2020__33[[#This Row],[Adj Close]]/DAX__2019_2020__33[[#This Row],[Close]])</f>
        <v>204.45502101009873</v>
      </c>
      <c r="E841" s="50" t="s">
        <v>2514</v>
      </c>
      <c r="F841" s="50" t="s">
        <v>3456</v>
      </c>
      <c r="G841" s="50" t="s">
        <v>2495</v>
      </c>
      <c r="H841" s="50" t="s">
        <v>3457</v>
      </c>
      <c r="I841" s="50">
        <f>(DAX__2019_2020__33[[#This Row],[Adj Close]]-DAX__2019_2020__33[[#This Row],[Adj Open]])/DAX__2019_2020__33[[#This Row],[Adj Open]]</f>
        <v>-2.5617140553569655E-2</v>
      </c>
      <c r="J841" s="50">
        <f>DAX__2019_2020__33[[#This Row],[Adj Close]]-DAX__2019_2020__33[[#This Row],[Adj Open]]</f>
        <v>-5.2375530100987362</v>
      </c>
      <c r="K841" s="50">
        <v>1247587</v>
      </c>
    </row>
    <row r="842" spans="1:11" x14ac:dyDescent="0.3">
      <c r="A842" s="51" t="str">
        <f t="shared" si="17"/>
        <v>ADS.DE</v>
      </c>
      <c r="B842" s="52" t="s">
        <v>418</v>
      </c>
      <c r="C842" s="50" t="s">
        <v>2375</v>
      </c>
      <c r="D842" s="50">
        <f>DAX__2019_2020__33[[#This Row],[Open]]*(DAX__2019_2020__33[[#This Row],[Adj Close]]/DAX__2019_2020__33[[#This Row],[Close]])</f>
        <v>193.31332305968562</v>
      </c>
      <c r="E842" s="50" t="s">
        <v>2369</v>
      </c>
      <c r="F842" s="50" t="s">
        <v>3458</v>
      </c>
      <c r="G842" s="50" t="s">
        <v>2319</v>
      </c>
      <c r="H842" s="50" t="s">
        <v>3459</v>
      </c>
      <c r="I842" s="50">
        <f>(DAX__2019_2020__33[[#This Row],[Adj Close]]-DAX__2019_2020__33[[#This Row],[Adj Open]])/DAX__2019_2020__33[[#This Row],[Adj Open]]</f>
        <v>-4.507386206896543E-2</v>
      </c>
      <c r="J842" s="50">
        <f>DAX__2019_2020__33[[#This Row],[Adj Close]]-DAX__2019_2020__33[[#This Row],[Adj Open]]</f>
        <v>-8.7133780596856241</v>
      </c>
      <c r="K842" s="50">
        <v>1494144</v>
      </c>
    </row>
    <row r="843" spans="1:11" x14ac:dyDescent="0.3">
      <c r="A843" s="51" t="str">
        <f t="shared" si="17"/>
        <v>ADS.DE</v>
      </c>
      <c r="B843" s="52" t="s">
        <v>419</v>
      </c>
      <c r="C843" s="50" t="s">
        <v>2394</v>
      </c>
      <c r="D843" s="50">
        <f>DAX__2019_2020__33[[#This Row],[Open]]*(DAX__2019_2020__33[[#This Row],[Adj Close]]/DAX__2019_2020__33[[#This Row],[Close]])</f>
        <v>187.50439691176999</v>
      </c>
      <c r="E843" s="50" t="s">
        <v>3460</v>
      </c>
      <c r="F843" s="50" t="s">
        <v>3461</v>
      </c>
      <c r="G843" s="50" t="s">
        <v>2386</v>
      </c>
      <c r="H843" s="50" t="s">
        <v>3462</v>
      </c>
      <c r="I843" s="50">
        <f>(DAX__2019_2020__33[[#This Row],[Adj Close]]-DAX__2019_2020__33[[#This Row],[Adj Open]])/DAX__2019_2020__33[[#This Row],[Adj Open]]</f>
        <v>9.9035655633387485E-3</v>
      </c>
      <c r="J843" s="50">
        <f>DAX__2019_2020__33[[#This Row],[Adj Close]]-DAX__2019_2020__33[[#This Row],[Adj Open]]</f>
        <v>1.8569620882300057</v>
      </c>
      <c r="K843" s="50">
        <v>828679</v>
      </c>
    </row>
    <row r="844" spans="1:11" x14ac:dyDescent="0.3">
      <c r="A844" s="51" t="str">
        <f t="shared" si="17"/>
        <v>ADS.DE</v>
      </c>
      <c r="B844" s="52" t="s">
        <v>420</v>
      </c>
      <c r="C844" s="50" t="s">
        <v>3460</v>
      </c>
      <c r="D844" s="50">
        <f>DAX__2019_2020__33[[#This Row],[Open]]*(DAX__2019_2020__33[[#This Row],[Adj Close]]/DAX__2019_2020__33[[#This Row],[Close]])</f>
        <v>189.83750414719447</v>
      </c>
      <c r="E844" s="50" t="s">
        <v>2346</v>
      </c>
      <c r="F844" s="50" t="s">
        <v>3463</v>
      </c>
      <c r="G844" s="50" t="s">
        <v>2344</v>
      </c>
      <c r="H844" s="50" t="s">
        <v>3464</v>
      </c>
      <c r="I844" s="50">
        <f>(DAX__2019_2020__33[[#This Row],[Adj Close]]-DAX__2019_2020__33[[#This Row],[Adj Open]])/DAX__2019_2020__33[[#This Row],[Adj Open]]</f>
        <v>3.2605667441012666E-3</v>
      </c>
      <c r="J844" s="50">
        <f>DAX__2019_2020__33[[#This Row],[Adj Close]]-DAX__2019_2020__33[[#This Row],[Adj Open]]</f>
        <v>0.61897785280552853</v>
      </c>
      <c r="K844" s="50">
        <v>1016561</v>
      </c>
    </row>
    <row r="845" spans="1:11" x14ac:dyDescent="0.3">
      <c r="A845" s="51" t="str">
        <f t="shared" si="17"/>
        <v>ADS.DE</v>
      </c>
      <c r="B845" s="52" t="s">
        <v>421</v>
      </c>
      <c r="C845" s="50" t="s">
        <v>2344</v>
      </c>
      <c r="D845" s="50">
        <f>DAX__2019_2020__33[[#This Row],[Open]]*(DAX__2019_2020__33[[#This Row],[Adj Close]]/DAX__2019_2020__33[[#This Row],[Close]])</f>
        <v>190.45647755744207</v>
      </c>
      <c r="E845" s="50" t="s">
        <v>2494</v>
      </c>
      <c r="F845" s="50" t="s">
        <v>3460</v>
      </c>
      <c r="G845" s="50" t="s">
        <v>2435</v>
      </c>
      <c r="H845" s="50" t="s">
        <v>3465</v>
      </c>
      <c r="I845" s="50">
        <f>(DAX__2019_2020__33[[#This Row],[Adj Close]]-DAX__2019_2020__33[[#This Row],[Adj Open]])/DAX__2019_2020__33[[#This Row],[Adj Open]]</f>
        <v>4.5500029999999941E-2</v>
      </c>
      <c r="J845" s="50">
        <f>DAX__2019_2020__33[[#This Row],[Adj Close]]-DAX__2019_2020__33[[#This Row],[Adj Open]]</f>
        <v>8.6657754425579299</v>
      </c>
      <c r="K845" s="50">
        <v>1165279</v>
      </c>
    </row>
    <row r="846" spans="1:11" x14ac:dyDescent="0.3">
      <c r="A846" s="51" t="str">
        <f t="shared" si="17"/>
        <v>ADS.DE</v>
      </c>
      <c r="B846" s="52" t="s">
        <v>422</v>
      </c>
      <c r="C846" s="50" t="s">
        <v>2492</v>
      </c>
      <c r="D846" s="50">
        <f>DAX__2019_2020__33[[#This Row],[Open]]*(DAX__2019_2020__33[[#This Row],[Adj Close]]/DAX__2019_2020__33[[#This Row],[Close]])</f>
        <v>200.93158817984383</v>
      </c>
      <c r="E846" s="50" t="s">
        <v>2445</v>
      </c>
      <c r="F846" s="50" t="s">
        <v>3466</v>
      </c>
      <c r="G846" s="50" t="s">
        <v>2479</v>
      </c>
      <c r="H846" s="50" t="s">
        <v>3420</v>
      </c>
      <c r="I846" s="50">
        <f>(DAX__2019_2020__33[[#This Row],[Adj Close]]-DAX__2019_2020__33[[#This Row],[Adj Open]])/DAX__2019_2020__33[[#This Row],[Adj Open]]</f>
        <v>-1.4691971563981047E-2</v>
      </c>
      <c r="J846" s="50">
        <f>DAX__2019_2020__33[[#This Row],[Adj Close]]-DAX__2019_2020__33[[#This Row],[Adj Open]]</f>
        <v>-2.952081179843816</v>
      </c>
      <c r="K846" s="50">
        <v>531327</v>
      </c>
    </row>
    <row r="847" spans="1:11" x14ac:dyDescent="0.3">
      <c r="A847" s="51" t="str">
        <f t="shared" si="17"/>
        <v>ADS.DE</v>
      </c>
      <c r="B847" s="52" t="s">
        <v>423</v>
      </c>
      <c r="C847" s="50" t="s">
        <v>2486</v>
      </c>
      <c r="D847" s="50">
        <f>DAX__2019_2020__33[[#This Row],[Open]]*(DAX__2019_2020__33[[#This Row],[Adj Close]]/DAX__2019_2020__33[[#This Row],[Close]])</f>
        <v>199.88406779920103</v>
      </c>
      <c r="E847" s="50" t="s">
        <v>2494</v>
      </c>
      <c r="F847" s="50" t="s">
        <v>3467</v>
      </c>
      <c r="G847" s="50" t="s">
        <v>2347</v>
      </c>
      <c r="H847" s="50" t="s">
        <v>3468</v>
      </c>
      <c r="I847" s="50">
        <f>(DAX__2019_2020__33[[#This Row],[Adj Close]]-DAX__2019_2020__33[[#This Row],[Adj Open]])/DAX__2019_2020__33[[#This Row],[Adj Open]]</f>
        <v>-2.0962335044182982E-2</v>
      </c>
      <c r="J847" s="50">
        <f>DAX__2019_2020__33[[#This Row],[Adj Close]]-DAX__2019_2020__33[[#This Row],[Adj Open]]</f>
        <v>-4.1900367992010388</v>
      </c>
      <c r="K847" s="50">
        <v>588505</v>
      </c>
    </row>
    <row r="848" spans="1:11" x14ac:dyDescent="0.3">
      <c r="A848" s="51" t="str">
        <f t="shared" si="17"/>
        <v>ADS.DE</v>
      </c>
      <c r="B848" s="52" t="s">
        <v>424</v>
      </c>
      <c r="C848" s="50" t="s">
        <v>2430</v>
      </c>
      <c r="D848" s="50">
        <f>DAX__2019_2020__33[[#This Row],[Open]]*(DAX__2019_2020__33[[#This Row],[Adj Close]]/DAX__2019_2020__33[[#This Row],[Close]])</f>
        <v>194.36083138876759</v>
      </c>
      <c r="E848" s="50" t="s">
        <v>3469</v>
      </c>
      <c r="F848" s="50" t="s">
        <v>3470</v>
      </c>
      <c r="G848" s="50" t="s">
        <v>2367</v>
      </c>
      <c r="H848" s="50" t="s">
        <v>3471</v>
      </c>
      <c r="I848" s="50">
        <f>(DAX__2019_2020__33[[#This Row],[Adj Close]]-DAX__2019_2020__33[[#This Row],[Adj Open]])/DAX__2019_2020__33[[#This Row],[Adj Open]]</f>
        <v>9.7989708045373371E-4</v>
      </c>
      <c r="J848" s="50">
        <f>DAX__2019_2020__33[[#This Row],[Adj Close]]-DAX__2019_2020__33[[#This Row],[Adj Open]]</f>
        <v>0.19045361123241378</v>
      </c>
      <c r="K848" s="50">
        <v>586823</v>
      </c>
    </row>
    <row r="849" spans="1:11" x14ac:dyDescent="0.3">
      <c r="A849" s="51" t="str">
        <f t="shared" si="17"/>
        <v>ADS.DE</v>
      </c>
      <c r="B849" s="52" t="s">
        <v>425</v>
      </c>
      <c r="C849" s="50" t="s">
        <v>3472</v>
      </c>
      <c r="D849" s="50">
        <f>DAX__2019_2020__33[[#This Row],[Open]]*(DAX__2019_2020__33[[#This Row],[Adj Close]]/DAX__2019_2020__33[[#This Row],[Close]])</f>
        <v>191.59921211764336</v>
      </c>
      <c r="E849" s="50" t="s">
        <v>3473</v>
      </c>
      <c r="F849" s="50" t="s">
        <v>3474</v>
      </c>
      <c r="G849" s="50" t="s">
        <v>2317</v>
      </c>
      <c r="H849" s="50" t="s">
        <v>3475</v>
      </c>
      <c r="I849" s="50">
        <f>(DAX__2019_2020__33[[#This Row],[Adj Close]]-DAX__2019_2020__33[[#This Row],[Adj Open]])/DAX__2019_2020__33[[#This Row],[Adj Open]]</f>
        <v>-1.5159060862212703E-2</v>
      </c>
      <c r="J849" s="50">
        <f>DAX__2019_2020__33[[#This Row],[Adj Close]]-DAX__2019_2020__33[[#This Row],[Adj Open]]</f>
        <v>-2.9044641176433572</v>
      </c>
      <c r="K849" s="50">
        <v>973475</v>
      </c>
    </row>
    <row r="850" spans="1:11" x14ac:dyDescent="0.3">
      <c r="A850" s="51" t="str">
        <f t="shared" si="17"/>
        <v>ADS.DE</v>
      </c>
      <c r="B850" s="52" t="s">
        <v>426</v>
      </c>
      <c r="C850" s="50" t="s">
        <v>2329</v>
      </c>
      <c r="D850" s="50">
        <f>DAX__2019_2020__33[[#This Row],[Open]]*(DAX__2019_2020__33[[#This Row],[Adj Close]]/DAX__2019_2020__33[[#This Row],[Close]])</f>
        <v>185.69506540332907</v>
      </c>
      <c r="E850" s="50" t="s">
        <v>3476</v>
      </c>
      <c r="F850" s="50" t="s">
        <v>3477</v>
      </c>
      <c r="G850" s="50" t="s">
        <v>3478</v>
      </c>
      <c r="H850" s="50" t="s">
        <v>3479</v>
      </c>
      <c r="I850" s="50">
        <f>(DAX__2019_2020__33[[#This Row],[Adj Close]]-DAX__2019_2020__33[[#This Row],[Adj Open]])/DAX__2019_2020__33[[#This Row],[Adj Open]]</f>
        <v>1.2820512820512185E-3</v>
      </c>
      <c r="J850" s="50">
        <f>DAX__2019_2020__33[[#This Row],[Adj Close]]-DAX__2019_2020__33[[#This Row],[Adj Open]]</f>
        <v>0.2380705966709229</v>
      </c>
      <c r="K850" s="50">
        <v>918512</v>
      </c>
    </row>
    <row r="851" spans="1:11" x14ac:dyDescent="0.3">
      <c r="A851" s="51" t="str">
        <f t="shared" si="17"/>
        <v>ADS.DE</v>
      </c>
      <c r="B851" s="52" t="s">
        <v>427</v>
      </c>
      <c r="C851" s="50" t="s">
        <v>3480</v>
      </c>
      <c r="D851" s="50">
        <f>DAX__2019_2020__33[[#This Row],[Open]]*(DAX__2019_2020__33[[#This Row],[Adj Close]]/DAX__2019_2020__33[[#This Row],[Close]])</f>
        <v>191.03317838505671</v>
      </c>
      <c r="E851" s="50" t="s">
        <v>2346</v>
      </c>
      <c r="F851" s="50" t="s">
        <v>2322</v>
      </c>
      <c r="G851" s="50" t="s">
        <v>3481</v>
      </c>
      <c r="H851" s="50" t="s">
        <v>3482</v>
      </c>
      <c r="I851" s="50">
        <f>(DAX__2019_2020__33[[#This Row],[Adj Close]]-DAX__2019_2020__33[[#This Row],[Adj Open]])/DAX__2019_2020__33[[#This Row],[Adj Open]]</f>
        <v>1.8560941324005372E-2</v>
      </c>
      <c r="J851" s="50">
        <f>DAX__2019_2020__33[[#This Row],[Adj Close]]-DAX__2019_2020__33[[#This Row],[Adj Open]]</f>
        <v>3.5457556149432889</v>
      </c>
      <c r="K851" s="50">
        <v>831199</v>
      </c>
    </row>
    <row r="852" spans="1:11" x14ac:dyDescent="0.3">
      <c r="A852" s="51" t="str">
        <f t="shared" si="17"/>
        <v>ADS.DE</v>
      </c>
      <c r="B852" s="52" t="s">
        <v>428</v>
      </c>
      <c r="C852" s="50" t="s">
        <v>2378</v>
      </c>
      <c r="D852" s="50">
        <f>DAX__2019_2020__33[[#This Row],[Open]]*(DAX__2019_2020__33[[#This Row],[Adj Close]]/DAX__2019_2020__33[[#This Row],[Close]])</f>
        <v>197.49325052277925</v>
      </c>
      <c r="E852" s="50" t="s">
        <v>2465</v>
      </c>
      <c r="F852" s="50" t="s">
        <v>2378</v>
      </c>
      <c r="G852" s="50" t="s">
        <v>2505</v>
      </c>
      <c r="H852" s="50" t="s">
        <v>3483</v>
      </c>
      <c r="I852" s="50">
        <f>(DAX__2019_2020__33[[#This Row],[Adj Close]]-DAX__2019_2020__33[[#This Row],[Adj Open]])/DAX__2019_2020__33[[#This Row],[Adj Open]]</f>
        <v>5.7058489074395036E-2</v>
      </c>
      <c r="J852" s="50">
        <f>DAX__2019_2020__33[[#This Row],[Adj Close]]-DAX__2019_2020__33[[#This Row],[Adj Open]]</f>
        <v>11.268666477220762</v>
      </c>
      <c r="K852" s="50">
        <v>1298436</v>
      </c>
    </row>
    <row r="853" spans="1:11" x14ac:dyDescent="0.3">
      <c r="A853" s="51" t="str">
        <f t="shared" si="17"/>
        <v>ADS.DE</v>
      </c>
      <c r="B853" s="52" t="s">
        <v>429</v>
      </c>
      <c r="C853" s="50" t="s">
        <v>3484</v>
      </c>
      <c r="D853" s="50">
        <f>DAX__2019_2020__33[[#This Row],[Open]]*(DAX__2019_2020__33[[#This Row],[Adj Close]]/DAX__2019_2020__33[[#This Row],[Close]])</f>
        <v>213.3276701772447</v>
      </c>
      <c r="E853" s="50" t="s">
        <v>3485</v>
      </c>
      <c r="F853" s="50" t="s">
        <v>2448</v>
      </c>
      <c r="G853" s="50" t="s">
        <v>2454</v>
      </c>
      <c r="H853" s="50" t="s">
        <v>3486</v>
      </c>
      <c r="I853" s="50">
        <f>(DAX__2019_2020__33[[#This Row],[Adj Close]]-DAX__2019_2020__33[[#This Row],[Adj Open]])/DAX__2019_2020__33[[#This Row],[Adj Open]]</f>
        <v>-6.8306009062677918E-3</v>
      </c>
      <c r="J853" s="50">
        <f>DAX__2019_2020__33[[#This Row],[Adj Close]]-DAX__2019_2020__33[[#This Row],[Adj Open]]</f>
        <v>-1.4571561772446842</v>
      </c>
      <c r="K853" s="50">
        <v>1258762</v>
      </c>
    </row>
    <row r="854" spans="1:11" x14ac:dyDescent="0.3">
      <c r="A854" s="51" t="str">
        <f t="shared" si="17"/>
        <v>ADS.DE</v>
      </c>
      <c r="B854" s="52" t="s">
        <v>430</v>
      </c>
      <c r="C854" s="50" t="s">
        <v>2514</v>
      </c>
      <c r="D854" s="50">
        <f>DAX__2019_2020__33[[#This Row],[Open]]*(DAX__2019_2020__33[[#This Row],[Adj Close]]/DAX__2019_2020__33[[#This Row],[Close]])</f>
        <v>211.57909379141188</v>
      </c>
      <c r="E854" s="50" t="s">
        <v>3487</v>
      </c>
      <c r="F854" s="50" t="s">
        <v>2515</v>
      </c>
      <c r="G854" s="50" t="s">
        <v>3488</v>
      </c>
      <c r="H854" s="50" t="s">
        <v>3489</v>
      </c>
      <c r="I854" s="50">
        <f>(DAX__2019_2020__33[[#This Row],[Adj Close]]-DAX__2019_2020__33[[#This Row],[Adj Open]])/DAX__2019_2020__33[[#This Row],[Adj Open]]</f>
        <v>1.1019256046566726E-2</v>
      </c>
      <c r="J854" s="50">
        <f>DAX__2019_2020__33[[#This Row],[Adj Close]]-DAX__2019_2020__33[[#This Row],[Adj Open]]</f>
        <v>2.331444208588124</v>
      </c>
      <c r="K854" s="50">
        <v>791109</v>
      </c>
    </row>
    <row r="855" spans="1:11" x14ac:dyDescent="0.3">
      <c r="A855" s="51" t="str">
        <f t="shared" si="17"/>
        <v>ADS.DE</v>
      </c>
      <c r="B855" s="52" t="s">
        <v>431</v>
      </c>
      <c r="C855" s="50" t="s">
        <v>3490</v>
      </c>
      <c r="D855" s="50">
        <f>DAX__2019_2020__33[[#This Row],[Open]]*(DAX__2019_2020__33[[#This Row],[Adj Close]]/DAX__2019_2020__33[[#This Row],[Close]])</f>
        <v>211.77336963230323</v>
      </c>
      <c r="E855" s="50" t="s">
        <v>3436</v>
      </c>
      <c r="F855" s="50" t="s">
        <v>3397</v>
      </c>
      <c r="G855" s="50" t="s">
        <v>2458</v>
      </c>
      <c r="H855" s="50" t="s">
        <v>3491</v>
      </c>
      <c r="I855" s="50">
        <f>(DAX__2019_2020__33[[#This Row],[Adj Close]]-DAX__2019_2020__33[[#This Row],[Adj Open]])/DAX__2019_2020__33[[#This Row],[Adj Open]]</f>
        <v>-5.9633165137614273E-3</v>
      </c>
      <c r="J855" s="50">
        <f>DAX__2019_2020__33[[#This Row],[Adj Close]]-DAX__2019_2020__33[[#This Row],[Adj Open]]</f>
        <v>-1.2628716323032165</v>
      </c>
      <c r="K855" s="50">
        <v>615341</v>
      </c>
    </row>
    <row r="856" spans="1:11" x14ac:dyDescent="0.3">
      <c r="A856" s="51" t="str">
        <f t="shared" si="17"/>
        <v>ADS.DE</v>
      </c>
      <c r="B856" s="52" t="s">
        <v>432</v>
      </c>
      <c r="C856" s="50" t="s">
        <v>2501</v>
      </c>
      <c r="D856" s="50">
        <f>DAX__2019_2020__33[[#This Row],[Open]]*(DAX__2019_2020__33[[#This Row],[Adj Close]]/DAX__2019_2020__33[[#This Row],[Close]])</f>
        <v>207.30475234624069</v>
      </c>
      <c r="E856" s="50" t="s">
        <v>3492</v>
      </c>
      <c r="F856" s="50" t="s">
        <v>2473</v>
      </c>
      <c r="G856" s="50" t="s">
        <v>2514</v>
      </c>
      <c r="H856" s="50" t="s">
        <v>3493</v>
      </c>
      <c r="I856" s="50">
        <f>(DAX__2019_2020__33[[#This Row],[Adj Close]]-DAX__2019_2020__33[[#This Row],[Adj Open]])/DAX__2019_2020__33[[#This Row],[Adj Open]]</f>
        <v>2.0618599455068456E-2</v>
      </c>
      <c r="J856" s="50">
        <f>DAX__2019_2020__33[[#This Row],[Adj Close]]-DAX__2019_2020__33[[#This Row],[Adj Open]]</f>
        <v>4.2743336537592995</v>
      </c>
      <c r="K856" s="50">
        <v>648062</v>
      </c>
    </row>
    <row r="857" spans="1:11" x14ac:dyDescent="0.3">
      <c r="A857" s="51" t="str">
        <f t="shared" si="17"/>
        <v>ADS.DE</v>
      </c>
      <c r="B857" s="52" t="s">
        <v>433</v>
      </c>
      <c r="C857" s="50" t="s">
        <v>3494</v>
      </c>
      <c r="D857" s="50">
        <f>DAX__2019_2020__33[[#This Row],[Open]]*(DAX__2019_2020__33[[#This Row],[Adj Close]]/DAX__2019_2020__33[[#This Row],[Close]])</f>
        <v>214.00768970271332</v>
      </c>
      <c r="E857" s="50" t="s">
        <v>3495</v>
      </c>
      <c r="F857" s="50" t="s">
        <v>2450</v>
      </c>
      <c r="G857" s="50" t="s">
        <v>3496</v>
      </c>
      <c r="H857" s="50" t="s">
        <v>3497</v>
      </c>
      <c r="I857" s="50">
        <f>(DAX__2019_2020__33[[#This Row],[Adj Close]]-DAX__2019_2020__33[[#This Row],[Adj Open]])/DAX__2019_2020__33[[#This Row],[Adj Open]]</f>
        <v>7.2627824703206225E-3</v>
      </c>
      <c r="J857" s="50">
        <f>DAX__2019_2020__33[[#This Row],[Adj Close]]-DAX__2019_2020__33[[#This Row],[Adj Open]]</f>
        <v>1.5542912972866816</v>
      </c>
      <c r="K857" s="50">
        <v>526030</v>
      </c>
    </row>
    <row r="858" spans="1:11" x14ac:dyDescent="0.3">
      <c r="A858" s="51" t="str">
        <f t="shared" si="17"/>
        <v>ADS.DE</v>
      </c>
      <c r="B858" s="52" t="s">
        <v>434</v>
      </c>
      <c r="C858" s="50" t="s">
        <v>3498</v>
      </c>
      <c r="D858" s="50">
        <f>DAX__2019_2020__33[[#This Row],[Open]]*(DAX__2019_2020__33[[#This Row],[Adj Close]]/DAX__2019_2020__33[[#This Row],[Close]])</f>
        <v>218.57344445801954</v>
      </c>
      <c r="E858" s="50" t="s">
        <v>2580</v>
      </c>
      <c r="F858" s="50" t="s">
        <v>2526</v>
      </c>
      <c r="G858" s="50" t="s">
        <v>2598</v>
      </c>
      <c r="H858" s="50" t="s">
        <v>3499</v>
      </c>
      <c r="I858" s="50">
        <f>(DAX__2019_2020__33[[#This Row],[Adj Close]]-DAX__2019_2020__33[[#This Row],[Adj Open]])/DAX__2019_2020__33[[#This Row],[Adj Open]]</f>
        <v>1.7333306666666534E-2</v>
      </c>
      <c r="J858" s="50">
        <f>DAX__2019_2020__33[[#This Row],[Adj Close]]-DAX__2019_2020__33[[#This Row],[Adj Open]]</f>
        <v>3.7886005419804576</v>
      </c>
      <c r="K858" s="50">
        <v>941542</v>
      </c>
    </row>
    <row r="859" spans="1:11" x14ac:dyDescent="0.3">
      <c r="A859" s="51" t="str">
        <f t="shared" si="17"/>
        <v>ADS.DE</v>
      </c>
      <c r="B859" s="52" t="s">
        <v>435</v>
      </c>
      <c r="C859" s="50" t="s">
        <v>3500</v>
      </c>
      <c r="D859" s="50">
        <f>DAX__2019_2020__33[[#This Row],[Open]]*(DAX__2019_2020__33[[#This Row],[Adj Close]]/DAX__2019_2020__33[[#This Row],[Close]])</f>
        <v>227.12209292289626</v>
      </c>
      <c r="E859" s="50" t="s">
        <v>3501</v>
      </c>
      <c r="F859" s="50" t="s">
        <v>2586</v>
      </c>
      <c r="G859" s="50" t="s">
        <v>3502</v>
      </c>
      <c r="H859" s="50" t="s">
        <v>3503</v>
      </c>
      <c r="I859" s="50">
        <f>(DAX__2019_2020__33[[#This Row],[Adj Close]]-DAX__2019_2020__33[[#This Row],[Adj Open]])/DAX__2019_2020__33[[#This Row],[Adj Open]]</f>
        <v>-3.4217407602001901E-3</v>
      </c>
      <c r="J859" s="50">
        <f>DAX__2019_2020__33[[#This Row],[Adj Close]]-DAX__2019_2020__33[[#This Row],[Adj Open]]</f>
        <v>-0.77715292289624927</v>
      </c>
      <c r="K859" s="50">
        <v>1174137</v>
      </c>
    </row>
    <row r="860" spans="1:11" x14ac:dyDescent="0.3">
      <c r="A860" s="51" t="str">
        <f t="shared" si="17"/>
        <v>ADS.DE</v>
      </c>
      <c r="B860" s="52" t="s">
        <v>436</v>
      </c>
      <c r="C860" s="50" t="s">
        <v>3504</v>
      </c>
      <c r="D860" s="50">
        <f>DAX__2019_2020__33[[#This Row],[Open]]*(DAX__2019_2020__33[[#This Row],[Adj Close]]/DAX__2019_2020__33[[#This Row],[Close]])</f>
        <v>229.6478097747225</v>
      </c>
      <c r="E860" s="50" t="s">
        <v>3505</v>
      </c>
      <c r="F860" s="50" t="s">
        <v>2579</v>
      </c>
      <c r="G860" s="50" t="s">
        <v>3506</v>
      </c>
      <c r="H860" s="50" t="s">
        <v>3507</v>
      </c>
      <c r="I860" s="50">
        <f>(DAX__2019_2020__33[[#This Row],[Adj Close]]-DAX__2019_2020__33[[#This Row],[Adj Open]])/DAX__2019_2020__33[[#This Row],[Adj Open]]</f>
        <v>1.0998333612478916E-2</v>
      </c>
      <c r="J860" s="50">
        <f>DAX__2019_2020__33[[#This Row],[Adj Close]]-DAX__2019_2020__33[[#This Row],[Adj Open]]</f>
        <v>2.5257432252774947</v>
      </c>
      <c r="K860" s="50">
        <v>1042586</v>
      </c>
    </row>
    <row r="861" spans="1:11" x14ac:dyDescent="0.3">
      <c r="A861" s="51" t="str">
        <f t="shared" si="17"/>
        <v>ADS.DE</v>
      </c>
      <c r="B861" s="52" t="s">
        <v>437</v>
      </c>
      <c r="C861" s="50" t="s">
        <v>3508</v>
      </c>
      <c r="D861" s="50">
        <f>DAX__2019_2020__33[[#This Row],[Open]]*(DAX__2019_2020__33[[#This Row],[Adj Close]]/DAX__2019_2020__33[[#This Row],[Close]])</f>
        <v>229.84211924062475</v>
      </c>
      <c r="E861" s="50" t="s">
        <v>3509</v>
      </c>
      <c r="F861" s="50" t="s">
        <v>3510</v>
      </c>
      <c r="G861" s="50" t="s">
        <v>3511</v>
      </c>
      <c r="H861" s="50" t="s">
        <v>3512</v>
      </c>
      <c r="I861" s="50">
        <f>(DAX__2019_2020__33[[#This Row],[Adj Close]]-DAX__2019_2020__33[[#This Row],[Adj Open]])/DAX__2019_2020__33[[#This Row],[Adj Open]]</f>
        <v>2.5358875096563255E-3</v>
      </c>
      <c r="J861" s="50">
        <f>DAX__2019_2020__33[[#This Row],[Adj Close]]-DAX__2019_2020__33[[#This Row],[Adj Open]]</f>
        <v>0.58285375937524009</v>
      </c>
      <c r="K861" s="50">
        <v>1803669</v>
      </c>
    </row>
    <row r="862" spans="1:11" x14ac:dyDescent="0.3">
      <c r="A862" s="51" t="str">
        <f t="shared" si="17"/>
        <v>ADS.DE</v>
      </c>
      <c r="B862" s="52" t="s">
        <v>438</v>
      </c>
      <c r="C862" s="50" t="s">
        <v>3513</v>
      </c>
      <c r="D862" s="50">
        <f>DAX__2019_2020__33[[#This Row],[Open]]*(DAX__2019_2020__33[[#This Row],[Adj Close]]/DAX__2019_2020__33[[#This Row],[Close]])</f>
        <v>234.40787759059941</v>
      </c>
      <c r="E862" s="50" t="s">
        <v>3514</v>
      </c>
      <c r="F862" s="50" t="s">
        <v>3506</v>
      </c>
      <c r="G862" s="50" t="s">
        <v>3515</v>
      </c>
      <c r="H862" s="50" t="s">
        <v>3516</v>
      </c>
      <c r="I862" s="50">
        <f>(DAX__2019_2020__33[[#This Row],[Adj Close]]-DAX__2019_2020__33[[#This Row],[Adj Open]])/DAX__2019_2020__33[[#This Row],[Adj Open]]</f>
        <v>-8.2883131998973635E-4</v>
      </c>
      <c r="J862" s="50">
        <f>DAX__2019_2020__33[[#This Row],[Adj Close]]-DAX__2019_2020__33[[#This Row],[Adj Open]]</f>
        <v>-0.19428459059940906</v>
      </c>
      <c r="K862" s="50">
        <v>1136776</v>
      </c>
    </row>
    <row r="863" spans="1:11" x14ac:dyDescent="0.3">
      <c r="A863" s="51" t="str">
        <f t="shared" si="17"/>
        <v>ADS.DE</v>
      </c>
      <c r="B863" s="52" t="s">
        <v>439</v>
      </c>
      <c r="C863" s="50" t="s">
        <v>3517</v>
      </c>
      <c r="D863" s="50">
        <f>DAX__2019_2020__33[[#This Row],[Open]]*(DAX__2019_2020__33[[#This Row],[Adj Close]]/DAX__2019_2020__33[[#This Row],[Close]])</f>
        <v>238.00217811353531</v>
      </c>
      <c r="E863" s="50" t="s">
        <v>3518</v>
      </c>
      <c r="F863" s="50" t="s">
        <v>3519</v>
      </c>
      <c r="G863" s="50" t="s">
        <v>3520</v>
      </c>
      <c r="H863" s="50" t="s">
        <v>3521</v>
      </c>
      <c r="I863" s="50">
        <f>(DAX__2019_2020__33[[#This Row],[Adj Close]]-DAX__2019_2020__33[[#This Row],[Adj Open]])/DAX__2019_2020__33[[#This Row],[Adj Open]]</f>
        <v>2.1224477551020433E-2</v>
      </c>
      <c r="J863" s="50">
        <f>DAX__2019_2020__33[[#This Row],[Adj Close]]-DAX__2019_2020__33[[#This Row],[Adj Open]]</f>
        <v>5.0514718864646966</v>
      </c>
      <c r="K863" s="50">
        <v>1256747</v>
      </c>
    </row>
    <row r="864" spans="1:11" x14ac:dyDescent="0.3">
      <c r="A864" s="51" t="str">
        <f t="shared" si="17"/>
        <v>ADS.DE</v>
      </c>
      <c r="B864" s="52" t="s">
        <v>440</v>
      </c>
      <c r="C864" s="50" t="s">
        <v>2646</v>
      </c>
      <c r="D864" s="50">
        <f>DAX__2019_2020__33[[#This Row],[Open]]*(DAX__2019_2020__33[[#This Row],[Adj Close]]/DAX__2019_2020__33[[#This Row],[Close]])</f>
        <v>247.71656258575476</v>
      </c>
      <c r="E864" s="50" t="s">
        <v>2718</v>
      </c>
      <c r="F864" s="50" t="s">
        <v>3520</v>
      </c>
      <c r="G864" s="50" t="s">
        <v>3522</v>
      </c>
      <c r="H864" s="50" t="s">
        <v>3523</v>
      </c>
      <c r="I864" s="50">
        <f>(DAX__2019_2020__33[[#This Row],[Adj Close]]-DAX__2019_2020__33[[#This Row],[Adj Open]])/DAX__2019_2020__33[[#This Row],[Adj Open]]</f>
        <v>-7.8430196078431587E-4</v>
      </c>
      <c r="J864" s="50">
        <f>DAX__2019_2020__33[[#This Row],[Adj Close]]-DAX__2019_2020__33[[#This Row],[Adj Open]]</f>
        <v>-0.19428458575475815</v>
      </c>
      <c r="K864" s="50">
        <v>1355534</v>
      </c>
    </row>
    <row r="865" spans="1:11" x14ac:dyDescent="0.3">
      <c r="A865" s="51" t="str">
        <f t="shared" si="17"/>
        <v>ADS.DE</v>
      </c>
      <c r="B865" s="52" t="s">
        <v>441</v>
      </c>
      <c r="C865" s="50" t="s">
        <v>2666</v>
      </c>
      <c r="D865" s="50">
        <f>DAX__2019_2020__33[[#This Row],[Open]]*(DAX__2019_2020__33[[#This Row],[Adj Close]]/DAX__2019_2020__33[[#This Row],[Close]])</f>
        <v>251.11659594896031</v>
      </c>
      <c r="E865" s="50" t="s">
        <v>3524</v>
      </c>
      <c r="F865" s="50" t="s">
        <v>2686</v>
      </c>
      <c r="G865" s="50" t="s">
        <v>2920</v>
      </c>
      <c r="H865" s="50" t="s">
        <v>3525</v>
      </c>
      <c r="I865" s="50">
        <f>(DAX__2019_2020__33[[#This Row],[Adj Close]]-DAX__2019_2020__33[[#This Row],[Adj Open]])/DAX__2019_2020__33[[#This Row],[Adj Open]]</f>
        <v>2.3210831721470003E-2</v>
      </c>
      <c r="J865" s="50">
        <f>DAX__2019_2020__33[[#This Row],[Adj Close]]-DAX__2019_2020__33[[#This Row],[Adj Open]]</f>
        <v>5.828625051039694</v>
      </c>
      <c r="K865" s="50">
        <v>1477676</v>
      </c>
    </row>
    <row r="866" spans="1:11" x14ac:dyDescent="0.3">
      <c r="A866" s="51" t="str">
        <f t="shared" si="17"/>
        <v>ADS.DE</v>
      </c>
      <c r="B866" s="52" t="s">
        <v>442</v>
      </c>
      <c r="C866" s="50" t="s">
        <v>3526</v>
      </c>
      <c r="D866" s="50">
        <f>DAX__2019_2020__33[[#This Row],[Open]]*(DAX__2019_2020__33[[#This Row],[Adj Close]]/DAX__2019_2020__33[[#This Row],[Close]])</f>
        <v>254.41947270329763</v>
      </c>
      <c r="E866" s="50" t="s">
        <v>3526</v>
      </c>
      <c r="F866" s="50" t="s">
        <v>3527</v>
      </c>
      <c r="G866" s="50" t="s">
        <v>2702</v>
      </c>
      <c r="H866" s="50" t="s">
        <v>3528</v>
      </c>
      <c r="I866" s="50">
        <f>(DAX__2019_2020__33[[#This Row],[Adj Close]]-DAX__2019_2020__33[[#This Row],[Adj Open]])/DAX__2019_2020__33[[#This Row],[Adj Open]]</f>
        <v>-1.7182130977826591E-2</v>
      </c>
      <c r="J866" s="50">
        <f>DAX__2019_2020__33[[#This Row],[Adj Close]]-DAX__2019_2020__33[[#This Row],[Adj Open]]</f>
        <v>-4.3714687032976371</v>
      </c>
      <c r="K866" s="50">
        <v>957226</v>
      </c>
    </row>
    <row r="867" spans="1:11" x14ac:dyDescent="0.3">
      <c r="A867" s="51" t="str">
        <f t="shared" si="17"/>
        <v>ADS.DE</v>
      </c>
      <c r="B867" s="52" t="s">
        <v>443</v>
      </c>
      <c r="C867" s="50" t="s">
        <v>2719</v>
      </c>
      <c r="D867" s="50">
        <f>DAX__2019_2020__33[[#This Row],[Open]]*(DAX__2019_2020__33[[#This Row],[Adj Close]]/DAX__2019_2020__33[[#This Row],[Close]])</f>
        <v>251.89372315261429</v>
      </c>
      <c r="E867" s="50" t="s">
        <v>3529</v>
      </c>
      <c r="F867" s="50" t="s">
        <v>3530</v>
      </c>
      <c r="G867" s="50" t="s">
        <v>3531</v>
      </c>
      <c r="H867" s="50" t="s">
        <v>3532</v>
      </c>
      <c r="I867" s="50">
        <f>(DAX__2019_2020__33[[#This Row],[Adj Close]]-DAX__2019_2020__33[[#This Row],[Adj Open]])/DAX__2019_2020__33[[#This Row],[Adj Open]]</f>
        <v>-3.0852238219154761E-2</v>
      </c>
      <c r="J867" s="50">
        <f>DAX__2019_2020__33[[#This Row],[Adj Close]]-DAX__2019_2020__33[[#This Row],[Adj Open]]</f>
        <v>-7.7714851526142752</v>
      </c>
      <c r="K867" s="50">
        <v>1061554</v>
      </c>
    </row>
    <row r="868" spans="1:11" x14ac:dyDescent="0.3">
      <c r="A868" s="51" t="str">
        <f t="shared" si="17"/>
        <v>ADS.DE</v>
      </c>
      <c r="B868" s="52" t="s">
        <v>444</v>
      </c>
      <c r="C868" s="50" t="s">
        <v>2901</v>
      </c>
      <c r="D868" s="50">
        <f>DAX__2019_2020__33[[#This Row],[Open]]*(DAX__2019_2020__33[[#This Row],[Adj Close]]/DAX__2019_2020__33[[#This Row],[Close]])</f>
        <v>245.96798168965174</v>
      </c>
      <c r="E868" s="50" t="s">
        <v>2644</v>
      </c>
      <c r="F868" s="50" t="s">
        <v>3533</v>
      </c>
      <c r="G868" s="50" t="s">
        <v>3534</v>
      </c>
      <c r="H868" s="50" t="s">
        <v>3535</v>
      </c>
      <c r="I868" s="50">
        <f>(DAX__2019_2020__33[[#This Row],[Adj Close]]-DAX__2019_2020__33[[#This Row],[Adj Open]])/DAX__2019_2020__33[[#This Row],[Adj Open]]</f>
        <v>-1.9747235621017774E-2</v>
      </c>
      <c r="J868" s="50">
        <f>DAX__2019_2020__33[[#This Row],[Adj Close]]-DAX__2019_2020__33[[#This Row],[Adj Open]]</f>
        <v>-4.8571876896517381</v>
      </c>
      <c r="K868" s="50">
        <v>788808</v>
      </c>
    </row>
    <row r="869" spans="1:11" x14ac:dyDescent="0.3">
      <c r="A869" s="51" t="str">
        <f t="shared" si="17"/>
        <v>ADS.DE</v>
      </c>
      <c r="B869" s="52" t="s">
        <v>445</v>
      </c>
      <c r="C869" s="50" t="s">
        <v>3536</v>
      </c>
      <c r="D869" s="50">
        <f>DAX__2019_2020__33[[#This Row],[Open]]*(DAX__2019_2020__33[[#This Row],[Adj Close]]/DAX__2019_2020__33[[#This Row],[Close]])</f>
        <v>235.18501820909844</v>
      </c>
      <c r="E869" s="50" t="s">
        <v>3537</v>
      </c>
      <c r="F869" s="50" t="s">
        <v>3538</v>
      </c>
      <c r="G869" s="50" t="s">
        <v>3538</v>
      </c>
      <c r="H869" s="50" t="s">
        <v>3539</v>
      </c>
      <c r="I869" s="50">
        <f>(DAX__2019_2020__33[[#This Row],[Adj Close]]-DAX__2019_2020__33[[#This Row],[Adj Open]])/DAX__2019_2020__33[[#This Row],[Adj Open]]</f>
        <v>-3.2218103290753405E-2</v>
      </c>
      <c r="J869" s="50">
        <f>DAX__2019_2020__33[[#This Row],[Adj Close]]-DAX__2019_2020__33[[#This Row],[Adj Open]]</f>
        <v>-7.5772152090984548</v>
      </c>
      <c r="K869" s="50">
        <v>1101276</v>
      </c>
    </row>
    <row r="870" spans="1:11" x14ac:dyDescent="0.3">
      <c r="A870" s="51" t="str">
        <f t="shared" si="17"/>
        <v>ADS.DE</v>
      </c>
      <c r="B870" s="52" t="s">
        <v>446</v>
      </c>
      <c r="C870" s="50" t="s">
        <v>2583</v>
      </c>
      <c r="D870" s="50">
        <f>DAX__2019_2020__33[[#This Row],[Open]]*(DAX__2019_2020__33[[#This Row],[Adj Close]]/DAX__2019_2020__33[[#This Row],[Close]])</f>
        <v>223.527771</v>
      </c>
      <c r="E870" s="50" t="s">
        <v>3540</v>
      </c>
      <c r="F870" s="50" t="s">
        <v>3541</v>
      </c>
      <c r="G870" s="50" t="s">
        <v>2583</v>
      </c>
      <c r="H870" s="50" t="s">
        <v>3542</v>
      </c>
      <c r="I870" s="50">
        <f>(DAX__2019_2020__33[[#This Row],[Adj Close]]-DAX__2019_2020__33[[#This Row],[Adj Open]])/DAX__2019_2020__33[[#This Row],[Adj Open]]</f>
        <v>0</v>
      </c>
      <c r="J870" s="50">
        <f>DAX__2019_2020__33[[#This Row],[Adj Close]]-DAX__2019_2020__33[[#This Row],[Adj Open]]</f>
        <v>0</v>
      </c>
      <c r="K870" s="50">
        <v>1400939</v>
      </c>
    </row>
    <row r="871" spans="1:11" x14ac:dyDescent="0.3">
      <c r="A871" s="51" t="str">
        <f t="shared" si="17"/>
        <v>ADS.DE</v>
      </c>
      <c r="B871" s="52" t="s">
        <v>447</v>
      </c>
      <c r="C871" s="50" t="s">
        <v>3543</v>
      </c>
      <c r="D871" s="50">
        <f>DAX__2019_2020__33[[#This Row],[Open]]*(DAX__2019_2020__33[[#This Row],[Adj Close]]/DAX__2019_2020__33[[#This Row],[Close]])</f>
        <v>217.69915063279558</v>
      </c>
      <c r="E871" s="50" t="s">
        <v>3544</v>
      </c>
      <c r="F871" s="50" t="s">
        <v>3545</v>
      </c>
      <c r="G871" s="50" t="s">
        <v>3546</v>
      </c>
      <c r="H871" s="50" t="s">
        <v>3547</v>
      </c>
      <c r="I871" s="50">
        <f>(DAX__2019_2020__33[[#This Row],[Adj Close]]-DAX__2019_2020__33[[#This Row],[Adj Open]])/DAX__2019_2020__33[[#This Row],[Adj Open]]</f>
        <v>2.989735305941937E-2</v>
      </c>
      <c r="J871" s="50">
        <f>DAX__2019_2020__33[[#This Row],[Adj Close]]-DAX__2019_2020__33[[#This Row],[Adj Open]]</f>
        <v>6.508628367204409</v>
      </c>
      <c r="K871" s="50">
        <v>807432</v>
      </c>
    </row>
    <row r="872" spans="1:11" x14ac:dyDescent="0.3">
      <c r="A872" s="51" t="str">
        <f t="shared" si="17"/>
        <v>ADS.DE</v>
      </c>
      <c r="B872" s="52" t="s">
        <v>448</v>
      </c>
      <c r="C872" s="50" t="s">
        <v>3548</v>
      </c>
      <c r="D872" s="50">
        <f>DAX__2019_2020__33[[#This Row],[Open]]*(DAX__2019_2020__33[[#This Row],[Adj Close]]/DAX__2019_2020__33[[#This Row],[Close]])</f>
        <v>231.29927779619265</v>
      </c>
      <c r="E872" s="50" t="s">
        <v>3549</v>
      </c>
      <c r="F872" s="50" t="s">
        <v>3550</v>
      </c>
      <c r="G872" s="50" t="s">
        <v>3551</v>
      </c>
      <c r="H872" s="50" t="s">
        <v>3552</v>
      </c>
      <c r="I872" s="50">
        <f>(DAX__2019_2020__33[[#This Row],[Adj Close]]-DAX__2019_2020__33[[#This Row],[Adj Open]])/DAX__2019_2020__33[[#This Row],[Adj Open]]</f>
        <v>1.0079772950530648E-2</v>
      </c>
      <c r="J872" s="50">
        <f>DAX__2019_2020__33[[#This Row],[Adj Close]]-DAX__2019_2020__33[[#This Row],[Adj Open]]</f>
        <v>2.3314442038073366</v>
      </c>
      <c r="K872" s="50">
        <v>1033918</v>
      </c>
    </row>
    <row r="873" spans="1:11" x14ac:dyDescent="0.3">
      <c r="A873" s="51" t="str">
        <f t="shared" si="17"/>
        <v>ADS.DE</v>
      </c>
      <c r="B873" s="52" t="s">
        <v>449</v>
      </c>
      <c r="C873" s="50" t="s">
        <v>3551</v>
      </c>
      <c r="D873" s="50">
        <f>DAX__2019_2020__33[[#This Row],[Open]]*(DAX__2019_2020__33[[#This Row],[Adj Close]]/DAX__2019_2020__33[[#This Row],[Close]])</f>
        <v>233.63071708485629</v>
      </c>
      <c r="E873" s="50" t="s">
        <v>2605</v>
      </c>
      <c r="F873" s="50" t="s">
        <v>3553</v>
      </c>
      <c r="G873" s="50" t="s">
        <v>3554</v>
      </c>
      <c r="H873" s="50" t="s">
        <v>3555</v>
      </c>
      <c r="I873" s="50">
        <f>(DAX__2019_2020__33[[#This Row],[Adj Close]]-DAX__2019_2020__33[[#This Row],[Adj Open]])/DAX__2019_2020__33[[#This Row],[Adj Open]]</f>
        <v>3.7421787941787537E-3</v>
      </c>
      <c r="J873" s="50">
        <f>DAX__2019_2020__33[[#This Row],[Adj Close]]-DAX__2019_2020__33[[#This Row],[Adj Open]]</f>
        <v>0.87428791514372506</v>
      </c>
      <c r="K873" s="50">
        <v>575952</v>
      </c>
    </row>
    <row r="874" spans="1:11" x14ac:dyDescent="0.3">
      <c r="A874" s="51" t="str">
        <f t="shared" si="17"/>
        <v>ADS.DE</v>
      </c>
      <c r="B874" s="52" t="s">
        <v>450</v>
      </c>
      <c r="C874" s="50" t="s">
        <v>3556</v>
      </c>
      <c r="D874" s="50">
        <f>DAX__2019_2020__33[[#This Row],[Open]]*(DAX__2019_2020__33[[#This Row],[Adj Close]]/DAX__2019_2020__33[[#This Row],[Close]])</f>
        <v>233.43642783915362</v>
      </c>
      <c r="E874" s="50" t="s">
        <v>3557</v>
      </c>
      <c r="F874" s="50" t="s">
        <v>3558</v>
      </c>
      <c r="G874" s="50" t="s">
        <v>3559</v>
      </c>
      <c r="H874" s="50" t="s">
        <v>3560</v>
      </c>
      <c r="I874" s="50">
        <f>(DAX__2019_2020__33[[#This Row],[Adj Close]]-DAX__2019_2020__33[[#This Row],[Adj Open]])/DAX__2019_2020__33[[#This Row],[Adj Open]]</f>
        <v>1.6645609446787441E-3</v>
      </c>
      <c r="J874" s="50">
        <f>DAX__2019_2020__33[[#This Row],[Adj Close]]-DAX__2019_2020__33[[#This Row],[Adj Open]]</f>
        <v>0.38856916084637305</v>
      </c>
      <c r="K874" s="50">
        <v>724390</v>
      </c>
    </row>
    <row r="875" spans="1:11" x14ac:dyDescent="0.3">
      <c r="A875" s="51" t="str">
        <f t="shared" si="17"/>
        <v>ADS.DE</v>
      </c>
      <c r="B875" s="52" t="s">
        <v>451</v>
      </c>
      <c r="C875" s="50" t="s">
        <v>3514</v>
      </c>
      <c r="D875" s="50">
        <f>DAX__2019_2020__33[[#This Row],[Open]]*(DAX__2019_2020__33[[#This Row],[Adj Close]]/DAX__2019_2020__33[[#This Row],[Close]])</f>
        <v>236.44787877370121</v>
      </c>
      <c r="E875" s="50" t="s">
        <v>3561</v>
      </c>
      <c r="F875" s="50" t="s">
        <v>3562</v>
      </c>
      <c r="G875" s="50" t="s">
        <v>3562</v>
      </c>
      <c r="H875" s="50" t="s">
        <v>3563</v>
      </c>
      <c r="I875" s="50">
        <f>(DAX__2019_2020__33[[#This Row],[Adj Close]]-DAX__2019_2020__33[[#This Row],[Adj Open]])/DAX__2019_2020__33[[#This Row],[Adj Open]]</f>
        <v>-2.3829039206960598E-2</v>
      </c>
      <c r="J875" s="50">
        <f>DAX__2019_2020__33[[#This Row],[Adj Close]]-DAX__2019_2020__33[[#This Row],[Adj Open]]</f>
        <v>-5.6343257737011925</v>
      </c>
      <c r="K875" s="50">
        <v>1571117</v>
      </c>
    </row>
    <row r="876" spans="1:11" x14ac:dyDescent="0.3">
      <c r="A876" s="51" t="str">
        <f t="shared" si="17"/>
        <v>ADS.DE</v>
      </c>
      <c r="B876" s="52" t="s">
        <v>452</v>
      </c>
      <c r="C876" s="50" t="s">
        <v>3564</v>
      </c>
      <c r="D876" s="50">
        <f>DAX__2019_2020__33[[#This Row],[Open]]*(DAX__2019_2020__33[[#This Row],[Adj Close]]/DAX__2019_2020__33[[#This Row],[Close]])</f>
        <v>228.28781906334413</v>
      </c>
      <c r="E876" s="50" t="s">
        <v>3562</v>
      </c>
      <c r="F876" s="50" t="s">
        <v>3565</v>
      </c>
      <c r="G876" s="50" t="s">
        <v>3566</v>
      </c>
      <c r="H876" s="50" t="s">
        <v>3567</v>
      </c>
      <c r="I876" s="50">
        <f>(DAX__2019_2020__33[[#This Row],[Adj Close]]-DAX__2019_2020__33[[#This Row],[Adj Open]])/DAX__2019_2020__33[[#This Row],[Adj Open]]</f>
        <v>3.404268085106374E-3</v>
      </c>
      <c r="J876" s="50">
        <f>DAX__2019_2020__33[[#This Row],[Adj Close]]-DAX__2019_2020__33[[#This Row],[Adj Open]]</f>
        <v>0.77715293665588092</v>
      </c>
      <c r="K876" s="50">
        <v>495339</v>
      </c>
    </row>
    <row r="877" spans="1:11" x14ac:dyDescent="0.3">
      <c r="A877" s="51" t="str">
        <f t="shared" si="17"/>
        <v>ADS.DE</v>
      </c>
      <c r="B877" s="52" t="s">
        <v>453</v>
      </c>
      <c r="C877" s="50" t="s">
        <v>3568</v>
      </c>
      <c r="D877" s="50">
        <f>DAX__2019_2020__33[[#This Row],[Open]]*(DAX__2019_2020__33[[#This Row],[Adj Close]]/DAX__2019_2020__33[[#This Row],[Close]])</f>
        <v>232.07640274751546</v>
      </c>
      <c r="E877" s="50" t="s">
        <v>3517</v>
      </c>
      <c r="F877" s="50" t="s">
        <v>3569</v>
      </c>
      <c r="G877" s="50" t="s">
        <v>3519</v>
      </c>
      <c r="H877" s="50" t="s">
        <v>3570</v>
      </c>
      <c r="I877" s="50">
        <f>(DAX__2019_2020__33[[#This Row],[Adj Close]]-DAX__2019_2020__33[[#This Row],[Adj Open]])/DAX__2019_2020__33[[#This Row],[Adj Open]]</f>
        <v>1.590624987625569E-2</v>
      </c>
      <c r="J877" s="50">
        <f>DAX__2019_2020__33[[#This Row],[Adj Close]]-DAX__2019_2020__33[[#This Row],[Adj Open]]</f>
        <v>3.6914652524845337</v>
      </c>
      <c r="K877" s="50">
        <v>670771</v>
      </c>
    </row>
    <row r="878" spans="1:11" x14ac:dyDescent="0.3">
      <c r="A878" s="51" t="str">
        <f t="shared" si="17"/>
        <v>ADS.DE</v>
      </c>
      <c r="B878" s="52" t="s">
        <v>454</v>
      </c>
      <c r="C878" s="50" t="s">
        <v>3571</v>
      </c>
      <c r="D878" s="50">
        <f>DAX__2019_2020__33[[#This Row],[Open]]*(DAX__2019_2020__33[[#This Row],[Adj Close]]/DAX__2019_2020__33[[#This Row],[Close]])</f>
        <v>235.08786284795752</v>
      </c>
      <c r="E878" s="50" t="s">
        <v>3572</v>
      </c>
      <c r="F878" s="50" t="s">
        <v>3573</v>
      </c>
      <c r="G878" s="50" t="s">
        <v>3574</v>
      </c>
      <c r="H878" s="50" t="s">
        <v>3575</v>
      </c>
      <c r="I878" s="50">
        <f>(DAX__2019_2020__33[[#This Row],[Adj Close]]-DAX__2019_2020__33[[#This Row],[Adj Open]])/DAX__2019_2020__33[[#This Row],[Adj Open]]</f>
        <v>-2.6033070247933877E-2</v>
      </c>
      <c r="J878" s="50">
        <f>DAX__2019_2020__33[[#This Row],[Adj Close]]-DAX__2019_2020__33[[#This Row],[Adj Open]]</f>
        <v>-6.1200588479575231</v>
      </c>
      <c r="K878" s="50">
        <v>647758</v>
      </c>
    </row>
    <row r="879" spans="1:11" x14ac:dyDescent="0.3">
      <c r="A879" s="51" t="str">
        <f t="shared" si="17"/>
        <v>ADS.DE</v>
      </c>
      <c r="B879" s="52" t="s">
        <v>455</v>
      </c>
      <c r="C879" s="50" t="s">
        <v>3510</v>
      </c>
      <c r="D879" s="50">
        <f>DAX__2019_2020__33[[#This Row],[Open]]*(DAX__2019_2020__33[[#This Row],[Adj Close]]/DAX__2019_2020__33[[#This Row],[Close]])</f>
        <v>228.09352100843009</v>
      </c>
      <c r="E879" s="50" t="s">
        <v>3559</v>
      </c>
      <c r="F879" s="50" t="s">
        <v>3576</v>
      </c>
      <c r="G879" s="50" t="s">
        <v>3553</v>
      </c>
      <c r="H879" s="50" t="s">
        <v>3577</v>
      </c>
      <c r="I879" s="50">
        <f>(DAX__2019_2020__33[[#This Row],[Adj Close]]-DAX__2019_2020__33[[#This Row],[Adj Open]])/DAX__2019_2020__33[[#This Row],[Adj Open]]</f>
        <v>1.3628607151252818E-2</v>
      </c>
      <c r="J879" s="50">
        <f>DAX__2019_2020__33[[#This Row],[Adj Close]]-DAX__2019_2020__33[[#This Row],[Adj Open]]</f>
        <v>3.1085969915699252</v>
      </c>
      <c r="K879" s="50">
        <v>579942</v>
      </c>
    </row>
    <row r="880" spans="1:11" x14ac:dyDescent="0.3">
      <c r="A880" s="51" t="str">
        <f t="shared" si="17"/>
        <v>ADS.DE</v>
      </c>
      <c r="B880" s="52" t="s">
        <v>456</v>
      </c>
      <c r="C880" s="50" t="s">
        <v>3578</v>
      </c>
      <c r="D880" s="50">
        <f>DAX__2019_2020__33[[#This Row],[Open]]*(DAX__2019_2020__33[[#This Row],[Adj Close]]/DAX__2019_2020__33[[#This Row],[Close]])</f>
        <v>230.23069004291847</v>
      </c>
      <c r="E880" s="50" t="s">
        <v>3579</v>
      </c>
      <c r="F880" s="50" t="s">
        <v>2579</v>
      </c>
      <c r="G880" s="50" t="s">
        <v>3502</v>
      </c>
      <c r="H880" s="50" t="s">
        <v>3503</v>
      </c>
      <c r="I880" s="50">
        <f>(DAX__2019_2020__33[[#This Row],[Adj Close]]-DAX__2019_2020__33[[#This Row],[Adj Open]])/DAX__2019_2020__33[[#This Row],[Adj Open]]</f>
        <v>-1.6877637130801707E-2</v>
      </c>
      <c r="J880" s="50">
        <f>DAX__2019_2020__33[[#This Row],[Adj Close]]-DAX__2019_2020__33[[#This Row],[Adj Open]]</f>
        <v>-3.8857500429184597</v>
      </c>
      <c r="K880" s="50">
        <v>697488</v>
      </c>
    </row>
    <row r="881" spans="1:11" x14ac:dyDescent="0.3">
      <c r="A881" s="51" t="str">
        <f t="shared" si="17"/>
        <v>ADS.DE</v>
      </c>
      <c r="B881" s="52" t="s">
        <v>457</v>
      </c>
      <c r="C881" s="50" t="s">
        <v>3580</v>
      </c>
      <c r="D881" s="50">
        <f>DAX__2019_2020__33[[#This Row],[Open]]*(DAX__2019_2020__33[[#This Row],[Adj Close]]/DAX__2019_2020__33[[#This Row],[Close]])</f>
        <v>225.27635275503161</v>
      </c>
      <c r="E881" s="50" t="s">
        <v>3573</v>
      </c>
      <c r="F881" s="50" t="s">
        <v>3541</v>
      </c>
      <c r="G881" s="50" t="s">
        <v>3581</v>
      </c>
      <c r="H881" s="50" t="s">
        <v>3582</v>
      </c>
      <c r="I881" s="50">
        <f>(DAX__2019_2020__33[[#This Row],[Adj Close]]-DAX__2019_2020__33[[#This Row],[Adj Open]])/DAX__2019_2020__33[[#This Row],[Adj Open]]</f>
        <v>-2.1561018237887366E-3</v>
      </c>
      <c r="J881" s="50">
        <f>DAX__2019_2020__33[[#This Row],[Adj Close]]-DAX__2019_2020__33[[#This Row],[Adj Open]]</f>
        <v>-0.48571875503159845</v>
      </c>
      <c r="K881" s="50">
        <v>761998</v>
      </c>
    </row>
    <row r="882" spans="1:11" x14ac:dyDescent="0.3">
      <c r="A882" s="51" t="str">
        <f t="shared" si="17"/>
        <v>ADS.DE</v>
      </c>
      <c r="B882" s="52" t="s">
        <v>458</v>
      </c>
      <c r="C882" s="50" t="s">
        <v>3583</v>
      </c>
      <c r="D882" s="50">
        <f>DAX__2019_2020__33[[#This Row],[Open]]*(DAX__2019_2020__33[[#This Row],[Adj Close]]/DAX__2019_2020__33[[#This Row],[Close]])</f>
        <v>225.76207431618442</v>
      </c>
      <c r="E882" s="50" t="s">
        <v>3584</v>
      </c>
      <c r="F882" s="50" t="s">
        <v>2580</v>
      </c>
      <c r="G882" s="50" t="s">
        <v>3585</v>
      </c>
      <c r="H882" s="50" t="s">
        <v>3586</v>
      </c>
      <c r="I882" s="50">
        <f>(DAX__2019_2020__33[[#This Row],[Adj Close]]-DAX__2019_2020__33[[#This Row],[Adj Open]])/DAX__2019_2020__33[[#This Row],[Adj Open]]</f>
        <v>5.1635629560301101E-3</v>
      </c>
      <c r="J882" s="50">
        <f>DAX__2019_2020__33[[#This Row],[Adj Close]]-DAX__2019_2020__33[[#This Row],[Adj Open]]</f>
        <v>1.1657366838155667</v>
      </c>
      <c r="K882" s="50">
        <v>627725</v>
      </c>
    </row>
    <row r="883" spans="1:11" x14ac:dyDescent="0.3">
      <c r="A883" s="51" t="str">
        <f t="shared" si="17"/>
        <v>ADS.DE</v>
      </c>
      <c r="B883" s="52" t="s">
        <v>459</v>
      </c>
      <c r="C883" s="50" t="s">
        <v>3587</v>
      </c>
      <c r="D883" s="50">
        <f>DAX__2019_2020__33[[#This Row],[Open]]*(DAX__2019_2020__33[[#This Row],[Adj Close]]/DAX__2019_2020__33[[#This Row],[Close]])</f>
        <v>223.33346263202691</v>
      </c>
      <c r="E883" s="50" t="s">
        <v>3588</v>
      </c>
      <c r="F883" s="50" t="s">
        <v>2588</v>
      </c>
      <c r="G883" s="50" t="s">
        <v>3573</v>
      </c>
      <c r="H883" s="50" t="s">
        <v>3589</v>
      </c>
      <c r="I883" s="50">
        <f>(DAX__2019_2020__33[[#This Row],[Adj Close]]-DAX__2019_2020__33[[#This Row],[Adj Open]])/DAX__2019_2020__33[[#This Row],[Adj Open]]</f>
        <v>2.2618582582477252E-2</v>
      </c>
      <c r="J883" s="50">
        <f>DAX__2019_2020__33[[#This Row],[Adj Close]]-DAX__2019_2020__33[[#This Row],[Adj Open]]</f>
        <v>5.0514863679730979</v>
      </c>
      <c r="K883" s="50">
        <v>541284</v>
      </c>
    </row>
    <row r="884" spans="1:11" x14ac:dyDescent="0.3">
      <c r="A884" s="51" t="str">
        <f t="shared" si="17"/>
        <v>ADS.DE</v>
      </c>
      <c r="B884" s="52" t="s">
        <v>460</v>
      </c>
      <c r="C884" s="50" t="s">
        <v>3511</v>
      </c>
      <c r="D884" s="50">
        <f>DAX__2019_2020__33[[#This Row],[Open]]*(DAX__2019_2020__33[[#This Row],[Adj Close]]/DAX__2019_2020__33[[#This Row],[Close]])</f>
        <v>230.42497079725806</v>
      </c>
      <c r="E884" s="50" t="s">
        <v>2629</v>
      </c>
      <c r="F884" s="50" t="s">
        <v>3590</v>
      </c>
      <c r="G884" s="50" t="s">
        <v>3591</v>
      </c>
      <c r="H884" s="50" t="s">
        <v>3592</v>
      </c>
      <c r="I884" s="50">
        <f>(DAX__2019_2020__33[[#This Row],[Adj Close]]-DAX__2019_2020__33[[#This Row],[Adj Open]])/DAX__2019_2020__33[[#This Row],[Adj Open]]</f>
        <v>3.1197340192209287E-2</v>
      </c>
      <c r="J884" s="50">
        <f>DAX__2019_2020__33[[#This Row],[Adj Close]]-DAX__2019_2020__33[[#This Row],[Adj Open]]</f>
        <v>7.1886462027419498</v>
      </c>
      <c r="K884" s="50">
        <v>878817</v>
      </c>
    </row>
    <row r="885" spans="1:11" x14ac:dyDescent="0.3">
      <c r="A885" s="51" t="str">
        <f t="shared" si="17"/>
        <v>ADS.DE</v>
      </c>
      <c r="B885" s="52" t="s">
        <v>461</v>
      </c>
      <c r="C885" s="50" t="s">
        <v>3517</v>
      </c>
      <c r="D885" s="50">
        <f>DAX__2019_2020__33[[#This Row],[Open]]*(DAX__2019_2020__33[[#This Row],[Adj Close]]/DAX__2019_2020__33[[#This Row],[Close]])</f>
        <v>238.00218580369975</v>
      </c>
      <c r="E885" s="50" t="s">
        <v>3593</v>
      </c>
      <c r="F885" s="50" t="s">
        <v>3559</v>
      </c>
      <c r="G885" s="50" t="s">
        <v>3554</v>
      </c>
      <c r="H885" s="50" t="s">
        <v>3555</v>
      </c>
      <c r="I885" s="50">
        <f>(DAX__2019_2020__33[[#This Row],[Adj Close]]-DAX__2019_2020__33[[#This Row],[Adj Open]])/DAX__2019_2020__33[[#This Row],[Adj Open]]</f>
        <v>-1.4693902040816345E-2</v>
      </c>
      <c r="J885" s="50">
        <f>DAX__2019_2020__33[[#This Row],[Adj Close]]-DAX__2019_2020__33[[#This Row],[Adj Open]]</f>
        <v>-3.4971808036997345</v>
      </c>
      <c r="K885" s="50">
        <v>431536</v>
      </c>
    </row>
    <row r="886" spans="1:11" x14ac:dyDescent="0.3">
      <c r="A886" s="51" t="str">
        <f t="shared" si="17"/>
        <v>ADS.DE</v>
      </c>
      <c r="B886" s="52" t="s">
        <v>462</v>
      </c>
      <c r="C886" s="50" t="s">
        <v>3594</v>
      </c>
      <c r="D886" s="50">
        <f>DAX__2019_2020__33[[#This Row],[Open]]*(DAX__2019_2020__33[[#This Row],[Adj Close]]/DAX__2019_2020__33[[#This Row],[Close]])</f>
        <v>240.81935100000001</v>
      </c>
      <c r="E886" s="50" t="s">
        <v>3334</v>
      </c>
      <c r="F886" s="50" t="s">
        <v>3561</v>
      </c>
      <c r="G886" s="50" t="s">
        <v>3594</v>
      </c>
      <c r="H886" s="50" t="s">
        <v>3595</v>
      </c>
      <c r="I886" s="50">
        <f>(DAX__2019_2020__33[[#This Row],[Adj Close]]-DAX__2019_2020__33[[#This Row],[Adj Open]])/DAX__2019_2020__33[[#This Row],[Adj Open]]</f>
        <v>0</v>
      </c>
      <c r="J886" s="50">
        <f>DAX__2019_2020__33[[#This Row],[Adj Close]]-DAX__2019_2020__33[[#This Row],[Adj Open]]</f>
        <v>0</v>
      </c>
      <c r="K886" s="50">
        <v>557843</v>
      </c>
    </row>
    <row r="887" spans="1:11" x14ac:dyDescent="0.3">
      <c r="A887" s="51" t="str">
        <f t="shared" si="17"/>
        <v>ADS.DE</v>
      </c>
      <c r="B887" s="52" t="s">
        <v>463</v>
      </c>
      <c r="C887" s="50" t="s">
        <v>3596</v>
      </c>
      <c r="D887" s="50">
        <f>DAX__2019_2020__33[[#This Row],[Open]]*(DAX__2019_2020__33[[#This Row],[Adj Close]]/DAX__2019_2020__33[[#This Row],[Close]])</f>
        <v>238.5850430900355</v>
      </c>
      <c r="E887" s="50" t="s">
        <v>3597</v>
      </c>
      <c r="F887" s="50" t="s">
        <v>3559</v>
      </c>
      <c r="G887" s="50" t="s">
        <v>3598</v>
      </c>
      <c r="H887" s="50" t="s">
        <v>3599</v>
      </c>
      <c r="I887" s="50">
        <f>(DAX__2019_2020__33[[#This Row],[Adj Close]]-DAX__2019_2020__33[[#This Row],[Adj Open]])/DAX__2019_2020__33[[#This Row],[Adj Open]]</f>
        <v>-1.8729665666213497E-2</v>
      </c>
      <c r="J887" s="50">
        <f>DAX__2019_2020__33[[#This Row],[Adj Close]]-DAX__2019_2020__33[[#This Row],[Adj Open]]</f>
        <v>-4.4686180900355055</v>
      </c>
      <c r="K887" s="50">
        <v>626165</v>
      </c>
    </row>
    <row r="888" spans="1:11" x14ac:dyDescent="0.3">
      <c r="A888" s="51" t="str">
        <f t="shared" si="17"/>
        <v>ADS.DE</v>
      </c>
      <c r="B888" s="52" t="s">
        <v>464</v>
      </c>
      <c r="C888" s="50" t="s">
        <v>3600</v>
      </c>
      <c r="D888" s="50">
        <f>DAX__2019_2020__33[[#This Row],[Open]]*(DAX__2019_2020__33[[#This Row],[Adj Close]]/DAX__2019_2020__33[[#This Row],[Close]])</f>
        <v>231.49355538577126</v>
      </c>
      <c r="E888" s="50" t="s">
        <v>3579</v>
      </c>
      <c r="F888" s="50" t="s">
        <v>3601</v>
      </c>
      <c r="G888" s="50" t="s">
        <v>3501</v>
      </c>
      <c r="H888" s="50" t="s">
        <v>3602</v>
      </c>
      <c r="I888" s="50">
        <f>(DAX__2019_2020__33[[#This Row],[Adj Close]]-DAX__2019_2020__33[[#This Row],[Adj Open]])/DAX__2019_2020__33[[#This Row],[Adj Open]]</f>
        <v>-7.5535164806524394E-3</v>
      </c>
      <c r="J888" s="50">
        <f>DAX__2019_2020__33[[#This Row],[Adj Close]]-DAX__2019_2020__33[[#This Row],[Adj Open]]</f>
        <v>-1.7485903857712515</v>
      </c>
      <c r="K888" s="50">
        <v>633840</v>
      </c>
    </row>
    <row r="889" spans="1:11" x14ac:dyDescent="0.3">
      <c r="A889" s="51" t="str">
        <f t="shared" si="17"/>
        <v>ADS.DE</v>
      </c>
      <c r="B889" s="52" t="s">
        <v>465</v>
      </c>
      <c r="C889" s="50" t="s">
        <v>3588</v>
      </c>
      <c r="D889" s="50">
        <f>DAX__2019_2020__33[[#This Row],[Open]]*(DAX__2019_2020__33[[#This Row],[Adj Close]]/DAX__2019_2020__33[[#This Row],[Close]])</f>
        <v>230.52210974828063</v>
      </c>
      <c r="E889" s="50" t="s">
        <v>3556</v>
      </c>
      <c r="F889" s="50" t="s">
        <v>3603</v>
      </c>
      <c r="G889" s="50" t="s">
        <v>3574</v>
      </c>
      <c r="H889" s="50" t="s">
        <v>3575</v>
      </c>
      <c r="I889" s="50">
        <f>(DAX__2019_2020__33[[#This Row],[Adj Close]]-DAX__2019_2020__33[[#This Row],[Adj Open]])/DAX__2019_2020__33[[#This Row],[Adj Open]]</f>
        <v>-6.7425452160656324E-3</v>
      </c>
      <c r="J889" s="50">
        <f>DAX__2019_2020__33[[#This Row],[Adj Close]]-DAX__2019_2020__33[[#This Row],[Adj Open]]</f>
        <v>-1.5543057482806262</v>
      </c>
      <c r="K889" s="50">
        <v>441217</v>
      </c>
    </row>
    <row r="890" spans="1:11" x14ac:dyDescent="0.3">
      <c r="A890" s="51" t="str">
        <f t="shared" si="17"/>
        <v>ADS.DE</v>
      </c>
      <c r="B890" s="52" t="s">
        <v>466</v>
      </c>
      <c r="C890" s="50" t="s">
        <v>3604</v>
      </c>
      <c r="D890" s="50">
        <f>DAX__2019_2020__33[[#This Row],[Open]]*(DAX__2019_2020__33[[#This Row],[Adj Close]]/DAX__2019_2020__33[[#This Row],[Close]])</f>
        <v>226.83065741093401</v>
      </c>
      <c r="E890" s="50" t="s">
        <v>3566</v>
      </c>
      <c r="F890" s="50" t="s">
        <v>3605</v>
      </c>
      <c r="G890" s="50" t="s">
        <v>3590</v>
      </c>
      <c r="H890" s="50" t="s">
        <v>3606</v>
      </c>
      <c r="I890" s="50">
        <f>(DAX__2019_2020__33[[#This Row],[Adj Close]]-DAX__2019_2020__33[[#This Row],[Adj Open]])/DAX__2019_2020__33[[#This Row],[Adj Open]]</f>
        <v>8.9936017130621028E-3</v>
      </c>
      <c r="J890" s="50">
        <f>DAX__2019_2020__33[[#This Row],[Adj Close]]-DAX__2019_2020__33[[#This Row],[Adj Open]]</f>
        <v>2.0400245890659789</v>
      </c>
      <c r="K890" s="50">
        <v>507748</v>
      </c>
    </row>
    <row r="891" spans="1:11" x14ac:dyDescent="0.3">
      <c r="A891" s="51" t="str">
        <f t="shared" ref="A891:A954" si="18">"ADS.DE"</f>
        <v>ADS.DE</v>
      </c>
      <c r="B891" s="52" t="s">
        <v>467</v>
      </c>
      <c r="C891" s="50" t="s">
        <v>3607</v>
      </c>
      <c r="D891" s="50">
        <f>DAX__2019_2020__33[[#This Row],[Open]]*(DAX__2019_2020__33[[#This Row],[Adj Close]]/DAX__2019_2020__33[[#This Row],[Close]])</f>
        <v>232.75643082862499</v>
      </c>
      <c r="E891" s="50" t="s">
        <v>3608</v>
      </c>
      <c r="F891" s="50" t="s">
        <v>3562</v>
      </c>
      <c r="G891" s="50" t="s">
        <v>3571</v>
      </c>
      <c r="H891" s="50" t="s">
        <v>3609</v>
      </c>
      <c r="I891" s="50">
        <f>(DAX__2019_2020__33[[#This Row],[Adj Close]]-DAX__2019_2020__33[[#This Row],[Adj Open]])/DAX__2019_2020__33[[#This Row],[Adj Open]]</f>
        <v>1.0016669198247065E-2</v>
      </c>
      <c r="J891" s="50">
        <f>DAX__2019_2020__33[[#This Row],[Adj Close]]-DAX__2019_2020__33[[#This Row],[Adj Open]]</f>
        <v>2.3314441713750114</v>
      </c>
      <c r="K891" s="50">
        <v>467938</v>
      </c>
    </row>
    <row r="892" spans="1:11" x14ac:dyDescent="0.3">
      <c r="A892" s="51" t="str">
        <f t="shared" si="18"/>
        <v>ADS.DE</v>
      </c>
      <c r="B892" s="52" t="s">
        <v>468</v>
      </c>
      <c r="C892" s="50" t="s">
        <v>3610</v>
      </c>
      <c r="D892" s="50">
        <f>DAX__2019_2020__33[[#This Row],[Open]]*(DAX__2019_2020__33[[#This Row],[Adj Close]]/DAX__2019_2020__33[[#This Row],[Close]])</f>
        <v>231.68783672673123</v>
      </c>
      <c r="E892" s="50" t="s">
        <v>3607</v>
      </c>
      <c r="F892" s="50" t="s">
        <v>2579</v>
      </c>
      <c r="G892" s="50" t="s">
        <v>3510</v>
      </c>
      <c r="H892" s="50" t="s">
        <v>3611</v>
      </c>
      <c r="I892" s="50">
        <f>(DAX__2019_2020__33[[#This Row],[Adj Close]]-DAX__2019_2020__33[[#This Row],[Adj Open]])/DAX__2019_2020__33[[#This Row],[Adj Open]]</f>
        <v>-1.5513614255765229E-2</v>
      </c>
      <c r="J892" s="50">
        <f>DAX__2019_2020__33[[#This Row],[Adj Close]]-DAX__2019_2020__33[[#This Row],[Adj Open]]</f>
        <v>-3.5943157267312245</v>
      </c>
      <c r="K892" s="50">
        <v>572256</v>
      </c>
    </row>
    <row r="893" spans="1:11" x14ac:dyDescent="0.3">
      <c r="A893" s="51" t="str">
        <f t="shared" si="18"/>
        <v>ADS.DE</v>
      </c>
      <c r="B893" s="52" t="s">
        <v>469</v>
      </c>
      <c r="C893" s="50" t="s">
        <v>3612</v>
      </c>
      <c r="D893" s="50">
        <f>DAX__2019_2020__33[[#This Row],[Open]]*(DAX__2019_2020__33[[#This Row],[Adj Close]]/DAX__2019_2020__33[[#This Row],[Close]])</f>
        <v>230.13353384464753</v>
      </c>
      <c r="E893" s="50" t="s">
        <v>3613</v>
      </c>
      <c r="F893" s="50" t="s">
        <v>3504</v>
      </c>
      <c r="G893" s="50" t="s">
        <v>3572</v>
      </c>
      <c r="H893" s="50" t="s">
        <v>3614</v>
      </c>
      <c r="I893" s="50">
        <f>(DAX__2019_2020__33[[#This Row],[Adj Close]]-DAX__2019_2020__33[[#This Row],[Adj Open]])/DAX__2019_2020__33[[#This Row],[Adj Open]]</f>
        <v>2.3216547654281511E-2</v>
      </c>
      <c r="J893" s="50">
        <f>DAX__2019_2020__33[[#This Row],[Adj Close]]-DAX__2019_2020__33[[#This Row],[Adj Open]]</f>
        <v>5.3429061553524662</v>
      </c>
      <c r="K893" s="50">
        <v>567626</v>
      </c>
    </row>
    <row r="894" spans="1:11" x14ac:dyDescent="0.3">
      <c r="A894" s="51" t="str">
        <f t="shared" si="18"/>
        <v>ADS.DE</v>
      </c>
      <c r="B894" s="52" t="s">
        <v>470</v>
      </c>
      <c r="C894" s="50" t="s">
        <v>3607</v>
      </c>
      <c r="D894" s="50">
        <f>DAX__2019_2020__33[[#This Row],[Open]]*(DAX__2019_2020__33[[#This Row],[Adj Close]]/DAX__2019_2020__33[[#This Row],[Close]])</f>
        <v>232.75642304288058</v>
      </c>
      <c r="E894" s="50" t="s">
        <v>3615</v>
      </c>
      <c r="F894" s="50" t="s">
        <v>3616</v>
      </c>
      <c r="G894" s="50" t="s">
        <v>3610</v>
      </c>
      <c r="H894" s="50" t="s">
        <v>3617</v>
      </c>
      <c r="I894" s="50">
        <f>(DAX__2019_2020__33[[#This Row],[Adj Close]]-DAX__2019_2020__33[[#This Row],[Adj Open]])/DAX__2019_2020__33[[#This Row],[Adj Open]]</f>
        <v>-4.5910099017276735E-3</v>
      </c>
      <c r="J894" s="50">
        <f>DAX__2019_2020__33[[#This Row],[Adj Close]]-DAX__2019_2020__33[[#This Row],[Adj Open]]</f>
        <v>-1.0685870428805799</v>
      </c>
      <c r="K894" s="50">
        <v>570959</v>
      </c>
    </row>
    <row r="895" spans="1:11" x14ac:dyDescent="0.3">
      <c r="A895" s="51" t="str">
        <f t="shared" si="18"/>
        <v>ADS.DE</v>
      </c>
      <c r="B895" s="52" t="s">
        <v>471</v>
      </c>
      <c r="C895" s="50" t="s">
        <v>3505</v>
      </c>
      <c r="D895" s="50">
        <f>DAX__2019_2020__33[[#This Row],[Open]]*(DAX__2019_2020__33[[#This Row],[Adj Close]]/DAX__2019_2020__33[[#This Row],[Close]])</f>
        <v>233.14500260960889</v>
      </c>
      <c r="E895" s="50" t="s">
        <v>3505</v>
      </c>
      <c r="F895" s="50" t="s">
        <v>3566</v>
      </c>
      <c r="G895" s="50" t="s">
        <v>3618</v>
      </c>
      <c r="H895" s="50" t="s">
        <v>3619</v>
      </c>
      <c r="I895" s="50">
        <f>(DAX__2019_2020__33[[#This Row],[Adj Close]]-DAX__2019_2020__33[[#This Row],[Adj Open]])/DAX__2019_2020__33[[#This Row],[Adj Open]]</f>
        <v>-9.1666541666666854E-3</v>
      </c>
      <c r="J895" s="50">
        <f>DAX__2019_2020__33[[#This Row],[Adj Close]]-DAX__2019_2020__33[[#This Row],[Adj Open]]</f>
        <v>-2.1371596096088865</v>
      </c>
      <c r="K895" s="50">
        <v>569342</v>
      </c>
    </row>
    <row r="896" spans="1:11" x14ac:dyDescent="0.3">
      <c r="A896" s="51" t="str">
        <f t="shared" si="18"/>
        <v>ADS.DE</v>
      </c>
      <c r="B896" s="52" t="s">
        <v>472</v>
      </c>
      <c r="C896" s="50" t="s">
        <v>3553</v>
      </c>
      <c r="D896" s="50">
        <f>DAX__2019_2020__33[[#This Row],[Open]]*(DAX__2019_2020__33[[#This Row],[Adj Close]]/DAX__2019_2020__33[[#This Row],[Close]])</f>
        <v>231.20213130308173</v>
      </c>
      <c r="E896" s="50" t="s">
        <v>3620</v>
      </c>
      <c r="F896" s="50" t="s">
        <v>3564</v>
      </c>
      <c r="G896" s="50" t="s">
        <v>3621</v>
      </c>
      <c r="H896" s="50" t="s">
        <v>3622</v>
      </c>
      <c r="I896" s="50">
        <f>(DAX__2019_2020__33[[#This Row],[Adj Close]]-DAX__2019_2020__33[[#This Row],[Adj Open]])/DAX__2019_2020__33[[#This Row],[Adj Open]]</f>
        <v>1.7647046218487339E-2</v>
      </c>
      <c r="J896" s="50">
        <f>DAX__2019_2020__33[[#This Row],[Adj Close]]-DAX__2019_2020__33[[#This Row],[Adj Open]]</f>
        <v>4.0800346969182613</v>
      </c>
      <c r="K896" s="50">
        <v>427098</v>
      </c>
    </row>
    <row r="897" spans="1:11" x14ac:dyDescent="0.3">
      <c r="A897" s="51" t="str">
        <f t="shared" si="18"/>
        <v>ADS.DE</v>
      </c>
      <c r="B897" s="52" t="s">
        <v>473</v>
      </c>
      <c r="C897" s="50" t="s">
        <v>3623</v>
      </c>
      <c r="D897" s="50">
        <f>DAX__2019_2020__33[[#This Row],[Open]]*(DAX__2019_2020__33[[#This Row],[Adj Close]]/DAX__2019_2020__33[[#This Row],[Close]])</f>
        <v>238.87647010787612</v>
      </c>
      <c r="E897" s="50" t="s">
        <v>3624</v>
      </c>
      <c r="F897" s="50" t="s">
        <v>3517</v>
      </c>
      <c r="G897" s="50" t="s">
        <v>3325</v>
      </c>
      <c r="H897" s="50" t="s">
        <v>3625</v>
      </c>
      <c r="I897" s="50">
        <f>(DAX__2019_2020__33[[#This Row],[Adj Close]]-DAX__2019_2020__33[[#This Row],[Adj Open]])/DAX__2019_2020__33[[#This Row],[Adj Open]]</f>
        <v>2.8467345143571095E-3</v>
      </c>
      <c r="J897" s="50">
        <f>DAX__2019_2020__33[[#This Row],[Adj Close]]-DAX__2019_2020__33[[#This Row],[Adj Open]]</f>
        <v>0.6800178921238853</v>
      </c>
      <c r="K897" s="50">
        <v>546399</v>
      </c>
    </row>
    <row r="898" spans="1:11" x14ac:dyDescent="0.3">
      <c r="A898" s="51" t="str">
        <f t="shared" si="18"/>
        <v>ADS.DE</v>
      </c>
      <c r="B898" s="52" t="s">
        <v>474</v>
      </c>
      <c r="C898" s="50" t="s">
        <v>3626</v>
      </c>
      <c r="D898" s="50">
        <f>DAX__2019_2020__33[[#This Row],[Open]]*(DAX__2019_2020__33[[#This Row],[Adj Close]]/DAX__2019_2020__33[[#This Row],[Close]])</f>
        <v>240.04220653148201</v>
      </c>
      <c r="E898" s="50" t="s">
        <v>3334</v>
      </c>
      <c r="F898" s="50" t="s">
        <v>3608</v>
      </c>
      <c r="G898" s="50" t="s">
        <v>3517</v>
      </c>
      <c r="H898" s="50" t="s">
        <v>3627</v>
      </c>
      <c r="I898" s="50">
        <f>(DAX__2019_2020__33[[#This Row],[Adj Close]]-DAX__2019_2020__33[[#This Row],[Adj Open]])/DAX__2019_2020__33[[#This Row],[Adj Open]]</f>
        <v>-8.4986076447120598E-3</v>
      </c>
      <c r="J898" s="50">
        <f>DAX__2019_2020__33[[#This Row],[Adj Close]]-DAX__2019_2020__33[[#This Row],[Adj Open]]</f>
        <v>-2.040024531482004</v>
      </c>
      <c r="K898" s="50">
        <v>365331</v>
      </c>
    </row>
    <row r="899" spans="1:11" x14ac:dyDescent="0.3">
      <c r="A899" s="51" t="str">
        <f t="shared" si="18"/>
        <v>ADS.DE</v>
      </c>
      <c r="B899" s="52" t="s">
        <v>475</v>
      </c>
      <c r="C899" s="50" t="s">
        <v>3628</v>
      </c>
      <c r="D899" s="50">
        <f>DAX__2019_2020__33[[#This Row],[Open]]*(DAX__2019_2020__33[[#This Row],[Adj Close]]/DAX__2019_2020__33[[#This Row],[Close]])</f>
        <v>239.1679097588916</v>
      </c>
      <c r="E899" s="50" t="s">
        <v>3629</v>
      </c>
      <c r="F899" s="50" t="s">
        <v>3630</v>
      </c>
      <c r="G899" s="50" t="s">
        <v>3631</v>
      </c>
      <c r="H899" s="50" t="s">
        <v>3632</v>
      </c>
      <c r="I899" s="50">
        <f>(DAX__2019_2020__33[[#This Row],[Adj Close]]-DAX__2019_2020__33[[#This Row],[Adj Open]])/DAX__2019_2020__33[[#This Row],[Adj Open]]</f>
        <v>-1.0560483475554159E-2</v>
      </c>
      <c r="J899" s="50">
        <f>DAX__2019_2020__33[[#This Row],[Adj Close]]-DAX__2019_2020__33[[#This Row],[Adj Open]]</f>
        <v>-2.5257287588916029</v>
      </c>
      <c r="K899" s="50">
        <v>508799</v>
      </c>
    </row>
    <row r="900" spans="1:11" x14ac:dyDescent="0.3">
      <c r="A900" s="51" t="str">
        <f t="shared" si="18"/>
        <v>ADS.DE</v>
      </c>
      <c r="B900" s="52" t="s">
        <v>476</v>
      </c>
      <c r="C900" s="50" t="s">
        <v>3633</v>
      </c>
      <c r="D900" s="50">
        <f>DAX__2019_2020__33[[#This Row],[Open]]*(DAX__2019_2020__33[[#This Row],[Adj Close]]/DAX__2019_2020__33[[#This Row],[Close]])</f>
        <v>232.95070931789152</v>
      </c>
      <c r="E900" s="50" t="s">
        <v>3634</v>
      </c>
      <c r="F900" s="50" t="s">
        <v>3612</v>
      </c>
      <c r="G900" s="50" t="s">
        <v>3635</v>
      </c>
      <c r="H900" s="50" t="s">
        <v>3636</v>
      </c>
      <c r="I900" s="50">
        <f>(DAX__2019_2020__33[[#This Row],[Adj Close]]-DAX__2019_2020__33[[#This Row],[Adj Open]])/DAX__2019_2020__33[[#This Row],[Adj Open]]</f>
        <v>-2.9190867024301687E-3</v>
      </c>
      <c r="J900" s="50">
        <f>DAX__2019_2020__33[[#This Row],[Adj Close]]-DAX__2019_2020__33[[#This Row],[Adj Open]]</f>
        <v>-0.68000331789153279</v>
      </c>
      <c r="K900" s="50">
        <v>401977</v>
      </c>
    </row>
    <row r="901" spans="1:11" x14ac:dyDescent="0.3">
      <c r="A901" s="51" t="str">
        <f t="shared" si="18"/>
        <v>ADS.DE</v>
      </c>
      <c r="B901" s="52" t="s">
        <v>477</v>
      </c>
      <c r="C901" s="50" t="s">
        <v>3637</v>
      </c>
      <c r="D901" s="50">
        <f>DAX__2019_2020__33[[#This Row],[Open]]*(DAX__2019_2020__33[[#This Row],[Adj Close]]/DAX__2019_2020__33[[#This Row],[Close]])</f>
        <v>231.97927184331445</v>
      </c>
      <c r="E901" s="50" t="s">
        <v>3615</v>
      </c>
      <c r="F901" s="50" t="s">
        <v>3603</v>
      </c>
      <c r="G901" s="50" t="s">
        <v>3635</v>
      </c>
      <c r="H901" s="50" t="s">
        <v>3636</v>
      </c>
      <c r="I901" s="50">
        <f>(DAX__2019_2020__33[[#This Row],[Adj Close]]-DAX__2019_2020__33[[#This Row],[Adj Open]])/DAX__2019_2020__33[[#This Row],[Adj Open]]</f>
        <v>1.2562939540666502E-3</v>
      </c>
      <c r="J901" s="50">
        <f>DAX__2019_2020__33[[#This Row],[Adj Close]]-DAX__2019_2020__33[[#This Row],[Adj Open]]</f>
        <v>0.29143415668553985</v>
      </c>
      <c r="K901" s="50">
        <v>289135</v>
      </c>
    </row>
    <row r="902" spans="1:11" x14ac:dyDescent="0.3">
      <c r="A902" s="51" t="str">
        <f t="shared" si="18"/>
        <v>ADS.DE</v>
      </c>
      <c r="B902" s="52" t="s">
        <v>478</v>
      </c>
      <c r="C902" s="50" t="s">
        <v>3506</v>
      </c>
      <c r="D902" s="50">
        <f>DAX__2019_2020__33[[#This Row],[Open]]*(DAX__2019_2020__33[[#This Row],[Adj Close]]/DAX__2019_2020__33[[#This Row],[Close]])</f>
        <v>232.17356557991374</v>
      </c>
      <c r="E902" s="50" t="s">
        <v>3515</v>
      </c>
      <c r="F902" s="50" t="s">
        <v>3638</v>
      </c>
      <c r="G902" s="50" t="s">
        <v>3568</v>
      </c>
      <c r="H902" s="50" t="s">
        <v>3639</v>
      </c>
      <c r="I902" s="50">
        <f>(DAX__2019_2020__33[[#This Row],[Adj Close]]-DAX__2019_2020__33[[#This Row],[Adj Open]])/DAX__2019_2020__33[[#This Row],[Adj Open]]</f>
        <v>-4.1843514644352765E-4</v>
      </c>
      <c r="J902" s="50">
        <f>DAX__2019_2020__33[[#This Row],[Adj Close]]-DAX__2019_2020__33[[#This Row],[Adj Open]]</f>
        <v>-9.7149579913747175E-2</v>
      </c>
      <c r="K902" s="50">
        <v>326138</v>
      </c>
    </row>
    <row r="903" spans="1:11" x14ac:dyDescent="0.3">
      <c r="A903" s="51" t="str">
        <f t="shared" si="18"/>
        <v>ADS.DE</v>
      </c>
      <c r="B903" s="52" t="s">
        <v>479</v>
      </c>
      <c r="C903" s="50" t="s">
        <v>3610</v>
      </c>
      <c r="D903" s="50">
        <f>DAX__2019_2020__33[[#This Row],[Open]]*(DAX__2019_2020__33[[#This Row],[Adj Close]]/DAX__2019_2020__33[[#This Row],[Close]])</f>
        <v>231.68784301237113</v>
      </c>
      <c r="E903" s="50" t="s">
        <v>3561</v>
      </c>
      <c r="F903" s="50" t="s">
        <v>3504</v>
      </c>
      <c r="G903" s="50" t="s">
        <v>3640</v>
      </c>
      <c r="H903" s="50" t="s">
        <v>3641</v>
      </c>
      <c r="I903" s="50">
        <f>(DAX__2019_2020__33[[#This Row],[Adj Close]]-DAX__2019_2020__33[[#This Row],[Adj Open]])/DAX__2019_2020__33[[#This Row],[Adj Open]]</f>
        <v>1.6771488469601633E-2</v>
      </c>
      <c r="J903" s="50">
        <f>DAX__2019_2020__33[[#This Row],[Adj Close]]-DAX__2019_2020__33[[#This Row],[Adj Open]]</f>
        <v>3.8857499876288557</v>
      </c>
      <c r="K903" s="50">
        <v>464178</v>
      </c>
    </row>
    <row r="904" spans="1:11" x14ac:dyDescent="0.3">
      <c r="A904" s="51" t="str">
        <f t="shared" si="18"/>
        <v>ADS.DE</v>
      </c>
      <c r="B904" s="52" t="s">
        <v>480</v>
      </c>
      <c r="C904" s="50" t="s">
        <v>3571</v>
      </c>
      <c r="D904" s="50">
        <f>DAX__2019_2020__33[[#This Row],[Open]]*(DAX__2019_2020__33[[#This Row],[Adj Close]]/DAX__2019_2020__33[[#This Row],[Close]])</f>
        <v>235.08788162794039</v>
      </c>
      <c r="E904" s="50" t="s">
        <v>2605</v>
      </c>
      <c r="F904" s="50" t="s">
        <v>3580</v>
      </c>
      <c r="G904" s="50" t="s">
        <v>3601</v>
      </c>
      <c r="H904" s="50" t="s">
        <v>3642</v>
      </c>
      <c r="I904" s="50">
        <f>(DAX__2019_2020__33[[#This Row],[Adj Close]]-DAX__2019_2020__33[[#This Row],[Adj Open]])/DAX__2019_2020__33[[#This Row],[Adj Open]]</f>
        <v>-3.2231417355371862E-2</v>
      </c>
      <c r="J904" s="50">
        <f>DAX__2019_2020__33[[#This Row],[Adj Close]]-DAX__2019_2020__33[[#This Row],[Adj Open]]</f>
        <v>-7.5772156279404044</v>
      </c>
      <c r="K904" s="50">
        <v>682357</v>
      </c>
    </row>
    <row r="905" spans="1:11" x14ac:dyDescent="0.3">
      <c r="A905" s="51" t="str">
        <f t="shared" si="18"/>
        <v>ADS.DE</v>
      </c>
      <c r="B905" s="52" t="s">
        <v>481</v>
      </c>
      <c r="C905" s="50" t="s">
        <v>3643</v>
      </c>
      <c r="D905" s="50">
        <f>DAX__2019_2020__33[[#This Row],[Open]]*(DAX__2019_2020__33[[#This Row],[Adj Close]]/DAX__2019_2020__33[[#This Row],[Close]])</f>
        <v>227.219223</v>
      </c>
      <c r="E905" s="50" t="s">
        <v>3644</v>
      </c>
      <c r="F905" s="50" t="s">
        <v>3645</v>
      </c>
      <c r="G905" s="50" t="s">
        <v>3643</v>
      </c>
      <c r="H905" s="50" t="s">
        <v>3646</v>
      </c>
      <c r="I905" s="50">
        <f>(DAX__2019_2020__33[[#This Row],[Adj Close]]-DAX__2019_2020__33[[#This Row],[Adj Open]])/DAX__2019_2020__33[[#This Row],[Adj Open]]</f>
        <v>0</v>
      </c>
      <c r="J905" s="50">
        <f>DAX__2019_2020__33[[#This Row],[Adj Close]]-DAX__2019_2020__33[[#This Row],[Adj Open]]</f>
        <v>0</v>
      </c>
      <c r="K905" s="50">
        <v>656479</v>
      </c>
    </row>
    <row r="906" spans="1:11" x14ac:dyDescent="0.3">
      <c r="A906" s="51" t="str">
        <f t="shared" si="18"/>
        <v>ADS.DE</v>
      </c>
      <c r="B906" s="52" t="s">
        <v>482</v>
      </c>
      <c r="C906" s="50" t="s">
        <v>3510</v>
      </c>
      <c r="D906" s="50">
        <f>DAX__2019_2020__33[[#This Row],[Open]]*(DAX__2019_2020__33[[#This Row],[Adj Close]]/DAX__2019_2020__33[[#This Row],[Close]])</f>
        <v>228.09352028454302</v>
      </c>
      <c r="E906" s="50" t="s">
        <v>3633</v>
      </c>
      <c r="F906" s="50" t="s">
        <v>3647</v>
      </c>
      <c r="G906" s="50" t="s">
        <v>3610</v>
      </c>
      <c r="H906" s="50" t="s">
        <v>3617</v>
      </c>
      <c r="I906" s="50">
        <f>(DAX__2019_2020__33[[#This Row],[Adj Close]]-DAX__2019_2020__33[[#This Row],[Adj Open]])/DAX__2019_2020__33[[#This Row],[Adj Open]]</f>
        <v>1.575807901501601E-2</v>
      </c>
      <c r="J906" s="50">
        <f>DAX__2019_2020__33[[#This Row],[Adj Close]]-DAX__2019_2020__33[[#This Row],[Adj Open]]</f>
        <v>3.594315715456986</v>
      </c>
      <c r="K906" s="50">
        <v>445139</v>
      </c>
    </row>
    <row r="907" spans="1:11" x14ac:dyDescent="0.3">
      <c r="A907" s="51" t="str">
        <f t="shared" si="18"/>
        <v>ADS.DE</v>
      </c>
      <c r="B907" s="52" t="s">
        <v>483</v>
      </c>
      <c r="C907" s="50" t="s">
        <v>3633</v>
      </c>
      <c r="D907" s="50">
        <f>DAX__2019_2020__33[[#This Row],[Open]]*(DAX__2019_2020__33[[#This Row],[Adj Close]]/DAX__2019_2020__33[[#This Row],[Close]])</f>
        <v>232.95070362711428</v>
      </c>
      <c r="E907" s="50" t="s">
        <v>3648</v>
      </c>
      <c r="F907" s="50" t="s">
        <v>3500</v>
      </c>
      <c r="G907" s="50" t="s">
        <v>3588</v>
      </c>
      <c r="H907" s="50" t="s">
        <v>3649</v>
      </c>
      <c r="I907" s="50">
        <f>(DAX__2019_2020__33[[#This Row],[Adj Close]]-DAX__2019_2020__33[[#This Row],[Adj Open]])/DAX__2019_2020__33[[#This Row],[Adj Open]]</f>
        <v>-1.0425354331626091E-2</v>
      </c>
      <c r="J907" s="50">
        <f>DAX__2019_2020__33[[#This Row],[Adj Close]]-DAX__2019_2020__33[[#This Row],[Adj Open]]</f>
        <v>-2.4285936271142816</v>
      </c>
      <c r="K907" s="50">
        <v>488071</v>
      </c>
    </row>
    <row r="908" spans="1:11" x14ac:dyDescent="0.3">
      <c r="A908" s="51" t="str">
        <f t="shared" si="18"/>
        <v>ADS.DE</v>
      </c>
      <c r="B908" s="52" t="s">
        <v>484</v>
      </c>
      <c r="C908" s="50" t="s">
        <v>3506</v>
      </c>
      <c r="D908" s="50">
        <f>DAX__2019_2020__33[[#This Row],[Open]]*(DAX__2019_2020__33[[#This Row],[Adj Close]]/DAX__2019_2020__33[[#This Row],[Close]])</f>
        <v>232.17356109040583</v>
      </c>
      <c r="E908" s="50" t="s">
        <v>3621</v>
      </c>
      <c r="F908" s="50" t="s">
        <v>3562</v>
      </c>
      <c r="G908" s="50" t="s">
        <v>3633</v>
      </c>
      <c r="H908" s="50" t="s">
        <v>3650</v>
      </c>
      <c r="I908" s="50">
        <f>(DAX__2019_2020__33[[#This Row],[Adj Close]]-DAX__2019_2020__33[[#This Row],[Adj Open]])/DAX__2019_2020__33[[#This Row],[Adj Open]]</f>
        <v>3.3472928870293028E-3</v>
      </c>
      <c r="J908" s="50">
        <f>DAX__2019_2020__33[[#This Row],[Adj Close]]-DAX__2019_2020__33[[#This Row],[Adj Open]]</f>
        <v>0.77715290959417871</v>
      </c>
      <c r="K908" s="50">
        <v>508948</v>
      </c>
    </row>
    <row r="909" spans="1:11" x14ac:dyDescent="0.3">
      <c r="A909" s="51" t="str">
        <f t="shared" si="18"/>
        <v>ADS.DE</v>
      </c>
      <c r="B909" s="52" t="s">
        <v>485</v>
      </c>
      <c r="C909" s="50" t="s">
        <v>2603</v>
      </c>
      <c r="D909" s="50">
        <f>DAX__2019_2020__33[[#This Row],[Open]]*(DAX__2019_2020__33[[#This Row],[Adj Close]]/DAX__2019_2020__33[[#This Row],[Close]])</f>
        <v>236.05930238977524</v>
      </c>
      <c r="E909" s="50" t="s">
        <v>3520</v>
      </c>
      <c r="F909" s="50" t="s">
        <v>3651</v>
      </c>
      <c r="G909" s="50" t="s">
        <v>2631</v>
      </c>
      <c r="H909" s="50" t="s">
        <v>3652</v>
      </c>
      <c r="I909" s="50">
        <f>(DAX__2019_2020__33[[#This Row],[Adj Close]]-DAX__2019_2020__33[[#This Row],[Adj Open]])/DAX__2019_2020__33[[#This Row],[Adj Open]]</f>
        <v>5.349806584362125E-3</v>
      </c>
      <c r="J909" s="50">
        <f>DAX__2019_2020__33[[#This Row],[Adj Close]]-DAX__2019_2020__33[[#This Row],[Adj Open]]</f>
        <v>1.2628716102247495</v>
      </c>
      <c r="K909" s="50">
        <v>986147</v>
      </c>
    </row>
    <row r="910" spans="1:11" x14ac:dyDescent="0.3">
      <c r="A910" s="51" t="str">
        <f t="shared" si="18"/>
        <v>ADS.DE</v>
      </c>
      <c r="B910" s="52" t="s">
        <v>486</v>
      </c>
      <c r="C910" s="50" t="s">
        <v>2627</v>
      </c>
      <c r="D910" s="50">
        <f>DAX__2019_2020__33[[#This Row],[Open]]*(DAX__2019_2020__33[[#This Row],[Adj Close]]/DAX__2019_2020__33[[#This Row],[Close]])</f>
        <v>238.77933876706314</v>
      </c>
      <c r="E910" s="50" t="s">
        <v>3653</v>
      </c>
      <c r="F910" s="50" t="s">
        <v>3615</v>
      </c>
      <c r="G910" s="50" t="s">
        <v>3653</v>
      </c>
      <c r="H910" s="50" t="s">
        <v>3654</v>
      </c>
      <c r="I910" s="50">
        <f>(DAX__2019_2020__33[[#This Row],[Adj Close]]-DAX__2019_2020__33[[#This Row],[Adj Open]])/DAX__2019_2020__33[[#This Row],[Adj Open]]</f>
        <v>1.4646016908307321E-2</v>
      </c>
      <c r="J910" s="50">
        <f>DAX__2019_2020__33[[#This Row],[Adj Close]]-DAX__2019_2020__33[[#This Row],[Adj Open]]</f>
        <v>3.4971662329368485</v>
      </c>
      <c r="K910" s="50">
        <v>561498</v>
      </c>
    </row>
    <row r="911" spans="1:11" x14ac:dyDescent="0.3">
      <c r="A911" s="51" t="str">
        <f t="shared" si="18"/>
        <v>ADS.DE</v>
      </c>
      <c r="B911" s="52" t="s">
        <v>487</v>
      </c>
      <c r="C911" s="50" t="s">
        <v>3655</v>
      </c>
      <c r="D911" s="50">
        <f>DAX__2019_2020__33[[#This Row],[Open]]*(DAX__2019_2020__33[[#This Row],[Adj Close]]/DAX__2019_2020__33[[#This Row],[Close]])</f>
        <v>244.60795210570774</v>
      </c>
      <c r="E911" s="50" t="s">
        <v>2695</v>
      </c>
      <c r="F911" s="50" t="s">
        <v>3656</v>
      </c>
      <c r="G911" s="50" t="s">
        <v>3657</v>
      </c>
      <c r="H911" s="50" t="s">
        <v>3658</v>
      </c>
      <c r="I911" s="50">
        <f>(DAX__2019_2020__33[[#This Row],[Adj Close]]-DAX__2019_2020__33[[#This Row],[Adj Open]])/DAX__2019_2020__33[[#This Row],[Adj Open]]</f>
        <v>7.9428116607290142E-3</v>
      </c>
      <c r="J911" s="50">
        <f>DAX__2019_2020__33[[#This Row],[Adj Close]]-DAX__2019_2020__33[[#This Row],[Adj Open]]</f>
        <v>1.9428748942922596</v>
      </c>
      <c r="K911" s="50">
        <v>758657</v>
      </c>
    </row>
    <row r="912" spans="1:11" x14ac:dyDescent="0.3">
      <c r="A912" s="51" t="str">
        <f t="shared" si="18"/>
        <v>ADS.DE</v>
      </c>
      <c r="B912" s="52" t="s">
        <v>488</v>
      </c>
      <c r="C912" s="50" t="s">
        <v>2907</v>
      </c>
      <c r="D912" s="50">
        <f>DAX__2019_2020__33[[#This Row],[Open]]*(DAX__2019_2020__33[[#This Row],[Adj Close]]/DAX__2019_2020__33[[#This Row],[Close]])</f>
        <v>250.53372337154502</v>
      </c>
      <c r="E912" s="50" t="s">
        <v>3086</v>
      </c>
      <c r="F912" s="50" t="s">
        <v>3659</v>
      </c>
      <c r="G912" s="50" t="s">
        <v>2679</v>
      </c>
      <c r="H912" s="50" t="s">
        <v>3660</v>
      </c>
      <c r="I912" s="50">
        <f>(DAX__2019_2020__33[[#This Row],[Adj Close]]-DAX__2019_2020__33[[#This Row],[Adj Open]])/DAX__2019_2020__33[[#This Row],[Adj Open]]</f>
        <v>2.0938325419270817E-2</v>
      </c>
      <c r="J912" s="50">
        <f>DAX__2019_2020__33[[#This Row],[Adj Close]]-DAX__2019_2020__33[[#This Row],[Adj Open]]</f>
        <v>5.2457566284549841</v>
      </c>
      <c r="K912" s="50">
        <v>793921</v>
      </c>
    </row>
    <row r="913" spans="1:11" x14ac:dyDescent="0.3">
      <c r="A913" s="51" t="str">
        <f t="shared" si="18"/>
        <v>ADS.DE</v>
      </c>
      <c r="B913" s="52" t="s">
        <v>489</v>
      </c>
      <c r="C913" s="50" t="s">
        <v>2756</v>
      </c>
      <c r="D913" s="50">
        <f>DAX__2019_2020__33[[#This Row],[Open]]*(DAX__2019_2020__33[[#This Row],[Adj Close]]/DAX__2019_2020__33[[#This Row],[Close]])</f>
        <v>254.71093468974544</v>
      </c>
      <c r="E913" s="50" t="s">
        <v>3661</v>
      </c>
      <c r="F913" s="50" t="s">
        <v>2666</v>
      </c>
      <c r="G913" s="50" t="s">
        <v>3662</v>
      </c>
      <c r="H913" s="50" t="s">
        <v>3663</v>
      </c>
      <c r="I913" s="50">
        <f>(DAX__2019_2020__33[[#This Row],[Adj Close]]-DAX__2019_2020__33[[#This Row],[Adj Open]])/DAX__2019_2020__33[[#This Row],[Adj Open]]</f>
        <v>5.7208235368044671E-3</v>
      </c>
      <c r="J913" s="50">
        <f>DAX__2019_2020__33[[#This Row],[Adj Close]]-DAX__2019_2020__33[[#This Row],[Adj Open]]</f>
        <v>1.457156310254561</v>
      </c>
      <c r="K913" s="50">
        <v>537268</v>
      </c>
    </row>
    <row r="914" spans="1:11" x14ac:dyDescent="0.3">
      <c r="A914" s="51" t="str">
        <f t="shared" si="18"/>
        <v>ADS.DE</v>
      </c>
      <c r="B914" s="52" t="s">
        <v>490</v>
      </c>
      <c r="C914" s="50" t="s">
        <v>2869</v>
      </c>
      <c r="D914" s="50">
        <f>DAX__2019_2020__33[[#This Row],[Open]]*(DAX__2019_2020__33[[#This Row],[Adj Close]]/DAX__2019_2020__33[[#This Row],[Close]])</f>
        <v>256.75092140870368</v>
      </c>
      <c r="E914" s="50" t="s">
        <v>2762</v>
      </c>
      <c r="F914" s="50" t="s">
        <v>3664</v>
      </c>
      <c r="G914" s="50" t="s">
        <v>2976</v>
      </c>
      <c r="H914" s="50" t="s">
        <v>3665</v>
      </c>
      <c r="I914" s="50">
        <f>(DAX__2019_2020__33[[#This Row],[Adj Close]]-DAX__2019_2020__33[[#This Row],[Adj Open]])/DAX__2019_2020__33[[#This Row],[Adj Open]]</f>
        <v>1.4756050613214703E-2</v>
      </c>
      <c r="J914" s="50">
        <f>DAX__2019_2020__33[[#This Row],[Adj Close]]-DAX__2019_2020__33[[#This Row],[Adj Open]]</f>
        <v>3.7886295912963419</v>
      </c>
      <c r="K914" s="50">
        <v>570422</v>
      </c>
    </row>
    <row r="915" spans="1:11" x14ac:dyDescent="0.3">
      <c r="A915" s="51" t="str">
        <f t="shared" si="18"/>
        <v>ADS.DE</v>
      </c>
      <c r="B915" s="52" t="s">
        <v>491</v>
      </c>
      <c r="C915" s="50" t="s">
        <v>2738</v>
      </c>
      <c r="D915" s="50">
        <f>DAX__2019_2020__33[[#This Row],[Open]]*(DAX__2019_2020__33[[#This Row],[Adj Close]]/DAX__2019_2020__33[[#This Row],[Close]])</f>
        <v>259.47094256960094</v>
      </c>
      <c r="E915" s="50" t="s">
        <v>2738</v>
      </c>
      <c r="F915" s="50" t="s">
        <v>2910</v>
      </c>
      <c r="G915" s="50" t="s">
        <v>2917</v>
      </c>
      <c r="H915" s="50" t="s">
        <v>3666</v>
      </c>
      <c r="I915" s="50">
        <f>(DAX__2019_2020__33[[#This Row],[Adj Close]]-DAX__2019_2020__33[[#This Row],[Adj Open]])/DAX__2019_2020__33[[#This Row],[Adj Open]]</f>
        <v>-4.492744189605118E-3</v>
      </c>
      <c r="J915" s="50">
        <f>DAX__2019_2020__33[[#This Row],[Adj Close]]-DAX__2019_2020__33[[#This Row],[Adj Open]]</f>
        <v>-1.1657365696009379</v>
      </c>
      <c r="K915" s="50">
        <v>512540</v>
      </c>
    </row>
    <row r="916" spans="1:11" x14ac:dyDescent="0.3">
      <c r="A916" s="51" t="str">
        <f t="shared" si="18"/>
        <v>ADS.DE</v>
      </c>
      <c r="B916" s="52" t="s">
        <v>492</v>
      </c>
      <c r="C916" s="50" t="s">
        <v>2737</v>
      </c>
      <c r="D916" s="50">
        <f>DAX__2019_2020__33[[#This Row],[Open]]*(DAX__2019_2020__33[[#This Row],[Adj Close]]/DAX__2019_2020__33[[#This Row],[Close]])</f>
        <v>258.98525590564878</v>
      </c>
      <c r="E916" s="50" t="s">
        <v>3667</v>
      </c>
      <c r="F916" s="50" t="s">
        <v>2885</v>
      </c>
      <c r="G916" s="50" t="s">
        <v>3667</v>
      </c>
      <c r="H916" s="50" t="s">
        <v>3668</v>
      </c>
      <c r="I916" s="50">
        <f>(DAX__2019_2020__33[[#This Row],[Adj Close]]-DAX__2019_2020__33[[#This Row],[Adj Open]])/DAX__2019_2020__33[[#This Row],[Adj Open]]</f>
        <v>7.501875300032654E-3</v>
      </c>
      <c r="J916" s="50">
        <f>DAX__2019_2020__33[[#This Row],[Adj Close]]-DAX__2019_2020__33[[#This Row],[Adj Open]]</f>
        <v>1.9428750943512227</v>
      </c>
      <c r="K916" s="50">
        <v>361128</v>
      </c>
    </row>
    <row r="917" spans="1:11" x14ac:dyDescent="0.3">
      <c r="A917" s="51" t="str">
        <f t="shared" si="18"/>
        <v>ADS.DE</v>
      </c>
      <c r="B917" s="52" t="s">
        <v>493</v>
      </c>
      <c r="C917" s="50" t="s">
        <v>3104</v>
      </c>
      <c r="D917" s="50">
        <f>DAX__2019_2020__33[[#This Row],[Open]]*(DAX__2019_2020__33[[#This Row],[Adj Close]]/DAX__2019_2020__33[[#This Row],[Close]])</f>
        <v>259.27665967866483</v>
      </c>
      <c r="E917" s="50" t="s">
        <v>2989</v>
      </c>
      <c r="F917" s="50" t="s">
        <v>2766</v>
      </c>
      <c r="G917" s="50" t="s">
        <v>3669</v>
      </c>
      <c r="H917" s="50" t="s">
        <v>3670</v>
      </c>
      <c r="I917" s="50">
        <f>(DAX__2019_2020__33[[#This Row],[Adj Close]]-DAX__2019_2020__33[[#This Row],[Adj Open]])/DAX__2019_2020__33[[#This Row],[Adj Open]]</f>
        <v>2.2480555020168921E-3</v>
      </c>
      <c r="J917" s="50">
        <f>DAX__2019_2020__33[[#This Row],[Adj Close]]-DAX__2019_2020__33[[#This Row],[Adj Open]]</f>
        <v>0.58286832133518374</v>
      </c>
      <c r="K917" s="50">
        <v>423762</v>
      </c>
    </row>
    <row r="918" spans="1:11" x14ac:dyDescent="0.3">
      <c r="A918" s="51" t="str">
        <f t="shared" si="18"/>
        <v>ADS.DE</v>
      </c>
      <c r="B918" s="52" t="s">
        <v>494</v>
      </c>
      <c r="C918" s="50" t="s">
        <v>3671</v>
      </c>
      <c r="D918" s="50">
        <f>DAX__2019_2020__33[[#This Row],[Open]]*(DAX__2019_2020__33[[#This Row],[Adj Close]]/DAX__2019_2020__33[[#This Row],[Close]])</f>
        <v>259.76239309043285</v>
      </c>
      <c r="E918" s="50" t="s">
        <v>3669</v>
      </c>
      <c r="F918" s="50" t="s">
        <v>2707</v>
      </c>
      <c r="G918" s="50" t="s">
        <v>2704</v>
      </c>
      <c r="H918" s="50" t="s">
        <v>3672</v>
      </c>
      <c r="I918" s="50">
        <f>(DAX__2019_2020__33[[#This Row],[Adj Close]]-DAX__2019_2020__33[[#This Row],[Adj Open]])/DAX__2019_2020__33[[#This Row],[Adj Open]]</f>
        <v>-2.1690307143387565E-2</v>
      </c>
      <c r="J918" s="50">
        <f>DAX__2019_2020__33[[#This Row],[Adj Close]]-DAX__2019_2020__33[[#This Row],[Adj Open]]</f>
        <v>-5.6343260904328645</v>
      </c>
      <c r="K918" s="50">
        <v>640923</v>
      </c>
    </row>
    <row r="919" spans="1:11" x14ac:dyDescent="0.3">
      <c r="A919" s="51" t="str">
        <f t="shared" si="18"/>
        <v>ADS.DE</v>
      </c>
      <c r="B919" s="52" t="s">
        <v>495</v>
      </c>
      <c r="C919" s="50" t="s">
        <v>3673</v>
      </c>
      <c r="D919" s="50">
        <f>DAX__2019_2020__33[[#This Row],[Open]]*(DAX__2019_2020__33[[#This Row],[Adj Close]]/DAX__2019_2020__33[[#This Row],[Close]])</f>
        <v>251.60230851538461</v>
      </c>
      <c r="E919" s="50" t="s">
        <v>2922</v>
      </c>
      <c r="F919" s="50" t="s">
        <v>3674</v>
      </c>
      <c r="G919" s="50" t="s">
        <v>3529</v>
      </c>
      <c r="H919" s="50" t="s">
        <v>3675</v>
      </c>
      <c r="I919" s="50">
        <f>(DAX__2019_2020__33[[#This Row],[Adj Close]]-DAX__2019_2020__33[[#This Row],[Adj Open]])/DAX__2019_2020__33[[#This Row],[Adj Open]]</f>
        <v>3.8610038610038945E-3</v>
      </c>
      <c r="J919" s="50">
        <f>DAX__2019_2020__33[[#This Row],[Adj Close]]-DAX__2019_2020__33[[#This Row],[Adj Open]]</f>
        <v>0.97143748461539303</v>
      </c>
      <c r="K919" s="50">
        <v>474382</v>
      </c>
    </row>
    <row r="920" spans="1:11" x14ac:dyDescent="0.3">
      <c r="A920" s="51" t="str">
        <f t="shared" si="18"/>
        <v>ADS.DE</v>
      </c>
      <c r="B920" s="52" t="s">
        <v>496</v>
      </c>
      <c r="C920" s="50" t="s">
        <v>2925</v>
      </c>
      <c r="D920" s="50">
        <f>DAX__2019_2020__33[[#This Row],[Open]]*(DAX__2019_2020__33[[#This Row],[Adj Close]]/DAX__2019_2020__33[[#This Row],[Close]])</f>
        <v>253.25376614235631</v>
      </c>
      <c r="E920" s="50" t="s">
        <v>2890</v>
      </c>
      <c r="F920" s="50" t="s">
        <v>3676</v>
      </c>
      <c r="G920" s="50" t="s">
        <v>2666</v>
      </c>
      <c r="H920" s="50" t="s">
        <v>3677</v>
      </c>
      <c r="I920" s="50">
        <f>(DAX__2019_2020__33[[#This Row],[Adj Close]]-DAX__2019_2020__33[[#This Row],[Adj Open]])/DAX__2019_2020__33[[#This Row],[Adj Open]]</f>
        <v>-8.4388642068801041E-3</v>
      </c>
      <c r="J920" s="50">
        <f>DAX__2019_2020__33[[#This Row],[Adj Close]]-DAX__2019_2020__33[[#This Row],[Adj Open]]</f>
        <v>-2.1371741423563151</v>
      </c>
      <c r="K920" s="50">
        <v>555825</v>
      </c>
    </row>
    <row r="921" spans="1:11" x14ac:dyDescent="0.3">
      <c r="A921" s="51" t="str">
        <f t="shared" si="18"/>
        <v>ADS.DE</v>
      </c>
      <c r="B921" s="52" t="s">
        <v>497</v>
      </c>
      <c r="C921" s="50" t="s">
        <v>2705</v>
      </c>
      <c r="D921" s="50">
        <f>DAX__2019_2020__33[[#This Row],[Open]]*(DAX__2019_2020__33[[#This Row],[Adj Close]]/DAX__2019_2020__33[[#This Row],[Close]])</f>
        <v>253.05946623552123</v>
      </c>
      <c r="E921" s="50" t="s">
        <v>3678</v>
      </c>
      <c r="F921" s="50" t="s">
        <v>3679</v>
      </c>
      <c r="G921" s="50" t="s">
        <v>3673</v>
      </c>
      <c r="H921" s="50" t="s">
        <v>3680</v>
      </c>
      <c r="I921" s="50">
        <f>(DAX__2019_2020__33[[#This Row],[Adj Close]]-DAX__2019_2020__33[[#This Row],[Adj Open]])/DAX__2019_2020__33[[#This Row],[Adj Open]]</f>
        <v>-5.7581573896353317E-3</v>
      </c>
      <c r="J921" s="50">
        <f>DAX__2019_2020__33[[#This Row],[Adj Close]]-DAX__2019_2020__33[[#This Row],[Adj Open]]</f>
        <v>-1.4571562355212393</v>
      </c>
      <c r="K921" s="50">
        <v>436269</v>
      </c>
    </row>
    <row r="922" spans="1:11" x14ac:dyDescent="0.3">
      <c r="A922" s="51" t="str">
        <f t="shared" si="18"/>
        <v>ADS.DE</v>
      </c>
      <c r="B922" s="52" t="s">
        <v>498</v>
      </c>
      <c r="C922" s="50" t="s">
        <v>2670</v>
      </c>
      <c r="D922" s="50">
        <f>DAX__2019_2020__33[[#This Row],[Open]]*(DAX__2019_2020__33[[#This Row],[Adj Close]]/DAX__2019_2020__33[[#This Row],[Close]])</f>
        <v>252.47661198885197</v>
      </c>
      <c r="E922" s="50" t="s">
        <v>2704</v>
      </c>
      <c r="F922" s="50" t="s">
        <v>3681</v>
      </c>
      <c r="G922" s="50" t="s">
        <v>2701</v>
      </c>
      <c r="H922" s="50" t="s">
        <v>3682</v>
      </c>
      <c r="I922" s="50">
        <f>(DAX__2019_2020__33[[#This Row],[Adj Close]]-DAX__2019_2020__33[[#This Row],[Adj Open]])/DAX__2019_2020__33[[#This Row],[Adj Open]]</f>
        <v>-1.3851504744551876E-2</v>
      </c>
      <c r="J922" s="50">
        <f>DAX__2019_2020__33[[#This Row],[Adj Close]]-DAX__2019_2020__33[[#This Row],[Adj Open]]</f>
        <v>-3.4971809888519658</v>
      </c>
      <c r="K922" s="50">
        <v>543448</v>
      </c>
    </row>
    <row r="923" spans="1:11" x14ac:dyDescent="0.3">
      <c r="A923" s="51" t="str">
        <f t="shared" si="18"/>
        <v>ADS.DE</v>
      </c>
      <c r="B923" s="52" t="s">
        <v>499</v>
      </c>
      <c r="C923" s="50" t="s">
        <v>2882</v>
      </c>
      <c r="D923" s="50">
        <f>DAX__2019_2020__33[[#This Row],[Open]]*(DAX__2019_2020__33[[#This Row],[Adj Close]]/DAX__2019_2020__33[[#This Row],[Close]])</f>
        <v>246.74511898539225</v>
      </c>
      <c r="E923" s="50" t="s">
        <v>3683</v>
      </c>
      <c r="F923" s="50" t="s">
        <v>2606</v>
      </c>
      <c r="G923" s="50" t="s">
        <v>3659</v>
      </c>
      <c r="H923" s="50" t="s">
        <v>3684</v>
      </c>
      <c r="I923" s="50">
        <f>(DAX__2019_2020__33[[#This Row],[Adj Close]]-DAX__2019_2020__33[[#This Row],[Adj Open]])/DAX__2019_2020__33[[#This Row],[Adj Open]]</f>
        <v>1.29920787401575E-2</v>
      </c>
      <c r="J923" s="50">
        <f>DAX__2019_2020__33[[#This Row],[Adj Close]]-DAX__2019_2020__33[[#This Row],[Adj Open]]</f>
        <v>3.2057320146077473</v>
      </c>
      <c r="K923" s="50">
        <v>459729</v>
      </c>
    </row>
    <row r="924" spans="1:11" x14ac:dyDescent="0.3">
      <c r="A924" s="51" t="str">
        <f t="shared" si="18"/>
        <v>ADS.DE</v>
      </c>
      <c r="B924" s="52" t="s">
        <v>500</v>
      </c>
      <c r="C924" s="50" t="s">
        <v>2697</v>
      </c>
      <c r="D924" s="50">
        <f>DAX__2019_2020__33[[#This Row],[Open]]*(DAX__2019_2020__33[[#This Row],[Adj Close]]/DAX__2019_2020__33[[#This Row],[Close]])</f>
        <v>250.63086709786697</v>
      </c>
      <c r="E924" s="50" t="s">
        <v>3685</v>
      </c>
      <c r="F924" s="50" t="s">
        <v>2898</v>
      </c>
      <c r="G924" s="50" t="s">
        <v>3686</v>
      </c>
      <c r="H924" s="50" t="s">
        <v>3687</v>
      </c>
      <c r="I924" s="50">
        <f>(DAX__2019_2020__33[[#This Row],[Adj Close]]-DAX__2019_2020__33[[#This Row],[Adj Open]])/DAX__2019_2020__33[[#This Row],[Adj Open]]</f>
        <v>-9.3023023255814283E-3</v>
      </c>
      <c r="J924" s="50">
        <f>DAX__2019_2020__33[[#This Row],[Adj Close]]-DAX__2019_2020__33[[#This Row],[Adj Open]]</f>
        <v>-2.3314440978669779</v>
      </c>
      <c r="K924" s="50">
        <v>491116</v>
      </c>
    </row>
    <row r="925" spans="1:11" x14ac:dyDescent="0.3">
      <c r="A925" s="51" t="str">
        <f t="shared" si="18"/>
        <v>ADS.DE</v>
      </c>
      <c r="B925" s="52" t="s">
        <v>501</v>
      </c>
      <c r="C925" s="50" t="s">
        <v>2608</v>
      </c>
      <c r="D925" s="50">
        <f>DAX__2019_2020__33[[#This Row],[Open]]*(DAX__2019_2020__33[[#This Row],[Adj Close]]/DAX__2019_2020__33[[#This Row],[Close]])</f>
        <v>246.25940073913043</v>
      </c>
      <c r="E925" s="50" t="s">
        <v>2898</v>
      </c>
      <c r="F925" s="50" t="s">
        <v>3688</v>
      </c>
      <c r="G925" s="50" t="s">
        <v>3689</v>
      </c>
      <c r="H925" s="50" t="s">
        <v>3690</v>
      </c>
      <c r="I925" s="50">
        <f>(DAX__2019_2020__33[[#This Row],[Adj Close]]-DAX__2019_2020__33[[#This Row],[Adj Open]])/DAX__2019_2020__33[[#This Row],[Adj Open]]</f>
        <v>-1.9723865877711408E-3</v>
      </c>
      <c r="J925" s="50">
        <f>DAX__2019_2020__33[[#This Row],[Adj Close]]-DAX__2019_2020__33[[#This Row],[Adj Open]]</f>
        <v>-0.48571873913041941</v>
      </c>
      <c r="K925" s="50">
        <v>603196</v>
      </c>
    </row>
    <row r="926" spans="1:11" x14ac:dyDescent="0.3">
      <c r="A926" s="51" t="str">
        <f t="shared" si="18"/>
        <v>ADS.DE</v>
      </c>
      <c r="B926" s="52" t="s">
        <v>502</v>
      </c>
      <c r="C926" s="50" t="s">
        <v>2616</v>
      </c>
      <c r="D926" s="50">
        <f>DAX__2019_2020__33[[#This Row],[Open]]*(DAX__2019_2020__33[[#This Row],[Adj Close]]/DAX__2019_2020__33[[#This Row],[Close]])</f>
        <v>247.42513801086079</v>
      </c>
      <c r="E926" s="50" t="s">
        <v>2693</v>
      </c>
      <c r="F926" s="50" t="s">
        <v>2638</v>
      </c>
      <c r="G926" s="50" t="s">
        <v>3691</v>
      </c>
      <c r="H926" s="50" t="s">
        <v>3692</v>
      </c>
      <c r="I926" s="50">
        <f>(DAX__2019_2020__33[[#This Row],[Adj Close]]-DAX__2019_2020__33[[#This Row],[Adj Open]])/DAX__2019_2020__33[[#This Row],[Adj Open]]</f>
        <v>-3.925834361120279E-4</v>
      </c>
      <c r="J926" s="50">
        <f>DAX__2019_2020__33[[#This Row],[Adj Close]]-DAX__2019_2020__33[[#This Row],[Adj Open]]</f>
        <v>-9.7135010860796456E-2</v>
      </c>
      <c r="K926" s="50">
        <v>523859</v>
      </c>
    </row>
    <row r="927" spans="1:11" x14ac:dyDescent="0.3">
      <c r="A927" s="51" t="str">
        <f t="shared" si="18"/>
        <v>ADS.DE</v>
      </c>
      <c r="B927" s="52" t="s">
        <v>503</v>
      </c>
      <c r="C927" s="50" t="s">
        <v>2646</v>
      </c>
      <c r="D927" s="50">
        <f>DAX__2019_2020__33[[#This Row],[Open]]*(DAX__2019_2020__33[[#This Row],[Adj Close]]/DAX__2019_2020__33[[#This Row],[Close]])</f>
        <v>247.716553</v>
      </c>
      <c r="E927" s="50" t="s">
        <v>3316</v>
      </c>
      <c r="F927" s="50" t="s">
        <v>3520</v>
      </c>
      <c r="G927" s="50" t="s">
        <v>2646</v>
      </c>
      <c r="H927" s="50" t="s">
        <v>3693</v>
      </c>
      <c r="I927" s="50">
        <f>(DAX__2019_2020__33[[#This Row],[Adj Close]]-DAX__2019_2020__33[[#This Row],[Adj Open]])/DAX__2019_2020__33[[#This Row],[Adj Open]]</f>
        <v>0</v>
      </c>
      <c r="J927" s="50">
        <f>DAX__2019_2020__33[[#This Row],[Adj Close]]-DAX__2019_2020__33[[#This Row],[Adj Open]]</f>
        <v>0</v>
      </c>
      <c r="K927" s="50">
        <v>514459</v>
      </c>
    </row>
    <row r="928" spans="1:11" x14ac:dyDescent="0.3">
      <c r="A928" s="51" t="str">
        <f t="shared" si="18"/>
        <v>ADS.DE</v>
      </c>
      <c r="B928" s="52" t="s">
        <v>504</v>
      </c>
      <c r="C928" s="50" t="s">
        <v>2697</v>
      </c>
      <c r="D928" s="50">
        <f>DAX__2019_2020__33[[#This Row],[Open]]*(DAX__2019_2020__33[[#This Row],[Adj Close]]/DAX__2019_2020__33[[#This Row],[Close]])</f>
        <v>250.63087330581612</v>
      </c>
      <c r="E928" s="50" t="s">
        <v>3671</v>
      </c>
      <c r="F928" s="50" t="s">
        <v>3694</v>
      </c>
      <c r="G928" s="50" t="s">
        <v>3695</v>
      </c>
      <c r="H928" s="50" t="s">
        <v>3696</v>
      </c>
      <c r="I928" s="50">
        <f>(DAX__2019_2020__33[[#This Row],[Adj Close]]-DAX__2019_2020__33[[#This Row],[Adj Open]])/DAX__2019_2020__33[[#This Row],[Adj Open]]</f>
        <v>3.2945736434108461E-2</v>
      </c>
      <c r="J928" s="50">
        <f>DAX__2019_2020__33[[#This Row],[Adj Close]]-DAX__2019_2020__33[[#This Row],[Adj Open]]</f>
        <v>8.2572186941838481</v>
      </c>
      <c r="K928" s="50">
        <v>756812</v>
      </c>
    </row>
    <row r="929" spans="1:11" x14ac:dyDescent="0.3">
      <c r="A929" s="51" t="str">
        <f t="shared" si="18"/>
        <v>ADS.DE</v>
      </c>
      <c r="B929" s="52" t="s">
        <v>505</v>
      </c>
      <c r="C929" s="50" t="s">
        <v>3697</v>
      </c>
      <c r="D929" s="50">
        <f>DAX__2019_2020__33[[#This Row],[Open]]*(DAX__2019_2020__33[[#This Row],[Adj Close]]/DAX__2019_2020__33[[#This Row],[Close]])</f>
        <v>261.31668648872181</v>
      </c>
      <c r="E929" s="50" t="s">
        <v>3698</v>
      </c>
      <c r="F929" s="50" t="s">
        <v>2929</v>
      </c>
      <c r="G929" s="50" t="s">
        <v>2932</v>
      </c>
      <c r="H929" s="50" t="s">
        <v>3699</v>
      </c>
      <c r="I929" s="50">
        <f>(DAX__2019_2020__33[[#This Row],[Adj Close]]-DAX__2019_2020__33[[#This Row],[Adj Open]])/DAX__2019_2020__33[[#This Row],[Adj Open]]</f>
        <v>-1.1152416356877325E-2</v>
      </c>
      <c r="J929" s="50">
        <f>DAX__2019_2020__33[[#This Row],[Adj Close]]-DAX__2019_2020__33[[#This Row],[Adj Open]]</f>
        <v>-2.914312488721805</v>
      </c>
      <c r="K929" s="50">
        <v>625550</v>
      </c>
    </row>
    <row r="930" spans="1:11" x14ac:dyDescent="0.3">
      <c r="A930" s="51" t="str">
        <f t="shared" si="18"/>
        <v>ADS.DE</v>
      </c>
      <c r="B930" s="52" t="s">
        <v>506</v>
      </c>
      <c r="C930" s="50" t="s">
        <v>3700</v>
      </c>
      <c r="D930" s="50">
        <f>DAX__2019_2020__33[[#This Row],[Open]]*(DAX__2019_2020__33[[#This Row],[Adj Close]]/DAX__2019_2020__33[[#This Row],[Close]])</f>
        <v>257.13953009206506</v>
      </c>
      <c r="E930" s="50" t="s">
        <v>2750</v>
      </c>
      <c r="F930" s="50" t="s">
        <v>2892</v>
      </c>
      <c r="G930" s="50" t="s">
        <v>2665</v>
      </c>
      <c r="H930" s="50" t="s">
        <v>3701</v>
      </c>
      <c r="I930" s="50">
        <f>(DAX__2019_2020__33[[#This Row],[Adj Close]]-DAX__2019_2020__33[[#This Row],[Adj Open]])/DAX__2019_2020__33[[#This Row],[Adj Open]]</f>
        <v>-7.555723117987528E-3</v>
      </c>
      <c r="J930" s="50">
        <f>DAX__2019_2020__33[[#This Row],[Adj Close]]-DAX__2019_2020__33[[#This Row],[Adj Open]]</f>
        <v>-1.9428750920650657</v>
      </c>
      <c r="K930" s="50">
        <v>638143</v>
      </c>
    </row>
    <row r="931" spans="1:11" x14ac:dyDescent="0.3">
      <c r="A931" s="51" t="str">
        <f t="shared" si="18"/>
        <v>ADS.DE</v>
      </c>
      <c r="B931" s="52" t="s">
        <v>507</v>
      </c>
      <c r="C931" s="50" t="s">
        <v>2869</v>
      </c>
      <c r="D931" s="50">
        <f>DAX__2019_2020__33[[#This Row],[Open]]*(DAX__2019_2020__33[[#This Row],[Adj Close]]/DAX__2019_2020__33[[#This Row],[Close]])</f>
        <v>256.75091248183986</v>
      </c>
      <c r="E931" s="50" t="s">
        <v>2759</v>
      </c>
      <c r="F931" s="50" t="s">
        <v>3702</v>
      </c>
      <c r="G931" s="50" t="s">
        <v>3702</v>
      </c>
      <c r="H931" s="50" t="s">
        <v>3703</v>
      </c>
      <c r="I931" s="50">
        <f>(DAX__2019_2020__33[[#This Row],[Adj Close]]-DAX__2019_2020__33[[#This Row],[Adj Open]])/DAX__2019_2020__33[[#This Row],[Adj Open]]</f>
        <v>-4.5402272208957036E-3</v>
      </c>
      <c r="J931" s="50">
        <f>DAX__2019_2020__33[[#This Row],[Adj Close]]-DAX__2019_2020__33[[#This Row],[Adj Open]]</f>
        <v>-1.1657074818398598</v>
      </c>
      <c r="K931" s="50">
        <v>488703</v>
      </c>
    </row>
    <row r="932" spans="1:11" x14ac:dyDescent="0.3">
      <c r="A932" s="51" t="str">
        <f t="shared" si="18"/>
        <v>ADS.DE</v>
      </c>
      <c r="B932" s="52" t="s">
        <v>508</v>
      </c>
      <c r="C932" s="50" t="s">
        <v>3700</v>
      </c>
      <c r="D932" s="50">
        <f>DAX__2019_2020__33[[#This Row],[Open]]*(DAX__2019_2020__33[[#This Row],[Adj Close]]/DAX__2019_2020__33[[#This Row],[Close]])</f>
        <v>257.13951383494214</v>
      </c>
      <c r="E932" s="50" t="s">
        <v>2929</v>
      </c>
      <c r="F932" s="50" t="s">
        <v>2647</v>
      </c>
      <c r="G932" s="50" t="s">
        <v>3529</v>
      </c>
      <c r="H932" s="50" t="s">
        <v>3675</v>
      </c>
      <c r="I932" s="50">
        <f>(DAX__2019_2020__33[[#This Row],[Adj Close]]-DAX__2019_2020__33[[#This Row],[Adj Open]])/DAX__2019_2020__33[[#This Row],[Adj Open]]</f>
        <v>-1.775599466160966E-2</v>
      </c>
      <c r="J932" s="50">
        <f>DAX__2019_2020__33[[#This Row],[Adj Close]]-DAX__2019_2020__33[[#This Row],[Adj Open]]</f>
        <v>-4.565767834942136</v>
      </c>
      <c r="K932" s="50">
        <v>582280</v>
      </c>
    </row>
    <row r="933" spans="1:11" x14ac:dyDescent="0.3">
      <c r="A933" s="51" t="str">
        <f t="shared" si="18"/>
        <v>ADS.DE</v>
      </c>
      <c r="B933" s="52" t="s">
        <v>509</v>
      </c>
      <c r="C933" s="50" t="s">
        <v>3529</v>
      </c>
      <c r="D933" s="50">
        <f>DAX__2019_2020__33[[#This Row],[Open]]*(DAX__2019_2020__33[[#This Row],[Adj Close]]/DAX__2019_2020__33[[#This Row],[Close]])</f>
        <v>252.57372961949184</v>
      </c>
      <c r="E933" s="50" t="s">
        <v>2973</v>
      </c>
      <c r="F933" s="50" t="s">
        <v>3685</v>
      </c>
      <c r="G933" s="50" t="s">
        <v>3104</v>
      </c>
      <c r="H933" s="50" t="s">
        <v>3704</v>
      </c>
      <c r="I933" s="50">
        <f>(DAX__2019_2020__33[[#This Row],[Adj Close]]-DAX__2019_2020__33[[#This Row],[Adj Open]])/DAX__2019_2020__33[[#This Row],[Adj Open]]</f>
        <v>2.6538438461538461E-2</v>
      </c>
      <c r="J933" s="50">
        <f>DAX__2019_2020__33[[#This Row],[Adj Close]]-DAX__2019_2020__33[[#This Row],[Adj Open]]</f>
        <v>6.7029123805081383</v>
      </c>
      <c r="K933" s="50">
        <v>577653</v>
      </c>
    </row>
    <row r="934" spans="1:11" x14ac:dyDescent="0.3">
      <c r="A934" s="51" t="str">
        <f t="shared" si="18"/>
        <v>ADS.DE</v>
      </c>
      <c r="B934" s="52" t="s">
        <v>510</v>
      </c>
      <c r="C934" s="50" t="s">
        <v>2737</v>
      </c>
      <c r="D934" s="50">
        <f>DAX__2019_2020__33[[#This Row],[Open]]*(DAX__2019_2020__33[[#This Row],[Adj Close]]/DAX__2019_2020__33[[#This Row],[Close]])</f>
        <v>258.98526097127245</v>
      </c>
      <c r="E934" s="50" t="s">
        <v>2734</v>
      </c>
      <c r="F934" s="50" t="s">
        <v>3086</v>
      </c>
      <c r="G934" s="50" t="s">
        <v>2776</v>
      </c>
      <c r="H934" s="50" t="s">
        <v>3705</v>
      </c>
      <c r="I934" s="50">
        <f>(DAX__2019_2020__33[[#This Row],[Adj Close]]-DAX__2019_2020__33[[#This Row],[Adj Open]])/DAX__2019_2020__33[[#This Row],[Adj Open]]</f>
        <v>2.0255040804462731E-2</v>
      </c>
      <c r="J934" s="50">
        <f>DAX__2019_2020__33[[#This Row],[Adj Close]]-DAX__2019_2020__33[[#This Row],[Adj Open]]</f>
        <v>5.245757028727553</v>
      </c>
      <c r="K934" s="50">
        <v>568813</v>
      </c>
    </row>
    <row r="935" spans="1:11" x14ac:dyDescent="0.3">
      <c r="A935" s="51" t="str">
        <f t="shared" si="18"/>
        <v>ADS.DE</v>
      </c>
      <c r="B935" s="52" t="s">
        <v>511</v>
      </c>
      <c r="C935" s="50" t="s">
        <v>2881</v>
      </c>
      <c r="D935" s="50">
        <f>DAX__2019_2020__33[[#This Row],[Open]]*(DAX__2019_2020__33[[#This Row],[Adj Close]]/DAX__2019_2020__33[[#This Row],[Close]])</f>
        <v>264.71672763117726</v>
      </c>
      <c r="E935" s="50" t="s">
        <v>3706</v>
      </c>
      <c r="F935" s="50" t="s">
        <v>2989</v>
      </c>
      <c r="G935" s="50" t="s">
        <v>2734</v>
      </c>
      <c r="H935" s="50" t="s">
        <v>3707</v>
      </c>
      <c r="I935" s="50">
        <f>(DAX__2019_2020__33[[#This Row],[Adj Close]]-DAX__2019_2020__33[[#This Row],[Adj Open]])/DAX__2019_2020__33[[#This Row],[Adj Open]]</f>
        <v>2.9357357798164068E-3</v>
      </c>
      <c r="J935" s="50">
        <f>DAX__2019_2020__33[[#This Row],[Adj Close]]-DAX__2019_2020__33[[#This Row],[Adj Open]]</f>
        <v>0.77713836882276155</v>
      </c>
      <c r="K935" s="50">
        <v>502559</v>
      </c>
    </row>
    <row r="936" spans="1:11" x14ac:dyDescent="0.3">
      <c r="A936" s="51" t="str">
        <f t="shared" si="18"/>
        <v>ADS.DE</v>
      </c>
      <c r="B936" s="52" t="s">
        <v>512</v>
      </c>
      <c r="C936" s="50" t="s">
        <v>2788</v>
      </c>
      <c r="D936" s="50">
        <f>DAX__2019_2020__33[[#This Row],[Open]]*(DAX__2019_2020__33[[#This Row],[Adj Close]]/DAX__2019_2020__33[[#This Row],[Close]])</f>
        <v>268.50532333766915</v>
      </c>
      <c r="E936" s="50" t="s">
        <v>2955</v>
      </c>
      <c r="F936" s="50" t="s">
        <v>2981</v>
      </c>
      <c r="G936" s="50" t="s">
        <v>2813</v>
      </c>
      <c r="H936" s="50" t="s">
        <v>3708</v>
      </c>
      <c r="I936" s="50">
        <f>(DAX__2019_2020__33[[#This Row],[Adj Close]]-DAX__2019_2020__33[[#This Row],[Adj Open]])/DAX__2019_2020__33[[#This Row],[Adj Open]]</f>
        <v>-2.1707887591343273E-3</v>
      </c>
      <c r="J936" s="50">
        <f>DAX__2019_2020__33[[#This Row],[Adj Close]]-DAX__2019_2020__33[[#This Row],[Adj Open]]</f>
        <v>-0.58286833766914015</v>
      </c>
      <c r="K936" s="50">
        <v>383712</v>
      </c>
    </row>
    <row r="937" spans="1:11" x14ac:dyDescent="0.3">
      <c r="A937" s="51" t="str">
        <f t="shared" si="18"/>
        <v>ADS.DE</v>
      </c>
      <c r="B937" s="52" t="s">
        <v>513</v>
      </c>
      <c r="C937" s="50" t="s">
        <v>3088</v>
      </c>
      <c r="D937" s="50">
        <f>DAX__2019_2020__33[[#This Row],[Open]]*(DAX__2019_2020__33[[#This Row],[Adj Close]]/DAX__2019_2020__33[[#This Row],[Close]])</f>
        <v>268.0196048713749</v>
      </c>
      <c r="E937" s="50" t="s">
        <v>3131</v>
      </c>
      <c r="F937" s="50" t="s">
        <v>3088</v>
      </c>
      <c r="G937" s="50" t="s">
        <v>2830</v>
      </c>
      <c r="H937" s="50" t="s">
        <v>3709</v>
      </c>
      <c r="I937" s="50">
        <f>(DAX__2019_2020__33[[#This Row],[Adj Close]]-DAX__2019_2020__33[[#This Row],[Adj Open]])/DAX__2019_2020__33[[#This Row],[Adj Open]]</f>
        <v>1.1235977047538523E-2</v>
      </c>
      <c r="J937" s="50">
        <f>DAX__2019_2020__33[[#This Row],[Adj Close]]-DAX__2019_2020__33[[#This Row],[Adj Open]]</f>
        <v>3.0114621286251122</v>
      </c>
      <c r="K937" s="50">
        <v>472788</v>
      </c>
    </row>
    <row r="938" spans="1:11" x14ac:dyDescent="0.3">
      <c r="A938" s="51" t="str">
        <f t="shared" si="18"/>
        <v>ADS.DE</v>
      </c>
      <c r="B938" s="52" t="s">
        <v>514</v>
      </c>
      <c r="C938" s="50" t="s">
        <v>3000</v>
      </c>
      <c r="D938" s="50">
        <f>DAX__2019_2020__33[[#This Row],[Open]]*(DAX__2019_2020__33[[#This Row],[Adj Close]]/DAX__2019_2020__33[[#This Row],[Close]])</f>
        <v>271.80820982189181</v>
      </c>
      <c r="E938" s="50" t="s">
        <v>3710</v>
      </c>
      <c r="F938" s="50" t="s">
        <v>3131</v>
      </c>
      <c r="G938" s="50" t="s">
        <v>3711</v>
      </c>
      <c r="H938" s="50" t="s">
        <v>3712</v>
      </c>
      <c r="I938" s="50">
        <f>(DAX__2019_2020__33[[#This Row],[Adj Close]]-DAX__2019_2020__33[[#This Row],[Adj Open]])/DAX__2019_2020__33[[#This Row],[Adj Open]]</f>
        <v>1.107936430647751E-2</v>
      </c>
      <c r="J938" s="50">
        <f>DAX__2019_2020__33[[#This Row],[Adj Close]]-DAX__2019_2020__33[[#This Row],[Adj Open]]</f>
        <v>3.0114621781082178</v>
      </c>
      <c r="K938" s="50">
        <v>632906</v>
      </c>
    </row>
    <row r="939" spans="1:11" x14ac:dyDescent="0.3">
      <c r="A939" s="51" t="str">
        <f t="shared" si="18"/>
        <v>ADS.DE</v>
      </c>
      <c r="B939" s="52" t="s">
        <v>515</v>
      </c>
      <c r="C939" s="50" t="s">
        <v>3713</v>
      </c>
      <c r="D939" s="50">
        <f>DAX__2019_2020__33[[#This Row],[Open]]*(DAX__2019_2020__33[[#This Row],[Adj Close]]/DAX__2019_2020__33[[#This Row],[Close]])</f>
        <v>269.86532956994125</v>
      </c>
      <c r="E939" s="50" t="s">
        <v>2786</v>
      </c>
      <c r="F939" s="50" t="s">
        <v>3088</v>
      </c>
      <c r="G939" s="50" t="s">
        <v>2782</v>
      </c>
      <c r="H939" s="50" t="s">
        <v>3714</v>
      </c>
      <c r="I939" s="50">
        <f>(DAX__2019_2020__33[[#This Row],[Adj Close]]-DAX__2019_2020__33[[#This Row],[Adj Open]])/DAX__2019_2020__33[[#This Row],[Adj Open]]</f>
        <v>6.1195539000528237E-3</v>
      </c>
      <c r="J939" s="50">
        <f>DAX__2019_2020__33[[#This Row],[Adj Close]]-DAX__2019_2020__33[[#This Row],[Adj Open]]</f>
        <v>1.6514554300587747</v>
      </c>
      <c r="K939" s="50">
        <v>619970</v>
      </c>
    </row>
    <row r="940" spans="1:11" x14ac:dyDescent="0.3">
      <c r="A940" s="51" t="str">
        <f t="shared" si="18"/>
        <v>ADS.DE</v>
      </c>
      <c r="B940" s="52" t="s">
        <v>516</v>
      </c>
      <c r="C940" s="50" t="s">
        <v>2830</v>
      </c>
      <c r="D940" s="50">
        <f>DAX__2019_2020__33[[#This Row],[Open]]*(DAX__2019_2020__33[[#This Row],[Adj Close]]/DAX__2019_2020__33[[#This Row],[Close]])</f>
        <v>271.03105369032073</v>
      </c>
      <c r="E940" s="50" t="s">
        <v>2844</v>
      </c>
      <c r="F940" s="50" t="s">
        <v>3140</v>
      </c>
      <c r="G940" s="50" t="s">
        <v>3715</v>
      </c>
      <c r="H940" s="50" t="s">
        <v>3716</v>
      </c>
      <c r="I940" s="50">
        <f>(DAX__2019_2020__33[[#This Row],[Adj Close]]-DAX__2019_2020__33[[#This Row],[Adj Open]])/DAX__2019_2020__33[[#This Row],[Adj Open]]</f>
        <v>2.1505591397849699E-3</v>
      </c>
      <c r="J940" s="50">
        <f>DAX__2019_2020__33[[#This Row],[Adj Close]]-DAX__2019_2020__33[[#This Row],[Adj Open]]</f>
        <v>0.58286830967927017</v>
      </c>
      <c r="K940" s="50">
        <v>1285851</v>
      </c>
    </row>
    <row r="941" spans="1:11" x14ac:dyDescent="0.3">
      <c r="A941" s="51" t="str">
        <f t="shared" si="18"/>
        <v>ADS.DE</v>
      </c>
      <c r="B941" s="52" t="s">
        <v>517</v>
      </c>
      <c r="C941" s="50" t="s">
        <v>2854</v>
      </c>
      <c r="D941" s="50">
        <f>DAX__2019_2020__33[[#This Row],[Open]]*(DAX__2019_2020__33[[#This Row],[Adj Close]]/DAX__2019_2020__33[[#This Row],[Close]])</f>
        <v>270.83675855498751</v>
      </c>
      <c r="E941" s="50" t="s">
        <v>3033</v>
      </c>
      <c r="F941" s="50" t="s">
        <v>3717</v>
      </c>
      <c r="G941" s="50" t="s">
        <v>3718</v>
      </c>
      <c r="H941" s="50" t="s">
        <v>3719</v>
      </c>
      <c r="I941" s="50">
        <f>(DAX__2019_2020__33[[#This Row],[Adj Close]]-DAX__2019_2020__33[[#This Row],[Adj Open]])/DAX__2019_2020__33[[#This Row],[Adj Open]]</f>
        <v>-2.7259599451632584E-2</v>
      </c>
      <c r="J941" s="50">
        <f>DAX__2019_2020__33[[#This Row],[Adj Close]]-DAX__2019_2020__33[[#This Row],[Adj Open]]</f>
        <v>-7.3829015549874839</v>
      </c>
      <c r="K941" s="50">
        <v>763049</v>
      </c>
    </row>
    <row r="942" spans="1:11" x14ac:dyDescent="0.3">
      <c r="A942" s="51" t="str">
        <f t="shared" si="18"/>
        <v>ADS.DE</v>
      </c>
      <c r="B942" s="52" t="s">
        <v>518</v>
      </c>
      <c r="C942" s="50" t="s">
        <v>2762</v>
      </c>
      <c r="D942" s="50">
        <f>DAX__2019_2020__33[[#This Row],[Open]]*(DAX__2019_2020__33[[#This Row],[Adj Close]]/DAX__2019_2020__33[[#This Row],[Close]])</f>
        <v>263.16239414101778</v>
      </c>
      <c r="E942" s="50" t="s">
        <v>2768</v>
      </c>
      <c r="F942" s="50" t="s">
        <v>3093</v>
      </c>
      <c r="G942" s="50" t="s">
        <v>3720</v>
      </c>
      <c r="H942" s="50" t="s">
        <v>3721</v>
      </c>
      <c r="I942" s="50">
        <f>(DAX__2019_2020__33[[#This Row],[Adj Close]]-DAX__2019_2020__33[[#This Row],[Adj Open]])/DAX__2019_2020__33[[#This Row],[Adj Open]]</f>
        <v>3.3222370614005943E-3</v>
      </c>
      <c r="J942" s="50">
        <f>DAX__2019_2020__33[[#This Row],[Adj Close]]-DAX__2019_2020__33[[#This Row],[Adj Open]]</f>
        <v>0.87428785898219985</v>
      </c>
      <c r="K942" s="50">
        <v>491399</v>
      </c>
    </row>
    <row r="943" spans="1:11" x14ac:dyDescent="0.3">
      <c r="A943" s="51" t="str">
        <f t="shared" si="18"/>
        <v>ADS.DE</v>
      </c>
      <c r="B943" s="52" t="s">
        <v>519</v>
      </c>
      <c r="C943" s="50" t="s">
        <v>3722</v>
      </c>
      <c r="D943" s="50">
        <f>DAX__2019_2020__33[[#This Row],[Open]]*(DAX__2019_2020__33[[#This Row],[Adj Close]]/DAX__2019_2020__33[[#This Row],[Close]])</f>
        <v>273.36252566661904</v>
      </c>
      <c r="E943" s="50" t="s">
        <v>2863</v>
      </c>
      <c r="F943" s="50" t="s">
        <v>2786</v>
      </c>
      <c r="G943" s="50" t="s">
        <v>3723</v>
      </c>
      <c r="H943" s="50" t="s">
        <v>3724</v>
      </c>
      <c r="I943" s="50">
        <f>(DAX__2019_2020__33[[#This Row],[Adj Close]]-DAX__2019_2020__33[[#This Row],[Adj Open]])/DAX__2019_2020__33[[#This Row],[Adj Open]]</f>
        <v>8.5287635080759788E-3</v>
      </c>
      <c r="J943" s="50">
        <f>DAX__2019_2020__33[[#This Row],[Adj Close]]-DAX__2019_2020__33[[#This Row],[Adj Open]]</f>
        <v>2.3314443333809436</v>
      </c>
      <c r="K943" s="50">
        <v>792160</v>
      </c>
    </row>
    <row r="944" spans="1:11" x14ac:dyDescent="0.3">
      <c r="A944" s="51" t="str">
        <f t="shared" si="18"/>
        <v>ADS.DE</v>
      </c>
      <c r="B944" s="52" t="s">
        <v>520</v>
      </c>
      <c r="C944" s="50" t="s">
        <v>2822</v>
      </c>
      <c r="D944" s="50">
        <f>DAX__2019_2020__33[[#This Row],[Open]]*(DAX__2019_2020__33[[#This Row],[Adj Close]]/DAX__2019_2020__33[[#This Row],[Close]])</f>
        <v>272.9739435647482</v>
      </c>
      <c r="E944" s="50" t="s">
        <v>3725</v>
      </c>
      <c r="F944" s="50" t="s">
        <v>2876</v>
      </c>
      <c r="G944" s="50" t="s">
        <v>2816</v>
      </c>
      <c r="H944" s="50" t="s">
        <v>3726</v>
      </c>
      <c r="I944" s="50">
        <f>(DAX__2019_2020__33[[#This Row],[Adj Close]]-DAX__2019_2020__33[[#This Row],[Adj Open]])/DAX__2019_2020__33[[#This Row],[Adj Open]]</f>
        <v>-1.0676156583629788E-2</v>
      </c>
      <c r="J944" s="50">
        <f>DAX__2019_2020__33[[#This Row],[Adj Close]]-DAX__2019_2020__33[[#This Row],[Adj Open]]</f>
        <v>-2.9143125647481725</v>
      </c>
      <c r="K944" s="50">
        <v>480117</v>
      </c>
    </row>
    <row r="945" spans="1:11" x14ac:dyDescent="0.3">
      <c r="A945" s="51" t="str">
        <f t="shared" si="18"/>
        <v>ADS.DE</v>
      </c>
      <c r="B945" s="52" t="s">
        <v>521</v>
      </c>
      <c r="C945" s="50" t="s">
        <v>2955</v>
      </c>
      <c r="D945" s="50">
        <f>DAX__2019_2020__33[[#This Row],[Open]]*(DAX__2019_2020__33[[#This Row],[Adj Close]]/DAX__2019_2020__33[[#This Row],[Close]])</f>
        <v>270.93391817891523</v>
      </c>
      <c r="E945" s="50" t="s">
        <v>3727</v>
      </c>
      <c r="F945" s="50" t="s">
        <v>3020</v>
      </c>
      <c r="G945" s="50" t="s">
        <v>3728</v>
      </c>
      <c r="H945" s="50" t="s">
        <v>3729</v>
      </c>
      <c r="I945" s="50">
        <f>(DAX__2019_2020__33[[#This Row],[Adj Close]]-DAX__2019_2020__33[[#This Row],[Adj Open]])/DAX__2019_2020__33[[#This Row],[Adj Open]]</f>
        <v>-1.4341843263000022E-3</v>
      </c>
      <c r="J945" s="50">
        <f>DAX__2019_2020__33[[#This Row],[Adj Close]]-DAX__2019_2020__33[[#This Row],[Adj Open]]</f>
        <v>-0.38856917891524745</v>
      </c>
      <c r="K945" s="50">
        <v>461393</v>
      </c>
    </row>
    <row r="946" spans="1:11" x14ac:dyDescent="0.3">
      <c r="A946" s="51" t="str">
        <f t="shared" si="18"/>
        <v>ADS.DE</v>
      </c>
      <c r="B946" s="52" t="s">
        <v>522</v>
      </c>
      <c r="C946" s="50" t="s">
        <v>3730</v>
      </c>
      <c r="D946" s="50">
        <f>DAX__2019_2020__33[[#This Row],[Open]]*(DAX__2019_2020__33[[#This Row],[Adj Close]]/DAX__2019_2020__33[[#This Row],[Close]])</f>
        <v>274.33394575682638</v>
      </c>
      <c r="E946" s="50" t="s">
        <v>3731</v>
      </c>
      <c r="F946" s="50" t="s">
        <v>3132</v>
      </c>
      <c r="G946" s="50" t="s">
        <v>3282</v>
      </c>
      <c r="H946" s="50" t="s">
        <v>3732</v>
      </c>
      <c r="I946" s="50">
        <f>(DAX__2019_2020__33[[#This Row],[Adj Close]]-DAX__2019_2020__33[[#This Row],[Adj Open]])/DAX__2019_2020__33[[#This Row],[Adj Open]]</f>
        <v>4.6034632706120375E-3</v>
      </c>
      <c r="J946" s="50">
        <f>DAX__2019_2020__33[[#This Row],[Adj Close]]-DAX__2019_2020__33[[#This Row],[Adj Open]]</f>
        <v>1.2628862431736252</v>
      </c>
      <c r="K946" s="50">
        <v>481503</v>
      </c>
    </row>
    <row r="947" spans="1:11" x14ac:dyDescent="0.3">
      <c r="A947" s="51" t="str">
        <f t="shared" si="18"/>
        <v>ADS.DE</v>
      </c>
      <c r="B947" s="52" t="s">
        <v>523</v>
      </c>
      <c r="C947" s="50" t="s">
        <v>3265</v>
      </c>
      <c r="D947" s="50">
        <f>DAX__2019_2020__33[[#This Row],[Open]]*(DAX__2019_2020__33[[#This Row],[Adj Close]]/DAX__2019_2020__33[[#This Row],[Close]])</f>
        <v>273.75105213502422</v>
      </c>
      <c r="E947" s="50" t="s">
        <v>3711</v>
      </c>
      <c r="F947" s="50" t="s">
        <v>3000</v>
      </c>
      <c r="G947" s="50" t="s">
        <v>3011</v>
      </c>
      <c r="H947" s="50" t="s">
        <v>3733</v>
      </c>
      <c r="I947" s="50">
        <f>(DAX__2019_2020__33[[#This Row],[Adj Close]]-DAX__2019_2020__33[[#This Row],[Adj Open]])/DAX__2019_2020__33[[#This Row],[Adj Open]]</f>
        <v>-2.129084547725377E-3</v>
      </c>
      <c r="J947" s="50">
        <f>DAX__2019_2020__33[[#This Row],[Adj Close]]-DAX__2019_2020__33[[#This Row],[Adj Open]]</f>
        <v>-0.58283913502424411</v>
      </c>
      <c r="K947" s="50">
        <v>290686</v>
      </c>
    </row>
    <row r="948" spans="1:11" x14ac:dyDescent="0.3">
      <c r="A948" s="51" t="str">
        <f t="shared" si="18"/>
        <v>ADS.DE</v>
      </c>
      <c r="B948" s="52" t="s">
        <v>524</v>
      </c>
      <c r="C948" s="50" t="s">
        <v>3139</v>
      </c>
      <c r="D948" s="50">
        <f>DAX__2019_2020__33[[#This Row],[Open]]*(DAX__2019_2020__33[[#This Row],[Adj Close]]/DAX__2019_2020__33[[#This Row],[Close]])</f>
        <v>271.12821048284724</v>
      </c>
      <c r="E948" s="50" t="s">
        <v>3033</v>
      </c>
      <c r="F948" s="50" t="s">
        <v>3133</v>
      </c>
      <c r="G948" s="50" t="s">
        <v>3133</v>
      </c>
      <c r="H948" s="50" t="s">
        <v>3734</v>
      </c>
      <c r="I948" s="50">
        <f>(DAX__2019_2020__33[[#This Row],[Adj Close]]-DAX__2019_2020__33[[#This Row],[Adj Open]])/DAX__2019_2020__33[[#This Row],[Adj Open]]</f>
        <v>-1.0748835311741332E-2</v>
      </c>
      <c r="J948" s="50">
        <f>DAX__2019_2020__33[[#This Row],[Adj Close]]-DAX__2019_2020__33[[#This Row],[Adj Open]]</f>
        <v>-2.9143124828472651</v>
      </c>
      <c r="K948" s="50">
        <v>479427</v>
      </c>
    </row>
    <row r="949" spans="1:11" x14ac:dyDescent="0.3">
      <c r="A949" s="51" t="str">
        <f t="shared" si="18"/>
        <v>ADS.DE</v>
      </c>
      <c r="B949" s="52" t="s">
        <v>525</v>
      </c>
      <c r="C949" s="50" t="s">
        <v>2865</v>
      </c>
      <c r="D949" s="50">
        <f>DAX__2019_2020__33[[#This Row],[Open]]*(DAX__2019_2020__33[[#This Row],[Adj Close]]/DAX__2019_2020__33[[#This Row],[Close]])</f>
        <v>271.41964777882504</v>
      </c>
      <c r="E949" s="50" t="s">
        <v>2806</v>
      </c>
      <c r="F949" s="50" t="s">
        <v>3735</v>
      </c>
      <c r="G949" s="50" t="s">
        <v>2955</v>
      </c>
      <c r="H949" s="50" t="s">
        <v>3736</v>
      </c>
      <c r="I949" s="50">
        <f>(DAX__2019_2020__33[[#This Row],[Adj Close]]-DAX__2019_2020__33[[#This Row],[Adj Open]])/DAX__2019_2020__33[[#This Row],[Adj Open]]</f>
        <v>-1.789549072073306E-3</v>
      </c>
      <c r="J949" s="50">
        <f>DAX__2019_2020__33[[#This Row],[Adj Close]]-DAX__2019_2020__33[[#This Row],[Adj Open]]</f>
        <v>-0.48571877882505987</v>
      </c>
      <c r="K949" s="50">
        <v>404356</v>
      </c>
    </row>
    <row r="950" spans="1:11" x14ac:dyDescent="0.3">
      <c r="A950" s="51" t="str">
        <f t="shared" si="18"/>
        <v>ADS.DE</v>
      </c>
      <c r="B950" s="52" t="s">
        <v>526</v>
      </c>
      <c r="C950" s="50" t="s">
        <v>2811</v>
      </c>
      <c r="D950" s="50">
        <f>DAX__2019_2020__33[[#This Row],[Open]]*(DAX__2019_2020__33[[#This Row],[Adj Close]]/DAX__2019_2020__33[[#This Row],[Close]])</f>
        <v>268.60245884295688</v>
      </c>
      <c r="E950" s="50" t="s">
        <v>3131</v>
      </c>
      <c r="F950" s="50" t="s">
        <v>2781</v>
      </c>
      <c r="G950" s="50" t="s">
        <v>3737</v>
      </c>
      <c r="H950" s="50" t="s">
        <v>3738</v>
      </c>
      <c r="I950" s="50">
        <f>(DAX__2019_2020__33[[#This Row],[Adj Close]]-DAX__2019_2020__33[[#This Row],[Adj Open]])/DAX__2019_2020__33[[#This Row],[Adj Open]]</f>
        <v>1.446632911392424E-3</v>
      </c>
      <c r="J950" s="50">
        <f>DAX__2019_2020__33[[#This Row],[Adj Close]]-DAX__2019_2020__33[[#This Row],[Adj Open]]</f>
        <v>0.38856915704315043</v>
      </c>
      <c r="K950" s="50">
        <v>395373</v>
      </c>
    </row>
    <row r="951" spans="1:11" x14ac:dyDescent="0.3">
      <c r="A951" s="51" t="str">
        <f t="shared" si="18"/>
        <v>ADS.DE</v>
      </c>
      <c r="B951" s="52" t="s">
        <v>527</v>
      </c>
      <c r="C951" s="50" t="s">
        <v>3080</v>
      </c>
      <c r="D951" s="50">
        <f>DAX__2019_2020__33[[#This Row],[Open]]*(DAX__2019_2020__33[[#This Row],[Adj Close]]/DAX__2019_2020__33[[#This Row],[Close]])</f>
        <v>270.15678957670576</v>
      </c>
      <c r="E951" s="50" t="s">
        <v>3715</v>
      </c>
      <c r="F951" s="50" t="s">
        <v>3739</v>
      </c>
      <c r="G951" s="50" t="s">
        <v>3740</v>
      </c>
      <c r="H951" s="50" t="s">
        <v>3741</v>
      </c>
      <c r="I951" s="50">
        <f>(DAX__2019_2020__33[[#This Row],[Adj Close]]-DAX__2019_2020__33[[#This Row],[Adj Open]])/DAX__2019_2020__33[[#This Row],[Adj Open]]</f>
        <v>-1.6540833875422455E-2</v>
      </c>
      <c r="J951" s="50">
        <f>DAX__2019_2020__33[[#This Row],[Adj Close]]-DAX__2019_2020__33[[#This Row],[Adj Open]]</f>
        <v>-4.4686185767057509</v>
      </c>
      <c r="K951" s="50">
        <v>431461</v>
      </c>
    </row>
    <row r="952" spans="1:11" x14ac:dyDescent="0.3">
      <c r="A952" s="51" t="str">
        <f t="shared" si="18"/>
        <v>ADS.DE</v>
      </c>
      <c r="B952" s="52" t="s">
        <v>528</v>
      </c>
      <c r="C952" s="50" t="s">
        <v>2977</v>
      </c>
      <c r="D952" s="50">
        <f>DAX__2019_2020__33[[#This Row],[Open]]*(DAX__2019_2020__33[[#This Row],[Adj Close]]/DAX__2019_2020__33[[#This Row],[Close]])</f>
        <v>265.20242350677375</v>
      </c>
      <c r="E952" s="50" t="s">
        <v>3742</v>
      </c>
      <c r="F952" s="50" t="s">
        <v>2776</v>
      </c>
      <c r="G952" s="50" t="s">
        <v>2996</v>
      </c>
      <c r="H952" s="50" t="s">
        <v>3743</v>
      </c>
      <c r="I952" s="50">
        <f>(DAX__2019_2020__33[[#This Row],[Adj Close]]-DAX__2019_2020__33[[#This Row],[Adj Open]])/DAX__2019_2020__33[[#This Row],[Adj Open]]</f>
        <v>1.1721655677655787E-2</v>
      </c>
      <c r="J952" s="50">
        <f>DAX__2019_2020__33[[#This Row],[Adj Close]]-DAX__2019_2020__33[[#This Row],[Adj Open]]</f>
        <v>3.108611493226249</v>
      </c>
      <c r="K952" s="50">
        <v>312178</v>
      </c>
    </row>
    <row r="953" spans="1:11" x14ac:dyDescent="0.3">
      <c r="A953" s="51" t="str">
        <f t="shared" si="18"/>
        <v>ADS.DE</v>
      </c>
      <c r="B953" s="52" t="s">
        <v>529</v>
      </c>
      <c r="C953" s="50" t="s">
        <v>3737</v>
      </c>
      <c r="D953" s="50">
        <f>DAX__2019_2020__33[[#This Row],[Open]]*(DAX__2019_2020__33[[#This Row],[Adj Close]]/DAX__2019_2020__33[[#This Row],[Close]])</f>
        <v>268.99103384569395</v>
      </c>
      <c r="E953" s="50" t="s">
        <v>3132</v>
      </c>
      <c r="F953" s="50" t="s">
        <v>3735</v>
      </c>
      <c r="G953" s="50" t="s">
        <v>3116</v>
      </c>
      <c r="H953" s="50" t="s">
        <v>3744</v>
      </c>
      <c r="I953" s="50">
        <f>(DAX__2019_2020__33[[#This Row],[Adj Close]]-DAX__2019_2020__33[[#This Row],[Adj Open]])/DAX__2019_2020__33[[#This Row],[Adj Open]]</f>
        <v>7.2232576501982939E-4</v>
      </c>
      <c r="J953" s="50">
        <f>DAX__2019_2020__33[[#This Row],[Adj Close]]-DAX__2019_2020__33[[#This Row],[Adj Open]]</f>
        <v>0.1942991543060657</v>
      </c>
      <c r="K953" s="50">
        <v>311311</v>
      </c>
    </row>
    <row r="954" spans="1:11" x14ac:dyDescent="0.3">
      <c r="A954" s="51" t="str">
        <f t="shared" si="18"/>
        <v>ADS.DE</v>
      </c>
      <c r="B954" s="52" t="s">
        <v>530</v>
      </c>
      <c r="C954" s="50" t="s">
        <v>2854</v>
      </c>
      <c r="D954" s="50">
        <f>DAX__2019_2020__33[[#This Row],[Open]]*(DAX__2019_2020__33[[#This Row],[Adj Close]]/DAX__2019_2020__33[[#This Row],[Close]])</f>
        <v>270.83676425490762</v>
      </c>
      <c r="E954" s="50" t="s">
        <v>3000</v>
      </c>
      <c r="F954" s="50" t="s">
        <v>2813</v>
      </c>
      <c r="G954" s="50" t="s">
        <v>3742</v>
      </c>
      <c r="H954" s="50" t="s">
        <v>3745</v>
      </c>
      <c r="I954" s="50">
        <f>(DAX__2019_2020__33[[#This Row],[Adj Close]]-DAX__2019_2020__33[[#This Row],[Adj Open]])/DAX__2019_2020__33[[#This Row],[Adj Open]]</f>
        <v>-5.380201092404677E-3</v>
      </c>
      <c r="J954" s="50">
        <f>DAX__2019_2020__33[[#This Row],[Adj Close]]-DAX__2019_2020__33[[#This Row],[Adj Open]]</f>
        <v>-1.457156254907602</v>
      </c>
      <c r="K954" s="50">
        <v>327518</v>
      </c>
    </row>
    <row r="955" spans="1:11" x14ac:dyDescent="0.3">
      <c r="A955" s="51" t="str">
        <f t="shared" ref="A955:A1011" si="19">"ADS.DE"</f>
        <v>ADS.DE</v>
      </c>
      <c r="B955" s="52" t="s">
        <v>531</v>
      </c>
      <c r="C955" s="50" t="s">
        <v>3746</v>
      </c>
      <c r="D955" s="50">
        <f>DAX__2019_2020__33[[#This Row],[Open]]*(DAX__2019_2020__33[[#This Row],[Adj Close]]/DAX__2019_2020__33[[#This Row],[Close]])</f>
        <v>269.76820270397553</v>
      </c>
      <c r="E955" s="50" t="s">
        <v>3711</v>
      </c>
      <c r="F955" s="50" t="s">
        <v>3747</v>
      </c>
      <c r="G955" s="50" t="s">
        <v>3748</v>
      </c>
      <c r="H955" s="50" t="s">
        <v>3749</v>
      </c>
      <c r="I955" s="50">
        <f>(DAX__2019_2020__33[[#This Row],[Adj Close]]-DAX__2019_2020__33[[#This Row],[Adj Open]])/DAX__2019_2020__33[[#This Row],[Adj Open]]</f>
        <v>1.7284795796119717E-2</v>
      </c>
      <c r="J955" s="50">
        <f>DAX__2019_2020__33[[#This Row],[Adj Close]]-DAX__2019_2020__33[[#This Row],[Adj Open]]</f>
        <v>4.6628882960244482</v>
      </c>
      <c r="K955" s="50">
        <v>444622</v>
      </c>
    </row>
    <row r="956" spans="1:11" x14ac:dyDescent="0.3">
      <c r="A956" s="51" t="str">
        <f t="shared" si="19"/>
        <v>ADS.DE</v>
      </c>
      <c r="B956" s="52" t="s">
        <v>532</v>
      </c>
      <c r="C956" s="50" t="s">
        <v>3725</v>
      </c>
      <c r="D956" s="50">
        <f>DAX__2019_2020__33[[#This Row],[Open]]*(DAX__2019_2020__33[[#This Row],[Adj Close]]/DAX__2019_2020__33[[#This Row],[Close]])</f>
        <v>275.49969510000597</v>
      </c>
      <c r="E956" s="50" t="s">
        <v>2843</v>
      </c>
      <c r="F956" s="50" t="s">
        <v>3722</v>
      </c>
      <c r="G956" s="50" t="s">
        <v>3005</v>
      </c>
      <c r="H956" s="50" t="s">
        <v>3750</v>
      </c>
      <c r="I956" s="50">
        <f>(DAX__2019_2020__33[[#This Row],[Adj Close]]-DAX__2019_2020__33[[#This Row],[Adj Open]])/DAX__2019_2020__33[[#This Row],[Adj Open]]</f>
        <v>9.5203876688210592E-3</v>
      </c>
      <c r="J956" s="50">
        <f>DAX__2019_2020__33[[#This Row],[Adj Close]]-DAX__2019_2020__33[[#This Row],[Adj Open]]</f>
        <v>2.6228638999940586</v>
      </c>
      <c r="K956" s="50">
        <v>333383</v>
      </c>
    </row>
    <row r="957" spans="1:11" x14ac:dyDescent="0.3">
      <c r="A957" s="51" t="str">
        <f t="shared" si="19"/>
        <v>ADS.DE</v>
      </c>
      <c r="B957" s="52" t="s">
        <v>533</v>
      </c>
      <c r="C957" s="50" t="s">
        <v>3084</v>
      </c>
      <c r="D957" s="50">
        <f>DAX__2019_2020__33[[#This Row],[Open]]*(DAX__2019_2020__33[[#This Row],[Adj Close]]/DAX__2019_2020__33[[#This Row],[Close]])</f>
        <v>278.02541341850605</v>
      </c>
      <c r="E957" s="50" t="s">
        <v>2835</v>
      </c>
      <c r="F957" s="50" t="s">
        <v>2831</v>
      </c>
      <c r="G957" s="50" t="s">
        <v>2835</v>
      </c>
      <c r="H957" s="50" t="s">
        <v>3751</v>
      </c>
      <c r="I957" s="50">
        <f>(DAX__2019_2020__33[[#This Row],[Adj Close]]-DAX__2019_2020__33[[#This Row],[Adj Open]])/DAX__2019_2020__33[[#This Row],[Adj Open]]</f>
        <v>1.048176056680323E-3</v>
      </c>
      <c r="J957" s="50">
        <f>DAX__2019_2020__33[[#This Row],[Adj Close]]-DAX__2019_2020__33[[#This Row],[Adj Open]]</f>
        <v>0.29141958149392622</v>
      </c>
      <c r="K957" s="50">
        <v>293113</v>
      </c>
    </row>
    <row r="958" spans="1:11" x14ac:dyDescent="0.3">
      <c r="A958" s="51" t="str">
        <f t="shared" si="19"/>
        <v>ADS.DE</v>
      </c>
      <c r="B958" s="52" t="s">
        <v>534</v>
      </c>
      <c r="C958" s="50" t="s">
        <v>3084</v>
      </c>
      <c r="D958" s="50">
        <f>DAX__2019_2020__33[[#This Row],[Open]]*(DAX__2019_2020__33[[#This Row],[Adj Close]]/DAX__2019_2020__33[[#This Row],[Close]])</f>
        <v>278.025440896384</v>
      </c>
      <c r="E958" s="50" t="s">
        <v>3286</v>
      </c>
      <c r="F958" s="50" t="s">
        <v>2842</v>
      </c>
      <c r="G958" s="50" t="s">
        <v>3004</v>
      </c>
      <c r="H958" s="50" t="s">
        <v>3752</v>
      </c>
      <c r="I958" s="50">
        <f>(DAX__2019_2020__33[[#This Row],[Adj Close]]-DAX__2019_2020__33[[#This Row],[Adj Open]])/DAX__2019_2020__33[[#This Row],[Adj Open]]</f>
        <v>-4.8917677893040084E-3</v>
      </c>
      <c r="J958" s="50">
        <f>DAX__2019_2020__33[[#This Row],[Adj Close]]-DAX__2019_2020__33[[#This Row],[Adj Open]]</f>
        <v>-1.3600358963839767</v>
      </c>
      <c r="K958" s="50">
        <v>251996</v>
      </c>
    </row>
    <row r="959" spans="1:11" x14ac:dyDescent="0.3">
      <c r="A959" s="51" t="str">
        <f t="shared" si="19"/>
        <v>ADS.DE</v>
      </c>
      <c r="B959" s="52" t="s">
        <v>535</v>
      </c>
      <c r="C959" s="50" t="s">
        <v>3753</v>
      </c>
      <c r="D959" s="50">
        <f>DAX__2019_2020__33[[#This Row],[Open]]*(DAX__2019_2020__33[[#This Row],[Adj Close]]/DAX__2019_2020__33[[#This Row],[Close]])</f>
        <v>274.52825200046635</v>
      </c>
      <c r="E959" s="50" t="s">
        <v>3754</v>
      </c>
      <c r="F959" s="50" t="s">
        <v>2781</v>
      </c>
      <c r="G959" s="50" t="s">
        <v>2804</v>
      </c>
      <c r="H959" s="50" t="s">
        <v>3755</v>
      </c>
      <c r="I959" s="50">
        <f>(DAX__2019_2020__33[[#This Row],[Adj Close]]-DAX__2019_2020__33[[#This Row],[Adj Open]])/DAX__2019_2020__33[[#This Row],[Adj Open]]</f>
        <v>-1.9816015148987759E-2</v>
      </c>
      <c r="J959" s="50">
        <f>DAX__2019_2020__33[[#This Row],[Adj Close]]-DAX__2019_2020__33[[#This Row],[Adj Open]]</f>
        <v>-5.4400560004663703</v>
      </c>
      <c r="K959" s="50">
        <v>536244</v>
      </c>
    </row>
    <row r="960" spans="1:11" x14ac:dyDescent="0.3">
      <c r="A960" s="51" t="str">
        <f t="shared" si="19"/>
        <v>ADS.DE</v>
      </c>
      <c r="B960" s="52" t="s">
        <v>536</v>
      </c>
      <c r="C960" s="50" t="s">
        <v>2955</v>
      </c>
      <c r="D960" s="50">
        <f>DAX__2019_2020__33[[#This Row],[Open]]*(DAX__2019_2020__33[[#This Row],[Adj Close]]/DAX__2019_2020__33[[#This Row],[Close]])</f>
        <v>270.93390801116379</v>
      </c>
      <c r="E960" s="50" t="s">
        <v>2835</v>
      </c>
      <c r="F960" s="50" t="s">
        <v>2814</v>
      </c>
      <c r="G960" s="50" t="s">
        <v>3127</v>
      </c>
      <c r="H960" s="50" t="s">
        <v>3756</v>
      </c>
      <c r="I960" s="50">
        <f>(DAX__2019_2020__33[[#This Row],[Adj Close]]-DAX__2019_2020__33[[#This Row],[Adj Open]])/DAX__2019_2020__33[[#This Row],[Adj Open]]</f>
        <v>1.8286145965281123E-2</v>
      </c>
      <c r="J960" s="50">
        <f>DAX__2019_2020__33[[#This Row],[Adj Close]]-DAX__2019_2020__33[[#This Row],[Adj Open]]</f>
        <v>4.9543369888361894</v>
      </c>
      <c r="K960" s="50">
        <v>552130</v>
      </c>
    </row>
    <row r="961" spans="1:11" x14ac:dyDescent="0.3">
      <c r="A961" s="51" t="str">
        <f t="shared" si="19"/>
        <v>ADS.DE</v>
      </c>
      <c r="B961" s="52" t="s">
        <v>537</v>
      </c>
      <c r="C961" s="50" t="s">
        <v>3710</v>
      </c>
      <c r="D961" s="50">
        <f>DAX__2019_2020__33[[#This Row],[Open]]*(DAX__2019_2020__33[[#This Row],[Adj Close]]/DAX__2019_2020__33[[#This Row],[Close]])</f>
        <v>276.37398219027142</v>
      </c>
      <c r="E961" s="50" t="s">
        <v>3041</v>
      </c>
      <c r="F961" s="50" t="s">
        <v>3757</v>
      </c>
      <c r="G961" s="50" t="s">
        <v>2831</v>
      </c>
      <c r="H961" s="50" t="s">
        <v>3758</v>
      </c>
      <c r="I961" s="50">
        <f>(DAX__2019_2020__33[[#This Row],[Adj Close]]-DAX__2019_2020__33[[#This Row],[Adj Open]])/DAX__2019_2020__33[[#This Row],[Adj Open]]</f>
        <v>-1.4059543057997144E-3</v>
      </c>
      <c r="J961" s="50">
        <f>DAX__2019_2020__33[[#This Row],[Adj Close]]-DAX__2019_2020__33[[#This Row],[Adj Open]]</f>
        <v>-0.38856919027142567</v>
      </c>
      <c r="K961" s="50">
        <v>305746</v>
      </c>
    </row>
    <row r="962" spans="1:11" x14ac:dyDescent="0.3">
      <c r="A962" s="51" t="str">
        <f t="shared" si="19"/>
        <v>ADS.DE</v>
      </c>
      <c r="B962" s="52" t="s">
        <v>538</v>
      </c>
      <c r="C962" s="50" t="s">
        <v>3127</v>
      </c>
      <c r="D962" s="50">
        <f>DAX__2019_2020__33[[#This Row],[Open]]*(DAX__2019_2020__33[[#This Row],[Adj Close]]/DAX__2019_2020__33[[#This Row],[Close]])</f>
        <v>275.88826832624432</v>
      </c>
      <c r="E962" s="50" t="s">
        <v>3047</v>
      </c>
      <c r="F962" s="50" t="s">
        <v>3011</v>
      </c>
      <c r="G962" s="50" t="s">
        <v>3045</v>
      </c>
      <c r="H962" s="50" t="s">
        <v>3759</v>
      </c>
      <c r="I962" s="50">
        <f>(DAX__2019_2020__33[[#This Row],[Adj Close]]-DAX__2019_2020__33[[#This Row],[Adj Open]])/DAX__2019_2020__33[[#This Row],[Adj Open]]</f>
        <v>-8.450683098591644E-3</v>
      </c>
      <c r="J962" s="50">
        <f>DAX__2019_2020__33[[#This Row],[Adj Close]]-DAX__2019_2020__33[[#This Row],[Adj Open]]</f>
        <v>-2.3314443262443092</v>
      </c>
      <c r="K962" s="50">
        <v>263818</v>
      </c>
    </row>
    <row r="963" spans="1:11" x14ac:dyDescent="0.3">
      <c r="A963" s="51" t="str">
        <f t="shared" si="19"/>
        <v>ADS.DE</v>
      </c>
      <c r="B963" s="52" t="s">
        <v>539</v>
      </c>
      <c r="C963" s="50" t="s">
        <v>2806</v>
      </c>
      <c r="D963" s="50">
        <f>DAX__2019_2020__33[[#This Row],[Open]]*(DAX__2019_2020__33[[#This Row],[Adj Close]]/DAX__2019_2020__33[[#This Row],[Close]])</f>
        <v>273.07110064720456</v>
      </c>
      <c r="E963" s="50" t="s">
        <v>2826</v>
      </c>
      <c r="F963" s="50" t="s">
        <v>3090</v>
      </c>
      <c r="G963" s="50" t="s">
        <v>3090</v>
      </c>
      <c r="H963" s="50" t="s">
        <v>3760</v>
      </c>
      <c r="I963" s="50">
        <f>(DAX__2019_2020__33[[#This Row],[Adj Close]]-DAX__2019_2020__33[[#This Row],[Adj Open]])/DAX__2019_2020__33[[#This Row],[Adj Open]]</f>
        <v>-2.3479209744307304E-2</v>
      </c>
      <c r="J963" s="50">
        <f>DAX__2019_2020__33[[#This Row],[Adj Close]]-DAX__2019_2020__33[[#This Row],[Adj Open]]</f>
        <v>-6.4114936472045656</v>
      </c>
      <c r="K963" s="50">
        <v>433261</v>
      </c>
    </row>
    <row r="964" spans="1:11" x14ac:dyDescent="0.3">
      <c r="A964" s="51" t="str">
        <f t="shared" si="19"/>
        <v>ADS.DE</v>
      </c>
      <c r="B964" s="52" t="s">
        <v>540</v>
      </c>
      <c r="C964" s="50" t="s">
        <v>2944</v>
      </c>
      <c r="D964" s="50">
        <f>DAX__2019_2020__33[[#This Row],[Open]]*(DAX__2019_2020__33[[#This Row],[Adj Close]]/DAX__2019_2020__33[[#This Row],[Close]])</f>
        <v>262.67668115591931</v>
      </c>
      <c r="E964" s="50" t="s">
        <v>3761</v>
      </c>
      <c r="F964" s="50" t="s">
        <v>3762</v>
      </c>
      <c r="G964" s="50" t="s">
        <v>3763</v>
      </c>
      <c r="H964" s="50" t="s">
        <v>3764</v>
      </c>
      <c r="I964" s="50">
        <f>(DAX__2019_2020__33[[#This Row],[Adj Close]]-DAX__2019_2020__33[[#This Row],[Adj Open]])/DAX__2019_2020__33[[#This Row],[Adj Open]]</f>
        <v>4.3269276108046165E-2</v>
      </c>
      <c r="J964" s="50">
        <f>DAX__2019_2020__33[[#This Row],[Adj Close]]-DAX__2019_2020__33[[#This Row],[Adj Open]]</f>
        <v>11.365829844080679</v>
      </c>
      <c r="K964" s="50">
        <v>618056</v>
      </c>
    </row>
    <row r="965" spans="1:11" x14ac:dyDescent="0.3">
      <c r="A965" s="51" t="str">
        <f t="shared" si="19"/>
        <v>ADS.DE</v>
      </c>
      <c r="B965" s="52" t="s">
        <v>541</v>
      </c>
      <c r="C965" s="50" t="s">
        <v>2817</v>
      </c>
      <c r="D965" s="50">
        <f>DAX__2019_2020__33[[#This Row],[Open]]*(DAX__2019_2020__33[[#This Row],[Adj Close]]/DAX__2019_2020__33[[#This Row],[Close]])</f>
        <v>272.68251009511334</v>
      </c>
      <c r="E965" s="50" t="s">
        <v>3765</v>
      </c>
      <c r="F965" s="50" t="s">
        <v>2797</v>
      </c>
      <c r="G965" s="50" t="s">
        <v>3265</v>
      </c>
      <c r="H965" s="50" t="s">
        <v>3766</v>
      </c>
      <c r="I965" s="50">
        <f>(DAX__2019_2020__33[[#This Row],[Adj Close]]-DAX__2019_2020__33[[#This Row],[Adj Open]])/DAX__2019_2020__33[[#This Row],[Adj Open]]</f>
        <v>3.9186888242810731E-3</v>
      </c>
      <c r="J965" s="50">
        <f>DAX__2019_2020__33[[#This Row],[Adj Close]]-DAX__2019_2020__33[[#This Row],[Adj Open]]</f>
        <v>1.0685579048866316</v>
      </c>
      <c r="K965" s="50">
        <v>367145</v>
      </c>
    </row>
    <row r="966" spans="1:11" x14ac:dyDescent="0.3">
      <c r="A966" s="51" t="str">
        <f t="shared" si="19"/>
        <v>ADS.DE</v>
      </c>
      <c r="B966" s="52" t="s">
        <v>542</v>
      </c>
      <c r="C966" s="50" t="s">
        <v>2955</v>
      </c>
      <c r="D966" s="50">
        <f>DAX__2019_2020__33[[#This Row],[Open]]*(DAX__2019_2020__33[[#This Row],[Adj Close]]/DAX__2019_2020__33[[#This Row],[Close]])</f>
        <v>270.93389663524391</v>
      </c>
      <c r="E966" s="50" t="s">
        <v>3767</v>
      </c>
      <c r="F966" s="50" t="s">
        <v>2765</v>
      </c>
      <c r="G966" s="50" t="s">
        <v>2771</v>
      </c>
      <c r="H966" s="50" t="s">
        <v>3768</v>
      </c>
      <c r="I966" s="50">
        <f>(DAX__2019_2020__33[[#This Row],[Adj Close]]-DAX__2019_2020__33[[#This Row],[Adj Open]])/DAX__2019_2020__33[[#This Row],[Adj Open]]</f>
        <v>-1.7569000019411814E-2</v>
      </c>
      <c r="J966" s="50">
        <f>DAX__2019_2020__33[[#This Row],[Adj Close]]-DAX__2019_2020__33[[#This Row],[Adj Open]]</f>
        <v>-4.7600376352439184</v>
      </c>
      <c r="K966" s="50">
        <v>390949</v>
      </c>
    </row>
    <row r="967" spans="1:11" x14ac:dyDescent="0.3">
      <c r="A967" s="51" t="str">
        <f t="shared" si="19"/>
        <v>ADS.DE</v>
      </c>
      <c r="B967" s="52" t="s">
        <v>543</v>
      </c>
      <c r="C967" s="50" t="s">
        <v>2781</v>
      </c>
      <c r="D967" s="50">
        <f>DAX__2019_2020__33[[#This Row],[Open]]*(DAX__2019_2020__33[[#This Row],[Adj Close]]/DAX__2019_2020__33[[#This Row],[Close]])</f>
        <v>266.9510114079979</v>
      </c>
      <c r="E967" s="50" t="s">
        <v>3706</v>
      </c>
      <c r="F967" s="50" t="s">
        <v>2940</v>
      </c>
      <c r="G967" s="50" t="s">
        <v>2765</v>
      </c>
      <c r="H967" s="50" t="s">
        <v>3769</v>
      </c>
      <c r="I967" s="50">
        <f>(DAX__2019_2020__33[[#This Row],[Adj Close]]-DAX__2019_2020__33[[#This Row],[Adj Open]])/DAX__2019_2020__33[[#This Row],[Adj Open]]</f>
        <v>-6.9140978273986783E-3</v>
      </c>
      <c r="J967" s="50">
        <f>DAX__2019_2020__33[[#This Row],[Adj Close]]-DAX__2019_2020__33[[#This Row],[Adj Open]]</f>
        <v>-1.845725407997918</v>
      </c>
      <c r="K967" s="50">
        <v>546412</v>
      </c>
    </row>
    <row r="968" spans="1:11" x14ac:dyDescent="0.3">
      <c r="A968" s="51" t="str">
        <f t="shared" si="19"/>
        <v>ADS.DE</v>
      </c>
      <c r="B968" s="52" t="s">
        <v>544</v>
      </c>
      <c r="C968" s="50" t="s">
        <v>2755</v>
      </c>
      <c r="D968" s="50">
        <f>DAX__2019_2020__33[[#This Row],[Open]]*(DAX__2019_2020__33[[#This Row],[Adj Close]]/DAX__2019_2020__33[[#This Row],[Close]])</f>
        <v>258.2080773941118</v>
      </c>
      <c r="E968" s="50" t="s">
        <v>2937</v>
      </c>
      <c r="F968" s="50" t="s">
        <v>2616</v>
      </c>
      <c r="G968" s="50" t="s">
        <v>2695</v>
      </c>
      <c r="H968" s="50" t="s">
        <v>3770</v>
      </c>
      <c r="I968" s="50">
        <f>(DAX__2019_2020__33[[#This Row],[Adj Close]]-DAX__2019_2020__33[[#This Row],[Adj Open]])/DAX__2019_2020__33[[#This Row],[Adj Open]]</f>
        <v>-3.3107556046992774E-2</v>
      </c>
      <c r="J968" s="50">
        <f>DAX__2019_2020__33[[#This Row],[Adj Close]]-DAX__2019_2020__33[[#This Row],[Adj Open]]</f>
        <v>-8.5486383941118049</v>
      </c>
      <c r="K968" s="50">
        <v>959468</v>
      </c>
    </row>
    <row r="969" spans="1:11" x14ac:dyDescent="0.3">
      <c r="A969" s="51" t="str">
        <f t="shared" si="19"/>
        <v>ADS.DE</v>
      </c>
      <c r="B969" s="52" t="s">
        <v>545</v>
      </c>
      <c r="C969" s="50" t="s">
        <v>3771</v>
      </c>
      <c r="D969" s="50">
        <f>DAX__2019_2020__33[[#This Row],[Open]]*(DAX__2019_2020__33[[#This Row],[Adj Close]]/DAX__2019_2020__33[[#This Row],[Close]])</f>
        <v>251.99088834405927</v>
      </c>
      <c r="E969" s="50" t="s">
        <v>3678</v>
      </c>
      <c r="F969" s="50" t="s">
        <v>3659</v>
      </c>
      <c r="G969" s="50" t="s">
        <v>3685</v>
      </c>
      <c r="H969" s="50" t="s">
        <v>3772</v>
      </c>
      <c r="I969" s="50">
        <f>(DAX__2019_2020__33[[#This Row],[Adj Close]]-DAX__2019_2020__33[[#This Row],[Adj Open]])/DAX__2019_2020__33[[#This Row],[Adj Open]]</f>
        <v>-2.3130532531932301E-3</v>
      </c>
      <c r="J969" s="50">
        <f>DAX__2019_2020__33[[#This Row],[Adj Close]]-DAX__2019_2020__33[[#This Row],[Adj Open]]</f>
        <v>-0.58286834405927834</v>
      </c>
      <c r="K969" s="50">
        <v>680710</v>
      </c>
    </row>
    <row r="970" spans="1:11" x14ac:dyDescent="0.3">
      <c r="A970" s="51" t="str">
        <f t="shared" si="19"/>
        <v>ADS.DE</v>
      </c>
      <c r="B970" s="52" t="s">
        <v>546</v>
      </c>
      <c r="C970" s="50" t="s">
        <v>3314</v>
      </c>
      <c r="D970" s="50">
        <f>DAX__2019_2020__33[[#This Row],[Open]]*(DAX__2019_2020__33[[#This Row],[Adj Close]]/DAX__2019_2020__33[[#This Row],[Close]])</f>
        <v>247.23083426862743</v>
      </c>
      <c r="E970" s="50" t="s">
        <v>3685</v>
      </c>
      <c r="F970" s="50" t="s">
        <v>2608</v>
      </c>
      <c r="G970" s="50" t="s">
        <v>2646</v>
      </c>
      <c r="H970" s="50" t="s">
        <v>3693</v>
      </c>
      <c r="I970" s="50">
        <f>(DAX__2019_2020__33[[#This Row],[Adj Close]]-DAX__2019_2020__33[[#This Row],[Adj Open]])/DAX__2019_2020__33[[#This Row],[Adj Open]]</f>
        <v>1.9646365422397775E-3</v>
      </c>
      <c r="J970" s="50">
        <f>DAX__2019_2020__33[[#This Row],[Adj Close]]-DAX__2019_2020__33[[#This Row],[Adj Open]]</f>
        <v>0.48571873137257171</v>
      </c>
      <c r="K970" s="50">
        <v>535545</v>
      </c>
    </row>
    <row r="971" spans="1:11" x14ac:dyDescent="0.3">
      <c r="A971" s="51" t="str">
        <f t="shared" si="19"/>
        <v>ADS.DE</v>
      </c>
      <c r="B971" s="52" t="s">
        <v>547</v>
      </c>
      <c r="C971" s="50" t="s">
        <v>3316</v>
      </c>
      <c r="D971" s="50">
        <f>DAX__2019_2020__33[[#This Row],[Open]]*(DAX__2019_2020__33[[#This Row],[Adj Close]]/DAX__2019_2020__33[[#This Row],[Close]])</f>
        <v>249.17371480384614</v>
      </c>
      <c r="E971" s="50" t="s">
        <v>3773</v>
      </c>
      <c r="F971" s="50" t="s">
        <v>2608</v>
      </c>
      <c r="G971" s="50" t="s">
        <v>3529</v>
      </c>
      <c r="H971" s="50" t="s">
        <v>3675</v>
      </c>
      <c r="I971" s="50">
        <f>(DAX__2019_2020__33[[#This Row],[Adj Close]]-DAX__2019_2020__33[[#This Row],[Adj Open]])/DAX__2019_2020__33[[#This Row],[Adj Open]]</f>
        <v>1.3645224171540023E-2</v>
      </c>
      <c r="J971" s="50">
        <f>DAX__2019_2020__33[[#This Row],[Adj Close]]-DAX__2019_2020__33[[#This Row],[Adj Open]]</f>
        <v>3.4000311961538614</v>
      </c>
      <c r="K971" s="50">
        <v>521680</v>
      </c>
    </row>
    <row r="972" spans="1:11" x14ac:dyDescent="0.3">
      <c r="A972" s="51" t="str">
        <f t="shared" si="19"/>
        <v>ADS.DE</v>
      </c>
      <c r="B972" s="52" t="s">
        <v>548</v>
      </c>
      <c r="C972" s="50" t="s">
        <v>2897</v>
      </c>
      <c r="D972" s="50">
        <f>DAX__2019_2020__33[[#This Row],[Open]]*(DAX__2019_2020__33[[#This Row],[Adj Close]]/DAX__2019_2020__33[[#This Row],[Close]])</f>
        <v>254.5166102092862</v>
      </c>
      <c r="E972" s="50" t="s">
        <v>2748</v>
      </c>
      <c r="F972" s="50" t="s">
        <v>2669</v>
      </c>
      <c r="G972" s="50" t="s">
        <v>2738</v>
      </c>
      <c r="H972" s="50" t="s">
        <v>3774</v>
      </c>
      <c r="I972" s="50">
        <f>(DAX__2019_2020__33[[#This Row],[Adj Close]]-DAX__2019_2020__33[[#This Row],[Adj Open]])/DAX__2019_2020__33[[#This Row],[Adj Open]]</f>
        <v>1.9465671755725208E-2</v>
      </c>
      <c r="J972" s="50">
        <f>DAX__2019_2020__33[[#This Row],[Adj Close]]-DAX__2019_2020__33[[#This Row],[Adj Open]]</f>
        <v>4.9543367907138247</v>
      </c>
      <c r="K972" s="50">
        <v>561234</v>
      </c>
    </row>
    <row r="973" spans="1:11" x14ac:dyDescent="0.3">
      <c r="A973" s="51" t="str">
        <f t="shared" si="19"/>
        <v>ADS.DE</v>
      </c>
      <c r="B973" s="52" t="s">
        <v>549</v>
      </c>
      <c r="C973" s="50" t="s">
        <v>3678</v>
      </c>
      <c r="D973" s="50">
        <f>DAX__2019_2020__33[[#This Row],[Open]]*(DAX__2019_2020__33[[#This Row],[Adj Close]]/DAX__2019_2020__33[[#This Row],[Close]])</f>
        <v>256.45948618460392</v>
      </c>
      <c r="E973" s="50" t="s">
        <v>3309</v>
      </c>
      <c r="F973" s="50" t="s">
        <v>2722</v>
      </c>
      <c r="G973" s="50" t="s">
        <v>3309</v>
      </c>
      <c r="H973" s="50" t="s">
        <v>3775</v>
      </c>
      <c r="I973" s="50">
        <f>(DAX__2019_2020__33[[#This Row],[Adj Close]]-DAX__2019_2020__33[[#This Row],[Adj Open]])/DAX__2019_2020__33[[#This Row],[Adj Open]]</f>
        <v>2.0075712121212095E-2</v>
      </c>
      <c r="J973" s="50">
        <f>DAX__2019_2020__33[[#This Row],[Adj Close]]-DAX__2019_2020__33[[#This Row],[Adj Open]]</f>
        <v>5.1486068153960787</v>
      </c>
      <c r="K973" s="50">
        <v>704273</v>
      </c>
    </row>
    <row r="974" spans="1:11" x14ac:dyDescent="0.3">
      <c r="A974" s="51" t="str">
        <f t="shared" si="19"/>
        <v>ADS.DE</v>
      </c>
      <c r="B974" s="52" t="s">
        <v>550</v>
      </c>
      <c r="C974" s="50" t="s">
        <v>2776</v>
      </c>
      <c r="D974" s="50">
        <f>DAX__2019_2020__33[[#This Row],[Open]]*(DAX__2019_2020__33[[#This Row],[Adj Close]]/DAX__2019_2020__33[[#This Row],[Close]])</f>
        <v>264.23099992226099</v>
      </c>
      <c r="E974" s="50" t="s">
        <v>2804</v>
      </c>
      <c r="F974" s="50" t="s">
        <v>3776</v>
      </c>
      <c r="G974" s="50" t="s">
        <v>3092</v>
      </c>
      <c r="H974" s="50" t="s">
        <v>3777</v>
      </c>
      <c r="I974" s="50">
        <f>(DAX__2019_2020__33[[#This Row],[Adj Close]]-DAX__2019_2020__33[[#This Row],[Adj Open]])/DAX__2019_2020__33[[#This Row],[Adj Open]]</f>
        <v>1.1397080882352922E-2</v>
      </c>
      <c r="J974" s="50">
        <f>DAX__2019_2020__33[[#This Row],[Adj Close]]-DAX__2019_2020__33[[#This Row],[Adj Open]]</f>
        <v>3.0114620777389973</v>
      </c>
      <c r="K974" s="50">
        <v>475070</v>
      </c>
    </row>
    <row r="975" spans="1:11" x14ac:dyDescent="0.3">
      <c r="A975" s="51" t="str">
        <f t="shared" si="19"/>
        <v>ADS.DE</v>
      </c>
      <c r="B975" s="52" t="s">
        <v>551</v>
      </c>
      <c r="C975" s="50" t="s">
        <v>2992</v>
      </c>
      <c r="D975" s="50">
        <f>DAX__2019_2020__33[[#This Row],[Open]]*(DAX__2019_2020__33[[#This Row],[Adj Close]]/DAX__2019_2020__33[[#This Row],[Close]])</f>
        <v>264.81385784190206</v>
      </c>
      <c r="E975" s="50" t="s">
        <v>2816</v>
      </c>
      <c r="F975" s="50" t="s">
        <v>3778</v>
      </c>
      <c r="G975" s="50" t="s">
        <v>3747</v>
      </c>
      <c r="H975" s="50" t="s">
        <v>3779</v>
      </c>
      <c r="I975" s="50">
        <f>(DAX__2019_2020__33[[#This Row],[Adj Close]]-DAX__2019_2020__33[[#This Row],[Adj Open]])/DAX__2019_2020__33[[#This Row],[Adj Open]]</f>
        <v>1.7608172759907996E-2</v>
      </c>
      <c r="J975" s="50">
        <f>DAX__2019_2020__33[[#This Row],[Adj Close]]-DAX__2019_2020__33[[#This Row],[Adj Open]]</f>
        <v>4.6628881580979282</v>
      </c>
      <c r="K975" s="50">
        <v>441481</v>
      </c>
    </row>
    <row r="976" spans="1:11" x14ac:dyDescent="0.3">
      <c r="A976" s="51" t="str">
        <f t="shared" si="19"/>
        <v>ADS.DE</v>
      </c>
      <c r="B976" s="52" t="s">
        <v>552</v>
      </c>
      <c r="C976" s="50" t="s">
        <v>3780</v>
      </c>
      <c r="D976" s="50">
        <f>DAX__2019_2020__33[[#This Row],[Open]]*(DAX__2019_2020__33[[#This Row],[Adj Close]]/DAX__2019_2020__33[[#This Row],[Close]])</f>
        <v>276.47110847739737</v>
      </c>
      <c r="E976" s="50" t="s">
        <v>3781</v>
      </c>
      <c r="F976" s="50" t="s">
        <v>3753</v>
      </c>
      <c r="G976" s="50" t="s">
        <v>3782</v>
      </c>
      <c r="H976" s="50" t="s">
        <v>3783</v>
      </c>
      <c r="I976" s="50">
        <f>(DAX__2019_2020__33[[#This Row],[Adj Close]]-DAX__2019_2020__33[[#This Row],[Adj Open]])/DAX__2019_2020__33[[#This Row],[Adj Open]]</f>
        <v>4.989452459814768E-2</v>
      </c>
      <c r="J976" s="50">
        <f>DAX__2019_2020__33[[#This Row],[Adj Close]]-DAX__2019_2020__33[[#This Row],[Adj Open]]</f>
        <v>13.794394522602659</v>
      </c>
      <c r="K976" s="50">
        <v>1621452</v>
      </c>
    </row>
    <row r="977" spans="1:11" x14ac:dyDescent="0.3">
      <c r="A977" s="51" t="str">
        <f t="shared" si="19"/>
        <v>ADS.DE</v>
      </c>
      <c r="B977" s="52" t="s">
        <v>553</v>
      </c>
      <c r="C977" s="50" t="s">
        <v>3164</v>
      </c>
      <c r="D977" s="50">
        <f>DAX__2019_2020__33[[#This Row],[Open]]*(DAX__2019_2020__33[[#This Row],[Adj Close]]/DAX__2019_2020__33[[#This Row],[Close]])</f>
        <v>282.68831224156304</v>
      </c>
      <c r="E977" s="50" t="s">
        <v>3784</v>
      </c>
      <c r="F977" s="50" t="s">
        <v>2876</v>
      </c>
      <c r="G977" s="50" t="s">
        <v>2826</v>
      </c>
      <c r="H977" s="50" t="s">
        <v>3785</v>
      </c>
      <c r="I977" s="50">
        <f>(DAX__2019_2020__33[[#This Row],[Adj Close]]-DAX__2019_2020__33[[#This Row],[Adj Open]])/DAX__2019_2020__33[[#This Row],[Adj Open]]</f>
        <v>-3.2646048109965596E-2</v>
      </c>
      <c r="J977" s="50">
        <f>DAX__2019_2020__33[[#This Row],[Adj Close]]-DAX__2019_2020__33[[#This Row],[Adj Open]]</f>
        <v>-9.2286562415630442</v>
      </c>
      <c r="K977" s="50">
        <v>1268059</v>
      </c>
    </row>
    <row r="978" spans="1:11" x14ac:dyDescent="0.3">
      <c r="A978" s="51" t="str">
        <f t="shared" si="19"/>
        <v>ADS.DE</v>
      </c>
      <c r="B978" s="52" t="s">
        <v>554</v>
      </c>
      <c r="C978" s="50" t="s">
        <v>3728</v>
      </c>
      <c r="D978" s="50">
        <f>DAX__2019_2020__33[[#This Row],[Open]]*(DAX__2019_2020__33[[#This Row],[Adj Close]]/DAX__2019_2020__33[[#This Row],[Close]])</f>
        <v>270.54534066610842</v>
      </c>
      <c r="E978" s="50" t="s">
        <v>2844</v>
      </c>
      <c r="F978" s="50" t="s">
        <v>3100</v>
      </c>
      <c r="G978" s="50" t="s">
        <v>2999</v>
      </c>
      <c r="H978" s="50" t="s">
        <v>3786</v>
      </c>
      <c r="I978" s="50">
        <f>(DAX__2019_2020__33[[#This Row],[Adj Close]]-DAX__2019_2020__33[[#This Row],[Adj Open]])/DAX__2019_2020__33[[#This Row],[Adj Open]]</f>
        <v>2.872488330341164E-3</v>
      </c>
      <c r="J978" s="50">
        <f>DAX__2019_2020__33[[#This Row],[Adj Close]]-DAX__2019_2020__33[[#This Row],[Adj Open]]</f>
        <v>0.77713833389157116</v>
      </c>
      <c r="K978" s="50">
        <v>874114</v>
      </c>
    </row>
    <row r="979" spans="1:11" x14ac:dyDescent="0.3">
      <c r="A979" s="51" t="str">
        <f t="shared" si="19"/>
        <v>ADS.DE</v>
      </c>
      <c r="B979" s="52" t="s">
        <v>555</v>
      </c>
      <c r="C979" s="50" t="s">
        <v>3737</v>
      </c>
      <c r="D979" s="50">
        <f>DAX__2019_2020__33[[#This Row],[Open]]*(DAX__2019_2020__33[[#This Row],[Adj Close]]/DAX__2019_2020__33[[#This Row],[Close]])</f>
        <v>268.99102175203228</v>
      </c>
      <c r="E979" s="50" t="s">
        <v>3048</v>
      </c>
      <c r="F979" s="50" t="s">
        <v>3787</v>
      </c>
      <c r="G979" s="50" t="s">
        <v>2771</v>
      </c>
      <c r="H979" s="50" t="s">
        <v>3768</v>
      </c>
      <c r="I979" s="50">
        <f>(DAX__2019_2020__33[[#This Row],[Adj Close]]-DAX__2019_2020__33[[#This Row],[Adj Open]])/DAX__2019_2020__33[[#This Row],[Adj Open]]</f>
        <v>-1.0473073538600381E-2</v>
      </c>
      <c r="J979" s="50">
        <f>DAX__2019_2020__33[[#This Row],[Adj Close]]-DAX__2019_2020__33[[#This Row],[Adj Open]]</f>
        <v>-2.8171627520322886</v>
      </c>
      <c r="K979" s="50">
        <v>592244</v>
      </c>
    </row>
    <row r="980" spans="1:11" x14ac:dyDescent="0.3">
      <c r="A980" s="51" t="str">
        <f t="shared" si="19"/>
        <v>ADS.DE</v>
      </c>
      <c r="B980" s="52" t="s">
        <v>556</v>
      </c>
      <c r="C980" s="50" t="s">
        <v>2881</v>
      </c>
      <c r="D980" s="50">
        <f>DAX__2019_2020__33[[#This Row],[Open]]*(DAX__2019_2020__33[[#This Row],[Adj Close]]/DAX__2019_2020__33[[#This Row],[Close]])</f>
        <v>264.71670966666665</v>
      </c>
      <c r="E980" s="50" t="s">
        <v>3788</v>
      </c>
      <c r="F980" s="50" t="s">
        <v>3667</v>
      </c>
      <c r="G980" s="50" t="s">
        <v>3100</v>
      </c>
      <c r="H980" s="50" t="s">
        <v>3789</v>
      </c>
      <c r="I980" s="50">
        <f>(DAX__2019_2020__33[[#This Row],[Adj Close]]-DAX__2019_2020__33[[#This Row],[Adj Open]])/DAX__2019_2020__33[[#This Row],[Adj Open]]</f>
        <v>-9.1743119266054166E-3</v>
      </c>
      <c r="J980" s="50">
        <f>DAX__2019_2020__33[[#This Row],[Adj Close]]-DAX__2019_2020__33[[#This Row],[Adj Open]]</f>
        <v>-2.428593666666643</v>
      </c>
      <c r="K980" s="50">
        <v>682084</v>
      </c>
    </row>
    <row r="981" spans="1:11" x14ac:dyDescent="0.3">
      <c r="A981" s="51" t="str">
        <f t="shared" si="19"/>
        <v>ADS.DE</v>
      </c>
      <c r="B981" s="52" t="s">
        <v>557</v>
      </c>
      <c r="C981" s="50" t="s">
        <v>3778</v>
      </c>
      <c r="D981" s="50">
        <f>DAX__2019_2020__33[[#This Row],[Open]]*(DAX__2019_2020__33[[#This Row],[Adj Close]]/DAX__2019_2020__33[[#This Row],[Close]])</f>
        <v>263.25956242254676</v>
      </c>
      <c r="E981" s="50" t="s">
        <v>3131</v>
      </c>
      <c r="F981" s="50" t="s">
        <v>2935</v>
      </c>
      <c r="G981" s="50" t="s">
        <v>3092</v>
      </c>
      <c r="H981" s="50" t="s">
        <v>3777</v>
      </c>
      <c r="I981" s="50">
        <f>(DAX__2019_2020__33[[#This Row],[Adj Close]]-DAX__2019_2020__33[[#This Row],[Adj Open]])/DAX__2019_2020__33[[#This Row],[Adj Open]]</f>
        <v>1.5129173431734423E-2</v>
      </c>
      <c r="J981" s="50">
        <f>DAX__2019_2020__33[[#This Row],[Adj Close]]-DAX__2019_2020__33[[#This Row],[Adj Open]]</f>
        <v>3.9828995774532245</v>
      </c>
      <c r="K981" s="50">
        <v>782174</v>
      </c>
    </row>
    <row r="982" spans="1:11" x14ac:dyDescent="0.3">
      <c r="A982" s="51" t="str">
        <f t="shared" si="19"/>
        <v>ADS.DE</v>
      </c>
      <c r="B982" s="52" t="s">
        <v>558</v>
      </c>
      <c r="C982" s="50" t="s">
        <v>2958</v>
      </c>
      <c r="D982" s="50">
        <f>DAX__2019_2020__33[[#This Row],[Open]]*(DAX__2019_2020__33[[#This Row],[Adj Close]]/DAX__2019_2020__33[[#This Row],[Close]])</f>
        <v>268.79676309427964</v>
      </c>
      <c r="E982" s="50" t="s">
        <v>3790</v>
      </c>
      <c r="F982" s="50" t="s">
        <v>3740</v>
      </c>
      <c r="G982" s="50" t="s">
        <v>2868</v>
      </c>
      <c r="H982" s="50" t="s">
        <v>3791</v>
      </c>
      <c r="I982" s="50">
        <f>(DAX__2019_2020__33[[#This Row],[Adj Close]]-DAX__2019_2020__33[[#This Row],[Adj Open]])/DAX__2019_2020__33[[#This Row],[Adj Open]]</f>
        <v>3.2525983410510153E-3</v>
      </c>
      <c r="J982" s="50">
        <f>DAX__2019_2020__33[[#This Row],[Adj Close]]-DAX__2019_2020__33[[#This Row],[Adj Open]]</f>
        <v>0.87428790572033677</v>
      </c>
      <c r="K982" s="50">
        <v>397871</v>
      </c>
    </row>
    <row r="983" spans="1:11" x14ac:dyDescent="0.3">
      <c r="A983" s="51" t="str">
        <f t="shared" si="19"/>
        <v>ADS.DE</v>
      </c>
      <c r="B983" s="52" t="s">
        <v>559</v>
      </c>
      <c r="C983" s="50" t="s">
        <v>2804</v>
      </c>
      <c r="D983" s="50">
        <f>DAX__2019_2020__33[[#This Row],[Open]]*(DAX__2019_2020__33[[#This Row],[Adj Close]]/DAX__2019_2020__33[[#This Row],[Close]])</f>
        <v>269.08818832139951</v>
      </c>
      <c r="E983" s="50" t="s">
        <v>2835</v>
      </c>
      <c r="F983" s="50" t="s">
        <v>3737</v>
      </c>
      <c r="G983" s="50" t="s">
        <v>3761</v>
      </c>
      <c r="H983" s="50" t="s">
        <v>3792</v>
      </c>
      <c r="I983" s="50">
        <f>(DAX__2019_2020__33[[#This Row],[Adj Close]]-DAX__2019_2020__33[[#This Row],[Adj Open]])/DAX__2019_2020__33[[#This Row],[Adj Open]]</f>
        <v>2.5992823104693214E-2</v>
      </c>
      <c r="J983" s="50">
        <f>DAX__2019_2020__33[[#This Row],[Adj Close]]-DAX__2019_2020__33[[#This Row],[Adj Open]]</f>
        <v>6.9943616786005123</v>
      </c>
      <c r="K983" s="50">
        <v>733976</v>
      </c>
    </row>
    <row r="984" spans="1:11" x14ac:dyDescent="0.3">
      <c r="A984" s="51" t="str">
        <f t="shared" si="19"/>
        <v>ADS.DE</v>
      </c>
      <c r="B984" s="52" t="s">
        <v>560</v>
      </c>
      <c r="C984" s="50" t="s">
        <v>3048</v>
      </c>
      <c r="D984" s="50">
        <f>DAX__2019_2020__33[[#This Row],[Open]]*(DAX__2019_2020__33[[#This Row],[Adj Close]]/DAX__2019_2020__33[[#This Row],[Close]])</f>
        <v>273.94537400000002</v>
      </c>
      <c r="E984" s="50" t="s">
        <v>3047</v>
      </c>
      <c r="F984" s="50" t="s">
        <v>3067</v>
      </c>
      <c r="G984" s="50" t="s">
        <v>3048</v>
      </c>
      <c r="H984" s="50" t="s">
        <v>3793</v>
      </c>
      <c r="I984" s="50">
        <f>(DAX__2019_2020__33[[#This Row],[Adj Close]]-DAX__2019_2020__33[[#This Row],[Adj Open]])/DAX__2019_2020__33[[#This Row],[Adj Open]]</f>
        <v>0</v>
      </c>
      <c r="J984" s="50">
        <f>DAX__2019_2020__33[[#This Row],[Adj Close]]-DAX__2019_2020__33[[#This Row],[Adj Open]]</f>
        <v>0</v>
      </c>
      <c r="K984" s="50">
        <v>573537</v>
      </c>
    </row>
    <row r="985" spans="1:11" x14ac:dyDescent="0.3">
      <c r="A985" s="51" t="str">
        <f t="shared" si="19"/>
        <v>ADS.DE</v>
      </c>
      <c r="B985" s="52" t="s">
        <v>561</v>
      </c>
      <c r="C985" s="50" t="s">
        <v>3767</v>
      </c>
      <c r="D985" s="50">
        <f>DAX__2019_2020__33[[#This Row],[Open]]*(DAX__2019_2020__33[[#This Row],[Adj Close]]/DAX__2019_2020__33[[#This Row],[Close]])</f>
        <v>272.48822000000001</v>
      </c>
      <c r="E985" s="50" t="s">
        <v>3142</v>
      </c>
      <c r="F985" s="50" t="s">
        <v>3727</v>
      </c>
      <c r="G985" s="50" t="s">
        <v>3767</v>
      </c>
      <c r="H985" s="50" t="s">
        <v>3794</v>
      </c>
      <c r="I985" s="50">
        <f>(DAX__2019_2020__33[[#This Row],[Adj Close]]-DAX__2019_2020__33[[#This Row],[Adj Open]])/DAX__2019_2020__33[[#This Row],[Adj Open]]</f>
        <v>0</v>
      </c>
      <c r="J985" s="50">
        <f>DAX__2019_2020__33[[#This Row],[Adj Close]]-DAX__2019_2020__33[[#This Row],[Adj Open]]</f>
        <v>0</v>
      </c>
      <c r="K985" s="50">
        <v>627461</v>
      </c>
    </row>
    <row r="986" spans="1:11" x14ac:dyDescent="0.3">
      <c r="A986" s="51" t="str">
        <f t="shared" si="19"/>
        <v>ADS.DE</v>
      </c>
      <c r="B986" s="52" t="s">
        <v>562</v>
      </c>
      <c r="C986" s="50" t="s">
        <v>3711</v>
      </c>
      <c r="D986" s="50">
        <f>DAX__2019_2020__33[[#This Row],[Open]]*(DAX__2019_2020__33[[#This Row],[Adj Close]]/DAX__2019_2020__33[[#This Row],[Close]])</f>
        <v>274.81963463137561</v>
      </c>
      <c r="E986" s="50" t="s">
        <v>3001</v>
      </c>
      <c r="F986" s="50" t="s">
        <v>2797</v>
      </c>
      <c r="G986" s="50" t="s">
        <v>2797</v>
      </c>
      <c r="H986" s="50" t="s">
        <v>3795</v>
      </c>
      <c r="I986" s="50">
        <f>(DAX__2019_2020__33[[#This Row],[Adj Close]]-DAX__2019_2020__33[[#This Row],[Adj Open]])/DAX__2019_2020__33[[#This Row],[Adj Open]]</f>
        <v>-1.0250951083441857E-2</v>
      </c>
      <c r="J986" s="50">
        <f>DAX__2019_2020__33[[#This Row],[Adj Close]]-DAX__2019_2020__33[[#This Row],[Adj Open]]</f>
        <v>-2.8171626313755951</v>
      </c>
      <c r="K986" s="50">
        <v>408854</v>
      </c>
    </row>
    <row r="987" spans="1:11" x14ac:dyDescent="0.3">
      <c r="A987" s="51" t="str">
        <f t="shared" si="19"/>
        <v>ADS.DE</v>
      </c>
      <c r="B987" s="52" t="s">
        <v>563</v>
      </c>
      <c r="C987" s="50" t="s">
        <v>3045</v>
      </c>
      <c r="D987" s="50">
        <f>DAX__2019_2020__33[[#This Row],[Open]]*(DAX__2019_2020__33[[#This Row],[Adj Close]]/DAX__2019_2020__33[[#This Row],[Close]])</f>
        <v>273.55681626028093</v>
      </c>
      <c r="E987" s="50" t="s">
        <v>3012</v>
      </c>
      <c r="F987" s="50" t="s">
        <v>2876</v>
      </c>
      <c r="G987" s="50" t="s">
        <v>3131</v>
      </c>
      <c r="H987" s="50" t="s">
        <v>3796</v>
      </c>
      <c r="I987" s="50">
        <f>(DAX__2019_2020__33[[#This Row],[Adj Close]]-DAX__2019_2020__33[[#This Row],[Adj Open]])/DAX__2019_2020__33[[#This Row],[Adj Open]]</f>
        <v>-8.5227057843173405E-3</v>
      </c>
      <c r="J987" s="50">
        <f>DAX__2019_2020__33[[#This Row],[Adj Close]]-DAX__2019_2020__33[[#This Row],[Adj Open]]</f>
        <v>-2.3314442602809322</v>
      </c>
      <c r="K987" s="50">
        <v>559233</v>
      </c>
    </row>
    <row r="988" spans="1:11" x14ac:dyDescent="0.3">
      <c r="A988" s="51" t="str">
        <f t="shared" si="19"/>
        <v>ADS.DE</v>
      </c>
      <c r="B988" s="52" t="s">
        <v>564</v>
      </c>
      <c r="C988" s="50" t="s">
        <v>3067</v>
      </c>
      <c r="D988" s="50">
        <f>DAX__2019_2020__33[[#This Row],[Open]]*(DAX__2019_2020__33[[#This Row],[Adj Close]]/DAX__2019_2020__33[[#This Row],[Close]])</f>
        <v>272.58537158113899</v>
      </c>
      <c r="E988" s="50" t="s">
        <v>3722</v>
      </c>
      <c r="F988" s="50" t="s">
        <v>2881</v>
      </c>
      <c r="G988" s="50" t="s">
        <v>3787</v>
      </c>
      <c r="H988" s="50" t="s">
        <v>3797</v>
      </c>
      <c r="I988" s="50">
        <f>(DAX__2019_2020__33[[#This Row],[Adj Close]]-DAX__2019_2020__33[[#This Row],[Adj Open]])/DAX__2019_2020__33[[#This Row],[Adj Open]]</f>
        <v>-2.4946542588456053E-2</v>
      </c>
      <c r="J988" s="50">
        <f>DAX__2019_2020__33[[#This Row],[Adj Close]]-DAX__2019_2020__33[[#This Row],[Adj Open]]</f>
        <v>-6.8000625811390023</v>
      </c>
      <c r="K988" s="50">
        <v>619527</v>
      </c>
    </row>
    <row r="989" spans="1:11" x14ac:dyDescent="0.3">
      <c r="A989" s="51" t="str">
        <f t="shared" si="19"/>
        <v>ADS.DE</v>
      </c>
      <c r="B989" s="52" t="s">
        <v>565</v>
      </c>
      <c r="C989" s="50" t="s">
        <v>2994</v>
      </c>
      <c r="D989" s="50">
        <f>DAX__2019_2020__33[[#This Row],[Open]]*(DAX__2019_2020__33[[#This Row],[Adj Close]]/DAX__2019_2020__33[[#This Row],[Close]])</f>
        <v>266.07671454589052</v>
      </c>
      <c r="E989" s="50" t="s">
        <v>3092</v>
      </c>
      <c r="F989" s="50" t="s">
        <v>2881</v>
      </c>
      <c r="G989" s="50" t="s">
        <v>3798</v>
      </c>
      <c r="H989" s="50" t="s">
        <v>3799</v>
      </c>
      <c r="I989" s="50">
        <f>(DAX__2019_2020__33[[#This Row],[Adj Close]]-DAX__2019_2020__33[[#This Row],[Adj Open]])/DAX__2019_2020__33[[#This Row],[Adj Open]]</f>
        <v>2.9208397865098982E-3</v>
      </c>
      <c r="J989" s="50">
        <f>DAX__2019_2020__33[[#This Row],[Adj Close]]-DAX__2019_2020__33[[#This Row],[Adj Open]]</f>
        <v>0.77716745410947397</v>
      </c>
      <c r="K989" s="50">
        <v>296990</v>
      </c>
    </row>
    <row r="990" spans="1:11" x14ac:dyDescent="0.3">
      <c r="A990" s="51" t="str">
        <f t="shared" si="19"/>
        <v>ADS.DE</v>
      </c>
      <c r="B990" s="52" t="s">
        <v>566</v>
      </c>
      <c r="C990" s="50" t="s">
        <v>3113</v>
      </c>
      <c r="D990" s="50">
        <f>DAX__2019_2020__33[[#This Row],[Open]]*(DAX__2019_2020__33[[#This Row],[Adj Close]]/DAX__2019_2020__33[[#This Row],[Close]])</f>
        <v>266.27101987157414</v>
      </c>
      <c r="E990" s="50" t="s">
        <v>2876</v>
      </c>
      <c r="F990" s="50" t="s">
        <v>3718</v>
      </c>
      <c r="G990" s="50" t="s">
        <v>3718</v>
      </c>
      <c r="H990" s="50" t="s">
        <v>3719</v>
      </c>
      <c r="I990" s="50">
        <f>(DAX__2019_2020__33[[#This Row],[Adj Close]]-DAX__2019_2020__33[[#This Row],[Adj Open]])/DAX__2019_2020__33[[#This Row],[Adj Open]]</f>
        <v>-1.058005814126098E-2</v>
      </c>
      <c r="J990" s="50">
        <f>DAX__2019_2020__33[[#This Row],[Adj Close]]-DAX__2019_2020__33[[#This Row],[Adj Open]]</f>
        <v>-2.8171628715741122</v>
      </c>
      <c r="K990" s="50">
        <v>539112</v>
      </c>
    </row>
    <row r="991" spans="1:11" x14ac:dyDescent="0.3">
      <c r="A991" s="51" t="str">
        <f t="shared" si="19"/>
        <v>ADS.DE</v>
      </c>
      <c r="B991" s="52" t="s">
        <v>567</v>
      </c>
      <c r="C991" s="50" t="s">
        <v>3098</v>
      </c>
      <c r="D991" s="50">
        <f>DAX__2019_2020__33[[#This Row],[Open]]*(DAX__2019_2020__33[[#This Row],[Adj Close]]/DAX__2019_2020__33[[#This Row],[Close]])</f>
        <v>262.09384694554109</v>
      </c>
      <c r="E991" s="50" t="s">
        <v>3020</v>
      </c>
      <c r="F991" s="50" t="s">
        <v>2747</v>
      </c>
      <c r="G991" s="50" t="s">
        <v>2747</v>
      </c>
      <c r="H991" s="50" t="s">
        <v>3800</v>
      </c>
      <c r="I991" s="50">
        <f>(DAX__2019_2020__33[[#This Row],[Adj Close]]-DAX__2019_2020__33[[#This Row],[Adj Open]])/DAX__2019_2020__33[[#This Row],[Adj Open]]</f>
        <v>-9.2661234662472034E-3</v>
      </c>
      <c r="J991" s="50">
        <f>DAX__2019_2020__33[[#This Row],[Adj Close]]-DAX__2019_2020__33[[#This Row],[Adj Open]]</f>
        <v>-2.4285939455410812</v>
      </c>
      <c r="K991" s="50">
        <v>1396967</v>
      </c>
    </row>
    <row r="992" spans="1:11" x14ac:dyDescent="0.3">
      <c r="A992" s="51" t="str">
        <f t="shared" si="19"/>
        <v>ADS.DE</v>
      </c>
      <c r="B992" s="52" t="s">
        <v>568</v>
      </c>
      <c r="C992" s="50" t="s">
        <v>3778</v>
      </c>
      <c r="D992" s="50">
        <f>DAX__2019_2020__33[[#This Row],[Open]]*(DAX__2019_2020__33[[#This Row],[Adj Close]]/DAX__2019_2020__33[[#This Row],[Close]])</f>
        <v>263.2595422914755</v>
      </c>
      <c r="E992" s="50" t="s">
        <v>3801</v>
      </c>
      <c r="F992" s="50" t="s">
        <v>3697</v>
      </c>
      <c r="G992" s="50" t="s">
        <v>2768</v>
      </c>
      <c r="H992" s="50" t="s">
        <v>3802</v>
      </c>
      <c r="I992" s="50">
        <f>(DAX__2019_2020__33[[#This Row],[Adj Close]]-DAX__2019_2020__33[[#This Row],[Adj Open]])/DAX__2019_2020__33[[#This Row],[Adj Open]]</f>
        <v>6.6420221402213797E-3</v>
      </c>
      <c r="J992" s="50">
        <f>DAX__2019_2020__33[[#This Row],[Adj Close]]-DAX__2019_2020__33[[#This Row],[Adj Open]]</f>
        <v>1.7485757085245268</v>
      </c>
      <c r="K992" s="50">
        <v>493591</v>
      </c>
    </row>
    <row r="993" spans="1:11" x14ac:dyDescent="0.3">
      <c r="A993" s="51" t="str">
        <f t="shared" si="19"/>
        <v>ADS.DE</v>
      </c>
      <c r="B993" s="52" t="s">
        <v>569</v>
      </c>
      <c r="C993" s="50" t="s">
        <v>2940</v>
      </c>
      <c r="D993" s="50">
        <f>DAX__2019_2020__33[[#This Row],[Open]]*(DAX__2019_2020__33[[#This Row],[Adj Close]]/DAX__2019_2020__33[[#This Row],[Close]])</f>
        <v>262.48241321732729</v>
      </c>
      <c r="E993" s="50" t="s">
        <v>2981</v>
      </c>
      <c r="F993" s="50" t="s">
        <v>2870</v>
      </c>
      <c r="G993" s="50" t="s">
        <v>2870</v>
      </c>
      <c r="H993" s="50" t="s">
        <v>3803</v>
      </c>
      <c r="I993" s="50">
        <f>(DAX__2019_2020__33[[#This Row],[Adj Close]]-DAX__2019_2020__33[[#This Row],[Adj Open]])/DAX__2019_2020__33[[#This Row],[Adj Open]]</f>
        <v>-8.8823978290572658E-3</v>
      </c>
      <c r="J993" s="50">
        <f>DAX__2019_2020__33[[#This Row],[Adj Close]]-DAX__2019_2020__33[[#This Row],[Adj Open]]</f>
        <v>-2.3314732173273001</v>
      </c>
      <c r="K993" s="50">
        <v>557912</v>
      </c>
    </row>
    <row r="994" spans="1:11" x14ac:dyDescent="0.3">
      <c r="A994" s="51" t="str">
        <f t="shared" si="19"/>
        <v>ADS.DE</v>
      </c>
      <c r="B994" s="52" t="s">
        <v>570</v>
      </c>
      <c r="C994" s="50" t="s">
        <v>3804</v>
      </c>
      <c r="D994" s="50">
        <f>DAX__2019_2020__33[[#This Row],[Open]]*(DAX__2019_2020__33[[#This Row],[Adj Close]]/DAX__2019_2020__33[[#This Row],[Close]])</f>
        <v>261.02524548998389</v>
      </c>
      <c r="E994" s="50" t="s">
        <v>2985</v>
      </c>
      <c r="F994" s="50" t="s">
        <v>2976</v>
      </c>
      <c r="G994" s="50" t="s">
        <v>2779</v>
      </c>
      <c r="H994" s="50" t="s">
        <v>3805</v>
      </c>
      <c r="I994" s="50">
        <f>(DAX__2019_2020__33[[#This Row],[Adj Close]]-DAX__2019_2020__33[[#This Row],[Adj Open]])/DAX__2019_2020__33[[#This Row],[Adj Open]]</f>
        <v>1.8980185233486276E-2</v>
      </c>
      <c r="J994" s="50">
        <f>DAX__2019_2020__33[[#This Row],[Adj Close]]-DAX__2019_2020__33[[#This Row],[Adj Open]]</f>
        <v>4.9543075100161218</v>
      </c>
      <c r="K994" s="50">
        <v>489360</v>
      </c>
    </row>
    <row r="995" spans="1:11" x14ac:dyDescent="0.3">
      <c r="A995" s="51" t="str">
        <f t="shared" si="19"/>
        <v>ADS.DE</v>
      </c>
      <c r="B995" s="52" t="s">
        <v>571</v>
      </c>
      <c r="C995" s="50" t="s">
        <v>2771</v>
      </c>
      <c r="D995" s="50">
        <f>DAX__2019_2020__33[[#This Row],[Open]]*(DAX__2019_2020__33[[#This Row],[Adj Close]]/DAX__2019_2020__33[[#This Row],[Close]])</f>
        <v>266.17385002573997</v>
      </c>
      <c r="E995" s="50" t="s">
        <v>3069</v>
      </c>
      <c r="F995" s="50" t="s">
        <v>2992</v>
      </c>
      <c r="G995" s="50" t="s">
        <v>2950</v>
      </c>
      <c r="H995" s="50" t="s">
        <v>3806</v>
      </c>
      <c r="I995" s="50">
        <f>(DAX__2019_2020__33[[#This Row],[Adj Close]]-DAX__2019_2020__33[[#This Row],[Adj Open]])/DAX__2019_2020__33[[#This Row],[Adj Open]]</f>
        <v>4.7444817518246946E-3</v>
      </c>
      <c r="J995" s="50">
        <f>DAX__2019_2020__33[[#This Row],[Adj Close]]-DAX__2019_2020__33[[#This Row],[Adj Open]]</f>
        <v>1.2628569742600462</v>
      </c>
      <c r="K995" s="50">
        <v>436057</v>
      </c>
    </row>
    <row r="996" spans="1:11" x14ac:dyDescent="0.3">
      <c r="A996" s="51" t="str">
        <f t="shared" si="19"/>
        <v>ADS.DE</v>
      </c>
      <c r="B996" s="52" t="s">
        <v>572</v>
      </c>
      <c r="C996" s="50" t="s">
        <v>3787</v>
      </c>
      <c r="D996" s="50">
        <f>DAX__2019_2020__33[[#This Row],[Open]]*(DAX__2019_2020__33[[#This Row],[Adj Close]]/DAX__2019_2020__33[[#This Row],[Close]])</f>
        <v>265.78530207102506</v>
      </c>
      <c r="E996" s="50" t="s">
        <v>3000</v>
      </c>
      <c r="F996" s="50" t="s">
        <v>2881</v>
      </c>
      <c r="G996" s="50" t="s">
        <v>3000</v>
      </c>
      <c r="H996" s="50" t="s">
        <v>3807</v>
      </c>
      <c r="I996" s="50">
        <f>(DAX__2019_2020__33[[#This Row],[Adj Close]]-DAX__2019_2020__33[[#This Row],[Adj Open]])/DAX__2019_2020__33[[#This Row],[Adj Open]]</f>
        <v>2.2660752427030251E-2</v>
      </c>
      <c r="J996" s="50">
        <f>DAX__2019_2020__33[[#This Row],[Adj Close]]-DAX__2019_2020__33[[#This Row],[Adj Open]]</f>
        <v>6.0228949289749494</v>
      </c>
      <c r="K996" s="50">
        <v>466896</v>
      </c>
    </row>
    <row r="997" spans="1:11" x14ac:dyDescent="0.3">
      <c r="A997" s="51" t="str">
        <f t="shared" si="19"/>
        <v>ADS.DE</v>
      </c>
      <c r="B997" s="52" t="s">
        <v>573</v>
      </c>
      <c r="C997" s="50" t="s">
        <v>3036</v>
      </c>
      <c r="D997" s="50">
        <f>DAX__2019_2020__33[[#This Row],[Open]]*(DAX__2019_2020__33[[#This Row],[Adj Close]]/DAX__2019_2020__33[[#This Row],[Close]])</f>
        <v>270.44818392373037</v>
      </c>
      <c r="E997" s="50" t="s">
        <v>3730</v>
      </c>
      <c r="F997" s="50" t="s">
        <v>3808</v>
      </c>
      <c r="G997" s="50" t="s">
        <v>3067</v>
      </c>
      <c r="H997" s="50" t="s">
        <v>3809</v>
      </c>
      <c r="I997" s="50">
        <f>(DAX__2019_2020__33[[#This Row],[Adj Close]]-DAX__2019_2020__33[[#This Row],[Adj Open]])/DAX__2019_2020__33[[#This Row],[Adj Open]]</f>
        <v>7.9023421243321242E-3</v>
      </c>
      <c r="J997" s="50">
        <f>DAX__2019_2020__33[[#This Row],[Adj Close]]-DAX__2019_2020__33[[#This Row],[Adj Open]]</f>
        <v>2.1371740762696163</v>
      </c>
      <c r="K997" s="50">
        <v>479298</v>
      </c>
    </row>
    <row r="998" spans="1:11" x14ac:dyDescent="0.3">
      <c r="A998" s="51" t="str">
        <f t="shared" si="19"/>
        <v>ADS.DE</v>
      </c>
      <c r="B998" s="52" t="s">
        <v>574</v>
      </c>
      <c r="C998" s="50" t="s">
        <v>2801</v>
      </c>
      <c r="D998" s="50">
        <f>DAX__2019_2020__33[[#This Row],[Open]]*(DAX__2019_2020__33[[#This Row],[Adj Close]]/DAX__2019_2020__33[[#This Row],[Close]])</f>
        <v>273.65394799409182</v>
      </c>
      <c r="E998" s="50" t="s">
        <v>3085</v>
      </c>
      <c r="F998" s="50" t="s">
        <v>2854</v>
      </c>
      <c r="G998" s="50" t="s">
        <v>3085</v>
      </c>
      <c r="H998" s="50" t="s">
        <v>3810</v>
      </c>
      <c r="I998" s="50">
        <f>(DAX__2019_2020__33[[#This Row],[Adj Close]]-DAX__2019_2020__33[[#This Row],[Adj Open]])/DAX__2019_2020__33[[#This Row],[Adj Open]]</f>
        <v>1.1714546891819061E-2</v>
      </c>
      <c r="J998" s="50">
        <f>DAX__2019_2020__33[[#This Row],[Adj Close]]-DAX__2019_2020__33[[#This Row],[Adj Open]]</f>
        <v>3.2057320059082031</v>
      </c>
      <c r="K998" s="50">
        <v>688421</v>
      </c>
    </row>
    <row r="999" spans="1:11" x14ac:dyDescent="0.3">
      <c r="A999" s="51" t="str">
        <f t="shared" si="19"/>
        <v>ADS.DE</v>
      </c>
      <c r="B999" s="52" t="s">
        <v>575</v>
      </c>
      <c r="C999" s="50" t="s">
        <v>3085</v>
      </c>
      <c r="D999" s="50">
        <f>DAX__2019_2020__33[[#This Row],[Open]]*(DAX__2019_2020__33[[#This Row],[Adj Close]]/DAX__2019_2020__33[[#This Row],[Close]])</f>
        <v>276.85969361558358</v>
      </c>
      <c r="E999" s="50" t="s">
        <v>3275</v>
      </c>
      <c r="F999" s="50" t="s">
        <v>3710</v>
      </c>
      <c r="G999" s="50" t="s">
        <v>3811</v>
      </c>
      <c r="H999" s="50" t="s">
        <v>3812</v>
      </c>
      <c r="I999" s="50">
        <f>(DAX__2019_2020__33[[#This Row],[Adj Close]]-DAX__2019_2020__33[[#This Row],[Adj Open]])/DAX__2019_2020__33[[#This Row],[Adj Open]]</f>
        <v>9.1228280701755333E-3</v>
      </c>
      <c r="J999" s="50">
        <f>DAX__2019_2020__33[[#This Row],[Adj Close]]-DAX__2019_2020__33[[#This Row],[Adj Open]]</f>
        <v>2.5257433844164439</v>
      </c>
      <c r="K999" s="50">
        <v>756908</v>
      </c>
    </row>
    <row r="1000" spans="1:11" x14ac:dyDescent="0.3">
      <c r="A1000" s="51" t="str">
        <f t="shared" si="19"/>
        <v>ADS.DE</v>
      </c>
      <c r="B1000" s="52" t="s">
        <v>576</v>
      </c>
      <c r="C1000" s="50" t="s">
        <v>3283</v>
      </c>
      <c r="D1000" s="50">
        <f>DAX__2019_2020__33[[#This Row],[Open]]*(DAX__2019_2020__33[[#This Row],[Adj Close]]/DAX__2019_2020__33[[#This Row],[Close]])</f>
        <v>278.60825211295577</v>
      </c>
      <c r="E1000" s="50" t="s">
        <v>3813</v>
      </c>
      <c r="F1000" s="50" t="s">
        <v>2826</v>
      </c>
      <c r="G1000" s="50" t="s">
        <v>3754</v>
      </c>
      <c r="H1000" s="50" t="s">
        <v>3814</v>
      </c>
      <c r="I1000" s="50">
        <f>(DAX__2019_2020__33[[#This Row],[Adj Close]]-DAX__2019_2020__33[[#This Row],[Adj Open]])/DAX__2019_2020__33[[#This Row],[Adj Open]]</f>
        <v>-1.2203626730974634E-2</v>
      </c>
      <c r="J1000" s="50">
        <f>DAX__2019_2020__33[[#This Row],[Adj Close]]-DAX__2019_2020__33[[#This Row],[Adj Open]]</f>
        <v>-3.4000311129557872</v>
      </c>
      <c r="K1000" s="50">
        <v>580064</v>
      </c>
    </row>
    <row r="1001" spans="1:11" x14ac:dyDescent="0.3">
      <c r="A1001" s="51" t="str">
        <f t="shared" si="19"/>
        <v>ADS.DE</v>
      </c>
      <c r="B1001" s="52" t="s">
        <v>577</v>
      </c>
      <c r="C1001" s="50" t="s">
        <v>3085</v>
      </c>
      <c r="D1001" s="50">
        <f>DAX__2019_2020__33[[#This Row],[Open]]*(DAX__2019_2020__33[[#This Row],[Adj Close]]/DAX__2019_2020__33[[#This Row],[Close]])</f>
        <v>276.85967535652173</v>
      </c>
      <c r="E1001" s="50" t="s">
        <v>3815</v>
      </c>
      <c r="F1001" s="50" t="s">
        <v>3282</v>
      </c>
      <c r="G1001" s="50" t="s">
        <v>3816</v>
      </c>
      <c r="H1001" s="50" t="s">
        <v>3817</v>
      </c>
      <c r="I1001" s="50">
        <f>(DAX__2019_2020__33[[#This Row],[Adj Close]]-DAX__2019_2020__33[[#This Row],[Adj Open]])/DAX__2019_2020__33[[#This Row],[Adj Open]]</f>
        <v>8.7719298245614724E-3</v>
      </c>
      <c r="J1001" s="50">
        <f>DAX__2019_2020__33[[#This Row],[Adj Close]]-DAX__2019_2020__33[[#This Row],[Adj Open]]</f>
        <v>2.4285936434782798</v>
      </c>
      <c r="K1001" s="50">
        <v>394527</v>
      </c>
    </row>
    <row r="1002" spans="1:11" x14ac:dyDescent="0.3">
      <c r="A1002" s="51" t="str">
        <f t="shared" si="19"/>
        <v>ADS.DE</v>
      </c>
      <c r="B1002" s="52" t="s">
        <v>578</v>
      </c>
      <c r="C1002" s="50" t="s">
        <v>3148</v>
      </c>
      <c r="D1002" s="50">
        <f>DAX__2019_2020__33[[#This Row],[Open]]*(DAX__2019_2020__33[[#This Row],[Adj Close]]/DAX__2019_2020__33[[#This Row],[Close]])</f>
        <v>278.70540189099995</v>
      </c>
      <c r="E1002" s="50" t="s">
        <v>3818</v>
      </c>
      <c r="F1002" s="50" t="s">
        <v>3084</v>
      </c>
      <c r="G1002" s="50" t="s">
        <v>3819</v>
      </c>
      <c r="H1002" s="50" t="s">
        <v>3820</v>
      </c>
      <c r="I1002" s="50">
        <f>(DAX__2019_2020__33[[#This Row],[Adj Close]]-DAX__2019_2020__33[[#This Row],[Adj Open]])/DAX__2019_2020__33[[#This Row],[Adj Open]]</f>
        <v>1.150232857795053E-2</v>
      </c>
      <c r="J1002" s="50">
        <f>DAX__2019_2020__33[[#This Row],[Adj Close]]-DAX__2019_2020__33[[#This Row],[Adj Open]]</f>
        <v>3.2057611090000364</v>
      </c>
      <c r="K1002" s="50">
        <v>404548</v>
      </c>
    </row>
    <row r="1003" spans="1:11" x14ac:dyDescent="0.3">
      <c r="A1003" s="51" t="str">
        <f t="shared" si="19"/>
        <v>ADS.DE</v>
      </c>
      <c r="B1003" s="52" t="s">
        <v>579</v>
      </c>
      <c r="C1003" s="50" t="s">
        <v>3821</v>
      </c>
      <c r="D1003" s="50">
        <f>DAX__2019_2020__33[[#This Row],[Open]]*(DAX__2019_2020__33[[#This Row],[Adj Close]]/DAX__2019_2020__33[[#This Row],[Close]])</f>
        <v>283.65974379462278</v>
      </c>
      <c r="E1003" s="50" t="s">
        <v>3822</v>
      </c>
      <c r="F1003" s="50" t="s">
        <v>3044</v>
      </c>
      <c r="G1003" s="50" t="s">
        <v>3823</v>
      </c>
      <c r="H1003" s="50" t="s">
        <v>3824</v>
      </c>
      <c r="I1003" s="50">
        <f>(DAX__2019_2020__33[[#This Row],[Adj Close]]-DAX__2019_2020__33[[#This Row],[Adj Open]])/DAX__2019_2020__33[[#This Row],[Adj Open]]</f>
        <v>-5.4794726027396776E-3</v>
      </c>
      <c r="J1003" s="50">
        <f>DAX__2019_2020__33[[#This Row],[Adj Close]]-DAX__2019_2020__33[[#This Row],[Adj Open]]</f>
        <v>-1.5543057946227918</v>
      </c>
      <c r="K1003" s="50">
        <v>502841</v>
      </c>
    </row>
    <row r="1004" spans="1:11" x14ac:dyDescent="0.3">
      <c r="A1004" s="51" t="str">
        <f t="shared" si="19"/>
        <v>ADS.DE</v>
      </c>
      <c r="B1004" s="52" t="s">
        <v>580</v>
      </c>
      <c r="C1004" s="50" t="s">
        <v>3825</v>
      </c>
      <c r="D1004" s="50">
        <f>DAX__2019_2020__33[[#This Row],[Open]]*(DAX__2019_2020__33[[#This Row],[Adj Close]]/DAX__2019_2020__33[[#This Row],[Close]])</f>
        <v>285.99119766425628</v>
      </c>
      <c r="E1004" s="50" t="s">
        <v>3826</v>
      </c>
      <c r="F1004" s="50" t="s">
        <v>3827</v>
      </c>
      <c r="G1004" s="50" t="s">
        <v>3828</v>
      </c>
      <c r="H1004" s="50" t="s">
        <v>3829</v>
      </c>
      <c r="I1004" s="50">
        <f>(DAX__2019_2020__33[[#This Row],[Adj Close]]-DAX__2019_2020__33[[#This Row],[Adj Open]])/DAX__2019_2020__33[[#This Row],[Adj Open]]</f>
        <v>2.0380639002323666E-3</v>
      </c>
      <c r="J1004" s="50">
        <f>DAX__2019_2020__33[[#This Row],[Adj Close]]-DAX__2019_2020__33[[#This Row],[Adj Open]]</f>
        <v>0.58286833574373986</v>
      </c>
      <c r="K1004" s="50">
        <v>618605</v>
      </c>
    </row>
    <row r="1005" spans="1:11" x14ac:dyDescent="0.3">
      <c r="A1005" s="51" t="str">
        <f t="shared" si="19"/>
        <v>ADS.DE</v>
      </c>
      <c r="B1005" s="52" t="s">
        <v>581</v>
      </c>
      <c r="C1005" s="50" t="s">
        <v>3825</v>
      </c>
      <c r="D1005" s="50">
        <f>DAX__2019_2020__33[[#This Row],[Open]]*(DAX__2019_2020__33[[#This Row],[Adj Close]]/DAX__2019_2020__33[[#This Row],[Close]])</f>
        <v>285.99118866584615</v>
      </c>
      <c r="E1005" s="50" t="s">
        <v>3830</v>
      </c>
      <c r="F1005" s="50" t="s">
        <v>3153</v>
      </c>
      <c r="G1005" s="50" t="s">
        <v>3831</v>
      </c>
      <c r="H1005" s="50" t="s">
        <v>3832</v>
      </c>
      <c r="I1005" s="50">
        <f>(DAX__2019_2020__33[[#This Row],[Adj Close]]-DAX__2019_2020__33[[#This Row],[Adj Open]])/DAX__2019_2020__33[[#This Row],[Adj Open]]</f>
        <v>-1.5285326398478068E-2</v>
      </c>
      <c r="J1005" s="50">
        <f>DAX__2019_2020__33[[#This Row],[Adj Close]]-DAX__2019_2020__33[[#This Row],[Adj Open]]</f>
        <v>-4.3714686658461801</v>
      </c>
      <c r="K1005" s="50">
        <v>1030491</v>
      </c>
    </row>
    <row r="1006" spans="1:11" x14ac:dyDescent="0.3">
      <c r="A1006" s="51" t="str">
        <f t="shared" si="19"/>
        <v>ADS.DE</v>
      </c>
      <c r="B1006" s="52" t="s">
        <v>582</v>
      </c>
      <c r="C1006" s="50" t="s">
        <v>3148</v>
      </c>
      <c r="D1006" s="50">
        <f>DAX__2019_2020__33[[#This Row],[Open]]*(DAX__2019_2020__33[[#This Row],[Adj Close]]/DAX__2019_2020__33[[#This Row],[Close]])</f>
        <v>278.7054006969405</v>
      </c>
      <c r="E1006" s="50" t="s">
        <v>3833</v>
      </c>
      <c r="F1006" s="50" t="s">
        <v>2797</v>
      </c>
      <c r="G1006" s="50" t="s">
        <v>3816</v>
      </c>
      <c r="H1006" s="50" t="s">
        <v>3817</v>
      </c>
      <c r="I1006" s="50">
        <f>(DAX__2019_2020__33[[#This Row],[Adj Close]]-DAX__2019_2020__33[[#This Row],[Adj Open]])/DAX__2019_2020__33[[#This Row],[Adj Open]]</f>
        <v>2.0913419747230302E-3</v>
      </c>
      <c r="J1006" s="50">
        <f>DAX__2019_2020__33[[#This Row],[Adj Close]]-DAX__2019_2020__33[[#This Row],[Adj Open]]</f>
        <v>0.58286830305951298</v>
      </c>
      <c r="K1006" s="50">
        <v>717154</v>
      </c>
    </row>
    <row r="1007" spans="1:11" x14ac:dyDescent="0.3">
      <c r="A1007" s="51" t="str">
        <f t="shared" si="19"/>
        <v>ADS.DE</v>
      </c>
      <c r="B1007" s="52" t="s">
        <v>583</v>
      </c>
      <c r="C1007" s="50" t="s">
        <v>2846</v>
      </c>
      <c r="D1007" s="50">
        <f>DAX__2019_2020__33[[#This Row],[Open]]*(DAX__2019_2020__33[[#This Row],[Adj Close]]/DAX__2019_2020__33[[#This Row],[Close]])</f>
        <v>281.52258250765601</v>
      </c>
      <c r="E1007" s="50" t="s">
        <v>3188</v>
      </c>
      <c r="F1007" s="50" t="s">
        <v>3834</v>
      </c>
      <c r="G1007" s="50" t="s">
        <v>3188</v>
      </c>
      <c r="H1007" s="50" t="s">
        <v>3835</v>
      </c>
      <c r="I1007" s="50">
        <f>(DAX__2019_2020__33[[#This Row],[Adj Close]]-DAX__2019_2020__33[[#This Row],[Adj Open]])/DAX__2019_2020__33[[#This Row],[Adj Open]]</f>
        <v>1.2767467747445275E-2</v>
      </c>
      <c r="J1007" s="50">
        <f>DAX__2019_2020__33[[#This Row],[Adj Close]]-DAX__2019_2020__33[[#This Row],[Adj Open]]</f>
        <v>3.5943304923439996</v>
      </c>
      <c r="K1007" s="50">
        <v>361682</v>
      </c>
    </row>
    <row r="1008" spans="1:11" x14ac:dyDescent="0.3">
      <c r="A1008" s="51" t="str">
        <f t="shared" si="19"/>
        <v>ADS.DE</v>
      </c>
      <c r="B1008" s="52" t="s">
        <v>584</v>
      </c>
      <c r="C1008" s="50" t="s">
        <v>3836</v>
      </c>
      <c r="D1008" s="50">
        <f>DAX__2019_2020__33[[#This Row],[Open]]*(DAX__2019_2020__33[[#This Row],[Adj Close]]/DAX__2019_2020__33[[#This Row],[Close]])</f>
        <v>285.31119957663964</v>
      </c>
      <c r="E1008" s="50" t="s">
        <v>3263</v>
      </c>
      <c r="F1008" s="50" t="s">
        <v>3183</v>
      </c>
      <c r="G1008" s="50" t="s">
        <v>3837</v>
      </c>
      <c r="H1008" s="50" t="s">
        <v>3838</v>
      </c>
      <c r="I1008" s="50">
        <f>(DAX__2019_2020__33[[#This Row],[Adj Close]]-DAX__2019_2020__33[[#This Row],[Adj Open]])/DAX__2019_2020__33[[#This Row],[Adj Open]]</f>
        <v>-3.4050390164777047E-4</v>
      </c>
      <c r="J1008" s="50">
        <f>DAX__2019_2020__33[[#This Row],[Adj Close]]-DAX__2019_2020__33[[#This Row],[Adj Open]]</f>
        <v>-9.7149576639651514E-2</v>
      </c>
      <c r="K1008" s="50">
        <v>233813</v>
      </c>
    </row>
    <row r="1009" spans="1:11" x14ac:dyDescent="0.3">
      <c r="A1009" s="51" t="str">
        <f t="shared" si="19"/>
        <v>ADS.DE</v>
      </c>
      <c r="B1009" s="52" t="s">
        <v>585</v>
      </c>
      <c r="C1009" s="50" t="s">
        <v>3839</v>
      </c>
      <c r="D1009" s="50">
        <f>DAX__2019_2020__33[[#This Row],[Open]]*(DAX__2019_2020__33[[#This Row],[Adj Close]]/DAX__2019_2020__33[[#This Row],[Close]])</f>
        <v>288.51692649249287</v>
      </c>
      <c r="E1009" s="50" t="s">
        <v>3826</v>
      </c>
      <c r="F1009" s="50" t="s">
        <v>3840</v>
      </c>
      <c r="G1009" s="50" t="s">
        <v>3826</v>
      </c>
      <c r="H1009" s="50" t="s">
        <v>3841</v>
      </c>
      <c r="I1009" s="50">
        <f>(DAX__2019_2020__33[[#This Row],[Adj Close]]-DAX__2019_2020__33[[#This Row],[Adj Open]])/DAX__2019_2020__33[[#This Row],[Adj Open]]</f>
        <v>7.7440673400673132E-3</v>
      </c>
      <c r="J1009" s="50">
        <f>DAX__2019_2020__33[[#This Row],[Adj Close]]-DAX__2019_2020__33[[#This Row],[Adj Open]]</f>
        <v>2.2342945075071157</v>
      </c>
      <c r="K1009" s="50">
        <v>291816</v>
      </c>
    </row>
    <row r="1010" spans="1:11" x14ac:dyDescent="0.3">
      <c r="A1010" s="51" t="str">
        <f t="shared" si="19"/>
        <v>ADS.DE</v>
      </c>
      <c r="B1010" s="52" t="s">
        <v>586</v>
      </c>
      <c r="C1010" s="50" t="s">
        <v>3842</v>
      </c>
      <c r="D1010" s="50">
        <f>DAX__2019_2020__33[[#This Row],[Open]]*(DAX__2019_2020__33[[#This Row],[Adj Close]]/DAX__2019_2020__33[[#This Row],[Close]])</f>
        <v>292.49983180057814</v>
      </c>
      <c r="E1010" s="50" t="s">
        <v>3843</v>
      </c>
      <c r="F1010" s="50" t="s">
        <v>3844</v>
      </c>
      <c r="G1010" s="50" t="s">
        <v>3845</v>
      </c>
      <c r="H1010" s="50" t="s">
        <v>3846</v>
      </c>
      <c r="I1010" s="50">
        <f>(DAX__2019_2020__33[[#This Row],[Adj Close]]-DAX__2019_2020__33[[#This Row],[Adj Open]])/DAX__2019_2020__33[[#This Row],[Adj Open]]</f>
        <v>-5.3138690405738929E-3</v>
      </c>
      <c r="J1010" s="50">
        <f>DAX__2019_2020__33[[#This Row],[Adj Close]]-DAX__2019_2020__33[[#This Row],[Adj Open]]</f>
        <v>-1.5543058005781631</v>
      </c>
      <c r="K1010" s="50">
        <v>308570</v>
      </c>
    </row>
    <row r="1011" spans="1:11" x14ac:dyDescent="0.3">
      <c r="A1011" s="51" t="str">
        <f t="shared" si="19"/>
        <v>ADS.DE</v>
      </c>
      <c r="B1011" s="52" t="s">
        <v>587</v>
      </c>
      <c r="C1011" s="50" t="s">
        <v>3847</v>
      </c>
      <c r="D1011" s="50">
        <f>DAX__2019_2020__33[[#This Row],[Open]]*(DAX__2019_2020__33[[#This Row],[Adj Close]]/DAX__2019_2020__33[[#This Row],[Close]])</f>
        <v>289.97410334791749</v>
      </c>
      <c r="E1011" s="50" t="s">
        <v>3848</v>
      </c>
      <c r="F1011" s="50" t="s">
        <v>3849</v>
      </c>
      <c r="G1011" s="50" t="s">
        <v>3850</v>
      </c>
      <c r="H1011" s="50" t="s">
        <v>3851</v>
      </c>
      <c r="I1011" s="50">
        <f>(DAX__2019_2020__33[[#This Row],[Adj Close]]-DAX__2019_2020__33[[#This Row],[Adj Open]])/DAX__2019_2020__33[[#This Row],[Adj Open]]</f>
        <v>-2.0100703517588201E-3</v>
      </c>
      <c r="J1011" s="50">
        <f>DAX__2019_2020__33[[#This Row],[Adj Close]]-DAX__2019_2020__33[[#This Row],[Adj Open]]</f>
        <v>-0.58286834791749698</v>
      </c>
      <c r="K1011" s="50">
        <v>211083</v>
      </c>
    </row>
    <row r="1012" spans="1:11" x14ac:dyDescent="0.3">
      <c r="A1012" s="51" t="str">
        <f t="shared" ref="A1012:A1075" si="20">"AIR.DE"</f>
        <v>AIR.DE</v>
      </c>
      <c r="B1012" s="52" t="s">
        <v>83</v>
      </c>
      <c r="C1012" s="50" t="s">
        <v>3852</v>
      </c>
      <c r="D1012" s="50">
        <f>DAX__2019_2020__33[[#This Row],[Open]]*(DAX__2019_2020__33[[#This Row],[Adj Close]]/DAX__2019_2020__33[[#This Row],[Close]])</f>
        <v>78.980136422638282</v>
      </c>
      <c r="E1012" s="50" t="s">
        <v>3853</v>
      </c>
      <c r="F1012" s="50" t="s">
        <v>3854</v>
      </c>
      <c r="G1012" s="50" t="s">
        <v>3855</v>
      </c>
      <c r="H1012" s="50" t="s">
        <v>3856</v>
      </c>
      <c r="I1012" s="50">
        <f>(DAX__2019_2020__33[[#This Row],[Adj Close]]-DAX__2019_2020__33[[#This Row],[Adj Open]])/DAX__2019_2020__33[[#This Row],[Adj Open]]</f>
        <v>3.098951058427907E-3</v>
      </c>
      <c r="J1012" s="50">
        <f>DAX__2019_2020__33[[#This Row],[Adj Close]]-DAX__2019_2020__33[[#This Row],[Adj Open]]</f>
        <v>0.24475557736171538</v>
      </c>
      <c r="K1012" s="50">
        <v>74497</v>
      </c>
    </row>
    <row r="1013" spans="1:11" x14ac:dyDescent="0.3">
      <c r="A1013" s="51" t="str">
        <f t="shared" si="20"/>
        <v>AIR.DE</v>
      </c>
      <c r="B1013" s="52" t="s">
        <v>84</v>
      </c>
      <c r="C1013" s="50" t="s">
        <v>3857</v>
      </c>
      <c r="D1013" s="50">
        <f>DAX__2019_2020__33[[#This Row],[Open]]*(DAX__2019_2020__33[[#This Row],[Adj Close]]/DAX__2019_2020__33[[#This Row],[Close]])</f>
        <v>78.415320213666206</v>
      </c>
      <c r="E1013" s="50" t="s">
        <v>3858</v>
      </c>
      <c r="F1013" s="50" t="s">
        <v>3859</v>
      </c>
      <c r="G1013" s="50" t="s">
        <v>3860</v>
      </c>
      <c r="H1013" s="50" t="s">
        <v>3861</v>
      </c>
      <c r="I1013" s="50">
        <f>(DAX__2019_2020__33[[#This Row],[Adj Close]]-DAX__2019_2020__33[[#This Row],[Adj Open]])/DAX__2019_2020__33[[#This Row],[Adj Open]]</f>
        <v>-2.5690263180422626E-2</v>
      </c>
      <c r="J1013" s="50">
        <f>DAX__2019_2020__33[[#This Row],[Adj Close]]-DAX__2019_2020__33[[#This Row],[Adj Open]]</f>
        <v>-2.014510213666199</v>
      </c>
      <c r="K1013" s="50">
        <v>114136</v>
      </c>
    </row>
    <row r="1014" spans="1:11" x14ac:dyDescent="0.3">
      <c r="A1014" s="51" t="str">
        <f t="shared" si="20"/>
        <v>AIR.DE</v>
      </c>
      <c r="B1014" s="52" t="s">
        <v>85</v>
      </c>
      <c r="C1014" s="50" t="s">
        <v>3862</v>
      </c>
      <c r="D1014" s="50">
        <f>DAX__2019_2020__33[[#This Row],[Open]]*(DAX__2019_2020__33[[#This Row],[Adj Close]]/DAX__2019_2020__33[[#This Row],[Close]])</f>
        <v>77.182134479765779</v>
      </c>
      <c r="E1014" s="50" t="s">
        <v>3863</v>
      </c>
      <c r="F1014" s="50" t="s">
        <v>3864</v>
      </c>
      <c r="G1014" s="50" t="s">
        <v>3865</v>
      </c>
      <c r="H1014" s="50" t="s">
        <v>3866</v>
      </c>
      <c r="I1014" s="50">
        <f>(DAX__2019_2020__33[[#This Row],[Adj Close]]-DAX__2019_2020__33[[#This Row],[Adj Open]])/DAX__2019_2020__33[[#This Row],[Adj Open]]</f>
        <v>3.8541335249209399E-2</v>
      </c>
      <c r="J1014" s="50">
        <f>DAX__2019_2020__33[[#This Row],[Adj Close]]-DAX__2019_2020__33[[#This Row],[Adj Open]]</f>
        <v>2.9747025202342172</v>
      </c>
      <c r="K1014" s="50">
        <v>89022</v>
      </c>
    </row>
    <row r="1015" spans="1:11" x14ac:dyDescent="0.3">
      <c r="A1015" s="51" t="str">
        <f t="shared" si="20"/>
        <v>AIR.DE</v>
      </c>
      <c r="B1015" s="52" t="s">
        <v>86</v>
      </c>
      <c r="C1015" s="50" t="s">
        <v>3867</v>
      </c>
      <c r="D1015" s="50">
        <f>DAX__2019_2020__33[[#This Row],[Open]]*(DAX__2019_2020__33[[#This Row],[Adj Close]]/DAX__2019_2020__33[[#This Row],[Close]])</f>
        <v>81.182915845376797</v>
      </c>
      <c r="E1015" s="50" t="s">
        <v>3868</v>
      </c>
      <c r="F1015" s="50" t="s">
        <v>3869</v>
      </c>
      <c r="G1015" s="50" t="s">
        <v>3870</v>
      </c>
      <c r="H1015" s="50" t="s">
        <v>3871</v>
      </c>
      <c r="I1015" s="50">
        <f>(DAX__2019_2020__33[[#This Row],[Adj Close]]-DAX__2019_2020__33[[#This Row],[Adj Open]])/DAX__2019_2020__33[[#This Row],[Adj Open]]</f>
        <v>-3.07282242747734E-2</v>
      </c>
      <c r="J1015" s="50">
        <f>DAX__2019_2020__33[[#This Row],[Adj Close]]-DAX__2019_2020__33[[#This Row],[Adj Open]]</f>
        <v>-2.4946068453767936</v>
      </c>
      <c r="K1015" s="50">
        <v>83421</v>
      </c>
    </row>
    <row r="1016" spans="1:11" x14ac:dyDescent="0.3">
      <c r="A1016" s="51" t="str">
        <f t="shared" si="20"/>
        <v>AIR.DE</v>
      </c>
      <c r="B1016" s="52" t="s">
        <v>87</v>
      </c>
      <c r="C1016" s="50" t="s">
        <v>3872</v>
      </c>
      <c r="D1016" s="50">
        <f>DAX__2019_2020__33[[#This Row],[Open]]*(DAX__2019_2020__33[[#This Row],[Adj Close]]/DAX__2019_2020__33[[#This Row],[Close]])</f>
        <v>79.074267610090658</v>
      </c>
      <c r="E1016" s="50" t="s">
        <v>3873</v>
      </c>
      <c r="F1016" s="50" t="s">
        <v>3870</v>
      </c>
      <c r="G1016" s="50" t="s">
        <v>3874</v>
      </c>
      <c r="H1016" s="50" t="s">
        <v>3875</v>
      </c>
      <c r="I1016" s="50">
        <f>(DAX__2019_2020__33[[#This Row],[Adj Close]]-DAX__2019_2020__33[[#This Row],[Adj Open]])/DAX__2019_2020__33[[#This Row],[Adj Open]]</f>
        <v>3.2857166666666646E-2</v>
      </c>
      <c r="J1016" s="50">
        <f>DAX__2019_2020__33[[#This Row],[Adj Close]]-DAX__2019_2020__33[[#This Row],[Adj Open]]</f>
        <v>2.5981563899093487</v>
      </c>
      <c r="K1016" s="50">
        <v>127114</v>
      </c>
    </row>
    <row r="1017" spans="1:11" x14ac:dyDescent="0.3">
      <c r="A1017" s="51" t="str">
        <f t="shared" si="20"/>
        <v>AIR.DE</v>
      </c>
      <c r="B1017" s="52" t="s">
        <v>88</v>
      </c>
      <c r="C1017" s="50" t="s">
        <v>3876</v>
      </c>
      <c r="D1017" s="50">
        <f>DAX__2019_2020__33[[#This Row],[Open]]*(DAX__2019_2020__33[[#This Row],[Adj Close]]/DAX__2019_2020__33[[#This Row],[Close]])</f>
        <v>83.159773691162314</v>
      </c>
      <c r="E1017" s="50" t="s">
        <v>3877</v>
      </c>
      <c r="F1017" s="50" t="s">
        <v>3878</v>
      </c>
      <c r="G1017" s="50" t="s">
        <v>3879</v>
      </c>
      <c r="H1017" s="50" t="s">
        <v>3880</v>
      </c>
      <c r="I1017" s="50">
        <f>(DAX__2019_2020__33[[#This Row],[Adj Close]]-DAX__2019_2020__33[[#This Row],[Adj Open]])/DAX__2019_2020__33[[#This Row],[Adj Open]]</f>
        <v>1.6187469603236169E-2</v>
      </c>
      <c r="J1017" s="50">
        <f>DAX__2019_2020__33[[#This Row],[Adj Close]]-DAX__2019_2020__33[[#This Row],[Adj Open]]</f>
        <v>1.3461463088376888</v>
      </c>
      <c r="K1017" s="50">
        <v>125582</v>
      </c>
    </row>
    <row r="1018" spans="1:11" x14ac:dyDescent="0.3">
      <c r="A1018" s="51" t="str">
        <f t="shared" si="20"/>
        <v>AIR.DE</v>
      </c>
      <c r="B1018" s="52" t="s">
        <v>89</v>
      </c>
      <c r="C1018" s="50" t="s">
        <v>3881</v>
      </c>
      <c r="D1018" s="50">
        <f>DAX__2019_2020__33[[#This Row],[Open]]*(DAX__2019_2020__33[[#This Row],[Adj Close]]/DAX__2019_2020__33[[#This Row],[Close]])</f>
        <v>83.894039173104758</v>
      </c>
      <c r="E1018" s="50" t="s">
        <v>3882</v>
      </c>
      <c r="F1018" s="50" t="s">
        <v>3883</v>
      </c>
      <c r="G1018" s="50" t="s">
        <v>3882</v>
      </c>
      <c r="H1018" s="50" t="s">
        <v>3884</v>
      </c>
      <c r="I1018" s="50">
        <f>(DAX__2019_2020__33[[#This Row],[Adj Close]]-DAX__2019_2020__33[[#This Row],[Adj Open]])/DAX__2019_2020__33[[#This Row],[Adj Open]]</f>
        <v>6.8447035397878201E-3</v>
      </c>
      <c r="J1018" s="50">
        <f>DAX__2019_2020__33[[#This Row],[Adj Close]]-DAX__2019_2020__33[[#This Row],[Adj Open]]</f>
        <v>0.57422982689524815</v>
      </c>
      <c r="K1018" s="50">
        <v>68978</v>
      </c>
    </row>
    <row r="1019" spans="1:11" x14ac:dyDescent="0.3">
      <c r="A1019" s="51" t="str">
        <f t="shared" si="20"/>
        <v>AIR.DE</v>
      </c>
      <c r="B1019" s="52" t="s">
        <v>90</v>
      </c>
      <c r="C1019" s="50" t="s">
        <v>3885</v>
      </c>
      <c r="D1019" s="50">
        <f>DAX__2019_2020__33[[#This Row],[Open]]*(DAX__2019_2020__33[[#This Row],[Adj Close]]/DAX__2019_2020__33[[#This Row],[Close]])</f>
        <v>84.487089788586232</v>
      </c>
      <c r="E1019" s="50" t="s">
        <v>3886</v>
      </c>
      <c r="F1019" s="50" t="s">
        <v>3887</v>
      </c>
      <c r="G1019" s="50" t="s">
        <v>3888</v>
      </c>
      <c r="H1019" s="50" t="s">
        <v>3889</v>
      </c>
      <c r="I1019" s="50">
        <f>(DAX__2019_2020__33[[#This Row],[Adj Close]]-DAX__2019_2020__33[[#This Row],[Adj Open]])/DAX__2019_2020__33[[#This Row],[Adj Open]]</f>
        <v>-1.5821704735376162E-2</v>
      </c>
      <c r="J1019" s="50">
        <f>DAX__2019_2020__33[[#This Row],[Adj Close]]-DAX__2019_2020__33[[#This Row],[Adj Open]]</f>
        <v>-1.3367297885862257</v>
      </c>
      <c r="K1019" s="50">
        <v>61053</v>
      </c>
    </row>
    <row r="1020" spans="1:11" x14ac:dyDescent="0.3">
      <c r="A1020" s="51" t="str">
        <f t="shared" si="20"/>
        <v>AIR.DE</v>
      </c>
      <c r="B1020" s="52" t="s">
        <v>91</v>
      </c>
      <c r="C1020" s="50" t="s">
        <v>3890</v>
      </c>
      <c r="D1020" s="50">
        <f>DAX__2019_2020__33[[#This Row],[Open]]*(DAX__2019_2020__33[[#This Row],[Adj Close]]/DAX__2019_2020__33[[#This Row],[Close]])</f>
        <v>82.55730467513105</v>
      </c>
      <c r="E1020" s="50" t="s">
        <v>3891</v>
      </c>
      <c r="F1020" s="50" t="s">
        <v>3890</v>
      </c>
      <c r="G1020" s="50" t="s">
        <v>3892</v>
      </c>
      <c r="H1020" s="50" t="s">
        <v>3893</v>
      </c>
      <c r="I1020" s="50">
        <f>(DAX__2019_2020__33[[#This Row],[Adj Close]]-DAX__2019_2020__33[[#This Row],[Adj Open]])/DAX__2019_2020__33[[#This Row],[Adj Open]]</f>
        <v>2.4401357733227779E-2</v>
      </c>
      <c r="J1020" s="50">
        <f>DAX__2019_2020__33[[#This Row],[Adj Close]]-DAX__2019_2020__33[[#This Row],[Adj Open]]</f>
        <v>2.0145103248689509</v>
      </c>
      <c r="K1020" s="50">
        <v>60228</v>
      </c>
    </row>
    <row r="1021" spans="1:11" x14ac:dyDescent="0.3">
      <c r="A1021" s="51" t="str">
        <f t="shared" si="20"/>
        <v>AIR.DE</v>
      </c>
      <c r="B1021" s="52" t="s">
        <v>92</v>
      </c>
      <c r="C1021" s="50" t="s">
        <v>3894</v>
      </c>
      <c r="D1021" s="50">
        <f>DAX__2019_2020__33[[#This Row],[Open]]*(DAX__2019_2020__33[[#This Row],[Adj Close]]/DAX__2019_2020__33[[#This Row],[Close]])</f>
        <v>84.863640460830752</v>
      </c>
      <c r="E1021" s="50" t="s">
        <v>3895</v>
      </c>
      <c r="F1021" s="50" t="s">
        <v>3894</v>
      </c>
      <c r="G1021" s="50" t="s">
        <v>3896</v>
      </c>
      <c r="H1021" s="50" t="s">
        <v>3897</v>
      </c>
      <c r="I1021" s="50">
        <f>(DAX__2019_2020__33[[#This Row],[Adj Close]]-DAX__2019_2020__33[[#This Row],[Adj Open]])/DAX__2019_2020__33[[#This Row],[Adj Open]]</f>
        <v>2.3072667264056181E-2</v>
      </c>
      <c r="J1021" s="50">
        <f>DAX__2019_2020__33[[#This Row],[Adj Close]]-DAX__2019_2020__33[[#This Row],[Adj Open]]</f>
        <v>1.9580305391692434</v>
      </c>
      <c r="K1021" s="50">
        <v>101520</v>
      </c>
    </row>
    <row r="1022" spans="1:11" x14ac:dyDescent="0.3">
      <c r="A1022" s="51" t="str">
        <f t="shared" si="20"/>
        <v>AIR.DE</v>
      </c>
      <c r="B1022" s="52" t="s">
        <v>93</v>
      </c>
      <c r="C1022" s="50" t="s">
        <v>3898</v>
      </c>
      <c r="D1022" s="50">
        <f>DAX__2019_2020__33[[#This Row],[Open]]*(DAX__2019_2020__33[[#This Row],[Adj Close]]/DAX__2019_2020__33[[#This Row],[Close]])</f>
        <v>86.793424574180051</v>
      </c>
      <c r="E1022" s="50" t="s">
        <v>3899</v>
      </c>
      <c r="F1022" s="50" t="s">
        <v>3900</v>
      </c>
      <c r="G1022" s="50" t="s">
        <v>3901</v>
      </c>
      <c r="H1022" s="50" t="s">
        <v>3902</v>
      </c>
      <c r="I1022" s="50">
        <f>(DAX__2019_2020__33[[#This Row],[Adj Close]]-DAX__2019_2020__33[[#This Row],[Adj Open]])/DAX__2019_2020__33[[#This Row],[Adj Open]]</f>
        <v>3.3623103046306487E-3</v>
      </c>
      <c r="J1022" s="50">
        <f>DAX__2019_2020__33[[#This Row],[Adj Close]]-DAX__2019_2020__33[[#This Row],[Adj Open]]</f>
        <v>0.29182642581994855</v>
      </c>
      <c r="K1022" s="50">
        <v>44826</v>
      </c>
    </row>
    <row r="1023" spans="1:11" x14ac:dyDescent="0.3">
      <c r="A1023" s="51" t="str">
        <f t="shared" si="20"/>
        <v>AIR.DE</v>
      </c>
      <c r="B1023" s="52" t="s">
        <v>94</v>
      </c>
      <c r="C1023" s="50" t="s">
        <v>3903</v>
      </c>
      <c r="D1023" s="50">
        <f>DAX__2019_2020__33[[#This Row],[Open]]*(DAX__2019_2020__33[[#This Row],[Adj Close]]/DAX__2019_2020__33[[#This Row],[Close]])</f>
        <v>86.445126584365738</v>
      </c>
      <c r="E1023" s="50" t="s">
        <v>3904</v>
      </c>
      <c r="F1023" s="50" t="s">
        <v>3905</v>
      </c>
      <c r="G1023" s="50" t="s">
        <v>3906</v>
      </c>
      <c r="H1023" s="50" t="s">
        <v>3907</v>
      </c>
      <c r="I1023" s="50">
        <f>(DAX__2019_2020__33[[#This Row],[Adj Close]]-DAX__2019_2020__33[[#This Row],[Adj Open]])/DAX__2019_2020__33[[#This Row],[Adj Open]]</f>
        <v>-1.1978764848551062E-3</v>
      </c>
      <c r="J1023" s="50">
        <f>DAX__2019_2020__33[[#This Row],[Adj Close]]-DAX__2019_2020__33[[#This Row],[Adj Open]]</f>
        <v>-0.10355058436573472</v>
      </c>
      <c r="K1023" s="50">
        <v>48507</v>
      </c>
    </row>
    <row r="1024" spans="1:11" x14ac:dyDescent="0.3">
      <c r="A1024" s="51" t="str">
        <f t="shared" si="20"/>
        <v>AIR.DE</v>
      </c>
      <c r="B1024" s="52" t="s">
        <v>95</v>
      </c>
      <c r="C1024" s="50" t="s">
        <v>3908</v>
      </c>
      <c r="D1024" s="50">
        <f>DAX__2019_2020__33[[#This Row],[Open]]*(DAX__2019_2020__33[[#This Row],[Adj Close]]/DAX__2019_2020__33[[#This Row],[Close]])</f>
        <v>86.896982436056916</v>
      </c>
      <c r="E1024" s="50" t="s">
        <v>3909</v>
      </c>
      <c r="F1024" s="50" t="s">
        <v>3908</v>
      </c>
      <c r="G1024" s="50" t="s">
        <v>3910</v>
      </c>
      <c r="H1024" s="50" t="s">
        <v>3911</v>
      </c>
      <c r="I1024" s="50">
        <f>(DAX__2019_2020__33[[#This Row],[Adj Close]]-DAX__2019_2020__33[[#This Row],[Adj Open]])/DAX__2019_2020__33[[#This Row],[Adj Open]]</f>
        <v>1.5383003258216866E-2</v>
      </c>
      <c r="J1024" s="50">
        <f>DAX__2019_2020__33[[#This Row],[Adj Close]]-DAX__2019_2020__33[[#This Row],[Adj Open]]</f>
        <v>1.3367365639430773</v>
      </c>
      <c r="K1024" s="50">
        <v>92003</v>
      </c>
    </row>
    <row r="1025" spans="1:11" x14ac:dyDescent="0.3">
      <c r="A1025" s="51" t="str">
        <f t="shared" si="20"/>
        <v>AIR.DE</v>
      </c>
      <c r="B1025" s="52" t="s">
        <v>96</v>
      </c>
      <c r="C1025" s="50" t="s">
        <v>3912</v>
      </c>
      <c r="D1025" s="50">
        <f>DAX__2019_2020__33[[#This Row],[Open]]*(DAX__2019_2020__33[[#This Row],[Adj Close]]/DAX__2019_2020__33[[#This Row],[Close]])</f>
        <v>88.01718994325698</v>
      </c>
      <c r="E1025" s="50" t="s">
        <v>3913</v>
      </c>
      <c r="F1025" s="50" t="s">
        <v>3914</v>
      </c>
      <c r="G1025" s="50" t="s">
        <v>3913</v>
      </c>
      <c r="H1025" s="50" t="s">
        <v>3915</v>
      </c>
      <c r="I1025" s="50">
        <f>(DAX__2019_2020__33[[#This Row],[Adj Close]]-DAX__2019_2020__33[[#This Row],[Adj Open]])/DAX__2019_2020__33[[#This Row],[Adj Open]]</f>
        <v>1.1336877005347527E-2</v>
      </c>
      <c r="J1025" s="50">
        <f>DAX__2019_2020__33[[#This Row],[Adj Close]]-DAX__2019_2020__33[[#This Row],[Adj Open]]</f>
        <v>0.99784005674301568</v>
      </c>
      <c r="K1025" s="50">
        <v>34986</v>
      </c>
    </row>
    <row r="1026" spans="1:11" x14ac:dyDescent="0.3">
      <c r="A1026" s="51" t="str">
        <f t="shared" si="20"/>
        <v>AIR.DE</v>
      </c>
      <c r="B1026" s="52" t="s">
        <v>97</v>
      </c>
      <c r="C1026" s="50" t="s">
        <v>3916</v>
      </c>
      <c r="D1026" s="50">
        <f>DAX__2019_2020__33[[#This Row],[Open]]*(DAX__2019_2020__33[[#This Row],[Adj Close]]/DAX__2019_2020__33[[#This Row],[Close]])</f>
        <v>89.146825799752264</v>
      </c>
      <c r="E1026" s="50" t="s">
        <v>3917</v>
      </c>
      <c r="F1026" s="50" t="s">
        <v>3918</v>
      </c>
      <c r="G1026" s="50" t="s">
        <v>3919</v>
      </c>
      <c r="H1026" s="50" t="s">
        <v>3920</v>
      </c>
      <c r="I1026" s="50">
        <f>(DAX__2019_2020__33[[#This Row],[Adj Close]]-DAX__2019_2020__33[[#This Row],[Adj Open]])/DAX__2019_2020__33[[#This Row],[Adj Open]]</f>
        <v>9.5041185692968126E-4</v>
      </c>
      <c r="J1026" s="50">
        <f>DAX__2019_2020__33[[#This Row],[Adj Close]]-DAX__2019_2020__33[[#This Row],[Adj Open]]</f>
        <v>8.4726200247729366E-2</v>
      </c>
      <c r="K1026" s="50">
        <v>50429</v>
      </c>
    </row>
    <row r="1027" spans="1:11" x14ac:dyDescent="0.3">
      <c r="A1027" s="51" t="str">
        <f t="shared" si="20"/>
        <v>AIR.DE</v>
      </c>
      <c r="B1027" s="52" t="s">
        <v>98</v>
      </c>
      <c r="C1027" s="50" t="s">
        <v>3921</v>
      </c>
      <c r="D1027" s="50">
        <f>DAX__2019_2020__33[[#This Row],[Open]]*(DAX__2019_2020__33[[#This Row],[Adj Close]]/DAX__2019_2020__33[[#This Row],[Close]])</f>
        <v>88.57258932783553</v>
      </c>
      <c r="E1027" s="50" t="s">
        <v>3922</v>
      </c>
      <c r="F1027" s="50" t="s">
        <v>3923</v>
      </c>
      <c r="G1027" s="50" t="s">
        <v>3924</v>
      </c>
      <c r="H1027" s="50" t="s">
        <v>3925</v>
      </c>
      <c r="I1027" s="50">
        <f>(DAX__2019_2020__33[[#This Row],[Adj Close]]-DAX__2019_2020__33[[#This Row],[Adj Open]])/DAX__2019_2020__33[[#This Row],[Adj Open]]</f>
        <v>-1.9129770183005774E-3</v>
      </c>
      <c r="J1027" s="50">
        <f>DAX__2019_2020__33[[#This Row],[Adj Close]]-DAX__2019_2020__33[[#This Row],[Adj Open]]</f>
        <v>-0.16943732783552434</v>
      </c>
      <c r="K1027" s="50">
        <v>56969</v>
      </c>
    </row>
    <row r="1028" spans="1:11" x14ac:dyDescent="0.3">
      <c r="A1028" s="51" t="str">
        <f t="shared" si="20"/>
        <v>AIR.DE</v>
      </c>
      <c r="B1028" s="52" t="s">
        <v>99</v>
      </c>
      <c r="C1028" s="50" t="s">
        <v>3926</v>
      </c>
      <c r="D1028" s="50">
        <f>DAX__2019_2020__33[[#This Row],[Open]]*(DAX__2019_2020__33[[#This Row],[Adj Close]]/DAX__2019_2020__33[[#This Row],[Close]])</f>
        <v>88.563187922720786</v>
      </c>
      <c r="E1028" s="50" t="s">
        <v>3927</v>
      </c>
      <c r="F1028" s="50" t="s">
        <v>3928</v>
      </c>
      <c r="G1028" s="50" t="s">
        <v>3927</v>
      </c>
      <c r="H1028" s="50" t="s">
        <v>3929</v>
      </c>
      <c r="I1028" s="50">
        <f>(DAX__2019_2020__33[[#This Row],[Adj Close]]-DAX__2019_2020__33[[#This Row],[Adj Open]])/DAX__2019_2020__33[[#This Row],[Adj Open]]</f>
        <v>2.040814157295625E-2</v>
      </c>
      <c r="J1028" s="50">
        <f>DAX__2019_2020__33[[#This Row],[Adj Close]]-DAX__2019_2020__33[[#This Row],[Adj Open]]</f>
        <v>1.807410077279215</v>
      </c>
      <c r="K1028" s="50">
        <v>149992</v>
      </c>
    </row>
    <row r="1029" spans="1:11" x14ac:dyDescent="0.3">
      <c r="A1029" s="51" t="str">
        <f t="shared" si="20"/>
        <v>AIR.DE</v>
      </c>
      <c r="B1029" s="52" t="s">
        <v>100</v>
      </c>
      <c r="C1029" s="50" t="s">
        <v>3930</v>
      </c>
      <c r="D1029" s="50">
        <f>DAX__2019_2020__33[[#This Row],[Open]]*(DAX__2019_2020__33[[#This Row],[Adj Close]]/DAX__2019_2020__33[[#This Row],[Close]])</f>
        <v>90.93541412893444</v>
      </c>
      <c r="E1029" s="50" t="s">
        <v>3931</v>
      </c>
      <c r="F1029" s="50" t="s">
        <v>3932</v>
      </c>
      <c r="G1029" s="50" t="s">
        <v>3933</v>
      </c>
      <c r="H1029" s="50" t="s">
        <v>3934</v>
      </c>
      <c r="I1029" s="50">
        <f>(DAX__2019_2020__33[[#This Row],[Adj Close]]-DAX__2019_2020__33[[#This Row],[Adj Open]])/DAX__2019_2020__33[[#This Row],[Adj Open]]</f>
        <v>3.1054866067388405E-4</v>
      </c>
      <c r="J1029" s="50">
        <f>DAX__2019_2020__33[[#This Row],[Adj Close]]-DAX__2019_2020__33[[#This Row],[Adj Open]]</f>
        <v>2.823987106556558E-2</v>
      </c>
      <c r="K1029" s="50">
        <v>63946</v>
      </c>
    </row>
    <row r="1030" spans="1:11" x14ac:dyDescent="0.3">
      <c r="A1030" s="51" t="str">
        <f t="shared" si="20"/>
        <v>AIR.DE</v>
      </c>
      <c r="B1030" s="52" t="s">
        <v>101</v>
      </c>
      <c r="C1030" s="50" t="s">
        <v>3935</v>
      </c>
      <c r="D1030" s="50">
        <f>DAX__2019_2020__33[[#This Row],[Open]]*(DAX__2019_2020__33[[#This Row],[Adj Close]]/DAX__2019_2020__33[[#This Row],[Close]])</f>
        <v>90.605934625559755</v>
      </c>
      <c r="E1030" s="50" t="s">
        <v>3936</v>
      </c>
      <c r="F1030" s="50" t="s">
        <v>3937</v>
      </c>
      <c r="G1030" s="50" t="s">
        <v>3938</v>
      </c>
      <c r="H1030" s="50" t="s">
        <v>3939</v>
      </c>
      <c r="I1030" s="50">
        <f>(DAX__2019_2020__33[[#This Row],[Adj Close]]-DAX__2019_2020__33[[#This Row],[Adj Open]])/DAX__2019_2020__33[[#This Row],[Adj Open]]</f>
        <v>-8.2078025974026067E-3</v>
      </c>
      <c r="J1030" s="50">
        <f>DAX__2019_2020__33[[#This Row],[Adj Close]]-DAX__2019_2020__33[[#This Row],[Adj Open]]</f>
        <v>-0.74367562555976008</v>
      </c>
      <c r="K1030" s="50">
        <v>59285</v>
      </c>
    </row>
    <row r="1031" spans="1:11" x14ac:dyDescent="0.3">
      <c r="A1031" s="51" t="str">
        <f t="shared" si="20"/>
        <v>AIR.DE</v>
      </c>
      <c r="B1031" s="52" t="s">
        <v>102</v>
      </c>
      <c r="C1031" s="50" t="s">
        <v>3932</v>
      </c>
      <c r="D1031" s="50">
        <f>DAX__2019_2020__33[[#This Row],[Open]]*(DAX__2019_2020__33[[#This Row],[Adj Close]]/DAX__2019_2020__33[[#This Row],[Close]])</f>
        <v>90.031698421474871</v>
      </c>
      <c r="E1031" s="50" t="s">
        <v>3940</v>
      </c>
      <c r="F1031" s="50" t="s">
        <v>3941</v>
      </c>
      <c r="G1031" s="50" t="s">
        <v>3942</v>
      </c>
      <c r="H1031" s="50" t="s">
        <v>3943</v>
      </c>
      <c r="I1031" s="50">
        <f>(DAX__2019_2020__33[[#This Row],[Adj Close]]-DAX__2019_2020__33[[#This Row],[Adj Open]])/DAX__2019_2020__33[[#This Row],[Adj Open]]</f>
        <v>5.3325282866219887E-3</v>
      </c>
      <c r="J1031" s="50">
        <f>DAX__2019_2020__33[[#This Row],[Adj Close]]-DAX__2019_2020__33[[#This Row],[Adj Open]]</f>
        <v>0.48009657852513499</v>
      </c>
      <c r="K1031" s="50">
        <v>46243</v>
      </c>
    </row>
    <row r="1032" spans="1:11" x14ac:dyDescent="0.3">
      <c r="A1032" s="51" t="str">
        <f t="shared" si="20"/>
        <v>AIR.DE</v>
      </c>
      <c r="B1032" s="52" t="s">
        <v>103</v>
      </c>
      <c r="C1032" s="50" t="s">
        <v>3944</v>
      </c>
      <c r="D1032" s="50">
        <f>DAX__2019_2020__33[[#This Row],[Open]]*(DAX__2019_2020__33[[#This Row],[Adj Close]]/DAX__2019_2020__33[[#This Row],[Close]])</f>
        <v>90.813037923090491</v>
      </c>
      <c r="E1032" s="50" t="s">
        <v>3945</v>
      </c>
      <c r="F1032" s="50" t="s">
        <v>3946</v>
      </c>
      <c r="G1032" s="50" t="s">
        <v>3945</v>
      </c>
      <c r="H1032" s="50" t="s">
        <v>3947</v>
      </c>
      <c r="I1032" s="50">
        <f>(DAX__2019_2020__33[[#This Row],[Adj Close]]-DAX__2019_2020__33[[#This Row],[Adj Open]])/DAX__2019_2020__33[[#This Row],[Adj Open]]</f>
        <v>2.6951373204608921E-2</v>
      </c>
      <c r="J1032" s="50">
        <f>DAX__2019_2020__33[[#This Row],[Adj Close]]-DAX__2019_2020__33[[#This Row],[Adj Open]]</f>
        <v>2.4475360769095147</v>
      </c>
      <c r="K1032" s="50">
        <v>85173</v>
      </c>
    </row>
    <row r="1033" spans="1:11" x14ac:dyDescent="0.3">
      <c r="A1033" s="51" t="str">
        <f t="shared" si="20"/>
        <v>AIR.DE</v>
      </c>
      <c r="B1033" s="52" t="s">
        <v>104</v>
      </c>
      <c r="C1033" s="50" t="s">
        <v>3948</v>
      </c>
      <c r="D1033" s="50">
        <f>DAX__2019_2020__33[[#This Row],[Open]]*(DAX__2019_2020__33[[#This Row],[Adj Close]]/DAX__2019_2020__33[[#This Row],[Close]])</f>
        <v>93.712424428744342</v>
      </c>
      <c r="E1033" s="50" t="s">
        <v>3949</v>
      </c>
      <c r="F1033" s="50" t="s">
        <v>3950</v>
      </c>
      <c r="G1033" s="50" t="s">
        <v>3951</v>
      </c>
      <c r="H1033" s="50" t="s">
        <v>3952</v>
      </c>
      <c r="I1033" s="50">
        <f>(DAX__2019_2020__33[[#This Row],[Adj Close]]-DAX__2019_2020__33[[#This Row],[Adj Open]])/DAX__2019_2020__33[[#This Row],[Adj Open]]</f>
        <v>6.5293217520042907E-3</v>
      </c>
      <c r="J1033" s="50">
        <f>DAX__2019_2020__33[[#This Row],[Adj Close]]-DAX__2019_2020__33[[#This Row],[Adj Open]]</f>
        <v>0.6118785712556587</v>
      </c>
      <c r="K1033" s="50">
        <v>115515</v>
      </c>
    </row>
    <row r="1034" spans="1:11" x14ac:dyDescent="0.3">
      <c r="A1034" s="51" t="str">
        <f t="shared" si="20"/>
        <v>AIR.DE</v>
      </c>
      <c r="B1034" s="52" t="s">
        <v>105</v>
      </c>
      <c r="C1034" s="50" t="s">
        <v>3953</v>
      </c>
      <c r="D1034" s="50">
        <f>DAX__2019_2020__33[[#This Row],[Open]]*(DAX__2019_2020__33[[#This Row],[Adj Close]]/DAX__2019_2020__33[[#This Row],[Close]])</f>
        <v>95.133872736883291</v>
      </c>
      <c r="E1034" s="50" t="s">
        <v>3954</v>
      </c>
      <c r="F1034" s="50" t="s">
        <v>3955</v>
      </c>
      <c r="G1034" s="50" t="s">
        <v>3956</v>
      </c>
      <c r="H1034" s="50" t="s">
        <v>3957</v>
      </c>
      <c r="I1034" s="50">
        <f>(DAX__2019_2020__33[[#This Row],[Adj Close]]-DAX__2019_2020__33[[#This Row],[Adj Open]])/DAX__2019_2020__33[[#This Row],[Adj Open]]</f>
        <v>-5.9368693041119899E-4</v>
      </c>
      <c r="J1034" s="50">
        <f>DAX__2019_2020__33[[#This Row],[Adj Close]]-DAX__2019_2020__33[[#This Row],[Adj Open]]</f>
        <v>-5.6479736883289888E-2</v>
      </c>
      <c r="K1034" s="50">
        <v>99274</v>
      </c>
    </row>
    <row r="1035" spans="1:11" x14ac:dyDescent="0.3">
      <c r="A1035" s="51" t="str">
        <f t="shared" si="20"/>
        <v>AIR.DE</v>
      </c>
      <c r="B1035" s="52" t="s">
        <v>106</v>
      </c>
      <c r="C1035" s="50" t="s">
        <v>3958</v>
      </c>
      <c r="D1035" s="50">
        <f>DAX__2019_2020__33[[#This Row],[Open]]*(DAX__2019_2020__33[[#This Row],[Adj Close]]/DAX__2019_2020__33[[#This Row],[Close]])</f>
        <v>95.265664223933413</v>
      </c>
      <c r="E1035" s="50" t="s">
        <v>3959</v>
      </c>
      <c r="F1035" s="50" t="s">
        <v>3960</v>
      </c>
      <c r="G1035" s="50" t="s">
        <v>3961</v>
      </c>
      <c r="H1035" s="50" t="s">
        <v>3962</v>
      </c>
      <c r="I1035" s="50">
        <f>(DAX__2019_2020__33[[#This Row],[Adj Close]]-DAX__2019_2020__33[[#This Row],[Adj Open]])/DAX__2019_2020__33[[#This Row],[Adj Open]]</f>
        <v>1.9763340506818898E-3</v>
      </c>
      <c r="J1035" s="50">
        <f>DAX__2019_2020__33[[#This Row],[Adj Close]]-DAX__2019_2020__33[[#This Row],[Adj Open]]</f>
        <v>0.1882767760665871</v>
      </c>
      <c r="K1035" s="50">
        <v>59896</v>
      </c>
    </row>
    <row r="1036" spans="1:11" x14ac:dyDescent="0.3">
      <c r="A1036" s="51" t="str">
        <f t="shared" si="20"/>
        <v>AIR.DE</v>
      </c>
      <c r="B1036" s="52" t="s">
        <v>107</v>
      </c>
      <c r="C1036" s="50" t="s">
        <v>3963</v>
      </c>
      <c r="D1036" s="50">
        <f>DAX__2019_2020__33[[#This Row],[Open]]*(DAX__2019_2020__33[[#This Row],[Adj Close]]/DAX__2019_2020__33[[#This Row],[Close]])</f>
        <v>96.131723914222562</v>
      </c>
      <c r="E1036" s="50" t="s">
        <v>3964</v>
      </c>
      <c r="F1036" s="50" t="s">
        <v>3960</v>
      </c>
      <c r="G1036" s="50" t="s">
        <v>3954</v>
      </c>
      <c r="H1036" s="50" t="s">
        <v>3965</v>
      </c>
      <c r="I1036" s="50">
        <f>(DAX__2019_2020__33[[#This Row],[Adj Close]]-DAX__2019_2020__33[[#This Row],[Adj Open]])/DAX__2019_2020__33[[#This Row],[Adj Open]]</f>
        <v>-1.9589697818550532E-4</v>
      </c>
      <c r="J1036" s="50">
        <f>DAX__2019_2020__33[[#This Row],[Adj Close]]-DAX__2019_2020__33[[#This Row],[Adj Open]]</f>
        <v>-1.8831914222559476E-2</v>
      </c>
      <c r="K1036" s="50">
        <v>62485</v>
      </c>
    </row>
    <row r="1037" spans="1:11" x14ac:dyDescent="0.3">
      <c r="A1037" s="51" t="str">
        <f t="shared" si="20"/>
        <v>AIR.DE</v>
      </c>
      <c r="B1037" s="52" t="s">
        <v>108</v>
      </c>
      <c r="C1037" s="50" t="s">
        <v>3966</v>
      </c>
      <c r="D1037" s="50">
        <f>DAX__2019_2020__33[[#This Row],[Open]]*(DAX__2019_2020__33[[#This Row],[Adj Close]]/DAX__2019_2020__33[[#This Row],[Close]])</f>
        <v>95.962276905434607</v>
      </c>
      <c r="E1037" s="50" t="s">
        <v>3967</v>
      </c>
      <c r="F1037" s="50" t="s">
        <v>3968</v>
      </c>
      <c r="G1037" s="50" t="s">
        <v>3969</v>
      </c>
      <c r="H1037" s="50" t="s">
        <v>3970</v>
      </c>
      <c r="I1037" s="50">
        <f>(DAX__2019_2020__33[[#This Row],[Adj Close]]-DAX__2019_2020__33[[#This Row],[Adj Open]])/DAX__2019_2020__33[[#This Row],[Adj Open]]</f>
        <v>9.8095936862932975E-4</v>
      </c>
      <c r="J1037" s="50">
        <f>DAX__2019_2020__33[[#This Row],[Adj Close]]-DAX__2019_2020__33[[#This Row],[Adj Open]]</f>
        <v>9.4135094565388044E-2</v>
      </c>
      <c r="K1037" s="50">
        <v>50992</v>
      </c>
    </row>
    <row r="1038" spans="1:11" x14ac:dyDescent="0.3">
      <c r="A1038" s="51" t="str">
        <f t="shared" si="20"/>
        <v>AIR.DE</v>
      </c>
      <c r="B1038" s="52" t="s">
        <v>109</v>
      </c>
      <c r="C1038" s="50" t="s">
        <v>3953</v>
      </c>
      <c r="D1038" s="50">
        <f>DAX__2019_2020__33[[#This Row],[Open]]*(DAX__2019_2020__33[[#This Row],[Adj Close]]/DAX__2019_2020__33[[#This Row],[Close]])</f>
        <v>95.133875242326781</v>
      </c>
      <c r="E1038" s="50" t="s">
        <v>3971</v>
      </c>
      <c r="F1038" s="50" t="s">
        <v>3972</v>
      </c>
      <c r="G1038" s="50" t="s">
        <v>3972</v>
      </c>
      <c r="H1038" s="50" t="s">
        <v>3973</v>
      </c>
      <c r="I1038" s="50">
        <f>(DAX__2019_2020__33[[#This Row],[Adj Close]]-DAX__2019_2020__33[[#This Row],[Adj Open]])/DAX__2019_2020__33[[#This Row],[Adj Open]]</f>
        <v>-1.1478290351836165E-2</v>
      </c>
      <c r="J1038" s="50">
        <f>DAX__2019_2020__33[[#This Row],[Adj Close]]-DAX__2019_2020__33[[#This Row],[Adj Open]]</f>
        <v>-1.0919742423267849</v>
      </c>
      <c r="K1038" s="50">
        <v>92268</v>
      </c>
    </row>
    <row r="1039" spans="1:11" x14ac:dyDescent="0.3">
      <c r="A1039" s="51" t="str">
        <f t="shared" si="20"/>
        <v>AIR.DE</v>
      </c>
      <c r="B1039" s="52" t="s">
        <v>110</v>
      </c>
      <c r="C1039" s="50" t="s">
        <v>3974</v>
      </c>
      <c r="D1039" s="50">
        <f>DAX__2019_2020__33[[#This Row],[Open]]*(DAX__2019_2020__33[[#This Row],[Adj Close]]/DAX__2019_2020__33[[#This Row],[Close]])</f>
        <v>93.66535546615998</v>
      </c>
      <c r="E1039" s="50" t="s">
        <v>3975</v>
      </c>
      <c r="F1039" s="50" t="s">
        <v>3976</v>
      </c>
      <c r="G1039" s="50" t="s">
        <v>3955</v>
      </c>
      <c r="H1039" s="50" t="s">
        <v>3977</v>
      </c>
      <c r="I1039" s="50">
        <f>(DAX__2019_2020__33[[#This Row],[Adj Close]]-DAX__2019_2020__33[[#This Row],[Adj Open]])/DAX__2019_2020__33[[#This Row],[Adj Open]]</f>
        <v>5.4271457286432867E-3</v>
      </c>
      <c r="J1039" s="50">
        <f>DAX__2019_2020__33[[#This Row],[Adj Close]]-DAX__2019_2020__33[[#This Row],[Adj Open]]</f>
        <v>0.50833553384002528</v>
      </c>
      <c r="K1039" s="50">
        <v>69029</v>
      </c>
    </row>
    <row r="1040" spans="1:11" x14ac:dyDescent="0.3">
      <c r="A1040" s="51" t="str">
        <f t="shared" si="20"/>
        <v>AIR.DE</v>
      </c>
      <c r="B1040" s="52" t="s">
        <v>111</v>
      </c>
      <c r="C1040" s="50" t="s">
        <v>3978</v>
      </c>
      <c r="D1040" s="50">
        <f>DAX__2019_2020__33[[#This Row],[Open]]*(DAX__2019_2020__33[[#This Row],[Adj Close]]/DAX__2019_2020__33[[#This Row],[Close]])</f>
        <v>96.545916068487955</v>
      </c>
      <c r="E1040" s="50" t="s">
        <v>3979</v>
      </c>
      <c r="F1040" s="50" t="s">
        <v>3980</v>
      </c>
      <c r="G1040" s="50" t="s">
        <v>3981</v>
      </c>
      <c r="H1040" s="50" t="s">
        <v>3982</v>
      </c>
      <c r="I1040" s="50">
        <f>(DAX__2019_2020__33[[#This Row],[Adj Close]]-DAX__2019_2020__33[[#This Row],[Adj Open]])/DAX__2019_2020__33[[#This Row],[Adj Open]]</f>
        <v>-6.4352185342280103E-3</v>
      </c>
      <c r="J1040" s="50">
        <f>DAX__2019_2020__33[[#This Row],[Adj Close]]-DAX__2019_2020__33[[#This Row],[Adj Open]]</f>
        <v>-0.62129406848795554</v>
      </c>
      <c r="K1040" s="50">
        <v>83335</v>
      </c>
    </row>
    <row r="1041" spans="1:11" x14ac:dyDescent="0.3">
      <c r="A1041" s="51" t="str">
        <f t="shared" si="20"/>
        <v>AIR.DE</v>
      </c>
      <c r="B1041" s="52" t="s">
        <v>112</v>
      </c>
      <c r="C1041" s="50" t="s">
        <v>3983</v>
      </c>
      <c r="D1041" s="50">
        <f>DAX__2019_2020__33[[#This Row],[Open]]*(DAX__2019_2020__33[[#This Row],[Adj Close]]/DAX__2019_2020__33[[#This Row],[Close]])</f>
        <v>96.03758472929772</v>
      </c>
      <c r="E1041" s="50" t="s">
        <v>3984</v>
      </c>
      <c r="F1041" s="50" t="s">
        <v>3959</v>
      </c>
      <c r="G1041" s="50" t="s">
        <v>3985</v>
      </c>
      <c r="H1041" s="50" t="s">
        <v>3986</v>
      </c>
      <c r="I1041" s="50">
        <f>(DAX__2019_2020__33[[#This Row],[Adj Close]]-DAX__2019_2020__33[[#This Row],[Adj Open]])/DAX__2019_2020__33[[#This Row],[Adj Open]]</f>
        <v>9.0178889144644416E-3</v>
      </c>
      <c r="J1041" s="50">
        <f>DAX__2019_2020__33[[#This Row],[Adj Close]]-DAX__2019_2020__33[[#This Row],[Adj Open]]</f>
        <v>0.86605627070227342</v>
      </c>
      <c r="K1041" s="50">
        <v>55908</v>
      </c>
    </row>
    <row r="1042" spans="1:11" x14ac:dyDescent="0.3">
      <c r="A1042" s="51" t="str">
        <f t="shared" si="20"/>
        <v>AIR.DE</v>
      </c>
      <c r="B1042" s="52" t="s">
        <v>113</v>
      </c>
      <c r="C1042" s="50" t="s">
        <v>3987</v>
      </c>
      <c r="D1042" s="50">
        <f>DAX__2019_2020__33[[#This Row],[Open]]*(DAX__2019_2020__33[[#This Row],[Adj Close]]/DAX__2019_2020__33[[#This Row],[Close]])</f>
        <v>97.223693361820466</v>
      </c>
      <c r="E1042" s="50" t="s">
        <v>3988</v>
      </c>
      <c r="F1042" s="50" t="s">
        <v>3989</v>
      </c>
      <c r="G1042" s="50" t="s">
        <v>3990</v>
      </c>
      <c r="H1042" s="50" t="s">
        <v>3991</v>
      </c>
      <c r="I1042" s="50">
        <f>(DAX__2019_2020__33[[#This Row],[Adj Close]]-DAX__2019_2020__33[[#This Row],[Adj Open]])/DAX__2019_2020__33[[#This Row],[Adj Open]]</f>
        <v>6.3904241517275797E-3</v>
      </c>
      <c r="J1042" s="50">
        <f>DAX__2019_2020__33[[#This Row],[Adj Close]]-DAX__2019_2020__33[[#This Row],[Adj Open]]</f>
        <v>0.62130063817953385</v>
      </c>
      <c r="K1042" s="50">
        <v>76902</v>
      </c>
    </row>
    <row r="1043" spans="1:11" x14ac:dyDescent="0.3">
      <c r="A1043" s="51" t="str">
        <f t="shared" si="20"/>
        <v>AIR.DE</v>
      </c>
      <c r="B1043" s="52" t="s">
        <v>114</v>
      </c>
      <c r="C1043" s="50" t="s">
        <v>3992</v>
      </c>
      <c r="D1043" s="50">
        <f>DAX__2019_2020__33[[#This Row],[Open]]*(DAX__2019_2020__33[[#This Row],[Adj Close]]/DAX__2019_2020__33[[#This Row],[Close]])</f>
        <v>102.90951253154927</v>
      </c>
      <c r="E1043" s="50" t="s">
        <v>3993</v>
      </c>
      <c r="F1043" s="50" t="s">
        <v>3994</v>
      </c>
      <c r="G1043" s="50" t="s">
        <v>3994</v>
      </c>
      <c r="H1043" s="50" t="s">
        <v>3995</v>
      </c>
      <c r="I1043" s="50">
        <f>(DAX__2019_2020__33[[#This Row],[Adj Close]]-DAX__2019_2020__33[[#This Row],[Adj Open]])/DAX__2019_2020__33[[#This Row],[Adj Open]]</f>
        <v>-1.7380186608122728E-2</v>
      </c>
      <c r="J1043" s="50">
        <f>DAX__2019_2020__33[[#This Row],[Adj Close]]-DAX__2019_2020__33[[#This Row],[Adj Open]]</f>
        <v>-1.7885865315492708</v>
      </c>
      <c r="K1043" s="50">
        <v>186580</v>
      </c>
    </row>
    <row r="1044" spans="1:11" x14ac:dyDescent="0.3">
      <c r="A1044" s="51" t="str">
        <f t="shared" si="20"/>
        <v>AIR.DE</v>
      </c>
      <c r="B1044" s="52" t="s">
        <v>115</v>
      </c>
      <c r="C1044" s="50" t="s">
        <v>3996</v>
      </c>
      <c r="D1044" s="50">
        <f>DAX__2019_2020__33[[#This Row],[Open]]*(DAX__2019_2020__33[[#This Row],[Adj Close]]/DAX__2019_2020__33[[#This Row],[Close]])</f>
        <v>100.83852294867171</v>
      </c>
      <c r="E1044" s="50" t="s">
        <v>3997</v>
      </c>
      <c r="F1044" s="50" t="s">
        <v>3996</v>
      </c>
      <c r="G1044" s="50" t="s">
        <v>3998</v>
      </c>
      <c r="H1044" s="50" t="s">
        <v>3999</v>
      </c>
      <c r="I1044" s="50">
        <f>(DAX__2019_2020__33[[#This Row],[Adj Close]]-DAX__2019_2020__33[[#This Row],[Adj Open]])/DAX__2019_2020__33[[#This Row],[Adj Open]]</f>
        <v>3.6781132278347645E-2</v>
      </c>
      <c r="J1044" s="50">
        <f>DAX__2019_2020__33[[#This Row],[Adj Close]]-DAX__2019_2020__33[[#This Row],[Adj Open]]</f>
        <v>3.7089550513282887</v>
      </c>
      <c r="K1044" s="50">
        <v>164306</v>
      </c>
    </row>
    <row r="1045" spans="1:11" x14ac:dyDescent="0.3">
      <c r="A1045" s="51" t="str">
        <f t="shared" si="20"/>
        <v>AIR.DE</v>
      </c>
      <c r="B1045" s="52" t="s">
        <v>116</v>
      </c>
      <c r="C1045" s="50" t="s">
        <v>4000</v>
      </c>
      <c r="D1045" s="50">
        <f>DAX__2019_2020__33[[#This Row],[Open]]*(DAX__2019_2020__33[[#This Row],[Adj Close]]/DAX__2019_2020__33[[#This Row],[Close]])</f>
        <v>104.56631359091733</v>
      </c>
      <c r="E1045" s="50" t="s">
        <v>4001</v>
      </c>
      <c r="F1045" s="50" t="s">
        <v>4002</v>
      </c>
      <c r="G1045" s="50" t="s">
        <v>4003</v>
      </c>
      <c r="H1045" s="50" t="s">
        <v>4004</v>
      </c>
      <c r="I1045" s="50">
        <f>(DAX__2019_2020__33[[#This Row],[Adj Close]]-DAX__2019_2020__33[[#This Row],[Adj Open]])/DAX__2019_2020__33[[#This Row],[Adj Open]]</f>
        <v>2.7007111505094805E-3</v>
      </c>
      <c r="J1045" s="50">
        <f>DAX__2019_2020__33[[#This Row],[Adj Close]]-DAX__2019_2020__33[[#This Row],[Adj Open]]</f>
        <v>0.28240340908266148</v>
      </c>
      <c r="K1045" s="50">
        <v>71044</v>
      </c>
    </row>
    <row r="1046" spans="1:11" x14ac:dyDescent="0.3">
      <c r="A1046" s="51" t="str">
        <f t="shared" si="20"/>
        <v>AIR.DE</v>
      </c>
      <c r="B1046" s="52" t="s">
        <v>117</v>
      </c>
      <c r="C1046" s="50" t="s">
        <v>4005</v>
      </c>
      <c r="D1046" s="50">
        <f>DAX__2019_2020__33[[#This Row],[Open]]*(DAX__2019_2020__33[[#This Row],[Adj Close]]/DAX__2019_2020__33[[#This Row],[Close]])</f>
        <v>105.22526422507451</v>
      </c>
      <c r="E1046" s="50" t="s">
        <v>4005</v>
      </c>
      <c r="F1046" s="50" t="s">
        <v>4006</v>
      </c>
      <c r="G1046" s="50" t="s">
        <v>4007</v>
      </c>
      <c r="H1046" s="50" t="s">
        <v>4008</v>
      </c>
      <c r="I1046" s="50">
        <f>(DAX__2019_2020__33[[#This Row],[Adj Close]]-DAX__2019_2020__33[[#This Row],[Adj Open]])/DAX__2019_2020__33[[#This Row],[Adj Open]]</f>
        <v>-4.2941134755244302E-3</v>
      </c>
      <c r="J1046" s="50">
        <f>DAX__2019_2020__33[[#This Row],[Adj Close]]-DAX__2019_2020__33[[#This Row],[Adj Open]]</f>
        <v>-0.4518492250745112</v>
      </c>
      <c r="K1046" s="50">
        <v>68886</v>
      </c>
    </row>
    <row r="1047" spans="1:11" x14ac:dyDescent="0.3">
      <c r="A1047" s="51" t="str">
        <f t="shared" si="20"/>
        <v>AIR.DE</v>
      </c>
      <c r="B1047" s="52" t="s">
        <v>118</v>
      </c>
      <c r="C1047" s="50" t="s">
        <v>4007</v>
      </c>
      <c r="D1047" s="50">
        <f>DAX__2019_2020__33[[#This Row],[Open]]*(DAX__2019_2020__33[[#This Row],[Adj Close]]/DAX__2019_2020__33[[#This Row],[Close]])</f>
        <v>104.77341597355473</v>
      </c>
      <c r="E1047" s="50" t="s">
        <v>4009</v>
      </c>
      <c r="F1047" s="50" t="s">
        <v>4010</v>
      </c>
      <c r="G1047" s="50" t="s">
        <v>4011</v>
      </c>
      <c r="H1047" s="50" t="s">
        <v>4012</v>
      </c>
      <c r="I1047" s="50">
        <f>(DAX__2019_2020__33[[#This Row],[Adj Close]]-DAX__2019_2020__33[[#This Row],[Adj Open]])/DAX__2019_2020__33[[#This Row],[Adj Open]]</f>
        <v>-1.7973045337646399E-4</v>
      </c>
      <c r="J1047" s="50">
        <f>DAX__2019_2020__33[[#This Row],[Adj Close]]-DAX__2019_2020__33[[#This Row],[Adj Open]]</f>
        <v>-1.8830973554727848E-2</v>
      </c>
      <c r="K1047" s="50">
        <v>75578</v>
      </c>
    </row>
    <row r="1048" spans="1:11" x14ac:dyDescent="0.3">
      <c r="A1048" s="51" t="str">
        <f t="shared" si="20"/>
        <v>AIR.DE</v>
      </c>
      <c r="B1048" s="52" t="s">
        <v>119</v>
      </c>
      <c r="C1048" s="50" t="s">
        <v>4013</v>
      </c>
      <c r="D1048" s="50">
        <f>DAX__2019_2020__33[[#This Row],[Open]]*(DAX__2019_2020__33[[#This Row],[Adj Close]]/DAX__2019_2020__33[[#This Row],[Close]])</f>
        <v>104.79224012735426</v>
      </c>
      <c r="E1048" s="50" t="s">
        <v>4014</v>
      </c>
      <c r="F1048" s="50" t="s">
        <v>4015</v>
      </c>
      <c r="G1048" s="50" t="s">
        <v>4016</v>
      </c>
      <c r="H1048" s="50" t="s">
        <v>4017</v>
      </c>
      <c r="I1048" s="50">
        <f>(DAX__2019_2020__33[[#This Row],[Adj Close]]-DAX__2019_2020__33[[#This Row],[Adj Open]])/DAX__2019_2020__33[[#This Row],[Adj Open]]</f>
        <v>1.6169601149838401E-3</v>
      </c>
      <c r="J1048" s="50">
        <f>DAX__2019_2020__33[[#This Row],[Adj Close]]-DAX__2019_2020__33[[#This Row],[Adj Open]]</f>
        <v>0.16944487264574093</v>
      </c>
      <c r="K1048" s="50">
        <v>70948</v>
      </c>
    </row>
    <row r="1049" spans="1:11" x14ac:dyDescent="0.3">
      <c r="A1049" s="51" t="str">
        <f t="shared" si="20"/>
        <v>AIR.DE</v>
      </c>
      <c r="B1049" s="52" t="s">
        <v>120</v>
      </c>
      <c r="C1049" s="50" t="s">
        <v>4018</v>
      </c>
      <c r="D1049" s="50">
        <f>DAX__2019_2020__33[[#This Row],[Open]]*(DAX__2019_2020__33[[#This Row],[Adj Close]]/DAX__2019_2020__33[[#This Row],[Close]])</f>
        <v>104.6604449353741</v>
      </c>
      <c r="E1049" s="50" t="s">
        <v>4019</v>
      </c>
      <c r="F1049" s="50" t="s">
        <v>4018</v>
      </c>
      <c r="G1049" s="50" t="s">
        <v>4019</v>
      </c>
      <c r="H1049" s="50" t="s">
        <v>4020</v>
      </c>
      <c r="I1049" s="50">
        <f>(DAX__2019_2020__33[[#This Row],[Adj Close]]-DAX__2019_2020__33[[#This Row],[Adj Open]])/DAX__2019_2020__33[[#This Row],[Adj Open]]</f>
        <v>2.4464849793128209E-2</v>
      </c>
      <c r="J1049" s="50">
        <f>DAX__2019_2020__33[[#This Row],[Adj Close]]-DAX__2019_2020__33[[#This Row],[Adj Open]]</f>
        <v>2.5605020646258936</v>
      </c>
      <c r="K1049" s="50">
        <v>51596</v>
      </c>
    </row>
    <row r="1050" spans="1:11" x14ac:dyDescent="0.3">
      <c r="A1050" s="51" t="str">
        <f t="shared" si="20"/>
        <v>AIR.DE</v>
      </c>
      <c r="B1050" s="52" t="s">
        <v>121</v>
      </c>
      <c r="C1050" s="50" t="s">
        <v>4021</v>
      </c>
      <c r="D1050" s="50">
        <f>DAX__2019_2020__33[[#This Row],[Open]]*(DAX__2019_2020__33[[#This Row],[Adj Close]]/DAX__2019_2020__33[[#This Row],[Close]])</f>
        <v>107.16445864058875</v>
      </c>
      <c r="E1050" s="50" t="s">
        <v>4022</v>
      </c>
      <c r="F1050" s="50" t="s">
        <v>4023</v>
      </c>
      <c r="G1050" s="50" t="s">
        <v>4024</v>
      </c>
      <c r="H1050" s="50" t="s">
        <v>4025</v>
      </c>
      <c r="I1050" s="50">
        <f>(DAX__2019_2020__33[[#This Row],[Adj Close]]-DAX__2019_2020__33[[#This Row],[Adj Open]])/DAX__2019_2020__33[[#This Row],[Adj Open]]</f>
        <v>-8.0815006353302608E-3</v>
      </c>
      <c r="J1050" s="50">
        <f>DAX__2019_2020__33[[#This Row],[Adj Close]]-DAX__2019_2020__33[[#This Row],[Adj Open]]</f>
        <v>-0.86604964058874145</v>
      </c>
      <c r="K1050" s="50">
        <v>52202</v>
      </c>
    </row>
    <row r="1051" spans="1:11" x14ac:dyDescent="0.3">
      <c r="A1051" s="51" t="str">
        <f t="shared" si="20"/>
        <v>AIR.DE</v>
      </c>
      <c r="B1051" s="52" t="s">
        <v>122</v>
      </c>
      <c r="C1051" s="50" t="s">
        <v>4026</v>
      </c>
      <c r="D1051" s="50">
        <f>DAX__2019_2020__33[[#This Row],[Open]]*(DAX__2019_2020__33[[#This Row],[Adj Close]]/DAX__2019_2020__33[[#This Row],[Close]])</f>
        <v>106.05366748441676</v>
      </c>
      <c r="E1051" s="50" t="s">
        <v>4027</v>
      </c>
      <c r="F1051" s="50" t="s">
        <v>4028</v>
      </c>
      <c r="G1051" s="50" t="s">
        <v>4029</v>
      </c>
      <c r="H1051" s="50" t="s">
        <v>4030</v>
      </c>
      <c r="I1051" s="50">
        <f>(DAX__2019_2020__33[[#This Row],[Adj Close]]-DAX__2019_2020__33[[#This Row],[Adj Open]])/DAX__2019_2020__33[[#This Row],[Adj Open]]</f>
        <v>3.5504525634491835E-3</v>
      </c>
      <c r="J1051" s="50">
        <f>DAX__2019_2020__33[[#This Row],[Adj Close]]-DAX__2019_2020__33[[#This Row],[Adj Open]]</f>
        <v>0.37653851558323481</v>
      </c>
      <c r="K1051" s="50">
        <v>70508</v>
      </c>
    </row>
    <row r="1052" spans="1:11" x14ac:dyDescent="0.3">
      <c r="A1052" s="51" t="str">
        <f t="shared" si="20"/>
        <v>AIR.DE</v>
      </c>
      <c r="B1052" s="52" t="s">
        <v>123</v>
      </c>
      <c r="C1052" s="50" t="s">
        <v>4031</v>
      </c>
      <c r="D1052" s="50">
        <f>DAX__2019_2020__33[[#This Row],[Open]]*(DAX__2019_2020__33[[#This Row],[Adj Close]]/DAX__2019_2020__33[[#This Row],[Close]])</f>
        <v>106.2607517683419</v>
      </c>
      <c r="E1052" s="50" t="s">
        <v>4032</v>
      </c>
      <c r="F1052" s="50" t="s">
        <v>4033</v>
      </c>
      <c r="G1052" s="50" t="s">
        <v>4032</v>
      </c>
      <c r="H1052" s="50" t="s">
        <v>4034</v>
      </c>
      <c r="I1052" s="50">
        <f>(DAX__2019_2020__33[[#This Row],[Adj Close]]-DAX__2019_2020__33[[#This Row],[Adj Open]])/DAX__2019_2020__33[[#This Row],[Adj Open]]</f>
        <v>5.4925851920424517E-3</v>
      </c>
      <c r="J1052" s="50">
        <f>DAX__2019_2020__33[[#This Row],[Adj Close]]-DAX__2019_2020__33[[#This Row],[Adj Open]]</f>
        <v>0.58364623165809348</v>
      </c>
      <c r="K1052" s="50">
        <v>54546</v>
      </c>
    </row>
    <row r="1053" spans="1:11" x14ac:dyDescent="0.3">
      <c r="A1053" s="51" t="str">
        <f t="shared" si="20"/>
        <v>AIR.DE</v>
      </c>
      <c r="B1053" s="52" t="s">
        <v>124</v>
      </c>
      <c r="C1053" s="50" t="s">
        <v>4035</v>
      </c>
      <c r="D1053" s="50">
        <f>DAX__2019_2020__33[[#This Row],[Open]]*(DAX__2019_2020__33[[#This Row],[Adj Close]]/DAX__2019_2020__33[[#This Row],[Close]])</f>
        <v>106.54316632655306</v>
      </c>
      <c r="E1053" s="50" t="s">
        <v>4021</v>
      </c>
      <c r="F1053" s="50" t="s">
        <v>4036</v>
      </c>
      <c r="G1053" s="50" t="s">
        <v>4037</v>
      </c>
      <c r="H1053" s="50" t="s">
        <v>4038</v>
      </c>
      <c r="I1053" s="50">
        <f>(DAX__2019_2020__33[[#This Row],[Adj Close]]-DAX__2019_2020__33[[#This Row],[Adj Open]])/DAX__2019_2020__33[[#This Row],[Adj Open]]</f>
        <v>3.1807828238204013E-3</v>
      </c>
      <c r="J1053" s="50">
        <f>DAX__2019_2020__33[[#This Row],[Adj Close]]-DAX__2019_2020__33[[#This Row],[Adj Open]]</f>
        <v>0.33889067344694013</v>
      </c>
      <c r="K1053" s="50">
        <v>55131</v>
      </c>
    </row>
    <row r="1054" spans="1:11" x14ac:dyDescent="0.3">
      <c r="A1054" s="51" t="str">
        <f t="shared" si="20"/>
        <v>AIR.DE</v>
      </c>
      <c r="B1054" s="52" t="s">
        <v>125</v>
      </c>
      <c r="C1054" s="50" t="s">
        <v>4039</v>
      </c>
      <c r="D1054" s="50">
        <f>DAX__2019_2020__33[[#This Row],[Open]]*(DAX__2019_2020__33[[#This Row],[Adj Close]]/DAX__2019_2020__33[[#This Row],[Close]])</f>
        <v>108.030516688438</v>
      </c>
      <c r="E1054" s="50" t="s">
        <v>4039</v>
      </c>
      <c r="F1054" s="50" t="s">
        <v>4040</v>
      </c>
      <c r="G1054" s="50" t="s">
        <v>4041</v>
      </c>
      <c r="H1054" s="50" t="s">
        <v>4042</v>
      </c>
      <c r="I1054" s="50">
        <f>(DAX__2019_2020__33[[#This Row],[Adj Close]]-DAX__2019_2020__33[[#This Row],[Adj Open]])/DAX__2019_2020__33[[#This Row],[Adj Open]]</f>
        <v>-5.5768472363741974E-3</v>
      </c>
      <c r="J1054" s="50">
        <f>DAX__2019_2020__33[[#This Row],[Adj Close]]-DAX__2019_2020__33[[#This Row],[Adj Open]]</f>
        <v>-0.60246968843799209</v>
      </c>
      <c r="K1054" s="50">
        <v>47963</v>
      </c>
    </row>
    <row r="1055" spans="1:11" x14ac:dyDescent="0.3">
      <c r="A1055" s="51" t="str">
        <f t="shared" si="20"/>
        <v>AIR.DE</v>
      </c>
      <c r="B1055" s="52" t="s">
        <v>126</v>
      </c>
      <c r="C1055" s="50" t="s">
        <v>4043</v>
      </c>
      <c r="D1055" s="50">
        <f>DAX__2019_2020__33[[#This Row],[Open]]*(DAX__2019_2020__33[[#This Row],[Adj Close]]/DAX__2019_2020__33[[#This Row],[Close]])</f>
        <v>107.59749622875347</v>
      </c>
      <c r="E1055" s="50" t="s">
        <v>4044</v>
      </c>
      <c r="F1055" s="50" t="s">
        <v>4045</v>
      </c>
      <c r="G1055" s="50" t="s">
        <v>4046</v>
      </c>
      <c r="H1055" s="50" t="s">
        <v>4047</v>
      </c>
      <c r="I1055" s="50">
        <f>(DAX__2019_2020__33[[#This Row],[Adj Close]]-DAX__2019_2020__33[[#This Row],[Adj Open]])/DAX__2019_2020__33[[#This Row],[Adj Open]]</f>
        <v>-1.9247681034619797E-3</v>
      </c>
      <c r="J1055" s="50">
        <f>DAX__2019_2020__33[[#This Row],[Adj Close]]-DAX__2019_2020__33[[#This Row],[Adj Open]]</f>
        <v>-0.20710022875347533</v>
      </c>
      <c r="K1055" s="50">
        <v>47925</v>
      </c>
    </row>
    <row r="1056" spans="1:11" x14ac:dyDescent="0.3">
      <c r="A1056" s="51" t="str">
        <f t="shared" si="20"/>
        <v>AIR.DE</v>
      </c>
      <c r="B1056" s="52" t="s">
        <v>127</v>
      </c>
      <c r="C1056" s="50" t="s">
        <v>4032</v>
      </c>
      <c r="D1056" s="50">
        <f>DAX__2019_2020__33[[#This Row],[Open]]*(DAX__2019_2020__33[[#This Row],[Adj Close]]/DAX__2019_2020__33[[#This Row],[Close]])</f>
        <v>106.84440160525513</v>
      </c>
      <c r="E1056" s="50" t="s">
        <v>4048</v>
      </c>
      <c r="F1056" s="50" t="s">
        <v>4049</v>
      </c>
      <c r="G1056" s="50" t="s">
        <v>4050</v>
      </c>
      <c r="H1056" s="50" t="s">
        <v>4051</v>
      </c>
      <c r="I1056" s="50">
        <f>(DAX__2019_2020__33[[#This Row],[Adj Close]]-DAX__2019_2020__33[[#This Row],[Adj Open]])/DAX__2019_2020__33[[#This Row],[Adj Open]]</f>
        <v>-2.1145198237884875E-3</v>
      </c>
      <c r="J1056" s="50">
        <f>DAX__2019_2020__33[[#This Row],[Adj Close]]-DAX__2019_2020__33[[#This Row],[Adj Open]]</f>
        <v>-0.22592460525513047</v>
      </c>
      <c r="K1056" s="50">
        <v>57523</v>
      </c>
    </row>
    <row r="1057" spans="1:11" x14ac:dyDescent="0.3">
      <c r="A1057" s="51" t="str">
        <f t="shared" si="20"/>
        <v>AIR.DE</v>
      </c>
      <c r="B1057" s="52" t="s">
        <v>128</v>
      </c>
      <c r="C1057" s="50" t="s">
        <v>4052</v>
      </c>
      <c r="D1057" s="50">
        <f>DAX__2019_2020__33[[#This Row],[Open]]*(DAX__2019_2020__33[[#This Row],[Adj Close]]/DAX__2019_2020__33[[#This Row],[Close]])</f>
        <v>106.46785347074513</v>
      </c>
      <c r="E1057" s="50" t="s">
        <v>4053</v>
      </c>
      <c r="F1057" s="50" t="s">
        <v>4054</v>
      </c>
      <c r="G1057" s="50" t="s">
        <v>4055</v>
      </c>
      <c r="H1057" s="50" t="s">
        <v>4056</v>
      </c>
      <c r="I1057" s="50">
        <f>(DAX__2019_2020__33[[#This Row],[Adj Close]]-DAX__2019_2020__33[[#This Row],[Adj Open]])/DAX__2019_2020__33[[#This Row],[Adj Open]]</f>
        <v>4.774544735182038E-3</v>
      </c>
      <c r="J1057" s="50">
        <f>DAX__2019_2020__33[[#This Row],[Adj Close]]-DAX__2019_2020__33[[#This Row],[Adj Open]]</f>
        <v>0.50833552925487879</v>
      </c>
      <c r="K1057" s="50">
        <v>44434</v>
      </c>
    </row>
    <row r="1058" spans="1:11" x14ac:dyDescent="0.3">
      <c r="A1058" s="51" t="str">
        <f t="shared" si="20"/>
        <v>AIR.DE</v>
      </c>
      <c r="B1058" s="52" t="s">
        <v>129</v>
      </c>
      <c r="C1058" s="50" t="s">
        <v>4057</v>
      </c>
      <c r="D1058" s="50">
        <f>DAX__2019_2020__33[[#This Row],[Open]]*(DAX__2019_2020__33[[#This Row],[Adj Close]]/DAX__2019_2020__33[[#This Row],[Close]])</f>
        <v>106.58081816793224</v>
      </c>
      <c r="E1058" s="50" t="s">
        <v>4058</v>
      </c>
      <c r="F1058" s="50" t="s">
        <v>4059</v>
      </c>
      <c r="G1058" s="50" t="s">
        <v>4060</v>
      </c>
      <c r="H1058" s="50" t="s">
        <v>4061</v>
      </c>
      <c r="I1058" s="50">
        <f>(DAX__2019_2020__33[[#This Row],[Adj Close]]-DAX__2019_2020__33[[#This Row],[Adj Open]])/DAX__2019_2020__33[[#This Row],[Adj Open]]</f>
        <v>-4.4161808477639055E-3</v>
      </c>
      <c r="J1058" s="50">
        <f>DAX__2019_2020__33[[#This Row],[Adj Close]]-DAX__2019_2020__33[[#This Row],[Adj Open]]</f>
        <v>-0.47068016793222966</v>
      </c>
      <c r="K1058" s="50">
        <v>89112</v>
      </c>
    </row>
    <row r="1059" spans="1:11" x14ac:dyDescent="0.3">
      <c r="A1059" s="51" t="str">
        <f t="shared" si="20"/>
        <v>AIR.DE</v>
      </c>
      <c r="B1059" s="52" t="s">
        <v>130</v>
      </c>
      <c r="C1059" s="50" t="s">
        <v>4062</v>
      </c>
      <c r="D1059" s="50">
        <f>DAX__2019_2020__33[[#This Row],[Open]]*(DAX__2019_2020__33[[#This Row],[Adj Close]]/DAX__2019_2020__33[[#This Row],[Close]])</f>
        <v>104.39686679497001</v>
      </c>
      <c r="E1059" s="50" t="s">
        <v>4063</v>
      </c>
      <c r="F1059" s="50" t="s">
        <v>4064</v>
      </c>
      <c r="G1059" s="50" t="s">
        <v>3997</v>
      </c>
      <c r="H1059" s="50" t="s">
        <v>4065</v>
      </c>
      <c r="I1059" s="50">
        <f>(DAX__2019_2020__33[[#This Row],[Adj Close]]-DAX__2019_2020__33[[#This Row],[Adj Open]])/DAX__2019_2020__33[[#This Row],[Adj Open]]</f>
        <v>7.0333452293355929E-3</v>
      </c>
      <c r="J1059" s="50">
        <f>DAX__2019_2020__33[[#This Row],[Adj Close]]-DAX__2019_2020__33[[#This Row],[Adj Open]]</f>
        <v>0.73425920502998565</v>
      </c>
      <c r="K1059" s="50">
        <v>85672</v>
      </c>
    </row>
    <row r="1060" spans="1:11" x14ac:dyDescent="0.3">
      <c r="A1060" s="51" t="str">
        <f t="shared" si="20"/>
        <v>AIR.DE</v>
      </c>
      <c r="B1060" s="52" t="s">
        <v>131</v>
      </c>
      <c r="C1060" s="50" t="s">
        <v>4066</v>
      </c>
      <c r="D1060" s="50">
        <f>DAX__2019_2020__33[[#This Row],[Open]]*(DAX__2019_2020__33[[#This Row],[Adj Close]]/DAX__2019_2020__33[[#This Row],[Close]])</f>
        <v>105.80891189526125</v>
      </c>
      <c r="E1060" s="50" t="s">
        <v>4035</v>
      </c>
      <c r="F1060" s="50" t="s">
        <v>4067</v>
      </c>
      <c r="G1060" s="50" t="s">
        <v>4029</v>
      </c>
      <c r="H1060" s="50" t="s">
        <v>4030</v>
      </c>
      <c r="I1060" s="50">
        <f>(DAX__2019_2020__33[[#This Row],[Adj Close]]-DAX__2019_2020__33[[#This Row],[Adj Open]])/DAX__2019_2020__33[[#This Row],[Adj Open]]</f>
        <v>5.8718504293264256E-3</v>
      </c>
      <c r="J1060" s="50">
        <f>DAX__2019_2020__33[[#This Row],[Adj Close]]-DAX__2019_2020__33[[#This Row],[Adj Open]]</f>
        <v>0.62129410473875168</v>
      </c>
      <c r="K1060" s="50">
        <v>68678</v>
      </c>
    </row>
    <row r="1061" spans="1:11" x14ac:dyDescent="0.3">
      <c r="A1061" s="51" t="str">
        <f t="shared" si="20"/>
        <v>AIR.DE</v>
      </c>
      <c r="B1061" s="52" t="s">
        <v>132</v>
      </c>
      <c r="C1061" s="50" t="s">
        <v>4068</v>
      </c>
      <c r="D1061" s="50">
        <f>DAX__2019_2020__33[[#This Row],[Open]]*(DAX__2019_2020__33[[#This Row],[Adj Close]]/DAX__2019_2020__33[[#This Row],[Close]])</f>
        <v>107.63513784184114</v>
      </c>
      <c r="E1061" s="50" t="s">
        <v>4069</v>
      </c>
      <c r="F1061" s="50" t="s">
        <v>4060</v>
      </c>
      <c r="G1061" s="50" t="s">
        <v>4070</v>
      </c>
      <c r="H1061" s="50" t="s">
        <v>4071</v>
      </c>
      <c r="I1061" s="50">
        <f>(DAX__2019_2020__33[[#This Row],[Adj Close]]-DAX__2019_2020__33[[#This Row],[Adj Open]])/DAX__2019_2020__33[[#This Row],[Adj Open]]</f>
        <v>1.9241036181249433E-3</v>
      </c>
      <c r="J1061" s="50">
        <f>DAX__2019_2020__33[[#This Row],[Adj Close]]-DAX__2019_2020__33[[#This Row],[Adj Open]]</f>
        <v>0.20710115815886354</v>
      </c>
      <c r="K1061" s="50">
        <v>150159</v>
      </c>
    </row>
    <row r="1062" spans="1:11" x14ac:dyDescent="0.3">
      <c r="A1062" s="51" t="str">
        <f t="shared" si="20"/>
        <v>AIR.DE</v>
      </c>
      <c r="B1062" s="52" t="s">
        <v>133</v>
      </c>
      <c r="C1062" s="50" t="s">
        <v>4072</v>
      </c>
      <c r="D1062" s="50">
        <f>DAX__2019_2020__33[[#This Row],[Open]]*(DAX__2019_2020__33[[#This Row],[Adj Close]]/DAX__2019_2020__33[[#This Row],[Close]])</f>
        <v>108.25644429987452</v>
      </c>
      <c r="E1062" s="50" t="s">
        <v>4073</v>
      </c>
      <c r="F1062" s="50" t="s">
        <v>4074</v>
      </c>
      <c r="G1062" s="50" t="s">
        <v>4075</v>
      </c>
      <c r="H1062" s="50" t="s">
        <v>4076</v>
      </c>
      <c r="I1062" s="50">
        <f>(DAX__2019_2020__33[[#This Row],[Adj Close]]-DAX__2019_2020__33[[#This Row],[Adj Open]])/DAX__2019_2020__33[[#This Row],[Adj Open]]</f>
        <v>1.6347800000000003E-2</v>
      </c>
      <c r="J1062" s="50">
        <f>DAX__2019_2020__33[[#This Row],[Adj Close]]-DAX__2019_2020__33[[#This Row],[Adj Open]]</f>
        <v>1.769754700125489</v>
      </c>
      <c r="K1062" s="50">
        <v>81124</v>
      </c>
    </row>
    <row r="1063" spans="1:11" x14ac:dyDescent="0.3">
      <c r="A1063" s="51" t="str">
        <f t="shared" si="20"/>
        <v>AIR.DE</v>
      </c>
      <c r="B1063" s="52" t="s">
        <v>134</v>
      </c>
      <c r="C1063" s="50" t="s">
        <v>4077</v>
      </c>
      <c r="D1063" s="50">
        <f>DAX__2019_2020__33[[#This Row],[Open]]*(DAX__2019_2020__33[[#This Row],[Adj Close]]/DAX__2019_2020__33[[#This Row],[Close]])</f>
        <v>110.36508896479199</v>
      </c>
      <c r="E1063" s="50" t="s">
        <v>4077</v>
      </c>
      <c r="F1063" s="50" t="s">
        <v>4078</v>
      </c>
      <c r="G1063" s="50" t="s">
        <v>4079</v>
      </c>
      <c r="H1063" s="50" t="s">
        <v>4080</v>
      </c>
      <c r="I1063" s="50">
        <f>(DAX__2019_2020__33[[#This Row],[Adj Close]]-DAX__2019_2020__33[[#This Row],[Adj Open]])/DAX__2019_2020__33[[#This Row],[Adj Open]]</f>
        <v>-2.3882549025633156E-3</v>
      </c>
      <c r="J1063" s="50">
        <f>DAX__2019_2020__33[[#This Row],[Adj Close]]-DAX__2019_2020__33[[#This Row],[Adj Open]]</f>
        <v>-0.26357996479200096</v>
      </c>
      <c r="K1063" s="50">
        <v>181593</v>
      </c>
    </row>
    <row r="1064" spans="1:11" x14ac:dyDescent="0.3">
      <c r="A1064" s="51" t="str">
        <f t="shared" si="20"/>
        <v>AIR.DE</v>
      </c>
      <c r="B1064" s="52" t="s">
        <v>135</v>
      </c>
      <c r="C1064" s="50" t="s">
        <v>4081</v>
      </c>
      <c r="D1064" s="50">
        <f>DAX__2019_2020__33[[#This Row],[Open]]*(DAX__2019_2020__33[[#This Row],[Adj Close]]/DAX__2019_2020__33[[#This Row],[Close]])</f>
        <v>109.95089711777848</v>
      </c>
      <c r="E1064" s="50" t="s">
        <v>4082</v>
      </c>
      <c r="F1064" s="50" t="s">
        <v>4081</v>
      </c>
      <c r="G1064" s="50" t="s">
        <v>4083</v>
      </c>
      <c r="H1064" s="50" t="s">
        <v>4084</v>
      </c>
      <c r="I1064" s="50">
        <f>(DAX__2019_2020__33[[#This Row],[Adj Close]]-DAX__2019_2020__33[[#This Row],[Adj Open]])/DAX__2019_2020__33[[#This Row],[Adj Open]]</f>
        <v>7.3630220711552357E-3</v>
      </c>
      <c r="J1064" s="50">
        <f>DAX__2019_2020__33[[#This Row],[Adj Close]]-DAX__2019_2020__33[[#This Row],[Adj Open]]</f>
        <v>0.80957088222152152</v>
      </c>
      <c r="K1064" s="50">
        <v>508671</v>
      </c>
    </row>
    <row r="1065" spans="1:11" x14ac:dyDescent="0.3">
      <c r="A1065" s="51" t="str">
        <f t="shared" si="20"/>
        <v>AIR.DE</v>
      </c>
      <c r="B1065" s="52" t="s">
        <v>136</v>
      </c>
      <c r="C1065" s="50" t="s">
        <v>4085</v>
      </c>
      <c r="D1065" s="50">
        <f>DAX__2019_2020__33[[#This Row],[Open]]*(DAX__2019_2020__33[[#This Row],[Adj Close]]/DAX__2019_2020__33[[#This Row],[Close]])</f>
        <v>111.08052728522142</v>
      </c>
      <c r="E1065" s="50" t="s">
        <v>4086</v>
      </c>
      <c r="F1065" s="50" t="s">
        <v>4087</v>
      </c>
      <c r="G1065" s="50" t="s">
        <v>4086</v>
      </c>
      <c r="H1065" s="50" t="s">
        <v>4088</v>
      </c>
      <c r="I1065" s="50">
        <f>(DAX__2019_2020__33[[#This Row],[Adj Close]]-DAX__2019_2020__33[[#This Row],[Adj Open]])/DAX__2019_2020__33[[#This Row],[Adj Open]]</f>
        <v>6.7798305084748036E-4</v>
      </c>
      <c r="J1065" s="50">
        <f>DAX__2019_2020__33[[#This Row],[Adj Close]]-DAX__2019_2020__33[[#This Row],[Adj Open]]</f>
        <v>7.53107147785812E-2</v>
      </c>
      <c r="K1065" s="50">
        <v>60057</v>
      </c>
    </row>
    <row r="1066" spans="1:11" x14ac:dyDescent="0.3">
      <c r="A1066" s="51" t="str">
        <f t="shared" si="20"/>
        <v>AIR.DE</v>
      </c>
      <c r="B1066" s="52" t="s">
        <v>137</v>
      </c>
      <c r="C1066" s="50" t="s">
        <v>4089</v>
      </c>
      <c r="D1066" s="50">
        <f>DAX__2019_2020__33[[#This Row],[Open]]*(DAX__2019_2020__33[[#This Row],[Adj Close]]/DAX__2019_2020__33[[#This Row],[Close]])</f>
        <v>111.60768539196752</v>
      </c>
      <c r="E1066" s="50" t="s">
        <v>4090</v>
      </c>
      <c r="F1066" s="50" t="s">
        <v>4091</v>
      </c>
      <c r="G1066" s="50" t="s">
        <v>4092</v>
      </c>
      <c r="H1066" s="50" t="s">
        <v>4093</v>
      </c>
      <c r="I1066" s="50">
        <f>(DAX__2019_2020__33[[#This Row],[Adj Close]]-DAX__2019_2020__33[[#This Row],[Adj Open]])/DAX__2019_2020__33[[#This Row],[Adj Open]]</f>
        <v>4.5546559472782475E-3</v>
      </c>
      <c r="J1066" s="50">
        <f>DAX__2019_2020__33[[#This Row],[Adj Close]]-DAX__2019_2020__33[[#This Row],[Adj Open]]</f>
        <v>0.50833460803248443</v>
      </c>
      <c r="K1066" s="50">
        <v>93747</v>
      </c>
    </row>
    <row r="1067" spans="1:11" x14ac:dyDescent="0.3">
      <c r="A1067" s="51" t="str">
        <f t="shared" si="20"/>
        <v>AIR.DE</v>
      </c>
      <c r="B1067" s="52" t="s">
        <v>138</v>
      </c>
      <c r="C1067" s="50" t="s">
        <v>4094</v>
      </c>
      <c r="D1067" s="50">
        <f>DAX__2019_2020__33[[#This Row],[Open]]*(DAX__2019_2020__33[[#This Row],[Adj Close]]/DAX__2019_2020__33[[#This Row],[Close]])</f>
        <v>112.07836765912232</v>
      </c>
      <c r="E1067" s="50" t="s">
        <v>4095</v>
      </c>
      <c r="F1067" s="50" t="s">
        <v>4096</v>
      </c>
      <c r="G1067" s="50" t="s">
        <v>4097</v>
      </c>
      <c r="H1067" s="50" t="s">
        <v>4098</v>
      </c>
      <c r="I1067" s="50">
        <f>(DAX__2019_2020__33[[#This Row],[Adj Close]]-DAX__2019_2020__33[[#This Row],[Adj Open]])/DAX__2019_2020__33[[#This Row],[Adj Open]]</f>
        <v>-1.0078926760942812E-2</v>
      </c>
      <c r="J1067" s="50">
        <f>DAX__2019_2020__33[[#This Row],[Adj Close]]-DAX__2019_2020__33[[#This Row],[Adj Open]]</f>
        <v>-1.1296296591223154</v>
      </c>
      <c r="K1067" s="50">
        <v>64784</v>
      </c>
    </row>
    <row r="1068" spans="1:11" x14ac:dyDescent="0.3">
      <c r="A1068" s="51" t="str">
        <f t="shared" si="20"/>
        <v>AIR.DE</v>
      </c>
      <c r="B1068" s="52" t="s">
        <v>139</v>
      </c>
      <c r="C1068" s="50" t="s">
        <v>4099</v>
      </c>
      <c r="D1068" s="50">
        <f>DAX__2019_2020__33[[#This Row],[Open]]*(DAX__2019_2020__33[[#This Row],[Adj Close]]/DAX__2019_2020__33[[#This Row],[Close]])</f>
        <v>111.4947188807307</v>
      </c>
      <c r="E1068" s="50" t="s">
        <v>4100</v>
      </c>
      <c r="F1068" s="50" t="s">
        <v>4101</v>
      </c>
      <c r="G1068" s="50" t="s">
        <v>4102</v>
      </c>
      <c r="H1068" s="50" t="s">
        <v>4103</v>
      </c>
      <c r="I1068" s="50">
        <f>(DAX__2019_2020__33[[#This Row],[Adj Close]]-DAX__2019_2020__33[[#This Row],[Adj Open]])/DAX__2019_2020__33[[#This Row],[Adj Open]]</f>
        <v>6.7540525708540333E-4</v>
      </c>
      <c r="J1068" s="50">
        <f>DAX__2019_2020__33[[#This Row],[Adj Close]]-DAX__2019_2020__33[[#This Row],[Adj Open]]</f>
        <v>7.5304119269304692E-2</v>
      </c>
      <c r="K1068" s="50">
        <v>46320</v>
      </c>
    </row>
    <row r="1069" spans="1:11" x14ac:dyDescent="0.3">
      <c r="A1069" s="51" t="str">
        <f t="shared" si="20"/>
        <v>AIR.DE</v>
      </c>
      <c r="B1069" s="52" t="s">
        <v>140</v>
      </c>
      <c r="C1069" s="50" t="s">
        <v>4104</v>
      </c>
      <c r="D1069" s="50">
        <f>DAX__2019_2020__33[[#This Row],[Open]]*(DAX__2019_2020__33[[#This Row],[Adj Close]]/DAX__2019_2020__33[[#This Row],[Close]])</f>
        <v>111.98422545012407</v>
      </c>
      <c r="E1069" s="50" t="s">
        <v>4105</v>
      </c>
      <c r="F1069" s="50" t="s">
        <v>4070</v>
      </c>
      <c r="G1069" s="50" t="s">
        <v>4070</v>
      </c>
      <c r="H1069" s="50" t="s">
        <v>4071</v>
      </c>
      <c r="I1069" s="50">
        <f>(DAX__2019_2020__33[[#This Row],[Adj Close]]-DAX__2019_2020__33[[#This Row],[Adj Open]])/DAX__2019_2020__33[[#This Row],[Adj Open]]</f>
        <v>-3.6987231312939142E-2</v>
      </c>
      <c r="J1069" s="50">
        <f>DAX__2019_2020__33[[#This Row],[Adj Close]]-DAX__2019_2020__33[[#This Row],[Adj Open]]</f>
        <v>-4.1419864501240653</v>
      </c>
      <c r="K1069" s="50">
        <v>90387</v>
      </c>
    </row>
    <row r="1070" spans="1:11" x14ac:dyDescent="0.3">
      <c r="A1070" s="51" t="str">
        <f t="shared" si="20"/>
        <v>AIR.DE</v>
      </c>
      <c r="B1070" s="52" t="s">
        <v>141</v>
      </c>
      <c r="C1070" s="50" t="s">
        <v>4106</v>
      </c>
      <c r="D1070" s="50">
        <f>DAX__2019_2020__33[[#This Row],[Open]]*(DAX__2019_2020__33[[#This Row],[Adj Close]]/DAX__2019_2020__33[[#This Row],[Close]])</f>
        <v>107.78575992869771</v>
      </c>
      <c r="E1070" s="50" t="s">
        <v>4039</v>
      </c>
      <c r="F1070" s="50" t="s">
        <v>4028</v>
      </c>
      <c r="G1070" s="50" t="s">
        <v>4107</v>
      </c>
      <c r="H1070" s="50" t="s">
        <v>4108</v>
      </c>
      <c r="I1070" s="50">
        <f>(DAX__2019_2020__33[[#This Row],[Adj Close]]-DAX__2019_2020__33[[#This Row],[Adj Open]])/DAX__2019_2020__33[[#This Row],[Adj Open]]</f>
        <v>-2.6201135371178427E-3</v>
      </c>
      <c r="J1070" s="50">
        <f>DAX__2019_2020__33[[#This Row],[Adj Close]]-DAX__2019_2020__33[[#This Row],[Adj Open]]</f>
        <v>-0.28241092869771478</v>
      </c>
      <c r="K1070" s="50">
        <v>81442</v>
      </c>
    </row>
    <row r="1071" spans="1:11" x14ac:dyDescent="0.3">
      <c r="A1071" s="51" t="str">
        <f t="shared" si="20"/>
        <v>AIR.DE</v>
      </c>
      <c r="B1071" s="52" t="s">
        <v>142</v>
      </c>
      <c r="C1071" s="50" t="s">
        <v>4078</v>
      </c>
      <c r="D1071" s="50">
        <f>DAX__2019_2020__33[[#This Row],[Open]]*(DAX__2019_2020__33[[#This Row],[Adj Close]]/DAX__2019_2020__33[[#This Row],[Close]])</f>
        <v>108.50119646416114</v>
      </c>
      <c r="E1071" s="50" t="s">
        <v>4101</v>
      </c>
      <c r="F1071" s="50" t="s">
        <v>4109</v>
      </c>
      <c r="G1071" s="50" t="s">
        <v>4110</v>
      </c>
      <c r="H1071" s="50" t="s">
        <v>4111</v>
      </c>
      <c r="I1071" s="50">
        <f>(DAX__2019_2020__33[[#This Row],[Adj Close]]-DAX__2019_2020__33[[#This Row],[Adj Open]])/DAX__2019_2020__33[[#This Row],[Adj Open]]</f>
        <v>9.3700675104967292E-3</v>
      </c>
      <c r="J1071" s="50">
        <f>DAX__2019_2020__33[[#This Row],[Adj Close]]-DAX__2019_2020__33[[#This Row],[Adj Open]]</f>
        <v>1.0166635358388589</v>
      </c>
      <c r="K1071" s="50">
        <v>94429</v>
      </c>
    </row>
    <row r="1072" spans="1:11" x14ac:dyDescent="0.3">
      <c r="A1072" s="51" t="str">
        <f t="shared" si="20"/>
        <v>AIR.DE</v>
      </c>
      <c r="B1072" s="52" t="s">
        <v>143</v>
      </c>
      <c r="C1072" s="50" t="s">
        <v>4096</v>
      </c>
      <c r="D1072" s="50">
        <f>DAX__2019_2020__33[[#This Row],[Open]]*(DAX__2019_2020__33[[#This Row],[Adj Close]]/DAX__2019_2020__33[[#This Row],[Close]])</f>
        <v>110.60984708669585</v>
      </c>
      <c r="E1072" s="50" t="s">
        <v>4112</v>
      </c>
      <c r="F1072" s="50" t="s">
        <v>4113</v>
      </c>
      <c r="G1072" s="50" t="s">
        <v>4114</v>
      </c>
      <c r="H1072" s="50" t="s">
        <v>4115</v>
      </c>
      <c r="I1072" s="50">
        <f>(DAX__2019_2020__33[[#This Row],[Adj Close]]-DAX__2019_2020__33[[#This Row],[Adj Open]])/DAX__2019_2020__33[[#This Row],[Adj Open]]</f>
        <v>-1.6340408510638366E-2</v>
      </c>
      <c r="J1072" s="50">
        <f>DAX__2019_2020__33[[#This Row],[Adj Close]]-DAX__2019_2020__33[[#This Row],[Adj Open]]</f>
        <v>-1.8074100866958531</v>
      </c>
      <c r="K1072" s="50">
        <v>60929</v>
      </c>
    </row>
    <row r="1073" spans="1:11" x14ac:dyDescent="0.3">
      <c r="A1073" s="51" t="str">
        <f t="shared" si="20"/>
        <v>AIR.DE</v>
      </c>
      <c r="B1073" s="52" t="s">
        <v>144</v>
      </c>
      <c r="C1073" s="50" t="s">
        <v>4114</v>
      </c>
      <c r="D1073" s="50">
        <f>DAX__2019_2020__33[[#This Row],[Open]]*(DAX__2019_2020__33[[#This Row],[Adj Close]]/DAX__2019_2020__33[[#This Row],[Close]])</f>
        <v>108.80243295131817</v>
      </c>
      <c r="E1073" s="50" t="s">
        <v>4116</v>
      </c>
      <c r="F1073" s="50" t="s">
        <v>4117</v>
      </c>
      <c r="G1073" s="50" t="s">
        <v>4118</v>
      </c>
      <c r="H1073" s="50" t="s">
        <v>4119</v>
      </c>
      <c r="I1073" s="50">
        <f>(DAX__2019_2020__33[[#This Row],[Adj Close]]-DAX__2019_2020__33[[#This Row],[Adj Open]])/DAX__2019_2020__33[[#This Row],[Adj Open]]</f>
        <v>5.8833707235963345E-3</v>
      </c>
      <c r="J1073" s="50">
        <f>DAX__2019_2020__33[[#This Row],[Adj Close]]-DAX__2019_2020__33[[#This Row],[Adj Open]]</f>
        <v>0.64012504868183839</v>
      </c>
      <c r="K1073" s="50">
        <v>57431</v>
      </c>
    </row>
    <row r="1074" spans="1:11" x14ac:dyDescent="0.3">
      <c r="A1074" s="51" t="str">
        <f t="shared" si="20"/>
        <v>AIR.DE</v>
      </c>
      <c r="B1074" s="52" t="s">
        <v>145</v>
      </c>
      <c r="C1074" s="50" t="s">
        <v>4120</v>
      </c>
      <c r="D1074" s="50">
        <f>DAX__2019_2020__33[[#This Row],[Open]]*(DAX__2019_2020__33[[#This Row],[Adj Close]]/DAX__2019_2020__33[[#This Row],[Close]])</f>
        <v>110.21448072333452</v>
      </c>
      <c r="E1074" s="50" t="s">
        <v>4121</v>
      </c>
      <c r="F1074" s="50" t="s">
        <v>4122</v>
      </c>
      <c r="G1074" s="50" t="s">
        <v>4123</v>
      </c>
      <c r="H1074" s="50" t="s">
        <v>4124</v>
      </c>
      <c r="I1074" s="50">
        <f>(DAX__2019_2020__33[[#This Row],[Adj Close]]-DAX__2019_2020__33[[#This Row],[Adj Open]])/DAX__2019_2020__33[[#This Row],[Adj Open]]</f>
        <v>6.4912366503034977E-3</v>
      </c>
      <c r="J1074" s="50">
        <f>DAX__2019_2020__33[[#This Row],[Adj Close]]-DAX__2019_2020__33[[#This Row],[Adj Open]]</f>
        <v>0.71542827666547737</v>
      </c>
      <c r="K1074" s="50">
        <v>49321</v>
      </c>
    </row>
    <row r="1075" spans="1:11" x14ac:dyDescent="0.3">
      <c r="A1075" s="51" t="str">
        <f t="shared" si="20"/>
        <v>AIR.DE</v>
      </c>
      <c r="B1075" s="52" t="s">
        <v>146</v>
      </c>
      <c r="C1075" s="50" t="s">
        <v>4092</v>
      </c>
      <c r="D1075" s="50">
        <f>DAX__2019_2020__33[[#This Row],[Open]]*(DAX__2019_2020__33[[#This Row],[Adj Close]]/DAX__2019_2020__33[[#This Row],[Close]])</f>
        <v>112.11602181381508</v>
      </c>
      <c r="E1075" s="50" t="s">
        <v>4125</v>
      </c>
      <c r="F1075" s="50" t="s">
        <v>4126</v>
      </c>
      <c r="G1075" s="50" t="s">
        <v>4127</v>
      </c>
      <c r="H1075" s="50" t="s">
        <v>4128</v>
      </c>
      <c r="I1075" s="50">
        <f>(DAX__2019_2020__33[[#This Row],[Adj Close]]-DAX__2019_2020__33[[#This Row],[Adj Open]])/DAX__2019_2020__33[[#This Row],[Adj Open]]</f>
        <v>-1.0915155514947901E-2</v>
      </c>
      <c r="J1075" s="50">
        <f>DAX__2019_2020__33[[#This Row],[Adj Close]]-DAX__2019_2020__33[[#This Row],[Adj Open]]</f>
        <v>-1.2237638138150828</v>
      </c>
      <c r="K1075" s="50">
        <v>58509</v>
      </c>
    </row>
    <row r="1076" spans="1:11" x14ac:dyDescent="0.3">
      <c r="A1076" s="51" t="str">
        <f t="shared" ref="A1076:A1139" si="21">"AIR.DE"</f>
        <v>AIR.DE</v>
      </c>
      <c r="B1076" s="52" t="s">
        <v>147</v>
      </c>
      <c r="C1076" s="50" t="s">
        <v>4129</v>
      </c>
      <c r="D1076" s="50">
        <f>DAX__2019_2020__33[[#This Row],[Open]]*(DAX__2019_2020__33[[#This Row],[Adj Close]]/DAX__2019_2020__33[[#This Row],[Close]])</f>
        <v>110.74163748875699</v>
      </c>
      <c r="E1076" s="50" t="s">
        <v>4130</v>
      </c>
      <c r="F1076" s="50" t="s">
        <v>4081</v>
      </c>
      <c r="G1076" s="50" t="s">
        <v>4126</v>
      </c>
      <c r="H1076" s="50" t="s">
        <v>4131</v>
      </c>
      <c r="I1076" s="50">
        <f>(DAX__2019_2020__33[[#This Row],[Adj Close]]-DAX__2019_2020__33[[#This Row],[Adj Open]])/DAX__2019_2020__33[[#This Row],[Adj Open]]</f>
        <v>-3.5701972421812692E-3</v>
      </c>
      <c r="J1076" s="50">
        <f>DAX__2019_2020__33[[#This Row],[Adj Close]]-DAX__2019_2020__33[[#This Row],[Adj Open]]</f>
        <v>-0.39536948875699807</v>
      </c>
      <c r="K1076" s="50">
        <v>61434</v>
      </c>
    </row>
    <row r="1077" spans="1:11" x14ac:dyDescent="0.3">
      <c r="A1077" s="51" t="str">
        <f t="shared" si="21"/>
        <v>AIR.DE</v>
      </c>
      <c r="B1077" s="52" t="s">
        <v>148</v>
      </c>
      <c r="C1077" s="50" t="s">
        <v>4132</v>
      </c>
      <c r="D1077" s="50">
        <f>DAX__2019_2020__33[[#This Row],[Open]]*(DAX__2019_2020__33[[#This Row],[Adj Close]]/DAX__2019_2020__33[[#This Row],[Close]])</f>
        <v>111.43823857428026</v>
      </c>
      <c r="E1077" s="50" t="s">
        <v>4133</v>
      </c>
      <c r="F1077" s="50" t="s">
        <v>4134</v>
      </c>
      <c r="G1077" s="50" t="s">
        <v>4135</v>
      </c>
      <c r="H1077" s="50" t="s">
        <v>4136</v>
      </c>
      <c r="I1077" s="50">
        <f>(DAX__2019_2020__33[[#This Row],[Adj Close]]-DAX__2019_2020__33[[#This Row],[Adj Open]])/DAX__2019_2020__33[[#This Row],[Adj Open]]</f>
        <v>1.3516134824702569E-3</v>
      </c>
      <c r="J1077" s="50">
        <f>DAX__2019_2020__33[[#This Row],[Adj Close]]-DAX__2019_2020__33[[#This Row],[Adj Open]]</f>
        <v>0.15062142571973425</v>
      </c>
      <c r="K1077" s="50">
        <v>53436</v>
      </c>
    </row>
    <row r="1078" spans="1:11" x14ac:dyDescent="0.3">
      <c r="A1078" s="51" t="str">
        <f t="shared" si="21"/>
        <v>AIR.DE</v>
      </c>
      <c r="B1078" s="52" t="s">
        <v>149</v>
      </c>
      <c r="C1078" s="50" t="s">
        <v>4137</v>
      </c>
      <c r="D1078" s="50">
        <f>DAX__2019_2020__33[[#This Row],[Open]]*(DAX__2019_2020__33[[#This Row],[Adj Close]]/DAX__2019_2020__33[[#This Row],[Close]])</f>
        <v>111.38176284386762</v>
      </c>
      <c r="E1078" s="50" t="s">
        <v>4138</v>
      </c>
      <c r="F1078" s="50" t="s">
        <v>4096</v>
      </c>
      <c r="G1078" s="50" t="s">
        <v>4097</v>
      </c>
      <c r="H1078" s="50" t="s">
        <v>4098</v>
      </c>
      <c r="I1078" s="50">
        <f>(DAX__2019_2020__33[[#This Row],[Adj Close]]-DAX__2019_2020__33[[#This Row],[Adj Open]])/DAX__2019_2020__33[[#This Row],[Adj Open]]</f>
        <v>-3.8877535496957241E-3</v>
      </c>
      <c r="J1078" s="50">
        <f>DAX__2019_2020__33[[#This Row],[Adj Close]]-DAX__2019_2020__33[[#This Row],[Adj Open]]</f>
        <v>-0.43302484386761364</v>
      </c>
      <c r="K1078" s="50">
        <v>61172</v>
      </c>
    </row>
    <row r="1079" spans="1:11" x14ac:dyDescent="0.3">
      <c r="A1079" s="51" t="str">
        <f t="shared" si="21"/>
        <v>AIR.DE</v>
      </c>
      <c r="B1079" s="52" t="s">
        <v>150</v>
      </c>
      <c r="C1079" s="50" t="s">
        <v>4139</v>
      </c>
      <c r="D1079" s="50">
        <f>DAX__2019_2020__33[[#This Row],[Open]]*(DAX__2019_2020__33[[#This Row],[Adj Close]]/DAX__2019_2020__33[[#This Row],[Close]])</f>
        <v>111.41941705801584</v>
      </c>
      <c r="E1079" s="50" t="s">
        <v>4082</v>
      </c>
      <c r="F1079" s="50" t="s">
        <v>4140</v>
      </c>
      <c r="G1079" s="50" t="s">
        <v>4141</v>
      </c>
      <c r="H1079" s="50" t="s">
        <v>4142</v>
      </c>
      <c r="I1079" s="50">
        <f>(DAX__2019_2020__33[[#This Row],[Adj Close]]-DAX__2019_2020__33[[#This Row],[Adj Open]])/DAX__2019_2020__33[[#This Row],[Adj Open]]</f>
        <v>2.534665406094495E-3</v>
      </c>
      <c r="J1079" s="50">
        <f>DAX__2019_2020__33[[#This Row],[Adj Close]]-DAX__2019_2020__33[[#This Row],[Adj Open]]</f>
        <v>0.28241094198416761</v>
      </c>
      <c r="K1079" s="50">
        <v>39134</v>
      </c>
    </row>
    <row r="1080" spans="1:11" x14ac:dyDescent="0.3">
      <c r="A1080" s="51" t="str">
        <f t="shared" si="21"/>
        <v>AIR.DE</v>
      </c>
      <c r="B1080" s="52" t="s">
        <v>151</v>
      </c>
      <c r="C1080" s="50" t="s">
        <v>4143</v>
      </c>
      <c r="D1080" s="50">
        <f>DAX__2019_2020__33[[#This Row],[Open]]*(DAX__2019_2020__33[[#This Row],[Adj Close]]/DAX__2019_2020__33[[#This Row],[Close]])</f>
        <v>112.49256813721567</v>
      </c>
      <c r="E1080" s="50" t="s">
        <v>4144</v>
      </c>
      <c r="F1080" s="50" t="s">
        <v>4145</v>
      </c>
      <c r="G1080" s="50" t="s">
        <v>4146</v>
      </c>
      <c r="H1080" s="50" t="s">
        <v>4147</v>
      </c>
      <c r="I1080" s="50">
        <f>(DAX__2019_2020__33[[#This Row],[Adj Close]]-DAX__2019_2020__33[[#This Row],[Adj Open]])/DAX__2019_2020__33[[#This Row],[Adj Open]]</f>
        <v>1.2050225941422637E-2</v>
      </c>
      <c r="J1080" s="50">
        <f>DAX__2019_2020__33[[#This Row],[Adj Close]]-DAX__2019_2020__33[[#This Row],[Adj Open]]</f>
        <v>1.3555608627843299</v>
      </c>
      <c r="K1080" s="50">
        <v>73980</v>
      </c>
    </row>
    <row r="1081" spans="1:11" x14ac:dyDescent="0.3">
      <c r="A1081" s="51" t="str">
        <f t="shared" si="21"/>
        <v>AIR.DE</v>
      </c>
      <c r="B1081" s="52" t="s">
        <v>152</v>
      </c>
      <c r="C1081" s="50" t="s">
        <v>4138</v>
      </c>
      <c r="D1081" s="50">
        <f>DAX__2019_2020__33[[#This Row],[Open]]*(DAX__2019_2020__33[[#This Row],[Adj Close]]/DAX__2019_2020__33[[#This Row],[Close]])</f>
        <v>111.73947024511727</v>
      </c>
      <c r="E1081" s="50" t="s">
        <v>4148</v>
      </c>
      <c r="F1081" s="50" t="s">
        <v>4149</v>
      </c>
      <c r="G1081" s="50" t="s">
        <v>4145</v>
      </c>
      <c r="H1081" s="50" t="s">
        <v>4150</v>
      </c>
      <c r="I1081" s="50">
        <f>(DAX__2019_2020__33[[#This Row],[Adj Close]]-DAX__2019_2020__33[[#This Row],[Adj Open]])/DAX__2019_2020__33[[#This Row],[Adj Open]]</f>
        <v>-1.6848947350857483E-3</v>
      </c>
      <c r="J1081" s="50">
        <f>DAX__2019_2020__33[[#This Row],[Adj Close]]-DAX__2019_2020__33[[#This Row],[Adj Open]]</f>
        <v>-0.18826924511726872</v>
      </c>
      <c r="K1081" s="50">
        <v>79735</v>
      </c>
    </row>
    <row r="1082" spans="1:11" x14ac:dyDescent="0.3">
      <c r="A1082" s="51" t="str">
        <f t="shared" si="21"/>
        <v>AIR.DE</v>
      </c>
      <c r="B1082" s="52" t="s">
        <v>153</v>
      </c>
      <c r="C1082" s="50" t="s">
        <v>4151</v>
      </c>
      <c r="D1082" s="50">
        <f>DAX__2019_2020__33[[#This Row],[Open]]*(DAX__2019_2020__33[[#This Row],[Adj Close]]/DAX__2019_2020__33[[#This Row],[Close]])</f>
        <v>111.457074927626</v>
      </c>
      <c r="E1082" s="50" t="s">
        <v>4152</v>
      </c>
      <c r="F1082" s="50" t="s">
        <v>4153</v>
      </c>
      <c r="G1082" s="50" t="s">
        <v>4153</v>
      </c>
      <c r="H1082" s="50" t="s">
        <v>4154</v>
      </c>
      <c r="I1082" s="50">
        <f>(DAX__2019_2020__33[[#This Row],[Adj Close]]-DAX__2019_2020__33[[#This Row],[Adj Open]])/DAX__2019_2020__33[[#This Row],[Adj Open]]</f>
        <v>-1.5540574061814609E-2</v>
      </c>
      <c r="J1082" s="50">
        <f>DAX__2019_2020__33[[#This Row],[Adj Close]]-DAX__2019_2020__33[[#This Row],[Adj Open]]</f>
        <v>-1.7321069276259919</v>
      </c>
      <c r="K1082" s="50">
        <v>53807</v>
      </c>
    </row>
    <row r="1083" spans="1:11" x14ac:dyDescent="0.3">
      <c r="A1083" s="51" t="str">
        <f t="shared" si="21"/>
        <v>AIR.DE</v>
      </c>
      <c r="B1083" s="52" t="s">
        <v>154</v>
      </c>
      <c r="C1083" s="50" t="s">
        <v>4155</v>
      </c>
      <c r="D1083" s="50">
        <f>DAX__2019_2020__33[[#This Row],[Open]]*(DAX__2019_2020__33[[#This Row],[Adj Close]]/DAX__2019_2020__33[[#This Row],[Close]])</f>
        <v>109.83792452085108</v>
      </c>
      <c r="E1083" s="50" t="s">
        <v>4137</v>
      </c>
      <c r="F1083" s="50" t="s">
        <v>4156</v>
      </c>
      <c r="G1083" s="50" t="s">
        <v>4096</v>
      </c>
      <c r="H1083" s="50" t="s">
        <v>4157</v>
      </c>
      <c r="I1083" s="50">
        <f>(DAX__2019_2020__33[[#This Row],[Adj Close]]-DAX__2019_2020__33[[#This Row],[Adj Open]])/DAX__2019_2020__33[[#This Row],[Adj Open]]</f>
        <v>7.02776825505651E-3</v>
      </c>
      <c r="J1083" s="50">
        <f>DAX__2019_2020__33[[#This Row],[Adj Close]]-DAX__2019_2020__33[[#This Row],[Adj Open]]</f>
        <v>0.77191547914893022</v>
      </c>
      <c r="K1083" s="50">
        <v>50349</v>
      </c>
    </row>
    <row r="1084" spans="1:11" x14ac:dyDescent="0.3">
      <c r="A1084" s="51" t="str">
        <f t="shared" si="21"/>
        <v>AIR.DE</v>
      </c>
      <c r="B1084" s="52" t="s">
        <v>155</v>
      </c>
      <c r="C1084" s="50" t="s">
        <v>4158</v>
      </c>
      <c r="D1084" s="50">
        <f>DAX__2019_2020__33[[#This Row],[Open]]*(DAX__2019_2020__33[[#This Row],[Adj Close]]/DAX__2019_2020__33[[#This Row],[Close]])</f>
        <v>110.70398033524711</v>
      </c>
      <c r="E1084" s="50" t="s">
        <v>4159</v>
      </c>
      <c r="F1084" s="50" t="s">
        <v>4160</v>
      </c>
      <c r="G1084" s="50" t="s">
        <v>4141</v>
      </c>
      <c r="H1084" s="50" t="s">
        <v>4142</v>
      </c>
      <c r="I1084" s="50">
        <f>(DAX__2019_2020__33[[#This Row],[Adj Close]]-DAX__2019_2020__33[[#This Row],[Adj Open]])/DAX__2019_2020__33[[#This Row],[Adj Open]]</f>
        <v>9.0136566158786173E-3</v>
      </c>
      <c r="J1084" s="50">
        <f>DAX__2019_2020__33[[#This Row],[Adj Close]]-DAX__2019_2020__33[[#This Row],[Adj Open]]</f>
        <v>0.99784766475289643</v>
      </c>
      <c r="K1084" s="50">
        <v>69664</v>
      </c>
    </row>
    <row r="1085" spans="1:11" x14ac:dyDescent="0.3">
      <c r="A1085" s="51" t="str">
        <f t="shared" si="21"/>
        <v>AIR.DE</v>
      </c>
      <c r="B1085" s="52" t="s">
        <v>156</v>
      </c>
      <c r="C1085" s="50" t="s">
        <v>4161</v>
      </c>
      <c r="D1085" s="50">
        <f>DAX__2019_2020__33[[#This Row],[Open]]*(DAX__2019_2020__33[[#This Row],[Adj Close]]/DAX__2019_2020__33[[#This Row],[Close]])</f>
        <v>112.0932248096412</v>
      </c>
      <c r="E1085" s="50" t="s">
        <v>4140</v>
      </c>
      <c r="F1085" s="50" t="s">
        <v>4162</v>
      </c>
      <c r="G1085" s="50" t="s">
        <v>4163</v>
      </c>
      <c r="H1085" s="50" t="s">
        <v>4164</v>
      </c>
      <c r="I1085" s="50">
        <f>(DAX__2019_2020__33[[#This Row],[Adj Close]]-DAX__2019_2020__33[[#This Row],[Adj Open]])/DAX__2019_2020__33[[#This Row],[Adj Open]]</f>
        <v>-2.3845938065848618E-3</v>
      </c>
      <c r="J1085" s="50">
        <f>DAX__2019_2020__33[[#This Row],[Adj Close]]-DAX__2019_2020__33[[#This Row],[Adj Open]]</f>
        <v>-0.26729680964119495</v>
      </c>
      <c r="K1085" s="50">
        <v>70133</v>
      </c>
    </row>
    <row r="1086" spans="1:11" x14ac:dyDescent="0.3">
      <c r="A1086" s="51" t="str">
        <f t="shared" si="21"/>
        <v>AIR.DE</v>
      </c>
      <c r="B1086" s="52" t="s">
        <v>157</v>
      </c>
      <c r="C1086" s="50" t="s">
        <v>4134</v>
      </c>
      <c r="D1086" s="50">
        <f>DAX__2019_2020__33[[#This Row],[Open]]*(DAX__2019_2020__33[[#This Row],[Adj Close]]/DAX__2019_2020__33[[#This Row],[Close]])</f>
        <v>112.41780539936848</v>
      </c>
      <c r="E1086" s="50" t="s">
        <v>4112</v>
      </c>
      <c r="F1086" s="50" t="s">
        <v>4165</v>
      </c>
      <c r="G1086" s="50" t="s">
        <v>4158</v>
      </c>
      <c r="H1086" s="50" t="s">
        <v>4166</v>
      </c>
      <c r="I1086" s="50">
        <f>(DAX__2019_2020__33[[#This Row],[Adj Close]]-DAX__2019_2020__33[[#This Row],[Adj Open]])/DAX__2019_2020__33[[#This Row],[Adj Open]]</f>
        <v>-1.3587295964890653E-3</v>
      </c>
      <c r="J1086" s="50">
        <f>DAX__2019_2020__33[[#This Row],[Adj Close]]-DAX__2019_2020__33[[#This Row],[Adj Open]]</f>
        <v>-0.1527453993684702</v>
      </c>
      <c r="K1086" s="50">
        <v>42702</v>
      </c>
    </row>
    <row r="1087" spans="1:11" x14ac:dyDescent="0.3">
      <c r="A1087" s="51" t="str">
        <f t="shared" si="21"/>
        <v>AIR.DE</v>
      </c>
      <c r="B1087" s="52" t="s">
        <v>158</v>
      </c>
      <c r="C1087" s="50" t="s">
        <v>4167</v>
      </c>
      <c r="D1087" s="50">
        <f>DAX__2019_2020__33[[#This Row],[Open]]*(DAX__2019_2020__33[[#This Row],[Adj Close]]/DAX__2019_2020__33[[#This Row],[Close]])</f>
        <v>112.37961534824829</v>
      </c>
      <c r="E1087" s="50" t="s">
        <v>4168</v>
      </c>
      <c r="F1087" s="50" t="s">
        <v>4169</v>
      </c>
      <c r="G1087" s="50" t="s">
        <v>4152</v>
      </c>
      <c r="H1087" s="50" t="s">
        <v>4170</v>
      </c>
      <c r="I1087" s="50">
        <f>(DAX__2019_2020__33[[#This Row],[Adj Close]]-DAX__2019_2020__33[[#This Row],[Adj Open]])/DAX__2019_2020__33[[#This Row],[Adj Open]]</f>
        <v>1.0873249992581949E-2</v>
      </c>
      <c r="J1087" s="50">
        <f>DAX__2019_2020__33[[#This Row],[Adj Close]]-DAX__2019_2020__33[[#This Row],[Adj Open]]</f>
        <v>1.2219316517517029</v>
      </c>
      <c r="K1087" s="50">
        <v>40121</v>
      </c>
    </row>
    <row r="1088" spans="1:11" x14ac:dyDescent="0.3">
      <c r="A1088" s="51" t="str">
        <f t="shared" si="21"/>
        <v>AIR.DE</v>
      </c>
      <c r="B1088" s="52" t="s">
        <v>159</v>
      </c>
      <c r="C1088" s="50" t="s">
        <v>4105</v>
      </c>
      <c r="D1088" s="50">
        <f>DAX__2019_2020__33[[#This Row],[Open]]*(DAX__2019_2020__33[[#This Row],[Adj Close]]/DAX__2019_2020__33[[#This Row],[Close]])</f>
        <v>113.75429611999451</v>
      </c>
      <c r="E1088" s="50" t="s">
        <v>4171</v>
      </c>
      <c r="F1088" s="50" t="s">
        <v>4172</v>
      </c>
      <c r="G1088" s="50" t="s">
        <v>4173</v>
      </c>
      <c r="H1088" s="50" t="s">
        <v>4174</v>
      </c>
      <c r="I1088" s="50">
        <f>(DAX__2019_2020__33[[#This Row],[Adj Close]]-DAX__2019_2020__33[[#This Row],[Adj Open]])/DAX__2019_2020__33[[#This Row],[Adj Open]]</f>
        <v>8.3920775967748669E-3</v>
      </c>
      <c r="J1088" s="50">
        <f>DAX__2019_2020__33[[#This Row],[Adj Close]]-DAX__2019_2020__33[[#This Row],[Adj Open]]</f>
        <v>0.95463488000550001</v>
      </c>
      <c r="K1088" s="50">
        <v>60348</v>
      </c>
    </row>
    <row r="1089" spans="1:11" x14ac:dyDescent="0.3">
      <c r="A1089" s="51" t="str">
        <f t="shared" si="21"/>
        <v>AIR.DE</v>
      </c>
      <c r="B1089" s="52" t="s">
        <v>160</v>
      </c>
      <c r="C1089" s="50" t="s">
        <v>4175</v>
      </c>
      <c r="D1089" s="50">
        <f>DAX__2019_2020__33[[#This Row],[Open]]*(DAX__2019_2020__33[[#This Row],[Adj Close]]/DAX__2019_2020__33[[#This Row],[Close]])</f>
        <v>115.18624420510751</v>
      </c>
      <c r="E1089" s="50" t="s">
        <v>4176</v>
      </c>
      <c r="F1089" s="50" t="s">
        <v>4177</v>
      </c>
      <c r="G1089" s="50" t="s">
        <v>4176</v>
      </c>
      <c r="H1089" s="50" t="s">
        <v>4178</v>
      </c>
      <c r="I1089" s="50">
        <f>(DAX__2019_2020__33[[#This Row],[Adj Close]]-DAX__2019_2020__33[[#This Row],[Adj Open]])/DAX__2019_2020__33[[#This Row],[Adj Open]]</f>
        <v>1.823302608211411E-2</v>
      </c>
      <c r="J1089" s="50">
        <f>DAX__2019_2020__33[[#This Row],[Adj Close]]-DAX__2019_2020__33[[#This Row],[Adj Open]]</f>
        <v>2.1001937948924905</v>
      </c>
      <c r="K1089" s="50">
        <v>88953</v>
      </c>
    </row>
    <row r="1090" spans="1:11" x14ac:dyDescent="0.3">
      <c r="A1090" s="51" t="str">
        <f t="shared" si="21"/>
        <v>AIR.DE</v>
      </c>
      <c r="B1090" s="52" t="s">
        <v>161</v>
      </c>
      <c r="C1090" s="50" t="s">
        <v>4179</v>
      </c>
      <c r="D1090" s="50">
        <f>DAX__2019_2020__33[[#This Row],[Open]]*(DAX__2019_2020__33[[#This Row],[Adj Close]]/DAX__2019_2020__33[[#This Row],[Close]])</f>
        <v>117.4200819605684</v>
      </c>
      <c r="E1090" s="50" t="s">
        <v>4180</v>
      </c>
      <c r="F1090" s="50" t="s">
        <v>4181</v>
      </c>
      <c r="G1090" s="50" t="s">
        <v>4182</v>
      </c>
      <c r="H1090" s="50" t="s">
        <v>4183</v>
      </c>
      <c r="I1090" s="50">
        <f>(DAX__2019_2020__33[[#This Row],[Adj Close]]-DAX__2019_2020__33[[#This Row],[Adj Open]])/DAX__2019_2020__33[[#This Row],[Adj Open]]</f>
        <v>-2.1138373983740542E-3</v>
      </c>
      <c r="J1090" s="50">
        <f>DAX__2019_2020__33[[#This Row],[Adj Close]]-DAX__2019_2020__33[[#This Row],[Adj Open]]</f>
        <v>-0.24820696056839608</v>
      </c>
      <c r="K1090" s="50">
        <v>70790</v>
      </c>
    </row>
    <row r="1091" spans="1:11" x14ac:dyDescent="0.3">
      <c r="A1091" s="51" t="str">
        <f t="shared" si="21"/>
        <v>AIR.DE</v>
      </c>
      <c r="B1091" s="52" t="s">
        <v>162</v>
      </c>
      <c r="C1091" s="50" t="s">
        <v>4184</v>
      </c>
      <c r="D1091" s="50">
        <f>DAX__2019_2020__33[[#This Row],[Open]]*(DAX__2019_2020__33[[#This Row],[Adj Close]]/DAX__2019_2020__33[[#This Row],[Close]])</f>
        <v>117.09552226586463</v>
      </c>
      <c r="E1091" s="50" t="s">
        <v>4185</v>
      </c>
      <c r="F1091" s="50" t="s">
        <v>4186</v>
      </c>
      <c r="G1091" s="50" t="s">
        <v>4187</v>
      </c>
      <c r="H1091" s="50" t="s">
        <v>4188</v>
      </c>
      <c r="I1091" s="50">
        <f>(DAX__2019_2020__33[[#This Row],[Adj Close]]-DAX__2019_2020__33[[#This Row],[Adj Open]])/DAX__2019_2020__33[[#This Row],[Adj Open]]</f>
        <v>-6.6852109347722947E-3</v>
      </c>
      <c r="J1091" s="50">
        <f>DAX__2019_2020__33[[#This Row],[Adj Close]]-DAX__2019_2020__33[[#This Row],[Adj Open]]</f>
        <v>-0.78280826586463093</v>
      </c>
      <c r="K1091" s="50">
        <v>41171</v>
      </c>
    </row>
    <row r="1092" spans="1:11" x14ac:dyDescent="0.3">
      <c r="A1092" s="51" t="str">
        <f t="shared" si="21"/>
        <v>AIR.DE</v>
      </c>
      <c r="B1092" s="52" t="s">
        <v>163</v>
      </c>
      <c r="C1092" s="50" t="s">
        <v>4189</v>
      </c>
      <c r="D1092" s="50">
        <f>DAX__2019_2020__33[[#This Row],[Open]]*(DAX__2019_2020__33[[#This Row],[Adj Close]]/DAX__2019_2020__33[[#This Row],[Close]])</f>
        <v>116.48454329157265</v>
      </c>
      <c r="E1092" s="50" t="s">
        <v>4179</v>
      </c>
      <c r="F1092" s="50" t="s">
        <v>4190</v>
      </c>
      <c r="G1092" s="50" t="s">
        <v>4191</v>
      </c>
      <c r="H1092" s="50" t="s">
        <v>4192</v>
      </c>
      <c r="I1092" s="50">
        <f>(DAX__2019_2020__33[[#This Row],[Adj Close]]-DAX__2019_2020__33[[#This Row],[Adj Open]])/DAX__2019_2020__33[[#This Row],[Adj Open]]</f>
        <v>-2.130757305296493E-3</v>
      </c>
      <c r="J1092" s="50">
        <f>DAX__2019_2020__33[[#This Row],[Adj Close]]-DAX__2019_2020__33[[#This Row],[Adj Open]]</f>
        <v>-0.24820029157264401</v>
      </c>
      <c r="K1092" s="50">
        <v>64559</v>
      </c>
    </row>
    <row r="1093" spans="1:11" x14ac:dyDescent="0.3">
      <c r="A1093" s="51" t="str">
        <f t="shared" si="21"/>
        <v>AIR.DE</v>
      </c>
      <c r="B1093" s="52" t="s">
        <v>164</v>
      </c>
      <c r="C1093" s="50" t="s">
        <v>4189</v>
      </c>
      <c r="D1093" s="50">
        <f>DAX__2019_2020__33[[#This Row],[Open]]*(DAX__2019_2020__33[[#This Row],[Adj Close]]/DAX__2019_2020__33[[#This Row],[Close]])</f>
        <v>116.48453918254839</v>
      </c>
      <c r="E1093" s="50" t="s">
        <v>4193</v>
      </c>
      <c r="F1093" s="50" t="s">
        <v>4194</v>
      </c>
      <c r="G1093" s="50" t="s">
        <v>4195</v>
      </c>
      <c r="H1093" s="50" t="s">
        <v>4196</v>
      </c>
      <c r="I1093" s="50">
        <f>(DAX__2019_2020__33[[#This Row],[Adj Close]]-DAX__2019_2020__33[[#This Row],[Adj Open]])/DAX__2019_2020__33[[#This Row],[Adj Open]]</f>
        <v>7.5397887446267539E-3</v>
      </c>
      <c r="J1093" s="50">
        <f>DAX__2019_2020__33[[#This Row],[Adj Close]]-DAX__2019_2020__33[[#This Row],[Adj Open]]</f>
        <v>0.87826881745161245</v>
      </c>
      <c r="K1093" s="50">
        <v>45265</v>
      </c>
    </row>
    <row r="1094" spans="1:11" x14ac:dyDescent="0.3">
      <c r="A1094" s="51" t="str">
        <f t="shared" si="21"/>
        <v>AIR.DE</v>
      </c>
      <c r="B1094" s="52" t="s">
        <v>165</v>
      </c>
      <c r="C1094" s="50" t="s">
        <v>4193</v>
      </c>
      <c r="D1094" s="50">
        <f>DAX__2019_2020__33[[#This Row],[Open]]*(DAX__2019_2020__33[[#This Row],[Adj Close]]/DAX__2019_2020__33[[#This Row],[Close]])</f>
        <v>117.89740142451367</v>
      </c>
      <c r="E1094" s="50" t="s">
        <v>4197</v>
      </c>
      <c r="F1094" s="50" t="s">
        <v>4198</v>
      </c>
      <c r="G1094" s="50" t="s">
        <v>4199</v>
      </c>
      <c r="H1094" s="50" t="s">
        <v>4200</v>
      </c>
      <c r="I1094" s="50">
        <f>(DAX__2019_2020__33[[#This Row],[Adj Close]]-DAX__2019_2020__33[[#This Row],[Adj Open]])/DAX__2019_2020__33[[#This Row],[Adj Open]]</f>
        <v>-1.2631562753036415E-2</v>
      </c>
      <c r="J1094" s="50">
        <f>DAX__2019_2020__33[[#This Row],[Adj Close]]-DAX__2019_2020__33[[#This Row],[Adj Open]]</f>
        <v>-1.4892284245136693</v>
      </c>
      <c r="K1094" s="50">
        <v>103811</v>
      </c>
    </row>
    <row r="1095" spans="1:11" x14ac:dyDescent="0.3">
      <c r="A1095" s="51" t="str">
        <f t="shared" si="21"/>
        <v>AIR.DE</v>
      </c>
      <c r="B1095" s="52" t="s">
        <v>166</v>
      </c>
      <c r="C1095" s="50" t="s">
        <v>4201</v>
      </c>
      <c r="D1095" s="50">
        <f>DAX__2019_2020__33[[#This Row],[Open]]*(DAX__2019_2020__33[[#This Row],[Adj Close]]/DAX__2019_2020__33[[#This Row],[Close]])</f>
        <v>116.08359409807467</v>
      </c>
      <c r="E1095" s="50" t="s">
        <v>4201</v>
      </c>
      <c r="F1095" s="50" t="s">
        <v>4202</v>
      </c>
      <c r="G1095" s="50" t="s">
        <v>4202</v>
      </c>
      <c r="H1095" s="50" t="s">
        <v>4203</v>
      </c>
      <c r="I1095" s="50">
        <f>(DAX__2019_2020__33[[#This Row],[Adj Close]]-DAX__2019_2020__33[[#This Row],[Adj Open]])/DAX__2019_2020__33[[#This Row],[Adj Open]]</f>
        <v>-1.4638141688127311E-2</v>
      </c>
      <c r="J1095" s="50">
        <f>DAX__2019_2020__33[[#This Row],[Adj Close]]-DAX__2019_2020__33[[#This Row],[Adj Open]]</f>
        <v>-1.6992480980746762</v>
      </c>
      <c r="K1095" s="50">
        <v>68770</v>
      </c>
    </row>
    <row r="1096" spans="1:11" x14ac:dyDescent="0.3">
      <c r="A1096" s="51" t="str">
        <f t="shared" si="21"/>
        <v>AIR.DE</v>
      </c>
      <c r="B1096" s="52" t="s">
        <v>167</v>
      </c>
      <c r="C1096" s="50" t="s">
        <v>4143</v>
      </c>
      <c r="D1096" s="50">
        <f>DAX__2019_2020__33[[#This Row],[Open]]*(DAX__2019_2020__33[[#This Row],[Adj Close]]/DAX__2019_2020__33[[#This Row],[Close]])</f>
        <v>114.07886107972969</v>
      </c>
      <c r="E1096" s="50" t="s">
        <v>4204</v>
      </c>
      <c r="F1096" s="50" t="s">
        <v>4168</v>
      </c>
      <c r="G1096" s="50" t="s">
        <v>4205</v>
      </c>
      <c r="H1096" s="50" t="s">
        <v>4206</v>
      </c>
      <c r="I1096" s="50">
        <f>(DAX__2019_2020__33[[#This Row],[Adj Close]]-DAX__2019_2020__33[[#This Row],[Adj Open]])/DAX__2019_2020__33[[#This Row],[Adj Open]]</f>
        <v>1.1715397489540111E-3</v>
      </c>
      <c r="J1096" s="50">
        <f>DAX__2019_2020__33[[#This Row],[Adj Close]]-DAX__2019_2020__33[[#This Row],[Adj Open]]</f>
        <v>0.13364792027030603</v>
      </c>
      <c r="K1096" s="50">
        <v>48332</v>
      </c>
    </row>
    <row r="1097" spans="1:11" x14ac:dyDescent="0.3">
      <c r="A1097" s="51" t="str">
        <f t="shared" si="21"/>
        <v>AIR.DE</v>
      </c>
      <c r="B1097" s="52" t="s">
        <v>168</v>
      </c>
      <c r="C1097" s="50" t="s">
        <v>4116</v>
      </c>
      <c r="D1097" s="50">
        <f>DAX__2019_2020__33[[#This Row],[Open]]*(DAX__2019_2020__33[[#This Row],[Adj Close]]/DAX__2019_2020__33[[#This Row],[Close]])</f>
        <v>111.29133447833645</v>
      </c>
      <c r="E1097" s="50" t="s">
        <v>4202</v>
      </c>
      <c r="F1097" s="50" t="s">
        <v>4207</v>
      </c>
      <c r="G1097" s="50" t="s">
        <v>4208</v>
      </c>
      <c r="H1097" s="50" t="s">
        <v>4209</v>
      </c>
      <c r="I1097" s="50">
        <f>(DAX__2019_2020__33[[#This Row],[Adj Close]]-DAX__2019_2020__33[[#This Row],[Adj Open]])/DAX__2019_2020__33[[#This Row],[Adj Open]]</f>
        <v>2.6934285007131822E-2</v>
      </c>
      <c r="J1097" s="50">
        <f>DAX__2019_2020__33[[#This Row],[Adj Close]]-DAX__2019_2020__33[[#This Row],[Adj Open]]</f>
        <v>2.9975525216635504</v>
      </c>
      <c r="K1097" s="50">
        <v>88534</v>
      </c>
    </row>
    <row r="1098" spans="1:11" x14ac:dyDescent="0.3">
      <c r="A1098" s="51" t="str">
        <f t="shared" si="21"/>
        <v>AIR.DE</v>
      </c>
      <c r="B1098" s="52" t="s">
        <v>169</v>
      </c>
      <c r="C1098" s="50" t="s">
        <v>4210</v>
      </c>
      <c r="D1098" s="50">
        <f>DAX__2019_2020__33[[#This Row],[Open]]*(DAX__2019_2020__33[[#This Row],[Adj Close]]/DAX__2019_2020__33[[#This Row],[Close]])</f>
        <v>114.17432790972298</v>
      </c>
      <c r="E1098" s="50" t="s">
        <v>4211</v>
      </c>
      <c r="F1098" s="50" t="s">
        <v>4212</v>
      </c>
      <c r="G1098" s="50" t="s">
        <v>4083</v>
      </c>
      <c r="H1098" s="50" t="s">
        <v>4213</v>
      </c>
      <c r="I1098" s="50">
        <f>(DAX__2019_2020__33[[#This Row],[Adj Close]]-DAX__2019_2020__33[[#This Row],[Adj Open]])/DAX__2019_2020__33[[#This Row],[Adj Open]]</f>
        <v>-1.6220685889978045E-2</v>
      </c>
      <c r="J1098" s="50">
        <f>DAX__2019_2020__33[[#This Row],[Adj Close]]-DAX__2019_2020__33[[#This Row],[Adj Open]]</f>
        <v>-1.8519859097229698</v>
      </c>
      <c r="K1098" s="50">
        <v>140244</v>
      </c>
    </row>
    <row r="1099" spans="1:11" x14ac:dyDescent="0.3">
      <c r="A1099" s="51" t="str">
        <f t="shared" si="21"/>
        <v>AIR.DE</v>
      </c>
      <c r="B1099" s="52" t="s">
        <v>170</v>
      </c>
      <c r="C1099" s="50" t="s">
        <v>4091</v>
      </c>
      <c r="D1099" s="50">
        <f>DAX__2019_2020__33[[#This Row],[Open]]*(DAX__2019_2020__33[[#This Row],[Adj Close]]/DAX__2019_2020__33[[#This Row],[Close]])</f>
        <v>112.60872102403135</v>
      </c>
      <c r="E1099" s="50" t="s">
        <v>4095</v>
      </c>
      <c r="F1099" s="50" t="s">
        <v>4214</v>
      </c>
      <c r="G1099" s="50" t="s">
        <v>4215</v>
      </c>
      <c r="H1099" s="50" t="s">
        <v>4216</v>
      </c>
      <c r="I1099" s="50">
        <f>(DAX__2019_2020__33[[#This Row],[Adj Close]]-DAX__2019_2020__33[[#This Row],[Adj Open]])/DAX__2019_2020__33[[#This Row],[Adj Open]]</f>
        <v>8.3079264861643243E-3</v>
      </c>
      <c r="J1099" s="50">
        <f>DAX__2019_2020__33[[#This Row],[Adj Close]]-DAX__2019_2020__33[[#This Row],[Adj Open]]</f>
        <v>0.93554497596863939</v>
      </c>
      <c r="K1099" s="50">
        <v>59403</v>
      </c>
    </row>
    <row r="1100" spans="1:11" x14ac:dyDescent="0.3">
      <c r="A1100" s="51" t="str">
        <f t="shared" si="21"/>
        <v>AIR.DE</v>
      </c>
      <c r="B1100" s="52" t="s">
        <v>171</v>
      </c>
      <c r="C1100" s="50" t="s">
        <v>4160</v>
      </c>
      <c r="D1100" s="50">
        <f>DAX__2019_2020__33[[#This Row],[Open]]*(DAX__2019_2020__33[[#This Row],[Adj Close]]/DAX__2019_2020__33[[#This Row],[Close]])</f>
        <v>111.94048377064323</v>
      </c>
      <c r="E1100" s="50" t="s">
        <v>4217</v>
      </c>
      <c r="F1100" s="50" t="s">
        <v>4218</v>
      </c>
      <c r="G1100" s="50" t="s">
        <v>4219</v>
      </c>
      <c r="H1100" s="50" t="s">
        <v>4220</v>
      </c>
      <c r="I1100" s="50">
        <f>(DAX__2019_2020__33[[#This Row],[Adj Close]]-DAX__2019_2020__33[[#This Row],[Adj Open]])/DAX__2019_2020__33[[#This Row],[Adj Open]]</f>
        <v>-4.6051593961255839E-3</v>
      </c>
      <c r="J1100" s="50">
        <f>DAX__2019_2020__33[[#This Row],[Adj Close]]-DAX__2019_2020__33[[#This Row],[Adj Open]]</f>
        <v>-0.51550377064322106</v>
      </c>
      <c r="K1100" s="50">
        <v>63683</v>
      </c>
    </row>
    <row r="1101" spans="1:11" x14ac:dyDescent="0.3">
      <c r="A1101" s="51" t="str">
        <f t="shared" si="21"/>
        <v>AIR.DE</v>
      </c>
      <c r="B1101" s="52" t="s">
        <v>172</v>
      </c>
      <c r="C1101" s="50" t="s">
        <v>4221</v>
      </c>
      <c r="D1101" s="50">
        <f>DAX__2019_2020__33[[#This Row],[Open]]*(DAX__2019_2020__33[[#This Row],[Adj Close]]/DAX__2019_2020__33[[#This Row],[Close]])</f>
        <v>112.20777369214349</v>
      </c>
      <c r="E1101" s="50" t="s">
        <v>4222</v>
      </c>
      <c r="F1101" s="50" t="s">
        <v>4223</v>
      </c>
      <c r="G1101" s="50" t="s">
        <v>4224</v>
      </c>
      <c r="H1101" s="50" t="s">
        <v>4225</v>
      </c>
      <c r="I1101" s="50">
        <f>(DAX__2019_2020__33[[#This Row],[Adj Close]]-DAX__2019_2020__33[[#This Row],[Adj Open]])/DAX__2019_2020__33[[#This Row],[Adj Open]]</f>
        <v>-6.8063637331431314E-4</v>
      </c>
      <c r="J1101" s="50">
        <f>DAX__2019_2020__33[[#This Row],[Adj Close]]-DAX__2019_2020__33[[#This Row],[Adj Open]]</f>
        <v>-7.6372692143493737E-2</v>
      </c>
      <c r="K1101" s="50">
        <v>70186</v>
      </c>
    </row>
    <row r="1102" spans="1:11" x14ac:dyDescent="0.3">
      <c r="A1102" s="51" t="str">
        <f t="shared" si="21"/>
        <v>AIR.DE</v>
      </c>
      <c r="B1102" s="52" t="s">
        <v>173</v>
      </c>
      <c r="C1102" s="50" t="s">
        <v>4214</v>
      </c>
      <c r="D1102" s="50">
        <f>DAX__2019_2020__33[[#This Row],[Open]]*(DAX__2019_2020__33[[#This Row],[Adj Close]]/DAX__2019_2020__33[[#This Row],[Close]])</f>
        <v>111.69228097029357</v>
      </c>
      <c r="E1102" s="50" t="s">
        <v>4169</v>
      </c>
      <c r="F1102" s="50" t="s">
        <v>4226</v>
      </c>
      <c r="G1102" s="50" t="s">
        <v>4227</v>
      </c>
      <c r="H1102" s="50" t="s">
        <v>4228</v>
      </c>
      <c r="I1102" s="50">
        <f>(DAX__2019_2020__33[[#This Row],[Adj Close]]-DAX__2019_2020__33[[#This Row],[Adj Open]])/DAX__2019_2020__33[[#This Row],[Adj Open]]</f>
        <v>-1.2478623931623953E-2</v>
      </c>
      <c r="J1102" s="50">
        <f>DAX__2019_2020__33[[#This Row],[Adj Close]]-DAX__2019_2020__33[[#This Row],[Adj Open]]</f>
        <v>-1.3937659702935719</v>
      </c>
      <c r="K1102" s="50">
        <v>76642</v>
      </c>
    </row>
    <row r="1103" spans="1:11" x14ac:dyDescent="0.3">
      <c r="A1103" s="51" t="str">
        <f t="shared" si="21"/>
        <v>AIR.DE</v>
      </c>
      <c r="B1103" s="52" t="s">
        <v>174</v>
      </c>
      <c r="C1103" s="50" t="s">
        <v>4096</v>
      </c>
      <c r="D1103" s="50">
        <f>DAX__2019_2020__33[[#This Row],[Open]]*(DAX__2019_2020__33[[#This Row],[Adj Close]]/DAX__2019_2020__33[[#This Row],[Close]])</f>
        <v>112.16958996688093</v>
      </c>
      <c r="E1103" s="50" t="s">
        <v>4229</v>
      </c>
      <c r="F1103" s="50" t="s">
        <v>4230</v>
      </c>
      <c r="G1103" s="50" t="s">
        <v>4215</v>
      </c>
      <c r="H1103" s="50" t="s">
        <v>4216</v>
      </c>
      <c r="I1103" s="50">
        <f>(DAX__2019_2020__33[[#This Row],[Adj Close]]-DAX__2019_2020__33[[#This Row],[Adj Open]])/DAX__2019_2020__33[[#This Row],[Adj Open]]</f>
        <v>1.2255336170212836E-2</v>
      </c>
      <c r="J1103" s="50">
        <f>DAX__2019_2020__33[[#This Row],[Adj Close]]-DAX__2019_2020__33[[#This Row],[Adj Open]]</f>
        <v>1.3746760331190586</v>
      </c>
      <c r="K1103" s="50">
        <v>96322</v>
      </c>
    </row>
    <row r="1104" spans="1:11" x14ac:dyDescent="0.3">
      <c r="A1104" s="51" t="str">
        <f t="shared" si="21"/>
        <v>AIR.DE</v>
      </c>
      <c r="B1104" s="52" t="s">
        <v>175</v>
      </c>
      <c r="C1104" s="50" t="s">
        <v>4082</v>
      </c>
      <c r="D1104" s="50">
        <f>DAX__2019_2020__33[[#This Row],[Open]]*(DAX__2019_2020__33[[#This Row],[Adj Close]]/DAX__2019_2020__33[[#This Row],[Close]])</f>
        <v>113.79247284009547</v>
      </c>
      <c r="E1104" s="50" t="s">
        <v>4231</v>
      </c>
      <c r="F1104" s="50" t="s">
        <v>4232</v>
      </c>
      <c r="G1104" s="50" t="s">
        <v>4231</v>
      </c>
      <c r="H1104" s="50" t="s">
        <v>4233</v>
      </c>
      <c r="I1104" s="50">
        <f>(DAX__2019_2020__33[[#This Row],[Adj Close]]-DAX__2019_2020__33[[#This Row],[Adj Open]])/DAX__2019_2020__33[[#This Row],[Adj Open]]</f>
        <v>1.3087290597834544E-2</v>
      </c>
      <c r="J1104" s="50">
        <f>DAX__2019_2020__33[[#This Row],[Adj Close]]-DAX__2019_2020__33[[#This Row],[Adj Open]]</f>
        <v>1.4892351599045242</v>
      </c>
      <c r="K1104" s="50">
        <v>83428</v>
      </c>
    </row>
    <row r="1105" spans="1:11" x14ac:dyDescent="0.3">
      <c r="A1105" s="51" t="str">
        <f t="shared" si="21"/>
        <v>AIR.DE</v>
      </c>
      <c r="B1105" s="52" t="s">
        <v>176</v>
      </c>
      <c r="C1105" s="50" t="s">
        <v>4234</v>
      </c>
      <c r="D1105" s="50">
        <f>DAX__2019_2020__33[[#This Row],[Open]]*(DAX__2019_2020__33[[#This Row],[Adj Close]]/DAX__2019_2020__33[[#This Row],[Close]])</f>
        <v>115.2435149961042</v>
      </c>
      <c r="E1105" s="50" t="s">
        <v>4235</v>
      </c>
      <c r="F1105" s="50" t="s">
        <v>4236</v>
      </c>
      <c r="G1105" s="50" t="s">
        <v>4237</v>
      </c>
      <c r="H1105" s="50" t="s">
        <v>4238</v>
      </c>
      <c r="I1105" s="50">
        <f>(DAX__2019_2020__33[[#This Row],[Adj Close]]-DAX__2019_2020__33[[#This Row],[Adj Open]])/DAX__2019_2020__33[[#This Row],[Adj Open]]</f>
        <v>1.4744855742670154E-2</v>
      </c>
      <c r="J1105" s="50">
        <f>DAX__2019_2020__33[[#This Row],[Adj Close]]-DAX__2019_2020__33[[#This Row],[Adj Open]]</f>
        <v>1.699249003895801</v>
      </c>
      <c r="K1105" s="50">
        <v>65686</v>
      </c>
    </row>
    <row r="1106" spans="1:11" x14ac:dyDescent="0.3">
      <c r="A1106" s="51" t="str">
        <f t="shared" si="21"/>
        <v>AIR.DE</v>
      </c>
      <c r="B1106" s="52" t="s">
        <v>177</v>
      </c>
      <c r="C1106" s="50" t="s">
        <v>4237</v>
      </c>
      <c r="D1106" s="50">
        <f>DAX__2019_2020__33[[#This Row],[Open]]*(DAX__2019_2020__33[[#This Row],[Adj Close]]/DAX__2019_2020__33[[#This Row],[Close]])</f>
        <v>116.94277214557518</v>
      </c>
      <c r="E1106" s="50" t="s">
        <v>4182</v>
      </c>
      <c r="F1106" s="50" t="s">
        <v>4239</v>
      </c>
      <c r="G1106" s="50" t="s">
        <v>4240</v>
      </c>
      <c r="H1106" s="50" t="s">
        <v>4241</v>
      </c>
      <c r="I1106" s="50">
        <f>(DAX__2019_2020__33[[#This Row],[Adj Close]]-DAX__2019_2020__33[[#This Row],[Adj Open]])/DAX__2019_2020__33[[#This Row],[Adj Open]]</f>
        <v>-1.2408138775510259E-2</v>
      </c>
      <c r="J1106" s="50">
        <f>DAX__2019_2020__33[[#This Row],[Adj Close]]-DAX__2019_2020__33[[#This Row],[Adj Open]]</f>
        <v>-1.4510421455751725</v>
      </c>
      <c r="K1106" s="50">
        <v>56864</v>
      </c>
    </row>
    <row r="1107" spans="1:11" x14ac:dyDescent="0.3">
      <c r="A1107" s="51" t="str">
        <f t="shared" si="21"/>
        <v>AIR.DE</v>
      </c>
      <c r="B1107" s="52" t="s">
        <v>178</v>
      </c>
      <c r="C1107" s="50" t="s">
        <v>4242</v>
      </c>
      <c r="D1107" s="50">
        <f>DAX__2019_2020__33[[#This Row],[Open]]*(DAX__2019_2020__33[[#This Row],[Adj Close]]/DAX__2019_2020__33[[#This Row],[Close]])</f>
        <v>115.26260888242778</v>
      </c>
      <c r="E1107" s="50" t="s">
        <v>4243</v>
      </c>
      <c r="F1107" s="50" t="s">
        <v>4130</v>
      </c>
      <c r="G1107" s="50" t="s">
        <v>4244</v>
      </c>
      <c r="H1107" s="50" t="s">
        <v>4245</v>
      </c>
      <c r="I1107" s="50">
        <f>(DAX__2019_2020__33[[#This Row],[Adj Close]]-DAX__2019_2020__33[[#This Row],[Adj Open]])/DAX__2019_2020__33[[#This Row],[Adj Open]]</f>
        <v>-1.4245494686855945E-2</v>
      </c>
      <c r="J1107" s="50">
        <f>DAX__2019_2020__33[[#This Row],[Adj Close]]-DAX__2019_2020__33[[#This Row],[Adj Open]]</f>
        <v>-1.6419728824277797</v>
      </c>
      <c r="K1107" s="50">
        <v>42396</v>
      </c>
    </row>
    <row r="1108" spans="1:11" x14ac:dyDescent="0.3">
      <c r="A1108" s="51" t="str">
        <f t="shared" si="21"/>
        <v>AIR.DE</v>
      </c>
      <c r="B1108" s="52" t="s">
        <v>179</v>
      </c>
      <c r="C1108" s="50" t="s">
        <v>4152</v>
      </c>
      <c r="D1108" s="50">
        <f>DAX__2019_2020__33[[#This Row],[Open]]*(DAX__2019_2020__33[[#This Row],[Adj Close]]/DAX__2019_2020__33[[#This Row],[Close]])</f>
        <v>113.60154823548005</v>
      </c>
      <c r="E1108" s="50" t="s">
        <v>4246</v>
      </c>
      <c r="F1108" s="50" t="s">
        <v>4112</v>
      </c>
      <c r="G1108" s="50" t="s">
        <v>4247</v>
      </c>
      <c r="H1108" s="50" t="s">
        <v>4248</v>
      </c>
      <c r="I1108" s="50">
        <f>(DAX__2019_2020__33[[#This Row],[Adj Close]]-DAX__2019_2020__33[[#This Row],[Adj Open]])/DAX__2019_2020__33[[#This Row],[Adj Open]]</f>
        <v>-6.5546134453781952E-3</v>
      </c>
      <c r="J1108" s="50">
        <f>DAX__2019_2020__33[[#This Row],[Adj Close]]-DAX__2019_2020__33[[#This Row],[Adj Open]]</f>
        <v>-0.74461423548005712</v>
      </c>
      <c r="K1108" s="50">
        <v>37929</v>
      </c>
    </row>
    <row r="1109" spans="1:11" x14ac:dyDescent="0.3">
      <c r="A1109" s="51" t="str">
        <f t="shared" si="21"/>
        <v>AIR.DE</v>
      </c>
      <c r="B1109" s="52" t="s">
        <v>180</v>
      </c>
      <c r="C1109" s="50" t="s">
        <v>4249</v>
      </c>
      <c r="D1109" s="50">
        <f>DAX__2019_2020__33[[#This Row],[Open]]*(DAX__2019_2020__33[[#This Row],[Adj Close]]/DAX__2019_2020__33[[#This Row],[Close]])</f>
        <v>113.105140487216</v>
      </c>
      <c r="E1109" s="50" t="s">
        <v>4249</v>
      </c>
      <c r="F1109" s="50" t="s">
        <v>4250</v>
      </c>
      <c r="G1109" s="50" t="s">
        <v>4172</v>
      </c>
      <c r="H1109" s="50" t="s">
        <v>4251</v>
      </c>
      <c r="I1109" s="50">
        <f>(DAX__2019_2020__33[[#This Row],[Adj Close]]-DAX__2019_2020__33[[#This Row],[Adj Open]])/DAX__2019_2020__33[[#This Row],[Adj Open]]</f>
        <v>-2.3633186437377199E-3</v>
      </c>
      <c r="J1109" s="50">
        <f>DAX__2019_2020__33[[#This Row],[Adj Close]]-DAX__2019_2020__33[[#This Row],[Adj Open]]</f>
        <v>-0.2673034872160116</v>
      </c>
      <c r="K1109" s="50">
        <v>53999</v>
      </c>
    </row>
    <row r="1110" spans="1:11" x14ac:dyDescent="0.3">
      <c r="A1110" s="51" t="str">
        <f t="shared" si="21"/>
        <v>AIR.DE</v>
      </c>
      <c r="B1110" s="52" t="s">
        <v>181</v>
      </c>
      <c r="C1110" s="50" t="s">
        <v>4252</v>
      </c>
      <c r="D1110" s="50">
        <f>DAX__2019_2020__33[[#This Row],[Open]]*(DAX__2019_2020__33[[#This Row],[Adj Close]]/DAX__2019_2020__33[[#This Row],[Close]])</f>
        <v>112.28415560525438</v>
      </c>
      <c r="E1110" s="50" t="s">
        <v>4252</v>
      </c>
      <c r="F1110" s="50" t="s">
        <v>4253</v>
      </c>
      <c r="G1110" s="50" t="s">
        <v>4254</v>
      </c>
      <c r="H1110" s="50" t="s">
        <v>4255</v>
      </c>
      <c r="I1110" s="50">
        <f>(DAX__2019_2020__33[[#This Row],[Adj Close]]-DAX__2019_2020__33[[#This Row],[Adj Open]])/DAX__2019_2020__33[[#This Row],[Adj Open]]</f>
        <v>-2.3635495061158893E-2</v>
      </c>
      <c r="J1110" s="50">
        <f>DAX__2019_2020__33[[#This Row],[Adj Close]]-DAX__2019_2020__33[[#This Row],[Adj Open]]</f>
        <v>-2.6538916052543868</v>
      </c>
      <c r="K1110" s="50">
        <v>50279</v>
      </c>
    </row>
    <row r="1111" spans="1:11" x14ac:dyDescent="0.3">
      <c r="A1111" s="51" t="str">
        <f t="shared" si="21"/>
        <v>AIR.DE</v>
      </c>
      <c r="B1111" s="52" t="s">
        <v>182</v>
      </c>
      <c r="C1111" s="50" t="s">
        <v>4256</v>
      </c>
      <c r="D1111" s="50">
        <f>DAX__2019_2020__33[[#This Row],[Open]]*(DAX__2019_2020__33[[#This Row],[Adj Close]]/DAX__2019_2020__33[[#This Row],[Close]])</f>
        <v>110.37488747164379</v>
      </c>
      <c r="E1111" s="50" t="s">
        <v>4096</v>
      </c>
      <c r="F1111" s="50" t="s">
        <v>4257</v>
      </c>
      <c r="G1111" s="50" t="s">
        <v>4116</v>
      </c>
      <c r="H1111" s="50" t="s">
        <v>4258</v>
      </c>
      <c r="I1111" s="50">
        <f>(DAX__2019_2020__33[[#This Row],[Adj Close]]-DAX__2019_2020__33[[#This Row],[Adj Open]])/DAX__2019_2020__33[[#This Row],[Adj Open]]</f>
        <v>8.3030528895592856E-3</v>
      </c>
      <c r="J1111" s="50">
        <f>DAX__2019_2020__33[[#This Row],[Adj Close]]-DAX__2019_2020__33[[#This Row],[Adj Open]]</f>
        <v>0.91644852835621293</v>
      </c>
      <c r="K1111" s="50">
        <v>52838</v>
      </c>
    </row>
    <row r="1112" spans="1:11" x14ac:dyDescent="0.3">
      <c r="A1112" s="51" t="str">
        <f t="shared" si="21"/>
        <v>AIR.DE</v>
      </c>
      <c r="B1112" s="52" t="s">
        <v>183</v>
      </c>
      <c r="C1112" s="50" t="s">
        <v>4259</v>
      </c>
      <c r="D1112" s="50">
        <f>DAX__2019_2020__33[[#This Row],[Open]]*(DAX__2019_2020__33[[#This Row],[Adj Close]]/DAX__2019_2020__33[[#This Row],[Close]])</f>
        <v>112.15050494008872</v>
      </c>
      <c r="E1112" s="50" t="s">
        <v>4260</v>
      </c>
      <c r="F1112" s="50" t="s">
        <v>4122</v>
      </c>
      <c r="G1112" s="50" t="s">
        <v>4079</v>
      </c>
      <c r="H1112" s="50" t="s">
        <v>4261</v>
      </c>
      <c r="I1112" s="50">
        <f>(DAX__2019_2020__33[[#This Row],[Adj Close]]-DAX__2019_2020__33[[#This Row],[Adj Open]])/DAX__2019_2020__33[[#This Row],[Adj Open]]</f>
        <v>-4.4263192604787243E-3</v>
      </c>
      <c r="J1112" s="50">
        <f>DAX__2019_2020__33[[#This Row],[Adj Close]]-DAX__2019_2020__33[[#This Row],[Adj Open]]</f>
        <v>-0.49641394008872908</v>
      </c>
      <c r="K1112" s="50">
        <v>33732</v>
      </c>
    </row>
    <row r="1113" spans="1:11" x14ac:dyDescent="0.3">
      <c r="A1113" s="51" t="str">
        <f t="shared" si="21"/>
        <v>AIR.DE</v>
      </c>
      <c r="B1113" s="52" t="s">
        <v>184</v>
      </c>
      <c r="C1113" s="50" t="s">
        <v>4230</v>
      </c>
      <c r="D1113" s="50">
        <f>DAX__2019_2020__33[[#This Row],[Open]]*(DAX__2019_2020__33[[#This Row],[Adj Close]]/DAX__2019_2020__33[[#This Row],[Close]])</f>
        <v>111.73046172976321</v>
      </c>
      <c r="E1113" s="50" t="s">
        <v>4262</v>
      </c>
      <c r="F1113" s="50" t="s">
        <v>4263</v>
      </c>
      <c r="G1113" s="50" t="s">
        <v>4264</v>
      </c>
      <c r="H1113" s="50" t="s">
        <v>4265</v>
      </c>
      <c r="I1113" s="50">
        <f>(DAX__2019_2020__33[[#This Row],[Adj Close]]-DAX__2019_2020__33[[#This Row],[Adj Open]])/DAX__2019_2020__33[[#This Row],[Adj Open]]</f>
        <v>-6.8352955670258715E-3</v>
      </c>
      <c r="J1113" s="50">
        <f>DAX__2019_2020__33[[#This Row],[Adj Close]]-DAX__2019_2020__33[[#This Row],[Adj Open]]</f>
        <v>-0.7637107297632042</v>
      </c>
      <c r="K1113" s="50">
        <v>36026</v>
      </c>
    </row>
    <row r="1114" spans="1:11" x14ac:dyDescent="0.3">
      <c r="A1114" s="51" t="str">
        <f t="shared" si="21"/>
        <v>AIR.DE</v>
      </c>
      <c r="B1114" s="52" t="s">
        <v>185</v>
      </c>
      <c r="C1114" s="50" t="s">
        <v>4266</v>
      </c>
      <c r="D1114" s="50">
        <f>DAX__2019_2020__33[[#This Row],[Open]]*(DAX__2019_2020__33[[#This Row],[Adj Close]]/DAX__2019_2020__33[[#This Row],[Close]])</f>
        <v>109.97393258216822</v>
      </c>
      <c r="E1114" s="50" t="s">
        <v>4110</v>
      </c>
      <c r="F1114" s="50" t="s">
        <v>4267</v>
      </c>
      <c r="G1114" s="50" t="s">
        <v>4268</v>
      </c>
      <c r="H1114" s="50" t="s">
        <v>4269</v>
      </c>
      <c r="I1114" s="50">
        <f>(DAX__2019_2020__33[[#This Row],[Adj Close]]-DAX__2019_2020__33[[#This Row],[Adj Open]])/DAX__2019_2020__33[[#This Row],[Adj Open]]</f>
        <v>-7.1180557409215419E-3</v>
      </c>
      <c r="J1114" s="50">
        <f>DAX__2019_2020__33[[#This Row],[Adj Close]]-DAX__2019_2020__33[[#This Row],[Adj Open]]</f>
        <v>-0.78280058216822113</v>
      </c>
      <c r="K1114" s="50">
        <v>100214</v>
      </c>
    </row>
    <row r="1115" spans="1:11" x14ac:dyDescent="0.3">
      <c r="A1115" s="51" t="str">
        <f t="shared" si="21"/>
        <v>AIR.DE</v>
      </c>
      <c r="B1115" s="52" t="s">
        <v>186</v>
      </c>
      <c r="C1115" s="50" t="s">
        <v>4055</v>
      </c>
      <c r="D1115" s="50">
        <f>DAX__2019_2020__33[[#This Row],[Open]]*(DAX__2019_2020__33[[#This Row],[Adj Close]]/DAX__2019_2020__33[[#This Row],[Close]])</f>
        <v>108.48470337667267</v>
      </c>
      <c r="E1115" s="50" t="s">
        <v>4270</v>
      </c>
      <c r="F1115" s="50" t="s">
        <v>4027</v>
      </c>
      <c r="G1115" s="50" t="s">
        <v>4271</v>
      </c>
      <c r="H1115" s="50" t="s">
        <v>4272</v>
      </c>
      <c r="I1115" s="50">
        <f>(DAX__2019_2020__33[[#This Row],[Adj Close]]-DAX__2019_2020__33[[#This Row],[Adj Open]])/DAX__2019_2020__33[[#This Row],[Adj Open]]</f>
        <v>1.3551575268845246E-2</v>
      </c>
      <c r="J1115" s="50">
        <f>DAX__2019_2020__33[[#This Row],[Adj Close]]-DAX__2019_2020__33[[#This Row],[Adj Open]]</f>
        <v>1.4701386233273297</v>
      </c>
      <c r="K1115" s="50">
        <v>26314</v>
      </c>
    </row>
    <row r="1116" spans="1:11" x14ac:dyDescent="0.3">
      <c r="A1116" s="51" t="str">
        <f t="shared" si="21"/>
        <v>AIR.DE</v>
      </c>
      <c r="B1116" s="52" t="s">
        <v>187</v>
      </c>
      <c r="C1116" s="50" t="s">
        <v>4032</v>
      </c>
      <c r="D1116" s="50">
        <f>DAX__2019_2020__33[[#This Row],[Open]]*(DAX__2019_2020__33[[#This Row],[Adj Close]]/DAX__2019_2020__33[[#This Row],[Close]])</f>
        <v>108.35106146399005</v>
      </c>
      <c r="E1116" s="50" t="s">
        <v>4273</v>
      </c>
      <c r="F1116" s="50" t="s">
        <v>4274</v>
      </c>
      <c r="G1116" s="50" t="s">
        <v>4044</v>
      </c>
      <c r="H1116" s="50" t="s">
        <v>4275</v>
      </c>
      <c r="I1116" s="50">
        <f>(DAX__2019_2020__33[[#This Row],[Adj Close]]-DAX__2019_2020__33[[#This Row],[Adj Open]])/DAX__2019_2020__33[[#This Row],[Adj Open]]</f>
        <v>1.0748907488986744E-2</v>
      </c>
      <c r="J1116" s="50">
        <f>DAX__2019_2020__33[[#This Row],[Adj Close]]-DAX__2019_2020__33[[#This Row],[Adj Open]]</f>
        <v>1.1646555360099455</v>
      </c>
      <c r="K1116" s="50">
        <v>87864</v>
      </c>
    </row>
    <row r="1117" spans="1:11" x14ac:dyDescent="0.3">
      <c r="A1117" s="51" t="str">
        <f t="shared" si="21"/>
        <v>AIR.DE</v>
      </c>
      <c r="B1117" s="52" t="s">
        <v>188</v>
      </c>
      <c r="C1117" s="50" t="s">
        <v>4058</v>
      </c>
      <c r="D1117" s="50">
        <f>DAX__2019_2020__33[[#This Row],[Open]]*(DAX__2019_2020__33[[#This Row],[Adj Close]]/DAX__2019_2020__33[[#This Row],[Close]])</f>
        <v>108.4656106148115</v>
      </c>
      <c r="E1117" s="50" t="s">
        <v>4276</v>
      </c>
      <c r="F1117" s="50" t="s">
        <v>4277</v>
      </c>
      <c r="G1117" s="50" t="s">
        <v>4276</v>
      </c>
      <c r="H1117" s="50" t="s">
        <v>4278</v>
      </c>
      <c r="I1117" s="50">
        <f>(DAX__2019_2020__33[[#This Row],[Adj Close]]-DAX__2019_2020__33[[#This Row],[Adj Open]])/DAX__2019_2020__33[[#This Row],[Adj Open]]</f>
        <v>3.0628365676068487E-2</v>
      </c>
      <c r="J1117" s="50">
        <f>DAX__2019_2020__33[[#This Row],[Adj Close]]-DAX__2019_2020__33[[#This Row],[Adj Open]]</f>
        <v>3.3221243851885021</v>
      </c>
      <c r="K1117" s="50">
        <v>75985</v>
      </c>
    </row>
    <row r="1118" spans="1:11" x14ac:dyDescent="0.3">
      <c r="A1118" s="51" t="str">
        <f t="shared" si="21"/>
        <v>AIR.DE</v>
      </c>
      <c r="B1118" s="52" t="s">
        <v>189</v>
      </c>
      <c r="C1118" s="50" t="s">
        <v>4279</v>
      </c>
      <c r="D1118" s="50">
        <f>DAX__2019_2020__33[[#This Row],[Open]]*(DAX__2019_2020__33[[#This Row],[Adj Close]]/DAX__2019_2020__33[[#This Row],[Close]])</f>
        <v>110.92856511592893</v>
      </c>
      <c r="E1118" s="50" t="s">
        <v>4141</v>
      </c>
      <c r="F1118" s="50" t="s">
        <v>4280</v>
      </c>
      <c r="G1118" s="50" t="s">
        <v>4222</v>
      </c>
      <c r="H1118" s="50" t="s">
        <v>4281</v>
      </c>
      <c r="I1118" s="50">
        <f>(DAX__2019_2020__33[[#This Row],[Adj Close]]-DAX__2019_2020__33[[#This Row],[Adj Open]])/DAX__2019_2020__33[[#This Row],[Adj Open]]</f>
        <v>1.8072341258322116E-2</v>
      </c>
      <c r="J1118" s="50">
        <f>DAX__2019_2020__33[[#This Row],[Adj Close]]-DAX__2019_2020__33[[#This Row],[Adj Open]]</f>
        <v>2.0047388840710738</v>
      </c>
      <c r="K1118" s="50">
        <v>71007</v>
      </c>
    </row>
    <row r="1119" spans="1:11" x14ac:dyDescent="0.3">
      <c r="A1119" s="51" t="str">
        <f t="shared" si="21"/>
        <v>AIR.DE</v>
      </c>
      <c r="B1119" s="52" t="s">
        <v>190</v>
      </c>
      <c r="C1119" s="50" t="s">
        <v>4130</v>
      </c>
      <c r="D1119" s="50">
        <f>DAX__2019_2020__33[[#This Row],[Open]]*(DAX__2019_2020__33[[#This Row],[Adj Close]]/DAX__2019_2020__33[[#This Row],[Close]])</f>
        <v>112.91421109861757</v>
      </c>
      <c r="E1119" s="50" t="s">
        <v>4282</v>
      </c>
      <c r="F1119" s="50" t="s">
        <v>4283</v>
      </c>
      <c r="G1119" s="50" t="s">
        <v>4284</v>
      </c>
      <c r="H1119" s="50" t="s">
        <v>4285</v>
      </c>
      <c r="I1119" s="50">
        <f>(DAX__2019_2020__33[[#This Row],[Adj Close]]-DAX__2019_2020__33[[#This Row],[Adj Open]])/DAX__2019_2020__33[[#This Row],[Adj Open]]</f>
        <v>3.3818143674485663E-3</v>
      </c>
      <c r="J1119" s="50">
        <f>DAX__2019_2020__33[[#This Row],[Adj Close]]-DAX__2019_2020__33[[#This Row],[Adj Open]]</f>
        <v>0.38185490138242528</v>
      </c>
      <c r="K1119" s="50">
        <v>65886</v>
      </c>
    </row>
    <row r="1120" spans="1:11" x14ac:dyDescent="0.3">
      <c r="A1120" s="51" t="str">
        <f t="shared" si="21"/>
        <v>AIR.DE</v>
      </c>
      <c r="B1120" s="52" t="s">
        <v>191</v>
      </c>
      <c r="C1120" s="50" t="s">
        <v>4082</v>
      </c>
      <c r="D1120" s="50">
        <f>DAX__2019_2020__33[[#This Row],[Open]]*(DAX__2019_2020__33[[#This Row],[Adj Close]]/DAX__2019_2020__33[[#This Row],[Close]])</f>
        <v>113.79247095304461</v>
      </c>
      <c r="E1120" s="50" t="s">
        <v>4286</v>
      </c>
      <c r="F1120" s="50" t="s">
        <v>4097</v>
      </c>
      <c r="G1120" s="50" t="s">
        <v>4085</v>
      </c>
      <c r="H1120" s="50" t="s">
        <v>4287</v>
      </c>
      <c r="I1120" s="50">
        <f>(DAX__2019_2020__33[[#This Row],[Adj Close]]-DAX__2019_2020__33[[#This Row],[Adj Open]])/DAX__2019_2020__33[[#This Row],[Adj Open]]</f>
        <v>-1.0067089179540863E-2</v>
      </c>
      <c r="J1120" s="50">
        <f>DAX__2019_2020__33[[#This Row],[Adj Close]]-DAX__2019_2020__33[[#This Row],[Adj Open]]</f>
        <v>-1.1455589530446133</v>
      </c>
      <c r="K1120" s="50">
        <v>49820</v>
      </c>
    </row>
    <row r="1121" spans="1:11" x14ac:dyDescent="0.3">
      <c r="A1121" s="51" t="str">
        <f t="shared" si="21"/>
        <v>AIR.DE</v>
      </c>
      <c r="B1121" s="52" t="s">
        <v>192</v>
      </c>
      <c r="C1121" s="50" t="s">
        <v>4288</v>
      </c>
      <c r="D1121" s="50">
        <f>DAX__2019_2020__33[[#This Row],[Open]]*(DAX__2019_2020__33[[#This Row],[Adj Close]]/DAX__2019_2020__33[[#This Row],[Close]])</f>
        <v>112.8760251971789</v>
      </c>
      <c r="E1121" s="50" t="s">
        <v>4289</v>
      </c>
      <c r="F1121" s="50" t="s">
        <v>4288</v>
      </c>
      <c r="G1121" s="50" t="s">
        <v>4290</v>
      </c>
      <c r="H1121" s="50" t="s">
        <v>4291</v>
      </c>
      <c r="I1121" s="50">
        <f>(DAX__2019_2020__33[[#This Row],[Adj Close]]-DAX__2019_2020__33[[#This Row],[Adj Open]])/DAX__2019_2020__33[[#This Row],[Adj Open]]</f>
        <v>2.3004068386401632E-2</v>
      </c>
      <c r="J1121" s="50">
        <f>DAX__2019_2020__33[[#This Row],[Adj Close]]-DAX__2019_2020__33[[#This Row],[Adj Open]]</f>
        <v>2.5966078028210973</v>
      </c>
      <c r="K1121" s="50">
        <v>115184</v>
      </c>
    </row>
    <row r="1122" spans="1:11" x14ac:dyDescent="0.3">
      <c r="A1122" s="51" t="str">
        <f t="shared" si="21"/>
        <v>AIR.DE</v>
      </c>
      <c r="B1122" s="52" t="s">
        <v>193</v>
      </c>
      <c r="C1122" s="50" t="s">
        <v>4201</v>
      </c>
      <c r="D1122" s="50">
        <f>DAX__2019_2020__33[[#This Row],[Open]]*(DAX__2019_2020__33[[#This Row],[Adj Close]]/DAX__2019_2020__33[[#This Row],[Close]])</f>
        <v>116.08359580081787</v>
      </c>
      <c r="E1122" s="50" t="s">
        <v>4292</v>
      </c>
      <c r="F1122" s="50" t="s">
        <v>4293</v>
      </c>
      <c r="G1122" s="50" t="s">
        <v>4294</v>
      </c>
      <c r="H1122" s="50" t="s">
        <v>4295</v>
      </c>
      <c r="I1122" s="50">
        <f>(DAX__2019_2020__33[[#This Row],[Adj Close]]-DAX__2019_2020__33[[#This Row],[Adj Open]])/DAX__2019_2020__33[[#This Row],[Adj Open]]</f>
        <v>1.447370911963332E-2</v>
      </c>
      <c r="J1122" s="50">
        <f>DAX__2019_2020__33[[#This Row],[Adj Close]]-DAX__2019_2020__33[[#This Row],[Adj Open]]</f>
        <v>1.6801601991821258</v>
      </c>
      <c r="K1122" s="50">
        <v>79447</v>
      </c>
    </row>
    <row r="1123" spans="1:11" x14ac:dyDescent="0.3">
      <c r="A1123" s="51" t="str">
        <f t="shared" si="21"/>
        <v>AIR.DE</v>
      </c>
      <c r="B1123" s="52" t="s">
        <v>194</v>
      </c>
      <c r="C1123" s="50" t="s">
        <v>4296</v>
      </c>
      <c r="D1123" s="50">
        <f>DAX__2019_2020__33[[#This Row],[Open]]*(DAX__2019_2020__33[[#This Row],[Adj Close]]/DAX__2019_2020__33[[#This Row],[Close]])</f>
        <v>116.63728477413139</v>
      </c>
      <c r="E1123" s="50" t="s">
        <v>4297</v>
      </c>
      <c r="F1123" s="50" t="s">
        <v>4298</v>
      </c>
      <c r="G1123" s="50" t="s">
        <v>4299</v>
      </c>
      <c r="H1123" s="50" t="s">
        <v>4300</v>
      </c>
      <c r="I1123" s="50">
        <f>(DAX__2019_2020__33[[#This Row],[Adj Close]]-DAX__2019_2020__33[[#This Row],[Adj Open]])/DAX__2019_2020__33[[#This Row],[Adj Open]]</f>
        <v>1.4732443935176046E-3</v>
      </c>
      <c r="J1123" s="50">
        <f>DAX__2019_2020__33[[#This Row],[Adj Close]]-DAX__2019_2020__33[[#This Row],[Adj Open]]</f>
        <v>0.17183522586860533</v>
      </c>
      <c r="K1123" s="50">
        <v>99128</v>
      </c>
    </row>
    <row r="1124" spans="1:11" x14ac:dyDescent="0.3">
      <c r="A1124" s="51" t="str">
        <f t="shared" si="21"/>
        <v>AIR.DE</v>
      </c>
      <c r="B1124" s="52" t="s">
        <v>195</v>
      </c>
      <c r="C1124" s="50" t="s">
        <v>4301</v>
      </c>
      <c r="D1124" s="50">
        <f>DAX__2019_2020__33[[#This Row],[Open]]*(DAX__2019_2020__33[[#This Row],[Adj Close]]/DAX__2019_2020__33[[#This Row],[Close]])</f>
        <v>116.56091396639798</v>
      </c>
      <c r="E1124" s="50" t="s">
        <v>4302</v>
      </c>
      <c r="F1124" s="50" t="s">
        <v>4189</v>
      </c>
      <c r="G1124" s="50" t="s">
        <v>4303</v>
      </c>
      <c r="H1124" s="50" t="s">
        <v>4304</v>
      </c>
      <c r="I1124" s="50">
        <f>(DAX__2019_2020__33[[#This Row],[Adj Close]]-DAX__2019_2020__33[[#This Row],[Adj Open]])/DAX__2019_2020__33[[#This Row],[Adj Open]]</f>
        <v>3.7674038291138816E-3</v>
      </c>
      <c r="J1124" s="50">
        <f>DAX__2019_2020__33[[#This Row],[Adj Close]]-DAX__2019_2020__33[[#This Row],[Adj Open]]</f>
        <v>0.43913203360202147</v>
      </c>
      <c r="K1124" s="50">
        <v>35082</v>
      </c>
    </row>
    <row r="1125" spans="1:11" x14ac:dyDescent="0.3">
      <c r="A1125" s="51" t="str">
        <f t="shared" si="21"/>
        <v>AIR.DE</v>
      </c>
      <c r="B1125" s="52" t="s">
        <v>196</v>
      </c>
      <c r="C1125" s="50" t="s">
        <v>4185</v>
      </c>
      <c r="D1125" s="50">
        <f>DAX__2019_2020__33[[#This Row],[Open]]*(DAX__2019_2020__33[[#This Row],[Adj Close]]/DAX__2019_2020__33[[#This Row],[Close]])</f>
        <v>117.11460219422523</v>
      </c>
      <c r="E1125" s="50" t="s">
        <v>4176</v>
      </c>
      <c r="F1125" s="50" t="s">
        <v>4298</v>
      </c>
      <c r="G1125" s="50" t="s">
        <v>4299</v>
      </c>
      <c r="H1125" s="50" t="s">
        <v>4300</v>
      </c>
      <c r="I1125" s="50">
        <f>(DAX__2019_2020__33[[#This Row],[Adj Close]]-DAX__2019_2020__33[[#This Row],[Adj Open]])/DAX__2019_2020__33[[#This Row],[Adj Open]]</f>
        <v>-2.6084039778286293E-3</v>
      </c>
      <c r="J1125" s="50">
        <f>DAX__2019_2020__33[[#This Row],[Adj Close]]-DAX__2019_2020__33[[#This Row],[Adj Open]]</f>
        <v>-0.30548219422523459</v>
      </c>
      <c r="K1125" s="50">
        <v>29432</v>
      </c>
    </row>
    <row r="1126" spans="1:11" x14ac:dyDescent="0.3">
      <c r="A1126" s="51" t="str">
        <f t="shared" si="21"/>
        <v>AIR.DE</v>
      </c>
      <c r="B1126" s="52" t="s">
        <v>197</v>
      </c>
      <c r="C1126" s="50" t="s">
        <v>4305</v>
      </c>
      <c r="D1126" s="50">
        <f>DAX__2019_2020__33[[#This Row],[Open]]*(DAX__2019_2020__33[[#This Row],[Adj Close]]/DAX__2019_2020__33[[#This Row],[Close]])</f>
        <v>116.71366067672004</v>
      </c>
      <c r="E1126" s="50" t="s">
        <v>4306</v>
      </c>
      <c r="F1126" s="50" t="s">
        <v>4305</v>
      </c>
      <c r="G1126" s="50" t="s">
        <v>4307</v>
      </c>
      <c r="H1126" s="50" t="s">
        <v>4308</v>
      </c>
      <c r="I1126" s="50">
        <f>(DAX__2019_2020__33[[#This Row],[Adj Close]]-DAX__2019_2020__33[[#This Row],[Adj Open]])/DAX__2019_2020__33[[#This Row],[Adj Open]]</f>
        <v>2.3065597528781224E-2</v>
      </c>
      <c r="J1126" s="50">
        <f>DAX__2019_2020__33[[#This Row],[Adj Close]]-DAX__2019_2020__33[[#This Row],[Adj Open]]</f>
        <v>2.6920703232799639</v>
      </c>
      <c r="K1126" s="50">
        <v>72038</v>
      </c>
    </row>
    <row r="1127" spans="1:11" x14ac:dyDescent="0.3">
      <c r="A1127" s="51" t="str">
        <f t="shared" si="21"/>
        <v>AIR.DE</v>
      </c>
      <c r="B1127" s="52" t="s">
        <v>198</v>
      </c>
      <c r="C1127" s="50" t="s">
        <v>4309</v>
      </c>
      <c r="D1127" s="50">
        <f>DAX__2019_2020__33[[#This Row],[Open]]*(DAX__2019_2020__33[[#This Row],[Adj Close]]/DAX__2019_2020__33[[#This Row],[Close]])</f>
        <v>119.2147958838621</v>
      </c>
      <c r="E1127" s="50" t="s">
        <v>4310</v>
      </c>
      <c r="F1127" s="50" t="s">
        <v>4311</v>
      </c>
      <c r="G1127" s="50" t="s">
        <v>4312</v>
      </c>
      <c r="H1127" s="50" t="s">
        <v>4313</v>
      </c>
      <c r="I1127" s="50">
        <f>(DAX__2019_2020__33[[#This Row],[Adj Close]]-DAX__2019_2020__33[[#This Row],[Adj Open]])/DAX__2019_2020__33[[#This Row],[Adj Open]]</f>
        <v>4.644474807282313E-3</v>
      </c>
      <c r="J1127" s="50">
        <f>DAX__2019_2020__33[[#This Row],[Adj Close]]-DAX__2019_2020__33[[#This Row],[Adj Open]]</f>
        <v>0.55369011613790065</v>
      </c>
      <c r="K1127" s="50">
        <v>121751</v>
      </c>
    </row>
    <row r="1128" spans="1:11" x14ac:dyDescent="0.3">
      <c r="A1128" s="51" t="str">
        <f t="shared" si="21"/>
        <v>AIR.DE</v>
      </c>
      <c r="B1128" s="52" t="s">
        <v>199</v>
      </c>
      <c r="C1128" s="50" t="s">
        <v>4314</v>
      </c>
      <c r="D1128" s="50">
        <f>DAX__2019_2020__33[[#This Row],[Open]]*(DAX__2019_2020__33[[#This Row],[Adj Close]]/DAX__2019_2020__33[[#This Row],[Close]])</f>
        <v>119.94032374513492</v>
      </c>
      <c r="E1128" s="50" t="s">
        <v>4315</v>
      </c>
      <c r="F1128" s="50" t="s">
        <v>4316</v>
      </c>
      <c r="G1128" s="50" t="s">
        <v>4317</v>
      </c>
      <c r="H1128" s="50" t="s">
        <v>4318</v>
      </c>
      <c r="I1128" s="50">
        <f>(DAX__2019_2020__33[[#This Row],[Adj Close]]-DAX__2019_2020__33[[#This Row],[Adj Open]])/DAX__2019_2020__33[[#This Row],[Adj Open]]</f>
        <v>-2.0694030728223678E-2</v>
      </c>
      <c r="J1128" s="50">
        <f>DAX__2019_2020__33[[#This Row],[Adj Close]]-DAX__2019_2020__33[[#This Row],[Adj Open]]</f>
        <v>-2.482048745134918</v>
      </c>
      <c r="K1128" s="50">
        <v>83704</v>
      </c>
    </row>
    <row r="1129" spans="1:11" x14ac:dyDescent="0.3">
      <c r="A1129" s="51" t="str">
        <f t="shared" si="21"/>
        <v>AIR.DE</v>
      </c>
      <c r="B1129" s="52" t="s">
        <v>200</v>
      </c>
      <c r="C1129" s="50" t="s">
        <v>4319</v>
      </c>
      <c r="D1129" s="50">
        <f>DAX__2019_2020__33[[#This Row],[Open]]*(DAX__2019_2020__33[[#This Row],[Adj Close]]/DAX__2019_2020__33[[#This Row],[Close]])</f>
        <v>117.51554807520218</v>
      </c>
      <c r="E1129" s="50" t="s">
        <v>4320</v>
      </c>
      <c r="F1129" s="50" t="s">
        <v>4321</v>
      </c>
      <c r="G1129" s="50" t="s">
        <v>4294</v>
      </c>
      <c r="H1129" s="50" t="s">
        <v>4295</v>
      </c>
      <c r="I1129" s="50">
        <f>(DAX__2019_2020__33[[#This Row],[Adj Close]]-DAX__2019_2020__33[[#This Row],[Adj Open]])/DAX__2019_2020__33[[#This Row],[Adj Open]]</f>
        <v>2.1121283852498238E-3</v>
      </c>
      <c r="J1129" s="50">
        <f>DAX__2019_2020__33[[#This Row],[Adj Close]]-DAX__2019_2020__33[[#This Row],[Adj Open]]</f>
        <v>0.24820792479782483</v>
      </c>
      <c r="K1129" s="50">
        <v>89375</v>
      </c>
    </row>
    <row r="1130" spans="1:11" x14ac:dyDescent="0.3">
      <c r="A1130" s="51" t="str">
        <f t="shared" si="21"/>
        <v>AIR.DE</v>
      </c>
      <c r="B1130" s="52" t="s">
        <v>201</v>
      </c>
      <c r="C1130" s="50" t="s">
        <v>4193</v>
      </c>
      <c r="D1130" s="50">
        <f>DAX__2019_2020__33[[#This Row],[Open]]*(DAX__2019_2020__33[[#This Row],[Adj Close]]/DAX__2019_2020__33[[#This Row],[Close]])</f>
        <v>117.89740279569232</v>
      </c>
      <c r="E1130" s="50" t="s">
        <v>4322</v>
      </c>
      <c r="F1130" s="50" t="s">
        <v>4323</v>
      </c>
      <c r="G1130" s="50" t="s">
        <v>4323</v>
      </c>
      <c r="H1130" s="50" t="s">
        <v>4324</v>
      </c>
      <c r="I1130" s="50">
        <f>(DAX__2019_2020__33[[#This Row],[Adj Close]]-DAX__2019_2020__33[[#This Row],[Adj Open]])/DAX__2019_2020__33[[#This Row],[Adj Open]]</f>
        <v>-7.1254817813765168E-3</v>
      </c>
      <c r="J1130" s="50">
        <f>DAX__2019_2020__33[[#This Row],[Adj Close]]-DAX__2019_2020__33[[#This Row],[Adj Open]]</f>
        <v>-0.84007579569231439</v>
      </c>
      <c r="K1130" s="50">
        <v>310342</v>
      </c>
    </row>
    <row r="1131" spans="1:11" x14ac:dyDescent="0.3">
      <c r="A1131" s="51" t="str">
        <f t="shared" si="21"/>
        <v>AIR.DE</v>
      </c>
      <c r="B1131" s="52" t="s">
        <v>202</v>
      </c>
      <c r="C1131" s="50" t="s">
        <v>4185</v>
      </c>
      <c r="D1131" s="50">
        <f>DAX__2019_2020__33[[#This Row],[Open]]*(DAX__2019_2020__33[[#This Row],[Adj Close]]/DAX__2019_2020__33[[#This Row],[Close]])</f>
        <v>117.11460637965931</v>
      </c>
      <c r="E1131" s="50" t="s">
        <v>4325</v>
      </c>
      <c r="F1131" s="50" t="s">
        <v>4237</v>
      </c>
      <c r="G1131" s="50" t="s">
        <v>4326</v>
      </c>
      <c r="H1131" s="50" t="s">
        <v>4327</v>
      </c>
      <c r="I1131" s="50">
        <f>(DAX__2019_2020__33[[#This Row],[Adj Close]]-DAX__2019_2020__33[[#This Row],[Adj Open]])/DAX__2019_2020__33[[#This Row],[Adj Open]]</f>
        <v>4.5647049233778214E-3</v>
      </c>
      <c r="J1131" s="50">
        <f>DAX__2019_2020__33[[#This Row],[Adj Close]]-DAX__2019_2020__33[[#This Row],[Adj Open]]</f>
        <v>0.53459362034068647</v>
      </c>
      <c r="K1131" s="50">
        <v>57339</v>
      </c>
    </row>
    <row r="1132" spans="1:11" x14ac:dyDescent="0.3">
      <c r="A1132" s="51" t="str">
        <f t="shared" si="21"/>
        <v>AIR.DE</v>
      </c>
      <c r="B1132" s="52" t="s">
        <v>203</v>
      </c>
      <c r="C1132" s="50" t="s">
        <v>4328</v>
      </c>
      <c r="D1132" s="50">
        <f>DAX__2019_2020__33[[#This Row],[Open]]*(DAX__2019_2020__33[[#This Row],[Adj Close]]/DAX__2019_2020__33[[#This Row],[Close]])</f>
        <v>117.1336925992244</v>
      </c>
      <c r="E1132" s="50" t="s">
        <v>4329</v>
      </c>
      <c r="F1132" s="50" t="s">
        <v>4184</v>
      </c>
      <c r="G1132" s="50" t="s">
        <v>4330</v>
      </c>
      <c r="H1132" s="50" t="s">
        <v>4331</v>
      </c>
      <c r="I1132" s="50">
        <f>(DAX__2019_2020__33[[#This Row],[Adj Close]]-DAX__2019_2020__33[[#This Row],[Adj Open]])/DAX__2019_2020__33[[#This Row],[Adj Open]]</f>
        <v>2.0048957295410549E-2</v>
      </c>
      <c r="J1132" s="50">
        <f>DAX__2019_2020__33[[#This Row],[Adj Close]]-DAX__2019_2020__33[[#This Row],[Adj Open]]</f>
        <v>2.3484084007755968</v>
      </c>
      <c r="K1132" s="50">
        <v>83857</v>
      </c>
    </row>
    <row r="1133" spans="1:11" x14ac:dyDescent="0.3">
      <c r="A1133" s="51" t="str">
        <f t="shared" si="21"/>
        <v>AIR.DE</v>
      </c>
      <c r="B1133" s="52" t="s">
        <v>204</v>
      </c>
      <c r="C1133" s="50" t="s">
        <v>4332</v>
      </c>
      <c r="D1133" s="50">
        <f>DAX__2019_2020__33[[#This Row],[Open]]*(DAX__2019_2020__33[[#This Row],[Adj Close]]/DAX__2019_2020__33[[#This Row],[Close]])</f>
        <v>119.31026458233943</v>
      </c>
      <c r="E1133" s="50" t="s">
        <v>4333</v>
      </c>
      <c r="F1133" s="50" t="s">
        <v>4334</v>
      </c>
      <c r="G1133" s="50" t="s">
        <v>4335</v>
      </c>
      <c r="H1133" s="50" t="s">
        <v>4336</v>
      </c>
      <c r="I1133" s="50">
        <f>(DAX__2019_2020__33[[#This Row],[Adj Close]]-DAX__2019_2020__33[[#This Row],[Adj Open]])/DAX__2019_2020__33[[#This Row],[Adj Open]]</f>
        <v>4.0006400063857181E-3</v>
      </c>
      <c r="J1133" s="50">
        <f>DAX__2019_2020__33[[#This Row],[Adj Close]]-DAX__2019_2020__33[[#This Row],[Adj Open]]</f>
        <v>0.47731741766057212</v>
      </c>
      <c r="K1133" s="50">
        <v>51972</v>
      </c>
    </row>
    <row r="1134" spans="1:11" x14ac:dyDescent="0.3">
      <c r="A1134" s="51" t="str">
        <f t="shared" si="21"/>
        <v>AIR.DE</v>
      </c>
      <c r="B1134" s="52" t="s">
        <v>205</v>
      </c>
      <c r="C1134" s="50" t="s">
        <v>4337</v>
      </c>
      <c r="D1134" s="50">
        <f>DAX__2019_2020__33[[#This Row],[Open]]*(DAX__2019_2020__33[[#This Row],[Adj Close]]/DAX__2019_2020__33[[#This Row],[Close]])</f>
        <v>120.03578641195092</v>
      </c>
      <c r="E1134" s="50" t="s">
        <v>4337</v>
      </c>
      <c r="F1134" s="50" t="s">
        <v>4338</v>
      </c>
      <c r="G1134" s="50" t="s">
        <v>4339</v>
      </c>
      <c r="H1134" s="50" t="s">
        <v>4340</v>
      </c>
      <c r="I1134" s="50">
        <f>(DAX__2019_2020__33[[#This Row],[Adj Close]]-DAX__2019_2020__33[[#This Row],[Adj Open]])/DAX__2019_2020__33[[#This Row],[Adj Open]]</f>
        <v>-1.351993818227987E-2</v>
      </c>
      <c r="J1134" s="50">
        <f>DAX__2019_2020__33[[#This Row],[Adj Close]]-DAX__2019_2020__33[[#This Row],[Adj Open]]</f>
        <v>-1.6228764119509265</v>
      </c>
      <c r="K1134" s="50">
        <v>59041</v>
      </c>
    </row>
    <row r="1135" spans="1:11" x14ac:dyDescent="0.3">
      <c r="A1135" s="51" t="str">
        <f t="shared" si="21"/>
        <v>AIR.DE</v>
      </c>
      <c r="B1135" s="52" t="s">
        <v>206</v>
      </c>
      <c r="C1135" s="50" t="s">
        <v>4341</v>
      </c>
      <c r="D1135" s="50">
        <f>DAX__2019_2020__33[[#This Row],[Open]]*(DAX__2019_2020__33[[#This Row],[Adj Close]]/DAX__2019_2020__33[[#This Row],[Close]])</f>
        <v>118.26015775911335</v>
      </c>
      <c r="E1135" s="50" t="s">
        <v>4342</v>
      </c>
      <c r="F1135" s="50" t="s">
        <v>4343</v>
      </c>
      <c r="G1135" s="50" t="s">
        <v>4334</v>
      </c>
      <c r="H1135" s="50" t="s">
        <v>4344</v>
      </c>
      <c r="I1135" s="50">
        <f>(DAX__2019_2020__33[[#This Row],[Adj Close]]-DAX__2019_2020__33[[#This Row],[Adj Open]])/DAX__2019_2020__33[[#This Row],[Adj Open]]</f>
        <v>7.2651115740663564E-3</v>
      </c>
      <c r="J1135" s="50">
        <f>DAX__2019_2020__33[[#This Row],[Adj Close]]-DAX__2019_2020__33[[#This Row],[Adj Open]]</f>
        <v>0.8591732408866477</v>
      </c>
      <c r="K1135" s="50">
        <v>44936</v>
      </c>
    </row>
    <row r="1136" spans="1:11" x14ac:dyDescent="0.3">
      <c r="A1136" s="51" t="str">
        <f t="shared" si="21"/>
        <v>AIR.DE</v>
      </c>
      <c r="B1136" s="52" t="s">
        <v>207</v>
      </c>
      <c r="C1136" s="50" t="s">
        <v>4345</v>
      </c>
      <c r="D1136" s="50">
        <f>DAX__2019_2020__33[[#This Row],[Open]]*(DAX__2019_2020__33[[#This Row],[Adj Close]]/DAX__2019_2020__33[[#This Row],[Close]])</f>
        <v>119.61574979144308</v>
      </c>
      <c r="E1136" s="50" t="s">
        <v>4346</v>
      </c>
      <c r="F1136" s="50" t="s">
        <v>4347</v>
      </c>
      <c r="G1136" s="50" t="s">
        <v>4348</v>
      </c>
      <c r="H1136" s="50" t="s">
        <v>4349</v>
      </c>
      <c r="I1136" s="50">
        <f>(DAX__2019_2020__33[[#This Row],[Adj Close]]-DAX__2019_2020__33[[#This Row],[Adj Open]])/DAX__2019_2020__33[[#This Row],[Adj Open]]</f>
        <v>-7.3424260013784798E-3</v>
      </c>
      <c r="J1136" s="50">
        <f>DAX__2019_2020__33[[#This Row],[Adj Close]]-DAX__2019_2020__33[[#This Row],[Adj Open]]</f>
        <v>-0.87826979144307415</v>
      </c>
      <c r="K1136" s="50">
        <v>72062</v>
      </c>
    </row>
    <row r="1137" spans="1:11" x14ac:dyDescent="0.3">
      <c r="A1137" s="51" t="str">
        <f t="shared" si="21"/>
        <v>AIR.DE</v>
      </c>
      <c r="B1137" s="52" t="s">
        <v>208</v>
      </c>
      <c r="C1137" s="50" t="s">
        <v>4350</v>
      </c>
      <c r="D1137" s="50">
        <f>DAX__2019_2020__33[[#This Row],[Open]]*(DAX__2019_2020__33[[#This Row],[Adj Close]]/DAX__2019_2020__33[[#This Row],[Close]])</f>
        <v>117.57282856757155</v>
      </c>
      <c r="E1137" s="50" t="s">
        <v>4351</v>
      </c>
      <c r="F1137" s="50" t="s">
        <v>4195</v>
      </c>
      <c r="G1137" s="50" t="s">
        <v>4352</v>
      </c>
      <c r="H1137" s="50" t="s">
        <v>4353</v>
      </c>
      <c r="I1137" s="50">
        <f>(DAX__2019_2020__33[[#This Row],[Adj Close]]-DAX__2019_2020__33[[#This Row],[Adj Open]])/DAX__2019_2020__33[[#This Row],[Adj Open]]</f>
        <v>6.8203635329534542E-3</v>
      </c>
      <c r="J1137" s="50">
        <f>DAX__2019_2020__33[[#This Row],[Adj Close]]-DAX__2019_2020__33[[#This Row],[Adj Open]]</f>
        <v>0.80188943242845312</v>
      </c>
      <c r="K1137" s="50">
        <v>56978</v>
      </c>
    </row>
    <row r="1138" spans="1:11" x14ac:dyDescent="0.3">
      <c r="A1138" s="51" t="str">
        <f t="shared" si="21"/>
        <v>AIR.DE</v>
      </c>
      <c r="B1138" s="52" t="s">
        <v>209</v>
      </c>
      <c r="C1138" s="50" t="s">
        <v>4354</v>
      </c>
      <c r="D1138" s="50">
        <f>DAX__2019_2020__33[[#This Row],[Open]]*(DAX__2019_2020__33[[#This Row],[Adj Close]]/DAX__2019_2020__33[[#This Row],[Close]])</f>
        <v>118.5083746101174</v>
      </c>
      <c r="E1138" s="50" t="s">
        <v>4355</v>
      </c>
      <c r="F1138" s="50" t="s">
        <v>4197</v>
      </c>
      <c r="G1138" s="50" t="s">
        <v>4356</v>
      </c>
      <c r="H1138" s="50" t="s">
        <v>4357</v>
      </c>
      <c r="I1138" s="50">
        <f>(DAX__2019_2020__33[[#This Row],[Adj Close]]-DAX__2019_2020__33[[#This Row],[Adj Open]])/DAX__2019_2020__33[[#This Row],[Adj Open]]</f>
        <v>1.3049806775010532E-2</v>
      </c>
      <c r="J1138" s="50">
        <f>DAX__2019_2020__33[[#This Row],[Adj Close]]-DAX__2019_2020__33[[#This Row],[Adj Open]]</f>
        <v>1.5465113898825962</v>
      </c>
      <c r="K1138" s="50">
        <v>45311</v>
      </c>
    </row>
    <row r="1139" spans="1:11" x14ac:dyDescent="0.3">
      <c r="A1139" s="51" t="str">
        <f t="shared" si="21"/>
        <v>AIR.DE</v>
      </c>
      <c r="B1139" s="52" t="s">
        <v>210</v>
      </c>
      <c r="C1139" s="50" t="s">
        <v>4358</v>
      </c>
      <c r="D1139" s="50">
        <f>DAX__2019_2020__33[[#This Row],[Open]]*(DAX__2019_2020__33[[#This Row],[Adj Close]]/DAX__2019_2020__33[[#This Row],[Close]])</f>
        <v>120.01669773923112</v>
      </c>
      <c r="E1139" s="50" t="s">
        <v>4359</v>
      </c>
      <c r="F1139" s="50" t="s">
        <v>4360</v>
      </c>
      <c r="G1139" s="50" t="s">
        <v>4345</v>
      </c>
      <c r="H1139" s="50" t="s">
        <v>4361</v>
      </c>
      <c r="I1139" s="50">
        <f>(DAX__2019_2020__33[[#This Row],[Adj Close]]-DAX__2019_2020__33[[#This Row],[Adj Open]])/DAX__2019_2020__33[[#This Row],[Adj Open]]</f>
        <v>-3.3407413033666616E-3</v>
      </c>
      <c r="J1139" s="50">
        <f>DAX__2019_2020__33[[#This Row],[Adj Close]]-DAX__2019_2020__33[[#This Row],[Adj Open]]</f>
        <v>-0.40094473923112162</v>
      </c>
      <c r="K1139" s="50">
        <v>20949</v>
      </c>
    </row>
    <row r="1140" spans="1:11" x14ac:dyDescent="0.3">
      <c r="A1140" s="51" t="str">
        <f t="shared" ref="A1140:A1203" si="22">"AIR.DE"</f>
        <v>AIR.DE</v>
      </c>
      <c r="B1140" s="52" t="s">
        <v>211</v>
      </c>
      <c r="C1140" s="50" t="s">
        <v>4307</v>
      </c>
      <c r="D1140" s="50">
        <f>DAX__2019_2020__33[[#This Row],[Open]]*(DAX__2019_2020__33[[#This Row],[Adj Close]]/DAX__2019_2020__33[[#This Row],[Close]])</f>
        <v>119.40572784574705</v>
      </c>
      <c r="E1140" s="50" t="s">
        <v>4330</v>
      </c>
      <c r="F1140" s="50" t="s">
        <v>4362</v>
      </c>
      <c r="G1140" s="50" t="s">
        <v>4363</v>
      </c>
      <c r="H1140" s="50" t="s">
        <v>4364</v>
      </c>
      <c r="I1140" s="50">
        <f>(DAX__2019_2020__33[[#This Row],[Adj Close]]-DAX__2019_2020__33[[#This Row],[Adj Open]])/DAX__2019_2020__33[[#This Row],[Adj Open]]</f>
        <v>-3.1979692485133598E-3</v>
      </c>
      <c r="J1140" s="50">
        <f>DAX__2019_2020__33[[#This Row],[Adj Close]]-DAX__2019_2020__33[[#This Row],[Adj Open]]</f>
        <v>-0.38185584574705445</v>
      </c>
      <c r="K1140" s="50">
        <v>34224</v>
      </c>
    </row>
    <row r="1141" spans="1:11" x14ac:dyDescent="0.3">
      <c r="A1141" s="51" t="str">
        <f t="shared" si="22"/>
        <v>AIR.DE</v>
      </c>
      <c r="B1141" s="52" t="s">
        <v>212</v>
      </c>
      <c r="C1141" s="50" t="s">
        <v>4365</v>
      </c>
      <c r="D1141" s="50">
        <f>DAX__2019_2020__33[[#This Row],[Open]]*(DAX__2019_2020__33[[#This Row],[Adj Close]]/DAX__2019_2020__33[[#This Row],[Close]])</f>
        <v>118.9665926124915</v>
      </c>
      <c r="E1141" s="50" t="s">
        <v>4365</v>
      </c>
      <c r="F1141" s="50" t="s">
        <v>4317</v>
      </c>
      <c r="G1141" s="50" t="s">
        <v>4366</v>
      </c>
      <c r="H1141" s="50" t="s">
        <v>4367</v>
      </c>
      <c r="I1141" s="50">
        <f>(DAX__2019_2020__33[[#This Row],[Adj Close]]-DAX__2019_2020__33[[#This Row],[Adj Open]])/DAX__2019_2020__33[[#This Row],[Adj Open]]</f>
        <v>-4.8146845254047861E-3</v>
      </c>
      <c r="J1141" s="50">
        <f>DAX__2019_2020__33[[#This Row],[Adj Close]]-DAX__2019_2020__33[[#This Row],[Adj Open]]</f>
        <v>-0.5727866124914982</v>
      </c>
      <c r="K1141" s="50">
        <v>32766</v>
      </c>
    </row>
    <row r="1142" spans="1:11" x14ac:dyDescent="0.3">
      <c r="A1142" s="51" t="str">
        <f t="shared" si="22"/>
        <v>AIR.DE</v>
      </c>
      <c r="B1142" s="52" t="s">
        <v>213</v>
      </c>
      <c r="C1142" s="50" t="s">
        <v>4368</v>
      </c>
      <c r="D1142" s="50">
        <f>DAX__2019_2020__33[[#This Row],[Open]]*(DAX__2019_2020__33[[#This Row],[Adj Close]]/DAX__2019_2020__33[[#This Row],[Close]])</f>
        <v>118.89022743407516</v>
      </c>
      <c r="E1142" s="50" t="s">
        <v>4369</v>
      </c>
      <c r="F1142" s="50" t="s">
        <v>4370</v>
      </c>
      <c r="G1142" s="50" t="s">
        <v>4339</v>
      </c>
      <c r="H1142" s="50" t="s">
        <v>4340</v>
      </c>
      <c r="I1142" s="50">
        <f>(DAX__2019_2020__33[[#This Row],[Adj Close]]-DAX__2019_2020__33[[#This Row],[Adj Open]])/DAX__2019_2020__33[[#This Row],[Adj Open]]</f>
        <v>-4.0147743374436247E-3</v>
      </c>
      <c r="J1142" s="50">
        <f>DAX__2019_2020__33[[#This Row],[Adj Close]]-DAX__2019_2020__33[[#This Row],[Adj Open]]</f>
        <v>-0.47731743407516092</v>
      </c>
      <c r="K1142" s="50">
        <v>39230</v>
      </c>
    </row>
    <row r="1143" spans="1:11" x14ac:dyDescent="0.3">
      <c r="A1143" s="51" t="str">
        <f t="shared" si="22"/>
        <v>AIR.DE</v>
      </c>
      <c r="B1143" s="52" t="s">
        <v>214</v>
      </c>
      <c r="C1143" s="50" t="s">
        <v>4322</v>
      </c>
      <c r="D1143" s="50">
        <f>DAX__2019_2020__33[[#This Row],[Open]]*(DAX__2019_2020__33[[#This Row],[Adj Close]]/DAX__2019_2020__33[[#This Row],[Close]])</f>
        <v>119.25297876025827</v>
      </c>
      <c r="E1143" s="50" t="s">
        <v>4371</v>
      </c>
      <c r="F1143" s="50" t="s">
        <v>4372</v>
      </c>
      <c r="G1143" s="50" t="s">
        <v>4373</v>
      </c>
      <c r="H1143" s="50" t="s">
        <v>4374</v>
      </c>
      <c r="I1143" s="50">
        <f>(DAX__2019_2020__33[[#This Row],[Adj Close]]-DAX__2019_2020__33[[#This Row],[Adj Open]])/DAX__2019_2020__33[[#This Row],[Adj Open]]</f>
        <v>7.2046270766030216E-3</v>
      </c>
      <c r="J1143" s="50">
        <f>DAX__2019_2020__33[[#This Row],[Adj Close]]-DAX__2019_2020__33[[#This Row],[Adj Open]]</f>
        <v>0.85917323974172177</v>
      </c>
      <c r="K1143" s="50">
        <v>46094</v>
      </c>
    </row>
    <row r="1144" spans="1:11" x14ac:dyDescent="0.3">
      <c r="A1144" s="51" t="str">
        <f t="shared" si="22"/>
        <v>AIR.DE</v>
      </c>
      <c r="B1144" s="52" t="s">
        <v>215</v>
      </c>
      <c r="C1144" s="50" t="s">
        <v>4375</v>
      </c>
      <c r="D1144" s="50">
        <f>DAX__2019_2020__33[[#This Row],[Open]]*(DAX__2019_2020__33[[#This Row],[Adj Close]]/DAX__2019_2020__33[[#This Row],[Close]])</f>
        <v>120.45582462032253</v>
      </c>
      <c r="E1144" s="50" t="s">
        <v>4376</v>
      </c>
      <c r="F1144" s="50" t="s">
        <v>4337</v>
      </c>
      <c r="G1144" s="50" t="s">
        <v>4377</v>
      </c>
      <c r="H1144" s="50" t="s">
        <v>4378</v>
      </c>
      <c r="I1144" s="50">
        <f>(DAX__2019_2020__33[[#This Row],[Adj Close]]-DAX__2019_2020__33[[#This Row],[Adj Open]])/DAX__2019_2020__33[[#This Row],[Adj Open]]</f>
        <v>-1.7435488983991462E-3</v>
      </c>
      <c r="J1144" s="50">
        <f>DAX__2019_2020__33[[#This Row],[Adj Close]]-DAX__2019_2020__33[[#This Row],[Adj Open]]</f>
        <v>-0.21002062032252411</v>
      </c>
      <c r="K1144" s="50">
        <v>87297</v>
      </c>
    </row>
    <row r="1145" spans="1:11" x14ac:dyDescent="0.3">
      <c r="A1145" s="51" t="str">
        <f t="shared" si="22"/>
        <v>AIR.DE</v>
      </c>
      <c r="B1145" s="52" t="s">
        <v>216</v>
      </c>
      <c r="C1145" s="50" t="s">
        <v>4379</v>
      </c>
      <c r="D1145" s="50">
        <f>DAX__2019_2020__33[[#This Row],[Open]]*(DAX__2019_2020__33[[#This Row],[Adj Close]]/DAX__2019_2020__33[[#This Row],[Close]])</f>
        <v>120.49401427243741</v>
      </c>
      <c r="E1145" s="50" t="s">
        <v>4380</v>
      </c>
      <c r="F1145" s="50" t="s">
        <v>4330</v>
      </c>
      <c r="G1145" s="50" t="s">
        <v>4381</v>
      </c>
      <c r="H1145" s="50" t="s">
        <v>4382</v>
      </c>
      <c r="I1145" s="50">
        <f>(DAX__2019_2020__33[[#This Row],[Adj Close]]-DAX__2019_2020__33[[#This Row],[Adj Open]])/DAX__2019_2020__33[[#This Row],[Adj Open]]</f>
        <v>1.1091760330440818E-2</v>
      </c>
      <c r="J1145" s="50">
        <f>DAX__2019_2020__33[[#This Row],[Adj Close]]-DAX__2019_2020__33[[#This Row],[Adj Open]]</f>
        <v>1.336490727562591</v>
      </c>
      <c r="K1145" s="50">
        <v>70475</v>
      </c>
    </row>
    <row r="1146" spans="1:11" x14ac:dyDescent="0.3">
      <c r="A1146" s="51" t="str">
        <f t="shared" si="22"/>
        <v>AIR.DE</v>
      </c>
      <c r="B1146" s="52" t="s">
        <v>217</v>
      </c>
      <c r="C1146" s="50" t="s">
        <v>4383</v>
      </c>
      <c r="D1146" s="50">
        <f>DAX__2019_2020__33[[#This Row],[Open]]*(DAX__2019_2020__33[[#This Row],[Adj Close]]/DAX__2019_2020__33[[#This Row],[Close]])</f>
        <v>122.68966901473888</v>
      </c>
      <c r="E1146" s="50" t="s">
        <v>4384</v>
      </c>
      <c r="F1146" s="50" t="s">
        <v>4385</v>
      </c>
      <c r="G1146" s="50" t="s">
        <v>4386</v>
      </c>
      <c r="H1146" s="50" t="s">
        <v>4387</v>
      </c>
      <c r="I1146" s="50">
        <f>(DAX__2019_2020__33[[#This Row],[Adj Close]]-DAX__2019_2020__33[[#This Row],[Adj Open]])/DAX__2019_2020__33[[#This Row],[Adj Open]]</f>
        <v>5.2909506601010892E-3</v>
      </c>
      <c r="J1146" s="50">
        <f>DAX__2019_2020__33[[#This Row],[Adj Close]]-DAX__2019_2020__33[[#This Row],[Adj Open]]</f>
        <v>0.64914498526111686</v>
      </c>
      <c r="K1146" s="50">
        <v>65225</v>
      </c>
    </row>
    <row r="1147" spans="1:11" x14ac:dyDescent="0.3">
      <c r="A1147" s="51" t="str">
        <f t="shared" si="22"/>
        <v>AIR.DE</v>
      </c>
      <c r="B1147" s="52" t="s">
        <v>218</v>
      </c>
      <c r="C1147" s="50" t="s">
        <v>4388</v>
      </c>
      <c r="D1147" s="50">
        <f>DAX__2019_2020__33[[#This Row],[Open]]*(DAX__2019_2020__33[[#This Row],[Adj Close]]/DAX__2019_2020__33[[#This Row],[Close]])</f>
        <v>123.16698828986792</v>
      </c>
      <c r="E1147" s="50" t="s">
        <v>4389</v>
      </c>
      <c r="F1147" s="50" t="s">
        <v>4390</v>
      </c>
      <c r="G1147" s="50" t="s">
        <v>4391</v>
      </c>
      <c r="H1147" s="50" t="s">
        <v>4392</v>
      </c>
      <c r="I1147" s="50">
        <f>(DAX__2019_2020__33[[#This Row],[Adj Close]]-DAX__2019_2020__33[[#This Row],[Adj Open]])/DAX__2019_2020__33[[#This Row],[Adj Open]]</f>
        <v>1.6741504673957418E-2</v>
      </c>
      <c r="J1147" s="50">
        <f>DAX__2019_2020__33[[#This Row],[Adj Close]]-DAX__2019_2020__33[[#This Row],[Adj Open]]</f>
        <v>2.0620007101320823</v>
      </c>
      <c r="K1147" s="50">
        <v>81163</v>
      </c>
    </row>
    <row r="1148" spans="1:11" x14ac:dyDescent="0.3">
      <c r="A1148" s="51" t="str">
        <f t="shared" si="22"/>
        <v>AIR.DE</v>
      </c>
      <c r="B1148" s="52" t="s">
        <v>219</v>
      </c>
      <c r="C1148" s="50" t="s">
        <v>4393</v>
      </c>
      <c r="D1148" s="50">
        <f>DAX__2019_2020__33[[#This Row],[Open]]*(DAX__2019_2020__33[[#This Row],[Adj Close]]/DAX__2019_2020__33[[#This Row],[Close]])</f>
        <v>125.11445042142432</v>
      </c>
      <c r="E1148" s="50" t="s">
        <v>4394</v>
      </c>
      <c r="F1148" s="50" t="s">
        <v>4395</v>
      </c>
      <c r="G1148" s="50" t="s">
        <v>4396</v>
      </c>
      <c r="H1148" s="50" t="s">
        <v>4397</v>
      </c>
      <c r="I1148" s="50">
        <f>(DAX__2019_2020__33[[#This Row],[Adj Close]]-DAX__2019_2020__33[[#This Row],[Adj Open]])/DAX__2019_2020__33[[#This Row],[Adj Open]]</f>
        <v>5.3410423522209415E-3</v>
      </c>
      <c r="J1148" s="50">
        <f>DAX__2019_2020__33[[#This Row],[Adj Close]]-DAX__2019_2020__33[[#This Row],[Adj Open]]</f>
        <v>0.66824157857567457</v>
      </c>
      <c r="K1148" s="50">
        <v>55053</v>
      </c>
    </row>
    <row r="1149" spans="1:11" x14ac:dyDescent="0.3">
      <c r="A1149" s="51" t="str">
        <f t="shared" si="22"/>
        <v>AIR.DE</v>
      </c>
      <c r="B1149" s="52" t="s">
        <v>220</v>
      </c>
      <c r="C1149" s="50" t="s">
        <v>4398</v>
      </c>
      <c r="D1149" s="50">
        <f>DAX__2019_2020__33[[#This Row],[Open]]*(DAX__2019_2020__33[[#This Row],[Adj Close]]/DAX__2019_2020__33[[#This Row],[Close]])</f>
        <v>125.15263734371833</v>
      </c>
      <c r="E1149" s="50" t="s">
        <v>4399</v>
      </c>
      <c r="F1149" s="50" t="s">
        <v>4400</v>
      </c>
      <c r="G1149" s="50" t="s">
        <v>4401</v>
      </c>
      <c r="H1149" s="50" t="s">
        <v>4402</v>
      </c>
      <c r="I1149" s="50">
        <f>(DAX__2019_2020__33[[#This Row],[Adj Close]]-DAX__2019_2020__33[[#This Row],[Adj Open]])/DAX__2019_2020__33[[#This Row],[Adj Open]]</f>
        <v>6.86494247757695E-3</v>
      </c>
      <c r="J1149" s="50">
        <f>DAX__2019_2020__33[[#This Row],[Adj Close]]-DAX__2019_2020__33[[#This Row],[Adj Open]]</f>
        <v>0.85916565628167518</v>
      </c>
      <c r="K1149" s="50">
        <v>48779</v>
      </c>
    </row>
    <row r="1150" spans="1:11" x14ac:dyDescent="0.3">
      <c r="A1150" s="51" t="str">
        <f t="shared" si="22"/>
        <v>AIR.DE</v>
      </c>
      <c r="B1150" s="52" t="s">
        <v>221</v>
      </c>
      <c r="C1150" s="50" t="s">
        <v>4403</v>
      </c>
      <c r="D1150" s="50">
        <f>DAX__2019_2020__33[[#This Row],[Open]]*(DAX__2019_2020__33[[#This Row],[Adj Close]]/DAX__2019_2020__33[[#This Row],[Close]])</f>
        <v>126.45093038451184</v>
      </c>
      <c r="E1150" s="50" t="s">
        <v>4404</v>
      </c>
      <c r="F1150" s="50" t="s">
        <v>4405</v>
      </c>
      <c r="G1150" s="50" t="s">
        <v>4406</v>
      </c>
      <c r="H1150" s="50" t="s">
        <v>4407</v>
      </c>
      <c r="I1150" s="50">
        <f>(DAX__2019_2020__33[[#This Row],[Adj Close]]-DAX__2019_2020__33[[#This Row],[Adj Open]])/DAX__2019_2020__33[[#This Row],[Adj Open]]</f>
        <v>-6.6435524195615171E-3</v>
      </c>
      <c r="J1150" s="50">
        <f>DAX__2019_2020__33[[#This Row],[Adj Close]]-DAX__2019_2020__33[[#This Row],[Adj Open]]</f>
        <v>-0.84008338451182851</v>
      </c>
      <c r="K1150" s="50">
        <v>66053</v>
      </c>
    </row>
    <row r="1151" spans="1:11" x14ac:dyDescent="0.3">
      <c r="A1151" s="51" t="str">
        <f t="shared" si="22"/>
        <v>AIR.DE</v>
      </c>
      <c r="B1151" s="52" t="s">
        <v>222</v>
      </c>
      <c r="C1151" s="50" t="s">
        <v>4405</v>
      </c>
      <c r="D1151" s="50">
        <f>DAX__2019_2020__33[[#This Row],[Open]]*(DAX__2019_2020__33[[#This Row],[Adj Close]]/DAX__2019_2020__33[[#This Row],[Close]])</f>
        <v>125.17171973727073</v>
      </c>
      <c r="E1151" s="50" t="s">
        <v>4408</v>
      </c>
      <c r="F1151" s="50" t="s">
        <v>4409</v>
      </c>
      <c r="G1151" s="50" t="s">
        <v>4410</v>
      </c>
      <c r="H1151" s="50" t="s">
        <v>4411</v>
      </c>
      <c r="I1151" s="50">
        <f>(DAX__2019_2020__33[[#This Row],[Adj Close]]-DAX__2019_2020__33[[#This Row],[Adj Open]])/DAX__2019_2020__33[[#This Row],[Adj Open]]</f>
        <v>-3.2031575352028194E-3</v>
      </c>
      <c r="J1151" s="50">
        <f>DAX__2019_2020__33[[#This Row],[Adj Close]]-DAX__2019_2020__33[[#This Row],[Adj Open]]</f>
        <v>-0.40094473727073421</v>
      </c>
      <c r="K1151" s="50">
        <v>24712</v>
      </c>
    </row>
    <row r="1152" spans="1:11" x14ac:dyDescent="0.3">
      <c r="A1152" s="51" t="str">
        <f t="shared" si="22"/>
        <v>AIR.DE</v>
      </c>
      <c r="B1152" s="52" t="s">
        <v>223</v>
      </c>
      <c r="C1152" s="50" t="s">
        <v>4412</v>
      </c>
      <c r="D1152" s="50">
        <f>DAX__2019_2020__33[[#This Row],[Open]]*(DAX__2019_2020__33[[#This Row],[Adj Close]]/DAX__2019_2020__33[[#This Row],[Close]])</f>
        <v>125.38174160561449</v>
      </c>
      <c r="E1152" s="50" t="s">
        <v>4413</v>
      </c>
      <c r="F1152" s="50" t="s">
        <v>4412</v>
      </c>
      <c r="G1152" s="50" t="s">
        <v>4414</v>
      </c>
      <c r="H1152" s="50" t="s">
        <v>4415</v>
      </c>
      <c r="I1152" s="50">
        <f>(DAX__2019_2020__33[[#This Row],[Adj Close]]-DAX__2019_2020__33[[#This Row],[Adj Open]])/DAX__2019_2020__33[[#This Row],[Adj Open]]</f>
        <v>1.0354812253839149E-2</v>
      </c>
      <c r="J1152" s="50">
        <f>DAX__2019_2020__33[[#This Row],[Adj Close]]-DAX__2019_2020__33[[#This Row],[Adj Open]]</f>
        <v>1.2983043943855108</v>
      </c>
      <c r="K1152" s="50">
        <v>45848</v>
      </c>
    </row>
    <row r="1153" spans="1:11" x14ac:dyDescent="0.3">
      <c r="A1153" s="51" t="str">
        <f t="shared" si="22"/>
        <v>AIR.DE</v>
      </c>
      <c r="B1153" s="52" t="s">
        <v>224</v>
      </c>
      <c r="C1153" s="50" t="s">
        <v>4416</v>
      </c>
      <c r="D1153" s="50">
        <f>DAX__2019_2020__33[[#This Row],[Open]]*(DAX__2019_2020__33[[#This Row],[Adj Close]]/DAX__2019_2020__33[[#This Row],[Close]])</f>
        <v>126.73731749795421</v>
      </c>
      <c r="E1153" s="50" t="s">
        <v>4417</v>
      </c>
      <c r="F1153" s="50" t="s">
        <v>4418</v>
      </c>
      <c r="G1153" s="50" t="s">
        <v>4419</v>
      </c>
      <c r="H1153" s="50" t="s">
        <v>4420</v>
      </c>
      <c r="I1153" s="50">
        <f>(DAX__2019_2020__33[[#This Row],[Adj Close]]-DAX__2019_2020__33[[#This Row],[Adj Open]])/DAX__2019_2020__33[[#This Row],[Adj Open]]</f>
        <v>-4.9712942517059072E-3</v>
      </c>
      <c r="J1153" s="50">
        <f>DAX__2019_2020__33[[#This Row],[Adj Close]]-DAX__2019_2020__33[[#This Row],[Adj Open]]</f>
        <v>-0.63004849795420625</v>
      </c>
      <c r="K1153" s="50">
        <v>34009</v>
      </c>
    </row>
    <row r="1154" spans="1:11" x14ac:dyDescent="0.3">
      <c r="A1154" s="51" t="str">
        <f t="shared" si="22"/>
        <v>AIR.DE</v>
      </c>
      <c r="B1154" s="52" t="s">
        <v>225</v>
      </c>
      <c r="C1154" s="50" t="s">
        <v>4421</v>
      </c>
      <c r="D1154" s="50">
        <f>DAX__2019_2020__33[[#This Row],[Open]]*(DAX__2019_2020__33[[#This Row],[Adj Close]]/DAX__2019_2020__33[[#This Row],[Close]])</f>
        <v>126.35546805625121</v>
      </c>
      <c r="E1154" s="50" t="s">
        <v>4422</v>
      </c>
      <c r="F1154" s="50" t="s">
        <v>4423</v>
      </c>
      <c r="G1154" s="50" t="s">
        <v>4424</v>
      </c>
      <c r="H1154" s="50" t="s">
        <v>4425</v>
      </c>
      <c r="I1154" s="50">
        <f>(DAX__2019_2020__33[[#This Row],[Adj Close]]-DAX__2019_2020__33[[#This Row],[Adj Open]])/DAX__2019_2020__33[[#This Row],[Adj Open]]</f>
        <v>-1.3448163996311923E-2</v>
      </c>
      <c r="J1154" s="50">
        <f>DAX__2019_2020__33[[#This Row],[Adj Close]]-DAX__2019_2020__33[[#This Row],[Adj Open]]</f>
        <v>-1.6992490562512188</v>
      </c>
      <c r="K1154" s="50">
        <v>63748</v>
      </c>
    </row>
    <row r="1155" spans="1:11" x14ac:dyDescent="0.3">
      <c r="A1155" s="51" t="str">
        <f t="shared" si="22"/>
        <v>AIR.DE</v>
      </c>
      <c r="B1155" s="52" t="s">
        <v>226</v>
      </c>
      <c r="C1155" s="50" t="s">
        <v>4426</v>
      </c>
      <c r="D1155" s="50">
        <f>DAX__2019_2020__33[[#This Row],[Open]]*(DAX__2019_2020__33[[#This Row],[Adj Close]]/DAX__2019_2020__33[[#This Row],[Close]])</f>
        <v>125.45811653063323</v>
      </c>
      <c r="E1155" s="50" t="s">
        <v>4427</v>
      </c>
      <c r="F1155" s="50" t="s">
        <v>4428</v>
      </c>
      <c r="G1155" s="50" t="s">
        <v>4398</v>
      </c>
      <c r="H1155" s="50" t="s">
        <v>4429</v>
      </c>
      <c r="I1155" s="50">
        <f>(DAX__2019_2020__33[[#This Row],[Adj Close]]-DAX__2019_2020__33[[#This Row],[Adj Open]])/DAX__2019_2020__33[[#This Row],[Adj Open]]</f>
        <v>-2.4348805727419224E-3</v>
      </c>
      <c r="J1155" s="50">
        <f>DAX__2019_2020__33[[#This Row],[Adj Close]]-DAX__2019_2020__33[[#This Row],[Adj Open]]</f>
        <v>-0.30547553063323107</v>
      </c>
      <c r="K1155" s="50">
        <v>24591</v>
      </c>
    </row>
    <row r="1156" spans="1:11" x14ac:dyDescent="0.3">
      <c r="A1156" s="51" t="str">
        <f t="shared" si="22"/>
        <v>AIR.DE</v>
      </c>
      <c r="B1156" s="52" t="s">
        <v>227</v>
      </c>
      <c r="C1156" s="50" t="s">
        <v>4430</v>
      </c>
      <c r="D1156" s="50">
        <f>DAX__2019_2020__33[[#This Row],[Open]]*(DAX__2019_2020__33[[#This Row],[Adj Close]]/DAX__2019_2020__33[[#This Row],[Close]])</f>
        <v>125.30535995650332</v>
      </c>
      <c r="E1156" s="50" t="s">
        <v>4412</v>
      </c>
      <c r="F1156" s="50" t="s">
        <v>4431</v>
      </c>
      <c r="G1156" s="50" t="s">
        <v>4400</v>
      </c>
      <c r="H1156" s="50" t="s">
        <v>4432</v>
      </c>
      <c r="I1156" s="50">
        <f>(DAX__2019_2020__33[[#This Row],[Adj Close]]-DAX__2019_2020__33[[#This Row],[Adj Open]])/DAX__2019_2020__33[[#This Row],[Adj Open]]</f>
        <v>-7.7707606190295757E-3</v>
      </c>
      <c r="J1156" s="50">
        <f>DAX__2019_2020__33[[#This Row],[Adj Close]]-DAX__2019_2020__33[[#This Row],[Adj Open]]</f>
        <v>-0.9737179565033216</v>
      </c>
      <c r="K1156" s="50">
        <v>38342</v>
      </c>
    </row>
    <row r="1157" spans="1:11" x14ac:dyDescent="0.3">
      <c r="A1157" s="51" t="str">
        <f t="shared" si="22"/>
        <v>AIR.DE</v>
      </c>
      <c r="B1157" s="52" t="s">
        <v>228</v>
      </c>
      <c r="C1157" s="50" t="s">
        <v>4433</v>
      </c>
      <c r="D1157" s="50">
        <f>DAX__2019_2020__33[[#This Row],[Open]]*(DAX__2019_2020__33[[#This Row],[Adj Close]]/DAX__2019_2020__33[[#This Row],[Close]])</f>
        <v>124.25527452399848</v>
      </c>
      <c r="E1157" s="50" t="s">
        <v>4434</v>
      </c>
      <c r="F1157" s="50" t="s">
        <v>4435</v>
      </c>
      <c r="G1157" s="50" t="s">
        <v>4436</v>
      </c>
      <c r="H1157" s="50" t="s">
        <v>4437</v>
      </c>
      <c r="I1157" s="50">
        <f>(DAX__2019_2020__33[[#This Row],[Adj Close]]-DAX__2019_2020__33[[#This Row],[Adj Open]])/DAX__2019_2020__33[[#This Row],[Adj Open]]</f>
        <v>-1.8438859298129589E-2</v>
      </c>
      <c r="J1157" s="50">
        <f>DAX__2019_2020__33[[#This Row],[Adj Close]]-DAX__2019_2020__33[[#This Row],[Adj Open]]</f>
        <v>-2.291125523998474</v>
      </c>
      <c r="K1157" s="50">
        <v>63822</v>
      </c>
    </row>
    <row r="1158" spans="1:11" x14ac:dyDescent="0.3">
      <c r="A1158" s="51" t="str">
        <f t="shared" si="22"/>
        <v>AIR.DE</v>
      </c>
      <c r="B1158" s="52" t="s">
        <v>229</v>
      </c>
      <c r="C1158" s="50" t="s">
        <v>4438</v>
      </c>
      <c r="D1158" s="50">
        <f>DAX__2019_2020__33[[#This Row],[Open]]*(DAX__2019_2020__33[[#This Row],[Adj Close]]/DAX__2019_2020__33[[#This Row],[Close]])</f>
        <v>123.98797970870108</v>
      </c>
      <c r="E1158" s="50" t="s">
        <v>4438</v>
      </c>
      <c r="F1158" s="50" t="s">
        <v>4439</v>
      </c>
      <c r="G1158" s="50" t="s">
        <v>4440</v>
      </c>
      <c r="H1158" s="50" t="s">
        <v>4441</v>
      </c>
      <c r="I1158" s="50">
        <f>(DAX__2019_2020__33[[#This Row],[Adj Close]]-DAX__2019_2020__33[[#This Row],[Adj Open]])/DAX__2019_2020__33[[#This Row],[Adj Open]]</f>
        <v>-1.3089097124688361E-2</v>
      </c>
      <c r="J1158" s="50">
        <f>DAX__2019_2020__33[[#This Row],[Adj Close]]-DAX__2019_2020__33[[#This Row],[Adj Open]]</f>
        <v>-1.6228907087010782</v>
      </c>
      <c r="K1158" s="50">
        <v>75782</v>
      </c>
    </row>
    <row r="1159" spans="1:11" x14ac:dyDescent="0.3">
      <c r="A1159" s="51" t="str">
        <f t="shared" si="22"/>
        <v>AIR.DE</v>
      </c>
      <c r="B1159" s="52" t="s">
        <v>230</v>
      </c>
      <c r="C1159" s="50" t="s">
        <v>4442</v>
      </c>
      <c r="D1159" s="50">
        <f>DAX__2019_2020__33[[#This Row],[Open]]*(DAX__2019_2020__33[[#This Row],[Adj Close]]/DAX__2019_2020__33[[#This Row],[Close]])</f>
        <v>122.38418531138302</v>
      </c>
      <c r="E1159" s="50" t="s">
        <v>4443</v>
      </c>
      <c r="F1159" s="50" t="s">
        <v>4444</v>
      </c>
      <c r="G1159" s="50" t="s">
        <v>4445</v>
      </c>
      <c r="H1159" s="50" t="s">
        <v>4446</v>
      </c>
      <c r="I1159" s="50">
        <f>(DAX__2019_2020__33[[#This Row],[Adj Close]]-DAX__2019_2020__33[[#This Row],[Adj Open]])/DAX__2019_2020__33[[#This Row],[Adj Open]]</f>
        <v>1.0296466699605331E-2</v>
      </c>
      <c r="J1159" s="50">
        <f>DAX__2019_2020__33[[#This Row],[Adj Close]]-DAX__2019_2020__33[[#This Row],[Adj Open]]</f>
        <v>1.2601246886169832</v>
      </c>
      <c r="K1159" s="50">
        <v>47339</v>
      </c>
    </row>
    <row r="1160" spans="1:11" x14ac:dyDescent="0.3">
      <c r="A1160" s="51" t="str">
        <f t="shared" si="22"/>
        <v>AIR.DE</v>
      </c>
      <c r="B1160" s="52" t="s">
        <v>231</v>
      </c>
      <c r="C1160" s="50" t="s">
        <v>4447</v>
      </c>
      <c r="D1160" s="50">
        <f>DAX__2019_2020__33[[#This Row],[Open]]*(DAX__2019_2020__33[[#This Row],[Adj Close]]/DAX__2019_2020__33[[#This Row],[Close]])</f>
        <v>120.3412672299872</v>
      </c>
      <c r="E1160" s="50" t="s">
        <v>4448</v>
      </c>
      <c r="F1160" s="50" t="s">
        <v>4317</v>
      </c>
      <c r="G1160" s="50" t="s">
        <v>4294</v>
      </c>
      <c r="H1160" s="50" t="s">
        <v>4295</v>
      </c>
      <c r="I1160" s="50">
        <f>(DAX__2019_2020__33[[#This Row],[Adj Close]]-DAX__2019_2020__33[[#This Row],[Adj Open]])/DAX__2019_2020__33[[#This Row],[Adj Open]]</f>
        <v>-2.1418348745333129E-2</v>
      </c>
      <c r="J1160" s="50">
        <f>DAX__2019_2020__33[[#This Row],[Adj Close]]-DAX__2019_2020__33[[#This Row],[Adj Open]]</f>
        <v>-2.577511229987195</v>
      </c>
      <c r="K1160" s="50">
        <v>112705</v>
      </c>
    </row>
    <row r="1161" spans="1:11" x14ac:dyDescent="0.3">
      <c r="A1161" s="51" t="str">
        <f t="shared" si="22"/>
        <v>AIR.DE</v>
      </c>
      <c r="B1161" s="52" t="s">
        <v>232</v>
      </c>
      <c r="C1161" s="50" t="s">
        <v>4179</v>
      </c>
      <c r="D1161" s="50">
        <f>DAX__2019_2020__33[[#This Row],[Open]]*(DAX__2019_2020__33[[#This Row],[Adj Close]]/DAX__2019_2020__33[[#This Row],[Close]])</f>
        <v>117.42008403034113</v>
      </c>
      <c r="E1161" s="50" t="s">
        <v>4326</v>
      </c>
      <c r="F1161" s="50" t="s">
        <v>4449</v>
      </c>
      <c r="G1161" s="50" t="s">
        <v>4450</v>
      </c>
      <c r="H1161" s="50" t="s">
        <v>4451</v>
      </c>
      <c r="I1161" s="50">
        <f>(DAX__2019_2020__33[[#This Row],[Adj Close]]-DAX__2019_2020__33[[#This Row],[Adj Open]])/DAX__2019_2020__33[[#This Row],[Adj Open]]</f>
        <v>-1.9349569105691026E-2</v>
      </c>
      <c r="J1161" s="50">
        <f>DAX__2019_2020__33[[#This Row],[Adj Close]]-DAX__2019_2020__33[[#This Row],[Adj Open]]</f>
        <v>-2.2720280303411329</v>
      </c>
      <c r="K1161" s="50">
        <v>121798</v>
      </c>
    </row>
    <row r="1162" spans="1:11" x14ac:dyDescent="0.3">
      <c r="A1162" s="51" t="str">
        <f t="shared" si="22"/>
        <v>AIR.DE</v>
      </c>
      <c r="B1162" s="52" t="s">
        <v>233</v>
      </c>
      <c r="C1162" s="50" t="s">
        <v>4286</v>
      </c>
      <c r="D1162" s="50">
        <f>DAX__2019_2020__33[[#This Row],[Open]]*(DAX__2019_2020__33[[#This Row],[Adj Close]]/DAX__2019_2020__33[[#This Row],[Close]])</f>
        <v>115.05258807183746</v>
      </c>
      <c r="E1162" s="50" t="s">
        <v>4452</v>
      </c>
      <c r="F1162" s="50" t="s">
        <v>4453</v>
      </c>
      <c r="G1162" s="50" t="s">
        <v>4453</v>
      </c>
      <c r="H1162" s="50" t="s">
        <v>4454</v>
      </c>
      <c r="I1162" s="50">
        <f>(DAX__2019_2020__33[[#This Row],[Adj Close]]-DAX__2019_2020__33[[#This Row],[Adj Open]])/DAX__2019_2020__33[[#This Row],[Adj Open]]</f>
        <v>-3.8167856907597528E-3</v>
      </c>
      <c r="J1162" s="50">
        <f>DAX__2019_2020__33[[#This Row],[Adj Close]]-DAX__2019_2020__33[[#This Row],[Adj Open]]</f>
        <v>-0.43913107183746547</v>
      </c>
      <c r="K1162" s="50">
        <v>72860</v>
      </c>
    </row>
    <row r="1163" spans="1:11" x14ac:dyDescent="0.3">
      <c r="A1163" s="51" t="str">
        <f t="shared" si="22"/>
        <v>AIR.DE</v>
      </c>
      <c r="B1163" s="52" t="s">
        <v>234</v>
      </c>
      <c r="C1163" s="50" t="s">
        <v>4455</v>
      </c>
      <c r="D1163" s="50">
        <f>DAX__2019_2020__33[[#This Row],[Open]]*(DAX__2019_2020__33[[#This Row],[Adj Close]]/DAX__2019_2020__33[[#This Row],[Close]])</f>
        <v>115.7399256593206</v>
      </c>
      <c r="E1163" s="50" t="s">
        <v>4319</v>
      </c>
      <c r="F1163" s="50" t="s">
        <v>4456</v>
      </c>
      <c r="G1163" s="50" t="s">
        <v>4181</v>
      </c>
      <c r="H1163" s="50" t="s">
        <v>4457</v>
      </c>
      <c r="I1163" s="50">
        <f>(DAX__2019_2020__33[[#This Row],[Adj Close]]-DAX__2019_2020__33[[#This Row],[Adj Open]])/DAX__2019_2020__33[[#This Row],[Adj Open]]</f>
        <v>5.2787777182246544E-3</v>
      </c>
      <c r="J1163" s="50">
        <f>DAX__2019_2020__33[[#This Row],[Adj Close]]-DAX__2019_2020__33[[#This Row],[Adj Open]]</f>
        <v>0.61096534067939956</v>
      </c>
      <c r="K1163" s="50">
        <v>93992</v>
      </c>
    </row>
    <row r="1164" spans="1:11" x14ac:dyDescent="0.3">
      <c r="A1164" s="51" t="str">
        <f t="shared" si="22"/>
        <v>AIR.DE</v>
      </c>
      <c r="B1164" s="52" t="s">
        <v>235</v>
      </c>
      <c r="C1164" s="50" t="s">
        <v>4347</v>
      </c>
      <c r="D1164" s="50">
        <f>DAX__2019_2020__33[[#This Row],[Open]]*(DAX__2019_2020__33[[#This Row],[Adj Close]]/DAX__2019_2020__33[[#This Row],[Close]])</f>
        <v>118.18380106292557</v>
      </c>
      <c r="E1164" s="50" t="s">
        <v>4458</v>
      </c>
      <c r="F1164" s="50" t="s">
        <v>4459</v>
      </c>
      <c r="G1164" s="50" t="s">
        <v>4458</v>
      </c>
      <c r="H1164" s="50" t="s">
        <v>4460</v>
      </c>
      <c r="I1164" s="50">
        <f>(DAX__2019_2020__33[[#This Row],[Adj Close]]-DAX__2019_2020__33[[#This Row],[Adj Open]])/DAX__2019_2020__33[[#This Row],[Adj Open]]</f>
        <v>2.6332753804537316E-2</v>
      </c>
      <c r="J1164" s="50">
        <f>DAX__2019_2020__33[[#This Row],[Adj Close]]-DAX__2019_2020__33[[#This Row],[Adj Open]]</f>
        <v>3.1121049370744345</v>
      </c>
      <c r="K1164" s="50">
        <v>95519</v>
      </c>
    </row>
    <row r="1165" spans="1:11" x14ac:dyDescent="0.3">
      <c r="A1165" s="51" t="str">
        <f t="shared" si="22"/>
        <v>AIR.DE</v>
      </c>
      <c r="B1165" s="52" t="s">
        <v>236</v>
      </c>
      <c r="C1165" s="50" t="s">
        <v>4461</v>
      </c>
      <c r="D1165" s="50">
        <f>DAX__2019_2020__33[[#This Row],[Open]]*(DAX__2019_2020__33[[#This Row],[Adj Close]]/DAX__2019_2020__33[[#This Row],[Close]])</f>
        <v>120.79949343904453</v>
      </c>
      <c r="E1165" s="50" t="s">
        <v>4462</v>
      </c>
      <c r="F1165" s="50" t="s">
        <v>4463</v>
      </c>
      <c r="G1165" s="50" t="s">
        <v>4332</v>
      </c>
      <c r="H1165" s="50" t="s">
        <v>4464</v>
      </c>
      <c r="I1165" s="50">
        <f>(DAX__2019_2020__33[[#This Row],[Adj Close]]-DAX__2019_2020__33[[#This Row],[Adj Open]])/DAX__2019_2020__33[[#This Row],[Adj Open]]</f>
        <v>-1.2328101688571975E-2</v>
      </c>
      <c r="J1165" s="50">
        <f>DAX__2019_2020__33[[#This Row],[Adj Close]]-DAX__2019_2020__33[[#This Row],[Adj Open]]</f>
        <v>-1.4892284390445241</v>
      </c>
      <c r="K1165" s="50">
        <v>45498</v>
      </c>
    </row>
    <row r="1166" spans="1:11" x14ac:dyDescent="0.3">
      <c r="A1166" s="51" t="str">
        <f t="shared" si="22"/>
        <v>AIR.DE</v>
      </c>
      <c r="B1166" s="52" t="s">
        <v>237</v>
      </c>
      <c r="C1166" s="50" t="s">
        <v>4465</v>
      </c>
      <c r="D1166" s="50">
        <f>DAX__2019_2020__33[[#This Row],[Open]]*(DAX__2019_2020__33[[#This Row],[Adj Close]]/DAX__2019_2020__33[[#This Row],[Close]])</f>
        <v>120.47491196165973</v>
      </c>
      <c r="E1166" s="50" t="s">
        <v>4466</v>
      </c>
      <c r="F1166" s="50" t="s">
        <v>4322</v>
      </c>
      <c r="G1166" s="50" t="s">
        <v>4467</v>
      </c>
      <c r="H1166" s="50" t="s">
        <v>4468</v>
      </c>
      <c r="I1166" s="50">
        <f>(DAX__2019_2020__33[[#This Row],[Adj Close]]-DAX__2019_2020__33[[#This Row],[Adj Open]])/DAX__2019_2020__33[[#This Row],[Adj Open]]</f>
        <v>-7.4484550106606326E-3</v>
      </c>
      <c r="J1166" s="50">
        <f>DAX__2019_2020__33[[#This Row],[Adj Close]]-DAX__2019_2020__33[[#This Row],[Adj Open]]</f>
        <v>-0.89735196165972297</v>
      </c>
      <c r="K1166" s="50">
        <v>42892</v>
      </c>
    </row>
    <row r="1167" spans="1:11" x14ac:dyDescent="0.3">
      <c r="A1167" s="51" t="str">
        <f t="shared" si="22"/>
        <v>AIR.DE</v>
      </c>
      <c r="B1167" s="52" t="s">
        <v>238</v>
      </c>
      <c r="C1167" s="50" t="s">
        <v>4469</v>
      </c>
      <c r="D1167" s="50">
        <f>DAX__2019_2020__33[[#This Row],[Open]]*(DAX__2019_2020__33[[#This Row],[Adj Close]]/DAX__2019_2020__33[[#This Row],[Close]])</f>
        <v>118.60383035697539</v>
      </c>
      <c r="E1167" s="50" t="s">
        <v>4470</v>
      </c>
      <c r="F1167" s="50" t="s">
        <v>4459</v>
      </c>
      <c r="G1167" s="50" t="s">
        <v>4471</v>
      </c>
      <c r="H1167" s="50" t="s">
        <v>4472</v>
      </c>
      <c r="I1167" s="50">
        <f>(DAX__2019_2020__33[[#This Row],[Adj Close]]-DAX__2019_2020__33[[#This Row],[Adj Open]])/DAX__2019_2020__33[[#This Row],[Adj Open]]</f>
        <v>1.8190615231658259E-2</v>
      </c>
      <c r="J1167" s="50">
        <f>DAX__2019_2020__33[[#This Row],[Adj Close]]-DAX__2019_2020__33[[#This Row],[Adj Open]]</f>
        <v>2.1574766430246086</v>
      </c>
      <c r="K1167" s="50">
        <v>55250</v>
      </c>
    </row>
    <row r="1168" spans="1:11" x14ac:dyDescent="0.3">
      <c r="A1168" s="51" t="str">
        <f t="shared" si="22"/>
        <v>AIR.DE</v>
      </c>
      <c r="B1168" s="52" t="s">
        <v>239</v>
      </c>
      <c r="C1168" s="50" t="s">
        <v>4379</v>
      </c>
      <c r="D1168" s="50">
        <f>DAX__2019_2020__33[[#This Row],[Open]]*(DAX__2019_2020__33[[#This Row],[Adj Close]]/DAX__2019_2020__33[[#This Row],[Close]])</f>
        <v>120.49401354063991</v>
      </c>
      <c r="E1168" s="50" t="s">
        <v>4379</v>
      </c>
      <c r="F1168" s="50" t="s">
        <v>4194</v>
      </c>
      <c r="G1168" s="50" t="s">
        <v>4191</v>
      </c>
      <c r="H1168" s="50" t="s">
        <v>4192</v>
      </c>
      <c r="I1168" s="50">
        <f>(DAX__2019_2020__33[[#This Row],[Adj Close]]-DAX__2019_2020__33[[#This Row],[Adj Open]])/DAX__2019_2020__33[[#This Row],[Adj Open]]</f>
        <v>-3.5335120936974107E-2</v>
      </c>
      <c r="J1168" s="50">
        <f>DAX__2019_2020__33[[#This Row],[Adj Close]]-DAX__2019_2020__33[[#This Row],[Adj Open]]</f>
        <v>-4.2576705406399071</v>
      </c>
      <c r="K1168" s="50">
        <v>54079</v>
      </c>
    </row>
    <row r="1169" spans="1:11" x14ac:dyDescent="0.3">
      <c r="A1169" s="51" t="str">
        <f t="shared" si="22"/>
        <v>AIR.DE</v>
      </c>
      <c r="B1169" s="52" t="s">
        <v>240</v>
      </c>
      <c r="C1169" s="50" t="s">
        <v>4199</v>
      </c>
      <c r="D1169" s="50">
        <f>DAX__2019_2020__33[[#This Row],[Open]]*(DAX__2019_2020__33[[#This Row],[Adj Close]]/DAX__2019_2020__33[[#This Row],[Close]])</f>
        <v>116.40817086022385</v>
      </c>
      <c r="E1169" s="50" t="s">
        <v>4473</v>
      </c>
      <c r="F1169" s="50" t="s">
        <v>4211</v>
      </c>
      <c r="G1169" s="50" t="s">
        <v>4305</v>
      </c>
      <c r="H1169" s="50" t="s">
        <v>4474</v>
      </c>
      <c r="I1169" s="50">
        <f>(DAX__2019_2020__33[[#This Row],[Adj Close]]-DAX__2019_2020__33[[#This Row],[Adj Open]])/DAX__2019_2020__33[[#This Row],[Adj Open]]</f>
        <v>2.6242413871700111E-3</v>
      </c>
      <c r="J1169" s="50">
        <f>DAX__2019_2020__33[[#This Row],[Adj Close]]-DAX__2019_2020__33[[#This Row],[Adj Open]]</f>
        <v>0.30548313977615749</v>
      </c>
      <c r="K1169" s="50">
        <v>79940</v>
      </c>
    </row>
    <row r="1170" spans="1:11" x14ac:dyDescent="0.3">
      <c r="A1170" s="51" t="str">
        <f t="shared" si="22"/>
        <v>AIR.DE</v>
      </c>
      <c r="B1170" s="52" t="s">
        <v>241</v>
      </c>
      <c r="C1170" s="50" t="s">
        <v>4350</v>
      </c>
      <c r="D1170" s="50">
        <f>DAX__2019_2020__33[[#This Row],[Open]]*(DAX__2019_2020__33[[#This Row],[Adj Close]]/DAX__2019_2020__33[[#This Row],[Close]])</f>
        <v>117.57282957203167</v>
      </c>
      <c r="E1170" s="50" t="s">
        <v>4302</v>
      </c>
      <c r="F1170" s="50" t="s">
        <v>4475</v>
      </c>
      <c r="G1170" s="50" t="s">
        <v>4195</v>
      </c>
      <c r="H1170" s="50" t="s">
        <v>4196</v>
      </c>
      <c r="I1170" s="50">
        <f>(DAX__2019_2020__33[[#This Row],[Adj Close]]-DAX__2019_2020__33[[#This Row],[Adj Open]])/DAX__2019_2020__33[[#This Row],[Adj Open]]</f>
        <v>-1.7863104324030335E-3</v>
      </c>
      <c r="J1170" s="50">
        <f>DAX__2019_2020__33[[#This Row],[Adj Close]]-DAX__2019_2020__33[[#This Row],[Adj Open]]</f>
        <v>-0.21002157203166405</v>
      </c>
      <c r="K1170" s="50">
        <v>50831</v>
      </c>
    </row>
    <row r="1171" spans="1:11" x14ac:dyDescent="0.3">
      <c r="A1171" s="51" t="str">
        <f t="shared" si="22"/>
        <v>AIR.DE</v>
      </c>
      <c r="B1171" s="52" t="s">
        <v>242</v>
      </c>
      <c r="C1171" s="50" t="s">
        <v>4476</v>
      </c>
      <c r="D1171" s="50">
        <f>DAX__2019_2020__33[[#This Row],[Open]]*(DAX__2019_2020__33[[#This Row],[Adj Close]]/DAX__2019_2020__33[[#This Row],[Close]])</f>
        <v>118.75657749942194</v>
      </c>
      <c r="E1171" s="50" t="s">
        <v>4471</v>
      </c>
      <c r="F1171" s="50" t="s">
        <v>4477</v>
      </c>
      <c r="G1171" s="50" t="s">
        <v>4478</v>
      </c>
      <c r="H1171" s="50" t="s">
        <v>4479</v>
      </c>
      <c r="I1171" s="50">
        <f>(DAX__2019_2020__33[[#This Row],[Adj Close]]-DAX__2019_2020__33[[#This Row],[Adj Open]])/DAX__2019_2020__33[[#This Row],[Adj Open]]</f>
        <v>1.9292363033885608E-3</v>
      </c>
      <c r="J1171" s="50">
        <f>DAX__2019_2020__33[[#This Row],[Adj Close]]-DAX__2019_2020__33[[#This Row],[Adj Open]]</f>
        <v>0.2291095005780619</v>
      </c>
      <c r="K1171" s="50">
        <v>43243</v>
      </c>
    </row>
    <row r="1172" spans="1:11" x14ac:dyDescent="0.3">
      <c r="A1172" s="51" t="str">
        <f t="shared" si="22"/>
        <v>AIR.DE</v>
      </c>
      <c r="B1172" s="52" t="s">
        <v>243</v>
      </c>
      <c r="C1172" s="50" t="s">
        <v>4369</v>
      </c>
      <c r="D1172" s="50">
        <f>DAX__2019_2020__33[[#This Row],[Open]]*(DAX__2019_2020__33[[#This Row],[Adj Close]]/DAX__2019_2020__33[[#This Row],[Close]])</f>
        <v>119.00478131809757</v>
      </c>
      <c r="E1172" s="50" t="s">
        <v>4480</v>
      </c>
      <c r="F1172" s="50" t="s">
        <v>4476</v>
      </c>
      <c r="G1172" s="50" t="s">
        <v>4355</v>
      </c>
      <c r="H1172" s="50" t="s">
        <v>4481</v>
      </c>
      <c r="I1172" s="50">
        <f>(DAX__2019_2020__33[[#This Row],[Adj Close]]-DAX__2019_2020__33[[#This Row],[Adj Open]])/DAX__2019_2020__33[[#This Row],[Adj Open]]</f>
        <v>1.0909617811339071E-2</v>
      </c>
      <c r="J1172" s="50">
        <f>DAX__2019_2020__33[[#This Row],[Adj Close]]-DAX__2019_2020__33[[#This Row],[Adj Open]]</f>
        <v>1.2982966819024284</v>
      </c>
      <c r="K1172" s="50">
        <v>49480</v>
      </c>
    </row>
    <row r="1173" spans="1:11" x14ac:dyDescent="0.3">
      <c r="A1173" s="51" t="str">
        <f t="shared" si="22"/>
        <v>AIR.DE</v>
      </c>
      <c r="B1173" s="52" t="s">
        <v>244</v>
      </c>
      <c r="C1173" s="50" t="s">
        <v>4458</v>
      </c>
      <c r="D1173" s="50">
        <f>DAX__2019_2020__33[[#This Row],[Open]]*(DAX__2019_2020__33[[#This Row],[Adj Close]]/DAX__2019_2020__33[[#This Row],[Close]])</f>
        <v>121.29590659860172</v>
      </c>
      <c r="E1173" s="50" t="s">
        <v>4482</v>
      </c>
      <c r="F1173" s="50" t="s">
        <v>4462</v>
      </c>
      <c r="G1173" s="50" t="s">
        <v>4483</v>
      </c>
      <c r="H1173" s="50" t="s">
        <v>4484</v>
      </c>
      <c r="I1173" s="50">
        <f>(DAX__2019_2020__33[[#This Row],[Adj Close]]-DAX__2019_2020__33[[#This Row],[Adj Open]])/DAX__2019_2020__33[[#This Row],[Adj Open]]</f>
        <v>8.0277350547418025E-3</v>
      </c>
      <c r="J1173" s="50">
        <f>DAX__2019_2020__33[[#This Row],[Adj Close]]-DAX__2019_2020__33[[#This Row],[Adj Open]]</f>
        <v>0.97373140139828251</v>
      </c>
      <c r="K1173" s="50">
        <v>39484</v>
      </c>
    </row>
    <row r="1174" spans="1:11" x14ac:dyDescent="0.3">
      <c r="A1174" s="51" t="str">
        <f t="shared" si="22"/>
        <v>AIR.DE</v>
      </c>
      <c r="B1174" s="52" t="s">
        <v>245</v>
      </c>
      <c r="C1174" s="50" t="s">
        <v>4436</v>
      </c>
      <c r="D1174" s="50">
        <f>DAX__2019_2020__33[[#This Row],[Open]]*(DAX__2019_2020__33[[#This Row],[Adj Close]]/DAX__2019_2020__33[[#This Row],[Close]])</f>
        <v>121.96414968483788</v>
      </c>
      <c r="E1174" s="50" t="s">
        <v>4436</v>
      </c>
      <c r="F1174" s="50" t="s">
        <v>4485</v>
      </c>
      <c r="G1174" s="50" t="s">
        <v>4486</v>
      </c>
      <c r="H1174" s="50" t="s">
        <v>4487</v>
      </c>
      <c r="I1174" s="50">
        <f>(DAX__2019_2020__33[[#This Row],[Adj Close]]-DAX__2019_2020__33[[#This Row],[Adj Open]])/DAX__2019_2020__33[[#This Row],[Adj Open]]</f>
        <v>-2.5986223763521867E-2</v>
      </c>
      <c r="J1174" s="50">
        <f>DAX__2019_2020__33[[#This Row],[Adj Close]]-DAX__2019_2020__33[[#This Row],[Adj Open]]</f>
        <v>-3.1693876848378721</v>
      </c>
      <c r="K1174" s="50">
        <v>36842</v>
      </c>
    </row>
    <row r="1175" spans="1:11" x14ac:dyDescent="0.3">
      <c r="A1175" s="51" t="str">
        <f t="shared" si="22"/>
        <v>AIR.DE</v>
      </c>
      <c r="B1175" s="52" t="s">
        <v>246</v>
      </c>
      <c r="C1175" s="50" t="s">
        <v>4488</v>
      </c>
      <c r="D1175" s="50">
        <f>DAX__2019_2020__33[[#This Row],[Open]]*(DAX__2019_2020__33[[#This Row],[Adj Close]]/DAX__2019_2020__33[[#This Row],[Close]])</f>
        <v>119.6348383297035</v>
      </c>
      <c r="E1175" s="50" t="s">
        <v>4312</v>
      </c>
      <c r="F1175" s="50" t="s">
        <v>4489</v>
      </c>
      <c r="G1175" s="50" t="s">
        <v>4489</v>
      </c>
      <c r="H1175" s="50" t="s">
        <v>4490</v>
      </c>
      <c r="I1175" s="50">
        <f>(DAX__2019_2020__33[[#This Row],[Adj Close]]-DAX__2019_2020__33[[#This Row],[Adj Open]])/DAX__2019_2020__33[[#This Row],[Adj Open]]</f>
        <v>-2.1385261729971232E-2</v>
      </c>
      <c r="J1175" s="50">
        <f>DAX__2019_2020__33[[#This Row],[Adj Close]]-DAX__2019_2020__33[[#This Row],[Adj Open]]</f>
        <v>-2.5584223297035038</v>
      </c>
      <c r="K1175" s="50">
        <v>72776</v>
      </c>
    </row>
    <row r="1176" spans="1:11" x14ac:dyDescent="0.3">
      <c r="A1176" s="51" t="str">
        <f t="shared" si="22"/>
        <v>AIR.DE</v>
      </c>
      <c r="B1176" s="52" t="s">
        <v>247</v>
      </c>
      <c r="C1176" s="50" t="s">
        <v>4301</v>
      </c>
      <c r="D1176" s="50">
        <f>DAX__2019_2020__33[[#This Row],[Open]]*(DAX__2019_2020__33[[#This Row],[Adj Close]]/DAX__2019_2020__33[[#This Row],[Close]])</f>
        <v>116.56091131431189</v>
      </c>
      <c r="E1176" s="50" t="s">
        <v>4491</v>
      </c>
      <c r="F1176" s="50" t="s">
        <v>4492</v>
      </c>
      <c r="G1176" s="50" t="s">
        <v>4493</v>
      </c>
      <c r="H1176" s="50" t="s">
        <v>4494</v>
      </c>
      <c r="I1176" s="50">
        <f>(DAX__2019_2020__33[[#This Row],[Adj Close]]-DAX__2019_2020__33[[#This Row],[Adj Open]])/DAX__2019_2020__33[[#This Row],[Adj Open]]</f>
        <v>6.5520394193618126E-3</v>
      </c>
      <c r="J1176" s="50">
        <f>DAX__2019_2020__33[[#This Row],[Adj Close]]-DAX__2019_2020__33[[#This Row],[Adj Open]]</f>
        <v>0.76371168568810788</v>
      </c>
      <c r="K1176" s="50">
        <v>40041</v>
      </c>
    </row>
    <row r="1177" spans="1:11" x14ac:dyDescent="0.3">
      <c r="A1177" s="51" t="str">
        <f t="shared" si="22"/>
        <v>AIR.DE</v>
      </c>
      <c r="B1177" s="52" t="s">
        <v>248</v>
      </c>
      <c r="C1177" s="50" t="s">
        <v>4195</v>
      </c>
      <c r="D1177" s="50">
        <f>DAX__2019_2020__33[[#This Row],[Open]]*(DAX__2019_2020__33[[#This Row],[Adj Close]]/DAX__2019_2020__33[[#This Row],[Close]])</f>
        <v>117.36280919430948</v>
      </c>
      <c r="E1177" s="50" t="s">
        <v>4495</v>
      </c>
      <c r="F1177" s="50" t="s">
        <v>4452</v>
      </c>
      <c r="G1177" s="50" t="s">
        <v>4323</v>
      </c>
      <c r="H1177" s="50" t="s">
        <v>4324</v>
      </c>
      <c r="I1177" s="50">
        <f>(DAX__2019_2020__33[[#This Row],[Adj Close]]-DAX__2019_2020__33[[#This Row],[Adj Open]])/DAX__2019_2020__33[[#This Row],[Adj Open]]</f>
        <v>-2.6028875450971084E-3</v>
      </c>
      <c r="J1177" s="50">
        <f>DAX__2019_2020__33[[#This Row],[Adj Close]]-DAX__2019_2020__33[[#This Row],[Adj Open]]</f>
        <v>-0.30548219430947654</v>
      </c>
      <c r="K1177" s="50">
        <v>33843</v>
      </c>
    </row>
    <row r="1178" spans="1:11" x14ac:dyDescent="0.3">
      <c r="A1178" s="51" t="str">
        <f t="shared" si="22"/>
        <v>AIR.DE</v>
      </c>
      <c r="B1178" s="52" t="s">
        <v>249</v>
      </c>
      <c r="C1178" s="50" t="s">
        <v>4237</v>
      </c>
      <c r="D1178" s="50">
        <f>DAX__2019_2020__33[[#This Row],[Open]]*(DAX__2019_2020__33[[#This Row],[Adj Close]]/DAX__2019_2020__33[[#This Row],[Close]])</f>
        <v>116.94276691008523</v>
      </c>
      <c r="E1178" s="50" t="s">
        <v>4237</v>
      </c>
      <c r="F1178" s="50" t="s">
        <v>4496</v>
      </c>
      <c r="G1178" s="50" t="s">
        <v>4497</v>
      </c>
      <c r="H1178" s="50" t="s">
        <v>4498</v>
      </c>
      <c r="I1178" s="50">
        <f>(DAX__2019_2020__33[[#This Row],[Adj Close]]-DAX__2019_2020__33[[#This Row],[Adj Open]])/DAX__2019_2020__33[[#This Row],[Adj Open]]</f>
        <v>-7.0204163265305984E-3</v>
      </c>
      <c r="J1178" s="50">
        <f>DAX__2019_2020__33[[#This Row],[Adj Close]]-DAX__2019_2020__33[[#This Row],[Adj Open]]</f>
        <v>-0.82098691008522451</v>
      </c>
      <c r="K1178" s="50">
        <v>51365</v>
      </c>
    </row>
    <row r="1179" spans="1:11" x14ac:dyDescent="0.3">
      <c r="A1179" s="51" t="str">
        <f t="shared" si="22"/>
        <v>AIR.DE</v>
      </c>
      <c r="B1179" s="52" t="s">
        <v>250</v>
      </c>
      <c r="C1179" s="50" t="s">
        <v>4499</v>
      </c>
      <c r="D1179" s="50">
        <f>DAX__2019_2020__33[[#This Row],[Open]]*(DAX__2019_2020__33[[#This Row],[Adj Close]]/DAX__2019_2020__33[[#This Row],[Close]])</f>
        <v>115.89267519237663</v>
      </c>
      <c r="E1179" s="50" t="s">
        <v>4488</v>
      </c>
      <c r="F1179" s="50" t="s">
        <v>4500</v>
      </c>
      <c r="G1179" s="50" t="s">
        <v>4501</v>
      </c>
      <c r="H1179" s="50" t="s">
        <v>4502</v>
      </c>
      <c r="I1179" s="50">
        <f>(DAX__2019_2020__33[[#This Row],[Adj Close]]-DAX__2019_2020__33[[#This Row],[Adj Open]])/DAX__2019_2020__33[[#This Row],[Adj Open]]</f>
        <v>3.0148236735613818E-2</v>
      </c>
      <c r="J1179" s="50">
        <f>DAX__2019_2020__33[[#This Row],[Adj Close]]-DAX__2019_2020__33[[#This Row],[Adj Open]]</f>
        <v>3.4939598076233693</v>
      </c>
      <c r="K1179" s="50">
        <v>48428</v>
      </c>
    </row>
    <row r="1180" spans="1:11" x14ac:dyDescent="0.3">
      <c r="A1180" s="51" t="str">
        <f t="shared" si="22"/>
        <v>AIR.DE</v>
      </c>
      <c r="B1180" s="52" t="s">
        <v>251</v>
      </c>
      <c r="C1180" s="50" t="s">
        <v>4503</v>
      </c>
      <c r="D1180" s="50">
        <f>DAX__2019_2020__33[[#This Row],[Open]]*(DAX__2019_2020__33[[#This Row],[Adj Close]]/DAX__2019_2020__33[[#This Row],[Close]])</f>
        <v>119.8639532949452</v>
      </c>
      <c r="E1180" s="50" t="s">
        <v>4465</v>
      </c>
      <c r="F1180" s="50" t="s">
        <v>4306</v>
      </c>
      <c r="G1180" s="50" t="s">
        <v>4345</v>
      </c>
      <c r="H1180" s="50" t="s">
        <v>4361</v>
      </c>
      <c r="I1180" s="50">
        <f>(DAX__2019_2020__33[[#This Row],[Adj Close]]-DAX__2019_2020__33[[#This Row],[Adj Open]])/DAX__2019_2020__33[[#This Row],[Adj Open]]</f>
        <v>-2.0706833716260678E-3</v>
      </c>
      <c r="J1180" s="50">
        <f>DAX__2019_2020__33[[#This Row],[Adj Close]]-DAX__2019_2020__33[[#This Row],[Adj Open]]</f>
        <v>-0.24820029494520668</v>
      </c>
      <c r="K1180" s="50">
        <v>69882</v>
      </c>
    </row>
    <row r="1181" spans="1:11" x14ac:dyDescent="0.3">
      <c r="A1181" s="51" t="str">
        <f t="shared" si="22"/>
        <v>AIR.DE</v>
      </c>
      <c r="B1181" s="52" t="s">
        <v>252</v>
      </c>
      <c r="C1181" s="50" t="s">
        <v>4504</v>
      </c>
      <c r="D1181" s="50">
        <f>DAX__2019_2020__33[[#This Row],[Open]]*(DAX__2019_2020__33[[#This Row],[Adj Close]]/DAX__2019_2020__33[[#This Row],[Close]])</f>
        <v>120.37944839264138</v>
      </c>
      <c r="E1181" s="50" t="s">
        <v>4505</v>
      </c>
      <c r="F1181" s="50" t="s">
        <v>4506</v>
      </c>
      <c r="G1181" s="50" t="s">
        <v>4447</v>
      </c>
      <c r="H1181" s="50" t="s">
        <v>4507</v>
      </c>
      <c r="I1181" s="50">
        <f>(DAX__2019_2020__33[[#This Row],[Adj Close]]-DAX__2019_2020__33[[#This Row],[Adj Open]])/DAX__2019_2020__33[[#This Row],[Adj Open]]</f>
        <v>-3.1720856966242186E-4</v>
      </c>
      <c r="J1181" s="50">
        <f>DAX__2019_2020__33[[#This Row],[Adj Close]]-DAX__2019_2020__33[[#This Row],[Adj Open]]</f>
        <v>-3.81853926413811E-2</v>
      </c>
      <c r="K1181" s="50">
        <v>30508</v>
      </c>
    </row>
    <row r="1182" spans="1:11" x14ac:dyDescent="0.3">
      <c r="A1182" s="51" t="str">
        <f t="shared" si="22"/>
        <v>AIR.DE</v>
      </c>
      <c r="B1182" s="52" t="s">
        <v>253</v>
      </c>
      <c r="C1182" s="50" t="s">
        <v>4508</v>
      </c>
      <c r="D1182" s="50">
        <f>DAX__2019_2020__33[[#This Row],[Open]]*(DAX__2019_2020__33[[#This Row],[Adj Close]]/DAX__2019_2020__33[[#This Row],[Close]])</f>
        <v>119.95941440853292</v>
      </c>
      <c r="E1182" s="50" t="s">
        <v>4509</v>
      </c>
      <c r="F1182" s="50" t="s">
        <v>4343</v>
      </c>
      <c r="G1182" s="50" t="s">
        <v>4334</v>
      </c>
      <c r="H1182" s="50" t="s">
        <v>4344</v>
      </c>
      <c r="I1182" s="50">
        <f>(DAX__2019_2020__33[[#This Row],[Adj Close]]-DAX__2019_2020__33[[#This Row],[Adj Open]])/DAX__2019_2020__33[[#This Row],[Adj Open]]</f>
        <v>-7.0030636000934232E-3</v>
      </c>
      <c r="J1182" s="50">
        <f>DAX__2019_2020__33[[#This Row],[Adj Close]]-DAX__2019_2020__33[[#This Row],[Adj Open]]</f>
        <v>-0.84008340853291941</v>
      </c>
      <c r="K1182" s="50">
        <v>38109</v>
      </c>
    </row>
    <row r="1183" spans="1:11" x14ac:dyDescent="0.3">
      <c r="A1183" s="51" t="str">
        <f t="shared" si="22"/>
        <v>AIR.DE</v>
      </c>
      <c r="B1183" s="52" t="s">
        <v>254</v>
      </c>
      <c r="C1183" s="50" t="s">
        <v>4510</v>
      </c>
      <c r="D1183" s="50">
        <f>DAX__2019_2020__33[[#This Row],[Open]]*(DAX__2019_2020__33[[#This Row],[Adj Close]]/DAX__2019_2020__33[[#This Row],[Close]])</f>
        <v>119.90213856181892</v>
      </c>
      <c r="E1183" s="50" t="s">
        <v>4511</v>
      </c>
      <c r="F1183" s="50" t="s">
        <v>4512</v>
      </c>
      <c r="G1183" s="50" t="s">
        <v>4504</v>
      </c>
      <c r="H1183" s="50" t="s">
        <v>4513</v>
      </c>
      <c r="I1183" s="50">
        <f>(DAX__2019_2020__33[[#This Row],[Adj Close]]-DAX__2019_2020__33[[#This Row],[Adj Open]])/DAX__2019_2020__33[[#This Row],[Adj Open]]</f>
        <v>3.9808917831352488E-3</v>
      </c>
      <c r="J1183" s="50">
        <f>DAX__2019_2020__33[[#This Row],[Adj Close]]-DAX__2019_2020__33[[#This Row],[Adj Open]]</f>
        <v>0.47731743818108896</v>
      </c>
      <c r="K1183" s="50">
        <v>90848</v>
      </c>
    </row>
    <row r="1184" spans="1:11" x14ac:dyDescent="0.3">
      <c r="A1184" s="51" t="str">
        <f t="shared" si="22"/>
        <v>AIR.DE</v>
      </c>
      <c r="B1184" s="52" t="s">
        <v>255</v>
      </c>
      <c r="C1184" s="50" t="s">
        <v>4514</v>
      </c>
      <c r="D1184" s="50">
        <f>DAX__2019_2020__33[[#This Row],[Open]]*(DAX__2019_2020__33[[#This Row],[Adj Close]]/DAX__2019_2020__33[[#This Row],[Close]])</f>
        <v>120.9140511795862</v>
      </c>
      <c r="E1184" s="50" t="s">
        <v>4515</v>
      </c>
      <c r="F1184" s="50" t="s">
        <v>4514</v>
      </c>
      <c r="G1184" s="50" t="s">
        <v>4516</v>
      </c>
      <c r="H1184" s="50" t="s">
        <v>4517</v>
      </c>
      <c r="I1184" s="50">
        <f>(DAX__2019_2020__33[[#This Row],[Adj Close]]-DAX__2019_2020__33[[#This Row],[Adj Open]])/DAX__2019_2020__33[[#This Row],[Adj Open]]</f>
        <v>4.8949548430458388E-3</v>
      </c>
      <c r="J1184" s="50">
        <f>DAX__2019_2020__33[[#This Row],[Adj Close]]-DAX__2019_2020__33[[#This Row],[Adj Open]]</f>
        <v>0.59186882041380784</v>
      </c>
      <c r="K1184" s="50">
        <v>48084</v>
      </c>
    </row>
    <row r="1185" spans="1:11" x14ac:dyDescent="0.3">
      <c r="A1185" s="51" t="str">
        <f t="shared" si="22"/>
        <v>AIR.DE</v>
      </c>
      <c r="B1185" s="52" t="s">
        <v>256</v>
      </c>
      <c r="C1185" s="50" t="s">
        <v>4518</v>
      </c>
      <c r="D1185" s="50">
        <f>DAX__2019_2020__33[[#This Row],[Open]]*(DAX__2019_2020__33[[#This Row],[Adj Close]]/DAX__2019_2020__33[[#This Row],[Close]])</f>
        <v>121.3340851568247</v>
      </c>
      <c r="E1185" s="50" t="s">
        <v>4519</v>
      </c>
      <c r="F1185" s="50" t="s">
        <v>4511</v>
      </c>
      <c r="G1185" s="50" t="s">
        <v>4520</v>
      </c>
      <c r="H1185" s="50" t="s">
        <v>4521</v>
      </c>
      <c r="I1185" s="50">
        <f>(DAX__2019_2020__33[[#This Row],[Adj Close]]-DAX__2019_2020__33[[#This Row],[Adj Open]])/DAX__2019_2020__33[[#This Row],[Adj Open]]</f>
        <v>-4.5633438955678266E-3</v>
      </c>
      <c r="J1185" s="50">
        <f>DAX__2019_2020__33[[#This Row],[Adj Close]]-DAX__2019_2020__33[[#This Row],[Adj Open]]</f>
        <v>-0.55368915682470288</v>
      </c>
      <c r="K1185" s="50">
        <v>39797</v>
      </c>
    </row>
    <row r="1186" spans="1:11" x14ac:dyDescent="0.3">
      <c r="A1186" s="51" t="str">
        <f t="shared" si="22"/>
        <v>AIR.DE</v>
      </c>
      <c r="B1186" s="52" t="s">
        <v>257</v>
      </c>
      <c r="C1186" s="50" t="s">
        <v>4522</v>
      </c>
      <c r="D1186" s="50">
        <f>DAX__2019_2020__33[[#This Row],[Open]]*(DAX__2019_2020__33[[#This Row],[Adj Close]]/DAX__2019_2020__33[[#This Row],[Close]])</f>
        <v>121.41045872277599</v>
      </c>
      <c r="E1186" s="50" t="s">
        <v>4523</v>
      </c>
      <c r="F1186" s="50" t="s">
        <v>4509</v>
      </c>
      <c r="G1186" s="50" t="s">
        <v>4524</v>
      </c>
      <c r="H1186" s="50" t="s">
        <v>4525</v>
      </c>
      <c r="I1186" s="50">
        <f>(DAX__2019_2020__33[[#This Row],[Adj Close]]-DAX__2019_2020__33[[#This Row],[Adj Open]])/DAX__2019_2020__33[[#This Row],[Adj Open]]</f>
        <v>-3.302390312942406E-3</v>
      </c>
      <c r="J1186" s="50">
        <f>DAX__2019_2020__33[[#This Row],[Adj Close]]-DAX__2019_2020__33[[#This Row],[Adj Open]]</f>
        <v>-0.40094472277598925</v>
      </c>
      <c r="K1186" s="50">
        <v>25266</v>
      </c>
    </row>
    <row r="1187" spans="1:11" x14ac:dyDescent="0.3">
      <c r="A1187" s="51" t="str">
        <f t="shared" si="22"/>
        <v>AIR.DE</v>
      </c>
      <c r="B1187" s="52" t="s">
        <v>258</v>
      </c>
      <c r="C1187" s="50" t="s">
        <v>4526</v>
      </c>
      <c r="D1187" s="50">
        <f>DAX__2019_2020__33[[#This Row],[Open]]*(DAX__2019_2020__33[[#This Row],[Adj Close]]/DAX__2019_2020__33[[#This Row],[Close]])</f>
        <v>121.16225213360303</v>
      </c>
      <c r="E1187" s="50" t="s">
        <v>4526</v>
      </c>
      <c r="F1187" s="50" t="s">
        <v>4527</v>
      </c>
      <c r="G1187" s="50" t="s">
        <v>4528</v>
      </c>
      <c r="H1187" s="50" t="s">
        <v>4529</v>
      </c>
      <c r="I1187" s="50">
        <f>(DAX__2019_2020__33[[#This Row],[Adj Close]]-DAX__2019_2020__33[[#This Row],[Adj Open]])/DAX__2019_2020__33[[#This Row],[Adj Open]]</f>
        <v>-3.5770572577538219E-2</v>
      </c>
      <c r="J1187" s="50">
        <f>DAX__2019_2020__33[[#This Row],[Adj Close]]-DAX__2019_2020__33[[#This Row],[Adj Open]]</f>
        <v>-4.3340431336030321</v>
      </c>
      <c r="K1187" s="50">
        <v>66894</v>
      </c>
    </row>
    <row r="1188" spans="1:11" x14ac:dyDescent="0.3">
      <c r="A1188" s="51" t="str">
        <f t="shared" si="22"/>
        <v>AIR.DE</v>
      </c>
      <c r="B1188" s="52" t="s">
        <v>259</v>
      </c>
      <c r="C1188" s="50" t="s">
        <v>4530</v>
      </c>
      <c r="D1188" s="50">
        <f>DAX__2019_2020__33[[#This Row],[Open]]*(DAX__2019_2020__33[[#This Row],[Adj Close]]/DAX__2019_2020__33[[#This Row],[Close]])</f>
        <v>117.47736094398108</v>
      </c>
      <c r="E1188" s="50" t="s">
        <v>4347</v>
      </c>
      <c r="F1188" s="50" t="s">
        <v>4528</v>
      </c>
      <c r="G1188" s="50" t="s">
        <v>4325</v>
      </c>
      <c r="H1188" s="50" t="s">
        <v>4531</v>
      </c>
      <c r="I1188" s="50">
        <f>(DAX__2019_2020__33[[#This Row],[Adj Close]]-DAX__2019_2020__33[[#This Row],[Adj Open]])/DAX__2019_2020__33[[#This Row],[Adj Open]]</f>
        <v>3.0879571442867133E-3</v>
      </c>
      <c r="J1188" s="50">
        <f>DAX__2019_2020__33[[#This Row],[Adj Close]]-DAX__2019_2020__33[[#This Row],[Adj Open]]</f>
        <v>0.36276505601891529</v>
      </c>
      <c r="K1188" s="50">
        <v>37820</v>
      </c>
    </row>
    <row r="1189" spans="1:11" x14ac:dyDescent="0.3">
      <c r="A1189" s="51" t="str">
        <f t="shared" si="22"/>
        <v>AIR.DE</v>
      </c>
      <c r="B1189" s="52" t="s">
        <v>260</v>
      </c>
      <c r="C1189" s="50" t="s">
        <v>4323</v>
      </c>
      <c r="D1189" s="50">
        <f>DAX__2019_2020__33[[#This Row],[Open]]*(DAX__2019_2020__33[[#This Row],[Adj Close]]/DAX__2019_2020__33[[#This Row],[Close]])</f>
        <v>117.05732709104601</v>
      </c>
      <c r="E1189" s="50" t="s">
        <v>4532</v>
      </c>
      <c r="F1189" s="50" t="s">
        <v>4323</v>
      </c>
      <c r="G1189" s="50" t="s">
        <v>4363</v>
      </c>
      <c r="H1189" s="50" t="s">
        <v>4364</v>
      </c>
      <c r="I1189" s="50">
        <f>(DAX__2019_2020__33[[#This Row],[Adj Close]]-DAX__2019_2020__33[[#This Row],[Adj Open]])/DAX__2019_2020__33[[#This Row],[Adj Open]]</f>
        <v>1.6799844638725032E-2</v>
      </c>
      <c r="J1189" s="50">
        <f>DAX__2019_2020__33[[#This Row],[Adj Close]]-DAX__2019_2020__33[[#This Row],[Adj Open]]</f>
        <v>1.9665449089539919</v>
      </c>
      <c r="K1189" s="50">
        <v>69931</v>
      </c>
    </row>
    <row r="1190" spans="1:11" x14ac:dyDescent="0.3">
      <c r="A1190" s="51" t="str">
        <f t="shared" si="22"/>
        <v>AIR.DE</v>
      </c>
      <c r="B1190" s="52" t="s">
        <v>261</v>
      </c>
      <c r="C1190" s="50" t="s">
        <v>4306</v>
      </c>
      <c r="D1190" s="50">
        <f>DAX__2019_2020__33[[#This Row],[Open]]*(DAX__2019_2020__33[[#This Row],[Adj Close]]/DAX__2019_2020__33[[#This Row],[Close]])</f>
        <v>119.46300368227516</v>
      </c>
      <c r="E1190" s="50" t="s">
        <v>4346</v>
      </c>
      <c r="F1190" s="50" t="s">
        <v>4486</v>
      </c>
      <c r="G1190" s="50" t="s">
        <v>4533</v>
      </c>
      <c r="H1190" s="50" t="s">
        <v>4534</v>
      </c>
      <c r="I1190" s="50">
        <f>(DAX__2019_2020__33[[#This Row],[Adj Close]]-DAX__2019_2020__33[[#This Row],[Adj Open]])/DAX__2019_2020__33[[#This Row],[Adj Open]]</f>
        <v>2.3973389994992782E-3</v>
      </c>
      <c r="J1190" s="50">
        <f>DAX__2019_2020__33[[#This Row],[Adj Close]]-DAX__2019_2020__33[[#This Row],[Adj Open]]</f>
        <v>0.28639331772484411</v>
      </c>
      <c r="K1190" s="50">
        <v>30949</v>
      </c>
    </row>
    <row r="1191" spans="1:11" x14ac:dyDescent="0.3">
      <c r="A1191" s="51" t="str">
        <f t="shared" si="22"/>
        <v>AIR.DE</v>
      </c>
      <c r="B1191" s="52" t="s">
        <v>262</v>
      </c>
      <c r="C1191" s="50" t="s">
        <v>4535</v>
      </c>
      <c r="D1191" s="50">
        <f>DAX__2019_2020__33[[#This Row],[Open]]*(DAX__2019_2020__33[[#This Row],[Adj Close]]/DAX__2019_2020__33[[#This Row],[Close]])</f>
        <v>115.51082159918053</v>
      </c>
      <c r="E1191" s="50" t="s">
        <v>4536</v>
      </c>
      <c r="F1191" s="50" t="s">
        <v>4537</v>
      </c>
      <c r="G1191" s="50" t="s">
        <v>4538</v>
      </c>
      <c r="H1191" s="50" t="s">
        <v>4539</v>
      </c>
      <c r="I1191" s="50">
        <f>(DAX__2019_2020__33[[#This Row],[Adj Close]]-DAX__2019_2020__33[[#This Row],[Adj Open]])/DAX__2019_2020__33[[#This Row],[Adj Open]]</f>
        <v>1.3223471074380545E-3</v>
      </c>
      <c r="J1191" s="50">
        <f>DAX__2019_2020__33[[#This Row],[Adj Close]]-DAX__2019_2020__33[[#This Row],[Adj Open]]</f>
        <v>0.15274540081946952</v>
      </c>
      <c r="K1191" s="50">
        <v>83291</v>
      </c>
    </row>
    <row r="1192" spans="1:11" x14ac:dyDescent="0.3">
      <c r="A1192" s="51" t="str">
        <f t="shared" si="22"/>
        <v>AIR.DE</v>
      </c>
      <c r="B1192" s="52" t="s">
        <v>263</v>
      </c>
      <c r="C1192" s="50" t="s">
        <v>4198</v>
      </c>
      <c r="D1192" s="50">
        <f>DAX__2019_2020__33[[#This Row],[Open]]*(DAX__2019_2020__33[[#This Row],[Adj Close]]/DAX__2019_2020__33[[#This Row],[Close]])</f>
        <v>115.3198849435354</v>
      </c>
      <c r="E1192" s="50" t="s">
        <v>4540</v>
      </c>
      <c r="F1192" s="50" t="s">
        <v>4541</v>
      </c>
      <c r="G1192" s="50" t="s">
        <v>4536</v>
      </c>
      <c r="H1192" s="50" t="s">
        <v>4542</v>
      </c>
      <c r="I1192" s="50">
        <f>(DAX__2019_2020__33[[#This Row],[Adj Close]]-DAX__2019_2020__33[[#This Row],[Adj Open]])/DAX__2019_2020__33[[#This Row],[Adj Open]]</f>
        <v>1.0430421926396797E-2</v>
      </c>
      <c r="J1192" s="50">
        <f>DAX__2019_2020__33[[#This Row],[Adj Close]]-DAX__2019_2020__33[[#This Row],[Adj Open]]</f>
        <v>1.2028350564646075</v>
      </c>
      <c r="K1192" s="50">
        <v>153344</v>
      </c>
    </row>
    <row r="1193" spans="1:11" x14ac:dyDescent="0.3">
      <c r="A1193" s="51" t="str">
        <f t="shared" si="22"/>
        <v>AIR.DE</v>
      </c>
      <c r="B1193" s="52" t="s">
        <v>264</v>
      </c>
      <c r="C1193" s="50" t="s">
        <v>4543</v>
      </c>
      <c r="D1193" s="50">
        <f>DAX__2019_2020__33[[#This Row],[Open]]*(DAX__2019_2020__33[[#This Row],[Adj Close]]/DAX__2019_2020__33[[#This Row],[Close]])</f>
        <v>116.46545458674724</v>
      </c>
      <c r="E1193" s="50" t="s">
        <v>4544</v>
      </c>
      <c r="F1193" s="50" t="s">
        <v>4186</v>
      </c>
      <c r="G1193" s="50" t="s">
        <v>4235</v>
      </c>
      <c r="H1193" s="50" t="s">
        <v>4545</v>
      </c>
      <c r="I1193" s="50">
        <f>(DAX__2019_2020__33[[#This Row],[Adj Close]]-DAX__2019_2020__33[[#This Row],[Adj Open]])/DAX__2019_2020__33[[#This Row],[Adj Open]]</f>
        <v>6.2295245901638797E-3</v>
      </c>
      <c r="J1193" s="50">
        <f>DAX__2019_2020__33[[#This Row],[Adj Close]]-DAX__2019_2020__33[[#This Row],[Adj Open]]</f>
        <v>0.72552441325275652</v>
      </c>
      <c r="K1193" s="50">
        <v>23901</v>
      </c>
    </row>
    <row r="1194" spans="1:11" x14ac:dyDescent="0.3">
      <c r="A1194" s="51" t="str">
        <f t="shared" si="22"/>
        <v>AIR.DE</v>
      </c>
      <c r="B1194" s="52" t="s">
        <v>265</v>
      </c>
      <c r="C1194" s="50" t="s">
        <v>4305</v>
      </c>
      <c r="D1194" s="50">
        <f>DAX__2019_2020__33[[#This Row],[Open]]*(DAX__2019_2020__33[[#This Row],[Adj Close]]/DAX__2019_2020__33[[#This Row],[Close]])</f>
        <v>116.71365965212041</v>
      </c>
      <c r="E1194" s="50" t="s">
        <v>4546</v>
      </c>
      <c r="F1194" s="50" t="s">
        <v>4547</v>
      </c>
      <c r="G1194" s="50" t="s">
        <v>4548</v>
      </c>
      <c r="H1194" s="50" t="s">
        <v>4549</v>
      </c>
      <c r="I1194" s="50">
        <f>(DAX__2019_2020__33[[#This Row],[Adj Close]]-DAX__2019_2020__33[[#This Row],[Adj Open]])/DAX__2019_2020__33[[#This Row],[Adj Open]]</f>
        <v>1.2923228972301189E-2</v>
      </c>
      <c r="J1194" s="50">
        <f>DAX__2019_2020__33[[#This Row],[Adj Close]]-DAX__2019_2020__33[[#This Row],[Adj Open]]</f>
        <v>1.5083173478795828</v>
      </c>
      <c r="K1194" s="50">
        <v>71788</v>
      </c>
    </row>
    <row r="1195" spans="1:11" x14ac:dyDescent="0.3">
      <c r="A1195" s="51" t="str">
        <f t="shared" si="22"/>
        <v>AIR.DE</v>
      </c>
      <c r="B1195" s="52" t="s">
        <v>266</v>
      </c>
      <c r="C1195" s="50" t="s">
        <v>4550</v>
      </c>
      <c r="D1195" s="50">
        <f>DAX__2019_2020__33[[#This Row],[Open]]*(DAX__2019_2020__33[[#This Row],[Adj Close]]/DAX__2019_2020__33[[#This Row],[Close]])</f>
        <v>117.93559191131467</v>
      </c>
      <c r="E1195" s="50" t="s">
        <v>4550</v>
      </c>
      <c r="F1195" s="50" t="s">
        <v>4246</v>
      </c>
      <c r="G1195" s="50" t="s">
        <v>4551</v>
      </c>
      <c r="H1195" s="50" t="s">
        <v>4552</v>
      </c>
      <c r="I1195" s="50">
        <f>(DAX__2019_2020__33[[#This Row],[Adj Close]]-DAX__2019_2020__33[[#This Row],[Adj Open]])/DAX__2019_2020__33[[#This Row],[Adj Open]]</f>
        <v>-2.6712020182029908E-2</v>
      </c>
      <c r="J1195" s="50">
        <f>DAX__2019_2020__33[[#This Row],[Adj Close]]-DAX__2019_2020__33[[#This Row],[Adj Open]]</f>
        <v>-3.1502979113146807</v>
      </c>
      <c r="K1195" s="50">
        <v>166931</v>
      </c>
    </row>
    <row r="1196" spans="1:11" x14ac:dyDescent="0.3">
      <c r="A1196" s="51" t="str">
        <f t="shared" si="22"/>
        <v>AIR.DE</v>
      </c>
      <c r="B1196" s="52" t="s">
        <v>267</v>
      </c>
      <c r="C1196" s="50" t="s">
        <v>4202</v>
      </c>
      <c r="D1196" s="50">
        <f>DAX__2019_2020__33[[#This Row],[Open]]*(DAX__2019_2020__33[[#This Row],[Adj Close]]/DAX__2019_2020__33[[#This Row],[Close]])</f>
        <v>114.38435130034443</v>
      </c>
      <c r="E1196" s="50" t="s">
        <v>4551</v>
      </c>
      <c r="F1196" s="50" t="s">
        <v>4252</v>
      </c>
      <c r="G1196" s="50" t="s">
        <v>4553</v>
      </c>
      <c r="H1196" s="50" t="s">
        <v>4554</v>
      </c>
      <c r="I1196" s="50">
        <f>(DAX__2019_2020__33[[#This Row],[Adj Close]]-DAX__2019_2020__33[[#This Row],[Adj Open]])/DAX__2019_2020__33[[#This Row],[Adj Open]]</f>
        <v>6.6768486062424102E-4</v>
      </c>
      <c r="J1196" s="50">
        <f>DAX__2019_2020__33[[#This Row],[Adj Close]]-DAX__2019_2020__33[[#This Row],[Adj Open]]</f>
        <v>7.6372699655564702E-2</v>
      </c>
      <c r="K1196" s="50">
        <v>39665</v>
      </c>
    </row>
    <row r="1197" spans="1:11" x14ac:dyDescent="0.3">
      <c r="A1197" s="51" t="str">
        <f t="shared" si="22"/>
        <v>AIR.DE</v>
      </c>
      <c r="B1197" s="52" t="s">
        <v>268</v>
      </c>
      <c r="C1197" s="50" t="s">
        <v>4555</v>
      </c>
      <c r="D1197" s="50">
        <f>DAX__2019_2020__33[[#This Row],[Open]]*(DAX__2019_2020__33[[#This Row],[Adj Close]]/DAX__2019_2020__33[[#This Row],[Close]])</f>
        <v>114.23160842985105</v>
      </c>
      <c r="E1197" s="50" t="s">
        <v>4449</v>
      </c>
      <c r="F1197" s="50" t="s">
        <v>4283</v>
      </c>
      <c r="G1197" s="50" t="s">
        <v>4537</v>
      </c>
      <c r="H1197" s="50" t="s">
        <v>4556</v>
      </c>
      <c r="I1197" s="50">
        <f>(DAX__2019_2020__33[[#This Row],[Adj Close]]-DAX__2019_2020__33[[#This Row],[Adj Open]])/DAX__2019_2020__33[[#This Row],[Adj Open]]</f>
        <v>-7.3542116879754798E-3</v>
      </c>
      <c r="J1197" s="50">
        <f>DAX__2019_2020__33[[#This Row],[Adj Close]]-DAX__2019_2020__33[[#This Row],[Adj Open]]</f>
        <v>-0.84008342985104889</v>
      </c>
      <c r="K1197" s="50">
        <v>39117</v>
      </c>
    </row>
    <row r="1198" spans="1:11" x14ac:dyDescent="0.3">
      <c r="A1198" s="51" t="str">
        <f t="shared" si="22"/>
        <v>AIR.DE</v>
      </c>
      <c r="B1198" s="52" t="s">
        <v>269</v>
      </c>
      <c r="C1198" s="50" t="s">
        <v>4557</v>
      </c>
      <c r="D1198" s="50">
        <f>DAX__2019_2020__33[[#This Row],[Open]]*(DAX__2019_2020__33[[#This Row],[Adj Close]]/DAX__2019_2020__33[[#This Row],[Close]])</f>
        <v>112.47507914677685</v>
      </c>
      <c r="E1198" s="50" t="s">
        <v>4535</v>
      </c>
      <c r="F1198" s="50" t="s">
        <v>4557</v>
      </c>
      <c r="G1198" s="50" t="s">
        <v>4535</v>
      </c>
      <c r="H1198" s="50" t="s">
        <v>4558</v>
      </c>
      <c r="I1198" s="50">
        <f>(DAX__2019_2020__33[[#This Row],[Adj Close]]-DAX__2019_2020__33[[#This Row],[Adj Open]])/DAX__2019_2020__33[[#This Row],[Adj Open]]</f>
        <v>2.6990324223391711E-2</v>
      </c>
      <c r="J1198" s="50">
        <f>DAX__2019_2020__33[[#This Row],[Adj Close]]-DAX__2019_2020__33[[#This Row],[Adj Open]]</f>
        <v>3.0357388532231511</v>
      </c>
      <c r="K1198" s="50">
        <v>115170</v>
      </c>
    </row>
    <row r="1199" spans="1:11" x14ac:dyDescent="0.3">
      <c r="A1199" s="51" t="str">
        <f t="shared" si="22"/>
        <v>AIR.DE</v>
      </c>
      <c r="B1199" s="52" t="s">
        <v>270</v>
      </c>
      <c r="C1199" s="50" t="s">
        <v>4559</v>
      </c>
      <c r="D1199" s="50">
        <f>DAX__2019_2020__33[[#This Row],[Open]]*(DAX__2019_2020__33[[#This Row],[Adj Close]]/DAX__2019_2020__33[[#This Row],[Close]])</f>
        <v>115.30079886434035</v>
      </c>
      <c r="E1199" s="50" t="s">
        <v>4194</v>
      </c>
      <c r="F1199" s="50" t="s">
        <v>4092</v>
      </c>
      <c r="G1199" s="50" t="s">
        <v>4560</v>
      </c>
      <c r="H1199" s="50" t="s">
        <v>4561</v>
      </c>
      <c r="I1199" s="50">
        <f>(DAX__2019_2020__33[[#This Row],[Adj Close]]-DAX__2019_2020__33[[#This Row],[Adj Open]])/DAX__2019_2020__33[[#This Row],[Adj Open]]</f>
        <v>-1.1094527331466538E-2</v>
      </c>
      <c r="J1199" s="50">
        <f>DAX__2019_2020__33[[#This Row],[Adj Close]]-DAX__2019_2020__33[[#This Row],[Adj Open]]</f>
        <v>-1.2792078643403499</v>
      </c>
      <c r="K1199" s="50">
        <v>45887</v>
      </c>
    </row>
    <row r="1200" spans="1:11" x14ac:dyDescent="0.3">
      <c r="A1200" s="51" t="str">
        <f t="shared" si="22"/>
        <v>AIR.DE</v>
      </c>
      <c r="B1200" s="52" t="s">
        <v>271</v>
      </c>
      <c r="C1200" s="50" t="s">
        <v>4553</v>
      </c>
      <c r="D1200" s="50">
        <f>DAX__2019_2020__33[[#This Row],[Open]]*(DAX__2019_2020__33[[#This Row],[Adj Close]]/DAX__2019_2020__33[[#This Row],[Close]])</f>
        <v>114.46071807608836</v>
      </c>
      <c r="E1200" s="50" t="s">
        <v>4553</v>
      </c>
      <c r="F1200" s="50" t="s">
        <v>4132</v>
      </c>
      <c r="G1200" s="50" t="s">
        <v>4094</v>
      </c>
      <c r="H1200" s="50" t="s">
        <v>4562</v>
      </c>
      <c r="I1200" s="50">
        <f>(DAX__2019_2020__33[[#This Row],[Adj Close]]-DAX__2019_2020__33[[#This Row],[Adj Open]])/DAX__2019_2020__33[[#This Row],[Adj Open]]</f>
        <v>-7.0058714427711933E-3</v>
      </c>
      <c r="J1200" s="50">
        <f>DAX__2019_2020__33[[#This Row],[Adj Close]]-DAX__2019_2020__33[[#This Row],[Adj Open]]</f>
        <v>-0.80189707608835192</v>
      </c>
      <c r="K1200" s="50">
        <v>26629</v>
      </c>
    </row>
    <row r="1201" spans="1:11" x14ac:dyDescent="0.3">
      <c r="A1201" s="51" t="str">
        <f t="shared" si="22"/>
        <v>AIR.DE</v>
      </c>
      <c r="B1201" s="52" t="s">
        <v>272</v>
      </c>
      <c r="C1201" s="50" t="s">
        <v>4177</v>
      </c>
      <c r="D1201" s="50">
        <f>DAX__2019_2020__33[[#This Row],[Open]]*(DAX__2019_2020__33[[#This Row],[Adj Close]]/DAX__2019_2020__33[[#This Row],[Close]])</f>
        <v>113.92612092641336</v>
      </c>
      <c r="E1201" s="50" t="s">
        <v>4563</v>
      </c>
      <c r="F1201" s="50" t="s">
        <v>4139</v>
      </c>
      <c r="G1201" s="50" t="s">
        <v>4082</v>
      </c>
      <c r="H1201" s="50" t="s">
        <v>4564</v>
      </c>
      <c r="I1201" s="50">
        <f>(DAX__2019_2020__33[[#This Row],[Adj Close]]-DAX__2019_2020__33[[#This Row],[Adj Open]])/DAX__2019_2020__33[[#This Row],[Adj Open]]</f>
        <v>-1.1731104800775701E-3</v>
      </c>
      <c r="J1201" s="50">
        <f>DAX__2019_2020__33[[#This Row],[Adj Close]]-DAX__2019_2020__33[[#This Row],[Adj Open]]</f>
        <v>-0.1336479264133601</v>
      </c>
      <c r="K1201" s="50">
        <v>34220</v>
      </c>
    </row>
    <row r="1202" spans="1:11" x14ac:dyDescent="0.3">
      <c r="A1202" s="51" t="str">
        <f t="shared" si="22"/>
        <v>AIR.DE</v>
      </c>
      <c r="B1202" s="52" t="s">
        <v>273</v>
      </c>
      <c r="C1202" s="50" t="s">
        <v>4211</v>
      </c>
      <c r="D1202" s="50">
        <f>DAX__2019_2020__33[[#This Row],[Open]]*(DAX__2019_2020__33[[#This Row],[Adj Close]]/DAX__2019_2020__33[[#This Row],[Close]])</f>
        <v>114.84257591747655</v>
      </c>
      <c r="E1202" s="50" t="s">
        <v>4565</v>
      </c>
      <c r="F1202" s="50" t="s">
        <v>4566</v>
      </c>
      <c r="G1202" s="50" t="s">
        <v>4567</v>
      </c>
      <c r="H1202" s="50" t="s">
        <v>4568</v>
      </c>
      <c r="I1202" s="50">
        <f>(DAX__2019_2020__33[[#This Row],[Adj Close]]-DAX__2019_2020__33[[#This Row],[Adj Open]])/DAX__2019_2020__33[[#This Row],[Adj Open]]</f>
        <v>-3.0257680043449402E-2</v>
      </c>
      <c r="J1202" s="50">
        <f>DAX__2019_2020__33[[#This Row],[Adj Close]]-DAX__2019_2020__33[[#This Row],[Adj Open]]</f>
        <v>-3.4748699174765534</v>
      </c>
      <c r="K1202" s="50">
        <v>70683</v>
      </c>
    </row>
    <row r="1203" spans="1:11" x14ac:dyDescent="0.3">
      <c r="A1203" s="51" t="str">
        <f t="shared" si="22"/>
        <v>AIR.DE</v>
      </c>
      <c r="B1203" s="52" t="s">
        <v>274</v>
      </c>
      <c r="C1203" s="50" t="s">
        <v>4569</v>
      </c>
      <c r="D1203" s="50">
        <f>DAX__2019_2020__33[[#This Row],[Open]]*(DAX__2019_2020__33[[#This Row],[Adj Close]]/DAX__2019_2020__33[[#This Row],[Close]])</f>
        <v>111.02403515719068</v>
      </c>
      <c r="E1203" s="50" t="s">
        <v>4570</v>
      </c>
      <c r="F1203" s="50" t="s">
        <v>4571</v>
      </c>
      <c r="G1203" s="50" t="s">
        <v>4571</v>
      </c>
      <c r="H1203" s="50" t="s">
        <v>4572</v>
      </c>
      <c r="I1203" s="50">
        <f>(DAX__2019_2020__33[[#This Row],[Adj Close]]-DAX__2019_2020__33[[#This Row],[Adj Open]])/DAX__2019_2020__33[[#This Row],[Adj Open]]</f>
        <v>-1.633706750635253E-2</v>
      </c>
      <c r="J1203" s="50">
        <f>DAX__2019_2020__33[[#This Row],[Adj Close]]-DAX__2019_2020__33[[#This Row],[Adj Open]]</f>
        <v>-1.8138071571906806</v>
      </c>
      <c r="K1203" s="50">
        <v>99570</v>
      </c>
    </row>
    <row r="1204" spans="1:11" x14ac:dyDescent="0.3">
      <c r="A1204" s="51" t="str">
        <f t="shared" ref="A1204:A1267" si="23">"AIR.DE"</f>
        <v>AIR.DE</v>
      </c>
      <c r="B1204" s="52" t="s">
        <v>275</v>
      </c>
      <c r="C1204" s="50" t="s">
        <v>4092</v>
      </c>
      <c r="D1204" s="50">
        <f>DAX__2019_2020__33[[#This Row],[Open]]*(DAX__2019_2020__33[[#This Row],[Adj Close]]/DAX__2019_2020__33[[#This Row],[Close]])</f>
        <v>113.69700250354482</v>
      </c>
      <c r="E1204" s="50" t="s">
        <v>4553</v>
      </c>
      <c r="F1204" s="50" t="s">
        <v>4573</v>
      </c>
      <c r="G1204" s="50" t="s">
        <v>4574</v>
      </c>
      <c r="H1204" s="50" t="s">
        <v>4575</v>
      </c>
      <c r="I1204" s="50">
        <f>(DAX__2019_2020__33[[#This Row],[Adj Close]]-DAX__2019_2020__33[[#This Row],[Adj Open]])/DAX__2019_2020__33[[#This Row],[Adj Open]]</f>
        <v>-1.1922737395847819E-2</v>
      </c>
      <c r="J1204" s="50">
        <f>DAX__2019_2020__33[[#This Row],[Adj Close]]-DAX__2019_2020__33[[#This Row],[Adj Open]]</f>
        <v>-1.355579503544817</v>
      </c>
      <c r="K1204" s="50">
        <v>96482</v>
      </c>
    </row>
    <row r="1205" spans="1:11" x14ac:dyDescent="0.3">
      <c r="A1205" s="51" t="str">
        <f t="shared" si="23"/>
        <v>AIR.DE</v>
      </c>
      <c r="B1205" s="52" t="s">
        <v>276</v>
      </c>
      <c r="C1205" s="50" t="s">
        <v>4085</v>
      </c>
      <c r="D1205" s="50">
        <f>DAX__2019_2020__33[[#This Row],[Open]]*(DAX__2019_2020__33[[#This Row],[Adj Close]]/DAX__2019_2020__33[[#This Row],[Close]])</f>
        <v>112.6469086391066</v>
      </c>
      <c r="E1205" s="50" t="s">
        <v>4085</v>
      </c>
      <c r="F1205" s="50" t="s">
        <v>4264</v>
      </c>
      <c r="G1205" s="50" t="s">
        <v>4212</v>
      </c>
      <c r="H1205" s="50" t="s">
        <v>4576</v>
      </c>
      <c r="I1205" s="50">
        <f>(DAX__2019_2020__33[[#This Row],[Adj Close]]-DAX__2019_2020__33[[#This Row],[Adj Open]])/DAX__2019_2020__33[[#This Row],[Adj Open]]</f>
        <v>-7.9661186440678888E-3</v>
      </c>
      <c r="J1205" s="50">
        <f>DAX__2019_2020__33[[#This Row],[Adj Close]]-DAX__2019_2020__33[[#This Row],[Adj Open]]</f>
        <v>-0.8973586391065993</v>
      </c>
      <c r="K1205" s="50">
        <v>49962</v>
      </c>
    </row>
    <row r="1206" spans="1:11" x14ac:dyDescent="0.3">
      <c r="A1206" s="51" t="str">
        <f t="shared" si="23"/>
        <v>AIR.DE</v>
      </c>
      <c r="B1206" s="52" t="s">
        <v>277</v>
      </c>
      <c r="C1206" s="50" t="s">
        <v>4097</v>
      </c>
      <c r="D1206" s="50">
        <f>DAX__2019_2020__33[[#This Row],[Open]]*(DAX__2019_2020__33[[#This Row],[Adj Close]]/DAX__2019_2020__33[[#This Row],[Close]])</f>
        <v>112.51326352964736</v>
      </c>
      <c r="E1206" s="50" t="s">
        <v>4173</v>
      </c>
      <c r="F1206" s="50" t="s">
        <v>4262</v>
      </c>
      <c r="G1206" s="50" t="s">
        <v>4134</v>
      </c>
      <c r="H1206" s="50" t="s">
        <v>4577</v>
      </c>
      <c r="I1206" s="50">
        <f>(DAX__2019_2020__33[[#This Row],[Adj Close]]-DAX__2019_2020__33[[#This Row],[Adj Open]])/DAX__2019_2020__33[[#This Row],[Adj Open]]</f>
        <v>-8.4845578781215614E-4</v>
      </c>
      <c r="J1206" s="50">
        <f>DAX__2019_2020__33[[#This Row],[Adj Close]]-DAX__2019_2020__33[[#This Row],[Adj Open]]</f>
        <v>-9.5462529647363681E-2</v>
      </c>
      <c r="K1206" s="50">
        <v>42571</v>
      </c>
    </row>
    <row r="1207" spans="1:11" x14ac:dyDescent="0.3">
      <c r="A1207" s="51" t="str">
        <f t="shared" si="23"/>
        <v>AIR.DE</v>
      </c>
      <c r="B1207" s="52" t="s">
        <v>278</v>
      </c>
      <c r="C1207" s="50" t="s">
        <v>4578</v>
      </c>
      <c r="D1207" s="50">
        <f>DAX__2019_2020__33[[#This Row],[Open]]*(DAX__2019_2020__33[[#This Row],[Adj Close]]/DAX__2019_2020__33[[#This Row],[Close]])</f>
        <v>111.55862945422</v>
      </c>
      <c r="E1207" s="50" t="s">
        <v>4574</v>
      </c>
      <c r="F1207" s="50" t="s">
        <v>4579</v>
      </c>
      <c r="G1207" s="50" t="s">
        <v>4126</v>
      </c>
      <c r="H1207" s="50" t="s">
        <v>4580</v>
      </c>
      <c r="I1207" s="50">
        <f>(DAX__2019_2020__33[[#This Row],[Adj Close]]-DAX__2019_2020__33[[#This Row],[Adj Open]])/DAX__2019_2020__33[[#This Row],[Adj Open]]</f>
        <v>3.0806092496953414E-3</v>
      </c>
      <c r="J1207" s="50">
        <f>DAX__2019_2020__33[[#This Row],[Adj Close]]-DAX__2019_2020__33[[#This Row],[Adj Open]]</f>
        <v>0.34366854578000527</v>
      </c>
      <c r="K1207" s="50">
        <v>89861</v>
      </c>
    </row>
    <row r="1208" spans="1:11" x14ac:dyDescent="0.3">
      <c r="A1208" s="51" t="str">
        <f t="shared" si="23"/>
        <v>AIR.DE</v>
      </c>
      <c r="B1208" s="52" t="s">
        <v>279</v>
      </c>
      <c r="C1208" s="50" t="s">
        <v>4096</v>
      </c>
      <c r="D1208" s="50">
        <f>DAX__2019_2020__33[[#This Row],[Open]]*(DAX__2019_2020__33[[#This Row],[Adj Close]]/DAX__2019_2020__33[[#This Row],[Close]])</f>
        <v>112.16959883720931</v>
      </c>
      <c r="E1208" s="50" t="s">
        <v>4091</v>
      </c>
      <c r="F1208" s="50" t="s">
        <v>4581</v>
      </c>
      <c r="G1208" s="50" t="s">
        <v>4557</v>
      </c>
      <c r="H1208" s="50" t="s">
        <v>4582</v>
      </c>
      <c r="I1208" s="50">
        <f>(DAX__2019_2020__33[[#This Row],[Adj Close]]-DAX__2019_2020__33[[#This Row],[Adj Open]])/DAX__2019_2020__33[[#This Row],[Adj Open]]</f>
        <v>2.7234042553191118E-3</v>
      </c>
      <c r="J1208" s="50">
        <f>DAX__2019_2020__33[[#This Row],[Adj Close]]-DAX__2019_2020__33[[#This Row],[Adj Open]]</f>
        <v>0.30548316279069354</v>
      </c>
      <c r="K1208" s="50">
        <v>45501</v>
      </c>
    </row>
    <row r="1209" spans="1:11" x14ac:dyDescent="0.3">
      <c r="A1209" s="51" t="str">
        <f t="shared" si="23"/>
        <v>AIR.DE</v>
      </c>
      <c r="B1209" s="52" t="s">
        <v>280</v>
      </c>
      <c r="C1209" s="50" t="s">
        <v>4583</v>
      </c>
      <c r="D1209" s="50">
        <f>DAX__2019_2020__33[[#This Row],[Open]]*(DAX__2019_2020__33[[#This Row],[Adj Close]]/DAX__2019_2020__33[[#This Row],[Close]])</f>
        <v>112.03594934494693</v>
      </c>
      <c r="E1209" s="50" t="s">
        <v>4560</v>
      </c>
      <c r="F1209" s="50" t="s">
        <v>4081</v>
      </c>
      <c r="G1209" s="50" t="s">
        <v>4133</v>
      </c>
      <c r="H1209" s="50" t="s">
        <v>4584</v>
      </c>
      <c r="I1209" s="50">
        <f>(DAX__2019_2020__33[[#This Row],[Adj Close]]-DAX__2019_2020__33[[#This Row],[Adj Open]])/DAX__2019_2020__33[[#This Row],[Adj Open]]</f>
        <v>1.312202613222542E-2</v>
      </c>
      <c r="J1209" s="50">
        <f>DAX__2019_2020__33[[#This Row],[Adj Close]]-DAX__2019_2020__33[[#This Row],[Adj Open]]</f>
        <v>1.4701386550530771</v>
      </c>
      <c r="K1209" s="50">
        <v>48456</v>
      </c>
    </row>
    <row r="1210" spans="1:11" x14ac:dyDescent="0.3">
      <c r="A1210" s="51" t="str">
        <f t="shared" si="23"/>
        <v>AIR.DE</v>
      </c>
      <c r="B1210" s="52" t="s">
        <v>281</v>
      </c>
      <c r="C1210" s="50" t="s">
        <v>4132</v>
      </c>
      <c r="D1210" s="50">
        <f>DAX__2019_2020__33[[#This Row],[Open]]*(DAX__2019_2020__33[[#This Row],[Adj Close]]/DAX__2019_2020__33[[#This Row],[Close]])</f>
        <v>113.00967252951304</v>
      </c>
      <c r="E1210" s="50" t="s">
        <v>4585</v>
      </c>
      <c r="F1210" s="50" t="s">
        <v>4149</v>
      </c>
      <c r="G1210" s="50" t="s">
        <v>4151</v>
      </c>
      <c r="H1210" s="50" t="s">
        <v>4586</v>
      </c>
      <c r="I1210" s="50">
        <f>(DAX__2019_2020__33[[#This Row],[Adj Close]]-DAX__2019_2020__33[[#This Row],[Adj Open]])/DAX__2019_2020__33[[#This Row],[Adj Open]]</f>
        <v>1.6898969848768697E-4</v>
      </c>
      <c r="J1210" s="50">
        <f>DAX__2019_2020__33[[#This Row],[Adj Close]]-DAX__2019_2020__33[[#This Row],[Adj Open]]</f>
        <v>1.9097470486954649E-2</v>
      </c>
      <c r="K1210" s="50">
        <v>33036</v>
      </c>
    </row>
    <row r="1211" spans="1:11" x14ac:dyDescent="0.3">
      <c r="A1211" s="51" t="str">
        <f t="shared" si="23"/>
        <v>AIR.DE</v>
      </c>
      <c r="B1211" s="52" t="s">
        <v>282</v>
      </c>
      <c r="C1211" s="50" t="s">
        <v>4168</v>
      </c>
      <c r="D1211" s="50">
        <f>DAX__2019_2020__33[[#This Row],[Open]]*(DAX__2019_2020__33[[#This Row],[Adj Close]]/DAX__2019_2020__33[[#This Row],[Close]])</f>
        <v>113.98340259158397</v>
      </c>
      <c r="E1211" s="50" t="s">
        <v>4559</v>
      </c>
      <c r="F1211" s="50" t="s">
        <v>4215</v>
      </c>
      <c r="G1211" s="50" t="s">
        <v>4587</v>
      </c>
      <c r="H1211" s="50" t="s">
        <v>4588</v>
      </c>
      <c r="I1211" s="50">
        <f>(DAX__2019_2020__33[[#This Row],[Adj Close]]-DAX__2019_2020__33[[#This Row],[Adj Open]])/DAX__2019_2020__33[[#This Row],[Adj Open]]</f>
        <v>1.0049832327473608E-3</v>
      </c>
      <c r="J1211" s="50">
        <f>DAX__2019_2020__33[[#This Row],[Adj Close]]-DAX__2019_2020__33[[#This Row],[Adj Open]]</f>
        <v>0.11455140841603395</v>
      </c>
      <c r="K1211" s="50">
        <v>47474</v>
      </c>
    </row>
    <row r="1212" spans="1:11" x14ac:dyDescent="0.3">
      <c r="A1212" s="51" t="str">
        <f t="shared" si="23"/>
        <v>AIR.DE</v>
      </c>
      <c r="B1212" s="52" t="s">
        <v>283</v>
      </c>
      <c r="C1212" s="50" t="s">
        <v>4589</v>
      </c>
      <c r="D1212" s="50">
        <f>DAX__2019_2020__33[[#This Row],[Open]]*(DAX__2019_2020__33[[#This Row],[Adj Close]]/DAX__2019_2020__33[[#This Row],[Close]])</f>
        <v>113.67791486139836</v>
      </c>
      <c r="E1212" s="50" t="s">
        <v>4590</v>
      </c>
      <c r="F1212" s="50" t="s">
        <v>4151</v>
      </c>
      <c r="G1212" s="50" t="s">
        <v>4168</v>
      </c>
      <c r="H1212" s="50" t="s">
        <v>4591</v>
      </c>
      <c r="I1212" s="50">
        <f>(DAX__2019_2020__33[[#This Row],[Adj Close]]-DAX__2019_2020__33[[#This Row],[Adj Open]])/DAX__2019_2020__33[[#This Row],[Adj Open]]</f>
        <v>2.6872690176811408E-3</v>
      </c>
      <c r="J1212" s="50">
        <f>DAX__2019_2020__33[[#This Row],[Adj Close]]-DAX__2019_2020__33[[#This Row],[Adj Open]]</f>
        <v>0.30548313860163034</v>
      </c>
      <c r="K1212" s="50">
        <v>34637</v>
      </c>
    </row>
    <row r="1213" spans="1:11" x14ac:dyDescent="0.3">
      <c r="A1213" s="51" t="str">
        <f t="shared" si="23"/>
        <v>AIR.DE</v>
      </c>
      <c r="B1213" s="52" t="s">
        <v>284</v>
      </c>
      <c r="C1213" s="50" t="s">
        <v>4152</v>
      </c>
      <c r="D1213" s="50">
        <f>DAX__2019_2020__33[[#This Row],[Open]]*(DAX__2019_2020__33[[#This Row],[Adj Close]]/DAX__2019_2020__33[[#This Row],[Close]])</f>
        <v>113.60154409643299</v>
      </c>
      <c r="E1213" s="50" t="s">
        <v>4592</v>
      </c>
      <c r="F1213" s="50" t="s">
        <v>4152</v>
      </c>
      <c r="G1213" s="50" t="s">
        <v>4282</v>
      </c>
      <c r="H1213" s="50" t="s">
        <v>4593</v>
      </c>
      <c r="I1213" s="50">
        <f>(DAX__2019_2020__33[[#This Row],[Adj Close]]-DAX__2019_2020__33[[#This Row],[Adj Open]])/DAX__2019_2020__33[[#This Row],[Adj Open]]</f>
        <v>7.2268991596637685E-3</v>
      </c>
      <c r="J1213" s="50">
        <f>DAX__2019_2020__33[[#This Row],[Adj Close]]-DAX__2019_2020__33[[#This Row],[Adj Open]]</f>
        <v>0.82098690356701809</v>
      </c>
      <c r="K1213" s="50">
        <v>50186</v>
      </c>
    </row>
    <row r="1214" spans="1:11" x14ac:dyDescent="0.3">
      <c r="A1214" s="51" t="str">
        <f t="shared" si="23"/>
        <v>AIR.DE</v>
      </c>
      <c r="B1214" s="52" t="s">
        <v>285</v>
      </c>
      <c r="C1214" s="50" t="s">
        <v>4449</v>
      </c>
      <c r="D1214" s="50">
        <f>DAX__2019_2020__33[[#This Row],[Open]]*(DAX__2019_2020__33[[#This Row],[Adj Close]]/DAX__2019_2020__33[[#This Row],[Close]])</f>
        <v>114.55618097245076</v>
      </c>
      <c r="E1214" s="50" t="s">
        <v>4594</v>
      </c>
      <c r="F1214" s="50" t="s">
        <v>4105</v>
      </c>
      <c r="G1214" s="50" t="s">
        <v>4595</v>
      </c>
      <c r="H1214" s="50" t="s">
        <v>4596</v>
      </c>
      <c r="I1214" s="50">
        <f>(DAX__2019_2020__33[[#This Row],[Adj Close]]-DAX__2019_2020__33[[#This Row],[Adj Open]])/DAX__2019_2020__33[[#This Row],[Adj Open]]</f>
        <v>2.8332999999999362E-3</v>
      </c>
      <c r="J1214" s="50">
        <f>DAX__2019_2020__33[[#This Row],[Adj Close]]-DAX__2019_2020__33[[#This Row],[Adj Open]]</f>
        <v>0.32457202754923742</v>
      </c>
      <c r="K1214" s="50">
        <v>43714</v>
      </c>
    </row>
    <row r="1215" spans="1:11" x14ac:dyDescent="0.3">
      <c r="A1215" s="51" t="str">
        <f t="shared" si="23"/>
        <v>AIR.DE</v>
      </c>
      <c r="B1215" s="52" t="s">
        <v>286</v>
      </c>
      <c r="C1215" s="50" t="s">
        <v>4198</v>
      </c>
      <c r="D1215" s="50">
        <f>DAX__2019_2020__33[[#This Row],[Open]]*(DAX__2019_2020__33[[#This Row],[Adj Close]]/DAX__2019_2020__33[[#This Row],[Close]])</f>
        <v>115.31988976875826</v>
      </c>
      <c r="E1215" s="50" t="s">
        <v>4540</v>
      </c>
      <c r="F1215" s="50" t="s">
        <v>4597</v>
      </c>
      <c r="G1215" s="50" t="s">
        <v>4598</v>
      </c>
      <c r="H1215" s="50" t="s">
        <v>4599</v>
      </c>
      <c r="I1215" s="50">
        <f>(DAX__2019_2020__33[[#This Row],[Adj Close]]-DAX__2019_2020__33[[#This Row],[Adj Open]])/DAX__2019_2020__33[[#This Row],[Adj Open]]</f>
        <v>9.2714815578275149E-3</v>
      </c>
      <c r="J1215" s="50">
        <f>DAX__2019_2020__33[[#This Row],[Adj Close]]-DAX__2019_2020__33[[#This Row],[Adj Open]]</f>
        <v>1.0691862312417442</v>
      </c>
      <c r="K1215" s="50">
        <v>70220</v>
      </c>
    </row>
    <row r="1216" spans="1:11" x14ac:dyDescent="0.3">
      <c r="A1216" s="51" t="str">
        <f t="shared" si="23"/>
        <v>AIR.DE</v>
      </c>
      <c r="B1216" s="52" t="s">
        <v>287</v>
      </c>
      <c r="C1216" s="50" t="s">
        <v>4543</v>
      </c>
      <c r="D1216" s="50">
        <f>DAX__2019_2020__33[[#This Row],[Open]]*(DAX__2019_2020__33[[#This Row],[Adj Close]]/DAX__2019_2020__33[[#This Row],[Close]])</f>
        <v>116.46544857316736</v>
      </c>
      <c r="E1216" s="50" t="s">
        <v>4316</v>
      </c>
      <c r="F1216" s="50" t="s">
        <v>4600</v>
      </c>
      <c r="G1216" s="50" t="s">
        <v>4601</v>
      </c>
      <c r="H1216" s="50" t="s">
        <v>4602</v>
      </c>
      <c r="I1216" s="50">
        <f>(DAX__2019_2020__33[[#This Row],[Adj Close]]-DAX__2019_2020__33[[#This Row],[Adj Open]])/DAX__2019_2020__33[[#This Row],[Adj Open]]</f>
        <v>-8.1965573770488467E-4</v>
      </c>
      <c r="J1216" s="50">
        <f>DAX__2019_2020__33[[#This Row],[Adj Close]]-DAX__2019_2020__33[[#This Row],[Adj Open]]</f>
        <v>-9.5461573167369806E-2</v>
      </c>
      <c r="K1216" s="50">
        <v>55027</v>
      </c>
    </row>
    <row r="1217" spans="1:11" x14ac:dyDescent="0.3">
      <c r="A1217" s="51" t="str">
        <f t="shared" si="23"/>
        <v>AIR.DE</v>
      </c>
      <c r="B1217" s="52" t="s">
        <v>288</v>
      </c>
      <c r="C1217" s="50" t="s">
        <v>4175</v>
      </c>
      <c r="D1217" s="50">
        <f>DAX__2019_2020__33[[#This Row],[Open]]*(DAX__2019_2020__33[[#This Row],[Adj Close]]/DAX__2019_2020__33[[#This Row],[Close]])</f>
        <v>115.18624323646173</v>
      </c>
      <c r="E1217" s="50" t="s">
        <v>4231</v>
      </c>
      <c r="F1217" s="50" t="s">
        <v>4603</v>
      </c>
      <c r="G1217" s="50" t="s">
        <v>4604</v>
      </c>
      <c r="H1217" s="50" t="s">
        <v>4605</v>
      </c>
      <c r="I1217" s="50">
        <f>(DAX__2019_2020__33[[#This Row],[Adj Close]]-DAX__2019_2020__33[[#This Row],[Adj Open]])/DAX__2019_2020__33[[#This Row],[Adj Open]]</f>
        <v>-4.6411899671410899E-3</v>
      </c>
      <c r="J1217" s="50">
        <f>DAX__2019_2020__33[[#This Row],[Adj Close]]-DAX__2019_2020__33[[#This Row],[Adj Open]]</f>
        <v>-0.5346012364617394</v>
      </c>
      <c r="K1217" s="50">
        <v>83114</v>
      </c>
    </row>
    <row r="1218" spans="1:11" x14ac:dyDescent="0.3">
      <c r="A1218" s="51" t="str">
        <f t="shared" si="23"/>
        <v>AIR.DE</v>
      </c>
      <c r="B1218" s="52" t="s">
        <v>289</v>
      </c>
      <c r="C1218" s="50" t="s">
        <v>4606</v>
      </c>
      <c r="D1218" s="50">
        <f>DAX__2019_2020__33[[#This Row],[Open]]*(DAX__2019_2020__33[[#This Row],[Adj Close]]/DAX__2019_2020__33[[#This Row],[Close]])</f>
        <v>114.97622686806355</v>
      </c>
      <c r="E1218" s="50" t="s">
        <v>4316</v>
      </c>
      <c r="F1218" s="50" t="s">
        <v>4607</v>
      </c>
      <c r="G1218" s="50" t="s">
        <v>4608</v>
      </c>
      <c r="H1218" s="50" t="s">
        <v>4609</v>
      </c>
      <c r="I1218" s="50">
        <f>(DAX__2019_2020__33[[#This Row],[Adj Close]]-DAX__2019_2020__33[[#This Row],[Adj Open]])/DAX__2019_2020__33[[#This Row],[Adj Open]]</f>
        <v>1.4779134593504805E-2</v>
      </c>
      <c r="J1218" s="50">
        <f>DAX__2019_2020__33[[#This Row],[Adj Close]]-DAX__2019_2020__33[[#This Row],[Adj Open]]</f>
        <v>1.6992491319364547</v>
      </c>
      <c r="K1218" s="50">
        <v>85165</v>
      </c>
    </row>
    <row r="1219" spans="1:11" x14ac:dyDescent="0.3">
      <c r="A1219" s="51" t="str">
        <f t="shared" si="23"/>
        <v>AIR.DE</v>
      </c>
      <c r="B1219" s="52" t="s">
        <v>290</v>
      </c>
      <c r="C1219" s="50" t="s">
        <v>4179</v>
      </c>
      <c r="D1219" s="50">
        <f>DAX__2019_2020__33[[#This Row],[Open]]*(DAX__2019_2020__33[[#This Row],[Adj Close]]/DAX__2019_2020__33[[#This Row],[Close]])</f>
        <v>117.42008953943669</v>
      </c>
      <c r="E1219" s="50" t="s">
        <v>4610</v>
      </c>
      <c r="F1219" s="50" t="s">
        <v>4608</v>
      </c>
      <c r="G1219" s="50" t="s">
        <v>4326</v>
      </c>
      <c r="H1219" s="50" t="s">
        <v>4327</v>
      </c>
      <c r="I1219" s="50">
        <f>(DAX__2019_2020__33[[#This Row],[Adj Close]]-DAX__2019_2020__33[[#This Row],[Adj Open]])/DAX__2019_2020__33[[#This Row],[Adj Open]]</f>
        <v>1.9512032520325765E-3</v>
      </c>
      <c r="J1219" s="50">
        <f>DAX__2019_2020__33[[#This Row],[Adj Close]]-DAX__2019_2020__33[[#This Row],[Adj Open]]</f>
        <v>0.2291104605633052</v>
      </c>
      <c r="K1219" s="50">
        <v>53677</v>
      </c>
    </row>
    <row r="1220" spans="1:11" x14ac:dyDescent="0.3">
      <c r="A1220" s="51" t="str">
        <f t="shared" si="23"/>
        <v>AIR.DE</v>
      </c>
      <c r="B1220" s="52" t="s">
        <v>291</v>
      </c>
      <c r="C1220" s="50" t="s">
        <v>4352</v>
      </c>
      <c r="D1220" s="50">
        <f>DAX__2019_2020__33[[#This Row],[Open]]*(DAX__2019_2020__33[[#This Row],[Adj Close]]/DAX__2019_2020__33[[#This Row],[Close]])</f>
        <v>118.37472299156859</v>
      </c>
      <c r="E1220" s="50" t="s">
        <v>4611</v>
      </c>
      <c r="F1220" s="50" t="s">
        <v>4612</v>
      </c>
      <c r="G1220" s="50" t="s">
        <v>4613</v>
      </c>
      <c r="H1220" s="50" t="s">
        <v>4614</v>
      </c>
      <c r="I1220" s="50">
        <f>(DAX__2019_2020__33[[#This Row],[Adj Close]]-DAX__2019_2020__33[[#This Row],[Adj Open]])/DAX__2019_2020__33[[#This Row],[Adj Open]]</f>
        <v>4.8386935483870812E-3</v>
      </c>
      <c r="J1220" s="50">
        <f>DAX__2019_2020__33[[#This Row],[Adj Close]]-DAX__2019_2020__33[[#This Row],[Adj Open]]</f>
        <v>0.57277900843141083</v>
      </c>
      <c r="K1220" s="50">
        <v>61364</v>
      </c>
    </row>
    <row r="1221" spans="1:11" x14ac:dyDescent="0.3">
      <c r="A1221" s="51" t="str">
        <f t="shared" si="23"/>
        <v>AIR.DE</v>
      </c>
      <c r="B1221" s="52" t="s">
        <v>292</v>
      </c>
      <c r="C1221" s="50" t="s">
        <v>4613</v>
      </c>
      <c r="D1221" s="50">
        <f>DAX__2019_2020__33[[#This Row],[Open]]*(DAX__2019_2020__33[[#This Row],[Adj Close]]/DAX__2019_2020__33[[#This Row],[Close]])</f>
        <v>118.94750436861163</v>
      </c>
      <c r="E1221" s="50" t="s">
        <v>4615</v>
      </c>
      <c r="F1221" s="50" t="s">
        <v>4613</v>
      </c>
      <c r="G1221" s="50" t="s">
        <v>4315</v>
      </c>
      <c r="H1221" s="50" t="s">
        <v>4616</v>
      </c>
      <c r="I1221" s="50">
        <f>(DAX__2019_2020__33[[#This Row],[Adj Close]]-DAX__2019_2020__33[[#This Row],[Adj Open]])/DAX__2019_2020__33[[#This Row],[Adj Open]]</f>
        <v>9.6308589025820672E-3</v>
      </c>
      <c r="J1221" s="50">
        <f>DAX__2019_2020__33[[#This Row],[Adj Close]]-DAX__2019_2020__33[[#This Row],[Adj Open]]</f>
        <v>1.1455666313883626</v>
      </c>
      <c r="K1221" s="50">
        <v>116930</v>
      </c>
    </row>
    <row r="1222" spans="1:11" x14ac:dyDescent="0.3">
      <c r="A1222" s="51" t="str">
        <f t="shared" si="23"/>
        <v>AIR.DE</v>
      </c>
      <c r="B1222" s="52" t="s">
        <v>293</v>
      </c>
      <c r="C1222" s="50" t="s">
        <v>4237</v>
      </c>
      <c r="D1222" s="50">
        <f>DAX__2019_2020__33[[#This Row],[Open]]*(DAX__2019_2020__33[[#This Row],[Adj Close]]/DAX__2019_2020__33[[#This Row],[Close]])</f>
        <v>116.9427650820369</v>
      </c>
      <c r="E1222" s="50" t="s">
        <v>4384</v>
      </c>
      <c r="F1222" s="50" t="s">
        <v>4527</v>
      </c>
      <c r="G1222" s="50" t="s">
        <v>4384</v>
      </c>
      <c r="H1222" s="50" t="s">
        <v>4617</v>
      </c>
      <c r="I1222" s="50">
        <f>(DAX__2019_2020__33[[#This Row],[Adj Close]]-DAX__2019_2020__33[[#This Row],[Adj Open]])/DAX__2019_2020__33[[#This Row],[Adj Open]]</f>
        <v>6.0408114285714118E-2</v>
      </c>
      <c r="J1222" s="50">
        <f>DAX__2019_2020__33[[#This Row],[Adj Close]]-DAX__2019_2020__33[[#This Row],[Adj Open]]</f>
        <v>7.0642919179631036</v>
      </c>
      <c r="K1222" s="50">
        <v>138103</v>
      </c>
    </row>
    <row r="1223" spans="1:11" x14ac:dyDescent="0.3">
      <c r="A1223" s="51" t="str">
        <f t="shared" si="23"/>
        <v>AIR.DE</v>
      </c>
      <c r="B1223" s="52" t="s">
        <v>294</v>
      </c>
      <c r="C1223" s="50" t="s">
        <v>4618</v>
      </c>
      <c r="D1223" s="50">
        <f>DAX__2019_2020__33[[#This Row],[Open]]*(DAX__2019_2020__33[[#This Row],[Adj Close]]/DAX__2019_2020__33[[#This Row],[Close]])</f>
        <v>124.6371314814201</v>
      </c>
      <c r="E1223" s="50" t="s">
        <v>4619</v>
      </c>
      <c r="F1223" s="50" t="s">
        <v>4620</v>
      </c>
      <c r="G1223" s="50" t="s">
        <v>4383</v>
      </c>
      <c r="H1223" s="50" t="s">
        <v>4621</v>
      </c>
      <c r="I1223" s="50">
        <f>(DAX__2019_2020__33[[#This Row],[Adj Close]]-DAX__2019_2020__33[[#This Row],[Adj Open]])/DAX__2019_2020__33[[#This Row],[Adj Open]]</f>
        <v>-1.5624954283470523E-2</v>
      </c>
      <c r="J1223" s="50">
        <f>DAX__2019_2020__33[[#This Row],[Adj Close]]-DAX__2019_2020__33[[#This Row],[Adj Open]]</f>
        <v>-1.9474494814200938</v>
      </c>
      <c r="K1223" s="50">
        <v>95485</v>
      </c>
    </row>
    <row r="1224" spans="1:11" x14ac:dyDescent="0.3">
      <c r="A1224" s="51" t="str">
        <f t="shared" si="23"/>
        <v>AIR.DE</v>
      </c>
      <c r="B1224" s="52" t="s">
        <v>295</v>
      </c>
      <c r="C1224" s="50" t="s">
        <v>4622</v>
      </c>
      <c r="D1224" s="50">
        <f>DAX__2019_2020__33[[#This Row],[Open]]*(DAX__2019_2020__33[[#This Row],[Adj Close]]/DAX__2019_2020__33[[#This Row],[Close]])</f>
        <v>123.47246460213869</v>
      </c>
      <c r="E1224" s="50" t="s">
        <v>4623</v>
      </c>
      <c r="F1224" s="50" t="s">
        <v>4620</v>
      </c>
      <c r="G1224" s="50" t="s">
        <v>4438</v>
      </c>
      <c r="H1224" s="50" t="s">
        <v>4624</v>
      </c>
      <c r="I1224" s="50">
        <f>(DAX__2019_2020__33[[#This Row],[Adj Close]]-DAX__2019_2020__33[[#This Row],[Adj Open]])/DAX__2019_2020__33[[#This Row],[Adj Open]]</f>
        <v>4.1751122367439004E-3</v>
      </c>
      <c r="J1224" s="50">
        <f>DAX__2019_2020__33[[#This Row],[Adj Close]]-DAX__2019_2020__33[[#This Row],[Adj Open]]</f>
        <v>0.51551139786131728</v>
      </c>
      <c r="K1224" s="50">
        <v>59495</v>
      </c>
    </row>
    <row r="1225" spans="1:11" x14ac:dyDescent="0.3">
      <c r="A1225" s="51" t="str">
        <f t="shared" si="23"/>
        <v>AIR.DE</v>
      </c>
      <c r="B1225" s="52" t="s">
        <v>296</v>
      </c>
      <c r="C1225" s="50" t="s">
        <v>4625</v>
      </c>
      <c r="D1225" s="50">
        <f>DAX__2019_2020__33[[#This Row],[Open]]*(DAX__2019_2020__33[[#This Row],[Adj Close]]/DAX__2019_2020__33[[#This Row],[Close]])</f>
        <v>124.14070945067779</v>
      </c>
      <c r="E1225" s="50" t="s">
        <v>4626</v>
      </c>
      <c r="F1225" s="50" t="s">
        <v>4627</v>
      </c>
      <c r="G1225" s="50" t="s">
        <v>4628</v>
      </c>
      <c r="H1225" s="50" t="s">
        <v>4629</v>
      </c>
      <c r="I1225" s="50">
        <f>(DAX__2019_2020__33[[#This Row],[Adj Close]]-DAX__2019_2020__33[[#This Row],[Adj Open]])/DAX__2019_2020__33[[#This Row],[Adj Open]]</f>
        <v>5.9982623960922543E-3</v>
      </c>
      <c r="J1225" s="50">
        <f>DAX__2019_2020__33[[#This Row],[Adj Close]]-DAX__2019_2020__33[[#This Row],[Adj Open]]</f>
        <v>0.74462854932221489</v>
      </c>
      <c r="K1225" s="50">
        <v>94028</v>
      </c>
    </row>
    <row r="1226" spans="1:11" x14ac:dyDescent="0.3">
      <c r="A1226" s="51" t="str">
        <f t="shared" si="23"/>
        <v>AIR.DE</v>
      </c>
      <c r="B1226" s="52" t="s">
        <v>297</v>
      </c>
      <c r="C1226" s="50" t="s">
        <v>4630</v>
      </c>
      <c r="D1226" s="50">
        <f>DAX__2019_2020__33[[#This Row],[Open]]*(DAX__2019_2020__33[[#This Row],[Adj Close]]/DAX__2019_2020__33[[#This Row],[Close]])</f>
        <v>124.71349876908995</v>
      </c>
      <c r="E1226" s="50" t="s">
        <v>4631</v>
      </c>
      <c r="F1226" s="50" t="s">
        <v>4632</v>
      </c>
      <c r="G1226" s="50" t="s">
        <v>4633</v>
      </c>
      <c r="H1226" s="50" t="s">
        <v>4634</v>
      </c>
      <c r="I1226" s="50">
        <f>(DAX__2019_2020__33[[#This Row],[Adj Close]]-DAX__2019_2020__33[[#This Row],[Adj Open]])/DAX__2019_2020__33[[#This Row],[Adj Open]]</f>
        <v>-3.5211727152569695E-3</v>
      </c>
      <c r="J1226" s="50">
        <f>DAX__2019_2020__33[[#This Row],[Adj Close]]-DAX__2019_2020__33[[#This Row],[Adj Open]]</f>
        <v>-0.43913776908995317</v>
      </c>
      <c r="K1226" s="50">
        <v>83369</v>
      </c>
    </row>
    <row r="1227" spans="1:11" x14ac:dyDescent="0.3">
      <c r="A1227" s="51" t="str">
        <f t="shared" si="23"/>
        <v>AIR.DE</v>
      </c>
      <c r="B1227" s="52" t="s">
        <v>298</v>
      </c>
      <c r="C1227" s="50" t="s">
        <v>4635</v>
      </c>
      <c r="D1227" s="50">
        <f>DAX__2019_2020__33[[#This Row],[Open]]*(DAX__2019_2020__33[[#This Row],[Adj Close]]/DAX__2019_2020__33[[#This Row],[Close]])</f>
        <v>124.10253264933678</v>
      </c>
      <c r="E1227" s="50" t="s">
        <v>4636</v>
      </c>
      <c r="F1227" s="50" t="s">
        <v>4637</v>
      </c>
      <c r="G1227" s="50" t="s">
        <v>4638</v>
      </c>
      <c r="H1227" s="50" t="s">
        <v>4639</v>
      </c>
      <c r="I1227" s="50">
        <f>(DAX__2019_2020__33[[#This Row],[Adj Close]]-DAX__2019_2020__33[[#This Row],[Adj Open]])/DAX__2019_2020__33[[#This Row],[Adj Open]]</f>
        <v>7.5384307692307343E-3</v>
      </c>
      <c r="J1227" s="50">
        <f>DAX__2019_2020__33[[#This Row],[Adj Close]]-DAX__2019_2020__33[[#This Row],[Adj Open]]</f>
        <v>0.93553835066322222</v>
      </c>
      <c r="K1227" s="50">
        <v>93195</v>
      </c>
    </row>
    <row r="1228" spans="1:11" x14ac:dyDescent="0.3">
      <c r="A1228" s="51" t="str">
        <f t="shared" si="23"/>
        <v>AIR.DE</v>
      </c>
      <c r="B1228" s="52" t="s">
        <v>299</v>
      </c>
      <c r="C1228" s="50" t="s">
        <v>4640</v>
      </c>
      <c r="D1228" s="50">
        <f>DAX__2019_2020__33[[#This Row],[Open]]*(DAX__2019_2020__33[[#This Row],[Adj Close]]/DAX__2019_2020__33[[#This Row],[Close]])</f>
        <v>125.07625858895355</v>
      </c>
      <c r="E1228" s="50" t="s">
        <v>4641</v>
      </c>
      <c r="F1228" s="50" t="s">
        <v>4640</v>
      </c>
      <c r="G1228" s="50" t="s">
        <v>4642</v>
      </c>
      <c r="H1228" s="50" t="s">
        <v>4643</v>
      </c>
      <c r="I1228" s="50">
        <f>(DAX__2019_2020__33[[#This Row],[Adj Close]]-DAX__2019_2020__33[[#This Row],[Adj Open]])/DAX__2019_2020__33[[#This Row],[Adj Open]]</f>
        <v>9.006204884560989E-3</v>
      </c>
      <c r="J1228" s="50">
        <f>DAX__2019_2020__33[[#This Row],[Adj Close]]-DAX__2019_2020__33[[#This Row],[Adj Open]]</f>
        <v>1.1264624110464467</v>
      </c>
      <c r="K1228" s="50">
        <v>79146</v>
      </c>
    </row>
    <row r="1229" spans="1:11" x14ac:dyDescent="0.3">
      <c r="A1229" s="51" t="str">
        <f t="shared" si="23"/>
        <v>AIR.DE</v>
      </c>
      <c r="B1229" s="52" t="s">
        <v>300</v>
      </c>
      <c r="C1229" s="50" t="s">
        <v>4644</v>
      </c>
      <c r="D1229" s="50">
        <f>DAX__2019_2020__33[[#This Row],[Open]]*(DAX__2019_2020__33[[#This Row],[Adj Close]]/DAX__2019_2020__33[[#This Row],[Close]])</f>
        <v>125.64903236432937</v>
      </c>
      <c r="E1229" s="50" t="s">
        <v>4645</v>
      </c>
      <c r="F1229" s="50" t="s">
        <v>4646</v>
      </c>
      <c r="G1229" s="50" t="s">
        <v>4645</v>
      </c>
      <c r="H1229" s="50" t="s">
        <v>4647</v>
      </c>
      <c r="I1229" s="50">
        <f>(DAX__2019_2020__33[[#This Row],[Adj Close]]-DAX__2019_2020__33[[#This Row],[Adj Open]])/DAX__2019_2020__33[[#This Row],[Adj Open]]</f>
        <v>9.7249585824707406E-3</v>
      </c>
      <c r="J1229" s="50">
        <f>DAX__2019_2020__33[[#This Row],[Adj Close]]-DAX__2019_2020__33[[#This Row],[Adj Open]]</f>
        <v>1.2219316356706287</v>
      </c>
      <c r="K1229" s="50">
        <v>84040</v>
      </c>
    </row>
    <row r="1230" spans="1:11" x14ac:dyDescent="0.3">
      <c r="A1230" s="51" t="str">
        <f t="shared" si="23"/>
        <v>AIR.DE</v>
      </c>
      <c r="B1230" s="52" t="s">
        <v>301</v>
      </c>
      <c r="C1230" s="50" t="s">
        <v>4648</v>
      </c>
      <c r="D1230" s="50">
        <f>DAX__2019_2020__33[[#This Row],[Open]]*(DAX__2019_2020__33[[#This Row],[Adj Close]]/DAX__2019_2020__33[[#This Row],[Close]])</f>
        <v>126.48911118111896</v>
      </c>
      <c r="E1230" s="50" t="s">
        <v>4649</v>
      </c>
      <c r="F1230" s="50" t="s">
        <v>4648</v>
      </c>
      <c r="G1230" s="50" t="s">
        <v>4650</v>
      </c>
      <c r="H1230" s="50" t="s">
        <v>4651</v>
      </c>
      <c r="I1230" s="50">
        <f>(DAX__2019_2020__33[[#This Row],[Adj Close]]-DAX__2019_2020__33[[#This Row],[Adj Open]])/DAX__2019_2020__33[[#This Row],[Adj Open]]</f>
        <v>2.4151471698114291E-3</v>
      </c>
      <c r="J1230" s="50">
        <f>DAX__2019_2020__33[[#This Row],[Adj Close]]-DAX__2019_2020__33[[#This Row],[Adj Open]]</f>
        <v>0.30548981888104265</v>
      </c>
      <c r="K1230" s="50">
        <v>84290</v>
      </c>
    </row>
    <row r="1231" spans="1:11" x14ac:dyDescent="0.3">
      <c r="A1231" s="51" t="str">
        <f t="shared" si="23"/>
        <v>AIR.DE</v>
      </c>
      <c r="B1231" s="52" t="s">
        <v>302</v>
      </c>
      <c r="C1231" s="50" t="s">
        <v>4652</v>
      </c>
      <c r="D1231" s="50">
        <f>DAX__2019_2020__33[[#This Row],[Open]]*(DAX__2019_2020__33[[#This Row],[Adj Close]]/DAX__2019_2020__33[[#This Row],[Close]])</f>
        <v>126.75642376261212</v>
      </c>
      <c r="E1231" s="50" t="s">
        <v>4653</v>
      </c>
      <c r="F1231" s="50" t="s">
        <v>4414</v>
      </c>
      <c r="G1231" s="50" t="s">
        <v>4654</v>
      </c>
      <c r="H1231" s="50" t="s">
        <v>4655</v>
      </c>
      <c r="I1231" s="50">
        <f>(DAX__2019_2020__33[[#This Row],[Adj Close]]-DAX__2019_2020__33[[#This Row],[Adj Open]])/DAX__2019_2020__33[[#This Row],[Adj Open]]</f>
        <v>1.3706936388815625E-2</v>
      </c>
      <c r="J1231" s="50">
        <f>DAX__2019_2020__33[[#This Row],[Adj Close]]-DAX__2019_2020__33[[#This Row],[Adj Open]]</f>
        <v>1.7374422373878815</v>
      </c>
      <c r="K1231" s="50">
        <v>82071</v>
      </c>
    </row>
    <row r="1232" spans="1:11" x14ac:dyDescent="0.3">
      <c r="A1232" s="51" t="str">
        <f t="shared" si="23"/>
        <v>AIR.DE</v>
      </c>
      <c r="B1232" s="52" t="s">
        <v>303</v>
      </c>
      <c r="C1232" s="50" t="s">
        <v>4656</v>
      </c>
      <c r="D1232" s="50">
        <f>DAX__2019_2020__33[[#This Row],[Open]]*(DAX__2019_2020__33[[#This Row],[Adj Close]]/DAX__2019_2020__33[[#This Row],[Close]])</f>
        <v>128.89480607344728</v>
      </c>
      <c r="E1232" s="50" t="s">
        <v>4657</v>
      </c>
      <c r="F1232" s="50" t="s">
        <v>4658</v>
      </c>
      <c r="G1232" s="50" t="s">
        <v>4657</v>
      </c>
      <c r="H1232" s="50" t="s">
        <v>4659</v>
      </c>
      <c r="I1232" s="50">
        <f>(DAX__2019_2020__33[[#This Row],[Adj Close]]-DAX__2019_2020__33[[#This Row],[Adj Open]])/DAX__2019_2020__33[[#This Row],[Adj Open]]</f>
        <v>3.5549991540513091E-3</v>
      </c>
      <c r="J1232" s="50">
        <f>DAX__2019_2020__33[[#This Row],[Adj Close]]-DAX__2019_2020__33[[#This Row],[Adj Open]]</f>
        <v>0.45822092655271263</v>
      </c>
      <c r="K1232" s="50">
        <v>85696</v>
      </c>
    </row>
    <row r="1233" spans="1:11" x14ac:dyDescent="0.3">
      <c r="A1233" s="51" t="str">
        <f t="shared" si="23"/>
        <v>AIR.DE</v>
      </c>
      <c r="B1233" s="52" t="s">
        <v>304</v>
      </c>
      <c r="C1233" s="50" t="s">
        <v>4660</v>
      </c>
      <c r="D1233" s="50">
        <f>DAX__2019_2020__33[[#This Row],[Open]]*(DAX__2019_2020__33[[#This Row],[Adj Close]]/DAX__2019_2020__33[[#This Row],[Close]])</f>
        <v>129.4293993710651</v>
      </c>
      <c r="E1233" s="50" t="s">
        <v>4661</v>
      </c>
      <c r="F1233" s="50" t="s">
        <v>4662</v>
      </c>
      <c r="G1233" s="50" t="s">
        <v>4663</v>
      </c>
      <c r="H1233" s="50" t="s">
        <v>4664</v>
      </c>
      <c r="I1233" s="50">
        <f>(DAX__2019_2020__33[[#This Row],[Adj Close]]-DAX__2019_2020__33[[#This Row],[Adj Open]])/DAX__2019_2020__33[[#This Row],[Adj Open]]</f>
        <v>1.6226655609579426E-3</v>
      </c>
      <c r="J1233" s="50">
        <f>DAX__2019_2020__33[[#This Row],[Adj Close]]-DAX__2019_2020__33[[#This Row],[Adj Open]]</f>
        <v>0.21002062893489892</v>
      </c>
      <c r="K1233" s="50">
        <v>73934</v>
      </c>
    </row>
    <row r="1234" spans="1:11" x14ac:dyDescent="0.3">
      <c r="A1234" s="51" t="str">
        <f t="shared" si="23"/>
        <v>AIR.DE</v>
      </c>
      <c r="B1234" s="52" t="s">
        <v>305</v>
      </c>
      <c r="C1234" s="50" t="s">
        <v>4665</v>
      </c>
      <c r="D1234" s="50">
        <f>DAX__2019_2020__33[[#This Row],[Open]]*(DAX__2019_2020__33[[#This Row],[Adj Close]]/DAX__2019_2020__33[[#This Row],[Close]])</f>
        <v>130.78496128787793</v>
      </c>
      <c r="E1234" s="50" t="s">
        <v>4666</v>
      </c>
      <c r="F1234" s="50" t="s">
        <v>4667</v>
      </c>
      <c r="G1234" s="50" t="s">
        <v>4668</v>
      </c>
      <c r="H1234" s="50" t="s">
        <v>4669</v>
      </c>
      <c r="I1234" s="50">
        <f>(DAX__2019_2020__33[[#This Row],[Adj Close]]-DAX__2019_2020__33[[#This Row],[Adj Open]])/DAX__2019_2020__33[[#This Row],[Adj Open]]</f>
        <v>-4.6715255474451423E-3</v>
      </c>
      <c r="J1234" s="50">
        <f>DAX__2019_2020__33[[#This Row],[Adj Close]]-DAX__2019_2020__33[[#This Row],[Adj Open]]</f>
        <v>-0.61096528787794568</v>
      </c>
      <c r="K1234" s="50">
        <v>54692</v>
      </c>
    </row>
    <row r="1235" spans="1:11" x14ac:dyDescent="0.3">
      <c r="A1235" s="51" t="str">
        <f t="shared" si="23"/>
        <v>AIR.DE</v>
      </c>
      <c r="B1235" s="52" t="s">
        <v>306</v>
      </c>
      <c r="C1235" s="50" t="s">
        <v>4670</v>
      </c>
      <c r="D1235" s="50">
        <f>DAX__2019_2020__33[[#This Row],[Open]]*(DAX__2019_2020__33[[#This Row],[Adj Close]]/DAX__2019_2020__33[[#This Row],[Close]])</f>
        <v>130.28856111828279</v>
      </c>
      <c r="E1235" s="50" t="s">
        <v>4671</v>
      </c>
      <c r="F1235" s="50" t="s">
        <v>4672</v>
      </c>
      <c r="G1235" s="50" t="s">
        <v>4673</v>
      </c>
      <c r="H1235" s="50" t="s">
        <v>4674</v>
      </c>
      <c r="I1235" s="50">
        <f>(DAX__2019_2020__33[[#This Row],[Adj Close]]-DAX__2019_2020__33[[#This Row],[Adj Open]])/DAX__2019_2020__33[[#This Row],[Adj Open]]</f>
        <v>-1.5533375308715442E-2</v>
      </c>
      <c r="J1235" s="50">
        <f>DAX__2019_2020__33[[#This Row],[Adj Close]]-DAX__2019_2020__33[[#This Row],[Adj Open]]</f>
        <v>-2.0238211182827968</v>
      </c>
      <c r="K1235" s="50">
        <v>65763</v>
      </c>
    </row>
    <row r="1236" spans="1:11" x14ac:dyDescent="0.3">
      <c r="A1236" s="51" t="str">
        <f t="shared" si="23"/>
        <v>AIR.DE</v>
      </c>
      <c r="B1236" s="52" t="s">
        <v>307</v>
      </c>
      <c r="C1236" s="50" t="s">
        <v>4675</v>
      </c>
      <c r="D1236" s="50">
        <f>DAX__2019_2020__33[[#This Row],[Open]]*(DAX__2019_2020__33[[#This Row],[Adj Close]]/DAX__2019_2020__33[[#This Row],[Close]])</f>
        <v>129.25754406450312</v>
      </c>
      <c r="E1236" s="50" t="s">
        <v>4676</v>
      </c>
      <c r="F1236" s="50" t="s">
        <v>4677</v>
      </c>
      <c r="G1236" s="50" t="s">
        <v>4678</v>
      </c>
      <c r="H1236" s="50" t="s">
        <v>4679</v>
      </c>
      <c r="I1236" s="50">
        <f>(DAX__2019_2020__33[[#This Row],[Adj Close]]-DAX__2019_2020__33[[#This Row],[Adj Open]])/DAX__2019_2020__33[[#This Row],[Adj Open]]</f>
        <v>-1.1816027111492848E-3</v>
      </c>
      <c r="J1236" s="50">
        <f>DAX__2019_2020__33[[#This Row],[Adj Close]]-DAX__2019_2020__33[[#This Row],[Adj Open]]</f>
        <v>-0.15273106450311502</v>
      </c>
      <c r="K1236" s="50">
        <v>70640</v>
      </c>
    </row>
    <row r="1237" spans="1:11" x14ac:dyDescent="0.3">
      <c r="A1237" s="51" t="str">
        <f t="shared" si="23"/>
        <v>AIR.DE</v>
      </c>
      <c r="B1237" s="52" t="s">
        <v>308</v>
      </c>
      <c r="C1237" s="50" t="s">
        <v>4680</v>
      </c>
      <c r="D1237" s="50">
        <f>DAX__2019_2020__33[[#This Row],[Open]]*(DAX__2019_2020__33[[#This Row],[Adj Close]]/DAX__2019_2020__33[[#This Row],[Close]])</f>
        <v>129.33391749563899</v>
      </c>
      <c r="E1237" s="50" t="s">
        <v>4681</v>
      </c>
      <c r="F1237" s="50" t="s">
        <v>4682</v>
      </c>
      <c r="G1237" s="50" t="s">
        <v>4683</v>
      </c>
      <c r="H1237" s="50" t="s">
        <v>4684</v>
      </c>
      <c r="I1237" s="50">
        <f>(DAX__2019_2020__33[[#This Row],[Adj Close]]-DAX__2019_2020__33[[#This Row],[Adj Open]])/DAX__2019_2020__33[[#This Row],[Adj Open]]</f>
        <v>-2.3619132672546878E-3</v>
      </c>
      <c r="J1237" s="50">
        <f>DAX__2019_2020__33[[#This Row],[Adj Close]]-DAX__2019_2020__33[[#This Row],[Adj Open]]</f>
        <v>-0.30547549563897292</v>
      </c>
      <c r="K1237" s="50">
        <v>49967</v>
      </c>
    </row>
    <row r="1238" spans="1:11" x14ac:dyDescent="0.3">
      <c r="A1238" s="51" t="str">
        <f t="shared" si="23"/>
        <v>AIR.DE</v>
      </c>
      <c r="B1238" s="52" t="s">
        <v>309</v>
      </c>
      <c r="C1238" s="50" t="s">
        <v>4685</v>
      </c>
      <c r="D1238" s="50">
        <f>DAX__2019_2020__33[[#This Row],[Open]]*(DAX__2019_2020__33[[#This Row],[Adj Close]]/DAX__2019_2020__33[[#This Row],[Close]])</f>
        <v>128.79933807879294</v>
      </c>
      <c r="E1238" s="50" t="s">
        <v>4686</v>
      </c>
      <c r="F1238" s="50" t="s">
        <v>4687</v>
      </c>
      <c r="G1238" s="50" t="s">
        <v>4688</v>
      </c>
      <c r="H1238" s="50" t="s">
        <v>4689</v>
      </c>
      <c r="I1238" s="50">
        <f>(DAX__2019_2020__33[[#This Row],[Adj Close]]-DAX__2019_2020__33[[#This Row],[Adj Open]])/DAX__2019_2020__33[[#This Row],[Adj Open]]</f>
        <v>-5.3365031920619725E-3</v>
      </c>
      <c r="J1238" s="50">
        <f>DAX__2019_2020__33[[#This Row],[Adj Close]]-DAX__2019_2020__33[[#This Row],[Adj Open]]</f>
        <v>-0.68733807879294773</v>
      </c>
      <c r="K1238" s="50">
        <v>83556</v>
      </c>
    </row>
    <row r="1239" spans="1:11" x14ac:dyDescent="0.3">
      <c r="A1239" s="51" t="str">
        <f t="shared" si="23"/>
        <v>AIR.DE</v>
      </c>
      <c r="B1239" s="52" t="s">
        <v>310</v>
      </c>
      <c r="C1239" s="50" t="s">
        <v>4690</v>
      </c>
      <c r="D1239" s="50">
        <f>DAX__2019_2020__33[[#This Row],[Open]]*(DAX__2019_2020__33[[#This Row],[Adj Close]]/DAX__2019_2020__33[[#This Row],[Close]])</f>
        <v>127.57739778914419</v>
      </c>
      <c r="E1239" s="50" t="s">
        <v>4691</v>
      </c>
      <c r="F1239" s="50" t="s">
        <v>4692</v>
      </c>
      <c r="G1239" s="50" t="s">
        <v>4693</v>
      </c>
      <c r="H1239" s="50" t="s">
        <v>4694</v>
      </c>
      <c r="I1239" s="50">
        <f>(DAX__2019_2020__33[[#This Row],[Adj Close]]-DAX__2019_2020__33[[#This Row],[Adj Open]])/DAX__2019_2020__33[[#This Row],[Adj Open]]</f>
        <v>7.4832386073275337E-4</v>
      </c>
      <c r="J1239" s="50">
        <f>DAX__2019_2020__33[[#This Row],[Adj Close]]-DAX__2019_2020__33[[#This Row],[Adj Open]]</f>
        <v>9.5469210855810616E-2</v>
      </c>
      <c r="K1239" s="50">
        <v>63234</v>
      </c>
    </row>
    <row r="1240" spans="1:11" x14ac:dyDescent="0.3">
      <c r="A1240" s="51" t="str">
        <f t="shared" si="23"/>
        <v>AIR.DE</v>
      </c>
      <c r="B1240" s="52" t="s">
        <v>311</v>
      </c>
      <c r="C1240" s="50" t="s">
        <v>4658</v>
      </c>
      <c r="D1240" s="50">
        <f>DAX__2019_2020__33[[#This Row],[Open]]*(DAX__2019_2020__33[[#This Row],[Adj Close]]/DAX__2019_2020__33[[#This Row],[Close]])</f>
        <v>128.09289775586032</v>
      </c>
      <c r="E1240" s="50" t="s">
        <v>4695</v>
      </c>
      <c r="F1240" s="50" t="s">
        <v>4696</v>
      </c>
      <c r="G1240" s="50" t="s">
        <v>4697</v>
      </c>
      <c r="H1240" s="50" t="s">
        <v>4698</v>
      </c>
      <c r="I1240" s="50">
        <f>(DAX__2019_2020__33[[#This Row],[Adj Close]]-DAX__2019_2020__33[[#This Row],[Adj Open]])/DAX__2019_2020__33[[#This Row],[Adj Open]]</f>
        <v>3.2791923010458308E-3</v>
      </c>
      <c r="J1240" s="50">
        <f>DAX__2019_2020__33[[#This Row],[Adj Close]]-DAX__2019_2020__33[[#This Row],[Adj Open]]</f>
        <v>0.42004124413966792</v>
      </c>
      <c r="K1240" s="50">
        <v>36593</v>
      </c>
    </row>
    <row r="1241" spans="1:11" x14ac:dyDescent="0.3">
      <c r="A1241" s="51" t="str">
        <f t="shared" si="23"/>
        <v>AIR.DE</v>
      </c>
      <c r="B1241" s="52" t="s">
        <v>312</v>
      </c>
      <c r="C1241" s="50" t="s">
        <v>4673</v>
      </c>
      <c r="D1241" s="50">
        <f>DAX__2019_2020__33[[#This Row],[Open]]*(DAX__2019_2020__33[[#This Row],[Adj Close]]/DAX__2019_2020__33[[#This Row],[Close]])</f>
        <v>128.26474250022062</v>
      </c>
      <c r="E1241" s="50" t="s">
        <v>4699</v>
      </c>
      <c r="F1241" s="50" t="s">
        <v>4700</v>
      </c>
      <c r="G1241" s="50" t="s">
        <v>4660</v>
      </c>
      <c r="H1241" s="50" t="s">
        <v>4701</v>
      </c>
      <c r="I1241" s="50">
        <f>(DAX__2019_2020__33[[#This Row],[Adj Close]]-DAX__2019_2020__33[[#This Row],[Adj Open]])/DAX__2019_2020__33[[#This Row],[Adj Open]]</f>
        <v>9.08009073325328E-3</v>
      </c>
      <c r="J1241" s="50">
        <f>DAX__2019_2020__33[[#This Row],[Adj Close]]-DAX__2019_2020__33[[#This Row],[Adj Open]]</f>
        <v>1.1646554997793714</v>
      </c>
      <c r="K1241" s="50">
        <v>56754</v>
      </c>
    </row>
    <row r="1242" spans="1:11" x14ac:dyDescent="0.3">
      <c r="A1242" s="51" t="str">
        <f t="shared" si="23"/>
        <v>AIR.DE</v>
      </c>
      <c r="B1242" s="52" t="s">
        <v>313</v>
      </c>
      <c r="C1242" s="50" t="s">
        <v>4653</v>
      </c>
      <c r="D1242" s="50">
        <f>DAX__2019_2020__33[[#This Row],[Open]]*(DAX__2019_2020__33[[#This Row],[Adj Close]]/DAX__2019_2020__33[[#This Row],[Close]])</f>
        <v>129.06663519691898</v>
      </c>
      <c r="E1242" s="50" t="s">
        <v>4702</v>
      </c>
      <c r="F1242" s="50" t="s">
        <v>4687</v>
      </c>
      <c r="G1242" s="50" t="s">
        <v>4703</v>
      </c>
      <c r="H1242" s="50" t="s">
        <v>4704</v>
      </c>
      <c r="I1242" s="50">
        <f>(DAX__2019_2020__33[[#This Row],[Adj Close]]-DAX__2019_2020__33[[#This Row],[Adj Open]])/DAX__2019_2020__33[[#This Row],[Adj Open]]</f>
        <v>-9.3194898517637674E-3</v>
      </c>
      <c r="J1242" s="50">
        <f>DAX__2019_2020__33[[#This Row],[Adj Close]]-DAX__2019_2020__33[[#This Row],[Adj Open]]</f>
        <v>-1.2028351969189828</v>
      </c>
      <c r="K1242" s="50">
        <v>64120</v>
      </c>
    </row>
    <row r="1243" spans="1:11" x14ac:dyDescent="0.3">
      <c r="A1243" s="51" t="str">
        <f t="shared" si="23"/>
        <v>AIR.DE</v>
      </c>
      <c r="B1243" s="52" t="s">
        <v>314</v>
      </c>
      <c r="C1243" s="50" t="s">
        <v>4705</v>
      </c>
      <c r="D1243" s="50">
        <f>DAX__2019_2020__33[[#This Row],[Open]]*(DAX__2019_2020__33[[#This Row],[Adj Close]]/DAX__2019_2020__33[[#This Row],[Close]])</f>
        <v>126.96643465254742</v>
      </c>
      <c r="E1243" s="50" t="s">
        <v>4706</v>
      </c>
      <c r="F1243" s="50" t="s">
        <v>4642</v>
      </c>
      <c r="G1243" s="50" t="s">
        <v>4690</v>
      </c>
      <c r="H1243" s="50" t="s">
        <v>4707</v>
      </c>
      <c r="I1243" s="50">
        <f>(DAX__2019_2020__33[[#This Row],[Adj Close]]-DAX__2019_2020__33[[#This Row],[Adj Open]])/DAX__2019_2020__33[[#This Row],[Adj Open]]</f>
        <v>4.8120225563908032E-3</v>
      </c>
      <c r="J1243" s="50">
        <f>DAX__2019_2020__33[[#This Row],[Adj Close]]-DAX__2019_2020__33[[#This Row],[Adj Open]]</f>
        <v>0.61096534745257713</v>
      </c>
      <c r="K1243" s="50">
        <v>30305</v>
      </c>
    </row>
    <row r="1244" spans="1:11" x14ac:dyDescent="0.3">
      <c r="A1244" s="51" t="str">
        <f t="shared" si="23"/>
        <v>AIR.DE</v>
      </c>
      <c r="B1244" s="52" t="s">
        <v>315</v>
      </c>
      <c r="C1244" s="50" t="s">
        <v>4708</v>
      </c>
      <c r="D1244" s="50">
        <f>DAX__2019_2020__33[[#This Row],[Open]]*(DAX__2019_2020__33[[#This Row],[Adj Close]]/DAX__2019_2020__33[[#This Row],[Close]])</f>
        <v>126.90915611559305</v>
      </c>
      <c r="E1244" s="50" t="s">
        <v>4709</v>
      </c>
      <c r="F1244" s="50" t="s">
        <v>4710</v>
      </c>
      <c r="G1244" s="50" t="s">
        <v>4709</v>
      </c>
      <c r="H1244" s="50" t="s">
        <v>4711</v>
      </c>
      <c r="I1244" s="50">
        <f>(DAX__2019_2020__33[[#This Row],[Adj Close]]-DAX__2019_2020__33[[#This Row],[Adj Open]])/DAX__2019_2020__33[[#This Row],[Adj Open]]</f>
        <v>3.9115765922735669E-3</v>
      </c>
      <c r="J1244" s="50">
        <f>DAX__2019_2020__33[[#This Row],[Adj Close]]-DAX__2019_2020__33[[#This Row],[Adj Open]]</f>
        <v>0.49641488440694559</v>
      </c>
      <c r="K1244" s="50">
        <v>52411</v>
      </c>
    </row>
    <row r="1245" spans="1:11" x14ac:dyDescent="0.3">
      <c r="A1245" s="51" t="str">
        <f t="shared" si="23"/>
        <v>AIR.DE</v>
      </c>
      <c r="B1245" s="52" t="s">
        <v>316</v>
      </c>
      <c r="C1245" s="50" t="s">
        <v>4690</v>
      </c>
      <c r="D1245" s="50">
        <f>DAX__2019_2020__33[[#This Row],[Open]]*(DAX__2019_2020__33[[#This Row],[Adj Close]]/DAX__2019_2020__33[[#This Row],[Close]])</f>
        <v>127.57739598873995</v>
      </c>
      <c r="E1245" s="50" t="s">
        <v>4712</v>
      </c>
      <c r="F1245" s="50" t="s">
        <v>4713</v>
      </c>
      <c r="G1245" s="50" t="s">
        <v>4384</v>
      </c>
      <c r="H1245" s="50" t="s">
        <v>4617</v>
      </c>
      <c r="I1245" s="50">
        <f>(DAX__2019_2020__33[[#This Row],[Adj Close]]-DAX__2019_2020__33[[#This Row],[Adj Open]])/DAX__2019_2020__33[[#This Row],[Adj Open]]</f>
        <v>-2.7985670667357625E-2</v>
      </c>
      <c r="J1245" s="50">
        <f>DAX__2019_2020__33[[#This Row],[Adj Close]]-DAX__2019_2020__33[[#This Row],[Adj Open]]</f>
        <v>-3.5703389887399481</v>
      </c>
      <c r="K1245" s="50">
        <v>88493</v>
      </c>
    </row>
    <row r="1246" spans="1:11" x14ac:dyDescent="0.3">
      <c r="A1246" s="51" t="str">
        <f t="shared" si="23"/>
        <v>AIR.DE</v>
      </c>
      <c r="B1246" s="52" t="s">
        <v>317</v>
      </c>
      <c r="C1246" s="50" t="s">
        <v>4713</v>
      </c>
      <c r="D1246" s="50">
        <f>DAX__2019_2020__33[[#This Row],[Open]]*(DAX__2019_2020__33[[#This Row],[Adj Close]]/DAX__2019_2020__33[[#This Row],[Close]])</f>
        <v>123.91160605475039</v>
      </c>
      <c r="E1246" s="50" t="s">
        <v>4714</v>
      </c>
      <c r="F1246" s="50" t="s">
        <v>4354</v>
      </c>
      <c r="G1246" s="50" t="s">
        <v>4354</v>
      </c>
      <c r="H1246" s="50" t="s">
        <v>4715</v>
      </c>
      <c r="I1246" s="50">
        <f>(DAX__2019_2020__33[[#This Row],[Adj Close]]-DAX__2019_2020__33[[#This Row],[Adj Open]])/DAX__2019_2020__33[[#This Row],[Adj Open]]</f>
        <v>-4.3605576804185468E-2</v>
      </c>
      <c r="J1246" s="50">
        <f>DAX__2019_2020__33[[#This Row],[Adj Close]]-DAX__2019_2020__33[[#This Row],[Adj Open]]</f>
        <v>-5.4032370547503916</v>
      </c>
      <c r="K1246" s="50">
        <v>156387</v>
      </c>
    </row>
    <row r="1247" spans="1:11" x14ac:dyDescent="0.3">
      <c r="A1247" s="51" t="str">
        <f t="shared" si="23"/>
        <v>AIR.DE</v>
      </c>
      <c r="B1247" s="52" t="s">
        <v>318</v>
      </c>
      <c r="C1247" s="50" t="s">
        <v>4716</v>
      </c>
      <c r="D1247" s="50">
        <f>DAX__2019_2020__33[[#This Row],[Open]]*(DAX__2019_2020__33[[#This Row],[Adj Close]]/DAX__2019_2020__33[[#This Row],[Close]])</f>
        <v>119.32935759997878</v>
      </c>
      <c r="E1247" s="50" t="s">
        <v>4717</v>
      </c>
      <c r="F1247" s="50" t="s">
        <v>4478</v>
      </c>
      <c r="G1247" s="50" t="s">
        <v>4718</v>
      </c>
      <c r="H1247" s="50" t="s">
        <v>4719</v>
      </c>
      <c r="I1247" s="50">
        <f>(DAX__2019_2020__33[[#This Row],[Adj Close]]-DAX__2019_2020__33[[#This Row],[Adj Open]])/DAX__2019_2020__33[[#This Row],[Adj Open]]</f>
        <v>2.3520016000000022E-2</v>
      </c>
      <c r="J1247" s="50">
        <f>DAX__2019_2020__33[[#This Row],[Adj Close]]-DAX__2019_2020__33[[#This Row],[Adj Open]]</f>
        <v>2.8066284000212249</v>
      </c>
      <c r="K1247" s="50">
        <v>120609</v>
      </c>
    </row>
    <row r="1248" spans="1:11" x14ac:dyDescent="0.3">
      <c r="A1248" s="51" t="str">
        <f t="shared" si="23"/>
        <v>AIR.DE</v>
      </c>
      <c r="B1248" s="52" t="s">
        <v>319</v>
      </c>
      <c r="C1248" s="50" t="s">
        <v>4720</v>
      </c>
      <c r="D1248" s="50">
        <f>DAX__2019_2020__33[[#This Row],[Open]]*(DAX__2019_2020__33[[#This Row],[Adj Close]]/DAX__2019_2020__33[[#This Row],[Close]])</f>
        <v>123.03334412252048</v>
      </c>
      <c r="E1248" s="50" t="s">
        <v>4720</v>
      </c>
      <c r="F1248" s="50" t="s">
        <v>4721</v>
      </c>
      <c r="G1248" s="50" t="s">
        <v>4722</v>
      </c>
      <c r="H1248" s="50" t="s">
        <v>4723</v>
      </c>
      <c r="I1248" s="50">
        <f>(DAX__2019_2020__33[[#This Row],[Adj Close]]-DAX__2019_2020__33[[#This Row],[Adj Open]])/DAX__2019_2020__33[[#This Row],[Adj Open]]</f>
        <v>-1.4742410973680621E-2</v>
      </c>
      <c r="J1248" s="50">
        <f>DAX__2019_2020__33[[#This Row],[Adj Close]]-DAX__2019_2020__33[[#This Row],[Adj Open]]</f>
        <v>-1.8138081225204701</v>
      </c>
      <c r="K1248" s="50">
        <v>71400</v>
      </c>
    </row>
    <row r="1249" spans="1:11" x14ac:dyDescent="0.3">
      <c r="A1249" s="51" t="str">
        <f t="shared" si="23"/>
        <v>AIR.DE</v>
      </c>
      <c r="B1249" s="52" t="s">
        <v>320</v>
      </c>
      <c r="C1249" s="50" t="s">
        <v>4722</v>
      </c>
      <c r="D1249" s="50">
        <f>DAX__2019_2020__33[[#This Row],[Open]]*(DAX__2019_2020__33[[#This Row],[Adj Close]]/DAX__2019_2020__33[[#This Row],[Close]])</f>
        <v>121.21954133216647</v>
      </c>
      <c r="E1249" s="50" t="s">
        <v>4724</v>
      </c>
      <c r="F1249" s="50" t="s">
        <v>4379</v>
      </c>
      <c r="G1249" s="50" t="s">
        <v>4470</v>
      </c>
      <c r="H1249" s="50" t="s">
        <v>4725</v>
      </c>
      <c r="I1249" s="50">
        <f>(DAX__2019_2020__33[[#This Row],[Adj Close]]-DAX__2019_2020__33[[#This Row],[Adj Open]])/DAX__2019_2020__33[[#This Row],[Adj Open]]</f>
        <v>3.1496297885595735E-4</v>
      </c>
      <c r="J1249" s="50">
        <f>DAX__2019_2020__33[[#This Row],[Adj Close]]-DAX__2019_2020__33[[#This Row],[Adj Open]]</f>
        <v>3.8179667833531994E-2</v>
      </c>
      <c r="K1249" s="50">
        <v>73401</v>
      </c>
    </row>
    <row r="1250" spans="1:11" x14ac:dyDescent="0.3">
      <c r="A1250" s="51" t="str">
        <f t="shared" si="23"/>
        <v>AIR.DE</v>
      </c>
      <c r="B1250" s="52" t="s">
        <v>321</v>
      </c>
      <c r="C1250" s="50" t="s">
        <v>4726</v>
      </c>
      <c r="D1250" s="50">
        <f>DAX__2019_2020__33[[#This Row],[Open]]*(DAX__2019_2020__33[[#This Row],[Adj Close]]/DAX__2019_2020__33[[#This Row],[Close]])</f>
        <v>121.27681450662229</v>
      </c>
      <c r="E1250" s="50" t="s">
        <v>4726</v>
      </c>
      <c r="F1250" s="50" t="s">
        <v>4478</v>
      </c>
      <c r="G1250" s="50" t="s">
        <v>4727</v>
      </c>
      <c r="H1250" s="50" t="s">
        <v>4728</v>
      </c>
      <c r="I1250" s="50">
        <f>(DAX__2019_2020__33[[#This Row],[Adj Close]]-DAX__2019_2020__33[[#This Row],[Adj Open]])/DAX__2019_2020__33[[#This Row],[Adj Open]]</f>
        <v>-1.527080435082802E-2</v>
      </c>
      <c r="J1250" s="50">
        <f>DAX__2019_2020__33[[#This Row],[Adj Close]]-DAX__2019_2020__33[[#This Row],[Adj Open]]</f>
        <v>-1.8519945066222903</v>
      </c>
      <c r="K1250" s="50">
        <v>69856</v>
      </c>
    </row>
    <row r="1251" spans="1:11" x14ac:dyDescent="0.3">
      <c r="A1251" s="51" t="str">
        <f t="shared" si="23"/>
        <v>AIR.DE</v>
      </c>
      <c r="B1251" s="52" t="s">
        <v>322</v>
      </c>
      <c r="C1251" s="50" t="s">
        <v>4729</v>
      </c>
      <c r="D1251" s="50">
        <f>DAX__2019_2020__33[[#This Row],[Open]]*(DAX__2019_2020__33[[#This Row],[Adj Close]]/DAX__2019_2020__33[[#This Row],[Close]])</f>
        <v>119.04296622274937</v>
      </c>
      <c r="E1251" s="50" t="s">
        <v>4729</v>
      </c>
      <c r="F1251" s="50" t="s">
        <v>4730</v>
      </c>
      <c r="G1251" s="50" t="s">
        <v>4731</v>
      </c>
      <c r="H1251" s="50" t="s">
        <v>4732</v>
      </c>
      <c r="I1251" s="50">
        <f>(DAX__2019_2020__33[[#This Row],[Adj Close]]-DAX__2019_2020__33[[#This Row],[Adj Open]])/DAX__2019_2020__33[[#This Row],[Adj Open]]</f>
        <v>-3.2076504380348422E-3</v>
      </c>
      <c r="J1251" s="50">
        <f>DAX__2019_2020__33[[#This Row],[Adj Close]]-DAX__2019_2020__33[[#This Row],[Adj Open]]</f>
        <v>-0.38184822274936892</v>
      </c>
      <c r="K1251" s="50">
        <v>164762</v>
      </c>
    </row>
    <row r="1252" spans="1:11" x14ac:dyDescent="0.3">
      <c r="A1252" s="51" t="str">
        <f t="shared" si="23"/>
        <v>AIR.DE</v>
      </c>
      <c r="B1252" s="52" t="s">
        <v>323</v>
      </c>
      <c r="C1252" s="50" t="s">
        <v>4733</v>
      </c>
      <c r="D1252" s="50">
        <f>DAX__2019_2020__33[[#This Row],[Open]]*(DAX__2019_2020__33[[#This Row],[Adj Close]]/DAX__2019_2020__33[[#This Row],[Close]])</f>
        <v>117.43917778947575</v>
      </c>
      <c r="E1252" s="50" t="s">
        <v>4348</v>
      </c>
      <c r="F1252" s="50" t="s">
        <v>4733</v>
      </c>
      <c r="G1252" s="50" t="s">
        <v>4734</v>
      </c>
      <c r="H1252" s="50" t="s">
        <v>4735</v>
      </c>
      <c r="I1252" s="50">
        <f>(DAX__2019_2020__33[[#This Row],[Adj Close]]-DAX__2019_2020__33[[#This Row],[Adj Open]])/DAX__2019_2020__33[[#This Row],[Adj Open]]</f>
        <v>8.4539182682631681E-3</v>
      </c>
      <c r="J1252" s="50">
        <f>DAX__2019_2020__33[[#This Row],[Adj Close]]-DAX__2019_2020__33[[#This Row],[Adj Open]]</f>
        <v>0.99282121052425509</v>
      </c>
      <c r="K1252" s="50">
        <v>68990</v>
      </c>
    </row>
    <row r="1253" spans="1:11" x14ac:dyDescent="0.3">
      <c r="A1253" s="51" t="str">
        <f t="shared" si="23"/>
        <v>AIR.DE</v>
      </c>
      <c r="B1253" s="52" t="s">
        <v>324</v>
      </c>
      <c r="C1253" s="50" t="s">
        <v>4366</v>
      </c>
      <c r="D1253" s="50">
        <f>DAX__2019_2020__33[[#This Row],[Open]]*(DAX__2019_2020__33[[#This Row],[Adj Close]]/DAX__2019_2020__33[[#This Row],[Close]])</f>
        <v>118.39381485581502</v>
      </c>
      <c r="E1253" s="50" t="s">
        <v>4330</v>
      </c>
      <c r="F1253" s="50" t="s">
        <v>4530</v>
      </c>
      <c r="G1253" s="50" t="s">
        <v>4351</v>
      </c>
      <c r="H1253" s="50" t="s">
        <v>4736</v>
      </c>
      <c r="I1253" s="50">
        <f>(DAX__2019_2020__33[[#This Row],[Adj Close]]-DAX__2019_2020__33[[#This Row],[Adj Open]])/DAX__2019_2020__33[[#This Row],[Adj Open]]</f>
        <v>1.9352121093826663E-3</v>
      </c>
      <c r="J1253" s="50">
        <f>DAX__2019_2020__33[[#This Row],[Adj Close]]-DAX__2019_2020__33[[#This Row],[Adj Open]]</f>
        <v>0.22911714418498264</v>
      </c>
      <c r="K1253" s="50">
        <v>88394</v>
      </c>
    </row>
    <row r="1254" spans="1:11" x14ac:dyDescent="0.3">
      <c r="A1254" s="51" t="str">
        <f t="shared" si="23"/>
        <v>AIR.DE</v>
      </c>
      <c r="B1254" s="52" t="s">
        <v>325</v>
      </c>
      <c r="C1254" s="50" t="s">
        <v>4310</v>
      </c>
      <c r="D1254" s="50">
        <f>DAX__2019_2020__33[[#This Row],[Open]]*(DAX__2019_2020__33[[#This Row],[Adj Close]]/DAX__2019_2020__33[[#This Row],[Close]])</f>
        <v>120.74221396251254</v>
      </c>
      <c r="E1254" s="50" t="s">
        <v>4466</v>
      </c>
      <c r="F1254" s="50" t="s">
        <v>4506</v>
      </c>
      <c r="G1254" s="50" t="s">
        <v>4737</v>
      </c>
      <c r="H1254" s="50" t="s">
        <v>4738</v>
      </c>
      <c r="I1254" s="50">
        <f>(DAX__2019_2020__33[[#This Row],[Adj Close]]-DAX__2019_2020__33[[#This Row],[Adj Open]])/DAX__2019_2020__33[[#This Row],[Adj Open]]</f>
        <v>-5.0601437762456958E-3</v>
      </c>
      <c r="J1254" s="50">
        <f>DAX__2019_2020__33[[#This Row],[Adj Close]]-DAX__2019_2020__33[[#This Row],[Adj Open]]</f>
        <v>-0.61097296251253397</v>
      </c>
      <c r="K1254" s="50">
        <v>114916</v>
      </c>
    </row>
    <row r="1255" spans="1:11" x14ac:dyDescent="0.3">
      <c r="A1255" s="51" t="str">
        <f t="shared" si="23"/>
        <v>AIR.DE</v>
      </c>
      <c r="B1255" s="52" t="s">
        <v>326</v>
      </c>
      <c r="C1255" s="50" t="s">
        <v>4470</v>
      </c>
      <c r="D1255" s="50">
        <f>DAX__2019_2020__33[[#This Row],[Open]]*(DAX__2019_2020__33[[#This Row],[Adj Close]]/DAX__2019_2020__33[[#This Row],[Close]])</f>
        <v>121.25771533765578</v>
      </c>
      <c r="E1255" s="50" t="s">
        <v>4739</v>
      </c>
      <c r="F1255" s="50" t="s">
        <v>4462</v>
      </c>
      <c r="G1255" s="50" t="s">
        <v>4740</v>
      </c>
      <c r="H1255" s="50" t="s">
        <v>4741</v>
      </c>
      <c r="I1255" s="50">
        <f>(DAX__2019_2020__33[[#This Row],[Adj Close]]-DAX__2019_2020__33[[#This Row],[Adj Open]])/DAX__2019_2020__33[[#This Row],[Adj Open]]</f>
        <v>1.7792489791981368E-2</v>
      </c>
      <c r="J1255" s="50">
        <f>DAX__2019_2020__33[[#This Row],[Adj Close]]-DAX__2019_2020__33[[#This Row],[Adj Open]]</f>
        <v>2.157476662344223</v>
      </c>
      <c r="K1255" s="50">
        <v>103249</v>
      </c>
    </row>
    <row r="1256" spans="1:11" x14ac:dyDescent="0.3">
      <c r="A1256" s="51" t="str">
        <f t="shared" si="23"/>
        <v>AIR.DE</v>
      </c>
      <c r="B1256" s="52" t="s">
        <v>327</v>
      </c>
      <c r="C1256" s="50" t="s">
        <v>4412</v>
      </c>
      <c r="D1256" s="50">
        <f>DAX__2019_2020__33[[#This Row],[Open]]*(DAX__2019_2020__33[[#This Row],[Adj Close]]/DAX__2019_2020__33[[#This Row],[Close]])</f>
        <v>125.38173960275333</v>
      </c>
      <c r="E1256" s="50" t="s">
        <v>4742</v>
      </c>
      <c r="F1256" s="50" t="s">
        <v>4743</v>
      </c>
      <c r="G1256" s="50" t="s">
        <v>4744</v>
      </c>
      <c r="H1256" s="50" t="s">
        <v>4745</v>
      </c>
      <c r="I1256" s="50">
        <f>(DAX__2019_2020__33[[#This Row],[Adj Close]]-DAX__2019_2020__33[[#This Row],[Adj Open]])/DAX__2019_2020__33[[#This Row],[Adj Open]]</f>
        <v>1.2182427658973213E-3</v>
      </c>
      <c r="J1256" s="50">
        <f>DAX__2019_2020__33[[#This Row],[Adj Close]]-DAX__2019_2020__33[[#This Row],[Adj Open]]</f>
        <v>0.15274539724667591</v>
      </c>
      <c r="K1256" s="50">
        <v>140074</v>
      </c>
    </row>
    <row r="1257" spans="1:11" x14ac:dyDescent="0.3">
      <c r="A1257" s="51" t="str">
        <f t="shared" si="23"/>
        <v>AIR.DE</v>
      </c>
      <c r="B1257" s="52" t="s">
        <v>328</v>
      </c>
      <c r="C1257" s="50" t="s">
        <v>4746</v>
      </c>
      <c r="D1257" s="50">
        <f>DAX__2019_2020__33[[#This Row],[Open]]*(DAX__2019_2020__33[[#This Row],[Adj Close]]/DAX__2019_2020__33[[#This Row],[Close]])</f>
        <v>125.91633178122791</v>
      </c>
      <c r="E1257" s="50" t="s">
        <v>4747</v>
      </c>
      <c r="F1257" s="50" t="s">
        <v>4748</v>
      </c>
      <c r="G1257" s="50" t="s">
        <v>4749</v>
      </c>
      <c r="H1257" s="50" t="s">
        <v>4750</v>
      </c>
      <c r="I1257" s="50">
        <f>(DAX__2019_2020__33[[#This Row],[Adj Close]]-DAX__2019_2020__33[[#This Row],[Adj Open]])/DAX__2019_2020__33[[#This Row],[Adj Open]]</f>
        <v>-8.6429041080925365E-3</v>
      </c>
      <c r="J1257" s="50">
        <f>DAX__2019_2020__33[[#This Row],[Adj Close]]-DAX__2019_2020__33[[#This Row],[Adj Open]]</f>
        <v>-1.0882827812279174</v>
      </c>
      <c r="K1257" s="50">
        <v>76017</v>
      </c>
    </row>
    <row r="1258" spans="1:11" x14ac:dyDescent="0.3">
      <c r="A1258" s="51" t="str">
        <f t="shared" si="23"/>
        <v>AIR.DE</v>
      </c>
      <c r="B1258" s="52" t="s">
        <v>329</v>
      </c>
      <c r="C1258" s="50" t="s">
        <v>4424</v>
      </c>
      <c r="D1258" s="50">
        <f>DAX__2019_2020__33[[#This Row],[Open]]*(DAX__2019_2020__33[[#This Row],[Adj Close]]/DAX__2019_2020__33[[#This Row],[Close]])</f>
        <v>124.65621556629068</v>
      </c>
      <c r="E1258" s="50" t="s">
        <v>4405</v>
      </c>
      <c r="F1258" s="50" t="s">
        <v>4445</v>
      </c>
      <c r="G1258" s="50" t="s">
        <v>4631</v>
      </c>
      <c r="H1258" s="50" t="s">
        <v>4751</v>
      </c>
      <c r="I1258" s="50">
        <f>(DAX__2019_2020__33[[#This Row],[Adj Close]]-DAX__2019_2020__33[[#This Row],[Adj Open]])/DAX__2019_2020__33[[#This Row],[Adj Open]]</f>
        <v>1.2253254522081021E-3</v>
      </c>
      <c r="J1258" s="50">
        <f>DAX__2019_2020__33[[#This Row],[Adj Close]]-DAX__2019_2020__33[[#This Row],[Adj Open]]</f>
        <v>0.15274443370931579</v>
      </c>
      <c r="K1258" s="50">
        <v>62577</v>
      </c>
    </row>
    <row r="1259" spans="1:11" x14ac:dyDescent="0.3">
      <c r="A1259" s="51" t="str">
        <f t="shared" si="23"/>
        <v>AIR.DE</v>
      </c>
      <c r="B1259" s="52" t="s">
        <v>330</v>
      </c>
      <c r="C1259" s="50" t="s">
        <v>4752</v>
      </c>
      <c r="D1259" s="50">
        <f>DAX__2019_2020__33[[#This Row],[Open]]*(DAX__2019_2020__33[[#This Row],[Adj Close]]/DAX__2019_2020__33[[#This Row],[Close]])</f>
        <v>124.61803159767885</v>
      </c>
      <c r="E1259" s="50" t="s">
        <v>4753</v>
      </c>
      <c r="F1259" s="50" t="s">
        <v>4633</v>
      </c>
      <c r="G1259" s="50" t="s">
        <v>4746</v>
      </c>
      <c r="H1259" s="50" t="s">
        <v>4754</v>
      </c>
      <c r="I1259" s="50">
        <f>(DAX__2019_2020__33[[#This Row],[Adj Close]]-DAX__2019_2020__33[[#This Row],[Adj Open]])/DAX__2019_2020__33[[#This Row],[Adj Open]]</f>
        <v>1.0418270820651712E-2</v>
      </c>
      <c r="J1259" s="50">
        <f>DAX__2019_2020__33[[#This Row],[Adj Close]]-DAX__2019_2020__33[[#This Row],[Adj Open]]</f>
        <v>1.2983044023211505</v>
      </c>
      <c r="K1259" s="50">
        <v>153168</v>
      </c>
    </row>
    <row r="1260" spans="1:11" x14ac:dyDescent="0.3">
      <c r="A1260" s="51" t="str">
        <f t="shared" si="23"/>
        <v>AIR.DE</v>
      </c>
      <c r="B1260" s="52" t="s">
        <v>331</v>
      </c>
      <c r="C1260" s="50" t="s">
        <v>4753</v>
      </c>
      <c r="D1260" s="50">
        <f>DAX__2019_2020__33[[#This Row],[Open]]*(DAX__2019_2020__33[[#This Row],[Adj Close]]/DAX__2019_2020__33[[#This Row],[Close]])</f>
        <v>126.47001466655242</v>
      </c>
      <c r="E1260" s="50" t="s">
        <v>4755</v>
      </c>
      <c r="F1260" s="50" t="s">
        <v>4756</v>
      </c>
      <c r="G1260" s="50" t="s">
        <v>4650</v>
      </c>
      <c r="H1260" s="50" t="s">
        <v>4651</v>
      </c>
      <c r="I1260" s="50">
        <f>(DAX__2019_2020__33[[#This Row],[Adj Close]]-DAX__2019_2020__33[[#This Row],[Adj Open]])/DAX__2019_2020__33[[#This Row],[Adj Open]]</f>
        <v>2.5665082296651917E-3</v>
      </c>
      <c r="J1260" s="50">
        <f>DAX__2019_2020__33[[#This Row],[Adj Close]]-DAX__2019_2020__33[[#This Row],[Adj Open]]</f>
        <v>0.32458633344758425</v>
      </c>
      <c r="K1260" s="50">
        <v>61956</v>
      </c>
    </row>
    <row r="1261" spans="1:11" x14ac:dyDescent="0.3">
      <c r="A1261" s="51" t="str">
        <f t="shared" si="23"/>
        <v>AIR.DE</v>
      </c>
      <c r="B1261" s="52" t="s">
        <v>332</v>
      </c>
      <c r="C1261" s="50" t="s">
        <v>4757</v>
      </c>
      <c r="D1261" s="50">
        <f>DAX__2019_2020__33[[#This Row],[Open]]*(DAX__2019_2020__33[[#This Row],[Adj Close]]/DAX__2019_2020__33[[#This Row],[Close]])</f>
        <v>127.42466078095516</v>
      </c>
      <c r="E1261" s="50" t="s">
        <v>4758</v>
      </c>
      <c r="F1261" s="50" t="s">
        <v>4650</v>
      </c>
      <c r="G1261" s="50" t="s">
        <v>4755</v>
      </c>
      <c r="H1261" s="50" t="s">
        <v>4759</v>
      </c>
      <c r="I1261" s="50">
        <f>(DAX__2019_2020__33[[#This Row],[Adj Close]]-DAX__2019_2020__33[[#This Row],[Adj Open]])/DAX__2019_2020__33[[#This Row],[Adj Open]]</f>
        <v>-1.797954803654559E-3</v>
      </c>
      <c r="J1261" s="50">
        <f>DAX__2019_2020__33[[#This Row],[Adj Close]]-DAX__2019_2020__33[[#This Row],[Adj Open]]</f>
        <v>-0.22910378095517103</v>
      </c>
      <c r="K1261" s="50">
        <v>79619</v>
      </c>
    </row>
    <row r="1262" spans="1:11" x14ac:dyDescent="0.3">
      <c r="A1262" s="51" t="str">
        <f t="shared" si="23"/>
        <v>AIR.DE</v>
      </c>
      <c r="B1262" s="52" t="s">
        <v>333</v>
      </c>
      <c r="C1262" s="50" t="s">
        <v>4760</v>
      </c>
      <c r="D1262" s="50">
        <f>DAX__2019_2020__33[[#This Row],[Open]]*(DAX__2019_2020__33[[#This Row],[Adj Close]]/DAX__2019_2020__33[[#This Row],[Close]])</f>
        <v>127.17645453808008</v>
      </c>
      <c r="E1262" s="50" t="s">
        <v>4761</v>
      </c>
      <c r="F1262" s="50" t="s">
        <v>4762</v>
      </c>
      <c r="G1262" s="50" t="s">
        <v>4762</v>
      </c>
      <c r="H1262" s="50" t="s">
        <v>4763</v>
      </c>
      <c r="I1262" s="50">
        <f>(DAX__2019_2020__33[[#This Row],[Adj Close]]-DAX__2019_2020__33[[#This Row],[Adj Open]])/DAX__2019_2020__33[[#This Row],[Adj Open]]</f>
        <v>-8.1069058091359503E-3</v>
      </c>
      <c r="J1262" s="50">
        <f>DAX__2019_2020__33[[#This Row],[Adj Close]]-DAX__2019_2020__33[[#This Row],[Adj Open]]</f>
        <v>-1.0310075380800754</v>
      </c>
      <c r="K1262" s="50">
        <v>31010</v>
      </c>
    </row>
    <row r="1263" spans="1:11" x14ac:dyDescent="0.3">
      <c r="A1263" s="51" t="str">
        <f t="shared" si="23"/>
        <v>AIR.DE</v>
      </c>
      <c r="B1263" s="52" t="s">
        <v>334</v>
      </c>
      <c r="C1263" s="50" t="s">
        <v>4764</v>
      </c>
      <c r="D1263" s="50">
        <f>DAX__2019_2020__33[[#This Row],[Open]]*(DAX__2019_2020__33[[#This Row],[Adj Close]]/DAX__2019_2020__33[[#This Row],[Close]])</f>
        <v>126.56549311548838</v>
      </c>
      <c r="E1263" s="50" t="s">
        <v>4667</v>
      </c>
      <c r="F1263" s="50" t="s">
        <v>4648</v>
      </c>
      <c r="G1263" s="50" t="s">
        <v>4692</v>
      </c>
      <c r="H1263" s="50" t="s">
        <v>4765</v>
      </c>
      <c r="I1263" s="50">
        <f>(DAX__2019_2020__33[[#This Row],[Adj Close]]-DAX__2019_2020__33[[#This Row],[Adj Open]])/DAX__2019_2020__33[[#This Row],[Adj Open]]</f>
        <v>7.2408431552143711E-3</v>
      </c>
      <c r="J1263" s="50">
        <f>DAX__2019_2020__33[[#This Row],[Adj Close]]-DAX__2019_2020__33[[#This Row],[Adj Open]]</f>
        <v>0.91644088451161565</v>
      </c>
      <c r="K1263" s="50">
        <v>105979</v>
      </c>
    </row>
    <row r="1264" spans="1:11" x14ac:dyDescent="0.3">
      <c r="A1264" s="51" t="str">
        <f t="shared" si="23"/>
        <v>AIR.DE</v>
      </c>
      <c r="B1264" s="52" t="s">
        <v>335</v>
      </c>
      <c r="C1264" s="50" t="s">
        <v>4642</v>
      </c>
      <c r="D1264" s="50">
        <f>DAX__2019_2020__33[[#This Row],[Open]]*(DAX__2019_2020__33[[#This Row],[Adj Close]]/DAX__2019_2020__33[[#This Row],[Close]])</f>
        <v>126.20272568915733</v>
      </c>
      <c r="E1264" s="50" t="s">
        <v>4766</v>
      </c>
      <c r="F1264" s="50" t="s">
        <v>4767</v>
      </c>
      <c r="G1264" s="50" t="s">
        <v>4766</v>
      </c>
      <c r="H1264" s="50" t="s">
        <v>4768</v>
      </c>
      <c r="I1264" s="50">
        <f>(DAX__2019_2020__33[[#This Row],[Adj Close]]-DAX__2019_2020__33[[#This Row],[Adj Open]])/DAX__2019_2020__33[[#This Row],[Adj Open]]</f>
        <v>1.4220915602592735E-2</v>
      </c>
      <c r="J1264" s="50">
        <f>DAX__2019_2020__33[[#This Row],[Adj Close]]-DAX__2019_2020__33[[#This Row],[Adj Open]]</f>
        <v>1.7947183108426685</v>
      </c>
      <c r="K1264" s="50">
        <v>80040</v>
      </c>
    </row>
    <row r="1265" spans="1:11" x14ac:dyDescent="0.3">
      <c r="A1265" s="51" t="str">
        <f t="shared" si="23"/>
        <v>AIR.DE</v>
      </c>
      <c r="B1265" s="52" t="s">
        <v>336</v>
      </c>
      <c r="C1265" s="50" t="s">
        <v>4769</v>
      </c>
      <c r="D1265" s="50">
        <f>DAX__2019_2020__33[[#This Row],[Open]]*(DAX__2019_2020__33[[#This Row],[Adj Close]]/DAX__2019_2020__33[[#This Row],[Close]])</f>
        <v>127.06190031462027</v>
      </c>
      <c r="E1265" s="50" t="s">
        <v>4672</v>
      </c>
      <c r="F1265" s="50" t="s">
        <v>4427</v>
      </c>
      <c r="G1265" s="50" t="s">
        <v>4757</v>
      </c>
      <c r="H1265" s="50" t="s">
        <v>4770</v>
      </c>
      <c r="I1265" s="50">
        <f>(DAX__2019_2020__33[[#This Row],[Adj Close]]-DAX__2019_2020__33[[#This Row],[Adj Open]])/DAX__2019_2020__33[[#This Row],[Adj Open]]</f>
        <v>2.8549209832491435E-3</v>
      </c>
      <c r="J1265" s="50">
        <f>DAX__2019_2020__33[[#This Row],[Adj Close]]-DAX__2019_2020__33[[#This Row],[Adj Open]]</f>
        <v>0.36275168537972036</v>
      </c>
      <c r="K1265" s="50">
        <v>84178</v>
      </c>
    </row>
    <row r="1266" spans="1:11" x14ac:dyDescent="0.3">
      <c r="A1266" s="51" t="str">
        <f t="shared" si="23"/>
        <v>AIR.DE</v>
      </c>
      <c r="B1266" s="52" t="s">
        <v>337</v>
      </c>
      <c r="C1266" s="50" t="s">
        <v>4771</v>
      </c>
      <c r="D1266" s="50">
        <f>DAX__2019_2020__33[[#This Row],[Open]]*(DAX__2019_2020__33[[#This Row],[Adj Close]]/DAX__2019_2020__33[[#This Row],[Close]])</f>
        <v>127.73014537578301</v>
      </c>
      <c r="E1266" s="50" t="s">
        <v>4712</v>
      </c>
      <c r="F1266" s="50" t="s">
        <v>4772</v>
      </c>
      <c r="G1266" s="50" t="s">
        <v>4419</v>
      </c>
      <c r="H1266" s="50" t="s">
        <v>4420</v>
      </c>
      <c r="I1266" s="50">
        <f>(DAX__2019_2020__33[[#This Row],[Adj Close]]-DAX__2019_2020__33[[#This Row],[Adj Open]])/DAX__2019_2020__33[[#This Row],[Adj Open]]</f>
        <v>-1.2705507936348887E-2</v>
      </c>
      <c r="J1266" s="50">
        <f>DAX__2019_2020__33[[#This Row],[Adj Close]]-DAX__2019_2020__33[[#This Row],[Adj Open]]</f>
        <v>-1.622876375783008</v>
      </c>
      <c r="K1266" s="50">
        <v>88508</v>
      </c>
    </row>
    <row r="1267" spans="1:11" x14ac:dyDescent="0.3">
      <c r="A1267" s="51" t="str">
        <f t="shared" si="23"/>
        <v>AIR.DE</v>
      </c>
      <c r="B1267" s="52" t="s">
        <v>338</v>
      </c>
      <c r="C1267" s="50" t="s">
        <v>4756</v>
      </c>
      <c r="D1267" s="50">
        <f>DAX__2019_2020__33[[#This Row],[Open]]*(DAX__2019_2020__33[[#This Row],[Adj Close]]/DAX__2019_2020__33[[#This Row],[Close]])</f>
        <v>125.24807840895818</v>
      </c>
      <c r="E1267" s="50" t="s">
        <v>4773</v>
      </c>
      <c r="F1267" s="50" t="s">
        <v>4618</v>
      </c>
      <c r="G1267" s="50" t="s">
        <v>4774</v>
      </c>
      <c r="H1267" s="50" t="s">
        <v>4775</v>
      </c>
      <c r="I1267" s="50">
        <f>(DAX__2019_2020__33[[#This Row],[Adj Close]]-DAX__2019_2020__33[[#This Row],[Adj Open]])/DAX__2019_2020__33[[#This Row],[Adj Open]]</f>
        <v>2.5152462465376346E-2</v>
      </c>
      <c r="J1267" s="50">
        <f>DAX__2019_2020__33[[#This Row],[Adj Close]]-DAX__2019_2020__33[[#This Row],[Adj Open]]</f>
        <v>3.1502975910418343</v>
      </c>
      <c r="K1267" s="50">
        <v>115878</v>
      </c>
    </row>
    <row r="1268" spans="1:11" x14ac:dyDescent="0.3">
      <c r="A1268" s="51" t="str">
        <f t="shared" ref="A1268:A1331" si="24">"AIR.DE"</f>
        <v>AIR.DE</v>
      </c>
      <c r="B1268" s="52" t="s">
        <v>339</v>
      </c>
      <c r="C1268" s="50" t="s">
        <v>4776</v>
      </c>
      <c r="D1268" s="50">
        <f>DAX__2019_2020__33[[#This Row],[Open]]*(DAX__2019_2020__33[[#This Row],[Adj Close]]/DAX__2019_2020__33[[#This Row],[Close]])</f>
        <v>128.97117870007494</v>
      </c>
      <c r="E1268" s="50" t="s">
        <v>4663</v>
      </c>
      <c r="F1268" s="50" t="s">
        <v>4777</v>
      </c>
      <c r="G1268" s="50" t="s">
        <v>4656</v>
      </c>
      <c r="H1268" s="50" t="s">
        <v>4778</v>
      </c>
      <c r="I1268" s="50">
        <f>(DAX__2019_2020__33[[#This Row],[Adj Close]]-DAX__2019_2020__33[[#This Row],[Adj Open]])/DAX__2019_2020__33[[#This Row],[Adj Open]]</f>
        <v>-5.9216873757943775E-4</v>
      </c>
      <c r="J1268" s="50">
        <f>DAX__2019_2020__33[[#This Row],[Adj Close]]-DAX__2019_2020__33[[#This Row],[Adj Open]]</f>
        <v>-7.6372700074955446E-2</v>
      </c>
      <c r="K1268" s="50">
        <v>72016</v>
      </c>
    </row>
    <row r="1269" spans="1:11" x14ac:dyDescent="0.3">
      <c r="A1269" s="51" t="str">
        <f t="shared" si="24"/>
        <v>AIR.DE</v>
      </c>
      <c r="B1269" s="52" t="s">
        <v>340</v>
      </c>
      <c r="C1269" s="50" t="s">
        <v>4779</v>
      </c>
      <c r="D1269" s="50">
        <f>DAX__2019_2020__33[[#This Row],[Open]]*(DAX__2019_2020__33[[#This Row],[Adj Close]]/DAX__2019_2020__33[[#This Row],[Close]])</f>
        <v>129.27665762411831</v>
      </c>
      <c r="E1269" s="50" t="s">
        <v>4779</v>
      </c>
      <c r="F1269" s="50" t="s">
        <v>4700</v>
      </c>
      <c r="G1269" s="50" t="s">
        <v>4780</v>
      </c>
      <c r="H1269" s="50" t="s">
        <v>4781</v>
      </c>
      <c r="I1269" s="50">
        <f>(DAX__2019_2020__33[[#This Row],[Adj Close]]-DAX__2019_2020__33[[#This Row],[Adj Open]])/DAX__2019_2020__33[[#This Row],[Adj Open]]</f>
        <v>-7.6797593808853541E-3</v>
      </c>
      <c r="J1269" s="50">
        <f>DAX__2019_2020__33[[#This Row],[Adj Close]]-DAX__2019_2020__33[[#This Row],[Adj Open]]</f>
        <v>-0.99281362411832674</v>
      </c>
      <c r="K1269" s="50">
        <v>74457</v>
      </c>
    </row>
    <row r="1270" spans="1:11" x14ac:dyDescent="0.3">
      <c r="A1270" s="51" t="str">
        <f t="shared" si="24"/>
        <v>AIR.DE</v>
      </c>
      <c r="B1270" s="52" t="s">
        <v>341</v>
      </c>
      <c r="C1270" s="50" t="s">
        <v>4782</v>
      </c>
      <c r="D1270" s="50">
        <f>DAX__2019_2020__33[[#This Row],[Open]]*(DAX__2019_2020__33[[#This Row],[Adj Close]]/DAX__2019_2020__33[[#This Row],[Close]])</f>
        <v>128.60839912198091</v>
      </c>
      <c r="E1270" s="50" t="s">
        <v>4783</v>
      </c>
      <c r="F1270" s="50" t="s">
        <v>4784</v>
      </c>
      <c r="G1270" s="50" t="s">
        <v>4653</v>
      </c>
      <c r="H1270" s="50" t="s">
        <v>4785</v>
      </c>
      <c r="I1270" s="50">
        <f>(DAX__2019_2020__33[[#This Row],[Adj Close]]-DAX__2019_2020__33[[#This Row],[Adj Open]])/DAX__2019_2020__33[[#This Row],[Adj Open]]</f>
        <v>3.5629156505127117E-3</v>
      </c>
      <c r="J1270" s="50">
        <f>DAX__2019_2020__33[[#This Row],[Adj Close]]-DAX__2019_2020__33[[#This Row],[Adj Open]]</f>
        <v>0.45822087801909106</v>
      </c>
      <c r="K1270" s="50">
        <v>64419</v>
      </c>
    </row>
    <row r="1271" spans="1:11" x14ac:dyDescent="0.3">
      <c r="A1271" s="51" t="str">
        <f t="shared" si="24"/>
        <v>AIR.DE</v>
      </c>
      <c r="B1271" s="52" t="s">
        <v>342</v>
      </c>
      <c r="C1271" s="50" t="s">
        <v>4786</v>
      </c>
      <c r="D1271" s="50">
        <f>DAX__2019_2020__33[[#This Row],[Open]]*(DAX__2019_2020__33[[#This Row],[Adj Close]]/DAX__2019_2020__33[[#This Row],[Close]])</f>
        <v>129.31484208937454</v>
      </c>
      <c r="E1271" s="50" t="s">
        <v>4787</v>
      </c>
      <c r="F1271" s="50" t="s">
        <v>4788</v>
      </c>
      <c r="G1271" s="50" t="s">
        <v>4789</v>
      </c>
      <c r="H1271" s="50" t="s">
        <v>4790</v>
      </c>
      <c r="I1271" s="50">
        <f>(DAX__2019_2020__33[[#This Row],[Adj Close]]-DAX__2019_2020__33[[#This Row],[Adj Open]])/DAX__2019_2020__33[[#This Row],[Adj Open]]</f>
        <v>-1.7717849372323809E-3</v>
      </c>
      <c r="J1271" s="50">
        <f>DAX__2019_2020__33[[#This Row],[Adj Close]]-DAX__2019_2020__33[[#This Row],[Adj Open]]</f>
        <v>-0.2291180893745377</v>
      </c>
      <c r="K1271" s="50">
        <v>120156</v>
      </c>
    </row>
    <row r="1272" spans="1:11" x14ac:dyDescent="0.3">
      <c r="A1272" s="51" t="str">
        <f t="shared" si="24"/>
        <v>AIR.DE</v>
      </c>
      <c r="B1272" s="52" t="s">
        <v>343</v>
      </c>
      <c r="C1272" s="50" t="s">
        <v>4791</v>
      </c>
      <c r="D1272" s="50">
        <f>DAX__2019_2020__33[[#This Row],[Open]]*(DAX__2019_2020__33[[#This Row],[Adj Close]]/DAX__2019_2020__33[[#This Row],[Close]])</f>
        <v>129.73485753056846</v>
      </c>
      <c r="E1272" s="50" t="s">
        <v>4787</v>
      </c>
      <c r="F1272" s="50" t="s">
        <v>4792</v>
      </c>
      <c r="G1272" s="50" t="s">
        <v>4793</v>
      </c>
      <c r="H1272" s="50" t="s">
        <v>4794</v>
      </c>
      <c r="I1272" s="50">
        <f>(DAX__2019_2020__33[[#This Row],[Adj Close]]-DAX__2019_2020__33[[#This Row],[Adj Open]])/DAX__2019_2020__33[[#This Row],[Adj Open]]</f>
        <v>-1.1920493535856906E-2</v>
      </c>
      <c r="J1272" s="50">
        <f>DAX__2019_2020__33[[#This Row],[Adj Close]]-DAX__2019_2020__33[[#This Row],[Adj Open]]</f>
        <v>-1.546503530568458</v>
      </c>
      <c r="K1272" s="50">
        <v>109377</v>
      </c>
    </row>
    <row r="1273" spans="1:11" x14ac:dyDescent="0.3">
      <c r="A1273" s="51" t="str">
        <f t="shared" si="24"/>
        <v>AIR.DE</v>
      </c>
      <c r="B1273" s="52" t="s">
        <v>344</v>
      </c>
      <c r="C1273" s="50" t="s">
        <v>4795</v>
      </c>
      <c r="D1273" s="50">
        <f>DAX__2019_2020__33[[#This Row],[Open]]*(DAX__2019_2020__33[[#This Row],[Adj Close]]/DAX__2019_2020__33[[#This Row],[Close]])</f>
        <v>129.41029554980361</v>
      </c>
      <c r="E1273" s="50" t="s">
        <v>4795</v>
      </c>
      <c r="F1273" s="50" t="s">
        <v>4796</v>
      </c>
      <c r="G1273" s="50" t="s">
        <v>4709</v>
      </c>
      <c r="H1273" s="50" t="s">
        <v>4711</v>
      </c>
      <c r="I1273" s="50">
        <f>(DAX__2019_2020__33[[#This Row],[Adj Close]]-DAX__2019_2020__33[[#This Row],[Adj Open]])/DAX__2019_2020__33[[#This Row],[Adj Open]]</f>
        <v>-1.5491229204650821E-2</v>
      </c>
      <c r="J1273" s="50">
        <f>DAX__2019_2020__33[[#This Row],[Adj Close]]-DAX__2019_2020__33[[#This Row],[Adj Open]]</f>
        <v>-2.0047245498036119</v>
      </c>
      <c r="K1273" s="50">
        <v>94856</v>
      </c>
    </row>
    <row r="1274" spans="1:11" x14ac:dyDescent="0.3">
      <c r="A1274" s="51" t="str">
        <f t="shared" si="24"/>
        <v>AIR.DE</v>
      </c>
      <c r="B1274" s="52" t="s">
        <v>345</v>
      </c>
      <c r="C1274" s="50" t="s">
        <v>4774</v>
      </c>
      <c r="D1274" s="50">
        <f>DAX__2019_2020__33[[#This Row],[Open]]*(DAX__2019_2020__33[[#This Row],[Adj Close]]/DAX__2019_2020__33[[#This Row],[Close]])</f>
        <v>128.39839193471744</v>
      </c>
      <c r="E1274" s="50" t="s">
        <v>4797</v>
      </c>
      <c r="F1274" s="50" t="s">
        <v>4774</v>
      </c>
      <c r="G1274" s="50" t="s">
        <v>4661</v>
      </c>
      <c r="H1274" s="50" t="s">
        <v>4798</v>
      </c>
      <c r="I1274" s="50">
        <f>(DAX__2019_2020__33[[#This Row],[Adj Close]]-DAX__2019_2020__33[[#This Row],[Adj Open]])/DAX__2019_2020__33[[#This Row],[Adj Open]]</f>
        <v>1.680293680297407E-2</v>
      </c>
      <c r="J1274" s="50">
        <f>DAX__2019_2020__33[[#This Row],[Adj Close]]-DAX__2019_2020__33[[#This Row],[Adj Open]]</f>
        <v>2.1574700652825527</v>
      </c>
      <c r="K1274" s="50">
        <v>144221</v>
      </c>
    </row>
    <row r="1275" spans="1:11" x14ac:dyDescent="0.3">
      <c r="A1275" s="51" t="str">
        <f t="shared" si="24"/>
        <v>AIR.DE</v>
      </c>
      <c r="B1275" s="52" t="s">
        <v>346</v>
      </c>
      <c r="C1275" s="50" t="s">
        <v>4665</v>
      </c>
      <c r="D1275" s="50">
        <f>DAX__2019_2020__33[[#This Row],[Open]]*(DAX__2019_2020__33[[#This Row],[Adj Close]]/DAX__2019_2020__33[[#This Row],[Close]])</f>
        <v>130.78496837342368</v>
      </c>
      <c r="E1275" s="50" t="s">
        <v>4799</v>
      </c>
      <c r="F1275" s="50" t="s">
        <v>4800</v>
      </c>
      <c r="G1275" s="50" t="s">
        <v>4801</v>
      </c>
      <c r="H1275" s="50" t="s">
        <v>4802</v>
      </c>
      <c r="I1275" s="50">
        <f>(DAX__2019_2020__33[[#This Row],[Adj Close]]-DAX__2019_2020__33[[#This Row],[Adj Open]])/DAX__2019_2020__33[[#This Row],[Adj Open]]</f>
        <v>6.8613284671532248E-3</v>
      </c>
      <c r="J1275" s="50">
        <f>DAX__2019_2020__33[[#This Row],[Adj Close]]-DAX__2019_2020__33[[#This Row],[Adj Open]]</f>
        <v>0.89735862657630605</v>
      </c>
      <c r="K1275" s="50">
        <v>74994</v>
      </c>
    </row>
    <row r="1276" spans="1:11" x14ac:dyDescent="0.3">
      <c r="A1276" s="51" t="str">
        <f t="shared" si="24"/>
        <v>AIR.DE</v>
      </c>
      <c r="B1276" s="52" t="s">
        <v>347</v>
      </c>
      <c r="C1276" s="50" t="s">
        <v>4803</v>
      </c>
      <c r="D1276" s="50">
        <f>DAX__2019_2020__33[[#This Row],[Open]]*(DAX__2019_2020__33[[#This Row],[Adj Close]]/DAX__2019_2020__33[[#This Row],[Close]])</f>
        <v>131.26229861251585</v>
      </c>
      <c r="E1276" s="50" t="s">
        <v>4803</v>
      </c>
      <c r="F1276" s="50" t="s">
        <v>4804</v>
      </c>
      <c r="G1276" s="50" t="s">
        <v>4805</v>
      </c>
      <c r="H1276" s="50" t="s">
        <v>4806</v>
      </c>
      <c r="I1276" s="50">
        <f>(DAX__2019_2020__33[[#This Row],[Adj Close]]-DAX__2019_2020__33[[#This Row],[Adj Open]])/DAX__2019_2020__33[[#This Row],[Adj Open]]</f>
        <v>-7.5635854545456002E-3</v>
      </c>
      <c r="J1276" s="50">
        <f>DAX__2019_2020__33[[#This Row],[Adj Close]]-DAX__2019_2020__33[[#This Row],[Adj Open]]</f>
        <v>-0.99281361251584599</v>
      </c>
      <c r="K1276" s="50">
        <v>94845</v>
      </c>
    </row>
    <row r="1277" spans="1:11" x14ac:dyDescent="0.3">
      <c r="A1277" s="51" t="str">
        <f t="shared" si="24"/>
        <v>AIR.DE</v>
      </c>
      <c r="B1277" s="52" t="s">
        <v>348</v>
      </c>
      <c r="C1277" s="50" t="s">
        <v>4807</v>
      </c>
      <c r="D1277" s="50">
        <f>DAX__2019_2020__33[[#This Row],[Open]]*(DAX__2019_2020__33[[#This Row],[Adj Close]]/DAX__2019_2020__33[[#This Row],[Close]])</f>
        <v>131.37684298465183</v>
      </c>
      <c r="E1277" s="50" t="s">
        <v>4808</v>
      </c>
      <c r="F1277" s="50" t="s">
        <v>4666</v>
      </c>
      <c r="G1277" s="50" t="s">
        <v>4809</v>
      </c>
      <c r="H1277" s="50" t="s">
        <v>4810</v>
      </c>
      <c r="I1277" s="50">
        <f>(DAX__2019_2020__33[[#This Row],[Adj Close]]-DAX__2019_2020__33[[#This Row],[Adj Open]])/DAX__2019_2020__33[[#This Row],[Adj Open]]</f>
        <v>2.761262998156773E-3</v>
      </c>
      <c r="J1277" s="50">
        <f>DAX__2019_2020__33[[#This Row],[Adj Close]]-DAX__2019_2020__33[[#This Row],[Adj Open]]</f>
        <v>0.36276601534817132</v>
      </c>
      <c r="K1277" s="50">
        <v>103046</v>
      </c>
    </row>
    <row r="1278" spans="1:11" x14ac:dyDescent="0.3">
      <c r="A1278" s="51" t="str">
        <f t="shared" si="24"/>
        <v>AIR.DE</v>
      </c>
      <c r="B1278" s="52" t="s">
        <v>349</v>
      </c>
      <c r="C1278" s="50" t="s">
        <v>4809</v>
      </c>
      <c r="D1278" s="50">
        <f>DAX__2019_2020__33[[#This Row],[Open]]*(DAX__2019_2020__33[[#This Row],[Adj Close]]/DAX__2019_2020__33[[#This Row],[Close]])</f>
        <v>131.73961560757726</v>
      </c>
      <c r="E1278" s="50" t="s">
        <v>4811</v>
      </c>
      <c r="F1278" s="50" t="s">
        <v>4699</v>
      </c>
      <c r="G1278" s="50" t="s">
        <v>4812</v>
      </c>
      <c r="H1278" s="50" t="s">
        <v>4813</v>
      </c>
      <c r="I1278" s="50">
        <f>(DAX__2019_2020__33[[#This Row],[Adj Close]]-DAX__2019_2020__33[[#This Row],[Adj Open]])/DAX__2019_2020__33[[#This Row],[Adj Open]]</f>
        <v>-1.6521731884058023E-2</v>
      </c>
      <c r="J1278" s="50">
        <f>DAX__2019_2020__33[[#This Row],[Adj Close]]-DAX__2019_2020__33[[#This Row],[Adj Open]]</f>
        <v>-2.1765666075772572</v>
      </c>
      <c r="K1278" s="50">
        <v>125707</v>
      </c>
    </row>
    <row r="1279" spans="1:11" x14ac:dyDescent="0.3">
      <c r="A1279" s="51" t="str">
        <f t="shared" si="24"/>
        <v>AIR.DE</v>
      </c>
      <c r="B1279" s="52" t="s">
        <v>350</v>
      </c>
      <c r="C1279" s="50" t="s">
        <v>4814</v>
      </c>
      <c r="D1279" s="50">
        <f>DAX__2019_2020__33[[#This Row],[Open]]*(DAX__2019_2020__33[[#This Row],[Adj Close]]/DAX__2019_2020__33[[#This Row],[Close]])</f>
        <v>131.22411231167823</v>
      </c>
      <c r="E1279" s="50" t="s">
        <v>4815</v>
      </c>
      <c r="F1279" s="50" t="s">
        <v>4816</v>
      </c>
      <c r="G1279" s="50" t="s">
        <v>4817</v>
      </c>
      <c r="H1279" s="50" t="s">
        <v>4818</v>
      </c>
      <c r="I1279" s="50">
        <f>(DAX__2019_2020__33[[#This Row],[Adj Close]]-DAX__2019_2020__33[[#This Row],[Adj Open]])/DAX__2019_2020__33[[#This Row],[Adj Open]]</f>
        <v>1.1494150440426005E-2</v>
      </c>
      <c r="J1279" s="50">
        <f>DAX__2019_2020__33[[#This Row],[Adj Close]]-DAX__2019_2020__33[[#This Row],[Adj Open]]</f>
        <v>1.5083096883217877</v>
      </c>
      <c r="K1279" s="50">
        <v>130580</v>
      </c>
    </row>
    <row r="1280" spans="1:11" x14ac:dyDescent="0.3">
      <c r="A1280" s="51" t="str">
        <f t="shared" si="24"/>
        <v>AIR.DE</v>
      </c>
      <c r="B1280" s="52" t="s">
        <v>351</v>
      </c>
      <c r="C1280" s="50" t="s">
        <v>4819</v>
      </c>
      <c r="D1280" s="50">
        <f>DAX__2019_2020__33[[#This Row],[Open]]*(DAX__2019_2020__33[[#This Row],[Adj Close]]/DAX__2019_2020__33[[#This Row],[Close]])</f>
        <v>130.07854567699934</v>
      </c>
      <c r="E1280" s="50" t="s">
        <v>4820</v>
      </c>
      <c r="F1280" s="50" t="s">
        <v>4399</v>
      </c>
      <c r="G1280" s="50" t="s">
        <v>4821</v>
      </c>
      <c r="H1280" s="50" t="s">
        <v>4822</v>
      </c>
      <c r="I1280" s="50">
        <f>(DAX__2019_2020__33[[#This Row],[Adj Close]]-DAX__2019_2020__33[[#This Row],[Adj Open]])/DAX__2019_2020__33[[#This Row],[Adj Open]]</f>
        <v>-2.4511941307498272E-2</v>
      </c>
      <c r="J1280" s="50">
        <f>DAX__2019_2020__33[[#This Row],[Adj Close]]-DAX__2019_2020__33[[#This Row],[Adj Open]]</f>
        <v>-3.1884776769993408</v>
      </c>
      <c r="K1280" s="50">
        <v>221597</v>
      </c>
    </row>
    <row r="1281" spans="1:11" x14ac:dyDescent="0.3">
      <c r="A1281" s="51" t="str">
        <f t="shared" si="24"/>
        <v>AIR.DE</v>
      </c>
      <c r="B1281" s="52" t="s">
        <v>352</v>
      </c>
      <c r="C1281" s="50" t="s">
        <v>4702</v>
      </c>
      <c r="D1281" s="50">
        <f>DAX__2019_2020__33[[#This Row],[Open]]*(DAX__2019_2020__33[[#This Row],[Adj Close]]/DAX__2019_2020__33[[#This Row],[Close]])</f>
        <v>129.94488676298303</v>
      </c>
      <c r="E1281" s="50" t="s">
        <v>4823</v>
      </c>
      <c r="F1281" s="50" t="s">
        <v>4693</v>
      </c>
      <c r="G1281" s="50" t="s">
        <v>4824</v>
      </c>
      <c r="H1281" s="50" t="s">
        <v>4825</v>
      </c>
      <c r="I1281" s="50">
        <f>(DAX__2019_2020__33[[#This Row],[Adj Close]]-DAX__2019_2020__33[[#This Row],[Adj Open]])/DAX__2019_2020__33[[#This Row],[Adj Open]]</f>
        <v>-1.3664414254496497E-2</v>
      </c>
      <c r="J1281" s="50">
        <f>DAX__2019_2020__33[[#This Row],[Adj Close]]-DAX__2019_2020__33[[#This Row],[Adj Open]]</f>
        <v>-1.7756207629830385</v>
      </c>
      <c r="K1281" s="50">
        <v>180276</v>
      </c>
    </row>
    <row r="1282" spans="1:11" x14ac:dyDescent="0.3">
      <c r="A1282" s="51" t="str">
        <f t="shared" si="24"/>
        <v>AIR.DE</v>
      </c>
      <c r="B1282" s="52" t="s">
        <v>353</v>
      </c>
      <c r="C1282" s="50" t="s">
        <v>4774</v>
      </c>
      <c r="D1282" s="50">
        <f>DAX__2019_2020__33[[#This Row],[Open]]*(DAX__2019_2020__33[[#This Row],[Adj Close]]/DAX__2019_2020__33[[#This Row],[Close]])</f>
        <v>128.39838315234041</v>
      </c>
      <c r="E1282" s="50" t="s">
        <v>4826</v>
      </c>
      <c r="F1282" s="50" t="s">
        <v>4827</v>
      </c>
      <c r="G1282" s="50" t="s">
        <v>4828</v>
      </c>
      <c r="H1282" s="50" t="s">
        <v>4829</v>
      </c>
      <c r="I1282" s="50">
        <f>(DAX__2019_2020__33[[#This Row],[Adj Close]]-DAX__2019_2020__33[[#This Row],[Adj Open]])/DAX__2019_2020__33[[#This Row],[Adj Open]]</f>
        <v>1.5613427509293674E-2</v>
      </c>
      <c r="J1282" s="50">
        <f>DAX__2019_2020__33[[#This Row],[Adj Close]]-DAX__2019_2020__33[[#This Row],[Adj Open]]</f>
        <v>2.0047388476595813</v>
      </c>
      <c r="K1282" s="50">
        <v>125099</v>
      </c>
    </row>
    <row r="1283" spans="1:11" x14ac:dyDescent="0.3">
      <c r="A1283" s="51" t="str">
        <f t="shared" si="24"/>
        <v>AIR.DE</v>
      </c>
      <c r="B1283" s="52" t="s">
        <v>354</v>
      </c>
      <c r="C1283" s="50" t="s">
        <v>4779</v>
      </c>
      <c r="D1283" s="50">
        <f>DAX__2019_2020__33[[#This Row],[Open]]*(DAX__2019_2020__33[[#This Row],[Adj Close]]/DAX__2019_2020__33[[#This Row],[Close]])</f>
        <v>129.27664835709865</v>
      </c>
      <c r="E1283" s="50" t="s">
        <v>4786</v>
      </c>
      <c r="F1283" s="50" t="s">
        <v>4692</v>
      </c>
      <c r="G1283" s="50" t="s">
        <v>4830</v>
      </c>
      <c r="H1283" s="50" t="s">
        <v>4831</v>
      </c>
      <c r="I1283" s="50">
        <f>(DAX__2019_2020__33[[#This Row],[Adj Close]]-DAX__2019_2020__33[[#This Row],[Adj Open]])/DAX__2019_2020__33[[#This Row],[Adj Open]]</f>
        <v>-7.5321519351965382E-3</v>
      </c>
      <c r="J1283" s="50">
        <f>DAX__2019_2020__33[[#This Row],[Adj Close]]-DAX__2019_2020__33[[#This Row],[Adj Open]]</f>
        <v>-0.973731357098643</v>
      </c>
      <c r="K1283" s="50">
        <v>108830</v>
      </c>
    </row>
    <row r="1284" spans="1:11" x14ac:dyDescent="0.3">
      <c r="A1284" s="51" t="str">
        <f t="shared" si="24"/>
        <v>AIR.DE</v>
      </c>
      <c r="B1284" s="52" t="s">
        <v>355</v>
      </c>
      <c r="C1284" s="50" t="s">
        <v>4832</v>
      </c>
      <c r="D1284" s="50">
        <f>DAX__2019_2020__33[[#This Row],[Open]]*(DAX__2019_2020__33[[#This Row],[Adj Close]]/DAX__2019_2020__33[[#This Row],[Close]])</f>
        <v>128.66568266625183</v>
      </c>
      <c r="E1284" s="50" t="s">
        <v>4833</v>
      </c>
      <c r="F1284" s="50" t="s">
        <v>4834</v>
      </c>
      <c r="G1284" s="50" t="s">
        <v>4834</v>
      </c>
      <c r="H1284" s="50" t="s">
        <v>4835</v>
      </c>
      <c r="I1284" s="50">
        <f>(DAX__2019_2020__33[[#This Row],[Adj Close]]-DAX__2019_2020__33[[#This Row],[Adj Open]])/DAX__2019_2020__33[[#This Row],[Adj Open]]</f>
        <v>-1.2019550467573595E-2</v>
      </c>
      <c r="J1284" s="50">
        <f>DAX__2019_2020__33[[#This Row],[Adj Close]]-DAX__2019_2020__33[[#This Row],[Adj Open]]</f>
        <v>-1.546503666251823</v>
      </c>
      <c r="K1284" s="50">
        <v>117972</v>
      </c>
    </row>
    <row r="1285" spans="1:11" x14ac:dyDescent="0.3">
      <c r="A1285" s="51" t="str">
        <f t="shared" si="24"/>
        <v>AIR.DE</v>
      </c>
      <c r="B1285" s="52" t="s">
        <v>356</v>
      </c>
      <c r="C1285" s="50" t="s">
        <v>4692</v>
      </c>
      <c r="D1285" s="50">
        <f>DAX__2019_2020__33[[#This Row],[Open]]*(DAX__2019_2020__33[[#This Row],[Adj Close]]/DAX__2019_2020__33[[#This Row],[Close]])</f>
        <v>127.48192453082282</v>
      </c>
      <c r="E1285" s="50" t="s">
        <v>4836</v>
      </c>
      <c r="F1285" s="50" t="s">
        <v>4837</v>
      </c>
      <c r="G1285" s="50" t="s">
        <v>4838</v>
      </c>
      <c r="H1285" s="50" t="s">
        <v>4839</v>
      </c>
      <c r="I1285" s="50">
        <f>(DAX__2019_2020__33[[#This Row],[Adj Close]]-DAX__2019_2020__33[[#This Row],[Adj Open]])/DAX__2019_2020__33[[#This Row],[Adj Open]]</f>
        <v>1.4980530963482104E-4</v>
      </c>
      <c r="J1285" s="50">
        <f>DAX__2019_2020__33[[#This Row],[Adj Close]]-DAX__2019_2020__33[[#This Row],[Adj Open]]</f>
        <v>1.9097469177182802E-2</v>
      </c>
      <c r="K1285" s="50">
        <v>110447</v>
      </c>
    </row>
    <row r="1286" spans="1:11" x14ac:dyDescent="0.3">
      <c r="A1286" s="51" t="str">
        <f t="shared" si="24"/>
        <v>AIR.DE</v>
      </c>
      <c r="B1286" s="52" t="s">
        <v>357</v>
      </c>
      <c r="C1286" s="50" t="s">
        <v>4840</v>
      </c>
      <c r="D1286" s="50">
        <f>DAX__2019_2020__33[[#This Row],[Open]]*(DAX__2019_2020__33[[#This Row],[Adj Close]]/DAX__2019_2020__33[[#This Row],[Close]])</f>
        <v>128.45566654069876</v>
      </c>
      <c r="E1286" s="50" t="s">
        <v>4841</v>
      </c>
      <c r="F1286" s="50" t="s">
        <v>4842</v>
      </c>
      <c r="G1286" s="50" t="s">
        <v>4841</v>
      </c>
      <c r="H1286" s="50" t="s">
        <v>4843</v>
      </c>
      <c r="I1286" s="50">
        <f>(DAX__2019_2020__33[[#This Row],[Adj Close]]-DAX__2019_2020__33[[#This Row],[Adj Open]])/DAX__2019_2020__33[[#This Row],[Adj Open]]</f>
        <v>2.4673060711549594E-2</v>
      </c>
      <c r="J1286" s="50">
        <f>DAX__2019_2020__33[[#This Row],[Adj Close]]-DAX__2019_2020__33[[#This Row],[Adj Open]]</f>
        <v>3.1693944593012304</v>
      </c>
      <c r="K1286" s="50">
        <v>133942</v>
      </c>
    </row>
    <row r="1287" spans="1:11" x14ac:dyDescent="0.3">
      <c r="A1287" s="51" t="str">
        <f t="shared" si="24"/>
        <v>AIR.DE</v>
      </c>
      <c r="B1287" s="52" t="s">
        <v>358</v>
      </c>
      <c r="C1287" s="50" t="s">
        <v>4844</v>
      </c>
      <c r="D1287" s="50">
        <f>DAX__2019_2020__33[[#This Row],[Open]]*(DAX__2019_2020__33[[#This Row],[Adj Close]]/DAX__2019_2020__33[[#This Row],[Close]])</f>
        <v>131.35776234127334</v>
      </c>
      <c r="E1287" s="50" t="s">
        <v>4845</v>
      </c>
      <c r="F1287" s="50" t="s">
        <v>4800</v>
      </c>
      <c r="G1287" s="50" t="s">
        <v>4846</v>
      </c>
      <c r="H1287" s="50" t="s">
        <v>4847</v>
      </c>
      <c r="I1287" s="50">
        <f>(DAX__2019_2020__33[[#This Row],[Adj Close]]-DAX__2019_2020__33[[#This Row],[Adj Open]])/DAX__2019_2020__33[[#This Row],[Adj Open]]</f>
        <v>-4.9419183891606447E-3</v>
      </c>
      <c r="J1287" s="50">
        <f>DAX__2019_2020__33[[#This Row],[Adj Close]]-DAX__2019_2020__33[[#This Row],[Adj Open]]</f>
        <v>-0.6491593412733323</v>
      </c>
      <c r="K1287" s="50">
        <v>195881</v>
      </c>
    </row>
    <row r="1288" spans="1:11" x14ac:dyDescent="0.3">
      <c r="A1288" s="51" t="str">
        <f t="shared" si="24"/>
        <v>AIR.DE</v>
      </c>
      <c r="B1288" s="52" t="s">
        <v>359</v>
      </c>
      <c r="C1288" s="50" t="s">
        <v>4848</v>
      </c>
      <c r="D1288" s="50">
        <f>DAX__2019_2020__33[[#This Row],[Open]]*(DAX__2019_2020__33[[#This Row],[Adj Close]]/DAX__2019_2020__33[[#This Row],[Close]])</f>
        <v>131.60595920114466</v>
      </c>
      <c r="E1288" s="50" t="s">
        <v>4848</v>
      </c>
      <c r="F1288" s="50" t="s">
        <v>4849</v>
      </c>
      <c r="G1288" s="50" t="s">
        <v>4850</v>
      </c>
      <c r="H1288" s="50" t="s">
        <v>4851</v>
      </c>
      <c r="I1288" s="50">
        <f>(DAX__2019_2020__33[[#This Row],[Adj Close]]-DAX__2019_2020__33[[#This Row],[Adj Open]])/DAX__2019_2020__33[[#This Row],[Adj Open]]</f>
        <v>-5.9481212393143103E-3</v>
      </c>
      <c r="J1288" s="50">
        <f>DAX__2019_2020__33[[#This Row],[Adj Close]]-DAX__2019_2020__33[[#This Row],[Adj Open]]</f>
        <v>-0.7828082011446611</v>
      </c>
      <c r="K1288" s="50">
        <v>110862</v>
      </c>
    </row>
    <row r="1289" spans="1:11" x14ac:dyDescent="0.3">
      <c r="A1289" s="51" t="str">
        <f t="shared" si="24"/>
        <v>AIR.DE</v>
      </c>
      <c r="B1289" s="52" t="s">
        <v>360</v>
      </c>
      <c r="C1289" s="50" t="s">
        <v>4852</v>
      </c>
      <c r="D1289" s="50">
        <f>DAX__2019_2020__33[[#This Row],[Open]]*(DAX__2019_2020__33[[#This Row],[Adj Close]]/DAX__2019_2020__33[[#This Row],[Close]])</f>
        <v>131.28139582036684</v>
      </c>
      <c r="E1289" s="50" t="s">
        <v>4853</v>
      </c>
      <c r="F1289" s="50" t="s">
        <v>4854</v>
      </c>
      <c r="G1289" s="50" t="s">
        <v>4855</v>
      </c>
      <c r="H1289" s="50" t="s">
        <v>4856</v>
      </c>
      <c r="I1289" s="50">
        <f>(DAX__2019_2020__33[[#This Row],[Adj Close]]-DAX__2019_2020__33[[#This Row],[Adj Open]])/DAX__2019_2020__33[[#This Row],[Adj Open]]</f>
        <v>-6.108282253976762E-3</v>
      </c>
      <c r="J1289" s="50">
        <f>DAX__2019_2020__33[[#This Row],[Adj Close]]-DAX__2019_2020__33[[#This Row],[Adj Open]]</f>
        <v>-0.80190382036684582</v>
      </c>
      <c r="K1289" s="50">
        <v>168378</v>
      </c>
    </row>
    <row r="1290" spans="1:11" x14ac:dyDescent="0.3">
      <c r="A1290" s="51" t="str">
        <f t="shared" si="24"/>
        <v>AIR.DE</v>
      </c>
      <c r="B1290" s="52" t="s">
        <v>361</v>
      </c>
      <c r="C1290" s="50" t="s">
        <v>4857</v>
      </c>
      <c r="D1290" s="50">
        <f>DAX__2019_2020__33[[#This Row],[Open]]*(DAX__2019_2020__33[[#This Row],[Adj Close]]/DAX__2019_2020__33[[#This Row],[Close]])</f>
        <v>130.32675337862608</v>
      </c>
      <c r="E1290" s="50" t="s">
        <v>4844</v>
      </c>
      <c r="F1290" s="50" t="s">
        <v>4833</v>
      </c>
      <c r="G1290" s="50" t="s">
        <v>4858</v>
      </c>
      <c r="H1290" s="50" t="s">
        <v>4859</v>
      </c>
      <c r="I1290" s="50">
        <f>(DAX__2019_2020__33[[#This Row],[Adj Close]]-DAX__2019_2020__33[[#This Row],[Adj Open]])/DAX__2019_2020__33[[#This Row],[Adj Open]]</f>
        <v>1.6114927743482968E-3</v>
      </c>
      <c r="J1290" s="50">
        <f>DAX__2019_2020__33[[#This Row],[Adj Close]]-DAX__2019_2020__33[[#This Row],[Adj Open]]</f>
        <v>0.21002062137392841</v>
      </c>
      <c r="K1290" s="50">
        <v>74224</v>
      </c>
    </row>
    <row r="1291" spans="1:11" x14ac:dyDescent="0.3">
      <c r="A1291" s="51" t="str">
        <f t="shared" si="24"/>
        <v>AIR.DE</v>
      </c>
      <c r="B1291" s="52" t="s">
        <v>362</v>
      </c>
      <c r="C1291" s="50" t="s">
        <v>4860</v>
      </c>
      <c r="D1291" s="50">
        <f>DAX__2019_2020__33[[#This Row],[Open]]*(DAX__2019_2020__33[[#This Row],[Adj Close]]/DAX__2019_2020__33[[#This Row],[Close]])</f>
        <v>131.33866696362975</v>
      </c>
      <c r="E1291" s="50" t="s">
        <v>4861</v>
      </c>
      <c r="F1291" s="50" t="s">
        <v>4862</v>
      </c>
      <c r="G1291" s="50" t="s">
        <v>4863</v>
      </c>
      <c r="H1291" s="50" t="s">
        <v>4864</v>
      </c>
      <c r="I1291" s="50">
        <f>(DAX__2019_2020__33[[#This Row],[Adj Close]]-DAX__2019_2020__33[[#This Row],[Adj Open]])/DAX__2019_2020__33[[#This Row],[Adj Open]]</f>
        <v>2.4712603216852837E-3</v>
      </c>
      <c r="J1291" s="50">
        <f>DAX__2019_2020__33[[#This Row],[Adj Close]]-DAX__2019_2020__33[[#This Row],[Adj Open]]</f>
        <v>0.324572036370256</v>
      </c>
      <c r="K1291" s="50">
        <v>100345</v>
      </c>
    </row>
    <row r="1292" spans="1:11" x14ac:dyDescent="0.3">
      <c r="A1292" s="51" t="str">
        <f t="shared" si="24"/>
        <v>AIR.DE</v>
      </c>
      <c r="B1292" s="52" t="s">
        <v>363</v>
      </c>
      <c r="C1292" s="50" t="s">
        <v>4865</v>
      </c>
      <c r="D1292" s="50">
        <f>DAX__2019_2020__33[[#This Row],[Open]]*(DAX__2019_2020__33[[#This Row],[Adj Close]]/DAX__2019_2020__33[[#This Row],[Close]])</f>
        <v>132.27421039274574</v>
      </c>
      <c r="E1292" s="50" t="s">
        <v>4866</v>
      </c>
      <c r="F1292" s="50" t="s">
        <v>4783</v>
      </c>
      <c r="G1292" s="50" t="s">
        <v>4855</v>
      </c>
      <c r="H1292" s="50" t="s">
        <v>4856</v>
      </c>
      <c r="I1292" s="50">
        <f>(DAX__2019_2020__33[[#This Row],[Adj Close]]-DAX__2019_2020__33[[#This Row],[Adj Open]])/DAX__2019_2020__33[[#This Row],[Adj Open]]</f>
        <v>-1.3568165611549757E-2</v>
      </c>
      <c r="J1292" s="50">
        <f>DAX__2019_2020__33[[#This Row],[Adj Close]]-DAX__2019_2020__33[[#This Row],[Adj Open]]</f>
        <v>-1.7947183927457502</v>
      </c>
      <c r="K1292" s="50">
        <v>105811</v>
      </c>
    </row>
    <row r="1293" spans="1:11" x14ac:dyDescent="0.3">
      <c r="A1293" s="51" t="str">
        <f t="shared" si="24"/>
        <v>AIR.DE</v>
      </c>
      <c r="B1293" s="52" t="s">
        <v>364</v>
      </c>
      <c r="C1293" s="50" t="s">
        <v>4867</v>
      </c>
      <c r="D1293" s="50">
        <f>DAX__2019_2020__33[[#This Row],[Open]]*(DAX__2019_2020__33[[#This Row],[Adj Close]]/DAX__2019_2020__33[[#This Row],[Close]])</f>
        <v>127.27192694859043</v>
      </c>
      <c r="E1293" s="50" t="s">
        <v>4868</v>
      </c>
      <c r="F1293" s="50" t="s">
        <v>4742</v>
      </c>
      <c r="G1293" s="50" t="s">
        <v>4869</v>
      </c>
      <c r="H1293" s="50" t="s">
        <v>4870</v>
      </c>
      <c r="I1293" s="50">
        <f>(DAX__2019_2020__33[[#This Row],[Adj Close]]-DAX__2019_2020__33[[#This Row],[Adj Open]])/DAX__2019_2020__33[[#This Row],[Adj Open]]</f>
        <v>-3.9004198372116156E-3</v>
      </c>
      <c r="J1293" s="50">
        <f>DAX__2019_2020__33[[#This Row],[Adj Close]]-DAX__2019_2020__33[[#This Row],[Adj Open]]</f>
        <v>-0.49641394859042975</v>
      </c>
      <c r="K1293" s="50">
        <v>136704</v>
      </c>
    </row>
    <row r="1294" spans="1:11" x14ac:dyDescent="0.3">
      <c r="A1294" s="51" t="str">
        <f t="shared" si="24"/>
        <v>AIR.DE</v>
      </c>
      <c r="B1294" s="52" t="s">
        <v>365</v>
      </c>
      <c r="C1294" s="50" t="s">
        <v>4705</v>
      </c>
      <c r="D1294" s="50">
        <f>DAX__2019_2020__33[[#This Row],[Open]]*(DAX__2019_2020__33[[#This Row],[Adj Close]]/DAX__2019_2020__33[[#This Row],[Close]])</f>
        <v>126.966430630038</v>
      </c>
      <c r="E1294" s="50" t="s">
        <v>4871</v>
      </c>
      <c r="F1294" s="50" t="s">
        <v>4872</v>
      </c>
      <c r="G1294" s="50" t="s">
        <v>4423</v>
      </c>
      <c r="H1294" s="50" t="s">
        <v>4873</v>
      </c>
      <c r="I1294" s="50">
        <f>(DAX__2019_2020__33[[#This Row],[Adj Close]]-DAX__2019_2020__33[[#This Row],[Adj Open]])/DAX__2019_2020__33[[#This Row],[Adj Open]]</f>
        <v>-2.3007503759398504E-2</v>
      </c>
      <c r="J1294" s="50">
        <f>DAX__2019_2020__33[[#This Row],[Adj Close]]-DAX__2019_2020__33[[#This Row],[Adj Open]]</f>
        <v>-2.921180630038009</v>
      </c>
      <c r="K1294" s="50">
        <v>201532</v>
      </c>
    </row>
    <row r="1295" spans="1:11" x14ac:dyDescent="0.3">
      <c r="A1295" s="51" t="str">
        <f t="shared" si="24"/>
        <v>AIR.DE</v>
      </c>
      <c r="B1295" s="52" t="s">
        <v>366</v>
      </c>
      <c r="C1295" s="50" t="s">
        <v>4874</v>
      </c>
      <c r="D1295" s="50">
        <f>DAX__2019_2020__33[[#This Row],[Open]]*(DAX__2019_2020__33[[#This Row],[Adj Close]]/DAX__2019_2020__33[[#This Row],[Close]])</f>
        <v>123.05243071738526</v>
      </c>
      <c r="E1295" s="50" t="s">
        <v>4395</v>
      </c>
      <c r="F1295" s="50" t="s">
        <v>4875</v>
      </c>
      <c r="G1295" s="50" t="s">
        <v>4428</v>
      </c>
      <c r="H1295" s="50" t="s">
        <v>4876</v>
      </c>
      <c r="I1295" s="50">
        <f>(DAX__2019_2020__33[[#This Row],[Adj Close]]-DAX__2019_2020__33[[#This Row],[Adj Open]])/DAX__2019_2020__33[[#This Row],[Adj Open]]</f>
        <v>1.5671094600671599E-2</v>
      </c>
      <c r="J1295" s="50">
        <f>DAX__2019_2020__33[[#This Row],[Adj Close]]-DAX__2019_2020__33[[#This Row],[Adj Open]]</f>
        <v>1.9283662826147321</v>
      </c>
      <c r="K1295" s="50">
        <v>166451</v>
      </c>
    </row>
    <row r="1296" spans="1:11" x14ac:dyDescent="0.3">
      <c r="A1296" s="51" t="str">
        <f t="shared" si="24"/>
        <v>AIR.DE</v>
      </c>
      <c r="B1296" s="52" t="s">
        <v>367</v>
      </c>
      <c r="C1296" s="50" t="s">
        <v>4877</v>
      </c>
      <c r="D1296" s="50">
        <f>DAX__2019_2020__33[[#This Row],[Open]]*(DAX__2019_2020__33[[#This Row],[Adj Close]]/DAX__2019_2020__33[[#This Row],[Close]])</f>
        <v>125.62994629176998</v>
      </c>
      <c r="E1296" s="50" t="s">
        <v>4878</v>
      </c>
      <c r="F1296" s="50" t="s">
        <v>4879</v>
      </c>
      <c r="G1296" s="50" t="s">
        <v>4400</v>
      </c>
      <c r="H1296" s="50" t="s">
        <v>4432</v>
      </c>
      <c r="I1296" s="50">
        <f>(DAX__2019_2020__33[[#This Row],[Adj Close]]-DAX__2019_2020__33[[#This Row],[Adj Open]])/DAX__2019_2020__33[[#This Row],[Adj Open]]</f>
        <v>-1.033435363217243E-2</v>
      </c>
      <c r="J1296" s="50">
        <f>DAX__2019_2020__33[[#This Row],[Adj Close]]-DAX__2019_2020__33[[#This Row],[Adj Open]]</f>
        <v>-1.2983042917699805</v>
      </c>
      <c r="K1296" s="50">
        <v>107731</v>
      </c>
    </row>
    <row r="1297" spans="1:11" x14ac:dyDescent="0.3">
      <c r="A1297" s="51" t="str">
        <f t="shared" si="24"/>
        <v>AIR.DE</v>
      </c>
      <c r="B1297" s="52" t="s">
        <v>368</v>
      </c>
      <c r="C1297" s="50" t="s">
        <v>4880</v>
      </c>
      <c r="D1297" s="50">
        <f>DAX__2019_2020__33[[#This Row],[Open]]*(DAX__2019_2020__33[[#This Row],[Adj Close]]/DAX__2019_2020__33[[#This Row],[Close]])</f>
        <v>125.05716148953292</v>
      </c>
      <c r="E1297" s="50" t="s">
        <v>4746</v>
      </c>
      <c r="F1297" s="50" t="s">
        <v>4633</v>
      </c>
      <c r="G1297" s="50" t="s">
        <v>4881</v>
      </c>
      <c r="H1297" s="50" t="s">
        <v>4882</v>
      </c>
      <c r="I1297" s="50">
        <f>(DAX__2019_2020__33[[#This Row],[Adj Close]]-DAX__2019_2020__33[[#This Row],[Adj Open]])/DAX__2019_2020__33[[#This Row],[Adj Open]]</f>
        <v>5.3434885496182844E-3</v>
      </c>
      <c r="J1297" s="50">
        <f>DAX__2019_2020__33[[#This Row],[Adj Close]]-DAX__2019_2020__33[[#This Row],[Adj Open]]</f>
        <v>0.6682415104670838</v>
      </c>
      <c r="K1297" s="50">
        <v>95656</v>
      </c>
    </row>
    <row r="1298" spans="1:11" x14ac:dyDescent="0.3">
      <c r="A1298" s="51" t="str">
        <f t="shared" si="24"/>
        <v>AIR.DE</v>
      </c>
      <c r="B1298" s="52" t="s">
        <v>369</v>
      </c>
      <c r="C1298" s="50" t="s">
        <v>4883</v>
      </c>
      <c r="D1298" s="50">
        <f>DAX__2019_2020__33[[#This Row],[Open]]*(DAX__2019_2020__33[[#This Row],[Adj Close]]/DAX__2019_2020__33[[#This Row],[Close]])</f>
        <v>125.68723317322777</v>
      </c>
      <c r="E1298" s="50" t="s">
        <v>4884</v>
      </c>
      <c r="F1298" s="50" t="s">
        <v>4885</v>
      </c>
      <c r="G1298" s="50" t="s">
        <v>4746</v>
      </c>
      <c r="H1298" s="50" t="s">
        <v>4754</v>
      </c>
      <c r="I1298" s="50">
        <f>(DAX__2019_2020__33[[#This Row],[Adj Close]]-DAX__2019_2020__33[[#This Row],[Adj Open]])/DAX__2019_2020__33[[#This Row],[Adj Open]]</f>
        <v>1.8228010991098369E-3</v>
      </c>
      <c r="J1298" s="50">
        <f>DAX__2019_2020__33[[#This Row],[Adj Close]]-DAX__2019_2020__33[[#This Row],[Adj Open]]</f>
        <v>0.22910282677223393</v>
      </c>
      <c r="K1298" s="50">
        <v>122227</v>
      </c>
    </row>
    <row r="1299" spans="1:11" x14ac:dyDescent="0.3">
      <c r="A1299" s="51" t="str">
        <f t="shared" si="24"/>
        <v>AIR.DE</v>
      </c>
      <c r="B1299" s="52" t="s">
        <v>370</v>
      </c>
      <c r="C1299" s="50" t="s">
        <v>4886</v>
      </c>
      <c r="D1299" s="50">
        <f>DAX__2019_2020__33[[#This Row],[Open]]*(DAX__2019_2020__33[[#This Row],[Adj Close]]/DAX__2019_2020__33[[#This Row],[Close]])</f>
        <v>126.37456596932346</v>
      </c>
      <c r="E1299" s="50" t="s">
        <v>4886</v>
      </c>
      <c r="F1299" s="50" t="s">
        <v>4887</v>
      </c>
      <c r="G1299" s="50" t="s">
        <v>4888</v>
      </c>
      <c r="H1299" s="50" t="s">
        <v>4889</v>
      </c>
      <c r="I1299" s="50">
        <f>(DAX__2019_2020__33[[#This Row],[Adj Close]]-DAX__2019_2020__33[[#This Row],[Adj Open]])/DAX__2019_2020__33[[#This Row],[Adj Open]]</f>
        <v>-1.1935352321523216E-2</v>
      </c>
      <c r="J1299" s="50">
        <f>DAX__2019_2020__33[[#This Row],[Adj Close]]-DAX__2019_2020__33[[#This Row],[Adj Open]]</f>
        <v>-1.5083249693234535</v>
      </c>
      <c r="K1299" s="50">
        <v>143902</v>
      </c>
    </row>
    <row r="1300" spans="1:11" x14ac:dyDescent="0.3">
      <c r="A1300" s="51" t="str">
        <f t="shared" si="24"/>
        <v>AIR.DE</v>
      </c>
      <c r="B1300" s="52" t="s">
        <v>371</v>
      </c>
      <c r="C1300" s="50" t="s">
        <v>4890</v>
      </c>
      <c r="D1300" s="50">
        <f>DAX__2019_2020__33[[#This Row],[Open]]*(DAX__2019_2020__33[[#This Row],[Adj Close]]/DAX__2019_2020__33[[#This Row],[Close]])</f>
        <v>120.95223197614312</v>
      </c>
      <c r="E1300" s="50" t="s">
        <v>4891</v>
      </c>
      <c r="F1300" s="50" t="s">
        <v>4892</v>
      </c>
      <c r="G1300" s="50" t="s">
        <v>4486</v>
      </c>
      <c r="H1300" s="50" t="s">
        <v>4487</v>
      </c>
      <c r="I1300" s="50">
        <f>(DAX__2019_2020__33[[#This Row],[Adj Close]]-DAX__2019_2020__33[[#This Row],[Adj Open]])/DAX__2019_2020__33[[#This Row],[Adj Open]]</f>
        <v>-1.7837372166630734E-2</v>
      </c>
      <c r="J1300" s="50">
        <f>DAX__2019_2020__33[[#This Row],[Adj Close]]-DAX__2019_2020__33[[#This Row],[Adj Open]]</f>
        <v>-2.1574699761431191</v>
      </c>
      <c r="K1300" s="50">
        <v>275659</v>
      </c>
    </row>
    <row r="1301" spans="1:11" x14ac:dyDescent="0.3">
      <c r="A1301" s="51" t="str">
        <f t="shared" si="24"/>
        <v>AIR.DE</v>
      </c>
      <c r="B1301" s="52" t="s">
        <v>372</v>
      </c>
      <c r="C1301" s="50" t="s">
        <v>4332</v>
      </c>
      <c r="D1301" s="50">
        <f>DAX__2019_2020__33[[#This Row],[Open]]*(DAX__2019_2020__33[[#This Row],[Adj Close]]/DAX__2019_2020__33[[#This Row],[Close]])</f>
        <v>119.31026155197742</v>
      </c>
      <c r="E1301" s="50" t="s">
        <v>4893</v>
      </c>
      <c r="F1301" s="50" t="s">
        <v>4894</v>
      </c>
      <c r="G1301" s="50" t="s">
        <v>4894</v>
      </c>
      <c r="H1301" s="50" t="s">
        <v>4895</v>
      </c>
      <c r="I1301" s="50">
        <f>(DAX__2019_2020__33[[#This Row],[Adj Close]]-DAX__2019_2020__33[[#This Row],[Adj Open]])/DAX__2019_2020__33[[#This Row],[Adj Open]]</f>
        <v>-1.1681916826326163E-2</v>
      </c>
      <c r="J1301" s="50">
        <f>DAX__2019_2020__33[[#This Row],[Adj Close]]-DAX__2019_2020__33[[#This Row],[Adj Open]]</f>
        <v>-1.3937725519774204</v>
      </c>
      <c r="K1301" s="50">
        <v>372926</v>
      </c>
    </row>
    <row r="1302" spans="1:11" x14ac:dyDescent="0.3">
      <c r="A1302" s="51" t="str">
        <f t="shared" si="24"/>
        <v>AIR.DE</v>
      </c>
      <c r="B1302" s="52" t="s">
        <v>373</v>
      </c>
      <c r="C1302" s="50" t="s">
        <v>4896</v>
      </c>
      <c r="D1302" s="50">
        <f>DAX__2019_2020__33[[#This Row],[Open]]*(DAX__2019_2020__33[[#This Row],[Adj Close]]/DAX__2019_2020__33[[#This Row],[Close]])</f>
        <v>116.65637545118727</v>
      </c>
      <c r="E1302" s="50" t="s">
        <v>4897</v>
      </c>
      <c r="F1302" s="50" t="s">
        <v>4158</v>
      </c>
      <c r="G1302" s="50" t="s">
        <v>4898</v>
      </c>
      <c r="H1302" s="50" t="s">
        <v>4899</v>
      </c>
      <c r="I1302" s="50">
        <f>(DAX__2019_2020__33[[#This Row],[Adj Close]]-DAX__2019_2020__33[[#This Row],[Adj Open]])/DAX__2019_2020__33[[#This Row],[Adj Open]]</f>
        <v>-1.7675908780914247E-2</v>
      </c>
      <c r="J1302" s="50">
        <f>DAX__2019_2020__33[[#This Row],[Adj Close]]-DAX__2019_2020__33[[#This Row],[Adj Open]]</f>
        <v>-2.0620074511872701</v>
      </c>
      <c r="K1302" s="50">
        <v>531778</v>
      </c>
    </row>
    <row r="1303" spans="1:11" x14ac:dyDescent="0.3">
      <c r="A1303" s="51" t="str">
        <f t="shared" si="24"/>
        <v>AIR.DE</v>
      </c>
      <c r="B1303" s="52" t="s">
        <v>374</v>
      </c>
      <c r="C1303" s="50" t="s">
        <v>4169</v>
      </c>
      <c r="D1303" s="50">
        <f>DAX__2019_2020__33[[#This Row],[Open]]*(DAX__2019_2020__33[[#This Row],[Adj Close]]/DAX__2019_2020__33[[#This Row],[Close]])</f>
        <v>111.88320137833732</v>
      </c>
      <c r="E1303" s="50" t="s">
        <v>4557</v>
      </c>
      <c r="F1303" s="50" t="s">
        <v>4900</v>
      </c>
      <c r="G1303" s="50" t="s">
        <v>4901</v>
      </c>
      <c r="H1303" s="50" t="s">
        <v>4902</v>
      </c>
      <c r="I1303" s="50">
        <f>(DAX__2019_2020__33[[#This Row],[Adj Close]]-DAX__2019_2020__33[[#This Row],[Adj Open]])/DAX__2019_2020__33[[#This Row],[Adj Open]]</f>
        <v>-1.9624531219057887E-2</v>
      </c>
      <c r="J1303" s="50">
        <f>DAX__2019_2020__33[[#This Row],[Adj Close]]-DAX__2019_2020__33[[#This Row],[Adj Open]]</f>
        <v>-2.1956553783373209</v>
      </c>
      <c r="K1303" s="50">
        <v>533749</v>
      </c>
    </row>
    <row r="1304" spans="1:11" x14ac:dyDescent="0.3">
      <c r="A1304" s="51" t="str">
        <f t="shared" si="24"/>
        <v>AIR.DE</v>
      </c>
      <c r="B1304" s="52" t="s">
        <v>375</v>
      </c>
      <c r="C1304" s="50" t="s">
        <v>4903</v>
      </c>
      <c r="D1304" s="50">
        <f>DAX__2019_2020__33[[#This Row],[Open]]*(DAX__2019_2020__33[[#This Row],[Adj Close]]/DAX__2019_2020__33[[#This Row],[Close]])</f>
        <v>102.2413889065438</v>
      </c>
      <c r="E1304" s="50" t="s">
        <v>4904</v>
      </c>
      <c r="F1304" s="50" t="s">
        <v>4905</v>
      </c>
      <c r="G1304" s="50" t="s">
        <v>4906</v>
      </c>
      <c r="H1304" s="50" t="s">
        <v>4907</v>
      </c>
      <c r="I1304" s="50">
        <f>(DAX__2019_2020__33[[#This Row],[Adj Close]]-DAX__2019_2020__33[[#This Row],[Adj Open]])/DAX__2019_2020__33[[#This Row],[Adj Open]]</f>
        <v>8.5900935310942953E-3</v>
      </c>
      <c r="J1304" s="50">
        <f>DAX__2019_2020__33[[#This Row],[Adj Close]]-DAX__2019_2020__33[[#This Row],[Adj Open]]</f>
        <v>0.87826309345619791</v>
      </c>
      <c r="K1304" s="50">
        <v>888869</v>
      </c>
    </row>
    <row r="1305" spans="1:11" x14ac:dyDescent="0.3">
      <c r="A1305" s="51" t="str">
        <f t="shared" si="24"/>
        <v>AIR.DE</v>
      </c>
      <c r="B1305" s="52" t="s">
        <v>376</v>
      </c>
      <c r="C1305" s="50" t="s">
        <v>4908</v>
      </c>
      <c r="D1305" s="50">
        <f>DAX__2019_2020__33[[#This Row],[Open]]*(DAX__2019_2020__33[[#This Row],[Adj Close]]/DAX__2019_2020__33[[#This Row],[Close]])</f>
        <v>104.28430770747451</v>
      </c>
      <c r="E1305" s="50" t="s">
        <v>4909</v>
      </c>
      <c r="F1305" s="50" t="s">
        <v>4910</v>
      </c>
      <c r="G1305" s="50" t="s">
        <v>4911</v>
      </c>
      <c r="H1305" s="50" t="s">
        <v>4912</v>
      </c>
      <c r="I1305" s="50">
        <f>(DAX__2019_2020__33[[#This Row],[Adj Close]]-DAX__2019_2020__33[[#This Row],[Adj Open]])/DAX__2019_2020__33[[#This Row],[Adj Open]]</f>
        <v>-1.5928213400370095E-2</v>
      </c>
      <c r="J1305" s="50">
        <f>DAX__2019_2020__33[[#This Row],[Adj Close]]-DAX__2019_2020__33[[#This Row],[Adj Open]]</f>
        <v>-1.6610627074745139</v>
      </c>
      <c r="K1305" s="50">
        <v>542042</v>
      </c>
    </row>
    <row r="1306" spans="1:11" x14ac:dyDescent="0.3">
      <c r="A1306" s="51" t="str">
        <f t="shared" si="24"/>
        <v>AIR.DE</v>
      </c>
      <c r="B1306" s="52" t="s">
        <v>377</v>
      </c>
      <c r="C1306" s="50" t="s">
        <v>4913</v>
      </c>
      <c r="D1306" s="50">
        <f>DAX__2019_2020__33[[#This Row],[Open]]*(DAX__2019_2020__33[[#This Row],[Adj Close]]/DAX__2019_2020__33[[#This Row],[Close]])</f>
        <v>104.78072578926975</v>
      </c>
      <c r="E1306" s="50" t="s">
        <v>4914</v>
      </c>
      <c r="F1306" s="50" t="s">
        <v>4915</v>
      </c>
      <c r="G1306" s="50" t="s">
        <v>4916</v>
      </c>
      <c r="H1306" s="50" t="s">
        <v>4917</v>
      </c>
      <c r="I1306" s="50">
        <f>(DAX__2019_2020__33[[#This Row],[Adj Close]]-DAX__2019_2020__33[[#This Row],[Adj Open]])/DAX__2019_2020__33[[#This Row],[Adj Open]]</f>
        <v>2.0408144671863224E-2</v>
      </c>
      <c r="J1306" s="50">
        <f>DAX__2019_2020__33[[#This Row],[Adj Close]]-DAX__2019_2020__33[[#This Row],[Adj Open]]</f>
        <v>2.1383802107302472</v>
      </c>
      <c r="K1306" s="50">
        <v>624458</v>
      </c>
    </row>
    <row r="1307" spans="1:11" x14ac:dyDescent="0.3">
      <c r="A1307" s="51" t="str">
        <f t="shared" si="24"/>
        <v>AIR.DE</v>
      </c>
      <c r="B1307" s="52" t="s">
        <v>378</v>
      </c>
      <c r="C1307" s="50" t="s">
        <v>4918</v>
      </c>
      <c r="D1307" s="50">
        <f>DAX__2019_2020__33[[#This Row],[Open]]*(DAX__2019_2020__33[[#This Row],[Adj Close]]/DAX__2019_2020__33[[#This Row],[Close]])</f>
        <v>106.93819070531072</v>
      </c>
      <c r="E1307" s="50" t="s">
        <v>4919</v>
      </c>
      <c r="F1307" s="50" t="s">
        <v>4006</v>
      </c>
      <c r="G1307" s="50" t="s">
        <v>4920</v>
      </c>
      <c r="H1307" s="50" t="s">
        <v>4921</v>
      </c>
      <c r="I1307" s="50">
        <f>(DAX__2019_2020__33[[#This Row],[Adj Close]]-DAX__2019_2020__33[[#This Row],[Adj Open]])/DAX__2019_2020__33[[#This Row],[Adj Open]]</f>
        <v>-1.0176754423587507E-2</v>
      </c>
      <c r="J1307" s="50">
        <f>DAX__2019_2020__33[[#This Row],[Adj Close]]-DAX__2019_2020__33[[#This Row],[Adj Open]]</f>
        <v>-1.0882837053107153</v>
      </c>
      <c r="K1307" s="50">
        <v>332884</v>
      </c>
    </row>
    <row r="1308" spans="1:11" x14ac:dyDescent="0.3">
      <c r="A1308" s="51" t="str">
        <f t="shared" si="24"/>
        <v>AIR.DE</v>
      </c>
      <c r="B1308" s="52" t="s">
        <v>379</v>
      </c>
      <c r="C1308" s="50" t="s">
        <v>4007</v>
      </c>
      <c r="D1308" s="50">
        <f>DAX__2019_2020__33[[#This Row],[Open]]*(DAX__2019_2020__33[[#This Row],[Adj Close]]/DAX__2019_2020__33[[#This Row],[Close]])</f>
        <v>106.2508588500412</v>
      </c>
      <c r="E1308" s="50" t="s">
        <v>4049</v>
      </c>
      <c r="F1308" s="50" t="s">
        <v>4922</v>
      </c>
      <c r="G1308" s="50" t="s">
        <v>4923</v>
      </c>
      <c r="H1308" s="50" t="s">
        <v>4924</v>
      </c>
      <c r="I1308" s="50">
        <f>(DAX__2019_2020__33[[#This Row],[Adj Close]]-DAX__2019_2020__33[[#This Row],[Adj Open]])/DAX__2019_2020__33[[#This Row],[Adj Open]]</f>
        <v>-3.3782586690496288E-2</v>
      </c>
      <c r="J1308" s="50">
        <f>DAX__2019_2020__33[[#This Row],[Adj Close]]-DAX__2019_2020__33[[#This Row],[Adj Open]]</f>
        <v>-3.5894288500412017</v>
      </c>
      <c r="K1308" s="50">
        <v>357459</v>
      </c>
    </row>
    <row r="1309" spans="1:11" x14ac:dyDescent="0.3">
      <c r="A1309" s="51" t="str">
        <f t="shared" si="24"/>
        <v>AIR.DE</v>
      </c>
      <c r="B1309" s="52" t="s">
        <v>380</v>
      </c>
      <c r="C1309" s="50" t="s">
        <v>4925</v>
      </c>
      <c r="D1309" s="50">
        <f>DAX__2019_2020__33[[#This Row],[Open]]*(DAX__2019_2020__33[[#This Row],[Adj Close]]/DAX__2019_2020__33[[#This Row],[Close]])</f>
        <v>99.759342620476033</v>
      </c>
      <c r="E1309" s="50" t="s">
        <v>4926</v>
      </c>
      <c r="F1309" s="50" t="s">
        <v>4927</v>
      </c>
      <c r="G1309" s="50" t="s">
        <v>4928</v>
      </c>
      <c r="H1309" s="50" t="s">
        <v>4929</v>
      </c>
      <c r="I1309" s="50">
        <f>(DAX__2019_2020__33[[#This Row],[Adj Close]]-DAX__2019_2020__33[[#This Row],[Adj Open]])/DAX__2019_2020__33[[#This Row],[Adj Open]]</f>
        <v>-4.6602899521530988E-2</v>
      </c>
      <c r="J1309" s="50">
        <f>DAX__2019_2020__33[[#This Row],[Adj Close]]-DAX__2019_2020__33[[#This Row],[Adj Open]]</f>
        <v>-4.6490746204760285</v>
      </c>
      <c r="K1309" s="50">
        <v>589813</v>
      </c>
    </row>
    <row r="1310" spans="1:11" x14ac:dyDescent="0.3">
      <c r="A1310" s="51" t="str">
        <f t="shared" si="24"/>
        <v>AIR.DE</v>
      </c>
      <c r="B1310" s="52" t="s">
        <v>381</v>
      </c>
      <c r="C1310" s="50" t="s">
        <v>4930</v>
      </c>
      <c r="D1310" s="50">
        <f>DAX__2019_2020__33[[#This Row],[Open]]*(DAX__2019_2020__33[[#This Row],[Adj Close]]/DAX__2019_2020__33[[#This Row],[Close]])</f>
        <v>84.10332435824867</v>
      </c>
      <c r="E1310" s="50" t="s">
        <v>4931</v>
      </c>
      <c r="F1310" s="50" t="s">
        <v>4932</v>
      </c>
      <c r="G1310" s="50" t="s">
        <v>4933</v>
      </c>
      <c r="H1310" s="50" t="s">
        <v>4934</v>
      </c>
      <c r="I1310" s="50">
        <f>(DAX__2019_2020__33[[#This Row],[Adj Close]]-DAX__2019_2020__33[[#This Row],[Adj Open]])/DAX__2019_2020__33[[#This Row],[Adj Open]]</f>
        <v>2.213399596217925E-2</v>
      </c>
      <c r="J1310" s="50">
        <f>DAX__2019_2020__33[[#This Row],[Adj Close]]-DAX__2019_2020__33[[#This Row],[Adj Open]]</f>
        <v>1.8615426417513277</v>
      </c>
      <c r="K1310" s="50">
        <v>766199</v>
      </c>
    </row>
    <row r="1311" spans="1:11" x14ac:dyDescent="0.3">
      <c r="A1311" s="51" t="str">
        <f t="shared" si="24"/>
        <v>AIR.DE</v>
      </c>
      <c r="B1311" s="52" t="s">
        <v>382</v>
      </c>
      <c r="C1311" s="50" t="s">
        <v>4935</v>
      </c>
      <c r="D1311" s="50">
        <f>DAX__2019_2020__33[[#This Row],[Open]]*(DAX__2019_2020__33[[#This Row],[Adj Close]]/DAX__2019_2020__33[[#This Row],[Close]])</f>
        <v>87.16771019647517</v>
      </c>
      <c r="E1311" s="50" t="s">
        <v>4936</v>
      </c>
      <c r="F1311" s="50" t="s">
        <v>4937</v>
      </c>
      <c r="G1311" s="50" t="s">
        <v>4938</v>
      </c>
      <c r="H1311" s="50" t="s">
        <v>4939</v>
      </c>
      <c r="I1311" s="50">
        <f>(DAX__2019_2020__33[[#This Row],[Adj Close]]-DAX__2019_2020__33[[#This Row],[Adj Open]])/DAX__2019_2020__33[[#This Row],[Adj Open]]</f>
        <v>-1.8508323699667456E-2</v>
      </c>
      <c r="J1311" s="50">
        <f>DAX__2019_2020__33[[#This Row],[Adj Close]]-DAX__2019_2020__33[[#This Row],[Adj Open]]</f>
        <v>-1.613328196475166</v>
      </c>
      <c r="K1311" s="50">
        <v>616380</v>
      </c>
    </row>
    <row r="1312" spans="1:11" x14ac:dyDescent="0.3">
      <c r="A1312" s="51" t="str">
        <f t="shared" si="24"/>
        <v>AIR.DE</v>
      </c>
      <c r="B1312" s="52" t="s">
        <v>383</v>
      </c>
      <c r="C1312" s="50" t="s">
        <v>4940</v>
      </c>
      <c r="D1312" s="50">
        <f>DAX__2019_2020__33[[#This Row],[Open]]*(DAX__2019_2020__33[[#This Row],[Adj Close]]/DAX__2019_2020__33[[#This Row],[Close]])</f>
        <v>87.501831342283978</v>
      </c>
      <c r="E1312" s="50" t="s">
        <v>4941</v>
      </c>
      <c r="F1312" s="50" t="s">
        <v>4942</v>
      </c>
      <c r="G1312" s="50" t="s">
        <v>4943</v>
      </c>
      <c r="H1312" s="50" t="s">
        <v>4944</v>
      </c>
      <c r="I1312" s="50">
        <f>(DAX__2019_2020__33[[#This Row],[Adj Close]]-DAX__2019_2020__33[[#This Row],[Adj Open]])/DAX__2019_2020__33[[#This Row],[Adj Open]]</f>
        <v>-6.4368336706596779E-2</v>
      </c>
      <c r="J1312" s="50">
        <f>DAX__2019_2020__33[[#This Row],[Adj Close]]-DAX__2019_2020__33[[#This Row],[Adj Open]]</f>
        <v>-5.6323473422839783</v>
      </c>
      <c r="K1312" s="50">
        <v>698705</v>
      </c>
    </row>
    <row r="1313" spans="1:11" x14ac:dyDescent="0.3">
      <c r="A1313" s="51" t="str">
        <f t="shared" si="24"/>
        <v>AIR.DE</v>
      </c>
      <c r="B1313" s="52" t="s">
        <v>384</v>
      </c>
      <c r="C1313" s="50" t="s">
        <v>4945</v>
      </c>
      <c r="D1313" s="50">
        <f>DAX__2019_2020__33[[#This Row],[Open]]*(DAX__2019_2020__33[[#This Row],[Adj Close]]/DAX__2019_2020__33[[#This Row],[Close]])</f>
        <v>73.258678263124622</v>
      </c>
      <c r="E1313" s="50" t="s">
        <v>4946</v>
      </c>
      <c r="F1313" s="50" t="s">
        <v>4947</v>
      </c>
      <c r="G1313" s="50" t="s">
        <v>4948</v>
      </c>
      <c r="H1313" s="50" t="s">
        <v>4949</v>
      </c>
      <c r="I1313" s="50">
        <f>(DAX__2019_2020__33[[#This Row],[Adj Close]]-DAX__2019_2020__33[[#This Row],[Adj Open]])/DAX__2019_2020__33[[#This Row],[Adj Open]]</f>
        <v>-7.4797995173260218E-2</v>
      </c>
      <c r="J1313" s="50">
        <f>DAX__2019_2020__33[[#This Row],[Adj Close]]-DAX__2019_2020__33[[#This Row],[Adj Open]]</f>
        <v>-5.4796022631246188</v>
      </c>
      <c r="K1313" s="50">
        <v>671330</v>
      </c>
    </row>
    <row r="1314" spans="1:11" x14ac:dyDescent="0.3">
      <c r="A1314" s="51" t="str">
        <f t="shared" si="24"/>
        <v>AIR.DE</v>
      </c>
      <c r="B1314" s="52" t="s">
        <v>385</v>
      </c>
      <c r="C1314" s="50" t="s">
        <v>4950</v>
      </c>
      <c r="D1314" s="50">
        <f>DAX__2019_2020__33[[#This Row],[Open]]*(DAX__2019_2020__33[[#This Row],[Adj Close]]/DAX__2019_2020__33[[#This Row],[Close]])</f>
        <v>71.129839349114604</v>
      </c>
      <c r="E1314" s="50" t="s">
        <v>4951</v>
      </c>
      <c r="F1314" s="50" t="s">
        <v>4952</v>
      </c>
      <c r="G1314" s="50" t="s">
        <v>4953</v>
      </c>
      <c r="H1314" s="50" t="s">
        <v>4954</v>
      </c>
      <c r="I1314" s="50">
        <f>(DAX__2019_2020__33[[#This Row],[Adj Close]]-DAX__2019_2020__33[[#This Row],[Adj Open]])/DAX__2019_2020__33[[#This Row],[Adj Open]]</f>
        <v>-2.8184001390845347E-3</v>
      </c>
      <c r="J1314" s="50">
        <f>DAX__2019_2020__33[[#This Row],[Adj Close]]-DAX__2019_2020__33[[#This Row],[Adj Open]]</f>
        <v>-0.20047234911460521</v>
      </c>
      <c r="K1314" s="50">
        <v>637305</v>
      </c>
    </row>
    <row r="1315" spans="1:11" x14ac:dyDescent="0.3">
      <c r="A1315" s="51" t="str">
        <f t="shared" si="24"/>
        <v>AIR.DE</v>
      </c>
      <c r="B1315" s="52" t="s">
        <v>386</v>
      </c>
      <c r="C1315" s="50" t="s">
        <v>4955</v>
      </c>
      <c r="D1315" s="50">
        <f>DAX__2019_2020__33[[#This Row],[Open]]*(DAX__2019_2020__33[[#This Row],[Adj Close]]/DAX__2019_2020__33[[#This Row],[Close]])</f>
        <v>63.664601919731297</v>
      </c>
      <c r="E1315" s="50" t="s">
        <v>4956</v>
      </c>
      <c r="F1315" s="50" t="s">
        <v>4957</v>
      </c>
      <c r="G1315" s="50" t="s">
        <v>4958</v>
      </c>
      <c r="H1315" s="50" t="s">
        <v>4959</v>
      </c>
      <c r="I1315" s="50">
        <f>(DAX__2019_2020__33[[#This Row],[Adj Close]]-DAX__2019_2020__33[[#This Row],[Adj Open]])/DAX__2019_2020__33[[#This Row],[Adj Open]]</f>
        <v>3.3138400565649914E-2</v>
      </c>
      <c r="J1315" s="50">
        <f>DAX__2019_2020__33[[#This Row],[Adj Close]]-DAX__2019_2020__33[[#This Row],[Adj Open]]</f>
        <v>2.1097430802687001</v>
      </c>
      <c r="K1315" s="50">
        <v>1000101</v>
      </c>
    </row>
    <row r="1316" spans="1:11" x14ac:dyDescent="0.3">
      <c r="A1316" s="51" t="str">
        <f t="shared" si="24"/>
        <v>AIR.DE</v>
      </c>
      <c r="B1316" s="52" t="s">
        <v>387</v>
      </c>
      <c r="C1316" s="50" t="s">
        <v>4960</v>
      </c>
      <c r="D1316" s="50">
        <f>DAX__2019_2020__33[[#This Row],[Open]]*(DAX__2019_2020__33[[#This Row],[Adj Close]]/DAX__2019_2020__33[[#This Row],[Close]])</f>
        <v>68.208656200877968</v>
      </c>
      <c r="E1316" s="50" t="s">
        <v>4961</v>
      </c>
      <c r="F1316" s="50" t="s">
        <v>4962</v>
      </c>
      <c r="G1316" s="50" t="s">
        <v>4963</v>
      </c>
      <c r="H1316" s="50" t="s">
        <v>4964</v>
      </c>
      <c r="I1316" s="50">
        <f>(DAX__2019_2020__33[[#This Row],[Adj Close]]-DAX__2019_2020__33[[#This Row],[Adj Open]])/DAX__2019_2020__33[[#This Row],[Adj Open]]</f>
        <v>-0.11854439965896714</v>
      </c>
      <c r="J1316" s="50">
        <f>DAX__2019_2020__33[[#This Row],[Adj Close]]-DAX__2019_2020__33[[#This Row],[Adj Open]]</f>
        <v>-8.0857542008779646</v>
      </c>
      <c r="K1316" s="50">
        <v>302379</v>
      </c>
    </row>
    <row r="1317" spans="1:11" x14ac:dyDescent="0.3">
      <c r="A1317" s="51" t="str">
        <f t="shared" si="24"/>
        <v>AIR.DE</v>
      </c>
      <c r="B1317" s="52" t="s">
        <v>388</v>
      </c>
      <c r="C1317" s="50" t="s">
        <v>4965</v>
      </c>
      <c r="D1317" s="50">
        <f>DAX__2019_2020__33[[#This Row],[Open]]*(DAX__2019_2020__33[[#This Row],[Adj Close]]/DAX__2019_2020__33[[#This Row],[Close]])</f>
        <v>55.177891621159006</v>
      </c>
      <c r="E1317" s="50" t="s">
        <v>4966</v>
      </c>
      <c r="F1317" s="50" t="s">
        <v>4967</v>
      </c>
      <c r="G1317" s="50" t="s">
        <v>688</v>
      </c>
      <c r="H1317" s="50" t="s">
        <v>4968</v>
      </c>
      <c r="I1317" s="50">
        <f>(DAX__2019_2020__33[[#This Row],[Adj Close]]-DAX__2019_2020__33[[#This Row],[Adj Open]])/DAX__2019_2020__33[[#This Row],[Adj Open]]</f>
        <v>-0.14532867033440605</v>
      </c>
      <c r="J1317" s="50">
        <f>DAX__2019_2020__33[[#This Row],[Adj Close]]-DAX__2019_2020__33[[#This Row],[Adj Open]]</f>
        <v>-8.0189296211590033</v>
      </c>
      <c r="K1317" s="50">
        <v>711077</v>
      </c>
    </row>
    <row r="1318" spans="1:11" x14ac:dyDescent="0.3">
      <c r="A1318" s="51" t="str">
        <f t="shared" si="24"/>
        <v>AIR.DE</v>
      </c>
      <c r="B1318" s="52" t="s">
        <v>389</v>
      </c>
      <c r="C1318" s="50" t="s">
        <v>733</v>
      </c>
      <c r="D1318" s="50">
        <f>DAX__2019_2020__33[[#This Row],[Open]]*(DAX__2019_2020__33[[#This Row],[Adj Close]]/DAX__2019_2020__33[[#This Row],[Close]])</f>
        <v>48.629096427358476</v>
      </c>
      <c r="E1318" s="50" t="s">
        <v>4969</v>
      </c>
      <c r="F1318" s="50" t="s">
        <v>4970</v>
      </c>
      <c r="G1318" s="50" t="s">
        <v>4971</v>
      </c>
      <c r="H1318" s="50" t="s">
        <v>4972</v>
      </c>
      <c r="I1318" s="50">
        <f>(DAX__2019_2020__33[[#This Row],[Adj Close]]-DAX__2019_2020__33[[#This Row],[Adj Open]])/DAX__2019_2020__33[[#This Row],[Adj Open]]</f>
        <v>6.0659600719662379E-2</v>
      </c>
      <c r="J1318" s="50">
        <f>DAX__2019_2020__33[[#This Row],[Adj Close]]-DAX__2019_2020__33[[#This Row],[Adj Open]]</f>
        <v>2.9498215726415253</v>
      </c>
      <c r="K1318" s="50">
        <v>791962</v>
      </c>
    </row>
    <row r="1319" spans="1:11" x14ac:dyDescent="0.3">
      <c r="A1319" s="51" t="str">
        <f t="shared" si="24"/>
        <v>AIR.DE</v>
      </c>
      <c r="B1319" s="52" t="s">
        <v>390</v>
      </c>
      <c r="C1319" s="50" t="s">
        <v>4973</v>
      </c>
      <c r="D1319" s="50">
        <f>DAX__2019_2020__33[[#This Row],[Open]]*(DAX__2019_2020__33[[#This Row],[Adj Close]]/DAX__2019_2020__33[[#This Row],[Close]])</f>
        <v>59.569214565512361</v>
      </c>
      <c r="E1319" s="50" t="s">
        <v>4974</v>
      </c>
      <c r="F1319" s="50" t="s">
        <v>4975</v>
      </c>
      <c r="G1319" s="50" t="s">
        <v>4976</v>
      </c>
      <c r="H1319" s="50" t="s">
        <v>4977</v>
      </c>
      <c r="I1319" s="50">
        <f>(DAX__2019_2020__33[[#This Row],[Adj Close]]-DAX__2019_2020__33[[#This Row],[Adj Open]])/DAX__2019_2020__33[[#This Row],[Adj Open]]</f>
        <v>1.8589726968277875E-2</v>
      </c>
      <c r="J1319" s="50">
        <f>DAX__2019_2020__33[[#This Row],[Adj Close]]-DAX__2019_2020__33[[#This Row],[Adj Open]]</f>
        <v>1.1073754344876363</v>
      </c>
      <c r="K1319" s="50">
        <v>1649595</v>
      </c>
    </row>
    <row r="1320" spans="1:11" x14ac:dyDescent="0.3">
      <c r="A1320" s="51" t="str">
        <f t="shared" si="24"/>
        <v>AIR.DE</v>
      </c>
      <c r="B1320" s="52" t="s">
        <v>391</v>
      </c>
      <c r="C1320" s="50" t="s">
        <v>4978</v>
      </c>
      <c r="D1320" s="50">
        <f>DAX__2019_2020__33[[#This Row],[Open]]*(DAX__2019_2020__33[[#This Row],[Adj Close]]/DAX__2019_2020__33[[#This Row],[Close]])</f>
        <v>55.674304796414667</v>
      </c>
      <c r="E1320" s="50" t="s">
        <v>4979</v>
      </c>
      <c r="F1320" s="50" t="s">
        <v>4980</v>
      </c>
      <c r="G1320" s="50" t="s">
        <v>4981</v>
      </c>
      <c r="H1320" s="50" t="s">
        <v>4982</v>
      </c>
      <c r="I1320" s="50">
        <f>(DAX__2019_2020__33[[#This Row],[Adj Close]]-DAX__2019_2020__33[[#This Row],[Adj Open]])/DAX__2019_2020__33[[#This Row],[Adj Open]]</f>
        <v>-5.4526766117969805E-2</v>
      </c>
      <c r="J1320" s="50">
        <f>DAX__2019_2020__33[[#This Row],[Adj Close]]-DAX__2019_2020__33[[#This Row],[Adj Open]]</f>
        <v>-3.0357397964146671</v>
      </c>
      <c r="K1320" s="50">
        <v>719024</v>
      </c>
    </row>
    <row r="1321" spans="1:11" x14ac:dyDescent="0.3">
      <c r="A1321" s="51" t="str">
        <f t="shared" si="24"/>
        <v>AIR.DE</v>
      </c>
      <c r="B1321" s="52" t="s">
        <v>392</v>
      </c>
      <c r="C1321" s="50" t="s">
        <v>4983</v>
      </c>
      <c r="D1321" s="50">
        <f>DAX__2019_2020__33[[#This Row],[Open]]*(DAX__2019_2020__33[[#This Row],[Adj Close]]/DAX__2019_2020__33[[#This Row],[Close]])</f>
        <v>57.316280925894411</v>
      </c>
      <c r="E1321" s="50" t="s">
        <v>4984</v>
      </c>
      <c r="F1321" s="50" t="s">
        <v>4985</v>
      </c>
      <c r="G1321" s="50" t="s">
        <v>4986</v>
      </c>
      <c r="H1321" s="50" t="s">
        <v>4987</v>
      </c>
      <c r="I1321" s="50">
        <f>(DAX__2019_2020__33[[#This Row],[Adj Close]]-DAX__2019_2020__33[[#This Row],[Adj Open]])/DAX__2019_2020__33[[#This Row],[Adj Open]]</f>
        <v>-7.0619619076955062E-2</v>
      </c>
      <c r="J1321" s="50">
        <f>DAX__2019_2020__33[[#This Row],[Adj Close]]-DAX__2019_2020__33[[#This Row],[Adj Open]]</f>
        <v>-4.0476539258944086</v>
      </c>
      <c r="K1321" s="50">
        <v>979522</v>
      </c>
    </row>
    <row r="1322" spans="1:11" x14ac:dyDescent="0.3">
      <c r="A1322" s="51" t="str">
        <f t="shared" si="24"/>
        <v>AIR.DE</v>
      </c>
      <c r="B1322" s="52" t="s">
        <v>393</v>
      </c>
      <c r="C1322" s="50" t="s">
        <v>4988</v>
      </c>
      <c r="D1322" s="50">
        <f>DAX__2019_2020__33[[#This Row],[Open]]*(DAX__2019_2020__33[[#This Row],[Adj Close]]/DAX__2019_2020__33[[#This Row],[Close]])</f>
        <v>57.812688783773091</v>
      </c>
      <c r="E1322" s="50" t="s">
        <v>4989</v>
      </c>
      <c r="F1322" s="50" t="s">
        <v>4990</v>
      </c>
      <c r="G1322" s="50" t="s">
        <v>4991</v>
      </c>
      <c r="H1322" s="50" t="s">
        <v>4992</v>
      </c>
      <c r="I1322" s="50">
        <f>(DAX__2019_2020__33[[#This Row],[Adj Close]]-DAX__2019_2020__33[[#This Row],[Adj Open]])/DAX__2019_2020__33[[#This Row],[Adj Open]]</f>
        <v>-7.9260071346432086E-3</v>
      </c>
      <c r="J1322" s="50">
        <f>DAX__2019_2020__33[[#This Row],[Adj Close]]-DAX__2019_2020__33[[#This Row],[Adj Open]]</f>
        <v>-0.45822378377309292</v>
      </c>
      <c r="K1322" s="50">
        <v>1172370</v>
      </c>
    </row>
    <row r="1323" spans="1:11" x14ac:dyDescent="0.3">
      <c r="A1323" s="51" t="str">
        <f t="shared" si="24"/>
        <v>AIR.DE</v>
      </c>
      <c r="B1323" s="52" t="s">
        <v>394</v>
      </c>
      <c r="C1323" s="50" t="s">
        <v>4993</v>
      </c>
      <c r="D1323" s="50">
        <f>DAX__2019_2020__33[[#This Row],[Open]]*(DAX__2019_2020__33[[#This Row],[Adj Close]]/DAX__2019_2020__33[[#This Row],[Close]])</f>
        <v>56.676672034744421</v>
      </c>
      <c r="E1323" s="50" t="s">
        <v>4994</v>
      </c>
      <c r="F1323" s="50" t="s">
        <v>4995</v>
      </c>
      <c r="G1323" s="50" t="s">
        <v>4996</v>
      </c>
      <c r="H1323" s="50" t="s">
        <v>4997</v>
      </c>
      <c r="I1323" s="50">
        <f>(DAX__2019_2020__33[[#This Row],[Adj Close]]-DAX__2019_2020__33[[#This Row],[Adj Open]])/DAX__2019_2020__33[[#This Row],[Adj Open]]</f>
        <v>0.22115548629199075</v>
      </c>
      <c r="J1323" s="50">
        <f>DAX__2019_2020__33[[#This Row],[Adj Close]]-DAX__2019_2020__33[[#This Row],[Adj Open]]</f>
        <v>12.534356965255576</v>
      </c>
      <c r="K1323" s="50">
        <v>1030000</v>
      </c>
    </row>
    <row r="1324" spans="1:11" x14ac:dyDescent="0.3">
      <c r="A1324" s="51" t="str">
        <f t="shared" si="24"/>
        <v>AIR.DE</v>
      </c>
      <c r="B1324" s="52" t="s">
        <v>395</v>
      </c>
      <c r="C1324" s="50" t="s">
        <v>4998</v>
      </c>
      <c r="D1324" s="50">
        <f>DAX__2019_2020__33[[#This Row],[Open]]*(DAX__2019_2020__33[[#This Row],[Adj Close]]/DAX__2019_2020__33[[#This Row],[Close]])</f>
        <v>68.924637366628048</v>
      </c>
      <c r="E1324" s="50" t="s">
        <v>4999</v>
      </c>
      <c r="F1324" s="50" t="s">
        <v>5000</v>
      </c>
      <c r="G1324" s="50" t="s">
        <v>5001</v>
      </c>
      <c r="H1324" s="50" t="s">
        <v>5002</v>
      </c>
      <c r="I1324" s="50">
        <f>(DAX__2019_2020__33[[#This Row],[Adj Close]]-DAX__2019_2020__33[[#This Row],[Adj Open]])/DAX__2019_2020__33[[#This Row],[Adj Open]]</f>
        <v>-5.5263132490157837E-2</v>
      </c>
      <c r="J1324" s="50">
        <f>DAX__2019_2020__33[[#This Row],[Adj Close]]-DAX__2019_2020__33[[#This Row],[Adj Open]]</f>
        <v>-3.8089913666280495</v>
      </c>
      <c r="K1324" s="50">
        <v>587428</v>
      </c>
    </row>
    <row r="1325" spans="1:11" x14ac:dyDescent="0.3">
      <c r="A1325" s="51" t="str">
        <f t="shared" si="24"/>
        <v>AIR.DE</v>
      </c>
      <c r="B1325" s="52" t="s">
        <v>396</v>
      </c>
      <c r="C1325" s="50" t="s">
        <v>5003</v>
      </c>
      <c r="D1325" s="50">
        <f>DAX__2019_2020__33[[#This Row],[Open]]*(DAX__2019_2020__33[[#This Row],[Adj Close]]/DAX__2019_2020__33[[#This Row],[Close]])</f>
        <v>64.915171081967216</v>
      </c>
      <c r="E1325" s="50" t="s">
        <v>4974</v>
      </c>
      <c r="F1325" s="50" t="s">
        <v>5004</v>
      </c>
      <c r="G1325" s="50" t="s">
        <v>5005</v>
      </c>
      <c r="H1325" s="50" t="s">
        <v>5006</v>
      </c>
      <c r="I1325" s="50">
        <f>(DAX__2019_2020__33[[#This Row],[Adj Close]]-DAX__2019_2020__33[[#This Row],[Adj Open]])/DAX__2019_2020__33[[#This Row],[Adj Open]]</f>
        <v>-0.10294117647058833</v>
      </c>
      <c r="J1325" s="50">
        <f>DAX__2019_2020__33[[#This Row],[Adj Close]]-DAX__2019_2020__33[[#This Row],[Adj Open]]</f>
        <v>-6.6824440819672191</v>
      </c>
      <c r="K1325" s="50">
        <v>596797</v>
      </c>
    </row>
    <row r="1326" spans="1:11" x14ac:dyDescent="0.3">
      <c r="A1326" s="51" t="str">
        <f t="shared" si="24"/>
        <v>AIR.DE</v>
      </c>
      <c r="B1326" s="52" t="s">
        <v>397</v>
      </c>
      <c r="C1326" s="50" t="s">
        <v>5007</v>
      </c>
      <c r="D1326" s="50">
        <f>DAX__2019_2020__33[[#This Row],[Open]]*(DAX__2019_2020__33[[#This Row],[Adj Close]]/DAX__2019_2020__33[[#This Row],[Close]])</f>
        <v>60.953436090787946</v>
      </c>
      <c r="E1326" s="50" t="s">
        <v>5008</v>
      </c>
      <c r="F1326" s="50" t="s">
        <v>5009</v>
      </c>
      <c r="G1326" s="50" t="s">
        <v>5010</v>
      </c>
      <c r="H1326" s="50" t="s">
        <v>5011</v>
      </c>
      <c r="I1326" s="50">
        <f>(DAX__2019_2020__33[[#This Row],[Adj Close]]-DAX__2019_2020__33[[#This Row],[Adj Open]])/DAX__2019_2020__33[[#This Row],[Adj Open]]</f>
        <v>-6.7345327089908508E-2</v>
      </c>
      <c r="J1326" s="50">
        <f>DAX__2019_2020__33[[#This Row],[Adj Close]]-DAX__2019_2020__33[[#This Row],[Adj Open]]</f>
        <v>-4.1049290907879481</v>
      </c>
      <c r="K1326" s="50">
        <v>802581</v>
      </c>
    </row>
    <row r="1327" spans="1:11" x14ac:dyDescent="0.3">
      <c r="A1327" s="51" t="str">
        <f t="shared" si="24"/>
        <v>AIR.DE</v>
      </c>
      <c r="B1327" s="52" t="s">
        <v>398</v>
      </c>
      <c r="C1327" s="50" t="s">
        <v>5012</v>
      </c>
      <c r="D1327" s="50">
        <f>DAX__2019_2020__33[[#This Row],[Open]]*(DAX__2019_2020__33[[#This Row],[Adj Close]]/DAX__2019_2020__33[[#This Row],[Close]])</f>
        <v>55.932056197171249</v>
      </c>
      <c r="E1327" s="50" t="s">
        <v>4966</v>
      </c>
      <c r="F1327" s="50" t="s">
        <v>5013</v>
      </c>
      <c r="G1327" s="50" t="s">
        <v>5014</v>
      </c>
      <c r="H1327" s="50" t="s">
        <v>5015</v>
      </c>
      <c r="I1327" s="50">
        <f>(DAX__2019_2020__33[[#This Row],[Adj Close]]-DAX__2019_2020__33[[#This Row],[Adj Open]])/DAX__2019_2020__33[[#This Row],[Adj Open]]</f>
        <v>-0.10735622119815671</v>
      </c>
      <c r="J1327" s="50">
        <f>DAX__2019_2020__33[[#This Row],[Adj Close]]-DAX__2019_2020__33[[#This Row],[Adj Open]]</f>
        <v>-6.0046541971712486</v>
      </c>
      <c r="K1327" s="50">
        <v>885137</v>
      </c>
    </row>
    <row r="1328" spans="1:11" x14ac:dyDescent="0.3">
      <c r="A1328" s="51" t="str">
        <f t="shared" si="24"/>
        <v>AIR.DE</v>
      </c>
      <c r="B1328" s="52" t="s">
        <v>399</v>
      </c>
      <c r="C1328" s="50" t="s">
        <v>5016</v>
      </c>
      <c r="D1328" s="50">
        <f>DAX__2019_2020__33[[#This Row],[Open]]*(DAX__2019_2020__33[[#This Row],[Adj Close]]/DAX__2019_2020__33[[#This Row],[Close]])</f>
        <v>52.218525627303777</v>
      </c>
      <c r="E1328" s="50" t="s">
        <v>5017</v>
      </c>
      <c r="F1328" s="50" t="s">
        <v>5018</v>
      </c>
      <c r="G1328" s="50" t="s">
        <v>2273</v>
      </c>
      <c r="H1328" s="50" t="s">
        <v>5019</v>
      </c>
      <c r="I1328" s="50">
        <f>(DAX__2019_2020__33[[#This Row],[Adj Close]]-DAX__2019_2020__33[[#This Row],[Adj Open]])/DAX__2019_2020__33[[#This Row],[Adj Open]]</f>
        <v>-7.4954349635203851E-2</v>
      </c>
      <c r="J1328" s="50">
        <f>DAX__2019_2020__33[[#This Row],[Adj Close]]-DAX__2019_2020__33[[#This Row],[Adj Open]]</f>
        <v>-3.91400562730378</v>
      </c>
      <c r="K1328" s="50">
        <v>480341</v>
      </c>
    </row>
    <row r="1329" spans="1:11" x14ac:dyDescent="0.3">
      <c r="A1329" s="51" t="str">
        <f t="shared" si="24"/>
        <v>AIR.DE</v>
      </c>
      <c r="B1329" s="52" t="s">
        <v>400</v>
      </c>
      <c r="C1329" s="50" t="s">
        <v>5020</v>
      </c>
      <c r="D1329" s="50">
        <f>DAX__2019_2020__33[[#This Row],[Open]]*(DAX__2019_2020__33[[#This Row],[Adj Close]]/DAX__2019_2020__33[[#This Row],[Close]])</f>
        <v>48.638647372259385</v>
      </c>
      <c r="E1329" s="50" t="s">
        <v>5021</v>
      </c>
      <c r="F1329" s="50" t="s">
        <v>5022</v>
      </c>
      <c r="G1329" s="50" t="s">
        <v>5022</v>
      </c>
      <c r="H1329" s="50" t="s">
        <v>5023</v>
      </c>
      <c r="I1329" s="50">
        <f>(DAX__2019_2020__33[[#This Row],[Adj Close]]-DAX__2019_2020__33[[#This Row],[Adj Open]])/DAX__2019_2020__33[[#This Row],[Adj Open]]</f>
        <v>-2.6692855217019539E-2</v>
      </c>
      <c r="J1329" s="50">
        <f>DAX__2019_2020__33[[#This Row],[Adj Close]]-DAX__2019_2020__33[[#This Row],[Adj Open]]</f>
        <v>-1.2983043722593877</v>
      </c>
      <c r="K1329" s="50">
        <v>418648</v>
      </c>
    </row>
    <row r="1330" spans="1:11" x14ac:dyDescent="0.3">
      <c r="A1330" s="51" t="str">
        <f t="shared" si="24"/>
        <v>AIR.DE</v>
      </c>
      <c r="B1330" s="52" t="s">
        <v>401</v>
      </c>
      <c r="C1330" s="50" t="s">
        <v>5024</v>
      </c>
      <c r="D1330" s="50">
        <f>DAX__2019_2020__33[[#This Row],[Open]]*(DAX__2019_2020__33[[#This Row],[Adj Close]]/DAX__2019_2020__33[[#This Row],[Close]])</f>
        <v>51.025232773929602</v>
      </c>
      <c r="E1330" s="50" t="s">
        <v>5025</v>
      </c>
      <c r="F1330" s="50" t="s">
        <v>774</v>
      </c>
      <c r="G1330" s="50" t="s">
        <v>5026</v>
      </c>
      <c r="H1330" s="50" t="s">
        <v>5027</v>
      </c>
      <c r="I1330" s="50">
        <f>(DAX__2019_2020__33[[#This Row],[Adj Close]]-DAX__2019_2020__33[[#This Row],[Adj Open]])/DAX__2019_2020__33[[#This Row],[Adj Open]]</f>
        <v>1.1224882858282374E-3</v>
      </c>
      <c r="J1330" s="50">
        <f>DAX__2019_2020__33[[#This Row],[Adj Close]]-DAX__2019_2020__33[[#This Row],[Adj Open]]</f>
        <v>5.7275226070395036E-2</v>
      </c>
      <c r="K1330" s="50">
        <v>493334</v>
      </c>
    </row>
    <row r="1331" spans="1:11" x14ac:dyDescent="0.3">
      <c r="A1331" s="51" t="str">
        <f t="shared" si="24"/>
        <v>AIR.DE</v>
      </c>
      <c r="B1331" s="52" t="s">
        <v>402</v>
      </c>
      <c r="C1331" s="50" t="s">
        <v>4957</v>
      </c>
      <c r="D1331" s="50">
        <f>DAX__2019_2020__33[[#This Row],[Open]]*(DAX__2019_2020__33[[#This Row],[Adj Close]]/DAX__2019_2020__33[[#This Row],[Close]])</f>
        <v>54.509647000000001</v>
      </c>
      <c r="E1331" s="50" t="s">
        <v>5028</v>
      </c>
      <c r="F1331" s="50" t="s">
        <v>5029</v>
      </c>
      <c r="G1331" s="50" t="s">
        <v>4957</v>
      </c>
      <c r="H1331" s="50" t="s">
        <v>5030</v>
      </c>
      <c r="I1331" s="50">
        <f>(DAX__2019_2020__33[[#This Row],[Adj Close]]-DAX__2019_2020__33[[#This Row],[Adj Open]])/DAX__2019_2020__33[[#This Row],[Adj Open]]</f>
        <v>0</v>
      </c>
      <c r="J1331" s="50">
        <f>DAX__2019_2020__33[[#This Row],[Adj Close]]-DAX__2019_2020__33[[#This Row],[Adj Open]]</f>
        <v>0</v>
      </c>
      <c r="K1331" s="50">
        <v>537687</v>
      </c>
    </row>
    <row r="1332" spans="1:11" x14ac:dyDescent="0.3">
      <c r="A1332" s="51" t="str">
        <f t="shared" ref="A1332:A1395" si="25">"AIR.DE"</f>
        <v>AIR.DE</v>
      </c>
      <c r="B1332" s="52" t="s">
        <v>403</v>
      </c>
      <c r="C1332" s="50" t="s">
        <v>5031</v>
      </c>
      <c r="D1332" s="50">
        <f>DAX__2019_2020__33[[#This Row],[Open]]*(DAX__2019_2020__33[[#This Row],[Adj Close]]/DAX__2019_2020__33[[#This Row],[Close]])</f>
        <v>54.032329582909796</v>
      </c>
      <c r="E1332" s="50" t="s">
        <v>5028</v>
      </c>
      <c r="F1332" s="50" t="s">
        <v>5032</v>
      </c>
      <c r="G1332" s="50" t="s">
        <v>5028</v>
      </c>
      <c r="H1332" s="50" t="s">
        <v>5033</v>
      </c>
      <c r="I1332" s="50">
        <f>(DAX__2019_2020__33[[#This Row],[Adj Close]]-DAX__2019_2020__33[[#This Row],[Adj Open]])/DAX__2019_2020__33[[#This Row],[Adj Open]]</f>
        <v>5.6537122139120842E-2</v>
      </c>
      <c r="J1332" s="50">
        <f>DAX__2019_2020__33[[#This Row],[Adj Close]]-DAX__2019_2020__33[[#This Row],[Adj Open]]</f>
        <v>3.0548324170902035</v>
      </c>
      <c r="K1332" s="50">
        <v>300513</v>
      </c>
    </row>
    <row r="1333" spans="1:11" x14ac:dyDescent="0.3">
      <c r="A1333" s="51" t="str">
        <f t="shared" si="25"/>
        <v>AIR.DE</v>
      </c>
      <c r="B1333" s="52" t="s">
        <v>404</v>
      </c>
      <c r="C1333" s="50" t="s">
        <v>5034</v>
      </c>
      <c r="D1333" s="50">
        <f>DAX__2019_2020__33[[#This Row],[Open]]*(DAX__2019_2020__33[[#This Row],[Adj Close]]/DAX__2019_2020__33[[#This Row],[Close]])</f>
        <v>59.664677300043934</v>
      </c>
      <c r="E1333" s="50" t="s">
        <v>5035</v>
      </c>
      <c r="F1333" s="50" t="s">
        <v>5036</v>
      </c>
      <c r="G1333" s="50" t="s">
        <v>5037</v>
      </c>
      <c r="H1333" s="50" t="s">
        <v>5038</v>
      </c>
      <c r="I1333" s="50">
        <f>(DAX__2019_2020__33[[#This Row],[Adj Close]]-DAX__2019_2020__33[[#This Row],[Adj Open]])/DAX__2019_2020__33[[#This Row],[Adj Open]]</f>
        <v>-2.4960015999999995E-2</v>
      </c>
      <c r="J1333" s="50">
        <f>DAX__2019_2020__33[[#This Row],[Adj Close]]-DAX__2019_2020__33[[#This Row],[Adj Open]]</f>
        <v>-1.489231300043933</v>
      </c>
      <c r="K1333" s="50">
        <v>611825</v>
      </c>
    </row>
    <row r="1334" spans="1:11" x14ac:dyDescent="0.3">
      <c r="A1334" s="51" t="str">
        <f t="shared" si="25"/>
        <v>AIR.DE</v>
      </c>
      <c r="B1334" s="52" t="s">
        <v>405</v>
      </c>
      <c r="C1334" s="50" t="s">
        <v>5039</v>
      </c>
      <c r="D1334" s="50">
        <f>DAX__2019_2020__33[[#This Row],[Open]]*(DAX__2019_2020__33[[#This Row],[Adj Close]]/DAX__2019_2020__33[[#This Row],[Close]])</f>
        <v>59.282822275730304</v>
      </c>
      <c r="E1334" s="50" t="s">
        <v>5040</v>
      </c>
      <c r="F1334" s="50" t="s">
        <v>5041</v>
      </c>
      <c r="G1334" s="50" t="s">
        <v>4962</v>
      </c>
      <c r="H1334" s="50" t="s">
        <v>5042</v>
      </c>
      <c r="I1334" s="50">
        <f>(DAX__2019_2020__33[[#This Row],[Adj Close]]-DAX__2019_2020__33[[#This Row],[Adj Open]])/DAX__2019_2020__33[[#This Row],[Adj Open]]</f>
        <v>-3.3816394003748605E-2</v>
      </c>
      <c r="J1334" s="50">
        <f>DAX__2019_2020__33[[#This Row],[Adj Close]]-DAX__2019_2020__33[[#This Row],[Adj Open]]</f>
        <v>-2.0047312757303004</v>
      </c>
      <c r="K1334" s="50">
        <v>190742</v>
      </c>
    </row>
    <row r="1335" spans="1:11" x14ac:dyDescent="0.3">
      <c r="A1335" s="51" t="str">
        <f t="shared" si="25"/>
        <v>AIR.DE</v>
      </c>
      <c r="B1335" s="52" t="s">
        <v>406</v>
      </c>
      <c r="C1335" s="50" t="s">
        <v>5043</v>
      </c>
      <c r="D1335" s="50">
        <f>DAX__2019_2020__33[[#This Row],[Open]]*(DAX__2019_2020__33[[#This Row],[Adj Close]]/DAX__2019_2020__33[[#This Row],[Close]])</f>
        <v>57.974973141531024</v>
      </c>
      <c r="E1335" s="50" t="s">
        <v>5044</v>
      </c>
      <c r="F1335" s="50" t="s">
        <v>5045</v>
      </c>
      <c r="G1335" s="50" t="s">
        <v>5046</v>
      </c>
      <c r="H1335" s="50" t="s">
        <v>5047</v>
      </c>
      <c r="I1335" s="50">
        <f>(DAX__2019_2020__33[[#This Row],[Adj Close]]-DAX__2019_2020__33[[#This Row],[Adj Open]])/DAX__2019_2020__33[[#This Row],[Adj Open]]</f>
        <v>-9.5998649761238175E-2</v>
      </c>
      <c r="J1335" s="50">
        <f>DAX__2019_2020__33[[#This Row],[Adj Close]]-DAX__2019_2020__33[[#This Row],[Adj Open]]</f>
        <v>-5.565519141531027</v>
      </c>
      <c r="K1335" s="50">
        <v>379341</v>
      </c>
    </row>
    <row r="1336" spans="1:11" x14ac:dyDescent="0.3">
      <c r="A1336" s="51" t="str">
        <f t="shared" si="25"/>
        <v>AIR.DE</v>
      </c>
      <c r="B1336" s="52" t="s">
        <v>407</v>
      </c>
      <c r="C1336" s="50" t="s">
        <v>5048</v>
      </c>
      <c r="D1336" s="50">
        <f>DAX__2019_2020__33[[#This Row],[Open]]*(DAX__2019_2020__33[[#This Row],[Adj Close]]/DAX__2019_2020__33[[#This Row],[Close]])</f>
        <v>53.955959017560204</v>
      </c>
      <c r="E1336" s="50" t="s">
        <v>5049</v>
      </c>
      <c r="F1336" s="50" t="s">
        <v>5050</v>
      </c>
      <c r="G1336" s="50" t="s">
        <v>5051</v>
      </c>
      <c r="H1336" s="50" t="s">
        <v>5052</v>
      </c>
      <c r="I1336" s="50">
        <f>(DAX__2019_2020__33[[#This Row],[Adj Close]]-DAX__2019_2020__33[[#This Row],[Adj Open]])/DAX__2019_2020__33[[#This Row],[Adj Open]]</f>
        <v>-5.6971001415428171E-2</v>
      </c>
      <c r="J1336" s="50">
        <f>DAX__2019_2020__33[[#This Row],[Adj Close]]-DAX__2019_2020__33[[#This Row],[Adj Open]]</f>
        <v>-3.0739250175602066</v>
      </c>
      <c r="K1336" s="50">
        <v>275712</v>
      </c>
    </row>
    <row r="1337" spans="1:11" x14ac:dyDescent="0.3">
      <c r="A1337" s="51" t="str">
        <f t="shared" si="25"/>
        <v>AIR.DE</v>
      </c>
      <c r="B1337" s="52" t="s">
        <v>408</v>
      </c>
      <c r="C1337" s="50" t="s">
        <v>5053</v>
      </c>
      <c r="D1337" s="50">
        <f>DAX__2019_2020__33[[#This Row],[Open]]*(DAX__2019_2020__33[[#This Row],[Adj Close]]/DAX__2019_2020__33[[#This Row],[Close]])</f>
        <v>55.502467881335939</v>
      </c>
      <c r="E1337" s="50" t="s">
        <v>5054</v>
      </c>
      <c r="F1337" s="50" t="s">
        <v>5055</v>
      </c>
      <c r="G1337" s="50" t="s">
        <v>5056</v>
      </c>
      <c r="H1337" s="50" t="s">
        <v>5057</v>
      </c>
      <c r="I1337" s="50">
        <f>(DAX__2019_2020__33[[#This Row],[Adj Close]]-DAX__2019_2020__33[[#This Row],[Adj Open]])/DAX__2019_2020__33[[#This Row],[Adj Open]]</f>
        <v>-2.2187840078910278E-2</v>
      </c>
      <c r="J1337" s="50">
        <f>DAX__2019_2020__33[[#This Row],[Adj Close]]-DAX__2019_2020__33[[#This Row],[Adj Open]]</f>
        <v>-1.231479881335936</v>
      </c>
      <c r="K1337" s="50">
        <v>557016</v>
      </c>
    </row>
    <row r="1338" spans="1:11" x14ac:dyDescent="0.3">
      <c r="A1338" s="51" t="str">
        <f t="shared" si="25"/>
        <v>AIR.DE</v>
      </c>
      <c r="B1338" s="52" t="s">
        <v>409</v>
      </c>
      <c r="C1338" s="50" t="s">
        <v>5058</v>
      </c>
      <c r="D1338" s="50">
        <f>DAX__2019_2020__33[[#This Row],[Open]]*(DAX__2019_2020__33[[#This Row],[Adj Close]]/DAX__2019_2020__33[[#This Row],[Close]])</f>
        <v>56.991934492816128</v>
      </c>
      <c r="E1338" s="50" t="s">
        <v>5059</v>
      </c>
      <c r="F1338" s="50" t="s">
        <v>5060</v>
      </c>
      <c r="G1338" s="50" t="s">
        <v>5061</v>
      </c>
      <c r="H1338" s="50" t="s">
        <v>5062</v>
      </c>
      <c r="I1338" s="50">
        <f>(DAX__2019_2020__33[[#This Row],[Adj Close]]-DAX__2019_2020__33[[#This Row],[Adj Open]])/DAX__2019_2020__33[[#This Row],[Adj Open]]</f>
        <v>-3.6498874995694847E-2</v>
      </c>
      <c r="J1338" s="50">
        <f>DAX__2019_2020__33[[#This Row],[Adj Close]]-DAX__2019_2020__33[[#This Row],[Adj Open]]</f>
        <v>-2.080141492816125</v>
      </c>
      <c r="K1338" s="50">
        <v>342012</v>
      </c>
    </row>
    <row r="1339" spans="1:11" x14ac:dyDescent="0.3">
      <c r="A1339" s="51" t="str">
        <f t="shared" si="25"/>
        <v>AIR.DE</v>
      </c>
      <c r="B1339" s="52" t="s">
        <v>410</v>
      </c>
      <c r="C1339" s="50" t="s">
        <v>5063</v>
      </c>
      <c r="D1339" s="50">
        <f>DAX__2019_2020__33[[#This Row],[Open]]*(DAX__2019_2020__33[[#This Row],[Adj Close]]/DAX__2019_2020__33[[#This Row],[Close]])</f>
        <v>54.714626372039284</v>
      </c>
      <c r="E1339" s="50" t="s">
        <v>5063</v>
      </c>
      <c r="F1339" s="50" t="s">
        <v>5064</v>
      </c>
      <c r="G1339" s="50" t="s">
        <v>5065</v>
      </c>
      <c r="H1339" s="50" t="s">
        <v>5066</v>
      </c>
      <c r="I1339" s="50">
        <f>(DAX__2019_2020__33[[#This Row],[Adj Close]]-DAX__2019_2020__33[[#This Row],[Adj Open]])/DAX__2019_2020__33[[#This Row],[Adj Open]]</f>
        <v>-6.4324324324324389E-2</v>
      </c>
      <c r="J1339" s="50">
        <f>DAX__2019_2020__33[[#This Row],[Adj Close]]-DAX__2019_2020__33[[#This Row],[Adj Open]]</f>
        <v>-3.5194813720392872</v>
      </c>
      <c r="K1339" s="50">
        <v>378390</v>
      </c>
    </row>
    <row r="1340" spans="1:11" x14ac:dyDescent="0.3">
      <c r="A1340" s="51" t="str">
        <f t="shared" si="25"/>
        <v>AIR.DE</v>
      </c>
      <c r="B1340" s="52" t="s">
        <v>411</v>
      </c>
      <c r="C1340" s="50" t="s">
        <v>5050</v>
      </c>
      <c r="D1340" s="50">
        <f>DAX__2019_2020__33[[#This Row],[Open]]*(DAX__2019_2020__33[[#This Row],[Adj Close]]/DAX__2019_2020__33[[#This Row],[Close]])</f>
        <v>51.993684225103706</v>
      </c>
      <c r="E1340" s="50" t="s">
        <v>5067</v>
      </c>
      <c r="F1340" s="50" t="s">
        <v>5068</v>
      </c>
      <c r="G1340" s="50" t="s">
        <v>5069</v>
      </c>
      <c r="H1340" s="50" t="s">
        <v>5070</v>
      </c>
      <c r="I1340" s="50">
        <f>(DAX__2019_2020__33[[#This Row],[Adj Close]]-DAX__2019_2020__33[[#This Row],[Adj Open]])/DAX__2019_2020__33[[#This Row],[Adj Open]]</f>
        <v>1.6116760860191238E-2</v>
      </c>
      <c r="J1340" s="50">
        <f>DAX__2019_2020__33[[#This Row],[Adj Close]]-DAX__2019_2020__33[[#This Row],[Adj Open]]</f>
        <v>0.83796977489629398</v>
      </c>
      <c r="K1340" s="50">
        <v>236663</v>
      </c>
    </row>
    <row r="1341" spans="1:11" x14ac:dyDescent="0.3">
      <c r="A1341" s="51" t="str">
        <f t="shared" si="25"/>
        <v>AIR.DE</v>
      </c>
      <c r="B1341" s="52" t="s">
        <v>412</v>
      </c>
      <c r="C1341" s="50" t="s">
        <v>5071</v>
      </c>
      <c r="D1341" s="50">
        <f>DAX__2019_2020__33[[#This Row],[Open]]*(DAX__2019_2020__33[[#This Row],[Adj Close]]/DAX__2019_2020__33[[#This Row],[Close]])</f>
        <v>53.285141634121395</v>
      </c>
      <c r="E1341" s="50" t="s">
        <v>5072</v>
      </c>
      <c r="F1341" s="50" t="s">
        <v>5073</v>
      </c>
      <c r="G1341" s="50" t="s">
        <v>5074</v>
      </c>
      <c r="H1341" s="50" t="s">
        <v>5075</v>
      </c>
      <c r="I1341" s="50">
        <f>(DAX__2019_2020__33[[#This Row],[Adj Close]]-DAX__2019_2020__33[[#This Row],[Adj Open]])/DAX__2019_2020__33[[#This Row],[Adj Open]]</f>
        <v>2.4051989344161849E-3</v>
      </c>
      <c r="J1341" s="50">
        <f>DAX__2019_2020__33[[#This Row],[Adj Close]]-DAX__2019_2020__33[[#This Row],[Adj Open]]</f>
        <v>0.12816136587860427</v>
      </c>
      <c r="K1341" s="50">
        <v>241269</v>
      </c>
    </row>
    <row r="1342" spans="1:11" x14ac:dyDescent="0.3">
      <c r="A1342" s="51" t="str">
        <f t="shared" si="25"/>
        <v>AIR.DE</v>
      </c>
      <c r="B1342" s="52" t="s">
        <v>413</v>
      </c>
      <c r="C1342" s="50" t="s">
        <v>5076</v>
      </c>
      <c r="D1342" s="50">
        <f>DAX__2019_2020__33[[#This Row],[Open]]*(DAX__2019_2020__33[[#This Row],[Adj Close]]/DAX__2019_2020__33[[#This Row],[Close]])</f>
        <v>52.940097764603401</v>
      </c>
      <c r="E1342" s="50" t="s">
        <v>5076</v>
      </c>
      <c r="F1342" s="50" t="s">
        <v>5077</v>
      </c>
      <c r="G1342" s="50" t="s">
        <v>5078</v>
      </c>
      <c r="H1342" s="50" t="s">
        <v>5079</v>
      </c>
      <c r="I1342" s="50">
        <f>(DAX__2019_2020__33[[#This Row],[Adj Close]]-DAX__2019_2020__33[[#This Row],[Adj Open]])/DAX__2019_2020__33[[#This Row],[Adj Open]]</f>
        <v>-2.5325902694117268E-2</v>
      </c>
      <c r="J1342" s="50">
        <f>DAX__2019_2020__33[[#This Row],[Adj Close]]-DAX__2019_2020__33[[#This Row],[Adj Open]]</f>
        <v>-1.3407557646034007</v>
      </c>
      <c r="K1342" s="50">
        <v>212644</v>
      </c>
    </row>
    <row r="1343" spans="1:11" x14ac:dyDescent="0.3">
      <c r="A1343" s="51" t="str">
        <f t="shared" si="25"/>
        <v>AIR.DE</v>
      </c>
      <c r="B1343" s="52" t="s">
        <v>414</v>
      </c>
      <c r="C1343" s="50" t="s">
        <v>5080</v>
      </c>
      <c r="D1343" s="50">
        <f>DAX__2019_2020__33[[#This Row],[Open]]*(DAX__2019_2020__33[[#This Row],[Adj Close]]/DAX__2019_2020__33[[#This Row],[Close]])</f>
        <v>52.25000174270609</v>
      </c>
      <c r="E1343" s="50" t="s">
        <v>5051</v>
      </c>
      <c r="F1343" s="50" t="s">
        <v>5081</v>
      </c>
      <c r="G1343" s="50" t="s">
        <v>5082</v>
      </c>
      <c r="H1343" s="50" t="s">
        <v>5083</v>
      </c>
      <c r="I1343" s="50">
        <f>(DAX__2019_2020__33[[#This Row],[Adj Close]]-DAX__2019_2020__33[[#This Row],[Adj Open]])/DAX__2019_2020__33[[#This Row],[Adj Open]]</f>
        <v>-3.6415094339622645E-2</v>
      </c>
      <c r="J1343" s="50">
        <f>DAX__2019_2020__33[[#This Row],[Adj Close]]-DAX__2019_2020__33[[#This Row],[Adj Open]]</f>
        <v>-1.9026887427060899</v>
      </c>
      <c r="K1343" s="50">
        <v>439958</v>
      </c>
    </row>
    <row r="1344" spans="1:11" x14ac:dyDescent="0.3">
      <c r="A1344" s="51" t="str">
        <f t="shared" si="25"/>
        <v>AIR.DE</v>
      </c>
      <c r="B1344" s="52" t="s">
        <v>415</v>
      </c>
      <c r="C1344" s="50" t="s">
        <v>910</v>
      </c>
      <c r="D1344" s="50">
        <f>DAX__2019_2020__33[[#This Row],[Open]]*(DAX__2019_2020__33[[#This Row],[Adj Close]]/DAX__2019_2020__33[[#This Row],[Close]])</f>
        <v>50.514907166832835</v>
      </c>
      <c r="E1344" s="50" t="s">
        <v>5084</v>
      </c>
      <c r="F1344" s="50" t="s">
        <v>5085</v>
      </c>
      <c r="G1344" s="50" t="s">
        <v>5086</v>
      </c>
      <c r="H1344" s="50" t="s">
        <v>5087</v>
      </c>
      <c r="I1344" s="50">
        <f>(DAX__2019_2020__33[[#This Row],[Adj Close]]-DAX__2019_2020__33[[#This Row],[Adj Open]])/DAX__2019_2020__33[[#This Row],[Adj Open]]</f>
        <v>3.4153004131420577E-2</v>
      </c>
      <c r="J1344" s="50">
        <f>DAX__2019_2020__33[[#This Row],[Adj Close]]-DAX__2019_2020__33[[#This Row],[Adj Open]]</f>
        <v>1.7252358331671687</v>
      </c>
      <c r="K1344" s="50">
        <v>446525</v>
      </c>
    </row>
    <row r="1345" spans="1:11" x14ac:dyDescent="0.3">
      <c r="A1345" s="51" t="str">
        <f t="shared" si="25"/>
        <v>AIR.DE</v>
      </c>
      <c r="B1345" s="52" t="s">
        <v>416</v>
      </c>
      <c r="C1345" s="50" t="s">
        <v>5088</v>
      </c>
      <c r="D1345" s="50">
        <f>DAX__2019_2020__33[[#This Row],[Open]]*(DAX__2019_2020__33[[#This Row],[Adj Close]]/DAX__2019_2020__33[[#This Row],[Close]])</f>
        <v>52.841510383857333</v>
      </c>
      <c r="E1345" s="50" t="s">
        <v>5089</v>
      </c>
      <c r="F1345" s="50" t="s">
        <v>5090</v>
      </c>
      <c r="G1345" s="50" t="s">
        <v>5089</v>
      </c>
      <c r="H1345" s="50" t="s">
        <v>5091</v>
      </c>
      <c r="I1345" s="50">
        <f>(DAX__2019_2020__33[[#This Row],[Adj Close]]-DAX__2019_2020__33[[#This Row],[Adj Open]])/DAX__2019_2020__33[[#This Row],[Adj Open]]</f>
        <v>9.1417951172311634E-2</v>
      </c>
      <c r="J1345" s="50">
        <f>DAX__2019_2020__33[[#This Row],[Adj Close]]-DAX__2019_2020__33[[#This Row],[Adj Open]]</f>
        <v>4.8306626161426678</v>
      </c>
      <c r="K1345" s="50">
        <v>560218</v>
      </c>
    </row>
    <row r="1346" spans="1:11" x14ac:dyDescent="0.3">
      <c r="A1346" s="51" t="str">
        <f t="shared" si="25"/>
        <v>AIR.DE</v>
      </c>
      <c r="B1346" s="52" t="s">
        <v>417</v>
      </c>
      <c r="C1346" s="50" t="s">
        <v>5092</v>
      </c>
      <c r="D1346" s="50">
        <f>DAX__2019_2020__33[[#This Row],[Open]]*(DAX__2019_2020__33[[#This Row],[Adj Close]]/DAX__2019_2020__33[[#This Row],[Close]])</f>
        <v>58.835473347468493</v>
      </c>
      <c r="E1346" s="50" t="s">
        <v>5093</v>
      </c>
      <c r="F1346" s="50" t="s">
        <v>5094</v>
      </c>
      <c r="G1346" s="50" t="s">
        <v>5095</v>
      </c>
      <c r="H1346" s="50" t="s">
        <v>5096</v>
      </c>
      <c r="I1346" s="50">
        <f>(DAX__2019_2020__33[[#This Row],[Adj Close]]-DAX__2019_2020__33[[#This Row],[Adj Open]])/DAX__2019_2020__33[[#This Row],[Adj Open]]</f>
        <v>-3.0495961796246734E-2</v>
      </c>
      <c r="J1346" s="50">
        <f>DAX__2019_2020__33[[#This Row],[Adj Close]]-DAX__2019_2020__33[[#This Row],[Adj Open]]</f>
        <v>-1.7942443474684922</v>
      </c>
      <c r="K1346" s="50">
        <v>526354</v>
      </c>
    </row>
    <row r="1347" spans="1:11" x14ac:dyDescent="0.3">
      <c r="A1347" s="51" t="str">
        <f t="shared" si="25"/>
        <v>AIR.DE</v>
      </c>
      <c r="B1347" s="52" t="s">
        <v>418</v>
      </c>
      <c r="C1347" s="50" t="s">
        <v>5063</v>
      </c>
      <c r="D1347" s="50">
        <f>DAX__2019_2020__33[[#This Row],[Open]]*(DAX__2019_2020__33[[#This Row],[Adj Close]]/DAX__2019_2020__33[[#This Row],[Close]])</f>
        <v>54.714623536363639</v>
      </c>
      <c r="E1347" s="50" t="s">
        <v>5097</v>
      </c>
      <c r="F1347" s="50" t="s">
        <v>885</v>
      </c>
      <c r="G1347" s="50" t="s">
        <v>5098</v>
      </c>
      <c r="H1347" s="50" t="s">
        <v>5099</v>
      </c>
      <c r="I1347" s="50">
        <f>(DAX__2019_2020__33[[#This Row],[Adj Close]]-DAX__2019_2020__33[[#This Row],[Adj Open]])/DAX__2019_2020__33[[#This Row],[Adj Open]]</f>
        <v>-9.0090090090090436E-3</v>
      </c>
      <c r="J1347" s="50">
        <f>DAX__2019_2020__33[[#This Row],[Adj Close]]-DAX__2019_2020__33[[#This Row],[Adj Open]]</f>
        <v>-0.49292453636363831</v>
      </c>
      <c r="K1347" s="50">
        <v>288200</v>
      </c>
    </row>
    <row r="1348" spans="1:11" x14ac:dyDescent="0.3">
      <c r="A1348" s="51" t="str">
        <f t="shared" si="25"/>
        <v>AIR.DE</v>
      </c>
      <c r="B1348" s="52" t="s">
        <v>419</v>
      </c>
      <c r="C1348" s="50" t="s">
        <v>5100</v>
      </c>
      <c r="D1348" s="50">
        <f>DAX__2019_2020__33[[#This Row],[Open]]*(DAX__2019_2020__33[[#This Row],[Adj Close]]/DAX__2019_2020__33[[#This Row],[Close]])</f>
        <v>55.237124415040121</v>
      </c>
      <c r="E1348" s="50" t="s">
        <v>5101</v>
      </c>
      <c r="F1348" s="50" t="s">
        <v>5102</v>
      </c>
      <c r="G1348" s="50" t="s">
        <v>5103</v>
      </c>
      <c r="H1348" s="50" t="s">
        <v>5104</v>
      </c>
      <c r="I1348" s="50">
        <f>(DAX__2019_2020__33[[#This Row],[Adj Close]]-DAX__2019_2020__33[[#This Row],[Adj Open]])/DAX__2019_2020__33[[#This Row],[Adj Open]]</f>
        <v>8.5668214986048298E-3</v>
      </c>
      <c r="J1348" s="50">
        <f>DAX__2019_2020__33[[#This Row],[Adj Close]]-DAX__2019_2020__33[[#This Row],[Adj Open]]</f>
        <v>0.47320658495987544</v>
      </c>
      <c r="K1348" s="50">
        <v>206903</v>
      </c>
    </row>
    <row r="1349" spans="1:11" x14ac:dyDescent="0.3">
      <c r="A1349" s="51" t="str">
        <f t="shared" si="25"/>
        <v>AIR.DE</v>
      </c>
      <c r="B1349" s="52" t="s">
        <v>420</v>
      </c>
      <c r="C1349" s="50" t="s">
        <v>5105</v>
      </c>
      <c r="D1349" s="50">
        <f>DAX__2019_2020__33[[#This Row],[Open]]*(DAX__2019_2020__33[[#This Row],[Adj Close]]/DAX__2019_2020__33[[#This Row],[Close]])</f>
        <v>55.463868158127418</v>
      </c>
      <c r="E1349" s="50" t="s">
        <v>5106</v>
      </c>
      <c r="F1349" s="50" t="s">
        <v>889</v>
      </c>
      <c r="G1349" s="50" t="s">
        <v>5107</v>
      </c>
      <c r="H1349" s="50" t="s">
        <v>5108</v>
      </c>
      <c r="I1349" s="50">
        <f>(DAX__2019_2020__33[[#This Row],[Adj Close]]-DAX__2019_2020__33[[#This Row],[Adj Open]])/DAX__2019_2020__33[[#This Row],[Adj Open]]</f>
        <v>-4.6036261856959249E-2</v>
      </c>
      <c r="J1349" s="50">
        <f>DAX__2019_2020__33[[#This Row],[Adj Close]]-DAX__2019_2020__33[[#This Row],[Adj Open]]</f>
        <v>-2.5533491581274177</v>
      </c>
      <c r="K1349" s="50">
        <v>165443</v>
      </c>
    </row>
    <row r="1350" spans="1:11" x14ac:dyDescent="0.3">
      <c r="A1350" s="51" t="str">
        <f t="shared" si="25"/>
        <v>AIR.DE</v>
      </c>
      <c r="B1350" s="52" t="s">
        <v>421</v>
      </c>
      <c r="C1350" s="50" t="s">
        <v>5109</v>
      </c>
      <c r="D1350" s="50">
        <f>DAX__2019_2020__33[[#This Row],[Open]]*(DAX__2019_2020__33[[#This Row],[Adj Close]]/DAX__2019_2020__33[[#This Row],[Close]])</f>
        <v>53.068259409198212</v>
      </c>
      <c r="E1350" s="50" t="s">
        <v>5110</v>
      </c>
      <c r="F1350" s="50" t="s">
        <v>5111</v>
      </c>
      <c r="G1350" s="50" t="s">
        <v>5112</v>
      </c>
      <c r="H1350" s="50" t="s">
        <v>5113</v>
      </c>
      <c r="I1350" s="50">
        <f>(DAX__2019_2020__33[[#This Row],[Adj Close]]-DAX__2019_2020__33[[#This Row],[Adj Open]])/DAX__2019_2020__33[[#This Row],[Adj Open]]</f>
        <v>4.0312054976330849E-2</v>
      </c>
      <c r="J1350" s="50">
        <f>DAX__2019_2020__33[[#This Row],[Adj Close]]-DAX__2019_2020__33[[#This Row],[Adj Open]]</f>
        <v>2.1392905908017852</v>
      </c>
      <c r="K1350" s="50">
        <v>191869</v>
      </c>
    </row>
    <row r="1351" spans="1:11" x14ac:dyDescent="0.3">
      <c r="A1351" s="51" t="str">
        <f t="shared" si="25"/>
        <v>AIR.DE</v>
      </c>
      <c r="B1351" s="52" t="s">
        <v>422</v>
      </c>
      <c r="C1351" s="50" t="s">
        <v>5114</v>
      </c>
      <c r="D1351" s="50">
        <f>DAX__2019_2020__33[[#This Row],[Open]]*(DAX__2019_2020__33[[#This Row],[Adj Close]]/DAX__2019_2020__33[[#This Row],[Close]])</f>
        <v>55.99622829986518</v>
      </c>
      <c r="E1351" s="50" t="s">
        <v>5115</v>
      </c>
      <c r="F1351" s="50" t="s">
        <v>5116</v>
      </c>
      <c r="G1351" s="50" t="s">
        <v>5112</v>
      </c>
      <c r="H1351" s="50" t="s">
        <v>5113</v>
      </c>
      <c r="I1351" s="50">
        <f>(DAX__2019_2020__33[[#This Row],[Adj Close]]-DAX__2019_2020__33[[#This Row],[Adj Open]])/DAX__2019_2020__33[[#This Row],[Adj Open]]</f>
        <v>-1.4084489684586156E-2</v>
      </c>
      <c r="J1351" s="50">
        <f>DAX__2019_2020__33[[#This Row],[Adj Close]]-DAX__2019_2020__33[[#This Row],[Adj Open]]</f>
        <v>-0.78867829986518245</v>
      </c>
      <c r="K1351" s="50">
        <v>151703</v>
      </c>
    </row>
    <row r="1352" spans="1:11" x14ac:dyDescent="0.3">
      <c r="A1352" s="51" t="str">
        <f t="shared" si="25"/>
        <v>AIR.DE</v>
      </c>
      <c r="B1352" s="52" t="s">
        <v>423</v>
      </c>
      <c r="C1352" s="50" t="s">
        <v>5117</v>
      </c>
      <c r="D1352" s="50">
        <f>DAX__2019_2020__33[[#This Row],[Open]]*(DAX__2019_2020__33[[#This Row],[Adj Close]]/DAX__2019_2020__33[[#This Row],[Close]])</f>
        <v>55.956791454002236</v>
      </c>
      <c r="E1352" s="50" t="s">
        <v>5118</v>
      </c>
      <c r="F1352" s="50" t="s">
        <v>5119</v>
      </c>
      <c r="G1352" s="50" t="s">
        <v>5120</v>
      </c>
      <c r="H1352" s="50" t="s">
        <v>5121</v>
      </c>
      <c r="I1352" s="50">
        <f>(DAX__2019_2020__33[[#This Row],[Adj Close]]-DAX__2019_2020__33[[#This Row],[Adj Open]])/DAX__2019_2020__33[[#This Row],[Adj Open]]</f>
        <v>-3.9992883720679676E-2</v>
      </c>
      <c r="J1352" s="50">
        <f>DAX__2019_2020__33[[#This Row],[Adj Close]]-DAX__2019_2020__33[[#This Row],[Adj Open]]</f>
        <v>-2.2378734540022336</v>
      </c>
      <c r="K1352" s="50">
        <v>234239</v>
      </c>
    </row>
    <row r="1353" spans="1:11" x14ac:dyDescent="0.3">
      <c r="A1353" s="51" t="str">
        <f t="shared" si="25"/>
        <v>AIR.DE</v>
      </c>
      <c r="B1353" s="52" t="s">
        <v>424</v>
      </c>
      <c r="C1353" s="50" t="s">
        <v>5122</v>
      </c>
      <c r="D1353" s="50">
        <f>DAX__2019_2020__33[[#This Row],[Open]]*(DAX__2019_2020__33[[#This Row],[Adj Close]]/DAX__2019_2020__33[[#This Row],[Close]])</f>
        <v>53.511885187962328</v>
      </c>
      <c r="E1353" s="50" t="s">
        <v>5123</v>
      </c>
      <c r="F1353" s="50" t="s">
        <v>5124</v>
      </c>
      <c r="G1353" s="50" t="s">
        <v>5125</v>
      </c>
      <c r="H1353" s="50" t="s">
        <v>5126</v>
      </c>
      <c r="I1353" s="50">
        <f>(DAX__2019_2020__33[[#This Row],[Adj Close]]-DAX__2019_2020__33[[#This Row],[Adj Open]])/DAX__2019_2020__33[[#This Row],[Adj Open]]</f>
        <v>-5.4532038587546676E-2</v>
      </c>
      <c r="J1353" s="50">
        <f>DAX__2019_2020__33[[#This Row],[Adj Close]]-DAX__2019_2020__33[[#This Row],[Adj Open]]</f>
        <v>-2.9181121879623291</v>
      </c>
      <c r="K1353" s="50">
        <v>355354</v>
      </c>
    </row>
    <row r="1354" spans="1:11" x14ac:dyDescent="0.3">
      <c r="A1354" s="51" t="str">
        <f t="shared" si="25"/>
        <v>AIR.DE</v>
      </c>
      <c r="B1354" s="52" t="s">
        <v>425</v>
      </c>
      <c r="C1354" s="50" t="s">
        <v>746</v>
      </c>
      <c r="D1354" s="50">
        <f>DAX__2019_2020__33[[#This Row],[Open]]*(DAX__2019_2020__33[[#This Row],[Adj Close]]/DAX__2019_2020__33[[#This Row],[Close]])</f>
        <v>50.475475910891873</v>
      </c>
      <c r="E1354" s="50" t="s">
        <v>727</v>
      </c>
      <c r="F1354" s="50" t="s">
        <v>5127</v>
      </c>
      <c r="G1354" s="50" t="s">
        <v>5128</v>
      </c>
      <c r="H1354" s="50" t="s">
        <v>5129</v>
      </c>
      <c r="I1354" s="50">
        <f>(DAX__2019_2020__33[[#This Row],[Adj Close]]-DAX__2019_2020__33[[#This Row],[Adj Open]])/DAX__2019_2020__33[[#This Row],[Adj Open]]</f>
        <v>-2.9394550207137604E-2</v>
      </c>
      <c r="J1354" s="50">
        <f>DAX__2019_2020__33[[#This Row],[Adj Close]]-DAX__2019_2020__33[[#This Row],[Adj Open]]</f>
        <v>-1.4837039108918759</v>
      </c>
      <c r="K1354" s="50">
        <v>362541</v>
      </c>
    </row>
    <row r="1355" spans="1:11" x14ac:dyDescent="0.3">
      <c r="A1355" s="51" t="str">
        <f t="shared" si="25"/>
        <v>AIR.DE</v>
      </c>
      <c r="B1355" s="52" t="s">
        <v>426</v>
      </c>
      <c r="C1355" s="50" t="s">
        <v>5130</v>
      </c>
      <c r="D1355" s="50">
        <f>DAX__2019_2020__33[[#This Row],[Open]]*(DAX__2019_2020__33[[#This Row],[Adj Close]]/DAX__2019_2020__33[[#This Row],[Close]])</f>
        <v>48.484059199918732</v>
      </c>
      <c r="E1355" s="50" t="s">
        <v>2266</v>
      </c>
      <c r="F1355" s="50" t="s">
        <v>5131</v>
      </c>
      <c r="G1355" s="50" t="s">
        <v>5132</v>
      </c>
      <c r="H1355" s="50" t="s">
        <v>5133</v>
      </c>
      <c r="I1355" s="50">
        <f>(DAX__2019_2020__33[[#This Row],[Adj Close]]-DAX__2019_2020__33[[#This Row],[Adj Open]])/DAX__2019_2020__33[[#This Row],[Adj Open]]</f>
        <v>1.5656791378609241E-2</v>
      </c>
      <c r="J1355" s="50">
        <f>DAX__2019_2020__33[[#This Row],[Adj Close]]-DAX__2019_2020__33[[#This Row],[Adj Open]]</f>
        <v>0.75910480008126768</v>
      </c>
      <c r="K1355" s="50">
        <v>275598</v>
      </c>
    </row>
    <row r="1356" spans="1:11" x14ac:dyDescent="0.3">
      <c r="A1356" s="51" t="str">
        <f t="shared" si="25"/>
        <v>AIR.DE</v>
      </c>
      <c r="B1356" s="52" t="s">
        <v>427</v>
      </c>
      <c r="C1356" s="50" t="s">
        <v>2273</v>
      </c>
      <c r="D1356" s="50">
        <f>DAX__2019_2020__33[[#This Row],[Open]]*(DAX__2019_2020__33[[#This Row],[Adj Close]]/DAX__2019_2020__33[[#This Row],[Close]])</f>
        <v>49.883961688068418</v>
      </c>
      <c r="E1356" s="50" t="s">
        <v>2255</v>
      </c>
      <c r="F1356" s="50" t="s">
        <v>5134</v>
      </c>
      <c r="G1356" s="50" t="s">
        <v>5135</v>
      </c>
      <c r="H1356" s="50" t="s">
        <v>5136</v>
      </c>
      <c r="I1356" s="50">
        <f>(DAX__2019_2020__33[[#This Row],[Adj Close]]-DAX__2019_2020__33[[#This Row],[Adj Open]])/DAX__2019_2020__33[[#This Row],[Adj Open]]</f>
        <v>-2.3221325028510875E-2</v>
      </c>
      <c r="J1356" s="50">
        <f>DAX__2019_2020__33[[#This Row],[Adj Close]]-DAX__2019_2020__33[[#This Row],[Adj Open]]</f>
        <v>-1.1583716880684207</v>
      </c>
      <c r="K1356" s="50">
        <v>242870</v>
      </c>
    </row>
    <row r="1357" spans="1:11" x14ac:dyDescent="0.3">
      <c r="A1357" s="51" t="str">
        <f t="shared" si="25"/>
        <v>AIR.DE</v>
      </c>
      <c r="B1357" s="52" t="s">
        <v>428</v>
      </c>
      <c r="C1357" s="50" t="s">
        <v>5137</v>
      </c>
      <c r="D1357" s="50">
        <f>DAX__2019_2020__33[[#This Row],[Open]]*(DAX__2019_2020__33[[#This Row],[Adj Close]]/DAX__2019_2020__33[[#This Row],[Close]])</f>
        <v>49.53891613273295</v>
      </c>
      <c r="E1357" s="50" t="s">
        <v>5138</v>
      </c>
      <c r="F1357" s="50" t="s">
        <v>2257</v>
      </c>
      <c r="G1357" s="50" t="s">
        <v>5139</v>
      </c>
      <c r="H1357" s="50" t="s">
        <v>5140</v>
      </c>
      <c r="I1357" s="50">
        <f>(DAX__2019_2020__33[[#This Row],[Adj Close]]-DAX__2019_2020__33[[#This Row],[Adj Open]])/DAX__2019_2020__33[[#This Row],[Adj Open]]</f>
        <v>9.9303522388059576E-2</v>
      </c>
      <c r="J1357" s="50">
        <f>DAX__2019_2020__33[[#This Row],[Adj Close]]-DAX__2019_2020__33[[#This Row],[Adj Open]]</f>
        <v>4.9193888672670525</v>
      </c>
      <c r="K1357" s="50">
        <v>332157</v>
      </c>
    </row>
    <row r="1358" spans="1:11" x14ac:dyDescent="0.3">
      <c r="A1358" s="51" t="str">
        <f t="shared" si="25"/>
        <v>AIR.DE</v>
      </c>
      <c r="B1358" s="52" t="s">
        <v>429</v>
      </c>
      <c r="C1358" s="50" t="s">
        <v>5141</v>
      </c>
      <c r="D1358" s="50">
        <f>DAX__2019_2020__33[[#This Row],[Open]]*(DAX__2019_2020__33[[#This Row],[Adj Close]]/DAX__2019_2020__33[[#This Row],[Close]])</f>
        <v>55.217405474656452</v>
      </c>
      <c r="E1358" s="50" t="s">
        <v>5142</v>
      </c>
      <c r="F1358" s="50" t="s">
        <v>5143</v>
      </c>
      <c r="G1358" s="50" t="s">
        <v>5144</v>
      </c>
      <c r="H1358" s="50" t="s">
        <v>5145</v>
      </c>
      <c r="I1358" s="50">
        <f>(DAX__2019_2020__33[[#This Row],[Adj Close]]-DAX__2019_2020__33[[#This Row],[Adj Open]])/DAX__2019_2020__33[[#This Row],[Adj Open]]</f>
        <v>-3.0708749534324255E-2</v>
      </c>
      <c r="J1358" s="50">
        <f>DAX__2019_2020__33[[#This Row],[Adj Close]]-DAX__2019_2020__33[[#This Row],[Adj Open]]</f>
        <v>-1.6956574746564499</v>
      </c>
      <c r="K1358" s="50">
        <v>381045</v>
      </c>
    </row>
    <row r="1359" spans="1:11" x14ac:dyDescent="0.3">
      <c r="A1359" s="51" t="str">
        <f t="shared" si="25"/>
        <v>AIR.DE</v>
      </c>
      <c r="B1359" s="52" t="s">
        <v>430</v>
      </c>
      <c r="C1359" s="50" t="s">
        <v>5146</v>
      </c>
      <c r="D1359" s="50">
        <f>DAX__2019_2020__33[[#This Row],[Open]]*(DAX__2019_2020__33[[#This Row],[Adj Close]]/DAX__2019_2020__33[[#This Row],[Close]])</f>
        <v>53.186559489908724</v>
      </c>
      <c r="E1359" s="50" t="s">
        <v>5147</v>
      </c>
      <c r="F1359" s="50" t="s">
        <v>5148</v>
      </c>
      <c r="G1359" s="50" t="s">
        <v>5149</v>
      </c>
      <c r="H1359" s="50" t="s">
        <v>5150</v>
      </c>
      <c r="I1359" s="50">
        <f>(DAX__2019_2020__33[[#This Row],[Adj Close]]-DAX__2019_2020__33[[#This Row],[Adj Open]])/DAX__2019_2020__33[[#This Row],[Adj Open]]</f>
        <v>2.0203892118556041E-2</v>
      </c>
      <c r="J1359" s="50">
        <f>DAX__2019_2020__33[[#This Row],[Adj Close]]-DAX__2019_2020__33[[#This Row],[Adj Open]]</f>
        <v>1.0745755100912788</v>
      </c>
      <c r="K1359" s="50">
        <v>305091</v>
      </c>
    </row>
    <row r="1360" spans="1:11" x14ac:dyDescent="0.3">
      <c r="A1360" s="51" t="str">
        <f t="shared" si="25"/>
        <v>AIR.DE</v>
      </c>
      <c r="B1360" s="52" t="s">
        <v>431</v>
      </c>
      <c r="C1360" s="50" t="s">
        <v>5151</v>
      </c>
      <c r="D1360" s="50">
        <f>DAX__2019_2020__33[[#This Row],[Open]]*(DAX__2019_2020__33[[#This Row],[Adj Close]]/DAX__2019_2020__33[[#This Row],[Close]])</f>
        <v>53.531604260729864</v>
      </c>
      <c r="E1360" s="50" t="s">
        <v>5152</v>
      </c>
      <c r="F1360" s="50" t="s">
        <v>5153</v>
      </c>
      <c r="G1360" s="50" t="s">
        <v>5032</v>
      </c>
      <c r="H1360" s="50" t="s">
        <v>5154</v>
      </c>
      <c r="I1360" s="50">
        <f>(DAX__2019_2020__33[[#This Row],[Adj Close]]-DAX__2019_2020__33[[#This Row],[Adj Open]])/DAX__2019_2020__33[[#This Row],[Adj Open]]</f>
        <v>5.5248435639933544E-3</v>
      </c>
      <c r="J1360" s="50">
        <f>DAX__2019_2020__33[[#This Row],[Adj Close]]-DAX__2019_2020__33[[#This Row],[Adj Open]]</f>
        <v>0.2957537392701326</v>
      </c>
      <c r="K1360" s="50">
        <v>192866</v>
      </c>
    </row>
    <row r="1361" spans="1:11" x14ac:dyDescent="0.3">
      <c r="A1361" s="51" t="str">
        <f t="shared" si="25"/>
        <v>AIR.DE</v>
      </c>
      <c r="B1361" s="52" t="s">
        <v>432</v>
      </c>
      <c r="C1361" s="50" t="s">
        <v>5155</v>
      </c>
      <c r="D1361" s="50">
        <f>DAX__2019_2020__33[[#This Row],[Open]]*(DAX__2019_2020__33[[#This Row],[Adj Close]]/DAX__2019_2020__33[[#This Row],[Close]])</f>
        <v>53.038681283897411</v>
      </c>
      <c r="E1361" s="50" t="s">
        <v>5156</v>
      </c>
      <c r="F1361" s="50" t="s">
        <v>874</v>
      </c>
      <c r="G1361" s="50" t="s">
        <v>5157</v>
      </c>
      <c r="H1361" s="50" t="s">
        <v>5158</v>
      </c>
      <c r="I1361" s="50">
        <f>(DAX__2019_2020__33[[#This Row],[Adj Close]]-DAX__2019_2020__33[[#This Row],[Adj Open]])/DAX__2019_2020__33[[#This Row],[Adj Open]]</f>
        <v>5.9479555008914451E-3</v>
      </c>
      <c r="J1361" s="50">
        <f>DAX__2019_2020__33[[#This Row],[Adj Close]]-DAX__2019_2020__33[[#This Row],[Adj Open]]</f>
        <v>0.31547171610258573</v>
      </c>
      <c r="K1361" s="50">
        <v>274792</v>
      </c>
    </row>
    <row r="1362" spans="1:11" x14ac:dyDescent="0.3">
      <c r="A1362" s="51" t="str">
        <f t="shared" si="25"/>
        <v>AIR.DE</v>
      </c>
      <c r="B1362" s="52" t="s">
        <v>433</v>
      </c>
      <c r="C1362" s="50" t="s">
        <v>5098</v>
      </c>
      <c r="D1362" s="50">
        <f>DAX__2019_2020__33[[#This Row],[Open]]*(DAX__2019_2020__33[[#This Row],[Adj Close]]/DAX__2019_2020__33[[#This Row],[Close]])</f>
        <v>54.221697980504757</v>
      </c>
      <c r="E1362" s="50" t="s">
        <v>5159</v>
      </c>
      <c r="F1362" s="50" t="s">
        <v>5160</v>
      </c>
      <c r="G1362" s="50" t="s">
        <v>5161</v>
      </c>
      <c r="H1362" s="50" t="s">
        <v>5162</v>
      </c>
      <c r="I1362" s="50">
        <f>(DAX__2019_2020__33[[#This Row],[Adj Close]]-DAX__2019_2020__33[[#This Row],[Adj Open]])/DAX__2019_2020__33[[#This Row],[Adj Open]]</f>
        <v>6.6363672727272685E-2</v>
      </c>
      <c r="J1362" s="50">
        <f>DAX__2019_2020__33[[#This Row],[Adj Close]]-DAX__2019_2020__33[[#This Row],[Adj Open]]</f>
        <v>3.5983510194952402</v>
      </c>
      <c r="K1362" s="50">
        <v>452748</v>
      </c>
    </row>
    <row r="1363" spans="1:11" x14ac:dyDescent="0.3">
      <c r="A1363" s="51" t="str">
        <f t="shared" si="25"/>
        <v>AIR.DE</v>
      </c>
      <c r="B1363" s="52" t="s">
        <v>434</v>
      </c>
      <c r="C1363" s="50" t="s">
        <v>5163</v>
      </c>
      <c r="D1363" s="50">
        <f>DAX__2019_2020__33[[#This Row],[Open]]*(DAX__2019_2020__33[[#This Row],[Adj Close]]/DAX__2019_2020__33[[#This Row],[Close]])</f>
        <v>58.756602926952915</v>
      </c>
      <c r="E1363" s="50" t="s">
        <v>5164</v>
      </c>
      <c r="F1363" s="50" t="s">
        <v>5165</v>
      </c>
      <c r="G1363" s="50" t="s">
        <v>5166</v>
      </c>
      <c r="H1363" s="50" t="s">
        <v>5167</v>
      </c>
      <c r="I1363" s="50">
        <f>(DAX__2019_2020__33[[#This Row],[Adj Close]]-DAX__2019_2020__33[[#This Row],[Adj Open]])/DAX__2019_2020__33[[#This Row],[Adj Open]]</f>
        <v>5.2349045380840564E-2</v>
      </c>
      <c r="J1363" s="50">
        <f>DAX__2019_2020__33[[#This Row],[Adj Close]]-DAX__2019_2020__33[[#This Row],[Adj Open]]</f>
        <v>3.0758520730470877</v>
      </c>
      <c r="K1363" s="50">
        <v>582582</v>
      </c>
    </row>
    <row r="1364" spans="1:11" x14ac:dyDescent="0.3">
      <c r="A1364" s="51" t="str">
        <f t="shared" si="25"/>
        <v>AIR.DE</v>
      </c>
      <c r="B1364" s="52" t="s">
        <v>435</v>
      </c>
      <c r="C1364" s="50" t="s">
        <v>5168</v>
      </c>
      <c r="D1364" s="50">
        <f>DAX__2019_2020__33[[#This Row],[Open]]*(DAX__2019_2020__33[[#This Row],[Adj Close]]/DAX__2019_2020__33[[#This Row],[Close]])</f>
        <v>62.601417810193709</v>
      </c>
      <c r="E1364" s="50" t="s">
        <v>5169</v>
      </c>
      <c r="F1364" s="50" t="s">
        <v>5170</v>
      </c>
      <c r="G1364" s="50" t="s">
        <v>5171</v>
      </c>
      <c r="H1364" s="50" t="s">
        <v>5172</v>
      </c>
      <c r="I1364" s="50">
        <f>(DAX__2019_2020__33[[#This Row],[Adj Close]]-DAX__2019_2020__33[[#This Row],[Adj Open]])/DAX__2019_2020__33[[#This Row],[Adj Open]]</f>
        <v>-3.7795307086614216E-2</v>
      </c>
      <c r="J1364" s="50">
        <f>DAX__2019_2020__33[[#This Row],[Adj Close]]-DAX__2019_2020__33[[#This Row],[Adj Open]]</f>
        <v>-2.3660398101937119</v>
      </c>
      <c r="K1364" s="50">
        <v>626255</v>
      </c>
    </row>
    <row r="1365" spans="1:11" x14ac:dyDescent="0.3">
      <c r="A1365" s="51" t="str">
        <f t="shared" si="25"/>
        <v>AIR.DE</v>
      </c>
      <c r="B1365" s="52" t="s">
        <v>436</v>
      </c>
      <c r="C1365" s="50" t="s">
        <v>5173</v>
      </c>
      <c r="D1365" s="50">
        <f>DAX__2019_2020__33[[#This Row],[Open]]*(DAX__2019_2020__33[[#This Row],[Adj Close]]/DAX__2019_2020__33[[#This Row],[Close]])</f>
        <v>61.41839765979406</v>
      </c>
      <c r="E1365" s="50" t="s">
        <v>5174</v>
      </c>
      <c r="F1365" s="50" t="s">
        <v>5175</v>
      </c>
      <c r="G1365" s="50" t="s">
        <v>5176</v>
      </c>
      <c r="H1365" s="50" t="s">
        <v>5177</v>
      </c>
      <c r="I1365" s="50">
        <f>(DAX__2019_2020__33[[#This Row],[Adj Close]]-DAX__2019_2020__33[[#This Row],[Adj Open]])/DAX__2019_2020__33[[#This Row],[Adj Open]]</f>
        <v>-3.2905281427051118E-2</v>
      </c>
      <c r="J1365" s="50">
        <f>DAX__2019_2020__33[[#This Row],[Adj Close]]-DAX__2019_2020__33[[#This Row],[Adj Open]]</f>
        <v>-2.0209896597940613</v>
      </c>
      <c r="K1365" s="50">
        <v>493105</v>
      </c>
    </row>
    <row r="1366" spans="1:11" x14ac:dyDescent="0.3">
      <c r="A1366" s="51" t="str">
        <f t="shared" si="25"/>
        <v>AIR.DE</v>
      </c>
      <c r="B1366" s="52" t="s">
        <v>437</v>
      </c>
      <c r="C1366" s="50" t="s">
        <v>5178</v>
      </c>
      <c r="D1366" s="50">
        <f>DAX__2019_2020__33[[#This Row],[Open]]*(DAX__2019_2020__33[[#This Row],[Adj Close]]/DAX__2019_2020__33[[#This Row],[Close]])</f>
        <v>58.460849174446857</v>
      </c>
      <c r="E1366" s="50" t="s">
        <v>5179</v>
      </c>
      <c r="F1366" s="50" t="s">
        <v>5180</v>
      </c>
      <c r="G1366" s="50" t="s">
        <v>5181</v>
      </c>
      <c r="H1366" s="50" t="s">
        <v>5182</v>
      </c>
      <c r="I1366" s="50">
        <f>(DAX__2019_2020__33[[#This Row],[Adj Close]]-DAX__2019_2020__33[[#This Row],[Adj Open]])/DAX__2019_2020__33[[#This Row],[Adj Open]]</f>
        <v>-4.2664402068539622E-2</v>
      </c>
      <c r="J1366" s="50">
        <f>DAX__2019_2020__33[[#This Row],[Adj Close]]-DAX__2019_2020__33[[#This Row],[Adj Open]]</f>
        <v>-2.4941971744468532</v>
      </c>
      <c r="K1366" s="50">
        <v>536204</v>
      </c>
    </row>
    <row r="1367" spans="1:11" x14ac:dyDescent="0.3">
      <c r="A1367" s="51" t="str">
        <f t="shared" si="25"/>
        <v>AIR.DE</v>
      </c>
      <c r="B1367" s="52" t="s">
        <v>438</v>
      </c>
      <c r="C1367" s="50" t="s">
        <v>5183</v>
      </c>
      <c r="D1367" s="50">
        <f>DAX__2019_2020__33[[#This Row],[Open]]*(DAX__2019_2020__33[[#This Row],[Adj Close]]/DAX__2019_2020__33[[#This Row],[Close]])</f>
        <v>59.466416581981733</v>
      </c>
      <c r="E1367" s="50" t="s">
        <v>5184</v>
      </c>
      <c r="F1367" s="50" t="s">
        <v>5185</v>
      </c>
      <c r="G1367" s="50" t="s">
        <v>5186</v>
      </c>
      <c r="H1367" s="50" t="s">
        <v>5187</v>
      </c>
      <c r="I1367" s="50">
        <f>(DAX__2019_2020__33[[#This Row],[Adj Close]]-DAX__2019_2020__33[[#This Row],[Adj Open]])/DAX__2019_2020__33[[#This Row],[Adj Open]]</f>
        <v>5.5868683687002686E-2</v>
      </c>
      <c r="J1367" s="50">
        <f>DAX__2019_2020__33[[#This Row],[Adj Close]]-DAX__2019_2020__33[[#This Row],[Adj Open]]</f>
        <v>3.3223104180182688</v>
      </c>
      <c r="K1367" s="50">
        <v>654732</v>
      </c>
    </row>
    <row r="1368" spans="1:11" x14ac:dyDescent="0.3">
      <c r="A1368" s="51" t="str">
        <f t="shared" si="25"/>
        <v>AIR.DE</v>
      </c>
      <c r="B1368" s="52" t="s">
        <v>439</v>
      </c>
      <c r="C1368" s="50" t="s">
        <v>5188</v>
      </c>
      <c r="D1368" s="50">
        <f>DAX__2019_2020__33[[#This Row],[Open]]*(DAX__2019_2020__33[[#This Row],[Adj Close]]/DAX__2019_2020__33[[#This Row],[Close]])</f>
        <v>64.277359829501151</v>
      </c>
      <c r="E1368" s="50" t="s">
        <v>5189</v>
      </c>
      <c r="F1368" s="50" t="s">
        <v>5190</v>
      </c>
      <c r="G1368" s="50" t="s">
        <v>5191</v>
      </c>
      <c r="H1368" s="50" t="s">
        <v>5192</v>
      </c>
      <c r="I1368" s="50">
        <f>(DAX__2019_2020__33[[#This Row],[Adj Close]]-DAX__2019_2020__33[[#This Row],[Adj Open]])/DAX__2019_2020__33[[#This Row],[Adj Open]]</f>
        <v>4.8466321248450427E-2</v>
      </c>
      <c r="J1368" s="50">
        <f>DAX__2019_2020__33[[#This Row],[Adj Close]]-DAX__2019_2020__33[[#This Row],[Adj Open]]</f>
        <v>3.1152871704988456</v>
      </c>
      <c r="K1368" s="50">
        <v>617398</v>
      </c>
    </row>
    <row r="1369" spans="1:11" x14ac:dyDescent="0.3">
      <c r="A1369" s="51" t="str">
        <f t="shared" si="25"/>
        <v>AIR.DE</v>
      </c>
      <c r="B1369" s="52" t="s">
        <v>440</v>
      </c>
      <c r="C1369" s="50" t="s">
        <v>5193</v>
      </c>
      <c r="D1369" s="50">
        <f>DAX__2019_2020__33[[#This Row],[Open]]*(DAX__2019_2020__33[[#This Row],[Adj Close]]/DAX__2019_2020__33[[#This Row],[Close]])</f>
        <v>67.461655679934978</v>
      </c>
      <c r="E1369" s="50" t="s">
        <v>5194</v>
      </c>
      <c r="F1369" s="50" t="s">
        <v>5195</v>
      </c>
      <c r="G1369" s="50" t="s">
        <v>5196</v>
      </c>
      <c r="H1369" s="50" t="s">
        <v>5197</v>
      </c>
      <c r="I1369" s="50">
        <f>(DAX__2019_2020__33[[#This Row],[Adj Close]]-DAX__2019_2020__33[[#This Row],[Adj Open]])/DAX__2019_2020__33[[#This Row],[Adj Open]]</f>
        <v>5.3631418968288561E-2</v>
      </c>
      <c r="J1369" s="50">
        <f>DAX__2019_2020__33[[#This Row],[Adj Close]]-DAX__2019_2020__33[[#This Row],[Adj Open]]</f>
        <v>3.6180643200650167</v>
      </c>
      <c r="K1369" s="50">
        <v>826002</v>
      </c>
    </row>
    <row r="1370" spans="1:11" x14ac:dyDescent="0.3">
      <c r="A1370" s="51" t="str">
        <f t="shared" si="25"/>
        <v>AIR.DE</v>
      </c>
      <c r="B1370" s="52" t="s">
        <v>441</v>
      </c>
      <c r="C1370" s="50" t="s">
        <v>5198</v>
      </c>
      <c r="D1370" s="50">
        <f>DAX__2019_2020__33[[#This Row],[Open]]*(DAX__2019_2020__33[[#This Row],[Adj Close]]/DAX__2019_2020__33[[#This Row],[Close]])</f>
        <v>73.938679092172165</v>
      </c>
      <c r="E1370" s="50" t="s">
        <v>5199</v>
      </c>
      <c r="F1370" s="50" t="s">
        <v>5200</v>
      </c>
      <c r="G1370" s="50" t="s">
        <v>5199</v>
      </c>
      <c r="H1370" s="50" t="s">
        <v>5201</v>
      </c>
      <c r="I1370" s="50">
        <f>(DAX__2019_2020__33[[#This Row],[Adj Close]]-DAX__2019_2020__33[[#This Row],[Adj Open]])/DAX__2019_2020__33[[#This Row],[Adj Open]]</f>
        <v>7.8266706666666644E-2</v>
      </c>
      <c r="J1370" s="50">
        <f>DAX__2019_2020__33[[#This Row],[Adj Close]]-DAX__2019_2020__33[[#This Row],[Adj Open]]</f>
        <v>5.7869369078278368</v>
      </c>
      <c r="K1370" s="50">
        <v>1066087</v>
      </c>
    </row>
    <row r="1371" spans="1:11" x14ac:dyDescent="0.3">
      <c r="A1371" s="51" t="str">
        <f t="shared" si="25"/>
        <v>AIR.DE</v>
      </c>
      <c r="B1371" s="52" t="s">
        <v>442</v>
      </c>
      <c r="C1371" s="50" t="s">
        <v>5202</v>
      </c>
      <c r="D1371" s="50">
        <f>DAX__2019_2020__33[[#This Row],[Open]]*(DAX__2019_2020__33[[#This Row],[Adj Close]]/DAX__2019_2020__33[[#This Row],[Close]])</f>
        <v>79.952356850017011</v>
      </c>
      <c r="E1371" s="50" t="s">
        <v>5203</v>
      </c>
      <c r="F1371" s="50" t="s">
        <v>5204</v>
      </c>
      <c r="G1371" s="50" t="s">
        <v>5205</v>
      </c>
      <c r="H1371" s="50" t="s">
        <v>5206</v>
      </c>
      <c r="I1371" s="50">
        <f>(DAX__2019_2020__33[[#This Row],[Adj Close]]-DAX__2019_2020__33[[#This Row],[Adj Open]])/DAX__2019_2020__33[[#This Row],[Adj Open]]</f>
        <v>1.1344007678027469E-2</v>
      </c>
      <c r="J1371" s="50">
        <f>DAX__2019_2020__33[[#This Row],[Adj Close]]-DAX__2019_2020__33[[#This Row],[Adj Open]]</f>
        <v>0.90698014998298504</v>
      </c>
      <c r="K1371" s="50">
        <v>1072464</v>
      </c>
    </row>
    <row r="1372" spans="1:11" x14ac:dyDescent="0.3">
      <c r="A1372" s="51" t="str">
        <f t="shared" si="25"/>
        <v>AIR.DE</v>
      </c>
      <c r="B1372" s="52" t="s">
        <v>443</v>
      </c>
      <c r="C1372" s="50" t="s">
        <v>5207</v>
      </c>
      <c r="D1372" s="50">
        <f>DAX__2019_2020__33[[#This Row],[Open]]*(DAX__2019_2020__33[[#This Row],[Adj Close]]/DAX__2019_2020__33[[#This Row],[Close]])</f>
        <v>81.490286334214332</v>
      </c>
      <c r="E1372" s="50" t="s">
        <v>5208</v>
      </c>
      <c r="F1372" s="50" t="s">
        <v>5209</v>
      </c>
      <c r="G1372" s="50" t="s">
        <v>5210</v>
      </c>
      <c r="H1372" s="50" t="s">
        <v>5211</v>
      </c>
      <c r="I1372" s="50">
        <f>(DAX__2019_2020__33[[#This Row],[Adj Close]]-DAX__2019_2020__33[[#This Row],[Adj Open]])/DAX__2019_2020__33[[#This Row],[Adj Open]]</f>
        <v>-8.3716497279627641E-2</v>
      </c>
      <c r="J1372" s="50">
        <f>DAX__2019_2020__33[[#This Row],[Adj Close]]-DAX__2019_2020__33[[#This Row],[Adj Open]]</f>
        <v>-6.8220813342143316</v>
      </c>
      <c r="K1372" s="50">
        <v>1283233</v>
      </c>
    </row>
    <row r="1373" spans="1:11" x14ac:dyDescent="0.3">
      <c r="A1373" s="51" t="str">
        <f t="shared" si="25"/>
        <v>AIR.DE</v>
      </c>
      <c r="B1373" s="52" t="s">
        <v>444</v>
      </c>
      <c r="C1373" s="50" t="s">
        <v>5212</v>
      </c>
      <c r="D1373" s="50">
        <f>DAX__2019_2020__33[[#This Row],[Open]]*(DAX__2019_2020__33[[#This Row],[Adj Close]]/DAX__2019_2020__33[[#This Row],[Close]])</f>
        <v>76.10754340616927</v>
      </c>
      <c r="E1373" s="50" t="s">
        <v>5213</v>
      </c>
      <c r="F1373" s="50" t="s">
        <v>5194</v>
      </c>
      <c r="G1373" s="50" t="s">
        <v>5214</v>
      </c>
      <c r="H1373" s="50" t="s">
        <v>5215</v>
      </c>
      <c r="I1373" s="50">
        <f>(DAX__2019_2020__33[[#This Row],[Adj Close]]-DAX__2019_2020__33[[#This Row],[Adj Open]])/DAX__2019_2020__33[[#This Row],[Adj Open]]</f>
        <v>-2.8626931164259024E-2</v>
      </c>
      <c r="J1373" s="50">
        <f>DAX__2019_2020__33[[#This Row],[Adj Close]]-DAX__2019_2020__33[[#This Row],[Adj Open]]</f>
        <v>-2.1787254061692636</v>
      </c>
      <c r="K1373" s="50">
        <v>791159</v>
      </c>
    </row>
    <row r="1374" spans="1:11" x14ac:dyDescent="0.3">
      <c r="A1374" s="51" t="str">
        <f t="shared" si="25"/>
        <v>AIR.DE</v>
      </c>
      <c r="B1374" s="52" t="s">
        <v>445</v>
      </c>
      <c r="C1374" s="50" t="s">
        <v>5216</v>
      </c>
      <c r="D1374" s="50">
        <f>DAX__2019_2020__33[[#This Row],[Open]]*(DAX__2019_2020__33[[#This Row],[Adj Close]]/DAX__2019_2020__33[[#This Row],[Close]])</f>
        <v>69.84740408665256</v>
      </c>
      <c r="E1374" s="50" t="s">
        <v>5217</v>
      </c>
      <c r="F1374" s="50" t="s">
        <v>5218</v>
      </c>
      <c r="G1374" s="50" t="s">
        <v>5219</v>
      </c>
      <c r="H1374" s="50" t="s">
        <v>5220</v>
      </c>
      <c r="I1374" s="50">
        <f>(DAX__2019_2020__33[[#This Row],[Adj Close]]-DAX__2019_2020__33[[#This Row],[Adj Open]])/DAX__2019_2020__33[[#This Row],[Adj Open]]</f>
        <v>-5.1799549803798042E-2</v>
      </c>
      <c r="J1374" s="50">
        <f>DAX__2019_2020__33[[#This Row],[Adj Close]]-DAX__2019_2020__33[[#This Row],[Adj Open]]</f>
        <v>-3.6180640866525664</v>
      </c>
      <c r="K1374" s="50">
        <v>907677</v>
      </c>
    </row>
    <row r="1375" spans="1:11" x14ac:dyDescent="0.3">
      <c r="A1375" s="51" t="str">
        <f t="shared" si="25"/>
        <v>AIR.DE</v>
      </c>
      <c r="B1375" s="52" t="s">
        <v>446</v>
      </c>
      <c r="C1375" s="50" t="s">
        <v>5221</v>
      </c>
      <c r="D1375" s="50">
        <f>DAX__2019_2020__33[[#This Row],[Open]]*(DAX__2019_2020__33[[#This Row],[Adj Close]]/DAX__2019_2020__33[[#This Row],[Close]])</f>
        <v>65.11533833728916</v>
      </c>
      <c r="E1375" s="50" t="s">
        <v>5222</v>
      </c>
      <c r="F1375" s="50" t="s">
        <v>5223</v>
      </c>
      <c r="G1375" s="50" t="s">
        <v>5218</v>
      </c>
      <c r="H1375" s="50" t="s">
        <v>5224</v>
      </c>
      <c r="I1375" s="50">
        <f>(DAX__2019_2020__33[[#This Row],[Adj Close]]-DAX__2019_2020__33[[#This Row],[Adj Open]])/DAX__2019_2020__33[[#This Row],[Adj Open]]</f>
        <v>1.5896971268873156E-2</v>
      </c>
      <c r="J1375" s="50">
        <f>DAX__2019_2020__33[[#This Row],[Adj Close]]-DAX__2019_2020__33[[#This Row],[Adj Open]]</f>
        <v>1.0351366627108405</v>
      </c>
      <c r="K1375" s="50">
        <v>882583</v>
      </c>
    </row>
    <row r="1376" spans="1:11" x14ac:dyDescent="0.3">
      <c r="A1376" s="51" t="str">
        <f t="shared" si="25"/>
        <v>AIR.DE</v>
      </c>
      <c r="B1376" s="52" t="s">
        <v>447</v>
      </c>
      <c r="C1376" s="50" t="s">
        <v>5225</v>
      </c>
      <c r="D1376" s="50">
        <f>DAX__2019_2020__33[[#This Row],[Open]]*(DAX__2019_2020__33[[#This Row],[Adj Close]]/DAX__2019_2020__33[[#This Row],[Close]])</f>
        <v>63.252079606358095</v>
      </c>
      <c r="E1376" s="50" t="s">
        <v>5226</v>
      </c>
      <c r="F1376" s="50" t="s">
        <v>5227</v>
      </c>
      <c r="G1376" s="50" t="s">
        <v>5228</v>
      </c>
      <c r="H1376" s="50" t="s">
        <v>5229</v>
      </c>
      <c r="I1376" s="50">
        <f>(DAX__2019_2020__33[[#This Row],[Adj Close]]-DAX__2019_2020__33[[#This Row],[Adj Open]])/DAX__2019_2020__33[[#This Row],[Adj Open]]</f>
        <v>6.0473764933057068E-2</v>
      </c>
      <c r="J1376" s="50">
        <f>DAX__2019_2020__33[[#This Row],[Adj Close]]-DAX__2019_2020__33[[#This Row],[Adj Open]]</f>
        <v>3.8250913936419124</v>
      </c>
      <c r="K1376" s="50">
        <v>472075</v>
      </c>
    </row>
    <row r="1377" spans="1:11" x14ac:dyDescent="0.3">
      <c r="A1377" s="51" t="str">
        <f t="shared" si="25"/>
        <v>AIR.DE</v>
      </c>
      <c r="B1377" s="52" t="s">
        <v>448</v>
      </c>
      <c r="C1377" s="50" t="s">
        <v>5230</v>
      </c>
      <c r="D1377" s="50">
        <f>DAX__2019_2020__33[[#This Row],[Open]]*(DAX__2019_2020__33[[#This Row],[Adj Close]]/DAX__2019_2020__33[[#This Row],[Close]])</f>
        <v>70.291040399055234</v>
      </c>
      <c r="E1377" s="50" t="s">
        <v>5231</v>
      </c>
      <c r="F1377" s="50" t="s">
        <v>5232</v>
      </c>
      <c r="G1377" s="50" t="s">
        <v>5233</v>
      </c>
      <c r="H1377" s="50" t="s">
        <v>5234</v>
      </c>
      <c r="I1377" s="50">
        <f>(DAX__2019_2020__33[[#This Row],[Adj Close]]-DAX__2019_2020__33[[#This Row],[Adj Open]])/DAX__2019_2020__33[[#This Row],[Adj Open]]</f>
        <v>-2.24404759141455E-2</v>
      </c>
      <c r="J1377" s="50">
        <f>DAX__2019_2020__33[[#This Row],[Adj Close]]-DAX__2019_2020__33[[#This Row],[Adj Open]]</f>
        <v>-1.5773643990552273</v>
      </c>
      <c r="K1377" s="50">
        <v>717481</v>
      </c>
    </row>
    <row r="1378" spans="1:11" x14ac:dyDescent="0.3">
      <c r="A1378" s="51" t="str">
        <f t="shared" si="25"/>
        <v>AIR.DE</v>
      </c>
      <c r="B1378" s="52" t="s">
        <v>449</v>
      </c>
      <c r="C1378" s="50" t="s">
        <v>5235</v>
      </c>
      <c r="D1378" s="50">
        <f>DAX__2019_2020__33[[#This Row],[Open]]*(DAX__2019_2020__33[[#This Row],[Adj Close]]/DAX__2019_2020__33[[#This Row],[Close]])</f>
        <v>68.871415791792302</v>
      </c>
      <c r="E1378" s="50" t="s">
        <v>5216</v>
      </c>
      <c r="F1378" s="50" t="s">
        <v>5236</v>
      </c>
      <c r="G1378" s="50" t="s">
        <v>5233</v>
      </c>
      <c r="H1378" s="50" t="s">
        <v>5234</v>
      </c>
      <c r="I1378" s="50">
        <f>(DAX__2019_2020__33[[#This Row],[Adj Close]]-DAX__2019_2020__33[[#This Row],[Adj Open]])/DAX__2019_2020__33[[#This Row],[Adj Open]]</f>
        <v>-2.2903521000521331E-3</v>
      </c>
      <c r="J1378" s="50">
        <f>DAX__2019_2020__33[[#This Row],[Adj Close]]-DAX__2019_2020__33[[#This Row],[Adj Open]]</f>
        <v>-0.15773979179229514</v>
      </c>
      <c r="K1378" s="50">
        <v>334959</v>
      </c>
    </row>
    <row r="1379" spans="1:11" x14ac:dyDescent="0.3">
      <c r="A1379" s="51" t="str">
        <f t="shared" si="25"/>
        <v>AIR.DE</v>
      </c>
      <c r="B1379" s="52" t="s">
        <v>450</v>
      </c>
      <c r="C1379" s="50" t="s">
        <v>5191</v>
      </c>
      <c r="D1379" s="50">
        <f>DAX__2019_2020__33[[#This Row],[Open]]*(DAX__2019_2020__33[[#This Row],[Adj Close]]/DAX__2019_2020__33[[#This Row],[Close]])</f>
        <v>67.392640048499416</v>
      </c>
      <c r="E1379" s="50" t="s">
        <v>5237</v>
      </c>
      <c r="F1379" s="50" t="s">
        <v>5238</v>
      </c>
      <c r="G1379" s="50" t="s">
        <v>5239</v>
      </c>
      <c r="H1379" s="50" t="s">
        <v>5240</v>
      </c>
      <c r="I1379" s="50">
        <f>(DAX__2019_2020__33[[#This Row],[Adj Close]]-DAX__2019_2020__33[[#This Row],[Adj Open]])/DAX__2019_2020__33[[#This Row],[Adj Open]]</f>
        <v>-7.1679051028684391E-3</v>
      </c>
      <c r="J1379" s="50">
        <f>DAX__2019_2020__33[[#This Row],[Adj Close]]-DAX__2019_2020__33[[#This Row],[Adj Open]]</f>
        <v>-0.48306404849941487</v>
      </c>
      <c r="K1379" s="50">
        <v>410752</v>
      </c>
    </row>
    <row r="1380" spans="1:11" x14ac:dyDescent="0.3">
      <c r="A1380" s="51" t="str">
        <f t="shared" si="25"/>
        <v>AIR.DE</v>
      </c>
      <c r="B1380" s="52" t="s">
        <v>451</v>
      </c>
      <c r="C1380" s="50" t="s">
        <v>5241</v>
      </c>
      <c r="D1380" s="50">
        <f>DAX__2019_2020__33[[#This Row],[Open]]*(DAX__2019_2020__33[[#This Row],[Adj Close]]/DAX__2019_2020__33[[#This Row],[Close]])</f>
        <v>67.846136680048431</v>
      </c>
      <c r="E1380" s="50" t="s">
        <v>5242</v>
      </c>
      <c r="F1380" s="50" t="s">
        <v>5243</v>
      </c>
      <c r="G1380" s="50" t="s">
        <v>5244</v>
      </c>
      <c r="H1380" s="50" t="s">
        <v>5245</v>
      </c>
      <c r="I1380" s="50">
        <f>(DAX__2019_2020__33[[#This Row],[Adj Close]]-DAX__2019_2020__33[[#This Row],[Adj Open]])/DAX__2019_2020__33[[#This Row],[Adj Open]]</f>
        <v>3.923219994187906E-3</v>
      </c>
      <c r="J1380" s="50">
        <f>DAX__2019_2020__33[[#This Row],[Adj Close]]-DAX__2019_2020__33[[#This Row],[Adj Open]]</f>
        <v>0.26617531995157151</v>
      </c>
      <c r="K1380" s="50">
        <v>901172</v>
      </c>
    </row>
    <row r="1381" spans="1:11" x14ac:dyDescent="0.3">
      <c r="A1381" s="51" t="str">
        <f t="shared" si="25"/>
        <v>AIR.DE</v>
      </c>
      <c r="B1381" s="52" t="s">
        <v>452</v>
      </c>
      <c r="C1381" s="50" t="s">
        <v>5246</v>
      </c>
      <c r="D1381" s="50">
        <f>DAX__2019_2020__33[[#This Row],[Open]]*(DAX__2019_2020__33[[#This Row],[Adj Close]]/DAX__2019_2020__33[[#This Row],[Close]])</f>
        <v>66.840570412650365</v>
      </c>
      <c r="E1381" s="50" t="s">
        <v>5247</v>
      </c>
      <c r="F1381" s="50" t="s">
        <v>5248</v>
      </c>
      <c r="G1381" s="50" t="s">
        <v>5249</v>
      </c>
      <c r="H1381" s="50" t="s">
        <v>5250</v>
      </c>
      <c r="I1381" s="50">
        <f>(DAX__2019_2020__33[[#This Row],[Adj Close]]-DAX__2019_2020__33[[#This Row],[Adj Open]])/DAX__2019_2020__33[[#This Row],[Adj Open]]</f>
        <v>-8.2596604014899527E-3</v>
      </c>
      <c r="J1381" s="50">
        <f>DAX__2019_2020__33[[#This Row],[Adj Close]]-DAX__2019_2020__33[[#This Row],[Adj Open]]</f>
        <v>-0.55208041265036911</v>
      </c>
      <c r="K1381" s="50">
        <v>220170</v>
      </c>
    </row>
    <row r="1382" spans="1:11" x14ac:dyDescent="0.3">
      <c r="A1382" s="51" t="str">
        <f t="shared" si="25"/>
        <v>AIR.DE</v>
      </c>
      <c r="B1382" s="52" t="s">
        <v>453</v>
      </c>
      <c r="C1382" s="50" t="s">
        <v>5003</v>
      </c>
      <c r="D1382" s="50">
        <f>DAX__2019_2020__33[[#This Row],[Open]]*(DAX__2019_2020__33[[#This Row],[Adj Close]]/DAX__2019_2020__33[[#This Row],[Close]])</f>
        <v>67.037737320805604</v>
      </c>
      <c r="E1382" s="50" t="s">
        <v>5251</v>
      </c>
      <c r="F1382" s="50" t="s">
        <v>5252</v>
      </c>
      <c r="G1382" s="50" t="s">
        <v>4955</v>
      </c>
      <c r="H1382" s="50" t="s">
        <v>5253</v>
      </c>
      <c r="I1382" s="50">
        <f>(DAX__2019_2020__33[[#This Row],[Adj Close]]-DAX__2019_2020__33[[#This Row],[Adj Open]])/DAX__2019_2020__33[[#This Row],[Adj Open]]</f>
        <v>-1.9264676470588226E-2</v>
      </c>
      <c r="J1382" s="50">
        <f>DAX__2019_2020__33[[#This Row],[Adj Close]]-DAX__2019_2020__33[[#This Row],[Adj Open]]</f>
        <v>-1.2914603208055979</v>
      </c>
      <c r="K1382" s="50">
        <v>308232</v>
      </c>
    </row>
    <row r="1383" spans="1:11" x14ac:dyDescent="0.3">
      <c r="A1383" s="51" t="str">
        <f t="shared" si="25"/>
        <v>AIR.DE</v>
      </c>
      <c r="B1383" s="52" t="s">
        <v>454</v>
      </c>
      <c r="C1383" s="50" t="s">
        <v>5254</v>
      </c>
      <c r="D1383" s="50">
        <f>DAX__2019_2020__33[[#This Row],[Open]]*(DAX__2019_2020__33[[#This Row],[Adj Close]]/DAX__2019_2020__33[[#This Row],[Close]])</f>
        <v>65.854723579769555</v>
      </c>
      <c r="E1383" s="50" t="s">
        <v>5255</v>
      </c>
      <c r="F1383" s="50" t="s">
        <v>5256</v>
      </c>
      <c r="G1383" s="50" t="s">
        <v>5256</v>
      </c>
      <c r="H1383" s="50" t="s">
        <v>5257</v>
      </c>
      <c r="I1383" s="50">
        <f>(DAX__2019_2020__33[[#This Row],[Adj Close]]-DAX__2019_2020__33[[#This Row],[Adj Open]])/DAX__2019_2020__33[[#This Row],[Adj Open]]</f>
        <v>-5.6886269900317206E-2</v>
      </c>
      <c r="J1383" s="50">
        <f>DAX__2019_2020__33[[#This Row],[Adj Close]]-DAX__2019_2020__33[[#This Row],[Adj Open]]</f>
        <v>-3.7462295797695546</v>
      </c>
      <c r="K1383" s="50">
        <v>370871</v>
      </c>
    </row>
    <row r="1384" spans="1:11" x14ac:dyDescent="0.3">
      <c r="A1384" s="51" t="str">
        <f t="shared" si="25"/>
        <v>AIR.DE</v>
      </c>
      <c r="B1384" s="52" t="s">
        <v>455</v>
      </c>
      <c r="C1384" s="50" t="s">
        <v>5258</v>
      </c>
      <c r="D1384" s="50">
        <f>DAX__2019_2020__33[[#This Row],[Open]]*(DAX__2019_2020__33[[#This Row],[Adj Close]]/DAX__2019_2020__33[[#This Row],[Close]])</f>
        <v>61.871886171426844</v>
      </c>
      <c r="E1384" s="50" t="s">
        <v>5259</v>
      </c>
      <c r="F1384" s="50" t="s">
        <v>5044</v>
      </c>
      <c r="G1384" s="50" t="s">
        <v>5260</v>
      </c>
      <c r="H1384" s="50" t="s">
        <v>5261</v>
      </c>
      <c r="I1384" s="50">
        <f>(DAX__2019_2020__33[[#This Row],[Adj Close]]-DAX__2019_2020__33[[#This Row],[Adj Open]])/DAX__2019_2020__33[[#This Row],[Adj Open]]</f>
        <v>1.9757840017776921E-2</v>
      </c>
      <c r="J1384" s="50">
        <f>DAX__2019_2020__33[[#This Row],[Adj Close]]-DAX__2019_2020__33[[#This Row],[Adj Open]]</f>
        <v>1.2224548285731558</v>
      </c>
      <c r="K1384" s="50">
        <v>427736</v>
      </c>
    </row>
    <row r="1385" spans="1:11" x14ac:dyDescent="0.3">
      <c r="A1385" s="51" t="str">
        <f t="shared" si="25"/>
        <v>AIR.DE</v>
      </c>
      <c r="B1385" s="52" t="s">
        <v>456</v>
      </c>
      <c r="C1385" s="50" t="s">
        <v>5262</v>
      </c>
      <c r="D1385" s="50">
        <f>DAX__2019_2020__33[[#This Row],[Open]]*(DAX__2019_2020__33[[#This Row],[Adj Close]]/DAX__2019_2020__33[[#This Row],[Close]])</f>
        <v>63.705570341779712</v>
      </c>
      <c r="E1385" s="50" t="s">
        <v>5263</v>
      </c>
      <c r="F1385" s="50" t="s">
        <v>5264</v>
      </c>
      <c r="G1385" s="50" t="s">
        <v>5264</v>
      </c>
      <c r="H1385" s="50" t="s">
        <v>5265</v>
      </c>
      <c r="I1385" s="50">
        <f>(DAX__2019_2020__33[[#This Row],[Adj Close]]-DAX__2019_2020__33[[#This Row],[Adj Open]])/DAX__2019_2020__33[[#This Row],[Adj Open]]</f>
        <v>-4.3639799892921681E-2</v>
      </c>
      <c r="J1385" s="50">
        <f>DAX__2019_2020__33[[#This Row],[Adj Close]]-DAX__2019_2020__33[[#This Row],[Adj Open]]</f>
        <v>-2.7800983417797127</v>
      </c>
      <c r="K1385" s="50">
        <v>335911</v>
      </c>
    </row>
    <row r="1386" spans="1:11" x14ac:dyDescent="0.3">
      <c r="A1386" s="51" t="str">
        <f t="shared" si="25"/>
        <v>AIR.DE</v>
      </c>
      <c r="B1386" s="52" t="s">
        <v>457</v>
      </c>
      <c r="C1386" s="50" t="s">
        <v>5266</v>
      </c>
      <c r="D1386" s="50">
        <f>DAX__2019_2020__33[[#This Row],[Open]]*(DAX__2019_2020__33[[#This Row],[Adj Close]]/DAX__2019_2020__33[[#This Row],[Close]])</f>
        <v>59.919906438128599</v>
      </c>
      <c r="E1386" s="50" t="s">
        <v>5267</v>
      </c>
      <c r="F1386" s="50" t="s">
        <v>5268</v>
      </c>
      <c r="G1386" s="50" t="s">
        <v>5269</v>
      </c>
      <c r="H1386" s="50" t="s">
        <v>5270</v>
      </c>
      <c r="I1386" s="50">
        <f>(DAX__2019_2020__33[[#This Row],[Adj Close]]-DAX__2019_2020__33[[#This Row],[Adj Open]])/DAX__2019_2020__33[[#This Row],[Adj Open]]</f>
        <v>4.3106335029719216E-2</v>
      </c>
      <c r="J1386" s="50">
        <f>DAX__2019_2020__33[[#This Row],[Adj Close]]-DAX__2019_2020__33[[#This Row],[Adj Open]]</f>
        <v>2.5829275618714007</v>
      </c>
      <c r="K1386" s="50">
        <v>372717</v>
      </c>
    </row>
    <row r="1387" spans="1:11" x14ac:dyDescent="0.3">
      <c r="A1387" s="51" t="str">
        <f t="shared" si="25"/>
        <v>AIR.DE</v>
      </c>
      <c r="B1387" s="52" t="s">
        <v>458</v>
      </c>
      <c r="C1387" s="50" t="s">
        <v>5271</v>
      </c>
      <c r="D1387" s="50">
        <f>DAX__2019_2020__33[[#This Row],[Open]]*(DAX__2019_2020__33[[#This Row],[Adj Close]]/DAX__2019_2020__33[[#This Row],[Close]])</f>
        <v>62.897169838398462</v>
      </c>
      <c r="E1387" s="50" t="s">
        <v>5272</v>
      </c>
      <c r="F1387" s="50" t="s">
        <v>5273</v>
      </c>
      <c r="G1387" s="50" t="s">
        <v>5274</v>
      </c>
      <c r="H1387" s="50" t="s">
        <v>5275</v>
      </c>
      <c r="I1387" s="50">
        <f>(DAX__2019_2020__33[[#This Row],[Adj Close]]-DAX__2019_2020__33[[#This Row],[Adj Open]])/DAX__2019_2020__33[[#This Row],[Adj Open]]</f>
        <v>-3.4482288941727959E-3</v>
      </c>
      <c r="J1387" s="50">
        <f>DAX__2019_2020__33[[#This Row],[Adj Close]]-DAX__2019_2020__33[[#This Row],[Adj Open]]</f>
        <v>-0.21688383839845926</v>
      </c>
      <c r="K1387" s="50">
        <v>261140</v>
      </c>
    </row>
    <row r="1388" spans="1:11" x14ac:dyDescent="0.3">
      <c r="A1388" s="51" t="str">
        <f t="shared" si="25"/>
        <v>AIR.DE</v>
      </c>
      <c r="B1388" s="52" t="s">
        <v>459</v>
      </c>
      <c r="C1388" s="50" t="s">
        <v>5173</v>
      </c>
      <c r="D1388" s="50">
        <f>DAX__2019_2020__33[[#This Row],[Open]]*(DAX__2019_2020__33[[#This Row],[Adj Close]]/DAX__2019_2020__33[[#This Row],[Close]])</f>
        <v>61.418398283103137</v>
      </c>
      <c r="E1388" s="50" t="s">
        <v>5276</v>
      </c>
      <c r="F1388" s="50" t="s">
        <v>5277</v>
      </c>
      <c r="G1388" s="50" t="s">
        <v>5169</v>
      </c>
      <c r="H1388" s="50" t="s">
        <v>5278</v>
      </c>
      <c r="I1388" s="50">
        <f>(DAX__2019_2020__33[[#This Row],[Adj Close]]-DAX__2019_2020__33[[#This Row],[Adj Open]])/DAX__2019_2020__33[[#This Row],[Adj Open]]</f>
        <v>3.0979197929040046E-2</v>
      </c>
      <c r="J1388" s="50">
        <f>DAX__2019_2020__33[[#This Row],[Adj Close]]-DAX__2019_2020__33[[#This Row],[Adj Open]]</f>
        <v>1.9026927168968655</v>
      </c>
      <c r="K1388" s="50">
        <v>298396</v>
      </c>
    </row>
    <row r="1389" spans="1:11" x14ac:dyDescent="0.3">
      <c r="A1389" s="51" t="str">
        <f t="shared" si="25"/>
        <v>AIR.DE</v>
      </c>
      <c r="B1389" s="52" t="s">
        <v>460</v>
      </c>
      <c r="C1389" s="50" t="s">
        <v>5093</v>
      </c>
      <c r="D1389" s="50">
        <f>DAX__2019_2020__33[[#This Row],[Open]]*(DAX__2019_2020__33[[#This Row],[Adj Close]]/DAX__2019_2020__33[[#This Row],[Close]])</f>
        <v>64.336512441203183</v>
      </c>
      <c r="E1389" s="50" t="s">
        <v>5279</v>
      </c>
      <c r="F1389" s="50" t="s">
        <v>5280</v>
      </c>
      <c r="G1389" s="50" t="s">
        <v>5281</v>
      </c>
      <c r="H1389" s="50" t="s">
        <v>5282</v>
      </c>
      <c r="I1389" s="50">
        <f>(DAX__2019_2020__33[[#This Row],[Adj Close]]-DAX__2019_2020__33[[#This Row],[Adj Open]])/DAX__2019_2020__33[[#This Row],[Adj Open]]</f>
        <v>1.5783005952099163E-2</v>
      </c>
      <c r="J1389" s="50">
        <f>DAX__2019_2020__33[[#This Row],[Adj Close]]-DAX__2019_2020__33[[#This Row],[Adj Open]]</f>
        <v>1.0154235587968117</v>
      </c>
      <c r="K1389" s="50">
        <v>333820</v>
      </c>
    </row>
    <row r="1390" spans="1:11" x14ac:dyDescent="0.3">
      <c r="A1390" s="51" t="str">
        <f t="shared" si="25"/>
        <v>AIR.DE</v>
      </c>
      <c r="B1390" s="52" t="s">
        <v>461</v>
      </c>
      <c r="C1390" s="50" t="s">
        <v>5283</v>
      </c>
      <c r="D1390" s="50">
        <f>DAX__2019_2020__33[[#This Row],[Open]]*(DAX__2019_2020__33[[#This Row],[Adj Close]]/DAX__2019_2020__33[[#This Row],[Close]])</f>
        <v>65.706841972772636</v>
      </c>
      <c r="E1390" s="50" t="s">
        <v>5284</v>
      </c>
      <c r="F1390" s="50" t="s">
        <v>5259</v>
      </c>
      <c r="G1390" s="50" t="s">
        <v>5285</v>
      </c>
      <c r="H1390" s="50" t="s">
        <v>5286</v>
      </c>
      <c r="I1390" s="50">
        <f>(DAX__2019_2020__33[[#This Row],[Adj Close]]-DAX__2019_2020__33[[#This Row],[Adj Open]])/DAX__2019_2020__33[[#This Row],[Adj Open]]</f>
        <v>-1.5303900516011952E-2</v>
      </c>
      <c r="J1390" s="50">
        <f>DAX__2019_2020__33[[#This Row],[Adj Close]]-DAX__2019_2020__33[[#This Row],[Adj Open]]</f>
        <v>-1.005570972772631</v>
      </c>
      <c r="K1390" s="50">
        <v>164941</v>
      </c>
    </row>
    <row r="1391" spans="1:11" x14ac:dyDescent="0.3">
      <c r="A1391" s="51" t="str">
        <f t="shared" si="25"/>
        <v>AIR.DE</v>
      </c>
      <c r="B1391" s="52" t="s">
        <v>462</v>
      </c>
      <c r="C1391" s="50" t="s">
        <v>5287</v>
      </c>
      <c r="D1391" s="50">
        <f>DAX__2019_2020__33[[#This Row],[Open]]*(DAX__2019_2020__33[[#This Row],[Adj Close]]/DAX__2019_2020__33[[#This Row],[Close]])</f>
        <v>66.525096231154279</v>
      </c>
      <c r="E1391" s="50" t="s">
        <v>5288</v>
      </c>
      <c r="F1391" s="50" t="s">
        <v>5289</v>
      </c>
      <c r="G1391" s="50" t="s">
        <v>5290</v>
      </c>
      <c r="H1391" s="50" t="s">
        <v>5291</v>
      </c>
      <c r="I1391" s="50">
        <f>(DAX__2019_2020__33[[#This Row],[Adj Close]]-DAX__2019_2020__33[[#This Row],[Adj Open]])/DAX__2019_2020__33[[#This Row],[Adj Open]]</f>
        <v>4.4457022327044548E-3</v>
      </c>
      <c r="J1391" s="50">
        <f>DAX__2019_2020__33[[#This Row],[Adj Close]]-DAX__2019_2020__33[[#This Row],[Adj Open]]</f>
        <v>0.29575076884572127</v>
      </c>
      <c r="K1391" s="50">
        <v>216550</v>
      </c>
    </row>
    <row r="1392" spans="1:11" x14ac:dyDescent="0.3">
      <c r="A1392" s="51" t="str">
        <f t="shared" si="25"/>
        <v>AIR.DE</v>
      </c>
      <c r="B1392" s="52" t="s">
        <v>463</v>
      </c>
      <c r="C1392" s="50" t="s">
        <v>5246</v>
      </c>
      <c r="D1392" s="50">
        <f>DAX__2019_2020__33[[#This Row],[Open]]*(DAX__2019_2020__33[[#This Row],[Adj Close]]/DAX__2019_2020__33[[#This Row],[Close]])</f>
        <v>66.840575012854345</v>
      </c>
      <c r="E1392" s="50" t="s">
        <v>4974</v>
      </c>
      <c r="F1392" s="50" t="s">
        <v>5292</v>
      </c>
      <c r="G1392" s="50" t="s">
        <v>5293</v>
      </c>
      <c r="H1392" s="50" t="s">
        <v>5294</v>
      </c>
      <c r="I1392" s="50">
        <f>(DAX__2019_2020__33[[#This Row],[Adj Close]]-DAX__2019_2020__33[[#This Row],[Adj Open]])/DAX__2019_2020__33[[#This Row],[Adj Open]]</f>
        <v>-8.407079274023059E-3</v>
      </c>
      <c r="J1392" s="50">
        <f>DAX__2019_2020__33[[#This Row],[Adj Close]]-DAX__2019_2020__33[[#This Row],[Adj Open]]</f>
        <v>-0.56193401285435129</v>
      </c>
      <c r="K1392" s="50">
        <v>139702</v>
      </c>
    </row>
    <row r="1393" spans="1:11" x14ac:dyDescent="0.3">
      <c r="A1393" s="51" t="str">
        <f t="shared" si="25"/>
        <v>AIR.DE</v>
      </c>
      <c r="B1393" s="52" t="s">
        <v>464</v>
      </c>
      <c r="C1393" s="50" t="s">
        <v>5295</v>
      </c>
      <c r="D1393" s="50">
        <f>DAX__2019_2020__33[[#This Row],[Open]]*(DAX__2019_2020__33[[#This Row],[Adj Close]]/DAX__2019_2020__33[[#This Row],[Close]])</f>
        <v>65.765991027276911</v>
      </c>
      <c r="E1393" s="50" t="s">
        <v>5289</v>
      </c>
      <c r="F1393" s="50" t="s">
        <v>5296</v>
      </c>
      <c r="G1393" s="50" t="s">
        <v>5297</v>
      </c>
      <c r="H1393" s="50" t="s">
        <v>5298</v>
      </c>
      <c r="I1393" s="50">
        <f>(DAX__2019_2020__33[[#This Row],[Adj Close]]-DAX__2019_2020__33[[#This Row],[Adj Open]])/DAX__2019_2020__33[[#This Row],[Adj Open]]</f>
        <v>-1.5589881810671214E-2</v>
      </c>
      <c r="J1393" s="50">
        <f>DAX__2019_2020__33[[#This Row],[Adj Close]]-DAX__2019_2020__33[[#This Row],[Adj Open]]</f>
        <v>-1.0252840272769106</v>
      </c>
      <c r="K1393" s="50">
        <v>161553</v>
      </c>
    </row>
    <row r="1394" spans="1:11" x14ac:dyDescent="0.3">
      <c r="A1394" s="51" t="str">
        <f t="shared" si="25"/>
        <v>AIR.DE</v>
      </c>
      <c r="B1394" s="52" t="s">
        <v>465</v>
      </c>
      <c r="C1394" s="50" t="s">
        <v>5299</v>
      </c>
      <c r="D1394" s="50">
        <f>DAX__2019_2020__33[[#This Row],[Open]]*(DAX__2019_2020__33[[#This Row],[Adj Close]]/DAX__2019_2020__33[[#This Row],[Close]])</f>
        <v>65.08575304737009</v>
      </c>
      <c r="E1394" s="50" t="s">
        <v>5300</v>
      </c>
      <c r="F1394" s="50" t="s">
        <v>5301</v>
      </c>
      <c r="G1394" s="50" t="s">
        <v>5301</v>
      </c>
      <c r="H1394" s="50" t="s">
        <v>5302</v>
      </c>
      <c r="I1394" s="50">
        <f>(DAX__2019_2020__33[[#This Row],[Adj Close]]-DAX__2019_2020__33[[#This Row],[Adj Open]])/DAX__2019_2020__33[[#This Row],[Adj Open]]</f>
        <v>-4.0442276905889668E-2</v>
      </c>
      <c r="J1394" s="50">
        <f>DAX__2019_2020__33[[#This Row],[Adj Close]]-DAX__2019_2020__33[[#This Row],[Adj Open]]</f>
        <v>-2.6322160473700933</v>
      </c>
      <c r="K1394" s="50">
        <v>141029</v>
      </c>
    </row>
    <row r="1395" spans="1:11" x14ac:dyDescent="0.3">
      <c r="A1395" s="51" t="str">
        <f t="shared" si="25"/>
        <v>AIR.DE</v>
      </c>
      <c r="B1395" s="52" t="s">
        <v>466</v>
      </c>
      <c r="C1395" s="50" t="s">
        <v>5303</v>
      </c>
      <c r="D1395" s="50">
        <f>DAX__2019_2020__33[[#This Row],[Open]]*(DAX__2019_2020__33[[#This Row],[Adj Close]]/DAX__2019_2020__33[[#This Row],[Close]])</f>
        <v>61.605708366812578</v>
      </c>
      <c r="E1395" s="50" t="s">
        <v>5304</v>
      </c>
      <c r="F1395" s="50" t="s">
        <v>5305</v>
      </c>
      <c r="G1395" s="50" t="s">
        <v>5306</v>
      </c>
      <c r="H1395" s="50" t="s">
        <v>5307</v>
      </c>
      <c r="I1395" s="50">
        <f>(DAX__2019_2020__33[[#This Row],[Adj Close]]-DAX__2019_2020__33[[#This Row],[Adj Open]])/DAX__2019_2020__33[[#This Row],[Adj Open]]</f>
        <v>4.8167673286360214E-2</v>
      </c>
      <c r="J1395" s="50">
        <f>DAX__2019_2020__33[[#This Row],[Adj Close]]-DAX__2019_2020__33[[#This Row],[Adj Open]]</f>
        <v>2.9674036331874163</v>
      </c>
      <c r="K1395" s="50">
        <v>150432</v>
      </c>
    </row>
    <row r="1396" spans="1:11" x14ac:dyDescent="0.3">
      <c r="A1396" s="51" t="str">
        <f t="shared" ref="A1396:A1459" si="26">"AIR.DE"</f>
        <v>AIR.DE</v>
      </c>
      <c r="B1396" s="52" t="s">
        <v>467</v>
      </c>
      <c r="C1396" s="50" t="s">
        <v>5308</v>
      </c>
      <c r="D1396" s="50">
        <f>DAX__2019_2020__33[[#This Row],[Open]]*(DAX__2019_2020__33[[#This Row],[Adj Close]]/DAX__2019_2020__33[[#This Row],[Close]])</f>
        <v>65.608260698099357</v>
      </c>
      <c r="E1396" s="50" t="s">
        <v>5309</v>
      </c>
      <c r="F1396" s="50" t="s">
        <v>5310</v>
      </c>
      <c r="G1396" s="50" t="s">
        <v>5311</v>
      </c>
      <c r="H1396" s="50" t="s">
        <v>5312</v>
      </c>
      <c r="I1396" s="50">
        <f>(DAX__2019_2020__33[[#This Row],[Adj Close]]-DAX__2019_2020__33[[#This Row],[Adj Open]])/DAX__2019_2020__33[[#This Row],[Adj Open]]</f>
        <v>2.0285483683599542E-2</v>
      </c>
      <c r="J1396" s="50">
        <f>DAX__2019_2020__33[[#This Row],[Adj Close]]-DAX__2019_2020__33[[#This Row],[Adj Open]]</f>
        <v>1.3308953019006395</v>
      </c>
      <c r="K1396" s="50">
        <v>127187</v>
      </c>
    </row>
    <row r="1397" spans="1:11" x14ac:dyDescent="0.3">
      <c r="A1397" s="51" t="str">
        <f t="shared" si="26"/>
        <v>AIR.DE</v>
      </c>
      <c r="B1397" s="52" t="s">
        <v>468</v>
      </c>
      <c r="C1397" s="50" t="s">
        <v>5313</v>
      </c>
      <c r="D1397" s="50">
        <f>DAX__2019_2020__33[[#This Row],[Open]]*(DAX__2019_2020__33[[#This Row],[Adj Close]]/DAX__2019_2020__33[[#This Row],[Close]])</f>
        <v>65.430804867974388</v>
      </c>
      <c r="E1397" s="50" t="s">
        <v>5314</v>
      </c>
      <c r="F1397" s="50" t="s">
        <v>5315</v>
      </c>
      <c r="G1397" s="50" t="s">
        <v>5316</v>
      </c>
      <c r="H1397" s="50" t="s">
        <v>5317</v>
      </c>
      <c r="I1397" s="50">
        <f>(DAX__2019_2020__33[[#This Row],[Adj Close]]-DAX__2019_2020__33[[#This Row],[Adj Open]])/DAX__2019_2020__33[[#This Row],[Adj Open]]</f>
        <v>-2.1093866757848092E-3</v>
      </c>
      <c r="J1397" s="50">
        <f>DAX__2019_2020__33[[#This Row],[Adj Close]]-DAX__2019_2020__33[[#This Row],[Adj Open]]</f>
        <v>-0.13801886797438101</v>
      </c>
      <c r="K1397" s="50">
        <v>217704</v>
      </c>
    </row>
    <row r="1398" spans="1:11" x14ac:dyDescent="0.3">
      <c r="A1398" s="51" t="str">
        <f t="shared" si="26"/>
        <v>AIR.DE</v>
      </c>
      <c r="B1398" s="52" t="s">
        <v>469</v>
      </c>
      <c r="C1398" s="50" t="s">
        <v>5318</v>
      </c>
      <c r="D1398" s="50">
        <f>DAX__2019_2020__33[[#This Row],[Open]]*(DAX__2019_2020__33[[#This Row],[Adj Close]]/DAX__2019_2020__33[[#This Row],[Close]])</f>
        <v>66.17019056851143</v>
      </c>
      <c r="E1398" s="50" t="s">
        <v>4947</v>
      </c>
      <c r="F1398" s="50" t="s">
        <v>5319</v>
      </c>
      <c r="G1398" s="50" t="s">
        <v>5320</v>
      </c>
      <c r="H1398" s="50" t="s">
        <v>5321</v>
      </c>
      <c r="I1398" s="50">
        <f>(DAX__2019_2020__33[[#This Row],[Adj Close]]-DAX__2019_2020__33[[#This Row],[Adj Open]])/DAX__2019_2020__33[[#This Row],[Adj Open]]</f>
        <v>3.3224000302860622E-2</v>
      </c>
      <c r="J1398" s="50">
        <f>DAX__2019_2020__33[[#This Row],[Adj Close]]-DAX__2019_2020__33[[#This Row],[Adj Open]]</f>
        <v>2.1984384314885688</v>
      </c>
      <c r="K1398" s="50">
        <v>259146</v>
      </c>
    </row>
    <row r="1399" spans="1:11" x14ac:dyDescent="0.3">
      <c r="A1399" s="51" t="str">
        <f t="shared" si="26"/>
        <v>AIR.DE</v>
      </c>
      <c r="B1399" s="52" t="s">
        <v>470</v>
      </c>
      <c r="C1399" s="50" t="s">
        <v>5322</v>
      </c>
      <c r="D1399" s="50">
        <f>DAX__2019_2020__33[[#This Row],[Open]]*(DAX__2019_2020__33[[#This Row],[Adj Close]]/DAX__2019_2020__33[[#This Row],[Close]])</f>
        <v>67.698258232342553</v>
      </c>
      <c r="E1399" s="50" t="s">
        <v>5323</v>
      </c>
      <c r="F1399" s="50" t="s">
        <v>5324</v>
      </c>
      <c r="G1399" s="50" t="s">
        <v>5318</v>
      </c>
      <c r="H1399" s="50" t="s">
        <v>5325</v>
      </c>
      <c r="I1399" s="50">
        <f>(DAX__2019_2020__33[[#This Row],[Adj Close]]-DAX__2019_2020__33[[#This Row],[Adj Open]])/DAX__2019_2020__33[[#This Row],[Adj Open]]</f>
        <v>-2.2571647664821705E-2</v>
      </c>
      <c r="J1399" s="50">
        <f>DAX__2019_2020__33[[#This Row],[Adj Close]]-DAX__2019_2020__33[[#This Row],[Adj Open]]</f>
        <v>-1.5280612323425515</v>
      </c>
      <c r="K1399" s="50">
        <v>149049</v>
      </c>
    </row>
    <row r="1400" spans="1:11" x14ac:dyDescent="0.3">
      <c r="A1400" s="51" t="str">
        <f t="shared" si="26"/>
        <v>AIR.DE</v>
      </c>
      <c r="B1400" s="52" t="s">
        <v>471</v>
      </c>
      <c r="C1400" s="50" t="s">
        <v>5326</v>
      </c>
      <c r="D1400" s="50">
        <f>DAX__2019_2020__33[[#This Row],[Open]]*(DAX__2019_2020__33[[#This Row],[Adj Close]]/DAX__2019_2020__33[[#This Row],[Close]])</f>
        <v>66.347645074408007</v>
      </c>
      <c r="E1400" s="50" t="s">
        <v>5326</v>
      </c>
      <c r="F1400" s="50" t="s">
        <v>5327</v>
      </c>
      <c r="G1400" s="50" t="s">
        <v>5328</v>
      </c>
      <c r="H1400" s="50" t="s">
        <v>5329</v>
      </c>
      <c r="I1400" s="50">
        <f>(DAX__2019_2020__33[[#This Row],[Adj Close]]-DAX__2019_2020__33[[#This Row],[Adj Open]])/DAX__2019_2020__33[[#This Row],[Adj Open]]</f>
        <v>-2.1545392798868059E-2</v>
      </c>
      <c r="J1400" s="50">
        <f>DAX__2019_2020__33[[#This Row],[Adj Close]]-DAX__2019_2020__33[[#This Row],[Adj Open]]</f>
        <v>-1.429486074408004</v>
      </c>
      <c r="K1400" s="50">
        <v>158379</v>
      </c>
    </row>
    <row r="1401" spans="1:11" x14ac:dyDescent="0.3">
      <c r="A1401" s="51" t="str">
        <f t="shared" si="26"/>
        <v>AIR.DE</v>
      </c>
      <c r="B1401" s="52" t="s">
        <v>472</v>
      </c>
      <c r="C1401" s="50" t="s">
        <v>5252</v>
      </c>
      <c r="D1401" s="50">
        <f>DAX__2019_2020__33[[#This Row],[Open]]*(DAX__2019_2020__33[[#This Row],[Adj Close]]/DAX__2019_2020__33[[#This Row],[Close]])</f>
        <v>65.066036693057228</v>
      </c>
      <c r="E1401" s="50" t="s">
        <v>5330</v>
      </c>
      <c r="F1401" s="50" t="s">
        <v>5331</v>
      </c>
      <c r="G1401" s="50" t="s">
        <v>5332</v>
      </c>
      <c r="H1401" s="50" t="s">
        <v>5333</v>
      </c>
      <c r="I1401" s="50">
        <f>(DAX__2019_2020__33[[#This Row],[Adj Close]]-DAX__2019_2020__33[[#This Row],[Adj Open]])/DAX__2019_2020__33[[#This Row],[Adj Open]]</f>
        <v>-4.8484848484846377E-3</v>
      </c>
      <c r="J1401" s="50">
        <f>DAX__2019_2020__33[[#This Row],[Adj Close]]-DAX__2019_2020__33[[#This Row],[Adj Open]]</f>
        <v>-0.31547169305723344</v>
      </c>
      <c r="K1401" s="50">
        <v>133796</v>
      </c>
    </row>
    <row r="1402" spans="1:11" x14ac:dyDescent="0.3">
      <c r="A1402" s="51" t="str">
        <f t="shared" si="26"/>
        <v>AIR.DE</v>
      </c>
      <c r="B1402" s="52" t="s">
        <v>473</v>
      </c>
      <c r="C1402" s="50" t="s">
        <v>5219</v>
      </c>
      <c r="D1402" s="50">
        <f>DAX__2019_2020__33[[#This Row],[Open]]*(DAX__2019_2020__33[[#This Row],[Adj Close]]/DAX__2019_2020__33[[#This Row],[Close]])</f>
        <v>66.229340343578755</v>
      </c>
      <c r="E1402" s="50" t="s">
        <v>5334</v>
      </c>
      <c r="F1402" s="50" t="s">
        <v>5335</v>
      </c>
      <c r="G1402" s="50" t="s">
        <v>5336</v>
      </c>
      <c r="H1402" s="50" t="s">
        <v>5337</v>
      </c>
      <c r="I1402" s="50">
        <f>(DAX__2019_2020__33[[#This Row],[Adj Close]]-DAX__2019_2020__33[[#This Row],[Adj Open]])/DAX__2019_2020__33[[#This Row],[Adj Open]]</f>
        <v>1.4141068770467414E-2</v>
      </c>
      <c r="J1402" s="50">
        <f>DAX__2019_2020__33[[#This Row],[Adj Close]]-DAX__2019_2020__33[[#This Row],[Adj Open]]</f>
        <v>0.93655365642123911</v>
      </c>
      <c r="K1402" s="50">
        <v>206096</v>
      </c>
    </row>
    <row r="1403" spans="1:11" x14ac:dyDescent="0.3">
      <c r="A1403" s="51" t="str">
        <f t="shared" si="26"/>
        <v>AIR.DE</v>
      </c>
      <c r="B1403" s="52" t="s">
        <v>474</v>
      </c>
      <c r="C1403" s="50" t="s">
        <v>5338</v>
      </c>
      <c r="D1403" s="50">
        <f>DAX__2019_2020__33[[#This Row],[Open]]*(DAX__2019_2020__33[[#This Row],[Adj Close]]/DAX__2019_2020__33[[#This Row],[Close]])</f>
        <v>66.505376727783869</v>
      </c>
      <c r="E1403" s="50" t="s">
        <v>4974</v>
      </c>
      <c r="F1403" s="50" t="s">
        <v>5339</v>
      </c>
      <c r="G1403" s="50" t="s">
        <v>5340</v>
      </c>
      <c r="H1403" s="50" t="s">
        <v>5341</v>
      </c>
      <c r="I1403" s="50">
        <f>(DAX__2019_2020__33[[#This Row],[Adj Close]]-DAX__2019_2020__33[[#This Row],[Adj Open]])/DAX__2019_2020__33[[#This Row],[Adj Open]]</f>
        <v>-3.8541654884992802E-3</v>
      </c>
      <c r="J1403" s="50">
        <f>DAX__2019_2020__33[[#This Row],[Adj Close]]-DAX__2019_2020__33[[#This Row],[Adj Open]]</f>
        <v>-0.25632272778386778</v>
      </c>
      <c r="K1403" s="50">
        <v>222256</v>
      </c>
    </row>
    <row r="1404" spans="1:11" x14ac:dyDescent="0.3">
      <c r="A1404" s="51" t="str">
        <f t="shared" si="26"/>
        <v>AIR.DE</v>
      </c>
      <c r="B1404" s="52" t="s">
        <v>475</v>
      </c>
      <c r="C1404" s="50" t="s">
        <v>5342</v>
      </c>
      <c r="D1404" s="50">
        <f>DAX__2019_2020__33[[#This Row],[Open]]*(DAX__2019_2020__33[[#This Row],[Adj Close]]/DAX__2019_2020__33[[#This Row],[Close]])</f>
        <v>66.485660896440379</v>
      </c>
      <c r="E1404" s="50" t="s">
        <v>5342</v>
      </c>
      <c r="F1404" s="50" t="s">
        <v>5343</v>
      </c>
      <c r="G1404" s="50" t="s">
        <v>5093</v>
      </c>
      <c r="H1404" s="50" t="s">
        <v>5344</v>
      </c>
      <c r="I1404" s="50">
        <f>(DAX__2019_2020__33[[#This Row],[Adj Close]]-DAX__2019_2020__33[[#This Row],[Adj Open]])/DAX__2019_2020__33[[#This Row],[Adj Open]]</f>
        <v>-3.2325028697359912E-2</v>
      </c>
      <c r="J1404" s="50">
        <f>DAX__2019_2020__33[[#This Row],[Adj Close]]-DAX__2019_2020__33[[#This Row],[Adj Open]]</f>
        <v>-2.1491508964403749</v>
      </c>
      <c r="K1404" s="50">
        <v>168968</v>
      </c>
    </row>
    <row r="1405" spans="1:11" x14ac:dyDescent="0.3">
      <c r="A1405" s="51" t="str">
        <f t="shared" si="26"/>
        <v>AIR.DE</v>
      </c>
      <c r="B1405" s="52" t="s">
        <v>476</v>
      </c>
      <c r="C1405" s="50" t="s">
        <v>5345</v>
      </c>
      <c r="D1405" s="50">
        <f>DAX__2019_2020__33[[#This Row],[Open]]*(DAX__2019_2020__33[[#This Row],[Adj Close]]/DAX__2019_2020__33[[#This Row],[Close]])</f>
        <v>63.784433849898342</v>
      </c>
      <c r="E1405" s="50" t="s">
        <v>5346</v>
      </c>
      <c r="F1405" s="50" t="s">
        <v>5256</v>
      </c>
      <c r="G1405" s="50" t="s">
        <v>5347</v>
      </c>
      <c r="H1405" s="50" t="s">
        <v>5348</v>
      </c>
      <c r="I1405" s="50">
        <f>(DAX__2019_2020__33[[#This Row],[Adj Close]]-DAX__2019_2020__33[[#This Row],[Adj Open]])/DAX__2019_2020__33[[#This Row],[Adj Open]]</f>
        <v>-1.1901036100511667E-2</v>
      </c>
      <c r="J1405" s="50">
        <f>DAX__2019_2020__33[[#This Row],[Adj Close]]-DAX__2019_2020__33[[#This Row],[Adj Open]]</f>
        <v>-0.75910084989833848</v>
      </c>
      <c r="K1405" s="50">
        <v>159036</v>
      </c>
    </row>
    <row r="1406" spans="1:11" x14ac:dyDescent="0.3">
      <c r="A1406" s="51" t="str">
        <f t="shared" si="26"/>
        <v>AIR.DE</v>
      </c>
      <c r="B1406" s="52" t="s">
        <v>477</v>
      </c>
      <c r="C1406" s="50" t="s">
        <v>5349</v>
      </c>
      <c r="D1406" s="50">
        <f>DAX__2019_2020__33[[#This Row],[Open]]*(DAX__2019_2020__33[[#This Row],[Adj Close]]/DAX__2019_2020__33[[#This Row],[Close]])</f>
        <v>62.936604673721192</v>
      </c>
      <c r="E1406" s="50" t="s">
        <v>5349</v>
      </c>
      <c r="F1406" s="50" t="s">
        <v>5350</v>
      </c>
      <c r="G1406" s="50" t="s">
        <v>5351</v>
      </c>
      <c r="H1406" s="50" t="s">
        <v>5352</v>
      </c>
      <c r="I1406" s="50">
        <f>(DAX__2019_2020__33[[#This Row],[Adj Close]]-DAX__2019_2020__33[[#This Row],[Adj Open]])/DAX__2019_2020__33[[#This Row],[Adj Open]]</f>
        <v>-3.0545128446115254E-2</v>
      </c>
      <c r="J1406" s="50">
        <f>DAX__2019_2020__33[[#This Row],[Adj Close]]-DAX__2019_2020__33[[#This Row],[Adj Open]]</f>
        <v>-1.9224066737211913</v>
      </c>
      <c r="K1406" s="50">
        <v>181036</v>
      </c>
    </row>
    <row r="1407" spans="1:11" x14ac:dyDescent="0.3">
      <c r="A1407" s="51" t="str">
        <f t="shared" si="26"/>
        <v>AIR.DE</v>
      </c>
      <c r="B1407" s="52" t="s">
        <v>478</v>
      </c>
      <c r="C1407" s="50" t="s">
        <v>5353</v>
      </c>
      <c r="D1407" s="50">
        <f>DAX__2019_2020__33[[#This Row],[Open]]*(DAX__2019_2020__33[[#This Row],[Adj Close]]/DAX__2019_2020__33[[#This Row],[Close]])</f>
        <v>60.826890431975073</v>
      </c>
      <c r="E1407" s="50" t="s">
        <v>5260</v>
      </c>
      <c r="F1407" s="50" t="s">
        <v>5353</v>
      </c>
      <c r="G1407" s="50" t="s">
        <v>5354</v>
      </c>
      <c r="H1407" s="50" t="s">
        <v>5355</v>
      </c>
      <c r="I1407" s="50">
        <f>(DAX__2019_2020__33[[#This Row],[Adj Close]]-DAX__2019_2020__33[[#This Row],[Adj Open]])/DAX__2019_2020__33[[#This Row],[Adj Open]]</f>
        <v>3.4521895712773198E-2</v>
      </c>
      <c r="J1407" s="50">
        <f>DAX__2019_2020__33[[#This Row],[Adj Close]]-DAX__2019_2020__33[[#This Row],[Adj Open]]</f>
        <v>2.0998595680249252</v>
      </c>
      <c r="K1407" s="50">
        <v>124331</v>
      </c>
    </row>
    <row r="1408" spans="1:11" x14ac:dyDescent="0.3">
      <c r="A1408" s="51" t="str">
        <f t="shared" si="26"/>
        <v>AIR.DE</v>
      </c>
      <c r="B1408" s="52" t="s">
        <v>479</v>
      </c>
      <c r="C1408" s="50" t="s">
        <v>5269</v>
      </c>
      <c r="D1408" s="50">
        <f>DAX__2019_2020__33[[#This Row],[Open]]*(DAX__2019_2020__33[[#This Row],[Adj Close]]/DAX__2019_2020__33[[#This Row],[Close]])</f>
        <v>62.502832443638553</v>
      </c>
      <c r="E1408" s="50" t="s">
        <v>5346</v>
      </c>
      <c r="F1408" s="50" t="s">
        <v>5356</v>
      </c>
      <c r="G1408" s="50" t="s">
        <v>5356</v>
      </c>
      <c r="H1408" s="50" t="s">
        <v>5357</v>
      </c>
      <c r="I1408" s="50">
        <f>(DAX__2019_2020__33[[#This Row],[Adj Close]]-DAX__2019_2020__33[[#This Row],[Adj Open]])/DAX__2019_2020__33[[#This Row],[Adj Open]]</f>
        <v>-1.7507901655902176E-2</v>
      </c>
      <c r="J1408" s="50">
        <f>DAX__2019_2020__33[[#This Row],[Adj Close]]-DAX__2019_2020__33[[#This Row],[Adj Open]]</f>
        <v>-1.0942934436385556</v>
      </c>
      <c r="K1408" s="50">
        <v>94811</v>
      </c>
    </row>
    <row r="1409" spans="1:11" x14ac:dyDescent="0.3">
      <c r="A1409" s="51" t="str">
        <f t="shared" si="26"/>
        <v>AIR.DE</v>
      </c>
      <c r="B1409" s="52" t="s">
        <v>480</v>
      </c>
      <c r="C1409" s="50" t="s">
        <v>5358</v>
      </c>
      <c r="D1409" s="50">
        <f>DAX__2019_2020__33[[#This Row],[Open]]*(DAX__2019_2020__33[[#This Row],[Adj Close]]/DAX__2019_2020__33[[#This Row],[Close]])</f>
        <v>62.197218147984195</v>
      </c>
      <c r="E1409" s="50" t="s">
        <v>5359</v>
      </c>
      <c r="F1409" s="50" t="s">
        <v>5360</v>
      </c>
      <c r="G1409" s="50" t="s">
        <v>5361</v>
      </c>
      <c r="H1409" s="50" t="s">
        <v>5362</v>
      </c>
      <c r="I1409" s="50">
        <f>(DAX__2019_2020__33[[#This Row],[Adj Close]]-DAX__2019_2020__33[[#This Row],[Adj Open]])/DAX__2019_2020__33[[#This Row],[Adj Open]]</f>
        <v>2.5360595974004427E-3</v>
      </c>
      <c r="J1409" s="50">
        <f>DAX__2019_2020__33[[#This Row],[Adj Close]]-DAX__2019_2020__33[[#This Row],[Adj Open]]</f>
        <v>0.15773585201580431</v>
      </c>
      <c r="K1409" s="50">
        <v>193649</v>
      </c>
    </row>
    <row r="1410" spans="1:11" x14ac:dyDescent="0.3">
      <c r="A1410" s="51" t="str">
        <f t="shared" si="26"/>
        <v>AIR.DE</v>
      </c>
      <c r="B1410" s="52" t="s">
        <v>481</v>
      </c>
      <c r="C1410" s="50" t="s">
        <v>5256</v>
      </c>
      <c r="D1410" s="50">
        <f>DAX__2019_2020__33[[#This Row],[Open]]*(DAX__2019_2020__33[[#This Row],[Adj Close]]/DAX__2019_2020__33[[#This Row],[Close]])</f>
        <v>62.108491657271699</v>
      </c>
      <c r="E1410" s="50" t="s">
        <v>5363</v>
      </c>
      <c r="F1410" s="50" t="s">
        <v>5364</v>
      </c>
      <c r="G1410" s="50" t="s">
        <v>5365</v>
      </c>
      <c r="H1410" s="50" t="s">
        <v>5366</v>
      </c>
      <c r="I1410" s="50">
        <f>(DAX__2019_2020__33[[#This Row],[Adj Close]]-DAX__2019_2020__33[[#This Row],[Adj Open]])/DAX__2019_2020__33[[#This Row],[Adj Open]]</f>
        <v>-1.4444444444444432E-2</v>
      </c>
      <c r="J1410" s="50">
        <f>DAX__2019_2020__33[[#This Row],[Adj Close]]-DAX__2019_2020__33[[#This Row],[Adj Open]]</f>
        <v>-0.89712265727170148</v>
      </c>
      <c r="K1410" s="50">
        <v>191819</v>
      </c>
    </row>
    <row r="1411" spans="1:11" x14ac:dyDescent="0.3">
      <c r="A1411" s="51" t="str">
        <f t="shared" si="26"/>
        <v>AIR.DE</v>
      </c>
      <c r="B1411" s="52" t="s">
        <v>482</v>
      </c>
      <c r="C1411" s="50" t="s">
        <v>5367</v>
      </c>
      <c r="D1411" s="50">
        <f>DAX__2019_2020__33[[#This Row],[Open]]*(DAX__2019_2020__33[[#This Row],[Adj Close]]/DAX__2019_2020__33[[#This Row],[Close]])</f>
        <v>61.576133157068746</v>
      </c>
      <c r="E1411" s="50" t="s">
        <v>5007</v>
      </c>
      <c r="F1411" s="50" t="s">
        <v>5368</v>
      </c>
      <c r="G1411" s="50" t="s">
        <v>5369</v>
      </c>
      <c r="H1411" s="50" t="s">
        <v>5370</v>
      </c>
      <c r="I1411" s="50">
        <f>(DAX__2019_2020__33[[#This Row],[Adj Close]]-DAX__2019_2020__33[[#This Row],[Adj Open]])/DAX__2019_2020__33[[#This Row],[Adj Open]]</f>
        <v>1.9852738070008581E-2</v>
      </c>
      <c r="J1411" s="50">
        <f>DAX__2019_2020__33[[#This Row],[Adj Close]]-DAX__2019_2020__33[[#This Row],[Adj Open]]</f>
        <v>1.2224548429312563</v>
      </c>
      <c r="K1411" s="50">
        <v>194464</v>
      </c>
    </row>
    <row r="1412" spans="1:11" x14ac:dyDescent="0.3">
      <c r="A1412" s="51" t="str">
        <f t="shared" si="26"/>
        <v>AIR.DE</v>
      </c>
      <c r="B1412" s="52" t="s">
        <v>483</v>
      </c>
      <c r="C1412" s="50" t="s">
        <v>5371</v>
      </c>
      <c r="D1412" s="50">
        <f>DAX__2019_2020__33[[#This Row],[Open]]*(DAX__2019_2020__33[[#This Row],[Adj Close]]/DAX__2019_2020__33[[#This Row],[Close]])</f>
        <v>63.291510339091793</v>
      </c>
      <c r="E1412" s="50" t="s">
        <v>5372</v>
      </c>
      <c r="F1412" s="50" t="s">
        <v>5371</v>
      </c>
      <c r="G1412" s="50" t="s">
        <v>5373</v>
      </c>
      <c r="H1412" s="50" t="s">
        <v>5374</v>
      </c>
      <c r="I1412" s="50">
        <f>(DAX__2019_2020__33[[#This Row],[Adj Close]]-DAX__2019_2020__33[[#This Row],[Adj Open]])/DAX__2019_2020__33[[#This Row],[Adj Open]]</f>
        <v>2.2118474553822719E-2</v>
      </c>
      <c r="J1412" s="50">
        <f>DAX__2019_2020__33[[#This Row],[Adj Close]]-DAX__2019_2020__33[[#This Row],[Adj Open]]</f>
        <v>1.3999116609082094</v>
      </c>
      <c r="K1412" s="50">
        <v>168071</v>
      </c>
    </row>
    <row r="1413" spans="1:11" x14ac:dyDescent="0.3">
      <c r="A1413" s="51" t="str">
        <f t="shared" si="26"/>
        <v>AIR.DE</v>
      </c>
      <c r="B1413" s="52" t="s">
        <v>484</v>
      </c>
      <c r="C1413" s="50" t="s">
        <v>5375</v>
      </c>
      <c r="D1413" s="50">
        <f>DAX__2019_2020__33[[#This Row],[Open]]*(DAX__2019_2020__33[[#This Row],[Adj Close]]/DAX__2019_2020__33[[#This Row],[Close]])</f>
        <v>65.460383955810727</v>
      </c>
      <c r="E1413" s="50" t="s">
        <v>5232</v>
      </c>
      <c r="F1413" s="50" t="s">
        <v>5304</v>
      </c>
      <c r="G1413" s="50" t="s">
        <v>5376</v>
      </c>
      <c r="H1413" s="50" t="s">
        <v>5377</v>
      </c>
      <c r="I1413" s="50">
        <f>(DAX__2019_2020__33[[#This Row],[Adj Close]]-DAX__2019_2020__33[[#This Row],[Adj Open]])/DAX__2019_2020__33[[#This Row],[Adj Open]]</f>
        <v>2.4849411902126153E-2</v>
      </c>
      <c r="J1413" s="50">
        <f>DAX__2019_2020__33[[#This Row],[Adj Close]]-DAX__2019_2020__33[[#This Row],[Adj Open]]</f>
        <v>1.6266520441892709</v>
      </c>
      <c r="K1413" s="50">
        <v>174338</v>
      </c>
    </row>
    <row r="1414" spans="1:11" x14ac:dyDescent="0.3">
      <c r="A1414" s="51" t="str">
        <f t="shared" si="26"/>
        <v>AIR.DE</v>
      </c>
      <c r="B1414" s="52" t="s">
        <v>485</v>
      </c>
      <c r="C1414" s="50" t="s">
        <v>5376</v>
      </c>
      <c r="D1414" s="50">
        <f>DAX__2019_2020__33[[#This Row],[Open]]*(DAX__2019_2020__33[[#This Row],[Adj Close]]/DAX__2019_2020__33[[#This Row],[Close]])</f>
        <v>67.08702920535751</v>
      </c>
      <c r="E1414" s="50" t="s">
        <v>5378</v>
      </c>
      <c r="F1414" s="50" t="s">
        <v>5379</v>
      </c>
      <c r="G1414" s="50" t="s">
        <v>5380</v>
      </c>
      <c r="H1414" s="50" t="s">
        <v>5381</v>
      </c>
      <c r="I1414" s="50">
        <f>(DAX__2019_2020__33[[#This Row],[Adj Close]]-DAX__2019_2020__33[[#This Row],[Adj Open]])/DAX__2019_2020__33[[#This Row],[Adj Open]]</f>
        <v>3.5267889701635692E-3</v>
      </c>
      <c r="J1414" s="50">
        <f>DAX__2019_2020__33[[#This Row],[Adj Close]]-DAX__2019_2020__33[[#This Row],[Adj Open]]</f>
        <v>0.23660179464249609</v>
      </c>
      <c r="K1414" s="50">
        <v>179866</v>
      </c>
    </row>
    <row r="1415" spans="1:11" x14ac:dyDescent="0.3">
      <c r="A1415" s="51" t="str">
        <f t="shared" si="26"/>
        <v>AIR.DE</v>
      </c>
      <c r="B1415" s="52" t="s">
        <v>486</v>
      </c>
      <c r="C1415" s="50" t="s">
        <v>5382</v>
      </c>
      <c r="D1415" s="50">
        <f>DAX__2019_2020__33[[#This Row],[Open]]*(DAX__2019_2020__33[[#This Row],[Adj Close]]/DAX__2019_2020__33[[#This Row],[Close]])</f>
        <v>67.333496339022389</v>
      </c>
      <c r="E1415" s="50" t="s">
        <v>5383</v>
      </c>
      <c r="F1415" s="50" t="s">
        <v>5384</v>
      </c>
      <c r="G1415" s="50" t="s">
        <v>5385</v>
      </c>
      <c r="H1415" s="50" t="s">
        <v>5386</v>
      </c>
      <c r="I1415" s="50">
        <f>(DAX__2019_2020__33[[#This Row],[Adj Close]]-DAX__2019_2020__33[[#This Row],[Adj Open]])/DAX__2019_2020__33[[#This Row],[Adj Open]]</f>
        <v>1.3616397644960416E-2</v>
      </c>
      <c r="J1415" s="50">
        <f>DAX__2019_2020__33[[#This Row],[Adj Close]]-DAX__2019_2020__33[[#This Row],[Adj Open]]</f>
        <v>0.91683966097761527</v>
      </c>
      <c r="K1415" s="50">
        <v>125336</v>
      </c>
    </row>
    <row r="1416" spans="1:11" x14ac:dyDescent="0.3">
      <c r="A1416" s="51" t="str">
        <f t="shared" si="26"/>
        <v>AIR.DE</v>
      </c>
      <c r="B1416" s="52" t="s">
        <v>487</v>
      </c>
      <c r="C1416" s="50" t="s">
        <v>5387</v>
      </c>
      <c r="D1416" s="50">
        <f>DAX__2019_2020__33[[#This Row],[Open]]*(DAX__2019_2020__33[[#This Row],[Adj Close]]/DAX__2019_2020__33[[#This Row],[Close]])</f>
        <v>68.58552216457521</v>
      </c>
      <c r="E1416" s="50" t="s">
        <v>5388</v>
      </c>
      <c r="F1416" s="50" t="s">
        <v>5389</v>
      </c>
      <c r="G1416" s="50" t="s">
        <v>5390</v>
      </c>
      <c r="H1416" s="50" t="s">
        <v>5391</v>
      </c>
      <c r="I1416" s="50">
        <f>(DAX__2019_2020__33[[#This Row],[Adj Close]]-DAX__2019_2020__33[[#This Row],[Adj Open]])/DAX__2019_2020__33[[#This Row],[Adj Open]]</f>
        <v>3.4497642662066959E-2</v>
      </c>
      <c r="J1416" s="50">
        <f>DAX__2019_2020__33[[#This Row],[Adj Close]]-DAX__2019_2020__33[[#This Row],[Adj Open]]</f>
        <v>2.3660388354247885</v>
      </c>
      <c r="K1416" s="50">
        <v>213655</v>
      </c>
    </row>
    <row r="1417" spans="1:11" x14ac:dyDescent="0.3">
      <c r="A1417" s="51" t="str">
        <f t="shared" si="26"/>
        <v>AIR.DE</v>
      </c>
      <c r="B1417" s="52" t="s">
        <v>488</v>
      </c>
      <c r="C1417" s="50" t="s">
        <v>5392</v>
      </c>
      <c r="D1417" s="50">
        <f>DAX__2019_2020__33[[#This Row],[Open]]*(DAX__2019_2020__33[[#This Row],[Adj Close]]/DAX__2019_2020__33[[#This Row],[Close]])</f>
        <v>71.740230839737464</v>
      </c>
      <c r="E1417" s="50" t="s">
        <v>5393</v>
      </c>
      <c r="F1417" s="50" t="s">
        <v>5392</v>
      </c>
      <c r="G1417" s="50" t="s">
        <v>5393</v>
      </c>
      <c r="H1417" s="50" t="s">
        <v>5394</v>
      </c>
      <c r="I1417" s="50">
        <f>(DAX__2019_2020__33[[#This Row],[Adj Close]]-DAX__2019_2020__33[[#This Row],[Adj Open]])/DAX__2019_2020__33[[#This Row],[Adj Open]]</f>
        <v>4.603553852008526E-2</v>
      </c>
      <c r="J1417" s="50">
        <f>DAX__2019_2020__33[[#This Row],[Adj Close]]-DAX__2019_2020__33[[#This Row],[Adj Open]]</f>
        <v>3.3026001602625428</v>
      </c>
      <c r="K1417" s="50">
        <v>292699</v>
      </c>
    </row>
    <row r="1418" spans="1:11" x14ac:dyDescent="0.3">
      <c r="A1418" s="51" t="str">
        <f t="shared" si="26"/>
        <v>AIR.DE</v>
      </c>
      <c r="B1418" s="52" t="s">
        <v>489</v>
      </c>
      <c r="C1418" s="50" t="s">
        <v>5395</v>
      </c>
      <c r="D1418" s="50">
        <f>DAX__2019_2020__33[[#This Row],[Open]]*(DAX__2019_2020__33[[#This Row],[Adj Close]]/DAX__2019_2020__33[[#This Row],[Close]])</f>
        <v>74.431605876596024</v>
      </c>
      <c r="E1418" s="50" t="s">
        <v>5396</v>
      </c>
      <c r="F1418" s="50" t="s">
        <v>5397</v>
      </c>
      <c r="G1418" s="50" t="s">
        <v>5398</v>
      </c>
      <c r="H1418" s="50" t="s">
        <v>5399</v>
      </c>
      <c r="I1418" s="50">
        <f>(DAX__2019_2020__33[[#This Row],[Adj Close]]-DAX__2019_2020__33[[#This Row],[Adj Open]])/DAX__2019_2020__33[[#This Row],[Adj Open]]</f>
        <v>-8.6092980132451511E-3</v>
      </c>
      <c r="J1418" s="50">
        <f>DAX__2019_2020__33[[#This Row],[Adj Close]]-DAX__2019_2020__33[[#This Row],[Adj Open]]</f>
        <v>-0.64080387659602422</v>
      </c>
      <c r="K1418" s="50">
        <v>236522</v>
      </c>
    </row>
    <row r="1419" spans="1:11" x14ac:dyDescent="0.3">
      <c r="A1419" s="51" t="str">
        <f t="shared" si="26"/>
        <v>AIR.DE</v>
      </c>
      <c r="B1419" s="52" t="s">
        <v>490</v>
      </c>
      <c r="C1419" s="50" t="s">
        <v>5400</v>
      </c>
      <c r="D1419" s="50">
        <f>DAX__2019_2020__33[[#This Row],[Open]]*(DAX__2019_2020__33[[#This Row],[Adj Close]]/DAX__2019_2020__33[[#This Row],[Close]])</f>
        <v>72.666937609099691</v>
      </c>
      <c r="E1419" s="50" t="s">
        <v>5401</v>
      </c>
      <c r="F1419" s="50" t="s">
        <v>5402</v>
      </c>
      <c r="G1419" s="50" t="s">
        <v>5403</v>
      </c>
      <c r="H1419" s="50" t="s">
        <v>5404</v>
      </c>
      <c r="I1419" s="50">
        <f>(DAX__2019_2020__33[[#This Row],[Adj Close]]-DAX__2019_2020__33[[#This Row],[Adj Open]])/DAX__2019_2020__33[[#This Row],[Adj Open]]</f>
        <v>-6.2406594253244388E-3</v>
      </c>
      <c r="J1419" s="50">
        <f>DAX__2019_2020__33[[#This Row],[Adj Close]]-DAX__2019_2020__33[[#This Row],[Adj Open]]</f>
        <v>-0.45348960909969094</v>
      </c>
      <c r="K1419" s="50">
        <v>175499</v>
      </c>
    </row>
    <row r="1420" spans="1:11" x14ac:dyDescent="0.3">
      <c r="A1420" s="51" t="str">
        <f t="shared" si="26"/>
        <v>AIR.DE</v>
      </c>
      <c r="B1420" s="52" t="s">
        <v>491</v>
      </c>
      <c r="C1420" s="50" t="s">
        <v>5405</v>
      </c>
      <c r="D1420" s="50">
        <f>DAX__2019_2020__33[[#This Row],[Open]]*(DAX__2019_2020__33[[#This Row],[Adj Close]]/DAX__2019_2020__33[[#This Row],[Close]])</f>
        <v>71.966980374863752</v>
      </c>
      <c r="E1420" s="50" t="s">
        <v>5405</v>
      </c>
      <c r="F1420" s="50" t="s">
        <v>5406</v>
      </c>
      <c r="G1420" s="50" t="s">
        <v>5407</v>
      </c>
      <c r="H1420" s="50" t="s">
        <v>5408</v>
      </c>
      <c r="I1420" s="50">
        <f>(DAX__2019_2020__33[[#This Row],[Adj Close]]-DAX__2019_2020__33[[#This Row],[Adj Open]])/DAX__2019_2020__33[[#This Row],[Adj Open]]</f>
        <v>-1.5753452054794465E-2</v>
      </c>
      <c r="J1420" s="50">
        <f>DAX__2019_2020__33[[#This Row],[Adj Close]]-DAX__2019_2020__33[[#This Row],[Adj Open]]</f>
        <v>-1.1337283748637503</v>
      </c>
      <c r="K1420" s="50">
        <v>132720</v>
      </c>
    </row>
    <row r="1421" spans="1:11" x14ac:dyDescent="0.3">
      <c r="A1421" s="51" t="str">
        <f t="shared" si="26"/>
        <v>AIR.DE</v>
      </c>
      <c r="B1421" s="52" t="s">
        <v>492</v>
      </c>
      <c r="C1421" s="50" t="s">
        <v>5409</v>
      </c>
      <c r="D1421" s="50">
        <f>DAX__2019_2020__33[[#This Row],[Open]]*(DAX__2019_2020__33[[#This Row],[Adj Close]]/DAX__2019_2020__33[[#This Row],[Close]])</f>
        <v>70.695232285623291</v>
      </c>
      <c r="E1421" s="50" t="s">
        <v>5410</v>
      </c>
      <c r="F1421" s="50" t="s">
        <v>5411</v>
      </c>
      <c r="G1421" s="50" t="s">
        <v>5412</v>
      </c>
      <c r="H1421" s="50" t="s">
        <v>5413</v>
      </c>
      <c r="I1421" s="50">
        <f>(DAX__2019_2020__33[[#This Row],[Adj Close]]-DAX__2019_2020__33[[#This Row],[Adj Open]])/DAX__2019_2020__33[[#This Row],[Adj Open]]</f>
        <v>-2.6495886577825468E-3</v>
      </c>
      <c r="J1421" s="50">
        <f>DAX__2019_2020__33[[#This Row],[Adj Close]]-DAX__2019_2020__33[[#This Row],[Adj Open]]</f>
        <v>-0.18731328562328997</v>
      </c>
      <c r="K1421" s="50">
        <v>107028</v>
      </c>
    </row>
    <row r="1422" spans="1:11" x14ac:dyDescent="0.3">
      <c r="A1422" s="51" t="str">
        <f t="shared" si="26"/>
        <v>AIR.DE</v>
      </c>
      <c r="B1422" s="52" t="s">
        <v>493</v>
      </c>
      <c r="C1422" s="50" t="s">
        <v>5406</v>
      </c>
      <c r="D1422" s="50">
        <f>DAX__2019_2020__33[[#This Row],[Open]]*(DAX__2019_2020__33[[#This Row],[Adj Close]]/DAX__2019_2020__33[[#This Row],[Close]])</f>
        <v>69.798117984250254</v>
      </c>
      <c r="E1422" s="50" t="s">
        <v>5414</v>
      </c>
      <c r="F1422" s="50" t="s">
        <v>4952</v>
      </c>
      <c r="G1422" s="50" t="s">
        <v>5415</v>
      </c>
      <c r="H1422" s="50" t="s">
        <v>5416</v>
      </c>
      <c r="I1422" s="50">
        <f>(DAX__2019_2020__33[[#This Row],[Adj Close]]-DAX__2019_2020__33[[#This Row],[Adj Open]])/DAX__2019_2020__33[[#This Row],[Adj Open]]</f>
        <v>-2.2457682664222468E-2</v>
      </c>
      <c r="J1422" s="50">
        <f>DAX__2019_2020__33[[#This Row],[Adj Close]]-DAX__2019_2020__33[[#This Row],[Adj Open]]</f>
        <v>-1.5675039842502514</v>
      </c>
      <c r="K1422" s="50">
        <v>183972</v>
      </c>
    </row>
    <row r="1423" spans="1:11" x14ac:dyDescent="0.3">
      <c r="A1423" s="51" t="str">
        <f t="shared" si="26"/>
        <v>AIR.DE</v>
      </c>
      <c r="B1423" s="52" t="s">
        <v>494</v>
      </c>
      <c r="C1423" s="50" t="s">
        <v>5417</v>
      </c>
      <c r="D1423" s="50">
        <f>DAX__2019_2020__33[[#This Row],[Open]]*(DAX__2019_2020__33[[#This Row],[Adj Close]]/DAX__2019_2020__33[[#This Row],[Close]])</f>
        <v>68.023584655261871</v>
      </c>
      <c r="E1423" s="50" t="s">
        <v>5418</v>
      </c>
      <c r="F1423" s="50" t="s">
        <v>5419</v>
      </c>
      <c r="G1423" s="50" t="s">
        <v>5420</v>
      </c>
      <c r="H1423" s="50" t="s">
        <v>5421</v>
      </c>
      <c r="I1423" s="50">
        <f>(DAX__2019_2020__33[[#This Row],[Adj Close]]-DAX__2019_2020__33[[#This Row],[Adj Open]])/DAX__2019_2020__33[[#This Row],[Adj Open]]</f>
        <v>1.7246405797101471E-2</v>
      </c>
      <c r="J1423" s="50">
        <f>DAX__2019_2020__33[[#This Row],[Adj Close]]-DAX__2019_2020__33[[#This Row],[Adj Open]]</f>
        <v>1.173162344738131</v>
      </c>
      <c r="K1423" s="50">
        <v>94888</v>
      </c>
    </row>
    <row r="1424" spans="1:11" x14ac:dyDescent="0.3">
      <c r="A1424" s="51" t="str">
        <f t="shared" si="26"/>
        <v>AIR.DE</v>
      </c>
      <c r="B1424" s="52" t="s">
        <v>495</v>
      </c>
      <c r="C1424" s="50" t="s">
        <v>5422</v>
      </c>
      <c r="D1424" s="50">
        <f>DAX__2019_2020__33[[#This Row],[Open]]*(DAX__2019_2020__33[[#This Row],[Adj Close]]/DAX__2019_2020__33[[#This Row],[Close]])</f>
        <v>68.0630211023268</v>
      </c>
      <c r="E1424" s="50" t="s">
        <v>5423</v>
      </c>
      <c r="F1424" s="50" t="s">
        <v>4974</v>
      </c>
      <c r="G1424" s="50" t="s">
        <v>5424</v>
      </c>
      <c r="H1424" s="50" t="s">
        <v>5425</v>
      </c>
      <c r="I1424" s="50">
        <f>(DAX__2019_2020__33[[#This Row],[Adj Close]]-DAX__2019_2020__33[[#This Row],[Adj Open]])/DAX__2019_2020__33[[#This Row],[Adj Open]]</f>
        <v>1.1587775034938097E-3</v>
      </c>
      <c r="J1424" s="50">
        <f>DAX__2019_2020__33[[#This Row],[Adj Close]]-DAX__2019_2020__33[[#This Row],[Adj Open]]</f>
        <v>7.886989767320074E-2</v>
      </c>
      <c r="K1424" s="50">
        <v>117117</v>
      </c>
    </row>
    <row r="1425" spans="1:11" x14ac:dyDescent="0.3">
      <c r="A1425" s="51" t="str">
        <f t="shared" si="26"/>
        <v>AIR.DE</v>
      </c>
      <c r="B1425" s="52" t="s">
        <v>496</v>
      </c>
      <c r="C1425" s="50" t="s">
        <v>5426</v>
      </c>
      <c r="D1425" s="50">
        <f>DAX__2019_2020__33[[#This Row],[Open]]*(DAX__2019_2020__33[[#This Row],[Adj Close]]/DAX__2019_2020__33[[#This Row],[Close]])</f>
        <v>68.841840255446286</v>
      </c>
      <c r="E1425" s="50" t="s">
        <v>5427</v>
      </c>
      <c r="F1425" s="50" t="s">
        <v>5428</v>
      </c>
      <c r="G1425" s="50" t="s">
        <v>5237</v>
      </c>
      <c r="H1425" s="50" t="s">
        <v>5429</v>
      </c>
      <c r="I1425" s="50">
        <f>(DAX__2019_2020__33[[#This Row],[Adj Close]]-DAX__2019_2020__33[[#This Row],[Adj Open]])/DAX__2019_2020__33[[#This Row],[Adj Open]]</f>
        <v>-1.0024416152816146E-2</v>
      </c>
      <c r="J1425" s="50">
        <f>DAX__2019_2020__33[[#This Row],[Adj Close]]-DAX__2019_2020__33[[#This Row],[Adj Open]]</f>
        <v>-0.69009925544628459</v>
      </c>
      <c r="K1425" s="50">
        <v>298321</v>
      </c>
    </row>
    <row r="1426" spans="1:11" x14ac:dyDescent="0.3">
      <c r="A1426" s="51" t="str">
        <f t="shared" si="26"/>
        <v>AIR.DE</v>
      </c>
      <c r="B1426" s="52" t="s">
        <v>497</v>
      </c>
      <c r="C1426" s="50" t="s">
        <v>5430</v>
      </c>
      <c r="D1426" s="50">
        <f>DAX__2019_2020__33[[#This Row],[Open]]*(DAX__2019_2020__33[[#This Row],[Adj Close]]/DAX__2019_2020__33[[#This Row],[Close]])</f>
        <v>68.477079730478508</v>
      </c>
      <c r="E1426" s="50" t="s">
        <v>5431</v>
      </c>
      <c r="F1426" s="50" t="s">
        <v>5430</v>
      </c>
      <c r="G1426" s="50" t="s">
        <v>5431</v>
      </c>
      <c r="H1426" s="50" t="s">
        <v>5432</v>
      </c>
      <c r="I1426" s="50">
        <f>(DAX__2019_2020__33[[#This Row],[Adj Close]]-DAX__2019_2020__33[[#This Row],[Adj Open]])/DAX__2019_2020__33[[#This Row],[Adj Open]]</f>
        <v>3.6999712597174238E-2</v>
      </c>
      <c r="J1426" s="50">
        <f>DAX__2019_2020__33[[#This Row],[Adj Close]]-DAX__2019_2020__33[[#This Row],[Adj Open]]</f>
        <v>2.5336322695214903</v>
      </c>
      <c r="K1426" s="50">
        <v>155847</v>
      </c>
    </row>
    <row r="1427" spans="1:11" x14ac:dyDescent="0.3">
      <c r="A1427" s="51" t="str">
        <f t="shared" si="26"/>
        <v>AIR.DE</v>
      </c>
      <c r="B1427" s="52" t="s">
        <v>498</v>
      </c>
      <c r="C1427" s="50" t="s">
        <v>5433</v>
      </c>
      <c r="D1427" s="50">
        <f>DAX__2019_2020__33[[#This Row],[Open]]*(DAX__2019_2020__33[[#This Row],[Adj Close]]/DAX__2019_2020__33[[#This Row],[Close]])</f>
        <v>71.493772256061746</v>
      </c>
      <c r="E1427" s="50" t="s">
        <v>5434</v>
      </c>
      <c r="F1427" s="50" t="s">
        <v>5435</v>
      </c>
      <c r="G1427" s="50" t="s">
        <v>5435</v>
      </c>
      <c r="H1427" s="50" t="s">
        <v>5436</v>
      </c>
      <c r="I1427" s="50">
        <f>(DAX__2019_2020__33[[#This Row],[Adj Close]]-DAX__2019_2020__33[[#This Row],[Adj Open]])/DAX__2019_2020__33[[#This Row],[Adj Open]]</f>
        <v>-1.2410287330817317E-2</v>
      </c>
      <c r="J1427" s="50">
        <f>DAX__2019_2020__33[[#This Row],[Adj Close]]-DAX__2019_2020__33[[#This Row],[Adj Open]]</f>
        <v>-0.88725825606174169</v>
      </c>
      <c r="K1427" s="50">
        <v>191812</v>
      </c>
    </row>
    <row r="1428" spans="1:11" x14ac:dyDescent="0.3">
      <c r="A1428" s="51" t="str">
        <f t="shared" si="26"/>
        <v>AIR.DE</v>
      </c>
      <c r="B1428" s="52" t="s">
        <v>499</v>
      </c>
      <c r="C1428" s="50" t="s">
        <v>5230</v>
      </c>
      <c r="D1428" s="50">
        <f>DAX__2019_2020__33[[#This Row],[Open]]*(DAX__2019_2020__33[[#This Row],[Adj Close]]/DAX__2019_2020__33[[#This Row],[Close]])</f>
        <v>70.291045018341407</v>
      </c>
      <c r="E1428" s="50" t="s">
        <v>5437</v>
      </c>
      <c r="F1428" s="50" t="s">
        <v>5438</v>
      </c>
      <c r="G1428" s="50" t="s">
        <v>5439</v>
      </c>
      <c r="H1428" s="50" t="s">
        <v>5440</v>
      </c>
      <c r="I1428" s="50">
        <f>(DAX__2019_2020__33[[#This Row],[Adj Close]]-DAX__2019_2020__33[[#This Row],[Adj Open]])/DAX__2019_2020__33[[#This Row],[Adj Open]]</f>
        <v>-1.5147292490296369E-2</v>
      </c>
      <c r="J1428" s="50">
        <f>DAX__2019_2020__33[[#This Row],[Adj Close]]-DAX__2019_2020__33[[#This Row],[Adj Open]]</f>
        <v>-1.0647190183414068</v>
      </c>
      <c r="K1428" s="50">
        <v>133844</v>
      </c>
    </row>
    <row r="1429" spans="1:11" x14ac:dyDescent="0.3">
      <c r="A1429" s="51" t="str">
        <f t="shared" si="26"/>
        <v>AIR.DE</v>
      </c>
      <c r="B1429" s="52" t="s">
        <v>500</v>
      </c>
      <c r="C1429" s="50" t="s">
        <v>5441</v>
      </c>
      <c r="D1429" s="50">
        <f>DAX__2019_2020__33[[#This Row],[Open]]*(DAX__2019_2020__33[[#This Row],[Adj Close]]/DAX__2019_2020__33[[#This Row],[Close]])</f>
        <v>69.30519016442932</v>
      </c>
      <c r="E1429" s="50" t="s">
        <v>5442</v>
      </c>
      <c r="F1429" s="50" t="s">
        <v>5443</v>
      </c>
      <c r="G1429" s="50" t="s">
        <v>5444</v>
      </c>
      <c r="H1429" s="50" t="s">
        <v>5445</v>
      </c>
      <c r="I1429" s="50">
        <f>(DAX__2019_2020__33[[#This Row],[Adj Close]]-DAX__2019_2020__33[[#This Row],[Adj Open]])/DAX__2019_2020__33[[#This Row],[Adj Open]]</f>
        <v>2.5177765639639926E-2</v>
      </c>
      <c r="J1429" s="50">
        <f>DAX__2019_2020__33[[#This Row],[Adj Close]]-DAX__2019_2020__33[[#This Row],[Adj Open]]</f>
        <v>1.7449498355706794</v>
      </c>
      <c r="K1429" s="50">
        <v>179886</v>
      </c>
    </row>
    <row r="1430" spans="1:11" x14ac:dyDescent="0.3">
      <c r="A1430" s="51" t="str">
        <f t="shared" si="26"/>
        <v>AIR.DE</v>
      </c>
      <c r="B1430" s="52" t="s">
        <v>501</v>
      </c>
      <c r="C1430" s="50" t="s">
        <v>5446</v>
      </c>
      <c r="D1430" s="50">
        <f>DAX__2019_2020__33[[#This Row],[Open]]*(DAX__2019_2020__33[[#This Row],[Adj Close]]/DAX__2019_2020__33[[#This Row],[Close]])</f>
        <v>71.198020778212182</v>
      </c>
      <c r="E1430" s="50" t="s">
        <v>5447</v>
      </c>
      <c r="F1430" s="50" t="s">
        <v>5448</v>
      </c>
      <c r="G1430" s="50" t="s">
        <v>5449</v>
      </c>
      <c r="H1430" s="50" t="s">
        <v>5450</v>
      </c>
      <c r="I1430" s="50">
        <f>(DAX__2019_2020__33[[#This Row],[Adj Close]]-DAX__2019_2020__33[[#This Row],[Adj Open]])/DAX__2019_2020__33[[#This Row],[Adj Open]]</f>
        <v>-1.0108044722956929E-2</v>
      </c>
      <c r="J1430" s="50">
        <f>DAX__2019_2020__33[[#This Row],[Adj Close]]-DAX__2019_2020__33[[#This Row],[Adj Open]]</f>
        <v>-0.71967277821218545</v>
      </c>
      <c r="K1430" s="50">
        <v>103198</v>
      </c>
    </row>
    <row r="1431" spans="1:11" x14ac:dyDescent="0.3">
      <c r="A1431" s="51" t="str">
        <f t="shared" si="26"/>
        <v>AIR.DE</v>
      </c>
      <c r="B1431" s="52" t="s">
        <v>502</v>
      </c>
      <c r="C1431" s="50" t="s">
        <v>5451</v>
      </c>
      <c r="D1431" s="50">
        <f>DAX__2019_2020__33[[#This Row],[Open]]*(DAX__2019_2020__33[[#This Row],[Adj Close]]/DAX__2019_2020__33[[#This Row],[Close]])</f>
        <v>70.843119498892605</v>
      </c>
      <c r="E1431" s="50" t="s">
        <v>5452</v>
      </c>
      <c r="F1431" s="50" t="s">
        <v>5453</v>
      </c>
      <c r="G1431" s="50" t="s">
        <v>5417</v>
      </c>
      <c r="H1431" s="50" t="s">
        <v>5454</v>
      </c>
      <c r="I1431" s="50">
        <f>(DAX__2019_2020__33[[#This Row],[Adj Close]]-DAX__2019_2020__33[[#This Row],[Adj Open]])/DAX__2019_2020__33[[#This Row],[Adj Open]]</f>
        <v>-3.979962371556324E-2</v>
      </c>
      <c r="J1431" s="50">
        <f>DAX__2019_2020__33[[#This Row],[Adj Close]]-DAX__2019_2020__33[[#This Row],[Adj Open]]</f>
        <v>-2.8195294988926065</v>
      </c>
      <c r="K1431" s="50">
        <v>180300</v>
      </c>
    </row>
    <row r="1432" spans="1:11" x14ac:dyDescent="0.3">
      <c r="A1432" s="51" t="str">
        <f t="shared" si="26"/>
        <v>AIR.DE</v>
      </c>
      <c r="B1432" s="52" t="s">
        <v>503</v>
      </c>
      <c r="C1432" s="50" t="s">
        <v>5455</v>
      </c>
      <c r="D1432" s="50">
        <f>DAX__2019_2020__33[[#This Row],[Open]]*(DAX__2019_2020__33[[#This Row],[Adj Close]]/DAX__2019_2020__33[[#This Row],[Close]])</f>
        <v>68.516511411800352</v>
      </c>
      <c r="E1432" s="50" t="s">
        <v>5455</v>
      </c>
      <c r="F1432" s="50" t="s">
        <v>5456</v>
      </c>
      <c r="G1432" s="50" t="s">
        <v>5457</v>
      </c>
      <c r="H1432" s="50" t="s">
        <v>5458</v>
      </c>
      <c r="I1432" s="50">
        <f>(DAX__2019_2020__33[[#This Row],[Adj Close]]-DAX__2019_2020__33[[#This Row],[Adj Open]])/DAX__2019_2020__33[[#This Row],[Adj Open]]</f>
        <v>-7.1946762589941422E-4</v>
      </c>
      <c r="J1432" s="50">
        <f>DAX__2019_2020__33[[#This Row],[Adj Close]]-DAX__2019_2020__33[[#This Row],[Adj Open]]</f>
        <v>-4.9295411800358124E-2</v>
      </c>
      <c r="K1432" s="50">
        <v>272111</v>
      </c>
    </row>
    <row r="1433" spans="1:11" x14ac:dyDescent="0.3">
      <c r="A1433" s="51" t="str">
        <f t="shared" si="26"/>
        <v>AIR.DE</v>
      </c>
      <c r="B1433" s="52" t="s">
        <v>504</v>
      </c>
      <c r="C1433" s="50" t="s">
        <v>5459</v>
      </c>
      <c r="D1433" s="50">
        <f>DAX__2019_2020__33[[#This Row],[Open]]*(DAX__2019_2020__33[[#This Row],[Adj Close]]/DAX__2019_2020__33[[#This Row],[Close]])</f>
        <v>69.009434861111103</v>
      </c>
      <c r="E1433" s="50" t="s">
        <v>5460</v>
      </c>
      <c r="F1433" s="50" t="s">
        <v>5455</v>
      </c>
      <c r="G1433" s="50" t="s">
        <v>5461</v>
      </c>
      <c r="H1433" s="50" t="s">
        <v>5462</v>
      </c>
      <c r="I1433" s="50">
        <f>(DAX__2019_2020__33[[#This Row],[Adj Close]]-DAX__2019_2020__33[[#This Row],[Adj Open]])/DAX__2019_2020__33[[#This Row],[Adj Open]]</f>
        <v>2.8571428571428688E-2</v>
      </c>
      <c r="J1433" s="50">
        <f>DAX__2019_2020__33[[#This Row],[Adj Close]]-DAX__2019_2020__33[[#This Row],[Adj Open]]</f>
        <v>1.9716981388888968</v>
      </c>
      <c r="K1433" s="50">
        <v>212376</v>
      </c>
    </row>
    <row r="1434" spans="1:11" x14ac:dyDescent="0.3">
      <c r="A1434" s="51" t="str">
        <f t="shared" si="26"/>
        <v>AIR.DE</v>
      </c>
      <c r="B1434" s="52" t="s">
        <v>505</v>
      </c>
      <c r="C1434" s="50" t="s">
        <v>5463</v>
      </c>
      <c r="D1434" s="50">
        <f>DAX__2019_2020__33[[#This Row],[Open]]*(DAX__2019_2020__33[[#This Row],[Adj Close]]/DAX__2019_2020__33[[#This Row],[Close]])</f>
        <v>71.503636091387278</v>
      </c>
      <c r="E1434" s="50" t="s">
        <v>5464</v>
      </c>
      <c r="F1434" s="50" t="s">
        <v>5465</v>
      </c>
      <c r="G1434" s="50" t="s">
        <v>5466</v>
      </c>
      <c r="H1434" s="50" t="s">
        <v>5467</v>
      </c>
      <c r="I1434" s="50">
        <f>(DAX__2019_2020__33[[#This Row],[Adj Close]]-DAX__2019_2020__33[[#This Row],[Adj Open]])/DAX__2019_2020__33[[#This Row],[Adj Open]]</f>
        <v>-1.5441817392000774E-2</v>
      </c>
      <c r="J1434" s="50">
        <f>DAX__2019_2020__33[[#This Row],[Adj Close]]-DAX__2019_2020__33[[#This Row],[Adj Open]]</f>
        <v>-1.1041460913872783</v>
      </c>
      <c r="K1434" s="50">
        <v>226056</v>
      </c>
    </row>
    <row r="1435" spans="1:11" x14ac:dyDescent="0.3">
      <c r="A1435" s="51" t="str">
        <f t="shared" si="26"/>
        <v>AIR.DE</v>
      </c>
      <c r="B1435" s="52" t="s">
        <v>506</v>
      </c>
      <c r="C1435" s="50" t="s">
        <v>5468</v>
      </c>
      <c r="D1435" s="50">
        <f>DAX__2019_2020__33[[#This Row],[Open]]*(DAX__2019_2020__33[[#This Row],[Adj Close]]/DAX__2019_2020__33[[#This Row],[Close]])</f>
        <v>70.005149037335329</v>
      </c>
      <c r="E1435" s="50" t="s">
        <v>5469</v>
      </c>
      <c r="F1435" s="50" t="s">
        <v>5470</v>
      </c>
      <c r="G1435" s="50" t="s">
        <v>5471</v>
      </c>
      <c r="H1435" s="50" t="s">
        <v>5472</v>
      </c>
      <c r="I1435" s="50">
        <f>(DAX__2019_2020__33[[#This Row],[Adj Close]]-DAX__2019_2020__33[[#This Row],[Adj Open]])/DAX__2019_2020__33[[#This Row],[Adj Open]]</f>
        <v>-1.5209153211965649E-2</v>
      </c>
      <c r="J1435" s="50">
        <f>DAX__2019_2020__33[[#This Row],[Adj Close]]-DAX__2019_2020__33[[#This Row],[Adj Open]]</f>
        <v>-1.0647190373353226</v>
      </c>
      <c r="K1435" s="50">
        <v>207381</v>
      </c>
    </row>
    <row r="1436" spans="1:11" x14ac:dyDescent="0.3">
      <c r="A1436" s="51" t="str">
        <f t="shared" si="26"/>
        <v>AIR.DE</v>
      </c>
      <c r="B1436" s="52" t="s">
        <v>507</v>
      </c>
      <c r="C1436" s="50" t="s">
        <v>5473</v>
      </c>
      <c r="D1436" s="50">
        <f>DAX__2019_2020__33[[#This Row],[Open]]*(DAX__2019_2020__33[[#This Row],[Adj Close]]/DAX__2019_2020__33[[#This Row],[Close]])</f>
        <v>69.502357629091648</v>
      </c>
      <c r="E1436" s="50" t="s">
        <v>5474</v>
      </c>
      <c r="F1436" s="50" t="s">
        <v>5475</v>
      </c>
      <c r="G1436" s="50" t="s">
        <v>5474</v>
      </c>
      <c r="H1436" s="50" t="s">
        <v>5476</v>
      </c>
      <c r="I1436" s="50">
        <f>(DAX__2019_2020__33[[#This Row],[Adj Close]]-DAX__2019_2020__33[[#This Row],[Adj Open]])/DAX__2019_2020__33[[#This Row],[Adj Open]]</f>
        <v>4.5815645390070998E-2</v>
      </c>
      <c r="J1436" s="50">
        <f>DAX__2019_2020__33[[#This Row],[Adj Close]]-DAX__2019_2020__33[[#This Row],[Adj Open]]</f>
        <v>3.1842953709083588</v>
      </c>
      <c r="K1436" s="50">
        <v>143614</v>
      </c>
    </row>
    <row r="1437" spans="1:11" x14ac:dyDescent="0.3">
      <c r="A1437" s="51" t="str">
        <f t="shared" si="26"/>
        <v>AIR.DE</v>
      </c>
      <c r="B1437" s="52" t="s">
        <v>508</v>
      </c>
      <c r="C1437" s="50" t="s">
        <v>5477</v>
      </c>
      <c r="D1437" s="50">
        <f>DAX__2019_2020__33[[#This Row],[Open]]*(DAX__2019_2020__33[[#This Row],[Adj Close]]/DAX__2019_2020__33[[#This Row],[Close]])</f>
        <v>72.952833151716106</v>
      </c>
      <c r="E1437" s="50" t="s">
        <v>5478</v>
      </c>
      <c r="F1437" s="50" t="s">
        <v>5438</v>
      </c>
      <c r="G1437" s="50" t="s">
        <v>5406</v>
      </c>
      <c r="H1437" s="50" t="s">
        <v>5479</v>
      </c>
      <c r="I1437" s="50">
        <f>(DAX__2019_2020__33[[#This Row],[Adj Close]]-DAX__2019_2020__33[[#This Row],[Adj Open]])/DAX__2019_2020__33[[#This Row],[Adj Open]]</f>
        <v>-4.3243202702702668E-2</v>
      </c>
      <c r="J1437" s="50">
        <f>DAX__2019_2020__33[[#This Row],[Adj Close]]-DAX__2019_2020__33[[#This Row],[Adj Open]]</f>
        <v>-3.1547141517161066</v>
      </c>
      <c r="K1437" s="50">
        <v>190985</v>
      </c>
    </row>
    <row r="1438" spans="1:11" x14ac:dyDescent="0.3">
      <c r="A1438" s="51" t="str">
        <f t="shared" si="26"/>
        <v>AIR.DE</v>
      </c>
      <c r="B1438" s="52" t="s">
        <v>509</v>
      </c>
      <c r="C1438" s="50" t="s">
        <v>5459</v>
      </c>
      <c r="D1438" s="50">
        <f>DAX__2019_2020__33[[#This Row],[Open]]*(DAX__2019_2020__33[[#This Row],[Adj Close]]/DAX__2019_2020__33[[#This Row],[Close]])</f>
        <v>69.009432848145138</v>
      </c>
      <c r="E1438" s="50" t="s">
        <v>5480</v>
      </c>
      <c r="F1438" s="50" t="s">
        <v>5481</v>
      </c>
      <c r="G1438" s="50" t="s">
        <v>5320</v>
      </c>
      <c r="H1438" s="50" t="s">
        <v>5321</v>
      </c>
      <c r="I1438" s="50">
        <f>(DAX__2019_2020__33[[#This Row],[Adj Close]]-DAX__2019_2020__33[[#This Row],[Adj Open]])/DAX__2019_2020__33[[#This Row],[Adj Open]]</f>
        <v>-9.2857428571428077E-3</v>
      </c>
      <c r="J1438" s="50">
        <f>DAX__2019_2020__33[[#This Row],[Adj Close]]-DAX__2019_2020__33[[#This Row],[Adj Open]]</f>
        <v>-0.64080384814513991</v>
      </c>
      <c r="K1438" s="50">
        <v>324991</v>
      </c>
    </row>
    <row r="1439" spans="1:11" x14ac:dyDescent="0.3">
      <c r="A1439" s="51" t="str">
        <f t="shared" si="26"/>
        <v>AIR.DE</v>
      </c>
      <c r="B1439" s="52" t="s">
        <v>510</v>
      </c>
      <c r="C1439" s="50" t="s">
        <v>5482</v>
      </c>
      <c r="D1439" s="50">
        <f>DAX__2019_2020__33[[#This Row],[Open]]*(DAX__2019_2020__33[[#This Row],[Adj Close]]/DAX__2019_2020__33[[#This Row],[Close]])</f>
        <v>68.171469472628942</v>
      </c>
      <c r="E1439" s="50" t="s">
        <v>5483</v>
      </c>
      <c r="F1439" s="50" t="s">
        <v>5484</v>
      </c>
      <c r="G1439" s="50" t="s">
        <v>5485</v>
      </c>
      <c r="H1439" s="50" t="s">
        <v>5486</v>
      </c>
      <c r="I1439" s="50">
        <f>(DAX__2019_2020__33[[#This Row],[Adj Close]]-DAX__2019_2020__33[[#This Row],[Adj Open]])/DAX__2019_2020__33[[#This Row],[Adj Open]]</f>
        <v>7.2299347149694176E-4</v>
      </c>
      <c r="J1439" s="50">
        <f>DAX__2019_2020__33[[#This Row],[Adj Close]]-DAX__2019_2020__33[[#This Row],[Adj Open]]</f>
        <v>4.9287527371063788E-2</v>
      </c>
      <c r="K1439" s="50">
        <v>122766</v>
      </c>
    </row>
    <row r="1440" spans="1:11" x14ac:dyDescent="0.3">
      <c r="A1440" s="51" t="str">
        <f t="shared" si="26"/>
        <v>AIR.DE</v>
      </c>
      <c r="B1440" s="52" t="s">
        <v>511</v>
      </c>
      <c r="C1440" s="50" t="s">
        <v>5485</v>
      </c>
      <c r="D1440" s="50">
        <f>DAX__2019_2020__33[[#This Row],[Open]]*(DAX__2019_2020__33[[#This Row],[Adj Close]]/DAX__2019_2020__33[[#This Row],[Close]])</f>
        <v>68.220756661829753</v>
      </c>
      <c r="E1440" s="50" t="s">
        <v>5487</v>
      </c>
      <c r="F1440" s="50" t="s">
        <v>5488</v>
      </c>
      <c r="G1440" s="50" t="s">
        <v>5489</v>
      </c>
      <c r="H1440" s="50" t="s">
        <v>5490</v>
      </c>
      <c r="I1440" s="50">
        <f>(DAX__2019_2020__33[[#This Row],[Adj Close]]-DAX__2019_2020__33[[#This Row],[Adj Open]])/DAX__2019_2020__33[[#This Row],[Adj Open]]</f>
        <v>-6.0693355232370218E-3</v>
      </c>
      <c r="J1440" s="50">
        <f>DAX__2019_2020__33[[#This Row],[Adj Close]]-DAX__2019_2020__33[[#This Row],[Adj Open]]</f>
        <v>-0.41405466182975204</v>
      </c>
      <c r="K1440" s="50">
        <v>132949</v>
      </c>
    </row>
    <row r="1441" spans="1:11" x14ac:dyDescent="0.3">
      <c r="A1441" s="51" t="str">
        <f t="shared" si="26"/>
        <v>AIR.DE</v>
      </c>
      <c r="B1441" s="52" t="s">
        <v>512</v>
      </c>
      <c r="C1441" s="50" t="s">
        <v>5491</v>
      </c>
      <c r="D1441" s="50">
        <f>DAX__2019_2020__33[[#This Row],[Open]]*(DAX__2019_2020__33[[#This Row],[Adj Close]]/DAX__2019_2020__33[[#This Row],[Close]])</f>
        <v>68.910854147746832</v>
      </c>
      <c r="E1441" s="50" t="s">
        <v>5414</v>
      </c>
      <c r="F1441" s="50" t="s">
        <v>5387</v>
      </c>
      <c r="G1441" s="50" t="s">
        <v>5492</v>
      </c>
      <c r="H1441" s="50" t="s">
        <v>5493</v>
      </c>
      <c r="I1441" s="50">
        <f>(DAX__2019_2020__33[[#This Row],[Adj Close]]-DAX__2019_2020__33[[#This Row],[Adj Open]])/DAX__2019_2020__33[[#This Row],[Adj Open]]</f>
        <v>1.917018543146819E-2</v>
      </c>
      <c r="J1441" s="50">
        <f>DAX__2019_2020__33[[#This Row],[Adj Close]]-DAX__2019_2020__33[[#This Row],[Adj Open]]</f>
        <v>1.3210338522531657</v>
      </c>
      <c r="K1441" s="50">
        <v>165249</v>
      </c>
    </row>
    <row r="1442" spans="1:11" x14ac:dyDescent="0.3">
      <c r="A1442" s="51" t="str">
        <f t="shared" si="26"/>
        <v>AIR.DE</v>
      </c>
      <c r="B1442" s="52" t="s">
        <v>513</v>
      </c>
      <c r="C1442" s="50" t="s">
        <v>5465</v>
      </c>
      <c r="D1442" s="50">
        <f>DAX__2019_2020__33[[#This Row],[Open]]*(DAX__2019_2020__33[[#This Row],[Adj Close]]/DAX__2019_2020__33[[#This Row],[Close]])</f>
        <v>70.093870563060477</v>
      </c>
      <c r="E1442" s="50" t="s">
        <v>5494</v>
      </c>
      <c r="F1442" s="50" t="s">
        <v>5251</v>
      </c>
      <c r="G1442" s="50" t="s">
        <v>5323</v>
      </c>
      <c r="H1442" s="50" t="s">
        <v>5495</v>
      </c>
      <c r="I1442" s="50">
        <f>(DAX__2019_2020__33[[#This Row],[Adj Close]]-DAX__2019_2020__33[[#This Row],[Adj Open]])/DAX__2019_2020__33[[#This Row],[Adj Open]]</f>
        <v>-2.3909930349083945E-2</v>
      </c>
      <c r="J1442" s="50">
        <f>DAX__2019_2020__33[[#This Row],[Adj Close]]-DAX__2019_2020__33[[#This Row],[Adj Open]]</f>
        <v>-1.6759395630604814</v>
      </c>
      <c r="K1442" s="50">
        <v>160372</v>
      </c>
    </row>
    <row r="1443" spans="1:11" x14ac:dyDescent="0.3">
      <c r="A1443" s="51" t="str">
        <f t="shared" si="26"/>
        <v>AIR.DE</v>
      </c>
      <c r="B1443" s="52" t="s">
        <v>514</v>
      </c>
      <c r="C1443" s="50" t="s">
        <v>5496</v>
      </c>
      <c r="D1443" s="50">
        <f>DAX__2019_2020__33[[#This Row],[Open]]*(DAX__2019_2020__33[[#This Row],[Adj Close]]/DAX__2019_2020__33[[#This Row],[Close]])</f>
        <v>68.733396924028185</v>
      </c>
      <c r="E1443" s="50" t="s">
        <v>5497</v>
      </c>
      <c r="F1443" s="50" t="s">
        <v>5498</v>
      </c>
      <c r="G1443" s="50" t="s">
        <v>5497</v>
      </c>
      <c r="H1443" s="50" t="s">
        <v>5499</v>
      </c>
      <c r="I1443" s="50">
        <f>(DAX__2019_2020__33[[#This Row],[Adj Close]]-DAX__2019_2020__33[[#This Row],[Adj Open]])/DAX__2019_2020__33[[#This Row],[Adj Open]]</f>
        <v>1.462990512579033E-2</v>
      </c>
      <c r="J1443" s="50">
        <f>DAX__2019_2020__33[[#This Row],[Adj Close]]-DAX__2019_2020__33[[#This Row],[Adj Open]]</f>
        <v>1.0055630759718213</v>
      </c>
      <c r="K1443" s="50">
        <v>166870</v>
      </c>
    </row>
    <row r="1444" spans="1:11" x14ac:dyDescent="0.3">
      <c r="A1444" s="51" t="str">
        <f t="shared" si="26"/>
        <v>AIR.DE</v>
      </c>
      <c r="B1444" s="52" t="s">
        <v>515</v>
      </c>
      <c r="C1444" s="50" t="s">
        <v>5500</v>
      </c>
      <c r="D1444" s="50">
        <f>DAX__2019_2020__33[[#This Row],[Open]]*(DAX__2019_2020__33[[#This Row],[Adj Close]]/DAX__2019_2020__33[[#This Row],[Close]])</f>
        <v>68.664389300388166</v>
      </c>
      <c r="E1444" s="50" t="s">
        <v>4960</v>
      </c>
      <c r="F1444" s="50" t="s">
        <v>5241</v>
      </c>
      <c r="G1444" s="50" t="s">
        <v>5501</v>
      </c>
      <c r="H1444" s="50" t="s">
        <v>5502</v>
      </c>
      <c r="I1444" s="50">
        <f>(DAX__2019_2020__33[[#This Row],[Adj Close]]-DAX__2019_2020__33[[#This Row],[Adj Open]])/DAX__2019_2020__33[[#This Row],[Adj Open]]</f>
        <v>2.0387623248022201E-2</v>
      </c>
      <c r="J1444" s="50">
        <f>DAX__2019_2020__33[[#This Row],[Adj Close]]-DAX__2019_2020__33[[#This Row],[Adj Open]]</f>
        <v>1.3999036996118406</v>
      </c>
      <c r="K1444" s="50">
        <v>107850</v>
      </c>
    </row>
    <row r="1445" spans="1:11" x14ac:dyDescent="0.3">
      <c r="A1445" s="51" t="str">
        <f t="shared" si="26"/>
        <v>AIR.DE</v>
      </c>
      <c r="B1445" s="52" t="s">
        <v>516</v>
      </c>
      <c r="C1445" s="50" t="s">
        <v>5216</v>
      </c>
      <c r="D1445" s="50">
        <f>DAX__2019_2020__33[[#This Row],[Open]]*(DAX__2019_2020__33[[#This Row],[Adj Close]]/DAX__2019_2020__33[[#This Row],[Close]])</f>
        <v>69.847406596018075</v>
      </c>
      <c r="E1445" s="50" t="s">
        <v>5216</v>
      </c>
      <c r="F1445" s="50" t="s">
        <v>5247</v>
      </c>
      <c r="G1445" s="50" t="s">
        <v>5503</v>
      </c>
      <c r="H1445" s="50" t="s">
        <v>5504</v>
      </c>
      <c r="I1445" s="50">
        <f>(DAX__2019_2020__33[[#This Row],[Adj Close]]-DAX__2019_2020__33[[#This Row],[Adj Open]])/DAX__2019_2020__33[[#This Row],[Adj Open]]</f>
        <v>-2.9781228787049439E-2</v>
      </c>
      <c r="J1445" s="50">
        <f>DAX__2019_2020__33[[#This Row],[Adj Close]]-DAX__2019_2020__33[[#This Row],[Adj Open]]</f>
        <v>-2.0801415960180805</v>
      </c>
      <c r="K1445" s="50">
        <v>251068</v>
      </c>
    </row>
    <row r="1446" spans="1:11" x14ac:dyDescent="0.3">
      <c r="A1446" s="51" t="str">
        <f t="shared" si="26"/>
        <v>AIR.DE</v>
      </c>
      <c r="B1446" s="52" t="s">
        <v>517</v>
      </c>
      <c r="C1446" s="50" t="s">
        <v>5505</v>
      </c>
      <c r="D1446" s="50">
        <f>DAX__2019_2020__33[[#This Row],[Open]]*(DAX__2019_2020__33[[#This Row],[Adj Close]]/DAX__2019_2020__33[[#This Row],[Close]])</f>
        <v>67.668680313051681</v>
      </c>
      <c r="E1446" s="50" t="s">
        <v>5505</v>
      </c>
      <c r="F1446" s="50" t="s">
        <v>5506</v>
      </c>
      <c r="G1446" s="50" t="s">
        <v>5507</v>
      </c>
      <c r="H1446" s="50" t="s">
        <v>5508</v>
      </c>
      <c r="I1446" s="50">
        <f>(DAX__2019_2020__33[[#This Row],[Adj Close]]-DAX__2019_2020__33[[#This Row],[Adj Open]])/DAX__2019_2020__33[[#This Row],[Adj Open]]</f>
        <v>-6.7453337229798183E-2</v>
      </c>
      <c r="J1446" s="50">
        <f>DAX__2019_2020__33[[#This Row],[Adj Close]]-DAX__2019_2020__33[[#This Row],[Adj Open]]</f>
        <v>-4.5644783130516799</v>
      </c>
      <c r="K1446" s="50">
        <v>362772</v>
      </c>
    </row>
    <row r="1447" spans="1:11" x14ac:dyDescent="0.3">
      <c r="A1447" s="51" t="str">
        <f t="shared" si="26"/>
        <v>AIR.DE</v>
      </c>
      <c r="B1447" s="52" t="s">
        <v>518</v>
      </c>
      <c r="C1447" s="50" t="s">
        <v>5345</v>
      </c>
      <c r="D1447" s="50">
        <f>DAX__2019_2020__33[[#This Row],[Open]]*(DAX__2019_2020__33[[#This Row],[Adj Close]]/DAX__2019_2020__33[[#This Row],[Close]])</f>
        <v>63.784430965652831</v>
      </c>
      <c r="E1447" s="50" t="s">
        <v>5509</v>
      </c>
      <c r="F1447" s="50" t="s">
        <v>5510</v>
      </c>
      <c r="G1447" s="50" t="s">
        <v>5034</v>
      </c>
      <c r="H1447" s="50" t="s">
        <v>5511</v>
      </c>
      <c r="I1447" s="50">
        <f>(DAX__2019_2020__33[[#This Row],[Adj Close]]-DAX__2019_2020__33[[#This Row],[Adj Open]])/DAX__2019_2020__33[[#This Row],[Adj Open]]</f>
        <v>-3.4003046398904745E-2</v>
      </c>
      <c r="J1447" s="50">
        <f>DAX__2019_2020__33[[#This Row],[Adj Close]]-DAX__2019_2020__33[[#This Row],[Adj Open]]</f>
        <v>-2.1688649656528298</v>
      </c>
      <c r="K1447" s="50">
        <v>433101</v>
      </c>
    </row>
    <row r="1448" spans="1:11" x14ac:dyDescent="0.3">
      <c r="A1448" s="51" t="str">
        <f t="shared" si="26"/>
        <v>AIR.DE</v>
      </c>
      <c r="B1448" s="52" t="s">
        <v>519</v>
      </c>
      <c r="C1448" s="50" t="s">
        <v>5301</v>
      </c>
      <c r="D1448" s="50">
        <f>DAX__2019_2020__33[[#This Row],[Open]]*(DAX__2019_2020__33[[#This Row],[Adj Close]]/DAX__2019_2020__33[[#This Row],[Close]])</f>
        <v>62.453538063889305</v>
      </c>
      <c r="E1448" s="50" t="s">
        <v>5512</v>
      </c>
      <c r="F1448" s="50" t="s">
        <v>5513</v>
      </c>
      <c r="G1448" s="50" t="s">
        <v>5513</v>
      </c>
      <c r="H1448" s="50" t="s">
        <v>5514</v>
      </c>
      <c r="I1448" s="50">
        <f>(DAX__2019_2020__33[[#This Row],[Adj Close]]-DAX__2019_2020__33[[#This Row],[Adj Open]])/DAX__2019_2020__33[[#This Row],[Adj Open]]</f>
        <v>-2.5730024490292807E-2</v>
      </c>
      <c r="J1448" s="50">
        <f>DAX__2019_2020__33[[#This Row],[Adj Close]]-DAX__2019_2020__33[[#This Row],[Adj Open]]</f>
        <v>-1.6069310638893057</v>
      </c>
      <c r="K1448" s="50">
        <v>148638</v>
      </c>
    </row>
    <row r="1449" spans="1:11" x14ac:dyDescent="0.3">
      <c r="A1449" s="51" t="str">
        <f t="shared" si="26"/>
        <v>AIR.DE</v>
      </c>
      <c r="B1449" s="52" t="s">
        <v>520</v>
      </c>
      <c r="C1449" s="50" t="s">
        <v>4962</v>
      </c>
      <c r="D1449" s="50">
        <f>DAX__2019_2020__33[[#This Row],[Open]]*(DAX__2019_2020__33[[#This Row],[Adj Close]]/DAX__2019_2020__33[[#This Row],[Close]])</f>
        <v>59.15094621455335</v>
      </c>
      <c r="E1449" s="50" t="s">
        <v>5515</v>
      </c>
      <c r="F1449" s="50" t="s">
        <v>5516</v>
      </c>
      <c r="G1449" s="50" t="s">
        <v>5517</v>
      </c>
      <c r="H1449" s="50" t="s">
        <v>5518</v>
      </c>
      <c r="I1449" s="50">
        <f>(DAX__2019_2020__33[[#This Row],[Adj Close]]-DAX__2019_2020__33[[#This Row],[Adj Open]])/DAX__2019_2020__33[[#This Row],[Adj Open]]</f>
        <v>-5.8332999999999614E-3</v>
      </c>
      <c r="J1449" s="50">
        <f>DAX__2019_2020__33[[#This Row],[Adj Close]]-DAX__2019_2020__33[[#This Row],[Adj Open]]</f>
        <v>-0.3450452145533518</v>
      </c>
      <c r="K1449" s="50">
        <v>266392</v>
      </c>
    </row>
    <row r="1450" spans="1:11" x14ac:dyDescent="0.3">
      <c r="A1450" s="51" t="str">
        <f t="shared" si="26"/>
        <v>AIR.DE</v>
      </c>
      <c r="B1450" s="52" t="s">
        <v>521</v>
      </c>
      <c r="C1450" s="50" t="s">
        <v>5519</v>
      </c>
      <c r="D1450" s="50">
        <f>DAX__2019_2020__33[[#This Row],[Open]]*(DAX__2019_2020__33[[#This Row],[Adj Close]]/DAX__2019_2020__33[[#This Row],[Close]])</f>
        <v>59.200236937416335</v>
      </c>
      <c r="E1450" s="50" t="s">
        <v>5520</v>
      </c>
      <c r="F1450" s="50" t="s">
        <v>5521</v>
      </c>
      <c r="G1450" s="50" t="s">
        <v>5522</v>
      </c>
      <c r="H1450" s="50" t="s">
        <v>5523</v>
      </c>
      <c r="I1450" s="50">
        <f>(DAX__2019_2020__33[[#This Row],[Adj Close]]-DAX__2019_2020__33[[#This Row],[Adj Open]])/DAX__2019_2020__33[[#This Row],[Adj Open]]</f>
        <v>-1.6652456563737877E-3</v>
      </c>
      <c r="J1450" s="50">
        <f>DAX__2019_2020__33[[#This Row],[Adj Close]]-DAX__2019_2020__33[[#This Row],[Adj Open]]</f>
        <v>-9.8582937416331617E-2</v>
      </c>
      <c r="K1450" s="50">
        <v>231069</v>
      </c>
    </row>
    <row r="1451" spans="1:11" x14ac:dyDescent="0.3">
      <c r="A1451" s="51" t="str">
        <f t="shared" si="26"/>
        <v>AIR.DE</v>
      </c>
      <c r="B1451" s="52" t="s">
        <v>522</v>
      </c>
      <c r="C1451" s="50" t="s">
        <v>5524</v>
      </c>
      <c r="D1451" s="50">
        <f>DAX__2019_2020__33[[#This Row],[Open]]*(DAX__2019_2020__33[[#This Row],[Adj Close]]/DAX__2019_2020__33[[#This Row],[Close]])</f>
        <v>60.511415978111401</v>
      </c>
      <c r="E1451" s="50" t="s">
        <v>5525</v>
      </c>
      <c r="F1451" s="50" t="s">
        <v>5526</v>
      </c>
      <c r="G1451" s="50" t="s">
        <v>4973</v>
      </c>
      <c r="H1451" s="50" t="s">
        <v>5527</v>
      </c>
      <c r="I1451" s="50">
        <f>(DAX__2019_2020__33[[#This Row],[Adj Close]]-DAX__2019_2020__33[[#This Row],[Adj Open]])/DAX__2019_2020__33[[#This Row],[Adj Open]]</f>
        <v>1.6617806832554417E-2</v>
      </c>
      <c r="J1451" s="50">
        <f>DAX__2019_2020__33[[#This Row],[Adj Close]]-DAX__2019_2020__33[[#This Row],[Adj Open]]</f>
        <v>1.0055670218886021</v>
      </c>
      <c r="K1451" s="50">
        <v>214645</v>
      </c>
    </row>
    <row r="1452" spans="1:11" x14ac:dyDescent="0.3">
      <c r="A1452" s="51" t="str">
        <f t="shared" si="26"/>
        <v>AIR.DE</v>
      </c>
      <c r="B1452" s="52" t="s">
        <v>523</v>
      </c>
      <c r="C1452" s="50" t="s">
        <v>5528</v>
      </c>
      <c r="D1452" s="50">
        <f>DAX__2019_2020__33[[#This Row],[Open]]*(DAX__2019_2020__33[[#This Row],[Adj Close]]/DAX__2019_2020__33[[#This Row],[Close]])</f>
        <v>61.457833093465148</v>
      </c>
      <c r="E1452" s="50" t="s">
        <v>5529</v>
      </c>
      <c r="F1452" s="50" t="s">
        <v>5530</v>
      </c>
      <c r="G1452" s="50" t="s">
        <v>5367</v>
      </c>
      <c r="H1452" s="50" t="s">
        <v>5531</v>
      </c>
      <c r="I1452" s="50">
        <f>(DAX__2019_2020__33[[#This Row],[Adj Close]]-DAX__2019_2020__33[[#This Row],[Adj Open]])/DAX__2019_2020__33[[#This Row],[Adj Open]]</f>
        <v>1.9249117741418501E-3</v>
      </c>
      <c r="J1452" s="50">
        <f>DAX__2019_2020__33[[#This Row],[Adj Close]]-DAX__2019_2020__33[[#This Row],[Adj Open]]</f>
        <v>0.1183009065348557</v>
      </c>
      <c r="K1452" s="50">
        <v>120175</v>
      </c>
    </row>
    <row r="1453" spans="1:11" x14ac:dyDescent="0.3">
      <c r="A1453" s="51" t="str">
        <f t="shared" si="26"/>
        <v>AIR.DE</v>
      </c>
      <c r="B1453" s="52" t="s">
        <v>524</v>
      </c>
      <c r="C1453" s="50" t="s">
        <v>5532</v>
      </c>
      <c r="D1453" s="50">
        <f>DAX__2019_2020__33[[#This Row],[Open]]*(DAX__2019_2020__33[[#This Row],[Adj Close]]/DAX__2019_2020__33[[#This Row],[Close]])</f>
        <v>60.718444972286626</v>
      </c>
      <c r="E1453" s="50" t="s">
        <v>5533</v>
      </c>
      <c r="F1453" s="50" t="s">
        <v>5005</v>
      </c>
      <c r="G1453" s="50" t="s">
        <v>5534</v>
      </c>
      <c r="H1453" s="50" t="s">
        <v>5535</v>
      </c>
      <c r="I1453" s="50">
        <f>(DAX__2019_2020__33[[#This Row],[Adj Close]]-DAX__2019_2020__33[[#This Row],[Adj Open]])/DAX__2019_2020__33[[#This Row],[Adj Open]]</f>
        <v>8.6052768306542436E-3</v>
      </c>
      <c r="J1453" s="50">
        <f>DAX__2019_2020__33[[#This Row],[Adj Close]]-DAX__2019_2020__33[[#This Row],[Adj Open]]</f>
        <v>0.52249902771337275</v>
      </c>
      <c r="K1453" s="50">
        <v>101426</v>
      </c>
    </row>
    <row r="1454" spans="1:11" x14ac:dyDescent="0.3">
      <c r="A1454" s="51" t="str">
        <f t="shared" si="26"/>
        <v>AIR.DE</v>
      </c>
      <c r="B1454" s="52" t="s">
        <v>525</v>
      </c>
      <c r="C1454" s="50" t="s">
        <v>5536</v>
      </c>
      <c r="D1454" s="50">
        <f>DAX__2019_2020__33[[#This Row],[Open]]*(DAX__2019_2020__33[[#This Row],[Adj Close]]/DAX__2019_2020__33[[#This Row],[Close]])</f>
        <v>62.315519942159611</v>
      </c>
      <c r="E1454" s="50" t="s">
        <v>5537</v>
      </c>
      <c r="F1454" s="50" t="s">
        <v>5538</v>
      </c>
      <c r="G1454" s="50" t="s">
        <v>5539</v>
      </c>
      <c r="H1454" s="50" t="s">
        <v>5540</v>
      </c>
      <c r="I1454" s="50">
        <f>(DAX__2019_2020__33[[#This Row],[Adj Close]]-DAX__2019_2020__33[[#This Row],[Adj Open]])/DAX__2019_2020__33[[#This Row],[Adj Open]]</f>
        <v>2.5787011956763296E-2</v>
      </c>
      <c r="J1454" s="50">
        <f>DAX__2019_2020__33[[#This Row],[Adj Close]]-DAX__2019_2020__33[[#This Row],[Adj Open]]</f>
        <v>1.6069310578403915</v>
      </c>
      <c r="K1454" s="50">
        <v>178126</v>
      </c>
    </row>
    <row r="1455" spans="1:11" x14ac:dyDescent="0.3">
      <c r="A1455" s="51" t="str">
        <f t="shared" si="26"/>
        <v>AIR.DE</v>
      </c>
      <c r="B1455" s="52" t="s">
        <v>526</v>
      </c>
      <c r="C1455" s="50" t="s">
        <v>5541</v>
      </c>
      <c r="D1455" s="50">
        <f>DAX__2019_2020__33[[#This Row],[Open]]*(DAX__2019_2020__33[[#This Row],[Adj Close]]/DAX__2019_2020__33[[#This Row],[Close]])</f>
        <v>62.542264063756654</v>
      </c>
      <c r="E1455" s="50" t="s">
        <v>5542</v>
      </c>
      <c r="F1455" s="50" t="s">
        <v>5543</v>
      </c>
      <c r="G1455" s="50" t="s">
        <v>5259</v>
      </c>
      <c r="H1455" s="50" t="s">
        <v>5544</v>
      </c>
      <c r="I1455" s="50">
        <f>(DAX__2019_2020__33[[#This Row],[Adj Close]]-DAX__2019_2020__33[[#This Row],[Adj Open]])/DAX__2019_2020__33[[#This Row],[Adj Open]]</f>
        <v>1.8284978220128974E-2</v>
      </c>
      <c r="J1455" s="50">
        <f>DAX__2019_2020__33[[#This Row],[Adj Close]]-DAX__2019_2020__33[[#This Row],[Adj Open]]</f>
        <v>1.1435839362433455</v>
      </c>
      <c r="K1455" s="50">
        <v>229003</v>
      </c>
    </row>
    <row r="1456" spans="1:11" x14ac:dyDescent="0.3">
      <c r="A1456" s="51" t="str">
        <f t="shared" si="26"/>
        <v>AIR.DE</v>
      </c>
      <c r="B1456" s="52" t="s">
        <v>527</v>
      </c>
      <c r="C1456" s="50" t="s">
        <v>5306</v>
      </c>
      <c r="D1456" s="50">
        <f>DAX__2019_2020__33[[#This Row],[Open]]*(DAX__2019_2020__33[[#This Row],[Adj Close]]/DAX__2019_2020__33[[#This Row],[Close]])</f>
        <v>64.573117243202759</v>
      </c>
      <c r="E1456" s="50" t="s">
        <v>5545</v>
      </c>
      <c r="F1456" s="50" t="s">
        <v>5546</v>
      </c>
      <c r="G1456" s="50" t="s">
        <v>5547</v>
      </c>
      <c r="H1456" s="50" t="s">
        <v>5548</v>
      </c>
      <c r="I1456" s="50">
        <f>(DAX__2019_2020__33[[#This Row],[Adj Close]]-DAX__2019_2020__33[[#This Row],[Adj Open]])/DAX__2019_2020__33[[#This Row],[Adj Open]]</f>
        <v>5.1907786259541306E-3</v>
      </c>
      <c r="J1456" s="50">
        <f>DAX__2019_2020__33[[#This Row],[Adj Close]]-DAX__2019_2020__33[[#This Row],[Adj Open]]</f>
        <v>0.33518475679724702</v>
      </c>
      <c r="K1456" s="50">
        <v>196850</v>
      </c>
    </row>
    <row r="1457" spans="1:11" x14ac:dyDescent="0.3">
      <c r="A1457" s="51" t="str">
        <f t="shared" si="26"/>
        <v>AIR.DE</v>
      </c>
      <c r="B1457" s="52" t="s">
        <v>528</v>
      </c>
      <c r="C1457" s="50" t="s">
        <v>5549</v>
      </c>
      <c r="D1457" s="50">
        <f>DAX__2019_2020__33[[#This Row],[Open]]*(DAX__2019_2020__33[[#This Row],[Adj Close]]/DAX__2019_2020__33[[#This Row],[Close]])</f>
        <v>65.174482099532341</v>
      </c>
      <c r="E1457" s="50" t="s">
        <v>5550</v>
      </c>
      <c r="F1457" s="50" t="s">
        <v>5547</v>
      </c>
      <c r="G1457" s="50" t="s">
        <v>5551</v>
      </c>
      <c r="H1457" s="50" t="s">
        <v>5552</v>
      </c>
      <c r="I1457" s="50">
        <f>(DAX__2019_2020__33[[#This Row],[Adj Close]]-DAX__2019_2020__33[[#This Row],[Adj Open]])/DAX__2019_2020__33[[#This Row],[Adj Open]]</f>
        <v>2.5865965423294879E-2</v>
      </c>
      <c r="J1457" s="50">
        <f>DAX__2019_2020__33[[#This Row],[Adj Close]]-DAX__2019_2020__33[[#This Row],[Adj Open]]</f>
        <v>1.6858009004676546</v>
      </c>
      <c r="K1457" s="50">
        <v>156456</v>
      </c>
    </row>
    <row r="1458" spans="1:11" x14ac:dyDescent="0.3">
      <c r="A1458" s="51" t="str">
        <f t="shared" si="26"/>
        <v>AIR.DE</v>
      </c>
      <c r="B1458" s="52" t="s">
        <v>529</v>
      </c>
      <c r="C1458" s="50" t="s">
        <v>5326</v>
      </c>
      <c r="D1458" s="50">
        <f>DAX__2019_2020__33[[#This Row],[Open]]*(DAX__2019_2020__33[[#This Row],[Adj Close]]/DAX__2019_2020__33[[#This Row],[Close]])</f>
        <v>66.347642406773105</v>
      </c>
      <c r="E1458" s="50" t="s">
        <v>5481</v>
      </c>
      <c r="F1458" s="50" t="s">
        <v>5549</v>
      </c>
      <c r="G1458" s="50" t="s">
        <v>5545</v>
      </c>
      <c r="H1458" s="50" t="s">
        <v>5553</v>
      </c>
      <c r="I1458" s="50">
        <f>(DAX__2019_2020__33[[#This Row],[Adj Close]]-DAX__2019_2020__33[[#This Row],[Adj Open]])/DAX__2019_2020__33[[#This Row],[Adj Open]]</f>
        <v>-8.6181571195472727E-3</v>
      </c>
      <c r="J1458" s="50">
        <f>DAX__2019_2020__33[[#This Row],[Adj Close]]-DAX__2019_2020__33[[#This Row],[Adj Open]]</f>
        <v>-0.57179440677310822</v>
      </c>
      <c r="K1458" s="50">
        <v>196064</v>
      </c>
    </row>
    <row r="1459" spans="1:11" x14ac:dyDescent="0.3">
      <c r="A1459" s="51" t="str">
        <f t="shared" si="26"/>
        <v>AIR.DE</v>
      </c>
      <c r="B1459" s="52" t="s">
        <v>530</v>
      </c>
      <c r="C1459" s="50" t="s">
        <v>5554</v>
      </c>
      <c r="D1459" s="50">
        <f>DAX__2019_2020__33[[#This Row],[Open]]*(DAX__2019_2020__33[[#This Row],[Adj Close]]/DAX__2019_2020__33[[#This Row],[Close]])</f>
        <v>66.751842738964442</v>
      </c>
      <c r="E1459" s="50" t="s">
        <v>5555</v>
      </c>
      <c r="F1459" s="50" t="s">
        <v>5556</v>
      </c>
      <c r="G1459" s="50" t="s">
        <v>5557</v>
      </c>
      <c r="H1459" s="50" t="s">
        <v>5558</v>
      </c>
      <c r="I1459" s="50">
        <f>(DAX__2019_2020__33[[#This Row],[Adj Close]]-DAX__2019_2020__33[[#This Row],[Adj Open]])/DAX__2019_2020__33[[#This Row],[Adj Open]]</f>
        <v>-1.2258189517917274E-2</v>
      </c>
      <c r="J1459" s="50">
        <f>DAX__2019_2020__33[[#This Row],[Adj Close]]-DAX__2019_2020__33[[#This Row],[Adj Open]]</f>
        <v>-0.81825673896443618</v>
      </c>
      <c r="K1459" s="50">
        <v>162827</v>
      </c>
    </row>
    <row r="1460" spans="1:11" x14ac:dyDescent="0.3">
      <c r="A1460" s="51" t="str">
        <f t="shared" ref="A1460:A1516" si="27">"AIR.DE"</f>
        <v>AIR.DE</v>
      </c>
      <c r="B1460" s="52" t="s">
        <v>531</v>
      </c>
      <c r="C1460" s="50" t="s">
        <v>5559</v>
      </c>
      <c r="D1460" s="50">
        <f>DAX__2019_2020__33[[#This Row],[Open]]*(DAX__2019_2020__33[[#This Row],[Adj Close]]/DAX__2019_2020__33[[#This Row],[Close]])</f>
        <v>66.071600352598068</v>
      </c>
      <c r="E1460" s="50" t="s">
        <v>5246</v>
      </c>
      <c r="F1460" s="50" t="s">
        <v>5560</v>
      </c>
      <c r="G1460" s="50" t="s">
        <v>5561</v>
      </c>
      <c r="H1460" s="50" t="s">
        <v>5562</v>
      </c>
      <c r="I1460" s="50">
        <f>(DAX__2019_2020__33[[#This Row],[Adj Close]]-DAX__2019_2020__33[[#This Row],[Adj Open]])/DAX__2019_2020__33[[#This Row],[Adj Open]]</f>
        <v>-2.5365414444887282E-3</v>
      </c>
      <c r="J1460" s="50">
        <f>DAX__2019_2020__33[[#This Row],[Adj Close]]-DAX__2019_2020__33[[#This Row],[Adj Open]]</f>
        <v>-0.16759335259806107</v>
      </c>
      <c r="K1460" s="50">
        <v>142163</v>
      </c>
    </row>
    <row r="1461" spans="1:11" x14ac:dyDescent="0.3">
      <c r="A1461" s="51" t="str">
        <f t="shared" si="27"/>
        <v>AIR.DE</v>
      </c>
      <c r="B1461" s="52" t="s">
        <v>532</v>
      </c>
      <c r="C1461" s="50" t="s">
        <v>5456</v>
      </c>
      <c r="D1461" s="50">
        <f>DAX__2019_2020__33[[#This Row],[Open]]*(DAX__2019_2020__33[[#This Row],[Adj Close]]/DAX__2019_2020__33[[#This Row],[Close]])</f>
        <v>65.894146148659345</v>
      </c>
      <c r="E1461" s="50" t="s">
        <v>5563</v>
      </c>
      <c r="F1461" s="50" t="s">
        <v>5564</v>
      </c>
      <c r="G1461" s="50" t="s">
        <v>5565</v>
      </c>
      <c r="H1461" s="50" t="s">
        <v>5566</v>
      </c>
      <c r="I1461" s="50">
        <f>(DAX__2019_2020__33[[#This Row],[Adj Close]]-DAX__2019_2020__33[[#This Row],[Adj Open]])/DAX__2019_2020__33[[#This Row],[Adj Open]]</f>
        <v>-1.3764183947587261E-2</v>
      </c>
      <c r="J1461" s="50">
        <f>DAX__2019_2020__33[[#This Row],[Adj Close]]-DAX__2019_2020__33[[#This Row],[Adj Open]]</f>
        <v>-0.90697914865934592</v>
      </c>
      <c r="K1461" s="50">
        <v>201318</v>
      </c>
    </row>
    <row r="1462" spans="1:11" x14ac:dyDescent="0.3">
      <c r="A1462" s="51" t="str">
        <f t="shared" si="27"/>
        <v>AIR.DE</v>
      </c>
      <c r="B1462" s="52" t="s">
        <v>533</v>
      </c>
      <c r="C1462" s="50" t="s">
        <v>5186</v>
      </c>
      <c r="D1462" s="50">
        <f>DAX__2019_2020__33[[#This Row],[Open]]*(DAX__2019_2020__33[[#This Row],[Adj Close]]/DAX__2019_2020__33[[#This Row],[Close]])</f>
        <v>62.788728437268297</v>
      </c>
      <c r="E1462" s="50" t="s">
        <v>5567</v>
      </c>
      <c r="F1462" s="50" t="s">
        <v>5227</v>
      </c>
      <c r="G1462" s="50" t="s">
        <v>5568</v>
      </c>
      <c r="H1462" s="50" t="s">
        <v>5569</v>
      </c>
      <c r="I1462" s="50">
        <f>(DAX__2019_2020__33[[#This Row],[Adj Close]]-DAX__2019_2020__33[[#This Row],[Adj Open]])/DAX__2019_2020__33[[#This Row],[Adj Open]]</f>
        <v>-1.0990736551902941E-3</v>
      </c>
      <c r="J1462" s="50">
        <f>DAX__2019_2020__33[[#This Row],[Adj Close]]-DAX__2019_2020__33[[#This Row],[Adj Open]]</f>
        <v>-6.9009437268299223E-2</v>
      </c>
      <c r="K1462" s="50">
        <v>169207</v>
      </c>
    </row>
    <row r="1463" spans="1:11" x14ac:dyDescent="0.3">
      <c r="A1463" s="51" t="str">
        <f t="shared" si="27"/>
        <v>AIR.DE</v>
      </c>
      <c r="B1463" s="52" t="s">
        <v>534</v>
      </c>
      <c r="C1463" s="50" t="s">
        <v>5168</v>
      </c>
      <c r="D1463" s="50">
        <f>DAX__2019_2020__33[[#This Row],[Open]]*(DAX__2019_2020__33[[#This Row],[Adj Close]]/DAX__2019_2020__33[[#This Row],[Close]])</f>
        <v>62.601416686035968</v>
      </c>
      <c r="E1463" s="50" t="s">
        <v>5570</v>
      </c>
      <c r="F1463" s="50" t="s">
        <v>5571</v>
      </c>
      <c r="G1463" s="50" t="s">
        <v>5039</v>
      </c>
      <c r="H1463" s="50" t="s">
        <v>5572</v>
      </c>
      <c r="I1463" s="50">
        <f>(DAX__2019_2020__33[[#This Row],[Adj Close]]-DAX__2019_2020__33[[#This Row],[Adj Open]])/DAX__2019_2020__33[[#This Row],[Adj Open]]</f>
        <v>-2.2047275590551217E-2</v>
      </c>
      <c r="J1463" s="50">
        <f>DAX__2019_2020__33[[#This Row],[Adj Close]]-DAX__2019_2020__33[[#This Row],[Adj Open]]</f>
        <v>-1.3801906860359665</v>
      </c>
      <c r="K1463" s="50">
        <v>176979</v>
      </c>
    </row>
    <row r="1464" spans="1:11" x14ac:dyDescent="0.3">
      <c r="A1464" s="51" t="str">
        <f t="shared" si="27"/>
        <v>AIR.DE</v>
      </c>
      <c r="B1464" s="52" t="s">
        <v>535</v>
      </c>
      <c r="C1464" s="50" t="s">
        <v>5573</v>
      </c>
      <c r="D1464" s="50">
        <f>DAX__2019_2020__33[[#This Row],[Open]]*(DAX__2019_2020__33[[#This Row],[Adj Close]]/DAX__2019_2020__33[[#This Row],[Close]])</f>
        <v>60.540992260589718</v>
      </c>
      <c r="E1464" s="50" t="s">
        <v>5574</v>
      </c>
      <c r="F1464" s="50" t="s">
        <v>5575</v>
      </c>
      <c r="G1464" s="50" t="s">
        <v>5576</v>
      </c>
      <c r="H1464" s="50" t="s">
        <v>5577</v>
      </c>
      <c r="I1464" s="50">
        <f>(DAX__2019_2020__33[[#This Row],[Adj Close]]-DAX__2019_2020__33[[#This Row],[Adj Open]])/DAX__2019_2020__33[[#This Row],[Adj Open]]</f>
        <v>4.8851815665202835E-3</v>
      </c>
      <c r="J1464" s="50">
        <f>DAX__2019_2020__33[[#This Row],[Adj Close]]-DAX__2019_2020__33[[#This Row],[Adj Open]]</f>
        <v>0.29575373941028005</v>
      </c>
      <c r="K1464" s="50">
        <v>261703</v>
      </c>
    </row>
    <row r="1465" spans="1:11" x14ac:dyDescent="0.3">
      <c r="A1465" s="51" t="str">
        <f t="shared" si="27"/>
        <v>AIR.DE</v>
      </c>
      <c r="B1465" s="52" t="s">
        <v>536</v>
      </c>
      <c r="C1465" s="50" t="s">
        <v>5360</v>
      </c>
      <c r="D1465" s="50">
        <f>DAX__2019_2020__33[[#This Row],[Open]]*(DAX__2019_2020__33[[#This Row],[Adj Close]]/DAX__2019_2020__33[[#This Row],[Close]])</f>
        <v>61.319812913661941</v>
      </c>
      <c r="E1465" s="50" t="s">
        <v>5578</v>
      </c>
      <c r="F1465" s="50" t="s">
        <v>5579</v>
      </c>
      <c r="G1465" s="50" t="s">
        <v>5580</v>
      </c>
      <c r="H1465" s="50" t="s">
        <v>5581</v>
      </c>
      <c r="I1465" s="50">
        <f>(DAX__2019_2020__33[[#This Row],[Adj Close]]-DAX__2019_2020__33[[#This Row],[Adj Open]])/DAX__2019_2020__33[[#This Row],[Adj Open]]</f>
        <v>3.3440481777484266E-2</v>
      </c>
      <c r="J1465" s="50">
        <f>DAX__2019_2020__33[[#This Row],[Adj Close]]-DAX__2019_2020__33[[#This Row],[Adj Open]]</f>
        <v>2.0505640863380563</v>
      </c>
      <c r="K1465" s="50">
        <v>168537</v>
      </c>
    </row>
    <row r="1466" spans="1:11" x14ac:dyDescent="0.3">
      <c r="A1466" s="51" t="str">
        <f t="shared" si="27"/>
        <v>AIR.DE</v>
      </c>
      <c r="B1466" s="52" t="s">
        <v>537</v>
      </c>
      <c r="C1466" s="50" t="s">
        <v>5225</v>
      </c>
      <c r="D1466" s="50">
        <f>DAX__2019_2020__33[[#This Row],[Open]]*(DAX__2019_2020__33[[#This Row],[Adj Close]]/DAX__2019_2020__33[[#This Row],[Close]])</f>
        <v>63.25208161612364</v>
      </c>
      <c r="E1466" s="50" t="s">
        <v>5582</v>
      </c>
      <c r="F1466" s="50" t="s">
        <v>5583</v>
      </c>
      <c r="G1466" s="50" t="s">
        <v>5252</v>
      </c>
      <c r="H1466" s="50" t="s">
        <v>5584</v>
      </c>
      <c r="I1466" s="50">
        <f>(DAX__2019_2020__33[[#This Row],[Adj Close]]-DAX__2019_2020__33[[#This Row],[Adj Open]])/DAX__2019_2020__33[[#This Row],[Adj Open]]</f>
        <v>2.8678240107341602E-2</v>
      </c>
      <c r="J1466" s="50">
        <f>DAX__2019_2020__33[[#This Row],[Adj Close]]-DAX__2019_2020__33[[#This Row],[Adj Open]]</f>
        <v>1.8139583838763613</v>
      </c>
      <c r="K1466" s="50">
        <v>181039</v>
      </c>
    </row>
    <row r="1467" spans="1:11" x14ac:dyDescent="0.3">
      <c r="A1467" s="51" t="str">
        <f t="shared" si="27"/>
        <v>AIR.DE</v>
      </c>
      <c r="B1467" s="52" t="s">
        <v>538</v>
      </c>
      <c r="C1467" s="50" t="s">
        <v>5585</v>
      </c>
      <c r="D1467" s="50">
        <f>DAX__2019_2020__33[[#This Row],[Open]]*(DAX__2019_2020__33[[#This Row],[Adj Close]]/DAX__2019_2020__33[[#This Row],[Close]])</f>
        <v>64.375947016674743</v>
      </c>
      <c r="E1467" s="50" t="s">
        <v>5309</v>
      </c>
      <c r="F1467" s="50" t="s">
        <v>5331</v>
      </c>
      <c r="G1467" s="50" t="s">
        <v>5586</v>
      </c>
      <c r="H1467" s="50" t="s">
        <v>5587</v>
      </c>
      <c r="I1467" s="50">
        <f>(DAX__2019_2020__33[[#This Row],[Adj Close]]-DAX__2019_2020__33[[#This Row],[Adj Open]])/DAX__2019_2020__33[[#This Row],[Adj Open]]</f>
        <v>2.4655450628386668E-2</v>
      </c>
      <c r="J1467" s="50">
        <f>DAX__2019_2020__33[[#This Row],[Adj Close]]-DAX__2019_2020__33[[#This Row],[Adj Open]]</f>
        <v>1.5872179833252602</v>
      </c>
      <c r="K1467" s="50">
        <v>183211</v>
      </c>
    </row>
    <row r="1468" spans="1:11" x14ac:dyDescent="0.3">
      <c r="A1468" s="51" t="str">
        <f t="shared" si="27"/>
        <v>AIR.DE</v>
      </c>
      <c r="B1468" s="52" t="s">
        <v>539</v>
      </c>
      <c r="C1468" s="50" t="s">
        <v>5588</v>
      </c>
      <c r="D1468" s="50">
        <f>DAX__2019_2020__33[[#This Row],[Open]]*(DAX__2019_2020__33[[#This Row],[Adj Close]]/DAX__2019_2020__33[[#This Row],[Close]])</f>
        <v>66.130758132323152</v>
      </c>
      <c r="E1468" s="50" t="s">
        <v>5589</v>
      </c>
      <c r="F1468" s="50" t="s">
        <v>5260</v>
      </c>
      <c r="G1468" s="50" t="s">
        <v>5260</v>
      </c>
      <c r="H1468" s="50" t="s">
        <v>5261</v>
      </c>
      <c r="I1468" s="50">
        <f>(DAX__2019_2020__33[[#This Row],[Adj Close]]-DAX__2019_2020__33[[#This Row],[Adj Open]])/DAX__2019_2020__33[[#This Row],[Adj Open]]</f>
        <v>-4.5915353431265488E-2</v>
      </c>
      <c r="J1468" s="50">
        <f>DAX__2019_2020__33[[#This Row],[Adj Close]]-DAX__2019_2020__33[[#This Row],[Adj Open]]</f>
        <v>-3.0364171323231517</v>
      </c>
      <c r="K1468" s="50">
        <v>114919</v>
      </c>
    </row>
    <row r="1469" spans="1:11" x14ac:dyDescent="0.3">
      <c r="A1469" s="51" t="str">
        <f t="shared" si="27"/>
        <v>AIR.DE</v>
      </c>
      <c r="B1469" s="52" t="s">
        <v>540</v>
      </c>
      <c r="C1469" s="50" t="s">
        <v>5590</v>
      </c>
      <c r="D1469" s="50">
        <f>DAX__2019_2020__33[[#This Row],[Open]]*(DAX__2019_2020__33[[#This Row],[Adj Close]]/DAX__2019_2020__33[[#This Row],[Close]])</f>
        <v>62.483116967751144</v>
      </c>
      <c r="E1469" s="50" t="s">
        <v>5591</v>
      </c>
      <c r="F1469" s="50" t="s">
        <v>5592</v>
      </c>
      <c r="G1469" s="50" t="s">
        <v>5567</v>
      </c>
      <c r="H1469" s="50" t="s">
        <v>5593</v>
      </c>
      <c r="I1469" s="50">
        <f>(DAX__2019_2020__33[[#This Row],[Adj Close]]-DAX__2019_2020__33[[#This Row],[Adj Open]])/DAX__2019_2020__33[[#This Row],[Adj Open]]</f>
        <v>1.6724534289609821E-2</v>
      </c>
      <c r="J1469" s="50">
        <f>DAX__2019_2020__33[[#This Row],[Adj Close]]-DAX__2019_2020__33[[#This Row],[Adj Open]]</f>
        <v>1.0450010322488552</v>
      </c>
      <c r="K1469" s="50">
        <v>110551</v>
      </c>
    </row>
    <row r="1470" spans="1:11" x14ac:dyDescent="0.3">
      <c r="A1470" s="51" t="str">
        <f t="shared" si="27"/>
        <v>AIR.DE</v>
      </c>
      <c r="B1470" s="52" t="s">
        <v>541</v>
      </c>
      <c r="C1470" s="50" t="s">
        <v>5594</v>
      </c>
      <c r="D1470" s="50">
        <f>DAX__2019_2020__33[[#This Row],[Open]]*(DAX__2019_2020__33[[#This Row],[Adj Close]]/DAX__2019_2020__33[[#This Row],[Close]])</f>
        <v>64.080187867647055</v>
      </c>
      <c r="E1470" s="50" t="s">
        <v>5595</v>
      </c>
      <c r="F1470" s="50" t="s">
        <v>5594</v>
      </c>
      <c r="G1470" s="50" t="s">
        <v>5003</v>
      </c>
      <c r="H1470" s="50" t="s">
        <v>5596</v>
      </c>
      <c r="I1470" s="50">
        <f>(DAX__2019_2020__33[[#This Row],[Adj Close]]-DAX__2019_2020__33[[#This Row],[Adj Open]])/DAX__2019_2020__33[[#This Row],[Adj Open]]</f>
        <v>4.6153846153846184E-2</v>
      </c>
      <c r="J1470" s="50">
        <f>DAX__2019_2020__33[[#This Row],[Adj Close]]-DAX__2019_2020__33[[#This Row],[Adj Open]]</f>
        <v>2.9575471323529428</v>
      </c>
      <c r="K1470" s="50">
        <v>288753</v>
      </c>
    </row>
    <row r="1471" spans="1:11" x14ac:dyDescent="0.3">
      <c r="A1471" s="51" t="str">
        <f t="shared" si="27"/>
        <v>AIR.DE</v>
      </c>
      <c r="B1471" s="52" t="s">
        <v>542</v>
      </c>
      <c r="C1471" s="50" t="s">
        <v>5597</v>
      </c>
      <c r="D1471" s="50">
        <f>DAX__2019_2020__33[[#This Row],[Open]]*(DAX__2019_2020__33[[#This Row],[Adj Close]]/DAX__2019_2020__33[[#This Row],[Close]])</f>
        <v>65.726555712865192</v>
      </c>
      <c r="E1471" s="50" t="s">
        <v>5598</v>
      </c>
      <c r="F1471" s="50" t="s">
        <v>5599</v>
      </c>
      <c r="G1471" s="50" t="s">
        <v>5600</v>
      </c>
      <c r="H1471" s="50" t="s">
        <v>5601</v>
      </c>
      <c r="I1471" s="50">
        <f>(DAX__2019_2020__33[[#This Row],[Adj Close]]-DAX__2019_2020__33[[#This Row],[Adj Open]])/DAX__2019_2020__33[[#This Row],[Adj Open]]</f>
        <v>-1.3649257946580534E-2</v>
      </c>
      <c r="J1471" s="50">
        <f>DAX__2019_2020__33[[#This Row],[Adj Close]]-DAX__2019_2020__33[[#This Row],[Adj Open]]</f>
        <v>-0.8971187128651934</v>
      </c>
      <c r="K1471" s="50">
        <v>207190</v>
      </c>
    </row>
    <row r="1472" spans="1:11" x14ac:dyDescent="0.3">
      <c r="A1472" s="51" t="str">
        <f t="shared" si="27"/>
        <v>AIR.DE</v>
      </c>
      <c r="B1472" s="52" t="s">
        <v>543</v>
      </c>
      <c r="C1472" s="50" t="s">
        <v>5272</v>
      </c>
      <c r="D1472" s="50">
        <f>DAX__2019_2020__33[[#This Row],[Open]]*(DAX__2019_2020__33[[#This Row],[Adj Close]]/DAX__2019_2020__33[[#This Row],[Close]])</f>
        <v>64.967456616673203</v>
      </c>
      <c r="E1472" s="50" t="s">
        <v>5272</v>
      </c>
      <c r="F1472" s="50" t="s">
        <v>5602</v>
      </c>
      <c r="G1472" s="50" t="s">
        <v>5603</v>
      </c>
      <c r="H1472" s="50" t="s">
        <v>5604</v>
      </c>
      <c r="I1472" s="50">
        <f>(DAX__2019_2020__33[[#This Row],[Adj Close]]-DAX__2019_2020__33[[#This Row],[Adj Open]])/DAX__2019_2020__33[[#This Row],[Adj Open]]</f>
        <v>-3.0500803323192677E-2</v>
      </c>
      <c r="J1472" s="50">
        <f>DAX__2019_2020__33[[#This Row],[Adj Close]]-DAX__2019_2020__33[[#This Row],[Adj Open]]</f>
        <v>-1.9815596166732021</v>
      </c>
      <c r="K1472" s="50">
        <v>225907</v>
      </c>
    </row>
    <row r="1473" spans="1:11" x14ac:dyDescent="0.3">
      <c r="A1473" s="51" t="str">
        <f t="shared" si="27"/>
        <v>AIR.DE</v>
      </c>
      <c r="B1473" s="52" t="s">
        <v>544</v>
      </c>
      <c r="C1473" s="50" t="s">
        <v>5605</v>
      </c>
      <c r="D1473" s="50">
        <f>DAX__2019_2020__33[[#This Row],[Open]]*(DAX__2019_2020__33[[#This Row],[Adj Close]]/DAX__2019_2020__33[[#This Row],[Close]])</f>
        <v>61.191651598561755</v>
      </c>
      <c r="E1473" s="50" t="s">
        <v>5166</v>
      </c>
      <c r="F1473" s="50" t="s">
        <v>5606</v>
      </c>
      <c r="G1473" s="50" t="s">
        <v>5607</v>
      </c>
      <c r="H1473" s="50" t="s">
        <v>5608</v>
      </c>
      <c r="I1473" s="50">
        <f>(DAX__2019_2020__33[[#This Row],[Adj Close]]-DAX__2019_2020__33[[#This Row],[Adj Open]])/DAX__2019_2020__33[[#This Row],[Adj Open]]</f>
        <v>-6.4443692605123375E-3</v>
      </c>
      <c r="J1473" s="50">
        <f>DAX__2019_2020__33[[#This Row],[Adj Close]]-DAX__2019_2020__33[[#This Row],[Adj Open]]</f>
        <v>-0.39434159856175199</v>
      </c>
      <c r="K1473" s="50">
        <v>322749</v>
      </c>
    </row>
    <row r="1474" spans="1:11" x14ac:dyDescent="0.3">
      <c r="A1474" s="51" t="str">
        <f t="shared" si="27"/>
        <v>AIR.DE</v>
      </c>
      <c r="B1474" s="52" t="s">
        <v>545</v>
      </c>
      <c r="C1474" s="50" t="s">
        <v>5609</v>
      </c>
      <c r="D1474" s="50">
        <f>DAX__2019_2020__33[[#This Row],[Open]]*(DAX__2019_2020__33[[#This Row],[Adj Close]]/DAX__2019_2020__33[[#This Row],[Close]])</f>
        <v>61.152215476279238</v>
      </c>
      <c r="E1474" s="50" t="s">
        <v>5369</v>
      </c>
      <c r="F1474" s="50" t="s">
        <v>5610</v>
      </c>
      <c r="G1474" s="50" t="s">
        <v>5611</v>
      </c>
      <c r="H1474" s="50" t="s">
        <v>5612</v>
      </c>
      <c r="I1474" s="50">
        <f>(DAX__2019_2020__33[[#This Row],[Adj Close]]-DAX__2019_2020__33[[#This Row],[Adj Open]])/DAX__2019_2020__33[[#This Row],[Adj Open]]</f>
        <v>-9.3502822722920948E-3</v>
      </c>
      <c r="J1474" s="50">
        <f>DAX__2019_2020__33[[#This Row],[Adj Close]]-DAX__2019_2020__33[[#This Row],[Adj Open]]</f>
        <v>-0.57179047627924007</v>
      </c>
      <c r="K1474" s="50">
        <v>276502</v>
      </c>
    </row>
    <row r="1475" spans="1:11" x14ac:dyDescent="0.3">
      <c r="A1475" s="51" t="str">
        <f t="shared" si="27"/>
        <v>AIR.DE</v>
      </c>
      <c r="B1475" s="52" t="s">
        <v>546</v>
      </c>
      <c r="C1475" s="50" t="s">
        <v>4984</v>
      </c>
      <c r="D1475" s="50">
        <f>DAX__2019_2020__33[[#This Row],[Open]]*(DAX__2019_2020__33[[#This Row],[Adj Close]]/DAX__2019_2020__33[[#This Row],[Close]])</f>
        <v>59.742452810162163</v>
      </c>
      <c r="E1475" s="50" t="s">
        <v>5269</v>
      </c>
      <c r="F1475" s="50" t="s">
        <v>5613</v>
      </c>
      <c r="G1475" s="50" t="s">
        <v>5614</v>
      </c>
      <c r="H1475" s="50" t="s">
        <v>5615</v>
      </c>
      <c r="I1475" s="50">
        <f>(DAX__2019_2020__33[[#This Row],[Adj Close]]-DAX__2019_2020__33[[#This Row],[Adj Open]])/DAX__2019_2020__33[[#This Row],[Adj Open]]</f>
        <v>3.2013251881625349E-2</v>
      </c>
      <c r="J1475" s="50">
        <f>DAX__2019_2020__33[[#This Row],[Adj Close]]-DAX__2019_2020__33[[#This Row],[Adj Open]]</f>
        <v>1.9125501898378374</v>
      </c>
      <c r="K1475" s="50">
        <v>256672</v>
      </c>
    </row>
    <row r="1476" spans="1:11" x14ac:dyDescent="0.3">
      <c r="A1476" s="51" t="str">
        <f t="shared" si="27"/>
        <v>AIR.DE</v>
      </c>
      <c r="B1476" s="52" t="s">
        <v>547</v>
      </c>
      <c r="C1476" s="50" t="s">
        <v>5616</v>
      </c>
      <c r="D1476" s="50">
        <f>DAX__2019_2020__33[[#This Row],[Open]]*(DAX__2019_2020__33[[#This Row],[Adj Close]]/DAX__2019_2020__33[[#This Row],[Close]])</f>
        <v>62.118349619825217</v>
      </c>
      <c r="E1476" s="50" t="s">
        <v>5260</v>
      </c>
      <c r="F1476" s="50" t="s">
        <v>5617</v>
      </c>
      <c r="G1476" s="50" t="s">
        <v>5618</v>
      </c>
      <c r="H1476" s="50" t="s">
        <v>5619</v>
      </c>
      <c r="I1476" s="50">
        <f>(DAX__2019_2020__33[[#This Row],[Adj Close]]-DAX__2019_2020__33[[#This Row],[Adj Open]])/DAX__2019_2020__33[[#This Row],[Adj Open]]</f>
        <v>1.1109982895095261E-3</v>
      </c>
      <c r="J1476" s="50">
        <f>DAX__2019_2020__33[[#This Row],[Adj Close]]-DAX__2019_2020__33[[#This Row],[Adj Open]]</f>
        <v>6.9013380174780536E-2</v>
      </c>
      <c r="K1476" s="50">
        <v>176692</v>
      </c>
    </row>
    <row r="1477" spans="1:11" x14ac:dyDescent="0.3">
      <c r="A1477" s="51" t="str">
        <f t="shared" si="27"/>
        <v>AIR.DE</v>
      </c>
      <c r="B1477" s="52" t="s">
        <v>548</v>
      </c>
      <c r="C1477" s="50" t="s">
        <v>5260</v>
      </c>
      <c r="D1477" s="50">
        <f>DAX__2019_2020__33[[#This Row],[Open]]*(DAX__2019_2020__33[[#This Row],[Adj Close]]/DAX__2019_2020__33[[#This Row],[Close]])</f>
        <v>63.094343981507897</v>
      </c>
      <c r="E1477" s="50" t="s">
        <v>5300</v>
      </c>
      <c r="F1477" s="50" t="s">
        <v>5620</v>
      </c>
      <c r="G1477" s="50" t="s">
        <v>5621</v>
      </c>
      <c r="H1477" s="50" t="s">
        <v>5622</v>
      </c>
      <c r="I1477" s="50">
        <f>(DAX__2019_2020__33[[#This Row],[Adj Close]]-DAX__2019_2020__33[[#This Row],[Adj Open]])/DAX__2019_2020__33[[#This Row],[Adj Open]]</f>
        <v>3.5624984375000106E-2</v>
      </c>
      <c r="J1477" s="50">
        <f>DAX__2019_2020__33[[#This Row],[Adj Close]]-DAX__2019_2020__33[[#This Row],[Adj Open]]</f>
        <v>2.2477350184921008</v>
      </c>
      <c r="K1477" s="50">
        <v>156388</v>
      </c>
    </row>
    <row r="1478" spans="1:11" x14ac:dyDescent="0.3">
      <c r="A1478" s="51" t="str">
        <f t="shared" si="27"/>
        <v>AIR.DE</v>
      </c>
      <c r="B1478" s="52" t="s">
        <v>549</v>
      </c>
      <c r="C1478" s="50" t="s">
        <v>5188</v>
      </c>
      <c r="D1478" s="50">
        <f>DAX__2019_2020__33[[#This Row],[Open]]*(DAX__2019_2020__33[[#This Row],[Adj Close]]/DAX__2019_2020__33[[#This Row],[Close]])</f>
        <v>64.277358660009526</v>
      </c>
      <c r="E1478" s="50" t="s">
        <v>5251</v>
      </c>
      <c r="F1478" s="50" t="s">
        <v>5371</v>
      </c>
      <c r="G1478" s="50" t="s">
        <v>5623</v>
      </c>
      <c r="H1478" s="50" t="s">
        <v>5624</v>
      </c>
      <c r="I1478" s="50">
        <f>(DAX__2019_2020__33[[#This Row],[Adj Close]]-DAX__2019_2020__33[[#This Row],[Adj Open]])/DAX__2019_2020__33[[#This Row],[Adj Open]]</f>
        <v>5.2914189551266401E-2</v>
      </c>
      <c r="J1478" s="50">
        <f>DAX__2019_2020__33[[#This Row],[Adj Close]]-DAX__2019_2020__33[[#This Row],[Adj Open]]</f>
        <v>3.4011843399904791</v>
      </c>
      <c r="K1478" s="50">
        <v>204331</v>
      </c>
    </row>
    <row r="1479" spans="1:11" x14ac:dyDescent="0.3">
      <c r="A1479" s="51" t="str">
        <f t="shared" si="27"/>
        <v>AIR.DE</v>
      </c>
      <c r="B1479" s="52" t="s">
        <v>550</v>
      </c>
      <c r="C1479" s="50" t="s">
        <v>5625</v>
      </c>
      <c r="D1479" s="50">
        <f>DAX__2019_2020__33[[#This Row],[Open]]*(DAX__2019_2020__33[[#This Row],[Adj Close]]/DAX__2019_2020__33[[#This Row],[Close]])</f>
        <v>67.855994839671723</v>
      </c>
      <c r="E1479" s="50" t="s">
        <v>5483</v>
      </c>
      <c r="F1479" s="50" t="s">
        <v>5191</v>
      </c>
      <c r="G1479" s="50" t="s">
        <v>5626</v>
      </c>
      <c r="H1479" s="50" t="s">
        <v>5627</v>
      </c>
      <c r="I1479" s="50">
        <f>(DAX__2019_2020__33[[#This Row],[Adj Close]]-DAX__2019_2020__33[[#This Row],[Adj Open]])/DAX__2019_2020__33[[#This Row],[Adj Open]]</f>
        <v>2.2519177029807592E-2</v>
      </c>
      <c r="J1479" s="50">
        <f>DAX__2019_2020__33[[#This Row],[Adj Close]]-DAX__2019_2020__33[[#This Row],[Adj Open]]</f>
        <v>1.5280611603282779</v>
      </c>
      <c r="K1479" s="50">
        <v>170528</v>
      </c>
    </row>
    <row r="1480" spans="1:11" x14ac:dyDescent="0.3">
      <c r="A1480" s="51" t="str">
        <f t="shared" si="27"/>
        <v>AIR.DE</v>
      </c>
      <c r="B1480" s="52" t="s">
        <v>551</v>
      </c>
      <c r="C1480" s="50" t="s">
        <v>5389</v>
      </c>
      <c r="D1480" s="50">
        <f>DAX__2019_2020__33[[#This Row],[Open]]*(DAX__2019_2020__33[[#This Row],[Adj Close]]/DAX__2019_2020__33[[#This Row],[Close]])</f>
        <v>68.378491434839773</v>
      </c>
      <c r="E1480" s="50" t="s">
        <v>5628</v>
      </c>
      <c r="F1480" s="50" t="s">
        <v>5489</v>
      </c>
      <c r="G1480" s="50" t="s">
        <v>5629</v>
      </c>
      <c r="H1480" s="50" t="s">
        <v>5630</v>
      </c>
      <c r="I1480" s="50">
        <f>(DAX__2019_2020__33[[#This Row],[Adj Close]]-DAX__2019_2020__33[[#This Row],[Adj Open]])/DAX__2019_2020__33[[#This Row],[Adj Open]]</f>
        <v>7.4970587154404118E-3</v>
      </c>
      <c r="J1480" s="50">
        <f>DAX__2019_2020__33[[#This Row],[Adj Close]]-DAX__2019_2020__33[[#This Row],[Adj Open]]</f>
        <v>0.51263756516023307</v>
      </c>
      <c r="K1480" s="50">
        <v>130177</v>
      </c>
    </row>
    <row r="1481" spans="1:11" x14ac:dyDescent="0.3">
      <c r="A1481" s="51" t="str">
        <f t="shared" si="27"/>
        <v>AIR.DE</v>
      </c>
      <c r="B1481" s="52" t="s">
        <v>552</v>
      </c>
      <c r="C1481" s="50" t="s">
        <v>5431</v>
      </c>
      <c r="D1481" s="50">
        <f>DAX__2019_2020__33[[#This Row],[Open]]*(DAX__2019_2020__33[[#This Row],[Adj Close]]/DAX__2019_2020__33[[#This Row],[Close]])</f>
        <v>71.010707074683708</v>
      </c>
      <c r="E1481" s="50" t="s">
        <v>5631</v>
      </c>
      <c r="F1481" s="50" t="s">
        <v>5461</v>
      </c>
      <c r="G1481" s="50" t="s">
        <v>5632</v>
      </c>
      <c r="H1481" s="50" t="s">
        <v>5633</v>
      </c>
      <c r="I1481" s="50">
        <f>(DAX__2019_2020__33[[#This Row],[Adj Close]]-DAX__2019_2020__33[[#This Row],[Adj Open]])/DAX__2019_2020__33[[#This Row],[Adj Open]]</f>
        <v>0.14854927319935127</v>
      </c>
      <c r="J1481" s="50">
        <f>DAX__2019_2020__33[[#This Row],[Adj Close]]-DAX__2019_2020__33[[#This Row],[Adj Open]]</f>
        <v>10.548588925316295</v>
      </c>
      <c r="K1481" s="50">
        <v>888173</v>
      </c>
    </row>
    <row r="1482" spans="1:11" x14ac:dyDescent="0.3">
      <c r="A1482" s="51" t="str">
        <f t="shared" si="27"/>
        <v>AIR.DE</v>
      </c>
      <c r="B1482" s="52" t="s">
        <v>553</v>
      </c>
      <c r="C1482" s="50" t="s">
        <v>5634</v>
      </c>
      <c r="D1482" s="50">
        <f>DAX__2019_2020__33[[#This Row],[Open]]*(DAX__2019_2020__33[[#This Row],[Adj Close]]/DAX__2019_2020__33[[#This Row],[Close]])</f>
        <v>81.184669669151177</v>
      </c>
      <c r="E1482" s="50" t="s">
        <v>5635</v>
      </c>
      <c r="F1482" s="50" t="s">
        <v>5636</v>
      </c>
      <c r="G1482" s="50" t="s">
        <v>5637</v>
      </c>
      <c r="H1482" s="50" t="s">
        <v>5638</v>
      </c>
      <c r="I1482" s="50">
        <f>(DAX__2019_2020__33[[#This Row],[Adj Close]]-DAX__2019_2020__33[[#This Row],[Adj Open]])/DAX__2019_2020__33[[#This Row],[Adj Open]]</f>
        <v>6.7395314326540806E-2</v>
      </c>
      <c r="J1482" s="50">
        <f>DAX__2019_2020__33[[#This Row],[Adj Close]]-DAX__2019_2020__33[[#This Row],[Adj Open]]</f>
        <v>5.4714663308488269</v>
      </c>
      <c r="K1482" s="50">
        <v>481992</v>
      </c>
    </row>
    <row r="1483" spans="1:11" x14ac:dyDescent="0.3">
      <c r="A1483" s="51" t="str">
        <f t="shared" si="27"/>
        <v>AIR.DE</v>
      </c>
      <c r="B1483" s="52" t="s">
        <v>554</v>
      </c>
      <c r="C1483" s="50" t="s">
        <v>5639</v>
      </c>
      <c r="D1483" s="50">
        <f>DAX__2019_2020__33[[#This Row],[Open]]*(DAX__2019_2020__33[[#This Row],[Adj Close]]/DAX__2019_2020__33[[#This Row],[Close]])</f>
        <v>86.754719572786939</v>
      </c>
      <c r="E1483" s="50" t="s">
        <v>5640</v>
      </c>
      <c r="F1483" s="50" t="s">
        <v>5641</v>
      </c>
      <c r="G1483" s="50" t="s">
        <v>5642</v>
      </c>
      <c r="H1483" s="50" t="s">
        <v>5643</v>
      </c>
      <c r="I1483" s="50">
        <f>(DAX__2019_2020__33[[#This Row],[Adj Close]]-DAX__2019_2020__33[[#This Row],[Adj Open]])/DAX__2019_2020__33[[#This Row],[Adj Open]]</f>
        <v>-1.1704534090909097E-2</v>
      </c>
      <c r="J1483" s="50">
        <f>DAX__2019_2020__33[[#This Row],[Adj Close]]-DAX__2019_2020__33[[#This Row],[Adj Open]]</f>
        <v>-1.0154235727869434</v>
      </c>
      <c r="K1483" s="50">
        <v>363211</v>
      </c>
    </row>
    <row r="1484" spans="1:11" x14ac:dyDescent="0.3">
      <c r="A1484" s="51" t="str">
        <f t="shared" si="27"/>
        <v>AIR.DE</v>
      </c>
      <c r="B1484" s="52" t="s">
        <v>555</v>
      </c>
      <c r="C1484" s="50" t="s">
        <v>5644</v>
      </c>
      <c r="D1484" s="50">
        <f>DAX__2019_2020__33[[#This Row],[Open]]*(DAX__2019_2020__33[[#This Row],[Adj Close]]/DAX__2019_2020__33[[#This Row],[Close]])</f>
        <v>83.787310651744349</v>
      </c>
      <c r="E1484" s="50" t="s">
        <v>5645</v>
      </c>
      <c r="F1484" s="50" t="s">
        <v>5646</v>
      </c>
      <c r="G1484" s="50" t="s">
        <v>5647</v>
      </c>
      <c r="H1484" s="50" t="s">
        <v>5648</v>
      </c>
      <c r="I1484" s="50">
        <f>(DAX__2019_2020__33[[#This Row],[Adj Close]]-DAX__2019_2020__33[[#This Row],[Adj Open]])/DAX__2019_2020__33[[#This Row],[Adj Open]]</f>
        <v>-4.2358043119379539E-3</v>
      </c>
      <c r="J1484" s="50">
        <f>DAX__2019_2020__33[[#This Row],[Adj Close]]-DAX__2019_2020__33[[#This Row],[Adj Open]]</f>
        <v>-0.35490665174434355</v>
      </c>
      <c r="K1484" s="50">
        <v>266744</v>
      </c>
    </row>
    <row r="1485" spans="1:11" x14ac:dyDescent="0.3">
      <c r="A1485" s="51" t="str">
        <f t="shared" si="27"/>
        <v>AIR.DE</v>
      </c>
      <c r="B1485" s="52" t="s">
        <v>556</v>
      </c>
      <c r="C1485" s="50" t="s">
        <v>5649</v>
      </c>
      <c r="D1485" s="50">
        <f>DAX__2019_2020__33[[#This Row],[Open]]*(DAX__2019_2020__33[[#This Row],[Adj Close]]/DAX__2019_2020__33[[#This Row],[Close]])</f>
        <v>82.032504144480228</v>
      </c>
      <c r="E1485" s="50" t="s">
        <v>5650</v>
      </c>
      <c r="F1485" s="50" t="s">
        <v>5651</v>
      </c>
      <c r="G1485" s="50" t="s">
        <v>5652</v>
      </c>
      <c r="H1485" s="50" t="s">
        <v>5653</v>
      </c>
      <c r="I1485" s="50">
        <f>(DAX__2019_2020__33[[#This Row],[Adj Close]]-DAX__2019_2020__33[[#This Row],[Adj Open]])/DAX__2019_2020__33[[#This Row],[Adj Open]]</f>
        <v>2.8842711559220129E-2</v>
      </c>
      <c r="J1485" s="50">
        <f>DAX__2019_2020__33[[#This Row],[Adj Close]]-DAX__2019_2020__33[[#This Row],[Adj Open]]</f>
        <v>2.366039855519773</v>
      </c>
      <c r="K1485" s="50">
        <v>198690</v>
      </c>
    </row>
    <row r="1486" spans="1:11" x14ac:dyDescent="0.3">
      <c r="A1486" s="51" t="str">
        <f t="shared" si="27"/>
        <v>AIR.DE</v>
      </c>
      <c r="B1486" s="52" t="s">
        <v>557</v>
      </c>
      <c r="C1486" s="50" t="s">
        <v>5654</v>
      </c>
      <c r="D1486" s="50">
        <f>DAX__2019_2020__33[[#This Row],[Open]]*(DAX__2019_2020__33[[#This Row],[Adj Close]]/DAX__2019_2020__33[[#This Row],[Close]])</f>
        <v>86.360378214968492</v>
      </c>
      <c r="E1486" s="50" t="s">
        <v>5655</v>
      </c>
      <c r="F1486" s="50" t="s">
        <v>5656</v>
      </c>
      <c r="G1486" s="50" t="s">
        <v>5657</v>
      </c>
      <c r="H1486" s="50" t="s">
        <v>5658</v>
      </c>
      <c r="I1486" s="50">
        <f>(DAX__2019_2020__33[[#This Row],[Adj Close]]-DAX__2019_2020__33[[#This Row],[Adj Open]])/DAX__2019_2020__33[[#This Row],[Adj Open]]</f>
        <v>2.7397283730531505E-2</v>
      </c>
      <c r="J1486" s="50">
        <f>DAX__2019_2020__33[[#This Row],[Adj Close]]-DAX__2019_2020__33[[#This Row],[Adj Open]]</f>
        <v>2.3660397850315036</v>
      </c>
      <c r="K1486" s="50">
        <v>248399</v>
      </c>
    </row>
    <row r="1487" spans="1:11" x14ac:dyDescent="0.3">
      <c r="A1487" s="51" t="str">
        <f t="shared" si="27"/>
        <v>AIR.DE</v>
      </c>
      <c r="B1487" s="52" t="s">
        <v>558</v>
      </c>
      <c r="C1487" s="50" t="s">
        <v>3879</v>
      </c>
      <c r="D1487" s="50">
        <f>DAX__2019_2020__33[[#This Row],[Open]]*(DAX__2019_2020__33[[#This Row],[Adj Close]]/DAX__2019_2020__33[[#This Row],[Close]])</f>
        <v>88.49966927909044</v>
      </c>
      <c r="E1487" s="50" t="s">
        <v>5659</v>
      </c>
      <c r="F1487" s="50" t="s">
        <v>5660</v>
      </c>
      <c r="G1487" s="50" t="s">
        <v>5661</v>
      </c>
      <c r="H1487" s="50" t="s">
        <v>5662</v>
      </c>
      <c r="I1487" s="50">
        <f>(DAX__2019_2020__33[[#This Row],[Adj Close]]-DAX__2019_2020__33[[#This Row],[Adj Open]])/DAX__2019_2020__33[[#This Row],[Adj Open]]</f>
        <v>3.5646542352005652E-3</v>
      </c>
      <c r="J1487" s="50">
        <f>DAX__2019_2020__33[[#This Row],[Adj Close]]-DAX__2019_2020__33[[#This Row],[Adj Open]]</f>
        <v>0.31547072090955908</v>
      </c>
      <c r="K1487" s="50">
        <v>128778</v>
      </c>
    </row>
    <row r="1488" spans="1:11" x14ac:dyDescent="0.3">
      <c r="A1488" s="51" t="str">
        <f t="shared" si="27"/>
        <v>AIR.DE</v>
      </c>
      <c r="B1488" s="52" t="s">
        <v>559</v>
      </c>
      <c r="C1488" s="50" t="s">
        <v>5663</v>
      </c>
      <c r="D1488" s="50">
        <f>DAX__2019_2020__33[[#This Row],[Open]]*(DAX__2019_2020__33[[#This Row],[Adj Close]]/DAX__2019_2020__33[[#This Row],[Close]])</f>
        <v>88.824998907221115</v>
      </c>
      <c r="E1488" s="50" t="s">
        <v>5664</v>
      </c>
      <c r="F1488" s="50" t="s">
        <v>5660</v>
      </c>
      <c r="G1488" s="50" t="s">
        <v>5665</v>
      </c>
      <c r="H1488" s="50" t="s">
        <v>5666</v>
      </c>
      <c r="I1488" s="50">
        <f>(DAX__2019_2020__33[[#This Row],[Adj Close]]-DAX__2019_2020__33[[#This Row],[Adj Open]])/DAX__2019_2020__33[[#This Row],[Adj Open]]</f>
        <v>-1.7757603057881564E-3</v>
      </c>
      <c r="J1488" s="50">
        <f>DAX__2019_2020__33[[#This Row],[Adj Close]]-DAX__2019_2020__33[[#This Row],[Adj Open]]</f>
        <v>-0.15773190722111963</v>
      </c>
      <c r="K1488" s="50">
        <v>97097</v>
      </c>
    </row>
    <row r="1489" spans="1:11" x14ac:dyDescent="0.3">
      <c r="A1489" s="51" t="str">
        <f t="shared" si="27"/>
        <v>AIR.DE</v>
      </c>
      <c r="B1489" s="52" t="s">
        <v>560</v>
      </c>
      <c r="C1489" s="50" t="s">
        <v>5667</v>
      </c>
      <c r="D1489" s="50">
        <f>DAX__2019_2020__33[[#This Row],[Open]]*(DAX__2019_2020__33[[#This Row],[Adj Close]]/DAX__2019_2020__33[[#This Row],[Close]])</f>
        <v>87.149058482197759</v>
      </c>
      <c r="E1489" s="50" t="s">
        <v>5668</v>
      </c>
      <c r="F1489" s="50" t="s">
        <v>5631</v>
      </c>
      <c r="G1489" s="50" t="s">
        <v>5669</v>
      </c>
      <c r="H1489" s="50" t="s">
        <v>5670</v>
      </c>
      <c r="I1489" s="50">
        <f>(DAX__2019_2020__33[[#This Row],[Adj Close]]-DAX__2019_2020__33[[#This Row],[Adj Open]])/DAX__2019_2020__33[[#This Row],[Adj Open]]</f>
        <v>1.1425361732457924E-2</v>
      </c>
      <c r="J1489" s="50">
        <f>DAX__2019_2020__33[[#This Row],[Adj Close]]-DAX__2019_2020__33[[#This Row],[Adj Open]]</f>
        <v>0.99570951780223993</v>
      </c>
      <c r="K1489" s="50">
        <v>110601</v>
      </c>
    </row>
    <row r="1490" spans="1:11" x14ac:dyDescent="0.3">
      <c r="A1490" s="51" t="str">
        <f t="shared" si="27"/>
        <v>AIR.DE</v>
      </c>
      <c r="B1490" s="52" t="s">
        <v>561</v>
      </c>
      <c r="C1490" s="50" t="s">
        <v>5671</v>
      </c>
      <c r="D1490" s="50">
        <f>DAX__2019_2020__33[[#This Row],[Open]]*(DAX__2019_2020__33[[#This Row],[Adj Close]]/DAX__2019_2020__33[[#This Row],[Close]])</f>
        <v>88.036329312769183</v>
      </c>
      <c r="E1490" s="50" t="s">
        <v>5672</v>
      </c>
      <c r="F1490" s="50" t="s">
        <v>5667</v>
      </c>
      <c r="G1490" s="50" t="s">
        <v>5673</v>
      </c>
      <c r="H1490" s="50" t="s">
        <v>5674</v>
      </c>
      <c r="I1490" s="50">
        <f>(DAX__2019_2020__33[[#This Row],[Adj Close]]-DAX__2019_2020__33[[#This Row],[Adj Open]])/DAX__2019_2020__33[[#This Row],[Adj Open]]</f>
        <v>-7.8388015283717936E-3</v>
      </c>
      <c r="J1490" s="50">
        <f>DAX__2019_2020__33[[#This Row],[Adj Close]]-DAX__2019_2020__33[[#This Row],[Adj Open]]</f>
        <v>-0.69009931276917769</v>
      </c>
      <c r="K1490" s="50">
        <v>105376</v>
      </c>
    </row>
    <row r="1491" spans="1:11" x14ac:dyDescent="0.3">
      <c r="A1491" s="51" t="str">
        <f t="shared" si="27"/>
        <v>AIR.DE</v>
      </c>
      <c r="B1491" s="52" t="s">
        <v>562</v>
      </c>
      <c r="C1491" s="50" t="s">
        <v>5675</v>
      </c>
      <c r="D1491" s="50">
        <f>DAX__2019_2020__33[[#This Row],[Open]]*(DAX__2019_2020__33[[#This Row],[Adj Close]]/DAX__2019_2020__33[[#This Row],[Close]])</f>
        <v>87.740565707395589</v>
      </c>
      <c r="E1491" s="50" t="s">
        <v>5676</v>
      </c>
      <c r="F1491" s="50" t="s">
        <v>5675</v>
      </c>
      <c r="G1491" s="50" t="s">
        <v>5677</v>
      </c>
      <c r="H1491" s="50" t="s">
        <v>5678</v>
      </c>
      <c r="I1491" s="50">
        <f>(DAX__2019_2020__33[[#This Row],[Adj Close]]-DAX__2019_2020__33[[#This Row],[Adj Open]])/DAX__2019_2020__33[[#This Row],[Adj Open]]</f>
        <v>1.3820258426966185E-2</v>
      </c>
      <c r="J1491" s="50">
        <f>DAX__2019_2020__33[[#This Row],[Adj Close]]-DAX__2019_2020__33[[#This Row],[Adj Open]]</f>
        <v>1.2125972926044142</v>
      </c>
      <c r="K1491" s="50">
        <v>107542</v>
      </c>
    </row>
    <row r="1492" spans="1:11" x14ac:dyDescent="0.3">
      <c r="A1492" s="51" t="str">
        <f t="shared" si="27"/>
        <v>AIR.DE</v>
      </c>
      <c r="B1492" s="52" t="s">
        <v>563</v>
      </c>
      <c r="C1492" s="50" t="s">
        <v>5679</v>
      </c>
      <c r="D1492" s="50">
        <f>DAX__2019_2020__33[[#This Row],[Open]]*(DAX__2019_2020__33[[#This Row],[Adj Close]]/DAX__2019_2020__33[[#This Row],[Close]])</f>
        <v>90.481229498921138</v>
      </c>
      <c r="E1492" s="50" t="s">
        <v>5680</v>
      </c>
      <c r="F1492" s="50" t="s">
        <v>5681</v>
      </c>
      <c r="G1492" s="50" t="s">
        <v>5682</v>
      </c>
      <c r="H1492" s="50" t="s">
        <v>5683</v>
      </c>
      <c r="I1492" s="50">
        <f>(DAX__2019_2020__33[[#This Row],[Adj Close]]-DAX__2019_2020__33[[#This Row],[Adj Open]])/DAX__2019_2020__33[[#This Row],[Adj Open]]</f>
        <v>1.765093721563445E-2</v>
      </c>
      <c r="J1492" s="50">
        <f>DAX__2019_2020__33[[#This Row],[Adj Close]]-DAX__2019_2020__33[[#This Row],[Adj Open]]</f>
        <v>1.5970785010788688</v>
      </c>
      <c r="K1492" s="50">
        <v>208848</v>
      </c>
    </row>
    <row r="1493" spans="1:11" x14ac:dyDescent="0.3">
      <c r="A1493" s="51" t="str">
        <f t="shared" si="27"/>
        <v>AIR.DE</v>
      </c>
      <c r="B1493" s="52" t="s">
        <v>564</v>
      </c>
      <c r="C1493" s="50" t="s">
        <v>5684</v>
      </c>
      <c r="D1493" s="50">
        <f>DAX__2019_2020__33[[#This Row],[Open]]*(DAX__2019_2020__33[[#This Row],[Adj Close]]/DAX__2019_2020__33[[#This Row],[Close]])</f>
        <v>93.231749348960278</v>
      </c>
      <c r="E1493" s="50" t="s">
        <v>5684</v>
      </c>
      <c r="F1493" s="50" t="s">
        <v>5685</v>
      </c>
      <c r="G1493" s="50" t="s">
        <v>5686</v>
      </c>
      <c r="H1493" s="50" t="s">
        <v>5687</v>
      </c>
      <c r="I1493" s="50">
        <f>(DAX__2019_2020__33[[#This Row],[Adj Close]]-DAX__2019_2020__33[[#This Row],[Adj Open]])/DAX__2019_2020__33[[#This Row],[Adj Open]]</f>
        <v>-3.1299555884530025E-2</v>
      </c>
      <c r="J1493" s="50">
        <f>DAX__2019_2020__33[[#This Row],[Adj Close]]-DAX__2019_2020__33[[#This Row],[Adj Open]]</f>
        <v>-2.9181123489602783</v>
      </c>
      <c r="K1493" s="50">
        <v>162290</v>
      </c>
    </row>
    <row r="1494" spans="1:11" x14ac:dyDescent="0.3">
      <c r="A1494" s="51" t="str">
        <f t="shared" si="27"/>
        <v>AIR.DE</v>
      </c>
      <c r="B1494" s="52" t="s">
        <v>565</v>
      </c>
      <c r="C1494" s="50" t="s">
        <v>5688</v>
      </c>
      <c r="D1494" s="50">
        <f>DAX__2019_2020__33[[#This Row],[Open]]*(DAX__2019_2020__33[[#This Row],[Adj Close]]/DAX__2019_2020__33[[#This Row],[Close]])</f>
        <v>90.90514188356866</v>
      </c>
      <c r="E1494" s="50" t="s">
        <v>5689</v>
      </c>
      <c r="F1494" s="50" t="s">
        <v>5690</v>
      </c>
      <c r="G1494" s="50" t="s">
        <v>5668</v>
      </c>
      <c r="H1494" s="50" t="s">
        <v>5691</v>
      </c>
      <c r="I1494" s="50">
        <f>(DAX__2019_2020__33[[#This Row],[Adj Close]]-DAX__2019_2020__33[[#This Row],[Adj Open]])/DAX__2019_2020__33[[#This Row],[Adj Open]]</f>
        <v>-2.5376814069806065E-2</v>
      </c>
      <c r="J1494" s="50">
        <f>DAX__2019_2020__33[[#This Row],[Adj Close]]-DAX__2019_2020__33[[#This Row],[Adj Open]]</f>
        <v>-2.3068828835686617</v>
      </c>
      <c r="K1494" s="50">
        <v>152238</v>
      </c>
    </row>
    <row r="1495" spans="1:11" x14ac:dyDescent="0.3">
      <c r="A1495" s="51" t="str">
        <f t="shared" si="27"/>
        <v>AIR.DE</v>
      </c>
      <c r="B1495" s="52" t="s">
        <v>566</v>
      </c>
      <c r="C1495" s="50" t="s">
        <v>5692</v>
      </c>
      <c r="D1495" s="50">
        <f>DAX__2019_2020__33[[#This Row],[Open]]*(DAX__2019_2020__33[[#This Row],[Adj Close]]/DAX__2019_2020__33[[#This Row],[Close]])</f>
        <v>87.75042696614689</v>
      </c>
      <c r="E1495" s="50" t="s">
        <v>5693</v>
      </c>
      <c r="F1495" s="50" t="s">
        <v>5692</v>
      </c>
      <c r="G1495" s="50" t="s">
        <v>5694</v>
      </c>
      <c r="H1495" s="50" t="s">
        <v>5695</v>
      </c>
      <c r="I1495" s="50">
        <f>(DAX__2019_2020__33[[#This Row],[Adj Close]]-DAX__2019_2020__33[[#This Row],[Adj Open]])/DAX__2019_2020__33[[#This Row],[Adj Open]]</f>
        <v>1.1908751558055132E-2</v>
      </c>
      <c r="J1495" s="50">
        <f>DAX__2019_2020__33[[#This Row],[Adj Close]]-DAX__2019_2020__33[[#This Row],[Adj Open]]</f>
        <v>1.0449980338531049</v>
      </c>
      <c r="K1495" s="50">
        <v>172564</v>
      </c>
    </row>
    <row r="1496" spans="1:11" x14ac:dyDescent="0.3">
      <c r="A1496" s="51" t="str">
        <f t="shared" si="27"/>
        <v>AIR.DE</v>
      </c>
      <c r="B1496" s="52" t="s">
        <v>567</v>
      </c>
      <c r="C1496" s="50" t="s">
        <v>5696</v>
      </c>
      <c r="D1496" s="50">
        <f>DAX__2019_2020__33[[#This Row],[Open]]*(DAX__2019_2020__33[[#This Row],[Adj Close]]/DAX__2019_2020__33[[#This Row],[Close]])</f>
        <v>88.884160917286351</v>
      </c>
      <c r="E1496" s="50" t="s">
        <v>5697</v>
      </c>
      <c r="F1496" s="50" t="s">
        <v>5698</v>
      </c>
      <c r="G1496" s="50" t="s">
        <v>5698</v>
      </c>
      <c r="H1496" s="50" t="s">
        <v>5699</v>
      </c>
      <c r="I1496" s="50">
        <f>(DAX__2019_2020__33[[#This Row],[Adj Close]]-DAX__2019_2020__33[[#This Row],[Adj Open]])/DAX__2019_2020__33[[#This Row],[Adj Open]]</f>
        <v>-2.6175697596464161E-2</v>
      </c>
      <c r="J1496" s="50">
        <f>DAX__2019_2020__33[[#This Row],[Adj Close]]-DAX__2019_2020__33[[#This Row],[Adj Open]]</f>
        <v>-2.3266049172863461</v>
      </c>
      <c r="K1496" s="50">
        <v>190669</v>
      </c>
    </row>
    <row r="1497" spans="1:11" x14ac:dyDescent="0.3">
      <c r="A1497" s="51" t="str">
        <f t="shared" si="27"/>
        <v>AIR.DE</v>
      </c>
      <c r="B1497" s="52" t="s">
        <v>568</v>
      </c>
      <c r="C1497" s="50" t="s">
        <v>5700</v>
      </c>
      <c r="D1497" s="50">
        <f>DAX__2019_2020__33[[#This Row],[Open]]*(DAX__2019_2020__33[[#This Row],[Adj Close]]/DAX__2019_2020__33[[#This Row],[Close]])</f>
        <v>87.011040564116783</v>
      </c>
      <c r="E1497" s="50" t="s">
        <v>5701</v>
      </c>
      <c r="F1497" s="50" t="s">
        <v>5698</v>
      </c>
      <c r="G1497" s="50" t="s">
        <v>5702</v>
      </c>
      <c r="H1497" s="50" t="s">
        <v>5703</v>
      </c>
      <c r="I1497" s="50">
        <f>(DAX__2019_2020__33[[#This Row],[Adj Close]]-DAX__2019_2020__33[[#This Row],[Adj Open]])/DAX__2019_2020__33[[#This Row],[Adj Open]]</f>
        <v>1.3256265278580074E-2</v>
      </c>
      <c r="J1497" s="50">
        <f>DAX__2019_2020__33[[#This Row],[Adj Close]]-DAX__2019_2020__33[[#This Row],[Adj Open]]</f>
        <v>1.1534414358832237</v>
      </c>
      <c r="K1497" s="50">
        <v>157054</v>
      </c>
    </row>
    <row r="1498" spans="1:11" x14ac:dyDescent="0.3">
      <c r="A1498" s="51" t="str">
        <f t="shared" si="27"/>
        <v>AIR.DE</v>
      </c>
      <c r="B1498" s="52" t="s">
        <v>569</v>
      </c>
      <c r="C1498" s="50" t="s">
        <v>5657</v>
      </c>
      <c r="D1498" s="50">
        <f>DAX__2019_2020__33[[#This Row],[Open]]*(DAX__2019_2020__33[[#This Row],[Adj Close]]/DAX__2019_2020__33[[#This Row],[Close]])</f>
        <v>88.726415345155033</v>
      </c>
      <c r="E1498" s="50" t="s">
        <v>5704</v>
      </c>
      <c r="F1498" s="50" t="s">
        <v>5705</v>
      </c>
      <c r="G1498" s="50" t="s">
        <v>5706</v>
      </c>
      <c r="H1498" s="50" t="s">
        <v>5707</v>
      </c>
      <c r="I1498" s="50">
        <f>(DAX__2019_2020__33[[#This Row],[Adj Close]]-DAX__2019_2020__33[[#This Row],[Adj Open]])/DAX__2019_2020__33[[#This Row],[Adj Open]]</f>
        <v>1.5555577777777684E-2</v>
      </c>
      <c r="J1498" s="50">
        <f>DAX__2019_2020__33[[#This Row],[Adj Close]]-DAX__2019_2020__33[[#This Row],[Adj Open]]</f>
        <v>1.3801906548449665</v>
      </c>
      <c r="K1498" s="50">
        <v>137900</v>
      </c>
    </row>
    <row r="1499" spans="1:11" x14ac:dyDescent="0.3">
      <c r="A1499" s="51" t="str">
        <f t="shared" si="27"/>
        <v>AIR.DE</v>
      </c>
      <c r="B1499" s="52" t="s">
        <v>570</v>
      </c>
      <c r="C1499" s="50" t="s">
        <v>5706</v>
      </c>
      <c r="D1499" s="50">
        <f>DAX__2019_2020__33[[#This Row],[Open]]*(DAX__2019_2020__33[[#This Row],[Adj Close]]/DAX__2019_2020__33[[#This Row],[Close]])</f>
        <v>90.106604101791078</v>
      </c>
      <c r="E1499" s="50" t="s">
        <v>5708</v>
      </c>
      <c r="F1499" s="50" t="s">
        <v>5709</v>
      </c>
      <c r="G1499" s="50" t="s">
        <v>3916</v>
      </c>
      <c r="H1499" s="50" t="s">
        <v>5710</v>
      </c>
      <c r="I1499" s="50">
        <f>(DAX__2019_2020__33[[#This Row],[Adj Close]]-DAX__2019_2020__33[[#This Row],[Adj Open]])/DAX__2019_2020__33[[#This Row],[Adj Open]]</f>
        <v>3.6104977328118494E-2</v>
      </c>
      <c r="J1499" s="50">
        <f>DAX__2019_2020__33[[#This Row],[Adj Close]]-DAX__2019_2020__33[[#This Row],[Adj Open]]</f>
        <v>3.2532968982089159</v>
      </c>
      <c r="K1499" s="50">
        <v>215243</v>
      </c>
    </row>
    <row r="1500" spans="1:11" x14ac:dyDescent="0.3">
      <c r="A1500" s="51" t="str">
        <f t="shared" si="27"/>
        <v>AIR.DE</v>
      </c>
      <c r="B1500" s="52" t="s">
        <v>571</v>
      </c>
      <c r="C1500" s="50" t="s">
        <v>5711</v>
      </c>
      <c r="D1500" s="50">
        <f>DAX__2019_2020__33[[#This Row],[Open]]*(DAX__2019_2020__33[[#This Row],[Adj Close]]/DAX__2019_2020__33[[#This Row],[Close]])</f>
        <v>93.655663179811697</v>
      </c>
      <c r="E1500" s="50" t="s">
        <v>5712</v>
      </c>
      <c r="F1500" s="50" t="s">
        <v>5713</v>
      </c>
      <c r="G1500" s="50" t="s">
        <v>5714</v>
      </c>
      <c r="H1500" s="50" t="s">
        <v>5715</v>
      </c>
      <c r="I1500" s="50">
        <f>(DAX__2019_2020__33[[#This Row],[Adj Close]]-DAX__2019_2020__33[[#This Row],[Adj Open]])/DAX__2019_2020__33[[#This Row],[Adj Open]]</f>
        <v>1.3263178947368394E-2</v>
      </c>
      <c r="J1500" s="50">
        <f>DAX__2019_2020__33[[#This Row],[Adj Close]]-DAX__2019_2020__33[[#This Row],[Adj Open]]</f>
        <v>1.2421718201883039</v>
      </c>
      <c r="K1500" s="50">
        <v>221300</v>
      </c>
    </row>
    <row r="1501" spans="1:11" x14ac:dyDescent="0.3">
      <c r="A1501" s="51" t="str">
        <f t="shared" si="27"/>
        <v>AIR.DE</v>
      </c>
      <c r="B1501" s="52" t="s">
        <v>572</v>
      </c>
      <c r="C1501" s="50" t="s">
        <v>5716</v>
      </c>
      <c r="D1501" s="50">
        <f>DAX__2019_2020__33[[#This Row],[Open]]*(DAX__2019_2020__33[[#This Row],[Adj Close]]/DAX__2019_2020__33[[#This Row],[Close]])</f>
        <v>94.44434240923529</v>
      </c>
      <c r="E1501" s="50" t="s">
        <v>5716</v>
      </c>
      <c r="F1501" s="50" t="s">
        <v>5717</v>
      </c>
      <c r="G1501" s="50" t="s">
        <v>5718</v>
      </c>
      <c r="H1501" s="50" t="s">
        <v>5719</v>
      </c>
      <c r="I1501" s="50">
        <f>(DAX__2019_2020__33[[#This Row],[Adj Close]]-DAX__2019_2020__33[[#This Row],[Adj Open]])/DAX__2019_2020__33[[#This Row],[Adj Open]]</f>
        <v>-6.6805739035310533E-3</v>
      </c>
      <c r="J1501" s="50">
        <f>DAX__2019_2020__33[[#This Row],[Adj Close]]-DAX__2019_2020__33[[#This Row],[Adj Open]]</f>
        <v>-0.63094240923528844</v>
      </c>
      <c r="K1501" s="50">
        <v>180420</v>
      </c>
    </row>
    <row r="1502" spans="1:11" x14ac:dyDescent="0.3">
      <c r="A1502" s="51" t="str">
        <f t="shared" si="27"/>
        <v>AIR.DE</v>
      </c>
      <c r="B1502" s="52" t="s">
        <v>573</v>
      </c>
      <c r="C1502" s="50" t="s">
        <v>5720</v>
      </c>
      <c r="D1502" s="50">
        <f>DAX__2019_2020__33[[#This Row],[Open]]*(DAX__2019_2020__33[[#This Row],[Adj Close]]/DAX__2019_2020__33[[#This Row],[Close]])</f>
        <v>93.340190102570915</v>
      </c>
      <c r="E1502" s="50" t="s">
        <v>5721</v>
      </c>
      <c r="F1502" s="50" t="s">
        <v>3926</v>
      </c>
      <c r="G1502" s="50" t="s">
        <v>5722</v>
      </c>
      <c r="H1502" s="50" t="s">
        <v>5723</v>
      </c>
      <c r="I1502" s="50">
        <f>(DAX__2019_2020__33[[#This Row],[Adj Close]]-DAX__2019_2020__33[[#This Row],[Adj Open]])/DAX__2019_2020__33[[#This Row],[Adj Open]]</f>
        <v>8.4497253907900847E-4</v>
      </c>
      <c r="J1502" s="50">
        <f>DAX__2019_2020__33[[#This Row],[Adj Close]]-DAX__2019_2020__33[[#This Row],[Adj Open]]</f>
        <v>7.8869897429086677E-2</v>
      </c>
      <c r="K1502" s="50">
        <v>160312</v>
      </c>
    </row>
    <row r="1503" spans="1:11" x14ac:dyDescent="0.3">
      <c r="A1503" s="51" t="str">
        <f t="shared" si="27"/>
        <v>AIR.DE</v>
      </c>
      <c r="B1503" s="52" t="s">
        <v>574</v>
      </c>
      <c r="C1503" s="50" t="s">
        <v>3938</v>
      </c>
      <c r="D1503" s="50">
        <f>DAX__2019_2020__33[[#This Row],[Open]]*(DAX__2019_2020__33[[#This Row],[Adj Close]]/DAX__2019_2020__33[[#This Row],[Close]])</f>
        <v>94.109152263358169</v>
      </c>
      <c r="E1503" s="50" t="s">
        <v>5724</v>
      </c>
      <c r="F1503" s="50" t="s">
        <v>5725</v>
      </c>
      <c r="G1503" s="50" t="s">
        <v>5726</v>
      </c>
      <c r="H1503" s="50" t="s">
        <v>5727</v>
      </c>
      <c r="I1503" s="50">
        <f>(DAX__2019_2020__33[[#This Row],[Adj Close]]-DAX__2019_2020__33[[#This Row],[Adj Open]])/DAX__2019_2020__33[[#This Row],[Adj Open]]</f>
        <v>-2.0113115651719138E-2</v>
      </c>
      <c r="J1503" s="50">
        <f>DAX__2019_2020__33[[#This Row],[Adj Close]]-DAX__2019_2020__33[[#This Row],[Adj Open]]</f>
        <v>-1.8928282633581688</v>
      </c>
      <c r="K1503" s="50">
        <v>149705</v>
      </c>
    </row>
    <row r="1504" spans="1:11" x14ac:dyDescent="0.3">
      <c r="A1504" s="51" t="str">
        <f t="shared" si="27"/>
        <v>AIR.DE</v>
      </c>
      <c r="B1504" s="52" t="s">
        <v>575</v>
      </c>
      <c r="C1504" s="50" t="s">
        <v>3923</v>
      </c>
      <c r="D1504" s="50">
        <f>DAX__2019_2020__33[[#This Row],[Open]]*(DAX__2019_2020__33[[#This Row],[Adj Close]]/DAX__2019_2020__33[[#This Row],[Close]])</f>
        <v>92.433209872868076</v>
      </c>
      <c r="E1504" s="50" t="s">
        <v>5728</v>
      </c>
      <c r="F1504" s="50" t="s">
        <v>5729</v>
      </c>
      <c r="G1504" s="50" t="s">
        <v>3928</v>
      </c>
      <c r="H1504" s="50" t="s">
        <v>5730</v>
      </c>
      <c r="I1504" s="50">
        <f>(DAX__2019_2020__33[[#This Row],[Adj Close]]-DAX__2019_2020__33[[#This Row],[Adj Open]])/DAX__2019_2020__33[[#This Row],[Adj Open]]</f>
        <v>-6.3998505460794613E-4</v>
      </c>
      <c r="J1504" s="50">
        <f>DAX__2019_2020__33[[#This Row],[Adj Close]]-DAX__2019_2020__33[[#This Row],[Adj Open]]</f>
        <v>-5.9155872868075221E-2</v>
      </c>
      <c r="K1504" s="50">
        <v>180795</v>
      </c>
    </row>
    <row r="1505" spans="1:11" x14ac:dyDescent="0.3">
      <c r="A1505" s="51" t="str">
        <f t="shared" si="27"/>
        <v>AIR.DE</v>
      </c>
      <c r="B1505" s="52" t="s">
        <v>576</v>
      </c>
      <c r="C1505" s="50" t="s">
        <v>5725</v>
      </c>
      <c r="D1505" s="50">
        <f>DAX__2019_2020__33[[#This Row],[Open]]*(DAX__2019_2020__33[[#This Row],[Adj Close]]/DAX__2019_2020__33[[#This Row],[Close]])</f>
        <v>92.186746178316668</v>
      </c>
      <c r="E1505" s="50" t="s">
        <v>5731</v>
      </c>
      <c r="F1505" s="50" t="s">
        <v>5732</v>
      </c>
      <c r="G1505" s="50" t="s">
        <v>3898</v>
      </c>
      <c r="H1505" s="50" t="s">
        <v>5733</v>
      </c>
      <c r="I1505" s="50">
        <f>(DAX__2019_2020__33[[#This Row],[Adj Close]]-DAX__2019_2020__33[[#This Row],[Adj Open]])/DAX__2019_2020__33[[#This Row],[Adj Open]]</f>
        <v>-1.4009250047925356E-2</v>
      </c>
      <c r="J1505" s="50">
        <f>DAX__2019_2020__33[[#This Row],[Adj Close]]-DAX__2019_2020__33[[#This Row],[Adj Open]]</f>
        <v>-1.2914671783166654</v>
      </c>
      <c r="K1505" s="50">
        <v>258638</v>
      </c>
    </row>
    <row r="1506" spans="1:11" x14ac:dyDescent="0.3">
      <c r="A1506" s="51" t="str">
        <f t="shared" si="27"/>
        <v>AIR.DE</v>
      </c>
      <c r="B1506" s="52" t="s">
        <v>577</v>
      </c>
      <c r="C1506" s="50" t="s">
        <v>3914</v>
      </c>
      <c r="D1506" s="50">
        <f>DAX__2019_2020__33[[#This Row],[Open]]*(DAX__2019_2020__33[[#This Row],[Adj Close]]/DAX__2019_2020__33[[#This Row],[Close]])</f>
        <v>91.703677504563089</v>
      </c>
      <c r="E1506" s="50" t="s">
        <v>5734</v>
      </c>
      <c r="F1506" s="50" t="s">
        <v>5735</v>
      </c>
      <c r="G1506" s="50" t="s">
        <v>5736</v>
      </c>
      <c r="H1506" s="50" t="s">
        <v>5737</v>
      </c>
      <c r="I1506" s="50">
        <f>(DAX__2019_2020__33[[#This Row],[Adj Close]]-DAX__2019_2020__33[[#This Row],[Adj Open]])/DAX__2019_2020__33[[#This Row],[Adj Open]]</f>
        <v>-1.1502902972572688E-2</v>
      </c>
      <c r="J1506" s="50">
        <f>DAX__2019_2020__33[[#This Row],[Adj Close]]-DAX__2019_2020__33[[#This Row],[Adj Open]]</f>
        <v>-1.0548585045630858</v>
      </c>
      <c r="K1506" s="50">
        <v>256348</v>
      </c>
    </row>
    <row r="1507" spans="1:11" x14ac:dyDescent="0.3">
      <c r="A1507" s="51" t="str">
        <f t="shared" si="27"/>
        <v>AIR.DE</v>
      </c>
      <c r="B1507" s="52" t="s">
        <v>578</v>
      </c>
      <c r="C1507" s="50" t="s">
        <v>5704</v>
      </c>
      <c r="D1507" s="50">
        <f>DAX__2019_2020__33[[#This Row],[Open]]*(DAX__2019_2020__33[[#This Row],[Adj Close]]/DAX__2019_2020__33[[#This Row],[Close]])</f>
        <v>90.461509959257228</v>
      </c>
      <c r="E1507" s="50" t="s">
        <v>5738</v>
      </c>
      <c r="F1507" s="50" t="s">
        <v>5739</v>
      </c>
      <c r="G1507" s="50" t="s">
        <v>5740</v>
      </c>
      <c r="H1507" s="50" t="s">
        <v>5741</v>
      </c>
      <c r="I1507" s="50">
        <f>(DAX__2019_2020__33[[#This Row],[Adj Close]]-DAX__2019_2020__33[[#This Row],[Adj Open]])/DAX__2019_2020__33[[#This Row],[Adj Open]]</f>
        <v>-5.3400718103733032E-3</v>
      </c>
      <c r="J1507" s="50">
        <f>DAX__2019_2020__33[[#This Row],[Adj Close]]-DAX__2019_2020__33[[#This Row],[Adj Open]]</f>
        <v>-0.48307095925723331</v>
      </c>
      <c r="K1507" s="50">
        <v>211902</v>
      </c>
    </row>
    <row r="1508" spans="1:11" x14ac:dyDescent="0.3">
      <c r="A1508" s="51" t="str">
        <f t="shared" si="27"/>
        <v>AIR.DE</v>
      </c>
      <c r="B1508" s="52" t="s">
        <v>579</v>
      </c>
      <c r="C1508" s="50" t="s">
        <v>5740</v>
      </c>
      <c r="D1508" s="50">
        <f>DAX__2019_2020__33[[#This Row],[Open]]*(DAX__2019_2020__33[[#This Row],[Adj Close]]/DAX__2019_2020__33[[#This Row],[Close]])</f>
        <v>89.978443594140828</v>
      </c>
      <c r="E1508" s="50" t="s">
        <v>5742</v>
      </c>
      <c r="F1508" s="50" t="s">
        <v>3879</v>
      </c>
      <c r="G1508" s="50" t="s">
        <v>5743</v>
      </c>
      <c r="H1508" s="50" t="s">
        <v>5744</v>
      </c>
      <c r="I1508" s="50">
        <f>(DAX__2019_2020__33[[#This Row],[Adj Close]]-DAX__2019_2020__33[[#This Row],[Adj Open]])/DAX__2019_2020__33[[#This Row],[Adj Open]]</f>
        <v>-5.9164459050000447E-3</v>
      </c>
      <c r="J1508" s="50">
        <f>DAX__2019_2020__33[[#This Row],[Adj Close]]-DAX__2019_2020__33[[#This Row],[Adj Open]]</f>
        <v>-0.53235259414083203</v>
      </c>
      <c r="K1508" s="50">
        <v>194352</v>
      </c>
    </row>
    <row r="1509" spans="1:11" x14ac:dyDescent="0.3">
      <c r="A1509" s="51" t="str">
        <f t="shared" si="27"/>
        <v>AIR.DE</v>
      </c>
      <c r="B1509" s="52" t="s">
        <v>580</v>
      </c>
      <c r="C1509" s="50" t="s">
        <v>5745</v>
      </c>
      <c r="D1509" s="50">
        <f>DAX__2019_2020__33[[#This Row],[Open]]*(DAX__2019_2020__33[[#This Row],[Adj Close]]/DAX__2019_2020__33[[#This Row],[Close]])</f>
        <v>90.579806539795683</v>
      </c>
      <c r="E1509" s="50" t="s">
        <v>5736</v>
      </c>
      <c r="F1509" s="50" t="s">
        <v>5746</v>
      </c>
      <c r="G1509" s="50" t="s">
        <v>5747</v>
      </c>
      <c r="H1509" s="50" t="s">
        <v>5748</v>
      </c>
      <c r="I1509" s="50">
        <f>(DAX__2019_2020__33[[#This Row],[Adj Close]]-DAX__2019_2020__33[[#This Row],[Adj Open]])/DAX__2019_2020__33[[#This Row],[Adj Open]]</f>
        <v>-1.6978635730691402E-2</v>
      </c>
      <c r="J1509" s="50">
        <f>DAX__2019_2020__33[[#This Row],[Adj Close]]-DAX__2019_2020__33[[#This Row],[Adj Open]]</f>
        <v>-1.5379215397956898</v>
      </c>
      <c r="K1509" s="50">
        <v>194908</v>
      </c>
    </row>
    <row r="1510" spans="1:11" x14ac:dyDescent="0.3">
      <c r="A1510" s="51" t="str">
        <f t="shared" si="27"/>
        <v>AIR.DE</v>
      </c>
      <c r="B1510" s="52" t="s">
        <v>581</v>
      </c>
      <c r="C1510" s="50" t="s">
        <v>5749</v>
      </c>
      <c r="D1510" s="50">
        <f>DAX__2019_2020__33[[#This Row],[Open]]*(DAX__2019_2020__33[[#This Row],[Adj Close]]/DAX__2019_2020__33[[#This Row],[Close]])</f>
        <v>88.371512651771241</v>
      </c>
      <c r="E1510" s="50" t="s">
        <v>3905</v>
      </c>
      <c r="F1510" s="50" t="s">
        <v>5675</v>
      </c>
      <c r="G1510" s="50" t="s">
        <v>5750</v>
      </c>
      <c r="H1510" s="50" t="s">
        <v>5751</v>
      </c>
      <c r="I1510" s="50">
        <f>(DAX__2019_2020__33[[#This Row],[Adj Close]]-DAX__2019_2020__33[[#This Row],[Adj Open]])/DAX__2019_2020__33[[#This Row],[Adj Open]]</f>
        <v>-4.6853860406670207E-3</v>
      </c>
      <c r="J1510" s="50">
        <f>DAX__2019_2020__33[[#This Row],[Adj Close]]-DAX__2019_2020__33[[#This Row],[Adj Open]]</f>
        <v>-0.41405465177123801</v>
      </c>
      <c r="K1510" s="50">
        <v>748962</v>
      </c>
    </row>
    <row r="1511" spans="1:11" x14ac:dyDescent="0.3">
      <c r="A1511" s="51" t="str">
        <f t="shared" si="27"/>
        <v>AIR.DE</v>
      </c>
      <c r="B1511" s="52" t="s">
        <v>582</v>
      </c>
      <c r="C1511" s="50" t="s">
        <v>5752</v>
      </c>
      <c r="D1511" s="50">
        <f>DAX__2019_2020__33[[#This Row],[Open]]*(DAX__2019_2020__33[[#This Row],[Adj Close]]/DAX__2019_2020__33[[#This Row],[Close]])</f>
        <v>83.629579569595819</v>
      </c>
      <c r="E1511" s="50" t="s">
        <v>5753</v>
      </c>
      <c r="F1511" s="50" t="s">
        <v>5754</v>
      </c>
      <c r="G1511" s="50" t="s">
        <v>5755</v>
      </c>
      <c r="H1511" s="50" t="s">
        <v>5756</v>
      </c>
      <c r="I1511" s="50">
        <f>(DAX__2019_2020__33[[#This Row],[Adj Close]]-DAX__2019_2020__33[[#This Row],[Adj Open]])/DAX__2019_2020__33[[#This Row],[Adj Open]]</f>
        <v>2.0511587398052849E-2</v>
      </c>
      <c r="J1511" s="50">
        <f>DAX__2019_2020__33[[#This Row],[Adj Close]]-DAX__2019_2020__33[[#This Row],[Adj Open]]</f>
        <v>1.7153754304041797</v>
      </c>
      <c r="K1511" s="50">
        <v>464023</v>
      </c>
    </row>
    <row r="1512" spans="1:11" x14ac:dyDescent="0.3">
      <c r="A1512" s="51" t="str">
        <f t="shared" si="27"/>
        <v>AIR.DE</v>
      </c>
      <c r="B1512" s="52" t="s">
        <v>583</v>
      </c>
      <c r="C1512" s="50" t="s">
        <v>5757</v>
      </c>
      <c r="D1512" s="50">
        <f>DAX__2019_2020__33[[#This Row],[Open]]*(DAX__2019_2020__33[[#This Row],[Adj Close]]/DAX__2019_2020__33[[#This Row],[Close]])</f>
        <v>85.749153714111401</v>
      </c>
      <c r="E1512" s="50" t="s">
        <v>5758</v>
      </c>
      <c r="F1512" s="50" t="s">
        <v>5759</v>
      </c>
      <c r="G1512" s="50" t="s">
        <v>5760</v>
      </c>
      <c r="H1512" s="50" t="s">
        <v>5761</v>
      </c>
      <c r="I1512" s="50">
        <f>(DAX__2019_2020__33[[#This Row],[Adj Close]]-DAX__2019_2020__33[[#This Row],[Adj Open]])/DAX__2019_2020__33[[#This Row],[Adj Open]]</f>
        <v>9.8872496014974862E-3</v>
      </c>
      <c r="J1512" s="50">
        <f>DAX__2019_2020__33[[#This Row],[Adj Close]]-DAX__2019_2020__33[[#This Row],[Adj Open]]</f>
        <v>0.84782328588859457</v>
      </c>
      <c r="K1512" s="50">
        <v>196468</v>
      </c>
    </row>
    <row r="1513" spans="1:11" x14ac:dyDescent="0.3">
      <c r="A1513" s="51" t="str">
        <f t="shared" si="27"/>
        <v>AIR.DE</v>
      </c>
      <c r="B1513" s="52" t="s">
        <v>584</v>
      </c>
      <c r="C1513" s="50" t="s">
        <v>5762</v>
      </c>
      <c r="D1513" s="50">
        <f>DAX__2019_2020__33[[#This Row],[Open]]*(DAX__2019_2020__33[[#This Row],[Adj Close]]/DAX__2019_2020__33[[#This Row],[Close]])</f>
        <v>86.813868479995463</v>
      </c>
      <c r="E1513" s="50" t="s">
        <v>5763</v>
      </c>
      <c r="F1513" s="50" t="s">
        <v>5764</v>
      </c>
      <c r="G1513" s="50" t="s">
        <v>5745</v>
      </c>
      <c r="H1513" s="50" t="s">
        <v>5765</v>
      </c>
      <c r="I1513" s="50">
        <f>(DAX__2019_2020__33[[#This Row],[Adj Close]]-DAX__2019_2020__33[[#This Row],[Adj Open]])/DAX__2019_2020__33[[#This Row],[Adj Open]]</f>
        <v>4.3379503597081731E-2</v>
      </c>
      <c r="J1513" s="50">
        <f>DAX__2019_2020__33[[#This Row],[Adj Close]]-DAX__2019_2020__33[[#This Row],[Adj Open]]</f>
        <v>3.7659425200045433</v>
      </c>
      <c r="K1513" s="50">
        <v>175722</v>
      </c>
    </row>
    <row r="1514" spans="1:11" x14ac:dyDescent="0.3">
      <c r="A1514" s="51" t="str">
        <f t="shared" si="27"/>
        <v>AIR.DE</v>
      </c>
      <c r="B1514" s="52" t="s">
        <v>585</v>
      </c>
      <c r="C1514" s="50" t="s">
        <v>5766</v>
      </c>
      <c r="D1514" s="50">
        <f>DAX__2019_2020__33[[#This Row],[Open]]*(DAX__2019_2020__33[[#This Row],[Adj Close]]/DAX__2019_2020__33[[#This Row],[Close]])</f>
        <v>91.605093607546934</v>
      </c>
      <c r="E1514" s="50" t="s">
        <v>5767</v>
      </c>
      <c r="F1514" s="50" t="s">
        <v>5768</v>
      </c>
      <c r="G1514" s="50" t="s">
        <v>5769</v>
      </c>
      <c r="H1514" s="50" t="s">
        <v>5770</v>
      </c>
      <c r="I1514" s="50">
        <f>(DAX__2019_2020__33[[#This Row],[Adj Close]]-DAX__2019_2020__33[[#This Row],[Adj Open]])/DAX__2019_2020__33[[#This Row],[Adj Open]]</f>
        <v>-1.0654305007626026E-2</v>
      </c>
      <c r="J1514" s="50">
        <f>DAX__2019_2020__33[[#This Row],[Adj Close]]-DAX__2019_2020__33[[#This Row],[Adj Open]]</f>
        <v>-0.97598860754693817</v>
      </c>
      <c r="K1514" s="50">
        <v>99153</v>
      </c>
    </row>
    <row r="1515" spans="1:11" x14ac:dyDescent="0.3">
      <c r="A1515" s="51" t="str">
        <f t="shared" si="27"/>
        <v>AIR.DE</v>
      </c>
      <c r="B1515" s="52" t="s">
        <v>586</v>
      </c>
      <c r="C1515" s="50" t="s">
        <v>5771</v>
      </c>
      <c r="D1515" s="50">
        <f>DAX__2019_2020__33[[#This Row],[Open]]*(DAX__2019_2020__33[[#This Row],[Adj Close]]/DAX__2019_2020__33[[#This Row],[Close]])</f>
        <v>91.250188587681436</v>
      </c>
      <c r="E1515" s="50" t="s">
        <v>5772</v>
      </c>
      <c r="F1515" s="50" t="s">
        <v>5773</v>
      </c>
      <c r="G1515" s="50" t="s">
        <v>5774</v>
      </c>
      <c r="H1515" s="50" t="s">
        <v>5775</v>
      </c>
      <c r="I1515" s="50">
        <f>(DAX__2019_2020__33[[#This Row],[Adj Close]]-DAX__2019_2020__33[[#This Row],[Adj Open]])/DAX__2019_2020__33[[#This Row],[Adj Open]]</f>
        <v>6.0501837953800073E-3</v>
      </c>
      <c r="J1515" s="50">
        <f>DAX__2019_2020__33[[#This Row],[Adj Close]]-DAX__2019_2020__33[[#This Row],[Adj Open]]</f>
        <v>0.55208041231855987</v>
      </c>
      <c r="K1515" s="50">
        <v>102862</v>
      </c>
    </row>
    <row r="1516" spans="1:11" x14ac:dyDescent="0.3">
      <c r="A1516" s="51" t="str">
        <f t="shared" si="27"/>
        <v>AIR.DE</v>
      </c>
      <c r="B1516" s="52" t="s">
        <v>587</v>
      </c>
      <c r="C1516" s="50" t="s">
        <v>5776</v>
      </c>
      <c r="D1516" s="50">
        <f>DAX__2019_2020__33[[#This Row],[Open]]*(DAX__2019_2020__33[[#This Row],[Adj Close]]/DAX__2019_2020__33[[#This Row],[Close]])</f>
        <v>91.634671078808367</v>
      </c>
      <c r="E1516" s="50" t="s">
        <v>5776</v>
      </c>
      <c r="F1516" s="50" t="s">
        <v>5777</v>
      </c>
      <c r="G1516" s="50" t="s">
        <v>5777</v>
      </c>
      <c r="H1516" s="50" t="s">
        <v>5778</v>
      </c>
      <c r="I1516" s="50">
        <f>(DAX__2019_2020__33[[#This Row],[Adj Close]]-DAX__2019_2020__33[[#This Row],[Adj Open]])/DAX__2019_2020__33[[#This Row],[Adj Open]]</f>
        <v>-1.7536278134576019E-2</v>
      </c>
      <c r="J1516" s="50">
        <f>DAX__2019_2020__33[[#This Row],[Adj Close]]-DAX__2019_2020__33[[#This Row],[Adj Open]]</f>
        <v>-1.6069310788083726</v>
      </c>
      <c r="K1516" s="50">
        <v>54996</v>
      </c>
    </row>
    <row r="1517" spans="1:11" x14ac:dyDescent="0.3">
      <c r="A1517" s="51" t="str">
        <f t="shared" ref="A1517:A1580" si="28">"ALV.DE"</f>
        <v>ALV.DE</v>
      </c>
      <c r="B1517" s="52" t="s">
        <v>83</v>
      </c>
      <c r="C1517" s="50" t="s">
        <v>5779</v>
      </c>
      <c r="D1517" s="50">
        <f>DAX__2019_2020__33[[#This Row],[Open]]*(DAX__2019_2020__33[[#This Row],[Adj Close]]/DAX__2019_2020__33[[#This Row],[Close]])</f>
        <v>143.46664387714287</v>
      </c>
      <c r="E1517" s="50" t="s">
        <v>5780</v>
      </c>
      <c r="F1517" s="50" t="s">
        <v>5781</v>
      </c>
      <c r="G1517" s="50" t="s">
        <v>5782</v>
      </c>
      <c r="H1517" s="50" t="s">
        <v>5783</v>
      </c>
      <c r="I1517" s="50">
        <f>(DAX__2019_2020__33[[#This Row],[Adj Close]]-DAX__2019_2020__33[[#This Row],[Adj Open]])/DAX__2019_2020__33[[#This Row],[Adj Open]]</f>
        <v>-2.8490028490029485E-3</v>
      </c>
      <c r="J1517" s="50">
        <f>DAX__2019_2020__33[[#This Row],[Adj Close]]-DAX__2019_2020__33[[#This Row],[Adj Open]]</f>
        <v>-0.40873687714287144</v>
      </c>
      <c r="K1517" s="50">
        <v>1035404</v>
      </c>
    </row>
    <row r="1518" spans="1:11" x14ac:dyDescent="0.3">
      <c r="A1518" s="51" t="str">
        <f t="shared" si="28"/>
        <v>ALV.DE</v>
      </c>
      <c r="B1518" s="52" t="s">
        <v>84</v>
      </c>
      <c r="C1518" s="50" t="s">
        <v>5784</v>
      </c>
      <c r="D1518" s="50">
        <f>DAX__2019_2020__33[[#This Row],[Open]]*(DAX__2019_2020__33[[#This Row],[Adj Close]]/DAX__2019_2020__33[[#This Row],[Close]])</f>
        <v>141.68458527938421</v>
      </c>
      <c r="E1518" s="50" t="s">
        <v>5785</v>
      </c>
      <c r="F1518" s="50" t="s">
        <v>5786</v>
      </c>
      <c r="G1518" s="50" t="s">
        <v>5787</v>
      </c>
      <c r="H1518" s="50" t="s">
        <v>5788</v>
      </c>
      <c r="I1518" s="50">
        <f>(DAX__2019_2020__33[[#This Row],[Adj Close]]-DAX__2019_2020__33[[#This Row],[Adj Open]])/DAX__2019_2020__33[[#This Row],[Adj Open]]</f>
        <v>-9.2316520619579643E-4</v>
      </c>
      <c r="J1518" s="50">
        <f>DAX__2019_2020__33[[#This Row],[Adj Close]]-DAX__2019_2020__33[[#This Row],[Adj Open]]</f>
        <v>-0.13079827938420863</v>
      </c>
      <c r="K1518" s="50">
        <v>883973</v>
      </c>
    </row>
    <row r="1519" spans="1:11" x14ac:dyDescent="0.3">
      <c r="A1519" s="51" t="str">
        <f t="shared" si="28"/>
        <v>ALV.DE</v>
      </c>
      <c r="B1519" s="52" t="s">
        <v>85</v>
      </c>
      <c r="C1519" s="50" t="s">
        <v>5789</v>
      </c>
      <c r="D1519" s="50">
        <f>DAX__2019_2020__33[[#This Row],[Open]]*(DAX__2019_2020__33[[#This Row],[Adj Close]]/DAX__2019_2020__33[[#This Row],[Close]])</f>
        <v>142.97616075722217</v>
      </c>
      <c r="E1519" s="50" t="s">
        <v>5790</v>
      </c>
      <c r="F1519" s="50" t="s">
        <v>5791</v>
      </c>
      <c r="G1519" s="50" t="s">
        <v>5792</v>
      </c>
      <c r="H1519" s="50" t="s">
        <v>5793</v>
      </c>
      <c r="I1519" s="50">
        <f>(DAX__2019_2020__33[[#This Row],[Adj Close]]-DAX__2019_2020__33[[#This Row],[Adj Open]])/DAX__2019_2020__33[[#This Row],[Adj Open]]</f>
        <v>1.4065220608298174E-2</v>
      </c>
      <c r="J1519" s="50">
        <f>DAX__2019_2020__33[[#This Row],[Adj Close]]-DAX__2019_2020__33[[#This Row],[Adj Open]]</f>
        <v>2.010991242777834</v>
      </c>
      <c r="K1519" s="50">
        <v>1234989</v>
      </c>
    </row>
    <row r="1520" spans="1:11" x14ac:dyDescent="0.3">
      <c r="A1520" s="51" t="str">
        <f t="shared" si="28"/>
        <v>ALV.DE</v>
      </c>
      <c r="B1520" s="52" t="s">
        <v>86</v>
      </c>
      <c r="C1520" s="50" t="s">
        <v>5794</v>
      </c>
      <c r="D1520" s="50">
        <f>DAX__2019_2020__33[[#This Row],[Open]]*(DAX__2019_2020__33[[#This Row],[Adj Close]]/DAX__2019_2020__33[[#This Row],[Close]])</f>
        <v>145.7065268425589</v>
      </c>
      <c r="E1520" s="50" t="s">
        <v>5794</v>
      </c>
      <c r="F1520" s="50" t="s">
        <v>5795</v>
      </c>
      <c r="G1520" s="50" t="s">
        <v>5796</v>
      </c>
      <c r="H1520" s="50" t="s">
        <v>5797</v>
      </c>
      <c r="I1520" s="50">
        <f>(DAX__2019_2020__33[[#This Row],[Adj Close]]-DAX__2019_2020__33[[#This Row],[Adj Open]])/DAX__2019_2020__33[[#This Row],[Adj Open]]</f>
        <v>-1.3016196896987289E-2</v>
      </c>
      <c r="J1520" s="50">
        <f>DAX__2019_2020__33[[#This Row],[Adj Close]]-DAX__2019_2020__33[[#This Row],[Adj Open]]</f>
        <v>-1.8965448425589102</v>
      </c>
      <c r="K1520" s="50">
        <v>914854</v>
      </c>
    </row>
    <row r="1521" spans="1:11" x14ac:dyDescent="0.3">
      <c r="A1521" s="51" t="str">
        <f t="shared" si="28"/>
        <v>ALV.DE</v>
      </c>
      <c r="B1521" s="52" t="s">
        <v>87</v>
      </c>
      <c r="C1521" s="50" t="s">
        <v>5798</v>
      </c>
      <c r="D1521" s="50">
        <f>DAX__2019_2020__33[[#This Row],[Open]]*(DAX__2019_2020__33[[#This Row],[Adj Close]]/DAX__2019_2020__33[[#This Row],[Close]])</f>
        <v>144.07158351207374</v>
      </c>
      <c r="E1521" s="50" t="s">
        <v>5799</v>
      </c>
      <c r="F1521" s="50" t="s">
        <v>5800</v>
      </c>
      <c r="G1521" s="50" t="s">
        <v>5801</v>
      </c>
      <c r="H1521" s="50" t="s">
        <v>5802</v>
      </c>
      <c r="I1521" s="50">
        <f>(DAX__2019_2020__33[[#This Row],[Adj Close]]-DAX__2019_2020__33[[#This Row],[Adj Open]])/DAX__2019_2020__33[[#This Row],[Adj Open]]</f>
        <v>-7.9436561523019947E-4</v>
      </c>
      <c r="J1521" s="50">
        <f>DAX__2019_2020__33[[#This Row],[Adj Close]]-DAX__2019_2020__33[[#This Row],[Adj Open]]</f>
        <v>-0.11444551207375753</v>
      </c>
      <c r="K1521" s="50">
        <v>989326</v>
      </c>
    </row>
    <row r="1522" spans="1:11" x14ac:dyDescent="0.3">
      <c r="A1522" s="51" t="str">
        <f t="shared" si="28"/>
        <v>ALV.DE</v>
      </c>
      <c r="B1522" s="52" t="s">
        <v>88</v>
      </c>
      <c r="C1522" s="50" t="s">
        <v>5803</v>
      </c>
      <c r="D1522" s="50">
        <f>DAX__2019_2020__33[[#This Row],[Open]]*(DAX__2019_2020__33[[#This Row],[Adj Close]]/DAX__2019_2020__33[[#This Row],[Close]])</f>
        <v>144.90540558873687</v>
      </c>
      <c r="E1522" s="50" t="s">
        <v>5804</v>
      </c>
      <c r="F1522" s="50" t="s">
        <v>5805</v>
      </c>
      <c r="G1522" s="50" t="s">
        <v>5806</v>
      </c>
      <c r="H1522" s="50" t="s">
        <v>5807</v>
      </c>
      <c r="I1522" s="50">
        <f>(DAX__2019_2020__33[[#This Row],[Adj Close]]-DAX__2019_2020__33[[#This Row],[Adj Open]])/DAX__2019_2020__33[[#This Row],[Adj Open]]</f>
        <v>-6.7694913339035284E-4</v>
      </c>
      <c r="J1522" s="50">
        <f>DAX__2019_2020__33[[#This Row],[Adj Close]]-DAX__2019_2020__33[[#This Row],[Adj Open]]</f>
        <v>-9.8093588736873016E-2</v>
      </c>
      <c r="K1522" s="50">
        <v>999616</v>
      </c>
    </row>
    <row r="1523" spans="1:11" x14ac:dyDescent="0.3">
      <c r="A1523" s="51" t="str">
        <f t="shared" si="28"/>
        <v>ALV.DE</v>
      </c>
      <c r="B1523" s="52" t="s">
        <v>89</v>
      </c>
      <c r="C1523" s="50" t="s">
        <v>5808</v>
      </c>
      <c r="D1523" s="50">
        <f>DAX__2019_2020__33[[#This Row],[Open]]*(DAX__2019_2020__33[[#This Row],[Adj Close]]/DAX__2019_2020__33[[#This Row],[Close]])</f>
        <v>144.02252732949762</v>
      </c>
      <c r="E1523" s="50" t="s">
        <v>5809</v>
      </c>
      <c r="F1523" s="50" t="s">
        <v>5810</v>
      </c>
      <c r="G1523" s="50" t="s">
        <v>5811</v>
      </c>
      <c r="H1523" s="50" t="s">
        <v>5812</v>
      </c>
      <c r="I1523" s="50">
        <f>(DAX__2019_2020__33[[#This Row],[Adj Close]]-DAX__2019_2020__33[[#This Row],[Adj Open]])/DAX__2019_2020__33[[#This Row],[Adj Open]]</f>
        <v>1.328193377780424E-2</v>
      </c>
      <c r="J1523" s="50">
        <f>DAX__2019_2020__33[[#This Row],[Adj Close]]-DAX__2019_2020__33[[#This Row],[Adj Open]]</f>
        <v>1.9128976705023888</v>
      </c>
      <c r="K1523" s="50">
        <v>739543</v>
      </c>
    </row>
    <row r="1524" spans="1:11" x14ac:dyDescent="0.3">
      <c r="A1524" s="51" t="str">
        <f t="shared" si="28"/>
        <v>ALV.DE</v>
      </c>
      <c r="B1524" s="52" t="s">
        <v>90</v>
      </c>
      <c r="C1524" s="50" t="s">
        <v>5813</v>
      </c>
      <c r="D1524" s="50">
        <f>DAX__2019_2020__33[[#This Row],[Open]]*(DAX__2019_2020__33[[#This Row],[Adj Close]]/DAX__2019_2020__33[[#This Row],[Close]])</f>
        <v>146.83462785416899</v>
      </c>
      <c r="E1524" s="50" t="s">
        <v>5814</v>
      </c>
      <c r="F1524" s="50" t="s">
        <v>5815</v>
      </c>
      <c r="G1524" s="50" t="s">
        <v>5816</v>
      </c>
      <c r="H1524" s="50" t="s">
        <v>5817</v>
      </c>
      <c r="I1524" s="50">
        <f>(DAX__2019_2020__33[[#This Row],[Adj Close]]-DAX__2019_2020__33[[#This Row],[Adj Open]])/DAX__2019_2020__33[[#This Row],[Adj Open]]</f>
        <v>-3.6743570781192988E-3</v>
      </c>
      <c r="J1524" s="50">
        <f>DAX__2019_2020__33[[#This Row],[Adj Close]]-DAX__2019_2020__33[[#This Row],[Adj Open]]</f>
        <v>-0.53952285416897894</v>
      </c>
      <c r="K1524" s="50">
        <v>862149</v>
      </c>
    </row>
    <row r="1525" spans="1:11" x14ac:dyDescent="0.3">
      <c r="A1525" s="51" t="str">
        <f t="shared" si="28"/>
        <v>ALV.DE</v>
      </c>
      <c r="B1525" s="52" t="s">
        <v>91</v>
      </c>
      <c r="C1525" s="50" t="s">
        <v>5818</v>
      </c>
      <c r="D1525" s="50">
        <f>DAX__2019_2020__33[[#This Row],[Open]]*(DAX__2019_2020__33[[#This Row],[Adj Close]]/DAX__2019_2020__33[[#This Row],[Close]])</f>
        <v>145.83732573996602</v>
      </c>
      <c r="E1525" s="50" t="s">
        <v>5819</v>
      </c>
      <c r="F1525" s="50" t="s">
        <v>5806</v>
      </c>
      <c r="G1525" s="50" t="s">
        <v>5820</v>
      </c>
      <c r="H1525" s="50" t="s">
        <v>5821</v>
      </c>
      <c r="I1525" s="50">
        <f>(DAX__2019_2020__33[[#This Row],[Adj Close]]-DAX__2019_2020__33[[#This Row],[Adj Open]])/DAX__2019_2020__33[[#This Row],[Adj Open]]</f>
        <v>4.5964519483112426E-3</v>
      </c>
      <c r="J1525" s="50">
        <f>DAX__2019_2020__33[[#This Row],[Adj Close]]-DAX__2019_2020__33[[#This Row],[Adj Open]]</f>
        <v>0.67033426003396812</v>
      </c>
      <c r="K1525" s="50">
        <v>708839</v>
      </c>
    </row>
    <row r="1526" spans="1:11" x14ac:dyDescent="0.3">
      <c r="A1526" s="51" t="str">
        <f t="shared" si="28"/>
        <v>ALV.DE</v>
      </c>
      <c r="B1526" s="52" t="s">
        <v>92</v>
      </c>
      <c r="C1526" s="50" t="s">
        <v>5822</v>
      </c>
      <c r="D1526" s="50">
        <f>DAX__2019_2020__33[[#This Row],[Open]]*(DAX__2019_2020__33[[#This Row],[Adj Close]]/DAX__2019_2020__33[[#This Row],[Close]])</f>
        <v>147.39053764628076</v>
      </c>
      <c r="E1526" s="50" t="s">
        <v>5823</v>
      </c>
      <c r="F1526" s="50" t="s">
        <v>5824</v>
      </c>
      <c r="G1526" s="50" t="s">
        <v>5825</v>
      </c>
      <c r="H1526" s="50" t="s">
        <v>5826</v>
      </c>
      <c r="I1526" s="50">
        <f>(DAX__2019_2020__33[[#This Row],[Adj Close]]-DAX__2019_2020__33[[#This Row],[Adj Open]])/DAX__2019_2020__33[[#This Row],[Adj Open]]</f>
        <v>-5.8790792144358638E-3</v>
      </c>
      <c r="J1526" s="50">
        <f>DAX__2019_2020__33[[#This Row],[Adj Close]]-DAX__2019_2020__33[[#This Row],[Adj Open]]</f>
        <v>-0.86652064628077596</v>
      </c>
      <c r="K1526" s="50">
        <v>979146</v>
      </c>
    </row>
    <row r="1527" spans="1:11" x14ac:dyDescent="0.3">
      <c r="A1527" s="51" t="str">
        <f t="shared" si="28"/>
        <v>ALV.DE</v>
      </c>
      <c r="B1527" s="52" t="s">
        <v>93</v>
      </c>
      <c r="C1527" s="50" t="s">
        <v>5827</v>
      </c>
      <c r="D1527" s="50">
        <f>DAX__2019_2020__33[[#This Row],[Open]]*(DAX__2019_2020__33[[#This Row],[Adj Close]]/DAX__2019_2020__33[[#This Row],[Close]])</f>
        <v>147.04718264104434</v>
      </c>
      <c r="E1527" s="50" t="s">
        <v>5828</v>
      </c>
      <c r="F1527" s="50" t="s">
        <v>5829</v>
      </c>
      <c r="G1527" s="50" t="s">
        <v>5830</v>
      </c>
      <c r="H1527" s="50" t="s">
        <v>5831</v>
      </c>
      <c r="I1527" s="50">
        <f>(DAX__2019_2020__33[[#This Row],[Adj Close]]-DAX__2019_2020__33[[#This Row],[Adj Open]])/DAX__2019_2020__33[[#This Row],[Adj Open]]</f>
        <v>2.8907548673905189E-3</v>
      </c>
      <c r="J1527" s="50">
        <f>DAX__2019_2020__33[[#This Row],[Adj Close]]-DAX__2019_2020__33[[#This Row],[Adj Open]]</f>
        <v>0.42507735895566157</v>
      </c>
      <c r="K1527" s="50">
        <v>963501</v>
      </c>
    </row>
    <row r="1528" spans="1:11" x14ac:dyDescent="0.3">
      <c r="A1528" s="51" t="str">
        <f t="shared" si="28"/>
        <v>ALV.DE</v>
      </c>
      <c r="B1528" s="52" t="s">
        <v>94</v>
      </c>
      <c r="C1528" s="50" t="s">
        <v>5832</v>
      </c>
      <c r="D1528" s="50">
        <f>DAX__2019_2020__33[[#This Row],[Open]]*(DAX__2019_2020__33[[#This Row],[Adj Close]]/DAX__2019_2020__33[[#This Row],[Close]])</f>
        <v>146.60575817180003</v>
      </c>
      <c r="E1528" s="50" t="s">
        <v>5833</v>
      </c>
      <c r="F1528" s="50" t="s">
        <v>5834</v>
      </c>
      <c r="G1528" s="50" t="s">
        <v>5835</v>
      </c>
      <c r="H1528" s="50" t="s">
        <v>5836</v>
      </c>
      <c r="I1528" s="50">
        <f>(DAX__2019_2020__33[[#This Row],[Adj Close]]-DAX__2019_2020__33[[#This Row],[Adj Open]])/DAX__2019_2020__33[[#This Row],[Adj Open]]</f>
        <v>5.018451098883746E-3</v>
      </c>
      <c r="J1528" s="50">
        <f>DAX__2019_2020__33[[#This Row],[Adj Close]]-DAX__2019_2020__33[[#This Row],[Adj Open]]</f>
        <v>0.73573382819995459</v>
      </c>
      <c r="K1528" s="50">
        <v>940118</v>
      </c>
    </row>
    <row r="1529" spans="1:11" x14ac:dyDescent="0.3">
      <c r="A1529" s="51" t="str">
        <f t="shared" si="28"/>
        <v>ALV.DE</v>
      </c>
      <c r="B1529" s="52" t="s">
        <v>95</v>
      </c>
      <c r="C1529" s="50" t="s">
        <v>5837</v>
      </c>
      <c r="D1529" s="50">
        <f>DAX__2019_2020__33[[#This Row],[Open]]*(DAX__2019_2020__33[[#This Row],[Adj Close]]/DAX__2019_2020__33[[#This Row],[Close]])</f>
        <v>148.61675193937813</v>
      </c>
      <c r="E1529" s="50" t="s">
        <v>5838</v>
      </c>
      <c r="F1529" s="50" t="s">
        <v>5839</v>
      </c>
      <c r="G1529" s="50" t="s">
        <v>5840</v>
      </c>
      <c r="H1529" s="50" t="s">
        <v>5841</v>
      </c>
      <c r="I1529" s="50">
        <f>(DAX__2019_2020__33[[#This Row],[Adj Close]]-DAX__2019_2020__33[[#This Row],[Adj Open]])/DAX__2019_2020__33[[#This Row],[Adj Open]]</f>
        <v>1.2101193419672193E-2</v>
      </c>
      <c r="J1529" s="50">
        <f>DAX__2019_2020__33[[#This Row],[Adj Close]]-DAX__2019_2020__33[[#This Row],[Adj Open]]</f>
        <v>1.7984400606218571</v>
      </c>
      <c r="K1529" s="50">
        <v>1762600</v>
      </c>
    </row>
    <row r="1530" spans="1:11" x14ac:dyDescent="0.3">
      <c r="A1530" s="51" t="str">
        <f t="shared" si="28"/>
        <v>ALV.DE</v>
      </c>
      <c r="B1530" s="52" t="s">
        <v>96</v>
      </c>
      <c r="C1530" s="50" t="s">
        <v>5842</v>
      </c>
      <c r="D1530" s="50">
        <f>DAX__2019_2020__33[[#This Row],[Open]]*(DAX__2019_2020__33[[#This Row],[Adj Close]]/DAX__2019_2020__33[[#This Row],[Close]])</f>
        <v>150.64407922604286</v>
      </c>
      <c r="E1530" s="50" t="s">
        <v>5843</v>
      </c>
      <c r="F1530" s="50" t="s">
        <v>5844</v>
      </c>
      <c r="G1530" s="50" t="s">
        <v>2297</v>
      </c>
      <c r="H1530" s="50" t="s">
        <v>5845</v>
      </c>
      <c r="I1530" s="50">
        <f>(DAX__2019_2020__33[[#This Row],[Adj Close]]-DAX__2019_2020__33[[#This Row],[Adj Open]])/DAX__2019_2020__33[[#This Row],[Adj Open]]</f>
        <v>6.5115585332736043E-4</v>
      </c>
      <c r="J1530" s="50">
        <f>DAX__2019_2020__33[[#This Row],[Adj Close]]-DAX__2019_2020__33[[#This Row],[Adj Open]]</f>
        <v>9.8092773957148438E-2</v>
      </c>
      <c r="K1530" s="50">
        <v>689775</v>
      </c>
    </row>
    <row r="1531" spans="1:11" x14ac:dyDescent="0.3">
      <c r="A1531" s="51" t="str">
        <f t="shared" si="28"/>
        <v>ALV.DE</v>
      </c>
      <c r="B1531" s="52" t="s">
        <v>97</v>
      </c>
      <c r="C1531" s="50" t="s">
        <v>3362</v>
      </c>
      <c r="D1531" s="50">
        <f>DAX__2019_2020__33[[#This Row],[Open]]*(DAX__2019_2020__33[[#This Row],[Adj Close]]/DAX__2019_2020__33[[#This Row],[Close]])</f>
        <v>149.63039489707694</v>
      </c>
      <c r="E1531" s="50" t="s">
        <v>5846</v>
      </c>
      <c r="F1531" s="50" t="s">
        <v>5847</v>
      </c>
      <c r="G1531" s="50" t="s">
        <v>5848</v>
      </c>
      <c r="H1531" s="50" t="s">
        <v>5849</v>
      </c>
      <c r="I1531" s="50">
        <f>(DAX__2019_2020__33[[#This Row],[Adj Close]]-DAX__2019_2020__33[[#This Row],[Adj Open]])/DAX__2019_2020__33[[#This Row],[Adj Open]]</f>
        <v>1.5297968242381807E-3</v>
      </c>
      <c r="J1531" s="50">
        <f>DAX__2019_2020__33[[#This Row],[Adj Close]]-DAX__2019_2020__33[[#This Row],[Adj Open]]</f>
        <v>0.22890410292305319</v>
      </c>
      <c r="K1531" s="50">
        <v>792104</v>
      </c>
    </row>
    <row r="1532" spans="1:11" x14ac:dyDescent="0.3">
      <c r="A1532" s="51" t="str">
        <f t="shared" si="28"/>
        <v>ALV.DE</v>
      </c>
      <c r="B1532" s="52" t="s">
        <v>98</v>
      </c>
      <c r="C1532" s="50" t="s">
        <v>5850</v>
      </c>
      <c r="D1532" s="50">
        <f>DAX__2019_2020__33[[#This Row],[Open]]*(DAX__2019_2020__33[[#This Row],[Adj Close]]/DAX__2019_2020__33[[#This Row],[Close]])</f>
        <v>149.49962934827968</v>
      </c>
      <c r="E1532" s="50" t="s">
        <v>5851</v>
      </c>
      <c r="F1532" s="50" t="s">
        <v>5847</v>
      </c>
      <c r="G1532" s="50" t="s">
        <v>5852</v>
      </c>
      <c r="H1532" s="50" t="s">
        <v>5853</v>
      </c>
      <c r="I1532" s="50">
        <f>(DAX__2019_2020__33[[#This Row],[Adj Close]]-DAX__2019_2020__33[[#This Row],[Adj Open]])/DAX__2019_2020__33[[#This Row],[Adj Open]]</f>
        <v>2.1871937284778701E-3</v>
      </c>
      <c r="J1532" s="50">
        <f>DAX__2019_2020__33[[#This Row],[Adj Close]]-DAX__2019_2020__33[[#This Row],[Adj Open]]</f>
        <v>0.32698465172032343</v>
      </c>
      <c r="K1532" s="50">
        <v>941514</v>
      </c>
    </row>
    <row r="1533" spans="1:11" x14ac:dyDescent="0.3">
      <c r="A1533" s="51" t="str">
        <f t="shared" si="28"/>
        <v>ALV.DE</v>
      </c>
      <c r="B1533" s="52" t="s">
        <v>99</v>
      </c>
      <c r="C1533" s="50" t="s">
        <v>5854</v>
      </c>
      <c r="D1533" s="50">
        <f>DAX__2019_2020__33[[#This Row],[Open]]*(DAX__2019_2020__33[[#This Row],[Adj Close]]/DAX__2019_2020__33[[#This Row],[Close]])</f>
        <v>149.66310295970436</v>
      </c>
      <c r="E1533" s="50" t="s">
        <v>5855</v>
      </c>
      <c r="F1533" s="50" t="s">
        <v>5856</v>
      </c>
      <c r="G1533" s="50" t="s">
        <v>5857</v>
      </c>
      <c r="H1533" s="50" t="s">
        <v>5858</v>
      </c>
      <c r="I1533" s="50">
        <f>(DAX__2019_2020__33[[#This Row],[Adj Close]]-DAX__2019_2020__33[[#This Row],[Adj Open]])/DAX__2019_2020__33[[#This Row],[Adj Open]]</f>
        <v>1.0487207663456184E-2</v>
      </c>
      <c r="J1533" s="50">
        <f>DAX__2019_2020__33[[#This Row],[Adj Close]]-DAX__2019_2020__33[[#This Row],[Adj Open]]</f>
        <v>1.5695480402956434</v>
      </c>
      <c r="K1533" s="50">
        <v>914326</v>
      </c>
    </row>
    <row r="1534" spans="1:11" x14ac:dyDescent="0.3">
      <c r="A1534" s="51" t="str">
        <f t="shared" si="28"/>
        <v>ALV.DE</v>
      </c>
      <c r="B1534" s="52" t="s">
        <v>100</v>
      </c>
      <c r="C1534" s="50" t="s">
        <v>5859</v>
      </c>
      <c r="D1534" s="50">
        <f>DAX__2019_2020__33[[#This Row],[Open]]*(DAX__2019_2020__33[[#This Row],[Adj Close]]/DAX__2019_2020__33[[#This Row],[Close]])</f>
        <v>152.05012553840496</v>
      </c>
      <c r="E1534" s="50" t="s">
        <v>5860</v>
      </c>
      <c r="F1534" s="50" t="s">
        <v>5861</v>
      </c>
      <c r="G1534" s="50" t="s">
        <v>5862</v>
      </c>
      <c r="H1534" s="50" t="s">
        <v>5863</v>
      </c>
      <c r="I1534" s="50">
        <f>(DAX__2019_2020__33[[#This Row],[Adj Close]]-DAX__2019_2020__33[[#This Row],[Adj Open]])/DAX__2019_2020__33[[#This Row],[Adj Open]]</f>
        <v>-4.3011827956986558E-4</v>
      </c>
      <c r="J1534" s="50">
        <f>DAX__2019_2020__33[[#This Row],[Adj Close]]-DAX__2019_2020__33[[#This Row],[Adj Open]]</f>
        <v>-6.5399538404960822E-2</v>
      </c>
      <c r="K1534" s="50">
        <v>979817</v>
      </c>
    </row>
    <row r="1535" spans="1:11" x14ac:dyDescent="0.3">
      <c r="A1535" s="51" t="str">
        <f t="shared" si="28"/>
        <v>ALV.DE</v>
      </c>
      <c r="B1535" s="52" t="s">
        <v>101</v>
      </c>
      <c r="C1535" s="50" t="s">
        <v>5857</v>
      </c>
      <c r="D1535" s="50">
        <f>DAX__2019_2020__33[[#This Row],[Open]]*(DAX__2019_2020__33[[#This Row],[Adj Close]]/DAX__2019_2020__33[[#This Row],[Close]])</f>
        <v>151.23265570122905</v>
      </c>
      <c r="E1535" s="50" t="s">
        <v>5864</v>
      </c>
      <c r="F1535" s="50" t="s">
        <v>5865</v>
      </c>
      <c r="G1535" s="50" t="s">
        <v>5866</v>
      </c>
      <c r="H1535" s="50" t="s">
        <v>5867</v>
      </c>
      <c r="I1535" s="50">
        <f>(DAX__2019_2020__33[[#This Row],[Adj Close]]-DAX__2019_2020__33[[#This Row],[Adj Open]])/DAX__2019_2020__33[[#This Row],[Adj Open]]</f>
        <v>-3.027016216216199E-3</v>
      </c>
      <c r="J1535" s="50">
        <f>DAX__2019_2020__33[[#This Row],[Adj Close]]-DAX__2019_2020__33[[#This Row],[Adj Open]]</f>
        <v>-0.45778370122906153</v>
      </c>
      <c r="K1535" s="50">
        <v>870396</v>
      </c>
    </row>
    <row r="1536" spans="1:11" x14ac:dyDescent="0.3">
      <c r="A1536" s="51" t="str">
        <f t="shared" si="28"/>
        <v>ALV.DE</v>
      </c>
      <c r="B1536" s="52" t="s">
        <v>102</v>
      </c>
      <c r="C1536" s="50" t="s">
        <v>5868</v>
      </c>
      <c r="D1536" s="50">
        <f>DAX__2019_2020__33[[#This Row],[Open]]*(DAX__2019_2020__33[[#This Row],[Adj Close]]/DAX__2019_2020__33[[#This Row],[Close]])</f>
        <v>150.48058725227472</v>
      </c>
      <c r="E1536" s="50" t="s">
        <v>5869</v>
      </c>
      <c r="F1536" s="50" t="s">
        <v>5870</v>
      </c>
      <c r="G1536" s="50" t="s">
        <v>5871</v>
      </c>
      <c r="H1536" s="50" t="s">
        <v>5872</v>
      </c>
      <c r="I1536" s="50">
        <f>(DAX__2019_2020__33[[#This Row],[Adj Close]]-DAX__2019_2020__33[[#This Row],[Adj Open]])/DAX__2019_2020__33[[#This Row],[Adj Open]]</f>
        <v>8.474559881849494E-3</v>
      </c>
      <c r="J1536" s="50">
        <f>DAX__2019_2020__33[[#This Row],[Adj Close]]-DAX__2019_2020__33[[#This Row],[Adj Open]]</f>
        <v>1.2752567477252796</v>
      </c>
      <c r="K1536" s="50">
        <v>927340</v>
      </c>
    </row>
    <row r="1537" spans="1:11" x14ac:dyDescent="0.3">
      <c r="A1537" s="51" t="str">
        <f t="shared" si="28"/>
        <v>ALV.DE</v>
      </c>
      <c r="B1537" s="52" t="s">
        <v>103</v>
      </c>
      <c r="C1537" s="50" t="s">
        <v>5871</v>
      </c>
      <c r="D1537" s="50">
        <f>DAX__2019_2020__33[[#This Row],[Open]]*(DAX__2019_2020__33[[#This Row],[Adj Close]]/DAX__2019_2020__33[[#This Row],[Close]])</f>
        <v>151.75583351309226</v>
      </c>
      <c r="E1537" s="50" t="s">
        <v>5873</v>
      </c>
      <c r="F1537" s="50" t="s">
        <v>5874</v>
      </c>
      <c r="G1537" s="50" t="s">
        <v>5875</v>
      </c>
      <c r="H1537" s="50" t="s">
        <v>5876</v>
      </c>
      <c r="I1537" s="50">
        <f>(DAX__2019_2020__33[[#This Row],[Adj Close]]-DAX__2019_2020__33[[#This Row],[Adj Open]])/DAX__2019_2020__33[[#This Row],[Adj Open]]</f>
        <v>-7.5414243026365149E-4</v>
      </c>
      <c r="J1537" s="50">
        <f>DAX__2019_2020__33[[#This Row],[Adj Close]]-DAX__2019_2020__33[[#This Row],[Adj Open]]</f>
        <v>-0.11444551309224948</v>
      </c>
      <c r="K1537" s="50">
        <v>847015</v>
      </c>
    </row>
    <row r="1538" spans="1:11" x14ac:dyDescent="0.3">
      <c r="A1538" s="51" t="str">
        <f t="shared" si="28"/>
        <v>ALV.DE</v>
      </c>
      <c r="B1538" s="52" t="s">
        <v>104</v>
      </c>
      <c r="C1538" s="50" t="s">
        <v>5859</v>
      </c>
      <c r="D1538" s="50">
        <f>DAX__2019_2020__33[[#This Row],[Open]]*(DAX__2019_2020__33[[#This Row],[Adj Close]]/DAX__2019_2020__33[[#This Row],[Close]])</f>
        <v>152.05014041802013</v>
      </c>
      <c r="E1538" s="50" t="s">
        <v>5877</v>
      </c>
      <c r="F1538" s="50" t="s">
        <v>5878</v>
      </c>
      <c r="G1538" s="50" t="s">
        <v>5879</v>
      </c>
      <c r="H1538" s="50" t="s">
        <v>5880</v>
      </c>
      <c r="I1538" s="50">
        <f>(DAX__2019_2020__33[[#This Row],[Adj Close]]-DAX__2019_2020__33[[#This Row],[Adj Open]])/DAX__2019_2020__33[[#This Row],[Adj Open]]</f>
        <v>-5.8064623655914227E-3</v>
      </c>
      <c r="J1538" s="50">
        <f>DAX__2019_2020__33[[#This Row],[Adj Close]]-DAX__2019_2020__33[[#This Row],[Adj Open]]</f>
        <v>-0.8828734180201252</v>
      </c>
      <c r="K1538" s="50">
        <v>1488262</v>
      </c>
    </row>
    <row r="1539" spans="1:11" x14ac:dyDescent="0.3">
      <c r="A1539" s="51" t="str">
        <f t="shared" si="28"/>
        <v>ALV.DE</v>
      </c>
      <c r="B1539" s="52" t="s">
        <v>105</v>
      </c>
      <c r="C1539" s="50" t="s">
        <v>5881</v>
      </c>
      <c r="D1539" s="50">
        <f>DAX__2019_2020__33[[#This Row],[Open]]*(DAX__2019_2020__33[[#This Row],[Adj Close]]/DAX__2019_2020__33[[#This Row],[Close]])</f>
        <v>151.46154198223525</v>
      </c>
      <c r="E1539" s="50" t="s">
        <v>5882</v>
      </c>
      <c r="F1539" s="50" t="s">
        <v>5883</v>
      </c>
      <c r="G1539" s="50" t="s">
        <v>5884</v>
      </c>
      <c r="H1539" s="50" t="s">
        <v>5885</v>
      </c>
      <c r="I1539" s="50">
        <f>(DAX__2019_2020__33[[#This Row],[Adj Close]]-DAX__2019_2020__33[[#This Row],[Adj Open]])/DAX__2019_2020__33[[#This Row],[Adj Open]]</f>
        <v>4.7495952328884651E-3</v>
      </c>
      <c r="J1539" s="50">
        <f>DAX__2019_2020__33[[#This Row],[Adj Close]]-DAX__2019_2020__33[[#This Row],[Adj Open]]</f>
        <v>0.7193810177647606</v>
      </c>
      <c r="K1539" s="50">
        <v>1074880</v>
      </c>
    </row>
    <row r="1540" spans="1:11" x14ac:dyDescent="0.3">
      <c r="A1540" s="51" t="str">
        <f t="shared" si="28"/>
        <v>ALV.DE</v>
      </c>
      <c r="B1540" s="52" t="s">
        <v>106</v>
      </c>
      <c r="C1540" s="50" t="s">
        <v>5884</v>
      </c>
      <c r="D1540" s="50">
        <f>DAX__2019_2020__33[[#This Row],[Open]]*(DAX__2019_2020__33[[#This Row],[Adj Close]]/DAX__2019_2020__33[[#This Row],[Close]])</f>
        <v>152.180928596803</v>
      </c>
      <c r="E1540" s="50" t="s">
        <v>5886</v>
      </c>
      <c r="F1540" s="50" t="s">
        <v>5887</v>
      </c>
      <c r="G1540" s="50" t="s">
        <v>5888</v>
      </c>
      <c r="H1540" s="50" t="s">
        <v>5889</v>
      </c>
      <c r="I1540" s="50">
        <f>(DAX__2019_2020__33[[#This Row],[Adj Close]]-DAX__2019_2020__33[[#This Row],[Adj Open]])/DAX__2019_2020__33[[#This Row],[Adj Open]]</f>
        <v>-1.6115330551882483E-3</v>
      </c>
      <c r="J1540" s="50">
        <f>DAX__2019_2020__33[[#This Row],[Adj Close]]-DAX__2019_2020__33[[#This Row],[Adj Open]]</f>
        <v>-0.2452445968029906</v>
      </c>
      <c r="K1540" s="50">
        <v>838158</v>
      </c>
    </row>
    <row r="1541" spans="1:11" x14ac:dyDescent="0.3">
      <c r="A1541" s="51" t="str">
        <f t="shared" si="28"/>
        <v>ALV.DE</v>
      </c>
      <c r="B1541" s="52" t="s">
        <v>107</v>
      </c>
      <c r="C1541" s="50" t="s">
        <v>5890</v>
      </c>
      <c r="D1541" s="50">
        <f>DAX__2019_2020__33[[#This Row],[Open]]*(DAX__2019_2020__33[[#This Row],[Adj Close]]/DAX__2019_2020__33[[#This Row],[Close]])</f>
        <v>151.88662282065297</v>
      </c>
      <c r="E1541" s="50" t="s">
        <v>5891</v>
      </c>
      <c r="F1541" s="50" t="s">
        <v>5892</v>
      </c>
      <c r="G1541" s="50" t="s">
        <v>5893</v>
      </c>
      <c r="H1541" s="50" t="s">
        <v>5894</v>
      </c>
      <c r="I1541" s="50">
        <f>(DAX__2019_2020__33[[#This Row],[Adj Close]]-DAX__2019_2020__33[[#This Row],[Adj Open]])/DAX__2019_2020__33[[#This Row],[Adj Open]]</f>
        <v>9.6878523731778517E-3</v>
      </c>
      <c r="J1541" s="50">
        <f>DAX__2019_2020__33[[#This Row],[Adj Close]]-DAX__2019_2020__33[[#This Row],[Adj Open]]</f>
        <v>1.4714551793470321</v>
      </c>
      <c r="K1541" s="50">
        <v>1020973</v>
      </c>
    </row>
    <row r="1542" spans="1:11" x14ac:dyDescent="0.3">
      <c r="A1542" s="51" t="str">
        <f t="shared" si="28"/>
        <v>ALV.DE</v>
      </c>
      <c r="B1542" s="52" t="s">
        <v>108</v>
      </c>
      <c r="C1542" s="50" t="s">
        <v>5895</v>
      </c>
      <c r="D1542" s="50">
        <f>DAX__2019_2020__33[[#This Row],[Open]]*(DAX__2019_2020__33[[#This Row],[Adj Close]]/DAX__2019_2020__33[[#This Row],[Close]])</f>
        <v>152.88394298280488</v>
      </c>
      <c r="E1542" s="50" t="s">
        <v>5896</v>
      </c>
      <c r="F1542" s="50" t="s">
        <v>5897</v>
      </c>
      <c r="G1542" s="50" t="s">
        <v>5860</v>
      </c>
      <c r="H1542" s="50" t="s">
        <v>5898</v>
      </c>
      <c r="I1542" s="50">
        <f>(DAX__2019_2020__33[[#This Row],[Adj Close]]-DAX__2019_2020__33[[#This Row],[Adj Open]])/DAX__2019_2020__33[[#This Row],[Adj Open]]</f>
        <v>5.3465403626019783E-4</v>
      </c>
      <c r="J1542" s="50">
        <f>DAX__2019_2020__33[[#This Row],[Adj Close]]-DAX__2019_2020__33[[#This Row],[Adj Open]]</f>
        <v>8.1740017195130577E-2</v>
      </c>
      <c r="K1542" s="50">
        <v>726872</v>
      </c>
    </row>
    <row r="1543" spans="1:11" x14ac:dyDescent="0.3">
      <c r="A1543" s="51" t="str">
        <f t="shared" si="28"/>
        <v>ALV.DE</v>
      </c>
      <c r="B1543" s="52" t="s">
        <v>109</v>
      </c>
      <c r="C1543" s="50" t="s">
        <v>3351</v>
      </c>
      <c r="D1543" s="50">
        <f>DAX__2019_2020__33[[#This Row],[Open]]*(DAX__2019_2020__33[[#This Row],[Adj Close]]/DAX__2019_2020__33[[#This Row],[Close]])</f>
        <v>152.45886587721947</v>
      </c>
      <c r="E1543" s="50" t="s">
        <v>5899</v>
      </c>
      <c r="F1543" s="50" t="s">
        <v>5900</v>
      </c>
      <c r="G1543" s="50" t="s">
        <v>5900</v>
      </c>
      <c r="H1543" s="50" t="s">
        <v>5901</v>
      </c>
      <c r="I1543" s="50">
        <f>(DAX__2019_2020__33[[#This Row],[Adj Close]]-DAX__2019_2020__33[[#This Row],[Adj Open]])/DAX__2019_2020__33[[#This Row],[Adj Open]]</f>
        <v>-1.0616600536193E-2</v>
      </c>
      <c r="J1543" s="50">
        <f>DAX__2019_2020__33[[#This Row],[Adj Close]]-DAX__2019_2020__33[[#This Row],[Adj Open]]</f>
        <v>-1.6185948772194649</v>
      </c>
      <c r="K1543" s="50">
        <v>1155626</v>
      </c>
    </row>
    <row r="1544" spans="1:11" x14ac:dyDescent="0.3">
      <c r="A1544" s="51" t="str">
        <f t="shared" si="28"/>
        <v>ALV.DE</v>
      </c>
      <c r="B1544" s="52" t="s">
        <v>110</v>
      </c>
      <c r="C1544" s="50" t="s">
        <v>2297</v>
      </c>
      <c r="D1544" s="50">
        <f>DAX__2019_2020__33[[#This Row],[Open]]*(DAX__2019_2020__33[[#This Row],[Adj Close]]/DAX__2019_2020__33[[#This Row],[Close]])</f>
        <v>150.74217032095507</v>
      </c>
      <c r="E1544" s="50" t="s">
        <v>5857</v>
      </c>
      <c r="F1544" s="50" t="s">
        <v>5902</v>
      </c>
      <c r="G1544" s="50" t="s">
        <v>5903</v>
      </c>
      <c r="H1544" s="50" t="s">
        <v>5904</v>
      </c>
      <c r="I1544" s="50">
        <f>(DAX__2019_2020__33[[#This Row],[Adj Close]]-DAX__2019_2020__33[[#This Row],[Adj Open]])/DAX__2019_2020__33[[#This Row],[Adj Open]]</f>
        <v>-9.1105914027307597E-3</v>
      </c>
      <c r="J1544" s="50">
        <f>DAX__2019_2020__33[[#This Row],[Adj Close]]-DAX__2019_2020__33[[#This Row],[Adj Open]]</f>
        <v>-1.373350320955069</v>
      </c>
      <c r="K1544" s="50">
        <v>1214100</v>
      </c>
    </row>
    <row r="1545" spans="1:11" x14ac:dyDescent="0.3">
      <c r="A1545" s="51" t="str">
        <f t="shared" si="28"/>
        <v>ALV.DE</v>
      </c>
      <c r="B1545" s="52" t="s">
        <v>111</v>
      </c>
      <c r="C1545" s="50" t="s">
        <v>5870</v>
      </c>
      <c r="D1545" s="50">
        <f>DAX__2019_2020__33[[#This Row],[Open]]*(DAX__2019_2020__33[[#This Row],[Adj Close]]/DAX__2019_2020__33[[#This Row],[Close]])</f>
        <v>150.16993817129938</v>
      </c>
      <c r="E1545" s="50" t="s">
        <v>5905</v>
      </c>
      <c r="F1545" s="50" t="s">
        <v>5906</v>
      </c>
      <c r="G1545" s="50" t="s">
        <v>5846</v>
      </c>
      <c r="H1545" s="50" t="s">
        <v>5907</v>
      </c>
      <c r="I1545" s="50">
        <f>(DAX__2019_2020__33[[#This Row],[Adj Close]]-DAX__2019_2020__33[[#This Row],[Adj Open]])/DAX__2019_2020__33[[#This Row],[Adj Open]]</f>
        <v>1.8508220226047165E-3</v>
      </c>
      <c r="J1545" s="50">
        <f>DAX__2019_2020__33[[#This Row],[Adj Close]]-DAX__2019_2020__33[[#This Row],[Adj Open]]</f>
        <v>0.27793782870062955</v>
      </c>
      <c r="K1545" s="50">
        <v>787331</v>
      </c>
    </row>
    <row r="1546" spans="1:11" x14ac:dyDescent="0.3">
      <c r="A1546" s="51" t="str">
        <f t="shared" si="28"/>
        <v>ALV.DE</v>
      </c>
      <c r="B1546" s="52" t="s">
        <v>112</v>
      </c>
      <c r="C1546" s="50" t="s">
        <v>5908</v>
      </c>
      <c r="D1546" s="50">
        <f>DAX__2019_2020__33[[#This Row],[Open]]*(DAX__2019_2020__33[[#This Row],[Adj Close]]/DAX__2019_2020__33[[#This Row],[Close]])</f>
        <v>152.03377721949258</v>
      </c>
      <c r="E1546" s="50" t="s">
        <v>5909</v>
      </c>
      <c r="F1546" s="50" t="s">
        <v>5910</v>
      </c>
      <c r="G1546" s="50" t="s">
        <v>5881</v>
      </c>
      <c r="H1546" s="50" t="s">
        <v>5911</v>
      </c>
      <c r="I1546" s="50">
        <f>(DAX__2019_2020__33[[#This Row],[Adj Close]]-DAX__2019_2020__33[[#This Row],[Adj Open]])/DAX__2019_2020__33[[#This Row],[Adj Open]]</f>
        <v>-3.7638295249775421E-3</v>
      </c>
      <c r="J1546" s="50">
        <f>DAX__2019_2020__33[[#This Row],[Adj Close]]-DAX__2019_2020__33[[#This Row],[Adj Open]]</f>
        <v>-0.57222921949258421</v>
      </c>
      <c r="K1546" s="50">
        <v>820021</v>
      </c>
    </row>
    <row r="1547" spans="1:11" x14ac:dyDescent="0.3">
      <c r="A1547" s="51" t="str">
        <f t="shared" si="28"/>
        <v>ALV.DE</v>
      </c>
      <c r="B1547" s="52" t="s">
        <v>113</v>
      </c>
      <c r="C1547" s="50" t="s">
        <v>5912</v>
      </c>
      <c r="D1547" s="50">
        <f>DAX__2019_2020__33[[#This Row],[Open]]*(DAX__2019_2020__33[[#This Row],[Adj Close]]/DAX__2019_2020__33[[#This Row],[Close]])</f>
        <v>152.22996886659652</v>
      </c>
      <c r="E1547" s="50" t="s">
        <v>5913</v>
      </c>
      <c r="F1547" s="50" t="s">
        <v>5914</v>
      </c>
      <c r="G1547" s="50" t="s">
        <v>5915</v>
      </c>
      <c r="H1547" s="50" t="s">
        <v>5916</v>
      </c>
      <c r="I1547" s="50">
        <f>(DAX__2019_2020__33[[#This Row],[Adj Close]]-DAX__2019_2020__33[[#This Row],[Adj Open]])/DAX__2019_2020__33[[#This Row],[Adj Open]]</f>
        <v>-3.0071796637998749E-3</v>
      </c>
      <c r="J1547" s="50">
        <f>DAX__2019_2020__33[[#This Row],[Adj Close]]-DAX__2019_2020__33[[#This Row],[Adj Open]]</f>
        <v>-0.45778286659651712</v>
      </c>
      <c r="K1547" s="50">
        <v>838344</v>
      </c>
    </row>
    <row r="1548" spans="1:11" x14ac:dyDescent="0.3">
      <c r="A1548" s="51" t="str">
        <f t="shared" si="28"/>
        <v>ALV.DE</v>
      </c>
      <c r="B1548" s="52" t="s">
        <v>114</v>
      </c>
      <c r="C1548" s="50" t="s">
        <v>5917</v>
      </c>
      <c r="D1548" s="50">
        <f>DAX__2019_2020__33[[#This Row],[Open]]*(DAX__2019_2020__33[[#This Row],[Adj Close]]/DAX__2019_2020__33[[#This Row],[Close]])</f>
        <v>152.86760313030842</v>
      </c>
      <c r="E1548" s="50" t="s">
        <v>5918</v>
      </c>
      <c r="F1548" s="50" t="s">
        <v>5919</v>
      </c>
      <c r="G1548" s="50" t="s">
        <v>5920</v>
      </c>
      <c r="H1548" s="50" t="s">
        <v>5921</v>
      </c>
      <c r="I1548" s="50">
        <f>(DAX__2019_2020__33[[#This Row],[Adj Close]]-DAX__2019_2020__33[[#This Row],[Adj Open]])/DAX__2019_2020__33[[#This Row],[Adj Open]]</f>
        <v>-1.4973278074866351E-2</v>
      </c>
      <c r="J1548" s="50">
        <f>DAX__2019_2020__33[[#This Row],[Adj Close]]-DAX__2019_2020__33[[#This Row],[Adj Open]]</f>
        <v>-2.2889291303084178</v>
      </c>
      <c r="K1548" s="50">
        <v>1185541</v>
      </c>
    </row>
    <row r="1549" spans="1:11" x14ac:dyDescent="0.3">
      <c r="A1549" s="51" t="str">
        <f t="shared" si="28"/>
        <v>ALV.DE</v>
      </c>
      <c r="B1549" s="52" t="s">
        <v>115</v>
      </c>
      <c r="C1549" s="50" t="s">
        <v>5922</v>
      </c>
      <c r="D1549" s="50">
        <f>DAX__2019_2020__33[[#This Row],[Open]]*(DAX__2019_2020__33[[#This Row],[Adj Close]]/DAX__2019_2020__33[[#This Row],[Close]])</f>
        <v>151.18361737831376</v>
      </c>
      <c r="E1549" s="50" t="s">
        <v>5923</v>
      </c>
      <c r="F1549" s="50" t="s">
        <v>5924</v>
      </c>
      <c r="G1549" s="50" t="s">
        <v>5925</v>
      </c>
      <c r="H1549" s="50" t="s">
        <v>5926</v>
      </c>
      <c r="I1549" s="50">
        <f>(DAX__2019_2020__33[[#This Row],[Adj Close]]-DAX__2019_2020__33[[#This Row],[Adj Open]])/DAX__2019_2020__33[[#This Row],[Adj Open]]</f>
        <v>2.8117210683278781E-2</v>
      </c>
      <c r="J1549" s="50">
        <f>DAX__2019_2020__33[[#This Row],[Adj Close]]-DAX__2019_2020__33[[#This Row],[Adj Open]]</f>
        <v>4.2508616216862549</v>
      </c>
      <c r="K1549" s="50">
        <v>2094131</v>
      </c>
    </row>
    <row r="1550" spans="1:11" x14ac:dyDescent="0.3">
      <c r="A1550" s="51" t="str">
        <f t="shared" si="28"/>
        <v>ALV.DE</v>
      </c>
      <c r="B1550" s="52" t="s">
        <v>116</v>
      </c>
      <c r="C1550" s="50" t="s">
        <v>5927</v>
      </c>
      <c r="D1550" s="50">
        <f>DAX__2019_2020__33[[#This Row],[Open]]*(DAX__2019_2020__33[[#This Row],[Adj Close]]/DAX__2019_2020__33[[#This Row],[Close]])</f>
        <v>155.67971728607228</v>
      </c>
      <c r="E1550" s="50" t="s">
        <v>5928</v>
      </c>
      <c r="F1550" s="50" t="s">
        <v>5929</v>
      </c>
      <c r="G1550" s="50" t="s">
        <v>5930</v>
      </c>
      <c r="H1550" s="50" t="s">
        <v>5931</v>
      </c>
      <c r="I1550" s="50">
        <f>(DAX__2019_2020__33[[#This Row],[Adj Close]]-DAX__2019_2020__33[[#This Row],[Adj Open]])/DAX__2019_2020__33[[#This Row],[Adj Open]]</f>
        <v>-4.8309073216666852E-3</v>
      </c>
      <c r="J1550" s="50">
        <f>DAX__2019_2020__33[[#This Row],[Adj Close]]-DAX__2019_2020__33[[#This Row],[Adj Open]]</f>
        <v>-0.75207428607228621</v>
      </c>
      <c r="K1550" s="50">
        <v>850778</v>
      </c>
    </row>
    <row r="1551" spans="1:11" x14ac:dyDescent="0.3">
      <c r="A1551" s="51" t="str">
        <f t="shared" si="28"/>
        <v>ALV.DE</v>
      </c>
      <c r="B1551" s="52" t="s">
        <v>117</v>
      </c>
      <c r="C1551" s="50" t="s">
        <v>5932</v>
      </c>
      <c r="D1551" s="50">
        <f>DAX__2019_2020__33[[#This Row],[Open]]*(DAX__2019_2020__33[[#This Row],[Adj Close]]/DAX__2019_2020__33[[#This Row],[Close]])</f>
        <v>154.30635827582455</v>
      </c>
      <c r="E1551" s="50" t="s">
        <v>5923</v>
      </c>
      <c r="F1551" s="50" t="s">
        <v>5933</v>
      </c>
      <c r="G1551" s="50" t="s">
        <v>5923</v>
      </c>
      <c r="H1551" s="50" t="s">
        <v>5934</v>
      </c>
      <c r="I1551" s="50">
        <f>(DAX__2019_2020__33[[#This Row],[Adj Close]]-DAX__2019_2020__33[[#This Row],[Adj Open]])/DAX__2019_2020__33[[#This Row],[Adj Open]]</f>
        <v>1.2078819985135133E-2</v>
      </c>
      <c r="J1551" s="50">
        <f>DAX__2019_2020__33[[#This Row],[Adj Close]]-DAX__2019_2020__33[[#This Row],[Adj Open]]</f>
        <v>1.8638387241754515</v>
      </c>
      <c r="K1551" s="50">
        <v>869275</v>
      </c>
    </row>
    <row r="1552" spans="1:11" x14ac:dyDescent="0.3">
      <c r="A1552" s="51" t="str">
        <f t="shared" si="28"/>
        <v>ALV.DE</v>
      </c>
      <c r="B1552" s="52" t="s">
        <v>118</v>
      </c>
      <c r="C1552" s="50" t="s">
        <v>5935</v>
      </c>
      <c r="D1552" s="50">
        <f>DAX__2019_2020__33[[#This Row],[Open]]*(DAX__2019_2020__33[[#This Row],[Adj Close]]/DAX__2019_2020__33[[#This Row],[Close]])</f>
        <v>156.46448181078213</v>
      </c>
      <c r="E1552" s="50" t="s">
        <v>5936</v>
      </c>
      <c r="F1552" s="50" t="s">
        <v>5937</v>
      </c>
      <c r="G1552" s="50" t="s">
        <v>5938</v>
      </c>
      <c r="H1552" s="50" t="s">
        <v>5939</v>
      </c>
      <c r="I1552" s="50">
        <f>(DAX__2019_2020__33[[#This Row],[Adj Close]]-DAX__2019_2020__33[[#This Row],[Adj Open]])/DAX__2019_2020__33[[#This Row],[Adj Open]]</f>
        <v>3.1348276844775139E-3</v>
      </c>
      <c r="J1552" s="50">
        <f>DAX__2019_2020__33[[#This Row],[Adj Close]]-DAX__2019_2020__33[[#This Row],[Adj Open]]</f>
        <v>0.49048918921786822</v>
      </c>
      <c r="K1552" s="50">
        <v>986278</v>
      </c>
    </row>
    <row r="1553" spans="1:11" x14ac:dyDescent="0.3">
      <c r="A1553" s="51" t="str">
        <f t="shared" si="28"/>
        <v>ALV.DE</v>
      </c>
      <c r="B1553" s="52" t="s">
        <v>119</v>
      </c>
      <c r="C1553" s="50" t="s">
        <v>5940</v>
      </c>
      <c r="D1553" s="50">
        <f>DAX__2019_2020__33[[#This Row],[Open]]*(DAX__2019_2020__33[[#This Row],[Adj Close]]/DAX__2019_2020__33[[#This Row],[Close]])</f>
        <v>157.36369882034728</v>
      </c>
      <c r="E1553" s="50" t="s">
        <v>5941</v>
      </c>
      <c r="F1553" s="50" t="s">
        <v>5942</v>
      </c>
      <c r="G1553" s="50" t="s">
        <v>5943</v>
      </c>
      <c r="H1553" s="50" t="s">
        <v>5944</v>
      </c>
      <c r="I1553" s="50">
        <f>(DAX__2019_2020__33[[#This Row],[Adj Close]]-DAX__2019_2020__33[[#This Row],[Adj Open]])/DAX__2019_2020__33[[#This Row],[Adj Open]]</f>
        <v>3.6363480519480459E-3</v>
      </c>
      <c r="J1553" s="50">
        <f>DAX__2019_2020__33[[#This Row],[Adj Close]]-DAX__2019_2020__33[[#This Row],[Adj Open]]</f>
        <v>0.57222917965270881</v>
      </c>
      <c r="K1553" s="50">
        <v>1203355</v>
      </c>
    </row>
    <row r="1554" spans="1:11" x14ac:dyDescent="0.3">
      <c r="A1554" s="51" t="str">
        <f t="shared" si="28"/>
        <v>ALV.DE</v>
      </c>
      <c r="B1554" s="52" t="s">
        <v>120</v>
      </c>
      <c r="C1554" s="50" t="s">
        <v>5945</v>
      </c>
      <c r="D1554" s="50">
        <f>DAX__2019_2020__33[[#This Row],[Open]]*(DAX__2019_2020__33[[#This Row],[Adj Close]]/DAX__2019_2020__33[[#This Row],[Close]])</f>
        <v>157.52721172337158</v>
      </c>
      <c r="E1554" s="50" t="s">
        <v>5946</v>
      </c>
      <c r="F1554" s="50" t="s">
        <v>5945</v>
      </c>
      <c r="G1554" s="50" t="s">
        <v>5947</v>
      </c>
      <c r="H1554" s="50" t="s">
        <v>5948</v>
      </c>
      <c r="I1554" s="50">
        <f>(DAX__2019_2020__33[[#This Row],[Adj Close]]-DAX__2019_2020__33[[#This Row],[Adj Open]])/DAX__2019_2020__33[[#This Row],[Adj Open]]</f>
        <v>7.0576077902068579E-3</v>
      </c>
      <c r="J1554" s="50">
        <f>DAX__2019_2020__33[[#This Row],[Adj Close]]-DAX__2019_2020__33[[#This Row],[Adj Open]]</f>
        <v>1.1117652766284323</v>
      </c>
      <c r="K1554" s="50">
        <v>1091790</v>
      </c>
    </row>
    <row r="1555" spans="1:11" x14ac:dyDescent="0.3">
      <c r="A1555" s="51" t="str">
        <f t="shared" si="28"/>
        <v>ALV.DE</v>
      </c>
      <c r="B1555" s="52" t="s">
        <v>121</v>
      </c>
      <c r="C1555" s="50" t="s">
        <v>2329</v>
      </c>
      <c r="D1555" s="50">
        <f>DAX__2019_2020__33[[#This Row],[Open]]*(DAX__2019_2020__33[[#This Row],[Adj Close]]/DAX__2019_2020__33[[#This Row],[Close]])</f>
        <v>159.40738927787882</v>
      </c>
      <c r="E1555" s="50" t="s">
        <v>2324</v>
      </c>
      <c r="F1555" s="50" t="s">
        <v>5949</v>
      </c>
      <c r="G1555" s="50" t="s">
        <v>5950</v>
      </c>
      <c r="H1555" s="50" t="s">
        <v>5951</v>
      </c>
      <c r="I1555" s="50">
        <f>(DAX__2019_2020__33[[#This Row],[Adj Close]]-DAX__2019_2020__33[[#This Row],[Adj Open]])/DAX__2019_2020__33[[#This Row],[Adj Open]]</f>
        <v>-4.4102615384616619E-3</v>
      </c>
      <c r="J1555" s="50">
        <f>DAX__2019_2020__33[[#This Row],[Adj Close]]-DAX__2019_2020__33[[#This Row],[Adj Open]]</f>
        <v>-0.70302827787881483</v>
      </c>
      <c r="K1555" s="50">
        <v>1234192</v>
      </c>
    </row>
    <row r="1556" spans="1:11" x14ac:dyDescent="0.3">
      <c r="A1556" s="51" t="str">
        <f t="shared" si="28"/>
        <v>ALV.DE</v>
      </c>
      <c r="B1556" s="52" t="s">
        <v>122</v>
      </c>
      <c r="C1556" s="50" t="s">
        <v>5952</v>
      </c>
      <c r="D1556" s="50">
        <f>DAX__2019_2020__33[[#This Row],[Open]]*(DAX__2019_2020__33[[#This Row],[Adj Close]]/DAX__2019_2020__33[[#This Row],[Close]])</f>
        <v>157.80513979424893</v>
      </c>
      <c r="E1556" s="50" t="s">
        <v>5953</v>
      </c>
      <c r="F1556" s="50" t="s">
        <v>5954</v>
      </c>
      <c r="G1556" s="50" t="s">
        <v>5953</v>
      </c>
      <c r="H1556" s="50" t="s">
        <v>5955</v>
      </c>
      <c r="I1556" s="50">
        <f>(DAX__2019_2020__33[[#This Row],[Adj Close]]-DAX__2019_2020__33[[#This Row],[Adj Open]])/DAX__2019_2020__33[[#This Row],[Adj Open]]</f>
        <v>1.1396664317118806E-2</v>
      </c>
      <c r="J1556" s="50">
        <f>DAX__2019_2020__33[[#This Row],[Adj Close]]-DAX__2019_2020__33[[#This Row],[Adj Open]]</f>
        <v>1.7984522057510617</v>
      </c>
      <c r="K1556" s="50">
        <v>1001450</v>
      </c>
    </row>
    <row r="1557" spans="1:11" x14ac:dyDescent="0.3">
      <c r="A1557" s="51" t="str">
        <f t="shared" si="28"/>
        <v>ALV.DE</v>
      </c>
      <c r="B1557" s="52" t="s">
        <v>123</v>
      </c>
      <c r="C1557" s="50" t="s">
        <v>5956</v>
      </c>
      <c r="D1557" s="50">
        <f>DAX__2019_2020__33[[#This Row],[Open]]*(DAX__2019_2020__33[[#This Row],[Adj Close]]/DAX__2019_2020__33[[#This Row],[Close]])</f>
        <v>159.35834284963991</v>
      </c>
      <c r="E1557" s="50" t="s">
        <v>5957</v>
      </c>
      <c r="F1557" s="50" t="s">
        <v>5958</v>
      </c>
      <c r="G1557" s="50" t="s">
        <v>5959</v>
      </c>
      <c r="H1557" s="50" t="s">
        <v>5960</v>
      </c>
      <c r="I1557" s="50">
        <f>(DAX__2019_2020__33[[#This Row],[Adj Close]]-DAX__2019_2020__33[[#This Row],[Adj Open]])/DAX__2019_2020__33[[#This Row],[Adj Open]]</f>
        <v>-2.3597311751334597E-3</v>
      </c>
      <c r="J1557" s="50">
        <f>DAX__2019_2020__33[[#This Row],[Adj Close]]-DAX__2019_2020__33[[#This Row],[Adj Open]]</f>
        <v>-0.37604284963990153</v>
      </c>
      <c r="K1557" s="50">
        <v>950526</v>
      </c>
    </row>
    <row r="1558" spans="1:11" x14ac:dyDescent="0.3">
      <c r="A1558" s="51" t="str">
        <f t="shared" si="28"/>
        <v>ALV.DE</v>
      </c>
      <c r="B1558" s="52" t="s">
        <v>124</v>
      </c>
      <c r="C1558" s="50" t="s">
        <v>5961</v>
      </c>
      <c r="D1558" s="50">
        <f>DAX__2019_2020__33[[#This Row],[Open]]*(DAX__2019_2020__33[[#This Row],[Adj Close]]/DAX__2019_2020__33[[#This Row],[Close]])</f>
        <v>158.26292547346466</v>
      </c>
      <c r="E1558" s="50" t="s">
        <v>2326</v>
      </c>
      <c r="F1558" s="50" t="s">
        <v>5962</v>
      </c>
      <c r="G1558" s="50" t="s">
        <v>2326</v>
      </c>
      <c r="H1558" s="50" t="s">
        <v>5963</v>
      </c>
      <c r="I1558" s="50">
        <f>(DAX__2019_2020__33[[#This Row],[Adj Close]]-DAX__2019_2020__33[[#This Row],[Adj Open]])/DAX__2019_2020__33[[#This Row],[Adj Open]]</f>
        <v>1.0330578192234083E-2</v>
      </c>
      <c r="J1558" s="50">
        <f>DAX__2019_2020__33[[#This Row],[Adj Close]]-DAX__2019_2020__33[[#This Row],[Adj Open]]</f>
        <v>1.6349475265353419</v>
      </c>
      <c r="K1558" s="50">
        <v>1502347</v>
      </c>
    </row>
    <row r="1559" spans="1:11" x14ac:dyDescent="0.3">
      <c r="A1559" s="51" t="str">
        <f t="shared" si="28"/>
        <v>ALV.DE</v>
      </c>
      <c r="B1559" s="52" t="s">
        <v>125</v>
      </c>
      <c r="C1559" s="50" t="s">
        <v>2322</v>
      </c>
      <c r="D1559" s="50">
        <f>DAX__2019_2020__33[[#This Row],[Open]]*(DAX__2019_2020__33[[#This Row],[Adj Close]]/DAX__2019_2020__33[[#This Row],[Close]])</f>
        <v>160.38836265325125</v>
      </c>
      <c r="E1559" s="50" t="s">
        <v>5964</v>
      </c>
      <c r="F1559" s="50" t="s">
        <v>5965</v>
      </c>
      <c r="G1559" s="50" t="s">
        <v>5966</v>
      </c>
      <c r="H1559" s="50" t="s">
        <v>5967</v>
      </c>
      <c r="I1559" s="50">
        <f>(DAX__2019_2020__33[[#This Row],[Adj Close]]-DAX__2019_2020__33[[#This Row],[Adj Open]])/DAX__2019_2020__33[[#This Row],[Adj Open]]</f>
        <v>5.8103925455208283E-3</v>
      </c>
      <c r="J1559" s="50">
        <f>DAX__2019_2020__33[[#This Row],[Adj Close]]-DAX__2019_2020__33[[#This Row],[Adj Open]]</f>
        <v>0.93191934674874233</v>
      </c>
      <c r="K1559" s="50">
        <v>1294397</v>
      </c>
    </row>
    <row r="1560" spans="1:11" x14ac:dyDescent="0.3">
      <c r="A1560" s="51" t="str">
        <f t="shared" si="28"/>
        <v>ALV.DE</v>
      </c>
      <c r="B1560" s="52" t="s">
        <v>126</v>
      </c>
      <c r="C1560" s="50" t="s">
        <v>5968</v>
      </c>
      <c r="D1560" s="50">
        <f>DAX__2019_2020__33[[#This Row],[Open]]*(DAX__2019_2020__33[[#This Row],[Adj Close]]/DAX__2019_2020__33[[#This Row],[Close]])</f>
        <v>162.26854447296731</v>
      </c>
      <c r="E1560" s="50" t="s">
        <v>3394</v>
      </c>
      <c r="F1560" s="50" t="s">
        <v>5969</v>
      </c>
      <c r="G1560" s="50" t="s">
        <v>5970</v>
      </c>
      <c r="H1560" s="50" t="s">
        <v>5971</v>
      </c>
      <c r="I1560" s="50">
        <f>(DAX__2019_2020__33[[#This Row],[Adj Close]]-DAX__2019_2020__33[[#This Row],[Adj Open]])/DAX__2019_2020__33[[#This Row],[Adj Open]]</f>
        <v>-4.0302418136020863E-3</v>
      </c>
      <c r="J1560" s="50">
        <f>DAX__2019_2020__33[[#This Row],[Adj Close]]-DAX__2019_2020__33[[#This Row],[Adj Open]]</f>
        <v>-0.65398147296730258</v>
      </c>
      <c r="K1560" s="50">
        <v>936589</v>
      </c>
    </row>
    <row r="1561" spans="1:11" x14ac:dyDescent="0.3">
      <c r="A1561" s="51" t="str">
        <f t="shared" si="28"/>
        <v>ALV.DE</v>
      </c>
      <c r="B1561" s="52" t="s">
        <v>127</v>
      </c>
      <c r="C1561" s="50" t="s">
        <v>5972</v>
      </c>
      <c r="D1561" s="50">
        <f>DAX__2019_2020__33[[#This Row],[Open]]*(DAX__2019_2020__33[[#This Row],[Adj Close]]/DAX__2019_2020__33[[#This Row],[Close]])</f>
        <v>161.0259859390782</v>
      </c>
      <c r="E1561" s="50" t="s">
        <v>5973</v>
      </c>
      <c r="F1561" s="50" t="s">
        <v>5974</v>
      </c>
      <c r="G1561" s="50" t="s">
        <v>5975</v>
      </c>
      <c r="H1561" s="50" t="s">
        <v>5976</v>
      </c>
      <c r="I1561" s="50">
        <f>(DAX__2019_2020__33[[#This Row],[Adj Close]]-DAX__2019_2020__33[[#This Row],[Adj Open]])/DAX__2019_2020__33[[#This Row],[Adj Open]]</f>
        <v>5.8889380828294367E-3</v>
      </c>
      <c r="J1561" s="50">
        <f>DAX__2019_2020__33[[#This Row],[Adj Close]]-DAX__2019_2020__33[[#This Row],[Adj Open]]</f>
        <v>0.94827206092179495</v>
      </c>
      <c r="K1561" s="50">
        <v>1174943</v>
      </c>
    </row>
    <row r="1562" spans="1:11" x14ac:dyDescent="0.3">
      <c r="A1562" s="51" t="str">
        <f t="shared" si="28"/>
        <v>ALV.DE</v>
      </c>
      <c r="B1562" s="52" t="s">
        <v>128</v>
      </c>
      <c r="C1562" s="50" t="s">
        <v>2425</v>
      </c>
      <c r="D1562" s="50">
        <f>DAX__2019_2020__33[[#This Row],[Open]]*(DAX__2019_2020__33[[#This Row],[Adj Close]]/DAX__2019_2020__33[[#This Row],[Close]])</f>
        <v>161.69631902566425</v>
      </c>
      <c r="E1562" s="50" t="s">
        <v>5977</v>
      </c>
      <c r="F1562" s="50" t="s">
        <v>5978</v>
      </c>
      <c r="G1562" s="50" t="s">
        <v>5979</v>
      </c>
      <c r="H1562" s="50" t="s">
        <v>5980</v>
      </c>
      <c r="I1562" s="50">
        <f>(DAX__2019_2020__33[[#This Row],[Adj Close]]-DAX__2019_2020__33[[#This Row],[Adj Open]])/DAX__2019_2020__33[[#This Row],[Adj Open]]</f>
        <v>3.3367239129921079E-3</v>
      </c>
      <c r="J1562" s="50">
        <f>DAX__2019_2020__33[[#This Row],[Adj Close]]-DAX__2019_2020__33[[#This Row],[Adj Open]]</f>
        <v>0.53953597433573464</v>
      </c>
      <c r="K1562" s="50">
        <v>1003197</v>
      </c>
    </row>
    <row r="1563" spans="1:11" x14ac:dyDescent="0.3">
      <c r="A1563" s="51" t="str">
        <f t="shared" si="28"/>
        <v>ALV.DE</v>
      </c>
      <c r="B1563" s="52" t="s">
        <v>129</v>
      </c>
      <c r="C1563" s="50" t="s">
        <v>2330</v>
      </c>
      <c r="D1563" s="50">
        <f>DAX__2019_2020__33[[#This Row],[Open]]*(DAX__2019_2020__33[[#This Row],[Adj Close]]/DAX__2019_2020__33[[#This Row],[Close]])</f>
        <v>161.85980266297784</v>
      </c>
      <c r="E1563" s="50" t="s">
        <v>5981</v>
      </c>
      <c r="F1563" s="50" t="s">
        <v>5982</v>
      </c>
      <c r="G1563" s="50" t="s">
        <v>5983</v>
      </c>
      <c r="H1563" s="50" t="s">
        <v>5984</v>
      </c>
      <c r="I1563" s="50">
        <f>(DAX__2019_2020__33[[#This Row],[Adj Close]]-DAX__2019_2020__33[[#This Row],[Adj Open]])/DAX__2019_2020__33[[#This Row],[Adj Open]]</f>
        <v>-3.7373989898989331E-3</v>
      </c>
      <c r="J1563" s="50">
        <f>DAX__2019_2020__33[[#This Row],[Adj Close]]-DAX__2019_2020__33[[#This Row],[Adj Open]]</f>
        <v>-0.60493466297785403</v>
      </c>
      <c r="K1563" s="50">
        <v>1389685</v>
      </c>
    </row>
    <row r="1564" spans="1:11" x14ac:dyDescent="0.3">
      <c r="A1564" s="51" t="str">
        <f t="shared" si="28"/>
        <v>ALV.DE</v>
      </c>
      <c r="B1564" s="52" t="s">
        <v>130</v>
      </c>
      <c r="C1564" s="50" t="s">
        <v>5985</v>
      </c>
      <c r="D1564" s="50">
        <f>DAX__2019_2020__33[[#This Row],[Open]]*(DAX__2019_2020__33[[#This Row],[Adj Close]]/DAX__2019_2020__33[[#This Row],[Close]])</f>
        <v>160.20852502935591</v>
      </c>
      <c r="E1564" s="50" t="s">
        <v>5986</v>
      </c>
      <c r="F1564" s="50" t="s">
        <v>5987</v>
      </c>
      <c r="G1564" s="50" t="s">
        <v>5988</v>
      </c>
      <c r="H1564" s="50" t="s">
        <v>5989</v>
      </c>
      <c r="I1564" s="50">
        <f>(DAX__2019_2020__33[[#This Row],[Adj Close]]-DAX__2019_2020__33[[#This Row],[Adj Open]])/DAX__2019_2020__33[[#This Row],[Adj Open]]</f>
        <v>-5.1021023594669066E-4</v>
      </c>
      <c r="J1564" s="50">
        <f>DAX__2019_2020__33[[#This Row],[Adj Close]]-DAX__2019_2020__33[[#This Row],[Adj Open]]</f>
        <v>-8.1740029355898969E-2</v>
      </c>
      <c r="K1564" s="50">
        <v>1136780</v>
      </c>
    </row>
    <row r="1565" spans="1:11" x14ac:dyDescent="0.3">
      <c r="A1565" s="51" t="str">
        <f t="shared" si="28"/>
        <v>ALV.DE</v>
      </c>
      <c r="B1565" s="52" t="s">
        <v>131</v>
      </c>
      <c r="C1565" s="50" t="s">
        <v>5990</v>
      </c>
      <c r="D1565" s="50">
        <f>DAX__2019_2020__33[[#This Row],[Open]]*(DAX__2019_2020__33[[#This Row],[Adj Close]]/DAX__2019_2020__33[[#This Row],[Close]])</f>
        <v>160.60090718012802</v>
      </c>
      <c r="E1565" s="50" t="s">
        <v>5991</v>
      </c>
      <c r="F1565" s="50" t="s">
        <v>5992</v>
      </c>
      <c r="G1565" s="50" t="s">
        <v>5993</v>
      </c>
      <c r="H1565" s="50" t="s">
        <v>5994</v>
      </c>
      <c r="I1565" s="50">
        <f>(DAX__2019_2020__33[[#This Row],[Adj Close]]-DAX__2019_2020__33[[#This Row],[Adj Open]])/DAX__2019_2020__33[[#This Row],[Adj Open]]</f>
        <v>1.7306117677172413E-3</v>
      </c>
      <c r="J1565" s="50">
        <f>DAX__2019_2020__33[[#This Row],[Adj Close]]-DAX__2019_2020__33[[#This Row],[Adj Open]]</f>
        <v>0.27793781987199395</v>
      </c>
      <c r="K1565" s="50">
        <v>829429</v>
      </c>
    </row>
    <row r="1566" spans="1:11" x14ac:dyDescent="0.3">
      <c r="A1566" s="51" t="str">
        <f t="shared" si="28"/>
        <v>ALV.DE</v>
      </c>
      <c r="B1566" s="52" t="s">
        <v>132</v>
      </c>
      <c r="C1566" s="50" t="s">
        <v>5995</v>
      </c>
      <c r="D1566" s="50">
        <f>DAX__2019_2020__33[[#This Row],[Open]]*(DAX__2019_2020__33[[#This Row],[Adj Close]]/DAX__2019_2020__33[[#This Row],[Close]])</f>
        <v>161.99061472457623</v>
      </c>
      <c r="E1566" s="50" t="s">
        <v>5996</v>
      </c>
      <c r="F1566" s="50" t="s">
        <v>5982</v>
      </c>
      <c r="G1566" s="50" t="s">
        <v>5997</v>
      </c>
      <c r="H1566" s="50" t="s">
        <v>5998</v>
      </c>
      <c r="I1566" s="50">
        <f>(DAX__2019_2020__33[[#This Row],[Adj Close]]-DAX__2019_2020__33[[#This Row],[Adj Open]])/DAX__2019_2020__33[[#This Row],[Adj Open]]</f>
        <v>-7.5696405415898839E-3</v>
      </c>
      <c r="J1566" s="50">
        <f>DAX__2019_2020__33[[#This Row],[Adj Close]]-DAX__2019_2020__33[[#This Row],[Adj Open]]</f>
        <v>-1.2262107245762195</v>
      </c>
      <c r="K1566" s="50">
        <v>1088734</v>
      </c>
    </row>
    <row r="1567" spans="1:11" x14ac:dyDescent="0.3">
      <c r="A1567" s="51" t="str">
        <f t="shared" si="28"/>
        <v>ALV.DE</v>
      </c>
      <c r="B1567" s="52" t="s">
        <v>133</v>
      </c>
      <c r="C1567" s="50" t="s">
        <v>5999</v>
      </c>
      <c r="D1567" s="50">
        <f>DAX__2019_2020__33[[#This Row],[Open]]*(DAX__2019_2020__33[[#This Row],[Adj Close]]/DAX__2019_2020__33[[#This Row],[Close]])</f>
        <v>160.68264402880325</v>
      </c>
      <c r="E1567" s="50" t="s">
        <v>6000</v>
      </c>
      <c r="F1567" s="50" t="s">
        <v>5999</v>
      </c>
      <c r="G1567" s="50" t="s">
        <v>6001</v>
      </c>
      <c r="H1567" s="50" t="s">
        <v>6002</v>
      </c>
      <c r="I1567" s="50">
        <f>(DAX__2019_2020__33[[#This Row],[Adj Close]]-DAX__2019_2020__33[[#This Row],[Adj Open]])/DAX__2019_2020__33[[#This Row],[Adj Open]]</f>
        <v>9.5645300118489766E-3</v>
      </c>
      <c r="J1567" s="50">
        <f>DAX__2019_2020__33[[#This Row],[Adj Close]]-DAX__2019_2020__33[[#This Row],[Adj Open]]</f>
        <v>1.5368539711967344</v>
      </c>
      <c r="K1567" s="50">
        <v>994105</v>
      </c>
    </row>
    <row r="1568" spans="1:11" x14ac:dyDescent="0.3">
      <c r="A1568" s="51" t="str">
        <f t="shared" si="28"/>
        <v>ALV.DE</v>
      </c>
      <c r="B1568" s="52" t="s">
        <v>134</v>
      </c>
      <c r="C1568" s="50" t="s">
        <v>6003</v>
      </c>
      <c r="D1568" s="50">
        <f>DAX__2019_2020__33[[#This Row],[Open]]*(DAX__2019_2020__33[[#This Row],[Adj Close]]/DAX__2019_2020__33[[#This Row],[Close]])</f>
        <v>162.51379507369901</v>
      </c>
      <c r="E1568" s="50" t="s">
        <v>6004</v>
      </c>
      <c r="F1568" s="50" t="s">
        <v>5979</v>
      </c>
      <c r="G1568" s="50" t="s">
        <v>2389</v>
      </c>
      <c r="H1568" s="50" t="s">
        <v>6005</v>
      </c>
      <c r="I1568" s="50">
        <f>(DAX__2019_2020__33[[#This Row],[Adj Close]]-DAX__2019_2020__33[[#This Row],[Adj Open]])/DAX__2019_2020__33[[#This Row],[Adj Open]]</f>
        <v>3.0180633347374778E-3</v>
      </c>
      <c r="J1568" s="50">
        <f>DAX__2019_2020__33[[#This Row],[Adj Close]]-DAX__2019_2020__33[[#This Row],[Adj Open]]</f>
        <v>0.49047692630097117</v>
      </c>
      <c r="K1568" s="50">
        <v>1135886</v>
      </c>
    </row>
    <row r="1569" spans="1:11" x14ac:dyDescent="0.3">
      <c r="A1569" s="51" t="str">
        <f t="shared" si="28"/>
        <v>ALV.DE</v>
      </c>
      <c r="B1569" s="52" t="s">
        <v>135</v>
      </c>
      <c r="C1569" s="50" t="s">
        <v>2344</v>
      </c>
      <c r="D1569" s="50">
        <f>DAX__2019_2020__33[[#This Row],[Open]]*(DAX__2019_2020__33[[#This Row],[Adj Close]]/DAX__2019_2020__33[[#This Row],[Close]])</f>
        <v>163.49476247371118</v>
      </c>
      <c r="E1569" s="50" t="s">
        <v>2372</v>
      </c>
      <c r="F1569" s="50" t="s">
        <v>6006</v>
      </c>
      <c r="G1569" s="50" t="s">
        <v>6007</v>
      </c>
      <c r="H1569" s="50" t="s">
        <v>6008</v>
      </c>
      <c r="I1569" s="50">
        <f>(DAX__2019_2020__33[[#This Row],[Adj Close]]-DAX__2019_2020__33[[#This Row],[Adj Open]])/DAX__2019_2020__33[[#This Row],[Adj Open]]</f>
        <v>4.4999699999999218E-3</v>
      </c>
      <c r="J1569" s="50">
        <f>DAX__2019_2020__33[[#This Row],[Adj Close]]-DAX__2019_2020__33[[#This Row],[Adj Open]]</f>
        <v>0.73572152628881327</v>
      </c>
      <c r="K1569" s="50">
        <v>3077103</v>
      </c>
    </row>
    <row r="1570" spans="1:11" x14ac:dyDescent="0.3">
      <c r="A1570" s="51" t="str">
        <f t="shared" si="28"/>
        <v>ALV.DE</v>
      </c>
      <c r="B1570" s="52" t="s">
        <v>136</v>
      </c>
      <c r="C1570" s="50" t="s">
        <v>6009</v>
      </c>
      <c r="D1570" s="50">
        <f>DAX__2019_2020__33[[#This Row],[Open]]*(DAX__2019_2020__33[[#This Row],[Adj Close]]/DAX__2019_2020__33[[#This Row],[Close]])</f>
        <v>162.69365056940066</v>
      </c>
      <c r="E1570" s="50" t="s">
        <v>6010</v>
      </c>
      <c r="F1570" s="50" t="s">
        <v>6011</v>
      </c>
      <c r="G1570" s="50" t="s">
        <v>2339</v>
      </c>
      <c r="H1570" s="50" t="s">
        <v>6012</v>
      </c>
      <c r="I1570" s="50">
        <f>(DAX__2019_2020__33[[#This Row],[Adj Close]]-DAX__2019_2020__33[[#This Row],[Adj Open]])/DAX__2019_2020__33[[#This Row],[Adj Open]]</f>
        <v>5.9290170650382274E-3</v>
      </c>
      <c r="J1570" s="50">
        <f>DAX__2019_2020__33[[#This Row],[Adj Close]]-DAX__2019_2020__33[[#This Row],[Adj Open]]</f>
        <v>0.96461343059934279</v>
      </c>
      <c r="K1570" s="50">
        <v>1120315</v>
      </c>
    </row>
    <row r="1571" spans="1:11" x14ac:dyDescent="0.3">
      <c r="A1571" s="51" t="str">
        <f t="shared" si="28"/>
        <v>ALV.DE</v>
      </c>
      <c r="B1571" s="52" t="s">
        <v>137</v>
      </c>
      <c r="C1571" s="50" t="s">
        <v>6013</v>
      </c>
      <c r="D1571" s="50">
        <f>DAX__2019_2020__33[[#This Row],[Open]]*(DAX__2019_2020__33[[#This Row],[Adj Close]]/DAX__2019_2020__33[[#This Row],[Close]])</f>
        <v>163.78089243602531</v>
      </c>
      <c r="E1571" s="50" t="s">
        <v>2409</v>
      </c>
      <c r="F1571" s="50" t="s">
        <v>2344</v>
      </c>
      <c r="G1571" s="50" t="s">
        <v>2339</v>
      </c>
      <c r="H1571" s="50" t="s">
        <v>6012</v>
      </c>
      <c r="I1571" s="50">
        <f>(DAX__2019_2020__33[[#This Row],[Adj Close]]-DAX__2019_2020__33[[#This Row],[Adj Open]])/DAX__2019_2020__33[[#This Row],[Adj Open]]</f>
        <v>-7.4873469182743034E-4</v>
      </c>
      <c r="J1571" s="50">
        <f>DAX__2019_2020__33[[#This Row],[Adj Close]]-DAX__2019_2020__33[[#This Row],[Adj Open]]</f>
        <v>-0.12262843602530893</v>
      </c>
      <c r="K1571" s="50">
        <v>880220</v>
      </c>
    </row>
    <row r="1572" spans="1:11" x14ac:dyDescent="0.3">
      <c r="A1572" s="51" t="str">
        <f t="shared" si="28"/>
        <v>ALV.DE</v>
      </c>
      <c r="B1572" s="52" t="s">
        <v>138</v>
      </c>
      <c r="C1572" s="50" t="s">
        <v>6014</v>
      </c>
      <c r="D1572" s="50">
        <f>DAX__2019_2020__33[[#This Row],[Open]]*(DAX__2019_2020__33[[#This Row],[Adj Close]]/DAX__2019_2020__33[[#This Row],[Close]])</f>
        <v>163.9443633022037</v>
      </c>
      <c r="E1572" s="50" t="s">
        <v>3349</v>
      </c>
      <c r="F1572" s="50" t="s">
        <v>6015</v>
      </c>
      <c r="G1572" s="50" t="s">
        <v>6015</v>
      </c>
      <c r="H1572" s="50" t="s">
        <v>6016</v>
      </c>
      <c r="I1572" s="50">
        <f>(DAX__2019_2020__33[[#This Row],[Adj Close]]-DAX__2019_2020__33[[#This Row],[Adj Open]])/DAX__2019_2020__33[[#This Row],[Adj Open]]</f>
        <v>-8.1276737752031883E-3</v>
      </c>
      <c r="J1572" s="50">
        <f>DAX__2019_2020__33[[#This Row],[Adj Close]]-DAX__2019_2020__33[[#This Row],[Adj Open]]</f>
        <v>-1.332486302203705</v>
      </c>
      <c r="K1572" s="50">
        <v>1034069</v>
      </c>
    </row>
    <row r="1573" spans="1:11" x14ac:dyDescent="0.3">
      <c r="A1573" s="51" t="str">
        <f t="shared" si="28"/>
        <v>ALV.DE</v>
      </c>
      <c r="B1573" s="52" t="s">
        <v>139</v>
      </c>
      <c r="C1573" s="50" t="s">
        <v>5968</v>
      </c>
      <c r="D1573" s="50">
        <f>DAX__2019_2020__33[[#This Row],[Open]]*(DAX__2019_2020__33[[#This Row],[Adj Close]]/DAX__2019_2020__33[[#This Row],[Close]])</f>
        <v>162.26854810032617</v>
      </c>
      <c r="E1573" s="50" t="s">
        <v>6017</v>
      </c>
      <c r="F1573" s="50" t="s">
        <v>2316</v>
      </c>
      <c r="G1573" s="50" t="s">
        <v>2332</v>
      </c>
      <c r="H1573" s="50" t="s">
        <v>6018</v>
      </c>
      <c r="I1573" s="50">
        <f>(DAX__2019_2020__33[[#This Row],[Adj Close]]-DAX__2019_2020__33[[#This Row],[Adj Open]])/DAX__2019_2020__33[[#This Row],[Adj Open]]</f>
        <v>-6.0453249370277275E-3</v>
      </c>
      <c r="J1573" s="50">
        <f>DAX__2019_2020__33[[#This Row],[Adj Close]]-DAX__2019_2020__33[[#This Row],[Adj Open]]</f>
        <v>-0.98096610032618514</v>
      </c>
      <c r="K1573" s="50">
        <v>1257036</v>
      </c>
    </row>
    <row r="1574" spans="1:11" x14ac:dyDescent="0.3">
      <c r="A1574" s="51" t="str">
        <f t="shared" si="28"/>
        <v>ALV.DE</v>
      </c>
      <c r="B1574" s="52" t="s">
        <v>140</v>
      </c>
      <c r="C1574" s="50" t="s">
        <v>6019</v>
      </c>
      <c r="D1574" s="50">
        <f>DAX__2019_2020__33[[#This Row],[Open]]*(DAX__2019_2020__33[[#This Row],[Adj Close]]/DAX__2019_2020__33[[#This Row],[Close]])</f>
        <v>161.79440215346858</v>
      </c>
      <c r="E1574" s="50" t="s">
        <v>6020</v>
      </c>
      <c r="F1574" s="50" t="s">
        <v>6021</v>
      </c>
      <c r="G1574" s="50" t="s">
        <v>6022</v>
      </c>
      <c r="H1574" s="50" t="s">
        <v>6023</v>
      </c>
      <c r="I1574" s="50">
        <f>(DAX__2019_2020__33[[#This Row],[Adj Close]]-DAX__2019_2020__33[[#This Row],[Adj Open]])/DAX__2019_2020__33[[#This Row],[Adj Open]]</f>
        <v>-7.9830336295778469E-3</v>
      </c>
      <c r="J1574" s="50">
        <f>DAX__2019_2020__33[[#This Row],[Adj Close]]-DAX__2019_2020__33[[#This Row],[Adj Open]]</f>
        <v>-1.2916101534685822</v>
      </c>
      <c r="K1574" s="50">
        <v>1461781</v>
      </c>
    </row>
    <row r="1575" spans="1:11" x14ac:dyDescent="0.3">
      <c r="A1575" s="51" t="str">
        <f t="shared" si="28"/>
        <v>ALV.DE</v>
      </c>
      <c r="B1575" s="52" t="s">
        <v>141</v>
      </c>
      <c r="C1575" s="50" t="s">
        <v>5957</v>
      </c>
      <c r="D1575" s="50">
        <f>DAX__2019_2020__33[[#This Row],[Open]]*(DAX__2019_2020__33[[#This Row],[Adj Close]]/DAX__2019_2020__33[[#This Row],[Close]])</f>
        <v>159.42375357882125</v>
      </c>
      <c r="E1575" s="50" t="s">
        <v>6024</v>
      </c>
      <c r="F1575" s="50" t="s">
        <v>6025</v>
      </c>
      <c r="G1575" s="50" t="s">
        <v>2322</v>
      </c>
      <c r="H1575" s="50" t="s">
        <v>6026</v>
      </c>
      <c r="I1575" s="50">
        <f>(DAX__2019_2020__33[[#This Row],[Adj Close]]-DAX__2019_2020__33[[#This Row],[Adj Open]])/DAX__2019_2020__33[[#This Row],[Adj Open]]</f>
        <v>6.0506254527611658E-3</v>
      </c>
      <c r="J1575" s="50">
        <f>DAX__2019_2020__33[[#This Row],[Adj Close]]-DAX__2019_2020__33[[#This Row],[Adj Open]]</f>
        <v>0.96461342117873983</v>
      </c>
      <c r="K1575" s="50">
        <v>903803</v>
      </c>
    </row>
    <row r="1576" spans="1:11" x14ac:dyDescent="0.3">
      <c r="A1576" s="51" t="str">
        <f t="shared" si="28"/>
        <v>ALV.DE</v>
      </c>
      <c r="B1576" s="52" t="s">
        <v>142</v>
      </c>
      <c r="C1576" s="50" t="s">
        <v>6027</v>
      </c>
      <c r="D1576" s="50">
        <f>DAX__2019_2020__33[[#This Row],[Open]]*(DAX__2019_2020__33[[#This Row],[Adj Close]]/DAX__2019_2020__33[[#This Row],[Close]])</f>
        <v>160.89520298413274</v>
      </c>
      <c r="E1576" s="50" t="s">
        <v>5996</v>
      </c>
      <c r="F1576" s="50" t="s">
        <v>6021</v>
      </c>
      <c r="G1576" s="50" t="s">
        <v>6028</v>
      </c>
      <c r="H1576" s="50" t="s">
        <v>6029</v>
      </c>
      <c r="I1576" s="50">
        <f>(DAX__2019_2020__33[[#This Row],[Adj Close]]-DAX__2019_2020__33[[#This Row],[Adj Open]])/DAX__2019_2020__33[[#This Row],[Adj Open]]</f>
        <v>3.8613706583193528E-3</v>
      </c>
      <c r="J1576" s="50">
        <f>DAX__2019_2020__33[[#This Row],[Adj Close]]-DAX__2019_2020__33[[#This Row],[Adj Open]]</f>
        <v>0.62127601586726655</v>
      </c>
      <c r="K1576" s="50">
        <v>951406</v>
      </c>
    </row>
    <row r="1577" spans="1:11" x14ac:dyDescent="0.3">
      <c r="A1577" s="51" t="str">
        <f t="shared" si="28"/>
        <v>ALV.DE</v>
      </c>
      <c r="B1577" s="52" t="s">
        <v>143</v>
      </c>
      <c r="C1577" s="50" t="s">
        <v>6030</v>
      </c>
      <c r="D1577" s="50">
        <f>DAX__2019_2020__33[[#This Row],[Open]]*(DAX__2019_2020__33[[#This Row],[Adj Close]]/DAX__2019_2020__33[[#This Row],[Close]])</f>
        <v>161.22217329444342</v>
      </c>
      <c r="E1577" s="50" t="s">
        <v>6006</v>
      </c>
      <c r="F1577" s="50" t="s">
        <v>6031</v>
      </c>
      <c r="G1577" s="50" t="s">
        <v>2330</v>
      </c>
      <c r="H1577" s="50" t="s">
        <v>6032</v>
      </c>
      <c r="I1577" s="50">
        <f>(DAX__2019_2020__33[[#This Row],[Adj Close]]-DAX__2019_2020__33[[#This Row],[Adj Open]])/DAX__2019_2020__33[[#This Row],[Adj Open]]</f>
        <v>3.9549690500205893E-3</v>
      </c>
      <c r="J1577" s="50">
        <f>DAX__2019_2020__33[[#This Row],[Adj Close]]-DAX__2019_2020__33[[#This Row],[Adj Open]]</f>
        <v>0.63762870555657969</v>
      </c>
      <c r="K1577" s="50">
        <v>1071574</v>
      </c>
    </row>
    <row r="1578" spans="1:11" x14ac:dyDescent="0.3">
      <c r="A1578" s="51" t="str">
        <f t="shared" si="28"/>
        <v>ALV.DE</v>
      </c>
      <c r="B1578" s="52" t="s">
        <v>144</v>
      </c>
      <c r="C1578" s="50" t="s">
        <v>5970</v>
      </c>
      <c r="D1578" s="50">
        <f>DAX__2019_2020__33[[#This Row],[Open]]*(DAX__2019_2020__33[[#This Row],[Adj Close]]/DAX__2019_2020__33[[#This Row],[Close]])</f>
        <v>161.61456209311592</v>
      </c>
      <c r="E1578" s="50" t="s">
        <v>6009</v>
      </c>
      <c r="F1578" s="50" t="s">
        <v>5972</v>
      </c>
      <c r="G1578" s="50" t="s">
        <v>6033</v>
      </c>
      <c r="H1578" s="50" t="s">
        <v>6034</v>
      </c>
      <c r="I1578" s="50">
        <f>(DAX__2019_2020__33[[#This Row],[Adj Close]]-DAX__2019_2020__33[[#This Row],[Adj Open]])/DAX__2019_2020__33[[#This Row],[Adj Open]]</f>
        <v>-1.3150986542502948E-3</v>
      </c>
      <c r="J1578" s="50">
        <f>DAX__2019_2020__33[[#This Row],[Adj Close]]-DAX__2019_2020__33[[#This Row],[Adj Open]]</f>
        <v>-0.21253909311590746</v>
      </c>
      <c r="K1578" s="50">
        <v>845995</v>
      </c>
    </row>
    <row r="1579" spans="1:11" x14ac:dyDescent="0.3">
      <c r="A1579" s="51" t="str">
        <f t="shared" si="28"/>
        <v>ALV.DE</v>
      </c>
      <c r="B1579" s="52" t="s">
        <v>145</v>
      </c>
      <c r="C1579" s="50" t="s">
        <v>2341</v>
      </c>
      <c r="D1579" s="50">
        <f>DAX__2019_2020__33[[#This Row],[Open]]*(DAX__2019_2020__33[[#This Row],[Adj Close]]/DAX__2019_2020__33[[#This Row],[Close]])</f>
        <v>161.94155944307926</v>
      </c>
      <c r="E1579" s="50" t="s">
        <v>6035</v>
      </c>
      <c r="F1579" s="50" t="s">
        <v>6036</v>
      </c>
      <c r="G1579" s="50" t="s">
        <v>6037</v>
      </c>
      <c r="H1579" s="50" t="s">
        <v>6038</v>
      </c>
      <c r="I1579" s="50">
        <f>(DAX__2019_2020__33[[#This Row],[Adj Close]]-DAX__2019_2020__33[[#This Row],[Adj Open]])/DAX__2019_2020__33[[#This Row],[Adj Open]]</f>
        <v>9.0859664082988244E-4</v>
      </c>
      <c r="J1579" s="50">
        <f>DAX__2019_2020__33[[#This Row],[Adj Close]]-DAX__2019_2020__33[[#This Row],[Adj Open]]</f>
        <v>0.14713955692073455</v>
      </c>
      <c r="K1579" s="50">
        <v>1253194</v>
      </c>
    </row>
    <row r="1580" spans="1:11" x14ac:dyDescent="0.3">
      <c r="A1580" s="51" t="str">
        <f t="shared" si="28"/>
        <v>ALV.DE</v>
      </c>
      <c r="B1580" s="52" t="s">
        <v>146</v>
      </c>
      <c r="C1580" s="50" t="s">
        <v>2344</v>
      </c>
      <c r="D1580" s="50">
        <f>DAX__2019_2020__33[[#This Row],[Open]]*(DAX__2019_2020__33[[#This Row],[Adj Close]]/DAX__2019_2020__33[[#This Row],[Close]])</f>
        <v>163.49477079629119</v>
      </c>
      <c r="E1580" s="50" t="s">
        <v>6039</v>
      </c>
      <c r="F1580" s="50" t="s">
        <v>6040</v>
      </c>
      <c r="G1580" s="50" t="s">
        <v>6041</v>
      </c>
      <c r="H1580" s="50" t="s">
        <v>6042</v>
      </c>
      <c r="I1580" s="50">
        <f>(DAX__2019_2020__33[[#This Row],[Adj Close]]-DAX__2019_2020__33[[#This Row],[Adj Open]])/DAX__2019_2020__33[[#This Row],[Adj Open]]</f>
        <v>-2.9998999999999982E-4</v>
      </c>
      <c r="J1580" s="50">
        <f>DAX__2019_2020__33[[#This Row],[Adj Close]]-DAX__2019_2020__33[[#This Row],[Adj Open]]</f>
        <v>-4.9046796291179362E-2</v>
      </c>
      <c r="K1580" s="50">
        <v>1056008</v>
      </c>
    </row>
    <row r="1581" spans="1:11" x14ac:dyDescent="0.3">
      <c r="A1581" s="51" t="str">
        <f t="shared" ref="A1581:A1644" si="29">"ALV.DE"</f>
        <v>ALV.DE</v>
      </c>
      <c r="B1581" s="52" t="s">
        <v>147</v>
      </c>
      <c r="C1581" s="50" t="s">
        <v>6043</v>
      </c>
      <c r="D1581" s="50">
        <f>DAX__2019_2020__33[[#This Row],[Open]]*(DAX__2019_2020__33[[#This Row],[Adj Close]]/DAX__2019_2020__33[[#This Row],[Close]])</f>
        <v>163.33127677048739</v>
      </c>
      <c r="E1581" s="50" t="s">
        <v>6044</v>
      </c>
      <c r="F1581" s="50" t="s">
        <v>6045</v>
      </c>
      <c r="G1581" s="50" t="s">
        <v>6046</v>
      </c>
      <c r="H1581" s="50" t="s">
        <v>6047</v>
      </c>
      <c r="I1581" s="50">
        <f>(DAX__2019_2020__33[[#This Row],[Adj Close]]-DAX__2019_2020__33[[#This Row],[Adj Open]])/DAX__2019_2020__33[[#This Row],[Adj Open]]</f>
        <v>8.7587586272459498E-3</v>
      </c>
      <c r="J1581" s="50">
        <f>DAX__2019_2020__33[[#This Row],[Adj Close]]-DAX__2019_2020__33[[#This Row],[Adj Open]]</f>
        <v>1.4305792295126025</v>
      </c>
      <c r="K1581" s="50">
        <v>950273</v>
      </c>
    </row>
    <row r="1582" spans="1:11" x14ac:dyDescent="0.3">
      <c r="A1582" s="51" t="str">
        <f t="shared" si="29"/>
        <v>ALV.DE</v>
      </c>
      <c r="B1582" s="52" t="s">
        <v>148</v>
      </c>
      <c r="C1582" s="50" t="s">
        <v>6048</v>
      </c>
      <c r="D1582" s="50">
        <f>DAX__2019_2020__33[[#This Row],[Open]]*(DAX__2019_2020__33[[#This Row],[Adj Close]]/DAX__2019_2020__33[[#This Row],[Close]])</f>
        <v>165.82456406584785</v>
      </c>
      <c r="E1582" s="50" t="s">
        <v>6049</v>
      </c>
      <c r="F1582" s="50" t="s">
        <v>3473</v>
      </c>
      <c r="G1582" s="50" t="s">
        <v>6049</v>
      </c>
      <c r="H1582" s="50" t="s">
        <v>6050</v>
      </c>
      <c r="I1582" s="50">
        <f>(DAX__2019_2020__33[[#This Row],[Adj Close]]-DAX__2019_2020__33[[#This Row],[Adj Open]])/DAX__2019_2020__33[[#This Row],[Adj Open]]</f>
        <v>1.3556814979832956E-2</v>
      </c>
      <c r="J1582" s="50">
        <f>DAX__2019_2020__33[[#This Row],[Adj Close]]-DAX__2019_2020__33[[#This Row],[Adj Open]]</f>
        <v>2.248052934152156</v>
      </c>
      <c r="K1582" s="50">
        <v>1358741</v>
      </c>
    </row>
    <row r="1583" spans="1:11" x14ac:dyDescent="0.3">
      <c r="A1583" s="51" t="str">
        <f t="shared" si="29"/>
        <v>ALV.DE</v>
      </c>
      <c r="B1583" s="52" t="s">
        <v>149</v>
      </c>
      <c r="C1583" s="50" t="s">
        <v>6051</v>
      </c>
      <c r="D1583" s="50">
        <f>DAX__2019_2020__33[[#This Row],[Open]]*(DAX__2019_2020__33[[#This Row],[Adj Close]]/DAX__2019_2020__33[[#This Row],[Close]])</f>
        <v>167.86824875595863</v>
      </c>
      <c r="E1583" s="50" t="s">
        <v>3466</v>
      </c>
      <c r="F1583" s="50" t="s">
        <v>2371</v>
      </c>
      <c r="G1583" s="50" t="s">
        <v>3466</v>
      </c>
      <c r="H1583" s="50" t="s">
        <v>6052</v>
      </c>
      <c r="I1583" s="50">
        <f>(DAX__2019_2020__33[[#This Row],[Adj Close]]-DAX__2019_2020__33[[#This Row],[Adj Open]])/DAX__2019_2020__33[[#This Row],[Adj Open]]</f>
        <v>6.0871680714731299E-3</v>
      </c>
      <c r="J1583" s="50">
        <f>DAX__2019_2020__33[[#This Row],[Adj Close]]-DAX__2019_2020__33[[#This Row],[Adj Open]]</f>
        <v>1.0218422440413804</v>
      </c>
      <c r="K1583" s="50">
        <v>982965</v>
      </c>
    </row>
    <row r="1584" spans="1:11" x14ac:dyDescent="0.3">
      <c r="A1584" s="51" t="str">
        <f t="shared" si="29"/>
        <v>ALV.DE</v>
      </c>
      <c r="B1584" s="52" t="s">
        <v>150</v>
      </c>
      <c r="C1584" s="50" t="s">
        <v>6053</v>
      </c>
      <c r="D1584" s="50">
        <f>DAX__2019_2020__33[[#This Row],[Open]]*(DAX__2019_2020__33[[#This Row],[Adj Close]]/DAX__2019_2020__33[[#This Row],[Close]])</f>
        <v>169.09445944880829</v>
      </c>
      <c r="E1584" s="50" t="s">
        <v>6054</v>
      </c>
      <c r="F1584" s="50" t="s">
        <v>6055</v>
      </c>
      <c r="G1584" s="50" t="s">
        <v>3466</v>
      </c>
      <c r="H1584" s="50" t="s">
        <v>6052</v>
      </c>
      <c r="I1584" s="50">
        <f>(DAX__2019_2020__33[[#This Row],[Adj Close]]-DAX__2019_2020__33[[#This Row],[Adj Open]])/DAX__2019_2020__33[[#This Row],[Adj Open]]</f>
        <v>-1.208605234461584E-3</v>
      </c>
      <c r="J1584" s="50">
        <f>DAX__2019_2020__33[[#This Row],[Adj Close]]-DAX__2019_2020__33[[#This Row],[Adj Open]]</f>
        <v>-0.20436844880828176</v>
      </c>
      <c r="K1584" s="50">
        <v>849957</v>
      </c>
    </row>
    <row r="1585" spans="1:11" x14ac:dyDescent="0.3">
      <c r="A1585" s="51" t="str">
        <f t="shared" si="29"/>
        <v>ALV.DE</v>
      </c>
      <c r="B1585" s="52" t="s">
        <v>151</v>
      </c>
      <c r="C1585" s="50" t="s">
        <v>2350</v>
      </c>
      <c r="D1585" s="50">
        <f>DAX__2019_2020__33[[#This Row],[Open]]*(DAX__2019_2020__33[[#This Row],[Adj Close]]/DAX__2019_2020__33[[#This Row],[Close]])</f>
        <v>168.3996082005728</v>
      </c>
      <c r="E1585" s="50" t="s">
        <v>6056</v>
      </c>
      <c r="F1585" s="50" t="s">
        <v>3447</v>
      </c>
      <c r="G1585" s="50" t="s">
        <v>3447</v>
      </c>
      <c r="H1585" s="50" t="s">
        <v>6057</v>
      </c>
      <c r="I1585" s="50">
        <f>(DAX__2019_2020__33[[#This Row],[Adj Close]]-DAX__2019_2020__33[[#This Row],[Adj Open]])/DAX__2019_2020__33[[#This Row],[Adj Open]]</f>
        <v>-2.9126504854369815E-3</v>
      </c>
      <c r="J1585" s="50">
        <f>DAX__2019_2020__33[[#This Row],[Adj Close]]-DAX__2019_2020__33[[#This Row],[Adj Open]]</f>
        <v>-0.49048920057279588</v>
      </c>
      <c r="K1585" s="50">
        <v>989792</v>
      </c>
    </row>
    <row r="1586" spans="1:11" x14ac:dyDescent="0.3">
      <c r="A1586" s="51" t="str">
        <f t="shared" si="29"/>
        <v>ALV.DE</v>
      </c>
      <c r="B1586" s="52" t="s">
        <v>152</v>
      </c>
      <c r="C1586" s="50" t="s">
        <v>2383</v>
      </c>
      <c r="D1586" s="50">
        <f>DAX__2019_2020__33[[#This Row],[Open]]*(DAX__2019_2020__33[[#This Row],[Adj Close]]/DAX__2019_2020__33[[#This Row],[Close]])</f>
        <v>167.82737153077886</v>
      </c>
      <c r="E1586" s="50" t="s">
        <v>2361</v>
      </c>
      <c r="F1586" s="50" t="s">
        <v>6058</v>
      </c>
      <c r="G1586" s="50" t="s">
        <v>6059</v>
      </c>
      <c r="H1586" s="50" t="s">
        <v>6060</v>
      </c>
      <c r="I1586" s="50">
        <f>(DAX__2019_2020__33[[#This Row],[Adj Close]]-DAX__2019_2020__33[[#This Row],[Adj Open]])/DAX__2019_2020__33[[#This Row],[Adj Open]]</f>
        <v>1.7047783482009465E-3</v>
      </c>
      <c r="J1586" s="50">
        <f>DAX__2019_2020__33[[#This Row],[Adj Close]]-DAX__2019_2020__33[[#This Row],[Adj Open]]</f>
        <v>0.28610846922114774</v>
      </c>
      <c r="K1586" s="50">
        <v>994191</v>
      </c>
    </row>
    <row r="1587" spans="1:11" x14ac:dyDescent="0.3">
      <c r="A1587" s="51" t="str">
        <f t="shared" si="29"/>
        <v>ALV.DE</v>
      </c>
      <c r="B1587" s="52" t="s">
        <v>153</v>
      </c>
      <c r="C1587" s="50" t="s">
        <v>3400</v>
      </c>
      <c r="D1587" s="50">
        <f>DAX__2019_2020__33[[#This Row],[Open]]*(DAX__2019_2020__33[[#This Row],[Adj Close]]/DAX__2019_2020__33[[#This Row],[Close]])</f>
        <v>168.6448416979419</v>
      </c>
      <c r="E1587" s="50" t="s">
        <v>2490</v>
      </c>
      <c r="F1587" s="50" t="s">
        <v>6061</v>
      </c>
      <c r="G1587" s="50" t="s">
        <v>2382</v>
      </c>
      <c r="H1587" s="50" t="s">
        <v>6062</v>
      </c>
      <c r="I1587" s="50">
        <f>(DAX__2019_2020__33[[#This Row],[Adj Close]]-DAX__2019_2020__33[[#This Row],[Adj Open]])/DAX__2019_2020__33[[#This Row],[Adj Open]]</f>
        <v>9.694473925916582E-4</v>
      </c>
      <c r="J1587" s="50">
        <f>DAX__2019_2020__33[[#This Row],[Adj Close]]-DAX__2019_2020__33[[#This Row],[Adj Open]]</f>
        <v>0.16349230205810272</v>
      </c>
      <c r="K1587" s="50">
        <v>974775</v>
      </c>
    </row>
    <row r="1588" spans="1:11" x14ac:dyDescent="0.3">
      <c r="A1588" s="51" t="str">
        <f t="shared" si="29"/>
        <v>ALV.DE</v>
      </c>
      <c r="B1588" s="52" t="s">
        <v>154</v>
      </c>
      <c r="C1588" s="50" t="s">
        <v>6063</v>
      </c>
      <c r="D1588" s="50">
        <f>DAX__2019_2020__33[[#This Row],[Open]]*(DAX__2019_2020__33[[#This Row],[Adj Close]]/DAX__2019_2020__33[[#This Row],[Close]])</f>
        <v>169.29883759152975</v>
      </c>
      <c r="E1588" s="50" t="s">
        <v>6064</v>
      </c>
      <c r="F1588" s="50" t="s">
        <v>6065</v>
      </c>
      <c r="G1588" s="50" t="s">
        <v>6066</v>
      </c>
      <c r="H1588" s="50" t="s">
        <v>6067</v>
      </c>
      <c r="I1588" s="50">
        <f>(DAX__2019_2020__33[[#This Row],[Adj Close]]-DAX__2019_2020__33[[#This Row],[Adj Open]])/DAX__2019_2020__33[[#This Row],[Adj Open]]</f>
        <v>4.1042538646763969E-3</v>
      </c>
      <c r="J1588" s="50">
        <f>DAX__2019_2020__33[[#This Row],[Adj Close]]-DAX__2019_2020__33[[#This Row],[Adj Open]]</f>
        <v>0.69484540847025755</v>
      </c>
      <c r="K1588" s="50">
        <v>934926</v>
      </c>
    </row>
    <row r="1589" spans="1:11" x14ac:dyDescent="0.3">
      <c r="A1589" s="51" t="str">
        <f t="shared" si="29"/>
        <v>ALV.DE</v>
      </c>
      <c r="B1589" s="52" t="s">
        <v>155</v>
      </c>
      <c r="C1589" s="50" t="s">
        <v>6068</v>
      </c>
      <c r="D1589" s="50">
        <f>DAX__2019_2020__33[[#This Row],[Open]]*(DAX__2019_2020__33[[#This Row],[Adj Close]]/DAX__2019_2020__33[[#This Row],[Close]])</f>
        <v>170.40240115796178</v>
      </c>
      <c r="E1589" s="50" t="s">
        <v>6069</v>
      </c>
      <c r="F1589" s="50" t="s">
        <v>6054</v>
      </c>
      <c r="G1589" s="50" t="s">
        <v>6070</v>
      </c>
      <c r="H1589" s="50" t="s">
        <v>6071</v>
      </c>
      <c r="I1589" s="50">
        <f>(DAX__2019_2020__33[[#This Row],[Adj Close]]-DAX__2019_2020__33[[#This Row],[Adj Open]])/DAX__2019_2020__33[[#This Row],[Adj Open]]</f>
        <v>-7.1956825214046201E-4</v>
      </c>
      <c r="J1589" s="50">
        <f>DAX__2019_2020__33[[#This Row],[Adj Close]]-DAX__2019_2020__33[[#This Row],[Adj Open]]</f>
        <v>-0.12261615796177239</v>
      </c>
      <c r="K1589" s="50">
        <v>855880</v>
      </c>
    </row>
    <row r="1590" spans="1:11" x14ac:dyDescent="0.3">
      <c r="A1590" s="51" t="str">
        <f t="shared" si="29"/>
        <v>ALV.DE</v>
      </c>
      <c r="B1590" s="52" t="s">
        <v>156</v>
      </c>
      <c r="C1590" s="50" t="s">
        <v>6072</v>
      </c>
      <c r="D1590" s="50">
        <f>DAX__2019_2020__33[[#This Row],[Open]]*(DAX__2019_2020__33[[#This Row],[Adj Close]]/DAX__2019_2020__33[[#This Row],[Close]])</f>
        <v>170.68852324143197</v>
      </c>
      <c r="E1590" s="50" t="s">
        <v>6073</v>
      </c>
      <c r="F1590" s="50" t="s">
        <v>2497</v>
      </c>
      <c r="G1590" s="50" t="s">
        <v>2480</v>
      </c>
      <c r="H1590" s="50" t="s">
        <v>6074</v>
      </c>
      <c r="I1590" s="50">
        <f>(DAX__2019_2020__33[[#This Row],[Adj Close]]-DAX__2019_2020__33[[#This Row],[Adj Open]])/DAX__2019_2020__33[[#This Row],[Adj Open]]</f>
        <v>4.7892719618398624E-3</v>
      </c>
      <c r="J1590" s="50">
        <f>DAX__2019_2020__33[[#This Row],[Adj Close]]-DAX__2019_2020__33[[#This Row],[Adj Open]]</f>
        <v>0.81747375856804183</v>
      </c>
      <c r="K1590" s="50">
        <v>805647</v>
      </c>
    </row>
    <row r="1591" spans="1:11" x14ac:dyDescent="0.3">
      <c r="A1591" s="51" t="str">
        <f t="shared" si="29"/>
        <v>ALV.DE</v>
      </c>
      <c r="B1591" s="52" t="s">
        <v>157</v>
      </c>
      <c r="C1591" s="50" t="s">
        <v>2486</v>
      </c>
      <c r="D1591" s="50">
        <f>DAX__2019_2020__33[[#This Row],[Open]]*(DAX__2019_2020__33[[#This Row],[Adj Close]]/DAX__2019_2020__33[[#This Row],[Close]])</f>
        <v>171.58774314091198</v>
      </c>
      <c r="E1591" s="50" t="s">
        <v>3347</v>
      </c>
      <c r="F1591" s="50" t="s">
        <v>2470</v>
      </c>
      <c r="G1591" s="50" t="s">
        <v>3347</v>
      </c>
      <c r="H1591" s="50" t="s">
        <v>6075</v>
      </c>
      <c r="I1591" s="50">
        <f>(DAX__2019_2020__33[[#This Row],[Adj Close]]-DAX__2019_2020__33[[#This Row],[Adj Open]])/DAX__2019_2020__33[[#This Row],[Adj Open]]</f>
        <v>1.0004793044443825E-2</v>
      </c>
      <c r="J1591" s="50">
        <f>DAX__2019_2020__33[[#This Row],[Adj Close]]-DAX__2019_2020__33[[#This Row],[Adj Open]]</f>
        <v>1.7166998590880098</v>
      </c>
      <c r="K1591" s="50">
        <v>1237475</v>
      </c>
    </row>
    <row r="1592" spans="1:11" x14ac:dyDescent="0.3">
      <c r="A1592" s="51" t="str">
        <f t="shared" si="29"/>
        <v>ALV.DE</v>
      </c>
      <c r="B1592" s="52" t="s">
        <v>158</v>
      </c>
      <c r="C1592" s="50" t="s">
        <v>2440</v>
      </c>
      <c r="D1592" s="50">
        <f>DAX__2019_2020__33[[#This Row],[Open]]*(DAX__2019_2020__33[[#This Row],[Adj Close]]/DAX__2019_2020__33[[#This Row],[Close]])</f>
        <v>173.71317662355801</v>
      </c>
      <c r="E1592" s="50" t="s">
        <v>2469</v>
      </c>
      <c r="F1592" s="50" t="s">
        <v>6076</v>
      </c>
      <c r="G1592" s="50" t="s">
        <v>2438</v>
      </c>
      <c r="H1592" s="50" t="s">
        <v>6077</v>
      </c>
      <c r="I1592" s="50">
        <f>(DAX__2019_2020__33[[#This Row],[Adj Close]]-DAX__2019_2020__33[[#This Row],[Adj Open]])/DAX__2019_2020__33[[#This Row],[Adj Open]]</f>
        <v>6.5882070588234795E-3</v>
      </c>
      <c r="J1592" s="50">
        <f>DAX__2019_2020__33[[#This Row],[Adj Close]]-DAX__2019_2020__33[[#This Row],[Adj Open]]</f>
        <v>1.1444583764419747</v>
      </c>
      <c r="K1592" s="50">
        <v>1403953</v>
      </c>
    </row>
    <row r="1593" spans="1:11" x14ac:dyDescent="0.3">
      <c r="A1593" s="51" t="str">
        <f t="shared" si="29"/>
        <v>ALV.DE</v>
      </c>
      <c r="B1593" s="52" t="s">
        <v>159</v>
      </c>
      <c r="C1593" s="50" t="s">
        <v>2502</v>
      </c>
      <c r="D1593" s="50">
        <f>DAX__2019_2020__33[[#This Row],[Open]]*(DAX__2019_2020__33[[#This Row],[Adj Close]]/DAX__2019_2020__33[[#This Row],[Close]])</f>
        <v>173.87667101111114</v>
      </c>
      <c r="E1593" s="50" t="s">
        <v>6078</v>
      </c>
      <c r="F1593" s="50" t="s">
        <v>6079</v>
      </c>
      <c r="G1593" s="50" t="s">
        <v>6078</v>
      </c>
      <c r="H1593" s="50" t="s">
        <v>6080</v>
      </c>
      <c r="I1593" s="50">
        <f>(DAX__2019_2020__33[[#This Row],[Adj Close]]-DAX__2019_2020__33[[#This Row],[Adj Open]])/DAX__2019_2020__33[[#This Row],[Adj Open]]</f>
        <v>1.0108175977078214E-2</v>
      </c>
      <c r="J1593" s="50">
        <f>DAX__2019_2020__33[[#This Row],[Adj Close]]-DAX__2019_2020__33[[#This Row],[Adj Open]]</f>
        <v>1.7575759888888456</v>
      </c>
      <c r="K1593" s="50">
        <v>1559157</v>
      </c>
    </row>
    <row r="1594" spans="1:11" x14ac:dyDescent="0.3">
      <c r="A1594" s="51" t="str">
        <f t="shared" si="29"/>
        <v>ALV.DE</v>
      </c>
      <c r="B1594" s="52" t="s">
        <v>160</v>
      </c>
      <c r="C1594" s="50" t="s">
        <v>3396</v>
      </c>
      <c r="D1594" s="50">
        <f>DAX__2019_2020__33[[#This Row],[Open]]*(DAX__2019_2020__33[[#This Row],[Adj Close]]/DAX__2019_2020__33[[#This Row],[Close]])</f>
        <v>175.5525077769131</v>
      </c>
      <c r="E1594" s="50" t="s">
        <v>6081</v>
      </c>
      <c r="F1594" s="50" t="s">
        <v>2448</v>
      </c>
      <c r="G1594" s="50" t="s">
        <v>2509</v>
      </c>
      <c r="H1594" s="50" t="s">
        <v>6082</v>
      </c>
      <c r="I1594" s="50">
        <f>(DAX__2019_2020__33[[#This Row],[Adj Close]]-DAX__2019_2020__33[[#This Row],[Adj Open]])/DAX__2019_2020__33[[#This Row],[Adj Open]]</f>
        <v>-2.0954458672875075E-3</v>
      </c>
      <c r="J1594" s="50">
        <f>DAX__2019_2020__33[[#This Row],[Adj Close]]-DAX__2019_2020__33[[#This Row],[Adj Open]]</f>
        <v>-0.3678607769130906</v>
      </c>
      <c r="K1594" s="50">
        <v>1012307</v>
      </c>
    </row>
    <row r="1595" spans="1:11" x14ac:dyDescent="0.3">
      <c r="A1595" s="51" t="str">
        <f t="shared" si="29"/>
        <v>ALV.DE</v>
      </c>
      <c r="B1595" s="52" t="s">
        <v>161</v>
      </c>
      <c r="C1595" s="50" t="s">
        <v>2474</v>
      </c>
      <c r="D1595" s="50">
        <f>DAX__2019_2020__33[[#This Row],[Open]]*(DAX__2019_2020__33[[#This Row],[Adj Close]]/DAX__2019_2020__33[[#This Row],[Close]])</f>
        <v>174.53065180982284</v>
      </c>
      <c r="E1595" s="50" t="s">
        <v>6083</v>
      </c>
      <c r="F1595" s="50" t="s">
        <v>2475</v>
      </c>
      <c r="G1595" s="50" t="s">
        <v>6084</v>
      </c>
      <c r="H1595" s="50" t="s">
        <v>6085</v>
      </c>
      <c r="I1595" s="50">
        <f>(DAX__2019_2020__33[[#This Row],[Adj Close]]-DAX__2019_2020__33[[#This Row],[Adj Open]])/DAX__2019_2020__33[[#This Row],[Adj Open]]</f>
        <v>-7.2599672131146474E-3</v>
      </c>
      <c r="J1595" s="50">
        <f>DAX__2019_2020__33[[#This Row],[Adj Close]]-DAX__2019_2020__33[[#This Row],[Adj Open]]</f>
        <v>-1.2670868098228425</v>
      </c>
      <c r="K1595" s="50">
        <v>1268736</v>
      </c>
    </row>
    <row r="1596" spans="1:11" x14ac:dyDescent="0.3">
      <c r="A1596" s="51" t="str">
        <f t="shared" si="29"/>
        <v>ALV.DE</v>
      </c>
      <c r="B1596" s="52" t="s">
        <v>162</v>
      </c>
      <c r="C1596" s="50" t="s">
        <v>6086</v>
      </c>
      <c r="D1596" s="50">
        <f>DAX__2019_2020__33[[#This Row],[Open]]*(DAX__2019_2020__33[[#This Row],[Adj Close]]/DAX__2019_2020__33[[#This Row],[Close]])</f>
        <v>173.22270127017751</v>
      </c>
      <c r="E1596" s="50" t="s">
        <v>6087</v>
      </c>
      <c r="F1596" s="50" t="s">
        <v>6088</v>
      </c>
      <c r="G1596" s="50" t="s">
        <v>2508</v>
      </c>
      <c r="H1596" s="50" t="s">
        <v>6089</v>
      </c>
      <c r="I1596" s="50">
        <f>(DAX__2019_2020__33[[#This Row],[Adj Close]]-DAX__2019_2020__33[[#This Row],[Adj Open]])/DAX__2019_2020__33[[#This Row],[Adj Open]]</f>
        <v>6.606932702414429E-3</v>
      </c>
      <c r="J1596" s="50">
        <f>DAX__2019_2020__33[[#This Row],[Adj Close]]-DAX__2019_2020__33[[#This Row],[Adj Open]]</f>
        <v>1.1444707298225012</v>
      </c>
      <c r="K1596" s="50">
        <v>1089403</v>
      </c>
    </row>
    <row r="1597" spans="1:11" x14ac:dyDescent="0.3">
      <c r="A1597" s="51" t="str">
        <f t="shared" si="29"/>
        <v>ALV.DE</v>
      </c>
      <c r="B1597" s="52" t="s">
        <v>163</v>
      </c>
      <c r="C1597" s="50" t="s">
        <v>6090</v>
      </c>
      <c r="D1597" s="50">
        <f>DAX__2019_2020__33[[#This Row],[Open]]*(DAX__2019_2020__33[[#This Row],[Adj Close]]/DAX__2019_2020__33[[#This Row],[Close]])</f>
        <v>174.77589585875586</v>
      </c>
      <c r="E1597" s="50" t="s">
        <v>6091</v>
      </c>
      <c r="F1597" s="50" t="s">
        <v>3347</v>
      </c>
      <c r="G1597" s="50" t="s">
        <v>6091</v>
      </c>
      <c r="H1597" s="50" t="s">
        <v>6092</v>
      </c>
      <c r="I1597" s="50">
        <f>(DAX__2019_2020__33[[#This Row],[Adj Close]]-DAX__2019_2020__33[[#This Row],[Adj Open]])/DAX__2019_2020__33[[#This Row],[Adj Open]]</f>
        <v>2.338774522841545E-4</v>
      </c>
      <c r="J1597" s="50">
        <f>DAX__2019_2020__33[[#This Row],[Adj Close]]-DAX__2019_2020__33[[#This Row],[Adj Open]]</f>
        <v>4.0876141244126529E-2</v>
      </c>
      <c r="K1597" s="50">
        <v>907421</v>
      </c>
    </row>
    <row r="1598" spans="1:11" x14ac:dyDescent="0.3">
      <c r="A1598" s="51" t="str">
        <f t="shared" si="29"/>
        <v>ALV.DE</v>
      </c>
      <c r="B1598" s="52" t="s">
        <v>164</v>
      </c>
      <c r="C1598" s="50" t="s">
        <v>2509</v>
      </c>
      <c r="D1598" s="50">
        <f>DAX__2019_2020__33[[#This Row],[Open]]*(DAX__2019_2020__33[[#This Row],[Adj Close]]/DAX__2019_2020__33[[#This Row],[Close]])</f>
        <v>175.18463186620241</v>
      </c>
      <c r="E1598" s="50" t="s">
        <v>3397</v>
      </c>
      <c r="F1598" s="50" t="s">
        <v>2443</v>
      </c>
      <c r="G1598" s="50" t="s">
        <v>2438</v>
      </c>
      <c r="H1598" s="50" t="s">
        <v>6077</v>
      </c>
      <c r="I1598" s="50">
        <f>(DAX__2019_2020__33[[#This Row],[Adj Close]]-DAX__2019_2020__33[[#This Row],[Adj Open]])/DAX__2019_2020__33[[#This Row],[Adj Open]]</f>
        <v>-1.8665842015877607E-3</v>
      </c>
      <c r="J1598" s="50">
        <f>DAX__2019_2020__33[[#This Row],[Adj Close]]-DAX__2019_2020__33[[#This Row],[Adj Open]]</f>
        <v>-0.32699686620242119</v>
      </c>
      <c r="K1598" s="50">
        <v>769354</v>
      </c>
    </row>
    <row r="1599" spans="1:11" x14ac:dyDescent="0.3">
      <c r="A1599" s="51" t="str">
        <f t="shared" si="29"/>
        <v>ALV.DE</v>
      </c>
      <c r="B1599" s="52" t="s">
        <v>165</v>
      </c>
      <c r="C1599" s="50" t="s">
        <v>6093</v>
      </c>
      <c r="D1599" s="50">
        <f>DAX__2019_2020__33[[#This Row],[Open]]*(DAX__2019_2020__33[[#This Row],[Adj Close]]/DAX__2019_2020__33[[#This Row],[Close]])</f>
        <v>174.89851138768324</v>
      </c>
      <c r="E1599" s="50" t="s">
        <v>2511</v>
      </c>
      <c r="F1599" s="50" t="s">
        <v>2474</v>
      </c>
      <c r="G1599" s="50" t="s">
        <v>2511</v>
      </c>
      <c r="H1599" s="50" t="s">
        <v>6094</v>
      </c>
      <c r="I1599" s="50">
        <f>(DAX__2019_2020__33[[#This Row],[Adj Close]]-DAX__2019_2020__33[[#This Row],[Adj Open]])/DAX__2019_2020__33[[#This Row],[Adj Open]]</f>
        <v>3.9729189619945853E-3</v>
      </c>
      <c r="J1599" s="50">
        <f>DAX__2019_2020__33[[#This Row],[Adj Close]]-DAX__2019_2020__33[[#This Row],[Adj Open]]</f>
        <v>0.69485761231675269</v>
      </c>
      <c r="K1599" s="50">
        <v>1073859</v>
      </c>
    </row>
    <row r="1600" spans="1:11" x14ac:dyDescent="0.3">
      <c r="A1600" s="51" t="str">
        <f t="shared" si="29"/>
        <v>ALV.DE</v>
      </c>
      <c r="B1600" s="52" t="s">
        <v>166</v>
      </c>
      <c r="C1600" s="50" t="s">
        <v>3397</v>
      </c>
      <c r="D1600" s="50">
        <f>DAX__2019_2020__33[[#This Row],[Open]]*(DAX__2019_2020__33[[#This Row],[Adj Close]]/DAX__2019_2020__33[[#This Row],[Close]])</f>
        <v>175.42987669772154</v>
      </c>
      <c r="E1600" s="50" t="s">
        <v>6095</v>
      </c>
      <c r="F1600" s="50" t="s">
        <v>6096</v>
      </c>
      <c r="G1600" s="50" t="s">
        <v>2511</v>
      </c>
      <c r="H1600" s="50" t="s">
        <v>6094</v>
      </c>
      <c r="I1600" s="50">
        <f>(DAX__2019_2020__33[[#This Row],[Adj Close]]-DAX__2019_2020__33[[#This Row],[Adj Open]])/DAX__2019_2020__33[[#This Row],[Adj Open]]</f>
        <v>9.3195244365453997E-4</v>
      </c>
      <c r="J1600" s="50">
        <f>DAX__2019_2020__33[[#This Row],[Adj Close]]-DAX__2019_2020__33[[#This Row],[Adj Open]]</f>
        <v>0.16349230227845624</v>
      </c>
      <c r="K1600" s="50">
        <v>1106951</v>
      </c>
    </row>
    <row r="1601" spans="1:11" x14ac:dyDescent="0.3">
      <c r="A1601" s="51" t="str">
        <f t="shared" si="29"/>
        <v>ALV.DE</v>
      </c>
      <c r="B1601" s="52" t="s">
        <v>167</v>
      </c>
      <c r="C1601" s="50" t="s">
        <v>6097</v>
      </c>
      <c r="D1601" s="50">
        <f>DAX__2019_2020__33[[#This Row],[Open]]*(DAX__2019_2020__33[[#This Row],[Adj Close]]/DAX__2019_2020__33[[#This Row],[Close]])</f>
        <v>175.2255157863749</v>
      </c>
      <c r="E1601" s="50" t="s">
        <v>6098</v>
      </c>
      <c r="F1601" s="50" t="s">
        <v>2448</v>
      </c>
      <c r="G1601" s="50" t="s">
        <v>6099</v>
      </c>
      <c r="H1601" s="50" t="s">
        <v>6100</v>
      </c>
      <c r="I1601" s="50">
        <f>(DAX__2019_2020__33[[#This Row],[Adj Close]]-DAX__2019_2020__33[[#This Row],[Adj Open]])/DAX__2019_2020__33[[#This Row],[Adj Open]]</f>
        <v>3.2656728733657862E-3</v>
      </c>
      <c r="J1601" s="50">
        <f>DAX__2019_2020__33[[#This Row],[Adj Close]]-DAX__2019_2020__33[[#This Row],[Adj Open]]</f>
        <v>0.57222921362509283</v>
      </c>
      <c r="K1601" s="50">
        <v>927620</v>
      </c>
    </row>
    <row r="1602" spans="1:11" x14ac:dyDescent="0.3">
      <c r="A1602" s="51" t="str">
        <f t="shared" si="29"/>
        <v>ALV.DE</v>
      </c>
      <c r="B1602" s="52" t="s">
        <v>168</v>
      </c>
      <c r="C1602" s="50" t="s">
        <v>6101</v>
      </c>
      <c r="D1602" s="50">
        <f>DAX__2019_2020__33[[#This Row],[Open]]*(DAX__2019_2020__33[[#This Row],[Adj Close]]/DAX__2019_2020__33[[#This Row],[Close]])</f>
        <v>173.54970182662299</v>
      </c>
      <c r="E1602" s="50" t="s">
        <v>2445</v>
      </c>
      <c r="F1602" s="50" t="s">
        <v>6102</v>
      </c>
      <c r="G1602" s="50" t="s">
        <v>6079</v>
      </c>
      <c r="H1602" s="50" t="s">
        <v>6103</v>
      </c>
      <c r="I1602" s="50">
        <f>(DAX__2019_2020__33[[#This Row],[Adj Close]]-DAX__2019_2020__33[[#This Row],[Adj Open]])/DAX__2019_2020__33[[#This Row],[Adj Open]]</f>
        <v>7.0651906679442867E-4</v>
      </c>
      <c r="J1602" s="50">
        <f>DAX__2019_2020__33[[#This Row],[Adj Close]]-DAX__2019_2020__33[[#This Row],[Adj Open]]</f>
        <v>0.12261617337699704</v>
      </c>
      <c r="K1602" s="50">
        <v>1448475</v>
      </c>
    </row>
    <row r="1603" spans="1:11" x14ac:dyDescent="0.3">
      <c r="A1603" s="51" t="str">
        <f t="shared" si="29"/>
        <v>ALV.DE</v>
      </c>
      <c r="B1603" s="52" t="s">
        <v>169</v>
      </c>
      <c r="C1603" s="50" t="s">
        <v>6104</v>
      </c>
      <c r="D1603" s="50">
        <f>DAX__2019_2020__33[[#This Row],[Open]]*(DAX__2019_2020__33[[#This Row],[Adj Close]]/DAX__2019_2020__33[[#This Row],[Close]])</f>
        <v>173.99931915569576</v>
      </c>
      <c r="E1603" s="50" t="s">
        <v>2508</v>
      </c>
      <c r="F1603" s="50" t="s">
        <v>2437</v>
      </c>
      <c r="G1603" s="50" t="s">
        <v>3404</v>
      </c>
      <c r="H1603" s="50" t="s">
        <v>6105</v>
      </c>
      <c r="I1603" s="50">
        <f>(DAX__2019_2020__33[[#This Row],[Adj Close]]-DAX__2019_2020__33[[#This Row],[Adj Open]])/DAX__2019_2020__33[[#This Row],[Adj Open]]</f>
        <v>-1.2919896276629671E-2</v>
      </c>
      <c r="J1603" s="50">
        <f>DAX__2019_2020__33[[#This Row],[Adj Close]]-DAX__2019_2020__33[[#This Row],[Adj Open]]</f>
        <v>-2.2480531556957715</v>
      </c>
      <c r="K1603" s="50">
        <v>1503047</v>
      </c>
    </row>
    <row r="1604" spans="1:11" x14ac:dyDescent="0.3">
      <c r="A1604" s="51" t="str">
        <f t="shared" si="29"/>
        <v>ALV.DE</v>
      </c>
      <c r="B1604" s="52" t="s">
        <v>170</v>
      </c>
      <c r="C1604" s="50" t="s">
        <v>6102</v>
      </c>
      <c r="D1604" s="50">
        <f>DAX__2019_2020__33[[#This Row],[Open]]*(DAX__2019_2020__33[[#This Row],[Adj Close]]/DAX__2019_2020__33[[#This Row],[Close]])</f>
        <v>171.26075688995215</v>
      </c>
      <c r="E1604" s="50" t="s">
        <v>6106</v>
      </c>
      <c r="F1604" s="50" t="s">
        <v>6107</v>
      </c>
      <c r="G1604" s="50" t="s">
        <v>6069</v>
      </c>
      <c r="H1604" s="50" t="s">
        <v>6108</v>
      </c>
      <c r="I1604" s="50">
        <f>(DAX__2019_2020__33[[#This Row],[Adj Close]]-DAX__2019_2020__33[[#This Row],[Adj Open]])/DAX__2019_2020__33[[#This Row],[Adj Open]]</f>
        <v>-2.3866348448686467E-3</v>
      </c>
      <c r="J1604" s="50">
        <f>DAX__2019_2020__33[[#This Row],[Adj Close]]-DAX__2019_2020__33[[#This Row],[Adj Open]]</f>
        <v>-0.40873688995213797</v>
      </c>
      <c r="K1604" s="50">
        <v>1869804</v>
      </c>
    </row>
    <row r="1605" spans="1:11" x14ac:dyDescent="0.3">
      <c r="A1605" s="51" t="str">
        <f t="shared" si="29"/>
        <v>ALV.DE</v>
      </c>
      <c r="B1605" s="52" t="s">
        <v>171</v>
      </c>
      <c r="C1605" s="50" t="s">
        <v>6043</v>
      </c>
      <c r="D1605" s="50">
        <f>DAX__2019_2020__33[[#This Row],[Open]]*(DAX__2019_2020__33[[#This Row],[Adj Close]]/DAX__2019_2020__33[[#This Row],[Close]])</f>
        <v>170.68116545600961</v>
      </c>
      <c r="E1605" s="50" t="s">
        <v>3349</v>
      </c>
      <c r="F1605" s="50" t="s">
        <v>6109</v>
      </c>
      <c r="G1605" s="50" t="s">
        <v>6110</v>
      </c>
      <c r="H1605" s="50" t="s">
        <v>6111</v>
      </c>
      <c r="I1605" s="50">
        <f>(DAX__2019_2020__33[[#This Row],[Adj Close]]-DAX__2019_2020__33[[#This Row],[Adj Open]])/DAX__2019_2020__33[[#This Row],[Adj Open]]</f>
        <v>-4.9048848112381053E-3</v>
      </c>
      <c r="J1605" s="50">
        <f>DAX__2019_2020__33[[#This Row],[Adj Close]]-DAX__2019_2020__33[[#This Row],[Adj Open]]</f>
        <v>-0.83717145600959952</v>
      </c>
      <c r="K1605" s="50">
        <v>1831039</v>
      </c>
    </row>
    <row r="1606" spans="1:11" x14ac:dyDescent="0.3">
      <c r="A1606" s="51" t="str">
        <f t="shared" si="29"/>
        <v>ALV.DE</v>
      </c>
      <c r="B1606" s="52" t="s">
        <v>172</v>
      </c>
      <c r="C1606" s="50" t="s">
        <v>6014</v>
      </c>
      <c r="D1606" s="50">
        <f>DAX__2019_2020__33[[#This Row],[Open]]*(DAX__2019_2020__33[[#This Row],[Adj Close]]/DAX__2019_2020__33[[#This Row],[Close]])</f>
        <v>171.32187482936405</v>
      </c>
      <c r="E1606" s="50" t="s">
        <v>3472</v>
      </c>
      <c r="F1606" s="50" t="s">
        <v>6001</v>
      </c>
      <c r="G1606" s="50" t="s">
        <v>6112</v>
      </c>
      <c r="H1606" s="50" t="s">
        <v>6113</v>
      </c>
      <c r="I1606" s="50">
        <f>(DAX__2019_2020__33[[#This Row],[Adj Close]]-DAX__2019_2020__33[[#This Row],[Adj Open]])/DAX__2019_2020__33[[#This Row],[Adj Open]]</f>
        <v>-8.5265867585151388E-3</v>
      </c>
      <c r="J1606" s="50">
        <f>DAX__2019_2020__33[[#This Row],[Adj Close]]-DAX__2019_2020__33[[#This Row],[Adj Open]]</f>
        <v>-1.4607908293640435</v>
      </c>
      <c r="K1606" s="50">
        <v>1148254</v>
      </c>
    </row>
    <row r="1607" spans="1:11" x14ac:dyDescent="0.3">
      <c r="A1607" s="51" t="str">
        <f t="shared" si="29"/>
        <v>ALV.DE</v>
      </c>
      <c r="B1607" s="52" t="s">
        <v>173</v>
      </c>
      <c r="C1607" s="50" t="s">
        <v>5975</v>
      </c>
      <c r="D1607" s="50">
        <f>DAX__2019_2020__33[[#This Row],[Open]]*(DAX__2019_2020__33[[#This Row],[Adj Close]]/DAX__2019_2020__33[[#This Row],[Close]])</f>
        <v>169.26309770818852</v>
      </c>
      <c r="E1607" s="50" t="s">
        <v>6114</v>
      </c>
      <c r="F1607" s="50" t="s">
        <v>6021</v>
      </c>
      <c r="G1607" s="50" t="s">
        <v>6115</v>
      </c>
      <c r="H1607" s="50" t="s">
        <v>6116</v>
      </c>
      <c r="I1607" s="50">
        <f>(DAX__2019_2020__33[[#This Row],[Adj Close]]-DAX__2019_2020__33[[#This Row],[Adj Open]])/DAX__2019_2020__33[[#This Row],[Adj Open]]</f>
        <v>-6.5610326363228205E-3</v>
      </c>
      <c r="J1607" s="50">
        <f>DAX__2019_2020__33[[#This Row],[Adj Close]]-DAX__2019_2020__33[[#This Row],[Adj Open]]</f>
        <v>-1.1105407081885232</v>
      </c>
      <c r="K1607" s="50">
        <v>1222145</v>
      </c>
    </row>
    <row r="1608" spans="1:11" x14ac:dyDescent="0.3">
      <c r="A1608" s="51" t="str">
        <f t="shared" si="29"/>
        <v>ALV.DE</v>
      </c>
      <c r="B1608" s="52" t="s">
        <v>174</v>
      </c>
      <c r="C1608" s="50" t="s">
        <v>5968</v>
      </c>
      <c r="D1608" s="50">
        <f>DAX__2019_2020__33[[#This Row],[Open]]*(DAX__2019_2020__33[[#This Row],[Adj Close]]/DAX__2019_2020__33[[#This Row],[Close]])</f>
        <v>169.57065172616723</v>
      </c>
      <c r="E1608" s="50" t="s">
        <v>2346</v>
      </c>
      <c r="F1608" s="50" t="s">
        <v>5972</v>
      </c>
      <c r="G1608" s="50" t="s">
        <v>2346</v>
      </c>
      <c r="H1608" s="50" t="s">
        <v>6117</v>
      </c>
      <c r="I1608" s="50">
        <f>(DAX__2019_2020__33[[#This Row],[Adj Close]]-DAX__2019_2020__33[[#This Row],[Adj Open]])/DAX__2019_2020__33[[#This Row],[Adj Open]]</f>
        <v>9.5717581863978569E-3</v>
      </c>
      <c r="J1608" s="50">
        <f>DAX__2019_2020__33[[#This Row],[Adj Close]]-DAX__2019_2020__33[[#This Row],[Adj Open]]</f>
        <v>1.6230892738327611</v>
      </c>
      <c r="K1608" s="50">
        <v>1305409</v>
      </c>
    </row>
    <row r="1609" spans="1:11" x14ac:dyDescent="0.3">
      <c r="A1609" s="51" t="str">
        <f t="shared" si="29"/>
        <v>ALV.DE</v>
      </c>
      <c r="B1609" s="52" t="s">
        <v>175</v>
      </c>
      <c r="C1609" s="50" t="s">
        <v>6043</v>
      </c>
      <c r="D1609" s="50">
        <f>DAX__2019_2020__33[[#This Row],[Open]]*(DAX__2019_2020__33[[#This Row],[Adj Close]]/DAX__2019_2020__33[[#This Row],[Close]])</f>
        <v>170.68117743948287</v>
      </c>
      <c r="E1609" s="50" t="s">
        <v>6118</v>
      </c>
      <c r="F1609" s="50" t="s">
        <v>6110</v>
      </c>
      <c r="G1609" s="50" t="s">
        <v>6118</v>
      </c>
      <c r="H1609" s="50" t="s">
        <v>6119</v>
      </c>
      <c r="I1609" s="50">
        <f>(DAX__2019_2020__33[[#This Row],[Adj Close]]-DAX__2019_2020__33[[#This Row],[Adj Open]])/DAX__2019_2020__33[[#This Row],[Adj Open]]</f>
        <v>9.2592140751868914E-3</v>
      </c>
      <c r="J1609" s="50">
        <f>DAX__2019_2020__33[[#This Row],[Adj Close]]-DAX__2019_2020__33[[#This Row],[Adj Open]]</f>
        <v>1.5803735605171312</v>
      </c>
      <c r="K1609" s="50">
        <v>1308310</v>
      </c>
    </row>
    <row r="1610" spans="1:11" x14ac:dyDescent="0.3">
      <c r="A1610" s="51" t="str">
        <f t="shared" si="29"/>
        <v>ALV.DE</v>
      </c>
      <c r="B1610" s="52" t="s">
        <v>176</v>
      </c>
      <c r="C1610" s="50" t="s">
        <v>6120</v>
      </c>
      <c r="D1610" s="50">
        <f>DAX__2019_2020__33[[#This Row],[Open]]*(DAX__2019_2020__33[[#This Row],[Adj Close]]/DAX__2019_2020__33[[#This Row],[Close]])</f>
        <v>171.91985239060784</v>
      </c>
      <c r="E1610" s="50" t="s">
        <v>6121</v>
      </c>
      <c r="F1610" s="50" t="s">
        <v>6014</v>
      </c>
      <c r="G1610" s="50" t="s">
        <v>6121</v>
      </c>
      <c r="H1610" s="50" t="s">
        <v>6122</v>
      </c>
      <c r="I1610" s="50">
        <f>(DAX__2019_2020__33[[#This Row],[Adj Close]]-DAX__2019_2020__33[[#This Row],[Adj Open]])/DAX__2019_2020__33[[#This Row],[Adj Open]]</f>
        <v>2.6832268322981415E-2</v>
      </c>
      <c r="J1610" s="50">
        <f>DAX__2019_2020__33[[#This Row],[Adj Close]]-DAX__2019_2020__33[[#This Row],[Adj Open]]</f>
        <v>4.6129996093921477</v>
      </c>
      <c r="K1610" s="50">
        <v>1442912</v>
      </c>
    </row>
    <row r="1611" spans="1:11" x14ac:dyDescent="0.3">
      <c r="A1611" s="51" t="str">
        <f t="shared" si="29"/>
        <v>ALV.DE</v>
      </c>
      <c r="B1611" s="52" t="s">
        <v>177</v>
      </c>
      <c r="C1611" s="50" t="s">
        <v>2360</v>
      </c>
      <c r="D1611" s="50">
        <f>DAX__2019_2020__33[[#This Row],[Open]]*(DAX__2019_2020__33[[#This Row],[Adj Close]]/DAX__2019_2020__33[[#This Row],[Close]])</f>
        <v>175.12333297900662</v>
      </c>
      <c r="E1611" s="50" t="s">
        <v>3407</v>
      </c>
      <c r="F1611" s="50" t="s">
        <v>2375</v>
      </c>
      <c r="G1611" s="50" t="s">
        <v>6123</v>
      </c>
      <c r="H1611" s="50" t="s">
        <v>6124</v>
      </c>
      <c r="I1611" s="50">
        <f>(DAX__2019_2020__33[[#This Row],[Adj Close]]-DAX__2019_2020__33[[#This Row],[Adj Open]])/DAX__2019_2020__33[[#This Row],[Adj Open]]</f>
        <v>-3.1707024390243573E-3</v>
      </c>
      <c r="J1611" s="50">
        <f>DAX__2019_2020__33[[#This Row],[Adj Close]]-DAX__2019_2020__33[[#This Row],[Adj Open]]</f>
        <v>-0.55526397900661095</v>
      </c>
      <c r="K1611" s="50">
        <v>1660832</v>
      </c>
    </row>
    <row r="1612" spans="1:11" x14ac:dyDescent="0.3">
      <c r="A1612" s="51" t="str">
        <f t="shared" si="29"/>
        <v>ALV.DE</v>
      </c>
      <c r="B1612" s="52" t="s">
        <v>178</v>
      </c>
      <c r="C1612" s="50" t="s">
        <v>2348</v>
      </c>
      <c r="D1612" s="50">
        <f>DAX__2019_2020__33[[#This Row],[Open]]*(DAX__2019_2020__33[[#This Row],[Adj Close]]/DAX__2019_2020__33[[#This Row],[Close]])</f>
        <v>174.26907697970861</v>
      </c>
      <c r="E1612" s="50" t="s">
        <v>2360</v>
      </c>
      <c r="F1612" s="50" t="s">
        <v>2363</v>
      </c>
      <c r="G1612" s="50" t="s">
        <v>2409</v>
      </c>
      <c r="H1612" s="50" t="s">
        <v>6125</v>
      </c>
      <c r="I1612" s="50">
        <f>(DAX__2019_2020__33[[#This Row],[Adj Close]]-DAX__2019_2020__33[[#This Row],[Adj Open]])/DAX__2019_2020__33[[#This Row],[Adj Open]]</f>
        <v>-1.12745245098039E-2</v>
      </c>
      <c r="J1612" s="50">
        <f>DAX__2019_2020__33[[#This Row],[Adj Close]]-DAX__2019_2020__33[[#This Row],[Adj Open]]</f>
        <v>-1.9648009797086274</v>
      </c>
      <c r="K1612" s="50">
        <v>1044800</v>
      </c>
    </row>
    <row r="1613" spans="1:11" x14ac:dyDescent="0.3">
      <c r="A1613" s="51" t="str">
        <f t="shared" si="29"/>
        <v>ALV.DE</v>
      </c>
      <c r="B1613" s="52" t="s">
        <v>179</v>
      </c>
      <c r="C1613" s="50" t="s">
        <v>2428</v>
      </c>
      <c r="D1613" s="50">
        <f>DAX__2019_2020__33[[#This Row],[Open]]*(DAX__2019_2020__33[[#This Row],[Adj Close]]/DAX__2019_2020__33[[#This Row],[Close]])</f>
        <v>173.07311438464308</v>
      </c>
      <c r="E1613" s="50" t="s">
        <v>6126</v>
      </c>
      <c r="F1613" s="50" t="s">
        <v>2397</v>
      </c>
      <c r="G1613" s="50" t="s">
        <v>6127</v>
      </c>
      <c r="H1613" s="50" t="s">
        <v>6128</v>
      </c>
      <c r="I1613" s="50">
        <f>(DAX__2019_2020__33[[#This Row],[Adj Close]]-DAX__2019_2020__33[[#This Row],[Adj Open]])/DAX__2019_2020__33[[#This Row],[Adj Open]]</f>
        <v>9.1312484956193821E-3</v>
      </c>
      <c r="J1613" s="50">
        <f>DAX__2019_2020__33[[#This Row],[Adj Close]]-DAX__2019_2020__33[[#This Row],[Adj Open]]</f>
        <v>1.5803736153569332</v>
      </c>
      <c r="K1613" s="50">
        <v>1035672</v>
      </c>
    </row>
    <row r="1614" spans="1:11" x14ac:dyDescent="0.3">
      <c r="A1614" s="51" t="str">
        <f t="shared" si="29"/>
        <v>ALV.DE</v>
      </c>
      <c r="B1614" s="52" t="s">
        <v>180</v>
      </c>
      <c r="C1614" s="50" t="s">
        <v>2371</v>
      </c>
      <c r="D1614" s="50">
        <f>DAX__2019_2020__33[[#This Row],[Open]]*(DAX__2019_2020__33[[#This Row],[Adj Close]]/DAX__2019_2020__33[[#This Row],[Close]])</f>
        <v>174.696212457749</v>
      </c>
      <c r="E1614" s="50" t="s">
        <v>2353</v>
      </c>
      <c r="F1614" s="50" t="s">
        <v>6129</v>
      </c>
      <c r="G1614" s="50" t="s">
        <v>2370</v>
      </c>
      <c r="H1614" s="50" t="s">
        <v>6130</v>
      </c>
      <c r="I1614" s="50">
        <f>(DAX__2019_2020__33[[#This Row],[Adj Close]]-DAX__2019_2020__33[[#This Row],[Adj Open]])/DAX__2019_2020__33[[#This Row],[Adj Open]]</f>
        <v>-7.8239902200488935E-3</v>
      </c>
      <c r="J1614" s="50">
        <f>DAX__2019_2020__33[[#This Row],[Adj Close]]-DAX__2019_2020__33[[#This Row],[Adj Open]]</f>
        <v>-1.3668214577490119</v>
      </c>
      <c r="K1614" s="50">
        <v>735680</v>
      </c>
    </row>
    <row r="1615" spans="1:11" x14ac:dyDescent="0.3">
      <c r="A1615" s="51" t="str">
        <f t="shared" si="29"/>
        <v>ALV.DE</v>
      </c>
      <c r="B1615" s="52" t="s">
        <v>181</v>
      </c>
      <c r="C1615" s="50" t="s">
        <v>6039</v>
      </c>
      <c r="D1615" s="50">
        <f>DAX__2019_2020__33[[#This Row],[Open]]*(DAX__2019_2020__33[[#This Row],[Adj Close]]/DAX__2019_2020__33[[#This Row],[Close]])</f>
        <v>171.70629263203764</v>
      </c>
      <c r="E1615" s="50" t="s">
        <v>6131</v>
      </c>
      <c r="F1615" s="50" t="s">
        <v>6132</v>
      </c>
      <c r="G1615" s="50" t="s">
        <v>6043</v>
      </c>
      <c r="H1615" s="50" t="s">
        <v>6133</v>
      </c>
      <c r="I1615" s="50">
        <f>(DAX__2019_2020__33[[#This Row],[Adj Close]]-DAX__2019_2020__33[[#This Row],[Adj Open]])/DAX__2019_2020__33[[#This Row],[Adj Open]]</f>
        <v>-5.9701343283581646E-3</v>
      </c>
      <c r="J1615" s="50">
        <f>DAX__2019_2020__33[[#This Row],[Adj Close]]-DAX__2019_2020__33[[#This Row],[Adj Open]]</f>
        <v>-1.0251096320376405</v>
      </c>
      <c r="K1615" s="50">
        <v>1201855</v>
      </c>
    </row>
    <row r="1616" spans="1:11" x14ac:dyDescent="0.3">
      <c r="A1616" s="51" t="str">
        <f t="shared" si="29"/>
        <v>ALV.DE</v>
      </c>
      <c r="B1616" s="52" t="s">
        <v>182</v>
      </c>
      <c r="C1616" s="50" t="s">
        <v>6039</v>
      </c>
      <c r="D1616" s="50">
        <f>DAX__2019_2020__33[[#This Row],[Open]]*(DAX__2019_2020__33[[#This Row],[Adj Close]]/DAX__2019_2020__33[[#This Row],[Close]])</f>
        <v>171.70628686633665</v>
      </c>
      <c r="E1616" s="50" t="s">
        <v>2395</v>
      </c>
      <c r="F1616" s="50" t="s">
        <v>3349</v>
      </c>
      <c r="G1616" s="50" t="s">
        <v>2398</v>
      </c>
      <c r="H1616" s="50" t="s">
        <v>6134</v>
      </c>
      <c r="I1616" s="50">
        <f>(DAX__2019_2020__33[[#This Row],[Adj Close]]-DAX__2019_2020__33[[#This Row],[Adj Open]])/DAX__2019_2020__33[[#This Row],[Adj Open]]</f>
        <v>4.9751243781094127E-3</v>
      </c>
      <c r="J1616" s="50">
        <f>DAX__2019_2020__33[[#This Row],[Adj Close]]-DAX__2019_2020__33[[#This Row],[Adj Open]]</f>
        <v>0.85426013366335951</v>
      </c>
      <c r="K1616" s="50">
        <v>797251</v>
      </c>
    </row>
    <row r="1617" spans="1:11" x14ac:dyDescent="0.3">
      <c r="A1617" s="51" t="str">
        <f t="shared" si="29"/>
        <v>ALV.DE</v>
      </c>
      <c r="B1617" s="52" t="s">
        <v>183</v>
      </c>
      <c r="C1617" s="50" t="s">
        <v>2428</v>
      </c>
      <c r="D1617" s="50">
        <f>DAX__2019_2020__33[[#This Row],[Open]]*(DAX__2019_2020__33[[#This Row],[Adj Close]]/DAX__2019_2020__33[[#This Row],[Close]])</f>
        <v>173.07312352092933</v>
      </c>
      <c r="E1617" s="50" t="s">
        <v>6135</v>
      </c>
      <c r="F1617" s="50" t="s">
        <v>2372</v>
      </c>
      <c r="G1617" s="50" t="s">
        <v>2395</v>
      </c>
      <c r="H1617" s="50" t="s">
        <v>6136</v>
      </c>
      <c r="I1617" s="50">
        <f>(DAX__2019_2020__33[[#This Row],[Adj Close]]-DAX__2019_2020__33[[#This Row],[Adj Open]])/DAX__2019_2020__33[[#This Row],[Adj Open]]</f>
        <v>9.87151994457544E-4</v>
      </c>
      <c r="J1617" s="50">
        <f>DAX__2019_2020__33[[#This Row],[Adj Close]]-DAX__2019_2020__33[[#This Row],[Adj Open]]</f>
        <v>0.17084947907068226</v>
      </c>
      <c r="K1617" s="50">
        <v>404156</v>
      </c>
    </row>
    <row r="1618" spans="1:11" x14ac:dyDescent="0.3">
      <c r="A1618" s="51" t="str">
        <f t="shared" si="29"/>
        <v>ALV.DE</v>
      </c>
      <c r="B1618" s="52" t="s">
        <v>184</v>
      </c>
      <c r="C1618" s="50" t="s">
        <v>2369</v>
      </c>
      <c r="D1618" s="50">
        <f>DAX__2019_2020__33[[#This Row],[Open]]*(DAX__2019_2020__33[[#This Row],[Adj Close]]/DAX__2019_2020__33[[#This Row],[Close]])</f>
        <v>173.92736851343179</v>
      </c>
      <c r="E1618" s="50" t="s">
        <v>6137</v>
      </c>
      <c r="F1618" s="50" t="s">
        <v>6138</v>
      </c>
      <c r="G1618" s="50" t="s">
        <v>6118</v>
      </c>
      <c r="H1618" s="50" t="s">
        <v>6119</v>
      </c>
      <c r="I1618" s="50">
        <f>(DAX__2019_2020__33[[#This Row],[Adj Close]]-DAX__2019_2020__33[[#This Row],[Adj Open]])/DAX__2019_2020__33[[#This Row],[Adj Open]]</f>
        <v>-9.5776618002654645E-3</v>
      </c>
      <c r="J1618" s="50">
        <f>DAX__2019_2020__33[[#This Row],[Adj Close]]-DAX__2019_2020__33[[#This Row],[Adj Open]]</f>
        <v>-1.6658175134317901</v>
      </c>
      <c r="K1618" s="50">
        <v>1071560</v>
      </c>
    </row>
    <row r="1619" spans="1:11" x14ac:dyDescent="0.3">
      <c r="A1619" s="51" t="str">
        <f t="shared" si="29"/>
        <v>ALV.DE</v>
      </c>
      <c r="B1619" s="52" t="s">
        <v>185</v>
      </c>
      <c r="C1619" s="50" t="s">
        <v>3454</v>
      </c>
      <c r="D1619" s="50">
        <f>DAX__2019_2020__33[[#This Row],[Open]]*(DAX__2019_2020__33[[#This Row],[Adj Close]]/DAX__2019_2020__33[[#This Row],[Close]])</f>
        <v>170.59575303300252</v>
      </c>
      <c r="E1619" s="50" t="s">
        <v>3481</v>
      </c>
      <c r="F1619" s="50" t="s">
        <v>6011</v>
      </c>
      <c r="G1619" s="50" t="s">
        <v>6139</v>
      </c>
      <c r="H1619" s="50" t="s">
        <v>6140</v>
      </c>
      <c r="I1619" s="50">
        <f>(DAX__2019_2020__33[[#This Row],[Adj Close]]-DAX__2019_2020__33[[#This Row],[Adj Open]])/DAX__2019_2020__33[[#This Row],[Adj Open]]</f>
        <v>-3.1046319945612542E-3</v>
      </c>
      <c r="J1619" s="50">
        <f>DAX__2019_2020__33[[#This Row],[Adj Close]]-DAX__2019_2020__33[[#This Row],[Adj Open]]</f>
        <v>-0.52963703300252973</v>
      </c>
      <c r="K1619" s="50">
        <v>1027132</v>
      </c>
    </row>
    <row r="1620" spans="1:11" x14ac:dyDescent="0.3">
      <c r="A1620" s="51" t="str">
        <f t="shared" si="29"/>
        <v>ALV.DE</v>
      </c>
      <c r="B1620" s="52" t="s">
        <v>186</v>
      </c>
      <c r="C1620" s="50" t="s">
        <v>6141</v>
      </c>
      <c r="D1620" s="50">
        <f>DAX__2019_2020__33[[#This Row],[Open]]*(DAX__2019_2020__33[[#This Row],[Adj Close]]/DAX__2019_2020__33[[#This Row],[Close]])</f>
        <v>170.89473928307623</v>
      </c>
      <c r="E1620" s="50" t="s">
        <v>2397</v>
      </c>
      <c r="F1620" s="50" t="s">
        <v>6142</v>
      </c>
      <c r="G1620" s="50" t="s">
        <v>6143</v>
      </c>
      <c r="H1620" s="50" t="s">
        <v>6144</v>
      </c>
      <c r="I1620" s="50">
        <f>(DAX__2019_2020__33[[#This Row],[Adj Close]]-DAX__2019_2020__33[[#This Row],[Adj Open]])/DAX__2019_2020__33[[#This Row],[Adj Open]]</f>
        <v>6.498390304948037E-3</v>
      </c>
      <c r="J1620" s="50">
        <f>DAX__2019_2020__33[[#This Row],[Adj Close]]-DAX__2019_2020__33[[#This Row],[Adj Open]]</f>
        <v>1.1105407169237651</v>
      </c>
      <c r="K1620" s="50">
        <v>493061</v>
      </c>
    </row>
    <row r="1621" spans="1:11" x14ac:dyDescent="0.3">
      <c r="A1621" s="51" t="str">
        <f t="shared" si="29"/>
        <v>ALV.DE</v>
      </c>
      <c r="B1621" s="52" t="s">
        <v>187</v>
      </c>
      <c r="C1621" s="50" t="s">
        <v>6145</v>
      </c>
      <c r="D1621" s="50">
        <f>DAX__2019_2020__33[[#This Row],[Open]]*(DAX__2019_2020__33[[#This Row],[Adj Close]]/DAX__2019_2020__33[[#This Row],[Close]])</f>
        <v>170.10027651306874</v>
      </c>
      <c r="E1621" s="50" t="s">
        <v>6146</v>
      </c>
      <c r="F1621" s="50" t="s">
        <v>6147</v>
      </c>
      <c r="G1621" s="50" t="s">
        <v>6148</v>
      </c>
      <c r="H1621" s="50" t="s">
        <v>6149</v>
      </c>
      <c r="I1621" s="50">
        <f>(DAX__2019_2020__33[[#This Row],[Adj Close]]-DAX__2019_2020__33[[#This Row],[Adj Open]])/DAX__2019_2020__33[[#This Row],[Adj Open]]</f>
        <v>-1.3057151794322315E-3</v>
      </c>
      <c r="J1621" s="50">
        <f>DAX__2019_2020__33[[#This Row],[Adj Close]]-DAX__2019_2020__33[[#This Row],[Adj Open]]</f>
        <v>-0.22210251306873374</v>
      </c>
      <c r="K1621" s="50">
        <v>1183269</v>
      </c>
    </row>
    <row r="1622" spans="1:11" x14ac:dyDescent="0.3">
      <c r="A1622" s="51" t="str">
        <f t="shared" si="29"/>
        <v>ALV.DE</v>
      </c>
      <c r="B1622" s="52" t="s">
        <v>188</v>
      </c>
      <c r="C1622" s="50" t="s">
        <v>2312</v>
      </c>
      <c r="D1622" s="50">
        <f>DAX__2019_2020__33[[#This Row],[Open]]*(DAX__2019_2020__33[[#This Row],[Adj Close]]/DAX__2019_2020__33[[#This Row],[Close]])</f>
        <v>168.37468574667614</v>
      </c>
      <c r="E1622" s="50" t="s">
        <v>6150</v>
      </c>
      <c r="F1622" s="50" t="s">
        <v>6022</v>
      </c>
      <c r="G1622" s="50" t="s">
        <v>6035</v>
      </c>
      <c r="H1622" s="50" t="s">
        <v>6151</v>
      </c>
      <c r="I1622" s="50">
        <f>(DAX__2019_2020__33[[#This Row],[Adj Close]]-DAX__2019_2020__33[[#This Row],[Adj Open]])/DAX__2019_2020__33[[#This Row],[Adj Open]]</f>
        <v>1.0451536972555828E-2</v>
      </c>
      <c r="J1622" s="50">
        <f>DAX__2019_2020__33[[#This Row],[Adj Close]]-DAX__2019_2020__33[[#This Row],[Adj Open]]</f>
        <v>1.7597742533238545</v>
      </c>
      <c r="K1622" s="50">
        <v>1057670</v>
      </c>
    </row>
    <row r="1623" spans="1:11" x14ac:dyDescent="0.3">
      <c r="A1623" s="51" t="str">
        <f t="shared" si="29"/>
        <v>ALV.DE</v>
      </c>
      <c r="B1623" s="52" t="s">
        <v>189</v>
      </c>
      <c r="C1623" s="50" t="s">
        <v>6152</v>
      </c>
      <c r="D1623" s="50">
        <f>DAX__2019_2020__33[[#This Row],[Open]]*(DAX__2019_2020__33[[#This Row],[Adj Close]]/DAX__2019_2020__33[[#This Row],[Close]])</f>
        <v>169.31435002269714</v>
      </c>
      <c r="E1623" s="50" t="s">
        <v>6153</v>
      </c>
      <c r="F1623" s="50" t="s">
        <v>6019</v>
      </c>
      <c r="G1623" s="50" t="s">
        <v>2351</v>
      </c>
      <c r="H1623" s="50" t="s">
        <v>6154</v>
      </c>
      <c r="I1623" s="50">
        <f>(DAX__2019_2020__33[[#This Row],[Adj Close]]-DAX__2019_2020__33[[#This Row],[Adj Open]])/DAX__2019_2020__33[[#This Row],[Adj Open]]</f>
        <v>2.623611038702486E-2</v>
      </c>
      <c r="J1623" s="50">
        <f>DAX__2019_2020__33[[#This Row],[Adj Close]]-DAX__2019_2020__33[[#This Row],[Adj Open]]</f>
        <v>4.4421499773028472</v>
      </c>
      <c r="K1623" s="50">
        <v>1164056</v>
      </c>
    </row>
    <row r="1624" spans="1:11" x14ac:dyDescent="0.3">
      <c r="A1624" s="51" t="str">
        <f t="shared" si="29"/>
        <v>ALV.DE</v>
      </c>
      <c r="B1624" s="52" t="s">
        <v>190</v>
      </c>
      <c r="C1624" s="50" t="s">
        <v>2398</v>
      </c>
      <c r="D1624" s="50">
        <f>DAX__2019_2020__33[[#This Row],[Open]]*(DAX__2019_2020__33[[#This Row],[Adj Close]]/DAX__2019_2020__33[[#This Row],[Close]])</f>
        <v>172.56055238911685</v>
      </c>
      <c r="E1624" s="50" t="s">
        <v>6155</v>
      </c>
      <c r="F1624" s="50" t="s">
        <v>6129</v>
      </c>
      <c r="G1624" s="50" t="s">
        <v>2365</v>
      </c>
      <c r="H1624" s="50" t="s">
        <v>6156</v>
      </c>
      <c r="I1624" s="50">
        <f>(DAX__2019_2020__33[[#This Row],[Adj Close]]-DAX__2019_2020__33[[#This Row],[Adj Open]])/DAX__2019_2020__33[[#This Row],[Adj Open]]</f>
        <v>1.4851633663367642E-3</v>
      </c>
      <c r="J1624" s="50">
        <f>DAX__2019_2020__33[[#This Row],[Adj Close]]-DAX__2019_2020__33[[#This Row],[Adj Open]]</f>
        <v>0.25628061088315235</v>
      </c>
      <c r="K1624" s="50">
        <v>946091</v>
      </c>
    </row>
    <row r="1625" spans="1:11" x14ac:dyDescent="0.3">
      <c r="A1625" s="51" t="str">
        <f t="shared" si="29"/>
        <v>ALV.DE</v>
      </c>
      <c r="B1625" s="52" t="s">
        <v>191</v>
      </c>
      <c r="C1625" s="50" t="s">
        <v>3473</v>
      </c>
      <c r="D1625" s="50">
        <f>DAX__2019_2020__33[[#This Row],[Open]]*(DAX__2019_2020__33[[#This Row],[Adj Close]]/DAX__2019_2020__33[[#This Row],[Close]])</f>
        <v>172.90225504467668</v>
      </c>
      <c r="E1625" s="50" t="s">
        <v>6123</v>
      </c>
      <c r="F1625" s="50" t="s">
        <v>6157</v>
      </c>
      <c r="G1625" s="50" t="s">
        <v>6158</v>
      </c>
      <c r="H1625" s="50" t="s">
        <v>6159</v>
      </c>
      <c r="I1625" s="50">
        <f>(DAX__2019_2020__33[[#This Row],[Adj Close]]-DAX__2019_2020__33[[#This Row],[Adj Open]])/DAX__2019_2020__33[[#This Row],[Adj Open]]</f>
        <v>-1.2351779022285552E-3</v>
      </c>
      <c r="J1625" s="50">
        <f>DAX__2019_2020__33[[#This Row],[Adj Close]]-DAX__2019_2020__33[[#This Row],[Adj Open]]</f>
        <v>-0.21356504467667037</v>
      </c>
      <c r="K1625" s="50">
        <v>955153</v>
      </c>
    </row>
    <row r="1626" spans="1:11" x14ac:dyDescent="0.3">
      <c r="A1626" s="51" t="str">
        <f t="shared" si="29"/>
        <v>ALV.DE</v>
      </c>
      <c r="B1626" s="52" t="s">
        <v>192</v>
      </c>
      <c r="C1626" s="50" t="s">
        <v>2410</v>
      </c>
      <c r="D1626" s="50">
        <f>DAX__2019_2020__33[[#This Row],[Open]]*(DAX__2019_2020__33[[#This Row],[Adj Close]]/DAX__2019_2020__33[[#This Row],[Close]])</f>
        <v>172.64599013810178</v>
      </c>
      <c r="E1626" s="50" t="s">
        <v>6160</v>
      </c>
      <c r="F1626" s="50" t="s">
        <v>2410</v>
      </c>
      <c r="G1626" s="50" t="s">
        <v>2367</v>
      </c>
      <c r="H1626" s="50" t="s">
        <v>6161</v>
      </c>
      <c r="I1626" s="50">
        <f>(DAX__2019_2020__33[[#This Row],[Adj Close]]-DAX__2019_2020__33[[#This Row],[Adj Open]])/DAX__2019_2020__33[[#This Row],[Adj Open]]</f>
        <v>1.088568498112753E-2</v>
      </c>
      <c r="J1626" s="50">
        <f>DAX__2019_2020__33[[#This Row],[Adj Close]]-DAX__2019_2020__33[[#This Row],[Adj Open]]</f>
        <v>1.8793698618982262</v>
      </c>
      <c r="K1626" s="50">
        <v>1012695</v>
      </c>
    </row>
    <row r="1627" spans="1:11" x14ac:dyDescent="0.3">
      <c r="A1627" s="51" t="str">
        <f t="shared" si="29"/>
        <v>ALV.DE</v>
      </c>
      <c r="B1627" s="52" t="s">
        <v>193</v>
      </c>
      <c r="C1627" s="50" t="s">
        <v>2360</v>
      </c>
      <c r="D1627" s="50">
        <f>DAX__2019_2020__33[[#This Row],[Open]]*(DAX__2019_2020__33[[#This Row],[Adj Close]]/DAX__2019_2020__33[[#This Row],[Close]])</f>
        <v>175.1233337530266</v>
      </c>
      <c r="E1627" s="50" t="s">
        <v>2361</v>
      </c>
      <c r="F1627" s="50" t="s">
        <v>2353</v>
      </c>
      <c r="G1627" s="50" t="s">
        <v>2382</v>
      </c>
      <c r="H1627" s="50" t="s">
        <v>6162</v>
      </c>
      <c r="I1627" s="50">
        <f>(DAX__2019_2020__33[[#This Row],[Adj Close]]-DAX__2019_2020__33[[#This Row],[Adj Open]])/DAX__2019_2020__33[[#This Row],[Adj Open]]</f>
        <v>7.3170731707318344E-3</v>
      </c>
      <c r="J1627" s="50">
        <f>DAX__2019_2020__33[[#This Row],[Adj Close]]-DAX__2019_2020__33[[#This Row],[Adj Open]]</f>
        <v>1.2813902469733875</v>
      </c>
      <c r="K1627" s="50">
        <v>1074519</v>
      </c>
    </row>
    <row r="1628" spans="1:11" x14ac:dyDescent="0.3">
      <c r="A1628" s="51" t="str">
        <f t="shared" si="29"/>
        <v>ALV.DE</v>
      </c>
      <c r="B1628" s="52" t="s">
        <v>194</v>
      </c>
      <c r="C1628" s="50" t="s">
        <v>3447</v>
      </c>
      <c r="D1628" s="50">
        <f>DAX__2019_2020__33[[#This Row],[Open]]*(DAX__2019_2020__33[[#This Row],[Adj Close]]/DAX__2019_2020__33[[#This Row],[Close]])</f>
        <v>175.46503572195408</v>
      </c>
      <c r="E1628" s="50" t="s">
        <v>6163</v>
      </c>
      <c r="F1628" s="50" t="s">
        <v>2358</v>
      </c>
      <c r="G1628" s="50" t="s">
        <v>6164</v>
      </c>
      <c r="H1628" s="50" t="s">
        <v>6165</v>
      </c>
      <c r="I1628" s="50">
        <f>(DAX__2019_2020__33[[#This Row],[Adj Close]]-DAX__2019_2020__33[[#This Row],[Adj Open]])/DAX__2019_2020__33[[#This Row],[Adj Open]]</f>
        <v>4.1382961286745863E-3</v>
      </c>
      <c r="J1628" s="50">
        <f>DAX__2019_2020__33[[#This Row],[Adj Close]]-DAX__2019_2020__33[[#This Row],[Adj Open]]</f>
        <v>0.72612627804591057</v>
      </c>
      <c r="K1628" s="50">
        <v>724313</v>
      </c>
    </row>
    <row r="1629" spans="1:11" x14ac:dyDescent="0.3">
      <c r="A1629" s="51" t="str">
        <f t="shared" si="29"/>
        <v>ALV.DE</v>
      </c>
      <c r="B1629" s="52" t="s">
        <v>195</v>
      </c>
      <c r="C1629" s="50" t="s">
        <v>2350</v>
      </c>
      <c r="D1629" s="50">
        <f>DAX__2019_2020__33[[#This Row],[Open]]*(DAX__2019_2020__33[[#This Row],[Adj Close]]/DAX__2019_2020__33[[#This Row],[Close]])</f>
        <v>175.97758468272875</v>
      </c>
      <c r="E1629" s="50" t="s">
        <v>6166</v>
      </c>
      <c r="F1629" s="50" t="s">
        <v>6167</v>
      </c>
      <c r="G1629" s="50" t="s">
        <v>3469</v>
      </c>
      <c r="H1629" s="50" t="s">
        <v>6168</v>
      </c>
      <c r="I1629" s="50">
        <f>(DAX__2019_2020__33[[#This Row],[Adj Close]]-DAX__2019_2020__33[[#This Row],[Adj Open]])/DAX__2019_2020__33[[#This Row],[Adj Open]]</f>
        <v>7.767019417475797E-3</v>
      </c>
      <c r="J1629" s="50">
        <f>DAX__2019_2020__33[[#This Row],[Adj Close]]-DAX__2019_2020__33[[#This Row],[Adj Open]]</f>
        <v>1.3668213172712456</v>
      </c>
      <c r="K1629" s="50">
        <v>864671</v>
      </c>
    </row>
    <row r="1630" spans="1:11" x14ac:dyDescent="0.3">
      <c r="A1630" s="51" t="str">
        <f t="shared" si="29"/>
        <v>ALV.DE</v>
      </c>
      <c r="B1630" s="52" t="s">
        <v>196</v>
      </c>
      <c r="C1630" s="50" t="s">
        <v>3421</v>
      </c>
      <c r="D1630" s="50">
        <f>DAX__2019_2020__33[[#This Row],[Open]]*(DAX__2019_2020__33[[#This Row],[Adj Close]]/DAX__2019_2020__33[[#This Row],[Close]])</f>
        <v>177.0026885443371</v>
      </c>
      <c r="E1630" s="50" t="s">
        <v>2490</v>
      </c>
      <c r="F1630" s="50" t="s">
        <v>6169</v>
      </c>
      <c r="G1630" s="50" t="s">
        <v>2490</v>
      </c>
      <c r="H1630" s="50" t="s">
        <v>6170</v>
      </c>
      <c r="I1630" s="50">
        <f>(DAX__2019_2020__33[[#This Row],[Adj Close]]-DAX__2019_2020__33[[#This Row],[Adj Open]])/DAX__2019_2020__33[[#This Row],[Adj Open]]</f>
        <v>9.6523650046201218E-4</v>
      </c>
      <c r="J1630" s="50">
        <f>DAX__2019_2020__33[[#This Row],[Adj Close]]-DAX__2019_2020__33[[#This Row],[Adj Open]]</f>
        <v>0.17084945566290344</v>
      </c>
      <c r="K1630" s="50">
        <v>829978</v>
      </c>
    </row>
    <row r="1631" spans="1:11" x14ac:dyDescent="0.3">
      <c r="A1631" s="51" t="str">
        <f t="shared" si="29"/>
        <v>ALV.DE</v>
      </c>
      <c r="B1631" s="52" t="s">
        <v>197</v>
      </c>
      <c r="C1631" s="50" t="s">
        <v>2490</v>
      </c>
      <c r="D1631" s="50">
        <f>DAX__2019_2020__33[[#This Row],[Open]]*(DAX__2019_2020__33[[#This Row],[Adj Close]]/DAX__2019_2020__33[[#This Row],[Close]])</f>
        <v>177.17354490586516</v>
      </c>
      <c r="E1631" s="50" t="s">
        <v>6171</v>
      </c>
      <c r="F1631" s="50" t="s">
        <v>2361</v>
      </c>
      <c r="G1631" s="50" t="s">
        <v>6172</v>
      </c>
      <c r="H1631" s="50" t="s">
        <v>6173</v>
      </c>
      <c r="I1631" s="50">
        <f>(DAX__2019_2020__33[[#This Row],[Adj Close]]-DAX__2019_2020__33[[#This Row],[Adj Open]])/DAX__2019_2020__33[[#This Row],[Adj Open]]</f>
        <v>3.6162006832073375E-3</v>
      </c>
      <c r="J1631" s="50">
        <f>DAX__2019_2020__33[[#This Row],[Adj Close]]-DAX__2019_2020__33[[#This Row],[Adj Open]]</f>
        <v>0.64069509413485548</v>
      </c>
      <c r="K1631" s="50">
        <v>684916</v>
      </c>
    </row>
    <row r="1632" spans="1:11" x14ac:dyDescent="0.3">
      <c r="A1632" s="51" t="str">
        <f t="shared" si="29"/>
        <v>ALV.DE</v>
      </c>
      <c r="B1632" s="52" t="s">
        <v>198</v>
      </c>
      <c r="C1632" s="50" t="s">
        <v>6174</v>
      </c>
      <c r="D1632" s="50">
        <f>DAX__2019_2020__33[[#This Row],[Open]]*(DAX__2019_2020__33[[#This Row],[Adj Close]]/DAX__2019_2020__33[[#This Row],[Close]])</f>
        <v>178.15594476975573</v>
      </c>
      <c r="E1632" s="50" t="s">
        <v>6084</v>
      </c>
      <c r="F1632" s="50" t="s">
        <v>6054</v>
      </c>
      <c r="G1632" s="50" t="s">
        <v>6175</v>
      </c>
      <c r="H1632" s="50" t="s">
        <v>6176</v>
      </c>
      <c r="I1632" s="50">
        <f>(DAX__2019_2020__33[[#This Row],[Adj Close]]-DAX__2019_2020__33[[#This Row],[Adj Open]])/DAX__2019_2020__33[[#This Row],[Adj Open]]</f>
        <v>1.1987532793274606E-2</v>
      </c>
      <c r="J1632" s="50">
        <f>DAX__2019_2020__33[[#This Row],[Adj Close]]-DAX__2019_2020__33[[#This Row],[Adj Open]]</f>
        <v>2.1356502302442664</v>
      </c>
      <c r="K1632" s="50">
        <v>1664757</v>
      </c>
    </row>
    <row r="1633" spans="1:11" x14ac:dyDescent="0.3">
      <c r="A1633" s="51" t="str">
        <f t="shared" si="29"/>
        <v>ALV.DE</v>
      </c>
      <c r="B1633" s="52" t="s">
        <v>199</v>
      </c>
      <c r="C1633" s="50" t="s">
        <v>6177</v>
      </c>
      <c r="D1633" s="50">
        <f>DAX__2019_2020__33[[#This Row],[Open]]*(DAX__2019_2020__33[[#This Row],[Adj Close]]/DAX__2019_2020__33[[#This Row],[Close]])</f>
        <v>180.20616791652301</v>
      </c>
      <c r="E1633" s="50" t="s">
        <v>2442</v>
      </c>
      <c r="F1633" s="50" t="s">
        <v>2494</v>
      </c>
      <c r="G1633" s="50" t="s">
        <v>2442</v>
      </c>
      <c r="H1633" s="50" t="s">
        <v>6178</v>
      </c>
      <c r="I1633" s="50">
        <f>(DAX__2019_2020__33[[#This Row],[Adj Close]]-DAX__2019_2020__33[[#This Row],[Adj Open]])/DAX__2019_2020__33[[#This Row],[Adj Open]]</f>
        <v>3.555344919014027E-3</v>
      </c>
      <c r="J1633" s="50">
        <f>DAX__2019_2020__33[[#This Row],[Adj Close]]-DAX__2019_2020__33[[#This Row],[Adj Open]]</f>
        <v>0.64069508347699866</v>
      </c>
      <c r="K1633" s="50">
        <v>980379</v>
      </c>
    </row>
    <row r="1634" spans="1:11" x14ac:dyDescent="0.3">
      <c r="A1634" s="51" t="str">
        <f t="shared" si="29"/>
        <v>ALV.DE</v>
      </c>
      <c r="B1634" s="52" t="s">
        <v>200</v>
      </c>
      <c r="C1634" s="50" t="s">
        <v>3444</v>
      </c>
      <c r="D1634" s="50">
        <f>DAX__2019_2020__33[[#This Row],[Open]]*(DAX__2019_2020__33[[#This Row],[Adj Close]]/DAX__2019_2020__33[[#This Row],[Close]])</f>
        <v>181.27398934449397</v>
      </c>
      <c r="E1634" s="50" t="s">
        <v>2508</v>
      </c>
      <c r="F1634" s="50" t="s">
        <v>6179</v>
      </c>
      <c r="G1634" s="50" t="s">
        <v>6076</v>
      </c>
      <c r="H1634" s="50" t="s">
        <v>6180</v>
      </c>
      <c r="I1634" s="50">
        <f>(DAX__2019_2020__33[[#This Row],[Adj Close]]-DAX__2019_2020__33[[#This Row],[Adj Open]])/DAX__2019_2020__33[[#This Row],[Adj Open]]</f>
        <v>-1.6493449809049693E-3</v>
      </c>
      <c r="J1634" s="50">
        <f>DAX__2019_2020__33[[#This Row],[Adj Close]]-DAX__2019_2020__33[[#This Row],[Adj Open]]</f>
        <v>-0.29898334449396202</v>
      </c>
      <c r="K1634" s="50">
        <v>904502</v>
      </c>
    </row>
    <row r="1635" spans="1:11" x14ac:dyDescent="0.3">
      <c r="A1635" s="51" t="str">
        <f t="shared" si="29"/>
        <v>ALV.DE</v>
      </c>
      <c r="B1635" s="52" t="s">
        <v>201</v>
      </c>
      <c r="C1635" s="50" t="s">
        <v>6181</v>
      </c>
      <c r="D1635" s="50">
        <f>DAX__2019_2020__33[[#This Row],[Open]]*(DAX__2019_2020__33[[#This Row],[Adj Close]]/DAX__2019_2020__33[[#This Row],[Close]])</f>
        <v>181.40214264463179</v>
      </c>
      <c r="E1635" s="50" t="s">
        <v>6182</v>
      </c>
      <c r="F1635" s="50" t="s">
        <v>6183</v>
      </c>
      <c r="G1635" s="50" t="s">
        <v>2502</v>
      </c>
      <c r="H1635" s="50" t="s">
        <v>6184</v>
      </c>
      <c r="I1635" s="50">
        <f>(DAX__2019_2020__33[[#This Row],[Adj Close]]-DAX__2019_2020__33[[#This Row],[Adj Open]])/DAX__2019_2020__33[[#This Row],[Adj Open]]</f>
        <v>1.6481798451185002E-3</v>
      </c>
      <c r="J1635" s="50">
        <f>DAX__2019_2020__33[[#This Row],[Adj Close]]-DAX__2019_2020__33[[#This Row],[Adj Open]]</f>
        <v>0.29898335536819332</v>
      </c>
      <c r="K1635" s="50">
        <v>2816105</v>
      </c>
    </row>
    <row r="1636" spans="1:11" x14ac:dyDescent="0.3">
      <c r="A1636" s="51" t="str">
        <f t="shared" si="29"/>
        <v>ALV.DE</v>
      </c>
      <c r="B1636" s="52" t="s">
        <v>202</v>
      </c>
      <c r="C1636" s="50" t="s">
        <v>2502</v>
      </c>
      <c r="D1636" s="50">
        <f>DAX__2019_2020__33[[#This Row],[Open]]*(DAX__2019_2020__33[[#This Row],[Adj Close]]/DAX__2019_2020__33[[#This Row],[Close]])</f>
        <v>181.70112953448026</v>
      </c>
      <c r="E1636" s="50" t="s">
        <v>2443</v>
      </c>
      <c r="F1636" s="50" t="s">
        <v>6185</v>
      </c>
      <c r="G1636" s="50" t="s">
        <v>2504</v>
      </c>
      <c r="H1636" s="50" t="s">
        <v>6186</v>
      </c>
      <c r="I1636" s="50">
        <f>(DAX__2019_2020__33[[#This Row],[Adj Close]]-DAX__2019_2020__33[[#This Row],[Adj Open]])/DAX__2019_2020__33[[#This Row],[Adj Open]]</f>
        <v>9.4027739925155618E-4</v>
      </c>
      <c r="J1636" s="50">
        <f>DAX__2019_2020__33[[#This Row],[Adj Close]]-DAX__2019_2020__33[[#This Row],[Adj Open]]</f>
        <v>0.17084946551975122</v>
      </c>
      <c r="K1636" s="50">
        <v>910991</v>
      </c>
    </row>
    <row r="1637" spans="1:11" x14ac:dyDescent="0.3">
      <c r="A1637" s="51" t="str">
        <f t="shared" si="29"/>
        <v>ALV.DE</v>
      </c>
      <c r="B1637" s="52" t="s">
        <v>203</v>
      </c>
      <c r="C1637" s="50" t="s">
        <v>6076</v>
      </c>
      <c r="D1637" s="50">
        <f>DAX__2019_2020__33[[#This Row],[Open]]*(DAX__2019_2020__33[[#This Row],[Adj Close]]/DAX__2019_2020__33[[#This Row],[Close]])</f>
        <v>180.97501510504196</v>
      </c>
      <c r="E1637" s="50" t="s">
        <v>2440</v>
      </c>
      <c r="F1637" s="50" t="s">
        <v>2432</v>
      </c>
      <c r="G1637" s="50" t="s">
        <v>3347</v>
      </c>
      <c r="H1637" s="50" t="s">
        <v>6187</v>
      </c>
      <c r="I1637" s="50">
        <f>(DAX__2019_2020__33[[#This Row],[Adj Close]]-DAX__2019_2020__33[[#This Row],[Adj Open]])/DAX__2019_2020__33[[#This Row],[Adj Open]]</f>
        <v>7.0801980529560055E-4</v>
      </c>
      <c r="J1637" s="50">
        <f>DAX__2019_2020__33[[#This Row],[Adj Close]]-DAX__2019_2020__33[[#This Row],[Adj Open]]</f>
        <v>0.12813389495804017</v>
      </c>
      <c r="K1637" s="50">
        <v>726942</v>
      </c>
    </row>
    <row r="1638" spans="1:11" x14ac:dyDescent="0.3">
      <c r="A1638" s="51" t="str">
        <f t="shared" si="29"/>
        <v>ALV.DE</v>
      </c>
      <c r="B1638" s="52" t="s">
        <v>204</v>
      </c>
      <c r="C1638" s="50" t="s">
        <v>6188</v>
      </c>
      <c r="D1638" s="50">
        <f>DAX__2019_2020__33[[#This Row],[Open]]*(DAX__2019_2020__33[[#This Row],[Adj Close]]/DAX__2019_2020__33[[#This Row],[Close]])</f>
        <v>180.50516627900339</v>
      </c>
      <c r="E1638" s="50" t="s">
        <v>2448</v>
      </c>
      <c r="F1638" s="50" t="s">
        <v>6188</v>
      </c>
      <c r="G1638" s="50" t="s">
        <v>2476</v>
      </c>
      <c r="H1638" s="50" t="s">
        <v>6189</v>
      </c>
      <c r="I1638" s="50">
        <f>(DAX__2019_2020__33[[#This Row],[Adj Close]]-DAX__2019_2020__33[[#This Row],[Adj Open]])/DAX__2019_2020__33[[#This Row],[Adj Open]]</f>
        <v>6.1524040773439943E-3</v>
      </c>
      <c r="J1638" s="50">
        <f>DAX__2019_2020__33[[#This Row],[Adj Close]]-DAX__2019_2020__33[[#This Row],[Adj Open]]</f>
        <v>1.1105407209965961</v>
      </c>
      <c r="K1638" s="50">
        <v>692246</v>
      </c>
    </row>
    <row r="1639" spans="1:11" x14ac:dyDescent="0.3">
      <c r="A1639" s="51" t="str">
        <f t="shared" si="29"/>
        <v>ALV.DE</v>
      </c>
      <c r="B1639" s="52" t="s">
        <v>205</v>
      </c>
      <c r="C1639" s="50" t="s">
        <v>2476</v>
      </c>
      <c r="D1639" s="50">
        <f>DAX__2019_2020__33[[#This Row],[Open]]*(DAX__2019_2020__33[[#This Row],[Adj Close]]/DAX__2019_2020__33[[#This Row],[Close]])</f>
        <v>181.61570749296743</v>
      </c>
      <c r="E1639" s="50" t="s">
        <v>6190</v>
      </c>
      <c r="F1639" s="50" t="s">
        <v>6191</v>
      </c>
      <c r="G1639" s="50" t="s">
        <v>6192</v>
      </c>
      <c r="H1639" s="50" t="s">
        <v>6193</v>
      </c>
      <c r="I1639" s="50">
        <f>(DAX__2019_2020__33[[#This Row],[Adj Close]]-DAX__2019_2020__33[[#This Row],[Adj Open]])/DAX__2019_2020__33[[#This Row],[Adj Open]]</f>
        <v>-9.1722104655068155E-3</v>
      </c>
      <c r="J1639" s="50">
        <f>DAX__2019_2020__33[[#This Row],[Adj Close]]-DAX__2019_2020__33[[#This Row],[Adj Open]]</f>
        <v>-1.6658174929674203</v>
      </c>
      <c r="K1639" s="50">
        <v>911351</v>
      </c>
    </row>
    <row r="1640" spans="1:11" x14ac:dyDescent="0.3">
      <c r="A1640" s="51" t="str">
        <f t="shared" si="29"/>
        <v>ALV.DE</v>
      </c>
      <c r="B1640" s="52" t="s">
        <v>206</v>
      </c>
      <c r="C1640" s="50" t="s">
        <v>2494</v>
      </c>
      <c r="D1640" s="50">
        <f>DAX__2019_2020__33[[#This Row],[Open]]*(DAX__2019_2020__33[[#This Row],[Adj Close]]/DAX__2019_2020__33[[#This Row],[Close]])</f>
        <v>179.82175879481133</v>
      </c>
      <c r="E1640" s="50" t="s">
        <v>3347</v>
      </c>
      <c r="F1640" s="50" t="s">
        <v>6102</v>
      </c>
      <c r="G1640" s="50" t="s">
        <v>3347</v>
      </c>
      <c r="H1640" s="50" t="s">
        <v>6187</v>
      </c>
      <c r="I1640" s="50">
        <f>(DAX__2019_2020__33[[#This Row],[Adj Close]]-DAX__2019_2020__33[[#This Row],[Adj Open]])/DAX__2019_2020__33[[#This Row],[Adj Open]]</f>
        <v>7.1258907363419988E-3</v>
      </c>
      <c r="J1640" s="50">
        <f>DAX__2019_2020__33[[#This Row],[Adj Close]]-DAX__2019_2020__33[[#This Row],[Adj Open]]</f>
        <v>1.2813902051886714</v>
      </c>
      <c r="K1640" s="50">
        <v>1129548</v>
      </c>
    </row>
    <row r="1641" spans="1:11" x14ac:dyDescent="0.3">
      <c r="A1641" s="51" t="str">
        <f t="shared" si="29"/>
        <v>ALV.DE</v>
      </c>
      <c r="B1641" s="52" t="s">
        <v>207</v>
      </c>
      <c r="C1641" s="50" t="s">
        <v>2501</v>
      </c>
      <c r="D1641" s="50">
        <f>DAX__2019_2020__33[[#This Row],[Open]]*(DAX__2019_2020__33[[#This Row],[Adj Close]]/DAX__2019_2020__33[[#This Row],[Close]])</f>
        <v>182.29910234921678</v>
      </c>
      <c r="E1641" s="50" t="s">
        <v>2478</v>
      </c>
      <c r="F1641" s="50" t="s">
        <v>2502</v>
      </c>
      <c r="G1641" s="50" t="s">
        <v>2469</v>
      </c>
      <c r="H1641" s="50" t="s">
        <v>6194</v>
      </c>
      <c r="I1641" s="50">
        <f>(DAX__2019_2020__33[[#This Row],[Adj Close]]-DAX__2019_2020__33[[#This Row],[Adj Open]])/DAX__2019_2020__33[[#This Row],[Adj Open]]</f>
        <v>3.748842654606557E-3</v>
      </c>
      <c r="J1641" s="50">
        <f>DAX__2019_2020__33[[#This Row],[Adj Close]]-DAX__2019_2020__33[[#This Row],[Adj Open]]</f>
        <v>0.68341065078323027</v>
      </c>
      <c r="K1641" s="50">
        <v>1142629</v>
      </c>
    </row>
    <row r="1642" spans="1:11" x14ac:dyDescent="0.3">
      <c r="A1642" s="51" t="str">
        <f t="shared" si="29"/>
        <v>ALV.DE</v>
      </c>
      <c r="B1642" s="52" t="s">
        <v>208</v>
      </c>
      <c r="C1642" s="50" t="s">
        <v>2446</v>
      </c>
      <c r="D1642" s="50">
        <f>DAX__2019_2020__33[[#This Row],[Open]]*(DAX__2019_2020__33[[#This Row],[Adj Close]]/DAX__2019_2020__33[[#This Row],[Close]])</f>
        <v>183.15336567443921</v>
      </c>
      <c r="E1642" s="50" t="s">
        <v>6195</v>
      </c>
      <c r="F1642" s="50" t="s">
        <v>6196</v>
      </c>
      <c r="G1642" s="50" t="s">
        <v>3422</v>
      </c>
      <c r="H1642" s="50" t="s">
        <v>6197</v>
      </c>
      <c r="I1642" s="50">
        <f>(DAX__2019_2020__33[[#This Row],[Adj Close]]-DAX__2019_2020__33[[#This Row],[Adj Open]])/DAX__2019_2020__33[[#This Row],[Adj Open]]</f>
        <v>7.4627147610835907E-3</v>
      </c>
      <c r="J1642" s="50">
        <f>DAX__2019_2020__33[[#This Row],[Adj Close]]-DAX__2019_2020__33[[#This Row],[Adj Open]]</f>
        <v>1.3668213255607782</v>
      </c>
      <c r="K1642" s="50">
        <v>810782</v>
      </c>
    </row>
    <row r="1643" spans="1:11" x14ac:dyDescent="0.3">
      <c r="A1643" s="51" t="str">
        <f t="shared" si="29"/>
        <v>ALV.DE</v>
      </c>
      <c r="B1643" s="52" t="s">
        <v>209</v>
      </c>
      <c r="C1643" s="50" t="s">
        <v>2461</v>
      </c>
      <c r="D1643" s="50">
        <f>DAX__2019_2020__33[[#This Row],[Open]]*(DAX__2019_2020__33[[#This Row],[Adj Close]]/DAX__2019_2020__33[[#This Row],[Close]])</f>
        <v>184.60561847419157</v>
      </c>
      <c r="E1643" s="50" t="s">
        <v>6198</v>
      </c>
      <c r="F1643" s="50" t="s">
        <v>6199</v>
      </c>
      <c r="G1643" s="50" t="s">
        <v>6200</v>
      </c>
      <c r="H1643" s="50" t="s">
        <v>6201</v>
      </c>
      <c r="I1643" s="50">
        <f>(DAX__2019_2020__33[[#This Row],[Adj Close]]-DAX__2019_2020__33[[#This Row],[Adj Open]])/DAX__2019_2020__33[[#This Row],[Adj Open]]</f>
        <v>3.2392271196882666E-3</v>
      </c>
      <c r="J1643" s="50">
        <f>DAX__2019_2020__33[[#This Row],[Adj Close]]-DAX__2019_2020__33[[#This Row],[Adj Open]]</f>
        <v>0.59797952580842662</v>
      </c>
      <c r="K1643" s="50">
        <v>698095</v>
      </c>
    </row>
    <row r="1644" spans="1:11" x14ac:dyDescent="0.3">
      <c r="A1644" s="51" t="str">
        <f t="shared" si="29"/>
        <v>ALV.DE</v>
      </c>
      <c r="B1644" s="52" t="s">
        <v>210</v>
      </c>
      <c r="C1644" s="50" t="s">
        <v>2465</v>
      </c>
      <c r="D1644" s="50">
        <f>DAX__2019_2020__33[[#This Row],[Open]]*(DAX__2019_2020__33[[#This Row],[Adj Close]]/DAX__2019_2020__33[[#This Row],[Close]])</f>
        <v>185.3744535318755</v>
      </c>
      <c r="E1644" s="50" t="s">
        <v>2514</v>
      </c>
      <c r="F1644" s="50" t="s">
        <v>6202</v>
      </c>
      <c r="G1644" s="50" t="s">
        <v>2510</v>
      </c>
      <c r="H1644" s="50" t="s">
        <v>6203</v>
      </c>
      <c r="I1644" s="50">
        <f>(DAX__2019_2020__33[[#This Row],[Adj Close]]-DAX__2019_2020__33[[#This Row],[Adj Open]])/DAX__2019_2020__33[[#This Row],[Adj Open]]</f>
        <v>9.2164516129030318E-4</v>
      </c>
      <c r="J1644" s="50">
        <f>DAX__2019_2020__33[[#This Row],[Adj Close]]-DAX__2019_2020__33[[#This Row],[Adj Open]]</f>
        <v>0.1708494681244872</v>
      </c>
      <c r="K1644" s="50">
        <v>458458</v>
      </c>
    </row>
    <row r="1645" spans="1:11" x14ac:dyDescent="0.3">
      <c r="A1645" s="51" t="str">
        <f t="shared" ref="A1645:A1708" si="30">"ALV.DE"</f>
        <v>ALV.DE</v>
      </c>
      <c r="B1645" s="52" t="s">
        <v>211</v>
      </c>
      <c r="C1645" s="50" t="s">
        <v>2465</v>
      </c>
      <c r="D1645" s="50">
        <f>DAX__2019_2020__33[[#This Row],[Open]]*(DAX__2019_2020__33[[#This Row],[Adj Close]]/DAX__2019_2020__33[[#This Row],[Close]])</f>
        <v>185.37446009784369</v>
      </c>
      <c r="E1645" s="50" t="s">
        <v>2454</v>
      </c>
      <c r="F1645" s="50" t="s">
        <v>6204</v>
      </c>
      <c r="G1645" s="50" t="s">
        <v>6205</v>
      </c>
      <c r="H1645" s="50" t="s">
        <v>6206</v>
      </c>
      <c r="I1645" s="50">
        <f>(DAX__2019_2020__33[[#This Row],[Adj Close]]-DAX__2019_2020__33[[#This Row],[Adj Open]])/DAX__2019_2020__33[[#This Row],[Adj Open]]</f>
        <v>6.9121658986174065E-4</v>
      </c>
      <c r="J1645" s="50">
        <f>DAX__2019_2020__33[[#This Row],[Adj Close]]-DAX__2019_2020__33[[#This Row],[Adj Open]]</f>
        <v>0.12813390215629283</v>
      </c>
      <c r="K1645" s="50">
        <v>748042</v>
      </c>
    </row>
    <row r="1646" spans="1:11" x14ac:dyDescent="0.3">
      <c r="A1646" s="51" t="str">
        <f t="shared" si="30"/>
        <v>ALV.DE</v>
      </c>
      <c r="B1646" s="52" t="s">
        <v>212</v>
      </c>
      <c r="C1646" s="50" t="s">
        <v>3422</v>
      </c>
      <c r="D1646" s="50">
        <f>DAX__2019_2020__33[[#This Row],[Open]]*(DAX__2019_2020__33[[#This Row],[Adj Close]]/DAX__2019_2020__33[[#This Row],[Close]])</f>
        <v>184.52020302884378</v>
      </c>
      <c r="E1646" s="50" t="s">
        <v>6207</v>
      </c>
      <c r="F1646" s="50" t="s">
        <v>2451</v>
      </c>
      <c r="G1646" s="50" t="s">
        <v>6207</v>
      </c>
      <c r="H1646" s="50" t="s">
        <v>6208</v>
      </c>
      <c r="I1646" s="50">
        <f>(DAX__2019_2020__33[[#This Row],[Adj Close]]-DAX__2019_2020__33[[#This Row],[Adj Open]])/DAX__2019_2020__33[[#This Row],[Adj Open]]</f>
        <v>9.4907546296296684E-3</v>
      </c>
      <c r="J1646" s="50">
        <f>DAX__2019_2020__33[[#This Row],[Adj Close]]-DAX__2019_2020__33[[#This Row],[Adj Open]]</f>
        <v>1.7512359711562056</v>
      </c>
      <c r="K1646" s="50">
        <v>678033</v>
      </c>
    </row>
    <row r="1647" spans="1:11" x14ac:dyDescent="0.3">
      <c r="A1647" s="51" t="str">
        <f t="shared" si="30"/>
        <v>ALV.DE</v>
      </c>
      <c r="B1647" s="52" t="s">
        <v>213</v>
      </c>
      <c r="C1647" s="50" t="s">
        <v>3490</v>
      </c>
      <c r="D1647" s="50">
        <f>DAX__2019_2020__33[[#This Row],[Open]]*(DAX__2019_2020__33[[#This Row],[Adj Close]]/DAX__2019_2020__33[[#This Row],[Close]])</f>
        <v>186.22872309590804</v>
      </c>
      <c r="E1647" s="50" t="s">
        <v>6209</v>
      </c>
      <c r="F1647" s="50" t="s">
        <v>6210</v>
      </c>
      <c r="G1647" s="50" t="s">
        <v>6211</v>
      </c>
      <c r="H1647" s="50" t="s">
        <v>6212</v>
      </c>
      <c r="I1647" s="50">
        <f>(DAX__2019_2020__33[[#This Row],[Adj Close]]-DAX__2019_2020__33[[#This Row],[Adj Open]])/DAX__2019_2020__33[[#This Row],[Adj Open]]</f>
        <v>6.8804587155958869E-4</v>
      </c>
      <c r="J1647" s="50">
        <f>DAX__2019_2020__33[[#This Row],[Adj Close]]-DAX__2019_2020__33[[#This Row],[Adj Open]]</f>
        <v>0.12813390409195335</v>
      </c>
      <c r="K1647" s="50">
        <v>928230</v>
      </c>
    </row>
    <row r="1648" spans="1:11" x14ac:dyDescent="0.3">
      <c r="A1648" s="51" t="str">
        <f t="shared" si="30"/>
        <v>ALV.DE</v>
      </c>
      <c r="B1648" s="52" t="s">
        <v>214</v>
      </c>
      <c r="C1648" s="50" t="s">
        <v>2517</v>
      </c>
      <c r="D1648" s="50">
        <f>DAX__2019_2020__33[[#This Row],[Open]]*(DAX__2019_2020__33[[#This Row],[Adj Close]]/DAX__2019_2020__33[[#This Row],[Close]])</f>
        <v>186.44228229907623</v>
      </c>
      <c r="E1648" s="50" t="s">
        <v>6213</v>
      </c>
      <c r="F1648" s="50" t="s">
        <v>2513</v>
      </c>
      <c r="G1648" s="50" t="s">
        <v>6214</v>
      </c>
      <c r="H1648" s="50" t="s">
        <v>6215</v>
      </c>
      <c r="I1648" s="50">
        <f>(DAX__2019_2020__33[[#This Row],[Adj Close]]-DAX__2019_2020__33[[#This Row],[Adj Open]])/DAX__2019_2020__33[[#This Row],[Adj Open]]</f>
        <v>-8.0183276059565354E-3</v>
      </c>
      <c r="J1648" s="50">
        <f>DAX__2019_2020__33[[#This Row],[Adj Close]]-DAX__2019_2020__33[[#This Row],[Adj Open]]</f>
        <v>-1.4949552990762243</v>
      </c>
      <c r="K1648" s="50">
        <v>779182</v>
      </c>
    </row>
    <row r="1649" spans="1:11" x14ac:dyDescent="0.3">
      <c r="A1649" s="51" t="str">
        <f t="shared" si="30"/>
        <v>ALV.DE</v>
      </c>
      <c r="B1649" s="52" t="s">
        <v>215</v>
      </c>
      <c r="C1649" s="50" t="s">
        <v>6216</v>
      </c>
      <c r="D1649" s="50">
        <f>DAX__2019_2020__33[[#This Row],[Open]]*(DAX__2019_2020__33[[#This Row],[Adj Close]]/DAX__2019_2020__33[[#This Row],[Close]])</f>
        <v>185.75887159957514</v>
      </c>
      <c r="E1649" s="50" t="s">
        <v>3490</v>
      </c>
      <c r="F1649" s="50" t="s">
        <v>6217</v>
      </c>
      <c r="G1649" s="50" t="s">
        <v>6214</v>
      </c>
      <c r="H1649" s="50" t="s">
        <v>6215</v>
      </c>
      <c r="I1649" s="50">
        <f>(DAX__2019_2020__33[[#This Row],[Adj Close]]-DAX__2019_2020__33[[#This Row],[Adj Open]])/DAX__2019_2020__33[[#This Row],[Adj Open]]</f>
        <v>-4.3688066824852474E-3</v>
      </c>
      <c r="J1649" s="50">
        <f>DAX__2019_2020__33[[#This Row],[Adj Close]]-DAX__2019_2020__33[[#This Row],[Adj Open]]</f>
        <v>-0.81154459957514291</v>
      </c>
      <c r="K1649" s="50">
        <v>823446</v>
      </c>
    </row>
    <row r="1650" spans="1:11" x14ac:dyDescent="0.3">
      <c r="A1650" s="51" t="str">
        <f t="shared" si="30"/>
        <v>ALV.DE</v>
      </c>
      <c r="B1650" s="52" t="s">
        <v>216</v>
      </c>
      <c r="C1650" s="50" t="s">
        <v>6214</v>
      </c>
      <c r="D1650" s="50">
        <f>DAX__2019_2020__33[[#This Row],[Open]]*(DAX__2019_2020__33[[#This Row],[Adj Close]]/DAX__2019_2020__33[[#This Row],[Close]])</f>
        <v>184.94731115976808</v>
      </c>
      <c r="E1650" s="50" t="s">
        <v>6198</v>
      </c>
      <c r="F1650" s="50" t="s">
        <v>6218</v>
      </c>
      <c r="G1650" s="50" t="s">
        <v>6204</v>
      </c>
      <c r="H1650" s="50" t="s">
        <v>6219</v>
      </c>
      <c r="I1650" s="50">
        <f>(DAX__2019_2020__33[[#This Row],[Adj Close]]-DAX__2019_2020__33[[#This Row],[Adj Open]])/DAX__2019_2020__33[[#This Row],[Adj Open]]</f>
        <v>-1.6166558891455868E-3</v>
      </c>
      <c r="J1650" s="50">
        <f>DAX__2019_2020__33[[#This Row],[Adj Close]]-DAX__2019_2020__33[[#This Row],[Adj Open]]</f>
        <v>-0.29899615976808036</v>
      </c>
      <c r="K1650" s="50">
        <v>705249</v>
      </c>
    </row>
    <row r="1651" spans="1:11" x14ac:dyDescent="0.3">
      <c r="A1651" s="51" t="str">
        <f t="shared" si="30"/>
        <v>ALV.DE</v>
      </c>
      <c r="B1651" s="52" t="s">
        <v>217</v>
      </c>
      <c r="C1651" s="50" t="s">
        <v>6220</v>
      </c>
      <c r="D1651" s="50">
        <f>DAX__2019_2020__33[[#This Row],[Open]]*(DAX__2019_2020__33[[#This Row],[Adj Close]]/DAX__2019_2020__33[[#This Row],[Close]])</f>
        <v>184.81918937834166</v>
      </c>
      <c r="E1651" s="50" t="s">
        <v>6221</v>
      </c>
      <c r="F1651" s="50" t="s">
        <v>6222</v>
      </c>
      <c r="G1651" s="50" t="s">
        <v>6223</v>
      </c>
      <c r="H1651" s="50" t="s">
        <v>6224</v>
      </c>
      <c r="I1651" s="50">
        <f>(DAX__2019_2020__33[[#This Row],[Adj Close]]-DAX__2019_2020__33[[#This Row],[Adj Open]])/DAX__2019_2020__33[[#This Row],[Adj Open]]</f>
        <v>5.5465540407703684E-3</v>
      </c>
      <c r="J1651" s="50">
        <f>DAX__2019_2020__33[[#This Row],[Adj Close]]-DAX__2019_2020__33[[#This Row],[Adj Open]]</f>
        <v>1.0251096216583448</v>
      </c>
      <c r="K1651" s="50">
        <v>784958</v>
      </c>
    </row>
    <row r="1652" spans="1:11" x14ac:dyDescent="0.3">
      <c r="A1652" s="51" t="str">
        <f t="shared" si="30"/>
        <v>ALV.DE</v>
      </c>
      <c r="B1652" s="52" t="s">
        <v>218</v>
      </c>
      <c r="C1652" s="50" t="s">
        <v>6225</v>
      </c>
      <c r="D1652" s="50">
        <f>DAX__2019_2020__33[[#This Row],[Open]]*(DAX__2019_2020__33[[#This Row],[Adj Close]]/DAX__2019_2020__33[[#This Row],[Close]])</f>
        <v>185.45988449361593</v>
      </c>
      <c r="E1652" s="50" t="s">
        <v>6226</v>
      </c>
      <c r="F1652" s="50" t="s">
        <v>2465</v>
      </c>
      <c r="G1652" s="50" t="s">
        <v>6223</v>
      </c>
      <c r="H1652" s="50" t="s">
        <v>6224</v>
      </c>
      <c r="I1652" s="50">
        <f>(DAX__2019_2020__33[[#This Row],[Adj Close]]-DAX__2019_2020__33[[#This Row],[Adj Open]])/DAX__2019_2020__33[[#This Row],[Adj Open]]</f>
        <v>2.0727636460773718E-3</v>
      </c>
      <c r="J1652" s="50">
        <f>DAX__2019_2020__33[[#This Row],[Adj Close]]-DAX__2019_2020__33[[#This Row],[Adj Open]]</f>
        <v>0.38441450638407559</v>
      </c>
      <c r="K1652" s="50">
        <v>998180</v>
      </c>
    </row>
    <row r="1653" spans="1:11" x14ac:dyDescent="0.3">
      <c r="A1653" s="51" t="str">
        <f t="shared" si="30"/>
        <v>ALV.DE</v>
      </c>
      <c r="B1653" s="52" t="s">
        <v>219</v>
      </c>
      <c r="C1653" s="50" t="s">
        <v>6207</v>
      </c>
      <c r="D1653" s="50">
        <f>DAX__2019_2020__33[[#This Row],[Open]]*(DAX__2019_2020__33[[#This Row],[Adj Close]]/DAX__2019_2020__33[[#This Row],[Close]])</f>
        <v>186.27142671278042</v>
      </c>
      <c r="E1653" s="50" t="s">
        <v>6227</v>
      </c>
      <c r="F1653" s="50" t="s">
        <v>6202</v>
      </c>
      <c r="G1653" s="50" t="s">
        <v>2465</v>
      </c>
      <c r="H1653" s="50" t="s">
        <v>6228</v>
      </c>
      <c r="I1653" s="50">
        <f>(DAX__2019_2020__33[[#This Row],[Adj Close]]-DAX__2019_2020__33[[#This Row],[Adj Open]])/DAX__2019_2020__33[[#This Row],[Adj Open]]</f>
        <v>-4.8154230018515676E-3</v>
      </c>
      <c r="J1653" s="50">
        <f>DAX__2019_2020__33[[#This Row],[Adj Close]]-DAX__2019_2020__33[[#This Row],[Adj Open]]</f>
        <v>-0.89697571278043142</v>
      </c>
      <c r="K1653" s="50">
        <v>880421</v>
      </c>
    </row>
    <row r="1654" spans="1:11" x14ac:dyDescent="0.3">
      <c r="A1654" s="51" t="str">
        <f t="shared" si="30"/>
        <v>ALV.DE</v>
      </c>
      <c r="B1654" s="52" t="s">
        <v>220</v>
      </c>
      <c r="C1654" s="50" t="s">
        <v>6199</v>
      </c>
      <c r="D1654" s="50">
        <f>DAX__2019_2020__33[[#This Row],[Open]]*(DAX__2019_2020__33[[#This Row],[Adj Close]]/DAX__2019_2020__33[[#This Row],[Close]])</f>
        <v>184.30663461786912</v>
      </c>
      <c r="E1654" s="50" t="s">
        <v>6229</v>
      </c>
      <c r="F1654" s="50" t="s">
        <v>6230</v>
      </c>
      <c r="G1654" s="50" t="s">
        <v>6218</v>
      </c>
      <c r="H1654" s="50" t="s">
        <v>6231</v>
      </c>
      <c r="I1654" s="50">
        <f>(DAX__2019_2020__33[[#This Row],[Adj Close]]-DAX__2019_2020__33[[#This Row],[Adj Open]])/DAX__2019_2020__33[[#This Row],[Adj Open]]</f>
        <v>-1.3905121668597602E-3</v>
      </c>
      <c r="J1654" s="50">
        <f>DAX__2019_2020__33[[#This Row],[Adj Close]]-DAX__2019_2020__33[[#This Row],[Adj Open]]</f>
        <v>-0.25628061786912326</v>
      </c>
      <c r="K1654" s="50">
        <v>902128</v>
      </c>
    </row>
    <row r="1655" spans="1:11" x14ac:dyDescent="0.3">
      <c r="A1655" s="51" t="str">
        <f t="shared" si="30"/>
        <v>ALV.DE</v>
      </c>
      <c r="B1655" s="52" t="s">
        <v>221</v>
      </c>
      <c r="C1655" s="50" t="s">
        <v>6204</v>
      </c>
      <c r="D1655" s="50">
        <f>DAX__2019_2020__33[[#This Row],[Open]]*(DAX__2019_2020__33[[#This Row],[Adj Close]]/DAX__2019_2020__33[[#This Row],[Close]])</f>
        <v>184.64833051349788</v>
      </c>
      <c r="E1655" s="50" t="s">
        <v>6225</v>
      </c>
      <c r="F1655" s="50" t="s">
        <v>6232</v>
      </c>
      <c r="G1655" s="50" t="s">
        <v>2507</v>
      </c>
      <c r="H1655" s="50" t="s">
        <v>6233</v>
      </c>
      <c r="I1655" s="50">
        <f>(DAX__2019_2020__33[[#This Row],[Adj Close]]-DAX__2019_2020__33[[#This Row],[Adj Open]])/DAX__2019_2020__33[[#This Row],[Adj Open]]</f>
        <v>-2.0818737566099276E-3</v>
      </c>
      <c r="J1655" s="50">
        <f>DAX__2019_2020__33[[#This Row],[Adj Close]]-DAX__2019_2020__33[[#This Row],[Adj Open]]</f>
        <v>-0.38441451349788736</v>
      </c>
      <c r="K1655" s="50">
        <v>1009194</v>
      </c>
    </row>
    <row r="1656" spans="1:11" x14ac:dyDescent="0.3">
      <c r="A1656" s="51" t="str">
        <f t="shared" si="30"/>
        <v>ALV.DE</v>
      </c>
      <c r="B1656" s="52" t="s">
        <v>222</v>
      </c>
      <c r="C1656" s="50" t="s">
        <v>2507</v>
      </c>
      <c r="D1656" s="50">
        <f>DAX__2019_2020__33[[#This Row],[Open]]*(DAX__2019_2020__33[[#This Row],[Adj Close]]/DAX__2019_2020__33[[#This Row],[Close]])</f>
        <v>184.26390960505174</v>
      </c>
      <c r="E1656" s="50" t="s">
        <v>6234</v>
      </c>
      <c r="F1656" s="50" t="s">
        <v>2438</v>
      </c>
      <c r="G1656" s="50" t="s">
        <v>2436</v>
      </c>
      <c r="H1656" s="50" t="s">
        <v>6235</v>
      </c>
      <c r="I1656" s="50">
        <f>(DAX__2019_2020__33[[#This Row],[Adj Close]]-DAX__2019_2020__33[[#This Row],[Adj Open]])/DAX__2019_2020__33[[#This Row],[Adj Open]]</f>
        <v>-5.5632685057477732E-3</v>
      </c>
      <c r="J1656" s="50">
        <f>DAX__2019_2020__33[[#This Row],[Adj Close]]-DAX__2019_2020__33[[#This Row],[Adj Open]]</f>
        <v>-1.025109605051739</v>
      </c>
      <c r="K1656" s="50">
        <v>703445</v>
      </c>
    </row>
    <row r="1657" spans="1:11" x14ac:dyDescent="0.3">
      <c r="A1657" s="51" t="str">
        <f t="shared" si="30"/>
        <v>ALV.DE</v>
      </c>
      <c r="B1657" s="52" t="s">
        <v>223</v>
      </c>
      <c r="C1657" s="50" t="s">
        <v>2455</v>
      </c>
      <c r="D1657" s="50">
        <f>DAX__2019_2020__33[[#This Row],[Open]]*(DAX__2019_2020__33[[#This Row],[Adj Close]]/DAX__2019_2020__33[[#This Row],[Close]])</f>
        <v>184.34934039574654</v>
      </c>
      <c r="E1657" s="50" t="s">
        <v>6205</v>
      </c>
      <c r="F1657" s="50" t="s">
        <v>6081</v>
      </c>
      <c r="G1657" s="50" t="s">
        <v>2461</v>
      </c>
      <c r="H1657" s="50" t="s">
        <v>6236</v>
      </c>
      <c r="I1657" s="50">
        <f>(DAX__2019_2020__33[[#This Row],[Adj Close]]-DAX__2019_2020__33[[#This Row],[Adj Open]])/DAX__2019_2020__33[[#This Row],[Adj Open]]</f>
        <v>1.3901899714059899E-3</v>
      </c>
      <c r="J1657" s="50">
        <f>DAX__2019_2020__33[[#This Row],[Adj Close]]-DAX__2019_2020__33[[#This Row],[Adj Open]]</f>
        <v>0.25628060425347599</v>
      </c>
      <c r="K1657" s="50">
        <v>759997</v>
      </c>
    </row>
    <row r="1658" spans="1:11" x14ac:dyDescent="0.3">
      <c r="A1658" s="51" t="str">
        <f t="shared" si="30"/>
        <v>ALV.DE</v>
      </c>
      <c r="B1658" s="52" t="s">
        <v>224</v>
      </c>
      <c r="C1658" s="50" t="s">
        <v>2461</v>
      </c>
      <c r="D1658" s="50">
        <f>DAX__2019_2020__33[[#This Row],[Open]]*(DAX__2019_2020__33[[#This Row],[Adj Close]]/DAX__2019_2020__33[[#This Row],[Close]])</f>
        <v>184.60563319467428</v>
      </c>
      <c r="E1658" s="50" t="s">
        <v>6237</v>
      </c>
      <c r="F1658" s="50" t="s">
        <v>3396</v>
      </c>
      <c r="G1658" s="50" t="s">
        <v>2457</v>
      </c>
      <c r="H1658" s="50" t="s">
        <v>6238</v>
      </c>
      <c r="I1658" s="50">
        <f>(DAX__2019_2020__33[[#This Row],[Adj Close]]-DAX__2019_2020__33[[#This Row],[Adj Open]])/DAX__2019_2020__33[[#This Row],[Adj Open]]</f>
        <v>-4.6274871459281493E-3</v>
      </c>
      <c r="J1658" s="50">
        <f>DAX__2019_2020__33[[#This Row],[Adj Close]]-DAX__2019_2020__33[[#This Row],[Adj Open]]</f>
        <v>-0.85426019467428205</v>
      </c>
      <c r="K1658" s="50">
        <v>706076</v>
      </c>
    </row>
    <row r="1659" spans="1:11" x14ac:dyDescent="0.3">
      <c r="A1659" s="51" t="str">
        <f t="shared" si="30"/>
        <v>ALV.DE</v>
      </c>
      <c r="B1659" s="52" t="s">
        <v>225</v>
      </c>
      <c r="C1659" s="50" t="s">
        <v>6098</v>
      </c>
      <c r="D1659" s="50">
        <f>DAX__2019_2020__33[[#This Row],[Open]]*(DAX__2019_2020__33[[#This Row],[Adj Close]]/DAX__2019_2020__33[[#This Row],[Close]])</f>
        <v>184.0930630691762</v>
      </c>
      <c r="E1659" s="50" t="s">
        <v>6210</v>
      </c>
      <c r="F1659" s="50" t="s">
        <v>2442</v>
      </c>
      <c r="G1659" s="50" t="s">
        <v>3444</v>
      </c>
      <c r="H1659" s="50" t="s">
        <v>6239</v>
      </c>
      <c r="I1659" s="50">
        <f>(DAX__2019_2020__33[[#This Row],[Adj Close]]-DAX__2019_2020__33[[#This Row],[Adj Open]])/DAX__2019_2020__33[[#This Row],[Adj Open]]</f>
        <v>-1.5313238979118342E-2</v>
      </c>
      <c r="J1659" s="50">
        <f>DAX__2019_2020__33[[#This Row],[Adj Close]]-DAX__2019_2020__33[[#This Row],[Adj Open]]</f>
        <v>-2.8190610691762004</v>
      </c>
      <c r="K1659" s="50">
        <v>1415733</v>
      </c>
    </row>
    <row r="1660" spans="1:11" x14ac:dyDescent="0.3">
      <c r="A1660" s="51" t="str">
        <f t="shared" si="30"/>
        <v>ALV.DE</v>
      </c>
      <c r="B1660" s="52" t="s">
        <v>226</v>
      </c>
      <c r="C1660" s="50" t="s">
        <v>3444</v>
      </c>
      <c r="D1660" s="50">
        <f>DAX__2019_2020__33[[#This Row],[Open]]*(DAX__2019_2020__33[[#This Row],[Adj Close]]/DAX__2019_2020__33[[#This Row],[Close]])</f>
        <v>181.27399256823063</v>
      </c>
      <c r="E1660" s="50" t="s">
        <v>2468</v>
      </c>
      <c r="F1660" s="50" t="s">
        <v>6179</v>
      </c>
      <c r="G1660" s="50" t="s">
        <v>6240</v>
      </c>
      <c r="H1660" s="50" t="s">
        <v>6241</v>
      </c>
      <c r="I1660" s="50">
        <f>(DAX__2019_2020__33[[#This Row],[Adj Close]]-DAX__2019_2020__33[[#This Row],[Adj Open]])/DAX__2019_2020__33[[#This Row],[Adj Open]]</f>
        <v>-2.3564090813822262E-4</v>
      </c>
      <c r="J1660" s="50">
        <f>DAX__2019_2020__33[[#This Row],[Adj Close]]-DAX__2019_2020__33[[#This Row],[Adj Open]]</f>
        <v>-4.2715568230619283E-2</v>
      </c>
      <c r="K1660" s="50">
        <v>765147</v>
      </c>
    </row>
    <row r="1661" spans="1:11" x14ac:dyDescent="0.3">
      <c r="A1661" s="51" t="str">
        <f t="shared" si="30"/>
        <v>ALV.DE</v>
      </c>
      <c r="B1661" s="52" t="s">
        <v>227</v>
      </c>
      <c r="C1661" s="50" t="s">
        <v>6242</v>
      </c>
      <c r="D1661" s="50">
        <f>DAX__2019_2020__33[[#This Row],[Open]]*(DAX__2019_2020__33[[#This Row],[Adj Close]]/DAX__2019_2020__33[[#This Row],[Close]])</f>
        <v>180.9323089173094</v>
      </c>
      <c r="E1661" s="50" t="s">
        <v>6083</v>
      </c>
      <c r="F1661" s="50" t="s">
        <v>2473</v>
      </c>
      <c r="G1661" s="50" t="s">
        <v>6190</v>
      </c>
      <c r="H1661" s="50" t="s">
        <v>6243</v>
      </c>
      <c r="I1661" s="50">
        <f>(DAX__2019_2020__33[[#This Row],[Adj Close]]-DAX__2019_2020__33[[#This Row],[Adj Open]])/DAX__2019_2020__33[[#This Row],[Adj Open]]</f>
        <v>5.429622208267859E-3</v>
      </c>
      <c r="J1661" s="50">
        <f>DAX__2019_2020__33[[#This Row],[Adj Close]]-DAX__2019_2020__33[[#This Row],[Adj Open]]</f>
        <v>0.98239408269060391</v>
      </c>
      <c r="K1661" s="50">
        <v>518526</v>
      </c>
    </row>
    <row r="1662" spans="1:11" x14ac:dyDescent="0.3">
      <c r="A1662" s="51" t="str">
        <f t="shared" si="30"/>
        <v>ALV.DE</v>
      </c>
      <c r="B1662" s="52" t="s">
        <v>228</v>
      </c>
      <c r="C1662" s="50" t="s">
        <v>6182</v>
      </c>
      <c r="D1662" s="50">
        <f>DAX__2019_2020__33[[#This Row],[Open]]*(DAX__2019_2020__33[[#This Row],[Adj Close]]/DAX__2019_2020__33[[#This Row],[Close]])</f>
        <v>182.25639552101509</v>
      </c>
      <c r="E1662" s="50" t="s">
        <v>6182</v>
      </c>
      <c r="F1662" s="50" t="s">
        <v>2354</v>
      </c>
      <c r="G1662" s="50" t="s">
        <v>6069</v>
      </c>
      <c r="H1662" s="50" t="s">
        <v>6244</v>
      </c>
      <c r="I1662" s="50">
        <f>(DAX__2019_2020__33[[#This Row],[Adj Close]]-DAX__2019_2020__33[[#This Row],[Adj Open]])/DAX__2019_2020__33[[#This Row],[Adj Open]]</f>
        <v>-2.0389059656272093E-2</v>
      </c>
      <c r="J1662" s="50">
        <f>DAX__2019_2020__33[[#This Row],[Adj Close]]-DAX__2019_2020__33[[#This Row],[Adj Open]]</f>
        <v>-3.7160365210150985</v>
      </c>
      <c r="K1662" s="50">
        <v>1278666</v>
      </c>
    </row>
    <row r="1663" spans="1:11" x14ac:dyDescent="0.3">
      <c r="A1663" s="51" t="str">
        <f t="shared" si="30"/>
        <v>ALV.DE</v>
      </c>
      <c r="B1663" s="52" t="s">
        <v>229</v>
      </c>
      <c r="C1663" s="50" t="s">
        <v>6245</v>
      </c>
      <c r="D1663" s="50">
        <f>DAX__2019_2020__33[[#This Row],[Open]]*(DAX__2019_2020__33[[#This Row],[Adj Close]]/DAX__2019_2020__33[[#This Row],[Close]])</f>
        <v>178.75393396636693</v>
      </c>
      <c r="E1663" s="50" t="s">
        <v>6246</v>
      </c>
      <c r="F1663" s="50" t="s">
        <v>6070</v>
      </c>
      <c r="G1663" s="50" t="s">
        <v>3399</v>
      </c>
      <c r="H1663" s="50" t="s">
        <v>6247</v>
      </c>
      <c r="I1663" s="50">
        <f>(DAX__2019_2020__33[[#This Row],[Adj Close]]-DAX__2019_2020__33[[#This Row],[Adj Open]])/DAX__2019_2020__33[[#This Row],[Adj Open]]</f>
        <v>5.4957897252090509E-3</v>
      </c>
      <c r="J1663" s="50">
        <f>DAX__2019_2020__33[[#This Row],[Adj Close]]-DAX__2019_2020__33[[#This Row],[Adj Open]]</f>
        <v>0.98239403363305655</v>
      </c>
      <c r="K1663" s="50">
        <v>801938</v>
      </c>
    </row>
    <row r="1664" spans="1:11" x14ac:dyDescent="0.3">
      <c r="A1664" s="51" t="str">
        <f t="shared" si="30"/>
        <v>ALV.DE</v>
      </c>
      <c r="B1664" s="52" t="s">
        <v>230</v>
      </c>
      <c r="C1664" s="50" t="s">
        <v>6248</v>
      </c>
      <c r="D1664" s="50">
        <f>DAX__2019_2020__33[[#This Row],[Open]]*(DAX__2019_2020__33[[#This Row],[Adj Close]]/DAX__2019_2020__33[[#This Row],[Close]])</f>
        <v>179.18105467743061</v>
      </c>
      <c r="E1664" s="50" t="s">
        <v>3444</v>
      </c>
      <c r="F1664" s="50" t="s">
        <v>6249</v>
      </c>
      <c r="G1664" s="50" t="s">
        <v>6076</v>
      </c>
      <c r="H1664" s="50" t="s">
        <v>6180</v>
      </c>
      <c r="I1664" s="50">
        <f>(DAX__2019_2020__33[[#This Row],[Adj Close]]-DAX__2019_2020__33[[#This Row],[Adj Open]])/DAX__2019_2020__33[[#This Row],[Adj Open]]</f>
        <v>1.0011947556614992E-2</v>
      </c>
      <c r="J1664" s="50">
        <f>DAX__2019_2020__33[[#This Row],[Adj Close]]-DAX__2019_2020__33[[#This Row],[Adj Open]]</f>
        <v>1.7939513225693986</v>
      </c>
      <c r="K1664" s="50">
        <v>782809</v>
      </c>
    </row>
    <row r="1665" spans="1:11" x14ac:dyDescent="0.3">
      <c r="A1665" s="51" t="str">
        <f t="shared" si="30"/>
        <v>ALV.DE</v>
      </c>
      <c r="B1665" s="52" t="s">
        <v>231</v>
      </c>
      <c r="C1665" s="50" t="s">
        <v>3456</v>
      </c>
      <c r="D1665" s="50">
        <f>DAX__2019_2020__33[[#This Row],[Open]]*(DAX__2019_2020__33[[#This Row],[Adj Close]]/DAX__2019_2020__33[[#This Row],[Close]])</f>
        <v>177.68611346162623</v>
      </c>
      <c r="E1665" s="50" t="s">
        <v>3456</v>
      </c>
      <c r="F1665" s="50" t="s">
        <v>2397</v>
      </c>
      <c r="G1665" s="50" t="s">
        <v>6123</v>
      </c>
      <c r="H1665" s="50" t="s">
        <v>6124</v>
      </c>
      <c r="I1665" s="50">
        <f>(DAX__2019_2020__33[[#This Row],[Adj Close]]-DAX__2019_2020__33[[#This Row],[Adj Open]])/DAX__2019_2020__33[[#This Row],[Adj Open]]</f>
        <v>-1.7548048076923079E-2</v>
      </c>
      <c r="J1665" s="50">
        <f>DAX__2019_2020__33[[#This Row],[Adj Close]]-DAX__2019_2020__33[[#This Row],[Adj Open]]</f>
        <v>-3.1180444616262264</v>
      </c>
      <c r="K1665" s="50">
        <v>2061367</v>
      </c>
    </row>
    <row r="1666" spans="1:11" x14ac:dyDescent="0.3">
      <c r="A1666" s="51" t="str">
        <f t="shared" si="30"/>
        <v>ALV.DE</v>
      </c>
      <c r="B1666" s="52" t="s">
        <v>232</v>
      </c>
      <c r="C1666" s="50" t="s">
        <v>6250</v>
      </c>
      <c r="D1666" s="50">
        <f>DAX__2019_2020__33[[#This Row],[Open]]*(DAX__2019_2020__33[[#This Row],[Adj Close]]/DAX__2019_2020__33[[#This Row],[Close]])</f>
        <v>174.22635765367647</v>
      </c>
      <c r="E1666" s="50" t="s">
        <v>6061</v>
      </c>
      <c r="F1666" s="50" t="s">
        <v>2409</v>
      </c>
      <c r="G1666" s="50" t="s">
        <v>6157</v>
      </c>
      <c r="H1666" s="50" t="s">
        <v>6251</v>
      </c>
      <c r="I1666" s="50">
        <f>(DAX__2019_2020__33[[#This Row],[Adj Close]]-DAX__2019_2020__33[[#This Row],[Adj Open]])/DAX__2019_2020__33[[#This Row],[Adj Open]]</f>
        <v>-1.0296597356654938E-2</v>
      </c>
      <c r="J1666" s="50">
        <f>DAX__2019_2020__33[[#This Row],[Adj Close]]-DAX__2019_2020__33[[#This Row],[Adj Open]]</f>
        <v>-1.793938653676463</v>
      </c>
      <c r="K1666" s="50">
        <v>1642368</v>
      </c>
    </row>
    <row r="1667" spans="1:11" x14ac:dyDescent="0.3">
      <c r="A1667" s="51" t="str">
        <f t="shared" si="30"/>
        <v>ALV.DE</v>
      </c>
      <c r="B1667" s="52" t="s">
        <v>233</v>
      </c>
      <c r="C1667" s="50" t="s">
        <v>3473</v>
      </c>
      <c r="D1667" s="50">
        <f>DAX__2019_2020__33[[#This Row],[Open]]*(DAX__2019_2020__33[[#This Row],[Adj Close]]/DAX__2019_2020__33[[#This Row],[Close]])</f>
        <v>172.90226142041479</v>
      </c>
      <c r="E1667" s="50" t="s">
        <v>6252</v>
      </c>
      <c r="F1667" s="50" t="s">
        <v>6253</v>
      </c>
      <c r="G1667" s="50" t="s">
        <v>2346</v>
      </c>
      <c r="H1667" s="50" t="s">
        <v>6117</v>
      </c>
      <c r="I1667" s="50">
        <f>(DAX__2019_2020__33[[#This Row],[Adj Close]]-DAX__2019_2020__33[[#This Row],[Adj Open]])/DAX__2019_2020__33[[#This Row],[Adj Open]]</f>
        <v>-9.881423217828849E-3</v>
      </c>
      <c r="J1667" s="50">
        <f>DAX__2019_2020__33[[#This Row],[Adj Close]]-DAX__2019_2020__33[[#This Row],[Adj Open]]</f>
        <v>-1.7085204204147999</v>
      </c>
      <c r="K1667" s="50">
        <v>1106195</v>
      </c>
    </row>
    <row r="1668" spans="1:11" x14ac:dyDescent="0.3">
      <c r="A1668" s="51" t="str">
        <f t="shared" si="30"/>
        <v>ALV.DE</v>
      </c>
      <c r="B1668" s="52" t="s">
        <v>234</v>
      </c>
      <c r="C1668" s="50" t="s">
        <v>6254</v>
      </c>
      <c r="D1668" s="50">
        <f>DAX__2019_2020__33[[#This Row],[Open]]*(DAX__2019_2020__33[[#This Row],[Adj Close]]/DAX__2019_2020__33[[#This Row],[Close]])</f>
        <v>172.77412052572564</v>
      </c>
      <c r="E1668" s="50" t="s">
        <v>6255</v>
      </c>
      <c r="F1668" s="50" t="s">
        <v>6256</v>
      </c>
      <c r="G1668" s="50" t="s">
        <v>6035</v>
      </c>
      <c r="H1668" s="50" t="s">
        <v>6151</v>
      </c>
      <c r="I1668" s="50">
        <f>(DAX__2019_2020__33[[#This Row],[Adj Close]]-DAX__2019_2020__33[[#This Row],[Adj Open]])/DAX__2019_2020__33[[#This Row],[Adj Open]]</f>
        <v>-1.5278101359703386E-2</v>
      </c>
      <c r="J1668" s="50">
        <f>DAX__2019_2020__33[[#This Row],[Adj Close]]-DAX__2019_2020__33[[#This Row],[Adj Open]]</f>
        <v>-2.6396605257256454</v>
      </c>
      <c r="K1668" s="50">
        <v>1379441</v>
      </c>
    </row>
    <row r="1669" spans="1:11" x14ac:dyDescent="0.3">
      <c r="A1669" s="51" t="str">
        <f t="shared" si="30"/>
        <v>ALV.DE</v>
      </c>
      <c r="B1669" s="52" t="s">
        <v>235</v>
      </c>
      <c r="C1669" s="50" t="s">
        <v>3453</v>
      </c>
      <c r="D1669" s="50">
        <f>DAX__2019_2020__33[[#This Row],[Open]]*(DAX__2019_2020__33[[#This Row],[Adj Close]]/DAX__2019_2020__33[[#This Row],[Close]])</f>
        <v>172.13342348799341</v>
      </c>
      <c r="E1669" s="50" t="s">
        <v>2410</v>
      </c>
      <c r="F1669" s="50" t="s">
        <v>3417</v>
      </c>
      <c r="G1669" s="50" t="s">
        <v>6044</v>
      </c>
      <c r="H1669" s="50" t="s">
        <v>6257</v>
      </c>
      <c r="I1669" s="50">
        <f>(DAX__2019_2020__33[[#This Row],[Adj Close]]-DAX__2019_2020__33[[#This Row],[Adj Open]])/DAX__2019_2020__33[[#This Row],[Adj Open]]</f>
        <v>2.233235732010023E-3</v>
      </c>
      <c r="J1669" s="50">
        <f>DAX__2019_2020__33[[#This Row],[Adj Close]]-DAX__2019_2020__33[[#This Row],[Adj Open]]</f>
        <v>0.38441451200660026</v>
      </c>
      <c r="K1669" s="50">
        <v>1053979</v>
      </c>
    </row>
    <row r="1670" spans="1:11" x14ac:dyDescent="0.3">
      <c r="A1670" s="51" t="str">
        <f t="shared" si="30"/>
        <v>ALV.DE</v>
      </c>
      <c r="B1670" s="52" t="s">
        <v>236</v>
      </c>
      <c r="C1670" s="50" t="s">
        <v>3472</v>
      </c>
      <c r="D1670" s="50">
        <f>DAX__2019_2020__33[[#This Row],[Open]]*(DAX__2019_2020__33[[#This Row],[Adj Close]]/DAX__2019_2020__33[[#This Row],[Close]])</f>
        <v>171.8771422224024</v>
      </c>
      <c r="E1670" s="50" t="s">
        <v>2397</v>
      </c>
      <c r="F1670" s="50" t="s">
        <v>6037</v>
      </c>
      <c r="G1670" s="50" t="s">
        <v>5981</v>
      </c>
      <c r="H1670" s="50" t="s">
        <v>6258</v>
      </c>
      <c r="I1670" s="50">
        <f>(DAX__2019_2020__33[[#This Row],[Adj Close]]-DAX__2019_2020__33[[#This Row],[Adj Open]])/DAX__2019_2020__33[[#This Row],[Adj Open]]</f>
        <v>-1.1133151259440682E-2</v>
      </c>
      <c r="J1670" s="50">
        <f>DAX__2019_2020__33[[#This Row],[Adj Close]]-DAX__2019_2020__33[[#This Row],[Adj Open]]</f>
        <v>-1.9135342224024043</v>
      </c>
      <c r="K1670" s="50">
        <v>1188641</v>
      </c>
    </row>
    <row r="1671" spans="1:11" x14ac:dyDescent="0.3">
      <c r="A1671" s="51" t="str">
        <f t="shared" si="30"/>
        <v>ALV.DE</v>
      </c>
      <c r="B1671" s="52" t="s">
        <v>237</v>
      </c>
      <c r="C1671" s="50" t="s">
        <v>3417</v>
      </c>
      <c r="D1671" s="50">
        <f>DAX__2019_2020__33[[#This Row],[Open]]*(DAX__2019_2020__33[[#This Row],[Adj Close]]/DAX__2019_2020__33[[#This Row],[Close]])</f>
        <v>170.93746410084188</v>
      </c>
      <c r="E1671" s="50" t="s">
        <v>2409</v>
      </c>
      <c r="F1671" s="50" t="s">
        <v>5977</v>
      </c>
      <c r="G1671" s="50" t="s">
        <v>6253</v>
      </c>
      <c r="H1671" s="50" t="s">
        <v>6259</v>
      </c>
      <c r="I1671" s="50">
        <f>(DAX__2019_2020__33[[#This Row],[Adj Close]]-DAX__2019_2020__33[[#This Row],[Adj Open]])/DAX__2019_2020__33[[#This Row],[Adj Open]]</f>
        <v>7.4959517992219979E-4</v>
      </c>
      <c r="J1671" s="50">
        <f>DAX__2019_2020__33[[#This Row],[Adj Close]]-DAX__2019_2020__33[[#This Row],[Adj Open]]</f>
        <v>0.12813389915811513</v>
      </c>
      <c r="K1671" s="50">
        <v>650754</v>
      </c>
    </row>
    <row r="1672" spans="1:11" x14ac:dyDescent="0.3">
      <c r="A1672" s="51" t="str">
        <f t="shared" si="30"/>
        <v>ALV.DE</v>
      </c>
      <c r="B1672" s="52" t="s">
        <v>238</v>
      </c>
      <c r="C1672" s="50" t="s">
        <v>6260</v>
      </c>
      <c r="D1672" s="50">
        <f>DAX__2019_2020__33[[#This Row],[Open]]*(DAX__2019_2020__33[[#This Row],[Adj Close]]/DAX__2019_2020__33[[#This Row],[Close]])</f>
        <v>170.8178648210849</v>
      </c>
      <c r="E1672" s="50" t="s">
        <v>2413</v>
      </c>
      <c r="F1672" s="50" t="s">
        <v>6028</v>
      </c>
      <c r="G1672" s="50" t="s">
        <v>6261</v>
      </c>
      <c r="H1672" s="50" t="s">
        <v>6262</v>
      </c>
      <c r="I1672" s="50">
        <f>(DAX__2019_2020__33[[#This Row],[Adj Close]]-DAX__2019_2020__33[[#This Row],[Adj Open]])/DAX__2019_2020__33[[#This Row],[Adj Open]]</f>
        <v>6.7013200294598618E-3</v>
      </c>
      <c r="J1672" s="50">
        <f>DAX__2019_2020__33[[#This Row],[Adj Close]]-DAX__2019_2020__33[[#This Row],[Adj Open]]</f>
        <v>1.1447051789151033</v>
      </c>
      <c r="K1672" s="50">
        <v>1222083</v>
      </c>
    </row>
    <row r="1673" spans="1:11" x14ac:dyDescent="0.3">
      <c r="A1673" s="51" t="str">
        <f t="shared" si="30"/>
        <v>ALV.DE</v>
      </c>
      <c r="B1673" s="52" t="s">
        <v>239</v>
      </c>
      <c r="C1673" s="50" t="s">
        <v>6007</v>
      </c>
      <c r="D1673" s="50">
        <f>DAX__2019_2020__33[[#This Row],[Open]]*(DAX__2019_2020__33[[#This Row],[Adj Close]]/DAX__2019_2020__33[[#This Row],[Close]])</f>
        <v>171.62085656703493</v>
      </c>
      <c r="E1673" s="50" t="s">
        <v>2398</v>
      </c>
      <c r="F1673" s="50" t="s">
        <v>6263</v>
      </c>
      <c r="G1673" s="50" t="s">
        <v>5991</v>
      </c>
      <c r="H1673" s="50" t="s">
        <v>6264</v>
      </c>
      <c r="I1673" s="50">
        <f>(DAX__2019_2020__33[[#This Row],[Adj Close]]-DAX__2019_2020__33[[#This Row],[Adj Open]])/DAX__2019_2020__33[[#This Row],[Adj Open]]</f>
        <v>-1.8516680493280712E-2</v>
      </c>
      <c r="J1673" s="50">
        <f>DAX__2019_2020__33[[#This Row],[Adj Close]]-DAX__2019_2020__33[[#This Row],[Adj Open]]</f>
        <v>-3.1778485670349426</v>
      </c>
      <c r="K1673" s="50">
        <v>1379736</v>
      </c>
    </row>
    <row r="1674" spans="1:11" x14ac:dyDescent="0.3">
      <c r="A1674" s="51" t="str">
        <f t="shared" si="30"/>
        <v>ALV.DE</v>
      </c>
      <c r="B1674" s="52" t="s">
        <v>240</v>
      </c>
      <c r="C1674" s="50" t="s">
        <v>5972</v>
      </c>
      <c r="D1674" s="50">
        <f>DAX__2019_2020__33[[#This Row],[Open]]*(DAX__2019_2020__33[[#This Row],[Adj Close]]/DAX__2019_2020__33[[#This Row],[Close]])</f>
        <v>168.27215341565932</v>
      </c>
      <c r="E1674" s="50" t="s">
        <v>6265</v>
      </c>
      <c r="F1674" s="50" t="s">
        <v>6266</v>
      </c>
      <c r="G1674" s="50" t="s">
        <v>6115</v>
      </c>
      <c r="H1674" s="50" t="s">
        <v>6116</v>
      </c>
      <c r="I1674" s="50">
        <f>(DAX__2019_2020__33[[#This Row],[Adj Close]]-DAX__2019_2020__33[[#This Row],[Adj Open]])/DAX__2019_2020__33[[#This Row],[Adj Open]]</f>
        <v>-7.1073206844803332E-4</v>
      </c>
      <c r="J1674" s="50">
        <f>DAX__2019_2020__33[[#This Row],[Adj Close]]-DAX__2019_2020__33[[#This Row],[Adj Open]]</f>
        <v>-0.11959641565931634</v>
      </c>
      <c r="K1674" s="50">
        <v>1254798</v>
      </c>
    </row>
    <row r="1675" spans="1:11" x14ac:dyDescent="0.3">
      <c r="A1675" s="51" t="str">
        <f t="shared" si="30"/>
        <v>ALV.DE</v>
      </c>
      <c r="B1675" s="52" t="s">
        <v>241</v>
      </c>
      <c r="C1675" s="50" t="s">
        <v>2340</v>
      </c>
      <c r="D1675" s="50">
        <f>DAX__2019_2020__33[[#This Row],[Open]]*(DAX__2019_2020__33[[#This Row],[Adj Close]]/DAX__2019_2020__33[[#This Row],[Close]])</f>
        <v>167.86211518003483</v>
      </c>
      <c r="E1675" s="50" t="s">
        <v>6267</v>
      </c>
      <c r="F1675" s="50" t="s">
        <v>6268</v>
      </c>
      <c r="G1675" s="50" t="s">
        <v>6020</v>
      </c>
      <c r="H1675" s="50" t="s">
        <v>6269</v>
      </c>
      <c r="I1675" s="50">
        <f>(DAX__2019_2020__33[[#This Row],[Adj Close]]-DAX__2019_2020__33[[#This Row],[Adj Open]])/DAX__2019_2020__33[[#This Row],[Adj Open]]</f>
        <v>1.0890580152671693E-2</v>
      </c>
      <c r="J1675" s="50">
        <f>DAX__2019_2020__33[[#This Row],[Adj Close]]-DAX__2019_2020__33[[#This Row],[Adj Open]]</f>
        <v>1.828115819965177</v>
      </c>
      <c r="K1675" s="50">
        <v>1184611</v>
      </c>
    </row>
    <row r="1676" spans="1:11" x14ac:dyDescent="0.3">
      <c r="A1676" s="51" t="str">
        <f t="shared" si="30"/>
        <v>ALV.DE</v>
      </c>
      <c r="B1676" s="52" t="s">
        <v>242</v>
      </c>
      <c r="C1676" s="50" t="s">
        <v>6270</v>
      </c>
      <c r="D1676" s="50">
        <f>DAX__2019_2020__33[[#This Row],[Open]]*(DAX__2019_2020__33[[#This Row],[Adj Close]]/DAX__2019_2020__33[[#This Row],[Close]])</f>
        <v>170.74952598771711</v>
      </c>
      <c r="E1676" s="50" t="s">
        <v>2410</v>
      </c>
      <c r="F1676" s="50" t="s">
        <v>6271</v>
      </c>
      <c r="G1676" s="50" t="s">
        <v>6272</v>
      </c>
      <c r="H1676" s="50" t="s">
        <v>6273</v>
      </c>
      <c r="I1676" s="50">
        <f>(DAX__2019_2020__33[[#This Row],[Adj Close]]-DAX__2019_2020__33[[#This Row],[Adj Open]])/DAX__2019_2020__33[[#This Row],[Adj Open]]</f>
        <v>6.3537570954132023E-3</v>
      </c>
      <c r="J1676" s="50">
        <f>DAX__2019_2020__33[[#This Row],[Adj Close]]-DAX__2019_2020__33[[#This Row],[Adj Open]]</f>
        <v>1.0849010122828986</v>
      </c>
      <c r="K1676" s="50">
        <v>765320</v>
      </c>
    </row>
    <row r="1677" spans="1:11" x14ac:dyDescent="0.3">
      <c r="A1677" s="51" t="str">
        <f t="shared" si="30"/>
        <v>ALV.DE</v>
      </c>
      <c r="B1677" s="52" t="s">
        <v>243</v>
      </c>
      <c r="C1677" s="50" t="s">
        <v>6274</v>
      </c>
      <c r="D1677" s="50">
        <f>DAX__2019_2020__33[[#This Row],[Open]]*(DAX__2019_2020__33[[#This Row],[Adj Close]]/DAX__2019_2020__33[[#This Row],[Close]])</f>
        <v>171.49271559355523</v>
      </c>
      <c r="E1677" s="50" t="s">
        <v>6158</v>
      </c>
      <c r="F1677" s="50" t="s">
        <v>6270</v>
      </c>
      <c r="G1677" s="50" t="s">
        <v>6275</v>
      </c>
      <c r="H1677" s="50" t="s">
        <v>6276</v>
      </c>
      <c r="I1677" s="50">
        <f>(DAX__2019_2020__33[[#This Row],[Adj Close]]-DAX__2019_2020__33[[#This Row],[Adj Open]])/DAX__2019_2020__33[[#This Row],[Adj Open]]</f>
        <v>-1.4944109589040938E-3</v>
      </c>
      <c r="J1677" s="50">
        <f>DAX__2019_2020__33[[#This Row],[Adj Close]]-DAX__2019_2020__33[[#This Row],[Adj Open]]</f>
        <v>-0.25628059355523192</v>
      </c>
      <c r="K1677" s="50">
        <v>781695</v>
      </c>
    </row>
    <row r="1678" spans="1:11" x14ac:dyDescent="0.3">
      <c r="A1678" s="51" t="str">
        <f t="shared" si="30"/>
        <v>ALV.DE</v>
      </c>
      <c r="B1678" s="52" t="s">
        <v>244</v>
      </c>
      <c r="C1678" s="50" t="s">
        <v>6039</v>
      </c>
      <c r="D1678" s="50">
        <f>DAX__2019_2020__33[[#This Row],[Open]]*(DAX__2019_2020__33[[#This Row],[Adj Close]]/DAX__2019_2020__33[[#This Row],[Close]])</f>
        <v>171.70629592004838</v>
      </c>
      <c r="E1678" s="50" t="s">
        <v>2369</v>
      </c>
      <c r="F1678" s="50" t="s">
        <v>6274</v>
      </c>
      <c r="G1678" s="50" t="s">
        <v>6158</v>
      </c>
      <c r="H1678" s="50" t="s">
        <v>6159</v>
      </c>
      <c r="I1678" s="50">
        <f>(DAX__2019_2020__33[[#This Row],[Adj Close]]-DAX__2019_2020__33[[#This Row],[Adj Open]])/DAX__2019_2020__33[[#This Row],[Adj Open]]</f>
        <v>5.7213631840795426E-3</v>
      </c>
      <c r="J1678" s="50">
        <f>DAX__2019_2020__33[[#This Row],[Adj Close]]-DAX__2019_2020__33[[#This Row],[Adj Open]]</f>
        <v>0.98239407995163219</v>
      </c>
      <c r="K1678" s="50">
        <v>685945</v>
      </c>
    </row>
    <row r="1679" spans="1:11" x14ac:dyDescent="0.3">
      <c r="A1679" s="51" t="str">
        <f t="shared" si="30"/>
        <v>ALV.DE</v>
      </c>
      <c r="B1679" s="52" t="s">
        <v>245</v>
      </c>
      <c r="C1679" s="50" t="s">
        <v>2372</v>
      </c>
      <c r="D1679" s="50">
        <f>DAX__2019_2020__33[[#This Row],[Open]]*(DAX__2019_2020__33[[#This Row],[Adj Close]]/DAX__2019_2020__33[[#This Row],[Close]])</f>
        <v>172.7313991838939</v>
      </c>
      <c r="E1679" s="50" t="s">
        <v>2428</v>
      </c>
      <c r="F1679" s="50" t="s">
        <v>6277</v>
      </c>
      <c r="G1679" s="50" t="s">
        <v>6278</v>
      </c>
      <c r="H1679" s="50" t="s">
        <v>6279</v>
      </c>
      <c r="I1679" s="50">
        <f>(DAX__2019_2020__33[[#This Row],[Adj Close]]-DAX__2019_2020__33[[#This Row],[Adj Open]])/DAX__2019_2020__33[[#This Row],[Adj Open]]</f>
        <v>-6.1819981134817069E-3</v>
      </c>
      <c r="J1679" s="50">
        <f>DAX__2019_2020__33[[#This Row],[Adj Close]]-DAX__2019_2020__33[[#This Row],[Adj Open]]</f>
        <v>-1.0678251838938877</v>
      </c>
      <c r="K1679" s="50">
        <v>1074533</v>
      </c>
    </row>
    <row r="1680" spans="1:11" x14ac:dyDescent="0.3">
      <c r="A1680" s="51" t="str">
        <f t="shared" si="30"/>
        <v>ALV.DE</v>
      </c>
      <c r="B1680" s="52" t="s">
        <v>246</v>
      </c>
      <c r="C1680" s="50" t="s">
        <v>6157</v>
      </c>
      <c r="D1680" s="50">
        <f>DAX__2019_2020__33[[#This Row],[Open]]*(DAX__2019_2020__33[[#This Row],[Adj Close]]/DAX__2019_2020__33[[#This Row],[Close]])</f>
        <v>172.43242437764786</v>
      </c>
      <c r="E1680" s="50" t="s">
        <v>2427</v>
      </c>
      <c r="F1680" s="50" t="s">
        <v>5969</v>
      </c>
      <c r="G1680" s="50" t="s">
        <v>5969</v>
      </c>
      <c r="H1680" s="50" t="s">
        <v>6280</v>
      </c>
      <c r="I1680" s="50">
        <f>(DAX__2019_2020__33[[#This Row],[Adj Close]]-DAX__2019_2020__33[[#This Row],[Adj Open]])/DAX__2019_2020__33[[#This Row],[Adj Open]]</f>
        <v>-2.0857106142469019E-2</v>
      </c>
      <c r="J1680" s="50">
        <f>DAX__2019_2020__33[[#This Row],[Adj Close]]-DAX__2019_2020__33[[#This Row],[Adj Open]]</f>
        <v>-3.5964413776478636</v>
      </c>
      <c r="K1680" s="50">
        <v>1185554</v>
      </c>
    </row>
    <row r="1681" spans="1:11" x14ac:dyDescent="0.3">
      <c r="A1681" s="51" t="str">
        <f t="shared" si="30"/>
        <v>ALV.DE</v>
      </c>
      <c r="B1681" s="52" t="s">
        <v>247</v>
      </c>
      <c r="C1681" s="50" t="s">
        <v>6281</v>
      </c>
      <c r="D1681" s="50">
        <f>DAX__2019_2020__33[[#This Row],[Open]]*(DAX__2019_2020__33[[#This Row],[Adj Close]]/DAX__2019_2020__33[[#This Row],[Close]])</f>
        <v>168.76763859339491</v>
      </c>
      <c r="E1681" s="50" t="s">
        <v>6004</v>
      </c>
      <c r="F1681" s="50" t="s">
        <v>6282</v>
      </c>
      <c r="G1681" s="50" t="s">
        <v>6035</v>
      </c>
      <c r="H1681" s="50" t="s">
        <v>6151</v>
      </c>
      <c r="I1681" s="50">
        <f>(DAX__2019_2020__33[[#This Row],[Adj Close]]-DAX__2019_2020__33[[#This Row],[Adj Open]])/DAX__2019_2020__33[[#This Row],[Adj Open]]</f>
        <v>8.0988358787084276E-3</v>
      </c>
      <c r="J1681" s="50">
        <f>DAX__2019_2020__33[[#This Row],[Adj Close]]-DAX__2019_2020__33[[#This Row],[Adj Open]]</f>
        <v>1.3668214066050837</v>
      </c>
      <c r="K1681" s="50">
        <v>678322</v>
      </c>
    </row>
    <row r="1682" spans="1:11" x14ac:dyDescent="0.3">
      <c r="A1682" s="51" t="str">
        <f t="shared" si="30"/>
        <v>ALV.DE</v>
      </c>
      <c r="B1682" s="52" t="s">
        <v>248</v>
      </c>
      <c r="C1682" s="50" t="s">
        <v>3394</v>
      </c>
      <c r="D1682" s="50">
        <f>DAX__2019_2020__33[[#This Row],[Open]]*(DAX__2019_2020__33[[#This Row],[Adj Close]]/DAX__2019_2020__33[[#This Row],[Close]])</f>
        <v>169.70733666737624</v>
      </c>
      <c r="E1682" s="50" t="s">
        <v>6283</v>
      </c>
      <c r="F1682" s="50" t="s">
        <v>6147</v>
      </c>
      <c r="G1682" s="50" t="s">
        <v>6011</v>
      </c>
      <c r="H1682" s="50" t="s">
        <v>6284</v>
      </c>
      <c r="I1682" s="50">
        <f>(DAX__2019_2020__33[[#This Row],[Adj Close]]-DAX__2019_2020__33[[#This Row],[Adj Open]])/DAX__2019_2020__33[[#This Row],[Adj Open]]</f>
        <v>5.033272827277875E-4</v>
      </c>
      <c r="J1682" s="50">
        <f>DAX__2019_2020__33[[#This Row],[Adj Close]]-DAX__2019_2020__33[[#This Row],[Adj Open]]</f>
        <v>8.5418332623760307E-2</v>
      </c>
      <c r="K1682" s="50">
        <v>916948</v>
      </c>
    </row>
    <row r="1683" spans="1:11" x14ac:dyDescent="0.3">
      <c r="A1683" s="51" t="str">
        <f t="shared" si="30"/>
        <v>ALV.DE</v>
      </c>
      <c r="B1683" s="52" t="s">
        <v>249</v>
      </c>
      <c r="C1683" s="50" t="s">
        <v>5995</v>
      </c>
      <c r="D1683" s="50">
        <f>DAX__2019_2020__33[[#This Row],[Open]]*(DAX__2019_2020__33[[#This Row],[Adj Close]]/DAX__2019_2020__33[[#This Row],[Close]])</f>
        <v>169.28018899939337</v>
      </c>
      <c r="E1683" s="50" t="s">
        <v>6285</v>
      </c>
      <c r="F1683" s="50" t="s">
        <v>2331</v>
      </c>
      <c r="G1683" s="50" t="s">
        <v>6027</v>
      </c>
      <c r="H1683" s="50" t="s">
        <v>6286</v>
      </c>
      <c r="I1683" s="50">
        <f>(DAX__2019_2020__33[[#This Row],[Adj Close]]-DAX__2019_2020__33[[#This Row],[Adj Open]])/DAX__2019_2020__33[[#This Row],[Adj Open]]</f>
        <v>-6.7621970778723711E-3</v>
      </c>
      <c r="J1683" s="50">
        <f>DAX__2019_2020__33[[#This Row],[Adj Close]]-DAX__2019_2020__33[[#This Row],[Adj Open]]</f>
        <v>-1.1447059993933806</v>
      </c>
      <c r="K1683" s="50">
        <v>1042686</v>
      </c>
    </row>
    <row r="1684" spans="1:11" x14ac:dyDescent="0.3">
      <c r="A1684" s="51" t="str">
        <f t="shared" si="30"/>
        <v>ALV.DE</v>
      </c>
      <c r="B1684" s="52" t="s">
        <v>250</v>
      </c>
      <c r="C1684" s="50" t="s">
        <v>5974</v>
      </c>
      <c r="D1684" s="50">
        <f>DAX__2019_2020__33[[#This Row],[Open]]*(DAX__2019_2020__33[[#This Row],[Adj Close]]/DAX__2019_2020__33[[#This Row],[Close]])</f>
        <v>167.77667952368802</v>
      </c>
      <c r="E1684" s="50" t="s">
        <v>6287</v>
      </c>
      <c r="F1684" s="50" t="s">
        <v>2316</v>
      </c>
      <c r="G1684" s="50" t="s">
        <v>6288</v>
      </c>
      <c r="H1684" s="50" t="s">
        <v>6289</v>
      </c>
      <c r="I1684" s="50">
        <f>(DAX__2019_2020__33[[#This Row],[Adj Close]]-DAX__2019_2020__33[[#This Row],[Adj Open]])/DAX__2019_2020__33[[#This Row],[Adj Open]]</f>
        <v>1.4358488218691075E-2</v>
      </c>
      <c r="J1684" s="50">
        <f>DAX__2019_2020__33[[#This Row],[Adj Close]]-DAX__2019_2020__33[[#This Row],[Adj Open]]</f>
        <v>2.4090194763119825</v>
      </c>
      <c r="K1684" s="50">
        <v>946809</v>
      </c>
    </row>
    <row r="1685" spans="1:11" x14ac:dyDescent="0.3">
      <c r="A1685" s="51" t="str">
        <f t="shared" si="30"/>
        <v>ALV.DE</v>
      </c>
      <c r="B1685" s="52" t="s">
        <v>251</v>
      </c>
      <c r="C1685" s="50" t="s">
        <v>2344</v>
      </c>
      <c r="D1685" s="50">
        <f>DAX__2019_2020__33[[#This Row],[Open]]*(DAX__2019_2020__33[[#This Row],[Adj Close]]/DAX__2019_2020__33[[#This Row],[Close]])</f>
        <v>170.85201396508728</v>
      </c>
      <c r="E1685" s="50" t="s">
        <v>6261</v>
      </c>
      <c r="F1685" s="50" t="s">
        <v>6148</v>
      </c>
      <c r="G1685" s="50" t="s">
        <v>2408</v>
      </c>
      <c r="H1685" s="50" t="s">
        <v>6290</v>
      </c>
      <c r="I1685" s="50">
        <f>(DAX__2019_2020__33[[#This Row],[Adj Close]]-DAX__2019_2020__33[[#This Row],[Adj Open]])/DAX__2019_2020__33[[#This Row],[Adj Open]]</f>
        <v>2.50000000000002E-3</v>
      </c>
      <c r="J1685" s="50">
        <f>DAX__2019_2020__33[[#This Row],[Adj Close]]-DAX__2019_2020__33[[#This Row],[Adj Open]]</f>
        <v>0.42713003491272161</v>
      </c>
      <c r="K1685" s="50">
        <v>972494</v>
      </c>
    </row>
    <row r="1686" spans="1:11" x14ac:dyDescent="0.3">
      <c r="A1686" s="51" t="str">
        <f t="shared" si="30"/>
        <v>ALV.DE</v>
      </c>
      <c r="B1686" s="52" t="s">
        <v>252</v>
      </c>
      <c r="C1686" s="50" t="s">
        <v>3417</v>
      </c>
      <c r="D1686" s="50">
        <f>DAX__2019_2020__33[[#This Row],[Open]]*(DAX__2019_2020__33[[#This Row],[Adj Close]]/DAX__2019_2020__33[[#This Row],[Close]])</f>
        <v>170.93745737258459</v>
      </c>
      <c r="E1686" s="50" t="s">
        <v>3473</v>
      </c>
      <c r="F1686" s="50" t="s">
        <v>3417</v>
      </c>
      <c r="G1686" s="50" t="s">
        <v>6046</v>
      </c>
      <c r="H1686" s="50" t="s">
        <v>6291</v>
      </c>
      <c r="I1686" s="50">
        <f>(DAX__2019_2020__33[[#This Row],[Adj Close]]-DAX__2019_2020__33[[#This Row],[Adj Open]])/DAX__2019_2020__33[[#This Row],[Adj Open]]</f>
        <v>7.2463616018081031E-3</v>
      </c>
      <c r="J1686" s="50">
        <f>DAX__2019_2020__33[[#This Row],[Adj Close]]-DAX__2019_2020__33[[#This Row],[Adj Open]]</f>
        <v>1.2386746274154063</v>
      </c>
      <c r="K1686" s="50">
        <v>487907</v>
      </c>
    </row>
    <row r="1687" spans="1:11" x14ac:dyDescent="0.3">
      <c r="A1687" s="51" t="str">
        <f t="shared" si="30"/>
        <v>ALV.DE</v>
      </c>
      <c r="B1687" s="52" t="s">
        <v>253</v>
      </c>
      <c r="C1687" s="50" t="s">
        <v>3453</v>
      </c>
      <c r="D1687" s="50">
        <f>DAX__2019_2020__33[[#This Row],[Open]]*(DAX__2019_2020__33[[#This Row],[Adj Close]]/DAX__2019_2020__33[[#This Row],[Close]])</f>
        <v>172.13342122154307</v>
      </c>
      <c r="E1687" s="50" t="s">
        <v>3453</v>
      </c>
      <c r="F1687" s="50" t="s">
        <v>6006</v>
      </c>
      <c r="G1687" s="50" t="s">
        <v>6146</v>
      </c>
      <c r="H1687" s="50" t="s">
        <v>6292</v>
      </c>
      <c r="I1687" s="50">
        <f>(DAX__2019_2020__33[[#This Row],[Adj Close]]-DAX__2019_2020__33[[#This Row],[Adj Open]])/DAX__2019_2020__33[[#This Row],[Adj Open]]</f>
        <v>-8.8337419354839377E-3</v>
      </c>
      <c r="J1687" s="50">
        <f>DAX__2019_2020__33[[#This Row],[Adj Close]]-DAX__2019_2020__33[[#This Row],[Adj Open]]</f>
        <v>-1.5205822215430658</v>
      </c>
      <c r="K1687" s="50">
        <v>798662</v>
      </c>
    </row>
    <row r="1688" spans="1:11" x14ac:dyDescent="0.3">
      <c r="A1688" s="51" t="str">
        <f t="shared" si="30"/>
        <v>ALV.DE</v>
      </c>
      <c r="B1688" s="52" t="s">
        <v>254</v>
      </c>
      <c r="C1688" s="50" t="s">
        <v>6293</v>
      </c>
      <c r="D1688" s="50">
        <f>DAX__2019_2020__33[[#This Row],[Open]]*(DAX__2019_2020__33[[#This Row],[Adj Close]]/DAX__2019_2020__33[[#This Row],[Close]])</f>
        <v>172.60325968815349</v>
      </c>
      <c r="E1688" s="50" t="s">
        <v>6252</v>
      </c>
      <c r="F1688" s="50" t="s">
        <v>6014</v>
      </c>
      <c r="G1688" s="50" t="s">
        <v>6039</v>
      </c>
      <c r="H1688" s="50" t="s">
        <v>6294</v>
      </c>
      <c r="I1688" s="50">
        <f>(DAX__2019_2020__33[[#This Row],[Adj Close]]-DAX__2019_2020__33[[#This Row],[Adj Open]])/DAX__2019_2020__33[[#This Row],[Adj Open]]</f>
        <v>-5.196748252460949E-3</v>
      </c>
      <c r="J1688" s="50">
        <f>DAX__2019_2020__33[[#This Row],[Adj Close]]-DAX__2019_2020__33[[#This Row],[Adj Open]]</f>
        <v>-0.89697568815347495</v>
      </c>
      <c r="K1688" s="50">
        <v>748559</v>
      </c>
    </row>
    <row r="1689" spans="1:11" x14ac:dyDescent="0.3">
      <c r="A1689" s="51" t="str">
        <f t="shared" si="30"/>
        <v>ALV.DE</v>
      </c>
      <c r="B1689" s="52" t="s">
        <v>255</v>
      </c>
      <c r="C1689" s="50" t="s">
        <v>6295</v>
      </c>
      <c r="D1689" s="50">
        <f>DAX__2019_2020__33[[#This Row],[Open]]*(DAX__2019_2020__33[[#This Row],[Adj Close]]/DAX__2019_2020__33[[#This Row],[Close]])</f>
        <v>172.9449588022288</v>
      </c>
      <c r="E1689" s="50" t="s">
        <v>3406</v>
      </c>
      <c r="F1689" s="50" t="s">
        <v>6157</v>
      </c>
      <c r="G1689" s="50" t="s">
        <v>6296</v>
      </c>
      <c r="H1689" s="50" t="s">
        <v>6297</v>
      </c>
      <c r="I1689" s="50">
        <f>(DAX__2019_2020__33[[#This Row],[Adj Close]]-DAX__2019_2020__33[[#This Row],[Adj Open]])/DAX__2019_2020__33[[#This Row],[Adj Open]]</f>
        <v>2.9637244203072179E-3</v>
      </c>
      <c r="J1689" s="50">
        <f>DAX__2019_2020__33[[#This Row],[Adj Close]]-DAX__2019_2020__33[[#This Row],[Adj Open]]</f>
        <v>0.51256119777119125</v>
      </c>
      <c r="K1689" s="50">
        <v>903738</v>
      </c>
    </row>
    <row r="1690" spans="1:11" x14ac:dyDescent="0.3">
      <c r="A1690" s="51" t="str">
        <f t="shared" si="30"/>
        <v>ALV.DE</v>
      </c>
      <c r="B1690" s="52" t="s">
        <v>256</v>
      </c>
      <c r="C1690" s="50" t="s">
        <v>6298</v>
      </c>
      <c r="D1690" s="50">
        <f>DAX__2019_2020__33[[#This Row],[Open]]*(DAX__2019_2020__33[[#This Row],[Adj Close]]/DAX__2019_2020__33[[#This Row],[Close]])</f>
        <v>174.01279875861735</v>
      </c>
      <c r="E1690" s="50" t="s">
        <v>6160</v>
      </c>
      <c r="F1690" s="50" t="s">
        <v>6252</v>
      </c>
      <c r="G1690" s="50" t="s">
        <v>2367</v>
      </c>
      <c r="H1690" s="50" t="s">
        <v>6161</v>
      </c>
      <c r="I1690" s="50">
        <f>(DAX__2019_2020__33[[#This Row],[Adj Close]]-DAX__2019_2020__33[[#This Row],[Adj Open]])/DAX__2019_2020__33[[#This Row],[Adj Open]]</f>
        <v>2.9455375986088103E-3</v>
      </c>
      <c r="J1690" s="50">
        <f>DAX__2019_2020__33[[#This Row],[Adj Close]]-DAX__2019_2020__33[[#This Row],[Adj Open]]</f>
        <v>0.51256124138265591</v>
      </c>
      <c r="K1690" s="50">
        <v>740246</v>
      </c>
    </row>
    <row r="1691" spans="1:11" x14ac:dyDescent="0.3">
      <c r="A1691" s="51" t="str">
        <f t="shared" si="30"/>
        <v>ALV.DE</v>
      </c>
      <c r="B1691" s="52" t="s">
        <v>257</v>
      </c>
      <c r="C1691" s="50" t="s">
        <v>6299</v>
      </c>
      <c r="D1691" s="50">
        <f>DAX__2019_2020__33[[#This Row],[Open]]*(DAX__2019_2020__33[[#This Row],[Adj Close]]/DAX__2019_2020__33[[#This Row],[Close]])</f>
        <v>174.8243317277952</v>
      </c>
      <c r="E1691" s="50" t="s">
        <v>6121</v>
      </c>
      <c r="F1691" s="50" t="s">
        <v>6300</v>
      </c>
      <c r="G1691" s="50" t="s">
        <v>6121</v>
      </c>
      <c r="H1691" s="50" t="s">
        <v>6122</v>
      </c>
      <c r="I1691" s="50">
        <f>(DAX__2019_2020__33[[#This Row],[Adj Close]]-DAX__2019_2020__33[[#This Row],[Adj Open]])/DAX__2019_2020__33[[#This Row],[Adj Open]]</f>
        <v>9.7727830864241041E-3</v>
      </c>
      <c r="J1691" s="50">
        <f>DAX__2019_2020__33[[#This Row],[Adj Close]]-DAX__2019_2020__33[[#This Row],[Adj Open]]</f>
        <v>1.7085202722047939</v>
      </c>
      <c r="K1691" s="50">
        <v>769699</v>
      </c>
    </row>
    <row r="1692" spans="1:11" x14ac:dyDescent="0.3">
      <c r="A1692" s="51" t="str">
        <f t="shared" si="30"/>
        <v>ALV.DE</v>
      </c>
      <c r="B1692" s="52" t="s">
        <v>258</v>
      </c>
      <c r="C1692" s="50" t="s">
        <v>2382</v>
      </c>
      <c r="D1692" s="50">
        <f>DAX__2019_2020__33[[#This Row],[Open]]*(DAX__2019_2020__33[[#This Row],[Adj Close]]/DAX__2019_2020__33[[#This Row],[Close]])</f>
        <v>176.40471474263828</v>
      </c>
      <c r="E1692" s="50" t="s">
        <v>6301</v>
      </c>
      <c r="F1692" s="50" t="s">
        <v>2350</v>
      </c>
      <c r="G1692" s="50" t="s">
        <v>3469</v>
      </c>
      <c r="H1692" s="50" t="s">
        <v>6168</v>
      </c>
      <c r="I1692" s="50">
        <f>(DAX__2019_2020__33[[#This Row],[Adj Close]]-DAX__2019_2020__33[[#This Row],[Adj Open]])/DAX__2019_2020__33[[#This Row],[Adj Open]]</f>
        <v>5.3269055690073671E-3</v>
      </c>
      <c r="J1692" s="50">
        <f>DAX__2019_2020__33[[#This Row],[Adj Close]]-DAX__2019_2020__33[[#This Row],[Adj Open]]</f>
        <v>0.93969125736171577</v>
      </c>
      <c r="K1692" s="50">
        <v>934064</v>
      </c>
    </row>
    <row r="1693" spans="1:11" x14ac:dyDescent="0.3">
      <c r="A1693" s="51" t="str">
        <f t="shared" si="30"/>
        <v>ALV.DE</v>
      </c>
      <c r="B1693" s="52" t="s">
        <v>259</v>
      </c>
      <c r="C1693" s="50" t="s">
        <v>6174</v>
      </c>
      <c r="D1693" s="50">
        <f>DAX__2019_2020__33[[#This Row],[Open]]*(DAX__2019_2020__33[[#This Row],[Adj Close]]/DAX__2019_2020__33[[#This Row],[Close]])</f>
        <v>178.15593911581237</v>
      </c>
      <c r="E1693" s="50" t="s">
        <v>2494</v>
      </c>
      <c r="F1693" s="50" t="s">
        <v>3456</v>
      </c>
      <c r="G1693" s="50" t="s">
        <v>2437</v>
      </c>
      <c r="H1693" s="50" t="s">
        <v>6302</v>
      </c>
      <c r="I1693" s="50">
        <f>(DAX__2019_2020__33[[#This Row],[Adj Close]]-DAX__2019_2020__33[[#This Row],[Adj Open]])/DAX__2019_2020__33[[#This Row],[Adj Open]]</f>
        <v>7.1922319751764456E-4</v>
      </c>
      <c r="J1693" s="50">
        <f>DAX__2019_2020__33[[#This Row],[Adj Close]]-DAX__2019_2020__33[[#This Row],[Adj Open]]</f>
        <v>0.12813388418763338</v>
      </c>
      <c r="K1693" s="50">
        <v>801894</v>
      </c>
    </row>
    <row r="1694" spans="1:11" x14ac:dyDescent="0.3">
      <c r="A1694" s="51" t="str">
        <f t="shared" si="30"/>
        <v>ALV.DE</v>
      </c>
      <c r="B1694" s="52" t="s">
        <v>260</v>
      </c>
      <c r="C1694" s="50" t="s">
        <v>6303</v>
      </c>
      <c r="D1694" s="50">
        <f>DAX__2019_2020__33[[#This Row],[Open]]*(DAX__2019_2020__33[[#This Row],[Adj Close]]/DAX__2019_2020__33[[#This Row],[Close]])</f>
        <v>179.13835149398909</v>
      </c>
      <c r="E1694" s="50" t="s">
        <v>6304</v>
      </c>
      <c r="F1694" s="50" t="s">
        <v>6301</v>
      </c>
      <c r="G1694" s="50" t="s">
        <v>6305</v>
      </c>
      <c r="H1694" s="50" t="s">
        <v>6306</v>
      </c>
      <c r="I1694" s="50">
        <f>(DAX__2019_2020__33[[#This Row],[Adj Close]]-DAX__2019_2020__33[[#This Row],[Adj Open]])/DAX__2019_2020__33[[#This Row],[Adj Open]]</f>
        <v>2.1459084713291972E-3</v>
      </c>
      <c r="J1694" s="50">
        <f>DAX__2019_2020__33[[#This Row],[Adj Close]]-DAX__2019_2020__33[[#This Row],[Adj Open]]</f>
        <v>0.38441450601089855</v>
      </c>
      <c r="K1694" s="50">
        <v>1145992</v>
      </c>
    </row>
    <row r="1695" spans="1:11" x14ac:dyDescent="0.3">
      <c r="A1695" s="51" t="str">
        <f t="shared" si="30"/>
        <v>ALV.DE</v>
      </c>
      <c r="B1695" s="52" t="s">
        <v>261</v>
      </c>
      <c r="C1695" s="50" t="s">
        <v>2492</v>
      </c>
      <c r="D1695" s="50">
        <f>DAX__2019_2020__33[[#This Row],[Open]]*(DAX__2019_2020__33[[#This Row],[Adj Close]]/DAX__2019_2020__33[[#This Row],[Close]])</f>
        <v>180.24888886320755</v>
      </c>
      <c r="E1695" s="50" t="s">
        <v>6307</v>
      </c>
      <c r="F1695" s="50" t="s">
        <v>6308</v>
      </c>
      <c r="G1695" s="50" t="s">
        <v>3347</v>
      </c>
      <c r="H1695" s="50" t="s">
        <v>6187</v>
      </c>
      <c r="I1695" s="50">
        <f>(DAX__2019_2020__33[[#This Row],[Adj Close]]-DAX__2019_2020__33[[#This Row],[Adj Open]])/DAX__2019_2020__33[[#This Row],[Adj Open]]</f>
        <v>4.7393364928909661E-3</v>
      </c>
      <c r="J1695" s="50">
        <f>DAX__2019_2020__33[[#This Row],[Adj Close]]-DAX__2019_2020__33[[#This Row],[Adj Open]]</f>
        <v>0.85426013679244761</v>
      </c>
      <c r="K1695" s="50">
        <v>923631</v>
      </c>
    </row>
    <row r="1696" spans="1:11" x14ac:dyDescent="0.3">
      <c r="A1696" s="51" t="str">
        <f t="shared" si="30"/>
        <v>ALV.DE</v>
      </c>
      <c r="B1696" s="52" t="s">
        <v>262</v>
      </c>
      <c r="C1696" s="50" t="s">
        <v>2494</v>
      </c>
      <c r="D1696" s="50">
        <f>DAX__2019_2020__33[[#This Row],[Open]]*(DAX__2019_2020__33[[#This Row],[Adj Close]]/DAX__2019_2020__33[[#This Row],[Close]])</f>
        <v>179.82175846426404</v>
      </c>
      <c r="E1696" s="50" t="s">
        <v>6175</v>
      </c>
      <c r="F1696" s="50" t="s">
        <v>6309</v>
      </c>
      <c r="G1696" s="50" t="s">
        <v>2433</v>
      </c>
      <c r="H1696" s="50" t="s">
        <v>6310</v>
      </c>
      <c r="I1696" s="50">
        <f>(DAX__2019_2020__33[[#This Row],[Adj Close]]-DAX__2019_2020__33[[#This Row],[Adj Open]])/DAX__2019_2020__33[[#This Row],[Adj Open]]</f>
        <v>-9.501045130641193E-4</v>
      </c>
      <c r="J1696" s="50">
        <f>DAX__2019_2020__33[[#This Row],[Adj Close]]-DAX__2019_2020__33[[#This Row],[Adj Open]]</f>
        <v>-0.17084946426402325</v>
      </c>
      <c r="K1696" s="50">
        <v>765946</v>
      </c>
    </row>
    <row r="1697" spans="1:11" x14ac:dyDescent="0.3">
      <c r="A1697" s="51" t="str">
        <f t="shared" si="30"/>
        <v>ALV.DE</v>
      </c>
      <c r="B1697" s="52" t="s">
        <v>263</v>
      </c>
      <c r="C1697" s="50" t="s">
        <v>2496</v>
      </c>
      <c r="D1697" s="50">
        <f>DAX__2019_2020__33[[#This Row],[Open]]*(DAX__2019_2020__33[[#This Row],[Adj Close]]/DAX__2019_2020__33[[#This Row],[Close]])</f>
        <v>179.39463160793466</v>
      </c>
      <c r="E1697" s="50" t="s">
        <v>6311</v>
      </c>
      <c r="F1697" s="50" t="s">
        <v>6312</v>
      </c>
      <c r="G1697" s="50" t="s">
        <v>6303</v>
      </c>
      <c r="H1697" s="50" t="s">
        <v>6313</v>
      </c>
      <c r="I1697" s="50">
        <f>(DAX__2019_2020__33[[#This Row],[Adj Close]]-DAX__2019_2020__33[[#This Row],[Adj Open]])/DAX__2019_2020__33[[#This Row],[Adj Open]]</f>
        <v>-1.4285857142857805E-3</v>
      </c>
      <c r="J1697" s="50">
        <f>DAX__2019_2020__33[[#This Row],[Adj Close]]-DAX__2019_2020__33[[#This Row],[Adj Open]]</f>
        <v>-0.25628060793465579</v>
      </c>
      <c r="K1697" s="50">
        <v>914264</v>
      </c>
    </row>
    <row r="1698" spans="1:11" x14ac:dyDescent="0.3">
      <c r="A1698" s="51" t="str">
        <f t="shared" si="30"/>
        <v>ALV.DE</v>
      </c>
      <c r="B1698" s="52" t="s">
        <v>264</v>
      </c>
      <c r="C1698" s="50" t="s">
        <v>3452</v>
      </c>
      <c r="D1698" s="50">
        <f>DAX__2019_2020__33[[#This Row],[Open]]*(DAX__2019_2020__33[[#This Row],[Adj Close]]/DAX__2019_2020__33[[#This Row],[Close]])</f>
        <v>179.56547532397417</v>
      </c>
      <c r="E1698" s="50" t="s">
        <v>6188</v>
      </c>
      <c r="F1698" s="50" t="s">
        <v>2486</v>
      </c>
      <c r="G1698" s="50" t="s">
        <v>3404</v>
      </c>
      <c r="H1698" s="50" t="s">
        <v>6314</v>
      </c>
      <c r="I1698" s="50">
        <f>(DAX__2019_2020__33[[#This Row],[Adj Close]]-DAX__2019_2020__33[[#This Row],[Adj Open]])/DAX__2019_2020__33[[#This Row],[Adj Open]]</f>
        <v>-4.7569458338285085E-4</v>
      </c>
      <c r="J1698" s="50">
        <f>DAX__2019_2020__33[[#This Row],[Adj Close]]-DAX__2019_2020__33[[#This Row],[Adj Open]]</f>
        <v>-8.5418323974181476E-2</v>
      </c>
      <c r="K1698" s="50">
        <v>797085</v>
      </c>
    </row>
    <row r="1699" spans="1:11" x14ac:dyDescent="0.3">
      <c r="A1699" s="51" t="str">
        <f t="shared" si="30"/>
        <v>ALV.DE</v>
      </c>
      <c r="B1699" s="52" t="s">
        <v>265</v>
      </c>
      <c r="C1699" s="50" t="s">
        <v>6305</v>
      </c>
      <c r="D1699" s="50">
        <f>DAX__2019_2020__33[[#This Row],[Open]]*(DAX__2019_2020__33[[#This Row],[Adj Close]]/DAX__2019_2020__33[[#This Row],[Close]])</f>
        <v>179.52276010570318</v>
      </c>
      <c r="E1699" s="50" t="s">
        <v>6086</v>
      </c>
      <c r="F1699" s="50" t="s">
        <v>2470</v>
      </c>
      <c r="G1699" s="50" t="s">
        <v>6242</v>
      </c>
      <c r="H1699" s="50" t="s">
        <v>6315</v>
      </c>
      <c r="I1699" s="50">
        <f>(DAX__2019_2020__33[[#This Row],[Adj Close]]-DAX__2019_2020__33[[#This Row],[Adj Open]])/DAX__2019_2020__33[[#This Row],[Adj Open]]</f>
        <v>7.8515776688531519E-3</v>
      </c>
      <c r="J1699" s="50">
        <f>DAX__2019_2020__33[[#This Row],[Adj Close]]-DAX__2019_2020__33[[#This Row],[Adj Open]]</f>
        <v>1.4095368942968207</v>
      </c>
      <c r="K1699" s="50">
        <v>725340</v>
      </c>
    </row>
    <row r="1700" spans="1:11" x14ac:dyDescent="0.3">
      <c r="A1700" s="51" t="str">
        <f t="shared" si="30"/>
        <v>ALV.DE</v>
      </c>
      <c r="B1700" s="52" t="s">
        <v>266</v>
      </c>
      <c r="C1700" s="50" t="s">
        <v>6242</v>
      </c>
      <c r="D1700" s="50">
        <f>DAX__2019_2020__33[[#This Row],[Open]]*(DAX__2019_2020__33[[#This Row],[Adj Close]]/DAX__2019_2020__33[[#This Row],[Close]])</f>
        <v>180.93229111100803</v>
      </c>
      <c r="E1700" s="50" t="s">
        <v>6104</v>
      </c>
      <c r="F1700" s="50" t="s">
        <v>6188</v>
      </c>
      <c r="G1700" s="50" t="s">
        <v>6084</v>
      </c>
      <c r="H1700" s="50" t="s">
        <v>6316</v>
      </c>
      <c r="I1700" s="50">
        <f>(DAX__2019_2020__33[[#This Row],[Adj Close]]-DAX__2019_2020__33[[#This Row],[Adj Open]])/DAX__2019_2020__33[[#This Row],[Adj Open]]</f>
        <v>7.0818695880752358E-4</v>
      </c>
      <c r="J1700" s="50">
        <f>DAX__2019_2020__33[[#This Row],[Adj Close]]-DAX__2019_2020__33[[#This Row],[Adj Open]]</f>
        <v>0.1281338889919823</v>
      </c>
      <c r="K1700" s="50">
        <v>2534148</v>
      </c>
    </row>
    <row r="1701" spans="1:11" x14ac:dyDescent="0.3">
      <c r="A1701" s="51" t="str">
        <f t="shared" si="30"/>
        <v>ALV.DE</v>
      </c>
      <c r="B1701" s="52" t="s">
        <v>267</v>
      </c>
      <c r="C1701" s="50" t="s">
        <v>3347</v>
      </c>
      <c r="D1701" s="50">
        <f>DAX__2019_2020__33[[#This Row],[Open]]*(DAX__2019_2020__33[[#This Row],[Adj Close]]/DAX__2019_2020__33[[#This Row],[Close]])</f>
        <v>181.10314308165681</v>
      </c>
      <c r="E1701" s="50" t="s">
        <v>6240</v>
      </c>
      <c r="F1701" s="50" t="s">
        <v>2435</v>
      </c>
      <c r="G1701" s="50" t="s">
        <v>6317</v>
      </c>
      <c r="H1701" s="50" t="s">
        <v>6318</v>
      </c>
      <c r="I1701" s="50">
        <f>(DAX__2019_2020__33[[#This Row],[Adj Close]]-DAX__2019_2020__33[[#This Row],[Adj Open]])/DAX__2019_2020__33[[#This Row],[Adj Open]]</f>
        <v>-3.5377358490566633E-3</v>
      </c>
      <c r="J1701" s="50">
        <f>DAX__2019_2020__33[[#This Row],[Adj Close]]-DAX__2019_2020__33[[#This Row],[Adj Open]]</f>
        <v>-0.64069508165681555</v>
      </c>
      <c r="K1701" s="50">
        <v>938623</v>
      </c>
    </row>
    <row r="1702" spans="1:11" x14ac:dyDescent="0.3">
      <c r="A1702" s="51" t="str">
        <f t="shared" si="30"/>
        <v>ALV.DE</v>
      </c>
      <c r="B1702" s="52" t="s">
        <v>268</v>
      </c>
      <c r="C1702" s="50" t="s">
        <v>2489</v>
      </c>
      <c r="D1702" s="50">
        <f>DAX__2019_2020__33[[#This Row],[Open]]*(DAX__2019_2020__33[[#This Row],[Adj Close]]/DAX__2019_2020__33[[#This Row],[Close]])</f>
        <v>180.41973817005703</v>
      </c>
      <c r="E1702" s="50" t="s">
        <v>6084</v>
      </c>
      <c r="F1702" s="50" t="s">
        <v>6303</v>
      </c>
      <c r="G1702" s="50" t="s">
        <v>6319</v>
      </c>
      <c r="H1702" s="50" t="s">
        <v>6320</v>
      </c>
      <c r="I1702" s="50">
        <f>(DAX__2019_2020__33[[#This Row],[Adj Close]]-DAX__2019_2020__33[[#This Row],[Adj Open]])/DAX__2019_2020__33[[#This Row],[Adj Open]]</f>
        <v>-5.9185606901310398E-3</v>
      </c>
      <c r="J1702" s="50">
        <f>DAX__2019_2020__33[[#This Row],[Adj Close]]-DAX__2019_2020__33[[#This Row],[Adj Open]]</f>
        <v>-1.0678251700570343</v>
      </c>
      <c r="K1702" s="50">
        <v>592168</v>
      </c>
    </row>
    <row r="1703" spans="1:11" x14ac:dyDescent="0.3">
      <c r="A1703" s="51" t="str">
        <f t="shared" si="30"/>
        <v>ALV.DE</v>
      </c>
      <c r="B1703" s="52" t="s">
        <v>269</v>
      </c>
      <c r="C1703" s="50" t="s">
        <v>6321</v>
      </c>
      <c r="D1703" s="50">
        <f>DAX__2019_2020__33[[#This Row],[Open]]*(DAX__2019_2020__33[[#This Row],[Adj Close]]/DAX__2019_2020__33[[#This Row],[Close]])</f>
        <v>178.88205535889267</v>
      </c>
      <c r="E1703" s="50" t="s">
        <v>6305</v>
      </c>
      <c r="F1703" s="50" t="s">
        <v>6107</v>
      </c>
      <c r="G1703" s="50" t="s">
        <v>6072</v>
      </c>
      <c r="H1703" s="50" t="s">
        <v>6322</v>
      </c>
      <c r="I1703" s="50">
        <f>(DAX__2019_2020__33[[#This Row],[Adj Close]]-DAX__2019_2020__33[[#This Row],[Adj Open]])/DAX__2019_2020__33[[#This Row],[Adj Open]]</f>
        <v>-2.8652866150511427E-3</v>
      </c>
      <c r="J1703" s="50">
        <f>DAX__2019_2020__33[[#This Row],[Adj Close]]-DAX__2019_2020__33[[#This Row],[Adj Open]]</f>
        <v>-0.5125483588926727</v>
      </c>
      <c r="K1703" s="50">
        <v>725105</v>
      </c>
    </row>
    <row r="1704" spans="1:11" x14ac:dyDescent="0.3">
      <c r="A1704" s="51" t="str">
        <f t="shared" si="30"/>
        <v>ALV.DE</v>
      </c>
      <c r="B1704" s="52" t="s">
        <v>270</v>
      </c>
      <c r="C1704" s="50" t="s">
        <v>6070</v>
      </c>
      <c r="D1704" s="50">
        <f>DAX__2019_2020__33[[#This Row],[Open]]*(DAX__2019_2020__33[[#This Row],[Adj Close]]/DAX__2019_2020__33[[#This Row],[Close]])</f>
        <v>177.94237723314188</v>
      </c>
      <c r="E1704" s="50" t="s">
        <v>6188</v>
      </c>
      <c r="F1704" s="50" t="s">
        <v>6301</v>
      </c>
      <c r="G1704" s="50" t="s">
        <v>6304</v>
      </c>
      <c r="H1704" s="50" t="s">
        <v>6323</v>
      </c>
      <c r="I1704" s="50">
        <f>(DAX__2019_2020__33[[#This Row],[Adj Close]]-DAX__2019_2020__33[[#This Row],[Adj Open]])/DAX__2019_2020__33[[#This Row],[Adj Open]]</f>
        <v>1.2241972939385904E-2</v>
      </c>
      <c r="J1704" s="50">
        <f>DAX__2019_2020__33[[#This Row],[Adj Close]]-DAX__2019_2020__33[[#This Row],[Adj Open]]</f>
        <v>2.1783657668581213</v>
      </c>
      <c r="K1704" s="50">
        <v>783729</v>
      </c>
    </row>
    <row r="1705" spans="1:11" x14ac:dyDescent="0.3">
      <c r="A1705" s="51" t="str">
        <f t="shared" si="30"/>
        <v>ALV.DE</v>
      </c>
      <c r="B1705" s="52" t="s">
        <v>271</v>
      </c>
      <c r="C1705" s="50" t="s">
        <v>6317</v>
      </c>
      <c r="D1705" s="50">
        <f>DAX__2019_2020__33[[#This Row],[Open]]*(DAX__2019_2020__33[[#This Row],[Adj Close]]/DAX__2019_2020__33[[#This Row],[Close]])</f>
        <v>180.4624448181512</v>
      </c>
      <c r="E1705" s="50" t="s">
        <v>6076</v>
      </c>
      <c r="F1705" s="50" t="s">
        <v>3404</v>
      </c>
      <c r="G1705" s="50" t="s">
        <v>6076</v>
      </c>
      <c r="H1705" s="50" t="s">
        <v>6180</v>
      </c>
      <c r="I1705" s="50">
        <f>(DAX__2019_2020__33[[#This Row],[Adj Close]]-DAX__2019_2020__33[[#This Row],[Adj Open]])/DAX__2019_2020__33[[#This Row],[Adj Open]]</f>
        <v>2.8402650887574331E-3</v>
      </c>
      <c r="J1705" s="50">
        <f>DAX__2019_2020__33[[#This Row],[Adj Close]]-DAX__2019_2020__33[[#This Row],[Adj Open]]</f>
        <v>0.51256118184880961</v>
      </c>
      <c r="K1705" s="50">
        <v>640049</v>
      </c>
    </row>
    <row r="1706" spans="1:11" x14ac:dyDescent="0.3">
      <c r="A1706" s="51" t="str">
        <f t="shared" si="30"/>
        <v>ALV.DE</v>
      </c>
      <c r="B1706" s="52" t="s">
        <v>272</v>
      </c>
      <c r="C1706" s="50" t="s">
        <v>3347</v>
      </c>
      <c r="D1706" s="50">
        <f>DAX__2019_2020__33[[#This Row],[Open]]*(DAX__2019_2020__33[[#This Row],[Adj Close]]/DAX__2019_2020__33[[#This Row],[Close]])</f>
        <v>181.10314664195053</v>
      </c>
      <c r="E1706" s="50" t="s">
        <v>6091</v>
      </c>
      <c r="F1706" s="50" t="s">
        <v>6242</v>
      </c>
      <c r="G1706" s="50" t="s">
        <v>6091</v>
      </c>
      <c r="H1706" s="50" t="s">
        <v>6324</v>
      </c>
      <c r="I1706" s="50">
        <f>(DAX__2019_2020__33[[#This Row],[Adj Close]]-DAX__2019_2020__33[[#This Row],[Adj Open]])/DAX__2019_2020__33[[#This Row],[Adj Open]]</f>
        <v>8.7264433962264548E-3</v>
      </c>
      <c r="J1706" s="50">
        <f>DAX__2019_2020__33[[#This Row],[Adj Close]]-DAX__2019_2020__33[[#This Row],[Adj Open]]</f>
        <v>1.5803863580494806</v>
      </c>
      <c r="K1706" s="50">
        <v>899982</v>
      </c>
    </row>
    <row r="1707" spans="1:11" x14ac:dyDescent="0.3">
      <c r="A1707" s="51" t="str">
        <f t="shared" si="30"/>
        <v>ALV.DE</v>
      </c>
      <c r="B1707" s="52" t="s">
        <v>273</v>
      </c>
      <c r="C1707" s="50" t="s">
        <v>6232</v>
      </c>
      <c r="D1707" s="50">
        <f>DAX__2019_2020__33[[#This Row],[Open]]*(DAX__2019_2020__33[[#This Row],[Adj Close]]/DAX__2019_2020__33[[#This Row],[Close]])</f>
        <v>183.28150927631714</v>
      </c>
      <c r="E1707" s="50" t="s">
        <v>6078</v>
      </c>
      <c r="F1707" s="50" t="s">
        <v>3347</v>
      </c>
      <c r="G1707" s="50" t="s">
        <v>6185</v>
      </c>
      <c r="H1707" s="50" t="s">
        <v>6325</v>
      </c>
      <c r="I1707" s="50">
        <f>(DAX__2019_2020__33[[#This Row],[Adj Close]]-DAX__2019_2020__33[[#This Row],[Adj Open]])/DAX__2019_2020__33[[#This Row],[Adj Open]]</f>
        <v>-1.1652295339282739E-2</v>
      </c>
      <c r="J1707" s="50">
        <f>DAX__2019_2020__33[[#This Row],[Adj Close]]-DAX__2019_2020__33[[#This Row],[Adj Open]]</f>
        <v>-2.1356502763171363</v>
      </c>
      <c r="K1707" s="50">
        <v>875836</v>
      </c>
    </row>
    <row r="1708" spans="1:11" x14ac:dyDescent="0.3">
      <c r="A1708" s="51" t="str">
        <f t="shared" si="30"/>
        <v>ALV.DE</v>
      </c>
      <c r="B1708" s="52" t="s">
        <v>274</v>
      </c>
      <c r="C1708" s="50" t="s">
        <v>6076</v>
      </c>
      <c r="D1708" s="50">
        <f>DAX__2019_2020__33[[#This Row],[Open]]*(DAX__2019_2020__33[[#This Row],[Adj Close]]/DAX__2019_2020__33[[#This Row],[Close]])</f>
        <v>180.97500545623495</v>
      </c>
      <c r="E1708" s="50" t="s">
        <v>6076</v>
      </c>
      <c r="F1708" s="50" t="s">
        <v>6053</v>
      </c>
      <c r="G1708" s="50" t="s">
        <v>6053</v>
      </c>
      <c r="H1708" s="50" t="s">
        <v>6326</v>
      </c>
      <c r="I1708" s="50">
        <f>(DAX__2019_2020__33[[#This Row],[Adj Close]]-DAX__2019_2020__33[[#This Row],[Adj Open]])/DAX__2019_2020__33[[#This Row],[Adj Open]]</f>
        <v>-2.3601604240690934E-2</v>
      </c>
      <c r="J1708" s="50">
        <f>DAX__2019_2020__33[[#This Row],[Adj Close]]-DAX__2019_2020__33[[#This Row],[Adj Open]]</f>
        <v>-4.2713004562349397</v>
      </c>
      <c r="K1708" s="50">
        <v>1248834</v>
      </c>
    </row>
    <row r="1709" spans="1:11" x14ac:dyDescent="0.3">
      <c r="A1709" s="51" t="str">
        <f t="shared" ref="A1709:A1772" si="31">"ALV.DE"</f>
        <v>ALV.DE</v>
      </c>
      <c r="B1709" s="52" t="s">
        <v>275</v>
      </c>
      <c r="C1709" s="50" t="s">
        <v>3456</v>
      </c>
      <c r="D1709" s="50">
        <f>DAX__2019_2020__33[[#This Row],[Open]]*(DAX__2019_2020__33[[#This Row],[Adj Close]]/DAX__2019_2020__33[[#This Row],[Close]])</f>
        <v>177.68611731393941</v>
      </c>
      <c r="E1709" s="50" t="s">
        <v>3456</v>
      </c>
      <c r="F1709" s="50" t="s">
        <v>6051</v>
      </c>
      <c r="G1709" s="50" t="s">
        <v>6164</v>
      </c>
      <c r="H1709" s="50" t="s">
        <v>6165</v>
      </c>
      <c r="I1709" s="50">
        <f>(DAX__2019_2020__33[[#This Row],[Adj Close]]-DAX__2019_2020__33[[#This Row],[Adj Open]])/DAX__2019_2020__33[[#This Row],[Adj Open]]</f>
        <v>-8.4134615384616508E-3</v>
      </c>
      <c r="J1709" s="50">
        <f>DAX__2019_2020__33[[#This Row],[Adj Close]]-DAX__2019_2020__33[[#This Row],[Adj Open]]</f>
        <v>-1.4949553139394141</v>
      </c>
      <c r="K1709" s="50">
        <v>1128797</v>
      </c>
    </row>
    <row r="1710" spans="1:11" x14ac:dyDescent="0.3">
      <c r="A1710" s="51" t="str">
        <f t="shared" si="31"/>
        <v>ALV.DE</v>
      </c>
      <c r="B1710" s="52" t="s">
        <v>276</v>
      </c>
      <c r="C1710" s="50" t="s">
        <v>3466</v>
      </c>
      <c r="D1710" s="50">
        <f>DAX__2019_2020__33[[#This Row],[Open]]*(DAX__2019_2020__33[[#This Row],[Adj Close]]/DAX__2019_2020__33[[#This Row],[Close]])</f>
        <v>176.49014655295807</v>
      </c>
      <c r="E1710" s="50" t="s">
        <v>2359</v>
      </c>
      <c r="F1710" s="50" t="s">
        <v>6327</v>
      </c>
      <c r="G1710" s="50" t="s">
        <v>2359</v>
      </c>
      <c r="H1710" s="50" t="s">
        <v>6328</v>
      </c>
      <c r="I1710" s="50">
        <f>(DAX__2019_2020__33[[#This Row],[Adj Close]]-DAX__2019_2020__33[[#This Row],[Adj Open]])/DAX__2019_2020__33[[#This Row],[Adj Open]]</f>
        <v>5.3242544436324412E-3</v>
      </c>
      <c r="J1710" s="50">
        <f>DAX__2019_2020__33[[#This Row],[Adj Close]]-DAX__2019_2020__33[[#This Row],[Adj Open]]</f>
        <v>0.93967844704192771</v>
      </c>
      <c r="K1710" s="50">
        <v>855942</v>
      </c>
    </row>
    <row r="1711" spans="1:11" x14ac:dyDescent="0.3">
      <c r="A1711" s="51" t="str">
        <f t="shared" si="31"/>
        <v>ALV.DE</v>
      </c>
      <c r="B1711" s="52" t="s">
        <v>277</v>
      </c>
      <c r="C1711" s="50" t="s">
        <v>6329</v>
      </c>
      <c r="D1711" s="50">
        <f>DAX__2019_2020__33[[#This Row],[Open]]*(DAX__2019_2020__33[[#This Row],[Adj Close]]/DAX__2019_2020__33[[#This Row],[Close]])</f>
        <v>177.85697315066562</v>
      </c>
      <c r="E1711" s="50" t="s">
        <v>6070</v>
      </c>
      <c r="F1711" s="50" t="s">
        <v>2353</v>
      </c>
      <c r="G1711" s="50" t="s">
        <v>3447</v>
      </c>
      <c r="H1711" s="50" t="s">
        <v>6330</v>
      </c>
      <c r="I1711" s="50">
        <f>(DAX__2019_2020__33[[#This Row],[Adj Close]]-DAX__2019_2020__33[[#This Row],[Adj Open]])/DAX__2019_2020__33[[#This Row],[Adj Open]]</f>
        <v>-1.3448621711555656E-2</v>
      </c>
      <c r="J1711" s="50">
        <f>DAX__2019_2020__33[[#This Row],[Adj Close]]-DAX__2019_2020__33[[#This Row],[Adj Open]]</f>
        <v>-2.3919311506656129</v>
      </c>
      <c r="K1711" s="50">
        <v>921815</v>
      </c>
    </row>
    <row r="1712" spans="1:11" x14ac:dyDescent="0.3">
      <c r="A1712" s="51" t="str">
        <f t="shared" si="31"/>
        <v>ALV.DE</v>
      </c>
      <c r="B1712" s="52" t="s">
        <v>278</v>
      </c>
      <c r="C1712" s="50" t="s">
        <v>6061</v>
      </c>
      <c r="D1712" s="50">
        <f>DAX__2019_2020__33[[#This Row],[Open]]*(DAX__2019_2020__33[[#This Row],[Adj Close]]/DAX__2019_2020__33[[#This Row],[Close]])</f>
        <v>175.59317336283365</v>
      </c>
      <c r="E1712" s="50" t="s">
        <v>6301</v>
      </c>
      <c r="F1712" s="50" t="s">
        <v>6058</v>
      </c>
      <c r="G1712" s="50" t="s">
        <v>6331</v>
      </c>
      <c r="H1712" s="50" t="s">
        <v>6332</v>
      </c>
      <c r="I1712" s="50">
        <f>(DAX__2019_2020__33[[#This Row],[Adj Close]]-DAX__2019_2020__33[[#This Row],[Adj Open]])/DAX__2019_2020__33[[#This Row],[Adj Open]]</f>
        <v>2.6757625491253428E-3</v>
      </c>
      <c r="J1712" s="50">
        <f>DAX__2019_2020__33[[#This Row],[Adj Close]]-DAX__2019_2020__33[[#This Row],[Adj Open]]</f>
        <v>0.46984563716634398</v>
      </c>
      <c r="K1712" s="50">
        <v>744154</v>
      </c>
    </row>
    <row r="1713" spans="1:11" x14ac:dyDescent="0.3">
      <c r="A1713" s="51" t="str">
        <f t="shared" si="31"/>
        <v>ALV.DE</v>
      </c>
      <c r="B1713" s="52" t="s">
        <v>279</v>
      </c>
      <c r="C1713" s="50" t="s">
        <v>2356</v>
      </c>
      <c r="D1713" s="50">
        <f>DAX__2019_2020__33[[#This Row],[Open]]*(DAX__2019_2020__33[[#This Row],[Adj Close]]/DAX__2019_2020__33[[#This Row],[Close]])</f>
        <v>175.80673254414833</v>
      </c>
      <c r="E1713" s="50" t="s">
        <v>6333</v>
      </c>
      <c r="F1713" s="50" t="s">
        <v>6334</v>
      </c>
      <c r="G1713" s="50" t="s">
        <v>6335</v>
      </c>
      <c r="H1713" s="50" t="s">
        <v>6336</v>
      </c>
      <c r="I1713" s="50">
        <f>(DAX__2019_2020__33[[#This Row],[Adj Close]]-DAX__2019_2020__33[[#This Row],[Adj Open]])/DAX__2019_2020__33[[#This Row],[Adj Open]]</f>
        <v>6.5597229364471521E-3</v>
      </c>
      <c r="J1713" s="50">
        <f>DAX__2019_2020__33[[#This Row],[Adj Close]]-DAX__2019_2020__33[[#This Row],[Adj Open]]</f>
        <v>1.1532434558516798</v>
      </c>
      <c r="K1713" s="50">
        <v>1036788</v>
      </c>
    </row>
    <row r="1714" spans="1:11" x14ac:dyDescent="0.3">
      <c r="A1714" s="51" t="str">
        <f t="shared" si="31"/>
        <v>ALV.DE</v>
      </c>
      <c r="B1714" s="52" t="s">
        <v>280</v>
      </c>
      <c r="C1714" s="50" t="s">
        <v>3451</v>
      </c>
      <c r="D1714" s="50">
        <f>DAX__2019_2020__33[[#This Row],[Open]]*(DAX__2019_2020__33[[#This Row],[Adj Close]]/DAX__2019_2020__33[[#This Row],[Close]])</f>
        <v>177.25898493170382</v>
      </c>
      <c r="E1714" s="50" t="s">
        <v>2443</v>
      </c>
      <c r="F1714" s="50" t="s">
        <v>2368</v>
      </c>
      <c r="G1714" s="50" t="s">
        <v>2443</v>
      </c>
      <c r="H1714" s="50" t="s">
        <v>6337</v>
      </c>
      <c r="I1714" s="50">
        <f>(DAX__2019_2020__33[[#This Row],[Adj Close]]-DAX__2019_2020__33[[#This Row],[Adj Open]])/DAX__2019_2020__33[[#This Row],[Adj Open]]</f>
        <v>2.69879807228917E-2</v>
      </c>
      <c r="J1714" s="50">
        <f>DAX__2019_2020__33[[#This Row],[Adj Close]]-DAX__2019_2020__33[[#This Row],[Adj Open]]</f>
        <v>4.7838620682961732</v>
      </c>
      <c r="K1714" s="50">
        <v>1478128</v>
      </c>
    </row>
    <row r="1715" spans="1:11" x14ac:dyDescent="0.3">
      <c r="A1715" s="51" t="str">
        <f t="shared" si="31"/>
        <v>ALV.DE</v>
      </c>
      <c r="B1715" s="52" t="s">
        <v>281</v>
      </c>
      <c r="C1715" s="50" t="s">
        <v>6338</v>
      </c>
      <c r="D1715" s="50">
        <f>DAX__2019_2020__33[[#This Row],[Open]]*(DAX__2019_2020__33[[#This Row],[Adj Close]]/DAX__2019_2020__33[[#This Row],[Close]])</f>
        <v>181.31672082439565</v>
      </c>
      <c r="E1715" s="50" t="s">
        <v>6101</v>
      </c>
      <c r="F1715" s="50" t="s">
        <v>6106</v>
      </c>
      <c r="G1715" s="50" t="s">
        <v>3445</v>
      </c>
      <c r="H1715" s="50" t="s">
        <v>6339</v>
      </c>
      <c r="I1715" s="50">
        <f>(DAX__2019_2020__33[[#This Row],[Adj Close]]-DAX__2019_2020__33[[#This Row],[Adj Open]])/DAX__2019_2020__33[[#This Row],[Adj Open]]</f>
        <v>-7.3027232037691358E-3</v>
      </c>
      <c r="J1715" s="50">
        <f>DAX__2019_2020__33[[#This Row],[Adj Close]]-DAX__2019_2020__33[[#This Row],[Adj Open]]</f>
        <v>-1.3241058243956445</v>
      </c>
      <c r="K1715" s="50">
        <v>678082</v>
      </c>
    </row>
    <row r="1716" spans="1:11" x14ac:dyDescent="0.3">
      <c r="A1716" s="51" t="str">
        <f t="shared" si="31"/>
        <v>ALV.DE</v>
      </c>
      <c r="B1716" s="52" t="s">
        <v>282</v>
      </c>
      <c r="C1716" s="50" t="s">
        <v>6340</v>
      </c>
      <c r="D1716" s="50">
        <f>DAX__2019_2020__33[[#This Row],[Open]]*(DAX__2019_2020__33[[#This Row],[Adj Close]]/DAX__2019_2020__33[[#This Row],[Close]])</f>
        <v>181.65840474196276</v>
      </c>
      <c r="E1716" s="50" t="s">
        <v>3397</v>
      </c>
      <c r="F1716" s="50" t="s">
        <v>6177</v>
      </c>
      <c r="G1716" s="50" t="s">
        <v>2441</v>
      </c>
      <c r="H1716" s="50" t="s">
        <v>6341</v>
      </c>
      <c r="I1716" s="50">
        <f>(DAX__2019_2020__33[[#This Row],[Adj Close]]-DAX__2019_2020__33[[#This Row],[Adj Open]])/DAX__2019_2020__33[[#This Row],[Adj Open]]</f>
        <v>6.3484883051537185E-3</v>
      </c>
      <c r="J1716" s="50">
        <f>DAX__2019_2020__33[[#This Row],[Adj Close]]-DAX__2019_2020__33[[#This Row],[Adj Open]]</f>
        <v>1.1532562580372314</v>
      </c>
      <c r="K1716" s="50">
        <v>1144645</v>
      </c>
    </row>
    <row r="1717" spans="1:11" x14ac:dyDescent="0.3">
      <c r="A1717" s="51" t="str">
        <f t="shared" si="31"/>
        <v>ALV.DE</v>
      </c>
      <c r="B1717" s="52" t="s">
        <v>283</v>
      </c>
      <c r="C1717" s="50" t="s">
        <v>2436</v>
      </c>
      <c r="D1717" s="50">
        <f>DAX__2019_2020__33[[#This Row],[Open]]*(DAX__2019_2020__33[[#This Row],[Adj Close]]/DAX__2019_2020__33[[#This Row],[Close]])</f>
        <v>183.238791209608</v>
      </c>
      <c r="E1717" s="50" t="s">
        <v>6078</v>
      </c>
      <c r="F1717" s="50" t="s">
        <v>6185</v>
      </c>
      <c r="G1717" s="50" t="s">
        <v>6087</v>
      </c>
      <c r="H1717" s="50" t="s">
        <v>6342</v>
      </c>
      <c r="I1717" s="50">
        <f>(DAX__2019_2020__33[[#This Row],[Adj Close]]-DAX__2019_2020__33[[#This Row],[Adj Open]])/DAX__2019_2020__33[[#This Row],[Adj Open]]</f>
        <v>-3.9627319347319704E-3</v>
      </c>
      <c r="J1717" s="50">
        <f>DAX__2019_2020__33[[#This Row],[Adj Close]]-DAX__2019_2020__33[[#This Row],[Adj Open]]</f>
        <v>-0.72612620960799745</v>
      </c>
      <c r="K1717" s="50">
        <v>900451</v>
      </c>
    </row>
    <row r="1718" spans="1:11" x14ac:dyDescent="0.3">
      <c r="A1718" s="51" t="str">
        <f t="shared" si="31"/>
        <v>ALV.DE</v>
      </c>
      <c r="B1718" s="52" t="s">
        <v>284</v>
      </c>
      <c r="C1718" s="50" t="s">
        <v>6090</v>
      </c>
      <c r="D1718" s="50">
        <f>DAX__2019_2020__33[[#This Row],[Open]]*(DAX__2019_2020__33[[#This Row],[Adj Close]]/DAX__2019_2020__33[[#This Row],[Close]])</f>
        <v>182.64082915741736</v>
      </c>
      <c r="E1718" s="50" t="s">
        <v>6205</v>
      </c>
      <c r="F1718" s="50" t="s">
        <v>6090</v>
      </c>
      <c r="G1718" s="50" t="s">
        <v>6343</v>
      </c>
      <c r="H1718" s="50" t="s">
        <v>6344</v>
      </c>
      <c r="I1718" s="50">
        <f>(DAX__2019_2020__33[[#This Row],[Adj Close]]-DAX__2019_2020__33[[#This Row],[Adj Open]])/DAX__2019_2020__33[[#This Row],[Adj Open]]</f>
        <v>7.2497800666541995E-3</v>
      </c>
      <c r="J1718" s="50">
        <f>DAX__2019_2020__33[[#This Row],[Adj Close]]-DAX__2019_2020__33[[#This Row],[Adj Open]]</f>
        <v>1.3241058425826395</v>
      </c>
      <c r="K1718" s="50">
        <v>1310794</v>
      </c>
    </row>
    <row r="1719" spans="1:11" x14ac:dyDescent="0.3">
      <c r="A1719" s="51" t="str">
        <f t="shared" si="31"/>
        <v>ALV.DE</v>
      </c>
      <c r="B1719" s="52" t="s">
        <v>285</v>
      </c>
      <c r="C1719" s="50" t="s">
        <v>2478</v>
      </c>
      <c r="D1719" s="50">
        <f>DAX__2019_2020__33[[#This Row],[Open]]*(DAX__2019_2020__33[[#This Row],[Adj Close]]/DAX__2019_2020__33[[#This Row],[Close]])</f>
        <v>183.66593635031811</v>
      </c>
      <c r="E1719" s="50" t="s">
        <v>6211</v>
      </c>
      <c r="F1719" s="50" t="s">
        <v>2446</v>
      </c>
      <c r="G1719" s="50" t="s">
        <v>2454</v>
      </c>
      <c r="H1719" s="50" t="s">
        <v>6345</v>
      </c>
      <c r="I1719" s="50">
        <f>(DAX__2019_2020__33[[#This Row],[Adj Close]]-DAX__2019_2020__33[[#This Row],[Adj Open]])/DAX__2019_2020__33[[#This Row],[Adj Open]]</f>
        <v>1.4418632558139553E-2</v>
      </c>
      <c r="J1719" s="50">
        <f>DAX__2019_2020__33[[#This Row],[Adj Close]]-DAX__2019_2020__33[[#This Row],[Adj Open]]</f>
        <v>2.6482116496818833</v>
      </c>
      <c r="K1719" s="50">
        <v>1571605</v>
      </c>
    </row>
    <row r="1720" spans="1:11" x14ac:dyDescent="0.3">
      <c r="A1720" s="51" t="str">
        <f t="shared" si="31"/>
        <v>ALV.DE</v>
      </c>
      <c r="B1720" s="52" t="s">
        <v>286</v>
      </c>
      <c r="C1720" s="50" t="s">
        <v>6346</v>
      </c>
      <c r="D1720" s="50">
        <f>DAX__2019_2020__33[[#This Row],[Open]]*(DAX__2019_2020__33[[#This Row],[Adj Close]]/DAX__2019_2020__33[[#This Row],[Close]])</f>
        <v>186.48498887032733</v>
      </c>
      <c r="E1720" s="50" t="s">
        <v>6347</v>
      </c>
      <c r="F1720" s="50" t="s">
        <v>3490</v>
      </c>
      <c r="G1720" s="50" t="s">
        <v>6348</v>
      </c>
      <c r="H1720" s="50" t="s">
        <v>6349</v>
      </c>
      <c r="I1720" s="50">
        <f>(DAX__2019_2020__33[[#This Row],[Adj Close]]-DAX__2019_2020__33[[#This Row],[Adj Open]])/DAX__2019_2020__33[[#This Row],[Adj Open]]</f>
        <v>4.5808519755264517E-3</v>
      </c>
      <c r="J1720" s="50">
        <f>DAX__2019_2020__33[[#This Row],[Adj Close]]-DAX__2019_2020__33[[#This Row],[Adj Open]]</f>
        <v>0.85426012967266729</v>
      </c>
      <c r="K1720" s="50">
        <v>941545</v>
      </c>
    </row>
    <row r="1721" spans="1:11" x14ac:dyDescent="0.3">
      <c r="A1721" s="51" t="str">
        <f t="shared" si="31"/>
        <v>ALV.DE</v>
      </c>
      <c r="B1721" s="52" t="s">
        <v>287</v>
      </c>
      <c r="C1721" s="50" t="s">
        <v>6350</v>
      </c>
      <c r="D1721" s="50">
        <f>DAX__2019_2020__33[[#This Row],[Open]]*(DAX__2019_2020__33[[#This Row],[Adj Close]]/DAX__2019_2020__33[[#This Row],[Close]])</f>
        <v>188.06535570425731</v>
      </c>
      <c r="E1721" s="50" t="s">
        <v>6351</v>
      </c>
      <c r="F1721" s="50" t="s">
        <v>6348</v>
      </c>
      <c r="G1721" s="50" t="s">
        <v>6352</v>
      </c>
      <c r="H1721" s="50" t="s">
        <v>6353</v>
      </c>
      <c r="I1721" s="50">
        <f>(DAX__2019_2020__33[[#This Row],[Adj Close]]-DAX__2019_2020__33[[#This Row],[Adj Open]])/DAX__2019_2020__33[[#This Row],[Adj Open]]</f>
        <v>2.0441154315907848E-3</v>
      </c>
      <c r="J1721" s="50">
        <f>DAX__2019_2020__33[[#This Row],[Adj Close]]-DAX__2019_2020__33[[#This Row],[Adj Open]]</f>
        <v>0.38442729574268242</v>
      </c>
      <c r="K1721" s="50">
        <v>740246</v>
      </c>
    </row>
    <row r="1722" spans="1:11" x14ac:dyDescent="0.3">
      <c r="A1722" s="51" t="str">
        <f t="shared" si="31"/>
        <v>ALV.DE</v>
      </c>
      <c r="B1722" s="52" t="s">
        <v>288</v>
      </c>
      <c r="C1722" s="50" t="s">
        <v>6350</v>
      </c>
      <c r="D1722" s="50">
        <f>DAX__2019_2020__33[[#This Row],[Open]]*(DAX__2019_2020__33[[#This Row],[Adj Close]]/DAX__2019_2020__33[[#This Row],[Close]])</f>
        <v>188.06534667908338</v>
      </c>
      <c r="E1722" s="50" t="s">
        <v>2524</v>
      </c>
      <c r="F1722" s="50" t="s">
        <v>3484</v>
      </c>
      <c r="G1722" s="50" t="s">
        <v>6354</v>
      </c>
      <c r="H1722" s="50" t="s">
        <v>6355</v>
      </c>
      <c r="I1722" s="50">
        <f>(DAX__2019_2020__33[[#This Row],[Adj Close]]-DAX__2019_2020__33[[#This Row],[Adj Open]])/DAX__2019_2020__33[[#This Row],[Adj Open]]</f>
        <v>5.4508836370898038E-3</v>
      </c>
      <c r="J1722" s="50">
        <f>DAX__2019_2020__33[[#This Row],[Adj Close]]-DAX__2019_2020__33[[#This Row],[Adj Open]]</f>
        <v>1.0251223209166369</v>
      </c>
      <c r="K1722" s="50">
        <v>691350</v>
      </c>
    </row>
    <row r="1723" spans="1:11" x14ac:dyDescent="0.3">
      <c r="A1723" s="51" t="str">
        <f t="shared" si="31"/>
        <v>ALV.DE</v>
      </c>
      <c r="B1723" s="52" t="s">
        <v>289</v>
      </c>
      <c r="C1723" s="50" t="s">
        <v>3432</v>
      </c>
      <c r="D1723" s="50">
        <f>DAX__2019_2020__33[[#This Row],[Open]]*(DAX__2019_2020__33[[#This Row],[Adj Close]]/DAX__2019_2020__33[[#This Row],[Close]])</f>
        <v>189.64575199584797</v>
      </c>
      <c r="E1723" s="50" t="s">
        <v>6356</v>
      </c>
      <c r="F1723" s="50" t="s">
        <v>6357</v>
      </c>
      <c r="G1723" s="50" t="s">
        <v>6358</v>
      </c>
      <c r="H1723" s="50" t="s">
        <v>6359</v>
      </c>
      <c r="I1723" s="50">
        <f>(DAX__2019_2020__33[[#This Row],[Adj Close]]-DAX__2019_2020__33[[#This Row],[Adj Open]])/DAX__2019_2020__33[[#This Row],[Adj Open]]</f>
        <v>4.0540270270269865E-3</v>
      </c>
      <c r="J1723" s="50">
        <f>DAX__2019_2020__33[[#This Row],[Adj Close]]-DAX__2019_2020__33[[#This Row],[Adj Open]]</f>
        <v>0.76882900415202471</v>
      </c>
      <c r="K1723" s="50">
        <v>833976</v>
      </c>
    </row>
    <row r="1724" spans="1:11" x14ac:dyDescent="0.3">
      <c r="A1724" s="51" t="str">
        <f t="shared" si="31"/>
        <v>ALV.DE</v>
      </c>
      <c r="B1724" s="52" t="s">
        <v>290</v>
      </c>
      <c r="C1724" s="50" t="s">
        <v>6360</v>
      </c>
      <c r="D1724" s="50">
        <f>DAX__2019_2020__33[[#This Row],[Open]]*(DAX__2019_2020__33[[#This Row],[Adj Close]]/DAX__2019_2020__33[[#This Row],[Close]])</f>
        <v>190.88441101540423</v>
      </c>
      <c r="E1724" s="50" t="s">
        <v>6360</v>
      </c>
      <c r="F1724" s="50" t="s">
        <v>6347</v>
      </c>
      <c r="G1724" s="50" t="s">
        <v>6361</v>
      </c>
      <c r="H1724" s="50" t="s">
        <v>6362</v>
      </c>
      <c r="I1724" s="50">
        <f>(DAX__2019_2020__33[[#This Row],[Adj Close]]-DAX__2019_2020__33[[#This Row],[Adj Open]])/DAX__2019_2020__33[[#This Row],[Adj Open]]</f>
        <v>-8.5029940725397241E-3</v>
      </c>
      <c r="J1724" s="50">
        <f>DAX__2019_2020__33[[#This Row],[Adj Close]]-DAX__2019_2020__33[[#This Row],[Adj Open]]</f>
        <v>-1.6230890154042186</v>
      </c>
      <c r="K1724" s="50">
        <v>793388</v>
      </c>
    </row>
    <row r="1725" spans="1:11" x14ac:dyDescent="0.3">
      <c r="A1725" s="51" t="str">
        <f t="shared" si="31"/>
        <v>ALV.DE</v>
      </c>
      <c r="B1725" s="52" t="s">
        <v>291</v>
      </c>
      <c r="C1725" s="50" t="s">
        <v>3432</v>
      </c>
      <c r="D1725" s="50">
        <f>DAX__2019_2020__33[[#This Row],[Open]]*(DAX__2019_2020__33[[#This Row],[Adj Close]]/DAX__2019_2020__33[[#This Row],[Close]])</f>
        <v>189.64573986549104</v>
      </c>
      <c r="E1725" s="50" t="s">
        <v>6363</v>
      </c>
      <c r="F1725" s="50" t="s">
        <v>6364</v>
      </c>
      <c r="G1725" s="50" t="s">
        <v>2522</v>
      </c>
      <c r="H1725" s="50" t="s">
        <v>6365</v>
      </c>
      <c r="I1725" s="50">
        <f>(DAX__2019_2020__33[[#This Row],[Adj Close]]-DAX__2019_2020__33[[#This Row],[Adj Open]])/DAX__2019_2020__33[[#This Row],[Adj Open]]</f>
        <v>4.5047747747745142E-4</v>
      </c>
      <c r="J1725" s="50">
        <f>DAX__2019_2020__33[[#This Row],[Adj Close]]-DAX__2019_2020__33[[#This Row],[Adj Open]]</f>
        <v>8.5431134508951345E-2</v>
      </c>
      <c r="K1725" s="50">
        <v>717076</v>
      </c>
    </row>
    <row r="1726" spans="1:11" x14ac:dyDescent="0.3">
      <c r="A1726" s="51" t="str">
        <f t="shared" si="31"/>
        <v>ALV.DE</v>
      </c>
      <c r="B1726" s="52" t="s">
        <v>292</v>
      </c>
      <c r="C1726" s="50" t="s">
        <v>6366</v>
      </c>
      <c r="D1726" s="50">
        <f>DAX__2019_2020__33[[#This Row],[Open]]*(DAX__2019_2020__33[[#This Row],[Adj Close]]/DAX__2019_2020__33[[#This Row],[Close]])</f>
        <v>189.6884647080295</v>
      </c>
      <c r="E1726" s="50" t="s">
        <v>3545</v>
      </c>
      <c r="F1726" s="50" t="s">
        <v>3485</v>
      </c>
      <c r="G1726" s="50" t="s">
        <v>3496</v>
      </c>
      <c r="H1726" s="50" t="s">
        <v>6367</v>
      </c>
      <c r="I1726" s="50">
        <f>(DAX__2019_2020__33[[#This Row],[Adj Close]]-DAX__2019_2020__33[[#This Row],[Adj Open]])/DAX__2019_2020__33[[#This Row],[Adj Open]]</f>
        <v>-6.7556405302109026E-4</v>
      </c>
      <c r="J1726" s="50">
        <f>DAX__2019_2020__33[[#This Row],[Adj Close]]-DAX__2019_2020__33[[#This Row],[Adj Open]]</f>
        <v>-0.12814670802950445</v>
      </c>
      <c r="K1726" s="50">
        <v>596981</v>
      </c>
    </row>
    <row r="1727" spans="1:11" x14ac:dyDescent="0.3">
      <c r="A1727" s="51" t="str">
        <f t="shared" si="31"/>
        <v>ALV.DE</v>
      </c>
      <c r="B1727" s="52" t="s">
        <v>293</v>
      </c>
      <c r="C1727" s="50" t="s">
        <v>3485</v>
      </c>
      <c r="D1727" s="50">
        <f>DAX__2019_2020__33[[#This Row],[Open]]*(DAX__2019_2020__33[[#This Row],[Adj Close]]/DAX__2019_2020__33[[#This Row],[Close]])</f>
        <v>189.13318150878266</v>
      </c>
      <c r="E1727" s="50" t="s">
        <v>6357</v>
      </c>
      <c r="F1727" s="50" t="s">
        <v>6368</v>
      </c>
      <c r="G1727" s="50" t="s">
        <v>6369</v>
      </c>
      <c r="H1727" s="50" t="s">
        <v>6370</v>
      </c>
      <c r="I1727" s="50">
        <f>(DAX__2019_2020__33[[#This Row],[Adj Close]]-DAX__2019_2020__33[[#This Row],[Adj Open]])/DAX__2019_2020__33[[#This Row],[Adj Open]]</f>
        <v>-3.1616848191965163E-3</v>
      </c>
      <c r="J1727" s="50">
        <f>DAX__2019_2020__33[[#This Row],[Adj Close]]-DAX__2019_2020__33[[#This Row],[Adj Open]]</f>
        <v>-0.59797950878265738</v>
      </c>
      <c r="K1727" s="50">
        <v>641463</v>
      </c>
    </row>
    <row r="1728" spans="1:11" x14ac:dyDescent="0.3">
      <c r="A1728" s="51" t="str">
        <f t="shared" si="31"/>
        <v>ALV.DE</v>
      </c>
      <c r="B1728" s="52" t="s">
        <v>294</v>
      </c>
      <c r="C1728" s="50" t="s">
        <v>6371</v>
      </c>
      <c r="D1728" s="50">
        <f>DAX__2019_2020__33[[#This Row],[Open]]*(DAX__2019_2020__33[[#This Row],[Adj Close]]/DAX__2019_2020__33[[#This Row],[Close]])</f>
        <v>188.70606619544353</v>
      </c>
      <c r="E1728" s="50" t="s">
        <v>3345</v>
      </c>
      <c r="F1728" s="50" t="s">
        <v>2454</v>
      </c>
      <c r="G1728" s="50" t="s">
        <v>6372</v>
      </c>
      <c r="H1728" s="50" t="s">
        <v>6373</v>
      </c>
      <c r="I1728" s="50">
        <f>(DAX__2019_2020__33[[#This Row],[Adj Close]]-DAX__2019_2020__33[[#This Row],[Adj Open]])/DAX__2019_2020__33[[#This Row],[Adj Open]]</f>
        <v>-8.6011500751782266E-3</v>
      </c>
      <c r="J1728" s="50">
        <f>DAX__2019_2020__33[[#This Row],[Adj Close]]-DAX__2019_2020__33[[#This Row],[Adj Open]]</f>
        <v>-1.6230891954435265</v>
      </c>
      <c r="K1728" s="50">
        <v>1111870</v>
      </c>
    </row>
    <row r="1729" spans="1:11" x14ac:dyDescent="0.3">
      <c r="A1729" s="51" t="str">
        <f t="shared" si="31"/>
        <v>ALV.DE</v>
      </c>
      <c r="B1729" s="52" t="s">
        <v>295</v>
      </c>
      <c r="C1729" s="50" t="s">
        <v>6374</v>
      </c>
      <c r="D1729" s="50">
        <f>DAX__2019_2020__33[[#This Row],[Open]]*(DAX__2019_2020__33[[#This Row],[Adj Close]]/DAX__2019_2020__33[[#This Row],[Close]])</f>
        <v>187.97995676323461</v>
      </c>
      <c r="E1729" s="50" t="s">
        <v>3494</v>
      </c>
      <c r="F1729" s="50" t="s">
        <v>6375</v>
      </c>
      <c r="G1729" s="50" t="s">
        <v>6376</v>
      </c>
      <c r="H1729" s="50" t="s">
        <v>6377</v>
      </c>
      <c r="I1729" s="50">
        <f>(DAX__2019_2020__33[[#This Row],[Adj Close]]-DAX__2019_2020__33[[#This Row],[Adj Open]])/DAX__2019_2020__33[[#This Row],[Adj Open]]</f>
        <v>-1.817809563947254E-3</v>
      </c>
      <c r="J1729" s="50">
        <f>DAX__2019_2020__33[[#This Row],[Adj Close]]-DAX__2019_2020__33[[#This Row],[Adj Open]]</f>
        <v>-0.34171176323459918</v>
      </c>
      <c r="K1729" s="50">
        <v>664755</v>
      </c>
    </row>
    <row r="1730" spans="1:11" x14ac:dyDescent="0.3">
      <c r="A1730" s="51" t="str">
        <f t="shared" si="31"/>
        <v>ALV.DE</v>
      </c>
      <c r="B1730" s="52" t="s">
        <v>296</v>
      </c>
      <c r="C1730" s="50" t="s">
        <v>6378</v>
      </c>
      <c r="D1730" s="50">
        <f>DAX__2019_2020__33[[#This Row],[Open]]*(DAX__2019_2020__33[[#This Row],[Adj Close]]/DAX__2019_2020__33[[#This Row],[Close]])</f>
        <v>188.40707082816559</v>
      </c>
      <c r="E1730" s="50" t="s">
        <v>6379</v>
      </c>
      <c r="F1730" s="50" t="s">
        <v>3442</v>
      </c>
      <c r="G1730" s="50" t="s">
        <v>6366</v>
      </c>
      <c r="H1730" s="50" t="s">
        <v>6380</v>
      </c>
      <c r="I1730" s="50">
        <f>(DAX__2019_2020__33[[#This Row],[Adj Close]]-DAX__2019_2020__33[[#This Row],[Adj Open]])/DAX__2019_2020__33[[#This Row],[Adj Open]]</f>
        <v>6.8011787784922322E-3</v>
      </c>
      <c r="J1730" s="50">
        <f>DAX__2019_2020__33[[#This Row],[Adj Close]]-DAX__2019_2020__33[[#This Row],[Adj Open]]</f>
        <v>1.2813901718344027</v>
      </c>
      <c r="K1730" s="50">
        <v>810662</v>
      </c>
    </row>
    <row r="1731" spans="1:11" x14ac:dyDescent="0.3">
      <c r="A1731" s="51" t="str">
        <f t="shared" si="31"/>
        <v>ALV.DE</v>
      </c>
      <c r="B1731" s="52" t="s">
        <v>297</v>
      </c>
      <c r="C1731" s="50" t="s">
        <v>3429</v>
      </c>
      <c r="D1731" s="50">
        <f>DAX__2019_2020__33[[#This Row],[Open]]*(DAX__2019_2020__33[[#This Row],[Adj Close]]/DAX__2019_2020__33[[#This Row],[Close]])</f>
        <v>189.90202651895299</v>
      </c>
      <c r="E1731" s="50" t="s">
        <v>3545</v>
      </c>
      <c r="F1731" s="50" t="s">
        <v>3345</v>
      </c>
      <c r="G1731" s="50" t="s">
        <v>3440</v>
      </c>
      <c r="H1731" s="50" t="s">
        <v>6381</v>
      </c>
      <c r="I1731" s="50">
        <f>(DAX__2019_2020__33[[#This Row],[Adj Close]]-DAX__2019_2020__33[[#This Row],[Adj Open]])/DAX__2019_2020__33[[#This Row],[Adj Open]]</f>
        <v>-3.1488843479683237E-3</v>
      </c>
      <c r="J1731" s="50">
        <f>DAX__2019_2020__33[[#This Row],[Adj Close]]-DAX__2019_2020__33[[#This Row],[Adj Open]]</f>
        <v>-0.59797951895299661</v>
      </c>
      <c r="K1731" s="50">
        <v>933862</v>
      </c>
    </row>
    <row r="1732" spans="1:11" x14ac:dyDescent="0.3">
      <c r="A1732" s="51" t="str">
        <f t="shared" si="31"/>
        <v>ALV.DE</v>
      </c>
      <c r="B1732" s="52" t="s">
        <v>298</v>
      </c>
      <c r="C1732" s="50" t="s">
        <v>6366</v>
      </c>
      <c r="D1732" s="50">
        <f>DAX__2019_2020__33[[#This Row],[Open]]*(DAX__2019_2020__33[[#This Row],[Adj Close]]/DAX__2019_2020__33[[#This Row],[Close]])</f>
        <v>189.68845584019155</v>
      </c>
      <c r="E1732" s="50" t="s">
        <v>6382</v>
      </c>
      <c r="F1732" s="50" t="s">
        <v>3485</v>
      </c>
      <c r="G1732" s="50" t="s">
        <v>2545</v>
      </c>
      <c r="H1732" s="50" t="s">
        <v>6383</v>
      </c>
      <c r="I1732" s="50">
        <f>(DAX__2019_2020__33[[#This Row],[Adj Close]]-DAX__2019_2020__33[[#This Row],[Adj Open]])/DAX__2019_2020__33[[#This Row],[Adj Open]]</f>
        <v>7.8811077521128807E-3</v>
      </c>
      <c r="J1732" s="50">
        <f>DAX__2019_2020__33[[#This Row],[Adj Close]]-DAX__2019_2020__33[[#This Row],[Adj Open]]</f>
        <v>1.4949551598084554</v>
      </c>
      <c r="K1732" s="50">
        <v>888261</v>
      </c>
    </row>
    <row r="1733" spans="1:11" x14ac:dyDescent="0.3">
      <c r="A1733" s="51" t="str">
        <f t="shared" si="31"/>
        <v>ALV.DE</v>
      </c>
      <c r="B1733" s="52" t="s">
        <v>299</v>
      </c>
      <c r="C1733" s="50" t="s">
        <v>2544</v>
      </c>
      <c r="D1733" s="50">
        <f>DAX__2019_2020__33[[#This Row],[Open]]*(DAX__2019_2020__33[[#This Row],[Adj Close]]/DAX__2019_2020__33[[#This Row],[Close]])</f>
        <v>191.95224925857227</v>
      </c>
      <c r="E1733" s="50" t="s">
        <v>6384</v>
      </c>
      <c r="F1733" s="50" t="s">
        <v>3543</v>
      </c>
      <c r="G1733" s="50" t="s">
        <v>6385</v>
      </c>
      <c r="H1733" s="50" t="s">
        <v>6386</v>
      </c>
      <c r="I1733" s="50">
        <f>(DAX__2019_2020__33[[#This Row],[Adj Close]]-DAX__2019_2020__33[[#This Row],[Adj Open]])/DAX__2019_2020__33[[#This Row],[Adj Open]]</f>
        <v>1.7801913900337882E-3</v>
      </c>
      <c r="J1733" s="50">
        <f>DAX__2019_2020__33[[#This Row],[Adj Close]]-DAX__2019_2020__33[[#This Row],[Adj Open]]</f>
        <v>0.34171174142772998</v>
      </c>
      <c r="K1733" s="50">
        <v>1156431</v>
      </c>
    </row>
    <row r="1734" spans="1:11" x14ac:dyDescent="0.3">
      <c r="A1734" s="51" t="str">
        <f t="shared" si="31"/>
        <v>ALV.DE</v>
      </c>
      <c r="B1734" s="52" t="s">
        <v>300</v>
      </c>
      <c r="C1734" s="50" t="s">
        <v>3432</v>
      </c>
      <c r="D1734" s="50">
        <f>DAX__2019_2020__33[[#This Row],[Open]]*(DAX__2019_2020__33[[#This Row],[Adj Close]]/DAX__2019_2020__33[[#This Row],[Close]])</f>
        <v>189.64575750684929</v>
      </c>
      <c r="E1734" s="50" t="s">
        <v>3432</v>
      </c>
      <c r="F1734" s="50" t="s">
        <v>6227</v>
      </c>
      <c r="G1734" s="50" t="s">
        <v>6372</v>
      </c>
      <c r="H1734" s="50" t="s">
        <v>6373</v>
      </c>
      <c r="I1734" s="50">
        <f>(DAX__2019_2020__33[[#This Row],[Adj Close]]-DAX__2019_2020__33[[#This Row],[Adj Open]])/DAX__2019_2020__33[[#This Row],[Adj Open]]</f>
        <v>-1.35135135135134E-2</v>
      </c>
      <c r="J1734" s="50">
        <f>DAX__2019_2020__33[[#This Row],[Adj Close]]-DAX__2019_2020__33[[#This Row],[Adj Open]]</f>
        <v>-2.5627805068492933</v>
      </c>
      <c r="K1734" s="50">
        <v>1763040</v>
      </c>
    </row>
    <row r="1735" spans="1:11" x14ac:dyDescent="0.3">
      <c r="A1735" s="51" t="str">
        <f t="shared" si="31"/>
        <v>ALV.DE</v>
      </c>
      <c r="B1735" s="52" t="s">
        <v>301</v>
      </c>
      <c r="C1735" s="50" t="s">
        <v>6226</v>
      </c>
      <c r="D1735" s="50">
        <f>DAX__2019_2020__33[[#This Row],[Open]]*(DAX__2019_2020__33[[#This Row],[Adj Close]]/DAX__2019_2020__33[[#This Row],[Close]])</f>
        <v>187.12568330424295</v>
      </c>
      <c r="E1735" s="50" t="s">
        <v>6352</v>
      </c>
      <c r="F1735" s="50" t="s">
        <v>6387</v>
      </c>
      <c r="G1735" s="50" t="s">
        <v>3442</v>
      </c>
      <c r="H1735" s="50" t="s">
        <v>6388</v>
      </c>
      <c r="I1735" s="50">
        <f>(DAX__2019_2020__33[[#This Row],[Adj Close]]-DAX__2019_2020__33[[#This Row],[Adj Open]])/DAX__2019_2020__33[[#This Row],[Adj Open]]</f>
        <v>4.7934397882661529E-3</v>
      </c>
      <c r="J1735" s="50">
        <f>DAX__2019_2020__33[[#This Row],[Adj Close]]-DAX__2019_2020__33[[#This Row],[Adj Open]]</f>
        <v>0.89697569575704961</v>
      </c>
      <c r="K1735" s="50">
        <v>895834</v>
      </c>
    </row>
    <row r="1736" spans="1:11" x14ac:dyDescent="0.3">
      <c r="A1736" s="51" t="str">
        <f t="shared" si="31"/>
        <v>ALV.DE</v>
      </c>
      <c r="B1736" s="52" t="s">
        <v>302</v>
      </c>
      <c r="C1736" s="50" t="s">
        <v>2519</v>
      </c>
      <c r="D1736" s="50">
        <f>DAX__2019_2020__33[[#This Row],[Open]]*(DAX__2019_2020__33[[#This Row],[Adj Close]]/DAX__2019_2020__33[[#This Row],[Close]])</f>
        <v>187.25382360954919</v>
      </c>
      <c r="E1736" s="50" t="s">
        <v>6369</v>
      </c>
      <c r="F1736" s="50" t="s">
        <v>6389</v>
      </c>
      <c r="G1736" s="50" t="s">
        <v>6390</v>
      </c>
      <c r="H1736" s="50" t="s">
        <v>6391</v>
      </c>
      <c r="I1736" s="50">
        <f>(DAX__2019_2020__33[[#This Row],[Adj Close]]-DAX__2019_2020__33[[#This Row],[Adj Open]])/DAX__2019_2020__33[[#This Row],[Adj Open]]</f>
        <v>-1.3686268435487911E-3</v>
      </c>
      <c r="J1736" s="50">
        <f>DAX__2019_2020__33[[#This Row],[Adj Close]]-DAX__2019_2020__33[[#This Row],[Adj Open]]</f>
        <v>-0.25628060954917942</v>
      </c>
      <c r="K1736" s="50">
        <v>905301</v>
      </c>
    </row>
    <row r="1737" spans="1:11" x14ac:dyDescent="0.3">
      <c r="A1737" s="51" t="str">
        <f t="shared" si="31"/>
        <v>ALV.DE</v>
      </c>
      <c r="B1737" s="52" t="s">
        <v>303</v>
      </c>
      <c r="C1737" s="50" t="s">
        <v>6207</v>
      </c>
      <c r="D1737" s="50">
        <f>DAX__2019_2020__33[[#This Row],[Open]]*(DAX__2019_2020__33[[#This Row],[Adj Close]]/DAX__2019_2020__33[[#This Row],[Close]])</f>
        <v>186.27142957057865</v>
      </c>
      <c r="E1737" s="50" t="s">
        <v>3436</v>
      </c>
      <c r="F1737" s="50" t="s">
        <v>2466</v>
      </c>
      <c r="G1737" s="50" t="s">
        <v>3490</v>
      </c>
      <c r="H1737" s="50" t="s">
        <v>6392</v>
      </c>
      <c r="I1737" s="50">
        <f>(DAX__2019_2020__33[[#This Row],[Adj Close]]-DAX__2019_2020__33[[#This Row],[Adj Open]])/DAX__2019_2020__33[[#This Row],[Adj Open]]</f>
        <v>-2.2931896038552366E-4</v>
      </c>
      <c r="J1737" s="50">
        <f>DAX__2019_2020__33[[#This Row],[Adj Close]]-DAX__2019_2020__33[[#This Row],[Adj Open]]</f>
        <v>-4.2715570578650386E-2</v>
      </c>
      <c r="K1737" s="50">
        <v>975131</v>
      </c>
    </row>
    <row r="1738" spans="1:11" x14ac:dyDescent="0.3">
      <c r="A1738" s="51" t="str">
        <f t="shared" si="31"/>
        <v>ALV.DE</v>
      </c>
      <c r="B1738" s="52" t="s">
        <v>304</v>
      </c>
      <c r="C1738" s="50" t="s">
        <v>3439</v>
      </c>
      <c r="D1738" s="50">
        <f>DAX__2019_2020__33[[#This Row],[Open]]*(DAX__2019_2020__33[[#This Row],[Adj Close]]/DAX__2019_2020__33[[#This Row],[Close]])</f>
        <v>185.97242749521732</v>
      </c>
      <c r="E1738" s="50" t="s">
        <v>6389</v>
      </c>
      <c r="F1738" s="50" t="s">
        <v>2458</v>
      </c>
      <c r="G1738" s="50" t="s">
        <v>6393</v>
      </c>
      <c r="H1738" s="50" t="s">
        <v>6394</v>
      </c>
      <c r="I1738" s="50">
        <f>(DAX__2019_2020__33[[#This Row],[Adj Close]]-DAX__2019_2020__33[[#This Row],[Adj Open]])/DAX__2019_2020__33[[#This Row],[Adj Open]]</f>
        <v>-2.067051016082554E-3</v>
      </c>
      <c r="J1738" s="50">
        <f>DAX__2019_2020__33[[#This Row],[Adj Close]]-DAX__2019_2020__33[[#This Row],[Adj Open]]</f>
        <v>-0.38441449521732807</v>
      </c>
      <c r="K1738" s="50">
        <v>766762</v>
      </c>
    </row>
    <row r="1739" spans="1:11" x14ac:dyDescent="0.3">
      <c r="A1739" s="51" t="str">
        <f t="shared" si="31"/>
        <v>ALV.DE</v>
      </c>
      <c r="B1739" s="52" t="s">
        <v>305</v>
      </c>
      <c r="C1739" s="50" t="s">
        <v>6372</v>
      </c>
      <c r="D1739" s="50">
        <f>DAX__2019_2020__33[[#This Row],[Open]]*(DAX__2019_2020__33[[#This Row],[Adj Close]]/DAX__2019_2020__33[[#This Row],[Close]])</f>
        <v>187.08296789354441</v>
      </c>
      <c r="E1739" s="50" t="s">
        <v>6372</v>
      </c>
      <c r="F1739" s="50" t="s">
        <v>6393</v>
      </c>
      <c r="G1739" s="50" t="s">
        <v>6395</v>
      </c>
      <c r="H1739" s="50" t="s">
        <v>6396</v>
      </c>
      <c r="I1739" s="50">
        <f>(DAX__2019_2020__33[[#This Row],[Adj Close]]-DAX__2019_2020__33[[#This Row],[Adj Open]])/DAX__2019_2020__33[[#This Row],[Adj Open]]</f>
        <v>-6.8490410958903041E-4</v>
      </c>
      <c r="J1739" s="50">
        <f>DAX__2019_2020__33[[#This Row],[Adj Close]]-DAX__2019_2020__33[[#This Row],[Adj Open]]</f>
        <v>-0.12813389354440119</v>
      </c>
      <c r="K1739" s="50">
        <v>1074068</v>
      </c>
    </row>
    <row r="1740" spans="1:11" x14ac:dyDescent="0.3">
      <c r="A1740" s="51" t="str">
        <f t="shared" si="31"/>
        <v>ALV.DE</v>
      </c>
      <c r="B1740" s="52" t="s">
        <v>306</v>
      </c>
      <c r="C1740" s="50" t="s">
        <v>6397</v>
      </c>
      <c r="D1740" s="50">
        <f>DAX__2019_2020__33[[#This Row],[Open]]*(DAX__2019_2020__33[[#This Row],[Adj Close]]/DAX__2019_2020__33[[#This Row],[Close]])</f>
        <v>186.86941857666471</v>
      </c>
      <c r="E1740" s="50" t="s">
        <v>2518</v>
      </c>
      <c r="F1740" s="50" t="s">
        <v>6200</v>
      </c>
      <c r="G1740" s="50" t="s">
        <v>6207</v>
      </c>
      <c r="H1740" s="50" t="s">
        <v>6208</v>
      </c>
      <c r="I1740" s="50">
        <f>(DAX__2019_2020__33[[#This Row],[Adj Close]]-DAX__2019_2020__33[[#This Row],[Adj Open]])/DAX__2019_2020__33[[#This Row],[Adj Open]]</f>
        <v>-3.1999862857142731E-3</v>
      </c>
      <c r="J1740" s="50">
        <f>DAX__2019_2020__33[[#This Row],[Adj Close]]-DAX__2019_2020__33[[#This Row],[Adj Open]]</f>
        <v>-0.59797957666472712</v>
      </c>
      <c r="K1740" s="50">
        <v>660335</v>
      </c>
    </row>
    <row r="1741" spans="1:11" x14ac:dyDescent="0.3">
      <c r="A1741" s="51" t="str">
        <f t="shared" si="31"/>
        <v>ALV.DE</v>
      </c>
      <c r="B1741" s="52" t="s">
        <v>307</v>
      </c>
      <c r="C1741" s="50" t="s">
        <v>6372</v>
      </c>
      <c r="D1741" s="50">
        <f>DAX__2019_2020__33[[#This Row],[Open]]*(DAX__2019_2020__33[[#This Row],[Adj Close]]/DAX__2019_2020__33[[#This Row],[Close]])</f>
        <v>187.08297160607646</v>
      </c>
      <c r="E1741" s="50" t="s">
        <v>6398</v>
      </c>
      <c r="F1741" s="50" t="s">
        <v>6207</v>
      </c>
      <c r="G1741" s="50" t="s">
        <v>3436</v>
      </c>
      <c r="H1741" s="50" t="s">
        <v>6399</v>
      </c>
      <c r="I1741" s="50">
        <f>(DAX__2019_2020__33[[#This Row],[Adj Close]]-DAX__2019_2020__33[[#This Row],[Adj Open]])/DAX__2019_2020__33[[#This Row],[Adj Open]]</f>
        <v>-1.3698767123288544E-3</v>
      </c>
      <c r="J1741" s="50">
        <f>DAX__2019_2020__33[[#This Row],[Adj Close]]-DAX__2019_2020__33[[#This Row],[Adj Open]]</f>
        <v>-0.25628060607644443</v>
      </c>
      <c r="K1741" s="50">
        <v>828955</v>
      </c>
    </row>
    <row r="1742" spans="1:11" x14ac:dyDescent="0.3">
      <c r="A1742" s="51" t="str">
        <f t="shared" si="31"/>
        <v>ALV.DE</v>
      </c>
      <c r="B1742" s="52" t="s">
        <v>308</v>
      </c>
      <c r="C1742" s="50" t="s">
        <v>3490</v>
      </c>
      <c r="D1742" s="50">
        <f>DAX__2019_2020__33[[#This Row],[Open]]*(DAX__2019_2020__33[[#This Row],[Adj Close]]/DAX__2019_2020__33[[#This Row],[Close]])</f>
        <v>186.22871990189432</v>
      </c>
      <c r="E1742" s="50" t="s">
        <v>6400</v>
      </c>
      <c r="F1742" s="50" t="s">
        <v>2451</v>
      </c>
      <c r="G1742" s="50" t="s">
        <v>6387</v>
      </c>
      <c r="H1742" s="50" t="s">
        <v>6401</v>
      </c>
      <c r="I1742" s="50">
        <f>(DAX__2019_2020__33[[#This Row],[Adj Close]]-DAX__2019_2020__33[[#This Row],[Adj Open]])/DAX__2019_2020__33[[#This Row],[Adj Open]]</f>
        <v>-6.8804587155961308E-4</v>
      </c>
      <c r="J1742" s="50">
        <f>DAX__2019_2020__33[[#This Row],[Adj Close]]-DAX__2019_2020__33[[#This Row],[Adj Open]]</f>
        <v>-0.12813390189432994</v>
      </c>
      <c r="K1742" s="50">
        <v>833092</v>
      </c>
    </row>
    <row r="1743" spans="1:11" x14ac:dyDescent="0.3">
      <c r="A1743" s="51" t="str">
        <f t="shared" si="31"/>
        <v>ALV.DE</v>
      </c>
      <c r="B1743" s="52" t="s">
        <v>309</v>
      </c>
      <c r="C1743" s="50" t="s">
        <v>6205</v>
      </c>
      <c r="D1743" s="50">
        <f>DAX__2019_2020__33[[#This Row],[Open]]*(DAX__2019_2020__33[[#This Row],[Adj Close]]/DAX__2019_2020__33[[#This Row],[Close]])</f>
        <v>185.50259666021265</v>
      </c>
      <c r="E1743" s="50" t="s">
        <v>6400</v>
      </c>
      <c r="F1743" s="50" t="s">
        <v>6402</v>
      </c>
      <c r="G1743" s="50" t="s">
        <v>2463</v>
      </c>
      <c r="H1743" s="50" t="s">
        <v>6403</v>
      </c>
      <c r="I1743" s="50">
        <f>(DAX__2019_2020__33[[#This Row],[Adj Close]]-DAX__2019_2020__33[[#This Row],[Adj Open]])/DAX__2019_2020__33[[#This Row],[Adj Open]]</f>
        <v>2.0723555718818914E-3</v>
      </c>
      <c r="J1743" s="50">
        <f>DAX__2019_2020__33[[#This Row],[Adj Close]]-DAX__2019_2020__33[[#This Row],[Adj Open]]</f>
        <v>0.38442733978735077</v>
      </c>
      <c r="K1743" s="50">
        <v>850239</v>
      </c>
    </row>
    <row r="1744" spans="1:11" x14ac:dyDescent="0.3">
      <c r="A1744" s="51" t="str">
        <f t="shared" si="31"/>
        <v>ALV.DE</v>
      </c>
      <c r="B1744" s="52" t="s">
        <v>310</v>
      </c>
      <c r="C1744" s="50" t="s">
        <v>3439</v>
      </c>
      <c r="D1744" s="50">
        <f>DAX__2019_2020__33[[#This Row],[Open]]*(DAX__2019_2020__33[[#This Row],[Adj Close]]/DAX__2019_2020__33[[#This Row],[Close]])</f>
        <v>185.97244227978234</v>
      </c>
      <c r="E1744" s="50" t="s">
        <v>6376</v>
      </c>
      <c r="F1744" s="50" t="s">
        <v>2463</v>
      </c>
      <c r="G1744" s="50" t="s">
        <v>3492</v>
      </c>
      <c r="H1744" s="50" t="s">
        <v>6404</v>
      </c>
      <c r="I1744" s="50">
        <f>(DAX__2019_2020__33[[#This Row],[Adj Close]]-DAX__2019_2020__33[[#This Row],[Adj Open]])/DAX__2019_2020__33[[#This Row],[Adj Open]]</f>
        <v>3.6747956409021207E-3</v>
      </c>
      <c r="J1744" s="50">
        <f>DAX__2019_2020__33[[#This Row],[Adj Close]]-DAX__2019_2020__33[[#This Row],[Adj Open]]</f>
        <v>0.68341072021766536</v>
      </c>
      <c r="K1744" s="50">
        <v>881548</v>
      </c>
    </row>
    <row r="1745" spans="1:11" x14ac:dyDescent="0.3">
      <c r="A1745" s="51" t="str">
        <f t="shared" si="31"/>
        <v>ALV.DE</v>
      </c>
      <c r="B1745" s="52" t="s">
        <v>311</v>
      </c>
      <c r="C1745" s="50" t="s">
        <v>2521</v>
      </c>
      <c r="D1745" s="50">
        <f>DAX__2019_2020__33[[#This Row],[Open]]*(DAX__2019_2020__33[[#This Row],[Adj Close]]/DAX__2019_2020__33[[#This Row],[Close]])</f>
        <v>187.80908837255123</v>
      </c>
      <c r="E1745" s="50" t="s">
        <v>6405</v>
      </c>
      <c r="F1745" s="50" t="s">
        <v>6387</v>
      </c>
      <c r="G1745" s="50" t="s">
        <v>6375</v>
      </c>
      <c r="H1745" s="50" t="s">
        <v>6406</v>
      </c>
      <c r="I1745" s="50">
        <f>(DAX__2019_2020__33[[#This Row],[Adj Close]]-DAX__2019_2020__33[[#This Row],[Adj Open]])/DAX__2019_2020__33[[#This Row],[Adj Open]]</f>
        <v>-5.4583214339325959E-3</v>
      </c>
      <c r="J1745" s="50">
        <f>DAX__2019_2020__33[[#This Row],[Adj Close]]-DAX__2019_2020__33[[#This Row],[Adj Open]]</f>
        <v>-1.0251223725512375</v>
      </c>
      <c r="K1745" s="50">
        <v>987327</v>
      </c>
    </row>
    <row r="1746" spans="1:11" x14ac:dyDescent="0.3">
      <c r="A1746" s="51" t="str">
        <f t="shared" si="31"/>
        <v>ALV.DE</v>
      </c>
      <c r="B1746" s="52" t="s">
        <v>312</v>
      </c>
      <c r="C1746" s="50" t="s">
        <v>6407</v>
      </c>
      <c r="D1746" s="50">
        <f>DAX__2019_2020__33[[#This Row],[Open]]*(DAX__2019_2020__33[[#This Row],[Adj Close]]/DAX__2019_2020__33[[#This Row],[Close]])</f>
        <v>186.74127490467606</v>
      </c>
      <c r="E1746" s="50" t="s">
        <v>6227</v>
      </c>
      <c r="F1746" s="50" t="s">
        <v>6408</v>
      </c>
      <c r="G1746" s="50" t="s">
        <v>2510</v>
      </c>
      <c r="H1746" s="50" t="s">
        <v>6203</v>
      </c>
      <c r="I1746" s="50">
        <f>(DAX__2019_2020__33[[#This Row],[Adj Close]]-DAX__2019_2020__33[[#This Row],[Adj Open]])/DAX__2019_2020__33[[#This Row],[Adj Open]]</f>
        <v>-6.4044325781034044E-3</v>
      </c>
      <c r="J1746" s="50">
        <f>DAX__2019_2020__33[[#This Row],[Adj Close]]-DAX__2019_2020__33[[#This Row],[Adj Open]]</f>
        <v>-1.1959719046760711</v>
      </c>
      <c r="K1746" s="50">
        <v>1102093</v>
      </c>
    </row>
    <row r="1747" spans="1:11" x14ac:dyDescent="0.3">
      <c r="A1747" s="51" t="str">
        <f t="shared" si="31"/>
        <v>ALV.DE</v>
      </c>
      <c r="B1747" s="52" t="s">
        <v>313</v>
      </c>
      <c r="C1747" s="50" t="s">
        <v>6409</v>
      </c>
      <c r="D1747" s="50">
        <f>DAX__2019_2020__33[[#This Row],[Open]]*(DAX__2019_2020__33[[#This Row],[Adj Close]]/DAX__2019_2020__33[[#This Row],[Close]])</f>
        <v>185.92973259219258</v>
      </c>
      <c r="E1747" s="50" t="s">
        <v>6395</v>
      </c>
      <c r="F1747" s="50" t="s">
        <v>2510</v>
      </c>
      <c r="G1747" s="50" t="s">
        <v>6389</v>
      </c>
      <c r="H1747" s="50" t="s">
        <v>6410</v>
      </c>
      <c r="I1747" s="50">
        <f>(DAX__2019_2020__33[[#This Row],[Adj Close]]-DAX__2019_2020__33[[#This Row],[Adj Open]])/DAX__2019_2020__33[[#This Row],[Adj Open]]</f>
        <v>3.2162279774748371E-3</v>
      </c>
      <c r="J1747" s="50">
        <f>DAX__2019_2020__33[[#This Row],[Adj Close]]-DAX__2019_2020__33[[#This Row],[Adj Open]]</f>
        <v>0.5979924078074248</v>
      </c>
      <c r="K1747" s="50">
        <v>697354</v>
      </c>
    </row>
    <row r="1748" spans="1:11" x14ac:dyDescent="0.3">
      <c r="A1748" s="51" t="str">
        <f t="shared" si="31"/>
        <v>ALV.DE</v>
      </c>
      <c r="B1748" s="52" t="s">
        <v>314</v>
      </c>
      <c r="C1748" s="50" t="s">
        <v>2514</v>
      </c>
      <c r="D1748" s="50">
        <f>DAX__2019_2020__33[[#This Row],[Open]]*(DAX__2019_2020__33[[#This Row],[Adj Close]]/DAX__2019_2020__33[[#This Row],[Close]])</f>
        <v>186.05786484260869</v>
      </c>
      <c r="E1748" s="50" t="s">
        <v>6227</v>
      </c>
      <c r="F1748" s="50" t="s">
        <v>6411</v>
      </c>
      <c r="G1748" s="50" t="s">
        <v>6227</v>
      </c>
      <c r="H1748" s="50" t="s">
        <v>6412</v>
      </c>
      <c r="I1748" s="50">
        <f>(DAX__2019_2020__33[[#This Row],[Adj Close]]-DAX__2019_2020__33[[#This Row],[Adj Open]])/DAX__2019_2020__33[[#This Row],[Adj Open]]</f>
        <v>4.5913681644898499E-3</v>
      </c>
      <c r="J1748" s="50">
        <f>DAX__2019_2020__33[[#This Row],[Adj Close]]-DAX__2019_2020__33[[#This Row],[Adj Open]]</f>
        <v>0.85426015739130889</v>
      </c>
      <c r="K1748" s="50">
        <v>552714</v>
      </c>
    </row>
    <row r="1749" spans="1:11" x14ac:dyDescent="0.3">
      <c r="A1749" s="51" t="str">
        <f t="shared" si="31"/>
        <v>ALV.DE</v>
      </c>
      <c r="B1749" s="52" t="s">
        <v>315</v>
      </c>
      <c r="C1749" s="50" t="s">
        <v>2514</v>
      </c>
      <c r="D1749" s="50">
        <f>DAX__2019_2020__33[[#This Row],[Open]]*(DAX__2019_2020__33[[#This Row],[Adj Close]]/DAX__2019_2020__33[[#This Row],[Close]])</f>
        <v>186.05786150114182</v>
      </c>
      <c r="E1749" s="50" t="s">
        <v>6389</v>
      </c>
      <c r="F1749" s="50" t="s">
        <v>6205</v>
      </c>
      <c r="G1749" s="50" t="s">
        <v>6413</v>
      </c>
      <c r="H1749" s="50" t="s">
        <v>6414</v>
      </c>
      <c r="I1749" s="50">
        <f>(DAX__2019_2020__33[[#This Row],[Adj Close]]-DAX__2019_2020__33[[#This Row],[Adj Open]])/DAX__2019_2020__33[[#This Row],[Adj Open]]</f>
        <v>-2.066101899915935E-3</v>
      </c>
      <c r="J1749" s="50">
        <f>DAX__2019_2020__33[[#This Row],[Adj Close]]-DAX__2019_2020__33[[#This Row],[Adj Open]]</f>
        <v>-0.38441450114180498</v>
      </c>
      <c r="K1749" s="50">
        <v>967977</v>
      </c>
    </row>
    <row r="1750" spans="1:11" x14ac:dyDescent="0.3">
      <c r="A1750" s="51" t="str">
        <f t="shared" si="31"/>
        <v>ALV.DE</v>
      </c>
      <c r="B1750" s="52" t="s">
        <v>316</v>
      </c>
      <c r="C1750" s="50" t="s">
        <v>6409</v>
      </c>
      <c r="D1750" s="50">
        <f>DAX__2019_2020__33[[#This Row],[Open]]*(DAX__2019_2020__33[[#This Row],[Adj Close]]/DAX__2019_2020__33[[#This Row],[Close]])</f>
        <v>185.92970470403844</v>
      </c>
      <c r="E1750" s="50" t="s">
        <v>6372</v>
      </c>
      <c r="F1750" s="50" t="s">
        <v>2445</v>
      </c>
      <c r="G1750" s="50" t="s">
        <v>6415</v>
      </c>
      <c r="H1750" s="50" t="s">
        <v>6416</v>
      </c>
      <c r="I1750" s="50">
        <f>(DAX__2019_2020__33[[#This Row],[Adj Close]]-DAX__2019_2020__33[[#This Row],[Adj Open]])/DAX__2019_2020__33[[#This Row],[Adj Open]]</f>
        <v>-1.8837542444407333E-2</v>
      </c>
      <c r="J1750" s="50">
        <f>DAX__2019_2020__33[[#This Row],[Adj Close]]-DAX__2019_2020__33[[#This Row],[Adj Open]]</f>
        <v>-3.5024587040384461</v>
      </c>
      <c r="K1750" s="50">
        <v>1326519</v>
      </c>
    </row>
    <row r="1751" spans="1:11" x14ac:dyDescent="0.3">
      <c r="A1751" s="51" t="str">
        <f t="shared" si="31"/>
        <v>ALV.DE</v>
      </c>
      <c r="B1751" s="52" t="s">
        <v>317</v>
      </c>
      <c r="C1751" s="50" t="s">
        <v>2436</v>
      </c>
      <c r="D1751" s="50">
        <f>DAX__2019_2020__33[[#This Row],[Open]]*(DAX__2019_2020__33[[#This Row],[Adj Close]]/DAX__2019_2020__33[[#This Row],[Close]])</f>
        <v>183.2388086534626</v>
      </c>
      <c r="E1751" s="50" t="s">
        <v>2513</v>
      </c>
      <c r="F1751" s="50" t="s">
        <v>3444</v>
      </c>
      <c r="G1751" s="50" t="s">
        <v>2508</v>
      </c>
      <c r="H1751" s="50" t="s">
        <v>6417</v>
      </c>
      <c r="I1751" s="50">
        <f>(DAX__2019_2020__33[[#This Row],[Adj Close]]-DAX__2019_2020__33[[#This Row],[Adj Open]])/DAX__2019_2020__33[[#This Row],[Adj Open]]</f>
        <v>-5.5943916083916103E-3</v>
      </c>
      <c r="J1751" s="50">
        <f>DAX__2019_2020__33[[#This Row],[Adj Close]]-DAX__2019_2020__33[[#This Row],[Adj Open]]</f>
        <v>-1.0251096534626072</v>
      </c>
      <c r="K1751" s="50">
        <v>1031342</v>
      </c>
    </row>
    <row r="1752" spans="1:11" x14ac:dyDescent="0.3">
      <c r="A1752" s="51" t="str">
        <f t="shared" si="31"/>
        <v>ALV.DE</v>
      </c>
      <c r="B1752" s="52" t="s">
        <v>318</v>
      </c>
      <c r="C1752" s="50" t="s">
        <v>2502</v>
      </c>
      <c r="D1752" s="50">
        <f>DAX__2019_2020__33[[#This Row],[Open]]*(DAX__2019_2020__33[[#This Row],[Adj Close]]/DAX__2019_2020__33[[#This Row],[Close]])</f>
        <v>181.7011260247196</v>
      </c>
      <c r="E1752" s="50" t="s">
        <v>6237</v>
      </c>
      <c r="F1752" s="50" t="s">
        <v>2440</v>
      </c>
      <c r="G1752" s="50" t="s">
        <v>3422</v>
      </c>
      <c r="H1752" s="50" t="s">
        <v>6197</v>
      </c>
      <c r="I1752" s="50">
        <f>(DAX__2019_2020__33[[#This Row],[Adj Close]]-DAX__2019_2020__33[[#This Row],[Adj Open]])/DAX__2019_2020__33[[#This Row],[Adj Open]]</f>
        <v>1.5514823914172516E-2</v>
      </c>
      <c r="J1752" s="50">
        <f>DAX__2019_2020__33[[#This Row],[Adj Close]]-DAX__2019_2020__33[[#This Row],[Adj Open]]</f>
        <v>2.8190609752803937</v>
      </c>
      <c r="K1752" s="50">
        <v>944369</v>
      </c>
    </row>
    <row r="1753" spans="1:11" x14ac:dyDescent="0.3">
      <c r="A1753" s="51" t="str">
        <f t="shared" si="31"/>
        <v>ALV.DE</v>
      </c>
      <c r="B1753" s="52" t="s">
        <v>319</v>
      </c>
      <c r="C1753" s="50" t="s">
        <v>6229</v>
      </c>
      <c r="D1753" s="50">
        <f>DAX__2019_2020__33[[#This Row],[Open]]*(DAX__2019_2020__33[[#This Row],[Adj Close]]/DAX__2019_2020__33[[#This Row],[Close]])</f>
        <v>185.07544770672862</v>
      </c>
      <c r="E1753" s="50" t="s">
        <v>6408</v>
      </c>
      <c r="F1753" s="50" t="s">
        <v>2469</v>
      </c>
      <c r="G1753" s="50" t="s">
        <v>2469</v>
      </c>
      <c r="H1753" s="50" t="s">
        <v>6194</v>
      </c>
      <c r="I1753" s="50">
        <f>(DAX__2019_2020__33[[#This Row],[Adj Close]]-DAX__2019_2020__33[[#This Row],[Adj Open]])/DAX__2019_2020__33[[#This Row],[Adj Open]]</f>
        <v>-1.1308548663057061E-2</v>
      </c>
      <c r="J1753" s="50">
        <f>DAX__2019_2020__33[[#This Row],[Adj Close]]-DAX__2019_2020__33[[#This Row],[Adj Open]]</f>
        <v>-2.092934706728613</v>
      </c>
      <c r="K1753" s="50">
        <v>729710</v>
      </c>
    </row>
    <row r="1754" spans="1:11" x14ac:dyDescent="0.3">
      <c r="A1754" s="51" t="str">
        <f t="shared" si="31"/>
        <v>ALV.DE</v>
      </c>
      <c r="B1754" s="52" t="s">
        <v>320</v>
      </c>
      <c r="C1754" s="50" t="s">
        <v>6418</v>
      </c>
      <c r="D1754" s="50">
        <f>DAX__2019_2020__33[[#This Row],[Open]]*(DAX__2019_2020__33[[#This Row],[Adj Close]]/DAX__2019_2020__33[[#This Row],[Close]])</f>
        <v>183.36693736660095</v>
      </c>
      <c r="E1754" s="50" t="s">
        <v>6223</v>
      </c>
      <c r="F1754" s="50" t="s">
        <v>2509</v>
      </c>
      <c r="G1754" s="50" t="s">
        <v>6225</v>
      </c>
      <c r="H1754" s="50" t="s">
        <v>6419</v>
      </c>
      <c r="I1754" s="50">
        <f>(DAX__2019_2020__33[[#This Row],[Adj Close]]-DAX__2019_2020__33[[#This Row],[Adj Open]])/DAX__2019_2020__33[[#This Row],[Adj Open]]</f>
        <v>1.1413985876934213E-2</v>
      </c>
      <c r="J1754" s="50">
        <f>DAX__2019_2020__33[[#This Row],[Adj Close]]-DAX__2019_2020__33[[#This Row],[Adj Open]]</f>
        <v>2.0929476333990635</v>
      </c>
      <c r="K1754" s="50">
        <v>834351</v>
      </c>
    </row>
    <row r="1755" spans="1:11" x14ac:dyDescent="0.3">
      <c r="A1755" s="51" t="str">
        <f t="shared" si="31"/>
        <v>ALV.DE</v>
      </c>
      <c r="B1755" s="52" t="s">
        <v>321</v>
      </c>
      <c r="C1755" s="50" t="s">
        <v>6393</v>
      </c>
      <c r="D1755" s="50">
        <f>DAX__2019_2020__33[[#This Row],[Open]]*(DAX__2019_2020__33[[#This Row],[Adj Close]]/DAX__2019_2020__33[[#This Row],[Close]])</f>
        <v>185.58801215624999</v>
      </c>
      <c r="E1755" s="50" t="s">
        <v>6411</v>
      </c>
      <c r="F1755" s="50" t="s">
        <v>3422</v>
      </c>
      <c r="G1755" s="50" t="s">
        <v>3422</v>
      </c>
      <c r="H1755" s="50" t="s">
        <v>6197</v>
      </c>
      <c r="I1755" s="50">
        <f>(DAX__2019_2020__33[[#This Row],[Adj Close]]-DAX__2019_2020__33[[#This Row],[Adj Open]])/DAX__2019_2020__33[[#This Row],[Adj Open]]</f>
        <v>-5.753739930955095E-3</v>
      </c>
      <c r="J1755" s="50">
        <f>DAX__2019_2020__33[[#This Row],[Adj Close]]-DAX__2019_2020__33[[#This Row],[Adj Open]]</f>
        <v>-1.0678251562499952</v>
      </c>
      <c r="K1755" s="50">
        <v>667092</v>
      </c>
    </row>
    <row r="1756" spans="1:11" x14ac:dyDescent="0.3">
      <c r="A1756" s="51" t="str">
        <f t="shared" si="31"/>
        <v>ALV.DE</v>
      </c>
      <c r="B1756" s="52" t="s">
        <v>322</v>
      </c>
      <c r="C1756" s="50" t="s">
        <v>2466</v>
      </c>
      <c r="D1756" s="50">
        <f>DAX__2019_2020__33[[#This Row],[Open]]*(DAX__2019_2020__33[[#This Row],[Adj Close]]/DAX__2019_2020__33[[#This Row],[Close]])</f>
        <v>184.17850357262452</v>
      </c>
      <c r="E1756" s="50" t="s">
        <v>6199</v>
      </c>
      <c r="F1756" s="50" t="s">
        <v>6240</v>
      </c>
      <c r="G1756" s="50" t="s">
        <v>6420</v>
      </c>
      <c r="H1756" s="50" t="s">
        <v>6421</v>
      </c>
      <c r="I1756" s="50">
        <f>(DAX__2019_2020__33[[#This Row],[Adj Close]]-DAX__2019_2020__33[[#This Row],[Adj Open]])/DAX__2019_2020__33[[#This Row],[Adj Open]]</f>
        <v>-2.3192485439912843E-4</v>
      </c>
      <c r="J1756" s="50">
        <f>DAX__2019_2020__33[[#This Row],[Adj Close]]-DAX__2019_2020__33[[#This Row],[Adj Open]]</f>
        <v>-4.2715572624530296E-2</v>
      </c>
      <c r="K1756" s="50">
        <v>1047454</v>
      </c>
    </row>
    <row r="1757" spans="1:11" x14ac:dyDescent="0.3">
      <c r="A1757" s="51" t="str">
        <f t="shared" si="31"/>
        <v>ALV.DE</v>
      </c>
      <c r="B1757" s="52" t="s">
        <v>323</v>
      </c>
      <c r="C1757" s="50" t="s">
        <v>6343</v>
      </c>
      <c r="D1757" s="50">
        <f>DAX__2019_2020__33[[#This Row],[Open]]*(DAX__2019_2020__33[[#This Row],[Adj Close]]/DAX__2019_2020__33[[#This Row],[Close]])</f>
        <v>183.96492589631734</v>
      </c>
      <c r="E1757" s="50" t="s">
        <v>2510</v>
      </c>
      <c r="F1757" s="50" t="s">
        <v>2478</v>
      </c>
      <c r="G1757" s="50" t="s">
        <v>2461</v>
      </c>
      <c r="H1757" s="50" t="s">
        <v>6236</v>
      </c>
      <c r="I1757" s="50">
        <f>(DAX__2019_2020__33[[#This Row],[Adj Close]]-DAX__2019_2020__33[[#This Row],[Adj Open]])/DAX__2019_2020__33[[#This Row],[Adj Open]]</f>
        <v>3.4827024801660825E-3</v>
      </c>
      <c r="J1757" s="50">
        <f>DAX__2019_2020__33[[#This Row],[Adj Close]]-DAX__2019_2020__33[[#This Row],[Adj Open]]</f>
        <v>0.64069510368267402</v>
      </c>
      <c r="K1757" s="50">
        <v>770789</v>
      </c>
    </row>
    <row r="1758" spans="1:11" x14ac:dyDescent="0.3">
      <c r="A1758" s="51" t="str">
        <f t="shared" si="31"/>
        <v>ALV.DE</v>
      </c>
      <c r="B1758" s="52" t="s">
        <v>324</v>
      </c>
      <c r="C1758" s="50" t="s">
        <v>6200</v>
      </c>
      <c r="D1758" s="50">
        <f>DAX__2019_2020__33[[#This Row],[Open]]*(DAX__2019_2020__33[[#This Row],[Adj Close]]/DAX__2019_2020__33[[#This Row],[Close]])</f>
        <v>185.20361625716779</v>
      </c>
      <c r="E1758" s="50" t="s">
        <v>6422</v>
      </c>
      <c r="F1758" s="50" t="s">
        <v>6204</v>
      </c>
      <c r="G1758" s="50" t="s">
        <v>2517</v>
      </c>
      <c r="H1758" s="50" t="s">
        <v>6423</v>
      </c>
      <c r="I1758" s="50">
        <f>(DAX__2019_2020__33[[#This Row],[Adj Close]]-DAX__2019_2020__33[[#This Row],[Adj Open]])/DAX__2019_2020__33[[#This Row],[Adj Open]]</f>
        <v>6.6881779517319615E-3</v>
      </c>
      <c r="J1758" s="50">
        <f>DAX__2019_2020__33[[#This Row],[Adj Close]]-DAX__2019_2020__33[[#This Row],[Adj Open]]</f>
        <v>1.2386747428322167</v>
      </c>
      <c r="K1758" s="50">
        <v>1074529</v>
      </c>
    </row>
    <row r="1759" spans="1:11" x14ac:dyDescent="0.3">
      <c r="A1759" s="51" t="str">
        <f t="shared" si="31"/>
        <v>ALV.DE</v>
      </c>
      <c r="B1759" s="52" t="s">
        <v>325</v>
      </c>
      <c r="C1759" s="50" t="s">
        <v>3487</v>
      </c>
      <c r="D1759" s="50">
        <f>DAX__2019_2020__33[[#This Row],[Open]]*(DAX__2019_2020__33[[#This Row],[Adj Close]]/DAX__2019_2020__33[[#This Row],[Close]])</f>
        <v>188.62064529861087</v>
      </c>
      <c r="E1759" s="50" t="s">
        <v>6366</v>
      </c>
      <c r="F1759" s="50" t="s">
        <v>6397</v>
      </c>
      <c r="G1759" s="50" t="s">
        <v>6424</v>
      </c>
      <c r="H1759" s="50" t="s">
        <v>6425</v>
      </c>
      <c r="I1759" s="50">
        <f>(DAX__2019_2020__33[[#This Row],[Adj Close]]-DAX__2019_2020__33[[#This Row],[Adj Open]])/DAX__2019_2020__33[[#This Row],[Adj Open]]</f>
        <v>-4.9819111641952046E-3</v>
      </c>
      <c r="J1759" s="50">
        <f>DAX__2019_2020__33[[#This Row],[Adj Close]]-DAX__2019_2020__33[[#This Row],[Adj Open]]</f>
        <v>-0.93969129861085321</v>
      </c>
      <c r="K1759" s="50">
        <v>1515854</v>
      </c>
    </row>
    <row r="1760" spans="1:11" x14ac:dyDescent="0.3">
      <c r="A1760" s="51" t="str">
        <f t="shared" si="31"/>
        <v>ALV.DE</v>
      </c>
      <c r="B1760" s="52" t="s">
        <v>326</v>
      </c>
      <c r="C1760" s="50" t="s">
        <v>6426</v>
      </c>
      <c r="D1760" s="50">
        <f>DAX__2019_2020__33[[#This Row],[Open]]*(DAX__2019_2020__33[[#This Row],[Adj Close]]/DAX__2019_2020__33[[#This Row],[Close]])</f>
        <v>188.66334266213374</v>
      </c>
      <c r="E1760" s="50" t="s">
        <v>3440</v>
      </c>
      <c r="F1760" s="50" t="s">
        <v>6427</v>
      </c>
      <c r="G1760" s="50" t="s">
        <v>3424</v>
      </c>
      <c r="H1760" s="50" t="s">
        <v>6428</v>
      </c>
      <c r="I1760" s="50">
        <f>(DAX__2019_2020__33[[#This Row],[Adj Close]]-DAX__2019_2020__33[[#This Row],[Adj Open]])/DAX__2019_2020__33[[#This Row],[Adj Open]]</f>
        <v>1.5847452591873064E-3</v>
      </c>
      <c r="J1760" s="50">
        <f>DAX__2019_2020__33[[#This Row],[Adj Close]]-DAX__2019_2020__33[[#This Row],[Adj Open]]</f>
        <v>0.29898333786624676</v>
      </c>
      <c r="K1760" s="50">
        <v>829922</v>
      </c>
    </row>
    <row r="1761" spans="1:11" x14ac:dyDescent="0.3">
      <c r="A1761" s="51" t="str">
        <f t="shared" si="31"/>
        <v>ALV.DE</v>
      </c>
      <c r="B1761" s="52" t="s">
        <v>327</v>
      </c>
      <c r="C1761" s="50" t="s">
        <v>6371</v>
      </c>
      <c r="D1761" s="50">
        <f>DAX__2019_2020__33[[#This Row],[Open]]*(DAX__2019_2020__33[[#This Row],[Adj Close]]/DAX__2019_2020__33[[#This Row],[Close]])</f>
        <v>188.70605752836383</v>
      </c>
      <c r="E1761" s="50" t="s">
        <v>6429</v>
      </c>
      <c r="F1761" s="50" t="s">
        <v>6398</v>
      </c>
      <c r="G1761" s="50" t="s">
        <v>6430</v>
      </c>
      <c r="H1761" s="50" t="s">
        <v>6431</v>
      </c>
      <c r="I1761" s="50">
        <f>(DAX__2019_2020__33[[#This Row],[Adj Close]]-DAX__2019_2020__33[[#This Row],[Adj Open]])/DAX__2019_2020__33[[#This Row],[Adj Open]]</f>
        <v>7.6958444824585873E-3</v>
      </c>
      <c r="J1761" s="50">
        <f>DAX__2019_2020__33[[#This Row],[Adj Close]]-DAX__2019_2020__33[[#This Row],[Adj Open]]</f>
        <v>1.4522524716361715</v>
      </c>
      <c r="K1761" s="50">
        <v>1387047</v>
      </c>
    </row>
    <row r="1762" spans="1:11" x14ac:dyDescent="0.3">
      <c r="A1762" s="51" t="str">
        <f t="shared" si="31"/>
        <v>ALV.DE</v>
      </c>
      <c r="B1762" s="52" t="s">
        <v>328</v>
      </c>
      <c r="C1762" s="50" t="s">
        <v>3429</v>
      </c>
      <c r="D1762" s="50">
        <f>DAX__2019_2020__33[[#This Row],[Open]]*(DAX__2019_2020__33[[#This Row],[Adj Close]]/DAX__2019_2020__33[[#This Row],[Close]])</f>
        <v>189.90201652337683</v>
      </c>
      <c r="E1762" s="50" t="s">
        <v>6432</v>
      </c>
      <c r="F1762" s="50" t="s">
        <v>6433</v>
      </c>
      <c r="G1762" s="50" t="s">
        <v>6433</v>
      </c>
      <c r="H1762" s="50" t="s">
        <v>6434</v>
      </c>
      <c r="I1762" s="50">
        <f>(DAX__2019_2020__33[[#This Row],[Adj Close]]-DAX__2019_2020__33[[#This Row],[Adj Open]])/DAX__2019_2020__33[[#This Row],[Adj Open]]</f>
        <v>-5.3980970931430351E-3</v>
      </c>
      <c r="J1762" s="50">
        <f>DAX__2019_2020__33[[#This Row],[Adj Close]]-DAX__2019_2020__33[[#This Row],[Adj Open]]</f>
        <v>-1.025109523376841</v>
      </c>
      <c r="K1762" s="50">
        <v>1031686</v>
      </c>
    </row>
    <row r="1763" spans="1:11" x14ac:dyDescent="0.3">
      <c r="A1763" s="51" t="str">
        <f t="shared" si="31"/>
        <v>ALV.DE</v>
      </c>
      <c r="B1763" s="52" t="s">
        <v>329</v>
      </c>
      <c r="C1763" s="50" t="s">
        <v>3487</v>
      </c>
      <c r="D1763" s="50">
        <f>DAX__2019_2020__33[[#This Row],[Open]]*(DAX__2019_2020__33[[#This Row],[Adj Close]]/DAX__2019_2020__33[[#This Row],[Close]])</f>
        <v>188.62063936689967</v>
      </c>
      <c r="E1763" s="50" t="s">
        <v>3345</v>
      </c>
      <c r="F1763" s="50" t="s">
        <v>6207</v>
      </c>
      <c r="G1763" s="50" t="s">
        <v>6435</v>
      </c>
      <c r="H1763" s="50" t="s">
        <v>6436</v>
      </c>
      <c r="I1763" s="50">
        <f>(DAX__2019_2020__33[[#This Row],[Adj Close]]-DAX__2019_2020__33[[#This Row],[Adj Open]])/DAX__2019_2020__33[[#This Row],[Adj Open]]</f>
        <v>-8.3786502484785655E-3</v>
      </c>
      <c r="J1763" s="50">
        <f>DAX__2019_2020__33[[#This Row],[Adj Close]]-DAX__2019_2020__33[[#This Row],[Adj Open]]</f>
        <v>-1.5803863668996598</v>
      </c>
      <c r="K1763" s="50">
        <v>1319860</v>
      </c>
    </row>
    <row r="1764" spans="1:11" x14ac:dyDescent="0.3">
      <c r="A1764" s="51" t="str">
        <f t="shared" si="31"/>
        <v>ALV.DE</v>
      </c>
      <c r="B1764" s="52" t="s">
        <v>330</v>
      </c>
      <c r="C1764" s="50" t="s">
        <v>6390</v>
      </c>
      <c r="D1764" s="50">
        <f>DAX__2019_2020__33[[#This Row],[Open]]*(DAX__2019_2020__33[[#This Row],[Adj Close]]/DAX__2019_2020__33[[#This Row],[Close]])</f>
        <v>186.99754060626245</v>
      </c>
      <c r="E1764" s="50" t="s">
        <v>6426</v>
      </c>
      <c r="F1764" s="50" t="s">
        <v>3436</v>
      </c>
      <c r="G1764" s="50" t="s">
        <v>6398</v>
      </c>
      <c r="H1764" s="50" t="s">
        <v>6437</v>
      </c>
      <c r="I1764" s="50">
        <f>(DAX__2019_2020__33[[#This Row],[Adj Close]]-DAX__2019_2020__33[[#This Row],[Adj Open]])/DAX__2019_2020__33[[#This Row],[Adj Open]]</f>
        <v>8.4513752887540108E-3</v>
      </c>
      <c r="J1764" s="50">
        <f>DAX__2019_2020__33[[#This Row],[Adj Close]]-DAX__2019_2020__33[[#This Row],[Adj Open]]</f>
        <v>1.5803863937375411</v>
      </c>
      <c r="K1764" s="50">
        <v>3144001</v>
      </c>
    </row>
    <row r="1765" spans="1:11" x14ac:dyDescent="0.3">
      <c r="A1765" s="51" t="str">
        <f t="shared" si="31"/>
        <v>ALV.DE</v>
      </c>
      <c r="B1765" s="52" t="s">
        <v>331</v>
      </c>
      <c r="C1765" s="50" t="s">
        <v>3494</v>
      </c>
      <c r="D1765" s="50">
        <f>DAX__2019_2020__33[[#This Row],[Open]]*(DAX__2019_2020__33[[#This Row],[Adj Close]]/DAX__2019_2020__33[[#This Row],[Close]])</f>
        <v>188.19350240747207</v>
      </c>
      <c r="E1765" s="50" t="s">
        <v>6426</v>
      </c>
      <c r="F1765" s="50" t="s">
        <v>6438</v>
      </c>
      <c r="G1765" s="50" t="s">
        <v>6352</v>
      </c>
      <c r="H1765" s="50" t="s">
        <v>6353</v>
      </c>
      <c r="I1765" s="50">
        <f>(DAX__2019_2020__33[[#This Row],[Adj Close]]-DAX__2019_2020__33[[#This Row],[Adj Open]])/DAX__2019_2020__33[[#This Row],[Adj Open]]</f>
        <v>1.3617929909877369E-3</v>
      </c>
      <c r="J1765" s="50">
        <f>DAX__2019_2020__33[[#This Row],[Adj Close]]-DAX__2019_2020__33[[#This Row],[Adj Open]]</f>
        <v>0.25628059252792923</v>
      </c>
      <c r="K1765" s="50">
        <v>741986</v>
      </c>
    </row>
    <row r="1766" spans="1:11" x14ac:dyDescent="0.3">
      <c r="A1766" s="51" t="str">
        <f t="shared" si="31"/>
        <v>ALV.DE</v>
      </c>
      <c r="B1766" s="52" t="s">
        <v>332</v>
      </c>
      <c r="C1766" s="50" t="s">
        <v>3487</v>
      </c>
      <c r="D1766" s="50">
        <f>DAX__2019_2020__33[[#This Row],[Open]]*(DAX__2019_2020__33[[#This Row],[Adj Close]]/DAX__2019_2020__33[[#This Row],[Close]])</f>
        <v>188.62063245705147</v>
      </c>
      <c r="E1766" s="50" t="s">
        <v>6361</v>
      </c>
      <c r="F1766" s="50" t="s">
        <v>2462</v>
      </c>
      <c r="G1766" s="50" t="s">
        <v>6352</v>
      </c>
      <c r="H1766" s="50" t="s">
        <v>6353</v>
      </c>
      <c r="I1766" s="50">
        <f>(DAX__2019_2020__33[[#This Row],[Adj Close]]-DAX__2019_2020__33[[#This Row],[Adj Open]])/DAX__2019_2020__33[[#This Row],[Adj Open]]</f>
        <v>-9.0578350218593689E-4</v>
      </c>
      <c r="J1766" s="50">
        <f>DAX__2019_2020__33[[#This Row],[Adj Close]]-DAX__2019_2020__33[[#This Row],[Adj Open]]</f>
        <v>-0.17084945705147447</v>
      </c>
      <c r="K1766" s="50">
        <v>583074</v>
      </c>
    </row>
    <row r="1767" spans="1:11" x14ac:dyDescent="0.3">
      <c r="A1767" s="51" t="str">
        <f t="shared" si="31"/>
        <v>ALV.DE</v>
      </c>
      <c r="B1767" s="52" t="s">
        <v>333</v>
      </c>
      <c r="C1767" s="50" t="s">
        <v>6378</v>
      </c>
      <c r="D1767" s="50">
        <f>DAX__2019_2020__33[[#This Row],[Open]]*(DAX__2019_2020__33[[#This Row],[Adj Close]]/DAX__2019_2020__33[[#This Row],[Close]])</f>
        <v>188.40708608335061</v>
      </c>
      <c r="E1767" s="50" t="s">
        <v>6398</v>
      </c>
      <c r="F1767" s="50" t="s">
        <v>2450</v>
      </c>
      <c r="G1767" s="50" t="s">
        <v>2450</v>
      </c>
      <c r="H1767" s="50" t="s">
        <v>6439</v>
      </c>
      <c r="I1767" s="50">
        <f>(DAX__2019_2020__33[[#This Row],[Adj Close]]-DAX__2019_2020__33[[#This Row],[Adj Open]])/DAX__2019_2020__33[[#This Row],[Adj Open]]</f>
        <v>-9.7483970562449243E-3</v>
      </c>
      <c r="J1767" s="50">
        <f>DAX__2019_2020__33[[#This Row],[Adj Close]]-DAX__2019_2020__33[[#This Row],[Adj Open]]</f>
        <v>-1.8366670833506191</v>
      </c>
      <c r="K1767" s="50">
        <v>432548</v>
      </c>
    </row>
    <row r="1768" spans="1:11" x14ac:dyDescent="0.3">
      <c r="A1768" s="51" t="str">
        <f t="shared" si="31"/>
        <v>ALV.DE</v>
      </c>
      <c r="B1768" s="52" t="s">
        <v>334</v>
      </c>
      <c r="C1768" s="50" t="s">
        <v>6407</v>
      </c>
      <c r="D1768" s="50">
        <f>DAX__2019_2020__33[[#This Row],[Open]]*(DAX__2019_2020__33[[#This Row],[Adj Close]]/DAX__2019_2020__33[[#This Row],[Close]])</f>
        <v>186.74126382443197</v>
      </c>
      <c r="E1768" s="50" t="s">
        <v>3429</v>
      </c>
      <c r="F1768" s="50" t="s">
        <v>2450</v>
      </c>
      <c r="G1768" s="50" t="s">
        <v>6440</v>
      </c>
      <c r="H1768" s="50" t="s">
        <v>6441</v>
      </c>
      <c r="I1768" s="50">
        <f>(DAX__2019_2020__33[[#This Row],[Adj Close]]-DAX__2019_2020__33[[#This Row],[Adj Open]])/DAX__2019_2020__33[[#This Row],[Adj Open]]</f>
        <v>1.3266211895712345E-2</v>
      </c>
      <c r="J1768" s="50">
        <f>DAX__2019_2020__33[[#This Row],[Adj Close]]-DAX__2019_2020__33[[#This Row],[Adj Open]]</f>
        <v>2.4773491755680368</v>
      </c>
      <c r="K1768" s="50">
        <v>846800</v>
      </c>
    </row>
    <row r="1769" spans="1:11" x14ac:dyDescent="0.3">
      <c r="A1769" s="51" t="str">
        <f t="shared" si="31"/>
        <v>ALV.DE</v>
      </c>
      <c r="B1769" s="52" t="s">
        <v>335</v>
      </c>
      <c r="C1769" s="50" t="s">
        <v>3442</v>
      </c>
      <c r="D1769" s="50">
        <f>DAX__2019_2020__33[[#This Row],[Open]]*(DAX__2019_2020__33[[#This Row],[Adj Close]]/DAX__2019_2020__33[[#This Row],[Close]])</f>
        <v>188.02266271347241</v>
      </c>
      <c r="E1769" s="50" t="s">
        <v>3344</v>
      </c>
      <c r="F1769" s="50" t="s">
        <v>6409</v>
      </c>
      <c r="G1769" s="50" t="s">
        <v>6226</v>
      </c>
      <c r="H1769" s="50" t="s">
        <v>6442</v>
      </c>
      <c r="I1769" s="50">
        <f>(DAX__2019_2020__33[[#This Row],[Adj Close]]-DAX__2019_2020__33[[#This Row],[Adj Open]])/DAX__2019_2020__33[[#This Row],[Adj Open]]</f>
        <v>-4.7705723370129877E-3</v>
      </c>
      <c r="J1769" s="50">
        <f>DAX__2019_2020__33[[#This Row],[Adj Close]]-DAX__2019_2020__33[[#This Row],[Adj Open]]</f>
        <v>-0.89697571347241478</v>
      </c>
      <c r="K1769" s="50">
        <v>997575</v>
      </c>
    </row>
    <row r="1770" spans="1:11" x14ac:dyDescent="0.3">
      <c r="A1770" s="51" t="str">
        <f t="shared" si="31"/>
        <v>ALV.DE</v>
      </c>
      <c r="B1770" s="52" t="s">
        <v>336</v>
      </c>
      <c r="C1770" s="50" t="s">
        <v>6205</v>
      </c>
      <c r="D1770" s="50">
        <f>DAX__2019_2020__33[[#This Row],[Open]]*(DAX__2019_2020__33[[#This Row],[Adj Close]]/DAX__2019_2020__33[[#This Row],[Close]])</f>
        <v>185.50259732716185</v>
      </c>
      <c r="E1770" s="50" t="s">
        <v>2514</v>
      </c>
      <c r="F1770" s="50" t="s">
        <v>6230</v>
      </c>
      <c r="G1770" s="50" t="s">
        <v>3439</v>
      </c>
      <c r="H1770" s="50" t="s">
        <v>6443</v>
      </c>
      <c r="I1770" s="50">
        <f>(DAX__2019_2020__33[[#This Row],[Adj Close]]-DAX__2019_2020__33[[#This Row],[Adj Open]])/DAX__2019_2020__33[[#This Row],[Adj Open]]</f>
        <v>2.5328253059955998E-3</v>
      </c>
      <c r="J1770" s="50">
        <f>DAX__2019_2020__33[[#This Row],[Adj Close]]-DAX__2019_2020__33[[#This Row],[Adj Open]]</f>
        <v>0.46984567283814727</v>
      </c>
      <c r="K1770" s="50">
        <v>842331</v>
      </c>
    </row>
    <row r="1771" spans="1:11" x14ac:dyDescent="0.3">
      <c r="A1771" s="51" t="str">
        <f t="shared" si="31"/>
        <v>ALV.DE</v>
      </c>
      <c r="B1771" s="52" t="s">
        <v>337</v>
      </c>
      <c r="C1771" s="50" t="s">
        <v>3492</v>
      </c>
      <c r="D1771" s="50">
        <f>DAX__2019_2020__33[[#This Row],[Open]]*(DAX__2019_2020__33[[#This Row],[Adj Close]]/DAX__2019_2020__33[[#This Row],[Close]])</f>
        <v>186.65584761442503</v>
      </c>
      <c r="E1771" s="50" t="s">
        <v>6350</v>
      </c>
      <c r="F1771" s="50" t="s">
        <v>6387</v>
      </c>
      <c r="G1771" s="50" t="s">
        <v>6400</v>
      </c>
      <c r="H1771" s="50" t="s">
        <v>6444</v>
      </c>
      <c r="I1771" s="50">
        <f>(DAX__2019_2020__33[[#This Row],[Adj Close]]-DAX__2019_2020__33[[#This Row],[Adj Open]])/DAX__2019_2020__33[[#This Row],[Adj Open]]</f>
        <v>-1.3730114416476049E-3</v>
      </c>
      <c r="J1771" s="50">
        <f>DAX__2019_2020__33[[#This Row],[Adj Close]]-DAX__2019_2020__33[[#This Row],[Adj Open]]</f>
        <v>-0.25628061442503736</v>
      </c>
      <c r="K1771" s="50">
        <v>905810</v>
      </c>
    </row>
    <row r="1772" spans="1:11" x14ac:dyDescent="0.3">
      <c r="A1772" s="51" t="str">
        <f t="shared" si="31"/>
        <v>ALV.DE</v>
      </c>
      <c r="B1772" s="52" t="s">
        <v>338</v>
      </c>
      <c r="C1772" s="50" t="s">
        <v>2510</v>
      </c>
      <c r="D1772" s="50">
        <f>DAX__2019_2020__33[[#This Row],[Open]]*(DAX__2019_2020__33[[#This Row],[Adj Close]]/DAX__2019_2020__33[[#This Row],[Close]])</f>
        <v>185.54530967067828</v>
      </c>
      <c r="E1772" s="50" t="s">
        <v>2519</v>
      </c>
      <c r="F1772" s="50" t="s">
        <v>6222</v>
      </c>
      <c r="G1772" s="50" t="s">
        <v>6346</v>
      </c>
      <c r="H1772" s="50" t="s">
        <v>6445</v>
      </c>
      <c r="I1772" s="50">
        <f>(DAX__2019_2020__33[[#This Row],[Adj Close]]-DAX__2019_2020__33[[#This Row],[Adj Open]])/DAX__2019_2020__33[[#This Row],[Adj Open]]</f>
        <v>5.0644844161761736E-3</v>
      </c>
      <c r="J1772" s="50">
        <f>DAX__2019_2020__33[[#This Row],[Adj Close]]-DAX__2019_2020__33[[#This Row],[Adj Open]]</f>
        <v>0.93969132932173238</v>
      </c>
      <c r="K1772" s="50">
        <v>1006392</v>
      </c>
    </row>
    <row r="1773" spans="1:11" x14ac:dyDescent="0.3">
      <c r="A1773" s="51" t="str">
        <f t="shared" ref="A1773:A1836" si="32">"ALV.DE"</f>
        <v>ALV.DE</v>
      </c>
      <c r="B1773" s="52" t="s">
        <v>339</v>
      </c>
      <c r="C1773" s="50" t="s">
        <v>6350</v>
      </c>
      <c r="D1773" s="50">
        <f>DAX__2019_2020__33[[#This Row],[Open]]*(DAX__2019_2020__33[[#This Row],[Adj Close]]/DAX__2019_2020__33[[#This Row],[Close]])</f>
        <v>188.06535638099166</v>
      </c>
      <c r="E1773" s="50" t="s">
        <v>6354</v>
      </c>
      <c r="F1773" s="50" t="s">
        <v>2521</v>
      </c>
      <c r="G1773" s="50" t="s">
        <v>6369</v>
      </c>
      <c r="H1773" s="50" t="s">
        <v>6370</v>
      </c>
      <c r="I1773" s="50">
        <f>(DAX__2019_2020__33[[#This Row],[Adj Close]]-DAX__2019_2020__33[[#This Row],[Adj Open]])/DAX__2019_2020__33[[#This Row],[Adj Open]]</f>
        <v>2.4983103111053781E-3</v>
      </c>
      <c r="J1773" s="50">
        <f>DAX__2019_2020__33[[#This Row],[Adj Close]]-DAX__2019_2020__33[[#This Row],[Adj Open]]</f>
        <v>0.4698456190083391</v>
      </c>
      <c r="K1773" s="50">
        <v>998027</v>
      </c>
    </row>
    <row r="1774" spans="1:11" x14ac:dyDescent="0.3">
      <c r="A1774" s="51" t="str">
        <f t="shared" si="32"/>
        <v>ALV.DE</v>
      </c>
      <c r="B1774" s="52" t="s">
        <v>340</v>
      </c>
      <c r="C1774" s="50" t="s">
        <v>6440</v>
      </c>
      <c r="D1774" s="50">
        <f>DAX__2019_2020__33[[#This Row],[Open]]*(DAX__2019_2020__33[[#This Row],[Adj Close]]/DAX__2019_2020__33[[#This Row],[Close]])</f>
        <v>189.21861212485811</v>
      </c>
      <c r="E1774" s="50" t="s">
        <v>2528</v>
      </c>
      <c r="F1774" s="50" t="s">
        <v>6446</v>
      </c>
      <c r="G1774" s="50" t="s">
        <v>6446</v>
      </c>
      <c r="H1774" s="50" t="s">
        <v>6447</v>
      </c>
      <c r="I1774" s="50">
        <f>(DAX__2019_2020__33[[#This Row],[Adj Close]]-DAX__2019_2020__33[[#This Row],[Adj Open]])/DAX__2019_2020__33[[#This Row],[Adj Open]]</f>
        <v>-5.6433408577877455E-3</v>
      </c>
      <c r="J1774" s="50">
        <f>DAX__2019_2020__33[[#This Row],[Adj Close]]-DAX__2019_2020__33[[#This Row],[Adj Open]]</f>
        <v>-1.0678251248581034</v>
      </c>
      <c r="K1774" s="50">
        <v>762695</v>
      </c>
    </row>
    <row r="1775" spans="1:11" x14ac:dyDescent="0.3">
      <c r="A1775" s="51" t="str">
        <f t="shared" si="32"/>
        <v>ALV.DE</v>
      </c>
      <c r="B1775" s="52" t="s">
        <v>341</v>
      </c>
      <c r="C1775" s="50" t="s">
        <v>6448</v>
      </c>
      <c r="D1775" s="50">
        <f>DAX__2019_2020__33[[#This Row],[Open]]*(DAX__2019_2020__33[[#This Row],[Adj Close]]/DAX__2019_2020__33[[#This Row],[Close]])</f>
        <v>189.00506642513272</v>
      </c>
      <c r="E1775" s="50" t="s">
        <v>6449</v>
      </c>
      <c r="F1775" s="50" t="s">
        <v>6450</v>
      </c>
      <c r="G1775" s="50" t="s">
        <v>6376</v>
      </c>
      <c r="H1775" s="50" t="s">
        <v>6377</v>
      </c>
      <c r="I1775" s="50">
        <f>(DAX__2019_2020__33[[#This Row],[Adj Close]]-DAX__2019_2020__33[[#This Row],[Adj Open]])/DAX__2019_2020__33[[#This Row],[Adj Open]]</f>
        <v>-7.2316655367232075E-3</v>
      </c>
      <c r="J1775" s="50">
        <f>DAX__2019_2020__33[[#This Row],[Adj Close]]-DAX__2019_2020__33[[#This Row],[Adj Open]]</f>
        <v>-1.3668214251327129</v>
      </c>
      <c r="K1775" s="50">
        <v>698396</v>
      </c>
    </row>
    <row r="1776" spans="1:11" x14ac:dyDescent="0.3">
      <c r="A1776" s="51" t="str">
        <f t="shared" si="32"/>
        <v>ALV.DE</v>
      </c>
      <c r="B1776" s="52" t="s">
        <v>342</v>
      </c>
      <c r="C1776" s="50" t="s">
        <v>6424</v>
      </c>
      <c r="D1776" s="50">
        <f>DAX__2019_2020__33[[#This Row],[Open]]*(DAX__2019_2020__33[[#This Row],[Adj Close]]/DAX__2019_2020__33[[#This Row],[Close]])</f>
        <v>187.68094741992147</v>
      </c>
      <c r="E1776" s="50" t="s">
        <v>2462</v>
      </c>
      <c r="F1776" s="50" t="s">
        <v>6451</v>
      </c>
      <c r="G1776" s="50" t="s">
        <v>6395</v>
      </c>
      <c r="H1776" s="50" t="s">
        <v>6396</v>
      </c>
      <c r="I1776" s="50">
        <f>(DAX__2019_2020__33[[#This Row],[Adj Close]]-DAX__2019_2020__33[[#This Row],[Adj Open]])/DAX__2019_2020__33[[#This Row],[Adj Open]]</f>
        <v>-3.8688712408129467E-3</v>
      </c>
      <c r="J1776" s="50">
        <f>DAX__2019_2020__33[[#This Row],[Adj Close]]-DAX__2019_2020__33[[#This Row],[Adj Open]]</f>
        <v>-0.72611341992146095</v>
      </c>
      <c r="K1776" s="50">
        <v>827509</v>
      </c>
    </row>
    <row r="1777" spans="1:11" x14ac:dyDescent="0.3">
      <c r="A1777" s="51" t="str">
        <f t="shared" si="32"/>
        <v>ALV.DE</v>
      </c>
      <c r="B1777" s="52" t="s">
        <v>343</v>
      </c>
      <c r="C1777" s="50" t="s">
        <v>6375</v>
      </c>
      <c r="D1777" s="50">
        <f>DAX__2019_2020__33[[#This Row],[Open]]*(DAX__2019_2020__33[[#This Row],[Adj Close]]/DAX__2019_2020__33[[#This Row],[Close]])</f>
        <v>186.78397766128043</v>
      </c>
      <c r="E1777" s="50" t="s">
        <v>6372</v>
      </c>
      <c r="F1777" s="50" t="s">
        <v>6204</v>
      </c>
      <c r="G1777" s="50" t="s">
        <v>2510</v>
      </c>
      <c r="H1777" s="50" t="s">
        <v>6203</v>
      </c>
      <c r="I1777" s="50">
        <f>(DAX__2019_2020__33[[#This Row],[Adj Close]]-DAX__2019_2020__33[[#This Row],[Adj Open]])/DAX__2019_2020__33[[#This Row],[Adj Open]]</f>
        <v>-6.631589479942925E-3</v>
      </c>
      <c r="J1777" s="50">
        <f>DAX__2019_2020__33[[#This Row],[Adj Close]]-DAX__2019_2020__33[[#This Row],[Adj Open]]</f>
        <v>-1.2386746612804416</v>
      </c>
      <c r="K1777" s="50">
        <v>1105804</v>
      </c>
    </row>
    <row r="1778" spans="1:11" x14ac:dyDescent="0.3">
      <c r="A1778" s="51" t="str">
        <f t="shared" si="32"/>
        <v>ALV.DE</v>
      </c>
      <c r="B1778" s="52" t="s">
        <v>344</v>
      </c>
      <c r="C1778" s="50" t="s">
        <v>2514</v>
      </c>
      <c r="D1778" s="50">
        <f>DAX__2019_2020__33[[#This Row],[Open]]*(DAX__2019_2020__33[[#This Row],[Adj Close]]/DAX__2019_2020__33[[#This Row],[Close]])</f>
        <v>186.05786150114182</v>
      </c>
      <c r="E1778" s="50" t="s">
        <v>6375</v>
      </c>
      <c r="F1778" s="50" t="s">
        <v>2515</v>
      </c>
      <c r="G1778" s="50" t="s">
        <v>6413</v>
      </c>
      <c r="H1778" s="50" t="s">
        <v>6414</v>
      </c>
      <c r="I1778" s="50">
        <f>(DAX__2019_2020__33[[#This Row],[Adj Close]]-DAX__2019_2020__33[[#This Row],[Adj Open]])/DAX__2019_2020__33[[#This Row],[Adj Open]]</f>
        <v>-2.066101899915935E-3</v>
      </c>
      <c r="J1778" s="50">
        <f>DAX__2019_2020__33[[#This Row],[Adj Close]]-DAX__2019_2020__33[[#This Row],[Adj Open]]</f>
        <v>-0.38441450114180498</v>
      </c>
      <c r="K1778" s="50">
        <v>816269</v>
      </c>
    </row>
    <row r="1779" spans="1:11" x14ac:dyDescent="0.3">
      <c r="A1779" s="51" t="str">
        <f t="shared" si="32"/>
        <v>ALV.DE</v>
      </c>
      <c r="B1779" s="52" t="s">
        <v>345</v>
      </c>
      <c r="C1779" s="50" t="s">
        <v>6387</v>
      </c>
      <c r="D1779" s="50">
        <f>DAX__2019_2020__33[[#This Row],[Open]]*(DAX__2019_2020__33[[#This Row],[Adj Close]]/DAX__2019_2020__33[[#This Row],[Close]])</f>
        <v>186.10058691410424</v>
      </c>
      <c r="E1779" s="50" t="s">
        <v>6376</v>
      </c>
      <c r="F1779" s="50" t="s">
        <v>6216</v>
      </c>
      <c r="G1779" s="50" t="s">
        <v>6376</v>
      </c>
      <c r="H1779" s="50" t="s">
        <v>6377</v>
      </c>
      <c r="I1779" s="50">
        <f>(DAX__2019_2020__33[[#This Row],[Adj Close]]-DAX__2019_2020__33[[#This Row],[Adj Open]])/DAX__2019_2020__33[[#This Row],[Adj Open]]</f>
        <v>8.2625106744315946E-3</v>
      </c>
      <c r="J1779" s="50">
        <f>DAX__2019_2020__33[[#This Row],[Adj Close]]-DAX__2019_2020__33[[#This Row],[Adj Open]]</f>
        <v>1.5376580858957709</v>
      </c>
      <c r="K1779" s="50">
        <v>1250857</v>
      </c>
    </row>
    <row r="1780" spans="1:11" x14ac:dyDescent="0.3">
      <c r="A1780" s="51" t="str">
        <f t="shared" si="32"/>
        <v>ALV.DE</v>
      </c>
      <c r="B1780" s="52" t="s">
        <v>346</v>
      </c>
      <c r="C1780" s="50" t="s">
        <v>6452</v>
      </c>
      <c r="D1780" s="50">
        <f>DAX__2019_2020__33[[#This Row],[Open]]*(DAX__2019_2020__33[[#This Row],[Adj Close]]/DAX__2019_2020__33[[#This Row],[Close]])</f>
        <v>187.4673797405672</v>
      </c>
      <c r="E1780" s="50" t="s">
        <v>6453</v>
      </c>
      <c r="F1780" s="50" t="s">
        <v>6422</v>
      </c>
      <c r="G1780" s="50" t="s">
        <v>6357</v>
      </c>
      <c r="H1780" s="50" t="s">
        <v>6454</v>
      </c>
      <c r="I1780" s="50">
        <f>(DAX__2019_2020__33[[#This Row],[Adj Close]]-DAX__2019_2020__33[[#This Row],[Adj Open]])/DAX__2019_2020__33[[#This Row],[Adj Open]]</f>
        <v>1.0252905129909774E-2</v>
      </c>
      <c r="J1780" s="50">
        <f>DAX__2019_2020__33[[#This Row],[Adj Close]]-DAX__2019_2020__33[[#This Row],[Adj Open]]</f>
        <v>1.9220852594328051</v>
      </c>
      <c r="K1780" s="50">
        <v>645822</v>
      </c>
    </row>
    <row r="1781" spans="1:11" x14ac:dyDescent="0.3">
      <c r="A1781" s="51" t="str">
        <f t="shared" si="32"/>
        <v>ALV.DE</v>
      </c>
      <c r="B1781" s="52" t="s">
        <v>347</v>
      </c>
      <c r="C1781" s="50" t="s">
        <v>6371</v>
      </c>
      <c r="D1781" s="50">
        <f>DAX__2019_2020__33[[#This Row],[Open]]*(DAX__2019_2020__33[[#This Row],[Adj Close]]/DAX__2019_2020__33[[#This Row],[Close]])</f>
        <v>188.70605735678703</v>
      </c>
      <c r="E1781" s="50" t="s">
        <v>3440</v>
      </c>
      <c r="F1781" s="50" t="s">
        <v>3442</v>
      </c>
      <c r="G1781" s="50" t="s">
        <v>6378</v>
      </c>
      <c r="H1781" s="50" t="s">
        <v>6455</v>
      </c>
      <c r="I1781" s="50">
        <f>(DAX__2019_2020__33[[#This Row],[Adj Close]]-DAX__2019_2020__33[[#This Row],[Adj Open]])/DAX__2019_2020__33[[#This Row],[Adj Open]]</f>
        <v>-1.5843866433060221E-3</v>
      </c>
      <c r="J1781" s="50">
        <f>DAX__2019_2020__33[[#This Row],[Adj Close]]-DAX__2019_2020__33[[#This Row],[Adj Open]]</f>
        <v>-0.29898335678703347</v>
      </c>
      <c r="K1781" s="50">
        <v>724648</v>
      </c>
    </row>
    <row r="1782" spans="1:11" x14ac:dyDescent="0.3">
      <c r="A1782" s="51" t="str">
        <f t="shared" si="32"/>
        <v>ALV.DE</v>
      </c>
      <c r="B1782" s="52" t="s">
        <v>348</v>
      </c>
      <c r="C1782" s="50" t="s">
        <v>6448</v>
      </c>
      <c r="D1782" s="50">
        <f>DAX__2019_2020__33[[#This Row],[Open]]*(DAX__2019_2020__33[[#This Row],[Adj Close]]/DAX__2019_2020__33[[#This Row],[Close]])</f>
        <v>189.00506526572161</v>
      </c>
      <c r="E1782" s="50" t="s">
        <v>3496</v>
      </c>
      <c r="F1782" s="50" t="s">
        <v>6397</v>
      </c>
      <c r="G1782" s="50" t="s">
        <v>6456</v>
      </c>
      <c r="H1782" s="50" t="s">
        <v>6457</v>
      </c>
      <c r="I1782" s="50">
        <f>(DAX__2019_2020__33[[#This Row],[Adj Close]]-DAX__2019_2020__33[[#This Row],[Adj Open]])/DAX__2019_2020__33[[#This Row],[Adj Open]]</f>
        <v>-9.7174870056496825E-3</v>
      </c>
      <c r="J1782" s="50">
        <f>DAX__2019_2020__33[[#This Row],[Adj Close]]-DAX__2019_2020__33[[#This Row],[Adj Open]]</f>
        <v>-1.83665426572162</v>
      </c>
      <c r="K1782" s="50">
        <v>895113</v>
      </c>
    </row>
    <row r="1783" spans="1:11" x14ac:dyDescent="0.3">
      <c r="A1783" s="51" t="str">
        <f t="shared" si="32"/>
        <v>ALV.DE</v>
      </c>
      <c r="B1783" s="52" t="s">
        <v>349</v>
      </c>
      <c r="C1783" s="50" t="s">
        <v>2519</v>
      </c>
      <c r="D1783" s="50">
        <f>DAX__2019_2020__33[[#This Row],[Open]]*(DAX__2019_2020__33[[#This Row],[Adj Close]]/DAX__2019_2020__33[[#This Row],[Close]])</f>
        <v>187.25382698578281</v>
      </c>
      <c r="E1783" s="50" t="s">
        <v>3442</v>
      </c>
      <c r="F1783" s="50" t="s">
        <v>6400</v>
      </c>
      <c r="G1783" s="50" t="s">
        <v>6209</v>
      </c>
      <c r="H1783" s="50" t="s">
        <v>6458</v>
      </c>
      <c r="I1783" s="50">
        <f>(DAX__2019_2020__33[[#This Row],[Adj Close]]-DAX__2019_2020__33[[#This Row],[Adj Open]])/DAX__2019_2020__33[[#This Row],[Adj Open]]</f>
        <v>-2.96530113547404E-3</v>
      </c>
      <c r="J1783" s="50">
        <f>DAX__2019_2020__33[[#This Row],[Adj Close]]-DAX__2019_2020__33[[#This Row],[Adj Open]]</f>
        <v>-0.55526398578280123</v>
      </c>
      <c r="K1783" s="50">
        <v>959441</v>
      </c>
    </row>
    <row r="1784" spans="1:11" x14ac:dyDescent="0.3">
      <c r="A1784" s="51" t="str">
        <f t="shared" si="32"/>
        <v>ALV.DE</v>
      </c>
      <c r="B1784" s="52" t="s">
        <v>350</v>
      </c>
      <c r="C1784" s="50" t="s">
        <v>6459</v>
      </c>
      <c r="D1784" s="50">
        <f>DAX__2019_2020__33[[#This Row],[Open]]*(DAX__2019_2020__33[[#This Row],[Adj Close]]/DAX__2019_2020__33[[#This Row],[Close]])</f>
        <v>187.93723441417382</v>
      </c>
      <c r="E1784" s="50" t="s">
        <v>3440</v>
      </c>
      <c r="F1784" s="50" t="s">
        <v>6376</v>
      </c>
      <c r="G1784" s="50" t="s">
        <v>6364</v>
      </c>
      <c r="H1784" s="50" t="s">
        <v>6460</v>
      </c>
      <c r="I1784" s="50">
        <f>(DAX__2019_2020__33[[#This Row],[Adj Close]]-DAX__2019_2020__33[[#This Row],[Adj Open]])/DAX__2019_2020__33[[#This Row],[Adj Open]]</f>
        <v>4.3181681818182218E-3</v>
      </c>
      <c r="J1784" s="50">
        <f>DAX__2019_2020__33[[#This Row],[Adj Close]]-DAX__2019_2020__33[[#This Row],[Adj Open]]</f>
        <v>0.81154458582619782</v>
      </c>
      <c r="K1784" s="50">
        <v>895800</v>
      </c>
    </row>
    <row r="1785" spans="1:11" x14ac:dyDescent="0.3">
      <c r="A1785" s="51" t="str">
        <f t="shared" si="32"/>
        <v>ALV.DE</v>
      </c>
      <c r="B1785" s="52" t="s">
        <v>351</v>
      </c>
      <c r="C1785" s="50" t="s">
        <v>6372</v>
      </c>
      <c r="D1785" s="50">
        <f>DAX__2019_2020__33[[#This Row],[Open]]*(DAX__2019_2020__33[[#This Row],[Adj Close]]/DAX__2019_2020__33[[#This Row],[Close]])</f>
        <v>187.08297662717769</v>
      </c>
      <c r="E1785" s="50" t="s">
        <v>6452</v>
      </c>
      <c r="F1785" s="50" t="s">
        <v>6081</v>
      </c>
      <c r="G1785" s="50" t="s">
        <v>6461</v>
      </c>
      <c r="H1785" s="50" t="s">
        <v>6462</v>
      </c>
      <c r="I1785" s="50">
        <f>(DAX__2019_2020__33[[#This Row],[Adj Close]]-DAX__2019_2020__33[[#This Row],[Adj Open]])/DAX__2019_2020__33[[#This Row],[Adj Open]]</f>
        <v>-1.7123287671232775E-2</v>
      </c>
      <c r="J1785" s="50">
        <f>DAX__2019_2020__33[[#This Row],[Adj Close]]-DAX__2019_2020__33[[#This Row],[Adj Open]]</f>
        <v>-3.2034756271776814</v>
      </c>
      <c r="K1785" s="50">
        <v>1312953</v>
      </c>
    </row>
    <row r="1786" spans="1:11" x14ac:dyDescent="0.3">
      <c r="A1786" s="51" t="str">
        <f t="shared" si="32"/>
        <v>ALV.DE</v>
      </c>
      <c r="B1786" s="52" t="s">
        <v>352</v>
      </c>
      <c r="C1786" s="50" t="s">
        <v>2515</v>
      </c>
      <c r="D1786" s="50">
        <f>DAX__2019_2020__33[[#This Row],[Open]]*(DAX__2019_2020__33[[#This Row],[Adj Close]]/DAX__2019_2020__33[[#This Row],[Close]])</f>
        <v>185.03276101944283</v>
      </c>
      <c r="E1786" s="50" t="s">
        <v>2523</v>
      </c>
      <c r="F1786" s="50" t="s">
        <v>2461</v>
      </c>
      <c r="G1786" s="50" t="s">
        <v>2523</v>
      </c>
      <c r="H1786" s="50" t="s">
        <v>6463</v>
      </c>
      <c r="I1786" s="50">
        <f>(DAX__2019_2020__33[[#This Row],[Adj Close]]-DAX__2019_2020__33[[#This Row],[Adj Open]])/DAX__2019_2020__33[[#This Row],[Adj Open]]</f>
        <v>1.3619561026235658E-2</v>
      </c>
      <c r="J1786" s="50">
        <f>DAX__2019_2020__33[[#This Row],[Adj Close]]-DAX__2019_2020__33[[#This Row],[Adj Open]]</f>
        <v>2.52006498055718</v>
      </c>
      <c r="K1786" s="50">
        <v>1017906</v>
      </c>
    </row>
    <row r="1787" spans="1:11" x14ac:dyDescent="0.3">
      <c r="A1787" s="51" t="str">
        <f t="shared" si="32"/>
        <v>ALV.DE</v>
      </c>
      <c r="B1787" s="52" t="s">
        <v>353</v>
      </c>
      <c r="C1787" s="50" t="s">
        <v>6459</v>
      </c>
      <c r="D1787" s="50">
        <f>DAX__2019_2020__33[[#This Row],[Open]]*(DAX__2019_2020__33[[#This Row],[Adj Close]]/DAX__2019_2020__33[[#This Row],[Close]])</f>
        <v>187.9372347402155</v>
      </c>
      <c r="E1787" s="50" t="s">
        <v>6448</v>
      </c>
      <c r="F1787" s="50" t="s">
        <v>6226</v>
      </c>
      <c r="G1787" s="50" t="s">
        <v>6426</v>
      </c>
      <c r="H1787" s="50" t="s">
        <v>6464</v>
      </c>
      <c r="I1787" s="50">
        <f>(DAX__2019_2020__33[[#This Row],[Adj Close]]-DAX__2019_2020__33[[#This Row],[Adj Open]])/DAX__2019_2020__33[[#This Row],[Adj Open]]</f>
        <v>3.8636636363636374E-3</v>
      </c>
      <c r="J1787" s="50">
        <f>DAX__2019_2020__33[[#This Row],[Adj Close]]-DAX__2019_2020__33[[#This Row],[Adj Open]]</f>
        <v>0.72612625978450751</v>
      </c>
      <c r="K1787" s="50">
        <v>788630</v>
      </c>
    </row>
    <row r="1788" spans="1:11" x14ac:dyDescent="0.3">
      <c r="A1788" s="51" t="str">
        <f t="shared" si="32"/>
        <v>ALV.DE</v>
      </c>
      <c r="B1788" s="52" t="s">
        <v>354</v>
      </c>
      <c r="C1788" s="50" t="s">
        <v>6227</v>
      </c>
      <c r="D1788" s="50">
        <f>DAX__2019_2020__33[[#This Row],[Open]]*(DAX__2019_2020__33[[#This Row],[Adj Close]]/DAX__2019_2020__33[[#This Row],[Close]])</f>
        <v>186.91214020497071</v>
      </c>
      <c r="E1788" s="50" t="s">
        <v>6450</v>
      </c>
      <c r="F1788" s="50" t="s">
        <v>2463</v>
      </c>
      <c r="G1788" s="50" t="s">
        <v>6213</v>
      </c>
      <c r="H1788" s="50" t="s">
        <v>6465</v>
      </c>
      <c r="I1788" s="50">
        <f>(DAX__2019_2020__33[[#This Row],[Adj Close]]-DAX__2019_2020__33[[#This Row],[Adj Open]])/DAX__2019_2020__33[[#This Row],[Adj Open]]</f>
        <v>-1.5996617696572421E-3</v>
      </c>
      <c r="J1788" s="50">
        <f>DAX__2019_2020__33[[#This Row],[Adj Close]]-DAX__2019_2020__33[[#This Row],[Adj Open]]</f>
        <v>-0.298996204970706</v>
      </c>
      <c r="K1788" s="50">
        <v>928148</v>
      </c>
    </row>
    <row r="1789" spans="1:11" x14ac:dyDescent="0.3">
      <c r="A1789" s="51" t="str">
        <f t="shared" si="32"/>
        <v>ALV.DE</v>
      </c>
      <c r="B1789" s="52" t="s">
        <v>355</v>
      </c>
      <c r="C1789" s="50" t="s">
        <v>6452</v>
      </c>
      <c r="D1789" s="50">
        <f>DAX__2019_2020__33[[#This Row],[Open]]*(DAX__2019_2020__33[[#This Row],[Adj Close]]/DAX__2019_2020__33[[#This Row],[Close]])</f>
        <v>187.46738785994668</v>
      </c>
      <c r="E1789" s="50" t="s">
        <v>2518</v>
      </c>
      <c r="F1789" s="50" t="s">
        <v>6217</v>
      </c>
      <c r="G1789" s="50" t="s">
        <v>6222</v>
      </c>
      <c r="H1789" s="50" t="s">
        <v>6466</v>
      </c>
      <c r="I1789" s="50">
        <f>(DAX__2019_2020__33[[#This Row],[Adj Close]]-DAX__2019_2020__33[[#This Row],[Adj Open]])/DAX__2019_2020__33[[#This Row],[Adj Open]]</f>
        <v>-1.6404607196235186E-2</v>
      </c>
      <c r="J1789" s="50">
        <f>DAX__2019_2020__33[[#This Row],[Adj Close]]-DAX__2019_2020__33[[#This Row],[Adj Open]]</f>
        <v>-3.0753288599466941</v>
      </c>
      <c r="K1789" s="50">
        <v>1335135</v>
      </c>
    </row>
    <row r="1790" spans="1:11" x14ac:dyDescent="0.3">
      <c r="A1790" s="51" t="str">
        <f t="shared" si="32"/>
        <v>ALV.DE</v>
      </c>
      <c r="B1790" s="52" t="s">
        <v>356</v>
      </c>
      <c r="C1790" s="50" t="s">
        <v>6214</v>
      </c>
      <c r="D1790" s="50">
        <f>DAX__2019_2020__33[[#This Row],[Open]]*(DAX__2019_2020__33[[#This Row],[Adj Close]]/DAX__2019_2020__33[[#This Row],[Close]])</f>
        <v>184.94732378082017</v>
      </c>
      <c r="E1790" s="50" t="s">
        <v>3490</v>
      </c>
      <c r="F1790" s="50" t="s">
        <v>6467</v>
      </c>
      <c r="G1790" s="50" t="s">
        <v>6225</v>
      </c>
      <c r="H1790" s="50" t="s">
        <v>6419</v>
      </c>
      <c r="I1790" s="50">
        <f>(DAX__2019_2020__33[[#This Row],[Adj Close]]-DAX__2019_2020__33[[#This Row],[Adj Open]])/DAX__2019_2020__33[[#This Row],[Adj Open]]</f>
        <v>2.7713903002309823E-3</v>
      </c>
      <c r="J1790" s="50">
        <f>DAX__2019_2020__33[[#This Row],[Adj Close]]-DAX__2019_2020__33[[#This Row],[Adj Open]]</f>
        <v>0.51256121917984387</v>
      </c>
      <c r="K1790" s="50">
        <v>902821</v>
      </c>
    </row>
    <row r="1791" spans="1:11" x14ac:dyDescent="0.3">
      <c r="A1791" s="51" t="str">
        <f t="shared" si="32"/>
        <v>ALV.DE</v>
      </c>
      <c r="B1791" s="52" t="s">
        <v>357</v>
      </c>
      <c r="C1791" s="50" t="s">
        <v>6468</v>
      </c>
      <c r="D1791" s="50">
        <f>DAX__2019_2020__33[[#This Row],[Open]]*(DAX__2019_2020__33[[#This Row],[Adj Close]]/DAX__2019_2020__33[[#This Row],[Close]])</f>
        <v>186.01514557952754</v>
      </c>
      <c r="E1791" s="50" t="s">
        <v>6350</v>
      </c>
      <c r="F1791" s="50" t="s">
        <v>6411</v>
      </c>
      <c r="G1791" s="50" t="s">
        <v>2521</v>
      </c>
      <c r="H1791" s="50" t="s">
        <v>6469</v>
      </c>
      <c r="I1791" s="50">
        <f>(DAX__2019_2020__33[[#This Row],[Adj Close]]-DAX__2019_2020__33[[#This Row],[Adj Open]])/DAX__2019_2020__33[[#This Row],[Adj Open]]</f>
        <v>9.6441148105625343E-3</v>
      </c>
      <c r="J1791" s="50">
        <f>DAX__2019_2020__33[[#This Row],[Adj Close]]-DAX__2019_2020__33[[#This Row],[Adj Open]]</f>
        <v>1.7939514204724674</v>
      </c>
      <c r="K1791" s="50">
        <v>945155</v>
      </c>
    </row>
    <row r="1792" spans="1:11" x14ac:dyDescent="0.3">
      <c r="A1792" s="51" t="str">
        <f t="shared" si="32"/>
        <v>ALV.DE</v>
      </c>
      <c r="B1792" s="52" t="s">
        <v>358</v>
      </c>
      <c r="C1792" s="50" t="s">
        <v>6422</v>
      </c>
      <c r="D1792" s="50">
        <f>DAX__2019_2020__33[[#This Row],[Open]]*(DAX__2019_2020__33[[#This Row],[Adj Close]]/DAX__2019_2020__33[[#This Row],[Close]])</f>
        <v>187.21109967589416</v>
      </c>
      <c r="E1792" s="50" t="s">
        <v>6470</v>
      </c>
      <c r="F1792" s="50" t="s">
        <v>6456</v>
      </c>
      <c r="G1792" s="50" t="s">
        <v>6470</v>
      </c>
      <c r="H1792" s="50" t="s">
        <v>6471</v>
      </c>
      <c r="I1792" s="50">
        <f>(DAX__2019_2020__33[[#This Row],[Adj Close]]-DAX__2019_2020__33[[#This Row],[Adj Open]])/DAX__2019_2020__33[[#This Row],[Adj Open]]</f>
        <v>2.4640698826576241E-2</v>
      </c>
      <c r="J1792" s="50">
        <f>DAX__2019_2020__33[[#This Row],[Adj Close]]-DAX__2019_2020__33[[#This Row],[Adj Open]]</f>
        <v>4.6130123241058527</v>
      </c>
      <c r="K1792" s="50">
        <v>1345632</v>
      </c>
    </row>
    <row r="1793" spans="1:11" x14ac:dyDescent="0.3">
      <c r="A1793" s="51" t="str">
        <f t="shared" si="32"/>
        <v>ALV.DE</v>
      </c>
      <c r="B1793" s="52" t="s">
        <v>359</v>
      </c>
      <c r="C1793" s="50" t="s">
        <v>6472</v>
      </c>
      <c r="D1793" s="50">
        <f>DAX__2019_2020__33[[#This Row],[Open]]*(DAX__2019_2020__33[[#This Row],[Adj Close]]/DAX__2019_2020__33[[#This Row],[Close]])</f>
        <v>193.14821543376729</v>
      </c>
      <c r="E1793" s="50" t="s">
        <v>2537</v>
      </c>
      <c r="F1793" s="50" t="s">
        <v>6473</v>
      </c>
      <c r="G1793" s="50" t="s">
        <v>3340</v>
      </c>
      <c r="H1793" s="50" t="s">
        <v>6474</v>
      </c>
      <c r="I1793" s="50">
        <f>(DAX__2019_2020__33[[#This Row],[Adj Close]]-DAX__2019_2020__33[[#This Row],[Adj Open]])/DAX__2019_2020__33[[#This Row],[Adj Open]]</f>
        <v>5.3073727030330045E-3</v>
      </c>
      <c r="J1793" s="50">
        <f>DAX__2019_2020__33[[#This Row],[Adj Close]]-DAX__2019_2020__33[[#This Row],[Adj Open]]</f>
        <v>1.0251095662327145</v>
      </c>
      <c r="K1793" s="50">
        <v>1238639</v>
      </c>
    </row>
    <row r="1794" spans="1:11" x14ac:dyDescent="0.3">
      <c r="A1794" s="51" t="str">
        <f t="shared" si="32"/>
        <v>ALV.DE</v>
      </c>
      <c r="B1794" s="52" t="s">
        <v>360</v>
      </c>
      <c r="C1794" s="50" t="s">
        <v>6475</v>
      </c>
      <c r="D1794" s="50">
        <f>DAX__2019_2020__33[[#This Row],[Open]]*(DAX__2019_2020__33[[#This Row],[Adj Close]]/DAX__2019_2020__33[[#This Row],[Close]])</f>
        <v>193.70348543526768</v>
      </c>
      <c r="E1794" s="50" t="s">
        <v>6476</v>
      </c>
      <c r="F1794" s="50" t="s">
        <v>6477</v>
      </c>
      <c r="G1794" s="50" t="s">
        <v>6476</v>
      </c>
      <c r="H1794" s="50" t="s">
        <v>6478</v>
      </c>
      <c r="I1794" s="50">
        <f>(DAX__2019_2020__33[[#This Row],[Adj Close]]-DAX__2019_2020__33[[#This Row],[Adj Open]])/DAX__2019_2020__33[[#This Row],[Adj Open]]</f>
        <v>4.1896229327454187E-3</v>
      </c>
      <c r="J1794" s="50">
        <f>DAX__2019_2020__33[[#This Row],[Adj Close]]-DAX__2019_2020__33[[#This Row],[Adj Open]]</f>
        <v>0.81154456473231562</v>
      </c>
      <c r="K1794" s="50">
        <v>937523</v>
      </c>
    </row>
    <row r="1795" spans="1:11" x14ac:dyDescent="0.3">
      <c r="A1795" s="51" t="str">
        <f t="shared" si="32"/>
        <v>ALV.DE</v>
      </c>
      <c r="B1795" s="52" t="s">
        <v>361</v>
      </c>
      <c r="C1795" s="50" t="s">
        <v>2560</v>
      </c>
      <c r="D1795" s="50">
        <f>DAX__2019_2020__33[[#This Row],[Open]]*(DAX__2019_2020__33[[#This Row],[Adj Close]]/DAX__2019_2020__33[[#This Row],[Close]])</f>
        <v>193.91705683771931</v>
      </c>
      <c r="E1795" s="50" t="s">
        <v>2597</v>
      </c>
      <c r="F1795" s="50" t="s">
        <v>6479</v>
      </c>
      <c r="G1795" s="50" t="s">
        <v>2597</v>
      </c>
      <c r="H1795" s="50" t="s">
        <v>6480</v>
      </c>
      <c r="I1795" s="50">
        <f>(DAX__2019_2020__33[[#This Row],[Adj Close]]-DAX__2019_2020__33[[#This Row],[Adj Open]])/DAX__2019_2020__33[[#This Row],[Adj Open]]</f>
        <v>4.4052863436123023E-3</v>
      </c>
      <c r="J1795" s="50">
        <f>DAX__2019_2020__33[[#This Row],[Adj Close]]-DAX__2019_2020__33[[#This Row],[Adj Open]]</f>
        <v>0.85426016228069557</v>
      </c>
      <c r="K1795" s="50">
        <v>792426</v>
      </c>
    </row>
    <row r="1796" spans="1:11" x14ac:dyDescent="0.3">
      <c r="A1796" s="51" t="str">
        <f t="shared" si="32"/>
        <v>ALV.DE</v>
      </c>
      <c r="B1796" s="52" t="s">
        <v>362</v>
      </c>
      <c r="C1796" s="50" t="s">
        <v>2595</v>
      </c>
      <c r="D1796" s="50">
        <f>DAX__2019_2020__33[[#This Row],[Open]]*(DAX__2019_2020__33[[#This Row],[Adj Close]]/DAX__2019_2020__33[[#This Row],[Close]])</f>
        <v>195.71099613647769</v>
      </c>
      <c r="E1796" s="50" t="s">
        <v>3342</v>
      </c>
      <c r="F1796" s="50" t="s">
        <v>6481</v>
      </c>
      <c r="G1796" s="50" t="s">
        <v>2582</v>
      </c>
      <c r="H1796" s="50" t="s">
        <v>6482</v>
      </c>
      <c r="I1796" s="50">
        <f>(DAX__2019_2020__33[[#This Row],[Adj Close]]-DAX__2019_2020__33[[#This Row],[Adj Open]])/DAX__2019_2020__33[[#This Row],[Adj Open]]</f>
        <v>-4.3651679345661261E-4</v>
      </c>
      <c r="J1796" s="50">
        <f>DAX__2019_2020__33[[#This Row],[Adj Close]]-DAX__2019_2020__33[[#This Row],[Adj Open]]</f>
        <v>-8.5431136477694736E-2</v>
      </c>
      <c r="K1796" s="50">
        <v>1202295</v>
      </c>
    </row>
    <row r="1797" spans="1:11" x14ac:dyDescent="0.3">
      <c r="A1797" s="51" t="str">
        <f t="shared" si="32"/>
        <v>ALV.DE</v>
      </c>
      <c r="B1797" s="52" t="s">
        <v>363</v>
      </c>
      <c r="C1797" s="50" t="s">
        <v>3342</v>
      </c>
      <c r="D1797" s="50">
        <f>DAX__2019_2020__33[[#This Row],[Open]]*(DAX__2019_2020__33[[#This Row],[Adj Close]]/DAX__2019_2020__33[[#This Row],[Close]])</f>
        <v>196.43713075358721</v>
      </c>
      <c r="E1797" s="50" t="s">
        <v>2580</v>
      </c>
      <c r="F1797" s="50" t="s">
        <v>6483</v>
      </c>
      <c r="G1797" s="50" t="s">
        <v>6484</v>
      </c>
      <c r="H1797" s="50" t="s">
        <v>6485</v>
      </c>
      <c r="I1797" s="50">
        <f>(DAX__2019_2020__33[[#This Row],[Adj Close]]-DAX__2019_2020__33[[#This Row],[Adj Open]])/DAX__2019_2020__33[[#This Row],[Adj Open]]</f>
        <v>2.609289009905918E-3</v>
      </c>
      <c r="J1797" s="50">
        <f>DAX__2019_2020__33[[#This Row],[Adj Close]]-DAX__2019_2020__33[[#This Row],[Adj Open]]</f>
        <v>0.51256124641278689</v>
      </c>
      <c r="K1797" s="50">
        <v>828429</v>
      </c>
    </row>
    <row r="1798" spans="1:11" x14ac:dyDescent="0.3">
      <c r="A1798" s="51" t="str">
        <f t="shared" si="32"/>
        <v>ALV.DE</v>
      </c>
      <c r="B1798" s="52" t="s">
        <v>364</v>
      </c>
      <c r="C1798" s="50" t="s">
        <v>6486</v>
      </c>
      <c r="D1798" s="50">
        <f>DAX__2019_2020__33[[#This Row],[Open]]*(DAX__2019_2020__33[[#This Row],[Adj Close]]/DAX__2019_2020__33[[#This Row],[Close]])</f>
        <v>195.88186039774251</v>
      </c>
      <c r="E1798" s="50" t="s">
        <v>6487</v>
      </c>
      <c r="F1798" s="50" t="s">
        <v>6488</v>
      </c>
      <c r="G1798" s="50" t="s">
        <v>6487</v>
      </c>
      <c r="H1798" s="50" t="s">
        <v>6489</v>
      </c>
      <c r="I1798" s="50">
        <f>(DAX__2019_2020__33[[#This Row],[Adj Close]]-DAX__2019_2020__33[[#This Row],[Adj Open]])/DAX__2019_2020__33[[#This Row],[Adj Open]]</f>
        <v>4.1430309095984641E-3</v>
      </c>
      <c r="J1798" s="50">
        <f>DAX__2019_2020__33[[#This Row],[Adj Close]]-DAX__2019_2020__33[[#This Row],[Adj Open]]</f>
        <v>0.81154460225749858</v>
      </c>
      <c r="K1798" s="50">
        <v>1183437</v>
      </c>
    </row>
    <row r="1799" spans="1:11" x14ac:dyDescent="0.3">
      <c r="A1799" s="51" t="str">
        <f t="shared" si="32"/>
        <v>ALV.DE</v>
      </c>
      <c r="B1799" s="52" t="s">
        <v>365</v>
      </c>
      <c r="C1799" s="50" t="s">
        <v>2576</v>
      </c>
      <c r="D1799" s="50">
        <f>DAX__2019_2020__33[[#This Row],[Open]]*(DAX__2019_2020__33[[#This Row],[Adj Close]]/DAX__2019_2020__33[[#This Row],[Close]])</f>
        <v>197.24867180935777</v>
      </c>
      <c r="E1799" s="50" t="s">
        <v>2574</v>
      </c>
      <c r="F1799" s="50" t="s">
        <v>6487</v>
      </c>
      <c r="G1799" s="50" t="s">
        <v>6490</v>
      </c>
      <c r="H1799" s="50" t="s">
        <v>6491</v>
      </c>
      <c r="I1799" s="50">
        <f>(DAX__2019_2020__33[[#This Row],[Adj Close]]-DAX__2019_2020__33[[#This Row],[Adj Open]])/DAX__2019_2020__33[[#This Row],[Adj Open]]</f>
        <v>1.5158337336293739E-3</v>
      </c>
      <c r="J1799" s="50">
        <f>DAX__2019_2020__33[[#This Row],[Adj Close]]-DAX__2019_2020__33[[#This Row],[Adj Open]]</f>
        <v>0.29899619064221383</v>
      </c>
      <c r="K1799" s="50">
        <v>792677</v>
      </c>
    </row>
    <row r="1800" spans="1:11" x14ac:dyDescent="0.3">
      <c r="A1800" s="51" t="str">
        <f t="shared" si="32"/>
        <v>ALV.DE</v>
      </c>
      <c r="B1800" s="52" t="s">
        <v>366</v>
      </c>
      <c r="C1800" s="50" t="s">
        <v>3580</v>
      </c>
      <c r="D1800" s="50">
        <f>DAX__2019_2020__33[[#This Row],[Open]]*(DAX__2019_2020__33[[#This Row],[Adj Close]]/DAX__2019_2020__33[[#This Row],[Close]])</f>
        <v>198.10292285978394</v>
      </c>
      <c r="E1800" s="50" t="s">
        <v>6492</v>
      </c>
      <c r="F1800" s="50" t="s">
        <v>6493</v>
      </c>
      <c r="G1800" s="50" t="s">
        <v>3576</v>
      </c>
      <c r="H1800" s="50" t="s">
        <v>6494</v>
      </c>
      <c r="I1800" s="50">
        <f>(DAX__2019_2020__33[[#This Row],[Adj Close]]-DAX__2019_2020__33[[#This Row],[Adj Open]])/DAX__2019_2020__33[[#This Row],[Adj Open]]</f>
        <v>4.3124623797967214E-4</v>
      </c>
      <c r="J1800" s="50">
        <f>DAX__2019_2020__33[[#This Row],[Adj Close]]-DAX__2019_2020__33[[#This Row],[Adj Open]]</f>
        <v>8.5431140216059021E-2</v>
      </c>
      <c r="K1800" s="50">
        <v>586228</v>
      </c>
    </row>
    <row r="1801" spans="1:11" x14ac:dyDescent="0.3">
      <c r="A1801" s="51" t="str">
        <f t="shared" si="32"/>
        <v>ALV.DE</v>
      </c>
      <c r="B1801" s="52" t="s">
        <v>367</v>
      </c>
      <c r="C1801" s="50" t="s">
        <v>2580</v>
      </c>
      <c r="D1801" s="50">
        <f>DAX__2019_2020__33[[#This Row],[Open]]*(DAX__2019_2020__33[[#This Row],[Adj Close]]/DAX__2019_2020__33[[#This Row],[Close]])</f>
        <v>197.07781139654207</v>
      </c>
      <c r="E1801" s="50" t="s">
        <v>3583</v>
      </c>
      <c r="F1801" s="50" t="s">
        <v>6484</v>
      </c>
      <c r="G1801" s="50" t="s">
        <v>3580</v>
      </c>
      <c r="H1801" s="50" t="s">
        <v>6495</v>
      </c>
      <c r="I1801" s="50">
        <f>(DAX__2019_2020__33[[#This Row],[Adj Close]]-DAX__2019_2020__33[[#This Row],[Adj Open]])/DAX__2019_2020__33[[#This Row],[Adj Open]]</f>
        <v>5.2015475318796913E-3</v>
      </c>
      <c r="J1801" s="50">
        <f>DAX__2019_2020__33[[#This Row],[Adj Close]]-DAX__2019_2020__33[[#This Row],[Adj Open]]</f>
        <v>1.0251096034579348</v>
      </c>
      <c r="K1801" s="50">
        <v>783338</v>
      </c>
    </row>
    <row r="1802" spans="1:11" x14ac:dyDescent="0.3">
      <c r="A1802" s="51" t="str">
        <f t="shared" si="32"/>
        <v>ALV.DE</v>
      </c>
      <c r="B1802" s="52" t="s">
        <v>368</v>
      </c>
      <c r="C1802" s="50" t="s">
        <v>6496</v>
      </c>
      <c r="D1802" s="50">
        <f>DAX__2019_2020__33[[#This Row],[Open]]*(DAX__2019_2020__33[[#This Row],[Adj Close]]/DAX__2019_2020__33[[#This Row],[Close]])</f>
        <v>198.27378631935625</v>
      </c>
      <c r="E1802" s="50" t="s">
        <v>6497</v>
      </c>
      <c r="F1802" s="50" t="s">
        <v>6498</v>
      </c>
      <c r="G1802" s="50" t="s">
        <v>6499</v>
      </c>
      <c r="H1802" s="50" t="s">
        <v>6500</v>
      </c>
      <c r="I1802" s="50">
        <f>(DAX__2019_2020__33[[#This Row],[Adj Close]]-DAX__2019_2020__33[[#This Row],[Adj Open]])/DAX__2019_2020__33[[#This Row],[Adj Open]]</f>
        <v>-1.9388711260955283E-3</v>
      </c>
      <c r="J1802" s="50">
        <f>DAX__2019_2020__33[[#This Row],[Adj Close]]-DAX__2019_2020__33[[#This Row],[Adj Open]]</f>
        <v>-0.38442731935623442</v>
      </c>
      <c r="K1802" s="50">
        <v>758064</v>
      </c>
    </row>
    <row r="1803" spans="1:11" x14ac:dyDescent="0.3">
      <c r="A1803" s="51" t="str">
        <f t="shared" si="32"/>
        <v>ALV.DE</v>
      </c>
      <c r="B1803" s="52" t="s">
        <v>369</v>
      </c>
      <c r="C1803" s="50" t="s">
        <v>3576</v>
      </c>
      <c r="D1803" s="50">
        <f>DAX__2019_2020__33[[#This Row],[Open]]*(DAX__2019_2020__33[[#This Row],[Adj Close]]/DAX__2019_2020__33[[#This Row],[Close]])</f>
        <v>198.18835764912282</v>
      </c>
      <c r="E1803" s="50" t="s">
        <v>3576</v>
      </c>
      <c r="F1803" s="50" t="s">
        <v>2597</v>
      </c>
      <c r="G1803" s="50" t="s">
        <v>2597</v>
      </c>
      <c r="H1803" s="50" t="s">
        <v>6480</v>
      </c>
      <c r="I1803" s="50">
        <f>(DAX__2019_2020__33[[#This Row],[Adj Close]]-DAX__2019_2020__33[[#This Row],[Adj Open]])/DAX__2019_2020__33[[#This Row],[Adj Open]]</f>
        <v>-1.7241379310344845E-2</v>
      </c>
      <c r="J1803" s="50">
        <f>DAX__2019_2020__33[[#This Row],[Adj Close]]-DAX__2019_2020__33[[#This Row],[Adj Open]]</f>
        <v>-3.4170406491228107</v>
      </c>
      <c r="K1803" s="50">
        <v>998151</v>
      </c>
    </row>
    <row r="1804" spans="1:11" x14ac:dyDescent="0.3">
      <c r="A1804" s="51" t="str">
        <f t="shared" si="32"/>
        <v>ALV.DE</v>
      </c>
      <c r="B1804" s="52" t="s">
        <v>370</v>
      </c>
      <c r="C1804" s="50" t="s">
        <v>6488</v>
      </c>
      <c r="D1804" s="50">
        <f>DAX__2019_2020__33[[#This Row],[Open]]*(DAX__2019_2020__33[[#This Row],[Adj Close]]/DAX__2019_2020__33[[#This Row],[Close]])</f>
        <v>193.78892601141612</v>
      </c>
      <c r="E1804" s="50" t="s">
        <v>6501</v>
      </c>
      <c r="F1804" s="50" t="s">
        <v>6502</v>
      </c>
      <c r="G1804" s="50" t="s">
        <v>2580</v>
      </c>
      <c r="H1804" s="50" t="s">
        <v>6503</v>
      </c>
      <c r="I1804" s="50">
        <f>(DAX__2019_2020__33[[#This Row],[Adj Close]]-DAX__2019_2020__33[[#This Row],[Adj Open]])/DAX__2019_2020__33[[#This Row],[Adj Open]]</f>
        <v>1.6971526992157076E-2</v>
      </c>
      <c r="J1804" s="50">
        <f>DAX__2019_2020__33[[#This Row],[Adj Close]]-DAX__2019_2020__33[[#This Row],[Adj Open]]</f>
        <v>3.2888939885838795</v>
      </c>
      <c r="K1804" s="50">
        <v>1966079</v>
      </c>
    </row>
    <row r="1805" spans="1:11" x14ac:dyDescent="0.3">
      <c r="A1805" s="51" t="str">
        <f t="shared" si="32"/>
        <v>ALV.DE</v>
      </c>
      <c r="B1805" s="52" t="s">
        <v>371</v>
      </c>
      <c r="C1805" s="50" t="s">
        <v>6504</v>
      </c>
      <c r="D1805" s="50">
        <f>DAX__2019_2020__33[[#This Row],[Open]]*(DAX__2019_2020__33[[#This Row],[Adj Close]]/DAX__2019_2020__33[[#This Row],[Close]])</f>
        <v>194.64316965215997</v>
      </c>
      <c r="E1805" s="50" t="s">
        <v>6505</v>
      </c>
      <c r="F1805" s="50" t="s">
        <v>3432</v>
      </c>
      <c r="G1805" s="50" t="s">
        <v>6432</v>
      </c>
      <c r="H1805" s="50" t="s">
        <v>6506</v>
      </c>
      <c r="I1805" s="50">
        <f>(DAX__2019_2020__33[[#This Row],[Adj Close]]-DAX__2019_2020__33[[#This Row],[Adj Open]])/DAX__2019_2020__33[[#This Row],[Adj Open]]</f>
        <v>-2.2383172550805294E-2</v>
      </c>
      <c r="J1805" s="50">
        <f>DAX__2019_2020__33[[#This Row],[Adj Close]]-DAX__2019_2020__33[[#This Row],[Adj Open]]</f>
        <v>-4.3567316521599651</v>
      </c>
      <c r="K1805" s="50">
        <v>2538258</v>
      </c>
    </row>
    <row r="1806" spans="1:11" x14ac:dyDescent="0.3">
      <c r="A1806" s="51" t="str">
        <f t="shared" si="32"/>
        <v>ALV.DE</v>
      </c>
      <c r="B1806" s="52" t="s">
        <v>372</v>
      </c>
      <c r="C1806" s="50" t="s">
        <v>6507</v>
      </c>
      <c r="D1806" s="50">
        <f>DAX__2019_2020__33[[#This Row],[Open]]*(DAX__2019_2020__33[[#This Row],[Adj Close]]/DAX__2019_2020__33[[#This Row],[Close]])</f>
        <v>192.59295533280087</v>
      </c>
      <c r="E1806" s="50" t="s">
        <v>6473</v>
      </c>
      <c r="F1806" s="50" t="s">
        <v>2478</v>
      </c>
      <c r="G1806" s="50" t="s">
        <v>2478</v>
      </c>
      <c r="H1806" s="50" t="s">
        <v>6508</v>
      </c>
      <c r="I1806" s="50">
        <f>(DAX__2019_2020__33[[#This Row],[Adj Close]]-DAX__2019_2020__33[[#This Row],[Adj Open]])/DAX__2019_2020__33[[#This Row],[Adj Open]]</f>
        <v>-4.6351728272589023E-2</v>
      </c>
      <c r="J1806" s="50">
        <f>DAX__2019_2020__33[[#This Row],[Adj Close]]-DAX__2019_2020__33[[#This Row],[Adj Open]]</f>
        <v>-8.9270163328008607</v>
      </c>
      <c r="K1806" s="50">
        <v>2111402</v>
      </c>
    </row>
    <row r="1807" spans="1:11" x14ac:dyDescent="0.3">
      <c r="A1807" s="51" t="str">
        <f t="shared" si="32"/>
        <v>ALV.DE</v>
      </c>
      <c r="B1807" s="52" t="s">
        <v>373</v>
      </c>
      <c r="C1807" s="50" t="s">
        <v>6083</v>
      </c>
      <c r="D1807" s="50">
        <f>DAX__2019_2020__33[[#This Row],[Open]]*(DAX__2019_2020__33[[#This Row],[Adj Close]]/DAX__2019_2020__33[[#This Row],[Close]])</f>
        <v>182.59809902440529</v>
      </c>
      <c r="E1807" s="50" t="s">
        <v>2455</v>
      </c>
      <c r="F1807" s="50" t="s">
        <v>6333</v>
      </c>
      <c r="G1807" s="50" t="s">
        <v>6418</v>
      </c>
      <c r="H1807" s="50" t="s">
        <v>6509</v>
      </c>
      <c r="I1807" s="50">
        <f>(DAX__2019_2020__33[[#This Row],[Adj Close]]-DAX__2019_2020__33[[#This Row],[Adj Open]])/DAX__2019_2020__33[[#This Row],[Adj Open]]</f>
        <v>4.21049824561403E-3</v>
      </c>
      <c r="J1807" s="50">
        <f>DAX__2019_2020__33[[#This Row],[Adj Close]]-DAX__2019_2020__33[[#This Row],[Adj Open]]</f>
        <v>0.7688289755947153</v>
      </c>
      <c r="K1807" s="50">
        <v>2879635</v>
      </c>
    </row>
    <row r="1808" spans="1:11" x14ac:dyDescent="0.3">
      <c r="A1808" s="51" t="str">
        <f t="shared" si="32"/>
        <v>ALV.DE</v>
      </c>
      <c r="B1808" s="52" t="s">
        <v>374</v>
      </c>
      <c r="C1808" s="50" t="s">
        <v>6308</v>
      </c>
      <c r="D1808" s="50">
        <f>DAX__2019_2020__33[[#This Row],[Open]]*(DAX__2019_2020__33[[#This Row],[Adj Close]]/DAX__2019_2020__33[[#This Row],[Close]])</f>
        <v>179.77904898496789</v>
      </c>
      <c r="E1808" s="50" t="s">
        <v>2492</v>
      </c>
      <c r="F1808" s="50" t="s">
        <v>2401</v>
      </c>
      <c r="G1808" s="50" t="s">
        <v>6127</v>
      </c>
      <c r="H1808" s="50" t="s">
        <v>6128</v>
      </c>
      <c r="I1808" s="50">
        <f>(DAX__2019_2020__33[[#This Row],[Adj Close]]-DAX__2019_2020__33[[#This Row],[Adj Open]])/DAX__2019_2020__33[[#This Row],[Adj Open]]</f>
        <v>-2.8510335402855795E-2</v>
      </c>
      <c r="J1808" s="50">
        <f>DAX__2019_2020__33[[#This Row],[Adj Close]]-DAX__2019_2020__33[[#This Row],[Adj Open]]</f>
        <v>-5.1255609849678763</v>
      </c>
      <c r="K1808" s="50">
        <v>2925199</v>
      </c>
    </row>
    <row r="1809" spans="1:11" x14ac:dyDescent="0.3">
      <c r="A1809" s="51" t="str">
        <f t="shared" si="32"/>
        <v>ALV.DE</v>
      </c>
      <c r="B1809" s="52" t="s">
        <v>375</v>
      </c>
      <c r="C1809" s="50" t="s">
        <v>5988</v>
      </c>
      <c r="D1809" s="50">
        <f>DAX__2019_2020__33[[#This Row],[Open]]*(DAX__2019_2020__33[[#This Row],[Adj Close]]/DAX__2019_2020__33[[#This Row],[Close]])</f>
        <v>167.33248468281295</v>
      </c>
      <c r="E1809" s="50" t="s">
        <v>6510</v>
      </c>
      <c r="F1809" s="50" t="s">
        <v>6511</v>
      </c>
      <c r="G1809" s="50" t="s">
        <v>2390</v>
      </c>
      <c r="H1809" s="50" t="s">
        <v>6512</v>
      </c>
      <c r="I1809" s="50">
        <f>(DAX__2019_2020__33[[#This Row],[Adj Close]]-DAX__2019_2020__33[[#This Row],[Adj Open]])/DAX__2019_2020__33[[#This Row],[Adj Open]]</f>
        <v>-5.513589812293624E-3</v>
      </c>
      <c r="J1809" s="50">
        <f>DAX__2019_2020__33[[#This Row],[Adj Close]]-DAX__2019_2020__33[[#This Row],[Adj Open]]</f>
        <v>-0.92260268281293634</v>
      </c>
      <c r="K1809" s="50">
        <v>5347670</v>
      </c>
    </row>
    <row r="1810" spans="1:11" x14ac:dyDescent="0.3">
      <c r="A1810" s="51" t="str">
        <f t="shared" si="32"/>
        <v>ALV.DE</v>
      </c>
      <c r="B1810" s="52" t="s">
        <v>376</v>
      </c>
      <c r="C1810" s="50" t="s">
        <v>6513</v>
      </c>
      <c r="D1810" s="50">
        <f>DAX__2019_2020__33[[#This Row],[Open]]*(DAX__2019_2020__33[[#This Row],[Adj Close]]/DAX__2019_2020__33[[#This Row],[Close]])</f>
        <v>169.5535506089908</v>
      </c>
      <c r="E1810" s="50" t="s">
        <v>6287</v>
      </c>
      <c r="F1810" s="50" t="s">
        <v>5925</v>
      </c>
      <c r="G1810" s="50" t="s">
        <v>6514</v>
      </c>
      <c r="H1810" s="50" t="s">
        <v>6515</v>
      </c>
      <c r="I1810" s="50">
        <f>(DAX__2019_2020__33[[#This Row],[Adj Close]]-DAX__2019_2020__33[[#This Row],[Adj Open]])/DAX__2019_2020__33[[#This Row],[Adj Open]]</f>
        <v>-2.327687975165009E-2</v>
      </c>
      <c r="J1810" s="50">
        <f>DAX__2019_2020__33[[#This Row],[Adj Close]]-DAX__2019_2020__33[[#This Row],[Adj Open]]</f>
        <v>-3.9466776089907967</v>
      </c>
      <c r="K1810" s="50">
        <v>3311519</v>
      </c>
    </row>
    <row r="1811" spans="1:11" x14ac:dyDescent="0.3">
      <c r="A1811" s="51" t="str">
        <f t="shared" si="32"/>
        <v>ALV.DE</v>
      </c>
      <c r="B1811" s="52" t="s">
        <v>377</v>
      </c>
      <c r="C1811" s="50" t="s">
        <v>6516</v>
      </c>
      <c r="D1811" s="50">
        <f>DAX__2019_2020__33[[#This Row],[Open]]*(DAX__2019_2020__33[[#This Row],[Adj Close]]/DAX__2019_2020__33[[#This Row],[Close]])</f>
        <v>169.75858191033319</v>
      </c>
      <c r="E1811" s="50" t="s">
        <v>6272</v>
      </c>
      <c r="F1811" s="50" t="s">
        <v>6517</v>
      </c>
      <c r="G1811" s="50" t="s">
        <v>6031</v>
      </c>
      <c r="H1811" s="50" t="s">
        <v>6518</v>
      </c>
      <c r="I1811" s="50">
        <f>(DAX__2019_2020__33[[#This Row],[Adj Close]]-DAX__2019_2020__33[[#This Row],[Adj Open]])/DAX__2019_2020__33[[#This Row],[Adj Open]]</f>
        <v>-1.0768916008610453E-2</v>
      </c>
      <c r="J1811" s="50">
        <f>DAX__2019_2020__33[[#This Row],[Adj Close]]-DAX__2019_2020__33[[#This Row],[Adj Open]]</f>
        <v>-1.8281159103331959</v>
      </c>
      <c r="K1811" s="50">
        <v>3195668</v>
      </c>
    </row>
    <row r="1812" spans="1:11" x14ac:dyDescent="0.3">
      <c r="A1812" s="51" t="str">
        <f t="shared" si="32"/>
        <v>ALV.DE</v>
      </c>
      <c r="B1812" s="52" t="s">
        <v>378</v>
      </c>
      <c r="C1812" s="50" t="s">
        <v>6519</v>
      </c>
      <c r="D1812" s="50">
        <f>DAX__2019_2020__33[[#This Row],[Open]]*(DAX__2019_2020__33[[#This Row],[Adj Close]]/DAX__2019_2020__33[[#This Row],[Close]])</f>
        <v>168.81888267546006</v>
      </c>
      <c r="E1812" s="50" t="s">
        <v>3481</v>
      </c>
      <c r="F1812" s="50" t="s">
        <v>5957</v>
      </c>
      <c r="G1812" s="50" t="s">
        <v>6520</v>
      </c>
      <c r="H1812" s="50" t="s">
        <v>6521</v>
      </c>
      <c r="I1812" s="50">
        <f>(DAX__2019_2020__33[[#This Row],[Adj Close]]-DAX__2019_2020__33[[#This Row],[Adj Open]])/DAX__2019_2020__33[[#This Row],[Adj Open]]</f>
        <v>4.9590680335763341E-3</v>
      </c>
      <c r="J1812" s="50">
        <f>DAX__2019_2020__33[[#This Row],[Adj Close]]-DAX__2019_2020__33[[#This Row],[Adj Open]]</f>
        <v>0.83718432453994751</v>
      </c>
      <c r="K1812" s="50">
        <v>2107711</v>
      </c>
    </row>
    <row r="1813" spans="1:11" x14ac:dyDescent="0.3">
      <c r="A1813" s="51" t="str">
        <f t="shared" si="32"/>
        <v>ALV.DE</v>
      </c>
      <c r="B1813" s="52" t="s">
        <v>379</v>
      </c>
      <c r="C1813" s="50" t="s">
        <v>2408</v>
      </c>
      <c r="D1813" s="50">
        <f>DAX__2019_2020__33[[#This Row],[Open]]*(DAX__2019_2020__33[[#This Row],[Adj Close]]/DAX__2019_2020__33[[#This Row],[Close]])</f>
        <v>171.27916495897438</v>
      </c>
      <c r="E1813" s="50" t="s">
        <v>3349</v>
      </c>
      <c r="F1813" s="50" t="s">
        <v>6522</v>
      </c>
      <c r="G1813" s="50" t="s">
        <v>2329</v>
      </c>
      <c r="H1813" s="50" t="s">
        <v>6523</v>
      </c>
      <c r="I1813" s="50">
        <f>(DAX__2019_2020__33[[#This Row],[Adj Close]]-DAX__2019_2020__33[[#This Row],[Adj Open]])/DAX__2019_2020__33[[#This Row],[Adj Open]]</f>
        <v>-2.7431421446384104E-2</v>
      </c>
      <c r="J1813" s="50">
        <f>DAX__2019_2020__33[[#This Row],[Adj Close]]-DAX__2019_2020__33[[#This Row],[Adj Open]]</f>
        <v>-4.6984309589743702</v>
      </c>
      <c r="K1813" s="50">
        <v>2210553</v>
      </c>
    </row>
    <row r="1814" spans="1:11" x14ac:dyDescent="0.3">
      <c r="A1814" s="51" t="str">
        <f t="shared" si="32"/>
        <v>ALV.DE</v>
      </c>
      <c r="B1814" s="52" t="s">
        <v>380</v>
      </c>
      <c r="C1814" s="50" t="s">
        <v>6524</v>
      </c>
      <c r="D1814" s="50">
        <f>DAX__2019_2020__33[[#This Row],[Open]]*(DAX__2019_2020__33[[#This Row],[Adj Close]]/DAX__2019_2020__33[[#This Row],[Close]])</f>
        <v>162.73655735531679</v>
      </c>
      <c r="E1814" s="50" t="s">
        <v>6525</v>
      </c>
      <c r="F1814" s="50" t="s">
        <v>6526</v>
      </c>
      <c r="G1814" s="50" t="s">
        <v>6527</v>
      </c>
      <c r="H1814" s="50" t="s">
        <v>6528</v>
      </c>
      <c r="I1814" s="50">
        <f>(DAX__2019_2020__33[[#This Row],[Adj Close]]-DAX__2019_2020__33[[#This Row],[Adj Open]])/DAX__2019_2020__33[[#This Row],[Adj Open]]</f>
        <v>-8.3989816272965791E-3</v>
      </c>
      <c r="J1814" s="50">
        <f>DAX__2019_2020__33[[#This Row],[Adj Close]]-DAX__2019_2020__33[[#This Row],[Adj Open]]</f>
        <v>-1.3668213553168016</v>
      </c>
      <c r="K1814" s="50">
        <v>3008117</v>
      </c>
    </row>
    <row r="1815" spans="1:11" x14ac:dyDescent="0.3">
      <c r="A1815" s="51" t="str">
        <f t="shared" si="32"/>
        <v>ALV.DE</v>
      </c>
      <c r="B1815" s="52" t="s">
        <v>381</v>
      </c>
      <c r="C1815" s="50" t="s">
        <v>6529</v>
      </c>
      <c r="D1815" s="50">
        <f>DAX__2019_2020__33[[#This Row],[Open]]*(DAX__2019_2020__33[[#This Row],[Adj Close]]/DAX__2019_2020__33[[#This Row],[Close]])</f>
        <v>153.51054933082261</v>
      </c>
      <c r="E1815" s="50" t="s">
        <v>6530</v>
      </c>
      <c r="F1815" s="50" t="s">
        <v>6531</v>
      </c>
      <c r="G1815" s="50" t="s">
        <v>6532</v>
      </c>
      <c r="H1815" s="50" t="s">
        <v>6533</v>
      </c>
      <c r="I1815" s="50">
        <f>(DAX__2019_2020__33[[#This Row],[Adj Close]]-DAX__2019_2020__33[[#This Row],[Adj Open]])/DAX__2019_2020__33[[#This Row],[Adj Open]]</f>
        <v>-4.4518642924629495E-2</v>
      </c>
      <c r="J1815" s="50">
        <f>DAX__2019_2020__33[[#This Row],[Adj Close]]-DAX__2019_2020__33[[#This Row],[Adj Open]]</f>
        <v>-6.8340813308226132</v>
      </c>
      <c r="K1815" s="50">
        <v>5356717</v>
      </c>
    </row>
    <row r="1816" spans="1:11" x14ac:dyDescent="0.3">
      <c r="A1816" s="51" t="str">
        <f t="shared" si="32"/>
        <v>ALV.DE</v>
      </c>
      <c r="B1816" s="52" t="s">
        <v>382</v>
      </c>
      <c r="C1816" s="50" t="s">
        <v>6534</v>
      </c>
      <c r="D1816" s="50">
        <f>DAX__2019_2020__33[[#This Row],[Open]]*(DAX__2019_2020__33[[#This Row],[Adj Close]]/DAX__2019_2020__33[[#This Row],[Close]])</f>
        <v>149.44427481485141</v>
      </c>
      <c r="E1816" s="50" t="s">
        <v>6535</v>
      </c>
      <c r="F1816" s="50" t="s">
        <v>6536</v>
      </c>
      <c r="G1816" s="50" t="s">
        <v>6537</v>
      </c>
      <c r="H1816" s="50" t="s">
        <v>6538</v>
      </c>
      <c r="I1816" s="50">
        <f>(DAX__2019_2020__33[[#This Row],[Adj Close]]-DAX__2019_2020__33[[#This Row],[Adj Open]])/DAX__2019_2020__33[[#This Row],[Adj Open]]</f>
        <v>-9.3746369112307909E-3</v>
      </c>
      <c r="J1816" s="50">
        <f>DAX__2019_2020__33[[#This Row],[Adj Close]]-DAX__2019_2020__33[[#This Row],[Adj Open]]</f>
        <v>-1.400985814851424</v>
      </c>
      <c r="K1816" s="50">
        <v>4561228</v>
      </c>
    </row>
    <row r="1817" spans="1:11" x14ac:dyDescent="0.3">
      <c r="A1817" s="51" t="str">
        <f t="shared" si="32"/>
        <v>ALV.DE</v>
      </c>
      <c r="B1817" s="52" t="s">
        <v>383</v>
      </c>
      <c r="C1817" s="50" t="s">
        <v>6539</v>
      </c>
      <c r="D1817" s="50">
        <f>DAX__2019_2020__33[[#This Row],[Open]]*(DAX__2019_2020__33[[#This Row],[Adj Close]]/DAX__2019_2020__33[[#This Row],[Close]])</f>
        <v>150.36687240543796</v>
      </c>
      <c r="E1817" s="50" t="s">
        <v>6540</v>
      </c>
      <c r="F1817" s="50" t="s">
        <v>6541</v>
      </c>
      <c r="G1817" s="50" t="s">
        <v>6542</v>
      </c>
      <c r="H1817" s="50" t="s">
        <v>6543</v>
      </c>
      <c r="I1817" s="50">
        <f>(DAX__2019_2020__33[[#This Row],[Adj Close]]-DAX__2019_2020__33[[#This Row],[Adj Open]])/DAX__2019_2020__33[[#This Row],[Adj Open]]</f>
        <v>-1.7043517394761485E-2</v>
      </c>
      <c r="J1817" s="50">
        <f>DAX__2019_2020__33[[#This Row],[Adj Close]]-DAX__2019_2020__33[[#This Row],[Adj Open]]</f>
        <v>-2.5627804054379624</v>
      </c>
      <c r="K1817" s="50">
        <v>3358666</v>
      </c>
    </row>
    <row r="1818" spans="1:11" x14ac:dyDescent="0.3">
      <c r="A1818" s="51" t="str">
        <f t="shared" si="32"/>
        <v>ALV.DE</v>
      </c>
      <c r="B1818" s="52" t="s">
        <v>384</v>
      </c>
      <c r="C1818" s="50" t="s">
        <v>6544</v>
      </c>
      <c r="D1818" s="50">
        <f>DAX__2019_2020__33[[#This Row],[Open]]*(DAX__2019_2020__33[[#This Row],[Adj Close]]/DAX__2019_2020__33[[#This Row],[Close]])</f>
        <v>140.09866126962456</v>
      </c>
      <c r="E1818" s="50" t="s">
        <v>6545</v>
      </c>
      <c r="F1818" s="50" t="s">
        <v>6546</v>
      </c>
      <c r="G1818" s="50" t="s">
        <v>6547</v>
      </c>
      <c r="H1818" s="50" t="s">
        <v>6548</v>
      </c>
      <c r="I1818" s="50">
        <f>(DAX__2019_2020__33[[#This Row],[Adj Close]]-DAX__2019_2020__33[[#This Row],[Adj Open]])/DAX__2019_2020__33[[#This Row],[Adj Open]]</f>
        <v>-0.10670731707317066</v>
      </c>
      <c r="J1818" s="50">
        <f>DAX__2019_2020__33[[#This Row],[Adj Close]]-DAX__2019_2020__33[[#This Row],[Adj Open]]</f>
        <v>-14.949552269624562</v>
      </c>
      <c r="K1818" s="50">
        <v>6416267</v>
      </c>
    </row>
    <row r="1819" spans="1:11" x14ac:dyDescent="0.3">
      <c r="A1819" s="51" t="str">
        <f t="shared" si="32"/>
        <v>ALV.DE</v>
      </c>
      <c r="B1819" s="52" t="s">
        <v>385</v>
      </c>
      <c r="C1819" s="50" t="s">
        <v>6549</v>
      </c>
      <c r="D1819" s="50">
        <f>DAX__2019_2020__33[[#This Row],[Open]]*(DAX__2019_2020__33[[#This Row],[Adj Close]]/DAX__2019_2020__33[[#This Row],[Close]])</f>
        <v>129.84753190644614</v>
      </c>
      <c r="E1819" s="50" t="s">
        <v>6550</v>
      </c>
      <c r="F1819" s="50" t="s">
        <v>6551</v>
      </c>
      <c r="G1819" s="50" t="s">
        <v>6552</v>
      </c>
      <c r="H1819" s="50" t="s">
        <v>6553</v>
      </c>
      <c r="I1819" s="50">
        <f>(DAX__2019_2020__33[[#This Row],[Adj Close]]-DAX__2019_2020__33[[#This Row],[Adj Open]])/DAX__2019_2020__33[[#This Row],[Adj Open]]</f>
        <v>-3.3421065789473764E-2</v>
      </c>
      <c r="J1819" s="50">
        <f>DAX__2019_2020__33[[#This Row],[Adj Close]]-DAX__2019_2020__33[[#This Row],[Adj Open]]</f>
        <v>-4.3396429064461302</v>
      </c>
      <c r="K1819" s="50">
        <v>4971425</v>
      </c>
    </row>
    <row r="1820" spans="1:11" x14ac:dyDescent="0.3">
      <c r="A1820" s="51" t="str">
        <f t="shared" si="32"/>
        <v>ALV.DE</v>
      </c>
      <c r="B1820" s="52" t="s">
        <v>386</v>
      </c>
      <c r="C1820" s="50" t="s">
        <v>6554</v>
      </c>
      <c r="D1820" s="50">
        <f>DAX__2019_2020__33[[#This Row],[Open]]*(DAX__2019_2020__33[[#This Row],[Adj Close]]/DAX__2019_2020__33[[#This Row],[Close]])</f>
        <v>119.01553496540549</v>
      </c>
      <c r="E1820" s="50" t="s">
        <v>6555</v>
      </c>
      <c r="F1820" s="50" t="s">
        <v>4486</v>
      </c>
      <c r="G1820" s="50" t="s">
        <v>6556</v>
      </c>
      <c r="H1820" s="50" t="s">
        <v>6557</v>
      </c>
      <c r="I1820" s="50">
        <f>(DAX__2019_2020__33[[#This Row],[Adj Close]]-DAX__2019_2020__33[[#This Row],[Adj Open]])/DAX__2019_2020__33[[#This Row],[Adj Open]]</f>
        <v>-4.9526332567583126E-2</v>
      </c>
      <c r="J1820" s="50">
        <f>DAX__2019_2020__33[[#This Row],[Adj Close]]-DAX__2019_2020__33[[#This Row],[Adj Open]]</f>
        <v>-5.8944029654054901</v>
      </c>
      <c r="K1820" s="50">
        <v>5702464</v>
      </c>
    </row>
    <row r="1821" spans="1:11" x14ac:dyDescent="0.3">
      <c r="A1821" s="51" t="str">
        <f t="shared" si="32"/>
        <v>ALV.DE</v>
      </c>
      <c r="B1821" s="52" t="s">
        <v>387</v>
      </c>
      <c r="C1821" s="50" t="s">
        <v>6558</v>
      </c>
      <c r="D1821" s="50">
        <f>DAX__2019_2020__33[[#This Row],[Open]]*(DAX__2019_2020__33[[#This Row],[Adj Close]]/DAX__2019_2020__33[[#This Row],[Close]])</f>
        <v>118.38337011743911</v>
      </c>
      <c r="E1821" s="50" t="s">
        <v>6559</v>
      </c>
      <c r="F1821" s="50" t="s">
        <v>4473</v>
      </c>
      <c r="G1821" s="50" t="s">
        <v>6560</v>
      </c>
      <c r="H1821" s="50" t="s">
        <v>6561</v>
      </c>
      <c r="I1821" s="50">
        <f>(DAX__2019_2020__33[[#This Row],[Adj Close]]-DAX__2019_2020__33[[#This Row],[Adj Open]])/DAX__2019_2020__33[[#This Row],[Adj Open]]</f>
        <v>-6.2491007901702991E-2</v>
      </c>
      <c r="J1821" s="50">
        <f>DAX__2019_2020__33[[#This Row],[Adj Close]]-DAX__2019_2020__33[[#This Row],[Adj Open]]</f>
        <v>-7.3978961174391173</v>
      </c>
      <c r="K1821" s="50">
        <v>3760697</v>
      </c>
    </row>
    <row r="1822" spans="1:11" x14ac:dyDescent="0.3">
      <c r="A1822" s="51" t="str">
        <f t="shared" si="32"/>
        <v>ALV.DE</v>
      </c>
      <c r="B1822" s="52" t="s">
        <v>388</v>
      </c>
      <c r="C1822" s="50" t="s">
        <v>4716</v>
      </c>
      <c r="D1822" s="50">
        <f>DAX__2019_2020__33[[#This Row],[Open]]*(DAX__2019_2020__33[[#This Row],[Adj Close]]/DAX__2019_2020__33[[#This Row],[Close]])</f>
        <v>106.78251260504203</v>
      </c>
      <c r="E1822" s="50" t="s">
        <v>4632</v>
      </c>
      <c r="F1822" s="50" t="s">
        <v>6562</v>
      </c>
      <c r="G1822" s="50" t="s">
        <v>4152</v>
      </c>
      <c r="H1822" s="50" t="s">
        <v>6563</v>
      </c>
      <c r="I1822" s="50">
        <f>(DAX__2019_2020__33[[#This Row],[Adj Close]]-DAX__2019_2020__33[[#This Row],[Adj Open]])/DAX__2019_2020__33[[#This Row],[Adj Open]]</f>
        <v>-4.8000000000000077E-2</v>
      </c>
      <c r="J1822" s="50">
        <f>DAX__2019_2020__33[[#This Row],[Adj Close]]-DAX__2019_2020__33[[#This Row],[Adj Open]]</f>
        <v>-5.1255606050420255</v>
      </c>
      <c r="K1822" s="50">
        <v>3811950</v>
      </c>
    </row>
    <row r="1823" spans="1:11" x14ac:dyDescent="0.3">
      <c r="A1823" s="51" t="str">
        <f t="shared" si="32"/>
        <v>ALV.DE</v>
      </c>
      <c r="B1823" s="52" t="s">
        <v>389</v>
      </c>
      <c r="C1823" s="50" t="s">
        <v>6564</v>
      </c>
      <c r="D1823" s="50">
        <f>DAX__2019_2020__33[[#This Row],[Open]]*(DAX__2019_2020__33[[#This Row],[Adj Close]]/DAX__2019_2020__33[[#This Row],[Close]])</f>
        <v>101.86198384466529</v>
      </c>
      <c r="E1823" s="50" t="s">
        <v>6565</v>
      </c>
      <c r="F1823" s="50" t="s">
        <v>4276</v>
      </c>
      <c r="G1823" s="50" t="s">
        <v>4301</v>
      </c>
      <c r="H1823" s="50" t="s">
        <v>6566</v>
      </c>
      <c r="I1823" s="50">
        <f>(DAX__2019_2020__33[[#This Row],[Adj Close]]-DAX__2019_2020__33[[#This Row],[Adj Open]])/DAX__2019_2020__33[[#This Row],[Adj Open]]</f>
        <v>2.398524025470038E-2</v>
      </c>
      <c r="J1823" s="50">
        <f>DAX__2019_2020__33[[#This Row],[Adj Close]]-DAX__2019_2020__33[[#This Row],[Adj Open]]</f>
        <v>2.4431841553347056</v>
      </c>
      <c r="K1823" s="50">
        <v>3487230</v>
      </c>
    </row>
    <row r="1824" spans="1:11" x14ac:dyDescent="0.3">
      <c r="A1824" s="51" t="str">
        <f t="shared" si="32"/>
        <v>ALV.DE</v>
      </c>
      <c r="B1824" s="52" t="s">
        <v>390</v>
      </c>
      <c r="C1824" s="50" t="s">
        <v>6567</v>
      </c>
      <c r="D1824" s="50">
        <f>DAX__2019_2020__33[[#This Row],[Open]]*(DAX__2019_2020__33[[#This Row],[Adj Close]]/DAX__2019_2020__33[[#This Row],[Close]])</f>
        <v>111.61762988157858</v>
      </c>
      <c r="E1824" s="50" t="s">
        <v>6568</v>
      </c>
      <c r="F1824" s="50" t="s">
        <v>6569</v>
      </c>
      <c r="G1824" s="50" t="s">
        <v>6570</v>
      </c>
      <c r="H1824" s="50" t="s">
        <v>6571</v>
      </c>
      <c r="I1824" s="50">
        <f>(DAX__2019_2020__33[[#This Row],[Adj Close]]-DAX__2019_2020__33[[#This Row],[Adj Open]])/DAX__2019_2020__33[[#This Row],[Adj Open]]</f>
        <v>3.1226089660918842E-2</v>
      </c>
      <c r="J1824" s="50">
        <f>DAX__2019_2020__33[[#This Row],[Adj Close]]-DAX__2019_2020__33[[#This Row],[Adj Open]]</f>
        <v>3.4853821184214269</v>
      </c>
      <c r="K1824" s="50">
        <v>6522618</v>
      </c>
    </row>
    <row r="1825" spans="1:11" x14ac:dyDescent="0.3">
      <c r="A1825" s="51" t="str">
        <f t="shared" si="32"/>
        <v>ALV.DE</v>
      </c>
      <c r="B1825" s="52" t="s">
        <v>391</v>
      </c>
      <c r="C1825" s="50" t="s">
        <v>6572</v>
      </c>
      <c r="D1825" s="50">
        <f>DAX__2019_2020__33[[#This Row],[Open]]*(DAX__2019_2020__33[[#This Row],[Adj Close]]/DAX__2019_2020__33[[#This Row],[Close]])</f>
        <v>110.06287486416184</v>
      </c>
      <c r="E1825" s="50" t="s">
        <v>6573</v>
      </c>
      <c r="F1825" s="50" t="s">
        <v>4447</v>
      </c>
      <c r="G1825" s="50" t="s">
        <v>6574</v>
      </c>
      <c r="H1825" s="50" t="s">
        <v>6575</v>
      </c>
      <c r="I1825" s="50">
        <f>(DAX__2019_2020__33[[#This Row],[Adj Close]]-DAX__2019_2020__33[[#This Row],[Adj Open]])/DAX__2019_2020__33[[#This Row],[Adj Open]]</f>
        <v>2.2508608274095069E-2</v>
      </c>
      <c r="J1825" s="50">
        <f>DAX__2019_2020__33[[#This Row],[Adj Close]]-DAX__2019_2020__33[[#This Row],[Adj Open]]</f>
        <v>2.4773621358381632</v>
      </c>
      <c r="K1825" s="50">
        <v>4078514</v>
      </c>
    </row>
    <row r="1826" spans="1:11" x14ac:dyDescent="0.3">
      <c r="A1826" s="51" t="str">
        <f t="shared" si="32"/>
        <v>ALV.DE</v>
      </c>
      <c r="B1826" s="52" t="s">
        <v>392</v>
      </c>
      <c r="C1826" s="50" t="s">
        <v>6576</v>
      </c>
      <c r="D1826" s="50">
        <f>DAX__2019_2020__33[[#This Row],[Open]]*(DAX__2019_2020__33[[#This Row],[Adj Close]]/DAX__2019_2020__33[[#This Row],[Close]])</f>
        <v>121.13409297093584</v>
      </c>
      <c r="E1826" s="50" t="s">
        <v>6577</v>
      </c>
      <c r="F1826" s="50" t="s">
        <v>6578</v>
      </c>
      <c r="G1826" s="50" t="s">
        <v>6577</v>
      </c>
      <c r="H1826" s="50" t="s">
        <v>6579</v>
      </c>
      <c r="I1826" s="50">
        <f>(DAX__2019_2020__33[[#This Row],[Adj Close]]-DAX__2019_2020__33[[#This Row],[Adj Open]])/DAX__2019_2020__33[[#This Row],[Adj Open]]</f>
        <v>7.5881486405892332E-2</v>
      </c>
      <c r="J1826" s="50">
        <f>DAX__2019_2020__33[[#This Row],[Adj Close]]-DAX__2019_2020__33[[#This Row],[Adj Open]]</f>
        <v>9.1918350290641655</v>
      </c>
      <c r="K1826" s="50">
        <v>4074319</v>
      </c>
    </row>
    <row r="1827" spans="1:11" x14ac:dyDescent="0.3">
      <c r="A1827" s="51" t="str">
        <f t="shared" si="32"/>
        <v>ALV.DE</v>
      </c>
      <c r="B1827" s="52" t="s">
        <v>393</v>
      </c>
      <c r="C1827" s="50" t="s">
        <v>6580</v>
      </c>
      <c r="D1827" s="50">
        <f>DAX__2019_2020__33[[#This Row],[Open]]*(DAX__2019_2020__33[[#This Row],[Adj Close]]/DAX__2019_2020__33[[#This Row],[Close]])</f>
        <v>136.51078153337534</v>
      </c>
      <c r="E1827" s="50" t="s">
        <v>6581</v>
      </c>
      <c r="F1827" s="50" t="s">
        <v>6582</v>
      </c>
      <c r="G1827" s="50" t="s">
        <v>6583</v>
      </c>
      <c r="H1827" s="50" t="s">
        <v>6584</v>
      </c>
      <c r="I1827" s="50">
        <f>(DAX__2019_2020__33[[#This Row],[Adj Close]]-DAX__2019_2020__33[[#This Row],[Adj Open]])/DAX__2019_2020__33[[#This Row],[Adj Open]]</f>
        <v>-1.7772189904151848E-2</v>
      </c>
      <c r="J1827" s="50">
        <f>DAX__2019_2020__33[[#This Row],[Adj Close]]-DAX__2019_2020__33[[#This Row],[Adj Open]]</f>
        <v>-2.4260955333753316</v>
      </c>
      <c r="K1827" s="50">
        <v>3528154</v>
      </c>
    </row>
    <row r="1828" spans="1:11" x14ac:dyDescent="0.3">
      <c r="A1828" s="51" t="str">
        <f t="shared" si="32"/>
        <v>ALV.DE</v>
      </c>
      <c r="B1828" s="52" t="s">
        <v>394</v>
      </c>
      <c r="C1828" s="50" t="s">
        <v>6549</v>
      </c>
      <c r="D1828" s="50">
        <f>DAX__2019_2020__33[[#This Row],[Open]]*(DAX__2019_2020__33[[#This Row],[Adj Close]]/DAX__2019_2020__33[[#This Row],[Close]])</f>
        <v>129.84753772516609</v>
      </c>
      <c r="E1828" s="50" t="s">
        <v>6585</v>
      </c>
      <c r="F1828" s="50" t="s">
        <v>6586</v>
      </c>
      <c r="G1828" s="50" t="s">
        <v>6587</v>
      </c>
      <c r="H1828" s="50" t="s">
        <v>6588</v>
      </c>
      <c r="I1828" s="50">
        <f>(DAX__2019_2020__33[[#This Row],[Adj Close]]-DAX__2019_2020__33[[#This Row],[Adj Open]])/DAX__2019_2020__33[[#This Row],[Adj Open]]</f>
        <v>3.9210572368420973E-2</v>
      </c>
      <c r="J1828" s="50">
        <f>DAX__2019_2020__33[[#This Row],[Adj Close]]-DAX__2019_2020__33[[#This Row],[Adj Open]]</f>
        <v>5.0913962748338975</v>
      </c>
      <c r="K1828" s="50">
        <v>2644423</v>
      </c>
    </row>
    <row r="1829" spans="1:11" x14ac:dyDescent="0.3">
      <c r="A1829" s="51" t="str">
        <f t="shared" si="32"/>
        <v>ALV.DE</v>
      </c>
      <c r="B1829" s="52" t="s">
        <v>395</v>
      </c>
      <c r="C1829" s="50" t="s">
        <v>6589</v>
      </c>
      <c r="D1829" s="50">
        <f>DAX__2019_2020__33[[#This Row],[Open]]*(DAX__2019_2020__33[[#This Row],[Adj Close]]/DAX__2019_2020__33[[#This Row],[Close]])</f>
        <v>130.36011467750018</v>
      </c>
      <c r="E1829" s="50" t="s">
        <v>6590</v>
      </c>
      <c r="F1829" s="50" t="s">
        <v>6591</v>
      </c>
      <c r="G1829" s="50" t="s">
        <v>6592</v>
      </c>
      <c r="H1829" s="50" t="s">
        <v>6593</v>
      </c>
      <c r="I1829" s="50">
        <f>(DAX__2019_2020__33[[#This Row],[Adj Close]]-DAX__2019_2020__33[[#This Row],[Adj Open]])/DAX__2019_2020__33[[#This Row],[Adj Open]]</f>
        <v>7.9947637747797649E-3</v>
      </c>
      <c r="J1829" s="50">
        <f>DAX__2019_2020__33[[#This Row],[Adj Close]]-DAX__2019_2020__33[[#This Row],[Adj Open]]</f>
        <v>1.0421983224998144</v>
      </c>
      <c r="K1829" s="50">
        <v>2642276</v>
      </c>
    </row>
    <row r="1830" spans="1:11" x14ac:dyDescent="0.3">
      <c r="A1830" s="51" t="str">
        <f t="shared" si="32"/>
        <v>ALV.DE</v>
      </c>
      <c r="B1830" s="52" t="s">
        <v>396</v>
      </c>
      <c r="C1830" s="50" t="s">
        <v>6594</v>
      </c>
      <c r="D1830" s="50">
        <f>DAX__2019_2020__33[[#This Row],[Open]]*(DAX__2019_2020__33[[#This Row],[Adj Close]]/DAX__2019_2020__33[[#This Row],[Close]])</f>
        <v>130.78722516644567</v>
      </c>
      <c r="E1830" s="50" t="s">
        <v>6595</v>
      </c>
      <c r="F1830" s="50" t="s">
        <v>6596</v>
      </c>
      <c r="G1830" s="50" t="s">
        <v>6597</v>
      </c>
      <c r="H1830" s="50" t="s">
        <v>6598</v>
      </c>
      <c r="I1830" s="50">
        <f>(DAX__2019_2020__33[[#This Row],[Adj Close]]-DAX__2019_2020__33[[#This Row],[Adj Open]])/DAX__2019_2020__33[[#This Row],[Adj Open]]</f>
        <v>-1.6983016969966587E-3</v>
      </c>
      <c r="J1830" s="50">
        <f>DAX__2019_2020__33[[#This Row],[Adj Close]]-DAX__2019_2020__33[[#This Row],[Adj Open]]</f>
        <v>-0.22211616644565879</v>
      </c>
      <c r="K1830" s="50">
        <v>2820516</v>
      </c>
    </row>
    <row r="1831" spans="1:11" x14ac:dyDescent="0.3">
      <c r="A1831" s="51" t="str">
        <f t="shared" si="32"/>
        <v>ALV.DE</v>
      </c>
      <c r="B1831" s="52" t="s">
        <v>397</v>
      </c>
      <c r="C1831" s="50" t="s">
        <v>6599</v>
      </c>
      <c r="D1831" s="50">
        <f>DAX__2019_2020__33[[#This Row],[Open]]*(DAX__2019_2020__33[[#This Row],[Adj Close]]/DAX__2019_2020__33[[#This Row],[Close]])</f>
        <v>132.32488262734333</v>
      </c>
      <c r="E1831" s="50" t="s">
        <v>6600</v>
      </c>
      <c r="F1831" s="50" t="s">
        <v>6601</v>
      </c>
      <c r="G1831" s="50" t="s">
        <v>6602</v>
      </c>
      <c r="H1831" s="50" t="s">
        <v>6603</v>
      </c>
      <c r="I1831" s="50">
        <f>(DAX__2019_2020__33[[#This Row],[Adj Close]]-DAX__2019_2020__33[[#This Row],[Adj Open]])/DAX__2019_2020__33[[#This Row],[Adj Open]]</f>
        <v>1.2782511792737802E-2</v>
      </c>
      <c r="J1831" s="50">
        <f>DAX__2019_2020__33[[#This Row],[Adj Close]]-DAX__2019_2020__33[[#This Row],[Adj Open]]</f>
        <v>1.6914443726566617</v>
      </c>
      <c r="K1831" s="50">
        <v>3131523</v>
      </c>
    </row>
    <row r="1832" spans="1:11" x14ac:dyDescent="0.3">
      <c r="A1832" s="51" t="str">
        <f t="shared" si="32"/>
        <v>ALV.DE</v>
      </c>
      <c r="B1832" s="52" t="s">
        <v>398</v>
      </c>
      <c r="C1832" s="50" t="s">
        <v>6604</v>
      </c>
      <c r="D1832" s="50">
        <f>DAX__2019_2020__33[[#This Row],[Open]]*(DAX__2019_2020__33[[#This Row],[Adj Close]]/DAX__2019_2020__33[[#This Row],[Close]])</f>
        <v>129.01037756902187</v>
      </c>
      <c r="E1832" s="50" t="s">
        <v>6605</v>
      </c>
      <c r="F1832" s="50" t="s">
        <v>6606</v>
      </c>
      <c r="G1832" s="50" t="s">
        <v>6607</v>
      </c>
      <c r="H1832" s="50" t="s">
        <v>6608</v>
      </c>
      <c r="I1832" s="50">
        <f>(DAX__2019_2020__33[[#This Row],[Adj Close]]-DAX__2019_2020__33[[#This Row],[Adj Open]])/DAX__2019_2020__33[[#This Row],[Adj Open]]</f>
        <v>1.7348661969310935E-2</v>
      </c>
      <c r="J1832" s="50">
        <f>DAX__2019_2020__33[[#This Row],[Adj Close]]-DAX__2019_2020__33[[#This Row],[Adj Open]]</f>
        <v>2.2381574309781342</v>
      </c>
      <c r="K1832" s="50">
        <v>2724012</v>
      </c>
    </row>
    <row r="1833" spans="1:11" x14ac:dyDescent="0.3">
      <c r="A1833" s="51" t="str">
        <f t="shared" si="32"/>
        <v>ALV.DE</v>
      </c>
      <c r="B1833" s="52" t="s">
        <v>399</v>
      </c>
      <c r="C1833" s="50" t="s">
        <v>6609</v>
      </c>
      <c r="D1833" s="50">
        <f>DAX__2019_2020__33[[#This Row],[Open]]*(DAX__2019_2020__33[[#This Row],[Adj Close]]/DAX__2019_2020__33[[#This Row],[Close]])</f>
        <v>132.30781395257188</v>
      </c>
      <c r="E1833" s="50" t="s">
        <v>6610</v>
      </c>
      <c r="F1833" s="50" t="s">
        <v>6611</v>
      </c>
      <c r="G1833" s="50" t="s">
        <v>6612</v>
      </c>
      <c r="H1833" s="50" t="s">
        <v>6613</v>
      </c>
      <c r="I1833" s="50">
        <f>(DAX__2019_2020__33[[#This Row],[Adj Close]]-DAX__2019_2020__33[[#This Row],[Adj Open]])/DAX__2019_2020__33[[#This Row],[Adj Open]]</f>
        <v>-2.2081597944163492E-2</v>
      </c>
      <c r="J1833" s="50">
        <f>DAX__2019_2020__33[[#This Row],[Adj Close]]-DAX__2019_2020__33[[#This Row],[Adj Open]]</f>
        <v>-2.921567952571877</v>
      </c>
      <c r="K1833" s="50">
        <v>2658528</v>
      </c>
    </row>
    <row r="1834" spans="1:11" x14ac:dyDescent="0.3">
      <c r="A1834" s="51" t="str">
        <f t="shared" si="32"/>
        <v>ALV.DE</v>
      </c>
      <c r="B1834" s="52" t="s">
        <v>400</v>
      </c>
      <c r="C1834" s="50" t="s">
        <v>6614</v>
      </c>
      <c r="D1834" s="50">
        <f>DAX__2019_2020__33[[#This Row],[Open]]*(DAX__2019_2020__33[[#This Row],[Adj Close]]/DAX__2019_2020__33[[#This Row],[Close]])</f>
        <v>127.81438877262705</v>
      </c>
      <c r="E1834" s="50" t="s">
        <v>6615</v>
      </c>
      <c r="F1834" s="50" t="s">
        <v>6616</v>
      </c>
      <c r="G1834" s="50" t="s">
        <v>6617</v>
      </c>
      <c r="H1834" s="50" t="s">
        <v>6618</v>
      </c>
      <c r="I1834" s="50">
        <f>(DAX__2019_2020__33[[#This Row],[Adj Close]]-DAX__2019_2020__33[[#This Row],[Adj Open]])/DAX__2019_2020__33[[#This Row],[Adj Open]]</f>
        <v>-2.0049993986431189E-3</v>
      </c>
      <c r="J1834" s="50">
        <f>DAX__2019_2020__33[[#This Row],[Adj Close]]-DAX__2019_2020__33[[#This Row],[Adj Open]]</f>
        <v>-0.25626777262705502</v>
      </c>
      <c r="K1834" s="50">
        <v>2543360</v>
      </c>
    </row>
    <row r="1835" spans="1:11" x14ac:dyDescent="0.3">
      <c r="A1835" s="51" t="str">
        <f t="shared" si="32"/>
        <v>ALV.DE</v>
      </c>
      <c r="B1835" s="52" t="s">
        <v>401</v>
      </c>
      <c r="C1835" s="50" t="s">
        <v>6619</v>
      </c>
      <c r="D1835" s="50">
        <f>DAX__2019_2020__33[[#This Row],[Open]]*(DAX__2019_2020__33[[#This Row],[Adj Close]]/DAX__2019_2020__33[[#This Row],[Close]])</f>
        <v>133.28167378530492</v>
      </c>
      <c r="E1835" s="50" t="s">
        <v>6620</v>
      </c>
      <c r="F1835" s="50" t="s">
        <v>6621</v>
      </c>
      <c r="G1835" s="50" t="s">
        <v>6620</v>
      </c>
      <c r="H1835" s="50" t="s">
        <v>6622</v>
      </c>
      <c r="I1835" s="50">
        <f>(DAX__2019_2020__33[[#This Row],[Adj Close]]-DAX__2019_2020__33[[#This Row],[Adj Open]])/DAX__2019_2020__33[[#This Row],[Adj Open]]</f>
        <v>1.4998057556773312E-2</v>
      </c>
      <c r="J1835" s="50">
        <f>DAX__2019_2020__33[[#This Row],[Adj Close]]-DAX__2019_2020__33[[#This Row],[Adj Open]]</f>
        <v>1.9989662146950877</v>
      </c>
      <c r="K1835" s="50">
        <v>2455667</v>
      </c>
    </row>
    <row r="1836" spans="1:11" x14ac:dyDescent="0.3">
      <c r="A1836" s="51" t="str">
        <f t="shared" si="32"/>
        <v>ALV.DE</v>
      </c>
      <c r="B1836" s="52" t="s">
        <v>402</v>
      </c>
      <c r="C1836" s="50" t="s">
        <v>6623</v>
      </c>
      <c r="D1836" s="50">
        <f>DAX__2019_2020__33[[#This Row],[Open]]*(DAX__2019_2020__33[[#This Row],[Adj Close]]/DAX__2019_2020__33[[#This Row],[Close]])</f>
        <v>140.95292886714785</v>
      </c>
      <c r="E1836" s="50" t="s">
        <v>6624</v>
      </c>
      <c r="F1836" s="50" t="s">
        <v>6625</v>
      </c>
      <c r="G1836" s="50" t="s">
        <v>6626</v>
      </c>
      <c r="H1836" s="50" t="s">
        <v>6627</v>
      </c>
      <c r="I1836" s="50">
        <f>(DAX__2019_2020__33[[#This Row],[Adj Close]]-DAX__2019_2020__33[[#This Row],[Adj Open]])/DAX__2019_2020__33[[#This Row],[Adj Open]]</f>
        <v>-1.4303036363636312E-2</v>
      </c>
      <c r="J1836" s="50">
        <f>DAX__2019_2020__33[[#This Row],[Adj Close]]-DAX__2019_2020__33[[#This Row],[Adj Open]]</f>
        <v>-2.016054867147858</v>
      </c>
      <c r="K1836" s="50">
        <v>2730972</v>
      </c>
    </row>
    <row r="1837" spans="1:11" x14ac:dyDescent="0.3">
      <c r="A1837" s="51" t="str">
        <f t="shared" ref="A1837:A1900" si="33">"ALV.DE"</f>
        <v>ALV.DE</v>
      </c>
      <c r="B1837" s="52" t="s">
        <v>403</v>
      </c>
      <c r="C1837" s="50" t="s">
        <v>6628</v>
      </c>
      <c r="D1837" s="50">
        <f>DAX__2019_2020__33[[#This Row],[Open]]*(DAX__2019_2020__33[[#This Row],[Adj Close]]/DAX__2019_2020__33[[#This Row],[Close]])</f>
        <v>137.84342213649205</v>
      </c>
      <c r="E1837" s="50" t="s">
        <v>6629</v>
      </c>
      <c r="F1837" s="50" t="s">
        <v>6630</v>
      </c>
      <c r="G1837" s="50" t="s">
        <v>6631</v>
      </c>
      <c r="H1837" s="50" t="s">
        <v>6632</v>
      </c>
      <c r="I1837" s="50">
        <f>(DAX__2019_2020__33[[#This Row],[Adj Close]]-DAX__2019_2020__33[[#This Row],[Adj Open]])/DAX__2019_2020__33[[#This Row],[Adj Open]]</f>
        <v>-2.3550136195154077E-3</v>
      </c>
      <c r="J1837" s="50">
        <f>DAX__2019_2020__33[[#This Row],[Adj Close]]-DAX__2019_2020__33[[#This Row],[Adj Open]]</f>
        <v>-0.32462313649205043</v>
      </c>
      <c r="K1837" s="50">
        <v>1928841</v>
      </c>
    </row>
    <row r="1838" spans="1:11" x14ac:dyDescent="0.3">
      <c r="A1838" s="51" t="str">
        <f t="shared" si="33"/>
        <v>ALV.DE</v>
      </c>
      <c r="B1838" s="52" t="s">
        <v>404</v>
      </c>
      <c r="C1838" s="50" t="s">
        <v>6544</v>
      </c>
      <c r="D1838" s="50">
        <f>DAX__2019_2020__33[[#This Row],[Open]]*(DAX__2019_2020__33[[#This Row],[Adj Close]]/DAX__2019_2020__33[[#This Row],[Close]])</f>
        <v>140.09864987570811</v>
      </c>
      <c r="E1838" s="50" t="s">
        <v>6633</v>
      </c>
      <c r="F1838" s="50" t="s">
        <v>6634</v>
      </c>
      <c r="G1838" s="50" t="s">
        <v>6635</v>
      </c>
      <c r="H1838" s="50" t="s">
        <v>6636</v>
      </c>
      <c r="I1838" s="50">
        <f>(DAX__2019_2020__33[[#This Row],[Adj Close]]-DAX__2019_2020__33[[#This Row],[Adj Open]])/DAX__2019_2020__33[[#This Row],[Adj Open]]</f>
        <v>5.3658841463413874E-3</v>
      </c>
      <c r="J1838" s="50">
        <f>DAX__2019_2020__33[[#This Row],[Adj Close]]-DAX__2019_2020__33[[#This Row],[Adj Open]]</f>
        <v>0.75175312429189489</v>
      </c>
      <c r="K1838" s="50">
        <v>2554929</v>
      </c>
    </row>
    <row r="1839" spans="1:11" x14ac:dyDescent="0.3">
      <c r="A1839" s="51" t="str">
        <f t="shared" si="33"/>
        <v>ALV.DE</v>
      </c>
      <c r="B1839" s="52" t="s">
        <v>405</v>
      </c>
      <c r="C1839" s="50" t="s">
        <v>6637</v>
      </c>
      <c r="D1839" s="50">
        <f>DAX__2019_2020__33[[#This Row],[Open]]*(DAX__2019_2020__33[[#This Row],[Adj Close]]/DAX__2019_2020__33[[#This Row],[Close]])</f>
        <v>144.13076371169768</v>
      </c>
      <c r="E1839" s="50" t="s">
        <v>6638</v>
      </c>
      <c r="F1839" s="50" t="s">
        <v>6639</v>
      </c>
      <c r="G1839" s="50" t="s">
        <v>6640</v>
      </c>
      <c r="H1839" s="50" t="s">
        <v>6641</v>
      </c>
      <c r="I1839" s="50">
        <f>(DAX__2019_2020__33[[#This Row],[Adj Close]]-DAX__2019_2020__33[[#This Row],[Adj Open]])/DAX__2019_2020__33[[#This Row],[Adj Open]]</f>
        <v>-6.0455428755004457E-3</v>
      </c>
      <c r="J1839" s="50">
        <f>DAX__2019_2020__33[[#This Row],[Adj Close]]-DAX__2019_2020__33[[#This Row],[Adj Open]]</f>
        <v>-0.87134871169769212</v>
      </c>
      <c r="K1839" s="50">
        <v>1841919</v>
      </c>
    </row>
    <row r="1840" spans="1:11" x14ac:dyDescent="0.3">
      <c r="A1840" s="51" t="str">
        <f t="shared" si="33"/>
        <v>ALV.DE</v>
      </c>
      <c r="B1840" s="52" t="s">
        <v>406</v>
      </c>
      <c r="C1840" s="50" t="s">
        <v>6642</v>
      </c>
      <c r="D1840" s="50">
        <f>DAX__2019_2020__33[[#This Row],[Open]]*(DAX__2019_2020__33[[#This Row],[Adj Close]]/DAX__2019_2020__33[[#This Row],[Close]])</f>
        <v>143.85739927294318</v>
      </c>
      <c r="E1840" s="50" t="s">
        <v>6643</v>
      </c>
      <c r="F1840" s="50" t="s">
        <v>6644</v>
      </c>
      <c r="G1840" s="50" t="s">
        <v>6628</v>
      </c>
      <c r="H1840" s="50" t="s">
        <v>6645</v>
      </c>
      <c r="I1840" s="50">
        <f>(DAX__2019_2020__33[[#This Row],[Adj Close]]-DAX__2019_2020__33[[#This Row],[Adj Open]])/DAX__2019_2020__33[[#This Row],[Adj Open]]</f>
        <v>-4.1805185575006454E-2</v>
      </c>
      <c r="J1840" s="50">
        <f>DAX__2019_2020__33[[#This Row],[Adj Close]]-DAX__2019_2020__33[[#This Row],[Adj Open]]</f>
        <v>-6.013985272943188</v>
      </c>
      <c r="K1840" s="50">
        <v>2714119</v>
      </c>
    </row>
    <row r="1841" spans="1:11" x14ac:dyDescent="0.3">
      <c r="A1841" s="51" t="str">
        <f t="shared" si="33"/>
        <v>ALV.DE</v>
      </c>
      <c r="B1841" s="52" t="s">
        <v>407</v>
      </c>
      <c r="C1841" s="50" t="s">
        <v>6646</v>
      </c>
      <c r="D1841" s="50">
        <f>DAX__2019_2020__33[[#This Row],[Open]]*(DAX__2019_2020__33[[#This Row],[Adj Close]]/DAX__2019_2020__33[[#This Row],[Close]])</f>
        <v>139.34692230274939</v>
      </c>
      <c r="E1841" s="50" t="s">
        <v>6647</v>
      </c>
      <c r="F1841" s="50" t="s">
        <v>6648</v>
      </c>
      <c r="G1841" s="50" t="s">
        <v>6649</v>
      </c>
      <c r="H1841" s="50" t="s">
        <v>6650</v>
      </c>
      <c r="I1841" s="50">
        <f>(DAX__2019_2020__33[[#This Row],[Adj Close]]-DAX__2019_2020__33[[#This Row],[Adj Open]])/DAX__2019_2020__33[[#This Row],[Adj Open]]</f>
        <v>-2.6483522145767477E-2</v>
      </c>
      <c r="J1841" s="50">
        <f>DAX__2019_2020__33[[#This Row],[Adj Close]]-DAX__2019_2020__33[[#This Row],[Adj Open]]</f>
        <v>-3.6903973027494033</v>
      </c>
      <c r="K1841" s="50">
        <v>2618525</v>
      </c>
    </row>
    <row r="1842" spans="1:11" x14ac:dyDescent="0.3">
      <c r="A1842" s="51" t="str">
        <f t="shared" si="33"/>
        <v>ALV.DE</v>
      </c>
      <c r="B1842" s="52" t="s">
        <v>408</v>
      </c>
      <c r="C1842" s="50" t="s">
        <v>6651</v>
      </c>
      <c r="D1842" s="50">
        <f>DAX__2019_2020__33[[#This Row],[Open]]*(DAX__2019_2020__33[[#This Row],[Adj Close]]/DAX__2019_2020__33[[#This Row],[Close]])</f>
        <v>140.0645117186076</v>
      </c>
      <c r="E1842" s="50" t="s">
        <v>6652</v>
      </c>
      <c r="F1842" s="50" t="s">
        <v>6653</v>
      </c>
      <c r="G1842" s="50" t="s">
        <v>6654</v>
      </c>
      <c r="H1842" s="50" t="s">
        <v>6655</v>
      </c>
      <c r="I1842" s="50">
        <f>(DAX__2019_2020__33[[#This Row],[Adj Close]]-DAX__2019_2020__33[[#This Row],[Adj Open]])/DAX__2019_2020__33[[#This Row],[Adj Open]]</f>
        <v>-3.6602218490997121E-4</v>
      </c>
      <c r="J1842" s="50">
        <f>DAX__2019_2020__33[[#This Row],[Adj Close]]-DAX__2019_2020__33[[#This Row],[Adj Open]]</f>
        <v>-5.126671860759302E-2</v>
      </c>
      <c r="K1842" s="50">
        <v>2634445</v>
      </c>
    </row>
    <row r="1843" spans="1:11" x14ac:dyDescent="0.3">
      <c r="A1843" s="51" t="str">
        <f t="shared" si="33"/>
        <v>ALV.DE</v>
      </c>
      <c r="B1843" s="52" t="s">
        <v>409</v>
      </c>
      <c r="C1843" s="50" t="s">
        <v>6656</v>
      </c>
      <c r="D1843" s="50">
        <f>DAX__2019_2020__33[[#This Row],[Open]]*(DAX__2019_2020__33[[#This Row],[Adj Close]]/DAX__2019_2020__33[[#This Row],[Close]])</f>
        <v>141.20920692027377</v>
      </c>
      <c r="E1843" s="50" t="s">
        <v>6657</v>
      </c>
      <c r="F1843" s="50" t="s">
        <v>6658</v>
      </c>
      <c r="G1843" s="50" t="s">
        <v>6659</v>
      </c>
      <c r="H1843" s="50" t="s">
        <v>6660</v>
      </c>
      <c r="I1843" s="50">
        <f>(DAX__2019_2020__33[[#This Row],[Adj Close]]-DAX__2019_2020__33[[#This Row],[Adj Open]])/DAX__2019_2020__33[[#This Row],[Adj Open]]</f>
        <v>3.0248033328831156E-3</v>
      </c>
      <c r="J1843" s="50">
        <f>DAX__2019_2020__33[[#This Row],[Adj Close]]-DAX__2019_2020__33[[#This Row],[Adj Open]]</f>
        <v>0.42713007972622563</v>
      </c>
      <c r="K1843" s="50">
        <v>2043227</v>
      </c>
    </row>
    <row r="1844" spans="1:11" x14ac:dyDescent="0.3">
      <c r="A1844" s="51" t="str">
        <f t="shared" si="33"/>
        <v>ALV.DE</v>
      </c>
      <c r="B1844" s="52" t="s">
        <v>410</v>
      </c>
      <c r="C1844" s="50" t="s">
        <v>6544</v>
      </c>
      <c r="D1844" s="50">
        <f>DAX__2019_2020__33[[#This Row],[Open]]*(DAX__2019_2020__33[[#This Row],[Adj Close]]/DAX__2019_2020__33[[#This Row],[Close]])</f>
        <v>140.09867501366381</v>
      </c>
      <c r="E1844" s="50" t="s">
        <v>6545</v>
      </c>
      <c r="F1844" s="50" t="s">
        <v>6661</v>
      </c>
      <c r="G1844" s="50" t="s">
        <v>6662</v>
      </c>
      <c r="H1844" s="50" t="s">
        <v>6663</v>
      </c>
      <c r="I1844" s="50">
        <f>(DAX__2019_2020__33[[#This Row],[Adj Close]]-DAX__2019_2020__33[[#This Row],[Adj Open]])/DAX__2019_2020__33[[#This Row],[Adj Open]]</f>
        <v>-1.6463396341463394E-2</v>
      </c>
      <c r="J1844" s="50">
        <f>DAX__2019_2020__33[[#This Row],[Adj Close]]-DAX__2019_2020__33[[#This Row],[Adj Open]]</f>
        <v>-2.3065000136638218</v>
      </c>
      <c r="K1844" s="50">
        <v>2573255</v>
      </c>
    </row>
    <row r="1845" spans="1:11" x14ac:dyDescent="0.3">
      <c r="A1845" s="51" t="str">
        <f t="shared" si="33"/>
        <v>ALV.DE</v>
      </c>
      <c r="B1845" s="52" t="s">
        <v>411</v>
      </c>
      <c r="C1845" s="50" t="s">
        <v>6664</v>
      </c>
      <c r="D1845" s="50">
        <f>DAX__2019_2020__33[[#This Row],[Open]]*(DAX__2019_2020__33[[#This Row],[Adj Close]]/DAX__2019_2020__33[[#This Row],[Close]])</f>
        <v>139.24440945913832</v>
      </c>
      <c r="E1845" s="50" t="s">
        <v>6665</v>
      </c>
      <c r="F1845" s="50" t="s">
        <v>6666</v>
      </c>
      <c r="G1845" s="50" t="s">
        <v>6667</v>
      </c>
      <c r="H1845" s="50" t="s">
        <v>6668</v>
      </c>
      <c r="I1845" s="50">
        <f>(DAX__2019_2020__33[[#This Row],[Adj Close]]-DAX__2019_2020__33[[#This Row],[Adj Open]])/DAX__2019_2020__33[[#This Row],[Adj Open]]</f>
        <v>-1.1901852760736199E-2</v>
      </c>
      <c r="J1845" s="50">
        <f>DAX__2019_2020__33[[#This Row],[Adj Close]]-DAX__2019_2020__33[[#This Row],[Adj Open]]</f>
        <v>-1.6572664591383273</v>
      </c>
      <c r="K1845" s="50">
        <v>2208329</v>
      </c>
    </row>
    <row r="1846" spans="1:11" x14ac:dyDescent="0.3">
      <c r="A1846" s="51" t="str">
        <f t="shared" si="33"/>
        <v>ALV.DE</v>
      </c>
      <c r="B1846" s="52" t="s">
        <v>412</v>
      </c>
      <c r="C1846" s="50" t="s">
        <v>6669</v>
      </c>
      <c r="D1846" s="50">
        <f>DAX__2019_2020__33[[#This Row],[Open]]*(DAX__2019_2020__33[[#This Row],[Adj Close]]/DAX__2019_2020__33[[#This Row],[Close]])</f>
        <v>137.963002608983</v>
      </c>
      <c r="E1846" s="50" t="s">
        <v>6670</v>
      </c>
      <c r="F1846" s="50" t="s">
        <v>6671</v>
      </c>
      <c r="G1846" s="50" t="s">
        <v>6600</v>
      </c>
      <c r="H1846" s="50" t="s">
        <v>6672</v>
      </c>
      <c r="I1846" s="50">
        <f>(DAX__2019_2020__33[[#This Row],[Adj Close]]-DAX__2019_2020__33[[#This Row],[Adj Open]])/DAX__2019_2020__33[[#This Row],[Adj Open]]</f>
        <v>-1.3622272445820508E-2</v>
      </c>
      <c r="J1846" s="50">
        <f>DAX__2019_2020__33[[#This Row],[Adj Close]]-DAX__2019_2020__33[[#This Row],[Adj Open]]</f>
        <v>-1.8793696089830121</v>
      </c>
      <c r="K1846" s="50">
        <v>2162281</v>
      </c>
    </row>
    <row r="1847" spans="1:11" x14ac:dyDescent="0.3">
      <c r="A1847" s="51" t="str">
        <f t="shared" si="33"/>
        <v>ALV.DE</v>
      </c>
      <c r="B1847" s="52" t="s">
        <v>413</v>
      </c>
      <c r="C1847" s="50" t="s">
        <v>6673</v>
      </c>
      <c r="D1847" s="50">
        <f>DAX__2019_2020__33[[#This Row],[Open]]*(DAX__2019_2020__33[[#This Row],[Adj Close]]/DAX__2019_2020__33[[#This Row],[Close]])</f>
        <v>134.11884184382515</v>
      </c>
      <c r="E1847" s="50" t="s">
        <v>6674</v>
      </c>
      <c r="F1847" s="50" t="s">
        <v>6675</v>
      </c>
      <c r="G1847" s="50" t="s">
        <v>6676</v>
      </c>
      <c r="H1847" s="50" t="s">
        <v>6677</v>
      </c>
      <c r="I1847" s="50">
        <f>(DAX__2019_2020__33[[#This Row],[Adj Close]]-DAX__2019_2020__33[[#This Row],[Adj Open]])/DAX__2019_2020__33[[#This Row],[Adj Open]]</f>
        <v>-7.8981210191081917E-3</v>
      </c>
      <c r="J1847" s="50">
        <f>DAX__2019_2020__33[[#This Row],[Adj Close]]-DAX__2019_2020__33[[#This Row],[Adj Open]]</f>
        <v>-1.0592868438251628</v>
      </c>
      <c r="K1847" s="50">
        <v>2655787</v>
      </c>
    </row>
    <row r="1848" spans="1:11" x14ac:dyDescent="0.3">
      <c r="A1848" s="51" t="str">
        <f t="shared" si="33"/>
        <v>ALV.DE</v>
      </c>
      <c r="B1848" s="52" t="s">
        <v>414</v>
      </c>
      <c r="C1848" s="50" t="s">
        <v>6678</v>
      </c>
      <c r="D1848" s="50">
        <f>DAX__2019_2020__33[[#This Row],[Open]]*(DAX__2019_2020__33[[#This Row],[Adj Close]]/DAX__2019_2020__33[[#This Row],[Close]])</f>
        <v>136.47658971054739</v>
      </c>
      <c r="E1848" s="50" t="s">
        <v>6679</v>
      </c>
      <c r="F1848" s="50" t="s">
        <v>6680</v>
      </c>
      <c r="G1848" s="50" t="s">
        <v>6681</v>
      </c>
      <c r="H1848" s="50" t="s">
        <v>6682</v>
      </c>
      <c r="I1848" s="50">
        <f>(DAX__2019_2020__33[[#This Row],[Adj Close]]-DAX__2019_2020__33[[#This Row],[Adj Open]])/DAX__2019_2020__33[[#This Row],[Adj Open]]</f>
        <v>3.3801202860577789E-3</v>
      </c>
      <c r="J1848" s="50">
        <f>DAX__2019_2020__33[[#This Row],[Adj Close]]-DAX__2019_2020__33[[#This Row],[Adj Open]]</f>
        <v>0.46130728945260557</v>
      </c>
      <c r="K1848" s="50">
        <v>1936743</v>
      </c>
    </row>
    <row r="1849" spans="1:11" x14ac:dyDescent="0.3">
      <c r="A1849" s="51" t="str">
        <f t="shared" si="33"/>
        <v>ALV.DE</v>
      </c>
      <c r="B1849" s="52" t="s">
        <v>415</v>
      </c>
      <c r="C1849" s="50" t="s">
        <v>6580</v>
      </c>
      <c r="D1849" s="50">
        <f>DAX__2019_2020__33[[#This Row],[Open]]*(DAX__2019_2020__33[[#This Row],[Adj Close]]/DAX__2019_2020__33[[#This Row],[Close]])</f>
        <v>136.51077977876699</v>
      </c>
      <c r="E1849" s="50" t="s">
        <v>6683</v>
      </c>
      <c r="F1849" s="50" t="s">
        <v>6684</v>
      </c>
      <c r="G1849" s="50" t="s">
        <v>6685</v>
      </c>
      <c r="H1849" s="50" t="s">
        <v>6686</v>
      </c>
      <c r="I1849" s="50">
        <f>(DAX__2019_2020__33[[#This Row],[Adj Close]]-DAX__2019_2020__33[[#This Row],[Adj Open]])/DAX__2019_2020__33[[#This Row],[Adj Open]]</f>
        <v>4.9812214333938516E-2</v>
      </c>
      <c r="J1849" s="50">
        <f>DAX__2019_2020__33[[#This Row],[Adj Close]]-DAX__2019_2020__33[[#This Row],[Adj Open]]</f>
        <v>6.799904221233021</v>
      </c>
      <c r="K1849" s="50">
        <v>2487556</v>
      </c>
    </row>
    <row r="1850" spans="1:11" x14ac:dyDescent="0.3">
      <c r="A1850" s="51" t="str">
        <f t="shared" si="33"/>
        <v>ALV.DE</v>
      </c>
      <c r="B1850" s="52" t="s">
        <v>416</v>
      </c>
      <c r="C1850" s="50" t="s">
        <v>6687</v>
      </c>
      <c r="D1850" s="50">
        <f>DAX__2019_2020__33[[#This Row],[Open]]*(DAX__2019_2020__33[[#This Row],[Adj Close]]/DAX__2019_2020__33[[#This Row],[Close]])</f>
        <v>143.58405047967219</v>
      </c>
      <c r="E1850" s="50" t="s">
        <v>5795</v>
      </c>
      <c r="F1850" s="50" t="s">
        <v>6688</v>
      </c>
      <c r="G1850" s="50" t="s">
        <v>6689</v>
      </c>
      <c r="H1850" s="50" t="s">
        <v>6690</v>
      </c>
      <c r="I1850" s="50">
        <f>(DAX__2019_2020__33[[#This Row],[Adj Close]]-DAX__2019_2020__33[[#This Row],[Adj Open]])/DAX__2019_2020__33[[#This Row],[Adj Open]]</f>
        <v>3.6173262301603143E-2</v>
      </c>
      <c r="J1850" s="50">
        <f>DAX__2019_2020__33[[#This Row],[Adj Close]]-DAX__2019_2020__33[[#This Row],[Adj Open]]</f>
        <v>5.1939035203278081</v>
      </c>
      <c r="K1850" s="50">
        <v>1991299</v>
      </c>
    </row>
    <row r="1851" spans="1:11" x14ac:dyDescent="0.3">
      <c r="A1851" s="51" t="str">
        <f t="shared" si="33"/>
        <v>ALV.DE</v>
      </c>
      <c r="B1851" s="52" t="s">
        <v>417</v>
      </c>
      <c r="C1851" s="50" t="s">
        <v>6691</v>
      </c>
      <c r="D1851" s="50">
        <f>DAX__2019_2020__33[[#This Row],[Open]]*(DAX__2019_2020__33[[#This Row],[Adj Close]]/DAX__2019_2020__33[[#This Row],[Close]])</f>
        <v>150.52061770958423</v>
      </c>
      <c r="E1851" s="50" t="s">
        <v>6692</v>
      </c>
      <c r="F1851" s="50" t="s">
        <v>6693</v>
      </c>
      <c r="G1851" s="50" t="s">
        <v>6693</v>
      </c>
      <c r="H1851" s="50" t="s">
        <v>6694</v>
      </c>
      <c r="I1851" s="50">
        <f>(DAX__2019_2020__33[[#This Row],[Adj Close]]-DAX__2019_2020__33[[#This Row],[Adj Open]])/DAX__2019_2020__33[[#This Row],[Adj Open]]</f>
        <v>-4.1543655644897572E-2</v>
      </c>
      <c r="J1851" s="50">
        <f>DAX__2019_2020__33[[#This Row],[Adj Close]]-DAX__2019_2020__33[[#This Row],[Adj Open]]</f>
        <v>-6.2531767095842383</v>
      </c>
      <c r="K1851" s="50">
        <v>2934742</v>
      </c>
    </row>
    <row r="1852" spans="1:11" x14ac:dyDescent="0.3">
      <c r="A1852" s="51" t="str">
        <f t="shared" si="33"/>
        <v>ALV.DE</v>
      </c>
      <c r="B1852" s="52" t="s">
        <v>418</v>
      </c>
      <c r="C1852" s="50" t="s">
        <v>6623</v>
      </c>
      <c r="D1852" s="50">
        <f>DAX__2019_2020__33[[#This Row],[Open]]*(DAX__2019_2020__33[[#This Row],[Adj Close]]/DAX__2019_2020__33[[#This Row],[Close]])</f>
        <v>140.9529148732156</v>
      </c>
      <c r="E1852" s="50" t="s">
        <v>6695</v>
      </c>
      <c r="F1852" s="50" t="s">
        <v>6696</v>
      </c>
      <c r="G1852" s="50" t="s">
        <v>6697</v>
      </c>
      <c r="H1852" s="50" t="s">
        <v>6698</v>
      </c>
      <c r="I1852" s="50">
        <f>(DAX__2019_2020__33[[#This Row],[Adj Close]]-DAX__2019_2020__33[[#This Row],[Adj Open]])/DAX__2019_2020__33[[#This Row],[Adj Open]]</f>
        <v>-1.3575787878787797E-2</v>
      </c>
      <c r="J1852" s="50">
        <f>DAX__2019_2020__33[[#This Row],[Adj Close]]-DAX__2019_2020__33[[#This Row],[Adj Open]]</f>
        <v>-1.9135468732156085</v>
      </c>
      <c r="K1852" s="50">
        <v>2866082</v>
      </c>
    </row>
    <row r="1853" spans="1:11" x14ac:dyDescent="0.3">
      <c r="A1853" s="51" t="str">
        <f t="shared" si="33"/>
        <v>ALV.DE</v>
      </c>
      <c r="B1853" s="52" t="s">
        <v>419</v>
      </c>
      <c r="C1853" s="50" t="s">
        <v>6699</v>
      </c>
      <c r="D1853" s="50">
        <f>DAX__2019_2020__33[[#This Row],[Open]]*(DAX__2019_2020__33[[#This Row],[Adj Close]]/DAX__2019_2020__33[[#This Row],[Close]])</f>
        <v>141.29461056435991</v>
      </c>
      <c r="E1853" s="50" t="s">
        <v>6700</v>
      </c>
      <c r="F1853" s="50" t="s">
        <v>6701</v>
      </c>
      <c r="G1853" s="50" t="s">
        <v>6702</v>
      </c>
      <c r="H1853" s="50" t="s">
        <v>6703</v>
      </c>
      <c r="I1853" s="50">
        <f>(DAX__2019_2020__33[[#This Row],[Adj Close]]-DAX__2019_2020__33[[#This Row],[Adj Open]])/DAX__2019_2020__33[[#This Row],[Adj Open]]</f>
        <v>-1.2333694522383143E-2</v>
      </c>
      <c r="J1853" s="50">
        <f>DAX__2019_2020__33[[#This Row],[Adj Close]]-DAX__2019_2020__33[[#This Row],[Adj Open]]</f>
        <v>-1.7426845643599052</v>
      </c>
      <c r="K1853" s="50">
        <v>2796207</v>
      </c>
    </row>
    <row r="1854" spans="1:11" x14ac:dyDescent="0.3">
      <c r="A1854" s="51" t="str">
        <f t="shared" si="33"/>
        <v>ALV.DE</v>
      </c>
      <c r="B1854" s="52" t="s">
        <v>420</v>
      </c>
      <c r="C1854" s="50" t="s">
        <v>6704</v>
      </c>
      <c r="D1854" s="50">
        <f>DAX__2019_2020__33[[#This Row],[Open]]*(DAX__2019_2020__33[[#This Row],[Adj Close]]/DAX__2019_2020__33[[#This Row],[Close]])</f>
        <v>140.78207252167113</v>
      </c>
      <c r="E1854" s="50" t="s">
        <v>6705</v>
      </c>
      <c r="F1854" s="50" t="s">
        <v>6706</v>
      </c>
      <c r="G1854" s="50" t="s">
        <v>6706</v>
      </c>
      <c r="H1854" s="50" t="s">
        <v>6707</v>
      </c>
      <c r="I1854" s="50">
        <f>(DAX__2019_2020__33[[#This Row],[Adj Close]]-DAX__2019_2020__33[[#This Row],[Adj Open]])/DAX__2019_2020__33[[#This Row],[Adj Open]]</f>
        <v>-2.05097387043131E-2</v>
      </c>
      <c r="J1854" s="50">
        <f>DAX__2019_2020__33[[#This Row],[Adj Close]]-DAX__2019_2020__33[[#This Row],[Adj Open]]</f>
        <v>-2.887403521671132</v>
      </c>
      <c r="K1854" s="50">
        <v>2674952</v>
      </c>
    </row>
    <row r="1855" spans="1:11" x14ac:dyDescent="0.3">
      <c r="A1855" s="51" t="str">
        <f t="shared" si="33"/>
        <v>ALV.DE</v>
      </c>
      <c r="B1855" s="52" t="s">
        <v>421</v>
      </c>
      <c r="C1855" s="50" t="s">
        <v>6708</v>
      </c>
      <c r="D1855" s="50">
        <f>DAX__2019_2020__33[[#This Row],[Open]]*(DAX__2019_2020__33[[#This Row],[Adj Close]]/DAX__2019_2020__33[[#This Row],[Close]])</f>
        <v>140.31068537988412</v>
      </c>
      <c r="E1855" s="50" t="s">
        <v>6709</v>
      </c>
      <c r="F1855" s="50" t="s">
        <v>6710</v>
      </c>
      <c r="G1855" s="50" t="s">
        <v>6673</v>
      </c>
      <c r="H1855" s="50" t="s">
        <v>6711</v>
      </c>
      <c r="I1855" s="50">
        <f>(DAX__2019_2020__33[[#This Row],[Adj Close]]-DAX__2019_2020__33[[#This Row],[Adj Open]])/DAX__2019_2020__33[[#This Row],[Adj Open]]</f>
        <v>1.6312817615557206E-2</v>
      </c>
      <c r="J1855" s="50">
        <f>DAX__2019_2020__33[[#This Row],[Adj Close]]-DAX__2019_2020__33[[#This Row],[Adj Open]]</f>
        <v>2.2888626201158786</v>
      </c>
      <c r="K1855" s="50">
        <v>2644052</v>
      </c>
    </row>
    <row r="1856" spans="1:11" x14ac:dyDescent="0.3">
      <c r="A1856" s="51" t="str">
        <f t="shared" si="33"/>
        <v>ALV.DE</v>
      </c>
      <c r="B1856" s="52" t="s">
        <v>422</v>
      </c>
      <c r="C1856" s="50" t="s">
        <v>6712</v>
      </c>
      <c r="D1856" s="50">
        <f>DAX__2019_2020__33[[#This Row],[Open]]*(DAX__2019_2020__33[[#This Row],[Adj Close]]/DAX__2019_2020__33[[#This Row],[Close]])</f>
        <v>144.43427974041521</v>
      </c>
      <c r="E1856" s="50" t="s">
        <v>6713</v>
      </c>
      <c r="F1856" s="50" t="s">
        <v>6714</v>
      </c>
      <c r="G1856" s="50" t="s">
        <v>6715</v>
      </c>
      <c r="H1856" s="50" t="s">
        <v>6716</v>
      </c>
      <c r="I1856" s="50">
        <f>(DAX__2019_2020__33[[#This Row],[Adj Close]]-DAX__2019_2020__33[[#This Row],[Adj Open]])/DAX__2019_2020__33[[#This Row],[Adj Open]]</f>
        <v>-8.4266819663770618E-3</v>
      </c>
      <c r="J1856" s="50">
        <f>DAX__2019_2020__33[[#This Row],[Adj Close]]-DAX__2019_2020__33[[#This Row],[Adj Open]]</f>
        <v>-1.2171017404152167</v>
      </c>
      <c r="K1856" s="50">
        <v>1521836</v>
      </c>
    </row>
    <row r="1857" spans="1:11" x14ac:dyDescent="0.3">
      <c r="A1857" s="51" t="str">
        <f t="shared" si="33"/>
        <v>ALV.DE</v>
      </c>
      <c r="B1857" s="52" t="s">
        <v>423</v>
      </c>
      <c r="C1857" s="50" t="s">
        <v>6717</v>
      </c>
      <c r="D1857" s="50">
        <f>DAX__2019_2020__33[[#This Row],[Open]]*(DAX__2019_2020__33[[#This Row],[Adj Close]]/DAX__2019_2020__33[[#This Row],[Close]])</f>
        <v>144.41611115076267</v>
      </c>
      <c r="E1857" s="50" t="s">
        <v>6718</v>
      </c>
      <c r="F1857" s="50" t="s">
        <v>6719</v>
      </c>
      <c r="G1857" s="50" t="s">
        <v>6720</v>
      </c>
      <c r="H1857" s="50" t="s">
        <v>6721</v>
      </c>
      <c r="I1857" s="50">
        <f>(DAX__2019_2020__33[[#This Row],[Adj Close]]-DAX__2019_2020__33[[#This Row],[Adj Open]])/DAX__2019_2020__33[[#This Row],[Adj Open]]</f>
        <v>-1.6855301886792455E-2</v>
      </c>
      <c r="J1857" s="50">
        <f>DAX__2019_2020__33[[#This Row],[Adj Close]]-DAX__2019_2020__33[[#This Row],[Adj Open]]</f>
        <v>-2.4341771507626788</v>
      </c>
      <c r="K1857" s="50">
        <v>1601051</v>
      </c>
    </row>
    <row r="1858" spans="1:11" x14ac:dyDescent="0.3">
      <c r="A1858" s="51" t="str">
        <f t="shared" si="33"/>
        <v>ALV.DE</v>
      </c>
      <c r="B1858" s="52" t="s">
        <v>424</v>
      </c>
      <c r="C1858" s="50" t="s">
        <v>6722</v>
      </c>
      <c r="D1858" s="50">
        <f>DAX__2019_2020__33[[#This Row],[Open]]*(DAX__2019_2020__33[[#This Row],[Adj Close]]/DAX__2019_2020__33[[#This Row],[Close]])</f>
        <v>139.60222314624085</v>
      </c>
      <c r="E1858" s="50" t="s">
        <v>6723</v>
      </c>
      <c r="F1858" s="50" t="s">
        <v>6724</v>
      </c>
      <c r="G1858" s="50" t="s">
        <v>6724</v>
      </c>
      <c r="H1858" s="50" t="s">
        <v>6725</v>
      </c>
      <c r="I1858" s="50">
        <f>(DAX__2019_2020__33[[#This Row],[Adj Close]]-DAX__2019_2020__33[[#This Row],[Adj Open]])/DAX__2019_2020__33[[#This Row],[Adj Open]]</f>
        <v>-1.5614795360080582E-2</v>
      </c>
      <c r="J1858" s="50">
        <f>DAX__2019_2020__33[[#This Row],[Adj Close]]-DAX__2019_2020__33[[#This Row],[Adj Open]]</f>
        <v>-2.1798601462408556</v>
      </c>
      <c r="K1858" s="50">
        <v>2760292</v>
      </c>
    </row>
    <row r="1859" spans="1:11" x14ac:dyDescent="0.3">
      <c r="A1859" s="51" t="str">
        <f t="shared" si="33"/>
        <v>ALV.DE</v>
      </c>
      <c r="B1859" s="52" t="s">
        <v>425</v>
      </c>
      <c r="C1859" s="50" t="s">
        <v>6726</v>
      </c>
      <c r="D1859" s="50">
        <f>DAX__2019_2020__33[[#This Row],[Open]]*(DAX__2019_2020__33[[#This Row],[Adj Close]]/DAX__2019_2020__33[[#This Row],[Close]])</f>
        <v>136.24160516211134</v>
      </c>
      <c r="E1859" s="50" t="s">
        <v>6727</v>
      </c>
      <c r="F1859" s="50" t="s">
        <v>6728</v>
      </c>
      <c r="G1859" s="50" t="s">
        <v>6729</v>
      </c>
      <c r="H1859" s="50" t="s">
        <v>6730</v>
      </c>
      <c r="I1859" s="50">
        <f>(DAX__2019_2020__33[[#This Row],[Adj Close]]-DAX__2019_2020__33[[#This Row],[Adj Open]])/DAX__2019_2020__33[[#This Row],[Adj Open]]</f>
        <v>-1.7466633333333172E-2</v>
      </c>
      <c r="J1859" s="50">
        <f>DAX__2019_2020__33[[#This Row],[Adj Close]]-DAX__2019_2020__33[[#This Row],[Adj Open]]</f>
        <v>-2.3796821621113509</v>
      </c>
      <c r="K1859" s="50">
        <v>2414995</v>
      </c>
    </row>
    <row r="1860" spans="1:11" x14ac:dyDescent="0.3">
      <c r="A1860" s="51" t="str">
        <f t="shared" si="33"/>
        <v>ALV.DE</v>
      </c>
      <c r="B1860" s="52" t="s">
        <v>426</v>
      </c>
      <c r="C1860" s="50" t="s">
        <v>6731</v>
      </c>
      <c r="D1860" s="50">
        <f>DAX__2019_2020__33[[#This Row],[Open]]*(DAX__2019_2020__33[[#This Row],[Adj Close]]/DAX__2019_2020__33[[#This Row],[Close]])</f>
        <v>132.4268523648652</v>
      </c>
      <c r="E1860" s="50" t="s">
        <v>6732</v>
      </c>
      <c r="F1860" s="50" t="s">
        <v>6573</v>
      </c>
      <c r="G1860" s="50" t="s">
        <v>6733</v>
      </c>
      <c r="H1860" s="50" t="s">
        <v>6734</v>
      </c>
      <c r="I1860" s="50">
        <f>(DAX__2019_2020__33[[#This Row],[Adj Close]]-DAX__2019_2020__33[[#This Row],[Adj Open]])/DAX__2019_2020__33[[#This Row],[Adj Open]]</f>
        <v>-1.9615918663595647E-2</v>
      </c>
      <c r="J1860" s="50">
        <f>DAX__2019_2020__33[[#This Row],[Adj Close]]-DAX__2019_2020__33[[#This Row],[Adj Open]]</f>
        <v>-2.5976743648651848</v>
      </c>
      <c r="K1860" s="50">
        <v>3006463</v>
      </c>
    </row>
    <row r="1861" spans="1:11" x14ac:dyDescent="0.3">
      <c r="A1861" s="51" t="str">
        <f t="shared" si="33"/>
        <v>ALV.DE</v>
      </c>
      <c r="B1861" s="52" t="s">
        <v>427</v>
      </c>
      <c r="C1861" s="50" t="s">
        <v>6735</v>
      </c>
      <c r="D1861" s="50">
        <f>DAX__2019_2020__33[[#This Row],[Open]]*(DAX__2019_2020__33[[#This Row],[Adj Close]]/DAX__2019_2020__33[[#This Row],[Close]])</f>
        <v>131.59124433412069</v>
      </c>
      <c r="E1861" s="50" t="s">
        <v>6736</v>
      </c>
      <c r="F1861" s="50" t="s">
        <v>6737</v>
      </c>
      <c r="G1861" s="50" t="s">
        <v>6736</v>
      </c>
      <c r="H1861" s="50" t="s">
        <v>6738</v>
      </c>
      <c r="I1861" s="50">
        <f>(DAX__2019_2020__33[[#This Row],[Adj Close]]-DAX__2019_2020__33[[#This Row],[Adj Open]])/DAX__2019_2020__33[[#This Row],[Adj Open]]</f>
        <v>1.3528374740185716E-2</v>
      </c>
      <c r="J1861" s="50">
        <f>DAX__2019_2020__33[[#This Row],[Adj Close]]-DAX__2019_2020__33[[#This Row],[Adj Open]]</f>
        <v>1.7802156658793251</v>
      </c>
      <c r="K1861" s="50">
        <v>2639932</v>
      </c>
    </row>
    <row r="1862" spans="1:11" x14ac:dyDescent="0.3">
      <c r="A1862" s="51" t="str">
        <f t="shared" si="33"/>
        <v>ALV.DE</v>
      </c>
      <c r="B1862" s="52" t="s">
        <v>428</v>
      </c>
      <c r="C1862" s="50" t="s">
        <v>6739</v>
      </c>
      <c r="D1862" s="50">
        <f>DAX__2019_2020__33[[#This Row],[Open]]*(DAX__2019_2020__33[[#This Row],[Adj Close]]/DAX__2019_2020__33[[#This Row],[Close]])</f>
        <v>136.2779321321276</v>
      </c>
      <c r="E1862" s="50" t="s">
        <v>6740</v>
      </c>
      <c r="F1862" s="50" t="s">
        <v>6741</v>
      </c>
      <c r="G1862" s="50" t="s">
        <v>6740</v>
      </c>
      <c r="H1862" s="50" t="s">
        <v>6742</v>
      </c>
      <c r="I1862" s="50">
        <f>(DAX__2019_2020__33[[#This Row],[Adj Close]]-DAX__2019_2020__33[[#This Row],[Adj Open]])/DAX__2019_2020__33[[#This Row],[Adj Open]]</f>
        <v>2.5459931872964088E-2</v>
      </c>
      <c r="J1862" s="50">
        <f>DAX__2019_2020__33[[#This Row],[Adj Close]]-DAX__2019_2020__33[[#This Row],[Adj Open]]</f>
        <v>3.4696268678723925</v>
      </c>
      <c r="K1862" s="50">
        <v>2214312</v>
      </c>
    </row>
    <row r="1863" spans="1:11" x14ac:dyDescent="0.3">
      <c r="A1863" s="51" t="str">
        <f t="shared" si="33"/>
        <v>ALV.DE</v>
      </c>
      <c r="B1863" s="52" t="s">
        <v>429</v>
      </c>
      <c r="C1863" s="50" t="s">
        <v>6743</v>
      </c>
      <c r="D1863" s="50">
        <f>DAX__2019_2020__33[[#This Row],[Open]]*(DAX__2019_2020__33[[#This Row],[Adj Close]]/DAX__2019_2020__33[[#This Row],[Close]])</f>
        <v>142.63587173072816</v>
      </c>
      <c r="E1863" s="50" t="s">
        <v>6744</v>
      </c>
      <c r="F1863" s="50" t="s">
        <v>6745</v>
      </c>
      <c r="G1863" s="50" t="s">
        <v>6746</v>
      </c>
      <c r="H1863" s="50" t="s">
        <v>6747</v>
      </c>
      <c r="I1863" s="50">
        <f>(DAX__2019_2020__33[[#This Row],[Adj Close]]-DAX__2019_2020__33[[#This Row],[Adj Open]])/DAX__2019_2020__33[[#This Row],[Adj Open]]</f>
        <v>2.5476949683773389E-4</v>
      </c>
      <c r="J1863" s="50">
        <f>DAX__2019_2020__33[[#This Row],[Adj Close]]-DAX__2019_2020__33[[#This Row],[Adj Open]]</f>
        <v>3.6339269271849162E-2</v>
      </c>
      <c r="K1863" s="50">
        <v>2797592</v>
      </c>
    </row>
    <row r="1864" spans="1:11" x14ac:dyDescent="0.3">
      <c r="A1864" s="51" t="str">
        <f t="shared" si="33"/>
        <v>ALV.DE</v>
      </c>
      <c r="B1864" s="52" t="s">
        <v>430</v>
      </c>
      <c r="C1864" s="50" t="s">
        <v>6720</v>
      </c>
      <c r="D1864" s="50">
        <f>DAX__2019_2020__33[[#This Row],[Open]]*(DAX__2019_2020__33[[#This Row],[Adj Close]]/DAX__2019_2020__33[[#This Row],[Close]])</f>
        <v>141.98192984243798</v>
      </c>
      <c r="E1864" s="50" t="s">
        <v>6748</v>
      </c>
      <c r="F1864" s="50" t="s">
        <v>6607</v>
      </c>
      <c r="G1864" s="50" t="s">
        <v>6749</v>
      </c>
      <c r="H1864" s="50" t="s">
        <v>6750</v>
      </c>
      <c r="I1864" s="50">
        <f>(DAX__2019_2020__33[[#This Row],[Adj Close]]-DAX__2019_2020__33[[#This Row],[Adj Open]])/DAX__2019_2020__33[[#This Row],[Adj Open]]</f>
        <v>2.8146621052799513E-3</v>
      </c>
      <c r="J1864" s="50">
        <f>DAX__2019_2020__33[[#This Row],[Adj Close]]-DAX__2019_2020__33[[#This Row],[Adj Open]]</f>
        <v>0.39963115756202683</v>
      </c>
      <c r="K1864" s="50">
        <v>1726686</v>
      </c>
    </row>
    <row r="1865" spans="1:11" x14ac:dyDescent="0.3">
      <c r="A1865" s="51" t="str">
        <f t="shared" si="33"/>
        <v>ALV.DE</v>
      </c>
      <c r="B1865" s="52" t="s">
        <v>431</v>
      </c>
      <c r="C1865" s="50" t="s">
        <v>6751</v>
      </c>
      <c r="D1865" s="50">
        <f>DAX__2019_2020__33[[#This Row],[Open]]*(DAX__2019_2020__33[[#This Row],[Adj Close]]/DAX__2019_2020__33[[#This Row],[Close]])</f>
        <v>141.23713989513848</v>
      </c>
      <c r="E1865" s="50" t="s">
        <v>6752</v>
      </c>
      <c r="F1865" s="50" t="s">
        <v>6753</v>
      </c>
      <c r="G1865" s="50" t="s">
        <v>6621</v>
      </c>
      <c r="H1865" s="50" t="s">
        <v>6754</v>
      </c>
      <c r="I1865" s="50">
        <f>(DAX__2019_2020__33[[#This Row],[Adj Close]]-DAX__2019_2020__33[[#This Row],[Adj Open]])/DAX__2019_2020__33[[#This Row],[Adj Open]]</f>
        <v>-3.3440771704180338E-3</v>
      </c>
      <c r="J1865" s="50">
        <f>DAX__2019_2020__33[[#This Row],[Adj Close]]-DAX__2019_2020__33[[#This Row],[Adj Open]]</f>
        <v>-0.47230789513847071</v>
      </c>
      <c r="K1865" s="50">
        <v>1180009</v>
      </c>
    </row>
    <row r="1866" spans="1:11" x14ac:dyDescent="0.3">
      <c r="A1866" s="51" t="str">
        <f t="shared" si="33"/>
        <v>ALV.DE</v>
      </c>
      <c r="B1866" s="52" t="s">
        <v>432</v>
      </c>
      <c r="C1866" s="50" t="s">
        <v>6755</v>
      </c>
      <c r="D1866" s="50">
        <f>DAX__2019_2020__33[[#This Row],[Open]]*(DAX__2019_2020__33[[#This Row],[Adj Close]]/DAX__2019_2020__33[[#This Row],[Close]])</f>
        <v>138.18532399963254</v>
      </c>
      <c r="E1866" s="50" t="s">
        <v>6756</v>
      </c>
      <c r="F1866" s="50" t="s">
        <v>6757</v>
      </c>
      <c r="G1866" s="50" t="s">
        <v>6751</v>
      </c>
      <c r="H1866" s="50" t="s">
        <v>6758</v>
      </c>
      <c r="I1866" s="50">
        <f>(DAX__2019_2020__33[[#This Row],[Adj Close]]-DAX__2019_2020__33[[#This Row],[Adj Open]])/DAX__2019_2020__33[[#This Row],[Adj Open]]</f>
        <v>2.2084928500623994E-2</v>
      </c>
      <c r="J1866" s="50">
        <f>DAX__2019_2020__33[[#This Row],[Adj Close]]-DAX__2019_2020__33[[#This Row],[Adj Open]]</f>
        <v>3.0518130003674457</v>
      </c>
      <c r="K1866" s="50">
        <v>1442390</v>
      </c>
    </row>
    <row r="1867" spans="1:11" x14ac:dyDescent="0.3">
      <c r="A1867" s="51" t="str">
        <f t="shared" si="33"/>
        <v>ALV.DE</v>
      </c>
      <c r="B1867" s="52" t="s">
        <v>433</v>
      </c>
      <c r="C1867" s="50" t="s">
        <v>6759</v>
      </c>
      <c r="D1867" s="50">
        <f>DAX__2019_2020__33[[#This Row],[Open]]*(DAX__2019_2020__33[[#This Row],[Adj Close]]/DAX__2019_2020__33[[#This Row],[Close]])</f>
        <v>142.96285505523991</v>
      </c>
      <c r="E1867" s="50" t="s">
        <v>6760</v>
      </c>
      <c r="F1867" s="50" t="s">
        <v>6761</v>
      </c>
      <c r="G1867" s="50" t="s">
        <v>6760</v>
      </c>
      <c r="H1867" s="50" t="s">
        <v>6762</v>
      </c>
      <c r="I1867" s="50">
        <f>(DAX__2019_2020__33[[#This Row],[Adj Close]]-DAX__2019_2020__33[[#This Row],[Adj Open]])/DAX__2019_2020__33[[#This Row],[Adj Open]]</f>
        <v>1.2325299072120854E-2</v>
      </c>
      <c r="J1867" s="50">
        <f>DAX__2019_2020__33[[#This Row],[Adj Close]]-DAX__2019_2020__33[[#This Row],[Adj Open]]</f>
        <v>1.7620599447600966</v>
      </c>
      <c r="K1867" s="50">
        <v>1075775</v>
      </c>
    </row>
    <row r="1868" spans="1:11" x14ac:dyDescent="0.3">
      <c r="A1868" s="51" t="str">
        <f t="shared" si="33"/>
        <v>ALV.DE</v>
      </c>
      <c r="B1868" s="52" t="s">
        <v>434</v>
      </c>
      <c r="C1868" s="50" t="s">
        <v>6763</v>
      </c>
      <c r="D1868" s="50">
        <f>DAX__2019_2020__33[[#This Row],[Open]]*(DAX__2019_2020__33[[#This Row],[Adj Close]]/DAX__2019_2020__33[[#This Row],[Close]])</f>
        <v>145.97834726776537</v>
      </c>
      <c r="E1868" s="50" t="s">
        <v>6764</v>
      </c>
      <c r="F1868" s="50" t="s">
        <v>6765</v>
      </c>
      <c r="G1868" s="50" t="s">
        <v>6766</v>
      </c>
      <c r="H1868" s="50" t="s">
        <v>6767</v>
      </c>
      <c r="I1868" s="50">
        <f>(DAX__2019_2020__33[[#This Row],[Adj Close]]-DAX__2019_2020__33[[#This Row],[Adj Open]])/DAX__2019_2020__33[[#This Row],[Adj Open]]</f>
        <v>1.6177239819703756E-2</v>
      </c>
      <c r="J1868" s="50">
        <f>DAX__2019_2020__33[[#This Row],[Adj Close]]-DAX__2019_2020__33[[#This Row],[Adj Open]]</f>
        <v>2.3615267322346369</v>
      </c>
      <c r="K1868" s="50">
        <v>1875035</v>
      </c>
    </row>
    <row r="1869" spans="1:11" x14ac:dyDescent="0.3">
      <c r="A1869" s="51" t="str">
        <f t="shared" si="33"/>
        <v>ALV.DE</v>
      </c>
      <c r="B1869" s="52" t="s">
        <v>435</v>
      </c>
      <c r="C1869" s="50" t="s">
        <v>6768</v>
      </c>
      <c r="D1869" s="50">
        <f>DAX__2019_2020__33[[#This Row],[Open]]*(DAX__2019_2020__33[[#This Row],[Adj Close]]/DAX__2019_2020__33[[#This Row],[Close]])</f>
        <v>149.17548820801176</v>
      </c>
      <c r="E1869" s="50" t="s">
        <v>6769</v>
      </c>
      <c r="F1869" s="50" t="s">
        <v>6770</v>
      </c>
      <c r="G1869" s="50" t="s">
        <v>6771</v>
      </c>
      <c r="H1869" s="50" t="s">
        <v>6772</v>
      </c>
      <c r="I1869" s="50">
        <f>(DAX__2019_2020__33[[#This Row],[Adj Close]]-DAX__2019_2020__33[[#This Row],[Adj Open]])/DAX__2019_2020__33[[#This Row],[Adj Open]]</f>
        <v>2.8373044679339789E-2</v>
      </c>
      <c r="J1869" s="50">
        <f>DAX__2019_2020__33[[#This Row],[Adj Close]]-DAX__2019_2020__33[[#This Row],[Adj Open]]</f>
        <v>4.2325627919882436</v>
      </c>
      <c r="K1869" s="50">
        <v>2894817</v>
      </c>
    </row>
    <row r="1870" spans="1:11" x14ac:dyDescent="0.3">
      <c r="A1870" s="51" t="str">
        <f t="shared" si="33"/>
        <v>ALV.DE</v>
      </c>
      <c r="B1870" s="52" t="s">
        <v>436</v>
      </c>
      <c r="C1870" s="50" t="s">
        <v>6773</v>
      </c>
      <c r="D1870" s="50">
        <f>DAX__2019_2020__33[[#This Row],[Open]]*(DAX__2019_2020__33[[#This Row],[Adj Close]]/DAX__2019_2020__33[[#This Row],[Close]])</f>
        <v>154.86129666290012</v>
      </c>
      <c r="E1870" s="50" t="s">
        <v>6774</v>
      </c>
      <c r="F1870" s="50" t="s">
        <v>6695</v>
      </c>
      <c r="G1870" s="50" t="s">
        <v>6775</v>
      </c>
      <c r="H1870" s="50" t="s">
        <v>6776</v>
      </c>
      <c r="I1870" s="50">
        <f>(DAX__2019_2020__33[[#This Row],[Adj Close]]-DAX__2019_2020__33[[#This Row],[Adj Open]])/DAX__2019_2020__33[[#This Row],[Adj Open]]</f>
        <v>-2.2170082111437086E-2</v>
      </c>
      <c r="J1870" s="50">
        <f>DAX__2019_2020__33[[#This Row],[Adj Close]]-DAX__2019_2020__33[[#This Row],[Adj Open]]</f>
        <v>-3.4332876629001134</v>
      </c>
      <c r="K1870" s="50">
        <v>1974111</v>
      </c>
    </row>
    <row r="1871" spans="1:11" x14ac:dyDescent="0.3">
      <c r="A1871" s="51" t="str">
        <f t="shared" si="33"/>
        <v>ALV.DE</v>
      </c>
      <c r="B1871" s="52" t="s">
        <v>437</v>
      </c>
      <c r="C1871" s="50" t="s">
        <v>6777</v>
      </c>
      <c r="D1871" s="50">
        <f>DAX__2019_2020__33[[#This Row],[Open]]*(DAX__2019_2020__33[[#This Row],[Adj Close]]/DAX__2019_2020__33[[#This Row],[Close]])</f>
        <v>149.22997386775191</v>
      </c>
      <c r="E1871" s="50" t="s">
        <v>6778</v>
      </c>
      <c r="F1871" s="50" t="s">
        <v>6779</v>
      </c>
      <c r="G1871" s="50" t="s">
        <v>6780</v>
      </c>
      <c r="H1871" s="50" t="s">
        <v>6781</v>
      </c>
      <c r="I1871" s="50">
        <f>(DAX__2019_2020__33[[#This Row],[Adj Close]]-DAX__2019_2020__33[[#This Row],[Adj Open]])/DAX__2019_2020__33[[#This Row],[Adj Open]]</f>
        <v>-9.0078878452607772E-3</v>
      </c>
      <c r="J1871" s="50">
        <f>DAX__2019_2020__33[[#This Row],[Adj Close]]-DAX__2019_2020__33[[#This Row],[Adj Open]]</f>
        <v>-1.3442468677519059</v>
      </c>
      <c r="K1871" s="50">
        <v>2282423</v>
      </c>
    </row>
    <row r="1872" spans="1:11" x14ac:dyDescent="0.3">
      <c r="A1872" s="51" t="str">
        <f t="shared" si="33"/>
        <v>ALV.DE</v>
      </c>
      <c r="B1872" s="52" t="s">
        <v>438</v>
      </c>
      <c r="C1872" s="50" t="s">
        <v>6640</v>
      </c>
      <c r="D1872" s="50">
        <f>DAX__2019_2020__33[[#This Row],[Open]]*(DAX__2019_2020__33[[#This Row],[Adj Close]]/DAX__2019_2020__33[[#This Row],[Close]])</f>
        <v>152.31811355016788</v>
      </c>
      <c r="E1872" s="50" t="s">
        <v>6782</v>
      </c>
      <c r="F1872" s="50" t="s">
        <v>6783</v>
      </c>
      <c r="G1872" s="50" t="s">
        <v>6782</v>
      </c>
      <c r="H1872" s="50" t="s">
        <v>6784</v>
      </c>
      <c r="I1872" s="50">
        <f>(DAX__2019_2020__33[[#This Row],[Adj Close]]-DAX__2019_2020__33[[#This Row],[Adj Open]])/DAX__2019_2020__33[[#This Row],[Adj Open]]</f>
        <v>2.564104398880818E-2</v>
      </c>
      <c r="J1872" s="50">
        <f>DAX__2019_2020__33[[#This Row],[Adj Close]]-DAX__2019_2020__33[[#This Row],[Adj Open]]</f>
        <v>3.9055954498321341</v>
      </c>
      <c r="K1872" s="50">
        <v>2555526</v>
      </c>
    </row>
    <row r="1873" spans="1:11" x14ac:dyDescent="0.3">
      <c r="A1873" s="51" t="str">
        <f t="shared" si="33"/>
        <v>ALV.DE</v>
      </c>
      <c r="B1873" s="52" t="s">
        <v>439</v>
      </c>
      <c r="C1873" s="50" t="s">
        <v>6785</v>
      </c>
      <c r="D1873" s="50">
        <f>DAX__2019_2020__33[[#This Row],[Open]]*(DAX__2019_2020__33[[#This Row],[Adj Close]]/DAX__2019_2020__33[[#This Row],[Close]])</f>
        <v>158.34907452060398</v>
      </c>
      <c r="E1873" s="50" t="s">
        <v>6786</v>
      </c>
      <c r="F1873" s="50" t="s">
        <v>6787</v>
      </c>
      <c r="G1873" s="50" t="s">
        <v>6786</v>
      </c>
      <c r="H1873" s="50" t="s">
        <v>6788</v>
      </c>
      <c r="I1873" s="50">
        <f>(DAX__2019_2020__33[[#This Row],[Adj Close]]-DAX__2019_2020__33[[#This Row],[Adj Open]])/DAX__2019_2020__33[[#This Row],[Adj Open]]</f>
        <v>7.0551814168906837E-2</v>
      </c>
      <c r="J1873" s="50">
        <f>DAX__2019_2020__33[[#This Row],[Adj Close]]-DAX__2019_2020__33[[#This Row],[Adj Open]]</f>
        <v>11.171814479396033</v>
      </c>
      <c r="K1873" s="50">
        <v>3837622</v>
      </c>
    </row>
    <row r="1874" spans="1:11" x14ac:dyDescent="0.3">
      <c r="A1874" s="51" t="str">
        <f t="shared" si="33"/>
        <v>ALV.DE</v>
      </c>
      <c r="B1874" s="52" t="s">
        <v>440</v>
      </c>
      <c r="C1874" s="50" t="s">
        <v>6789</v>
      </c>
      <c r="D1874" s="50">
        <f>DAX__2019_2020__33[[#This Row],[Open]]*(DAX__2019_2020__33[[#This Row],[Adj Close]]/DAX__2019_2020__33[[#This Row],[Close]])</f>
        <v>166.77788409668184</v>
      </c>
      <c r="E1874" s="50" t="s">
        <v>6790</v>
      </c>
      <c r="F1874" s="50" t="s">
        <v>6791</v>
      </c>
      <c r="G1874" s="50" t="s">
        <v>6792</v>
      </c>
      <c r="H1874" s="50" t="s">
        <v>6793</v>
      </c>
      <c r="I1874" s="50">
        <f>(DAX__2019_2020__33[[#This Row],[Adj Close]]-DAX__2019_2020__33[[#This Row],[Adj Open]])/DAX__2019_2020__33[[#This Row],[Adj Open]]</f>
        <v>1.1436695660513547E-2</v>
      </c>
      <c r="J1874" s="50">
        <f>DAX__2019_2020__33[[#This Row],[Adj Close]]-DAX__2019_2020__33[[#This Row],[Adj Open]]</f>
        <v>1.9073879033181527</v>
      </c>
      <c r="K1874" s="50">
        <v>2641130</v>
      </c>
    </row>
    <row r="1875" spans="1:11" x14ac:dyDescent="0.3">
      <c r="A1875" s="51" t="str">
        <f t="shared" si="33"/>
        <v>ALV.DE</v>
      </c>
      <c r="B1875" s="52" t="s">
        <v>441</v>
      </c>
      <c r="C1875" s="50" t="s">
        <v>6794</v>
      </c>
      <c r="D1875" s="50">
        <f>DAX__2019_2020__33[[#This Row],[Open]]*(DAX__2019_2020__33[[#This Row],[Adj Close]]/DAX__2019_2020__33[[#This Row],[Close]])</f>
        <v>171.21028604104998</v>
      </c>
      <c r="E1875" s="50" t="s">
        <v>6795</v>
      </c>
      <c r="F1875" s="50" t="s">
        <v>6796</v>
      </c>
      <c r="G1875" s="50" t="s">
        <v>5943</v>
      </c>
      <c r="H1875" s="50" t="s">
        <v>6797</v>
      </c>
      <c r="I1875" s="50">
        <f>(DAX__2019_2020__33[[#This Row],[Adj Close]]-DAX__2019_2020__33[[#This Row],[Adj Open]])/DAX__2019_2020__33[[#This Row],[Adj Open]]</f>
        <v>2.4933671087533176E-2</v>
      </c>
      <c r="J1875" s="50">
        <f>DAX__2019_2020__33[[#This Row],[Adj Close]]-DAX__2019_2020__33[[#This Row],[Adj Open]]</f>
        <v>4.2689009589500131</v>
      </c>
      <c r="K1875" s="50">
        <v>3625831</v>
      </c>
    </row>
    <row r="1876" spans="1:11" x14ac:dyDescent="0.3">
      <c r="A1876" s="51" t="str">
        <f t="shared" si="33"/>
        <v>ALV.DE</v>
      </c>
      <c r="B1876" s="52" t="s">
        <v>442</v>
      </c>
      <c r="C1876" s="50" t="s">
        <v>6798</v>
      </c>
      <c r="D1876" s="50">
        <f>DAX__2019_2020__33[[#This Row],[Open]]*(DAX__2019_2020__33[[#This Row],[Adj Close]]/DAX__2019_2020__33[[#This Row],[Close]])</f>
        <v>173.08133334832129</v>
      </c>
      <c r="E1876" s="50" t="s">
        <v>6799</v>
      </c>
      <c r="F1876" s="50" t="s">
        <v>6800</v>
      </c>
      <c r="G1876" s="50" t="s">
        <v>6801</v>
      </c>
      <c r="H1876" s="50" t="s">
        <v>6802</v>
      </c>
      <c r="I1876" s="50">
        <f>(DAX__2019_2020__33[[#This Row],[Adj Close]]-DAX__2019_2020__33[[#This Row],[Adj Open]])/DAX__2019_2020__33[[#This Row],[Adj Open]]</f>
        <v>6.19231219765217E-3</v>
      </c>
      <c r="J1876" s="50">
        <f>DAX__2019_2020__33[[#This Row],[Adj Close]]-DAX__2019_2020__33[[#This Row],[Adj Open]]</f>
        <v>1.0717736516787113</v>
      </c>
      <c r="K1876" s="50">
        <v>2668720</v>
      </c>
    </row>
    <row r="1877" spans="1:11" x14ac:dyDescent="0.3">
      <c r="A1877" s="51" t="str">
        <f t="shared" si="33"/>
        <v>ALV.DE</v>
      </c>
      <c r="B1877" s="52" t="s">
        <v>443</v>
      </c>
      <c r="C1877" s="50" t="s">
        <v>6803</v>
      </c>
      <c r="D1877" s="50">
        <f>DAX__2019_2020__33[[#This Row],[Open]]*(DAX__2019_2020__33[[#This Row],[Adj Close]]/DAX__2019_2020__33[[#This Row],[Close]])</f>
        <v>173.73530680632408</v>
      </c>
      <c r="E1877" s="50" t="s">
        <v>3352</v>
      </c>
      <c r="F1877" s="50" t="s">
        <v>6804</v>
      </c>
      <c r="G1877" s="50" t="s">
        <v>6805</v>
      </c>
      <c r="H1877" s="50" t="s">
        <v>6806</v>
      </c>
      <c r="I1877" s="50">
        <f>(DAX__2019_2020__33[[#This Row],[Adj Close]]-DAX__2019_2020__33[[#This Row],[Adj Open]])/DAX__2019_2020__33[[#This Row],[Adj Open]]</f>
        <v>-2.0179846404118813E-2</v>
      </c>
      <c r="J1877" s="50">
        <f>DAX__2019_2020__33[[#This Row],[Adj Close]]-DAX__2019_2020__33[[#This Row],[Adj Open]]</f>
        <v>-3.5059518063240773</v>
      </c>
      <c r="K1877" s="50">
        <v>2304921</v>
      </c>
    </row>
    <row r="1878" spans="1:11" x14ac:dyDescent="0.3">
      <c r="A1878" s="51" t="str">
        <f t="shared" si="33"/>
        <v>ALV.DE</v>
      </c>
      <c r="B1878" s="52" t="s">
        <v>444</v>
      </c>
      <c r="C1878" s="50" t="s">
        <v>6807</v>
      </c>
      <c r="D1878" s="50">
        <f>DAX__2019_2020__33[[#This Row],[Open]]*(DAX__2019_2020__33[[#This Row],[Adj Close]]/DAX__2019_2020__33[[#This Row],[Close]])</f>
        <v>170.90148688583361</v>
      </c>
      <c r="E1878" s="50" t="s">
        <v>6808</v>
      </c>
      <c r="F1878" s="50" t="s">
        <v>6809</v>
      </c>
      <c r="G1878" s="50" t="s">
        <v>6810</v>
      </c>
      <c r="H1878" s="50" t="s">
        <v>6811</v>
      </c>
      <c r="I1878" s="50">
        <f>(DAX__2019_2020__33[[#This Row],[Adj Close]]-DAX__2019_2020__33[[#This Row],[Adj Open]])/DAX__2019_2020__33[[#This Row],[Adj Open]]</f>
        <v>-1.3924377892763986E-2</v>
      </c>
      <c r="J1878" s="50">
        <f>DAX__2019_2020__33[[#This Row],[Adj Close]]-DAX__2019_2020__33[[#This Row],[Adj Open]]</f>
        <v>-2.3796968858335958</v>
      </c>
      <c r="K1878" s="50">
        <v>1540004</v>
      </c>
    </row>
    <row r="1879" spans="1:11" x14ac:dyDescent="0.3">
      <c r="A1879" s="51" t="str">
        <f t="shared" si="33"/>
        <v>ALV.DE</v>
      </c>
      <c r="B1879" s="52" t="s">
        <v>445</v>
      </c>
      <c r="C1879" s="50" t="s">
        <v>6530</v>
      </c>
      <c r="D1879" s="50">
        <f>DAX__2019_2020__33[[#This Row],[Open]]*(DAX__2019_2020__33[[#This Row],[Adj Close]]/DAX__2019_2020__33[[#This Row],[Close]])</f>
        <v>163.47176268126722</v>
      </c>
      <c r="E1879" s="50" t="s">
        <v>5854</v>
      </c>
      <c r="F1879" s="50" t="s">
        <v>6812</v>
      </c>
      <c r="G1879" s="50" t="s">
        <v>6813</v>
      </c>
      <c r="H1879" s="50" t="s">
        <v>6814</v>
      </c>
      <c r="I1879" s="50">
        <f>(DAX__2019_2020__33[[#This Row],[Adj Close]]-DAX__2019_2020__33[[#This Row],[Adj Open]])/DAX__2019_2020__33[[#This Row],[Adj Open]]</f>
        <v>-9.77883675472478E-3</v>
      </c>
      <c r="J1879" s="50">
        <f>DAX__2019_2020__33[[#This Row],[Adj Close]]-DAX__2019_2020__33[[#This Row],[Adj Open]]</f>
        <v>-1.5985636812672226</v>
      </c>
      <c r="K1879" s="50">
        <v>2111302</v>
      </c>
    </row>
    <row r="1880" spans="1:11" x14ac:dyDescent="0.3">
      <c r="A1880" s="51" t="str">
        <f t="shared" si="33"/>
        <v>ALV.DE</v>
      </c>
      <c r="B1880" s="52" t="s">
        <v>446</v>
      </c>
      <c r="C1880" s="50" t="s">
        <v>6815</v>
      </c>
      <c r="D1880" s="50">
        <f>DAX__2019_2020__33[[#This Row],[Open]]*(DAX__2019_2020__33[[#This Row],[Adj Close]]/DAX__2019_2020__33[[#This Row],[Close]])</f>
        <v>159.76599591864172</v>
      </c>
      <c r="E1880" s="50" t="s">
        <v>6816</v>
      </c>
      <c r="F1880" s="50" t="s">
        <v>6817</v>
      </c>
      <c r="G1880" s="50" t="s">
        <v>6818</v>
      </c>
      <c r="H1880" s="50" t="s">
        <v>6819</v>
      </c>
      <c r="I1880" s="50">
        <f>(DAX__2019_2020__33[[#This Row],[Adj Close]]-DAX__2019_2020__33[[#This Row],[Adj Open]])/DAX__2019_2020__33[[#This Row],[Adj Open]]</f>
        <v>1.2393451247076321E-2</v>
      </c>
      <c r="J1880" s="50">
        <f>DAX__2019_2020__33[[#This Row],[Adj Close]]-DAX__2019_2020__33[[#This Row],[Adj Open]]</f>
        <v>1.9800520813582807</v>
      </c>
      <c r="K1880" s="50">
        <v>1983918</v>
      </c>
    </row>
    <row r="1881" spans="1:11" x14ac:dyDescent="0.3">
      <c r="A1881" s="51" t="str">
        <f t="shared" si="33"/>
        <v>ALV.DE</v>
      </c>
      <c r="B1881" s="52" t="s">
        <v>447</v>
      </c>
      <c r="C1881" s="50" t="s">
        <v>6820</v>
      </c>
      <c r="D1881" s="50">
        <f>DAX__2019_2020__33[[#This Row],[Open]]*(DAX__2019_2020__33[[#This Row],[Adj Close]]/DAX__2019_2020__33[[#This Row],[Close]])</f>
        <v>157.00484029246059</v>
      </c>
      <c r="E1881" s="50" t="s">
        <v>6821</v>
      </c>
      <c r="F1881" s="50" t="s">
        <v>6822</v>
      </c>
      <c r="G1881" s="50" t="s">
        <v>6823</v>
      </c>
      <c r="H1881" s="50" t="s">
        <v>6824</v>
      </c>
      <c r="I1881" s="50">
        <f>(DAX__2019_2020__33[[#This Row],[Adj Close]]-DAX__2019_2020__33[[#This Row],[Adj Open]])/DAX__2019_2020__33[[#This Row],[Adj Open]]</f>
        <v>2.3487197596394671E-2</v>
      </c>
      <c r="J1881" s="50">
        <f>DAX__2019_2020__33[[#This Row],[Adj Close]]-DAX__2019_2020__33[[#This Row],[Adj Open]]</f>
        <v>3.6876037075394095</v>
      </c>
      <c r="K1881" s="50">
        <v>1779565</v>
      </c>
    </row>
    <row r="1882" spans="1:11" x14ac:dyDescent="0.3">
      <c r="A1882" s="51" t="str">
        <f t="shared" si="33"/>
        <v>ALV.DE</v>
      </c>
      <c r="B1882" s="52" t="s">
        <v>448</v>
      </c>
      <c r="C1882" s="50" t="s">
        <v>6825</v>
      </c>
      <c r="D1882" s="50">
        <f>DAX__2019_2020__33[[#This Row],[Open]]*(DAX__2019_2020__33[[#This Row],[Adj Close]]/DAX__2019_2020__33[[#This Row],[Close]])</f>
        <v>165.28831794550996</v>
      </c>
      <c r="E1882" s="50" t="s">
        <v>5851</v>
      </c>
      <c r="F1882" s="50" t="s">
        <v>6826</v>
      </c>
      <c r="G1882" s="50" t="s">
        <v>6827</v>
      </c>
      <c r="H1882" s="50" t="s">
        <v>6828</v>
      </c>
      <c r="I1882" s="50">
        <f>(DAX__2019_2020__33[[#This Row],[Adj Close]]-DAX__2019_2020__33[[#This Row],[Adj Open]])/DAX__2019_2020__33[[#This Row],[Adj Open]]</f>
        <v>2.5277833284490124E-3</v>
      </c>
      <c r="J1882" s="50">
        <f>DAX__2019_2020__33[[#This Row],[Adj Close]]-DAX__2019_2020__33[[#This Row],[Adj Open]]</f>
        <v>0.4178130544900398</v>
      </c>
      <c r="K1882" s="50">
        <v>1949470</v>
      </c>
    </row>
    <row r="1883" spans="1:11" x14ac:dyDescent="0.3">
      <c r="A1883" s="51" t="str">
        <f t="shared" si="33"/>
        <v>ALV.DE</v>
      </c>
      <c r="B1883" s="52" t="s">
        <v>449</v>
      </c>
      <c r="C1883" s="50" t="s">
        <v>6829</v>
      </c>
      <c r="D1883" s="50">
        <f>DAX__2019_2020__33[[#This Row],[Open]]*(DAX__2019_2020__33[[#This Row],[Adj Close]]/DAX__2019_2020__33[[#This Row],[Close]])</f>
        <v>165.46996612433196</v>
      </c>
      <c r="E1883" s="50" t="s">
        <v>6830</v>
      </c>
      <c r="F1883" s="50" t="s">
        <v>5814</v>
      </c>
      <c r="G1883" s="50" t="s">
        <v>6831</v>
      </c>
      <c r="H1883" s="50" t="s">
        <v>6832</v>
      </c>
      <c r="I1883" s="50">
        <f>(DAX__2019_2020__33[[#This Row],[Adj Close]]-DAX__2019_2020__33[[#This Row],[Adj Open]])/DAX__2019_2020__33[[#This Row],[Adj Open]]</f>
        <v>3.2934791033833598E-3</v>
      </c>
      <c r="J1883" s="50">
        <f>DAX__2019_2020__33[[#This Row],[Adj Close]]-DAX__2019_2020__33[[#This Row],[Adj Open]]</f>
        <v>0.54497187566803973</v>
      </c>
      <c r="K1883" s="50">
        <v>1503791</v>
      </c>
    </row>
    <row r="1884" spans="1:11" x14ac:dyDescent="0.3">
      <c r="A1884" s="51" t="str">
        <f t="shared" si="33"/>
        <v>ALV.DE</v>
      </c>
      <c r="B1884" s="52" t="s">
        <v>450</v>
      </c>
      <c r="C1884" s="50" t="s">
        <v>6833</v>
      </c>
      <c r="D1884" s="50">
        <f>DAX__2019_2020__33[[#This Row],[Open]]*(DAX__2019_2020__33[[#This Row],[Adj Close]]/DAX__2019_2020__33[[#This Row],[Close]])</f>
        <v>165.63347043532164</v>
      </c>
      <c r="E1884" s="50" t="s">
        <v>6834</v>
      </c>
      <c r="F1884" s="50" t="s">
        <v>6835</v>
      </c>
      <c r="G1884" s="50" t="s">
        <v>6836</v>
      </c>
      <c r="H1884" s="50" t="s">
        <v>6837</v>
      </c>
      <c r="I1884" s="50">
        <f>(DAX__2019_2020__33[[#This Row],[Adj Close]]-DAX__2019_2020__33[[#This Row],[Adj Open]])/DAX__2019_2020__33[[#This Row],[Adj Open]]</f>
        <v>-6.3610659883688902E-3</v>
      </c>
      <c r="J1884" s="50">
        <f>DAX__2019_2020__33[[#This Row],[Adj Close]]-DAX__2019_2020__33[[#This Row],[Adj Open]]</f>
        <v>-1.0536054353216286</v>
      </c>
      <c r="K1884" s="50">
        <v>1783099</v>
      </c>
    </row>
    <row r="1885" spans="1:11" x14ac:dyDescent="0.3">
      <c r="A1885" s="51" t="str">
        <f t="shared" si="33"/>
        <v>ALV.DE</v>
      </c>
      <c r="B1885" s="52" t="s">
        <v>451</v>
      </c>
      <c r="C1885" s="50" t="s">
        <v>6838</v>
      </c>
      <c r="D1885" s="50">
        <f>DAX__2019_2020__33[[#This Row],[Open]]*(DAX__2019_2020__33[[#This Row],[Adj Close]]/DAX__2019_2020__33[[#This Row],[Close]])</f>
        <v>165.52448303062016</v>
      </c>
      <c r="E1885" s="50" t="s">
        <v>5848</v>
      </c>
      <c r="F1885" s="50" t="s">
        <v>6839</v>
      </c>
      <c r="G1885" s="50" t="s">
        <v>5823</v>
      </c>
      <c r="H1885" s="50" t="s">
        <v>6840</v>
      </c>
      <c r="I1885" s="50">
        <f>(DAX__2019_2020__33[[#This Row],[Adj Close]]-DAX__2019_2020__33[[#This Row],[Adj Open]])/DAX__2019_2020__33[[#This Row],[Adj Open]]</f>
        <v>-4.6093666426315367E-3</v>
      </c>
      <c r="J1885" s="50">
        <f>DAX__2019_2020__33[[#This Row],[Adj Close]]-DAX__2019_2020__33[[#This Row],[Adj Open]]</f>
        <v>-0.76296303062017046</v>
      </c>
      <c r="K1885" s="50">
        <v>3255660</v>
      </c>
    </row>
    <row r="1886" spans="1:11" x14ac:dyDescent="0.3">
      <c r="A1886" s="51" t="str">
        <f t="shared" si="33"/>
        <v>ALV.DE</v>
      </c>
      <c r="B1886" s="52" t="s">
        <v>452</v>
      </c>
      <c r="C1886" s="50" t="s">
        <v>6841</v>
      </c>
      <c r="D1886" s="50">
        <f>DAX__2019_2020__33[[#This Row],[Open]]*(DAX__2019_2020__33[[#This Row],[Adj Close]]/DAX__2019_2020__33[[#This Row],[Close]])</f>
        <v>163.32644830682619</v>
      </c>
      <c r="E1886" s="50" t="s">
        <v>5847</v>
      </c>
      <c r="F1886" s="50" t="s">
        <v>6842</v>
      </c>
      <c r="G1886" s="50" t="s">
        <v>6843</v>
      </c>
      <c r="H1886" s="50" t="s">
        <v>6844</v>
      </c>
      <c r="I1886" s="50">
        <f>(DAX__2019_2020__33[[#This Row],[Adj Close]]-DAX__2019_2020__33[[#This Row],[Adj Open]])/DAX__2019_2020__33[[#This Row],[Adj Open]]</f>
        <v>-1.8908407672346018E-3</v>
      </c>
      <c r="J1886" s="50">
        <f>DAX__2019_2020__33[[#This Row],[Adj Close]]-DAX__2019_2020__33[[#This Row],[Adj Open]]</f>
        <v>-0.30882430682618178</v>
      </c>
      <c r="K1886" s="50">
        <v>1265568</v>
      </c>
    </row>
    <row r="1887" spans="1:11" x14ac:dyDescent="0.3">
      <c r="A1887" s="51" t="str">
        <f t="shared" si="33"/>
        <v>ALV.DE</v>
      </c>
      <c r="B1887" s="52" t="s">
        <v>453</v>
      </c>
      <c r="C1887" s="50" t="s">
        <v>6845</v>
      </c>
      <c r="D1887" s="50">
        <f>DAX__2019_2020__33[[#This Row],[Open]]*(DAX__2019_2020__33[[#This Row],[Adj Close]]/DAX__2019_2020__33[[#This Row],[Close]])</f>
        <v>164.07122300332213</v>
      </c>
      <c r="E1887" s="50" t="s">
        <v>6846</v>
      </c>
      <c r="F1887" s="50" t="s">
        <v>6843</v>
      </c>
      <c r="G1887" s="50" t="s">
        <v>6847</v>
      </c>
      <c r="H1887" s="50" t="s">
        <v>6848</v>
      </c>
      <c r="I1887" s="50">
        <f>(DAX__2019_2020__33[[#This Row],[Adj Close]]-DAX__2019_2020__33[[#This Row],[Adj Open]])/DAX__2019_2020__33[[#This Row],[Adj Open]]</f>
        <v>1.5278980376876458E-2</v>
      </c>
      <c r="J1887" s="50">
        <f>DAX__2019_2020__33[[#This Row],[Adj Close]]-DAX__2019_2020__33[[#This Row],[Adj Open]]</f>
        <v>2.5068409966778802</v>
      </c>
      <c r="K1887" s="50">
        <v>1473964</v>
      </c>
    </row>
    <row r="1888" spans="1:11" x14ac:dyDescent="0.3">
      <c r="A1888" s="51" t="str">
        <f t="shared" si="33"/>
        <v>ALV.DE</v>
      </c>
      <c r="B1888" s="52" t="s">
        <v>454</v>
      </c>
      <c r="C1888" s="50" t="s">
        <v>5850</v>
      </c>
      <c r="D1888" s="50">
        <f>DAX__2019_2020__33[[#This Row],[Open]]*(DAX__2019_2020__33[[#This Row],[Adj Close]]/DAX__2019_2020__33[[#This Row],[Close]])</f>
        <v>166.10577300727238</v>
      </c>
      <c r="E1888" s="50" t="s">
        <v>6849</v>
      </c>
      <c r="F1888" s="50" t="s">
        <v>5790</v>
      </c>
      <c r="G1888" s="50" t="s">
        <v>5790</v>
      </c>
      <c r="H1888" s="50" t="s">
        <v>6850</v>
      </c>
      <c r="I1888" s="50">
        <f>(DAX__2019_2020__33[[#This Row],[Adj Close]]-DAX__2019_2020__33[[#This Row],[Adj Open]])/DAX__2019_2020__33[[#This Row],[Adj Open]]</f>
        <v>-2.6574807891108759E-2</v>
      </c>
      <c r="J1888" s="50">
        <f>DAX__2019_2020__33[[#This Row],[Adj Close]]-DAX__2019_2020__33[[#This Row],[Adj Open]]</f>
        <v>-4.4142290072723824</v>
      </c>
      <c r="K1888" s="50">
        <v>1320763</v>
      </c>
    </row>
    <row r="1889" spans="1:11" x14ac:dyDescent="0.3">
      <c r="A1889" s="51" t="str">
        <f t="shared" si="33"/>
        <v>ALV.DE</v>
      </c>
      <c r="B1889" s="52" t="s">
        <v>455</v>
      </c>
      <c r="C1889" s="50" t="s">
        <v>5804</v>
      </c>
      <c r="D1889" s="50">
        <f>DAX__2019_2020__33[[#This Row],[Open]]*(DAX__2019_2020__33[[#This Row],[Adj Close]]/DAX__2019_2020__33[[#This Row],[Close]])</f>
        <v>161.34640008094587</v>
      </c>
      <c r="E1889" s="50" t="s">
        <v>5924</v>
      </c>
      <c r="F1889" s="50" t="s">
        <v>5780</v>
      </c>
      <c r="G1889" s="50" t="s">
        <v>6851</v>
      </c>
      <c r="H1889" s="50" t="s">
        <v>6852</v>
      </c>
      <c r="I1889" s="50">
        <f>(DAX__2019_2020__33[[#This Row],[Adj Close]]-DAX__2019_2020__33[[#This Row],[Adj Open]])/DAX__2019_2020__33[[#This Row],[Adj Open]]</f>
        <v>1.756358938056515E-2</v>
      </c>
      <c r="J1889" s="50">
        <f>DAX__2019_2020__33[[#This Row],[Adj Close]]-DAX__2019_2020__33[[#This Row],[Adj Open]]</f>
        <v>2.8338219190541167</v>
      </c>
      <c r="K1889" s="50">
        <v>1399748</v>
      </c>
    </row>
    <row r="1890" spans="1:11" x14ac:dyDescent="0.3">
      <c r="A1890" s="51" t="str">
        <f t="shared" si="33"/>
        <v>ALV.DE</v>
      </c>
      <c r="B1890" s="52" t="s">
        <v>456</v>
      </c>
      <c r="C1890" s="50" t="s">
        <v>6853</v>
      </c>
      <c r="D1890" s="50">
        <f>DAX__2019_2020__33[[#This Row],[Open]]*(DAX__2019_2020__33[[#This Row],[Adj Close]]/DAX__2019_2020__33[[#This Row],[Close]])</f>
        <v>166.17843206131232</v>
      </c>
      <c r="E1890" s="50" t="s">
        <v>6854</v>
      </c>
      <c r="F1890" s="50" t="s">
        <v>6855</v>
      </c>
      <c r="G1890" s="50" t="s">
        <v>3356</v>
      </c>
      <c r="H1890" s="50" t="s">
        <v>6856</v>
      </c>
      <c r="I1890" s="50">
        <f>(DAX__2019_2020__33[[#This Row],[Adj Close]]-DAX__2019_2020__33[[#This Row],[Adj Open]])/DAX__2019_2020__33[[#This Row],[Adj Open]]</f>
        <v>-2.7109787987710413E-2</v>
      </c>
      <c r="J1890" s="50">
        <f>DAX__2019_2020__33[[#This Row],[Adj Close]]-DAX__2019_2020__33[[#This Row],[Adj Open]]</f>
        <v>-4.5050620613123158</v>
      </c>
      <c r="K1890" s="50">
        <v>1419633</v>
      </c>
    </row>
    <row r="1891" spans="1:11" x14ac:dyDescent="0.3">
      <c r="A1891" s="51" t="str">
        <f t="shared" si="33"/>
        <v>ALV.DE</v>
      </c>
      <c r="B1891" s="52" t="s">
        <v>457</v>
      </c>
      <c r="C1891" s="50" t="s">
        <v>6857</v>
      </c>
      <c r="D1891" s="50">
        <f>DAX__2019_2020__33[[#This Row],[Open]]*(DAX__2019_2020__33[[#This Row],[Adj Close]]/DAX__2019_2020__33[[#This Row],[Close]])</f>
        <v>161.50989763554773</v>
      </c>
      <c r="E1891" s="50" t="s">
        <v>6858</v>
      </c>
      <c r="F1891" s="50" t="s">
        <v>6859</v>
      </c>
      <c r="G1891" s="50" t="s">
        <v>6860</v>
      </c>
      <c r="H1891" s="50" t="s">
        <v>6861</v>
      </c>
      <c r="I1891" s="50">
        <f>(DAX__2019_2020__33[[#This Row],[Adj Close]]-DAX__2019_2020__33[[#This Row],[Adj Open]])/DAX__2019_2020__33[[#This Row],[Adj Open]]</f>
        <v>1.3496760238008486E-2</v>
      </c>
      <c r="J1891" s="50">
        <f>DAX__2019_2020__33[[#This Row],[Adj Close]]-DAX__2019_2020__33[[#This Row],[Adj Open]]</f>
        <v>2.1798603644522814</v>
      </c>
      <c r="K1891" s="50">
        <v>1389751</v>
      </c>
    </row>
    <row r="1892" spans="1:11" x14ac:dyDescent="0.3">
      <c r="A1892" s="51" t="str">
        <f t="shared" si="33"/>
        <v>ALV.DE</v>
      </c>
      <c r="B1892" s="52" t="s">
        <v>458</v>
      </c>
      <c r="C1892" s="50" t="s">
        <v>6862</v>
      </c>
      <c r="D1892" s="50">
        <f>DAX__2019_2020__33[[#This Row],[Open]]*(DAX__2019_2020__33[[#This Row],[Adj Close]]/DAX__2019_2020__33[[#This Row],[Close]])</f>
        <v>162.5271502401668</v>
      </c>
      <c r="E1892" s="50" t="s">
        <v>6863</v>
      </c>
      <c r="F1892" s="50" t="s">
        <v>6864</v>
      </c>
      <c r="G1892" s="50" t="s">
        <v>6865</v>
      </c>
      <c r="H1892" s="50" t="s">
        <v>6866</v>
      </c>
      <c r="I1892" s="50">
        <f>(DAX__2019_2020__33[[#This Row],[Adj Close]]-DAX__2019_2020__33[[#This Row],[Adj Open]])/DAX__2019_2020__33[[#This Row],[Adj Open]]</f>
        <v>1.5759433153465695E-2</v>
      </c>
      <c r="J1892" s="50">
        <f>DAX__2019_2020__33[[#This Row],[Adj Close]]-DAX__2019_2020__33[[#This Row],[Adj Open]]</f>
        <v>2.5613357598331845</v>
      </c>
      <c r="K1892" s="50">
        <v>1314184</v>
      </c>
    </row>
    <row r="1893" spans="1:11" x14ac:dyDescent="0.3">
      <c r="A1893" s="51" t="str">
        <f t="shared" si="33"/>
        <v>ALV.DE</v>
      </c>
      <c r="B1893" s="52" t="s">
        <v>459</v>
      </c>
      <c r="C1893" s="50" t="s">
        <v>6867</v>
      </c>
      <c r="D1893" s="50">
        <f>DAX__2019_2020__33[[#This Row],[Open]]*(DAX__2019_2020__33[[#This Row],[Adj Close]]/DAX__2019_2020__33[[#This Row],[Close]])</f>
        <v>163.67158456539809</v>
      </c>
      <c r="E1893" s="50" t="s">
        <v>6868</v>
      </c>
      <c r="F1893" s="50" t="s">
        <v>6869</v>
      </c>
      <c r="G1893" s="50" t="s">
        <v>6870</v>
      </c>
      <c r="H1893" s="50" t="s">
        <v>6871</v>
      </c>
      <c r="I1893" s="50">
        <f>(DAX__2019_2020__33[[#This Row],[Adj Close]]-DAX__2019_2020__33[[#This Row],[Adj Open]])/DAX__2019_2020__33[[#This Row],[Adj Open]]</f>
        <v>-5.5488902144641759E-4</v>
      </c>
      <c r="J1893" s="50">
        <f>DAX__2019_2020__33[[#This Row],[Adj Close]]-DAX__2019_2020__33[[#This Row],[Adj Open]]</f>
        <v>-9.0819565398078339E-2</v>
      </c>
      <c r="K1893" s="50">
        <v>1163840</v>
      </c>
    </row>
    <row r="1894" spans="1:11" x14ac:dyDescent="0.3">
      <c r="A1894" s="51" t="str">
        <f t="shared" si="33"/>
        <v>ALV.DE</v>
      </c>
      <c r="B1894" s="52" t="s">
        <v>460</v>
      </c>
      <c r="C1894" s="50" t="s">
        <v>6872</v>
      </c>
      <c r="D1894" s="50">
        <f>DAX__2019_2020__33[[#This Row],[Open]]*(DAX__2019_2020__33[[#This Row],[Adj Close]]/DAX__2019_2020__33[[#This Row],[Close]])</f>
        <v>164.81601986177785</v>
      </c>
      <c r="E1894" s="50" t="s">
        <v>6873</v>
      </c>
      <c r="F1894" s="50" t="s">
        <v>6874</v>
      </c>
      <c r="G1894" s="50" t="s">
        <v>6875</v>
      </c>
      <c r="H1894" s="50" t="s">
        <v>6876</v>
      </c>
      <c r="I1894" s="50">
        <f>(DAX__2019_2020__33[[#This Row],[Adj Close]]-DAX__2019_2020__33[[#This Row],[Adj Open]])/DAX__2019_2020__33[[#This Row],[Adj Open]]</f>
        <v>2.5570367138804534E-2</v>
      </c>
      <c r="J1894" s="50">
        <f>DAX__2019_2020__33[[#This Row],[Adj Close]]-DAX__2019_2020__33[[#This Row],[Adj Open]]</f>
        <v>4.2144061382221594</v>
      </c>
      <c r="K1894" s="50">
        <v>1705767</v>
      </c>
    </row>
    <row r="1895" spans="1:11" x14ac:dyDescent="0.3">
      <c r="A1895" s="51" t="str">
        <f t="shared" si="33"/>
        <v>ALV.DE</v>
      </c>
      <c r="B1895" s="52" t="s">
        <v>461</v>
      </c>
      <c r="C1895" s="50" t="s">
        <v>5913</v>
      </c>
      <c r="D1895" s="50">
        <f>DAX__2019_2020__33[[#This Row],[Open]]*(DAX__2019_2020__33[[#This Row],[Adj Close]]/DAX__2019_2020__33[[#This Row],[Close]])</f>
        <v>169.2484055369155</v>
      </c>
      <c r="E1895" s="50" t="s">
        <v>6877</v>
      </c>
      <c r="F1895" s="50" t="s">
        <v>6878</v>
      </c>
      <c r="G1895" s="50" t="s">
        <v>3357</v>
      </c>
      <c r="H1895" s="50" t="s">
        <v>6879</v>
      </c>
      <c r="I1895" s="50">
        <f>(DAX__2019_2020__33[[#This Row],[Adj Close]]-DAX__2019_2020__33[[#This Row],[Adj Open]])/DAX__2019_2020__33[[#This Row],[Adj Open]]</f>
        <v>-1.1806359596573271E-2</v>
      </c>
      <c r="J1895" s="50">
        <f>DAX__2019_2020__33[[#This Row],[Adj Close]]-DAX__2019_2020__33[[#This Row],[Adj Open]]</f>
        <v>-1.998207536915487</v>
      </c>
      <c r="K1895" s="50">
        <v>906123</v>
      </c>
    </row>
    <row r="1896" spans="1:11" x14ac:dyDescent="0.3">
      <c r="A1896" s="51" t="str">
        <f t="shared" si="33"/>
        <v>ALV.DE</v>
      </c>
      <c r="B1896" s="52" t="s">
        <v>462</v>
      </c>
      <c r="C1896" s="50" t="s">
        <v>6880</v>
      </c>
      <c r="D1896" s="50">
        <f>DAX__2019_2020__33[[#This Row],[Open]]*(DAX__2019_2020__33[[#This Row],[Adj Close]]/DAX__2019_2020__33[[#This Row],[Close]])</f>
        <v>170.17485489068409</v>
      </c>
      <c r="E1896" s="50" t="s">
        <v>6881</v>
      </c>
      <c r="F1896" s="50" t="s">
        <v>5913</v>
      </c>
      <c r="G1896" s="50" t="s">
        <v>6882</v>
      </c>
      <c r="H1896" s="50" t="s">
        <v>6883</v>
      </c>
      <c r="I1896" s="50">
        <f>(DAX__2019_2020__33[[#This Row],[Adj Close]]-DAX__2019_2020__33[[#This Row],[Adj Open]])/DAX__2019_2020__33[[#This Row],[Adj Open]]</f>
        <v>-3.2024231255208492E-3</v>
      </c>
      <c r="J1896" s="50">
        <f>DAX__2019_2020__33[[#This Row],[Adj Close]]-DAX__2019_2020__33[[#This Row],[Adj Open]]</f>
        <v>-0.54497189068408147</v>
      </c>
      <c r="K1896" s="50">
        <v>980928</v>
      </c>
    </row>
    <row r="1897" spans="1:11" x14ac:dyDescent="0.3">
      <c r="A1897" s="51" t="str">
        <f t="shared" si="33"/>
        <v>ALV.DE</v>
      </c>
      <c r="B1897" s="52" t="s">
        <v>463</v>
      </c>
      <c r="C1897" s="50" t="s">
        <v>5859</v>
      </c>
      <c r="D1897" s="50">
        <f>DAX__2019_2020__33[[#This Row],[Open]]*(DAX__2019_2020__33[[#This Row],[Adj Close]]/DAX__2019_2020__33[[#This Row],[Close]])</f>
        <v>168.93959893909386</v>
      </c>
      <c r="E1897" s="50" t="s">
        <v>6526</v>
      </c>
      <c r="F1897" s="50" t="s">
        <v>6834</v>
      </c>
      <c r="G1897" s="50" t="s">
        <v>5900</v>
      </c>
      <c r="H1897" s="50" t="s">
        <v>6884</v>
      </c>
      <c r="I1897" s="50">
        <f>(DAX__2019_2020__33[[#This Row],[Adj Close]]-DAX__2019_2020__33[[#This Row],[Adj Open]])/DAX__2019_2020__33[[#This Row],[Adj Open]]</f>
        <v>-7.9569677419353436E-3</v>
      </c>
      <c r="J1897" s="50">
        <f>DAX__2019_2020__33[[#This Row],[Adj Close]]-DAX__2019_2020__33[[#This Row],[Adj Open]]</f>
        <v>-1.3442469390938641</v>
      </c>
      <c r="K1897" s="50">
        <v>822020</v>
      </c>
    </row>
    <row r="1898" spans="1:11" x14ac:dyDescent="0.3">
      <c r="A1898" s="51" t="str">
        <f t="shared" si="33"/>
        <v>ALV.DE</v>
      </c>
      <c r="B1898" s="52" t="s">
        <v>464</v>
      </c>
      <c r="C1898" s="50" t="s">
        <v>6885</v>
      </c>
      <c r="D1898" s="50">
        <f>DAX__2019_2020__33[[#This Row],[Open]]*(DAX__2019_2020__33[[#This Row],[Adj Close]]/DAX__2019_2020__33[[#This Row],[Close]])</f>
        <v>166.48724912415989</v>
      </c>
      <c r="E1898" s="50" t="s">
        <v>6886</v>
      </c>
      <c r="F1898" s="50" t="s">
        <v>6887</v>
      </c>
      <c r="G1898" s="50" t="s">
        <v>6888</v>
      </c>
      <c r="H1898" s="50" t="s">
        <v>6889</v>
      </c>
      <c r="I1898" s="50">
        <f>(DAX__2019_2020__33[[#This Row],[Adj Close]]-DAX__2019_2020__33[[#This Row],[Adj Open]])/DAX__2019_2020__33[[#This Row],[Adj Open]]</f>
        <v>-1.7458101187264124E-3</v>
      </c>
      <c r="J1898" s="50">
        <f>DAX__2019_2020__33[[#This Row],[Adj Close]]-DAX__2019_2020__33[[#This Row],[Adj Open]]</f>
        <v>-0.29065512415988337</v>
      </c>
      <c r="K1898" s="50">
        <v>1111275</v>
      </c>
    </row>
    <row r="1899" spans="1:11" x14ac:dyDescent="0.3">
      <c r="A1899" s="51" t="str">
        <f t="shared" si="33"/>
        <v>ALV.DE</v>
      </c>
      <c r="B1899" s="52" t="s">
        <v>465</v>
      </c>
      <c r="C1899" s="50" t="s">
        <v>6888</v>
      </c>
      <c r="D1899" s="50">
        <f>DAX__2019_2020__33[[#This Row],[Open]]*(DAX__2019_2020__33[[#This Row],[Adj Close]]/DAX__2019_2020__33[[#This Row],[Close]])</f>
        <v>166.19659549777873</v>
      </c>
      <c r="E1899" s="50" t="s">
        <v>6890</v>
      </c>
      <c r="F1899" s="50" t="s">
        <v>6891</v>
      </c>
      <c r="G1899" s="50" t="s">
        <v>6892</v>
      </c>
      <c r="H1899" s="50" t="s">
        <v>6893</v>
      </c>
      <c r="I1899" s="50">
        <f>(DAX__2019_2020__33[[#This Row],[Adj Close]]-DAX__2019_2020__33[[#This Row],[Adj Open]])/DAX__2019_2020__33[[#This Row],[Adj Open]]</f>
        <v>-1.3225478483451226E-2</v>
      </c>
      <c r="J1899" s="50">
        <f>DAX__2019_2020__33[[#This Row],[Adj Close]]-DAX__2019_2020__33[[#This Row],[Adj Open]]</f>
        <v>-2.1980294977787196</v>
      </c>
      <c r="K1899" s="50">
        <v>941649</v>
      </c>
    </row>
    <row r="1900" spans="1:11" x14ac:dyDescent="0.3">
      <c r="A1900" s="51" t="str">
        <f t="shared" si="33"/>
        <v>ALV.DE</v>
      </c>
      <c r="B1900" s="52" t="s">
        <v>466</v>
      </c>
      <c r="C1900" s="50" t="s">
        <v>6529</v>
      </c>
      <c r="D1900" s="50">
        <f>DAX__2019_2020__33[[#This Row],[Open]]*(DAX__2019_2020__33[[#This Row],[Adj Close]]/DAX__2019_2020__33[[#This Row],[Close]])</f>
        <v>163.21744008019363</v>
      </c>
      <c r="E1900" s="50" t="s">
        <v>6894</v>
      </c>
      <c r="F1900" s="50" t="s">
        <v>6895</v>
      </c>
      <c r="G1900" s="50" t="s">
        <v>6896</v>
      </c>
      <c r="H1900" s="50" t="s">
        <v>6897</v>
      </c>
      <c r="I1900" s="50">
        <f>(DAX__2019_2020__33[[#This Row],[Adj Close]]-DAX__2019_2020__33[[#This Row],[Adj Open]])/DAX__2019_2020__33[[#This Row],[Adj Open]]</f>
        <v>1.6583172230103055E-2</v>
      </c>
      <c r="J1900" s="50">
        <f>DAX__2019_2020__33[[#This Row],[Adj Close]]-DAX__2019_2020__33[[#This Row],[Adj Open]]</f>
        <v>2.7066629198063765</v>
      </c>
      <c r="K1900" s="50">
        <v>1243613</v>
      </c>
    </row>
    <row r="1901" spans="1:11" x14ac:dyDescent="0.3">
      <c r="A1901" s="51" t="str">
        <f t="shared" ref="A1901:A1964" si="34">"ALV.DE"</f>
        <v>ALV.DE</v>
      </c>
      <c r="B1901" s="52" t="s">
        <v>467</v>
      </c>
      <c r="C1901" s="50" t="s">
        <v>6898</v>
      </c>
      <c r="D1901" s="50">
        <f>DAX__2019_2020__33[[#This Row],[Open]]*(DAX__2019_2020__33[[#This Row],[Adj Close]]/DAX__2019_2020__33[[#This Row],[Close]])</f>
        <v>168.57629196460604</v>
      </c>
      <c r="E1901" s="50" t="s">
        <v>5890</v>
      </c>
      <c r="F1901" s="50" t="s">
        <v>6899</v>
      </c>
      <c r="G1901" s="50" t="s">
        <v>6900</v>
      </c>
      <c r="H1901" s="50" t="s">
        <v>6901</v>
      </c>
      <c r="I1901" s="50">
        <f>(DAX__2019_2020__33[[#This Row],[Adj Close]]-DAX__2019_2020__33[[#This Row],[Adj Open]])/DAX__2019_2020__33[[#This Row],[Adj Open]]</f>
        <v>-2.478485911255917E-3</v>
      </c>
      <c r="J1901" s="50">
        <f>DAX__2019_2020__33[[#This Row],[Adj Close]]-DAX__2019_2020__33[[#This Row],[Adj Open]]</f>
        <v>-0.41781396460604014</v>
      </c>
      <c r="K1901" s="50">
        <v>777246</v>
      </c>
    </row>
    <row r="1902" spans="1:11" x14ac:dyDescent="0.3">
      <c r="A1902" s="51" t="str">
        <f t="shared" si="34"/>
        <v>ALV.DE</v>
      </c>
      <c r="B1902" s="52" t="s">
        <v>468</v>
      </c>
      <c r="C1902" s="50" t="s">
        <v>2299</v>
      </c>
      <c r="D1902" s="50">
        <f>DAX__2019_2020__33[[#This Row],[Open]]*(DAX__2019_2020__33[[#This Row],[Adj Close]]/DAX__2019_2020__33[[#This Row],[Close]])</f>
        <v>165.94227955284069</v>
      </c>
      <c r="E1902" s="50" t="s">
        <v>6902</v>
      </c>
      <c r="F1902" s="50" t="s">
        <v>6903</v>
      </c>
      <c r="G1902" s="50" t="s">
        <v>6902</v>
      </c>
      <c r="H1902" s="50" t="s">
        <v>6904</v>
      </c>
      <c r="I1902" s="50">
        <f>(DAX__2019_2020__33[[#This Row],[Adj Close]]-DAX__2019_2020__33[[#This Row],[Adj Open]])/DAX__2019_2020__33[[#This Row],[Adj Open]]</f>
        <v>2.1784324386168352E-2</v>
      </c>
      <c r="J1902" s="50">
        <f>DAX__2019_2020__33[[#This Row],[Adj Close]]-DAX__2019_2020__33[[#This Row],[Adj Open]]</f>
        <v>3.614940447159313</v>
      </c>
      <c r="K1902" s="50">
        <v>1340158</v>
      </c>
    </row>
    <row r="1903" spans="1:11" x14ac:dyDescent="0.3">
      <c r="A1903" s="51" t="str">
        <f t="shared" si="34"/>
        <v>ALV.DE</v>
      </c>
      <c r="B1903" s="52" t="s">
        <v>469</v>
      </c>
      <c r="C1903" s="50" t="s">
        <v>6905</v>
      </c>
      <c r="D1903" s="50">
        <f>DAX__2019_2020__33[[#This Row],[Open]]*(DAX__2019_2020__33[[#This Row],[Adj Close]]/DAX__2019_2020__33[[#This Row],[Close]])</f>
        <v>170.30200610920662</v>
      </c>
      <c r="E1903" s="50" t="s">
        <v>6906</v>
      </c>
      <c r="F1903" s="50" t="s">
        <v>6907</v>
      </c>
      <c r="G1903" s="50" t="s">
        <v>6908</v>
      </c>
      <c r="H1903" s="50" t="s">
        <v>6909</v>
      </c>
      <c r="I1903" s="50">
        <f>(DAX__2019_2020__33[[#This Row],[Adj Close]]-DAX__2019_2020__33[[#This Row],[Adj Open]])/DAX__2019_2020__33[[#This Row],[Adj Open]]</f>
        <v>-1.2800266666667135E-3</v>
      </c>
      <c r="J1903" s="50">
        <f>DAX__2019_2020__33[[#This Row],[Adj Close]]-DAX__2019_2020__33[[#This Row],[Adj Open]]</f>
        <v>-0.21799110920662201</v>
      </c>
      <c r="K1903" s="50">
        <v>1279687</v>
      </c>
    </row>
    <row r="1904" spans="1:11" x14ac:dyDescent="0.3">
      <c r="A1904" s="51" t="str">
        <f t="shared" si="34"/>
        <v>ALV.DE</v>
      </c>
      <c r="B1904" s="52" t="s">
        <v>470</v>
      </c>
      <c r="C1904" s="50" t="s">
        <v>5908</v>
      </c>
      <c r="D1904" s="50">
        <f>DAX__2019_2020__33[[#This Row],[Open]]*(DAX__2019_2020__33[[#This Row],[Adj Close]]/DAX__2019_2020__33[[#This Row],[Close]])</f>
        <v>168.92142268029022</v>
      </c>
      <c r="E1904" s="50" t="s">
        <v>6910</v>
      </c>
      <c r="F1904" s="50" t="s">
        <v>5875</v>
      </c>
      <c r="G1904" s="50" t="s">
        <v>6880</v>
      </c>
      <c r="H1904" s="50" t="s">
        <v>6911</v>
      </c>
      <c r="I1904" s="50">
        <f>(DAX__2019_2020__33[[#This Row],[Adj Close]]-DAX__2019_2020__33[[#This Row],[Adj Open]])/DAX__2019_2020__33[[#This Row],[Adj Open]]</f>
        <v>7.4201797487940639E-3</v>
      </c>
      <c r="J1904" s="50">
        <f>DAX__2019_2020__33[[#This Row],[Adj Close]]-DAX__2019_2020__33[[#This Row],[Adj Open]]</f>
        <v>1.2534273197097718</v>
      </c>
      <c r="K1904" s="50">
        <v>965457</v>
      </c>
    </row>
    <row r="1905" spans="1:11" x14ac:dyDescent="0.3">
      <c r="A1905" s="51" t="str">
        <f t="shared" si="34"/>
        <v>ALV.DE</v>
      </c>
      <c r="B1905" s="52" t="s">
        <v>471</v>
      </c>
      <c r="C1905" s="50" t="s">
        <v>6880</v>
      </c>
      <c r="D1905" s="50">
        <f>DAX__2019_2020__33[[#This Row],[Open]]*(DAX__2019_2020__33[[#This Row],[Adj Close]]/DAX__2019_2020__33[[#This Row],[Close]])</f>
        <v>170.17484358324842</v>
      </c>
      <c r="E1905" s="50" t="s">
        <v>6912</v>
      </c>
      <c r="F1905" s="50" t="s">
        <v>6913</v>
      </c>
      <c r="G1905" s="50" t="s">
        <v>5861</v>
      </c>
      <c r="H1905" s="50" t="s">
        <v>6914</v>
      </c>
      <c r="I1905" s="50">
        <f>(DAX__2019_2020__33[[#This Row],[Adj Close]]-DAX__2019_2020__33[[#This Row],[Adj Open]])/DAX__2019_2020__33[[#This Row],[Adj Open]]</f>
        <v>-9.8206500329813453E-3</v>
      </c>
      <c r="J1905" s="50">
        <f>DAX__2019_2020__33[[#This Row],[Adj Close]]-DAX__2019_2020__33[[#This Row],[Adj Open]]</f>
        <v>-1.6712275832484238</v>
      </c>
      <c r="K1905" s="50">
        <v>1283582</v>
      </c>
    </row>
    <row r="1906" spans="1:11" x14ac:dyDescent="0.3">
      <c r="A1906" s="51" t="str">
        <f t="shared" si="34"/>
        <v>ALV.DE</v>
      </c>
      <c r="B1906" s="52" t="s">
        <v>472</v>
      </c>
      <c r="C1906" s="50" t="s">
        <v>5861</v>
      </c>
      <c r="D1906" s="50">
        <f>DAX__2019_2020__33[[#This Row],[Open]]*(DAX__2019_2020__33[[#This Row],[Adj Close]]/DAX__2019_2020__33[[#This Row],[Close]])</f>
        <v>168.50362691685521</v>
      </c>
      <c r="E1906" s="50" t="s">
        <v>6915</v>
      </c>
      <c r="F1906" s="50" t="s">
        <v>6916</v>
      </c>
      <c r="G1906" s="50" t="s">
        <v>6917</v>
      </c>
      <c r="H1906" s="50" t="s">
        <v>6918</v>
      </c>
      <c r="I1906" s="50">
        <f>(DAX__2019_2020__33[[#This Row],[Adj Close]]-DAX__2019_2020__33[[#This Row],[Adj Open]])/DAX__2019_2020__33[[#This Row],[Adj Open]]</f>
        <v>1.4877074927186838E-2</v>
      </c>
      <c r="J1906" s="50">
        <f>DAX__2019_2020__33[[#This Row],[Adj Close]]-DAX__2019_2020__33[[#This Row],[Adj Open]]</f>
        <v>2.506841083144792</v>
      </c>
      <c r="K1906" s="50">
        <v>939903</v>
      </c>
    </row>
    <row r="1907" spans="1:11" x14ac:dyDescent="0.3">
      <c r="A1907" s="51" t="str">
        <f t="shared" si="34"/>
        <v>ALV.DE</v>
      </c>
      <c r="B1907" s="52" t="s">
        <v>473</v>
      </c>
      <c r="C1907" s="50" t="s">
        <v>6919</v>
      </c>
      <c r="D1907" s="50">
        <f>DAX__2019_2020__33[[#This Row],[Open]]*(DAX__2019_2020__33[[#This Row],[Adj Close]]/DAX__2019_2020__33[[#This Row],[Close]])</f>
        <v>172.57269434595835</v>
      </c>
      <c r="E1907" s="50" t="s">
        <v>6920</v>
      </c>
      <c r="F1907" s="50" t="s">
        <v>6906</v>
      </c>
      <c r="G1907" s="50" t="s">
        <v>6921</v>
      </c>
      <c r="H1907" s="50" t="s">
        <v>6922</v>
      </c>
      <c r="I1907" s="50">
        <f>(DAX__2019_2020__33[[#This Row],[Adj Close]]-DAX__2019_2020__33[[#This Row],[Adj Open]])/DAX__2019_2020__33[[#This Row],[Adj Open]]</f>
        <v>-6.1052842105262118E-3</v>
      </c>
      <c r="J1907" s="50">
        <f>DAX__2019_2020__33[[#This Row],[Adj Close]]-DAX__2019_2020__33[[#This Row],[Adj Open]]</f>
        <v>-1.0536053459583457</v>
      </c>
      <c r="K1907" s="50">
        <v>1171816</v>
      </c>
    </row>
    <row r="1908" spans="1:11" x14ac:dyDescent="0.3">
      <c r="A1908" s="51" t="str">
        <f t="shared" si="34"/>
        <v>ALV.DE</v>
      </c>
      <c r="B1908" s="52" t="s">
        <v>474</v>
      </c>
      <c r="C1908" s="50" t="s">
        <v>6923</v>
      </c>
      <c r="D1908" s="50">
        <f>DAX__2019_2020__33[[#This Row],[Open]]*(DAX__2019_2020__33[[#This Row],[Adj Close]]/DAX__2019_2020__33[[#This Row],[Close]])</f>
        <v>171.22846106553069</v>
      </c>
      <c r="E1908" s="50" t="s">
        <v>6924</v>
      </c>
      <c r="F1908" s="50" t="s">
        <v>6925</v>
      </c>
      <c r="G1908" s="50" t="s">
        <v>6919</v>
      </c>
      <c r="H1908" s="50" t="s">
        <v>6926</v>
      </c>
      <c r="I1908" s="50">
        <f>(DAX__2019_2020__33[[#This Row],[Adj Close]]-DAX__2019_2020__33[[#This Row],[Adj Open]])/DAX__2019_2020__33[[#This Row],[Adj Open]]</f>
        <v>7.8506045438021862E-3</v>
      </c>
      <c r="J1908" s="50">
        <f>DAX__2019_2020__33[[#This Row],[Adj Close]]-DAX__2019_2020__33[[#This Row],[Adj Open]]</f>
        <v>1.3442469344693109</v>
      </c>
      <c r="K1908" s="50">
        <v>1778822</v>
      </c>
    </row>
    <row r="1909" spans="1:11" x14ac:dyDescent="0.3">
      <c r="A1909" s="51" t="str">
        <f t="shared" si="34"/>
        <v>ALV.DE</v>
      </c>
      <c r="B1909" s="52" t="s">
        <v>475</v>
      </c>
      <c r="C1909" s="50" t="s">
        <v>6808</v>
      </c>
      <c r="D1909" s="50">
        <f>DAX__2019_2020__33[[#This Row],[Open]]*(DAX__2019_2020__33[[#This Row],[Adj Close]]/DAX__2019_2020__33[[#This Row],[Close]])</f>
        <v>173.11767459845089</v>
      </c>
      <c r="E1909" s="50" t="s">
        <v>6927</v>
      </c>
      <c r="F1909" s="50" t="s">
        <v>6928</v>
      </c>
      <c r="G1909" s="50" t="s">
        <v>3391</v>
      </c>
      <c r="H1909" s="50" t="s">
        <v>6929</v>
      </c>
      <c r="I1909" s="50">
        <f>(DAX__2019_2020__33[[#This Row],[Adj Close]]-DAX__2019_2020__33[[#This Row],[Adj Open]])/DAX__2019_2020__33[[#This Row],[Adj Open]]</f>
        <v>-1.9832103258170874E-2</v>
      </c>
      <c r="J1909" s="50">
        <f>DAX__2019_2020__33[[#This Row],[Adj Close]]-DAX__2019_2020__33[[#This Row],[Adj Open]]</f>
        <v>-3.433287598450903</v>
      </c>
      <c r="K1909" s="50">
        <v>1913000</v>
      </c>
    </row>
    <row r="1910" spans="1:11" x14ac:dyDescent="0.3">
      <c r="A1910" s="51" t="str">
        <f t="shared" si="34"/>
        <v>ALV.DE</v>
      </c>
      <c r="B1910" s="52" t="s">
        <v>476</v>
      </c>
      <c r="C1910" s="50" t="s">
        <v>6930</v>
      </c>
      <c r="D1910" s="50">
        <f>DAX__2019_2020__33[[#This Row],[Open]]*(DAX__2019_2020__33[[#This Row],[Adj Close]]/DAX__2019_2020__33[[#This Row],[Close]])</f>
        <v>167.57717042625339</v>
      </c>
      <c r="E1910" s="50" t="s">
        <v>6931</v>
      </c>
      <c r="F1910" s="50" t="s">
        <v>6932</v>
      </c>
      <c r="G1910" s="50" t="s">
        <v>6933</v>
      </c>
      <c r="H1910" s="50" t="s">
        <v>6934</v>
      </c>
      <c r="I1910" s="50">
        <f>(DAX__2019_2020__33[[#This Row],[Adj Close]]-DAX__2019_2020__33[[#This Row],[Adj Open]])/DAX__2019_2020__33[[#This Row],[Adj Open]]</f>
        <v>-4.661252032520353E-3</v>
      </c>
      <c r="J1910" s="50">
        <f>DAX__2019_2020__33[[#This Row],[Adj Close]]-DAX__2019_2020__33[[#This Row],[Adj Open]]</f>
        <v>-0.78111942625338315</v>
      </c>
      <c r="K1910" s="50">
        <v>1047584</v>
      </c>
    </row>
    <row r="1911" spans="1:11" x14ac:dyDescent="0.3">
      <c r="A1911" s="51" t="str">
        <f t="shared" si="34"/>
        <v>ALV.DE</v>
      </c>
      <c r="B1911" s="52" t="s">
        <v>477</v>
      </c>
      <c r="C1911" s="50" t="s">
        <v>6935</v>
      </c>
      <c r="D1911" s="50">
        <f>DAX__2019_2020__33[[#This Row],[Open]]*(DAX__2019_2020__33[[#This Row],[Adj Close]]/DAX__2019_2020__33[[#This Row],[Close]])</f>
        <v>165.72429508087362</v>
      </c>
      <c r="E1911" s="50" t="s">
        <v>6930</v>
      </c>
      <c r="F1911" s="50" t="s">
        <v>6936</v>
      </c>
      <c r="G1911" s="50" t="s">
        <v>6847</v>
      </c>
      <c r="H1911" s="50" t="s">
        <v>6848</v>
      </c>
      <c r="I1911" s="50">
        <f>(DAX__2019_2020__33[[#This Row],[Adj Close]]-DAX__2019_2020__33[[#This Row],[Adj Open]])/DAX__2019_2020__33[[#This Row],[Adj Open]]</f>
        <v>5.1517426501030217E-3</v>
      </c>
      <c r="J1911" s="50">
        <f>DAX__2019_2020__33[[#This Row],[Adj Close]]-DAX__2019_2020__33[[#This Row],[Adj Open]]</f>
        <v>0.85376891912639508</v>
      </c>
      <c r="K1911" s="50">
        <v>677403</v>
      </c>
    </row>
    <row r="1912" spans="1:11" x14ac:dyDescent="0.3">
      <c r="A1912" s="51" t="str">
        <f t="shared" si="34"/>
        <v>ALV.DE</v>
      </c>
      <c r="B1912" s="52" t="s">
        <v>478</v>
      </c>
      <c r="C1912" s="50" t="s">
        <v>5840</v>
      </c>
      <c r="D1912" s="50">
        <f>DAX__2019_2020__33[[#This Row],[Open]]*(DAX__2019_2020__33[[#This Row],[Adj Close]]/DAX__2019_2020__33[[#This Row],[Close]])</f>
        <v>167.12304230694116</v>
      </c>
      <c r="E1912" s="50" t="s">
        <v>5922</v>
      </c>
      <c r="F1912" s="50" t="s">
        <v>5902</v>
      </c>
      <c r="G1912" s="50" t="s">
        <v>6937</v>
      </c>
      <c r="H1912" s="50" t="s">
        <v>6938</v>
      </c>
      <c r="I1912" s="50">
        <f>(DAX__2019_2020__33[[#This Row],[Adj Close]]-DAX__2019_2020__33[[#This Row],[Adj Open]])/DAX__2019_2020__33[[#This Row],[Adj Open]]</f>
        <v>2.2825978260867879E-3</v>
      </c>
      <c r="J1912" s="50">
        <f>DAX__2019_2020__33[[#This Row],[Adj Close]]-DAX__2019_2020__33[[#This Row],[Adj Open]]</f>
        <v>0.38147469305883419</v>
      </c>
      <c r="K1912" s="50">
        <v>821874</v>
      </c>
    </row>
    <row r="1913" spans="1:11" x14ac:dyDescent="0.3">
      <c r="A1913" s="51" t="str">
        <f t="shared" si="34"/>
        <v>ALV.DE</v>
      </c>
      <c r="B1913" s="52" t="s">
        <v>479</v>
      </c>
      <c r="C1913" s="50" t="s">
        <v>6939</v>
      </c>
      <c r="D1913" s="50">
        <f>DAX__2019_2020__33[[#This Row],[Open]]*(DAX__2019_2020__33[[#This Row],[Adj Close]]/DAX__2019_2020__33[[#This Row],[Close]])</f>
        <v>167.81332982807697</v>
      </c>
      <c r="E1913" s="50" t="s">
        <v>6940</v>
      </c>
      <c r="F1913" s="50" t="s">
        <v>6941</v>
      </c>
      <c r="G1913" s="50" t="s">
        <v>6942</v>
      </c>
      <c r="H1913" s="50" t="s">
        <v>6943</v>
      </c>
      <c r="I1913" s="50">
        <f>(DAX__2019_2020__33[[#This Row],[Adj Close]]-DAX__2019_2020__33[[#This Row],[Adj Open]])/DAX__2019_2020__33[[#This Row],[Adj Open]]</f>
        <v>-3.2473479986839068E-4</v>
      </c>
      <c r="J1913" s="50">
        <f>DAX__2019_2020__33[[#This Row],[Adj Close]]-DAX__2019_2020__33[[#This Row],[Adj Open]]</f>
        <v>-5.4494828076968815E-2</v>
      </c>
      <c r="K1913" s="50">
        <v>604530</v>
      </c>
    </row>
    <row r="1914" spans="1:11" x14ac:dyDescent="0.3">
      <c r="A1914" s="51" t="str">
        <f t="shared" si="34"/>
        <v>ALV.DE</v>
      </c>
      <c r="B1914" s="52" t="s">
        <v>480</v>
      </c>
      <c r="C1914" s="50" t="s">
        <v>6944</v>
      </c>
      <c r="D1914" s="50">
        <f>DAX__2019_2020__33[[#This Row],[Open]]*(DAX__2019_2020__33[[#This Row],[Adj Close]]/DAX__2019_2020__33[[#This Row],[Close]])</f>
        <v>167.61349560658249</v>
      </c>
      <c r="E1914" s="50" t="s">
        <v>5838</v>
      </c>
      <c r="F1914" s="50" t="s">
        <v>6945</v>
      </c>
      <c r="G1914" s="50" t="s">
        <v>6946</v>
      </c>
      <c r="H1914" s="50" t="s">
        <v>6947</v>
      </c>
      <c r="I1914" s="50">
        <f>(DAX__2019_2020__33[[#This Row],[Adj Close]]-DAX__2019_2020__33[[#This Row],[Adj Open]])/DAX__2019_2020__33[[#This Row],[Adj Open]]</f>
        <v>-4.2809116178952264E-2</v>
      </c>
      <c r="J1914" s="50">
        <f>DAX__2019_2020__33[[#This Row],[Adj Close]]-DAX__2019_2020__33[[#This Row],[Adj Open]]</f>
        <v>-7.1753856065824948</v>
      </c>
      <c r="K1914" s="50">
        <v>1814693</v>
      </c>
    </row>
    <row r="1915" spans="1:11" x14ac:dyDescent="0.3">
      <c r="A1915" s="51" t="str">
        <f t="shared" si="34"/>
        <v>ALV.DE</v>
      </c>
      <c r="B1915" s="52" t="s">
        <v>481</v>
      </c>
      <c r="C1915" s="50" t="s">
        <v>6948</v>
      </c>
      <c r="D1915" s="50">
        <f>DAX__2019_2020__33[[#This Row],[Open]]*(DAX__2019_2020__33[[#This Row],[Adj Close]]/DAX__2019_2020__33[[#This Row],[Close]])</f>
        <v>160.51077969053378</v>
      </c>
      <c r="E1915" s="50" t="s">
        <v>6891</v>
      </c>
      <c r="F1915" s="50" t="s">
        <v>5801</v>
      </c>
      <c r="G1915" s="50" t="s">
        <v>6949</v>
      </c>
      <c r="H1915" s="50" t="s">
        <v>6950</v>
      </c>
      <c r="I1915" s="50">
        <f>(DAX__2019_2020__33[[#This Row],[Adj Close]]-DAX__2019_2020__33[[#This Row],[Adj Open]])/DAX__2019_2020__33[[#This Row],[Adj Open]]</f>
        <v>-2.8293345245057741E-3</v>
      </c>
      <c r="J1915" s="50">
        <f>DAX__2019_2020__33[[#This Row],[Adj Close]]-DAX__2019_2020__33[[#This Row],[Adj Open]]</f>
        <v>-0.45413869053376743</v>
      </c>
      <c r="K1915" s="50">
        <v>1273862</v>
      </c>
    </row>
    <row r="1916" spans="1:11" x14ac:dyDescent="0.3">
      <c r="A1916" s="51" t="str">
        <f t="shared" si="34"/>
        <v>ALV.DE</v>
      </c>
      <c r="B1916" s="52" t="s">
        <v>482</v>
      </c>
      <c r="C1916" s="50" t="s">
        <v>6951</v>
      </c>
      <c r="D1916" s="50">
        <f>DAX__2019_2020__33[[#This Row],[Open]]*(DAX__2019_2020__33[[#This Row],[Adj Close]]/DAX__2019_2020__33[[#This Row],[Close]])</f>
        <v>160.98308649969957</v>
      </c>
      <c r="E1916" s="50" t="s">
        <v>6952</v>
      </c>
      <c r="F1916" s="50" t="s">
        <v>6953</v>
      </c>
      <c r="G1916" s="50" t="s">
        <v>6954</v>
      </c>
      <c r="H1916" s="50" t="s">
        <v>6955</v>
      </c>
      <c r="I1916" s="50">
        <f>(DAX__2019_2020__33[[#This Row],[Adj Close]]-DAX__2019_2020__33[[#This Row],[Adj Open]])/DAX__2019_2020__33[[#This Row],[Adj Open]]</f>
        <v>2.2568268377108146E-2</v>
      </c>
      <c r="J1916" s="50">
        <f>DAX__2019_2020__33[[#This Row],[Adj Close]]-DAX__2019_2020__33[[#This Row],[Adj Open]]</f>
        <v>3.633109500300435</v>
      </c>
      <c r="K1916" s="50">
        <v>1156549</v>
      </c>
    </row>
    <row r="1917" spans="1:11" x14ac:dyDescent="0.3">
      <c r="A1917" s="51" t="str">
        <f t="shared" si="34"/>
        <v>ALV.DE</v>
      </c>
      <c r="B1917" s="52" t="s">
        <v>483</v>
      </c>
      <c r="C1917" s="50" t="s">
        <v>5847</v>
      </c>
      <c r="D1917" s="50">
        <f>DAX__2019_2020__33[[#This Row],[Open]]*(DAX__2019_2020__33[[#This Row],[Adj Close]]/DAX__2019_2020__33[[#This Row],[Close]])</f>
        <v>165.57897190326551</v>
      </c>
      <c r="E1917" s="50" t="s">
        <v>6956</v>
      </c>
      <c r="F1917" s="50" t="s">
        <v>6957</v>
      </c>
      <c r="G1917" s="50" t="s">
        <v>6958</v>
      </c>
      <c r="H1917" s="50" t="s">
        <v>6959</v>
      </c>
      <c r="I1917" s="50">
        <f>(DAX__2019_2020__33[[#This Row],[Adj Close]]-DAX__2019_2020__33[[#This Row],[Adj Open]])/DAX__2019_2020__33[[#This Row],[Adj Open]]</f>
        <v>-4.1690070624957392E-3</v>
      </c>
      <c r="J1917" s="50">
        <f>DAX__2019_2020__33[[#This Row],[Adj Close]]-DAX__2019_2020__33[[#This Row],[Adj Open]]</f>
        <v>-0.69029990326549751</v>
      </c>
      <c r="K1917" s="50">
        <v>913006</v>
      </c>
    </row>
    <row r="1918" spans="1:11" x14ac:dyDescent="0.3">
      <c r="A1918" s="51" t="str">
        <f t="shared" si="34"/>
        <v>ALV.DE</v>
      </c>
      <c r="B1918" s="52" t="s">
        <v>484</v>
      </c>
      <c r="C1918" s="50" t="s">
        <v>6960</v>
      </c>
      <c r="D1918" s="50">
        <f>DAX__2019_2020__33[[#This Row],[Open]]*(DAX__2019_2020__33[[#This Row],[Adj Close]]/DAX__2019_2020__33[[#This Row],[Close]])</f>
        <v>166.21476898662488</v>
      </c>
      <c r="E1918" s="50" t="s">
        <v>6960</v>
      </c>
      <c r="F1918" s="50" t="s">
        <v>6961</v>
      </c>
      <c r="G1918" s="50" t="s">
        <v>6962</v>
      </c>
      <c r="H1918" s="50" t="s">
        <v>6963</v>
      </c>
      <c r="I1918" s="50">
        <f>(DAX__2019_2020__33[[#This Row],[Adj Close]]-DAX__2019_2020__33[[#This Row],[Adj Open]])/DAX__2019_2020__33[[#This Row],[Adj Open]]</f>
        <v>-1.2677633879781353E-2</v>
      </c>
      <c r="J1918" s="50">
        <f>DAX__2019_2020__33[[#This Row],[Adj Close]]-DAX__2019_2020__33[[#This Row],[Adj Open]]</f>
        <v>-2.1072099866248664</v>
      </c>
      <c r="K1918" s="50">
        <v>1216373</v>
      </c>
    </row>
    <row r="1919" spans="1:11" x14ac:dyDescent="0.3">
      <c r="A1919" s="51" t="str">
        <f t="shared" si="34"/>
        <v>ALV.DE</v>
      </c>
      <c r="B1919" s="52" t="s">
        <v>485</v>
      </c>
      <c r="C1919" s="50" t="s">
        <v>6964</v>
      </c>
      <c r="D1919" s="50">
        <f>DAX__2019_2020__33[[#This Row],[Open]]*(DAX__2019_2020__33[[#This Row],[Adj Close]]/DAX__2019_2020__33[[#This Row],[Close]])</f>
        <v>163.05395338872324</v>
      </c>
      <c r="E1919" s="50" t="s">
        <v>5827</v>
      </c>
      <c r="F1919" s="50" t="s">
        <v>6965</v>
      </c>
      <c r="G1919" s="50" t="s">
        <v>6966</v>
      </c>
      <c r="H1919" s="50" t="s">
        <v>6967</v>
      </c>
      <c r="I1919" s="50">
        <f>(DAX__2019_2020__33[[#This Row],[Adj Close]]-DAX__2019_2020__33[[#This Row],[Adj Open]])/DAX__2019_2020__33[[#This Row],[Adj Open]]</f>
        <v>-9.0241196741507497E-3</v>
      </c>
      <c r="J1919" s="50">
        <f>DAX__2019_2020__33[[#This Row],[Adj Close]]-DAX__2019_2020__33[[#This Row],[Adj Open]]</f>
        <v>-1.4714183887232366</v>
      </c>
      <c r="K1919" s="50">
        <v>1401103</v>
      </c>
    </row>
    <row r="1920" spans="1:11" x14ac:dyDescent="0.3">
      <c r="A1920" s="51" t="str">
        <f t="shared" si="34"/>
        <v>ALV.DE</v>
      </c>
      <c r="B1920" s="52" t="s">
        <v>486</v>
      </c>
      <c r="C1920" s="50" t="s">
        <v>3356</v>
      </c>
      <c r="D1920" s="50">
        <f>DAX__2019_2020__33[[#This Row],[Open]]*(DAX__2019_2020__33[[#This Row],[Adj Close]]/DAX__2019_2020__33[[#This Row],[Close]])</f>
        <v>161.67336875043119</v>
      </c>
      <c r="E1920" s="50" t="s">
        <v>6968</v>
      </c>
      <c r="F1920" s="50" t="s">
        <v>5785</v>
      </c>
      <c r="G1920" s="50" t="s">
        <v>6969</v>
      </c>
      <c r="H1920" s="50" t="s">
        <v>6970</v>
      </c>
      <c r="I1920" s="50">
        <f>(DAX__2019_2020__33[[#This Row],[Adj Close]]-DAX__2019_2020__33[[#This Row],[Adj Open]])/DAX__2019_2020__33[[#This Row],[Adj Open]]</f>
        <v>-1.5730280898877025E-3</v>
      </c>
      <c r="J1920" s="50">
        <f>DAX__2019_2020__33[[#This Row],[Adj Close]]-DAX__2019_2020__33[[#This Row],[Adj Open]]</f>
        <v>-0.25431675043120094</v>
      </c>
      <c r="K1920" s="50">
        <v>963843</v>
      </c>
    </row>
    <row r="1921" spans="1:11" x14ac:dyDescent="0.3">
      <c r="A1921" s="51" t="str">
        <f t="shared" si="34"/>
        <v>ALV.DE</v>
      </c>
      <c r="B1921" s="52" t="s">
        <v>487</v>
      </c>
      <c r="C1921" s="50" t="s">
        <v>6971</v>
      </c>
      <c r="D1921" s="50">
        <f>DAX__2019_2020__33[[#This Row],[Open]]*(DAX__2019_2020__33[[#This Row],[Adj Close]]/DAX__2019_2020__33[[#This Row],[Close]])</f>
        <v>162.40000811202253</v>
      </c>
      <c r="E1921" s="50" t="s">
        <v>6972</v>
      </c>
      <c r="F1921" s="50" t="s">
        <v>6973</v>
      </c>
      <c r="G1921" s="50" t="s">
        <v>5825</v>
      </c>
      <c r="H1921" s="50" t="s">
        <v>6974</v>
      </c>
      <c r="I1921" s="50">
        <f>(DAX__2019_2020__33[[#This Row],[Adj Close]]-DAX__2019_2020__33[[#This Row],[Adj Open]])/DAX__2019_2020__33[[#This Row],[Adj Open]]</f>
        <v>2.4608612562494691E-3</v>
      </c>
      <c r="J1921" s="50">
        <f>DAX__2019_2020__33[[#This Row],[Adj Close]]-DAX__2019_2020__33[[#This Row],[Adj Open]]</f>
        <v>0.39964388797747574</v>
      </c>
      <c r="K1921" s="50">
        <v>783498</v>
      </c>
    </row>
    <row r="1922" spans="1:11" x14ac:dyDescent="0.3">
      <c r="A1922" s="51" t="str">
        <f t="shared" si="34"/>
        <v>ALV.DE</v>
      </c>
      <c r="B1922" s="52" t="s">
        <v>488</v>
      </c>
      <c r="C1922" s="50" t="s">
        <v>6975</v>
      </c>
      <c r="D1922" s="50">
        <f>DAX__2019_2020__33[[#This Row],[Open]]*(DAX__2019_2020__33[[#This Row],[Adj Close]]/DAX__2019_2020__33[[#This Row],[Close]])</f>
        <v>164.41638048719267</v>
      </c>
      <c r="E1922" s="50" t="s">
        <v>5873</v>
      </c>
      <c r="F1922" s="50" t="s">
        <v>6975</v>
      </c>
      <c r="G1922" s="50" t="s">
        <v>6942</v>
      </c>
      <c r="H1922" s="50" t="s">
        <v>6943</v>
      </c>
      <c r="I1922" s="50">
        <f>(DAX__2019_2020__33[[#This Row],[Adj Close]]-DAX__2019_2020__33[[#This Row],[Adj Open]])/DAX__2019_2020__33[[#This Row],[Adj Open]]</f>
        <v>2.0329206268275071E-2</v>
      </c>
      <c r="J1922" s="50">
        <f>DAX__2019_2020__33[[#This Row],[Adj Close]]-DAX__2019_2020__33[[#This Row],[Adj Open]]</f>
        <v>3.3424545128073362</v>
      </c>
      <c r="K1922" s="50">
        <v>1331242</v>
      </c>
    </row>
    <row r="1923" spans="1:11" x14ac:dyDescent="0.3">
      <c r="A1923" s="51" t="str">
        <f t="shared" si="34"/>
        <v>ALV.DE</v>
      </c>
      <c r="B1923" s="52" t="s">
        <v>489</v>
      </c>
      <c r="C1923" s="50" t="s">
        <v>6930</v>
      </c>
      <c r="D1923" s="50">
        <f>DAX__2019_2020__33[[#This Row],[Open]]*(DAX__2019_2020__33[[#This Row],[Adj Close]]/DAX__2019_2020__33[[#This Row],[Close]])</f>
        <v>167.57718725107878</v>
      </c>
      <c r="E1923" s="50" t="s">
        <v>6976</v>
      </c>
      <c r="F1923" s="50" t="s">
        <v>6977</v>
      </c>
      <c r="G1923" s="50" t="s">
        <v>6978</v>
      </c>
      <c r="H1923" s="50" t="s">
        <v>6979</v>
      </c>
      <c r="I1923" s="50">
        <f>(DAX__2019_2020__33[[#This Row],[Adj Close]]-DAX__2019_2020__33[[#This Row],[Adj Open]])/DAX__2019_2020__33[[#This Row],[Adj Open]]</f>
        <v>9.5392682926829422E-3</v>
      </c>
      <c r="J1923" s="50">
        <f>DAX__2019_2020__33[[#This Row],[Adj Close]]-DAX__2019_2020__33[[#This Row],[Adj Open]]</f>
        <v>1.5985637489212081</v>
      </c>
      <c r="K1923" s="50">
        <v>981631</v>
      </c>
    </row>
    <row r="1924" spans="1:11" x14ac:dyDescent="0.3">
      <c r="A1924" s="51" t="str">
        <f t="shared" si="34"/>
        <v>ALV.DE</v>
      </c>
      <c r="B1924" s="52" t="s">
        <v>490</v>
      </c>
      <c r="C1924" s="50" t="s">
        <v>5905</v>
      </c>
      <c r="D1924" s="50">
        <f>DAX__2019_2020__33[[#This Row],[Open]]*(DAX__2019_2020__33[[#This Row],[Adj Close]]/DAX__2019_2020__33[[#This Row],[Close]])</f>
        <v>168.55811674652406</v>
      </c>
      <c r="E1924" s="50" t="s">
        <v>6980</v>
      </c>
      <c r="F1924" s="50" t="s">
        <v>6981</v>
      </c>
      <c r="G1924" s="50" t="s">
        <v>6932</v>
      </c>
      <c r="H1924" s="50" t="s">
        <v>6982</v>
      </c>
      <c r="I1924" s="50">
        <f>(DAX__2019_2020__33[[#This Row],[Adj Close]]-DAX__2019_2020__33[[#This Row],[Adj Open]])/DAX__2019_2020__33[[#This Row],[Adj Open]]</f>
        <v>-1.0777023269996499E-2</v>
      </c>
      <c r="J1924" s="50">
        <f>DAX__2019_2020__33[[#This Row],[Adj Close]]-DAX__2019_2020__33[[#This Row],[Adj Open]]</f>
        <v>-1.8165547465240763</v>
      </c>
      <c r="K1924" s="50">
        <v>736348</v>
      </c>
    </row>
    <row r="1925" spans="1:11" x14ac:dyDescent="0.3">
      <c r="A1925" s="51" t="str">
        <f t="shared" si="34"/>
        <v>ALV.DE</v>
      </c>
      <c r="B1925" s="52" t="s">
        <v>491</v>
      </c>
      <c r="C1925" s="50" t="s">
        <v>6983</v>
      </c>
      <c r="D1925" s="50">
        <f>DAX__2019_2020__33[[#This Row],[Open]]*(DAX__2019_2020__33[[#This Row],[Adj Close]]/DAX__2019_2020__33[[#This Row],[Close]])</f>
        <v>166.23293842757329</v>
      </c>
      <c r="E1925" s="50" t="s">
        <v>6956</v>
      </c>
      <c r="F1925" s="50" t="s">
        <v>6984</v>
      </c>
      <c r="G1925" s="50" t="s">
        <v>6985</v>
      </c>
      <c r="H1925" s="50" t="s">
        <v>6986</v>
      </c>
      <c r="I1925" s="50">
        <f>(DAX__2019_2020__33[[#This Row],[Adj Close]]-DAX__2019_2020__33[[#This Row],[Adj Open]])/DAX__2019_2020__33[[#This Row],[Adj Open]]</f>
        <v>-5.4638836091381914E-3</v>
      </c>
      <c r="J1925" s="50">
        <f>DAX__2019_2020__33[[#This Row],[Adj Close]]-DAX__2019_2020__33[[#This Row],[Adj Open]]</f>
        <v>-0.90827742757329588</v>
      </c>
      <c r="K1925" s="50">
        <v>712098</v>
      </c>
    </row>
    <row r="1926" spans="1:11" x14ac:dyDescent="0.3">
      <c r="A1926" s="51" t="str">
        <f t="shared" si="34"/>
        <v>ALV.DE</v>
      </c>
      <c r="B1926" s="52" t="s">
        <v>492</v>
      </c>
      <c r="C1926" s="50" t="s">
        <v>5902</v>
      </c>
      <c r="D1926" s="50">
        <f>DAX__2019_2020__33[[#This Row],[Open]]*(DAX__2019_2020__33[[#This Row],[Adj Close]]/DAX__2019_2020__33[[#This Row],[Close]])</f>
        <v>165.23382013766266</v>
      </c>
      <c r="E1926" s="50" t="s">
        <v>6853</v>
      </c>
      <c r="F1926" s="50" t="s">
        <v>6987</v>
      </c>
      <c r="G1926" s="50" t="s">
        <v>6874</v>
      </c>
      <c r="H1926" s="50" t="s">
        <v>6988</v>
      </c>
      <c r="I1926" s="50">
        <f>(DAX__2019_2020__33[[#This Row],[Adj Close]]-DAX__2019_2020__33[[#This Row],[Adj Open]])/DAX__2019_2020__33[[#This Row],[Adj Open]]</f>
        <v>-6.5962896503548706E-3</v>
      </c>
      <c r="J1926" s="50">
        <f>DAX__2019_2020__33[[#This Row],[Adj Close]]-DAX__2019_2020__33[[#This Row],[Adj Open]]</f>
        <v>-1.0899301376626624</v>
      </c>
      <c r="K1926" s="50">
        <v>471068</v>
      </c>
    </row>
    <row r="1927" spans="1:11" x14ac:dyDescent="0.3">
      <c r="A1927" s="51" t="str">
        <f t="shared" si="34"/>
        <v>ALV.DE</v>
      </c>
      <c r="B1927" s="52" t="s">
        <v>493</v>
      </c>
      <c r="C1927" s="50" t="s">
        <v>6989</v>
      </c>
      <c r="D1927" s="50">
        <f>DAX__2019_2020__33[[#This Row],[Open]]*(DAX__2019_2020__33[[#This Row],[Adj Close]]/DAX__2019_2020__33[[#This Row],[Close]])</f>
        <v>164.03490672507681</v>
      </c>
      <c r="E1927" s="50" t="s">
        <v>5848</v>
      </c>
      <c r="F1927" s="50" t="s">
        <v>5834</v>
      </c>
      <c r="G1927" s="50" t="s">
        <v>6836</v>
      </c>
      <c r="H1927" s="50" t="s">
        <v>6837</v>
      </c>
      <c r="I1927" s="50">
        <f>(DAX__2019_2020__33[[#This Row],[Adj Close]]-DAX__2019_2020__33[[#This Row],[Adj Open]])/DAX__2019_2020__33[[#This Row],[Adj Open]]</f>
        <v>3.3222091919530026E-3</v>
      </c>
      <c r="J1927" s="50">
        <f>DAX__2019_2020__33[[#This Row],[Adj Close]]-DAX__2019_2020__33[[#This Row],[Adj Open]]</f>
        <v>0.54495827492320359</v>
      </c>
      <c r="K1927" s="50">
        <v>974988</v>
      </c>
    </row>
    <row r="1928" spans="1:11" x14ac:dyDescent="0.3">
      <c r="A1928" s="51" t="str">
        <f t="shared" si="34"/>
        <v>ALV.DE</v>
      </c>
      <c r="B1928" s="52" t="s">
        <v>494</v>
      </c>
      <c r="C1928" s="50" t="s">
        <v>6845</v>
      </c>
      <c r="D1928" s="50">
        <f>DAX__2019_2020__33[[#This Row],[Open]]*(DAX__2019_2020__33[[#This Row],[Adj Close]]/DAX__2019_2020__33[[#This Row],[Close]])</f>
        <v>164.07122220726598</v>
      </c>
      <c r="E1928" s="50" t="s">
        <v>6809</v>
      </c>
      <c r="F1928" s="50" t="s">
        <v>6990</v>
      </c>
      <c r="G1928" s="50" t="s">
        <v>6809</v>
      </c>
      <c r="H1928" s="50" t="s">
        <v>6991</v>
      </c>
      <c r="I1928" s="50">
        <f>(DAX__2019_2020__33[[#This Row],[Adj Close]]-DAX__2019_2020__33[[#This Row],[Adj Open]])/DAX__2019_2020__33[[#This Row],[Adj Open]]</f>
        <v>2.0704196305935688E-2</v>
      </c>
      <c r="J1928" s="50">
        <f>DAX__2019_2020__33[[#This Row],[Adj Close]]-DAX__2019_2020__33[[#This Row],[Adj Open]]</f>
        <v>3.3969627927340298</v>
      </c>
      <c r="K1928" s="50">
        <v>791729</v>
      </c>
    </row>
    <row r="1929" spans="1:11" x14ac:dyDescent="0.3">
      <c r="A1929" s="51" t="str">
        <f t="shared" si="34"/>
        <v>ALV.DE</v>
      </c>
      <c r="B1929" s="52" t="s">
        <v>495</v>
      </c>
      <c r="C1929" s="50" t="s">
        <v>6992</v>
      </c>
      <c r="D1929" s="50">
        <f>DAX__2019_2020__33[[#This Row],[Open]]*(DAX__2019_2020__33[[#This Row],[Adj Close]]/DAX__2019_2020__33[[#This Row],[Close]])</f>
        <v>165.07034759138503</v>
      </c>
      <c r="E1929" s="50" t="s">
        <v>6993</v>
      </c>
      <c r="F1929" s="50" t="s">
        <v>6994</v>
      </c>
      <c r="G1929" s="50" t="s">
        <v>6995</v>
      </c>
      <c r="H1929" s="50" t="s">
        <v>6996</v>
      </c>
      <c r="I1929" s="50">
        <f>(DAX__2019_2020__33[[#This Row],[Adj Close]]-DAX__2019_2020__33[[#This Row],[Adj Open]])/DAX__2019_2020__33[[#This Row],[Adj Open]]</f>
        <v>-4.2918343707540278E-3</v>
      </c>
      <c r="J1929" s="50">
        <f>DAX__2019_2020__33[[#This Row],[Adj Close]]-DAX__2019_2020__33[[#This Row],[Adj Open]]</f>
        <v>-0.70845459138502065</v>
      </c>
      <c r="K1929" s="50">
        <v>807371</v>
      </c>
    </row>
    <row r="1930" spans="1:11" x14ac:dyDescent="0.3">
      <c r="A1930" s="51" t="str">
        <f t="shared" si="34"/>
        <v>ALV.DE</v>
      </c>
      <c r="B1930" s="52" t="s">
        <v>496</v>
      </c>
      <c r="C1930" s="50" t="s">
        <v>6958</v>
      </c>
      <c r="D1930" s="50">
        <f>DAX__2019_2020__33[[#This Row],[Open]]*(DAX__2019_2020__33[[#This Row],[Adj Close]]/DAX__2019_2020__33[[#This Row],[Close]])</f>
        <v>164.88867533367355</v>
      </c>
      <c r="E1930" s="50" t="s">
        <v>6997</v>
      </c>
      <c r="F1930" s="50" t="s">
        <v>6998</v>
      </c>
      <c r="G1930" s="50" t="s">
        <v>5820</v>
      </c>
      <c r="H1930" s="50" t="s">
        <v>6999</v>
      </c>
      <c r="I1930" s="50">
        <f>(DAX__2019_2020__33[[#This Row],[Adj Close]]-DAX__2019_2020__33[[#This Row],[Adj Open]])/DAX__2019_2020__33[[#This Row],[Adj Open]]</f>
        <v>-1.2779509140996933E-2</v>
      </c>
      <c r="J1930" s="50">
        <f>DAX__2019_2020__33[[#This Row],[Adj Close]]-DAX__2019_2020__33[[#This Row],[Adj Open]]</f>
        <v>-2.1071963336735564</v>
      </c>
      <c r="K1930" s="50">
        <v>1054258</v>
      </c>
    </row>
    <row r="1931" spans="1:11" x14ac:dyDescent="0.3">
      <c r="A1931" s="51" t="str">
        <f t="shared" si="34"/>
        <v>ALV.DE</v>
      </c>
      <c r="B1931" s="52" t="s">
        <v>497</v>
      </c>
      <c r="C1931" s="50" t="s">
        <v>6851</v>
      </c>
      <c r="D1931" s="50">
        <f>DAX__2019_2020__33[[#This Row],[Open]]*(DAX__2019_2020__33[[#This Row],[Adj Close]]/DAX__2019_2020__33[[#This Row],[Close]])</f>
        <v>164.18020983878085</v>
      </c>
      <c r="E1931" s="50" t="s">
        <v>6834</v>
      </c>
      <c r="F1931" s="50" t="s">
        <v>7000</v>
      </c>
      <c r="G1931" s="50" t="s">
        <v>6846</v>
      </c>
      <c r="H1931" s="50" t="s">
        <v>7001</v>
      </c>
      <c r="I1931" s="50">
        <f>(DAX__2019_2020__33[[#This Row],[Adj Close]]-DAX__2019_2020__33[[#This Row],[Adj Open]])/DAX__2019_2020__33[[#This Row],[Adj Open]]</f>
        <v>1.7481760828771807E-2</v>
      </c>
      <c r="J1931" s="50">
        <f>DAX__2019_2020__33[[#This Row],[Adj Close]]-DAX__2019_2020__33[[#This Row],[Adj Open]]</f>
        <v>2.8701591612191351</v>
      </c>
      <c r="K1931" s="50">
        <v>856627</v>
      </c>
    </row>
    <row r="1932" spans="1:11" x14ac:dyDescent="0.3">
      <c r="A1932" s="51" t="str">
        <f t="shared" si="34"/>
        <v>ALV.DE</v>
      </c>
      <c r="B1932" s="52" t="s">
        <v>498</v>
      </c>
      <c r="C1932" s="50" t="s">
        <v>5857</v>
      </c>
      <c r="D1932" s="50">
        <f>DAX__2019_2020__33[[#This Row],[Open]]*(DAX__2019_2020__33[[#This Row],[Adj Close]]/DAX__2019_2020__33[[#This Row],[Close]])</f>
        <v>168.03131099999999</v>
      </c>
      <c r="E1932" s="50" t="s">
        <v>7002</v>
      </c>
      <c r="F1932" s="50" t="s">
        <v>7003</v>
      </c>
      <c r="G1932" s="50" t="s">
        <v>5857</v>
      </c>
      <c r="H1932" s="50" t="s">
        <v>7004</v>
      </c>
      <c r="I1932" s="50">
        <f>(DAX__2019_2020__33[[#This Row],[Adj Close]]-DAX__2019_2020__33[[#This Row],[Adj Open]])/DAX__2019_2020__33[[#This Row],[Adj Open]]</f>
        <v>0</v>
      </c>
      <c r="J1932" s="50">
        <f>DAX__2019_2020__33[[#This Row],[Adj Close]]-DAX__2019_2020__33[[#This Row],[Adj Open]]</f>
        <v>0</v>
      </c>
      <c r="K1932" s="50">
        <v>1141092</v>
      </c>
    </row>
    <row r="1933" spans="1:11" x14ac:dyDescent="0.3">
      <c r="A1933" s="51" t="str">
        <f t="shared" si="34"/>
        <v>ALV.DE</v>
      </c>
      <c r="B1933" s="52" t="s">
        <v>499</v>
      </c>
      <c r="C1933" s="50" t="s">
        <v>5900</v>
      </c>
      <c r="D1933" s="50">
        <f>DAX__2019_2020__33[[#This Row],[Open]]*(DAX__2019_2020__33[[#This Row],[Adj Close]]/DAX__2019_2020__33[[#This Row],[Close]])</f>
        <v>167.59534430770677</v>
      </c>
      <c r="E1933" s="50" t="s">
        <v>6907</v>
      </c>
      <c r="F1933" s="50" t="s">
        <v>6941</v>
      </c>
      <c r="G1933" s="50" t="s">
        <v>7005</v>
      </c>
      <c r="H1933" s="50" t="s">
        <v>7006</v>
      </c>
      <c r="I1933" s="50">
        <f>(DAX__2019_2020__33[[#This Row],[Adj Close]]-DAX__2019_2020__33[[#This Row],[Adj Open]])/DAX__2019_2020__33[[#This Row],[Adj Open]]</f>
        <v>3.1433014709885366E-3</v>
      </c>
      <c r="J1933" s="50">
        <f>DAX__2019_2020__33[[#This Row],[Adj Close]]-DAX__2019_2020__33[[#This Row],[Adj Open]]</f>
        <v>0.52680269229324495</v>
      </c>
      <c r="K1933" s="50">
        <v>583079</v>
      </c>
    </row>
    <row r="1934" spans="1:11" x14ac:dyDescent="0.3">
      <c r="A1934" s="51" t="str">
        <f t="shared" si="34"/>
        <v>ALV.DE</v>
      </c>
      <c r="B1934" s="52" t="s">
        <v>500</v>
      </c>
      <c r="C1934" s="50" t="s">
        <v>7007</v>
      </c>
      <c r="D1934" s="50">
        <f>DAX__2019_2020__33[[#This Row],[Open]]*(DAX__2019_2020__33[[#This Row],[Adj Close]]/DAX__2019_2020__33[[#This Row],[Close]])</f>
        <v>167.99499383240646</v>
      </c>
      <c r="E1934" s="50" t="s">
        <v>7007</v>
      </c>
      <c r="F1934" s="50" t="s">
        <v>7008</v>
      </c>
      <c r="G1934" s="50" t="s">
        <v>7009</v>
      </c>
      <c r="H1934" s="50" t="s">
        <v>7010</v>
      </c>
      <c r="I1934" s="50">
        <f>(DAX__2019_2020__33[[#This Row],[Adj Close]]-DAX__2019_2020__33[[#This Row],[Adj Open]])/DAX__2019_2020__33[[#This Row],[Adj Open]]</f>
        <v>-4.8659654300292161E-3</v>
      </c>
      <c r="J1934" s="50">
        <f>DAX__2019_2020__33[[#This Row],[Adj Close]]-DAX__2019_2020__33[[#This Row],[Adj Open]]</f>
        <v>-0.81745783240646119</v>
      </c>
      <c r="K1934" s="50">
        <v>698252</v>
      </c>
    </row>
    <row r="1935" spans="1:11" x14ac:dyDescent="0.3">
      <c r="A1935" s="51" t="str">
        <f t="shared" si="34"/>
        <v>ALV.DE</v>
      </c>
      <c r="B1935" s="52" t="s">
        <v>501</v>
      </c>
      <c r="C1935" s="50" t="s">
        <v>7011</v>
      </c>
      <c r="D1935" s="50">
        <f>DAX__2019_2020__33[[#This Row],[Open]]*(DAX__2019_2020__33[[#This Row],[Adj Close]]/DAX__2019_2020__33[[#This Row],[Close]])</f>
        <v>168.01314221303988</v>
      </c>
      <c r="E1935" s="50" t="s">
        <v>6908</v>
      </c>
      <c r="F1935" s="50" t="s">
        <v>6941</v>
      </c>
      <c r="G1935" s="50" t="s">
        <v>6792</v>
      </c>
      <c r="H1935" s="50" t="s">
        <v>6793</v>
      </c>
      <c r="I1935" s="50">
        <f>(DAX__2019_2020__33[[#This Row],[Adj Close]]-DAX__2019_2020__33[[#This Row],[Adj Open]])/DAX__2019_2020__33[[#This Row],[Adj Open]]</f>
        <v>4.0004595956419624E-3</v>
      </c>
      <c r="J1935" s="50">
        <f>DAX__2019_2020__33[[#This Row],[Adj Close]]-DAX__2019_2020__33[[#This Row],[Adj Open]]</f>
        <v>0.67212978696011305</v>
      </c>
      <c r="K1935" s="50">
        <v>1069656</v>
      </c>
    </row>
    <row r="1936" spans="1:11" x14ac:dyDescent="0.3">
      <c r="A1936" s="51" t="str">
        <f t="shared" si="34"/>
        <v>ALV.DE</v>
      </c>
      <c r="B1936" s="52" t="s">
        <v>502</v>
      </c>
      <c r="C1936" s="50" t="s">
        <v>5888</v>
      </c>
      <c r="D1936" s="50">
        <f>DAX__2019_2020__33[[#This Row],[Open]]*(DAX__2019_2020__33[[#This Row],[Adj Close]]/DAX__2019_2020__33[[#This Row],[Close]])</f>
        <v>168.81243511271913</v>
      </c>
      <c r="E1936" s="50" t="s">
        <v>7012</v>
      </c>
      <c r="F1936" s="50" t="s">
        <v>6791</v>
      </c>
      <c r="G1936" s="50" t="s">
        <v>7013</v>
      </c>
      <c r="H1936" s="50" t="s">
        <v>7014</v>
      </c>
      <c r="I1936" s="50">
        <f>(DAX__2019_2020__33[[#This Row],[Adj Close]]-DAX__2019_2020__33[[#This Row],[Adj Open]])/DAX__2019_2020__33[[#This Row],[Adj Open]]</f>
        <v>-2.3350893019741244E-2</v>
      </c>
      <c r="J1936" s="50">
        <f>DAX__2019_2020__33[[#This Row],[Adj Close]]-DAX__2019_2020__33[[#This Row],[Adj Open]]</f>
        <v>-3.9419211127191147</v>
      </c>
      <c r="K1936" s="50">
        <v>1045035</v>
      </c>
    </row>
    <row r="1937" spans="1:11" x14ac:dyDescent="0.3">
      <c r="A1937" s="51" t="str">
        <f t="shared" si="34"/>
        <v>ALV.DE</v>
      </c>
      <c r="B1937" s="52" t="s">
        <v>503</v>
      </c>
      <c r="C1937" s="50" t="s">
        <v>7015</v>
      </c>
      <c r="D1937" s="50">
        <f>DAX__2019_2020__33[[#This Row],[Open]]*(DAX__2019_2020__33[[#This Row],[Adj Close]]/DAX__2019_2020__33[[#This Row],[Close]])</f>
        <v>166.55991536248595</v>
      </c>
      <c r="E1937" s="50" t="s">
        <v>6849</v>
      </c>
      <c r="F1937" s="50" t="s">
        <v>7016</v>
      </c>
      <c r="G1937" s="50" t="s">
        <v>7017</v>
      </c>
      <c r="H1937" s="50" t="s">
        <v>7018</v>
      </c>
      <c r="I1937" s="50">
        <f>(DAX__2019_2020__33[[#This Row],[Adj Close]]-DAX__2019_2020__33[[#This Row],[Adj Open]])/DAX__2019_2020__33[[#This Row],[Adj Open]]</f>
        <v>-7.5253842424097351E-3</v>
      </c>
      <c r="J1937" s="50">
        <f>DAX__2019_2020__33[[#This Row],[Adj Close]]-DAX__2019_2020__33[[#This Row],[Adj Open]]</f>
        <v>-1.2534273624859509</v>
      </c>
      <c r="K1937" s="50">
        <v>871846</v>
      </c>
    </row>
    <row r="1938" spans="1:11" x14ac:dyDescent="0.3">
      <c r="A1938" s="51" t="str">
        <f t="shared" si="34"/>
        <v>ALV.DE</v>
      </c>
      <c r="B1938" s="52" t="s">
        <v>504</v>
      </c>
      <c r="C1938" s="50" t="s">
        <v>6993</v>
      </c>
      <c r="D1938" s="50">
        <f>DAX__2019_2020__33[[#This Row],[Open]]*(DAX__2019_2020__33[[#This Row],[Adj Close]]/DAX__2019_2020__33[[#This Row],[Close]])</f>
        <v>165.68795860851336</v>
      </c>
      <c r="E1938" s="50" t="s">
        <v>6937</v>
      </c>
      <c r="F1938" s="50" t="s">
        <v>7019</v>
      </c>
      <c r="G1938" s="50" t="s">
        <v>6849</v>
      </c>
      <c r="H1938" s="50" t="s">
        <v>7020</v>
      </c>
      <c r="I1938" s="50">
        <f>(DAX__2019_2020__33[[#This Row],[Adj Close]]-DAX__2019_2020__33[[#This Row],[Adj Open]])/DAX__2019_2020__33[[#This Row],[Adj Open]]</f>
        <v>5.9204144931522497E-3</v>
      </c>
      <c r="J1938" s="50">
        <f>DAX__2019_2020__33[[#This Row],[Adj Close]]-DAX__2019_2020__33[[#This Row],[Adj Open]]</f>
        <v>0.98094139148665249</v>
      </c>
      <c r="K1938" s="50">
        <v>1027467</v>
      </c>
    </row>
    <row r="1939" spans="1:11" x14ac:dyDescent="0.3">
      <c r="A1939" s="51" t="str">
        <f t="shared" si="34"/>
        <v>ALV.DE</v>
      </c>
      <c r="B1939" s="52" t="s">
        <v>505</v>
      </c>
      <c r="C1939" s="50" t="s">
        <v>5920</v>
      </c>
      <c r="D1939" s="50">
        <f>DAX__2019_2020__33[[#This Row],[Open]]*(DAX__2019_2020__33[[#This Row],[Adj Close]]/DAX__2019_2020__33[[#This Row],[Close]])</f>
        <v>167.30469228334115</v>
      </c>
      <c r="E1939" s="50" t="s">
        <v>5893</v>
      </c>
      <c r="F1939" s="50" t="s">
        <v>6995</v>
      </c>
      <c r="G1939" s="50" t="s">
        <v>5837</v>
      </c>
      <c r="H1939" s="50" t="s">
        <v>7021</v>
      </c>
      <c r="I1939" s="50">
        <f>(DAX__2019_2020__33[[#This Row],[Adj Close]]-DAX__2019_2020__33[[#This Row],[Adj Open]])/DAX__2019_2020__33[[#This Row],[Adj Open]]</f>
        <v>-1.3029283599825307E-2</v>
      </c>
      <c r="J1939" s="50">
        <f>DAX__2019_2020__33[[#This Row],[Adj Close]]-DAX__2019_2020__33[[#This Row],[Adj Open]]</f>
        <v>-2.1798602833411564</v>
      </c>
      <c r="K1939" s="50">
        <v>1348632</v>
      </c>
    </row>
    <row r="1940" spans="1:11" x14ac:dyDescent="0.3">
      <c r="A1940" s="51" t="str">
        <f t="shared" si="34"/>
        <v>ALV.DE</v>
      </c>
      <c r="B1940" s="52" t="s">
        <v>506</v>
      </c>
      <c r="C1940" s="50" t="s">
        <v>7022</v>
      </c>
      <c r="D1940" s="50">
        <f>DAX__2019_2020__33[[#This Row],[Open]]*(DAX__2019_2020__33[[#This Row],[Adj Close]]/DAX__2019_2020__33[[#This Row],[Close]])</f>
        <v>164.59803186969569</v>
      </c>
      <c r="E1940" s="50" t="s">
        <v>7023</v>
      </c>
      <c r="F1940" s="50" t="s">
        <v>7024</v>
      </c>
      <c r="G1940" s="50" t="s">
        <v>7025</v>
      </c>
      <c r="H1940" s="50" t="s">
        <v>7026</v>
      </c>
      <c r="I1940" s="50">
        <f>(DAX__2019_2020__33[[#This Row],[Adj Close]]-DAX__2019_2020__33[[#This Row],[Adj Open]])/DAX__2019_2020__33[[#This Row],[Adj Open]]</f>
        <v>-1.4016157079703464E-2</v>
      </c>
      <c r="J1940" s="50">
        <f>DAX__2019_2020__33[[#This Row],[Adj Close]]-DAX__2019_2020__33[[#This Row],[Adj Open]]</f>
        <v>-2.3070318696956917</v>
      </c>
      <c r="K1940" s="50">
        <v>1573858</v>
      </c>
    </row>
    <row r="1941" spans="1:11" x14ac:dyDescent="0.3">
      <c r="A1941" s="51" t="str">
        <f t="shared" si="34"/>
        <v>ALV.DE</v>
      </c>
      <c r="B1941" s="52" t="s">
        <v>507</v>
      </c>
      <c r="C1941" s="50" t="s">
        <v>5822</v>
      </c>
      <c r="D1941" s="50">
        <f>DAX__2019_2020__33[[#This Row],[Open]]*(DAX__2019_2020__33[[#This Row],[Adj Close]]/DAX__2019_2020__33[[#This Row],[Close]])</f>
        <v>163.76242291629652</v>
      </c>
      <c r="E1941" s="50" t="s">
        <v>6985</v>
      </c>
      <c r="F1941" s="50" t="s">
        <v>7027</v>
      </c>
      <c r="G1941" s="50" t="s">
        <v>6985</v>
      </c>
      <c r="H1941" s="50" t="s">
        <v>6986</v>
      </c>
      <c r="I1941" s="50">
        <f>(DAX__2019_2020__33[[#This Row],[Adj Close]]-DAX__2019_2020__33[[#This Row],[Adj Open]])/DAX__2019_2020__33[[#This Row],[Adj Open]]</f>
        <v>9.5396615162562648E-3</v>
      </c>
      <c r="J1941" s="50">
        <f>DAX__2019_2020__33[[#This Row],[Adj Close]]-DAX__2019_2020__33[[#This Row],[Adj Open]]</f>
        <v>1.5622380837034768</v>
      </c>
      <c r="K1941" s="50">
        <v>758893</v>
      </c>
    </row>
    <row r="1942" spans="1:11" x14ac:dyDescent="0.3">
      <c r="A1942" s="51" t="str">
        <f t="shared" si="34"/>
        <v>ALV.DE</v>
      </c>
      <c r="B1942" s="52" t="s">
        <v>508</v>
      </c>
      <c r="C1942" s="50" t="s">
        <v>5847</v>
      </c>
      <c r="D1942" s="50">
        <f>DAX__2019_2020__33[[#This Row],[Open]]*(DAX__2019_2020__33[[#This Row],[Adj Close]]/DAX__2019_2020__33[[#This Row],[Close]])</f>
        <v>165.57898038015813</v>
      </c>
      <c r="E1942" s="50" t="s">
        <v>7028</v>
      </c>
      <c r="F1942" s="50" t="s">
        <v>7029</v>
      </c>
      <c r="G1942" s="50" t="s">
        <v>6964</v>
      </c>
      <c r="H1942" s="50" t="s">
        <v>7030</v>
      </c>
      <c r="I1942" s="50">
        <f>(DAX__2019_2020__33[[#This Row],[Adj Close]]-DAX__2019_2020__33[[#This Row],[Adj Open]])/DAX__2019_2020__33[[#This Row],[Adj Open]]</f>
        <v>-1.5249582853819266E-2</v>
      </c>
      <c r="J1942" s="50">
        <f>DAX__2019_2020__33[[#This Row],[Adj Close]]-DAX__2019_2020__33[[#This Row],[Adj Open]]</f>
        <v>-2.5250103801581361</v>
      </c>
      <c r="K1942" s="50">
        <v>1132574</v>
      </c>
    </row>
    <row r="1943" spans="1:11" x14ac:dyDescent="0.3">
      <c r="A1943" s="51" t="str">
        <f t="shared" si="34"/>
        <v>ALV.DE</v>
      </c>
      <c r="B1943" s="52" t="s">
        <v>509</v>
      </c>
      <c r="C1943" s="50" t="s">
        <v>7031</v>
      </c>
      <c r="D1943" s="50">
        <f>DAX__2019_2020__33[[#This Row],[Open]]*(DAX__2019_2020__33[[#This Row],[Adj Close]]/DAX__2019_2020__33[[#This Row],[Close]])</f>
        <v>163.4536097961236</v>
      </c>
      <c r="E1943" s="50" t="s">
        <v>7011</v>
      </c>
      <c r="F1943" s="50" t="s">
        <v>7032</v>
      </c>
      <c r="G1943" s="50" t="s">
        <v>7033</v>
      </c>
      <c r="H1943" s="50" t="s">
        <v>7034</v>
      </c>
      <c r="I1943" s="50">
        <f>(DAX__2019_2020__33[[#This Row],[Adj Close]]-DAX__2019_2020__33[[#This Row],[Adj Open]])/DAX__2019_2020__33[[#This Row],[Adj Open]]</f>
        <v>2.1893681077707575E-2</v>
      </c>
      <c r="J1943" s="50">
        <f>DAX__2019_2020__33[[#This Row],[Adj Close]]-DAX__2019_2020__33[[#This Row],[Adj Open]]</f>
        <v>3.5786012038763886</v>
      </c>
      <c r="K1943" s="50">
        <v>1191735</v>
      </c>
    </row>
    <row r="1944" spans="1:11" x14ac:dyDescent="0.3">
      <c r="A1944" s="51" t="str">
        <f t="shared" si="34"/>
        <v>ALV.DE</v>
      </c>
      <c r="B1944" s="52" t="s">
        <v>510</v>
      </c>
      <c r="C1944" s="50" t="s">
        <v>7035</v>
      </c>
      <c r="D1944" s="50">
        <f>DAX__2019_2020__33[[#This Row],[Open]]*(DAX__2019_2020__33[[#This Row],[Adj Close]]/DAX__2019_2020__33[[#This Row],[Close]])</f>
        <v>167.21387457144061</v>
      </c>
      <c r="E1944" s="50" t="s">
        <v>7036</v>
      </c>
      <c r="F1944" s="50" t="s">
        <v>7037</v>
      </c>
      <c r="G1944" s="50" t="s">
        <v>5906</v>
      </c>
      <c r="H1944" s="50" t="s">
        <v>7038</v>
      </c>
      <c r="I1944" s="50">
        <f>(DAX__2019_2020__33[[#This Row],[Adj Close]]-DAX__2019_2020__33[[#This Row],[Adj Open]])/DAX__2019_2020__33[[#This Row],[Adj Open]]</f>
        <v>-5.1059313925282748E-3</v>
      </c>
      <c r="J1944" s="50">
        <f>DAX__2019_2020__33[[#This Row],[Adj Close]]-DAX__2019_2020__33[[#This Row],[Adj Open]]</f>
        <v>-0.85378257144060399</v>
      </c>
      <c r="K1944" s="50">
        <v>717596</v>
      </c>
    </row>
    <row r="1945" spans="1:11" x14ac:dyDescent="0.3">
      <c r="A1945" s="51" t="str">
        <f t="shared" si="34"/>
        <v>ALV.DE</v>
      </c>
      <c r="B1945" s="52" t="s">
        <v>511</v>
      </c>
      <c r="C1945" s="50" t="s">
        <v>6899</v>
      </c>
      <c r="D1945" s="50">
        <f>DAX__2019_2020__33[[#This Row],[Open]]*(DAX__2019_2020__33[[#This Row],[Adj Close]]/DAX__2019_2020__33[[#This Row],[Close]])</f>
        <v>166.08759789849489</v>
      </c>
      <c r="E1945" s="50" t="s">
        <v>6789</v>
      </c>
      <c r="F1945" s="50" t="s">
        <v>7039</v>
      </c>
      <c r="G1945" s="50" t="s">
        <v>6983</v>
      </c>
      <c r="H1945" s="50" t="s">
        <v>7040</v>
      </c>
      <c r="I1945" s="50">
        <f>(DAX__2019_2020__33[[#This Row],[Adj Close]]-DAX__2019_2020__33[[#This Row],[Adj Open]])/DAX__2019_2020__33[[#This Row],[Adj Open]]</f>
        <v>8.7500272954709249E-4</v>
      </c>
      <c r="J1945" s="50">
        <f>DAX__2019_2020__33[[#This Row],[Adj Close]]-DAX__2019_2020__33[[#This Row],[Adj Open]]</f>
        <v>0.14532710150510297</v>
      </c>
      <c r="K1945" s="50">
        <v>869256</v>
      </c>
    </row>
    <row r="1946" spans="1:11" x14ac:dyDescent="0.3">
      <c r="A1946" s="51" t="str">
        <f t="shared" si="34"/>
        <v>ALV.DE</v>
      </c>
      <c r="B1946" s="52" t="s">
        <v>512</v>
      </c>
      <c r="C1946" s="50" t="s">
        <v>5846</v>
      </c>
      <c r="D1946" s="50">
        <f>DAX__2019_2020__33[[#This Row],[Open]]*(DAX__2019_2020__33[[#This Row],[Adj Close]]/DAX__2019_2020__33[[#This Row],[Close]])</f>
        <v>167.15935876946165</v>
      </c>
      <c r="E1946" s="50" t="s">
        <v>6942</v>
      </c>
      <c r="F1946" s="50" t="s">
        <v>5924</v>
      </c>
      <c r="G1946" s="50" t="s">
        <v>7008</v>
      </c>
      <c r="H1946" s="50" t="s">
        <v>7041</v>
      </c>
      <c r="I1946" s="50">
        <f>(DAX__2019_2020__33[[#This Row],[Adj Close]]-DAX__2019_2020__33[[#This Row],[Adj Open]])/DAX__2019_2020__33[[#This Row],[Adj Open]]</f>
        <v>-7.9330094301840043E-3</v>
      </c>
      <c r="J1946" s="50">
        <f>DAX__2019_2020__33[[#This Row],[Adj Close]]-DAX__2019_2020__33[[#This Row],[Adj Open]]</f>
        <v>-1.3260767694616504</v>
      </c>
      <c r="K1946" s="50">
        <v>579184</v>
      </c>
    </row>
    <row r="1947" spans="1:11" x14ac:dyDescent="0.3">
      <c r="A1947" s="51" t="str">
        <f t="shared" si="34"/>
        <v>ALV.DE</v>
      </c>
      <c r="B1947" s="52" t="s">
        <v>513</v>
      </c>
      <c r="C1947" s="50" t="s">
        <v>7023</v>
      </c>
      <c r="D1947" s="50">
        <f>DAX__2019_2020__33[[#This Row],[Open]]*(DAX__2019_2020__33[[#This Row],[Adj Close]]/DAX__2019_2020__33[[#This Row],[Close]])</f>
        <v>166.12393156580706</v>
      </c>
      <c r="E1947" s="50" t="s">
        <v>6956</v>
      </c>
      <c r="F1947" s="50" t="s">
        <v>7042</v>
      </c>
      <c r="G1947" s="50" t="s">
        <v>7043</v>
      </c>
      <c r="H1947" s="50" t="s">
        <v>7044</v>
      </c>
      <c r="I1947" s="50">
        <f>(DAX__2019_2020__33[[#This Row],[Adj Close]]-DAX__2019_2020__33[[#This Row],[Adj Open]])/DAX__2019_2020__33[[#This Row],[Adj Open]]</f>
        <v>-5.4669766692278269E-4</v>
      </c>
      <c r="J1947" s="50">
        <f>DAX__2019_2020__33[[#This Row],[Adj Close]]-DAX__2019_2020__33[[#This Row],[Adj Open]]</f>
        <v>-9.0819565807066738E-2</v>
      </c>
      <c r="K1947" s="50">
        <v>743918</v>
      </c>
    </row>
    <row r="1948" spans="1:11" x14ac:dyDescent="0.3">
      <c r="A1948" s="51" t="str">
        <f t="shared" si="34"/>
        <v>ALV.DE</v>
      </c>
      <c r="B1948" s="52" t="s">
        <v>514</v>
      </c>
      <c r="C1948" s="50" t="s">
        <v>7045</v>
      </c>
      <c r="D1948" s="50">
        <f>DAX__2019_2020__33[[#This Row],[Open]]*(DAX__2019_2020__33[[#This Row],[Adj Close]]/DAX__2019_2020__33[[#This Row],[Close]])</f>
        <v>165.77879262817902</v>
      </c>
      <c r="E1948" s="50" t="s">
        <v>7046</v>
      </c>
      <c r="F1948" s="50" t="s">
        <v>7047</v>
      </c>
      <c r="G1948" s="50" t="s">
        <v>5837</v>
      </c>
      <c r="H1948" s="50" t="s">
        <v>7021</v>
      </c>
      <c r="I1948" s="50">
        <f>(DAX__2019_2020__33[[#This Row],[Adj Close]]-DAX__2019_2020__33[[#This Row],[Adj Open]])/DAX__2019_2020__33[[#This Row],[Adj Open]]</f>
        <v>-3.9447785679424799E-3</v>
      </c>
      <c r="J1948" s="50">
        <f>DAX__2019_2020__33[[#This Row],[Adj Close]]-DAX__2019_2020__33[[#This Row],[Adj Open]]</f>
        <v>-0.65396062817902134</v>
      </c>
      <c r="K1948" s="50">
        <v>1204644</v>
      </c>
    </row>
    <row r="1949" spans="1:11" x14ac:dyDescent="0.3">
      <c r="A1949" s="51" t="str">
        <f t="shared" si="34"/>
        <v>ALV.DE</v>
      </c>
      <c r="B1949" s="52" t="s">
        <v>515</v>
      </c>
      <c r="C1949" s="50" t="s">
        <v>7048</v>
      </c>
      <c r="D1949" s="50">
        <f>DAX__2019_2020__33[[#This Row],[Open]]*(DAX__2019_2020__33[[#This Row],[Adj Close]]/DAX__2019_2020__33[[#This Row],[Close]])</f>
        <v>163.48992660855302</v>
      </c>
      <c r="E1949" s="50" t="s">
        <v>6860</v>
      </c>
      <c r="F1949" s="50" t="s">
        <v>7049</v>
      </c>
      <c r="G1949" s="50" t="s">
        <v>7050</v>
      </c>
      <c r="H1949" s="50" t="s">
        <v>7051</v>
      </c>
      <c r="I1949" s="50">
        <f>(DAX__2019_2020__33[[#This Row],[Adj Close]]-DAX__2019_2020__33[[#This Row],[Adj Open]])/DAX__2019_2020__33[[#This Row],[Adj Open]]</f>
        <v>-3.5555499999999469E-3</v>
      </c>
      <c r="J1949" s="50">
        <f>DAX__2019_2020__33[[#This Row],[Adj Close]]-DAX__2019_2020__33[[#This Row],[Adj Open]]</f>
        <v>-0.581296608553032</v>
      </c>
      <c r="K1949" s="50">
        <v>1163938</v>
      </c>
    </row>
    <row r="1950" spans="1:11" x14ac:dyDescent="0.3">
      <c r="A1950" s="51" t="str">
        <f t="shared" si="34"/>
        <v>ALV.DE</v>
      </c>
      <c r="B1950" s="52" t="s">
        <v>516</v>
      </c>
      <c r="C1950" s="50" t="s">
        <v>5829</v>
      </c>
      <c r="D1950" s="50">
        <f>DAX__2019_2020__33[[#This Row],[Open]]*(DAX__2019_2020__33[[#This Row],[Adj Close]]/DAX__2019_2020__33[[#This Row],[Close]])</f>
        <v>162.7088234070774</v>
      </c>
      <c r="E1950" s="50" t="s">
        <v>3376</v>
      </c>
      <c r="F1950" s="50" t="s">
        <v>7052</v>
      </c>
      <c r="G1950" s="50" t="s">
        <v>7053</v>
      </c>
      <c r="H1950" s="50" t="s">
        <v>7054</v>
      </c>
      <c r="I1950" s="50">
        <f>(DAX__2019_2020__33[[#This Row],[Adj Close]]-DAX__2019_2020__33[[#This Row],[Adj Open]])/DAX__2019_2020__33[[#This Row],[Adj Open]]</f>
        <v>-3.7958691738073798E-3</v>
      </c>
      <c r="J1950" s="50">
        <f>DAX__2019_2020__33[[#This Row],[Adj Close]]-DAX__2019_2020__33[[#This Row],[Adj Open]]</f>
        <v>-0.61762140707739377</v>
      </c>
      <c r="K1950" s="50">
        <v>2752318</v>
      </c>
    </row>
    <row r="1951" spans="1:11" x14ac:dyDescent="0.3">
      <c r="A1951" s="51" t="str">
        <f t="shared" si="34"/>
        <v>ALV.DE</v>
      </c>
      <c r="B1951" s="52" t="s">
        <v>517</v>
      </c>
      <c r="C1951" s="50" t="s">
        <v>3356</v>
      </c>
      <c r="D1951" s="50">
        <f>DAX__2019_2020__33[[#This Row],[Open]]*(DAX__2019_2020__33[[#This Row],[Adj Close]]/DAX__2019_2020__33[[#This Row],[Close]])</f>
        <v>161.67338349891196</v>
      </c>
      <c r="E1951" s="50" t="s">
        <v>3356</v>
      </c>
      <c r="F1951" s="50" t="s">
        <v>7055</v>
      </c>
      <c r="G1951" s="50" t="s">
        <v>7056</v>
      </c>
      <c r="H1951" s="50" t="s">
        <v>7057</v>
      </c>
      <c r="I1951" s="50">
        <f>(DAX__2019_2020__33[[#This Row],[Adj Close]]-DAX__2019_2020__33[[#This Row],[Adj Open]])/DAX__2019_2020__33[[#This Row],[Adj Open]]</f>
        <v>-5.1572994382022445E-2</v>
      </c>
      <c r="J1951" s="50">
        <f>DAX__2019_2020__33[[#This Row],[Adj Close]]-DAX__2019_2020__33[[#This Row],[Adj Open]]</f>
        <v>-8.3379804989119464</v>
      </c>
      <c r="K1951" s="50">
        <v>2081859</v>
      </c>
    </row>
    <row r="1952" spans="1:11" x14ac:dyDescent="0.3">
      <c r="A1952" s="51" t="str">
        <f t="shared" si="34"/>
        <v>ALV.DE</v>
      </c>
      <c r="B1952" s="52" t="s">
        <v>518</v>
      </c>
      <c r="C1952" s="50" t="s">
        <v>7058</v>
      </c>
      <c r="D1952" s="50">
        <f>DAX__2019_2020__33[[#This Row],[Open]]*(DAX__2019_2020__33[[#This Row],[Adj Close]]/DAX__2019_2020__33[[#This Row],[Close]])</f>
        <v>154.69781754023677</v>
      </c>
      <c r="E1952" s="50" t="s">
        <v>7059</v>
      </c>
      <c r="F1952" s="50" t="s">
        <v>7060</v>
      </c>
      <c r="G1952" s="50" t="s">
        <v>7060</v>
      </c>
      <c r="H1952" s="50" t="s">
        <v>7061</v>
      </c>
      <c r="I1952" s="50">
        <f>(DAX__2019_2020__33[[#This Row],[Adj Close]]-DAX__2019_2020__33[[#This Row],[Adj Open]])/DAX__2019_2020__33[[#This Row],[Adj Open]]</f>
        <v>-2.782999533343122E-2</v>
      </c>
      <c r="J1952" s="50">
        <f>DAX__2019_2020__33[[#This Row],[Adj Close]]-DAX__2019_2020__33[[#This Row],[Adj Open]]</f>
        <v>-4.3052395402367836</v>
      </c>
      <c r="K1952" s="50">
        <v>1518587</v>
      </c>
    </row>
    <row r="1953" spans="1:11" x14ac:dyDescent="0.3">
      <c r="A1953" s="51" t="str">
        <f t="shared" si="34"/>
        <v>ALV.DE</v>
      </c>
      <c r="B1953" s="52" t="s">
        <v>519</v>
      </c>
      <c r="C1953" s="50" t="s">
        <v>7062</v>
      </c>
      <c r="D1953" s="50">
        <f>DAX__2019_2020__33[[#This Row],[Open]]*(DAX__2019_2020__33[[#This Row],[Adj Close]]/DAX__2019_2020__33[[#This Row],[Close]])</f>
        <v>152.88126139438563</v>
      </c>
      <c r="E1953" s="50" t="s">
        <v>7055</v>
      </c>
      <c r="F1953" s="50" t="s">
        <v>7063</v>
      </c>
      <c r="G1953" s="50" t="s">
        <v>7063</v>
      </c>
      <c r="H1953" s="50" t="s">
        <v>7064</v>
      </c>
      <c r="I1953" s="50">
        <f>(DAX__2019_2020__33[[#This Row],[Adj Close]]-DAX__2019_2020__33[[#This Row],[Adj Open]])/DAX__2019_2020__33[[#This Row],[Adj Open]]</f>
        <v>-3.1250052169971725E-2</v>
      </c>
      <c r="J1953" s="50">
        <f>DAX__2019_2020__33[[#This Row],[Adj Close]]-DAX__2019_2020__33[[#This Row],[Adj Open]]</f>
        <v>-4.7775473943856355</v>
      </c>
      <c r="K1953" s="50">
        <v>1594925</v>
      </c>
    </row>
    <row r="1954" spans="1:11" x14ac:dyDescent="0.3">
      <c r="A1954" s="51" t="str">
        <f t="shared" si="34"/>
        <v>ALV.DE</v>
      </c>
      <c r="B1954" s="52" t="s">
        <v>520</v>
      </c>
      <c r="C1954" s="50" t="s">
        <v>6679</v>
      </c>
      <c r="D1954" s="50">
        <f>DAX__2019_2020__33[[#This Row],[Open]]*(DAX__2019_2020__33[[#This Row],[Adj Close]]/DAX__2019_2020__33[[#This Row],[Close]])</f>
        <v>146.34164960420082</v>
      </c>
      <c r="E1954" s="50" t="s">
        <v>7065</v>
      </c>
      <c r="F1954" s="50" t="s">
        <v>7066</v>
      </c>
      <c r="G1954" s="50" t="s">
        <v>7067</v>
      </c>
      <c r="H1954" s="50" t="s">
        <v>7068</v>
      </c>
      <c r="I1954" s="50">
        <f>(DAX__2019_2020__33[[#This Row],[Adj Close]]-DAX__2019_2020__33[[#This Row],[Adj Open]])/DAX__2019_2020__33[[#This Row],[Adj Open]]</f>
        <v>2.0233429128396044E-2</v>
      </c>
      <c r="J1954" s="50">
        <f>DAX__2019_2020__33[[#This Row],[Adj Close]]-DAX__2019_2020__33[[#This Row],[Adj Open]]</f>
        <v>2.9609933957991643</v>
      </c>
      <c r="K1954" s="50">
        <v>1317227</v>
      </c>
    </row>
    <row r="1955" spans="1:11" x14ac:dyDescent="0.3">
      <c r="A1955" s="51" t="str">
        <f t="shared" si="34"/>
        <v>ALV.DE</v>
      </c>
      <c r="B1955" s="52" t="s">
        <v>521</v>
      </c>
      <c r="C1955" s="50" t="s">
        <v>7069</v>
      </c>
      <c r="D1955" s="50">
        <f>DAX__2019_2020__33[[#This Row],[Open]]*(DAX__2019_2020__33[[#This Row],[Adj Close]]/DAX__2019_2020__33[[#This Row],[Close]])</f>
        <v>149.81127859717654</v>
      </c>
      <c r="E1955" s="50" t="s">
        <v>7070</v>
      </c>
      <c r="F1955" s="50" t="s">
        <v>6661</v>
      </c>
      <c r="G1955" s="50" t="s">
        <v>7071</v>
      </c>
      <c r="H1955" s="50" t="s">
        <v>7072</v>
      </c>
      <c r="I1955" s="50">
        <f>(DAX__2019_2020__33[[#This Row],[Adj Close]]-DAX__2019_2020__33[[#This Row],[Adj Open]])/DAX__2019_2020__33[[#This Row],[Adj Open]]</f>
        <v>-1.7945955887644437E-2</v>
      </c>
      <c r="J1955" s="50">
        <f>DAX__2019_2020__33[[#This Row],[Adj Close]]-DAX__2019_2020__33[[#This Row],[Adj Open]]</f>
        <v>-2.6885065971765414</v>
      </c>
      <c r="K1955" s="50">
        <v>1369777</v>
      </c>
    </row>
    <row r="1956" spans="1:11" x14ac:dyDescent="0.3">
      <c r="A1956" s="51" t="str">
        <f t="shared" si="34"/>
        <v>ALV.DE</v>
      </c>
      <c r="B1956" s="52" t="s">
        <v>522</v>
      </c>
      <c r="C1956" s="50" t="s">
        <v>7073</v>
      </c>
      <c r="D1956" s="50">
        <f>DAX__2019_2020__33[[#This Row],[Open]]*(DAX__2019_2020__33[[#This Row],[Adj Close]]/DAX__2019_2020__33[[#This Row],[Close]])</f>
        <v>149.52062619430285</v>
      </c>
      <c r="E1956" s="50" t="s">
        <v>7074</v>
      </c>
      <c r="F1956" s="50" t="s">
        <v>6581</v>
      </c>
      <c r="G1956" s="50" t="s">
        <v>7075</v>
      </c>
      <c r="H1956" s="50" t="s">
        <v>7076</v>
      </c>
      <c r="I1956" s="50">
        <f>(DAX__2019_2020__33[[#This Row],[Adj Close]]-DAX__2019_2020__33[[#This Row],[Adj Open]])/DAX__2019_2020__33[[#This Row],[Adj Open]]</f>
        <v>1.3485609691580991E-2</v>
      </c>
      <c r="J1956" s="50">
        <f>DAX__2019_2020__33[[#This Row],[Adj Close]]-DAX__2019_2020__33[[#This Row],[Adj Open]]</f>
        <v>2.0163768056971492</v>
      </c>
      <c r="K1956" s="50">
        <v>1223477</v>
      </c>
    </row>
    <row r="1957" spans="1:11" x14ac:dyDescent="0.3">
      <c r="A1957" s="51" t="str">
        <f t="shared" si="34"/>
        <v>ALV.DE</v>
      </c>
      <c r="B1957" s="52" t="s">
        <v>523</v>
      </c>
      <c r="C1957" s="50" t="s">
        <v>7077</v>
      </c>
      <c r="D1957" s="50">
        <f>DAX__2019_2020__33[[#This Row],[Open]]*(DAX__2019_2020__33[[#This Row],[Adj Close]]/DAX__2019_2020__33[[#This Row],[Close]])</f>
        <v>150.26540759453246</v>
      </c>
      <c r="E1957" s="50" t="s">
        <v>7078</v>
      </c>
      <c r="F1957" s="50" t="s">
        <v>7079</v>
      </c>
      <c r="G1957" s="50" t="s">
        <v>6635</v>
      </c>
      <c r="H1957" s="50" t="s">
        <v>7080</v>
      </c>
      <c r="I1957" s="50">
        <f>(DAX__2019_2020__33[[#This Row],[Adj Close]]-DAX__2019_2020__33[[#This Row],[Adj Open]])/DAX__2019_2020__33[[#This Row],[Adj Open]]</f>
        <v>-3.3848947849988362E-3</v>
      </c>
      <c r="J1957" s="50">
        <f>DAX__2019_2020__33[[#This Row],[Adj Close]]-DAX__2019_2020__33[[#This Row],[Adj Open]]</f>
        <v>-0.50863259453245746</v>
      </c>
      <c r="K1957" s="50">
        <v>963302</v>
      </c>
    </row>
    <row r="1958" spans="1:11" x14ac:dyDescent="0.3">
      <c r="A1958" s="51" t="str">
        <f t="shared" si="34"/>
        <v>ALV.DE</v>
      </c>
      <c r="B1958" s="52" t="s">
        <v>524</v>
      </c>
      <c r="C1958" s="50" t="s">
        <v>7081</v>
      </c>
      <c r="D1958" s="50">
        <f>DAX__2019_2020__33[[#This Row],[Open]]*(DAX__2019_2020__33[[#This Row],[Adj Close]]/DAX__2019_2020__33[[#This Row],[Close]])</f>
        <v>148.39437249745518</v>
      </c>
      <c r="E1958" s="50" t="s">
        <v>7082</v>
      </c>
      <c r="F1958" s="50" t="s">
        <v>7083</v>
      </c>
      <c r="G1958" s="50" t="s">
        <v>3367</v>
      </c>
      <c r="H1958" s="50" t="s">
        <v>7084</v>
      </c>
      <c r="I1958" s="50">
        <f>(DAX__2019_2020__33[[#This Row],[Adj Close]]-DAX__2019_2020__33[[#This Row],[Adj Open]])/DAX__2019_2020__33[[#This Row],[Adj Open]]</f>
        <v>1.4689067979889224E-3</v>
      </c>
      <c r="J1958" s="50">
        <f>DAX__2019_2020__33[[#This Row],[Adj Close]]-DAX__2019_2020__33[[#This Row],[Adj Open]]</f>
        <v>0.2179775025448123</v>
      </c>
      <c r="K1958" s="50">
        <v>1143457</v>
      </c>
    </row>
    <row r="1959" spans="1:11" x14ac:dyDescent="0.3">
      <c r="A1959" s="51" t="str">
        <f t="shared" si="34"/>
        <v>ALV.DE</v>
      </c>
      <c r="B1959" s="52" t="s">
        <v>525</v>
      </c>
      <c r="C1959" s="50" t="s">
        <v>3353</v>
      </c>
      <c r="D1959" s="50">
        <f>DAX__2019_2020__33[[#This Row],[Open]]*(DAX__2019_2020__33[[#This Row],[Adj Close]]/DAX__2019_2020__33[[#This Row],[Close]])</f>
        <v>150.64688088551353</v>
      </c>
      <c r="E1959" s="50" t="s">
        <v>7085</v>
      </c>
      <c r="F1959" s="50" t="s">
        <v>7086</v>
      </c>
      <c r="G1959" s="50" t="s">
        <v>7087</v>
      </c>
      <c r="H1959" s="50" t="s">
        <v>7088</v>
      </c>
      <c r="I1959" s="50">
        <f>(DAX__2019_2020__33[[#This Row],[Adj Close]]-DAX__2019_2020__33[[#This Row],[Adj Open]])/DAX__2019_2020__33[[#This Row],[Adj Open]]</f>
        <v>-2.2187435052529732E-2</v>
      </c>
      <c r="J1959" s="50">
        <f>DAX__2019_2020__33[[#This Row],[Adj Close]]-DAX__2019_2020__33[[#This Row],[Adj Open]]</f>
        <v>-3.3424678855135141</v>
      </c>
      <c r="K1959" s="50">
        <v>1321453</v>
      </c>
    </row>
    <row r="1960" spans="1:11" x14ac:dyDescent="0.3">
      <c r="A1960" s="51" t="str">
        <f t="shared" si="34"/>
        <v>ALV.DE</v>
      </c>
      <c r="B1960" s="52" t="s">
        <v>526</v>
      </c>
      <c r="C1960" s="50" t="s">
        <v>7089</v>
      </c>
      <c r="D1960" s="50">
        <f>DAX__2019_2020__33[[#This Row],[Open]]*(DAX__2019_2020__33[[#This Row],[Adj Close]]/DAX__2019_2020__33[[#This Row],[Close]])</f>
        <v>146.10550896124721</v>
      </c>
      <c r="E1960" s="50" t="s">
        <v>6780</v>
      </c>
      <c r="F1960" s="50" t="s">
        <v>7090</v>
      </c>
      <c r="G1960" s="50" t="s">
        <v>7091</v>
      </c>
      <c r="H1960" s="50" t="s">
        <v>7092</v>
      </c>
      <c r="I1960" s="50">
        <f>(DAX__2019_2020__33[[#This Row],[Adj Close]]-DAX__2019_2020__33[[#This Row],[Adj Open]])/DAX__2019_2020__33[[#This Row],[Adj Open]]</f>
        <v>1.2060188909236536E-2</v>
      </c>
      <c r="J1960" s="50">
        <f>DAX__2019_2020__33[[#This Row],[Adj Close]]-DAX__2019_2020__33[[#This Row],[Adj Open]]</f>
        <v>1.7620600387527929</v>
      </c>
      <c r="K1960" s="50">
        <v>1046682</v>
      </c>
    </row>
    <row r="1961" spans="1:11" x14ac:dyDescent="0.3">
      <c r="A1961" s="51" t="str">
        <f t="shared" si="34"/>
        <v>ALV.DE</v>
      </c>
      <c r="B1961" s="52" t="s">
        <v>527</v>
      </c>
      <c r="C1961" s="50" t="s">
        <v>7093</v>
      </c>
      <c r="D1961" s="50">
        <f>DAX__2019_2020__33[[#This Row],[Open]]*(DAX__2019_2020__33[[#This Row],[Adj Close]]/DAX__2019_2020__33[[#This Row],[Close]])</f>
        <v>149.70228417832894</v>
      </c>
      <c r="E1961" s="50" t="s">
        <v>7094</v>
      </c>
      <c r="F1961" s="50" t="s">
        <v>7095</v>
      </c>
      <c r="G1961" s="50" t="s">
        <v>7096</v>
      </c>
      <c r="H1961" s="50" t="s">
        <v>7097</v>
      </c>
      <c r="I1961" s="50">
        <f>(DAX__2019_2020__33[[#This Row],[Adj Close]]-DAX__2019_2020__33[[#This Row],[Adj Open]])/DAX__2019_2020__33[[#This Row],[Adj Open]]</f>
        <v>1.031426360757281E-2</v>
      </c>
      <c r="J1961" s="50">
        <f>DAX__2019_2020__33[[#This Row],[Adj Close]]-DAX__2019_2020__33[[#This Row],[Adj Open]]</f>
        <v>1.5440688216710612</v>
      </c>
      <c r="K1961" s="50">
        <v>928832</v>
      </c>
    </row>
    <row r="1962" spans="1:11" x14ac:dyDescent="0.3">
      <c r="A1962" s="51" t="str">
        <f t="shared" si="34"/>
        <v>ALV.DE</v>
      </c>
      <c r="B1962" s="52" t="s">
        <v>528</v>
      </c>
      <c r="C1962" s="50" t="s">
        <v>7098</v>
      </c>
      <c r="D1962" s="50">
        <f>DAX__2019_2020__33[[#This Row],[Open]]*(DAX__2019_2020__33[[#This Row],[Adj Close]]/DAX__2019_2020__33[[#This Row],[Close]])</f>
        <v>151.68233490871293</v>
      </c>
      <c r="E1962" s="50" t="s">
        <v>7099</v>
      </c>
      <c r="F1962" s="50" t="s">
        <v>7060</v>
      </c>
      <c r="G1962" s="50" t="s">
        <v>7100</v>
      </c>
      <c r="H1962" s="50" t="s">
        <v>7101</v>
      </c>
      <c r="I1962" s="50">
        <f>(DAX__2019_2020__33[[#This Row],[Adj Close]]-DAX__2019_2020__33[[#This Row],[Adj Open]])/DAX__2019_2020__33[[#This Row],[Adj Open]]</f>
        <v>1.2095832335329296E-2</v>
      </c>
      <c r="J1962" s="50">
        <f>DAX__2019_2020__33[[#This Row],[Adj Close]]-DAX__2019_2020__33[[#This Row],[Adj Open]]</f>
        <v>1.8347240912870575</v>
      </c>
      <c r="K1962" s="50">
        <v>898369</v>
      </c>
    </row>
    <row r="1963" spans="1:11" x14ac:dyDescent="0.3">
      <c r="A1963" s="51" t="str">
        <f t="shared" si="34"/>
        <v>ALV.DE</v>
      </c>
      <c r="B1963" s="52" t="s">
        <v>529</v>
      </c>
      <c r="C1963" s="50" t="s">
        <v>7102</v>
      </c>
      <c r="D1963" s="50">
        <f>DAX__2019_2020__33[[#This Row],[Open]]*(DAX__2019_2020__33[[#This Row],[Adj Close]]/DAX__2019_2020__33[[#This Row],[Close]])</f>
        <v>153.68053535774422</v>
      </c>
      <c r="E1963" s="50" t="s">
        <v>7103</v>
      </c>
      <c r="F1963" s="50" t="s">
        <v>7082</v>
      </c>
      <c r="G1963" s="50" t="s">
        <v>7104</v>
      </c>
      <c r="H1963" s="50" t="s">
        <v>7105</v>
      </c>
      <c r="I1963" s="50">
        <f>(DAX__2019_2020__33[[#This Row],[Adj Close]]-DAX__2019_2020__33[[#This Row],[Adj Open]])/DAX__2019_2020__33[[#This Row],[Adj Open]]</f>
        <v>-1.5130012088593717E-2</v>
      </c>
      <c r="J1963" s="50">
        <f>DAX__2019_2020__33[[#This Row],[Adj Close]]-DAX__2019_2020__33[[#This Row],[Adj Open]]</f>
        <v>-2.3251883577442243</v>
      </c>
      <c r="K1963" s="50">
        <v>914196</v>
      </c>
    </row>
    <row r="1964" spans="1:11" x14ac:dyDescent="0.3">
      <c r="A1964" s="51" t="str">
        <f t="shared" si="34"/>
        <v>ALV.DE</v>
      </c>
      <c r="B1964" s="52" t="s">
        <v>530</v>
      </c>
      <c r="C1964" s="50" t="s">
        <v>7106</v>
      </c>
      <c r="D1964" s="50">
        <f>DAX__2019_2020__33[[#This Row],[Open]]*(DAX__2019_2020__33[[#This Row],[Adj Close]]/DAX__2019_2020__33[[#This Row],[Close]])</f>
        <v>152.2091224381187</v>
      </c>
      <c r="E1964" s="50" t="s">
        <v>6683</v>
      </c>
      <c r="F1964" s="50" t="s">
        <v>6783</v>
      </c>
      <c r="G1964" s="50" t="s">
        <v>7107</v>
      </c>
      <c r="H1964" s="50" t="s">
        <v>7108</v>
      </c>
      <c r="I1964" s="50">
        <f>(DAX__2019_2020__33[[#This Row],[Adj Close]]-DAX__2019_2020__33[[#This Row],[Adj Open]])/DAX__2019_2020__33[[#This Row],[Adj Open]]</f>
        <v>5.9667620722412878E-4</v>
      </c>
      <c r="J1964" s="50">
        <f>DAX__2019_2020__33[[#This Row],[Adj Close]]-DAX__2019_2020__33[[#This Row],[Adj Open]]</f>
        <v>9.0819561881289701E-2</v>
      </c>
      <c r="K1964" s="50">
        <v>962031</v>
      </c>
    </row>
    <row r="1965" spans="1:11" x14ac:dyDescent="0.3">
      <c r="A1965" s="51" t="str">
        <f t="shared" ref="A1965:A2021" si="35">"ALV.DE"</f>
        <v>ALV.DE</v>
      </c>
      <c r="B1965" s="52" t="s">
        <v>531</v>
      </c>
      <c r="C1965" s="50" t="s">
        <v>7107</v>
      </c>
      <c r="D1965" s="50">
        <f>DAX__2019_2020__33[[#This Row],[Open]]*(DAX__2019_2020__33[[#This Row],[Adj Close]]/DAX__2019_2020__33[[#This Row],[Close]])</f>
        <v>152.2999449548926</v>
      </c>
      <c r="E1965" s="50" t="s">
        <v>7102</v>
      </c>
      <c r="F1965" s="50" t="s">
        <v>7109</v>
      </c>
      <c r="G1965" s="50" t="s">
        <v>7110</v>
      </c>
      <c r="H1965" s="50" t="s">
        <v>7111</v>
      </c>
      <c r="I1965" s="50">
        <f>(DAX__2019_2020__33[[#This Row],[Adj Close]]-DAX__2019_2020__33[[#This Row],[Adj Open]])/DAX__2019_2020__33[[#This Row],[Adj Open]]</f>
        <v>2.7433565076543788E-3</v>
      </c>
      <c r="J1965" s="50">
        <f>DAX__2019_2020__33[[#This Row],[Adj Close]]-DAX__2019_2020__33[[#This Row],[Adj Open]]</f>
        <v>0.41781304510740824</v>
      </c>
      <c r="K1965" s="50">
        <v>881968</v>
      </c>
    </row>
    <row r="1966" spans="1:11" x14ac:dyDescent="0.3">
      <c r="A1966" s="51" t="str">
        <f t="shared" si="35"/>
        <v>ALV.DE</v>
      </c>
      <c r="B1966" s="52" t="s">
        <v>532</v>
      </c>
      <c r="C1966" s="50" t="s">
        <v>7112</v>
      </c>
      <c r="D1966" s="50">
        <f>DAX__2019_2020__33[[#This Row],[Open]]*(DAX__2019_2020__33[[#This Row],[Adj Close]]/DAX__2019_2020__33[[#This Row],[Close]])</f>
        <v>153.17191076699129</v>
      </c>
      <c r="E1966" s="50" t="s">
        <v>7113</v>
      </c>
      <c r="F1966" s="50" t="s">
        <v>7114</v>
      </c>
      <c r="G1966" s="50" t="s">
        <v>7115</v>
      </c>
      <c r="H1966" s="50" t="s">
        <v>7116</v>
      </c>
      <c r="I1966" s="50">
        <f>(DAX__2019_2020__33[[#This Row],[Adj Close]]-DAX__2019_2020__33[[#This Row],[Adj Open]])/DAX__2019_2020__33[[#This Row],[Adj Open]]</f>
        <v>7.1157317784377762E-3</v>
      </c>
      <c r="J1966" s="50">
        <f>DAX__2019_2020__33[[#This Row],[Adj Close]]-DAX__2019_2020__33[[#This Row],[Adj Open]]</f>
        <v>1.0899302330087153</v>
      </c>
      <c r="K1966" s="50">
        <v>771320</v>
      </c>
    </row>
    <row r="1967" spans="1:11" x14ac:dyDescent="0.3">
      <c r="A1967" s="51" t="str">
        <f t="shared" si="35"/>
        <v>ALV.DE</v>
      </c>
      <c r="B1967" s="52" t="s">
        <v>533</v>
      </c>
      <c r="C1967" s="50" t="s">
        <v>7117</v>
      </c>
      <c r="D1967" s="50">
        <f>DAX__2019_2020__33[[#This Row],[Open]]*(DAX__2019_2020__33[[#This Row],[Adj Close]]/DAX__2019_2020__33[[#This Row],[Close]])</f>
        <v>154.40715465032056</v>
      </c>
      <c r="E1967" s="50" t="s">
        <v>6638</v>
      </c>
      <c r="F1967" s="50" t="s">
        <v>6699</v>
      </c>
      <c r="G1967" s="50" t="s">
        <v>7096</v>
      </c>
      <c r="H1967" s="50" t="s">
        <v>7097</v>
      </c>
      <c r="I1967" s="50">
        <f>(DAX__2019_2020__33[[#This Row],[Adj Close]]-DAX__2019_2020__33[[#This Row],[Adj Open]])/DAX__2019_2020__33[[#This Row],[Adj Open]]</f>
        <v>-2.0470564705882318E-2</v>
      </c>
      <c r="J1967" s="50">
        <f>DAX__2019_2020__33[[#This Row],[Adj Close]]-DAX__2019_2020__33[[#This Row],[Adj Open]]</f>
        <v>-3.1608016503205647</v>
      </c>
      <c r="K1967" s="50">
        <v>963433</v>
      </c>
    </row>
    <row r="1968" spans="1:11" x14ac:dyDescent="0.3">
      <c r="A1968" s="51" t="str">
        <f t="shared" si="35"/>
        <v>ALV.DE</v>
      </c>
      <c r="B1968" s="52" t="s">
        <v>534</v>
      </c>
      <c r="C1968" s="50" t="s">
        <v>7104</v>
      </c>
      <c r="D1968" s="50">
        <f>DAX__2019_2020__33[[#This Row],[Open]]*(DAX__2019_2020__33[[#This Row],[Adj Close]]/DAX__2019_2020__33[[#This Row],[Close]])</f>
        <v>151.35535003519399</v>
      </c>
      <c r="E1968" s="50" t="s">
        <v>7118</v>
      </c>
      <c r="F1968" s="50" t="s">
        <v>7119</v>
      </c>
      <c r="G1968" s="50" t="s">
        <v>7120</v>
      </c>
      <c r="H1968" s="50" t="s">
        <v>7121</v>
      </c>
      <c r="I1968" s="50">
        <f>(DAX__2019_2020__33[[#This Row],[Adj Close]]-DAX__2019_2020__33[[#This Row],[Adj Open]])/DAX__2019_2020__33[[#This Row],[Adj Open]]</f>
        <v>2.2803948768626674E-3</v>
      </c>
      <c r="J1968" s="50">
        <f>DAX__2019_2020__33[[#This Row],[Adj Close]]-DAX__2019_2020__33[[#This Row],[Adj Open]]</f>
        <v>0.34514996480601212</v>
      </c>
      <c r="K1968" s="50">
        <v>795453</v>
      </c>
    </row>
    <row r="1969" spans="1:11" x14ac:dyDescent="0.3">
      <c r="A1969" s="51" t="str">
        <f t="shared" si="35"/>
        <v>ALV.DE</v>
      </c>
      <c r="B1969" s="52" t="s">
        <v>535</v>
      </c>
      <c r="C1969" s="50" t="s">
        <v>7122</v>
      </c>
      <c r="D1969" s="50">
        <f>DAX__2019_2020__33[[#This Row],[Open]]*(DAX__2019_2020__33[[#This Row],[Adj Close]]/DAX__2019_2020__33[[#This Row],[Close]])</f>
        <v>149.41163441162371</v>
      </c>
      <c r="E1969" s="50" t="s">
        <v>7073</v>
      </c>
      <c r="F1969" s="50" t="s">
        <v>7123</v>
      </c>
      <c r="G1969" s="50" t="s">
        <v>7124</v>
      </c>
      <c r="H1969" s="50" t="s">
        <v>7125</v>
      </c>
      <c r="I1969" s="50">
        <f>(DAX__2019_2020__33[[#This Row],[Adj Close]]-DAX__2019_2020__33[[#This Row],[Adj Open]])/DAX__2019_2020__33[[#This Row],[Adj Open]]</f>
        <v>-1.3738571428571466E-2</v>
      </c>
      <c r="J1969" s="50">
        <f>DAX__2019_2020__33[[#This Row],[Adj Close]]-DAX__2019_2020__33[[#This Row],[Adj Open]]</f>
        <v>-2.0527024116236987</v>
      </c>
      <c r="K1969" s="50">
        <v>1472525</v>
      </c>
    </row>
    <row r="1970" spans="1:11" x14ac:dyDescent="0.3">
      <c r="A1970" s="51" t="str">
        <f t="shared" si="35"/>
        <v>ALV.DE</v>
      </c>
      <c r="B1970" s="52" t="s">
        <v>536</v>
      </c>
      <c r="C1970" s="50" t="s">
        <v>6626</v>
      </c>
      <c r="D1970" s="50">
        <f>DAX__2019_2020__33[[#This Row],[Open]]*(DAX__2019_2020__33[[#This Row],[Adj Close]]/DAX__2019_2020__33[[#This Row],[Close]])</f>
        <v>147.7222407379457</v>
      </c>
      <c r="E1970" s="50" t="s">
        <v>7126</v>
      </c>
      <c r="F1970" s="50" t="s">
        <v>7127</v>
      </c>
      <c r="G1970" s="50" t="s">
        <v>7128</v>
      </c>
      <c r="H1970" s="50" t="s">
        <v>7129</v>
      </c>
      <c r="I1970" s="50">
        <f>(DAX__2019_2020__33[[#This Row],[Adj Close]]-DAX__2019_2020__33[[#This Row],[Adj Open]])/DAX__2019_2020__33[[#This Row],[Adj Open]]</f>
        <v>6.5174496219714594E-3</v>
      </c>
      <c r="J1970" s="50">
        <f>DAX__2019_2020__33[[#This Row],[Adj Close]]-DAX__2019_2020__33[[#This Row],[Adj Open]]</f>
        <v>0.96277226205430111</v>
      </c>
      <c r="K1970" s="50">
        <v>1389497</v>
      </c>
    </row>
    <row r="1971" spans="1:11" x14ac:dyDescent="0.3">
      <c r="A1971" s="51" t="str">
        <f t="shared" si="35"/>
        <v>ALV.DE</v>
      </c>
      <c r="B1971" s="52" t="s">
        <v>537</v>
      </c>
      <c r="C1971" s="50" t="s">
        <v>6770</v>
      </c>
      <c r="D1971" s="50">
        <f>DAX__2019_2020__33[[#This Row],[Open]]*(DAX__2019_2020__33[[#This Row],[Adj Close]]/DAX__2019_2020__33[[#This Row],[Close]])</f>
        <v>148.50335478181796</v>
      </c>
      <c r="E1971" s="50" t="s">
        <v>7130</v>
      </c>
      <c r="F1971" s="50" t="s">
        <v>7131</v>
      </c>
      <c r="G1971" s="50" t="s">
        <v>7132</v>
      </c>
      <c r="H1971" s="50" t="s">
        <v>7133</v>
      </c>
      <c r="I1971" s="50">
        <f>(DAX__2019_2020__33[[#This Row],[Adj Close]]-DAX__2019_2020__33[[#This Row],[Adj Open]])/DAX__2019_2020__33[[#This Row],[Adj Open]]</f>
        <v>5.9938593272171404E-3</v>
      </c>
      <c r="J1971" s="50">
        <f>DAX__2019_2020__33[[#This Row],[Adj Close]]-DAX__2019_2020__33[[#This Row],[Adj Open]]</f>
        <v>0.89010821818203567</v>
      </c>
      <c r="K1971" s="50">
        <v>862089</v>
      </c>
    </row>
    <row r="1972" spans="1:11" x14ac:dyDescent="0.3">
      <c r="A1972" s="51" t="str">
        <f t="shared" si="35"/>
        <v>ALV.DE</v>
      </c>
      <c r="B1972" s="52" t="s">
        <v>538</v>
      </c>
      <c r="C1972" s="50" t="s">
        <v>7079</v>
      </c>
      <c r="D1972" s="50">
        <f>DAX__2019_2020__33[[#This Row],[Open]]*(DAX__2019_2020__33[[#This Row],[Adj Close]]/DAX__2019_2020__33[[#This Row],[Close]])</f>
        <v>148.59419444227524</v>
      </c>
      <c r="E1972" s="50" t="s">
        <v>7134</v>
      </c>
      <c r="F1972" s="50" t="s">
        <v>7135</v>
      </c>
      <c r="G1972" s="50" t="s">
        <v>3367</v>
      </c>
      <c r="H1972" s="50" t="s">
        <v>7084</v>
      </c>
      <c r="I1972" s="50">
        <f>(DAX__2019_2020__33[[#This Row],[Adj Close]]-DAX__2019_2020__33[[#This Row],[Adj Open]])/DAX__2019_2020__33[[#This Row],[Adj Open]]</f>
        <v>1.2218214710808619E-4</v>
      </c>
      <c r="J1972" s="50">
        <f>DAX__2019_2020__33[[#This Row],[Adj Close]]-DAX__2019_2020__33[[#This Row],[Adj Open]]</f>
        <v>1.8155557724753635E-2</v>
      </c>
      <c r="K1972" s="50">
        <v>955205</v>
      </c>
    </row>
    <row r="1973" spans="1:11" x14ac:dyDescent="0.3">
      <c r="A1973" s="51" t="str">
        <f t="shared" si="35"/>
        <v>ALV.DE</v>
      </c>
      <c r="B1973" s="52" t="s">
        <v>539</v>
      </c>
      <c r="C1973" s="50" t="s">
        <v>7136</v>
      </c>
      <c r="D1973" s="50">
        <f>DAX__2019_2020__33[[#This Row],[Open]]*(DAX__2019_2020__33[[#This Row],[Adj Close]]/DAX__2019_2020__33[[#This Row],[Close]])</f>
        <v>149.28448270452847</v>
      </c>
      <c r="E1973" s="50" t="s">
        <v>7137</v>
      </c>
      <c r="F1973" s="50" t="s">
        <v>7138</v>
      </c>
      <c r="G1973" s="50" t="s">
        <v>7139</v>
      </c>
      <c r="H1973" s="50" t="s">
        <v>7140</v>
      </c>
      <c r="I1973" s="50">
        <f>(DAX__2019_2020__33[[#This Row],[Adj Close]]-DAX__2019_2020__33[[#This Row],[Adj Open]])/DAX__2019_2020__33[[#This Row],[Adj Open]]</f>
        <v>-1.484547934506281E-2</v>
      </c>
      <c r="J1973" s="50">
        <f>DAX__2019_2020__33[[#This Row],[Adj Close]]-DAX__2019_2020__33[[#This Row],[Adj Open]]</f>
        <v>-2.2161997045284636</v>
      </c>
      <c r="K1973" s="50">
        <v>906108</v>
      </c>
    </row>
    <row r="1974" spans="1:11" x14ac:dyDescent="0.3">
      <c r="A1974" s="51" t="str">
        <f t="shared" si="35"/>
        <v>ALV.DE</v>
      </c>
      <c r="B1974" s="52" t="s">
        <v>540</v>
      </c>
      <c r="C1974" s="50" t="s">
        <v>7141</v>
      </c>
      <c r="D1974" s="50">
        <f>DAX__2019_2020__33[[#This Row],[Open]]*(DAX__2019_2020__33[[#This Row],[Adj Close]]/DAX__2019_2020__33[[#This Row],[Close]])</f>
        <v>146.45065099220196</v>
      </c>
      <c r="E1974" s="50" t="s">
        <v>7142</v>
      </c>
      <c r="F1974" s="50" t="s">
        <v>6760</v>
      </c>
      <c r="G1974" s="50" t="s">
        <v>7143</v>
      </c>
      <c r="H1974" s="50" t="s">
        <v>7144</v>
      </c>
      <c r="I1974" s="50">
        <f>(DAX__2019_2020__33[[#This Row],[Adj Close]]-DAX__2019_2020__33[[#This Row],[Adj Open]])/DAX__2019_2020__33[[#This Row],[Adj Open]]</f>
        <v>4.9616718878162103E-4</v>
      </c>
      <c r="J1974" s="50">
        <f>DAX__2019_2020__33[[#This Row],[Adj Close]]-DAX__2019_2020__33[[#This Row],[Adj Open]]</f>
        <v>7.2664007798039165E-2</v>
      </c>
      <c r="K1974" s="50">
        <v>1193089</v>
      </c>
    </row>
    <row r="1975" spans="1:11" x14ac:dyDescent="0.3">
      <c r="A1975" s="51" t="str">
        <f t="shared" si="35"/>
        <v>ALV.DE</v>
      </c>
      <c r="B1975" s="52" t="s">
        <v>541</v>
      </c>
      <c r="C1975" s="50" t="s">
        <v>7086</v>
      </c>
      <c r="D1975" s="50">
        <f>DAX__2019_2020__33[[#This Row],[Open]]*(DAX__2019_2020__33[[#This Row],[Adj Close]]/DAX__2019_2020__33[[#This Row],[Close]])</f>
        <v>146.23266544771343</v>
      </c>
      <c r="E1975" s="50" t="s">
        <v>6651</v>
      </c>
      <c r="F1975" s="50" t="s">
        <v>6765</v>
      </c>
      <c r="G1975" s="50" t="s">
        <v>7145</v>
      </c>
      <c r="H1975" s="50" t="s">
        <v>7146</v>
      </c>
      <c r="I1975" s="50">
        <f>(DAX__2019_2020__33[[#This Row],[Adj Close]]-DAX__2019_2020__33[[#This Row],[Adj Open]])/DAX__2019_2020__33[[#This Row],[Adj Open]]</f>
        <v>1.5031043478260866E-2</v>
      </c>
      <c r="J1975" s="50">
        <f>DAX__2019_2020__33[[#This Row],[Adj Close]]-DAX__2019_2020__33[[#This Row],[Adj Open]]</f>
        <v>2.1980295522865561</v>
      </c>
      <c r="K1975" s="50">
        <v>758656</v>
      </c>
    </row>
    <row r="1976" spans="1:11" x14ac:dyDescent="0.3">
      <c r="A1976" s="51" t="str">
        <f t="shared" si="35"/>
        <v>ALV.DE</v>
      </c>
      <c r="B1976" s="52" t="s">
        <v>542</v>
      </c>
      <c r="C1976" s="50" t="s">
        <v>7147</v>
      </c>
      <c r="D1976" s="50">
        <f>DAX__2019_2020__33[[#This Row],[Open]]*(DAX__2019_2020__33[[#This Row],[Adj Close]]/DAX__2019_2020__33[[#This Row],[Close]])</f>
        <v>148.03104961977044</v>
      </c>
      <c r="E1976" s="50" t="s">
        <v>7147</v>
      </c>
      <c r="F1976" s="50" t="s">
        <v>7148</v>
      </c>
      <c r="G1976" s="50" t="s">
        <v>6765</v>
      </c>
      <c r="H1976" s="50" t="s">
        <v>7149</v>
      </c>
      <c r="I1976" s="50">
        <f>(DAX__2019_2020__33[[#This Row],[Adj Close]]-DAX__2019_2020__33[[#This Row],[Adj Open]])/DAX__2019_2020__33[[#This Row],[Adj Open]]</f>
        <v>-1.4971180880382332E-2</v>
      </c>
      <c r="J1976" s="50">
        <f>DAX__2019_2020__33[[#This Row],[Adj Close]]-DAX__2019_2020__33[[#This Row],[Adj Open]]</f>
        <v>-2.2161996197704354</v>
      </c>
      <c r="K1976" s="50">
        <v>945435</v>
      </c>
    </row>
    <row r="1977" spans="1:11" x14ac:dyDescent="0.3">
      <c r="A1977" s="51" t="str">
        <f t="shared" si="35"/>
        <v>ALV.DE</v>
      </c>
      <c r="B1977" s="52" t="s">
        <v>543</v>
      </c>
      <c r="C1977" s="50" t="s">
        <v>6631</v>
      </c>
      <c r="D1977" s="50">
        <f>DAX__2019_2020__33[[#This Row],[Open]]*(DAX__2019_2020__33[[#This Row],[Adj Close]]/DAX__2019_2020__33[[#This Row],[Close]])</f>
        <v>146.21449209855146</v>
      </c>
      <c r="E1977" s="50" t="s">
        <v>6631</v>
      </c>
      <c r="F1977" s="50" t="s">
        <v>7150</v>
      </c>
      <c r="G1977" s="50" t="s">
        <v>7151</v>
      </c>
      <c r="H1977" s="50" t="s">
        <v>7152</v>
      </c>
      <c r="I1977" s="50">
        <f>(DAX__2019_2020__33[[#This Row],[Adj Close]]-DAX__2019_2020__33[[#This Row],[Adj Open]])/DAX__2019_2020__33[[#This Row],[Adj Open]]</f>
        <v>-2.6835582726688796E-2</v>
      </c>
      <c r="J1977" s="50">
        <f>DAX__2019_2020__33[[#This Row],[Adj Close]]-DAX__2019_2020__33[[#This Row],[Adj Open]]</f>
        <v>-3.9237510985514632</v>
      </c>
      <c r="K1977" s="50">
        <v>1333069</v>
      </c>
    </row>
    <row r="1978" spans="1:11" x14ac:dyDescent="0.3">
      <c r="A1978" s="51" t="str">
        <f t="shared" si="35"/>
        <v>ALV.DE</v>
      </c>
      <c r="B1978" s="52" t="s">
        <v>544</v>
      </c>
      <c r="C1978" s="50" t="s">
        <v>7153</v>
      </c>
      <c r="D1978" s="50">
        <f>DAX__2019_2020__33[[#This Row],[Open]]*(DAX__2019_2020__33[[#This Row],[Adj Close]]/DAX__2019_2020__33[[#This Row],[Close]])</f>
        <v>139.14809433960878</v>
      </c>
      <c r="E1978" s="50" t="s">
        <v>7154</v>
      </c>
      <c r="F1978" s="50" t="s">
        <v>7155</v>
      </c>
      <c r="G1978" s="50" t="s">
        <v>7156</v>
      </c>
      <c r="H1978" s="50" t="s">
        <v>7157</v>
      </c>
      <c r="I1978" s="50">
        <f>(DAX__2019_2020__33[[#This Row],[Adj Close]]-DAX__2019_2020__33[[#This Row],[Adj Open]])/DAX__2019_2020__33[[#This Row],[Adj Open]]</f>
        <v>-8.485659435097756E-3</v>
      </c>
      <c r="J1978" s="50">
        <f>DAX__2019_2020__33[[#This Row],[Adj Close]]-DAX__2019_2020__33[[#This Row],[Adj Open]]</f>
        <v>-1.1807633396087738</v>
      </c>
      <c r="K1978" s="50">
        <v>2281095</v>
      </c>
    </row>
    <row r="1979" spans="1:11" x14ac:dyDescent="0.3">
      <c r="A1979" s="51" t="str">
        <f t="shared" si="35"/>
        <v>ALV.DE</v>
      </c>
      <c r="B1979" s="52" t="s">
        <v>545</v>
      </c>
      <c r="C1979" s="50" t="s">
        <v>7158</v>
      </c>
      <c r="D1979" s="50">
        <f>DAX__2019_2020__33[[#This Row],[Open]]*(DAX__2019_2020__33[[#This Row],[Adj Close]]/DAX__2019_2020__33[[#This Row],[Close]])</f>
        <v>137.44054256421754</v>
      </c>
      <c r="E1979" s="50" t="s">
        <v>7159</v>
      </c>
      <c r="F1979" s="50" t="s">
        <v>7160</v>
      </c>
      <c r="G1979" s="50" t="s">
        <v>7161</v>
      </c>
      <c r="H1979" s="50" t="s">
        <v>7162</v>
      </c>
      <c r="I1979" s="50">
        <f>(DAX__2019_2020__33[[#This Row],[Adj Close]]-DAX__2019_2020__33[[#This Row],[Adj Open]])/DAX__2019_2020__33[[#This Row],[Adj Open]]</f>
        <v>-5.6833198534018241E-3</v>
      </c>
      <c r="J1979" s="50">
        <f>DAX__2019_2020__33[[#This Row],[Adj Close]]-DAX__2019_2020__33[[#This Row],[Adj Open]]</f>
        <v>-0.781118564217536</v>
      </c>
      <c r="K1979" s="50">
        <v>1561545</v>
      </c>
    </row>
    <row r="1980" spans="1:11" x14ac:dyDescent="0.3">
      <c r="A1980" s="51" t="str">
        <f t="shared" si="35"/>
        <v>ALV.DE</v>
      </c>
      <c r="B1980" s="52" t="s">
        <v>546</v>
      </c>
      <c r="C1980" s="50" t="s">
        <v>7163</v>
      </c>
      <c r="D1980" s="50">
        <f>DAX__2019_2020__33[[#This Row],[Open]]*(DAX__2019_2020__33[[#This Row],[Adj Close]]/DAX__2019_2020__33[[#This Row],[Close]])</f>
        <v>135.02451578860408</v>
      </c>
      <c r="E1980" s="50" t="s">
        <v>7164</v>
      </c>
      <c r="F1980" s="50" t="s">
        <v>7165</v>
      </c>
      <c r="G1980" s="50" t="s">
        <v>6757</v>
      </c>
      <c r="H1980" s="50" t="s">
        <v>7166</v>
      </c>
      <c r="I1980" s="50">
        <f>(DAX__2019_2020__33[[#This Row],[Adj Close]]-DAX__2019_2020__33[[#This Row],[Adj Open]])/DAX__2019_2020__33[[#This Row],[Adj Open]]</f>
        <v>1.6144180919032015E-2</v>
      </c>
      <c r="J1980" s="50">
        <f>DAX__2019_2020__33[[#This Row],[Adj Close]]-DAX__2019_2020__33[[#This Row],[Adj Open]]</f>
        <v>2.1798602113959191</v>
      </c>
      <c r="K1980" s="50">
        <v>1434591</v>
      </c>
    </row>
    <row r="1981" spans="1:11" x14ac:dyDescent="0.3">
      <c r="A1981" s="51" t="str">
        <f t="shared" si="35"/>
        <v>ALV.DE</v>
      </c>
      <c r="B1981" s="52" t="s">
        <v>547</v>
      </c>
      <c r="C1981" s="50" t="s">
        <v>7167</v>
      </c>
      <c r="D1981" s="50">
        <f>DAX__2019_2020__33[[#This Row],[Open]]*(DAX__2019_2020__33[[#This Row],[Adj Close]]/DAX__2019_2020__33[[#This Row],[Close]])</f>
        <v>138.78479158572205</v>
      </c>
      <c r="E1981" s="50" t="s">
        <v>7150</v>
      </c>
      <c r="F1981" s="50" t="s">
        <v>7168</v>
      </c>
      <c r="G1981" s="50" t="s">
        <v>7169</v>
      </c>
      <c r="H1981" s="50" t="s">
        <v>7170</v>
      </c>
      <c r="I1981" s="50">
        <f>(DAX__2019_2020__33[[#This Row],[Adj Close]]-DAX__2019_2020__33[[#This Row],[Adj Open]])/DAX__2019_2020__33[[#This Row],[Adj Open]]</f>
        <v>1.4790542903327196E-2</v>
      </c>
      <c r="J1981" s="50">
        <f>DAX__2019_2020__33[[#This Row],[Adj Close]]-DAX__2019_2020__33[[#This Row],[Adj Open]]</f>
        <v>2.0527024142779453</v>
      </c>
      <c r="K1981" s="50">
        <v>1234494</v>
      </c>
    </row>
    <row r="1982" spans="1:11" x14ac:dyDescent="0.3">
      <c r="A1982" s="51" t="str">
        <f t="shared" si="35"/>
        <v>ALV.DE</v>
      </c>
      <c r="B1982" s="52" t="s">
        <v>548</v>
      </c>
      <c r="C1982" s="50" t="s">
        <v>7150</v>
      </c>
      <c r="D1982" s="50">
        <f>DAX__2019_2020__33[[#This Row],[Open]]*(DAX__2019_2020__33[[#This Row],[Adj Close]]/DAX__2019_2020__33[[#This Row],[Close]])</f>
        <v>141.69127181988435</v>
      </c>
      <c r="E1982" s="50" t="s">
        <v>7171</v>
      </c>
      <c r="F1982" s="50" t="s">
        <v>7172</v>
      </c>
      <c r="G1982" s="50" t="s">
        <v>7171</v>
      </c>
      <c r="H1982" s="50" t="s">
        <v>7173</v>
      </c>
      <c r="I1982" s="50">
        <f>(DAX__2019_2020__33[[#This Row],[Adj Close]]-DAX__2019_2020__33[[#This Row],[Adj Open]])/DAX__2019_2020__33[[#This Row],[Adj Open]]</f>
        <v>3.6410211538461558E-2</v>
      </c>
      <c r="J1982" s="50">
        <f>DAX__2019_2020__33[[#This Row],[Adj Close]]-DAX__2019_2020__33[[#This Row],[Adj Open]]</f>
        <v>5.1590091801156461</v>
      </c>
      <c r="K1982" s="50">
        <v>1356562</v>
      </c>
    </row>
    <row r="1983" spans="1:11" x14ac:dyDescent="0.3">
      <c r="A1983" s="51" t="str">
        <f t="shared" si="35"/>
        <v>ALV.DE</v>
      </c>
      <c r="B1983" s="52" t="s">
        <v>549</v>
      </c>
      <c r="C1983" s="50" t="s">
        <v>7174</v>
      </c>
      <c r="D1983" s="50">
        <f>DAX__2019_2020__33[[#This Row],[Open]]*(DAX__2019_2020__33[[#This Row],[Adj Close]]/DAX__2019_2020__33[[#This Row],[Close]])</f>
        <v>143.88930452213964</v>
      </c>
      <c r="E1983" s="50" t="s">
        <v>7175</v>
      </c>
      <c r="F1983" s="50" t="s">
        <v>7176</v>
      </c>
      <c r="G1983" s="50" t="s">
        <v>7177</v>
      </c>
      <c r="H1983" s="50" t="s">
        <v>7178</v>
      </c>
      <c r="I1983" s="50">
        <f>(DAX__2019_2020__33[[#This Row],[Adj Close]]-DAX__2019_2020__33[[#This Row],[Adj Open]])/DAX__2019_2020__33[[#This Row],[Adj Open]]</f>
        <v>3.598028703421647E-2</v>
      </c>
      <c r="J1983" s="50">
        <f>DAX__2019_2020__33[[#This Row],[Adj Close]]-DAX__2019_2020__33[[#This Row],[Adj Open]]</f>
        <v>5.177178477860366</v>
      </c>
      <c r="K1983" s="50">
        <v>1847255</v>
      </c>
    </row>
    <row r="1984" spans="1:11" x14ac:dyDescent="0.3">
      <c r="A1984" s="51" t="str">
        <f t="shared" si="35"/>
        <v>ALV.DE</v>
      </c>
      <c r="B1984" s="52" t="s">
        <v>550</v>
      </c>
      <c r="C1984" s="50" t="s">
        <v>6623</v>
      </c>
      <c r="D1984" s="50">
        <f>DAX__2019_2020__33[[#This Row],[Open]]*(DAX__2019_2020__33[[#This Row],[Adj Close]]/DAX__2019_2020__33[[#This Row],[Close]])</f>
        <v>149.8657779457796</v>
      </c>
      <c r="E1984" s="50" t="s">
        <v>7179</v>
      </c>
      <c r="F1984" s="50" t="s">
        <v>7180</v>
      </c>
      <c r="G1984" s="50" t="s">
        <v>7181</v>
      </c>
      <c r="H1984" s="50" t="s">
        <v>7182</v>
      </c>
      <c r="I1984" s="50">
        <f>(DAX__2019_2020__33[[#This Row],[Adj Close]]-DAX__2019_2020__33[[#This Row],[Adj Open]])/DAX__2019_2020__33[[#This Row],[Adj Open]]</f>
        <v>1.1757587878787777E-2</v>
      </c>
      <c r="J1984" s="50">
        <f>DAX__2019_2020__33[[#This Row],[Adj Close]]-DAX__2019_2020__33[[#This Row],[Adj Open]]</f>
        <v>1.7620600542203988</v>
      </c>
      <c r="K1984" s="50">
        <v>1415365</v>
      </c>
    </row>
    <row r="1985" spans="1:11" x14ac:dyDescent="0.3">
      <c r="A1985" s="51" t="str">
        <f t="shared" si="35"/>
        <v>ALV.DE</v>
      </c>
      <c r="B1985" s="52" t="s">
        <v>551</v>
      </c>
      <c r="C1985" s="50" t="s">
        <v>7100</v>
      </c>
      <c r="D1985" s="50">
        <f>DAX__2019_2020__33[[#This Row],[Open]]*(DAX__2019_2020__33[[#This Row],[Adj Close]]/DAX__2019_2020__33[[#This Row],[Close]])</f>
        <v>153.51704774208304</v>
      </c>
      <c r="E1985" s="50" t="s">
        <v>7183</v>
      </c>
      <c r="F1985" s="50" t="s">
        <v>6700</v>
      </c>
      <c r="G1985" s="50" t="s">
        <v>7184</v>
      </c>
      <c r="H1985" s="50" t="s">
        <v>7185</v>
      </c>
      <c r="I1985" s="50">
        <f>(DAX__2019_2020__33[[#This Row],[Adj Close]]-DAX__2019_2020__33[[#This Row],[Adj Open]])/DAX__2019_2020__33[[#This Row],[Adj Open]]</f>
        <v>-5.6798365712970693E-3</v>
      </c>
      <c r="J1985" s="50">
        <f>DAX__2019_2020__33[[#This Row],[Adj Close]]-DAX__2019_2020__33[[#This Row],[Adj Open]]</f>
        <v>-0.87195174208304138</v>
      </c>
      <c r="K1985" s="50">
        <v>1671684</v>
      </c>
    </row>
    <row r="1986" spans="1:11" x14ac:dyDescent="0.3">
      <c r="A1986" s="51" t="str">
        <f t="shared" si="35"/>
        <v>ALV.DE</v>
      </c>
      <c r="B1986" s="52" t="s">
        <v>552</v>
      </c>
      <c r="C1986" s="50" t="s">
        <v>6782</v>
      </c>
      <c r="D1986" s="50">
        <f>DAX__2019_2020__33[[#This Row],[Open]]*(DAX__2019_2020__33[[#This Row],[Adj Close]]/DAX__2019_2020__33[[#This Row],[Close]])</f>
        <v>156.22370688172043</v>
      </c>
      <c r="E1986" s="50" t="s">
        <v>7186</v>
      </c>
      <c r="F1986" s="50" t="s">
        <v>7187</v>
      </c>
      <c r="G1986" s="50" t="s">
        <v>5859</v>
      </c>
      <c r="H1986" s="50" t="s">
        <v>7188</v>
      </c>
      <c r="I1986" s="50">
        <f>(DAX__2019_2020__33[[#This Row],[Adj Close]]-DAX__2019_2020__33[[#This Row],[Adj Open]])/DAX__2019_2020__33[[#This Row],[Adj Open]]</f>
        <v>8.139534883720935E-2</v>
      </c>
      <c r="J1986" s="50">
        <f>DAX__2019_2020__33[[#This Row],[Adj Close]]-DAX__2019_2020__33[[#This Row],[Adj Open]]</f>
        <v>12.715883118279578</v>
      </c>
      <c r="K1986" s="50">
        <v>4526802</v>
      </c>
    </row>
    <row r="1987" spans="1:11" x14ac:dyDescent="0.3">
      <c r="A1987" s="51" t="str">
        <f t="shared" si="35"/>
        <v>ALV.DE</v>
      </c>
      <c r="B1987" s="52" t="s">
        <v>553</v>
      </c>
      <c r="C1987" s="50" t="s">
        <v>3380</v>
      </c>
      <c r="D1987" s="50">
        <f>DAX__2019_2020__33[[#This Row],[Open]]*(DAX__2019_2020__33[[#This Row],[Adj Close]]/DAX__2019_2020__33[[#This Row],[Close]])</f>
        <v>169.50272706379198</v>
      </c>
      <c r="E1987" s="50" t="s">
        <v>7189</v>
      </c>
      <c r="F1987" s="50" t="s">
        <v>5873</v>
      </c>
      <c r="G1987" s="50" t="s">
        <v>7190</v>
      </c>
      <c r="H1987" s="50" t="s">
        <v>7191</v>
      </c>
      <c r="I1987" s="50">
        <f>(DAX__2019_2020__33[[#This Row],[Adj Close]]-DAX__2019_2020__33[[#This Row],[Adj Open]])/DAX__2019_2020__33[[#This Row],[Adj Open]]</f>
        <v>3.1615095692184507E-2</v>
      </c>
      <c r="J1987" s="50">
        <f>DAX__2019_2020__33[[#This Row],[Adj Close]]-DAX__2019_2020__33[[#This Row],[Adj Open]]</f>
        <v>5.3588449362080155</v>
      </c>
      <c r="K1987" s="50">
        <v>3343810</v>
      </c>
    </row>
    <row r="1988" spans="1:11" x14ac:dyDescent="0.3">
      <c r="A1988" s="51" t="str">
        <f t="shared" si="35"/>
        <v>ALV.DE</v>
      </c>
      <c r="B1988" s="52" t="s">
        <v>554</v>
      </c>
      <c r="C1988" s="50" t="s">
        <v>2321</v>
      </c>
      <c r="D1988" s="50">
        <f>DAX__2019_2020__33[[#This Row],[Open]]*(DAX__2019_2020__33[[#This Row],[Adj Close]]/DAX__2019_2020__33[[#This Row],[Close]])</f>
        <v>175.20670910012544</v>
      </c>
      <c r="E1988" s="50" t="s">
        <v>7192</v>
      </c>
      <c r="F1988" s="50" t="s">
        <v>7193</v>
      </c>
      <c r="G1988" s="50" t="s">
        <v>5928</v>
      </c>
      <c r="H1988" s="50" t="s">
        <v>7194</v>
      </c>
      <c r="I1988" s="50">
        <f>(DAX__2019_2020__33[[#This Row],[Adj Close]]-DAX__2019_2020__33[[#This Row],[Adj Open]])/DAX__2019_2020__33[[#This Row],[Adj Open]]</f>
        <v>-1.2648973954866987E-2</v>
      </c>
      <c r="J1988" s="50">
        <f>DAX__2019_2020__33[[#This Row],[Adj Close]]-DAX__2019_2020__33[[#This Row],[Adj Open]]</f>
        <v>-2.2161851001254433</v>
      </c>
      <c r="K1988" s="50">
        <v>1734820</v>
      </c>
    </row>
    <row r="1989" spans="1:11" x14ac:dyDescent="0.3">
      <c r="A1989" s="51" t="str">
        <f t="shared" si="35"/>
        <v>ALV.DE</v>
      </c>
      <c r="B1989" s="52" t="s">
        <v>555</v>
      </c>
      <c r="C1989" s="50" t="s">
        <v>7195</v>
      </c>
      <c r="D1989" s="50">
        <f>DAX__2019_2020__33[[#This Row],[Open]]*(DAX__2019_2020__33[[#This Row],[Adj Close]]/DAX__2019_2020__33[[#This Row],[Close]])</f>
        <v>171.08312674962252</v>
      </c>
      <c r="E1989" s="50" t="s">
        <v>7196</v>
      </c>
      <c r="F1989" s="50" t="s">
        <v>7197</v>
      </c>
      <c r="G1989" s="50" t="s">
        <v>6807</v>
      </c>
      <c r="H1989" s="50" t="s">
        <v>7198</v>
      </c>
      <c r="I1989" s="50">
        <f>(DAX__2019_2020__33[[#This Row],[Adj Close]]-DAX__2019_2020__33[[#This Row],[Adj Open]])/DAX__2019_2020__33[[#This Row],[Adj Open]]</f>
        <v>-1.061780627193942E-3</v>
      </c>
      <c r="J1989" s="50">
        <f>DAX__2019_2020__33[[#This Row],[Adj Close]]-DAX__2019_2020__33[[#This Row],[Adj Open]]</f>
        <v>-0.18165274962251488</v>
      </c>
      <c r="K1989" s="50">
        <v>1329104</v>
      </c>
    </row>
    <row r="1990" spans="1:11" x14ac:dyDescent="0.3">
      <c r="A1990" s="51" t="str">
        <f t="shared" si="35"/>
        <v>ALV.DE</v>
      </c>
      <c r="B1990" s="52" t="s">
        <v>556</v>
      </c>
      <c r="C1990" s="50" t="s">
        <v>7199</v>
      </c>
      <c r="D1990" s="50">
        <f>DAX__2019_2020__33[[#This Row],[Open]]*(DAX__2019_2020__33[[#This Row],[Adj Close]]/DAX__2019_2020__33[[#This Row],[Close]])</f>
        <v>169.88420777294493</v>
      </c>
      <c r="E1990" s="50" t="s">
        <v>7200</v>
      </c>
      <c r="F1990" s="50" t="s">
        <v>7201</v>
      </c>
      <c r="G1990" s="50" t="s">
        <v>7202</v>
      </c>
      <c r="H1990" s="50" t="s">
        <v>7203</v>
      </c>
      <c r="I1990" s="50">
        <f>(DAX__2019_2020__33[[#This Row],[Adj Close]]-DAX__2019_2020__33[[#This Row],[Adj Open]])/DAX__2019_2020__33[[#This Row],[Adj Open]]</f>
        <v>2.085120373159963E-2</v>
      </c>
      <c r="J1990" s="50">
        <f>DAX__2019_2020__33[[#This Row],[Adj Close]]-DAX__2019_2020__33[[#This Row],[Adj Open]]</f>
        <v>3.5422902270550765</v>
      </c>
      <c r="K1990" s="50">
        <v>1344851</v>
      </c>
    </row>
    <row r="1991" spans="1:11" x14ac:dyDescent="0.3">
      <c r="A1991" s="51" t="str">
        <f t="shared" si="35"/>
        <v>ALV.DE</v>
      </c>
      <c r="B1991" s="52" t="s">
        <v>557</v>
      </c>
      <c r="C1991" s="50" t="s">
        <v>5938</v>
      </c>
      <c r="D1991" s="50">
        <f>DAX__2019_2020__33[[#This Row],[Open]]*(DAX__2019_2020__33[[#This Row],[Adj Close]]/DAX__2019_2020__33[[#This Row],[Close]])</f>
        <v>174.38926445244215</v>
      </c>
      <c r="E1991" s="50" t="s">
        <v>7204</v>
      </c>
      <c r="F1991" s="50" t="s">
        <v>7202</v>
      </c>
      <c r="G1991" s="50" t="s">
        <v>7204</v>
      </c>
      <c r="H1991" s="50" t="s">
        <v>7205</v>
      </c>
      <c r="I1991" s="50">
        <f>(DAX__2019_2020__33[[#This Row],[Adj Close]]-DAX__2019_2020__33[[#This Row],[Adj Open]])/DAX__2019_2020__33[[#This Row],[Adj Open]]</f>
        <v>1.3020833333333334E-2</v>
      </c>
      <c r="J1991" s="50">
        <f>DAX__2019_2020__33[[#This Row],[Adj Close]]-DAX__2019_2020__33[[#This Row],[Adj Open]]</f>
        <v>2.2706935475578405</v>
      </c>
      <c r="K1991" s="50">
        <v>2164406</v>
      </c>
    </row>
    <row r="1992" spans="1:11" x14ac:dyDescent="0.3">
      <c r="A1992" s="51" t="str">
        <f t="shared" si="35"/>
        <v>ALV.DE</v>
      </c>
      <c r="B1992" s="52" t="s">
        <v>558</v>
      </c>
      <c r="C1992" s="50" t="s">
        <v>7204</v>
      </c>
      <c r="D1992" s="50">
        <f>DAX__2019_2020__33[[#This Row],[Open]]*(DAX__2019_2020__33[[#This Row],[Adj Close]]/DAX__2019_2020__33[[#This Row],[Close]])</f>
        <v>176.65995132697111</v>
      </c>
      <c r="E1992" s="50" t="s">
        <v>7206</v>
      </c>
      <c r="F1992" s="50" t="s">
        <v>7207</v>
      </c>
      <c r="G1992" s="50" t="s">
        <v>7208</v>
      </c>
      <c r="H1992" s="50" t="s">
        <v>7209</v>
      </c>
      <c r="I1992" s="50">
        <f>(DAX__2019_2020__33[[#This Row],[Adj Close]]-DAX__2019_2020__33[[#This Row],[Adj Open]])/DAX__2019_2020__33[[#This Row],[Adj Open]]</f>
        <v>1.83033316195374E-2</v>
      </c>
      <c r="J1992" s="50">
        <f>DAX__2019_2020__33[[#This Row],[Adj Close]]-DAX__2019_2020__33[[#This Row],[Adj Open]]</f>
        <v>3.2334656730288884</v>
      </c>
      <c r="K1992" s="50">
        <v>1456235</v>
      </c>
    </row>
    <row r="1993" spans="1:11" x14ac:dyDescent="0.3">
      <c r="A1993" s="51" t="str">
        <f t="shared" si="35"/>
        <v>ALV.DE</v>
      </c>
      <c r="B1993" s="52" t="s">
        <v>559</v>
      </c>
      <c r="C1993" s="50" t="s">
        <v>2327</v>
      </c>
      <c r="D1993" s="50">
        <f>DAX__2019_2020__33[[#This Row],[Open]]*(DAX__2019_2020__33[[#This Row],[Adj Close]]/DAX__2019_2020__33[[#This Row],[Close]])</f>
        <v>178.93064993565417</v>
      </c>
      <c r="E1993" s="50" t="s">
        <v>6148</v>
      </c>
      <c r="F1993" s="50" t="s">
        <v>3390</v>
      </c>
      <c r="G1993" s="50" t="s">
        <v>6003</v>
      </c>
      <c r="H1993" s="50" t="s">
        <v>7210</v>
      </c>
      <c r="I1993" s="50">
        <f>(DAX__2019_2020__33[[#This Row],[Adj Close]]-DAX__2019_2020__33[[#This Row],[Adj Open]])/DAX__2019_2020__33[[#This Row],[Adj Open]]</f>
        <v>9.1370710659898439E-3</v>
      </c>
      <c r="J1993" s="50">
        <f>DAX__2019_2020__33[[#This Row],[Adj Close]]-DAX__2019_2020__33[[#This Row],[Adj Open]]</f>
        <v>1.6349020643458232</v>
      </c>
      <c r="K1993" s="50">
        <v>1056259</v>
      </c>
    </row>
    <row r="1994" spans="1:11" x14ac:dyDescent="0.3">
      <c r="A1994" s="51" t="str">
        <f t="shared" si="35"/>
        <v>ALV.DE</v>
      </c>
      <c r="B1994" s="52" t="s">
        <v>560</v>
      </c>
      <c r="C1994" s="50" t="s">
        <v>7211</v>
      </c>
      <c r="D1994" s="50">
        <f>DAX__2019_2020__33[[#This Row],[Open]]*(DAX__2019_2020__33[[#This Row],[Adj Close]]/DAX__2019_2020__33[[#This Row],[Close]])</f>
        <v>177.16858784457409</v>
      </c>
      <c r="E1994" s="50" t="s">
        <v>7212</v>
      </c>
      <c r="F1994" s="50" t="s">
        <v>7213</v>
      </c>
      <c r="G1994" s="50" t="s">
        <v>5946</v>
      </c>
      <c r="H1994" s="50" t="s">
        <v>7214</v>
      </c>
      <c r="I1994" s="50">
        <f>(DAX__2019_2020__33[[#This Row],[Adj Close]]-DAX__2019_2020__33[[#This Row],[Adj Open]])/DAX__2019_2020__33[[#This Row],[Adj Open]]</f>
        <v>-1.1278683597647713E-3</v>
      </c>
      <c r="J1994" s="50">
        <f>DAX__2019_2020__33[[#This Row],[Adj Close]]-DAX__2019_2020__33[[#This Row],[Adj Open]]</f>
        <v>-0.1998228445741006</v>
      </c>
      <c r="K1994" s="50">
        <v>1418208</v>
      </c>
    </row>
    <row r="1995" spans="1:11" x14ac:dyDescent="0.3">
      <c r="A1995" s="51" t="str">
        <f t="shared" si="35"/>
        <v>ALV.DE</v>
      </c>
      <c r="B1995" s="52" t="s">
        <v>561</v>
      </c>
      <c r="C1995" s="50" t="s">
        <v>7204</v>
      </c>
      <c r="D1995" s="50">
        <f>DAX__2019_2020__33[[#This Row],[Open]]*(DAX__2019_2020__33[[#This Row],[Adj Close]]/DAX__2019_2020__33[[#This Row],[Close]])</f>
        <v>176.65994184728584</v>
      </c>
      <c r="E1995" s="50" t="s">
        <v>2327</v>
      </c>
      <c r="F1995" s="50" t="s">
        <v>7215</v>
      </c>
      <c r="G1995" s="50" t="s">
        <v>7216</v>
      </c>
      <c r="H1995" s="50" t="s">
        <v>7217</v>
      </c>
      <c r="I1995" s="50">
        <f>(DAX__2019_2020__33[[#This Row],[Adj Close]]-DAX__2019_2020__33[[#This Row],[Adj Open]])/DAX__2019_2020__33[[#This Row],[Adj Open]]</f>
        <v>4.6272185089973675E-3</v>
      </c>
      <c r="J1995" s="50">
        <f>DAX__2019_2020__33[[#This Row],[Adj Close]]-DAX__2019_2020__33[[#This Row],[Adj Open]]</f>
        <v>0.8174441527141596</v>
      </c>
      <c r="K1995" s="50">
        <v>1400028</v>
      </c>
    </row>
    <row r="1996" spans="1:11" x14ac:dyDescent="0.3">
      <c r="A1996" s="51" t="str">
        <f t="shared" si="35"/>
        <v>ALV.DE</v>
      </c>
      <c r="B1996" s="52" t="s">
        <v>562</v>
      </c>
      <c r="C1996" s="50" t="s">
        <v>7218</v>
      </c>
      <c r="D1996" s="50">
        <f>DAX__2019_2020__33[[#This Row],[Open]]*(DAX__2019_2020__33[[#This Row],[Adj Close]]/DAX__2019_2020__33[[#This Row],[Close]])</f>
        <v>178.18584869569455</v>
      </c>
      <c r="E1996" s="50" t="s">
        <v>6510</v>
      </c>
      <c r="F1996" s="50" t="s">
        <v>5985</v>
      </c>
      <c r="G1996" s="50" t="s">
        <v>7219</v>
      </c>
      <c r="H1996" s="50" t="s">
        <v>7220</v>
      </c>
      <c r="I1996" s="50">
        <f>(DAX__2019_2020__33[[#This Row],[Adj Close]]-DAX__2019_2020__33[[#This Row],[Adj Open]])/DAX__2019_2020__33[[#This Row],[Adj Open]]</f>
        <v>2.1409573605195133E-3</v>
      </c>
      <c r="J1996" s="50">
        <f>DAX__2019_2020__33[[#This Row],[Adj Close]]-DAX__2019_2020__33[[#This Row],[Adj Open]]</f>
        <v>0.38148830430546354</v>
      </c>
      <c r="K1996" s="50">
        <v>884598</v>
      </c>
    </row>
    <row r="1997" spans="1:11" x14ac:dyDescent="0.3">
      <c r="A1997" s="51" t="str">
        <f t="shared" si="35"/>
        <v>ALV.DE</v>
      </c>
      <c r="B1997" s="52" t="s">
        <v>563</v>
      </c>
      <c r="C1997" s="50" t="s">
        <v>6513</v>
      </c>
      <c r="D1997" s="50">
        <f>DAX__2019_2020__33[[#This Row],[Open]]*(DAX__2019_2020__33[[#This Row],[Adj Close]]/DAX__2019_2020__33[[#This Row],[Close]])</f>
        <v>180.27489442881901</v>
      </c>
      <c r="E1997" s="50" t="s">
        <v>7221</v>
      </c>
      <c r="F1997" s="50" t="s">
        <v>7222</v>
      </c>
      <c r="G1997" s="50" t="s">
        <v>7223</v>
      </c>
      <c r="H1997" s="50" t="s">
        <v>7224</v>
      </c>
      <c r="I1997" s="50">
        <f>(DAX__2019_2020__33[[#This Row],[Adj Close]]-DAX__2019_2020__33[[#This Row],[Adj Open]])/DAX__2019_2020__33[[#This Row],[Adj Open]]</f>
        <v>4.7360037230148736E-3</v>
      </c>
      <c r="J1997" s="50">
        <f>DAX__2019_2020__33[[#This Row],[Adj Close]]-DAX__2019_2020__33[[#This Row],[Adj Open]]</f>
        <v>0.85378257118100009</v>
      </c>
      <c r="K1997" s="50">
        <v>1654566</v>
      </c>
    </row>
    <row r="1998" spans="1:11" x14ac:dyDescent="0.3">
      <c r="A1998" s="51" t="str">
        <f t="shared" si="35"/>
        <v>ALV.DE</v>
      </c>
      <c r="B1998" s="52" t="s">
        <v>564</v>
      </c>
      <c r="C1998" s="50" t="s">
        <v>2400</v>
      </c>
      <c r="D1998" s="50">
        <f>DAX__2019_2020__33[[#This Row],[Open]]*(DAX__2019_2020__33[[#This Row],[Adj Close]]/DAX__2019_2020__33[[#This Row],[Close]])</f>
        <v>182.29126404461468</v>
      </c>
      <c r="E1998" s="50" t="s">
        <v>6039</v>
      </c>
      <c r="F1998" s="50" t="s">
        <v>7225</v>
      </c>
      <c r="G1998" s="50" t="s">
        <v>2388</v>
      </c>
      <c r="H1998" s="50" t="s">
        <v>7226</v>
      </c>
      <c r="I1998" s="50">
        <f>(DAX__2019_2020__33[[#This Row],[Adj Close]]-DAX__2019_2020__33[[#This Row],[Adj Open]])/DAX__2019_2020__33[[#This Row],[Adj Open]]</f>
        <v>-7.4738416662756104E-3</v>
      </c>
      <c r="J1998" s="50">
        <f>DAX__2019_2020__33[[#This Row],[Adj Close]]-DAX__2019_2020__33[[#This Row],[Adj Open]]</f>
        <v>-1.3624160446146902</v>
      </c>
      <c r="K1998" s="50">
        <v>1131982</v>
      </c>
    </row>
    <row r="1999" spans="1:11" x14ac:dyDescent="0.3">
      <c r="A1999" s="51" t="str">
        <f t="shared" si="35"/>
        <v>ALV.DE</v>
      </c>
      <c r="B1999" s="52" t="s">
        <v>565</v>
      </c>
      <c r="C1999" s="50" t="s">
        <v>7227</v>
      </c>
      <c r="D1999" s="50">
        <f>DAX__2019_2020__33[[#This Row],[Open]]*(DAX__2019_2020__33[[#This Row],[Adj Close]]/DAX__2019_2020__33[[#This Row],[Close]])</f>
        <v>181.34666888837597</v>
      </c>
      <c r="E1999" s="50" t="s">
        <v>3454</v>
      </c>
      <c r="F1999" s="50" t="s">
        <v>7228</v>
      </c>
      <c r="G1999" s="50" t="s">
        <v>7229</v>
      </c>
      <c r="H1999" s="50" t="s">
        <v>7230</v>
      </c>
      <c r="I1999" s="50">
        <f>(DAX__2019_2020__33[[#This Row],[Adj Close]]-DAX__2019_2020__33[[#This Row],[Adj Open]])/DAX__2019_2020__33[[#This Row],[Adj Open]]</f>
        <v>-3.0051386756457521E-3</v>
      </c>
      <c r="J1999" s="50">
        <f>DAX__2019_2020__33[[#This Row],[Adj Close]]-DAX__2019_2020__33[[#This Row],[Adj Open]]</f>
        <v>-0.54497188837598287</v>
      </c>
      <c r="K1999" s="50">
        <v>649343</v>
      </c>
    </row>
    <row r="2000" spans="1:11" x14ac:dyDescent="0.3">
      <c r="A2000" s="51" t="str">
        <f t="shared" si="35"/>
        <v>ALV.DE</v>
      </c>
      <c r="B2000" s="52" t="s">
        <v>566</v>
      </c>
      <c r="C2000" s="50" t="s">
        <v>7231</v>
      </c>
      <c r="D2000" s="50">
        <f>DAX__2019_2020__33[[#This Row],[Open]]*(DAX__2019_2020__33[[#This Row],[Adj Close]]/DAX__2019_2020__33[[#This Row],[Close]])</f>
        <v>179.87524681191425</v>
      </c>
      <c r="E2000" s="50" t="s">
        <v>6287</v>
      </c>
      <c r="F2000" s="50" t="s">
        <v>7232</v>
      </c>
      <c r="G2000" s="50" t="s">
        <v>5975</v>
      </c>
      <c r="H2000" s="50" t="s">
        <v>7233</v>
      </c>
      <c r="I2000" s="50">
        <f>(DAX__2019_2020__33[[#This Row],[Adj Close]]-DAX__2019_2020__33[[#This Row],[Adj Open]])/DAX__2019_2020__33[[#This Row],[Adj Open]]</f>
        <v>5.0497881001232176E-4</v>
      </c>
      <c r="J2000" s="50">
        <f>DAX__2019_2020__33[[#This Row],[Adj Close]]-DAX__2019_2020__33[[#This Row],[Adj Open]]</f>
        <v>9.0833188085753136E-2</v>
      </c>
      <c r="K2000" s="50">
        <v>1062658</v>
      </c>
    </row>
    <row r="2001" spans="1:11" x14ac:dyDescent="0.3">
      <c r="A2001" s="51" t="str">
        <f t="shared" si="35"/>
        <v>ALV.DE</v>
      </c>
      <c r="B2001" s="52" t="s">
        <v>567</v>
      </c>
      <c r="C2001" s="50" t="s">
        <v>7234</v>
      </c>
      <c r="D2001" s="50">
        <f>DAX__2019_2020__33[[#This Row],[Open]]*(DAX__2019_2020__33[[#This Row],[Adj Close]]/DAX__2019_2020__33[[#This Row],[Close]])</f>
        <v>179.38477798978494</v>
      </c>
      <c r="E2001" s="50" t="s">
        <v>3417</v>
      </c>
      <c r="F2001" s="50" t="s">
        <v>7235</v>
      </c>
      <c r="G2001" s="50" t="s">
        <v>7228</v>
      </c>
      <c r="H2001" s="50" t="s">
        <v>7236</v>
      </c>
      <c r="I2001" s="50">
        <f>(DAX__2019_2020__33[[#This Row],[Adj Close]]-DAX__2019_2020__33[[#This Row],[Adj Open]])/DAX__2019_2020__33[[#This Row],[Adj Open]]</f>
        <v>8.101468354429083E-4</v>
      </c>
      <c r="J2001" s="50">
        <f>DAX__2019_2020__33[[#This Row],[Adj Close]]-DAX__2019_2020__33[[#This Row],[Adj Open]]</f>
        <v>0.14532801021505293</v>
      </c>
      <c r="K2001" s="50">
        <v>1651688</v>
      </c>
    </row>
    <row r="2002" spans="1:11" x14ac:dyDescent="0.3">
      <c r="A2002" s="51" t="str">
        <f t="shared" si="35"/>
        <v>ALV.DE</v>
      </c>
      <c r="B2002" s="52" t="s">
        <v>568</v>
      </c>
      <c r="C2002" s="50" t="s">
        <v>6288</v>
      </c>
      <c r="D2002" s="50">
        <f>DAX__2019_2020__33[[#This Row],[Open]]*(DAX__2019_2020__33[[#This Row],[Adj Close]]/DAX__2019_2020__33[[#This Row],[Close]])</f>
        <v>180.94701276230299</v>
      </c>
      <c r="E2002" s="50" t="s">
        <v>7237</v>
      </c>
      <c r="F2002" s="50" t="s">
        <v>6513</v>
      </c>
      <c r="G2002" s="50" t="s">
        <v>7238</v>
      </c>
      <c r="H2002" s="50" t="s">
        <v>7239</v>
      </c>
      <c r="I2002" s="50">
        <f>(DAX__2019_2020__33[[#This Row],[Adj Close]]-DAX__2019_2020__33[[#This Row],[Adj Open]])/DAX__2019_2020__33[[#This Row],[Adj Open]]</f>
        <v>3.8148529072640869E-3</v>
      </c>
      <c r="J2002" s="50">
        <f>DAX__2019_2020__33[[#This Row],[Adj Close]]-DAX__2019_2020__33[[#This Row],[Adj Open]]</f>
        <v>0.69028623769702335</v>
      </c>
      <c r="K2002" s="50">
        <v>1008089</v>
      </c>
    </row>
    <row r="2003" spans="1:11" x14ac:dyDescent="0.3">
      <c r="A2003" s="51" t="str">
        <f t="shared" si="35"/>
        <v>ALV.DE</v>
      </c>
      <c r="B2003" s="52" t="s">
        <v>569</v>
      </c>
      <c r="C2003" s="50" t="s">
        <v>5977</v>
      </c>
      <c r="D2003" s="50">
        <f>DAX__2019_2020__33[[#This Row],[Open]]*(DAX__2019_2020__33[[#This Row],[Adj Close]]/DAX__2019_2020__33[[#This Row],[Close]])</f>
        <v>181.29216913016253</v>
      </c>
      <c r="E2003" s="50" t="s">
        <v>6146</v>
      </c>
      <c r="F2003" s="50" t="s">
        <v>7240</v>
      </c>
      <c r="G2003" s="50" t="s">
        <v>6145</v>
      </c>
      <c r="H2003" s="50" t="s">
        <v>7241</v>
      </c>
      <c r="I2003" s="50">
        <f>(DAX__2019_2020__33[[#This Row],[Adj Close]]-DAX__2019_2020__33[[#This Row],[Adj Open]])/DAX__2019_2020__33[[#This Row],[Adj Open]]</f>
        <v>-2.4048646571684135E-3</v>
      </c>
      <c r="J2003" s="50">
        <f>DAX__2019_2020__33[[#This Row],[Adj Close]]-DAX__2019_2020__33[[#This Row],[Adj Open]]</f>
        <v>-0.43598313016252632</v>
      </c>
      <c r="K2003" s="50">
        <v>865591</v>
      </c>
    </row>
    <row r="2004" spans="1:11" x14ac:dyDescent="0.3">
      <c r="A2004" s="51" t="str">
        <f t="shared" si="35"/>
        <v>ALV.DE</v>
      </c>
      <c r="B2004" s="52" t="s">
        <v>570</v>
      </c>
      <c r="C2004" s="50" t="s">
        <v>6510</v>
      </c>
      <c r="D2004" s="50">
        <f>DAX__2019_2020__33[[#This Row],[Open]]*(DAX__2019_2020__33[[#This Row],[Adj Close]]/DAX__2019_2020__33[[#This Row],[Close]])</f>
        <v>180.74720352111217</v>
      </c>
      <c r="E2004" s="50" t="s">
        <v>7242</v>
      </c>
      <c r="F2004" s="50" t="s">
        <v>6519</v>
      </c>
      <c r="G2004" s="50" t="s">
        <v>7243</v>
      </c>
      <c r="H2004" s="50" t="s">
        <v>7244</v>
      </c>
      <c r="I2004" s="50">
        <f>(DAX__2019_2020__33[[#This Row],[Adj Close]]-DAX__2019_2020__33[[#This Row],[Adj Open]])/DAX__2019_2020__33[[#This Row],[Adj Open]]</f>
        <v>-2.4120402010050063E-3</v>
      </c>
      <c r="J2004" s="50">
        <f>DAX__2019_2020__33[[#This Row],[Adj Close]]-DAX__2019_2020__33[[#This Row],[Adj Open]]</f>
        <v>-0.43596952111215614</v>
      </c>
      <c r="K2004" s="50">
        <v>701185</v>
      </c>
    </row>
    <row r="2005" spans="1:11" x14ac:dyDescent="0.3">
      <c r="A2005" s="51" t="str">
        <f t="shared" si="35"/>
        <v>ALV.DE</v>
      </c>
      <c r="B2005" s="52" t="s">
        <v>571</v>
      </c>
      <c r="C2005" s="50" t="s">
        <v>6281</v>
      </c>
      <c r="D2005" s="50">
        <f>DAX__2019_2020__33[[#This Row],[Open]]*(DAX__2019_2020__33[[#This Row],[Adj Close]]/DAX__2019_2020__33[[#This Row],[Close]])</f>
        <v>179.43927644410314</v>
      </c>
      <c r="E2005" s="50" t="s">
        <v>2403</v>
      </c>
      <c r="F2005" s="50" t="s">
        <v>7245</v>
      </c>
      <c r="G2005" s="50" t="s">
        <v>5973</v>
      </c>
      <c r="H2005" s="50" t="s">
        <v>7246</v>
      </c>
      <c r="I2005" s="50">
        <f>(DAX__2019_2020__33[[#This Row],[Adj Close]]-DAX__2019_2020__33[[#This Row],[Adj Open]])/DAX__2019_2020__33[[#This Row],[Adj Open]]</f>
        <v>5.1630087584835721E-3</v>
      </c>
      <c r="J2005" s="50">
        <f>DAX__2019_2020__33[[#This Row],[Adj Close]]-DAX__2019_2020__33[[#This Row],[Adj Open]]</f>
        <v>0.92644655589685954</v>
      </c>
      <c r="K2005" s="50">
        <v>934444</v>
      </c>
    </row>
    <row r="2006" spans="1:11" x14ac:dyDescent="0.3">
      <c r="A2006" s="51" t="str">
        <f t="shared" si="35"/>
        <v>ALV.DE</v>
      </c>
      <c r="B2006" s="52" t="s">
        <v>572</v>
      </c>
      <c r="C2006" s="50" t="s">
        <v>7247</v>
      </c>
      <c r="D2006" s="50">
        <f>DAX__2019_2020__33[[#This Row],[Open]]*(DAX__2019_2020__33[[#This Row],[Adj Close]]/DAX__2019_2020__33[[#This Row],[Close]])</f>
        <v>179.31212782666859</v>
      </c>
      <c r="E2006" s="50" t="s">
        <v>7232</v>
      </c>
      <c r="F2006" s="50" t="s">
        <v>7248</v>
      </c>
      <c r="G2006" s="50" t="s">
        <v>7249</v>
      </c>
      <c r="H2006" s="50" t="s">
        <v>7250</v>
      </c>
      <c r="I2006" s="50">
        <f>(DAX__2019_2020__33[[#This Row],[Adj Close]]-DAX__2019_2020__33[[#This Row],[Adj Open]])/DAX__2019_2020__33[[#This Row],[Adj Open]]</f>
        <v>-3.34314155954952E-3</v>
      </c>
      <c r="J2006" s="50">
        <f>DAX__2019_2020__33[[#This Row],[Adj Close]]-DAX__2019_2020__33[[#This Row],[Adj Open]]</f>
        <v>-0.59946582666859172</v>
      </c>
      <c r="K2006" s="50">
        <v>760050</v>
      </c>
    </row>
    <row r="2007" spans="1:11" x14ac:dyDescent="0.3">
      <c r="A2007" s="51" t="str">
        <f t="shared" si="35"/>
        <v>ALV.DE</v>
      </c>
      <c r="B2007" s="52" t="s">
        <v>573</v>
      </c>
      <c r="C2007" s="50" t="s">
        <v>7251</v>
      </c>
      <c r="D2007" s="50">
        <f>DAX__2019_2020__33[[#This Row],[Open]]*(DAX__2019_2020__33[[#This Row],[Adj Close]]/DAX__2019_2020__33[[#This Row],[Close]])</f>
        <v>178.02237447995915</v>
      </c>
      <c r="E2007" s="50" t="s">
        <v>2340</v>
      </c>
      <c r="F2007" s="50" t="s">
        <v>7189</v>
      </c>
      <c r="G2007" s="50" t="s">
        <v>7252</v>
      </c>
      <c r="H2007" s="50" t="s">
        <v>7253</v>
      </c>
      <c r="I2007" s="50">
        <f>(DAX__2019_2020__33[[#This Row],[Adj Close]]-DAX__2019_2020__33[[#This Row],[Adj Open]])/DAX__2019_2020__33[[#This Row],[Adj Open]]</f>
        <v>-3.9795867346939023E-3</v>
      </c>
      <c r="J2007" s="50">
        <f>DAX__2019_2020__33[[#This Row],[Adj Close]]-DAX__2019_2020__33[[#This Row],[Adj Open]]</f>
        <v>-0.70845547995915581</v>
      </c>
      <c r="K2007" s="50">
        <v>808138</v>
      </c>
    </row>
    <row r="2008" spans="1:11" x14ac:dyDescent="0.3">
      <c r="A2008" s="51" t="str">
        <f t="shared" si="35"/>
        <v>ALV.DE</v>
      </c>
      <c r="B2008" s="52" t="s">
        <v>574</v>
      </c>
      <c r="C2008" s="50" t="s">
        <v>2322</v>
      </c>
      <c r="D2008" s="50">
        <f>DAX__2019_2020__33[[#This Row],[Open]]*(DAX__2019_2020__33[[#This Row],[Adj Close]]/DAX__2019_2020__33[[#This Row],[Close]])</f>
        <v>178.20402177998443</v>
      </c>
      <c r="E2008" s="50" t="s">
        <v>6000</v>
      </c>
      <c r="F2008" s="50" t="s">
        <v>7254</v>
      </c>
      <c r="G2008" s="50" t="s">
        <v>5983</v>
      </c>
      <c r="H2008" s="50" t="s">
        <v>7255</v>
      </c>
      <c r="I2008" s="50">
        <f>(DAX__2019_2020__33[[#This Row],[Adj Close]]-DAX__2019_2020__33[[#This Row],[Adj Open]])/DAX__2019_2020__33[[#This Row],[Adj Open]]</f>
        <v>5.4026402457080635E-3</v>
      </c>
      <c r="J2008" s="50">
        <f>DAX__2019_2020__33[[#This Row],[Adj Close]]-DAX__2019_2020__33[[#This Row],[Adj Open]]</f>
        <v>0.96277222001558016</v>
      </c>
      <c r="K2008" s="50">
        <v>897764</v>
      </c>
    </row>
    <row r="2009" spans="1:11" x14ac:dyDescent="0.3">
      <c r="A2009" s="51" t="str">
        <f t="shared" si="35"/>
        <v>ALV.DE</v>
      </c>
      <c r="B2009" s="52" t="s">
        <v>575</v>
      </c>
      <c r="C2009" s="50" t="s">
        <v>6027</v>
      </c>
      <c r="D2009" s="50">
        <f>DAX__2019_2020__33[[#This Row],[Open]]*(DAX__2019_2020__33[[#This Row],[Adj Close]]/DAX__2019_2020__33[[#This Row],[Close]])</f>
        <v>178.76716967102954</v>
      </c>
      <c r="E2009" s="50" t="s">
        <v>7256</v>
      </c>
      <c r="F2009" s="50" t="s">
        <v>7257</v>
      </c>
      <c r="G2009" s="50" t="s">
        <v>7258</v>
      </c>
      <c r="H2009" s="50" t="s">
        <v>7259</v>
      </c>
      <c r="I2009" s="50">
        <f>(DAX__2019_2020__33[[#This Row],[Adj Close]]-DAX__2019_2020__33[[#This Row],[Adj Open]])/DAX__2019_2020__33[[#This Row],[Adj Open]]</f>
        <v>1.5241743183150448E-3</v>
      </c>
      <c r="J2009" s="50">
        <f>DAX__2019_2020__33[[#This Row],[Adj Close]]-DAX__2019_2020__33[[#This Row],[Adj Open]]</f>
        <v>0.27247232897045137</v>
      </c>
      <c r="K2009" s="50">
        <v>1164656</v>
      </c>
    </row>
    <row r="2010" spans="1:11" x14ac:dyDescent="0.3">
      <c r="A2010" s="51" t="str">
        <f t="shared" si="35"/>
        <v>ALV.DE</v>
      </c>
      <c r="B2010" s="52" t="s">
        <v>576</v>
      </c>
      <c r="C2010" s="50" t="s">
        <v>7260</v>
      </c>
      <c r="D2010" s="50">
        <f>DAX__2019_2020__33[[#This Row],[Open]]*(DAX__2019_2020__33[[#This Row],[Adj Close]]/DAX__2019_2020__33[[#This Row],[Close]])</f>
        <v>178.34935177102383</v>
      </c>
      <c r="E2010" s="50" t="s">
        <v>7260</v>
      </c>
      <c r="F2010" s="50" t="s">
        <v>5918</v>
      </c>
      <c r="G2010" s="50" t="s">
        <v>7261</v>
      </c>
      <c r="H2010" s="50" t="s">
        <v>7262</v>
      </c>
      <c r="I2010" s="50">
        <f>(DAX__2019_2020__33[[#This Row],[Adj Close]]-DAX__2019_2020__33[[#This Row],[Adj Open]])/DAX__2019_2020__33[[#This Row],[Adj Open]]</f>
        <v>-2.6481956475443529E-2</v>
      </c>
      <c r="J2010" s="50">
        <f>DAX__2019_2020__33[[#This Row],[Adj Close]]-DAX__2019_2020__33[[#This Row],[Adj Open]]</f>
        <v>-4.7230397710238208</v>
      </c>
      <c r="K2010" s="50">
        <v>1521296</v>
      </c>
    </row>
    <row r="2011" spans="1:11" x14ac:dyDescent="0.3">
      <c r="A2011" s="51" t="str">
        <f t="shared" si="35"/>
        <v>ALV.DE</v>
      </c>
      <c r="B2011" s="52" t="s">
        <v>577</v>
      </c>
      <c r="C2011" s="50" t="s">
        <v>7263</v>
      </c>
      <c r="D2011" s="50">
        <f>DAX__2019_2020__33[[#This Row],[Open]]*(DAX__2019_2020__33[[#This Row],[Adj Close]]/DAX__2019_2020__33[[#This Row],[Close]])</f>
        <v>173.4628165875971</v>
      </c>
      <c r="E2011" s="50" t="s">
        <v>5941</v>
      </c>
      <c r="F2011" s="50" t="s">
        <v>7264</v>
      </c>
      <c r="G2011" s="50" t="s">
        <v>7265</v>
      </c>
      <c r="H2011" s="50" t="s">
        <v>7266</v>
      </c>
      <c r="I2011" s="50">
        <f>(DAX__2019_2020__33[[#This Row],[Adj Close]]-DAX__2019_2020__33[[#This Row],[Adj Open]])/DAX__2019_2020__33[[#This Row],[Adj Open]]</f>
        <v>5.2361504919080119E-3</v>
      </c>
      <c r="J2011" s="50">
        <f>DAX__2019_2020__33[[#This Row],[Adj Close]]-DAX__2019_2020__33[[#This Row],[Adj Open]]</f>
        <v>0.90827741240289583</v>
      </c>
      <c r="K2011" s="50">
        <v>1026633</v>
      </c>
    </row>
    <row r="2012" spans="1:11" x14ac:dyDescent="0.3">
      <c r="A2012" s="51" t="str">
        <f t="shared" si="35"/>
        <v>ALV.DE</v>
      </c>
      <c r="B2012" s="52" t="s">
        <v>578</v>
      </c>
      <c r="C2012" s="50" t="s">
        <v>7267</v>
      </c>
      <c r="D2012" s="50">
        <f>DAX__2019_2020__33[[#This Row],[Open]]*(DAX__2019_2020__33[[#This Row],[Adj Close]]/DAX__2019_2020__33[[#This Row],[Close]])</f>
        <v>174.60725034756206</v>
      </c>
      <c r="E2012" s="50" t="s">
        <v>7192</v>
      </c>
      <c r="F2012" s="50" t="s">
        <v>7268</v>
      </c>
      <c r="G2012" s="50" t="s">
        <v>7207</v>
      </c>
      <c r="H2012" s="50" t="s">
        <v>7269</v>
      </c>
      <c r="I2012" s="50">
        <f>(DAX__2019_2020__33[[#This Row],[Adj Close]]-DAX__2019_2020__33[[#This Row],[Adj Open]])/DAX__2019_2020__33[[#This Row],[Adj Open]]</f>
        <v>8.3228826382937774E-3</v>
      </c>
      <c r="J2012" s="50">
        <f>DAX__2019_2020__33[[#This Row],[Adj Close]]-DAX__2019_2020__33[[#This Row],[Adj Open]]</f>
        <v>1.4532356524379395</v>
      </c>
      <c r="K2012" s="50">
        <v>1146686</v>
      </c>
    </row>
    <row r="2013" spans="1:11" x14ac:dyDescent="0.3">
      <c r="A2013" s="51" t="str">
        <f t="shared" si="35"/>
        <v>ALV.DE</v>
      </c>
      <c r="B2013" s="52" t="s">
        <v>579</v>
      </c>
      <c r="C2013" s="50" t="s">
        <v>7270</v>
      </c>
      <c r="D2013" s="50">
        <f>DAX__2019_2020__33[[#This Row],[Open]]*(DAX__2019_2020__33[[#This Row],[Adj Close]]/DAX__2019_2020__33[[#This Row],[Close]])</f>
        <v>176.98693400313337</v>
      </c>
      <c r="E2013" s="50" t="s">
        <v>6132</v>
      </c>
      <c r="F2013" s="50" t="s">
        <v>7271</v>
      </c>
      <c r="G2013" s="50" t="s">
        <v>6520</v>
      </c>
      <c r="H2013" s="50" t="s">
        <v>7272</v>
      </c>
      <c r="I2013" s="50">
        <f>(DAX__2019_2020__33[[#This Row],[Adj Close]]-DAX__2019_2020__33[[#This Row],[Adj Open]])/DAX__2019_2020__33[[#This Row],[Adj Open]]</f>
        <v>1.9193292521845044E-2</v>
      </c>
      <c r="J2013" s="50">
        <f>DAX__2019_2020__33[[#This Row],[Adj Close]]-DAX__2019_2020__33[[#This Row],[Adj Open]]</f>
        <v>3.3969619968666223</v>
      </c>
      <c r="K2013" s="50">
        <v>1797389</v>
      </c>
    </row>
    <row r="2014" spans="1:11" x14ac:dyDescent="0.3">
      <c r="A2014" s="51" t="str">
        <f t="shared" si="35"/>
        <v>ALV.DE</v>
      </c>
      <c r="B2014" s="52" t="s">
        <v>580</v>
      </c>
      <c r="C2014" s="50" t="s">
        <v>2344</v>
      </c>
      <c r="D2014" s="50">
        <f>DAX__2019_2020__33[[#This Row],[Open]]*(DAX__2019_2020__33[[#This Row],[Adj Close]]/DAX__2019_2020__33[[#This Row],[Close]])</f>
        <v>181.65547976134988</v>
      </c>
      <c r="E2014" s="50" t="s">
        <v>6158</v>
      </c>
      <c r="F2014" s="50" t="s">
        <v>2388</v>
      </c>
      <c r="G2014" s="50" t="s">
        <v>6138</v>
      </c>
      <c r="H2014" s="50" t="s">
        <v>7273</v>
      </c>
      <c r="I2014" s="50">
        <f>(DAX__2019_2020__33[[#This Row],[Adj Close]]-DAX__2019_2020__33[[#This Row],[Adj Open]])/DAX__2019_2020__33[[#This Row],[Adj Open]]</f>
        <v>4.250030000000014E-3</v>
      </c>
      <c r="J2014" s="50">
        <f>DAX__2019_2020__33[[#This Row],[Adj Close]]-DAX__2019_2020__33[[#This Row],[Adj Open]]</f>
        <v>0.7720412386501323</v>
      </c>
      <c r="K2014" s="50">
        <v>1637672</v>
      </c>
    </row>
    <row r="2015" spans="1:11" x14ac:dyDescent="0.3">
      <c r="A2015" s="51" t="str">
        <f t="shared" si="35"/>
        <v>ALV.DE</v>
      </c>
      <c r="B2015" s="52" t="s">
        <v>581</v>
      </c>
      <c r="C2015" s="50" t="s">
        <v>2408</v>
      </c>
      <c r="D2015" s="50">
        <f>DAX__2019_2020__33[[#This Row],[Open]]*(DAX__2019_2020__33[[#This Row],[Adj Close]]/DAX__2019_2020__33[[#This Row],[Close]])</f>
        <v>182.10960685037719</v>
      </c>
      <c r="E2015" s="50" t="s">
        <v>6295</v>
      </c>
      <c r="F2015" s="50" t="s">
        <v>7274</v>
      </c>
      <c r="G2015" s="50" t="s">
        <v>7238</v>
      </c>
      <c r="H2015" s="50" t="s">
        <v>7239</v>
      </c>
      <c r="I2015" s="50">
        <f>(DAX__2019_2020__33[[#This Row],[Adj Close]]-DAX__2019_2020__33[[#This Row],[Adj Open]])/DAX__2019_2020__33[[#This Row],[Adj Open]]</f>
        <v>-2.5935361596010117E-3</v>
      </c>
      <c r="J2015" s="50">
        <f>DAX__2019_2020__33[[#This Row],[Adj Close]]-DAX__2019_2020__33[[#This Row],[Adj Open]]</f>
        <v>-0.47230785037717737</v>
      </c>
      <c r="K2015" s="50">
        <v>2877848</v>
      </c>
    </row>
    <row r="2016" spans="1:11" x14ac:dyDescent="0.3">
      <c r="A2016" s="51" t="str">
        <f t="shared" si="35"/>
        <v>ALV.DE</v>
      </c>
      <c r="B2016" s="52" t="s">
        <v>582</v>
      </c>
      <c r="C2016" s="50" t="s">
        <v>7275</v>
      </c>
      <c r="D2016" s="50">
        <f>DAX__2019_2020__33[[#This Row],[Open]]*(DAX__2019_2020__33[[#This Row],[Adj Close]]/DAX__2019_2020__33[[#This Row],[Close]])</f>
        <v>177.96788586565575</v>
      </c>
      <c r="E2016" s="50" t="s">
        <v>7275</v>
      </c>
      <c r="F2016" s="50" t="s">
        <v>7276</v>
      </c>
      <c r="G2016" s="50" t="s">
        <v>6266</v>
      </c>
      <c r="H2016" s="50" t="s">
        <v>7277</v>
      </c>
      <c r="I2016" s="50">
        <f>(DAX__2019_2020__33[[#This Row],[Adj Close]]-DAX__2019_2020__33[[#This Row],[Adj Open]])/DAX__2019_2020__33[[#This Row],[Adj Open]]</f>
        <v>-1.1738302421779097E-2</v>
      </c>
      <c r="J2016" s="50">
        <f>DAX__2019_2020__33[[#This Row],[Adj Close]]-DAX__2019_2020__33[[#This Row],[Adj Open]]</f>
        <v>-2.0890408656557327</v>
      </c>
      <c r="K2016" s="50">
        <v>2112133</v>
      </c>
    </row>
    <row r="2017" spans="1:11" x14ac:dyDescent="0.3">
      <c r="A2017" s="51" t="str">
        <f t="shared" si="35"/>
        <v>ALV.DE</v>
      </c>
      <c r="B2017" s="52" t="s">
        <v>583</v>
      </c>
      <c r="C2017" s="50" t="s">
        <v>5956</v>
      </c>
      <c r="D2017" s="50">
        <f>DAX__2019_2020__33[[#This Row],[Open]]*(DAX__2019_2020__33[[#This Row],[Adj Close]]/DAX__2019_2020__33[[#This Row],[Close]])</f>
        <v>177.05960223044892</v>
      </c>
      <c r="E2017" s="50" t="s">
        <v>7278</v>
      </c>
      <c r="F2017" s="50" t="s">
        <v>7279</v>
      </c>
      <c r="G2017" s="50" t="s">
        <v>7252</v>
      </c>
      <c r="H2017" s="50" t="s">
        <v>7253</v>
      </c>
      <c r="I2017" s="50">
        <f>(DAX__2019_2020__33[[#This Row],[Adj Close]]-DAX__2019_2020__33[[#This Row],[Adj Open]])/DAX__2019_2020__33[[#This Row],[Adj Open]]</f>
        <v>1.4363342419581406E-3</v>
      </c>
      <c r="J2017" s="50">
        <f>DAX__2019_2020__33[[#This Row],[Adj Close]]-DAX__2019_2020__33[[#This Row],[Adj Open]]</f>
        <v>0.25431676955108173</v>
      </c>
      <c r="K2017" s="50">
        <v>969429</v>
      </c>
    </row>
    <row r="2018" spans="1:11" x14ac:dyDescent="0.3">
      <c r="A2018" s="51" t="str">
        <f t="shared" si="35"/>
        <v>ALV.DE</v>
      </c>
      <c r="B2018" s="52" t="s">
        <v>584</v>
      </c>
      <c r="C2018" s="50" t="s">
        <v>5957</v>
      </c>
      <c r="D2018" s="50">
        <f>DAX__2019_2020__33[[#This Row],[Open]]*(DAX__2019_2020__33[[#This Row],[Adj Close]]/DAX__2019_2020__33[[#This Row],[Close]])</f>
        <v>177.13224924997331</v>
      </c>
      <c r="E2018" s="50" t="s">
        <v>6013</v>
      </c>
      <c r="F2018" s="50" t="s">
        <v>2329</v>
      </c>
      <c r="G2018" s="50" t="s">
        <v>6270</v>
      </c>
      <c r="H2018" s="50" t="s">
        <v>7280</v>
      </c>
      <c r="I2018" s="50">
        <f>(DAX__2019_2020__33[[#This Row],[Adj Close]]-DAX__2019_2020__33[[#This Row],[Adj Open]])/DAX__2019_2020__33[[#This Row],[Adj Open]]</f>
        <v>2.4920525588749388E-2</v>
      </c>
      <c r="J2018" s="50">
        <f>DAX__2019_2020__33[[#This Row],[Adj Close]]-DAX__2019_2020__33[[#This Row],[Adj Open]]</f>
        <v>4.4142287500266946</v>
      </c>
      <c r="K2018" s="50">
        <v>987162</v>
      </c>
    </row>
    <row r="2019" spans="1:11" x14ac:dyDescent="0.3">
      <c r="A2019" s="51" t="str">
        <f t="shared" si="35"/>
        <v>ALV.DE</v>
      </c>
      <c r="B2019" s="52" t="s">
        <v>585</v>
      </c>
      <c r="C2019" s="50" t="s">
        <v>2397</v>
      </c>
      <c r="D2019" s="50">
        <f>DAX__2019_2020__33[[#This Row],[Open]]*(DAX__2019_2020__33[[#This Row],[Adj Close]]/DAX__2019_2020__33[[#This Row],[Close]])</f>
        <v>183.29038932630161</v>
      </c>
      <c r="E2019" s="50" t="s">
        <v>3467</v>
      </c>
      <c r="F2019" s="50" t="s">
        <v>6046</v>
      </c>
      <c r="G2019" s="50" t="s">
        <v>2428</v>
      </c>
      <c r="H2019" s="50" t="s">
        <v>7281</v>
      </c>
      <c r="I2019" s="50">
        <f>(DAX__2019_2020__33[[#This Row],[Adj Close]]-DAX__2019_2020__33[[#This Row],[Adj Open]])/DAX__2019_2020__33[[#This Row],[Adj Open]]</f>
        <v>3.9643359172793968E-3</v>
      </c>
      <c r="J2019" s="50">
        <f>DAX__2019_2020__33[[#This Row],[Adj Close]]-DAX__2019_2020__33[[#This Row],[Adj Open]]</f>
        <v>0.72662467369838168</v>
      </c>
      <c r="K2019" s="50">
        <v>738979</v>
      </c>
    </row>
    <row r="2020" spans="1:11" x14ac:dyDescent="0.3">
      <c r="A2020" s="51" t="str">
        <f t="shared" si="35"/>
        <v>ALV.DE</v>
      </c>
      <c r="B2020" s="52" t="s">
        <v>586</v>
      </c>
      <c r="C2020" s="50" t="s">
        <v>3406</v>
      </c>
      <c r="D2020" s="50">
        <f>DAX__2019_2020__33[[#This Row],[Open]]*(DAX__2019_2020__33[[#This Row],[Adj Close]]/DAX__2019_2020__33[[#This Row],[Close]])</f>
        <v>184.69821654693919</v>
      </c>
      <c r="E2020" s="50" t="s">
        <v>2367</v>
      </c>
      <c r="F2020" s="50" t="s">
        <v>6046</v>
      </c>
      <c r="G2020" s="50" t="s">
        <v>6044</v>
      </c>
      <c r="H2020" s="50" t="s">
        <v>7282</v>
      </c>
      <c r="I2020" s="50">
        <f>(DAX__2019_2020__33[[#This Row],[Adj Close]]-DAX__2019_2020__33[[#This Row],[Adj Open]])/DAX__2019_2020__33[[#This Row],[Adj Open]]</f>
        <v>-6.8847256390048329E-3</v>
      </c>
      <c r="J2020" s="50">
        <f>DAX__2019_2020__33[[#This Row],[Adj Close]]-DAX__2019_2020__33[[#This Row],[Adj Open]]</f>
        <v>-1.271596546939179</v>
      </c>
      <c r="K2020" s="50">
        <v>665400</v>
      </c>
    </row>
    <row r="2021" spans="1:11" x14ac:dyDescent="0.3">
      <c r="A2021" s="51" t="str">
        <f t="shared" si="35"/>
        <v>ALV.DE</v>
      </c>
      <c r="B2021" s="52" t="s">
        <v>587</v>
      </c>
      <c r="C2021" s="50" t="s">
        <v>6120</v>
      </c>
      <c r="D2021" s="50">
        <f>DAX__2019_2020__33[[#This Row],[Open]]*(DAX__2019_2020__33[[#This Row],[Adj Close]]/DAX__2019_2020__33[[#This Row],[Close]])</f>
        <v>182.79081526344018</v>
      </c>
      <c r="E2021" s="50" t="s">
        <v>6135</v>
      </c>
      <c r="F2021" s="50" t="s">
        <v>2400</v>
      </c>
      <c r="G2021" s="50" t="s">
        <v>2400</v>
      </c>
      <c r="H2021" s="50" t="s">
        <v>7283</v>
      </c>
      <c r="I2021" s="50">
        <f>(DAX__2019_2020__33[[#This Row],[Adj Close]]-DAX__2019_2020__33[[#This Row],[Adj Open]])/DAX__2019_2020__33[[#This Row],[Adj Open]]</f>
        <v>-2.7329341614906713E-3</v>
      </c>
      <c r="J2021" s="50">
        <f>DAX__2019_2020__33[[#This Row],[Adj Close]]-DAX__2019_2020__33[[#This Row],[Adj Open]]</f>
        <v>-0.49955526344018608</v>
      </c>
      <c r="K2021" s="50">
        <v>526249</v>
      </c>
    </row>
    <row r="2022" spans="1:11" x14ac:dyDescent="0.3">
      <c r="A2022" s="51" t="str">
        <f t="shared" ref="A2022:A2085" si="36">"BAS.DE"</f>
        <v>BAS.DE</v>
      </c>
      <c r="B2022" s="52" t="s">
        <v>83</v>
      </c>
      <c r="C2022" s="50" t="s">
        <v>5004</v>
      </c>
      <c r="D2022" s="50">
        <f>DAX__2019_2020__33[[#This Row],[Open]]*(DAX__2019_2020__33[[#This Row],[Adj Close]]/DAX__2019_2020__33[[#This Row],[Close]])</f>
        <v>44.863572993024157</v>
      </c>
      <c r="E2022" s="50" t="s">
        <v>7284</v>
      </c>
      <c r="F2022" s="50" t="s">
        <v>7285</v>
      </c>
      <c r="G2022" s="50" t="s">
        <v>7286</v>
      </c>
      <c r="H2022" s="50" t="s">
        <v>7287</v>
      </c>
      <c r="I2022" s="50">
        <f>(DAX__2019_2020__33[[#This Row],[Adj Close]]-DAX__2019_2020__33[[#This Row],[Adj Open]])/DAX__2019_2020__33[[#This Row],[Adj Open]]</f>
        <v>3.6363801652892977E-3</v>
      </c>
      <c r="J2022" s="50">
        <f>DAX__2019_2020__33[[#This Row],[Adj Close]]-DAX__2019_2020__33[[#This Row],[Adj Open]]</f>
        <v>0.16314100697584166</v>
      </c>
      <c r="K2022" s="50">
        <v>2564044</v>
      </c>
    </row>
    <row r="2023" spans="1:11" x14ac:dyDescent="0.3">
      <c r="A2023" s="51" t="str">
        <f t="shared" si="36"/>
        <v>BAS.DE</v>
      </c>
      <c r="B2023" s="52" t="s">
        <v>84</v>
      </c>
      <c r="C2023" s="50" t="s">
        <v>5606</v>
      </c>
      <c r="D2023" s="50">
        <f>DAX__2019_2020__33[[#This Row],[Open]]*(DAX__2019_2020__33[[#This Row],[Adj Close]]/DAX__2019_2020__33[[#This Row],[Close]])</f>
        <v>44.566951247663141</v>
      </c>
      <c r="E2023" s="50" t="s">
        <v>5170</v>
      </c>
      <c r="F2023" s="50" t="s">
        <v>7288</v>
      </c>
      <c r="G2023" s="50" t="s">
        <v>7289</v>
      </c>
      <c r="H2023" s="50" t="s">
        <v>7290</v>
      </c>
      <c r="I2023" s="50">
        <f>(DAX__2019_2020__33[[#This Row],[Adj Close]]-DAX__2019_2020__33[[#This Row],[Adj Open]])/DAX__2019_2020__33[[#This Row],[Adj Open]]</f>
        <v>-1.3310815750774559E-3</v>
      </c>
      <c r="J2023" s="50">
        <f>DAX__2019_2020__33[[#This Row],[Adj Close]]-DAX__2019_2020__33[[#This Row],[Adj Open]]</f>
        <v>-5.9322247663139649E-2</v>
      </c>
      <c r="K2023" s="50">
        <v>2213589</v>
      </c>
    </row>
    <row r="2024" spans="1:11" x14ac:dyDescent="0.3">
      <c r="A2024" s="51" t="str">
        <f t="shared" si="36"/>
        <v>BAS.DE</v>
      </c>
      <c r="B2024" s="52" t="s">
        <v>85</v>
      </c>
      <c r="C2024" s="50" t="s">
        <v>5266</v>
      </c>
      <c r="D2024" s="50">
        <f>DAX__2019_2020__33[[#This Row],[Open]]*(DAX__2019_2020__33[[#This Row],[Adj Close]]/DAX__2019_2020__33[[#This Row],[Close]])</f>
        <v>45.071202652522118</v>
      </c>
      <c r="E2024" s="50" t="s">
        <v>7291</v>
      </c>
      <c r="F2024" s="50" t="s">
        <v>7292</v>
      </c>
      <c r="G2024" s="50" t="s">
        <v>7293</v>
      </c>
      <c r="H2024" s="50" t="s">
        <v>7294</v>
      </c>
      <c r="I2024" s="50">
        <f>(DAX__2019_2020__33[[#This Row],[Adj Close]]-DAX__2019_2020__33[[#This Row],[Adj Open]])/DAX__2019_2020__33[[#This Row],[Adj Open]]</f>
        <v>3.9651201705350539E-2</v>
      </c>
      <c r="J2024" s="50">
        <f>DAX__2019_2020__33[[#This Row],[Adj Close]]-DAX__2019_2020__33[[#This Row],[Adj Open]]</f>
        <v>1.7871273474778846</v>
      </c>
      <c r="K2024" s="50">
        <v>4197991</v>
      </c>
    </row>
    <row r="2025" spans="1:11" x14ac:dyDescent="0.3">
      <c r="A2025" s="51" t="str">
        <f t="shared" si="36"/>
        <v>BAS.DE</v>
      </c>
      <c r="B2025" s="52" t="s">
        <v>86</v>
      </c>
      <c r="C2025" s="50" t="s">
        <v>5620</v>
      </c>
      <c r="D2025" s="50">
        <f>DAX__2019_2020__33[[#This Row],[Open]]*(DAX__2019_2020__33[[#This Row],[Adj Close]]/DAX__2019_2020__33[[#This Row],[Close]])</f>
        <v>47.384830621890416</v>
      </c>
      <c r="E2025" s="50" t="s">
        <v>5620</v>
      </c>
      <c r="F2025" s="50" t="s">
        <v>5034</v>
      </c>
      <c r="G2025" s="50" t="s">
        <v>7295</v>
      </c>
      <c r="H2025" s="50" t="s">
        <v>7296</v>
      </c>
      <c r="I2025" s="50">
        <f>(DAX__2019_2020__33[[#This Row],[Adj Close]]-DAX__2019_2020__33[[#This Row],[Adj Open]])/DAX__2019_2020__33[[#This Row],[Adj Open]]</f>
        <v>-1.5649451779359981E-2</v>
      </c>
      <c r="J2025" s="50">
        <f>DAX__2019_2020__33[[#This Row],[Adj Close]]-DAX__2019_2020__33[[#This Row],[Adj Open]]</f>
        <v>-0.74154662189041431</v>
      </c>
      <c r="K2025" s="50">
        <v>2437345</v>
      </c>
    </row>
    <row r="2026" spans="1:11" x14ac:dyDescent="0.3">
      <c r="A2026" s="51" t="str">
        <f t="shared" si="36"/>
        <v>BAS.DE</v>
      </c>
      <c r="B2026" s="52" t="s">
        <v>87</v>
      </c>
      <c r="C2026" s="50" t="s">
        <v>7297</v>
      </c>
      <c r="D2026" s="50">
        <f>DAX__2019_2020__33[[#This Row],[Open]]*(DAX__2019_2020__33[[#This Row],[Adj Close]]/DAX__2019_2020__33[[#This Row],[Close]])</f>
        <v>46.658106813362025</v>
      </c>
      <c r="E2026" s="50" t="s">
        <v>7298</v>
      </c>
      <c r="F2026" s="50" t="s">
        <v>7299</v>
      </c>
      <c r="G2026" s="50" t="s">
        <v>5035</v>
      </c>
      <c r="H2026" s="50" t="s">
        <v>7300</v>
      </c>
      <c r="I2026" s="50">
        <f>(DAX__2019_2020__33[[#This Row],[Adj Close]]-DAX__2019_2020__33[[#This Row],[Adj Open]])/DAX__2019_2020__33[[#This Row],[Adj Open]]</f>
        <v>4.7680071445647069E-3</v>
      </c>
      <c r="J2026" s="50">
        <f>DAX__2019_2020__33[[#This Row],[Adj Close]]-DAX__2019_2020__33[[#This Row],[Adj Open]]</f>
        <v>0.22246618663797335</v>
      </c>
      <c r="K2026" s="50">
        <v>3301634</v>
      </c>
    </row>
    <row r="2027" spans="1:11" x14ac:dyDescent="0.3">
      <c r="A2027" s="51" t="str">
        <f t="shared" si="36"/>
        <v>BAS.DE</v>
      </c>
      <c r="B2027" s="52" t="s">
        <v>88</v>
      </c>
      <c r="C2027" s="50" t="s">
        <v>7301</v>
      </c>
      <c r="D2027" s="50">
        <f>DAX__2019_2020__33[[#This Row],[Open]]*(DAX__2019_2020__33[[#This Row],[Adj Close]]/DAX__2019_2020__33[[#This Row],[Close]])</f>
        <v>47.251353453015064</v>
      </c>
      <c r="E2027" s="50" t="s">
        <v>7302</v>
      </c>
      <c r="F2027" s="50" t="s">
        <v>7303</v>
      </c>
      <c r="G2027" s="50" t="s">
        <v>7304</v>
      </c>
      <c r="H2027" s="50" t="s">
        <v>7305</v>
      </c>
      <c r="I2027" s="50">
        <f>(DAX__2019_2020__33[[#This Row],[Adj Close]]-DAX__2019_2020__33[[#This Row],[Adj Open]])/DAX__2019_2020__33[[#This Row],[Adj Open]]</f>
        <v>-6.1205115172549883E-3</v>
      </c>
      <c r="J2027" s="50">
        <f>DAX__2019_2020__33[[#This Row],[Adj Close]]-DAX__2019_2020__33[[#This Row],[Adj Open]]</f>
        <v>-0.28920245301506498</v>
      </c>
      <c r="K2027" s="50">
        <v>2952133</v>
      </c>
    </row>
    <row r="2028" spans="1:11" x14ac:dyDescent="0.3">
      <c r="A2028" s="51" t="str">
        <f t="shared" si="36"/>
        <v>BAS.DE</v>
      </c>
      <c r="B2028" s="52" t="s">
        <v>89</v>
      </c>
      <c r="C2028" s="50" t="s">
        <v>7306</v>
      </c>
      <c r="D2028" s="50">
        <f>DAX__2019_2020__33[[#This Row],[Open]]*(DAX__2019_2020__33[[#This Row],[Adj Close]]/DAX__2019_2020__33[[#This Row],[Close]])</f>
        <v>47.028881791552529</v>
      </c>
      <c r="E2028" s="50" t="s">
        <v>4976</v>
      </c>
      <c r="F2028" s="50" t="s">
        <v>7307</v>
      </c>
      <c r="G2028" s="50" t="s">
        <v>5168</v>
      </c>
      <c r="H2028" s="50" t="s">
        <v>7308</v>
      </c>
      <c r="I2028" s="50">
        <f>(DAX__2019_2020__33[[#This Row],[Adj Close]]-DAX__2019_2020__33[[#This Row],[Adj Open]])/DAX__2019_2020__33[[#This Row],[Adj Open]]</f>
        <v>1.2614633005823381E-3</v>
      </c>
      <c r="J2028" s="50">
        <f>DAX__2019_2020__33[[#This Row],[Adj Close]]-DAX__2019_2020__33[[#This Row],[Adj Open]]</f>
        <v>5.9325208447468469E-2</v>
      </c>
      <c r="K2028" s="50">
        <v>2147673</v>
      </c>
    </row>
    <row r="2029" spans="1:11" x14ac:dyDescent="0.3">
      <c r="A2029" s="51" t="str">
        <f t="shared" si="36"/>
        <v>BAS.DE</v>
      </c>
      <c r="B2029" s="52" t="s">
        <v>90</v>
      </c>
      <c r="C2029" s="50" t="s">
        <v>7309</v>
      </c>
      <c r="D2029" s="50">
        <f>DAX__2019_2020__33[[#This Row],[Open]]*(DAX__2019_2020__33[[#This Row],[Adj Close]]/DAX__2019_2020__33[[#This Row],[Close]])</f>
        <v>47.318092874944917</v>
      </c>
      <c r="E2029" s="50" t="s">
        <v>7310</v>
      </c>
      <c r="F2029" s="50" t="s">
        <v>7311</v>
      </c>
      <c r="G2029" s="50" t="s">
        <v>7312</v>
      </c>
      <c r="H2029" s="50" t="s">
        <v>7313</v>
      </c>
      <c r="I2029" s="50">
        <f>(DAX__2019_2020__33[[#This Row],[Adj Close]]-DAX__2019_2020__33[[#This Row],[Adj Open]])/DAX__2019_2020__33[[#This Row],[Adj Open]]</f>
        <v>-1.2223820526189972E-2</v>
      </c>
      <c r="J2029" s="50">
        <f>DAX__2019_2020__33[[#This Row],[Adj Close]]-DAX__2019_2020__33[[#This Row],[Adj Open]]</f>
        <v>-0.57840787494491508</v>
      </c>
      <c r="K2029" s="50">
        <v>2613377</v>
      </c>
    </row>
    <row r="2030" spans="1:11" x14ac:dyDescent="0.3">
      <c r="A2030" s="51" t="str">
        <f t="shared" si="36"/>
        <v>BAS.DE</v>
      </c>
      <c r="B2030" s="52" t="s">
        <v>91</v>
      </c>
      <c r="C2030" s="50" t="s">
        <v>7314</v>
      </c>
      <c r="D2030" s="50">
        <f>DAX__2019_2020__33[[#This Row],[Open]]*(DAX__2019_2020__33[[#This Row],[Adj Close]]/DAX__2019_2020__33[[#This Row],[Close]])</f>
        <v>46.554299451484788</v>
      </c>
      <c r="E2030" s="50" t="s">
        <v>7315</v>
      </c>
      <c r="F2030" s="50" t="s">
        <v>7316</v>
      </c>
      <c r="G2030" s="50" t="s">
        <v>7317</v>
      </c>
      <c r="H2030" s="50" t="s">
        <v>7318</v>
      </c>
      <c r="I2030" s="50">
        <f>(DAX__2019_2020__33[[#This Row],[Adj Close]]-DAX__2019_2020__33[[#This Row],[Adj Open]])/DAX__2019_2020__33[[#This Row],[Adj Open]]</f>
        <v>-2.7078369338616854E-3</v>
      </c>
      <c r="J2030" s="50">
        <f>DAX__2019_2020__33[[#This Row],[Adj Close]]-DAX__2019_2020__33[[#This Row],[Adj Open]]</f>
        <v>-0.12606145148478731</v>
      </c>
      <c r="K2030" s="50">
        <v>1852450</v>
      </c>
    </row>
    <row r="2031" spans="1:11" x14ac:dyDescent="0.3">
      <c r="A2031" s="51" t="str">
        <f t="shared" si="36"/>
        <v>BAS.DE</v>
      </c>
      <c r="B2031" s="52" t="s">
        <v>92</v>
      </c>
      <c r="C2031" s="50" t="s">
        <v>5227</v>
      </c>
      <c r="D2031" s="50">
        <f>DAX__2019_2020__33[[#This Row],[Open]]*(DAX__2019_2020__33[[#This Row],[Adj Close]]/DAX__2019_2020__33[[#This Row],[Close]])</f>
        <v>46.984391507260852</v>
      </c>
      <c r="E2031" s="50" t="s">
        <v>5186</v>
      </c>
      <c r="F2031" s="50" t="s">
        <v>7319</v>
      </c>
      <c r="G2031" s="50" t="s">
        <v>5256</v>
      </c>
      <c r="H2031" s="50" t="s">
        <v>7320</v>
      </c>
      <c r="I2031" s="50">
        <f>(DAX__2019_2020__33[[#This Row],[Adj Close]]-DAX__2019_2020__33[[#This Row],[Adj Open]])/DAX__2019_2020__33[[#This Row],[Adj Open]]</f>
        <v>-5.6818338749710156E-3</v>
      </c>
      <c r="J2031" s="50">
        <f>DAX__2019_2020__33[[#This Row],[Adj Close]]-DAX__2019_2020__33[[#This Row],[Adj Open]]</f>
        <v>-0.26695750726085521</v>
      </c>
      <c r="K2031" s="50">
        <v>2358276</v>
      </c>
    </row>
    <row r="2032" spans="1:11" x14ac:dyDescent="0.3">
      <c r="A2032" s="51" t="str">
        <f t="shared" si="36"/>
        <v>BAS.DE</v>
      </c>
      <c r="B2032" s="52" t="s">
        <v>93</v>
      </c>
      <c r="C2032" s="50" t="s">
        <v>7321</v>
      </c>
      <c r="D2032" s="50">
        <f>DAX__2019_2020__33[[#This Row],[Open]]*(DAX__2019_2020__33[[#This Row],[Adj Close]]/DAX__2019_2020__33[[#This Row],[Close]])</f>
        <v>47.12528872044301</v>
      </c>
      <c r="E2032" s="50" t="s">
        <v>7322</v>
      </c>
      <c r="F2032" s="50" t="s">
        <v>7323</v>
      </c>
      <c r="G2032" s="50" t="s">
        <v>7324</v>
      </c>
      <c r="H2032" s="50" t="s">
        <v>7325</v>
      </c>
      <c r="I2032" s="50">
        <f>(DAX__2019_2020__33[[#This Row],[Adj Close]]-DAX__2019_2020__33[[#This Row],[Adj Open]])/DAX__2019_2020__33[[#This Row],[Adj Open]]</f>
        <v>-1.070023620299356E-2</v>
      </c>
      <c r="J2032" s="50">
        <f>DAX__2019_2020__33[[#This Row],[Adj Close]]-DAX__2019_2020__33[[#This Row],[Adj Open]]</f>
        <v>-0.50425172044300837</v>
      </c>
      <c r="K2032" s="50">
        <v>2109667</v>
      </c>
    </row>
    <row r="2033" spans="1:11" x14ac:dyDescent="0.3">
      <c r="A2033" s="51" t="str">
        <f t="shared" si="36"/>
        <v>BAS.DE</v>
      </c>
      <c r="B2033" s="52" t="s">
        <v>94</v>
      </c>
      <c r="C2033" s="50" t="s">
        <v>7326</v>
      </c>
      <c r="D2033" s="50">
        <f>DAX__2019_2020__33[[#This Row],[Open]]*(DAX__2019_2020__33[[#This Row],[Adj Close]]/DAX__2019_2020__33[[#This Row],[Close]])</f>
        <v>46.368906369881998</v>
      </c>
      <c r="E2033" s="50" t="s">
        <v>5256</v>
      </c>
      <c r="F2033" s="50" t="s">
        <v>5534</v>
      </c>
      <c r="G2033" s="50" t="s">
        <v>5256</v>
      </c>
      <c r="H2033" s="50" t="s">
        <v>7320</v>
      </c>
      <c r="I2033" s="50">
        <f>(DAX__2019_2020__33[[#This Row],[Adj Close]]-DAX__2019_2020__33[[#This Row],[Adj Open]])/DAX__2019_2020__33[[#This Row],[Adj Open]]</f>
        <v>7.5164082443052518E-3</v>
      </c>
      <c r="J2033" s="50">
        <f>DAX__2019_2020__33[[#This Row],[Adj Close]]-DAX__2019_2020__33[[#This Row],[Adj Open]]</f>
        <v>0.34852763011799937</v>
      </c>
      <c r="K2033" s="50">
        <v>2077335</v>
      </c>
    </row>
    <row r="2034" spans="1:11" x14ac:dyDescent="0.3">
      <c r="A2034" s="51" t="str">
        <f t="shared" si="36"/>
        <v>BAS.DE</v>
      </c>
      <c r="B2034" s="52" t="s">
        <v>95</v>
      </c>
      <c r="C2034" s="50" t="s">
        <v>5369</v>
      </c>
      <c r="D2034" s="50">
        <f>DAX__2019_2020__33[[#This Row],[Open]]*(DAX__2019_2020__33[[#This Row],[Adj Close]]/DAX__2019_2020__33[[#This Row],[Close]])</f>
        <v>47.236521611562516</v>
      </c>
      <c r="E2034" s="50" t="s">
        <v>7327</v>
      </c>
      <c r="F2034" s="50" t="s">
        <v>7328</v>
      </c>
      <c r="G2034" s="50" t="s">
        <v>5276</v>
      </c>
      <c r="H2034" s="50" t="s">
        <v>7329</v>
      </c>
      <c r="I2034" s="50">
        <f>(DAX__2019_2020__33[[#This Row],[Adj Close]]-DAX__2019_2020__33[[#This Row],[Adj Open]])/DAX__2019_2020__33[[#This Row],[Adj Open]]</f>
        <v>2.9827267977593924E-2</v>
      </c>
      <c r="J2034" s="50">
        <f>DAX__2019_2020__33[[#This Row],[Adj Close]]-DAX__2019_2020__33[[#This Row],[Adj Open]]</f>
        <v>1.4089363884374819</v>
      </c>
      <c r="K2034" s="50">
        <v>5316270</v>
      </c>
    </row>
    <row r="2035" spans="1:11" x14ac:dyDescent="0.3">
      <c r="A2035" s="51" t="str">
        <f t="shared" si="36"/>
        <v>BAS.DE</v>
      </c>
      <c r="B2035" s="52" t="s">
        <v>96</v>
      </c>
      <c r="C2035" s="50" t="s">
        <v>5248</v>
      </c>
      <c r="D2035" s="50">
        <f>DAX__2019_2020__33[[#This Row],[Open]]*(DAX__2019_2020__33[[#This Row],[Adj Close]]/DAX__2019_2020__33[[#This Row],[Close]])</f>
        <v>48.771515160732001</v>
      </c>
      <c r="E2035" s="50" t="s">
        <v>5547</v>
      </c>
      <c r="F2035" s="50" t="s">
        <v>5509</v>
      </c>
      <c r="G2035" s="50" t="s">
        <v>7330</v>
      </c>
      <c r="H2035" s="50" t="s">
        <v>7331</v>
      </c>
      <c r="I2035" s="50">
        <f>(DAX__2019_2020__33[[#This Row],[Adj Close]]-DAX__2019_2020__33[[#This Row],[Adj Open]])/DAX__2019_2020__33[[#This Row],[Adj Open]]</f>
        <v>-9.4267147374205353E-3</v>
      </c>
      <c r="J2035" s="50">
        <f>DAX__2019_2020__33[[#This Row],[Adj Close]]-DAX__2019_2020__33[[#This Row],[Adj Open]]</f>
        <v>-0.4597551607320014</v>
      </c>
      <c r="K2035" s="50">
        <v>1961612</v>
      </c>
    </row>
    <row r="2036" spans="1:11" x14ac:dyDescent="0.3">
      <c r="A2036" s="51" t="str">
        <f t="shared" si="36"/>
        <v>BAS.DE</v>
      </c>
      <c r="B2036" s="52" t="s">
        <v>97</v>
      </c>
      <c r="C2036" s="50" t="s">
        <v>7332</v>
      </c>
      <c r="D2036" s="50">
        <f>DAX__2019_2020__33[[#This Row],[Open]]*(DAX__2019_2020__33[[#This Row],[Adj Close]]/DAX__2019_2020__33[[#This Row],[Close]])</f>
        <v>47.711105000000003</v>
      </c>
      <c r="E2036" s="50" t="s">
        <v>7333</v>
      </c>
      <c r="F2036" s="50" t="s">
        <v>7334</v>
      </c>
      <c r="G2036" s="50" t="s">
        <v>7332</v>
      </c>
      <c r="H2036" s="50" t="s">
        <v>7335</v>
      </c>
      <c r="I2036" s="50">
        <f>(DAX__2019_2020__33[[#This Row],[Adj Close]]-DAX__2019_2020__33[[#This Row],[Adj Open]])/DAX__2019_2020__33[[#This Row],[Adj Open]]</f>
        <v>0</v>
      </c>
      <c r="J2036" s="50">
        <f>DAX__2019_2020__33[[#This Row],[Adj Close]]-DAX__2019_2020__33[[#This Row],[Adj Open]]</f>
        <v>0</v>
      </c>
      <c r="K2036" s="50">
        <v>2922918</v>
      </c>
    </row>
    <row r="2037" spans="1:11" x14ac:dyDescent="0.3">
      <c r="A2037" s="51" t="str">
        <f t="shared" si="36"/>
        <v>BAS.DE</v>
      </c>
      <c r="B2037" s="52" t="s">
        <v>98</v>
      </c>
      <c r="C2037" s="50" t="s">
        <v>7336</v>
      </c>
      <c r="D2037" s="50">
        <f>DAX__2019_2020__33[[#This Row],[Open]]*(DAX__2019_2020__33[[#This Row],[Adj Close]]/DAX__2019_2020__33[[#This Row],[Close]])</f>
        <v>47.451567144587777</v>
      </c>
      <c r="E2037" s="50" t="s">
        <v>7337</v>
      </c>
      <c r="F2037" s="50" t="s">
        <v>7338</v>
      </c>
      <c r="G2037" s="50" t="s">
        <v>7339</v>
      </c>
      <c r="H2037" s="50" t="s">
        <v>7340</v>
      </c>
      <c r="I2037" s="50">
        <f>(DAX__2019_2020__33[[#This Row],[Adj Close]]-DAX__2019_2020__33[[#This Row],[Adj Open]])/DAX__2019_2020__33[[#This Row],[Adj Open]]</f>
        <v>-1.2970807533339401E-2</v>
      </c>
      <c r="J2037" s="50">
        <f>DAX__2019_2020__33[[#This Row],[Adj Close]]-DAX__2019_2020__33[[#This Row],[Adj Open]]</f>
        <v>-0.61548514458777959</v>
      </c>
      <c r="K2037" s="50">
        <v>3070689</v>
      </c>
    </row>
    <row r="2038" spans="1:11" x14ac:dyDescent="0.3">
      <c r="A2038" s="51" t="str">
        <f t="shared" si="36"/>
        <v>BAS.DE</v>
      </c>
      <c r="B2038" s="52" t="s">
        <v>99</v>
      </c>
      <c r="C2038" s="50" t="s">
        <v>7341</v>
      </c>
      <c r="D2038" s="50">
        <f>DAX__2019_2020__33[[#This Row],[Open]]*(DAX__2019_2020__33[[#This Row],[Adj Close]]/DAX__2019_2020__33[[#This Row],[Close]])</f>
        <v>46.791592835961822</v>
      </c>
      <c r="E2038" s="50" t="s">
        <v>5186</v>
      </c>
      <c r="F2038" s="50" t="s">
        <v>7342</v>
      </c>
      <c r="G2038" s="50" t="s">
        <v>7343</v>
      </c>
      <c r="H2038" s="50" t="s">
        <v>7344</v>
      </c>
      <c r="I2038" s="50">
        <f>(DAX__2019_2020__33[[#This Row],[Adj Close]]-DAX__2019_2020__33[[#This Row],[Adj Open]])/DAX__2019_2020__33[[#This Row],[Adj Open]]</f>
        <v>6.1807291974875153E-3</v>
      </c>
      <c r="J2038" s="50">
        <f>DAX__2019_2020__33[[#This Row],[Adj Close]]-DAX__2019_2020__33[[#This Row],[Adj Open]]</f>
        <v>0.28920616403817689</v>
      </c>
      <c r="K2038" s="50">
        <v>2549763</v>
      </c>
    </row>
    <row r="2039" spans="1:11" x14ac:dyDescent="0.3">
      <c r="A2039" s="51" t="str">
        <f t="shared" si="36"/>
        <v>BAS.DE</v>
      </c>
      <c r="B2039" s="52" t="s">
        <v>100</v>
      </c>
      <c r="C2039" s="50" t="s">
        <v>5369</v>
      </c>
      <c r="D2039" s="50">
        <f>DAX__2019_2020__33[[#This Row],[Open]]*(DAX__2019_2020__33[[#This Row],[Adj Close]]/DAX__2019_2020__33[[#This Row],[Close]])</f>
        <v>47.236516002662867</v>
      </c>
      <c r="E2039" s="50" t="s">
        <v>7345</v>
      </c>
      <c r="F2039" s="50" t="s">
        <v>5570</v>
      </c>
      <c r="G2039" s="50" t="s">
        <v>5537</v>
      </c>
      <c r="H2039" s="50" t="s">
        <v>7346</v>
      </c>
      <c r="I2039" s="50">
        <f>(DAX__2019_2020__33[[#This Row],[Adj Close]]-DAX__2019_2020__33[[#This Row],[Adj Open]])/DAX__2019_2020__33[[#This Row],[Adj Open]]</f>
        <v>2.1820957271256602E-2</v>
      </c>
      <c r="J2039" s="50">
        <f>DAX__2019_2020__33[[#This Row],[Adj Close]]-DAX__2019_2020__33[[#This Row],[Adj Open]]</f>
        <v>1.0307459973371351</v>
      </c>
      <c r="K2039" s="50">
        <v>3228771</v>
      </c>
    </row>
    <row r="2040" spans="1:11" x14ac:dyDescent="0.3">
      <c r="A2040" s="51" t="str">
        <f t="shared" si="36"/>
        <v>BAS.DE</v>
      </c>
      <c r="B2040" s="52" t="s">
        <v>101</v>
      </c>
      <c r="C2040" s="50" t="s">
        <v>5296</v>
      </c>
      <c r="D2040" s="50">
        <f>DAX__2019_2020__33[[#This Row],[Open]]*(DAX__2019_2020__33[[#This Row],[Adj Close]]/DAX__2019_2020__33[[#This Row],[Close]])</f>
        <v>48.067053318142946</v>
      </c>
      <c r="E2040" s="50" t="s">
        <v>7347</v>
      </c>
      <c r="F2040" s="50" t="s">
        <v>7348</v>
      </c>
      <c r="G2040" s="50" t="s">
        <v>7349</v>
      </c>
      <c r="H2040" s="50" t="s">
        <v>7350</v>
      </c>
      <c r="I2040" s="50">
        <f>(DAX__2019_2020__33[[#This Row],[Adj Close]]-DAX__2019_2020__33[[#This Row],[Adj Open]])/DAX__2019_2020__33[[#This Row],[Adj Open]]</f>
        <v>-4.3196390003082986E-3</v>
      </c>
      <c r="J2040" s="50">
        <f>DAX__2019_2020__33[[#This Row],[Adj Close]]-DAX__2019_2020__33[[#This Row],[Adj Open]]</f>
        <v>-0.20763231814294869</v>
      </c>
      <c r="K2040" s="50">
        <v>2126665</v>
      </c>
    </row>
    <row r="2041" spans="1:11" x14ac:dyDescent="0.3">
      <c r="A2041" s="51" t="str">
        <f t="shared" si="36"/>
        <v>BAS.DE</v>
      </c>
      <c r="B2041" s="52" t="s">
        <v>102</v>
      </c>
      <c r="C2041" s="50" t="s">
        <v>7351</v>
      </c>
      <c r="D2041" s="50">
        <f>DAX__2019_2020__33[[#This Row],[Open]]*(DAX__2019_2020__33[[#This Row],[Adj Close]]/DAX__2019_2020__33[[#This Row],[Close]])</f>
        <v>47.948409391950136</v>
      </c>
      <c r="E2041" s="50" t="s">
        <v>7352</v>
      </c>
      <c r="F2041" s="50" t="s">
        <v>7353</v>
      </c>
      <c r="G2041" s="50" t="s">
        <v>7354</v>
      </c>
      <c r="H2041" s="50" t="s">
        <v>7355</v>
      </c>
      <c r="I2041" s="50">
        <f>(DAX__2019_2020__33[[#This Row],[Adj Close]]-DAX__2019_2020__33[[#This Row],[Adj Open]])/DAX__2019_2020__33[[#This Row],[Adj Open]]</f>
        <v>8.9699035589294804E-3</v>
      </c>
      <c r="J2041" s="50">
        <f>DAX__2019_2020__33[[#This Row],[Adj Close]]-DAX__2019_2020__33[[#This Row],[Adj Open]]</f>
        <v>0.43009260804986127</v>
      </c>
      <c r="K2041" s="50">
        <v>2084492</v>
      </c>
    </row>
    <row r="2042" spans="1:11" x14ac:dyDescent="0.3">
      <c r="A2042" s="51" t="str">
        <f t="shared" si="36"/>
        <v>BAS.DE</v>
      </c>
      <c r="B2042" s="52" t="s">
        <v>103</v>
      </c>
      <c r="C2042" s="50" t="s">
        <v>7354</v>
      </c>
      <c r="D2042" s="50">
        <f>DAX__2019_2020__33[[#This Row],[Open]]*(DAX__2019_2020__33[[#This Row],[Adj Close]]/DAX__2019_2020__33[[#This Row],[Close]])</f>
        <v>48.378499448718685</v>
      </c>
      <c r="E2042" s="50" t="s">
        <v>7356</v>
      </c>
      <c r="F2042" s="50" t="s">
        <v>7357</v>
      </c>
      <c r="G2042" s="50" t="s">
        <v>7358</v>
      </c>
      <c r="H2042" s="50" t="s">
        <v>7359</v>
      </c>
      <c r="I2042" s="50">
        <f>(DAX__2019_2020__33[[#This Row],[Adj Close]]-DAX__2019_2020__33[[#This Row],[Adj Open]])/DAX__2019_2020__33[[#This Row],[Adj Open]]</f>
        <v>4.1386267363159165E-3</v>
      </c>
      <c r="J2042" s="50">
        <f>DAX__2019_2020__33[[#This Row],[Adj Close]]-DAX__2019_2020__33[[#This Row],[Adj Open]]</f>
        <v>0.200220551281312</v>
      </c>
      <c r="K2042" s="50">
        <v>2388851</v>
      </c>
    </row>
    <row r="2043" spans="1:11" x14ac:dyDescent="0.3">
      <c r="A2043" s="51" t="str">
        <f t="shared" si="36"/>
        <v>BAS.DE</v>
      </c>
      <c r="B2043" s="52" t="s">
        <v>104</v>
      </c>
      <c r="C2043" s="50" t="s">
        <v>7360</v>
      </c>
      <c r="D2043" s="50">
        <f>DAX__2019_2020__33[[#This Row],[Open]]*(DAX__2019_2020__33[[#This Row],[Adj Close]]/DAX__2019_2020__33[[#This Row],[Close]])</f>
        <v>48.786351543176188</v>
      </c>
      <c r="E2043" s="50" t="s">
        <v>7361</v>
      </c>
      <c r="F2043" s="50" t="s">
        <v>5536</v>
      </c>
      <c r="G2043" s="50" t="s">
        <v>7362</v>
      </c>
      <c r="H2043" s="50" t="s">
        <v>7363</v>
      </c>
      <c r="I2043" s="50">
        <f>(DAX__2019_2020__33[[#This Row],[Adj Close]]-DAX__2019_2020__33[[#This Row],[Adj Open]])/DAX__2019_2020__33[[#This Row],[Adj Open]]</f>
        <v>-2.9943775194653119E-2</v>
      </c>
      <c r="J2043" s="50">
        <f>DAX__2019_2020__33[[#This Row],[Adj Close]]-DAX__2019_2020__33[[#This Row],[Adj Open]]</f>
        <v>-1.460847543176186</v>
      </c>
      <c r="K2043" s="50">
        <v>5087775</v>
      </c>
    </row>
    <row r="2044" spans="1:11" x14ac:dyDescent="0.3">
      <c r="A2044" s="51" t="str">
        <f t="shared" si="36"/>
        <v>BAS.DE</v>
      </c>
      <c r="B2044" s="52" t="s">
        <v>105</v>
      </c>
      <c r="C2044" s="50" t="s">
        <v>7364</v>
      </c>
      <c r="D2044" s="50">
        <f>DAX__2019_2020__33[[#This Row],[Open]]*(DAX__2019_2020__33[[#This Row],[Adj Close]]/DAX__2019_2020__33[[#This Row],[Close]])</f>
        <v>47.421909033434019</v>
      </c>
      <c r="E2044" s="50" t="s">
        <v>7365</v>
      </c>
      <c r="F2044" s="50" t="s">
        <v>5168</v>
      </c>
      <c r="G2044" s="50" t="s">
        <v>7366</v>
      </c>
      <c r="H2044" s="50" t="s">
        <v>7367</v>
      </c>
      <c r="I2044" s="50">
        <f>(DAX__2019_2020__33[[#This Row],[Adj Close]]-DAX__2019_2020__33[[#This Row],[Adj Open]])/DAX__2019_2020__33[[#This Row],[Adj Open]]</f>
        <v>8.4440499070516338E-3</v>
      </c>
      <c r="J2044" s="50">
        <f>DAX__2019_2020__33[[#This Row],[Adj Close]]-DAX__2019_2020__33[[#This Row],[Adj Open]]</f>
        <v>0.4004329665659796</v>
      </c>
      <c r="K2044" s="50">
        <v>2792547</v>
      </c>
    </row>
    <row r="2045" spans="1:11" x14ac:dyDescent="0.3">
      <c r="A2045" s="51" t="str">
        <f t="shared" si="36"/>
        <v>BAS.DE</v>
      </c>
      <c r="B2045" s="52" t="s">
        <v>106</v>
      </c>
      <c r="C2045" s="50" t="s">
        <v>7349</v>
      </c>
      <c r="D2045" s="50">
        <f>DAX__2019_2020__33[[#This Row],[Open]]*(DAX__2019_2020__33[[#This Row],[Adj Close]]/DAX__2019_2020__33[[#This Row],[Close]])</f>
        <v>47.859416959924964</v>
      </c>
      <c r="E2045" s="50" t="s">
        <v>5539</v>
      </c>
      <c r="F2045" s="50" t="s">
        <v>7368</v>
      </c>
      <c r="G2045" s="50" t="s">
        <v>7369</v>
      </c>
      <c r="H2045" s="50" t="s">
        <v>7370</v>
      </c>
      <c r="I2045" s="50">
        <f>(DAX__2019_2020__33[[#This Row],[Adj Close]]-DAX__2019_2020__33[[#This Row],[Adj Open]])/DAX__2019_2020__33[[#This Row],[Adj Open]]</f>
        <v>3.253780550762482E-3</v>
      </c>
      <c r="J2045" s="50">
        <f>DAX__2019_2020__33[[#This Row],[Adj Close]]-DAX__2019_2020__33[[#This Row],[Adj Open]]</f>
        <v>0.15572404007503593</v>
      </c>
      <c r="K2045" s="50">
        <v>1713516</v>
      </c>
    </row>
    <row r="2046" spans="1:11" x14ac:dyDescent="0.3">
      <c r="A2046" s="51" t="str">
        <f t="shared" si="36"/>
        <v>BAS.DE</v>
      </c>
      <c r="B2046" s="52" t="s">
        <v>107</v>
      </c>
      <c r="C2046" s="50" t="s">
        <v>7371</v>
      </c>
      <c r="D2046" s="50">
        <f>DAX__2019_2020__33[[#This Row],[Open]]*(DAX__2019_2020__33[[#This Row],[Adj Close]]/DAX__2019_2020__33[[#This Row],[Close]])</f>
        <v>48.170866372669416</v>
      </c>
      <c r="E2046" s="50" t="s">
        <v>7372</v>
      </c>
      <c r="F2046" s="50" t="s">
        <v>7373</v>
      </c>
      <c r="G2046" s="50" t="s">
        <v>7374</v>
      </c>
      <c r="H2046" s="50" t="s">
        <v>7375</v>
      </c>
      <c r="I2046" s="50">
        <f>(DAX__2019_2020__33[[#This Row],[Adj Close]]-DAX__2019_2020__33[[#This Row],[Adj Open]])/DAX__2019_2020__33[[#This Row],[Adj Open]]</f>
        <v>1.8472983658759032E-2</v>
      </c>
      <c r="J2046" s="50">
        <f>DAX__2019_2020__33[[#This Row],[Adj Close]]-DAX__2019_2020__33[[#This Row],[Adj Open]]</f>
        <v>0.88985962733058699</v>
      </c>
      <c r="K2046" s="50">
        <v>3222164</v>
      </c>
    </row>
    <row r="2047" spans="1:11" x14ac:dyDescent="0.3">
      <c r="A2047" s="51" t="str">
        <f t="shared" si="36"/>
        <v>BAS.DE</v>
      </c>
      <c r="B2047" s="52" t="s">
        <v>108</v>
      </c>
      <c r="C2047" s="50" t="s">
        <v>5252</v>
      </c>
      <c r="D2047" s="50">
        <f>DAX__2019_2020__33[[#This Row],[Open]]*(DAX__2019_2020__33[[#This Row],[Adj Close]]/DAX__2019_2020__33[[#This Row],[Close]])</f>
        <v>48.94207447052618</v>
      </c>
      <c r="E2047" s="50" t="s">
        <v>5299</v>
      </c>
      <c r="F2047" s="50" t="s">
        <v>5263</v>
      </c>
      <c r="G2047" s="50" t="s">
        <v>5328</v>
      </c>
      <c r="H2047" s="50" t="s">
        <v>7376</v>
      </c>
      <c r="I2047" s="50">
        <f>(DAX__2019_2020__33[[#This Row],[Adj Close]]-DAX__2019_2020__33[[#This Row],[Adj Open]])/DAX__2019_2020__33[[#This Row],[Adj Open]]</f>
        <v>-2.2727575757575825E-3</v>
      </c>
      <c r="J2047" s="50">
        <f>DAX__2019_2020__33[[#This Row],[Adj Close]]-DAX__2019_2020__33[[#This Row],[Adj Open]]</f>
        <v>-0.11123347052618016</v>
      </c>
      <c r="K2047" s="50">
        <v>1642120</v>
      </c>
    </row>
    <row r="2048" spans="1:11" x14ac:dyDescent="0.3">
      <c r="A2048" s="51" t="str">
        <f t="shared" si="36"/>
        <v>BAS.DE</v>
      </c>
      <c r="B2048" s="52" t="s">
        <v>109</v>
      </c>
      <c r="C2048" s="50" t="s">
        <v>7377</v>
      </c>
      <c r="D2048" s="50">
        <f>DAX__2019_2020__33[[#This Row],[Open]]*(DAX__2019_2020__33[[#This Row],[Adj Close]]/DAX__2019_2020__33[[#This Row],[Close]])</f>
        <v>48.497147822548513</v>
      </c>
      <c r="E2048" s="50" t="s">
        <v>5297</v>
      </c>
      <c r="F2048" s="50" t="s">
        <v>7339</v>
      </c>
      <c r="G2048" s="50" t="s">
        <v>7339</v>
      </c>
      <c r="H2048" s="50" t="s">
        <v>7340</v>
      </c>
      <c r="I2048" s="50">
        <f>(DAX__2019_2020__33[[#This Row],[Adj Close]]-DAX__2019_2020__33[[#This Row],[Adj Open]])/DAX__2019_2020__33[[#This Row],[Adj Open]]</f>
        <v>-3.4250794059608819E-2</v>
      </c>
      <c r="J2048" s="50">
        <f>DAX__2019_2020__33[[#This Row],[Adj Close]]-DAX__2019_2020__33[[#This Row],[Adj Open]]</f>
        <v>-1.6610658225485153</v>
      </c>
      <c r="K2048" s="50">
        <v>3992665</v>
      </c>
    </row>
    <row r="2049" spans="1:11" x14ac:dyDescent="0.3">
      <c r="A2049" s="51" t="str">
        <f t="shared" si="36"/>
        <v>BAS.DE</v>
      </c>
      <c r="B2049" s="52" t="s">
        <v>110</v>
      </c>
      <c r="C2049" s="50" t="s">
        <v>7378</v>
      </c>
      <c r="D2049" s="50">
        <f>DAX__2019_2020__33[[#This Row],[Open]]*(DAX__2019_2020__33[[#This Row],[Adj Close]]/DAX__2019_2020__33[[#This Row],[Close]])</f>
        <v>46.754515374110071</v>
      </c>
      <c r="E2049" s="50" t="s">
        <v>7379</v>
      </c>
      <c r="F2049" s="50" t="s">
        <v>7380</v>
      </c>
      <c r="G2049" s="50" t="s">
        <v>7381</v>
      </c>
      <c r="H2049" s="50" t="s">
        <v>7382</v>
      </c>
      <c r="I2049" s="50">
        <f>(DAX__2019_2020__33[[#This Row],[Adj Close]]-DAX__2019_2020__33[[#This Row],[Adj Open]])/DAX__2019_2020__33[[#This Row],[Adj Open]]</f>
        <v>-7.7715782358696913E-3</v>
      </c>
      <c r="J2049" s="50">
        <f>DAX__2019_2020__33[[#This Row],[Adj Close]]-DAX__2019_2020__33[[#This Row],[Adj Open]]</f>
        <v>-0.36335637411006871</v>
      </c>
      <c r="K2049" s="50">
        <v>3063612</v>
      </c>
    </row>
    <row r="2050" spans="1:11" x14ac:dyDescent="0.3">
      <c r="A2050" s="51" t="str">
        <f t="shared" si="36"/>
        <v>BAS.DE</v>
      </c>
      <c r="B2050" s="52" t="s">
        <v>111</v>
      </c>
      <c r="C2050" s="50" t="s">
        <v>5256</v>
      </c>
      <c r="D2050" s="50">
        <f>DAX__2019_2020__33[[#This Row],[Open]]*(DAX__2019_2020__33[[#This Row],[Adj Close]]/DAX__2019_2020__33[[#This Row],[Close]])</f>
        <v>46.717438797702755</v>
      </c>
      <c r="E2050" s="50" t="s">
        <v>5369</v>
      </c>
      <c r="F2050" s="50" t="s">
        <v>7383</v>
      </c>
      <c r="G2050" s="50" t="s">
        <v>7384</v>
      </c>
      <c r="H2050" s="50" t="s">
        <v>7385</v>
      </c>
      <c r="I2050" s="50">
        <f>(DAX__2019_2020__33[[#This Row],[Adj Close]]-DAX__2019_2020__33[[#This Row],[Adj Open]])/DAX__2019_2020__33[[#This Row],[Adj Open]]</f>
        <v>4.9206507936507254E-3</v>
      </c>
      <c r="J2050" s="50">
        <f>DAX__2019_2020__33[[#This Row],[Adj Close]]-DAX__2019_2020__33[[#This Row],[Adj Open]]</f>
        <v>0.22988020229724526</v>
      </c>
      <c r="K2050" s="50">
        <v>2050086</v>
      </c>
    </row>
    <row r="2051" spans="1:11" x14ac:dyDescent="0.3">
      <c r="A2051" s="51" t="str">
        <f t="shared" si="36"/>
        <v>BAS.DE</v>
      </c>
      <c r="B2051" s="52" t="s">
        <v>112</v>
      </c>
      <c r="C2051" s="50" t="s">
        <v>5260</v>
      </c>
      <c r="D2051" s="50">
        <f>DAX__2019_2020__33[[#This Row],[Open]]*(DAX__2019_2020__33[[#This Row],[Adj Close]]/DAX__2019_2020__33[[#This Row],[Close]])</f>
        <v>47.45898436923077</v>
      </c>
      <c r="E2051" s="50" t="s">
        <v>7386</v>
      </c>
      <c r="F2051" s="50" t="s">
        <v>5603</v>
      </c>
      <c r="G2051" s="50" t="s">
        <v>5594</v>
      </c>
      <c r="H2051" s="50" t="s">
        <v>7387</v>
      </c>
      <c r="I2051" s="50">
        <f>(DAX__2019_2020__33[[#This Row],[Adj Close]]-DAX__2019_2020__33[[#This Row],[Adj Open]])/DAX__2019_2020__33[[#This Row],[Adj Open]]</f>
        <v>1.5624999999999951E-2</v>
      </c>
      <c r="J2051" s="50">
        <f>DAX__2019_2020__33[[#This Row],[Adj Close]]-DAX__2019_2020__33[[#This Row],[Adj Open]]</f>
        <v>0.74154663076922844</v>
      </c>
      <c r="K2051" s="50">
        <v>3211508</v>
      </c>
    </row>
    <row r="2052" spans="1:11" x14ac:dyDescent="0.3">
      <c r="A2052" s="51" t="str">
        <f t="shared" si="36"/>
        <v>BAS.DE</v>
      </c>
      <c r="B2052" s="52" t="s">
        <v>113</v>
      </c>
      <c r="C2052" s="50" t="s">
        <v>7388</v>
      </c>
      <c r="D2052" s="50">
        <f>DAX__2019_2020__33[[#This Row],[Open]]*(DAX__2019_2020__33[[#This Row],[Adj Close]]/DAX__2019_2020__33[[#This Row],[Close]])</f>
        <v>48.541642190809348</v>
      </c>
      <c r="E2052" s="50" t="s">
        <v>7389</v>
      </c>
      <c r="F2052" s="50" t="s">
        <v>7333</v>
      </c>
      <c r="G2052" s="50" t="s">
        <v>7333</v>
      </c>
      <c r="H2052" s="50" t="s">
        <v>7390</v>
      </c>
      <c r="I2052" s="50">
        <f>(DAX__2019_2020__33[[#This Row],[Adj Close]]-DAX__2019_2020__33[[#This Row],[Adj Open]])/DAX__2019_2020__33[[#This Row],[Adj Open]]</f>
        <v>-9.318683307648656E-3</v>
      </c>
      <c r="J2052" s="50">
        <f>DAX__2019_2020__33[[#This Row],[Adj Close]]-DAX__2019_2020__33[[#This Row],[Adj Open]]</f>
        <v>-0.45234419080934885</v>
      </c>
      <c r="K2052" s="50">
        <v>2386030</v>
      </c>
    </row>
    <row r="2053" spans="1:11" x14ac:dyDescent="0.3">
      <c r="A2053" s="51" t="str">
        <f t="shared" si="36"/>
        <v>BAS.DE</v>
      </c>
      <c r="B2053" s="52" t="s">
        <v>114</v>
      </c>
      <c r="C2053" s="50" t="s">
        <v>7377</v>
      </c>
      <c r="D2053" s="50">
        <f>DAX__2019_2020__33[[#This Row],[Open]]*(DAX__2019_2020__33[[#This Row],[Adj Close]]/DAX__2019_2020__33[[#This Row],[Close]])</f>
        <v>48.497149723816165</v>
      </c>
      <c r="E2053" s="50" t="s">
        <v>5285</v>
      </c>
      <c r="F2053" s="50" t="s">
        <v>7391</v>
      </c>
      <c r="G2053" s="50" t="s">
        <v>5008</v>
      </c>
      <c r="H2053" s="50" t="s">
        <v>7392</v>
      </c>
      <c r="I2053" s="50">
        <f>(DAX__2019_2020__33[[#This Row],[Adj Close]]-DAX__2019_2020__33[[#This Row],[Adj Open]])/DAX__2019_2020__33[[#This Row],[Adj Open]]</f>
        <v>-1.3455733533463689E-2</v>
      </c>
      <c r="J2053" s="50">
        <f>DAX__2019_2020__33[[#This Row],[Adj Close]]-DAX__2019_2020__33[[#This Row],[Adj Open]]</f>
        <v>-0.65256472381616248</v>
      </c>
      <c r="K2053" s="50">
        <v>2291600</v>
      </c>
    </row>
    <row r="2054" spans="1:11" x14ac:dyDescent="0.3">
      <c r="A2054" s="51" t="str">
        <f t="shared" si="36"/>
        <v>BAS.DE</v>
      </c>
      <c r="B2054" s="52" t="s">
        <v>115</v>
      </c>
      <c r="C2054" s="50" t="s">
        <v>7393</v>
      </c>
      <c r="D2054" s="50">
        <f>DAX__2019_2020__33[[#This Row],[Open]]*(DAX__2019_2020__33[[#This Row],[Adj Close]]/DAX__2019_2020__33[[#This Row],[Close]])</f>
        <v>47.473811578436184</v>
      </c>
      <c r="E2054" s="50" t="s">
        <v>7372</v>
      </c>
      <c r="F2054" s="50" t="s">
        <v>5260</v>
      </c>
      <c r="G2054" s="50" t="s">
        <v>7394</v>
      </c>
      <c r="H2054" s="50" t="s">
        <v>7395</v>
      </c>
      <c r="I2054" s="50">
        <f>(DAX__2019_2020__33[[#This Row],[Adj Close]]-DAX__2019_2020__33[[#This Row],[Adj Open]])/DAX__2019_2020__33[[#This Row],[Adj Open]]</f>
        <v>3.5926321583551302E-2</v>
      </c>
      <c r="J2054" s="50">
        <f>DAX__2019_2020__33[[#This Row],[Adj Close]]-DAX__2019_2020__33[[#This Row],[Adj Open]]</f>
        <v>1.7055594215638195</v>
      </c>
      <c r="K2054" s="50">
        <v>3546342</v>
      </c>
    </row>
    <row r="2055" spans="1:11" x14ac:dyDescent="0.3">
      <c r="A2055" s="51" t="str">
        <f t="shared" si="36"/>
        <v>BAS.DE</v>
      </c>
      <c r="B2055" s="52" t="s">
        <v>116</v>
      </c>
      <c r="C2055" s="50" t="s">
        <v>5582</v>
      </c>
      <c r="D2055" s="50">
        <f>DAX__2019_2020__33[[#This Row],[Open]]*(DAX__2019_2020__33[[#This Row],[Adj Close]]/DAX__2019_2020__33[[#This Row],[Close]])</f>
        <v>49.431502968174826</v>
      </c>
      <c r="E2055" s="50" t="s">
        <v>5243</v>
      </c>
      <c r="F2055" s="50" t="s">
        <v>7396</v>
      </c>
      <c r="G2055" s="50" t="s">
        <v>7397</v>
      </c>
      <c r="H2055" s="50" t="s">
        <v>7398</v>
      </c>
      <c r="I2055" s="50">
        <f>(DAX__2019_2020__33[[#This Row],[Adj Close]]-DAX__2019_2020__33[[#This Row],[Adj Open]])/DAX__2019_2020__33[[#This Row],[Adj Open]]</f>
        <v>-7.800854617410433E-3</v>
      </c>
      <c r="J2055" s="50">
        <f>DAX__2019_2020__33[[#This Row],[Adj Close]]-DAX__2019_2020__33[[#This Row],[Adj Open]]</f>
        <v>-0.38560796817482412</v>
      </c>
      <c r="K2055" s="50">
        <v>1384580</v>
      </c>
    </row>
    <row r="2056" spans="1:11" x14ac:dyDescent="0.3">
      <c r="A2056" s="51" t="str">
        <f t="shared" si="36"/>
        <v>BAS.DE</v>
      </c>
      <c r="B2056" s="52" t="s">
        <v>117</v>
      </c>
      <c r="C2056" s="50" t="s">
        <v>7396</v>
      </c>
      <c r="D2056" s="50">
        <f>DAX__2019_2020__33[[#This Row],[Open]]*(DAX__2019_2020__33[[#This Row],[Adj Close]]/DAX__2019_2020__33[[#This Row],[Close]])</f>
        <v>48.853088966172614</v>
      </c>
      <c r="E2056" s="50" t="s">
        <v>5560</v>
      </c>
      <c r="F2056" s="50" t="s">
        <v>7399</v>
      </c>
      <c r="G2056" s="50" t="s">
        <v>7400</v>
      </c>
      <c r="H2056" s="50" t="s">
        <v>7401</v>
      </c>
      <c r="I2056" s="50">
        <f>(DAX__2019_2020__33[[#This Row],[Adj Close]]-DAX__2019_2020__33[[#This Row],[Adj Open]])/DAX__2019_2020__33[[#This Row],[Adj Open]]</f>
        <v>-3.0352156816282528E-4</v>
      </c>
      <c r="J2056" s="50">
        <f>DAX__2019_2020__33[[#This Row],[Adj Close]]-DAX__2019_2020__33[[#This Row],[Adj Open]]</f>
        <v>-1.4827966172610729E-2</v>
      </c>
      <c r="K2056" s="50">
        <v>1975850</v>
      </c>
    </row>
    <row r="2057" spans="1:11" x14ac:dyDescent="0.3">
      <c r="A2057" s="51" t="str">
        <f t="shared" si="36"/>
        <v>BAS.DE</v>
      </c>
      <c r="B2057" s="52" t="s">
        <v>118</v>
      </c>
      <c r="C2057" s="50" t="s">
        <v>7402</v>
      </c>
      <c r="D2057" s="50">
        <f>DAX__2019_2020__33[[#This Row],[Open]]*(DAX__2019_2020__33[[#This Row],[Adj Close]]/DAX__2019_2020__33[[#This Row],[Close]])</f>
        <v>49.053309559842319</v>
      </c>
      <c r="E2057" s="50" t="s">
        <v>4955</v>
      </c>
      <c r="F2057" s="50" t="s">
        <v>7403</v>
      </c>
      <c r="G2057" s="50" t="s">
        <v>7394</v>
      </c>
      <c r="H2057" s="50" t="s">
        <v>7395</v>
      </c>
      <c r="I2057" s="50">
        <f>(DAX__2019_2020__33[[#This Row],[Adj Close]]-DAX__2019_2020__33[[#This Row],[Adj Open]])/DAX__2019_2020__33[[#This Row],[Adj Open]]</f>
        <v>2.5698865436163186E-3</v>
      </c>
      <c r="J2057" s="50">
        <f>DAX__2019_2020__33[[#This Row],[Adj Close]]-DAX__2019_2020__33[[#This Row],[Adj Open]]</f>
        <v>0.1260614401576845</v>
      </c>
      <c r="K2057" s="50">
        <v>2392505</v>
      </c>
    </row>
    <row r="2058" spans="1:11" x14ac:dyDescent="0.3">
      <c r="A2058" s="51" t="str">
        <f t="shared" si="36"/>
        <v>BAS.DE</v>
      </c>
      <c r="B2058" s="52" t="s">
        <v>119</v>
      </c>
      <c r="C2058" s="50" t="s">
        <v>7404</v>
      </c>
      <c r="D2058" s="50">
        <f>DAX__2019_2020__33[[#This Row],[Open]]*(DAX__2019_2020__33[[#This Row],[Adj Close]]/DAX__2019_2020__33[[#This Row],[Close]])</f>
        <v>49.320268883314384</v>
      </c>
      <c r="E2058" s="50" t="s">
        <v>7405</v>
      </c>
      <c r="F2058" s="50" t="s">
        <v>7406</v>
      </c>
      <c r="G2058" s="50" t="s">
        <v>7407</v>
      </c>
      <c r="H2058" s="50" t="s">
        <v>7408</v>
      </c>
      <c r="I2058" s="50">
        <f>(DAX__2019_2020__33[[#This Row],[Adj Close]]-DAX__2019_2020__33[[#This Row],[Adj Open]])/DAX__2019_2020__33[[#This Row],[Adj Open]]</f>
        <v>-1.1577266228318565E-2</v>
      </c>
      <c r="J2058" s="50">
        <f>DAX__2019_2020__33[[#This Row],[Adj Close]]-DAX__2019_2020__33[[#This Row],[Adj Open]]</f>
        <v>-0.57099388331438661</v>
      </c>
      <c r="K2058" s="50">
        <v>2533119</v>
      </c>
    </row>
    <row r="2059" spans="1:11" x14ac:dyDescent="0.3">
      <c r="A2059" s="51" t="str">
        <f t="shared" si="36"/>
        <v>BAS.DE</v>
      </c>
      <c r="B2059" s="52" t="s">
        <v>120</v>
      </c>
      <c r="C2059" s="50" t="s">
        <v>7400</v>
      </c>
      <c r="D2059" s="50">
        <f>DAX__2019_2020__33[[#This Row],[Open]]*(DAX__2019_2020__33[[#This Row],[Adj Close]]/DAX__2019_2020__33[[#This Row],[Close]])</f>
        <v>48.838258152121284</v>
      </c>
      <c r="E2059" s="50" t="s">
        <v>7409</v>
      </c>
      <c r="F2059" s="50" t="s">
        <v>7410</v>
      </c>
      <c r="G2059" s="50" t="s">
        <v>7411</v>
      </c>
      <c r="H2059" s="50" t="s">
        <v>7412</v>
      </c>
      <c r="I2059" s="50">
        <f>(DAX__2019_2020__33[[#This Row],[Adj Close]]-DAX__2019_2020__33[[#This Row],[Adj Open]])/DAX__2019_2020__33[[#This Row],[Adj Open]]</f>
        <v>-9.262086102913911E-3</v>
      </c>
      <c r="J2059" s="50">
        <f>DAX__2019_2020__33[[#This Row],[Adj Close]]-DAX__2019_2020__33[[#This Row],[Adj Open]]</f>
        <v>-0.45234415212128454</v>
      </c>
      <c r="K2059" s="50">
        <v>2578023</v>
      </c>
    </row>
    <row r="2060" spans="1:11" x14ac:dyDescent="0.3">
      <c r="A2060" s="51" t="str">
        <f t="shared" si="36"/>
        <v>BAS.DE</v>
      </c>
      <c r="B2060" s="52" t="s">
        <v>121</v>
      </c>
      <c r="C2060" s="50" t="s">
        <v>7413</v>
      </c>
      <c r="D2060" s="50">
        <f>DAX__2019_2020__33[[#This Row],[Open]]*(DAX__2019_2020__33[[#This Row],[Adj Close]]/DAX__2019_2020__33[[#This Row],[Close]])</f>
        <v>48.600963938938719</v>
      </c>
      <c r="E2060" s="50" t="s">
        <v>7414</v>
      </c>
      <c r="F2060" s="50" t="s">
        <v>7373</v>
      </c>
      <c r="G2060" s="50" t="s">
        <v>5542</v>
      </c>
      <c r="H2060" s="50" t="s">
        <v>7415</v>
      </c>
      <c r="I2060" s="50">
        <f>(DAX__2019_2020__33[[#This Row],[Adj Close]]-DAX__2019_2020__33[[#This Row],[Adj Open]])/DAX__2019_2020__33[[#This Row],[Adj Open]]</f>
        <v>-1.1443393172972206E-2</v>
      </c>
      <c r="J2060" s="50">
        <f>DAX__2019_2020__33[[#This Row],[Adj Close]]-DAX__2019_2020__33[[#This Row],[Adj Open]]</f>
        <v>-0.55615993893871973</v>
      </c>
      <c r="K2060" s="50">
        <v>2788685</v>
      </c>
    </row>
    <row r="2061" spans="1:11" x14ac:dyDescent="0.3">
      <c r="A2061" s="51" t="str">
        <f t="shared" si="36"/>
        <v>BAS.DE</v>
      </c>
      <c r="B2061" s="52" t="s">
        <v>122</v>
      </c>
      <c r="C2061" s="50" t="s">
        <v>7416</v>
      </c>
      <c r="D2061" s="50">
        <f>DAX__2019_2020__33[[#This Row],[Open]]*(DAX__2019_2020__33[[#This Row],[Adj Close]]/DAX__2019_2020__33[[#This Row],[Close]])</f>
        <v>49.312850068468038</v>
      </c>
      <c r="E2061" s="50" t="s">
        <v>7417</v>
      </c>
      <c r="F2061" s="50" t="s">
        <v>7402</v>
      </c>
      <c r="G2061" s="50" t="s">
        <v>7418</v>
      </c>
      <c r="H2061" s="50" t="s">
        <v>7419</v>
      </c>
      <c r="I2061" s="50">
        <f>(DAX__2019_2020__33[[#This Row],[Adj Close]]-DAX__2019_2020__33[[#This Row],[Adj Open]])/DAX__2019_2020__33[[#This Row],[Adj Open]]</f>
        <v>1.5939819548872081E-2</v>
      </c>
      <c r="J2061" s="50">
        <f>DAX__2019_2020__33[[#This Row],[Adj Close]]-DAX__2019_2020__33[[#This Row],[Adj Open]]</f>
        <v>0.78603793153196477</v>
      </c>
      <c r="K2061" s="50">
        <v>5578909</v>
      </c>
    </row>
    <row r="2062" spans="1:11" x14ac:dyDescent="0.3">
      <c r="A2062" s="51" t="str">
        <f t="shared" si="36"/>
        <v>BAS.DE</v>
      </c>
      <c r="B2062" s="52" t="s">
        <v>123</v>
      </c>
      <c r="C2062" s="50" t="s">
        <v>7420</v>
      </c>
      <c r="D2062" s="50">
        <f>DAX__2019_2020__33[[#This Row],[Open]]*(DAX__2019_2020__33[[#This Row],[Adj Close]]/DAX__2019_2020__33[[#This Row],[Close]])</f>
        <v>50.03214933566295</v>
      </c>
      <c r="E2062" s="50" t="s">
        <v>7421</v>
      </c>
      <c r="F2062" s="50" t="s">
        <v>7422</v>
      </c>
      <c r="G2062" s="50" t="s">
        <v>7423</v>
      </c>
      <c r="H2062" s="50" t="s">
        <v>7424</v>
      </c>
      <c r="I2062" s="50">
        <f>(DAX__2019_2020__33[[#This Row],[Adj Close]]-DAX__2019_2020__33[[#This Row],[Adj Open]])/DAX__2019_2020__33[[#This Row],[Adj Open]]</f>
        <v>-2.8160960009470646E-3</v>
      </c>
      <c r="J2062" s="50">
        <f>DAX__2019_2020__33[[#This Row],[Adj Close]]-DAX__2019_2020__33[[#This Row],[Adj Open]]</f>
        <v>-0.14089533566294676</v>
      </c>
      <c r="K2062" s="50">
        <v>2894996</v>
      </c>
    </row>
    <row r="2063" spans="1:11" x14ac:dyDescent="0.3">
      <c r="A2063" s="51" t="str">
        <f t="shared" si="36"/>
        <v>BAS.DE</v>
      </c>
      <c r="B2063" s="52" t="s">
        <v>124</v>
      </c>
      <c r="C2063" s="50" t="s">
        <v>7425</v>
      </c>
      <c r="D2063" s="50">
        <f>DAX__2019_2020__33[[#This Row],[Open]]*(DAX__2019_2020__33[[#This Row],[Adj Close]]/DAX__2019_2020__33[[#This Row],[Close]])</f>
        <v>49.416664432857509</v>
      </c>
      <c r="E2063" s="50" t="s">
        <v>5255</v>
      </c>
      <c r="F2063" s="50" t="s">
        <v>5308</v>
      </c>
      <c r="G2063" s="50" t="s">
        <v>7426</v>
      </c>
      <c r="H2063" s="50" t="s">
        <v>7427</v>
      </c>
      <c r="I2063" s="50">
        <f>(DAX__2019_2020__33[[#This Row],[Adj Close]]-DAX__2019_2020__33[[#This Row],[Adj Open]])/DAX__2019_2020__33[[#This Row],[Adj Open]]</f>
        <v>5.252085913146411E-3</v>
      </c>
      <c r="J2063" s="50">
        <f>DAX__2019_2020__33[[#This Row],[Adj Close]]-DAX__2019_2020__33[[#This Row],[Adj Open]]</f>
        <v>0.25954056714249418</v>
      </c>
      <c r="K2063" s="50">
        <v>2954002</v>
      </c>
    </row>
    <row r="2064" spans="1:11" x14ac:dyDescent="0.3">
      <c r="A2064" s="51" t="str">
        <f t="shared" si="36"/>
        <v>BAS.DE</v>
      </c>
      <c r="B2064" s="52" t="s">
        <v>125</v>
      </c>
      <c r="C2064" s="50" t="s">
        <v>7420</v>
      </c>
      <c r="D2064" s="50">
        <f>DAX__2019_2020__33[[#This Row],[Open]]*(DAX__2019_2020__33[[#This Row],[Adj Close]]/DAX__2019_2020__33[[#This Row],[Close]])</f>
        <v>50.032151714281014</v>
      </c>
      <c r="E2064" s="50" t="s">
        <v>5623</v>
      </c>
      <c r="F2064" s="50" t="s">
        <v>7428</v>
      </c>
      <c r="G2064" s="50" t="s">
        <v>7429</v>
      </c>
      <c r="H2064" s="50" t="s">
        <v>7430</v>
      </c>
      <c r="I2064" s="50">
        <f>(DAX__2019_2020__33[[#This Row],[Adj Close]]-DAX__2019_2020__33[[#This Row],[Adj Open]])/DAX__2019_2020__33[[#This Row],[Adj Open]]</f>
        <v>8.7445826479236616E-3</v>
      </c>
      <c r="J2064" s="50">
        <f>DAX__2019_2020__33[[#This Row],[Adj Close]]-DAX__2019_2020__33[[#This Row],[Adj Open]]</f>
        <v>0.43751028571898587</v>
      </c>
      <c r="K2064" s="50">
        <v>3259009</v>
      </c>
    </row>
    <row r="2065" spans="1:11" x14ac:dyDescent="0.3">
      <c r="A2065" s="51" t="str">
        <f t="shared" si="36"/>
        <v>BAS.DE</v>
      </c>
      <c r="B2065" s="52" t="s">
        <v>126</v>
      </c>
      <c r="C2065" s="50" t="s">
        <v>7431</v>
      </c>
      <c r="D2065" s="50">
        <f>DAX__2019_2020__33[[#This Row],[Open]]*(DAX__2019_2020__33[[#This Row],[Adj Close]]/DAX__2019_2020__33[[#This Row],[Close]])</f>
        <v>50.951667388790618</v>
      </c>
      <c r="E2065" s="50" t="s">
        <v>7432</v>
      </c>
      <c r="F2065" s="50" t="s">
        <v>7433</v>
      </c>
      <c r="G2065" s="50" t="s">
        <v>7434</v>
      </c>
      <c r="H2065" s="50" t="s">
        <v>7435</v>
      </c>
      <c r="I2065" s="50">
        <f>(DAX__2019_2020__33[[#This Row],[Adj Close]]-DAX__2019_2020__33[[#This Row],[Adj Open]])/DAX__2019_2020__33[[#This Row],[Adj Open]]</f>
        <v>-5.8215835514712436E-3</v>
      </c>
      <c r="J2065" s="50">
        <f>DAX__2019_2020__33[[#This Row],[Adj Close]]-DAX__2019_2020__33[[#This Row],[Adj Open]]</f>
        <v>-0.29661938879061722</v>
      </c>
      <c r="K2065" s="50">
        <v>1995723</v>
      </c>
    </row>
    <row r="2066" spans="1:11" x14ac:dyDescent="0.3">
      <c r="A2066" s="51" t="str">
        <f t="shared" si="36"/>
        <v>BAS.DE</v>
      </c>
      <c r="B2066" s="52" t="s">
        <v>127</v>
      </c>
      <c r="C2066" s="50" t="s">
        <v>5380</v>
      </c>
      <c r="D2066" s="50">
        <f>DAX__2019_2020__33[[#This Row],[Open]]*(DAX__2019_2020__33[[#This Row],[Adj Close]]/DAX__2019_2020__33[[#This Row],[Close]])</f>
        <v>50.640222432441497</v>
      </c>
      <c r="E2066" s="50" t="s">
        <v>7436</v>
      </c>
      <c r="F2066" s="50" t="s">
        <v>7437</v>
      </c>
      <c r="G2066" s="50" t="s">
        <v>5336</v>
      </c>
      <c r="H2066" s="50" t="s">
        <v>7438</v>
      </c>
      <c r="I2066" s="50">
        <f>(DAX__2019_2020__33[[#This Row],[Adj Close]]-DAX__2019_2020__33[[#This Row],[Adj Open]])/DAX__2019_2020__33[[#This Row],[Adj Open]]</f>
        <v>-2.3430077267095027E-3</v>
      </c>
      <c r="J2066" s="50">
        <f>DAX__2019_2020__33[[#This Row],[Adj Close]]-DAX__2019_2020__33[[#This Row],[Adj Open]]</f>
        <v>-0.11865043244149831</v>
      </c>
      <c r="K2066" s="50">
        <v>1979510</v>
      </c>
    </row>
    <row r="2067" spans="1:11" x14ac:dyDescent="0.3">
      <c r="A2067" s="51" t="str">
        <f t="shared" si="36"/>
        <v>BAS.DE</v>
      </c>
      <c r="B2067" s="52" t="s">
        <v>128</v>
      </c>
      <c r="C2067" s="50" t="s">
        <v>5376</v>
      </c>
      <c r="D2067" s="50">
        <f>DAX__2019_2020__33[[#This Row],[Open]]*(DAX__2019_2020__33[[#This Row],[Adj Close]]/DAX__2019_2020__33[[#This Row],[Close]])</f>
        <v>50.462247343992139</v>
      </c>
      <c r="E2067" s="50" t="s">
        <v>7436</v>
      </c>
      <c r="F2067" s="50" t="s">
        <v>7439</v>
      </c>
      <c r="G2067" s="50" t="s">
        <v>7440</v>
      </c>
      <c r="H2067" s="50" t="s">
        <v>7441</v>
      </c>
      <c r="I2067" s="50">
        <f>(DAX__2019_2020__33[[#This Row],[Adj Close]]-DAX__2019_2020__33[[#This Row],[Adj Open]])/DAX__2019_2020__33[[#This Row],[Adj Open]]</f>
        <v>4.4083759996292962E-4</v>
      </c>
      <c r="J2067" s="50">
        <f>DAX__2019_2020__33[[#This Row],[Adj Close]]-DAX__2019_2020__33[[#This Row],[Adj Open]]</f>
        <v>2.2245656007861214E-2</v>
      </c>
      <c r="K2067" s="50">
        <v>1472619</v>
      </c>
    </row>
    <row r="2068" spans="1:11" x14ac:dyDescent="0.3">
      <c r="A2068" s="51" t="str">
        <f t="shared" si="36"/>
        <v>BAS.DE</v>
      </c>
      <c r="B2068" s="52" t="s">
        <v>129</v>
      </c>
      <c r="C2068" s="50" t="s">
        <v>7417</v>
      </c>
      <c r="D2068" s="50">
        <f>DAX__2019_2020__33[[#This Row],[Open]]*(DAX__2019_2020__33[[#This Row],[Adj Close]]/DAX__2019_2020__33[[#This Row],[Close]])</f>
        <v>50.410341600134636</v>
      </c>
      <c r="E2068" s="50" t="s">
        <v>7417</v>
      </c>
      <c r="F2068" s="50" t="s">
        <v>5283</v>
      </c>
      <c r="G2068" s="50" t="s">
        <v>7442</v>
      </c>
      <c r="H2068" s="50" t="s">
        <v>7443</v>
      </c>
      <c r="I2068" s="50">
        <f>(DAX__2019_2020__33[[#This Row],[Adj Close]]-DAX__2019_2020__33[[#This Row],[Adj Open]])/DAX__2019_2020__33[[#This Row],[Adj Open]]</f>
        <v>-1.3533465127973095E-2</v>
      </c>
      <c r="J2068" s="50">
        <f>DAX__2019_2020__33[[#This Row],[Adj Close]]-DAX__2019_2020__33[[#This Row],[Adj Open]]</f>
        <v>-0.68222660013463354</v>
      </c>
      <c r="K2068" s="50">
        <v>2883680</v>
      </c>
    </row>
    <row r="2069" spans="1:11" x14ac:dyDescent="0.3">
      <c r="A2069" s="51" t="str">
        <f t="shared" si="36"/>
        <v>BAS.DE</v>
      </c>
      <c r="B2069" s="52" t="s">
        <v>130</v>
      </c>
      <c r="C2069" s="50" t="s">
        <v>7444</v>
      </c>
      <c r="D2069" s="50">
        <f>DAX__2019_2020__33[[#This Row],[Open]]*(DAX__2019_2020__33[[#This Row],[Adj Close]]/DAX__2019_2020__33[[#This Row],[Close]])</f>
        <v>49.483408125892694</v>
      </c>
      <c r="E2069" s="50" t="s">
        <v>5254</v>
      </c>
      <c r="F2069" s="50" t="s">
        <v>7360</v>
      </c>
      <c r="G2069" s="50" t="s">
        <v>5375</v>
      </c>
      <c r="H2069" s="50" t="s">
        <v>7445</v>
      </c>
      <c r="I2069" s="50">
        <f>(DAX__2019_2020__33[[#This Row],[Adj Close]]-DAX__2019_2020__33[[#This Row],[Adj Open]])/DAX__2019_2020__33[[#This Row],[Adj Open]]</f>
        <v>-4.9453167265705129E-3</v>
      </c>
      <c r="J2069" s="50">
        <f>DAX__2019_2020__33[[#This Row],[Adj Close]]-DAX__2019_2020__33[[#This Row],[Adj Open]]</f>
        <v>-0.24471112589269239</v>
      </c>
      <c r="K2069" s="50">
        <v>2945233</v>
      </c>
    </row>
    <row r="2070" spans="1:11" x14ac:dyDescent="0.3">
      <c r="A2070" s="51" t="str">
        <f t="shared" si="36"/>
        <v>BAS.DE</v>
      </c>
      <c r="B2070" s="52" t="s">
        <v>131</v>
      </c>
      <c r="C2070" s="50" t="s">
        <v>7405</v>
      </c>
      <c r="D2070" s="50">
        <f>DAX__2019_2020__33[[#This Row],[Open]]*(DAX__2019_2020__33[[#This Row],[Adj Close]]/DAX__2019_2020__33[[#This Row],[Close]])</f>
        <v>49.498236131495126</v>
      </c>
      <c r="E2070" s="50" t="s">
        <v>7446</v>
      </c>
      <c r="F2070" s="50" t="s">
        <v>7447</v>
      </c>
      <c r="G2070" s="50" t="s">
        <v>7448</v>
      </c>
      <c r="H2070" s="50" t="s">
        <v>7449</v>
      </c>
      <c r="I2070" s="50">
        <f>(DAX__2019_2020__33[[#This Row],[Adj Close]]-DAX__2019_2020__33[[#This Row],[Adj Open]])/DAX__2019_2020__33[[#This Row],[Adj Open]]</f>
        <v>1.6479550561797414E-3</v>
      </c>
      <c r="J2070" s="50">
        <f>DAX__2019_2020__33[[#This Row],[Adj Close]]-DAX__2019_2020__33[[#This Row],[Adj Open]]</f>
        <v>8.1570868504876159E-2</v>
      </c>
      <c r="K2070" s="50">
        <v>1583996</v>
      </c>
    </row>
    <row r="2071" spans="1:11" x14ac:dyDescent="0.3">
      <c r="A2071" s="51" t="str">
        <f t="shared" si="36"/>
        <v>BAS.DE</v>
      </c>
      <c r="B2071" s="52" t="s">
        <v>132</v>
      </c>
      <c r="C2071" s="50" t="s">
        <v>7450</v>
      </c>
      <c r="D2071" s="50">
        <f>DAX__2019_2020__33[[#This Row],[Open]]*(DAX__2019_2020__33[[#This Row],[Adj Close]]/DAX__2019_2020__33[[#This Row],[Close]])</f>
        <v>50.121129598283822</v>
      </c>
      <c r="E2071" s="50" t="s">
        <v>7451</v>
      </c>
      <c r="F2071" s="50" t="s">
        <v>7452</v>
      </c>
      <c r="G2071" s="50" t="s">
        <v>5254</v>
      </c>
      <c r="H2071" s="50" t="s">
        <v>7453</v>
      </c>
      <c r="I2071" s="50">
        <f>(DAX__2019_2020__33[[#This Row],[Adj Close]]-DAX__2019_2020__33[[#This Row],[Adj Open]])/DAX__2019_2020__33[[#This Row],[Adj Open]]</f>
        <v>-1.1688016670396009E-2</v>
      </c>
      <c r="J2071" s="50">
        <f>DAX__2019_2020__33[[#This Row],[Adj Close]]-DAX__2019_2020__33[[#This Row],[Adj Open]]</f>
        <v>-0.58581659828382016</v>
      </c>
      <c r="K2071" s="50">
        <v>2493415</v>
      </c>
    </row>
    <row r="2072" spans="1:11" x14ac:dyDescent="0.3">
      <c r="A2072" s="51" t="str">
        <f t="shared" si="36"/>
        <v>BAS.DE</v>
      </c>
      <c r="B2072" s="52" t="s">
        <v>133</v>
      </c>
      <c r="C2072" s="50" t="s">
        <v>5292</v>
      </c>
      <c r="D2072" s="50">
        <f>DAX__2019_2020__33[[#This Row],[Open]]*(DAX__2019_2020__33[[#This Row],[Adj Close]]/DAX__2019_2020__33[[#This Row],[Close]])</f>
        <v>49.409243351858741</v>
      </c>
      <c r="E2072" s="50" t="s">
        <v>5340</v>
      </c>
      <c r="F2072" s="50" t="s">
        <v>7454</v>
      </c>
      <c r="G2072" s="50" t="s">
        <v>5588</v>
      </c>
      <c r="H2072" s="50" t="s">
        <v>7455</v>
      </c>
      <c r="I2072" s="50">
        <f>(DAX__2019_2020__33[[#This Row],[Adj Close]]-DAX__2019_2020__33[[#This Row],[Adj Open]])/DAX__2019_2020__33[[#This Row],[Adj Open]]</f>
        <v>6.7537898883590569E-3</v>
      </c>
      <c r="J2072" s="50">
        <f>DAX__2019_2020__33[[#This Row],[Adj Close]]-DAX__2019_2020__33[[#This Row],[Adj Open]]</f>
        <v>0.33369964814125552</v>
      </c>
      <c r="K2072" s="50">
        <v>2158529</v>
      </c>
    </row>
    <row r="2073" spans="1:11" x14ac:dyDescent="0.3">
      <c r="A2073" s="51" t="str">
        <f t="shared" si="36"/>
        <v>BAS.DE</v>
      </c>
      <c r="B2073" s="52" t="s">
        <v>134</v>
      </c>
      <c r="C2073" s="50" t="s">
        <v>7456</v>
      </c>
      <c r="D2073" s="50">
        <f>DAX__2019_2020__33[[#This Row],[Open]]*(DAX__2019_2020__33[[#This Row],[Adj Close]]/DAX__2019_2020__33[[#This Row],[Close]])</f>
        <v>49.750360518770002</v>
      </c>
      <c r="E2073" s="50" t="s">
        <v>7457</v>
      </c>
      <c r="F2073" s="50" t="s">
        <v>7458</v>
      </c>
      <c r="G2073" s="50" t="s">
        <v>7459</v>
      </c>
      <c r="H2073" s="50" t="s">
        <v>7460</v>
      </c>
      <c r="I2073" s="50">
        <f>(DAX__2019_2020__33[[#This Row],[Adj Close]]-DAX__2019_2020__33[[#This Row],[Adj Open]])/DAX__2019_2020__33[[#This Row],[Adj Open]]</f>
        <v>-1.3414727286613424E-2</v>
      </c>
      <c r="J2073" s="50">
        <f>DAX__2019_2020__33[[#This Row],[Adj Close]]-DAX__2019_2020__33[[#This Row],[Adj Open]]</f>
        <v>-0.66738751876999913</v>
      </c>
      <c r="K2073" s="50">
        <v>2612329</v>
      </c>
    </row>
    <row r="2074" spans="1:11" x14ac:dyDescent="0.3">
      <c r="A2074" s="51" t="str">
        <f t="shared" si="36"/>
        <v>BAS.DE</v>
      </c>
      <c r="B2074" s="52" t="s">
        <v>135</v>
      </c>
      <c r="C2074" s="50" t="s">
        <v>7425</v>
      </c>
      <c r="D2074" s="50">
        <f>DAX__2019_2020__33[[#This Row],[Open]]*(DAX__2019_2020__33[[#This Row],[Adj Close]]/DAX__2019_2020__33[[#This Row],[Close]])</f>
        <v>49.416665226260655</v>
      </c>
      <c r="E2074" s="50" t="s">
        <v>7461</v>
      </c>
      <c r="F2074" s="50" t="s">
        <v>5281</v>
      </c>
      <c r="G2074" s="50" t="s">
        <v>7462</v>
      </c>
      <c r="H2074" s="50" t="s">
        <v>7463</v>
      </c>
      <c r="I2074" s="50">
        <f>(DAX__2019_2020__33[[#This Row],[Adj Close]]-DAX__2019_2020__33[[#This Row],[Adj Open]])/DAX__2019_2020__33[[#This Row],[Adj Open]]</f>
        <v>1.305526730275005E-2</v>
      </c>
      <c r="J2074" s="50">
        <f>DAX__2019_2020__33[[#This Row],[Adj Close]]-DAX__2019_2020__33[[#This Row],[Adj Open]]</f>
        <v>0.64514777373934606</v>
      </c>
      <c r="K2074" s="50">
        <v>7249905</v>
      </c>
    </row>
    <row r="2075" spans="1:11" x14ac:dyDescent="0.3">
      <c r="A2075" s="51" t="str">
        <f t="shared" si="36"/>
        <v>BAS.DE</v>
      </c>
      <c r="B2075" s="52" t="s">
        <v>136</v>
      </c>
      <c r="C2075" s="50" t="s">
        <v>5287</v>
      </c>
      <c r="D2075" s="50">
        <f>DAX__2019_2020__33[[#This Row],[Open]]*(DAX__2019_2020__33[[#This Row],[Adj Close]]/DAX__2019_2020__33[[#This Row],[Close]])</f>
        <v>50.039566142170635</v>
      </c>
      <c r="E2075" s="50" t="s">
        <v>7464</v>
      </c>
      <c r="F2075" s="50" t="s">
        <v>7465</v>
      </c>
      <c r="G2075" s="50" t="s">
        <v>7466</v>
      </c>
      <c r="H2075" s="50" t="s">
        <v>7467</v>
      </c>
      <c r="I2075" s="50">
        <f>(DAX__2019_2020__33[[#This Row],[Adj Close]]-DAX__2019_2020__33[[#This Row],[Adj Open]])/DAX__2019_2020__33[[#This Row],[Adj Open]]</f>
        <v>-7.8542675820568106E-3</v>
      </c>
      <c r="J2075" s="50">
        <f>DAX__2019_2020__33[[#This Row],[Adj Close]]-DAX__2019_2020__33[[#This Row],[Adj Open]]</f>
        <v>-0.39302414217063841</v>
      </c>
      <c r="K2075" s="50">
        <v>2249716</v>
      </c>
    </row>
    <row r="2076" spans="1:11" x14ac:dyDescent="0.3">
      <c r="A2076" s="51" t="str">
        <f t="shared" si="36"/>
        <v>BAS.DE</v>
      </c>
      <c r="B2076" s="52" t="s">
        <v>137</v>
      </c>
      <c r="C2076" s="50" t="s">
        <v>7442</v>
      </c>
      <c r="D2076" s="50">
        <f>DAX__2019_2020__33[[#This Row],[Open]]*(DAX__2019_2020__33[[#This Row],[Adj Close]]/DAX__2019_2020__33[[#This Row],[Close]])</f>
        <v>49.72811479412875</v>
      </c>
      <c r="E2076" s="50" t="s">
        <v>7468</v>
      </c>
      <c r="F2076" s="50" t="s">
        <v>7452</v>
      </c>
      <c r="G2076" s="50" t="s">
        <v>5246</v>
      </c>
      <c r="H2076" s="50" t="s">
        <v>7469</v>
      </c>
      <c r="I2076" s="50">
        <f>(DAX__2019_2020__33[[#This Row],[Adj Close]]-DAX__2019_2020__33[[#This Row],[Adj Open]])/DAX__2019_2020__33[[#This Row],[Adj Open]]</f>
        <v>1.1034969013867338E-2</v>
      </c>
      <c r="J2076" s="50">
        <f>DAX__2019_2020__33[[#This Row],[Adj Close]]-DAX__2019_2020__33[[#This Row],[Adj Open]]</f>
        <v>0.54874820587124873</v>
      </c>
      <c r="K2076" s="50">
        <v>2364004</v>
      </c>
    </row>
    <row r="2077" spans="1:11" x14ac:dyDescent="0.3">
      <c r="A2077" s="51" t="str">
        <f t="shared" si="36"/>
        <v>BAS.DE</v>
      </c>
      <c r="B2077" s="52" t="s">
        <v>138</v>
      </c>
      <c r="C2077" s="50" t="s">
        <v>7470</v>
      </c>
      <c r="D2077" s="50">
        <f>DAX__2019_2020__33[[#This Row],[Open]]*(DAX__2019_2020__33[[#This Row],[Adj Close]]/DAX__2019_2020__33[[#This Row],[Close]])</f>
        <v>50.202701090915816</v>
      </c>
      <c r="E2077" s="50" t="s">
        <v>7471</v>
      </c>
      <c r="F2077" s="50" t="s">
        <v>7472</v>
      </c>
      <c r="G2077" s="50" t="s">
        <v>7473</v>
      </c>
      <c r="H2077" s="50" t="s">
        <v>7474</v>
      </c>
      <c r="I2077" s="50">
        <f>(DAX__2019_2020__33[[#This Row],[Adj Close]]-DAX__2019_2020__33[[#This Row],[Adj Open]])/DAX__2019_2020__33[[#This Row],[Adj Open]]</f>
        <v>-2.9541655666541532E-3</v>
      </c>
      <c r="J2077" s="50">
        <f>DAX__2019_2020__33[[#This Row],[Adj Close]]-DAX__2019_2020__33[[#This Row],[Adj Open]]</f>
        <v>-0.1483070909158144</v>
      </c>
      <c r="K2077" s="50">
        <v>2344792</v>
      </c>
    </row>
    <row r="2078" spans="1:11" x14ac:dyDescent="0.3">
      <c r="A2078" s="51" t="str">
        <f t="shared" si="36"/>
        <v>BAS.DE</v>
      </c>
      <c r="B2078" s="52" t="s">
        <v>139</v>
      </c>
      <c r="C2078" s="50" t="s">
        <v>7475</v>
      </c>
      <c r="D2078" s="50">
        <f>DAX__2019_2020__33[[#This Row],[Open]]*(DAX__2019_2020__33[[#This Row],[Adj Close]]/DAX__2019_2020__33[[#This Row],[Close]])</f>
        <v>49.943157598059017</v>
      </c>
      <c r="E2078" s="50" t="s">
        <v>5342</v>
      </c>
      <c r="F2078" s="50" t="s">
        <v>5556</v>
      </c>
      <c r="G2078" s="50" t="s">
        <v>5588</v>
      </c>
      <c r="H2078" s="50" t="s">
        <v>7455</v>
      </c>
      <c r="I2078" s="50">
        <f>(DAX__2019_2020__33[[#This Row],[Adj Close]]-DAX__2019_2020__33[[#This Row],[Adj Open]])/DAX__2019_2020__33[[#This Row],[Adj Open]]</f>
        <v>-4.0088494137743725E-3</v>
      </c>
      <c r="J2078" s="50">
        <f>DAX__2019_2020__33[[#This Row],[Adj Close]]-DAX__2019_2020__33[[#This Row],[Adj Open]]</f>
        <v>-0.20021459805901998</v>
      </c>
      <c r="K2078" s="50">
        <v>2025815</v>
      </c>
    </row>
    <row r="2079" spans="1:11" x14ac:dyDescent="0.3">
      <c r="A2079" s="51" t="str">
        <f t="shared" si="36"/>
        <v>BAS.DE</v>
      </c>
      <c r="B2079" s="52" t="s">
        <v>140</v>
      </c>
      <c r="C2079" s="50" t="s">
        <v>5326</v>
      </c>
      <c r="D2079" s="50">
        <f>DAX__2019_2020__33[[#This Row],[Open]]*(DAX__2019_2020__33[[#This Row],[Adj Close]]/DAX__2019_2020__33[[#This Row],[Close]])</f>
        <v>49.906089176064441</v>
      </c>
      <c r="E2079" s="50" t="s">
        <v>7476</v>
      </c>
      <c r="F2079" s="50" t="s">
        <v>5223</v>
      </c>
      <c r="G2079" s="50" t="s">
        <v>7358</v>
      </c>
      <c r="H2079" s="50" t="s">
        <v>7359</v>
      </c>
      <c r="I2079" s="50">
        <f>(DAX__2019_2020__33[[#This Row],[Adj Close]]-DAX__2019_2020__33[[#This Row],[Adj Open]])/DAX__2019_2020__33[[#This Row],[Adj Open]]</f>
        <v>-2.6597339081842263E-2</v>
      </c>
      <c r="J2079" s="50">
        <f>DAX__2019_2020__33[[#This Row],[Adj Close]]-DAX__2019_2020__33[[#This Row],[Adj Open]]</f>
        <v>-1.3273691760644439</v>
      </c>
      <c r="K2079" s="50">
        <v>3953918</v>
      </c>
    </row>
    <row r="2080" spans="1:11" x14ac:dyDescent="0.3">
      <c r="A2080" s="51" t="str">
        <f t="shared" si="36"/>
        <v>BAS.DE</v>
      </c>
      <c r="B2080" s="52" t="s">
        <v>141</v>
      </c>
      <c r="C2080" s="50" t="s">
        <v>7477</v>
      </c>
      <c r="D2080" s="50">
        <f>DAX__2019_2020__33[[#This Row],[Open]]*(DAX__2019_2020__33[[#This Row],[Adj Close]]/DAX__2019_2020__33[[#This Row],[Close]])</f>
        <v>48.341424424918074</v>
      </c>
      <c r="E2080" s="50" t="s">
        <v>7478</v>
      </c>
      <c r="F2080" s="50" t="s">
        <v>7371</v>
      </c>
      <c r="G2080" s="50" t="s">
        <v>7479</v>
      </c>
      <c r="H2080" s="50" t="s">
        <v>7480</v>
      </c>
      <c r="I2080" s="50">
        <f>(DAX__2019_2020__33[[#This Row],[Adj Close]]-DAX__2019_2020__33[[#This Row],[Adj Open]])/DAX__2019_2020__33[[#This Row],[Adj Open]]</f>
        <v>1.9941401443734652E-3</v>
      </c>
      <c r="J2080" s="50">
        <f>DAX__2019_2020__33[[#This Row],[Adj Close]]-DAX__2019_2020__33[[#This Row],[Adj Open]]</f>
        <v>9.6399575081925093E-2</v>
      </c>
      <c r="K2080" s="50">
        <v>2538885</v>
      </c>
    </row>
    <row r="2081" spans="1:11" x14ac:dyDescent="0.3">
      <c r="A2081" s="51" t="str">
        <f t="shared" si="36"/>
        <v>BAS.DE</v>
      </c>
      <c r="B2081" s="52" t="s">
        <v>142</v>
      </c>
      <c r="C2081" s="50" t="s">
        <v>7377</v>
      </c>
      <c r="D2081" s="50">
        <f>DAX__2019_2020__33[[#This Row],[Open]]*(DAX__2019_2020__33[[#This Row],[Adj Close]]/DAX__2019_2020__33[[#This Row],[Close]])</f>
        <v>48.497149767013013</v>
      </c>
      <c r="E2081" s="50" t="s">
        <v>5373</v>
      </c>
      <c r="F2081" s="50" t="s">
        <v>5578</v>
      </c>
      <c r="G2081" s="50" t="s">
        <v>7481</v>
      </c>
      <c r="H2081" s="50" t="s">
        <v>7482</v>
      </c>
      <c r="I2081" s="50">
        <f>(DAX__2019_2020__33[[#This Row],[Adj Close]]-DAX__2019_2020__33[[#This Row],[Adj Open]])/DAX__2019_2020__33[[#This Row],[Adj Open]]</f>
        <v>-1.9878439759069264E-3</v>
      </c>
      <c r="J2081" s="50">
        <f>DAX__2019_2020__33[[#This Row],[Adj Close]]-DAX__2019_2020__33[[#This Row],[Adj Open]]</f>
        <v>-9.6404767013012815E-2</v>
      </c>
      <c r="K2081" s="50">
        <v>2249007</v>
      </c>
    </row>
    <row r="2082" spans="1:11" x14ac:dyDescent="0.3">
      <c r="A2082" s="51" t="str">
        <f t="shared" si="36"/>
        <v>BAS.DE</v>
      </c>
      <c r="B2082" s="52" t="s">
        <v>143</v>
      </c>
      <c r="C2082" s="50" t="s">
        <v>7399</v>
      </c>
      <c r="D2082" s="50">
        <f>DAX__2019_2020__33[[#This Row],[Open]]*(DAX__2019_2020__33[[#This Row],[Adj Close]]/DAX__2019_2020__33[[#This Row],[Close]])</f>
        <v>48.489730612427707</v>
      </c>
      <c r="E2082" s="50" t="s">
        <v>5328</v>
      </c>
      <c r="F2082" s="50" t="s">
        <v>7483</v>
      </c>
      <c r="G2082" s="50" t="s">
        <v>7403</v>
      </c>
      <c r="H2082" s="50" t="s">
        <v>7484</v>
      </c>
      <c r="I2082" s="50">
        <f>(DAX__2019_2020__33[[#This Row],[Adj Close]]-DAX__2019_2020__33[[#This Row],[Adj Open]])/DAX__2019_2020__33[[#This Row],[Adj Open]]</f>
        <v>-4.1290106152166049E-3</v>
      </c>
      <c r="J2082" s="50">
        <f>DAX__2019_2020__33[[#This Row],[Adj Close]]-DAX__2019_2020__33[[#This Row],[Adj Open]]</f>
        <v>-0.20021461242770755</v>
      </c>
      <c r="K2082" s="50">
        <v>2903194</v>
      </c>
    </row>
    <row r="2083" spans="1:11" x14ac:dyDescent="0.3">
      <c r="A2083" s="51" t="str">
        <f t="shared" si="36"/>
        <v>BAS.DE</v>
      </c>
      <c r="B2083" s="52" t="s">
        <v>144</v>
      </c>
      <c r="C2083" s="50" t="s">
        <v>7477</v>
      </c>
      <c r="D2083" s="50">
        <f>DAX__2019_2020__33[[#This Row],[Open]]*(DAX__2019_2020__33[[#This Row],[Adj Close]]/DAX__2019_2020__33[[#This Row],[Close]])</f>
        <v>48.341426420361728</v>
      </c>
      <c r="E2083" s="50" t="s">
        <v>5549</v>
      </c>
      <c r="F2083" s="50" t="s">
        <v>7386</v>
      </c>
      <c r="G2083" s="50" t="s">
        <v>7413</v>
      </c>
      <c r="H2083" s="50" t="s">
        <v>7485</v>
      </c>
      <c r="I2083" s="50">
        <f>(DAX__2019_2020__33[[#This Row],[Adj Close]]-DAX__2019_2020__33[[#This Row],[Adj Open]])/DAX__2019_2020__33[[#This Row],[Adj Open]]</f>
        <v>5.3689061092526856E-3</v>
      </c>
      <c r="J2083" s="50">
        <f>DAX__2019_2020__33[[#This Row],[Adj Close]]-DAX__2019_2020__33[[#This Row],[Adj Open]]</f>
        <v>0.25954057963826926</v>
      </c>
      <c r="K2083" s="50">
        <v>2115910</v>
      </c>
    </row>
    <row r="2084" spans="1:11" x14ac:dyDescent="0.3">
      <c r="A2084" s="51" t="str">
        <f t="shared" si="36"/>
        <v>BAS.DE</v>
      </c>
      <c r="B2084" s="52" t="s">
        <v>145</v>
      </c>
      <c r="C2084" s="50" t="s">
        <v>5252</v>
      </c>
      <c r="D2084" s="50">
        <f>DAX__2019_2020__33[[#This Row],[Open]]*(DAX__2019_2020__33[[#This Row],[Adj Close]]/DAX__2019_2020__33[[#This Row],[Close]])</f>
        <v>48.942075643858921</v>
      </c>
      <c r="E2084" s="50" t="s">
        <v>7397</v>
      </c>
      <c r="F2084" s="50" t="s">
        <v>7347</v>
      </c>
      <c r="G2084" s="50" t="s">
        <v>7486</v>
      </c>
      <c r="H2084" s="50" t="s">
        <v>7487</v>
      </c>
      <c r="I2084" s="50">
        <f>(DAX__2019_2020__33[[#This Row],[Adj Close]]-DAX__2019_2020__33[[#This Row],[Adj Open]])/DAX__2019_2020__33[[#This Row],[Adj Open]]</f>
        <v>-7.1212272727271316E-3</v>
      </c>
      <c r="J2084" s="50">
        <f>DAX__2019_2020__33[[#This Row],[Adj Close]]-DAX__2019_2020__33[[#This Row],[Adj Open]]</f>
        <v>-0.34852764385892243</v>
      </c>
      <c r="K2084" s="50">
        <v>3134996</v>
      </c>
    </row>
    <row r="2085" spans="1:11" x14ac:dyDescent="0.3">
      <c r="A2085" s="51" t="str">
        <f t="shared" si="36"/>
        <v>BAS.DE</v>
      </c>
      <c r="B2085" s="52" t="s">
        <v>146</v>
      </c>
      <c r="C2085" s="50" t="s">
        <v>7488</v>
      </c>
      <c r="D2085" s="50">
        <f>DAX__2019_2020__33[[#This Row],[Open]]*(DAX__2019_2020__33[[#This Row],[Adj Close]]/DAX__2019_2020__33[[#This Row],[Close]])</f>
        <v>49.387001755010424</v>
      </c>
      <c r="E2085" s="50" t="s">
        <v>5384</v>
      </c>
      <c r="F2085" s="50" t="s">
        <v>7389</v>
      </c>
      <c r="G2085" s="50" t="s">
        <v>5582</v>
      </c>
      <c r="H2085" s="50" t="s">
        <v>7489</v>
      </c>
      <c r="I2085" s="50">
        <f>(DAX__2019_2020__33[[#This Row],[Adj Close]]-DAX__2019_2020__33[[#This Row],[Adj Open]])/DAX__2019_2020__33[[#This Row],[Adj Open]]</f>
        <v>9.0099101804786699E-4</v>
      </c>
      <c r="J2085" s="50">
        <f>DAX__2019_2020__33[[#This Row],[Adj Close]]-DAX__2019_2020__33[[#This Row],[Adj Open]]</f>
        <v>4.4497244989578633E-2</v>
      </c>
      <c r="K2085" s="50">
        <v>3073623</v>
      </c>
    </row>
    <row r="2086" spans="1:11" x14ac:dyDescent="0.3">
      <c r="A2086" s="51" t="str">
        <f t="shared" ref="A2086:A2149" si="37">"BAS.DE"</f>
        <v>BAS.DE</v>
      </c>
      <c r="B2086" s="52" t="s">
        <v>147</v>
      </c>
      <c r="C2086" s="50" t="s">
        <v>7490</v>
      </c>
      <c r="D2086" s="50">
        <f>DAX__2019_2020__33[[#This Row],[Open]]*(DAX__2019_2020__33[[#This Row],[Adj Close]]/DAX__2019_2020__33[[#This Row],[Close]])</f>
        <v>49.550140243227141</v>
      </c>
      <c r="E2086" s="50" t="s">
        <v>7420</v>
      </c>
      <c r="F2086" s="50" t="s">
        <v>7361</v>
      </c>
      <c r="G2086" s="50" t="s">
        <v>5219</v>
      </c>
      <c r="H2086" s="50" t="s">
        <v>7491</v>
      </c>
      <c r="I2086" s="50">
        <f>(DAX__2019_2020__33[[#This Row],[Adj Close]]-DAX__2019_2020__33[[#This Row],[Adj Open]])/DAX__2019_2020__33[[#This Row],[Adj Open]]</f>
        <v>5.3876085004491156E-3</v>
      </c>
      <c r="J2086" s="50">
        <f>DAX__2019_2020__33[[#This Row],[Adj Close]]-DAX__2019_2020__33[[#This Row],[Adj Open]]</f>
        <v>0.26695675677285635</v>
      </c>
      <c r="K2086" s="50">
        <v>2119412</v>
      </c>
    </row>
    <row r="2087" spans="1:11" x14ac:dyDescent="0.3">
      <c r="A2087" s="51" t="str">
        <f t="shared" si="37"/>
        <v>BAS.DE</v>
      </c>
      <c r="B2087" s="52" t="s">
        <v>148</v>
      </c>
      <c r="C2087" s="50" t="s">
        <v>5246</v>
      </c>
      <c r="D2087" s="50">
        <f>DAX__2019_2020__33[[#This Row],[Open]]*(DAX__2019_2020__33[[#This Row],[Adj Close]]/DAX__2019_2020__33[[#This Row],[Close]])</f>
        <v>50.276857925510804</v>
      </c>
      <c r="E2087" s="50" t="s">
        <v>7492</v>
      </c>
      <c r="F2087" s="50" t="s">
        <v>5488</v>
      </c>
      <c r="G2087" s="50" t="s">
        <v>7492</v>
      </c>
      <c r="H2087" s="50" t="s">
        <v>7493</v>
      </c>
      <c r="I2087" s="50">
        <f>(DAX__2019_2020__33[[#This Row],[Adj Close]]-DAX__2019_2020__33[[#This Row],[Adj Open]])/DAX__2019_2020__33[[#This Row],[Adj Open]]</f>
        <v>2.3156341158273894E-2</v>
      </c>
      <c r="J2087" s="50">
        <f>DAX__2019_2020__33[[#This Row],[Adj Close]]-DAX__2019_2020__33[[#This Row],[Adj Open]]</f>
        <v>1.1642280744891949</v>
      </c>
      <c r="K2087" s="50">
        <v>4185426</v>
      </c>
    </row>
    <row r="2088" spans="1:11" x14ac:dyDescent="0.3">
      <c r="A2088" s="51" t="str">
        <f t="shared" si="37"/>
        <v>BAS.DE</v>
      </c>
      <c r="B2088" s="52" t="s">
        <v>149</v>
      </c>
      <c r="C2088" s="50" t="s">
        <v>7494</v>
      </c>
      <c r="D2088" s="50">
        <f>DAX__2019_2020__33[[#This Row],[Open]]*(DAX__2019_2020__33[[#This Row],[Adj Close]]/DAX__2019_2020__33[[#This Row],[Close]])</f>
        <v>51.17413612643238</v>
      </c>
      <c r="E2088" s="50" t="s">
        <v>7495</v>
      </c>
      <c r="F2088" s="50" t="s">
        <v>7496</v>
      </c>
      <c r="G2088" s="50" t="s">
        <v>5424</v>
      </c>
      <c r="H2088" s="50" t="s">
        <v>7497</v>
      </c>
      <c r="I2088" s="50">
        <f>(DAX__2019_2020__33[[#This Row],[Adj Close]]-DAX__2019_2020__33[[#This Row],[Adj Open]])/DAX__2019_2020__33[[#This Row],[Adj Open]]</f>
        <v>1.593986332589759E-3</v>
      </c>
      <c r="J2088" s="50">
        <f>DAX__2019_2020__33[[#This Row],[Adj Close]]-DAX__2019_2020__33[[#This Row],[Adj Open]]</f>
        <v>8.1570873567621049E-2</v>
      </c>
      <c r="K2088" s="50">
        <v>2624021</v>
      </c>
    </row>
    <row r="2089" spans="1:11" x14ac:dyDescent="0.3">
      <c r="A2089" s="51" t="str">
        <f t="shared" si="37"/>
        <v>BAS.DE</v>
      </c>
      <c r="B2089" s="52" t="s">
        <v>150</v>
      </c>
      <c r="C2089" s="50" t="s">
        <v>5498</v>
      </c>
      <c r="D2089" s="50">
        <f>DAX__2019_2020__33[[#This Row],[Open]]*(DAX__2019_2020__33[[#This Row],[Adj Close]]/DAX__2019_2020__33[[#This Row],[Close]])</f>
        <v>50.936839321515926</v>
      </c>
      <c r="E2089" s="50" t="s">
        <v>7498</v>
      </c>
      <c r="F2089" s="50" t="s">
        <v>7499</v>
      </c>
      <c r="G2089" s="50" t="s">
        <v>5430</v>
      </c>
      <c r="H2089" s="50" t="s">
        <v>7500</v>
      </c>
      <c r="I2089" s="50">
        <f>(DAX__2019_2020__33[[#This Row],[Adj Close]]-DAX__2019_2020__33[[#This Row],[Adj Open]])/DAX__2019_2020__33[[#This Row],[Adj Open]]</f>
        <v>1.1209739082552178E-2</v>
      </c>
      <c r="J2089" s="50">
        <f>DAX__2019_2020__33[[#This Row],[Adj Close]]-DAX__2019_2020__33[[#This Row],[Adj Open]]</f>
        <v>0.57098867848407764</v>
      </c>
      <c r="K2089" s="50">
        <v>2529117</v>
      </c>
    </row>
    <row r="2090" spans="1:11" x14ac:dyDescent="0.3">
      <c r="A2090" s="51" t="str">
        <f t="shared" si="37"/>
        <v>BAS.DE</v>
      </c>
      <c r="B2090" s="52" t="s">
        <v>151</v>
      </c>
      <c r="C2090" s="50" t="s">
        <v>7501</v>
      </c>
      <c r="D2090" s="50">
        <f>DAX__2019_2020__33[[#This Row],[Open]]*(DAX__2019_2020__33[[#This Row],[Adj Close]]/DAX__2019_2020__33[[#This Row],[Close]])</f>
        <v>51.581980622338989</v>
      </c>
      <c r="E2090" s="50" t="s">
        <v>7502</v>
      </c>
      <c r="F2090" s="50" t="s">
        <v>7503</v>
      </c>
      <c r="G2090" s="50" t="s">
        <v>5470</v>
      </c>
      <c r="H2090" s="50" t="s">
        <v>7504</v>
      </c>
      <c r="I2090" s="50">
        <f>(DAX__2019_2020__33[[#This Row],[Adj Close]]-DAX__2019_2020__33[[#This Row],[Adj Open]])/DAX__2019_2020__33[[#This Row],[Adj Open]]</f>
        <v>-4.8878236022950033E-3</v>
      </c>
      <c r="J2090" s="50">
        <f>DAX__2019_2020__33[[#This Row],[Adj Close]]-DAX__2019_2020__33[[#This Row],[Adj Open]]</f>
        <v>-0.25212362233899199</v>
      </c>
      <c r="K2090" s="50">
        <v>1964874</v>
      </c>
    </row>
    <row r="2091" spans="1:11" x14ac:dyDescent="0.3">
      <c r="A2091" s="51" t="str">
        <f t="shared" si="37"/>
        <v>BAS.DE</v>
      </c>
      <c r="B2091" s="52" t="s">
        <v>152</v>
      </c>
      <c r="C2091" s="50" t="s">
        <v>7505</v>
      </c>
      <c r="D2091" s="50">
        <f>DAX__2019_2020__33[[#This Row],[Open]]*(DAX__2019_2020__33[[#This Row],[Adj Close]]/DAX__2019_2020__33[[#This Row],[Close]])</f>
        <v>51.389183476119747</v>
      </c>
      <c r="E2091" s="50" t="s">
        <v>7506</v>
      </c>
      <c r="F2091" s="50" t="s">
        <v>7431</v>
      </c>
      <c r="G2091" s="50" t="s">
        <v>7431</v>
      </c>
      <c r="H2091" s="50" t="s">
        <v>7507</v>
      </c>
      <c r="I2091" s="50">
        <f>(DAX__2019_2020__33[[#This Row],[Adj Close]]-DAX__2019_2020__33[[#This Row],[Adj Open]])/DAX__2019_2020__33[[#This Row],[Adj Open]]</f>
        <v>-8.5137658652050807E-3</v>
      </c>
      <c r="J2091" s="50">
        <f>DAX__2019_2020__33[[#This Row],[Adj Close]]-DAX__2019_2020__33[[#This Row],[Adj Open]]</f>
        <v>-0.43751547611974928</v>
      </c>
      <c r="K2091" s="50">
        <v>2550948</v>
      </c>
    </row>
    <row r="2092" spans="1:11" x14ac:dyDescent="0.3">
      <c r="A2092" s="51" t="str">
        <f t="shared" si="37"/>
        <v>BAS.DE</v>
      </c>
      <c r="B2092" s="52" t="s">
        <v>153</v>
      </c>
      <c r="C2092" s="50" t="s">
        <v>7494</v>
      </c>
      <c r="D2092" s="50">
        <f>DAX__2019_2020__33[[#This Row],[Open]]*(DAX__2019_2020__33[[#This Row],[Adj Close]]/DAX__2019_2020__33[[#This Row],[Close]])</f>
        <v>51.174135395947175</v>
      </c>
      <c r="E2092" s="50" t="s">
        <v>5383</v>
      </c>
      <c r="F2092" s="50" t="s">
        <v>5595</v>
      </c>
      <c r="G2092" s="50" t="s">
        <v>5625</v>
      </c>
      <c r="H2092" s="50" t="s">
        <v>7508</v>
      </c>
      <c r="I2092" s="50">
        <f>(DAX__2019_2020__33[[#This Row],[Adj Close]]-DAX__2019_2020__33[[#This Row],[Adj Open]])/DAX__2019_2020__33[[#This Row],[Adj Open]]</f>
        <v>-2.6083175595330763E-3</v>
      </c>
      <c r="J2092" s="50">
        <f>DAX__2019_2020__33[[#This Row],[Adj Close]]-DAX__2019_2020__33[[#This Row],[Adj Open]]</f>
        <v>-0.13347839594717215</v>
      </c>
      <c r="K2092" s="50">
        <v>1954509</v>
      </c>
    </row>
    <row r="2093" spans="1:11" x14ac:dyDescent="0.3">
      <c r="A2093" s="51" t="str">
        <f t="shared" si="37"/>
        <v>BAS.DE</v>
      </c>
      <c r="B2093" s="52" t="s">
        <v>154</v>
      </c>
      <c r="C2093" s="50" t="s">
        <v>7494</v>
      </c>
      <c r="D2093" s="50">
        <f>DAX__2019_2020__33[[#This Row],[Open]]*(DAX__2019_2020__33[[#This Row],[Adj Close]]/DAX__2019_2020__33[[#This Row],[Close]])</f>
        <v>51.174136743341357</v>
      </c>
      <c r="E2093" s="50" t="s">
        <v>7509</v>
      </c>
      <c r="F2093" s="50" t="s">
        <v>7510</v>
      </c>
      <c r="G2093" s="50" t="s">
        <v>5423</v>
      </c>
      <c r="H2093" s="50" t="s">
        <v>7511</v>
      </c>
      <c r="I2093" s="50">
        <f>(DAX__2019_2020__33[[#This Row],[Adj Close]]-DAX__2019_2020__33[[#This Row],[Adj Open]])/DAX__2019_2020__33[[#This Row],[Adj Open]]</f>
        <v>8.6943773744563874E-3</v>
      </c>
      <c r="J2093" s="50">
        <f>DAX__2019_2020__33[[#This Row],[Adj Close]]-DAX__2019_2020__33[[#This Row],[Adj Open]]</f>
        <v>0.44492725665864441</v>
      </c>
      <c r="K2093" s="50">
        <v>2244655</v>
      </c>
    </row>
    <row r="2094" spans="1:11" x14ac:dyDescent="0.3">
      <c r="A2094" s="51" t="str">
        <f t="shared" si="37"/>
        <v>BAS.DE</v>
      </c>
      <c r="B2094" s="52" t="s">
        <v>155</v>
      </c>
      <c r="C2094" s="50" t="s">
        <v>5457</v>
      </c>
      <c r="D2094" s="50">
        <f>DAX__2019_2020__33[[#This Row],[Open]]*(DAX__2019_2020__33[[#This Row],[Adj Close]]/DAX__2019_2020__33[[#This Row],[Close]])</f>
        <v>51.500411897098282</v>
      </c>
      <c r="E2094" s="50" t="s">
        <v>7512</v>
      </c>
      <c r="F2094" s="50" t="s">
        <v>7494</v>
      </c>
      <c r="G2094" s="50" t="s">
        <v>7513</v>
      </c>
      <c r="H2094" s="50" t="s">
        <v>7514</v>
      </c>
      <c r="I2094" s="50">
        <f>(DAX__2019_2020__33[[#This Row],[Adj Close]]-DAX__2019_2020__33[[#This Row],[Adj Open]])/DAX__2019_2020__33[[#This Row],[Adj Open]]</f>
        <v>3.369336358646647E-2</v>
      </c>
      <c r="J2094" s="50">
        <f>DAX__2019_2020__33[[#This Row],[Adj Close]]-DAX__2019_2020__33[[#This Row],[Adj Open]]</f>
        <v>1.7352221029017159</v>
      </c>
      <c r="K2094" s="50">
        <v>5330004</v>
      </c>
    </row>
    <row r="2095" spans="1:11" x14ac:dyDescent="0.3">
      <c r="A2095" s="51" t="str">
        <f t="shared" si="37"/>
        <v>BAS.DE</v>
      </c>
      <c r="B2095" s="52" t="s">
        <v>156</v>
      </c>
      <c r="C2095" s="50" t="s">
        <v>7515</v>
      </c>
      <c r="D2095" s="50">
        <f>DAX__2019_2020__33[[#This Row],[Open]]*(DAX__2019_2020__33[[#This Row],[Adj Close]]/DAX__2019_2020__33[[#This Row],[Close]])</f>
        <v>53.569330234458093</v>
      </c>
      <c r="E2095" s="50" t="s">
        <v>7516</v>
      </c>
      <c r="F2095" s="50" t="s">
        <v>7517</v>
      </c>
      <c r="G2095" s="50" t="s">
        <v>7518</v>
      </c>
      <c r="H2095" s="50" t="s">
        <v>7519</v>
      </c>
      <c r="I2095" s="50">
        <f>(DAX__2019_2020__33[[#This Row],[Adj Close]]-DAX__2019_2020__33[[#This Row],[Adj Open]])/DAX__2019_2020__33[[#This Row],[Adj Open]]</f>
        <v>-1.2457918395844202E-3</v>
      </c>
      <c r="J2095" s="50">
        <f>DAX__2019_2020__33[[#This Row],[Adj Close]]-DAX__2019_2020__33[[#This Row],[Adj Open]]</f>
        <v>-6.6736234458090848E-2</v>
      </c>
      <c r="K2095" s="50">
        <v>2675847</v>
      </c>
    </row>
    <row r="2096" spans="1:11" x14ac:dyDescent="0.3">
      <c r="A2096" s="51" t="str">
        <f t="shared" si="37"/>
        <v>BAS.DE</v>
      </c>
      <c r="B2096" s="52" t="s">
        <v>157</v>
      </c>
      <c r="C2096" s="50" t="s">
        <v>7520</v>
      </c>
      <c r="D2096" s="50">
        <f>DAX__2019_2020__33[[#This Row],[Open]]*(DAX__2019_2020__33[[#This Row],[Adj Close]]/DAX__2019_2020__33[[#This Row],[Close]])</f>
        <v>53.673144119251461</v>
      </c>
      <c r="E2096" s="50" t="s">
        <v>7521</v>
      </c>
      <c r="F2096" s="50" t="s">
        <v>7522</v>
      </c>
      <c r="G2096" s="50" t="s">
        <v>7523</v>
      </c>
      <c r="H2096" s="50" t="s">
        <v>7524</v>
      </c>
      <c r="I2096" s="50">
        <f>(DAX__2019_2020__33[[#This Row],[Adj Close]]-DAX__2019_2020__33[[#This Row],[Adj Open]])/DAX__2019_2020__33[[#This Row],[Adj Open]]</f>
        <v>7.5988259573982015E-3</v>
      </c>
      <c r="J2096" s="50">
        <f>DAX__2019_2020__33[[#This Row],[Adj Close]]-DAX__2019_2020__33[[#This Row],[Adj Open]]</f>
        <v>0.40785288074854265</v>
      </c>
      <c r="K2096" s="50">
        <v>3081269</v>
      </c>
    </row>
    <row r="2097" spans="1:11" x14ac:dyDescent="0.3">
      <c r="A2097" s="51" t="str">
        <f t="shared" si="37"/>
        <v>BAS.DE</v>
      </c>
      <c r="B2097" s="52" t="s">
        <v>158</v>
      </c>
      <c r="C2097" s="50" t="s">
        <v>7525</v>
      </c>
      <c r="D2097" s="50">
        <f>DAX__2019_2020__33[[#This Row],[Open]]*(DAX__2019_2020__33[[#This Row],[Adj Close]]/DAX__2019_2020__33[[#This Row],[Close]])</f>
        <v>54.281204798219825</v>
      </c>
      <c r="E2097" s="50" t="s">
        <v>7526</v>
      </c>
      <c r="F2097" s="50" t="s">
        <v>7527</v>
      </c>
      <c r="G2097" s="50" t="s">
        <v>7528</v>
      </c>
      <c r="H2097" s="50" t="s">
        <v>7529</v>
      </c>
      <c r="I2097" s="50">
        <f>(DAX__2019_2020__33[[#This Row],[Adj Close]]-DAX__2019_2020__33[[#This Row],[Adj Open]])/DAX__2019_2020__33[[#This Row],[Adj Open]]</f>
        <v>9.9727189879530373E-3</v>
      </c>
      <c r="J2097" s="50">
        <f>DAX__2019_2020__33[[#This Row],[Adj Close]]-DAX__2019_2020__33[[#This Row],[Adj Open]]</f>
        <v>0.54133120178017435</v>
      </c>
      <c r="K2097" s="50">
        <v>3553945</v>
      </c>
    </row>
    <row r="2098" spans="1:11" x14ac:dyDescent="0.3">
      <c r="A2098" s="51" t="str">
        <f t="shared" si="37"/>
        <v>BAS.DE</v>
      </c>
      <c r="B2098" s="52" t="s">
        <v>159</v>
      </c>
      <c r="C2098" s="50" t="s">
        <v>7530</v>
      </c>
      <c r="D2098" s="50">
        <f>DAX__2019_2020__33[[#This Row],[Open]]*(DAX__2019_2020__33[[#This Row],[Adj Close]]/DAX__2019_2020__33[[#This Row],[Close]])</f>
        <v>54.970855407864853</v>
      </c>
      <c r="E2098" s="50" t="s">
        <v>7531</v>
      </c>
      <c r="F2098" s="50" t="s">
        <v>5403</v>
      </c>
      <c r="G2098" s="50" t="s">
        <v>7532</v>
      </c>
      <c r="H2098" s="50" t="s">
        <v>7533</v>
      </c>
      <c r="I2098" s="50">
        <f>(DAX__2019_2020__33[[#This Row],[Adj Close]]-DAX__2019_2020__33[[#This Row],[Adj Open]])/DAX__2019_2020__33[[#This Row],[Adj Open]]</f>
        <v>4.0478890077386549E-4</v>
      </c>
      <c r="J2098" s="50">
        <f>DAX__2019_2020__33[[#This Row],[Adj Close]]-DAX__2019_2020__33[[#This Row],[Adj Open]]</f>
        <v>2.2251592135148712E-2</v>
      </c>
      <c r="K2098" s="50">
        <v>3641930</v>
      </c>
    </row>
    <row r="2099" spans="1:11" x14ac:dyDescent="0.3">
      <c r="A2099" s="51" t="str">
        <f t="shared" si="37"/>
        <v>BAS.DE</v>
      </c>
      <c r="B2099" s="52" t="s">
        <v>160</v>
      </c>
      <c r="C2099" s="50" t="s">
        <v>7534</v>
      </c>
      <c r="D2099" s="50">
        <f>DAX__2019_2020__33[[#This Row],[Open]]*(DAX__2019_2020__33[[#This Row],[Adj Close]]/DAX__2019_2020__33[[#This Row],[Close]])</f>
        <v>55.245220948992376</v>
      </c>
      <c r="E2099" s="50" t="s">
        <v>7535</v>
      </c>
      <c r="F2099" s="50" t="s">
        <v>7536</v>
      </c>
      <c r="G2099" s="50" t="s">
        <v>7537</v>
      </c>
      <c r="H2099" s="50" t="s">
        <v>7538</v>
      </c>
      <c r="I2099" s="50">
        <f>(DAX__2019_2020__33[[#This Row],[Adj Close]]-DAX__2019_2020__33[[#This Row],[Adj Open]])/DAX__2019_2020__33[[#This Row],[Adj Open]]</f>
        <v>-1.3425503355714736E-4</v>
      </c>
      <c r="J2099" s="50">
        <f>DAX__2019_2020__33[[#This Row],[Adj Close]]-DAX__2019_2020__33[[#This Row],[Adj Open]]</f>
        <v>-7.4169489923789911E-3</v>
      </c>
      <c r="K2099" s="50">
        <v>2493368</v>
      </c>
    </row>
    <row r="2100" spans="1:11" x14ac:dyDescent="0.3">
      <c r="A2100" s="51" t="str">
        <f t="shared" si="37"/>
        <v>BAS.DE</v>
      </c>
      <c r="B2100" s="52" t="s">
        <v>161</v>
      </c>
      <c r="C2100" s="50" t="s">
        <v>7539</v>
      </c>
      <c r="D2100" s="50">
        <f>DAX__2019_2020__33[[#This Row],[Open]]*(DAX__2019_2020__33[[#This Row],[Adj Close]]/DAX__2019_2020__33[[#This Row],[Close]])</f>
        <v>54.978265966893083</v>
      </c>
      <c r="E2100" s="50" t="s">
        <v>7540</v>
      </c>
      <c r="F2100" s="50" t="s">
        <v>5402</v>
      </c>
      <c r="G2100" s="50" t="s">
        <v>7541</v>
      </c>
      <c r="H2100" s="50" t="s">
        <v>7542</v>
      </c>
      <c r="I2100" s="50">
        <f>(DAX__2019_2020__33[[#This Row],[Adj Close]]-DAX__2019_2020__33[[#This Row],[Adj Open]])/DAX__2019_2020__33[[#This Row],[Adj Open]]</f>
        <v>-1.3083369477790185E-2</v>
      </c>
      <c r="J2100" s="50">
        <f>DAX__2019_2020__33[[#This Row],[Adj Close]]-DAX__2019_2020__33[[#This Row],[Adj Open]]</f>
        <v>-0.71930096689307987</v>
      </c>
      <c r="K2100" s="50">
        <v>3518218</v>
      </c>
    </row>
    <row r="2101" spans="1:11" x14ac:dyDescent="0.3">
      <c r="A2101" s="51" t="str">
        <f t="shared" si="37"/>
        <v>BAS.DE</v>
      </c>
      <c r="B2101" s="52" t="s">
        <v>162</v>
      </c>
      <c r="C2101" s="50" t="s">
        <v>7543</v>
      </c>
      <c r="D2101" s="50">
        <f>DAX__2019_2020__33[[#This Row],[Open]]*(DAX__2019_2020__33[[#This Row],[Adj Close]]/DAX__2019_2020__33[[#This Row],[Close]])</f>
        <v>54.118078008365238</v>
      </c>
      <c r="E2101" s="50" t="s">
        <v>7544</v>
      </c>
      <c r="F2101" s="50" t="s">
        <v>4998</v>
      </c>
      <c r="G2101" s="50" t="s">
        <v>7545</v>
      </c>
      <c r="H2101" s="50" t="s">
        <v>7546</v>
      </c>
      <c r="I2101" s="50">
        <f>(DAX__2019_2020__33[[#This Row],[Adj Close]]-DAX__2019_2020__33[[#This Row],[Adj Open]])/DAX__2019_2020__33[[#This Row],[Adj Open]]</f>
        <v>-3.0145381057327942E-3</v>
      </c>
      <c r="J2101" s="50">
        <f>DAX__2019_2020__33[[#This Row],[Adj Close]]-DAX__2019_2020__33[[#This Row],[Adj Open]]</f>
        <v>-0.16314100836523693</v>
      </c>
      <c r="K2101" s="50">
        <v>2932073</v>
      </c>
    </row>
    <row r="2102" spans="1:11" x14ac:dyDescent="0.3">
      <c r="A2102" s="51" t="str">
        <f t="shared" si="37"/>
        <v>BAS.DE</v>
      </c>
      <c r="B2102" s="52" t="s">
        <v>163</v>
      </c>
      <c r="C2102" s="50" t="s">
        <v>7547</v>
      </c>
      <c r="D2102" s="50">
        <f>DAX__2019_2020__33[[#This Row],[Open]]*(DAX__2019_2020__33[[#This Row],[Adj Close]]/DAX__2019_2020__33[[#This Row],[Close]])</f>
        <v>53.83628226313035</v>
      </c>
      <c r="E2102" s="50" t="s">
        <v>7548</v>
      </c>
      <c r="F2102" s="50" t="s">
        <v>7515</v>
      </c>
      <c r="G2102" s="50" t="s">
        <v>7549</v>
      </c>
      <c r="H2102" s="50" t="s">
        <v>7550</v>
      </c>
      <c r="I2102" s="50">
        <f>(DAX__2019_2020__33[[#This Row],[Adj Close]]-DAX__2019_2020__33[[#This Row],[Adj Open]])/DAX__2019_2020__33[[#This Row],[Adj Open]]</f>
        <v>3.0303306619925115E-3</v>
      </c>
      <c r="J2102" s="50">
        <f>DAX__2019_2020__33[[#This Row],[Adj Close]]-DAX__2019_2020__33[[#This Row],[Adj Open]]</f>
        <v>0.1631417368696475</v>
      </c>
      <c r="K2102" s="50">
        <v>1975429</v>
      </c>
    </row>
    <row r="2103" spans="1:11" x14ac:dyDescent="0.3">
      <c r="A2103" s="51" t="str">
        <f t="shared" si="37"/>
        <v>BAS.DE</v>
      </c>
      <c r="B2103" s="52" t="s">
        <v>164</v>
      </c>
      <c r="C2103" s="50" t="s">
        <v>7551</v>
      </c>
      <c r="D2103" s="50">
        <f>DAX__2019_2020__33[[#This Row],[Open]]*(DAX__2019_2020__33[[#This Row],[Adj Close]]/DAX__2019_2020__33[[#This Row],[Close]])</f>
        <v>54.429525171164883</v>
      </c>
      <c r="E2103" s="50" t="s">
        <v>7552</v>
      </c>
      <c r="F2103" s="50" t="s">
        <v>7553</v>
      </c>
      <c r="G2103" s="50" t="s">
        <v>5460</v>
      </c>
      <c r="H2103" s="50" t="s">
        <v>7554</v>
      </c>
      <c r="I2103" s="50">
        <f>(DAX__2019_2020__33[[#This Row],[Adj Close]]-DAX__2019_2020__33[[#This Row],[Adj Open]])/DAX__2019_2020__33[[#This Row],[Adj Open]]</f>
        <v>-1.2534045979998765E-2</v>
      </c>
      <c r="J2103" s="50">
        <f>DAX__2019_2020__33[[#This Row],[Adj Close]]-DAX__2019_2020__33[[#This Row],[Adj Open]]</f>
        <v>-0.68222217116488082</v>
      </c>
      <c r="K2103" s="50">
        <v>2163291</v>
      </c>
    </row>
    <row r="2104" spans="1:11" x14ac:dyDescent="0.3">
      <c r="A2104" s="51" t="str">
        <f t="shared" si="37"/>
        <v>BAS.DE</v>
      </c>
      <c r="B2104" s="52" t="s">
        <v>165</v>
      </c>
      <c r="C2104" s="50" t="s">
        <v>5433</v>
      </c>
      <c r="D2104" s="50">
        <f>DAX__2019_2020__33[[#This Row],[Open]]*(DAX__2019_2020__33[[#This Row],[Adj Close]]/DAX__2019_2020__33[[#This Row],[Close]])</f>
        <v>53.776956656225416</v>
      </c>
      <c r="E2104" s="50" t="s">
        <v>7545</v>
      </c>
      <c r="F2104" s="50" t="s">
        <v>5431</v>
      </c>
      <c r="G2104" s="50" t="s">
        <v>7555</v>
      </c>
      <c r="H2104" s="50" t="s">
        <v>7556</v>
      </c>
      <c r="I2104" s="50">
        <f>(DAX__2019_2020__33[[#This Row],[Adj Close]]-DAX__2019_2020__33[[#This Row],[Adj Open]])/DAX__2019_2020__33[[#This Row],[Adj Open]]</f>
        <v>-4.1366521292052238E-4</v>
      </c>
      <c r="J2104" s="50">
        <f>DAX__2019_2020__33[[#This Row],[Adj Close]]-DAX__2019_2020__33[[#This Row],[Adj Open]]</f>
        <v>-2.2245656225415189E-2</v>
      </c>
      <c r="K2104" s="50">
        <v>2999069</v>
      </c>
    </row>
    <row r="2105" spans="1:11" x14ac:dyDescent="0.3">
      <c r="A2105" s="51" t="str">
        <f t="shared" si="37"/>
        <v>BAS.DE</v>
      </c>
      <c r="B2105" s="52" t="s">
        <v>166</v>
      </c>
      <c r="C2105" s="50" t="s">
        <v>7557</v>
      </c>
      <c r="D2105" s="50">
        <f>DAX__2019_2020__33[[#This Row],[Open]]*(DAX__2019_2020__33[[#This Row],[Adj Close]]/DAX__2019_2020__33[[#This Row],[Close]])</f>
        <v>53.9252724482998</v>
      </c>
      <c r="E2105" s="50" t="s">
        <v>7558</v>
      </c>
      <c r="F2105" s="50" t="s">
        <v>7559</v>
      </c>
      <c r="G2105" s="50" t="s">
        <v>7560</v>
      </c>
      <c r="H2105" s="50" t="s">
        <v>7561</v>
      </c>
      <c r="I2105" s="50">
        <f>(DAX__2019_2020__33[[#This Row],[Adj Close]]-DAX__2019_2020__33[[#This Row],[Adj Open]])/DAX__2019_2020__33[[#This Row],[Adj Open]]</f>
        <v>-5.3630224785062184E-3</v>
      </c>
      <c r="J2105" s="50">
        <f>DAX__2019_2020__33[[#This Row],[Adj Close]]-DAX__2019_2020__33[[#This Row],[Adj Open]]</f>
        <v>-0.2892024482998039</v>
      </c>
      <c r="K2105" s="50">
        <v>3893571</v>
      </c>
    </row>
    <row r="2106" spans="1:11" x14ac:dyDescent="0.3">
      <c r="A2106" s="51" t="str">
        <f t="shared" si="37"/>
        <v>BAS.DE</v>
      </c>
      <c r="B2106" s="52" t="s">
        <v>167</v>
      </c>
      <c r="C2106" s="50" t="s">
        <v>7562</v>
      </c>
      <c r="D2106" s="50">
        <f>DAX__2019_2020__33[[#This Row],[Open]]*(DAX__2019_2020__33[[#This Row],[Adj Close]]/DAX__2019_2020__33[[#This Row],[Close]])</f>
        <v>53.717641196652821</v>
      </c>
      <c r="E2106" s="50" t="s">
        <v>7563</v>
      </c>
      <c r="F2106" s="50" t="s">
        <v>5451</v>
      </c>
      <c r="G2106" s="50" t="s">
        <v>7564</v>
      </c>
      <c r="H2106" s="50" t="s">
        <v>7565</v>
      </c>
      <c r="I2106" s="50">
        <f>(DAX__2019_2020__33[[#This Row],[Adj Close]]-DAX__2019_2020__33[[#This Row],[Adj Open]])/DAX__2019_2020__33[[#This Row],[Adj Open]]</f>
        <v>5.9359606312543809E-3</v>
      </c>
      <c r="J2106" s="50">
        <f>DAX__2019_2020__33[[#This Row],[Adj Close]]-DAX__2019_2020__33[[#This Row],[Adj Open]]</f>
        <v>0.31886580334717962</v>
      </c>
      <c r="K2106" s="50">
        <v>4297680</v>
      </c>
    </row>
    <row r="2107" spans="1:11" x14ac:dyDescent="0.3">
      <c r="A2107" s="51" t="str">
        <f t="shared" si="37"/>
        <v>BAS.DE</v>
      </c>
      <c r="B2107" s="52" t="s">
        <v>168</v>
      </c>
      <c r="C2107" s="50" t="s">
        <v>7566</v>
      </c>
      <c r="D2107" s="50">
        <f>DAX__2019_2020__33[[#This Row],[Open]]*(DAX__2019_2020__33[[#This Row],[Adj Close]]/DAX__2019_2020__33[[#This Row],[Close]])</f>
        <v>52.733481920381273</v>
      </c>
      <c r="E2107" s="50" t="s">
        <v>5443</v>
      </c>
      <c r="F2107" s="50" t="s">
        <v>7567</v>
      </c>
      <c r="G2107" s="50" t="s">
        <v>5417</v>
      </c>
      <c r="H2107" s="50" t="s">
        <v>7568</v>
      </c>
      <c r="I2107" s="50">
        <f>(DAX__2019_2020__33[[#This Row],[Adj Close]]-DAX__2019_2020__33[[#This Row],[Adj Open]])/DAX__2019_2020__33[[#This Row],[Adj Open]]</f>
        <v>1.4855155606858595E-2</v>
      </c>
      <c r="J2107" s="50">
        <f>DAX__2019_2020__33[[#This Row],[Adj Close]]-DAX__2019_2020__33[[#This Row],[Adj Open]]</f>
        <v>0.78336407961872823</v>
      </c>
      <c r="K2107" s="50">
        <v>5372462</v>
      </c>
    </row>
    <row r="2108" spans="1:11" x14ac:dyDescent="0.3">
      <c r="A2108" s="51" t="str">
        <f t="shared" si="37"/>
        <v>BAS.DE</v>
      </c>
      <c r="B2108" s="52" t="s">
        <v>169</v>
      </c>
      <c r="C2108" s="50" t="s">
        <v>7569</v>
      </c>
      <c r="D2108" s="50">
        <f>DAX__2019_2020__33[[#This Row],[Open]]*(DAX__2019_2020__33[[#This Row],[Adj Close]]/DAX__2019_2020__33[[#This Row],[Close]])</f>
        <v>53.509088186293013</v>
      </c>
      <c r="E2108" s="50" t="s">
        <v>5443</v>
      </c>
      <c r="F2108" s="50" t="s">
        <v>7570</v>
      </c>
      <c r="G2108" s="50" t="s">
        <v>7372</v>
      </c>
      <c r="H2108" s="50" t="s">
        <v>7571</v>
      </c>
      <c r="I2108" s="50">
        <f>(DAX__2019_2020__33[[#This Row],[Adj Close]]-DAX__2019_2020__33[[#This Row],[Adj Open]])/DAX__2019_2020__33[[#This Row],[Adj Open]]</f>
        <v>-3.6816945552020565E-2</v>
      </c>
      <c r="J2108" s="50">
        <f>DAX__2019_2020__33[[#This Row],[Adj Close]]-DAX__2019_2020__33[[#This Row],[Adj Open]]</f>
        <v>-1.9700411862930167</v>
      </c>
      <c r="K2108" s="50">
        <v>4776580</v>
      </c>
    </row>
    <row r="2109" spans="1:11" x14ac:dyDescent="0.3">
      <c r="A2109" s="51" t="str">
        <f t="shared" si="37"/>
        <v>BAS.DE</v>
      </c>
      <c r="B2109" s="52" t="s">
        <v>170</v>
      </c>
      <c r="C2109" s="50" t="s">
        <v>7402</v>
      </c>
      <c r="D2109" s="50">
        <f>DAX__2019_2020__33[[#This Row],[Open]]*(DAX__2019_2020__33[[#This Row],[Adj Close]]/DAX__2019_2020__33[[#This Row],[Close]])</f>
        <v>51.306369472401251</v>
      </c>
      <c r="E2109" s="50" t="s">
        <v>5284</v>
      </c>
      <c r="F2109" s="50" t="s">
        <v>7572</v>
      </c>
      <c r="G2109" s="50" t="s">
        <v>7444</v>
      </c>
      <c r="H2109" s="50" t="s">
        <v>7573</v>
      </c>
      <c r="I2109" s="50">
        <f>(DAX__2019_2020__33[[#This Row],[Adj Close]]-DAX__2019_2020__33[[#This Row],[Adj Open]])/DAX__2019_2020__33[[#This Row],[Adj Open]]</f>
        <v>8.7679664771590452E-3</v>
      </c>
      <c r="J2109" s="50">
        <f>DAX__2019_2020__33[[#This Row],[Adj Close]]-DAX__2019_2020__33[[#This Row],[Adj Open]]</f>
        <v>0.44985252759875038</v>
      </c>
      <c r="K2109" s="50">
        <v>3758625</v>
      </c>
    </row>
    <row r="2110" spans="1:11" x14ac:dyDescent="0.3">
      <c r="A2110" s="51" t="str">
        <f t="shared" si="37"/>
        <v>BAS.DE</v>
      </c>
      <c r="B2110" s="52" t="s">
        <v>171</v>
      </c>
      <c r="C2110" s="50" t="s">
        <v>5556</v>
      </c>
      <c r="D2110" s="50">
        <f>DAX__2019_2020__33[[#This Row],[Open]]*(DAX__2019_2020__33[[#This Row],[Adj Close]]/DAX__2019_2020__33[[#This Row],[Close]])</f>
        <v>51.601098092270455</v>
      </c>
      <c r="E2110" s="50" t="s">
        <v>5556</v>
      </c>
      <c r="F2110" s="50" t="s">
        <v>7574</v>
      </c>
      <c r="G2110" s="50" t="s">
        <v>7352</v>
      </c>
      <c r="H2110" s="50" t="s">
        <v>7575</v>
      </c>
      <c r="I2110" s="50">
        <f>(DAX__2019_2020__33[[#This Row],[Adj Close]]-DAX__2019_2020__33[[#This Row],[Adj Open]])/DAX__2019_2020__33[[#This Row],[Adj Open]]</f>
        <v>-1.5181151588473591E-2</v>
      </c>
      <c r="J2110" s="50">
        <f>DAX__2019_2020__33[[#This Row],[Adj Close]]-DAX__2019_2020__33[[#This Row],[Adj Open]]</f>
        <v>-0.78336409227045323</v>
      </c>
      <c r="K2110" s="50">
        <v>3211061</v>
      </c>
    </row>
    <row r="2111" spans="1:11" x14ac:dyDescent="0.3">
      <c r="A2111" s="51" t="str">
        <f t="shared" si="37"/>
        <v>BAS.DE</v>
      </c>
      <c r="B2111" s="52" t="s">
        <v>172</v>
      </c>
      <c r="C2111" s="50" t="s">
        <v>7576</v>
      </c>
      <c r="D2111" s="50">
        <f>DAX__2019_2020__33[[#This Row],[Open]]*(DAX__2019_2020__33[[#This Row],[Adj Close]]/DAX__2019_2020__33[[#This Row],[Close]])</f>
        <v>51.492512396284702</v>
      </c>
      <c r="E2111" s="50" t="s">
        <v>7361</v>
      </c>
      <c r="F2111" s="50" t="s">
        <v>7577</v>
      </c>
      <c r="G2111" s="50" t="s">
        <v>5327</v>
      </c>
      <c r="H2111" s="50" t="s">
        <v>7578</v>
      </c>
      <c r="I2111" s="50">
        <f>(DAX__2019_2020__33[[#This Row],[Adj Close]]-DAX__2019_2020__33[[#This Row],[Adj Open]])/DAX__2019_2020__33[[#This Row],[Adj Open]]</f>
        <v>-1.7472450933460681E-2</v>
      </c>
      <c r="J2111" s="50">
        <f>DAX__2019_2020__33[[#This Row],[Adj Close]]-DAX__2019_2020__33[[#This Row],[Adj Open]]</f>
        <v>-0.89970039628470033</v>
      </c>
      <c r="K2111" s="50">
        <v>3441834</v>
      </c>
    </row>
    <row r="2112" spans="1:11" x14ac:dyDescent="0.3">
      <c r="A2112" s="51" t="str">
        <f t="shared" si="37"/>
        <v>BAS.DE</v>
      </c>
      <c r="B2112" s="52" t="s">
        <v>173</v>
      </c>
      <c r="C2112" s="50" t="s">
        <v>7579</v>
      </c>
      <c r="D2112" s="50">
        <f>DAX__2019_2020__33[[#This Row],[Open]]*(DAX__2019_2020__33[[#This Row],[Adj Close]]/DAX__2019_2020__33[[#This Row],[Close]])</f>
        <v>50.709147510103847</v>
      </c>
      <c r="E2112" s="50" t="s">
        <v>7399</v>
      </c>
      <c r="F2112" s="50" t="s">
        <v>7341</v>
      </c>
      <c r="G2112" s="50" t="s">
        <v>5533</v>
      </c>
      <c r="H2112" s="50" t="s">
        <v>7580</v>
      </c>
      <c r="I2112" s="50">
        <f>(DAX__2019_2020__33[[#This Row],[Adj Close]]-DAX__2019_2020__33[[#This Row],[Adj Open]])/DAX__2019_2020__33[[#This Row],[Adj Open]]</f>
        <v>-3.4108215086030069E-2</v>
      </c>
      <c r="J2112" s="50">
        <f>DAX__2019_2020__33[[#This Row],[Adj Close]]-DAX__2019_2020__33[[#This Row],[Adj Open]]</f>
        <v>-1.7295985101038482</v>
      </c>
      <c r="K2112" s="50">
        <v>4202148</v>
      </c>
    </row>
    <row r="2113" spans="1:11" x14ac:dyDescent="0.3">
      <c r="A2113" s="51" t="str">
        <f t="shared" si="37"/>
        <v>BAS.DE</v>
      </c>
      <c r="B2113" s="52" t="s">
        <v>174</v>
      </c>
      <c r="C2113" s="50" t="s">
        <v>5274</v>
      </c>
      <c r="D2113" s="50">
        <f>DAX__2019_2020__33[[#This Row],[Open]]*(DAX__2019_2020__33[[#This Row],[Adj Close]]/DAX__2019_2020__33[[#This Row],[Close]])</f>
        <v>49.313063189367298</v>
      </c>
      <c r="E2113" s="50" t="s">
        <v>7581</v>
      </c>
      <c r="F2113" s="50" t="s">
        <v>7582</v>
      </c>
      <c r="G2113" s="50" t="s">
        <v>7583</v>
      </c>
      <c r="H2113" s="50" t="s">
        <v>7584</v>
      </c>
      <c r="I2113" s="50">
        <f>(DAX__2019_2020__33[[#This Row],[Adj Close]]-DAX__2019_2020__33[[#This Row],[Adj Open]])/DAX__2019_2020__33[[#This Row],[Adj Open]]</f>
        <v>-6.9204621918696561E-3</v>
      </c>
      <c r="J2113" s="50">
        <f>DAX__2019_2020__33[[#This Row],[Adj Close]]-DAX__2019_2020__33[[#This Row],[Adj Open]]</f>
        <v>-0.34126918936729567</v>
      </c>
      <c r="K2113" s="50">
        <v>3109612</v>
      </c>
    </row>
    <row r="2114" spans="1:11" x14ac:dyDescent="0.3">
      <c r="A2114" s="51" t="str">
        <f t="shared" si="37"/>
        <v>BAS.DE</v>
      </c>
      <c r="B2114" s="52" t="s">
        <v>175</v>
      </c>
      <c r="C2114" s="50" t="s">
        <v>5168</v>
      </c>
      <c r="D2114" s="50">
        <f>DAX__2019_2020__33[[#This Row],[Open]]*(DAX__2019_2020__33[[#This Row],[Adj Close]]/DAX__2019_2020__33[[#This Row],[Close]])</f>
        <v>49.251009548529176</v>
      </c>
      <c r="E2114" s="50" t="s">
        <v>7337</v>
      </c>
      <c r="F2114" s="50" t="s">
        <v>7585</v>
      </c>
      <c r="G2114" s="50" t="s">
        <v>7586</v>
      </c>
      <c r="H2114" s="50" t="s">
        <v>7587</v>
      </c>
      <c r="I2114" s="50">
        <f>(DAX__2019_2020__33[[#This Row],[Adj Close]]-DAX__2019_2020__33[[#This Row],[Adj Open]])/DAX__2019_2020__33[[#This Row],[Adj Open]]</f>
        <v>1.1023622047244559E-3</v>
      </c>
      <c r="J2114" s="50">
        <f>DAX__2019_2020__33[[#This Row],[Adj Close]]-DAX__2019_2020__33[[#This Row],[Adj Open]]</f>
        <v>5.4292451470821845E-2</v>
      </c>
      <c r="K2114" s="50">
        <v>3609118</v>
      </c>
    </row>
    <row r="2115" spans="1:11" x14ac:dyDescent="0.3">
      <c r="A2115" s="51" t="str">
        <f t="shared" si="37"/>
        <v>BAS.DE</v>
      </c>
      <c r="B2115" s="52" t="s">
        <v>176</v>
      </c>
      <c r="C2115" s="50" t="s">
        <v>7588</v>
      </c>
      <c r="D2115" s="50">
        <f>DAX__2019_2020__33[[#This Row],[Open]]*(DAX__2019_2020__33[[#This Row],[Adj Close]]/DAX__2019_2020__33[[#This Row],[Close]])</f>
        <v>49.111401277752364</v>
      </c>
      <c r="E2115" s="50" t="s">
        <v>7369</v>
      </c>
      <c r="F2115" s="50" t="s">
        <v>7582</v>
      </c>
      <c r="G2115" s="50" t="s">
        <v>5259</v>
      </c>
      <c r="H2115" s="50" t="s">
        <v>7589</v>
      </c>
      <c r="I2115" s="50">
        <f>(DAX__2019_2020__33[[#This Row],[Adj Close]]-DAX__2019_2020__33[[#This Row],[Adj Open]])/DAX__2019_2020__33[[#This Row],[Adj Open]]</f>
        <v>2.0214750473783953E-2</v>
      </c>
      <c r="J2115" s="50">
        <f>DAX__2019_2020__33[[#This Row],[Adj Close]]-DAX__2019_2020__33[[#This Row],[Adj Open]]</f>
        <v>0.99277472224763841</v>
      </c>
      <c r="K2115" s="50">
        <v>3301997</v>
      </c>
    </row>
    <row r="2116" spans="1:11" x14ac:dyDescent="0.3">
      <c r="A2116" s="51" t="str">
        <f t="shared" si="37"/>
        <v>BAS.DE</v>
      </c>
      <c r="B2116" s="52" t="s">
        <v>177</v>
      </c>
      <c r="C2116" s="50" t="s">
        <v>5371</v>
      </c>
      <c r="D2116" s="50">
        <f>DAX__2019_2020__33[[#This Row],[Open]]*(DAX__2019_2020__33[[#This Row],[Adj Close]]/DAX__2019_2020__33[[#This Row],[Close]])</f>
        <v>49.79393505842377</v>
      </c>
      <c r="E2116" s="50" t="s">
        <v>5580</v>
      </c>
      <c r="F2116" s="50" t="s">
        <v>7315</v>
      </c>
      <c r="G2116" s="50" t="s">
        <v>4976</v>
      </c>
      <c r="H2116" s="50" t="s">
        <v>7590</v>
      </c>
      <c r="I2116" s="50">
        <f>(DAX__2019_2020__33[[#This Row],[Adj Close]]-DAX__2019_2020__33[[#This Row],[Adj Open]])/DAX__2019_2020__33[[#This Row],[Adj Open]]</f>
        <v>-9.9687855125600126E-3</v>
      </c>
      <c r="J2116" s="50">
        <f>DAX__2019_2020__33[[#This Row],[Adj Close]]-DAX__2019_2020__33[[#This Row],[Adj Open]]</f>
        <v>-0.49638505842376901</v>
      </c>
      <c r="K2116" s="50">
        <v>5504695</v>
      </c>
    </row>
    <row r="2117" spans="1:11" x14ac:dyDescent="0.3">
      <c r="A2117" s="51" t="str">
        <f t="shared" si="37"/>
        <v>BAS.DE</v>
      </c>
      <c r="B2117" s="52" t="s">
        <v>178</v>
      </c>
      <c r="C2117" s="50" t="s">
        <v>7591</v>
      </c>
      <c r="D2117" s="50">
        <f>DAX__2019_2020__33[[#This Row],[Open]]*(DAX__2019_2020__33[[#This Row],[Adj Close]]/DAX__2019_2020__33[[#This Row],[Close]])</f>
        <v>49.336329680822054</v>
      </c>
      <c r="E2117" s="50" t="s">
        <v>7328</v>
      </c>
      <c r="F2117" s="50" t="s">
        <v>5571</v>
      </c>
      <c r="G2117" s="50" t="s">
        <v>7592</v>
      </c>
      <c r="H2117" s="50" t="s">
        <v>7593</v>
      </c>
      <c r="I2117" s="50">
        <f>(DAX__2019_2020__33[[#This Row],[Adj Close]]-DAX__2019_2020__33[[#This Row],[Adj Open]])/DAX__2019_2020__33[[#This Row],[Adj Open]]</f>
        <v>-2.6410956981434346E-2</v>
      </c>
      <c r="J2117" s="50">
        <f>DAX__2019_2020__33[[#This Row],[Adj Close]]-DAX__2019_2020__33[[#This Row],[Adj Open]]</f>
        <v>-1.3030196808220538</v>
      </c>
      <c r="K2117" s="50">
        <v>4039262</v>
      </c>
    </row>
    <row r="2118" spans="1:11" x14ac:dyDescent="0.3">
      <c r="A2118" s="51" t="str">
        <f t="shared" si="37"/>
        <v>BAS.DE</v>
      </c>
      <c r="B2118" s="52" t="s">
        <v>179</v>
      </c>
      <c r="C2118" s="50" t="s">
        <v>7594</v>
      </c>
      <c r="D2118" s="50">
        <f>DAX__2019_2020__33[[#This Row],[Open]]*(DAX__2019_2020__33[[#This Row],[Adj Close]]/DAX__2019_2020__33[[#This Row],[Close]])</f>
        <v>48.459892909355617</v>
      </c>
      <c r="E2118" s="50" t="s">
        <v>7595</v>
      </c>
      <c r="F2118" s="50" t="s">
        <v>7596</v>
      </c>
      <c r="G2118" s="50" t="s">
        <v>7597</v>
      </c>
      <c r="H2118" s="50" t="s">
        <v>7598</v>
      </c>
      <c r="I2118" s="50">
        <f>(DAX__2019_2020__33[[#This Row],[Adj Close]]-DAX__2019_2020__33[[#This Row],[Adj Open]])/DAX__2019_2020__33[[#This Row],[Adj Open]]</f>
        <v>-4.1613156209985829E-3</v>
      </c>
      <c r="J2118" s="50">
        <f>DAX__2019_2020__33[[#This Row],[Adj Close]]-DAX__2019_2020__33[[#This Row],[Adj Open]]</f>
        <v>-0.20165690935561997</v>
      </c>
      <c r="K2118" s="50">
        <v>2578149</v>
      </c>
    </row>
    <row r="2119" spans="1:11" x14ac:dyDescent="0.3">
      <c r="A2119" s="51" t="str">
        <f t="shared" si="37"/>
        <v>BAS.DE</v>
      </c>
      <c r="B2119" s="52" t="s">
        <v>180</v>
      </c>
      <c r="C2119" s="50" t="s">
        <v>7599</v>
      </c>
      <c r="D2119" s="50">
        <f>DAX__2019_2020__33[[#This Row],[Open]]*(DAX__2019_2020__33[[#This Row],[Adj Close]]/DAX__2019_2020__33[[#This Row],[Close]])</f>
        <v>48.103116094082594</v>
      </c>
      <c r="E2119" s="50" t="s">
        <v>7600</v>
      </c>
      <c r="F2119" s="50" t="s">
        <v>5530</v>
      </c>
      <c r="G2119" s="50" t="s">
        <v>7601</v>
      </c>
      <c r="H2119" s="50" t="s">
        <v>7602</v>
      </c>
      <c r="I2119" s="50">
        <f>(DAX__2019_2020__33[[#This Row],[Adj Close]]-DAX__2019_2020__33[[#This Row],[Adj Open]])/DAX__2019_2020__33[[#This Row],[Adj Open]]</f>
        <v>3.2249274427593094E-4</v>
      </c>
      <c r="J2119" s="50">
        <f>DAX__2019_2020__33[[#This Row],[Adj Close]]-DAX__2019_2020__33[[#This Row],[Adj Open]]</f>
        <v>1.5512905917404396E-2</v>
      </c>
      <c r="K2119" s="50">
        <v>2489306</v>
      </c>
    </row>
    <row r="2120" spans="1:11" x14ac:dyDescent="0.3">
      <c r="A2120" s="51" t="str">
        <f t="shared" si="37"/>
        <v>BAS.DE</v>
      </c>
      <c r="B2120" s="52" t="s">
        <v>181</v>
      </c>
      <c r="C2120" s="50" t="s">
        <v>7603</v>
      </c>
      <c r="D2120" s="50">
        <f>DAX__2019_2020__33[[#This Row],[Open]]*(DAX__2019_2020__33[[#This Row],[Adj Close]]/DAX__2019_2020__33[[#This Row],[Close]])</f>
        <v>47.637749257278585</v>
      </c>
      <c r="E2120" s="50" t="s">
        <v>7604</v>
      </c>
      <c r="F2120" s="50" t="s">
        <v>7605</v>
      </c>
      <c r="G2120" s="50" t="s">
        <v>4988</v>
      </c>
      <c r="H2120" s="50" t="s">
        <v>7606</v>
      </c>
      <c r="I2120" s="50">
        <f>(DAX__2019_2020__33[[#This Row],[Adj Close]]-DAX__2019_2020__33[[#This Row],[Adj Open]])/DAX__2019_2020__33[[#This Row],[Adj Open]]</f>
        <v>-1.4001905372904832E-2</v>
      </c>
      <c r="J2120" s="50">
        <f>DAX__2019_2020__33[[#This Row],[Adj Close]]-DAX__2019_2020__33[[#This Row],[Adj Open]]</f>
        <v>-0.66701925727858224</v>
      </c>
      <c r="K2120" s="50">
        <v>3982009</v>
      </c>
    </row>
    <row r="2121" spans="1:11" x14ac:dyDescent="0.3">
      <c r="A2121" s="51" t="str">
        <f t="shared" si="37"/>
        <v>BAS.DE</v>
      </c>
      <c r="B2121" s="52" t="s">
        <v>182</v>
      </c>
      <c r="C2121" s="50" t="s">
        <v>7607</v>
      </c>
      <c r="D2121" s="50">
        <f>DAX__2019_2020__33[[#This Row],[Open]]*(DAX__2019_2020__33[[#This Row],[Adj Close]]/DAX__2019_2020__33[[#This Row],[Close]])</f>
        <v>47.374040793103148</v>
      </c>
      <c r="E2121" s="50" t="s">
        <v>7608</v>
      </c>
      <c r="F2121" s="50" t="s">
        <v>7609</v>
      </c>
      <c r="G2121" s="50" t="s">
        <v>5043</v>
      </c>
      <c r="H2121" s="50" t="s">
        <v>7610</v>
      </c>
      <c r="I2121" s="50">
        <f>(DAX__2019_2020__33[[#This Row],[Adj Close]]-DAX__2019_2020__33[[#This Row],[Adj Open]])/DAX__2019_2020__33[[#This Row],[Adj Open]]</f>
        <v>-5.7302224711781886E-3</v>
      </c>
      <c r="J2121" s="50">
        <f>DAX__2019_2020__33[[#This Row],[Adj Close]]-DAX__2019_2020__33[[#This Row],[Adj Open]]</f>
        <v>-0.27146379310315183</v>
      </c>
      <c r="K2121" s="50">
        <v>2267281</v>
      </c>
    </row>
    <row r="2122" spans="1:11" x14ac:dyDescent="0.3">
      <c r="A2122" s="51" t="str">
        <f t="shared" si="37"/>
        <v>BAS.DE</v>
      </c>
      <c r="B2122" s="52" t="s">
        <v>183</v>
      </c>
      <c r="C2122" s="50" t="s">
        <v>5044</v>
      </c>
      <c r="D2122" s="50">
        <f>DAX__2019_2020__33[[#This Row],[Open]]*(DAX__2019_2020__33[[#This Row],[Adj Close]]/DAX__2019_2020__33[[#This Row],[Close]])</f>
        <v>47.505893117530974</v>
      </c>
      <c r="E2122" s="50" t="s">
        <v>7611</v>
      </c>
      <c r="F2122" s="50" t="s">
        <v>7612</v>
      </c>
      <c r="G2122" s="50" t="s">
        <v>7613</v>
      </c>
      <c r="H2122" s="50" t="s">
        <v>7614</v>
      </c>
      <c r="I2122" s="50">
        <f>(DAX__2019_2020__33[[#This Row],[Adj Close]]-DAX__2019_2020__33[[#This Row],[Adj Open]])/DAX__2019_2020__33[[#This Row],[Adj Open]]</f>
        <v>-4.2448653061225496E-3</v>
      </c>
      <c r="J2122" s="50">
        <f>DAX__2019_2020__33[[#This Row],[Adj Close]]-DAX__2019_2020__33[[#This Row],[Adj Open]]</f>
        <v>-0.20165611753097323</v>
      </c>
      <c r="K2122" s="50">
        <v>1201864</v>
      </c>
    </row>
    <row r="2123" spans="1:11" x14ac:dyDescent="0.3">
      <c r="A2123" s="51" t="str">
        <f t="shared" si="37"/>
        <v>BAS.DE</v>
      </c>
      <c r="B2123" s="52" t="s">
        <v>184</v>
      </c>
      <c r="C2123" s="50" t="s">
        <v>5530</v>
      </c>
      <c r="D2123" s="50">
        <f>DAX__2019_2020__33[[#This Row],[Open]]*(DAX__2019_2020__33[[#This Row],[Adj Close]]/DAX__2019_2020__33[[#This Row],[Close]])</f>
        <v>47.544674082377774</v>
      </c>
      <c r="E2123" s="50" t="s">
        <v>7604</v>
      </c>
      <c r="F2123" s="50" t="s">
        <v>5575</v>
      </c>
      <c r="G2123" s="50" t="s">
        <v>5575</v>
      </c>
      <c r="H2123" s="50" t="s">
        <v>7615</v>
      </c>
      <c r="I2123" s="50">
        <f>(DAX__2019_2020__33[[#This Row],[Adj Close]]-DAX__2019_2020__33[[#This Row],[Adj Open]])/DAX__2019_2020__33[[#This Row],[Adj Open]]</f>
        <v>-2.3001631696600851E-2</v>
      </c>
      <c r="J2123" s="50">
        <f>DAX__2019_2020__33[[#This Row],[Adj Close]]-DAX__2019_2020__33[[#This Row],[Adj Open]]</f>
        <v>-1.0936050823777776</v>
      </c>
      <c r="K2123" s="50">
        <v>4551667</v>
      </c>
    </row>
    <row r="2124" spans="1:11" x14ac:dyDescent="0.3">
      <c r="A2124" s="51" t="str">
        <f t="shared" si="37"/>
        <v>BAS.DE</v>
      </c>
      <c r="B2124" s="52" t="s">
        <v>185</v>
      </c>
      <c r="C2124" s="50" t="s">
        <v>7616</v>
      </c>
      <c r="D2124" s="50">
        <f>DAX__2019_2020__33[[#This Row],[Open]]*(DAX__2019_2020__33[[#This Row],[Adj Close]]/DAX__2019_2020__33[[#This Row],[Close]])</f>
        <v>45.877119864961323</v>
      </c>
      <c r="E2124" s="50" t="s">
        <v>7617</v>
      </c>
      <c r="F2124" s="50" t="s">
        <v>7618</v>
      </c>
      <c r="G2124" s="50" t="s">
        <v>7619</v>
      </c>
      <c r="H2124" s="50" t="s">
        <v>7620</v>
      </c>
      <c r="I2124" s="50">
        <f>(DAX__2019_2020__33[[#This Row],[Adj Close]]-DAX__2019_2020__33[[#This Row],[Adj Open]])/DAX__2019_2020__33[[#This Row],[Adj Open]]</f>
        <v>7.100557663548281E-3</v>
      </c>
      <c r="J2124" s="50">
        <f>DAX__2019_2020__33[[#This Row],[Adj Close]]-DAX__2019_2020__33[[#This Row],[Adj Open]]</f>
        <v>0.3257531350386742</v>
      </c>
      <c r="K2124" s="50">
        <v>4394918</v>
      </c>
    </row>
    <row r="2125" spans="1:11" x14ac:dyDescent="0.3">
      <c r="A2125" s="51" t="str">
        <f t="shared" si="37"/>
        <v>BAS.DE</v>
      </c>
      <c r="B2125" s="52" t="s">
        <v>186</v>
      </c>
      <c r="C2125" s="50" t="s">
        <v>7621</v>
      </c>
      <c r="D2125" s="50">
        <f>DAX__2019_2020__33[[#This Row],[Open]]*(DAX__2019_2020__33[[#This Row],[Adj Close]]/DAX__2019_2020__33[[#This Row],[Close]])</f>
        <v>46.443319166780043</v>
      </c>
      <c r="E2125" s="50" t="s">
        <v>7622</v>
      </c>
      <c r="F2125" s="50" t="s">
        <v>7623</v>
      </c>
      <c r="G2125" s="50" t="s">
        <v>5175</v>
      </c>
      <c r="H2125" s="50" t="s">
        <v>7624</v>
      </c>
      <c r="I2125" s="50">
        <f>(DAX__2019_2020__33[[#This Row],[Adj Close]]-DAX__2019_2020__33[[#This Row],[Adj Open]])/DAX__2019_2020__33[[#This Row],[Adj Open]]</f>
        <v>-1.0020206913490422E-3</v>
      </c>
      <c r="J2125" s="50">
        <f>DAX__2019_2020__33[[#This Row],[Adj Close]]-DAX__2019_2020__33[[#This Row],[Adj Open]]</f>
        <v>-4.6537166780041161E-2</v>
      </c>
      <c r="K2125" s="50">
        <v>1371178</v>
      </c>
    </row>
    <row r="2126" spans="1:11" x14ac:dyDescent="0.3">
      <c r="A2126" s="51" t="str">
        <f t="shared" si="37"/>
        <v>BAS.DE</v>
      </c>
      <c r="B2126" s="52" t="s">
        <v>187</v>
      </c>
      <c r="C2126" s="50" t="s">
        <v>4995</v>
      </c>
      <c r="D2126" s="50">
        <f>DAX__2019_2020__33[[#This Row],[Open]]*(DAX__2019_2020__33[[#This Row],[Adj Close]]/DAX__2019_2020__33[[#This Row],[Close]])</f>
        <v>45.760778839133444</v>
      </c>
      <c r="E2126" s="50" t="s">
        <v>7625</v>
      </c>
      <c r="F2126" s="50" t="s">
        <v>7626</v>
      </c>
      <c r="G2126" s="50" t="s">
        <v>7627</v>
      </c>
      <c r="H2126" s="50" t="s">
        <v>7628</v>
      </c>
      <c r="I2126" s="50">
        <f>(DAX__2019_2020__33[[#This Row],[Adj Close]]-DAX__2019_2020__33[[#This Row],[Adj Open]])/DAX__2019_2020__33[[#This Row],[Adj Open]]</f>
        <v>1.0169661016949075E-3</v>
      </c>
      <c r="J2126" s="50">
        <f>DAX__2019_2020__33[[#This Row],[Adj Close]]-DAX__2019_2020__33[[#This Row],[Adj Open]]</f>
        <v>4.6537160866556349E-2</v>
      </c>
      <c r="K2126" s="50">
        <v>3639236</v>
      </c>
    </row>
    <row r="2127" spans="1:11" x14ac:dyDescent="0.3">
      <c r="A2127" s="51" t="str">
        <f t="shared" si="37"/>
        <v>BAS.DE</v>
      </c>
      <c r="B2127" s="52" t="s">
        <v>188</v>
      </c>
      <c r="C2127" s="50" t="s">
        <v>7629</v>
      </c>
      <c r="D2127" s="50">
        <f>DAX__2019_2020__33[[#This Row],[Open]]*(DAX__2019_2020__33[[#This Row],[Adj Close]]/DAX__2019_2020__33[[#This Row],[Close]])</f>
        <v>45.628930925551785</v>
      </c>
      <c r="E2127" s="50" t="s">
        <v>5610</v>
      </c>
      <c r="F2127" s="50" t="s">
        <v>5089</v>
      </c>
      <c r="G2127" s="50" t="s">
        <v>7616</v>
      </c>
      <c r="H2127" s="50" t="s">
        <v>7630</v>
      </c>
      <c r="I2127" s="50">
        <f>(DAX__2019_2020__33[[#This Row],[Adj Close]]-DAX__2019_2020__33[[#This Row],[Adj Open]])/DAX__2019_2020__33[[#This Row],[Adj Open]]</f>
        <v>5.439401480897465E-3</v>
      </c>
      <c r="J2127" s="50">
        <f>DAX__2019_2020__33[[#This Row],[Adj Close]]-DAX__2019_2020__33[[#This Row],[Adj Open]]</f>
        <v>0.24819407444821451</v>
      </c>
      <c r="K2127" s="50">
        <v>2832153</v>
      </c>
    </row>
    <row r="2128" spans="1:11" x14ac:dyDescent="0.3">
      <c r="A2128" s="51" t="str">
        <f t="shared" si="37"/>
        <v>BAS.DE</v>
      </c>
      <c r="B2128" s="52" t="s">
        <v>189</v>
      </c>
      <c r="C2128" s="50" t="s">
        <v>7631</v>
      </c>
      <c r="D2128" s="50">
        <f>DAX__2019_2020__33[[#This Row],[Open]]*(DAX__2019_2020__33[[#This Row],[Adj Close]]/DAX__2019_2020__33[[#This Row],[Close]])</f>
        <v>45.776296996738424</v>
      </c>
      <c r="E2128" s="50" t="s">
        <v>7632</v>
      </c>
      <c r="F2128" s="50" t="s">
        <v>7618</v>
      </c>
      <c r="G2128" s="50" t="s">
        <v>7633</v>
      </c>
      <c r="H2128" s="50" t="s">
        <v>7634</v>
      </c>
      <c r="I2128" s="50">
        <f>(DAX__2019_2020__33[[#This Row],[Adj Close]]-DAX__2019_2020__33[[#This Row],[Adj Open]])/DAX__2019_2020__33[[#This Row],[Adj Open]]</f>
        <v>3.8969840731955231E-2</v>
      </c>
      <c r="J2128" s="50">
        <f>DAX__2019_2020__33[[#This Row],[Adj Close]]-DAX__2019_2020__33[[#This Row],[Adj Open]]</f>
        <v>1.783895003261577</v>
      </c>
      <c r="K2128" s="50">
        <v>4581537</v>
      </c>
    </row>
    <row r="2129" spans="1:11" x14ac:dyDescent="0.3">
      <c r="A2129" s="51" t="str">
        <f t="shared" si="37"/>
        <v>BAS.DE</v>
      </c>
      <c r="B2129" s="52" t="s">
        <v>190</v>
      </c>
      <c r="C2129" s="50" t="s">
        <v>7633</v>
      </c>
      <c r="D2129" s="50">
        <f>DAX__2019_2020__33[[#This Row],[Open]]*(DAX__2019_2020__33[[#This Row],[Adj Close]]/DAX__2019_2020__33[[#This Row],[Close]])</f>
        <v>47.560188907301196</v>
      </c>
      <c r="E2129" s="50" t="s">
        <v>7635</v>
      </c>
      <c r="F2129" s="50" t="s">
        <v>7636</v>
      </c>
      <c r="G2129" s="50" t="s">
        <v>7637</v>
      </c>
      <c r="H2129" s="50" t="s">
        <v>7638</v>
      </c>
      <c r="I2129" s="50">
        <f>(DAX__2019_2020__33[[#This Row],[Adj Close]]-DAX__2019_2020__33[[#This Row],[Adj Open]])/DAX__2019_2020__33[[#This Row],[Adj Open]]</f>
        <v>-4.2400358773646927E-3</v>
      </c>
      <c r="J2129" s="50">
        <f>DAX__2019_2020__33[[#This Row],[Adj Close]]-DAX__2019_2020__33[[#This Row],[Adj Open]]</f>
        <v>-0.20165690730119934</v>
      </c>
      <c r="K2129" s="50">
        <v>2962065</v>
      </c>
    </row>
    <row r="2130" spans="1:11" x14ac:dyDescent="0.3">
      <c r="A2130" s="51" t="str">
        <f t="shared" si="37"/>
        <v>BAS.DE</v>
      </c>
      <c r="B2130" s="52" t="s">
        <v>191</v>
      </c>
      <c r="C2130" s="50" t="s">
        <v>7637</v>
      </c>
      <c r="D2130" s="50">
        <f>DAX__2019_2020__33[[#This Row],[Open]]*(DAX__2019_2020__33[[#This Row],[Adj Close]]/DAX__2019_2020__33[[#This Row],[Close]])</f>
        <v>47.358534171491307</v>
      </c>
      <c r="E2130" s="50" t="s">
        <v>7639</v>
      </c>
      <c r="F2130" s="50" t="s">
        <v>7640</v>
      </c>
      <c r="G2130" s="50" t="s">
        <v>7641</v>
      </c>
      <c r="H2130" s="50" t="s">
        <v>7642</v>
      </c>
      <c r="I2130" s="50">
        <f>(DAX__2019_2020__33[[#This Row],[Adj Close]]-DAX__2019_2020__33[[#This Row],[Adj Open]])/DAX__2019_2020__33[[#This Row],[Adj Open]]</f>
        <v>-2.9479200303321402E-3</v>
      </c>
      <c r="J2130" s="50">
        <f>DAX__2019_2020__33[[#This Row],[Adj Close]]-DAX__2019_2020__33[[#This Row],[Adj Open]]</f>
        <v>-0.13960917149130836</v>
      </c>
      <c r="K2130" s="50">
        <v>2750179</v>
      </c>
    </row>
    <row r="2131" spans="1:11" x14ac:dyDescent="0.3">
      <c r="A2131" s="51" t="str">
        <f t="shared" si="37"/>
        <v>BAS.DE</v>
      </c>
      <c r="B2131" s="52" t="s">
        <v>192</v>
      </c>
      <c r="C2131" s="50" t="s">
        <v>7643</v>
      </c>
      <c r="D2131" s="50">
        <f>DAX__2019_2020__33[[#This Row],[Open]]*(DAX__2019_2020__33[[#This Row],[Adj Close]]/DAX__2019_2020__33[[#This Row],[Close]])</f>
        <v>47.622238101836878</v>
      </c>
      <c r="E2131" s="50" t="s">
        <v>7644</v>
      </c>
      <c r="F2131" s="50" t="s">
        <v>7645</v>
      </c>
      <c r="G2131" s="50" t="s">
        <v>7646</v>
      </c>
      <c r="H2131" s="50" t="s">
        <v>7647</v>
      </c>
      <c r="I2131" s="50">
        <f>(DAX__2019_2020__33[[#This Row],[Adj Close]]-DAX__2019_2020__33[[#This Row],[Adj Open]])/DAX__2019_2020__33[[#This Row],[Adj Open]]</f>
        <v>-1.9544461904089064E-3</v>
      </c>
      <c r="J2131" s="50">
        <f>DAX__2019_2020__33[[#This Row],[Adj Close]]-DAX__2019_2020__33[[#This Row],[Adj Open]]</f>
        <v>-9.3075101836880947E-2</v>
      </c>
      <c r="K2131" s="50">
        <v>2426526</v>
      </c>
    </row>
    <row r="2132" spans="1:11" x14ac:dyDescent="0.3">
      <c r="A2132" s="51" t="str">
        <f t="shared" si="37"/>
        <v>BAS.DE</v>
      </c>
      <c r="B2132" s="52" t="s">
        <v>193</v>
      </c>
      <c r="C2132" s="50" t="s">
        <v>7648</v>
      </c>
      <c r="D2132" s="50">
        <f>DAX__2019_2020__33[[#This Row],[Open]]*(DAX__2019_2020__33[[#This Row],[Adj Close]]/DAX__2019_2020__33[[#This Row],[Close]])</f>
        <v>48.273751802148865</v>
      </c>
      <c r="E2132" s="50" t="s">
        <v>7588</v>
      </c>
      <c r="F2132" s="50" t="s">
        <v>5543</v>
      </c>
      <c r="G2132" s="50" t="s">
        <v>7314</v>
      </c>
      <c r="H2132" s="50" t="s">
        <v>7649</v>
      </c>
      <c r="I2132" s="50">
        <f>(DAX__2019_2020__33[[#This Row],[Adj Close]]-DAX__2019_2020__33[[#This Row],[Adj Open]])/DAX__2019_2020__33[[#This Row],[Adj Open]]</f>
        <v>8.6760440656798287E-3</v>
      </c>
      <c r="J2132" s="50">
        <f>DAX__2019_2020__33[[#This Row],[Adj Close]]-DAX__2019_2020__33[[#This Row],[Adj Open]]</f>
        <v>0.41882519785113459</v>
      </c>
      <c r="K2132" s="50">
        <v>3390121</v>
      </c>
    </row>
    <row r="2133" spans="1:11" x14ac:dyDescent="0.3">
      <c r="A2133" s="51" t="str">
        <f t="shared" si="37"/>
        <v>BAS.DE</v>
      </c>
      <c r="B2133" s="52" t="s">
        <v>194</v>
      </c>
      <c r="C2133" s="50" t="s">
        <v>5173</v>
      </c>
      <c r="D2133" s="50">
        <f>DAX__2019_2020__33[[#This Row],[Open]]*(DAX__2019_2020__33[[#This Row],[Adj Close]]/DAX__2019_2020__33[[#This Row],[Close]])</f>
        <v>48.320280704292159</v>
      </c>
      <c r="E2133" s="50" t="s">
        <v>7650</v>
      </c>
      <c r="F2133" s="50" t="s">
        <v>7651</v>
      </c>
      <c r="G2133" s="50" t="s">
        <v>7652</v>
      </c>
      <c r="H2133" s="50" t="s">
        <v>7653</v>
      </c>
      <c r="I2133" s="50">
        <f>(DAX__2019_2020__33[[#This Row],[Adj Close]]-DAX__2019_2020__33[[#This Row],[Adj Open]])/DAX__2019_2020__33[[#This Row],[Adj Open]]</f>
        <v>-5.6179455155368511E-3</v>
      </c>
      <c r="J2133" s="50">
        <f>DAX__2019_2020__33[[#This Row],[Adj Close]]-DAX__2019_2020__33[[#This Row],[Adj Open]]</f>
        <v>-0.27146070429215996</v>
      </c>
      <c r="K2133" s="50">
        <v>2551170</v>
      </c>
    </row>
    <row r="2134" spans="1:11" x14ac:dyDescent="0.3">
      <c r="A2134" s="51" t="str">
        <f t="shared" si="37"/>
        <v>BAS.DE</v>
      </c>
      <c r="B2134" s="52" t="s">
        <v>195</v>
      </c>
      <c r="C2134" s="50" t="s">
        <v>7604</v>
      </c>
      <c r="D2134" s="50">
        <f>DAX__2019_2020__33[[#This Row],[Open]]*(DAX__2019_2020__33[[#This Row],[Adj Close]]/DAX__2019_2020__33[[#This Row],[Close]])</f>
        <v>47.69979986534392</v>
      </c>
      <c r="E2134" s="50" t="s">
        <v>5617</v>
      </c>
      <c r="F2134" s="50" t="s">
        <v>7654</v>
      </c>
      <c r="G2134" s="50" t="s">
        <v>7655</v>
      </c>
      <c r="H2134" s="50" t="s">
        <v>7656</v>
      </c>
      <c r="I2134" s="50">
        <f>(DAX__2019_2020__33[[#This Row],[Adj Close]]-DAX__2019_2020__33[[#This Row],[Adj Open]])/DAX__2019_2020__33[[#This Row],[Adj Open]]</f>
        <v>2.276406504065194E-3</v>
      </c>
      <c r="J2134" s="50">
        <f>DAX__2019_2020__33[[#This Row],[Adj Close]]-DAX__2019_2020__33[[#This Row],[Adj Open]]</f>
        <v>0.10858413465607697</v>
      </c>
      <c r="K2134" s="50">
        <v>2874424</v>
      </c>
    </row>
    <row r="2135" spans="1:11" x14ac:dyDescent="0.3">
      <c r="A2135" s="51" t="str">
        <f t="shared" si="37"/>
        <v>BAS.DE</v>
      </c>
      <c r="B2135" s="52" t="s">
        <v>196</v>
      </c>
      <c r="C2135" s="50" t="s">
        <v>5532</v>
      </c>
      <c r="D2135" s="50">
        <f>DAX__2019_2020__33[[#This Row],[Open]]*(DAX__2019_2020__33[[#This Row],[Adj Close]]/DAX__2019_2020__33[[#This Row],[Close]])</f>
        <v>47.76960319444445</v>
      </c>
      <c r="E2135" s="50" t="s">
        <v>7655</v>
      </c>
      <c r="F2135" s="50" t="s">
        <v>7657</v>
      </c>
      <c r="G2135" s="50" t="s">
        <v>7658</v>
      </c>
      <c r="H2135" s="50" t="s">
        <v>7659</v>
      </c>
      <c r="I2135" s="50">
        <f>(DAX__2019_2020__33[[#This Row],[Adj Close]]-DAX__2019_2020__33[[#This Row],[Adj Open]])/DAX__2019_2020__33[[#This Row],[Adj Open]]</f>
        <v>-1.8022406234778552E-2</v>
      </c>
      <c r="J2135" s="50">
        <f>DAX__2019_2020__33[[#This Row],[Adj Close]]-DAX__2019_2020__33[[#This Row],[Adj Open]]</f>
        <v>-0.86092319444445309</v>
      </c>
      <c r="K2135" s="50">
        <v>3856149</v>
      </c>
    </row>
    <row r="2136" spans="1:11" x14ac:dyDescent="0.3">
      <c r="A2136" s="51" t="str">
        <f t="shared" si="37"/>
        <v>BAS.DE</v>
      </c>
      <c r="B2136" s="52" t="s">
        <v>197</v>
      </c>
      <c r="C2136" s="50" t="s">
        <v>4988</v>
      </c>
      <c r="D2136" s="50">
        <f>DAX__2019_2020__33[[#This Row],[Open]]*(DAX__2019_2020__33[[#This Row],[Adj Close]]/DAX__2019_2020__33[[#This Row],[Close]])</f>
        <v>46.970730546863592</v>
      </c>
      <c r="E2136" s="50" t="s">
        <v>5170</v>
      </c>
      <c r="F2136" s="50" t="s">
        <v>5028</v>
      </c>
      <c r="G2136" s="50" t="s">
        <v>7660</v>
      </c>
      <c r="H2136" s="50" t="s">
        <v>7661</v>
      </c>
      <c r="I2136" s="50">
        <f>(DAX__2019_2020__33[[#This Row],[Adj Close]]-DAX__2019_2020__33[[#This Row],[Adj Open]])/DAX__2019_2020__33[[#This Row],[Adj Open]]</f>
        <v>-9.5772950862401968E-3</v>
      </c>
      <c r="J2136" s="50">
        <f>DAX__2019_2020__33[[#This Row],[Adj Close]]-DAX__2019_2020__33[[#This Row],[Adj Open]]</f>
        <v>-0.449852546863589</v>
      </c>
      <c r="K2136" s="50">
        <v>2303947</v>
      </c>
    </row>
    <row r="2137" spans="1:11" x14ac:dyDescent="0.3">
      <c r="A2137" s="51" t="str">
        <f t="shared" si="37"/>
        <v>BAS.DE</v>
      </c>
      <c r="B2137" s="52" t="s">
        <v>198</v>
      </c>
      <c r="C2137" s="50" t="s">
        <v>4962</v>
      </c>
      <c r="D2137" s="50">
        <f>DAX__2019_2020__33[[#This Row],[Open]]*(DAX__2019_2020__33[[#This Row],[Adj Close]]/DAX__2019_2020__33[[#This Row],[Close]])</f>
        <v>46.536389673648323</v>
      </c>
      <c r="E2137" s="50" t="s">
        <v>7635</v>
      </c>
      <c r="F2137" s="50" t="s">
        <v>7662</v>
      </c>
      <c r="G2137" s="50" t="s">
        <v>5532</v>
      </c>
      <c r="H2137" s="50" t="s">
        <v>7663</v>
      </c>
      <c r="I2137" s="50">
        <f>(DAX__2019_2020__33[[#This Row],[Adj Close]]-DAX__2019_2020__33[[#This Row],[Adj Open]])/DAX__2019_2020__33[[#This Row],[Adj Open]]</f>
        <v>2.6499999999999954E-2</v>
      </c>
      <c r="J2137" s="50">
        <f>DAX__2019_2020__33[[#This Row],[Adj Close]]-DAX__2019_2020__33[[#This Row],[Adj Open]]</f>
        <v>1.2332143263516784</v>
      </c>
      <c r="K2137" s="50">
        <v>3763827</v>
      </c>
    </row>
    <row r="2138" spans="1:11" x14ac:dyDescent="0.3">
      <c r="A2138" s="51" t="str">
        <f t="shared" si="37"/>
        <v>BAS.DE</v>
      </c>
      <c r="B2138" s="52" t="s">
        <v>199</v>
      </c>
      <c r="C2138" s="50" t="s">
        <v>5264</v>
      </c>
      <c r="D2138" s="50">
        <f>DAX__2019_2020__33[[#This Row],[Open]]*(DAX__2019_2020__33[[#This Row],[Adj Close]]/DAX__2019_2020__33[[#This Row],[Close]])</f>
        <v>47.932480849273219</v>
      </c>
      <c r="E2138" s="50" t="s">
        <v>7664</v>
      </c>
      <c r="F2138" s="50" t="s">
        <v>7632</v>
      </c>
      <c r="G2138" s="50" t="s">
        <v>5360</v>
      </c>
      <c r="H2138" s="50" t="s">
        <v>7665</v>
      </c>
      <c r="I2138" s="50">
        <f>(DAX__2019_2020__33[[#This Row],[Adj Close]]-DAX__2019_2020__33[[#This Row],[Adj Open]])/DAX__2019_2020__33[[#This Row],[Adj Open]]</f>
        <v>6.4725243765780451E-3</v>
      </c>
      <c r="J2138" s="50">
        <f>DAX__2019_2020__33[[#This Row],[Adj Close]]-DAX__2019_2020__33[[#This Row],[Adj Open]]</f>
        <v>0.31024415072678124</v>
      </c>
      <c r="K2138" s="50">
        <v>3110409</v>
      </c>
    </row>
    <row r="2139" spans="1:11" x14ac:dyDescent="0.3">
      <c r="A2139" s="51" t="str">
        <f t="shared" si="37"/>
        <v>BAS.DE</v>
      </c>
      <c r="B2139" s="52" t="s">
        <v>200</v>
      </c>
      <c r="C2139" s="50" t="s">
        <v>7595</v>
      </c>
      <c r="D2139" s="50">
        <f>DAX__2019_2020__33[[#This Row],[Open]]*(DAX__2019_2020__33[[#This Row],[Adj Close]]/DAX__2019_2020__33[[#This Row],[Close]])</f>
        <v>48.715841740815257</v>
      </c>
      <c r="E2139" s="50" t="s">
        <v>7341</v>
      </c>
      <c r="F2139" s="50" t="s">
        <v>7592</v>
      </c>
      <c r="G2139" s="50" t="s">
        <v>5614</v>
      </c>
      <c r="H2139" s="50" t="s">
        <v>7666</v>
      </c>
      <c r="I2139" s="50">
        <f>(DAX__2019_2020__33[[#This Row],[Adj Close]]-DAX__2019_2020__33[[#This Row],[Adj Open]])/DAX__2019_2020__33[[#This Row],[Adj Open]]</f>
        <v>-4.298678485930912E-3</v>
      </c>
      <c r="J2139" s="50">
        <f>DAX__2019_2020__33[[#This Row],[Adj Close]]-DAX__2019_2020__33[[#This Row],[Adj Open]]</f>
        <v>-0.20941374081525765</v>
      </c>
      <c r="K2139" s="50">
        <v>2802066</v>
      </c>
    </row>
    <row r="2140" spans="1:11" x14ac:dyDescent="0.3">
      <c r="A2140" s="51" t="str">
        <f t="shared" si="37"/>
        <v>BAS.DE</v>
      </c>
      <c r="B2140" s="52" t="s">
        <v>201</v>
      </c>
      <c r="C2140" s="50" t="s">
        <v>5592</v>
      </c>
      <c r="D2140" s="50">
        <f>DAX__2019_2020__33[[#This Row],[Open]]*(DAX__2019_2020__33[[#This Row],[Adj Close]]/DAX__2019_2020__33[[#This Row],[Close]])</f>
        <v>48.552962643283252</v>
      </c>
      <c r="E2140" s="50" t="s">
        <v>7588</v>
      </c>
      <c r="F2140" s="50" t="s">
        <v>7648</v>
      </c>
      <c r="G2140" s="50" t="s">
        <v>7667</v>
      </c>
      <c r="H2140" s="50" t="s">
        <v>7668</v>
      </c>
      <c r="I2140" s="50">
        <f>(DAX__2019_2020__33[[#This Row],[Adj Close]]-DAX__2019_2020__33[[#This Row],[Adj Open]])/DAX__2019_2020__33[[#This Row],[Adj Open]]</f>
        <v>1.4377157008853695E-3</v>
      </c>
      <c r="J2140" s="50">
        <f>DAX__2019_2020__33[[#This Row],[Adj Close]]-DAX__2019_2020__33[[#This Row],[Adj Open]]</f>
        <v>6.9805356716749145E-2</v>
      </c>
      <c r="K2140" s="50">
        <v>8161447</v>
      </c>
    </row>
    <row r="2141" spans="1:11" x14ac:dyDescent="0.3">
      <c r="A2141" s="51" t="str">
        <f t="shared" si="37"/>
        <v>BAS.DE</v>
      </c>
      <c r="B2141" s="52" t="s">
        <v>202</v>
      </c>
      <c r="C2141" s="50" t="s">
        <v>7669</v>
      </c>
      <c r="D2141" s="50">
        <f>DAX__2019_2020__33[[#This Row],[Open]]*(DAX__2019_2020__33[[#This Row],[Adj Close]]/DAX__2019_2020__33[[#This Row],[Close]])</f>
        <v>48.490916818870545</v>
      </c>
      <c r="E2141" s="50" t="s">
        <v>7670</v>
      </c>
      <c r="F2141" s="50" t="s">
        <v>7596</v>
      </c>
      <c r="G2141" s="50" t="s">
        <v>5543</v>
      </c>
      <c r="H2141" s="50" t="s">
        <v>7671</v>
      </c>
      <c r="I2141" s="50">
        <f>(DAX__2019_2020__33[[#This Row],[Adj Close]]-DAX__2019_2020__33[[#This Row],[Adj Open]])/DAX__2019_2020__33[[#This Row],[Adj Open]]</f>
        <v>-7.5176103646834242E-3</v>
      </c>
      <c r="J2141" s="50">
        <f>DAX__2019_2020__33[[#This Row],[Adj Close]]-DAX__2019_2020__33[[#This Row],[Adj Open]]</f>
        <v>-0.36453581887054298</v>
      </c>
      <c r="K2141" s="50">
        <v>1919539</v>
      </c>
    </row>
    <row r="2142" spans="1:11" x14ac:dyDescent="0.3">
      <c r="A2142" s="51" t="str">
        <f t="shared" si="37"/>
        <v>BAS.DE</v>
      </c>
      <c r="B2142" s="52" t="s">
        <v>203</v>
      </c>
      <c r="C2142" s="50" t="s">
        <v>5513</v>
      </c>
      <c r="D2142" s="50">
        <f>DAX__2019_2020__33[[#This Row],[Open]]*(DAX__2019_2020__33[[#This Row],[Adj Close]]/DAX__2019_2020__33[[#This Row],[Close]])</f>
        <v>47.870431095320413</v>
      </c>
      <c r="E2142" s="50" t="s">
        <v>7319</v>
      </c>
      <c r="F2142" s="50" t="s">
        <v>4989</v>
      </c>
      <c r="G2142" s="50" t="s">
        <v>7672</v>
      </c>
      <c r="H2142" s="50" t="s">
        <v>7673</v>
      </c>
      <c r="I2142" s="50">
        <f>(DAX__2019_2020__33[[#This Row],[Adj Close]]-DAX__2019_2020__33[[#This Row],[Adj Open]])/DAX__2019_2020__33[[#This Row],[Adj Open]]</f>
        <v>3.2406026694640903E-4</v>
      </c>
      <c r="J2142" s="50">
        <f>DAX__2019_2020__33[[#This Row],[Adj Close]]-DAX__2019_2020__33[[#This Row],[Adj Open]]</f>
        <v>1.5512904679589212E-2</v>
      </c>
      <c r="K2142" s="50">
        <v>2299732</v>
      </c>
    </row>
    <row r="2143" spans="1:11" x14ac:dyDescent="0.3">
      <c r="A2143" s="51" t="str">
        <f t="shared" si="37"/>
        <v>BAS.DE</v>
      </c>
      <c r="B2143" s="52" t="s">
        <v>204</v>
      </c>
      <c r="C2143" s="50" t="s">
        <v>4989</v>
      </c>
      <c r="D2143" s="50">
        <f>DAX__2019_2020__33[[#This Row],[Open]]*(DAX__2019_2020__33[[#This Row],[Adj Close]]/DAX__2019_2020__33[[#This Row],[Close]])</f>
        <v>47.777359836059361</v>
      </c>
      <c r="E2143" s="50" t="s">
        <v>5525</v>
      </c>
      <c r="F2143" s="50" t="s">
        <v>5524</v>
      </c>
      <c r="G2143" s="50" t="s">
        <v>5534</v>
      </c>
      <c r="H2143" s="50" t="s">
        <v>7674</v>
      </c>
      <c r="I2143" s="50">
        <f>(DAX__2019_2020__33[[#This Row],[Adj Close]]-DAX__2019_2020__33[[#This Row],[Adj Open]])/DAX__2019_2020__33[[#This Row],[Adj Open]]</f>
        <v>8.4415749494018612E-3</v>
      </c>
      <c r="J2143" s="50">
        <f>DAX__2019_2020__33[[#This Row],[Adj Close]]-DAX__2019_2020__33[[#This Row],[Adj Open]]</f>
        <v>0.4033161639406373</v>
      </c>
      <c r="K2143" s="50">
        <v>2156543</v>
      </c>
    </row>
    <row r="2144" spans="1:11" x14ac:dyDescent="0.3">
      <c r="A2144" s="51" t="str">
        <f t="shared" si="37"/>
        <v>BAS.DE</v>
      </c>
      <c r="B2144" s="52" t="s">
        <v>205</v>
      </c>
      <c r="C2144" s="50" t="s">
        <v>7675</v>
      </c>
      <c r="D2144" s="50">
        <f>DAX__2019_2020__33[[#This Row],[Open]]*(DAX__2019_2020__33[[#This Row],[Adj Close]]/DAX__2019_2020__33[[#This Row],[Close]])</f>
        <v>48.51418523297987</v>
      </c>
      <c r="E2144" s="50" t="s">
        <v>7676</v>
      </c>
      <c r="F2144" s="50" t="s">
        <v>5303</v>
      </c>
      <c r="G2144" s="50" t="s">
        <v>5618</v>
      </c>
      <c r="H2144" s="50" t="s">
        <v>7677</v>
      </c>
      <c r="I2144" s="50">
        <f>(DAX__2019_2020__33[[#This Row],[Adj Close]]-DAX__2019_2020__33[[#This Row],[Adj Open]])/DAX__2019_2020__33[[#This Row],[Adj Open]]</f>
        <v>8.4732695199564046E-3</v>
      </c>
      <c r="J2144" s="50">
        <f>DAX__2019_2020__33[[#This Row],[Adj Close]]-DAX__2019_2020__33[[#This Row],[Adj Open]]</f>
        <v>0.41107376702012743</v>
      </c>
      <c r="K2144" s="50">
        <v>3495773</v>
      </c>
    </row>
    <row r="2145" spans="1:11" x14ac:dyDescent="0.3">
      <c r="A2145" s="51" t="str">
        <f t="shared" si="37"/>
        <v>BAS.DE</v>
      </c>
      <c r="B2145" s="52" t="s">
        <v>206</v>
      </c>
      <c r="C2145" s="50" t="s">
        <v>5227</v>
      </c>
      <c r="D2145" s="50">
        <f>DAX__2019_2020__33[[#This Row],[Open]]*(DAX__2019_2020__33[[#This Row],[Adj Close]]/DAX__2019_2020__33[[#This Row],[Close]])</f>
        <v>49.142421747521944</v>
      </c>
      <c r="E2145" s="50" t="s">
        <v>7678</v>
      </c>
      <c r="F2145" s="50" t="s">
        <v>5616</v>
      </c>
      <c r="G2145" s="50" t="s">
        <v>7679</v>
      </c>
      <c r="H2145" s="50" t="s">
        <v>7680</v>
      </c>
      <c r="I2145" s="50">
        <f>(DAX__2019_2020__33[[#This Row],[Adj Close]]-DAX__2019_2020__33[[#This Row],[Adj Open]])/DAX__2019_2020__33[[#This Row],[Adj Open]]</f>
        <v>8.8383363504050544E-3</v>
      </c>
      <c r="J2145" s="50">
        <f>DAX__2019_2020__33[[#This Row],[Adj Close]]-DAX__2019_2020__33[[#This Row],[Adj Open]]</f>
        <v>0.4343372524780591</v>
      </c>
      <c r="K2145" s="50">
        <v>3667760</v>
      </c>
    </row>
    <row r="2146" spans="1:11" x14ac:dyDescent="0.3">
      <c r="A2146" s="51" t="str">
        <f t="shared" si="37"/>
        <v>BAS.DE</v>
      </c>
      <c r="B2146" s="52" t="s">
        <v>207</v>
      </c>
      <c r="C2146" s="50" t="s">
        <v>5594</v>
      </c>
      <c r="D2146" s="50">
        <f>DAX__2019_2020__33[[#This Row],[Open]]*(DAX__2019_2020__33[[#This Row],[Adj Close]]/DAX__2019_2020__33[[#This Row],[Close]])</f>
        <v>50.414419487404935</v>
      </c>
      <c r="E2146" s="50" t="s">
        <v>7681</v>
      </c>
      <c r="F2146" s="50" t="s">
        <v>5363</v>
      </c>
      <c r="G2146" s="50" t="s">
        <v>5363</v>
      </c>
      <c r="H2146" s="50" t="s">
        <v>7682</v>
      </c>
      <c r="I2146" s="50">
        <f>(DAX__2019_2020__33[[#This Row],[Adj Close]]-DAX__2019_2020__33[[#This Row],[Adj Open]])/DAX__2019_2020__33[[#This Row],[Adj Open]]</f>
        <v>-1.600001538461544E-2</v>
      </c>
      <c r="J2146" s="50">
        <f>DAX__2019_2020__33[[#This Row],[Adj Close]]-DAX__2019_2020__33[[#This Row],[Adj Open]]</f>
        <v>-0.8066314874049354</v>
      </c>
      <c r="K2146" s="50">
        <v>2608038</v>
      </c>
    </row>
    <row r="2147" spans="1:11" x14ac:dyDescent="0.3">
      <c r="A2147" s="51" t="str">
        <f t="shared" si="37"/>
        <v>BAS.DE</v>
      </c>
      <c r="B2147" s="52" t="s">
        <v>208</v>
      </c>
      <c r="C2147" s="50" t="s">
        <v>7322</v>
      </c>
      <c r="D2147" s="50">
        <f>DAX__2019_2020__33[[#This Row],[Open]]*(DAX__2019_2020__33[[#This Row],[Adj Close]]/DAX__2019_2020__33[[#This Row],[Close]])</f>
        <v>49.382861517653666</v>
      </c>
      <c r="E2147" s="50" t="s">
        <v>7309</v>
      </c>
      <c r="F2147" s="50" t="s">
        <v>7311</v>
      </c>
      <c r="G2147" s="50" t="s">
        <v>7383</v>
      </c>
      <c r="H2147" s="50" t="s">
        <v>7683</v>
      </c>
      <c r="I2147" s="50">
        <f>(DAX__2019_2020__33[[#This Row],[Adj Close]]-DAX__2019_2020__33[[#This Row],[Adj Open]])/DAX__2019_2020__33[[#This Row],[Adj Open]]</f>
        <v>-1.4763593992888282E-2</v>
      </c>
      <c r="J2147" s="50">
        <f>DAX__2019_2020__33[[#This Row],[Adj Close]]-DAX__2019_2020__33[[#This Row],[Adj Open]]</f>
        <v>-0.72906851765366554</v>
      </c>
      <c r="K2147" s="50">
        <v>3028865</v>
      </c>
    </row>
    <row r="2148" spans="1:11" x14ac:dyDescent="0.3">
      <c r="A2148" s="51" t="str">
        <f t="shared" si="37"/>
        <v>BAS.DE</v>
      </c>
      <c r="B2148" s="52" t="s">
        <v>209</v>
      </c>
      <c r="C2148" s="50" t="s">
        <v>5592</v>
      </c>
      <c r="D2148" s="50">
        <f>DAX__2019_2020__33[[#This Row],[Open]]*(DAX__2019_2020__33[[#This Row],[Adj Close]]/DAX__2019_2020__33[[#This Row],[Close]])</f>
        <v>48.552966027790895</v>
      </c>
      <c r="E2148" s="50" t="s">
        <v>5256</v>
      </c>
      <c r="F2148" s="50" t="s">
        <v>7684</v>
      </c>
      <c r="G2148" s="50" t="s">
        <v>7685</v>
      </c>
      <c r="H2148" s="50" t="s">
        <v>7686</v>
      </c>
      <c r="I2148" s="50">
        <f>(DAX__2019_2020__33[[#This Row],[Adj Close]]-DAX__2019_2020__33[[#This Row],[Adj Open]])/DAX__2019_2020__33[[#This Row],[Adj Open]]</f>
        <v>-3.1942493033307242E-4</v>
      </c>
      <c r="J2148" s="50">
        <f>DAX__2019_2020__33[[#This Row],[Adj Close]]-DAX__2019_2020__33[[#This Row],[Adj Open]]</f>
        <v>-1.5509027790891139E-2</v>
      </c>
      <c r="K2148" s="50">
        <v>2079075</v>
      </c>
    </row>
    <row r="2149" spans="1:11" x14ac:dyDescent="0.3">
      <c r="A2149" s="51" t="str">
        <f t="shared" si="37"/>
        <v>BAS.DE</v>
      </c>
      <c r="B2149" s="52" t="s">
        <v>210</v>
      </c>
      <c r="C2149" s="50" t="s">
        <v>7342</v>
      </c>
      <c r="D2149" s="50">
        <f>DAX__2019_2020__33[[#This Row],[Open]]*(DAX__2019_2020__33[[#This Row],[Adj Close]]/DAX__2019_2020__33[[#This Row],[Close]])</f>
        <v>48.583991963385181</v>
      </c>
      <c r="E2149" s="50" t="s">
        <v>7687</v>
      </c>
      <c r="F2149" s="50" t="s">
        <v>7688</v>
      </c>
      <c r="G2149" s="50" t="s">
        <v>7650</v>
      </c>
      <c r="H2149" s="50" t="s">
        <v>7689</v>
      </c>
      <c r="I2149" s="50">
        <f>(DAX__2019_2020__33[[#This Row],[Adj Close]]-DAX__2019_2020__33[[#This Row],[Adj Open]])/DAX__2019_2020__33[[#This Row],[Adj Open]]</f>
        <v>6.385855785214753E-4</v>
      </c>
      <c r="J2149" s="50">
        <f>DAX__2019_2020__33[[#This Row],[Adj Close]]-DAX__2019_2020__33[[#This Row],[Adj Open]]</f>
        <v>3.1025036614821033E-2</v>
      </c>
      <c r="K2149" s="50">
        <v>1661051</v>
      </c>
    </row>
    <row r="2150" spans="1:11" x14ac:dyDescent="0.3">
      <c r="A2150" s="51" t="str">
        <f t="shared" ref="A2150:A2213" si="38">"BAS.DE"</f>
        <v>BAS.DE</v>
      </c>
      <c r="B2150" s="52" t="s">
        <v>211</v>
      </c>
      <c r="C2150" s="50" t="s">
        <v>5592</v>
      </c>
      <c r="D2150" s="50">
        <f>DAX__2019_2020__33[[#This Row],[Open]]*(DAX__2019_2020__33[[#This Row],[Adj Close]]/DAX__2019_2020__33[[#This Row],[Close]])</f>
        <v>48.552963932275453</v>
      </c>
      <c r="E2150" s="50" t="s">
        <v>7383</v>
      </c>
      <c r="F2150" s="50" t="s">
        <v>7690</v>
      </c>
      <c r="G2150" s="50" t="s">
        <v>7381</v>
      </c>
      <c r="H2150" s="50" t="s">
        <v>7691</v>
      </c>
      <c r="I2150" s="50">
        <f>(DAX__2019_2020__33[[#This Row],[Adj Close]]-DAX__2019_2020__33[[#This Row],[Adj Open]])/DAX__2019_2020__33[[#This Row],[Adj Open]]</f>
        <v>-6.3892973287319409E-4</v>
      </c>
      <c r="J2150" s="50">
        <f>DAX__2019_2020__33[[#This Row],[Adj Close]]-DAX__2019_2020__33[[#This Row],[Adj Open]]</f>
        <v>-3.1021932275450581E-2</v>
      </c>
      <c r="K2150" s="50">
        <v>2377733</v>
      </c>
    </row>
    <row r="2151" spans="1:11" x14ac:dyDescent="0.3">
      <c r="A2151" s="51" t="str">
        <f t="shared" si="38"/>
        <v>BAS.DE</v>
      </c>
      <c r="B2151" s="52" t="s">
        <v>212</v>
      </c>
      <c r="C2151" s="50" t="s">
        <v>7692</v>
      </c>
      <c r="D2151" s="50">
        <f>DAX__2019_2020__33[[#This Row],[Open]]*(DAX__2019_2020__33[[#This Row],[Adj Close]]/DAX__2019_2020__33[[#This Row],[Close]])</f>
        <v>48.095358667991306</v>
      </c>
      <c r="E2151" s="50" t="s">
        <v>7341</v>
      </c>
      <c r="F2151" s="50" t="s">
        <v>7692</v>
      </c>
      <c r="G2151" s="50" t="s">
        <v>7319</v>
      </c>
      <c r="H2151" s="50" t="s">
        <v>7693</v>
      </c>
      <c r="I2151" s="50">
        <f>(DAX__2019_2020__33[[#This Row],[Adj Close]]-DAX__2019_2020__33[[#This Row],[Adj Open]])/DAX__2019_2020__33[[#This Row],[Adj Open]]</f>
        <v>9.3533626625822916E-3</v>
      </c>
      <c r="J2151" s="50">
        <f>DAX__2019_2020__33[[#This Row],[Adj Close]]-DAX__2019_2020__33[[#This Row],[Adj Open]]</f>
        <v>0.44985333200869349</v>
      </c>
      <c r="K2151" s="50">
        <v>1856960</v>
      </c>
    </row>
    <row r="2152" spans="1:11" x14ac:dyDescent="0.3">
      <c r="A2152" s="51" t="str">
        <f t="shared" si="38"/>
        <v>BAS.DE</v>
      </c>
      <c r="B2152" s="52" t="s">
        <v>213</v>
      </c>
      <c r="C2152" s="50" t="s">
        <v>4995</v>
      </c>
      <c r="D2152" s="50">
        <f>DAX__2019_2020__33[[#This Row],[Open]]*(DAX__2019_2020__33[[#This Row],[Adj Close]]/DAX__2019_2020__33[[#This Row],[Close]])</f>
        <v>45.760781780227461</v>
      </c>
      <c r="E2152" s="50" t="s">
        <v>7641</v>
      </c>
      <c r="F2152" s="50" t="s">
        <v>7694</v>
      </c>
      <c r="G2152" s="50" t="s">
        <v>7695</v>
      </c>
      <c r="H2152" s="50" t="s">
        <v>7696</v>
      </c>
      <c r="I2152" s="50">
        <f>(DAX__2019_2020__33[[#This Row],[Adj Close]]-DAX__2019_2020__33[[#This Row],[Adj Open]])/DAX__2019_2020__33[[#This Row],[Adj Open]]</f>
        <v>2.5593186440678005E-2</v>
      </c>
      <c r="J2152" s="50">
        <f>DAX__2019_2020__33[[#This Row],[Adj Close]]-DAX__2019_2020__33[[#This Row],[Adj Open]]</f>
        <v>1.1711642197725425</v>
      </c>
      <c r="K2152" s="50">
        <v>8896331</v>
      </c>
    </row>
    <row r="2153" spans="1:11" x14ac:dyDescent="0.3">
      <c r="A2153" s="51" t="str">
        <f t="shared" si="38"/>
        <v>BAS.DE</v>
      </c>
      <c r="B2153" s="52" t="s">
        <v>214</v>
      </c>
      <c r="C2153" s="50" t="s">
        <v>7697</v>
      </c>
      <c r="D2153" s="50">
        <f>DAX__2019_2020__33[[#This Row],[Open]]*(DAX__2019_2020__33[[#This Row],[Adj Close]]/DAX__2019_2020__33[[#This Row],[Close]])</f>
        <v>46.466582421100831</v>
      </c>
      <c r="E2153" s="50" t="s">
        <v>7698</v>
      </c>
      <c r="F2153" s="50" t="s">
        <v>7699</v>
      </c>
      <c r="G2153" s="50" t="s">
        <v>7700</v>
      </c>
      <c r="H2153" s="50" t="s">
        <v>7701</v>
      </c>
      <c r="I2153" s="50">
        <f>(DAX__2019_2020__33[[#This Row],[Adj Close]]-DAX__2019_2020__33[[#This Row],[Adj Open]])/DAX__2019_2020__33[[#This Row],[Adj Open]]</f>
        <v>3.505241195126118E-3</v>
      </c>
      <c r="J2153" s="50">
        <f>DAX__2019_2020__33[[#This Row],[Adj Close]]-DAX__2019_2020__33[[#This Row],[Adj Open]]</f>
        <v>0.16287657889916574</v>
      </c>
      <c r="K2153" s="50">
        <v>3257291</v>
      </c>
    </row>
    <row r="2154" spans="1:11" x14ac:dyDescent="0.3">
      <c r="A2154" s="51" t="str">
        <f t="shared" si="38"/>
        <v>BAS.DE</v>
      </c>
      <c r="B2154" s="52" t="s">
        <v>215</v>
      </c>
      <c r="C2154" s="50" t="s">
        <v>7702</v>
      </c>
      <c r="D2154" s="50">
        <f>DAX__2019_2020__33[[#This Row],[Open]]*(DAX__2019_2020__33[[#This Row],[Adj Close]]/DAX__2019_2020__33[[#This Row],[Close]])</f>
        <v>46.62170673291741</v>
      </c>
      <c r="E2154" s="50" t="s">
        <v>7703</v>
      </c>
      <c r="F2154" s="50" t="s">
        <v>5009</v>
      </c>
      <c r="G2154" s="50" t="s">
        <v>7704</v>
      </c>
      <c r="H2154" s="50" t="s">
        <v>7705</v>
      </c>
      <c r="I2154" s="50">
        <f>(DAX__2019_2020__33[[#This Row],[Adj Close]]-DAX__2019_2020__33[[#This Row],[Adj Open]])/DAX__2019_2020__33[[#This Row],[Adj Open]]</f>
        <v>-1.0148078353883167E-2</v>
      </c>
      <c r="J2154" s="50">
        <f>DAX__2019_2020__33[[#This Row],[Adj Close]]-DAX__2019_2020__33[[#This Row],[Adj Open]]</f>
        <v>-0.4731207329174083</v>
      </c>
      <c r="K2154" s="50">
        <v>2806825</v>
      </c>
    </row>
    <row r="2155" spans="1:11" x14ac:dyDescent="0.3">
      <c r="A2155" s="51" t="str">
        <f t="shared" si="38"/>
        <v>BAS.DE</v>
      </c>
      <c r="B2155" s="52" t="s">
        <v>216</v>
      </c>
      <c r="C2155" s="50" t="s">
        <v>7706</v>
      </c>
      <c r="D2155" s="50">
        <f>DAX__2019_2020__33[[#This Row],[Open]]*(DAX__2019_2020__33[[#This Row],[Adj Close]]/DAX__2019_2020__33[[#This Row],[Close]])</f>
        <v>46.195123712253398</v>
      </c>
      <c r="E2155" s="50" t="s">
        <v>7707</v>
      </c>
      <c r="F2155" s="50" t="s">
        <v>7706</v>
      </c>
      <c r="G2155" s="50" t="s">
        <v>7708</v>
      </c>
      <c r="H2155" s="50" t="s">
        <v>7709</v>
      </c>
      <c r="I2155" s="50">
        <f>(DAX__2019_2020__33[[#This Row],[Adj Close]]-DAX__2019_2020__33[[#This Row],[Adj Open]])/DAX__2019_2020__33[[#This Row],[Adj Open]]</f>
        <v>1.1081262406291937E-2</v>
      </c>
      <c r="J2155" s="50">
        <f>DAX__2019_2020__33[[#This Row],[Adj Close]]-DAX__2019_2020__33[[#This Row],[Adj Open]]</f>
        <v>0.51190028774659879</v>
      </c>
      <c r="K2155" s="50">
        <v>2667102</v>
      </c>
    </row>
    <row r="2156" spans="1:11" x14ac:dyDescent="0.3">
      <c r="A2156" s="51" t="str">
        <f t="shared" si="38"/>
        <v>BAS.DE</v>
      </c>
      <c r="B2156" s="52" t="s">
        <v>217</v>
      </c>
      <c r="C2156" s="50" t="s">
        <v>7710</v>
      </c>
      <c r="D2156" s="50">
        <f>DAX__2019_2020__33[[#This Row],[Open]]*(DAX__2019_2020__33[[#This Row],[Adj Close]]/DAX__2019_2020__33[[#This Row],[Close]])</f>
        <v>46.846632251632904</v>
      </c>
      <c r="E2156" s="50" t="s">
        <v>7711</v>
      </c>
      <c r="F2156" s="50" t="s">
        <v>7712</v>
      </c>
      <c r="G2156" s="50" t="s">
        <v>5515</v>
      </c>
      <c r="H2156" s="50" t="s">
        <v>7713</v>
      </c>
      <c r="I2156" s="50">
        <f>(DAX__2019_2020__33[[#This Row],[Adj Close]]-DAX__2019_2020__33[[#This Row],[Adj Open]])/DAX__2019_2020__33[[#This Row],[Adj Open]]</f>
        <v>1.0430413561906875E-2</v>
      </c>
      <c r="J2156" s="50">
        <f>DAX__2019_2020__33[[#This Row],[Adj Close]]-DAX__2019_2020__33[[#This Row],[Adj Open]]</f>
        <v>0.48862974836709583</v>
      </c>
      <c r="K2156" s="50">
        <v>2487748</v>
      </c>
    </row>
    <row r="2157" spans="1:11" x14ac:dyDescent="0.3">
      <c r="A2157" s="51" t="str">
        <f t="shared" si="38"/>
        <v>BAS.DE</v>
      </c>
      <c r="B2157" s="52" t="s">
        <v>218</v>
      </c>
      <c r="C2157" s="50" t="s">
        <v>7714</v>
      </c>
      <c r="D2157" s="50">
        <f>DAX__2019_2020__33[[#This Row],[Open]]*(DAX__2019_2020__33[[#This Row],[Adj Close]]/DAX__2019_2020__33[[#This Row],[Close]])</f>
        <v>47.381799759063362</v>
      </c>
      <c r="E2157" s="50" t="s">
        <v>7715</v>
      </c>
      <c r="F2157" s="50" t="s">
        <v>5005</v>
      </c>
      <c r="G2157" s="50" t="s">
        <v>5576</v>
      </c>
      <c r="H2157" s="50" t="s">
        <v>7716</v>
      </c>
      <c r="I2157" s="50">
        <f>(DAX__2019_2020__33[[#This Row],[Adj Close]]-DAX__2019_2020__33[[#This Row],[Adj Open]])/DAX__2019_2020__33[[#This Row],[Adj Open]]</f>
        <v>1.0148944180716922E-2</v>
      </c>
      <c r="J2157" s="50">
        <f>DAX__2019_2020__33[[#This Row],[Adj Close]]-DAX__2019_2020__33[[#This Row],[Adj Open]]</f>
        <v>0.48087524093664058</v>
      </c>
      <c r="K2157" s="50">
        <v>2400609</v>
      </c>
    </row>
    <row r="2158" spans="1:11" x14ac:dyDescent="0.3">
      <c r="A2158" s="51" t="str">
        <f t="shared" si="38"/>
        <v>BAS.DE</v>
      </c>
      <c r="B2158" s="52" t="s">
        <v>219</v>
      </c>
      <c r="C2158" s="50" t="s">
        <v>5576</v>
      </c>
      <c r="D2158" s="50">
        <f>DAX__2019_2020__33[[#This Row],[Open]]*(DAX__2019_2020__33[[#This Row],[Adj Close]]/DAX__2019_2020__33[[#This Row],[Close]])</f>
        <v>47.862677901415168</v>
      </c>
      <c r="E2158" s="50" t="s">
        <v>7596</v>
      </c>
      <c r="F2158" s="50" t="s">
        <v>7717</v>
      </c>
      <c r="G2158" s="50" t="s">
        <v>7718</v>
      </c>
      <c r="H2158" s="50" t="s">
        <v>7719</v>
      </c>
      <c r="I2158" s="50">
        <f>(DAX__2019_2020__33[[#This Row],[Adj Close]]-DAX__2019_2020__33[[#This Row],[Adj Open]])/DAX__2019_2020__33[[#This Row],[Adj Open]]</f>
        <v>-1.409818528760632E-2</v>
      </c>
      <c r="J2158" s="50">
        <f>DAX__2019_2020__33[[#This Row],[Adj Close]]-DAX__2019_2020__33[[#This Row],[Adj Open]]</f>
        <v>-0.67477690141517144</v>
      </c>
      <c r="K2158" s="50">
        <v>2361309</v>
      </c>
    </row>
    <row r="2159" spans="1:11" x14ac:dyDescent="0.3">
      <c r="A2159" s="51" t="str">
        <f t="shared" si="38"/>
        <v>BAS.DE</v>
      </c>
      <c r="B2159" s="52" t="s">
        <v>220</v>
      </c>
      <c r="C2159" s="50" t="s">
        <v>7609</v>
      </c>
      <c r="D2159" s="50">
        <f>DAX__2019_2020__33[[#This Row],[Open]]*(DAX__2019_2020__33[[#This Row],[Adj Close]]/DAX__2019_2020__33[[#This Row],[Close]])</f>
        <v>46.993997037895092</v>
      </c>
      <c r="E2159" s="50" t="s">
        <v>7718</v>
      </c>
      <c r="F2159" s="50" t="s">
        <v>7720</v>
      </c>
      <c r="G2159" s="50" t="s">
        <v>7698</v>
      </c>
      <c r="H2159" s="50" t="s">
        <v>7721</v>
      </c>
      <c r="I2159" s="50">
        <f>(DAX__2019_2020__33[[#This Row],[Adj Close]]-DAX__2019_2020__33[[#This Row],[Adj Open]])/DAX__2019_2020__33[[#This Row],[Adj Open]]</f>
        <v>-2.640699785443255E-3</v>
      </c>
      <c r="J2159" s="50">
        <f>DAX__2019_2020__33[[#This Row],[Adj Close]]-DAX__2019_2020__33[[#This Row],[Adj Open]]</f>
        <v>-0.12409703789509052</v>
      </c>
      <c r="K2159" s="50">
        <v>2067697</v>
      </c>
    </row>
    <row r="2160" spans="1:11" x14ac:dyDescent="0.3">
      <c r="A2160" s="51" t="str">
        <f t="shared" si="38"/>
        <v>BAS.DE</v>
      </c>
      <c r="B2160" s="52" t="s">
        <v>221</v>
      </c>
      <c r="C2160" s="50" t="s">
        <v>7722</v>
      </c>
      <c r="D2160" s="50">
        <f>DAX__2019_2020__33[[#This Row],[Open]]*(DAX__2019_2020__33[[#This Row],[Adj Close]]/DAX__2019_2020__33[[#This Row],[Close]])</f>
        <v>47.149117486611665</v>
      </c>
      <c r="E2160" s="50" t="s">
        <v>7723</v>
      </c>
      <c r="F2160" s="50" t="s">
        <v>7695</v>
      </c>
      <c r="G2160" s="50" t="s">
        <v>7707</v>
      </c>
      <c r="H2160" s="50" t="s">
        <v>7724</v>
      </c>
      <c r="I2160" s="50">
        <f>(DAX__2019_2020__33[[#This Row],[Adj Close]]-DAX__2019_2020__33[[#This Row],[Adj Open]])/DAX__2019_2020__33[[#This Row],[Adj Open]]</f>
        <v>1.6446783739985636E-4</v>
      </c>
      <c r="J2160" s="50">
        <f>DAX__2019_2020__33[[#This Row],[Adj Close]]-DAX__2019_2020__33[[#This Row],[Adj Open]]</f>
        <v>7.7545133883347717E-3</v>
      </c>
      <c r="K2160" s="50">
        <v>2588639</v>
      </c>
    </row>
    <row r="2161" spans="1:11" x14ac:dyDescent="0.3">
      <c r="A2161" s="51" t="str">
        <f t="shared" si="38"/>
        <v>BAS.DE</v>
      </c>
      <c r="B2161" s="52" t="s">
        <v>222</v>
      </c>
      <c r="C2161" s="50" t="s">
        <v>7284</v>
      </c>
      <c r="D2161" s="50">
        <f>DAX__2019_2020__33[[#This Row],[Open]]*(DAX__2019_2020__33[[#This Row],[Adj Close]]/DAX__2019_2020__33[[#This Row],[Close]])</f>
        <v>47.242192274149268</v>
      </c>
      <c r="E2161" s="50" t="s">
        <v>7632</v>
      </c>
      <c r="F2161" s="50" t="s">
        <v>7722</v>
      </c>
      <c r="G2161" s="50" t="s">
        <v>7725</v>
      </c>
      <c r="H2161" s="50" t="s">
        <v>7726</v>
      </c>
      <c r="I2161" s="50">
        <f>(DAX__2019_2020__33[[#This Row],[Adj Close]]-DAX__2019_2020__33[[#This Row],[Adj Open]])/DAX__2019_2020__33[[#This Row],[Adj Open]]</f>
        <v>5.7461500574619226E-3</v>
      </c>
      <c r="J2161" s="50">
        <f>DAX__2019_2020__33[[#This Row],[Adj Close]]-DAX__2019_2020__33[[#This Row],[Adj Open]]</f>
        <v>0.27146072585073</v>
      </c>
      <c r="K2161" s="50">
        <v>1945846</v>
      </c>
    </row>
    <row r="2162" spans="1:11" x14ac:dyDescent="0.3">
      <c r="A2162" s="51" t="str">
        <f t="shared" si="38"/>
        <v>BAS.DE</v>
      </c>
      <c r="B2162" s="52" t="s">
        <v>223</v>
      </c>
      <c r="C2162" s="50" t="s">
        <v>7727</v>
      </c>
      <c r="D2162" s="50">
        <f>DAX__2019_2020__33[[#This Row],[Open]]*(DAX__2019_2020__33[[#This Row],[Adj Close]]/DAX__2019_2020__33[[#This Row],[Close]])</f>
        <v>47.971258235853504</v>
      </c>
      <c r="E2162" s="50" t="s">
        <v>7728</v>
      </c>
      <c r="F2162" s="50" t="s">
        <v>7672</v>
      </c>
      <c r="G2162" s="50" t="s">
        <v>7322</v>
      </c>
      <c r="H2162" s="50" t="s">
        <v>7729</v>
      </c>
      <c r="I2162" s="50">
        <f>(DAX__2019_2020__33[[#This Row],[Adj Close]]-DAX__2019_2020__33[[#This Row],[Adj Open]])/DAX__2019_2020__33[[#This Row],[Adj Open]]</f>
        <v>2.942603167101154E-2</v>
      </c>
      <c r="J2162" s="50">
        <f>DAX__2019_2020__33[[#This Row],[Adj Close]]-DAX__2019_2020__33[[#This Row],[Adj Open]]</f>
        <v>1.4116037641464985</v>
      </c>
      <c r="K2162" s="50">
        <v>4854762</v>
      </c>
    </row>
    <row r="2163" spans="1:11" x14ac:dyDescent="0.3">
      <c r="A2163" s="51" t="str">
        <f t="shared" si="38"/>
        <v>BAS.DE</v>
      </c>
      <c r="B2163" s="52" t="s">
        <v>224</v>
      </c>
      <c r="C2163" s="50" t="s">
        <v>7591</v>
      </c>
      <c r="D2163" s="50">
        <f>DAX__2019_2020__33[[#This Row],[Open]]*(DAX__2019_2020__33[[#This Row],[Adj Close]]/DAX__2019_2020__33[[#This Row],[Close]])</f>
        <v>49.336326390133131</v>
      </c>
      <c r="E2163" s="50" t="s">
        <v>7728</v>
      </c>
      <c r="F2163" s="50" t="s">
        <v>5164</v>
      </c>
      <c r="G2163" s="50" t="s">
        <v>7730</v>
      </c>
      <c r="H2163" s="50" t="s">
        <v>7731</v>
      </c>
      <c r="I2163" s="50">
        <f>(DAX__2019_2020__33[[#This Row],[Adj Close]]-DAX__2019_2020__33[[#This Row],[Adj Open]])/DAX__2019_2020__33[[#This Row],[Adj Open]]</f>
        <v>3.9301995923565359E-3</v>
      </c>
      <c r="J2163" s="50">
        <f>DAX__2019_2020__33[[#This Row],[Adj Close]]-DAX__2019_2020__33[[#This Row],[Adj Open]]</f>
        <v>0.19390160986687022</v>
      </c>
      <c r="K2163" s="50">
        <v>2956366</v>
      </c>
    </row>
    <row r="2164" spans="1:11" x14ac:dyDescent="0.3">
      <c r="A2164" s="51" t="str">
        <f t="shared" si="38"/>
        <v>BAS.DE</v>
      </c>
      <c r="B2164" s="52" t="s">
        <v>225</v>
      </c>
      <c r="C2164" s="50" t="s">
        <v>5260</v>
      </c>
      <c r="D2164" s="50">
        <f>DAX__2019_2020__33[[#This Row],[Open]]*(DAX__2019_2020__33[[#This Row],[Adj Close]]/DAX__2019_2020__33[[#This Row],[Close]])</f>
        <v>49.638812544257888</v>
      </c>
      <c r="E2164" s="50" t="s">
        <v>7391</v>
      </c>
      <c r="F2164" s="50" t="s">
        <v>7608</v>
      </c>
      <c r="G2164" s="50" t="s">
        <v>5258</v>
      </c>
      <c r="H2164" s="50" t="s">
        <v>7732</v>
      </c>
      <c r="I2164" s="50">
        <f>(DAX__2019_2020__33[[#This Row],[Adj Close]]-DAX__2019_2020__33[[#This Row],[Adj Open]])/DAX__2019_2020__33[[#This Row],[Adj Open]]</f>
        <v>-1.9375031249999997E-2</v>
      </c>
      <c r="J2164" s="50">
        <f>DAX__2019_2020__33[[#This Row],[Adj Close]]-DAX__2019_2020__33[[#This Row],[Adj Open]]</f>
        <v>-0.96175354425788839</v>
      </c>
      <c r="K2164" s="50">
        <v>4251511</v>
      </c>
    </row>
    <row r="2165" spans="1:11" x14ac:dyDescent="0.3">
      <c r="A2165" s="51" t="str">
        <f t="shared" si="38"/>
        <v>BAS.DE</v>
      </c>
      <c r="B2165" s="52" t="s">
        <v>226</v>
      </c>
      <c r="C2165" s="50" t="s">
        <v>7733</v>
      </c>
      <c r="D2165" s="50">
        <f>DAX__2019_2020__33[[#This Row],[Open]]*(DAX__2019_2020__33[[#This Row],[Adj Close]]/DAX__2019_2020__33[[#This Row],[Close]])</f>
        <v>47.994530162021235</v>
      </c>
      <c r="E2165" s="50" t="s">
        <v>5365</v>
      </c>
      <c r="F2165" s="50" t="s">
        <v>7734</v>
      </c>
      <c r="G2165" s="50" t="s">
        <v>7735</v>
      </c>
      <c r="H2165" s="50" t="s">
        <v>7736</v>
      </c>
      <c r="I2165" s="50">
        <f>(DAX__2019_2020__33[[#This Row],[Adj Close]]-DAX__2019_2020__33[[#This Row],[Adj Open]])/DAX__2019_2020__33[[#This Row],[Adj Open]]</f>
        <v>9.6958628038809602E-4</v>
      </c>
      <c r="J2165" s="50">
        <f>DAX__2019_2020__33[[#This Row],[Adj Close]]-DAX__2019_2020__33[[#This Row],[Adj Open]]</f>
        <v>4.6534837978768451E-2</v>
      </c>
      <c r="K2165" s="50">
        <v>2926531</v>
      </c>
    </row>
    <row r="2166" spans="1:11" x14ac:dyDescent="0.3">
      <c r="A2166" s="51" t="str">
        <f t="shared" si="38"/>
        <v>BAS.DE</v>
      </c>
      <c r="B2166" s="52" t="s">
        <v>227</v>
      </c>
      <c r="C2166" s="50" t="s">
        <v>5353</v>
      </c>
      <c r="D2166" s="50">
        <f>DAX__2019_2020__33[[#This Row],[Open]]*(DAX__2019_2020__33[[#This Row],[Adj Close]]/DAX__2019_2020__33[[#This Row],[Close]])</f>
        <v>47.854919257440855</v>
      </c>
      <c r="E2166" s="50" t="s">
        <v>5356</v>
      </c>
      <c r="F2166" s="50" t="s">
        <v>7737</v>
      </c>
      <c r="G2166" s="50" t="s">
        <v>7738</v>
      </c>
      <c r="H2166" s="50" t="s">
        <v>7739</v>
      </c>
      <c r="I2166" s="50">
        <f>(DAX__2019_2020__33[[#This Row],[Adj Close]]-DAX__2019_2020__33[[#This Row],[Adj Open]])/DAX__2019_2020__33[[#This Row],[Adj Open]]</f>
        <v>8.2657697201659591E-3</v>
      </c>
      <c r="J2166" s="50">
        <f>DAX__2019_2020__33[[#This Row],[Adj Close]]-DAX__2019_2020__33[[#This Row],[Adj Open]]</f>
        <v>0.39555774255914145</v>
      </c>
      <c r="K2166" s="50">
        <v>1916241</v>
      </c>
    </row>
    <row r="2167" spans="1:11" x14ac:dyDescent="0.3">
      <c r="A2167" s="51" t="str">
        <f t="shared" si="38"/>
        <v>BAS.DE</v>
      </c>
      <c r="B2167" s="52" t="s">
        <v>228</v>
      </c>
      <c r="C2167" s="50" t="s">
        <v>7692</v>
      </c>
      <c r="D2167" s="50">
        <f>DAX__2019_2020__33[[#This Row],[Open]]*(DAX__2019_2020__33[[#This Row],[Adj Close]]/DAX__2019_2020__33[[#This Row],[Close]])</f>
        <v>48.095352297320488</v>
      </c>
      <c r="E2167" s="50" t="s">
        <v>7740</v>
      </c>
      <c r="F2167" s="50" t="s">
        <v>7741</v>
      </c>
      <c r="G2167" s="50" t="s">
        <v>7742</v>
      </c>
      <c r="H2167" s="50" t="s">
        <v>7743</v>
      </c>
      <c r="I2167" s="50">
        <f>(DAX__2019_2020__33[[#This Row],[Adj Close]]-DAX__2019_2020__33[[#This Row],[Adj Open]])/DAX__2019_2020__33[[#This Row],[Adj Open]]</f>
        <v>-2.5318481706772512E-2</v>
      </c>
      <c r="J2167" s="50">
        <f>DAX__2019_2020__33[[#This Row],[Adj Close]]-DAX__2019_2020__33[[#This Row],[Adj Open]]</f>
        <v>-1.2177012973204882</v>
      </c>
      <c r="K2167" s="50">
        <v>3196779</v>
      </c>
    </row>
    <row r="2168" spans="1:11" x14ac:dyDescent="0.3">
      <c r="A2168" s="51" t="str">
        <f t="shared" si="38"/>
        <v>BAS.DE</v>
      </c>
      <c r="B2168" s="52" t="s">
        <v>229</v>
      </c>
      <c r="C2168" s="50" t="s">
        <v>7744</v>
      </c>
      <c r="D2168" s="50">
        <f>DAX__2019_2020__33[[#This Row],[Open]]*(DAX__2019_2020__33[[#This Row],[Adj Close]]/DAX__2019_2020__33[[#This Row],[Close]])</f>
        <v>46.854387996933553</v>
      </c>
      <c r="E2168" s="50" t="s">
        <v>7745</v>
      </c>
      <c r="F2168" s="50" t="s">
        <v>7640</v>
      </c>
      <c r="G2168" s="50" t="s">
        <v>7746</v>
      </c>
      <c r="H2168" s="50" t="s">
        <v>7747</v>
      </c>
      <c r="I2168" s="50">
        <f>(DAX__2019_2020__33[[#This Row],[Adj Close]]-DAX__2019_2020__33[[#This Row],[Adj Open]])/DAX__2019_2020__33[[#This Row],[Adj Open]]</f>
        <v>1.9864095348452156E-3</v>
      </c>
      <c r="J2168" s="50">
        <f>DAX__2019_2020__33[[#This Row],[Adj Close]]-DAX__2019_2020__33[[#This Row],[Adj Open]]</f>
        <v>9.307200306644603E-2</v>
      </c>
      <c r="K2168" s="50">
        <v>2317745</v>
      </c>
    </row>
    <row r="2169" spans="1:11" x14ac:dyDescent="0.3">
      <c r="A2169" s="51" t="str">
        <f t="shared" si="38"/>
        <v>BAS.DE</v>
      </c>
      <c r="B2169" s="52" t="s">
        <v>230</v>
      </c>
      <c r="C2169" s="50" t="s">
        <v>7748</v>
      </c>
      <c r="D2169" s="50">
        <f>DAX__2019_2020__33[[#This Row],[Open]]*(DAX__2019_2020__33[[#This Row],[Adj Close]]/DAX__2019_2020__33[[#This Row],[Close]])</f>
        <v>46.691507785631025</v>
      </c>
      <c r="E2169" s="50" t="s">
        <v>7284</v>
      </c>
      <c r="F2169" s="50" t="s">
        <v>7289</v>
      </c>
      <c r="G2169" s="50" t="s">
        <v>5170</v>
      </c>
      <c r="H2169" s="50" t="s">
        <v>7749</v>
      </c>
      <c r="I2169" s="50">
        <f>(DAX__2019_2020__33[[#This Row],[Adj Close]]-DAX__2019_2020__33[[#This Row],[Adj Open]])/DAX__2019_2020__33[[#This Row],[Adj Open]]</f>
        <v>8.3056477025639317E-3</v>
      </c>
      <c r="J2169" s="50">
        <f>DAX__2019_2020__33[[#This Row],[Adj Close]]-DAX__2019_2020__33[[#This Row],[Adj Open]]</f>
        <v>0.38780321436897225</v>
      </c>
      <c r="K2169" s="50">
        <v>2634549</v>
      </c>
    </row>
    <row r="2170" spans="1:11" x14ac:dyDescent="0.3">
      <c r="A2170" s="51" t="str">
        <f t="shared" si="38"/>
        <v>BAS.DE</v>
      </c>
      <c r="B2170" s="52" t="s">
        <v>231</v>
      </c>
      <c r="C2170" s="50" t="s">
        <v>5178</v>
      </c>
      <c r="D2170" s="50">
        <f>DAX__2019_2020__33[[#This Row],[Open]]*(DAX__2019_2020__33[[#This Row],[Adj Close]]/DAX__2019_2020__33[[#This Row],[Close]])</f>
        <v>45.993463055238117</v>
      </c>
      <c r="E2170" s="50" t="s">
        <v>5178</v>
      </c>
      <c r="F2170" s="50" t="s">
        <v>7750</v>
      </c>
      <c r="G2170" s="50" t="s">
        <v>7751</v>
      </c>
      <c r="H2170" s="50" t="s">
        <v>7752</v>
      </c>
      <c r="I2170" s="50">
        <f>(DAX__2019_2020__33[[#This Row],[Adj Close]]-DAX__2019_2020__33[[#This Row],[Adj Open]])/DAX__2019_2020__33[[#This Row],[Adj Open]]</f>
        <v>-1.8381113294791012E-2</v>
      </c>
      <c r="J2170" s="50">
        <f>DAX__2019_2020__33[[#This Row],[Adj Close]]-DAX__2019_2020__33[[#This Row],[Adj Open]]</f>
        <v>-0.84541105523811666</v>
      </c>
      <c r="K2170" s="50">
        <v>6368821</v>
      </c>
    </row>
    <row r="2171" spans="1:11" x14ac:dyDescent="0.3">
      <c r="A2171" s="51" t="str">
        <f t="shared" si="38"/>
        <v>BAS.DE</v>
      </c>
      <c r="B2171" s="52" t="s">
        <v>232</v>
      </c>
      <c r="C2171" s="50" t="s">
        <v>5094</v>
      </c>
      <c r="D2171" s="50">
        <f>DAX__2019_2020__33[[#This Row],[Open]]*(DAX__2019_2020__33[[#This Row],[Adj Close]]/DAX__2019_2020__33[[#This Row],[Close]])</f>
        <v>44.209567740512853</v>
      </c>
      <c r="E2171" s="50" t="s">
        <v>7753</v>
      </c>
      <c r="F2171" s="50" t="s">
        <v>5106</v>
      </c>
      <c r="G2171" s="50" t="s">
        <v>7754</v>
      </c>
      <c r="H2171" s="50" t="s">
        <v>7755</v>
      </c>
      <c r="I2171" s="50">
        <f>(DAX__2019_2020__33[[#This Row],[Adj Close]]-DAX__2019_2020__33[[#This Row],[Adj Open]])/DAX__2019_2020__33[[#This Row],[Adj Open]]</f>
        <v>-6.8420877192983173E-3</v>
      </c>
      <c r="J2171" s="50">
        <f>DAX__2019_2020__33[[#This Row],[Adj Close]]-DAX__2019_2020__33[[#This Row],[Adj Open]]</f>
        <v>-0.30248574051285004</v>
      </c>
      <c r="K2171" s="50">
        <v>4679929</v>
      </c>
    </row>
    <row r="2172" spans="1:11" x14ac:dyDescent="0.3">
      <c r="A2172" s="51" t="str">
        <f t="shared" si="38"/>
        <v>BAS.DE</v>
      </c>
      <c r="B2172" s="52" t="s">
        <v>233</v>
      </c>
      <c r="C2172" s="50" t="s">
        <v>7756</v>
      </c>
      <c r="D2172" s="50">
        <f>DAX__2019_2020__33[[#This Row],[Open]]*(DAX__2019_2020__33[[#This Row],[Adj Close]]/DAX__2019_2020__33[[#This Row],[Close]])</f>
        <v>44.155275356718128</v>
      </c>
      <c r="E2172" s="50" t="s">
        <v>7750</v>
      </c>
      <c r="F2172" s="50" t="s">
        <v>7757</v>
      </c>
      <c r="G2172" s="50" t="s">
        <v>7758</v>
      </c>
      <c r="H2172" s="50" t="s">
        <v>7759</v>
      </c>
      <c r="I2172" s="50">
        <f>(DAX__2019_2020__33[[#This Row],[Adj Close]]-DAX__2019_2020__33[[#This Row],[Adj Open]])/DAX__2019_2020__33[[#This Row],[Adj Open]]</f>
        <v>-7.0261900579660233E-3</v>
      </c>
      <c r="J2172" s="50">
        <f>DAX__2019_2020__33[[#This Row],[Adj Close]]-DAX__2019_2020__33[[#This Row],[Adj Open]]</f>
        <v>-0.31024335671812509</v>
      </c>
      <c r="K2172" s="50">
        <v>3575530</v>
      </c>
    </row>
    <row r="2173" spans="1:11" x14ac:dyDescent="0.3">
      <c r="A2173" s="51" t="str">
        <f t="shared" si="38"/>
        <v>BAS.DE</v>
      </c>
      <c r="B2173" s="52" t="s">
        <v>234</v>
      </c>
      <c r="C2173" s="50" t="s">
        <v>7760</v>
      </c>
      <c r="D2173" s="50">
        <f>DAX__2019_2020__33[[#This Row],[Open]]*(DAX__2019_2020__33[[#This Row],[Adj Close]]/DAX__2019_2020__33[[#This Row],[Close]])</f>
        <v>44.163034041988325</v>
      </c>
      <c r="E2173" s="50" t="s">
        <v>7761</v>
      </c>
      <c r="F2173" s="50" t="s">
        <v>7762</v>
      </c>
      <c r="G2173" s="50" t="s">
        <v>7763</v>
      </c>
      <c r="H2173" s="50" t="s">
        <v>7764</v>
      </c>
      <c r="I2173" s="50">
        <f>(DAX__2019_2020__33[[#This Row],[Adj Close]]-DAX__2019_2020__33[[#This Row],[Adj Open]])/DAX__2019_2020__33[[#This Row],[Adj Open]]</f>
        <v>-2.8099754620649954E-3</v>
      </c>
      <c r="J2173" s="50">
        <f>DAX__2019_2020__33[[#This Row],[Adj Close]]-DAX__2019_2020__33[[#This Row],[Adj Open]]</f>
        <v>-0.12409704198832827</v>
      </c>
      <c r="K2173" s="50">
        <v>3278518</v>
      </c>
    </row>
    <row r="2174" spans="1:11" x14ac:dyDescent="0.3">
      <c r="A2174" s="51" t="str">
        <f t="shared" si="38"/>
        <v>BAS.DE</v>
      </c>
      <c r="B2174" s="52" t="s">
        <v>235</v>
      </c>
      <c r="C2174" s="50" t="s">
        <v>7750</v>
      </c>
      <c r="D2174" s="50">
        <f>DAX__2019_2020__33[[#This Row],[Open]]*(DAX__2019_2020__33[[#This Row],[Adj Close]]/DAX__2019_2020__33[[#This Row],[Close]])</f>
        <v>44.667179579340761</v>
      </c>
      <c r="E2174" s="50" t="s">
        <v>7765</v>
      </c>
      <c r="F2174" s="50" t="s">
        <v>7766</v>
      </c>
      <c r="G2174" s="50" t="s">
        <v>7767</v>
      </c>
      <c r="H2174" s="50" t="s">
        <v>7768</v>
      </c>
      <c r="I2174" s="50">
        <f>(DAX__2019_2020__33[[#This Row],[Adj Close]]-DAX__2019_2020__33[[#This Row],[Adj Open]])/DAX__2019_2020__33[[#This Row],[Adj Open]]</f>
        <v>1.5627747872894431E-2</v>
      </c>
      <c r="J2174" s="50">
        <f>DAX__2019_2020__33[[#This Row],[Adj Close]]-DAX__2019_2020__33[[#This Row],[Adj Open]]</f>
        <v>0.6980474206592362</v>
      </c>
      <c r="K2174" s="50">
        <v>4494426</v>
      </c>
    </row>
    <row r="2175" spans="1:11" x14ac:dyDescent="0.3">
      <c r="A2175" s="51" t="str">
        <f t="shared" si="38"/>
        <v>BAS.DE</v>
      </c>
      <c r="B2175" s="52" t="s">
        <v>236</v>
      </c>
      <c r="C2175" s="50" t="s">
        <v>7769</v>
      </c>
      <c r="D2175" s="50">
        <f>DAX__2019_2020__33[[#This Row],[Open]]*(DAX__2019_2020__33[[#This Row],[Adj Close]]/DAX__2019_2020__33[[#This Row],[Close]])</f>
        <v>45.140294449435878</v>
      </c>
      <c r="E2175" s="50" t="s">
        <v>7770</v>
      </c>
      <c r="F2175" s="50" t="s">
        <v>5521</v>
      </c>
      <c r="G2175" s="50" t="s">
        <v>7771</v>
      </c>
      <c r="H2175" s="50" t="s">
        <v>7772</v>
      </c>
      <c r="I2175" s="50">
        <f>(DAX__2019_2020__33[[#This Row],[Adj Close]]-DAX__2019_2020__33[[#This Row],[Adj Open]])/DAX__2019_2020__33[[#This Row],[Adj Open]]</f>
        <v>-1.2027491202276747E-3</v>
      </c>
      <c r="J2175" s="50">
        <f>DAX__2019_2020__33[[#This Row],[Adj Close]]-DAX__2019_2020__33[[#This Row],[Adj Open]]</f>
        <v>-5.4292449435877188E-2</v>
      </c>
      <c r="K2175" s="50">
        <v>2843298</v>
      </c>
    </row>
    <row r="2176" spans="1:11" x14ac:dyDescent="0.3">
      <c r="A2176" s="51" t="str">
        <f t="shared" si="38"/>
        <v>BAS.DE</v>
      </c>
      <c r="B2176" s="52" t="s">
        <v>237</v>
      </c>
      <c r="C2176" s="50" t="s">
        <v>7773</v>
      </c>
      <c r="D2176" s="50">
        <f>DAX__2019_2020__33[[#This Row],[Open]]*(DAX__2019_2020__33[[#This Row],[Adj Close]]/DAX__2019_2020__33[[#This Row],[Close]])</f>
        <v>45.388487335172414</v>
      </c>
      <c r="E2176" s="50" t="s">
        <v>5054</v>
      </c>
      <c r="F2176" s="50" t="s">
        <v>5115</v>
      </c>
      <c r="G2176" s="50" t="s">
        <v>7774</v>
      </c>
      <c r="H2176" s="50" t="s">
        <v>7775</v>
      </c>
      <c r="I2176" s="50">
        <f>(DAX__2019_2020__33[[#This Row],[Adj Close]]-DAX__2019_2020__33[[#This Row],[Adj Open]])/DAX__2019_2020__33[[#This Row],[Adj Open]]</f>
        <v>-8.885850991114181E-3</v>
      </c>
      <c r="J2176" s="50">
        <f>DAX__2019_2020__33[[#This Row],[Adj Close]]-DAX__2019_2020__33[[#This Row],[Adj Open]]</f>
        <v>-0.40331533517241525</v>
      </c>
      <c r="K2176" s="50">
        <v>1903955</v>
      </c>
    </row>
    <row r="2177" spans="1:11" x14ac:dyDescent="0.3">
      <c r="A2177" s="51" t="str">
        <f t="shared" si="38"/>
        <v>BAS.DE</v>
      </c>
      <c r="B2177" s="52" t="s">
        <v>238</v>
      </c>
      <c r="C2177" s="50" t="s">
        <v>7776</v>
      </c>
      <c r="D2177" s="50">
        <f>DAX__2019_2020__33[[#This Row],[Open]]*(DAX__2019_2020__33[[#This Row],[Adj Close]]/DAX__2019_2020__33[[#This Row],[Close]])</f>
        <v>44.79127261517889</v>
      </c>
      <c r="E2177" s="50" t="s">
        <v>7777</v>
      </c>
      <c r="F2177" s="50" t="s">
        <v>7778</v>
      </c>
      <c r="G2177" s="50" t="s">
        <v>7770</v>
      </c>
      <c r="H2177" s="50" t="s">
        <v>7779</v>
      </c>
      <c r="I2177" s="50">
        <f>(DAX__2019_2020__33[[#This Row],[Adj Close]]-DAX__2019_2020__33[[#This Row],[Adj Open]])/DAX__2019_2020__33[[#This Row],[Adj Open]]</f>
        <v>1.5930701298701219E-2</v>
      </c>
      <c r="J2177" s="50">
        <f>DAX__2019_2020__33[[#This Row],[Adj Close]]-DAX__2019_2020__33[[#This Row],[Adj Open]]</f>
        <v>0.71355638482111061</v>
      </c>
      <c r="K2177" s="50">
        <v>3581840</v>
      </c>
    </row>
    <row r="2178" spans="1:11" x14ac:dyDescent="0.3">
      <c r="A2178" s="51" t="str">
        <f t="shared" si="38"/>
        <v>BAS.DE</v>
      </c>
      <c r="B2178" s="52" t="s">
        <v>239</v>
      </c>
      <c r="C2178" s="50" t="s">
        <v>7780</v>
      </c>
      <c r="D2178" s="50">
        <f>DAX__2019_2020__33[[#This Row],[Open]]*(DAX__2019_2020__33[[#This Row],[Adj Close]]/DAX__2019_2020__33[[#This Row],[Close]])</f>
        <v>45.53585624532861</v>
      </c>
      <c r="E2178" s="50" t="s">
        <v>7781</v>
      </c>
      <c r="F2178" s="50" t="s">
        <v>4957</v>
      </c>
      <c r="G2178" s="50" t="s">
        <v>7782</v>
      </c>
      <c r="H2178" s="50" t="s">
        <v>7783</v>
      </c>
      <c r="I2178" s="50">
        <f>(DAX__2019_2020__33[[#This Row],[Adj Close]]-DAX__2019_2020__33[[#This Row],[Adj Open]])/DAX__2019_2020__33[[#This Row],[Adj Open]]</f>
        <v>-2.367567745998431E-2</v>
      </c>
      <c r="J2178" s="50">
        <f>DAX__2019_2020__33[[#This Row],[Adj Close]]-DAX__2019_2020__33[[#This Row],[Adj Open]]</f>
        <v>-1.0780922453286124</v>
      </c>
      <c r="K2178" s="50">
        <v>3283316</v>
      </c>
    </row>
    <row r="2179" spans="1:11" x14ac:dyDescent="0.3">
      <c r="A2179" s="51" t="str">
        <f t="shared" si="38"/>
        <v>BAS.DE</v>
      </c>
      <c r="B2179" s="52" t="s">
        <v>240</v>
      </c>
      <c r="C2179" s="50" t="s">
        <v>7784</v>
      </c>
      <c r="D2179" s="50">
        <f>DAX__2019_2020__33[[#This Row],[Open]]*(DAX__2019_2020__33[[#This Row],[Adj Close]]/DAX__2019_2020__33[[#This Row],[Close]])</f>
        <v>44.636152197949514</v>
      </c>
      <c r="E2179" s="50" t="s">
        <v>5115</v>
      </c>
      <c r="F2179" s="50" t="s">
        <v>7785</v>
      </c>
      <c r="G2179" s="50" t="s">
        <v>7786</v>
      </c>
      <c r="H2179" s="50" t="s">
        <v>7787</v>
      </c>
      <c r="I2179" s="50">
        <f>(DAX__2019_2020__33[[#This Row],[Adj Close]]-DAX__2019_2020__33[[#This Row],[Adj Open]])/DAX__2019_2020__33[[#This Row],[Adj Open]]</f>
        <v>-2.3457828383281129E-2</v>
      </c>
      <c r="J2179" s="50">
        <f>DAX__2019_2020__33[[#This Row],[Adj Close]]-DAX__2019_2020__33[[#This Row],[Adj Open]]</f>
        <v>-1.0470671979495165</v>
      </c>
      <c r="K2179" s="50">
        <v>4391184</v>
      </c>
    </row>
    <row r="2180" spans="1:11" x14ac:dyDescent="0.3">
      <c r="A2180" s="51" t="str">
        <f t="shared" si="38"/>
        <v>BAS.DE</v>
      </c>
      <c r="B2180" s="52" t="s">
        <v>241</v>
      </c>
      <c r="C2180" s="50" t="s">
        <v>7788</v>
      </c>
      <c r="D2180" s="50">
        <f>DAX__2019_2020__33[[#This Row],[Open]]*(DAX__2019_2020__33[[#This Row],[Adj Close]]/DAX__2019_2020__33[[#This Row],[Close]])</f>
        <v>43.798498863328497</v>
      </c>
      <c r="E2180" s="50" t="s">
        <v>4957</v>
      </c>
      <c r="F2180" s="50" t="s">
        <v>7789</v>
      </c>
      <c r="G2180" s="50" t="s">
        <v>5056</v>
      </c>
      <c r="H2180" s="50" t="s">
        <v>7790</v>
      </c>
      <c r="I2180" s="50">
        <f>(DAX__2019_2020__33[[#This Row],[Adj Close]]-DAX__2019_2020__33[[#This Row],[Adj Open]])/DAX__2019_2020__33[[#This Row],[Adj Open]]</f>
        <v>6.7291835181655293E-3</v>
      </c>
      <c r="J2180" s="50">
        <f>DAX__2019_2020__33[[#This Row],[Adj Close]]-DAX__2019_2020__33[[#This Row],[Adj Open]]</f>
        <v>0.29472813667150177</v>
      </c>
      <c r="K2180" s="50">
        <v>2818232</v>
      </c>
    </row>
    <row r="2181" spans="1:11" x14ac:dyDescent="0.3">
      <c r="A2181" s="51" t="str">
        <f t="shared" si="38"/>
        <v>BAS.DE</v>
      </c>
      <c r="B2181" s="52" t="s">
        <v>242</v>
      </c>
      <c r="C2181" s="50" t="s">
        <v>4965</v>
      </c>
      <c r="D2181" s="50">
        <f>DAX__2019_2020__33[[#This Row],[Open]]*(DAX__2019_2020__33[[#This Row],[Adj Close]]/DAX__2019_2020__33[[#This Row],[Close]])</f>
        <v>44.830051354287434</v>
      </c>
      <c r="E2181" s="50" t="s">
        <v>7791</v>
      </c>
      <c r="F2181" s="50" t="s">
        <v>7792</v>
      </c>
      <c r="G2181" s="50" t="s">
        <v>7793</v>
      </c>
      <c r="H2181" s="50" t="s">
        <v>7794</v>
      </c>
      <c r="I2181" s="50">
        <f>(DAX__2019_2020__33[[#This Row],[Adj Close]]-DAX__2019_2020__33[[#This Row],[Adj Open]])/DAX__2019_2020__33[[#This Row],[Adj Open]]</f>
        <v>2.9412111235503778E-3</v>
      </c>
      <c r="J2181" s="50">
        <f>DAX__2019_2020__33[[#This Row],[Adj Close]]-DAX__2019_2020__33[[#This Row],[Adj Open]]</f>
        <v>0.13185464571256489</v>
      </c>
      <c r="K2181" s="50">
        <v>2408168</v>
      </c>
    </row>
    <row r="2182" spans="1:11" x14ac:dyDescent="0.3">
      <c r="A2182" s="51" t="str">
        <f t="shared" si="38"/>
        <v>BAS.DE</v>
      </c>
      <c r="B2182" s="52" t="s">
        <v>243</v>
      </c>
      <c r="C2182" s="50" t="s">
        <v>7795</v>
      </c>
      <c r="D2182" s="50">
        <f>DAX__2019_2020__33[[#This Row],[Open]]*(DAX__2019_2020__33[[#This Row],[Adj Close]]/DAX__2019_2020__33[[#This Row],[Close]])</f>
        <v>45.062736627274042</v>
      </c>
      <c r="E2182" s="50" t="s">
        <v>7796</v>
      </c>
      <c r="F2182" s="50" t="s">
        <v>7797</v>
      </c>
      <c r="G2182" s="50" t="s">
        <v>7798</v>
      </c>
      <c r="H2182" s="50" t="s">
        <v>7799</v>
      </c>
      <c r="I2182" s="50">
        <f>(DAX__2019_2020__33[[#This Row],[Adj Close]]-DAX__2019_2020__33[[#This Row],[Adj Open]])/DAX__2019_2020__33[[#This Row],[Adj Open]]</f>
        <v>-4.3029261377944454E-3</v>
      </c>
      <c r="J2182" s="50">
        <f>DAX__2019_2020__33[[#This Row],[Adj Close]]-DAX__2019_2020__33[[#This Row],[Adj Open]]</f>
        <v>-0.19390162727404459</v>
      </c>
      <c r="K2182" s="50">
        <v>2396361</v>
      </c>
    </row>
    <row r="2183" spans="1:11" x14ac:dyDescent="0.3">
      <c r="A2183" s="51" t="str">
        <f t="shared" si="38"/>
        <v>BAS.DE</v>
      </c>
      <c r="B2183" s="52" t="s">
        <v>244</v>
      </c>
      <c r="C2183" s="50" t="s">
        <v>7800</v>
      </c>
      <c r="D2183" s="50">
        <f>DAX__2019_2020__33[[#This Row],[Open]]*(DAX__2019_2020__33[[#This Row],[Adj Close]]/DAX__2019_2020__33[[#This Row],[Close]])</f>
        <v>45.03171024223775</v>
      </c>
      <c r="E2183" s="50" t="s">
        <v>7801</v>
      </c>
      <c r="F2183" s="50" t="s">
        <v>7802</v>
      </c>
      <c r="G2183" s="50" t="s">
        <v>7803</v>
      </c>
      <c r="H2183" s="50" t="s">
        <v>7804</v>
      </c>
      <c r="I2183" s="50">
        <f>(DAX__2019_2020__33[[#This Row],[Adj Close]]-DAX__2019_2020__33[[#This Row],[Adj Open]])/DAX__2019_2020__33[[#This Row],[Adj Open]]</f>
        <v>1.6017929451981803E-2</v>
      </c>
      <c r="J2183" s="50">
        <f>DAX__2019_2020__33[[#This Row],[Adj Close]]-DAX__2019_2020__33[[#This Row],[Adj Open]]</f>
        <v>0.72131475776225074</v>
      </c>
      <c r="K2183" s="50">
        <v>2161995</v>
      </c>
    </row>
    <row r="2184" spans="1:11" x14ac:dyDescent="0.3">
      <c r="A2184" s="51" t="str">
        <f t="shared" si="38"/>
        <v>BAS.DE</v>
      </c>
      <c r="B2184" s="52" t="s">
        <v>245</v>
      </c>
      <c r="C2184" s="50" t="s">
        <v>7781</v>
      </c>
      <c r="D2184" s="50">
        <f>DAX__2019_2020__33[[#This Row],[Open]]*(DAX__2019_2020__33[[#This Row],[Adj Close]]/DAX__2019_2020__33[[#This Row],[Close]])</f>
        <v>45.621169683353038</v>
      </c>
      <c r="E2184" s="50" t="s">
        <v>5606</v>
      </c>
      <c r="F2184" s="50" t="s">
        <v>7805</v>
      </c>
      <c r="G2184" s="50" t="s">
        <v>7627</v>
      </c>
      <c r="H2184" s="50" t="s">
        <v>7628</v>
      </c>
      <c r="I2184" s="50">
        <f>(DAX__2019_2020__33[[#This Row],[Adj Close]]-DAX__2019_2020__33[[#This Row],[Adj Open]])/DAX__2019_2020__33[[#This Row],[Adj Open]]</f>
        <v>4.0802618157089006E-3</v>
      </c>
      <c r="J2184" s="50">
        <f>DAX__2019_2020__33[[#This Row],[Adj Close]]-DAX__2019_2020__33[[#This Row],[Adj Open]]</f>
        <v>0.18614631664696191</v>
      </c>
      <c r="K2184" s="50">
        <v>2463620</v>
      </c>
    </row>
    <row r="2185" spans="1:11" x14ac:dyDescent="0.3">
      <c r="A2185" s="51" t="str">
        <f t="shared" si="38"/>
        <v>BAS.DE</v>
      </c>
      <c r="B2185" s="52" t="s">
        <v>246</v>
      </c>
      <c r="C2185" s="50" t="s">
        <v>7706</v>
      </c>
      <c r="D2185" s="50">
        <f>DAX__2019_2020__33[[#This Row],[Open]]*(DAX__2019_2020__33[[#This Row],[Adj Close]]/DAX__2019_2020__33[[#This Row],[Close]])</f>
        <v>46.195121397614379</v>
      </c>
      <c r="E2185" s="50" t="s">
        <v>7806</v>
      </c>
      <c r="F2185" s="50" t="s">
        <v>7807</v>
      </c>
      <c r="G2185" s="50" t="s">
        <v>7808</v>
      </c>
      <c r="H2185" s="50" t="s">
        <v>7809</v>
      </c>
      <c r="I2185" s="50">
        <f>(DAX__2019_2020__33[[#This Row],[Adj Close]]-DAX__2019_2020__33[[#This Row],[Adj Open]])/DAX__2019_2020__33[[#This Row],[Adj Open]]</f>
        <v>-2.5016806161571377E-2</v>
      </c>
      <c r="J2185" s="50">
        <f>DAX__2019_2020__33[[#This Row],[Adj Close]]-DAX__2019_2020__33[[#This Row],[Adj Open]]</f>
        <v>-1.1556543976143772</v>
      </c>
      <c r="K2185" s="50">
        <v>2908593</v>
      </c>
    </row>
    <row r="2186" spans="1:11" x14ac:dyDescent="0.3">
      <c r="A2186" s="51" t="str">
        <f t="shared" si="38"/>
        <v>BAS.DE</v>
      </c>
      <c r="B2186" s="52" t="s">
        <v>247</v>
      </c>
      <c r="C2186" s="50" t="s">
        <v>7798</v>
      </c>
      <c r="D2186" s="50">
        <f>DAX__2019_2020__33[[#This Row],[Open]]*(DAX__2019_2020__33[[#This Row],[Adj Close]]/DAX__2019_2020__33[[#This Row],[Close]])</f>
        <v>44.868829486718205</v>
      </c>
      <c r="E2186" s="50" t="s">
        <v>7810</v>
      </c>
      <c r="F2186" s="50" t="s">
        <v>7811</v>
      </c>
      <c r="G2186" s="50" t="s">
        <v>7774</v>
      </c>
      <c r="H2186" s="50" t="s">
        <v>7775</v>
      </c>
      <c r="I2186" s="50">
        <f>(DAX__2019_2020__33[[#This Row],[Adj Close]]-DAX__2019_2020__33[[#This Row],[Adj Open]])/DAX__2019_2020__33[[#This Row],[Adj Open]]</f>
        <v>2.5929473670854831E-3</v>
      </c>
      <c r="J2186" s="50">
        <f>DAX__2019_2020__33[[#This Row],[Adj Close]]-DAX__2019_2020__33[[#This Row],[Adj Open]]</f>
        <v>0.11634251328179346</v>
      </c>
      <c r="K2186" s="50">
        <v>2032593</v>
      </c>
    </row>
    <row r="2187" spans="1:11" x14ac:dyDescent="0.3">
      <c r="A2187" s="51" t="str">
        <f t="shared" si="38"/>
        <v>BAS.DE</v>
      </c>
      <c r="B2187" s="52" t="s">
        <v>248</v>
      </c>
      <c r="C2187" s="50" t="s">
        <v>7798</v>
      </c>
      <c r="D2187" s="50">
        <f>DAX__2019_2020__33[[#This Row],[Open]]*(DAX__2019_2020__33[[#This Row],[Adj Close]]/DAX__2019_2020__33[[#This Row],[Close]])</f>
        <v>44.868836349925751</v>
      </c>
      <c r="E2187" s="50" t="s">
        <v>7812</v>
      </c>
      <c r="F2187" s="50" t="s">
        <v>7750</v>
      </c>
      <c r="G2187" s="50" t="s">
        <v>7813</v>
      </c>
      <c r="H2187" s="50" t="s">
        <v>7814</v>
      </c>
      <c r="I2187" s="50">
        <f>(DAX__2019_2020__33[[#This Row],[Adj Close]]-DAX__2019_2020__33[[#This Row],[Adj Open]])/DAX__2019_2020__33[[#This Row],[Adj Open]]</f>
        <v>6.7416424111197294E-3</v>
      </c>
      <c r="J2187" s="50">
        <f>DAX__2019_2020__33[[#This Row],[Adj Close]]-DAX__2019_2020__33[[#This Row],[Adj Open]]</f>
        <v>0.30248965007424999</v>
      </c>
      <c r="K2187" s="50">
        <v>2022682</v>
      </c>
    </row>
    <row r="2188" spans="1:11" x14ac:dyDescent="0.3">
      <c r="A2188" s="51" t="str">
        <f t="shared" si="38"/>
        <v>BAS.DE</v>
      </c>
      <c r="B2188" s="52" t="s">
        <v>249</v>
      </c>
      <c r="C2188" s="50" t="s">
        <v>7815</v>
      </c>
      <c r="D2188" s="50">
        <f>DAX__2019_2020__33[[#This Row],[Open]]*(DAX__2019_2020__33[[#This Row],[Adj Close]]/DAX__2019_2020__33[[#This Row],[Close]])</f>
        <v>45.070490396673456</v>
      </c>
      <c r="E2188" s="50" t="s">
        <v>7816</v>
      </c>
      <c r="F2188" s="50" t="s">
        <v>7817</v>
      </c>
      <c r="G2188" s="50" t="s">
        <v>7818</v>
      </c>
      <c r="H2188" s="50" t="s">
        <v>7819</v>
      </c>
      <c r="I2188" s="50">
        <f>(DAX__2019_2020__33[[#This Row],[Adj Close]]-DAX__2019_2020__33[[#This Row],[Adj Open]])/DAX__2019_2020__33[[#This Row],[Adj Open]]</f>
        <v>6.3672172368402901E-3</v>
      </c>
      <c r="J2188" s="50">
        <f>DAX__2019_2020__33[[#This Row],[Adj Close]]-DAX__2019_2020__33[[#This Row],[Adj Open]]</f>
        <v>0.28697360332654398</v>
      </c>
      <c r="K2188" s="50">
        <v>2197066</v>
      </c>
    </row>
    <row r="2189" spans="1:11" x14ac:dyDescent="0.3">
      <c r="A2189" s="51" t="str">
        <f t="shared" si="38"/>
        <v>BAS.DE</v>
      </c>
      <c r="B2189" s="52" t="s">
        <v>250</v>
      </c>
      <c r="C2189" s="50" t="s">
        <v>7820</v>
      </c>
      <c r="D2189" s="50">
        <f>DAX__2019_2020__33[[#This Row],[Open]]*(DAX__2019_2020__33[[#This Row],[Adj Close]]/DAX__2019_2020__33[[#This Row],[Close]])</f>
        <v>45.295416939026346</v>
      </c>
      <c r="E2189" s="50" t="s">
        <v>7699</v>
      </c>
      <c r="F2189" s="50" t="s">
        <v>7821</v>
      </c>
      <c r="G2189" s="50" t="s">
        <v>7822</v>
      </c>
      <c r="H2189" s="50" t="s">
        <v>7823</v>
      </c>
      <c r="I2189" s="50">
        <f>(DAX__2019_2020__33[[#This Row],[Adj Close]]-DAX__2019_2020__33[[#This Row],[Adj Open]])/DAX__2019_2020__33[[#This Row],[Adj Open]]</f>
        <v>2.1746506104571631E-2</v>
      </c>
      <c r="J2189" s="50">
        <f>DAX__2019_2020__33[[#This Row],[Adj Close]]-DAX__2019_2020__33[[#This Row],[Adj Open]]</f>
        <v>0.98501706097365371</v>
      </c>
      <c r="K2189" s="50">
        <v>2665213</v>
      </c>
    </row>
    <row r="2190" spans="1:11" x14ac:dyDescent="0.3">
      <c r="A2190" s="51" t="str">
        <f t="shared" si="38"/>
        <v>BAS.DE</v>
      </c>
      <c r="B2190" s="52" t="s">
        <v>251</v>
      </c>
      <c r="C2190" s="50" t="s">
        <v>5575</v>
      </c>
      <c r="D2190" s="50">
        <f>DAX__2019_2020__33[[#This Row],[Open]]*(DAX__2019_2020__33[[#This Row],[Adj Close]]/DAX__2019_2020__33[[#This Row],[Close]])</f>
        <v>46.451068359488289</v>
      </c>
      <c r="E2190" s="50" t="s">
        <v>7824</v>
      </c>
      <c r="F2190" s="50" t="s">
        <v>7825</v>
      </c>
      <c r="G2190" s="50" t="s">
        <v>7826</v>
      </c>
      <c r="H2190" s="50" t="s">
        <v>7827</v>
      </c>
      <c r="I2190" s="50">
        <f>(DAX__2019_2020__33[[#This Row],[Adj Close]]-DAX__2019_2020__33[[#This Row],[Adj Open]])/DAX__2019_2020__33[[#This Row],[Adj Open]]</f>
        <v>4.8422274977829808E-3</v>
      </c>
      <c r="J2190" s="50">
        <f>DAX__2019_2020__33[[#This Row],[Adj Close]]-DAX__2019_2020__33[[#This Row],[Adj Open]]</f>
        <v>0.22492664051171118</v>
      </c>
      <c r="K2190" s="50">
        <v>2438433</v>
      </c>
    </row>
    <row r="2191" spans="1:11" x14ac:dyDescent="0.3">
      <c r="A2191" s="51" t="str">
        <f t="shared" si="38"/>
        <v>BAS.DE</v>
      </c>
      <c r="B2191" s="52" t="s">
        <v>252</v>
      </c>
      <c r="C2191" s="50" t="s">
        <v>5606</v>
      </c>
      <c r="D2191" s="50">
        <f>DAX__2019_2020__33[[#This Row],[Open]]*(DAX__2019_2020__33[[#This Row],[Adj Close]]/DAX__2019_2020__33[[#This Row],[Close]])</f>
        <v>46.613951588728703</v>
      </c>
      <c r="E2191" s="50" t="s">
        <v>7828</v>
      </c>
      <c r="F2191" s="50" t="s">
        <v>7829</v>
      </c>
      <c r="G2191" s="50" t="s">
        <v>7830</v>
      </c>
      <c r="H2191" s="50" t="s">
        <v>7831</v>
      </c>
      <c r="I2191" s="50">
        <f>(DAX__2019_2020__33[[#This Row],[Adj Close]]-DAX__2019_2020__33[[#This Row],[Adj Open]])/DAX__2019_2020__33[[#This Row],[Adj Open]]</f>
        <v>-1.4975042095675857E-3</v>
      </c>
      <c r="J2191" s="50">
        <f>DAX__2019_2020__33[[#This Row],[Adj Close]]-DAX__2019_2020__33[[#This Row],[Adj Open]]</f>
        <v>-6.9804588728700878E-2</v>
      </c>
      <c r="K2191" s="50">
        <v>1203293</v>
      </c>
    </row>
    <row r="2192" spans="1:11" x14ac:dyDescent="0.3">
      <c r="A2192" s="51" t="str">
        <f t="shared" si="38"/>
        <v>BAS.DE</v>
      </c>
      <c r="B2192" s="52" t="s">
        <v>253</v>
      </c>
      <c r="C2192" s="50" t="s">
        <v>7832</v>
      </c>
      <c r="D2192" s="50">
        <f>DAX__2019_2020__33[[#This Row],[Open]]*(DAX__2019_2020__33[[#This Row],[Adj Close]]/DAX__2019_2020__33[[#This Row],[Close]])</f>
        <v>46.404536817814439</v>
      </c>
      <c r="E2192" s="50" t="s">
        <v>7833</v>
      </c>
      <c r="F2192" s="50" t="s">
        <v>7834</v>
      </c>
      <c r="G2192" s="50" t="s">
        <v>7835</v>
      </c>
      <c r="H2192" s="50" t="s">
        <v>1347</v>
      </c>
      <c r="I2192" s="50">
        <f>(DAX__2019_2020__33[[#This Row],[Adj Close]]-DAX__2019_2020__33[[#This Row],[Adj Open]])/DAX__2019_2020__33[[#This Row],[Adj Open]]</f>
        <v>-7.8556072921408572E-3</v>
      </c>
      <c r="J2192" s="50">
        <f>DAX__2019_2020__33[[#This Row],[Adj Close]]-DAX__2019_2020__33[[#This Row],[Adj Open]]</f>
        <v>-0.364535817814442</v>
      </c>
      <c r="K2192" s="50">
        <v>2108579</v>
      </c>
    </row>
    <row r="2193" spans="1:11" x14ac:dyDescent="0.3">
      <c r="A2193" s="51" t="str">
        <f t="shared" si="38"/>
        <v>BAS.DE</v>
      </c>
      <c r="B2193" s="52" t="s">
        <v>254</v>
      </c>
      <c r="C2193" s="50" t="s">
        <v>5606</v>
      </c>
      <c r="D2193" s="50">
        <f>DAX__2019_2020__33[[#This Row],[Open]]*(DAX__2019_2020__33[[#This Row],[Adj Close]]/DAX__2019_2020__33[[#This Row],[Close]])</f>
        <v>46.613947512297244</v>
      </c>
      <c r="E2193" s="50" t="s">
        <v>7824</v>
      </c>
      <c r="F2193" s="50" t="s">
        <v>7836</v>
      </c>
      <c r="G2193" s="50" t="s">
        <v>5268</v>
      </c>
      <c r="H2193" s="50" t="s">
        <v>7837</v>
      </c>
      <c r="I2193" s="50">
        <f>(DAX__2019_2020__33[[#This Row],[Adj Close]]-DAX__2019_2020__33[[#This Row],[Adj Open]])/DAX__2019_2020__33[[#This Row],[Adj Open]]</f>
        <v>1.8302995617405086E-3</v>
      </c>
      <c r="J2193" s="50">
        <f>DAX__2019_2020__33[[#This Row],[Adj Close]]-DAX__2019_2020__33[[#This Row],[Adj Open]]</f>
        <v>8.5317487702752715E-2</v>
      </c>
      <c r="K2193" s="50">
        <v>1896708</v>
      </c>
    </row>
    <row r="2194" spans="1:11" x14ac:dyDescent="0.3">
      <c r="A2194" s="51" t="str">
        <f t="shared" si="38"/>
        <v>BAS.DE</v>
      </c>
      <c r="B2194" s="52" t="s">
        <v>255</v>
      </c>
      <c r="C2194" s="50" t="s">
        <v>5004</v>
      </c>
      <c r="D2194" s="50">
        <f>DAX__2019_2020__33[[#This Row],[Open]]*(DAX__2019_2020__33[[#This Row],[Adj Close]]/DAX__2019_2020__33[[#This Row],[Close]])</f>
        <v>46.924194227968997</v>
      </c>
      <c r="E2194" s="50" t="s">
        <v>7838</v>
      </c>
      <c r="F2194" s="50" t="s">
        <v>7839</v>
      </c>
      <c r="G2194" s="50" t="s">
        <v>7840</v>
      </c>
      <c r="H2194" s="50" t="s">
        <v>7841</v>
      </c>
      <c r="I2194" s="50">
        <f>(DAX__2019_2020__33[[#This Row],[Adj Close]]-DAX__2019_2020__33[[#This Row],[Adj Open]])/DAX__2019_2020__33[[#This Row],[Adj Open]]</f>
        <v>8.4297190082644798E-3</v>
      </c>
      <c r="J2194" s="50">
        <f>DAX__2019_2020__33[[#This Row],[Adj Close]]-DAX__2019_2020__33[[#This Row],[Adj Open]]</f>
        <v>0.39555777203100462</v>
      </c>
      <c r="K2194" s="50">
        <v>2026181</v>
      </c>
    </row>
    <row r="2195" spans="1:11" x14ac:dyDescent="0.3">
      <c r="A2195" s="51" t="str">
        <f t="shared" si="38"/>
        <v>BAS.DE</v>
      </c>
      <c r="B2195" s="52" t="s">
        <v>256</v>
      </c>
      <c r="C2195" s="50" t="s">
        <v>7842</v>
      </c>
      <c r="D2195" s="50">
        <f>DAX__2019_2020__33[[#This Row],[Open]]*(DAX__2019_2020__33[[#This Row],[Adj Close]]/DAX__2019_2020__33[[#This Row],[Close]])</f>
        <v>47.428338315422813</v>
      </c>
      <c r="E2195" s="50" t="s">
        <v>7737</v>
      </c>
      <c r="F2195" s="50" t="s">
        <v>7843</v>
      </c>
      <c r="G2195" s="50" t="s">
        <v>7844</v>
      </c>
      <c r="H2195" s="50" t="s">
        <v>7845</v>
      </c>
      <c r="I2195" s="50">
        <f>(DAX__2019_2020__33[[#This Row],[Adj Close]]-DAX__2019_2020__33[[#This Row],[Adj Open]])/DAX__2019_2020__33[[#This Row],[Adj Open]]</f>
        <v>5.0694520009991698E-3</v>
      </c>
      <c r="J2195" s="50">
        <f>DAX__2019_2020__33[[#This Row],[Adj Close]]-DAX__2019_2020__33[[#This Row],[Adj Open]]</f>
        <v>0.24043568457718578</v>
      </c>
      <c r="K2195" s="50">
        <v>2155002</v>
      </c>
    </row>
    <row r="2196" spans="1:11" x14ac:dyDescent="0.3">
      <c r="A2196" s="51" t="str">
        <f t="shared" si="38"/>
        <v>BAS.DE</v>
      </c>
      <c r="B2196" s="52" t="s">
        <v>257</v>
      </c>
      <c r="C2196" s="50" t="s">
        <v>4989</v>
      </c>
      <c r="D2196" s="50">
        <f>DAX__2019_2020__33[[#This Row],[Open]]*(DAX__2019_2020__33[[#This Row],[Adj Close]]/DAX__2019_2020__33[[#This Row],[Close]])</f>
        <v>47.777357815796663</v>
      </c>
      <c r="E2196" s="50" t="s">
        <v>7688</v>
      </c>
      <c r="F2196" s="50" t="s">
        <v>7846</v>
      </c>
      <c r="G2196" s="50" t="s">
        <v>7380</v>
      </c>
      <c r="H2196" s="50" t="s">
        <v>7847</v>
      </c>
      <c r="I2196" s="50">
        <f>(DAX__2019_2020__33[[#This Row],[Adj Close]]-DAX__2019_2020__33[[#This Row],[Adj Open]])/DAX__2019_2020__33[[#This Row],[Adj Open]]</f>
        <v>1.1038977631135576E-2</v>
      </c>
      <c r="J2196" s="50">
        <f>DAX__2019_2020__33[[#This Row],[Adj Close]]-DAX__2019_2020__33[[#This Row],[Adj Open]]</f>
        <v>0.52741318420333982</v>
      </c>
      <c r="K2196" s="50">
        <v>1990837</v>
      </c>
    </row>
    <row r="2197" spans="1:11" x14ac:dyDescent="0.3">
      <c r="A2197" s="51" t="str">
        <f t="shared" si="38"/>
        <v>BAS.DE</v>
      </c>
      <c r="B2197" s="52" t="s">
        <v>258</v>
      </c>
      <c r="C2197" s="50" t="s">
        <v>5609</v>
      </c>
      <c r="D2197" s="50">
        <f>DAX__2019_2020__33[[#This Row],[Open]]*(DAX__2019_2020__33[[#This Row],[Adj Close]]/DAX__2019_2020__33[[#This Row],[Close]])</f>
        <v>48.110871022121245</v>
      </c>
      <c r="E2197" s="50" t="s">
        <v>7364</v>
      </c>
      <c r="F2197" s="50" t="s">
        <v>7715</v>
      </c>
      <c r="G2197" s="50" t="s">
        <v>7334</v>
      </c>
      <c r="H2197" s="50" t="s">
        <v>7848</v>
      </c>
      <c r="I2197" s="50">
        <f>(DAX__2019_2020__33[[#This Row],[Adj Close]]-DAX__2019_2020__33[[#This Row],[Adj Open]])/DAX__2019_2020__33[[#This Row],[Adj Open]]</f>
        <v>2.9663066736467365E-2</v>
      </c>
      <c r="J2197" s="50">
        <f>DAX__2019_2020__33[[#This Row],[Adj Close]]-DAX__2019_2020__33[[#This Row],[Adj Open]]</f>
        <v>1.4271159778787563</v>
      </c>
      <c r="K2197" s="50">
        <v>3842761</v>
      </c>
    </row>
    <row r="2198" spans="1:11" x14ac:dyDescent="0.3">
      <c r="A2198" s="51" t="str">
        <f t="shared" si="38"/>
        <v>BAS.DE</v>
      </c>
      <c r="B2198" s="52" t="s">
        <v>259</v>
      </c>
      <c r="C2198" s="50" t="s">
        <v>5583</v>
      </c>
      <c r="D2198" s="50">
        <f>DAX__2019_2020__33[[#This Row],[Open]]*(DAX__2019_2020__33[[#This Row],[Adj Close]]/DAX__2019_2020__33[[#This Row],[Close]])</f>
        <v>49.71637074440283</v>
      </c>
      <c r="E2198" s="50" t="s">
        <v>7849</v>
      </c>
      <c r="F2198" s="50" t="s">
        <v>7581</v>
      </c>
      <c r="G2198" s="50" t="s">
        <v>7351</v>
      </c>
      <c r="H2198" s="50" t="s">
        <v>7850</v>
      </c>
      <c r="I2198" s="50">
        <f>(DAX__2019_2020__33[[#This Row],[Adj Close]]-DAX__2019_2020__33[[#This Row],[Adj Open]])/DAX__2019_2020__33[[#This Row],[Adj Open]]</f>
        <v>8.7364433303102097E-3</v>
      </c>
      <c r="J2198" s="50">
        <f>DAX__2019_2020__33[[#This Row],[Adj Close]]-DAX__2019_2020__33[[#This Row],[Adj Open]]</f>
        <v>0.43434425559716772</v>
      </c>
      <c r="K2198" s="50">
        <v>3414862</v>
      </c>
    </row>
    <row r="2199" spans="1:11" x14ac:dyDescent="0.3">
      <c r="A2199" s="51" t="str">
        <f t="shared" si="38"/>
        <v>BAS.DE</v>
      </c>
      <c r="B2199" s="52" t="s">
        <v>260</v>
      </c>
      <c r="C2199" s="50" t="s">
        <v>7851</v>
      </c>
      <c r="D2199" s="50">
        <f>DAX__2019_2020__33[[#This Row],[Open]]*(DAX__2019_2020__33[[#This Row],[Adj Close]]/DAX__2019_2020__33[[#This Row],[Close]])</f>
        <v>50.406665118455265</v>
      </c>
      <c r="E2199" s="50" t="s">
        <v>7852</v>
      </c>
      <c r="F2199" s="50" t="s">
        <v>7853</v>
      </c>
      <c r="G2199" s="50" t="s">
        <v>5267</v>
      </c>
      <c r="H2199" s="50" t="s">
        <v>7854</v>
      </c>
      <c r="I2199" s="50">
        <f>(DAX__2019_2020__33[[#This Row],[Adj Close]]-DAX__2019_2020__33[[#This Row],[Adj Open]])/DAX__2019_2020__33[[#This Row],[Adj Open]]</f>
        <v>-8.9243578681138663E-3</v>
      </c>
      <c r="J2199" s="50">
        <f>DAX__2019_2020__33[[#This Row],[Adj Close]]-DAX__2019_2020__33[[#This Row],[Adj Open]]</f>
        <v>-0.44984711845526704</v>
      </c>
      <c r="K2199" s="50">
        <v>3452195</v>
      </c>
    </row>
    <row r="2200" spans="1:11" x14ac:dyDescent="0.3">
      <c r="A2200" s="51" t="str">
        <f t="shared" si="38"/>
        <v>BAS.DE</v>
      </c>
      <c r="B2200" s="52" t="s">
        <v>261</v>
      </c>
      <c r="C2200" s="50" t="s">
        <v>7855</v>
      </c>
      <c r="D2200" s="50">
        <f>DAX__2019_2020__33[[#This Row],[Open]]*(DAX__2019_2020__33[[#This Row],[Adj Close]]/DAX__2019_2020__33[[#This Row],[Close]])</f>
        <v>50.026615939163506</v>
      </c>
      <c r="E2200" s="50" t="s">
        <v>7856</v>
      </c>
      <c r="F2200" s="50" t="s">
        <v>7857</v>
      </c>
      <c r="G2200" s="50" t="s">
        <v>5599</v>
      </c>
      <c r="H2200" s="50" t="s">
        <v>7858</v>
      </c>
      <c r="I2200" s="50">
        <f>(DAX__2019_2020__33[[#This Row],[Adj Close]]-DAX__2019_2020__33[[#This Row],[Adj Open]])/DAX__2019_2020__33[[#This Row],[Adj Open]]</f>
        <v>1.9379844961240192E-2</v>
      </c>
      <c r="J2200" s="50">
        <f>DAX__2019_2020__33[[#This Row],[Adj Close]]-DAX__2019_2020__33[[#This Row],[Adj Open]]</f>
        <v>0.9695080608364961</v>
      </c>
      <c r="K2200" s="50">
        <v>3040730</v>
      </c>
    </row>
    <row r="2201" spans="1:11" x14ac:dyDescent="0.3">
      <c r="A2201" s="51" t="str">
        <f t="shared" si="38"/>
        <v>BAS.DE</v>
      </c>
      <c r="B2201" s="52" t="s">
        <v>262</v>
      </c>
      <c r="C2201" s="50" t="s">
        <v>5585</v>
      </c>
      <c r="D2201" s="50">
        <f>DAX__2019_2020__33[[#This Row],[Open]]*(DAX__2019_2020__33[[#This Row],[Adj Close]]/DAX__2019_2020__33[[#This Row],[Close]])</f>
        <v>50.647107469109926</v>
      </c>
      <c r="E2201" s="50" t="s">
        <v>5249</v>
      </c>
      <c r="F2201" s="50" t="s">
        <v>7852</v>
      </c>
      <c r="G2201" s="50" t="s">
        <v>5297</v>
      </c>
      <c r="H2201" s="50" t="s">
        <v>7859</v>
      </c>
      <c r="I2201" s="50">
        <f>(DAX__2019_2020__33[[#This Row],[Adj Close]]-DAX__2019_2020__33[[#This Row],[Adj Open]])/DAX__2019_2020__33[[#This Row],[Adj Open]]</f>
        <v>5.6660793721556362E-3</v>
      </c>
      <c r="J2201" s="50">
        <f>DAX__2019_2020__33[[#This Row],[Adj Close]]-DAX__2019_2020__33[[#This Row],[Adj Open]]</f>
        <v>0.28697053089007341</v>
      </c>
      <c r="K2201" s="50">
        <v>3190395</v>
      </c>
    </row>
    <row r="2202" spans="1:11" x14ac:dyDescent="0.3">
      <c r="A2202" s="51" t="str">
        <f t="shared" si="38"/>
        <v>BAS.DE</v>
      </c>
      <c r="B2202" s="52" t="s">
        <v>263</v>
      </c>
      <c r="C2202" s="50" t="s">
        <v>7860</v>
      </c>
      <c r="D2202" s="50">
        <f>DAX__2019_2020__33[[#This Row],[Open]]*(DAX__2019_2020__33[[#This Row],[Adj Close]]/DAX__2019_2020__33[[#This Row],[Close]])</f>
        <v>50.755689847972278</v>
      </c>
      <c r="E2202" s="50" t="s">
        <v>7861</v>
      </c>
      <c r="F2202" s="50" t="s">
        <v>7862</v>
      </c>
      <c r="G2202" s="50" t="s">
        <v>5580</v>
      </c>
      <c r="H2202" s="50" t="s">
        <v>7863</v>
      </c>
      <c r="I2202" s="50">
        <f>(DAX__2019_2020__33[[#This Row],[Adj Close]]-DAX__2019_2020__33[[#This Row],[Adj Open]])/DAX__2019_2020__33[[#This Row],[Adj Open]]</f>
        <v>-1.7726206670959511E-2</v>
      </c>
      <c r="J2202" s="50">
        <f>DAX__2019_2020__33[[#This Row],[Adj Close]]-DAX__2019_2020__33[[#This Row],[Adj Open]]</f>
        <v>-0.89970584797227815</v>
      </c>
      <c r="K2202" s="50">
        <v>3644039</v>
      </c>
    </row>
    <row r="2203" spans="1:11" x14ac:dyDescent="0.3">
      <c r="A2203" s="51" t="str">
        <f t="shared" si="38"/>
        <v>BAS.DE</v>
      </c>
      <c r="B2203" s="52" t="s">
        <v>264</v>
      </c>
      <c r="C2203" s="50" t="s">
        <v>7864</v>
      </c>
      <c r="D2203" s="50">
        <f>DAX__2019_2020__33[[#This Row],[Open]]*(DAX__2019_2020__33[[#This Row],[Adj Close]]/DAX__2019_2020__33[[#This Row],[Close]])</f>
        <v>49.871494448257472</v>
      </c>
      <c r="E2203" s="50" t="s">
        <v>7865</v>
      </c>
      <c r="F2203" s="50" t="s">
        <v>7730</v>
      </c>
      <c r="G2203" s="50" t="s">
        <v>7393</v>
      </c>
      <c r="H2203" s="50" t="s">
        <v>7866</v>
      </c>
      <c r="I2203" s="50">
        <f>(DAX__2019_2020__33[[#This Row],[Adj Close]]-DAX__2019_2020__33[[#This Row],[Adj Open]])/DAX__2019_2020__33[[#This Row],[Adj Open]]</f>
        <v>-4.3546809787863086E-3</v>
      </c>
      <c r="J2203" s="50">
        <f>DAX__2019_2020__33[[#This Row],[Adj Close]]-DAX__2019_2020__33[[#This Row],[Adj Open]]</f>
        <v>-0.21717444825747378</v>
      </c>
      <c r="K2203" s="50">
        <v>2149888</v>
      </c>
    </row>
    <row r="2204" spans="1:11" x14ac:dyDescent="0.3">
      <c r="A2204" s="51" t="str">
        <f t="shared" si="38"/>
        <v>BAS.DE</v>
      </c>
      <c r="B2204" s="52" t="s">
        <v>265</v>
      </c>
      <c r="C2204" s="50" t="s">
        <v>7867</v>
      </c>
      <c r="D2204" s="50">
        <f>DAX__2019_2020__33[[#This Row],[Open]]*(DAX__2019_2020__33[[#This Row],[Adj Close]]/DAX__2019_2020__33[[#This Row],[Close]])</f>
        <v>49.437152951937172</v>
      </c>
      <c r="E2204" s="50" t="s">
        <v>7868</v>
      </c>
      <c r="F2204" s="50" t="s">
        <v>7869</v>
      </c>
      <c r="G2204" s="50" t="s">
        <v>7679</v>
      </c>
      <c r="H2204" s="50" t="s">
        <v>7680</v>
      </c>
      <c r="I2204" s="50">
        <f>(DAX__2019_2020__33[[#This Row],[Adj Close]]-DAX__2019_2020__33[[#This Row],[Adj Open]])/DAX__2019_2020__33[[#This Row],[Adj Open]]</f>
        <v>2.8239095442764636E-3</v>
      </c>
      <c r="J2204" s="50">
        <f>DAX__2019_2020__33[[#This Row],[Adj Close]]-DAX__2019_2020__33[[#This Row],[Adj Open]]</f>
        <v>0.13960604806283072</v>
      </c>
      <c r="K2204" s="50">
        <v>2578658</v>
      </c>
    </row>
    <row r="2205" spans="1:11" x14ac:dyDescent="0.3">
      <c r="A2205" s="51" t="str">
        <f t="shared" si="38"/>
        <v>BAS.DE</v>
      </c>
      <c r="B2205" s="52" t="s">
        <v>266</v>
      </c>
      <c r="C2205" s="50" t="s">
        <v>5260</v>
      </c>
      <c r="D2205" s="50">
        <f>DAX__2019_2020__33[[#This Row],[Open]]*(DAX__2019_2020__33[[#This Row],[Adj Close]]/DAX__2019_2020__33[[#This Row],[Close]])</f>
        <v>49.638810481120842</v>
      </c>
      <c r="E2205" s="50" t="s">
        <v>5260</v>
      </c>
      <c r="F2205" s="50" t="s">
        <v>7870</v>
      </c>
      <c r="G2205" s="50" t="s">
        <v>5603</v>
      </c>
      <c r="H2205" s="50" t="s">
        <v>7871</v>
      </c>
      <c r="I2205" s="50">
        <f>(DAX__2019_2020__33[[#This Row],[Adj Close]]-DAX__2019_2020__33[[#This Row],[Adj Open]])/DAX__2019_2020__33[[#This Row],[Adj Open]]</f>
        <v>-1.7187656249999762E-3</v>
      </c>
      <c r="J2205" s="50">
        <f>DAX__2019_2020__33[[#This Row],[Adj Close]]-DAX__2019_2020__33[[#This Row],[Adj Open]]</f>
        <v>-8.5317481120839034E-2</v>
      </c>
      <c r="K2205" s="50">
        <v>6376144</v>
      </c>
    </row>
    <row r="2206" spans="1:11" x14ac:dyDescent="0.3">
      <c r="A2206" s="51" t="str">
        <f t="shared" si="38"/>
        <v>BAS.DE</v>
      </c>
      <c r="B2206" s="52" t="s">
        <v>267</v>
      </c>
      <c r="C2206" s="50" t="s">
        <v>7872</v>
      </c>
      <c r="D2206" s="50">
        <f>DAX__2019_2020__33[[#This Row],[Open]]*(DAX__2019_2020__33[[#This Row],[Adj Close]]/DAX__2019_2020__33[[#This Row],[Close]])</f>
        <v>49.351840686260523</v>
      </c>
      <c r="E2206" s="50" t="s">
        <v>5184</v>
      </c>
      <c r="F2206" s="50" t="s">
        <v>7684</v>
      </c>
      <c r="G2206" s="50" t="s">
        <v>7306</v>
      </c>
      <c r="H2206" s="50" t="s">
        <v>7873</v>
      </c>
      <c r="I2206" s="50">
        <f>(DAX__2019_2020__33[[#This Row],[Adj Close]]-DAX__2019_2020__33[[#This Row],[Adj Open]])/DAX__2019_2020__33[[#This Row],[Adj Open]]</f>
        <v>-3.3003771287069671E-3</v>
      </c>
      <c r="J2206" s="50">
        <f>DAX__2019_2020__33[[#This Row],[Adj Close]]-DAX__2019_2020__33[[#This Row],[Adj Open]]</f>
        <v>-0.16287968626052418</v>
      </c>
      <c r="K2206" s="50">
        <v>2572247</v>
      </c>
    </row>
    <row r="2207" spans="1:11" x14ac:dyDescent="0.3">
      <c r="A2207" s="51" t="str">
        <f t="shared" si="38"/>
        <v>BAS.DE</v>
      </c>
      <c r="B2207" s="52" t="s">
        <v>268</v>
      </c>
      <c r="C2207" s="50" t="s">
        <v>5369</v>
      </c>
      <c r="D2207" s="50">
        <f>DAX__2019_2020__33[[#This Row],[Open]]*(DAX__2019_2020__33[[#This Row],[Adj Close]]/DAX__2019_2020__33[[#This Row],[Close]])</f>
        <v>49.406132770767755</v>
      </c>
      <c r="E2207" s="50" t="s">
        <v>7874</v>
      </c>
      <c r="F2207" s="50" t="s">
        <v>7875</v>
      </c>
      <c r="G2207" s="50" t="s">
        <v>7875</v>
      </c>
      <c r="H2207" s="50" t="s">
        <v>7876</v>
      </c>
      <c r="I2207" s="50">
        <f>(DAX__2019_2020__33[[#This Row],[Adj Close]]-DAX__2019_2020__33[[#This Row],[Adj Open]])/DAX__2019_2020__33[[#This Row],[Adj Open]]</f>
        <v>-2.6687613395798799E-2</v>
      </c>
      <c r="J2207" s="50">
        <f>DAX__2019_2020__33[[#This Row],[Adj Close]]-DAX__2019_2020__33[[#This Row],[Adj Open]]</f>
        <v>-1.3185317707677555</v>
      </c>
      <c r="K2207" s="50">
        <v>2220577</v>
      </c>
    </row>
    <row r="2208" spans="1:11" x14ac:dyDescent="0.3">
      <c r="A2208" s="51" t="str">
        <f t="shared" si="38"/>
        <v>BAS.DE</v>
      </c>
      <c r="B2208" s="52" t="s">
        <v>269</v>
      </c>
      <c r="C2208" s="50" t="s">
        <v>7877</v>
      </c>
      <c r="D2208" s="50">
        <f>DAX__2019_2020__33[[#This Row],[Open]]*(DAX__2019_2020__33[[#This Row],[Adj Close]]/DAX__2019_2020__33[[#This Row],[Close]])</f>
        <v>47.412824690766634</v>
      </c>
      <c r="E2208" s="50" t="s">
        <v>7596</v>
      </c>
      <c r="F2208" s="50" t="s">
        <v>7878</v>
      </c>
      <c r="G2208" s="50" t="s">
        <v>5364</v>
      </c>
      <c r="H2208" s="50" t="s">
        <v>7879</v>
      </c>
      <c r="I2208" s="50">
        <f>(DAX__2019_2020__33[[#This Row],[Adj Close]]-DAX__2019_2020__33[[#This Row],[Adj Open]])/DAX__2019_2020__33[[#This Row],[Adj Open]]</f>
        <v>1.1451022223932159E-2</v>
      </c>
      <c r="J2208" s="50">
        <f>DAX__2019_2020__33[[#This Row],[Adj Close]]-DAX__2019_2020__33[[#This Row],[Adj Open]]</f>
        <v>0.54292530923336813</v>
      </c>
      <c r="K2208" s="50">
        <v>2606665</v>
      </c>
    </row>
    <row r="2209" spans="1:11" x14ac:dyDescent="0.3">
      <c r="A2209" s="51" t="str">
        <f t="shared" si="38"/>
        <v>BAS.DE</v>
      </c>
      <c r="B2209" s="52" t="s">
        <v>270</v>
      </c>
      <c r="C2209" s="50" t="s">
        <v>7644</v>
      </c>
      <c r="D2209" s="50">
        <f>DAX__2019_2020__33[[#This Row],[Open]]*(DAX__2019_2020__33[[#This Row],[Adj Close]]/DAX__2019_2020__33[[#This Row],[Close]])</f>
        <v>47.916965319990709</v>
      </c>
      <c r="E2209" s="50" t="s">
        <v>7594</v>
      </c>
      <c r="F2209" s="50" t="s">
        <v>7632</v>
      </c>
      <c r="G2209" s="50" t="s">
        <v>7715</v>
      </c>
      <c r="H2209" s="50" t="s">
        <v>7880</v>
      </c>
      <c r="I2209" s="50">
        <f>(DAX__2019_2020__33[[#This Row],[Adj Close]]-DAX__2019_2020__33[[#This Row],[Adj Open]])/DAX__2019_2020__33[[#This Row],[Adj Open]]</f>
        <v>3.3992069180837172E-3</v>
      </c>
      <c r="J2209" s="50">
        <f>DAX__2019_2020__33[[#This Row],[Adj Close]]-DAX__2019_2020__33[[#This Row],[Adj Open]]</f>
        <v>0.16287968000928998</v>
      </c>
      <c r="K2209" s="50">
        <v>2045015</v>
      </c>
    </row>
    <row r="2210" spans="1:11" x14ac:dyDescent="0.3">
      <c r="A2210" s="51" t="str">
        <f t="shared" si="38"/>
        <v>BAS.DE</v>
      </c>
      <c r="B2210" s="52" t="s">
        <v>271</v>
      </c>
      <c r="C2210" s="50" t="s">
        <v>5174</v>
      </c>
      <c r="D2210" s="50">
        <f>DAX__2019_2020__33[[#This Row],[Open]]*(DAX__2019_2020__33[[#This Row],[Adj Close]]/DAX__2019_2020__33[[#This Row],[Close]])</f>
        <v>48.708085659582601</v>
      </c>
      <c r="E2210" s="50" t="s">
        <v>7881</v>
      </c>
      <c r="F2210" s="50" t="s">
        <v>7311</v>
      </c>
      <c r="G2210" s="50" t="s">
        <v>7676</v>
      </c>
      <c r="H2210" s="50" t="s">
        <v>7882</v>
      </c>
      <c r="I2210" s="50">
        <f>(DAX__2019_2020__33[[#This Row],[Adj Close]]-DAX__2019_2020__33[[#This Row],[Adj Open]])/DAX__2019_2020__33[[#This Row],[Adj Open]]</f>
        <v>1.178347152521444E-2</v>
      </c>
      <c r="J2210" s="50">
        <f>DAX__2019_2020__33[[#This Row],[Adj Close]]-DAX__2019_2020__33[[#This Row],[Adj Open]]</f>
        <v>0.57395034041739734</v>
      </c>
      <c r="K2210" s="50">
        <v>3125084</v>
      </c>
    </row>
    <row r="2211" spans="1:11" x14ac:dyDescent="0.3">
      <c r="A2211" s="51" t="str">
        <f t="shared" si="38"/>
        <v>BAS.DE</v>
      </c>
      <c r="B2211" s="52" t="s">
        <v>272</v>
      </c>
      <c r="C2211" s="50" t="s">
        <v>5369</v>
      </c>
      <c r="D2211" s="50">
        <f>DAX__2019_2020__33[[#This Row],[Open]]*(DAX__2019_2020__33[[#This Row],[Adj Close]]/DAX__2019_2020__33[[#This Row],[Close]])</f>
        <v>49.406131739137443</v>
      </c>
      <c r="E2211" s="50" t="s">
        <v>7728</v>
      </c>
      <c r="F2211" s="50" t="s">
        <v>7883</v>
      </c>
      <c r="G2211" s="50" t="s">
        <v>7884</v>
      </c>
      <c r="H2211" s="50" t="s">
        <v>7885</v>
      </c>
      <c r="I2211" s="50">
        <f>(DAX__2019_2020__33[[#This Row],[Adj Close]]-DAX__2019_2020__33[[#This Row],[Adj Open]])/DAX__2019_2020__33[[#This Row],[Adj Open]]</f>
        <v>6.5934378870731248E-3</v>
      </c>
      <c r="J2211" s="50">
        <f>DAX__2019_2020__33[[#This Row],[Adj Close]]-DAX__2019_2020__33[[#This Row],[Adj Open]]</f>
        <v>0.32575626086255483</v>
      </c>
      <c r="K2211" s="50">
        <v>2429494</v>
      </c>
    </row>
    <row r="2212" spans="1:11" x14ac:dyDescent="0.3">
      <c r="A2212" s="51" t="str">
        <f t="shared" si="38"/>
        <v>BAS.DE</v>
      </c>
      <c r="B2212" s="52" t="s">
        <v>273</v>
      </c>
      <c r="C2212" s="50" t="s">
        <v>7886</v>
      </c>
      <c r="D2212" s="50">
        <f>DAX__2019_2020__33[[#This Row],[Open]]*(DAX__2019_2020__33[[#This Row],[Adj Close]]/DAX__2019_2020__33[[#This Row],[Close]])</f>
        <v>50.011108299941974</v>
      </c>
      <c r="E2212" s="50" t="s">
        <v>5262</v>
      </c>
      <c r="F2212" s="50" t="s">
        <v>7887</v>
      </c>
      <c r="G2212" s="50" t="s">
        <v>5361</v>
      </c>
      <c r="H2212" s="50" t="s">
        <v>7888</v>
      </c>
      <c r="I2212" s="50">
        <f>(DAX__2019_2020__33[[#This Row],[Adj Close]]-DAX__2019_2020__33[[#This Row],[Adj Open]])/DAX__2019_2020__33[[#This Row],[Adj Open]]</f>
        <v>-1.9075728020670139E-2</v>
      </c>
      <c r="J2212" s="50">
        <f>DAX__2019_2020__33[[#This Row],[Adj Close]]-DAX__2019_2020__33[[#This Row],[Adj Open]]</f>
        <v>-0.95399829994197205</v>
      </c>
      <c r="K2212" s="50">
        <v>2725729</v>
      </c>
    </row>
    <row r="2213" spans="1:11" x14ac:dyDescent="0.3">
      <c r="A2213" s="51" t="str">
        <f t="shared" si="38"/>
        <v>BAS.DE</v>
      </c>
      <c r="B2213" s="52" t="s">
        <v>274</v>
      </c>
      <c r="C2213" s="50" t="s">
        <v>5602</v>
      </c>
      <c r="D2213" s="50">
        <f>DAX__2019_2020__33[[#This Row],[Open]]*(DAX__2019_2020__33[[#This Row],[Adj Close]]/DAX__2019_2020__33[[#This Row],[Close]])</f>
        <v>48.948527496344724</v>
      </c>
      <c r="E2213" s="50" t="s">
        <v>7583</v>
      </c>
      <c r="F2213" s="50" t="s">
        <v>7889</v>
      </c>
      <c r="G2213" s="50" t="s">
        <v>7889</v>
      </c>
      <c r="H2213" s="50" t="s">
        <v>7890</v>
      </c>
      <c r="I2213" s="50">
        <f>(DAX__2019_2020__33[[#This Row],[Adj Close]]-DAX__2019_2020__33[[#This Row],[Adj Open]])/DAX__2019_2020__33[[#This Row],[Adj Open]]</f>
        <v>-2.1232783691446835E-2</v>
      </c>
      <c r="J2213" s="50">
        <f>DAX__2019_2020__33[[#This Row],[Adj Close]]-DAX__2019_2020__33[[#This Row],[Adj Open]]</f>
        <v>-1.0393134963447253</v>
      </c>
      <c r="K2213" s="50">
        <v>3241588</v>
      </c>
    </row>
    <row r="2214" spans="1:11" x14ac:dyDescent="0.3">
      <c r="A2214" s="51" t="str">
        <f t="shared" ref="A2214:A2277" si="39">"BAS.DE"</f>
        <v>BAS.DE</v>
      </c>
      <c r="B2214" s="52" t="s">
        <v>275</v>
      </c>
      <c r="C2214" s="50" t="s">
        <v>7889</v>
      </c>
      <c r="D2214" s="50">
        <f>DAX__2019_2020__33[[#This Row],[Open]]*(DAX__2019_2020__33[[#This Row],[Adj Close]]/DAX__2019_2020__33[[#This Row],[Close]])</f>
        <v>47.909214266365623</v>
      </c>
      <c r="E2214" s="50" t="s">
        <v>7692</v>
      </c>
      <c r="F2214" s="50" t="s">
        <v>5266</v>
      </c>
      <c r="G2214" s="50" t="s">
        <v>5571</v>
      </c>
      <c r="H2214" s="50" t="s">
        <v>7891</v>
      </c>
      <c r="I2214" s="50">
        <f>(DAX__2019_2020__33[[#This Row],[Adj Close]]-DAX__2019_2020__33[[#This Row],[Adj Open]])/DAX__2019_2020__33[[#This Row],[Adj Open]]</f>
        <v>-2.5902379796019165E-3</v>
      </c>
      <c r="J2214" s="50">
        <f>DAX__2019_2020__33[[#This Row],[Adj Close]]-DAX__2019_2020__33[[#This Row],[Adj Open]]</f>
        <v>-0.12409626636562621</v>
      </c>
      <c r="K2214" s="50">
        <v>2879680</v>
      </c>
    </row>
    <row r="2215" spans="1:11" x14ac:dyDescent="0.3">
      <c r="A2215" s="51" t="str">
        <f t="shared" si="39"/>
        <v>BAS.DE</v>
      </c>
      <c r="B2215" s="52" t="s">
        <v>276</v>
      </c>
      <c r="C2215" s="50" t="s">
        <v>7892</v>
      </c>
      <c r="D2215" s="50">
        <f>DAX__2019_2020__33[[#This Row],[Open]]*(DAX__2019_2020__33[[#This Row],[Adj Close]]/DAX__2019_2020__33[[#This Row],[Close]])</f>
        <v>47.536918101025726</v>
      </c>
      <c r="E2215" s="50" t="s">
        <v>7893</v>
      </c>
      <c r="F2215" s="50" t="s">
        <v>7894</v>
      </c>
      <c r="G2215" s="50" t="s">
        <v>4973</v>
      </c>
      <c r="H2215" s="50" t="s">
        <v>7895</v>
      </c>
      <c r="I2215" s="50">
        <f>(DAX__2019_2020__33[[#This Row],[Adj Close]]-DAX__2019_2020__33[[#This Row],[Adj Open]])/DAX__2019_2020__33[[#This Row],[Adj Open]]</f>
        <v>1.811063765523525E-2</v>
      </c>
      <c r="J2215" s="50">
        <f>DAX__2019_2020__33[[#This Row],[Adj Close]]-DAX__2019_2020__33[[#This Row],[Adj Open]]</f>
        <v>0.86092389897427068</v>
      </c>
      <c r="K2215" s="50">
        <v>1999732</v>
      </c>
    </row>
    <row r="2216" spans="1:11" x14ac:dyDescent="0.3">
      <c r="A2216" s="51" t="str">
        <f t="shared" si="39"/>
        <v>BAS.DE</v>
      </c>
      <c r="B2216" s="52" t="s">
        <v>277</v>
      </c>
      <c r="C2216" s="50" t="s">
        <v>7594</v>
      </c>
      <c r="D2216" s="50">
        <f>DAX__2019_2020__33[[#This Row],[Open]]*(DAX__2019_2020__33[[#This Row],[Adj Close]]/DAX__2019_2020__33[[#This Row],[Close]])</f>
        <v>48.4598902162302</v>
      </c>
      <c r="E2216" s="50" t="s">
        <v>7594</v>
      </c>
      <c r="F2216" s="50" t="s">
        <v>5530</v>
      </c>
      <c r="G2216" s="50" t="s">
        <v>4989</v>
      </c>
      <c r="H2216" s="50" t="s">
        <v>7896</v>
      </c>
      <c r="I2216" s="50">
        <f>(DAX__2019_2020__33[[#This Row],[Adj Close]]-DAX__2019_2020__33[[#This Row],[Adj Open]])/DAX__2019_2020__33[[#This Row],[Adj Open]]</f>
        <v>-1.4084539052496755E-2</v>
      </c>
      <c r="J2216" s="50">
        <f>DAX__2019_2020__33[[#This Row],[Adj Close]]-DAX__2019_2020__33[[#This Row],[Adj Open]]</f>
        <v>-0.68253521623019964</v>
      </c>
      <c r="K2216" s="50">
        <v>1884367</v>
      </c>
    </row>
    <row r="2217" spans="1:11" x14ac:dyDescent="0.3">
      <c r="A2217" s="51" t="str">
        <f t="shared" si="39"/>
        <v>BAS.DE</v>
      </c>
      <c r="B2217" s="52" t="s">
        <v>278</v>
      </c>
      <c r="C2217" s="50" t="s">
        <v>7897</v>
      </c>
      <c r="D2217" s="50">
        <f>DAX__2019_2020__33[[#This Row],[Open]]*(DAX__2019_2020__33[[#This Row],[Adj Close]]/DAX__2019_2020__33[[#This Row],[Close]])</f>
        <v>47.692043700802671</v>
      </c>
      <c r="E2217" s="50" t="s">
        <v>7319</v>
      </c>
      <c r="F2217" s="50" t="s">
        <v>7898</v>
      </c>
      <c r="G2217" s="50" t="s">
        <v>5543</v>
      </c>
      <c r="H2217" s="50" t="s">
        <v>7671</v>
      </c>
      <c r="I2217" s="50">
        <f>(DAX__2019_2020__33[[#This Row],[Adj Close]]-DAX__2019_2020__33[[#This Row],[Adj Open]])/DAX__2019_2020__33[[#This Row],[Adj Open]]</f>
        <v>9.1071228132339633E-3</v>
      </c>
      <c r="J2217" s="50">
        <f>DAX__2019_2020__33[[#This Row],[Adj Close]]-DAX__2019_2020__33[[#This Row],[Adj Open]]</f>
        <v>0.43433729919733111</v>
      </c>
      <c r="K2217" s="50">
        <v>1752317</v>
      </c>
    </row>
    <row r="2218" spans="1:11" x14ac:dyDescent="0.3">
      <c r="A2218" s="51" t="str">
        <f t="shared" si="39"/>
        <v>BAS.DE</v>
      </c>
      <c r="B2218" s="52" t="s">
        <v>279</v>
      </c>
      <c r="C2218" s="50" t="s">
        <v>7652</v>
      </c>
      <c r="D2218" s="50">
        <f>DAX__2019_2020__33[[#This Row],[Open]]*(DAX__2019_2020__33[[#This Row],[Adj Close]]/DAX__2019_2020__33[[#This Row],[Close]])</f>
        <v>48.048824070303247</v>
      </c>
      <c r="E2218" s="50" t="s">
        <v>7899</v>
      </c>
      <c r="F2218" s="50" t="s">
        <v>7900</v>
      </c>
      <c r="G2218" s="50" t="s">
        <v>4963</v>
      </c>
      <c r="H2218" s="50" t="s">
        <v>7901</v>
      </c>
      <c r="I2218" s="50">
        <f>(DAX__2019_2020__33[[#This Row],[Adj Close]]-DAX__2019_2020__33[[#This Row],[Adj Open]])/DAX__2019_2020__33[[#This Row],[Adj Open]]</f>
        <v>1.66262951311331E-2</v>
      </c>
      <c r="J2218" s="50">
        <f>DAX__2019_2020__33[[#This Row],[Adj Close]]-DAX__2019_2020__33[[#This Row],[Adj Open]]</f>
        <v>0.79887392969675375</v>
      </c>
      <c r="K2218" s="50">
        <v>2980110</v>
      </c>
    </row>
    <row r="2219" spans="1:11" x14ac:dyDescent="0.3">
      <c r="A2219" s="51" t="str">
        <f t="shared" si="39"/>
        <v>BAS.DE</v>
      </c>
      <c r="B2219" s="52" t="s">
        <v>280</v>
      </c>
      <c r="C2219" s="50" t="s">
        <v>7902</v>
      </c>
      <c r="D2219" s="50">
        <f>DAX__2019_2020__33[[#This Row],[Open]]*(DAX__2019_2020__33[[#This Row],[Adj Close]]/DAX__2019_2020__33[[#This Row],[Close]])</f>
        <v>48.894232236379956</v>
      </c>
      <c r="E2219" s="50" t="s">
        <v>5331</v>
      </c>
      <c r="F2219" s="50" t="s">
        <v>7903</v>
      </c>
      <c r="G2219" s="50" t="s">
        <v>7577</v>
      </c>
      <c r="H2219" s="50" t="s">
        <v>7904</v>
      </c>
      <c r="I2219" s="50">
        <f>(DAX__2019_2020__33[[#This Row],[Adj Close]]-DAX__2019_2020__33[[#This Row],[Adj Open]])/DAX__2019_2020__33[[#This Row],[Adj Open]]</f>
        <v>2.8870557917662392E-2</v>
      </c>
      <c r="J2219" s="50">
        <f>DAX__2019_2020__33[[#This Row],[Adj Close]]-DAX__2019_2020__33[[#This Row],[Adj Open]]</f>
        <v>1.4116037636200431</v>
      </c>
      <c r="K2219" s="50">
        <v>3323681</v>
      </c>
    </row>
    <row r="2220" spans="1:11" x14ac:dyDescent="0.3">
      <c r="A2220" s="51" t="str">
        <f t="shared" si="39"/>
        <v>BAS.DE</v>
      </c>
      <c r="B2220" s="52" t="s">
        <v>281</v>
      </c>
      <c r="C2220" s="50" t="s">
        <v>5542</v>
      </c>
      <c r="D2220" s="50">
        <f>DAX__2019_2020__33[[#This Row],[Open]]*(DAX__2019_2020__33[[#This Row],[Adj Close]]/DAX__2019_2020__33[[#This Row],[Close]])</f>
        <v>50.251541163377929</v>
      </c>
      <c r="E2220" s="50" t="s">
        <v>5509</v>
      </c>
      <c r="F2220" s="50" t="s">
        <v>7334</v>
      </c>
      <c r="G2220" s="50" t="s">
        <v>5190</v>
      </c>
      <c r="H2220" s="50" t="s">
        <v>7905</v>
      </c>
      <c r="I2220" s="50">
        <f>(DAX__2019_2020__33[[#This Row],[Adj Close]]-DAX__2019_2020__33[[#This Row],[Adj Open]])/DAX__2019_2020__33[[#This Row],[Adj Open]]</f>
        <v>-3.0869732507026659E-3</v>
      </c>
      <c r="J2220" s="50">
        <f>DAX__2019_2020__33[[#This Row],[Adj Close]]-DAX__2019_2020__33[[#This Row],[Adj Open]]</f>
        <v>-0.15512516337793159</v>
      </c>
      <c r="K2220" s="50">
        <v>1884359</v>
      </c>
    </row>
    <row r="2221" spans="1:11" x14ac:dyDescent="0.3">
      <c r="A2221" s="51" t="str">
        <f t="shared" si="39"/>
        <v>BAS.DE</v>
      </c>
      <c r="B2221" s="52" t="s">
        <v>282</v>
      </c>
      <c r="C2221" s="50" t="s">
        <v>7906</v>
      </c>
      <c r="D2221" s="50">
        <f>DAX__2019_2020__33[[#This Row],[Open]]*(DAX__2019_2020__33[[#This Row],[Adj Close]]/DAX__2019_2020__33[[#This Row],[Close]])</f>
        <v>50.344618325838844</v>
      </c>
      <c r="E2221" s="50" t="s">
        <v>5299</v>
      </c>
      <c r="F2221" s="50" t="s">
        <v>7906</v>
      </c>
      <c r="G2221" s="50" t="s">
        <v>7388</v>
      </c>
      <c r="H2221" s="50" t="s">
        <v>7907</v>
      </c>
      <c r="I2221" s="50">
        <f>(DAX__2019_2020__33[[#This Row],[Adj Close]]-DAX__2019_2020__33[[#This Row],[Adj Open]])/DAX__2019_2020__33[[#This Row],[Adj Open]]</f>
        <v>8.4731931305995489E-3</v>
      </c>
      <c r="J2221" s="50">
        <f>DAX__2019_2020__33[[#This Row],[Adj Close]]-DAX__2019_2020__33[[#This Row],[Adj Open]]</f>
        <v>0.42657967416115383</v>
      </c>
      <c r="K2221" s="50">
        <v>3023952</v>
      </c>
    </row>
    <row r="2222" spans="1:11" x14ac:dyDescent="0.3">
      <c r="A2222" s="51" t="str">
        <f t="shared" si="39"/>
        <v>BAS.DE</v>
      </c>
      <c r="B2222" s="52" t="s">
        <v>283</v>
      </c>
      <c r="C2222" s="50" t="s">
        <v>5093</v>
      </c>
      <c r="D2222" s="50">
        <f>DAX__2019_2020__33[[#This Row],[Open]]*(DAX__2019_2020__33[[#This Row],[Adj Close]]/DAX__2019_2020__33[[#This Row],[Close]])</f>
        <v>50.616081160276259</v>
      </c>
      <c r="E2222" s="50" t="s">
        <v>7908</v>
      </c>
      <c r="F2222" s="50" t="s">
        <v>7909</v>
      </c>
      <c r="G2222" s="50" t="s">
        <v>7389</v>
      </c>
      <c r="H2222" s="50" t="s">
        <v>7910</v>
      </c>
      <c r="I2222" s="50">
        <f>(DAX__2019_2020__33[[#This Row],[Adj Close]]-DAX__2019_2020__33[[#This Row],[Adj Open]])/DAX__2019_2020__33[[#This Row],[Adj Open]]</f>
        <v>1.45571095753261E-2</v>
      </c>
      <c r="J2222" s="50">
        <f>DAX__2019_2020__33[[#This Row],[Adj Close]]-DAX__2019_2020__33[[#This Row],[Adj Open]]</f>
        <v>0.73682383972374055</v>
      </c>
      <c r="K2222" s="50">
        <v>3419021</v>
      </c>
    </row>
    <row r="2223" spans="1:11" x14ac:dyDescent="0.3">
      <c r="A2223" s="51" t="str">
        <f t="shared" si="39"/>
        <v>BAS.DE</v>
      </c>
      <c r="B2223" s="52" t="s">
        <v>284</v>
      </c>
      <c r="C2223" s="50" t="s">
        <v>7458</v>
      </c>
      <c r="D2223" s="50">
        <f>DAX__2019_2020__33[[#This Row],[Open]]*(DAX__2019_2020__33[[#This Row],[Adj Close]]/DAX__2019_2020__33[[#This Row],[Close]])</f>
        <v>51.244320937289615</v>
      </c>
      <c r="E2223" s="50" t="s">
        <v>7472</v>
      </c>
      <c r="F2223" s="50" t="s">
        <v>5272</v>
      </c>
      <c r="G2223" s="50" t="s">
        <v>7572</v>
      </c>
      <c r="H2223" s="50" t="s">
        <v>7911</v>
      </c>
      <c r="I2223" s="50">
        <f>(DAX__2019_2020__33[[#This Row],[Adj Close]]-DAX__2019_2020__33[[#This Row],[Adj Open]])/DAX__2019_2020__33[[#This Row],[Adj Open]]</f>
        <v>9.0808233691557394E-4</v>
      </c>
      <c r="J2223" s="50">
        <f>DAX__2019_2020__33[[#This Row],[Adj Close]]-DAX__2019_2020__33[[#This Row],[Adj Open]]</f>
        <v>4.6534062710385626E-2</v>
      </c>
      <c r="K2223" s="50">
        <v>3696680</v>
      </c>
    </row>
    <row r="2224" spans="1:11" x14ac:dyDescent="0.3">
      <c r="A2224" s="51" t="str">
        <f t="shared" si="39"/>
        <v>BAS.DE</v>
      </c>
      <c r="B2224" s="52" t="s">
        <v>285</v>
      </c>
      <c r="C2224" s="50" t="s">
        <v>5252</v>
      </c>
      <c r="D2224" s="50">
        <f>DAX__2019_2020__33[[#This Row],[Open]]*(DAX__2019_2020__33[[#This Row],[Adj Close]]/DAX__2019_2020__33[[#This Row],[Close]])</f>
        <v>51.190029533706223</v>
      </c>
      <c r="E2224" s="50" t="s">
        <v>7912</v>
      </c>
      <c r="F2224" s="50" t="s">
        <v>7913</v>
      </c>
      <c r="G2224" s="50" t="s">
        <v>7454</v>
      </c>
      <c r="H2224" s="50" t="s">
        <v>7914</v>
      </c>
      <c r="I2224" s="50">
        <f>(DAX__2019_2020__33[[#This Row],[Adj Close]]-DAX__2019_2020__33[[#This Row],[Adj Open]])/DAX__2019_2020__33[[#This Row],[Adj Open]]</f>
        <v>4.6969393939392708E-3</v>
      </c>
      <c r="J2224" s="50">
        <f>DAX__2019_2020__33[[#This Row],[Adj Close]]-DAX__2019_2020__33[[#This Row],[Adj Open]]</f>
        <v>0.24043646629377946</v>
      </c>
      <c r="K2224" s="50">
        <v>2819712</v>
      </c>
    </row>
    <row r="2225" spans="1:11" x14ac:dyDescent="0.3">
      <c r="A2225" s="51" t="str">
        <f t="shared" si="39"/>
        <v>BAS.DE</v>
      </c>
      <c r="B2225" s="52" t="s">
        <v>286</v>
      </c>
      <c r="C2225" s="50" t="s">
        <v>7488</v>
      </c>
      <c r="D2225" s="50">
        <f>DAX__2019_2020__33[[#This Row],[Open]]*(DAX__2019_2020__33[[#This Row],[Adj Close]]/DAX__2019_2020__33[[#This Row],[Close]])</f>
        <v>51.655394066958856</v>
      </c>
      <c r="E2225" s="50" t="s">
        <v>5555</v>
      </c>
      <c r="F2225" s="50" t="s">
        <v>7416</v>
      </c>
      <c r="G2225" s="50" t="s">
        <v>5284</v>
      </c>
      <c r="H2225" s="50" t="s">
        <v>7915</v>
      </c>
      <c r="I2225" s="50">
        <f>(DAX__2019_2020__33[[#This Row],[Adj Close]]-DAX__2019_2020__33[[#This Row],[Adj Open]])/DAX__2019_2020__33[[#This Row],[Adj Open]]</f>
        <v>1.5165210665621808E-2</v>
      </c>
      <c r="J2225" s="50">
        <f>DAX__2019_2020__33[[#This Row],[Adj Close]]-DAX__2019_2020__33[[#This Row],[Adj Open]]</f>
        <v>0.78336493304114185</v>
      </c>
      <c r="K2225" s="50">
        <v>3792488</v>
      </c>
    </row>
    <row r="2226" spans="1:11" x14ac:dyDescent="0.3">
      <c r="A2226" s="51" t="str">
        <f t="shared" si="39"/>
        <v>BAS.DE</v>
      </c>
      <c r="B2226" s="52" t="s">
        <v>287</v>
      </c>
      <c r="C2226" s="50" t="s">
        <v>7470</v>
      </c>
      <c r="D2226" s="50">
        <f>DAX__2019_2020__33[[#This Row],[Open]]*(DAX__2019_2020__33[[#This Row],[Adj Close]]/DAX__2019_2020__33[[#This Row],[Close]])</f>
        <v>52.508557210912805</v>
      </c>
      <c r="E2226" s="50" t="s">
        <v>5003</v>
      </c>
      <c r="F2226" s="50" t="s">
        <v>5586</v>
      </c>
      <c r="G2226" s="50" t="s">
        <v>5249</v>
      </c>
      <c r="H2226" s="50" t="s">
        <v>7916</v>
      </c>
      <c r="I2226" s="50">
        <f>(DAX__2019_2020__33[[#This Row],[Adj Close]]-DAX__2019_2020__33[[#This Row],[Adj Open]])/DAX__2019_2020__33[[#This Row],[Adj Open]]</f>
        <v>-6.7946679524962953E-3</v>
      </c>
      <c r="J2226" s="50">
        <f>DAX__2019_2020__33[[#This Row],[Adj Close]]-DAX__2019_2020__33[[#This Row],[Adj Open]]</f>
        <v>-0.35677821091280748</v>
      </c>
      <c r="K2226" s="50">
        <v>2642202</v>
      </c>
    </row>
    <row r="2227" spans="1:11" x14ac:dyDescent="0.3">
      <c r="A2227" s="51" t="str">
        <f t="shared" si="39"/>
        <v>BAS.DE</v>
      </c>
      <c r="B2227" s="52" t="s">
        <v>288</v>
      </c>
      <c r="C2227" s="50" t="s">
        <v>5335</v>
      </c>
      <c r="D2227" s="50">
        <f>DAX__2019_2020__33[[#This Row],[Open]]*(DAX__2019_2020__33[[#This Row],[Adj Close]]/DAX__2019_2020__33[[#This Row],[Close]])</f>
        <v>51.903582061951525</v>
      </c>
      <c r="E2227" s="50" t="s">
        <v>5555</v>
      </c>
      <c r="F2227" s="50" t="s">
        <v>7465</v>
      </c>
      <c r="G2227" s="50" t="s">
        <v>7917</v>
      </c>
      <c r="H2227" s="50" t="s">
        <v>7918</v>
      </c>
      <c r="I2227" s="50">
        <f>(DAX__2019_2020__33[[#This Row],[Adj Close]]-DAX__2019_2020__33[[#This Row],[Adj Open]])/DAX__2019_2020__33[[#This Row],[Adj Open]]</f>
        <v>1.3000642946821357E-2</v>
      </c>
      <c r="J2227" s="50">
        <f>DAX__2019_2020__33[[#This Row],[Adj Close]]-DAX__2019_2020__33[[#This Row],[Adj Open]]</f>
        <v>0.67477993804847358</v>
      </c>
      <c r="K2227" s="50">
        <v>3039500</v>
      </c>
    </row>
    <row r="2228" spans="1:11" x14ac:dyDescent="0.3">
      <c r="A2228" s="51" t="str">
        <f t="shared" si="39"/>
        <v>BAS.DE</v>
      </c>
      <c r="B2228" s="52" t="s">
        <v>289</v>
      </c>
      <c r="C2228" s="50" t="s">
        <v>4974</v>
      </c>
      <c r="D2228" s="50">
        <f>DAX__2019_2020__33[[#This Row],[Open]]*(DAX__2019_2020__33[[#This Row],[Adj Close]]/DAX__2019_2020__33[[#This Row],[Close]])</f>
        <v>52.818800057839496</v>
      </c>
      <c r="E2228" s="50" t="s">
        <v>7919</v>
      </c>
      <c r="F2228" s="50" t="s">
        <v>7920</v>
      </c>
      <c r="G2228" s="50" t="s">
        <v>7921</v>
      </c>
      <c r="H2228" s="50" t="s">
        <v>7922</v>
      </c>
      <c r="I2228" s="50">
        <f>(DAX__2019_2020__33[[#This Row],[Adj Close]]-DAX__2019_2020__33[[#This Row],[Adj Open]])/DAX__2019_2020__33[[#This Row],[Adj Open]]</f>
        <v>2.907494945888248E-2</v>
      </c>
      <c r="J2228" s="50">
        <f>DAX__2019_2020__33[[#This Row],[Adj Close]]-DAX__2019_2020__33[[#This Row],[Adj Open]]</f>
        <v>1.5357039421605023</v>
      </c>
      <c r="K2228" s="50">
        <v>5298785</v>
      </c>
    </row>
    <row r="2229" spans="1:11" x14ac:dyDescent="0.3">
      <c r="A2229" s="51" t="str">
        <f t="shared" si="39"/>
        <v>BAS.DE</v>
      </c>
      <c r="B2229" s="52" t="s">
        <v>290</v>
      </c>
      <c r="C2229" s="50" t="s">
        <v>7923</v>
      </c>
      <c r="D2229" s="50">
        <f>DAX__2019_2020__33[[#This Row],[Open]]*(DAX__2019_2020__33[[#This Row],[Adj Close]]/DAX__2019_2020__33[[#This Row],[Close]])</f>
        <v>54.114064801583133</v>
      </c>
      <c r="E2229" s="50" t="s">
        <v>7924</v>
      </c>
      <c r="F2229" s="50" t="s">
        <v>7925</v>
      </c>
      <c r="G2229" s="50" t="s">
        <v>5411</v>
      </c>
      <c r="H2229" s="50" t="s">
        <v>7926</v>
      </c>
      <c r="I2229" s="50">
        <f>(DAX__2019_2020__33[[#This Row],[Adj Close]]-DAX__2019_2020__33[[#This Row],[Adj Open]])/DAX__2019_2020__33[[#This Row],[Adj Open]]</f>
        <v>1.2182973148185729E-2</v>
      </c>
      <c r="J2229" s="50">
        <f>DAX__2019_2020__33[[#This Row],[Adj Close]]-DAX__2019_2020__33[[#This Row],[Adj Open]]</f>
        <v>0.65927019841686985</v>
      </c>
      <c r="K2229" s="50">
        <v>2662879</v>
      </c>
    </row>
    <row r="2230" spans="1:11" x14ac:dyDescent="0.3">
      <c r="A2230" s="51" t="str">
        <f t="shared" si="39"/>
        <v>BAS.DE</v>
      </c>
      <c r="B2230" s="52" t="s">
        <v>291</v>
      </c>
      <c r="C2230" s="50" t="s">
        <v>7927</v>
      </c>
      <c r="D2230" s="50">
        <f>DAX__2019_2020__33[[#This Row],[Open]]*(DAX__2019_2020__33[[#This Row],[Adj Close]]/DAX__2019_2020__33[[#This Row],[Close]])</f>
        <v>54.990503025437945</v>
      </c>
      <c r="E2230" s="50" t="s">
        <v>7928</v>
      </c>
      <c r="F2230" s="50" t="s">
        <v>5629</v>
      </c>
      <c r="G2230" s="50" t="s">
        <v>7929</v>
      </c>
      <c r="H2230" s="50" t="s">
        <v>7930</v>
      </c>
      <c r="I2230" s="50">
        <f>(DAX__2019_2020__33[[#This Row],[Adj Close]]-DAX__2019_2020__33[[#This Row],[Adj Open]])/DAX__2019_2020__33[[#This Row],[Adj Open]]</f>
        <v>-1.2835034898870624E-2</v>
      </c>
      <c r="J2230" s="50">
        <f>DAX__2019_2020__33[[#This Row],[Adj Close]]-DAX__2019_2020__33[[#This Row],[Adj Open]]</f>
        <v>-0.70580502543794665</v>
      </c>
      <c r="K2230" s="50">
        <v>3099570</v>
      </c>
    </row>
    <row r="2231" spans="1:11" x14ac:dyDescent="0.3">
      <c r="A2231" s="51" t="str">
        <f t="shared" si="39"/>
        <v>BAS.DE</v>
      </c>
      <c r="B2231" s="52" t="s">
        <v>292</v>
      </c>
      <c r="C2231" s="50" t="s">
        <v>7931</v>
      </c>
      <c r="D2231" s="50">
        <f>DAX__2019_2020__33[[#This Row],[Open]]*(DAX__2019_2020__33[[#This Row],[Adj Close]]/DAX__2019_2020__33[[#This Row],[Close]])</f>
        <v>54.230399934501435</v>
      </c>
      <c r="E2231" s="50" t="s">
        <v>7932</v>
      </c>
      <c r="F2231" s="50" t="s">
        <v>7933</v>
      </c>
      <c r="G2231" s="50" t="s">
        <v>5459</v>
      </c>
      <c r="H2231" s="50" t="s">
        <v>7934</v>
      </c>
      <c r="I2231" s="50">
        <f>(DAX__2019_2020__33[[#This Row],[Adj Close]]-DAX__2019_2020__33[[#This Row],[Adj Open]])/DAX__2019_2020__33[[#This Row],[Adj Open]]</f>
        <v>1.1441933965729673E-3</v>
      </c>
      <c r="J2231" s="50">
        <f>DAX__2019_2020__33[[#This Row],[Adj Close]]-DAX__2019_2020__33[[#This Row],[Adj Open]]</f>
        <v>6.2050065498567619E-2</v>
      </c>
      <c r="K2231" s="50">
        <v>2181498</v>
      </c>
    </row>
    <row r="2232" spans="1:11" x14ac:dyDescent="0.3">
      <c r="A2232" s="51" t="str">
        <f t="shared" si="39"/>
        <v>BAS.DE</v>
      </c>
      <c r="B2232" s="52" t="s">
        <v>293</v>
      </c>
      <c r="C2232" s="50" t="s">
        <v>7935</v>
      </c>
      <c r="D2232" s="50">
        <f>DAX__2019_2020__33[[#This Row],[Open]]*(DAX__2019_2020__33[[#This Row],[Adj Close]]/DAX__2019_2020__33[[#This Row],[Close]])</f>
        <v>54.176110734097684</v>
      </c>
      <c r="E2232" s="50" t="s">
        <v>7936</v>
      </c>
      <c r="F2232" s="50" t="s">
        <v>7937</v>
      </c>
      <c r="G2232" s="50" t="s">
        <v>5453</v>
      </c>
      <c r="H2232" s="50" t="s">
        <v>7938</v>
      </c>
      <c r="I2232" s="50">
        <f>(DAX__2019_2020__33[[#This Row],[Adj Close]]-DAX__2019_2020__33[[#This Row],[Adj Open]])/DAX__2019_2020__33[[#This Row],[Adj Open]]</f>
        <v>-1.4889048386228999E-2</v>
      </c>
      <c r="J2232" s="50">
        <f>DAX__2019_2020__33[[#This Row],[Adj Close]]-DAX__2019_2020__33[[#This Row],[Adj Open]]</f>
        <v>-0.8066307340976806</v>
      </c>
      <c r="K2232" s="50">
        <v>3091222</v>
      </c>
    </row>
    <row r="2233" spans="1:11" x14ac:dyDescent="0.3">
      <c r="A2233" s="51" t="str">
        <f t="shared" si="39"/>
        <v>BAS.DE</v>
      </c>
      <c r="B2233" s="52" t="s">
        <v>294</v>
      </c>
      <c r="C2233" s="50" t="s">
        <v>7939</v>
      </c>
      <c r="D2233" s="50">
        <f>DAX__2019_2020__33[[#This Row],[Open]]*(DAX__2019_2020__33[[#This Row],[Adj Close]]/DAX__2019_2020__33[[#This Row],[Close]])</f>
        <v>53.501340898943063</v>
      </c>
      <c r="E2233" s="50" t="s">
        <v>7939</v>
      </c>
      <c r="F2233" s="50" t="s">
        <v>7940</v>
      </c>
      <c r="G2233" s="50" t="s">
        <v>5236</v>
      </c>
      <c r="H2233" s="50" t="s">
        <v>7941</v>
      </c>
      <c r="I2233" s="50">
        <f>(DAX__2019_2020__33[[#This Row],[Adj Close]]-DAX__2019_2020__33[[#This Row],[Adj Open]])/DAX__2019_2020__33[[#This Row],[Adj Open]]</f>
        <v>-1.0872716256622977E-2</v>
      </c>
      <c r="J2233" s="50">
        <f>DAX__2019_2020__33[[#This Row],[Adj Close]]-DAX__2019_2020__33[[#This Row],[Adj Open]]</f>
        <v>-0.58170489894306598</v>
      </c>
      <c r="K2233" s="50">
        <v>3701715</v>
      </c>
    </row>
    <row r="2234" spans="1:11" x14ac:dyDescent="0.3">
      <c r="A2234" s="51" t="str">
        <f t="shared" si="39"/>
        <v>BAS.DE</v>
      </c>
      <c r="B2234" s="52" t="s">
        <v>295</v>
      </c>
      <c r="C2234" s="50" t="s">
        <v>7942</v>
      </c>
      <c r="D2234" s="50">
        <f>DAX__2019_2020__33[[#This Row],[Open]]*(DAX__2019_2020__33[[#This Row],[Adj Close]]/DAX__2019_2020__33[[#This Row],[Close]])</f>
        <v>53.175577604729092</v>
      </c>
      <c r="E2234" s="50" t="s">
        <v>7505</v>
      </c>
      <c r="F2234" s="50" t="s">
        <v>7943</v>
      </c>
      <c r="G2234" s="50" t="s">
        <v>5417</v>
      </c>
      <c r="H2234" s="50" t="s">
        <v>7568</v>
      </c>
      <c r="I2234" s="50">
        <f>(DAX__2019_2020__33[[#This Row],[Adj Close]]-DAX__2019_2020__33[[#This Row],[Adj Open]])/DAX__2019_2020__33[[#This Row],[Adj Open]]</f>
        <v>6.4177656481263796E-3</v>
      </c>
      <c r="J2234" s="50">
        <f>DAX__2019_2020__33[[#This Row],[Adj Close]]-DAX__2019_2020__33[[#This Row],[Adj Open]]</f>
        <v>0.3412683952709088</v>
      </c>
      <c r="K2234" s="50">
        <v>2481884</v>
      </c>
    </row>
    <row r="2235" spans="1:11" x14ac:dyDescent="0.3">
      <c r="A2235" s="51" t="str">
        <f t="shared" si="39"/>
        <v>BAS.DE</v>
      </c>
      <c r="B2235" s="52" t="s">
        <v>296</v>
      </c>
      <c r="C2235" s="50" t="s">
        <v>7944</v>
      </c>
      <c r="D2235" s="50">
        <f>DAX__2019_2020__33[[#This Row],[Open]]*(DAX__2019_2020__33[[#This Row],[Adj Close]]/DAX__2019_2020__33[[#This Row],[Close]])</f>
        <v>53.858111319058771</v>
      </c>
      <c r="E2235" s="50" t="s">
        <v>7945</v>
      </c>
      <c r="F2235" s="50" t="s">
        <v>7505</v>
      </c>
      <c r="G2235" s="50" t="s">
        <v>5418</v>
      </c>
      <c r="H2235" s="50" t="s">
        <v>7946</v>
      </c>
      <c r="I2235" s="50">
        <f>(DAX__2019_2020__33[[#This Row],[Adj Close]]-DAX__2019_2020__33[[#This Row],[Adj Open]])/DAX__2019_2020__33[[#This Row],[Adj Open]]</f>
        <v>1.2240768656659767E-2</v>
      </c>
      <c r="J2235" s="50">
        <f>DAX__2019_2020__33[[#This Row],[Adj Close]]-DAX__2019_2020__33[[#This Row],[Adj Open]]</f>
        <v>0.65926468094122725</v>
      </c>
      <c r="K2235" s="50">
        <v>2915507</v>
      </c>
    </row>
    <row r="2236" spans="1:11" x14ac:dyDescent="0.3">
      <c r="A2236" s="51" t="str">
        <f t="shared" si="39"/>
        <v>BAS.DE</v>
      </c>
      <c r="B2236" s="52" t="s">
        <v>297</v>
      </c>
      <c r="C2236" s="50" t="s">
        <v>7947</v>
      </c>
      <c r="D2236" s="50">
        <f>DAX__2019_2020__33[[#This Row],[Open]]*(DAX__2019_2020__33[[#This Row],[Adj Close]]/DAX__2019_2020__33[[#This Row],[Close]])</f>
        <v>54.796595883137314</v>
      </c>
      <c r="E2236" s="50" t="s">
        <v>7948</v>
      </c>
      <c r="F2236" s="50" t="s">
        <v>7945</v>
      </c>
      <c r="G2236" s="50" t="s">
        <v>7949</v>
      </c>
      <c r="H2236" s="50" t="s">
        <v>7950</v>
      </c>
      <c r="I2236" s="50">
        <f>(DAX__2019_2020__33[[#This Row],[Adj Close]]-DAX__2019_2020__33[[#This Row],[Adj Open]])/DAX__2019_2020__33[[#This Row],[Adj Open]]</f>
        <v>5.3785844195731007E-3</v>
      </c>
      <c r="J2236" s="50">
        <f>DAX__2019_2020__33[[#This Row],[Adj Close]]-DAX__2019_2020__33[[#This Row],[Adj Open]]</f>
        <v>0.29472811686268585</v>
      </c>
      <c r="K2236" s="50">
        <v>2977680</v>
      </c>
    </row>
    <row r="2237" spans="1:11" x14ac:dyDescent="0.3">
      <c r="A2237" s="51" t="str">
        <f t="shared" si="39"/>
        <v>BAS.DE</v>
      </c>
      <c r="B2237" s="52" t="s">
        <v>298</v>
      </c>
      <c r="C2237" s="50" t="s">
        <v>7951</v>
      </c>
      <c r="D2237" s="50">
        <f>DAX__2019_2020__33[[#This Row],[Open]]*(DAX__2019_2020__33[[#This Row],[Adj Close]]/DAX__2019_2020__33[[#This Row],[Close]])</f>
        <v>54.982739806035411</v>
      </c>
      <c r="E2237" s="50" t="s">
        <v>7952</v>
      </c>
      <c r="F2237" s="50" t="s">
        <v>4947</v>
      </c>
      <c r="G2237" s="50" t="s">
        <v>7953</v>
      </c>
      <c r="H2237" s="50" t="s">
        <v>7954</v>
      </c>
      <c r="I2237" s="50">
        <f>(DAX__2019_2020__33[[#This Row],[Adj Close]]-DAX__2019_2020__33[[#This Row],[Adj Open]])/DAX__2019_2020__33[[#This Row],[Adj Open]]</f>
        <v>6.7711102662025881E-3</v>
      </c>
      <c r="J2237" s="50">
        <f>DAX__2019_2020__33[[#This Row],[Adj Close]]-DAX__2019_2020__33[[#This Row],[Adj Open]]</f>
        <v>0.37229419396459207</v>
      </c>
      <c r="K2237" s="50">
        <v>2294288</v>
      </c>
    </row>
    <row r="2238" spans="1:11" x14ac:dyDescent="0.3">
      <c r="A2238" s="51" t="str">
        <f t="shared" si="39"/>
        <v>BAS.DE</v>
      </c>
      <c r="B2238" s="52" t="s">
        <v>299</v>
      </c>
      <c r="C2238" s="50" t="s">
        <v>7955</v>
      </c>
      <c r="D2238" s="50">
        <f>DAX__2019_2020__33[[#This Row],[Open]]*(DAX__2019_2020__33[[#This Row],[Adj Close]]/DAX__2019_2020__33[[#This Row],[Close]])</f>
        <v>55.696299257979803</v>
      </c>
      <c r="E2238" s="50" t="s">
        <v>7956</v>
      </c>
      <c r="F2238" s="50" t="s">
        <v>7957</v>
      </c>
      <c r="G2238" s="50" t="s">
        <v>7958</v>
      </c>
      <c r="H2238" s="50" t="s">
        <v>7959</v>
      </c>
      <c r="I2238" s="50">
        <f>(DAX__2019_2020__33[[#This Row],[Adj Close]]-DAX__2019_2020__33[[#This Row],[Adj Open]])/DAX__2019_2020__33[[#This Row],[Adj Open]]</f>
        <v>-4.5953907421080681E-3</v>
      </c>
      <c r="J2238" s="50">
        <f>DAX__2019_2020__33[[#This Row],[Adj Close]]-DAX__2019_2020__33[[#This Row],[Adj Open]]</f>
        <v>-0.25594625797980086</v>
      </c>
      <c r="K2238" s="50">
        <v>2707986</v>
      </c>
    </row>
    <row r="2239" spans="1:11" x14ac:dyDescent="0.3">
      <c r="A2239" s="51" t="str">
        <f t="shared" si="39"/>
        <v>BAS.DE</v>
      </c>
      <c r="B2239" s="52" t="s">
        <v>300</v>
      </c>
      <c r="C2239" s="50" t="s">
        <v>7960</v>
      </c>
      <c r="D2239" s="50">
        <f>DAX__2019_2020__33[[#This Row],[Open]]*(DAX__2019_2020__33[[#This Row],[Adj Close]]/DAX__2019_2020__33[[#This Row],[Close]])</f>
        <v>55.052554999999998</v>
      </c>
      <c r="E2239" s="50" t="s">
        <v>5466</v>
      </c>
      <c r="F2239" s="50" t="s">
        <v>5427</v>
      </c>
      <c r="G2239" s="50" t="s">
        <v>7960</v>
      </c>
      <c r="H2239" s="50" t="s">
        <v>7961</v>
      </c>
      <c r="I2239" s="50">
        <f>(DAX__2019_2020__33[[#This Row],[Adj Close]]-DAX__2019_2020__33[[#This Row],[Adj Open]])/DAX__2019_2020__33[[#This Row],[Adj Open]]</f>
        <v>0</v>
      </c>
      <c r="J2239" s="50">
        <f>DAX__2019_2020__33[[#This Row],[Adj Close]]-DAX__2019_2020__33[[#This Row],[Adj Open]]</f>
        <v>0</v>
      </c>
      <c r="K2239" s="50">
        <v>2793488</v>
      </c>
    </row>
    <row r="2240" spans="1:11" x14ac:dyDescent="0.3">
      <c r="A2240" s="51" t="str">
        <f t="shared" si="39"/>
        <v>BAS.DE</v>
      </c>
      <c r="B2240" s="52" t="s">
        <v>301</v>
      </c>
      <c r="C2240" s="50" t="s">
        <v>7962</v>
      </c>
      <c r="D2240" s="50">
        <f>DAX__2019_2020__33[[#This Row],[Open]]*(DAX__2019_2020__33[[#This Row],[Adj Close]]/DAX__2019_2020__33[[#This Row],[Close]])</f>
        <v>54.532889733444229</v>
      </c>
      <c r="E2240" s="50" t="s">
        <v>7963</v>
      </c>
      <c r="F2240" s="50" t="s">
        <v>7498</v>
      </c>
      <c r="G2240" s="50" t="s">
        <v>7964</v>
      </c>
      <c r="H2240" s="50" t="s">
        <v>7965</v>
      </c>
      <c r="I2240" s="50">
        <f>(DAX__2019_2020__33[[#This Row],[Adj Close]]-DAX__2019_2020__33[[#This Row],[Adj Open]])/DAX__2019_2020__33[[#This Row],[Adj Open]]</f>
        <v>8.5343481306897969E-4</v>
      </c>
      <c r="J2240" s="50">
        <f>DAX__2019_2020__33[[#This Row],[Adj Close]]-DAX__2019_2020__33[[#This Row],[Adj Open]]</f>
        <v>4.6540266555773258E-2</v>
      </c>
      <c r="K2240" s="50">
        <v>2997426</v>
      </c>
    </row>
    <row r="2241" spans="1:11" x14ac:dyDescent="0.3">
      <c r="A2241" s="51" t="str">
        <f t="shared" si="39"/>
        <v>BAS.DE</v>
      </c>
      <c r="B2241" s="52" t="s">
        <v>302</v>
      </c>
      <c r="C2241" s="50" t="s">
        <v>4956</v>
      </c>
      <c r="D2241" s="50">
        <f>DAX__2019_2020__33[[#This Row],[Open]]*(DAX__2019_2020__33[[#This Row],[Adj Close]]/DAX__2019_2020__33[[#This Row],[Close]])</f>
        <v>54.625967821584361</v>
      </c>
      <c r="E2241" s="50" t="s">
        <v>7966</v>
      </c>
      <c r="F2241" s="50" t="s">
        <v>5441</v>
      </c>
      <c r="G2241" s="50" t="s">
        <v>5501</v>
      </c>
      <c r="H2241" s="50" t="s">
        <v>7967</v>
      </c>
      <c r="I2241" s="50">
        <f>(DAX__2019_2020__33[[#This Row],[Adj Close]]-DAX__2019_2020__33[[#This Row],[Adj Open]])/DAX__2019_2020__33[[#This Row],[Adj Open]]</f>
        <v>9.0870367741018743E-3</v>
      </c>
      <c r="J2241" s="50">
        <f>DAX__2019_2020__33[[#This Row],[Adj Close]]-DAX__2019_2020__33[[#This Row],[Adj Open]]</f>
        <v>0.49638817841564276</v>
      </c>
      <c r="K2241" s="50">
        <v>1901023</v>
      </c>
    </row>
    <row r="2242" spans="1:11" x14ac:dyDescent="0.3">
      <c r="A2242" s="51" t="str">
        <f t="shared" si="39"/>
        <v>BAS.DE</v>
      </c>
      <c r="B2242" s="52" t="s">
        <v>303</v>
      </c>
      <c r="C2242" s="50" t="s">
        <v>7968</v>
      </c>
      <c r="D2242" s="50">
        <f>DAX__2019_2020__33[[#This Row],[Open]]*(DAX__2019_2020__33[[#This Row],[Adj Close]]/DAX__2019_2020__33[[#This Row],[Close]])</f>
        <v>54.827625387574592</v>
      </c>
      <c r="E2242" s="50" t="s">
        <v>7969</v>
      </c>
      <c r="F2242" s="50" t="s">
        <v>7498</v>
      </c>
      <c r="G2242" s="50" t="s">
        <v>5438</v>
      </c>
      <c r="H2242" s="50" t="s">
        <v>7970</v>
      </c>
      <c r="I2242" s="50">
        <f>(DAX__2019_2020__33[[#This Row],[Adj Close]]-DAX__2019_2020__33[[#This Row],[Adj Open]])/DAX__2019_2020__33[[#This Row],[Adj Open]]</f>
        <v>-9.0535999701910827E-3</v>
      </c>
      <c r="J2242" s="50">
        <f>DAX__2019_2020__33[[#This Row],[Adj Close]]-DAX__2019_2020__33[[#This Row],[Adj Open]]</f>
        <v>-0.49638738757459322</v>
      </c>
      <c r="K2242" s="50">
        <v>2396666</v>
      </c>
    </row>
    <row r="2243" spans="1:11" x14ac:dyDescent="0.3">
      <c r="A2243" s="51" t="str">
        <f t="shared" si="39"/>
        <v>BAS.DE</v>
      </c>
      <c r="B2243" s="52" t="s">
        <v>304</v>
      </c>
      <c r="C2243" s="50" t="s">
        <v>5491</v>
      </c>
      <c r="D2243" s="50">
        <f>DAX__2019_2020__33[[#This Row],[Open]]*(DAX__2019_2020__33[[#This Row],[Adj Close]]/DAX__2019_2020__33[[#This Row],[Close]])</f>
        <v>54.214898301175992</v>
      </c>
      <c r="E2243" s="50" t="s">
        <v>7971</v>
      </c>
      <c r="F2243" s="50" t="s">
        <v>7972</v>
      </c>
      <c r="G2243" s="50" t="s">
        <v>7973</v>
      </c>
      <c r="H2243" s="50" t="s">
        <v>7974</v>
      </c>
      <c r="I2243" s="50">
        <f>(DAX__2019_2020__33[[#This Row],[Adj Close]]-DAX__2019_2020__33[[#This Row],[Adj Open]])/DAX__2019_2020__33[[#This Row],[Adj Open]]</f>
        <v>4.4348639646676754E-3</v>
      </c>
      <c r="J2243" s="50">
        <f>DAX__2019_2020__33[[#This Row],[Adj Close]]-DAX__2019_2020__33[[#This Row],[Adj Open]]</f>
        <v>0.24043569882400817</v>
      </c>
      <c r="K2243" s="50">
        <v>2032013</v>
      </c>
    </row>
    <row r="2244" spans="1:11" x14ac:dyDescent="0.3">
      <c r="A2244" s="51" t="str">
        <f t="shared" si="39"/>
        <v>BAS.DE</v>
      </c>
      <c r="B2244" s="52" t="s">
        <v>305</v>
      </c>
      <c r="C2244" s="50" t="s">
        <v>5473</v>
      </c>
      <c r="D2244" s="50">
        <f>DAX__2019_2020__33[[#This Row],[Open]]*(DAX__2019_2020__33[[#This Row],[Adj Close]]/DAX__2019_2020__33[[#This Row],[Close]])</f>
        <v>54.680261616690643</v>
      </c>
      <c r="E2244" s="50" t="s">
        <v>7975</v>
      </c>
      <c r="F2244" s="50" t="s">
        <v>7921</v>
      </c>
      <c r="G2244" s="50" t="s">
        <v>7976</v>
      </c>
      <c r="H2244" s="50" t="s">
        <v>7977</v>
      </c>
      <c r="I2244" s="50">
        <f>(DAX__2019_2020__33[[#This Row],[Adj Close]]-DAX__2019_2020__33[[#This Row],[Adj Open]])/DAX__2019_2020__33[[#This Row],[Adj Open]]</f>
        <v>-1.4187234042552092E-4</v>
      </c>
      <c r="J2244" s="50">
        <f>DAX__2019_2020__33[[#This Row],[Adj Close]]-DAX__2019_2020__33[[#This Row],[Adj Open]]</f>
        <v>-7.7576166906396793E-3</v>
      </c>
      <c r="K2244" s="50">
        <v>2551647</v>
      </c>
    </row>
    <row r="2245" spans="1:11" x14ac:dyDescent="0.3">
      <c r="A2245" s="51" t="str">
        <f t="shared" si="39"/>
        <v>BAS.DE</v>
      </c>
      <c r="B2245" s="52" t="s">
        <v>306</v>
      </c>
      <c r="C2245" s="50" t="s">
        <v>5473</v>
      </c>
      <c r="D2245" s="50">
        <f>DAX__2019_2020__33[[#This Row],[Open]]*(DAX__2019_2020__33[[#This Row],[Adj Close]]/DAX__2019_2020__33[[#This Row],[Close]])</f>
        <v>54.68025535814121</v>
      </c>
      <c r="E2245" s="50" t="s">
        <v>7978</v>
      </c>
      <c r="F2245" s="50" t="s">
        <v>7979</v>
      </c>
      <c r="G2245" s="50" t="s">
        <v>5235</v>
      </c>
      <c r="H2245" s="50" t="s">
        <v>7980</v>
      </c>
      <c r="I2245" s="50">
        <f>(DAX__2019_2020__33[[#This Row],[Adj Close]]-DAX__2019_2020__33[[#This Row],[Adj Open]])/DAX__2019_2020__33[[#This Row],[Adj Open]]</f>
        <v>-9.0780000000001311E-3</v>
      </c>
      <c r="J2245" s="50">
        <f>DAX__2019_2020__33[[#This Row],[Adj Close]]-DAX__2019_2020__33[[#This Row],[Adj Open]]</f>
        <v>-0.49638735814121304</v>
      </c>
      <c r="K2245" s="50">
        <v>1700706</v>
      </c>
    </row>
    <row r="2246" spans="1:11" x14ac:dyDescent="0.3">
      <c r="A2246" s="51" t="str">
        <f t="shared" si="39"/>
        <v>BAS.DE</v>
      </c>
      <c r="B2246" s="52" t="s">
        <v>307</v>
      </c>
      <c r="C2246" s="50" t="s">
        <v>7981</v>
      </c>
      <c r="D2246" s="50">
        <f>DAX__2019_2020__33[[#This Row],[Open]]*(DAX__2019_2020__33[[#This Row],[Adj Close]]/DAX__2019_2020__33[[#This Row],[Close]])</f>
        <v>54.501867642252819</v>
      </c>
      <c r="E2246" s="50" t="s">
        <v>7951</v>
      </c>
      <c r="F2246" s="50" t="s">
        <v>5334</v>
      </c>
      <c r="G2246" s="50" t="s">
        <v>7982</v>
      </c>
      <c r="H2246" s="50" t="s">
        <v>7983</v>
      </c>
      <c r="I2246" s="50">
        <f>(DAX__2019_2020__33[[#This Row],[Adj Close]]-DAX__2019_2020__33[[#This Row],[Adj Open]])/DAX__2019_2020__33[[#This Row],[Adj Open]]</f>
        <v>-6.97307557875659E-3</v>
      </c>
      <c r="J2246" s="50">
        <f>DAX__2019_2020__33[[#This Row],[Adj Close]]-DAX__2019_2020__33[[#This Row],[Adj Open]]</f>
        <v>-0.38004564225281712</v>
      </c>
      <c r="K2246" s="50">
        <v>2645786</v>
      </c>
    </row>
    <row r="2247" spans="1:11" x14ac:dyDescent="0.3">
      <c r="A2247" s="51" t="str">
        <f t="shared" si="39"/>
        <v>BAS.DE</v>
      </c>
      <c r="B2247" s="52" t="s">
        <v>308</v>
      </c>
      <c r="C2247" s="50" t="s">
        <v>5455</v>
      </c>
      <c r="D2247" s="50">
        <f>DAX__2019_2020__33[[#This Row],[Open]]*(DAX__2019_2020__33[[#This Row],[Adj Close]]/DAX__2019_2020__33[[#This Row],[Close]])</f>
        <v>53.90465192858143</v>
      </c>
      <c r="E2247" s="50" t="s">
        <v>7982</v>
      </c>
      <c r="F2247" s="50" t="s">
        <v>5453</v>
      </c>
      <c r="G2247" s="50" t="s">
        <v>5378</v>
      </c>
      <c r="H2247" s="50" t="s">
        <v>7984</v>
      </c>
      <c r="I2247" s="50">
        <f>(DAX__2019_2020__33[[#This Row],[Adj Close]]-DAX__2019_2020__33[[#This Row],[Adj Open]])/DAX__2019_2020__33[[#This Row],[Adj Open]]</f>
        <v>1.1511079136690945E-3</v>
      </c>
      <c r="J2247" s="50">
        <f>DAX__2019_2020__33[[#This Row],[Adj Close]]-DAX__2019_2020__33[[#This Row],[Adj Open]]</f>
        <v>6.2050071418568109E-2</v>
      </c>
      <c r="K2247" s="50">
        <v>2726729</v>
      </c>
    </row>
    <row r="2248" spans="1:11" x14ac:dyDescent="0.3">
      <c r="A2248" s="51" t="str">
        <f t="shared" si="39"/>
        <v>BAS.DE</v>
      </c>
      <c r="B2248" s="52" t="s">
        <v>309</v>
      </c>
      <c r="C2248" s="50" t="s">
        <v>5417</v>
      </c>
      <c r="D2248" s="50">
        <f>DAX__2019_2020__33[[#This Row],[Open]]*(DAX__2019_2020__33[[#This Row],[Adj Close]]/DAX__2019_2020__33[[#This Row],[Close]])</f>
        <v>53.516847408935092</v>
      </c>
      <c r="E2248" s="50" t="s">
        <v>7985</v>
      </c>
      <c r="F2248" s="50" t="s">
        <v>7986</v>
      </c>
      <c r="G2248" s="50" t="s">
        <v>5457</v>
      </c>
      <c r="H2248" s="50" t="s">
        <v>7987</v>
      </c>
      <c r="I2248" s="50">
        <f>(DAX__2019_2020__33[[#This Row],[Adj Close]]-DAX__2019_2020__33[[#This Row],[Adj Open]])/DAX__2019_2020__33[[#This Row],[Adj Open]]</f>
        <v>6.5216956521739122E-3</v>
      </c>
      <c r="J2248" s="50">
        <f>DAX__2019_2020__33[[#This Row],[Adj Close]]-DAX__2019_2020__33[[#This Row],[Adj Open]]</f>
        <v>0.34902059106490668</v>
      </c>
      <c r="K2248" s="50">
        <v>2684034</v>
      </c>
    </row>
    <row r="2249" spans="1:11" x14ac:dyDescent="0.3">
      <c r="A2249" s="51" t="str">
        <f t="shared" si="39"/>
        <v>BAS.DE</v>
      </c>
      <c r="B2249" s="52" t="s">
        <v>310</v>
      </c>
      <c r="C2249" s="50" t="s">
        <v>7495</v>
      </c>
      <c r="D2249" s="50">
        <f>DAX__2019_2020__33[[#This Row],[Open]]*(DAX__2019_2020__33[[#This Row],[Adj Close]]/DAX__2019_2020__33[[#This Row],[Close]])</f>
        <v>54.005475350275908</v>
      </c>
      <c r="E2249" s="50" t="s">
        <v>7988</v>
      </c>
      <c r="F2249" s="50" t="s">
        <v>7944</v>
      </c>
      <c r="G2249" s="50" t="s">
        <v>5598</v>
      </c>
      <c r="H2249" s="50" t="s">
        <v>7989</v>
      </c>
      <c r="I2249" s="50">
        <f>(DAX__2019_2020__33[[#This Row],[Adj Close]]-DAX__2019_2020__33[[#This Row],[Adj Open]])/DAX__2019_2020__33[[#This Row],[Adj Open]]</f>
        <v>7.1812440261934867E-4</v>
      </c>
      <c r="J2249" s="50">
        <f>DAX__2019_2020__33[[#This Row],[Adj Close]]-DAX__2019_2020__33[[#This Row],[Adj Open]]</f>
        <v>3.8782649724090845E-2</v>
      </c>
      <c r="K2249" s="50">
        <v>2386929</v>
      </c>
    </row>
    <row r="2250" spans="1:11" x14ac:dyDescent="0.3">
      <c r="A2250" s="51" t="str">
        <f t="shared" si="39"/>
        <v>BAS.DE</v>
      </c>
      <c r="B2250" s="52" t="s">
        <v>311</v>
      </c>
      <c r="C2250" s="50" t="s">
        <v>7990</v>
      </c>
      <c r="D2250" s="50">
        <f>DAX__2019_2020__33[[#This Row],[Open]]*(DAX__2019_2020__33[[#This Row],[Adj Close]]/DAX__2019_2020__33[[#This Row],[Close]])</f>
        <v>54.563917385052243</v>
      </c>
      <c r="E2250" s="50" t="s">
        <v>7991</v>
      </c>
      <c r="F2250" s="50" t="s">
        <v>5378</v>
      </c>
      <c r="G2250" s="50" t="s">
        <v>7992</v>
      </c>
      <c r="H2250" s="50" t="s">
        <v>7993</v>
      </c>
      <c r="I2250" s="50">
        <f>(DAX__2019_2020__33[[#This Row],[Adj Close]]-DAX__2019_2020__33[[#This Row],[Adj Open]])/DAX__2019_2020__33[[#This Row],[Adj Open]]</f>
        <v>-5.6858708084115113E-3</v>
      </c>
      <c r="J2250" s="50">
        <f>DAX__2019_2020__33[[#This Row],[Adj Close]]-DAX__2019_2020__33[[#This Row],[Adj Open]]</f>
        <v>-0.31024338505224591</v>
      </c>
      <c r="K2250" s="50">
        <v>1353460</v>
      </c>
    </row>
    <row r="2251" spans="1:11" x14ac:dyDescent="0.3">
      <c r="A2251" s="51" t="str">
        <f t="shared" si="39"/>
        <v>BAS.DE</v>
      </c>
      <c r="B2251" s="52" t="s">
        <v>312</v>
      </c>
      <c r="C2251" s="50" t="s">
        <v>7509</v>
      </c>
      <c r="D2251" s="50">
        <f>DAX__2019_2020__33[[#This Row],[Open]]*(DAX__2019_2020__33[[#This Row],[Adj Close]]/DAX__2019_2020__33[[#This Row],[Close]])</f>
        <v>54.137335738083152</v>
      </c>
      <c r="E2251" s="50" t="s">
        <v>7992</v>
      </c>
      <c r="F2251" s="50" t="s">
        <v>7494</v>
      </c>
      <c r="G2251" s="50" t="s">
        <v>4952</v>
      </c>
      <c r="H2251" s="50" t="s">
        <v>7994</v>
      </c>
      <c r="I2251" s="50">
        <f>(DAX__2019_2020__33[[#This Row],[Adj Close]]-DAX__2019_2020__33[[#This Row],[Adj Open]])/DAX__2019_2020__33[[#This Row],[Adj Open]]</f>
        <v>-8.7392689653608968E-3</v>
      </c>
      <c r="J2251" s="50">
        <f>DAX__2019_2020__33[[#This Row],[Adj Close]]-DAX__2019_2020__33[[#This Row],[Adj Open]]</f>
        <v>-0.47312073808315347</v>
      </c>
      <c r="K2251" s="50">
        <v>2531474</v>
      </c>
    </row>
    <row r="2252" spans="1:11" x14ac:dyDescent="0.3">
      <c r="A2252" s="51" t="str">
        <f t="shared" si="39"/>
        <v>BAS.DE</v>
      </c>
      <c r="B2252" s="52" t="s">
        <v>313</v>
      </c>
      <c r="C2252" s="50" t="s">
        <v>7972</v>
      </c>
      <c r="D2252" s="50">
        <f>DAX__2019_2020__33[[#This Row],[Open]]*(DAX__2019_2020__33[[#This Row],[Adj Close]]/DAX__2019_2020__33[[#This Row],[Close]])</f>
        <v>53.881385394191888</v>
      </c>
      <c r="E2252" s="50" t="s">
        <v>7995</v>
      </c>
      <c r="F2252" s="50" t="s">
        <v>5505</v>
      </c>
      <c r="G2252" s="50" t="s">
        <v>5625</v>
      </c>
      <c r="H2252" s="50" t="s">
        <v>7996</v>
      </c>
      <c r="I2252" s="50">
        <f>(DAX__2019_2020__33[[#This Row],[Adj Close]]-DAX__2019_2020__33[[#This Row],[Adj Open]])/DAX__2019_2020__33[[#This Row],[Adj Open]]</f>
        <v>-9.2125952322932025E-3</v>
      </c>
      <c r="J2252" s="50">
        <f>DAX__2019_2020__33[[#This Row],[Adj Close]]-DAX__2019_2020__33[[#This Row],[Adj Open]]</f>
        <v>-0.49638739419188482</v>
      </c>
      <c r="K2252" s="50">
        <v>2120921</v>
      </c>
    </row>
    <row r="2253" spans="1:11" x14ac:dyDescent="0.3">
      <c r="A2253" s="51" t="str">
        <f t="shared" si="39"/>
        <v>BAS.DE</v>
      </c>
      <c r="B2253" s="52" t="s">
        <v>314</v>
      </c>
      <c r="C2253" s="50" t="s">
        <v>7997</v>
      </c>
      <c r="D2253" s="50">
        <f>DAX__2019_2020__33[[#This Row],[Open]]*(DAX__2019_2020__33[[#This Row],[Adj Close]]/DAX__2019_2020__33[[#This Row],[Close]])</f>
        <v>53.284162349544211</v>
      </c>
      <c r="E2253" s="50" t="s">
        <v>7939</v>
      </c>
      <c r="F2253" s="50" t="s">
        <v>5191</v>
      </c>
      <c r="G2253" s="50" t="s">
        <v>5484</v>
      </c>
      <c r="H2253" s="50" t="s">
        <v>7998</v>
      </c>
      <c r="I2253" s="50">
        <f>(DAX__2019_2020__33[[#This Row],[Adj Close]]-DAX__2019_2020__33[[#This Row],[Adj Open]])/DAX__2019_2020__33[[#This Row],[Adj Open]]</f>
        <v>7.2784573775172014E-4</v>
      </c>
      <c r="J2253" s="50">
        <f>DAX__2019_2020__33[[#This Row],[Adj Close]]-DAX__2019_2020__33[[#This Row],[Adj Open]]</f>
        <v>3.8782650455786438E-2</v>
      </c>
      <c r="K2253" s="50">
        <v>1353756</v>
      </c>
    </row>
    <row r="2254" spans="1:11" x14ac:dyDescent="0.3">
      <c r="A2254" s="51" t="str">
        <f t="shared" si="39"/>
        <v>BAS.DE</v>
      </c>
      <c r="B2254" s="52" t="s">
        <v>315</v>
      </c>
      <c r="C2254" s="50" t="s">
        <v>7986</v>
      </c>
      <c r="D2254" s="50">
        <f>DAX__2019_2020__33[[#This Row],[Open]]*(DAX__2019_2020__33[[#This Row],[Adj Close]]/DAX__2019_2020__33[[#This Row],[Close]])</f>
        <v>53.090263395252201</v>
      </c>
      <c r="E2254" s="50" t="s">
        <v>7997</v>
      </c>
      <c r="F2254" s="50" t="s">
        <v>7999</v>
      </c>
      <c r="G2254" s="50" t="s">
        <v>8000</v>
      </c>
      <c r="H2254" s="50" t="s">
        <v>8001</v>
      </c>
      <c r="I2254" s="50">
        <f>(DAX__2019_2020__33[[#This Row],[Adj Close]]-DAX__2019_2020__33[[#This Row],[Adj Open]])/DAX__2019_2020__33[[#This Row],[Adj Open]]</f>
        <v>-3.3600585840784679E-3</v>
      </c>
      <c r="J2254" s="50">
        <f>DAX__2019_2020__33[[#This Row],[Adj Close]]-DAX__2019_2020__33[[#This Row],[Adj Open]]</f>
        <v>-0.17838639525220401</v>
      </c>
      <c r="K2254" s="50">
        <v>2515796</v>
      </c>
    </row>
    <row r="2255" spans="1:11" x14ac:dyDescent="0.3">
      <c r="A2255" s="51" t="str">
        <f t="shared" si="39"/>
        <v>BAS.DE</v>
      </c>
      <c r="B2255" s="52" t="s">
        <v>316</v>
      </c>
      <c r="C2255" s="50" t="s">
        <v>7433</v>
      </c>
      <c r="D2255" s="50">
        <f>DAX__2019_2020__33[[#This Row],[Open]]*(DAX__2019_2020__33[[#This Row],[Adj Close]]/DAX__2019_2020__33[[#This Row],[Close]])</f>
        <v>52.935139765902939</v>
      </c>
      <c r="E2255" s="50" t="s">
        <v>7944</v>
      </c>
      <c r="F2255" s="50" t="s">
        <v>8002</v>
      </c>
      <c r="G2255" s="50" t="s">
        <v>5563</v>
      </c>
      <c r="H2255" s="50" t="s">
        <v>8003</v>
      </c>
      <c r="I2255" s="50">
        <f>(DAX__2019_2020__33[[#This Row],[Adj Close]]-DAX__2019_2020__33[[#This Row],[Adj Open]])/DAX__2019_2020__33[[#This Row],[Adj Open]]</f>
        <v>-9.816820512820611E-3</v>
      </c>
      <c r="J2255" s="50">
        <f>DAX__2019_2020__33[[#This Row],[Adj Close]]-DAX__2019_2020__33[[#This Row],[Adj Open]]</f>
        <v>-0.51965476590294202</v>
      </c>
      <c r="K2255" s="50">
        <v>3140734</v>
      </c>
    </row>
    <row r="2256" spans="1:11" x14ac:dyDescent="0.3">
      <c r="A2256" s="51" t="str">
        <f t="shared" si="39"/>
        <v>BAS.DE</v>
      </c>
      <c r="B2256" s="52" t="s">
        <v>317</v>
      </c>
      <c r="C2256" s="50" t="s">
        <v>8004</v>
      </c>
      <c r="D2256" s="50">
        <f>DAX__2019_2020__33[[#This Row],[Open]]*(DAX__2019_2020__33[[#This Row],[Adj Close]]/DAX__2019_2020__33[[#This Row],[Close]])</f>
        <v>52.531827914908973</v>
      </c>
      <c r="E2256" s="50" t="s">
        <v>7937</v>
      </c>
      <c r="F2256" s="50" t="s">
        <v>5218</v>
      </c>
      <c r="G2256" s="50" t="s">
        <v>8002</v>
      </c>
      <c r="H2256" s="50" t="s">
        <v>8005</v>
      </c>
      <c r="I2256" s="50">
        <f>(DAX__2019_2020__33[[#This Row],[Adj Close]]-DAX__2019_2020__33[[#This Row],[Adj Open]])/DAX__2019_2020__33[[#This Row],[Adj Open]]</f>
        <v>-5.167665502687096E-3</v>
      </c>
      <c r="J2256" s="50">
        <f>DAX__2019_2020__33[[#This Row],[Adj Close]]-DAX__2019_2020__33[[#This Row],[Adj Open]]</f>
        <v>-0.27146691490897012</v>
      </c>
      <c r="K2256" s="50">
        <v>3233413</v>
      </c>
    </row>
    <row r="2257" spans="1:11" x14ac:dyDescent="0.3">
      <c r="A2257" s="51" t="str">
        <f t="shared" si="39"/>
        <v>BAS.DE</v>
      </c>
      <c r="B2257" s="52" t="s">
        <v>318</v>
      </c>
      <c r="C2257" s="50" t="s">
        <v>7457</v>
      </c>
      <c r="D2257" s="50">
        <f>DAX__2019_2020__33[[#This Row],[Open]]*(DAX__2019_2020__33[[#This Row],[Adj Close]]/DAX__2019_2020__33[[#This Row],[Close]])</f>
        <v>52.314656370756452</v>
      </c>
      <c r="E2257" s="50" t="s">
        <v>8006</v>
      </c>
      <c r="F2257" s="50" t="s">
        <v>8007</v>
      </c>
      <c r="G2257" s="50" t="s">
        <v>8008</v>
      </c>
      <c r="H2257" s="50" t="s">
        <v>8009</v>
      </c>
      <c r="I2257" s="50">
        <f>(DAX__2019_2020__33[[#This Row],[Adj Close]]-DAX__2019_2020__33[[#This Row],[Adj Open]])/DAX__2019_2020__33[[#This Row],[Adj Open]]</f>
        <v>1.3343232617193543E-2</v>
      </c>
      <c r="J2257" s="50">
        <f>DAX__2019_2020__33[[#This Row],[Adj Close]]-DAX__2019_2020__33[[#This Row],[Adj Open]]</f>
        <v>0.69804662924354943</v>
      </c>
      <c r="K2257" s="50">
        <v>2044221</v>
      </c>
    </row>
    <row r="2258" spans="1:11" x14ac:dyDescent="0.3">
      <c r="A2258" s="51" t="str">
        <f t="shared" si="39"/>
        <v>BAS.DE</v>
      </c>
      <c r="B2258" s="52" t="s">
        <v>319</v>
      </c>
      <c r="C2258" s="50" t="s">
        <v>5232</v>
      </c>
      <c r="D2258" s="50">
        <f>DAX__2019_2020__33[[#This Row],[Open]]*(DAX__2019_2020__33[[#This Row],[Adj Close]]/DAX__2019_2020__33[[#This Row],[Close]])</f>
        <v>53.051485665630956</v>
      </c>
      <c r="E2258" s="50" t="s">
        <v>7499</v>
      </c>
      <c r="F2258" s="50" t="s">
        <v>7421</v>
      </c>
      <c r="G2258" s="50" t="s">
        <v>5239</v>
      </c>
      <c r="H2258" s="50" t="s">
        <v>8010</v>
      </c>
      <c r="I2258" s="50">
        <f>(DAX__2019_2020__33[[#This Row],[Adj Close]]-DAX__2019_2020__33[[#This Row],[Adj Open]])/DAX__2019_2020__33[[#This Row],[Adj Open]]</f>
        <v>-7.7485231652479085E-3</v>
      </c>
      <c r="J2258" s="50">
        <f>DAX__2019_2020__33[[#This Row],[Adj Close]]-DAX__2019_2020__33[[#This Row],[Adj Open]]</f>
        <v>-0.41107066563095884</v>
      </c>
      <c r="K2258" s="50">
        <v>2231688</v>
      </c>
    </row>
    <row r="2259" spans="1:11" x14ac:dyDescent="0.3">
      <c r="A2259" s="51" t="str">
        <f t="shared" si="39"/>
        <v>BAS.DE</v>
      </c>
      <c r="B2259" s="52" t="s">
        <v>320</v>
      </c>
      <c r="C2259" s="50" t="s">
        <v>7999</v>
      </c>
      <c r="D2259" s="50">
        <f>DAX__2019_2020__33[[#This Row],[Open]]*(DAX__2019_2020__33[[#This Row],[Adj Close]]/DAX__2019_2020__33[[#This Row],[Close]])</f>
        <v>52.849824477434595</v>
      </c>
      <c r="E2259" s="50" t="s">
        <v>8011</v>
      </c>
      <c r="F2259" s="50" t="s">
        <v>7421</v>
      </c>
      <c r="G2259" s="50" t="s">
        <v>5380</v>
      </c>
      <c r="H2259" s="50" t="s">
        <v>8012</v>
      </c>
      <c r="I2259" s="50">
        <f>(DAX__2019_2020__33[[#This Row],[Adj Close]]-DAX__2019_2020__33[[#This Row],[Adj Open]])/DAX__2019_2020__33[[#This Row],[Adj Open]]</f>
        <v>2.2013795450745309E-3</v>
      </c>
      <c r="J2259" s="50">
        <f>DAX__2019_2020__33[[#This Row],[Adj Close]]-DAX__2019_2020__33[[#This Row],[Adj Open]]</f>
        <v>0.11634252256540378</v>
      </c>
      <c r="K2259" s="50">
        <v>2124549</v>
      </c>
    </row>
    <row r="2260" spans="1:11" x14ac:dyDescent="0.3">
      <c r="A2260" s="51" t="str">
        <f t="shared" si="39"/>
        <v>BAS.DE</v>
      </c>
      <c r="B2260" s="52" t="s">
        <v>321</v>
      </c>
      <c r="C2260" s="50" t="s">
        <v>8013</v>
      </c>
      <c r="D2260" s="50">
        <f>DAX__2019_2020__33[[#This Row],[Open]]*(DAX__2019_2020__33[[#This Row],[Adj Close]]/DAX__2019_2020__33[[#This Row],[Close]])</f>
        <v>52.958407609134539</v>
      </c>
      <c r="E2260" s="50" t="s">
        <v>5226</v>
      </c>
      <c r="F2260" s="50" t="s">
        <v>8014</v>
      </c>
      <c r="G2260" s="50" t="s">
        <v>7917</v>
      </c>
      <c r="H2260" s="50" t="s">
        <v>7918</v>
      </c>
      <c r="I2260" s="50">
        <f>(DAX__2019_2020__33[[#This Row],[Adj Close]]-DAX__2019_2020__33[[#This Row],[Adj Open]])/DAX__2019_2020__33[[#This Row],[Adj Open]]</f>
        <v>-7.176303561457327E-3</v>
      </c>
      <c r="J2260" s="50">
        <f>DAX__2019_2020__33[[#This Row],[Adj Close]]-DAX__2019_2020__33[[#This Row],[Adj Open]]</f>
        <v>-0.380045609134541</v>
      </c>
      <c r="K2260" s="50">
        <v>1430249</v>
      </c>
    </row>
    <row r="2261" spans="1:11" x14ac:dyDescent="0.3">
      <c r="A2261" s="51" t="str">
        <f t="shared" si="39"/>
        <v>BAS.DE</v>
      </c>
      <c r="B2261" s="52" t="s">
        <v>322</v>
      </c>
      <c r="C2261" s="50" t="s">
        <v>8015</v>
      </c>
      <c r="D2261" s="50">
        <f>DAX__2019_2020__33[[#This Row],[Open]]*(DAX__2019_2020__33[[#This Row],[Adj Close]]/DAX__2019_2020__33[[#This Row],[Close]])</f>
        <v>52.407729977215432</v>
      </c>
      <c r="E2261" s="50" t="s">
        <v>7451</v>
      </c>
      <c r="F2261" s="50" t="s">
        <v>5359</v>
      </c>
      <c r="G2261" s="50" t="s">
        <v>7475</v>
      </c>
      <c r="H2261" s="50" t="s">
        <v>8016</v>
      </c>
      <c r="I2261" s="50">
        <f>(DAX__2019_2020__33[[#This Row],[Adj Close]]-DAX__2019_2020__33[[#This Row],[Adj Open]])/DAX__2019_2020__33[[#This Row],[Adj Open]]</f>
        <v>-3.2559123871539557E-3</v>
      </c>
      <c r="J2261" s="50">
        <f>DAX__2019_2020__33[[#This Row],[Adj Close]]-DAX__2019_2020__33[[#This Row],[Adj Open]]</f>
        <v>-0.17063497721543541</v>
      </c>
      <c r="K2261" s="50">
        <v>3071433</v>
      </c>
    </row>
    <row r="2262" spans="1:11" x14ac:dyDescent="0.3">
      <c r="A2262" s="51" t="str">
        <f t="shared" si="39"/>
        <v>BAS.DE</v>
      </c>
      <c r="B2262" s="52" t="s">
        <v>323</v>
      </c>
      <c r="C2262" s="50" t="s">
        <v>8017</v>
      </c>
      <c r="D2262" s="50">
        <f>DAX__2019_2020__33[[#This Row],[Open]]*(DAX__2019_2020__33[[#This Row],[Adj Close]]/DAX__2019_2020__33[[#This Row],[Close]])</f>
        <v>52.190560764182642</v>
      </c>
      <c r="E2262" s="50" t="s">
        <v>5239</v>
      </c>
      <c r="F2262" s="50" t="s">
        <v>8018</v>
      </c>
      <c r="G2262" s="50" t="s">
        <v>7461</v>
      </c>
      <c r="H2262" s="50" t="s">
        <v>8019</v>
      </c>
      <c r="I2262" s="50">
        <f>(DAX__2019_2020__33[[#This Row],[Adj Close]]-DAX__2019_2020__33[[#This Row],[Adj Open]])/DAX__2019_2020__33[[#This Row],[Adj Open]]</f>
        <v>3.863902454095769E-3</v>
      </c>
      <c r="J2262" s="50">
        <f>DAX__2019_2020__33[[#This Row],[Adj Close]]-DAX__2019_2020__33[[#This Row],[Adj Open]]</f>
        <v>0.20165923581735967</v>
      </c>
      <c r="K2262" s="50">
        <v>1986249</v>
      </c>
    </row>
    <row r="2263" spans="1:11" x14ac:dyDescent="0.3">
      <c r="A2263" s="51" t="str">
        <f t="shared" si="39"/>
        <v>BAS.DE</v>
      </c>
      <c r="B2263" s="52" t="s">
        <v>324</v>
      </c>
      <c r="C2263" s="50" t="s">
        <v>8020</v>
      </c>
      <c r="D2263" s="50">
        <f>DAX__2019_2020__33[[#This Row],[Open]]*(DAX__2019_2020__33[[#This Row],[Adj Close]]/DAX__2019_2020__33[[#This Row],[Close]])</f>
        <v>52.213829102883182</v>
      </c>
      <c r="E2263" s="50" t="s">
        <v>8021</v>
      </c>
      <c r="F2263" s="50" t="s">
        <v>8022</v>
      </c>
      <c r="G2263" s="50" t="s">
        <v>8023</v>
      </c>
      <c r="H2263" s="50" t="s">
        <v>8024</v>
      </c>
      <c r="I2263" s="50">
        <f>(DAX__2019_2020__33[[#This Row],[Adj Close]]-DAX__2019_2020__33[[#This Row],[Adj Open]])/DAX__2019_2020__33[[#This Row],[Adj Open]]</f>
        <v>1.1437849079025675E-2</v>
      </c>
      <c r="J2263" s="50">
        <f>DAX__2019_2020__33[[#This Row],[Adj Close]]-DAX__2019_2020__33[[#This Row],[Adj Open]]</f>
        <v>0.59721389711681638</v>
      </c>
      <c r="K2263" s="50">
        <v>2351807</v>
      </c>
    </row>
    <row r="2264" spans="1:11" x14ac:dyDescent="0.3">
      <c r="A2264" s="51" t="str">
        <f t="shared" si="39"/>
        <v>BAS.DE</v>
      </c>
      <c r="B2264" s="52" t="s">
        <v>325</v>
      </c>
      <c r="C2264" s="50" t="s">
        <v>5323</v>
      </c>
      <c r="D2264" s="50">
        <f>DAX__2019_2020__33[[#This Row],[Open]]*(DAX__2019_2020__33[[#This Row],[Adj Close]]/DAX__2019_2020__33[[#This Row],[Close]])</f>
        <v>53.827091490979996</v>
      </c>
      <c r="E2264" s="50" t="s">
        <v>7509</v>
      </c>
      <c r="F2264" s="50" t="s">
        <v>8025</v>
      </c>
      <c r="G2264" s="50" t="s">
        <v>8026</v>
      </c>
      <c r="H2264" s="50" t="s">
        <v>8027</v>
      </c>
      <c r="I2264" s="50">
        <f>(DAX__2019_2020__33[[#This Row],[Adj Close]]-DAX__2019_2020__33[[#This Row],[Adj Open]])/DAX__2019_2020__33[[#This Row],[Adj Open]]</f>
        <v>-1.4697477962608577E-2</v>
      </c>
      <c r="J2264" s="50">
        <f>DAX__2019_2020__33[[#This Row],[Adj Close]]-DAX__2019_2020__33[[#This Row],[Adj Open]]</f>
        <v>-0.7911224909799941</v>
      </c>
      <c r="K2264" s="50">
        <v>3512425</v>
      </c>
    </row>
    <row r="2265" spans="1:11" x14ac:dyDescent="0.3">
      <c r="A2265" s="51" t="str">
        <f t="shared" si="39"/>
        <v>BAS.DE</v>
      </c>
      <c r="B2265" s="52" t="s">
        <v>326</v>
      </c>
      <c r="C2265" s="50" t="s">
        <v>8028</v>
      </c>
      <c r="D2265" s="50">
        <f>DAX__2019_2020__33[[#This Row],[Open]]*(DAX__2019_2020__33[[#This Row],[Adj Close]]/DAX__2019_2020__33[[#This Row],[Close]])</f>
        <v>53.330699523927393</v>
      </c>
      <c r="E2265" s="50" t="s">
        <v>8029</v>
      </c>
      <c r="F2265" s="50" t="s">
        <v>7431</v>
      </c>
      <c r="G2265" s="50" t="s">
        <v>8030</v>
      </c>
      <c r="H2265" s="50" t="s">
        <v>8031</v>
      </c>
      <c r="I2265" s="50">
        <f>(DAX__2019_2020__33[[#This Row],[Adj Close]]-DAX__2019_2020__33[[#This Row],[Adj Open]])/DAX__2019_2020__33[[#This Row],[Adj Open]]</f>
        <v>1.3088423121337112E-3</v>
      </c>
      <c r="J2265" s="50">
        <f>DAX__2019_2020__33[[#This Row],[Adj Close]]-DAX__2019_2020__33[[#This Row],[Adj Open]]</f>
        <v>6.980147607260534E-2</v>
      </c>
      <c r="K2265" s="50">
        <v>1809984</v>
      </c>
    </row>
    <row r="2266" spans="1:11" x14ac:dyDescent="0.3">
      <c r="A2266" s="51" t="str">
        <f t="shared" si="39"/>
        <v>BAS.DE</v>
      </c>
      <c r="B2266" s="52" t="s">
        <v>327</v>
      </c>
      <c r="C2266" s="50" t="s">
        <v>8032</v>
      </c>
      <c r="D2266" s="50">
        <f>DAX__2019_2020__33[[#This Row],[Open]]*(DAX__2019_2020__33[[#This Row],[Adj Close]]/DAX__2019_2020__33[[#This Row],[Close]])</f>
        <v>53.423770192437146</v>
      </c>
      <c r="E2266" s="50" t="s">
        <v>4958</v>
      </c>
      <c r="F2266" s="50" t="s">
        <v>8022</v>
      </c>
      <c r="G2266" s="50" t="s">
        <v>8033</v>
      </c>
      <c r="H2266" s="50" t="s">
        <v>8034</v>
      </c>
      <c r="I2266" s="50">
        <f>(DAX__2019_2020__33[[#This Row],[Adj Close]]-DAX__2019_2020__33[[#This Row],[Adj Open]])/DAX__2019_2020__33[[#This Row],[Adj Open]]</f>
        <v>-2.3664301262963192E-2</v>
      </c>
      <c r="J2266" s="50">
        <f>DAX__2019_2020__33[[#This Row],[Adj Close]]-DAX__2019_2020__33[[#This Row],[Adj Open]]</f>
        <v>-1.2642361924371457</v>
      </c>
      <c r="K2266" s="50">
        <v>3714544</v>
      </c>
    </row>
    <row r="2267" spans="1:11" x14ac:dyDescent="0.3">
      <c r="A2267" s="51" t="str">
        <f t="shared" si="39"/>
        <v>BAS.DE</v>
      </c>
      <c r="B2267" s="52" t="s">
        <v>328</v>
      </c>
      <c r="C2267" s="50" t="s">
        <v>5330</v>
      </c>
      <c r="D2267" s="50">
        <f>DAX__2019_2020__33[[#This Row],[Open]]*(DAX__2019_2020__33[[#This Row],[Adj Close]]/DAX__2019_2020__33[[#This Row],[Close]])</f>
        <v>51.965630198401826</v>
      </c>
      <c r="E2267" s="50" t="s">
        <v>5379</v>
      </c>
      <c r="F2267" s="50" t="s">
        <v>8035</v>
      </c>
      <c r="G2267" s="50" t="s">
        <v>5559</v>
      </c>
      <c r="H2267" s="50" t="s">
        <v>8036</v>
      </c>
      <c r="I2267" s="50">
        <f>(DAX__2019_2020__33[[#This Row],[Adj Close]]-DAX__2019_2020__33[[#This Row],[Adj Open]])/DAX__2019_2020__33[[#This Row],[Adj Open]]</f>
        <v>2.9846268656730013E-4</v>
      </c>
      <c r="J2267" s="50">
        <f>DAX__2019_2020__33[[#This Row],[Adj Close]]-DAX__2019_2020__33[[#This Row],[Adj Open]]</f>
        <v>1.550980159817783E-2</v>
      </c>
      <c r="K2267" s="50">
        <v>2763132</v>
      </c>
    </row>
    <row r="2268" spans="1:11" x14ac:dyDescent="0.3">
      <c r="A2268" s="51" t="str">
        <f t="shared" si="39"/>
        <v>BAS.DE</v>
      </c>
      <c r="B2268" s="52" t="s">
        <v>329</v>
      </c>
      <c r="C2268" s="50" t="s">
        <v>5330</v>
      </c>
      <c r="D2268" s="50">
        <f>DAX__2019_2020__33[[#This Row],[Open]]*(DAX__2019_2020__33[[#This Row],[Adj Close]]/DAX__2019_2020__33[[#This Row],[Close]])</f>
        <v>51.965632353014826</v>
      </c>
      <c r="E2268" s="50" t="s">
        <v>8017</v>
      </c>
      <c r="F2268" s="50" t="s">
        <v>7416</v>
      </c>
      <c r="G2268" s="50" t="s">
        <v>8017</v>
      </c>
      <c r="H2268" s="50" t="s">
        <v>8037</v>
      </c>
      <c r="I2268" s="50">
        <f>(DAX__2019_2020__33[[#This Row],[Adj Close]]-DAX__2019_2020__33[[#This Row],[Adj Open]])/DAX__2019_2020__33[[#This Row],[Adj Open]]</f>
        <v>4.3283731343283739E-3</v>
      </c>
      <c r="J2268" s="50">
        <f>DAX__2019_2020__33[[#This Row],[Adj Close]]-DAX__2019_2020__33[[#This Row],[Adj Open]]</f>
        <v>0.22492664698517473</v>
      </c>
      <c r="K2268" s="50">
        <v>3415313</v>
      </c>
    </row>
    <row r="2269" spans="1:11" x14ac:dyDescent="0.3">
      <c r="A2269" s="51" t="str">
        <f t="shared" si="39"/>
        <v>BAS.DE</v>
      </c>
      <c r="B2269" s="52" t="s">
        <v>330</v>
      </c>
      <c r="C2269" s="50" t="s">
        <v>5326</v>
      </c>
      <c r="D2269" s="50">
        <f>DAX__2019_2020__33[[#This Row],[Open]]*(DAX__2019_2020__33[[#This Row],[Adj Close]]/DAX__2019_2020__33[[#This Row],[Close]])</f>
        <v>52.198322588864947</v>
      </c>
      <c r="E2269" s="50" t="s">
        <v>8038</v>
      </c>
      <c r="F2269" s="50" t="s">
        <v>8022</v>
      </c>
      <c r="G2269" s="50" t="s">
        <v>8039</v>
      </c>
      <c r="H2269" s="50" t="s">
        <v>8040</v>
      </c>
      <c r="I2269" s="50">
        <f>(DAX__2019_2020__33[[#This Row],[Adj Close]]-DAX__2019_2020__33[[#This Row],[Adj Open]])/DAX__2019_2020__33[[#This Row],[Adj Open]]</f>
        <v>9.5096429639090329E-3</v>
      </c>
      <c r="J2269" s="50">
        <f>DAX__2019_2020__33[[#This Row],[Adj Close]]-DAX__2019_2020__33[[#This Row],[Adj Open]]</f>
        <v>0.49638741113505347</v>
      </c>
      <c r="K2269" s="50">
        <v>6814933</v>
      </c>
    </row>
    <row r="2270" spans="1:11" x14ac:dyDescent="0.3">
      <c r="A2270" s="51" t="str">
        <f t="shared" si="39"/>
        <v>BAS.DE</v>
      </c>
      <c r="B2270" s="52" t="s">
        <v>331</v>
      </c>
      <c r="C2270" s="50" t="s">
        <v>5309</v>
      </c>
      <c r="D2270" s="50">
        <f>DAX__2019_2020__33[[#This Row],[Open]]*(DAX__2019_2020__33[[#This Row],[Adj Close]]/DAX__2019_2020__33[[#This Row],[Close]])</f>
        <v>52.717974796364956</v>
      </c>
      <c r="E2270" s="50" t="s">
        <v>8041</v>
      </c>
      <c r="F2270" s="50" t="s">
        <v>5342</v>
      </c>
      <c r="G2270" s="50" t="s">
        <v>7476</v>
      </c>
      <c r="H2270" s="50" t="s">
        <v>8042</v>
      </c>
      <c r="I2270" s="50">
        <f>(DAX__2019_2020__33[[#This Row],[Adj Close]]-DAX__2019_2020__33[[#This Row],[Adj Open]])/DAX__2019_2020__33[[#This Row],[Adj Open]]</f>
        <v>-6.3263203424110161E-3</v>
      </c>
      <c r="J2270" s="50">
        <f>DAX__2019_2020__33[[#This Row],[Adj Close]]-DAX__2019_2020__33[[#This Row],[Adj Open]]</f>
        <v>-0.33351079636495484</v>
      </c>
      <c r="K2270" s="50">
        <v>1990353</v>
      </c>
    </row>
    <row r="2271" spans="1:11" x14ac:dyDescent="0.3">
      <c r="A2271" s="51" t="str">
        <f t="shared" si="39"/>
        <v>BAS.DE</v>
      </c>
      <c r="B2271" s="52" t="s">
        <v>332</v>
      </c>
      <c r="C2271" s="50" t="s">
        <v>5290</v>
      </c>
      <c r="D2271" s="50">
        <f>DAX__2019_2020__33[[#This Row],[Open]]*(DAX__2019_2020__33[[#This Row],[Adj Close]]/DAX__2019_2020__33[[#This Row],[Close]])</f>
        <v>52.570605896540613</v>
      </c>
      <c r="E2271" s="50" t="s">
        <v>7566</v>
      </c>
      <c r="F2271" s="50" t="s">
        <v>7457</v>
      </c>
      <c r="G2271" s="50" t="s">
        <v>5311</v>
      </c>
      <c r="H2271" s="50" t="s">
        <v>8043</v>
      </c>
      <c r="I2271" s="50">
        <f>(DAX__2019_2020__33[[#This Row],[Adj Close]]-DAX__2019_2020__33[[#This Row],[Adj Open]])/DAX__2019_2020__33[[#This Row],[Adj Open]]</f>
        <v>1.7704780432349694E-3</v>
      </c>
      <c r="J2271" s="50">
        <f>DAX__2019_2020__33[[#This Row],[Adj Close]]-DAX__2019_2020__33[[#This Row],[Adj Open]]</f>
        <v>9.3075103459383968E-2</v>
      </c>
      <c r="K2271" s="50">
        <v>1640149</v>
      </c>
    </row>
    <row r="2272" spans="1:11" x14ac:dyDescent="0.3">
      <c r="A2272" s="51" t="str">
        <f t="shared" si="39"/>
        <v>BAS.DE</v>
      </c>
      <c r="B2272" s="52" t="s">
        <v>333</v>
      </c>
      <c r="C2272" s="50" t="s">
        <v>8044</v>
      </c>
      <c r="D2272" s="50">
        <f>DAX__2019_2020__33[[#This Row],[Open]]*(DAX__2019_2020__33[[#This Row],[Adj Close]]/DAX__2019_2020__33[[#This Row],[Close]])</f>
        <v>52.430996620457357</v>
      </c>
      <c r="E2272" s="50" t="s">
        <v>7464</v>
      </c>
      <c r="F2272" s="50" t="s">
        <v>7567</v>
      </c>
      <c r="G2272" s="50" t="s">
        <v>7475</v>
      </c>
      <c r="H2272" s="50" t="s">
        <v>8016</v>
      </c>
      <c r="I2272" s="50">
        <f>(DAX__2019_2020__33[[#This Row],[Adj Close]]-DAX__2019_2020__33[[#This Row],[Adj Open]])/DAX__2019_2020__33[[#This Row],[Adj Open]]</f>
        <v>-3.6982249614859425E-3</v>
      </c>
      <c r="J2272" s="50">
        <f>DAX__2019_2020__33[[#This Row],[Adj Close]]-DAX__2019_2020__33[[#This Row],[Adj Open]]</f>
        <v>-0.19390162045736048</v>
      </c>
      <c r="K2272" s="50">
        <v>936462</v>
      </c>
    </row>
    <row r="2273" spans="1:11" x14ac:dyDescent="0.3">
      <c r="A2273" s="51" t="str">
        <f t="shared" si="39"/>
        <v>BAS.DE</v>
      </c>
      <c r="B2273" s="52" t="s">
        <v>334</v>
      </c>
      <c r="C2273" s="50" t="s">
        <v>5249</v>
      </c>
      <c r="D2273" s="50">
        <f>DAX__2019_2020__33[[#This Row],[Open]]*(DAX__2019_2020__33[[#This Row],[Adj Close]]/DAX__2019_2020__33[[#This Row],[Close]])</f>
        <v>52.151777873713392</v>
      </c>
      <c r="E2273" s="50" t="s">
        <v>8011</v>
      </c>
      <c r="F2273" s="50" t="s">
        <v>5340</v>
      </c>
      <c r="G2273" s="50" t="s">
        <v>5380</v>
      </c>
      <c r="H2273" s="50" t="s">
        <v>8012</v>
      </c>
      <c r="I2273" s="50">
        <f>(DAX__2019_2020__33[[#This Row],[Adj Close]]-DAX__2019_2020__33[[#This Row],[Adj Open]])/DAX__2019_2020__33[[#This Row],[Adj Open]]</f>
        <v>1.5615750018315127E-2</v>
      </c>
      <c r="J2273" s="50">
        <f>DAX__2019_2020__33[[#This Row],[Adj Close]]-DAX__2019_2020__33[[#This Row],[Adj Open]]</f>
        <v>0.81438912628660631</v>
      </c>
      <c r="K2273" s="50">
        <v>2025939</v>
      </c>
    </row>
    <row r="2274" spans="1:11" x14ac:dyDescent="0.3">
      <c r="A2274" s="51" t="str">
        <f t="shared" si="39"/>
        <v>BAS.DE</v>
      </c>
      <c r="B2274" s="52" t="s">
        <v>335</v>
      </c>
      <c r="C2274" s="50" t="s">
        <v>5554</v>
      </c>
      <c r="D2274" s="50">
        <f>DAX__2019_2020__33[[#This Row],[Open]]*(DAX__2019_2020__33[[#This Row],[Adj Close]]/DAX__2019_2020__33[[#This Row],[Close]])</f>
        <v>52.516317424764424</v>
      </c>
      <c r="E2274" s="50" t="s">
        <v>8045</v>
      </c>
      <c r="F2274" s="50" t="s">
        <v>5428</v>
      </c>
      <c r="G2274" s="50" t="s">
        <v>5384</v>
      </c>
      <c r="H2274" s="50" t="s">
        <v>8046</v>
      </c>
      <c r="I2274" s="50">
        <f>(DAX__2019_2020__33[[#This Row],[Adj Close]]-DAX__2019_2020__33[[#This Row],[Adj Open]])/DAX__2019_2020__33[[#This Row],[Adj Open]]</f>
        <v>-6.4983312139760734E-3</v>
      </c>
      <c r="J2274" s="50">
        <f>DAX__2019_2020__33[[#This Row],[Adj Close]]-DAX__2019_2020__33[[#This Row],[Adj Open]]</f>
        <v>-0.34126842476442221</v>
      </c>
      <c r="K2274" s="50">
        <v>2579508</v>
      </c>
    </row>
    <row r="2275" spans="1:11" x14ac:dyDescent="0.3">
      <c r="A2275" s="51" t="str">
        <f t="shared" si="39"/>
        <v>BAS.DE</v>
      </c>
      <c r="B2275" s="52" t="s">
        <v>336</v>
      </c>
      <c r="C2275" s="50" t="s">
        <v>7447</v>
      </c>
      <c r="D2275" s="50">
        <f>DAX__2019_2020__33[[#This Row],[Open]]*(DAX__2019_2020__33[[#This Row],[Adj Close]]/DAX__2019_2020__33[[#This Row],[Close]])</f>
        <v>51.383931196646948</v>
      </c>
      <c r="E2275" s="50" t="s">
        <v>5375</v>
      </c>
      <c r="F2275" s="50" t="s">
        <v>8047</v>
      </c>
      <c r="G2275" s="50" t="s">
        <v>8048</v>
      </c>
      <c r="H2275" s="50" t="s">
        <v>8049</v>
      </c>
      <c r="I2275" s="50">
        <f>(DAX__2019_2020__33[[#This Row],[Adj Close]]-DAX__2019_2020__33[[#This Row],[Adj Open]])/DAX__2019_2020__33[[#This Row],[Adj Open]]</f>
        <v>3.0184150943412158E-4</v>
      </c>
      <c r="J2275" s="50">
        <f>DAX__2019_2020__33[[#This Row],[Adj Close]]-DAX__2019_2020__33[[#This Row],[Adj Open]]</f>
        <v>1.5509803353054963E-2</v>
      </c>
      <c r="K2275" s="50">
        <v>3487724</v>
      </c>
    </row>
    <row r="2276" spans="1:11" x14ac:dyDescent="0.3">
      <c r="A2276" s="51" t="str">
        <f t="shared" si="39"/>
        <v>BAS.DE</v>
      </c>
      <c r="B2276" s="52" t="s">
        <v>337</v>
      </c>
      <c r="C2276" s="50" t="s">
        <v>7576</v>
      </c>
      <c r="D2276" s="50">
        <f>DAX__2019_2020__33[[#This Row],[Open]]*(DAX__2019_2020__33[[#This Row],[Adj Close]]/DAX__2019_2020__33[[#This Row],[Close]])</f>
        <v>51.492511478126033</v>
      </c>
      <c r="E2276" s="50" t="s">
        <v>5254</v>
      </c>
      <c r="F2276" s="50" t="s">
        <v>5549</v>
      </c>
      <c r="G2276" s="50" t="s">
        <v>8050</v>
      </c>
      <c r="H2276" s="50" t="s">
        <v>8051</v>
      </c>
      <c r="I2276" s="50">
        <f>(DAX__2019_2020__33[[#This Row],[Adj Close]]-DAX__2019_2020__33[[#This Row],[Adj Open]])/DAX__2019_2020__33[[#This Row],[Adj Open]]</f>
        <v>-1.3555656176468069E-3</v>
      </c>
      <c r="J2276" s="50">
        <f>DAX__2019_2020__33[[#This Row],[Adj Close]]-DAX__2019_2020__33[[#This Row],[Adj Open]]</f>
        <v>-6.9801478126031213E-2</v>
      </c>
      <c r="K2276" s="50">
        <v>2090539</v>
      </c>
    </row>
    <row r="2277" spans="1:11" x14ac:dyDescent="0.3">
      <c r="A2277" s="51" t="str">
        <f t="shared" si="39"/>
        <v>BAS.DE</v>
      </c>
      <c r="B2277" s="52" t="s">
        <v>338</v>
      </c>
      <c r="C2277" s="50" t="s">
        <v>8052</v>
      </c>
      <c r="D2277" s="50">
        <f>DAX__2019_2020__33[[#This Row],[Open]]*(DAX__2019_2020__33[[#This Row],[Adj Close]]/DAX__2019_2020__33[[#This Row],[Close]])</f>
        <v>50.45320557557033</v>
      </c>
      <c r="E2277" s="50" t="s">
        <v>8053</v>
      </c>
      <c r="F2277" s="50" t="s">
        <v>8052</v>
      </c>
      <c r="G2277" s="50" t="s">
        <v>8054</v>
      </c>
      <c r="H2277" s="50" t="s">
        <v>8055</v>
      </c>
      <c r="I2277" s="50">
        <f>(DAX__2019_2020__33[[#This Row],[Adj Close]]-DAX__2019_2020__33[[#This Row],[Adj Open]])/DAX__2019_2020__33[[#This Row],[Adj Open]]</f>
        <v>1.0453496827663326E-2</v>
      </c>
      <c r="J2277" s="50">
        <f>DAX__2019_2020__33[[#This Row],[Adj Close]]-DAX__2019_2020__33[[#This Row],[Adj Open]]</f>
        <v>0.52741242442967007</v>
      </c>
      <c r="K2277" s="50">
        <v>3255451</v>
      </c>
    </row>
    <row r="2278" spans="1:11" x14ac:dyDescent="0.3">
      <c r="A2278" s="51" t="str">
        <f t="shared" ref="A2278:A2341" si="40">"BAS.DE"</f>
        <v>BAS.DE</v>
      </c>
      <c r="B2278" s="52" t="s">
        <v>339</v>
      </c>
      <c r="C2278" s="50" t="s">
        <v>7454</v>
      </c>
      <c r="D2278" s="50">
        <f>DAX__2019_2020__33[[#This Row],[Open]]*(DAX__2019_2020__33[[#This Row],[Adj Close]]/DAX__2019_2020__33[[#This Row],[Close]])</f>
        <v>51.430466000000003</v>
      </c>
      <c r="E2278" s="50" t="s">
        <v>5324</v>
      </c>
      <c r="F2278" s="50" t="s">
        <v>8056</v>
      </c>
      <c r="G2278" s="50" t="s">
        <v>7454</v>
      </c>
      <c r="H2278" s="50" t="s">
        <v>7914</v>
      </c>
      <c r="I2278" s="50">
        <f>(DAX__2019_2020__33[[#This Row],[Adj Close]]-DAX__2019_2020__33[[#This Row],[Adj Open]])/DAX__2019_2020__33[[#This Row],[Adj Open]]</f>
        <v>0</v>
      </c>
      <c r="J2278" s="50">
        <f>DAX__2019_2020__33[[#This Row],[Adj Close]]-DAX__2019_2020__33[[#This Row],[Adj Open]]</f>
        <v>0</v>
      </c>
      <c r="K2278" s="50">
        <v>2462547</v>
      </c>
    </row>
    <row r="2279" spans="1:11" x14ac:dyDescent="0.3">
      <c r="A2279" s="51" t="str">
        <f t="shared" si="40"/>
        <v>BAS.DE</v>
      </c>
      <c r="B2279" s="52" t="s">
        <v>340</v>
      </c>
      <c r="C2279" s="50" t="s">
        <v>7576</v>
      </c>
      <c r="D2279" s="50">
        <f>DAX__2019_2020__33[[#This Row],[Open]]*(DAX__2019_2020__33[[#This Row],[Adj Close]]/DAX__2019_2020__33[[#This Row],[Close]])</f>
        <v>51.492515317891417</v>
      </c>
      <c r="E2279" s="50" t="s">
        <v>7912</v>
      </c>
      <c r="F2279" s="50" t="s">
        <v>8057</v>
      </c>
      <c r="G2279" s="50" t="s">
        <v>8057</v>
      </c>
      <c r="H2279" s="50" t="s">
        <v>8058</v>
      </c>
      <c r="I2279" s="50">
        <f>(DAX__2019_2020__33[[#This Row],[Adj Close]]-DAX__2019_2020__33[[#This Row],[Adj Open]])/DAX__2019_2020__33[[#This Row],[Adj Open]]</f>
        <v>-8.4349602114019429E-3</v>
      </c>
      <c r="J2279" s="50">
        <f>DAX__2019_2020__33[[#This Row],[Adj Close]]-DAX__2019_2020__33[[#This Row],[Adj Open]]</f>
        <v>-0.43433731789141916</v>
      </c>
      <c r="K2279" s="50">
        <v>2208935</v>
      </c>
    </row>
    <row r="2280" spans="1:11" x14ac:dyDescent="0.3">
      <c r="A2280" s="51" t="str">
        <f t="shared" si="40"/>
        <v>BAS.DE</v>
      </c>
      <c r="B2280" s="52" t="s">
        <v>341</v>
      </c>
      <c r="C2280" s="50" t="s">
        <v>5252</v>
      </c>
      <c r="D2280" s="50">
        <f>DAX__2019_2020__33[[#This Row],[Open]]*(DAX__2019_2020__33[[#This Row],[Adj Close]]/DAX__2019_2020__33[[#This Row],[Close]])</f>
        <v>51.190025578506976</v>
      </c>
      <c r="E2280" s="50" t="s">
        <v>5359</v>
      </c>
      <c r="F2280" s="50" t="s">
        <v>7352</v>
      </c>
      <c r="G2280" s="50" t="s">
        <v>7360</v>
      </c>
      <c r="H2280" s="50" t="s">
        <v>8059</v>
      </c>
      <c r="I2280" s="50">
        <f>(DAX__2019_2020__33[[#This Row],[Adj Close]]-DAX__2019_2020__33[[#This Row],[Adj Open]])/DAX__2019_2020__33[[#This Row],[Adj Open]]</f>
        <v>-3.1818030303028631E-3</v>
      </c>
      <c r="J2280" s="50">
        <f>DAX__2019_2020__33[[#This Row],[Adj Close]]-DAX__2019_2020__33[[#This Row],[Adj Open]]</f>
        <v>-0.16287657850697457</v>
      </c>
      <c r="K2280" s="50">
        <v>2040685</v>
      </c>
    </row>
    <row r="2281" spans="1:11" x14ac:dyDescent="0.3">
      <c r="A2281" s="51" t="str">
        <f t="shared" si="40"/>
        <v>BAS.DE</v>
      </c>
      <c r="B2281" s="52" t="s">
        <v>342</v>
      </c>
      <c r="C2281" s="50" t="s">
        <v>5276</v>
      </c>
      <c r="D2281" s="50">
        <f>DAX__2019_2020__33[[#This Row],[Open]]*(DAX__2019_2020__33[[#This Row],[Adj Close]]/DAX__2019_2020__33[[#This Row],[Close]])</f>
        <v>50.879781312289794</v>
      </c>
      <c r="E2281" s="50" t="s">
        <v>7360</v>
      </c>
      <c r="F2281" s="50" t="s">
        <v>5345</v>
      </c>
      <c r="G2281" s="50" t="s">
        <v>5315</v>
      </c>
      <c r="H2281" s="50" t="s">
        <v>8060</v>
      </c>
      <c r="I2281" s="50">
        <f>(DAX__2019_2020__33[[#This Row],[Adj Close]]-DAX__2019_2020__33[[#This Row],[Adj Open]])/DAX__2019_2020__33[[#This Row],[Adj Open]]</f>
        <v>-1.2804817463561474E-2</v>
      </c>
      <c r="J2281" s="50">
        <f>DAX__2019_2020__33[[#This Row],[Adj Close]]-DAX__2019_2020__33[[#This Row],[Adj Open]]</f>
        <v>-0.65150631228979705</v>
      </c>
      <c r="K2281" s="50">
        <v>3688288</v>
      </c>
    </row>
    <row r="2282" spans="1:11" x14ac:dyDescent="0.3">
      <c r="A2282" s="51" t="str">
        <f t="shared" si="40"/>
        <v>BAS.DE</v>
      </c>
      <c r="B2282" s="52" t="s">
        <v>343</v>
      </c>
      <c r="C2282" s="50" t="s">
        <v>5345</v>
      </c>
      <c r="D2282" s="50">
        <f>DAX__2019_2020__33[[#This Row],[Open]]*(DAX__2019_2020__33[[#This Row],[Adj Close]]/DAX__2019_2020__33[[#This Row],[Close]])</f>
        <v>50.181739506334807</v>
      </c>
      <c r="E2282" s="50" t="s">
        <v>7851</v>
      </c>
      <c r="F2282" s="50" t="s">
        <v>8061</v>
      </c>
      <c r="G2282" s="50" t="s">
        <v>7348</v>
      </c>
      <c r="H2282" s="50" t="s">
        <v>8062</v>
      </c>
      <c r="I2282" s="50">
        <f>(DAX__2019_2020__33[[#This Row],[Adj Close]]-DAX__2019_2020__33[[#This Row],[Adj Open]])/DAX__2019_2020__33[[#This Row],[Adj Open]]</f>
        <v>-5.4095674842148623E-3</v>
      </c>
      <c r="J2282" s="50">
        <f>DAX__2019_2020__33[[#This Row],[Adj Close]]-DAX__2019_2020__33[[#This Row],[Adj Open]]</f>
        <v>-0.27146150633480914</v>
      </c>
      <c r="K2282" s="50">
        <v>2744952</v>
      </c>
    </row>
    <row r="2283" spans="1:11" x14ac:dyDescent="0.3">
      <c r="A2283" s="51" t="str">
        <f t="shared" si="40"/>
        <v>BAS.DE</v>
      </c>
      <c r="B2283" s="52" t="s">
        <v>344</v>
      </c>
      <c r="C2283" s="50" t="s">
        <v>7302</v>
      </c>
      <c r="D2283" s="50">
        <f>DAX__2019_2020__33[[#This Row],[Open]]*(DAX__2019_2020__33[[#This Row],[Adj Close]]/DAX__2019_2020__33[[#This Row],[Close]])</f>
        <v>49.840476479314837</v>
      </c>
      <c r="E2283" s="50" t="s">
        <v>5546</v>
      </c>
      <c r="F2283" s="50" t="s">
        <v>8063</v>
      </c>
      <c r="G2283" s="50" t="s">
        <v>8064</v>
      </c>
      <c r="H2283" s="50" t="s">
        <v>8065</v>
      </c>
      <c r="I2283" s="50">
        <f>(DAX__2019_2020__33[[#This Row],[Adj Close]]-DAX__2019_2020__33[[#This Row],[Adj Open]])/DAX__2019_2020__33[[#This Row],[Adj Open]]</f>
        <v>2.0229846864928381E-3</v>
      </c>
      <c r="J2283" s="50">
        <f>DAX__2019_2020__33[[#This Row],[Adj Close]]-DAX__2019_2020__33[[#This Row],[Adj Open]]</f>
        <v>0.1008265206851604</v>
      </c>
      <c r="K2283" s="50">
        <v>2069301</v>
      </c>
    </row>
    <row r="2284" spans="1:11" x14ac:dyDescent="0.3">
      <c r="A2284" s="51" t="str">
        <f t="shared" si="40"/>
        <v>BAS.DE</v>
      </c>
      <c r="B2284" s="52" t="s">
        <v>345</v>
      </c>
      <c r="C2284" s="50" t="s">
        <v>5578</v>
      </c>
      <c r="D2284" s="50">
        <f>DAX__2019_2020__33[[#This Row],[Open]]*(DAX__2019_2020__33[[#This Row],[Adj Close]]/DAX__2019_2020__33[[#This Row],[Close]])</f>
        <v>50.142962724940304</v>
      </c>
      <c r="E2284" s="50" t="s">
        <v>4979</v>
      </c>
      <c r="F2284" s="50" t="s">
        <v>8066</v>
      </c>
      <c r="G2284" s="50" t="s">
        <v>5008</v>
      </c>
      <c r="H2284" s="50" t="s">
        <v>8067</v>
      </c>
      <c r="I2284" s="50">
        <f>(DAX__2019_2020__33[[#This Row],[Adj Close]]-DAX__2019_2020__33[[#This Row],[Adj Open]])/DAX__2019_2020__33[[#This Row],[Adj Open]]</f>
        <v>-2.0109048101808959E-3</v>
      </c>
      <c r="J2284" s="50">
        <f>DAX__2019_2020__33[[#This Row],[Adj Close]]-DAX__2019_2020__33[[#This Row],[Adj Open]]</f>
        <v>-0.10083272494030382</v>
      </c>
      <c r="K2284" s="50">
        <v>2847535</v>
      </c>
    </row>
    <row r="2285" spans="1:11" x14ac:dyDescent="0.3">
      <c r="A2285" s="51" t="str">
        <f t="shared" si="40"/>
        <v>BAS.DE</v>
      </c>
      <c r="B2285" s="52" t="s">
        <v>346</v>
      </c>
      <c r="C2285" s="50" t="s">
        <v>7855</v>
      </c>
      <c r="D2285" s="50">
        <f>DAX__2019_2020__33[[#This Row],[Open]]*(DAX__2019_2020__33[[#This Row],[Adj Close]]/DAX__2019_2020__33[[#This Row],[Close]])</f>
        <v>50.02661823900057</v>
      </c>
      <c r="E2285" s="50" t="s">
        <v>7330</v>
      </c>
      <c r="F2285" s="50" t="s">
        <v>7332</v>
      </c>
      <c r="G2285" s="50" t="s">
        <v>7906</v>
      </c>
      <c r="H2285" s="50" t="s">
        <v>8068</v>
      </c>
      <c r="I2285" s="50">
        <f>(DAX__2019_2020__33[[#This Row],[Adj Close]]-DAX__2019_2020__33[[#This Row],[Adj Open]])/DAX__2019_2020__33[[#This Row],[Adj Open]]</f>
        <v>6.3566511627907007E-3</v>
      </c>
      <c r="J2285" s="50">
        <f>DAX__2019_2020__33[[#This Row],[Adj Close]]-DAX__2019_2020__33[[#This Row],[Adj Open]]</f>
        <v>0.31800176099942945</v>
      </c>
      <c r="K2285" s="50">
        <v>1759143</v>
      </c>
    </row>
    <row r="2286" spans="1:11" x14ac:dyDescent="0.3">
      <c r="A2286" s="51" t="str">
        <f t="shared" si="40"/>
        <v>BAS.DE</v>
      </c>
      <c r="B2286" s="52" t="s">
        <v>347</v>
      </c>
      <c r="C2286" s="50" t="s">
        <v>8069</v>
      </c>
      <c r="D2286" s="50">
        <f>DAX__2019_2020__33[[#This Row],[Open]]*(DAX__2019_2020__33[[#This Row],[Adj Close]]/DAX__2019_2020__33[[#This Row],[Close]])</f>
        <v>50.127443547405299</v>
      </c>
      <c r="E2286" s="50" t="s">
        <v>8070</v>
      </c>
      <c r="F2286" s="50" t="s">
        <v>8071</v>
      </c>
      <c r="G2286" s="50" t="s">
        <v>5345</v>
      </c>
      <c r="H2286" s="50" t="s">
        <v>8072</v>
      </c>
      <c r="I2286" s="50">
        <f>(DAX__2019_2020__33[[#This Row],[Adj Close]]-DAX__2019_2020__33[[#This Row],[Adj Open]])/DAX__2019_2020__33[[#This Row],[Adj Open]]</f>
        <v>1.0830883993387249E-3</v>
      </c>
      <c r="J2286" s="50">
        <f>DAX__2019_2020__33[[#This Row],[Adj Close]]-DAX__2019_2020__33[[#This Row],[Adj Open]]</f>
        <v>5.4292452594701501E-2</v>
      </c>
      <c r="K2286" s="50">
        <v>1879424</v>
      </c>
    </row>
    <row r="2287" spans="1:11" x14ac:dyDescent="0.3">
      <c r="A2287" s="51" t="str">
        <f t="shared" si="40"/>
        <v>BAS.DE</v>
      </c>
      <c r="B2287" s="52" t="s">
        <v>348</v>
      </c>
      <c r="C2287" s="50" t="s">
        <v>5331</v>
      </c>
      <c r="D2287" s="50">
        <f>DAX__2019_2020__33[[#This Row],[Open]]*(DAX__2019_2020__33[[#This Row],[Adj Close]]/DAX__2019_2020__33[[#This Row],[Close]])</f>
        <v>50.336864268677942</v>
      </c>
      <c r="E2287" s="50" t="s">
        <v>5594</v>
      </c>
      <c r="F2287" s="50" t="s">
        <v>7368</v>
      </c>
      <c r="G2287" s="50" t="s">
        <v>5225</v>
      </c>
      <c r="H2287" s="50" t="s">
        <v>8073</v>
      </c>
      <c r="I2287" s="50">
        <f>(DAX__2019_2020__33[[#This Row],[Adj Close]]-DAX__2019_2020__33[[#This Row],[Adj Open]])/DAX__2019_2020__33[[#This Row],[Adj Open]]</f>
        <v>-1.1402125996852744E-2</v>
      </c>
      <c r="J2287" s="50">
        <f>DAX__2019_2020__33[[#This Row],[Adj Close]]-DAX__2019_2020__33[[#This Row],[Adj Open]]</f>
        <v>-0.57394726867794077</v>
      </c>
      <c r="K2287" s="50">
        <v>2224051</v>
      </c>
    </row>
    <row r="2288" spans="1:11" x14ac:dyDescent="0.3">
      <c r="A2288" s="51" t="str">
        <f t="shared" si="40"/>
        <v>BAS.DE</v>
      </c>
      <c r="B2288" s="52" t="s">
        <v>349</v>
      </c>
      <c r="C2288" s="50" t="s">
        <v>5506</v>
      </c>
      <c r="D2288" s="50">
        <f>DAX__2019_2020__33[[#This Row],[Open]]*(DAX__2019_2020__33[[#This Row],[Adj Close]]/DAX__2019_2020__33[[#This Row],[Close]])</f>
        <v>49.615544438627516</v>
      </c>
      <c r="E2288" s="50" t="s">
        <v>5506</v>
      </c>
      <c r="F2288" s="50" t="s">
        <v>7582</v>
      </c>
      <c r="G2288" s="50" t="s">
        <v>5358</v>
      </c>
      <c r="H2288" s="50" t="s">
        <v>8074</v>
      </c>
      <c r="I2288" s="50">
        <f>(DAX__2019_2020__33[[#This Row],[Adj Close]]-DAX__2019_2020__33[[#This Row],[Adj Open]])/DAX__2019_2020__33[[#This Row],[Adj Open]]</f>
        <v>-1.3756463752439153E-2</v>
      </c>
      <c r="J2288" s="50">
        <f>DAX__2019_2020__33[[#This Row],[Adj Close]]-DAX__2019_2020__33[[#This Row],[Adj Open]]</f>
        <v>-0.6825344386275134</v>
      </c>
      <c r="K2288" s="50">
        <v>2925864</v>
      </c>
    </row>
    <row r="2289" spans="1:11" x14ac:dyDescent="0.3">
      <c r="A2289" s="51" t="str">
        <f t="shared" si="40"/>
        <v>BAS.DE</v>
      </c>
      <c r="B2289" s="52" t="s">
        <v>350</v>
      </c>
      <c r="C2289" s="50" t="s">
        <v>8075</v>
      </c>
      <c r="D2289" s="50">
        <f>DAX__2019_2020__33[[#This Row],[Open]]*(DAX__2019_2020__33[[#This Row],[Adj Close]]/DAX__2019_2020__33[[#This Row],[Close]])</f>
        <v>49.328570641102509</v>
      </c>
      <c r="E2289" s="50" t="s">
        <v>8061</v>
      </c>
      <c r="F2289" s="50" t="s">
        <v>8076</v>
      </c>
      <c r="G2289" s="50" t="s">
        <v>5186</v>
      </c>
      <c r="H2289" s="50" t="s">
        <v>8077</v>
      </c>
      <c r="I2289" s="50">
        <f>(DAX__2019_2020__33[[#This Row],[Adj Close]]-DAX__2019_2020__33[[#This Row],[Adj Open]])/DAX__2019_2020__33[[#This Row],[Adj Open]]</f>
        <v>1.4151101073933306E-3</v>
      </c>
      <c r="J2289" s="50">
        <f>DAX__2019_2020__33[[#This Row],[Adj Close]]-DAX__2019_2020__33[[#This Row],[Adj Open]]</f>
        <v>6.9805358897490066E-2</v>
      </c>
      <c r="K2289" s="50">
        <v>2597486</v>
      </c>
    </row>
    <row r="2290" spans="1:11" x14ac:dyDescent="0.3">
      <c r="A2290" s="51" t="str">
        <f t="shared" si="40"/>
        <v>BAS.DE</v>
      </c>
      <c r="B2290" s="52" t="s">
        <v>351</v>
      </c>
      <c r="C2290" s="50" t="s">
        <v>7669</v>
      </c>
      <c r="D2290" s="50">
        <f>DAX__2019_2020__33[[#This Row],[Open]]*(DAX__2019_2020__33[[#This Row],[Adj Close]]/DAX__2019_2020__33[[#This Row],[Close]])</f>
        <v>48.490916749220723</v>
      </c>
      <c r="E2290" s="50" t="s">
        <v>8078</v>
      </c>
      <c r="F2290" s="50" t="s">
        <v>7727</v>
      </c>
      <c r="G2290" s="50" t="s">
        <v>8079</v>
      </c>
      <c r="H2290" s="50" t="s">
        <v>8080</v>
      </c>
      <c r="I2290" s="50">
        <f>(DAX__2019_2020__33[[#This Row],[Adj Close]]-DAX__2019_2020__33[[#This Row],[Adj Open]])/DAX__2019_2020__33[[#This Row],[Adj Open]]</f>
        <v>-6.237987843890019E-3</v>
      </c>
      <c r="J2290" s="50">
        <f>DAX__2019_2020__33[[#This Row],[Adj Close]]-DAX__2019_2020__33[[#This Row],[Adj Open]]</f>
        <v>-0.3024857492207218</v>
      </c>
      <c r="K2290" s="50">
        <v>3837023</v>
      </c>
    </row>
    <row r="2291" spans="1:11" x14ac:dyDescent="0.3">
      <c r="A2291" s="51" t="str">
        <f t="shared" si="40"/>
        <v>BAS.DE</v>
      </c>
      <c r="B2291" s="52" t="s">
        <v>352</v>
      </c>
      <c r="C2291" s="50" t="s">
        <v>5034</v>
      </c>
      <c r="D2291" s="50">
        <f>DAX__2019_2020__33[[#This Row],[Open]]*(DAX__2019_2020__33[[#This Row],[Adj Close]]/DAX__2019_2020__33[[#This Row],[Close]])</f>
        <v>48.475406787078299</v>
      </c>
      <c r="E2291" s="50" t="s">
        <v>7902</v>
      </c>
      <c r="F2291" s="50" t="s">
        <v>7900</v>
      </c>
      <c r="G2291" s="50" t="s">
        <v>5273</v>
      </c>
      <c r="H2291" s="50" t="s">
        <v>8081</v>
      </c>
      <c r="I2291" s="50">
        <f>(DAX__2019_2020__33[[#This Row],[Adj Close]]-DAX__2019_2020__33[[#This Row],[Adj Open]])/DAX__2019_2020__33[[#This Row],[Adj Open]]</f>
        <v>5.4399999999999657E-3</v>
      </c>
      <c r="J2291" s="50">
        <f>DAX__2019_2020__33[[#This Row],[Adj Close]]-DAX__2019_2020__33[[#This Row],[Adj Open]]</f>
        <v>0.26370621292170426</v>
      </c>
      <c r="K2291" s="50">
        <v>2592323</v>
      </c>
    </row>
    <row r="2292" spans="1:11" x14ac:dyDescent="0.3">
      <c r="A2292" s="51" t="str">
        <f t="shared" si="40"/>
        <v>BAS.DE</v>
      </c>
      <c r="B2292" s="52" t="s">
        <v>353</v>
      </c>
      <c r="C2292" s="50" t="s">
        <v>7324</v>
      </c>
      <c r="D2292" s="50">
        <f>DAX__2019_2020__33[[#This Row],[Open]]*(DAX__2019_2020__33[[#This Row],[Adj Close]]/DAX__2019_2020__33[[#This Row],[Close]])</f>
        <v>48.762377221818568</v>
      </c>
      <c r="E2292" s="50" t="s">
        <v>7306</v>
      </c>
      <c r="F2292" s="50" t="s">
        <v>7650</v>
      </c>
      <c r="G2292" s="50" t="s">
        <v>8082</v>
      </c>
      <c r="H2292" s="50" t="s">
        <v>8083</v>
      </c>
      <c r="I2292" s="50">
        <f>(DAX__2019_2020__33[[#This Row],[Adj Close]]-DAX__2019_2020__33[[#This Row],[Adj Open]])/DAX__2019_2020__33[[#This Row],[Adj Open]]</f>
        <v>3.0221409737894575E-3</v>
      </c>
      <c r="J2292" s="50">
        <f>DAX__2019_2020__33[[#This Row],[Adj Close]]-DAX__2019_2020__33[[#This Row],[Adj Open]]</f>
        <v>0.14736677818143562</v>
      </c>
      <c r="K2292" s="50">
        <v>1827442</v>
      </c>
    </row>
    <row r="2293" spans="1:11" x14ac:dyDescent="0.3">
      <c r="A2293" s="51" t="str">
        <f t="shared" si="40"/>
        <v>BAS.DE</v>
      </c>
      <c r="B2293" s="52" t="s">
        <v>354</v>
      </c>
      <c r="C2293" s="50" t="s">
        <v>5034</v>
      </c>
      <c r="D2293" s="50">
        <f>DAX__2019_2020__33[[#This Row],[Open]]*(DAX__2019_2020__33[[#This Row],[Adj Close]]/DAX__2019_2020__33[[#This Row],[Close]])</f>
        <v>48.475404233870961</v>
      </c>
      <c r="E2293" s="50" t="s">
        <v>8084</v>
      </c>
      <c r="F2293" s="50" t="s">
        <v>5364</v>
      </c>
      <c r="G2293" s="50" t="s">
        <v>7875</v>
      </c>
      <c r="H2293" s="50" t="s">
        <v>7876</v>
      </c>
      <c r="I2293" s="50">
        <f>(DAX__2019_2020__33[[#This Row],[Adj Close]]-DAX__2019_2020__33[[#This Row],[Adj Open]])/DAX__2019_2020__33[[#This Row],[Adj Open]]</f>
        <v>-7.9999999999998753E-3</v>
      </c>
      <c r="J2293" s="50">
        <f>DAX__2019_2020__33[[#This Row],[Adj Close]]-DAX__2019_2020__33[[#This Row],[Adj Open]]</f>
        <v>-0.38780323387096161</v>
      </c>
      <c r="K2293" s="50">
        <v>3644853</v>
      </c>
    </row>
    <row r="2294" spans="1:11" x14ac:dyDescent="0.3">
      <c r="A2294" s="51" t="str">
        <f t="shared" si="40"/>
        <v>BAS.DE</v>
      </c>
      <c r="B2294" s="52" t="s">
        <v>355</v>
      </c>
      <c r="C2294" s="50" t="s">
        <v>7316</v>
      </c>
      <c r="D2294" s="50">
        <f>DAX__2019_2020__33[[#This Row],[Open]]*(DAX__2019_2020__33[[#This Row],[Adj Close]]/DAX__2019_2020__33[[#This Row],[Close]])</f>
        <v>48.343552700877254</v>
      </c>
      <c r="E2294" s="50" t="s">
        <v>5538</v>
      </c>
      <c r="F2294" s="50" t="s">
        <v>7718</v>
      </c>
      <c r="G2294" s="50" t="s">
        <v>8085</v>
      </c>
      <c r="H2294" s="50" t="s">
        <v>8086</v>
      </c>
      <c r="I2294" s="50">
        <f>(DAX__2019_2020__33[[#This Row],[Adj Close]]-DAX__2019_2020__33[[#This Row],[Adj Open]])/DAX__2019_2020__33[[#This Row],[Adj Open]]</f>
        <v>-2.0215016197175768E-2</v>
      </c>
      <c r="J2294" s="50">
        <f>DAX__2019_2020__33[[#This Row],[Adj Close]]-DAX__2019_2020__33[[#This Row],[Adj Open]]</f>
        <v>-0.97726570087725406</v>
      </c>
      <c r="K2294" s="50">
        <v>3754056</v>
      </c>
    </row>
    <row r="2295" spans="1:11" x14ac:dyDescent="0.3">
      <c r="A2295" s="51" t="str">
        <f t="shared" si="40"/>
        <v>BAS.DE</v>
      </c>
      <c r="B2295" s="52" t="s">
        <v>356</v>
      </c>
      <c r="C2295" s="50" t="s">
        <v>8087</v>
      </c>
      <c r="D2295" s="50">
        <f>DAX__2019_2020__33[[#This Row],[Open]]*(DAX__2019_2020__33[[#This Row],[Adj Close]]/DAX__2019_2020__33[[#This Row],[Close]])</f>
        <v>47.482626342943732</v>
      </c>
      <c r="E2295" s="50" t="s">
        <v>7734</v>
      </c>
      <c r="F2295" s="50" t="s">
        <v>4988</v>
      </c>
      <c r="G2295" s="50" t="s">
        <v>5170</v>
      </c>
      <c r="H2295" s="50" t="s">
        <v>7749</v>
      </c>
      <c r="I2295" s="50">
        <f>(DAX__2019_2020__33[[#This Row],[Adj Close]]-DAX__2019_2020__33[[#This Row],[Adj Open]])/DAX__2019_2020__33[[#This Row],[Adj Open]]</f>
        <v>-8.4939560847116131E-3</v>
      </c>
      <c r="J2295" s="50">
        <f>DAX__2019_2020__33[[#This Row],[Adj Close]]-DAX__2019_2020__33[[#This Row],[Adj Open]]</f>
        <v>-0.40331534294373483</v>
      </c>
      <c r="K2295" s="50">
        <v>3027807</v>
      </c>
    </row>
    <row r="2296" spans="1:11" x14ac:dyDescent="0.3">
      <c r="A2296" s="51" t="str">
        <f t="shared" si="40"/>
        <v>BAS.DE</v>
      </c>
      <c r="B2296" s="52" t="s">
        <v>357</v>
      </c>
      <c r="C2296" s="50" t="s">
        <v>5171</v>
      </c>
      <c r="D2296" s="50">
        <f>DAX__2019_2020__33[[#This Row],[Open]]*(DAX__2019_2020__33[[#This Row],[Adj Close]]/DAX__2019_2020__33[[#This Row],[Close]])</f>
        <v>47.389552162626323</v>
      </c>
      <c r="E2296" s="50" t="s">
        <v>7585</v>
      </c>
      <c r="F2296" s="50" t="s">
        <v>8088</v>
      </c>
      <c r="G2296" s="50" t="s">
        <v>7715</v>
      </c>
      <c r="H2296" s="50" t="s">
        <v>7880</v>
      </c>
      <c r="I2296" s="50">
        <f>(DAX__2019_2020__33[[#This Row],[Adj Close]]-DAX__2019_2020__33[[#This Row],[Adj Open]])/DAX__2019_2020__33[[#This Row],[Adj Open]]</f>
        <v>1.4566350722302748E-2</v>
      </c>
      <c r="J2296" s="50">
        <f>DAX__2019_2020__33[[#This Row],[Adj Close]]-DAX__2019_2020__33[[#This Row],[Adj Open]]</f>
        <v>0.69029283737367564</v>
      </c>
      <c r="K2296" s="50">
        <v>3205911</v>
      </c>
    </row>
    <row r="2297" spans="1:11" x14ac:dyDescent="0.3">
      <c r="A2297" s="51" t="str">
        <f t="shared" si="40"/>
        <v>BAS.DE</v>
      </c>
      <c r="B2297" s="52" t="s">
        <v>358</v>
      </c>
      <c r="C2297" s="50" t="s">
        <v>4989</v>
      </c>
      <c r="D2297" s="50">
        <f>DAX__2019_2020__33[[#This Row],[Open]]*(DAX__2019_2020__33[[#This Row],[Adj Close]]/DAX__2019_2020__33[[#This Row],[Close]])</f>
        <v>47.777355901122242</v>
      </c>
      <c r="E2297" s="50" t="s">
        <v>7583</v>
      </c>
      <c r="F2297" s="50" t="s">
        <v>4989</v>
      </c>
      <c r="G2297" s="50" t="s">
        <v>8089</v>
      </c>
      <c r="H2297" s="50" t="s">
        <v>8090</v>
      </c>
      <c r="I2297" s="50">
        <f>(DAX__2019_2020__33[[#This Row],[Adj Close]]-DAX__2019_2020__33[[#This Row],[Adj Open]])/DAX__2019_2020__33[[#This Row],[Adj Open]]</f>
        <v>2.0941575355246031E-2</v>
      </c>
      <c r="J2297" s="50">
        <f>DAX__2019_2020__33[[#This Row],[Adj Close]]-DAX__2019_2020__33[[#This Row],[Adj Open]]</f>
        <v>1.0005330988777601</v>
      </c>
      <c r="K2297" s="50">
        <v>3217545</v>
      </c>
    </row>
    <row r="2298" spans="1:11" x14ac:dyDescent="0.3">
      <c r="A2298" s="51" t="str">
        <f t="shared" si="40"/>
        <v>BAS.DE</v>
      </c>
      <c r="B2298" s="52" t="s">
        <v>359</v>
      </c>
      <c r="C2298" s="50" t="s">
        <v>7676</v>
      </c>
      <c r="D2298" s="50">
        <f>DAX__2019_2020__33[[#This Row],[Open]]*(DAX__2019_2020__33[[#This Row],[Adj Close]]/DAX__2019_2020__33[[#This Row],[Close]])</f>
        <v>49.282038457558173</v>
      </c>
      <c r="E2298" s="50" t="s">
        <v>7868</v>
      </c>
      <c r="F2298" s="50" t="s">
        <v>7595</v>
      </c>
      <c r="G2298" s="50" t="s">
        <v>8091</v>
      </c>
      <c r="H2298" s="50" t="s">
        <v>8092</v>
      </c>
      <c r="I2298" s="50">
        <f>(DAX__2019_2020__33[[#This Row],[Adj Close]]-DAX__2019_2020__33[[#This Row],[Adj Open]])/DAX__2019_2020__33[[#This Row],[Adj Open]]</f>
        <v>-9.4429019602942192E-3</v>
      </c>
      <c r="J2298" s="50">
        <f>DAX__2019_2020__33[[#This Row],[Adj Close]]-DAX__2019_2020__33[[#This Row],[Adj Open]]</f>
        <v>-0.46536545755817116</v>
      </c>
      <c r="K2298" s="50">
        <v>3005582</v>
      </c>
    </row>
    <row r="2299" spans="1:11" x14ac:dyDescent="0.3">
      <c r="A2299" s="51" t="str">
        <f t="shared" si="40"/>
        <v>BAS.DE</v>
      </c>
      <c r="B2299" s="52" t="s">
        <v>360</v>
      </c>
      <c r="C2299" s="50" t="s">
        <v>7311</v>
      </c>
      <c r="D2299" s="50">
        <f>DAX__2019_2020__33[[#This Row],[Open]]*(DAX__2019_2020__33[[#This Row],[Adj Close]]/DAX__2019_2020__33[[#This Row],[Close]])</f>
        <v>48.529696616266754</v>
      </c>
      <c r="E2299" s="50" t="s">
        <v>8093</v>
      </c>
      <c r="F2299" s="50" t="s">
        <v>8094</v>
      </c>
      <c r="G2299" s="50" t="s">
        <v>8095</v>
      </c>
      <c r="H2299" s="50" t="s">
        <v>8096</v>
      </c>
      <c r="I2299" s="50">
        <f>(DAX__2019_2020__33[[#This Row],[Adj Close]]-DAX__2019_2020__33[[#This Row],[Adj Open]])/DAX__2019_2020__33[[#This Row],[Adj Open]]</f>
        <v>-2.0776889883329791E-3</v>
      </c>
      <c r="J2299" s="50">
        <f>DAX__2019_2020__33[[#This Row],[Adj Close]]-DAX__2019_2020__33[[#This Row],[Adj Open]]</f>
        <v>-0.10082961626675768</v>
      </c>
      <c r="K2299" s="50">
        <v>2651134</v>
      </c>
    </row>
    <row r="2300" spans="1:11" x14ac:dyDescent="0.3">
      <c r="A2300" s="51" t="str">
        <f t="shared" si="40"/>
        <v>BAS.DE</v>
      </c>
      <c r="B2300" s="52" t="s">
        <v>361</v>
      </c>
      <c r="C2300" s="50" t="s">
        <v>8097</v>
      </c>
      <c r="D2300" s="50">
        <f>DAX__2019_2020__33[[#This Row],[Open]]*(DAX__2019_2020__33[[#This Row],[Adj Close]]/DAX__2019_2020__33[[#This Row],[Close]])</f>
        <v>48.390086062965679</v>
      </c>
      <c r="E2300" s="50" t="s">
        <v>8098</v>
      </c>
      <c r="F2300" s="50" t="s">
        <v>7597</v>
      </c>
      <c r="G2300" s="50" t="s">
        <v>7667</v>
      </c>
      <c r="H2300" s="50" t="s">
        <v>7668</v>
      </c>
      <c r="I2300" s="50">
        <f>(DAX__2019_2020__33[[#This Row],[Adj Close]]-DAX__2019_2020__33[[#This Row],[Adj Open]])/DAX__2019_2020__33[[#This Row],[Adj Open]]</f>
        <v>4.808462971765611E-3</v>
      </c>
      <c r="J2300" s="50">
        <f>DAX__2019_2020__33[[#This Row],[Adj Close]]-DAX__2019_2020__33[[#This Row],[Adj Open]]</f>
        <v>0.23268193703432161</v>
      </c>
      <c r="K2300" s="50">
        <v>1896644</v>
      </c>
    </row>
    <row r="2301" spans="1:11" x14ac:dyDescent="0.3">
      <c r="A2301" s="51" t="str">
        <f t="shared" si="40"/>
        <v>BAS.DE</v>
      </c>
      <c r="B2301" s="52" t="s">
        <v>362</v>
      </c>
      <c r="C2301" s="50" t="s">
        <v>5358</v>
      </c>
      <c r="D2301" s="50">
        <f>DAX__2019_2020__33[[#This Row],[Open]]*(DAX__2019_2020__33[[#This Row],[Adj Close]]/DAX__2019_2020__33[[#This Row],[Close]])</f>
        <v>48.933017027481938</v>
      </c>
      <c r="E2301" s="50" t="s">
        <v>7883</v>
      </c>
      <c r="F2301" s="50" t="s">
        <v>8099</v>
      </c>
      <c r="G2301" s="50" t="s">
        <v>8100</v>
      </c>
      <c r="H2301" s="50" t="s">
        <v>8101</v>
      </c>
      <c r="I2301" s="50">
        <f>(DAX__2019_2020__33[[#This Row],[Adj Close]]-DAX__2019_2020__33[[#This Row],[Adj Open]])/DAX__2019_2020__33[[#This Row],[Adj Open]]</f>
        <v>1.2679980979552967E-3</v>
      </c>
      <c r="J2301" s="50">
        <f>DAX__2019_2020__33[[#This Row],[Adj Close]]-DAX__2019_2020__33[[#This Row],[Adj Open]]</f>
        <v>6.2046972518061239E-2</v>
      </c>
      <c r="K2301" s="50">
        <v>2549049</v>
      </c>
    </row>
    <row r="2302" spans="1:11" x14ac:dyDescent="0.3">
      <c r="A2302" s="51" t="str">
        <f t="shared" si="40"/>
        <v>BAS.DE</v>
      </c>
      <c r="B2302" s="52" t="s">
        <v>363</v>
      </c>
      <c r="C2302" s="50" t="s">
        <v>7384</v>
      </c>
      <c r="D2302" s="50">
        <f>DAX__2019_2020__33[[#This Row],[Open]]*(DAX__2019_2020__33[[#This Row],[Adj Close]]/DAX__2019_2020__33[[#This Row],[Close]])</f>
        <v>49.103644458292884</v>
      </c>
      <c r="E2302" s="50" t="s">
        <v>8102</v>
      </c>
      <c r="F2302" s="50" t="s">
        <v>7339</v>
      </c>
      <c r="G2302" s="50" t="s">
        <v>7730</v>
      </c>
      <c r="H2302" s="50" t="s">
        <v>7731</v>
      </c>
      <c r="I2302" s="50">
        <f>(DAX__2019_2020__33[[#This Row],[Adj Close]]-DAX__2019_2020__33[[#This Row],[Adj Open]])/DAX__2019_2020__33[[#This Row],[Adj Open]]</f>
        <v>8.6874110142566748E-3</v>
      </c>
      <c r="J2302" s="50">
        <f>DAX__2019_2020__33[[#This Row],[Adj Close]]-DAX__2019_2020__33[[#This Row],[Adj Open]]</f>
        <v>0.42658354170711732</v>
      </c>
      <c r="K2302" s="50">
        <v>2611126</v>
      </c>
    </row>
    <row r="2303" spans="1:11" x14ac:dyDescent="0.3">
      <c r="A2303" s="51" t="str">
        <f t="shared" si="40"/>
        <v>BAS.DE</v>
      </c>
      <c r="B2303" s="52" t="s">
        <v>364</v>
      </c>
      <c r="C2303" s="50" t="s">
        <v>4976</v>
      </c>
      <c r="D2303" s="50">
        <f>DAX__2019_2020__33[[#This Row],[Open]]*(DAX__2019_2020__33[[#This Row],[Adj Close]]/DAX__2019_2020__33[[#This Row],[Close]])</f>
        <v>49.297551517789039</v>
      </c>
      <c r="E2303" s="50" t="s">
        <v>7867</v>
      </c>
      <c r="F2303" s="50" t="s">
        <v>5356</v>
      </c>
      <c r="G2303" s="50" t="s">
        <v>7650</v>
      </c>
      <c r="H2303" s="50" t="s">
        <v>7689</v>
      </c>
      <c r="I2303" s="50">
        <f>(DAX__2019_2020__33[[#This Row],[Adj Close]]-DAX__2019_2020__33[[#This Row],[Adj Open]])/DAX__2019_2020__33[[#This Row],[Adj Open]]</f>
        <v>-1.384520116668967E-2</v>
      </c>
      <c r="J2303" s="50">
        <f>DAX__2019_2020__33[[#This Row],[Adj Close]]-DAX__2019_2020__33[[#This Row],[Adj Open]]</f>
        <v>-0.68253451778903695</v>
      </c>
      <c r="K2303" s="50">
        <v>3526875</v>
      </c>
    </row>
    <row r="2304" spans="1:11" x14ac:dyDescent="0.3">
      <c r="A2304" s="51" t="str">
        <f t="shared" si="40"/>
        <v>BAS.DE</v>
      </c>
      <c r="B2304" s="52" t="s">
        <v>365</v>
      </c>
      <c r="C2304" s="50" t="s">
        <v>7299</v>
      </c>
      <c r="D2304" s="50">
        <f>DAX__2019_2020__33[[#This Row],[Open]]*(DAX__2019_2020__33[[#This Row],[Adj Close]]/DAX__2019_2020__33[[#This Row],[Close]])</f>
        <v>48.568475485742972</v>
      </c>
      <c r="E2304" s="50" t="s">
        <v>8103</v>
      </c>
      <c r="F2304" s="50" t="s">
        <v>8104</v>
      </c>
      <c r="G2304" s="50" t="s">
        <v>8104</v>
      </c>
      <c r="H2304" s="50" t="s">
        <v>8105</v>
      </c>
      <c r="I2304" s="50">
        <f>(DAX__2019_2020__33[[#This Row],[Adj Close]]-DAX__2019_2020__33[[#This Row],[Adj Open]])/DAX__2019_2020__33[[#This Row],[Adj Open]]</f>
        <v>-1.7566432730221021E-3</v>
      </c>
      <c r="J2304" s="50">
        <f>DAX__2019_2020__33[[#This Row],[Adj Close]]-DAX__2019_2020__33[[#This Row],[Adj Open]]</f>
        <v>-8.5317485742969268E-2</v>
      </c>
      <c r="K2304" s="50">
        <v>2282381</v>
      </c>
    </row>
    <row r="2305" spans="1:11" x14ac:dyDescent="0.3">
      <c r="A2305" s="51" t="str">
        <f t="shared" si="40"/>
        <v>BAS.DE</v>
      </c>
      <c r="B2305" s="52" t="s">
        <v>366</v>
      </c>
      <c r="C2305" s="50" t="s">
        <v>7735</v>
      </c>
      <c r="D2305" s="50">
        <f>DAX__2019_2020__33[[#This Row],[Open]]*(DAX__2019_2020__33[[#This Row],[Adj Close]]/DAX__2019_2020__33[[#This Row],[Close]])</f>
        <v>48.041063452307938</v>
      </c>
      <c r="E2305" s="50" t="s">
        <v>7380</v>
      </c>
      <c r="F2305" s="50" t="s">
        <v>7723</v>
      </c>
      <c r="G2305" s="50" t="s">
        <v>7596</v>
      </c>
      <c r="H2305" s="50" t="s">
        <v>8106</v>
      </c>
      <c r="I2305" s="50">
        <f>(DAX__2019_2020__33[[#This Row],[Adj Close]]-DAX__2019_2020__33[[#This Row],[Adj Open]])/DAX__2019_2020__33[[#This Row],[Adj Open]]</f>
        <v>-1.1301259465631667E-3</v>
      </c>
      <c r="J2305" s="50">
        <f>DAX__2019_2020__33[[#This Row],[Adj Close]]-DAX__2019_2020__33[[#This Row],[Adj Open]]</f>
        <v>-5.4292452307940664E-2</v>
      </c>
      <c r="K2305" s="50">
        <v>2971307</v>
      </c>
    </row>
    <row r="2306" spans="1:11" x14ac:dyDescent="0.3">
      <c r="A2306" s="51" t="str">
        <f t="shared" si="40"/>
        <v>BAS.DE</v>
      </c>
      <c r="B2306" s="52" t="s">
        <v>367</v>
      </c>
      <c r="C2306" s="50" t="s">
        <v>8107</v>
      </c>
      <c r="D2306" s="50">
        <f>DAX__2019_2020__33[[#This Row],[Open]]*(DAX__2019_2020__33[[#This Row],[Adj Close]]/DAX__2019_2020__33[[#This Row],[Close]])</f>
        <v>47.39731348970485</v>
      </c>
      <c r="E2306" s="50" t="s">
        <v>7604</v>
      </c>
      <c r="F2306" s="50" t="s">
        <v>8108</v>
      </c>
      <c r="G2306" s="50" t="s">
        <v>5005</v>
      </c>
      <c r="H2306" s="50" t="s">
        <v>8109</v>
      </c>
      <c r="I2306" s="50">
        <f>(DAX__2019_2020__33[[#This Row],[Adj Close]]-DAX__2019_2020__33[[#This Row],[Adj Open]])/DAX__2019_2020__33[[#This Row],[Adj Open]]</f>
        <v>-1.8000490623457119E-3</v>
      </c>
      <c r="J2306" s="50">
        <f>DAX__2019_2020__33[[#This Row],[Adj Close]]-DAX__2019_2020__33[[#This Row],[Adj Open]]</f>
        <v>-8.5317489704848981E-2</v>
      </c>
      <c r="K2306" s="50">
        <v>3411602</v>
      </c>
    </row>
    <row r="2307" spans="1:11" x14ac:dyDescent="0.3">
      <c r="A2307" s="51" t="str">
        <f t="shared" si="40"/>
        <v>BAS.DE</v>
      </c>
      <c r="B2307" s="52" t="s">
        <v>368</v>
      </c>
      <c r="C2307" s="50" t="s">
        <v>8110</v>
      </c>
      <c r="D2307" s="50">
        <f>DAX__2019_2020__33[[#This Row],[Open]]*(DAX__2019_2020__33[[#This Row],[Adj Close]]/DAX__2019_2020__33[[#This Row],[Close]])</f>
        <v>47.467119979112887</v>
      </c>
      <c r="E2307" s="50" t="s">
        <v>5611</v>
      </c>
      <c r="F2307" s="50" t="s">
        <v>7641</v>
      </c>
      <c r="G2307" s="50" t="s">
        <v>5171</v>
      </c>
      <c r="H2307" s="50" t="s">
        <v>8111</v>
      </c>
      <c r="I2307" s="50">
        <f>(DAX__2019_2020__33[[#This Row],[Adj Close]]-DAX__2019_2020__33[[#This Row],[Adj Open]])/DAX__2019_2020__33[[#This Row],[Adj Open]]</f>
        <v>-1.6340359210125631E-3</v>
      </c>
      <c r="J2307" s="50">
        <f>DAX__2019_2020__33[[#This Row],[Adj Close]]-DAX__2019_2020__33[[#This Row],[Adj Open]]</f>
        <v>-7.7562979112883568E-2</v>
      </c>
      <c r="K2307" s="50">
        <v>2302668</v>
      </c>
    </row>
    <row r="2308" spans="1:11" x14ac:dyDescent="0.3">
      <c r="A2308" s="51" t="str">
        <f t="shared" si="40"/>
        <v>BAS.DE</v>
      </c>
      <c r="B2308" s="52" t="s">
        <v>369</v>
      </c>
      <c r="C2308" s="50" t="s">
        <v>7607</v>
      </c>
      <c r="D2308" s="50">
        <f>DAX__2019_2020__33[[#This Row],[Open]]*(DAX__2019_2020__33[[#This Row],[Adj Close]]/DAX__2019_2020__33[[#This Row],[Close]])</f>
        <v>47.374047912970489</v>
      </c>
      <c r="E2308" s="50" t="s">
        <v>8112</v>
      </c>
      <c r="F2308" s="50" t="s">
        <v>5037</v>
      </c>
      <c r="G2308" s="50" t="s">
        <v>7643</v>
      </c>
      <c r="H2308" s="50" t="s">
        <v>8113</v>
      </c>
      <c r="I2308" s="50">
        <f>(DAX__2019_2020__33[[#This Row],[Adj Close]]-DAX__2019_2020__33[[#This Row],[Adj Open]])/DAX__2019_2020__33[[#This Row],[Adj Open]]</f>
        <v>5.2390306077593537E-3</v>
      </c>
      <c r="J2308" s="50">
        <f>DAX__2019_2020__33[[#This Row],[Adj Close]]-DAX__2019_2020__33[[#This Row],[Adj Open]]</f>
        <v>0.24819408702951051</v>
      </c>
      <c r="K2308" s="50">
        <v>2561445</v>
      </c>
    </row>
    <row r="2309" spans="1:11" x14ac:dyDescent="0.3">
      <c r="A2309" s="51" t="str">
        <f t="shared" si="40"/>
        <v>BAS.DE</v>
      </c>
      <c r="B2309" s="52" t="s">
        <v>370</v>
      </c>
      <c r="C2309" s="50" t="s">
        <v>8087</v>
      </c>
      <c r="D2309" s="50">
        <f>DAX__2019_2020__33[[#This Row],[Open]]*(DAX__2019_2020__33[[#This Row],[Adj Close]]/DAX__2019_2020__33[[#This Row],[Close]])</f>
        <v>47.482630341539014</v>
      </c>
      <c r="E2309" s="50" t="s">
        <v>8114</v>
      </c>
      <c r="F2309" s="50" t="s">
        <v>5176</v>
      </c>
      <c r="G2309" s="50" t="s">
        <v>8115</v>
      </c>
      <c r="H2309" s="50" t="s">
        <v>8116</v>
      </c>
      <c r="I2309" s="50">
        <f>(DAX__2019_2020__33[[#This Row],[Adj Close]]-DAX__2019_2020__33[[#This Row],[Adj Open]])/DAX__2019_2020__33[[#This Row],[Adj Open]]</f>
        <v>-7.8405585128952827E-3</v>
      </c>
      <c r="J2309" s="50">
        <f>DAX__2019_2020__33[[#This Row],[Adj Close]]-DAX__2019_2020__33[[#This Row],[Adj Open]]</f>
        <v>-0.37229034153901353</v>
      </c>
      <c r="K2309" s="50">
        <v>3912123</v>
      </c>
    </row>
    <row r="2310" spans="1:11" x14ac:dyDescent="0.3">
      <c r="A2310" s="51" t="str">
        <f t="shared" si="40"/>
        <v>BAS.DE</v>
      </c>
      <c r="B2310" s="52" t="s">
        <v>371</v>
      </c>
      <c r="C2310" s="50" t="s">
        <v>7706</v>
      </c>
      <c r="D2310" s="50">
        <f>DAX__2019_2020__33[[#This Row],[Open]]*(DAX__2019_2020__33[[#This Row],[Adj Close]]/DAX__2019_2020__33[[#This Row],[Close]])</f>
        <v>46.195123160077799</v>
      </c>
      <c r="E2310" s="50" t="s">
        <v>8117</v>
      </c>
      <c r="F2310" s="50" t="s">
        <v>7807</v>
      </c>
      <c r="G2310" s="50" t="s">
        <v>8118</v>
      </c>
      <c r="H2310" s="50" t="s">
        <v>8119</v>
      </c>
      <c r="I2310" s="50">
        <f>(DAX__2019_2020__33[[#This Row],[Adj Close]]-DAX__2019_2020__33[[#This Row],[Adj Open]])/DAX__2019_2020__33[[#This Row],[Adj Open]]</f>
        <v>-1.3935543755279674E-2</v>
      </c>
      <c r="J2310" s="50">
        <f>DAX__2019_2020__33[[#This Row],[Adj Close]]-DAX__2019_2020__33[[#This Row],[Adj Open]]</f>
        <v>-0.64375416007779762</v>
      </c>
      <c r="K2310" s="50">
        <v>6569425</v>
      </c>
    </row>
    <row r="2311" spans="1:11" x14ac:dyDescent="0.3">
      <c r="A2311" s="51" t="str">
        <f t="shared" si="40"/>
        <v>BAS.DE</v>
      </c>
      <c r="B2311" s="52" t="s">
        <v>372</v>
      </c>
      <c r="C2311" s="50" t="s">
        <v>8120</v>
      </c>
      <c r="D2311" s="50">
        <f>DAX__2019_2020__33[[#This Row],[Open]]*(DAX__2019_2020__33[[#This Row],[Adj Close]]/DAX__2019_2020__33[[#This Row],[Close]])</f>
        <v>45.861613803389112</v>
      </c>
      <c r="E2311" s="50" t="s">
        <v>8121</v>
      </c>
      <c r="F2311" s="50" t="s">
        <v>8122</v>
      </c>
      <c r="G2311" s="50" t="s">
        <v>7750</v>
      </c>
      <c r="H2311" s="50" t="s">
        <v>8123</v>
      </c>
      <c r="I2311" s="50">
        <f>(DAX__2019_2020__33[[#This Row],[Adj Close]]-DAX__2019_2020__33[[#This Row],[Adj Open]])/DAX__2019_2020__33[[#This Row],[Adj Open]]</f>
        <v>-2.6044325620762334E-2</v>
      </c>
      <c r="J2311" s="50">
        <f>DAX__2019_2020__33[[#This Row],[Adj Close]]-DAX__2019_2020__33[[#This Row],[Adj Open]]</f>
        <v>-1.1944348033891146</v>
      </c>
      <c r="K2311" s="50">
        <v>4988903</v>
      </c>
    </row>
    <row r="2312" spans="1:11" x14ac:dyDescent="0.3">
      <c r="A2312" s="51" t="str">
        <f t="shared" si="40"/>
        <v>BAS.DE</v>
      </c>
      <c r="B2312" s="52" t="s">
        <v>373</v>
      </c>
      <c r="C2312" s="50" t="s">
        <v>8124</v>
      </c>
      <c r="D2312" s="50">
        <f>DAX__2019_2020__33[[#This Row],[Open]]*(DAX__2019_2020__33[[#This Row],[Adj Close]]/DAX__2019_2020__33[[#This Row],[Close]])</f>
        <v>44.481031544608413</v>
      </c>
      <c r="E2312" s="50" t="s">
        <v>8125</v>
      </c>
      <c r="F2312" s="50" t="s">
        <v>8126</v>
      </c>
      <c r="G2312" s="50" t="s">
        <v>8127</v>
      </c>
      <c r="H2312" s="50" t="s">
        <v>8128</v>
      </c>
      <c r="I2312" s="50">
        <f>(DAX__2019_2020__33[[#This Row],[Adj Close]]-DAX__2019_2020__33[[#This Row],[Adj Open]])/DAX__2019_2020__33[[#This Row],[Adj Open]]</f>
        <v>1.2205754566897043E-3</v>
      </c>
      <c r="J2312" s="50">
        <f>DAX__2019_2020__33[[#This Row],[Adj Close]]-DAX__2019_2020__33[[#This Row],[Adj Open]]</f>
        <v>5.4292455391589556E-2</v>
      </c>
      <c r="K2312" s="50">
        <v>7274610</v>
      </c>
    </row>
    <row r="2313" spans="1:11" x14ac:dyDescent="0.3">
      <c r="A2313" s="51" t="str">
        <f t="shared" si="40"/>
        <v>BAS.DE</v>
      </c>
      <c r="B2313" s="52" t="s">
        <v>374</v>
      </c>
      <c r="C2313" s="50" t="s">
        <v>8129</v>
      </c>
      <c r="D2313" s="50">
        <f>DAX__2019_2020__33[[#This Row],[Open]]*(DAX__2019_2020__33[[#This Row],[Adj Close]]/DAX__2019_2020__33[[#This Row],[Close]])</f>
        <v>43.744205161528072</v>
      </c>
      <c r="E2313" s="50" t="s">
        <v>8130</v>
      </c>
      <c r="F2313" s="50" t="s">
        <v>8131</v>
      </c>
      <c r="G2313" s="50" t="s">
        <v>8132</v>
      </c>
      <c r="H2313" s="50" t="s">
        <v>8133</v>
      </c>
      <c r="I2313" s="50">
        <f>(DAX__2019_2020__33[[#This Row],[Adj Close]]-DAX__2019_2020__33[[#This Row],[Adj Open]])/DAX__2019_2020__33[[#This Row],[Adj Open]]</f>
        <v>-9.9291131230809619E-3</v>
      </c>
      <c r="J2313" s="50">
        <f>DAX__2019_2020__33[[#This Row],[Adj Close]]-DAX__2019_2020__33[[#This Row],[Adj Open]]</f>
        <v>-0.43434116152807434</v>
      </c>
      <c r="K2313" s="50">
        <v>7550780</v>
      </c>
    </row>
    <row r="2314" spans="1:11" x14ac:dyDescent="0.3">
      <c r="A2314" s="51" t="str">
        <f t="shared" si="40"/>
        <v>BAS.DE</v>
      </c>
      <c r="B2314" s="52" t="s">
        <v>375</v>
      </c>
      <c r="C2314" s="50" t="s">
        <v>5155</v>
      </c>
      <c r="D2314" s="50">
        <f>DAX__2019_2020__33[[#This Row],[Open]]*(DAX__2019_2020__33[[#This Row],[Adj Close]]/DAX__2019_2020__33[[#This Row],[Close]])</f>
        <v>41.727627331867978</v>
      </c>
      <c r="E2314" s="50" t="s">
        <v>8134</v>
      </c>
      <c r="F2314" s="50" t="s">
        <v>8135</v>
      </c>
      <c r="G2314" s="50" t="s">
        <v>8136</v>
      </c>
      <c r="H2314" s="50" t="s">
        <v>8137</v>
      </c>
      <c r="I2314" s="50">
        <f>(DAX__2019_2020__33[[#This Row],[Adj Close]]-DAX__2019_2020__33[[#This Row],[Adj Open]])/DAX__2019_2020__33[[#This Row],[Adj Open]]</f>
        <v>-1.3382844114922738E-2</v>
      </c>
      <c r="J2314" s="50">
        <f>DAX__2019_2020__33[[#This Row],[Adj Close]]-DAX__2019_2020__33[[#This Row],[Adj Open]]</f>
        <v>-0.55843433186797853</v>
      </c>
      <c r="K2314" s="50">
        <v>11346505</v>
      </c>
    </row>
    <row r="2315" spans="1:11" x14ac:dyDescent="0.3">
      <c r="A2315" s="51" t="str">
        <f t="shared" si="40"/>
        <v>BAS.DE</v>
      </c>
      <c r="B2315" s="52" t="s">
        <v>376</v>
      </c>
      <c r="C2315" s="50" t="s">
        <v>8138</v>
      </c>
      <c r="D2315" s="50">
        <f>DAX__2019_2020__33[[#This Row],[Open]]*(DAX__2019_2020__33[[#This Row],[Adj Close]]/DAX__2019_2020__33[[#This Row],[Close]])</f>
        <v>41.882752358033315</v>
      </c>
      <c r="E2315" s="50" t="s">
        <v>8139</v>
      </c>
      <c r="F2315" s="50" t="s">
        <v>8140</v>
      </c>
      <c r="G2315" s="50" t="s">
        <v>856</v>
      </c>
      <c r="H2315" s="50" t="s">
        <v>8141</v>
      </c>
      <c r="I2315" s="50">
        <f>(DAX__2019_2020__33[[#This Row],[Adj Close]]-DAX__2019_2020__33[[#This Row],[Adj Open]])/DAX__2019_2020__33[[#This Row],[Adj Open]]</f>
        <v>-1.7407388888888889E-2</v>
      </c>
      <c r="J2315" s="50">
        <f>DAX__2019_2020__33[[#This Row],[Adj Close]]-DAX__2019_2020__33[[#This Row],[Adj Open]]</f>
        <v>-0.72906935803331407</v>
      </c>
      <c r="K2315" s="50">
        <v>8279100</v>
      </c>
    </row>
    <row r="2316" spans="1:11" x14ac:dyDescent="0.3">
      <c r="A2316" s="51" t="str">
        <f t="shared" si="40"/>
        <v>BAS.DE</v>
      </c>
      <c r="B2316" s="52" t="s">
        <v>377</v>
      </c>
      <c r="C2316" s="50" t="s">
        <v>8142</v>
      </c>
      <c r="D2316" s="50">
        <f>DAX__2019_2020__33[[#This Row],[Open]]*(DAX__2019_2020__33[[#This Row],[Adj Close]]/DAX__2019_2020__33[[#This Row],[Close]])</f>
        <v>41.913775864599117</v>
      </c>
      <c r="E2316" s="50" t="s">
        <v>5063</v>
      </c>
      <c r="F2316" s="50" t="s">
        <v>8143</v>
      </c>
      <c r="G2316" s="50" t="s">
        <v>8144</v>
      </c>
      <c r="H2316" s="50" t="s">
        <v>8145</v>
      </c>
      <c r="I2316" s="50">
        <f>(DAX__2019_2020__33[[#This Row],[Adj Close]]-DAX__2019_2020__33[[#This Row],[Adj Open]])/DAX__2019_2020__33[[#This Row],[Adj Open]]</f>
        <v>-9.4374905729553843E-3</v>
      </c>
      <c r="J2316" s="50">
        <f>DAX__2019_2020__33[[#This Row],[Adj Close]]-DAX__2019_2020__33[[#This Row],[Adj Open]]</f>
        <v>-0.3955608645991191</v>
      </c>
      <c r="K2316" s="50">
        <v>8429778</v>
      </c>
    </row>
    <row r="2317" spans="1:11" x14ac:dyDescent="0.3">
      <c r="A2317" s="51" t="str">
        <f t="shared" si="40"/>
        <v>BAS.DE</v>
      </c>
      <c r="B2317" s="52" t="s">
        <v>378</v>
      </c>
      <c r="C2317" s="50" t="s">
        <v>5076</v>
      </c>
      <c r="D2317" s="50">
        <f>DAX__2019_2020__33[[#This Row],[Open]]*(DAX__2019_2020__33[[#This Row],[Adj Close]]/DAX__2019_2020__33[[#This Row],[Close]])</f>
        <v>41.650067674831263</v>
      </c>
      <c r="E2317" s="50" t="s">
        <v>8146</v>
      </c>
      <c r="F2317" s="50" t="s">
        <v>8147</v>
      </c>
      <c r="G2317" s="50" t="s">
        <v>5074</v>
      </c>
      <c r="H2317" s="50" t="s">
        <v>8148</v>
      </c>
      <c r="I2317" s="50">
        <f>(DAX__2019_2020__33[[#This Row],[Adj Close]]-DAX__2019_2020__33[[#This Row],[Adj Open]])/DAX__2019_2020__33[[#This Row],[Adj Open]]</f>
        <v>8.9385286976065501E-3</v>
      </c>
      <c r="J2317" s="50">
        <f>DAX__2019_2020__33[[#This Row],[Adj Close]]-DAX__2019_2020__33[[#This Row],[Adj Open]]</f>
        <v>0.37229032516873417</v>
      </c>
      <c r="K2317" s="50">
        <v>6604319</v>
      </c>
    </row>
    <row r="2318" spans="1:11" x14ac:dyDescent="0.3">
      <c r="A2318" s="51" t="str">
        <f t="shared" si="40"/>
        <v>BAS.DE</v>
      </c>
      <c r="B2318" s="52" t="s">
        <v>379</v>
      </c>
      <c r="C2318" s="50" t="s">
        <v>8149</v>
      </c>
      <c r="D2318" s="50">
        <f>DAX__2019_2020__33[[#This Row],[Open]]*(DAX__2019_2020__33[[#This Row],[Adj Close]]/DAX__2019_2020__33[[#This Row],[Close]])</f>
        <v>42.371384300925342</v>
      </c>
      <c r="E2318" s="50" t="s">
        <v>8150</v>
      </c>
      <c r="F2318" s="50" t="s">
        <v>862</v>
      </c>
      <c r="G2318" s="50" t="s">
        <v>8151</v>
      </c>
      <c r="H2318" s="50" t="s">
        <v>8152</v>
      </c>
      <c r="I2318" s="50">
        <f>(DAX__2019_2020__33[[#This Row],[Adj Close]]-DAX__2019_2020__33[[#This Row],[Adj Open]])/DAX__2019_2020__33[[#This Row],[Adj Open]]</f>
        <v>-2.397951631009498E-2</v>
      </c>
      <c r="J2318" s="50">
        <f>DAX__2019_2020__33[[#This Row],[Adj Close]]-DAX__2019_2020__33[[#This Row],[Adj Open]]</f>
        <v>-1.0160453009253416</v>
      </c>
      <c r="K2318" s="50">
        <v>5341584</v>
      </c>
    </row>
    <row r="2319" spans="1:11" x14ac:dyDescent="0.3">
      <c r="A2319" s="51" t="str">
        <f t="shared" si="40"/>
        <v>BAS.DE</v>
      </c>
      <c r="B2319" s="52" t="s">
        <v>380</v>
      </c>
      <c r="C2319" s="50" t="s">
        <v>8153</v>
      </c>
      <c r="D2319" s="50">
        <f>DAX__2019_2020__33[[#This Row],[Open]]*(DAX__2019_2020__33[[#This Row],[Adj Close]]/DAX__2019_2020__33[[#This Row],[Close]])</f>
        <v>40.43236385581767</v>
      </c>
      <c r="E2319" s="50" t="s">
        <v>8154</v>
      </c>
      <c r="F2319" s="50" t="s">
        <v>8155</v>
      </c>
      <c r="G2319" s="50" t="s">
        <v>8156</v>
      </c>
      <c r="H2319" s="50" t="s">
        <v>8157</v>
      </c>
      <c r="I2319" s="50">
        <f>(DAX__2019_2020__33[[#This Row],[Adj Close]]-DAX__2019_2020__33[[#This Row],[Adj Open]])/DAX__2019_2020__33[[#This Row],[Adj Open]]</f>
        <v>1.035866084100015E-2</v>
      </c>
      <c r="J2319" s="50">
        <f>DAX__2019_2020__33[[#This Row],[Adj Close]]-DAX__2019_2020__33[[#This Row],[Adj Open]]</f>
        <v>0.4188251441823283</v>
      </c>
      <c r="K2319" s="50">
        <v>7790801</v>
      </c>
    </row>
    <row r="2320" spans="1:11" x14ac:dyDescent="0.3">
      <c r="A2320" s="51" t="str">
        <f t="shared" si="40"/>
        <v>BAS.DE</v>
      </c>
      <c r="B2320" s="52" t="s">
        <v>381</v>
      </c>
      <c r="C2320" s="50" t="s">
        <v>8158</v>
      </c>
      <c r="D2320" s="50">
        <f>DAX__2019_2020__33[[#This Row],[Open]]*(DAX__2019_2020__33[[#This Row],[Adj Close]]/DAX__2019_2020__33[[#This Row],[Close]])</f>
        <v>37.132159985670313</v>
      </c>
      <c r="E2320" s="50" t="s">
        <v>8159</v>
      </c>
      <c r="F2320" s="50" t="s">
        <v>8160</v>
      </c>
      <c r="G2320" s="50" t="s">
        <v>8161</v>
      </c>
      <c r="H2320" s="50" t="s">
        <v>8162</v>
      </c>
      <c r="I2320" s="50">
        <f>(DAX__2019_2020__33[[#This Row],[Adj Close]]-DAX__2019_2020__33[[#This Row],[Adj Open]])/DAX__2019_2020__33[[#This Row],[Adj Open]]</f>
        <v>-1.6083550913838219E-2</v>
      </c>
      <c r="J2320" s="50">
        <f>DAX__2019_2020__33[[#This Row],[Adj Close]]-DAX__2019_2020__33[[#This Row],[Adj Open]]</f>
        <v>-0.59721698567031467</v>
      </c>
      <c r="K2320" s="50">
        <v>16383615</v>
      </c>
    </row>
    <row r="2321" spans="1:11" x14ac:dyDescent="0.3">
      <c r="A2321" s="51" t="str">
        <f t="shared" si="40"/>
        <v>BAS.DE</v>
      </c>
      <c r="B2321" s="52" t="s">
        <v>382</v>
      </c>
      <c r="C2321" s="50" t="s">
        <v>8163</v>
      </c>
      <c r="D2321" s="50">
        <f>DAX__2019_2020__33[[#This Row],[Open]]*(DAX__2019_2020__33[[#This Row],[Adj Close]]/DAX__2019_2020__33[[#This Row],[Close]])</f>
        <v>37.155431105921942</v>
      </c>
      <c r="E2321" s="50" t="s">
        <v>8164</v>
      </c>
      <c r="F2321" s="50" t="s">
        <v>8165</v>
      </c>
      <c r="G2321" s="50" t="s">
        <v>8166</v>
      </c>
      <c r="H2321" s="50" t="s">
        <v>8167</v>
      </c>
      <c r="I2321" s="50">
        <f>(DAX__2019_2020__33[[#This Row],[Adj Close]]-DAX__2019_2020__33[[#This Row],[Adj Open]])/DAX__2019_2020__33[[#This Row],[Adj Open]]</f>
        <v>-3.5382528658439064E-2</v>
      </c>
      <c r="J2321" s="50">
        <f>DAX__2019_2020__33[[#This Row],[Adj Close]]-DAX__2019_2020__33[[#This Row],[Adj Open]]</f>
        <v>-1.3146531059219413</v>
      </c>
      <c r="K2321" s="50">
        <v>12474295</v>
      </c>
    </row>
    <row r="2322" spans="1:11" x14ac:dyDescent="0.3">
      <c r="A2322" s="51" t="str">
        <f t="shared" si="40"/>
        <v>BAS.DE</v>
      </c>
      <c r="B2322" s="52" t="s">
        <v>383</v>
      </c>
      <c r="C2322" s="50" t="s">
        <v>8168</v>
      </c>
      <c r="D2322" s="50">
        <f>DAX__2019_2020__33[[#This Row],[Open]]*(DAX__2019_2020__33[[#This Row],[Adj Close]]/DAX__2019_2020__33[[#This Row],[Close]])</f>
        <v>36.259599595523937</v>
      </c>
      <c r="E2322" s="50" t="s">
        <v>8169</v>
      </c>
      <c r="F2322" s="50" t="s">
        <v>658</v>
      </c>
      <c r="G2322" s="50" t="s">
        <v>2230</v>
      </c>
      <c r="H2322" s="50" t="s">
        <v>8170</v>
      </c>
      <c r="I2322" s="50">
        <f>(DAX__2019_2020__33[[#This Row],[Adj Close]]-DAX__2019_2020__33[[#This Row],[Adj Open]])/DAX__2019_2020__33[[#This Row],[Adj Open]]</f>
        <v>-7.9144171122994041E-3</v>
      </c>
      <c r="J2322" s="50">
        <f>DAX__2019_2020__33[[#This Row],[Adj Close]]-DAX__2019_2020__33[[#This Row],[Adj Open]]</f>
        <v>-0.2869735955239392</v>
      </c>
      <c r="K2322" s="50">
        <v>9582218</v>
      </c>
    </row>
    <row r="2323" spans="1:11" x14ac:dyDescent="0.3">
      <c r="A2323" s="51" t="str">
        <f t="shared" si="40"/>
        <v>BAS.DE</v>
      </c>
      <c r="B2323" s="52" t="s">
        <v>384</v>
      </c>
      <c r="C2323" s="50" t="s">
        <v>1270</v>
      </c>
      <c r="D2323" s="50">
        <f>DAX__2019_2020__33[[#This Row],[Open]]*(DAX__2019_2020__33[[#This Row],[Adj Close]]/DAX__2019_2020__33[[#This Row],[Close]])</f>
        <v>34.421416252995868</v>
      </c>
      <c r="E2323" s="50" t="s">
        <v>8171</v>
      </c>
      <c r="F2323" s="50" t="s">
        <v>1510</v>
      </c>
      <c r="G2323" s="50" t="s">
        <v>8172</v>
      </c>
      <c r="H2323" s="50" t="s">
        <v>8173</v>
      </c>
      <c r="I2323" s="50">
        <f>(DAX__2019_2020__33[[#This Row],[Adj Close]]-DAX__2019_2020__33[[#This Row],[Adj Open]])/DAX__2019_2020__33[[#This Row],[Adj Open]]</f>
        <v>-7.8188393911933454E-2</v>
      </c>
      <c r="J2323" s="50">
        <f>DAX__2019_2020__33[[#This Row],[Adj Close]]-DAX__2019_2020__33[[#This Row],[Adj Open]]</f>
        <v>-2.6913552529958693</v>
      </c>
      <c r="K2323" s="50">
        <v>13648642</v>
      </c>
    </row>
    <row r="2324" spans="1:11" x14ac:dyDescent="0.3">
      <c r="A2324" s="51" t="str">
        <f t="shared" si="40"/>
        <v>BAS.DE</v>
      </c>
      <c r="B2324" s="52" t="s">
        <v>385</v>
      </c>
      <c r="C2324" s="50" t="s">
        <v>8174</v>
      </c>
      <c r="D2324" s="50">
        <f>DAX__2019_2020__33[[#This Row],[Open]]*(DAX__2019_2020__33[[#This Row],[Adj Close]]/DAX__2019_2020__33[[#This Row],[Close]])</f>
        <v>32.726719208363633</v>
      </c>
      <c r="E2324" s="50" t="s">
        <v>8175</v>
      </c>
      <c r="F2324" s="50" t="s">
        <v>1503</v>
      </c>
      <c r="G2324" s="50" t="s">
        <v>8176</v>
      </c>
      <c r="H2324" s="50" t="s">
        <v>8177</v>
      </c>
      <c r="I2324" s="50">
        <f>(DAX__2019_2020__33[[#This Row],[Adj Close]]-DAX__2019_2020__33[[#This Row],[Adj Open]])/DAX__2019_2020__33[[#This Row],[Adj Open]]</f>
        <v>-2.2396018485602499E-2</v>
      </c>
      <c r="J2324" s="50">
        <f>DAX__2019_2020__33[[#This Row],[Adj Close]]-DAX__2019_2020__33[[#This Row],[Adj Open]]</f>
        <v>-0.73294820836363428</v>
      </c>
      <c r="K2324" s="50">
        <v>11753464</v>
      </c>
    </row>
    <row r="2325" spans="1:11" x14ac:dyDescent="0.3">
      <c r="A2325" s="51" t="str">
        <f t="shared" si="40"/>
        <v>BAS.DE</v>
      </c>
      <c r="B2325" s="52" t="s">
        <v>386</v>
      </c>
      <c r="C2325" s="50" t="s">
        <v>8178</v>
      </c>
      <c r="D2325" s="50">
        <f>DAX__2019_2020__33[[#This Row],[Open]]*(DAX__2019_2020__33[[#This Row],[Adj Close]]/DAX__2019_2020__33[[#This Row],[Close]])</f>
        <v>30.558898935611687</v>
      </c>
      <c r="E2325" s="50" t="s">
        <v>8179</v>
      </c>
      <c r="F2325" s="50" t="s">
        <v>8180</v>
      </c>
      <c r="G2325" s="50" t="s">
        <v>8181</v>
      </c>
      <c r="H2325" s="50" t="s">
        <v>8182</v>
      </c>
      <c r="I2325" s="50">
        <f>(DAX__2019_2020__33[[#This Row],[Adj Close]]-DAX__2019_2020__33[[#This Row],[Adj Open]])/DAX__2019_2020__33[[#This Row],[Adj Open]]</f>
        <v>-9.2640096820300871E-3</v>
      </c>
      <c r="J2325" s="50">
        <f>DAX__2019_2020__33[[#This Row],[Adj Close]]-DAX__2019_2020__33[[#This Row],[Adj Open]]</f>
        <v>-0.28309793561168561</v>
      </c>
      <c r="K2325" s="50">
        <v>11734663</v>
      </c>
    </row>
    <row r="2326" spans="1:11" x14ac:dyDescent="0.3">
      <c r="A2326" s="51" t="str">
        <f t="shared" si="40"/>
        <v>BAS.DE</v>
      </c>
      <c r="B2326" s="52" t="s">
        <v>387</v>
      </c>
      <c r="C2326" s="50" t="s">
        <v>8183</v>
      </c>
      <c r="D2326" s="50">
        <f>DAX__2019_2020__33[[#This Row],[Open]]*(DAX__2019_2020__33[[#This Row],[Adj Close]]/DAX__2019_2020__33[[#This Row],[Close]])</f>
        <v>31.799863838288751</v>
      </c>
      <c r="E2326" s="50" t="s">
        <v>8184</v>
      </c>
      <c r="F2326" s="50" t="s">
        <v>8185</v>
      </c>
      <c r="G2326" s="50" t="s">
        <v>1488</v>
      </c>
      <c r="H2326" s="50" t="s">
        <v>8186</v>
      </c>
      <c r="I2326" s="50">
        <f>(DAX__2019_2020__33[[#This Row],[Adj Close]]-DAX__2019_2020__33[[#This Row],[Adj Open]])/DAX__2019_2020__33[[#This Row],[Adj Open]]</f>
        <v>1.4634390243902964E-3</v>
      </c>
      <c r="J2326" s="50">
        <f>DAX__2019_2020__33[[#This Row],[Adj Close]]-DAX__2019_2020__33[[#This Row],[Adj Open]]</f>
        <v>4.6537161711249553E-2</v>
      </c>
      <c r="K2326" s="50">
        <v>7421592</v>
      </c>
    </row>
    <row r="2327" spans="1:11" x14ac:dyDescent="0.3">
      <c r="A2327" s="51" t="str">
        <f t="shared" si="40"/>
        <v>BAS.DE</v>
      </c>
      <c r="B2327" s="52" t="s">
        <v>388</v>
      </c>
      <c r="C2327" s="50" t="s">
        <v>8187</v>
      </c>
      <c r="D2327" s="50">
        <f>DAX__2019_2020__33[[#This Row],[Open]]*(DAX__2019_2020__33[[#This Row],[Adj Close]]/DAX__2019_2020__33[[#This Row],[Close]])</f>
        <v>30.419284550631016</v>
      </c>
      <c r="E2327" s="50" t="s">
        <v>8188</v>
      </c>
      <c r="F2327" s="50" t="s">
        <v>8189</v>
      </c>
      <c r="G2327" s="50" t="s">
        <v>1010</v>
      </c>
      <c r="H2327" s="50" t="s">
        <v>8190</v>
      </c>
      <c r="I2327" s="50">
        <f>(DAX__2019_2020__33[[#This Row],[Adj Close]]-DAX__2019_2020__33[[#This Row],[Adj Open]])/DAX__2019_2020__33[[#This Row],[Adj Open]]</f>
        <v>1.7848036260884677E-3</v>
      </c>
      <c r="J2327" s="50">
        <f>DAX__2019_2020__33[[#This Row],[Adj Close]]-DAX__2019_2020__33[[#This Row],[Adj Open]]</f>
        <v>5.4292449368983142E-2</v>
      </c>
      <c r="K2327" s="50">
        <v>7583758</v>
      </c>
    </row>
    <row r="2328" spans="1:11" x14ac:dyDescent="0.3">
      <c r="A2328" s="51" t="str">
        <f t="shared" si="40"/>
        <v>BAS.DE</v>
      </c>
      <c r="B2328" s="52" t="s">
        <v>389</v>
      </c>
      <c r="C2328" s="50" t="s">
        <v>8191</v>
      </c>
      <c r="D2328" s="50">
        <f>DAX__2019_2020__33[[#This Row],[Open]]*(DAX__2019_2020__33[[#This Row],[Adj Close]]/DAX__2019_2020__33[[#This Row],[Close]])</f>
        <v>30.372747731240004</v>
      </c>
      <c r="E2328" s="50" t="s">
        <v>1238</v>
      </c>
      <c r="F2328" s="50" t="s">
        <v>8192</v>
      </c>
      <c r="G2328" s="50" t="s">
        <v>8193</v>
      </c>
      <c r="H2328" s="50" t="s">
        <v>8194</v>
      </c>
      <c r="I2328" s="50">
        <f>(DAX__2019_2020__33[[#This Row],[Adj Close]]-DAX__2019_2020__33[[#This Row],[Adj Open]])/DAX__2019_2020__33[[#This Row],[Adj Open]]</f>
        <v>2.6685444330950051E-2</v>
      </c>
      <c r="J2328" s="50">
        <f>DAX__2019_2020__33[[#This Row],[Adj Close]]-DAX__2019_2020__33[[#This Row],[Adj Open]]</f>
        <v>0.81051026875999455</v>
      </c>
      <c r="K2328" s="50">
        <v>7293491</v>
      </c>
    </row>
    <row r="2329" spans="1:11" x14ac:dyDescent="0.3">
      <c r="A2329" s="51" t="str">
        <f t="shared" si="40"/>
        <v>BAS.DE</v>
      </c>
      <c r="B2329" s="52" t="s">
        <v>390</v>
      </c>
      <c r="C2329" s="50" t="s">
        <v>8195</v>
      </c>
      <c r="D2329" s="50">
        <f>DAX__2019_2020__33[[#This Row],[Open]]*(DAX__2019_2020__33[[#This Row],[Adj Close]]/DAX__2019_2020__33[[#This Row],[Close]])</f>
        <v>32.664670727198811</v>
      </c>
      <c r="E2329" s="50" t="s">
        <v>8196</v>
      </c>
      <c r="F2329" s="50" t="s">
        <v>8197</v>
      </c>
      <c r="G2329" s="50" t="s">
        <v>8198</v>
      </c>
      <c r="H2329" s="50" t="s">
        <v>8199</v>
      </c>
      <c r="I2329" s="50">
        <f>(DAX__2019_2020__33[[#This Row],[Adj Close]]-DAX__2019_2020__33[[#This Row],[Adj Open]])/DAX__2019_2020__33[[#This Row],[Adj Open]]</f>
        <v>-3.1342845478198024E-2</v>
      </c>
      <c r="J2329" s="50">
        <f>DAX__2019_2020__33[[#This Row],[Adj Close]]-DAX__2019_2020__33[[#This Row],[Adj Open]]</f>
        <v>-1.0238037271988105</v>
      </c>
      <c r="K2329" s="50">
        <v>11328464</v>
      </c>
    </row>
    <row r="2330" spans="1:11" x14ac:dyDescent="0.3">
      <c r="A2330" s="51" t="str">
        <f t="shared" si="40"/>
        <v>BAS.DE</v>
      </c>
      <c r="B2330" s="52" t="s">
        <v>391</v>
      </c>
      <c r="C2330" s="50" t="s">
        <v>8200</v>
      </c>
      <c r="D2330" s="50">
        <f>DAX__2019_2020__33[[#This Row],[Open]]*(DAX__2019_2020__33[[#This Row],[Adj Close]]/DAX__2019_2020__33[[#This Row],[Close]])</f>
        <v>30.24865440891406</v>
      </c>
      <c r="E2330" s="50" t="s">
        <v>8201</v>
      </c>
      <c r="F2330" s="50" t="s">
        <v>8202</v>
      </c>
      <c r="G2330" s="50" t="s">
        <v>8203</v>
      </c>
      <c r="H2330" s="50" t="s">
        <v>8204</v>
      </c>
      <c r="I2330" s="50">
        <f>(DAX__2019_2020__33[[#This Row],[Adj Close]]-DAX__2019_2020__33[[#This Row],[Adj Open]])/DAX__2019_2020__33[[#This Row],[Adj Open]]</f>
        <v>1.6282000000000046E-2</v>
      </c>
      <c r="J2330" s="50">
        <f>DAX__2019_2020__33[[#This Row],[Adj Close]]-DAX__2019_2020__33[[#This Row],[Adj Open]]</f>
        <v>0.49250859108594014</v>
      </c>
      <c r="K2330" s="50">
        <v>8654225</v>
      </c>
    </row>
    <row r="2331" spans="1:11" x14ac:dyDescent="0.3">
      <c r="A2331" s="51" t="str">
        <f t="shared" si="40"/>
        <v>BAS.DE</v>
      </c>
      <c r="B2331" s="52" t="s">
        <v>392</v>
      </c>
      <c r="C2331" s="50" t="s">
        <v>8205</v>
      </c>
      <c r="D2331" s="50">
        <f>DAX__2019_2020__33[[#This Row],[Open]]*(DAX__2019_2020__33[[#This Row],[Adj Close]]/DAX__2019_2020__33[[#This Row],[Close]])</f>
        <v>32.284618517671277</v>
      </c>
      <c r="E2331" s="50" t="s">
        <v>8206</v>
      </c>
      <c r="F2331" s="50" t="s">
        <v>1158</v>
      </c>
      <c r="G2331" s="50" t="s">
        <v>8206</v>
      </c>
      <c r="H2331" s="50" t="s">
        <v>8207</v>
      </c>
      <c r="I2331" s="50">
        <f>(DAX__2019_2020__33[[#This Row],[Adj Close]]-DAX__2019_2020__33[[#This Row],[Adj Open]])/DAX__2019_2020__33[[#This Row],[Adj Open]]</f>
        <v>5.0210210210210354E-2</v>
      </c>
      <c r="J2331" s="50">
        <f>DAX__2019_2020__33[[#This Row],[Adj Close]]-DAX__2019_2020__33[[#This Row],[Adj Open]]</f>
        <v>1.6210174823287247</v>
      </c>
      <c r="K2331" s="50">
        <v>9439100</v>
      </c>
    </row>
    <row r="2332" spans="1:11" x14ac:dyDescent="0.3">
      <c r="A2332" s="51" t="str">
        <f t="shared" si="40"/>
        <v>BAS.DE</v>
      </c>
      <c r="B2332" s="52" t="s">
        <v>393</v>
      </c>
      <c r="C2332" s="50" t="s">
        <v>2162</v>
      </c>
      <c r="D2332" s="50">
        <f>DAX__2019_2020__33[[#This Row],[Open]]*(DAX__2019_2020__33[[#This Row],[Adj Close]]/DAX__2019_2020__33[[#This Row],[Close]])</f>
        <v>34.910046530486369</v>
      </c>
      <c r="E2332" s="50" t="s">
        <v>8208</v>
      </c>
      <c r="F2332" s="50" t="s">
        <v>978</v>
      </c>
      <c r="G2332" s="50" t="s">
        <v>8209</v>
      </c>
      <c r="H2332" s="50" t="s">
        <v>8210</v>
      </c>
      <c r="I2332" s="50">
        <f>(DAX__2019_2020__33[[#This Row],[Adj Close]]-DAX__2019_2020__33[[#This Row],[Adj Open]])/DAX__2019_2020__33[[#This Row],[Adj Open]]</f>
        <v>-4.8211466261340465E-2</v>
      </c>
      <c r="J2332" s="50">
        <f>DAX__2019_2020__33[[#This Row],[Adj Close]]-DAX__2019_2020__33[[#This Row],[Adj Open]]</f>
        <v>-1.6830645304863694</v>
      </c>
      <c r="K2332" s="50">
        <v>10314622</v>
      </c>
    </row>
    <row r="2333" spans="1:11" x14ac:dyDescent="0.3">
      <c r="A2333" s="51" t="str">
        <f t="shared" si="40"/>
        <v>BAS.DE</v>
      </c>
      <c r="B2333" s="52" t="s">
        <v>394</v>
      </c>
      <c r="C2333" s="50" t="s">
        <v>8211</v>
      </c>
      <c r="D2333" s="50">
        <f>DAX__2019_2020__33[[#This Row],[Open]]*(DAX__2019_2020__33[[#This Row],[Adj Close]]/DAX__2019_2020__33[[#This Row],[Close]])</f>
        <v>32.199300408855521</v>
      </c>
      <c r="E2333" s="50" t="s">
        <v>8212</v>
      </c>
      <c r="F2333" s="50" t="s">
        <v>1221</v>
      </c>
      <c r="G2333" s="50" t="s">
        <v>8212</v>
      </c>
      <c r="H2333" s="50" t="s">
        <v>8213</v>
      </c>
      <c r="I2333" s="50">
        <f>(DAX__2019_2020__33[[#This Row],[Adj Close]]-DAX__2019_2020__33[[#This Row],[Adj Open]])/DAX__2019_2020__33[[#This Row],[Adj Open]]</f>
        <v>3.7576828557794213E-2</v>
      </c>
      <c r="J2333" s="50">
        <f>DAX__2019_2020__33[[#This Row],[Adj Close]]-DAX__2019_2020__33[[#This Row],[Adj Open]]</f>
        <v>1.209947591144477</v>
      </c>
      <c r="K2333" s="50">
        <v>7521090</v>
      </c>
    </row>
    <row r="2334" spans="1:11" x14ac:dyDescent="0.3">
      <c r="A2334" s="51" t="str">
        <f t="shared" si="40"/>
        <v>BAS.DE</v>
      </c>
      <c r="B2334" s="52" t="s">
        <v>395</v>
      </c>
      <c r="C2334" s="50" t="s">
        <v>8214</v>
      </c>
      <c r="D2334" s="50">
        <f>DAX__2019_2020__33[[#This Row],[Open]]*(DAX__2019_2020__33[[#This Row],[Adj Close]]/DAX__2019_2020__33[[#This Row],[Close]])</f>
        <v>32.57547373921075</v>
      </c>
      <c r="E2334" s="50" t="s">
        <v>8215</v>
      </c>
      <c r="F2334" s="50" t="s">
        <v>8216</v>
      </c>
      <c r="G2334" s="50" t="s">
        <v>8217</v>
      </c>
      <c r="H2334" s="50" t="s">
        <v>8218</v>
      </c>
      <c r="I2334" s="50">
        <f>(DAX__2019_2020__33[[#This Row],[Adj Close]]-DAX__2019_2020__33[[#This Row],[Adj Open]])/DAX__2019_2020__33[[#This Row],[Adj Open]]</f>
        <v>-2.1785738095238042E-2</v>
      </c>
      <c r="J2334" s="50">
        <f>DAX__2019_2020__33[[#This Row],[Adj Close]]-DAX__2019_2020__33[[#This Row],[Adj Open]]</f>
        <v>-0.70968073921075003</v>
      </c>
      <c r="K2334" s="50">
        <v>7021093</v>
      </c>
    </row>
    <row r="2335" spans="1:11" x14ac:dyDescent="0.3">
      <c r="A2335" s="51" t="str">
        <f t="shared" si="40"/>
        <v>BAS.DE</v>
      </c>
      <c r="B2335" s="52" t="s">
        <v>396</v>
      </c>
      <c r="C2335" s="50" t="s">
        <v>1477</v>
      </c>
      <c r="D2335" s="50">
        <f>DAX__2019_2020__33[[#This Row],[Open]]*(DAX__2019_2020__33[[#This Row],[Adj Close]]/DAX__2019_2020__33[[#This Row],[Close]])</f>
        <v>32.195423766397425</v>
      </c>
      <c r="E2335" s="50" t="s">
        <v>8219</v>
      </c>
      <c r="F2335" s="50" t="s">
        <v>8220</v>
      </c>
      <c r="G2335" s="50" t="s">
        <v>8219</v>
      </c>
      <c r="H2335" s="50" t="s">
        <v>8221</v>
      </c>
      <c r="I2335" s="50">
        <f>(DAX__2019_2020__33[[#This Row],[Adj Close]]-DAX__2019_2020__33[[#This Row],[Adj Open]])/DAX__2019_2020__33[[#This Row],[Adj Open]]</f>
        <v>2.2765696110127402E-2</v>
      </c>
      <c r="J2335" s="50">
        <f>DAX__2019_2020__33[[#This Row],[Adj Close]]-DAX__2019_2020__33[[#This Row],[Adj Open]]</f>
        <v>0.73295123360257719</v>
      </c>
      <c r="K2335" s="50">
        <v>4975979</v>
      </c>
    </row>
    <row r="2336" spans="1:11" x14ac:dyDescent="0.3">
      <c r="A2336" s="51" t="str">
        <f t="shared" si="40"/>
        <v>BAS.DE</v>
      </c>
      <c r="B2336" s="52" t="s">
        <v>397</v>
      </c>
      <c r="C2336" s="50" t="s">
        <v>1265</v>
      </c>
      <c r="D2336" s="50">
        <f>DAX__2019_2020__33[[#This Row],[Open]]*(DAX__2019_2020__33[[#This Row],[Adj Close]]/DAX__2019_2020__33[[#This Row],[Close]])</f>
        <v>33.444152061570449</v>
      </c>
      <c r="E2336" s="50" t="s">
        <v>1409</v>
      </c>
      <c r="F2336" s="50" t="s">
        <v>8222</v>
      </c>
      <c r="G2336" s="50" t="s">
        <v>8223</v>
      </c>
      <c r="H2336" s="50" t="s">
        <v>8224</v>
      </c>
      <c r="I2336" s="50">
        <f>(DAX__2019_2020__33[[#This Row],[Adj Close]]-DAX__2019_2020__33[[#This Row],[Adj Open]])/DAX__2019_2020__33[[#This Row],[Adj Open]]</f>
        <v>5.7980057003250449E-4</v>
      </c>
      <c r="J2336" s="50">
        <f>DAX__2019_2020__33[[#This Row],[Adj Close]]-DAX__2019_2020__33[[#This Row],[Adj Open]]</f>
        <v>1.9390938429552307E-2</v>
      </c>
      <c r="K2336" s="50">
        <v>6171601</v>
      </c>
    </row>
    <row r="2337" spans="1:11" x14ac:dyDescent="0.3">
      <c r="A2337" s="51" t="str">
        <f t="shared" si="40"/>
        <v>BAS.DE</v>
      </c>
      <c r="B2337" s="52" t="s">
        <v>398</v>
      </c>
      <c r="C2337" s="50" t="s">
        <v>8225</v>
      </c>
      <c r="D2337" s="50">
        <f>DAX__2019_2020__33[[#This Row],[Open]]*(DAX__2019_2020__33[[#This Row],[Adj Close]]/DAX__2019_2020__33[[#This Row],[Close]])</f>
        <v>32.342791839632312</v>
      </c>
      <c r="E2337" s="50" t="s">
        <v>8214</v>
      </c>
      <c r="F2337" s="50" t="s">
        <v>8226</v>
      </c>
      <c r="G2337" s="50" t="s">
        <v>8227</v>
      </c>
      <c r="H2337" s="50" t="s">
        <v>8228</v>
      </c>
      <c r="I2337" s="50">
        <f>(DAX__2019_2020__33[[#This Row],[Adj Close]]-DAX__2019_2020__33[[#This Row],[Adj Open]])/DAX__2019_2020__33[[#This Row],[Adj Open]]</f>
        <v>-1.7026354507761413E-2</v>
      </c>
      <c r="J2337" s="50">
        <f>DAX__2019_2020__33[[#This Row],[Adj Close]]-DAX__2019_2020__33[[#This Row],[Adj Open]]</f>
        <v>-0.55067983963231271</v>
      </c>
      <c r="K2337" s="50">
        <v>5542822</v>
      </c>
    </row>
    <row r="2338" spans="1:11" x14ac:dyDescent="0.3">
      <c r="A2338" s="51" t="str">
        <f t="shared" si="40"/>
        <v>BAS.DE</v>
      </c>
      <c r="B2338" s="52" t="s">
        <v>399</v>
      </c>
      <c r="C2338" s="50" t="s">
        <v>1256</v>
      </c>
      <c r="D2338" s="50">
        <f>DAX__2019_2020__33[[#This Row],[Open]]*(DAX__2019_2020__33[[#This Row],[Adj Close]]/DAX__2019_2020__33[[#This Row],[Close]])</f>
        <v>32.265231028621784</v>
      </c>
      <c r="E2338" s="50" t="s">
        <v>8229</v>
      </c>
      <c r="F2338" s="50" t="s">
        <v>8230</v>
      </c>
      <c r="G2338" s="50" t="s">
        <v>1240</v>
      </c>
      <c r="H2338" s="50" t="s">
        <v>8231</v>
      </c>
      <c r="I2338" s="50">
        <f>(DAX__2019_2020__33[[#This Row],[Adj Close]]-DAX__2019_2020__33[[#This Row],[Adj Open]])/DAX__2019_2020__33[[#This Row],[Adj Open]]</f>
        <v>-4.8067310003228805E-4</v>
      </c>
      <c r="J2338" s="50">
        <f>DAX__2019_2020__33[[#This Row],[Adj Close]]-DAX__2019_2020__33[[#This Row],[Adj Open]]</f>
        <v>-1.5509028621785603E-2</v>
      </c>
      <c r="K2338" s="50">
        <v>5797128</v>
      </c>
    </row>
    <row r="2339" spans="1:11" x14ac:dyDescent="0.3">
      <c r="A2339" s="51" t="str">
        <f t="shared" si="40"/>
        <v>BAS.DE</v>
      </c>
      <c r="B2339" s="52" t="s">
        <v>400</v>
      </c>
      <c r="C2339" s="50" t="s">
        <v>1254</v>
      </c>
      <c r="D2339" s="50">
        <f>DAX__2019_2020__33[[#This Row],[Open]]*(DAX__2019_2020__33[[#This Row],[Adj Close]]/DAX__2019_2020__33[[#This Row],[Close]])</f>
        <v>32.125617968217348</v>
      </c>
      <c r="E2339" s="50" t="s">
        <v>8232</v>
      </c>
      <c r="F2339" s="50" t="s">
        <v>1185</v>
      </c>
      <c r="G2339" s="50" t="s">
        <v>8233</v>
      </c>
      <c r="H2339" s="50" t="s">
        <v>8234</v>
      </c>
      <c r="I2339" s="50">
        <f>(DAX__2019_2020__33[[#This Row],[Adj Close]]-DAX__2019_2020__33[[#This Row],[Adj Open]])/DAX__2019_2020__33[[#This Row],[Adj Open]]</f>
        <v>-1.605497421800936E-2</v>
      </c>
      <c r="J2339" s="50">
        <f>DAX__2019_2020__33[[#This Row],[Adj Close]]-DAX__2019_2020__33[[#This Row],[Adj Open]]</f>
        <v>-0.51577596821734772</v>
      </c>
      <c r="K2339" s="50">
        <v>5819944</v>
      </c>
    </row>
    <row r="2340" spans="1:11" x14ac:dyDescent="0.3">
      <c r="A2340" s="51" t="str">
        <f t="shared" si="40"/>
        <v>BAS.DE</v>
      </c>
      <c r="B2340" s="52" t="s">
        <v>401</v>
      </c>
      <c r="C2340" s="50" t="s">
        <v>2145</v>
      </c>
      <c r="D2340" s="50">
        <f>DAX__2019_2020__33[[#This Row],[Open]]*(DAX__2019_2020__33[[#This Row],[Adj Close]]/DAX__2019_2020__33[[#This Row],[Close]])</f>
        <v>32.777126356853969</v>
      </c>
      <c r="E2340" s="50" t="s">
        <v>8235</v>
      </c>
      <c r="F2340" s="50" t="s">
        <v>8236</v>
      </c>
      <c r="G2340" s="50" t="s">
        <v>8235</v>
      </c>
      <c r="H2340" s="50" t="s">
        <v>8237</v>
      </c>
      <c r="I2340" s="50">
        <f>(DAX__2019_2020__33[[#This Row],[Adj Close]]-DAX__2019_2020__33[[#This Row],[Adj Open]])/DAX__2019_2020__33[[#This Row],[Adj Open]]</f>
        <v>4.6497872527111683E-2</v>
      </c>
      <c r="J2340" s="50">
        <f>DAX__2019_2020__33[[#This Row],[Adj Close]]-DAX__2019_2020__33[[#This Row],[Adj Open]]</f>
        <v>1.5240666431460284</v>
      </c>
      <c r="K2340" s="50">
        <v>5463842</v>
      </c>
    </row>
    <row r="2341" spans="1:11" x14ac:dyDescent="0.3">
      <c r="A2341" s="51" t="str">
        <f t="shared" si="40"/>
        <v>BAS.DE</v>
      </c>
      <c r="B2341" s="52" t="s">
        <v>402</v>
      </c>
      <c r="C2341" s="50" t="s">
        <v>8238</v>
      </c>
      <c r="D2341" s="50">
        <f>DAX__2019_2020__33[[#This Row],[Open]]*(DAX__2019_2020__33[[#This Row],[Adj Close]]/DAX__2019_2020__33[[#This Row],[Close]])</f>
        <v>35.677896356841345</v>
      </c>
      <c r="E2341" s="50" t="s">
        <v>1394</v>
      </c>
      <c r="F2341" s="50" t="s">
        <v>639</v>
      </c>
      <c r="G2341" s="50" t="s">
        <v>8239</v>
      </c>
      <c r="H2341" s="50" t="s">
        <v>8240</v>
      </c>
      <c r="I2341" s="50">
        <f>(DAX__2019_2020__33[[#This Row],[Adj Close]]-DAX__2019_2020__33[[#This Row],[Adj Open]])/DAX__2019_2020__33[[#This Row],[Adj Open]]</f>
        <v>1.4130217391303387E-3</v>
      </c>
      <c r="J2341" s="50">
        <f>DAX__2019_2020__33[[#This Row],[Adj Close]]-DAX__2019_2020__33[[#This Row],[Adj Open]]</f>
        <v>5.041364315865593E-2</v>
      </c>
      <c r="K2341" s="50">
        <v>7213639</v>
      </c>
    </row>
    <row r="2342" spans="1:11" x14ac:dyDescent="0.3">
      <c r="A2342" s="51" t="str">
        <f t="shared" ref="A2342:A2405" si="41">"BAS.DE"</f>
        <v>BAS.DE</v>
      </c>
      <c r="B2342" s="52" t="s">
        <v>403</v>
      </c>
      <c r="C2342" s="50" t="s">
        <v>8241</v>
      </c>
      <c r="D2342" s="50">
        <f>DAX__2019_2020__33[[#This Row],[Open]]*(DAX__2019_2020__33[[#This Row],[Adj Close]]/DAX__2019_2020__33[[#This Row],[Close]])</f>
        <v>35.542169041408151</v>
      </c>
      <c r="E2342" s="50" t="s">
        <v>8242</v>
      </c>
      <c r="F2342" s="50" t="s">
        <v>8243</v>
      </c>
      <c r="G2342" s="50" t="s">
        <v>8244</v>
      </c>
      <c r="H2342" s="50" t="s">
        <v>8245</v>
      </c>
      <c r="I2342" s="50">
        <f>(DAX__2019_2020__33[[#This Row],[Adj Close]]-DAX__2019_2020__33[[#This Row],[Adj Open]])/DAX__2019_2020__33[[#This Row],[Adj Open]]</f>
        <v>-3.4915438408829364E-3</v>
      </c>
      <c r="J2342" s="50">
        <f>DAX__2019_2020__33[[#This Row],[Adj Close]]-DAX__2019_2020__33[[#This Row],[Adj Open]]</f>
        <v>-0.12409704140814881</v>
      </c>
      <c r="K2342" s="50">
        <v>3287545</v>
      </c>
    </row>
    <row r="2343" spans="1:11" x14ac:dyDescent="0.3">
      <c r="A2343" s="51" t="str">
        <f t="shared" si="41"/>
        <v>BAS.DE</v>
      </c>
      <c r="B2343" s="52" t="s">
        <v>404</v>
      </c>
      <c r="C2343" s="50" t="s">
        <v>8246</v>
      </c>
      <c r="D2343" s="50">
        <f>DAX__2019_2020__33[[#This Row],[Open]]*(DAX__2019_2020__33[[#This Row],[Adj Close]]/DAX__2019_2020__33[[#This Row],[Close]])</f>
        <v>36.325525839277894</v>
      </c>
      <c r="E2343" s="50" t="s">
        <v>8247</v>
      </c>
      <c r="F2343" s="50" t="s">
        <v>8248</v>
      </c>
      <c r="G2343" s="50" t="s">
        <v>8249</v>
      </c>
      <c r="H2343" s="50" t="s">
        <v>8250</v>
      </c>
      <c r="I2343" s="50">
        <f>(DAX__2019_2020__33[[#This Row],[Adj Close]]-DAX__2019_2020__33[[#This Row],[Adj Open]])/DAX__2019_2020__33[[#This Row],[Adj Open]]</f>
        <v>1.2811145784373899E-3</v>
      </c>
      <c r="J2343" s="50">
        <f>DAX__2019_2020__33[[#This Row],[Adj Close]]-DAX__2019_2020__33[[#This Row],[Adj Open]]</f>
        <v>4.653716072210301E-2</v>
      </c>
      <c r="K2343" s="50">
        <v>5847205</v>
      </c>
    </row>
    <row r="2344" spans="1:11" x14ac:dyDescent="0.3">
      <c r="A2344" s="51" t="str">
        <f t="shared" si="41"/>
        <v>BAS.DE</v>
      </c>
      <c r="B2344" s="52" t="s">
        <v>405</v>
      </c>
      <c r="C2344" s="50" t="s">
        <v>689</v>
      </c>
      <c r="D2344" s="50">
        <f>DAX__2019_2020__33[[#This Row],[Open]]*(DAX__2019_2020__33[[#This Row],[Adj Close]]/DAX__2019_2020__33[[#This Row],[Close]])</f>
        <v>37.073989103534004</v>
      </c>
      <c r="E2344" s="50" t="s">
        <v>8251</v>
      </c>
      <c r="F2344" s="50" t="s">
        <v>8252</v>
      </c>
      <c r="G2344" s="50" t="s">
        <v>818</v>
      </c>
      <c r="H2344" s="50" t="s">
        <v>8253</v>
      </c>
      <c r="I2344" s="50">
        <f>(DAX__2019_2020__33[[#This Row],[Adj Close]]-DAX__2019_2020__33[[#This Row],[Adj Open]])/DAX__2019_2020__33[[#This Row],[Adj Open]]</f>
        <v>-2.6150628162146906E-2</v>
      </c>
      <c r="J2344" s="50">
        <f>DAX__2019_2020__33[[#This Row],[Adj Close]]-DAX__2019_2020__33[[#This Row],[Adj Open]]</f>
        <v>-0.96950810353400385</v>
      </c>
      <c r="K2344" s="50">
        <v>4103268</v>
      </c>
    </row>
    <row r="2345" spans="1:11" x14ac:dyDescent="0.3">
      <c r="A2345" s="51" t="str">
        <f t="shared" si="41"/>
        <v>BAS.DE</v>
      </c>
      <c r="B2345" s="52" t="s">
        <v>406</v>
      </c>
      <c r="C2345" s="50" t="s">
        <v>8254</v>
      </c>
      <c r="D2345" s="50">
        <f>DAX__2019_2020__33[[#This Row],[Open]]*(DAX__2019_2020__33[[#This Row],[Adj Close]]/DAX__2019_2020__33[[#This Row],[Close]])</f>
        <v>36.18204703552415</v>
      </c>
      <c r="E2345" s="50" t="s">
        <v>8255</v>
      </c>
      <c r="F2345" s="50" t="s">
        <v>8256</v>
      </c>
      <c r="G2345" s="50" t="s">
        <v>8257</v>
      </c>
      <c r="H2345" s="50" t="s">
        <v>8258</v>
      </c>
      <c r="I2345" s="50">
        <f>(DAX__2019_2020__33[[#This Row],[Adj Close]]-DAX__2019_2020__33[[#This Row],[Adj Open]])/DAX__2019_2020__33[[#This Row],[Adj Open]]</f>
        <v>-5.7234767106762445E-2</v>
      </c>
      <c r="J2345" s="50">
        <f>DAX__2019_2020__33[[#This Row],[Adj Close]]-DAX__2019_2020__33[[#This Row],[Adj Open]]</f>
        <v>-2.0708710355241493</v>
      </c>
      <c r="K2345" s="50">
        <v>5684649</v>
      </c>
    </row>
    <row r="2346" spans="1:11" x14ac:dyDescent="0.3">
      <c r="A2346" s="51" t="str">
        <f t="shared" si="41"/>
        <v>BAS.DE</v>
      </c>
      <c r="B2346" s="52" t="s">
        <v>407</v>
      </c>
      <c r="C2346" s="50" t="s">
        <v>8259</v>
      </c>
      <c r="D2346" s="50">
        <f>DAX__2019_2020__33[[#This Row],[Open]]*(DAX__2019_2020__33[[#This Row],[Adj Close]]/DAX__2019_2020__33[[#This Row],[Close]])</f>
        <v>34.595925346470693</v>
      </c>
      <c r="E2346" s="50" t="s">
        <v>8260</v>
      </c>
      <c r="F2346" s="50" t="s">
        <v>1071</v>
      </c>
      <c r="G2346" s="50" t="s">
        <v>8261</v>
      </c>
      <c r="H2346" s="50" t="s">
        <v>8262</v>
      </c>
      <c r="I2346" s="50">
        <f>(DAX__2019_2020__33[[#This Row],[Adj Close]]-DAX__2019_2020__33[[#This Row],[Adj Open]])/DAX__2019_2020__33[[#This Row],[Adj Open]]</f>
        <v>-2.2867413967043958E-2</v>
      </c>
      <c r="J2346" s="50">
        <f>DAX__2019_2020__33[[#This Row],[Adj Close]]-DAX__2019_2020__33[[#This Row],[Adj Open]]</f>
        <v>-0.79111934647069404</v>
      </c>
      <c r="K2346" s="50">
        <v>4584339</v>
      </c>
    </row>
    <row r="2347" spans="1:11" x14ac:dyDescent="0.3">
      <c r="A2347" s="51" t="str">
        <f t="shared" si="41"/>
        <v>BAS.DE</v>
      </c>
      <c r="B2347" s="52" t="s">
        <v>408</v>
      </c>
      <c r="C2347" s="50" t="s">
        <v>8263</v>
      </c>
      <c r="D2347" s="50">
        <f>DAX__2019_2020__33[[#This Row],[Open]]*(DAX__2019_2020__33[[#This Row],[Adj Close]]/DAX__2019_2020__33[[#This Row],[Close]])</f>
        <v>34.902288537525209</v>
      </c>
      <c r="E2347" s="50" t="s">
        <v>8264</v>
      </c>
      <c r="F2347" s="50" t="s">
        <v>8265</v>
      </c>
      <c r="G2347" s="50" t="s">
        <v>8266</v>
      </c>
      <c r="H2347" s="50" t="s">
        <v>8267</v>
      </c>
      <c r="I2347" s="50">
        <f>(DAX__2019_2020__33[[#This Row],[Adj Close]]-DAX__2019_2020__33[[#This Row],[Adj Open]])/DAX__2019_2020__33[[#This Row],[Adj Open]]</f>
        <v>1.2777800000000129E-2</v>
      </c>
      <c r="J2347" s="50">
        <f>DAX__2019_2020__33[[#This Row],[Adj Close]]-DAX__2019_2020__33[[#This Row],[Adj Open]]</f>
        <v>0.44597446247479411</v>
      </c>
      <c r="K2347" s="50">
        <v>6155766</v>
      </c>
    </row>
    <row r="2348" spans="1:11" x14ac:dyDescent="0.3">
      <c r="A2348" s="51" t="str">
        <f t="shared" si="41"/>
        <v>BAS.DE</v>
      </c>
      <c r="B2348" s="52" t="s">
        <v>409</v>
      </c>
      <c r="C2348" s="50" t="s">
        <v>656</v>
      </c>
      <c r="D2348" s="50">
        <f>DAX__2019_2020__33[[#This Row],[Open]]*(DAX__2019_2020__33[[#This Row],[Adj Close]]/DAX__2019_2020__33[[#This Row],[Close]])</f>
        <v>35.507262517175938</v>
      </c>
      <c r="E2348" s="50" t="s">
        <v>829</v>
      </c>
      <c r="F2348" s="50" t="s">
        <v>8268</v>
      </c>
      <c r="G2348" s="50" t="s">
        <v>628</v>
      </c>
      <c r="H2348" s="50" t="s">
        <v>8269</v>
      </c>
      <c r="I2348" s="50">
        <f>(DAX__2019_2020__33[[#This Row],[Adj Close]]-DAX__2019_2020__33[[#This Row],[Adj Open]])/DAX__2019_2020__33[[#This Row],[Adj Open]]</f>
        <v>-5.8977939252465991E-3</v>
      </c>
      <c r="J2348" s="50">
        <f>DAX__2019_2020__33[[#This Row],[Adj Close]]-DAX__2019_2020__33[[#This Row],[Adj Open]]</f>
        <v>-0.20941451717593651</v>
      </c>
      <c r="K2348" s="50">
        <v>3946071</v>
      </c>
    </row>
    <row r="2349" spans="1:11" x14ac:dyDescent="0.3">
      <c r="A2349" s="51" t="str">
        <f t="shared" si="41"/>
        <v>BAS.DE</v>
      </c>
      <c r="B2349" s="52" t="s">
        <v>410</v>
      </c>
      <c r="C2349" s="50" t="s">
        <v>8270</v>
      </c>
      <c r="D2349" s="50">
        <f>DAX__2019_2020__33[[#This Row],[Open]]*(DAX__2019_2020__33[[#This Row],[Adj Close]]/DAX__2019_2020__33[[#This Row],[Close]])</f>
        <v>34.890657608862277</v>
      </c>
      <c r="E2349" s="50" t="s">
        <v>8263</v>
      </c>
      <c r="F2349" s="50" t="s">
        <v>8271</v>
      </c>
      <c r="G2349" s="50" t="s">
        <v>8271</v>
      </c>
      <c r="H2349" s="50" t="s">
        <v>8272</v>
      </c>
      <c r="I2349" s="50">
        <f>(DAX__2019_2020__33[[#This Row],[Adj Close]]-DAX__2019_2020__33[[#This Row],[Adj Open]])/DAX__2019_2020__33[[#This Row],[Adj Open]]</f>
        <v>-4.4125840966414476E-2</v>
      </c>
      <c r="J2349" s="50">
        <f>DAX__2019_2020__33[[#This Row],[Adj Close]]-DAX__2019_2020__33[[#This Row],[Adj Open]]</f>
        <v>-1.539579608862276</v>
      </c>
      <c r="K2349" s="50">
        <v>6273416</v>
      </c>
    </row>
    <row r="2350" spans="1:11" x14ac:dyDescent="0.3">
      <c r="A2350" s="51" t="str">
        <f t="shared" si="41"/>
        <v>BAS.DE</v>
      </c>
      <c r="B2350" s="52" t="s">
        <v>411</v>
      </c>
      <c r="C2350" s="50" t="s">
        <v>973</v>
      </c>
      <c r="D2350" s="50">
        <f>DAX__2019_2020__33[[#This Row],[Open]]*(DAX__2019_2020__33[[#This Row],[Adj Close]]/DAX__2019_2020__33[[#This Row],[Close]])</f>
        <v>33.816440409304427</v>
      </c>
      <c r="E2350" s="50" t="s">
        <v>8273</v>
      </c>
      <c r="F2350" s="50" t="s">
        <v>8274</v>
      </c>
      <c r="G2350" s="50" t="s">
        <v>8275</v>
      </c>
      <c r="H2350" s="50" t="s">
        <v>8276</v>
      </c>
      <c r="I2350" s="50">
        <f>(DAX__2019_2020__33[[#This Row],[Adj Close]]-DAX__2019_2020__33[[#This Row],[Adj Open]])/DAX__2019_2020__33[[#This Row],[Adj Open]]</f>
        <v>1.077986287981012E-2</v>
      </c>
      <c r="J2350" s="50">
        <f>DAX__2019_2020__33[[#This Row],[Adj Close]]-DAX__2019_2020__33[[#This Row],[Adj Open]]</f>
        <v>0.36453659069557176</v>
      </c>
      <c r="K2350" s="50">
        <v>4117078</v>
      </c>
    </row>
    <row r="2351" spans="1:11" x14ac:dyDescent="0.3">
      <c r="A2351" s="51" t="str">
        <f t="shared" si="41"/>
        <v>BAS.DE</v>
      </c>
      <c r="B2351" s="52" t="s">
        <v>412</v>
      </c>
      <c r="C2351" s="50" t="s">
        <v>2199</v>
      </c>
      <c r="D2351" s="50">
        <f>DAX__2019_2020__33[[#This Row],[Open]]*(DAX__2019_2020__33[[#This Row],[Adj Close]]/DAX__2019_2020__33[[#This Row],[Close]])</f>
        <v>34.297317302918636</v>
      </c>
      <c r="E2351" s="50" t="s">
        <v>637</v>
      </c>
      <c r="F2351" s="50" t="s">
        <v>1421</v>
      </c>
      <c r="G2351" s="50" t="s">
        <v>961</v>
      </c>
      <c r="H2351" s="50" t="s">
        <v>8277</v>
      </c>
      <c r="I2351" s="50">
        <f>(DAX__2019_2020__33[[#This Row],[Adj Close]]-DAX__2019_2020__33[[#This Row],[Adj Open]])/DAX__2019_2020__33[[#This Row],[Adj Open]]</f>
        <v>1.6508366881312332E-2</v>
      </c>
      <c r="J2351" s="50">
        <f>DAX__2019_2020__33[[#This Row],[Adj Close]]-DAX__2019_2020__33[[#This Row],[Adj Open]]</f>
        <v>0.56619269708136244</v>
      </c>
      <c r="K2351" s="50">
        <v>3207984</v>
      </c>
    </row>
    <row r="2352" spans="1:11" x14ac:dyDescent="0.3">
      <c r="A2352" s="51" t="str">
        <f t="shared" si="41"/>
        <v>BAS.DE</v>
      </c>
      <c r="B2352" s="52" t="s">
        <v>413</v>
      </c>
      <c r="C2352" s="50" t="s">
        <v>8278</v>
      </c>
      <c r="D2352" s="50">
        <f>DAX__2019_2020__33[[#This Row],[Open]]*(DAX__2019_2020__33[[#This Row],[Adj Close]]/DAX__2019_2020__33[[#This Row],[Close]])</f>
        <v>34.126689003318461</v>
      </c>
      <c r="E2352" s="50" t="s">
        <v>8279</v>
      </c>
      <c r="F2352" s="50" t="s">
        <v>594</v>
      </c>
      <c r="G2352" s="50" t="s">
        <v>8280</v>
      </c>
      <c r="H2352" s="50" t="s">
        <v>8281</v>
      </c>
      <c r="I2352" s="50">
        <f>(DAX__2019_2020__33[[#This Row],[Adj Close]]-DAX__2019_2020__33[[#This Row],[Adj Open]])/DAX__2019_2020__33[[#This Row],[Adj Open]]</f>
        <v>-6.9318181818182299E-3</v>
      </c>
      <c r="J2352" s="50">
        <f>DAX__2019_2020__33[[#This Row],[Adj Close]]-DAX__2019_2020__33[[#This Row],[Adj Open]]</f>
        <v>-0.23656000331845917</v>
      </c>
      <c r="K2352" s="50">
        <v>3953867</v>
      </c>
    </row>
    <row r="2353" spans="1:11" x14ac:dyDescent="0.3">
      <c r="A2353" s="51" t="str">
        <f t="shared" si="41"/>
        <v>BAS.DE</v>
      </c>
      <c r="B2353" s="52" t="s">
        <v>414</v>
      </c>
      <c r="C2353" s="50" t="s">
        <v>8282</v>
      </c>
      <c r="D2353" s="50">
        <f>DAX__2019_2020__33[[#This Row],[Open]]*(DAX__2019_2020__33[[#This Row],[Adj Close]]/DAX__2019_2020__33[[#This Row],[Close]])</f>
        <v>34.832485266291734</v>
      </c>
      <c r="E2353" s="50" t="s">
        <v>2160</v>
      </c>
      <c r="F2353" s="50" t="s">
        <v>8283</v>
      </c>
      <c r="G2353" s="50" t="s">
        <v>2160</v>
      </c>
      <c r="H2353" s="50" t="s">
        <v>8284</v>
      </c>
      <c r="I2353" s="50">
        <f>(DAX__2019_2020__33[[#This Row],[Adj Close]]-DAX__2019_2020__33[[#This Row],[Adj Open]])/DAX__2019_2020__33[[#This Row],[Adj Open]]</f>
        <v>1.1356000890670209E-2</v>
      </c>
      <c r="J2353" s="50">
        <f>DAX__2019_2020__33[[#This Row],[Adj Close]]-DAX__2019_2020__33[[#This Row],[Adj Open]]</f>
        <v>0.39555773370826586</v>
      </c>
      <c r="K2353" s="50">
        <v>3391672</v>
      </c>
    </row>
    <row r="2354" spans="1:11" x14ac:dyDescent="0.3">
      <c r="A2354" s="51" t="str">
        <f t="shared" si="41"/>
        <v>BAS.DE</v>
      </c>
      <c r="B2354" s="52" t="s">
        <v>415</v>
      </c>
      <c r="C2354" s="50" t="s">
        <v>8285</v>
      </c>
      <c r="D2354" s="50">
        <f>DAX__2019_2020__33[[#This Row],[Open]]*(DAX__2019_2020__33[[#This Row],[Adj Close]]/DAX__2019_2020__33[[#This Row],[Close]])</f>
        <v>35.150489211762221</v>
      </c>
      <c r="E2354" s="50" t="s">
        <v>8286</v>
      </c>
      <c r="F2354" s="50" t="s">
        <v>637</v>
      </c>
      <c r="G2354" s="50" t="s">
        <v>8287</v>
      </c>
      <c r="H2354" s="50" t="s">
        <v>8288</v>
      </c>
      <c r="I2354" s="50">
        <f>(DAX__2019_2020__33[[#This Row],[Adj Close]]-DAX__2019_2020__33[[#This Row],[Adj Open]])/DAX__2019_2020__33[[#This Row],[Adj Open]]</f>
        <v>4.3027360988525984E-2</v>
      </c>
      <c r="J2354" s="50">
        <f>DAX__2019_2020__33[[#This Row],[Adj Close]]-DAX__2019_2020__33[[#This Row],[Adj Open]]</f>
        <v>1.5124327882377813</v>
      </c>
      <c r="K2354" s="50">
        <v>5227605</v>
      </c>
    </row>
    <row r="2355" spans="1:11" x14ac:dyDescent="0.3">
      <c r="A2355" s="51" t="str">
        <f t="shared" si="41"/>
        <v>BAS.DE</v>
      </c>
      <c r="B2355" s="52" t="s">
        <v>416</v>
      </c>
      <c r="C2355" s="50" t="s">
        <v>2235</v>
      </c>
      <c r="D2355" s="50">
        <f>DAX__2019_2020__33[[#This Row],[Open]]*(DAX__2019_2020__33[[#This Row],[Adj Close]]/DAX__2019_2020__33[[#This Row],[Close]])</f>
        <v>36.763748383657806</v>
      </c>
      <c r="E2355" s="50" t="s">
        <v>8289</v>
      </c>
      <c r="F2355" s="50" t="s">
        <v>8290</v>
      </c>
      <c r="G2355" s="50" t="s">
        <v>8291</v>
      </c>
      <c r="H2355" s="50" t="s">
        <v>8292</v>
      </c>
      <c r="I2355" s="50">
        <f>(DAX__2019_2020__33[[#This Row],[Adj Close]]-DAX__2019_2020__33[[#This Row],[Adj Open]])/DAX__2019_2020__33[[#This Row],[Adj Open]]</f>
        <v>3.8923985699409823E-2</v>
      </c>
      <c r="J2355" s="50">
        <f>DAX__2019_2020__33[[#This Row],[Adj Close]]-DAX__2019_2020__33[[#This Row],[Adj Open]]</f>
        <v>1.4309916163421974</v>
      </c>
      <c r="K2355" s="50">
        <v>5490459</v>
      </c>
    </row>
    <row r="2356" spans="1:11" x14ac:dyDescent="0.3">
      <c r="A2356" s="51" t="str">
        <f t="shared" si="41"/>
        <v>BAS.DE</v>
      </c>
      <c r="B2356" s="52" t="s">
        <v>417</v>
      </c>
      <c r="C2356" s="50" t="s">
        <v>8293</v>
      </c>
      <c r="D2356" s="50">
        <f>DAX__2019_2020__33[[#This Row],[Open]]*(DAX__2019_2020__33[[#This Row],[Adj Close]]/DAX__2019_2020__33[[#This Row],[Close]])</f>
        <v>38.780324755696164</v>
      </c>
      <c r="E2356" s="50" t="s">
        <v>8293</v>
      </c>
      <c r="F2356" s="50" t="s">
        <v>2156</v>
      </c>
      <c r="G2356" s="50" t="s">
        <v>8294</v>
      </c>
      <c r="H2356" s="50" t="s">
        <v>8295</v>
      </c>
      <c r="I2356" s="50">
        <f>(DAX__2019_2020__33[[#This Row],[Adj Close]]-DAX__2019_2020__33[[#This Row],[Adj Open]])/DAX__2019_2020__33[[#This Row],[Adj Open]]</f>
        <v>-6.6299980000000092E-2</v>
      </c>
      <c r="J2356" s="50">
        <f>DAX__2019_2020__33[[#This Row],[Adj Close]]-DAX__2019_2020__33[[#This Row],[Adj Open]]</f>
        <v>-2.5711347556961641</v>
      </c>
      <c r="K2356" s="50">
        <v>9198520</v>
      </c>
    </row>
    <row r="2357" spans="1:11" x14ac:dyDescent="0.3">
      <c r="A2357" s="51" t="str">
        <f t="shared" si="41"/>
        <v>BAS.DE</v>
      </c>
      <c r="B2357" s="52" t="s">
        <v>418</v>
      </c>
      <c r="C2357" s="50" t="s">
        <v>931</v>
      </c>
      <c r="D2357" s="50">
        <f>DAX__2019_2020__33[[#This Row],[Open]]*(DAX__2019_2020__33[[#This Row],[Adj Close]]/DAX__2019_2020__33[[#This Row],[Close]])</f>
        <v>37.815799641777481</v>
      </c>
      <c r="E2357" s="50" t="s">
        <v>8296</v>
      </c>
      <c r="F2357" s="50" t="s">
        <v>1089</v>
      </c>
      <c r="G2357" s="50" t="s">
        <v>8297</v>
      </c>
      <c r="H2357" s="50" t="s">
        <v>8298</v>
      </c>
      <c r="I2357" s="50">
        <f>(DAX__2019_2020__33[[#This Row],[Adj Close]]-DAX__2019_2020__33[[#This Row],[Adj Open]])/DAX__2019_2020__33[[#This Row],[Adj Open]]</f>
        <v>2.6483998532686099E-3</v>
      </c>
      <c r="J2357" s="50">
        <f>DAX__2019_2020__33[[#This Row],[Adj Close]]-DAX__2019_2020__33[[#This Row],[Adj Open]]</f>
        <v>0.10015135822251864</v>
      </c>
      <c r="K2357" s="50">
        <v>7532468</v>
      </c>
    </row>
    <row r="2358" spans="1:11" x14ac:dyDescent="0.3">
      <c r="A2358" s="51" t="str">
        <f t="shared" si="41"/>
        <v>BAS.DE</v>
      </c>
      <c r="B2358" s="52" t="s">
        <v>419</v>
      </c>
      <c r="C2358" s="50" t="s">
        <v>8299</v>
      </c>
      <c r="D2358" s="50">
        <f>DAX__2019_2020__33[[#This Row],[Open]]*(DAX__2019_2020__33[[#This Row],[Adj Close]]/DAX__2019_2020__33[[#This Row],[Close]])</f>
        <v>38.675436984223957</v>
      </c>
      <c r="E2358" s="50" t="s">
        <v>8300</v>
      </c>
      <c r="F2358" s="50" t="s">
        <v>2162</v>
      </c>
      <c r="G2358" s="50" t="s">
        <v>8301</v>
      </c>
      <c r="H2358" s="50" t="s">
        <v>8302</v>
      </c>
      <c r="I2358" s="50">
        <f>(DAX__2019_2020__33[[#This Row],[Adj Close]]-DAX__2019_2020__33[[#This Row],[Adj Open]])/DAX__2019_2020__33[[#This Row],[Adj Open]]</f>
        <v>-2.0500863185153474E-3</v>
      </c>
      <c r="J2358" s="50">
        <f>DAX__2019_2020__33[[#This Row],[Adj Close]]-DAX__2019_2020__33[[#This Row],[Adj Open]]</f>
        <v>-7.9287984223959995E-2</v>
      </c>
      <c r="K2358" s="50">
        <v>5028878</v>
      </c>
    </row>
    <row r="2359" spans="1:11" x14ac:dyDescent="0.3">
      <c r="A2359" s="51" t="str">
        <f t="shared" si="41"/>
        <v>BAS.DE</v>
      </c>
      <c r="B2359" s="52" t="s">
        <v>420</v>
      </c>
      <c r="C2359" s="50" t="s">
        <v>8303</v>
      </c>
      <c r="D2359" s="50">
        <f>DAX__2019_2020__33[[#This Row],[Open]]*(DAX__2019_2020__33[[#This Row],[Adj Close]]/DAX__2019_2020__33[[#This Row],[Close]])</f>
        <v>38.454263520181357</v>
      </c>
      <c r="E2359" s="50" t="s">
        <v>1390</v>
      </c>
      <c r="F2359" s="50" t="s">
        <v>8279</v>
      </c>
      <c r="G2359" s="50" t="s">
        <v>8279</v>
      </c>
      <c r="H2359" s="50" t="s">
        <v>8304</v>
      </c>
      <c r="I2359" s="50">
        <f>(DAX__2019_2020__33[[#This Row],[Adj Close]]-DAX__2019_2020__33[[#This Row],[Adj Open]])/DAX__2019_2020__33[[#This Row],[Adj Open]]</f>
        <v>-2.7346760122696424E-2</v>
      </c>
      <c r="J2359" s="50">
        <f>DAX__2019_2020__33[[#This Row],[Adj Close]]-DAX__2019_2020__33[[#This Row],[Adj Open]]</f>
        <v>-1.0515995201813553</v>
      </c>
      <c r="K2359" s="50">
        <v>4986026</v>
      </c>
    </row>
    <row r="2360" spans="1:11" x14ac:dyDescent="0.3">
      <c r="A2360" s="51" t="str">
        <f t="shared" si="41"/>
        <v>BAS.DE</v>
      </c>
      <c r="B2360" s="52" t="s">
        <v>421</v>
      </c>
      <c r="C2360" s="50" t="s">
        <v>8263</v>
      </c>
      <c r="D2360" s="50">
        <f>DAX__2019_2020__33[[#This Row],[Open]]*(DAX__2019_2020__33[[#This Row],[Adj Close]]/DAX__2019_2020__33[[#This Row],[Close]])</f>
        <v>37.557071410396169</v>
      </c>
      <c r="E2360" s="50" t="s">
        <v>622</v>
      </c>
      <c r="F2360" s="50" t="s">
        <v>8305</v>
      </c>
      <c r="G2360" s="50" t="s">
        <v>1401</v>
      </c>
      <c r="H2360" s="50" t="s">
        <v>8306</v>
      </c>
      <c r="I2360" s="50">
        <f>(DAX__2019_2020__33[[#This Row],[Adj Close]]-DAX__2019_2020__33[[#This Row],[Adj Open]])/DAX__2019_2020__33[[#This Row],[Adj Open]]</f>
        <v>1.2888933333333227E-2</v>
      </c>
      <c r="J2360" s="50">
        <f>DAX__2019_2020__33[[#This Row],[Adj Close]]-DAX__2019_2020__33[[#This Row],[Adj Open]]</f>
        <v>0.48407058960383154</v>
      </c>
      <c r="K2360" s="50">
        <v>3547575</v>
      </c>
    </row>
    <row r="2361" spans="1:11" x14ac:dyDescent="0.3">
      <c r="A2361" s="51" t="str">
        <f t="shared" si="41"/>
        <v>BAS.DE</v>
      </c>
      <c r="B2361" s="52" t="s">
        <v>422</v>
      </c>
      <c r="C2361" s="50" t="s">
        <v>8238</v>
      </c>
      <c r="D2361" s="50">
        <f>DAX__2019_2020__33[[#This Row],[Open]]*(DAX__2019_2020__33[[#This Row],[Adj Close]]/DAX__2019_2020__33[[#This Row],[Close]])</f>
        <v>38.391673944996803</v>
      </c>
      <c r="E2361" s="50" t="s">
        <v>8307</v>
      </c>
      <c r="F2361" s="50" t="s">
        <v>2217</v>
      </c>
      <c r="G2361" s="50" t="s">
        <v>8308</v>
      </c>
      <c r="H2361" s="50" t="s">
        <v>8309</v>
      </c>
      <c r="I2361" s="50">
        <f>(DAX__2019_2020__33[[#This Row],[Adj Close]]-DAX__2019_2020__33[[#This Row],[Adj Open]])/DAX__2019_2020__33[[#This Row],[Adj Open]]</f>
        <v>5.2174347826086376E-3</v>
      </c>
      <c r="J2361" s="50">
        <f>DAX__2019_2020__33[[#This Row],[Adj Close]]-DAX__2019_2020__33[[#This Row],[Adj Open]]</f>
        <v>0.20030605500319609</v>
      </c>
      <c r="K2361" s="50">
        <v>3017750</v>
      </c>
    </row>
    <row r="2362" spans="1:11" x14ac:dyDescent="0.3">
      <c r="A2362" s="51" t="str">
        <f t="shared" si="41"/>
        <v>BAS.DE</v>
      </c>
      <c r="B2362" s="52" t="s">
        <v>423</v>
      </c>
      <c r="C2362" s="50" t="s">
        <v>8310</v>
      </c>
      <c r="D2362" s="50">
        <f>DAX__2019_2020__33[[#This Row],[Open]]*(DAX__2019_2020__33[[#This Row],[Adj Close]]/DAX__2019_2020__33[[#This Row],[Close]])</f>
        <v>38.804796391755822</v>
      </c>
      <c r="E2362" s="50" t="s">
        <v>8311</v>
      </c>
      <c r="F2362" s="50" t="s">
        <v>8312</v>
      </c>
      <c r="G2362" s="50" t="s">
        <v>8313</v>
      </c>
      <c r="H2362" s="50" t="s">
        <v>8314</v>
      </c>
      <c r="I2362" s="50">
        <f>(DAX__2019_2020__33[[#This Row],[Adj Close]]-DAX__2019_2020__33[[#This Row],[Adj Open]])/DAX__2019_2020__33[[#This Row],[Adj Open]]</f>
        <v>-2.6992085750985953E-2</v>
      </c>
      <c r="J2362" s="50">
        <f>DAX__2019_2020__33[[#This Row],[Adj Close]]-DAX__2019_2020__33[[#This Row],[Adj Open]]</f>
        <v>-1.0474223917558234</v>
      </c>
      <c r="K2362" s="50">
        <v>3647888</v>
      </c>
    </row>
    <row r="2363" spans="1:11" x14ac:dyDescent="0.3">
      <c r="A2363" s="51" t="str">
        <f t="shared" si="41"/>
        <v>BAS.DE</v>
      </c>
      <c r="B2363" s="52" t="s">
        <v>424</v>
      </c>
      <c r="C2363" s="50" t="s">
        <v>8315</v>
      </c>
      <c r="D2363" s="50">
        <f>DAX__2019_2020__33[[#This Row],[Open]]*(DAX__2019_2020__33[[#This Row],[Adj Close]]/DAX__2019_2020__33[[#This Row],[Close]])</f>
        <v>37.657223245274146</v>
      </c>
      <c r="E2363" s="50" t="s">
        <v>1271</v>
      </c>
      <c r="F2363" s="50" t="s">
        <v>1304</v>
      </c>
      <c r="G2363" s="50" t="s">
        <v>8316</v>
      </c>
      <c r="H2363" s="50" t="s">
        <v>8317</v>
      </c>
      <c r="I2363" s="50">
        <f>(DAX__2019_2020__33[[#This Row],[Adj Close]]-DAX__2019_2020__33[[#This Row],[Adj Open]])/DAX__2019_2020__33[[#This Row],[Adj Open]]</f>
        <v>-1.1081338898078382E-3</v>
      </c>
      <c r="J2363" s="50">
        <f>DAX__2019_2020__33[[#This Row],[Adj Close]]-DAX__2019_2020__33[[#This Row],[Adj Open]]</f>
        <v>-4.1729245274147786E-2</v>
      </c>
      <c r="K2363" s="50">
        <v>3156406</v>
      </c>
    </row>
    <row r="2364" spans="1:11" x14ac:dyDescent="0.3">
      <c r="A2364" s="51" t="str">
        <f t="shared" si="41"/>
        <v>BAS.DE</v>
      </c>
      <c r="B2364" s="52" t="s">
        <v>425</v>
      </c>
      <c r="C2364" s="50" t="s">
        <v>1279</v>
      </c>
      <c r="D2364" s="50">
        <f>DAX__2019_2020__33[[#This Row],[Open]]*(DAX__2019_2020__33[[#This Row],[Adj Close]]/DAX__2019_2020__33[[#This Row],[Close]])</f>
        <v>37.223228648747934</v>
      </c>
      <c r="E2364" s="50" t="s">
        <v>8318</v>
      </c>
      <c r="F2364" s="50" t="s">
        <v>8319</v>
      </c>
      <c r="G2364" s="50" t="s">
        <v>1053</v>
      </c>
      <c r="H2364" s="50" t="s">
        <v>8320</v>
      </c>
      <c r="I2364" s="50">
        <f>(DAX__2019_2020__33[[#This Row],[Adj Close]]-DAX__2019_2020__33[[#This Row],[Adj Open]])/DAX__2019_2020__33[[#This Row],[Adj Open]]</f>
        <v>-3.7668163124132924E-2</v>
      </c>
      <c r="J2364" s="50">
        <f>DAX__2019_2020__33[[#This Row],[Adj Close]]-DAX__2019_2020__33[[#This Row],[Adj Open]]</f>
        <v>-1.402130648747935</v>
      </c>
      <c r="K2364" s="50">
        <v>5339028</v>
      </c>
    </row>
    <row r="2365" spans="1:11" x14ac:dyDescent="0.3">
      <c r="A2365" s="51" t="str">
        <f t="shared" si="41"/>
        <v>BAS.DE</v>
      </c>
      <c r="B2365" s="52" t="s">
        <v>426</v>
      </c>
      <c r="C2365" s="50" t="s">
        <v>8321</v>
      </c>
      <c r="D2365" s="50">
        <f>DAX__2019_2020__33[[#This Row],[Open]]*(DAX__2019_2020__33[[#This Row],[Adj Close]]/DAX__2019_2020__33[[#This Row],[Close]])</f>
        <v>35.470570314393989</v>
      </c>
      <c r="E2365" s="50" t="s">
        <v>8322</v>
      </c>
      <c r="F2365" s="50" t="s">
        <v>1578</v>
      </c>
      <c r="G2365" s="50" t="s">
        <v>1036</v>
      </c>
      <c r="H2365" s="50" t="s">
        <v>8323</v>
      </c>
      <c r="I2365" s="50">
        <f>(DAX__2019_2020__33[[#This Row],[Adj Close]]-DAX__2019_2020__33[[#This Row],[Adj Open]])/DAX__2019_2020__33[[#This Row],[Adj Open]]</f>
        <v>-6.8235529411764095E-3</v>
      </c>
      <c r="J2365" s="50">
        <f>DAX__2019_2020__33[[#This Row],[Adj Close]]-DAX__2019_2020__33[[#This Row],[Adj Open]]</f>
        <v>-0.24203531439398773</v>
      </c>
      <c r="K2365" s="50">
        <v>6029631</v>
      </c>
    </row>
    <row r="2366" spans="1:11" x14ac:dyDescent="0.3">
      <c r="A2366" s="51" t="str">
        <f t="shared" si="41"/>
        <v>BAS.DE</v>
      </c>
      <c r="B2366" s="52" t="s">
        <v>427</v>
      </c>
      <c r="C2366" s="50" t="s">
        <v>8322</v>
      </c>
      <c r="D2366" s="50">
        <f>DAX__2019_2020__33[[#This Row],[Open]]*(DAX__2019_2020__33[[#This Row],[Adj Close]]/DAX__2019_2020__33[[#This Row],[Close]])</f>
        <v>35.637485052603409</v>
      </c>
      <c r="E2366" s="50" t="s">
        <v>8324</v>
      </c>
      <c r="F2366" s="50" t="s">
        <v>8325</v>
      </c>
      <c r="G2366" s="50" t="s">
        <v>8326</v>
      </c>
      <c r="H2366" s="50" t="s">
        <v>8327</v>
      </c>
      <c r="I2366" s="50">
        <f>(DAX__2019_2020__33[[#This Row],[Adj Close]]-DAX__2019_2020__33[[#This Row],[Adj Open]])/DAX__2019_2020__33[[#This Row],[Adj Open]]</f>
        <v>1.7564636590991711E-3</v>
      </c>
      <c r="J2366" s="50">
        <f>DAX__2019_2020__33[[#This Row],[Adj Close]]-DAX__2019_2020__33[[#This Row],[Adj Open]]</f>
        <v>6.2595947396587803E-2</v>
      </c>
      <c r="K2366" s="50">
        <v>4860911</v>
      </c>
    </row>
    <row r="2367" spans="1:11" x14ac:dyDescent="0.3">
      <c r="A2367" s="51" t="str">
        <f t="shared" si="41"/>
        <v>BAS.DE</v>
      </c>
      <c r="B2367" s="52" t="s">
        <v>428</v>
      </c>
      <c r="C2367" s="50" t="s">
        <v>8328</v>
      </c>
      <c r="D2367" s="50">
        <f>DAX__2019_2020__33[[#This Row],[Open]]*(DAX__2019_2020__33[[#This Row],[Adj Close]]/DAX__2019_2020__33[[#This Row],[Close]])</f>
        <v>36.530512862682542</v>
      </c>
      <c r="E2367" s="50" t="s">
        <v>8329</v>
      </c>
      <c r="F2367" s="50" t="s">
        <v>8330</v>
      </c>
      <c r="G2367" s="50" t="s">
        <v>8331</v>
      </c>
      <c r="H2367" s="50" t="s">
        <v>8332</v>
      </c>
      <c r="I2367" s="50">
        <f>(DAX__2019_2020__33[[#This Row],[Adj Close]]-DAX__2019_2020__33[[#This Row],[Adj Open]])/DAX__2019_2020__33[[#This Row],[Adj Open]]</f>
        <v>4.660728809686987E-2</v>
      </c>
      <c r="J2367" s="50">
        <f>DAX__2019_2020__33[[#This Row],[Adj Close]]-DAX__2019_2020__33[[#This Row],[Adj Open]]</f>
        <v>1.7025881373174556</v>
      </c>
      <c r="K2367" s="50">
        <v>5619950</v>
      </c>
    </row>
    <row r="2368" spans="1:11" x14ac:dyDescent="0.3">
      <c r="A2368" s="51" t="str">
        <f t="shared" si="41"/>
        <v>BAS.DE</v>
      </c>
      <c r="B2368" s="52" t="s">
        <v>429</v>
      </c>
      <c r="C2368" s="50" t="s">
        <v>618</v>
      </c>
      <c r="D2368" s="50">
        <f>DAX__2019_2020__33[[#This Row],[Open]]*(DAX__2019_2020__33[[#This Row],[Adj Close]]/DAX__2019_2020__33[[#This Row],[Close]])</f>
        <v>38.892428582053263</v>
      </c>
      <c r="E2368" s="50" t="s">
        <v>8333</v>
      </c>
      <c r="F2368" s="50" t="s">
        <v>8334</v>
      </c>
      <c r="G2368" s="50" t="s">
        <v>8335</v>
      </c>
      <c r="H2368" s="50" t="s">
        <v>8336</v>
      </c>
      <c r="I2368" s="50">
        <f>(DAX__2019_2020__33[[#This Row],[Adj Close]]-DAX__2019_2020__33[[#This Row],[Adj Open]])/DAX__2019_2020__33[[#This Row],[Adj Open]]</f>
        <v>-1.7811116644253836E-2</v>
      </c>
      <c r="J2368" s="50">
        <f>DAX__2019_2020__33[[#This Row],[Adj Close]]-DAX__2019_2020__33[[#This Row],[Adj Open]]</f>
        <v>-0.6927175820532625</v>
      </c>
      <c r="K2368" s="50">
        <v>4778194</v>
      </c>
    </row>
    <row r="2369" spans="1:11" x14ac:dyDescent="0.3">
      <c r="A2369" s="51" t="str">
        <f t="shared" si="41"/>
        <v>BAS.DE</v>
      </c>
      <c r="B2369" s="52" t="s">
        <v>430</v>
      </c>
      <c r="C2369" s="50" t="s">
        <v>8337</v>
      </c>
      <c r="D2369" s="50">
        <f>DAX__2019_2020__33[[#This Row],[Open]]*(DAX__2019_2020__33[[#This Row],[Adj Close]]/DAX__2019_2020__33[[#This Row],[Close]])</f>
        <v>37.920125656633694</v>
      </c>
      <c r="E2369" s="50" t="s">
        <v>8338</v>
      </c>
      <c r="F2369" s="50" t="s">
        <v>8339</v>
      </c>
      <c r="G2369" s="50" t="s">
        <v>8340</v>
      </c>
      <c r="H2369" s="50" t="s">
        <v>8341</v>
      </c>
      <c r="I2369" s="50">
        <f>(DAX__2019_2020__33[[#This Row],[Adj Close]]-DAX__2019_2020__33[[#This Row],[Adj Open]])/DAX__2019_2020__33[[#This Row],[Adj Open]]</f>
        <v>1.5956839089757927E-2</v>
      </c>
      <c r="J2369" s="50">
        <f>DAX__2019_2020__33[[#This Row],[Adj Close]]-DAX__2019_2020__33[[#This Row],[Adj Open]]</f>
        <v>0.60508534336630504</v>
      </c>
      <c r="K2369" s="50">
        <v>3574657</v>
      </c>
    </row>
    <row r="2370" spans="1:11" x14ac:dyDescent="0.3">
      <c r="A2370" s="51" t="str">
        <f t="shared" si="41"/>
        <v>BAS.DE</v>
      </c>
      <c r="B2370" s="52" t="s">
        <v>431</v>
      </c>
      <c r="C2370" s="50" t="s">
        <v>1371</v>
      </c>
      <c r="D2370" s="50">
        <f>DAX__2019_2020__33[[#This Row],[Open]]*(DAX__2019_2020__33[[#This Row],[Adj Close]]/DAX__2019_2020__33[[#This Row],[Close]])</f>
        <v>38.308214214478106</v>
      </c>
      <c r="E2370" s="50" t="s">
        <v>8342</v>
      </c>
      <c r="F2370" s="50" t="s">
        <v>8343</v>
      </c>
      <c r="G2370" s="50" t="s">
        <v>8344</v>
      </c>
      <c r="H2370" s="50" t="s">
        <v>8345</v>
      </c>
      <c r="I2370" s="50">
        <f>(DAX__2019_2020__33[[#This Row],[Adj Close]]-DAX__2019_2020__33[[#This Row],[Adj Open]])/DAX__2019_2020__33[[#This Row],[Adj Open]]</f>
        <v>-7.5163831147546656E-3</v>
      </c>
      <c r="J2370" s="50">
        <f>DAX__2019_2020__33[[#This Row],[Adj Close]]-DAX__2019_2020__33[[#This Row],[Adj Open]]</f>
        <v>-0.28793921447810789</v>
      </c>
      <c r="K2370" s="50">
        <v>2324840</v>
      </c>
    </row>
    <row r="2371" spans="1:11" x14ac:dyDescent="0.3">
      <c r="A2371" s="51" t="str">
        <f t="shared" si="41"/>
        <v>BAS.DE</v>
      </c>
      <c r="B2371" s="52" t="s">
        <v>432</v>
      </c>
      <c r="C2371" s="50" t="s">
        <v>8346</v>
      </c>
      <c r="D2371" s="50">
        <f>DAX__2019_2020__33[[#This Row],[Open]]*(DAX__2019_2020__33[[#This Row],[Adj Close]]/DAX__2019_2020__33[[#This Row],[Close]])</f>
        <v>37.46109074049496</v>
      </c>
      <c r="E2371" s="50" t="s">
        <v>8347</v>
      </c>
      <c r="F2371" s="50" t="s">
        <v>8348</v>
      </c>
      <c r="G2371" s="50" t="s">
        <v>666</v>
      </c>
      <c r="H2371" s="50" t="s">
        <v>8349</v>
      </c>
      <c r="I2371" s="50">
        <f>(DAX__2019_2020__33[[#This Row],[Adj Close]]-DAX__2019_2020__33[[#This Row],[Adj Open]])/DAX__2019_2020__33[[#This Row],[Adj Open]]</f>
        <v>1.0582667286740129E-2</v>
      </c>
      <c r="J2371" s="50">
        <f>DAX__2019_2020__33[[#This Row],[Adj Close]]-DAX__2019_2020__33[[#This Row],[Adj Open]]</f>
        <v>0.39643825950503953</v>
      </c>
      <c r="K2371" s="50">
        <v>2813779</v>
      </c>
    </row>
    <row r="2372" spans="1:11" x14ac:dyDescent="0.3">
      <c r="A2372" s="51" t="str">
        <f t="shared" si="41"/>
        <v>BAS.DE</v>
      </c>
      <c r="B2372" s="52" t="s">
        <v>433</v>
      </c>
      <c r="C2372" s="50" t="s">
        <v>929</v>
      </c>
      <c r="D2372" s="50">
        <f>DAX__2019_2020__33[[#This Row],[Open]]*(DAX__2019_2020__33[[#This Row],[Adj Close]]/DAX__2019_2020__33[[#This Row],[Close]])</f>
        <v>38.475130214229367</v>
      </c>
      <c r="E2372" s="50" t="s">
        <v>1386</v>
      </c>
      <c r="F2372" s="50" t="s">
        <v>8350</v>
      </c>
      <c r="G2372" s="50" t="s">
        <v>1386</v>
      </c>
      <c r="H2372" s="50" t="s">
        <v>8351</v>
      </c>
      <c r="I2372" s="50">
        <f>(DAX__2019_2020__33[[#This Row],[Adj Close]]-DAX__2019_2020__33[[#This Row],[Adj Open]])/DAX__2019_2020__33[[#This Row],[Adj Open]]</f>
        <v>1.3232126387511126E-2</v>
      </c>
      <c r="J2372" s="50">
        <f>DAX__2019_2020__33[[#This Row],[Adj Close]]-DAX__2019_2020__33[[#This Row],[Adj Open]]</f>
        <v>0.50910778577063098</v>
      </c>
      <c r="K2372" s="50">
        <v>2308944</v>
      </c>
    </row>
    <row r="2373" spans="1:11" x14ac:dyDescent="0.3">
      <c r="A2373" s="51" t="str">
        <f t="shared" si="41"/>
        <v>BAS.DE</v>
      </c>
      <c r="B2373" s="52" t="s">
        <v>434</v>
      </c>
      <c r="C2373" s="50" t="s">
        <v>8352</v>
      </c>
      <c r="D2373" s="50">
        <f>DAX__2019_2020__33[[#This Row],[Open]]*(DAX__2019_2020__33[[#This Row],[Adj Close]]/DAX__2019_2020__33[[#This Row],[Close]])</f>
        <v>39.434924464173143</v>
      </c>
      <c r="E2373" s="50" t="s">
        <v>794</v>
      </c>
      <c r="F2373" s="50" t="s">
        <v>8353</v>
      </c>
      <c r="G2373" s="50" t="s">
        <v>8354</v>
      </c>
      <c r="H2373" s="50" t="s">
        <v>8355</v>
      </c>
      <c r="I2373" s="50">
        <f>(DAX__2019_2020__33[[#This Row],[Adj Close]]-DAX__2019_2020__33[[#This Row],[Adj Open]])/DAX__2019_2020__33[[#This Row],[Adj Open]]</f>
        <v>7.1957671957672007E-3</v>
      </c>
      <c r="J2373" s="50">
        <f>DAX__2019_2020__33[[#This Row],[Adj Close]]-DAX__2019_2020__33[[#This Row],[Adj Open]]</f>
        <v>0.28376453582685457</v>
      </c>
      <c r="K2373" s="50">
        <v>4085947</v>
      </c>
    </row>
    <row r="2374" spans="1:11" x14ac:dyDescent="0.3">
      <c r="A2374" s="51" t="str">
        <f t="shared" si="41"/>
        <v>BAS.DE</v>
      </c>
      <c r="B2374" s="52" t="s">
        <v>435</v>
      </c>
      <c r="C2374" s="50" t="s">
        <v>8356</v>
      </c>
      <c r="D2374" s="50">
        <f>DAX__2019_2020__33[[#This Row],[Open]]*(DAX__2019_2020__33[[#This Row],[Adj Close]]/DAX__2019_2020__33[[#This Row],[Close]])</f>
        <v>39.964893444264249</v>
      </c>
      <c r="E2374" s="50" t="s">
        <v>8357</v>
      </c>
      <c r="F2374" s="50" t="s">
        <v>8358</v>
      </c>
      <c r="G2374" s="50" t="s">
        <v>8359</v>
      </c>
      <c r="H2374" s="50" t="s">
        <v>8360</v>
      </c>
      <c r="I2374" s="50">
        <f>(DAX__2019_2020__33[[#This Row],[Adj Close]]-DAX__2019_2020__33[[#This Row],[Adj Open]])/DAX__2019_2020__33[[#This Row],[Adj Open]]</f>
        <v>3.8947521726950769E-2</v>
      </c>
      <c r="J2374" s="50">
        <f>DAX__2019_2020__33[[#This Row],[Adj Close]]-DAX__2019_2020__33[[#This Row],[Adj Open]]</f>
        <v>1.5565335557357542</v>
      </c>
      <c r="K2374" s="50">
        <v>6213472</v>
      </c>
    </row>
    <row r="2375" spans="1:11" x14ac:dyDescent="0.3">
      <c r="A2375" s="51" t="str">
        <f t="shared" si="41"/>
        <v>BAS.DE</v>
      </c>
      <c r="B2375" s="52" t="s">
        <v>436</v>
      </c>
      <c r="C2375" s="50" t="s">
        <v>8361</v>
      </c>
      <c r="D2375" s="50">
        <f>DAX__2019_2020__33[[#This Row],[Open]]*(DAX__2019_2020__33[[#This Row],[Adj Close]]/DAX__2019_2020__33[[#This Row],[Close]])</f>
        <v>42.189111347054258</v>
      </c>
      <c r="E2375" s="50" t="s">
        <v>752</v>
      </c>
      <c r="F2375" s="50" t="s">
        <v>8362</v>
      </c>
      <c r="G2375" s="50" t="s">
        <v>2264</v>
      </c>
      <c r="H2375" s="50" t="s">
        <v>8363</v>
      </c>
      <c r="I2375" s="50">
        <f>(DAX__2019_2020__33[[#This Row],[Adj Close]]-DAX__2019_2020__33[[#This Row],[Adj Open]])/DAX__2019_2020__33[[#This Row],[Adj Open]]</f>
        <v>-1.9778437582182966E-4</v>
      </c>
      <c r="J2375" s="50">
        <f>DAX__2019_2020__33[[#This Row],[Adj Close]]-DAX__2019_2020__33[[#This Row],[Adj Open]]</f>
        <v>-8.3443470542547971E-3</v>
      </c>
      <c r="K2375" s="50">
        <v>4542098</v>
      </c>
    </row>
    <row r="2376" spans="1:11" x14ac:dyDescent="0.3">
      <c r="A2376" s="51" t="str">
        <f t="shared" si="41"/>
        <v>BAS.DE</v>
      </c>
      <c r="B2376" s="52" t="s">
        <v>437</v>
      </c>
      <c r="C2376" s="50" t="s">
        <v>2280</v>
      </c>
      <c r="D2376" s="50">
        <f>DAX__2019_2020__33[[#This Row],[Open]]*(DAX__2019_2020__33[[#This Row],[Adj Close]]/DAX__2019_2020__33[[#This Row],[Close]])</f>
        <v>41.554813647018058</v>
      </c>
      <c r="E2376" s="50" t="s">
        <v>8364</v>
      </c>
      <c r="F2376" s="50" t="s">
        <v>8365</v>
      </c>
      <c r="G2376" s="50" t="s">
        <v>5134</v>
      </c>
      <c r="H2376" s="50" t="s">
        <v>8366</v>
      </c>
      <c r="I2376" s="50">
        <f>(DAX__2019_2020__33[[#This Row],[Adj Close]]-DAX__2019_2020__33[[#This Row],[Adj Open]])/DAX__2019_2020__33[[#This Row],[Adj Open]]</f>
        <v>-2.2996605282253155E-2</v>
      </c>
      <c r="J2376" s="50">
        <f>DAX__2019_2020__33[[#This Row],[Adj Close]]-DAX__2019_2020__33[[#This Row],[Adj Open]]</f>
        <v>-0.9556196470180609</v>
      </c>
      <c r="K2376" s="50">
        <v>7017249</v>
      </c>
    </row>
    <row r="2377" spans="1:11" x14ac:dyDescent="0.3">
      <c r="A2377" s="51" t="str">
        <f t="shared" si="41"/>
        <v>BAS.DE</v>
      </c>
      <c r="B2377" s="52" t="s">
        <v>438</v>
      </c>
      <c r="C2377" s="50" t="s">
        <v>704</v>
      </c>
      <c r="D2377" s="50">
        <f>DAX__2019_2020__33[[#This Row],[Open]]*(DAX__2019_2020__33[[#This Row],[Adj Close]]/DAX__2019_2020__33[[#This Row],[Close]])</f>
        <v>41.830230003234746</v>
      </c>
      <c r="E2377" s="50" t="s">
        <v>8367</v>
      </c>
      <c r="F2377" s="50" t="s">
        <v>2259</v>
      </c>
      <c r="G2377" s="50" t="s">
        <v>880</v>
      </c>
      <c r="H2377" s="50" t="s">
        <v>8368</v>
      </c>
      <c r="I2377" s="50">
        <f>(DAX__2019_2020__33[[#This Row],[Adj Close]]-DAX__2019_2020__33[[#This Row],[Adj Open]])/DAX__2019_2020__33[[#This Row],[Adj Open]]</f>
        <v>3.5913787627968652E-2</v>
      </c>
      <c r="J2377" s="50">
        <f>DAX__2019_2020__33[[#This Row],[Adj Close]]-DAX__2019_2020__33[[#This Row],[Adj Open]]</f>
        <v>1.5022819967652552</v>
      </c>
      <c r="K2377" s="50">
        <v>6778215</v>
      </c>
    </row>
    <row r="2378" spans="1:11" x14ac:dyDescent="0.3">
      <c r="A2378" s="51" t="str">
        <f t="shared" si="41"/>
        <v>BAS.DE</v>
      </c>
      <c r="B2378" s="52" t="s">
        <v>439</v>
      </c>
      <c r="C2378" s="50" t="s">
        <v>8151</v>
      </c>
      <c r="D2378" s="50">
        <f>DAX__2019_2020__33[[#This Row],[Open]]*(DAX__2019_2020__33[[#This Row],[Adj Close]]/DAX__2019_2020__33[[#This Row],[Close]])</f>
        <v>44.500952994037924</v>
      </c>
      <c r="E2378" s="50" t="s">
        <v>8369</v>
      </c>
      <c r="F2378" s="50" t="s">
        <v>8370</v>
      </c>
      <c r="G2378" s="50" t="s">
        <v>8371</v>
      </c>
      <c r="H2378" s="50" t="s">
        <v>8372</v>
      </c>
      <c r="I2378" s="50">
        <f>(DAX__2019_2020__33[[#This Row],[Adj Close]]-DAX__2019_2020__33[[#This Row],[Adj Open]])/DAX__2019_2020__33[[#This Row],[Adj Open]]</f>
        <v>3.5071249062265483E-2</v>
      </c>
      <c r="J2378" s="50">
        <f>DAX__2019_2020__33[[#This Row],[Adj Close]]-DAX__2019_2020__33[[#This Row],[Adj Open]]</f>
        <v>1.5607040059620729</v>
      </c>
      <c r="K2378" s="50">
        <v>6982366</v>
      </c>
    </row>
    <row r="2379" spans="1:11" x14ac:dyDescent="0.3">
      <c r="A2379" s="51" t="str">
        <f t="shared" si="41"/>
        <v>BAS.DE</v>
      </c>
      <c r="B2379" s="52" t="s">
        <v>440</v>
      </c>
      <c r="C2379" s="50" t="s">
        <v>8373</v>
      </c>
      <c r="D2379" s="50">
        <f>DAX__2019_2020__33[[#This Row],[Open]]*(DAX__2019_2020__33[[#This Row],[Adj Close]]/DAX__2019_2020__33[[#This Row],[Close]])</f>
        <v>45.4106698059325</v>
      </c>
      <c r="E2379" s="50" t="s">
        <v>8374</v>
      </c>
      <c r="F2379" s="50" t="s">
        <v>8375</v>
      </c>
      <c r="G2379" s="50" t="s">
        <v>8376</v>
      </c>
      <c r="H2379" s="50" t="s">
        <v>8377</v>
      </c>
      <c r="I2379" s="50">
        <f>(DAX__2019_2020__33[[#This Row],[Adj Close]]-DAX__2019_2020__33[[#This Row],[Adj Open]])/DAX__2019_2020__33[[#This Row],[Adj Open]]</f>
        <v>1.8195221466642153E-2</v>
      </c>
      <c r="J2379" s="50">
        <f>DAX__2019_2020__33[[#This Row],[Adj Close]]-DAX__2019_2020__33[[#This Row],[Adj Open]]</f>
        <v>0.82625719406750164</v>
      </c>
      <c r="K2379" s="50">
        <v>5667481</v>
      </c>
    </row>
    <row r="2380" spans="1:11" x14ac:dyDescent="0.3">
      <c r="A2380" s="51" t="str">
        <f t="shared" si="41"/>
        <v>BAS.DE</v>
      </c>
      <c r="B2380" s="52" t="s">
        <v>441</v>
      </c>
      <c r="C2380" s="50" t="s">
        <v>5112</v>
      </c>
      <c r="D2380" s="50">
        <f>DAX__2019_2020__33[[#This Row],[Open]]*(DAX__2019_2020__33[[#This Row],[Adj Close]]/DAX__2019_2020__33[[#This Row],[Close]])</f>
        <v>46.737687759010967</v>
      </c>
      <c r="E2380" s="50" t="s">
        <v>8378</v>
      </c>
      <c r="F2380" s="50" t="s">
        <v>8379</v>
      </c>
      <c r="G2380" s="50" t="s">
        <v>8122</v>
      </c>
      <c r="H2380" s="50" t="s">
        <v>8380</v>
      </c>
      <c r="I2380" s="50">
        <f>(DAX__2019_2020__33[[#This Row],[Adj Close]]-DAX__2019_2020__33[[#This Row],[Adj Open]])/DAX__2019_2020__33[[#This Row],[Adj Open]]</f>
        <v>2.5535714285714335E-2</v>
      </c>
      <c r="J2380" s="50">
        <f>DAX__2019_2020__33[[#This Row],[Adj Close]]-DAX__2019_2020__33[[#This Row],[Adj Open]]</f>
        <v>1.1934802409890324</v>
      </c>
      <c r="K2380" s="50">
        <v>8162350</v>
      </c>
    </row>
    <row r="2381" spans="1:11" x14ac:dyDescent="0.3">
      <c r="A2381" s="51" t="str">
        <f t="shared" si="41"/>
        <v>BAS.DE</v>
      </c>
      <c r="B2381" s="52" t="s">
        <v>442</v>
      </c>
      <c r="C2381" s="50" t="s">
        <v>8381</v>
      </c>
      <c r="D2381" s="50">
        <f>DAX__2019_2020__33[[#This Row],[Open]]*(DAX__2019_2020__33[[#This Row],[Adj Close]]/DAX__2019_2020__33[[#This Row],[Close]])</f>
        <v>47.647400139958378</v>
      </c>
      <c r="E2381" s="50" t="s">
        <v>7820</v>
      </c>
      <c r="F2381" s="50" t="s">
        <v>5094</v>
      </c>
      <c r="G2381" s="50" t="s">
        <v>8382</v>
      </c>
      <c r="H2381" s="50" t="s">
        <v>8383</v>
      </c>
      <c r="I2381" s="50">
        <f>(DAX__2019_2020__33[[#This Row],[Adj Close]]-DAX__2019_2020__33[[#This Row],[Adj Open]])/DAX__2019_2020__33[[#This Row],[Adj Open]]</f>
        <v>9.9842354177613855E-3</v>
      </c>
      <c r="J2381" s="50">
        <f>DAX__2019_2020__33[[#This Row],[Adj Close]]-DAX__2019_2020__33[[#This Row],[Adj Open]]</f>
        <v>0.47572286004162123</v>
      </c>
      <c r="K2381" s="50">
        <v>5452619</v>
      </c>
    </row>
    <row r="2382" spans="1:11" x14ac:dyDescent="0.3">
      <c r="A2382" s="51" t="str">
        <f t="shared" si="41"/>
        <v>BAS.DE</v>
      </c>
      <c r="B2382" s="52" t="s">
        <v>443</v>
      </c>
      <c r="C2382" s="50" t="s">
        <v>7811</v>
      </c>
      <c r="D2382" s="50">
        <f>DAX__2019_2020__33[[#This Row],[Open]]*(DAX__2019_2020__33[[#This Row],[Adj Close]]/DAX__2019_2020__33[[#This Row],[Close]])</f>
        <v>48.073048474848086</v>
      </c>
      <c r="E2382" s="50" t="s">
        <v>8384</v>
      </c>
      <c r="F2382" s="50" t="s">
        <v>8385</v>
      </c>
      <c r="G2382" s="50" t="s">
        <v>8386</v>
      </c>
      <c r="H2382" s="50" t="s">
        <v>8387</v>
      </c>
      <c r="I2382" s="50">
        <f>(DAX__2019_2020__33[[#This Row],[Adj Close]]-DAX__2019_2020__33[[#This Row],[Adj Open]])/DAX__2019_2020__33[[#This Row],[Adj Open]]</f>
        <v>-2.3784688325857228E-2</v>
      </c>
      <c r="J2382" s="50">
        <f>DAX__2019_2020__33[[#This Row],[Adj Close]]-DAX__2019_2020__33[[#This Row],[Adj Open]]</f>
        <v>-1.143402474848088</v>
      </c>
      <c r="K2382" s="50">
        <v>5557667</v>
      </c>
    </row>
    <row r="2383" spans="1:11" x14ac:dyDescent="0.3">
      <c r="A2383" s="51" t="str">
        <f t="shared" si="41"/>
        <v>BAS.DE</v>
      </c>
      <c r="B2383" s="52" t="s">
        <v>444</v>
      </c>
      <c r="C2383" s="50" t="s">
        <v>8388</v>
      </c>
      <c r="D2383" s="50">
        <f>DAX__2019_2020__33[[#This Row],[Open]]*(DAX__2019_2020__33[[#This Row],[Adj Close]]/DAX__2019_2020__33[[#This Row],[Close]])</f>
        <v>47.188373091696256</v>
      </c>
      <c r="E2383" s="50" t="s">
        <v>8389</v>
      </c>
      <c r="F2383" s="50" t="s">
        <v>8390</v>
      </c>
      <c r="G2383" s="50" t="s">
        <v>8369</v>
      </c>
      <c r="H2383" s="50" t="s">
        <v>8391</v>
      </c>
      <c r="I2383" s="50">
        <f>(DAX__2019_2020__33[[#This Row],[Adj Close]]-DAX__2019_2020__33[[#This Row],[Adj Open]])/DAX__2019_2020__33[[#This Row],[Adj Open]]</f>
        <v>-2.3700034954014095E-2</v>
      </c>
      <c r="J2383" s="50">
        <f>DAX__2019_2020__33[[#This Row],[Adj Close]]-DAX__2019_2020__33[[#This Row],[Adj Open]]</f>
        <v>-1.1183660916962594</v>
      </c>
      <c r="K2383" s="50">
        <v>3921283</v>
      </c>
    </row>
    <row r="2384" spans="1:11" x14ac:dyDescent="0.3">
      <c r="A2384" s="51" t="str">
        <f t="shared" si="41"/>
        <v>BAS.DE</v>
      </c>
      <c r="B2384" s="52" t="s">
        <v>445</v>
      </c>
      <c r="C2384" s="50" t="s">
        <v>8138</v>
      </c>
      <c r="D2384" s="50">
        <f>DAX__2019_2020__33[[#This Row],[Open]]*(DAX__2019_2020__33[[#This Row],[Adj Close]]/DAX__2019_2020__33[[#This Row],[Close]])</f>
        <v>45.068481423742234</v>
      </c>
      <c r="E2384" s="50" t="s">
        <v>8138</v>
      </c>
      <c r="F2384" s="50" t="s">
        <v>5148</v>
      </c>
      <c r="G2384" s="50" t="s">
        <v>5148</v>
      </c>
      <c r="H2384" s="50" t="s">
        <v>8392</v>
      </c>
      <c r="I2384" s="50">
        <f>(DAX__2019_2020__33[[#This Row],[Adj Close]]-DAX__2019_2020__33[[#This Row],[Adj Open]])/DAX__2019_2020__33[[#This Row],[Adj Open]]</f>
        <v>-4.6111148148148026E-2</v>
      </c>
      <c r="J2384" s="50">
        <f>DAX__2019_2020__33[[#This Row],[Adj Close]]-DAX__2019_2020__33[[#This Row],[Adj Open]]</f>
        <v>-2.0781594237422354</v>
      </c>
      <c r="K2384" s="50">
        <v>6384666</v>
      </c>
    </row>
    <row r="2385" spans="1:11" x14ac:dyDescent="0.3">
      <c r="A2385" s="51" t="str">
        <f t="shared" si="41"/>
        <v>BAS.DE</v>
      </c>
      <c r="B2385" s="52" t="s">
        <v>446</v>
      </c>
      <c r="C2385" s="50" t="s">
        <v>908</v>
      </c>
      <c r="D2385" s="50">
        <f>DAX__2019_2020__33[[#This Row],[Open]]*(DAX__2019_2020__33[[#This Row],[Adj Close]]/DAX__2019_2020__33[[#This Row],[Close]])</f>
        <v>42.748294829286543</v>
      </c>
      <c r="E2385" s="50" t="s">
        <v>8393</v>
      </c>
      <c r="F2385" s="50" t="s">
        <v>8394</v>
      </c>
      <c r="G2385" s="50" t="s">
        <v>731</v>
      </c>
      <c r="H2385" s="50" t="s">
        <v>8395</v>
      </c>
      <c r="I2385" s="50">
        <f>(DAX__2019_2020__33[[#This Row],[Adj Close]]-DAX__2019_2020__33[[#This Row],[Adj Open]])/DAX__2019_2020__33[[#This Row],[Adj Open]]</f>
        <v>-1.952401367583026E-3</v>
      </c>
      <c r="J2385" s="50">
        <f>DAX__2019_2020__33[[#This Row],[Adj Close]]-DAX__2019_2020__33[[#This Row],[Adj Open]]</f>
        <v>-8.3461829286541445E-2</v>
      </c>
      <c r="K2385" s="50">
        <v>6017473</v>
      </c>
    </row>
    <row r="2386" spans="1:11" x14ac:dyDescent="0.3">
      <c r="A2386" s="51" t="str">
        <f t="shared" si="41"/>
        <v>BAS.DE</v>
      </c>
      <c r="B2386" s="52" t="s">
        <v>447</v>
      </c>
      <c r="C2386" s="50" t="s">
        <v>8364</v>
      </c>
      <c r="D2386" s="50">
        <f>DAX__2019_2020__33[[#This Row],[Open]]*(DAX__2019_2020__33[[#This Row],[Adj Close]]/DAX__2019_2020__33[[#This Row],[Close]])</f>
        <v>41.563157921060395</v>
      </c>
      <c r="E2386" s="50" t="s">
        <v>908</v>
      </c>
      <c r="F2386" s="50" t="s">
        <v>8396</v>
      </c>
      <c r="G2386" s="50" t="s">
        <v>8397</v>
      </c>
      <c r="H2386" s="50" t="s">
        <v>8398</v>
      </c>
      <c r="I2386" s="50">
        <f>(DAX__2019_2020__33[[#This Row],[Adj Close]]-DAX__2019_2020__33[[#This Row],[Adj Open]])/DAX__2019_2020__33[[#This Row],[Adj Open]]</f>
        <v>2.4297169162593845E-2</v>
      </c>
      <c r="J2386" s="50">
        <f>DAX__2019_2020__33[[#This Row],[Adj Close]]-DAX__2019_2020__33[[#This Row],[Adj Open]]</f>
        <v>1.0098670789396067</v>
      </c>
      <c r="K2386" s="50">
        <v>4971569</v>
      </c>
    </row>
    <row r="2387" spans="1:11" x14ac:dyDescent="0.3">
      <c r="A2387" s="51" t="str">
        <f t="shared" si="41"/>
        <v>BAS.DE</v>
      </c>
      <c r="B2387" s="52" t="s">
        <v>448</v>
      </c>
      <c r="C2387" s="50" t="s">
        <v>8399</v>
      </c>
      <c r="D2387" s="50">
        <f>DAX__2019_2020__33[[#This Row],[Open]]*(DAX__2019_2020__33[[#This Row],[Adj Close]]/DAX__2019_2020__33[[#This Row],[Close]])</f>
        <v>44.07530854542226</v>
      </c>
      <c r="E2387" s="50" t="s">
        <v>8400</v>
      </c>
      <c r="F2387" s="50" t="s">
        <v>8401</v>
      </c>
      <c r="G2387" s="50" t="s">
        <v>8402</v>
      </c>
      <c r="H2387" s="50" t="s">
        <v>8403</v>
      </c>
      <c r="I2387" s="50">
        <f>(DAX__2019_2020__33[[#This Row],[Adj Close]]-DAX__2019_2020__33[[#This Row],[Adj Open]])/DAX__2019_2020__33[[#This Row],[Adj Open]]</f>
        <v>1.514826708675938E-3</v>
      </c>
      <c r="J2387" s="50">
        <f>DAX__2019_2020__33[[#This Row],[Adj Close]]-DAX__2019_2020__33[[#This Row],[Adj Open]]</f>
        <v>6.6766454577738443E-2</v>
      </c>
      <c r="K2387" s="50">
        <v>5389741</v>
      </c>
    </row>
    <row r="2388" spans="1:11" x14ac:dyDescent="0.3">
      <c r="A2388" s="51" t="str">
        <f t="shared" si="41"/>
        <v>BAS.DE</v>
      </c>
      <c r="B2388" s="52" t="s">
        <v>449</v>
      </c>
      <c r="C2388" s="50" t="s">
        <v>856</v>
      </c>
      <c r="D2388" s="50">
        <f>DAX__2019_2020__33[[#This Row],[Open]]*(DAX__2019_2020__33[[#This Row],[Adj Close]]/DAX__2019_2020__33[[#This Row],[Close]])</f>
        <v>44.283961583666326</v>
      </c>
      <c r="E2388" s="50" t="s">
        <v>5069</v>
      </c>
      <c r="F2388" s="50" t="s">
        <v>8404</v>
      </c>
      <c r="G2388" s="50" t="s">
        <v>8143</v>
      </c>
      <c r="H2388" s="50" t="s">
        <v>8405</v>
      </c>
      <c r="I2388" s="50">
        <f>(DAX__2019_2020__33[[#This Row],[Adj Close]]-DAX__2019_2020__33[[#This Row],[Adj Open]])/DAX__2019_2020__33[[#This Row],[Adj Open]]</f>
        <v>-9.423859603770509E-4</v>
      </c>
      <c r="J2388" s="50">
        <f>DAX__2019_2020__33[[#This Row],[Adj Close]]-DAX__2019_2020__33[[#This Row],[Adj Open]]</f>
        <v>-4.1732583666323819E-2</v>
      </c>
      <c r="K2388" s="50">
        <v>4234057</v>
      </c>
    </row>
    <row r="2389" spans="1:11" x14ac:dyDescent="0.3">
      <c r="A2389" s="51" t="str">
        <f t="shared" si="41"/>
        <v>BAS.DE</v>
      </c>
      <c r="B2389" s="52" t="s">
        <v>450</v>
      </c>
      <c r="C2389" s="50" t="s">
        <v>8406</v>
      </c>
      <c r="D2389" s="50">
        <f>DAX__2019_2020__33[[#This Row],[Open]]*(DAX__2019_2020__33[[#This Row],[Adj Close]]/DAX__2019_2020__33[[#This Row],[Close]])</f>
        <v>44.250574135551716</v>
      </c>
      <c r="E2389" s="50" t="s">
        <v>8407</v>
      </c>
      <c r="F2389" s="50" t="s">
        <v>8408</v>
      </c>
      <c r="G2389" s="50" t="s">
        <v>8139</v>
      </c>
      <c r="H2389" s="50" t="s">
        <v>8409</v>
      </c>
      <c r="I2389" s="50">
        <f>(DAX__2019_2020__33[[#This Row],[Adj Close]]-DAX__2019_2020__33[[#This Row],[Adj Open]])/DAX__2019_2020__33[[#This Row],[Adj Open]]</f>
        <v>1.8672161448510013E-2</v>
      </c>
      <c r="J2389" s="50">
        <f>DAX__2019_2020__33[[#This Row],[Adj Close]]-DAX__2019_2020__33[[#This Row],[Adj Open]]</f>
        <v>0.82625386444828308</v>
      </c>
      <c r="K2389" s="50">
        <v>7440889</v>
      </c>
    </row>
    <row r="2390" spans="1:11" x14ac:dyDescent="0.3">
      <c r="A2390" s="51" t="str">
        <f t="shared" si="41"/>
        <v>BAS.DE</v>
      </c>
      <c r="B2390" s="52" t="s">
        <v>451</v>
      </c>
      <c r="C2390" s="50" t="s">
        <v>8410</v>
      </c>
      <c r="D2390" s="50">
        <f>DAX__2019_2020__33[[#This Row],[Open]]*(DAX__2019_2020__33[[#This Row],[Adj Close]]/DAX__2019_2020__33[[#This Row],[Close]])</f>
        <v>45.681288288771334</v>
      </c>
      <c r="E2390" s="50" t="s">
        <v>8411</v>
      </c>
      <c r="F2390" s="50" t="s">
        <v>774</v>
      </c>
      <c r="G2390" s="50" t="s">
        <v>733</v>
      </c>
      <c r="H2390" s="50" t="s">
        <v>8412</v>
      </c>
      <c r="I2390" s="50">
        <f>(DAX__2019_2020__33[[#This Row],[Adj Close]]-DAX__2019_2020__33[[#This Row],[Adj Open]])/DAX__2019_2020__33[[#This Row],[Adj Open]]</f>
        <v>-8.756567595963707E-3</v>
      </c>
      <c r="J2390" s="50">
        <f>DAX__2019_2020__33[[#This Row],[Adj Close]]-DAX__2019_2020__33[[#This Row],[Adj Open]]</f>
        <v>-0.40001128877133141</v>
      </c>
      <c r="K2390" s="50">
        <v>9493740</v>
      </c>
    </row>
    <row r="2391" spans="1:11" x14ac:dyDescent="0.3">
      <c r="A2391" s="51" t="str">
        <f t="shared" si="41"/>
        <v>BAS.DE</v>
      </c>
      <c r="B2391" s="52" t="s">
        <v>452</v>
      </c>
      <c r="C2391" s="50" t="s">
        <v>8413</v>
      </c>
      <c r="D2391" s="50">
        <f>DAX__2019_2020__33[[#This Row],[Open]]*(DAX__2019_2020__33[[#This Row],[Adj Close]]/DAX__2019_2020__33[[#This Row],[Close]])</f>
        <v>44.739042659002337</v>
      </c>
      <c r="E2391" s="50" t="s">
        <v>8414</v>
      </c>
      <c r="F2391" s="50" t="s">
        <v>8415</v>
      </c>
      <c r="G2391" s="50" t="s">
        <v>8416</v>
      </c>
      <c r="H2391" s="50" t="s">
        <v>8417</v>
      </c>
      <c r="I2391" s="50">
        <f>(DAX__2019_2020__33[[#This Row],[Adj Close]]-DAX__2019_2020__33[[#This Row],[Adj Open]])/DAX__2019_2020__33[[#This Row],[Adj Open]]</f>
        <v>1.5894694381295962E-3</v>
      </c>
      <c r="J2391" s="50">
        <f>DAX__2019_2020__33[[#This Row],[Adj Close]]-DAX__2019_2020__33[[#This Row],[Adj Open]]</f>
        <v>7.1111340997660477E-2</v>
      </c>
      <c r="K2391" s="50">
        <v>3286377</v>
      </c>
    </row>
    <row r="2392" spans="1:11" x14ac:dyDescent="0.3">
      <c r="A2392" s="51" t="str">
        <f t="shared" si="41"/>
        <v>BAS.DE</v>
      </c>
      <c r="B2392" s="52" t="s">
        <v>453</v>
      </c>
      <c r="C2392" s="50" t="s">
        <v>8397</v>
      </c>
      <c r="D2392" s="50">
        <f>DAX__2019_2020__33[[#This Row],[Open]]*(DAX__2019_2020__33[[#This Row],[Adj Close]]/DAX__2019_2020__33[[#This Row],[Close]])</f>
        <v>45.343502352657403</v>
      </c>
      <c r="E2392" s="50" t="s">
        <v>8418</v>
      </c>
      <c r="F2392" s="50" t="s">
        <v>8419</v>
      </c>
      <c r="G2392" s="50" t="s">
        <v>8420</v>
      </c>
      <c r="H2392" s="50" t="s">
        <v>8421</v>
      </c>
      <c r="I2392" s="50">
        <f>(DAX__2019_2020__33[[#This Row],[Adj Close]]-DAX__2019_2020__33[[#This Row],[Adj Open]])/DAX__2019_2020__33[[#This Row],[Adj Open]]</f>
        <v>9.6059992003919275E-3</v>
      </c>
      <c r="J2392" s="50">
        <f>DAX__2019_2020__33[[#This Row],[Adj Close]]-DAX__2019_2020__33[[#This Row],[Adj Open]]</f>
        <v>0.43556964734259651</v>
      </c>
      <c r="K2392" s="50">
        <v>4204105</v>
      </c>
    </row>
    <row r="2393" spans="1:11" x14ac:dyDescent="0.3">
      <c r="A2393" s="51" t="str">
        <f t="shared" si="41"/>
        <v>BAS.DE</v>
      </c>
      <c r="B2393" s="52" t="s">
        <v>454</v>
      </c>
      <c r="C2393" s="50" t="s">
        <v>5148</v>
      </c>
      <c r="D2393" s="50">
        <f>DAX__2019_2020__33[[#This Row],[Open]]*(DAX__2019_2020__33[[#This Row],[Adj Close]]/DAX__2019_2020__33[[#This Row],[Close]])</f>
        <v>45.787957812261659</v>
      </c>
      <c r="E2393" s="50" t="s">
        <v>8422</v>
      </c>
      <c r="F2393" s="50" t="s">
        <v>8423</v>
      </c>
      <c r="G2393" s="50" t="s">
        <v>8423</v>
      </c>
      <c r="H2393" s="50" t="s">
        <v>8424</v>
      </c>
      <c r="I2393" s="50">
        <f>(DAX__2019_2020__33[[#This Row],[Adj Close]]-DAX__2019_2020__33[[#This Row],[Adj Open]])/DAX__2019_2020__33[[#This Row],[Adj Open]]</f>
        <v>-3.6206524411047318E-2</v>
      </c>
      <c r="J2393" s="50">
        <f>DAX__2019_2020__33[[#This Row],[Adj Close]]-DAX__2019_2020__33[[#This Row],[Adj Open]]</f>
        <v>-1.6578228122616565</v>
      </c>
      <c r="K2393" s="50">
        <v>3640171</v>
      </c>
    </row>
    <row r="2394" spans="1:11" x14ac:dyDescent="0.3">
      <c r="A2394" s="51" t="str">
        <f t="shared" si="41"/>
        <v>BAS.DE</v>
      </c>
      <c r="B2394" s="52" t="s">
        <v>455</v>
      </c>
      <c r="C2394" s="50" t="s">
        <v>8423</v>
      </c>
      <c r="D2394" s="50">
        <f>DAX__2019_2020__33[[#This Row],[Open]]*(DAX__2019_2020__33[[#This Row],[Adj Close]]/DAX__2019_2020__33[[#This Row],[Close]])</f>
        <v>44.130134301237547</v>
      </c>
      <c r="E2394" s="50" t="s">
        <v>751</v>
      </c>
      <c r="F2394" s="50" t="s">
        <v>8425</v>
      </c>
      <c r="G2394" s="50" t="s">
        <v>5128</v>
      </c>
      <c r="H2394" s="50" t="s">
        <v>8426</v>
      </c>
      <c r="I2394" s="50">
        <f>(DAX__2019_2020__33[[#This Row],[Adj Close]]-DAX__2019_2020__33[[#This Row],[Adj Open]])/DAX__2019_2020__33[[#This Row],[Adj Open]]</f>
        <v>1.0071507704703625E-3</v>
      </c>
      <c r="J2394" s="50">
        <f>DAX__2019_2020__33[[#This Row],[Adj Close]]-DAX__2019_2020__33[[#This Row],[Adj Open]]</f>
        <v>4.4445698762451968E-2</v>
      </c>
      <c r="K2394" s="50">
        <v>4086157</v>
      </c>
    </row>
    <row r="2395" spans="1:11" x14ac:dyDescent="0.3">
      <c r="A2395" s="51" t="str">
        <f t="shared" si="41"/>
        <v>BAS.DE</v>
      </c>
      <c r="B2395" s="52" t="s">
        <v>456</v>
      </c>
      <c r="C2395" s="50" t="s">
        <v>776</v>
      </c>
      <c r="D2395" s="50">
        <f>DAX__2019_2020__33[[#This Row],[Open]]*(DAX__2019_2020__33[[#This Row],[Adj Close]]/DAX__2019_2020__33[[#This Row],[Close]])</f>
        <v>44.712373073505141</v>
      </c>
      <c r="E2395" s="50" t="s">
        <v>8427</v>
      </c>
      <c r="F2395" s="50" t="s">
        <v>845</v>
      </c>
      <c r="G2395" s="50" t="s">
        <v>8428</v>
      </c>
      <c r="H2395" s="50" t="s">
        <v>8429</v>
      </c>
      <c r="I2395" s="50">
        <f>(DAX__2019_2020__33[[#This Row],[Adj Close]]-DAX__2019_2020__33[[#This Row],[Adj Open]])/DAX__2019_2020__33[[#This Row],[Adj Open]]</f>
        <v>-3.1908529461402185E-2</v>
      </c>
      <c r="J2395" s="50">
        <f>DAX__2019_2020__33[[#This Row],[Adj Close]]-DAX__2019_2020__33[[#This Row],[Adj Open]]</f>
        <v>-1.4267060735051444</v>
      </c>
      <c r="K2395" s="50">
        <v>3924983</v>
      </c>
    </row>
    <row r="2396" spans="1:11" x14ac:dyDescent="0.3">
      <c r="A2396" s="51" t="str">
        <f t="shared" si="41"/>
        <v>BAS.DE</v>
      </c>
      <c r="B2396" s="52" t="s">
        <v>457</v>
      </c>
      <c r="C2396" s="50" t="s">
        <v>8430</v>
      </c>
      <c r="D2396" s="50">
        <f>DAX__2019_2020__33[[#This Row],[Open]]*(DAX__2019_2020__33[[#This Row],[Adj Close]]/DAX__2019_2020__33[[#This Row],[Close]])</f>
        <v>43.116774740564239</v>
      </c>
      <c r="E2396" s="50" t="s">
        <v>8431</v>
      </c>
      <c r="F2396" s="50" t="s">
        <v>8432</v>
      </c>
      <c r="G2396" s="50" t="s">
        <v>8433</v>
      </c>
      <c r="H2396" s="50" t="s">
        <v>8434</v>
      </c>
      <c r="I2396" s="50">
        <f>(DAX__2019_2020__33[[#This Row],[Adj Close]]-DAX__2019_2020__33[[#This Row],[Adj Open]])/DAX__2019_2020__33[[#This Row],[Adj Open]]</f>
        <v>3.3501700164896321E-2</v>
      </c>
      <c r="J2396" s="50">
        <f>DAX__2019_2020__33[[#This Row],[Adj Close]]-DAX__2019_2020__33[[#This Row],[Adj Open]]</f>
        <v>1.4444852594357585</v>
      </c>
      <c r="K2396" s="50">
        <v>4269522</v>
      </c>
    </row>
    <row r="2397" spans="1:11" x14ac:dyDescent="0.3">
      <c r="A2397" s="51" t="str">
        <f t="shared" si="41"/>
        <v>BAS.DE</v>
      </c>
      <c r="B2397" s="52" t="s">
        <v>458</v>
      </c>
      <c r="C2397" s="50" t="s">
        <v>8435</v>
      </c>
      <c r="D2397" s="50">
        <f>DAX__2019_2020__33[[#This Row],[Open]]*(DAX__2019_2020__33[[#This Row],[Adj Close]]/DAX__2019_2020__33[[#This Row],[Close]])</f>
        <v>44.827932808782421</v>
      </c>
      <c r="E2397" s="50" t="s">
        <v>767</v>
      </c>
      <c r="F2397" s="50" t="s">
        <v>8436</v>
      </c>
      <c r="G2397" s="50" t="s">
        <v>680</v>
      </c>
      <c r="H2397" s="50" t="s">
        <v>8437</v>
      </c>
      <c r="I2397" s="50">
        <f>(DAX__2019_2020__33[[#This Row],[Adj Close]]-DAX__2019_2020__33[[#This Row],[Adj Open]])/DAX__2019_2020__33[[#This Row],[Adj Open]]</f>
        <v>-1.0906186793575275E-2</v>
      </c>
      <c r="J2397" s="50">
        <f>DAX__2019_2020__33[[#This Row],[Adj Close]]-DAX__2019_2020__33[[#This Row],[Adj Open]]</f>
        <v>-0.48890180878242262</v>
      </c>
      <c r="K2397" s="50">
        <v>3356648</v>
      </c>
    </row>
    <row r="2398" spans="1:11" x14ac:dyDescent="0.3">
      <c r="A2398" s="51" t="str">
        <f t="shared" si="41"/>
        <v>BAS.DE</v>
      </c>
      <c r="B2398" s="52" t="s">
        <v>459</v>
      </c>
      <c r="C2398" s="50" t="s">
        <v>8359</v>
      </c>
      <c r="D2398" s="50">
        <f>DAX__2019_2020__33[[#This Row],[Open]]*(DAX__2019_2020__33[[#This Row],[Adj Close]]/DAX__2019_2020__33[[#This Row],[Close]])</f>
        <v>44.223471561612335</v>
      </c>
      <c r="E2398" s="50" t="s">
        <v>8438</v>
      </c>
      <c r="F2398" s="50" t="s">
        <v>8439</v>
      </c>
      <c r="G2398" s="50" t="s">
        <v>8440</v>
      </c>
      <c r="H2398" s="50" t="s">
        <v>8441</v>
      </c>
      <c r="I2398" s="50">
        <f>(DAX__2019_2020__33[[#This Row],[Adj Close]]-DAX__2019_2020__33[[#This Row],[Adj Open]])/DAX__2019_2020__33[[#This Row],[Adj Open]]</f>
        <v>-8.5426934673367167E-3</v>
      </c>
      <c r="J2398" s="50">
        <f>DAX__2019_2020__33[[#This Row],[Adj Close]]-DAX__2019_2020__33[[#This Row],[Adj Open]]</f>
        <v>-0.37778756161233673</v>
      </c>
      <c r="K2398" s="50">
        <v>3681425</v>
      </c>
    </row>
    <row r="2399" spans="1:11" x14ac:dyDescent="0.3">
      <c r="A2399" s="51" t="str">
        <f t="shared" si="41"/>
        <v>BAS.DE</v>
      </c>
      <c r="B2399" s="52" t="s">
        <v>460</v>
      </c>
      <c r="C2399" s="50" t="s">
        <v>8293</v>
      </c>
      <c r="D2399" s="50">
        <f>DAX__2019_2020__33[[#This Row],[Open]]*(DAX__2019_2020__33[[#This Row],[Adj Close]]/DAX__2019_2020__33[[#This Row],[Close]])</f>
        <v>44.445701501948172</v>
      </c>
      <c r="E2399" s="50" t="s">
        <v>8442</v>
      </c>
      <c r="F2399" s="50" t="s">
        <v>8443</v>
      </c>
      <c r="G2399" s="50" t="s">
        <v>8444</v>
      </c>
      <c r="H2399" s="50" t="s">
        <v>8445</v>
      </c>
      <c r="I2399" s="50">
        <f>(DAX__2019_2020__33[[#This Row],[Adj Close]]-DAX__2019_2020__33[[#This Row],[Adj Open]])/DAX__2019_2020__33[[#This Row],[Adj Open]]</f>
        <v>1.9400020000000101E-2</v>
      </c>
      <c r="J2399" s="50">
        <f>DAX__2019_2020__33[[#This Row],[Adj Close]]-DAX__2019_2020__33[[#This Row],[Adj Open]]</f>
        <v>0.8622474980518291</v>
      </c>
      <c r="K2399" s="50">
        <v>4374866</v>
      </c>
    </row>
    <row r="2400" spans="1:11" x14ac:dyDescent="0.3">
      <c r="A2400" s="51" t="str">
        <f t="shared" si="41"/>
        <v>BAS.DE</v>
      </c>
      <c r="B2400" s="52" t="s">
        <v>461</v>
      </c>
      <c r="C2400" s="50" t="s">
        <v>8446</v>
      </c>
      <c r="D2400" s="50">
        <f>DAX__2019_2020__33[[#This Row],[Open]]*(DAX__2019_2020__33[[#This Row],[Adj Close]]/DAX__2019_2020__33[[#This Row],[Close]])</f>
        <v>45.494619058557177</v>
      </c>
      <c r="E2400" s="50" t="s">
        <v>8447</v>
      </c>
      <c r="F2400" s="50" t="s">
        <v>5081</v>
      </c>
      <c r="G2400" s="50" t="s">
        <v>8448</v>
      </c>
      <c r="H2400" s="50" t="s">
        <v>8449</v>
      </c>
      <c r="I2400" s="50">
        <f>(DAX__2019_2020__33[[#This Row],[Adj Close]]-DAX__2019_2020__33[[#This Row],[Adj Open]])/DAX__2019_2020__33[[#This Row],[Adj Open]]</f>
        <v>-1.3872586948026407E-2</v>
      </c>
      <c r="J2400" s="50">
        <f>DAX__2019_2020__33[[#This Row],[Adj Close]]-DAX__2019_2020__33[[#This Row],[Adj Open]]</f>
        <v>-0.63112805855717369</v>
      </c>
      <c r="K2400" s="50">
        <v>1983648</v>
      </c>
    </row>
    <row r="2401" spans="1:11" x14ac:dyDescent="0.3">
      <c r="A2401" s="51" t="str">
        <f t="shared" si="41"/>
        <v>BAS.DE</v>
      </c>
      <c r="B2401" s="52" t="s">
        <v>462</v>
      </c>
      <c r="C2401" s="50" t="s">
        <v>8450</v>
      </c>
      <c r="D2401" s="50">
        <f>DAX__2019_2020__33[[#This Row],[Open]]*(DAX__2019_2020__33[[#This Row],[Adj Close]]/DAX__2019_2020__33[[#This Row],[Close]])</f>
        <v>45.796850061860859</v>
      </c>
      <c r="E2401" s="50" t="s">
        <v>5077</v>
      </c>
      <c r="F2401" s="50" t="s">
        <v>8451</v>
      </c>
      <c r="G2401" s="50" t="s">
        <v>8452</v>
      </c>
      <c r="H2401" s="50" t="s">
        <v>8453</v>
      </c>
      <c r="I2401" s="50">
        <f>(DAX__2019_2020__33[[#This Row],[Adj Close]]-DAX__2019_2020__33[[#This Row],[Adj Open]])/DAX__2019_2020__33[[#This Row],[Adj Open]]</f>
        <v>-1.3781036490683303E-2</v>
      </c>
      <c r="J2401" s="50">
        <f>DAX__2019_2020__33[[#This Row],[Adj Close]]-DAX__2019_2020__33[[#This Row],[Adj Open]]</f>
        <v>-0.63112806186085635</v>
      </c>
      <c r="K2401" s="50">
        <v>3167157</v>
      </c>
    </row>
    <row r="2402" spans="1:11" x14ac:dyDescent="0.3">
      <c r="A2402" s="51" t="str">
        <f t="shared" si="41"/>
        <v>BAS.DE</v>
      </c>
      <c r="B2402" s="52" t="s">
        <v>463</v>
      </c>
      <c r="C2402" s="50" t="s">
        <v>2273</v>
      </c>
      <c r="D2402" s="50">
        <f>DAX__2019_2020__33[[#This Row],[Open]]*(DAX__2019_2020__33[[#This Row],[Adj Close]]/DAX__2019_2020__33[[#This Row],[Close]])</f>
        <v>44.979046622172007</v>
      </c>
      <c r="E2402" s="50" t="s">
        <v>8397</v>
      </c>
      <c r="F2402" s="50" t="s">
        <v>704</v>
      </c>
      <c r="G2402" s="50" t="s">
        <v>8454</v>
      </c>
      <c r="H2402" s="50" t="s">
        <v>8455</v>
      </c>
      <c r="I2402" s="50">
        <f>(DAX__2019_2020__33[[#This Row],[Adj Close]]-DAX__2019_2020__33[[#This Row],[Adj Open]])/DAX__2019_2020__33[[#This Row],[Adj Open]]</f>
        <v>7.9051781780701789E-3</v>
      </c>
      <c r="J2402" s="50">
        <f>DAX__2019_2020__33[[#This Row],[Adj Close]]-DAX__2019_2020__33[[#This Row],[Adj Open]]</f>
        <v>0.3555673778279953</v>
      </c>
      <c r="K2402" s="50">
        <v>2173454</v>
      </c>
    </row>
    <row r="2403" spans="1:11" x14ac:dyDescent="0.3">
      <c r="A2403" s="51" t="str">
        <f t="shared" si="41"/>
        <v>BAS.DE</v>
      </c>
      <c r="B2403" s="52" t="s">
        <v>464</v>
      </c>
      <c r="C2403" s="50" t="s">
        <v>8456</v>
      </c>
      <c r="D2403" s="50">
        <f>DAX__2019_2020__33[[#This Row],[Open]]*(DAX__2019_2020__33[[#This Row],[Adj Close]]/DAX__2019_2020__33[[#This Row],[Close]])</f>
        <v>44.899047026373005</v>
      </c>
      <c r="E2403" s="50" t="s">
        <v>8457</v>
      </c>
      <c r="F2403" s="50" t="s">
        <v>8458</v>
      </c>
      <c r="G2403" s="50" t="s">
        <v>5018</v>
      </c>
      <c r="H2403" s="50" t="s">
        <v>8459</v>
      </c>
      <c r="I2403" s="50">
        <f>(DAX__2019_2020__33[[#This Row],[Adj Close]]-DAX__2019_2020__33[[#This Row],[Adj Open]])/DAX__2019_2020__33[[#This Row],[Adj Open]]</f>
        <v>-9.8990302870333585E-3</v>
      </c>
      <c r="J2403" s="50">
        <f>DAX__2019_2020__33[[#This Row],[Adj Close]]-DAX__2019_2020__33[[#This Row],[Adj Open]]</f>
        <v>-0.44445702637300144</v>
      </c>
      <c r="K2403" s="50">
        <v>2617805</v>
      </c>
    </row>
    <row r="2404" spans="1:11" x14ac:dyDescent="0.3">
      <c r="A2404" s="51" t="str">
        <f t="shared" si="41"/>
        <v>BAS.DE</v>
      </c>
      <c r="B2404" s="52" t="s">
        <v>465</v>
      </c>
      <c r="C2404" s="50" t="s">
        <v>8460</v>
      </c>
      <c r="D2404" s="50">
        <f>DAX__2019_2020__33[[#This Row],[Open]]*(DAX__2019_2020__33[[#This Row],[Adj Close]]/DAX__2019_2020__33[[#This Row],[Close]])</f>
        <v>44.463478393087641</v>
      </c>
      <c r="E2404" s="50" t="s">
        <v>8461</v>
      </c>
      <c r="F2404" s="50" t="s">
        <v>8462</v>
      </c>
      <c r="G2404" s="50" t="s">
        <v>8463</v>
      </c>
      <c r="H2404" s="50" t="s">
        <v>8464</v>
      </c>
      <c r="I2404" s="50">
        <f>(DAX__2019_2020__33[[#This Row],[Adj Close]]-DAX__2019_2020__33[[#This Row],[Adj Open]])/DAX__2019_2020__33[[#This Row],[Adj Open]]</f>
        <v>-8.0967213114754178E-3</v>
      </c>
      <c r="J2404" s="50">
        <f>DAX__2019_2020__33[[#This Row],[Adj Close]]-DAX__2019_2020__33[[#This Row],[Adj Open]]</f>
        <v>-0.36000839308763943</v>
      </c>
      <c r="K2404" s="50">
        <v>3183187</v>
      </c>
    </row>
    <row r="2405" spans="1:11" x14ac:dyDescent="0.3">
      <c r="A2405" s="51" t="str">
        <f t="shared" si="41"/>
        <v>BAS.DE</v>
      </c>
      <c r="B2405" s="52" t="s">
        <v>466</v>
      </c>
      <c r="C2405" s="50" t="s">
        <v>8465</v>
      </c>
      <c r="D2405" s="50">
        <f>DAX__2019_2020__33[[#This Row],[Open]]*(DAX__2019_2020__33[[#This Row],[Adj Close]]/DAX__2019_2020__33[[#This Row],[Close]])</f>
        <v>43.823459411666661</v>
      </c>
      <c r="E2405" s="50" t="s">
        <v>8466</v>
      </c>
      <c r="F2405" s="50" t="s">
        <v>8467</v>
      </c>
      <c r="G2405" s="50" t="s">
        <v>737</v>
      </c>
      <c r="H2405" s="50" t="s">
        <v>8468</v>
      </c>
      <c r="I2405" s="50">
        <f>(DAX__2019_2020__33[[#This Row],[Adj Close]]-DAX__2019_2020__33[[#This Row],[Adj Open]])/DAX__2019_2020__33[[#This Row],[Adj Open]]</f>
        <v>1.5821562187049866E-2</v>
      </c>
      <c r="J2405" s="50">
        <f>DAX__2019_2020__33[[#This Row],[Adj Close]]-DAX__2019_2020__33[[#This Row],[Adj Open]]</f>
        <v>0.69335558833333977</v>
      </c>
      <c r="K2405" s="50">
        <v>3903774</v>
      </c>
    </row>
    <row r="2406" spans="1:11" x14ac:dyDescent="0.3">
      <c r="A2406" s="51" t="str">
        <f t="shared" ref="A2406:A2469" si="42">"BAS.DE"</f>
        <v>BAS.DE</v>
      </c>
      <c r="B2406" s="52" t="s">
        <v>467</v>
      </c>
      <c r="C2406" s="50" t="s">
        <v>8469</v>
      </c>
      <c r="D2406" s="50">
        <f>DAX__2019_2020__33[[#This Row],[Open]]*(DAX__2019_2020__33[[#This Row],[Adj Close]]/DAX__2019_2020__33[[#This Row],[Close]])</f>
        <v>45.361280719925979</v>
      </c>
      <c r="E2406" s="50" t="s">
        <v>8470</v>
      </c>
      <c r="F2406" s="50" t="s">
        <v>8471</v>
      </c>
      <c r="G2406" s="50" t="s">
        <v>8472</v>
      </c>
      <c r="H2406" s="50" t="s">
        <v>8473</v>
      </c>
      <c r="I2406" s="50">
        <f>(DAX__2019_2020__33[[#This Row],[Adj Close]]-DAX__2019_2020__33[[#This Row],[Adj Open]])/DAX__2019_2020__33[[#This Row],[Adj Open]]</f>
        <v>3.9192632553272292E-4</v>
      </c>
      <c r="J2406" s="50">
        <f>DAX__2019_2020__33[[#This Row],[Adj Close]]-DAX__2019_2020__33[[#This Row],[Adj Open]]</f>
        <v>1.7778280074018937E-2</v>
      </c>
      <c r="K2406" s="50">
        <v>3021077</v>
      </c>
    </row>
    <row r="2407" spans="1:11" x14ac:dyDescent="0.3">
      <c r="A2407" s="51" t="str">
        <f t="shared" si="42"/>
        <v>BAS.DE</v>
      </c>
      <c r="B2407" s="52" t="s">
        <v>468</v>
      </c>
      <c r="C2407" s="50" t="s">
        <v>2273</v>
      </c>
      <c r="D2407" s="50">
        <f>DAX__2019_2020__33[[#This Row],[Open]]*(DAX__2019_2020__33[[#This Row],[Adj Close]]/DAX__2019_2020__33[[#This Row],[Close]])</f>
        <v>44.979047187559395</v>
      </c>
      <c r="E2407" s="50" t="s">
        <v>8474</v>
      </c>
      <c r="F2407" s="50" t="s">
        <v>8475</v>
      </c>
      <c r="G2407" s="50" t="s">
        <v>8474</v>
      </c>
      <c r="H2407" s="50" t="s">
        <v>8476</v>
      </c>
      <c r="I2407" s="50">
        <f>(DAX__2019_2020__33[[#This Row],[Adj Close]]-DAX__2019_2020__33[[#This Row],[Adj Open]])/DAX__2019_2020__33[[#This Row],[Adj Open]]</f>
        <v>1.0079111070320588E-2</v>
      </c>
      <c r="J2407" s="50">
        <f>DAX__2019_2020__33[[#This Row],[Adj Close]]-DAX__2019_2020__33[[#This Row],[Adj Open]]</f>
        <v>0.45334881244060199</v>
      </c>
      <c r="K2407" s="50">
        <v>2656994</v>
      </c>
    </row>
    <row r="2408" spans="1:11" x14ac:dyDescent="0.3">
      <c r="A2408" s="51" t="str">
        <f t="shared" si="42"/>
        <v>BAS.DE</v>
      </c>
      <c r="B2408" s="52" t="s">
        <v>469</v>
      </c>
      <c r="C2408" s="50" t="s">
        <v>2268</v>
      </c>
      <c r="D2408" s="50">
        <f>DAX__2019_2020__33[[#This Row],[Open]]*(DAX__2019_2020__33[[#This Row],[Adj Close]]/DAX__2019_2020__33[[#This Row],[Close]])</f>
        <v>45.690179909823314</v>
      </c>
      <c r="E2408" s="50" t="s">
        <v>8477</v>
      </c>
      <c r="F2408" s="50" t="s">
        <v>770</v>
      </c>
      <c r="G2408" s="50" t="s">
        <v>8478</v>
      </c>
      <c r="H2408" s="50" t="s">
        <v>8479</v>
      </c>
      <c r="I2408" s="50">
        <f>(DAX__2019_2020__33[[#This Row],[Adj Close]]-DAX__2019_2020__33[[#This Row],[Adj Open]])/DAX__2019_2020__33[[#This Row],[Adj Open]]</f>
        <v>8.1711669972307742E-3</v>
      </c>
      <c r="J2408" s="50">
        <f>DAX__2019_2020__33[[#This Row],[Adj Close]]-DAX__2019_2020__33[[#This Row],[Adj Open]]</f>
        <v>0.37334209017668485</v>
      </c>
      <c r="K2408" s="50">
        <v>3014062</v>
      </c>
    </row>
    <row r="2409" spans="1:11" x14ac:dyDescent="0.3">
      <c r="A2409" s="51" t="str">
        <f t="shared" si="42"/>
        <v>BAS.DE</v>
      </c>
      <c r="B2409" s="52" t="s">
        <v>470</v>
      </c>
      <c r="C2409" s="50" t="s">
        <v>8480</v>
      </c>
      <c r="D2409" s="50">
        <f>DAX__2019_2020__33[[#This Row],[Open]]*(DAX__2019_2020__33[[#This Row],[Adj Close]]/DAX__2019_2020__33[[#This Row],[Close]])</f>
        <v>45.699070086975567</v>
      </c>
      <c r="E2409" s="50" t="s">
        <v>8481</v>
      </c>
      <c r="F2409" s="50" t="s">
        <v>5125</v>
      </c>
      <c r="G2409" s="50" t="s">
        <v>8482</v>
      </c>
      <c r="H2409" s="50" t="s">
        <v>8483</v>
      </c>
      <c r="I2409" s="50">
        <f>(DAX__2019_2020__33[[#This Row],[Adj Close]]-DAX__2019_2020__33[[#This Row],[Adj Open]])/DAX__2019_2020__33[[#This Row],[Adj Open]]</f>
        <v>1.1281890682746539E-2</v>
      </c>
      <c r="J2409" s="50">
        <f>DAX__2019_2020__33[[#This Row],[Adj Close]]-DAX__2019_2020__33[[#This Row],[Adj Open]]</f>
        <v>0.51557191302443073</v>
      </c>
      <c r="K2409" s="50">
        <v>2218513</v>
      </c>
    </row>
    <row r="2410" spans="1:11" x14ac:dyDescent="0.3">
      <c r="A2410" s="51" t="str">
        <f t="shared" si="42"/>
        <v>BAS.DE</v>
      </c>
      <c r="B2410" s="52" t="s">
        <v>471</v>
      </c>
      <c r="C2410" s="50" t="s">
        <v>8484</v>
      </c>
      <c r="D2410" s="50">
        <f>DAX__2019_2020__33[[#This Row],[Open]]*(DAX__2019_2020__33[[#This Row],[Adj Close]]/DAX__2019_2020__33[[#This Row],[Close]])</f>
        <v>46.205751905970253</v>
      </c>
      <c r="E2410" s="50" t="s">
        <v>8485</v>
      </c>
      <c r="F2410" s="50" t="s">
        <v>8486</v>
      </c>
      <c r="G2410" s="50" t="s">
        <v>8487</v>
      </c>
      <c r="H2410" s="50" t="s">
        <v>8488</v>
      </c>
      <c r="I2410" s="50">
        <f>(DAX__2019_2020__33[[#This Row],[Adj Close]]-DAX__2019_2020__33[[#This Row],[Adj Open]])/DAX__2019_2020__33[[#This Row],[Adj Open]]</f>
        <v>1.3466525586765131E-3</v>
      </c>
      <c r="J2410" s="50">
        <f>DAX__2019_2020__33[[#This Row],[Adj Close]]-DAX__2019_2020__33[[#This Row],[Adj Open]]</f>
        <v>6.2223094029747017E-2</v>
      </c>
      <c r="K2410" s="50">
        <v>2303655</v>
      </c>
    </row>
    <row r="2411" spans="1:11" x14ac:dyDescent="0.3">
      <c r="A2411" s="51" t="str">
        <f t="shared" si="42"/>
        <v>BAS.DE</v>
      </c>
      <c r="B2411" s="52" t="s">
        <v>472</v>
      </c>
      <c r="C2411" s="50" t="s">
        <v>853</v>
      </c>
      <c r="D2411" s="50">
        <f>DAX__2019_2020__33[[#This Row],[Open]]*(DAX__2019_2020__33[[#This Row],[Adj Close]]/DAX__2019_2020__33[[#This Row],[Close]])</f>
        <v>46.116859476492806</v>
      </c>
      <c r="E2411" s="50" t="s">
        <v>5050</v>
      </c>
      <c r="F2411" s="50" t="s">
        <v>8489</v>
      </c>
      <c r="G2411" s="50" t="s">
        <v>8490</v>
      </c>
      <c r="H2411" s="50" t="s">
        <v>8491</v>
      </c>
      <c r="I2411" s="50">
        <f>(DAX__2019_2020__33[[#This Row],[Adj Close]]-DAX__2019_2020__33[[#This Row],[Adj Open]])/DAX__2019_2020__33[[#This Row],[Adj Open]]</f>
        <v>1.3107170140571044E-2</v>
      </c>
      <c r="J2411" s="50">
        <f>DAX__2019_2020__33[[#This Row],[Adj Close]]-DAX__2019_2020__33[[#This Row],[Adj Open]]</f>
        <v>0.60446152350719728</v>
      </c>
      <c r="K2411" s="50">
        <v>2469448</v>
      </c>
    </row>
    <row r="2412" spans="1:11" x14ac:dyDescent="0.3">
      <c r="A2412" s="51" t="str">
        <f t="shared" si="42"/>
        <v>BAS.DE</v>
      </c>
      <c r="B2412" s="52" t="s">
        <v>473</v>
      </c>
      <c r="C2412" s="50" t="s">
        <v>8492</v>
      </c>
      <c r="D2412" s="50">
        <f>DAX__2019_2020__33[[#This Row],[Open]]*(DAX__2019_2020__33[[#This Row],[Adj Close]]/DAX__2019_2020__33[[#This Row],[Close]])</f>
        <v>47.201334094344944</v>
      </c>
      <c r="E2412" s="50" t="s">
        <v>883</v>
      </c>
      <c r="F2412" s="50" t="s">
        <v>8408</v>
      </c>
      <c r="G2412" s="50" t="s">
        <v>8493</v>
      </c>
      <c r="H2412" s="50" t="s">
        <v>8494</v>
      </c>
      <c r="I2412" s="50">
        <f>(DAX__2019_2020__33[[#This Row],[Adj Close]]-DAX__2019_2020__33[[#This Row],[Adj Open]])/DAX__2019_2020__33[[#This Row],[Adj Open]]</f>
        <v>-1.3182486372222803E-3</v>
      </c>
      <c r="J2412" s="50">
        <f>DAX__2019_2020__33[[#This Row],[Adj Close]]-DAX__2019_2020__33[[#This Row],[Adj Open]]</f>
        <v>-6.2223094344943775E-2</v>
      </c>
      <c r="K2412" s="50">
        <v>3073174</v>
      </c>
    </row>
    <row r="2413" spans="1:11" x14ac:dyDescent="0.3">
      <c r="A2413" s="51" t="str">
        <f t="shared" si="42"/>
        <v>BAS.DE</v>
      </c>
      <c r="B2413" s="52" t="s">
        <v>474</v>
      </c>
      <c r="C2413" s="50" t="s">
        <v>8495</v>
      </c>
      <c r="D2413" s="50">
        <f>DAX__2019_2020__33[[#This Row],[Open]]*(DAX__2019_2020__33[[#This Row],[Adj Close]]/DAX__2019_2020__33[[#This Row],[Close]])</f>
        <v>47.423561685638397</v>
      </c>
      <c r="E2413" s="50" t="s">
        <v>8496</v>
      </c>
      <c r="F2413" s="50" t="s">
        <v>8497</v>
      </c>
      <c r="G2413" s="50" t="s">
        <v>8498</v>
      </c>
      <c r="H2413" s="50" t="s">
        <v>8499</v>
      </c>
      <c r="I2413" s="50">
        <f>(DAX__2019_2020__33[[#This Row],[Adj Close]]-DAX__2019_2020__33[[#This Row],[Adj Open]])/DAX__2019_2020__33[[#This Row],[Adj Open]]</f>
        <v>4.8735334535532325E-3</v>
      </c>
      <c r="J2413" s="50">
        <f>DAX__2019_2020__33[[#This Row],[Adj Close]]-DAX__2019_2020__33[[#This Row],[Adj Open]]</f>
        <v>0.23112031436160407</v>
      </c>
      <c r="K2413" s="50">
        <v>5143187</v>
      </c>
    </row>
    <row r="2414" spans="1:11" x14ac:dyDescent="0.3">
      <c r="A2414" s="51" t="str">
        <f t="shared" si="42"/>
        <v>BAS.DE</v>
      </c>
      <c r="B2414" s="52" t="s">
        <v>475</v>
      </c>
      <c r="C2414" s="50" t="s">
        <v>8500</v>
      </c>
      <c r="D2414" s="50">
        <f>DAX__2019_2020__33[[#This Row],[Open]]*(DAX__2019_2020__33[[#This Row],[Adj Close]]/DAX__2019_2020__33[[#This Row],[Close]])</f>
        <v>47.876909361603801</v>
      </c>
      <c r="E2414" s="50" t="s">
        <v>8501</v>
      </c>
      <c r="F2414" s="50" t="s">
        <v>5051</v>
      </c>
      <c r="G2414" s="50" t="s">
        <v>8502</v>
      </c>
      <c r="H2414" s="50" t="s">
        <v>8503</v>
      </c>
      <c r="I2414" s="50">
        <f>(DAX__2019_2020__33[[#This Row],[Adj Close]]-DAX__2019_2020__33[[#This Row],[Adj Open]])/DAX__2019_2020__33[[#This Row],[Adj Open]]</f>
        <v>-8.72636448707074E-3</v>
      </c>
      <c r="J2414" s="50">
        <f>DAX__2019_2020__33[[#This Row],[Adj Close]]-DAX__2019_2020__33[[#This Row],[Adj Open]]</f>
        <v>-0.41779136160380403</v>
      </c>
      <c r="K2414" s="50">
        <v>2642040</v>
      </c>
    </row>
    <row r="2415" spans="1:11" x14ac:dyDescent="0.3">
      <c r="A2415" s="51" t="str">
        <f t="shared" si="42"/>
        <v>BAS.DE</v>
      </c>
      <c r="B2415" s="52" t="s">
        <v>476</v>
      </c>
      <c r="C2415" s="50" t="s">
        <v>8504</v>
      </c>
      <c r="D2415" s="50">
        <f>DAX__2019_2020__33[[#This Row],[Open]]*(DAX__2019_2020__33[[#This Row],[Adj Close]]/DAX__2019_2020__33[[#This Row],[Close]])</f>
        <v>46.792429791338343</v>
      </c>
      <c r="E2415" s="50" t="s">
        <v>8505</v>
      </c>
      <c r="F2415" s="50" t="s">
        <v>8506</v>
      </c>
      <c r="G2415" s="50" t="s">
        <v>902</v>
      </c>
      <c r="H2415" s="50" t="s">
        <v>8507</v>
      </c>
      <c r="I2415" s="50">
        <f>(DAX__2019_2020__33[[#This Row],[Adj Close]]-DAX__2019_2020__33[[#This Row],[Adj Open]])/DAX__2019_2020__33[[#This Row],[Adj Open]]</f>
        <v>-3.7993921694413433E-3</v>
      </c>
      <c r="J2415" s="50">
        <f>DAX__2019_2020__33[[#This Row],[Adj Close]]-DAX__2019_2020__33[[#This Row],[Adj Open]]</f>
        <v>-0.17778279133834474</v>
      </c>
      <c r="K2415" s="50">
        <v>2248261</v>
      </c>
    </row>
    <row r="2416" spans="1:11" x14ac:dyDescent="0.3">
      <c r="A2416" s="51" t="str">
        <f t="shared" si="42"/>
        <v>BAS.DE</v>
      </c>
      <c r="B2416" s="52" t="s">
        <v>477</v>
      </c>
      <c r="C2416" s="50" t="s">
        <v>8508</v>
      </c>
      <c r="D2416" s="50">
        <f>DAX__2019_2020__33[[#This Row],[Open]]*(DAX__2019_2020__33[[#This Row],[Adj Close]]/DAX__2019_2020__33[[#This Row],[Close]])</f>
        <v>46.285750043275165</v>
      </c>
      <c r="E2416" s="50" t="s">
        <v>8509</v>
      </c>
      <c r="F2416" s="50" t="s">
        <v>8510</v>
      </c>
      <c r="G2416" s="50" t="s">
        <v>875</v>
      </c>
      <c r="H2416" s="50" t="s">
        <v>8511</v>
      </c>
      <c r="I2416" s="50">
        <f>(DAX__2019_2020__33[[#This Row],[Adj Close]]-DAX__2019_2020__33[[#This Row],[Adj Open]])/DAX__2019_2020__33[[#This Row],[Adj Open]]</f>
        <v>-4.0330132513923264E-3</v>
      </c>
      <c r="J2416" s="50">
        <f>DAX__2019_2020__33[[#This Row],[Adj Close]]-DAX__2019_2020__33[[#This Row],[Adj Open]]</f>
        <v>-0.18667104327516171</v>
      </c>
      <c r="K2416" s="50">
        <v>2624212</v>
      </c>
    </row>
    <row r="2417" spans="1:11" x14ac:dyDescent="0.3">
      <c r="A2417" s="51" t="str">
        <f t="shared" si="42"/>
        <v>BAS.DE</v>
      </c>
      <c r="B2417" s="52" t="s">
        <v>478</v>
      </c>
      <c r="C2417" s="50" t="s">
        <v>873</v>
      </c>
      <c r="D2417" s="50">
        <f>DAX__2019_2020__33[[#This Row],[Open]]*(DAX__2019_2020__33[[#This Row],[Adj Close]]/DAX__2019_2020__33[[#This Row],[Close]])</f>
        <v>46.187970653022582</v>
      </c>
      <c r="E2417" s="50" t="s">
        <v>8512</v>
      </c>
      <c r="F2417" s="50" t="s">
        <v>8513</v>
      </c>
      <c r="G2417" s="50" t="s">
        <v>684</v>
      </c>
      <c r="H2417" s="50" t="s">
        <v>8514</v>
      </c>
      <c r="I2417" s="50">
        <f>(DAX__2019_2020__33[[#This Row],[Adj Close]]-DAX__2019_2020__33[[#This Row],[Adj Open]])/DAX__2019_2020__33[[#This Row],[Adj Open]]</f>
        <v>2.3095266033394814E-3</v>
      </c>
      <c r="J2417" s="50">
        <f>DAX__2019_2020__33[[#This Row],[Adj Close]]-DAX__2019_2020__33[[#This Row],[Adj Open]]</f>
        <v>0.1066723469774189</v>
      </c>
      <c r="K2417" s="50">
        <v>2167194</v>
      </c>
    </row>
    <row r="2418" spans="1:11" x14ac:dyDescent="0.3">
      <c r="A2418" s="51" t="str">
        <f t="shared" si="42"/>
        <v>BAS.DE</v>
      </c>
      <c r="B2418" s="52" t="s">
        <v>479</v>
      </c>
      <c r="C2418" s="50" t="s">
        <v>8515</v>
      </c>
      <c r="D2418" s="50">
        <f>DAX__2019_2020__33[[#This Row],[Open]]*(DAX__2019_2020__33[[#This Row],[Adj Close]]/DAX__2019_2020__33[[#This Row],[Close]])</f>
        <v>44.845710629388627</v>
      </c>
      <c r="E2418" s="50" t="s">
        <v>8419</v>
      </c>
      <c r="F2418" s="50" t="s">
        <v>8516</v>
      </c>
      <c r="G2418" s="50" t="s">
        <v>8289</v>
      </c>
      <c r="H2418" s="50" t="s">
        <v>8517</v>
      </c>
      <c r="I2418" s="50">
        <f>(DAX__2019_2020__33[[#This Row],[Adj Close]]-DAX__2019_2020__33[[#This Row],[Adj Open]])/DAX__2019_2020__33[[#This Row],[Adj Open]]</f>
        <v>-1.8235916387791654E-2</v>
      </c>
      <c r="J2418" s="50">
        <f>DAX__2019_2020__33[[#This Row],[Adj Close]]-DAX__2019_2020__33[[#This Row],[Adj Open]]</f>
        <v>-0.81780262938863046</v>
      </c>
      <c r="K2418" s="50">
        <v>5861165</v>
      </c>
    </row>
    <row r="2419" spans="1:11" x14ac:dyDescent="0.3">
      <c r="A2419" s="51" t="str">
        <f t="shared" si="42"/>
        <v>BAS.DE</v>
      </c>
      <c r="B2419" s="52" t="s">
        <v>480</v>
      </c>
      <c r="C2419" s="50" t="s">
        <v>8518</v>
      </c>
      <c r="D2419" s="50">
        <f>DAX__2019_2020__33[[#This Row],[Open]]*(DAX__2019_2020__33[[#This Row],[Adj Close]]/DAX__2019_2020__33[[#This Row],[Close]])</f>
        <v>44.161247445870011</v>
      </c>
      <c r="E2419" s="50" t="s">
        <v>8364</v>
      </c>
      <c r="F2419" s="50" t="s">
        <v>8519</v>
      </c>
      <c r="G2419" s="50" t="s">
        <v>8520</v>
      </c>
      <c r="H2419" s="50" t="s">
        <v>8521</v>
      </c>
      <c r="I2419" s="50">
        <f>(DAX__2019_2020__33[[#This Row],[Adj Close]]-DAX__2019_2020__33[[#This Row],[Adj Open]])/DAX__2019_2020__33[[#This Row],[Adj Open]]</f>
        <v>-4.1062822061191578E-2</v>
      </c>
      <c r="J2419" s="50">
        <f>DAX__2019_2020__33[[#This Row],[Adj Close]]-DAX__2019_2020__33[[#This Row],[Adj Open]]</f>
        <v>-1.8133854458700114</v>
      </c>
      <c r="K2419" s="50">
        <v>4901970</v>
      </c>
    </row>
    <row r="2420" spans="1:11" x14ac:dyDescent="0.3">
      <c r="A2420" s="51" t="str">
        <f t="shared" si="42"/>
        <v>BAS.DE</v>
      </c>
      <c r="B2420" s="52" t="s">
        <v>481</v>
      </c>
      <c r="C2420" s="50" t="s">
        <v>8522</v>
      </c>
      <c r="D2420" s="50">
        <f>DAX__2019_2020__33[[#This Row],[Open]]*(DAX__2019_2020__33[[#This Row],[Adj Close]]/DAX__2019_2020__33[[#This Row],[Close]])</f>
        <v>42.236747588724363</v>
      </c>
      <c r="E2420" s="50" t="s">
        <v>8523</v>
      </c>
      <c r="F2420" s="50" t="s">
        <v>819</v>
      </c>
      <c r="G2420" s="50" t="s">
        <v>1363</v>
      </c>
      <c r="H2420" s="50" t="s">
        <v>8524</v>
      </c>
      <c r="I2420" s="50">
        <f>(DAX__2019_2020__33[[#This Row],[Adj Close]]-DAX__2019_2020__33[[#This Row],[Adj Open]])/DAX__2019_2020__33[[#This Row],[Adj Open]]</f>
        <v>-1.4837377982476686E-2</v>
      </c>
      <c r="J2420" s="50">
        <f>DAX__2019_2020__33[[#This Row],[Adj Close]]-DAX__2019_2020__33[[#This Row],[Adj Open]]</f>
        <v>-0.62668258872436411</v>
      </c>
      <c r="K2420" s="50">
        <v>3509638</v>
      </c>
    </row>
    <row r="2421" spans="1:11" x14ac:dyDescent="0.3">
      <c r="A2421" s="51" t="str">
        <f t="shared" si="42"/>
        <v>BAS.DE</v>
      </c>
      <c r="B2421" s="52" t="s">
        <v>482</v>
      </c>
      <c r="C2421" s="50" t="s">
        <v>8525</v>
      </c>
      <c r="D2421" s="50">
        <f>DAX__2019_2020__33[[#This Row],[Open]]*(DAX__2019_2020__33[[#This Row],[Adj Close]]/DAX__2019_2020__33[[#This Row],[Close]])</f>
        <v>41.76562638415605</v>
      </c>
      <c r="E2421" s="50" t="s">
        <v>799</v>
      </c>
      <c r="F2421" s="50" t="s">
        <v>8526</v>
      </c>
      <c r="G2421" s="50" t="s">
        <v>8527</v>
      </c>
      <c r="H2421" s="50" t="s">
        <v>8528</v>
      </c>
      <c r="I2421" s="50">
        <f>(DAX__2019_2020__33[[#This Row],[Adj Close]]-DAX__2019_2020__33[[#This Row],[Adj Open]])/DAX__2019_2020__33[[#This Row],[Adj Open]]</f>
        <v>2.8838969270214804E-2</v>
      </c>
      <c r="J2421" s="50">
        <f>DAX__2019_2020__33[[#This Row],[Adj Close]]-DAX__2019_2020__33[[#This Row],[Adj Open]]</f>
        <v>1.204477615843949</v>
      </c>
      <c r="K2421" s="50">
        <v>3149781</v>
      </c>
    </row>
    <row r="2422" spans="1:11" x14ac:dyDescent="0.3">
      <c r="A2422" s="51" t="str">
        <f t="shared" si="42"/>
        <v>BAS.DE</v>
      </c>
      <c r="B2422" s="52" t="s">
        <v>483</v>
      </c>
      <c r="C2422" s="50" t="s">
        <v>8529</v>
      </c>
      <c r="D2422" s="50">
        <f>DAX__2019_2020__33[[#This Row],[Open]]*(DAX__2019_2020__33[[#This Row],[Adj Close]]/DAX__2019_2020__33[[#This Row],[Close]])</f>
        <v>43.258999968634697</v>
      </c>
      <c r="E2422" s="50" t="s">
        <v>8530</v>
      </c>
      <c r="F2422" s="50" t="s">
        <v>8531</v>
      </c>
      <c r="G2422" s="50" t="s">
        <v>8532</v>
      </c>
      <c r="H2422" s="50" t="s">
        <v>8533</v>
      </c>
      <c r="I2422" s="50">
        <f>(DAX__2019_2020__33[[#This Row],[Adj Close]]-DAX__2019_2020__33[[#This Row],[Adj Open]])/DAX__2019_2020__33[[#This Row],[Adj Open]]</f>
        <v>-1.4075844773947433E-2</v>
      </c>
      <c r="J2422" s="50">
        <f>DAX__2019_2020__33[[#This Row],[Adj Close]]-DAX__2019_2020__33[[#This Row],[Adj Open]]</f>
        <v>-0.60890696863469884</v>
      </c>
      <c r="K2422" s="50">
        <v>3065019</v>
      </c>
    </row>
    <row r="2423" spans="1:11" x14ac:dyDescent="0.3">
      <c r="A2423" s="51" t="str">
        <f t="shared" si="42"/>
        <v>BAS.DE</v>
      </c>
      <c r="B2423" s="52" t="s">
        <v>484</v>
      </c>
      <c r="C2423" s="50" t="s">
        <v>8534</v>
      </c>
      <c r="D2423" s="50">
        <f>DAX__2019_2020__33[[#This Row],[Open]]*(DAX__2019_2020__33[[#This Row],[Adj Close]]/DAX__2019_2020__33[[#This Row],[Close]])</f>
        <v>43.00121313273268</v>
      </c>
      <c r="E2423" s="50" t="s">
        <v>8535</v>
      </c>
      <c r="F2423" s="50" t="s">
        <v>8534</v>
      </c>
      <c r="G2423" s="50" t="s">
        <v>681</v>
      </c>
      <c r="H2423" s="50" t="s">
        <v>8536</v>
      </c>
      <c r="I2423" s="50">
        <f>(DAX__2019_2020__33[[#This Row],[Adj Close]]-DAX__2019_2020__33[[#This Row],[Adj Open]])/DAX__2019_2020__33[[#This Row],[Adj Open]]</f>
        <v>1.2713219638242748E-2</v>
      </c>
      <c r="J2423" s="50">
        <f>DAX__2019_2020__33[[#This Row],[Adj Close]]-DAX__2019_2020__33[[#This Row],[Adj Open]]</f>
        <v>0.5466838672673191</v>
      </c>
      <c r="K2423" s="50">
        <v>2569448</v>
      </c>
    </row>
    <row r="2424" spans="1:11" x14ac:dyDescent="0.3">
      <c r="A2424" s="51" t="str">
        <f t="shared" si="42"/>
        <v>BAS.DE</v>
      </c>
      <c r="B2424" s="52" t="s">
        <v>485</v>
      </c>
      <c r="C2424" s="50" t="s">
        <v>8537</v>
      </c>
      <c r="D2424" s="50">
        <f>DAX__2019_2020__33[[#This Row],[Open]]*(DAX__2019_2020__33[[#This Row],[Adj Close]]/DAX__2019_2020__33[[#This Row],[Close]])</f>
        <v>43.481230235483302</v>
      </c>
      <c r="E2424" s="50" t="s">
        <v>8538</v>
      </c>
      <c r="F2424" s="50" t="s">
        <v>8539</v>
      </c>
      <c r="G2424" s="50" t="s">
        <v>8540</v>
      </c>
      <c r="H2424" s="50" t="s">
        <v>8541</v>
      </c>
      <c r="I2424" s="50">
        <f>(DAX__2019_2020__33[[#This Row],[Adj Close]]-DAX__2019_2020__33[[#This Row],[Adj Open]])/DAX__2019_2020__33[[#This Row],[Adj Open]]</f>
        <v>-6.3375445908709464E-3</v>
      </c>
      <c r="J2424" s="50">
        <f>DAX__2019_2020__33[[#This Row],[Adj Close]]-DAX__2019_2020__33[[#This Row],[Adj Open]]</f>
        <v>-0.27556423548330145</v>
      </c>
      <c r="K2424" s="50">
        <v>2910562</v>
      </c>
    </row>
    <row r="2425" spans="1:11" x14ac:dyDescent="0.3">
      <c r="A2425" s="51" t="str">
        <f t="shared" si="42"/>
        <v>BAS.DE</v>
      </c>
      <c r="B2425" s="52" t="s">
        <v>486</v>
      </c>
      <c r="C2425" s="50" t="s">
        <v>690</v>
      </c>
      <c r="D2425" s="50">
        <f>DAX__2019_2020__33[[#This Row],[Open]]*(DAX__2019_2020__33[[#This Row],[Adj Close]]/DAX__2019_2020__33[[#This Row],[Close]])</f>
        <v>43.156774343223312</v>
      </c>
      <c r="E2425" s="50" t="s">
        <v>8542</v>
      </c>
      <c r="F2425" s="50" t="s">
        <v>8543</v>
      </c>
      <c r="G2425" s="50" t="s">
        <v>8544</v>
      </c>
      <c r="H2425" s="50" t="s">
        <v>8545</v>
      </c>
      <c r="I2425" s="50">
        <f>(DAX__2019_2020__33[[#This Row],[Adj Close]]-DAX__2019_2020__33[[#This Row],[Adj Open]])/DAX__2019_2020__33[[#This Row],[Adj Open]]</f>
        <v>-4.016457343284454E-3</v>
      </c>
      <c r="J2425" s="50">
        <f>DAX__2019_2020__33[[#This Row],[Adj Close]]-DAX__2019_2020__33[[#This Row],[Adj Open]]</f>
        <v>-0.1733373432233094</v>
      </c>
      <c r="K2425" s="50">
        <v>2078634</v>
      </c>
    </row>
    <row r="2426" spans="1:11" x14ac:dyDescent="0.3">
      <c r="A2426" s="51" t="str">
        <f t="shared" si="42"/>
        <v>BAS.DE</v>
      </c>
      <c r="B2426" s="52" t="s">
        <v>487</v>
      </c>
      <c r="C2426" s="50" t="s">
        <v>8546</v>
      </c>
      <c r="D2426" s="50">
        <f>DAX__2019_2020__33[[#This Row],[Open]]*(DAX__2019_2020__33[[#This Row],[Adj Close]]/DAX__2019_2020__33[[#This Row],[Close]])</f>
        <v>43.383449973114637</v>
      </c>
      <c r="E2426" s="50" t="s">
        <v>8547</v>
      </c>
      <c r="F2426" s="50" t="s">
        <v>8548</v>
      </c>
      <c r="G2426" s="50" t="s">
        <v>8535</v>
      </c>
      <c r="H2426" s="50" t="s">
        <v>8549</v>
      </c>
      <c r="I2426" s="50">
        <f>(DAX__2019_2020__33[[#This Row],[Adj Close]]-DAX__2019_2020__33[[#This Row],[Adj Open]])/DAX__2019_2020__33[[#This Row],[Adj Open]]</f>
        <v>7.1713758836185176E-3</v>
      </c>
      <c r="J2426" s="50">
        <f>DAX__2019_2020__33[[#This Row],[Adj Close]]-DAX__2019_2020__33[[#This Row],[Adj Open]]</f>
        <v>0.31111902688536475</v>
      </c>
      <c r="K2426" s="50">
        <v>1863971</v>
      </c>
    </row>
    <row r="2427" spans="1:11" x14ac:dyDescent="0.3">
      <c r="A2427" s="51" t="str">
        <f t="shared" si="42"/>
        <v>BAS.DE</v>
      </c>
      <c r="B2427" s="52" t="s">
        <v>488</v>
      </c>
      <c r="C2427" s="50" t="s">
        <v>8518</v>
      </c>
      <c r="D2427" s="50">
        <f>DAX__2019_2020__33[[#This Row],[Open]]*(DAX__2019_2020__33[[#This Row],[Adj Close]]/DAX__2019_2020__33[[#This Row],[Close]])</f>
        <v>44.161247098967657</v>
      </c>
      <c r="E2427" s="50" t="s">
        <v>8550</v>
      </c>
      <c r="F2427" s="50" t="s">
        <v>8538</v>
      </c>
      <c r="G2427" s="50" t="s">
        <v>8551</v>
      </c>
      <c r="H2427" s="50" t="s">
        <v>8552</v>
      </c>
      <c r="I2427" s="50">
        <f>(DAX__2019_2020__33[[#This Row],[Adj Close]]-DAX__2019_2020__33[[#This Row],[Adj Open]])/DAX__2019_2020__33[[#This Row],[Adj Open]]</f>
        <v>1.8719826892109402E-2</v>
      </c>
      <c r="J2427" s="50">
        <f>DAX__2019_2020__33[[#This Row],[Adj Close]]-DAX__2019_2020__33[[#This Row],[Adj Open]]</f>
        <v>0.82669090103234311</v>
      </c>
      <c r="K2427" s="50">
        <v>3187655</v>
      </c>
    </row>
    <row r="2428" spans="1:11" x14ac:dyDescent="0.3">
      <c r="A2428" s="51" t="str">
        <f t="shared" si="42"/>
        <v>BAS.DE</v>
      </c>
      <c r="B2428" s="52" t="s">
        <v>489</v>
      </c>
      <c r="C2428" s="50" t="s">
        <v>8361</v>
      </c>
      <c r="D2428" s="50">
        <f>DAX__2019_2020__33[[#This Row],[Open]]*(DAX__2019_2020__33[[#This Row],[Adj Close]]/DAX__2019_2020__33[[#This Row],[Close]])</f>
        <v>44.934604296930026</v>
      </c>
      <c r="E2428" s="50" t="s">
        <v>8553</v>
      </c>
      <c r="F2428" s="50" t="s">
        <v>8448</v>
      </c>
      <c r="G2428" s="50" t="s">
        <v>8554</v>
      </c>
      <c r="H2428" s="50" t="s">
        <v>8555</v>
      </c>
      <c r="I2428" s="50">
        <f>(DAX__2019_2020__33[[#This Row],[Adj Close]]-DAX__2019_2020__33[[#This Row],[Adj Open]])/DAX__2019_2020__33[[#This Row],[Adj Open]]</f>
        <v>1.8199842100887164E-2</v>
      </c>
      <c r="J2428" s="50">
        <f>DAX__2019_2020__33[[#This Row],[Adj Close]]-DAX__2019_2020__33[[#This Row],[Adj Open]]</f>
        <v>0.81780270306997238</v>
      </c>
      <c r="K2428" s="50">
        <v>2324507</v>
      </c>
    </row>
    <row r="2429" spans="1:11" x14ac:dyDescent="0.3">
      <c r="A2429" s="51" t="str">
        <f t="shared" si="42"/>
        <v>BAS.DE</v>
      </c>
      <c r="B2429" s="52" t="s">
        <v>490</v>
      </c>
      <c r="C2429" s="50" t="s">
        <v>8556</v>
      </c>
      <c r="D2429" s="50">
        <f>DAX__2019_2020__33[[#This Row],[Open]]*(DAX__2019_2020__33[[#This Row],[Adj Close]]/DAX__2019_2020__33[[#This Row],[Close]])</f>
        <v>45.636842020792479</v>
      </c>
      <c r="E2429" s="50" t="s">
        <v>8554</v>
      </c>
      <c r="F2429" s="50" t="s">
        <v>8461</v>
      </c>
      <c r="G2429" s="50" t="s">
        <v>8557</v>
      </c>
      <c r="H2429" s="50" t="s">
        <v>8558</v>
      </c>
      <c r="I2429" s="50">
        <f>(DAX__2019_2020__33[[#This Row],[Adj Close]]-DAX__2019_2020__33[[#This Row],[Adj Open]])/DAX__2019_2020__33[[#This Row],[Adj Open]]</f>
        <v>-7.0120763537204764E-3</v>
      </c>
      <c r="J2429" s="50">
        <f>DAX__2019_2020__33[[#This Row],[Adj Close]]-DAX__2019_2020__33[[#This Row],[Adj Open]]</f>
        <v>-0.32000902079247595</v>
      </c>
      <c r="K2429" s="50">
        <v>1634725</v>
      </c>
    </row>
    <row r="2430" spans="1:11" x14ac:dyDescent="0.3">
      <c r="A2430" s="51" t="str">
        <f t="shared" si="42"/>
        <v>BAS.DE</v>
      </c>
      <c r="B2430" s="52" t="s">
        <v>491</v>
      </c>
      <c r="C2430" s="50" t="s">
        <v>8559</v>
      </c>
      <c r="D2430" s="50">
        <f>DAX__2019_2020__33[[#This Row],[Open]]*(DAX__2019_2020__33[[#This Row],[Adj Close]]/DAX__2019_2020__33[[#This Row],[Close]])</f>
        <v>45.139050707488643</v>
      </c>
      <c r="E2430" s="50" t="s">
        <v>8560</v>
      </c>
      <c r="F2430" s="50" t="s">
        <v>8561</v>
      </c>
      <c r="G2430" s="50" t="s">
        <v>776</v>
      </c>
      <c r="H2430" s="50" t="s">
        <v>8562</v>
      </c>
      <c r="I2430" s="50">
        <f>(DAX__2019_2020__33[[#This Row],[Adj Close]]-DAX__2019_2020__33[[#This Row],[Adj Open]])/DAX__2019_2020__33[[#This Row],[Adj Open]]</f>
        <v>-9.4525405563713853E-3</v>
      </c>
      <c r="J2430" s="50">
        <f>DAX__2019_2020__33[[#This Row],[Adj Close]]-DAX__2019_2020__33[[#This Row],[Adj Open]]</f>
        <v>-0.4266787074886409</v>
      </c>
      <c r="K2430" s="50">
        <v>1872189</v>
      </c>
    </row>
    <row r="2431" spans="1:11" x14ac:dyDescent="0.3">
      <c r="A2431" s="51" t="str">
        <f t="shared" si="42"/>
        <v>BAS.DE</v>
      </c>
      <c r="B2431" s="52" t="s">
        <v>492</v>
      </c>
      <c r="C2431" s="50" t="s">
        <v>8563</v>
      </c>
      <c r="D2431" s="50">
        <f>DAX__2019_2020__33[[#This Row],[Open]]*(DAX__2019_2020__33[[#This Row],[Adj Close]]/DAX__2019_2020__33[[#This Row],[Close]])</f>
        <v>44.730152251040501</v>
      </c>
      <c r="E2431" s="50" t="s">
        <v>699</v>
      </c>
      <c r="F2431" s="50" t="s">
        <v>8293</v>
      </c>
      <c r="G2431" s="50" t="s">
        <v>8564</v>
      </c>
      <c r="H2431" s="50" t="s">
        <v>8565</v>
      </c>
      <c r="I2431" s="50">
        <f>(DAX__2019_2020__33[[#This Row],[Adj Close]]-DAX__2019_2020__33[[#This Row],[Adj Open]])/DAX__2019_2020__33[[#This Row],[Adj Open]]</f>
        <v>-1.9870826709059727E-4</v>
      </c>
      <c r="J2431" s="50">
        <f>DAX__2019_2020__33[[#This Row],[Adj Close]]-DAX__2019_2020__33[[#This Row],[Adj Open]]</f>
        <v>-8.888251040502837E-3</v>
      </c>
      <c r="K2431" s="50">
        <v>1383090</v>
      </c>
    </row>
    <row r="2432" spans="1:11" x14ac:dyDescent="0.3">
      <c r="A2432" s="51" t="str">
        <f t="shared" si="42"/>
        <v>BAS.DE</v>
      </c>
      <c r="B2432" s="52" t="s">
        <v>493</v>
      </c>
      <c r="C2432" s="50" t="s">
        <v>737</v>
      </c>
      <c r="D2432" s="50">
        <f>DAX__2019_2020__33[[#This Row],[Open]]*(DAX__2019_2020__33[[#This Row],[Adj Close]]/DAX__2019_2020__33[[#This Row],[Close]])</f>
        <v>44.516816614402515</v>
      </c>
      <c r="E2432" s="50" t="s">
        <v>8566</v>
      </c>
      <c r="F2432" s="50" t="s">
        <v>8567</v>
      </c>
      <c r="G2432" s="50" t="s">
        <v>8568</v>
      </c>
      <c r="H2432" s="50" t="s">
        <v>8569</v>
      </c>
      <c r="I2432" s="50">
        <f>(DAX__2019_2020__33[[#This Row],[Adj Close]]-DAX__2019_2020__33[[#This Row],[Adj Open]])/DAX__2019_2020__33[[#This Row],[Adj Open]]</f>
        <v>7.1884382113243002E-3</v>
      </c>
      <c r="J2432" s="50">
        <f>DAX__2019_2020__33[[#This Row],[Adj Close]]-DAX__2019_2020__33[[#This Row],[Adj Open]]</f>
        <v>0.32000638559748751</v>
      </c>
      <c r="K2432" s="50">
        <v>2177744</v>
      </c>
    </row>
    <row r="2433" spans="1:11" x14ac:dyDescent="0.3">
      <c r="A2433" s="51" t="str">
        <f t="shared" si="42"/>
        <v>BAS.DE</v>
      </c>
      <c r="B2433" s="52" t="s">
        <v>494</v>
      </c>
      <c r="C2433" s="50" t="s">
        <v>8475</v>
      </c>
      <c r="D2433" s="50">
        <f>DAX__2019_2020__33[[#This Row],[Open]]*(DAX__2019_2020__33[[#This Row],[Adj Close]]/DAX__2019_2020__33[[#This Row],[Close]])</f>
        <v>44.659042981649861</v>
      </c>
      <c r="E2433" s="50" t="s">
        <v>8570</v>
      </c>
      <c r="F2433" s="50" t="s">
        <v>741</v>
      </c>
      <c r="G2433" s="50" t="s">
        <v>763</v>
      </c>
      <c r="H2433" s="50" t="s">
        <v>8571</v>
      </c>
      <c r="I2433" s="50">
        <f>(DAX__2019_2020__33[[#This Row],[Adj Close]]-DAX__2019_2020__33[[#This Row],[Adj Open]])/DAX__2019_2020__33[[#This Row],[Adj Open]]</f>
        <v>9.9522289031755626E-3</v>
      </c>
      <c r="J2433" s="50">
        <f>DAX__2019_2020__33[[#This Row],[Adj Close]]-DAX__2019_2020__33[[#This Row],[Adj Open]]</f>
        <v>0.44445701835013551</v>
      </c>
      <c r="K2433" s="50">
        <v>1527466</v>
      </c>
    </row>
    <row r="2434" spans="1:11" x14ac:dyDescent="0.3">
      <c r="A2434" s="51" t="str">
        <f t="shared" si="42"/>
        <v>BAS.DE</v>
      </c>
      <c r="B2434" s="52" t="s">
        <v>495</v>
      </c>
      <c r="C2434" s="50" t="s">
        <v>8572</v>
      </c>
      <c r="D2434" s="50">
        <f>DAX__2019_2020__33[[#This Row],[Open]]*(DAX__2019_2020__33[[#This Row],[Adj Close]]/DAX__2019_2020__33[[#This Row],[Close]])</f>
        <v>44.587926924302749</v>
      </c>
      <c r="E2434" s="50" t="s">
        <v>8573</v>
      </c>
      <c r="F2434" s="50" t="s">
        <v>8396</v>
      </c>
      <c r="G2434" s="50" t="s">
        <v>8574</v>
      </c>
      <c r="H2434" s="50" t="s">
        <v>8575</v>
      </c>
      <c r="I2434" s="50">
        <f>(DAX__2019_2020__33[[#This Row],[Adj Close]]-DAX__2019_2020__33[[#This Row],[Adj Open]])/DAX__2019_2020__33[[#This Row],[Adj Open]]</f>
        <v>-7.8748205741624826E-3</v>
      </c>
      <c r="J2434" s="50">
        <f>DAX__2019_2020__33[[#This Row],[Adj Close]]-DAX__2019_2020__33[[#This Row],[Adj Open]]</f>
        <v>-0.35112192430275257</v>
      </c>
      <c r="K2434" s="50">
        <v>2359478</v>
      </c>
    </row>
    <row r="2435" spans="1:11" x14ac:dyDescent="0.3">
      <c r="A2435" s="51" t="str">
        <f t="shared" si="42"/>
        <v>BAS.DE</v>
      </c>
      <c r="B2435" s="52" t="s">
        <v>496</v>
      </c>
      <c r="C2435" s="50" t="s">
        <v>8576</v>
      </c>
      <c r="D2435" s="50">
        <f>DAX__2019_2020__33[[#This Row],[Open]]*(DAX__2019_2020__33[[#This Row],[Adj Close]]/DAX__2019_2020__33[[#This Row],[Close]])</f>
        <v>44.490144284901106</v>
      </c>
      <c r="E2435" s="50" t="s">
        <v>8577</v>
      </c>
      <c r="F2435" s="50" t="s">
        <v>8578</v>
      </c>
      <c r="G2435" s="50" t="s">
        <v>8579</v>
      </c>
      <c r="H2435" s="50" t="s">
        <v>8580</v>
      </c>
      <c r="I2435" s="50">
        <f>(DAX__2019_2020__33[[#This Row],[Adj Close]]-DAX__2019_2020__33[[#This Row],[Adj Open]])/DAX__2019_2020__33[[#This Row],[Adj Open]]</f>
        <v>-9.6903098839222646E-3</v>
      </c>
      <c r="J2435" s="50">
        <f>DAX__2019_2020__33[[#This Row],[Adj Close]]-DAX__2019_2020__33[[#This Row],[Adj Open]]</f>
        <v>-0.43112328490110485</v>
      </c>
      <c r="K2435" s="50">
        <v>2734803</v>
      </c>
    </row>
    <row r="2436" spans="1:11" x14ac:dyDescent="0.3">
      <c r="A2436" s="51" t="str">
        <f t="shared" si="42"/>
        <v>BAS.DE</v>
      </c>
      <c r="B2436" s="52" t="s">
        <v>497</v>
      </c>
      <c r="C2436" s="50" t="s">
        <v>8460</v>
      </c>
      <c r="D2436" s="50">
        <f>DAX__2019_2020__33[[#This Row],[Open]]*(DAX__2019_2020__33[[#This Row],[Adj Close]]/DAX__2019_2020__33[[#This Row],[Close]])</f>
        <v>44.46347954848202</v>
      </c>
      <c r="E2436" s="50" t="s">
        <v>875</v>
      </c>
      <c r="F2436" s="50" t="s">
        <v>8460</v>
      </c>
      <c r="G2436" s="50" t="s">
        <v>745</v>
      </c>
      <c r="H2436" s="50" t="s">
        <v>8581</v>
      </c>
      <c r="I2436" s="50">
        <f>(DAX__2019_2020__33[[#This Row],[Adj Close]]-DAX__2019_2020__33[[#This Row],[Adj Open]])/DAX__2019_2020__33[[#This Row],[Adj Open]]</f>
        <v>3.3586585365853704E-2</v>
      </c>
      <c r="J2436" s="50">
        <f>DAX__2019_2020__33[[#This Row],[Adj Close]]-DAX__2019_2020__33[[#This Row],[Adj Open]]</f>
        <v>1.4933764515179817</v>
      </c>
      <c r="K2436" s="50">
        <v>3656509</v>
      </c>
    </row>
    <row r="2437" spans="1:11" x14ac:dyDescent="0.3">
      <c r="A2437" s="51" t="str">
        <f t="shared" si="42"/>
        <v>BAS.DE</v>
      </c>
      <c r="B2437" s="52" t="s">
        <v>498</v>
      </c>
      <c r="C2437" s="50" t="s">
        <v>8582</v>
      </c>
      <c r="D2437" s="50">
        <f>DAX__2019_2020__33[[#This Row],[Open]]*(DAX__2019_2020__33[[#This Row],[Adj Close]]/DAX__2019_2020__33[[#This Row],[Close]])</f>
        <v>46.250197514334268</v>
      </c>
      <c r="E2437" s="50" t="s">
        <v>8583</v>
      </c>
      <c r="F2437" s="50" t="s">
        <v>773</v>
      </c>
      <c r="G2437" s="50" t="s">
        <v>773</v>
      </c>
      <c r="H2437" s="50" t="s">
        <v>8584</v>
      </c>
      <c r="I2437" s="50">
        <f>(DAX__2019_2020__33[[#This Row],[Adj Close]]-DAX__2019_2020__33[[#This Row],[Adj Open]])/DAX__2019_2020__33[[#This Row],[Adj Open]]</f>
        <v>-4.8049203306730487E-3</v>
      </c>
      <c r="J2437" s="50">
        <f>DAX__2019_2020__33[[#This Row],[Adj Close]]-DAX__2019_2020__33[[#This Row],[Adj Open]]</f>
        <v>-0.22222851433426882</v>
      </c>
      <c r="K2437" s="50">
        <v>3130131</v>
      </c>
    </row>
    <row r="2438" spans="1:11" x14ac:dyDescent="0.3">
      <c r="A2438" s="51" t="str">
        <f t="shared" si="42"/>
        <v>BAS.DE</v>
      </c>
      <c r="B2438" s="52" t="s">
        <v>499</v>
      </c>
      <c r="C2438" s="50" t="s">
        <v>8585</v>
      </c>
      <c r="D2438" s="50">
        <f>DAX__2019_2020__33[[#This Row],[Open]]*(DAX__2019_2020__33[[#This Row],[Adj Close]]/DAX__2019_2020__33[[#This Row],[Close]])</f>
        <v>45.97463091451101</v>
      </c>
      <c r="E2438" s="50" t="s">
        <v>905</v>
      </c>
      <c r="F2438" s="50" t="s">
        <v>8586</v>
      </c>
      <c r="G2438" s="50" t="s">
        <v>5013</v>
      </c>
      <c r="H2438" s="50" t="s">
        <v>8587</v>
      </c>
      <c r="I2438" s="50">
        <f>(DAX__2019_2020__33[[#This Row],[Adj Close]]-DAX__2019_2020__33[[#This Row],[Adj Open]])/DAX__2019_2020__33[[#This Row],[Adj Open]]</f>
        <v>8.1206108252008732E-3</v>
      </c>
      <c r="J2438" s="50">
        <f>DAX__2019_2020__33[[#This Row],[Adj Close]]-DAX__2019_2020__33[[#This Row],[Adj Open]]</f>
        <v>0.37334208548899284</v>
      </c>
      <c r="K2438" s="50">
        <v>1827649</v>
      </c>
    </row>
    <row r="2439" spans="1:11" x14ac:dyDescent="0.3">
      <c r="A2439" s="51" t="str">
        <f t="shared" si="42"/>
        <v>BAS.DE</v>
      </c>
      <c r="B2439" s="52" t="s">
        <v>500</v>
      </c>
      <c r="C2439" s="50" t="s">
        <v>8588</v>
      </c>
      <c r="D2439" s="50">
        <f>DAX__2019_2020__33[[#This Row],[Open]]*(DAX__2019_2020__33[[#This Row],[Adj Close]]/DAX__2019_2020__33[[#This Row],[Close]])</f>
        <v>46.472424092116583</v>
      </c>
      <c r="E2439" s="50" t="s">
        <v>8589</v>
      </c>
      <c r="F2439" s="50" t="s">
        <v>5068</v>
      </c>
      <c r="G2439" s="50" t="s">
        <v>8590</v>
      </c>
      <c r="H2439" s="50" t="s">
        <v>8591</v>
      </c>
      <c r="I2439" s="50">
        <f>(DAX__2019_2020__33[[#This Row],[Adj Close]]-DAX__2019_2020__33[[#This Row],[Adj Open]])/DAX__2019_2020__33[[#This Row],[Adj Open]]</f>
        <v>-9.3725709520383858E-3</v>
      </c>
      <c r="J2439" s="50">
        <f>DAX__2019_2020__33[[#This Row],[Adj Close]]-DAX__2019_2020__33[[#This Row],[Adj Open]]</f>
        <v>-0.43556609211658071</v>
      </c>
      <c r="K2439" s="50">
        <v>1468549</v>
      </c>
    </row>
    <row r="2440" spans="1:11" x14ac:dyDescent="0.3">
      <c r="A2440" s="51" t="str">
        <f t="shared" si="42"/>
        <v>BAS.DE</v>
      </c>
      <c r="B2440" s="52" t="s">
        <v>501</v>
      </c>
      <c r="C2440" s="50" t="s">
        <v>5077</v>
      </c>
      <c r="D2440" s="50">
        <f>DAX__2019_2020__33[[#This Row],[Open]]*(DAX__2019_2020__33[[#This Row],[Adj Close]]/DAX__2019_2020__33[[#This Row],[Close]])</f>
        <v>46.223529540140298</v>
      </c>
      <c r="E2440" s="50" t="s">
        <v>5021</v>
      </c>
      <c r="F2440" s="50" t="s">
        <v>5085</v>
      </c>
      <c r="G2440" s="50" t="s">
        <v>5125</v>
      </c>
      <c r="H2440" s="50" t="s">
        <v>8592</v>
      </c>
      <c r="I2440" s="50">
        <f>(DAX__2019_2020__33[[#This Row],[Adj Close]]-DAX__2019_2020__33[[#This Row],[Adj Open]])/DAX__2019_2020__33[[#This Row],[Adj Open]]</f>
        <v>-1.3076923076923144E-2</v>
      </c>
      <c r="J2440" s="50">
        <f>DAX__2019_2020__33[[#This Row],[Adj Close]]-DAX__2019_2020__33[[#This Row],[Adj Open]]</f>
        <v>-0.60446154014029929</v>
      </c>
      <c r="K2440" s="50">
        <v>1623748</v>
      </c>
    </row>
    <row r="2441" spans="1:11" x14ac:dyDescent="0.3">
      <c r="A2441" s="51" t="str">
        <f t="shared" si="42"/>
        <v>BAS.DE</v>
      </c>
      <c r="B2441" s="52" t="s">
        <v>502</v>
      </c>
      <c r="C2441" s="50" t="s">
        <v>5068</v>
      </c>
      <c r="D2441" s="50">
        <f>DAX__2019_2020__33[[#This Row],[Open]]*(DAX__2019_2020__33[[#This Row],[Adj Close]]/DAX__2019_2020__33[[#This Row],[Close]])</f>
        <v>45.939076806520234</v>
      </c>
      <c r="E2441" s="50" t="s">
        <v>880</v>
      </c>
      <c r="F2441" s="50" t="s">
        <v>8397</v>
      </c>
      <c r="G2441" s="50" t="s">
        <v>8550</v>
      </c>
      <c r="H2441" s="50" t="s">
        <v>8593</v>
      </c>
      <c r="I2441" s="50">
        <f>(DAX__2019_2020__33[[#This Row],[Adj Close]]-DAX__2019_2020__33[[#This Row],[Adj Open]])/DAX__2019_2020__33[[#This Row],[Adj Open]]</f>
        <v>-1.1996884674922553E-2</v>
      </c>
      <c r="J2441" s="50">
        <f>DAX__2019_2020__33[[#This Row],[Adj Close]]-DAX__2019_2020__33[[#This Row],[Adj Open]]</f>
        <v>-0.55112580652023269</v>
      </c>
      <c r="K2441" s="50">
        <v>2066046</v>
      </c>
    </row>
    <row r="2442" spans="1:11" x14ac:dyDescent="0.3">
      <c r="A2442" s="51" t="str">
        <f t="shared" si="42"/>
        <v>BAS.DE</v>
      </c>
      <c r="B2442" s="52" t="s">
        <v>503</v>
      </c>
      <c r="C2442" s="50" t="s">
        <v>8442</v>
      </c>
      <c r="D2442" s="50">
        <f>DAX__2019_2020__33[[#This Row],[Open]]*(DAX__2019_2020__33[[#This Row],[Adj Close]]/DAX__2019_2020__33[[#This Row],[Close]])</f>
        <v>45.734623436126618</v>
      </c>
      <c r="E2442" s="50" t="s">
        <v>8513</v>
      </c>
      <c r="F2442" s="50" t="s">
        <v>754</v>
      </c>
      <c r="G2442" s="50" t="s">
        <v>8451</v>
      </c>
      <c r="H2442" s="50" t="s">
        <v>8594</v>
      </c>
      <c r="I2442" s="50">
        <f>(DAX__2019_2020__33[[#This Row],[Adj Close]]-DAX__2019_2020__33[[#This Row],[Adj Open]])/DAX__2019_2020__33[[#This Row],[Adj Open]]</f>
        <v>-1.5937803383133182E-2</v>
      </c>
      <c r="J2442" s="50">
        <f>DAX__2019_2020__33[[#This Row],[Adj Close]]-DAX__2019_2020__33[[#This Row],[Adj Open]]</f>
        <v>-0.72890943612662085</v>
      </c>
      <c r="K2442" s="50">
        <v>2718460</v>
      </c>
    </row>
    <row r="2443" spans="1:11" x14ac:dyDescent="0.3">
      <c r="A2443" s="51" t="str">
        <f t="shared" si="42"/>
        <v>BAS.DE</v>
      </c>
      <c r="B2443" s="52" t="s">
        <v>504</v>
      </c>
      <c r="C2443" s="50" t="s">
        <v>8397</v>
      </c>
      <c r="D2443" s="50">
        <f>DAX__2019_2020__33[[#This Row],[Open]]*(DAX__2019_2020__33[[#This Row],[Adj Close]]/DAX__2019_2020__33[[#This Row],[Close]])</f>
        <v>45.34350016196376</v>
      </c>
      <c r="E2443" s="50" t="s">
        <v>773</v>
      </c>
      <c r="F2443" s="50" t="s">
        <v>8595</v>
      </c>
      <c r="G2443" s="50" t="s">
        <v>779</v>
      </c>
      <c r="H2443" s="50" t="s">
        <v>8596</v>
      </c>
      <c r="I2443" s="50">
        <f>(DAX__2019_2020__33[[#This Row],[Adj Close]]-DAX__2019_2020__33[[#This Row],[Adj Open]])/DAX__2019_2020__33[[#This Row],[Adj Open]]</f>
        <v>7.2535388062551403E-3</v>
      </c>
      <c r="J2443" s="50">
        <f>DAX__2019_2020__33[[#This Row],[Adj Close]]-DAX__2019_2020__33[[#This Row],[Adj Open]]</f>
        <v>0.32890083803624037</v>
      </c>
      <c r="K2443" s="50">
        <v>2722722</v>
      </c>
    </row>
    <row r="2444" spans="1:11" x14ac:dyDescent="0.3">
      <c r="A2444" s="51" t="str">
        <f t="shared" si="42"/>
        <v>BAS.DE</v>
      </c>
      <c r="B2444" s="52" t="s">
        <v>505</v>
      </c>
      <c r="C2444" s="50" t="s">
        <v>8597</v>
      </c>
      <c r="D2444" s="50">
        <f>DAX__2019_2020__33[[#This Row],[Open]]*(DAX__2019_2020__33[[#This Row],[Adj Close]]/DAX__2019_2020__33[[#This Row],[Close]])</f>
        <v>45.912409481381616</v>
      </c>
      <c r="E2444" s="50" t="s">
        <v>5080</v>
      </c>
      <c r="F2444" s="50" t="s">
        <v>8598</v>
      </c>
      <c r="G2444" s="50" t="s">
        <v>8401</v>
      </c>
      <c r="H2444" s="50" t="s">
        <v>8599</v>
      </c>
      <c r="I2444" s="50">
        <f>(DAX__2019_2020__33[[#This Row],[Adj Close]]-DAX__2019_2020__33[[#This Row],[Adj Open]])/DAX__2019_2020__33[[#This Row],[Adj Open]]</f>
        <v>3.4849950247823791E-3</v>
      </c>
      <c r="J2444" s="50">
        <f>DAX__2019_2020__33[[#This Row],[Adj Close]]-DAX__2019_2020__33[[#This Row],[Adj Open]]</f>
        <v>0.16000451861838627</v>
      </c>
      <c r="K2444" s="50">
        <v>3512406</v>
      </c>
    </row>
    <row r="2445" spans="1:11" x14ac:dyDescent="0.3">
      <c r="A2445" s="51" t="str">
        <f t="shared" si="42"/>
        <v>BAS.DE</v>
      </c>
      <c r="B2445" s="52" t="s">
        <v>506</v>
      </c>
      <c r="C2445" s="50" t="s">
        <v>8510</v>
      </c>
      <c r="D2445" s="50">
        <f>DAX__2019_2020__33[[#This Row],[Open]]*(DAX__2019_2020__33[[#This Row],[Adj Close]]/DAX__2019_2020__33[[#This Row],[Close]])</f>
        <v>45.921296455895934</v>
      </c>
      <c r="E2445" s="50" t="s">
        <v>8406</v>
      </c>
      <c r="F2445" s="50" t="s">
        <v>8447</v>
      </c>
      <c r="G2445" s="50" t="s">
        <v>8600</v>
      </c>
      <c r="H2445" s="50" t="s">
        <v>8601</v>
      </c>
      <c r="I2445" s="50">
        <f>(DAX__2019_2020__33[[#This Row],[Adj Close]]-DAX__2019_2020__33[[#This Row],[Adj Open]])/DAX__2019_2020__33[[#This Row],[Adj Open]]</f>
        <v>8.9043554006970355E-3</v>
      </c>
      <c r="J2445" s="50">
        <f>DAX__2019_2020__33[[#This Row],[Adj Close]]-DAX__2019_2020__33[[#This Row],[Adj Open]]</f>
        <v>0.40889954410406659</v>
      </c>
      <c r="K2445" s="50">
        <v>3420690</v>
      </c>
    </row>
    <row r="2446" spans="1:11" x14ac:dyDescent="0.3">
      <c r="A2446" s="51" t="str">
        <f t="shared" si="42"/>
        <v>BAS.DE</v>
      </c>
      <c r="B2446" s="52" t="s">
        <v>507</v>
      </c>
      <c r="C2446" s="50" t="s">
        <v>8602</v>
      </c>
      <c r="D2446" s="50">
        <f>DAX__2019_2020__33[[#This Row],[Open]]*(DAX__2019_2020__33[[#This Row],[Adj Close]]/DAX__2019_2020__33[[#This Row],[Close]])</f>
        <v>46.641316887835018</v>
      </c>
      <c r="E2446" s="50" t="s">
        <v>5051</v>
      </c>
      <c r="F2446" s="50" t="s">
        <v>8603</v>
      </c>
      <c r="G2446" s="50" t="s">
        <v>8604</v>
      </c>
      <c r="H2446" s="50" t="s">
        <v>8605</v>
      </c>
      <c r="I2446" s="50">
        <f>(DAX__2019_2020__33[[#This Row],[Adj Close]]-DAX__2019_2020__33[[#This Row],[Adj Open]])/DAX__2019_2020__33[[#This Row],[Adj Open]]</f>
        <v>1.3340899307396556E-2</v>
      </c>
      <c r="J2446" s="50">
        <f>DAX__2019_2020__33[[#This Row],[Adj Close]]-DAX__2019_2020__33[[#This Row],[Adj Open]]</f>
        <v>0.62223711216498145</v>
      </c>
      <c r="K2446" s="50">
        <v>1917835</v>
      </c>
    </row>
    <row r="2447" spans="1:11" x14ac:dyDescent="0.3">
      <c r="A2447" s="51" t="str">
        <f t="shared" si="42"/>
        <v>BAS.DE</v>
      </c>
      <c r="B2447" s="52" t="s">
        <v>508</v>
      </c>
      <c r="C2447" s="50" t="s">
        <v>5069</v>
      </c>
      <c r="D2447" s="50">
        <f>DAX__2019_2020__33[[#This Row],[Open]]*(DAX__2019_2020__33[[#This Row],[Adj Close]]/DAX__2019_2020__33[[#This Row],[Close]])</f>
        <v>47.636904766223743</v>
      </c>
      <c r="E2447" s="50" t="s">
        <v>8375</v>
      </c>
      <c r="F2447" s="50" t="s">
        <v>8606</v>
      </c>
      <c r="G2447" s="50" t="s">
        <v>8607</v>
      </c>
      <c r="H2447" s="50" t="s">
        <v>8608</v>
      </c>
      <c r="I2447" s="50">
        <f>(DAX__2019_2020__33[[#This Row],[Adj Close]]-DAX__2019_2020__33[[#This Row],[Adj Open]])/DAX__2019_2020__33[[#This Row],[Adj Open]]</f>
        <v>7.0908938234744926E-3</v>
      </c>
      <c r="J2447" s="50">
        <f>DAX__2019_2020__33[[#This Row],[Adj Close]]-DAX__2019_2020__33[[#This Row],[Adj Open]]</f>
        <v>0.33778823377625855</v>
      </c>
      <c r="K2447" s="50">
        <v>4375393</v>
      </c>
    </row>
    <row r="2448" spans="1:11" x14ac:dyDescent="0.3">
      <c r="A2448" s="51" t="str">
        <f t="shared" si="42"/>
        <v>BAS.DE</v>
      </c>
      <c r="B2448" s="52" t="s">
        <v>509</v>
      </c>
      <c r="C2448" s="50" t="s">
        <v>8609</v>
      </c>
      <c r="D2448" s="50">
        <f>DAX__2019_2020__33[[#This Row],[Open]]*(DAX__2019_2020__33[[#This Row],[Adj Close]]/DAX__2019_2020__33[[#This Row],[Close]])</f>
        <v>48.019132088799566</v>
      </c>
      <c r="E2448" s="50" t="s">
        <v>8610</v>
      </c>
      <c r="F2448" s="50" t="s">
        <v>8611</v>
      </c>
      <c r="G2448" s="50" t="s">
        <v>8612</v>
      </c>
      <c r="H2448" s="50" t="s">
        <v>8613</v>
      </c>
      <c r="I2448" s="50">
        <f>(DAX__2019_2020__33[[#This Row],[Adj Close]]-DAX__2019_2020__33[[#This Row],[Adj Open]])/DAX__2019_2020__33[[#This Row],[Adj Open]]</f>
        <v>1.3143280266567855E-2</v>
      </c>
      <c r="J2448" s="50">
        <f>DAX__2019_2020__33[[#This Row],[Adj Close]]-DAX__2019_2020__33[[#This Row],[Adj Open]]</f>
        <v>0.63112891120043457</v>
      </c>
      <c r="K2448" s="50">
        <v>2828484</v>
      </c>
    </row>
    <row r="2449" spans="1:11" x14ac:dyDescent="0.3">
      <c r="A2449" s="51" t="str">
        <f t="shared" si="42"/>
        <v>BAS.DE</v>
      </c>
      <c r="B2449" s="52" t="s">
        <v>510</v>
      </c>
      <c r="C2449" s="50" t="s">
        <v>5098</v>
      </c>
      <c r="D2449" s="50">
        <f>DAX__2019_2020__33[[#This Row],[Open]]*(DAX__2019_2020__33[[#This Row],[Adj Close]]/DAX__2019_2020__33[[#This Row],[Close]])</f>
        <v>48.890269634572363</v>
      </c>
      <c r="E2449" s="50" t="s">
        <v>8614</v>
      </c>
      <c r="F2449" s="50" t="s">
        <v>8615</v>
      </c>
      <c r="G2449" s="50" t="s">
        <v>8616</v>
      </c>
      <c r="H2449" s="50" t="s">
        <v>8617</v>
      </c>
      <c r="I2449" s="50">
        <f>(DAX__2019_2020__33[[#This Row],[Adj Close]]-DAX__2019_2020__33[[#This Row],[Adj Open]])/DAX__2019_2020__33[[#This Row],[Adj Open]]</f>
        <v>-8.9091272727273019E-3</v>
      </c>
      <c r="J2449" s="50">
        <f>DAX__2019_2020__33[[#This Row],[Adj Close]]-DAX__2019_2020__33[[#This Row],[Adj Open]]</f>
        <v>-0.43556963457236009</v>
      </c>
      <c r="K2449" s="50">
        <v>2365715</v>
      </c>
    </row>
    <row r="2450" spans="1:11" x14ac:dyDescent="0.3">
      <c r="A2450" s="51" t="str">
        <f t="shared" si="42"/>
        <v>BAS.DE</v>
      </c>
      <c r="B2450" s="52" t="s">
        <v>511</v>
      </c>
      <c r="C2450" s="50" t="s">
        <v>8618</v>
      </c>
      <c r="D2450" s="50">
        <f>DAX__2019_2020__33[[#This Row],[Open]]*(DAX__2019_2020__33[[#This Row],[Adj Close]]/DAX__2019_2020__33[[#This Row],[Close]])</f>
        <v>48.34803326505051</v>
      </c>
      <c r="E2450" s="50" t="s">
        <v>5149</v>
      </c>
      <c r="F2450" s="50" t="s">
        <v>4971</v>
      </c>
      <c r="G2450" s="50" t="s">
        <v>8619</v>
      </c>
      <c r="H2450" s="50" t="s">
        <v>8620</v>
      </c>
      <c r="I2450" s="50">
        <f>(DAX__2019_2020__33[[#This Row],[Adj Close]]-DAX__2019_2020__33[[#This Row],[Adj Open]])/DAX__2019_2020__33[[#This Row],[Adj Open]]</f>
        <v>8.8251518445513488E-3</v>
      </c>
      <c r="J2450" s="50">
        <f>DAX__2019_2020__33[[#This Row],[Adj Close]]-DAX__2019_2020__33[[#This Row],[Adj Open]]</f>
        <v>0.42667873494949049</v>
      </c>
      <c r="K2450" s="50">
        <v>2011690</v>
      </c>
    </row>
    <row r="2451" spans="1:11" x14ac:dyDescent="0.3">
      <c r="A2451" s="51" t="str">
        <f t="shared" si="42"/>
        <v>BAS.DE</v>
      </c>
      <c r="B2451" s="52" t="s">
        <v>512</v>
      </c>
      <c r="C2451" s="50" t="s">
        <v>8621</v>
      </c>
      <c r="D2451" s="50">
        <f>DAX__2019_2020__33[[#This Row],[Open]]*(DAX__2019_2020__33[[#This Row],[Adj Close]]/DAX__2019_2020__33[[#This Row],[Close]])</f>
        <v>49.423615393998951</v>
      </c>
      <c r="E2451" s="50" t="s">
        <v>8622</v>
      </c>
      <c r="F2451" s="50" t="s">
        <v>8619</v>
      </c>
      <c r="G2451" s="50" t="s">
        <v>8623</v>
      </c>
      <c r="H2451" s="50" t="s">
        <v>8624</v>
      </c>
      <c r="I2451" s="50">
        <f>(DAX__2019_2020__33[[#This Row],[Adj Close]]-DAX__2019_2020__33[[#This Row],[Adj Open]])/DAX__2019_2020__33[[#This Row],[Adj Open]]</f>
        <v>-6.6546405271454036E-3</v>
      </c>
      <c r="J2451" s="50">
        <f>DAX__2019_2020__33[[#This Row],[Adj Close]]-DAX__2019_2020__33[[#This Row],[Adj Open]]</f>
        <v>-0.32889639399895287</v>
      </c>
      <c r="K2451" s="50">
        <v>2124585</v>
      </c>
    </row>
    <row r="2452" spans="1:11" x14ac:dyDescent="0.3">
      <c r="A2452" s="51" t="str">
        <f t="shared" si="42"/>
        <v>BAS.DE</v>
      </c>
      <c r="B2452" s="52" t="s">
        <v>513</v>
      </c>
      <c r="C2452" s="50" t="s">
        <v>5139</v>
      </c>
      <c r="D2452" s="50">
        <f>DAX__2019_2020__33[[#This Row],[Open]]*(DAX__2019_2020__33[[#This Row],[Adj Close]]/DAX__2019_2020__33[[#This Row],[Close]])</f>
        <v>49.103611399390566</v>
      </c>
      <c r="E2452" s="50" t="s">
        <v>5063</v>
      </c>
      <c r="F2452" s="50" t="s">
        <v>8625</v>
      </c>
      <c r="G2452" s="50" t="s">
        <v>8626</v>
      </c>
      <c r="H2452" s="50" t="s">
        <v>8627</v>
      </c>
      <c r="I2452" s="50">
        <f>(DAX__2019_2020__33[[#This Row],[Adj Close]]-DAX__2019_2020__33[[#This Row],[Adj Open]])/DAX__2019_2020__33[[#This Row],[Adj Open]]</f>
        <v>-5.9739679227382844E-3</v>
      </c>
      <c r="J2452" s="50">
        <f>DAX__2019_2020__33[[#This Row],[Adj Close]]-DAX__2019_2020__33[[#This Row],[Adj Open]]</f>
        <v>-0.2933433993905652</v>
      </c>
      <c r="K2452" s="50">
        <v>1858894</v>
      </c>
    </row>
    <row r="2453" spans="1:11" x14ac:dyDescent="0.3">
      <c r="A2453" s="51" t="str">
        <f t="shared" si="42"/>
        <v>BAS.DE</v>
      </c>
      <c r="B2453" s="52" t="s">
        <v>514</v>
      </c>
      <c r="C2453" s="50" t="s">
        <v>8628</v>
      </c>
      <c r="D2453" s="50">
        <f>DAX__2019_2020__33[[#This Row],[Open]]*(DAX__2019_2020__33[[#This Row],[Adj Close]]/DAX__2019_2020__33[[#This Row],[Close]])</f>
        <v>48.712484590336203</v>
      </c>
      <c r="E2453" s="50" t="s">
        <v>8629</v>
      </c>
      <c r="F2453" s="50" t="s">
        <v>8373</v>
      </c>
      <c r="G2453" s="50" t="s">
        <v>8630</v>
      </c>
      <c r="H2453" s="50" t="s">
        <v>8631</v>
      </c>
      <c r="I2453" s="50">
        <f>(DAX__2019_2020__33[[#This Row],[Adj Close]]-DAX__2019_2020__33[[#This Row],[Adj Open]])/DAX__2019_2020__33[[#This Row],[Adj Open]]</f>
        <v>4.7445621303752617E-3</v>
      </c>
      <c r="J2453" s="50">
        <f>DAX__2019_2020__33[[#This Row],[Adj Close]]-DAX__2019_2020__33[[#This Row],[Adj Open]]</f>
        <v>0.23111940966379763</v>
      </c>
      <c r="K2453" s="50">
        <v>2667705</v>
      </c>
    </row>
    <row r="2454" spans="1:11" x14ac:dyDescent="0.3">
      <c r="A2454" s="51" t="str">
        <f t="shared" si="42"/>
        <v>BAS.DE</v>
      </c>
      <c r="B2454" s="52" t="s">
        <v>515</v>
      </c>
      <c r="C2454" s="50" t="s">
        <v>8632</v>
      </c>
      <c r="D2454" s="50">
        <f>DAX__2019_2020__33[[#This Row],[Open]]*(DAX__2019_2020__33[[#This Row],[Adj Close]]/DAX__2019_2020__33[[#This Row],[Close]])</f>
        <v>48.179139808981496</v>
      </c>
      <c r="E2454" s="50" t="s">
        <v>8633</v>
      </c>
      <c r="F2454" s="50" t="s">
        <v>8607</v>
      </c>
      <c r="G2454" s="50" t="s">
        <v>8634</v>
      </c>
      <c r="H2454" s="50" t="s">
        <v>8635</v>
      </c>
      <c r="I2454" s="50">
        <f>(DAX__2019_2020__33[[#This Row],[Adj Close]]-DAX__2019_2020__33[[#This Row],[Adj Open]])/DAX__2019_2020__33[[#This Row],[Adj Open]]</f>
        <v>1.752769340354805E-2</v>
      </c>
      <c r="J2454" s="50">
        <f>DAX__2019_2020__33[[#This Row],[Adj Close]]-DAX__2019_2020__33[[#This Row],[Adj Open]]</f>
        <v>0.84446919101850426</v>
      </c>
      <c r="K2454" s="50">
        <v>2181594</v>
      </c>
    </row>
    <row r="2455" spans="1:11" x14ac:dyDescent="0.3">
      <c r="A2455" s="51" t="str">
        <f t="shared" si="42"/>
        <v>BAS.DE</v>
      </c>
      <c r="B2455" s="52" t="s">
        <v>516</v>
      </c>
      <c r="C2455" s="50" t="s">
        <v>8636</v>
      </c>
      <c r="D2455" s="50">
        <f>DAX__2019_2020__33[[#This Row],[Open]]*(DAX__2019_2020__33[[#This Row],[Adj Close]]/DAX__2019_2020__33[[#This Row],[Close]])</f>
        <v>49.316949978168481</v>
      </c>
      <c r="E2455" s="50" t="s">
        <v>8132</v>
      </c>
      <c r="F2455" s="50" t="s">
        <v>8637</v>
      </c>
      <c r="G2455" s="50" t="s">
        <v>8637</v>
      </c>
      <c r="H2455" s="50" t="s">
        <v>8638</v>
      </c>
      <c r="I2455" s="50">
        <f>(DAX__2019_2020__33[[#This Row],[Adj Close]]-DAX__2019_2020__33[[#This Row],[Adj Open]])/DAX__2019_2020__33[[#This Row],[Adj Open]]</f>
        <v>-2.3251640230713706E-2</v>
      </c>
      <c r="J2455" s="50">
        <f>DAX__2019_2020__33[[#This Row],[Adj Close]]-DAX__2019_2020__33[[#This Row],[Adj Open]]</f>
        <v>-1.1466999781684777</v>
      </c>
      <c r="K2455" s="50">
        <v>6716399</v>
      </c>
    </row>
    <row r="2456" spans="1:11" x14ac:dyDescent="0.3">
      <c r="A2456" s="51" t="str">
        <f t="shared" si="42"/>
        <v>BAS.DE</v>
      </c>
      <c r="B2456" s="52" t="s">
        <v>517</v>
      </c>
      <c r="C2456" s="50" t="s">
        <v>8639</v>
      </c>
      <c r="D2456" s="50">
        <f>DAX__2019_2020__33[[#This Row],[Open]]*(DAX__2019_2020__33[[#This Row],[Adj Close]]/DAX__2019_2020__33[[#This Row],[Close]])</f>
        <v>47.556899220800062</v>
      </c>
      <c r="E2456" s="50" t="s">
        <v>5069</v>
      </c>
      <c r="F2456" s="50" t="s">
        <v>8564</v>
      </c>
      <c r="G2456" s="50" t="s">
        <v>699</v>
      </c>
      <c r="H2456" s="50" t="s">
        <v>8640</v>
      </c>
      <c r="I2456" s="50">
        <f>(DAX__2019_2020__33[[#This Row],[Adj Close]]-DAX__2019_2020__33[[#This Row],[Adj Open]])/DAX__2019_2020__33[[#This Row],[Adj Open]]</f>
        <v>-5.3831794392523363E-2</v>
      </c>
      <c r="J2456" s="50">
        <f>DAX__2019_2020__33[[#This Row],[Adj Close]]-DAX__2019_2020__33[[#This Row],[Adj Open]]</f>
        <v>-2.5600732208000636</v>
      </c>
      <c r="K2456" s="50">
        <v>5017770</v>
      </c>
    </row>
    <row r="2457" spans="1:11" x14ac:dyDescent="0.3">
      <c r="A2457" s="51" t="str">
        <f t="shared" si="42"/>
        <v>BAS.DE</v>
      </c>
      <c r="B2457" s="52" t="s">
        <v>518</v>
      </c>
      <c r="C2457" s="50" t="s">
        <v>767</v>
      </c>
      <c r="D2457" s="50">
        <f>DAX__2019_2020__33[[#This Row],[Open]]*(DAX__2019_2020__33[[#This Row],[Adj Close]]/DAX__2019_2020__33[[#This Row],[Close]])</f>
        <v>45.067941222420245</v>
      </c>
      <c r="E2457" s="50" t="s">
        <v>8472</v>
      </c>
      <c r="F2457" s="50" t="s">
        <v>8475</v>
      </c>
      <c r="G2457" s="50" t="s">
        <v>8448</v>
      </c>
      <c r="H2457" s="50" t="s">
        <v>8449</v>
      </c>
      <c r="I2457" s="50">
        <f>(DAX__2019_2020__33[[#This Row],[Adj Close]]-DAX__2019_2020__33[[#This Row],[Adj Open]])/DAX__2019_2020__33[[#This Row],[Adj Open]]</f>
        <v>-4.5364890623965891E-3</v>
      </c>
      <c r="J2457" s="50">
        <f>DAX__2019_2020__33[[#This Row],[Adj Close]]-DAX__2019_2020__33[[#This Row],[Adj Open]]</f>
        <v>-0.2044502224202418</v>
      </c>
      <c r="K2457" s="50">
        <v>3051328</v>
      </c>
    </row>
    <row r="2458" spans="1:11" x14ac:dyDescent="0.3">
      <c r="A2458" s="51" t="str">
        <f t="shared" si="42"/>
        <v>BAS.DE</v>
      </c>
      <c r="B2458" s="52" t="s">
        <v>519</v>
      </c>
      <c r="C2458" s="50" t="s">
        <v>8474</v>
      </c>
      <c r="D2458" s="50">
        <f>DAX__2019_2020__33[[#This Row],[Open]]*(DAX__2019_2020__33[[#This Row],[Adj Close]]/DAX__2019_2020__33[[#This Row],[Close]])</f>
        <v>45.432395397314849</v>
      </c>
      <c r="E2458" s="50" t="s">
        <v>8641</v>
      </c>
      <c r="F2458" s="50" t="s">
        <v>8642</v>
      </c>
      <c r="G2458" s="50" t="s">
        <v>8643</v>
      </c>
      <c r="H2458" s="50" t="s">
        <v>8644</v>
      </c>
      <c r="I2458" s="50">
        <f>(DAX__2019_2020__33[[#This Row],[Adj Close]]-DAX__2019_2020__33[[#This Row],[Adj Open]])/DAX__2019_2020__33[[#This Row],[Adj Open]]</f>
        <v>-1.6239522280580766E-2</v>
      </c>
      <c r="J2458" s="50">
        <f>DAX__2019_2020__33[[#This Row],[Adj Close]]-DAX__2019_2020__33[[#This Row],[Adj Open]]</f>
        <v>-0.73780039731484948</v>
      </c>
      <c r="K2458" s="50">
        <v>2478745</v>
      </c>
    </row>
    <row r="2459" spans="1:11" x14ac:dyDescent="0.3">
      <c r="A2459" s="51" t="str">
        <f t="shared" si="42"/>
        <v>BAS.DE</v>
      </c>
      <c r="B2459" s="52" t="s">
        <v>520</v>
      </c>
      <c r="C2459" s="50" t="s">
        <v>8462</v>
      </c>
      <c r="D2459" s="50">
        <f>DAX__2019_2020__33[[#This Row],[Open]]*(DAX__2019_2020__33[[#This Row],[Adj Close]]/DAX__2019_2020__33[[#This Row],[Close]])</f>
        <v>44.001244803416128</v>
      </c>
      <c r="E2459" s="50" t="s">
        <v>8466</v>
      </c>
      <c r="F2459" s="50" t="s">
        <v>688</v>
      </c>
      <c r="G2459" s="50" t="s">
        <v>8645</v>
      </c>
      <c r="H2459" s="50" t="s">
        <v>8646</v>
      </c>
      <c r="I2459" s="50">
        <f>(DAX__2019_2020__33[[#This Row],[Adj Close]]-DAX__2019_2020__33[[#This Row],[Adj Open]])/DAX__2019_2020__33[[#This Row],[Adj Open]]</f>
        <v>9.7980000000000463E-3</v>
      </c>
      <c r="J2459" s="50">
        <f>DAX__2019_2020__33[[#This Row],[Adj Close]]-DAX__2019_2020__33[[#This Row],[Adj Open]]</f>
        <v>0.43112419658387324</v>
      </c>
      <c r="K2459" s="50">
        <v>2636376</v>
      </c>
    </row>
    <row r="2460" spans="1:11" x14ac:dyDescent="0.3">
      <c r="A2460" s="51" t="str">
        <f t="shared" si="42"/>
        <v>BAS.DE</v>
      </c>
      <c r="B2460" s="52" t="s">
        <v>521</v>
      </c>
      <c r="C2460" s="50" t="s">
        <v>8475</v>
      </c>
      <c r="D2460" s="50">
        <f>DAX__2019_2020__33[[#This Row],[Open]]*(DAX__2019_2020__33[[#This Row],[Adj Close]]/DAX__2019_2020__33[[#This Row],[Close]])</f>
        <v>44.659039584794172</v>
      </c>
      <c r="E2460" s="50" t="s">
        <v>8647</v>
      </c>
      <c r="F2460" s="50" t="s">
        <v>8648</v>
      </c>
      <c r="G2460" s="50" t="s">
        <v>8289</v>
      </c>
      <c r="H2460" s="50" t="s">
        <v>8517</v>
      </c>
      <c r="I2460" s="50">
        <f>(DAX__2019_2020__33[[#This Row],[Adj Close]]-DAX__2019_2020__33[[#This Row],[Adj Open]])/DAX__2019_2020__33[[#This Row],[Adj Open]]</f>
        <v>-1.4132224755882744E-2</v>
      </c>
      <c r="J2460" s="50">
        <f>DAX__2019_2020__33[[#This Row],[Adj Close]]-DAX__2019_2020__33[[#This Row],[Adj Open]]</f>
        <v>-0.63113158479417564</v>
      </c>
      <c r="K2460" s="50">
        <v>2993242</v>
      </c>
    </row>
    <row r="2461" spans="1:11" x14ac:dyDescent="0.3">
      <c r="A2461" s="51" t="str">
        <f t="shared" si="42"/>
        <v>BAS.DE</v>
      </c>
      <c r="B2461" s="52" t="s">
        <v>522</v>
      </c>
      <c r="C2461" s="50" t="s">
        <v>8577</v>
      </c>
      <c r="D2461" s="50">
        <f>DAX__2019_2020__33[[#This Row],[Open]]*(DAX__2019_2020__33[[#This Row],[Adj Close]]/DAX__2019_2020__33[[#This Row],[Close]])</f>
        <v>44.96127045324284</v>
      </c>
      <c r="E2461" s="50" t="s">
        <v>8478</v>
      </c>
      <c r="F2461" s="50" t="s">
        <v>754</v>
      </c>
      <c r="G2461" s="50" t="s">
        <v>8478</v>
      </c>
      <c r="H2461" s="50" t="s">
        <v>8479</v>
      </c>
      <c r="I2461" s="50">
        <f>(DAX__2019_2020__33[[#This Row],[Adj Close]]-DAX__2019_2020__33[[#This Row],[Adj Open]])/DAX__2019_2020__33[[#This Row],[Adj Open]]</f>
        <v>2.4515578310969621E-2</v>
      </c>
      <c r="J2461" s="50">
        <f>DAX__2019_2020__33[[#This Row],[Adj Close]]-DAX__2019_2020__33[[#This Row],[Adj Open]]</f>
        <v>1.1022515467571594</v>
      </c>
      <c r="K2461" s="50">
        <v>4102661</v>
      </c>
    </row>
    <row r="2462" spans="1:11" x14ac:dyDescent="0.3">
      <c r="A2462" s="51" t="str">
        <f t="shared" si="42"/>
        <v>BAS.DE</v>
      </c>
      <c r="B2462" s="52" t="s">
        <v>523</v>
      </c>
      <c r="C2462" s="50" t="s">
        <v>8649</v>
      </c>
      <c r="D2462" s="50">
        <f>DAX__2019_2020__33[[#This Row],[Open]]*(DAX__2019_2020__33[[#This Row],[Adj Close]]/DAX__2019_2020__33[[#This Row],[Close]])</f>
        <v>45.823514077650799</v>
      </c>
      <c r="E2462" s="50" t="s">
        <v>8650</v>
      </c>
      <c r="F2462" s="50" t="s">
        <v>8414</v>
      </c>
      <c r="G2462" s="50" t="s">
        <v>5078</v>
      </c>
      <c r="H2462" s="50" t="s">
        <v>8651</v>
      </c>
      <c r="I2462" s="50">
        <f>(DAX__2019_2020__33[[#This Row],[Adj Close]]-DAX__2019_2020__33[[#This Row],[Adj Open]])/DAX__2019_2020__33[[#This Row],[Adj Open]]</f>
        <v>1.5324946951017448E-2</v>
      </c>
      <c r="J2462" s="50">
        <f>DAX__2019_2020__33[[#This Row],[Adj Close]]-DAX__2019_2020__33[[#This Row],[Adj Open]]</f>
        <v>0.70224292234919972</v>
      </c>
      <c r="K2462" s="50">
        <v>2412240</v>
      </c>
    </row>
    <row r="2463" spans="1:11" x14ac:dyDescent="0.3">
      <c r="A2463" s="51" t="str">
        <f t="shared" si="42"/>
        <v>BAS.DE</v>
      </c>
      <c r="B2463" s="52" t="s">
        <v>524</v>
      </c>
      <c r="C2463" s="50" t="s">
        <v>8401</v>
      </c>
      <c r="D2463" s="50">
        <f>DAX__2019_2020__33[[#This Row],[Open]]*(DAX__2019_2020__33[[#This Row],[Adj Close]]/DAX__2019_2020__33[[#This Row],[Close]])</f>
        <v>46.072414677020014</v>
      </c>
      <c r="E2463" s="50" t="s">
        <v>8404</v>
      </c>
      <c r="F2463" s="50" t="s">
        <v>5090</v>
      </c>
      <c r="G2463" s="50" t="s">
        <v>8484</v>
      </c>
      <c r="H2463" s="50" t="s">
        <v>8652</v>
      </c>
      <c r="I2463" s="50">
        <f>(DAX__2019_2020__33[[#This Row],[Adj Close]]-DAX__2019_2020__33[[#This Row],[Adj Open]])/DAX__2019_2020__33[[#This Row],[Adj Open]]</f>
        <v>2.8940380901392878E-3</v>
      </c>
      <c r="J2463" s="50">
        <f>DAX__2019_2020__33[[#This Row],[Adj Close]]-DAX__2019_2020__33[[#This Row],[Adj Open]]</f>
        <v>0.13333532297998829</v>
      </c>
      <c r="K2463" s="50">
        <v>2628790</v>
      </c>
    </row>
    <row r="2464" spans="1:11" x14ac:dyDescent="0.3">
      <c r="A2464" s="51" t="str">
        <f t="shared" si="42"/>
        <v>BAS.DE</v>
      </c>
      <c r="B2464" s="52" t="s">
        <v>525</v>
      </c>
      <c r="C2464" s="50" t="s">
        <v>8653</v>
      </c>
      <c r="D2464" s="50">
        <f>DAX__2019_2020__33[[#This Row],[Open]]*(DAX__2019_2020__33[[#This Row],[Adj Close]]/DAX__2019_2020__33[[#This Row],[Close]])</f>
        <v>46.356868612690185</v>
      </c>
      <c r="E2464" s="50" t="s">
        <v>890</v>
      </c>
      <c r="F2464" s="50" t="s">
        <v>8550</v>
      </c>
      <c r="G2464" s="50" t="s">
        <v>8447</v>
      </c>
      <c r="H2464" s="50" t="s">
        <v>8654</v>
      </c>
      <c r="I2464" s="50">
        <f>(DAX__2019_2020__33[[#This Row],[Adj Close]]-DAX__2019_2020__33[[#This Row],[Adj Open]])/DAX__2019_2020__33[[#This Row],[Adj Open]]</f>
        <v>-1.4956912178066693E-2</v>
      </c>
      <c r="J2464" s="50">
        <f>DAX__2019_2020__33[[#This Row],[Adj Close]]-DAX__2019_2020__33[[#This Row],[Adj Open]]</f>
        <v>-0.69335561269018342</v>
      </c>
      <c r="K2464" s="50">
        <v>2472006</v>
      </c>
    </row>
    <row r="2465" spans="1:11" x14ac:dyDescent="0.3">
      <c r="A2465" s="51" t="str">
        <f t="shared" si="42"/>
        <v>BAS.DE</v>
      </c>
      <c r="B2465" s="52" t="s">
        <v>526</v>
      </c>
      <c r="C2465" s="50" t="s">
        <v>8452</v>
      </c>
      <c r="D2465" s="50">
        <f>DAX__2019_2020__33[[#This Row],[Open]]*(DAX__2019_2020__33[[#This Row],[Adj Close]]/DAX__2019_2020__33[[#This Row],[Close]])</f>
        <v>45.165721686832917</v>
      </c>
      <c r="E2465" s="50" t="s">
        <v>857</v>
      </c>
      <c r="F2465" s="50" t="s">
        <v>732</v>
      </c>
      <c r="G2465" s="50" t="s">
        <v>8582</v>
      </c>
      <c r="H2465" s="50" t="s">
        <v>8655</v>
      </c>
      <c r="I2465" s="50">
        <f>(DAX__2019_2020__33[[#This Row],[Adj Close]]-DAX__2019_2020__33[[#This Row],[Adj Open]])/DAX__2019_2020__33[[#This Row],[Adj Open]]</f>
        <v>2.4010981617575599E-2</v>
      </c>
      <c r="J2465" s="50">
        <f>DAX__2019_2020__33[[#This Row],[Adj Close]]-DAX__2019_2020__33[[#This Row],[Adj Open]]</f>
        <v>1.0844733131670807</v>
      </c>
      <c r="K2465" s="50">
        <v>2780474</v>
      </c>
    </row>
    <row r="2466" spans="1:11" x14ac:dyDescent="0.3">
      <c r="A2466" s="51" t="str">
        <f t="shared" si="42"/>
        <v>BAS.DE</v>
      </c>
      <c r="B2466" s="52" t="s">
        <v>527</v>
      </c>
      <c r="C2466" s="50" t="s">
        <v>868</v>
      </c>
      <c r="D2466" s="50">
        <f>DAX__2019_2020__33[[#This Row],[Open]]*(DAX__2019_2020__33[[#This Row],[Adj Close]]/DAX__2019_2020__33[[#This Row],[Close]])</f>
        <v>46.756874858842401</v>
      </c>
      <c r="E2466" s="50" t="s">
        <v>900</v>
      </c>
      <c r="F2466" s="50" t="s">
        <v>8656</v>
      </c>
      <c r="G2466" s="50" t="s">
        <v>8154</v>
      </c>
      <c r="H2466" s="50" t="s">
        <v>8657</v>
      </c>
      <c r="I2466" s="50">
        <f>(DAX__2019_2020__33[[#This Row],[Adj Close]]-DAX__2019_2020__33[[#This Row],[Adj Open]])/DAX__2019_2020__33[[#This Row],[Adj Open]]</f>
        <v>1.4068479622375786E-2</v>
      </c>
      <c r="J2466" s="50">
        <f>DAX__2019_2020__33[[#This Row],[Adj Close]]-DAX__2019_2020__33[[#This Row],[Adj Open]]</f>
        <v>0.65779814115759905</v>
      </c>
      <c r="K2466" s="50">
        <v>2467170</v>
      </c>
    </row>
    <row r="2467" spans="1:11" x14ac:dyDescent="0.3">
      <c r="A2467" s="51" t="str">
        <f t="shared" si="42"/>
        <v>BAS.DE</v>
      </c>
      <c r="B2467" s="52" t="s">
        <v>528</v>
      </c>
      <c r="C2467" s="50" t="s">
        <v>5076</v>
      </c>
      <c r="D2467" s="50">
        <f>DAX__2019_2020__33[[#This Row],[Open]]*(DAX__2019_2020__33[[#This Row],[Adj Close]]/DAX__2019_2020__33[[#This Row],[Close]])</f>
        <v>47.734680510143257</v>
      </c>
      <c r="E2467" s="50" t="s">
        <v>8618</v>
      </c>
      <c r="F2467" s="50" t="s">
        <v>8658</v>
      </c>
      <c r="G2467" s="50" t="s">
        <v>5146</v>
      </c>
      <c r="H2467" s="50" t="s">
        <v>8659</v>
      </c>
      <c r="I2467" s="50">
        <f>(DAX__2019_2020__33[[#This Row],[Adj Close]]-DAX__2019_2020__33[[#This Row],[Adj Open]])/DAX__2019_2020__33[[#This Row],[Adj Open]]</f>
        <v>4.6554933956146358E-3</v>
      </c>
      <c r="J2467" s="50">
        <f>DAX__2019_2020__33[[#This Row],[Adj Close]]-DAX__2019_2020__33[[#This Row],[Adj Open]]</f>
        <v>0.22222848985674659</v>
      </c>
      <c r="K2467" s="50">
        <v>2131500</v>
      </c>
    </row>
    <row r="2468" spans="1:11" x14ac:dyDescent="0.3">
      <c r="A2468" s="51" t="str">
        <f t="shared" si="42"/>
        <v>BAS.DE</v>
      </c>
      <c r="B2468" s="52" t="s">
        <v>529</v>
      </c>
      <c r="C2468" s="50" t="s">
        <v>8660</v>
      </c>
      <c r="D2468" s="50">
        <f>DAX__2019_2020__33[[#This Row],[Open]]*(DAX__2019_2020__33[[#This Row],[Adj Close]]/DAX__2019_2020__33[[#This Row],[Close]])</f>
        <v>47.859130224137928</v>
      </c>
      <c r="E2468" s="50" t="s">
        <v>5102</v>
      </c>
      <c r="F2468" s="50" t="s">
        <v>8661</v>
      </c>
      <c r="G2468" s="50" t="s">
        <v>5102</v>
      </c>
      <c r="H2468" s="50" t="s">
        <v>8662</v>
      </c>
      <c r="I2468" s="50">
        <f>(DAX__2019_2020__33[[#This Row],[Adj Close]]-DAX__2019_2020__33[[#This Row],[Adj Open]])/DAX__2019_2020__33[[#This Row],[Adj Open]]</f>
        <v>3.4175334323922779E-2</v>
      </c>
      <c r="J2468" s="50">
        <f>DAX__2019_2020__33[[#This Row],[Adj Close]]-DAX__2019_2020__33[[#This Row],[Adj Open]]</f>
        <v>1.6356017758620709</v>
      </c>
      <c r="K2468" s="50">
        <v>3700246</v>
      </c>
    </row>
    <row r="2469" spans="1:11" x14ac:dyDescent="0.3">
      <c r="A2469" s="51" t="str">
        <f t="shared" si="42"/>
        <v>BAS.DE</v>
      </c>
      <c r="B2469" s="52" t="s">
        <v>530</v>
      </c>
      <c r="C2469" s="50" t="s">
        <v>5029</v>
      </c>
      <c r="D2469" s="50">
        <f>DAX__2019_2020__33[[#This Row],[Open]]*(DAX__2019_2020__33[[#This Row],[Adj Close]]/DAX__2019_2020__33[[#This Row],[Close]])</f>
        <v>50.045857617277278</v>
      </c>
      <c r="E2469" s="50" t="s">
        <v>8663</v>
      </c>
      <c r="F2469" s="50" t="s">
        <v>8664</v>
      </c>
      <c r="G2469" s="50" t="s">
        <v>5036</v>
      </c>
      <c r="H2469" s="50" t="s">
        <v>8665</v>
      </c>
      <c r="I2469" s="50">
        <f>(DAX__2019_2020__33[[#This Row],[Adj Close]]-DAX__2019_2020__33[[#This Row],[Adj Open]])/DAX__2019_2020__33[[#This Row],[Adj Open]]</f>
        <v>1.5985826216444607E-2</v>
      </c>
      <c r="J2469" s="50">
        <f>DAX__2019_2020__33[[#This Row],[Adj Close]]-DAX__2019_2020__33[[#This Row],[Adj Open]]</f>
        <v>0.80002438272272514</v>
      </c>
      <c r="K2469" s="50">
        <v>5003613</v>
      </c>
    </row>
    <row r="2470" spans="1:11" x14ac:dyDescent="0.3">
      <c r="A2470" s="51" t="str">
        <f t="shared" ref="A2470:A2526" si="43">"BAS.DE"</f>
        <v>BAS.DE</v>
      </c>
      <c r="B2470" s="52" t="s">
        <v>531</v>
      </c>
      <c r="C2470" s="50" t="s">
        <v>8666</v>
      </c>
      <c r="D2470" s="50">
        <f>DAX__2019_2020__33[[#This Row],[Open]]*(DAX__2019_2020__33[[#This Row],[Adj Close]]/DAX__2019_2020__33[[#This Row],[Close]])</f>
        <v>50.739212432275465</v>
      </c>
      <c r="E2470" s="50" t="s">
        <v>8667</v>
      </c>
      <c r="F2470" s="50" t="s">
        <v>8668</v>
      </c>
      <c r="G2470" s="50" t="s">
        <v>5149</v>
      </c>
      <c r="H2470" s="50" t="s">
        <v>8669</v>
      </c>
      <c r="I2470" s="50">
        <f>(DAX__2019_2020__33[[#This Row],[Adj Close]]-DAX__2019_2020__33[[#This Row],[Adj Open]])/DAX__2019_2020__33[[#This Row],[Adj Open]]</f>
        <v>-3.5739329511586267E-2</v>
      </c>
      <c r="J2470" s="50">
        <f>DAX__2019_2020__33[[#This Row],[Adj Close]]-DAX__2019_2020__33[[#This Row],[Adj Open]]</f>
        <v>-1.8133854322754672</v>
      </c>
      <c r="K2470" s="50">
        <v>5656107</v>
      </c>
    </row>
    <row r="2471" spans="1:11" x14ac:dyDescent="0.3">
      <c r="A2471" s="51" t="str">
        <f t="shared" si="43"/>
        <v>BAS.DE</v>
      </c>
      <c r="B2471" s="52" t="s">
        <v>532</v>
      </c>
      <c r="C2471" s="50" t="s">
        <v>8610</v>
      </c>
      <c r="D2471" s="50">
        <f>DAX__2019_2020__33[[#This Row],[Open]]*(DAX__2019_2020__33[[#This Row],[Adj Close]]/DAX__2019_2020__33[[#This Row],[Close]])</f>
        <v>48.845826224333877</v>
      </c>
      <c r="E2471" s="50" t="s">
        <v>8670</v>
      </c>
      <c r="F2471" s="50" t="s">
        <v>5120</v>
      </c>
      <c r="G2471" s="50" t="s">
        <v>8625</v>
      </c>
      <c r="H2471" s="50" t="s">
        <v>8671</v>
      </c>
      <c r="I2471" s="50">
        <f>(DAX__2019_2020__33[[#This Row],[Adj Close]]-DAX__2019_2020__33[[#This Row],[Adj Open]])/DAX__2019_2020__33[[#This Row],[Adj Open]]</f>
        <v>-4.1856232177320211E-3</v>
      </c>
      <c r="J2471" s="50">
        <f>DAX__2019_2020__33[[#This Row],[Adj Close]]-DAX__2019_2020__33[[#This Row],[Adj Open]]</f>
        <v>-0.2044502243338755</v>
      </c>
      <c r="K2471" s="50">
        <v>2774781</v>
      </c>
    </row>
    <row r="2472" spans="1:11" x14ac:dyDescent="0.3">
      <c r="A2472" s="51" t="str">
        <f t="shared" si="43"/>
        <v>BAS.DE</v>
      </c>
      <c r="B2472" s="52" t="s">
        <v>533</v>
      </c>
      <c r="C2472" s="50" t="s">
        <v>8672</v>
      </c>
      <c r="D2472" s="50">
        <f>DAX__2019_2020__33[[#This Row],[Open]]*(DAX__2019_2020__33[[#This Row],[Adj Close]]/DAX__2019_2020__33[[#This Row],[Close]])</f>
        <v>48.783598786812064</v>
      </c>
      <c r="E2472" s="50" t="s">
        <v>5098</v>
      </c>
      <c r="F2472" s="50" t="s">
        <v>5144</v>
      </c>
      <c r="G2472" s="50" t="s">
        <v>8407</v>
      </c>
      <c r="H2472" s="50" t="s">
        <v>8673</v>
      </c>
      <c r="I2472" s="50">
        <f>(DAX__2019_2020__33[[#This Row],[Adj Close]]-DAX__2019_2020__33[[#This Row],[Adj Open]])/DAX__2019_2020__33[[#This Row],[Adj Open]]</f>
        <v>-1.0021847485024661E-2</v>
      </c>
      <c r="J2472" s="50">
        <f>DAX__2019_2020__33[[#This Row],[Adj Close]]-DAX__2019_2020__33[[#This Row],[Adj Open]]</f>
        <v>-0.48890178681206464</v>
      </c>
      <c r="K2472" s="50">
        <v>2037987</v>
      </c>
    </row>
    <row r="2473" spans="1:11" x14ac:dyDescent="0.3">
      <c r="A2473" s="51" t="str">
        <f t="shared" si="43"/>
        <v>BAS.DE</v>
      </c>
      <c r="B2473" s="52" t="s">
        <v>534</v>
      </c>
      <c r="C2473" s="50" t="s">
        <v>8674</v>
      </c>
      <c r="D2473" s="50">
        <f>DAX__2019_2020__33[[#This Row],[Open]]*(DAX__2019_2020__33[[#This Row],[Adj Close]]/DAX__2019_2020__33[[#This Row],[Close]])</f>
        <v>48.312474652087964</v>
      </c>
      <c r="E2473" s="50" t="s">
        <v>8134</v>
      </c>
      <c r="F2473" s="50" t="s">
        <v>5107</v>
      </c>
      <c r="G2473" s="50" t="s">
        <v>8675</v>
      </c>
      <c r="H2473" s="50" t="s">
        <v>8676</v>
      </c>
      <c r="I2473" s="50">
        <f>(DAX__2019_2020__33[[#This Row],[Adj Close]]-DAX__2019_2020__33[[#This Row],[Adj Open]])/DAX__2019_2020__33[[#This Row],[Adj Open]]</f>
        <v>2.2079669625747114E-3</v>
      </c>
      <c r="J2473" s="50">
        <f>DAX__2019_2020__33[[#This Row],[Adj Close]]-DAX__2019_2020__33[[#This Row],[Adj Open]]</f>
        <v>0.10667234791203839</v>
      </c>
      <c r="K2473" s="50">
        <v>2211303</v>
      </c>
    </row>
    <row r="2474" spans="1:11" x14ac:dyDescent="0.3">
      <c r="A2474" s="51" t="str">
        <f t="shared" si="43"/>
        <v>BAS.DE</v>
      </c>
      <c r="B2474" s="52" t="s">
        <v>535</v>
      </c>
      <c r="C2474" s="50" t="s">
        <v>8677</v>
      </c>
      <c r="D2474" s="50">
        <f>DAX__2019_2020__33[[#This Row],[Open]]*(DAX__2019_2020__33[[#This Row],[Adj Close]]/DAX__2019_2020__33[[#This Row],[Close]])</f>
        <v>47.62801268329963</v>
      </c>
      <c r="E2474" s="50" t="s">
        <v>8498</v>
      </c>
      <c r="F2474" s="50" t="s">
        <v>749</v>
      </c>
      <c r="G2474" s="50" t="s">
        <v>8678</v>
      </c>
      <c r="H2474" s="50" t="s">
        <v>8679</v>
      </c>
      <c r="I2474" s="50">
        <f>(DAX__2019_2020__33[[#This Row],[Adj Close]]-DAX__2019_2020__33[[#This Row],[Adj Open]])/DAX__2019_2020__33[[#This Row],[Adj Open]]</f>
        <v>-2.1089976816350341E-2</v>
      </c>
      <c r="J2474" s="50">
        <f>DAX__2019_2020__33[[#This Row],[Adj Close]]-DAX__2019_2020__33[[#This Row],[Adj Open]]</f>
        <v>-1.0044736832996293</v>
      </c>
      <c r="K2474" s="50">
        <v>4614442</v>
      </c>
    </row>
    <row r="2475" spans="1:11" x14ac:dyDescent="0.3">
      <c r="A2475" s="51" t="str">
        <f t="shared" si="43"/>
        <v>BAS.DE</v>
      </c>
      <c r="B2475" s="52" t="s">
        <v>536</v>
      </c>
      <c r="C2475" s="50" t="s">
        <v>8680</v>
      </c>
      <c r="D2475" s="50">
        <f>DAX__2019_2020__33[[#This Row],[Open]]*(DAX__2019_2020__33[[#This Row],[Adj Close]]/DAX__2019_2020__33[[#This Row],[Close]])</f>
        <v>46.890210919410855</v>
      </c>
      <c r="E2475" s="50" t="s">
        <v>899</v>
      </c>
      <c r="F2475" s="50" t="s">
        <v>878</v>
      </c>
      <c r="G2475" s="50" t="s">
        <v>5088</v>
      </c>
      <c r="H2475" s="50" t="s">
        <v>8681</v>
      </c>
      <c r="I2475" s="50">
        <f>(DAX__2019_2020__33[[#This Row],[Adj Close]]-DAX__2019_2020__33[[#This Row],[Adj Open]])/DAX__2019_2020__33[[#This Row],[Adj Open]]</f>
        <v>1.6113706161137473E-2</v>
      </c>
      <c r="J2475" s="50">
        <f>DAX__2019_2020__33[[#This Row],[Adj Close]]-DAX__2019_2020__33[[#This Row],[Adj Open]]</f>
        <v>0.75557508058914635</v>
      </c>
      <c r="K2475" s="50">
        <v>3024408</v>
      </c>
    </row>
    <row r="2476" spans="1:11" x14ac:dyDescent="0.3">
      <c r="A2476" s="51" t="str">
        <f t="shared" si="43"/>
        <v>BAS.DE</v>
      </c>
      <c r="B2476" s="52" t="s">
        <v>537</v>
      </c>
      <c r="C2476" s="50" t="s">
        <v>8682</v>
      </c>
      <c r="D2476" s="50">
        <f>DAX__2019_2020__33[[#This Row],[Open]]*(DAX__2019_2020__33[[#This Row],[Adj Close]]/DAX__2019_2020__33[[#This Row],[Close]])</f>
        <v>47.912467339047083</v>
      </c>
      <c r="E2476" s="50" t="s">
        <v>8683</v>
      </c>
      <c r="F2476" s="50" t="s">
        <v>8684</v>
      </c>
      <c r="G2476" s="50" t="s">
        <v>8685</v>
      </c>
      <c r="H2476" s="50" t="s">
        <v>8686</v>
      </c>
      <c r="I2476" s="50">
        <f>(DAX__2019_2020__33[[#This Row],[Adj Close]]-DAX__2019_2020__33[[#This Row],[Adj Open]])/DAX__2019_2020__33[[#This Row],[Adj Open]]</f>
        <v>-1.2801539413671929E-2</v>
      </c>
      <c r="J2476" s="50">
        <f>DAX__2019_2020__33[[#This Row],[Adj Close]]-DAX__2019_2020__33[[#This Row],[Adj Open]]</f>
        <v>-0.61335333904708023</v>
      </c>
      <c r="K2476" s="50">
        <v>2034624</v>
      </c>
    </row>
    <row r="2477" spans="1:11" x14ac:dyDescent="0.3">
      <c r="A2477" s="51" t="str">
        <f t="shared" si="43"/>
        <v>BAS.DE</v>
      </c>
      <c r="B2477" s="52" t="s">
        <v>538</v>
      </c>
      <c r="C2477" s="50" t="s">
        <v>8687</v>
      </c>
      <c r="D2477" s="50">
        <f>DAX__2019_2020__33[[#This Row],[Open]]*(DAX__2019_2020__33[[#This Row],[Adj Close]]/DAX__2019_2020__33[[#This Row],[Close]])</f>
        <v>47.094665701870397</v>
      </c>
      <c r="E2477" s="50" t="s">
        <v>8144</v>
      </c>
      <c r="F2477" s="50" t="s">
        <v>8490</v>
      </c>
      <c r="G2477" s="50" t="s">
        <v>4990</v>
      </c>
      <c r="H2477" s="50" t="s">
        <v>8688</v>
      </c>
      <c r="I2477" s="50">
        <f>(DAX__2019_2020__33[[#This Row],[Adj Close]]-DAX__2019_2020__33[[#This Row],[Adj Open]])/DAX__2019_2020__33[[#This Row],[Adj Open]]</f>
        <v>-9.4375235938088688E-4</v>
      </c>
      <c r="J2477" s="50">
        <f>DAX__2019_2020__33[[#This Row],[Adj Close]]-DAX__2019_2020__33[[#This Row],[Adj Open]]</f>
        <v>-4.4445701870394316E-2</v>
      </c>
      <c r="K2477" s="50">
        <v>1945739</v>
      </c>
    </row>
    <row r="2478" spans="1:11" x14ac:dyDescent="0.3">
      <c r="A2478" s="51" t="str">
        <f t="shared" si="43"/>
        <v>BAS.DE</v>
      </c>
      <c r="B2478" s="52" t="s">
        <v>539</v>
      </c>
      <c r="C2478" s="50" t="s">
        <v>8689</v>
      </c>
      <c r="D2478" s="50">
        <f>DAX__2019_2020__33[[#This Row],[Open]]*(DAX__2019_2020__33[[#This Row],[Adj Close]]/DAX__2019_2020__33[[#This Row],[Close]])</f>
        <v>47.281337198661312</v>
      </c>
      <c r="E2478" s="50" t="s">
        <v>8689</v>
      </c>
      <c r="F2478" s="50" t="s">
        <v>853</v>
      </c>
      <c r="G2478" s="50" t="s">
        <v>8690</v>
      </c>
      <c r="H2478" s="50" t="s">
        <v>8691</v>
      </c>
      <c r="I2478" s="50">
        <f>(DAX__2019_2020__33[[#This Row],[Adj Close]]-DAX__2019_2020__33[[#This Row],[Adj Open]])/DAX__2019_2020__33[[#This Row],[Adj Open]]</f>
        <v>-2.0492592977864047E-2</v>
      </c>
      <c r="J2478" s="50">
        <f>DAX__2019_2020__33[[#This Row],[Adj Close]]-DAX__2019_2020__33[[#This Row],[Adj Open]]</f>
        <v>-0.96891719866130899</v>
      </c>
      <c r="K2478" s="50">
        <v>2319254</v>
      </c>
    </row>
    <row r="2479" spans="1:11" x14ac:dyDescent="0.3">
      <c r="A2479" s="51" t="str">
        <f t="shared" si="43"/>
        <v>BAS.DE</v>
      </c>
      <c r="B2479" s="52" t="s">
        <v>540</v>
      </c>
      <c r="C2479" s="50" t="s">
        <v>749</v>
      </c>
      <c r="D2479" s="50">
        <f>DAX__2019_2020__33[[#This Row],[Open]]*(DAX__2019_2020__33[[#This Row],[Adj Close]]/DAX__2019_2020__33[[#This Row],[Close]])</f>
        <v>45.867961669401865</v>
      </c>
      <c r="E2479" s="50" t="s">
        <v>880</v>
      </c>
      <c r="F2479" s="50" t="s">
        <v>8595</v>
      </c>
      <c r="G2479" s="50" t="s">
        <v>8590</v>
      </c>
      <c r="H2479" s="50" t="s">
        <v>8591</v>
      </c>
      <c r="I2479" s="50">
        <f>(DAX__2019_2020__33[[#This Row],[Adj Close]]-DAX__2019_2020__33[[#This Row],[Adj Open]])/DAX__2019_2020__33[[#This Row],[Adj Open]]</f>
        <v>3.682228824892535E-3</v>
      </c>
      <c r="J2479" s="50">
        <f>DAX__2019_2020__33[[#This Row],[Adj Close]]-DAX__2019_2020__33[[#This Row],[Adj Open]]</f>
        <v>0.16889633059813747</v>
      </c>
      <c r="K2479" s="50">
        <v>1977219</v>
      </c>
    </row>
    <row r="2480" spans="1:11" x14ac:dyDescent="0.3">
      <c r="A2480" s="51" t="str">
        <f t="shared" si="43"/>
        <v>BAS.DE</v>
      </c>
      <c r="B2480" s="52" t="s">
        <v>541</v>
      </c>
      <c r="C2480" s="50" t="s">
        <v>5068</v>
      </c>
      <c r="D2480" s="50">
        <f>DAX__2019_2020__33[[#This Row],[Open]]*(DAX__2019_2020__33[[#This Row],[Adj Close]]/DAX__2019_2020__33[[#This Row],[Close]])</f>
        <v>45.939075737516738</v>
      </c>
      <c r="E2480" s="50" t="s">
        <v>869</v>
      </c>
      <c r="F2480" s="50" t="s">
        <v>8641</v>
      </c>
      <c r="G2480" s="50" t="s">
        <v>8485</v>
      </c>
      <c r="H2480" s="50" t="s">
        <v>8692</v>
      </c>
      <c r="I2480" s="50">
        <f>(DAX__2019_2020__33[[#This Row],[Adj Close]]-DAX__2019_2020__33[[#This Row],[Adj Open]])/DAX__2019_2020__33[[#This Row],[Adj Open]]</f>
        <v>1.1416408668730695E-2</v>
      </c>
      <c r="J2480" s="50">
        <f>DAX__2019_2020__33[[#This Row],[Adj Close]]-DAX__2019_2020__33[[#This Row],[Adj Open]]</f>
        <v>0.52445926248326202</v>
      </c>
      <c r="K2480" s="50">
        <v>1857761</v>
      </c>
    </row>
    <row r="2481" spans="1:11" x14ac:dyDescent="0.3">
      <c r="A2481" s="51" t="str">
        <f t="shared" si="43"/>
        <v>BAS.DE</v>
      </c>
      <c r="B2481" s="52" t="s">
        <v>542</v>
      </c>
      <c r="C2481" s="50" t="s">
        <v>749</v>
      </c>
      <c r="D2481" s="50">
        <f>DAX__2019_2020__33[[#This Row],[Open]]*(DAX__2019_2020__33[[#This Row],[Adj Close]]/DAX__2019_2020__33[[#This Row],[Close]])</f>
        <v>45.867960935688338</v>
      </c>
      <c r="E2481" s="50" t="s">
        <v>895</v>
      </c>
      <c r="F2481" s="50" t="s">
        <v>8693</v>
      </c>
      <c r="G2481" s="50" t="s">
        <v>746</v>
      </c>
      <c r="H2481" s="50" t="s">
        <v>8694</v>
      </c>
      <c r="I2481" s="50">
        <f>(DAX__2019_2020__33[[#This Row],[Adj Close]]-DAX__2019_2020__33[[#This Row],[Adj Open]])/DAX__2019_2020__33[[#This Row],[Adj Open]]</f>
        <v>-7.7518801454216895E-3</v>
      </c>
      <c r="J2481" s="50">
        <f>DAX__2019_2020__33[[#This Row],[Adj Close]]-DAX__2019_2020__33[[#This Row],[Adj Open]]</f>
        <v>-0.35556293568834008</v>
      </c>
      <c r="K2481" s="50">
        <v>2395720</v>
      </c>
    </row>
    <row r="2482" spans="1:11" x14ac:dyDescent="0.3">
      <c r="A2482" s="51" t="str">
        <f t="shared" si="43"/>
        <v>BAS.DE</v>
      </c>
      <c r="B2482" s="52" t="s">
        <v>543</v>
      </c>
      <c r="C2482" s="50" t="s">
        <v>740</v>
      </c>
      <c r="D2482" s="50">
        <f>DAX__2019_2020__33[[#This Row],[Open]]*(DAX__2019_2020__33[[#This Row],[Adj Close]]/DAX__2019_2020__33[[#This Row],[Close]])</f>
        <v>45.565730475470914</v>
      </c>
      <c r="E2482" s="50" t="s">
        <v>8414</v>
      </c>
      <c r="F2482" s="50" t="s">
        <v>8695</v>
      </c>
      <c r="G2482" s="50" t="s">
        <v>8413</v>
      </c>
      <c r="H2482" s="50" t="s">
        <v>8696</v>
      </c>
      <c r="I2482" s="50">
        <f>(DAX__2019_2020__33[[#This Row],[Adj Close]]-DAX__2019_2020__33[[#This Row],[Adj Open]])/DAX__2019_2020__33[[#This Row],[Adj Open]]</f>
        <v>-1.8142724078920213E-2</v>
      </c>
      <c r="J2482" s="50">
        <f>DAX__2019_2020__33[[#This Row],[Adj Close]]-DAX__2019_2020__33[[#This Row],[Adj Open]]</f>
        <v>-0.82668647547091467</v>
      </c>
      <c r="K2482" s="50">
        <v>2882560</v>
      </c>
    </row>
    <row r="2483" spans="1:11" x14ac:dyDescent="0.3">
      <c r="A2483" s="51" t="str">
        <f t="shared" si="43"/>
        <v>BAS.DE</v>
      </c>
      <c r="B2483" s="52" t="s">
        <v>544</v>
      </c>
      <c r="C2483" s="50" t="s">
        <v>8697</v>
      </c>
      <c r="D2483" s="50">
        <f>DAX__2019_2020__33[[#This Row],[Open]]*(DAX__2019_2020__33[[#This Row],[Adj Close]]/DAX__2019_2020__33[[#This Row],[Close]])</f>
        <v>43.441226572157468</v>
      </c>
      <c r="E2483" s="50" t="s">
        <v>8698</v>
      </c>
      <c r="F2483" s="50" t="s">
        <v>1342</v>
      </c>
      <c r="G2483" s="50" t="s">
        <v>8699</v>
      </c>
      <c r="H2483" s="50" t="s">
        <v>8700</v>
      </c>
      <c r="I2483" s="50">
        <f>(DAX__2019_2020__33[[#This Row],[Adj Close]]-DAX__2019_2020__33[[#This Row],[Adj Open]])/DAX__2019_2020__33[[#This Row],[Adj Open]]</f>
        <v>-3.9390199291798739E-2</v>
      </c>
      <c r="J2483" s="50">
        <f>DAX__2019_2020__33[[#This Row],[Adj Close]]-DAX__2019_2020__33[[#This Row],[Adj Open]]</f>
        <v>-1.7111585721574656</v>
      </c>
      <c r="K2483" s="50">
        <v>6617611</v>
      </c>
    </row>
    <row r="2484" spans="1:11" x14ac:dyDescent="0.3">
      <c r="A2484" s="51" t="str">
        <f t="shared" si="43"/>
        <v>BAS.DE</v>
      </c>
      <c r="B2484" s="52" t="s">
        <v>545</v>
      </c>
      <c r="C2484" s="50" t="s">
        <v>8701</v>
      </c>
      <c r="D2484" s="50">
        <f>DAX__2019_2020__33[[#This Row],[Open]]*(DAX__2019_2020__33[[#This Row],[Adj Close]]/DAX__2019_2020__33[[#This Row],[Close]])</f>
        <v>41.383390021876671</v>
      </c>
      <c r="E2484" s="50" t="s">
        <v>8702</v>
      </c>
      <c r="F2484" s="50" t="s">
        <v>8703</v>
      </c>
      <c r="G2484" s="50" t="s">
        <v>8704</v>
      </c>
      <c r="H2484" s="50" t="s">
        <v>8705</v>
      </c>
      <c r="I2484" s="50">
        <f>(DAX__2019_2020__33[[#This Row],[Adj Close]]-DAX__2019_2020__33[[#This Row],[Adj Open]])/DAX__2019_2020__33[[#This Row],[Adj Open]]</f>
        <v>1.5035978949630242E-3</v>
      </c>
      <c r="J2484" s="50">
        <f>DAX__2019_2020__33[[#This Row],[Adj Close]]-DAX__2019_2020__33[[#This Row],[Adj Open]]</f>
        <v>6.2223978123327583E-2</v>
      </c>
      <c r="K2484" s="50">
        <v>4073192</v>
      </c>
    </row>
    <row r="2485" spans="1:11" x14ac:dyDescent="0.3">
      <c r="A2485" s="51" t="str">
        <f t="shared" si="43"/>
        <v>BAS.DE</v>
      </c>
      <c r="B2485" s="52" t="s">
        <v>546</v>
      </c>
      <c r="C2485" s="50" t="s">
        <v>8238</v>
      </c>
      <c r="D2485" s="50">
        <f>DAX__2019_2020__33[[#This Row],[Open]]*(DAX__2019_2020__33[[#This Row],[Adj Close]]/DAX__2019_2020__33[[#This Row],[Close]])</f>
        <v>40.890044996813259</v>
      </c>
      <c r="E2485" s="50" t="s">
        <v>8706</v>
      </c>
      <c r="F2485" s="50" t="s">
        <v>8707</v>
      </c>
      <c r="G2485" s="50" t="s">
        <v>8708</v>
      </c>
      <c r="H2485" s="50" t="s">
        <v>8709</v>
      </c>
      <c r="I2485" s="50">
        <f>(DAX__2019_2020__33[[#This Row],[Adj Close]]-DAX__2019_2020__33[[#This Row],[Adj Open]])/DAX__2019_2020__33[[#This Row],[Adj Open]]</f>
        <v>2.3260869565217356E-2</v>
      </c>
      <c r="J2485" s="50">
        <f>DAX__2019_2020__33[[#This Row],[Adj Close]]-DAX__2019_2020__33[[#This Row],[Adj Open]]</f>
        <v>0.9511380031867418</v>
      </c>
      <c r="K2485" s="50">
        <v>3628932</v>
      </c>
    </row>
    <row r="2486" spans="1:11" x14ac:dyDescent="0.3">
      <c r="A2486" s="51" t="str">
        <f t="shared" si="43"/>
        <v>BAS.DE</v>
      </c>
      <c r="B2486" s="52" t="s">
        <v>547</v>
      </c>
      <c r="C2486" s="50" t="s">
        <v>8710</v>
      </c>
      <c r="D2486" s="50">
        <f>DAX__2019_2020__33[[#This Row],[Open]]*(DAX__2019_2020__33[[#This Row],[Adj Close]]/DAX__2019_2020__33[[#This Row],[Close]])</f>
        <v>42.294531118332806</v>
      </c>
      <c r="E2486" s="50" t="s">
        <v>8711</v>
      </c>
      <c r="F2486" s="50" t="s">
        <v>8712</v>
      </c>
      <c r="G2486" s="50" t="s">
        <v>8527</v>
      </c>
      <c r="H2486" s="50" t="s">
        <v>8528</v>
      </c>
      <c r="I2486" s="50">
        <f>(DAX__2019_2020__33[[#This Row],[Adj Close]]-DAX__2019_2020__33[[#This Row],[Adj Open]])/DAX__2019_2020__33[[#This Row],[Adj Open]]</f>
        <v>1.597305523442397E-2</v>
      </c>
      <c r="J2486" s="50">
        <f>DAX__2019_2020__33[[#This Row],[Adj Close]]-DAX__2019_2020__33[[#This Row],[Adj Open]]</f>
        <v>0.67557288166719331</v>
      </c>
      <c r="K2486" s="50">
        <v>2463880</v>
      </c>
    </row>
    <row r="2487" spans="1:11" x14ac:dyDescent="0.3">
      <c r="A2487" s="51" t="str">
        <f t="shared" si="43"/>
        <v>BAS.DE</v>
      </c>
      <c r="B2487" s="52" t="s">
        <v>548</v>
      </c>
      <c r="C2487" s="50" t="s">
        <v>724</v>
      </c>
      <c r="D2487" s="50">
        <f>DAX__2019_2020__33[[#This Row],[Open]]*(DAX__2019_2020__33[[#This Row],[Adj Close]]/DAX__2019_2020__33[[#This Row],[Close]])</f>
        <v>43.290113793493731</v>
      </c>
      <c r="E2487" s="50" t="s">
        <v>8713</v>
      </c>
      <c r="F2487" s="50" t="s">
        <v>8714</v>
      </c>
      <c r="G2487" s="50" t="s">
        <v>8443</v>
      </c>
      <c r="H2487" s="50" t="s">
        <v>8715</v>
      </c>
      <c r="I2487" s="50">
        <f>(DAX__2019_2020__33[[#This Row],[Adj Close]]-DAX__2019_2020__33[[#This Row],[Adj Open]])/DAX__2019_2020__33[[#This Row],[Adj Open]]</f>
        <v>2.1047165892255224E-2</v>
      </c>
      <c r="J2487" s="50">
        <f>DAX__2019_2020__33[[#This Row],[Adj Close]]-DAX__2019_2020__33[[#This Row],[Adj Open]]</f>
        <v>0.91113420650626864</v>
      </c>
      <c r="K2487" s="50">
        <v>3140708</v>
      </c>
    </row>
    <row r="2488" spans="1:11" x14ac:dyDescent="0.3">
      <c r="A2488" s="51" t="str">
        <f t="shared" si="43"/>
        <v>BAS.DE</v>
      </c>
      <c r="B2488" s="52" t="s">
        <v>549</v>
      </c>
      <c r="C2488" s="50" t="s">
        <v>8716</v>
      </c>
      <c r="D2488" s="50">
        <f>DAX__2019_2020__33[[#This Row],[Open]]*(DAX__2019_2020__33[[#This Row],[Adj Close]]/DAX__2019_2020__33[[#This Row],[Close]])</f>
        <v>43.196775767783564</v>
      </c>
      <c r="E2488" s="50" t="s">
        <v>8717</v>
      </c>
      <c r="F2488" s="50" t="s">
        <v>8718</v>
      </c>
      <c r="G2488" s="50" t="s">
        <v>8717</v>
      </c>
      <c r="H2488" s="50" t="s">
        <v>8719</v>
      </c>
      <c r="I2488" s="50">
        <f>(DAX__2019_2020__33[[#This Row],[Adj Close]]-DAX__2019_2020__33[[#This Row],[Adj Open]])/DAX__2019_2020__33[[#This Row],[Adj Open]]</f>
        <v>3.0352895763907841E-2</v>
      </c>
      <c r="J2488" s="50">
        <f>DAX__2019_2020__33[[#This Row],[Adj Close]]-DAX__2019_2020__33[[#This Row],[Adj Open]]</f>
        <v>1.3111472322164346</v>
      </c>
      <c r="K2488" s="50">
        <v>4251925</v>
      </c>
    </row>
    <row r="2489" spans="1:11" x14ac:dyDescent="0.3">
      <c r="A2489" s="51" t="str">
        <f t="shared" si="43"/>
        <v>BAS.DE</v>
      </c>
      <c r="B2489" s="52" t="s">
        <v>550</v>
      </c>
      <c r="C2489" s="50" t="s">
        <v>8419</v>
      </c>
      <c r="D2489" s="50">
        <f>DAX__2019_2020__33[[#This Row],[Open]]*(DAX__2019_2020__33[[#This Row],[Adj Close]]/DAX__2019_2020__33[[#This Row],[Close]])</f>
        <v>44.890158549858363</v>
      </c>
      <c r="E2489" s="50" t="s">
        <v>8720</v>
      </c>
      <c r="F2489" s="50" t="s">
        <v>8721</v>
      </c>
      <c r="G2489" s="50" t="s">
        <v>2264</v>
      </c>
      <c r="H2489" s="50" t="s">
        <v>8722</v>
      </c>
      <c r="I2489" s="50">
        <f>(DAX__2019_2020__33[[#This Row],[Adj Close]]-DAX__2019_2020__33[[#This Row],[Adj Open]])/DAX__2019_2020__33[[#This Row],[Adj Open]]</f>
        <v>7.9209900990092762E-4</v>
      </c>
      <c r="J2489" s="50">
        <f>DAX__2019_2020__33[[#This Row],[Adj Close]]-DAX__2019_2020__33[[#This Row],[Adj Open]]</f>
        <v>3.5557450141638469E-2</v>
      </c>
      <c r="K2489" s="50">
        <v>3108578</v>
      </c>
    </row>
    <row r="2490" spans="1:11" x14ac:dyDescent="0.3">
      <c r="A2490" s="51" t="str">
        <f t="shared" si="43"/>
        <v>BAS.DE</v>
      </c>
      <c r="B2490" s="52" t="s">
        <v>551</v>
      </c>
      <c r="C2490" s="50" t="s">
        <v>2287</v>
      </c>
      <c r="D2490" s="50">
        <f>DAX__2019_2020__33[[#This Row],[Open]]*(DAX__2019_2020__33[[#This Row],[Adj Close]]/DAX__2019_2020__33[[#This Row],[Close]])</f>
        <v>44.765710531444917</v>
      </c>
      <c r="E2490" s="50" t="s">
        <v>5020</v>
      </c>
      <c r="F2490" s="50" t="s">
        <v>8723</v>
      </c>
      <c r="G2490" s="50" t="s">
        <v>8413</v>
      </c>
      <c r="H2490" s="50" t="s">
        <v>8696</v>
      </c>
      <c r="I2490" s="50">
        <f>(DAX__2019_2020__33[[#This Row],[Adj Close]]-DAX__2019_2020__33[[#This Row],[Adj Open]])/DAX__2019_2020__33[[#This Row],[Adj Open]]</f>
        <v>-5.956910127939461E-4</v>
      </c>
      <c r="J2490" s="50">
        <f>DAX__2019_2020__33[[#This Row],[Adj Close]]-DAX__2019_2020__33[[#This Row],[Adj Open]]</f>
        <v>-2.6666531444917041E-2</v>
      </c>
      <c r="K2490" s="50">
        <v>2751793</v>
      </c>
    </row>
    <row r="2491" spans="1:11" x14ac:dyDescent="0.3">
      <c r="A2491" s="51" t="str">
        <f t="shared" si="43"/>
        <v>BAS.DE</v>
      </c>
      <c r="B2491" s="52" t="s">
        <v>552</v>
      </c>
      <c r="C2491" s="50" t="s">
        <v>8649</v>
      </c>
      <c r="D2491" s="50">
        <f>DAX__2019_2020__33[[#This Row],[Open]]*(DAX__2019_2020__33[[#This Row],[Adj Close]]/DAX__2019_2020__33[[#This Row],[Close]])</f>
        <v>45.823515607586991</v>
      </c>
      <c r="E2491" s="50" t="s">
        <v>5110</v>
      </c>
      <c r="F2491" s="50" t="s">
        <v>8693</v>
      </c>
      <c r="G2491" s="50" t="s">
        <v>8670</v>
      </c>
      <c r="H2491" s="50" t="s">
        <v>8724</v>
      </c>
      <c r="I2491" s="50">
        <f>(DAX__2019_2020__33[[#This Row],[Adj Close]]-DAX__2019_2020__33[[#This Row],[Adj Open]])/DAX__2019_2020__33[[#This Row],[Adj Open]]</f>
        <v>8.1086344928930118E-2</v>
      </c>
      <c r="J2491" s="50">
        <f>DAX__2019_2020__33[[#This Row],[Adj Close]]-DAX__2019_2020__33[[#This Row],[Adj Open]]</f>
        <v>3.7156613924130113</v>
      </c>
      <c r="K2491" s="50">
        <v>10048645</v>
      </c>
    </row>
    <row r="2492" spans="1:11" x14ac:dyDescent="0.3">
      <c r="A2492" s="51" t="str">
        <f t="shared" si="43"/>
        <v>BAS.DE</v>
      </c>
      <c r="B2492" s="52" t="s">
        <v>553</v>
      </c>
      <c r="C2492" s="50" t="s">
        <v>8725</v>
      </c>
      <c r="D2492" s="50">
        <f>DAX__2019_2020__33[[#This Row],[Open]]*(DAX__2019_2020__33[[#This Row],[Adj Close]]/DAX__2019_2020__33[[#This Row],[Close]])</f>
        <v>49.868077250335979</v>
      </c>
      <c r="E2492" s="50" t="s">
        <v>7805</v>
      </c>
      <c r="F2492" s="50" t="s">
        <v>8726</v>
      </c>
      <c r="G2492" s="50" t="s">
        <v>8727</v>
      </c>
      <c r="H2492" s="50" t="s">
        <v>8728</v>
      </c>
      <c r="I2492" s="50">
        <f>(DAX__2019_2020__33[[#This Row],[Adj Close]]-DAX__2019_2020__33[[#This Row],[Adj Open]])/DAX__2019_2020__33[[#This Row],[Adj Open]]</f>
        <v>2.5311979512013649E-2</v>
      </c>
      <c r="J2492" s="50">
        <f>DAX__2019_2020__33[[#This Row],[Adj Close]]-DAX__2019_2020__33[[#This Row],[Adj Open]]</f>
        <v>1.2622597496640182</v>
      </c>
      <c r="K2492" s="50">
        <v>7790609</v>
      </c>
    </row>
    <row r="2493" spans="1:11" x14ac:dyDescent="0.3">
      <c r="A2493" s="51" t="str">
        <f t="shared" si="43"/>
        <v>BAS.DE</v>
      </c>
      <c r="B2493" s="52" t="s">
        <v>554</v>
      </c>
      <c r="C2493" s="50" t="s">
        <v>8729</v>
      </c>
      <c r="D2493" s="50">
        <f>DAX__2019_2020__33[[#This Row],[Open]]*(DAX__2019_2020__33[[#This Row],[Adj Close]]/DAX__2019_2020__33[[#This Row],[Close]])</f>
        <v>51.112557017543864</v>
      </c>
      <c r="E2493" s="50" t="s">
        <v>8730</v>
      </c>
      <c r="F2493" s="50" t="s">
        <v>8731</v>
      </c>
      <c r="G2493" s="50" t="s">
        <v>8374</v>
      </c>
      <c r="H2493" s="50" t="s">
        <v>8732</v>
      </c>
      <c r="I2493" s="50">
        <f>(DAX__2019_2020__33[[#This Row],[Adj Close]]-DAX__2019_2020__33[[#This Row],[Adj Open]])/DAX__2019_2020__33[[#This Row],[Adj Open]]</f>
        <v>-1.8608695652173952E-2</v>
      </c>
      <c r="J2493" s="50">
        <f>DAX__2019_2020__33[[#This Row],[Adj Close]]-DAX__2019_2020__33[[#This Row],[Adj Open]]</f>
        <v>-0.95113801754386174</v>
      </c>
      <c r="K2493" s="50">
        <v>5178599</v>
      </c>
    </row>
    <row r="2494" spans="1:11" x14ac:dyDescent="0.3">
      <c r="A2494" s="51" t="str">
        <f t="shared" si="43"/>
        <v>BAS.DE</v>
      </c>
      <c r="B2494" s="52" t="s">
        <v>555</v>
      </c>
      <c r="C2494" s="50" t="s">
        <v>5097</v>
      </c>
      <c r="D2494" s="50">
        <f>DAX__2019_2020__33[[#This Row],[Open]]*(DAX__2019_2020__33[[#This Row],[Adj Close]]/DAX__2019_2020__33[[#This Row],[Close]])</f>
        <v>49.485839171716364</v>
      </c>
      <c r="E2494" s="50" t="s">
        <v>8733</v>
      </c>
      <c r="F2494" s="50" t="s">
        <v>8734</v>
      </c>
      <c r="G2494" s="50" t="s">
        <v>8735</v>
      </c>
      <c r="H2494" s="50" t="s">
        <v>8736</v>
      </c>
      <c r="I2494" s="50">
        <f>(DAX__2019_2020__33[[#This Row],[Adj Close]]-DAX__2019_2020__33[[#This Row],[Adj Open]])/DAX__2019_2020__33[[#This Row],[Adj Open]]</f>
        <v>-1.0777259233959817E-3</v>
      </c>
      <c r="J2494" s="50">
        <f>DAX__2019_2020__33[[#This Row],[Adj Close]]-DAX__2019_2020__33[[#This Row],[Adj Open]]</f>
        <v>-5.3332171716363064E-2</v>
      </c>
      <c r="K2494" s="50">
        <v>2682920</v>
      </c>
    </row>
    <row r="2495" spans="1:11" x14ac:dyDescent="0.3">
      <c r="A2495" s="51" t="str">
        <f t="shared" si="43"/>
        <v>BAS.DE</v>
      </c>
      <c r="B2495" s="52" t="s">
        <v>556</v>
      </c>
      <c r="C2495" s="50" t="s">
        <v>8737</v>
      </c>
      <c r="D2495" s="50">
        <f>DAX__2019_2020__33[[#This Row],[Open]]*(DAX__2019_2020__33[[#This Row],[Adj Close]]/DAX__2019_2020__33[[#This Row],[Close]])</f>
        <v>48.996936822514606</v>
      </c>
      <c r="E2495" s="50" t="s">
        <v>5029</v>
      </c>
      <c r="F2495" s="50" t="s">
        <v>4969</v>
      </c>
      <c r="G2495" s="50" t="s">
        <v>5112</v>
      </c>
      <c r="H2495" s="50" t="s">
        <v>8738</v>
      </c>
      <c r="I2495" s="50">
        <f>(DAX__2019_2020__33[[#This Row],[Adj Close]]-DAX__2019_2020__33[[#This Row],[Adj Open]])/DAX__2019_2020__33[[#This Row],[Adj Open]]</f>
        <v>1.596518534044241E-2</v>
      </c>
      <c r="J2495" s="50">
        <f>DAX__2019_2020__33[[#This Row],[Adj Close]]-DAX__2019_2020__33[[#This Row],[Adj Open]]</f>
        <v>0.78224517748539313</v>
      </c>
      <c r="K2495" s="50">
        <v>3037076</v>
      </c>
    </row>
    <row r="2496" spans="1:11" x14ac:dyDescent="0.3">
      <c r="A2496" s="51" t="str">
        <f t="shared" si="43"/>
        <v>BAS.DE</v>
      </c>
      <c r="B2496" s="52" t="s">
        <v>557</v>
      </c>
      <c r="C2496" s="50" t="s">
        <v>8739</v>
      </c>
      <c r="D2496" s="50">
        <f>DAX__2019_2020__33[[#This Row],[Open]]*(DAX__2019_2020__33[[#This Row],[Adj Close]]/DAX__2019_2020__33[[#This Row],[Close]])</f>
        <v>50.383644499714471</v>
      </c>
      <c r="E2496" s="50" t="s">
        <v>8740</v>
      </c>
      <c r="F2496" s="50" t="s">
        <v>8741</v>
      </c>
      <c r="G2496" s="50" t="s">
        <v>8742</v>
      </c>
      <c r="H2496" s="50" t="s">
        <v>8743</v>
      </c>
      <c r="I2496" s="50">
        <f>(DAX__2019_2020__33[[#This Row],[Adj Close]]-DAX__2019_2020__33[[#This Row],[Adj Open]])/DAX__2019_2020__33[[#This Row],[Adj Open]]</f>
        <v>1.0585726887790978E-2</v>
      </c>
      <c r="J2496" s="50">
        <f>DAX__2019_2020__33[[#This Row],[Adj Close]]-DAX__2019_2020__33[[#This Row],[Adj Open]]</f>
        <v>0.53334750028552946</v>
      </c>
      <c r="K2496" s="50">
        <v>3607158</v>
      </c>
    </row>
    <row r="2497" spans="1:11" x14ac:dyDescent="0.3">
      <c r="A2497" s="51" t="str">
        <f t="shared" si="43"/>
        <v>BAS.DE</v>
      </c>
      <c r="B2497" s="52" t="s">
        <v>558</v>
      </c>
      <c r="C2497" s="50" t="s">
        <v>8744</v>
      </c>
      <c r="D2497" s="50">
        <f>DAX__2019_2020__33[[#This Row],[Open]]*(DAX__2019_2020__33[[#This Row],[Adj Close]]/DAX__2019_2020__33[[#This Row],[Close]])</f>
        <v>50.863659424863933</v>
      </c>
      <c r="E2497" s="50" t="s">
        <v>7821</v>
      </c>
      <c r="F2497" s="50" t="s">
        <v>8745</v>
      </c>
      <c r="G2497" s="50" t="s">
        <v>8746</v>
      </c>
      <c r="H2497" s="50" t="s">
        <v>8747</v>
      </c>
      <c r="I2497" s="50">
        <f>(DAX__2019_2020__33[[#This Row],[Adj Close]]-DAX__2019_2020__33[[#This Row],[Adj Open]])/DAX__2019_2020__33[[#This Row],[Adj Open]]</f>
        <v>1.2932505890728595E-2</v>
      </c>
      <c r="J2497" s="50">
        <f>DAX__2019_2020__33[[#This Row],[Adj Close]]-DAX__2019_2020__33[[#This Row],[Adj Open]]</f>
        <v>0.65779457513606587</v>
      </c>
      <c r="K2497" s="50">
        <v>2211728</v>
      </c>
    </row>
    <row r="2498" spans="1:11" x14ac:dyDescent="0.3">
      <c r="A2498" s="51" t="str">
        <f t="shared" si="43"/>
        <v>BAS.DE</v>
      </c>
      <c r="B2498" s="52" t="s">
        <v>559</v>
      </c>
      <c r="C2498" s="50" t="s">
        <v>7776</v>
      </c>
      <c r="D2498" s="50">
        <f>DAX__2019_2020__33[[#This Row],[Open]]*(DAX__2019_2020__33[[#This Row],[Adj Close]]/DAX__2019_2020__33[[#This Row],[Close]])</f>
        <v>51.334784433397793</v>
      </c>
      <c r="E2498" s="50" t="s">
        <v>7803</v>
      </c>
      <c r="F2498" s="50" t="s">
        <v>8748</v>
      </c>
      <c r="G2498" s="50" t="s">
        <v>7780</v>
      </c>
      <c r="H2498" s="50" t="s">
        <v>8749</v>
      </c>
      <c r="I2498" s="50">
        <f>(DAX__2019_2020__33[[#This Row],[Adj Close]]-DAX__2019_2020__33[[#This Row],[Adj Open]])/DAX__2019_2020__33[[#This Row],[Adj Open]]</f>
        <v>1.662335930735934E-2</v>
      </c>
      <c r="J2498" s="50">
        <f>DAX__2019_2020__33[[#This Row],[Adj Close]]-DAX__2019_2020__33[[#This Row],[Adj Open]]</f>
        <v>0.85335656660220849</v>
      </c>
      <c r="K2498" s="50">
        <v>2925691</v>
      </c>
    </row>
    <row r="2499" spans="1:11" x14ac:dyDescent="0.3">
      <c r="A2499" s="51" t="str">
        <f t="shared" si="43"/>
        <v>BAS.DE</v>
      </c>
      <c r="B2499" s="52" t="s">
        <v>560</v>
      </c>
      <c r="C2499" s="50" t="s">
        <v>7795</v>
      </c>
      <c r="D2499" s="50">
        <f>DAX__2019_2020__33[[#This Row],[Open]]*(DAX__2019_2020__33[[#This Row],[Adj Close]]/DAX__2019_2020__33[[#This Row],[Close]])</f>
        <v>51.645901590913837</v>
      </c>
      <c r="E2499" s="50" t="s">
        <v>8750</v>
      </c>
      <c r="F2499" s="50" t="s">
        <v>8729</v>
      </c>
      <c r="G2499" s="50" t="s">
        <v>8730</v>
      </c>
      <c r="H2499" s="50" t="s">
        <v>8751</v>
      </c>
      <c r="I2499" s="50">
        <f>(DAX__2019_2020__33[[#This Row],[Adj Close]]-DAX__2019_2020__33[[#This Row],[Adj Open]])/DAX__2019_2020__33[[#This Row],[Adj Open]]</f>
        <v>-5.5077282446722459E-3</v>
      </c>
      <c r="J2499" s="50">
        <f>DAX__2019_2020__33[[#This Row],[Adj Close]]-DAX__2019_2020__33[[#This Row],[Adj Open]]</f>
        <v>-0.28445159091383942</v>
      </c>
      <c r="K2499" s="50">
        <v>2385840</v>
      </c>
    </row>
    <row r="2500" spans="1:11" x14ac:dyDescent="0.3">
      <c r="A2500" s="51" t="str">
        <f t="shared" si="43"/>
        <v>BAS.DE</v>
      </c>
      <c r="B2500" s="52" t="s">
        <v>561</v>
      </c>
      <c r="C2500" s="50" t="s">
        <v>8727</v>
      </c>
      <c r="D2500" s="50">
        <f>DAX__2019_2020__33[[#This Row],[Open]]*(DAX__2019_2020__33[[#This Row],[Adj Close]]/DAX__2019_2020__33[[#This Row],[Close]])</f>
        <v>51.13033140640654</v>
      </c>
      <c r="E2500" s="50" t="s">
        <v>7807</v>
      </c>
      <c r="F2500" s="50" t="s">
        <v>8742</v>
      </c>
      <c r="G2500" s="50" t="s">
        <v>7817</v>
      </c>
      <c r="H2500" s="50" t="s">
        <v>8752</v>
      </c>
      <c r="I2500" s="50">
        <f>(DAX__2019_2020__33[[#This Row],[Adj Close]]-DAX__2019_2020__33[[#This Row],[Adj Open]])/DAX__2019_2020__33[[#This Row],[Adj Open]]</f>
        <v>2.260118219749654E-3</v>
      </c>
      <c r="J2500" s="50">
        <f>DAX__2019_2020__33[[#This Row],[Adj Close]]-DAX__2019_2020__33[[#This Row],[Adj Open]]</f>
        <v>0.11556059359345738</v>
      </c>
      <c r="K2500" s="50">
        <v>2819492</v>
      </c>
    </row>
    <row r="2501" spans="1:11" x14ac:dyDescent="0.3">
      <c r="A2501" s="51" t="str">
        <f t="shared" si="43"/>
        <v>BAS.DE</v>
      </c>
      <c r="B2501" s="52" t="s">
        <v>562</v>
      </c>
      <c r="C2501" s="50" t="s">
        <v>8753</v>
      </c>
      <c r="D2501" s="50">
        <f>DAX__2019_2020__33[[#This Row],[Open]]*(DAX__2019_2020__33[[#This Row],[Adj Close]]/DAX__2019_2020__33[[#This Row],[Close]])</f>
        <v>51.565897167257745</v>
      </c>
      <c r="E2501" s="50" t="s">
        <v>7801</v>
      </c>
      <c r="F2501" s="50" t="s">
        <v>8753</v>
      </c>
      <c r="G2501" s="50" t="s">
        <v>8754</v>
      </c>
      <c r="H2501" s="50" t="s">
        <v>8755</v>
      </c>
      <c r="I2501" s="50">
        <f>(DAX__2019_2020__33[[#This Row],[Adj Close]]-DAX__2019_2020__33[[#This Row],[Adj Open]])/DAX__2019_2020__33[[#This Row],[Adj Open]]</f>
        <v>6.3782625884592414E-3</v>
      </c>
      <c r="J2501" s="50">
        <f>DAX__2019_2020__33[[#This Row],[Adj Close]]-DAX__2019_2020__33[[#This Row],[Adj Open]]</f>
        <v>0.32890083274225645</v>
      </c>
      <c r="K2501" s="50">
        <v>2778391</v>
      </c>
    </row>
    <row r="2502" spans="1:11" x14ac:dyDescent="0.3">
      <c r="A2502" s="51" t="str">
        <f t="shared" si="43"/>
        <v>BAS.DE</v>
      </c>
      <c r="B2502" s="52" t="s">
        <v>563</v>
      </c>
      <c r="C2502" s="50" t="s">
        <v>8756</v>
      </c>
      <c r="D2502" s="50">
        <f>DAX__2019_2020__33[[#This Row],[Open]]*(DAX__2019_2020__33[[#This Row],[Adj Close]]/DAX__2019_2020__33[[#This Row],[Close]])</f>
        <v>52.51703811741789</v>
      </c>
      <c r="E2502" s="50" t="s">
        <v>7842</v>
      </c>
      <c r="F2502" s="50" t="s">
        <v>8757</v>
      </c>
      <c r="G2502" s="50" t="s">
        <v>7842</v>
      </c>
      <c r="H2502" s="50" t="s">
        <v>8758</v>
      </c>
      <c r="I2502" s="50">
        <f>(DAX__2019_2020__33[[#This Row],[Adj Close]]-DAX__2019_2020__33[[#This Row],[Adj Open]])/DAX__2019_2020__33[[#This Row],[Adj Open]]</f>
        <v>3.5037236457777975E-2</v>
      </c>
      <c r="J2502" s="50">
        <f>DAX__2019_2020__33[[#This Row],[Adj Close]]-DAX__2019_2020__33[[#This Row],[Adj Open]]</f>
        <v>1.8400518825821095</v>
      </c>
      <c r="K2502" s="50">
        <v>4133780</v>
      </c>
    </row>
    <row r="2503" spans="1:11" x14ac:dyDescent="0.3">
      <c r="A2503" s="51" t="str">
        <f t="shared" si="43"/>
        <v>BAS.DE</v>
      </c>
      <c r="B2503" s="52" t="s">
        <v>564</v>
      </c>
      <c r="C2503" s="50" t="s">
        <v>7646</v>
      </c>
      <c r="D2503" s="50">
        <f>DAX__2019_2020__33[[#This Row],[Open]]*(DAX__2019_2020__33[[#This Row],[Adj Close]]/DAX__2019_2020__33[[#This Row],[Close]])</f>
        <v>54.472648979092135</v>
      </c>
      <c r="E2503" s="50" t="s">
        <v>5530</v>
      </c>
      <c r="F2503" s="50" t="s">
        <v>8759</v>
      </c>
      <c r="G2503" s="50" t="s">
        <v>5268</v>
      </c>
      <c r="H2503" s="50" t="s">
        <v>8760</v>
      </c>
      <c r="I2503" s="50">
        <f>(DAX__2019_2020__33[[#This Row],[Adj Close]]-DAX__2019_2020__33[[#This Row],[Adj Open]])/DAX__2019_2020__33[[#This Row],[Adj Open]]</f>
        <v>-1.7460835794073589E-2</v>
      </c>
      <c r="J2503" s="50">
        <f>DAX__2019_2020__33[[#This Row],[Adj Close]]-DAX__2019_2020__33[[#This Row],[Adj Open]]</f>
        <v>-0.95113797909213815</v>
      </c>
      <c r="K2503" s="50">
        <v>3679308</v>
      </c>
    </row>
    <row r="2504" spans="1:11" x14ac:dyDescent="0.3">
      <c r="A2504" s="51" t="str">
        <f t="shared" si="43"/>
        <v>BAS.DE</v>
      </c>
      <c r="B2504" s="52" t="s">
        <v>565</v>
      </c>
      <c r="C2504" s="50" t="s">
        <v>7605</v>
      </c>
      <c r="D2504" s="50">
        <f>DAX__2019_2020__33[[#This Row],[Open]]*(DAX__2019_2020__33[[#This Row],[Adj Close]]/DAX__2019_2020__33[[#This Row],[Close]])</f>
        <v>53.45928709110931</v>
      </c>
      <c r="E2504" s="50" t="s">
        <v>8761</v>
      </c>
      <c r="F2504" s="50" t="s">
        <v>8762</v>
      </c>
      <c r="G2504" s="50" t="s">
        <v>7657</v>
      </c>
      <c r="H2504" s="50" t="s">
        <v>8763</v>
      </c>
      <c r="I2504" s="50">
        <f>(DAX__2019_2020__33[[#This Row],[Adj Close]]-DAX__2019_2020__33[[#This Row],[Adj Open]])/DAX__2019_2020__33[[#This Row],[Adj Open]]</f>
        <v>-1.1639341729953218E-3</v>
      </c>
      <c r="J2504" s="50">
        <f>DAX__2019_2020__33[[#This Row],[Adj Close]]-DAX__2019_2020__33[[#This Row],[Adj Open]]</f>
        <v>-6.2223091109309792E-2</v>
      </c>
      <c r="K2504" s="50">
        <v>1722062</v>
      </c>
    </row>
    <row r="2505" spans="1:11" x14ac:dyDescent="0.3">
      <c r="A2505" s="51" t="str">
        <f t="shared" si="43"/>
        <v>BAS.DE</v>
      </c>
      <c r="B2505" s="52" t="s">
        <v>566</v>
      </c>
      <c r="C2505" s="50" t="s">
        <v>5575</v>
      </c>
      <c r="D2505" s="50">
        <f>DAX__2019_2020__33[[#This Row],[Open]]*(DAX__2019_2020__33[[#This Row],[Adj Close]]/DAX__2019_2020__33[[#This Row],[Close]])</f>
        <v>53.237060436826667</v>
      </c>
      <c r="E2505" s="50" t="s">
        <v>7892</v>
      </c>
      <c r="F2505" s="50" t="s">
        <v>8764</v>
      </c>
      <c r="G2505" s="50" t="s">
        <v>8765</v>
      </c>
      <c r="H2505" s="50" t="s">
        <v>8766</v>
      </c>
      <c r="I2505" s="50">
        <f>(DAX__2019_2020__33[[#This Row],[Adj Close]]-DAX__2019_2020__33[[#This Row],[Adj Open]])/DAX__2019_2020__33[[#This Row],[Adj Open]]</f>
        <v>1.7198180283823188E-2</v>
      </c>
      <c r="J2505" s="50">
        <f>DAX__2019_2020__33[[#This Row],[Adj Close]]-DAX__2019_2020__33[[#This Row],[Adj Open]]</f>
        <v>0.9155805631733358</v>
      </c>
      <c r="K2505" s="50">
        <v>3448051</v>
      </c>
    </row>
    <row r="2506" spans="1:11" x14ac:dyDescent="0.3">
      <c r="A2506" s="51" t="str">
        <f t="shared" si="43"/>
        <v>BAS.DE</v>
      </c>
      <c r="B2506" s="52" t="s">
        <v>567</v>
      </c>
      <c r="C2506" s="50" t="s">
        <v>7824</v>
      </c>
      <c r="D2506" s="50">
        <f>DAX__2019_2020__33[[#This Row],[Open]]*(DAX__2019_2020__33[[#This Row],[Adj Close]]/DAX__2019_2020__33[[#This Row],[Close]])</f>
        <v>53.814854056210478</v>
      </c>
      <c r="E2506" s="50" t="s">
        <v>8767</v>
      </c>
      <c r="F2506" s="50" t="s">
        <v>7622</v>
      </c>
      <c r="G2506" s="50" t="s">
        <v>7745</v>
      </c>
      <c r="H2506" s="50" t="s">
        <v>8768</v>
      </c>
      <c r="I2506" s="50">
        <f>(DAX__2019_2020__33[[#This Row],[Adj Close]]-DAX__2019_2020__33[[#This Row],[Adj Open]])/DAX__2019_2020__33[[#This Row],[Adj Open]]</f>
        <v>1.3049239956239911E-2</v>
      </c>
      <c r="J2506" s="50">
        <f>DAX__2019_2020__33[[#This Row],[Adj Close]]-DAX__2019_2020__33[[#This Row],[Adj Open]]</f>
        <v>0.70224294378952123</v>
      </c>
      <c r="K2506" s="50">
        <v>5433895</v>
      </c>
    </row>
    <row r="2507" spans="1:11" x14ac:dyDescent="0.3">
      <c r="A2507" s="51" t="str">
        <f t="shared" si="43"/>
        <v>BAS.DE</v>
      </c>
      <c r="B2507" s="52" t="s">
        <v>568</v>
      </c>
      <c r="C2507" s="50" t="s">
        <v>5353</v>
      </c>
      <c r="D2507" s="50">
        <f>DAX__2019_2020__33[[#This Row],[Open]]*(DAX__2019_2020__33[[#This Row],[Adj Close]]/DAX__2019_2020__33[[#This Row],[Close]])</f>
        <v>54.845996275168396</v>
      </c>
      <c r="E2507" s="50" t="s">
        <v>7690</v>
      </c>
      <c r="F2507" s="50" t="s">
        <v>8769</v>
      </c>
      <c r="G2507" s="50" t="s">
        <v>8107</v>
      </c>
      <c r="H2507" s="50" t="s">
        <v>8770</v>
      </c>
      <c r="I2507" s="50">
        <f>(DAX__2019_2020__33[[#This Row],[Adj Close]]-DAX__2019_2020__33[[#This Row],[Adj Open]])/DAX__2019_2020__33[[#This Row],[Adj Open]]</f>
        <v>-9.5623985484214174E-3</v>
      </c>
      <c r="J2507" s="50">
        <f>DAX__2019_2020__33[[#This Row],[Adj Close]]-DAX__2019_2020__33[[#This Row],[Adj Open]]</f>
        <v>-0.52445927516839674</v>
      </c>
      <c r="K2507" s="50">
        <v>2781855</v>
      </c>
    </row>
    <row r="2508" spans="1:11" x14ac:dyDescent="0.3">
      <c r="A2508" s="51" t="str">
        <f t="shared" si="43"/>
        <v>BAS.DE</v>
      </c>
      <c r="B2508" s="52" t="s">
        <v>569</v>
      </c>
      <c r="C2508" s="50" t="s">
        <v>7654</v>
      </c>
      <c r="D2508" s="50">
        <f>DAX__2019_2020__33[[#This Row],[Open]]*(DAX__2019_2020__33[[#This Row],[Adj Close]]/DAX__2019_2020__33[[#This Row],[Close]])</f>
        <v>54.259313982905951</v>
      </c>
      <c r="E2508" s="50" t="s">
        <v>7654</v>
      </c>
      <c r="F2508" s="50" t="s">
        <v>5606</v>
      </c>
      <c r="G2508" s="50" t="s">
        <v>8771</v>
      </c>
      <c r="H2508" s="50" t="s">
        <v>8772</v>
      </c>
      <c r="I2508" s="50">
        <f>(DAX__2019_2020__33[[#This Row],[Adj Close]]-DAX__2019_2020__33[[#This Row],[Adj Open]])/DAX__2019_2020__33[[#This Row],[Adj Open]]</f>
        <v>-1.1467889720380795E-3</v>
      </c>
      <c r="J2508" s="50">
        <f>DAX__2019_2020__33[[#This Row],[Adj Close]]-DAX__2019_2020__33[[#This Row],[Adj Open]]</f>
        <v>-6.2223982905948105E-2</v>
      </c>
      <c r="K2508" s="50">
        <v>2689407</v>
      </c>
    </row>
    <row r="2509" spans="1:11" x14ac:dyDescent="0.3">
      <c r="A2509" s="51" t="str">
        <f t="shared" si="43"/>
        <v>BAS.DE</v>
      </c>
      <c r="B2509" s="52" t="s">
        <v>570</v>
      </c>
      <c r="C2509" s="50" t="s">
        <v>8088</v>
      </c>
      <c r="D2509" s="50">
        <f>DAX__2019_2020__33[[#This Row],[Open]]*(DAX__2019_2020__33[[#This Row],[Adj Close]]/DAX__2019_2020__33[[#This Row],[Close]])</f>
        <v>54.108195053717047</v>
      </c>
      <c r="E2509" s="50" t="s">
        <v>8765</v>
      </c>
      <c r="F2509" s="50" t="s">
        <v>7697</v>
      </c>
      <c r="G2509" s="50" t="s">
        <v>8773</v>
      </c>
      <c r="H2509" s="50" t="s">
        <v>8774</v>
      </c>
      <c r="I2509" s="50">
        <f>(DAX__2019_2020__33[[#This Row],[Adj Close]]-DAX__2019_2020__33[[#This Row],[Adj Open]])/DAX__2019_2020__33[[#This Row],[Adj Open]]</f>
        <v>-3.4499589855423464E-3</v>
      </c>
      <c r="J2509" s="50">
        <f>DAX__2019_2020__33[[#This Row],[Adj Close]]-DAX__2019_2020__33[[#This Row],[Adj Open]]</f>
        <v>-0.18667105371704906</v>
      </c>
      <c r="K2509" s="50">
        <v>2673588</v>
      </c>
    </row>
    <row r="2510" spans="1:11" x14ac:dyDescent="0.3">
      <c r="A2510" s="51" t="str">
        <f t="shared" si="43"/>
        <v>BAS.DE</v>
      </c>
      <c r="B2510" s="52" t="s">
        <v>571</v>
      </c>
      <c r="C2510" s="50" t="s">
        <v>4984</v>
      </c>
      <c r="D2510" s="50">
        <f>DAX__2019_2020__33[[#This Row],[Open]]*(DAX__2019_2020__33[[#This Row],[Adj Close]]/DAX__2019_2020__33[[#This Row],[Close]])</f>
        <v>53.868187169285534</v>
      </c>
      <c r="E2510" s="50" t="s">
        <v>8775</v>
      </c>
      <c r="F2510" s="50" t="s">
        <v>8776</v>
      </c>
      <c r="G2510" s="50" t="s">
        <v>7654</v>
      </c>
      <c r="H2510" s="50" t="s">
        <v>8777</v>
      </c>
      <c r="I2510" s="50">
        <f>(DAX__2019_2020__33[[#This Row],[Adj Close]]-DAX__2019_2020__33[[#This Row],[Adj Open]])/DAX__2019_2020__33[[#This Row],[Adj Open]]</f>
        <v>7.2607758171872976E-3</v>
      </c>
      <c r="J2510" s="50">
        <f>DAX__2019_2020__33[[#This Row],[Adj Close]]-DAX__2019_2020__33[[#This Row],[Adj Open]]</f>
        <v>0.39112483071446746</v>
      </c>
      <c r="K2510" s="50">
        <v>2058165</v>
      </c>
    </row>
    <row r="2511" spans="1:11" x14ac:dyDescent="0.3">
      <c r="A2511" s="51" t="str">
        <f t="shared" si="43"/>
        <v>BAS.DE</v>
      </c>
      <c r="B2511" s="52" t="s">
        <v>572</v>
      </c>
      <c r="C2511" s="50" t="s">
        <v>7894</v>
      </c>
      <c r="D2511" s="50">
        <f>DAX__2019_2020__33[[#This Row],[Open]]*(DAX__2019_2020__33[[#This Row],[Adj Close]]/DAX__2019_2020__33[[#This Row],[Close]])</f>
        <v>54.134864879062583</v>
      </c>
      <c r="E2511" s="50" t="s">
        <v>7894</v>
      </c>
      <c r="F2511" s="50" t="s">
        <v>7621</v>
      </c>
      <c r="G2511" s="50" t="s">
        <v>8778</v>
      </c>
      <c r="H2511" s="50" t="s">
        <v>8779</v>
      </c>
      <c r="I2511" s="50">
        <f>(DAX__2019_2020__33[[#This Row],[Adj Close]]-DAX__2019_2020__33[[#This Row],[Adj Open]])/DAX__2019_2020__33[[#This Row],[Adj Open]]</f>
        <v>-2.4630869470250653E-3</v>
      </c>
      <c r="J2511" s="50">
        <f>DAX__2019_2020__33[[#This Row],[Adj Close]]-DAX__2019_2020__33[[#This Row],[Adj Open]]</f>
        <v>-0.13333887906258468</v>
      </c>
      <c r="K2511" s="50">
        <v>1837374</v>
      </c>
    </row>
    <row r="2512" spans="1:11" x14ac:dyDescent="0.3">
      <c r="A2512" s="51" t="str">
        <f t="shared" si="43"/>
        <v>BAS.DE</v>
      </c>
      <c r="B2512" s="52" t="s">
        <v>573</v>
      </c>
      <c r="C2512" s="50" t="s">
        <v>5277</v>
      </c>
      <c r="D2512" s="50">
        <f>DAX__2019_2020__33[[#This Row],[Open]]*(DAX__2019_2020__33[[#This Row],[Adj Close]]/DAX__2019_2020__33[[#This Row],[Close]])</f>
        <v>54.099306147584954</v>
      </c>
      <c r="E2512" s="50" t="s">
        <v>7652</v>
      </c>
      <c r="F2512" s="50" t="s">
        <v>8780</v>
      </c>
      <c r="G2512" s="50" t="s">
        <v>8781</v>
      </c>
      <c r="H2512" s="50" t="s">
        <v>8782</v>
      </c>
      <c r="I2512" s="50">
        <f>(DAX__2019_2020__33[[#This Row],[Adj Close]]-DAX__2019_2020__33[[#This Row],[Adj Open]])/DAX__2019_2020__33[[#This Row],[Adj Open]]</f>
        <v>1.24876435674065E-2</v>
      </c>
      <c r="J2512" s="50">
        <f>DAX__2019_2020__33[[#This Row],[Adj Close]]-DAX__2019_2020__33[[#This Row],[Adj Open]]</f>
        <v>0.67557285241504417</v>
      </c>
      <c r="K2512" s="50">
        <v>2850469</v>
      </c>
    </row>
    <row r="2513" spans="1:11" x14ac:dyDescent="0.3">
      <c r="A2513" s="51" t="str">
        <f t="shared" si="43"/>
        <v>BAS.DE</v>
      </c>
      <c r="B2513" s="52" t="s">
        <v>574</v>
      </c>
      <c r="C2513" s="50" t="s">
        <v>8097</v>
      </c>
      <c r="D2513" s="50">
        <f>DAX__2019_2020__33[[#This Row],[Open]]*(DAX__2019_2020__33[[#This Row],[Adj Close]]/DAX__2019_2020__33[[#This Row],[Close]])</f>
        <v>55.459340354139982</v>
      </c>
      <c r="E2513" s="50" t="s">
        <v>5169</v>
      </c>
      <c r="F2513" s="50" t="s">
        <v>7684</v>
      </c>
      <c r="G2513" s="50" t="s">
        <v>5541</v>
      </c>
      <c r="H2513" s="50" t="s">
        <v>8783</v>
      </c>
      <c r="I2513" s="50">
        <f>(DAX__2019_2020__33[[#This Row],[Adj Close]]-DAX__2019_2020__33[[#This Row],[Adj Open]])/DAX__2019_2020__33[[#This Row],[Adj Open]]</f>
        <v>1.682962040117993E-2</v>
      </c>
      <c r="J2513" s="50">
        <f>DAX__2019_2020__33[[#This Row],[Adj Close]]-DAX__2019_2020__33[[#This Row],[Adj Open]]</f>
        <v>0.93335964586001552</v>
      </c>
      <c r="K2513" s="50">
        <v>6583366</v>
      </c>
    </row>
    <row r="2514" spans="1:11" x14ac:dyDescent="0.3">
      <c r="A2514" s="51" t="str">
        <f t="shared" si="43"/>
        <v>BAS.DE</v>
      </c>
      <c r="B2514" s="52" t="s">
        <v>575</v>
      </c>
      <c r="C2514" s="50" t="s">
        <v>7883</v>
      </c>
      <c r="D2514" s="50">
        <f>DAX__2019_2020__33[[#This Row],[Open]]*(DAX__2019_2020__33[[#This Row],[Adj Close]]/DAX__2019_2020__33[[#This Row],[Close]])</f>
        <v>56.428263248777895</v>
      </c>
      <c r="E2514" s="50" t="s">
        <v>5537</v>
      </c>
      <c r="F2514" s="50" t="s">
        <v>7588</v>
      </c>
      <c r="G2514" s="50" t="s">
        <v>7881</v>
      </c>
      <c r="H2514" s="50" t="s">
        <v>8784</v>
      </c>
      <c r="I2514" s="50">
        <f>(DAX__2019_2020__33[[#This Row],[Adj Close]]-DAX__2019_2020__33[[#This Row],[Adj Open]])/DAX__2019_2020__33[[#This Row],[Adj Open]]</f>
        <v>8.8216918714557144E-3</v>
      </c>
      <c r="J2514" s="50">
        <f>DAX__2019_2020__33[[#This Row],[Adj Close]]-DAX__2019_2020__33[[#This Row],[Adj Open]]</f>
        <v>0.4977927512221072</v>
      </c>
      <c r="K2514" s="50">
        <v>5290522</v>
      </c>
    </row>
    <row r="2515" spans="1:11" x14ac:dyDescent="0.3">
      <c r="A2515" s="51" t="str">
        <f t="shared" si="43"/>
        <v>BAS.DE</v>
      </c>
      <c r="B2515" s="52" t="s">
        <v>576</v>
      </c>
      <c r="C2515" s="50" t="s">
        <v>5506</v>
      </c>
      <c r="D2515" s="50">
        <f>DAX__2019_2020__33[[#This Row],[Open]]*(DAX__2019_2020__33[[#This Row],[Adj Close]]/DAX__2019_2020__33[[#This Row],[Close]])</f>
        <v>56.863831061409194</v>
      </c>
      <c r="E2515" s="50" t="s">
        <v>5506</v>
      </c>
      <c r="F2515" s="50" t="s">
        <v>8785</v>
      </c>
      <c r="G2515" s="50" t="s">
        <v>5602</v>
      </c>
      <c r="H2515" s="50" t="s">
        <v>8786</v>
      </c>
      <c r="I2515" s="50">
        <f>(DAX__2019_2020__33[[#This Row],[Adj Close]]-DAX__2019_2020__33[[#This Row],[Adj Open]])/DAX__2019_2020__33[[#This Row],[Adj Open]]</f>
        <v>-1.3443801571927535E-2</v>
      </c>
      <c r="J2515" s="50">
        <f>DAX__2019_2020__33[[#This Row],[Adj Close]]-DAX__2019_2020__33[[#This Row],[Adj Open]]</f>
        <v>-0.76446606140919471</v>
      </c>
      <c r="K2515" s="50">
        <v>3423455</v>
      </c>
    </row>
    <row r="2516" spans="1:11" x14ac:dyDescent="0.3">
      <c r="A2516" s="51" t="str">
        <f t="shared" si="43"/>
        <v>BAS.DE</v>
      </c>
      <c r="B2516" s="52" t="s">
        <v>577</v>
      </c>
      <c r="C2516" s="50" t="s">
        <v>5184</v>
      </c>
      <c r="D2516" s="50">
        <f>DAX__2019_2020__33[[#This Row],[Open]]*(DAX__2019_2020__33[[#This Row],[Adj Close]]/DAX__2019_2020__33[[#This Row],[Close]])</f>
        <v>56.783825831517269</v>
      </c>
      <c r="E2516" s="50" t="s">
        <v>5539</v>
      </c>
      <c r="F2516" s="50" t="s">
        <v>8787</v>
      </c>
      <c r="G2516" s="50" t="s">
        <v>5620</v>
      </c>
      <c r="H2516" s="50" t="s">
        <v>8788</v>
      </c>
      <c r="I2516" s="50">
        <f>(DAX__2019_2020__33[[#This Row],[Adj Close]]-DAX__2019_2020__33[[#This Row],[Adj Open]])/DAX__2019_2020__33[[#This Row],[Adj Open]]</f>
        <v>3.1310268764709584E-4</v>
      </c>
      <c r="J2516" s="50">
        <f>DAX__2019_2020__33[[#This Row],[Adj Close]]-DAX__2019_2020__33[[#This Row],[Adj Open]]</f>
        <v>1.7779168482732643E-2</v>
      </c>
      <c r="K2516" s="50">
        <v>3180765</v>
      </c>
    </row>
    <row r="2517" spans="1:11" x14ac:dyDescent="0.3">
      <c r="A2517" s="51" t="str">
        <f t="shared" si="43"/>
        <v>BAS.DE</v>
      </c>
      <c r="B2517" s="52" t="s">
        <v>578</v>
      </c>
      <c r="C2517" s="50" t="s">
        <v>8789</v>
      </c>
      <c r="D2517" s="50">
        <f>DAX__2019_2020__33[[#This Row],[Open]]*(DAX__2019_2020__33[[#This Row],[Adj Close]]/DAX__2019_2020__33[[#This Row],[Close]])</f>
        <v>56.686047337984952</v>
      </c>
      <c r="E2517" s="50" t="s">
        <v>7403</v>
      </c>
      <c r="F2517" s="50" t="s">
        <v>7328</v>
      </c>
      <c r="G2517" s="50" t="s">
        <v>5315</v>
      </c>
      <c r="H2517" s="50" t="s">
        <v>8790</v>
      </c>
      <c r="I2517" s="50">
        <f>(DAX__2019_2020__33[[#This Row],[Adj Close]]-DAX__2019_2020__33[[#This Row],[Adj Open]])/DAX__2019_2020__33[[#This Row],[Adj Open]]</f>
        <v>1.5524572683079774E-2</v>
      </c>
      <c r="J2517" s="50">
        <f>DAX__2019_2020__33[[#This Row],[Adj Close]]-DAX__2019_2020__33[[#This Row],[Adj Open]]</f>
        <v>0.88002666201504809</v>
      </c>
      <c r="K2517" s="50">
        <v>3542581</v>
      </c>
    </row>
    <row r="2518" spans="1:11" x14ac:dyDescent="0.3">
      <c r="A2518" s="51" t="str">
        <f t="shared" si="43"/>
        <v>BAS.DE</v>
      </c>
      <c r="B2518" s="52" t="s">
        <v>579</v>
      </c>
      <c r="C2518" s="50" t="s">
        <v>8791</v>
      </c>
      <c r="D2518" s="50">
        <f>DAX__2019_2020__33[[#This Row],[Open]]*(DAX__2019_2020__33[[#This Row],[Adj Close]]/DAX__2019_2020__33[[#This Row],[Close]])</f>
        <v>57.752742322063895</v>
      </c>
      <c r="E2518" s="50" t="s">
        <v>8792</v>
      </c>
      <c r="F2518" s="50" t="s">
        <v>5506</v>
      </c>
      <c r="G2518" s="50" t="s">
        <v>5371</v>
      </c>
      <c r="H2518" s="50" t="s">
        <v>8793</v>
      </c>
      <c r="I2518" s="50">
        <f>(DAX__2019_2020__33[[#This Row],[Adj Close]]-DAX__2019_2020__33[[#This Row],[Adj Open]])/DAX__2019_2020__33[[#This Row],[Adj Open]]</f>
        <v>-1.1851685210840644E-2</v>
      </c>
      <c r="J2518" s="50">
        <f>DAX__2019_2020__33[[#This Row],[Adj Close]]-DAX__2019_2020__33[[#This Row],[Adj Open]]</f>
        <v>-0.68446732206389527</v>
      </c>
      <c r="K2518" s="50">
        <v>3232740</v>
      </c>
    </row>
    <row r="2519" spans="1:11" x14ac:dyDescent="0.3">
      <c r="A2519" s="51" t="str">
        <f t="shared" si="43"/>
        <v>BAS.DE</v>
      </c>
      <c r="B2519" s="52" t="s">
        <v>580</v>
      </c>
      <c r="C2519" s="50" t="s">
        <v>8794</v>
      </c>
      <c r="D2519" s="50">
        <f>DAX__2019_2020__33[[#This Row],[Open]]*(DAX__2019_2020__33[[#This Row],[Adj Close]]/DAX__2019_2020__33[[#This Row],[Close]])</f>
        <v>57.583844659503761</v>
      </c>
      <c r="E2519" s="50" t="s">
        <v>5327</v>
      </c>
      <c r="F2519" s="50" t="s">
        <v>7349</v>
      </c>
      <c r="G2519" s="50" t="s">
        <v>5331</v>
      </c>
      <c r="H2519" s="50" t="s">
        <v>8795</v>
      </c>
      <c r="I2519" s="50">
        <f>(DAX__2019_2020__33[[#This Row],[Adj Close]]-DAX__2019_2020__33[[#This Row],[Adj Open]])/DAX__2019_2020__33[[#This Row],[Adj Open]]</f>
        <v>1.8524699267129159E-3</v>
      </c>
      <c r="J2519" s="50">
        <f>DAX__2019_2020__33[[#This Row],[Adj Close]]-DAX__2019_2020__33[[#This Row],[Adj Open]]</f>
        <v>0.10667234049623886</v>
      </c>
      <c r="K2519" s="50">
        <v>3177817</v>
      </c>
    </row>
    <row r="2520" spans="1:11" x14ac:dyDescent="0.3">
      <c r="A2520" s="51" t="str">
        <f t="shared" si="43"/>
        <v>BAS.DE</v>
      </c>
      <c r="B2520" s="52" t="s">
        <v>581</v>
      </c>
      <c r="C2520" s="50" t="s">
        <v>8796</v>
      </c>
      <c r="D2520" s="50">
        <f>DAX__2019_2020__33[[#This Row],[Open]]*(DAX__2019_2020__33[[#This Row],[Adj Close]]/DAX__2019_2020__33[[#This Row],[Close]])</f>
        <v>57.797187010746612</v>
      </c>
      <c r="E2520" s="50" t="s">
        <v>8797</v>
      </c>
      <c r="F2520" s="50" t="s">
        <v>5008</v>
      </c>
      <c r="G2520" s="50" t="s">
        <v>5008</v>
      </c>
      <c r="H2520" s="50" t="s">
        <v>8798</v>
      </c>
      <c r="I2520" s="50">
        <f>(DAX__2019_2020__33[[#This Row],[Adj Close]]-DAX__2019_2020__33[[#This Row],[Adj Open]])/DAX__2019_2020__33[[#This Row],[Adj Open]]</f>
        <v>-7.6899419112554691E-3</v>
      </c>
      <c r="J2520" s="50">
        <f>DAX__2019_2020__33[[#This Row],[Adj Close]]-DAX__2019_2020__33[[#This Row],[Adj Open]]</f>
        <v>-0.44445701074661059</v>
      </c>
      <c r="K2520" s="50">
        <v>7045920</v>
      </c>
    </row>
    <row r="2521" spans="1:11" x14ac:dyDescent="0.3">
      <c r="A2521" s="51" t="str">
        <f t="shared" si="43"/>
        <v>BAS.DE</v>
      </c>
      <c r="B2521" s="52" t="s">
        <v>582</v>
      </c>
      <c r="C2521" s="50" t="s">
        <v>8103</v>
      </c>
      <c r="D2521" s="50">
        <f>DAX__2019_2020__33[[#This Row],[Open]]*(DAX__2019_2020__33[[#This Row],[Adj Close]]/DAX__2019_2020__33[[#This Row],[Close]])</f>
        <v>56.179366155392295</v>
      </c>
      <c r="E2521" s="50" t="s">
        <v>8799</v>
      </c>
      <c r="F2521" s="50" t="s">
        <v>8800</v>
      </c>
      <c r="G2521" s="50" t="s">
        <v>8799</v>
      </c>
      <c r="H2521" s="50" t="s">
        <v>8801</v>
      </c>
      <c r="I2521" s="50">
        <f>(DAX__2019_2020__33[[#This Row],[Adj Close]]-DAX__2019_2020__33[[#This Row],[Adj Open]])/DAX__2019_2020__33[[#This Row],[Adj Open]]</f>
        <v>5.2214872591536347E-3</v>
      </c>
      <c r="J2521" s="50">
        <f>DAX__2019_2020__33[[#This Row],[Adj Close]]-DAX__2019_2020__33[[#This Row],[Adj Open]]</f>
        <v>0.29333984460770779</v>
      </c>
      <c r="K2521" s="50">
        <v>4515567</v>
      </c>
    </row>
    <row r="2522" spans="1:11" x14ac:dyDescent="0.3">
      <c r="A2522" s="51" t="str">
        <f t="shared" si="43"/>
        <v>BAS.DE</v>
      </c>
      <c r="B2522" s="52" t="s">
        <v>583</v>
      </c>
      <c r="C2522" s="50" t="s">
        <v>5349</v>
      </c>
      <c r="D2522" s="50">
        <f>DAX__2019_2020__33[[#This Row],[Open]]*(DAX__2019_2020__33[[#This Row],[Adj Close]]/DAX__2019_2020__33[[#This Row],[Close]])</f>
        <v>56.748268638003722</v>
      </c>
      <c r="E2522" s="50" t="s">
        <v>7349</v>
      </c>
      <c r="F2522" s="50" t="s">
        <v>7328</v>
      </c>
      <c r="G2522" s="50" t="s">
        <v>5007</v>
      </c>
      <c r="H2522" s="50" t="s">
        <v>8802</v>
      </c>
      <c r="I2522" s="50">
        <f>(DAX__2019_2020__33[[#This Row],[Adj Close]]-DAX__2019_2020__33[[#This Row],[Adj Open]])/DAX__2019_2020__33[[#This Row],[Adj Open]]</f>
        <v>1.5661027568915001E-4</v>
      </c>
      <c r="J2522" s="50">
        <f>DAX__2019_2020__33[[#This Row],[Adj Close]]-DAX__2019_2020__33[[#This Row],[Adj Open]]</f>
        <v>8.8873619962797079E-3</v>
      </c>
      <c r="K2522" s="50">
        <v>2923353</v>
      </c>
    </row>
    <row r="2523" spans="1:11" x14ac:dyDescent="0.3">
      <c r="A2523" s="51" t="str">
        <f t="shared" si="43"/>
        <v>BAS.DE</v>
      </c>
      <c r="B2523" s="52" t="s">
        <v>584</v>
      </c>
      <c r="C2523" s="50" t="s">
        <v>5506</v>
      </c>
      <c r="D2523" s="50">
        <f>DAX__2019_2020__33[[#This Row],[Open]]*(DAX__2019_2020__33[[#This Row],[Adj Close]]/DAX__2019_2020__33[[#This Row],[Close]])</f>
        <v>56.863830024829014</v>
      </c>
      <c r="E2523" s="50" t="s">
        <v>5346</v>
      </c>
      <c r="F2523" s="50" t="s">
        <v>5363</v>
      </c>
      <c r="G2523" s="50" t="s">
        <v>8803</v>
      </c>
      <c r="H2523" s="50" t="s">
        <v>8804</v>
      </c>
      <c r="I2523" s="50">
        <f>(DAX__2019_2020__33[[#This Row],[Adj Close]]-DAX__2019_2020__33[[#This Row],[Adj Open]])/DAX__2019_2020__33[[#This Row],[Adj Open]]</f>
        <v>1.1255291366964397E-2</v>
      </c>
      <c r="J2523" s="50">
        <f>DAX__2019_2020__33[[#This Row],[Adj Close]]-DAX__2019_2020__33[[#This Row],[Adj Open]]</f>
        <v>0.64001897517098882</v>
      </c>
      <c r="K2523" s="50">
        <v>1802073</v>
      </c>
    </row>
    <row r="2524" spans="1:11" x14ac:dyDescent="0.3">
      <c r="A2524" s="51" t="str">
        <f t="shared" si="43"/>
        <v>BAS.DE</v>
      </c>
      <c r="B2524" s="52" t="s">
        <v>585</v>
      </c>
      <c r="C2524" s="50" t="s">
        <v>5188</v>
      </c>
      <c r="D2524" s="50">
        <f>DAX__2019_2020__33[[#This Row],[Open]]*(DAX__2019_2020__33[[#This Row],[Adj Close]]/DAX__2019_2020__33[[#This Row],[Close]])</f>
        <v>57.95719016433447</v>
      </c>
      <c r="E2524" s="50" t="s">
        <v>5599</v>
      </c>
      <c r="F2524" s="50" t="s">
        <v>7574</v>
      </c>
      <c r="G2524" s="50" t="s">
        <v>7852</v>
      </c>
      <c r="H2524" s="50" t="s">
        <v>8805</v>
      </c>
      <c r="I2524" s="50">
        <f>(DAX__2019_2020__33[[#This Row],[Adj Close]]-DAX__2019_2020__33[[#This Row],[Adj Open]])/DAX__2019_2020__33[[#This Row],[Adj Open]]</f>
        <v>3.0680983006787236E-4</v>
      </c>
      <c r="J2524" s="50">
        <f>DAX__2019_2020__33[[#This Row],[Adj Close]]-DAX__2019_2020__33[[#This Row],[Adj Open]]</f>
        <v>1.7781835665530821E-2</v>
      </c>
      <c r="K2524" s="50">
        <v>2008445</v>
      </c>
    </row>
    <row r="2525" spans="1:11" x14ac:dyDescent="0.3">
      <c r="A2525" s="51" t="str">
        <f t="shared" si="43"/>
        <v>BAS.DE</v>
      </c>
      <c r="B2525" s="52" t="s">
        <v>586</v>
      </c>
      <c r="C2525" s="50" t="s">
        <v>7407</v>
      </c>
      <c r="D2525" s="50">
        <f>DAX__2019_2020__33[[#This Row],[Open]]*(DAX__2019_2020__33[[#This Row],[Adj Close]]/DAX__2019_2020__33[[#This Row],[Close]])</f>
        <v>58.437207633267654</v>
      </c>
      <c r="E2525" s="50" t="s">
        <v>5195</v>
      </c>
      <c r="F2525" s="50" t="s">
        <v>7577</v>
      </c>
      <c r="G2525" s="50" t="s">
        <v>7410</v>
      </c>
      <c r="H2525" s="50" t="s">
        <v>8806</v>
      </c>
      <c r="I2525" s="50">
        <f>(DAX__2019_2020__33[[#This Row],[Adj Close]]-DAX__2019_2020__33[[#This Row],[Adj Open]])/DAX__2019_2020__33[[#This Row],[Adj Open]]</f>
        <v>-1.0191634018607757E-2</v>
      </c>
      <c r="J2525" s="50">
        <f>DAX__2019_2020__33[[#This Row],[Adj Close]]-DAX__2019_2020__33[[#This Row],[Adj Open]]</f>
        <v>-0.59557063326765558</v>
      </c>
      <c r="K2525" s="50">
        <v>2112445</v>
      </c>
    </row>
    <row r="2526" spans="1:11" x14ac:dyDescent="0.3">
      <c r="A2526" s="51" t="str">
        <f t="shared" si="43"/>
        <v>BAS.DE</v>
      </c>
      <c r="B2526" s="52" t="s">
        <v>587</v>
      </c>
      <c r="C2526" s="50" t="s">
        <v>7377</v>
      </c>
      <c r="D2526" s="50">
        <f>DAX__2019_2020__33[[#This Row],[Open]]*(DAX__2019_2020__33[[#This Row],[Adj Close]]/DAX__2019_2020__33[[#This Row],[Close]])</f>
        <v>58.134980440761062</v>
      </c>
      <c r="E2526" s="50" t="s">
        <v>7377</v>
      </c>
      <c r="F2526" s="50" t="s">
        <v>8807</v>
      </c>
      <c r="G2526" s="50" t="s">
        <v>8808</v>
      </c>
      <c r="H2526" s="50" t="s">
        <v>8809</v>
      </c>
      <c r="I2526" s="50">
        <f>(DAX__2019_2020__33[[#This Row],[Adj Close]]-DAX__2019_2020__33[[#This Row],[Adj Open]])/DAX__2019_2020__33[[#This Row],[Adj Open]]</f>
        <v>-1.039756848937108E-2</v>
      </c>
      <c r="J2526" s="50">
        <f>DAX__2019_2020__33[[#This Row],[Adj Close]]-DAX__2019_2020__33[[#This Row],[Adj Open]]</f>
        <v>-0.60446244076106126</v>
      </c>
      <c r="K2526" s="50">
        <v>1144797</v>
      </c>
    </row>
    <row r="2527" spans="1:11" x14ac:dyDescent="0.3">
      <c r="A2527" s="51" t="str">
        <f t="shared" ref="A2527:A2590" si="44">"BAYN.DE"</f>
        <v>BAYN.DE</v>
      </c>
      <c r="B2527" s="52" t="s">
        <v>83</v>
      </c>
      <c r="C2527" s="50" t="s">
        <v>8810</v>
      </c>
      <c r="D2527" s="50">
        <f>DAX__2019_2020__33[[#This Row],[Open]]*(DAX__2019_2020__33[[#This Row],[Adj Close]]/DAX__2019_2020__33[[#This Row],[Close]])</f>
        <v>50.777991966589575</v>
      </c>
      <c r="E2527" s="50" t="s">
        <v>7646</v>
      </c>
      <c r="F2527" s="50" t="s">
        <v>8811</v>
      </c>
      <c r="G2527" s="50" t="s">
        <v>5277</v>
      </c>
      <c r="H2527" s="50" t="s">
        <v>8812</v>
      </c>
      <c r="I2527" s="50">
        <f>(DAX__2019_2020__33[[#This Row],[Adj Close]]-DAX__2019_2020__33[[#This Row],[Adj Open]])/DAX__2019_2020__33[[#This Row],[Adj Open]]</f>
        <v>1.9430485436675193E-2</v>
      </c>
      <c r="J2527" s="50">
        <f>DAX__2019_2020__33[[#This Row],[Adj Close]]-DAX__2019_2020__33[[#This Row],[Adj Open]]</f>
        <v>0.98664103341042875</v>
      </c>
      <c r="K2527" s="50">
        <v>2696276</v>
      </c>
    </row>
    <row r="2528" spans="1:11" x14ac:dyDescent="0.3">
      <c r="A2528" s="51" t="str">
        <f t="shared" si="44"/>
        <v>BAYN.DE</v>
      </c>
      <c r="B2528" s="52" t="s">
        <v>84</v>
      </c>
      <c r="C2528" s="50" t="s">
        <v>5606</v>
      </c>
      <c r="D2528" s="50">
        <f>DAX__2019_2020__33[[#This Row],[Open]]*(DAX__2019_2020__33[[#This Row],[Adj Close]]/DAX__2019_2020__33[[#This Row],[Close]])</f>
        <v>51.11821625149684</v>
      </c>
      <c r="E2528" s="50" t="s">
        <v>8813</v>
      </c>
      <c r="F2528" s="50" t="s">
        <v>5606</v>
      </c>
      <c r="G2528" s="50" t="s">
        <v>7707</v>
      </c>
      <c r="H2528" s="50" t="s">
        <v>8814</v>
      </c>
      <c r="I2528" s="50">
        <f>(DAX__2019_2020__33[[#This Row],[Adj Close]]-DAX__2019_2020__33[[#This Row],[Adj Open]])/DAX__2019_2020__33[[#This Row],[Adj Open]]</f>
        <v>1.1647271602238718E-2</v>
      </c>
      <c r="J2528" s="50">
        <f>DAX__2019_2020__33[[#This Row],[Adj Close]]-DAX__2019_2020__33[[#This Row],[Adj Open]]</f>
        <v>0.5953877485031569</v>
      </c>
      <c r="K2528" s="50">
        <v>3126037</v>
      </c>
    </row>
    <row r="2529" spans="1:11" x14ac:dyDescent="0.3">
      <c r="A2529" s="51" t="str">
        <f t="shared" si="44"/>
        <v>BAYN.DE</v>
      </c>
      <c r="B2529" s="52" t="s">
        <v>85</v>
      </c>
      <c r="C2529" s="50" t="s">
        <v>8815</v>
      </c>
      <c r="D2529" s="50">
        <f>DAX__2019_2020__33[[#This Row],[Open]]*(DAX__2019_2020__33[[#This Row],[Adj Close]]/DAX__2019_2020__33[[#This Row],[Close]])</f>
        <v>52.946904681913573</v>
      </c>
      <c r="E2529" s="50" t="s">
        <v>8052</v>
      </c>
      <c r="F2529" s="50" t="s">
        <v>7692</v>
      </c>
      <c r="G2529" s="50" t="s">
        <v>5331</v>
      </c>
      <c r="H2529" s="50" t="s">
        <v>8816</v>
      </c>
      <c r="I2529" s="50">
        <f>(DAX__2019_2020__33[[#This Row],[Adj Close]]-DAX__2019_2020__33[[#This Row],[Adj Open]])/DAX__2019_2020__33[[#This Row],[Adj Open]]</f>
        <v>4.2570313253011964E-2</v>
      </c>
      <c r="J2529" s="50">
        <f>DAX__2019_2020__33[[#This Row],[Adj Close]]-DAX__2019_2020__33[[#This Row],[Adj Open]]</f>
        <v>2.2539663180864267</v>
      </c>
      <c r="K2529" s="50">
        <v>5066291</v>
      </c>
    </row>
    <row r="2530" spans="1:11" x14ac:dyDescent="0.3">
      <c r="A2530" s="51" t="str">
        <f t="shared" si="44"/>
        <v>BAYN.DE</v>
      </c>
      <c r="B2530" s="52" t="s">
        <v>86</v>
      </c>
      <c r="C2530" s="50" t="s">
        <v>7909</v>
      </c>
      <c r="D2530" s="50">
        <f>DAX__2019_2020__33[[#This Row],[Open]]*(DAX__2019_2020__33[[#This Row],[Adj Close]]/DAX__2019_2020__33[[#This Row],[Close]])</f>
        <v>55.294427538656926</v>
      </c>
      <c r="E2530" s="50" t="s">
        <v>5000</v>
      </c>
      <c r="F2530" s="50" t="s">
        <v>8076</v>
      </c>
      <c r="G2530" s="50" t="s">
        <v>7334</v>
      </c>
      <c r="H2530" s="50" t="s">
        <v>8817</v>
      </c>
      <c r="I2530" s="50">
        <f>(DAX__2019_2020__33[[#This Row],[Adj Close]]-DAX__2019_2020__33[[#This Row],[Adj Open]])/DAX__2019_2020__33[[#This Row],[Adj Open]]</f>
        <v>-1.7535809335923476E-2</v>
      </c>
      <c r="J2530" s="50">
        <f>DAX__2019_2020__33[[#This Row],[Adj Close]]-DAX__2019_2020__33[[#This Row],[Adj Open]]</f>
        <v>-0.96963253865692423</v>
      </c>
      <c r="K2530" s="50">
        <v>3394428</v>
      </c>
    </row>
    <row r="2531" spans="1:11" x14ac:dyDescent="0.3">
      <c r="A2531" s="51" t="str">
        <f t="shared" si="44"/>
        <v>BAYN.DE</v>
      </c>
      <c r="B2531" s="52" t="s">
        <v>87</v>
      </c>
      <c r="C2531" s="50" t="s">
        <v>8818</v>
      </c>
      <c r="D2531" s="50">
        <f>DAX__2019_2020__33[[#This Row],[Open]]*(DAX__2019_2020__33[[#This Row],[Adj Close]]/DAX__2019_2020__33[[#This Row],[Close]])</f>
        <v>54.86915307744006</v>
      </c>
      <c r="E2531" s="50" t="s">
        <v>7374</v>
      </c>
      <c r="F2531" s="50" t="s">
        <v>5371</v>
      </c>
      <c r="G2531" s="50" t="s">
        <v>7352</v>
      </c>
      <c r="H2531" s="50" t="s">
        <v>8819</v>
      </c>
      <c r="I2531" s="50">
        <f>(DAX__2019_2020__33[[#This Row],[Adj Close]]-DAX__2019_2020__33[[#This Row],[Adj Open]])/DAX__2019_2020__33[[#This Row],[Adj Open]]</f>
        <v>1.5656409373541885E-2</v>
      </c>
      <c r="J2531" s="50">
        <f>DAX__2019_2020__33[[#This Row],[Adj Close]]-DAX__2019_2020__33[[#This Row],[Adj Open]]</f>
        <v>0.85905392255993718</v>
      </c>
      <c r="K2531" s="50">
        <v>4119018</v>
      </c>
    </row>
    <row r="2532" spans="1:11" x14ac:dyDescent="0.3">
      <c r="A2532" s="51" t="str">
        <f t="shared" si="44"/>
        <v>BAYN.DE</v>
      </c>
      <c r="B2532" s="52" t="s">
        <v>88</v>
      </c>
      <c r="C2532" s="50" t="s">
        <v>7404</v>
      </c>
      <c r="D2532" s="50">
        <f>DAX__2019_2020__33[[#This Row],[Open]]*(DAX__2019_2020__33[[#This Row],[Adj Close]]/DAX__2019_2020__33[[#This Row],[Close]])</f>
        <v>56.570256514506966</v>
      </c>
      <c r="E2532" s="50" t="s">
        <v>8022</v>
      </c>
      <c r="F2532" s="50" t="s">
        <v>7860</v>
      </c>
      <c r="G2532" s="50" t="s">
        <v>8820</v>
      </c>
      <c r="H2532" s="50" t="s">
        <v>8821</v>
      </c>
      <c r="I2532" s="50">
        <f>(DAX__2019_2020__33[[#This Row],[Adj Close]]-DAX__2019_2020__33[[#This Row],[Adj Open]])/DAX__2019_2020__33[[#This Row],[Adj Open]]</f>
        <v>-1.3832596186059323E-2</v>
      </c>
      <c r="J2532" s="50">
        <f>DAX__2019_2020__33[[#This Row],[Adj Close]]-DAX__2019_2020__33[[#This Row],[Adj Open]]</f>
        <v>-0.7825135145069666</v>
      </c>
      <c r="K2532" s="50">
        <v>3551236</v>
      </c>
    </row>
    <row r="2533" spans="1:11" x14ac:dyDescent="0.3">
      <c r="A2533" s="51" t="str">
        <f t="shared" si="44"/>
        <v>BAYN.DE</v>
      </c>
      <c r="B2533" s="52" t="s">
        <v>89</v>
      </c>
      <c r="C2533" s="50" t="s">
        <v>7330</v>
      </c>
      <c r="D2533" s="50">
        <f>DAX__2019_2020__33[[#This Row],[Open]]*(DAX__2019_2020__33[[#This Row],[Adj Close]]/DAX__2019_2020__33[[#This Row],[Close]])</f>
        <v>55.413509785357419</v>
      </c>
      <c r="E2533" s="50" t="s">
        <v>8822</v>
      </c>
      <c r="F2533" s="50" t="s">
        <v>8061</v>
      </c>
      <c r="G2533" s="50" t="s">
        <v>7396</v>
      </c>
      <c r="H2533" s="50" t="s">
        <v>8823</v>
      </c>
      <c r="I2533" s="50">
        <f>(DAX__2019_2020__33[[#This Row],[Adj Close]]-DAX__2019_2020__33[[#This Row],[Adj Open]])/DAX__2019_2020__33[[#This Row],[Adj Open]]</f>
        <v>1.1204834652192431E-2</v>
      </c>
      <c r="J2533" s="50">
        <f>DAX__2019_2020__33[[#This Row],[Adj Close]]-DAX__2019_2020__33[[#This Row],[Adj Open]]</f>
        <v>0.62089921464257714</v>
      </c>
      <c r="K2533" s="50">
        <v>2231802</v>
      </c>
    </row>
    <row r="2534" spans="1:11" x14ac:dyDescent="0.3">
      <c r="A2534" s="51" t="str">
        <f t="shared" si="44"/>
        <v>BAYN.DE</v>
      </c>
      <c r="B2534" s="52" t="s">
        <v>90</v>
      </c>
      <c r="C2534" s="50" t="s">
        <v>8824</v>
      </c>
      <c r="D2534" s="50">
        <f>DAX__2019_2020__33[[#This Row],[Open]]*(DAX__2019_2020__33[[#This Row],[Adj Close]]/DAX__2019_2020__33[[#This Row],[Close]])</f>
        <v>56.221527907183741</v>
      </c>
      <c r="E2534" s="50" t="s">
        <v>7447</v>
      </c>
      <c r="F2534" s="50" t="s">
        <v>8825</v>
      </c>
      <c r="G2534" s="50" t="s">
        <v>8826</v>
      </c>
      <c r="H2534" s="50" t="s">
        <v>8827</v>
      </c>
      <c r="I2534" s="50">
        <f>(DAX__2019_2020__33[[#This Row],[Adj Close]]-DAX__2019_2020__33[[#This Row],[Adj Open]])/DAX__2019_2020__33[[#This Row],[Adj Open]]</f>
        <v>-6.0514525280318341E-3</v>
      </c>
      <c r="J2534" s="50">
        <f>DAX__2019_2020__33[[#This Row],[Adj Close]]-DAX__2019_2020__33[[#This Row],[Adj Open]]</f>
        <v>-0.34022190718373935</v>
      </c>
      <c r="K2534" s="50">
        <v>2062074</v>
      </c>
    </row>
    <row r="2535" spans="1:11" x14ac:dyDescent="0.3">
      <c r="A2535" s="51" t="str">
        <f t="shared" si="44"/>
        <v>BAYN.DE</v>
      </c>
      <c r="B2535" s="52" t="s">
        <v>91</v>
      </c>
      <c r="C2535" s="50" t="s">
        <v>7411</v>
      </c>
      <c r="D2535" s="50">
        <f>DAX__2019_2020__33[[#This Row],[Open]]*(DAX__2019_2020__33[[#This Row],[Adj Close]]/DAX__2019_2020__33[[#This Row],[Close]])</f>
        <v>55.498562775591765</v>
      </c>
      <c r="E2535" s="50" t="s">
        <v>8828</v>
      </c>
      <c r="F2535" s="50" t="s">
        <v>7349</v>
      </c>
      <c r="G2535" s="50" t="s">
        <v>7333</v>
      </c>
      <c r="H2535" s="50" t="s">
        <v>8829</v>
      </c>
      <c r="I2535" s="50">
        <f>(DAX__2019_2020__33[[#This Row],[Adj Close]]-DAX__2019_2020__33[[#This Row],[Adj Open]])/DAX__2019_2020__33[[#This Row],[Adj Open]]</f>
        <v>-6.1302988505747748E-3</v>
      </c>
      <c r="J2535" s="50">
        <f>DAX__2019_2020__33[[#This Row],[Adj Close]]-DAX__2019_2020__33[[#This Row],[Adj Open]]</f>
        <v>-0.34022277559176217</v>
      </c>
      <c r="K2535" s="50">
        <v>2012034</v>
      </c>
    </row>
    <row r="2536" spans="1:11" x14ac:dyDescent="0.3">
      <c r="A2536" s="51" t="str">
        <f t="shared" si="44"/>
        <v>BAYN.DE</v>
      </c>
      <c r="B2536" s="52" t="s">
        <v>92</v>
      </c>
      <c r="C2536" s="50" t="s">
        <v>8830</v>
      </c>
      <c r="D2536" s="50">
        <f>DAX__2019_2020__33[[#This Row],[Open]]*(DAX__2019_2020__33[[#This Row],[Adj Close]]/DAX__2019_2020__33[[#This Row],[Close]])</f>
        <v>55.685681082589539</v>
      </c>
      <c r="E2536" s="50" t="s">
        <v>5263</v>
      </c>
      <c r="F2536" s="50" t="s">
        <v>7583</v>
      </c>
      <c r="G2536" s="50" t="s">
        <v>8796</v>
      </c>
      <c r="H2536" s="50" t="s">
        <v>8831</v>
      </c>
      <c r="I2536" s="50">
        <f>(DAX__2019_2020__33[[#This Row],[Adj Close]]-DAX__2019_2020__33[[#This Row],[Adj Open]])/DAX__2019_2020__33[[#This Row],[Adj Open]]</f>
        <v>-6.8734381109906229E-3</v>
      </c>
      <c r="J2536" s="50">
        <f>DAX__2019_2020__33[[#This Row],[Adj Close]]-DAX__2019_2020__33[[#This Row],[Adj Open]]</f>
        <v>-0.38275208258954052</v>
      </c>
      <c r="K2536" s="50">
        <v>3072331</v>
      </c>
    </row>
    <row r="2537" spans="1:11" x14ac:dyDescent="0.3">
      <c r="A2537" s="51" t="str">
        <f t="shared" si="44"/>
        <v>BAYN.DE</v>
      </c>
      <c r="B2537" s="52" t="s">
        <v>93</v>
      </c>
      <c r="C2537" s="50" t="s">
        <v>5594</v>
      </c>
      <c r="D2537" s="50">
        <f>DAX__2019_2020__33[[#This Row],[Open]]*(DAX__2019_2020__33[[#This Row],[Adj Close]]/DAX__2019_2020__33[[#This Row],[Close]])</f>
        <v>55.285920089553784</v>
      </c>
      <c r="E2537" s="50" t="s">
        <v>7377</v>
      </c>
      <c r="F2537" s="50" t="s">
        <v>7333</v>
      </c>
      <c r="G2537" s="50" t="s">
        <v>8832</v>
      </c>
      <c r="H2537" s="50" t="s">
        <v>8833</v>
      </c>
      <c r="I2537" s="50">
        <f>(DAX__2019_2020__33[[#This Row],[Adj Close]]-DAX__2019_2020__33[[#This Row],[Adj Open]])/DAX__2019_2020__33[[#This Row],[Adj Open]]</f>
        <v>1.2307999999998749E-3</v>
      </c>
      <c r="J2537" s="50">
        <f>DAX__2019_2020__33[[#This Row],[Adj Close]]-DAX__2019_2020__33[[#This Row],[Adj Open]]</f>
        <v>6.8045910446215885E-2</v>
      </c>
      <c r="K2537" s="50">
        <v>1875781</v>
      </c>
    </row>
    <row r="2538" spans="1:11" x14ac:dyDescent="0.3">
      <c r="A2538" s="51" t="str">
        <f t="shared" si="44"/>
        <v>BAYN.DE</v>
      </c>
      <c r="B2538" s="52" t="s">
        <v>94</v>
      </c>
      <c r="C2538" s="50" t="s">
        <v>5008</v>
      </c>
      <c r="D2538" s="50">
        <f>DAX__2019_2020__33[[#This Row],[Open]]*(DAX__2019_2020__33[[#This Row],[Adj Close]]/DAX__2019_2020__33[[#This Row],[Close]])</f>
        <v>54.877653997740047</v>
      </c>
      <c r="E2538" s="50" t="s">
        <v>8834</v>
      </c>
      <c r="F2538" s="50" t="s">
        <v>8835</v>
      </c>
      <c r="G2538" s="50" t="s">
        <v>5225</v>
      </c>
      <c r="H2538" s="50" t="s">
        <v>8836</v>
      </c>
      <c r="I2538" s="50">
        <f>(DAX__2019_2020__33[[#This Row],[Adj Close]]-DAX__2019_2020__33[[#This Row],[Adj Open]])/DAX__2019_2020__33[[#This Row],[Adj Open]]</f>
        <v>-5.5795569860303739E-3</v>
      </c>
      <c r="J2538" s="50">
        <f>DAX__2019_2020__33[[#This Row],[Adj Close]]-DAX__2019_2020__33[[#This Row],[Adj Open]]</f>
        <v>-0.30619299774004816</v>
      </c>
      <c r="K2538" s="50">
        <v>2023615</v>
      </c>
    </row>
    <row r="2539" spans="1:11" x14ac:dyDescent="0.3">
      <c r="A2539" s="51" t="str">
        <f t="shared" si="44"/>
        <v>BAYN.DE</v>
      </c>
      <c r="B2539" s="52" t="s">
        <v>95</v>
      </c>
      <c r="C2539" s="50" t="s">
        <v>5345</v>
      </c>
      <c r="D2539" s="50">
        <f>DAX__2019_2020__33[[#This Row],[Open]]*(DAX__2019_2020__33[[#This Row],[Adj Close]]/DAX__2019_2020__33[[#This Row],[Close]])</f>
        <v>55.030754657364568</v>
      </c>
      <c r="E2539" s="50" t="s">
        <v>7416</v>
      </c>
      <c r="F2539" s="50" t="s">
        <v>5190</v>
      </c>
      <c r="G2539" s="50" t="s">
        <v>7416</v>
      </c>
      <c r="H2539" s="50" t="s">
        <v>8837</v>
      </c>
      <c r="I2539" s="50">
        <f>(DAX__2019_2020__33[[#This Row],[Adj Close]]-DAX__2019_2020__33[[#This Row],[Adj Open]])/DAX__2019_2020__33[[#This Row],[Adj Open]]</f>
        <v>2.782075863156535E-2</v>
      </c>
      <c r="J2539" s="50">
        <f>DAX__2019_2020__33[[#This Row],[Adj Close]]-DAX__2019_2020__33[[#This Row],[Adj Open]]</f>
        <v>1.5309973426354304</v>
      </c>
      <c r="K2539" s="50">
        <v>4321322</v>
      </c>
    </row>
    <row r="2540" spans="1:11" x14ac:dyDescent="0.3">
      <c r="A2540" s="51" t="str">
        <f t="shared" si="44"/>
        <v>BAYN.DE</v>
      </c>
      <c r="B2540" s="52" t="s">
        <v>96</v>
      </c>
      <c r="C2540" s="50" t="s">
        <v>7416</v>
      </c>
      <c r="D2540" s="50">
        <f>DAX__2019_2020__33[[#This Row],[Open]]*(DAX__2019_2020__33[[#This Row],[Adj Close]]/DAX__2019_2020__33[[#This Row],[Close]])</f>
        <v>56.561754076674944</v>
      </c>
      <c r="E2540" s="50" t="s">
        <v>8838</v>
      </c>
      <c r="F2540" s="50" t="s">
        <v>7861</v>
      </c>
      <c r="G2540" s="50" t="s">
        <v>8839</v>
      </c>
      <c r="H2540" s="50" t="s">
        <v>8840</v>
      </c>
      <c r="I2540" s="50">
        <f>(DAX__2019_2020__33[[#This Row],[Adj Close]]-DAX__2019_2020__33[[#This Row],[Adj Open]])/DAX__2019_2020__33[[#This Row],[Adj Open]]</f>
        <v>-7.9699097744361184E-3</v>
      </c>
      <c r="J2540" s="50">
        <f>DAX__2019_2020__33[[#This Row],[Adj Close]]-DAX__2019_2020__33[[#This Row],[Adj Open]]</f>
        <v>-0.45079207667494359</v>
      </c>
      <c r="K2540" s="50">
        <v>1769957</v>
      </c>
    </row>
    <row r="2541" spans="1:11" x14ac:dyDescent="0.3">
      <c r="A2541" s="51" t="str">
        <f t="shared" si="44"/>
        <v>BAYN.DE</v>
      </c>
      <c r="B2541" s="52" t="s">
        <v>97</v>
      </c>
      <c r="C2541" s="50" t="s">
        <v>8830</v>
      </c>
      <c r="D2541" s="50">
        <f>DAX__2019_2020__33[[#This Row],[Open]]*(DAX__2019_2020__33[[#This Row],[Adj Close]]/DAX__2019_2020__33[[#This Row],[Close]])</f>
        <v>55.68568587989904</v>
      </c>
      <c r="E2541" s="50" t="s">
        <v>8824</v>
      </c>
      <c r="F2541" s="50" t="s">
        <v>8808</v>
      </c>
      <c r="G2541" s="50" t="s">
        <v>7856</v>
      </c>
      <c r="H2541" s="50" t="s">
        <v>8841</v>
      </c>
      <c r="I2541" s="50">
        <f>(DAX__2019_2020__33[[#This Row],[Adj Close]]-DAX__2019_2020__33[[#This Row],[Adj Open]])/DAX__2019_2020__33[[#This Row],[Adj Open]]</f>
        <v>7.4843133116799911E-3</v>
      </c>
      <c r="J2541" s="50">
        <f>DAX__2019_2020__33[[#This Row],[Adj Close]]-DAX__2019_2020__33[[#This Row],[Adj Open]]</f>
        <v>0.4167691201009589</v>
      </c>
      <c r="K2541" s="50">
        <v>2069014</v>
      </c>
    </row>
    <row r="2542" spans="1:11" x14ac:dyDescent="0.3">
      <c r="A2542" s="51" t="str">
        <f t="shared" si="44"/>
        <v>BAYN.DE</v>
      </c>
      <c r="B2542" s="52" t="s">
        <v>98</v>
      </c>
      <c r="C2542" s="50" t="s">
        <v>8820</v>
      </c>
      <c r="D2542" s="50">
        <f>DAX__2019_2020__33[[#This Row],[Open]]*(DAX__2019_2020__33[[#This Row],[Adj Close]]/DAX__2019_2020__33[[#This Row],[Close]])</f>
        <v>55.787745010668175</v>
      </c>
      <c r="E2542" s="50" t="s">
        <v>5372</v>
      </c>
      <c r="F2542" s="50" t="s">
        <v>7345</v>
      </c>
      <c r="G2542" s="50" t="s">
        <v>5252</v>
      </c>
      <c r="H2542" s="50" t="s">
        <v>8842</v>
      </c>
      <c r="I2542" s="50">
        <f>(DAX__2019_2020__33[[#This Row],[Adj Close]]-DAX__2019_2020__33[[#This Row],[Adj Open]])/DAX__2019_2020__33[[#This Row],[Adj Open]]</f>
        <v>6.2510142552837621E-3</v>
      </c>
      <c r="J2542" s="50">
        <f>DAX__2019_2020__33[[#This Row],[Adj Close]]-DAX__2019_2020__33[[#This Row],[Adj Open]]</f>
        <v>0.34872998933182231</v>
      </c>
      <c r="K2542" s="50">
        <v>2404937</v>
      </c>
    </row>
    <row r="2543" spans="1:11" x14ac:dyDescent="0.3">
      <c r="A2543" s="51" t="str">
        <f t="shared" si="44"/>
        <v>BAYN.DE</v>
      </c>
      <c r="B2543" s="52" t="s">
        <v>99</v>
      </c>
      <c r="C2543" s="50" t="s">
        <v>8053</v>
      </c>
      <c r="D2543" s="50">
        <f>DAX__2019_2020__33[[#This Row],[Open]]*(DAX__2019_2020__33[[#This Row],[Adj Close]]/DAX__2019_2020__33[[#This Row],[Close]])</f>
        <v>56.170498455391993</v>
      </c>
      <c r="E2543" s="50" t="s">
        <v>5621</v>
      </c>
      <c r="F2543" s="50" t="s">
        <v>7345</v>
      </c>
      <c r="G2543" s="50" t="s">
        <v>5299</v>
      </c>
      <c r="H2543" s="50" t="s">
        <v>8843</v>
      </c>
      <c r="I2543" s="50">
        <f>(DAX__2019_2020__33[[#This Row],[Adj Close]]-DAX__2019_2020__33[[#This Row],[Adj Open]])/DAX__2019_2020__33[[#This Row],[Adj Open]]</f>
        <v>-3.0290732430487629E-4</v>
      </c>
      <c r="J2543" s="50">
        <f>DAX__2019_2020__33[[#This Row],[Adj Close]]-DAX__2019_2020__33[[#This Row],[Adj Open]]</f>
        <v>-1.7014455391993977E-2</v>
      </c>
      <c r="K2543" s="50">
        <v>2600300</v>
      </c>
    </row>
    <row r="2544" spans="1:11" x14ac:dyDescent="0.3">
      <c r="A2544" s="51" t="str">
        <f t="shared" si="44"/>
        <v>BAYN.DE</v>
      </c>
      <c r="B2544" s="52" t="s">
        <v>100</v>
      </c>
      <c r="C2544" s="50" t="s">
        <v>5292</v>
      </c>
      <c r="D2544" s="50">
        <f>DAX__2019_2020__33[[#This Row],[Open]]*(DAX__2019_2020__33[[#This Row],[Adj Close]]/DAX__2019_2020__33[[#This Row],[Close]])</f>
        <v>56.672322978863271</v>
      </c>
      <c r="E2544" s="50" t="s">
        <v>7937</v>
      </c>
      <c r="F2544" s="50" t="s">
        <v>7416</v>
      </c>
      <c r="G2544" s="50" t="s">
        <v>7464</v>
      </c>
      <c r="H2544" s="50" t="s">
        <v>8844</v>
      </c>
      <c r="I2544" s="50">
        <f>(DAX__2019_2020__33[[#This Row],[Adj Close]]-DAX__2019_2020__33[[#This Row],[Adj Open]])/DAX__2019_2020__33[[#This Row],[Adj Open]]</f>
        <v>1.7709756162828445E-2</v>
      </c>
      <c r="J2544" s="50">
        <f>DAX__2019_2020__33[[#This Row],[Adj Close]]-DAX__2019_2020__33[[#This Row],[Adj Open]]</f>
        <v>1.0036530211367278</v>
      </c>
      <c r="K2544" s="50">
        <v>3687107</v>
      </c>
    </row>
    <row r="2545" spans="1:11" x14ac:dyDescent="0.3">
      <c r="A2545" s="51" t="str">
        <f t="shared" si="44"/>
        <v>BAYN.DE</v>
      </c>
      <c r="B2545" s="52" t="s">
        <v>101</v>
      </c>
      <c r="C2545" s="50" t="s">
        <v>5338</v>
      </c>
      <c r="D2545" s="50">
        <f>DAX__2019_2020__33[[#This Row],[Open]]*(DAX__2019_2020__33[[#This Row],[Adj Close]]/DAX__2019_2020__33[[#This Row],[Close]])</f>
        <v>57.378285415150025</v>
      </c>
      <c r="E2545" s="50" t="s">
        <v>8044</v>
      </c>
      <c r="F2545" s="50" t="s">
        <v>7422</v>
      </c>
      <c r="G2545" s="50" t="s">
        <v>8845</v>
      </c>
      <c r="H2545" s="50" t="s">
        <v>8846</v>
      </c>
      <c r="I2545" s="50">
        <f>(DAX__2019_2020__33[[#This Row],[Adj Close]]-DAX__2019_2020__33[[#This Row],[Adj Open]])/DAX__2019_2020__33[[#This Row],[Adj Open]]</f>
        <v>-1.28965759397655E-2</v>
      </c>
      <c r="J2545" s="50">
        <f>DAX__2019_2020__33[[#This Row],[Adj Close]]-DAX__2019_2020__33[[#This Row],[Adj Open]]</f>
        <v>-0.73998341515002153</v>
      </c>
      <c r="K2545" s="50">
        <v>2784789</v>
      </c>
    </row>
    <row r="2546" spans="1:11" x14ac:dyDescent="0.3">
      <c r="A2546" s="51" t="str">
        <f t="shared" si="44"/>
        <v>BAYN.DE</v>
      </c>
      <c r="B2546" s="52" t="s">
        <v>102</v>
      </c>
      <c r="C2546" s="50" t="s">
        <v>5281</v>
      </c>
      <c r="D2546" s="50">
        <f>DAX__2019_2020__33[[#This Row],[Open]]*(DAX__2019_2020__33[[#This Row],[Adj Close]]/DAX__2019_2020__33[[#This Row],[Close]])</f>
        <v>56.38313634814731</v>
      </c>
      <c r="E2546" s="50" t="s">
        <v>8845</v>
      </c>
      <c r="F2546" s="50" t="s">
        <v>8847</v>
      </c>
      <c r="G2546" s="50" t="s">
        <v>5238</v>
      </c>
      <c r="H2546" s="50" t="s">
        <v>8848</v>
      </c>
      <c r="I2546" s="50">
        <f>(DAX__2019_2020__33[[#This Row],[Adj Close]]-DAX__2019_2020__33[[#This Row],[Adj Open]])/DAX__2019_2020__33[[#This Row],[Adj Open]]</f>
        <v>-4.5256146549160934E-3</v>
      </c>
      <c r="J2546" s="50">
        <f>DAX__2019_2020__33[[#This Row],[Adj Close]]-DAX__2019_2020__33[[#This Row],[Adj Open]]</f>
        <v>-0.25516834814730771</v>
      </c>
      <c r="K2546" s="50">
        <v>3072310</v>
      </c>
    </row>
    <row r="2547" spans="1:11" x14ac:dyDescent="0.3">
      <c r="A2547" s="51" t="str">
        <f t="shared" si="44"/>
        <v>BAYN.DE</v>
      </c>
      <c r="B2547" s="52" t="s">
        <v>103</v>
      </c>
      <c r="C2547" s="50" t="s">
        <v>8054</v>
      </c>
      <c r="D2547" s="50">
        <f>DAX__2019_2020__33[[#This Row],[Open]]*(DAX__2019_2020__33[[#This Row],[Adj Close]]/DAX__2019_2020__33[[#This Row],[Close]])</f>
        <v>55.906825955164507</v>
      </c>
      <c r="E2547" s="50" t="s">
        <v>7372</v>
      </c>
      <c r="F2547" s="50" t="s">
        <v>7377</v>
      </c>
      <c r="G2547" s="50" t="s">
        <v>7861</v>
      </c>
      <c r="H2547" s="50" t="s">
        <v>8849</v>
      </c>
      <c r="I2547" s="50">
        <f>(DAX__2019_2020__33[[#This Row],[Adj Close]]-DAX__2019_2020__33[[#This Row],[Adj Open]])/DAX__2019_2020__33[[#This Row],[Adj Open]]</f>
        <v>-6.0856531529432216E-4</v>
      </c>
      <c r="J2547" s="50">
        <f>DAX__2019_2020__33[[#This Row],[Adj Close]]-DAX__2019_2020__33[[#This Row],[Adj Open]]</f>
        <v>-3.4022955164509483E-2</v>
      </c>
      <c r="K2547" s="50">
        <v>1720472</v>
      </c>
    </row>
    <row r="2548" spans="1:11" x14ac:dyDescent="0.3">
      <c r="A2548" s="51" t="str">
        <f t="shared" si="44"/>
        <v>BAYN.DE</v>
      </c>
      <c r="B2548" s="52" t="s">
        <v>104</v>
      </c>
      <c r="C2548" s="50" t="s">
        <v>5359</v>
      </c>
      <c r="D2548" s="50">
        <f>DAX__2019_2020__33[[#This Row],[Open]]*(DAX__2019_2020__33[[#This Row],[Adj Close]]/DAX__2019_2020__33[[#This Row],[Close]])</f>
        <v>56.204520934542728</v>
      </c>
      <c r="E2548" s="50" t="s">
        <v>7567</v>
      </c>
      <c r="F2548" s="50" t="s">
        <v>7354</v>
      </c>
      <c r="G2548" s="50" t="s">
        <v>8850</v>
      </c>
      <c r="H2548" s="50" t="s">
        <v>8851</v>
      </c>
      <c r="I2548" s="50">
        <f>(DAX__2019_2020__33[[#This Row],[Adj Close]]-DAX__2019_2020__33[[#This Row],[Adj Open]])/DAX__2019_2020__33[[#This Row],[Adj Open]]</f>
        <v>1.8159049087196994E-3</v>
      </c>
      <c r="J2548" s="50">
        <f>DAX__2019_2020__33[[#This Row],[Adj Close]]-DAX__2019_2020__33[[#This Row],[Adj Open]]</f>
        <v>0.10206206545727525</v>
      </c>
      <c r="K2548" s="50">
        <v>3212355</v>
      </c>
    </row>
    <row r="2549" spans="1:11" x14ac:dyDescent="0.3">
      <c r="A2549" s="51" t="str">
        <f t="shared" si="44"/>
        <v>BAYN.DE</v>
      </c>
      <c r="B2549" s="52" t="s">
        <v>105</v>
      </c>
      <c r="C2549" s="50" t="s">
        <v>7416</v>
      </c>
      <c r="D2549" s="50">
        <f>DAX__2019_2020__33[[#This Row],[Open]]*(DAX__2019_2020__33[[#This Row],[Adj Close]]/DAX__2019_2020__33[[#This Row],[Close]])</f>
        <v>56.561753388655319</v>
      </c>
      <c r="E2549" s="50" t="s">
        <v>7446</v>
      </c>
      <c r="F2549" s="50" t="s">
        <v>8852</v>
      </c>
      <c r="G2549" s="50" t="s">
        <v>5243</v>
      </c>
      <c r="H2549" s="50" t="s">
        <v>8853</v>
      </c>
      <c r="I2549" s="50">
        <f>(DAX__2019_2020__33[[#This Row],[Adj Close]]-DAX__2019_2020__33[[#This Row],[Adj Open]])/DAX__2019_2020__33[[#This Row],[Adj Open]]</f>
        <v>7.0676842105263085E-3</v>
      </c>
      <c r="J2549" s="50">
        <f>DAX__2019_2020__33[[#This Row],[Adj Close]]-DAX__2019_2020__33[[#This Row],[Adj Open]]</f>
        <v>0.3997606113446821</v>
      </c>
      <c r="K2549" s="50">
        <v>2276915</v>
      </c>
    </row>
    <row r="2550" spans="1:11" x14ac:dyDescent="0.3">
      <c r="A2550" s="51" t="str">
        <f t="shared" si="44"/>
        <v>BAYN.DE</v>
      </c>
      <c r="B2550" s="52" t="s">
        <v>106</v>
      </c>
      <c r="C2550" s="50" t="s">
        <v>5340</v>
      </c>
      <c r="D2550" s="50">
        <f>DAX__2019_2020__33[[#This Row],[Open]]*(DAX__2019_2020__33[[#This Row],[Adj Close]]/DAX__2019_2020__33[[#This Row],[Close]])</f>
        <v>57.157132981862958</v>
      </c>
      <c r="E2550" s="50" t="s">
        <v>7429</v>
      </c>
      <c r="F2550" s="50" t="s">
        <v>7426</v>
      </c>
      <c r="G2550" s="50" t="s">
        <v>8015</v>
      </c>
      <c r="H2550" s="50" t="s">
        <v>8854</v>
      </c>
      <c r="I2550" s="50">
        <f>(DAX__2019_2020__33[[#This Row],[Adj Close]]-DAX__2019_2020__33[[#This Row],[Adj Open]])/DAX__2019_2020__33[[#This Row],[Adj Open]]</f>
        <v>5.5059972696129616E-3</v>
      </c>
      <c r="J2550" s="50">
        <f>DAX__2019_2020__33[[#This Row],[Adj Close]]-DAX__2019_2020__33[[#This Row],[Adj Open]]</f>
        <v>0.31470701813704238</v>
      </c>
      <c r="K2550" s="50">
        <v>2408265</v>
      </c>
    </row>
    <row r="2551" spans="1:11" x14ac:dyDescent="0.3">
      <c r="A2551" s="51" t="str">
        <f t="shared" si="44"/>
        <v>BAYN.DE</v>
      </c>
      <c r="B2551" s="52" t="s">
        <v>107</v>
      </c>
      <c r="C2551" s="50" t="s">
        <v>5342</v>
      </c>
      <c r="D2551" s="50">
        <f>DAX__2019_2020__33[[#This Row],[Open]]*(DAX__2019_2020__33[[#This Row],[Adj Close]]/DAX__2019_2020__33[[#This Row],[Close]])</f>
        <v>57.361270721908788</v>
      </c>
      <c r="E2551" s="50" t="s">
        <v>7492</v>
      </c>
      <c r="F2551" s="50" t="s">
        <v>8017</v>
      </c>
      <c r="G2551" s="50" t="s">
        <v>5487</v>
      </c>
      <c r="H2551" s="50" t="s">
        <v>8855</v>
      </c>
      <c r="I2551" s="50">
        <f>(DAX__2019_2020__33[[#This Row],[Adj Close]]-DAX__2019_2020__33[[#This Row],[Adj Open]])/DAX__2019_2020__33[[#This Row],[Adj Open]]</f>
        <v>2.7283465976172393E-2</v>
      </c>
      <c r="J2551" s="50">
        <f>DAX__2019_2020__33[[#This Row],[Adj Close]]-DAX__2019_2020__33[[#This Row],[Adj Open]]</f>
        <v>1.565014278091212</v>
      </c>
      <c r="K2551" s="50">
        <v>2835592</v>
      </c>
    </row>
    <row r="2552" spans="1:11" x14ac:dyDescent="0.3">
      <c r="A2552" s="51" t="str">
        <f t="shared" si="44"/>
        <v>BAYN.DE</v>
      </c>
      <c r="B2552" s="52" t="s">
        <v>108</v>
      </c>
      <c r="C2552" s="50" t="s">
        <v>5443</v>
      </c>
      <c r="D2552" s="50">
        <f>DAX__2019_2020__33[[#This Row],[Open]]*(DAX__2019_2020__33[[#This Row],[Adj Close]]/DAX__2019_2020__33[[#This Row],[Close]])</f>
        <v>58.705138817677621</v>
      </c>
      <c r="E2552" s="50" t="s">
        <v>8856</v>
      </c>
      <c r="F2552" s="50" t="s">
        <v>7999</v>
      </c>
      <c r="G2552" s="50" t="s">
        <v>8857</v>
      </c>
      <c r="H2552" s="50" t="s">
        <v>8858</v>
      </c>
      <c r="I2552" s="50">
        <f>(DAX__2019_2020__33[[#This Row],[Adj Close]]-DAX__2019_2020__33[[#This Row],[Adj Open]])/DAX__2019_2020__33[[#This Row],[Adj Open]]</f>
        <v>7.2447119926703177E-4</v>
      </c>
      <c r="J2552" s="50">
        <f>DAX__2019_2020__33[[#This Row],[Adj Close]]-DAX__2019_2020__33[[#This Row],[Adj Open]]</f>
        <v>4.2530182322380483E-2</v>
      </c>
      <c r="K2552" s="50">
        <v>2593365</v>
      </c>
    </row>
    <row r="2553" spans="1:11" x14ac:dyDescent="0.3">
      <c r="A2553" s="51" t="str">
        <f t="shared" si="44"/>
        <v>BAYN.DE</v>
      </c>
      <c r="B2553" s="52" t="s">
        <v>109</v>
      </c>
      <c r="C2553" s="50" t="s">
        <v>8859</v>
      </c>
      <c r="D2553" s="50">
        <f>DAX__2019_2020__33[[#This Row],[Open]]*(DAX__2019_2020__33[[#This Row],[Adj Close]]/DAX__2019_2020__33[[#This Row],[Close]])</f>
        <v>58.458492802703013</v>
      </c>
      <c r="E2553" s="50" t="s">
        <v>5241</v>
      </c>
      <c r="F2553" s="50" t="s">
        <v>5330</v>
      </c>
      <c r="G2553" s="50" t="s">
        <v>5330</v>
      </c>
      <c r="H2553" s="50" t="s">
        <v>8860</v>
      </c>
      <c r="I2553" s="50">
        <f>(DAX__2019_2020__33[[#This Row],[Adj Close]]-DAX__2019_2020__33[[#This Row],[Adj Open]])/DAX__2019_2020__33[[#This Row],[Adj Open]]</f>
        <v>-2.5171001374756179E-2</v>
      </c>
      <c r="J2553" s="50">
        <f>DAX__2019_2020__33[[#This Row],[Adj Close]]-DAX__2019_2020__33[[#This Row],[Adj Open]]</f>
        <v>-1.4714588027030118</v>
      </c>
      <c r="K2553" s="50">
        <v>3325455</v>
      </c>
    </row>
    <row r="2554" spans="1:11" x14ac:dyDescent="0.3">
      <c r="A2554" s="51" t="str">
        <f t="shared" si="44"/>
        <v>BAYN.DE</v>
      </c>
      <c r="B2554" s="52" t="s">
        <v>110</v>
      </c>
      <c r="C2554" s="50" t="s">
        <v>5330</v>
      </c>
      <c r="D2554" s="50">
        <f>DAX__2019_2020__33[[#This Row],[Open]]*(DAX__2019_2020__33[[#This Row],[Adj Close]]/DAX__2019_2020__33[[#This Row],[Close]])</f>
        <v>56.987027673128146</v>
      </c>
      <c r="E2554" s="50" t="s">
        <v>7472</v>
      </c>
      <c r="F2554" s="50" t="s">
        <v>5564</v>
      </c>
      <c r="G2554" s="50" t="s">
        <v>8850</v>
      </c>
      <c r="H2554" s="50" t="s">
        <v>8851</v>
      </c>
      <c r="I2554" s="50">
        <f>(DAX__2019_2020__33[[#This Row],[Adj Close]]-DAX__2019_2020__33[[#This Row],[Adj Open]])/DAX__2019_2020__33[[#This Row],[Adj Open]]</f>
        <v>-1.1940343283582101E-2</v>
      </c>
      <c r="J2554" s="50">
        <f>DAX__2019_2020__33[[#This Row],[Adj Close]]-DAX__2019_2020__33[[#This Row],[Adj Open]]</f>
        <v>-0.68044467312814305</v>
      </c>
      <c r="K2554" s="50">
        <v>2843036</v>
      </c>
    </row>
    <row r="2555" spans="1:11" x14ac:dyDescent="0.3">
      <c r="A2555" s="51" t="str">
        <f t="shared" si="44"/>
        <v>BAYN.DE</v>
      </c>
      <c r="B2555" s="52" t="s">
        <v>111</v>
      </c>
      <c r="C2555" s="50" t="s">
        <v>7372</v>
      </c>
      <c r="D2555" s="50">
        <f>DAX__2019_2020__33[[#This Row],[Open]]*(DAX__2019_2020__33[[#This Row],[Adj Close]]/DAX__2019_2020__33[[#This Row],[Close]])</f>
        <v>56.519225470220697</v>
      </c>
      <c r="E2555" s="50" t="s">
        <v>8861</v>
      </c>
      <c r="F2555" s="50" t="s">
        <v>5272</v>
      </c>
      <c r="G2555" s="50" t="s">
        <v>8845</v>
      </c>
      <c r="H2555" s="50" t="s">
        <v>8846</v>
      </c>
      <c r="I2555" s="50">
        <f>(DAX__2019_2020__33[[#This Row],[Adj Close]]-DAX__2019_2020__33[[#This Row],[Adj Open]])/DAX__2019_2020__33[[#This Row],[Adj Open]]</f>
        <v>2.1068322997817154E-3</v>
      </c>
      <c r="J2555" s="50">
        <f>DAX__2019_2020__33[[#This Row],[Adj Close]]-DAX__2019_2020__33[[#This Row],[Adj Open]]</f>
        <v>0.11907652977930638</v>
      </c>
      <c r="K2555" s="50">
        <v>1913835</v>
      </c>
    </row>
    <row r="2556" spans="1:11" x14ac:dyDescent="0.3">
      <c r="A2556" s="51" t="str">
        <f t="shared" si="44"/>
        <v>BAYN.DE</v>
      </c>
      <c r="B2556" s="52" t="s">
        <v>112</v>
      </c>
      <c r="C2556" s="50" t="s">
        <v>5340</v>
      </c>
      <c r="D2556" s="50">
        <f>DAX__2019_2020__33[[#This Row],[Open]]*(DAX__2019_2020__33[[#This Row],[Adj Close]]/DAX__2019_2020__33[[#This Row],[Close]])</f>
        <v>57.157135652786479</v>
      </c>
      <c r="E2556" s="50" t="s">
        <v>8000</v>
      </c>
      <c r="F2556" s="50" t="s">
        <v>5456</v>
      </c>
      <c r="G2556" s="50" t="s">
        <v>7473</v>
      </c>
      <c r="H2556" s="50" t="s">
        <v>8862</v>
      </c>
      <c r="I2556" s="50">
        <f>(DAX__2019_2020__33[[#This Row],[Adj Close]]-DAX__2019_2020__33[[#This Row],[Adj Open]])/DAX__2019_2020__33[[#This Row],[Adj Open]]</f>
        <v>4.4643305564434771E-3</v>
      </c>
      <c r="J2556" s="50">
        <f>DAX__2019_2020__33[[#This Row],[Adj Close]]-DAX__2019_2020__33[[#This Row],[Adj Open]]</f>
        <v>0.25516834721351955</v>
      </c>
      <c r="K2556" s="50">
        <v>1806740</v>
      </c>
    </row>
    <row r="2557" spans="1:11" x14ac:dyDescent="0.3">
      <c r="A2557" s="51" t="str">
        <f t="shared" si="44"/>
        <v>BAYN.DE</v>
      </c>
      <c r="B2557" s="52" t="s">
        <v>113</v>
      </c>
      <c r="C2557" s="50" t="s">
        <v>8863</v>
      </c>
      <c r="D2557" s="50">
        <f>DAX__2019_2020__33[[#This Row],[Open]]*(DAX__2019_2020__33[[#This Row],[Adj Close]]/DAX__2019_2020__33[[#This Row],[Close]])</f>
        <v>57.79505019450081</v>
      </c>
      <c r="E2557" s="50" t="s">
        <v>8011</v>
      </c>
      <c r="F2557" s="50" t="s">
        <v>8002</v>
      </c>
      <c r="G2557" s="50" t="s">
        <v>7434</v>
      </c>
      <c r="H2557" s="50" t="s">
        <v>8864</v>
      </c>
      <c r="I2557" s="50">
        <f>(DAX__2019_2020__33[[#This Row],[Adj Close]]-DAX__2019_2020__33[[#This Row],[Adj Open]])/DAX__2019_2020__33[[#This Row],[Adj Open]]</f>
        <v>5.2980281956451214E-3</v>
      </c>
      <c r="J2557" s="50">
        <f>DAX__2019_2020__33[[#This Row],[Adj Close]]-DAX__2019_2020__33[[#This Row],[Adj Open]]</f>
        <v>0.30619980549919035</v>
      </c>
      <c r="K2557" s="50">
        <v>1967242</v>
      </c>
    </row>
    <row r="2558" spans="1:11" x14ac:dyDescent="0.3">
      <c r="A2558" s="51" t="str">
        <f t="shared" si="44"/>
        <v>BAYN.DE</v>
      </c>
      <c r="B2558" s="52" t="s">
        <v>114</v>
      </c>
      <c r="C2558" s="50" t="s">
        <v>8865</v>
      </c>
      <c r="D2558" s="50">
        <f>DAX__2019_2020__33[[#This Row],[Open]]*(DAX__2019_2020__33[[#This Row],[Adj Close]]/DAX__2019_2020__33[[#This Row],[Close]])</f>
        <v>58.262858866688376</v>
      </c>
      <c r="E2558" s="50" t="s">
        <v>8866</v>
      </c>
      <c r="F2558" s="50" t="s">
        <v>5306</v>
      </c>
      <c r="G2558" s="50" t="s">
        <v>7406</v>
      </c>
      <c r="H2558" s="50" t="s">
        <v>8867</v>
      </c>
      <c r="I2558" s="50">
        <f>(DAX__2019_2020__33[[#This Row],[Adj Close]]-DAX__2019_2020__33[[#This Row],[Adj Open]])/DAX__2019_2020__33[[#This Row],[Adj Open]]</f>
        <v>-4.3065649635036368E-2</v>
      </c>
      <c r="J2558" s="50">
        <f>DAX__2019_2020__33[[#This Row],[Adj Close]]-DAX__2019_2020__33[[#This Row],[Adj Open]]</f>
        <v>-2.5091278666883738</v>
      </c>
      <c r="K2558" s="50">
        <v>3344447</v>
      </c>
    </row>
    <row r="2559" spans="1:11" x14ac:dyDescent="0.3">
      <c r="A2559" s="51" t="str">
        <f t="shared" si="44"/>
        <v>BAYN.DE</v>
      </c>
      <c r="B2559" s="52" t="s">
        <v>115</v>
      </c>
      <c r="C2559" s="50" t="s">
        <v>7386</v>
      </c>
      <c r="D2559" s="50">
        <f>DAX__2019_2020__33[[#This Row],[Open]]*(DAX__2019_2020__33[[#This Row],[Adj Close]]/DAX__2019_2020__33[[#This Row],[Close]])</f>
        <v>55.43901938503798</v>
      </c>
      <c r="E2559" s="50" t="s">
        <v>8865</v>
      </c>
      <c r="F2559" s="50" t="s">
        <v>5537</v>
      </c>
      <c r="G2559" s="50" t="s">
        <v>8868</v>
      </c>
      <c r="H2559" s="50" t="s">
        <v>8869</v>
      </c>
      <c r="I2559" s="50">
        <f>(DAX__2019_2020__33[[#This Row],[Adj Close]]-DAX__2019_2020__33[[#This Row],[Adj Open]])/DAX__2019_2020__33[[#This Row],[Adj Open]]</f>
        <v>4.5872936483583891E-2</v>
      </c>
      <c r="J2559" s="50">
        <f>DAX__2019_2020__33[[#This Row],[Adj Close]]-DAX__2019_2020__33[[#This Row],[Adj Open]]</f>
        <v>2.5431506149620233</v>
      </c>
      <c r="K2559" s="50">
        <v>4044916</v>
      </c>
    </row>
    <row r="2560" spans="1:11" x14ac:dyDescent="0.3">
      <c r="A2560" s="51" t="str">
        <f t="shared" si="44"/>
        <v>BAYN.DE</v>
      </c>
      <c r="B2560" s="52" t="s">
        <v>116</v>
      </c>
      <c r="C2560" s="50" t="s">
        <v>5003</v>
      </c>
      <c r="D2560" s="50">
        <f>DAX__2019_2020__33[[#This Row],[Open]]*(DAX__2019_2020__33[[#This Row],[Adj Close]]/DAX__2019_2020__33[[#This Row],[Close]])</f>
        <v>57.83757917619841</v>
      </c>
      <c r="E2560" s="50" t="s">
        <v>5232</v>
      </c>
      <c r="F2560" s="50" t="s">
        <v>8870</v>
      </c>
      <c r="G2560" s="50" t="s">
        <v>5555</v>
      </c>
      <c r="H2560" s="50" t="s">
        <v>8871</v>
      </c>
      <c r="I2560" s="50">
        <f>(DAX__2019_2020__33[[#This Row],[Adj Close]]-DAX__2019_2020__33[[#This Row],[Adj Open]])/DAX__2019_2020__33[[#This Row],[Adj Open]]</f>
        <v>2.3529999999999623E-3</v>
      </c>
      <c r="J2560" s="50">
        <f>DAX__2019_2020__33[[#This Row],[Adj Close]]-DAX__2019_2020__33[[#This Row],[Adj Open]]</f>
        <v>0.13609182380159268</v>
      </c>
      <c r="K2560" s="50">
        <v>1670639</v>
      </c>
    </row>
    <row r="2561" spans="1:11" x14ac:dyDescent="0.3">
      <c r="A2561" s="51" t="str">
        <f t="shared" si="44"/>
        <v>BAYN.DE</v>
      </c>
      <c r="B2561" s="52" t="s">
        <v>117</v>
      </c>
      <c r="C2561" s="50" t="s">
        <v>8045</v>
      </c>
      <c r="D2561" s="50">
        <f>DAX__2019_2020__33[[#This Row],[Open]]*(DAX__2019_2020__33[[#This Row],[Adj Close]]/DAX__2019_2020__33[[#This Row],[Close]])</f>
        <v>57.69299273106158</v>
      </c>
      <c r="E2561" s="50" t="s">
        <v>8872</v>
      </c>
      <c r="F2561" s="50" t="s">
        <v>7450</v>
      </c>
      <c r="G2561" s="50" t="s">
        <v>5246</v>
      </c>
      <c r="H2561" s="50" t="s">
        <v>8873</v>
      </c>
      <c r="I2561" s="50">
        <f>(DAX__2019_2020__33[[#This Row],[Adj Close]]-DAX__2019_2020__33[[#This Row],[Adj Open]])/DAX__2019_2020__33[[#This Row],[Adj Open]]</f>
        <v>-4.4226742024848926E-4</v>
      </c>
      <c r="J2561" s="50">
        <f>DAX__2019_2020__33[[#This Row],[Adj Close]]-DAX__2019_2020__33[[#This Row],[Adj Open]]</f>
        <v>-2.5515731061581448E-2</v>
      </c>
      <c r="K2561" s="50">
        <v>1943420</v>
      </c>
    </row>
    <row r="2562" spans="1:11" x14ac:dyDescent="0.3">
      <c r="A2562" s="51" t="str">
        <f t="shared" si="44"/>
        <v>BAYN.DE</v>
      </c>
      <c r="B2562" s="52" t="s">
        <v>118</v>
      </c>
      <c r="C2562" s="50" t="s">
        <v>4974</v>
      </c>
      <c r="D2562" s="50">
        <f>DAX__2019_2020__33[[#This Row],[Open]]*(DAX__2019_2020__33[[#This Row],[Adj Close]]/DAX__2019_2020__33[[#This Row],[Close]])</f>
        <v>57.922633759359364</v>
      </c>
      <c r="E2562" s="50" t="s">
        <v>8874</v>
      </c>
      <c r="F2562" s="50" t="s">
        <v>7450</v>
      </c>
      <c r="G2562" s="50" t="s">
        <v>5191</v>
      </c>
      <c r="H2562" s="50" t="s">
        <v>8875</v>
      </c>
      <c r="I2562" s="50">
        <f>(DAX__2019_2020__33[[#This Row],[Adj Close]]-DAX__2019_2020__33[[#This Row],[Adj Open]])/DAX__2019_2020__33[[#This Row],[Adj Open]]</f>
        <v>3.8179589961221646E-3</v>
      </c>
      <c r="J2562" s="50">
        <f>DAX__2019_2020__33[[#This Row],[Adj Close]]-DAX__2019_2020__33[[#This Row],[Adj Open]]</f>
        <v>0.22114624064063548</v>
      </c>
      <c r="K2562" s="50">
        <v>1750251</v>
      </c>
    </row>
    <row r="2563" spans="1:11" x14ac:dyDescent="0.3">
      <c r="A2563" s="51" t="str">
        <f t="shared" si="44"/>
        <v>BAYN.DE</v>
      </c>
      <c r="B2563" s="52" t="s">
        <v>119</v>
      </c>
      <c r="C2563" s="50" t="s">
        <v>8876</v>
      </c>
      <c r="D2563" s="50">
        <f>DAX__2019_2020__33[[#This Row],[Open]]*(DAX__2019_2020__33[[#This Row],[Adj Close]]/DAX__2019_2020__33[[#This Row],[Close]])</f>
        <v>58.620089336299912</v>
      </c>
      <c r="E2563" s="50" t="s">
        <v>8877</v>
      </c>
      <c r="F2563" s="50" t="s">
        <v>7421</v>
      </c>
      <c r="G2563" s="50" t="s">
        <v>5311</v>
      </c>
      <c r="H2563" s="50" t="s">
        <v>8878</v>
      </c>
      <c r="I2563" s="50">
        <f>(DAX__2019_2020__33[[#This Row],[Adj Close]]-DAX__2019_2020__33[[#This Row],[Adj Open]])/DAX__2019_2020__33[[#This Row],[Adj Open]]</f>
        <v>-1.4799710237948778E-2</v>
      </c>
      <c r="J2563" s="50">
        <f>DAX__2019_2020__33[[#This Row],[Adj Close]]-DAX__2019_2020__33[[#This Row],[Adj Open]]</f>
        <v>-0.86756033629990981</v>
      </c>
      <c r="K2563" s="50">
        <v>1875565</v>
      </c>
    </row>
    <row r="2564" spans="1:11" x14ac:dyDescent="0.3">
      <c r="A2564" s="51" t="str">
        <f t="shared" si="44"/>
        <v>BAYN.DE</v>
      </c>
      <c r="B2564" s="52" t="s">
        <v>120</v>
      </c>
      <c r="C2564" s="50" t="s">
        <v>8879</v>
      </c>
      <c r="D2564" s="50">
        <f>DAX__2019_2020__33[[#This Row],[Open]]*(DAX__2019_2020__33[[#This Row],[Adj Close]]/DAX__2019_2020__33[[#This Row],[Close]])</f>
        <v>57.77804805402986</v>
      </c>
      <c r="E2564" s="50" t="s">
        <v>5232</v>
      </c>
      <c r="F2564" s="50" t="s">
        <v>5330</v>
      </c>
      <c r="G2564" s="50" t="s">
        <v>5330</v>
      </c>
      <c r="H2564" s="50" t="s">
        <v>8860</v>
      </c>
      <c r="I2564" s="50">
        <f>(DAX__2019_2020__33[[#This Row],[Adj Close]]-DAX__2019_2020__33[[#This Row],[Adj Open]])/DAX__2019_2020__33[[#This Row],[Adj Open]]</f>
        <v>-1.3690563815692756E-2</v>
      </c>
      <c r="J2564" s="50">
        <f>DAX__2019_2020__33[[#This Row],[Adj Close]]-DAX__2019_2020__33[[#This Row],[Adj Open]]</f>
        <v>-0.79101405402985847</v>
      </c>
      <c r="K2564" s="50">
        <v>2851688</v>
      </c>
    </row>
    <row r="2565" spans="1:11" x14ac:dyDescent="0.3">
      <c r="A2565" s="51" t="str">
        <f t="shared" si="44"/>
        <v>BAYN.DE</v>
      </c>
      <c r="B2565" s="52" t="s">
        <v>121</v>
      </c>
      <c r="C2565" s="50" t="s">
        <v>8880</v>
      </c>
      <c r="D2565" s="50">
        <f>DAX__2019_2020__33[[#This Row],[Open]]*(DAX__2019_2020__33[[#This Row],[Adj Close]]/DAX__2019_2020__33[[#This Row],[Close]])</f>
        <v>57.13161692462316</v>
      </c>
      <c r="E2565" s="50" t="s">
        <v>7943</v>
      </c>
      <c r="F2565" s="50" t="s">
        <v>5319</v>
      </c>
      <c r="G2565" s="50" t="s">
        <v>5319</v>
      </c>
      <c r="H2565" s="50" t="s">
        <v>8881</v>
      </c>
      <c r="I2565" s="50">
        <f>(DAX__2019_2020__33[[#This Row],[Adj Close]]-DAX__2019_2020__33[[#This Row],[Adj Open]])/DAX__2019_2020__33[[#This Row],[Adj Open]]</f>
        <v>-3.5729940024711491E-3</v>
      </c>
      <c r="J2565" s="50">
        <f>DAX__2019_2020__33[[#This Row],[Adj Close]]-DAX__2019_2020__33[[#This Row],[Adj Open]]</f>
        <v>-0.20413092462315774</v>
      </c>
      <c r="K2565" s="50">
        <v>2175280</v>
      </c>
    </row>
    <row r="2566" spans="1:11" x14ac:dyDescent="0.3">
      <c r="A2566" s="51" t="str">
        <f t="shared" si="44"/>
        <v>BAYN.DE</v>
      </c>
      <c r="B2566" s="52" t="s">
        <v>122</v>
      </c>
      <c r="C2566" s="50" t="s">
        <v>7425</v>
      </c>
      <c r="D2566" s="50">
        <f>DAX__2019_2020__33[[#This Row],[Open]]*(DAX__2019_2020__33[[#This Row],[Adj Close]]/DAX__2019_2020__33[[#This Row],[Close]])</f>
        <v>56.680828522078919</v>
      </c>
      <c r="E2566" s="50" t="s">
        <v>7446</v>
      </c>
      <c r="F2566" s="50" t="s">
        <v>5316</v>
      </c>
      <c r="G2566" s="50" t="s">
        <v>7416</v>
      </c>
      <c r="H2566" s="50" t="s">
        <v>8837</v>
      </c>
      <c r="I2566" s="50">
        <f>(DAX__2019_2020__33[[#This Row],[Adj Close]]-DAX__2019_2020__33[[#This Row],[Adj Open]])/DAX__2019_2020__33[[#This Row],[Adj Open]]</f>
        <v>-2.1008253616570959E-3</v>
      </c>
      <c r="J2566" s="50">
        <f>DAX__2019_2020__33[[#This Row],[Adj Close]]-DAX__2019_2020__33[[#This Row],[Adj Open]]</f>
        <v>-0.11907652207892028</v>
      </c>
      <c r="K2566" s="50">
        <v>3085091</v>
      </c>
    </row>
    <row r="2567" spans="1:11" x14ac:dyDescent="0.3">
      <c r="A2567" s="51" t="str">
        <f t="shared" si="44"/>
        <v>BAYN.DE</v>
      </c>
      <c r="B2567" s="52" t="s">
        <v>123</v>
      </c>
      <c r="C2567" s="50" t="s">
        <v>5003</v>
      </c>
      <c r="D2567" s="50">
        <f>DAX__2019_2020__33[[#This Row],[Open]]*(DAX__2019_2020__33[[#This Row],[Adj Close]]/DAX__2019_2020__33[[#This Row],[Close]])</f>
        <v>57.837578490727168</v>
      </c>
      <c r="E2567" s="50" t="s">
        <v>8882</v>
      </c>
      <c r="F2567" s="50" t="s">
        <v>8883</v>
      </c>
      <c r="G2567" s="50" t="s">
        <v>5487</v>
      </c>
      <c r="H2567" s="50" t="s">
        <v>8855</v>
      </c>
      <c r="I2567" s="50">
        <f>(DAX__2019_2020__33[[#This Row],[Adj Close]]-DAX__2019_2020__33[[#This Row],[Adj Open]])/DAX__2019_2020__33[[#This Row],[Adj Open]]</f>
        <v>1.8823514705882428E-2</v>
      </c>
      <c r="J2567" s="50">
        <f>DAX__2019_2020__33[[#This Row],[Adj Close]]-DAX__2019_2020__33[[#This Row],[Adj Open]]</f>
        <v>1.0887065092728321</v>
      </c>
      <c r="K2567" s="50">
        <v>5553043</v>
      </c>
    </row>
    <row r="2568" spans="1:11" x14ac:dyDescent="0.3">
      <c r="A2568" s="51" t="str">
        <f t="shared" si="44"/>
        <v>BAYN.DE</v>
      </c>
      <c r="B2568" s="52" t="s">
        <v>124</v>
      </c>
      <c r="C2568" s="50" t="s">
        <v>8884</v>
      </c>
      <c r="D2568" s="50">
        <f>DAX__2019_2020__33[[#This Row],[Open]]*(DAX__2019_2020__33[[#This Row],[Adj Close]]/DAX__2019_2020__33[[#This Row],[Close]])</f>
        <v>58.739158027397437</v>
      </c>
      <c r="E2568" s="50" t="s">
        <v>8885</v>
      </c>
      <c r="F2568" s="50" t="s">
        <v>8886</v>
      </c>
      <c r="G2568" s="50" t="s">
        <v>8887</v>
      </c>
      <c r="H2568" s="50" t="s">
        <v>8888</v>
      </c>
      <c r="I2568" s="50">
        <f>(DAX__2019_2020__33[[#This Row],[Adj Close]]-DAX__2019_2020__33[[#This Row],[Adj Open]])/DAX__2019_2020__33[[#This Row],[Adj Open]]</f>
        <v>1.7665812848705942E-2</v>
      </c>
      <c r="J2568" s="50">
        <f>DAX__2019_2020__33[[#This Row],[Adj Close]]-DAX__2019_2020__33[[#This Row],[Adj Open]]</f>
        <v>1.0376749726025665</v>
      </c>
      <c r="K2568" s="50">
        <v>3385356</v>
      </c>
    </row>
    <row r="2569" spans="1:11" x14ac:dyDescent="0.3">
      <c r="A2569" s="51" t="str">
        <f t="shared" si="44"/>
        <v>BAYN.DE</v>
      </c>
      <c r="B2569" s="52" t="s">
        <v>125</v>
      </c>
      <c r="C2569" s="50" t="s">
        <v>5406</v>
      </c>
      <c r="D2569" s="50">
        <f>DAX__2019_2020__33[[#This Row],[Open]]*(DAX__2019_2020__33[[#This Row],[Adj Close]]/DAX__2019_2020__33[[#This Row],[Close]])</f>
        <v>60.219128397940942</v>
      </c>
      <c r="E2569" s="50" t="s">
        <v>8889</v>
      </c>
      <c r="F2569" s="50" t="s">
        <v>7924</v>
      </c>
      <c r="G2569" s="50" t="s">
        <v>8890</v>
      </c>
      <c r="H2569" s="50" t="s">
        <v>8891</v>
      </c>
      <c r="I2569" s="50">
        <f>(DAX__2019_2020__33[[#This Row],[Adj Close]]-DAX__2019_2020__33[[#This Row],[Adj Open]])/DAX__2019_2020__33[[#This Row],[Adj Open]]</f>
        <v>8.8982623348194661E-3</v>
      </c>
      <c r="J2569" s="50">
        <f>DAX__2019_2020__33[[#This Row],[Adj Close]]-DAX__2019_2020__33[[#This Row],[Adj Open]]</f>
        <v>0.53584560205905518</v>
      </c>
      <c r="K2569" s="50">
        <v>3306575</v>
      </c>
    </row>
    <row r="2570" spans="1:11" x14ac:dyDescent="0.3">
      <c r="A2570" s="51" t="str">
        <f t="shared" si="44"/>
        <v>BAYN.DE</v>
      </c>
      <c r="B2570" s="52" t="s">
        <v>126</v>
      </c>
      <c r="C2570" s="50" t="s">
        <v>5461</v>
      </c>
      <c r="D2570" s="50">
        <f>DAX__2019_2020__33[[#This Row],[Open]]*(DAX__2019_2020__33[[#This Row],[Adj Close]]/DAX__2019_2020__33[[#This Row],[Close]])</f>
        <v>61.239795251963933</v>
      </c>
      <c r="E2570" s="50" t="s">
        <v>7543</v>
      </c>
      <c r="F2570" s="50" t="s">
        <v>5222</v>
      </c>
      <c r="G2570" s="50" t="s">
        <v>7553</v>
      </c>
      <c r="H2570" s="50" t="s">
        <v>8892</v>
      </c>
      <c r="I2570" s="50">
        <f>(DAX__2019_2020__33[[#This Row],[Adj Close]]-DAX__2019_2020__33[[#This Row],[Adj Open]])/DAX__2019_2020__33[[#This Row],[Adj Open]]</f>
        <v>4.8610833333332971E-3</v>
      </c>
      <c r="J2570" s="50">
        <f>DAX__2019_2020__33[[#This Row],[Adj Close]]-DAX__2019_2020__33[[#This Row],[Adj Open]]</f>
        <v>0.29769174803606546</v>
      </c>
      <c r="K2570" s="50">
        <v>2651218</v>
      </c>
    </row>
    <row r="2571" spans="1:11" x14ac:dyDescent="0.3">
      <c r="A2571" s="51" t="str">
        <f t="shared" si="44"/>
        <v>BAYN.DE</v>
      </c>
      <c r="B2571" s="52" t="s">
        <v>127</v>
      </c>
      <c r="C2571" s="50" t="s">
        <v>8893</v>
      </c>
      <c r="D2571" s="50">
        <f>DAX__2019_2020__33[[#This Row],[Open]]*(DAX__2019_2020__33[[#This Row],[Adj Close]]/DAX__2019_2020__33[[#This Row],[Close]])</f>
        <v>61.49496039247542</v>
      </c>
      <c r="E2571" s="50" t="s">
        <v>8894</v>
      </c>
      <c r="F2571" s="50" t="s">
        <v>8895</v>
      </c>
      <c r="G2571" s="50" t="s">
        <v>8896</v>
      </c>
      <c r="H2571" s="50" t="s">
        <v>8897</v>
      </c>
      <c r="I2571" s="50">
        <f>(DAX__2019_2020__33[[#This Row],[Adj Close]]-DAX__2019_2020__33[[#This Row],[Adj Open]])/DAX__2019_2020__33[[#This Row],[Adj Open]]</f>
        <v>7.0538724597285886E-3</v>
      </c>
      <c r="J2571" s="50">
        <f>DAX__2019_2020__33[[#This Row],[Adj Close]]-DAX__2019_2020__33[[#This Row],[Adj Open]]</f>
        <v>0.43377760752458272</v>
      </c>
      <c r="K2571" s="50">
        <v>2129854</v>
      </c>
    </row>
    <row r="2572" spans="1:11" x14ac:dyDescent="0.3">
      <c r="A2572" s="51" t="str">
        <f t="shared" si="44"/>
        <v>BAYN.DE</v>
      </c>
      <c r="B2572" s="52" t="s">
        <v>128</v>
      </c>
      <c r="C2572" s="50" t="s">
        <v>8898</v>
      </c>
      <c r="D2572" s="50">
        <f>DAX__2019_2020__33[[#This Row],[Open]]*(DAX__2019_2020__33[[#This Row],[Adj Close]]/DAX__2019_2020__33[[#This Row],[Close]])</f>
        <v>61.954253235925698</v>
      </c>
      <c r="E2572" s="50" t="s">
        <v>7541</v>
      </c>
      <c r="F2572" s="50" t="s">
        <v>8899</v>
      </c>
      <c r="G2572" s="50" t="s">
        <v>5442</v>
      </c>
      <c r="H2572" s="50" t="s">
        <v>8900</v>
      </c>
      <c r="I2572" s="50">
        <f>(DAX__2019_2020__33[[#This Row],[Adj Close]]-DAX__2019_2020__33[[#This Row],[Adj Open]])/DAX__2019_2020__33[[#This Row],[Adj Open]]</f>
        <v>-5.0795582141439167E-3</v>
      </c>
      <c r="J2572" s="50">
        <f>DAX__2019_2020__33[[#This Row],[Adj Close]]-DAX__2019_2020__33[[#This Row],[Adj Open]]</f>
        <v>-0.31470023592569873</v>
      </c>
      <c r="K2572" s="50">
        <v>2274191</v>
      </c>
    </row>
    <row r="2573" spans="1:11" x14ac:dyDescent="0.3">
      <c r="A2573" s="51" t="str">
        <f t="shared" si="44"/>
        <v>BAYN.DE</v>
      </c>
      <c r="B2573" s="52" t="s">
        <v>129</v>
      </c>
      <c r="C2573" s="50" t="s">
        <v>8901</v>
      </c>
      <c r="D2573" s="50">
        <f>DAX__2019_2020__33[[#This Row],[Open]]*(DAX__2019_2020__33[[#This Row],[Adj Close]]/DAX__2019_2020__33[[#This Row],[Close]])</f>
        <v>61.528972583296657</v>
      </c>
      <c r="E2573" s="50" t="s">
        <v>8901</v>
      </c>
      <c r="F2573" s="50" t="s">
        <v>8902</v>
      </c>
      <c r="G2573" s="50" t="s">
        <v>8903</v>
      </c>
      <c r="H2573" s="50" t="s">
        <v>8904</v>
      </c>
      <c r="I2573" s="50">
        <f>(DAX__2019_2020__33[[#This Row],[Adj Close]]-DAX__2019_2020__33[[#This Row],[Adj Open]])/DAX__2019_2020__33[[#This Row],[Adj Open]]</f>
        <v>-1.6588292318954471E-2</v>
      </c>
      <c r="J2573" s="50">
        <f>DAX__2019_2020__33[[#This Row],[Adj Close]]-DAX__2019_2020__33[[#This Row],[Adj Open]]</f>
        <v>-1.0206605832966602</v>
      </c>
      <c r="K2573" s="50">
        <v>2940601</v>
      </c>
    </row>
    <row r="2574" spans="1:11" x14ac:dyDescent="0.3">
      <c r="A2574" s="51" t="str">
        <f t="shared" si="44"/>
        <v>BAYN.DE</v>
      </c>
      <c r="B2574" s="52" t="s">
        <v>130</v>
      </c>
      <c r="C2574" s="50" t="s">
        <v>5459</v>
      </c>
      <c r="D2574" s="50">
        <f>DAX__2019_2020__33[[#This Row],[Open]]*(DAX__2019_2020__33[[#This Row],[Adj Close]]/DAX__2019_2020__33[[#This Row],[Close]])</f>
        <v>59.538683538312952</v>
      </c>
      <c r="E2574" s="50" t="s">
        <v>5473</v>
      </c>
      <c r="F2574" s="50" t="s">
        <v>8905</v>
      </c>
      <c r="G2574" s="50" t="s">
        <v>5334</v>
      </c>
      <c r="H2574" s="50" t="s">
        <v>8906</v>
      </c>
      <c r="I2574" s="50">
        <f>(DAX__2019_2020__33[[#This Row],[Adj Close]]-DAX__2019_2020__33[[#This Row],[Adj Open]])/DAX__2019_2020__33[[#This Row],[Adj Open]]</f>
        <v>-7.2857428571428398E-3</v>
      </c>
      <c r="J2574" s="50">
        <f>DAX__2019_2020__33[[#This Row],[Adj Close]]-DAX__2019_2020__33[[#This Row],[Adj Open]]</f>
        <v>-0.43378353831295158</v>
      </c>
      <c r="K2574" s="50">
        <v>3207320</v>
      </c>
    </row>
    <row r="2575" spans="1:11" x14ac:dyDescent="0.3">
      <c r="A2575" s="51" t="str">
        <f t="shared" si="44"/>
        <v>BAYN.DE</v>
      </c>
      <c r="B2575" s="52" t="s">
        <v>131</v>
      </c>
      <c r="C2575" s="50" t="s">
        <v>8907</v>
      </c>
      <c r="D2575" s="50">
        <f>DAX__2019_2020__33[[#This Row],[Open]]*(DAX__2019_2020__33[[#This Row],[Adj Close]]/DAX__2019_2020__33[[#This Row],[Close]])</f>
        <v>59.232485735047156</v>
      </c>
      <c r="E2575" s="50" t="s">
        <v>5629</v>
      </c>
      <c r="F2575" s="50" t="s">
        <v>5232</v>
      </c>
      <c r="G2575" s="50" t="s">
        <v>5232</v>
      </c>
      <c r="H2575" s="50" t="s">
        <v>8908</v>
      </c>
      <c r="I2575" s="50">
        <f>(DAX__2019_2020__33[[#This Row],[Adj Close]]-DAX__2019_2020__33[[#This Row],[Adj Open]])/DAX__2019_2020__33[[#This Row],[Adj Open]]</f>
        <v>-1.7805815878888832E-2</v>
      </c>
      <c r="J2575" s="50">
        <f>DAX__2019_2020__33[[#This Row],[Adj Close]]-DAX__2019_2020__33[[#This Row],[Adj Open]]</f>
        <v>-1.0546827350471588</v>
      </c>
      <c r="K2575" s="50">
        <v>3082564</v>
      </c>
    </row>
    <row r="2576" spans="1:11" x14ac:dyDescent="0.3">
      <c r="A2576" s="51" t="str">
        <f t="shared" si="44"/>
        <v>BAYN.DE</v>
      </c>
      <c r="B2576" s="52" t="s">
        <v>132</v>
      </c>
      <c r="C2576" s="50" t="s">
        <v>5470</v>
      </c>
      <c r="D2576" s="50">
        <f>DAX__2019_2020__33[[#This Row],[Open]]*(DAX__2019_2020__33[[#This Row],[Adj Close]]/DAX__2019_2020__33[[#This Row],[Close]])</f>
        <v>58.875257858081667</v>
      </c>
      <c r="E2576" s="50" t="s">
        <v>8856</v>
      </c>
      <c r="F2576" s="50" t="s">
        <v>5560</v>
      </c>
      <c r="G2576" s="50" t="s">
        <v>8909</v>
      </c>
      <c r="H2576" s="50" t="s">
        <v>8910</v>
      </c>
      <c r="I2576" s="50">
        <f>(DAX__2019_2020__33[[#This Row],[Adj Close]]-DAX__2019_2020__33[[#This Row],[Adj Open]])/DAX__2019_2020__33[[#This Row],[Adj Open]]</f>
        <v>-3.1493787467584619E-2</v>
      </c>
      <c r="J2576" s="50">
        <f>DAX__2019_2020__33[[#This Row],[Adj Close]]-DAX__2019_2020__33[[#This Row],[Adj Open]]</f>
        <v>-1.8542048580816655</v>
      </c>
      <c r="K2576" s="50">
        <v>4150881</v>
      </c>
    </row>
    <row r="2577" spans="1:11" x14ac:dyDescent="0.3">
      <c r="A2577" s="51" t="str">
        <f t="shared" si="44"/>
        <v>BAYN.DE</v>
      </c>
      <c r="B2577" s="52" t="s">
        <v>133</v>
      </c>
      <c r="C2577" s="50" t="s">
        <v>5330</v>
      </c>
      <c r="D2577" s="50">
        <f>DAX__2019_2020__33[[#This Row],[Open]]*(DAX__2019_2020__33[[#This Row],[Adj Close]]/DAX__2019_2020__33[[#This Row],[Close]])</f>
        <v>56.987021487551125</v>
      </c>
      <c r="E2577" s="50" t="s">
        <v>7937</v>
      </c>
      <c r="F2577" s="50" t="s">
        <v>7416</v>
      </c>
      <c r="G2577" s="50" t="s">
        <v>5228</v>
      </c>
      <c r="H2577" s="50" t="s">
        <v>8911</v>
      </c>
      <c r="I2577" s="50">
        <f>(DAX__2019_2020__33[[#This Row],[Adj Close]]-DAX__2019_2020__33[[#This Row],[Adj Open]])/DAX__2019_2020__33[[#This Row],[Adj Open]]</f>
        <v>1.5522402985074638E-2</v>
      </c>
      <c r="J2577" s="50">
        <f>DAX__2019_2020__33[[#This Row],[Adj Close]]-DAX__2019_2020__33[[#This Row],[Adj Open]]</f>
        <v>0.88457551244887611</v>
      </c>
      <c r="K2577" s="50">
        <v>3644881</v>
      </c>
    </row>
    <row r="2578" spans="1:11" x14ac:dyDescent="0.3">
      <c r="A2578" s="51" t="str">
        <f t="shared" si="44"/>
        <v>BAYN.DE</v>
      </c>
      <c r="B2578" s="52" t="s">
        <v>134</v>
      </c>
      <c r="C2578" s="50" t="s">
        <v>7476</v>
      </c>
      <c r="D2578" s="50">
        <f>DAX__2019_2020__33[[#This Row],[Open]]*(DAX__2019_2020__33[[#This Row],[Adj Close]]/DAX__2019_2020__33[[#This Row],[Close]])</f>
        <v>57.446327833790207</v>
      </c>
      <c r="E2578" s="50" t="s">
        <v>8863</v>
      </c>
      <c r="F2578" s="50" t="s">
        <v>5243</v>
      </c>
      <c r="G2578" s="50" t="s">
        <v>7917</v>
      </c>
      <c r="H2578" s="50" t="s">
        <v>8912</v>
      </c>
      <c r="I2578" s="50">
        <f>(DAX__2019_2020__33[[#This Row],[Adj Close]]-DAX__2019_2020__33[[#This Row],[Adj Open]])/DAX__2019_2020__33[[#This Row],[Adj Open]]</f>
        <v>3.7015101613634893E-3</v>
      </c>
      <c r="J2578" s="50">
        <f>DAX__2019_2020__33[[#This Row],[Adj Close]]-DAX__2019_2020__33[[#This Row],[Adj Open]]</f>
        <v>0.2126381662097927</v>
      </c>
      <c r="K2578" s="50">
        <v>2905102</v>
      </c>
    </row>
    <row r="2579" spans="1:11" x14ac:dyDescent="0.3">
      <c r="A2579" s="51" t="str">
        <f t="shared" si="44"/>
        <v>BAYN.DE</v>
      </c>
      <c r="B2579" s="52" t="s">
        <v>135</v>
      </c>
      <c r="C2579" s="50" t="s">
        <v>7999</v>
      </c>
      <c r="D2579" s="50">
        <f>DAX__2019_2020__33[[#This Row],[Open]]*(DAX__2019_2020__33[[#This Row],[Adj Close]]/DAX__2019_2020__33[[#This Row],[Close]])</f>
        <v>57.95665768848793</v>
      </c>
      <c r="E2579" s="50" t="s">
        <v>5625</v>
      </c>
      <c r="F2579" s="50" t="s">
        <v>8913</v>
      </c>
      <c r="G2579" s="50" t="s">
        <v>8914</v>
      </c>
      <c r="H2579" s="50" t="s">
        <v>8915</v>
      </c>
      <c r="I2579" s="50">
        <f>(DAX__2019_2020__33[[#This Row],[Adj Close]]-DAX__2019_2020__33[[#This Row],[Adj Open]])/DAX__2019_2020__33[[#This Row],[Adj Open]]</f>
        <v>-5.7234958280525054E-3</v>
      </c>
      <c r="J2579" s="50">
        <f>DAX__2019_2020__33[[#This Row],[Adj Close]]-DAX__2019_2020__33[[#This Row],[Adj Open]]</f>
        <v>-0.33171468848792784</v>
      </c>
      <c r="K2579" s="50">
        <v>7006033</v>
      </c>
    </row>
    <row r="2580" spans="1:11" x14ac:dyDescent="0.3">
      <c r="A2580" s="51" t="str">
        <f t="shared" si="44"/>
        <v>BAYN.DE</v>
      </c>
      <c r="B2580" s="52" t="s">
        <v>136</v>
      </c>
      <c r="C2580" s="50" t="s">
        <v>7464</v>
      </c>
      <c r="D2580" s="50">
        <f>DAX__2019_2020__33[[#This Row],[Open]]*(DAX__2019_2020__33[[#This Row],[Adj Close]]/DAX__2019_2020__33[[#This Row],[Close]])</f>
        <v>57.675971572685327</v>
      </c>
      <c r="E2580" s="50" t="s">
        <v>7440</v>
      </c>
      <c r="F2580" s="50" t="s">
        <v>8916</v>
      </c>
      <c r="G2580" s="50" t="s">
        <v>7471</v>
      </c>
      <c r="H2580" s="50" t="s">
        <v>8917</v>
      </c>
      <c r="I2580" s="50">
        <f>(DAX__2019_2020__33[[#This Row],[Adj Close]]-DAX__2019_2020__33[[#This Row],[Adj Open]])/DAX__2019_2020__33[[#This Row],[Adj Open]]</f>
        <v>3.2443740818280113E-3</v>
      </c>
      <c r="J2580" s="50">
        <f>DAX__2019_2020__33[[#This Row],[Adj Close]]-DAX__2019_2020__33[[#This Row],[Adj Open]]</f>
        <v>0.18712242731466944</v>
      </c>
      <c r="K2580" s="50">
        <v>2206927</v>
      </c>
    </row>
    <row r="2581" spans="1:11" x14ac:dyDescent="0.3">
      <c r="A2581" s="51" t="str">
        <f t="shared" si="44"/>
        <v>BAYN.DE</v>
      </c>
      <c r="B2581" s="52" t="s">
        <v>137</v>
      </c>
      <c r="C2581" s="50" t="s">
        <v>8914</v>
      </c>
      <c r="D2581" s="50">
        <f>DAX__2019_2020__33[[#This Row],[Open]]*(DAX__2019_2020__33[[#This Row],[Adj Close]]/DAX__2019_2020__33[[#This Row],[Close]])</f>
        <v>57.624940916425011</v>
      </c>
      <c r="E2581" s="50" t="s">
        <v>8918</v>
      </c>
      <c r="F2581" s="50" t="s">
        <v>5287</v>
      </c>
      <c r="G2581" s="50" t="s">
        <v>5233</v>
      </c>
      <c r="H2581" s="50" t="s">
        <v>8919</v>
      </c>
      <c r="I2581" s="50">
        <f>(DAX__2019_2020__33[[#This Row],[Adj Close]]-DAX__2019_2020__33[[#This Row],[Adj Open]])/DAX__2019_2020__33[[#This Row],[Adj Open]]</f>
        <v>2.8782243542435269E-2</v>
      </c>
      <c r="J2581" s="50">
        <f>DAX__2019_2020__33[[#This Row],[Adj Close]]-DAX__2019_2020__33[[#This Row],[Adj Open]]</f>
        <v>1.6585750835749877</v>
      </c>
      <c r="K2581" s="50">
        <v>2939772</v>
      </c>
    </row>
    <row r="2582" spans="1:11" x14ac:dyDescent="0.3">
      <c r="A2582" s="51" t="str">
        <f t="shared" si="44"/>
        <v>BAYN.DE</v>
      </c>
      <c r="B2582" s="52" t="s">
        <v>138</v>
      </c>
      <c r="C2582" s="50" t="s">
        <v>5174</v>
      </c>
      <c r="D2582" s="50">
        <f>DAX__2019_2020__33[[#This Row],[Open]]*(DAX__2019_2020__33[[#This Row],[Adj Close]]/DAX__2019_2020__33[[#This Row],[Close]])</f>
        <v>53.41470462246324</v>
      </c>
      <c r="E2582" s="50" t="s">
        <v>7341</v>
      </c>
      <c r="F2582" s="50" t="s">
        <v>8920</v>
      </c>
      <c r="G2582" s="50" t="s">
        <v>5256</v>
      </c>
      <c r="H2582" s="50" t="s">
        <v>8921</v>
      </c>
      <c r="I2582" s="50">
        <f>(DAX__2019_2020__33[[#This Row],[Adj Close]]-DAX__2019_2020__33[[#This Row],[Adj Open]])/DAX__2019_2020__33[[#This Row],[Adj Open]]</f>
        <v>3.1847293500753301E-3</v>
      </c>
      <c r="J2582" s="50">
        <f>DAX__2019_2020__33[[#This Row],[Adj Close]]-DAX__2019_2020__33[[#This Row],[Adj Open]]</f>
        <v>0.17011137753676309</v>
      </c>
      <c r="K2582" s="50">
        <v>15258490</v>
      </c>
    </row>
    <row r="2583" spans="1:11" x14ac:dyDescent="0.3">
      <c r="A2583" s="51" t="str">
        <f t="shared" si="44"/>
        <v>BAYN.DE</v>
      </c>
      <c r="B2583" s="52" t="s">
        <v>139</v>
      </c>
      <c r="C2583" s="50" t="s">
        <v>8922</v>
      </c>
      <c r="D2583" s="50">
        <f>DAX__2019_2020__33[[#This Row],[Open]]*(DAX__2019_2020__33[[#This Row],[Adj Close]]/DAX__2019_2020__33[[#This Row],[Close]])</f>
        <v>52.785296748485003</v>
      </c>
      <c r="E2583" s="50" t="s">
        <v>8093</v>
      </c>
      <c r="F2583" s="50" t="s">
        <v>7645</v>
      </c>
      <c r="G2583" s="50" t="s">
        <v>7646</v>
      </c>
      <c r="H2583" s="50" t="s">
        <v>8923</v>
      </c>
      <c r="I2583" s="50">
        <f>(DAX__2019_2020__33[[#This Row],[Adj Close]]-DAX__2019_2020__33[[#This Row],[Adj Open]])/DAX__2019_2020__33[[#This Row],[Adj Open]]</f>
        <v>-1.2568514138438404E-2</v>
      </c>
      <c r="J2583" s="50">
        <f>DAX__2019_2020__33[[#This Row],[Adj Close]]-DAX__2019_2020__33[[#This Row],[Adj Open]]</f>
        <v>-0.66343274848500045</v>
      </c>
      <c r="K2583" s="50">
        <v>5320813</v>
      </c>
    </row>
    <row r="2584" spans="1:11" x14ac:dyDescent="0.3">
      <c r="A2584" s="51" t="str">
        <f t="shared" si="44"/>
        <v>BAYN.DE</v>
      </c>
      <c r="B2584" s="52" t="s">
        <v>140</v>
      </c>
      <c r="C2584" s="50" t="s">
        <v>5171</v>
      </c>
      <c r="D2584" s="50">
        <f>DAX__2019_2020__33[[#This Row],[Open]]*(DAX__2019_2020__33[[#This Row],[Adj Close]]/DAX__2019_2020__33[[#This Row],[Close]])</f>
        <v>51.968764910509663</v>
      </c>
      <c r="E2584" s="50" t="s">
        <v>7734</v>
      </c>
      <c r="F2584" s="50" t="s">
        <v>8924</v>
      </c>
      <c r="G2584" s="50" t="s">
        <v>5178</v>
      </c>
      <c r="H2584" s="50" t="s">
        <v>8925</v>
      </c>
      <c r="I2584" s="50">
        <f>(DAX__2019_2020__33[[#This Row],[Adj Close]]-DAX__2019_2020__33[[#This Row],[Adj Open]])/DAX__2019_2020__33[[#This Row],[Adj Open]]</f>
        <v>-2.9459886398032351E-2</v>
      </c>
      <c r="J2584" s="50">
        <f>DAX__2019_2020__33[[#This Row],[Adj Close]]-DAX__2019_2020__33[[#This Row],[Adj Open]]</f>
        <v>-1.5309939105096646</v>
      </c>
      <c r="K2584" s="50">
        <v>5107733</v>
      </c>
    </row>
    <row r="2585" spans="1:11" x14ac:dyDescent="0.3">
      <c r="A2585" s="51" t="str">
        <f t="shared" si="44"/>
        <v>BAYN.DE</v>
      </c>
      <c r="B2585" s="52" t="s">
        <v>141</v>
      </c>
      <c r="C2585" s="50" t="s">
        <v>8926</v>
      </c>
      <c r="D2585" s="50">
        <f>DAX__2019_2020__33[[#This Row],[Open]]*(DAX__2019_2020__33[[#This Row],[Adj Close]]/DAX__2019_2020__33[[#This Row],[Close]])</f>
        <v>49.706290826474699</v>
      </c>
      <c r="E2585" s="50" t="s">
        <v>8926</v>
      </c>
      <c r="F2585" s="50" t="s">
        <v>5094</v>
      </c>
      <c r="G2585" s="50" t="s">
        <v>7750</v>
      </c>
      <c r="H2585" s="50" t="s">
        <v>8927</v>
      </c>
      <c r="I2585" s="50">
        <f>(DAX__2019_2020__33[[#This Row],[Adj Close]]-DAX__2019_2020__33[[#This Row],[Adj Open]])/DAX__2019_2020__33[[#This Row],[Adj Open]]</f>
        <v>-1.4544815443956416E-2</v>
      </c>
      <c r="J2585" s="50">
        <f>DAX__2019_2020__33[[#This Row],[Adj Close]]-DAX__2019_2020__33[[#This Row],[Adj Open]]</f>
        <v>-0.72296882647469829</v>
      </c>
      <c r="K2585" s="50">
        <v>6216812</v>
      </c>
    </row>
    <row r="2586" spans="1:11" x14ac:dyDescent="0.3">
      <c r="A2586" s="51" t="str">
        <f t="shared" si="44"/>
        <v>BAYN.DE</v>
      </c>
      <c r="B2586" s="52" t="s">
        <v>142</v>
      </c>
      <c r="C2586" s="50" t="s">
        <v>8748</v>
      </c>
      <c r="D2586" s="50">
        <f>DAX__2019_2020__33[[#This Row],[Open]]*(DAX__2019_2020__33[[#This Row],[Adj Close]]/DAX__2019_2020__33[[#This Row],[Close]])</f>
        <v>48.804711168057459</v>
      </c>
      <c r="E2586" s="50" t="s">
        <v>8125</v>
      </c>
      <c r="F2586" s="50" t="s">
        <v>8928</v>
      </c>
      <c r="G2586" s="50" t="s">
        <v>8929</v>
      </c>
      <c r="H2586" s="50" t="s">
        <v>8930</v>
      </c>
      <c r="I2586" s="50">
        <f>(DAX__2019_2020__33[[#This Row],[Adj Close]]-DAX__2019_2020__33[[#This Row],[Adj Open]])/DAX__2019_2020__33[[#This Row],[Adj Open]]</f>
        <v>-5.4025966294424799E-3</v>
      </c>
      <c r="J2586" s="50">
        <f>DAX__2019_2020__33[[#This Row],[Adj Close]]-DAX__2019_2020__33[[#This Row],[Adj Open]]</f>
        <v>-0.26367216805746096</v>
      </c>
      <c r="K2586" s="50">
        <v>6773637</v>
      </c>
    </row>
    <row r="2587" spans="1:11" x14ac:dyDescent="0.3">
      <c r="A2587" s="51" t="str">
        <f t="shared" si="44"/>
        <v>BAYN.DE</v>
      </c>
      <c r="B2587" s="52" t="s">
        <v>143</v>
      </c>
      <c r="C2587" s="50" t="s">
        <v>7792</v>
      </c>
      <c r="D2587" s="50">
        <f>DAX__2019_2020__33[[#This Row],[Open]]*(DAX__2019_2020__33[[#This Row],[Adj Close]]/DAX__2019_2020__33[[#This Row],[Close]])</f>
        <v>48.762188712566925</v>
      </c>
      <c r="E2587" s="50" t="s">
        <v>8727</v>
      </c>
      <c r="F2587" s="50" t="s">
        <v>8931</v>
      </c>
      <c r="G2587" s="50" t="s">
        <v>8932</v>
      </c>
      <c r="H2587" s="50" t="s">
        <v>8933</v>
      </c>
      <c r="I2587" s="50">
        <f>(DAX__2019_2020__33[[#This Row],[Adj Close]]-DAX__2019_2020__33[[#This Row],[Adj Open]])/DAX__2019_2020__33[[#This Row],[Adj Open]]</f>
        <v>-1.7442873977224077E-2</v>
      </c>
      <c r="J2587" s="50">
        <f>DAX__2019_2020__33[[#This Row],[Adj Close]]-DAX__2019_2020__33[[#This Row],[Adj Open]]</f>
        <v>-0.85055271256692322</v>
      </c>
      <c r="K2587" s="50">
        <v>5808176</v>
      </c>
    </row>
    <row r="2588" spans="1:11" x14ac:dyDescent="0.3">
      <c r="A2588" s="51" t="str">
        <f t="shared" si="44"/>
        <v>BAYN.DE</v>
      </c>
      <c r="B2588" s="52" t="s">
        <v>144</v>
      </c>
      <c r="C2588" s="50" t="s">
        <v>8934</v>
      </c>
      <c r="D2588" s="50">
        <f>DAX__2019_2020__33[[#This Row],[Open]]*(DAX__2019_2020__33[[#This Row],[Adj Close]]/DAX__2019_2020__33[[#This Row],[Close]])</f>
        <v>46.482703519675162</v>
      </c>
      <c r="E2588" s="50" t="s">
        <v>5117</v>
      </c>
      <c r="F2588" s="50" t="s">
        <v>8935</v>
      </c>
      <c r="G2588" s="50" t="s">
        <v>8936</v>
      </c>
      <c r="H2588" s="50" t="s">
        <v>8937</v>
      </c>
      <c r="I2588" s="50">
        <f>(DAX__2019_2020__33[[#This Row],[Adj Close]]-DAX__2019_2020__33[[#This Row],[Adj Open]])/DAX__2019_2020__33[[#This Row],[Adj Open]]</f>
        <v>3.000912973434092E-2</v>
      </c>
      <c r="J2588" s="50">
        <f>DAX__2019_2020__33[[#This Row],[Adj Close]]-DAX__2019_2020__33[[#This Row],[Adj Open]]</f>
        <v>1.3949054803248373</v>
      </c>
      <c r="K2588" s="50">
        <v>7101635</v>
      </c>
    </row>
    <row r="2589" spans="1:11" x14ac:dyDescent="0.3">
      <c r="A2589" s="51" t="str">
        <f t="shared" si="44"/>
        <v>BAYN.DE</v>
      </c>
      <c r="B2589" s="52" t="s">
        <v>145</v>
      </c>
      <c r="C2589" s="50" t="s">
        <v>5112</v>
      </c>
      <c r="D2589" s="50">
        <f>DAX__2019_2020__33[[#This Row],[Open]]*(DAX__2019_2020__33[[#This Row],[Adj Close]]/DAX__2019_2020__33[[#This Row],[Close]])</f>
        <v>47.630946514963426</v>
      </c>
      <c r="E2589" s="50" t="s">
        <v>7811</v>
      </c>
      <c r="F2589" s="50" t="s">
        <v>8132</v>
      </c>
      <c r="G2589" s="50" t="s">
        <v>7811</v>
      </c>
      <c r="H2589" s="50" t="s">
        <v>8938</v>
      </c>
      <c r="I2589" s="50">
        <f>(DAX__2019_2020__33[[#This Row],[Adj Close]]-DAX__2019_2020__33[[#This Row],[Adj Open]])/DAX__2019_2020__33[[#This Row],[Adj Open]]</f>
        <v>2.8571392857142792E-2</v>
      </c>
      <c r="J2589" s="50">
        <f>DAX__2019_2020__33[[#This Row],[Adj Close]]-DAX__2019_2020__33[[#This Row],[Adj Open]]</f>
        <v>1.3608824850365764</v>
      </c>
      <c r="K2589" s="50">
        <v>5770978</v>
      </c>
    </row>
    <row r="2590" spans="1:11" x14ac:dyDescent="0.3">
      <c r="A2590" s="51" t="str">
        <f t="shared" si="44"/>
        <v>BAYN.DE</v>
      </c>
      <c r="B2590" s="52" t="s">
        <v>146</v>
      </c>
      <c r="C2590" s="50" t="s">
        <v>7753</v>
      </c>
      <c r="D2590" s="50">
        <f>DAX__2019_2020__33[[#This Row],[Open]]*(DAX__2019_2020__33[[#This Row],[Adj Close]]/DAX__2019_2020__33[[#This Row],[Close]])</f>
        <v>48.634600833319624</v>
      </c>
      <c r="E2590" s="50" t="s">
        <v>4978</v>
      </c>
      <c r="F2590" s="50" t="s">
        <v>8939</v>
      </c>
      <c r="G2590" s="50" t="s">
        <v>8940</v>
      </c>
      <c r="H2590" s="50" t="s">
        <v>8941</v>
      </c>
      <c r="I2590" s="50">
        <f>(DAX__2019_2020__33[[#This Row],[Adj Close]]-DAX__2019_2020__33[[#This Row],[Adj Open]])/DAX__2019_2020__33[[#This Row],[Adj Open]]</f>
        <v>1.8887688002798313E-2</v>
      </c>
      <c r="J2590" s="50">
        <f>DAX__2019_2020__33[[#This Row],[Adj Close]]-DAX__2019_2020__33[[#This Row],[Adj Open]]</f>
        <v>0.918595166680376</v>
      </c>
      <c r="K2590" s="50">
        <v>3303003</v>
      </c>
    </row>
    <row r="2591" spans="1:11" x14ac:dyDescent="0.3">
      <c r="A2591" s="51" t="str">
        <f t="shared" ref="A2591:A2654" si="45">"BAYN.DE"</f>
        <v>BAYN.DE</v>
      </c>
      <c r="B2591" s="52" t="s">
        <v>147</v>
      </c>
      <c r="C2591" s="50" t="s">
        <v>8942</v>
      </c>
      <c r="D2591" s="50">
        <f>DAX__2019_2020__33[[#This Row],[Open]]*(DAX__2019_2020__33[[#This Row],[Adj Close]]/DAX__2019_2020__33[[#This Row],[Close]])</f>
        <v>49.527681844541611</v>
      </c>
      <c r="E2591" s="50" t="s">
        <v>8759</v>
      </c>
      <c r="F2591" s="50" t="s">
        <v>8943</v>
      </c>
      <c r="G2591" s="50" t="s">
        <v>7616</v>
      </c>
      <c r="H2591" s="50" t="s">
        <v>8944</v>
      </c>
      <c r="I2591" s="50">
        <f>(DAX__2019_2020__33[[#This Row],[Adj Close]]-DAX__2019_2020__33[[#This Row],[Adj Open]])/DAX__2019_2020__33[[#This Row],[Adj Open]]</f>
        <v>1.5799450455091894E-2</v>
      </c>
      <c r="J2591" s="50">
        <f>DAX__2019_2020__33[[#This Row],[Adj Close]]-DAX__2019_2020__33[[#This Row],[Adj Open]]</f>
        <v>0.78251015545838953</v>
      </c>
      <c r="K2591" s="50">
        <v>3004556</v>
      </c>
    </row>
    <row r="2592" spans="1:11" x14ac:dyDescent="0.3">
      <c r="A2592" s="51" t="str">
        <f t="shared" si="45"/>
        <v>BAYN.DE</v>
      </c>
      <c r="B2592" s="52" t="s">
        <v>148</v>
      </c>
      <c r="C2592" s="50" t="s">
        <v>5028</v>
      </c>
      <c r="D2592" s="50">
        <f>DAX__2019_2020__33[[#This Row],[Open]]*(DAX__2019_2020__33[[#This Row],[Adj Close]]/DAX__2019_2020__33[[#This Row],[Close]])</f>
        <v>50.863048028771964</v>
      </c>
      <c r="E2592" s="50" t="s">
        <v>8945</v>
      </c>
      <c r="F2592" s="50" t="s">
        <v>8810</v>
      </c>
      <c r="G2592" s="50" t="s">
        <v>7744</v>
      </c>
      <c r="H2592" s="50" t="s">
        <v>8946</v>
      </c>
      <c r="I2592" s="50">
        <f>(DAX__2019_2020__33[[#This Row],[Adj Close]]-DAX__2019_2020__33[[#This Row],[Adj Open]])/DAX__2019_2020__33[[#This Row],[Adj Open]]</f>
        <v>1.0200685789309053E-2</v>
      </c>
      <c r="J2592" s="50">
        <f>DAX__2019_2020__33[[#This Row],[Adj Close]]-DAX__2019_2020__33[[#This Row],[Adj Open]]</f>
        <v>0.51883797122803799</v>
      </c>
      <c r="K2592" s="50">
        <v>3490389</v>
      </c>
    </row>
    <row r="2593" spans="1:11" x14ac:dyDescent="0.3">
      <c r="A2593" s="51" t="str">
        <f t="shared" si="45"/>
        <v>BAYN.DE</v>
      </c>
      <c r="B2593" s="52" t="s">
        <v>149</v>
      </c>
      <c r="C2593" s="50" t="s">
        <v>7698</v>
      </c>
      <c r="D2593" s="50">
        <f>DAX__2019_2020__33[[#This Row],[Open]]*(DAX__2019_2020__33[[#This Row],[Adj Close]]/DAX__2019_2020__33[[#This Row],[Close]])</f>
        <v>51.398899824324332</v>
      </c>
      <c r="E2593" s="50" t="s">
        <v>7877</v>
      </c>
      <c r="F2593" s="50" t="s">
        <v>7660</v>
      </c>
      <c r="G2593" s="50" t="s">
        <v>8947</v>
      </c>
      <c r="H2593" s="50" t="s">
        <v>8948</v>
      </c>
      <c r="I2593" s="50">
        <f>(DAX__2019_2020__33[[#This Row],[Adj Close]]-DAX__2019_2020__33[[#This Row],[Adj Open]])/DAX__2019_2020__33[[#This Row],[Adj Open]]</f>
        <v>4.1370180373985601E-3</v>
      </c>
      <c r="J2593" s="50">
        <f>DAX__2019_2020__33[[#This Row],[Adj Close]]-DAX__2019_2020__33[[#This Row],[Adj Open]]</f>
        <v>0.21263817567567145</v>
      </c>
      <c r="K2593" s="50">
        <v>2718805</v>
      </c>
    </row>
    <row r="2594" spans="1:11" x14ac:dyDescent="0.3">
      <c r="A2594" s="51" t="str">
        <f t="shared" si="45"/>
        <v>BAYN.DE</v>
      </c>
      <c r="B2594" s="52" t="s">
        <v>150</v>
      </c>
      <c r="C2594" s="50" t="s">
        <v>7637</v>
      </c>
      <c r="D2594" s="50">
        <f>DAX__2019_2020__33[[#This Row],[Open]]*(DAX__2019_2020__33[[#This Row],[Adj Close]]/DAX__2019_2020__33[[#This Row],[Close]])</f>
        <v>51.934743428480985</v>
      </c>
      <c r="E2594" s="50" t="s">
        <v>7632</v>
      </c>
      <c r="F2594" s="50" t="s">
        <v>8947</v>
      </c>
      <c r="G2594" s="50" t="s">
        <v>8813</v>
      </c>
      <c r="H2594" s="50" t="s">
        <v>8949</v>
      </c>
      <c r="I2594" s="50">
        <f>(DAX__2019_2020__33[[#This Row],[Adj Close]]-DAX__2019_2020__33[[#This Row],[Adj Open]])/DAX__2019_2020__33[[#This Row],[Adj Open]]</f>
        <v>6.7147067357566795E-3</v>
      </c>
      <c r="J2594" s="50">
        <f>DAX__2019_2020__33[[#This Row],[Adj Close]]-DAX__2019_2020__33[[#This Row],[Adj Open]]</f>
        <v>0.3487265715190162</v>
      </c>
      <c r="K2594" s="50">
        <v>3018999</v>
      </c>
    </row>
    <row r="2595" spans="1:11" x14ac:dyDescent="0.3">
      <c r="A2595" s="51" t="str">
        <f t="shared" si="45"/>
        <v>BAYN.DE</v>
      </c>
      <c r="B2595" s="52" t="s">
        <v>151</v>
      </c>
      <c r="C2595" s="50" t="s">
        <v>8950</v>
      </c>
      <c r="D2595" s="50">
        <f>DAX__2019_2020__33[[#This Row],[Open]]*(DAX__2019_2020__33[[#This Row],[Adj Close]]/DAX__2019_2020__33[[#This Row],[Close]])</f>
        <v>52.189913688047994</v>
      </c>
      <c r="E2595" s="50" t="s">
        <v>5571</v>
      </c>
      <c r="F2595" s="50" t="s">
        <v>7641</v>
      </c>
      <c r="G2595" s="50" t="s">
        <v>7892</v>
      </c>
      <c r="H2595" s="50" t="s">
        <v>8951</v>
      </c>
      <c r="I2595" s="50">
        <f>(DAX__2019_2020__33[[#This Row],[Adj Close]]-DAX__2019_2020__33[[#This Row],[Adj Open]])/DAX__2019_2020__33[[#This Row],[Adj Open]]</f>
        <v>-1.140808325606189E-3</v>
      </c>
      <c r="J2595" s="50">
        <f>DAX__2019_2020__33[[#This Row],[Adj Close]]-DAX__2019_2020__33[[#This Row],[Adj Open]]</f>
        <v>-5.953868804799356E-2</v>
      </c>
      <c r="K2595" s="50">
        <v>2274866</v>
      </c>
    </row>
    <row r="2596" spans="1:11" x14ac:dyDescent="0.3">
      <c r="A2596" s="51" t="str">
        <f t="shared" si="45"/>
        <v>BAYN.DE</v>
      </c>
      <c r="B2596" s="52" t="s">
        <v>152</v>
      </c>
      <c r="C2596" s="50" t="s">
        <v>7613</v>
      </c>
      <c r="D2596" s="50">
        <f>DAX__2019_2020__33[[#This Row],[Open]]*(DAX__2019_2020__33[[#This Row],[Adj Close]]/DAX__2019_2020__33[[#This Row],[Close]])</f>
        <v>51.875208088012933</v>
      </c>
      <c r="E2596" s="50" t="s">
        <v>7672</v>
      </c>
      <c r="F2596" s="50" t="s">
        <v>5613</v>
      </c>
      <c r="G2596" s="50" t="s">
        <v>8765</v>
      </c>
      <c r="H2596" s="50" t="s">
        <v>8952</v>
      </c>
      <c r="I2596" s="50">
        <f>(DAX__2019_2020__33[[#This Row],[Adj Close]]-DAX__2019_2020__33[[#This Row],[Adj Open]])/DAX__2019_2020__33[[#This Row],[Adj Open]]</f>
        <v>-1.1477946828070879E-3</v>
      </c>
      <c r="J2596" s="50">
        <f>DAX__2019_2020__33[[#This Row],[Adj Close]]-DAX__2019_2020__33[[#This Row],[Adj Open]]</f>
        <v>-5.9542088012932481E-2</v>
      </c>
      <c r="K2596" s="50">
        <v>2060380</v>
      </c>
    </row>
    <row r="2597" spans="1:11" x14ac:dyDescent="0.3">
      <c r="A2597" s="51" t="str">
        <f t="shared" si="45"/>
        <v>BAYN.DE</v>
      </c>
      <c r="B2597" s="52" t="s">
        <v>153</v>
      </c>
      <c r="C2597" s="50" t="s">
        <v>7641</v>
      </c>
      <c r="D2597" s="50">
        <f>DAX__2019_2020__33[[#This Row],[Open]]*(DAX__2019_2020__33[[#This Row],[Adj Close]]/DAX__2019_2020__33[[#This Row],[Close]])</f>
        <v>51.781643958058005</v>
      </c>
      <c r="E2597" s="50" t="s">
        <v>8781</v>
      </c>
      <c r="F2597" s="50" t="s">
        <v>5170</v>
      </c>
      <c r="G2597" s="50" t="s">
        <v>8813</v>
      </c>
      <c r="H2597" s="50" t="s">
        <v>8949</v>
      </c>
      <c r="I2597" s="50">
        <f>(DAX__2019_2020__33[[#This Row],[Adj Close]]-DAX__2019_2020__33[[#This Row],[Adj Open]])/DAX__2019_2020__33[[#This Row],[Adj Open]]</f>
        <v>9.6911956358215288E-3</v>
      </c>
      <c r="J2597" s="50">
        <f>DAX__2019_2020__33[[#This Row],[Adj Close]]-DAX__2019_2020__33[[#This Row],[Adj Open]]</f>
        <v>0.50182604194199598</v>
      </c>
      <c r="K2597" s="50">
        <v>1973292</v>
      </c>
    </row>
    <row r="2598" spans="1:11" x14ac:dyDescent="0.3">
      <c r="A2598" s="51" t="str">
        <f t="shared" si="45"/>
        <v>BAYN.DE</v>
      </c>
      <c r="B2598" s="52" t="s">
        <v>154</v>
      </c>
      <c r="C2598" s="50" t="s">
        <v>7734</v>
      </c>
      <c r="D2598" s="50">
        <f>DAX__2019_2020__33[[#This Row],[Open]]*(DAX__2019_2020__33[[#This Row],[Adj Close]]/DAX__2019_2020__33[[#This Row],[Close]])</f>
        <v>52.291977484257657</v>
      </c>
      <c r="E2598" s="50" t="s">
        <v>5510</v>
      </c>
      <c r="F2598" s="50" t="s">
        <v>7605</v>
      </c>
      <c r="G2598" s="50" t="s">
        <v>7722</v>
      </c>
      <c r="H2598" s="50" t="s">
        <v>8953</v>
      </c>
      <c r="I2598" s="50">
        <f>(DAX__2019_2020__33[[#This Row],[Adj Close]]-DAX__2019_2020__33[[#This Row],[Adj Open]])/DAX__2019_2020__33[[#This Row],[Adj Open]]</f>
        <v>-1.1223145738451635E-2</v>
      </c>
      <c r="J2598" s="50">
        <f>DAX__2019_2020__33[[#This Row],[Adj Close]]-DAX__2019_2020__33[[#This Row],[Adj Open]]</f>
        <v>-0.58688048425765516</v>
      </c>
      <c r="K2598" s="50">
        <v>3346657</v>
      </c>
    </row>
    <row r="2599" spans="1:11" x14ac:dyDescent="0.3">
      <c r="A2599" s="51" t="str">
        <f t="shared" si="45"/>
        <v>BAYN.DE</v>
      </c>
      <c r="B2599" s="52" t="s">
        <v>155</v>
      </c>
      <c r="C2599" s="50" t="s">
        <v>5613</v>
      </c>
      <c r="D2599" s="50">
        <f>DAX__2019_2020__33[[#This Row],[Open]]*(DAX__2019_2020__33[[#This Row],[Adj Close]]/DAX__2019_2020__33[[#This Row],[Close]])</f>
        <v>51.526487094999524</v>
      </c>
      <c r="E2599" s="50" t="s">
        <v>7599</v>
      </c>
      <c r="F2599" s="50" t="s">
        <v>7822</v>
      </c>
      <c r="G2599" s="50" t="s">
        <v>7603</v>
      </c>
      <c r="H2599" s="50" t="s">
        <v>8954</v>
      </c>
      <c r="I2599" s="50">
        <f>(DAX__2019_2020__33[[#This Row],[Adj Close]]-DAX__2019_2020__33[[#This Row],[Adj Open]])/DAX__2019_2020__33[[#This Row],[Adj Open]]</f>
        <v>1.3865895877652698E-2</v>
      </c>
      <c r="J2599" s="50">
        <f>DAX__2019_2020__33[[#This Row],[Adj Close]]-DAX__2019_2020__33[[#This Row],[Adj Open]]</f>
        <v>0.71446090500047887</v>
      </c>
      <c r="K2599" s="50">
        <v>3522556</v>
      </c>
    </row>
    <row r="2600" spans="1:11" x14ac:dyDescent="0.3">
      <c r="A2600" s="51" t="str">
        <f t="shared" si="45"/>
        <v>BAYN.DE</v>
      </c>
      <c r="B2600" s="52" t="s">
        <v>156</v>
      </c>
      <c r="C2600" s="50" t="s">
        <v>8955</v>
      </c>
      <c r="D2600" s="50">
        <f>DAX__2019_2020__33[[#This Row],[Open]]*(DAX__2019_2020__33[[#This Row],[Adj Close]]/DAX__2019_2020__33[[#This Row],[Close]])</f>
        <v>52.377032709645704</v>
      </c>
      <c r="E2600" s="50" t="s">
        <v>5039</v>
      </c>
      <c r="F2600" s="50" t="s">
        <v>5044</v>
      </c>
      <c r="G2600" s="50" t="s">
        <v>5576</v>
      </c>
      <c r="H2600" s="50" t="s">
        <v>8956</v>
      </c>
      <c r="I2600" s="50">
        <f>(DAX__2019_2020__33[[#This Row],[Adj Close]]-DAX__2019_2020__33[[#This Row],[Adj Open]])/DAX__2019_2020__33[[#This Row],[Adj Open]]</f>
        <v>2.1110262386806883E-3</v>
      </c>
      <c r="J2600" s="50">
        <f>DAX__2019_2020__33[[#This Row],[Adj Close]]-DAX__2019_2020__33[[#This Row],[Adj Open]]</f>
        <v>0.11056929035429874</v>
      </c>
      <c r="K2600" s="50">
        <v>2495741</v>
      </c>
    </row>
    <row r="2601" spans="1:11" x14ac:dyDescent="0.3">
      <c r="A2601" s="51" t="str">
        <f t="shared" si="45"/>
        <v>BAYN.DE</v>
      </c>
      <c r="B2601" s="52" t="s">
        <v>157</v>
      </c>
      <c r="C2601" s="50" t="s">
        <v>5574</v>
      </c>
      <c r="D2601" s="50">
        <f>DAX__2019_2020__33[[#This Row],[Open]]*(DAX__2019_2020__33[[#This Row],[Adj Close]]/DAX__2019_2020__33[[#This Row],[Close]])</f>
        <v>52.64921122769605</v>
      </c>
      <c r="E2601" s="50" t="s">
        <v>5592</v>
      </c>
      <c r="F2601" s="50" t="s">
        <v>8955</v>
      </c>
      <c r="G2601" s="50" t="s">
        <v>7738</v>
      </c>
      <c r="H2601" s="50" t="s">
        <v>8957</v>
      </c>
      <c r="I2601" s="50">
        <f>(DAX__2019_2020__33[[#This Row],[Adj Close]]-DAX__2019_2020__33[[#This Row],[Adj Open]])/DAX__2019_2020__33[[#This Row],[Adj Open]]</f>
        <v>5.0080289173496462E-3</v>
      </c>
      <c r="J2601" s="50">
        <f>DAX__2019_2020__33[[#This Row],[Adj Close]]-DAX__2019_2020__33[[#This Row],[Adj Open]]</f>
        <v>0.26366877230395147</v>
      </c>
      <c r="K2601" s="50">
        <v>2436976</v>
      </c>
    </row>
    <row r="2602" spans="1:11" x14ac:dyDescent="0.3">
      <c r="A2602" s="51" t="str">
        <f t="shared" si="45"/>
        <v>BAYN.DE</v>
      </c>
      <c r="B2602" s="52" t="s">
        <v>158</v>
      </c>
      <c r="C2602" s="50" t="s">
        <v>8958</v>
      </c>
      <c r="D2602" s="50">
        <f>DAX__2019_2020__33[[#This Row],[Open]]*(DAX__2019_2020__33[[#This Row],[Adj Close]]/DAX__2019_2020__33[[#This Row],[Close]])</f>
        <v>52.870351783062212</v>
      </c>
      <c r="E2602" s="50" t="s">
        <v>8785</v>
      </c>
      <c r="F2602" s="50" t="s">
        <v>7844</v>
      </c>
      <c r="G2602" s="50" t="s">
        <v>7737</v>
      </c>
      <c r="H2602" s="50" t="s">
        <v>8959</v>
      </c>
      <c r="I2602" s="50">
        <f>(DAX__2019_2020__33[[#This Row],[Adj Close]]-DAX__2019_2020__33[[#This Row],[Adj Open]])/DAX__2019_2020__33[[#This Row],[Adj Open]]</f>
        <v>-9.9742438867439862E-3</v>
      </c>
      <c r="J2602" s="50">
        <f>DAX__2019_2020__33[[#This Row],[Adj Close]]-DAX__2019_2020__33[[#This Row],[Adj Open]]</f>
        <v>-0.52734178306221224</v>
      </c>
      <c r="K2602" s="50">
        <v>3866903</v>
      </c>
    </row>
    <row r="2603" spans="1:11" x14ac:dyDescent="0.3">
      <c r="A2603" s="51" t="str">
        <f t="shared" si="45"/>
        <v>BAYN.DE</v>
      </c>
      <c r="B2603" s="52" t="s">
        <v>159</v>
      </c>
      <c r="C2603" s="50" t="s">
        <v>8960</v>
      </c>
      <c r="D2603" s="50">
        <f>DAX__2019_2020__33[[#This Row],[Open]]*(DAX__2019_2020__33[[#This Row],[Adj Close]]/DAX__2019_2020__33[[#This Row],[Close]])</f>
        <v>52.215424251147844</v>
      </c>
      <c r="E2603" s="50" t="s">
        <v>7875</v>
      </c>
      <c r="F2603" s="50" t="s">
        <v>8115</v>
      </c>
      <c r="G2603" s="50" t="s">
        <v>8961</v>
      </c>
      <c r="H2603" s="50" t="s">
        <v>8962</v>
      </c>
      <c r="I2603" s="50">
        <f>(DAX__2019_2020__33[[#This Row],[Adj Close]]-DAX__2019_2020__33[[#This Row],[Adj Open]])/DAX__2019_2020__33[[#This Row],[Adj Open]]</f>
        <v>-3.7465222959199148E-3</v>
      </c>
      <c r="J2603" s="50">
        <f>DAX__2019_2020__33[[#This Row],[Adj Close]]-DAX__2019_2020__33[[#This Row],[Adj Open]]</f>
        <v>-0.19562625114784282</v>
      </c>
      <c r="K2603" s="50">
        <v>4465525</v>
      </c>
    </row>
    <row r="2604" spans="1:11" x14ac:dyDescent="0.3">
      <c r="A2604" s="51" t="str">
        <f t="shared" si="45"/>
        <v>BAYN.DE</v>
      </c>
      <c r="B2604" s="52" t="s">
        <v>160</v>
      </c>
      <c r="C2604" s="50" t="s">
        <v>8107</v>
      </c>
      <c r="D2604" s="50">
        <f>DAX__2019_2020__33[[#This Row],[Open]]*(DAX__2019_2020__33[[#This Row],[Adj Close]]/DAX__2019_2020__33[[#This Row],[Close]])</f>
        <v>51.977272996359098</v>
      </c>
      <c r="E2604" s="50" t="s">
        <v>8963</v>
      </c>
      <c r="F2604" s="50" t="s">
        <v>7714</v>
      </c>
      <c r="G2604" s="50" t="s">
        <v>7875</v>
      </c>
      <c r="H2604" s="50" t="s">
        <v>8964</v>
      </c>
      <c r="I2604" s="50">
        <f>(DAX__2019_2020__33[[#This Row],[Adj Close]]-DAX__2019_2020__33[[#This Row],[Adj Open]])/DAX__2019_2020__33[[#This Row],[Adj Open]]</f>
        <v>1.4563884559583016E-2</v>
      </c>
      <c r="J2604" s="50">
        <f>DAX__2019_2020__33[[#This Row],[Adj Close]]-DAX__2019_2020__33[[#This Row],[Adj Open]]</f>
        <v>0.75699100364090555</v>
      </c>
      <c r="K2604" s="50">
        <v>3367088</v>
      </c>
    </row>
    <row r="2605" spans="1:11" x14ac:dyDescent="0.3">
      <c r="A2605" s="51" t="str">
        <f t="shared" si="45"/>
        <v>BAYN.DE</v>
      </c>
      <c r="B2605" s="52" t="s">
        <v>161</v>
      </c>
      <c r="C2605" s="50" t="s">
        <v>8112</v>
      </c>
      <c r="D2605" s="50">
        <f>DAX__2019_2020__33[[#This Row],[Open]]*(DAX__2019_2020__33[[#This Row],[Adj Close]]/DAX__2019_2020__33[[#This Row],[Close]])</f>
        <v>52.581164432206577</v>
      </c>
      <c r="E2605" s="50" t="s">
        <v>7690</v>
      </c>
      <c r="F2605" s="50" t="s">
        <v>5519</v>
      </c>
      <c r="G2605" s="50" t="s">
        <v>7748</v>
      </c>
      <c r="H2605" s="50" t="s">
        <v>8965</v>
      </c>
      <c r="I2605" s="50">
        <f>(DAX__2019_2020__33[[#This Row],[Adj Close]]-DAX__2019_2020__33[[#This Row],[Adj Open]])/DAX__2019_2020__33[[#This Row],[Adj Open]]</f>
        <v>-2.6205095438369515E-2</v>
      </c>
      <c r="J2605" s="50">
        <f>DAX__2019_2020__33[[#This Row],[Adj Close]]-DAX__2019_2020__33[[#This Row],[Adj Open]]</f>
        <v>-1.377894432206574</v>
      </c>
      <c r="K2605" s="50">
        <v>4317631</v>
      </c>
    </row>
    <row r="2606" spans="1:11" x14ac:dyDescent="0.3">
      <c r="A2606" s="51" t="str">
        <f t="shared" si="45"/>
        <v>BAYN.DE</v>
      </c>
      <c r="B2606" s="52" t="s">
        <v>162</v>
      </c>
      <c r="C2606" s="50" t="s">
        <v>7875</v>
      </c>
      <c r="D2606" s="50">
        <f>DAX__2019_2020__33[[#This Row],[Open]]*(DAX__2019_2020__33[[#This Row],[Adj Close]]/DAX__2019_2020__33[[#This Row],[Close]])</f>
        <v>52.734265715362625</v>
      </c>
      <c r="E2606" s="50" t="s">
        <v>7297</v>
      </c>
      <c r="F2606" s="50" t="s">
        <v>8108</v>
      </c>
      <c r="G2606" s="50" t="s">
        <v>7654</v>
      </c>
      <c r="H2606" s="50" t="s">
        <v>8966</v>
      </c>
      <c r="I2606" s="50">
        <f>(DAX__2019_2020__33[[#This Row],[Adj Close]]-DAX__2019_2020__33[[#This Row],[Adj Open]])/DAX__2019_2020__33[[#This Row],[Adj Open]]</f>
        <v>-1.548385483870982E-2</v>
      </c>
      <c r="J2606" s="50">
        <f>DAX__2019_2020__33[[#This Row],[Adj Close]]-DAX__2019_2020__33[[#This Row],[Adj Open]]</f>
        <v>-0.81652971536262697</v>
      </c>
      <c r="K2606" s="50">
        <v>5228213</v>
      </c>
    </row>
    <row r="2607" spans="1:11" x14ac:dyDescent="0.3">
      <c r="A2607" s="51" t="str">
        <f t="shared" si="45"/>
        <v>BAYN.DE</v>
      </c>
      <c r="B2607" s="52" t="s">
        <v>163</v>
      </c>
      <c r="C2607" s="50" t="s">
        <v>7842</v>
      </c>
      <c r="D2607" s="50">
        <f>DAX__2019_2020__33[[#This Row],[Open]]*(DAX__2019_2020__33[[#This Row],[Adj Close]]/DAX__2019_2020__33[[#This Row],[Close]])</f>
        <v>52.011295322956208</v>
      </c>
      <c r="E2607" s="50" t="s">
        <v>5305</v>
      </c>
      <c r="F2607" s="50" t="s">
        <v>7703</v>
      </c>
      <c r="G2607" s="50" t="s">
        <v>7737</v>
      </c>
      <c r="H2607" s="50" t="s">
        <v>8959</v>
      </c>
      <c r="I2607" s="50">
        <f>(DAX__2019_2020__33[[#This Row],[Adj Close]]-DAX__2019_2020__33[[#This Row],[Adj Open]])/DAX__2019_2020__33[[#This Row],[Adj Open]]</f>
        <v>6.3777430456992048E-3</v>
      </c>
      <c r="J2607" s="50">
        <f>DAX__2019_2020__33[[#This Row],[Adj Close]]-DAX__2019_2020__33[[#This Row],[Adj Open]]</f>
        <v>0.33171467704379154</v>
      </c>
      <c r="K2607" s="50">
        <v>4672473</v>
      </c>
    </row>
    <row r="2608" spans="1:11" x14ac:dyDescent="0.3">
      <c r="A2608" s="51" t="str">
        <f t="shared" si="45"/>
        <v>BAYN.DE</v>
      </c>
      <c r="B2608" s="52" t="s">
        <v>164</v>
      </c>
      <c r="C2608" s="50" t="s">
        <v>8924</v>
      </c>
      <c r="D2608" s="50">
        <f>DAX__2019_2020__33[[#This Row],[Open]]*(DAX__2019_2020__33[[#This Row],[Adj Close]]/DAX__2019_2020__33[[#This Row],[Close]])</f>
        <v>52.752913630185205</v>
      </c>
      <c r="E2608" s="50" t="s">
        <v>8967</v>
      </c>
      <c r="F2608" s="50" t="s">
        <v>8968</v>
      </c>
      <c r="G2608" s="50" t="s">
        <v>8969</v>
      </c>
      <c r="H2608" s="50" t="s">
        <v>8970</v>
      </c>
      <c r="I2608" s="50">
        <f>(DAX__2019_2020__33[[#This Row],[Adj Close]]-DAX__2019_2020__33[[#This Row],[Adj Open]])/DAX__2019_2020__33[[#This Row],[Adj Open]]</f>
        <v>3.0405404891800328E-3</v>
      </c>
      <c r="J2608" s="50">
        <f>DAX__2019_2020__33[[#This Row],[Adj Close]]-DAX__2019_2020__33[[#This Row],[Adj Open]]</f>
        <v>0.16039736981479535</v>
      </c>
      <c r="K2608" s="50">
        <v>3567461</v>
      </c>
    </row>
    <row r="2609" spans="1:11" x14ac:dyDescent="0.3">
      <c r="A2609" s="51" t="str">
        <f t="shared" si="45"/>
        <v>BAYN.DE</v>
      </c>
      <c r="B2609" s="52" t="s">
        <v>165</v>
      </c>
      <c r="C2609" s="50" t="s">
        <v>7704</v>
      </c>
      <c r="D2609" s="50">
        <f>DAX__2019_2020__33[[#This Row],[Open]]*(DAX__2019_2020__33[[#This Row],[Adj Close]]/DAX__2019_2020__33[[#This Row],[Close]])</f>
        <v>53.020241439164138</v>
      </c>
      <c r="E2609" s="50" t="s">
        <v>8971</v>
      </c>
      <c r="F2609" s="50" t="s">
        <v>7627</v>
      </c>
      <c r="G2609" s="50" t="s">
        <v>8972</v>
      </c>
      <c r="H2609" s="50" t="s">
        <v>8973</v>
      </c>
      <c r="I2609" s="50">
        <f>(DAX__2019_2020__33[[#This Row],[Adj Close]]-DAX__2019_2020__33[[#This Row],[Adj Open]])/DAX__2019_2020__33[[#This Row],[Adj Open]]</f>
        <v>-2.6890756302521317E-3</v>
      </c>
      <c r="J2609" s="50">
        <f>DAX__2019_2020__33[[#This Row],[Adj Close]]-DAX__2019_2020__33[[#This Row],[Adj Open]]</f>
        <v>-0.1425754391641405</v>
      </c>
      <c r="K2609" s="50">
        <v>3120119</v>
      </c>
    </row>
    <row r="2610" spans="1:11" x14ac:dyDescent="0.3">
      <c r="A2610" s="51" t="str">
        <f t="shared" si="45"/>
        <v>BAYN.DE</v>
      </c>
      <c r="B2610" s="52" t="s">
        <v>166</v>
      </c>
      <c r="C2610" s="50" t="s">
        <v>7695</v>
      </c>
      <c r="D2610" s="50">
        <f>DAX__2019_2020__33[[#This Row],[Open]]*(DAX__2019_2020__33[[#This Row],[Adj Close]]/DAX__2019_2020__33[[#This Row],[Close]])</f>
        <v>53.920250867636355</v>
      </c>
      <c r="E2610" s="50" t="s">
        <v>8974</v>
      </c>
      <c r="F2610" s="50" t="s">
        <v>7741</v>
      </c>
      <c r="G2610" s="50" t="s">
        <v>7611</v>
      </c>
      <c r="H2610" s="50" t="s">
        <v>8975</v>
      </c>
      <c r="I2610" s="50">
        <f>(DAX__2019_2020__33[[#This Row],[Adj Close]]-DAX__2019_2020__33[[#This Row],[Adj Open]])/DAX__2019_2020__33[[#This Row],[Adj Open]]</f>
        <v>1.7517799289961854E-2</v>
      </c>
      <c r="J2610" s="50">
        <f>DAX__2019_2020__33[[#This Row],[Adj Close]]-DAX__2019_2020__33[[#This Row],[Adj Open]]</f>
        <v>0.94456413236364511</v>
      </c>
      <c r="K2610" s="50">
        <v>6434729</v>
      </c>
    </row>
    <row r="2611" spans="1:11" x14ac:dyDescent="0.3">
      <c r="A2611" s="51" t="str">
        <f t="shared" si="45"/>
        <v>BAYN.DE</v>
      </c>
      <c r="B2611" s="52" t="s">
        <v>167</v>
      </c>
      <c r="C2611" s="50" t="s">
        <v>7875</v>
      </c>
      <c r="D2611" s="50">
        <f>DAX__2019_2020__33[[#This Row],[Open]]*(DAX__2019_2020__33[[#This Row],[Adj Close]]/DAX__2019_2020__33[[#This Row],[Close]])</f>
        <v>55.247980430709241</v>
      </c>
      <c r="E2611" s="50" t="s">
        <v>7893</v>
      </c>
      <c r="F2611" s="50" t="s">
        <v>7608</v>
      </c>
      <c r="G2611" s="50" t="s">
        <v>7596</v>
      </c>
      <c r="H2611" s="50" t="s">
        <v>8976</v>
      </c>
      <c r="I2611" s="50">
        <f>(DAX__2019_2020__33[[#This Row],[Adj Close]]-DAX__2019_2020__33[[#This Row],[Adj Open]])/DAX__2019_2020__33[[#This Row],[Adj Open]]</f>
        <v>-2.0967903225807289E-3</v>
      </c>
      <c r="J2611" s="50">
        <f>DAX__2019_2020__33[[#This Row],[Adj Close]]-DAX__2019_2020__33[[#This Row],[Adj Open]]</f>
        <v>-0.11584343070924064</v>
      </c>
      <c r="K2611" s="50">
        <v>2836892</v>
      </c>
    </row>
    <row r="2612" spans="1:11" x14ac:dyDescent="0.3">
      <c r="A2612" s="51" t="str">
        <f t="shared" si="45"/>
        <v>BAYN.DE</v>
      </c>
      <c r="B2612" s="52" t="s">
        <v>168</v>
      </c>
      <c r="C2612" s="50" t="s">
        <v>7894</v>
      </c>
      <c r="D2612" s="50">
        <f>DAX__2019_2020__33[[#This Row],[Open]]*(DAX__2019_2020__33[[#This Row],[Adj Close]]/DAX__2019_2020__33[[#This Row],[Close]])</f>
        <v>54.26777769961852</v>
      </c>
      <c r="E2612" s="50" t="s">
        <v>5530</v>
      </c>
      <c r="F2612" s="50" t="s">
        <v>8778</v>
      </c>
      <c r="G2612" s="50" t="s">
        <v>7877</v>
      </c>
      <c r="H2612" s="50" t="s">
        <v>8977</v>
      </c>
      <c r="I2612" s="50">
        <f>(DAX__2019_2020__33[[#This Row],[Adj Close]]-DAX__2019_2020__33[[#This Row],[Adj Open]])/DAX__2019_2020__33[[#This Row],[Adj Open]]</f>
        <v>3.7766665426382778E-3</v>
      </c>
      <c r="J2612" s="50">
        <f>DAX__2019_2020__33[[#This Row],[Adj Close]]-DAX__2019_2020__33[[#This Row],[Adj Open]]</f>
        <v>0.20495130038148091</v>
      </c>
      <c r="K2612" s="50">
        <v>2744946</v>
      </c>
    </row>
    <row r="2613" spans="1:11" x14ac:dyDescent="0.3">
      <c r="A2613" s="51" t="str">
        <f t="shared" si="45"/>
        <v>BAYN.DE</v>
      </c>
      <c r="B2613" s="52" t="s">
        <v>169</v>
      </c>
      <c r="C2613" s="50" t="s">
        <v>8978</v>
      </c>
      <c r="D2613" s="50">
        <f>DAX__2019_2020__33[[#This Row],[Open]]*(DAX__2019_2020__33[[#This Row],[Adj Close]]/DAX__2019_2020__33[[#This Row],[Close]])</f>
        <v>54.962831855010371</v>
      </c>
      <c r="E2613" s="50" t="s">
        <v>8978</v>
      </c>
      <c r="F2613" s="50" t="s">
        <v>8811</v>
      </c>
      <c r="G2613" s="50" t="s">
        <v>8979</v>
      </c>
      <c r="H2613" s="50" t="s">
        <v>8980</v>
      </c>
      <c r="I2613" s="50">
        <f>(DAX__2019_2020__33[[#This Row],[Adj Close]]-DAX__2019_2020__33[[#This Row],[Adj Open]])/DAX__2019_2020__33[[#This Row],[Adj Open]]</f>
        <v>-3.3560295071335976E-2</v>
      </c>
      <c r="J2613" s="50">
        <f>DAX__2019_2020__33[[#This Row],[Adj Close]]-DAX__2019_2020__33[[#This Row],[Adj Open]]</f>
        <v>-1.8445688550103725</v>
      </c>
      <c r="K2613" s="50">
        <v>3129289</v>
      </c>
    </row>
    <row r="2614" spans="1:11" x14ac:dyDescent="0.3">
      <c r="A2614" s="51" t="str">
        <f t="shared" si="45"/>
        <v>BAYN.DE</v>
      </c>
      <c r="B2614" s="52" t="s">
        <v>170</v>
      </c>
      <c r="C2614" s="50" t="s">
        <v>8981</v>
      </c>
      <c r="D2614" s="50">
        <f>DAX__2019_2020__33[[#This Row],[Open]]*(DAX__2019_2020__33[[#This Row],[Adj Close]]/DAX__2019_2020__33[[#This Row],[Close]])</f>
        <v>52.922220236741857</v>
      </c>
      <c r="E2614" s="50" t="s">
        <v>8982</v>
      </c>
      <c r="F2614" s="50" t="s">
        <v>7616</v>
      </c>
      <c r="G2614" s="50" t="s">
        <v>5517</v>
      </c>
      <c r="H2614" s="50" t="s">
        <v>8983</v>
      </c>
      <c r="I2614" s="50">
        <f>(DAX__2019_2020__33[[#This Row],[Adj Close]]-DAX__2019_2020__33[[#This Row],[Adj Open]])/DAX__2019_2020__33[[#This Row],[Adj Open]]</f>
        <v>4.3778919747076653E-3</v>
      </c>
      <c r="J2614" s="50">
        <f>DAX__2019_2020__33[[#This Row],[Adj Close]]-DAX__2019_2020__33[[#This Row],[Adj Open]]</f>
        <v>0.23168776325814378</v>
      </c>
      <c r="K2614" s="50">
        <v>3424393</v>
      </c>
    </row>
    <row r="2615" spans="1:11" x14ac:dyDescent="0.3">
      <c r="A2615" s="51" t="str">
        <f t="shared" si="45"/>
        <v>BAYN.DE</v>
      </c>
      <c r="B2615" s="52" t="s">
        <v>171</v>
      </c>
      <c r="C2615" s="50" t="s">
        <v>7803</v>
      </c>
      <c r="D2615" s="50">
        <f>DAX__2019_2020__33[[#This Row],[Open]]*(DAX__2019_2020__33[[#This Row],[Adj Close]]/DAX__2019_2020__33[[#This Row],[Close]])</f>
        <v>52.565784053614053</v>
      </c>
      <c r="E2615" s="50" t="s">
        <v>7801</v>
      </c>
      <c r="F2615" s="50" t="s">
        <v>8984</v>
      </c>
      <c r="G2615" s="50" t="s">
        <v>8929</v>
      </c>
      <c r="H2615" s="50" t="s">
        <v>8985</v>
      </c>
      <c r="I2615" s="50">
        <f>(DAX__2019_2020__33[[#This Row],[Adj Close]]-DAX__2019_2020__33[[#This Row],[Adj Open]])/DAX__2019_2020__33[[#This Row],[Adj Open]]</f>
        <v>-3.2547922273337054E-2</v>
      </c>
      <c r="J2615" s="50">
        <f>DAX__2019_2020__33[[#This Row],[Adj Close]]-DAX__2019_2020__33[[#This Row],[Adj Open]]</f>
        <v>-1.7109070536140507</v>
      </c>
      <c r="K2615" s="50">
        <v>4691591</v>
      </c>
    </row>
    <row r="2616" spans="1:11" x14ac:dyDescent="0.3">
      <c r="A2616" s="51" t="str">
        <f t="shared" si="45"/>
        <v>BAYN.DE</v>
      </c>
      <c r="B2616" s="52" t="s">
        <v>172</v>
      </c>
      <c r="C2616" s="50" t="s">
        <v>7750</v>
      </c>
      <c r="D2616" s="50">
        <f>DAX__2019_2020__33[[#This Row],[Open]]*(DAX__2019_2020__33[[#This Row],[Adj Close]]/DAX__2019_2020__33[[#This Row],[Close]])</f>
        <v>51.318250936943848</v>
      </c>
      <c r="E2616" s="50" t="s">
        <v>8986</v>
      </c>
      <c r="F2616" s="50" t="s">
        <v>8987</v>
      </c>
      <c r="G2616" s="50" t="s">
        <v>8988</v>
      </c>
      <c r="H2616" s="50" t="s">
        <v>8989</v>
      </c>
      <c r="I2616" s="50">
        <f>(DAX__2019_2020__33[[#This Row],[Adj Close]]-DAX__2019_2020__33[[#This Row],[Adj Open]])/DAX__2019_2020__33[[#This Row],[Adj Open]]</f>
        <v>-8.6818892168780051E-4</v>
      </c>
      <c r="J2616" s="50">
        <f>DAX__2019_2020__33[[#This Row],[Adj Close]]-DAX__2019_2020__33[[#This Row],[Adj Open]]</f>
        <v>-4.4553936943849237E-2</v>
      </c>
      <c r="K2616" s="50">
        <v>3587407</v>
      </c>
    </row>
    <row r="2617" spans="1:11" x14ac:dyDescent="0.3">
      <c r="A2617" s="51" t="str">
        <f t="shared" si="45"/>
        <v>BAYN.DE</v>
      </c>
      <c r="B2617" s="52" t="s">
        <v>173</v>
      </c>
      <c r="C2617" s="50" t="s">
        <v>8990</v>
      </c>
      <c r="D2617" s="50">
        <f>DAX__2019_2020__33[[#This Row],[Open]]*(DAX__2019_2020__33[[#This Row],[Adj Close]]/DAX__2019_2020__33[[#This Row],[Close]])</f>
        <v>51.059829323887897</v>
      </c>
      <c r="E2617" s="50" t="s">
        <v>8990</v>
      </c>
      <c r="F2617" s="50" t="s">
        <v>5100</v>
      </c>
      <c r="G2617" s="50" t="s">
        <v>7788</v>
      </c>
      <c r="H2617" s="50" t="s">
        <v>8991</v>
      </c>
      <c r="I2617" s="50">
        <f>(DAX__2019_2020__33[[#This Row],[Adj Close]]-DAX__2019_2020__33[[#This Row],[Adj Open]])/DAX__2019_2020__33[[#This Row],[Adj Open]]</f>
        <v>-1.4485131142846981E-2</v>
      </c>
      <c r="J2617" s="50">
        <f>DAX__2019_2020__33[[#This Row],[Adj Close]]-DAX__2019_2020__33[[#This Row],[Adj Open]]</f>
        <v>-0.7396083238879001</v>
      </c>
      <c r="K2617" s="50">
        <v>3016515</v>
      </c>
    </row>
    <row r="2618" spans="1:11" x14ac:dyDescent="0.3">
      <c r="A2618" s="51" t="str">
        <f t="shared" si="45"/>
        <v>BAYN.DE</v>
      </c>
      <c r="B2618" s="52" t="s">
        <v>174</v>
      </c>
      <c r="C2618" s="50" t="s">
        <v>8992</v>
      </c>
      <c r="D2618" s="50">
        <f>DAX__2019_2020__33[[#This Row],[Open]]*(DAX__2019_2020__33[[#This Row],[Adj Close]]/DAX__2019_2020__33[[#This Row],[Close]])</f>
        <v>47.816241945915706</v>
      </c>
      <c r="E2618" s="50" t="s">
        <v>8993</v>
      </c>
      <c r="F2618" s="50" t="s">
        <v>8994</v>
      </c>
      <c r="G2618" s="50" t="s">
        <v>8995</v>
      </c>
      <c r="H2618" s="50" t="s">
        <v>8996</v>
      </c>
      <c r="I2618" s="50">
        <f>(DAX__2019_2020__33[[#This Row],[Adj Close]]-DAX__2019_2020__33[[#This Row],[Adj Open]])/DAX__2019_2020__33[[#This Row],[Adj Open]]</f>
        <v>3.1121915765933691E-2</v>
      </c>
      <c r="J2618" s="50">
        <f>DAX__2019_2020__33[[#This Row],[Adj Close]]-DAX__2019_2020__33[[#This Row],[Adj Open]]</f>
        <v>1.4881330540842939</v>
      </c>
      <c r="K2618" s="50">
        <v>6053963</v>
      </c>
    </row>
    <row r="2619" spans="1:11" x14ac:dyDescent="0.3">
      <c r="A2619" s="51" t="str">
        <f t="shared" si="45"/>
        <v>BAYN.DE</v>
      </c>
      <c r="B2619" s="52" t="s">
        <v>175</v>
      </c>
      <c r="C2619" s="50" t="s">
        <v>8997</v>
      </c>
      <c r="D2619" s="50">
        <f>DAX__2019_2020__33[[#This Row],[Open]]*(DAX__2019_2020__33[[#This Row],[Adj Close]]/DAX__2019_2020__33[[#This Row],[Close]])</f>
        <v>49.429127366045613</v>
      </c>
      <c r="E2619" s="50" t="s">
        <v>7760</v>
      </c>
      <c r="F2619" s="50" t="s">
        <v>8998</v>
      </c>
      <c r="G2619" s="50" t="s">
        <v>8999</v>
      </c>
      <c r="H2619" s="50" t="s">
        <v>9000</v>
      </c>
      <c r="I2619" s="50">
        <f>(DAX__2019_2020__33[[#This Row],[Adj Close]]-DAX__2019_2020__33[[#This Row],[Adj Open]])/DAX__2019_2020__33[[#This Row],[Adj Open]]</f>
        <v>1.7667207181049027E-2</v>
      </c>
      <c r="J2619" s="50">
        <f>DAX__2019_2020__33[[#This Row],[Adj Close]]-DAX__2019_2020__33[[#This Row],[Adj Open]]</f>
        <v>0.87327463395438798</v>
      </c>
      <c r="K2619" s="50">
        <v>4345316</v>
      </c>
    </row>
    <row r="2620" spans="1:11" x14ac:dyDescent="0.3">
      <c r="A2620" s="51" t="str">
        <f t="shared" si="45"/>
        <v>BAYN.DE</v>
      </c>
      <c r="B2620" s="52" t="s">
        <v>176</v>
      </c>
      <c r="C2620" s="50" t="s">
        <v>9001</v>
      </c>
      <c r="D2620" s="50">
        <f>DAX__2019_2020__33[[#This Row],[Open]]*(DAX__2019_2020__33[[#This Row],[Adj Close]]/DAX__2019_2020__33[[#This Row],[Close]])</f>
        <v>49.999428075955556</v>
      </c>
      <c r="E2620" s="50" t="s">
        <v>7782</v>
      </c>
      <c r="F2620" s="50" t="s">
        <v>8126</v>
      </c>
      <c r="G2620" s="50" t="s">
        <v>9002</v>
      </c>
      <c r="H2620" s="50" t="s">
        <v>9003</v>
      </c>
      <c r="I2620" s="50">
        <f>(DAX__2019_2020__33[[#This Row],[Adj Close]]-DAX__2019_2020__33[[#This Row],[Adj Open]])/DAX__2019_2020__33[[#This Row],[Adj Open]]</f>
        <v>2.1030119033503523E-2</v>
      </c>
      <c r="J2620" s="50">
        <f>DAX__2019_2020__33[[#This Row],[Adj Close]]-DAX__2019_2020__33[[#This Row],[Adj Open]]</f>
        <v>1.0514939240444434</v>
      </c>
      <c r="K2620" s="50">
        <v>2711328</v>
      </c>
    </row>
    <row r="2621" spans="1:11" x14ac:dyDescent="0.3">
      <c r="A2621" s="51" t="str">
        <f t="shared" si="45"/>
        <v>BAYN.DE</v>
      </c>
      <c r="B2621" s="52" t="s">
        <v>177</v>
      </c>
      <c r="C2621" s="50" t="s">
        <v>8939</v>
      </c>
      <c r="D2621" s="50">
        <f>DAX__2019_2020__33[[#This Row],[Open]]*(DAX__2019_2020__33[[#This Row],[Adj Close]]/DAX__2019_2020__33[[#This Row],[Close]])</f>
        <v>50.926168196132181</v>
      </c>
      <c r="E2621" s="50" t="s">
        <v>8389</v>
      </c>
      <c r="F2621" s="50" t="s">
        <v>8931</v>
      </c>
      <c r="G2621" s="50" t="s">
        <v>9004</v>
      </c>
      <c r="H2621" s="50" t="s">
        <v>9005</v>
      </c>
      <c r="I2621" s="50">
        <f>(DAX__2019_2020__33[[#This Row],[Adj Close]]-DAX__2019_2020__33[[#This Row],[Adj Open]])/DAX__2019_2020__33[[#This Row],[Adj Open]]</f>
        <v>-3.4995799300234034E-3</v>
      </c>
      <c r="J2621" s="50">
        <f>DAX__2019_2020__33[[#This Row],[Adj Close]]-DAX__2019_2020__33[[#This Row],[Adj Open]]</f>
        <v>-0.17822019613218032</v>
      </c>
      <c r="K2621" s="50">
        <v>3323031</v>
      </c>
    </row>
    <row r="2622" spans="1:11" x14ac:dyDescent="0.3">
      <c r="A2622" s="51" t="str">
        <f t="shared" si="45"/>
        <v>BAYN.DE</v>
      </c>
      <c r="B2622" s="52" t="s">
        <v>178</v>
      </c>
      <c r="C2622" s="50" t="s">
        <v>5056</v>
      </c>
      <c r="D2622" s="50">
        <f>DAX__2019_2020__33[[#This Row],[Open]]*(DAX__2019_2020__33[[#This Row],[Adj Close]]/DAX__2019_2020__33[[#This Row],[Close]])</f>
        <v>50.658836475133775</v>
      </c>
      <c r="E2622" s="50" t="s">
        <v>9006</v>
      </c>
      <c r="F2622" s="50" t="s">
        <v>9007</v>
      </c>
      <c r="G2622" s="50" t="s">
        <v>4986</v>
      </c>
      <c r="H2622" s="50" t="s">
        <v>9008</v>
      </c>
      <c r="I2622" s="50">
        <f>(DAX__2019_2020__33[[#This Row],[Adj Close]]-DAX__2019_2020__33[[#This Row],[Adj Open]])/DAX__2019_2020__33[[#This Row],[Adj Open]]</f>
        <v>-1.8469640051702468E-2</v>
      </c>
      <c r="J2622" s="50">
        <f>DAX__2019_2020__33[[#This Row],[Adj Close]]-DAX__2019_2020__33[[#This Row],[Adj Open]]</f>
        <v>-0.93565047513377664</v>
      </c>
      <c r="K2622" s="50">
        <v>2891319</v>
      </c>
    </row>
    <row r="2623" spans="1:11" x14ac:dyDescent="0.3">
      <c r="A2623" s="51" t="str">
        <f t="shared" si="45"/>
        <v>BAYN.DE</v>
      </c>
      <c r="B2623" s="52" t="s">
        <v>179</v>
      </c>
      <c r="C2623" s="50" t="s">
        <v>8670</v>
      </c>
      <c r="D2623" s="50">
        <f>DAX__2019_2020__33[[#This Row],[Open]]*(DAX__2019_2020__33[[#This Row],[Adj Close]]/DAX__2019_2020__33[[#This Row],[Close]])</f>
        <v>49.660810176386654</v>
      </c>
      <c r="E2623" s="50" t="s">
        <v>9009</v>
      </c>
      <c r="F2623" s="50" t="s">
        <v>8621</v>
      </c>
      <c r="G2623" s="50" t="s">
        <v>9010</v>
      </c>
      <c r="H2623" s="50" t="s">
        <v>9011</v>
      </c>
      <c r="I2623" s="50">
        <f>(DAX__2019_2020__33[[#This Row],[Adj Close]]-DAX__2019_2020__33[[#This Row],[Adj Open]])/DAX__2019_2020__33[[#This Row],[Adj Open]]</f>
        <v>6.1008433518752059E-3</v>
      </c>
      <c r="J2623" s="50">
        <f>DAX__2019_2020__33[[#This Row],[Adj Close]]-DAX__2019_2020__33[[#This Row],[Adj Open]]</f>
        <v>0.3029728236133451</v>
      </c>
      <c r="K2623" s="50">
        <v>2109780</v>
      </c>
    </row>
    <row r="2624" spans="1:11" x14ac:dyDescent="0.3">
      <c r="A2624" s="51" t="str">
        <f t="shared" si="45"/>
        <v>BAYN.DE</v>
      </c>
      <c r="B2624" s="52" t="s">
        <v>180</v>
      </c>
      <c r="C2624" s="50" t="s">
        <v>9012</v>
      </c>
      <c r="D2624" s="50">
        <f>DAX__2019_2020__33[[#This Row],[Open]]*(DAX__2019_2020__33[[#This Row],[Adj Close]]/DAX__2019_2020__33[[#This Row],[Close]])</f>
        <v>49.830114755322356</v>
      </c>
      <c r="E2624" s="50" t="s">
        <v>9013</v>
      </c>
      <c r="F2624" s="50" t="s">
        <v>9014</v>
      </c>
      <c r="G2624" s="50" t="s">
        <v>9015</v>
      </c>
      <c r="H2624" s="50" t="s">
        <v>9016</v>
      </c>
      <c r="I2624" s="50">
        <f>(DAX__2019_2020__33[[#This Row],[Adj Close]]-DAX__2019_2020__33[[#This Row],[Adj Open]])/DAX__2019_2020__33[[#This Row],[Adj Open]]</f>
        <v>-1.2517883137263288E-3</v>
      </c>
      <c r="J2624" s="50">
        <f>DAX__2019_2020__33[[#This Row],[Adj Close]]-DAX__2019_2020__33[[#This Row],[Adj Open]]</f>
        <v>-6.2376755322354427E-2</v>
      </c>
      <c r="K2624" s="50">
        <v>2147331</v>
      </c>
    </row>
    <row r="2625" spans="1:11" x14ac:dyDescent="0.3">
      <c r="A2625" s="51" t="str">
        <f t="shared" si="45"/>
        <v>BAYN.DE</v>
      </c>
      <c r="B2625" s="52" t="s">
        <v>181</v>
      </c>
      <c r="C2625" s="50" t="s">
        <v>8379</v>
      </c>
      <c r="D2625" s="50">
        <f>DAX__2019_2020__33[[#This Row],[Open]]*(DAX__2019_2020__33[[#This Row],[Adj Close]]/DAX__2019_2020__33[[#This Row],[Close]])</f>
        <v>49.812298840158356</v>
      </c>
      <c r="E2625" s="50" t="s">
        <v>8379</v>
      </c>
      <c r="F2625" s="50" t="s">
        <v>8375</v>
      </c>
      <c r="G2625" s="50" t="s">
        <v>9017</v>
      </c>
      <c r="H2625" s="50" t="s">
        <v>9018</v>
      </c>
      <c r="I2625" s="50">
        <f>(DAX__2019_2020__33[[#This Row],[Adj Close]]-DAX__2019_2020__33[[#This Row],[Adj Open]])/DAX__2019_2020__33[[#This Row],[Adj Open]]</f>
        <v>-3.0232610725130102E-2</v>
      </c>
      <c r="J2625" s="50">
        <f>DAX__2019_2020__33[[#This Row],[Adj Close]]-DAX__2019_2020__33[[#This Row],[Adj Open]]</f>
        <v>-1.5059558401583573</v>
      </c>
      <c r="K2625" s="50">
        <v>3720851</v>
      </c>
    </row>
    <row r="2626" spans="1:11" x14ac:dyDescent="0.3">
      <c r="A2626" s="51" t="str">
        <f t="shared" si="45"/>
        <v>BAYN.DE</v>
      </c>
      <c r="B2626" s="52" t="s">
        <v>182</v>
      </c>
      <c r="C2626" s="50" t="s">
        <v>9019</v>
      </c>
      <c r="D2626" s="50">
        <f>DAX__2019_2020__33[[#This Row],[Open]]*(DAX__2019_2020__33[[#This Row],[Adj Close]]/DAX__2019_2020__33[[#This Row],[Close]])</f>
        <v>48.564762149730534</v>
      </c>
      <c r="E2626" s="50" t="s">
        <v>8668</v>
      </c>
      <c r="F2626" s="50" t="s">
        <v>5088</v>
      </c>
      <c r="G2626" s="50" t="s">
        <v>8682</v>
      </c>
      <c r="H2626" s="50" t="s">
        <v>9020</v>
      </c>
      <c r="I2626" s="50">
        <f>(DAX__2019_2020__33[[#This Row],[Adj Close]]-DAX__2019_2020__33[[#This Row],[Adj Open]])/DAX__2019_2020__33[[#This Row],[Adj Open]]</f>
        <v>-1.1009137614678852E-2</v>
      </c>
      <c r="J2626" s="50">
        <f>DAX__2019_2020__33[[#This Row],[Adj Close]]-DAX__2019_2020__33[[#This Row],[Adj Open]]</f>
        <v>-0.53465614973053022</v>
      </c>
      <c r="K2626" s="50">
        <v>3059943</v>
      </c>
    </row>
    <row r="2627" spans="1:11" x14ac:dyDescent="0.3">
      <c r="A2627" s="51" t="str">
        <f t="shared" si="45"/>
        <v>BAYN.DE</v>
      </c>
      <c r="B2627" s="52" t="s">
        <v>183</v>
      </c>
      <c r="C2627" s="50" t="s">
        <v>5144</v>
      </c>
      <c r="D2627" s="50">
        <f>DAX__2019_2020__33[[#This Row],[Open]]*(DAX__2019_2020__33[[#This Row],[Adj Close]]/DAX__2019_2020__33[[#This Row],[Close]])</f>
        <v>48.377633974602446</v>
      </c>
      <c r="E2627" s="50" t="s">
        <v>9021</v>
      </c>
      <c r="F2627" s="50" t="s">
        <v>8139</v>
      </c>
      <c r="G2627" s="50" t="s">
        <v>9021</v>
      </c>
      <c r="H2627" s="50" t="s">
        <v>9022</v>
      </c>
      <c r="I2627" s="50">
        <f>(DAX__2019_2020__33[[#This Row],[Adj Close]]-DAX__2019_2020__33[[#This Row],[Adj Open]])/DAX__2019_2020__33[[#This Row],[Adj Open]]</f>
        <v>6.9993920243251557E-3</v>
      </c>
      <c r="J2627" s="50">
        <f>DAX__2019_2020__33[[#This Row],[Adj Close]]-DAX__2019_2020__33[[#This Row],[Adj Open]]</f>
        <v>0.33861402539755403</v>
      </c>
      <c r="K2627" s="50">
        <v>1600200</v>
      </c>
    </row>
    <row r="2628" spans="1:11" x14ac:dyDescent="0.3">
      <c r="A2628" s="51" t="str">
        <f t="shared" si="45"/>
        <v>BAYN.DE</v>
      </c>
      <c r="B2628" s="52" t="s">
        <v>184</v>
      </c>
      <c r="C2628" s="50" t="s">
        <v>9023</v>
      </c>
      <c r="D2628" s="50">
        <f>DAX__2019_2020__33[[#This Row],[Open]]*(DAX__2019_2020__33[[#This Row],[Adj Close]]/DAX__2019_2020__33[[#This Row],[Close]])</f>
        <v>48.707333708821935</v>
      </c>
      <c r="E2628" s="50" t="s">
        <v>9024</v>
      </c>
      <c r="F2628" s="50" t="s">
        <v>9025</v>
      </c>
      <c r="G2628" s="50" t="s">
        <v>9026</v>
      </c>
      <c r="H2628" s="50" t="s">
        <v>9027</v>
      </c>
      <c r="I2628" s="50">
        <f>(DAX__2019_2020__33[[#This Row],[Adj Close]]-DAX__2019_2020__33[[#This Row],[Adj Open]])/DAX__2019_2020__33[[#This Row],[Adj Open]]</f>
        <v>1.408708379070628E-2</v>
      </c>
      <c r="J2628" s="50">
        <f>DAX__2019_2020__33[[#This Row],[Adj Close]]-DAX__2019_2020__33[[#This Row],[Adj Open]]</f>
        <v>0.68614429117806708</v>
      </c>
      <c r="K2628" s="50">
        <v>3433609</v>
      </c>
    </row>
    <row r="2629" spans="1:11" x14ac:dyDescent="0.3">
      <c r="A2629" s="51" t="str">
        <f t="shared" si="45"/>
        <v>BAYN.DE</v>
      </c>
      <c r="B2629" s="52" t="s">
        <v>185</v>
      </c>
      <c r="C2629" s="50" t="s">
        <v>5016</v>
      </c>
      <c r="D2629" s="50">
        <f>DAX__2019_2020__33[[#This Row],[Open]]*(DAX__2019_2020__33[[#This Row],[Adj Close]]/DAX__2019_2020__33[[#This Row],[Close]])</f>
        <v>48.742980136134541</v>
      </c>
      <c r="E2629" s="50" t="s">
        <v>8146</v>
      </c>
      <c r="F2629" s="50" t="s">
        <v>9028</v>
      </c>
      <c r="G2629" s="50" t="s">
        <v>9029</v>
      </c>
      <c r="H2629" s="50" t="s">
        <v>9030</v>
      </c>
      <c r="I2629" s="50">
        <f>(DAX__2019_2020__33[[#This Row],[Adj Close]]-DAX__2019_2020__33[[#This Row],[Adj Open]])/DAX__2019_2020__33[[#This Row],[Adj Open]]</f>
        <v>-1.4442431180211599E-2</v>
      </c>
      <c r="J2629" s="50">
        <f>DAX__2019_2020__33[[#This Row],[Adj Close]]-DAX__2019_2020__33[[#This Row],[Adj Open]]</f>
        <v>-0.70396713613454409</v>
      </c>
      <c r="K2629" s="50">
        <v>3281270</v>
      </c>
    </row>
    <row r="2630" spans="1:11" x14ac:dyDescent="0.3">
      <c r="A2630" s="51" t="str">
        <f t="shared" si="45"/>
        <v>BAYN.DE</v>
      </c>
      <c r="B2630" s="52" t="s">
        <v>186</v>
      </c>
      <c r="C2630" s="50" t="s">
        <v>8501</v>
      </c>
      <c r="D2630" s="50">
        <f>DAX__2019_2020__33[[#This Row],[Open]]*(DAX__2019_2020__33[[#This Row],[Adj Close]]/DAX__2019_2020__33[[#This Row],[Close]])</f>
        <v>48.333075883354574</v>
      </c>
      <c r="E2630" s="50" t="s">
        <v>9031</v>
      </c>
      <c r="F2630" s="50" t="s">
        <v>881</v>
      </c>
      <c r="G2630" s="50" t="s">
        <v>5151</v>
      </c>
      <c r="H2630" s="50" t="s">
        <v>9032</v>
      </c>
      <c r="I2630" s="50">
        <f>(DAX__2019_2020__33[[#This Row],[Adj Close]]-DAX__2019_2020__33[[#This Row],[Adj Open]])/DAX__2019_2020__33[[#This Row],[Adj Open]]</f>
        <v>1.106139339744294E-3</v>
      </c>
      <c r="J2630" s="50">
        <f>DAX__2019_2020__33[[#This Row],[Adj Close]]-DAX__2019_2020__33[[#This Row],[Adj Open]]</f>
        <v>5.3463116645424691E-2</v>
      </c>
      <c r="K2630" s="50">
        <v>1438855</v>
      </c>
    </row>
    <row r="2631" spans="1:11" x14ac:dyDescent="0.3">
      <c r="A2631" s="51" t="str">
        <f t="shared" si="45"/>
        <v>BAYN.DE</v>
      </c>
      <c r="B2631" s="52" t="s">
        <v>187</v>
      </c>
      <c r="C2631" s="50" t="s">
        <v>8994</v>
      </c>
      <c r="D2631" s="50">
        <f>DAX__2019_2020__33[[#This Row],[Open]]*(DAX__2019_2020__33[[#This Row],[Adj Close]]/DAX__2019_2020__33[[#This Row],[Close]])</f>
        <v>47.807330906577768</v>
      </c>
      <c r="E2631" s="50" t="s">
        <v>9033</v>
      </c>
      <c r="F2631" s="50" t="s">
        <v>8603</v>
      </c>
      <c r="G2631" s="50" t="s">
        <v>8505</v>
      </c>
      <c r="H2631" s="50" t="s">
        <v>9034</v>
      </c>
      <c r="I2631" s="50">
        <f>(DAX__2019_2020__33[[#This Row],[Adj Close]]-DAX__2019_2020__33[[#This Row],[Adj Open]])/DAX__2019_2020__33[[#This Row],[Adj Open]]</f>
        <v>-1.5470679758781693E-2</v>
      </c>
      <c r="J2631" s="50">
        <f>DAX__2019_2020__33[[#This Row],[Adj Close]]-DAX__2019_2020__33[[#This Row],[Adj Open]]</f>
        <v>-0.73961190657777109</v>
      </c>
      <c r="K2631" s="50">
        <v>3827369</v>
      </c>
    </row>
    <row r="2632" spans="1:11" x14ac:dyDescent="0.3">
      <c r="A2632" s="51" t="str">
        <f t="shared" si="45"/>
        <v>BAYN.DE</v>
      </c>
      <c r="B2632" s="52" t="s">
        <v>188</v>
      </c>
      <c r="C2632" s="50" t="s">
        <v>9035</v>
      </c>
      <c r="D2632" s="50">
        <f>DAX__2019_2020__33[[#This Row],[Open]]*(DAX__2019_2020__33[[#This Row],[Adj Close]]/DAX__2019_2020__33[[#This Row],[Close]])</f>
        <v>46.782565946871451</v>
      </c>
      <c r="E2632" s="50" t="s">
        <v>9036</v>
      </c>
      <c r="F2632" s="50" t="s">
        <v>5021</v>
      </c>
      <c r="G2632" s="50" t="s">
        <v>9036</v>
      </c>
      <c r="H2632" s="50" t="s">
        <v>9037</v>
      </c>
      <c r="I2632" s="50">
        <f>(DAX__2019_2020__33[[#This Row],[Adj Close]]-DAX__2019_2020__33[[#This Row],[Adj Open]])/DAX__2019_2020__33[[#This Row],[Adj Open]]</f>
        <v>2.6285733333333391E-2</v>
      </c>
      <c r="J2632" s="50">
        <f>DAX__2019_2020__33[[#This Row],[Adj Close]]-DAX__2019_2020__33[[#This Row],[Adj Open]]</f>
        <v>1.2297140531285464</v>
      </c>
      <c r="K2632" s="50">
        <v>3300887</v>
      </c>
    </row>
    <row r="2633" spans="1:11" x14ac:dyDescent="0.3">
      <c r="A2633" s="51" t="str">
        <f t="shared" si="45"/>
        <v>BAYN.DE</v>
      </c>
      <c r="B2633" s="52" t="s">
        <v>189</v>
      </c>
      <c r="C2633" s="50" t="s">
        <v>883</v>
      </c>
      <c r="D2633" s="50">
        <f>DAX__2019_2020__33[[#This Row],[Open]]*(DAX__2019_2020__33[[#This Row],[Adj Close]]/DAX__2019_2020__33[[#This Row],[Close]])</f>
        <v>47.780596144499782</v>
      </c>
      <c r="E2633" s="50" t="s">
        <v>8385</v>
      </c>
      <c r="F2633" s="50" t="s">
        <v>9038</v>
      </c>
      <c r="G2633" s="50" t="s">
        <v>9019</v>
      </c>
      <c r="H2633" s="50" t="s">
        <v>9039</v>
      </c>
      <c r="I2633" s="50">
        <f>(DAX__2019_2020__33[[#This Row],[Adj Close]]-DAX__2019_2020__33[[#This Row],[Adj Open]])/DAX__2019_2020__33[[#This Row],[Adj Open]]</f>
        <v>1.641180560260733E-2</v>
      </c>
      <c r="J2633" s="50">
        <f>DAX__2019_2020__33[[#This Row],[Adj Close]]-DAX__2019_2020__33[[#This Row],[Adj Open]]</f>
        <v>0.78416585550021978</v>
      </c>
      <c r="K2633" s="50">
        <v>3233118</v>
      </c>
    </row>
    <row r="2634" spans="1:11" x14ac:dyDescent="0.3">
      <c r="A2634" s="51" t="str">
        <f t="shared" si="45"/>
        <v>BAYN.DE</v>
      </c>
      <c r="B2634" s="52" t="s">
        <v>190</v>
      </c>
      <c r="C2634" s="50" t="s">
        <v>8675</v>
      </c>
      <c r="D2634" s="50">
        <f>DAX__2019_2020__33[[#This Row],[Open]]*(DAX__2019_2020__33[[#This Row],[Adj Close]]/DAX__2019_2020__33[[#This Row],[Close]])</f>
        <v>48.538025157306173</v>
      </c>
      <c r="E2634" s="50" t="s">
        <v>9040</v>
      </c>
      <c r="F2634" s="50" t="s">
        <v>8502</v>
      </c>
      <c r="G2634" s="50" t="s">
        <v>8496</v>
      </c>
      <c r="H2634" s="50" t="s">
        <v>9041</v>
      </c>
      <c r="I2634" s="50">
        <f>(DAX__2019_2020__33[[#This Row],[Adj Close]]-DAX__2019_2020__33[[#This Row],[Adj Open]])/DAX__2019_2020__33[[#This Row],[Adj Open]]</f>
        <v>-8.99579568577576E-3</v>
      </c>
      <c r="J2634" s="50">
        <f>DAX__2019_2020__33[[#This Row],[Adj Close]]-DAX__2019_2020__33[[#This Row],[Adj Open]]</f>
        <v>-0.43663815730617017</v>
      </c>
      <c r="K2634" s="50">
        <v>2257810</v>
      </c>
    </row>
    <row r="2635" spans="1:11" x14ac:dyDescent="0.3">
      <c r="A2635" s="51" t="str">
        <f t="shared" si="45"/>
        <v>BAYN.DE</v>
      </c>
      <c r="B2635" s="52" t="s">
        <v>191</v>
      </c>
      <c r="C2635" s="50" t="s">
        <v>8607</v>
      </c>
      <c r="D2635" s="50">
        <f>DAX__2019_2020__33[[#This Row],[Open]]*(DAX__2019_2020__33[[#This Row],[Adj Close]]/DAX__2019_2020__33[[#This Row],[Close]])</f>
        <v>48.092479627961247</v>
      </c>
      <c r="E2635" s="50" t="s">
        <v>8373</v>
      </c>
      <c r="F2635" s="50" t="s">
        <v>8490</v>
      </c>
      <c r="G2635" s="50" t="s">
        <v>9042</v>
      </c>
      <c r="H2635" s="50" t="s">
        <v>9043</v>
      </c>
      <c r="I2635" s="50">
        <f>(DAX__2019_2020__33[[#This Row],[Adj Close]]-DAX__2019_2020__33[[#This Row],[Adj Open]])/DAX__2019_2020__33[[#This Row],[Adj Open]]</f>
        <v>-1.2599592132674052E-2</v>
      </c>
      <c r="J2635" s="50">
        <f>DAX__2019_2020__33[[#This Row],[Adj Close]]-DAX__2019_2020__33[[#This Row],[Adj Open]]</f>
        <v>-0.60594562796124762</v>
      </c>
      <c r="K2635" s="50">
        <v>2656587</v>
      </c>
    </row>
    <row r="2636" spans="1:11" x14ac:dyDescent="0.3">
      <c r="A2636" s="51" t="str">
        <f t="shared" si="45"/>
        <v>BAYN.DE</v>
      </c>
      <c r="B2636" s="52" t="s">
        <v>192</v>
      </c>
      <c r="C2636" s="50" t="s">
        <v>5051</v>
      </c>
      <c r="D2636" s="50">
        <f>DAX__2019_2020__33[[#This Row],[Open]]*(DAX__2019_2020__33[[#This Row],[Adj Close]]/DAX__2019_2020__33[[#This Row],[Close]])</f>
        <v>47.495441486347104</v>
      </c>
      <c r="E2636" s="50" t="s">
        <v>9033</v>
      </c>
      <c r="F2636" s="50" t="s">
        <v>8678</v>
      </c>
      <c r="G2636" s="50" t="s">
        <v>9044</v>
      </c>
      <c r="H2636" s="50" t="s">
        <v>9045</v>
      </c>
      <c r="I2636" s="50">
        <f>(DAX__2019_2020__33[[#This Row],[Adj Close]]-DAX__2019_2020__33[[#This Row],[Adj Open]])/DAX__2019_2020__33[[#This Row],[Adj Open]]</f>
        <v>-8.067542365244618E-3</v>
      </c>
      <c r="J2636" s="50">
        <f>DAX__2019_2020__33[[#This Row],[Adj Close]]-DAX__2019_2020__33[[#This Row],[Adj Open]]</f>
        <v>-0.38317148634710207</v>
      </c>
      <c r="K2636" s="50">
        <v>3560161</v>
      </c>
    </row>
    <row r="2637" spans="1:11" x14ac:dyDescent="0.3">
      <c r="A2637" s="51" t="str">
        <f t="shared" si="45"/>
        <v>BAYN.DE</v>
      </c>
      <c r="B2637" s="52" t="s">
        <v>193</v>
      </c>
      <c r="C2637" s="50" t="s">
        <v>9046</v>
      </c>
      <c r="D2637" s="50">
        <f>DAX__2019_2020__33[[#This Row],[Open]]*(DAX__2019_2020__33[[#This Row],[Adj Close]]/DAX__2019_2020__33[[#This Row],[Close]])</f>
        <v>46.791472758251842</v>
      </c>
      <c r="E2637" s="50" t="s">
        <v>5123</v>
      </c>
      <c r="F2637" s="50" t="s">
        <v>9046</v>
      </c>
      <c r="G2637" s="50" t="s">
        <v>9047</v>
      </c>
      <c r="H2637" s="50" t="s">
        <v>9048</v>
      </c>
      <c r="I2637" s="50">
        <f>(DAX__2019_2020__33[[#This Row],[Adj Close]]-DAX__2019_2020__33[[#This Row],[Adj Open]])/DAX__2019_2020__33[[#This Row],[Adj Open]]</f>
        <v>2.5518949743627842E-2</v>
      </c>
      <c r="J2637" s="50">
        <f>DAX__2019_2020__33[[#This Row],[Adj Close]]-DAX__2019_2020__33[[#This Row],[Adj Open]]</f>
        <v>1.19406924174816</v>
      </c>
      <c r="K2637" s="50">
        <v>3906550</v>
      </c>
    </row>
    <row r="2638" spans="1:11" x14ac:dyDescent="0.3">
      <c r="A2638" s="51" t="str">
        <f t="shared" si="45"/>
        <v>BAYN.DE</v>
      </c>
      <c r="B2638" s="52" t="s">
        <v>194</v>
      </c>
      <c r="C2638" s="50" t="s">
        <v>5076</v>
      </c>
      <c r="D2638" s="50">
        <f>DAX__2019_2020__33[[#This Row],[Open]]*(DAX__2019_2020__33[[#This Row],[Adj Close]]/DAX__2019_2020__33[[#This Row],[Close]])</f>
        <v>47.851883640076387</v>
      </c>
      <c r="E2638" s="50" t="s">
        <v>9049</v>
      </c>
      <c r="F2638" s="50" t="s">
        <v>863</v>
      </c>
      <c r="G2638" s="50" t="s">
        <v>9050</v>
      </c>
      <c r="H2638" s="50" t="s">
        <v>9051</v>
      </c>
      <c r="I2638" s="50">
        <f>(DAX__2019_2020__33[[#This Row],[Adj Close]]-DAX__2019_2020__33[[#This Row],[Adj Open]])/DAX__2019_2020__33[[#This Row],[Adj Open]]</f>
        <v>-7.2625696971587647E-3</v>
      </c>
      <c r="J2638" s="50">
        <f>DAX__2019_2020__33[[#This Row],[Adj Close]]-DAX__2019_2020__33[[#This Row],[Adj Open]]</f>
        <v>-0.34752764007638604</v>
      </c>
      <c r="K2638" s="50">
        <v>2240951</v>
      </c>
    </row>
    <row r="2639" spans="1:11" x14ac:dyDescent="0.3">
      <c r="A2639" s="51" t="str">
        <f t="shared" si="45"/>
        <v>BAYN.DE</v>
      </c>
      <c r="B2639" s="52" t="s">
        <v>195</v>
      </c>
      <c r="C2639" s="50" t="s">
        <v>8493</v>
      </c>
      <c r="D2639" s="50">
        <f>DAX__2019_2020__33[[#This Row],[Open]]*(DAX__2019_2020__33[[#This Row],[Adj Close]]/DAX__2019_2020__33[[#This Row],[Close]])</f>
        <v>47.254849286325594</v>
      </c>
      <c r="E2639" s="50" t="s">
        <v>5107</v>
      </c>
      <c r="F2639" s="50" t="s">
        <v>8156</v>
      </c>
      <c r="G2639" s="50" t="s">
        <v>9052</v>
      </c>
      <c r="H2639" s="50" t="s">
        <v>9053</v>
      </c>
      <c r="I2639" s="50">
        <f>(DAX__2019_2020__33[[#This Row],[Adj Close]]-DAX__2019_2020__33[[#This Row],[Adj Open]])/DAX__2019_2020__33[[#This Row],[Adj Open]]</f>
        <v>1.1314388295575954E-2</v>
      </c>
      <c r="J2639" s="50">
        <f>DAX__2019_2020__33[[#This Row],[Adj Close]]-DAX__2019_2020__33[[#This Row],[Adj Open]]</f>
        <v>0.53465971367440801</v>
      </c>
      <c r="K2639" s="50">
        <v>2267046</v>
      </c>
    </row>
    <row r="2640" spans="1:11" x14ac:dyDescent="0.3">
      <c r="A2640" s="51" t="str">
        <f t="shared" si="45"/>
        <v>BAYN.DE</v>
      </c>
      <c r="B2640" s="52" t="s">
        <v>196</v>
      </c>
      <c r="C2640" s="50" t="s">
        <v>8685</v>
      </c>
      <c r="D2640" s="50">
        <f>DAX__2019_2020__33[[#This Row],[Open]]*(DAX__2019_2020__33[[#This Row],[Adj Close]]/DAX__2019_2020__33[[#This Row],[Close]])</f>
        <v>47.415247656689559</v>
      </c>
      <c r="E2640" s="50" t="s">
        <v>4971</v>
      </c>
      <c r="F2640" s="50" t="s">
        <v>9054</v>
      </c>
      <c r="G2640" s="50" t="s">
        <v>9055</v>
      </c>
      <c r="H2640" s="50" t="s">
        <v>9056</v>
      </c>
      <c r="I2640" s="50">
        <f>(DAX__2019_2020__33[[#This Row],[Adj Close]]-DAX__2019_2020__33[[#This Row],[Adj Open]])/DAX__2019_2020__33[[#This Row],[Adj Open]]</f>
        <v>-6.7656644759568705E-3</v>
      </c>
      <c r="J2640" s="50">
        <f>DAX__2019_2020__33[[#This Row],[Adj Close]]-DAX__2019_2020__33[[#This Row],[Adj Open]]</f>
        <v>-0.32079565668956178</v>
      </c>
      <c r="K2640" s="50">
        <v>2336104</v>
      </c>
    </row>
    <row r="2641" spans="1:11" x14ac:dyDescent="0.3">
      <c r="A2641" s="51" t="str">
        <f t="shared" si="45"/>
        <v>BAYN.DE</v>
      </c>
      <c r="B2641" s="52" t="s">
        <v>197</v>
      </c>
      <c r="C2641" s="50" t="s">
        <v>9057</v>
      </c>
      <c r="D2641" s="50">
        <f>DAX__2019_2020__33[[#This Row],[Open]]*(DAX__2019_2020__33[[#This Row],[Adj Close]]/DAX__2019_2020__33[[#This Row],[Close]])</f>
        <v>47.040985875885873</v>
      </c>
      <c r="E2641" s="50" t="s">
        <v>8687</v>
      </c>
      <c r="F2641" s="50" t="s">
        <v>9058</v>
      </c>
      <c r="G2641" s="50" t="s">
        <v>9059</v>
      </c>
      <c r="H2641" s="50" t="s">
        <v>9060</v>
      </c>
      <c r="I2641" s="50">
        <f>(DAX__2019_2020__33[[#This Row],[Adj Close]]-DAX__2019_2020__33[[#This Row],[Adj Open]])/DAX__2019_2020__33[[#This Row],[Adj Open]]</f>
        <v>-4.9252130152450217E-3</v>
      </c>
      <c r="J2641" s="50">
        <f>DAX__2019_2020__33[[#This Row],[Adj Close]]-DAX__2019_2020__33[[#This Row],[Adj Open]]</f>
        <v>-0.23168687588587034</v>
      </c>
      <c r="K2641" s="50">
        <v>2295087</v>
      </c>
    </row>
    <row r="2642" spans="1:11" x14ac:dyDescent="0.3">
      <c r="A2642" s="51" t="str">
        <f t="shared" si="45"/>
        <v>BAYN.DE</v>
      </c>
      <c r="B2642" s="52" t="s">
        <v>198</v>
      </c>
      <c r="C2642" s="50" t="s">
        <v>9061</v>
      </c>
      <c r="D2642" s="50">
        <f>DAX__2019_2020__33[[#This Row],[Open]]*(DAX__2019_2020__33[[#This Row],[Adj Close]]/DAX__2019_2020__33[[#This Row],[Close]])</f>
        <v>46.76474746957647</v>
      </c>
      <c r="E2642" s="50" t="s">
        <v>9062</v>
      </c>
      <c r="F2642" s="50" t="s">
        <v>684</v>
      </c>
      <c r="G2642" s="50" t="s">
        <v>9063</v>
      </c>
      <c r="H2642" s="50" t="s">
        <v>9064</v>
      </c>
      <c r="I2642" s="50">
        <f>(DAX__2019_2020__33[[#This Row],[Adj Close]]-DAX__2019_2020__33[[#This Row],[Adj Open]])/DAX__2019_2020__33[[#This Row],[Adj Open]]</f>
        <v>3.029725609756103E-2</v>
      </c>
      <c r="J2642" s="50">
        <f>DAX__2019_2020__33[[#This Row],[Adj Close]]-DAX__2019_2020__33[[#This Row],[Adj Open]]</f>
        <v>1.4168435304235274</v>
      </c>
      <c r="K2642" s="50">
        <v>4203716</v>
      </c>
    </row>
    <row r="2643" spans="1:11" x14ac:dyDescent="0.3">
      <c r="A2643" s="51" t="str">
        <f t="shared" si="45"/>
        <v>BAYN.DE</v>
      </c>
      <c r="B2643" s="52" t="s">
        <v>199</v>
      </c>
      <c r="C2643" s="50" t="s">
        <v>9065</v>
      </c>
      <c r="D2643" s="50">
        <f>DAX__2019_2020__33[[#This Row],[Open]]*(DAX__2019_2020__33[[#This Row],[Adj Close]]/DAX__2019_2020__33[[#This Row],[Close]])</f>
        <v>48.350895782969545</v>
      </c>
      <c r="E2643" s="50" t="s">
        <v>5138</v>
      </c>
      <c r="F2643" s="50" t="s">
        <v>9066</v>
      </c>
      <c r="G2643" s="50" t="s">
        <v>8390</v>
      </c>
      <c r="H2643" s="50" t="s">
        <v>9067</v>
      </c>
      <c r="I2643" s="50">
        <f>(DAX__2019_2020__33[[#This Row],[Adj Close]]-DAX__2019_2020__33[[#This Row],[Adj Open]])/DAX__2019_2020__33[[#This Row],[Adj Open]]</f>
        <v>1.4190951499850717E-2</v>
      </c>
      <c r="J2643" s="50">
        <f>DAX__2019_2020__33[[#This Row],[Adj Close]]-DAX__2019_2020__33[[#This Row],[Adj Open]]</f>
        <v>0.68614521703045739</v>
      </c>
      <c r="K2643" s="50">
        <v>2760607</v>
      </c>
    </row>
    <row r="2644" spans="1:11" x14ac:dyDescent="0.3">
      <c r="A2644" s="51" t="str">
        <f t="shared" si="45"/>
        <v>BAYN.DE</v>
      </c>
      <c r="B2644" s="52" t="s">
        <v>200</v>
      </c>
      <c r="C2644" s="50" t="s">
        <v>9068</v>
      </c>
      <c r="D2644" s="50">
        <f>DAX__2019_2020__33[[#This Row],[Open]]*(DAX__2019_2020__33[[#This Row],[Adj Close]]/DAX__2019_2020__33[[#This Row],[Close]])</f>
        <v>49.375655500066479</v>
      </c>
      <c r="E2644" s="50" t="s">
        <v>9069</v>
      </c>
      <c r="F2644" s="50" t="s">
        <v>8614</v>
      </c>
      <c r="G2644" s="50" t="s">
        <v>9070</v>
      </c>
      <c r="H2644" s="50" t="s">
        <v>9071</v>
      </c>
      <c r="I2644" s="50">
        <f>(DAX__2019_2020__33[[#This Row],[Adj Close]]-DAX__2019_2020__33[[#This Row],[Adj Open]])/DAX__2019_2020__33[[#This Row],[Adj Open]]</f>
        <v>1.4438188052698264E-3</v>
      </c>
      <c r="J2644" s="50">
        <f>DAX__2019_2020__33[[#This Row],[Adj Close]]-DAX__2019_2020__33[[#This Row],[Adj Open]]</f>
        <v>7.1289499933520517E-2</v>
      </c>
      <c r="K2644" s="50">
        <v>2858288</v>
      </c>
    </row>
    <row r="2645" spans="1:11" x14ac:dyDescent="0.3">
      <c r="A2645" s="51" t="str">
        <f t="shared" si="45"/>
        <v>BAYN.DE</v>
      </c>
      <c r="B2645" s="52" t="s">
        <v>201</v>
      </c>
      <c r="C2645" s="50" t="s">
        <v>8995</v>
      </c>
      <c r="D2645" s="50">
        <f>DAX__2019_2020__33[[#This Row],[Open]]*(DAX__2019_2020__33[[#This Row],[Adj Close]]/DAX__2019_2020__33[[#This Row],[Close]])</f>
        <v>49.304372005286794</v>
      </c>
      <c r="E2645" s="50" t="s">
        <v>5102</v>
      </c>
      <c r="F2645" s="50" t="s">
        <v>9031</v>
      </c>
      <c r="G2645" s="50" t="s">
        <v>5060</v>
      </c>
      <c r="H2645" s="50" t="s">
        <v>9072</v>
      </c>
      <c r="I2645" s="50">
        <f>(DAX__2019_2020__33[[#This Row],[Adj Close]]-DAX__2019_2020__33[[#This Row],[Adj Open]])/DAX__2019_2020__33[[#This Row],[Adj Open]]</f>
        <v>-9.2174585498840632E-3</v>
      </c>
      <c r="J2645" s="50">
        <f>DAX__2019_2020__33[[#This Row],[Adj Close]]-DAX__2019_2020__33[[#This Row],[Adj Open]]</f>
        <v>-0.45446100528679523</v>
      </c>
      <c r="K2645" s="50">
        <v>10002717</v>
      </c>
    </row>
    <row r="2646" spans="1:11" x14ac:dyDescent="0.3">
      <c r="A2646" s="51" t="str">
        <f t="shared" si="45"/>
        <v>BAYN.DE</v>
      </c>
      <c r="B2646" s="52" t="s">
        <v>202</v>
      </c>
      <c r="C2646" s="50" t="s">
        <v>8630</v>
      </c>
      <c r="D2646" s="50">
        <f>DAX__2019_2020__33[[#This Row],[Open]]*(DAX__2019_2020__33[[#This Row],[Adj Close]]/DAX__2019_2020__33[[#This Row],[Close]])</f>
        <v>49.063775862545747</v>
      </c>
      <c r="E2646" s="50" t="s">
        <v>8633</v>
      </c>
      <c r="F2646" s="50" t="s">
        <v>8615</v>
      </c>
      <c r="G2646" s="50" t="s">
        <v>8629</v>
      </c>
      <c r="H2646" s="50" t="s">
        <v>9073</v>
      </c>
      <c r="I2646" s="50">
        <f>(DAX__2019_2020__33[[#This Row],[Adj Close]]-DAX__2019_2020__33[[#This Row],[Adj Open]])/DAX__2019_2020__33[[#This Row],[Adj Open]]</f>
        <v>5.0853431695362479E-3</v>
      </c>
      <c r="J2646" s="50">
        <f>DAX__2019_2020__33[[#This Row],[Adj Close]]-DAX__2019_2020__33[[#This Row],[Adj Open]]</f>
        <v>0.24950613745425443</v>
      </c>
      <c r="K2646" s="50">
        <v>3005513</v>
      </c>
    </row>
    <row r="2647" spans="1:11" x14ac:dyDescent="0.3">
      <c r="A2647" s="51" t="str">
        <f t="shared" si="45"/>
        <v>BAYN.DE</v>
      </c>
      <c r="B2647" s="52" t="s">
        <v>203</v>
      </c>
      <c r="C2647" s="50" t="s">
        <v>8634</v>
      </c>
      <c r="D2647" s="50">
        <f>DAX__2019_2020__33[[#This Row],[Open]]*(DAX__2019_2020__33[[#This Row],[Adj Close]]/DAX__2019_2020__33[[#This Row],[Close]])</f>
        <v>49.143971384506727</v>
      </c>
      <c r="E2647" s="50" t="s">
        <v>9074</v>
      </c>
      <c r="F2647" s="50" t="s">
        <v>9075</v>
      </c>
      <c r="G2647" s="50" t="s">
        <v>9076</v>
      </c>
      <c r="H2647" s="50" t="s">
        <v>9077</v>
      </c>
      <c r="I2647" s="50">
        <f>(DAX__2019_2020__33[[#This Row],[Adj Close]]-DAX__2019_2020__33[[#This Row],[Adj Open]])/DAX__2019_2020__33[[#This Row],[Adj Open]]</f>
        <v>3.0824658900284068E-3</v>
      </c>
      <c r="J2647" s="50">
        <f>DAX__2019_2020__33[[#This Row],[Adj Close]]-DAX__2019_2020__33[[#This Row],[Adj Open]]</f>
        <v>0.15148461549327408</v>
      </c>
      <c r="K2647" s="50">
        <v>2220804</v>
      </c>
    </row>
    <row r="2648" spans="1:11" x14ac:dyDescent="0.3">
      <c r="A2648" s="51" t="str">
        <f t="shared" si="45"/>
        <v>BAYN.DE</v>
      </c>
      <c r="B2648" s="52" t="s">
        <v>204</v>
      </c>
      <c r="C2648" s="50" t="s">
        <v>9078</v>
      </c>
      <c r="D2648" s="50">
        <f>DAX__2019_2020__33[[#This Row],[Open]]*(DAX__2019_2020__33[[#This Row],[Adj Close]]/DAX__2019_2020__33[[#This Row],[Close]])</f>
        <v>49.331102323098577</v>
      </c>
      <c r="E2648" s="50" t="s">
        <v>9079</v>
      </c>
      <c r="F2648" s="50" t="s">
        <v>5025</v>
      </c>
      <c r="G2648" s="50" t="s">
        <v>9080</v>
      </c>
      <c r="H2648" s="50" t="s">
        <v>9081</v>
      </c>
      <c r="I2648" s="50">
        <f>(DAX__2019_2020__33[[#This Row],[Adj Close]]-DAX__2019_2020__33[[#This Row],[Adj Open]])/DAX__2019_2020__33[[#This Row],[Adj Open]]</f>
        <v>1.1380075661487072E-2</v>
      </c>
      <c r="J2648" s="50">
        <f>DAX__2019_2020__33[[#This Row],[Adj Close]]-DAX__2019_2020__33[[#This Row],[Adj Open]]</f>
        <v>0.56139167690142244</v>
      </c>
      <c r="K2648" s="50">
        <v>2866575</v>
      </c>
    </row>
    <row r="2649" spans="1:11" x14ac:dyDescent="0.3">
      <c r="A2649" s="51" t="str">
        <f t="shared" si="45"/>
        <v>BAYN.DE</v>
      </c>
      <c r="B2649" s="52" t="s">
        <v>205</v>
      </c>
      <c r="C2649" s="50" t="s">
        <v>7618</v>
      </c>
      <c r="D2649" s="50">
        <f>DAX__2019_2020__33[[#This Row],[Open]]*(DAX__2019_2020__33[[#This Row],[Adj Close]]/DAX__2019_2020__33[[#This Row],[Close]])</f>
        <v>52.351917559120643</v>
      </c>
      <c r="E2649" s="50" t="s">
        <v>5611</v>
      </c>
      <c r="F2649" s="50" t="s">
        <v>9082</v>
      </c>
      <c r="G2649" s="50" t="s">
        <v>5277</v>
      </c>
      <c r="H2649" s="50" t="s">
        <v>9083</v>
      </c>
      <c r="I2649" s="50">
        <f>(DAX__2019_2020__33[[#This Row],[Adj Close]]-DAX__2019_2020__33[[#This Row],[Adj Open]])/DAX__2019_2020__33[[#This Row],[Adj Open]]</f>
        <v>3.5914910638297902E-2</v>
      </c>
      <c r="J2649" s="50">
        <f>DAX__2019_2020__33[[#This Row],[Adj Close]]-DAX__2019_2020__33[[#This Row],[Adj Open]]</f>
        <v>1.8802144408793566</v>
      </c>
      <c r="K2649" s="50">
        <v>9516180</v>
      </c>
    </row>
    <row r="2650" spans="1:11" x14ac:dyDescent="0.3">
      <c r="A2650" s="51" t="str">
        <f t="shared" si="45"/>
        <v>BAYN.DE</v>
      </c>
      <c r="B2650" s="52" t="s">
        <v>206</v>
      </c>
      <c r="C2650" s="50" t="s">
        <v>5277</v>
      </c>
      <c r="D2650" s="50">
        <f>DAX__2019_2020__33[[#This Row],[Open]]*(DAX__2019_2020__33[[#This Row],[Adj Close]]/DAX__2019_2020__33[[#This Row],[Close]])</f>
        <v>54.232135060642534</v>
      </c>
      <c r="E2650" s="50" t="s">
        <v>8114</v>
      </c>
      <c r="F2650" s="50" t="s">
        <v>9084</v>
      </c>
      <c r="G2650" s="50" t="s">
        <v>5037</v>
      </c>
      <c r="H2650" s="50" t="s">
        <v>9085</v>
      </c>
      <c r="I2650" s="50">
        <f>(DAX__2019_2020__33[[#This Row],[Adj Close]]-DAX__2019_2020__33[[#This Row],[Adj Open]])/DAX__2019_2020__33[[#This Row],[Adj Open]]</f>
        <v>1.3144593934528658E-3</v>
      </c>
      <c r="J2650" s="50">
        <f>DAX__2019_2020__33[[#This Row],[Adj Close]]-DAX__2019_2020__33[[#This Row],[Adj Open]]</f>
        <v>7.1285939357466077E-2</v>
      </c>
      <c r="K2650" s="50">
        <v>4942926</v>
      </c>
    </row>
    <row r="2651" spans="1:11" x14ac:dyDescent="0.3">
      <c r="A2651" s="51" t="str">
        <f t="shared" si="45"/>
        <v>BAYN.DE</v>
      </c>
      <c r="B2651" s="52" t="s">
        <v>207</v>
      </c>
      <c r="C2651" s="50" t="s">
        <v>7604</v>
      </c>
      <c r="D2651" s="50">
        <f>DAX__2019_2020__33[[#This Row],[Open]]*(DAX__2019_2020__33[[#This Row],[Adj Close]]/DAX__2019_2020__33[[#This Row],[Close]])</f>
        <v>54.802436449152886</v>
      </c>
      <c r="E2651" s="50" t="s">
        <v>7740</v>
      </c>
      <c r="F2651" s="50" t="s">
        <v>8114</v>
      </c>
      <c r="G2651" s="50" t="s">
        <v>8114</v>
      </c>
      <c r="H2651" s="50" t="s">
        <v>9086</v>
      </c>
      <c r="I2651" s="50">
        <f>(DAX__2019_2020__33[[#This Row],[Adj Close]]-DAX__2019_2020__33[[#This Row],[Adj Open]])/DAX__2019_2020__33[[#This Row],[Adj Open]]</f>
        <v>-3.089414634146363E-3</v>
      </c>
      <c r="J2651" s="50">
        <f>DAX__2019_2020__33[[#This Row],[Adj Close]]-DAX__2019_2020__33[[#This Row],[Adj Open]]</f>
        <v>-0.16930744915288898</v>
      </c>
      <c r="K2651" s="50">
        <v>3552297</v>
      </c>
    </row>
    <row r="2652" spans="1:11" x14ac:dyDescent="0.3">
      <c r="A2652" s="51" t="str">
        <f t="shared" si="45"/>
        <v>BAYN.DE</v>
      </c>
      <c r="B2652" s="52" t="s">
        <v>208</v>
      </c>
      <c r="C2652" s="50" t="s">
        <v>9087</v>
      </c>
      <c r="D2652" s="50">
        <f>DAX__2019_2020__33[[#This Row],[Open]]*(DAX__2019_2020__33[[#This Row],[Adj Close]]/DAX__2019_2020__33[[#This Row],[Close]])</f>
        <v>54.659861079462438</v>
      </c>
      <c r="E2652" s="50" t="s">
        <v>7604</v>
      </c>
      <c r="F2652" s="50" t="s">
        <v>7839</v>
      </c>
      <c r="G2652" s="50" t="s">
        <v>7746</v>
      </c>
      <c r="H2652" s="50" t="s">
        <v>9088</v>
      </c>
      <c r="I2652" s="50">
        <f>(DAX__2019_2020__33[[#This Row],[Adj Close]]-DAX__2019_2020__33[[#This Row],[Adj Open]])/DAX__2019_2020__33[[#This Row],[Adj Open]]</f>
        <v>-1.3205102706227699E-2</v>
      </c>
      <c r="J2652" s="50">
        <f>DAX__2019_2020__33[[#This Row],[Adj Close]]-DAX__2019_2020__33[[#This Row],[Adj Open]]</f>
        <v>-0.72178907946243953</v>
      </c>
      <c r="K2652" s="50">
        <v>2463840</v>
      </c>
    </row>
    <row r="2653" spans="1:11" x14ac:dyDescent="0.3">
      <c r="A2653" s="51" t="str">
        <f t="shared" si="45"/>
        <v>BAYN.DE</v>
      </c>
      <c r="B2653" s="52" t="s">
        <v>209</v>
      </c>
      <c r="C2653" s="50" t="s">
        <v>7718</v>
      </c>
      <c r="D2653" s="50">
        <f>DAX__2019_2020__33[[#This Row],[Open]]*(DAX__2019_2020__33[[#This Row],[Adj Close]]/DAX__2019_2020__33[[#This Row],[Close]])</f>
        <v>54.214314367949989</v>
      </c>
      <c r="E2653" s="50" t="s">
        <v>5574</v>
      </c>
      <c r="F2653" s="50" t="s">
        <v>8778</v>
      </c>
      <c r="G2653" s="50" t="s">
        <v>7840</v>
      </c>
      <c r="H2653" s="50" t="s">
        <v>9089</v>
      </c>
      <c r="I2653" s="50">
        <f>(DAX__2019_2020__33[[#This Row],[Adj Close]]-DAX__2019_2020__33[[#This Row],[Adj Open]])/DAX__2019_2020__33[[#This Row],[Adj Open]]</f>
        <v>2.7941814595661032E-3</v>
      </c>
      <c r="J2653" s="50">
        <f>DAX__2019_2020__33[[#This Row],[Adj Close]]-DAX__2019_2020__33[[#This Row],[Adj Open]]</f>
        <v>0.15148463205001406</v>
      </c>
      <c r="K2653" s="50">
        <v>2281126</v>
      </c>
    </row>
    <row r="2654" spans="1:11" x14ac:dyDescent="0.3">
      <c r="A2654" s="51" t="str">
        <f t="shared" si="45"/>
        <v>BAYN.DE</v>
      </c>
      <c r="B2654" s="52" t="s">
        <v>210</v>
      </c>
      <c r="C2654" s="50" t="s">
        <v>5171</v>
      </c>
      <c r="D2654" s="50">
        <f>DAX__2019_2020__33[[#This Row],[Open]]*(DAX__2019_2020__33[[#This Row],[Adj Close]]/DAX__2019_2020__33[[#This Row],[Close]])</f>
        <v>54.445992364097087</v>
      </c>
      <c r="E2654" s="50" t="s">
        <v>7725</v>
      </c>
      <c r="F2654" s="50" t="s">
        <v>7744</v>
      </c>
      <c r="G2654" s="50" t="s">
        <v>8765</v>
      </c>
      <c r="H2654" s="50" t="s">
        <v>9090</v>
      </c>
      <c r="I2654" s="50">
        <f>(DAX__2019_2020__33[[#This Row],[Adj Close]]-DAX__2019_2020__33[[#This Row],[Adj Open]])/DAX__2019_2020__33[[#This Row],[Adj Open]]</f>
        <v>-2.9459902764644255E-3</v>
      </c>
      <c r="J2654" s="50">
        <f>DAX__2019_2020__33[[#This Row],[Adj Close]]-DAX__2019_2020__33[[#This Row],[Adj Open]]</f>
        <v>-0.16039736409708638</v>
      </c>
      <c r="K2654" s="50">
        <v>1834881</v>
      </c>
    </row>
    <row r="2655" spans="1:11" x14ac:dyDescent="0.3">
      <c r="A2655" s="51" t="str">
        <f t="shared" ref="A2655:A2718" si="46">"BAYN.DE"</f>
        <v>BAYN.DE</v>
      </c>
      <c r="B2655" s="52" t="s">
        <v>211</v>
      </c>
      <c r="C2655" s="50" t="s">
        <v>7711</v>
      </c>
      <c r="D2655" s="50">
        <f>DAX__2019_2020__33[[#This Row],[Open]]*(DAX__2019_2020__33[[#This Row],[Adj Close]]/DAX__2019_2020__33[[#This Row],[Close]])</f>
        <v>54.481640504746686</v>
      </c>
      <c r="E2655" s="50" t="s">
        <v>8961</v>
      </c>
      <c r="F2655" s="50" t="s">
        <v>7636</v>
      </c>
      <c r="G2655" s="50" t="s">
        <v>7636</v>
      </c>
      <c r="H2655" s="50" t="s">
        <v>9091</v>
      </c>
      <c r="I2655" s="50">
        <f>(DAX__2019_2020__33[[#This Row],[Adj Close]]-DAX__2019_2020__33[[#This Row],[Adj Open]])/DAX__2019_2020__33[[#This Row],[Adj Open]]</f>
        <v>-7.0330390420842914E-3</v>
      </c>
      <c r="J2655" s="50">
        <f>DAX__2019_2020__33[[#This Row],[Adj Close]]-DAX__2019_2020__33[[#This Row],[Adj Open]]</f>
        <v>-0.38317150474668438</v>
      </c>
      <c r="K2655" s="50">
        <v>2037462</v>
      </c>
    </row>
    <row r="2656" spans="1:11" x14ac:dyDescent="0.3">
      <c r="A2656" s="51" t="str">
        <f t="shared" si="46"/>
        <v>BAYN.DE</v>
      </c>
      <c r="B2656" s="52" t="s">
        <v>212</v>
      </c>
      <c r="C2656" s="50" t="s">
        <v>9092</v>
      </c>
      <c r="D2656" s="50">
        <f>DAX__2019_2020__33[[#This Row],[Open]]*(DAX__2019_2020__33[[#This Row],[Adj Close]]/DAX__2019_2020__33[[#This Row],[Close]])</f>
        <v>53.955893188628522</v>
      </c>
      <c r="E2656" s="50" t="s">
        <v>5037</v>
      </c>
      <c r="F2656" s="50" t="s">
        <v>8762</v>
      </c>
      <c r="G2656" s="50" t="s">
        <v>9093</v>
      </c>
      <c r="H2656" s="50" t="s">
        <v>9094</v>
      </c>
      <c r="I2656" s="50">
        <f>(DAX__2019_2020__33[[#This Row],[Adj Close]]-DAX__2019_2020__33[[#This Row],[Adj Open]])/DAX__2019_2020__33[[#This Row],[Adj Open]]</f>
        <v>-8.5879439898917543E-3</v>
      </c>
      <c r="J2656" s="50">
        <f>DAX__2019_2020__33[[#This Row],[Adj Close]]-DAX__2019_2020__33[[#This Row],[Adj Open]]</f>
        <v>-0.46337018862852375</v>
      </c>
      <c r="K2656" s="50">
        <v>2104359</v>
      </c>
    </row>
    <row r="2657" spans="1:11" x14ac:dyDescent="0.3">
      <c r="A2657" s="51" t="str">
        <f t="shared" si="46"/>
        <v>BAYN.DE</v>
      </c>
      <c r="B2657" s="52" t="s">
        <v>213</v>
      </c>
      <c r="C2657" s="50" t="s">
        <v>9095</v>
      </c>
      <c r="D2657" s="50">
        <f>DAX__2019_2020__33[[#This Row],[Open]]*(DAX__2019_2020__33[[#This Row],[Adj Close]]/DAX__2019_2020__33[[#This Row],[Close]])</f>
        <v>52.824200809642633</v>
      </c>
      <c r="E2657" s="50" t="s">
        <v>8982</v>
      </c>
      <c r="F2657" s="50" t="s">
        <v>9096</v>
      </c>
      <c r="G2657" s="50" t="s">
        <v>5028</v>
      </c>
      <c r="H2657" s="50" t="s">
        <v>9097</v>
      </c>
      <c r="I2657" s="50">
        <f>(DAX__2019_2020__33[[#This Row],[Adj Close]]-DAX__2019_2020__33[[#This Row],[Adj Open]])/DAX__2019_2020__33[[#This Row],[Adj Open]]</f>
        <v>8.7719299725360373E-3</v>
      </c>
      <c r="J2657" s="50">
        <f>DAX__2019_2020__33[[#This Row],[Adj Close]]-DAX__2019_2020__33[[#This Row],[Adj Open]]</f>
        <v>0.4633701903573666</v>
      </c>
      <c r="K2657" s="50">
        <v>3404371</v>
      </c>
    </row>
    <row r="2658" spans="1:11" x14ac:dyDescent="0.3">
      <c r="A2658" s="51" t="str">
        <f t="shared" si="46"/>
        <v>BAYN.DE</v>
      </c>
      <c r="B2658" s="52" t="s">
        <v>214</v>
      </c>
      <c r="C2658" s="50" t="s">
        <v>9098</v>
      </c>
      <c r="D2658" s="50">
        <f>DAX__2019_2020__33[[#This Row],[Open]]*(DAX__2019_2020__33[[#This Row],[Adj Close]]/DAX__2019_2020__33[[#This Row],[Close]])</f>
        <v>53.18955026432446</v>
      </c>
      <c r="E2658" s="50" t="s">
        <v>9099</v>
      </c>
      <c r="F2658" s="50" t="s">
        <v>7631</v>
      </c>
      <c r="G2658" s="50" t="s">
        <v>7662</v>
      </c>
      <c r="H2658" s="50" t="s">
        <v>9100</v>
      </c>
      <c r="I2658" s="50">
        <f>(DAX__2019_2020__33[[#This Row],[Adj Close]]-DAX__2019_2020__33[[#This Row],[Adj Open]])/DAX__2019_2020__33[[#This Row],[Adj Open]]</f>
        <v>-3.0155973029920395E-3</v>
      </c>
      <c r="J2658" s="50">
        <f>DAX__2019_2020__33[[#This Row],[Adj Close]]-DAX__2019_2020__33[[#This Row],[Adj Open]]</f>
        <v>-0.16039826432445636</v>
      </c>
      <c r="K2658" s="50">
        <v>2496678</v>
      </c>
    </row>
    <row r="2659" spans="1:11" x14ac:dyDescent="0.3">
      <c r="A2659" s="51" t="str">
        <f t="shared" si="46"/>
        <v>BAYN.DE</v>
      </c>
      <c r="B2659" s="52" t="s">
        <v>215</v>
      </c>
      <c r="C2659" s="50" t="s">
        <v>7288</v>
      </c>
      <c r="D2659" s="50">
        <f>DAX__2019_2020__33[[#This Row],[Open]]*(DAX__2019_2020__33[[#This Row],[Adj Close]]/DAX__2019_2020__33[[#This Row],[Close]])</f>
        <v>53.376679986059656</v>
      </c>
      <c r="E2659" s="50" t="s">
        <v>7288</v>
      </c>
      <c r="F2659" s="50" t="s">
        <v>7803</v>
      </c>
      <c r="G2659" s="50" t="s">
        <v>9101</v>
      </c>
      <c r="H2659" s="50" t="s">
        <v>9102</v>
      </c>
      <c r="I2659" s="50">
        <f>(DAX__2019_2020__33[[#This Row],[Adj Close]]-DAX__2019_2020__33[[#This Row],[Adj Open]])/DAX__2019_2020__33[[#This Row],[Adj Open]]</f>
        <v>-1.2687862681540511E-2</v>
      </c>
      <c r="J2659" s="50">
        <f>DAX__2019_2020__33[[#This Row],[Adj Close]]-DAX__2019_2020__33[[#This Row],[Adj Open]]</f>
        <v>-0.67723598605965663</v>
      </c>
      <c r="K2659" s="50">
        <v>2146429</v>
      </c>
    </row>
    <row r="2660" spans="1:11" x14ac:dyDescent="0.3">
      <c r="A2660" s="51" t="str">
        <f t="shared" si="46"/>
        <v>BAYN.DE</v>
      </c>
      <c r="B2660" s="52" t="s">
        <v>216</v>
      </c>
      <c r="C2660" s="50" t="s">
        <v>9103</v>
      </c>
      <c r="D2660" s="50">
        <f>DAX__2019_2020__33[[#This Row],[Open]]*(DAX__2019_2020__33[[#This Row],[Adj Close]]/DAX__2019_2020__33[[#This Row],[Close]])</f>
        <v>52.850935438064575</v>
      </c>
      <c r="E2660" s="50" t="s">
        <v>7704</v>
      </c>
      <c r="F2660" s="50" t="s">
        <v>9104</v>
      </c>
      <c r="G2660" s="50" t="s">
        <v>7629</v>
      </c>
      <c r="H2660" s="50" t="s">
        <v>9105</v>
      </c>
      <c r="I2660" s="50">
        <f>(DAX__2019_2020__33[[#This Row],[Adj Close]]-DAX__2019_2020__33[[#This Row],[Adj Open]])/DAX__2019_2020__33[[#This Row],[Adj Open]]</f>
        <v>-8.0930533115317112E-3</v>
      </c>
      <c r="J2660" s="50">
        <f>DAX__2019_2020__33[[#This Row],[Adj Close]]-DAX__2019_2020__33[[#This Row],[Adj Open]]</f>
        <v>-0.42772543806457719</v>
      </c>
      <c r="K2660" s="50">
        <v>2304644</v>
      </c>
    </row>
    <row r="2661" spans="1:11" x14ac:dyDescent="0.3">
      <c r="A2661" s="51" t="str">
        <f t="shared" si="46"/>
        <v>BAYN.DE</v>
      </c>
      <c r="B2661" s="52" t="s">
        <v>217</v>
      </c>
      <c r="C2661" s="50" t="s">
        <v>5159</v>
      </c>
      <c r="D2661" s="50">
        <f>DAX__2019_2020__33[[#This Row],[Open]]*(DAX__2019_2020__33[[#This Row],[Adj Close]]/DAX__2019_2020__33[[#This Row],[Close]])</f>
        <v>52.441029565392945</v>
      </c>
      <c r="E2661" s="50" t="s">
        <v>5179</v>
      </c>
      <c r="F2661" s="50" t="s">
        <v>7795</v>
      </c>
      <c r="G2661" s="50" t="s">
        <v>9106</v>
      </c>
      <c r="H2661" s="50" t="s">
        <v>9107</v>
      </c>
      <c r="I2661" s="50">
        <f>(DAX__2019_2020__33[[#This Row],[Adj Close]]-DAX__2019_2020__33[[#This Row],[Adj Open]])/DAX__2019_2020__33[[#This Row],[Adj Open]]</f>
        <v>-3.7382669069929322E-3</v>
      </c>
      <c r="J2661" s="50">
        <f>DAX__2019_2020__33[[#This Row],[Adj Close]]-DAX__2019_2020__33[[#This Row],[Adj Open]]</f>
        <v>-0.1960385653929464</v>
      </c>
      <c r="K2661" s="50">
        <v>1750186</v>
      </c>
    </row>
    <row r="2662" spans="1:11" x14ac:dyDescent="0.3">
      <c r="A2662" s="51" t="str">
        <f t="shared" si="46"/>
        <v>BAYN.DE</v>
      </c>
      <c r="B2662" s="52" t="s">
        <v>218</v>
      </c>
      <c r="C2662" s="50" t="s">
        <v>8979</v>
      </c>
      <c r="D2662" s="50">
        <f>DAX__2019_2020__33[[#This Row],[Open]]*(DAX__2019_2020__33[[#This Row],[Adj Close]]/DAX__2019_2020__33[[#This Row],[Close]])</f>
        <v>53.118265271825571</v>
      </c>
      <c r="E2662" s="50" t="s">
        <v>7720</v>
      </c>
      <c r="F2662" s="50" t="s">
        <v>9108</v>
      </c>
      <c r="G2662" s="50" t="s">
        <v>8756</v>
      </c>
      <c r="H2662" s="50" t="s">
        <v>9109</v>
      </c>
      <c r="I2662" s="50">
        <f>(DAX__2019_2020__33[[#This Row],[Adj Close]]-DAX__2019_2020__33[[#This Row],[Adj Open]])/DAX__2019_2020__33[[#This Row],[Adj Open]]</f>
        <v>-8.8911087251953187E-3</v>
      </c>
      <c r="J2662" s="50">
        <f>DAX__2019_2020__33[[#This Row],[Adj Close]]-DAX__2019_2020__33[[#This Row],[Adj Open]]</f>
        <v>-0.47228027182556787</v>
      </c>
      <c r="K2662" s="50">
        <v>3092087</v>
      </c>
    </row>
    <row r="2663" spans="1:11" x14ac:dyDescent="0.3">
      <c r="A2663" s="51" t="str">
        <f t="shared" si="46"/>
        <v>BAYN.DE</v>
      </c>
      <c r="B2663" s="52" t="s">
        <v>219</v>
      </c>
      <c r="C2663" s="50" t="s">
        <v>9101</v>
      </c>
      <c r="D2663" s="50">
        <f>DAX__2019_2020__33[[#This Row],[Open]]*(DAX__2019_2020__33[[#This Row],[Adj Close]]/DAX__2019_2020__33[[#This Row],[Close]])</f>
        <v>52.699446436795284</v>
      </c>
      <c r="E2663" s="50" t="s">
        <v>8810</v>
      </c>
      <c r="F2663" s="50" t="s">
        <v>5161</v>
      </c>
      <c r="G2663" s="50" t="s">
        <v>7834</v>
      </c>
      <c r="H2663" s="50" t="s">
        <v>9110</v>
      </c>
      <c r="I2663" s="50">
        <f>(DAX__2019_2020__33[[#This Row],[Adj Close]]-DAX__2019_2020__33[[#This Row],[Adj Open]])/DAX__2019_2020__33[[#This Row],[Adj Open]]</f>
        <v>-2.1981907710211697E-3</v>
      </c>
      <c r="J2663" s="50">
        <f>DAX__2019_2020__33[[#This Row],[Adj Close]]-DAX__2019_2020__33[[#This Row],[Adj Open]]</f>
        <v>-0.11584343679528786</v>
      </c>
      <c r="K2663" s="50">
        <v>2027433</v>
      </c>
    </row>
    <row r="2664" spans="1:11" x14ac:dyDescent="0.3">
      <c r="A2664" s="51" t="str">
        <f t="shared" si="46"/>
        <v>BAYN.DE</v>
      </c>
      <c r="B2664" s="52" t="s">
        <v>220</v>
      </c>
      <c r="C2664" s="50" t="s">
        <v>9111</v>
      </c>
      <c r="D2664" s="50">
        <f>DAX__2019_2020__33[[#This Row],[Open]]*(DAX__2019_2020__33[[#This Row],[Adj Close]]/DAX__2019_2020__33[[#This Row],[Close]])</f>
        <v>52.663804829917382</v>
      </c>
      <c r="E2664" s="50" t="s">
        <v>8979</v>
      </c>
      <c r="F2664" s="50" t="s">
        <v>7770</v>
      </c>
      <c r="G2664" s="50" t="s">
        <v>9112</v>
      </c>
      <c r="H2664" s="50" t="s">
        <v>9113</v>
      </c>
      <c r="I2664" s="50">
        <f>(DAX__2019_2020__33[[#This Row],[Adj Close]]-DAX__2019_2020__33[[#This Row],[Adj Open]])/DAX__2019_2020__33[[#This Row],[Adj Open]]</f>
        <v>-5.7529612775958448E-3</v>
      </c>
      <c r="J2664" s="50">
        <f>DAX__2019_2020__33[[#This Row],[Adj Close]]-DAX__2019_2020__33[[#This Row],[Adj Open]]</f>
        <v>-0.30297282991737973</v>
      </c>
      <c r="K2664" s="50">
        <v>2115164</v>
      </c>
    </row>
    <row r="2665" spans="1:11" x14ac:dyDescent="0.3">
      <c r="A2665" s="51" t="str">
        <f t="shared" si="46"/>
        <v>BAYN.DE</v>
      </c>
      <c r="B2665" s="52" t="s">
        <v>221</v>
      </c>
      <c r="C2665" s="50" t="s">
        <v>8762</v>
      </c>
      <c r="D2665" s="50">
        <f>DAX__2019_2020__33[[#This Row],[Open]]*(DAX__2019_2020__33[[#This Row],[Adj Close]]/DAX__2019_2020__33[[#This Row],[Close]])</f>
        <v>53.100440751308831</v>
      </c>
      <c r="E2665" s="50" t="s">
        <v>9093</v>
      </c>
      <c r="F2665" s="50" t="s">
        <v>9114</v>
      </c>
      <c r="G2665" s="50" t="s">
        <v>5010</v>
      </c>
      <c r="H2665" s="50" t="s">
        <v>9115</v>
      </c>
      <c r="I2665" s="50">
        <f>(DAX__2019_2020__33[[#This Row],[Adj Close]]-DAX__2019_2020__33[[#This Row],[Adj Open]])/DAX__2019_2020__33[[#This Row],[Adj Open]]</f>
        <v>-6.7127034737374084E-4</v>
      </c>
      <c r="J2665" s="50">
        <f>DAX__2019_2020__33[[#This Row],[Adj Close]]-DAX__2019_2020__33[[#This Row],[Adj Open]]</f>
        <v>-3.5644751308829825E-2</v>
      </c>
      <c r="K2665" s="50">
        <v>3075454</v>
      </c>
    </row>
    <row r="2666" spans="1:11" x14ac:dyDescent="0.3">
      <c r="A2666" s="51" t="str">
        <f t="shared" si="46"/>
        <v>BAYN.DE</v>
      </c>
      <c r="B2666" s="52" t="s">
        <v>222</v>
      </c>
      <c r="C2666" s="50" t="s">
        <v>9116</v>
      </c>
      <c r="D2666" s="50">
        <f>DAX__2019_2020__33[[#This Row],[Open]]*(DAX__2019_2020__33[[#This Row],[Adj Close]]/DAX__2019_2020__33[[#This Row],[Close]])</f>
        <v>53.055888880891438</v>
      </c>
      <c r="E2666" s="50" t="s">
        <v>5522</v>
      </c>
      <c r="F2666" s="50" t="s">
        <v>9117</v>
      </c>
      <c r="G2666" s="50" t="s">
        <v>5163</v>
      </c>
      <c r="H2666" s="50" t="s">
        <v>9118</v>
      </c>
      <c r="I2666" s="50">
        <f>(DAX__2019_2020__33[[#This Row],[Adj Close]]-DAX__2019_2020__33[[#This Row],[Adj Open]])/DAX__2019_2020__33[[#This Row],[Adj Open]]</f>
        <v>1.0076754953363706E-3</v>
      </c>
      <c r="J2666" s="50">
        <f>DAX__2019_2020__33[[#This Row],[Adj Close]]-DAX__2019_2020__33[[#This Row],[Adj Open]]</f>
        <v>5.3463119108563717E-2</v>
      </c>
      <c r="K2666" s="50">
        <v>2260391</v>
      </c>
    </row>
    <row r="2667" spans="1:11" x14ac:dyDescent="0.3">
      <c r="A2667" s="51" t="str">
        <f t="shared" si="46"/>
        <v>BAYN.DE</v>
      </c>
      <c r="B2667" s="52" t="s">
        <v>223</v>
      </c>
      <c r="C2667" s="50" t="s">
        <v>4962</v>
      </c>
      <c r="D2667" s="50">
        <f>DAX__2019_2020__33[[#This Row],[Open]]*(DAX__2019_2020__33[[#This Row],[Adj Close]]/DAX__2019_2020__33[[#This Row],[Close]])</f>
        <v>53.465789687955741</v>
      </c>
      <c r="E2667" s="50" t="s">
        <v>7603</v>
      </c>
      <c r="F2667" s="50" t="s">
        <v>8982</v>
      </c>
      <c r="G2667" s="50" t="s">
        <v>7613</v>
      </c>
      <c r="H2667" s="50" t="s">
        <v>9119</v>
      </c>
      <c r="I2667" s="50">
        <f>(DAX__2019_2020__33[[#This Row],[Adj Close]]-DAX__2019_2020__33[[#This Row],[Adj Open]])/DAX__2019_2020__33[[#This Row],[Adj Open]]</f>
        <v>1.6500033333333327E-2</v>
      </c>
      <c r="J2667" s="50">
        <f>DAX__2019_2020__33[[#This Row],[Adj Close]]-DAX__2019_2020__33[[#This Row],[Adj Open]]</f>
        <v>0.88218731204425893</v>
      </c>
      <c r="K2667" s="50">
        <v>3056728</v>
      </c>
    </row>
    <row r="2668" spans="1:11" x14ac:dyDescent="0.3">
      <c r="A2668" s="51" t="str">
        <f t="shared" si="46"/>
        <v>BAYN.DE</v>
      </c>
      <c r="B2668" s="52" t="s">
        <v>224</v>
      </c>
      <c r="C2668" s="50" t="s">
        <v>7725</v>
      </c>
      <c r="D2668" s="50">
        <f>DAX__2019_2020__33[[#This Row],[Open]]*(DAX__2019_2020__33[[#This Row],[Adj Close]]/DAX__2019_2020__33[[#This Row],[Close]])</f>
        <v>54.588573000454979</v>
      </c>
      <c r="E2668" s="50" t="s">
        <v>9087</v>
      </c>
      <c r="F2668" s="50" t="s">
        <v>4991</v>
      </c>
      <c r="G2668" s="50" t="s">
        <v>5606</v>
      </c>
      <c r="H2668" s="50" t="s">
        <v>9120</v>
      </c>
      <c r="I2668" s="50">
        <f>(DAX__2019_2020__33[[#This Row],[Adj Close]]-DAX__2019_2020__33[[#This Row],[Adj Open]])/DAX__2019_2020__33[[#This Row],[Adj Open]]</f>
        <v>-1.8935684588171266E-2</v>
      </c>
      <c r="J2668" s="50">
        <f>DAX__2019_2020__33[[#This Row],[Adj Close]]-DAX__2019_2020__33[[#This Row],[Adj Open]]</f>
        <v>-1.0336720004549775</v>
      </c>
      <c r="K2668" s="50">
        <v>2151927</v>
      </c>
    </row>
    <row r="2669" spans="1:11" x14ac:dyDescent="0.3">
      <c r="A2669" s="51" t="str">
        <f t="shared" si="46"/>
        <v>BAYN.DE</v>
      </c>
      <c r="B2669" s="52" t="s">
        <v>225</v>
      </c>
      <c r="C2669" s="50" t="s">
        <v>5004</v>
      </c>
      <c r="D2669" s="50">
        <f>DAX__2019_2020__33[[#This Row],[Open]]*(DAX__2019_2020__33[[#This Row],[Adj Close]]/DAX__2019_2020__33[[#This Row],[Close]])</f>
        <v>53.911339405204465</v>
      </c>
      <c r="E2669" s="50" t="s">
        <v>7654</v>
      </c>
      <c r="F2669" s="50" t="s">
        <v>9121</v>
      </c>
      <c r="G2669" s="50" t="s">
        <v>5165</v>
      </c>
      <c r="H2669" s="50" t="s">
        <v>9122</v>
      </c>
      <c r="I2669" s="50">
        <f>(DAX__2019_2020__33[[#This Row],[Adj Close]]-DAX__2019_2020__33[[#This Row],[Adj Open]])/DAX__2019_2020__33[[#This Row],[Adj Open]]</f>
        <v>-2.1818181818181868E-2</v>
      </c>
      <c r="J2669" s="50">
        <f>DAX__2019_2020__33[[#This Row],[Adj Close]]-DAX__2019_2020__33[[#This Row],[Adj Open]]</f>
        <v>-1.1762474052044638</v>
      </c>
      <c r="K2669" s="50">
        <v>3196826</v>
      </c>
    </row>
    <row r="2670" spans="1:11" x14ac:dyDescent="0.3">
      <c r="A2670" s="51" t="str">
        <f t="shared" si="46"/>
        <v>BAYN.DE</v>
      </c>
      <c r="B2670" s="52" t="s">
        <v>226</v>
      </c>
      <c r="C2670" s="50" t="s">
        <v>7704</v>
      </c>
      <c r="D2670" s="50">
        <f>DAX__2019_2020__33[[#This Row],[Open]]*(DAX__2019_2020__33[[#This Row],[Adj Close]]/DAX__2019_2020__33[[#This Row],[Close]])</f>
        <v>53.020241618689766</v>
      </c>
      <c r="E2670" s="50" t="s">
        <v>7622</v>
      </c>
      <c r="F2670" s="50" t="s">
        <v>7835</v>
      </c>
      <c r="G2670" s="50" t="s">
        <v>7288</v>
      </c>
      <c r="H2670" s="50" t="s">
        <v>9123</v>
      </c>
      <c r="I2670" s="50">
        <f>(DAX__2019_2020__33[[#This Row],[Adj Close]]-DAX__2019_2020__33[[#This Row],[Adj Open]])/DAX__2019_2020__33[[#This Row],[Adj Open]]</f>
        <v>6.7227226890755965E-3</v>
      </c>
      <c r="J2670" s="50">
        <f>DAX__2019_2020__33[[#This Row],[Adj Close]]-DAX__2019_2020__33[[#This Row],[Adj Open]]</f>
        <v>0.35644038131023592</v>
      </c>
      <c r="K2670" s="50">
        <v>2656656</v>
      </c>
    </row>
    <row r="2671" spans="1:11" x14ac:dyDescent="0.3">
      <c r="A2671" s="51" t="str">
        <f t="shared" si="46"/>
        <v>BAYN.DE</v>
      </c>
      <c r="B2671" s="52" t="s">
        <v>227</v>
      </c>
      <c r="C2671" s="50" t="s">
        <v>7288</v>
      </c>
      <c r="D2671" s="50">
        <f>DAX__2019_2020__33[[#This Row],[Open]]*(DAX__2019_2020__33[[#This Row],[Adj Close]]/DAX__2019_2020__33[[#This Row],[Close]])</f>
        <v>53.376684022992578</v>
      </c>
      <c r="E2671" s="50" t="s">
        <v>7605</v>
      </c>
      <c r="F2671" s="50" t="s">
        <v>9124</v>
      </c>
      <c r="G2671" s="50" t="s">
        <v>9125</v>
      </c>
      <c r="H2671" s="50" t="s">
        <v>9126</v>
      </c>
      <c r="I2671" s="50">
        <f>(DAX__2019_2020__33[[#This Row],[Adj Close]]-DAX__2019_2020__33[[#This Row],[Adj Open]])/DAX__2019_2020__33[[#This Row],[Adj Open]]</f>
        <v>-9.5158594485522247E-3</v>
      </c>
      <c r="J2671" s="50">
        <f>DAX__2019_2020__33[[#This Row],[Adj Close]]-DAX__2019_2020__33[[#This Row],[Adj Open]]</f>
        <v>-0.50792502299258047</v>
      </c>
      <c r="K2671" s="50">
        <v>2213895</v>
      </c>
    </row>
    <row r="2672" spans="1:11" x14ac:dyDescent="0.3">
      <c r="A2672" s="51" t="str">
        <f t="shared" si="46"/>
        <v>BAYN.DE</v>
      </c>
      <c r="B2672" s="52" t="s">
        <v>228</v>
      </c>
      <c r="C2672" s="50" t="s">
        <v>5089</v>
      </c>
      <c r="D2672" s="50">
        <f>DAX__2019_2020__33[[#This Row],[Open]]*(DAX__2019_2020__33[[#This Row],[Adj Close]]/DAX__2019_2020__33[[#This Row],[Close]])</f>
        <v>52.12914326452065</v>
      </c>
      <c r="E2672" s="50" t="s">
        <v>5089</v>
      </c>
      <c r="F2672" s="50" t="s">
        <v>5048</v>
      </c>
      <c r="G2672" s="50" t="s">
        <v>9127</v>
      </c>
      <c r="H2672" s="50" t="s">
        <v>9128</v>
      </c>
      <c r="I2672" s="50">
        <f>(DAX__2019_2020__33[[#This Row],[Adj Close]]-DAX__2019_2020__33[[#This Row],[Adj Open]])/DAX__2019_2020__33[[#This Row],[Adj Open]]</f>
        <v>-2.2905982905983016E-2</v>
      </c>
      <c r="J2672" s="50">
        <f>DAX__2019_2020__33[[#This Row],[Adj Close]]-DAX__2019_2020__33[[#This Row],[Adj Open]]</f>
        <v>-1.1940692645206497</v>
      </c>
      <c r="K2672" s="50">
        <v>6918351</v>
      </c>
    </row>
    <row r="2673" spans="1:11" x14ac:dyDescent="0.3">
      <c r="A2673" s="51" t="str">
        <f t="shared" si="46"/>
        <v>BAYN.DE</v>
      </c>
      <c r="B2673" s="52" t="s">
        <v>229</v>
      </c>
      <c r="C2673" s="50" t="s">
        <v>9129</v>
      </c>
      <c r="D2673" s="50">
        <f>DAX__2019_2020__33[[#This Row],[Open]]*(DAX__2019_2020__33[[#This Row],[Adj Close]]/DAX__2019_2020__33[[#This Row],[Close]])</f>
        <v>50.623190759521989</v>
      </c>
      <c r="E2673" s="50" t="s">
        <v>7812</v>
      </c>
      <c r="F2673" s="50" t="s">
        <v>9129</v>
      </c>
      <c r="G2673" s="50" t="s">
        <v>7618</v>
      </c>
      <c r="H2673" s="50" t="s">
        <v>9130</v>
      </c>
      <c r="I2673" s="50">
        <f>(DAX__2019_2020__33[[#This Row],[Adj Close]]-DAX__2019_2020__33[[#This Row],[Adj Open]])/DAX__2019_2020__33[[#This Row],[Adj Open]]</f>
        <v>3.414889924047005E-2</v>
      </c>
      <c r="J2673" s="50">
        <f>DAX__2019_2020__33[[#This Row],[Adj Close]]-DAX__2019_2020__33[[#This Row],[Adj Open]]</f>
        <v>1.7287262404780108</v>
      </c>
      <c r="K2673" s="50">
        <v>4403693</v>
      </c>
    </row>
    <row r="2674" spans="1:11" x14ac:dyDescent="0.3">
      <c r="A2674" s="51" t="str">
        <f t="shared" si="46"/>
        <v>BAYN.DE</v>
      </c>
      <c r="B2674" s="52" t="s">
        <v>230</v>
      </c>
      <c r="C2674" s="50" t="s">
        <v>9131</v>
      </c>
      <c r="D2674" s="50">
        <f>DAX__2019_2020__33[[#This Row],[Open]]*(DAX__2019_2020__33[[#This Row],[Adj Close]]/DAX__2019_2020__33[[#This Row],[Close]])</f>
        <v>52.138054311416965</v>
      </c>
      <c r="E2674" s="50" t="s">
        <v>8780</v>
      </c>
      <c r="F2674" s="50" t="s">
        <v>7820</v>
      </c>
      <c r="G2674" s="50" t="s">
        <v>5176</v>
      </c>
      <c r="H2674" s="50" t="s">
        <v>9132</v>
      </c>
      <c r="I2674" s="50">
        <f>(DAX__2019_2020__33[[#This Row],[Adj Close]]-DAX__2019_2020__33[[#This Row],[Adj Open]])/DAX__2019_2020__33[[#This Row],[Adj Open]]</f>
        <v>2.9738541436969392E-2</v>
      </c>
      <c r="J2674" s="50">
        <f>DAX__2019_2020__33[[#This Row],[Adj Close]]-DAX__2019_2020__33[[#This Row],[Adj Open]]</f>
        <v>1.5505096885830341</v>
      </c>
      <c r="K2674" s="50">
        <v>4004091</v>
      </c>
    </row>
    <row r="2675" spans="1:11" x14ac:dyDescent="0.3">
      <c r="A2675" s="51" t="str">
        <f t="shared" si="46"/>
        <v>BAYN.DE</v>
      </c>
      <c r="B2675" s="52" t="s">
        <v>231</v>
      </c>
      <c r="C2675" s="50" t="s">
        <v>5163</v>
      </c>
      <c r="D2675" s="50">
        <f>DAX__2019_2020__33[[#This Row],[Open]]*(DAX__2019_2020__33[[#This Row],[Adj Close]]/DAX__2019_2020__33[[#This Row],[Close]])</f>
        <v>53.109350645393178</v>
      </c>
      <c r="E2675" s="50" t="s">
        <v>9133</v>
      </c>
      <c r="F2675" s="50" t="s">
        <v>9134</v>
      </c>
      <c r="G2675" s="50" t="s">
        <v>7774</v>
      </c>
      <c r="H2675" s="50" t="s">
        <v>9135</v>
      </c>
      <c r="I2675" s="50">
        <f>(DAX__2019_2020__33[[#This Row],[Adj Close]]-DAX__2019_2020__33[[#This Row],[Adj Open]])/DAX__2019_2020__33[[#This Row],[Adj Open]]</f>
        <v>-2.6845604927704901E-2</v>
      </c>
      <c r="J2675" s="50">
        <f>DAX__2019_2020__33[[#This Row],[Adj Close]]-DAX__2019_2020__33[[#This Row],[Adj Open]]</f>
        <v>-1.4257526453931746</v>
      </c>
      <c r="K2675" s="50">
        <v>5276593</v>
      </c>
    </row>
    <row r="2676" spans="1:11" x14ac:dyDescent="0.3">
      <c r="A2676" s="51" t="str">
        <f t="shared" si="46"/>
        <v>BAYN.DE</v>
      </c>
      <c r="B2676" s="52" t="s">
        <v>232</v>
      </c>
      <c r="C2676" s="50" t="s">
        <v>9136</v>
      </c>
      <c r="D2676" s="50">
        <f>DAX__2019_2020__33[[#This Row],[Open]]*(DAX__2019_2020__33[[#This Row],[Adj Close]]/DAX__2019_2020__33[[#This Row],[Close]])</f>
        <v>51.148941522514008</v>
      </c>
      <c r="E2676" s="50" t="s">
        <v>9137</v>
      </c>
      <c r="F2676" s="50" t="s">
        <v>5102</v>
      </c>
      <c r="G2676" s="50" t="s">
        <v>8731</v>
      </c>
      <c r="H2676" s="50" t="s">
        <v>9138</v>
      </c>
      <c r="I2676" s="50">
        <f>(DAX__2019_2020__33[[#This Row],[Adj Close]]-DAX__2019_2020__33[[#This Row],[Adj Open]])/DAX__2019_2020__33[[#This Row],[Adj Open]]</f>
        <v>-2.7351915423278184E-2</v>
      </c>
      <c r="J2676" s="50">
        <f>DAX__2019_2020__33[[#This Row],[Adj Close]]-DAX__2019_2020__33[[#This Row],[Adj Open]]</f>
        <v>-1.3990215225140048</v>
      </c>
      <c r="K2676" s="50">
        <v>4523466</v>
      </c>
    </row>
    <row r="2677" spans="1:11" x14ac:dyDescent="0.3">
      <c r="A2677" s="51" t="str">
        <f t="shared" si="46"/>
        <v>BAYN.DE</v>
      </c>
      <c r="B2677" s="52" t="s">
        <v>233</v>
      </c>
      <c r="C2677" s="50" t="s">
        <v>5112</v>
      </c>
      <c r="D2677" s="50">
        <f>DAX__2019_2020__33[[#This Row],[Open]]*(DAX__2019_2020__33[[#This Row],[Adj Close]]/DAX__2019_2020__33[[#This Row],[Close]])</f>
        <v>49.901404252252249</v>
      </c>
      <c r="E2677" s="50" t="s">
        <v>9139</v>
      </c>
      <c r="F2677" s="50" t="s">
        <v>8376</v>
      </c>
      <c r="G2677" s="50" t="s">
        <v>5063</v>
      </c>
      <c r="H2677" s="50" t="s">
        <v>9140</v>
      </c>
      <c r="I2677" s="50">
        <f>(DAX__2019_2020__33[[#This Row],[Adj Close]]-DAX__2019_2020__33[[#This Row],[Adj Open]])/DAX__2019_2020__33[[#This Row],[Adj Open]]</f>
        <v>-8.9285714285714159E-3</v>
      </c>
      <c r="J2677" s="50">
        <f>DAX__2019_2020__33[[#This Row],[Adj Close]]-DAX__2019_2020__33[[#This Row],[Adj Open]]</f>
        <v>-0.44554825225225159</v>
      </c>
      <c r="K2677" s="50">
        <v>2626228</v>
      </c>
    </row>
    <row r="2678" spans="1:11" x14ac:dyDescent="0.3">
      <c r="A2678" s="51" t="str">
        <f t="shared" si="46"/>
        <v>BAYN.DE</v>
      </c>
      <c r="B2678" s="52" t="s">
        <v>234</v>
      </c>
      <c r="C2678" s="50" t="s">
        <v>9141</v>
      </c>
      <c r="D2678" s="50">
        <f>DAX__2019_2020__33[[#This Row],[Open]]*(DAX__2019_2020__33[[#This Row],[Adj Close]]/DAX__2019_2020__33[[#This Row],[Close]])</f>
        <v>49.883581061522769</v>
      </c>
      <c r="E2678" s="50" t="s">
        <v>9142</v>
      </c>
      <c r="F2678" s="50" t="s">
        <v>9141</v>
      </c>
      <c r="G2678" s="50" t="s">
        <v>9143</v>
      </c>
      <c r="H2678" s="50" t="s">
        <v>9144</v>
      </c>
      <c r="I2678" s="50">
        <f>(DAX__2019_2020__33[[#This Row],[Adj Close]]-DAX__2019_2020__33[[#This Row],[Adj Open]])/DAX__2019_2020__33[[#This Row],[Adj Open]]</f>
        <v>5.1089674883887166E-2</v>
      </c>
      <c r="J2678" s="50">
        <f>DAX__2019_2020__33[[#This Row],[Adj Close]]-DAX__2019_2020__33[[#This Row],[Adj Open]]</f>
        <v>2.5485359384772295</v>
      </c>
      <c r="K2678" s="50">
        <v>6035531</v>
      </c>
    </row>
    <row r="2679" spans="1:11" x14ac:dyDescent="0.3">
      <c r="A2679" s="51" t="str">
        <f t="shared" si="46"/>
        <v>BAYN.DE</v>
      </c>
      <c r="B2679" s="52" t="s">
        <v>235</v>
      </c>
      <c r="C2679" s="50" t="s">
        <v>7830</v>
      </c>
      <c r="D2679" s="50">
        <f>DAX__2019_2020__33[[#This Row],[Open]]*(DAX__2019_2020__33[[#This Row],[Adj Close]]/DAX__2019_2020__33[[#This Row],[Close]])</f>
        <v>53.474701569010612</v>
      </c>
      <c r="E2679" s="50" t="s">
        <v>8103</v>
      </c>
      <c r="F2679" s="50" t="s">
        <v>5179</v>
      </c>
      <c r="G2679" s="50" t="s">
        <v>7315</v>
      </c>
      <c r="H2679" s="50" t="s">
        <v>9145</v>
      </c>
      <c r="I2679" s="50">
        <f>(DAX__2019_2020__33[[#This Row],[Adj Close]]-DAX__2019_2020__33[[#This Row],[Adj Open]])/DAX__2019_2020__33[[#This Row],[Adj Open]]</f>
        <v>4.9325164116819371E-2</v>
      </c>
      <c r="J2679" s="50">
        <f>DAX__2019_2020__33[[#This Row],[Adj Close]]-DAX__2019_2020__33[[#This Row],[Adj Open]]</f>
        <v>2.6376484309893868</v>
      </c>
      <c r="K2679" s="50">
        <v>6149225</v>
      </c>
    </row>
    <row r="2680" spans="1:11" x14ac:dyDescent="0.3">
      <c r="A2680" s="51" t="str">
        <f t="shared" si="46"/>
        <v>BAYN.DE</v>
      </c>
      <c r="B2680" s="52" t="s">
        <v>236</v>
      </c>
      <c r="C2680" s="50" t="s">
        <v>5616</v>
      </c>
      <c r="D2680" s="50">
        <f>DAX__2019_2020__33[[#This Row],[Open]]*(DAX__2019_2020__33[[#This Row],[Adj Close]]/DAX__2019_2020__33[[#This Row],[Close]])</f>
        <v>56.147988564147262</v>
      </c>
      <c r="E2680" s="50" t="s">
        <v>9146</v>
      </c>
      <c r="F2680" s="50" t="s">
        <v>8104</v>
      </c>
      <c r="G2680" s="50" t="s">
        <v>8069</v>
      </c>
      <c r="H2680" s="50" t="s">
        <v>9147</v>
      </c>
      <c r="I2680" s="50">
        <f>(DAX__2019_2020__33[[#This Row],[Adj Close]]-DAX__2019_2020__33[[#This Row],[Adj Open]])/DAX__2019_2020__33[[#This Row],[Adj Open]]</f>
        <v>2.5710189674978255E-2</v>
      </c>
      <c r="J2680" s="50">
        <f>DAX__2019_2020__33[[#This Row],[Adj Close]]-DAX__2019_2020__33[[#This Row],[Adj Open]]</f>
        <v>1.4435754358527362</v>
      </c>
      <c r="K2680" s="50">
        <v>11806526</v>
      </c>
    </row>
    <row r="2681" spans="1:11" x14ac:dyDescent="0.3">
      <c r="A2681" s="51" t="str">
        <f t="shared" si="46"/>
        <v>BAYN.DE</v>
      </c>
      <c r="B2681" s="52" t="s">
        <v>237</v>
      </c>
      <c r="C2681" s="50" t="s">
        <v>5594</v>
      </c>
      <c r="D2681" s="50">
        <f>DAX__2019_2020__33[[#This Row],[Open]]*(DAX__2019_2020__33[[#This Row],[Adj Close]]/DAX__2019_2020__33[[#This Row],[Close]])</f>
        <v>57.921272441068766</v>
      </c>
      <c r="E2681" s="50" t="s">
        <v>9148</v>
      </c>
      <c r="F2681" s="50" t="s">
        <v>7883</v>
      </c>
      <c r="G2681" s="50" t="s">
        <v>8787</v>
      </c>
      <c r="H2681" s="50" t="s">
        <v>9149</v>
      </c>
      <c r="I2681" s="50">
        <f>(DAX__2019_2020__33[[#This Row],[Adj Close]]-DAX__2019_2020__33[[#This Row],[Adj Open]])/DAX__2019_2020__33[[#This Row],[Adj Open]]</f>
        <v>-1.9076953846153762E-2</v>
      </c>
      <c r="J2681" s="50">
        <f>DAX__2019_2020__33[[#This Row],[Adj Close]]-DAX__2019_2020__33[[#This Row],[Adj Open]]</f>
        <v>-1.1049614410687667</v>
      </c>
      <c r="K2681" s="50">
        <v>3128490</v>
      </c>
    </row>
    <row r="2682" spans="1:11" x14ac:dyDescent="0.3">
      <c r="A2682" s="51" t="str">
        <f t="shared" si="46"/>
        <v>BAYN.DE</v>
      </c>
      <c r="B2682" s="52" t="s">
        <v>238</v>
      </c>
      <c r="C2682" s="50" t="s">
        <v>5269</v>
      </c>
      <c r="D2682" s="50">
        <f>DAX__2019_2020__33[[#This Row],[Open]]*(DAX__2019_2020__33[[#This Row],[Adj Close]]/DAX__2019_2020__33[[#This Row],[Close]])</f>
        <v>56.49552403120056</v>
      </c>
      <c r="E2682" s="50" t="s">
        <v>7388</v>
      </c>
      <c r="F2682" s="50" t="s">
        <v>7299</v>
      </c>
      <c r="G2682" s="50" t="s">
        <v>7371</v>
      </c>
      <c r="H2682" s="50" t="s">
        <v>9150</v>
      </c>
      <c r="I2682" s="50">
        <f>(DAX__2019_2020__33[[#This Row],[Adj Close]]-DAX__2019_2020__33[[#This Row],[Adj Open]])/DAX__2019_2020__33[[#This Row],[Adj Open]]</f>
        <v>2.4605630138623578E-2</v>
      </c>
      <c r="J2682" s="50">
        <f>DAX__2019_2020__33[[#This Row],[Adj Close]]-DAX__2019_2020__33[[#This Row],[Adj Open]]</f>
        <v>1.3901079687994411</v>
      </c>
      <c r="K2682" s="50">
        <v>4123261</v>
      </c>
    </row>
    <row r="2683" spans="1:11" x14ac:dyDescent="0.3">
      <c r="A2683" s="51" t="str">
        <f t="shared" si="46"/>
        <v>BAYN.DE</v>
      </c>
      <c r="B2683" s="52" t="s">
        <v>239</v>
      </c>
      <c r="C2683" s="50" t="s">
        <v>5093</v>
      </c>
      <c r="D2683" s="50">
        <f>DAX__2019_2020__33[[#This Row],[Open]]*(DAX__2019_2020__33[[#This Row],[Adj Close]]/DAX__2019_2020__33[[#This Row],[Close]])</f>
        <v>58.152961926841392</v>
      </c>
      <c r="E2683" s="50" t="s">
        <v>7358</v>
      </c>
      <c r="F2683" s="50" t="s">
        <v>5570</v>
      </c>
      <c r="G2683" s="50" t="s">
        <v>7679</v>
      </c>
      <c r="H2683" s="50" t="s">
        <v>9151</v>
      </c>
      <c r="I2683" s="50">
        <f>(DAX__2019_2020__33[[#This Row],[Adj Close]]-DAX__2019_2020__33[[#This Row],[Adj Open]])/DAX__2019_2020__33[[#This Row],[Adj Open]]</f>
        <v>-2.053331227296009E-2</v>
      </c>
      <c r="J2683" s="50">
        <f>DAX__2019_2020__33[[#This Row],[Adj Close]]-DAX__2019_2020__33[[#This Row],[Adj Open]]</f>
        <v>-1.1940729268413932</v>
      </c>
      <c r="K2683" s="50">
        <v>3384068</v>
      </c>
    </row>
    <row r="2684" spans="1:11" x14ac:dyDescent="0.3">
      <c r="A2684" s="51" t="str">
        <f t="shared" si="46"/>
        <v>BAYN.DE</v>
      </c>
      <c r="B2684" s="52" t="s">
        <v>240</v>
      </c>
      <c r="C2684" s="50" t="s">
        <v>5260</v>
      </c>
      <c r="D2684" s="50">
        <f>DAX__2019_2020__33[[#This Row],[Open]]*(DAX__2019_2020__33[[#This Row],[Adj Close]]/DAX__2019_2020__33[[#This Row],[Close]])</f>
        <v>57.030176436964119</v>
      </c>
      <c r="E2684" s="50" t="s">
        <v>9152</v>
      </c>
      <c r="F2684" s="50" t="s">
        <v>8958</v>
      </c>
      <c r="G2684" s="50" t="s">
        <v>4963</v>
      </c>
      <c r="H2684" s="50" t="s">
        <v>9153</v>
      </c>
      <c r="I2684" s="50">
        <f>(DAX__2019_2020__33[[#This Row],[Adj Close]]-DAX__2019_2020__33[[#This Row],[Adj Open]])/DAX__2019_2020__33[[#This Row],[Adj Open]]</f>
        <v>-1.5937500000000104E-2</v>
      </c>
      <c r="J2684" s="50">
        <f>DAX__2019_2020__33[[#This Row],[Adj Close]]-DAX__2019_2020__33[[#This Row],[Adj Open]]</f>
        <v>-0.90891843696412167</v>
      </c>
      <c r="K2684" s="50">
        <v>3198409</v>
      </c>
    </row>
    <row r="2685" spans="1:11" x14ac:dyDescent="0.3">
      <c r="A2685" s="51" t="str">
        <f t="shared" si="46"/>
        <v>BAYN.DE</v>
      </c>
      <c r="B2685" s="52" t="s">
        <v>241</v>
      </c>
      <c r="C2685" s="50" t="s">
        <v>5507</v>
      </c>
      <c r="D2685" s="50">
        <f>DAX__2019_2020__33[[#This Row],[Open]]*(DAX__2019_2020__33[[#This Row],[Adj Close]]/DAX__2019_2020__33[[#This Row],[Close]])</f>
        <v>57.039088988831502</v>
      </c>
      <c r="E2685" s="50" t="s">
        <v>8825</v>
      </c>
      <c r="F2685" s="50" t="s">
        <v>9154</v>
      </c>
      <c r="G2685" s="50" t="s">
        <v>9155</v>
      </c>
      <c r="H2685" s="50" t="s">
        <v>9156</v>
      </c>
      <c r="I2685" s="50">
        <f>(DAX__2019_2020__33[[#This Row],[Adj Close]]-DAX__2019_2020__33[[#This Row],[Adj Open]])/DAX__2019_2020__33[[#This Row],[Adj Open]]</f>
        <v>9.3735194696602953E-3</v>
      </c>
      <c r="J2685" s="50">
        <f>DAX__2019_2020__33[[#This Row],[Adj Close]]-DAX__2019_2020__33[[#This Row],[Adj Open]]</f>
        <v>0.53465701116849829</v>
      </c>
      <c r="K2685" s="50">
        <v>3622122</v>
      </c>
    </row>
    <row r="2686" spans="1:11" x14ac:dyDescent="0.3">
      <c r="A2686" s="51" t="str">
        <f t="shared" si="46"/>
        <v>BAYN.DE</v>
      </c>
      <c r="B2686" s="52" t="s">
        <v>242</v>
      </c>
      <c r="C2686" s="50" t="s">
        <v>8828</v>
      </c>
      <c r="D2686" s="50">
        <f>DAX__2019_2020__33[[#This Row],[Open]]*(DAX__2019_2020__33[[#This Row],[Adj Close]]/DAX__2019_2020__33[[#This Row],[Close]])</f>
        <v>58.349004828236758</v>
      </c>
      <c r="E2686" s="50" t="s">
        <v>5428</v>
      </c>
      <c r="F2686" s="50" t="s">
        <v>9157</v>
      </c>
      <c r="G2686" s="50" t="s">
        <v>8050</v>
      </c>
      <c r="H2686" s="50" t="s">
        <v>9158</v>
      </c>
      <c r="I2686" s="50">
        <f>(DAX__2019_2020__33[[#This Row],[Adj Close]]-DAX__2019_2020__33[[#This Row],[Adj Open]])/DAX__2019_2020__33[[#This Row],[Adj Open]]</f>
        <v>1.2522907184350727E-2</v>
      </c>
      <c r="J2686" s="50">
        <f>DAX__2019_2020__33[[#This Row],[Adj Close]]-DAX__2019_2020__33[[#This Row],[Adj Open]]</f>
        <v>0.7306991717632414</v>
      </c>
      <c r="K2686" s="50">
        <v>3712572</v>
      </c>
    </row>
    <row r="2687" spans="1:11" x14ac:dyDescent="0.3">
      <c r="A2687" s="51" t="str">
        <f t="shared" si="46"/>
        <v>BAYN.DE</v>
      </c>
      <c r="B2687" s="52" t="s">
        <v>243</v>
      </c>
      <c r="C2687" s="50" t="s">
        <v>8050</v>
      </c>
      <c r="D2687" s="50">
        <f>DAX__2019_2020__33[[#This Row],[Open]]*(DAX__2019_2020__33[[#This Row],[Adj Close]]/DAX__2019_2020__33[[#This Row],[Close]])</f>
        <v>59.079701627835007</v>
      </c>
      <c r="E2687" s="50" t="s">
        <v>9159</v>
      </c>
      <c r="F2687" s="50" t="s">
        <v>9160</v>
      </c>
      <c r="G2687" s="50" t="s">
        <v>5252</v>
      </c>
      <c r="H2687" s="50" t="s">
        <v>9161</v>
      </c>
      <c r="I2687" s="50">
        <f>(DAX__2019_2020__33[[#This Row],[Adj Close]]-DAX__2019_2020__33[[#This Row],[Adj Open]])/DAX__2019_2020__33[[#This Row],[Adj Open]]</f>
        <v>-4.5249319219488786E-3</v>
      </c>
      <c r="J2687" s="50">
        <f>DAX__2019_2020__33[[#This Row],[Adj Close]]-DAX__2019_2020__33[[#This Row],[Adj Open]]</f>
        <v>-0.26733162783500575</v>
      </c>
      <c r="K2687" s="50">
        <v>3369903</v>
      </c>
    </row>
    <row r="2688" spans="1:11" x14ac:dyDescent="0.3">
      <c r="A2688" s="51" t="str">
        <f t="shared" si="46"/>
        <v>BAYN.DE</v>
      </c>
      <c r="B2688" s="52" t="s">
        <v>244</v>
      </c>
      <c r="C2688" s="50" t="s">
        <v>5281</v>
      </c>
      <c r="D2688" s="50">
        <f>DAX__2019_2020__33[[#This Row],[Open]]*(DAX__2019_2020__33[[#This Row],[Adj Close]]/DAX__2019_2020__33[[#This Row],[Close]])</f>
        <v>59.070784554902033</v>
      </c>
      <c r="E2688" s="50" t="s">
        <v>5293</v>
      </c>
      <c r="F2688" s="50" t="s">
        <v>9162</v>
      </c>
      <c r="G2688" s="50" t="s">
        <v>5293</v>
      </c>
      <c r="H2688" s="50" t="s">
        <v>9163</v>
      </c>
      <c r="I2688" s="50">
        <f>(DAX__2019_2020__33[[#This Row],[Adj Close]]-DAX__2019_2020__33[[#This Row],[Adj Open]])/DAX__2019_2020__33[[#This Row],[Adj Open]]</f>
        <v>1.4180147621358366E-2</v>
      </c>
      <c r="J2688" s="50">
        <f>DAX__2019_2020__33[[#This Row],[Adj Close]]-DAX__2019_2020__33[[#This Row],[Adj Open]]</f>
        <v>0.83763244509796664</v>
      </c>
      <c r="K2688" s="50">
        <v>2512898</v>
      </c>
    </row>
    <row r="2689" spans="1:11" x14ac:dyDescent="0.3">
      <c r="A2689" s="51" t="str">
        <f t="shared" si="46"/>
        <v>BAYN.DE</v>
      </c>
      <c r="B2689" s="52" t="s">
        <v>245</v>
      </c>
      <c r="C2689" s="50" t="s">
        <v>9164</v>
      </c>
      <c r="D2689" s="50">
        <f>DAX__2019_2020__33[[#This Row],[Open]]*(DAX__2019_2020__33[[#This Row],[Adj Close]]/DAX__2019_2020__33[[#This Row],[Close]])</f>
        <v>59.712380353776375</v>
      </c>
      <c r="E2689" s="50" t="s">
        <v>5311</v>
      </c>
      <c r="F2689" s="50" t="s">
        <v>5254</v>
      </c>
      <c r="G2689" s="50" t="s">
        <v>8014</v>
      </c>
      <c r="H2689" s="50" t="s">
        <v>9165</v>
      </c>
      <c r="I2689" s="50">
        <f>(DAX__2019_2020__33[[#This Row],[Adj Close]]-DAX__2019_2020__33[[#This Row],[Adj Open]])/DAX__2019_2020__33[[#This Row],[Adj Open]]</f>
        <v>1.0595418278005635E-2</v>
      </c>
      <c r="J2689" s="50">
        <f>DAX__2019_2020__33[[#This Row],[Adj Close]]-DAX__2019_2020__33[[#This Row],[Adj Open]]</f>
        <v>0.63267764622362677</v>
      </c>
      <c r="K2689" s="50">
        <v>3326662</v>
      </c>
    </row>
    <row r="2690" spans="1:11" x14ac:dyDescent="0.3">
      <c r="A2690" s="51" t="str">
        <f t="shared" si="46"/>
        <v>BAYN.DE</v>
      </c>
      <c r="B2690" s="52" t="s">
        <v>246</v>
      </c>
      <c r="C2690" s="50" t="s">
        <v>5228</v>
      </c>
      <c r="D2690" s="50">
        <f>DAX__2019_2020__33[[#This Row],[Open]]*(DAX__2019_2020__33[[#This Row],[Adj Close]]/DAX__2019_2020__33[[#This Row],[Close]])</f>
        <v>60.630206372412339</v>
      </c>
      <c r="E2690" s="50" t="s">
        <v>9166</v>
      </c>
      <c r="F2690" s="50" t="s">
        <v>9167</v>
      </c>
      <c r="G2690" s="50" t="s">
        <v>8845</v>
      </c>
      <c r="H2690" s="50" t="s">
        <v>9168</v>
      </c>
      <c r="I2690" s="50">
        <f>(DAX__2019_2020__33[[#This Row],[Adj Close]]-DAX__2019_2020__33[[#This Row],[Adj Open]])/DAX__2019_2020__33[[#This Row],[Adj Open]]</f>
        <v>-2.131106670618655E-2</v>
      </c>
      <c r="J2690" s="50">
        <f>DAX__2019_2020__33[[#This Row],[Adj Close]]-DAX__2019_2020__33[[#This Row],[Adj Open]]</f>
        <v>-1.2920943724123362</v>
      </c>
      <c r="K2690" s="50">
        <v>3337936</v>
      </c>
    </row>
    <row r="2691" spans="1:11" x14ac:dyDescent="0.3">
      <c r="A2691" s="51" t="str">
        <f t="shared" si="46"/>
        <v>BAYN.DE</v>
      </c>
      <c r="B2691" s="52" t="s">
        <v>247</v>
      </c>
      <c r="C2691" s="50" t="s">
        <v>8048</v>
      </c>
      <c r="D2691" s="50">
        <f>DAX__2019_2020__33[[#This Row],[Open]]*(DAX__2019_2020__33[[#This Row],[Adj Close]]/DAX__2019_2020__33[[#This Row],[Close]])</f>
        <v>59.052963870557633</v>
      </c>
      <c r="E2691" s="50" t="s">
        <v>5597</v>
      </c>
      <c r="F2691" s="50" t="s">
        <v>8822</v>
      </c>
      <c r="G2691" s="50" t="s">
        <v>7361</v>
      </c>
      <c r="H2691" s="50" t="s">
        <v>9169</v>
      </c>
      <c r="I2691" s="50">
        <f>(DAX__2019_2020__33[[#This Row],[Adj Close]]-DAX__2019_2020__33[[#This Row],[Adj Open]])/DAX__2019_2020__33[[#This Row],[Adj Open]]</f>
        <v>5.2815152534259786E-3</v>
      </c>
      <c r="J2691" s="50">
        <f>DAX__2019_2020__33[[#This Row],[Adj Close]]-DAX__2019_2020__33[[#This Row],[Adj Open]]</f>
        <v>0.31188912944236336</v>
      </c>
      <c r="K2691" s="50">
        <v>2142440</v>
      </c>
    </row>
    <row r="2692" spans="1:11" x14ac:dyDescent="0.3">
      <c r="A2692" s="51" t="str">
        <f t="shared" si="46"/>
        <v>BAYN.DE</v>
      </c>
      <c r="B2692" s="52" t="s">
        <v>248</v>
      </c>
      <c r="C2692" s="50" t="s">
        <v>9170</v>
      </c>
      <c r="D2692" s="50">
        <f>DAX__2019_2020__33[[#This Row],[Open]]*(DAX__2019_2020__33[[#This Row],[Adj Close]]/DAX__2019_2020__33[[#This Row],[Close]])</f>
        <v>59.471778385389264</v>
      </c>
      <c r="E2692" s="50" t="s">
        <v>7475</v>
      </c>
      <c r="F2692" s="50" t="s">
        <v>8824</v>
      </c>
      <c r="G2692" s="50" t="s">
        <v>7446</v>
      </c>
      <c r="H2692" s="50" t="s">
        <v>9171</v>
      </c>
      <c r="I2692" s="50">
        <f>(DAX__2019_2020__33[[#This Row],[Adj Close]]-DAX__2019_2020__33[[#This Row],[Adj Open]])/DAX__2019_2020__33[[#This Row],[Adj Open]]</f>
        <v>3.5961193765693122E-3</v>
      </c>
      <c r="J2692" s="50">
        <f>DAX__2019_2020__33[[#This Row],[Adj Close]]-DAX__2019_2020__33[[#This Row],[Adj Open]]</f>
        <v>0.21386761461073434</v>
      </c>
      <c r="K2692" s="50">
        <v>2611507</v>
      </c>
    </row>
    <row r="2693" spans="1:11" x14ac:dyDescent="0.3">
      <c r="A2693" s="51" t="str">
        <f t="shared" si="46"/>
        <v>BAYN.DE</v>
      </c>
      <c r="B2693" s="52" t="s">
        <v>249</v>
      </c>
      <c r="C2693" s="50" t="s">
        <v>9172</v>
      </c>
      <c r="D2693" s="50">
        <f>DAX__2019_2020__33[[#This Row],[Open]]*(DAX__2019_2020__33[[#This Row],[Adj Close]]/DAX__2019_2020__33[[#This Row],[Close]])</f>
        <v>59.765842378973424</v>
      </c>
      <c r="E2693" s="50" t="s">
        <v>5340</v>
      </c>
      <c r="F2693" s="50" t="s">
        <v>5299</v>
      </c>
      <c r="G2693" s="50" t="s">
        <v>5300</v>
      </c>
      <c r="H2693" s="50" t="s">
        <v>9173</v>
      </c>
      <c r="I2693" s="50">
        <f>(DAX__2019_2020__33[[#This Row],[Adj Close]]-DAX__2019_2020__33[[#This Row],[Adj Open]])/DAX__2019_2020__33[[#This Row],[Adj Open]]</f>
        <v>-5.516669151632644E-3</v>
      </c>
      <c r="J2693" s="50">
        <f>DAX__2019_2020__33[[#This Row],[Adj Close]]-DAX__2019_2020__33[[#This Row],[Adj Open]]</f>
        <v>-0.32970837897342165</v>
      </c>
      <c r="K2693" s="50">
        <v>2002763</v>
      </c>
    </row>
    <row r="2694" spans="1:11" x14ac:dyDescent="0.3">
      <c r="A2694" s="51" t="str">
        <f t="shared" si="46"/>
        <v>BAYN.DE</v>
      </c>
      <c r="B2694" s="52" t="s">
        <v>250</v>
      </c>
      <c r="C2694" s="50" t="s">
        <v>7361</v>
      </c>
      <c r="D2694" s="50">
        <f>DAX__2019_2020__33[[#This Row],[Open]]*(DAX__2019_2020__33[[#This Row],[Adj Close]]/DAX__2019_2020__33[[#This Row],[Close]])</f>
        <v>59.364854094709656</v>
      </c>
      <c r="E2694" s="50" t="s">
        <v>8883</v>
      </c>
      <c r="F2694" s="50" t="s">
        <v>5560</v>
      </c>
      <c r="G2694" s="50" t="s">
        <v>9174</v>
      </c>
      <c r="H2694" s="50" t="s">
        <v>9175</v>
      </c>
      <c r="I2694" s="50">
        <f>(DAX__2019_2020__33[[#This Row],[Adj Close]]-DAX__2019_2020__33[[#This Row],[Adj Open]])/DAX__2019_2020__33[[#This Row],[Adj Open]]</f>
        <v>1.5310656770759988E-2</v>
      </c>
      <c r="J2694" s="50">
        <f>DAX__2019_2020__33[[#This Row],[Adj Close]]-DAX__2019_2020__33[[#This Row],[Adj Open]]</f>
        <v>0.90891490529034513</v>
      </c>
      <c r="K2694" s="50">
        <v>2831712</v>
      </c>
    </row>
    <row r="2695" spans="1:11" x14ac:dyDescent="0.3">
      <c r="A2695" s="51" t="str">
        <f t="shared" si="46"/>
        <v>BAYN.DE</v>
      </c>
      <c r="B2695" s="52" t="s">
        <v>251</v>
      </c>
      <c r="C2695" s="50" t="s">
        <v>7473</v>
      </c>
      <c r="D2695" s="50">
        <f>DAX__2019_2020__33[[#This Row],[Open]]*(DAX__2019_2020__33[[#This Row],[Adj Close]]/DAX__2019_2020__33[[#This Row],[Close]])</f>
        <v>60.149014004990441</v>
      </c>
      <c r="E2695" s="50" t="s">
        <v>7437</v>
      </c>
      <c r="F2695" s="50" t="s">
        <v>8861</v>
      </c>
      <c r="G2695" s="50" t="s">
        <v>7920</v>
      </c>
      <c r="H2695" s="50" t="s">
        <v>9176</v>
      </c>
      <c r="I2695" s="50">
        <f>(DAX__2019_2020__33[[#This Row],[Adj Close]]-DAX__2019_2020__33[[#This Row],[Adj Open]])/DAX__2019_2020__33[[#This Row],[Adj Open]]</f>
        <v>-2.3704296296296456E-3</v>
      </c>
      <c r="J2695" s="50">
        <f>DAX__2019_2020__33[[#This Row],[Adj Close]]-DAX__2019_2020__33[[#This Row],[Adj Open]]</f>
        <v>-0.14257900499043785</v>
      </c>
      <c r="K2695" s="50">
        <v>2929014</v>
      </c>
    </row>
    <row r="2696" spans="1:11" x14ac:dyDescent="0.3">
      <c r="A2696" s="51" t="str">
        <f t="shared" si="46"/>
        <v>BAYN.DE</v>
      </c>
      <c r="B2696" s="52" t="s">
        <v>252</v>
      </c>
      <c r="C2696" s="50" t="s">
        <v>7418</v>
      </c>
      <c r="D2696" s="50">
        <f>DAX__2019_2020__33[[#This Row],[Open]]*(DAX__2019_2020__33[[#This Row],[Adj Close]]/DAX__2019_2020__33[[#This Row],[Close]])</f>
        <v>60.202482444987851</v>
      </c>
      <c r="E2696" s="50" t="s">
        <v>8014</v>
      </c>
      <c r="F2696" s="50" t="s">
        <v>9177</v>
      </c>
      <c r="G2696" s="50" t="s">
        <v>5545</v>
      </c>
      <c r="H2696" s="50" t="s">
        <v>9178</v>
      </c>
      <c r="I2696" s="50">
        <f>(DAX__2019_2020__33[[#This Row],[Adj Close]]-DAX__2019_2020__33[[#This Row],[Adj Open]])/DAX__2019_2020__33[[#This Row],[Adj Open]]</f>
        <v>-1.2433348503059436E-2</v>
      </c>
      <c r="J2696" s="50">
        <f>DAX__2019_2020__33[[#This Row],[Adj Close]]-DAX__2019_2020__33[[#This Row],[Adj Open]]</f>
        <v>-0.74851844498785169</v>
      </c>
      <c r="K2696" s="50">
        <v>1611396</v>
      </c>
    </row>
    <row r="2697" spans="1:11" x14ac:dyDescent="0.3">
      <c r="A2697" s="51" t="str">
        <f t="shared" si="46"/>
        <v>BAYN.DE</v>
      </c>
      <c r="B2697" s="52" t="s">
        <v>253</v>
      </c>
      <c r="C2697" s="50" t="s">
        <v>5300</v>
      </c>
      <c r="D2697" s="50">
        <f>DAX__2019_2020__33[[#This Row],[Open]]*(DAX__2019_2020__33[[#This Row],[Adj Close]]/DAX__2019_2020__33[[#This Row],[Close]])</f>
        <v>59.436136506344745</v>
      </c>
      <c r="E2697" s="50" t="s">
        <v>7490</v>
      </c>
      <c r="F2697" s="50" t="s">
        <v>8057</v>
      </c>
      <c r="G2697" s="50" t="s">
        <v>5375</v>
      </c>
      <c r="H2697" s="50" t="s">
        <v>9179</v>
      </c>
      <c r="I2697" s="50">
        <f>(DAX__2019_2020__33[[#This Row],[Adj Close]]-DAX__2019_2020__33[[#This Row],[Adj Open]])/DAX__2019_2020__33[[#This Row],[Adj Open]]</f>
        <v>-4.4976763642133079E-3</v>
      </c>
      <c r="J2697" s="50">
        <f>DAX__2019_2020__33[[#This Row],[Adj Close]]-DAX__2019_2020__33[[#This Row],[Adj Open]]</f>
        <v>-0.26732450634474247</v>
      </c>
      <c r="K2697" s="50">
        <v>2216319</v>
      </c>
    </row>
    <row r="2698" spans="1:11" x14ac:dyDescent="0.3">
      <c r="A2698" s="51" t="str">
        <f t="shared" si="46"/>
        <v>BAYN.DE</v>
      </c>
      <c r="B2698" s="52" t="s">
        <v>254</v>
      </c>
      <c r="C2698" s="50" t="s">
        <v>5218</v>
      </c>
      <c r="D2698" s="50">
        <f>DAX__2019_2020__33[[#This Row],[Open]]*(DAX__2019_2020__33[[#This Row],[Adj Close]]/DAX__2019_2020__33[[#This Row],[Close]])</f>
        <v>59.792574861487097</v>
      </c>
      <c r="E2698" s="50" t="s">
        <v>8868</v>
      </c>
      <c r="F2698" s="50" t="s">
        <v>5243</v>
      </c>
      <c r="G2698" s="50" t="s">
        <v>7462</v>
      </c>
      <c r="H2698" s="50" t="s">
        <v>9180</v>
      </c>
      <c r="I2698" s="50">
        <f>(DAX__2019_2020__33[[#This Row],[Adj Close]]-DAX__2019_2020__33[[#This Row],[Adj Open]])/DAX__2019_2020__33[[#This Row],[Adj Open]]</f>
        <v>6.1103429541086458E-3</v>
      </c>
      <c r="J2698" s="50">
        <f>DAX__2019_2020__33[[#This Row],[Adj Close]]-DAX__2019_2020__33[[#This Row],[Adj Open]]</f>
        <v>0.36535313851290141</v>
      </c>
      <c r="K2698" s="50">
        <v>2439879</v>
      </c>
    </row>
    <row r="2699" spans="1:11" x14ac:dyDescent="0.3">
      <c r="A2699" s="51" t="str">
        <f t="shared" si="46"/>
        <v>BAYN.DE</v>
      </c>
      <c r="B2699" s="52" t="s">
        <v>255</v>
      </c>
      <c r="C2699" s="50" t="s">
        <v>7566</v>
      </c>
      <c r="D2699" s="50">
        <f>DAX__2019_2020__33[[#This Row],[Open]]*(DAX__2019_2020__33[[#This Row],[Adj Close]]/DAX__2019_2020__33[[#This Row],[Close]])</f>
        <v>60.585646952393532</v>
      </c>
      <c r="E2699" s="50" t="s">
        <v>7566</v>
      </c>
      <c r="F2699" s="50" t="s">
        <v>7459</v>
      </c>
      <c r="G2699" s="50" t="s">
        <v>7416</v>
      </c>
      <c r="H2699" s="50" t="s">
        <v>9181</v>
      </c>
      <c r="I2699" s="50">
        <f>(DAX__2019_2020__33[[#This Row],[Adj Close]]-DAX__2019_2020__33[[#This Row],[Adj Open]])/DAX__2019_2020__33[[#This Row],[Adj Open]]</f>
        <v>-2.1914958726723319E-2</v>
      </c>
      <c r="J2699" s="50">
        <f>DAX__2019_2020__33[[#This Row],[Adj Close]]-DAX__2019_2020__33[[#This Row],[Adj Open]]</f>
        <v>-1.3277319523935347</v>
      </c>
      <c r="K2699" s="50">
        <v>3018183</v>
      </c>
    </row>
    <row r="2700" spans="1:11" x14ac:dyDescent="0.3">
      <c r="A2700" s="51" t="str">
        <f t="shared" si="46"/>
        <v>BAYN.DE</v>
      </c>
      <c r="B2700" s="52" t="s">
        <v>256</v>
      </c>
      <c r="C2700" s="50" t="s">
        <v>9182</v>
      </c>
      <c r="D2700" s="50">
        <f>DAX__2019_2020__33[[#This Row],[Open]]*(DAX__2019_2020__33[[#This Row],[Adj Close]]/DAX__2019_2020__33[[#This Row],[Close]])</f>
        <v>59.124251237638397</v>
      </c>
      <c r="E2700" s="50" t="s">
        <v>8861</v>
      </c>
      <c r="F2700" s="50" t="s">
        <v>7459</v>
      </c>
      <c r="G2700" s="50" t="s">
        <v>7426</v>
      </c>
      <c r="H2700" s="50" t="s">
        <v>9183</v>
      </c>
      <c r="I2700" s="50">
        <f>(DAX__2019_2020__33[[#This Row],[Adj Close]]-DAX__2019_2020__33[[#This Row],[Adj Open]])/DAX__2019_2020__33[[#This Row],[Adj Open]]</f>
        <v>9.6458179245160376E-3</v>
      </c>
      <c r="J2700" s="50">
        <f>DAX__2019_2020__33[[#This Row],[Adj Close]]-DAX__2019_2020__33[[#This Row],[Adj Open]]</f>
        <v>0.57030176236160202</v>
      </c>
      <c r="K2700" s="50">
        <v>2457107</v>
      </c>
    </row>
    <row r="2701" spans="1:11" x14ac:dyDescent="0.3">
      <c r="A2701" s="51" t="str">
        <f t="shared" si="46"/>
        <v>BAYN.DE</v>
      </c>
      <c r="B2701" s="52" t="s">
        <v>257</v>
      </c>
      <c r="C2701" s="50" t="s">
        <v>7940</v>
      </c>
      <c r="D2701" s="50">
        <f>DAX__2019_2020__33[[#This Row],[Open]]*(DAX__2019_2020__33[[#This Row],[Adj Close]]/DAX__2019_2020__33[[#This Row],[Close]])</f>
        <v>59.837133382337811</v>
      </c>
      <c r="E2701" s="50" t="s">
        <v>8002</v>
      </c>
      <c r="F2701" s="50" t="s">
        <v>5295</v>
      </c>
      <c r="G2701" s="50" t="s">
        <v>9184</v>
      </c>
      <c r="H2701" s="50" t="s">
        <v>9185</v>
      </c>
      <c r="I2701" s="50">
        <f>(DAX__2019_2020__33[[#This Row],[Adj Close]]-DAX__2019_2020__33[[#This Row],[Adj Open]])/DAX__2019_2020__33[[#This Row],[Adj Open]]</f>
        <v>1.6381235550819205E-3</v>
      </c>
      <c r="J2701" s="50">
        <f>DAX__2019_2020__33[[#This Row],[Adj Close]]-DAX__2019_2020__33[[#This Row],[Adj Open]]</f>
        <v>9.8020617662186282E-2</v>
      </c>
      <c r="K2701" s="50">
        <v>2278856</v>
      </c>
    </row>
    <row r="2702" spans="1:11" x14ac:dyDescent="0.3">
      <c r="A2702" s="51" t="str">
        <f t="shared" si="46"/>
        <v>BAYN.DE</v>
      </c>
      <c r="B2702" s="52" t="s">
        <v>258</v>
      </c>
      <c r="C2702" s="50" t="s">
        <v>8033</v>
      </c>
      <c r="D2702" s="50">
        <f>DAX__2019_2020__33[[#This Row],[Open]]*(DAX__2019_2020__33[[#This Row],[Adj Close]]/DAX__2019_2020__33[[#This Row],[Close]])</f>
        <v>59.926242297669035</v>
      </c>
      <c r="E2702" s="50" t="s">
        <v>8857</v>
      </c>
      <c r="F2702" s="50" t="s">
        <v>7456</v>
      </c>
      <c r="G2702" s="50" t="s">
        <v>8857</v>
      </c>
      <c r="H2702" s="50" t="s">
        <v>9186</v>
      </c>
      <c r="I2702" s="50">
        <f>(DAX__2019_2020__33[[#This Row],[Adj Close]]-DAX__2019_2020__33[[#This Row],[Adj Open]])/DAX__2019_2020__33[[#This Row],[Adj Open]]</f>
        <v>2.7063197026022223E-2</v>
      </c>
      <c r="J2702" s="50">
        <f>DAX__2019_2020__33[[#This Row],[Adj Close]]-DAX__2019_2020__33[[#This Row],[Adj Open]]</f>
        <v>1.6217957023309637</v>
      </c>
      <c r="K2702" s="50">
        <v>3722918</v>
      </c>
    </row>
    <row r="2703" spans="1:11" x14ac:dyDescent="0.3">
      <c r="A2703" s="51" t="str">
        <f t="shared" si="46"/>
        <v>BAYN.DE</v>
      </c>
      <c r="B2703" s="52" t="s">
        <v>259</v>
      </c>
      <c r="C2703" s="50" t="s">
        <v>5455</v>
      </c>
      <c r="D2703" s="50">
        <f>DAX__2019_2020__33[[#This Row],[Open]]*(DAX__2019_2020__33[[#This Row],[Adj Close]]/DAX__2019_2020__33[[#This Row],[Close]])</f>
        <v>61.931212289855068</v>
      </c>
      <c r="E2703" s="50" t="s">
        <v>9187</v>
      </c>
      <c r="F2703" s="50" t="s">
        <v>9188</v>
      </c>
      <c r="G2703" s="50" t="s">
        <v>5417</v>
      </c>
      <c r="H2703" s="50" t="s">
        <v>9189</v>
      </c>
      <c r="I2703" s="50">
        <f>(DAX__2019_2020__33[[#This Row],[Adj Close]]-DAX__2019_2020__33[[#This Row],[Adj Open]])/DAX__2019_2020__33[[#This Row],[Adj Open]]</f>
        <v>-7.1942446043164821E-3</v>
      </c>
      <c r="J2703" s="50">
        <f>DAX__2019_2020__33[[#This Row],[Adj Close]]-DAX__2019_2020__33[[#This Row],[Adj Open]]</f>
        <v>-0.44554828985506845</v>
      </c>
      <c r="K2703" s="50">
        <v>2677521</v>
      </c>
    </row>
    <row r="2704" spans="1:11" x14ac:dyDescent="0.3">
      <c r="A2704" s="51" t="str">
        <f t="shared" si="46"/>
        <v>BAYN.DE</v>
      </c>
      <c r="B2704" s="52" t="s">
        <v>260</v>
      </c>
      <c r="C2704" s="50" t="s">
        <v>4958</v>
      </c>
      <c r="D2704" s="50">
        <f>DAX__2019_2020__33[[#This Row],[Open]]*(DAX__2019_2020__33[[#This Row],[Adj Close]]/DAX__2019_2020__33[[#This Row],[Close]])</f>
        <v>61.396552914480928</v>
      </c>
      <c r="E2704" s="50" t="s">
        <v>9190</v>
      </c>
      <c r="F2704" s="50" t="s">
        <v>5589</v>
      </c>
      <c r="G2704" s="50" t="s">
        <v>5481</v>
      </c>
      <c r="H2704" s="50" t="s">
        <v>9191</v>
      </c>
      <c r="I2704" s="50">
        <f>(DAX__2019_2020__33[[#This Row],[Adj Close]]-DAX__2019_2020__33[[#This Row],[Adj Open]])/DAX__2019_2020__33[[#This Row],[Adj Open]]</f>
        <v>-1.2917271032880349E-2</v>
      </c>
      <c r="J2704" s="50">
        <f>DAX__2019_2020__33[[#This Row],[Adj Close]]-DAX__2019_2020__33[[#This Row],[Adj Open]]</f>
        <v>-0.79307591448093007</v>
      </c>
      <c r="K2704" s="50">
        <v>3264966</v>
      </c>
    </row>
    <row r="2705" spans="1:11" x14ac:dyDescent="0.3">
      <c r="A2705" s="51" t="str">
        <f t="shared" si="46"/>
        <v>BAYN.DE</v>
      </c>
      <c r="B2705" s="52" t="s">
        <v>261</v>
      </c>
      <c r="C2705" s="50" t="s">
        <v>5284</v>
      </c>
      <c r="D2705" s="50">
        <f>DAX__2019_2020__33[[#This Row],[Open]]*(DAX__2019_2020__33[[#This Row],[Adj Close]]/DAX__2019_2020__33[[#This Row],[Close]])</f>
        <v>60.247038228505815</v>
      </c>
      <c r="E2705" s="50" t="s">
        <v>5419</v>
      </c>
      <c r="F2705" s="50" t="s">
        <v>5284</v>
      </c>
      <c r="G2705" s="50" t="s">
        <v>7429</v>
      </c>
      <c r="H2705" s="50" t="s">
        <v>9192</v>
      </c>
      <c r="I2705" s="50">
        <f>(DAX__2019_2020__33[[#This Row],[Adj Close]]-DAX__2019_2020__33[[#This Row],[Adj Open]])/DAX__2019_2020__33[[#This Row],[Adj Open]]</f>
        <v>6.6557756743709558E-3</v>
      </c>
      <c r="J2705" s="50">
        <f>DAX__2019_2020__33[[#This Row],[Adj Close]]-DAX__2019_2020__33[[#This Row],[Adj Open]]</f>
        <v>0.40099077149418605</v>
      </c>
      <c r="K2705" s="50">
        <v>2029293</v>
      </c>
    </row>
    <row r="2706" spans="1:11" x14ac:dyDescent="0.3">
      <c r="A2706" s="51" t="str">
        <f t="shared" si="46"/>
        <v>BAYN.DE</v>
      </c>
      <c r="B2706" s="52" t="s">
        <v>262</v>
      </c>
      <c r="C2706" s="50" t="s">
        <v>7473</v>
      </c>
      <c r="D2706" s="50">
        <f>DAX__2019_2020__33[[#This Row],[Open]]*(DAX__2019_2020__33[[#This Row],[Adj Close]]/DAX__2019_2020__33[[#This Row],[Close]])</f>
        <v>60.149013622409889</v>
      </c>
      <c r="E2706" s="50" t="s">
        <v>9193</v>
      </c>
      <c r="F2706" s="50" t="s">
        <v>7473</v>
      </c>
      <c r="G2706" s="50" t="s">
        <v>5239</v>
      </c>
      <c r="H2706" s="50" t="s">
        <v>9194</v>
      </c>
      <c r="I2706" s="50">
        <f>(DAX__2019_2020__33[[#This Row],[Adj Close]]-DAX__2019_2020__33[[#This Row],[Adj Open]])/DAX__2019_2020__33[[#This Row],[Adj Open]]</f>
        <v>5.4815259259258777E-3</v>
      </c>
      <c r="J2706" s="50">
        <f>DAX__2019_2020__33[[#This Row],[Adj Close]]-DAX__2019_2020__33[[#This Row],[Adj Open]]</f>
        <v>0.32970837759010863</v>
      </c>
      <c r="K2706" s="50">
        <v>1723227</v>
      </c>
    </row>
    <row r="2707" spans="1:11" x14ac:dyDescent="0.3">
      <c r="A2707" s="51" t="str">
        <f t="shared" si="46"/>
        <v>BAYN.DE</v>
      </c>
      <c r="B2707" s="52" t="s">
        <v>263</v>
      </c>
      <c r="C2707" s="50" t="s">
        <v>5309</v>
      </c>
      <c r="D2707" s="50">
        <f>DAX__2019_2020__33[[#This Row],[Open]]*(DAX__2019_2020__33[[#This Row],[Adj Close]]/DAX__2019_2020__33[[#This Row],[Close]])</f>
        <v>60.567831782729456</v>
      </c>
      <c r="E2707" s="50" t="s">
        <v>5309</v>
      </c>
      <c r="F2707" s="50" t="s">
        <v>9195</v>
      </c>
      <c r="G2707" s="50" t="s">
        <v>5561</v>
      </c>
      <c r="H2707" s="50" t="s">
        <v>9196</v>
      </c>
      <c r="I2707" s="50">
        <f>(DAX__2019_2020__33[[#This Row],[Adj Close]]-DAX__2019_2020__33[[#This Row],[Adj Open]])/DAX__2019_2020__33[[#This Row],[Adj Open]]</f>
        <v>-1.6477901773166007E-2</v>
      </c>
      <c r="J2707" s="50">
        <f>DAX__2019_2020__33[[#This Row],[Adj Close]]-DAX__2019_2020__33[[#This Row],[Adj Open]]</f>
        <v>-0.99803078272945811</v>
      </c>
      <c r="K2707" s="50">
        <v>2452669</v>
      </c>
    </row>
    <row r="2708" spans="1:11" x14ac:dyDescent="0.3">
      <c r="A2708" s="51" t="str">
        <f t="shared" si="46"/>
        <v>BAYN.DE</v>
      </c>
      <c r="B2708" s="52" t="s">
        <v>264</v>
      </c>
      <c r="C2708" s="50" t="s">
        <v>5218</v>
      </c>
      <c r="D2708" s="50">
        <f>DAX__2019_2020__33[[#This Row],[Open]]*(DAX__2019_2020__33[[#This Row],[Adj Close]]/DAX__2019_2020__33[[#This Row],[Close]])</f>
        <v>59.792572732576268</v>
      </c>
      <c r="E2708" s="50" t="s">
        <v>5218</v>
      </c>
      <c r="F2708" s="50" t="s">
        <v>9197</v>
      </c>
      <c r="G2708" s="50" t="s">
        <v>8850</v>
      </c>
      <c r="H2708" s="50" t="s">
        <v>9198</v>
      </c>
      <c r="I2708" s="50">
        <f>(DAX__2019_2020__33[[#This Row],[Adj Close]]-DAX__2019_2020__33[[#This Row],[Adj Open]])/DAX__2019_2020__33[[#This Row],[Adj Open]]</f>
        <v>-1.3412831994421358E-2</v>
      </c>
      <c r="J2708" s="50">
        <f>DAX__2019_2020__33[[#This Row],[Adj Close]]-DAX__2019_2020__33[[#This Row],[Adj Open]]</f>
        <v>-0.80198773257626499</v>
      </c>
      <c r="K2708" s="50">
        <v>1879907</v>
      </c>
    </row>
    <row r="2709" spans="1:11" x14ac:dyDescent="0.3">
      <c r="A2709" s="51" t="str">
        <f t="shared" si="46"/>
        <v>BAYN.DE</v>
      </c>
      <c r="B2709" s="52" t="s">
        <v>265</v>
      </c>
      <c r="C2709" s="50" t="s">
        <v>7572</v>
      </c>
      <c r="D2709" s="50">
        <f>DAX__2019_2020__33[[#This Row],[Open]]*(DAX__2019_2020__33[[#This Row],[Adj Close]]/DAX__2019_2020__33[[#This Row],[Close]])</f>
        <v>58.928208246793908</v>
      </c>
      <c r="E2709" s="50" t="s">
        <v>5318</v>
      </c>
      <c r="F2709" s="50" t="s">
        <v>8824</v>
      </c>
      <c r="G2709" s="50" t="s">
        <v>5289</v>
      </c>
      <c r="H2709" s="50" t="s">
        <v>9199</v>
      </c>
      <c r="I2709" s="50">
        <f>(DAX__2019_2020__33[[#This Row],[Adj Close]]-DAX__2019_2020__33[[#This Row],[Adj Open]])/DAX__2019_2020__33[[#This Row],[Adj Open]]</f>
        <v>1.1643808179818901E-2</v>
      </c>
      <c r="J2709" s="50">
        <f>DAX__2019_2020__33[[#This Row],[Adj Close]]-DAX__2019_2020__33[[#This Row],[Adj Open]]</f>
        <v>0.68614875320609059</v>
      </c>
      <c r="K2709" s="50">
        <v>2288769</v>
      </c>
    </row>
    <row r="2710" spans="1:11" x14ac:dyDescent="0.3">
      <c r="A2710" s="51" t="str">
        <f t="shared" si="46"/>
        <v>BAYN.DE</v>
      </c>
      <c r="B2710" s="52" t="s">
        <v>266</v>
      </c>
      <c r="C2710" s="50" t="s">
        <v>5249</v>
      </c>
      <c r="D2710" s="50">
        <f>DAX__2019_2020__33[[#This Row],[Open]]*(DAX__2019_2020__33[[#This Row],[Adj Close]]/DAX__2019_2020__33[[#This Row],[Close]])</f>
        <v>59.917323509016747</v>
      </c>
      <c r="E2710" s="50" t="s">
        <v>8914</v>
      </c>
      <c r="F2710" s="50" t="s">
        <v>9159</v>
      </c>
      <c r="G2710" s="50" t="s">
        <v>5293</v>
      </c>
      <c r="H2710" s="50" t="s">
        <v>9163</v>
      </c>
      <c r="I2710" s="50">
        <f>(DAX__2019_2020__33[[#This Row],[Adj Close]]-DAX__2019_2020__33[[#This Row],[Adj Open]])/DAX__2019_2020__33[[#This Row],[Adj Open]]</f>
        <v>-1.4864664332688861E-4</v>
      </c>
      <c r="J2710" s="50">
        <f>DAX__2019_2020__33[[#This Row],[Adj Close]]-DAX__2019_2020__33[[#This Row],[Adj Open]]</f>
        <v>-8.906509016746611E-3</v>
      </c>
      <c r="K2710" s="50">
        <v>7164452</v>
      </c>
    </row>
    <row r="2711" spans="1:11" x14ac:dyDescent="0.3">
      <c r="A2711" s="51" t="str">
        <f t="shared" si="46"/>
        <v>BAYN.DE</v>
      </c>
      <c r="B2711" s="52" t="s">
        <v>267</v>
      </c>
      <c r="C2711" s="50" t="s">
        <v>9200</v>
      </c>
      <c r="D2711" s="50">
        <f>DAX__2019_2020__33[[#This Row],[Open]]*(DAX__2019_2020__33[[#This Row],[Adj Close]]/DAX__2019_2020__33[[#This Row],[Close]])</f>
        <v>59.498510892496782</v>
      </c>
      <c r="E2711" s="50" t="s">
        <v>7456</v>
      </c>
      <c r="F2711" s="50" t="s">
        <v>7481</v>
      </c>
      <c r="G2711" s="50" t="s">
        <v>5328</v>
      </c>
      <c r="H2711" s="50" t="s">
        <v>9201</v>
      </c>
      <c r="I2711" s="50">
        <f>(DAX__2019_2020__33[[#This Row],[Adj Close]]-DAX__2019_2020__33[[#This Row],[Adj Open]])/DAX__2019_2020__33[[#This Row],[Adj Open]]</f>
        <v>-1.3778628745482892E-2</v>
      </c>
      <c r="J2711" s="50">
        <f>DAX__2019_2020__33[[#This Row],[Adj Close]]-DAX__2019_2020__33[[#This Row],[Adj Open]]</f>
        <v>-0.8198078924967831</v>
      </c>
      <c r="K2711" s="50">
        <v>2611292</v>
      </c>
    </row>
    <row r="2712" spans="1:11" x14ac:dyDescent="0.3">
      <c r="A2712" s="51" t="str">
        <f t="shared" si="46"/>
        <v>BAYN.DE</v>
      </c>
      <c r="B2712" s="52" t="s">
        <v>268</v>
      </c>
      <c r="C2712" s="50" t="s">
        <v>7389</v>
      </c>
      <c r="D2712" s="50">
        <f>DAX__2019_2020__33[[#This Row],[Open]]*(DAX__2019_2020__33[[#This Row],[Adj Close]]/DAX__2019_2020__33[[#This Row],[Close]])</f>
        <v>58.999500131636964</v>
      </c>
      <c r="E2712" s="50" t="s">
        <v>9202</v>
      </c>
      <c r="F2712" s="50" t="s">
        <v>7360</v>
      </c>
      <c r="G2712" s="50" t="s">
        <v>7856</v>
      </c>
      <c r="H2712" s="50" t="s">
        <v>9203</v>
      </c>
      <c r="I2712" s="50">
        <f>(DAX__2019_2020__33[[#This Row],[Adj Close]]-DAX__2019_2020__33[[#This Row],[Adj Open]])/DAX__2019_2020__33[[#This Row],[Adj Open]]</f>
        <v>-3.7758647300387966E-3</v>
      </c>
      <c r="J2712" s="50">
        <f>DAX__2019_2020__33[[#This Row],[Adj Close]]-DAX__2019_2020__33[[#This Row],[Adj Open]]</f>
        <v>-0.22277413163696735</v>
      </c>
      <c r="K2712" s="50">
        <v>1735764</v>
      </c>
    </row>
    <row r="2713" spans="1:11" x14ac:dyDescent="0.3">
      <c r="A2713" s="51" t="str">
        <f t="shared" si="46"/>
        <v>BAYN.DE</v>
      </c>
      <c r="B2713" s="52" t="s">
        <v>269</v>
      </c>
      <c r="C2713" s="50" t="s">
        <v>5248</v>
      </c>
      <c r="D2713" s="50">
        <f>DAX__2019_2020__33[[#This Row],[Open]]*(DAX__2019_2020__33[[#This Row],[Adj Close]]/DAX__2019_2020__33[[#This Row],[Close]])</f>
        <v>58.607412384679414</v>
      </c>
      <c r="E2713" s="50" t="s">
        <v>9182</v>
      </c>
      <c r="F2713" s="50" t="s">
        <v>7479</v>
      </c>
      <c r="G2713" s="50" t="s">
        <v>7458</v>
      </c>
      <c r="H2713" s="50" t="s">
        <v>9204</v>
      </c>
      <c r="I2713" s="50">
        <f>(DAX__2019_2020__33[[#This Row],[Adj Close]]-DAX__2019_2020__33[[#This Row],[Adj Open]])/DAX__2019_2020__33[[#This Row],[Adj Open]]</f>
        <v>4.5613959812098662E-3</v>
      </c>
      <c r="J2713" s="50">
        <f>DAX__2019_2020__33[[#This Row],[Adj Close]]-DAX__2019_2020__33[[#This Row],[Adj Open]]</f>
        <v>0.26733161532058602</v>
      </c>
      <c r="K2713" s="50">
        <v>2001480</v>
      </c>
    </row>
    <row r="2714" spans="1:11" x14ac:dyDescent="0.3">
      <c r="A2714" s="51" t="str">
        <f t="shared" si="46"/>
        <v>BAYN.DE</v>
      </c>
      <c r="B2714" s="52" t="s">
        <v>270</v>
      </c>
      <c r="C2714" s="50" t="s">
        <v>9205</v>
      </c>
      <c r="D2714" s="50">
        <f>DAX__2019_2020__33[[#This Row],[Open]]*(DAX__2019_2020__33[[#This Row],[Adj Close]]/DAX__2019_2020__33[[#This Row],[Close]])</f>
        <v>58.50940000225328</v>
      </c>
      <c r="E2714" s="50" t="s">
        <v>8053</v>
      </c>
      <c r="F2714" s="50" t="s">
        <v>9206</v>
      </c>
      <c r="G2714" s="50" t="s">
        <v>9155</v>
      </c>
      <c r="H2714" s="50" t="s">
        <v>9156</v>
      </c>
      <c r="I2714" s="50">
        <f>(DAX__2019_2020__33[[#This Row],[Adj Close]]-DAX__2019_2020__33[[#This Row],[Adj Open]])/DAX__2019_2020__33[[#This Row],[Adj Open]]</f>
        <v>-1.5991515931068279E-2</v>
      </c>
      <c r="J2714" s="50">
        <f>DAX__2019_2020__33[[#This Row],[Adj Close]]-DAX__2019_2020__33[[#This Row],[Adj Open]]</f>
        <v>-0.93565400225327977</v>
      </c>
      <c r="K2714" s="50">
        <v>3140565</v>
      </c>
    </row>
    <row r="2715" spans="1:11" x14ac:dyDescent="0.3">
      <c r="A2715" s="51" t="str">
        <f t="shared" si="46"/>
        <v>BAYN.DE</v>
      </c>
      <c r="B2715" s="52" t="s">
        <v>271</v>
      </c>
      <c r="C2715" s="50" t="s">
        <v>8808</v>
      </c>
      <c r="D2715" s="50">
        <f>DAX__2019_2020__33[[#This Row],[Open]]*(DAX__2019_2020__33[[#This Row],[Adj Close]]/DAX__2019_2020__33[[#This Row],[Close]])</f>
        <v>57.671768752568397</v>
      </c>
      <c r="E2715" s="50" t="s">
        <v>8052</v>
      </c>
      <c r="F2715" s="50" t="s">
        <v>7865</v>
      </c>
      <c r="G2715" s="50" t="s">
        <v>9207</v>
      </c>
      <c r="H2715" s="50" t="s">
        <v>9208</v>
      </c>
      <c r="I2715" s="50">
        <f>(DAX__2019_2020__33[[#This Row],[Adj Close]]-DAX__2019_2020__33[[#This Row],[Adj Open]])/DAX__2019_2020__33[[#This Row],[Adj Open]]</f>
        <v>-6.1806241319427703E-4</v>
      </c>
      <c r="J2715" s="50">
        <f>DAX__2019_2020__33[[#This Row],[Adj Close]]-DAX__2019_2020__33[[#This Row],[Adj Open]]</f>
        <v>-3.5644752568394722E-2</v>
      </c>
      <c r="K2715" s="50">
        <v>2185321</v>
      </c>
    </row>
    <row r="2716" spans="1:11" x14ac:dyDescent="0.3">
      <c r="A2716" s="51" t="str">
        <f t="shared" si="46"/>
        <v>BAYN.DE</v>
      </c>
      <c r="B2716" s="52" t="s">
        <v>272</v>
      </c>
      <c r="C2716" s="50" t="s">
        <v>9209</v>
      </c>
      <c r="D2716" s="50">
        <f>DAX__2019_2020__33[[#This Row],[Open]]*(DAX__2019_2020__33[[#This Row],[Adj Close]]/DAX__2019_2020__33[[#This Row],[Close]])</f>
        <v>57.662854256906108</v>
      </c>
      <c r="E2716" s="50" t="s">
        <v>7481</v>
      </c>
      <c r="F2716" s="50" t="s">
        <v>7349</v>
      </c>
      <c r="G2716" s="50" t="s">
        <v>8803</v>
      </c>
      <c r="H2716" s="50" t="s">
        <v>9210</v>
      </c>
      <c r="I2716" s="50">
        <f>(DAX__2019_2020__33[[#This Row],[Adj Close]]-DAX__2019_2020__33[[#This Row],[Adj Open]])/DAX__2019_2020__33[[#This Row],[Adj Open]]</f>
        <v>-3.0902488501033637E-4</v>
      </c>
      <c r="J2716" s="50">
        <f>DAX__2019_2020__33[[#This Row],[Adj Close]]-DAX__2019_2020__33[[#This Row],[Adj Open]]</f>
        <v>-1.7819256906108194E-2</v>
      </c>
      <c r="K2716" s="50">
        <v>2435271</v>
      </c>
    </row>
    <row r="2717" spans="1:11" x14ac:dyDescent="0.3">
      <c r="A2717" s="51" t="str">
        <f t="shared" si="46"/>
        <v>BAYN.DE</v>
      </c>
      <c r="B2717" s="52" t="s">
        <v>273</v>
      </c>
      <c r="C2717" s="50" t="s">
        <v>9211</v>
      </c>
      <c r="D2717" s="50">
        <f>DAX__2019_2020__33[[#This Row],[Open]]*(DAX__2019_2020__33[[#This Row],[Adj Close]]/DAX__2019_2020__33[[#This Row],[Close]])</f>
        <v>57.805436449057929</v>
      </c>
      <c r="E2717" s="50" t="s">
        <v>9211</v>
      </c>
      <c r="F2717" s="50" t="s">
        <v>7594</v>
      </c>
      <c r="G2717" s="50" t="s">
        <v>7594</v>
      </c>
      <c r="H2717" s="50" t="s">
        <v>9212</v>
      </c>
      <c r="I2717" s="50">
        <f>(DAX__2019_2020__33[[#This Row],[Adj Close]]-DAX__2019_2020__33[[#This Row],[Adj Open]])/DAX__2019_2020__33[[#This Row],[Adj Open]]</f>
        <v>-3.6842961144922484E-2</v>
      </c>
      <c r="J2717" s="50">
        <f>DAX__2019_2020__33[[#This Row],[Adj Close]]-DAX__2019_2020__33[[#This Row],[Adj Open]]</f>
        <v>-2.1297234490579271</v>
      </c>
      <c r="K2717" s="50">
        <v>3622809</v>
      </c>
    </row>
    <row r="2718" spans="1:11" x14ac:dyDescent="0.3">
      <c r="A2718" s="51" t="str">
        <f t="shared" si="46"/>
        <v>BAYN.DE</v>
      </c>
      <c r="B2718" s="52" t="s">
        <v>274</v>
      </c>
      <c r="C2718" s="50" t="s">
        <v>8104</v>
      </c>
      <c r="D2718" s="50">
        <f>DAX__2019_2020__33[[#This Row],[Open]]*(DAX__2019_2020__33[[#This Row],[Adj Close]]/DAX__2019_2020__33[[#This Row],[Close]])</f>
        <v>55.702440495808354</v>
      </c>
      <c r="E2718" s="50" t="s">
        <v>8089</v>
      </c>
      <c r="F2718" s="50" t="s">
        <v>9213</v>
      </c>
      <c r="G2718" s="50" t="s">
        <v>9213</v>
      </c>
      <c r="H2718" s="50" t="s">
        <v>9214</v>
      </c>
      <c r="I2718" s="50">
        <f>(DAX__2019_2020__33[[#This Row],[Adj Close]]-DAX__2019_2020__33[[#This Row],[Adj Open]])/DAX__2019_2020__33[[#This Row],[Adj Open]]</f>
        <v>-3.0235147343949716E-2</v>
      </c>
      <c r="J2718" s="50">
        <f>DAX__2019_2020__33[[#This Row],[Adj Close]]-DAX__2019_2020__33[[#This Row],[Adj Open]]</f>
        <v>-1.6841714958083571</v>
      </c>
      <c r="K2718" s="50">
        <v>4956677</v>
      </c>
    </row>
    <row r="2719" spans="1:11" x14ac:dyDescent="0.3">
      <c r="A2719" s="51" t="str">
        <f t="shared" ref="A2719:A2782" si="47">"BAYN.DE"</f>
        <v>BAYN.DE</v>
      </c>
      <c r="B2719" s="52" t="s">
        <v>275</v>
      </c>
      <c r="C2719" s="50" t="s">
        <v>5005</v>
      </c>
      <c r="D2719" s="50">
        <f>DAX__2019_2020__33[[#This Row],[Open]]*(DAX__2019_2020__33[[#This Row],[Adj Close]]/DAX__2019_2020__33[[#This Row],[Close]])</f>
        <v>54.356887353193443</v>
      </c>
      <c r="E2719" s="50" t="s">
        <v>7380</v>
      </c>
      <c r="F2719" s="50" t="s">
        <v>7612</v>
      </c>
      <c r="G2719" s="50" t="s">
        <v>7380</v>
      </c>
      <c r="H2719" s="50" t="s">
        <v>9215</v>
      </c>
      <c r="I2719" s="50">
        <f>(DAX__2019_2020__33[[#This Row],[Adj Close]]-DAX__2019_2020__33[[#This Row],[Adj Open]])/DAX__2019_2020__33[[#This Row],[Adj Open]]</f>
        <v>2.0983590163934328E-2</v>
      </c>
      <c r="J2719" s="50">
        <f>DAX__2019_2020__33[[#This Row],[Adj Close]]-DAX__2019_2020__33[[#This Row],[Adj Open]]</f>
        <v>1.1406026468065562</v>
      </c>
      <c r="K2719" s="50">
        <v>4767312</v>
      </c>
    </row>
    <row r="2720" spans="1:11" x14ac:dyDescent="0.3">
      <c r="A2720" s="51" t="str">
        <f t="shared" si="47"/>
        <v>BAYN.DE</v>
      </c>
      <c r="B2720" s="52" t="s">
        <v>276</v>
      </c>
      <c r="C2720" s="50" t="s">
        <v>7581</v>
      </c>
      <c r="D2720" s="50">
        <f>DAX__2019_2020__33[[#This Row],[Open]]*(DAX__2019_2020__33[[#This Row],[Adj Close]]/DAX__2019_2020__33[[#This Row],[Close]])</f>
        <v>57.074735592270542</v>
      </c>
      <c r="E2720" s="50" t="s">
        <v>5583</v>
      </c>
      <c r="F2720" s="50" t="s">
        <v>7670</v>
      </c>
      <c r="G2720" s="50" t="s">
        <v>7687</v>
      </c>
      <c r="H2720" s="50" t="s">
        <v>9216</v>
      </c>
      <c r="I2720" s="50">
        <f>(DAX__2019_2020__33[[#This Row],[Adj Close]]-DAX__2019_2020__33[[#This Row],[Adj Open]])/DAX__2019_2020__33[[#This Row],[Adj Open]]</f>
        <v>-1.4363808851031572E-2</v>
      </c>
      <c r="J2720" s="50">
        <f>DAX__2019_2020__33[[#This Row],[Adj Close]]-DAX__2019_2020__33[[#This Row],[Adj Open]]</f>
        <v>-0.81981059227054232</v>
      </c>
      <c r="K2720" s="50">
        <v>3990150</v>
      </c>
    </row>
    <row r="2721" spans="1:11" x14ac:dyDescent="0.3">
      <c r="A2721" s="51" t="str">
        <f t="shared" si="47"/>
        <v>BAYN.DE</v>
      </c>
      <c r="B2721" s="52" t="s">
        <v>277</v>
      </c>
      <c r="C2721" s="50" t="s">
        <v>5358</v>
      </c>
      <c r="D2721" s="50">
        <f>DAX__2019_2020__33[[#This Row],[Open]]*(DAX__2019_2020__33[[#This Row],[Adj Close]]/DAX__2019_2020__33[[#This Row],[Close]])</f>
        <v>56.219277872483481</v>
      </c>
      <c r="E2721" s="50" t="s">
        <v>8799</v>
      </c>
      <c r="F2721" s="50" t="s">
        <v>7604</v>
      </c>
      <c r="G2721" s="50" t="s">
        <v>9217</v>
      </c>
      <c r="H2721" s="50" t="s">
        <v>9218</v>
      </c>
      <c r="I2721" s="50">
        <f>(DAX__2019_2020__33[[#This Row],[Adj Close]]-DAX__2019_2020__33[[#This Row],[Adj Open]])/DAX__2019_2020__33[[#This Row],[Adj Open]]</f>
        <v>4.4380884450783602E-3</v>
      </c>
      <c r="J2721" s="50">
        <f>DAX__2019_2020__33[[#This Row],[Adj Close]]-DAX__2019_2020__33[[#This Row],[Adj Open]]</f>
        <v>0.24950612751651846</v>
      </c>
      <c r="K2721" s="50">
        <v>3419985</v>
      </c>
    </row>
    <row r="2722" spans="1:11" x14ac:dyDescent="0.3">
      <c r="A2722" s="51" t="str">
        <f t="shared" si="47"/>
        <v>BAYN.DE</v>
      </c>
      <c r="B2722" s="52" t="s">
        <v>278</v>
      </c>
      <c r="C2722" s="50" t="s">
        <v>9219</v>
      </c>
      <c r="D2722" s="50">
        <f>DAX__2019_2020__33[[#This Row],[Open]]*(DAX__2019_2020__33[[#This Row],[Adj Close]]/DAX__2019_2020__33[[#This Row],[Close]])</f>
        <v>56.201457856808972</v>
      </c>
      <c r="E2722" s="50" t="s">
        <v>8847</v>
      </c>
      <c r="F2722" s="50" t="s">
        <v>9220</v>
      </c>
      <c r="G2722" s="50" t="s">
        <v>9221</v>
      </c>
      <c r="H2722" s="50" t="s">
        <v>9222</v>
      </c>
      <c r="I2722" s="50">
        <f>(DAX__2019_2020__33[[#This Row],[Adj Close]]-DAX__2019_2020__33[[#This Row],[Adj Open]])/DAX__2019_2020__33[[#This Row],[Adj Open]]</f>
        <v>1.7599492627239675E-2</v>
      </c>
      <c r="J2722" s="50">
        <f>DAX__2019_2020__33[[#This Row],[Adj Close]]-DAX__2019_2020__33[[#This Row],[Adj Open]]</f>
        <v>0.98911714319103083</v>
      </c>
      <c r="K2722" s="50">
        <v>2528109</v>
      </c>
    </row>
    <row r="2723" spans="1:11" x14ac:dyDescent="0.3">
      <c r="A2723" s="51" t="str">
        <f t="shared" si="47"/>
        <v>BAYN.DE</v>
      </c>
      <c r="B2723" s="52" t="s">
        <v>279</v>
      </c>
      <c r="C2723" s="50" t="s">
        <v>5358</v>
      </c>
      <c r="D2723" s="50">
        <f>DAX__2019_2020__33[[#This Row],[Open]]*(DAX__2019_2020__33[[#This Row],[Adj Close]]/DAX__2019_2020__33[[#This Row],[Close]])</f>
        <v>56.219275608969063</v>
      </c>
      <c r="E2723" s="50" t="s">
        <v>7865</v>
      </c>
      <c r="F2723" s="50" t="s">
        <v>7314</v>
      </c>
      <c r="G2723" s="50" t="s">
        <v>7391</v>
      </c>
      <c r="H2723" s="50" t="s">
        <v>9223</v>
      </c>
      <c r="I2723" s="50">
        <f>(DAX__2019_2020__33[[#This Row],[Adj Close]]-DAX__2019_2020__33[[#This Row],[Adj Open]])/DAX__2019_2020__33[[#This Row],[Adj Open]]</f>
        <v>1.6642875257568579E-2</v>
      </c>
      <c r="J2723" s="50">
        <f>DAX__2019_2020__33[[#This Row],[Adj Close]]-DAX__2019_2020__33[[#This Row],[Adj Open]]</f>
        <v>0.93565039103093994</v>
      </c>
      <c r="K2723" s="50">
        <v>3088191</v>
      </c>
    </row>
    <row r="2724" spans="1:11" x14ac:dyDescent="0.3">
      <c r="A2724" s="51" t="str">
        <f t="shared" si="47"/>
        <v>BAYN.DE</v>
      </c>
      <c r="B2724" s="52" t="s">
        <v>280</v>
      </c>
      <c r="C2724" s="50" t="s">
        <v>5583</v>
      </c>
      <c r="D2724" s="50">
        <f>DAX__2019_2020__33[[#This Row],[Open]]*(DAX__2019_2020__33[[#This Row],[Adj Close]]/DAX__2019_2020__33[[#This Row],[Close]])</f>
        <v>57.119282274549093</v>
      </c>
      <c r="E2724" s="50" t="s">
        <v>7852</v>
      </c>
      <c r="F2724" s="50" t="s">
        <v>7853</v>
      </c>
      <c r="G2724" s="50" t="s">
        <v>7852</v>
      </c>
      <c r="H2724" s="50" t="s">
        <v>9224</v>
      </c>
      <c r="I2724" s="50">
        <f>(DAX__2019_2020__33[[#This Row],[Adj Close]]-DAX__2019_2020__33[[#This Row],[Adj Open]])/DAX__2019_2020__33[[#This Row],[Adj Open]]</f>
        <v>1.7472746254999904E-2</v>
      </c>
      <c r="J2724" s="50">
        <f>DAX__2019_2020__33[[#This Row],[Adj Close]]-DAX__2019_2020__33[[#This Row],[Adj Open]]</f>
        <v>0.99803072545090998</v>
      </c>
      <c r="K2724" s="50">
        <v>2789121</v>
      </c>
    </row>
    <row r="2725" spans="1:11" x14ac:dyDescent="0.3">
      <c r="A2725" s="51" t="str">
        <f t="shared" si="47"/>
        <v>BAYN.DE</v>
      </c>
      <c r="B2725" s="52" t="s">
        <v>281</v>
      </c>
      <c r="C2725" s="50" t="s">
        <v>7386</v>
      </c>
      <c r="D2725" s="50">
        <f>DAX__2019_2020__33[[#This Row],[Open]]*(DAX__2019_2020__33[[#This Row],[Adj Close]]/DAX__2019_2020__33[[#This Row],[Close]])</f>
        <v>58.081671602474145</v>
      </c>
      <c r="E2725" s="50" t="s">
        <v>8826</v>
      </c>
      <c r="F2725" s="50" t="s">
        <v>8818</v>
      </c>
      <c r="G2725" s="50" t="s">
        <v>8792</v>
      </c>
      <c r="H2725" s="50" t="s">
        <v>9225</v>
      </c>
      <c r="I2725" s="50">
        <f>(DAX__2019_2020__33[[#This Row],[Adj Close]]-DAX__2019_2020__33[[#This Row],[Adj Open]])/DAX__2019_2020__33[[#This Row],[Adj Open]]</f>
        <v>6.5971310217857407E-3</v>
      </c>
      <c r="J2725" s="50">
        <f>DAX__2019_2020__33[[#This Row],[Adj Close]]-DAX__2019_2020__33[[#This Row],[Adj Open]]</f>
        <v>0.38317239752585408</v>
      </c>
      <c r="K2725" s="50">
        <v>2077128</v>
      </c>
    </row>
    <row r="2726" spans="1:11" x14ac:dyDescent="0.3">
      <c r="A2726" s="51" t="str">
        <f t="shared" si="47"/>
        <v>BAYN.DE</v>
      </c>
      <c r="B2726" s="52" t="s">
        <v>282</v>
      </c>
      <c r="C2726" s="50" t="s">
        <v>7374</v>
      </c>
      <c r="D2726" s="50">
        <f>DAX__2019_2020__33[[#This Row],[Open]]*(DAX__2019_2020__33[[#This Row],[Adj Close]]/DAX__2019_2020__33[[#This Row],[Close]])</f>
        <v>58.954949127335425</v>
      </c>
      <c r="E2726" s="50" t="s">
        <v>9226</v>
      </c>
      <c r="F2726" s="50" t="s">
        <v>9227</v>
      </c>
      <c r="G2726" s="50" t="s">
        <v>7425</v>
      </c>
      <c r="H2726" s="50" t="s">
        <v>9228</v>
      </c>
      <c r="I2726" s="50">
        <f>(DAX__2019_2020__33[[#This Row],[Adj Close]]-DAX__2019_2020__33[[#This Row],[Adj Open]])/DAX__2019_2020__33[[#This Row],[Adj Open]]</f>
        <v>7.2550630438294591E-3</v>
      </c>
      <c r="J2726" s="50">
        <f>DAX__2019_2020__33[[#This Row],[Adj Close]]-DAX__2019_2020__33[[#This Row],[Adj Open]]</f>
        <v>0.42772187266457706</v>
      </c>
      <c r="K2726" s="50">
        <v>3524248</v>
      </c>
    </row>
    <row r="2727" spans="1:11" x14ac:dyDescent="0.3">
      <c r="A2727" s="51" t="str">
        <f t="shared" si="47"/>
        <v>BAYN.DE</v>
      </c>
      <c r="B2727" s="52" t="s">
        <v>283</v>
      </c>
      <c r="C2727" s="50" t="s">
        <v>5308</v>
      </c>
      <c r="D2727" s="50">
        <f>DAX__2019_2020__33[[#This Row],[Open]]*(DAX__2019_2020__33[[#This Row],[Adj Close]]/DAX__2019_2020__33[[#This Row],[Close]])</f>
        <v>59.302476382736394</v>
      </c>
      <c r="E2727" s="50" t="s">
        <v>8022</v>
      </c>
      <c r="F2727" s="50" t="s">
        <v>7400</v>
      </c>
      <c r="G2727" s="50" t="s">
        <v>7389</v>
      </c>
      <c r="H2727" s="50" t="s">
        <v>9229</v>
      </c>
      <c r="I2727" s="50">
        <f>(DAX__2019_2020__33[[#This Row],[Adj Close]]-DAX__2019_2020__33[[#This Row],[Adj Open]])/DAX__2019_2020__33[[#This Row],[Adj Open]]</f>
        <v>-5.1090005210068469E-3</v>
      </c>
      <c r="J2727" s="50">
        <f>DAX__2019_2020__33[[#This Row],[Adj Close]]-DAX__2019_2020__33[[#This Row],[Adj Open]]</f>
        <v>-0.30297638273639649</v>
      </c>
      <c r="K2727" s="50">
        <v>3410664</v>
      </c>
    </row>
    <row r="2728" spans="1:11" x14ac:dyDescent="0.3">
      <c r="A2728" s="51" t="str">
        <f t="shared" si="47"/>
        <v>BAYN.DE</v>
      </c>
      <c r="B2728" s="52" t="s">
        <v>284</v>
      </c>
      <c r="C2728" s="50" t="s">
        <v>5549</v>
      </c>
      <c r="D2728" s="50">
        <f>DAX__2019_2020__33[[#This Row],[Open]]*(DAX__2019_2020__33[[#This Row],[Adj Close]]/DAX__2019_2020__33[[#This Row],[Close]])</f>
        <v>58.910390510008284</v>
      </c>
      <c r="E2728" s="50" t="s">
        <v>5319</v>
      </c>
      <c r="F2728" s="50" t="s">
        <v>7388</v>
      </c>
      <c r="G2728" s="50" t="s">
        <v>8839</v>
      </c>
      <c r="H2728" s="50" t="s">
        <v>9230</v>
      </c>
      <c r="I2728" s="50">
        <f>(DAX__2019_2020__33[[#This Row],[Adj Close]]-DAX__2019_2020__33[[#This Row],[Adj Open]])/DAX__2019_2020__33[[#This Row],[Adj Open]]</f>
        <v>-2.1176826180958428E-3</v>
      </c>
      <c r="J2728" s="50">
        <f>DAX__2019_2020__33[[#This Row],[Adj Close]]-DAX__2019_2020__33[[#This Row],[Adj Open]]</f>
        <v>-0.12475351000828283</v>
      </c>
      <c r="K2728" s="50">
        <v>3112510</v>
      </c>
    </row>
    <row r="2729" spans="1:11" x14ac:dyDescent="0.3">
      <c r="A2729" s="51" t="str">
        <f t="shared" si="47"/>
        <v>BAYN.DE</v>
      </c>
      <c r="B2729" s="52" t="s">
        <v>285</v>
      </c>
      <c r="C2729" s="50" t="s">
        <v>8839</v>
      </c>
      <c r="D2729" s="50">
        <f>DAX__2019_2020__33[[#This Row],[Open]]*(DAX__2019_2020__33[[#This Row],[Adj Close]]/DAX__2019_2020__33[[#This Row],[Close]])</f>
        <v>58.785639142035784</v>
      </c>
      <c r="E2729" s="50" t="s">
        <v>8850</v>
      </c>
      <c r="F2729" s="50" t="s">
        <v>7354</v>
      </c>
      <c r="G2729" s="50" t="s">
        <v>7354</v>
      </c>
      <c r="H2729" s="50" t="s">
        <v>9231</v>
      </c>
      <c r="I2729" s="50">
        <f>(DAX__2019_2020__33[[#This Row],[Adj Close]]-DAX__2019_2020__33[[#This Row],[Adj Open]])/DAX__2019_2020__33[[#This Row],[Adj Open]]</f>
        <v>-1.1065681202581779E-2</v>
      </c>
      <c r="J2729" s="50">
        <f>DAX__2019_2020__33[[#This Row],[Adj Close]]-DAX__2019_2020__33[[#This Row],[Adj Open]]</f>
        <v>-0.65050314203578097</v>
      </c>
      <c r="K2729" s="50">
        <v>2956397</v>
      </c>
    </row>
    <row r="2730" spans="1:11" x14ac:dyDescent="0.3">
      <c r="A2730" s="51" t="str">
        <f t="shared" si="47"/>
        <v>BAYN.DE</v>
      </c>
      <c r="B2730" s="52" t="s">
        <v>286</v>
      </c>
      <c r="C2730" s="50" t="s">
        <v>7852</v>
      </c>
      <c r="D2730" s="50">
        <f>DAX__2019_2020__33[[#This Row],[Open]]*(DAX__2019_2020__33[[#This Row],[Adj Close]]/DAX__2019_2020__33[[#This Row],[Close]])</f>
        <v>58.117313015363379</v>
      </c>
      <c r="E2730" s="50" t="s">
        <v>5547</v>
      </c>
      <c r="F2730" s="50" t="s">
        <v>7347</v>
      </c>
      <c r="G2730" s="50" t="s">
        <v>8054</v>
      </c>
      <c r="H2730" s="50" t="s">
        <v>9232</v>
      </c>
      <c r="I2730" s="50">
        <f>(DAX__2019_2020__33[[#This Row],[Adj Close]]-DAX__2019_2020__33[[#This Row],[Adj Open]])/DAX__2019_2020__33[[#This Row],[Adj Open]]</f>
        <v>7.8197177580539776E-3</v>
      </c>
      <c r="J2730" s="50">
        <f>DAX__2019_2020__33[[#This Row],[Adj Close]]-DAX__2019_2020__33[[#This Row],[Adj Open]]</f>
        <v>0.45446098463661855</v>
      </c>
      <c r="K2730" s="50">
        <v>2163593</v>
      </c>
    </row>
    <row r="2731" spans="1:11" x14ac:dyDescent="0.3">
      <c r="A2731" s="51" t="str">
        <f t="shared" si="47"/>
        <v>BAYN.DE</v>
      </c>
      <c r="B2731" s="52" t="s">
        <v>287</v>
      </c>
      <c r="C2731" s="50" t="s">
        <v>5263</v>
      </c>
      <c r="D2731" s="50">
        <f>DAX__2019_2020__33[[#This Row],[Open]]*(DAX__2019_2020__33[[#This Row],[Adj Close]]/DAX__2019_2020__33[[#This Row],[Close]])</f>
        <v>58.357911529191504</v>
      </c>
      <c r="E2731" s="50" t="s">
        <v>8797</v>
      </c>
      <c r="F2731" s="50" t="s">
        <v>5259</v>
      </c>
      <c r="G2731" s="50" t="s">
        <v>5594</v>
      </c>
      <c r="H2731" s="50" t="s">
        <v>9233</v>
      </c>
      <c r="I2731" s="50">
        <f>(DAX__2019_2020__33[[#This Row],[Adj Close]]-DAX__2019_2020__33[[#This Row],[Adj Open]])/DAX__2019_2020__33[[#This Row],[Adj Open]]</f>
        <v>-7.4820280189960868E-3</v>
      </c>
      <c r="J2731" s="50">
        <f>DAX__2019_2020__33[[#This Row],[Adj Close]]-DAX__2019_2020__33[[#This Row],[Adj Open]]</f>
        <v>-0.43663552919150561</v>
      </c>
      <c r="K2731" s="50">
        <v>2324275</v>
      </c>
    </row>
    <row r="2732" spans="1:11" x14ac:dyDescent="0.3">
      <c r="A2732" s="51" t="str">
        <f t="shared" si="47"/>
        <v>BAYN.DE</v>
      </c>
      <c r="B2732" s="52" t="s">
        <v>288</v>
      </c>
      <c r="C2732" s="50" t="s">
        <v>5267</v>
      </c>
      <c r="D2732" s="50">
        <f>DAX__2019_2020__33[[#This Row],[Open]]*(DAX__2019_2020__33[[#This Row],[Adj Close]]/DAX__2019_2020__33[[#This Row],[Close]])</f>
        <v>57.395526950100148</v>
      </c>
      <c r="E2732" s="50" t="s">
        <v>9234</v>
      </c>
      <c r="F2732" s="50" t="s">
        <v>5371</v>
      </c>
      <c r="G2732" s="50" t="s">
        <v>7416</v>
      </c>
      <c r="H2732" s="50" t="s">
        <v>9181</v>
      </c>
      <c r="I2732" s="50">
        <f>(DAX__2019_2020__33[[#This Row],[Adj Close]]-DAX__2019_2020__33[[#This Row],[Adj Open]])/DAX__2019_2020__33[[#This Row],[Adj Open]]</f>
        <v>3.2448313463852588E-2</v>
      </c>
      <c r="J2732" s="50">
        <f>DAX__2019_2020__33[[#This Row],[Adj Close]]-DAX__2019_2020__33[[#This Row],[Adj Open]]</f>
        <v>1.8623880498998489</v>
      </c>
      <c r="K2732" s="50">
        <v>2558538</v>
      </c>
    </row>
    <row r="2733" spans="1:11" x14ac:dyDescent="0.3">
      <c r="A2733" s="51" t="str">
        <f t="shared" si="47"/>
        <v>BAYN.DE</v>
      </c>
      <c r="B2733" s="52" t="s">
        <v>289</v>
      </c>
      <c r="C2733" s="50" t="s">
        <v>9200</v>
      </c>
      <c r="D2733" s="50">
        <f>DAX__2019_2020__33[[#This Row],[Open]]*(DAX__2019_2020__33[[#This Row],[Adj Close]]/DAX__2019_2020__33[[#This Row],[Close]])</f>
        <v>59.498513982621134</v>
      </c>
      <c r="E2733" s="50" t="s">
        <v>9235</v>
      </c>
      <c r="F2733" s="50" t="s">
        <v>7425</v>
      </c>
      <c r="G2733" s="50" t="s">
        <v>8033</v>
      </c>
      <c r="H2733" s="50" t="s">
        <v>9236</v>
      </c>
      <c r="I2733" s="50">
        <f>(DAX__2019_2020__33[[#This Row],[Adj Close]]-DAX__2019_2020__33[[#This Row],[Adj Open]])/DAX__2019_2020__33[[#This Row],[Adj Open]]</f>
        <v>7.1889025245874321E-3</v>
      </c>
      <c r="J2733" s="50">
        <f>DAX__2019_2020__33[[#This Row],[Adj Close]]-DAX__2019_2020__33[[#This Row],[Adj Open]]</f>
        <v>0.42772901737886571</v>
      </c>
      <c r="K2733" s="50">
        <v>2446378</v>
      </c>
    </row>
    <row r="2734" spans="1:11" x14ac:dyDescent="0.3">
      <c r="A2734" s="51" t="str">
        <f t="shared" si="47"/>
        <v>BAYN.DE</v>
      </c>
      <c r="B2734" s="52" t="s">
        <v>290</v>
      </c>
      <c r="C2734" s="50" t="s">
        <v>5340</v>
      </c>
      <c r="D2734" s="50">
        <f>DAX__2019_2020__33[[#This Row],[Open]]*(DAX__2019_2020__33[[#This Row],[Adj Close]]/DAX__2019_2020__33[[#This Row],[Close]])</f>
        <v>59.881684145440694</v>
      </c>
      <c r="E2734" s="50" t="s">
        <v>8002</v>
      </c>
      <c r="F2734" s="50" t="s">
        <v>5313</v>
      </c>
      <c r="G2734" s="50" t="s">
        <v>9237</v>
      </c>
      <c r="H2734" s="50" t="s">
        <v>9238</v>
      </c>
      <c r="I2734" s="50">
        <f>(DAX__2019_2020__33[[#This Row],[Adj Close]]-DAX__2019_2020__33[[#This Row],[Adj Open]])/DAX__2019_2020__33[[#This Row],[Adj Open]]</f>
        <v>-9.8213694860729665E-3</v>
      </c>
      <c r="J2734" s="50">
        <f>DAX__2019_2020__33[[#This Row],[Adj Close]]-DAX__2019_2020__33[[#This Row],[Adj Open]]</f>
        <v>-0.58812014544069058</v>
      </c>
      <c r="K2734" s="50">
        <v>1930109</v>
      </c>
    </row>
    <row r="2735" spans="1:11" x14ac:dyDescent="0.3">
      <c r="A2735" s="51" t="str">
        <f t="shared" si="47"/>
        <v>BAYN.DE</v>
      </c>
      <c r="B2735" s="52" t="s">
        <v>291</v>
      </c>
      <c r="C2735" s="50" t="s">
        <v>8050</v>
      </c>
      <c r="D2735" s="50">
        <f>DAX__2019_2020__33[[#This Row],[Open]]*(DAX__2019_2020__33[[#This Row],[Adj Close]]/DAX__2019_2020__33[[#This Row],[Close]])</f>
        <v>59.079703622959762</v>
      </c>
      <c r="E2735" s="50" t="s">
        <v>9234</v>
      </c>
      <c r="F2735" s="50" t="s">
        <v>7327</v>
      </c>
      <c r="G2735" s="50" t="s">
        <v>7422</v>
      </c>
      <c r="H2735" s="50" t="s">
        <v>9239</v>
      </c>
      <c r="I2735" s="50">
        <f>(DAX__2019_2020__33[[#This Row],[Adj Close]]-DAX__2019_2020__33[[#This Row],[Adj Open]])/DAX__2019_2020__33[[#This Row],[Adj Open]]</f>
        <v>1.2065459484217667E-3</v>
      </c>
      <c r="J2735" s="50">
        <f>DAX__2019_2020__33[[#This Row],[Adj Close]]-DAX__2019_2020__33[[#This Row],[Adj Open]]</f>
        <v>7.1282377040240874E-2</v>
      </c>
      <c r="K2735" s="50">
        <v>2084845</v>
      </c>
    </row>
    <row r="2736" spans="1:11" x14ac:dyDescent="0.3">
      <c r="A2736" s="51" t="str">
        <f t="shared" si="47"/>
        <v>BAYN.DE</v>
      </c>
      <c r="B2736" s="52" t="s">
        <v>292</v>
      </c>
      <c r="C2736" s="50" t="s">
        <v>7454</v>
      </c>
      <c r="D2736" s="50">
        <f>DAX__2019_2020__33[[#This Row],[Open]]*(DAX__2019_2020__33[[#This Row],[Adj Close]]/DAX__2019_2020__33[[#This Row],[Close]])</f>
        <v>59.088606886394892</v>
      </c>
      <c r="E2736" s="50" t="s">
        <v>7422</v>
      </c>
      <c r="F2736" s="50" t="s">
        <v>7407</v>
      </c>
      <c r="G2736" s="50" t="s">
        <v>5195</v>
      </c>
      <c r="H2736" s="50" t="s">
        <v>9240</v>
      </c>
      <c r="I2736" s="50">
        <f>(DAX__2019_2020__33[[#This Row],[Adj Close]]-DAX__2019_2020__33[[#This Row],[Adj Open]])/DAX__2019_2020__33[[#This Row],[Adj Open]]</f>
        <v>-5.7306290372680802E-3</v>
      </c>
      <c r="J2736" s="50">
        <f>DAX__2019_2020__33[[#This Row],[Adj Close]]-DAX__2019_2020__33[[#This Row],[Adj Open]]</f>
        <v>-0.33861488639489323</v>
      </c>
      <c r="K2736" s="50">
        <v>2286023</v>
      </c>
    </row>
    <row r="2737" spans="1:11" x14ac:dyDescent="0.3">
      <c r="A2737" s="51" t="str">
        <f t="shared" si="47"/>
        <v>BAYN.DE</v>
      </c>
      <c r="B2737" s="52" t="s">
        <v>293</v>
      </c>
      <c r="C2737" s="50" t="s">
        <v>5272</v>
      </c>
      <c r="D2737" s="50">
        <f>DAX__2019_2020__33[[#This Row],[Open]]*(DAX__2019_2020__33[[#This Row],[Adj Close]]/DAX__2019_2020__33[[#This Row],[Close]])</f>
        <v>58.723261495677846</v>
      </c>
      <c r="E2737" s="50" t="s">
        <v>9235</v>
      </c>
      <c r="F2737" s="50" t="s">
        <v>5272</v>
      </c>
      <c r="G2737" s="50" t="s">
        <v>7423</v>
      </c>
      <c r="H2737" s="50" t="s">
        <v>9241</v>
      </c>
      <c r="I2737" s="50">
        <f>(DAX__2019_2020__33[[#This Row],[Adj Close]]-DAX__2019_2020__33[[#This Row],[Adj Open]])/DAX__2019_2020__33[[#This Row],[Adj Open]]</f>
        <v>2.0940773264316485E-2</v>
      </c>
      <c r="J2737" s="50">
        <f>DAX__2019_2020__33[[#This Row],[Adj Close]]-DAX__2019_2020__33[[#This Row],[Adj Open]]</f>
        <v>1.2297105043221563</v>
      </c>
      <c r="K2737" s="50">
        <v>3410396</v>
      </c>
    </row>
    <row r="2738" spans="1:11" x14ac:dyDescent="0.3">
      <c r="A2738" s="51" t="str">
        <f t="shared" si="47"/>
        <v>BAYN.DE</v>
      </c>
      <c r="B2738" s="52" t="s">
        <v>294</v>
      </c>
      <c r="C2738" s="50" t="s">
        <v>7464</v>
      </c>
      <c r="D2738" s="50">
        <f>DAX__2019_2020__33[[#This Row],[Open]]*(DAX__2019_2020__33[[#This Row],[Adj Close]]/DAX__2019_2020__33[[#This Row],[Close]])</f>
        <v>60.425250662467789</v>
      </c>
      <c r="E2738" s="50" t="s">
        <v>7981</v>
      </c>
      <c r="F2738" s="50" t="s">
        <v>7450</v>
      </c>
      <c r="G2738" s="50" t="s">
        <v>5378</v>
      </c>
      <c r="H2738" s="50" t="s">
        <v>9242</v>
      </c>
      <c r="I2738" s="50">
        <f>(DAX__2019_2020__33[[#This Row],[Adj Close]]-DAX__2019_2020__33[[#This Row],[Adj Open]])/DAX__2019_2020__33[[#This Row],[Adj Open]]</f>
        <v>2.6102404545123303E-2</v>
      </c>
      <c r="J2738" s="50">
        <f>DAX__2019_2020__33[[#This Row],[Adj Close]]-DAX__2019_2020__33[[#This Row],[Adj Open]]</f>
        <v>1.577244337532214</v>
      </c>
      <c r="K2738" s="50">
        <v>5729272</v>
      </c>
    </row>
    <row r="2739" spans="1:11" x14ac:dyDescent="0.3">
      <c r="A2739" s="51" t="str">
        <f t="shared" si="47"/>
        <v>BAYN.DE</v>
      </c>
      <c r="B2739" s="52" t="s">
        <v>295</v>
      </c>
      <c r="C2739" s="50" t="s">
        <v>5420</v>
      </c>
      <c r="D2739" s="50">
        <f>DAX__2019_2020__33[[#This Row],[Open]]*(DAX__2019_2020__33[[#This Row],[Adj Close]]/DAX__2019_2020__33[[#This Row],[Close]])</f>
        <v>62.546060967856434</v>
      </c>
      <c r="E2739" s="50" t="s">
        <v>8887</v>
      </c>
      <c r="F2739" s="50" t="s">
        <v>8029</v>
      </c>
      <c r="G2739" s="50" t="s">
        <v>5491</v>
      </c>
      <c r="H2739" s="50" t="s">
        <v>9243</v>
      </c>
      <c r="I2739" s="50">
        <f>(DAX__2019_2020__33[[#This Row],[Adj Close]]-DAX__2019_2020__33[[#This Row],[Adj Open]])/DAX__2019_2020__33[[#This Row],[Adj Open]]</f>
        <v>-4.1316425664157629E-3</v>
      </c>
      <c r="J2739" s="50">
        <f>DAX__2019_2020__33[[#This Row],[Adj Close]]-DAX__2019_2020__33[[#This Row],[Adj Open]]</f>
        <v>-0.25841796785643112</v>
      </c>
      <c r="K2739" s="50">
        <v>2155376</v>
      </c>
    </row>
    <row r="2740" spans="1:11" x14ac:dyDescent="0.3">
      <c r="A2740" s="51" t="str">
        <f t="shared" si="47"/>
        <v>BAYN.DE</v>
      </c>
      <c r="B2740" s="52" t="s">
        <v>296</v>
      </c>
      <c r="C2740" s="50" t="s">
        <v>9244</v>
      </c>
      <c r="D2740" s="50">
        <f>DAX__2019_2020__33[[#This Row],[Open]]*(DAX__2019_2020__33[[#This Row],[Adj Close]]/DAX__2019_2020__33[[#This Row],[Close]])</f>
        <v>62.554974946729679</v>
      </c>
      <c r="E2740" s="50" t="s">
        <v>5230</v>
      </c>
      <c r="F2740" s="50" t="s">
        <v>9245</v>
      </c>
      <c r="G2740" s="50" t="s">
        <v>9246</v>
      </c>
      <c r="H2740" s="50" t="s">
        <v>9247</v>
      </c>
      <c r="I2740" s="50">
        <f>(DAX__2019_2020__33[[#This Row],[Adj Close]]-DAX__2019_2020__33[[#This Row],[Adj Open]])/DAX__2019_2020__33[[#This Row],[Adj Open]]</f>
        <v>1.5384644532107427E-2</v>
      </c>
      <c r="J2740" s="50">
        <f>DAX__2019_2020__33[[#This Row],[Adj Close]]-DAX__2019_2020__33[[#This Row],[Adj Open]]</f>
        <v>0.9623860532703219</v>
      </c>
      <c r="K2740" s="50">
        <v>3263012</v>
      </c>
    </row>
    <row r="2741" spans="1:11" x14ac:dyDescent="0.3">
      <c r="A2741" s="51" t="str">
        <f t="shared" si="47"/>
        <v>BAYN.DE</v>
      </c>
      <c r="B2741" s="52" t="s">
        <v>297</v>
      </c>
      <c r="C2741" s="50" t="s">
        <v>5230</v>
      </c>
      <c r="D2741" s="50">
        <f>DAX__2019_2020__33[[#This Row],[Open]]*(DAX__2019_2020__33[[#This Row],[Adj Close]]/DAX__2019_2020__33[[#This Row],[Close]])</f>
        <v>63.535176784612162</v>
      </c>
      <c r="E2741" s="50" t="s">
        <v>7518</v>
      </c>
      <c r="F2741" s="50" t="s">
        <v>9248</v>
      </c>
      <c r="G2741" s="50" t="s">
        <v>9249</v>
      </c>
      <c r="H2741" s="50" t="s">
        <v>9250</v>
      </c>
      <c r="I2741" s="50">
        <f>(DAX__2019_2020__33[[#This Row],[Adj Close]]-DAX__2019_2020__33[[#This Row],[Adj Open]])/DAX__2019_2020__33[[#This Row],[Adj Open]]</f>
        <v>4.7685271485892423E-3</v>
      </c>
      <c r="J2741" s="50">
        <f>DAX__2019_2020__33[[#This Row],[Adj Close]]-DAX__2019_2020__33[[#This Row],[Adj Open]]</f>
        <v>0.30296921538784005</v>
      </c>
      <c r="K2741" s="50">
        <v>3451163</v>
      </c>
    </row>
    <row r="2742" spans="1:11" x14ac:dyDescent="0.3">
      <c r="A2742" s="51" t="str">
        <f t="shared" si="47"/>
        <v>BAYN.DE</v>
      </c>
      <c r="B2742" s="52" t="s">
        <v>298</v>
      </c>
      <c r="C2742" s="50" t="s">
        <v>9249</v>
      </c>
      <c r="D2742" s="50">
        <f>DAX__2019_2020__33[[#This Row],[Open]]*(DAX__2019_2020__33[[#This Row],[Adj Close]]/DAX__2019_2020__33[[#This Row],[Close]])</f>
        <v>63.838151246097112</v>
      </c>
      <c r="E2742" s="50" t="s">
        <v>5444</v>
      </c>
      <c r="F2742" s="50" t="s">
        <v>5492</v>
      </c>
      <c r="G2742" s="50" t="s">
        <v>5409</v>
      </c>
      <c r="H2742" s="50" t="s">
        <v>9251</v>
      </c>
      <c r="I2742" s="50">
        <f>(DAX__2019_2020__33[[#This Row],[Adj Close]]-DAX__2019_2020__33[[#This Row],[Adj Open]])/DAX__2019_2020__33[[#This Row],[Adj Open]]</f>
        <v>9.7710777466636822E-4</v>
      </c>
      <c r="J2742" s="50">
        <f>DAX__2019_2020__33[[#This Row],[Adj Close]]-DAX__2019_2020__33[[#This Row],[Adj Open]]</f>
        <v>6.2376753902888993E-2</v>
      </c>
      <c r="K2742" s="50">
        <v>2072037</v>
      </c>
    </row>
    <row r="2743" spans="1:11" x14ac:dyDescent="0.3">
      <c r="A2743" s="51" t="str">
        <f t="shared" si="47"/>
        <v>BAYN.DE</v>
      </c>
      <c r="B2743" s="52" t="s">
        <v>299</v>
      </c>
      <c r="C2743" s="50" t="s">
        <v>5461</v>
      </c>
      <c r="D2743" s="50">
        <f>DAX__2019_2020__33[[#This Row],[Open]]*(DAX__2019_2020__33[[#This Row],[Adj Close]]/DAX__2019_2020__33[[#This Row],[Close]])</f>
        <v>64.158951147308358</v>
      </c>
      <c r="E2743" s="50" t="s">
        <v>9252</v>
      </c>
      <c r="F2743" s="50" t="s">
        <v>7966</v>
      </c>
      <c r="G2743" s="50" t="s">
        <v>9253</v>
      </c>
      <c r="H2743" s="50" t="s">
        <v>9254</v>
      </c>
      <c r="I2743" s="50">
        <f>(DAX__2019_2020__33[[#This Row],[Adj Close]]-DAX__2019_2020__33[[#This Row],[Adj Open]])/DAX__2019_2020__33[[#This Row],[Adj Open]]</f>
        <v>-5.6945000000001127E-3</v>
      </c>
      <c r="J2743" s="50">
        <f>DAX__2019_2020__33[[#This Row],[Adj Close]]-DAX__2019_2020__33[[#This Row],[Adj Open]]</f>
        <v>-0.36535314730835466</v>
      </c>
      <c r="K2743" s="50">
        <v>2239918</v>
      </c>
    </row>
    <row r="2744" spans="1:11" x14ac:dyDescent="0.3">
      <c r="A2744" s="51" t="str">
        <f t="shared" si="47"/>
        <v>BAYN.DE</v>
      </c>
      <c r="B2744" s="52" t="s">
        <v>300</v>
      </c>
      <c r="C2744" s="50" t="s">
        <v>9255</v>
      </c>
      <c r="D2744" s="50">
        <f>DAX__2019_2020__33[[#This Row],[Open]]*(DAX__2019_2020__33[[#This Row],[Adj Close]]/DAX__2019_2020__33[[#This Row],[Close]])</f>
        <v>63.775778408287337</v>
      </c>
      <c r="E2744" s="50" t="s">
        <v>9255</v>
      </c>
      <c r="F2744" s="50" t="s">
        <v>5471</v>
      </c>
      <c r="G2744" s="50" t="s">
        <v>9256</v>
      </c>
      <c r="H2744" s="50" t="s">
        <v>9257</v>
      </c>
      <c r="I2744" s="50">
        <f>(DAX__2019_2020__33[[#This Row],[Adj Close]]-DAX__2019_2020__33[[#This Row],[Adj Open]])/DAX__2019_2020__33[[#This Row],[Adj Open]]</f>
        <v>-1.3134036607517005E-2</v>
      </c>
      <c r="J2744" s="50">
        <f>DAX__2019_2020__33[[#This Row],[Adj Close]]-DAX__2019_2020__33[[#This Row],[Adj Open]]</f>
        <v>-0.83763340828733845</v>
      </c>
      <c r="K2744" s="50">
        <v>3156757</v>
      </c>
    </row>
    <row r="2745" spans="1:11" x14ac:dyDescent="0.3">
      <c r="A2745" s="51" t="str">
        <f t="shared" si="47"/>
        <v>BAYN.DE</v>
      </c>
      <c r="B2745" s="52" t="s">
        <v>301</v>
      </c>
      <c r="C2745" s="50" t="s">
        <v>9258</v>
      </c>
      <c r="D2745" s="50">
        <f>DAX__2019_2020__33[[#This Row],[Open]]*(DAX__2019_2020__33[[#This Row],[Adj Close]]/DAX__2019_2020__33[[#This Row],[Close]])</f>
        <v>62.697547387550351</v>
      </c>
      <c r="E2745" s="50" t="s">
        <v>9259</v>
      </c>
      <c r="F2745" s="50" t="s">
        <v>9260</v>
      </c>
      <c r="G2745" s="50" t="s">
        <v>5473</v>
      </c>
      <c r="H2745" s="50" t="s">
        <v>9261</v>
      </c>
      <c r="I2745" s="50">
        <f>(DAX__2019_2020__33[[#This Row],[Adj Close]]-DAX__2019_2020__33[[#This Row],[Adj Open]])/DAX__2019_2020__33[[#This Row],[Adj Open]]</f>
        <v>1.9897526721183857E-3</v>
      </c>
      <c r="J2745" s="50">
        <f>DAX__2019_2020__33[[#This Row],[Adj Close]]-DAX__2019_2020__33[[#This Row],[Adj Open]]</f>
        <v>0.12475261244964742</v>
      </c>
      <c r="K2745" s="50">
        <v>1588796</v>
      </c>
    </row>
    <row r="2746" spans="1:11" x14ac:dyDescent="0.3">
      <c r="A2746" s="51" t="str">
        <f t="shared" si="47"/>
        <v>BAYN.DE</v>
      </c>
      <c r="B2746" s="52" t="s">
        <v>302</v>
      </c>
      <c r="C2746" s="50" t="s">
        <v>9262</v>
      </c>
      <c r="D2746" s="50">
        <f>DAX__2019_2020__33[[#This Row],[Open]]*(DAX__2019_2020__33[[#This Row],[Adj Close]]/DAX__2019_2020__33[[#This Row],[Close]])</f>
        <v>62.786663120645926</v>
      </c>
      <c r="E2746" s="50" t="s">
        <v>9263</v>
      </c>
      <c r="F2746" s="50" t="s">
        <v>9264</v>
      </c>
      <c r="G2746" s="50" t="s">
        <v>9265</v>
      </c>
      <c r="H2746" s="50" t="s">
        <v>9266</v>
      </c>
      <c r="I2746" s="50">
        <f>(DAX__2019_2020__33[[#This Row],[Adj Close]]-DAX__2019_2020__33[[#This Row],[Adj Open]])/DAX__2019_2020__33[[#This Row],[Adj Open]]</f>
        <v>-8.5150441174424211E-4</v>
      </c>
      <c r="J2746" s="50">
        <f>DAX__2019_2020__33[[#This Row],[Adj Close]]-DAX__2019_2020__33[[#This Row],[Adj Open]]</f>
        <v>-5.3463120645929507E-2</v>
      </c>
      <c r="K2746" s="50">
        <v>1751069</v>
      </c>
    </row>
    <row r="2747" spans="1:11" x14ac:dyDescent="0.3">
      <c r="A2747" s="51" t="str">
        <f t="shared" si="47"/>
        <v>BAYN.DE</v>
      </c>
      <c r="B2747" s="52" t="s">
        <v>303</v>
      </c>
      <c r="C2747" s="50" t="s">
        <v>9258</v>
      </c>
      <c r="D2747" s="50">
        <f>DAX__2019_2020__33[[#This Row],[Open]]*(DAX__2019_2020__33[[#This Row],[Adj Close]]/DAX__2019_2020__33[[#This Row],[Close]])</f>
        <v>62.697547387550351</v>
      </c>
      <c r="E2747" s="50" t="s">
        <v>9267</v>
      </c>
      <c r="F2747" s="50" t="s">
        <v>9268</v>
      </c>
      <c r="G2747" s="50" t="s">
        <v>5473</v>
      </c>
      <c r="H2747" s="50" t="s">
        <v>9261</v>
      </c>
      <c r="I2747" s="50">
        <f>(DAX__2019_2020__33[[#This Row],[Adj Close]]-DAX__2019_2020__33[[#This Row],[Adj Open]])/DAX__2019_2020__33[[#This Row],[Adj Open]]</f>
        <v>1.9897526721183857E-3</v>
      </c>
      <c r="J2747" s="50">
        <f>DAX__2019_2020__33[[#This Row],[Adj Close]]-DAX__2019_2020__33[[#This Row],[Adj Open]]</f>
        <v>0.12475261244964742</v>
      </c>
      <c r="K2747" s="50">
        <v>2407947</v>
      </c>
    </row>
    <row r="2748" spans="1:11" x14ac:dyDescent="0.3">
      <c r="A2748" s="51" t="str">
        <f t="shared" si="47"/>
        <v>BAYN.DE</v>
      </c>
      <c r="B2748" s="52" t="s">
        <v>304</v>
      </c>
      <c r="C2748" s="50" t="s">
        <v>9265</v>
      </c>
      <c r="D2748" s="50">
        <f>DAX__2019_2020__33[[#This Row],[Open]]*(DAX__2019_2020__33[[#This Row],[Adj Close]]/DAX__2019_2020__33[[#This Row],[Close]])</f>
        <v>62.733191002037024</v>
      </c>
      <c r="E2748" s="50" t="s">
        <v>7963</v>
      </c>
      <c r="F2748" s="50" t="s">
        <v>7921</v>
      </c>
      <c r="G2748" s="50" t="s">
        <v>7964</v>
      </c>
      <c r="H2748" s="50" t="s">
        <v>9269</v>
      </c>
      <c r="I2748" s="50">
        <f>(DAX__2019_2020__33[[#This Row],[Adj Close]]-DAX__2019_2020__33[[#This Row],[Adj Open]])/DAX__2019_2020__33[[#This Row],[Adj Open]]</f>
        <v>-4.261221469852229E-4</v>
      </c>
      <c r="J2748" s="50">
        <f>DAX__2019_2020__33[[#This Row],[Adj Close]]-DAX__2019_2020__33[[#This Row],[Adj Open]]</f>
        <v>-2.6732002037022085E-2</v>
      </c>
      <c r="K2748" s="50">
        <v>1815397</v>
      </c>
    </row>
    <row r="2749" spans="1:11" x14ac:dyDescent="0.3">
      <c r="A2749" s="51" t="str">
        <f t="shared" si="47"/>
        <v>BAYN.DE</v>
      </c>
      <c r="B2749" s="52" t="s">
        <v>305</v>
      </c>
      <c r="C2749" s="50" t="s">
        <v>5497</v>
      </c>
      <c r="D2749" s="50">
        <f>DAX__2019_2020__33[[#This Row],[Open]]*(DAX__2019_2020__33[[#This Row],[Adj Close]]/DAX__2019_2020__33[[#This Row],[Close]])</f>
        <v>63.036164130628244</v>
      </c>
      <c r="E2749" s="50" t="s">
        <v>9270</v>
      </c>
      <c r="F2749" s="50" t="s">
        <v>9271</v>
      </c>
      <c r="G2749" s="50" t="s">
        <v>4956</v>
      </c>
      <c r="H2749" s="50" t="s">
        <v>9272</v>
      </c>
      <c r="I2749" s="50">
        <f>(DAX__2019_2020__33[[#This Row],[Adj Close]]-DAX__2019_2020__33[[#This Row],[Adj Open]])/DAX__2019_2020__33[[#This Row],[Adj Open]]</f>
        <v>-4.3822166916089988E-3</v>
      </c>
      <c r="J2749" s="50">
        <f>DAX__2019_2020__33[[#This Row],[Adj Close]]-DAX__2019_2020__33[[#This Row],[Adj Open]]</f>
        <v>-0.27623813062824354</v>
      </c>
      <c r="K2749" s="50">
        <v>2316728</v>
      </c>
    </row>
    <row r="2750" spans="1:11" x14ac:dyDescent="0.3">
      <c r="A2750" s="51" t="str">
        <f t="shared" si="47"/>
        <v>BAYN.DE</v>
      </c>
      <c r="B2750" s="52" t="s">
        <v>306</v>
      </c>
      <c r="C2750" s="50" t="s">
        <v>5473</v>
      </c>
      <c r="D2750" s="50">
        <f>DAX__2019_2020__33[[#This Row],[Open]]*(DAX__2019_2020__33[[#This Row],[Adj Close]]/DAX__2019_2020__33[[#This Row],[Close]])</f>
        <v>62.822303124555155</v>
      </c>
      <c r="E2750" s="50" t="s">
        <v>9273</v>
      </c>
      <c r="F2750" s="50" t="s">
        <v>8918</v>
      </c>
      <c r="G2750" s="50" t="s">
        <v>9260</v>
      </c>
      <c r="H2750" s="50" t="s">
        <v>9274</v>
      </c>
      <c r="I2750" s="50">
        <f>(DAX__2019_2020__33[[#This Row],[Adj Close]]-DAX__2019_2020__33[[#This Row],[Adj Open]])/DAX__2019_2020__33[[#This Row],[Adj Open]]</f>
        <v>-3.5460992907801149E-3</v>
      </c>
      <c r="J2750" s="50">
        <f>DAX__2019_2020__33[[#This Row],[Adj Close]]-DAX__2019_2020__33[[#This Row],[Adj Open]]</f>
        <v>-0.22277412455515844</v>
      </c>
      <c r="K2750" s="50">
        <v>1936937</v>
      </c>
    </row>
    <row r="2751" spans="1:11" x14ac:dyDescent="0.3">
      <c r="A2751" s="51" t="str">
        <f t="shared" si="47"/>
        <v>BAYN.DE</v>
      </c>
      <c r="B2751" s="52" t="s">
        <v>307</v>
      </c>
      <c r="C2751" s="50" t="s">
        <v>5441</v>
      </c>
      <c r="D2751" s="50">
        <f>DAX__2019_2020__33[[#This Row],[Open]]*(DAX__2019_2020__33[[#This Row],[Adj Close]]/DAX__2019_2020__33[[#This Row],[Close]])</f>
        <v>62.644091513748776</v>
      </c>
      <c r="E2751" s="50" t="s">
        <v>5230</v>
      </c>
      <c r="F2751" s="50" t="s">
        <v>5420</v>
      </c>
      <c r="G2751" s="50" t="s">
        <v>5420</v>
      </c>
      <c r="H2751" s="50" t="s">
        <v>9275</v>
      </c>
      <c r="I2751" s="50">
        <f>(DAX__2019_2020__33[[#This Row],[Adj Close]]-DAX__2019_2020__33[[#This Row],[Adj Open]])/DAX__2019_2020__33[[#This Row],[Adj Open]]</f>
        <v>-1.5647367753312039E-3</v>
      </c>
      <c r="J2751" s="50">
        <f>DAX__2019_2020__33[[#This Row],[Adj Close]]-DAX__2019_2020__33[[#This Row],[Adj Open]]</f>
        <v>-9.8021513748776101E-2</v>
      </c>
      <c r="K2751" s="50">
        <v>2337006</v>
      </c>
    </row>
    <row r="2752" spans="1:11" x14ac:dyDescent="0.3">
      <c r="A2752" s="51" t="str">
        <f t="shared" si="47"/>
        <v>BAYN.DE</v>
      </c>
      <c r="B2752" s="52" t="s">
        <v>308</v>
      </c>
      <c r="C2752" s="50" t="s">
        <v>9244</v>
      </c>
      <c r="D2752" s="50">
        <f>DAX__2019_2020__33[[#This Row],[Open]]*(DAX__2019_2020__33[[#This Row],[Adj Close]]/DAX__2019_2020__33[[#This Row],[Close]])</f>
        <v>62.554970858020042</v>
      </c>
      <c r="E2752" s="50" t="s">
        <v>7971</v>
      </c>
      <c r="F2752" s="50" t="s">
        <v>8857</v>
      </c>
      <c r="G2752" s="50" t="s">
        <v>5482</v>
      </c>
      <c r="H2752" s="50" t="s">
        <v>9276</v>
      </c>
      <c r="I2752" s="50">
        <f>(DAX__2019_2020__33[[#This Row],[Adj Close]]-DAX__2019_2020__33[[#This Row],[Adj Open]])/DAX__2019_2020__33[[#This Row],[Adj Open]]</f>
        <v>-1.4957194371389999E-2</v>
      </c>
      <c r="J2752" s="50">
        <f>DAX__2019_2020__33[[#This Row],[Adj Close]]-DAX__2019_2020__33[[#This Row],[Adj Open]]</f>
        <v>-0.93564685802004277</v>
      </c>
      <c r="K2752" s="50">
        <v>2869350</v>
      </c>
    </row>
    <row r="2753" spans="1:11" x14ac:dyDescent="0.3">
      <c r="A2753" s="51" t="str">
        <f t="shared" si="47"/>
        <v>BAYN.DE</v>
      </c>
      <c r="B2753" s="52" t="s">
        <v>309</v>
      </c>
      <c r="C2753" s="50" t="s">
        <v>5484</v>
      </c>
      <c r="D2753" s="50">
        <f>DAX__2019_2020__33[[#This Row],[Open]]*(DAX__2019_2020__33[[#This Row],[Adj Close]]/DAX__2019_2020__33[[#This Row],[Close]])</f>
        <v>61.262886131386857</v>
      </c>
      <c r="E2753" s="50" t="s">
        <v>9277</v>
      </c>
      <c r="F2753" s="50" t="s">
        <v>7417</v>
      </c>
      <c r="G2753" s="50" t="s">
        <v>8865</v>
      </c>
      <c r="H2753" s="50" t="s">
        <v>9278</v>
      </c>
      <c r="I2753" s="50">
        <f>(DAX__2019_2020__33[[#This Row],[Adj Close]]-DAX__2019_2020__33[[#This Row],[Adj Open]])/DAX__2019_2020__33[[#This Row],[Adj Open]]</f>
        <v>-3.6363636363635548E-3</v>
      </c>
      <c r="J2753" s="50">
        <f>DAX__2019_2020__33[[#This Row],[Adj Close]]-DAX__2019_2020__33[[#This Row],[Adj Open]]</f>
        <v>-0.22277413138685631</v>
      </c>
      <c r="K2753" s="50">
        <v>3225866</v>
      </c>
    </row>
    <row r="2754" spans="1:11" x14ac:dyDescent="0.3">
      <c r="A2754" s="51" t="str">
        <f t="shared" si="47"/>
        <v>BAYN.DE</v>
      </c>
      <c r="B2754" s="52" t="s">
        <v>310</v>
      </c>
      <c r="C2754" s="50" t="s">
        <v>9279</v>
      </c>
      <c r="D2754" s="50">
        <f>DAX__2019_2020__33[[#This Row],[Open]]*(DAX__2019_2020__33[[#This Row],[Adj Close]]/DAX__2019_2020__33[[#This Row],[Close]])</f>
        <v>61.111402500293181</v>
      </c>
      <c r="E2754" s="50" t="s">
        <v>5422</v>
      </c>
      <c r="F2754" s="50" t="s">
        <v>8868</v>
      </c>
      <c r="G2754" s="50" t="s">
        <v>9280</v>
      </c>
      <c r="H2754" s="50" t="s">
        <v>9281</v>
      </c>
      <c r="I2754" s="50">
        <f>(DAX__2019_2020__33[[#This Row],[Adj Close]]-DAX__2019_2020__33[[#This Row],[Adj Open]])/DAX__2019_2020__33[[#This Row],[Adj Open]]</f>
        <v>-7.2911925549354935E-4</v>
      </c>
      <c r="J2754" s="50">
        <f>DAX__2019_2020__33[[#This Row],[Adj Close]]-DAX__2019_2020__33[[#This Row],[Adj Open]]</f>
        <v>-4.4557500293180397E-2</v>
      </c>
      <c r="K2754" s="50">
        <v>2428406</v>
      </c>
    </row>
    <row r="2755" spans="1:11" x14ac:dyDescent="0.3">
      <c r="A2755" s="51" t="str">
        <f t="shared" si="47"/>
        <v>BAYN.DE</v>
      </c>
      <c r="B2755" s="52" t="s">
        <v>311</v>
      </c>
      <c r="C2755" s="50" t="s">
        <v>5485</v>
      </c>
      <c r="D2755" s="50">
        <f>DAX__2019_2020__33[[#This Row],[Open]]*(DAX__2019_2020__33[[#This Row],[Adj Close]]/DAX__2019_2020__33[[#This Row],[Close]])</f>
        <v>61.663877111375172</v>
      </c>
      <c r="E2755" s="50" t="s">
        <v>9282</v>
      </c>
      <c r="F2755" s="50" t="s">
        <v>5503</v>
      </c>
      <c r="G2755" s="50" t="s">
        <v>9282</v>
      </c>
      <c r="H2755" s="50" t="s">
        <v>9283</v>
      </c>
      <c r="I2755" s="50">
        <f>(DAX__2019_2020__33[[#This Row],[Adj Close]]-DAX__2019_2020__33[[#This Row],[Adj Open]])/DAX__2019_2020__33[[#This Row],[Adj Open]]</f>
        <v>6.0694511301785372E-3</v>
      </c>
      <c r="J2755" s="50">
        <f>DAX__2019_2020__33[[#This Row],[Adj Close]]-DAX__2019_2020__33[[#This Row],[Adj Open]]</f>
        <v>0.37426588862482646</v>
      </c>
      <c r="K2755" s="50">
        <v>2216266</v>
      </c>
    </row>
    <row r="2756" spans="1:11" x14ac:dyDescent="0.3">
      <c r="A2756" s="51" t="str">
        <f t="shared" si="47"/>
        <v>BAYN.DE</v>
      </c>
      <c r="B2756" s="52" t="s">
        <v>312</v>
      </c>
      <c r="C2756" s="50" t="s">
        <v>8907</v>
      </c>
      <c r="D2756" s="50">
        <f>DAX__2019_2020__33[[#This Row],[Open]]*(DAX__2019_2020__33[[#This Row],[Adj Close]]/DAX__2019_2020__33[[#This Row],[Close]])</f>
        <v>62.055962895894083</v>
      </c>
      <c r="E2756" s="50" t="s">
        <v>9284</v>
      </c>
      <c r="F2756" s="50" t="s">
        <v>9190</v>
      </c>
      <c r="G2756" s="50" t="s">
        <v>9190</v>
      </c>
      <c r="H2756" s="50" t="s">
        <v>9285</v>
      </c>
      <c r="I2756" s="50">
        <f>(DAX__2019_2020__33[[#This Row],[Adj Close]]-DAX__2019_2020__33[[#This Row],[Adj Open]])/DAX__2019_2020__33[[#This Row],[Adj Open]]</f>
        <v>-8.7593338420351562E-3</v>
      </c>
      <c r="J2756" s="50">
        <f>DAX__2019_2020__33[[#This Row],[Adj Close]]-DAX__2019_2020__33[[#This Row],[Adj Open]]</f>
        <v>-0.54356889589408297</v>
      </c>
      <c r="K2756" s="50">
        <v>2733184</v>
      </c>
    </row>
    <row r="2757" spans="1:11" x14ac:dyDescent="0.3">
      <c r="A2757" s="51" t="str">
        <f t="shared" si="47"/>
        <v>BAYN.DE</v>
      </c>
      <c r="B2757" s="52" t="s">
        <v>313</v>
      </c>
      <c r="C2757" s="50" t="s">
        <v>7492</v>
      </c>
      <c r="D2757" s="50">
        <f>DAX__2019_2020__33[[#This Row],[Open]]*(DAX__2019_2020__33[[#This Row],[Adj Close]]/DAX__2019_2020__33[[#This Row],[Close]])</f>
        <v>61.815364512831515</v>
      </c>
      <c r="E2757" s="50" t="s">
        <v>5471</v>
      </c>
      <c r="F2757" s="50" t="s">
        <v>9279</v>
      </c>
      <c r="G2757" s="50" t="s">
        <v>5233</v>
      </c>
      <c r="H2757" s="50" t="s">
        <v>9286</v>
      </c>
      <c r="I2757" s="50">
        <f>(DAX__2019_2020__33[[#This Row],[Adj Close]]-DAX__2019_2020__33[[#This Row],[Adj Open]])/DAX__2019_2020__33[[#This Row],[Adj Open]]</f>
        <v>4.75701291233902E-3</v>
      </c>
      <c r="J2757" s="50">
        <f>DAX__2019_2020__33[[#This Row],[Adj Close]]-DAX__2019_2020__33[[#This Row],[Adj Open]]</f>
        <v>0.29405648716848276</v>
      </c>
      <c r="K2757" s="50">
        <v>2122498</v>
      </c>
    </row>
    <row r="2758" spans="1:11" x14ac:dyDescent="0.3">
      <c r="A2758" s="51" t="str">
        <f t="shared" si="47"/>
        <v>BAYN.DE</v>
      </c>
      <c r="B2758" s="52" t="s">
        <v>314</v>
      </c>
      <c r="C2758" s="50" t="s">
        <v>5323</v>
      </c>
      <c r="D2758" s="50">
        <f>DAX__2019_2020__33[[#This Row],[Open]]*(DAX__2019_2020__33[[#This Row],[Adj Close]]/DAX__2019_2020__33[[#This Row],[Close]])</f>
        <v>61.842098386715854</v>
      </c>
      <c r="E2758" s="50" t="s">
        <v>5378</v>
      </c>
      <c r="F2758" s="50" t="s">
        <v>5489</v>
      </c>
      <c r="G2758" s="50" t="s">
        <v>9287</v>
      </c>
      <c r="H2758" s="50" t="s">
        <v>9288</v>
      </c>
      <c r="I2758" s="50">
        <f>(DAX__2019_2020__33[[#This Row],[Adj Close]]-DAX__2019_2020__33[[#This Row],[Adj Open]])/DAX__2019_2020__33[[#This Row],[Adj Open]]</f>
        <v>-6.6282418839122368E-3</v>
      </c>
      <c r="J2758" s="50">
        <f>DAX__2019_2020__33[[#This Row],[Adj Close]]-DAX__2019_2020__33[[#This Row],[Adj Open]]</f>
        <v>-0.40990438671585139</v>
      </c>
      <c r="K2758" s="50">
        <v>1701901</v>
      </c>
    </row>
    <row r="2759" spans="1:11" x14ac:dyDescent="0.3">
      <c r="A2759" s="51" t="str">
        <f t="shared" si="47"/>
        <v>BAYN.DE</v>
      </c>
      <c r="B2759" s="52" t="s">
        <v>315</v>
      </c>
      <c r="C2759" s="50" t="s">
        <v>7510</v>
      </c>
      <c r="D2759" s="50">
        <f>DAX__2019_2020__33[[#This Row],[Open]]*(DAX__2019_2020__33[[#This Row],[Adj Close]]/DAX__2019_2020__33[[#This Row],[Close]])</f>
        <v>61.04902611184481</v>
      </c>
      <c r="E2759" s="50" t="s">
        <v>9289</v>
      </c>
      <c r="F2759" s="50" t="s">
        <v>5232</v>
      </c>
      <c r="G2759" s="50" t="s">
        <v>7997</v>
      </c>
      <c r="H2759" s="50" t="s">
        <v>9290</v>
      </c>
      <c r="I2759" s="50">
        <f>(DAX__2019_2020__33[[#This Row],[Adj Close]]-DAX__2019_2020__33[[#This Row],[Adj Open]])/DAX__2019_2020__33[[#This Row],[Adj Open]]</f>
        <v>2.7732447008248476E-3</v>
      </c>
      <c r="J2759" s="50">
        <f>DAX__2019_2020__33[[#This Row],[Adj Close]]-DAX__2019_2020__33[[#This Row],[Adj Open]]</f>
        <v>0.16930388815519137</v>
      </c>
      <c r="K2759" s="50">
        <v>1864627</v>
      </c>
    </row>
    <row r="2760" spans="1:11" x14ac:dyDescent="0.3">
      <c r="A2760" s="51" t="str">
        <f t="shared" si="47"/>
        <v>BAYN.DE</v>
      </c>
      <c r="B2760" s="52" t="s">
        <v>316</v>
      </c>
      <c r="C2760" s="50" t="s">
        <v>8028</v>
      </c>
      <c r="D2760" s="50">
        <f>DAX__2019_2020__33[[#This Row],[Open]]*(DAX__2019_2020__33[[#This Row],[Adj Close]]/DAX__2019_2020__33[[#This Row],[Close]])</f>
        <v>61.271803475260143</v>
      </c>
      <c r="E2760" s="50" t="s">
        <v>5457</v>
      </c>
      <c r="F2760" s="50" t="s">
        <v>7457</v>
      </c>
      <c r="G2760" s="50" t="s">
        <v>7418</v>
      </c>
      <c r="H2760" s="50" t="s">
        <v>9291</v>
      </c>
      <c r="I2760" s="50">
        <f>(DAX__2019_2020__33[[#This Row],[Adj Close]]-DAX__2019_2020__33[[#This Row],[Adj Open]])/DAX__2019_2020__33[[#This Row],[Adj Open]]</f>
        <v>-1.74520646465369E-2</v>
      </c>
      <c r="J2760" s="50">
        <f>DAX__2019_2020__33[[#This Row],[Adj Close]]-DAX__2019_2020__33[[#This Row],[Adj Open]]</f>
        <v>-1.0693194752601443</v>
      </c>
      <c r="K2760" s="50">
        <v>2975019</v>
      </c>
    </row>
    <row r="2761" spans="1:11" x14ac:dyDescent="0.3">
      <c r="A2761" s="51" t="str">
        <f t="shared" si="47"/>
        <v>BAYN.DE</v>
      </c>
      <c r="B2761" s="52" t="s">
        <v>317</v>
      </c>
      <c r="C2761" s="50" t="s">
        <v>5255</v>
      </c>
      <c r="D2761" s="50">
        <f>DAX__2019_2020__33[[#This Row],[Open]]*(DAX__2019_2020__33[[#This Row],[Adj Close]]/DAX__2019_2020__33[[#This Row],[Close]])</f>
        <v>60.0777248726829</v>
      </c>
      <c r="E2761" s="50" t="s">
        <v>9292</v>
      </c>
      <c r="F2761" s="50" t="s">
        <v>9159</v>
      </c>
      <c r="G2761" s="50" t="s">
        <v>9293</v>
      </c>
      <c r="H2761" s="50" t="s">
        <v>9294</v>
      </c>
      <c r="I2761" s="50">
        <f>(DAX__2019_2020__33[[#This Row],[Adj Close]]-DAX__2019_2020__33[[#This Row],[Adj Open]])/DAX__2019_2020__33[[#This Row],[Adj Open]]</f>
        <v>3.7080985970957847E-3</v>
      </c>
      <c r="J2761" s="50">
        <f>DAX__2019_2020__33[[#This Row],[Adj Close]]-DAX__2019_2020__33[[#This Row],[Adj Open]]</f>
        <v>0.222774127317102</v>
      </c>
      <c r="K2761" s="50">
        <v>2302071</v>
      </c>
    </row>
    <row r="2762" spans="1:11" x14ac:dyDescent="0.3">
      <c r="A2762" s="51" t="str">
        <f t="shared" si="47"/>
        <v>BAYN.DE</v>
      </c>
      <c r="B2762" s="52" t="s">
        <v>318</v>
      </c>
      <c r="C2762" s="50" t="s">
        <v>5488</v>
      </c>
      <c r="D2762" s="50">
        <f>DAX__2019_2020__33[[#This Row],[Open]]*(DAX__2019_2020__33[[#This Row],[Adj Close]]/DAX__2019_2020__33[[#This Row],[Close]])</f>
        <v>60.380700250744638</v>
      </c>
      <c r="E2762" s="50" t="s">
        <v>7925</v>
      </c>
      <c r="F2762" s="50" t="s">
        <v>5379</v>
      </c>
      <c r="G2762" s="50" t="s">
        <v>9295</v>
      </c>
      <c r="H2762" s="50" t="s">
        <v>9296</v>
      </c>
      <c r="I2762" s="50">
        <f>(DAX__2019_2020__33[[#This Row],[Adj Close]]-DAX__2019_2020__33[[#This Row],[Adj Open]])/DAX__2019_2020__33[[#This Row],[Adj Open]]</f>
        <v>2.3022401917874712E-2</v>
      </c>
      <c r="J2762" s="50">
        <f>DAX__2019_2020__33[[#This Row],[Adj Close]]-DAX__2019_2020__33[[#This Row],[Adj Open]]</f>
        <v>1.3901087492553614</v>
      </c>
      <c r="K2762" s="50">
        <v>2439508</v>
      </c>
    </row>
    <row r="2763" spans="1:11" x14ac:dyDescent="0.3">
      <c r="A2763" s="51" t="str">
        <f t="shared" si="47"/>
        <v>BAYN.DE</v>
      </c>
      <c r="B2763" s="52" t="s">
        <v>319</v>
      </c>
      <c r="C2763" s="50" t="s">
        <v>8907</v>
      </c>
      <c r="D2763" s="50">
        <f>DAX__2019_2020__33[[#This Row],[Open]]*(DAX__2019_2020__33[[#This Row],[Adj Close]]/DAX__2019_2020__33[[#This Row],[Close]])</f>
        <v>62.055958113718297</v>
      </c>
      <c r="E2763" s="50" t="s">
        <v>9297</v>
      </c>
      <c r="F2763" s="50" t="s">
        <v>7939</v>
      </c>
      <c r="G2763" s="50" t="s">
        <v>7939</v>
      </c>
      <c r="H2763" s="50" t="s">
        <v>9298</v>
      </c>
      <c r="I2763" s="50">
        <f>(DAX__2019_2020__33[[#This Row],[Adj Close]]-DAX__2019_2020__33[[#This Row],[Adj Open]])/DAX__2019_2020__33[[#This Row],[Adj Open]]</f>
        <v>-9.477254587554022E-3</v>
      </c>
      <c r="J2763" s="50">
        <f>DAX__2019_2020__33[[#This Row],[Adj Close]]-DAX__2019_2020__33[[#This Row],[Adj Open]]</f>
        <v>-0.58812011371829698</v>
      </c>
      <c r="K2763" s="50">
        <v>2249182</v>
      </c>
    </row>
    <row r="2764" spans="1:11" x14ac:dyDescent="0.3">
      <c r="A2764" s="51" t="str">
        <f t="shared" si="47"/>
        <v>BAYN.DE</v>
      </c>
      <c r="B2764" s="52" t="s">
        <v>320</v>
      </c>
      <c r="C2764" s="50" t="s">
        <v>9299</v>
      </c>
      <c r="D2764" s="50">
        <f>DAX__2019_2020__33[[#This Row],[Open]]*(DAX__2019_2020__33[[#This Row],[Adj Close]]/DAX__2019_2020__33[[#This Row],[Close]])</f>
        <v>61.574763501125958</v>
      </c>
      <c r="E2764" s="50" t="s">
        <v>9300</v>
      </c>
      <c r="F2764" s="50" t="s">
        <v>8865</v>
      </c>
      <c r="G2764" s="50" t="s">
        <v>9289</v>
      </c>
      <c r="H2764" s="50" t="s">
        <v>9301</v>
      </c>
      <c r="I2764" s="50">
        <f>(DAX__2019_2020__33[[#This Row],[Adj Close]]-DAX__2019_2020__33[[#This Row],[Adj Open]])/DAX__2019_2020__33[[#This Row],[Adj Open]]</f>
        <v>1.1577713793856611E-3</v>
      </c>
      <c r="J2764" s="50">
        <f>DAX__2019_2020__33[[#This Row],[Adj Close]]-DAX__2019_2020__33[[#This Row],[Adj Open]]</f>
        <v>7.1289498874044455E-2</v>
      </c>
      <c r="K2764" s="50">
        <v>2863953</v>
      </c>
    </row>
    <row r="2765" spans="1:11" x14ac:dyDescent="0.3">
      <c r="A2765" s="51" t="str">
        <f t="shared" si="47"/>
        <v>BAYN.DE</v>
      </c>
      <c r="B2765" s="52" t="s">
        <v>321</v>
      </c>
      <c r="C2765" s="50" t="s">
        <v>5237</v>
      </c>
      <c r="D2765" s="50">
        <f>DAX__2019_2020__33[[#This Row],[Open]]*(DAX__2019_2020__33[[#This Row],[Adj Close]]/DAX__2019_2020__33[[#This Row],[Close]])</f>
        <v>61.601495726223412</v>
      </c>
      <c r="E2765" s="50" t="s">
        <v>7972</v>
      </c>
      <c r="F2765" s="50" t="s">
        <v>8021</v>
      </c>
      <c r="G2765" s="50" t="s">
        <v>8866</v>
      </c>
      <c r="H2765" s="50" t="s">
        <v>9302</v>
      </c>
      <c r="I2765" s="50">
        <f>(DAX__2019_2020__33[[#This Row],[Adj Close]]-DAX__2019_2020__33[[#This Row],[Adj Open]])/DAX__2019_2020__33[[#This Row],[Adj Open]]</f>
        <v>-5.2075801478770082E-3</v>
      </c>
      <c r="J2765" s="50">
        <f>DAX__2019_2020__33[[#This Row],[Adj Close]]-DAX__2019_2020__33[[#This Row],[Adj Open]]</f>
        <v>-0.32079472622341143</v>
      </c>
      <c r="K2765" s="50">
        <v>1668692</v>
      </c>
    </row>
    <row r="2766" spans="1:11" x14ac:dyDescent="0.3">
      <c r="A2766" s="51" t="str">
        <f t="shared" si="47"/>
        <v>BAYN.DE</v>
      </c>
      <c r="B2766" s="52" t="s">
        <v>322</v>
      </c>
      <c r="C2766" s="50" t="s">
        <v>5322</v>
      </c>
      <c r="D2766" s="50">
        <f>DAX__2019_2020__33[[#This Row],[Open]]*(DAX__2019_2020__33[[#This Row],[Adj Close]]/DAX__2019_2020__33[[#This Row],[Close]])</f>
        <v>61.191600346502497</v>
      </c>
      <c r="E2766" s="50" t="s">
        <v>5417</v>
      </c>
      <c r="F2766" s="50" t="s">
        <v>7462</v>
      </c>
      <c r="G2766" s="50" t="s">
        <v>5417</v>
      </c>
      <c r="H2766" s="50" t="s">
        <v>9189</v>
      </c>
      <c r="I2766" s="50">
        <f>(DAX__2019_2020__33[[#This Row],[Adj Close]]-DAX__2019_2020__33[[#This Row],[Adj Open]])/DAX__2019_2020__33[[#This Row],[Adj Open]]</f>
        <v>4.8056212263177132E-3</v>
      </c>
      <c r="J2766" s="50">
        <f>DAX__2019_2020__33[[#This Row],[Adj Close]]-DAX__2019_2020__33[[#This Row],[Adj Open]]</f>
        <v>0.29406365349750274</v>
      </c>
      <c r="K2766" s="50">
        <v>2519890</v>
      </c>
    </row>
    <row r="2767" spans="1:11" x14ac:dyDescent="0.3">
      <c r="A2767" s="51" t="str">
        <f t="shared" si="47"/>
        <v>BAYN.DE</v>
      </c>
      <c r="B2767" s="52" t="s">
        <v>323</v>
      </c>
      <c r="C2767" s="50" t="s">
        <v>8857</v>
      </c>
      <c r="D2767" s="50">
        <f>DAX__2019_2020__33[[#This Row],[Open]]*(DAX__2019_2020__33[[#This Row],[Adj Close]]/DAX__2019_2020__33[[#This Row],[Close]])</f>
        <v>61.548036886484418</v>
      </c>
      <c r="E2767" s="50" t="s">
        <v>5455</v>
      </c>
      <c r="F2767" s="50" t="s">
        <v>5550</v>
      </c>
      <c r="G2767" s="50" t="s">
        <v>9299</v>
      </c>
      <c r="H2767" s="50" t="s">
        <v>9303</v>
      </c>
      <c r="I2767" s="50">
        <f>(DAX__2019_2020__33[[#This Row],[Adj Close]]-DAX__2019_2020__33[[#This Row],[Adj Open]])/DAX__2019_2020__33[[#This Row],[Adj Open]]</f>
        <v>4.3431301578118677E-4</v>
      </c>
      <c r="J2767" s="50">
        <f>DAX__2019_2020__33[[#This Row],[Adj Close]]-DAX__2019_2020__33[[#This Row],[Adj Open]]</f>
        <v>2.6731113515580773E-2</v>
      </c>
      <c r="K2767" s="50">
        <v>2012416</v>
      </c>
    </row>
    <row r="2768" spans="1:11" x14ac:dyDescent="0.3">
      <c r="A2768" s="51" t="str">
        <f t="shared" si="47"/>
        <v>BAYN.DE</v>
      </c>
      <c r="B2768" s="52" t="s">
        <v>324</v>
      </c>
      <c r="C2768" s="50" t="s">
        <v>5251</v>
      </c>
      <c r="D2768" s="50">
        <f>DAX__2019_2020__33[[#This Row],[Open]]*(DAX__2019_2020__33[[#This Row],[Adj Close]]/DAX__2019_2020__33[[#This Row],[Close]])</f>
        <v>61.699525459374435</v>
      </c>
      <c r="E2768" s="50" t="s">
        <v>7935</v>
      </c>
      <c r="F2768" s="50" t="s">
        <v>7436</v>
      </c>
      <c r="G2768" s="50" t="s">
        <v>7509</v>
      </c>
      <c r="H2768" s="50" t="s">
        <v>9304</v>
      </c>
      <c r="I2768" s="50">
        <f>(DAX__2019_2020__33[[#This Row],[Adj Close]]-DAX__2019_2020__33[[#This Row],[Adj Open]])/DAX__2019_2020__33[[#This Row],[Adj Open]]</f>
        <v>8.0878829603663362E-3</v>
      </c>
      <c r="J2768" s="50">
        <f>DAX__2019_2020__33[[#This Row],[Adj Close]]-DAX__2019_2020__33[[#This Row],[Adj Open]]</f>
        <v>0.49901854062556339</v>
      </c>
      <c r="K2768" s="50">
        <v>2538525</v>
      </c>
    </row>
    <row r="2769" spans="1:11" x14ac:dyDescent="0.3">
      <c r="A2769" s="51" t="str">
        <f t="shared" si="47"/>
        <v>BAYN.DE</v>
      </c>
      <c r="B2769" s="52" t="s">
        <v>325</v>
      </c>
      <c r="C2769" s="50" t="s">
        <v>7976</v>
      </c>
      <c r="D2769" s="50">
        <f>DAX__2019_2020__33[[#This Row],[Open]]*(DAX__2019_2020__33[[#This Row],[Adj Close]]/DAX__2019_2020__33[[#This Row],[Close]])</f>
        <v>62.813390257424189</v>
      </c>
      <c r="E2769" s="50" t="s">
        <v>9305</v>
      </c>
      <c r="F2769" s="50" t="s">
        <v>9306</v>
      </c>
      <c r="G2769" s="50" t="s">
        <v>5468</v>
      </c>
      <c r="H2769" s="50" t="s">
        <v>9307</v>
      </c>
      <c r="I2769" s="50">
        <f>(DAX__2019_2020__33[[#This Row],[Adj Close]]-DAX__2019_2020__33[[#This Row],[Adj Open]])/DAX__2019_2020__33[[#This Row],[Adj Open]]</f>
        <v>7.3769898532270858E-3</v>
      </c>
      <c r="J2769" s="50">
        <f>DAX__2019_2020__33[[#This Row],[Adj Close]]-DAX__2019_2020__33[[#This Row],[Adj Open]]</f>
        <v>0.46337374257581132</v>
      </c>
      <c r="K2769" s="50">
        <v>3736984</v>
      </c>
    </row>
    <row r="2770" spans="1:11" x14ac:dyDescent="0.3">
      <c r="A2770" s="51" t="str">
        <f t="shared" si="47"/>
        <v>BAYN.DE</v>
      </c>
      <c r="B2770" s="52" t="s">
        <v>326</v>
      </c>
      <c r="C2770" s="50" t="s">
        <v>9308</v>
      </c>
      <c r="D2770" s="50">
        <f>DAX__2019_2020__33[[#This Row],[Open]]*(DAX__2019_2020__33[[#This Row],[Adj Close]]/DAX__2019_2020__33[[#This Row],[Close]])</f>
        <v>63.642113369761958</v>
      </c>
      <c r="E2770" s="50" t="s">
        <v>9309</v>
      </c>
      <c r="F2770" s="50" t="s">
        <v>9310</v>
      </c>
      <c r="G2770" s="50" t="s">
        <v>9253</v>
      </c>
      <c r="H2770" s="50" t="s">
        <v>9254</v>
      </c>
      <c r="I2770" s="50">
        <f>(DAX__2019_2020__33[[#This Row],[Adj Close]]-DAX__2019_2020__33[[#This Row],[Adj Open]])/DAX__2019_2020__33[[#This Row],[Adj Open]]</f>
        <v>2.3802576975707275E-3</v>
      </c>
      <c r="J2770" s="50">
        <f>DAX__2019_2020__33[[#This Row],[Adj Close]]-DAX__2019_2020__33[[#This Row],[Adj Open]]</f>
        <v>0.15148463023804482</v>
      </c>
      <c r="K2770" s="50">
        <v>1968865</v>
      </c>
    </row>
    <row r="2771" spans="1:11" x14ac:dyDescent="0.3">
      <c r="A2771" s="51" t="str">
        <f t="shared" si="47"/>
        <v>BAYN.DE</v>
      </c>
      <c r="B2771" s="52" t="s">
        <v>327</v>
      </c>
      <c r="C2771" s="50" t="s">
        <v>5461</v>
      </c>
      <c r="D2771" s="50">
        <f>DAX__2019_2020__33[[#This Row],[Open]]*(DAX__2019_2020__33[[#This Row],[Adj Close]]/DAX__2019_2020__33[[#This Row],[Close]])</f>
        <v>64.158951075048563</v>
      </c>
      <c r="E2771" s="50" t="s">
        <v>5461</v>
      </c>
      <c r="F2771" s="50" t="s">
        <v>5242</v>
      </c>
      <c r="G2771" s="50" t="s">
        <v>9311</v>
      </c>
      <c r="H2771" s="50" t="s">
        <v>9312</v>
      </c>
      <c r="I2771" s="50">
        <f>(DAX__2019_2020__33[[#This Row],[Adj Close]]-DAX__2019_2020__33[[#This Row],[Adj Open]])/DAX__2019_2020__33[[#This Row],[Adj Open]]</f>
        <v>-2.6944472222222252E-2</v>
      </c>
      <c r="J2771" s="50">
        <f>DAX__2019_2020__33[[#This Row],[Adj Close]]-DAX__2019_2020__33[[#This Row],[Adj Open]]</f>
        <v>-1.7287290750485624</v>
      </c>
      <c r="K2771" s="50">
        <v>3576665</v>
      </c>
    </row>
    <row r="2772" spans="1:11" x14ac:dyDescent="0.3">
      <c r="A2772" s="51" t="str">
        <f t="shared" si="47"/>
        <v>BAYN.DE</v>
      </c>
      <c r="B2772" s="52" t="s">
        <v>328</v>
      </c>
      <c r="C2772" s="50" t="s">
        <v>7509</v>
      </c>
      <c r="D2772" s="50">
        <f>DAX__2019_2020__33[[#This Row],[Open]]*(DAX__2019_2020__33[[#This Row],[Adj Close]]/DAX__2019_2020__33[[#This Row],[Close]])</f>
        <v>62.198532958355919</v>
      </c>
      <c r="E2772" s="50" t="s">
        <v>7927</v>
      </c>
      <c r="F2772" s="50" t="s">
        <v>7498</v>
      </c>
      <c r="G2772" s="50" t="s">
        <v>9313</v>
      </c>
      <c r="H2772" s="50" t="s">
        <v>9314</v>
      </c>
      <c r="I2772" s="50">
        <f>(DAX__2019_2020__33[[#This Row],[Adj Close]]-DAX__2019_2020__33[[#This Row],[Adj Open]])/DAX__2019_2020__33[[#This Row],[Adj Open]]</f>
        <v>1.4899612540131169E-2</v>
      </c>
      <c r="J2772" s="50">
        <f>DAX__2019_2020__33[[#This Row],[Adj Close]]-DAX__2019_2020__33[[#This Row],[Adj Open]]</f>
        <v>0.92673404164408169</v>
      </c>
      <c r="K2772" s="50">
        <v>2751206</v>
      </c>
    </row>
    <row r="2773" spans="1:11" x14ac:dyDescent="0.3">
      <c r="A2773" s="51" t="str">
        <f t="shared" si="47"/>
        <v>BAYN.DE</v>
      </c>
      <c r="B2773" s="52" t="s">
        <v>329</v>
      </c>
      <c r="C2773" s="50" t="s">
        <v>7963</v>
      </c>
      <c r="D2773" s="50">
        <f>DAX__2019_2020__33[[#This Row],[Open]]*(DAX__2019_2020__33[[#This Row],[Adj Close]]/DAX__2019_2020__33[[#This Row],[Close]])</f>
        <v>63.062896385352985</v>
      </c>
      <c r="E2773" s="50" t="s">
        <v>5414</v>
      </c>
      <c r="F2773" s="50" t="s">
        <v>5497</v>
      </c>
      <c r="G2773" s="50" t="s">
        <v>5468</v>
      </c>
      <c r="H2773" s="50" t="s">
        <v>9307</v>
      </c>
      <c r="I2773" s="50">
        <f>(DAX__2019_2020__33[[#This Row],[Adj Close]]-DAX__2019_2020__33[[#This Row],[Adj Open]])/DAX__2019_2020__33[[#This Row],[Adj Open]]</f>
        <v>3.3913382813905713E-3</v>
      </c>
      <c r="J2773" s="50">
        <f>DAX__2019_2020__33[[#This Row],[Adj Close]]-DAX__2019_2020__33[[#This Row],[Adj Open]]</f>
        <v>0.21386761464701465</v>
      </c>
      <c r="K2773" s="50">
        <v>3161161</v>
      </c>
    </row>
    <row r="2774" spans="1:11" x14ac:dyDescent="0.3">
      <c r="A2774" s="51" t="str">
        <f t="shared" si="47"/>
        <v>BAYN.DE</v>
      </c>
      <c r="B2774" s="52" t="s">
        <v>330</v>
      </c>
      <c r="C2774" s="50" t="s">
        <v>5216</v>
      </c>
      <c r="D2774" s="50">
        <f>DAX__2019_2020__33[[#This Row],[Open]]*(DAX__2019_2020__33[[#This Row],[Adj Close]]/DAX__2019_2020__33[[#This Row],[Close]])</f>
        <v>63.13419143598864</v>
      </c>
      <c r="E2774" s="50" t="s">
        <v>5414</v>
      </c>
      <c r="F2774" s="50" t="s">
        <v>9297</v>
      </c>
      <c r="G2774" s="50" t="s">
        <v>5414</v>
      </c>
      <c r="H2774" s="50" t="s">
        <v>9315</v>
      </c>
      <c r="I2774" s="50">
        <f>(DAX__2019_2020__33[[#This Row],[Adj Close]]-DAX__2019_2020__33[[#This Row],[Adj Open]])/DAX__2019_2020__33[[#This Row],[Adj Open]]</f>
        <v>9.1743404142368857E-3</v>
      </c>
      <c r="J2774" s="50">
        <f>DAX__2019_2020__33[[#This Row],[Adj Close]]-DAX__2019_2020__33[[#This Row],[Adj Open]]</f>
        <v>0.57921456401135885</v>
      </c>
      <c r="K2774" s="50">
        <v>7646179</v>
      </c>
    </row>
    <row r="2775" spans="1:11" x14ac:dyDescent="0.3">
      <c r="A2775" s="51" t="str">
        <f t="shared" si="47"/>
        <v>BAYN.DE</v>
      </c>
      <c r="B2775" s="52" t="s">
        <v>331</v>
      </c>
      <c r="C2775" s="50" t="s">
        <v>5461</v>
      </c>
      <c r="D2775" s="50">
        <f>DAX__2019_2020__33[[#This Row],[Open]]*(DAX__2019_2020__33[[#This Row],[Adj Close]]/DAX__2019_2020__33[[#This Row],[Close]])</f>
        <v>64.158949352145356</v>
      </c>
      <c r="E2775" s="50" t="s">
        <v>5477</v>
      </c>
      <c r="F2775" s="50" t="s">
        <v>9316</v>
      </c>
      <c r="G2775" s="50" t="s">
        <v>9317</v>
      </c>
      <c r="H2775" s="50" t="s">
        <v>9318</v>
      </c>
      <c r="I2775" s="50">
        <f>(DAX__2019_2020__33[[#This Row],[Adj Close]]-DAX__2019_2020__33[[#This Row],[Adj Open]])/DAX__2019_2020__33[[#This Row],[Adj Open]]</f>
        <v>2.222219444444444E-2</v>
      </c>
      <c r="J2775" s="50">
        <f>DAX__2019_2020__33[[#This Row],[Adj Close]]-DAX__2019_2020__33[[#This Row],[Adj Open]]</f>
        <v>1.4257526478546367</v>
      </c>
      <c r="K2775" s="50">
        <v>3623085</v>
      </c>
    </row>
    <row r="2776" spans="1:11" x14ac:dyDescent="0.3">
      <c r="A2776" s="51" t="str">
        <f t="shared" si="47"/>
        <v>BAYN.DE</v>
      </c>
      <c r="B2776" s="52" t="s">
        <v>332</v>
      </c>
      <c r="C2776" s="50" t="s">
        <v>5477</v>
      </c>
      <c r="D2776" s="50">
        <f>DAX__2019_2020__33[[#This Row],[Open]]*(DAX__2019_2020__33[[#This Row],[Adj Close]]/DAX__2019_2020__33[[#This Row],[Close]])</f>
        <v>65.941142138248082</v>
      </c>
      <c r="E2776" s="50" t="s">
        <v>9319</v>
      </c>
      <c r="F2776" s="50" t="s">
        <v>7544</v>
      </c>
      <c r="G2776" s="50" t="s">
        <v>9320</v>
      </c>
      <c r="H2776" s="50" t="s">
        <v>9321</v>
      </c>
      <c r="I2776" s="50">
        <f>(DAX__2019_2020__33[[#This Row],[Adj Close]]-DAX__2019_2020__33[[#This Row],[Adj Open]])/DAX__2019_2020__33[[#This Row],[Adj Open]]</f>
        <v>-1.0675689189189284E-2</v>
      </c>
      <c r="J2776" s="50">
        <f>DAX__2019_2020__33[[#This Row],[Adj Close]]-DAX__2019_2020__33[[#This Row],[Adj Open]]</f>
        <v>-0.70396713824808899</v>
      </c>
      <c r="K2776" s="50">
        <v>1907296</v>
      </c>
    </row>
    <row r="2777" spans="1:11" x14ac:dyDescent="0.3">
      <c r="A2777" s="51" t="str">
        <f t="shared" si="47"/>
        <v>BAYN.DE</v>
      </c>
      <c r="B2777" s="52" t="s">
        <v>333</v>
      </c>
      <c r="C2777" s="50" t="s">
        <v>9322</v>
      </c>
      <c r="D2777" s="50">
        <f>DAX__2019_2020__33[[#This Row],[Open]]*(DAX__2019_2020__33[[#This Row],[Adj Close]]/DAX__2019_2020__33[[#This Row],[Close]])</f>
        <v>64.925294500086878</v>
      </c>
      <c r="E2777" s="50" t="s">
        <v>9323</v>
      </c>
      <c r="F2777" s="50" t="s">
        <v>9324</v>
      </c>
      <c r="G2777" s="50" t="s">
        <v>8896</v>
      </c>
      <c r="H2777" s="50" t="s">
        <v>9325</v>
      </c>
      <c r="I2777" s="50">
        <f>(DAX__2019_2020__33[[#This Row],[Adj Close]]-DAX__2019_2020__33[[#This Row],[Adj Open]])/DAX__2019_2020__33[[#This Row],[Adj Open]]</f>
        <v>-6.8628876356997956E-4</v>
      </c>
      <c r="J2777" s="50">
        <f>DAX__2019_2020__33[[#This Row],[Adj Close]]-DAX__2019_2020__33[[#This Row],[Adj Open]]</f>
        <v>-4.4557500086881419E-2</v>
      </c>
      <c r="K2777" s="50">
        <v>1018336</v>
      </c>
    </row>
    <row r="2778" spans="1:11" x14ac:dyDescent="0.3">
      <c r="A2778" s="51" t="str">
        <f t="shared" si="47"/>
        <v>BAYN.DE</v>
      </c>
      <c r="B2778" s="52" t="s">
        <v>334</v>
      </c>
      <c r="C2778" s="50" t="s">
        <v>9326</v>
      </c>
      <c r="D2778" s="50">
        <f>DAX__2019_2020__33[[#This Row],[Open]]*(DAX__2019_2020__33[[#This Row],[Adj Close]]/DAX__2019_2020__33[[#This Row],[Close]])</f>
        <v>64.755973947104366</v>
      </c>
      <c r="E2778" s="50" t="s">
        <v>5194</v>
      </c>
      <c r="F2778" s="50" t="s">
        <v>9327</v>
      </c>
      <c r="G2778" s="50" t="s">
        <v>9328</v>
      </c>
      <c r="H2778" s="50" t="s">
        <v>9329</v>
      </c>
      <c r="I2778" s="50">
        <f>(DAX__2019_2020__33[[#This Row],[Adj Close]]-DAX__2019_2020__33[[#This Row],[Adj Open]])/DAX__2019_2020__33[[#This Row],[Adj Open]]</f>
        <v>1.1696697721114419E-2</v>
      </c>
      <c r="J2778" s="50">
        <f>DAX__2019_2020__33[[#This Row],[Adj Close]]-DAX__2019_2020__33[[#This Row],[Adj Open]]</f>
        <v>0.75743105289564028</v>
      </c>
      <c r="K2778" s="50">
        <v>1992518</v>
      </c>
    </row>
    <row r="2779" spans="1:11" x14ac:dyDescent="0.3">
      <c r="A2779" s="51" t="str">
        <f t="shared" si="47"/>
        <v>BAYN.DE</v>
      </c>
      <c r="B2779" s="52" t="s">
        <v>335</v>
      </c>
      <c r="C2779" s="50" t="s">
        <v>7527</v>
      </c>
      <c r="D2779" s="50">
        <f>DAX__2019_2020__33[[#This Row],[Open]]*(DAX__2019_2020__33[[#This Row],[Adj Close]]/DAX__2019_2020__33[[#This Row],[Close]])</f>
        <v>65.192618714217232</v>
      </c>
      <c r="E2779" s="50" t="s">
        <v>7527</v>
      </c>
      <c r="F2779" s="50" t="s">
        <v>9330</v>
      </c>
      <c r="G2779" s="50" t="s">
        <v>9331</v>
      </c>
      <c r="H2779" s="50" t="s">
        <v>9332</v>
      </c>
      <c r="I2779" s="50">
        <f>(DAX__2019_2020__33[[#This Row],[Adj Close]]-DAX__2019_2020__33[[#This Row],[Adj Open]])/DAX__2019_2020__33[[#This Row],[Adj Open]]</f>
        <v>-7.9278563188706457E-3</v>
      </c>
      <c r="J2779" s="50">
        <f>DAX__2019_2020__33[[#This Row],[Adj Close]]-DAX__2019_2020__33[[#This Row],[Adj Open]]</f>
        <v>-0.51683771421723179</v>
      </c>
      <c r="K2779" s="50">
        <v>2514997</v>
      </c>
    </row>
    <row r="2780" spans="1:11" x14ac:dyDescent="0.3">
      <c r="A2780" s="51" t="str">
        <f t="shared" si="47"/>
        <v>BAYN.DE</v>
      </c>
      <c r="B2780" s="52" t="s">
        <v>336</v>
      </c>
      <c r="C2780" s="50" t="s">
        <v>5446</v>
      </c>
      <c r="D2780" s="50">
        <f>DAX__2019_2020__33[[#This Row],[Open]]*(DAX__2019_2020__33[[#This Row],[Adj Close]]/DAX__2019_2020__33[[#This Row],[Close]])</f>
        <v>64.354989992434355</v>
      </c>
      <c r="E2780" s="50" t="s">
        <v>9333</v>
      </c>
      <c r="F2780" s="50" t="s">
        <v>7990</v>
      </c>
      <c r="G2780" s="50" t="s">
        <v>7559</v>
      </c>
      <c r="H2780" s="50" t="s">
        <v>9334</v>
      </c>
      <c r="I2780" s="50">
        <f>(DAX__2019_2020__33[[#This Row],[Adj Close]]-DAX__2019_2020__33[[#This Row],[Adj Open]])/DAX__2019_2020__33[[#This Row],[Adj Open]]</f>
        <v>-6.6463997971973549E-3</v>
      </c>
      <c r="J2780" s="50">
        <f>DAX__2019_2020__33[[#This Row],[Adj Close]]-DAX__2019_2020__33[[#This Row],[Adj Open]]</f>
        <v>-0.42772899243435347</v>
      </c>
      <c r="K2780" s="50">
        <v>2317291</v>
      </c>
    </row>
    <row r="2781" spans="1:11" x14ac:dyDescent="0.3">
      <c r="A2781" s="51" t="str">
        <f t="shared" si="47"/>
        <v>BAYN.DE</v>
      </c>
      <c r="B2781" s="52" t="s">
        <v>337</v>
      </c>
      <c r="C2781" s="50" t="s">
        <v>5461</v>
      </c>
      <c r="D2781" s="50">
        <f>DAX__2019_2020__33[[#This Row],[Open]]*(DAX__2019_2020__33[[#This Row],[Adj Close]]/DAX__2019_2020__33[[#This Row],[Close]])</f>
        <v>64.158948128058285</v>
      </c>
      <c r="E2781" s="50" t="s">
        <v>7549</v>
      </c>
      <c r="F2781" s="50" t="s">
        <v>9335</v>
      </c>
      <c r="G2781" s="50" t="s">
        <v>9336</v>
      </c>
      <c r="H2781" s="50" t="s">
        <v>9337</v>
      </c>
      <c r="I2781" s="50">
        <f>(DAX__2019_2020__33[[#This Row],[Adj Close]]-DAX__2019_2020__33[[#This Row],[Adj Open]])/DAX__2019_2020__33[[#This Row],[Adj Open]]</f>
        <v>1.805513888888973E-3</v>
      </c>
      <c r="J2781" s="50">
        <f>DAX__2019_2020__33[[#This Row],[Adj Close]]-DAX__2019_2020__33[[#This Row],[Adj Open]]</f>
        <v>0.11583987194171641</v>
      </c>
      <c r="K2781" s="50">
        <v>1771542</v>
      </c>
    </row>
    <row r="2782" spans="1:11" x14ac:dyDescent="0.3">
      <c r="A2782" s="51" t="str">
        <f t="shared" si="47"/>
        <v>BAYN.DE</v>
      </c>
      <c r="B2782" s="52" t="s">
        <v>338</v>
      </c>
      <c r="C2782" s="50" t="s">
        <v>9338</v>
      </c>
      <c r="D2782" s="50">
        <f>DAX__2019_2020__33[[#This Row],[Open]]*(DAX__2019_2020__33[[#This Row],[Adj Close]]/DAX__2019_2020__33[[#This Row],[Close]])</f>
        <v>64.087656554023283</v>
      </c>
      <c r="E2782" s="50" t="s">
        <v>9339</v>
      </c>
      <c r="F2782" s="50" t="s">
        <v>5414</v>
      </c>
      <c r="G2782" s="50" t="s">
        <v>5477</v>
      </c>
      <c r="H2782" s="50" t="s">
        <v>9340</v>
      </c>
      <c r="I2782" s="50">
        <f>(DAX__2019_2020__33[[#This Row],[Adj Close]]-DAX__2019_2020__33[[#This Row],[Adj Open]])/DAX__2019_2020__33[[#This Row],[Adj Open]]</f>
        <v>2.8921051972220477E-2</v>
      </c>
      <c r="J2782" s="50">
        <f>DAX__2019_2020__33[[#This Row],[Adj Close]]-DAX__2019_2020__33[[#This Row],[Adj Open]]</f>
        <v>1.8534824459767236</v>
      </c>
      <c r="K2782" s="50">
        <v>2941368</v>
      </c>
    </row>
    <row r="2783" spans="1:11" x14ac:dyDescent="0.3">
      <c r="A2783" s="51" t="str">
        <f t="shared" ref="A2783:A2846" si="48">"BAYN.DE"</f>
        <v>BAYN.DE</v>
      </c>
      <c r="B2783" s="52" t="s">
        <v>339</v>
      </c>
      <c r="C2783" s="50" t="s">
        <v>9341</v>
      </c>
      <c r="D2783" s="50">
        <f>DAX__2019_2020__33[[#This Row],[Open]]*(DAX__2019_2020__33[[#This Row],[Adj Close]]/DAX__2019_2020__33[[#This Row],[Close]])</f>
        <v>66.814427905698537</v>
      </c>
      <c r="E2783" s="50" t="s">
        <v>9342</v>
      </c>
      <c r="F2783" s="50" t="s">
        <v>9343</v>
      </c>
      <c r="G2783" s="50" t="s">
        <v>9344</v>
      </c>
      <c r="H2783" s="50" t="s">
        <v>9345</v>
      </c>
      <c r="I2783" s="50">
        <f>(DAX__2019_2020__33[[#This Row],[Adj Close]]-DAX__2019_2020__33[[#This Row],[Adj Open]])/DAX__2019_2020__33[[#This Row],[Adj Open]]</f>
        <v>-3.4676178927332832E-3</v>
      </c>
      <c r="J2783" s="50">
        <f>DAX__2019_2020__33[[#This Row],[Adj Close]]-DAX__2019_2020__33[[#This Row],[Adj Open]]</f>
        <v>-0.23168690569853823</v>
      </c>
      <c r="K2783" s="50">
        <v>2726823</v>
      </c>
    </row>
    <row r="2784" spans="1:11" x14ac:dyDescent="0.3">
      <c r="A2784" s="51" t="str">
        <f t="shared" si="48"/>
        <v>BAYN.DE</v>
      </c>
      <c r="B2784" s="52" t="s">
        <v>340</v>
      </c>
      <c r="C2784" s="50" t="s">
        <v>9341</v>
      </c>
      <c r="D2784" s="50">
        <f>DAX__2019_2020__33[[#This Row],[Open]]*(DAX__2019_2020__33[[#This Row],[Adj Close]]/DAX__2019_2020__33[[#This Row],[Close]])</f>
        <v>66.814423087641856</v>
      </c>
      <c r="E2784" s="50" t="s">
        <v>9346</v>
      </c>
      <c r="F2784" s="50" t="s">
        <v>9344</v>
      </c>
      <c r="G2784" s="50" t="s">
        <v>9347</v>
      </c>
      <c r="H2784" s="50" t="s">
        <v>9348</v>
      </c>
      <c r="I2784" s="50">
        <f>(DAX__2019_2020__33[[#This Row],[Adj Close]]-DAX__2019_2020__33[[#This Row],[Adj Open]])/DAX__2019_2020__33[[#This Row],[Adj Open]]</f>
        <v>5.067991261616835E-3</v>
      </c>
      <c r="J2784" s="50">
        <f>DAX__2019_2020__33[[#This Row],[Adj Close]]-DAX__2019_2020__33[[#This Row],[Adj Open]]</f>
        <v>0.33861491235813901</v>
      </c>
      <c r="K2784" s="50">
        <v>2632057</v>
      </c>
    </row>
    <row r="2785" spans="1:11" x14ac:dyDescent="0.3">
      <c r="A2785" s="51" t="str">
        <f t="shared" si="48"/>
        <v>BAYN.DE</v>
      </c>
      <c r="B2785" s="52" t="s">
        <v>341</v>
      </c>
      <c r="C2785" s="50" t="s">
        <v>9349</v>
      </c>
      <c r="D2785" s="50">
        <f>DAX__2019_2020__33[[#This Row],[Open]]*(DAX__2019_2020__33[[#This Row],[Adj Close]]/DAX__2019_2020__33[[#This Row],[Close]])</f>
        <v>67.286698377668856</v>
      </c>
      <c r="E2785" s="50" t="s">
        <v>9350</v>
      </c>
      <c r="F2785" s="50" t="s">
        <v>7531</v>
      </c>
      <c r="G2785" s="50" t="s">
        <v>9351</v>
      </c>
      <c r="H2785" s="50" t="s">
        <v>9352</v>
      </c>
      <c r="I2785" s="50">
        <f>(DAX__2019_2020__33[[#This Row],[Adj Close]]-DAX__2019_2020__33[[#This Row],[Adj Open]])/DAX__2019_2020__33[[#This Row],[Adj Open]]</f>
        <v>-1.0329744131115346E-2</v>
      </c>
      <c r="J2785" s="50">
        <f>DAX__2019_2020__33[[#This Row],[Adj Close]]-DAX__2019_2020__33[[#This Row],[Adj Open]]</f>
        <v>-0.69505437766885336</v>
      </c>
      <c r="K2785" s="50">
        <v>1998984</v>
      </c>
    </row>
    <row r="2786" spans="1:11" x14ac:dyDescent="0.3">
      <c r="A2786" s="51" t="str">
        <f t="shared" si="48"/>
        <v>BAYN.DE</v>
      </c>
      <c r="B2786" s="52" t="s">
        <v>342</v>
      </c>
      <c r="C2786" s="50" t="s">
        <v>9353</v>
      </c>
      <c r="D2786" s="50">
        <f>DAX__2019_2020__33[[#This Row],[Open]]*(DAX__2019_2020__33[[#This Row],[Adj Close]]/DAX__2019_2020__33[[#This Row],[Close]])</f>
        <v>66.689657490488457</v>
      </c>
      <c r="E2786" s="50" t="s">
        <v>9354</v>
      </c>
      <c r="F2786" s="50" t="s">
        <v>9339</v>
      </c>
      <c r="G2786" s="50" t="s">
        <v>9355</v>
      </c>
      <c r="H2786" s="50" t="s">
        <v>9356</v>
      </c>
      <c r="I2786" s="50">
        <f>(DAX__2019_2020__33[[#This Row],[Adj Close]]-DAX__2019_2020__33[[#This Row],[Adj Open]])/DAX__2019_2020__33[[#This Row],[Adj Open]]</f>
        <v>-4.008484981746825E-3</v>
      </c>
      <c r="J2786" s="50">
        <f>DAX__2019_2020__33[[#This Row],[Adj Close]]-DAX__2019_2020__33[[#This Row],[Adj Open]]</f>
        <v>-0.26732449048846263</v>
      </c>
      <c r="K2786" s="50">
        <v>1867783</v>
      </c>
    </row>
    <row r="2787" spans="1:11" x14ac:dyDescent="0.3">
      <c r="A2787" s="51" t="str">
        <f t="shared" si="48"/>
        <v>BAYN.DE</v>
      </c>
      <c r="B2787" s="52" t="s">
        <v>343</v>
      </c>
      <c r="C2787" s="50" t="s">
        <v>5209</v>
      </c>
      <c r="D2787" s="50">
        <f>DAX__2019_2020__33[[#This Row],[Open]]*(DAX__2019_2020__33[[#This Row],[Adj Close]]/DAX__2019_2020__33[[#This Row],[Close]])</f>
        <v>66.493628080352892</v>
      </c>
      <c r="E2787" s="50" t="s">
        <v>9357</v>
      </c>
      <c r="F2787" s="50" t="s">
        <v>9358</v>
      </c>
      <c r="G2787" s="50" t="s">
        <v>9359</v>
      </c>
      <c r="H2787" s="50" t="s">
        <v>9360</v>
      </c>
      <c r="I2787" s="50">
        <f>(DAX__2019_2020__33[[#This Row],[Adj Close]]-DAX__2019_2020__33[[#This Row],[Adj Open]])/DAX__2019_2020__33[[#This Row],[Adj Open]]</f>
        <v>9.3808224585570678E-3</v>
      </c>
      <c r="J2787" s="50">
        <f>DAX__2019_2020__33[[#This Row],[Adj Close]]-DAX__2019_2020__33[[#This Row],[Adj Open]]</f>
        <v>0.62376491964711533</v>
      </c>
      <c r="K2787" s="50">
        <v>1886380</v>
      </c>
    </row>
    <row r="2788" spans="1:11" x14ac:dyDescent="0.3">
      <c r="A2788" s="51" t="str">
        <f t="shared" si="48"/>
        <v>BAYN.DE</v>
      </c>
      <c r="B2788" s="52" t="s">
        <v>344</v>
      </c>
      <c r="C2788" s="50" t="s">
        <v>9361</v>
      </c>
      <c r="D2788" s="50">
        <f>DAX__2019_2020__33[[#This Row],[Open]]*(DAX__2019_2020__33[[#This Row],[Adj Close]]/DAX__2019_2020__33[[#This Row],[Close]])</f>
        <v>67.322345145939593</v>
      </c>
      <c r="E2788" s="50" t="s">
        <v>9362</v>
      </c>
      <c r="F2788" s="50" t="s">
        <v>9363</v>
      </c>
      <c r="G2788" s="50" t="s">
        <v>9364</v>
      </c>
      <c r="H2788" s="50" t="s">
        <v>9365</v>
      </c>
      <c r="I2788" s="50">
        <f>(DAX__2019_2020__33[[#This Row],[Adj Close]]-DAX__2019_2020__33[[#This Row],[Adj Open]])/DAX__2019_2020__33[[#This Row],[Adj Open]]</f>
        <v>-1.0456664045400452E-2</v>
      </c>
      <c r="J2788" s="50">
        <f>DAX__2019_2020__33[[#This Row],[Adj Close]]-DAX__2019_2020__33[[#This Row],[Adj Open]]</f>
        <v>-0.7039671459395862</v>
      </c>
      <c r="K2788" s="50">
        <v>1702421</v>
      </c>
    </row>
    <row r="2789" spans="1:11" x14ac:dyDescent="0.3">
      <c r="A2789" s="51" t="str">
        <f t="shared" si="48"/>
        <v>BAYN.DE</v>
      </c>
      <c r="B2789" s="52" t="s">
        <v>345</v>
      </c>
      <c r="C2789" s="50" t="s">
        <v>5396</v>
      </c>
      <c r="D2789" s="50">
        <f>DAX__2019_2020__33[[#This Row],[Open]]*(DAX__2019_2020__33[[#This Row],[Adj Close]]/DAX__2019_2020__33[[#This Row],[Close]])</f>
        <v>67.723338418604641</v>
      </c>
      <c r="E2789" s="50" t="s">
        <v>9366</v>
      </c>
      <c r="F2789" s="50" t="s">
        <v>9367</v>
      </c>
      <c r="G2789" s="50" t="s">
        <v>5464</v>
      </c>
      <c r="H2789" s="50" t="s">
        <v>9368</v>
      </c>
      <c r="I2789" s="50">
        <f>(DAX__2019_2020__33[[#This Row],[Adj Close]]-DAX__2019_2020__33[[#This Row],[Adj Open]])/DAX__2019_2020__33[[#This Row],[Adj Open]]</f>
        <v>-9.8684210526315038E-3</v>
      </c>
      <c r="J2789" s="50">
        <f>DAX__2019_2020__33[[#This Row],[Adj Close]]-DAX__2019_2020__33[[#This Row],[Adj Open]]</f>
        <v>-0.66832241860464592</v>
      </c>
      <c r="K2789" s="50">
        <v>3059657</v>
      </c>
    </row>
    <row r="2790" spans="1:11" x14ac:dyDescent="0.3">
      <c r="A2790" s="51" t="str">
        <f t="shared" si="48"/>
        <v>BAYN.DE</v>
      </c>
      <c r="B2790" s="52" t="s">
        <v>346</v>
      </c>
      <c r="C2790" s="50" t="s">
        <v>9369</v>
      </c>
      <c r="D2790" s="50">
        <f>DAX__2019_2020__33[[#This Row],[Open]]*(DAX__2019_2020__33[[#This Row],[Adj Close]]/DAX__2019_2020__33[[#This Row],[Close]])</f>
        <v>67.197590879088011</v>
      </c>
      <c r="E2790" s="50" t="s">
        <v>9370</v>
      </c>
      <c r="F2790" s="50" t="s">
        <v>9371</v>
      </c>
      <c r="G2790" s="50" t="s">
        <v>5395</v>
      </c>
      <c r="H2790" s="50" t="s">
        <v>9372</v>
      </c>
      <c r="I2790" s="50">
        <f>(DAX__2019_2020__33[[#This Row],[Adj Close]]-DAX__2019_2020__33[[#This Row],[Adj Open]])/DAX__2019_2020__33[[#This Row],[Adj Open]]</f>
        <v>1.1934225596910754E-3</v>
      </c>
      <c r="J2790" s="50">
        <f>DAX__2019_2020__33[[#This Row],[Adj Close]]-DAX__2019_2020__33[[#This Row],[Adj Open]]</f>
        <v>8.0195120911994877E-2</v>
      </c>
      <c r="K2790" s="50">
        <v>1227659</v>
      </c>
    </row>
    <row r="2791" spans="1:11" x14ac:dyDescent="0.3">
      <c r="A2791" s="51" t="str">
        <f t="shared" si="48"/>
        <v>BAYN.DE</v>
      </c>
      <c r="B2791" s="52" t="s">
        <v>347</v>
      </c>
      <c r="C2791" s="50" t="s">
        <v>9373</v>
      </c>
      <c r="D2791" s="50">
        <f>DAX__2019_2020__33[[#This Row],[Open]]*(DAX__2019_2020__33[[#This Row],[Adj Close]]/DAX__2019_2020__33[[#This Row],[Close]])</f>
        <v>67.09957421784415</v>
      </c>
      <c r="E2791" s="50" t="s">
        <v>9374</v>
      </c>
      <c r="F2791" s="50" t="s">
        <v>4994</v>
      </c>
      <c r="G2791" s="50" t="s">
        <v>9375</v>
      </c>
      <c r="H2791" s="50" t="s">
        <v>9376</v>
      </c>
      <c r="I2791" s="50">
        <f>(DAX__2019_2020__33[[#This Row],[Adj Close]]-DAX__2019_2020__33[[#This Row],[Adj Open]])/DAX__2019_2020__33[[#This Row],[Adj Open]]</f>
        <v>5.9760555388026094E-3</v>
      </c>
      <c r="J2791" s="50">
        <f>DAX__2019_2020__33[[#This Row],[Adj Close]]-DAX__2019_2020__33[[#This Row],[Adj Open]]</f>
        <v>0.40099078215584427</v>
      </c>
      <c r="K2791" s="50">
        <v>1730267</v>
      </c>
    </row>
    <row r="2792" spans="1:11" x14ac:dyDescent="0.3">
      <c r="A2792" s="51" t="str">
        <f t="shared" si="48"/>
        <v>BAYN.DE</v>
      </c>
      <c r="B2792" s="52" t="s">
        <v>348</v>
      </c>
      <c r="C2792" s="50" t="s">
        <v>9377</v>
      </c>
      <c r="D2792" s="50">
        <f>DAX__2019_2020__33[[#This Row],[Open]]*(DAX__2019_2020__33[[#This Row],[Adj Close]]/DAX__2019_2020__33[[#This Row],[Close]])</f>
        <v>67.61640216495357</v>
      </c>
      <c r="E2792" s="50" t="s">
        <v>9346</v>
      </c>
      <c r="F2792" s="50" t="s">
        <v>9378</v>
      </c>
      <c r="G2792" s="50" t="s">
        <v>9379</v>
      </c>
      <c r="H2792" s="50" t="s">
        <v>9380</v>
      </c>
      <c r="I2792" s="50">
        <f>(DAX__2019_2020__33[[#This Row],[Adj Close]]-DAX__2019_2020__33[[#This Row],[Adj Open]])/DAX__2019_2020__33[[#This Row],[Adj Open]]</f>
        <v>-1.5814404947854629E-2</v>
      </c>
      <c r="J2792" s="50">
        <f>DAX__2019_2020__33[[#This Row],[Adj Close]]-DAX__2019_2020__33[[#This Row],[Adj Open]]</f>
        <v>-1.0693131649535701</v>
      </c>
      <c r="K2792" s="50">
        <v>2196629</v>
      </c>
    </row>
    <row r="2793" spans="1:11" x14ac:dyDescent="0.3">
      <c r="A2793" s="51" t="str">
        <f t="shared" si="48"/>
        <v>BAYN.DE</v>
      </c>
      <c r="B2793" s="52" t="s">
        <v>349</v>
      </c>
      <c r="C2793" s="50" t="s">
        <v>9381</v>
      </c>
      <c r="D2793" s="50">
        <f>DAX__2019_2020__33[[#This Row],[Open]]*(DAX__2019_2020__33[[#This Row],[Adj Close]]/DAX__2019_2020__33[[#This Row],[Close]])</f>
        <v>66.44015540323629</v>
      </c>
      <c r="E2793" s="50" t="s">
        <v>9382</v>
      </c>
      <c r="F2793" s="50" t="s">
        <v>9383</v>
      </c>
      <c r="G2793" s="50" t="s">
        <v>9384</v>
      </c>
      <c r="H2793" s="50" t="s">
        <v>9385</v>
      </c>
      <c r="I2793" s="50">
        <f>(DAX__2019_2020__33[[#This Row],[Adj Close]]-DAX__2019_2020__33[[#This Row],[Adj Open]])/DAX__2019_2020__33[[#This Row],[Adj Open]]</f>
        <v>-6.1695280624872867E-3</v>
      </c>
      <c r="J2793" s="50">
        <f>DAX__2019_2020__33[[#This Row],[Adj Close]]-DAX__2019_2020__33[[#This Row],[Adj Open]]</f>
        <v>-0.40990440323628263</v>
      </c>
      <c r="K2793" s="50">
        <v>1880088</v>
      </c>
    </row>
    <row r="2794" spans="1:11" x14ac:dyDescent="0.3">
      <c r="A2794" s="51" t="str">
        <f t="shared" si="48"/>
        <v>BAYN.DE</v>
      </c>
      <c r="B2794" s="52" t="s">
        <v>350</v>
      </c>
      <c r="C2794" s="50" t="s">
        <v>5395</v>
      </c>
      <c r="D2794" s="50">
        <f>DAX__2019_2020__33[[#This Row],[Open]]*(DAX__2019_2020__33[[#This Row],[Adj Close]]/DAX__2019_2020__33[[#This Row],[Close]])</f>
        <v>67.277790139534872</v>
      </c>
      <c r="E2794" s="50" t="s">
        <v>9386</v>
      </c>
      <c r="F2794" s="50" t="s">
        <v>9367</v>
      </c>
      <c r="G2794" s="50" t="s">
        <v>5464</v>
      </c>
      <c r="H2794" s="50" t="s">
        <v>9368</v>
      </c>
      <c r="I2794" s="50">
        <f>(DAX__2019_2020__33[[#This Row],[Adj Close]]-DAX__2019_2020__33[[#This Row],[Adj Open]])/DAX__2019_2020__33[[#This Row],[Adj Open]]</f>
        <v>-3.3112582781455995E-3</v>
      </c>
      <c r="J2794" s="50">
        <f>DAX__2019_2020__33[[#This Row],[Adj Close]]-DAX__2019_2020__33[[#This Row],[Adj Open]]</f>
        <v>-0.22277413953487724</v>
      </c>
      <c r="K2794" s="50">
        <v>4160963</v>
      </c>
    </row>
    <row r="2795" spans="1:11" x14ac:dyDescent="0.3">
      <c r="A2795" s="51" t="str">
        <f t="shared" si="48"/>
        <v>BAYN.DE</v>
      </c>
      <c r="B2795" s="52" t="s">
        <v>351</v>
      </c>
      <c r="C2795" s="50" t="s">
        <v>4999</v>
      </c>
      <c r="D2795" s="50">
        <f>DAX__2019_2020__33[[#This Row],[Open]]*(DAX__2019_2020__33[[#This Row],[Adj Close]]/DAX__2019_2020__33[[#This Row],[Close]])</f>
        <v>66.36887023851159</v>
      </c>
      <c r="E2795" s="50" t="s">
        <v>7537</v>
      </c>
      <c r="F2795" s="50" t="s">
        <v>9387</v>
      </c>
      <c r="G2795" s="50" t="s">
        <v>9388</v>
      </c>
      <c r="H2795" s="50" t="s">
        <v>9389</v>
      </c>
      <c r="I2795" s="50">
        <f>(DAX__2019_2020__33[[#This Row],[Adj Close]]-DAX__2019_2020__33[[#This Row],[Adj Open]])/DAX__2019_2020__33[[#This Row],[Adj Open]]</f>
        <v>-1.2352375979362021E-2</v>
      </c>
      <c r="J2795" s="50">
        <f>DAX__2019_2020__33[[#This Row],[Adj Close]]-DAX__2019_2020__33[[#This Row],[Adj Open]]</f>
        <v>-0.8198132385115855</v>
      </c>
      <c r="K2795" s="50">
        <v>3399409</v>
      </c>
    </row>
    <row r="2796" spans="1:11" x14ac:dyDescent="0.3">
      <c r="A2796" s="51" t="str">
        <f t="shared" si="48"/>
        <v>BAYN.DE</v>
      </c>
      <c r="B2796" s="52" t="s">
        <v>352</v>
      </c>
      <c r="C2796" s="50" t="s">
        <v>9382</v>
      </c>
      <c r="D2796" s="50">
        <f>DAX__2019_2020__33[[#This Row],[Open]]*(DAX__2019_2020__33[[#This Row],[Adj Close]]/DAX__2019_2020__33[[#This Row],[Close]])</f>
        <v>66.600551608671395</v>
      </c>
      <c r="E2796" s="50" t="s">
        <v>9390</v>
      </c>
      <c r="F2796" s="50" t="s">
        <v>5217</v>
      </c>
      <c r="G2796" s="50" t="s">
        <v>9391</v>
      </c>
      <c r="H2796" s="50" t="s">
        <v>9392</v>
      </c>
      <c r="I2796" s="50">
        <f>(DAX__2019_2020__33[[#This Row],[Adj Close]]-DAX__2019_2020__33[[#This Row],[Adj Open]])/DAX__2019_2020__33[[#This Row],[Adj Open]]</f>
        <v>1.2175595723189473E-2</v>
      </c>
      <c r="J2796" s="50">
        <f>DAX__2019_2020__33[[#This Row],[Adj Close]]-DAX__2019_2020__33[[#This Row],[Adj Open]]</f>
        <v>0.81090139132859917</v>
      </c>
      <c r="K2796" s="50">
        <v>2684513</v>
      </c>
    </row>
    <row r="2797" spans="1:11" x14ac:dyDescent="0.3">
      <c r="A2797" s="51" t="str">
        <f t="shared" si="48"/>
        <v>BAYN.DE</v>
      </c>
      <c r="B2797" s="52" t="s">
        <v>353</v>
      </c>
      <c r="C2797" s="50" t="s">
        <v>9361</v>
      </c>
      <c r="D2797" s="50">
        <f>DAX__2019_2020__33[[#This Row],[Open]]*(DAX__2019_2020__33[[#This Row],[Adj Close]]/DAX__2019_2020__33[[#This Row],[Close]])</f>
        <v>67.322347654001419</v>
      </c>
      <c r="E2797" s="50" t="s">
        <v>9393</v>
      </c>
      <c r="F2797" s="50" t="s">
        <v>9394</v>
      </c>
      <c r="G2797" s="50" t="s">
        <v>9395</v>
      </c>
      <c r="H2797" s="50" t="s">
        <v>9396</v>
      </c>
      <c r="I2797" s="50">
        <f>(DAX__2019_2020__33[[#This Row],[Adj Close]]-DAX__2019_2020__33[[#This Row],[Adj Open]])/DAX__2019_2020__33[[#This Row],[Adj Open]]</f>
        <v>-8.6035866868198058E-3</v>
      </c>
      <c r="J2797" s="50">
        <f>DAX__2019_2020__33[[#This Row],[Adj Close]]-DAX__2019_2020__33[[#This Row],[Adj Open]]</f>
        <v>-0.57921365400142122</v>
      </c>
      <c r="K2797" s="50">
        <v>1796616</v>
      </c>
    </row>
    <row r="2798" spans="1:11" x14ac:dyDescent="0.3">
      <c r="A2798" s="51" t="str">
        <f t="shared" si="48"/>
        <v>BAYN.DE</v>
      </c>
      <c r="B2798" s="52" t="s">
        <v>354</v>
      </c>
      <c r="C2798" s="50" t="s">
        <v>9397</v>
      </c>
      <c r="D2798" s="50">
        <f>DAX__2019_2020__33[[#This Row],[Open]]*(DAX__2019_2020__33[[#This Row],[Adj Close]]/DAX__2019_2020__33[[#This Row],[Close]])</f>
        <v>65.852038163244544</v>
      </c>
      <c r="E2798" s="50" t="s">
        <v>9355</v>
      </c>
      <c r="F2798" s="50" t="s">
        <v>9398</v>
      </c>
      <c r="G2798" s="50" t="s">
        <v>9399</v>
      </c>
      <c r="H2798" s="50" t="s">
        <v>9400</v>
      </c>
      <c r="I2798" s="50">
        <f>(DAX__2019_2020__33[[#This Row],[Adj Close]]-DAX__2019_2020__33[[#This Row],[Adj Open]])/DAX__2019_2020__33[[#This Row],[Adj Open]]</f>
        <v>-5.9540323151818248E-3</v>
      </c>
      <c r="J2798" s="50">
        <f>DAX__2019_2020__33[[#This Row],[Adj Close]]-DAX__2019_2020__33[[#This Row],[Adj Open]]</f>
        <v>-0.39208516324454479</v>
      </c>
      <c r="K2798" s="50">
        <v>2743790</v>
      </c>
    </row>
    <row r="2799" spans="1:11" x14ac:dyDescent="0.3">
      <c r="A2799" s="51" t="str">
        <f t="shared" si="48"/>
        <v>BAYN.DE</v>
      </c>
      <c r="B2799" s="52" t="s">
        <v>355</v>
      </c>
      <c r="C2799" s="50" t="s">
        <v>9401</v>
      </c>
      <c r="D2799" s="50">
        <f>DAX__2019_2020__33[[#This Row],[Open]]*(DAX__2019_2020__33[[#This Row],[Adj Close]]/DAX__2019_2020__33[[#This Row],[Close]])</f>
        <v>65.825296073893256</v>
      </c>
      <c r="E2799" s="50" t="s">
        <v>9351</v>
      </c>
      <c r="F2799" s="50" t="s">
        <v>9402</v>
      </c>
      <c r="G2799" s="50" t="s">
        <v>9402</v>
      </c>
      <c r="H2799" s="50" t="s">
        <v>9403</v>
      </c>
      <c r="I2799" s="50">
        <f>(DAX__2019_2020__33[[#This Row],[Adj Close]]-DAX__2019_2020__33[[#This Row],[Adj Open]])/DAX__2019_2020__33[[#This Row],[Adj Open]]</f>
        <v>-1.1100581652880141E-2</v>
      </c>
      <c r="J2799" s="50">
        <f>DAX__2019_2020__33[[#This Row],[Adj Close]]-DAX__2019_2020__33[[#This Row],[Adj Open]]</f>
        <v>-0.73069907389326261</v>
      </c>
      <c r="K2799" s="50">
        <v>3760897</v>
      </c>
    </row>
    <row r="2800" spans="1:11" x14ac:dyDescent="0.3">
      <c r="A2800" s="51" t="str">
        <f t="shared" si="48"/>
        <v>BAYN.DE</v>
      </c>
      <c r="B2800" s="52" t="s">
        <v>356</v>
      </c>
      <c r="C2800" s="50" t="s">
        <v>7552</v>
      </c>
      <c r="D2800" s="50">
        <f>DAX__2019_2020__33[[#This Row],[Open]]*(DAX__2019_2020__33[[#This Row],[Adj Close]]/DAX__2019_2020__33[[#This Row],[Close]])</f>
        <v>65.477775116824759</v>
      </c>
      <c r="E2800" s="50" t="s">
        <v>7532</v>
      </c>
      <c r="F2800" s="50" t="s">
        <v>9404</v>
      </c>
      <c r="G2800" s="50" t="s">
        <v>9405</v>
      </c>
      <c r="H2800" s="50" t="s">
        <v>9406</v>
      </c>
      <c r="I2800" s="50">
        <f>(DAX__2019_2020__33[[#This Row],[Adj Close]]-DAX__2019_2020__33[[#This Row],[Adj Open]])/DAX__2019_2020__33[[#This Row],[Adj Open]]</f>
        <v>-2.1775039938418633E-3</v>
      </c>
      <c r="J2800" s="50">
        <f>DAX__2019_2020__33[[#This Row],[Adj Close]]-DAX__2019_2020__33[[#This Row],[Adj Open]]</f>
        <v>-0.14257811682476529</v>
      </c>
      <c r="K2800" s="50">
        <v>2285251</v>
      </c>
    </row>
    <row r="2801" spans="1:11" x14ac:dyDescent="0.3">
      <c r="A2801" s="51" t="str">
        <f t="shared" si="48"/>
        <v>BAYN.DE</v>
      </c>
      <c r="B2801" s="52" t="s">
        <v>357</v>
      </c>
      <c r="C2801" s="50" t="s">
        <v>9407</v>
      </c>
      <c r="D2801" s="50">
        <f>DAX__2019_2020__33[[#This Row],[Open]]*(DAX__2019_2020__33[[#This Row],[Adj Close]]/DAX__2019_2020__33[[#This Row],[Close]])</f>
        <v>65.896580674944474</v>
      </c>
      <c r="E2801" s="50" t="s">
        <v>9393</v>
      </c>
      <c r="F2801" s="50" t="s">
        <v>9408</v>
      </c>
      <c r="G2801" s="50" t="s">
        <v>9409</v>
      </c>
      <c r="H2801" s="50" t="s">
        <v>9410</v>
      </c>
      <c r="I2801" s="50">
        <f>(DAX__2019_2020__33[[#This Row],[Adj Close]]-DAX__2019_2020__33[[#This Row],[Adj Open]])/DAX__2019_2020__33[[#This Row],[Adj Open]]</f>
        <v>1.9607911545960019E-2</v>
      </c>
      <c r="J2801" s="50">
        <f>DAX__2019_2020__33[[#This Row],[Adj Close]]-DAX__2019_2020__33[[#This Row],[Adj Open]]</f>
        <v>1.2920943250555297</v>
      </c>
      <c r="K2801" s="50">
        <v>2966007</v>
      </c>
    </row>
    <row r="2802" spans="1:11" x14ac:dyDescent="0.3">
      <c r="A2802" s="51" t="str">
        <f t="shared" si="48"/>
        <v>BAYN.DE</v>
      </c>
      <c r="B2802" s="52" t="s">
        <v>358</v>
      </c>
      <c r="C2802" s="50" t="s">
        <v>9411</v>
      </c>
      <c r="D2802" s="50">
        <f>DAX__2019_2020__33[[#This Row],[Open]]*(DAX__2019_2020__33[[#This Row],[Adj Close]]/DAX__2019_2020__33[[#This Row],[Close]])</f>
        <v>66.97481005733087</v>
      </c>
      <c r="E2802" s="50" t="s">
        <v>9412</v>
      </c>
      <c r="F2802" s="50" t="s">
        <v>9413</v>
      </c>
      <c r="G2802" s="50" t="s">
        <v>9412</v>
      </c>
      <c r="H2802" s="50" t="s">
        <v>9414</v>
      </c>
      <c r="I2802" s="50">
        <f>(DAX__2019_2020__33[[#This Row],[Adj Close]]-DAX__2019_2020__33[[#This Row],[Adj Open]])/DAX__2019_2020__33[[#This Row],[Adj Open]]</f>
        <v>2.8206424789439896E-2</v>
      </c>
      <c r="J2802" s="50">
        <f>DAX__2019_2020__33[[#This Row],[Adj Close]]-DAX__2019_2020__33[[#This Row],[Adj Open]]</f>
        <v>1.8891199426691259</v>
      </c>
      <c r="K2802" s="50">
        <v>3220661</v>
      </c>
    </row>
    <row r="2803" spans="1:11" x14ac:dyDescent="0.3">
      <c r="A2803" s="51" t="str">
        <f t="shared" si="48"/>
        <v>BAYN.DE</v>
      </c>
      <c r="B2803" s="52" t="s">
        <v>359</v>
      </c>
      <c r="C2803" s="50" t="s">
        <v>9415</v>
      </c>
      <c r="D2803" s="50">
        <f>DAX__2019_2020__33[[#This Row],[Open]]*(DAX__2019_2020__33[[#This Row],[Adj Close]]/DAX__2019_2020__33[[#This Row],[Close]])</f>
        <v>69.059979862562528</v>
      </c>
      <c r="E2803" s="50" t="s">
        <v>9416</v>
      </c>
      <c r="F2803" s="50" t="s">
        <v>9417</v>
      </c>
      <c r="G2803" s="50" t="s">
        <v>9418</v>
      </c>
      <c r="H2803" s="50" t="s">
        <v>9419</v>
      </c>
      <c r="I2803" s="50">
        <f>(DAX__2019_2020__33[[#This Row],[Adj Close]]-DAX__2019_2020__33[[#This Row],[Adj Open]])/DAX__2019_2020__33[[#This Row],[Adj Open]]</f>
        <v>1.0193561290322567E-2</v>
      </c>
      <c r="J2803" s="50">
        <f>DAX__2019_2020__33[[#This Row],[Adj Close]]-DAX__2019_2020__33[[#This Row],[Adj Open]]</f>
        <v>0.70396713743747341</v>
      </c>
      <c r="K2803" s="50">
        <v>2446008</v>
      </c>
    </row>
    <row r="2804" spans="1:11" x14ac:dyDescent="0.3">
      <c r="A2804" s="51" t="str">
        <f t="shared" si="48"/>
        <v>BAYN.DE</v>
      </c>
      <c r="B2804" s="52" t="s">
        <v>360</v>
      </c>
      <c r="C2804" s="50" t="s">
        <v>9420</v>
      </c>
      <c r="D2804" s="50">
        <f>DAX__2019_2020__33[[#This Row],[Open]]*(DAX__2019_2020__33[[#This Row],[Adj Close]]/DAX__2019_2020__33[[#This Row],[Close]])</f>
        <v>69.781765514410125</v>
      </c>
      <c r="E2804" s="50" t="s">
        <v>9420</v>
      </c>
      <c r="F2804" s="50" t="s">
        <v>9421</v>
      </c>
      <c r="G2804" s="50" t="s">
        <v>9422</v>
      </c>
      <c r="H2804" s="50" t="s">
        <v>9423</v>
      </c>
      <c r="I2804" s="50">
        <f>(DAX__2019_2020__33[[#This Row],[Adj Close]]-DAX__2019_2020__33[[#This Row],[Adj Open]])/DAX__2019_2020__33[[#This Row],[Adj Open]]</f>
        <v>-8.6834506112487431E-3</v>
      </c>
      <c r="J2804" s="50">
        <f>DAX__2019_2020__33[[#This Row],[Adj Close]]-DAX__2019_2020__33[[#This Row],[Adj Open]]</f>
        <v>-0.60594651441012104</v>
      </c>
      <c r="K2804" s="50">
        <v>2001080</v>
      </c>
    </row>
    <row r="2805" spans="1:11" x14ac:dyDescent="0.3">
      <c r="A2805" s="51" t="str">
        <f t="shared" si="48"/>
        <v>BAYN.DE</v>
      </c>
      <c r="B2805" s="52" t="s">
        <v>361</v>
      </c>
      <c r="C2805" s="50" t="s">
        <v>9424</v>
      </c>
      <c r="D2805" s="50">
        <f>DAX__2019_2020__33[[#This Row],[Open]]*(DAX__2019_2020__33[[#This Row],[Adj Close]]/DAX__2019_2020__33[[#This Row],[Close]])</f>
        <v>69.336219149618884</v>
      </c>
      <c r="E2805" s="50" t="s">
        <v>9425</v>
      </c>
      <c r="F2805" s="50" t="s">
        <v>9426</v>
      </c>
      <c r="G2805" s="50" t="s">
        <v>9427</v>
      </c>
      <c r="H2805" s="50" t="s">
        <v>9428</v>
      </c>
      <c r="I2805" s="50">
        <f>(DAX__2019_2020__33[[#This Row],[Adj Close]]-DAX__2019_2020__33[[#This Row],[Adj Open]])/DAX__2019_2020__33[[#This Row],[Adj Open]]</f>
        <v>-8.8676907561415982E-3</v>
      </c>
      <c r="J2805" s="50">
        <f>DAX__2019_2020__33[[#This Row],[Adj Close]]-DAX__2019_2020__33[[#This Row],[Adj Open]]</f>
        <v>-0.61485214961888346</v>
      </c>
      <c r="K2805" s="50">
        <v>1805283</v>
      </c>
    </row>
    <row r="2806" spans="1:11" x14ac:dyDescent="0.3">
      <c r="A2806" s="51" t="str">
        <f t="shared" si="48"/>
        <v>BAYN.DE</v>
      </c>
      <c r="B2806" s="52" t="s">
        <v>362</v>
      </c>
      <c r="C2806" s="50" t="s">
        <v>9429</v>
      </c>
      <c r="D2806" s="50">
        <f>DAX__2019_2020__33[[#This Row],[Open]]*(DAX__2019_2020__33[[#This Row],[Adj Close]]/DAX__2019_2020__33[[#This Row],[Close]])</f>
        <v>68.961958119342313</v>
      </c>
      <c r="E2806" s="50" t="s">
        <v>9430</v>
      </c>
      <c r="F2806" s="50" t="s">
        <v>9431</v>
      </c>
      <c r="G2806" s="50" t="s">
        <v>5212</v>
      </c>
      <c r="H2806" s="50" t="s">
        <v>9432</v>
      </c>
      <c r="I2806" s="50">
        <f>(DAX__2019_2020__33[[#This Row],[Adj Close]]-DAX__2019_2020__33[[#This Row],[Adj Open]])/DAX__2019_2020__33[[#This Row],[Adj Open]]</f>
        <v>-2.4551234326802771E-3</v>
      </c>
      <c r="J2806" s="50">
        <f>DAX__2019_2020__33[[#This Row],[Adj Close]]-DAX__2019_2020__33[[#This Row],[Adj Open]]</f>
        <v>-0.16931011934231321</v>
      </c>
      <c r="K2806" s="50">
        <v>1970242</v>
      </c>
    </row>
    <row r="2807" spans="1:11" x14ac:dyDescent="0.3">
      <c r="A2807" s="51" t="str">
        <f t="shared" si="48"/>
        <v>BAYN.DE</v>
      </c>
      <c r="B2807" s="52" t="s">
        <v>363</v>
      </c>
      <c r="C2807" s="50" t="s">
        <v>9433</v>
      </c>
      <c r="D2807" s="50">
        <f>DAX__2019_2020__33[[#This Row],[Open]]*(DAX__2019_2020__33[[#This Row],[Adj Close]]/DAX__2019_2020__33[[#This Row],[Close]])</f>
        <v>69.033248986216378</v>
      </c>
      <c r="E2807" s="50" t="s">
        <v>9434</v>
      </c>
      <c r="F2807" s="50" t="s">
        <v>9435</v>
      </c>
      <c r="G2807" s="50" t="s">
        <v>9436</v>
      </c>
      <c r="H2807" s="50" t="s">
        <v>9437</v>
      </c>
      <c r="I2807" s="50">
        <f>(DAX__2019_2020__33[[#This Row],[Adj Close]]-DAX__2019_2020__33[[#This Row],[Adj Open]])/DAX__2019_2020__33[[#This Row],[Adj Open]]</f>
        <v>2.4526009751827389E-3</v>
      </c>
      <c r="J2807" s="50">
        <f>DAX__2019_2020__33[[#This Row],[Adj Close]]-DAX__2019_2020__33[[#This Row],[Adj Open]]</f>
        <v>0.16931101378362712</v>
      </c>
      <c r="K2807" s="50">
        <v>1665464</v>
      </c>
    </row>
    <row r="2808" spans="1:11" x14ac:dyDescent="0.3">
      <c r="A2808" s="51" t="str">
        <f t="shared" si="48"/>
        <v>BAYN.DE</v>
      </c>
      <c r="B2808" s="52" t="s">
        <v>364</v>
      </c>
      <c r="C2808" s="50" t="s">
        <v>9438</v>
      </c>
      <c r="D2808" s="50">
        <f>DAX__2019_2020__33[[#This Row],[Open]]*(DAX__2019_2020__33[[#This Row],[Adj Close]]/DAX__2019_2020__33[[#This Row],[Close]])</f>
        <v>68.88176</v>
      </c>
      <c r="E2808" s="50" t="s">
        <v>9434</v>
      </c>
      <c r="F2808" s="50" t="s">
        <v>9439</v>
      </c>
      <c r="G2808" s="50" t="s">
        <v>9438</v>
      </c>
      <c r="H2808" s="50" t="s">
        <v>9440</v>
      </c>
      <c r="I2808" s="50">
        <f>(DAX__2019_2020__33[[#This Row],[Adj Close]]-DAX__2019_2020__33[[#This Row],[Adj Open]])/DAX__2019_2020__33[[#This Row],[Adj Open]]</f>
        <v>0</v>
      </c>
      <c r="J2808" s="50">
        <f>DAX__2019_2020__33[[#This Row],[Adj Close]]-DAX__2019_2020__33[[#This Row],[Adj Open]]</f>
        <v>0</v>
      </c>
      <c r="K2808" s="50">
        <v>2237053</v>
      </c>
    </row>
    <row r="2809" spans="1:11" x14ac:dyDescent="0.3">
      <c r="A2809" s="51" t="str">
        <f t="shared" si="48"/>
        <v>BAYN.DE</v>
      </c>
      <c r="B2809" s="52" t="s">
        <v>365</v>
      </c>
      <c r="C2809" s="50" t="s">
        <v>9441</v>
      </c>
      <c r="D2809" s="50">
        <f>DAX__2019_2020__33[[#This Row],[Open]]*(DAX__2019_2020__33[[#This Row],[Adj Close]]/DAX__2019_2020__33[[#This Row],[Close]])</f>
        <v>68.846116495152202</v>
      </c>
      <c r="E2809" s="50" t="s">
        <v>9442</v>
      </c>
      <c r="F2809" s="50" t="s">
        <v>9443</v>
      </c>
      <c r="G2809" s="50" t="s">
        <v>9444</v>
      </c>
      <c r="H2809" s="50" t="s">
        <v>9445</v>
      </c>
      <c r="I2809" s="50">
        <f>(DAX__2019_2020__33[[#This Row],[Adj Close]]-DAX__2019_2020__33[[#This Row],[Adj Open]])/DAX__2019_2020__33[[#This Row],[Adj Open]]</f>
        <v>1.4237768205080271E-3</v>
      </c>
      <c r="J2809" s="50">
        <f>DAX__2019_2020__33[[#This Row],[Adj Close]]-DAX__2019_2020__33[[#This Row],[Adj Open]]</f>
        <v>9.802150484779304E-2</v>
      </c>
      <c r="K2809" s="50">
        <v>1591976</v>
      </c>
    </row>
    <row r="2810" spans="1:11" x14ac:dyDescent="0.3">
      <c r="A2810" s="51" t="str">
        <f t="shared" si="48"/>
        <v>BAYN.DE</v>
      </c>
      <c r="B2810" s="52" t="s">
        <v>366</v>
      </c>
      <c r="C2810" s="50" t="s">
        <v>9446</v>
      </c>
      <c r="D2810" s="50">
        <f>DAX__2019_2020__33[[#This Row],[Open]]*(DAX__2019_2020__33[[#This Row],[Adj Close]]/DAX__2019_2020__33[[#This Row],[Close]])</f>
        <v>66.9213547673683</v>
      </c>
      <c r="E2810" s="50" t="s">
        <v>9447</v>
      </c>
      <c r="F2810" s="50" t="s">
        <v>9448</v>
      </c>
      <c r="G2810" s="50" t="s">
        <v>9449</v>
      </c>
      <c r="H2810" s="50" t="s">
        <v>9450</v>
      </c>
      <c r="I2810" s="50">
        <f>(DAX__2019_2020__33[[#This Row],[Adj Close]]-DAX__2019_2020__33[[#This Row],[Adj Open]])/DAX__2019_2020__33[[#This Row],[Adj Open]]</f>
        <v>1.0918775257490833E-2</v>
      </c>
      <c r="J2810" s="50">
        <f>DAX__2019_2020__33[[#This Row],[Adj Close]]-DAX__2019_2020__33[[#This Row],[Adj Open]]</f>
        <v>0.73069923263170722</v>
      </c>
      <c r="K2810" s="50">
        <v>2438589</v>
      </c>
    </row>
    <row r="2811" spans="1:11" x14ac:dyDescent="0.3">
      <c r="A2811" s="51" t="str">
        <f t="shared" si="48"/>
        <v>BAYN.DE</v>
      </c>
      <c r="B2811" s="52" t="s">
        <v>367</v>
      </c>
      <c r="C2811" s="50" t="s">
        <v>9451</v>
      </c>
      <c r="D2811" s="50">
        <f>DAX__2019_2020__33[[#This Row],[Open]]*(DAX__2019_2020__33[[#This Row],[Adj Close]]/DAX__2019_2020__33[[#This Row],[Close]])</f>
        <v>67.161941996144549</v>
      </c>
      <c r="E2811" s="50" t="s">
        <v>9447</v>
      </c>
      <c r="F2811" s="50" t="s">
        <v>9452</v>
      </c>
      <c r="G2811" s="50" t="s">
        <v>9453</v>
      </c>
      <c r="H2811" s="50" t="s">
        <v>9454</v>
      </c>
      <c r="I2811" s="50">
        <f>(DAX__2019_2020__33[[#This Row],[Adj Close]]-DAX__2019_2020__33[[#This Row],[Adj Open]])/DAX__2019_2020__33[[#This Row],[Adj Open]]</f>
        <v>-2.1229135416116329E-3</v>
      </c>
      <c r="J2811" s="50">
        <f>DAX__2019_2020__33[[#This Row],[Adj Close]]-DAX__2019_2020__33[[#This Row],[Adj Open]]</f>
        <v>-0.14257899614455027</v>
      </c>
      <c r="K2811" s="50">
        <v>1901779</v>
      </c>
    </row>
    <row r="2812" spans="1:11" x14ac:dyDescent="0.3">
      <c r="A2812" s="51" t="str">
        <f t="shared" si="48"/>
        <v>BAYN.DE</v>
      </c>
      <c r="B2812" s="52" t="s">
        <v>368</v>
      </c>
      <c r="C2812" s="50" t="s">
        <v>9409</v>
      </c>
      <c r="D2812" s="50">
        <f>DAX__2019_2020__33[[#This Row],[Open]]*(DAX__2019_2020__33[[#This Row],[Adj Close]]/DAX__2019_2020__33[[#This Row],[Close]])</f>
        <v>67.188675391546127</v>
      </c>
      <c r="E2812" s="50" t="s">
        <v>9455</v>
      </c>
      <c r="F2812" s="50" t="s">
        <v>9456</v>
      </c>
      <c r="G2812" s="50" t="s">
        <v>9457</v>
      </c>
      <c r="H2812" s="50" t="s">
        <v>9458</v>
      </c>
      <c r="I2812" s="50">
        <f>(DAX__2019_2020__33[[#This Row],[Adj Close]]-DAX__2019_2020__33[[#This Row],[Adj Open]])/DAX__2019_2020__33[[#This Row],[Adj Open]]</f>
        <v>1.0610211920153328E-3</v>
      </c>
      <c r="J2812" s="50">
        <f>DAX__2019_2020__33[[#This Row],[Adj Close]]-DAX__2019_2020__33[[#This Row],[Adj Open]]</f>
        <v>7.1288608453869529E-2</v>
      </c>
      <c r="K2812" s="50">
        <v>1648665</v>
      </c>
    </row>
    <row r="2813" spans="1:11" x14ac:dyDescent="0.3">
      <c r="A2813" s="51" t="str">
        <f t="shared" si="48"/>
        <v>BAYN.DE</v>
      </c>
      <c r="B2813" s="52" t="s">
        <v>369</v>
      </c>
      <c r="C2813" s="50" t="s">
        <v>9373</v>
      </c>
      <c r="D2813" s="50">
        <f>DAX__2019_2020__33[[#This Row],[Open]]*(DAX__2019_2020__33[[#This Row],[Adj Close]]/DAX__2019_2020__33[[#This Row],[Close]])</f>
        <v>67.099566849578508</v>
      </c>
      <c r="E2813" s="50" t="s">
        <v>9459</v>
      </c>
      <c r="F2813" s="50" t="s">
        <v>9460</v>
      </c>
      <c r="G2813" s="50" t="s">
        <v>9460</v>
      </c>
      <c r="H2813" s="50" t="s">
        <v>9461</v>
      </c>
      <c r="I2813" s="50">
        <f>(DAX__2019_2020__33[[#This Row],[Adj Close]]-DAX__2019_2020__33[[#This Row],[Adj Open]])/DAX__2019_2020__33[[#This Row],[Adj Open]]</f>
        <v>-8.4993223705449854E-3</v>
      </c>
      <c r="J2813" s="50">
        <f>DAX__2019_2020__33[[#This Row],[Adj Close]]-DAX__2019_2020__33[[#This Row],[Adj Open]]</f>
        <v>-0.57030084957850136</v>
      </c>
      <c r="K2813" s="50">
        <v>1800190</v>
      </c>
    </row>
    <row r="2814" spans="1:11" x14ac:dyDescent="0.3">
      <c r="A2814" s="51" t="str">
        <f t="shared" si="48"/>
        <v>BAYN.DE</v>
      </c>
      <c r="B2814" s="52" t="s">
        <v>370</v>
      </c>
      <c r="C2814" s="50" t="s">
        <v>4953</v>
      </c>
      <c r="D2814" s="50">
        <f>DAX__2019_2020__33[[#This Row],[Open]]*(DAX__2019_2020__33[[#This Row],[Adj Close]]/DAX__2019_2020__33[[#This Row],[Close]])</f>
        <v>66.208475510837076</v>
      </c>
      <c r="E2814" s="50" t="s">
        <v>9363</v>
      </c>
      <c r="F2814" s="50" t="s">
        <v>9462</v>
      </c>
      <c r="G2814" s="50" t="s">
        <v>9463</v>
      </c>
      <c r="H2814" s="50" t="s">
        <v>9464</v>
      </c>
      <c r="I2814" s="50">
        <f>(DAX__2019_2020__33[[#This Row],[Adj Close]]-DAX__2019_2020__33[[#This Row],[Adj Open]])/DAX__2019_2020__33[[#This Row],[Adj Open]]</f>
        <v>-2.8264736409230181E-3</v>
      </c>
      <c r="J2814" s="50">
        <f>DAX__2019_2020__33[[#This Row],[Adj Close]]-DAX__2019_2020__33[[#This Row],[Adj Open]]</f>
        <v>-0.18713651083707816</v>
      </c>
      <c r="K2814" s="50">
        <v>3061897</v>
      </c>
    </row>
    <row r="2815" spans="1:11" x14ac:dyDescent="0.3">
      <c r="A2815" s="51" t="str">
        <f t="shared" si="48"/>
        <v>BAYN.DE</v>
      </c>
      <c r="B2815" s="52" t="s">
        <v>371</v>
      </c>
      <c r="C2815" s="50" t="s">
        <v>9465</v>
      </c>
      <c r="D2815" s="50">
        <f>DAX__2019_2020__33[[#This Row],[Open]]*(DAX__2019_2020__33[[#This Row],[Adj Close]]/DAX__2019_2020__33[[#This Row],[Close]])</f>
        <v>65.023309132231205</v>
      </c>
      <c r="E2815" s="50" t="s">
        <v>9466</v>
      </c>
      <c r="F2815" s="50" t="s">
        <v>9467</v>
      </c>
      <c r="G2815" s="50" t="s">
        <v>5473</v>
      </c>
      <c r="H2815" s="50" t="s">
        <v>9261</v>
      </c>
      <c r="I2815" s="50">
        <f>(DAX__2019_2020__33[[#This Row],[Adj Close]]-DAX__2019_2020__33[[#This Row],[Adj Open]])/DAX__2019_2020__33[[#This Row],[Adj Open]]</f>
        <v>-3.3849540443339189E-2</v>
      </c>
      <c r="J2815" s="50">
        <f>DAX__2019_2020__33[[#This Row],[Adj Close]]-DAX__2019_2020__33[[#This Row],[Adj Open]]</f>
        <v>-2.2010091322312064</v>
      </c>
      <c r="K2815" s="50">
        <v>5617236</v>
      </c>
    </row>
    <row r="2816" spans="1:11" x14ac:dyDescent="0.3">
      <c r="A2816" s="51" t="str">
        <f t="shared" si="48"/>
        <v>BAYN.DE</v>
      </c>
      <c r="B2816" s="52" t="s">
        <v>372</v>
      </c>
      <c r="C2816" s="50" t="s">
        <v>5628</v>
      </c>
      <c r="D2816" s="50">
        <f>DAX__2019_2020__33[[#This Row],[Open]]*(DAX__2019_2020__33[[#This Row],[Adj Close]]/DAX__2019_2020__33[[#This Row],[Close]])</f>
        <v>63.258938115945142</v>
      </c>
      <c r="E2816" s="50" t="s">
        <v>7949</v>
      </c>
      <c r="F2816" s="50" t="s">
        <v>9468</v>
      </c>
      <c r="G2816" s="50" t="s">
        <v>9469</v>
      </c>
      <c r="H2816" s="50" t="s">
        <v>9470</v>
      </c>
      <c r="I2816" s="50">
        <f>(DAX__2019_2020__33[[#This Row],[Adj Close]]-DAX__2019_2020__33[[#This Row],[Adj Open]])/DAX__2019_2020__33[[#This Row],[Adj Open]]</f>
        <v>-1.6903747482849542E-2</v>
      </c>
      <c r="J2816" s="50">
        <f>DAX__2019_2020__33[[#This Row],[Adj Close]]-DAX__2019_2020__33[[#This Row],[Adj Open]]</f>
        <v>-1.0693131159451426</v>
      </c>
      <c r="K2816" s="50">
        <v>3872762</v>
      </c>
    </row>
    <row r="2817" spans="1:11" x14ac:dyDescent="0.3">
      <c r="A2817" s="51" t="str">
        <f t="shared" si="48"/>
        <v>BAYN.DE</v>
      </c>
      <c r="B2817" s="52" t="s">
        <v>373</v>
      </c>
      <c r="C2817" s="50" t="s">
        <v>5417</v>
      </c>
      <c r="D2817" s="50">
        <f>DAX__2019_2020__33[[#This Row],[Open]]*(DAX__2019_2020__33[[#This Row],[Adj Close]]/DAX__2019_2020__33[[#This Row],[Close]])</f>
        <v>61.485654421011319</v>
      </c>
      <c r="E2817" s="50" t="s">
        <v>7921</v>
      </c>
      <c r="F2817" s="50" t="s">
        <v>7439</v>
      </c>
      <c r="G2817" s="50" t="s">
        <v>5491</v>
      </c>
      <c r="H2817" s="50" t="s">
        <v>9243</v>
      </c>
      <c r="I2817" s="50">
        <f>(DAX__2019_2020__33[[#This Row],[Adj Close]]-DAX__2019_2020__33[[#This Row],[Adj Open]])/DAX__2019_2020__33[[#This Row],[Adj Open]]</f>
        <v>1.3043507246376856E-2</v>
      </c>
      <c r="J2817" s="50">
        <f>DAX__2019_2020__33[[#This Row],[Adj Close]]-DAX__2019_2020__33[[#This Row],[Adj Open]]</f>
        <v>0.80198857898868425</v>
      </c>
      <c r="K2817" s="50">
        <v>6934751</v>
      </c>
    </row>
    <row r="2818" spans="1:11" x14ac:dyDescent="0.3">
      <c r="A2818" s="51" t="str">
        <f t="shared" si="48"/>
        <v>BAYN.DE</v>
      </c>
      <c r="B2818" s="52" t="s">
        <v>374</v>
      </c>
      <c r="C2818" s="50" t="s">
        <v>4974</v>
      </c>
      <c r="D2818" s="50">
        <f>DAX__2019_2020__33[[#This Row],[Open]]*(DAX__2019_2020__33[[#This Row],[Adj Close]]/DAX__2019_2020__33[[#This Row],[Close]])</f>
        <v>60.68367151724361</v>
      </c>
      <c r="E2818" s="50" t="s">
        <v>4958</v>
      </c>
      <c r="F2818" s="50" t="s">
        <v>5238</v>
      </c>
      <c r="G2818" s="50" t="s">
        <v>5586</v>
      </c>
      <c r="H2818" s="50" t="s">
        <v>9471</v>
      </c>
      <c r="I2818" s="50">
        <f>(DAX__2019_2020__33[[#This Row],[Adj Close]]-DAX__2019_2020__33[[#This Row],[Adj Open]])/DAX__2019_2020__33[[#This Row],[Adj Open]]</f>
        <v>-1.747421490379486E-2</v>
      </c>
      <c r="J2818" s="50">
        <f>DAX__2019_2020__33[[#This Row],[Adj Close]]-DAX__2019_2020__33[[#This Row],[Adj Open]]</f>
        <v>-1.06039951724361</v>
      </c>
      <c r="K2818" s="50">
        <v>6457786</v>
      </c>
    </row>
    <row r="2819" spans="1:11" x14ac:dyDescent="0.3">
      <c r="A2819" s="51" t="str">
        <f t="shared" si="48"/>
        <v>BAYN.DE</v>
      </c>
      <c r="B2819" s="52" t="s">
        <v>375</v>
      </c>
      <c r="C2819" s="50" t="s">
        <v>5168</v>
      </c>
      <c r="D2819" s="50">
        <f>DAX__2019_2020__33[[#This Row],[Open]]*(DAX__2019_2020__33[[#This Row],[Adj Close]]/DAX__2019_2020__33[[#This Row],[Close]])</f>
        <v>56.584631767898053</v>
      </c>
      <c r="E2819" s="50" t="s">
        <v>9472</v>
      </c>
      <c r="F2819" s="50" t="s">
        <v>7339</v>
      </c>
      <c r="G2819" s="50" t="s">
        <v>9472</v>
      </c>
      <c r="H2819" s="50" t="s">
        <v>9473</v>
      </c>
      <c r="I2819" s="50">
        <f>(DAX__2019_2020__33[[#This Row],[Adj Close]]-DAX__2019_2020__33[[#This Row],[Adj Open]])/DAX__2019_2020__33[[#This Row],[Adj Open]]</f>
        <v>2.6929118110236194E-2</v>
      </c>
      <c r="J2819" s="50">
        <f>DAX__2019_2020__33[[#This Row],[Adj Close]]-DAX__2019_2020__33[[#This Row],[Adj Open]]</f>
        <v>1.5237742321019496</v>
      </c>
      <c r="K2819" s="50">
        <v>12903573</v>
      </c>
    </row>
    <row r="2820" spans="1:11" x14ac:dyDescent="0.3">
      <c r="A2820" s="51" t="str">
        <f t="shared" si="48"/>
        <v>BAYN.DE</v>
      </c>
      <c r="B2820" s="52" t="s">
        <v>376</v>
      </c>
      <c r="C2820" s="50" t="s">
        <v>5359</v>
      </c>
      <c r="D2820" s="50">
        <f>DAX__2019_2020__33[[#This Row],[Open]]*(DAX__2019_2020__33[[#This Row],[Adj Close]]/DAX__2019_2020__33[[#This Row],[Close]])</f>
        <v>58.883657737798501</v>
      </c>
      <c r="E2820" s="50" t="s">
        <v>7912</v>
      </c>
      <c r="F2820" s="50" t="s">
        <v>7902</v>
      </c>
      <c r="G2820" s="50" t="s">
        <v>7403</v>
      </c>
      <c r="H2820" s="50" t="s">
        <v>9474</v>
      </c>
      <c r="I2820" s="50">
        <f>(DAX__2019_2020__33[[#This Row],[Adj Close]]-DAX__2019_2020__33[[#This Row],[Adj Open]])/DAX__2019_2020__33[[#This Row],[Adj Open]]</f>
        <v>-1.4527829463443359E-2</v>
      </c>
      <c r="J2820" s="50">
        <f>DAX__2019_2020__33[[#This Row],[Adj Close]]-DAX__2019_2020__33[[#This Row],[Adj Open]]</f>
        <v>-0.85545173779850359</v>
      </c>
      <c r="K2820" s="50">
        <v>6555565</v>
      </c>
    </row>
    <row r="2821" spans="1:11" x14ac:dyDescent="0.3">
      <c r="A2821" s="51" t="str">
        <f t="shared" si="48"/>
        <v>BAYN.DE</v>
      </c>
      <c r="B2821" s="52" t="s">
        <v>377</v>
      </c>
      <c r="C2821" s="50" t="s">
        <v>7400</v>
      </c>
      <c r="D2821" s="50">
        <f>DAX__2019_2020__33[[#This Row],[Open]]*(DAX__2019_2020__33[[#This Row],[Adj Close]]/DAX__2019_2020__33[[#This Row],[Close]])</f>
        <v>58.6876208674651</v>
      </c>
      <c r="E2821" s="50" t="s">
        <v>5589</v>
      </c>
      <c r="F2821" s="50" t="s">
        <v>5271</v>
      </c>
      <c r="G2821" s="50" t="s">
        <v>5371</v>
      </c>
      <c r="H2821" s="50" t="s">
        <v>9475</v>
      </c>
      <c r="I2821" s="50">
        <f>(DAX__2019_2020__33[[#This Row],[Adj Close]]-DAX__2019_2020__33[[#This Row],[Adj Open]])/DAX__2019_2020__33[[#This Row],[Adj Open]]</f>
        <v>-2.5205040613345858E-2</v>
      </c>
      <c r="J2821" s="50">
        <f>DAX__2019_2020__33[[#This Row],[Adj Close]]-DAX__2019_2020__33[[#This Row],[Adj Open]]</f>
        <v>-1.4792238674651017</v>
      </c>
      <c r="K2821" s="50">
        <v>6142183</v>
      </c>
    </row>
    <row r="2822" spans="1:11" x14ac:dyDescent="0.3">
      <c r="A2822" s="51" t="str">
        <f t="shared" si="48"/>
        <v>BAYN.DE</v>
      </c>
      <c r="B2822" s="52" t="s">
        <v>378</v>
      </c>
      <c r="C2822" s="50" t="s">
        <v>5594</v>
      </c>
      <c r="D2822" s="50">
        <f>DAX__2019_2020__33[[#This Row],[Open]]*(DAX__2019_2020__33[[#This Row],[Adj Close]]/DAX__2019_2020__33[[#This Row],[Close]])</f>
        <v>57.921272739849911</v>
      </c>
      <c r="E2822" s="50" t="s">
        <v>5219</v>
      </c>
      <c r="F2822" s="50" t="s">
        <v>8803</v>
      </c>
      <c r="G2822" s="50" t="s">
        <v>7426</v>
      </c>
      <c r="H2822" s="50" t="s">
        <v>9183</v>
      </c>
      <c r="I2822" s="50">
        <f>(DAX__2019_2020__33[[#This Row],[Adj Close]]-DAX__2019_2020__33[[#This Row],[Adj Open]])/DAX__2019_2020__33[[#This Row],[Adj Open]]</f>
        <v>3.0615353846153812E-2</v>
      </c>
      <c r="J2822" s="50">
        <f>DAX__2019_2020__33[[#This Row],[Adj Close]]-DAX__2019_2020__33[[#This Row],[Adj Open]]</f>
        <v>1.7732802601500879</v>
      </c>
      <c r="K2822" s="50">
        <v>5616580</v>
      </c>
    </row>
    <row r="2823" spans="1:11" x14ac:dyDescent="0.3">
      <c r="A2823" s="51" t="str">
        <f t="shared" si="48"/>
        <v>BAYN.DE</v>
      </c>
      <c r="B2823" s="52" t="s">
        <v>379</v>
      </c>
      <c r="C2823" s="50" t="s">
        <v>7457</v>
      </c>
      <c r="D2823" s="50">
        <f>DAX__2019_2020__33[[#This Row],[Open]]*(DAX__2019_2020__33[[#This Row],[Adj Close]]/DAX__2019_2020__33[[#This Row],[Close]])</f>
        <v>60.104457647697615</v>
      </c>
      <c r="E2823" s="50" t="s">
        <v>7420</v>
      </c>
      <c r="F2823" s="50" t="s">
        <v>5276</v>
      </c>
      <c r="G2823" s="50" t="s">
        <v>7908</v>
      </c>
      <c r="H2823" s="50" t="s">
        <v>9476</v>
      </c>
      <c r="I2823" s="50">
        <f>(DAX__2019_2020__33[[#This Row],[Adj Close]]-DAX__2019_2020__33[[#This Row],[Adj Open]])/DAX__2019_2020__33[[#This Row],[Adj Open]]</f>
        <v>-1.6604819122527183E-2</v>
      </c>
      <c r="J2823" s="50">
        <f>DAX__2019_2020__33[[#This Row],[Adj Close]]-DAX__2019_2020__33[[#This Row],[Adj Open]]</f>
        <v>-0.99802364769761454</v>
      </c>
      <c r="K2823" s="50">
        <v>3656343</v>
      </c>
    </row>
    <row r="2824" spans="1:11" x14ac:dyDescent="0.3">
      <c r="A2824" s="51" t="str">
        <f t="shared" si="48"/>
        <v>BAYN.DE</v>
      </c>
      <c r="B2824" s="52" t="s">
        <v>380</v>
      </c>
      <c r="C2824" s="50" t="s">
        <v>9477</v>
      </c>
      <c r="D2824" s="50">
        <f>DAX__2019_2020__33[[#This Row],[Open]]*(DAX__2019_2020__33[[#This Row],[Adj Close]]/DAX__2019_2020__33[[#This Row],[Close]])</f>
        <v>57.814337352648778</v>
      </c>
      <c r="E2824" s="50" t="s">
        <v>5276</v>
      </c>
      <c r="F2824" s="50" t="s">
        <v>5168</v>
      </c>
      <c r="G2824" s="50" t="s">
        <v>9478</v>
      </c>
      <c r="H2824" s="50" t="s">
        <v>9479</v>
      </c>
      <c r="I2824" s="50">
        <f>(DAX__2019_2020__33[[#This Row],[Adj Close]]-DAX__2019_2020__33[[#This Row],[Adj Open]])/DAX__2019_2020__33[[#This Row],[Adj Open]]</f>
        <v>-1.6954347269775776E-2</v>
      </c>
      <c r="J2824" s="50">
        <f>DAX__2019_2020__33[[#This Row],[Adj Close]]-DAX__2019_2020__33[[#This Row],[Adj Open]]</f>
        <v>-0.98020435264877648</v>
      </c>
      <c r="K2824" s="50">
        <v>5256308</v>
      </c>
    </row>
    <row r="2825" spans="1:11" x14ac:dyDescent="0.3">
      <c r="A2825" s="51" t="str">
        <f t="shared" si="48"/>
        <v>BAYN.DE</v>
      </c>
      <c r="B2825" s="52" t="s">
        <v>381</v>
      </c>
      <c r="C2825" s="50" t="s">
        <v>4995</v>
      </c>
      <c r="D2825" s="50">
        <f>DAX__2019_2020__33[[#This Row],[Open]]*(DAX__2019_2020__33[[#This Row],[Adj Close]]/DAX__2019_2020__33[[#This Row],[Close]])</f>
        <v>52.574695774553092</v>
      </c>
      <c r="E2825" s="50" t="s">
        <v>7824</v>
      </c>
      <c r="F2825" s="50" t="s">
        <v>9480</v>
      </c>
      <c r="G2825" s="50" t="s">
        <v>9481</v>
      </c>
      <c r="H2825" s="50" t="s">
        <v>9482</v>
      </c>
      <c r="I2825" s="50">
        <f>(DAX__2019_2020__33[[#This Row],[Adj Close]]-DAX__2019_2020__33[[#This Row],[Adj Open]])/DAX__2019_2020__33[[#This Row],[Adj Open]]</f>
        <v>-9.8305423728813259E-3</v>
      </c>
      <c r="J2825" s="50">
        <f>DAX__2019_2020__33[[#This Row],[Adj Close]]-DAX__2019_2020__33[[#This Row],[Adj Open]]</f>
        <v>-0.51683777455308899</v>
      </c>
      <c r="K2825" s="50">
        <v>10331749</v>
      </c>
    </row>
    <row r="2826" spans="1:11" x14ac:dyDescent="0.3">
      <c r="A2826" s="51" t="str">
        <f t="shared" si="48"/>
        <v>BAYN.DE</v>
      </c>
      <c r="B2826" s="52" t="s">
        <v>382</v>
      </c>
      <c r="C2826" s="50" t="s">
        <v>9483</v>
      </c>
      <c r="D2826" s="50">
        <f>DAX__2019_2020__33[[#This Row],[Open]]*(DAX__2019_2020__33[[#This Row],[Adj Close]]/DAX__2019_2020__33[[#This Row],[Close]])</f>
        <v>52.67271336297302</v>
      </c>
      <c r="E2826" s="50" t="s">
        <v>7285</v>
      </c>
      <c r="F2826" s="50" t="s">
        <v>9069</v>
      </c>
      <c r="G2826" s="50" t="s">
        <v>9484</v>
      </c>
      <c r="H2826" s="50" t="s">
        <v>9485</v>
      </c>
      <c r="I2826" s="50">
        <f>(DAX__2019_2020__33[[#This Row],[Adj Close]]-DAX__2019_2020__33[[#This Row],[Adj Open]])/DAX__2019_2020__33[[#This Row],[Adj Open]]</f>
        <v>-4.5170055063947619E-2</v>
      </c>
      <c r="J2826" s="50">
        <f>DAX__2019_2020__33[[#This Row],[Adj Close]]-DAX__2019_2020__33[[#This Row],[Adj Open]]</f>
        <v>-2.379229362973021</v>
      </c>
      <c r="K2826" s="50">
        <v>8668542</v>
      </c>
    </row>
    <row r="2827" spans="1:11" x14ac:dyDescent="0.3">
      <c r="A2827" s="51" t="str">
        <f t="shared" si="48"/>
        <v>BAYN.DE</v>
      </c>
      <c r="B2827" s="52" t="s">
        <v>383</v>
      </c>
      <c r="C2827" s="50" t="s">
        <v>9480</v>
      </c>
      <c r="D2827" s="50">
        <f>DAX__2019_2020__33[[#This Row],[Open]]*(DAX__2019_2020__33[[#This Row],[Adj Close]]/DAX__2019_2020__33[[#This Row],[Close]])</f>
        <v>51.220229121455318</v>
      </c>
      <c r="E2827" s="50" t="s">
        <v>7618</v>
      </c>
      <c r="F2827" s="50" t="s">
        <v>8379</v>
      </c>
      <c r="G2827" s="50" t="s">
        <v>9010</v>
      </c>
      <c r="H2827" s="50" t="s">
        <v>9011</v>
      </c>
      <c r="I2827" s="50">
        <f>(DAX__2019_2020__33[[#This Row],[Adj Close]]-DAX__2019_2020__33[[#This Row],[Adj Open]])/DAX__2019_2020__33[[#This Row],[Adj Open]]</f>
        <v>-2.4530271398747302E-2</v>
      </c>
      <c r="J2827" s="50">
        <f>DAX__2019_2020__33[[#This Row],[Adj Close]]-DAX__2019_2020__33[[#This Row],[Adj Open]]</f>
        <v>-1.2564461214553191</v>
      </c>
      <c r="K2827" s="50">
        <v>5988000</v>
      </c>
    </row>
    <row r="2828" spans="1:11" x14ac:dyDescent="0.3">
      <c r="A2828" s="51" t="str">
        <f t="shared" si="48"/>
        <v>BAYN.DE</v>
      </c>
      <c r="B2828" s="52" t="s">
        <v>384</v>
      </c>
      <c r="C2828" s="50" t="s">
        <v>868</v>
      </c>
      <c r="D2828" s="50">
        <f>DAX__2019_2020__33[[#This Row],[Open]]*(DAX__2019_2020__33[[#This Row],[Adj Close]]/DAX__2019_2020__33[[#This Row],[Close]])</f>
        <v>46.871676775148309</v>
      </c>
      <c r="E2828" s="50" t="s">
        <v>5024</v>
      </c>
      <c r="F2828" s="50" t="s">
        <v>9486</v>
      </c>
      <c r="G2828" s="50" t="s">
        <v>9486</v>
      </c>
      <c r="H2828" s="50" t="s">
        <v>9487</v>
      </c>
      <c r="I2828" s="50">
        <f>(DAX__2019_2020__33[[#This Row],[Adj Close]]-DAX__2019_2020__33[[#This Row],[Adj Open]])/DAX__2019_2020__33[[#This Row],[Adj Open]]</f>
        <v>-8.355506021121889E-2</v>
      </c>
      <c r="J2828" s="50">
        <f>DAX__2019_2020__33[[#This Row],[Adj Close]]-DAX__2019_2020__33[[#This Row],[Adj Open]]</f>
        <v>-3.9163657751483072</v>
      </c>
      <c r="K2828" s="50">
        <v>11749482</v>
      </c>
    </row>
    <row r="2829" spans="1:11" x14ac:dyDescent="0.3">
      <c r="A2829" s="51" t="str">
        <f t="shared" si="48"/>
        <v>BAYN.DE</v>
      </c>
      <c r="B2829" s="52" t="s">
        <v>385</v>
      </c>
      <c r="C2829" s="50" t="s">
        <v>8293</v>
      </c>
      <c r="D2829" s="50">
        <f>DAX__2019_2020__33[[#This Row],[Open]]*(DAX__2019_2020__33[[#This Row],[Adj Close]]/DAX__2019_2020__33[[#This Row],[Close]])</f>
        <v>44.554827149944373</v>
      </c>
      <c r="E2829" s="50" t="s">
        <v>9488</v>
      </c>
      <c r="F2829" s="50" t="s">
        <v>9489</v>
      </c>
      <c r="G2829" s="50" t="s">
        <v>705</v>
      </c>
      <c r="H2829" s="50" t="s">
        <v>9490</v>
      </c>
      <c r="I2829" s="50">
        <f>(DAX__2019_2020__33[[#This Row],[Adj Close]]-DAX__2019_2020__33[[#This Row],[Adj Open]])/DAX__2019_2020__33[[#This Row],[Adj Open]]</f>
        <v>-3.9000019999999948E-2</v>
      </c>
      <c r="J2829" s="50">
        <f>DAX__2019_2020__33[[#This Row],[Adj Close]]-DAX__2019_2020__33[[#This Row],[Adj Open]]</f>
        <v>-1.7376391499443713</v>
      </c>
      <c r="K2829" s="50">
        <v>10499910</v>
      </c>
    </row>
    <row r="2830" spans="1:11" x14ac:dyDescent="0.3">
      <c r="A2830" s="51" t="str">
        <f t="shared" si="48"/>
        <v>BAYN.DE</v>
      </c>
      <c r="B2830" s="52" t="s">
        <v>386</v>
      </c>
      <c r="C2830" s="50" t="s">
        <v>8238</v>
      </c>
      <c r="D2830" s="50">
        <f>DAX__2019_2020__33[[#This Row],[Open]]*(DAX__2019_2020__33[[#This Row],[Adj Close]]/DAX__2019_2020__33[[#This Row],[Close]])</f>
        <v>40.990437984415586</v>
      </c>
      <c r="E2830" s="50" t="s">
        <v>9491</v>
      </c>
      <c r="F2830" s="50" t="s">
        <v>8305</v>
      </c>
      <c r="G2830" s="50" t="s">
        <v>9492</v>
      </c>
      <c r="H2830" s="50" t="s">
        <v>9493</v>
      </c>
      <c r="I2830" s="50">
        <f>(DAX__2019_2020__33[[#This Row],[Adj Close]]-DAX__2019_2020__33[[#This Row],[Adj Open]])/DAX__2019_2020__33[[#This Row],[Adj Open]]</f>
        <v>4.6195652173912957E-2</v>
      </c>
      <c r="J2830" s="50">
        <f>DAX__2019_2020__33[[#This Row],[Adj Close]]-DAX__2019_2020__33[[#This Row],[Adj Open]]</f>
        <v>1.893580015584412</v>
      </c>
      <c r="K2830" s="50">
        <v>11782270</v>
      </c>
    </row>
    <row r="2831" spans="1:11" x14ac:dyDescent="0.3">
      <c r="A2831" s="51" t="str">
        <f t="shared" si="48"/>
        <v>BAYN.DE</v>
      </c>
      <c r="B2831" s="52" t="s">
        <v>387</v>
      </c>
      <c r="C2831" s="50" t="s">
        <v>2285</v>
      </c>
      <c r="D2831" s="50">
        <f>DAX__2019_2020__33[[#This Row],[Open]]*(DAX__2019_2020__33[[#This Row],[Adj Close]]/DAX__2019_2020__33[[#This Row],[Close]])</f>
        <v>44.643934844265296</v>
      </c>
      <c r="E2831" s="50" t="s">
        <v>2255</v>
      </c>
      <c r="F2831" s="50" t="s">
        <v>9494</v>
      </c>
      <c r="G2831" s="50" t="s">
        <v>8431</v>
      </c>
      <c r="H2831" s="50" t="s">
        <v>9495</v>
      </c>
      <c r="I2831" s="50">
        <f>(DAX__2019_2020__33[[#This Row],[Adj Close]]-DAX__2019_2020__33[[#This Row],[Adj Open]])/DAX__2019_2020__33[[#This Row],[Adj Open]]</f>
        <v>9.3812778196119603E-3</v>
      </c>
      <c r="J2831" s="50">
        <f>DAX__2019_2020__33[[#This Row],[Adj Close]]-DAX__2019_2020__33[[#This Row],[Adj Open]]</f>
        <v>0.41881715573470757</v>
      </c>
      <c r="K2831" s="50">
        <v>6985039</v>
      </c>
    </row>
    <row r="2832" spans="1:11" x14ac:dyDescent="0.3">
      <c r="A2832" s="51" t="str">
        <f t="shared" si="48"/>
        <v>BAYN.DE</v>
      </c>
      <c r="B2832" s="52" t="s">
        <v>388</v>
      </c>
      <c r="C2832" s="50" t="s">
        <v>690</v>
      </c>
      <c r="D2832" s="50">
        <f>DAX__2019_2020__33[[#This Row],[Open]]*(DAX__2019_2020__33[[#This Row],[Adj Close]]/DAX__2019_2020__33[[#This Row],[Close]])</f>
        <v>43.262734317333233</v>
      </c>
      <c r="E2832" s="50" t="s">
        <v>2290</v>
      </c>
      <c r="F2832" s="50" t="s">
        <v>9496</v>
      </c>
      <c r="G2832" s="50" t="s">
        <v>9497</v>
      </c>
      <c r="H2832" s="50" t="s">
        <v>9498</v>
      </c>
      <c r="I2832" s="50">
        <f>(DAX__2019_2020__33[[#This Row],[Adj Close]]-DAX__2019_2020__33[[#This Row],[Adj Open]])/DAX__2019_2020__33[[#This Row],[Adj Open]]</f>
        <v>-9.2688158448777803E-3</v>
      </c>
      <c r="J2832" s="50">
        <f>DAX__2019_2020__33[[#This Row],[Adj Close]]-DAX__2019_2020__33[[#This Row],[Adj Open]]</f>
        <v>-0.40099431733323598</v>
      </c>
      <c r="K2832" s="50">
        <v>8440189</v>
      </c>
    </row>
    <row r="2833" spans="1:11" x14ac:dyDescent="0.3">
      <c r="A2833" s="51" t="str">
        <f t="shared" si="48"/>
        <v>BAYN.DE</v>
      </c>
      <c r="B2833" s="52" t="s">
        <v>389</v>
      </c>
      <c r="C2833" s="50" t="s">
        <v>761</v>
      </c>
      <c r="D2833" s="50">
        <f>DAX__2019_2020__33[[#This Row],[Open]]*(DAX__2019_2020__33[[#This Row],[Adj Close]]/DAX__2019_2020__33[[#This Row],[Close]])</f>
        <v>42.950853878165745</v>
      </c>
      <c r="E2833" s="50" t="s">
        <v>9499</v>
      </c>
      <c r="F2833" s="50" t="s">
        <v>9500</v>
      </c>
      <c r="G2833" s="50" t="s">
        <v>9501</v>
      </c>
      <c r="H2833" s="50" t="s">
        <v>9502</v>
      </c>
      <c r="I2833" s="50">
        <f>(DAX__2019_2020__33[[#This Row],[Adj Close]]-DAX__2019_2020__33[[#This Row],[Adj Open]])/DAX__2019_2020__33[[#This Row],[Adj Open]]</f>
        <v>3.3506181877465194E-2</v>
      </c>
      <c r="J2833" s="50">
        <f>DAX__2019_2020__33[[#This Row],[Adj Close]]-DAX__2019_2020__33[[#This Row],[Adj Open]]</f>
        <v>1.4391191218342527</v>
      </c>
      <c r="K2833" s="50">
        <v>8126160</v>
      </c>
    </row>
    <row r="2834" spans="1:11" x14ac:dyDescent="0.3">
      <c r="A2834" s="51" t="str">
        <f t="shared" si="48"/>
        <v>BAYN.DE</v>
      </c>
      <c r="B2834" s="52" t="s">
        <v>390</v>
      </c>
      <c r="C2834" s="50" t="s">
        <v>8590</v>
      </c>
      <c r="D2834" s="50">
        <f>DAX__2019_2020__33[[#This Row],[Open]]*(DAX__2019_2020__33[[#This Row],[Adj Close]]/DAX__2019_2020__33[[#This Row],[Close]])</f>
        <v>46.149887729016115</v>
      </c>
      <c r="E2834" s="50" t="s">
        <v>863</v>
      </c>
      <c r="F2834" s="50" t="s">
        <v>9503</v>
      </c>
      <c r="G2834" s="50" t="s">
        <v>2285</v>
      </c>
      <c r="H2834" s="50" t="s">
        <v>9504</v>
      </c>
      <c r="I2834" s="50">
        <f>(DAX__2019_2020__33[[#This Row],[Adj Close]]-DAX__2019_2020__33[[#This Row],[Adj Open]])/DAX__2019_2020__33[[#This Row],[Adj Open]]</f>
        <v>-3.2631839493496018E-2</v>
      </c>
      <c r="J2834" s="50">
        <f>DAX__2019_2020__33[[#This Row],[Adj Close]]-DAX__2019_2020__33[[#This Row],[Adj Open]]</f>
        <v>-1.5059557290161152</v>
      </c>
      <c r="K2834" s="50">
        <v>11885251</v>
      </c>
    </row>
    <row r="2835" spans="1:11" x14ac:dyDescent="0.3">
      <c r="A2835" s="51" t="str">
        <f t="shared" si="48"/>
        <v>BAYN.DE</v>
      </c>
      <c r="B2835" s="52" t="s">
        <v>391</v>
      </c>
      <c r="C2835" s="50" t="s">
        <v>9497</v>
      </c>
      <c r="D2835" s="50">
        <f>DAX__2019_2020__33[[#This Row],[Open]]*(DAX__2019_2020__33[[#This Row],[Adj Close]]/DAX__2019_2020__33[[#This Row],[Close]])</f>
        <v>42.861740120964882</v>
      </c>
      <c r="E2835" s="50" t="s">
        <v>9505</v>
      </c>
      <c r="F2835" s="50" t="s">
        <v>9506</v>
      </c>
      <c r="G2835" s="50" t="s">
        <v>9507</v>
      </c>
      <c r="H2835" s="50" t="s">
        <v>9508</v>
      </c>
      <c r="I2835" s="50">
        <f>(DAX__2019_2020__33[[#This Row],[Adj Close]]-DAX__2019_2020__33[[#This Row],[Adj Open]])/DAX__2019_2020__33[[#This Row],[Adj Open]]</f>
        <v>-1.2473971412639107E-2</v>
      </c>
      <c r="J2835" s="50">
        <f>DAX__2019_2020__33[[#This Row],[Adj Close]]-DAX__2019_2020__33[[#This Row],[Adj Open]]</f>
        <v>-0.53465612096488258</v>
      </c>
      <c r="K2835" s="50">
        <v>7078659</v>
      </c>
    </row>
    <row r="2836" spans="1:11" x14ac:dyDescent="0.3">
      <c r="A2836" s="51" t="str">
        <f t="shared" si="48"/>
        <v>BAYN.DE</v>
      </c>
      <c r="B2836" s="52" t="s">
        <v>392</v>
      </c>
      <c r="C2836" s="50" t="s">
        <v>8293</v>
      </c>
      <c r="D2836" s="50">
        <f>DAX__2019_2020__33[[#This Row],[Open]]*(DAX__2019_2020__33[[#This Row],[Adj Close]]/DAX__2019_2020__33[[#This Row],[Close]])</f>
        <v>44.55482789719931</v>
      </c>
      <c r="E2836" s="50" t="s">
        <v>8597</v>
      </c>
      <c r="F2836" s="50" t="s">
        <v>9509</v>
      </c>
      <c r="G2836" s="50" t="s">
        <v>8597</v>
      </c>
      <c r="H2836" s="50" t="s">
        <v>9510</v>
      </c>
      <c r="I2836" s="50">
        <f>(DAX__2019_2020__33[[#This Row],[Adj Close]]-DAX__2019_2020__33[[#This Row],[Adj Open]])/DAX__2019_2020__33[[#This Row],[Adj Open]]</f>
        <v>3.3000039999999994E-2</v>
      </c>
      <c r="J2836" s="50">
        <f>DAX__2019_2020__33[[#This Row],[Adj Close]]-DAX__2019_2020__33[[#This Row],[Adj Open]]</f>
        <v>1.470311102800693</v>
      </c>
      <c r="K2836" s="50">
        <v>7920997</v>
      </c>
    </row>
    <row r="2837" spans="1:11" x14ac:dyDescent="0.3">
      <c r="A2837" s="51" t="str">
        <f t="shared" si="48"/>
        <v>BAYN.DE</v>
      </c>
      <c r="B2837" s="52" t="s">
        <v>393</v>
      </c>
      <c r="C2837" s="50" t="s">
        <v>862</v>
      </c>
      <c r="D2837" s="50">
        <f>DAX__2019_2020__33[[#This Row],[Open]]*(DAX__2019_2020__33[[#This Row],[Adj Close]]/DAX__2019_2020__33[[#This Row],[Close]])</f>
        <v>47.156827870676494</v>
      </c>
      <c r="E2837" s="50" t="s">
        <v>9511</v>
      </c>
      <c r="F2837" s="50" t="s">
        <v>9512</v>
      </c>
      <c r="G2837" s="50" t="s">
        <v>9513</v>
      </c>
      <c r="H2837" s="50" t="s">
        <v>9514</v>
      </c>
      <c r="I2837" s="50">
        <f>(DAX__2019_2020__33[[#This Row],[Adj Close]]-DAX__2019_2020__33[[#This Row],[Adj Open]])/DAX__2019_2020__33[[#This Row],[Adj Open]]</f>
        <v>-2.3242612367445691E-2</v>
      </c>
      <c r="J2837" s="50">
        <f>DAX__2019_2020__33[[#This Row],[Adj Close]]-DAX__2019_2020__33[[#This Row],[Adj Open]]</f>
        <v>-1.0960478706764931</v>
      </c>
      <c r="K2837" s="50">
        <v>6983305</v>
      </c>
    </row>
    <row r="2838" spans="1:11" x14ac:dyDescent="0.3">
      <c r="A2838" s="51" t="str">
        <f t="shared" si="48"/>
        <v>BAYN.DE</v>
      </c>
      <c r="B2838" s="52" t="s">
        <v>394</v>
      </c>
      <c r="C2838" s="50" t="s">
        <v>917</v>
      </c>
      <c r="D2838" s="50">
        <f>DAX__2019_2020__33[[#This Row],[Open]]*(DAX__2019_2020__33[[#This Row],[Adj Close]]/DAX__2019_2020__33[[#This Row],[Close]])</f>
        <v>44.786508606809292</v>
      </c>
      <c r="E2838" s="50" t="s">
        <v>775</v>
      </c>
      <c r="F2838" s="50" t="s">
        <v>9515</v>
      </c>
      <c r="G2838" s="50" t="s">
        <v>775</v>
      </c>
      <c r="H2838" s="50" t="s">
        <v>9516</v>
      </c>
      <c r="I2838" s="50">
        <f>(DAX__2019_2020__33[[#This Row],[Adj Close]]-DAX__2019_2020__33[[#This Row],[Adj Open]])/DAX__2019_2020__33[[#This Row],[Adj Open]]</f>
        <v>2.9446957001470563E-2</v>
      </c>
      <c r="J2838" s="50">
        <f>DAX__2019_2020__33[[#This Row],[Adj Close]]-DAX__2019_2020__33[[#This Row],[Adj Open]]</f>
        <v>1.3188263931907045</v>
      </c>
      <c r="K2838" s="50">
        <v>4746637</v>
      </c>
    </row>
    <row r="2839" spans="1:11" x14ac:dyDescent="0.3">
      <c r="A2839" s="51" t="str">
        <f t="shared" si="48"/>
        <v>BAYN.DE</v>
      </c>
      <c r="B2839" s="52" t="s">
        <v>395</v>
      </c>
      <c r="C2839" s="50" t="s">
        <v>5085</v>
      </c>
      <c r="D2839" s="50">
        <f>DAX__2019_2020__33[[#This Row],[Open]]*(DAX__2019_2020__33[[#This Row],[Adj Close]]/DAX__2019_2020__33[[#This Row],[Close]])</f>
        <v>45.481567386520496</v>
      </c>
      <c r="E2839" s="50" t="s">
        <v>9517</v>
      </c>
      <c r="F2839" s="50" t="s">
        <v>9518</v>
      </c>
      <c r="G2839" s="50" t="s">
        <v>8394</v>
      </c>
      <c r="H2839" s="50" t="s">
        <v>9519</v>
      </c>
      <c r="I2839" s="50">
        <f>(DAX__2019_2020__33[[#This Row],[Adj Close]]-DAX__2019_2020__33[[#This Row],[Adj Open]])/DAX__2019_2020__33[[#This Row],[Adj Open]]</f>
        <v>-7.2492749363385085E-3</v>
      </c>
      <c r="J2839" s="50">
        <f>DAX__2019_2020__33[[#This Row],[Adj Close]]-DAX__2019_2020__33[[#This Row],[Adj Open]]</f>
        <v>-0.32970838652049395</v>
      </c>
      <c r="K2839" s="50">
        <v>4787766</v>
      </c>
    </row>
    <row r="2840" spans="1:11" x14ac:dyDescent="0.3">
      <c r="A2840" s="51" t="str">
        <f t="shared" si="48"/>
        <v>BAYN.DE</v>
      </c>
      <c r="B2840" s="52" t="s">
        <v>396</v>
      </c>
      <c r="C2840" s="50" t="s">
        <v>5125</v>
      </c>
      <c r="D2840" s="50">
        <f>DAX__2019_2020__33[[#This Row],[Open]]*(DAX__2019_2020__33[[#This Row],[Adj Close]]/DAX__2019_2020__33[[#This Row],[Close]])</f>
        <v>45.731074698557329</v>
      </c>
      <c r="E2840" s="50" t="s">
        <v>9520</v>
      </c>
      <c r="F2840" s="50" t="s">
        <v>9521</v>
      </c>
      <c r="G2840" s="50" t="s">
        <v>9520</v>
      </c>
      <c r="H2840" s="50" t="s">
        <v>9522</v>
      </c>
      <c r="I2840" s="50">
        <f>(DAX__2019_2020__33[[#This Row],[Adj Close]]-DAX__2019_2020__33[[#This Row],[Adj Open]])/DAX__2019_2020__33[[#This Row],[Adj Open]]</f>
        <v>2.6500389711613337E-2</v>
      </c>
      <c r="J2840" s="50">
        <f>DAX__2019_2020__33[[#This Row],[Adj Close]]-DAX__2019_2020__33[[#This Row],[Adj Open]]</f>
        <v>1.2118913014426695</v>
      </c>
      <c r="K2840" s="50">
        <v>4275809</v>
      </c>
    </row>
    <row r="2841" spans="1:11" x14ac:dyDescent="0.3">
      <c r="A2841" s="51" t="str">
        <f t="shared" si="48"/>
        <v>BAYN.DE</v>
      </c>
      <c r="B2841" s="52" t="s">
        <v>397</v>
      </c>
      <c r="C2841" s="50" t="s">
        <v>9065</v>
      </c>
      <c r="D2841" s="50">
        <f>DAX__2019_2020__33[[#This Row],[Open]]*(DAX__2019_2020__33[[#This Row],[Adj Close]]/DAX__2019_2020__33[[#This Row],[Close]])</f>
        <v>48.350898165239208</v>
      </c>
      <c r="E2841" s="50" t="s">
        <v>9026</v>
      </c>
      <c r="F2841" s="50" t="s">
        <v>9523</v>
      </c>
      <c r="G2841" s="50" t="s">
        <v>9055</v>
      </c>
      <c r="H2841" s="50" t="s">
        <v>9056</v>
      </c>
      <c r="I2841" s="50">
        <f>(DAX__2019_2020__33[[#This Row],[Adj Close]]-DAX__2019_2020__33[[#This Row],[Adj Open]])/DAX__2019_2020__33[[#This Row],[Adj Open]]</f>
        <v>-2.5985994323110731E-2</v>
      </c>
      <c r="J2841" s="50">
        <f>DAX__2019_2020__33[[#This Row],[Adj Close]]-DAX__2019_2020__33[[#This Row],[Adj Open]]</f>
        <v>-1.2564461652392112</v>
      </c>
      <c r="K2841" s="50">
        <v>5985815</v>
      </c>
    </row>
    <row r="2842" spans="1:11" x14ac:dyDescent="0.3">
      <c r="A2842" s="51" t="str">
        <f t="shared" si="48"/>
        <v>BAYN.DE</v>
      </c>
      <c r="B2842" s="52" t="s">
        <v>398</v>
      </c>
      <c r="C2842" s="50" t="s">
        <v>8420</v>
      </c>
      <c r="D2842" s="50">
        <f>DAX__2019_2020__33[[#This Row],[Open]]*(DAX__2019_2020__33[[#This Row],[Adj Close]]/DAX__2019_2020__33[[#This Row],[Close]])</f>
        <v>45.891470920901796</v>
      </c>
      <c r="E2842" s="50" t="s">
        <v>5086</v>
      </c>
      <c r="F2842" s="50" t="s">
        <v>746</v>
      </c>
      <c r="G2842" s="50" t="s">
        <v>5078</v>
      </c>
      <c r="H2842" s="50" t="s">
        <v>9524</v>
      </c>
      <c r="I2842" s="50">
        <f>(DAX__2019_2020__33[[#This Row],[Adj Close]]-DAX__2019_2020__33[[#This Row],[Adj Open]])/DAX__2019_2020__33[[#This Row],[Adj Open]]</f>
        <v>1.6310679611650478E-2</v>
      </c>
      <c r="J2842" s="50">
        <f>DAX__2019_2020__33[[#This Row],[Adj Close]]-DAX__2019_2020__33[[#This Row],[Adj Open]]</f>
        <v>0.74852107909820376</v>
      </c>
      <c r="K2842" s="50">
        <v>4118913</v>
      </c>
    </row>
    <row r="2843" spans="1:11" x14ac:dyDescent="0.3">
      <c r="A2843" s="51" t="str">
        <f t="shared" si="48"/>
        <v>BAYN.DE</v>
      </c>
      <c r="B2843" s="52" t="s">
        <v>399</v>
      </c>
      <c r="C2843" s="50" t="s">
        <v>5080</v>
      </c>
      <c r="D2843" s="50">
        <f>DAX__2019_2020__33[[#This Row],[Open]]*(DAX__2019_2020__33[[#This Row],[Adj Close]]/DAX__2019_2020__33[[#This Row],[Close]])</f>
        <v>47.228118267856885</v>
      </c>
      <c r="E2843" s="50" t="s">
        <v>5069</v>
      </c>
      <c r="F2843" s="50" t="s">
        <v>5124</v>
      </c>
      <c r="G2843" s="50" t="s">
        <v>9055</v>
      </c>
      <c r="H2843" s="50" t="s">
        <v>9056</v>
      </c>
      <c r="I2843" s="50">
        <f>(DAX__2019_2020__33[[#This Row],[Adj Close]]-DAX__2019_2020__33[[#This Row],[Adj Open]])/DAX__2019_2020__33[[#This Row],[Adj Open]]</f>
        <v>-2.8302264150943486E-3</v>
      </c>
      <c r="J2843" s="50">
        <f>DAX__2019_2020__33[[#This Row],[Adj Close]]-DAX__2019_2020__33[[#This Row],[Adj Open]]</f>
        <v>-0.13366626785688851</v>
      </c>
      <c r="K2843" s="50">
        <v>3364171</v>
      </c>
    </row>
    <row r="2844" spans="1:11" x14ac:dyDescent="0.3">
      <c r="A2844" s="51" t="str">
        <f t="shared" si="48"/>
        <v>BAYN.DE</v>
      </c>
      <c r="B2844" s="52" t="s">
        <v>400</v>
      </c>
      <c r="C2844" s="50" t="s">
        <v>862</v>
      </c>
      <c r="D2844" s="50">
        <f>DAX__2019_2020__33[[#This Row],[Open]]*(DAX__2019_2020__33[[#This Row],[Adj Close]]/DAX__2019_2020__33[[#This Row],[Close]])</f>
        <v>47.156826490800128</v>
      </c>
      <c r="E2844" s="50" t="s">
        <v>5076</v>
      </c>
      <c r="F2844" s="50" t="s">
        <v>9525</v>
      </c>
      <c r="G2844" s="50" t="s">
        <v>8493</v>
      </c>
      <c r="H2844" s="50" t="s">
        <v>9526</v>
      </c>
      <c r="I2844" s="50">
        <f>(DAX__2019_2020__33[[#This Row],[Adj Close]]-DAX__2019_2020__33[[#This Row],[Adj Open]])/DAX__2019_2020__33[[#This Row],[Adj Open]]</f>
        <v>2.0786281964711413E-3</v>
      </c>
      <c r="J2844" s="50">
        <f>DAX__2019_2020__33[[#This Row],[Adj Close]]-DAX__2019_2020__33[[#This Row],[Adj Open]]</f>
        <v>9.8021509199874401E-2</v>
      </c>
      <c r="K2844" s="50">
        <v>2806018</v>
      </c>
    </row>
    <row r="2845" spans="1:11" x14ac:dyDescent="0.3">
      <c r="A2845" s="51" t="str">
        <f t="shared" si="48"/>
        <v>BAYN.DE</v>
      </c>
      <c r="B2845" s="52" t="s">
        <v>401</v>
      </c>
      <c r="C2845" s="50" t="s">
        <v>5098</v>
      </c>
      <c r="D2845" s="50">
        <f>DAX__2019_2020__33[[#This Row],[Open]]*(DAX__2019_2020__33[[#This Row],[Adj Close]]/DAX__2019_2020__33[[#This Row],[Close]])</f>
        <v>49.010307868608933</v>
      </c>
      <c r="E2845" s="50" t="s">
        <v>5114</v>
      </c>
      <c r="F2845" s="50" t="s">
        <v>8934</v>
      </c>
      <c r="G2845" s="50" t="s">
        <v>9527</v>
      </c>
      <c r="H2845" s="50" t="s">
        <v>9528</v>
      </c>
      <c r="I2845" s="50">
        <f>(DAX__2019_2020__33[[#This Row],[Adj Close]]-DAX__2019_2020__33[[#This Row],[Adj Open]])/DAX__2019_2020__33[[#This Row],[Adj Open]]</f>
        <v>1.4363654545454463E-2</v>
      </c>
      <c r="J2845" s="50">
        <f>DAX__2019_2020__33[[#This Row],[Adj Close]]-DAX__2019_2020__33[[#This Row],[Adj Open]]</f>
        <v>0.70396713139106737</v>
      </c>
      <c r="K2845" s="50">
        <v>5012935</v>
      </c>
    </row>
    <row r="2846" spans="1:11" x14ac:dyDescent="0.3">
      <c r="A2846" s="51" t="str">
        <f t="shared" si="48"/>
        <v>BAYN.DE</v>
      </c>
      <c r="B2846" s="52" t="s">
        <v>402</v>
      </c>
      <c r="C2846" s="50" t="s">
        <v>7791</v>
      </c>
      <c r="D2846" s="50">
        <f>DAX__2019_2020__33[[#This Row],[Open]]*(DAX__2019_2020__33[[#This Row],[Adj Close]]/DAX__2019_2020__33[[#This Row],[Close]])</f>
        <v>51.924195723787825</v>
      </c>
      <c r="E2846" s="50" t="s">
        <v>9125</v>
      </c>
      <c r="F2846" s="50" t="s">
        <v>9129</v>
      </c>
      <c r="G2846" s="50" t="s">
        <v>9002</v>
      </c>
      <c r="H2846" s="50" t="s">
        <v>9003</v>
      </c>
      <c r="I2846" s="50">
        <f>(DAX__2019_2020__33[[#This Row],[Adj Close]]-DAX__2019_2020__33[[#This Row],[Adj Open]])/DAX__2019_2020__33[[#This Row],[Adj Open]]</f>
        <v>-1.6818242663463268E-2</v>
      </c>
      <c r="J2846" s="50">
        <f>DAX__2019_2020__33[[#This Row],[Adj Close]]-DAX__2019_2020__33[[#This Row],[Adj Open]]</f>
        <v>-0.87327372378782542</v>
      </c>
      <c r="K2846" s="50">
        <v>4430063</v>
      </c>
    </row>
    <row r="2847" spans="1:11" x14ac:dyDescent="0.3">
      <c r="A2847" s="51" t="str">
        <f t="shared" ref="A2847:A2910" si="49">"BAYN.DE"</f>
        <v>BAYN.DE</v>
      </c>
      <c r="B2847" s="52" t="s">
        <v>403</v>
      </c>
      <c r="C2847" s="50" t="s">
        <v>9529</v>
      </c>
      <c r="D2847" s="50">
        <f>DAX__2019_2020__33[[#This Row],[Open]]*(DAX__2019_2020__33[[#This Row],[Adj Close]]/DAX__2019_2020__33[[#This Row],[Close]])</f>
        <v>50.480619699181119</v>
      </c>
      <c r="E2847" s="50" t="s">
        <v>7760</v>
      </c>
      <c r="F2847" s="50" t="s">
        <v>8622</v>
      </c>
      <c r="G2847" s="50" t="s">
        <v>9530</v>
      </c>
      <c r="H2847" s="50" t="s">
        <v>9531</v>
      </c>
      <c r="I2847" s="50">
        <f>(DAX__2019_2020__33[[#This Row],[Adj Close]]-DAX__2019_2020__33[[#This Row],[Adj Open]])/DAX__2019_2020__33[[#This Row],[Adj Open]]</f>
        <v>-4.9426829676016354E-3</v>
      </c>
      <c r="J2847" s="50">
        <f>DAX__2019_2020__33[[#This Row],[Adj Close]]-DAX__2019_2020__33[[#This Row],[Adj Open]]</f>
        <v>-0.24950969918111809</v>
      </c>
      <c r="K2847" s="50">
        <v>2634788</v>
      </c>
    </row>
    <row r="2848" spans="1:11" x14ac:dyDescent="0.3">
      <c r="A2848" s="51" t="str">
        <f t="shared" si="49"/>
        <v>BAYN.DE</v>
      </c>
      <c r="B2848" s="52" t="s">
        <v>404</v>
      </c>
      <c r="C2848" s="50" t="s">
        <v>9002</v>
      </c>
      <c r="D2848" s="50">
        <f>DAX__2019_2020__33[[#This Row],[Open]]*(DAX__2019_2020__33[[#This Row],[Adj Close]]/DAX__2019_2020__33[[#This Row],[Close]])</f>
        <v>51.050921622940621</v>
      </c>
      <c r="E2848" s="50" t="s">
        <v>9134</v>
      </c>
      <c r="F2848" s="50" t="s">
        <v>8725</v>
      </c>
      <c r="G2848" s="50" t="s">
        <v>9532</v>
      </c>
      <c r="H2848" s="50" t="s">
        <v>9533</v>
      </c>
      <c r="I2848" s="50">
        <f>(DAX__2019_2020__33[[#This Row],[Adj Close]]-DAX__2019_2020__33[[#This Row],[Adj Open]])/DAX__2019_2020__33[[#This Row],[Adj Open]]</f>
        <v>3.14190952798206E-3</v>
      </c>
      <c r="J2848" s="50">
        <f>DAX__2019_2020__33[[#This Row],[Adj Close]]-DAX__2019_2020__33[[#This Row],[Adj Open]]</f>
        <v>0.16039737705938251</v>
      </c>
      <c r="K2848" s="50">
        <v>4128261</v>
      </c>
    </row>
    <row r="2849" spans="1:11" x14ac:dyDescent="0.3">
      <c r="A2849" s="51" t="str">
        <f t="shared" si="49"/>
        <v>BAYN.DE</v>
      </c>
      <c r="B2849" s="52" t="s">
        <v>405</v>
      </c>
      <c r="C2849" s="50" t="s">
        <v>7820</v>
      </c>
      <c r="D2849" s="50">
        <f>DAX__2019_2020__33[[#This Row],[Open]]*(DAX__2019_2020__33[[#This Row],[Adj Close]]/DAX__2019_2020__33[[#This Row],[Close]])</f>
        <v>52.040038379918222</v>
      </c>
      <c r="E2849" s="50" t="s">
        <v>8811</v>
      </c>
      <c r="F2849" s="50" t="s">
        <v>9534</v>
      </c>
      <c r="G2849" s="50" t="s">
        <v>9535</v>
      </c>
      <c r="H2849" s="50" t="s">
        <v>9536</v>
      </c>
      <c r="I2849" s="50">
        <f>(DAX__2019_2020__33[[#This Row],[Adj Close]]-DAX__2019_2020__33[[#This Row],[Adj Open]])/DAX__2019_2020__33[[#This Row],[Adj Open]]</f>
        <v>8.3903593017000781E-3</v>
      </c>
      <c r="J2849" s="50">
        <f>DAX__2019_2020__33[[#This Row],[Adj Close]]-DAX__2019_2020__33[[#This Row],[Adj Open]]</f>
        <v>0.43663462008177589</v>
      </c>
      <c r="K2849" s="50">
        <v>3399748</v>
      </c>
    </row>
    <row r="2850" spans="1:11" x14ac:dyDescent="0.3">
      <c r="A2850" s="51" t="str">
        <f t="shared" si="49"/>
        <v>BAYN.DE</v>
      </c>
      <c r="B2850" s="52" t="s">
        <v>406</v>
      </c>
      <c r="C2850" s="50" t="s">
        <v>9483</v>
      </c>
      <c r="D2850" s="50">
        <f>DAX__2019_2020__33[[#This Row],[Open]]*(DAX__2019_2020__33[[#This Row],[Adj Close]]/DAX__2019_2020__33[[#This Row],[Close]])</f>
        <v>52.672716372741419</v>
      </c>
      <c r="E2850" s="50" t="s">
        <v>5178</v>
      </c>
      <c r="F2850" s="50" t="s">
        <v>9009</v>
      </c>
      <c r="G2850" s="50" t="s">
        <v>9537</v>
      </c>
      <c r="H2850" s="50" t="s">
        <v>9538</v>
      </c>
      <c r="I2850" s="50">
        <f>(DAX__2019_2020__33[[#This Row],[Adj Close]]-DAX__2019_2020__33[[#This Row],[Adj Open]])/DAX__2019_2020__33[[#This Row],[Adj Open]]</f>
        <v>-4.1448163737977259E-2</v>
      </c>
      <c r="J2850" s="50">
        <f>DAX__2019_2020__33[[#This Row],[Adj Close]]-DAX__2019_2020__33[[#This Row],[Adj Open]]</f>
        <v>-2.1831873727414219</v>
      </c>
      <c r="K2850" s="50">
        <v>3825248</v>
      </c>
    </row>
    <row r="2851" spans="1:11" x14ac:dyDescent="0.3">
      <c r="A2851" s="51" t="str">
        <f t="shared" si="49"/>
        <v>BAYN.DE</v>
      </c>
      <c r="B2851" s="52" t="s">
        <v>407</v>
      </c>
      <c r="C2851" s="50" t="s">
        <v>7811</v>
      </c>
      <c r="D2851" s="50">
        <f>DAX__2019_2020__33[[#This Row],[Open]]*(DAX__2019_2020__33[[#This Row],[Adj Close]]/DAX__2019_2020__33[[#This Row],[Close]])</f>
        <v>51.327156360438863</v>
      </c>
      <c r="E2851" s="50" t="s">
        <v>9539</v>
      </c>
      <c r="F2851" s="50" t="s">
        <v>5181</v>
      </c>
      <c r="G2851" s="50" t="s">
        <v>8929</v>
      </c>
      <c r="H2851" s="50" t="s">
        <v>8985</v>
      </c>
      <c r="I2851" s="50">
        <f>(DAX__2019_2020__33[[#This Row],[Adj Close]]-DAX__2019_2020__33[[#This Row],[Adj Open]])/DAX__2019_2020__33[[#This Row],[Adj Open]]</f>
        <v>-9.2013544861580792E-3</v>
      </c>
      <c r="J2851" s="50">
        <f>DAX__2019_2020__33[[#This Row],[Adj Close]]-DAX__2019_2020__33[[#This Row],[Adj Open]]</f>
        <v>-0.47227936043886132</v>
      </c>
      <c r="K2851" s="50">
        <v>3075417</v>
      </c>
    </row>
    <row r="2852" spans="1:11" x14ac:dyDescent="0.3">
      <c r="A2852" s="51" t="str">
        <f t="shared" si="49"/>
        <v>BAYN.DE</v>
      </c>
      <c r="B2852" s="52" t="s">
        <v>408</v>
      </c>
      <c r="C2852" s="50" t="s">
        <v>7618</v>
      </c>
      <c r="D2852" s="50">
        <f>DAX__2019_2020__33[[#This Row],[Open]]*(DAX__2019_2020__33[[#This Row],[Adj Close]]/DAX__2019_2020__33[[#This Row],[Close]])</f>
        <v>52.351918366911391</v>
      </c>
      <c r="E2852" s="50" t="s">
        <v>5185</v>
      </c>
      <c r="F2852" s="50" t="s">
        <v>8753</v>
      </c>
      <c r="G2852" s="50" t="s">
        <v>9540</v>
      </c>
      <c r="H2852" s="50" t="s">
        <v>9541</v>
      </c>
      <c r="I2852" s="50">
        <f>(DAX__2019_2020__33[[#This Row],[Adj Close]]-DAX__2019_2020__33[[#This Row],[Adj Open]])/DAX__2019_2020__33[[#This Row],[Adj Open]]</f>
        <v>-3.0638297872340758E-3</v>
      </c>
      <c r="J2852" s="50">
        <f>DAX__2019_2020__33[[#This Row],[Adj Close]]-DAX__2019_2020__33[[#This Row],[Adj Open]]</f>
        <v>-0.16039736691138984</v>
      </c>
      <c r="K2852" s="50">
        <v>4639461</v>
      </c>
    </row>
    <row r="2853" spans="1:11" x14ac:dyDescent="0.3">
      <c r="A2853" s="51" t="str">
        <f t="shared" si="49"/>
        <v>BAYN.DE</v>
      </c>
      <c r="B2853" s="52" t="s">
        <v>409</v>
      </c>
      <c r="C2853" s="50" t="s">
        <v>9124</v>
      </c>
      <c r="D2853" s="50">
        <f>DAX__2019_2020__33[[#This Row],[Open]]*(DAX__2019_2020__33[[#This Row],[Adj Close]]/DAX__2019_2020__33[[#This Row],[Close]])</f>
        <v>52.806381744987156</v>
      </c>
      <c r="E2853" s="50" t="s">
        <v>5009</v>
      </c>
      <c r="F2853" s="50" t="s">
        <v>9542</v>
      </c>
      <c r="G2853" s="50" t="s">
        <v>9082</v>
      </c>
      <c r="H2853" s="50" t="s">
        <v>9543</v>
      </c>
      <c r="I2853" s="50">
        <f>(DAX__2019_2020__33[[#This Row],[Adj Close]]-DAX__2019_2020__33[[#This Row],[Adj Open]])/DAX__2019_2020__33[[#This Row],[Adj Open]]</f>
        <v>-1.1137361158871437E-2</v>
      </c>
      <c r="J2853" s="50">
        <f>DAX__2019_2020__33[[#This Row],[Adj Close]]-DAX__2019_2020__33[[#This Row],[Adj Open]]</f>
        <v>-0.58812374498715769</v>
      </c>
      <c r="K2853" s="50">
        <v>2715469</v>
      </c>
    </row>
    <row r="2854" spans="1:11" x14ac:dyDescent="0.3">
      <c r="A2854" s="51" t="str">
        <f t="shared" si="49"/>
        <v>BAYN.DE</v>
      </c>
      <c r="B2854" s="52" t="s">
        <v>410</v>
      </c>
      <c r="C2854" s="50" t="s">
        <v>7769</v>
      </c>
      <c r="D2854" s="50">
        <f>DAX__2019_2020__33[[#This Row],[Open]]*(DAX__2019_2020__33[[#This Row],[Adj Close]]/DAX__2019_2020__33[[#This Row],[Close]])</f>
        <v>51.86181744068616</v>
      </c>
      <c r="E2854" s="50" t="s">
        <v>9544</v>
      </c>
      <c r="F2854" s="50" t="s">
        <v>7817</v>
      </c>
      <c r="G2854" s="50" t="s">
        <v>8378</v>
      </c>
      <c r="H2854" s="50" t="s">
        <v>9545</v>
      </c>
      <c r="I2854" s="50">
        <f>(DAX__2019_2020__33[[#This Row],[Adj Close]]-DAX__2019_2020__33[[#This Row],[Adj Open]])/DAX__2019_2020__33[[#This Row],[Adj Open]]</f>
        <v>-2.7491408462347214E-3</v>
      </c>
      <c r="J2854" s="50">
        <f>DAX__2019_2020__33[[#This Row],[Adj Close]]-DAX__2019_2020__33[[#This Row],[Adj Open]]</f>
        <v>-0.14257544068615857</v>
      </c>
      <c r="K2854" s="50">
        <v>3996156</v>
      </c>
    </row>
    <row r="2855" spans="1:11" x14ac:dyDescent="0.3">
      <c r="A2855" s="51" t="str">
        <f t="shared" si="49"/>
        <v>BAYN.DE</v>
      </c>
      <c r="B2855" s="52" t="s">
        <v>411</v>
      </c>
      <c r="C2855" s="50" t="s">
        <v>7816</v>
      </c>
      <c r="D2855" s="50">
        <f>DAX__2019_2020__33[[#This Row],[Open]]*(DAX__2019_2020__33[[#This Row],[Adj Close]]/DAX__2019_2020__33[[#This Row],[Close]])</f>
        <v>52.182614271721157</v>
      </c>
      <c r="E2855" s="50" t="s">
        <v>7822</v>
      </c>
      <c r="F2855" s="50" t="s">
        <v>9546</v>
      </c>
      <c r="G2855" s="50" t="s">
        <v>5163</v>
      </c>
      <c r="H2855" s="50" t="s">
        <v>9118</v>
      </c>
      <c r="I2855" s="50">
        <f>(DAX__2019_2020__33[[#This Row],[Adj Close]]-DAX__2019_2020__33[[#This Row],[Adj Open]])/DAX__2019_2020__33[[#This Row],[Adj Open]]</f>
        <v>1.7759511308751409E-2</v>
      </c>
      <c r="J2855" s="50">
        <f>DAX__2019_2020__33[[#This Row],[Adj Close]]-DAX__2019_2020__33[[#This Row],[Adj Open]]</f>
        <v>0.92673772827884449</v>
      </c>
      <c r="K2855" s="50">
        <v>2726947</v>
      </c>
    </row>
    <row r="2856" spans="1:11" x14ac:dyDescent="0.3">
      <c r="A2856" s="51" t="str">
        <f t="shared" si="49"/>
        <v>BAYN.DE</v>
      </c>
      <c r="B2856" s="52" t="s">
        <v>412</v>
      </c>
      <c r="C2856" s="50" t="s">
        <v>4962</v>
      </c>
      <c r="D2856" s="50">
        <f>DAX__2019_2020__33[[#This Row],[Open]]*(DAX__2019_2020__33[[#This Row],[Adj Close]]/DAX__2019_2020__33[[#This Row],[Close]])</f>
        <v>53.465792510699487</v>
      </c>
      <c r="E2856" s="50" t="s">
        <v>8967</v>
      </c>
      <c r="F2856" s="50" t="s">
        <v>4995</v>
      </c>
      <c r="G2856" s="50" t="s">
        <v>5575</v>
      </c>
      <c r="H2856" s="50" t="s">
        <v>9547</v>
      </c>
      <c r="I2856" s="50">
        <f>(DAX__2019_2020__33[[#This Row],[Adj Close]]-DAX__2019_2020__33[[#This Row],[Adj Open]])/DAX__2019_2020__33[[#This Row],[Adj Open]]</f>
        <v>-1.8333499999999654E-3</v>
      </c>
      <c r="J2856" s="50">
        <f>DAX__2019_2020__33[[#This Row],[Adj Close]]-DAX__2019_2020__33[[#This Row],[Adj Open]]</f>
        <v>-9.8021510699489056E-2</v>
      </c>
      <c r="K2856" s="50">
        <v>2543468</v>
      </c>
    </row>
    <row r="2857" spans="1:11" x14ac:dyDescent="0.3">
      <c r="A2857" s="51" t="str">
        <f t="shared" si="49"/>
        <v>BAYN.DE</v>
      </c>
      <c r="B2857" s="52" t="s">
        <v>413</v>
      </c>
      <c r="C2857" s="50" t="s">
        <v>8924</v>
      </c>
      <c r="D2857" s="50">
        <f>DAX__2019_2020__33[[#This Row],[Open]]*(DAX__2019_2020__33[[#This Row],[Adj Close]]/DAX__2019_2020__33[[#This Row],[Close]])</f>
        <v>52.752916175730149</v>
      </c>
      <c r="E2857" s="50" t="s">
        <v>9548</v>
      </c>
      <c r="F2857" s="50" t="s">
        <v>9549</v>
      </c>
      <c r="G2857" s="50" t="s">
        <v>9116</v>
      </c>
      <c r="H2857" s="50" t="s">
        <v>9550</v>
      </c>
      <c r="I2857" s="50">
        <f>(DAX__2019_2020__33[[#This Row],[Adj Close]]-DAX__2019_2020__33[[#This Row],[Adj Open]])/DAX__2019_2020__33[[#This Row],[Adj Open]]</f>
        <v>5.7432431462289225E-3</v>
      </c>
      <c r="J2857" s="50">
        <f>DAX__2019_2020__33[[#This Row],[Adj Close]]-DAX__2019_2020__33[[#This Row],[Adj Open]]</f>
        <v>0.30297282426985106</v>
      </c>
      <c r="K2857" s="50">
        <v>3063814</v>
      </c>
    </row>
    <row r="2858" spans="1:11" x14ac:dyDescent="0.3">
      <c r="A2858" s="51" t="str">
        <f t="shared" si="49"/>
        <v>BAYN.DE</v>
      </c>
      <c r="B2858" s="52" t="s">
        <v>414</v>
      </c>
      <c r="C2858" s="50" t="s">
        <v>7604</v>
      </c>
      <c r="D2858" s="50">
        <f>DAX__2019_2020__33[[#This Row],[Open]]*(DAX__2019_2020__33[[#This Row],[Adj Close]]/DAX__2019_2020__33[[#This Row],[Close]])</f>
        <v>54.802435238095242</v>
      </c>
      <c r="E2858" s="50" t="s">
        <v>5256</v>
      </c>
      <c r="F2858" s="50" t="s">
        <v>5277</v>
      </c>
      <c r="G2858" s="50" t="s">
        <v>5256</v>
      </c>
      <c r="H2858" s="50" t="s">
        <v>9551</v>
      </c>
      <c r="I2858" s="50">
        <f>(DAX__2019_2020__33[[#This Row],[Adj Close]]-DAX__2019_2020__33[[#This Row],[Adj Open]])/DAX__2019_2020__33[[#This Row],[Adj Open]]</f>
        <v>2.4390243902438945E-2</v>
      </c>
      <c r="J2858" s="50">
        <f>DAX__2019_2020__33[[#This Row],[Adj Close]]-DAX__2019_2020__33[[#This Row],[Adj Open]]</f>
        <v>1.3366447619047577</v>
      </c>
      <c r="K2858" s="50">
        <v>4461334</v>
      </c>
    </row>
    <row r="2859" spans="1:11" x14ac:dyDescent="0.3">
      <c r="A2859" s="51" t="str">
        <f t="shared" si="49"/>
        <v>BAYN.DE</v>
      </c>
      <c r="B2859" s="52" t="s">
        <v>415</v>
      </c>
      <c r="C2859" s="50" t="s">
        <v>5529</v>
      </c>
      <c r="D2859" s="50">
        <f>DAX__2019_2020__33[[#This Row],[Open]]*(DAX__2019_2020__33[[#This Row],[Adj Close]]/DAX__2019_2020__33[[#This Row],[Close]])</f>
        <v>56.246010759807966</v>
      </c>
      <c r="E2859" s="50" t="s">
        <v>7864</v>
      </c>
      <c r="F2859" s="50" t="s">
        <v>8099</v>
      </c>
      <c r="G2859" s="50" t="s">
        <v>8084</v>
      </c>
      <c r="H2859" s="50" t="s">
        <v>9552</v>
      </c>
      <c r="I2859" s="50">
        <f>(DAX__2019_2020__33[[#This Row],[Adj Close]]-DAX__2019_2020__33[[#This Row],[Adj Open]])/DAX__2019_2020__33[[#This Row],[Adj Open]]</f>
        <v>-1.5842680859357687E-3</v>
      </c>
      <c r="J2859" s="50">
        <f>DAX__2019_2020__33[[#This Row],[Adj Close]]-DAX__2019_2020__33[[#This Row],[Adj Open]]</f>
        <v>-8.9108759807963622E-2</v>
      </c>
      <c r="K2859" s="50">
        <v>4846210</v>
      </c>
    </row>
    <row r="2860" spans="1:11" x14ac:dyDescent="0.3">
      <c r="A2860" s="51" t="str">
        <f t="shared" si="49"/>
        <v>BAYN.DE</v>
      </c>
      <c r="B2860" s="52" t="s">
        <v>416</v>
      </c>
      <c r="C2860" s="50" t="s">
        <v>8110</v>
      </c>
      <c r="D2860" s="50">
        <f>DAX__2019_2020__33[[#This Row],[Open]]*(DAX__2019_2020__33[[#This Row],[Adj Close]]/DAX__2019_2020__33[[#This Row],[Close]])</f>
        <v>57.070779479467838</v>
      </c>
      <c r="E2860" s="50" t="s">
        <v>7892</v>
      </c>
      <c r="F2860" s="50" t="s">
        <v>7829</v>
      </c>
      <c r="G2860" s="50" t="s">
        <v>5044</v>
      </c>
      <c r="H2860" s="50" t="s">
        <v>9553</v>
      </c>
      <c r="I2860" s="50">
        <f>(DAX__2019_2020__33[[#This Row],[Adj Close]]-DAX__2019_2020__33[[#This Row],[Adj Open]])/DAX__2019_2020__33[[#This Row],[Adj Open]]</f>
        <v>8.1697711083365333E-4</v>
      </c>
      <c r="J2860" s="50">
        <f>DAX__2019_2020__33[[#This Row],[Adj Close]]-DAX__2019_2020__33[[#This Row],[Adj Open]]</f>
        <v>4.6625520532160181E-2</v>
      </c>
      <c r="K2860" s="50">
        <v>5130729</v>
      </c>
    </row>
    <row r="2861" spans="1:11" x14ac:dyDescent="0.3">
      <c r="A2861" s="51" t="str">
        <f t="shared" si="49"/>
        <v>BAYN.DE</v>
      </c>
      <c r="B2861" s="52" t="s">
        <v>417</v>
      </c>
      <c r="C2861" s="50" t="s">
        <v>5350</v>
      </c>
      <c r="D2861" s="50">
        <f>DAX__2019_2020__33[[#This Row],[Open]]*(DAX__2019_2020__33[[#This Row],[Adj Close]]/DAX__2019_2020__33[[#This Row],[Close]])</f>
        <v>57.592994178722947</v>
      </c>
      <c r="E2861" s="50" t="s">
        <v>9554</v>
      </c>
      <c r="F2861" s="50" t="s">
        <v>9099</v>
      </c>
      <c r="G2861" s="50" t="s">
        <v>7605</v>
      </c>
      <c r="H2861" s="50" t="s">
        <v>9555</v>
      </c>
      <c r="I2861" s="50">
        <f>(DAX__2019_2020__33[[#This Row],[Adj Close]]-DAX__2019_2020__33[[#This Row],[Adj Open]])/DAX__2019_2020__33[[#This Row],[Adj Open]]</f>
        <v>-2.6230554605911668E-2</v>
      </c>
      <c r="J2861" s="50">
        <f>DAX__2019_2020__33[[#This Row],[Adj Close]]-DAX__2019_2020__33[[#This Row],[Adj Open]]</f>
        <v>-1.5106961787229451</v>
      </c>
      <c r="K2861" s="50">
        <v>5519994</v>
      </c>
    </row>
    <row r="2862" spans="1:11" x14ac:dyDescent="0.3">
      <c r="A2862" s="51" t="str">
        <f t="shared" si="49"/>
        <v>BAYN.DE</v>
      </c>
      <c r="B2862" s="52" t="s">
        <v>418</v>
      </c>
      <c r="C2862" s="50" t="s">
        <v>7820</v>
      </c>
      <c r="D2862" s="50">
        <f>DAX__2019_2020__33[[#This Row],[Open]]*(DAX__2019_2020__33[[#This Row],[Adj Close]]/DAX__2019_2020__33[[#This Row],[Close]])</f>
        <v>54.459701025373995</v>
      </c>
      <c r="E2862" s="50" t="s">
        <v>9556</v>
      </c>
      <c r="F2862" s="50" t="s">
        <v>7798</v>
      </c>
      <c r="G2862" s="50" t="s">
        <v>5059</v>
      </c>
      <c r="H2862" s="50" t="s">
        <v>9557</v>
      </c>
      <c r="I2862" s="50">
        <f>(DAX__2019_2020__33[[#This Row],[Adj Close]]-DAX__2019_2020__33[[#This Row],[Adj Open]])/DAX__2019_2020__33[[#This Row],[Adj Open]]</f>
        <v>-7.7054963114556417E-3</v>
      </c>
      <c r="J2862" s="50">
        <f>DAX__2019_2020__33[[#This Row],[Adj Close]]-DAX__2019_2020__33[[#This Row],[Adj Open]]</f>
        <v>-0.41963902537399633</v>
      </c>
      <c r="K2862" s="50">
        <v>5162829</v>
      </c>
    </row>
    <row r="2863" spans="1:11" x14ac:dyDescent="0.3">
      <c r="A2863" s="51" t="str">
        <f t="shared" si="49"/>
        <v>BAYN.DE</v>
      </c>
      <c r="B2863" s="52" t="s">
        <v>419</v>
      </c>
      <c r="C2863" s="50" t="s">
        <v>7618</v>
      </c>
      <c r="D2863" s="50">
        <f>DAX__2019_2020__33[[#This Row],[Open]]*(DAX__2019_2020__33[[#This Row],[Adj Close]]/DAX__2019_2020__33[[#This Row],[Close]])</f>
        <v>54.786082788971804</v>
      </c>
      <c r="E2863" s="50" t="s">
        <v>5009</v>
      </c>
      <c r="F2863" s="50" t="s">
        <v>9558</v>
      </c>
      <c r="G2863" s="50" t="s">
        <v>9103</v>
      </c>
      <c r="H2863" s="50" t="s">
        <v>9559</v>
      </c>
      <c r="I2863" s="50">
        <f>(DAX__2019_2020__33[[#This Row],[Adj Close]]-DAX__2019_2020__33[[#This Row],[Adj Open]])/DAX__2019_2020__33[[#This Row],[Adj Open]]</f>
        <v>9.531931914893519E-3</v>
      </c>
      <c r="J2863" s="50">
        <f>DAX__2019_2020__33[[#This Row],[Adj Close]]-DAX__2019_2020__33[[#This Row],[Adj Open]]</f>
        <v>0.52221721102819885</v>
      </c>
      <c r="K2863" s="50">
        <v>3256831</v>
      </c>
    </row>
    <row r="2864" spans="1:11" x14ac:dyDescent="0.3">
      <c r="A2864" s="51" t="str">
        <f t="shared" si="49"/>
        <v>BAYN.DE</v>
      </c>
      <c r="B2864" s="52" t="s">
        <v>420</v>
      </c>
      <c r="C2864" s="50" t="s">
        <v>9117</v>
      </c>
      <c r="D2864" s="50">
        <f>DAX__2019_2020__33[[#This Row],[Open]]*(DAX__2019_2020__33[[#This Row],[Adj Close]]/DAX__2019_2020__33[[#This Row],[Close]])</f>
        <v>55.215045227179296</v>
      </c>
      <c r="E2864" s="50" t="s">
        <v>8762</v>
      </c>
      <c r="F2864" s="50" t="s">
        <v>7810</v>
      </c>
      <c r="G2864" s="50" t="s">
        <v>9560</v>
      </c>
      <c r="H2864" s="50" t="s">
        <v>9561</v>
      </c>
      <c r="I2864" s="50">
        <f>(DAX__2019_2020__33[[#This Row],[Adj Close]]-DAX__2019_2020__33[[#This Row],[Adj Open]])/DAX__2019_2020__33[[#This Row],[Adj Open]]</f>
        <v>-1.2835636089100501E-2</v>
      </c>
      <c r="J2864" s="50">
        <f>DAX__2019_2020__33[[#This Row],[Adj Close]]-DAX__2019_2020__33[[#This Row],[Adj Open]]</f>
        <v>-0.70872022717929894</v>
      </c>
      <c r="K2864" s="50">
        <v>2351880</v>
      </c>
    </row>
    <row r="2865" spans="1:11" x14ac:dyDescent="0.3">
      <c r="A2865" s="51" t="str">
        <f t="shared" si="49"/>
        <v>BAYN.DE</v>
      </c>
      <c r="B2865" s="52" t="s">
        <v>421</v>
      </c>
      <c r="C2865" s="50" t="s">
        <v>7765</v>
      </c>
      <c r="D2865" s="50">
        <f>DAX__2019_2020__33[[#This Row],[Open]]*(DAX__2019_2020__33[[#This Row],[Adj Close]]/DAX__2019_2020__33[[#This Row],[Close]])</f>
        <v>54.702154365751184</v>
      </c>
      <c r="E2865" s="50" t="s">
        <v>9101</v>
      </c>
      <c r="F2865" s="50" t="s">
        <v>9562</v>
      </c>
      <c r="G2865" s="50" t="s">
        <v>8663</v>
      </c>
      <c r="H2865" s="50" t="s">
        <v>9563</v>
      </c>
      <c r="I2865" s="50">
        <f>(DAX__2019_2020__33[[#This Row],[Adj Close]]-DAX__2019_2020__33[[#This Row],[Adj Open]])/DAX__2019_2020__33[[#This Row],[Adj Open]]</f>
        <v>-1.2615103989089587E-2</v>
      </c>
      <c r="J2865" s="50">
        <f>DAX__2019_2020__33[[#This Row],[Adj Close]]-DAX__2019_2020__33[[#This Row],[Adj Open]]</f>
        <v>-0.69007336575118217</v>
      </c>
      <c r="K2865" s="50">
        <v>2774423</v>
      </c>
    </row>
    <row r="2866" spans="1:11" x14ac:dyDescent="0.3">
      <c r="A2866" s="51" t="str">
        <f t="shared" si="49"/>
        <v>BAYN.DE</v>
      </c>
      <c r="B2866" s="52" t="s">
        <v>422</v>
      </c>
      <c r="C2866" s="50" t="s">
        <v>5089</v>
      </c>
      <c r="D2866" s="50">
        <f>DAX__2019_2020__33[[#This Row],[Open]]*(DAX__2019_2020__33[[#This Row],[Adj Close]]/DAX__2019_2020__33[[#This Row],[Close]])</f>
        <v>54.55294995506295</v>
      </c>
      <c r="E2866" s="50" t="s">
        <v>9082</v>
      </c>
      <c r="F2866" s="50" t="s">
        <v>9564</v>
      </c>
      <c r="G2866" s="50" t="s">
        <v>7802</v>
      </c>
      <c r="H2866" s="50" t="s">
        <v>9565</v>
      </c>
      <c r="I2866" s="50">
        <f>(DAX__2019_2020__33[[#This Row],[Adj Close]]-DAX__2019_2020__33[[#This Row],[Adj Open]])/DAX__2019_2020__33[[#This Row],[Adj Open]]</f>
        <v>-8.7179145299146263E-3</v>
      </c>
      <c r="J2866" s="50">
        <f>DAX__2019_2020__33[[#This Row],[Adj Close]]-DAX__2019_2020__33[[#This Row],[Adj Open]]</f>
        <v>-0.47558795506294871</v>
      </c>
      <c r="K2866" s="50">
        <v>2093326</v>
      </c>
    </row>
    <row r="2867" spans="1:11" x14ac:dyDescent="0.3">
      <c r="A2867" s="51" t="str">
        <f t="shared" si="49"/>
        <v>BAYN.DE</v>
      </c>
      <c r="B2867" s="52" t="s">
        <v>423</v>
      </c>
      <c r="C2867" s="50" t="s">
        <v>7769</v>
      </c>
      <c r="D2867" s="50">
        <f>DAX__2019_2020__33[[#This Row],[Open]]*(DAX__2019_2020__33[[#This Row],[Adj Close]]/DAX__2019_2020__33[[#This Row],[Close]])</f>
        <v>54.27319512891092</v>
      </c>
      <c r="E2867" s="50" t="s">
        <v>7816</v>
      </c>
      <c r="F2867" s="50" t="s">
        <v>9566</v>
      </c>
      <c r="G2867" s="50" t="s">
        <v>9567</v>
      </c>
      <c r="H2867" s="50" t="s">
        <v>9568</v>
      </c>
      <c r="I2867" s="50">
        <f>(DAX__2019_2020__33[[#This Row],[Adj Close]]-DAX__2019_2020__33[[#This Row],[Adj Open]])/DAX__2019_2020__33[[#This Row],[Adj Open]]</f>
        <v>-8.4192782058543428E-3</v>
      </c>
      <c r="J2867" s="50">
        <f>DAX__2019_2020__33[[#This Row],[Adj Close]]-DAX__2019_2020__33[[#This Row],[Adj Open]]</f>
        <v>-0.45694112891091976</v>
      </c>
      <c r="K2867" s="50">
        <v>2620078</v>
      </c>
    </row>
    <row r="2868" spans="1:11" x14ac:dyDescent="0.3">
      <c r="A2868" s="51" t="str">
        <f t="shared" si="49"/>
        <v>BAYN.DE</v>
      </c>
      <c r="B2868" s="52" t="s">
        <v>424</v>
      </c>
      <c r="C2868" s="50" t="s">
        <v>9569</v>
      </c>
      <c r="D2868" s="50">
        <f>DAX__2019_2020__33[[#This Row],[Open]]*(DAX__2019_2020__33[[#This Row],[Adj Close]]/DAX__2019_2020__33[[#This Row],[Close]])</f>
        <v>53.732325654678242</v>
      </c>
      <c r="E2868" s="50" t="s">
        <v>9570</v>
      </c>
      <c r="F2868" s="50" t="s">
        <v>9569</v>
      </c>
      <c r="G2868" s="50" t="s">
        <v>9481</v>
      </c>
      <c r="H2868" s="50" t="s">
        <v>9571</v>
      </c>
      <c r="I2868" s="50">
        <f>(DAX__2019_2020__33[[#This Row],[Adj Close]]-DAX__2019_2020__33[[#This Row],[Adj Open]])/DAX__2019_2020__33[[#This Row],[Adj Open]]</f>
        <v>1.3884050917807282E-2</v>
      </c>
      <c r="J2868" s="50">
        <f>DAX__2019_2020__33[[#This Row],[Adj Close]]-DAX__2019_2020__33[[#This Row],[Adj Open]]</f>
        <v>0.74602234532175515</v>
      </c>
      <c r="K2868" s="50">
        <v>2112790</v>
      </c>
    </row>
    <row r="2869" spans="1:11" x14ac:dyDescent="0.3">
      <c r="A2869" s="51" t="str">
        <f t="shared" si="49"/>
        <v>BAYN.DE</v>
      </c>
      <c r="B2869" s="52" t="s">
        <v>425</v>
      </c>
      <c r="C2869" s="50" t="s">
        <v>7750</v>
      </c>
      <c r="D2869" s="50">
        <f>DAX__2019_2020__33[[#This Row],[Open]]*(DAX__2019_2020__33[[#This Row],[Adj Close]]/DAX__2019_2020__33[[#This Row],[Close]])</f>
        <v>53.704349808928939</v>
      </c>
      <c r="E2869" s="50" t="s">
        <v>9572</v>
      </c>
      <c r="F2869" s="50" t="s">
        <v>9127</v>
      </c>
      <c r="G2869" s="50" t="s">
        <v>8127</v>
      </c>
      <c r="H2869" s="50" t="s">
        <v>9573</v>
      </c>
      <c r="I2869" s="50">
        <f>(DAX__2019_2020__33[[#This Row],[Adj Close]]-DAX__2019_2020__33[[#This Row],[Adj Open]])/DAX__2019_2020__33[[#This Row],[Adj Open]]</f>
        <v>-2.9519361000174315E-3</v>
      </c>
      <c r="J2869" s="50">
        <f>DAX__2019_2020__33[[#This Row],[Adj Close]]-DAX__2019_2020__33[[#This Row],[Adj Open]]</f>
        <v>-0.15853180892894159</v>
      </c>
      <c r="K2869" s="50">
        <v>2824772</v>
      </c>
    </row>
    <row r="2870" spans="1:11" x14ac:dyDescent="0.3">
      <c r="A2870" s="51" t="str">
        <f t="shared" si="49"/>
        <v>BAYN.DE</v>
      </c>
      <c r="B2870" s="52" t="s">
        <v>426</v>
      </c>
      <c r="C2870" s="50" t="s">
        <v>9574</v>
      </c>
      <c r="D2870" s="50">
        <f>DAX__2019_2020__33[[#This Row],[Open]]*(DAX__2019_2020__33[[#This Row],[Adj Close]]/DAX__2019_2020__33[[#This Row],[Close]])</f>
        <v>53.032930258393797</v>
      </c>
      <c r="E2870" s="50" t="s">
        <v>7778</v>
      </c>
      <c r="F2870" s="50" t="s">
        <v>9007</v>
      </c>
      <c r="G2870" s="50" t="s">
        <v>9575</v>
      </c>
      <c r="H2870" s="50" t="s">
        <v>9576</v>
      </c>
      <c r="I2870" s="50">
        <f>(DAX__2019_2020__33[[#This Row],[Adj Close]]-DAX__2019_2020__33[[#This Row],[Adj Open]])/DAX__2019_2020__33[[#This Row],[Adj Open]]</f>
        <v>-1.9518217329316176E-2</v>
      </c>
      <c r="J2870" s="50">
        <f>DAX__2019_2020__33[[#This Row],[Adj Close]]-DAX__2019_2020__33[[#This Row],[Adj Open]]</f>
        <v>-1.0351082583937981</v>
      </c>
      <c r="K2870" s="50">
        <v>4114886</v>
      </c>
    </row>
    <row r="2871" spans="1:11" x14ac:dyDescent="0.3">
      <c r="A2871" s="51" t="str">
        <f t="shared" si="49"/>
        <v>BAYN.DE</v>
      </c>
      <c r="B2871" s="52" t="s">
        <v>427</v>
      </c>
      <c r="C2871" s="50" t="s">
        <v>8936</v>
      </c>
      <c r="D2871" s="50">
        <f>DAX__2019_2020__33[[#This Row],[Open]]*(DAX__2019_2020__33[[#This Row],[Adj Close]]/DAX__2019_2020__33[[#This Row],[Close]])</f>
        <v>52.492061566185441</v>
      </c>
      <c r="E2871" s="50" t="s">
        <v>8667</v>
      </c>
      <c r="F2871" s="50" t="s">
        <v>9577</v>
      </c>
      <c r="G2871" s="50" t="s">
        <v>9079</v>
      </c>
      <c r="H2871" s="50" t="s">
        <v>9578</v>
      </c>
      <c r="I2871" s="50">
        <f>(DAX__2019_2020__33[[#This Row],[Adj Close]]-DAX__2019_2020__33[[#This Row],[Adj Open]])/DAX__2019_2020__33[[#This Row],[Adj Open]]</f>
        <v>8.1719486912072876E-3</v>
      </c>
      <c r="J2871" s="50">
        <f>DAX__2019_2020__33[[#This Row],[Adj Close]]-DAX__2019_2020__33[[#This Row],[Adj Open]]</f>
        <v>0.42896243381456145</v>
      </c>
      <c r="K2871" s="50">
        <v>3496838</v>
      </c>
    </row>
    <row r="2872" spans="1:11" x14ac:dyDescent="0.3">
      <c r="A2872" s="51" t="str">
        <f t="shared" si="49"/>
        <v>BAYN.DE</v>
      </c>
      <c r="B2872" s="52" t="s">
        <v>428</v>
      </c>
      <c r="C2872" s="50" t="s">
        <v>5058</v>
      </c>
      <c r="D2872" s="50">
        <f>DAX__2019_2020__33[[#This Row],[Open]]*(DAX__2019_2020__33[[#This Row],[Adj Close]]/DAX__2019_2020__33[[#This Row],[Close]])</f>
        <v>53.909507812258937</v>
      </c>
      <c r="E2872" s="50" t="s">
        <v>7292</v>
      </c>
      <c r="F2872" s="50" t="s">
        <v>5058</v>
      </c>
      <c r="G2872" s="50" t="s">
        <v>8776</v>
      </c>
      <c r="H2872" s="50" t="s">
        <v>9579</v>
      </c>
      <c r="I2872" s="50">
        <f>(DAX__2019_2020__33[[#This Row],[Adj Close]]-DAX__2019_2020__33[[#This Row],[Adj Open]])/DAX__2019_2020__33[[#This Row],[Adj Open]]</f>
        <v>4.4110014805223738E-2</v>
      </c>
      <c r="J2872" s="50">
        <f>DAX__2019_2020__33[[#This Row],[Adj Close]]-DAX__2019_2020__33[[#This Row],[Adj Open]]</f>
        <v>2.3779491877410663</v>
      </c>
      <c r="K2872" s="50">
        <v>3542045</v>
      </c>
    </row>
    <row r="2873" spans="1:11" x14ac:dyDescent="0.3">
      <c r="A2873" s="51" t="str">
        <f t="shared" si="49"/>
        <v>BAYN.DE</v>
      </c>
      <c r="B2873" s="52" t="s">
        <v>429</v>
      </c>
      <c r="C2873" s="50" t="s">
        <v>7645</v>
      </c>
      <c r="D2873" s="50">
        <f>DAX__2019_2020__33[[#This Row],[Open]]*(DAX__2019_2020__33[[#This Row],[Adj Close]]/DAX__2019_2020__33[[#This Row],[Close]])</f>
        <v>56.865623087690395</v>
      </c>
      <c r="E2873" s="50" t="s">
        <v>7654</v>
      </c>
      <c r="F2873" s="50" t="s">
        <v>4983</v>
      </c>
      <c r="G2873" s="50" t="s">
        <v>7828</v>
      </c>
      <c r="H2873" s="50" t="s">
        <v>9580</v>
      </c>
      <c r="I2873" s="50">
        <f>(DAX__2019_2020__33[[#This Row],[Adj Close]]-DAX__2019_2020__33[[#This Row],[Adj Open]])/DAX__2019_2020__33[[#This Row],[Adj Open]]</f>
        <v>-9.6753197769760286E-3</v>
      </c>
      <c r="J2873" s="50">
        <f>DAX__2019_2020__33[[#This Row],[Adj Close]]-DAX__2019_2020__33[[#This Row],[Adj Open]]</f>
        <v>-0.55019308769039554</v>
      </c>
      <c r="K2873" s="50">
        <v>3464067</v>
      </c>
    </row>
    <row r="2874" spans="1:11" x14ac:dyDescent="0.3">
      <c r="A2874" s="51" t="str">
        <f t="shared" si="49"/>
        <v>BAYN.DE</v>
      </c>
      <c r="B2874" s="52" t="s">
        <v>430</v>
      </c>
      <c r="C2874" s="50" t="s">
        <v>7839</v>
      </c>
      <c r="D2874" s="50">
        <f>DAX__2019_2020__33[[#This Row],[Open]]*(DAX__2019_2020__33[[#This Row],[Adj Close]]/DAX__2019_2020__33[[#This Row],[Close]])</f>
        <v>56.278124806370521</v>
      </c>
      <c r="E2874" s="50" t="s">
        <v>5005</v>
      </c>
      <c r="F2874" s="50" t="s">
        <v>5009</v>
      </c>
      <c r="G2874" s="50" t="s">
        <v>7704</v>
      </c>
      <c r="H2874" s="50" t="s">
        <v>9581</v>
      </c>
      <c r="I2874" s="50">
        <f>(DAX__2019_2020__33[[#This Row],[Adj Close]]-DAX__2019_2020__33[[#This Row],[Adj Open]])/DAX__2019_2020__33[[#This Row],[Adj Open]]</f>
        <v>-1.4084474368996604E-2</v>
      </c>
      <c r="J2874" s="50">
        <f>DAX__2019_2020__33[[#This Row],[Adj Close]]-DAX__2019_2020__33[[#This Row],[Adj Open]]</f>
        <v>-0.79264780637051757</v>
      </c>
      <c r="K2874" s="50">
        <v>3419417</v>
      </c>
    </row>
    <row r="2875" spans="1:11" x14ac:dyDescent="0.3">
      <c r="A2875" s="51" t="str">
        <f t="shared" si="49"/>
        <v>BAYN.DE</v>
      </c>
      <c r="B2875" s="52" t="s">
        <v>431</v>
      </c>
      <c r="C2875" s="50" t="s">
        <v>8968</v>
      </c>
      <c r="D2875" s="50">
        <f>DAX__2019_2020__33[[#This Row],[Open]]*(DAX__2019_2020__33[[#This Row],[Adj Close]]/DAX__2019_2020__33[[#This Row],[Close]])</f>
        <v>55.06584364419502</v>
      </c>
      <c r="E2875" s="50" t="s">
        <v>7627</v>
      </c>
      <c r="F2875" s="50" t="s">
        <v>8384</v>
      </c>
      <c r="G2875" s="50" t="s">
        <v>7774</v>
      </c>
      <c r="H2875" s="50" t="s">
        <v>9582</v>
      </c>
      <c r="I2875" s="50">
        <f>(DAX__2019_2020__33[[#This Row],[Adj Close]]-DAX__2019_2020__33[[#This Row],[Adj Open]])/DAX__2019_2020__33[[#This Row],[Adj Open]]</f>
        <v>-1.7781524433218079E-2</v>
      </c>
      <c r="J2875" s="50">
        <f>DAX__2019_2020__33[[#This Row],[Adj Close]]-DAX__2019_2020__33[[#This Row],[Adj Open]]</f>
        <v>-0.9791546441950203</v>
      </c>
      <c r="K2875" s="50">
        <v>3004723</v>
      </c>
    </row>
    <row r="2876" spans="1:11" x14ac:dyDescent="0.3">
      <c r="A2876" s="51" t="str">
        <f t="shared" si="49"/>
        <v>BAYN.DE</v>
      </c>
      <c r="B2876" s="52" t="s">
        <v>432</v>
      </c>
      <c r="C2876" s="50" t="s">
        <v>8939</v>
      </c>
      <c r="D2876" s="50">
        <f>DAX__2019_2020__33[[#This Row],[Open]]*(DAX__2019_2020__33[[#This Row],[Adj Close]]/DAX__2019_2020__33[[#This Row],[Close]])</f>
        <v>53.29403548885567</v>
      </c>
      <c r="E2876" s="50" t="s">
        <v>9583</v>
      </c>
      <c r="F2876" s="50" t="s">
        <v>4957</v>
      </c>
      <c r="G2876" s="50" t="s">
        <v>7817</v>
      </c>
      <c r="H2876" s="50" t="s">
        <v>9584</v>
      </c>
      <c r="I2876" s="50">
        <f>(DAX__2019_2020__33[[#This Row],[Adj Close]]-DAX__2019_2020__33[[#This Row],[Adj Open]])/DAX__2019_2020__33[[#This Row],[Adj Open]]</f>
        <v>8.7489060805281266E-3</v>
      </c>
      <c r="J2876" s="50">
        <f>DAX__2019_2020__33[[#This Row],[Adj Close]]-DAX__2019_2020__33[[#This Row],[Adj Open]]</f>
        <v>0.4662645111443311</v>
      </c>
      <c r="K2876" s="50">
        <v>2186220</v>
      </c>
    </row>
    <row r="2877" spans="1:11" x14ac:dyDescent="0.3">
      <c r="A2877" s="51" t="str">
        <f t="shared" si="49"/>
        <v>BAYN.DE</v>
      </c>
      <c r="B2877" s="52" t="s">
        <v>433</v>
      </c>
      <c r="C2877" s="50" t="s">
        <v>9093</v>
      </c>
      <c r="D2877" s="50">
        <f>DAX__2019_2020__33[[#This Row],[Open]]*(DAX__2019_2020__33[[#This Row],[Adj Close]]/DAX__2019_2020__33[[#This Row],[Close]])</f>
        <v>55.979717157287183</v>
      </c>
      <c r="E2877" s="50" t="s">
        <v>8099</v>
      </c>
      <c r="F2877" s="50" t="s">
        <v>5517</v>
      </c>
      <c r="G2877" s="50" t="s">
        <v>8079</v>
      </c>
      <c r="H2877" s="50" t="s">
        <v>9585</v>
      </c>
      <c r="I2877" s="50">
        <f>(DAX__2019_2020__33[[#This Row],[Adj Close]]-DAX__2019_2020__33[[#This Row],[Adj Open]])/DAX__2019_2020__33[[#This Row],[Adj Open]]</f>
        <v>3.498254264505319E-2</v>
      </c>
      <c r="J2877" s="50">
        <f>DAX__2019_2020__33[[#This Row],[Adj Close]]-DAX__2019_2020__33[[#This Row],[Adj Open]]</f>
        <v>1.9583128427128145</v>
      </c>
      <c r="K2877" s="50">
        <v>5271776</v>
      </c>
    </row>
    <row r="2878" spans="1:11" x14ac:dyDescent="0.3">
      <c r="A2878" s="51" t="str">
        <f t="shared" si="49"/>
        <v>BAYN.DE</v>
      </c>
      <c r="B2878" s="52" t="s">
        <v>434</v>
      </c>
      <c r="C2878" s="50" t="s">
        <v>7295</v>
      </c>
      <c r="D2878" s="50">
        <f>DAX__2019_2020__33[[#This Row],[Open]]*(DAX__2019_2020__33[[#This Row],[Adj Close]]/DAX__2019_2020__33[[#This Row],[Close]])</f>
        <v>58.6560812972902</v>
      </c>
      <c r="E2878" s="50" t="s">
        <v>7295</v>
      </c>
      <c r="F2878" s="50" t="s">
        <v>8115</v>
      </c>
      <c r="G2878" s="50" t="s">
        <v>7608</v>
      </c>
      <c r="H2878" s="50" t="s">
        <v>9586</v>
      </c>
      <c r="I2878" s="50">
        <f>(DAX__2019_2020__33[[#This Row],[Adj Close]]-DAX__2019_2020__33[[#This Row],[Adj Open]])/DAX__2019_2020__33[[#This Row],[Adj Open]]</f>
        <v>-2.4324371245648038E-2</v>
      </c>
      <c r="J2878" s="50">
        <f>DAX__2019_2020__33[[#This Row],[Adj Close]]-DAX__2019_2020__33[[#This Row],[Adj Open]]</f>
        <v>-1.4267722972901993</v>
      </c>
      <c r="K2878" s="50">
        <v>3269187</v>
      </c>
    </row>
    <row r="2879" spans="1:11" x14ac:dyDescent="0.3">
      <c r="A2879" s="51" t="str">
        <f t="shared" si="49"/>
        <v>BAYN.DE</v>
      </c>
      <c r="B2879" s="52" t="s">
        <v>435</v>
      </c>
      <c r="C2879" s="50" t="s">
        <v>7643</v>
      </c>
      <c r="D2879" s="50">
        <f>DAX__2019_2020__33[[#This Row],[Open]]*(DAX__2019_2020__33[[#This Row],[Adj Close]]/DAX__2019_2020__33[[#This Row],[Close]])</f>
        <v>57.257287416671062</v>
      </c>
      <c r="E2879" s="50" t="s">
        <v>5543</v>
      </c>
      <c r="F2879" s="50" t="s">
        <v>8107</v>
      </c>
      <c r="G2879" s="50" t="s">
        <v>7875</v>
      </c>
      <c r="H2879" s="50" t="s">
        <v>9587</v>
      </c>
      <c r="I2879" s="50">
        <f>(DAX__2019_2020__33[[#This Row],[Adj Close]]-DAX__2019_2020__33[[#This Row],[Adj Open]])/DAX__2019_2020__33[[#This Row],[Adj Open]]</f>
        <v>9.771954079089493E-3</v>
      </c>
      <c r="J2879" s="50">
        <f>DAX__2019_2020__33[[#This Row],[Adj Close]]-DAX__2019_2020__33[[#This Row],[Adj Open]]</f>
        <v>0.55951558332893825</v>
      </c>
      <c r="K2879" s="50">
        <v>3979631</v>
      </c>
    </row>
    <row r="2880" spans="1:11" x14ac:dyDescent="0.3">
      <c r="A2880" s="51" t="str">
        <f t="shared" si="49"/>
        <v>BAYN.DE</v>
      </c>
      <c r="B2880" s="52" t="s">
        <v>436</v>
      </c>
      <c r="C2880" s="50" t="s">
        <v>5592</v>
      </c>
      <c r="D2880" s="50">
        <f>DAX__2019_2020__33[[#This Row],[Open]]*(DAX__2019_2020__33[[#This Row],[Adj Close]]/DAX__2019_2020__33[[#This Row],[Close]])</f>
        <v>58.376317604070195</v>
      </c>
      <c r="E2880" s="50" t="s">
        <v>7902</v>
      </c>
      <c r="F2880" s="50" t="s">
        <v>5534</v>
      </c>
      <c r="G2880" s="50" t="s">
        <v>7582</v>
      </c>
      <c r="H2880" s="50" t="s">
        <v>9588</v>
      </c>
      <c r="I2880" s="50">
        <f>(DAX__2019_2020__33[[#This Row],[Adj Close]]-DAX__2019_2020__33[[#This Row],[Adj Open]])/DAX__2019_2020__33[[#This Row],[Adj Open]]</f>
        <v>5.7508148802177823E-3</v>
      </c>
      <c r="J2880" s="50">
        <f>DAX__2019_2020__33[[#This Row],[Adj Close]]-DAX__2019_2020__33[[#This Row],[Adj Open]]</f>
        <v>0.33571139592980614</v>
      </c>
      <c r="K2880" s="50">
        <v>3275258</v>
      </c>
    </row>
    <row r="2881" spans="1:11" x14ac:dyDescent="0.3">
      <c r="A2881" s="51" t="str">
        <f t="shared" si="49"/>
        <v>BAYN.DE</v>
      </c>
      <c r="B2881" s="52" t="s">
        <v>437</v>
      </c>
      <c r="C2881" s="50" t="s">
        <v>8785</v>
      </c>
      <c r="D2881" s="50">
        <f>DAX__2019_2020__33[[#This Row],[Open]]*(DAX__2019_2020__33[[#This Row],[Adj Close]]/DAX__2019_2020__33[[#This Row],[Close]])</f>
        <v>58.115210551462269</v>
      </c>
      <c r="E2881" s="50" t="s">
        <v>8099</v>
      </c>
      <c r="F2881" s="50" t="s">
        <v>7286</v>
      </c>
      <c r="G2881" s="50" t="s">
        <v>7286</v>
      </c>
      <c r="H2881" s="50" t="s">
        <v>9589</v>
      </c>
      <c r="I2881" s="50">
        <f>(DAX__2019_2020__33[[#This Row],[Adj Close]]-DAX__2019_2020__33[[#This Row],[Adj Open]])/DAX__2019_2020__33[[#This Row],[Adj Open]]</f>
        <v>-2.5673924903722587E-2</v>
      </c>
      <c r="J2881" s="50">
        <f>DAX__2019_2020__33[[#This Row],[Adj Close]]-DAX__2019_2020__33[[#This Row],[Adj Open]]</f>
        <v>-1.4920455514622688</v>
      </c>
      <c r="K2881" s="50">
        <v>5283029</v>
      </c>
    </row>
    <row r="2882" spans="1:11" x14ac:dyDescent="0.3">
      <c r="A2882" s="51" t="str">
        <f t="shared" si="49"/>
        <v>BAYN.DE</v>
      </c>
      <c r="B2882" s="52" t="s">
        <v>438</v>
      </c>
      <c r="C2882" s="50" t="s">
        <v>5273</v>
      </c>
      <c r="D2882" s="50">
        <f>DAX__2019_2020__33[[#This Row],[Open]]*(DAX__2019_2020__33[[#This Row],[Adj Close]]/DAX__2019_2020__33[[#This Row],[Close]])</f>
        <v>58.60012695214462</v>
      </c>
      <c r="E2882" s="50" t="s">
        <v>9590</v>
      </c>
      <c r="F2882" s="50" t="s">
        <v>7667</v>
      </c>
      <c r="G2882" s="50" t="s">
        <v>7310</v>
      </c>
      <c r="H2882" s="50" t="s">
        <v>9591</v>
      </c>
      <c r="I2882" s="50">
        <f>(DAX__2019_2020__33[[#This Row],[Adj Close]]-DAX__2019_2020__33[[#This Row],[Adj Open]])/DAX__2019_2020__33[[#This Row],[Adj Open]]</f>
        <v>1.7504758115849801E-2</v>
      </c>
      <c r="J2882" s="50">
        <f>DAX__2019_2020__33[[#This Row],[Adj Close]]-DAX__2019_2020__33[[#This Row],[Adj Open]]</f>
        <v>1.0257810478553822</v>
      </c>
      <c r="K2882" s="50">
        <v>4277764</v>
      </c>
    </row>
    <row r="2883" spans="1:11" x14ac:dyDescent="0.3">
      <c r="A2883" s="51" t="str">
        <f t="shared" si="49"/>
        <v>BAYN.DE</v>
      </c>
      <c r="B2883" s="52" t="s">
        <v>439</v>
      </c>
      <c r="C2883" s="50" t="s">
        <v>8794</v>
      </c>
      <c r="D2883" s="50">
        <f>DAX__2019_2020__33[[#This Row],[Open]]*(DAX__2019_2020__33[[#This Row],[Adj Close]]/DAX__2019_2020__33[[#This Row],[Close]])</f>
        <v>60.409233360183713</v>
      </c>
      <c r="E2883" s="50" t="s">
        <v>5285</v>
      </c>
      <c r="F2883" s="50" t="s">
        <v>7310</v>
      </c>
      <c r="G2883" s="50" t="s">
        <v>7479</v>
      </c>
      <c r="H2883" s="50" t="s">
        <v>9592</v>
      </c>
      <c r="I2883" s="50">
        <f>(DAX__2019_2020__33[[#This Row],[Adj Close]]-DAX__2019_2020__33[[#This Row],[Adj Open]])/DAX__2019_2020__33[[#This Row],[Adj Open]]</f>
        <v>8.3359217094152033E-3</v>
      </c>
      <c r="J2883" s="50">
        <f>DAX__2019_2020__33[[#This Row],[Adj Close]]-DAX__2019_2020__33[[#This Row],[Adj Open]]</f>
        <v>0.50356663981628458</v>
      </c>
      <c r="K2883" s="50">
        <v>4655621</v>
      </c>
    </row>
    <row r="2884" spans="1:11" x14ac:dyDescent="0.3">
      <c r="A2884" s="51" t="str">
        <f t="shared" si="49"/>
        <v>BAYN.DE</v>
      </c>
      <c r="B2884" s="52" t="s">
        <v>440</v>
      </c>
      <c r="C2884" s="50" t="s">
        <v>9593</v>
      </c>
      <c r="D2884" s="50">
        <f>DAX__2019_2020__33[[#This Row],[Open]]*(DAX__2019_2020__33[[#This Row],[Adj Close]]/DAX__2019_2020__33[[#This Row],[Close]])</f>
        <v>59.448728597308957</v>
      </c>
      <c r="E2884" s="50" t="s">
        <v>8102</v>
      </c>
      <c r="F2884" s="50" t="s">
        <v>9554</v>
      </c>
      <c r="G2884" s="50" t="s">
        <v>7664</v>
      </c>
      <c r="H2884" s="50" t="s">
        <v>9594</v>
      </c>
      <c r="I2884" s="50">
        <f>(DAX__2019_2020__33[[#This Row],[Adj Close]]-DAX__2019_2020__33[[#This Row],[Adj Open]])/DAX__2019_2020__33[[#This Row],[Adj Open]]</f>
        <v>-1.6470572549019635E-2</v>
      </c>
      <c r="J2884" s="50">
        <f>DAX__2019_2020__33[[#This Row],[Adj Close]]-DAX__2019_2020__33[[#This Row],[Adj Open]]</f>
        <v>-0.97915459730895549</v>
      </c>
      <c r="K2884" s="50">
        <v>6647216</v>
      </c>
    </row>
    <row r="2885" spans="1:11" x14ac:dyDescent="0.3">
      <c r="A2885" s="51" t="str">
        <f t="shared" si="49"/>
        <v>BAYN.DE</v>
      </c>
      <c r="B2885" s="52" t="s">
        <v>441</v>
      </c>
      <c r="C2885" s="50" t="s">
        <v>5570</v>
      </c>
      <c r="D2885" s="50">
        <f>DAX__2019_2020__33[[#This Row],[Open]]*(DAX__2019_2020__33[[#This Row],[Adj Close]]/DAX__2019_2020__33[[#This Row],[Close]])</f>
        <v>59.355475394748986</v>
      </c>
      <c r="E2885" s="50" t="s">
        <v>5621</v>
      </c>
      <c r="F2885" s="50" t="s">
        <v>5301</v>
      </c>
      <c r="G2885" s="50" t="s">
        <v>7402</v>
      </c>
      <c r="H2885" s="50" t="s">
        <v>9595</v>
      </c>
      <c r="I2885" s="50">
        <f>(DAX__2019_2020__33[[#This Row],[Adj Close]]-DAX__2019_2020__33[[#This Row],[Adj Open]])/DAX__2019_2020__33[[#This Row],[Adj Open]]</f>
        <v>3.9277296487751877E-2</v>
      </c>
      <c r="J2885" s="50">
        <f>DAX__2019_2020__33[[#This Row],[Adj Close]]-DAX__2019_2020__33[[#This Row],[Adj Open]]</f>
        <v>2.3313226052510174</v>
      </c>
      <c r="K2885" s="50">
        <v>5710098</v>
      </c>
    </row>
    <row r="2886" spans="1:11" x14ac:dyDescent="0.3">
      <c r="A2886" s="51" t="str">
        <f t="shared" si="49"/>
        <v>BAYN.DE</v>
      </c>
      <c r="B2886" s="52" t="s">
        <v>442</v>
      </c>
      <c r="C2886" s="50" t="s">
        <v>5272</v>
      </c>
      <c r="D2886" s="50">
        <f>DAX__2019_2020__33[[#This Row],[Open]]*(DAX__2019_2020__33[[#This Row],[Adj Close]]/DAX__2019_2020__33[[#This Row],[Close]])</f>
        <v>61.453667053081524</v>
      </c>
      <c r="E2886" s="50" t="s">
        <v>5595</v>
      </c>
      <c r="F2886" s="50" t="s">
        <v>8820</v>
      </c>
      <c r="G2886" s="50" t="s">
        <v>8021</v>
      </c>
      <c r="H2886" s="50" t="s">
        <v>9596</v>
      </c>
      <c r="I2886" s="50">
        <f>(DAX__2019_2020__33[[#This Row],[Adj Close]]-DAX__2019_2020__33[[#This Row],[Adj Open]])/DAX__2019_2020__33[[#This Row],[Adj Open]]</f>
        <v>4.0212457049697878E-2</v>
      </c>
      <c r="J2886" s="50">
        <f>DAX__2019_2020__33[[#This Row],[Adj Close]]-DAX__2019_2020__33[[#This Row],[Adj Open]]</f>
        <v>2.4712029469184742</v>
      </c>
      <c r="K2886" s="50">
        <v>5081885</v>
      </c>
    </row>
    <row r="2887" spans="1:11" x14ac:dyDescent="0.3">
      <c r="A2887" s="51" t="str">
        <f t="shared" si="49"/>
        <v>BAYN.DE</v>
      </c>
      <c r="B2887" s="52" t="s">
        <v>443</v>
      </c>
      <c r="C2887" s="50" t="s">
        <v>8865</v>
      </c>
      <c r="D2887" s="50">
        <f>DAX__2019_2020__33[[#This Row],[Open]]*(DAX__2019_2020__33[[#This Row],[Adj Close]]/DAX__2019_2020__33[[#This Row],[Close]])</f>
        <v>63.878239142782064</v>
      </c>
      <c r="E2887" s="50" t="s">
        <v>5443</v>
      </c>
      <c r="F2887" s="50" t="s">
        <v>5564</v>
      </c>
      <c r="G2887" s="50" t="s">
        <v>9184</v>
      </c>
      <c r="H2887" s="50" t="s">
        <v>9597</v>
      </c>
      <c r="I2887" s="50">
        <f>(DAX__2019_2020__33[[#This Row],[Adj Close]]-DAX__2019_2020__33[[#This Row],[Adj Open]])/DAX__2019_2020__33[[#This Row],[Adj Open]]</f>
        <v>-1.8102160583941596E-2</v>
      </c>
      <c r="J2887" s="50">
        <f>DAX__2019_2020__33[[#This Row],[Adj Close]]-DAX__2019_2020__33[[#This Row],[Adj Open]]</f>
        <v>-1.1563341427820646</v>
      </c>
      <c r="K2887" s="50">
        <v>5119786</v>
      </c>
    </row>
    <row r="2888" spans="1:11" x14ac:dyDescent="0.3">
      <c r="A2888" s="51" t="str">
        <f t="shared" si="49"/>
        <v>BAYN.DE</v>
      </c>
      <c r="B2888" s="52" t="s">
        <v>444</v>
      </c>
      <c r="C2888" s="50" t="s">
        <v>7421</v>
      </c>
      <c r="D2888" s="50">
        <f>DAX__2019_2020__33[[#This Row],[Open]]*(DAX__2019_2020__33[[#This Row],[Adj Close]]/DAX__2019_2020__33[[#This Row],[Close]])</f>
        <v>63.066940305854459</v>
      </c>
      <c r="E2888" s="50" t="s">
        <v>5290</v>
      </c>
      <c r="F2888" s="50" t="s">
        <v>7490</v>
      </c>
      <c r="G2888" s="50" t="s">
        <v>7940</v>
      </c>
      <c r="H2888" s="50" t="s">
        <v>9598</v>
      </c>
      <c r="I2888" s="50">
        <f>(DAX__2019_2020__33[[#This Row],[Adj Close]]-DAX__2019_2020__33[[#This Row],[Adj Open]])/DAX__2019_2020__33[[#This Row],[Adj Open]]</f>
        <v>-7.0973683467708219E-3</v>
      </c>
      <c r="J2888" s="50">
        <f>DAX__2019_2020__33[[#This Row],[Adj Close]]-DAX__2019_2020__33[[#This Row],[Adj Open]]</f>
        <v>-0.44760930585445635</v>
      </c>
      <c r="K2888" s="50">
        <v>2456552</v>
      </c>
    </row>
    <row r="2889" spans="1:11" x14ac:dyDescent="0.3">
      <c r="A2889" s="51" t="str">
        <f t="shared" si="49"/>
        <v>BAYN.DE</v>
      </c>
      <c r="B2889" s="52" t="s">
        <v>445</v>
      </c>
      <c r="C2889" s="50" t="s">
        <v>9160</v>
      </c>
      <c r="D2889" s="50">
        <f>DAX__2019_2020__33[[#This Row],[Open]]*(DAX__2019_2020__33[[#This Row],[Adj Close]]/DAX__2019_2020__33[[#This Row],[Close]])</f>
        <v>61.211208546778487</v>
      </c>
      <c r="E2889" s="50" t="s">
        <v>7389</v>
      </c>
      <c r="F2889" s="50" t="s">
        <v>7678</v>
      </c>
      <c r="G2889" s="50" t="s">
        <v>7678</v>
      </c>
      <c r="H2889" s="50" t="s">
        <v>9599</v>
      </c>
      <c r="I2889" s="50">
        <f>(DAX__2019_2020__33[[#This Row],[Adj Close]]-DAX__2019_2020__33[[#This Row],[Adj Open]])/DAX__2019_2020__33[[#This Row],[Adj Open]]</f>
        <v>-2.2699528072814296E-2</v>
      </c>
      <c r="J2889" s="50">
        <f>DAX__2019_2020__33[[#This Row],[Adj Close]]-DAX__2019_2020__33[[#This Row],[Adj Open]]</f>
        <v>-1.3894655467784887</v>
      </c>
      <c r="K2889" s="50">
        <v>4051340</v>
      </c>
    </row>
    <row r="2890" spans="1:11" x14ac:dyDescent="0.3">
      <c r="A2890" s="51" t="str">
        <f t="shared" si="49"/>
        <v>BAYN.DE</v>
      </c>
      <c r="B2890" s="52" t="s">
        <v>446</v>
      </c>
      <c r="C2890" s="50" t="s">
        <v>5186</v>
      </c>
      <c r="D2890" s="50">
        <f>DAX__2019_2020__33[[#This Row],[Open]]*(DAX__2019_2020__33[[#This Row],[Adj Close]]/DAX__2019_2020__33[[#This Row],[Close]])</f>
        <v>59.392774526487869</v>
      </c>
      <c r="E2890" s="50" t="s">
        <v>8050</v>
      </c>
      <c r="F2890" s="50" t="s">
        <v>5166</v>
      </c>
      <c r="G2890" s="50" t="s">
        <v>5327</v>
      </c>
      <c r="H2890" s="50" t="s">
        <v>9600</v>
      </c>
      <c r="I2890" s="50">
        <f>(DAX__2019_2020__33[[#This Row],[Adj Close]]-DAX__2019_2020__33[[#This Row],[Adj Open]])/DAX__2019_2020__33[[#This Row],[Adj Open]]</f>
        <v>2.4179683218396603E-2</v>
      </c>
      <c r="J2890" s="50">
        <f>DAX__2019_2020__33[[#This Row],[Adj Close]]-DAX__2019_2020__33[[#This Row],[Adj Open]]</f>
        <v>1.436098473512132</v>
      </c>
      <c r="K2890" s="50">
        <v>4573141</v>
      </c>
    </row>
    <row r="2891" spans="1:11" x14ac:dyDescent="0.3">
      <c r="A2891" s="51" t="str">
        <f t="shared" si="49"/>
        <v>BAYN.DE</v>
      </c>
      <c r="B2891" s="52" t="s">
        <v>447</v>
      </c>
      <c r="C2891" s="50" t="s">
        <v>5186</v>
      </c>
      <c r="D2891" s="50">
        <f>DAX__2019_2020__33[[#This Row],[Open]]*(DAX__2019_2020__33[[#This Row],[Adj Close]]/DAX__2019_2020__33[[#This Row],[Close]])</f>
        <v>59.39277668999965</v>
      </c>
      <c r="E2891" s="50" t="s">
        <v>9601</v>
      </c>
      <c r="F2891" s="50" t="s">
        <v>7293</v>
      </c>
      <c r="G2891" s="50" t="s">
        <v>7411</v>
      </c>
      <c r="H2891" s="50" t="s">
        <v>9602</v>
      </c>
      <c r="I2891" s="50">
        <f>(DAX__2019_2020__33[[#This Row],[Adj Close]]-DAX__2019_2020__33[[#This Row],[Adj Open]])/DAX__2019_2020__33[[#This Row],[Adj Open]]</f>
        <v>2.4493657159580112E-2</v>
      </c>
      <c r="J2891" s="50">
        <f>DAX__2019_2020__33[[#This Row],[Adj Close]]-DAX__2019_2020__33[[#This Row],[Adj Open]]</f>
        <v>1.4547463100003526</v>
      </c>
      <c r="K2891" s="50">
        <v>3405684</v>
      </c>
    </row>
    <row r="2892" spans="1:11" x14ac:dyDescent="0.3">
      <c r="A2892" s="51" t="str">
        <f t="shared" si="49"/>
        <v>BAYN.DE</v>
      </c>
      <c r="B2892" s="52" t="s">
        <v>448</v>
      </c>
      <c r="C2892" s="50" t="s">
        <v>5554</v>
      </c>
      <c r="D2892" s="50">
        <f>DAX__2019_2020__33[[#This Row],[Open]]*(DAX__2019_2020__33[[#This Row],[Adj Close]]/DAX__2019_2020__33[[#This Row],[Close]])</f>
        <v>63.141544512444959</v>
      </c>
      <c r="E2892" s="50" t="s">
        <v>5415</v>
      </c>
      <c r="F2892" s="50" t="s">
        <v>8870</v>
      </c>
      <c r="G2892" s="50" t="s">
        <v>9188</v>
      </c>
      <c r="H2892" s="50" t="s">
        <v>9603</v>
      </c>
      <c r="I2892" s="50">
        <f>(DAX__2019_2020__33[[#This Row],[Adj Close]]-DAX__2019_2020__33[[#This Row],[Adj Open]])/DAX__2019_2020__33[[#This Row],[Adj Open]]</f>
        <v>1.7131945312833331E-2</v>
      </c>
      <c r="J2892" s="50">
        <f>DAX__2019_2020__33[[#This Row],[Adj Close]]-DAX__2019_2020__33[[#This Row],[Adj Open]]</f>
        <v>1.0817374875550385</v>
      </c>
      <c r="K2892" s="50">
        <v>5808849</v>
      </c>
    </row>
    <row r="2893" spans="1:11" x14ac:dyDescent="0.3">
      <c r="A2893" s="51" t="str">
        <f t="shared" si="49"/>
        <v>BAYN.DE</v>
      </c>
      <c r="B2893" s="52" t="s">
        <v>449</v>
      </c>
      <c r="C2893" s="50" t="s">
        <v>5237</v>
      </c>
      <c r="D2893" s="50">
        <f>DAX__2019_2020__33[[#This Row],[Open]]*(DAX__2019_2020__33[[#This Row],[Adj Close]]/DAX__2019_2020__33[[#This Row],[Close]])</f>
        <v>64.465733043724285</v>
      </c>
      <c r="E2893" s="50" t="s">
        <v>5385</v>
      </c>
      <c r="F2893" s="50" t="s">
        <v>7429</v>
      </c>
      <c r="G2893" s="50" t="s">
        <v>9190</v>
      </c>
      <c r="H2893" s="50" t="s">
        <v>9604</v>
      </c>
      <c r="I2893" s="50">
        <f>(DAX__2019_2020__33[[#This Row],[Adj Close]]-DAX__2019_2020__33[[#This Row],[Adj Open]])/DAX__2019_2020__33[[#This Row],[Adj Open]]</f>
        <v>-1.4465211100761334E-3</v>
      </c>
      <c r="J2893" s="50">
        <f>DAX__2019_2020__33[[#This Row],[Adj Close]]-DAX__2019_2020__33[[#This Row],[Adj Open]]</f>
        <v>-9.3251043724279725E-2</v>
      </c>
      <c r="K2893" s="50">
        <v>3164721</v>
      </c>
    </row>
    <row r="2894" spans="1:11" x14ac:dyDescent="0.3">
      <c r="A2894" s="51" t="str">
        <f t="shared" si="49"/>
        <v>BAYN.DE</v>
      </c>
      <c r="B2894" s="52" t="s">
        <v>450</v>
      </c>
      <c r="C2894" s="50" t="s">
        <v>4958</v>
      </c>
      <c r="D2894" s="50">
        <f>DAX__2019_2020__33[[#This Row],[Open]]*(DAX__2019_2020__33[[#This Row],[Adj Close]]/DAX__2019_2020__33[[#This Row],[Close]])</f>
        <v>64.251254239182742</v>
      </c>
      <c r="E2894" s="50" t="s">
        <v>9605</v>
      </c>
      <c r="F2894" s="50" t="s">
        <v>9606</v>
      </c>
      <c r="G2894" s="50" t="s">
        <v>8021</v>
      </c>
      <c r="H2894" s="50" t="s">
        <v>9596</v>
      </c>
      <c r="I2894" s="50">
        <f>(DAX__2019_2020__33[[#This Row],[Adj Close]]-DAX__2019_2020__33[[#This Row],[Adj Open]])/DAX__2019_2020__33[[#This Row],[Adj Open]]</f>
        <v>-5.0798111733000679E-3</v>
      </c>
      <c r="J2894" s="50">
        <f>DAX__2019_2020__33[[#This Row],[Adj Close]]-DAX__2019_2020__33[[#This Row],[Adj Open]]</f>
        <v>-0.32638423918274384</v>
      </c>
      <c r="K2894" s="50">
        <v>3697500</v>
      </c>
    </row>
    <row r="2895" spans="1:11" x14ac:dyDescent="0.3">
      <c r="A2895" s="51" t="str">
        <f t="shared" si="49"/>
        <v>BAYN.DE</v>
      </c>
      <c r="B2895" s="52" t="s">
        <v>451</v>
      </c>
      <c r="C2895" s="50" t="s">
        <v>5424</v>
      </c>
      <c r="D2895" s="50">
        <f>DAX__2019_2020__33[[#This Row],[Open]]*(DAX__2019_2020__33[[#This Row],[Adj Close]]/DAX__2019_2020__33[[#This Row],[Close]])</f>
        <v>64.456413933755854</v>
      </c>
      <c r="E2895" s="50" t="s">
        <v>7495</v>
      </c>
      <c r="F2895" s="50" t="s">
        <v>8011</v>
      </c>
      <c r="G2895" s="50" t="s">
        <v>7925</v>
      </c>
      <c r="H2895" s="50" t="s">
        <v>9607</v>
      </c>
      <c r="I2895" s="50">
        <f>(DAX__2019_2020__33[[#This Row],[Adj Close]]-DAX__2019_2020__33[[#This Row],[Adj Open]])/DAX__2019_2020__33[[#This Row],[Adj Open]]</f>
        <v>4.3402052514380524E-3</v>
      </c>
      <c r="J2895" s="50">
        <f>DAX__2019_2020__33[[#This Row],[Adj Close]]-DAX__2019_2020__33[[#This Row],[Adj Open]]</f>
        <v>0.279754066244152</v>
      </c>
      <c r="K2895" s="50">
        <v>8674443</v>
      </c>
    </row>
    <row r="2896" spans="1:11" x14ac:dyDescent="0.3">
      <c r="A2896" s="51" t="str">
        <f t="shared" si="49"/>
        <v>BAYN.DE</v>
      </c>
      <c r="B2896" s="52" t="s">
        <v>452</v>
      </c>
      <c r="C2896" s="50" t="s">
        <v>9188</v>
      </c>
      <c r="D2896" s="50">
        <f>DAX__2019_2020__33[[#This Row],[Open]]*(DAX__2019_2020__33[[#This Row],[Adj Close]]/DAX__2019_2020__33[[#This Row],[Close]])</f>
        <v>64.223277319851491</v>
      </c>
      <c r="E2896" s="50" t="s">
        <v>9608</v>
      </c>
      <c r="F2896" s="50" t="s">
        <v>9609</v>
      </c>
      <c r="G2896" s="50" t="s">
        <v>5623</v>
      </c>
      <c r="H2896" s="50" t="s">
        <v>9610</v>
      </c>
      <c r="I2896" s="50">
        <f>(DAX__2019_2020__33[[#This Row],[Adj Close]]-DAX__2019_2020__33[[#This Row],[Adj Open]])/DAX__2019_2020__33[[#This Row],[Adj Open]]</f>
        <v>-3.1944386585839972E-3</v>
      </c>
      <c r="J2896" s="50">
        <f>DAX__2019_2020__33[[#This Row],[Adj Close]]-DAX__2019_2020__33[[#This Row],[Adj Open]]</f>
        <v>-0.20515731985149444</v>
      </c>
      <c r="K2896" s="50">
        <v>2551266</v>
      </c>
    </row>
    <row r="2897" spans="1:11" x14ac:dyDescent="0.3">
      <c r="A2897" s="51" t="str">
        <f t="shared" si="49"/>
        <v>BAYN.DE</v>
      </c>
      <c r="B2897" s="52" t="s">
        <v>453</v>
      </c>
      <c r="C2897" s="50" t="s">
        <v>7509</v>
      </c>
      <c r="D2897" s="50">
        <f>DAX__2019_2020__33[[#This Row],[Open]]*(DAX__2019_2020__33[[#This Row],[Adj Close]]/DAX__2019_2020__33[[#This Row],[Close]])</f>
        <v>65.09053032900664</v>
      </c>
      <c r="E2897" s="50" t="s">
        <v>7536</v>
      </c>
      <c r="F2897" s="50" t="s">
        <v>9611</v>
      </c>
      <c r="G2897" s="50" t="s">
        <v>7547</v>
      </c>
      <c r="H2897" s="50" t="s">
        <v>9612</v>
      </c>
      <c r="I2897" s="50">
        <f>(DAX__2019_2020__33[[#This Row],[Adj Close]]-DAX__2019_2020__33[[#This Row],[Adj Open]])/DAX__2019_2020__33[[#This Row],[Adj Open]]</f>
        <v>4.0114539823157158E-2</v>
      </c>
      <c r="J2897" s="50">
        <f>DAX__2019_2020__33[[#This Row],[Adj Close]]-DAX__2019_2020__33[[#This Row],[Adj Open]]</f>
        <v>2.6110766709933557</v>
      </c>
      <c r="K2897" s="50">
        <v>7726067</v>
      </c>
    </row>
    <row r="2898" spans="1:11" x14ac:dyDescent="0.3">
      <c r="A2898" s="51" t="str">
        <f t="shared" si="49"/>
        <v>BAYN.DE</v>
      </c>
      <c r="B2898" s="52" t="s">
        <v>454</v>
      </c>
      <c r="C2898" s="50" t="s">
        <v>9613</v>
      </c>
      <c r="D2898" s="50">
        <f>DAX__2019_2020__33[[#This Row],[Open]]*(DAX__2019_2020__33[[#This Row],[Adj Close]]/DAX__2019_2020__33[[#This Row],[Close]])</f>
        <v>67.981371334450046</v>
      </c>
      <c r="E2898" s="50" t="s">
        <v>9402</v>
      </c>
      <c r="F2898" s="50" t="s">
        <v>7929</v>
      </c>
      <c r="G2898" s="50" t="s">
        <v>7929</v>
      </c>
      <c r="H2898" s="50" t="s">
        <v>9614</v>
      </c>
      <c r="I2898" s="50">
        <f>(DAX__2019_2020__33[[#This Row],[Adj Close]]-DAX__2019_2020__33[[#This Row],[Adj Open]])/DAX__2019_2020__33[[#This Row],[Adj Open]]</f>
        <v>-3.9917749247798395E-2</v>
      </c>
      <c r="J2898" s="50">
        <f>DAX__2019_2020__33[[#This Row],[Adj Close]]-DAX__2019_2020__33[[#This Row],[Adj Open]]</f>
        <v>-2.7136633344500467</v>
      </c>
      <c r="K2898" s="50">
        <v>5399946</v>
      </c>
    </row>
    <row r="2899" spans="1:11" x14ac:dyDescent="0.3">
      <c r="A2899" s="51" t="str">
        <f t="shared" si="49"/>
        <v>BAYN.DE</v>
      </c>
      <c r="B2899" s="52" t="s">
        <v>455</v>
      </c>
      <c r="C2899" s="50" t="s">
        <v>7968</v>
      </c>
      <c r="D2899" s="50">
        <f>DAX__2019_2020__33[[#This Row],[Open]]*(DAX__2019_2020__33[[#This Row],[Adj Close]]/DAX__2019_2020__33[[#This Row],[Close]])</f>
        <v>65.920485231317627</v>
      </c>
      <c r="E2899" s="50" t="s">
        <v>5460</v>
      </c>
      <c r="F2899" s="50" t="s">
        <v>8033</v>
      </c>
      <c r="G2899" s="50" t="s">
        <v>8879</v>
      </c>
      <c r="H2899" s="50" t="s">
        <v>9615</v>
      </c>
      <c r="I2899" s="50">
        <f>(DAX__2019_2020__33[[#This Row],[Adj Close]]-DAX__2019_2020__33[[#This Row],[Adj Open]])/DAX__2019_2020__33[[#This Row],[Adj Open]]</f>
        <v>-3.9043739169791064E-2</v>
      </c>
      <c r="J2899" s="50">
        <f>DAX__2019_2020__33[[#This Row],[Adj Close]]-DAX__2019_2020__33[[#This Row],[Adj Open]]</f>
        <v>-2.5737822313176295</v>
      </c>
      <c r="K2899" s="50">
        <v>8661660</v>
      </c>
    </row>
    <row r="2900" spans="1:11" x14ac:dyDescent="0.3">
      <c r="A2900" s="51" t="str">
        <f t="shared" si="49"/>
        <v>BAYN.DE</v>
      </c>
      <c r="B2900" s="52" t="s">
        <v>456</v>
      </c>
      <c r="C2900" s="50" t="s">
        <v>7942</v>
      </c>
      <c r="D2900" s="50">
        <f>DAX__2019_2020__33[[#This Row],[Open]]*(DAX__2019_2020__33[[#This Row],[Adj Close]]/DAX__2019_2020__33[[#This Row],[Close]])</f>
        <v>63.934188589587976</v>
      </c>
      <c r="E2900" s="50" t="s">
        <v>5417</v>
      </c>
      <c r="F2900" s="50" t="s">
        <v>9616</v>
      </c>
      <c r="G2900" s="50" t="s">
        <v>7452</v>
      </c>
      <c r="H2900" s="50" t="s">
        <v>9617</v>
      </c>
      <c r="I2900" s="50">
        <f>(DAX__2019_2020__33[[#This Row],[Adj Close]]-DAX__2019_2020__33[[#This Row],[Adj Open]])/DAX__2019_2020__33[[#This Row],[Adj Open]]</f>
        <v>-2.5816759796288127E-2</v>
      </c>
      <c r="J2900" s="50">
        <f>DAX__2019_2020__33[[#This Row],[Adj Close]]-DAX__2019_2020__33[[#This Row],[Adj Open]]</f>
        <v>-1.6505735895879781</v>
      </c>
      <c r="K2900" s="50">
        <v>4892874</v>
      </c>
    </row>
    <row r="2901" spans="1:11" x14ac:dyDescent="0.3">
      <c r="A2901" s="51" t="str">
        <f t="shared" si="49"/>
        <v>BAYN.DE</v>
      </c>
      <c r="B2901" s="52" t="s">
        <v>457</v>
      </c>
      <c r="C2901" s="50" t="s">
        <v>5281</v>
      </c>
      <c r="D2901" s="50">
        <f>DAX__2019_2020__33[[#This Row],[Open]]*(DAX__2019_2020__33[[#This Row],[Adj Close]]/DAX__2019_2020__33[[#This Row],[Close]])</f>
        <v>61.817352340679989</v>
      </c>
      <c r="E2901" s="50" t="s">
        <v>5340</v>
      </c>
      <c r="F2901" s="50" t="s">
        <v>8826</v>
      </c>
      <c r="G2901" s="50" t="s">
        <v>5289</v>
      </c>
      <c r="H2901" s="50" t="s">
        <v>9618</v>
      </c>
      <c r="I2901" s="50">
        <f>(DAX__2019_2020__33[[#This Row],[Adj Close]]-DAX__2019_2020__33[[#This Row],[Adj Open]])/DAX__2019_2020__33[[#This Row],[Adj Open]]</f>
        <v>9.2020061969828489E-3</v>
      </c>
      <c r="J2901" s="50">
        <f>DAX__2019_2020__33[[#This Row],[Adj Close]]-DAX__2019_2020__33[[#This Row],[Adj Open]]</f>
        <v>0.56884365932000946</v>
      </c>
      <c r="K2901" s="50">
        <v>3675296</v>
      </c>
    </row>
    <row r="2902" spans="1:11" x14ac:dyDescent="0.3">
      <c r="A2902" s="51" t="str">
        <f t="shared" si="49"/>
        <v>BAYN.DE</v>
      </c>
      <c r="B2902" s="52" t="s">
        <v>458</v>
      </c>
      <c r="C2902" s="50" t="s">
        <v>5289</v>
      </c>
      <c r="D2902" s="50">
        <f>DAX__2019_2020__33[[#This Row],[Open]]*(DAX__2019_2020__33[[#This Row],[Adj Close]]/DAX__2019_2020__33[[#This Row],[Close]])</f>
        <v>62.386194158929591</v>
      </c>
      <c r="E2902" s="50" t="s">
        <v>7426</v>
      </c>
      <c r="F2902" s="50" t="s">
        <v>8054</v>
      </c>
      <c r="G2902" s="50" t="s">
        <v>7360</v>
      </c>
      <c r="H2902" s="50" t="s">
        <v>9619</v>
      </c>
      <c r="I2902" s="50">
        <f>(DAX__2019_2020__33[[#This Row],[Adj Close]]-DAX__2019_2020__33[[#This Row],[Adj Open]])/DAX__2019_2020__33[[#This Row],[Adj Open]]</f>
        <v>-1.6591942702781935E-2</v>
      </c>
      <c r="J2902" s="50">
        <f>DAX__2019_2020__33[[#This Row],[Adj Close]]-DAX__2019_2020__33[[#This Row],[Adj Open]]</f>
        <v>-1.0351081589295887</v>
      </c>
      <c r="K2902" s="50">
        <v>5019911</v>
      </c>
    </row>
    <row r="2903" spans="1:11" x14ac:dyDescent="0.3">
      <c r="A2903" s="51" t="str">
        <f t="shared" si="49"/>
        <v>BAYN.DE</v>
      </c>
      <c r="B2903" s="52" t="s">
        <v>459</v>
      </c>
      <c r="C2903" s="50" t="s">
        <v>9620</v>
      </c>
      <c r="D2903" s="50">
        <f>DAX__2019_2020__33[[#This Row],[Open]]*(DAX__2019_2020__33[[#This Row],[Adj Close]]/DAX__2019_2020__33[[#This Row],[Close]])</f>
        <v>62.358221121920465</v>
      </c>
      <c r="E2903" s="50" t="s">
        <v>5289</v>
      </c>
      <c r="F2903" s="50" t="s">
        <v>7386</v>
      </c>
      <c r="G2903" s="50" t="s">
        <v>5272</v>
      </c>
      <c r="H2903" s="50" t="s">
        <v>9621</v>
      </c>
      <c r="I2903" s="50">
        <f>(DAX__2019_2020__33[[#This Row],[Adj Close]]-DAX__2019_2020__33[[#This Row],[Adj Open]])/DAX__2019_2020__33[[#This Row],[Adj Open]]</f>
        <v>-1.4505771743422761E-2</v>
      </c>
      <c r="J2903" s="50">
        <f>DAX__2019_2020__33[[#This Row],[Adj Close]]-DAX__2019_2020__33[[#This Row],[Adj Open]]</f>
        <v>-0.90455412192046225</v>
      </c>
      <c r="K2903" s="50">
        <v>2914658</v>
      </c>
    </row>
    <row r="2904" spans="1:11" x14ac:dyDescent="0.3">
      <c r="A2904" s="51" t="str">
        <f t="shared" si="49"/>
        <v>BAYN.DE</v>
      </c>
      <c r="B2904" s="52" t="s">
        <v>460</v>
      </c>
      <c r="C2904" s="50" t="s">
        <v>5300</v>
      </c>
      <c r="D2904" s="50">
        <f>DAX__2019_2020__33[[#This Row],[Open]]*(DAX__2019_2020__33[[#This Row],[Adj Close]]/DAX__2019_2020__33[[#This Row],[Close]])</f>
        <v>62.199688278748681</v>
      </c>
      <c r="E2904" s="50" t="s">
        <v>7476</v>
      </c>
      <c r="F2904" s="50" t="s">
        <v>7416</v>
      </c>
      <c r="G2904" s="50" t="s">
        <v>5588</v>
      </c>
      <c r="H2904" s="50" t="s">
        <v>9622</v>
      </c>
      <c r="I2904" s="50">
        <f>(DAX__2019_2020__33[[#This Row],[Adj Close]]-DAX__2019_2020__33[[#This Row],[Adj Open]])/DAX__2019_2020__33[[#This Row],[Adj Open]]</f>
        <v>5.6972266430536629E-3</v>
      </c>
      <c r="J2904" s="50">
        <f>DAX__2019_2020__33[[#This Row],[Adj Close]]-DAX__2019_2020__33[[#This Row],[Adj Open]]</f>
        <v>0.3543657212513196</v>
      </c>
      <c r="K2904" s="50">
        <v>3217733</v>
      </c>
    </row>
    <row r="2905" spans="1:11" x14ac:dyDescent="0.3">
      <c r="A2905" s="51" t="str">
        <f t="shared" si="49"/>
        <v>BAYN.DE</v>
      </c>
      <c r="B2905" s="52" t="s">
        <v>461</v>
      </c>
      <c r="C2905" s="50" t="s">
        <v>5384</v>
      </c>
      <c r="D2905" s="50">
        <f>DAX__2019_2020__33[[#This Row],[Open]]*(DAX__2019_2020__33[[#This Row],[Adj Close]]/DAX__2019_2020__33[[#This Row],[Close]])</f>
        <v>62.731231385675969</v>
      </c>
      <c r="E2905" s="50" t="s">
        <v>9623</v>
      </c>
      <c r="F2905" s="50" t="s">
        <v>5375</v>
      </c>
      <c r="G2905" s="50" t="s">
        <v>9624</v>
      </c>
      <c r="H2905" s="50" t="s">
        <v>9625</v>
      </c>
      <c r="I2905" s="50">
        <f>(DAX__2019_2020__33[[#This Row],[Adj Close]]-DAX__2019_2020__33[[#This Row],[Adj Open]])/DAX__2019_2020__33[[#This Row],[Adj Open]]</f>
        <v>-8.770581630916317E-3</v>
      </c>
      <c r="J2905" s="50">
        <f>DAX__2019_2020__33[[#This Row],[Adj Close]]-DAX__2019_2020__33[[#This Row],[Adj Open]]</f>
        <v>-0.55018938567597075</v>
      </c>
      <c r="K2905" s="50">
        <v>1676179</v>
      </c>
    </row>
    <row r="2906" spans="1:11" x14ac:dyDescent="0.3">
      <c r="A2906" s="51" t="str">
        <f t="shared" si="49"/>
        <v>BAYN.DE</v>
      </c>
      <c r="B2906" s="52" t="s">
        <v>462</v>
      </c>
      <c r="C2906" s="50" t="s">
        <v>9626</v>
      </c>
      <c r="D2906" s="50">
        <f>DAX__2019_2020__33[[#This Row],[Open]]*(DAX__2019_2020__33[[#This Row],[Adj Close]]/DAX__2019_2020__33[[#This Row],[Close]])</f>
        <v>63.300069897911563</v>
      </c>
      <c r="E2906" s="50" t="s">
        <v>9606</v>
      </c>
      <c r="F2906" s="50" t="s">
        <v>9234</v>
      </c>
      <c r="G2906" s="50" t="s">
        <v>7442</v>
      </c>
      <c r="H2906" s="50" t="s">
        <v>9627</v>
      </c>
      <c r="I2906" s="50">
        <f>(DAX__2019_2020__33[[#This Row],[Adj Close]]-DAX__2019_2020__33[[#This Row],[Adj Open]])/DAX__2019_2020__33[[#This Row],[Adj Open]]</f>
        <v>-1.2080127228055208E-2</v>
      </c>
      <c r="J2906" s="50">
        <f>DAX__2019_2020__33[[#This Row],[Adj Close]]-DAX__2019_2020__33[[#This Row],[Adj Open]]</f>
        <v>-0.76467289791155935</v>
      </c>
      <c r="K2906" s="50">
        <v>2358641</v>
      </c>
    </row>
    <row r="2907" spans="1:11" x14ac:dyDescent="0.3">
      <c r="A2907" s="51" t="str">
        <f t="shared" si="49"/>
        <v>BAYN.DE</v>
      </c>
      <c r="B2907" s="52" t="s">
        <v>463</v>
      </c>
      <c r="C2907" s="50" t="s">
        <v>7400</v>
      </c>
      <c r="D2907" s="50">
        <f>DAX__2019_2020__33[[#This Row],[Open]]*(DAX__2019_2020__33[[#This Row],[Adj Close]]/DAX__2019_2020__33[[#This Row],[Close]])</f>
        <v>61.416367329391839</v>
      </c>
      <c r="E2907" s="50" t="s">
        <v>5195</v>
      </c>
      <c r="F2907" s="50" t="s">
        <v>5356</v>
      </c>
      <c r="G2907" s="50" t="s">
        <v>9593</v>
      </c>
      <c r="H2907" s="50" t="s">
        <v>9628</v>
      </c>
      <c r="I2907" s="50">
        <f>(DAX__2019_2020__33[[#This Row],[Adj Close]]-DAX__2019_2020__33[[#This Row],[Adj Open]])/DAX__2019_2020__33[[#This Row],[Adj Open]]</f>
        <v>-3.2037670330433164E-2</v>
      </c>
      <c r="J2907" s="50">
        <f>DAX__2019_2020__33[[#This Row],[Adj Close]]-DAX__2019_2020__33[[#This Row],[Adj Open]]</f>
        <v>-1.9676373293918417</v>
      </c>
      <c r="K2907" s="50">
        <v>6030072</v>
      </c>
    </row>
    <row r="2908" spans="1:11" x14ac:dyDescent="0.3">
      <c r="A2908" s="51" t="str">
        <f t="shared" si="49"/>
        <v>BAYN.DE</v>
      </c>
      <c r="B2908" s="52" t="s">
        <v>464</v>
      </c>
      <c r="C2908" s="50" t="s">
        <v>5035</v>
      </c>
      <c r="D2908" s="50">
        <f>DAX__2019_2020__33[[#This Row],[Open]]*(DAX__2019_2020__33[[#This Row],[Adj Close]]/DAX__2019_2020__33[[#This Row],[Close]])</f>
        <v>58.954490962636712</v>
      </c>
      <c r="E2908" s="50" t="s">
        <v>8789</v>
      </c>
      <c r="F2908" s="50" t="s">
        <v>9629</v>
      </c>
      <c r="G2908" s="50" t="s">
        <v>9630</v>
      </c>
      <c r="H2908" s="50" t="s">
        <v>9631</v>
      </c>
      <c r="I2908" s="50">
        <f>(DAX__2019_2020__33[[#This Row],[Adj Close]]-DAX__2019_2020__33[[#This Row],[Adj Open]])/DAX__2019_2020__33[[#This Row],[Adj Open]]</f>
        <v>1.1072445253519007E-3</v>
      </c>
      <c r="J2908" s="50">
        <f>DAX__2019_2020__33[[#This Row],[Adj Close]]-DAX__2019_2020__33[[#This Row],[Adj Open]]</f>
        <v>6.5277037363287604E-2</v>
      </c>
      <c r="K2908" s="50">
        <v>2978987</v>
      </c>
    </row>
    <row r="2909" spans="1:11" x14ac:dyDescent="0.3">
      <c r="A2909" s="51" t="str">
        <f t="shared" si="49"/>
        <v>BAYN.DE</v>
      </c>
      <c r="B2909" s="52" t="s">
        <v>465</v>
      </c>
      <c r="C2909" s="50" t="s">
        <v>7588</v>
      </c>
      <c r="D2909" s="50">
        <f>DAX__2019_2020__33[[#This Row],[Open]]*(DAX__2019_2020__33[[#This Row],[Adj Close]]/DAX__2019_2020__33[[#This Row],[Close]])</f>
        <v>59.047740418692769</v>
      </c>
      <c r="E2909" s="50" t="s">
        <v>5267</v>
      </c>
      <c r="F2909" s="50" t="s">
        <v>5034</v>
      </c>
      <c r="G2909" s="50" t="s">
        <v>7899</v>
      </c>
      <c r="H2909" s="50" t="s">
        <v>9632</v>
      </c>
      <c r="I2909" s="50">
        <f>(DAX__2019_2020__33[[#This Row],[Adj Close]]-DAX__2019_2020__33[[#This Row],[Adj Open]])/DAX__2019_2020__33[[#This Row],[Adj Open]]</f>
        <v>3.1585596967788766E-4</v>
      </c>
      <c r="J2909" s="50">
        <f>DAX__2019_2020__33[[#This Row],[Adj Close]]-DAX__2019_2020__33[[#This Row],[Adj Open]]</f>
        <v>1.8650581307234404E-2</v>
      </c>
      <c r="K2909" s="50">
        <v>2643108</v>
      </c>
    </row>
    <row r="2910" spans="1:11" x14ac:dyDescent="0.3">
      <c r="A2910" s="51" t="str">
        <f t="shared" si="49"/>
        <v>BAYN.DE</v>
      </c>
      <c r="B2910" s="52" t="s">
        <v>466</v>
      </c>
      <c r="C2910" s="50" t="s">
        <v>7594</v>
      </c>
      <c r="D2910" s="50">
        <f>DAX__2019_2020__33[[#This Row],[Open]]*(DAX__2019_2020__33[[#This Row],[Adj Close]]/DAX__2019_2020__33[[#This Row],[Close]])</f>
        <v>58.264416596163002</v>
      </c>
      <c r="E2910" s="50" t="s">
        <v>7309</v>
      </c>
      <c r="F2910" s="50" t="s">
        <v>8963</v>
      </c>
      <c r="G2910" s="50" t="s">
        <v>5369</v>
      </c>
      <c r="H2910" s="50" t="s">
        <v>9633</v>
      </c>
      <c r="I2910" s="50">
        <f>(DAX__2019_2020__33[[#This Row],[Adj Close]]-DAX__2019_2020__33[[#This Row],[Adj Open]])/DAX__2019_2020__33[[#This Row],[Adj Open]]</f>
        <v>1.9526264404609462E-2</v>
      </c>
      <c r="J2910" s="50">
        <f>DAX__2019_2020__33[[#This Row],[Adj Close]]-DAX__2019_2020__33[[#This Row],[Adj Open]]</f>
        <v>1.1376864038369945</v>
      </c>
      <c r="K2910" s="50">
        <v>2296083</v>
      </c>
    </row>
    <row r="2911" spans="1:11" x14ac:dyDescent="0.3">
      <c r="A2911" s="51" t="str">
        <f t="shared" ref="A2911:A2974" si="50">"BAYN.DE"</f>
        <v>BAYN.DE</v>
      </c>
      <c r="B2911" s="52" t="s">
        <v>467</v>
      </c>
      <c r="C2911" s="50" t="s">
        <v>7366</v>
      </c>
      <c r="D2911" s="50">
        <f>DAX__2019_2020__33[[#This Row],[Open]]*(DAX__2019_2020__33[[#This Row],[Adj Close]]/DAX__2019_2020__33[[#This Row],[Close]])</f>
        <v>60.138801843623909</v>
      </c>
      <c r="E2911" s="50" t="s">
        <v>5315</v>
      </c>
      <c r="F2911" s="50" t="s">
        <v>7368</v>
      </c>
      <c r="G2911" s="50" t="s">
        <v>7855</v>
      </c>
      <c r="H2911" s="50" t="s">
        <v>9634</v>
      </c>
      <c r="I2911" s="50">
        <f>(DAX__2019_2020__33[[#This Row],[Adj Close]]-DAX__2019_2020__33[[#This Row],[Adj Open]])/DAX__2019_2020__33[[#This Row],[Adj Open]]</f>
        <v>1.5509381780403451E-4</v>
      </c>
      <c r="J2911" s="50">
        <f>DAX__2019_2020__33[[#This Row],[Adj Close]]-DAX__2019_2020__33[[#This Row],[Adj Open]]</f>
        <v>9.3271563760879417E-3</v>
      </c>
      <c r="K2911" s="50">
        <v>2638430</v>
      </c>
    </row>
    <row r="2912" spans="1:11" x14ac:dyDescent="0.3">
      <c r="A2912" s="51" t="str">
        <f t="shared" si="50"/>
        <v>BAYN.DE</v>
      </c>
      <c r="B2912" s="52" t="s">
        <v>468</v>
      </c>
      <c r="C2912" s="50" t="s">
        <v>5271</v>
      </c>
      <c r="D2912" s="50">
        <f>DAX__2019_2020__33[[#This Row],[Open]]*(DAX__2019_2020__33[[#This Row],[Adj Close]]/DAX__2019_2020__33[[#This Row],[Close]])</f>
        <v>59.495355248720905</v>
      </c>
      <c r="E2912" s="50" t="s">
        <v>8102</v>
      </c>
      <c r="F2912" s="50" t="s">
        <v>5274</v>
      </c>
      <c r="G2912" s="50" t="s">
        <v>5260</v>
      </c>
      <c r="H2912" s="50" t="s">
        <v>9635</v>
      </c>
      <c r="I2912" s="50">
        <f>(DAX__2019_2020__33[[#This Row],[Adj Close]]-DAX__2019_2020__33[[#This Row],[Adj Open]])/DAX__2019_2020__33[[#This Row],[Adj Open]]</f>
        <v>3.1348119613607475E-3</v>
      </c>
      <c r="J2912" s="50">
        <f>DAX__2019_2020__33[[#This Row],[Adj Close]]-DAX__2019_2020__33[[#This Row],[Adj Open]]</f>
        <v>0.18650675127909722</v>
      </c>
      <c r="K2912" s="50">
        <v>2296859</v>
      </c>
    </row>
    <row r="2913" spans="1:11" x14ac:dyDescent="0.3">
      <c r="A2913" s="51" t="str">
        <f t="shared" si="50"/>
        <v>BAYN.DE</v>
      </c>
      <c r="B2913" s="52" t="s">
        <v>469</v>
      </c>
      <c r="C2913" s="50" t="s">
        <v>5267</v>
      </c>
      <c r="D2913" s="50">
        <f>DAX__2019_2020__33[[#This Row],[Open]]*(DAX__2019_2020__33[[#This Row],[Adj Close]]/DAX__2019_2020__33[[#This Row],[Close]])</f>
        <v>60.064200863396351</v>
      </c>
      <c r="E2913" s="50" t="s">
        <v>5345</v>
      </c>
      <c r="F2913" s="50" t="s">
        <v>9478</v>
      </c>
      <c r="G2913" s="50" t="s">
        <v>7393</v>
      </c>
      <c r="H2913" s="50" t="s">
        <v>9636</v>
      </c>
      <c r="I2913" s="50">
        <f>(DAX__2019_2020__33[[#This Row],[Adj Close]]-DAX__2019_2020__33[[#This Row],[Adj Open]])/DAX__2019_2020__33[[#This Row],[Adj Open]]</f>
        <v>-6.0550687126179632E-3</v>
      </c>
      <c r="J2913" s="50">
        <f>DAX__2019_2020__33[[#This Row],[Adj Close]]-DAX__2019_2020__33[[#This Row],[Adj Open]]</f>
        <v>-0.3636928633963521</v>
      </c>
      <c r="K2913" s="50">
        <v>3476271</v>
      </c>
    </row>
    <row r="2914" spans="1:11" x14ac:dyDescent="0.3">
      <c r="A2914" s="51" t="str">
        <f t="shared" si="50"/>
        <v>BAYN.DE</v>
      </c>
      <c r="B2914" s="52" t="s">
        <v>470</v>
      </c>
      <c r="C2914" s="50" t="s">
        <v>7379</v>
      </c>
      <c r="D2914" s="50">
        <f>DAX__2019_2020__33[[#This Row],[Open]]*(DAX__2019_2020__33[[#This Row],[Adj Close]]/DAX__2019_2020__33[[#This Row],[Close]])</f>
        <v>59.299523569977787</v>
      </c>
      <c r="E2914" s="50" t="s">
        <v>7362</v>
      </c>
      <c r="F2914" s="50" t="s">
        <v>5174</v>
      </c>
      <c r="G2914" s="50" t="s">
        <v>8084</v>
      </c>
      <c r="H2914" s="50" t="s">
        <v>9637</v>
      </c>
      <c r="I2914" s="50">
        <f>(DAX__2019_2020__33[[#This Row],[Adj Close]]-DAX__2019_2020__33[[#This Row],[Adj Open]])/DAX__2019_2020__33[[#This Row],[Adj Open]]</f>
        <v>-8.9636735335744313E-3</v>
      </c>
      <c r="J2914" s="50">
        <f>DAX__2019_2020__33[[#This Row],[Adj Close]]-DAX__2019_2020__33[[#This Row],[Adj Open]]</f>
        <v>-0.53154156997778301</v>
      </c>
      <c r="K2914" s="50">
        <v>2913026</v>
      </c>
    </row>
    <row r="2915" spans="1:11" x14ac:dyDescent="0.3">
      <c r="A2915" s="51" t="str">
        <f t="shared" si="50"/>
        <v>BAYN.DE</v>
      </c>
      <c r="B2915" s="52" t="s">
        <v>471</v>
      </c>
      <c r="C2915" s="50" t="s">
        <v>7312</v>
      </c>
      <c r="D2915" s="50">
        <f>DAX__2019_2020__33[[#This Row],[Open]]*(DAX__2019_2020__33[[#This Row],[Adj Close]]/DAX__2019_2020__33[[#This Row],[Close]])</f>
        <v>58.777306939851876</v>
      </c>
      <c r="E2915" s="50" t="s">
        <v>7899</v>
      </c>
      <c r="F2915" s="50" t="s">
        <v>8091</v>
      </c>
      <c r="G2915" s="50" t="s">
        <v>5256</v>
      </c>
      <c r="H2915" s="50" t="s">
        <v>9638</v>
      </c>
      <c r="I2915" s="50">
        <f>(DAX__2019_2020__33[[#This Row],[Adj Close]]-DAX__2019_2020__33[[#This Row],[Adj Open]])/DAX__2019_2020__33[[#This Row],[Adj Open]]</f>
        <v>-4.7594796883941175E-4</v>
      </c>
      <c r="J2915" s="50">
        <f>DAX__2019_2020__33[[#This Row],[Adj Close]]-DAX__2019_2020__33[[#This Row],[Adj Open]]</f>
        <v>-2.797493985187316E-2</v>
      </c>
      <c r="K2915" s="50">
        <v>2869662</v>
      </c>
    </row>
    <row r="2916" spans="1:11" x14ac:dyDescent="0.3">
      <c r="A2916" s="51" t="str">
        <f t="shared" si="50"/>
        <v>BAYN.DE</v>
      </c>
      <c r="B2916" s="52" t="s">
        <v>472</v>
      </c>
      <c r="C2916" s="50" t="s">
        <v>5034</v>
      </c>
      <c r="D2916" s="50">
        <f>DAX__2019_2020__33[[#This Row],[Open]]*(DAX__2019_2020__33[[#This Row],[Adj Close]]/DAX__2019_2020__33[[#This Row],[Close]])</f>
        <v>58.283066265060242</v>
      </c>
      <c r="E2916" s="50" t="s">
        <v>7650</v>
      </c>
      <c r="F2916" s="50" t="s">
        <v>5573</v>
      </c>
      <c r="G2916" s="50" t="s">
        <v>8815</v>
      </c>
      <c r="H2916" s="50" t="s">
        <v>9639</v>
      </c>
      <c r="I2916" s="50">
        <f>(DAX__2019_2020__33[[#This Row],[Adj Close]]-DAX__2019_2020__33[[#This Row],[Adj Open]])/DAX__2019_2020__33[[#This Row],[Adj Open]]</f>
        <v>-4.0000000000000114E-3</v>
      </c>
      <c r="J2916" s="50">
        <f>DAX__2019_2020__33[[#This Row],[Adj Close]]-DAX__2019_2020__33[[#This Row],[Adj Open]]</f>
        <v>-0.23313226506024165</v>
      </c>
      <c r="K2916" s="50">
        <v>3660513</v>
      </c>
    </row>
    <row r="2917" spans="1:11" x14ac:dyDescent="0.3">
      <c r="A2917" s="51" t="str">
        <f t="shared" si="50"/>
        <v>BAYN.DE</v>
      </c>
      <c r="B2917" s="52" t="s">
        <v>473</v>
      </c>
      <c r="C2917" s="50" t="s">
        <v>5168</v>
      </c>
      <c r="D2917" s="50">
        <f>DAX__2019_2020__33[[#This Row],[Open]]*(DAX__2019_2020__33[[#This Row],[Adj Close]]/DAX__2019_2020__33[[#This Row],[Close]])</f>
        <v>59.215597777315786</v>
      </c>
      <c r="E2917" s="50" t="s">
        <v>5274</v>
      </c>
      <c r="F2917" s="50" t="s">
        <v>5360</v>
      </c>
      <c r="G2917" s="50" t="s">
        <v>8095</v>
      </c>
      <c r="H2917" s="50" t="s">
        <v>9640</v>
      </c>
      <c r="I2917" s="50">
        <f>(DAX__2019_2020__33[[#This Row],[Adj Close]]-DAX__2019_2020__33[[#This Row],[Adj Open]])/DAX__2019_2020__33[[#This Row],[Adj Open]]</f>
        <v>-1.6692929133858198E-2</v>
      </c>
      <c r="J2917" s="50">
        <f>DAX__2019_2020__33[[#This Row],[Adj Close]]-DAX__2019_2020__33[[#This Row],[Adj Open]]</f>
        <v>-0.98848177731578346</v>
      </c>
      <c r="K2917" s="50">
        <v>3306184</v>
      </c>
    </row>
    <row r="2918" spans="1:11" x14ac:dyDescent="0.3">
      <c r="A2918" s="51" t="str">
        <f t="shared" si="50"/>
        <v>BAYN.DE</v>
      </c>
      <c r="B2918" s="52" t="s">
        <v>474</v>
      </c>
      <c r="C2918" s="50" t="s">
        <v>7648</v>
      </c>
      <c r="D2918" s="50">
        <f>DAX__2019_2020__33[[#This Row],[Open]]*(DAX__2019_2020__33[[#This Row],[Adj Close]]/DAX__2019_2020__33[[#This Row],[Close]])</f>
        <v>58.040612240799767</v>
      </c>
      <c r="E2918" s="50" t="s">
        <v>4973</v>
      </c>
      <c r="F2918" s="50" t="s">
        <v>7741</v>
      </c>
      <c r="G2918" s="50" t="s">
        <v>8947</v>
      </c>
      <c r="H2918" s="50" t="s">
        <v>9641</v>
      </c>
      <c r="I2918" s="50">
        <f>(DAX__2019_2020__33[[#This Row],[Adj Close]]-DAX__2019_2020__33[[#This Row],[Adj Open]])/DAX__2019_2020__33[[#This Row],[Adj Open]]</f>
        <v>-2.506429868045312E-2</v>
      </c>
      <c r="J2918" s="50">
        <f>DAX__2019_2020__33[[#This Row],[Adj Close]]-DAX__2019_2020__33[[#This Row],[Adj Open]]</f>
        <v>-1.4547472407997688</v>
      </c>
      <c r="K2918" s="50">
        <v>3615316</v>
      </c>
    </row>
    <row r="2919" spans="1:11" x14ac:dyDescent="0.3">
      <c r="A2919" s="51" t="str">
        <f t="shared" si="50"/>
        <v>BAYN.DE</v>
      </c>
      <c r="B2919" s="52" t="s">
        <v>475</v>
      </c>
      <c r="C2919" s="50" t="s">
        <v>7877</v>
      </c>
      <c r="D2919" s="50">
        <f>DAX__2019_2020__33[[#This Row],[Open]]*(DAX__2019_2020__33[[#This Row],[Adj Close]]/DAX__2019_2020__33[[#This Row],[Close]])</f>
        <v>57.005504934459218</v>
      </c>
      <c r="E2919" s="50" t="s">
        <v>7596</v>
      </c>
      <c r="F2919" s="50" t="s">
        <v>8771</v>
      </c>
      <c r="G2919" s="50" t="s">
        <v>9642</v>
      </c>
      <c r="H2919" s="50" t="s">
        <v>9643</v>
      </c>
      <c r="I2919" s="50">
        <f>(DAX__2019_2020__33[[#This Row],[Adj Close]]-DAX__2019_2020__33[[#This Row],[Adj Open]])/DAX__2019_2020__33[[#This Row],[Adj Open]]</f>
        <v>8.5064778585559626E-3</v>
      </c>
      <c r="J2919" s="50">
        <f>DAX__2019_2020__33[[#This Row],[Adj Close]]-DAX__2019_2020__33[[#This Row],[Adj Open]]</f>
        <v>0.48491606554078004</v>
      </c>
      <c r="K2919" s="50">
        <v>2930224</v>
      </c>
    </row>
    <row r="2920" spans="1:11" x14ac:dyDescent="0.3">
      <c r="A2920" s="51" t="str">
        <f t="shared" si="50"/>
        <v>BAYN.DE</v>
      </c>
      <c r="B2920" s="52" t="s">
        <v>476</v>
      </c>
      <c r="C2920" s="50" t="s">
        <v>5515</v>
      </c>
      <c r="D2920" s="50">
        <f>DAX__2019_2020__33[[#This Row],[Open]]*(DAX__2019_2020__33[[#This Row],[Adj Close]]/DAX__2019_2020__33[[#This Row],[Close]])</f>
        <v>56.912247881974949</v>
      </c>
      <c r="E2920" s="50" t="s">
        <v>7723</v>
      </c>
      <c r="F2920" s="50" t="s">
        <v>8776</v>
      </c>
      <c r="G2920" s="50" t="s">
        <v>8780</v>
      </c>
      <c r="H2920" s="50" t="s">
        <v>9644</v>
      </c>
      <c r="I2920" s="50">
        <f>(DAX__2019_2020__33[[#This Row],[Adj Close]]-DAX__2019_2020__33[[#This Row],[Adj Open]])/DAX__2019_2020__33[[#This Row],[Adj Open]]</f>
        <v>-5.5710307319519307E-3</v>
      </c>
      <c r="J2920" s="50">
        <f>DAX__2019_2020__33[[#This Row],[Adj Close]]-DAX__2019_2020__33[[#This Row],[Adj Open]]</f>
        <v>-0.31705988197494861</v>
      </c>
      <c r="K2920" s="50">
        <v>2414684</v>
      </c>
    </row>
    <row r="2921" spans="1:11" x14ac:dyDescent="0.3">
      <c r="A2921" s="51" t="str">
        <f t="shared" si="50"/>
        <v>BAYN.DE</v>
      </c>
      <c r="B2921" s="52" t="s">
        <v>477</v>
      </c>
      <c r="C2921" s="50" t="s">
        <v>7700</v>
      </c>
      <c r="D2921" s="50">
        <f>DAX__2019_2020__33[[#This Row],[Open]]*(DAX__2019_2020__33[[#This Row],[Adj Close]]/DAX__2019_2020__33[[#This Row],[Close]])</f>
        <v>56.063645337850708</v>
      </c>
      <c r="E2921" s="50" t="s">
        <v>7605</v>
      </c>
      <c r="F2921" s="50" t="s">
        <v>5165</v>
      </c>
      <c r="G2921" s="50" t="s">
        <v>7801</v>
      </c>
      <c r="H2921" s="50" t="s">
        <v>9645</v>
      </c>
      <c r="I2921" s="50">
        <f>(DAX__2019_2020__33[[#This Row],[Adj Close]]-DAX__2019_2020__33[[#This Row],[Adj Open]])/DAX__2019_2020__33[[#This Row],[Adj Open]]</f>
        <v>-1.447104149153438E-2</v>
      </c>
      <c r="J2921" s="50">
        <f>DAX__2019_2020__33[[#This Row],[Adj Close]]-DAX__2019_2020__33[[#This Row],[Adj Open]]</f>
        <v>-0.81129933785070563</v>
      </c>
      <c r="K2921" s="50">
        <v>3223031</v>
      </c>
    </row>
    <row r="2922" spans="1:11" x14ac:dyDescent="0.3">
      <c r="A2922" s="51" t="str">
        <f t="shared" si="50"/>
        <v>BAYN.DE</v>
      </c>
      <c r="B2922" s="52" t="s">
        <v>478</v>
      </c>
      <c r="C2922" s="50" t="s">
        <v>9124</v>
      </c>
      <c r="D2922" s="50">
        <f>DAX__2019_2020__33[[#This Row],[Open]]*(DAX__2019_2020__33[[#This Row],[Adj Close]]/DAX__2019_2020__33[[#This Row],[Close]])</f>
        <v>55.261670734545511</v>
      </c>
      <c r="E2922" s="50" t="s">
        <v>8982</v>
      </c>
      <c r="F2922" s="50" t="s">
        <v>8754</v>
      </c>
      <c r="G2922" s="50" t="s">
        <v>9108</v>
      </c>
      <c r="H2922" s="50" t="s">
        <v>9646</v>
      </c>
      <c r="I2922" s="50">
        <f>(DAX__2019_2020__33[[#This Row],[Adj Close]]-DAX__2019_2020__33[[#This Row],[Adj Open]])/DAX__2019_2020__33[[#This Row],[Adj Open]]</f>
        <v>-6.0748567693168143E-3</v>
      </c>
      <c r="J2922" s="50">
        <f>DAX__2019_2020__33[[#This Row],[Adj Close]]-DAX__2019_2020__33[[#This Row],[Adj Open]]</f>
        <v>-0.3357067345455107</v>
      </c>
      <c r="K2922" s="50">
        <v>3317336</v>
      </c>
    </row>
    <row r="2923" spans="1:11" x14ac:dyDescent="0.3">
      <c r="A2923" s="51" t="str">
        <f t="shared" si="50"/>
        <v>BAYN.DE</v>
      </c>
      <c r="B2923" s="52" t="s">
        <v>479</v>
      </c>
      <c r="C2923" s="50" t="s">
        <v>9647</v>
      </c>
      <c r="D2923" s="50">
        <f>DAX__2019_2020__33[[#This Row],[Open]]*(DAX__2019_2020__33[[#This Row],[Adj Close]]/DAX__2019_2020__33[[#This Row],[Close]])</f>
        <v>54.991242036094128</v>
      </c>
      <c r="E2923" s="50" t="s">
        <v>8811</v>
      </c>
      <c r="F2923" s="50" t="s">
        <v>7626</v>
      </c>
      <c r="G2923" s="50" t="s">
        <v>7767</v>
      </c>
      <c r="H2923" s="50" t="s">
        <v>9648</v>
      </c>
      <c r="I2923" s="50">
        <f>(DAX__2019_2020__33[[#This Row],[Adj Close]]-DAX__2019_2020__33[[#This Row],[Adj Open]])/DAX__2019_2020__33[[#This Row],[Adj Open]]</f>
        <v>-8.1397149713463395E-3</v>
      </c>
      <c r="J2923" s="50">
        <f>DAX__2019_2020__33[[#This Row],[Adj Close]]-DAX__2019_2020__33[[#This Row],[Adj Open]]</f>
        <v>-0.4476130360941255</v>
      </c>
      <c r="K2923" s="50">
        <v>2277007</v>
      </c>
    </row>
    <row r="2924" spans="1:11" x14ac:dyDescent="0.3">
      <c r="A2924" s="51" t="str">
        <f t="shared" si="50"/>
        <v>BAYN.DE</v>
      </c>
      <c r="B2924" s="52" t="s">
        <v>480</v>
      </c>
      <c r="C2924" s="50" t="s">
        <v>8940</v>
      </c>
      <c r="D2924" s="50">
        <f>DAX__2019_2020__33[[#This Row],[Open]]*(DAX__2019_2020__33[[#This Row],[Adj Close]]/DAX__2019_2020__33[[#This Row],[Close]])</f>
        <v>54.329142118004988</v>
      </c>
      <c r="E2924" s="50" t="s">
        <v>9572</v>
      </c>
      <c r="F2924" s="50" t="s">
        <v>7789</v>
      </c>
      <c r="G2924" s="50" t="s">
        <v>9649</v>
      </c>
      <c r="H2924" s="50" t="s">
        <v>9650</v>
      </c>
      <c r="I2924" s="50">
        <f>(DAX__2019_2020__33[[#This Row],[Adj Close]]-DAX__2019_2020__33[[#This Row],[Adj Open]])/DAX__2019_2020__33[[#This Row],[Adj Open]]</f>
        <v>-2.8836183619505185E-2</v>
      </c>
      <c r="J2924" s="50">
        <f>DAX__2019_2020__33[[#This Row],[Adj Close]]-DAX__2019_2020__33[[#This Row],[Adj Open]]</f>
        <v>-1.5666451180049847</v>
      </c>
      <c r="K2924" s="50">
        <v>4048665</v>
      </c>
    </row>
    <row r="2925" spans="1:11" x14ac:dyDescent="0.3">
      <c r="A2925" s="51" t="str">
        <f t="shared" si="50"/>
        <v>BAYN.DE</v>
      </c>
      <c r="B2925" s="52" t="s">
        <v>481</v>
      </c>
      <c r="C2925" s="50" t="s">
        <v>8999</v>
      </c>
      <c r="D2925" s="50">
        <f>DAX__2019_2020__33[[#This Row],[Open]]*(DAX__2019_2020__33[[#This Row],[Adj Close]]/DAX__2019_2020__33[[#This Row],[Close]])</f>
        <v>52.641265165592195</v>
      </c>
      <c r="E2925" s="50" t="s">
        <v>9651</v>
      </c>
      <c r="F2925" s="50" t="s">
        <v>9652</v>
      </c>
      <c r="G2925" s="50" t="s">
        <v>9653</v>
      </c>
      <c r="H2925" s="50" t="s">
        <v>9654</v>
      </c>
      <c r="I2925" s="50">
        <f>(DAX__2019_2020__33[[#This Row],[Adj Close]]-DAX__2019_2020__33[[#This Row],[Adj Open]])/DAX__2019_2020__33[[#This Row],[Adj Open]]</f>
        <v>-3.7200885080587226E-3</v>
      </c>
      <c r="J2925" s="50">
        <f>DAX__2019_2020__33[[#This Row],[Adj Close]]-DAX__2019_2020__33[[#This Row],[Adj Open]]</f>
        <v>-0.19583016559219146</v>
      </c>
      <c r="K2925" s="50">
        <v>3480881</v>
      </c>
    </row>
    <row r="2926" spans="1:11" x14ac:dyDescent="0.3">
      <c r="A2926" s="51" t="str">
        <f t="shared" si="50"/>
        <v>BAYN.DE</v>
      </c>
      <c r="B2926" s="52" t="s">
        <v>482</v>
      </c>
      <c r="C2926" s="50" t="s">
        <v>5117</v>
      </c>
      <c r="D2926" s="50">
        <f>DAX__2019_2020__33[[#This Row],[Open]]*(DAX__2019_2020__33[[#This Row],[Adj Close]]/DAX__2019_2020__33[[#This Row],[Close]])</f>
        <v>52.930347511881351</v>
      </c>
      <c r="E2926" s="50" t="s">
        <v>9112</v>
      </c>
      <c r="F2926" s="50" t="s">
        <v>5031</v>
      </c>
      <c r="G2926" s="50" t="s">
        <v>9655</v>
      </c>
      <c r="H2926" s="50" t="s">
        <v>9656</v>
      </c>
      <c r="I2926" s="50">
        <f>(DAX__2019_2020__33[[#This Row],[Adj Close]]-DAX__2019_2020__33[[#This Row],[Adj Open]])/DAX__2019_2020__33[[#This Row],[Adj Open]]</f>
        <v>3.0126903809968346E-2</v>
      </c>
      <c r="J2926" s="50">
        <f>DAX__2019_2020__33[[#This Row],[Adj Close]]-DAX__2019_2020__33[[#This Row],[Adj Open]]</f>
        <v>1.5946274881186469</v>
      </c>
      <c r="K2926" s="50">
        <v>3471216</v>
      </c>
    </row>
    <row r="2927" spans="1:11" x14ac:dyDescent="0.3">
      <c r="A2927" s="51" t="str">
        <f t="shared" si="50"/>
        <v>BAYN.DE</v>
      </c>
      <c r="B2927" s="52" t="s">
        <v>483</v>
      </c>
      <c r="C2927" s="50" t="s">
        <v>9540</v>
      </c>
      <c r="D2927" s="50">
        <f>DAX__2019_2020__33[[#This Row],[Open]]*(DAX__2019_2020__33[[#This Row],[Adj Close]]/DAX__2019_2020__33[[#This Row],[Close]])</f>
        <v>54.618228131958432</v>
      </c>
      <c r="E2927" s="50" t="s">
        <v>9657</v>
      </c>
      <c r="F2927" s="50" t="s">
        <v>9658</v>
      </c>
      <c r="G2927" s="50" t="s">
        <v>7778</v>
      </c>
      <c r="H2927" s="50" t="s">
        <v>9659</v>
      </c>
      <c r="I2927" s="50">
        <f>(DAX__2019_2020__33[[#This Row],[Adj Close]]-DAX__2019_2020__33[[#This Row],[Adj Open]])/DAX__2019_2020__33[[#This Row],[Adj Open]]</f>
        <v>-2.5951869557794199E-2</v>
      </c>
      <c r="J2927" s="50">
        <f>DAX__2019_2020__33[[#This Row],[Adj Close]]-DAX__2019_2020__33[[#This Row],[Adj Open]]</f>
        <v>-1.4174451319584307</v>
      </c>
      <c r="K2927" s="50">
        <v>4337153</v>
      </c>
    </row>
    <row r="2928" spans="1:11" x14ac:dyDescent="0.3">
      <c r="A2928" s="51" t="str">
        <f t="shared" si="50"/>
        <v>BAYN.DE</v>
      </c>
      <c r="B2928" s="52" t="s">
        <v>484</v>
      </c>
      <c r="C2928" s="50" t="s">
        <v>9660</v>
      </c>
      <c r="D2928" s="50">
        <f>DAX__2019_2020__33[[#This Row],[Open]]*(DAX__2019_2020__33[[#This Row],[Adj Close]]/DAX__2019_2020__33[[#This Row],[Close]])</f>
        <v>53.648395381122455</v>
      </c>
      <c r="E2928" s="50" t="s">
        <v>8382</v>
      </c>
      <c r="F2928" s="50" t="s">
        <v>8126</v>
      </c>
      <c r="G2928" s="50" t="s">
        <v>5110</v>
      </c>
      <c r="H2928" s="50" t="s">
        <v>9661</v>
      </c>
      <c r="I2928" s="50">
        <f>(DAX__2019_2020__33[[#This Row],[Adj Close]]-DAX__2019_2020__33[[#This Row],[Adj Open]])/DAX__2019_2020__33[[#This Row],[Adj Open]]</f>
        <v>-2.4161307564076077E-2</v>
      </c>
      <c r="J2928" s="50">
        <f>DAX__2019_2020__33[[#This Row],[Adj Close]]-DAX__2019_2020__33[[#This Row],[Adj Open]]</f>
        <v>-1.2962153811224582</v>
      </c>
      <c r="K2928" s="50">
        <v>3541864</v>
      </c>
    </row>
    <row r="2929" spans="1:11" x14ac:dyDescent="0.3">
      <c r="A2929" s="51" t="str">
        <f t="shared" si="50"/>
        <v>BAYN.DE</v>
      </c>
      <c r="B2929" s="52" t="s">
        <v>485</v>
      </c>
      <c r="C2929" s="50" t="s">
        <v>5141</v>
      </c>
      <c r="D2929" s="50">
        <f>DAX__2019_2020__33[[#This Row],[Open]]*(DAX__2019_2020__33[[#This Row],[Adj Close]]/DAX__2019_2020__33[[#This Row],[Close]])</f>
        <v>52.230953463566863</v>
      </c>
      <c r="E2929" s="50" t="s">
        <v>9127</v>
      </c>
      <c r="F2929" s="50" t="s">
        <v>4986</v>
      </c>
      <c r="G2929" s="50" t="s">
        <v>9662</v>
      </c>
      <c r="H2929" s="50" t="s">
        <v>9663</v>
      </c>
      <c r="I2929" s="50">
        <f>(DAX__2019_2020__33[[#This Row],[Adj Close]]-DAX__2019_2020__33[[#This Row],[Adj Open]])/DAX__2019_2020__33[[#This Row],[Adj Open]]</f>
        <v>-1.428280715168191E-3</v>
      </c>
      <c r="J2929" s="50">
        <f>DAX__2019_2020__33[[#This Row],[Adj Close]]-DAX__2019_2020__33[[#This Row],[Adj Open]]</f>
        <v>-7.4600463566859787E-2</v>
      </c>
      <c r="K2929" s="50">
        <v>3403786</v>
      </c>
    </row>
    <row r="2930" spans="1:11" x14ac:dyDescent="0.3">
      <c r="A2930" s="51" t="str">
        <f t="shared" si="50"/>
        <v>BAYN.DE</v>
      </c>
      <c r="B2930" s="52" t="s">
        <v>486</v>
      </c>
      <c r="C2930" s="50" t="s">
        <v>5112</v>
      </c>
      <c r="D2930" s="50">
        <f>DAX__2019_2020__33[[#This Row],[Open]]*(DAX__2019_2020__33[[#This Row],[Adj Close]]/DAX__2019_2020__33[[#This Row],[Close]])</f>
        <v>52.221627939581417</v>
      </c>
      <c r="E2930" s="50" t="s">
        <v>9664</v>
      </c>
      <c r="F2930" s="50" t="s">
        <v>8630</v>
      </c>
      <c r="G2930" s="50" t="s">
        <v>9665</v>
      </c>
      <c r="H2930" s="50" t="s">
        <v>9666</v>
      </c>
      <c r="I2930" s="50">
        <f>(DAX__2019_2020__33[[#This Row],[Adj Close]]-DAX__2019_2020__33[[#This Row],[Adj Open]])/DAX__2019_2020__33[[#This Row],[Adj Open]]</f>
        <v>-5.3569642857142054E-4</v>
      </c>
      <c r="J2930" s="50">
        <f>DAX__2019_2020__33[[#This Row],[Adj Close]]-DAX__2019_2020__33[[#This Row],[Adj Open]]</f>
        <v>-2.7974939581419278E-2</v>
      </c>
      <c r="K2930" s="50">
        <v>2758782</v>
      </c>
    </row>
    <row r="2931" spans="1:11" x14ac:dyDescent="0.3">
      <c r="A2931" s="51" t="str">
        <f t="shared" si="50"/>
        <v>BAYN.DE</v>
      </c>
      <c r="B2931" s="52" t="s">
        <v>487</v>
      </c>
      <c r="C2931" s="50" t="s">
        <v>9667</v>
      </c>
      <c r="D2931" s="50">
        <f>DAX__2019_2020__33[[#This Row],[Open]]*(DAX__2019_2020__33[[#This Row],[Adj Close]]/DAX__2019_2020__33[[#This Row],[Close]])</f>
        <v>52.548011582343285</v>
      </c>
      <c r="E2931" s="50" t="s">
        <v>9668</v>
      </c>
      <c r="F2931" s="50" t="s">
        <v>8126</v>
      </c>
      <c r="G2931" s="50" t="s">
        <v>9649</v>
      </c>
      <c r="H2931" s="50" t="s">
        <v>9650</v>
      </c>
      <c r="I2931" s="50">
        <f>(DAX__2019_2020__33[[#This Row],[Adj Close]]-DAX__2019_2020__33[[#This Row],[Adj Open]])/DAX__2019_2020__33[[#This Row],[Adj Open]]</f>
        <v>4.0817037828466069E-3</v>
      </c>
      <c r="J2931" s="50">
        <f>DAX__2019_2020__33[[#This Row],[Adj Close]]-DAX__2019_2020__33[[#This Row],[Adj Open]]</f>
        <v>0.21448541765671791</v>
      </c>
      <c r="K2931" s="50">
        <v>1942067</v>
      </c>
    </row>
    <row r="2932" spans="1:11" x14ac:dyDescent="0.3">
      <c r="A2932" s="51" t="str">
        <f t="shared" si="50"/>
        <v>BAYN.DE</v>
      </c>
      <c r="B2932" s="52" t="s">
        <v>488</v>
      </c>
      <c r="C2932" s="50" t="s">
        <v>5094</v>
      </c>
      <c r="D2932" s="50">
        <f>DAX__2019_2020__33[[#This Row],[Open]]*(DAX__2019_2020__33[[#This Row],[Adj Close]]/DAX__2019_2020__33[[#This Row],[Close]])</f>
        <v>53.154157194805201</v>
      </c>
      <c r="E2932" s="50" t="s">
        <v>8942</v>
      </c>
      <c r="F2932" s="50" t="s">
        <v>5181</v>
      </c>
      <c r="G2932" s="50" t="s">
        <v>7776</v>
      </c>
      <c r="H2932" s="50" t="s">
        <v>9669</v>
      </c>
      <c r="I2932" s="50">
        <f>(DAX__2019_2020__33[[#This Row],[Adj Close]]-DAX__2019_2020__33[[#This Row],[Adj Open]])/DAX__2019_2020__33[[#This Row],[Adj Open]]</f>
        <v>1.3157894736842037E-2</v>
      </c>
      <c r="J2932" s="50">
        <f>DAX__2019_2020__33[[#This Row],[Adj Close]]-DAX__2019_2020__33[[#This Row],[Adj Open]]</f>
        <v>0.69939680519480163</v>
      </c>
      <c r="K2932" s="50">
        <v>3014999</v>
      </c>
    </row>
    <row r="2933" spans="1:11" x14ac:dyDescent="0.3">
      <c r="A2933" s="51" t="str">
        <f t="shared" si="50"/>
        <v>BAYN.DE</v>
      </c>
      <c r="B2933" s="52" t="s">
        <v>489</v>
      </c>
      <c r="C2933" s="50" t="s">
        <v>9134</v>
      </c>
      <c r="D2933" s="50">
        <f>DAX__2019_2020__33[[#This Row],[Open]]*(DAX__2019_2020__33[[#This Row],[Adj Close]]/DAX__2019_2020__33[[#This Row],[Close]])</f>
        <v>53.918828449065046</v>
      </c>
      <c r="E2933" s="50" t="s">
        <v>9670</v>
      </c>
      <c r="F2933" s="50" t="s">
        <v>8744</v>
      </c>
      <c r="G2933" s="50" t="s">
        <v>9671</v>
      </c>
      <c r="H2933" s="50" t="s">
        <v>9672</v>
      </c>
      <c r="I2933" s="50">
        <f>(DAX__2019_2020__33[[#This Row],[Adj Close]]-DAX__2019_2020__33[[#This Row],[Adj Open]])/DAX__2019_2020__33[[#This Row],[Adj Open]]</f>
        <v>2.075389138706283E-3</v>
      </c>
      <c r="J2933" s="50">
        <f>DAX__2019_2020__33[[#This Row],[Adj Close]]-DAX__2019_2020__33[[#This Row],[Adj Open]]</f>
        <v>0.11190255093495693</v>
      </c>
      <c r="K2933" s="50">
        <v>2543424</v>
      </c>
    </row>
    <row r="2934" spans="1:11" x14ac:dyDescent="0.3">
      <c r="A2934" s="51" t="str">
        <f t="shared" si="50"/>
        <v>BAYN.DE</v>
      </c>
      <c r="B2934" s="52" t="s">
        <v>490</v>
      </c>
      <c r="C2934" s="50" t="s">
        <v>9534</v>
      </c>
      <c r="D2934" s="50">
        <f>DAX__2019_2020__33[[#This Row],[Open]]*(DAX__2019_2020__33[[#This Row],[Adj Close]]/DAX__2019_2020__33[[#This Row],[Close]])</f>
        <v>54.170612586612506</v>
      </c>
      <c r="E2934" s="50" t="s">
        <v>9673</v>
      </c>
      <c r="F2934" s="50" t="s">
        <v>7782</v>
      </c>
      <c r="G2934" s="50" t="s">
        <v>9569</v>
      </c>
      <c r="H2934" s="50" t="s">
        <v>9674</v>
      </c>
      <c r="I2934" s="50">
        <f>(DAX__2019_2020__33[[#This Row],[Adj Close]]-DAX__2019_2020__33[[#This Row],[Adj Open]])/DAX__2019_2020__33[[#This Row],[Adj Open]]</f>
        <v>-8.0909106558788007E-3</v>
      </c>
      <c r="J2934" s="50">
        <f>DAX__2019_2020__33[[#This Row],[Adj Close]]-DAX__2019_2020__33[[#This Row],[Adj Open]]</f>
        <v>-0.43828958661250539</v>
      </c>
      <c r="K2934" s="50">
        <v>1645233</v>
      </c>
    </row>
    <row r="2935" spans="1:11" x14ac:dyDescent="0.3">
      <c r="A2935" s="51" t="str">
        <f t="shared" si="50"/>
        <v>BAYN.DE</v>
      </c>
      <c r="B2935" s="52" t="s">
        <v>491</v>
      </c>
      <c r="C2935" s="50" t="s">
        <v>9675</v>
      </c>
      <c r="D2935" s="50">
        <f>DAX__2019_2020__33[[#This Row],[Open]]*(DAX__2019_2020__33[[#This Row],[Adj Close]]/DAX__2019_2020__33[[#This Row],[Close]])</f>
        <v>53.443243046350048</v>
      </c>
      <c r="E2935" s="50" t="s">
        <v>9660</v>
      </c>
      <c r="F2935" s="50" t="s">
        <v>9676</v>
      </c>
      <c r="G2935" s="50" t="s">
        <v>9677</v>
      </c>
      <c r="H2935" s="50" t="s">
        <v>9678</v>
      </c>
      <c r="I2935" s="50">
        <f>(DAX__2019_2020__33[[#This Row],[Adj Close]]-DAX__2019_2020__33[[#This Row],[Adj Open]])/DAX__2019_2020__33[[#This Row],[Adj Open]]</f>
        <v>-6.1071714167304902E-3</v>
      </c>
      <c r="J2935" s="50">
        <f>DAX__2019_2020__33[[#This Row],[Adj Close]]-DAX__2019_2020__33[[#This Row],[Adj Open]]</f>
        <v>-0.32638704635004956</v>
      </c>
      <c r="K2935" s="50">
        <v>2180232</v>
      </c>
    </row>
    <row r="2936" spans="1:11" x14ac:dyDescent="0.3">
      <c r="A2936" s="51" t="str">
        <f t="shared" si="50"/>
        <v>BAYN.DE</v>
      </c>
      <c r="B2936" s="52" t="s">
        <v>492</v>
      </c>
      <c r="C2936" s="50" t="s">
        <v>9129</v>
      </c>
      <c r="D2936" s="50">
        <f>DAX__2019_2020__33[[#This Row],[Open]]*(DAX__2019_2020__33[[#This Row],[Adj Close]]/DAX__2019_2020__33[[#This Row],[Close]])</f>
        <v>52.976978551002986</v>
      </c>
      <c r="E2936" s="50" t="s">
        <v>8122</v>
      </c>
      <c r="F2936" s="50" t="s">
        <v>5106</v>
      </c>
      <c r="G2936" s="50" t="s">
        <v>5049</v>
      </c>
      <c r="H2936" s="50" t="s">
        <v>9679</v>
      </c>
      <c r="I2936" s="50">
        <f>(DAX__2019_2020__33[[#This Row],[Adj Close]]-DAX__2019_2020__33[[#This Row],[Adj Open]])/DAX__2019_2020__33[[#This Row],[Adj Open]]</f>
        <v>8.0971482468377015E-3</v>
      </c>
      <c r="J2936" s="50">
        <f>DAX__2019_2020__33[[#This Row],[Adj Close]]-DAX__2019_2020__33[[#This Row],[Adj Open]]</f>
        <v>0.4289624489970123</v>
      </c>
      <c r="K2936" s="50">
        <v>1597213</v>
      </c>
    </row>
    <row r="2937" spans="1:11" x14ac:dyDescent="0.3">
      <c r="A2937" s="51" t="str">
        <f t="shared" si="50"/>
        <v>BAYN.DE</v>
      </c>
      <c r="B2937" s="52" t="s">
        <v>493</v>
      </c>
      <c r="C2937" s="50" t="s">
        <v>9680</v>
      </c>
      <c r="D2937" s="50">
        <f>DAX__2019_2020__33[[#This Row],[Open]]*(DAX__2019_2020__33[[#This Row],[Adj Close]]/DAX__2019_2020__33[[#This Row],[Close]])</f>
        <v>53.266062523577411</v>
      </c>
      <c r="E2937" s="50" t="s">
        <v>9564</v>
      </c>
      <c r="F2937" s="50" t="s">
        <v>5103</v>
      </c>
      <c r="G2937" s="50" t="s">
        <v>8929</v>
      </c>
      <c r="H2937" s="50" t="s">
        <v>9681</v>
      </c>
      <c r="I2937" s="50">
        <f>(DAX__2019_2020__33[[#This Row],[Adj Close]]-DAX__2019_2020__33[[#This Row],[Adj Open]])/DAX__2019_2020__33[[#This Row],[Adj Open]]</f>
        <v>-8.7533264837762821E-4</v>
      </c>
      <c r="J2937" s="50">
        <f>DAX__2019_2020__33[[#This Row],[Adj Close]]-DAX__2019_2020__33[[#This Row],[Adj Open]]</f>
        <v>-4.6625523577411343E-2</v>
      </c>
      <c r="K2937" s="50">
        <v>2301633</v>
      </c>
    </row>
    <row r="2938" spans="1:11" x14ac:dyDescent="0.3">
      <c r="A2938" s="51" t="str">
        <f t="shared" si="50"/>
        <v>BAYN.DE</v>
      </c>
      <c r="B2938" s="52" t="s">
        <v>494</v>
      </c>
      <c r="C2938" s="50" t="s">
        <v>9006</v>
      </c>
      <c r="D2938" s="50">
        <f>DAX__2019_2020__33[[#This Row],[Open]]*(DAX__2019_2020__33[[#This Row],[Adj Close]]/DAX__2019_2020__33[[#This Row],[Close]])</f>
        <v>53.023600792049457</v>
      </c>
      <c r="E2938" s="50" t="s">
        <v>7793</v>
      </c>
      <c r="F2938" s="50" t="s">
        <v>9682</v>
      </c>
      <c r="G2938" s="50" t="s">
        <v>7793</v>
      </c>
      <c r="H2938" s="50" t="s">
        <v>9683</v>
      </c>
      <c r="I2938" s="50">
        <f>(DAX__2019_2020__33[[#This Row],[Adj Close]]-DAX__2019_2020__33[[#This Row],[Adj Open]])/DAX__2019_2020__33[[#This Row],[Adj Open]]</f>
        <v>1.9521631735462092E-2</v>
      </c>
      <c r="J2938" s="50">
        <f>DAX__2019_2020__33[[#This Row],[Adj Close]]-DAX__2019_2020__33[[#This Row],[Adj Open]]</f>
        <v>1.0351072079505457</v>
      </c>
      <c r="K2938" s="50">
        <v>1460083</v>
      </c>
    </row>
    <row r="2939" spans="1:11" x14ac:dyDescent="0.3">
      <c r="A2939" s="51" t="str">
        <f t="shared" si="50"/>
        <v>BAYN.DE</v>
      </c>
      <c r="B2939" s="52" t="s">
        <v>495</v>
      </c>
      <c r="C2939" s="50" t="s">
        <v>8124</v>
      </c>
      <c r="D2939" s="50">
        <f>DAX__2019_2020__33[[#This Row],[Open]]*(DAX__2019_2020__33[[#This Row],[Adj Close]]/DAX__2019_2020__33[[#This Row],[Close]])</f>
        <v>53.480540191948577</v>
      </c>
      <c r="E2939" s="50" t="s">
        <v>9532</v>
      </c>
      <c r="F2939" s="50" t="s">
        <v>9537</v>
      </c>
      <c r="G2939" s="50" t="s">
        <v>9537</v>
      </c>
      <c r="H2939" s="50" t="s">
        <v>9684</v>
      </c>
      <c r="I2939" s="50">
        <f>(DAX__2019_2020__33[[#This Row],[Adj Close]]-DAX__2019_2020__33[[#This Row],[Adj Open]])/DAX__2019_2020__33[[#This Row],[Adj Open]]</f>
        <v>-1.2031351770927829E-2</v>
      </c>
      <c r="J2939" s="50">
        <f>DAX__2019_2020__33[[#This Row],[Adj Close]]-DAX__2019_2020__33[[#This Row],[Adj Open]]</f>
        <v>-0.64344319194857746</v>
      </c>
      <c r="K2939" s="50">
        <v>1990171</v>
      </c>
    </row>
    <row r="2940" spans="1:11" x14ac:dyDescent="0.3">
      <c r="A2940" s="51" t="str">
        <f t="shared" si="50"/>
        <v>BAYN.DE</v>
      </c>
      <c r="B2940" s="52" t="s">
        <v>496</v>
      </c>
      <c r="C2940" s="50" t="s">
        <v>9685</v>
      </c>
      <c r="D2940" s="50">
        <f>DAX__2019_2020__33[[#This Row],[Open]]*(DAX__2019_2020__33[[#This Row],[Adj Close]]/DAX__2019_2020__33[[#This Row],[Close]])</f>
        <v>53.06090758631133</v>
      </c>
      <c r="E2940" s="50" t="s">
        <v>8939</v>
      </c>
      <c r="F2940" s="50" t="s">
        <v>8725</v>
      </c>
      <c r="G2940" s="50" t="s">
        <v>8932</v>
      </c>
      <c r="H2940" s="50" t="s">
        <v>9686</v>
      </c>
      <c r="I2940" s="50">
        <f>(DAX__2019_2020__33[[#This Row],[Adj Close]]-DAX__2019_2020__33[[#This Row],[Adj Open]])/DAX__2019_2020__33[[#This Row],[Adj Open]]</f>
        <v>-1.0017574340331384E-2</v>
      </c>
      <c r="J2940" s="50">
        <f>DAX__2019_2020__33[[#This Row],[Adj Close]]-DAX__2019_2020__33[[#This Row],[Adj Open]]</f>
        <v>-0.53154158631132731</v>
      </c>
      <c r="K2940" s="50">
        <v>2768839</v>
      </c>
    </row>
    <row r="2941" spans="1:11" x14ac:dyDescent="0.3">
      <c r="A2941" s="51" t="str">
        <f t="shared" si="50"/>
        <v>BAYN.DE</v>
      </c>
      <c r="B2941" s="52" t="s">
        <v>497</v>
      </c>
      <c r="C2941" s="50" t="s">
        <v>8130</v>
      </c>
      <c r="D2941" s="50">
        <f>DAX__2019_2020__33[[#This Row],[Open]]*(DAX__2019_2020__33[[#This Row],[Adj Close]]/DAX__2019_2020__33[[#This Row],[Close]])</f>
        <v>53.070228903932389</v>
      </c>
      <c r="E2941" s="50" t="s">
        <v>7767</v>
      </c>
      <c r="F2941" s="50" t="s">
        <v>8130</v>
      </c>
      <c r="G2941" s="50" t="s">
        <v>9687</v>
      </c>
      <c r="H2941" s="50" t="s">
        <v>9688</v>
      </c>
      <c r="I2941" s="50">
        <f>(DAX__2019_2020__33[[#This Row],[Adj Close]]-DAX__2019_2020__33[[#This Row],[Adj Open]])/DAX__2019_2020__33[[#This Row],[Adj Open]]</f>
        <v>1.8801616587594518E-2</v>
      </c>
      <c r="J2941" s="50">
        <f>DAX__2019_2020__33[[#This Row],[Adj Close]]-DAX__2019_2020__33[[#This Row],[Adj Open]]</f>
        <v>0.99780609606761317</v>
      </c>
      <c r="K2941" s="50">
        <v>2536362</v>
      </c>
    </row>
    <row r="2942" spans="1:11" x14ac:dyDescent="0.3">
      <c r="A2942" s="51" t="str">
        <f t="shared" si="50"/>
        <v>BAYN.DE</v>
      </c>
      <c r="B2942" s="52" t="s">
        <v>498</v>
      </c>
      <c r="C2942" s="50" t="s">
        <v>9082</v>
      </c>
      <c r="D2942" s="50">
        <f>DAX__2019_2020__33[[#This Row],[Open]]*(DAX__2019_2020__33[[#This Row],[Adj Close]]/DAX__2019_2020__33[[#This Row],[Close]])</f>
        <v>54.646202437730679</v>
      </c>
      <c r="E2942" s="50" t="s">
        <v>5010</v>
      </c>
      <c r="F2942" s="50" t="s">
        <v>9689</v>
      </c>
      <c r="G2942" s="50" t="s">
        <v>9689</v>
      </c>
      <c r="H2942" s="50" t="s">
        <v>9690</v>
      </c>
      <c r="I2942" s="50">
        <f>(DAX__2019_2020__33[[#This Row],[Adj Close]]-DAX__2019_2020__33[[#This Row],[Adj Open]])/DAX__2019_2020__33[[#This Row],[Adj Open]]</f>
        <v>-1.484638275926221E-2</v>
      </c>
      <c r="J2942" s="50">
        <f>DAX__2019_2020__33[[#This Row],[Adj Close]]-DAX__2019_2020__33[[#This Row],[Adj Open]]</f>
        <v>-0.81129843773067734</v>
      </c>
      <c r="K2942" s="50">
        <v>2290717</v>
      </c>
    </row>
    <row r="2943" spans="1:11" x14ac:dyDescent="0.3">
      <c r="A2943" s="51" t="str">
        <f t="shared" si="50"/>
        <v>BAYN.DE</v>
      </c>
      <c r="B2943" s="52" t="s">
        <v>499</v>
      </c>
      <c r="C2943" s="50" t="s">
        <v>7750</v>
      </c>
      <c r="D2943" s="50">
        <f>DAX__2019_2020__33[[#This Row],[Open]]*(DAX__2019_2020__33[[#This Row],[Adj Close]]/DAX__2019_2020__33[[#This Row],[Close]])</f>
        <v>53.704351523038731</v>
      </c>
      <c r="E2943" s="50" t="s">
        <v>7774</v>
      </c>
      <c r="F2943" s="50" t="s">
        <v>9691</v>
      </c>
      <c r="G2943" s="50" t="s">
        <v>8988</v>
      </c>
      <c r="H2943" s="50" t="s">
        <v>9692</v>
      </c>
      <c r="I2943" s="50">
        <f>(DAX__2019_2020__33[[#This Row],[Adj Close]]-DAX__2019_2020__33[[#This Row],[Adj Open]])/DAX__2019_2020__33[[#This Row],[Adj Open]]</f>
        <v>-8.6818892168789548E-4</v>
      </c>
      <c r="J2943" s="50">
        <f>DAX__2019_2020__33[[#This Row],[Adj Close]]-DAX__2019_2020__33[[#This Row],[Adj Open]]</f>
        <v>-4.6625523038734684E-2</v>
      </c>
      <c r="K2943" s="50">
        <v>1584737</v>
      </c>
    </row>
    <row r="2944" spans="1:11" x14ac:dyDescent="0.3">
      <c r="A2944" s="51" t="str">
        <f t="shared" si="50"/>
        <v>BAYN.DE</v>
      </c>
      <c r="B2944" s="52" t="s">
        <v>500</v>
      </c>
      <c r="C2944" s="50" t="s">
        <v>7811</v>
      </c>
      <c r="D2944" s="50">
        <f>DAX__2019_2020__33[[#This Row],[Open]]*(DAX__2019_2020__33[[#This Row],[Adj Close]]/DAX__2019_2020__33[[#This Row],[Close]])</f>
        <v>53.713675062538577</v>
      </c>
      <c r="E2944" s="50" t="s">
        <v>9539</v>
      </c>
      <c r="F2944" s="50" t="s">
        <v>8999</v>
      </c>
      <c r="G2944" s="50" t="s">
        <v>8388</v>
      </c>
      <c r="H2944" s="50" t="s">
        <v>9693</v>
      </c>
      <c r="I2944" s="50">
        <f>(DAX__2019_2020__33[[#This Row],[Adj Close]]-DAX__2019_2020__33[[#This Row],[Adj Open]])/DAX__2019_2020__33[[#This Row],[Adj Open]]</f>
        <v>-1.8402726333428043E-2</v>
      </c>
      <c r="J2944" s="50">
        <f>DAX__2019_2020__33[[#This Row],[Adj Close]]-DAX__2019_2020__33[[#This Row],[Adj Open]]</f>
        <v>-0.98847806253857584</v>
      </c>
      <c r="K2944" s="50">
        <v>2446392</v>
      </c>
    </row>
    <row r="2945" spans="1:11" x14ac:dyDescent="0.3">
      <c r="A2945" s="51" t="str">
        <f t="shared" si="50"/>
        <v>BAYN.DE</v>
      </c>
      <c r="B2945" s="52" t="s">
        <v>501</v>
      </c>
      <c r="C2945" s="50" t="s">
        <v>7786</v>
      </c>
      <c r="D2945" s="50">
        <f>DAX__2019_2020__33[[#This Row],[Open]]*(DAX__2019_2020__33[[#This Row],[Adj Close]]/DAX__2019_2020__33[[#This Row],[Close]])</f>
        <v>52.408134881432105</v>
      </c>
      <c r="E2945" s="50" t="s">
        <v>9009</v>
      </c>
      <c r="F2945" s="50" t="s">
        <v>9019</v>
      </c>
      <c r="G2945" s="50" t="s">
        <v>8390</v>
      </c>
      <c r="H2945" s="50" t="s">
        <v>9694</v>
      </c>
      <c r="I2945" s="50">
        <f>(DAX__2019_2020__33[[#This Row],[Adj Close]]-DAX__2019_2020__33[[#This Row],[Adj Open]])/DAX__2019_2020__33[[#This Row],[Adj Open]]</f>
        <v>-2.081854055483022E-2</v>
      </c>
      <c r="J2945" s="50">
        <f>DAX__2019_2020__33[[#This Row],[Adj Close]]-DAX__2019_2020__33[[#This Row],[Adj Open]]</f>
        <v>-1.0910608814321066</v>
      </c>
      <c r="K2945" s="50">
        <v>5171502</v>
      </c>
    </row>
    <row r="2946" spans="1:11" x14ac:dyDescent="0.3">
      <c r="A2946" s="51" t="str">
        <f t="shared" si="50"/>
        <v>BAYN.DE</v>
      </c>
      <c r="B2946" s="52" t="s">
        <v>502</v>
      </c>
      <c r="C2946" s="50" t="s">
        <v>8633</v>
      </c>
      <c r="D2946" s="50">
        <f>DAX__2019_2020__33[[#This Row],[Open]]*(DAX__2019_2020__33[[#This Row],[Adj Close]]/DAX__2019_2020__33[[#This Row],[Close]])</f>
        <v>51.680760710729302</v>
      </c>
      <c r="E2946" s="50" t="s">
        <v>9695</v>
      </c>
      <c r="F2946" s="50" t="s">
        <v>8634</v>
      </c>
      <c r="G2946" s="50" t="s">
        <v>8993</v>
      </c>
      <c r="H2946" s="50" t="s">
        <v>9696</v>
      </c>
      <c r="I2946" s="50">
        <f>(DAX__2019_2020__33[[#This Row],[Adj Close]]-DAX__2019_2020__33[[#This Row],[Adj Open]])/DAX__2019_2020__33[[#This Row],[Adj Open]]</f>
        <v>2.1653375014556754E-3</v>
      </c>
      <c r="J2946" s="50">
        <f>DAX__2019_2020__33[[#This Row],[Adj Close]]-DAX__2019_2020__33[[#This Row],[Adj Open]]</f>
        <v>0.11190628927069923</v>
      </c>
      <c r="K2946" s="50">
        <v>2904953</v>
      </c>
    </row>
    <row r="2947" spans="1:11" x14ac:dyDescent="0.3">
      <c r="A2947" s="51" t="str">
        <f t="shared" si="50"/>
        <v>BAYN.DE</v>
      </c>
      <c r="B2947" s="52" t="s">
        <v>503</v>
      </c>
      <c r="C2947" s="50" t="s">
        <v>5112</v>
      </c>
      <c r="D2947" s="50">
        <f>DAX__2019_2020__33[[#This Row],[Open]]*(DAX__2019_2020__33[[#This Row],[Adj Close]]/DAX__2019_2020__33[[#This Row],[Close]])</f>
        <v>52.221627961015393</v>
      </c>
      <c r="E2947" s="50" t="s">
        <v>5094</v>
      </c>
      <c r="F2947" s="50" t="s">
        <v>8734</v>
      </c>
      <c r="G2947" s="50" t="s">
        <v>9070</v>
      </c>
      <c r="H2947" s="50" t="s">
        <v>9697</v>
      </c>
      <c r="I2947" s="50">
        <f>(DAX__2019_2020__33[[#This Row],[Adj Close]]-DAX__2019_2020__33[[#This Row],[Adj Open]])/DAX__2019_2020__33[[#This Row],[Adj Open]]</f>
        <v>-9.1071071428571616E-3</v>
      </c>
      <c r="J2947" s="50">
        <f>DAX__2019_2020__33[[#This Row],[Adj Close]]-DAX__2019_2020__33[[#This Row],[Adj Open]]</f>
        <v>-0.47558796101539258</v>
      </c>
      <c r="K2947" s="50">
        <v>3035464</v>
      </c>
    </row>
    <row r="2948" spans="1:11" x14ac:dyDescent="0.3">
      <c r="A2948" s="51" t="str">
        <f t="shared" si="50"/>
        <v>BAYN.DE</v>
      </c>
      <c r="B2948" s="52" t="s">
        <v>504</v>
      </c>
      <c r="C2948" s="50" t="s">
        <v>8622</v>
      </c>
      <c r="D2948" s="50">
        <f>DAX__2019_2020__33[[#This Row],[Open]]*(DAX__2019_2020__33[[#This Row],[Adj Close]]/DAX__2019_2020__33[[#This Row],[Close]])</f>
        <v>51.932544194181411</v>
      </c>
      <c r="E2948" s="50" t="s">
        <v>5106</v>
      </c>
      <c r="F2948" s="50" t="s">
        <v>9698</v>
      </c>
      <c r="G2948" s="50" t="s">
        <v>5106</v>
      </c>
      <c r="H2948" s="50" t="s">
        <v>9699</v>
      </c>
      <c r="I2948" s="50">
        <f>(DAX__2019_2020__33[[#This Row],[Adj Close]]-DAX__2019_2020__33[[#This Row],[Adj Open]])/DAX__2019_2020__33[[#This Row],[Adj Open]]</f>
        <v>1.0414814336771744E-2</v>
      </c>
      <c r="J2948" s="50">
        <f>DAX__2019_2020__33[[#This Row],[Adj Close]]-DAX__2019_2020__33[[#This Row],[Adj Open]]</f>
        <v>0.54086780581859273</v>
      </c>
      <c r="K2948" s="50">
        <v>2716064</v>
      </c>
    </row>
    <row r="2949" spans="1:11" x14ac:dyDescent="0.3">
      <c r="A2949" s="51" t="str">
        <f t="shared" si="50"/>
        <v>BAYN.DE</v>
      </c>
      <c r="B2949" s="52" t="s">
        <v>505</v>
      </c>
      <c r="C2949" s="50" t="s">
        <v>8733</v>
      </c>
      <c r="D2949" s="50">
        <f>DAX__2019_2020__33[[#This Row],[Open]]*(DAX__2019_2020__33[[#This Row],[Adj Close]]/DAX__2019_2020__33[[#This Row],[Close]])</f>
        <v>52.687895342486499</v>
      </c>
      <c r="E2949" s="50" t="s">
        <v>8744</v>
      </c>
      <c r="F2949" s="50" t="s">
        <v>8369</v>
      </c>
      <c r="G2949" s="50" t="s">
        <v>9700</v>
      </c>
      <c r="H2949" s="50" t="s">
        <v>9701</v>
      </c>
      <c r="I2949" s="50">
        <f>(DAX__2019_2020__33[[#This Row],[Adj Close]]-DAX__2019_2020__33[[#This Row],[Adj Open]])/DAX__2019_2020__33[[#This Row],[Adj Open]]</f>
        <v>-2.2654849557522068E-2</v>
      </c>
      <c r="J2949" s="50">
        <f>DAX__2019_2020__33[[#This Row],[Adj Close]]-DAX__2019_2020__33[[#This Row],[Adj Open]]</f>
        <v>-1.1936363424864993</v>
      </c>
      <c r="K2949" s="50">
        <v>3480881</v>
      </c>
    </row>
    <row r="2950" spans="1:11" x14ac:dyDescent="0.3">
      <c r="A2950" s="51" t="str">
        <f t="shared" si="50"/>
        <v>BAYN.DE</v>
      </c>
      <c r="B2950" s="52" t="s">
        <v>506</v>
      </c>
      <c r="C2950" s="50" t="s">
        <v>5098</v>
      </c>
      <c r="D2950" s="50">
        <f>DAX__2019_2020__33[[#This Row],[Open]]*(DAX__2019_2020__33[[#This Row],[Adj Close]]/DAX__2019_2020__33[[#This Row],[Close]])</f>
        <v>51.289097849836004</v>
      </c>
      <c r="E2950" s="50" t="s">
        <v>5063</v>
      </c>
      <c r="F2950" s="50" t="s">
        <v>8682</v>
      </c>
      <c r="G2950" s="50" t="s">
        <v>5122</v>
      </c>
      <c r="H2950" s="50" t="s">
        <v>9702</v>
      </c>
      <c r="I2950" s="50">
        <f>(DAX__2019_2020__33[[#This Row],[Adj Close]]-DAX__2019_2020__33[[#This Row],[Adj Open]])/DAX__2019_2020__33[[#This Row],[Adj Open]]</f>
        <v>-1.3090927272727376E-2</v>
      </c>
      <c r="J2950" s="50">
        <f>DAX__2019_2020__33[[#This Row],[Adj Close]]-DAX__2019_2020__33[[#This Row],[Adj Open]]</f>
        <v>-0.67142184983600117</v>
      </c>
      <c r="K2950" s="50">
        <v>4180597</v>
      </c>
    </row>
    <row r="2951" spans="1:11" x14ac:dyDescent="0.3">
      <c r="A2951" s="51" t="str">
        <f t="shared" si="50"/>
        <v>BAYN.DE</v>
      </c>
      <c r="B2951" s="52" t="s">
        <v>507</v>
      </c>
      <c r="C2951" s="50" t="s">
        <v>5016</v>
      </c>
      <c r="D2951" s="50">
        <f>DAX__2019_2020__33[[#This Row],[Open]]*(DAX__2019_2020__33[[#This Row],[Adj Close]]/DAX__2019_2020__33[[#This Row],[Close]])</f>
        <v>51.00934420434838</v>
      </c>
      <c r="E2951" s="50" t="s">
        <v>8993</v>
      </c>
      <c r="F2951" s="50" t="s">
        <v>5074</v>
      </c>
      <c r="G2951" s="50" t="s">
        <v>9703</v>
      </c>
      <c r="H2951" s="50" t="s">
        <v>9704</v>
      </c>
      <c r="I2951" s="50">
        <f>(DAX__2019_2020__33[[#This Row],[Adj Close]]-DAX__2019_2020__33[[#This Row],[Adj Open]])/DAX__2019_2020__33[[#This Row],[Adj Open]]</f>
        <v>1.4807988760365801E-2</v>
      </c>
      <c r="J2951" s="50">
        <f>DAX__2019_2020__33[[#This Row],[Adj Close]]-DAX__2019_2020__33[[#This Row],[Adj Open]]</f>
        <v>0.75534579565162119</v>
      </c>
      <c r="K2951" s="50">
        <v>1999385</v>
      </c>
    </row>
    <row r="2952" spans="1:11" x14ac:dyDescent="0.3">
      <c r="A2952" s="51" t="str">
        <f t="shared" si="50"/>
        <v>BAYN.DE</v>
      </c>
      <c r="B2952" s="52" t="s">
        <v>508</v>
      </c>
      <c r="C2952" s="50" t="s">
        <v>9024</v>
      </c>
      <c r="D2952" s="50">
        <f>DAX__2019_2020__33[[#This Row],[Open]]*(DAX__2019_2020__33[[#This Row],[Adj Close]]/DAX__2019_2020__33[[#This Row],[Close]])</f>
        <v>51.829969317883773</v>
      </c>
      <c r="E2952" s="50" t="s">
        <v>9705</v>
      </c>
      <c r="F2952" s="50" t="s">
        <v>8934</v>
      </c>
      <c r="G2952" s="50" t="s">
        <v>9706</v>
      </c>
      <c r="H2952" s="50" t="s">
        <v>9707</v>
      </c>
      <c r="I2952" s="50">
        <f>(DAX__2019_2020__33[[#This Row],[Adj Close]]-DAX__2019_2020__33[[#This Row],[Adj Open]])/DAX__2019_2020__33[[#This Row],[Adj Open]]</f>
        <v>-1.0255559184758529E-2</v>
      </c>
      <c r="J2952" s="50">
        <f>DAX__2019_2020__33[[#This Row],[Adj Close]]-DAX__2019_2020__33[[#This Row],[Adj Open]]</f>
        <v>-0.53154531788377568</v>
      </c>
      <c r="K2952" s="50">
        <v>2784137</v>
      </c>
    </row>
    <row r="2953" spans="1:11" x14ac:dyDescent="0.3">
      <c r="A2953" s="51" t="str">
        <f t="shared" si="50"/>
        <v>BAYN.DE</v>
      </c>
      <c r="B2953" s="52" t="s">
        <v>509</v>
      </c>
      <c r="C2953" s="50" t="s">
        <v>5149</v>
      </c>
      <c r="D2953" s="50">
        <f>DAX__2019_2020__33[[#This Row],[Open]]*(DAX__2019_2020__33[[#This Row],[Adj Close]]/DAX__2019_2020__33[[#This Row],[Close]])</f>
        <v>51.326400522687315</v>
      </c>
      <c r="E2953" s="50" t="s">
        <v>884</v>
      </c>
      <c r="F2953" s="50" t="s">
        <v>9708</v>
      </c>
      <c r="G2953" s="50" t="s">
        <v>8621</v>
      </c>
      <c r="H2953" s="50" t="s">
        <v>9709</v>
      </c>
      <c r="I2953" s="50">
        <f>(DAX__2019_2020__33[[#This Row],[Adj Close]]-DAX__2019_2020__33[[#This Row],[Adj Open]])/DAX__2019_2020__33[[#This Row],[Adj Open]]</f>
        <v>1.0174363913983284E-2</v>
      </c>
      <c r="J2953" s="50">
        <f>DAX__2019_2020__33[[#This Row],[Adj Close]]-DAX__2019_2020__33[[#This Row],[Adj Open]]</f>
        <v>0.52221347731268253</v>
      </c>
      <c r="K2953" s="50">
        <v>2282853</v>
      </c>
    </row>
    <row r="2954" spans="1:11" x14ac:dyDescent="0.3">
      <c r="A2954" s="51" t="str">
        <f t="shared" si="50"/>
        <v>BAYN.DE</v>
      </c>
      <c r="B2954" s="52" t="s">
        <v>510</v>
      </c>
      <c r="C2954" s="50" t="s">
        <v>8376</v>
      </c>
      <c r="D2954" s="50">
        <f>DAX__2019_2020__33[[#This Row],[Open]]*(DAX__2019_2020__33[[#This Row],[Adj Close]]/DAX__2019_2020__33[[#This Row],[Close]])</f>
        <v>51.662113457149353</v>
      </c>
      <c r="E2954" s="50" t="s">
        <v>9710</v>
      </c>
      <c r="F2954" s="50" t="s">
        <v>9711</v>
      </c>
      <c r="G2954" s="50" t="s">
        <v>9712</v>
      </c>
      <c r="H2954" s="50" t="s">
        <v>9713</v>
      </c>
      <c r="I2954" s="50">
        <f>(DAX__2019_2020__33[[#This Row],[Adj Close]]-DAX__2019_2020__33[[#This Row],[Adj Open]])/DAX__2019_2020__33[[#This Row],[Adj Open]]</f>
        <v>-5.4152344615440327E-3</v>
      </c>
      <c r="J2954" s="50">
        <f>DAX__2019_2020__33[[#This Row],[Adj Close]]-DAX__2019_2020__33[[#This Row],[Adj Open]]</f>
        <v>-0.27976245714935288</v>
      </c>
      <c r="K2954" s="50">
        <v>2741458</v>
      </c>
    </row>
    <row r="2955" spans="1:11" x14ac:dyDescent="0.3">
      <c r="A2955" s="51" t="str">
        <f t="shared" si="50"/>
        <v>BAYN.DE</v>
      </c>
      <c r="B2955" s="52" t="s">
        <v>511</v>
      </c>
      <c r="C2955" s="50" t="s">
        <v>9700</v>
      </c>
      <c r="D2955" s="50">
        <f>DAX__2019_2020__33[[#This Row],[Open]]*(DAX__2019_2020__33[[#This Row],[Adj Close]]/DAX__2019_2020__33[[#This Row],[Close]])</f>
        <v>51.494257917801839</v>
      </c>
      <c r="E2955" s="50" t="s">
        <v>7754</v>
      </c>
      <c r="F2955" s="50" t="s">
        <v>8149</v>
      </c>
      <c r="G2955" s="50" t="s">
        <v>9714</v>
      </c>
      <c r="H2955" s="50" t="s">
        <v>9715</v>
      </c>
      <c r="I2955" s="50">
        <f>(DAX__2019_2020__33[[#This Row],[Adj Close]]-DAX__2019_2020__33[[#This Row],[Adj Open]])/DAX__2019_2020__33[[#This Row],[Adj Open]]</f>
        <v>3.0785584375487393E-3</v>
      </c>
      <c r="J2955" s="50">
        <f>DAX__2019_2020__33[[#This Row],[Adj Close]]-DAX__2019_2020__33[[#This Row],[Adj Open]]</f>
        <v>0.15852808219815984</v>
      </c>
      <c r="K2955" s="50">
        <v>3514200</v>
      </c>
    </row>
    <row r="2956" spans="1:11" x14ac:dyDescent="0.3">
      <c r="A2956" s="51" t="str">
        <f t="shared" si="50"/>
        <v>BAYN.DE</v>
      </c>
      <c r="B2956" s="52" t="s">
        <v>512</v>
      </c>
      <c r="C2956" s="50" t="s">
        <v>9012</v>
      </c>
      <c r="D2956" s="50">
        <f>DAX__2019_2020__33[[#This Row],[Open]]*(DAX__2019_2020__33[[#This Row],[Adj Close]]/DAX__2019_2020__33[[#This Row],[Close]])</f>
        <v>52.147021915324785</v>
      </c>
      <c r="E2956" s="50" t="s">
        <v>8725</v>
      </c>
      <c r="F2956" s="50" t="s">
        <v>8390</v>
      </c>
      <c r="G2956" s="50" t="s">
        <v>8734</v>
      </c>
      <c r="H2956" s="50" t="s">
        <v>9716</v>
      </c>
      <c r="I2956" s="50">
        <f>(DAX__2019_2020__33[[#This Row],[Adj Close]]-DAX__2019_2020__33[[#This Row],[Adj Open]])/DAX__2019_2020__33[[#This Row],[Adj Open]]</f>
        <v>-1.0908387371544577E-2</v>
      </c>
      <c r="J2956" s="50">
        <f>DAX__2019_2020__33[[#This Row],[Adj Close]]-DAX__2019_2020__33[[#This Row],[Adj Open]]</f>
        <v>-0.56883991532478717</v>
      </c>
      <c r="K2956" s="50">
        <v>1978470</v>
      </c>
    </row>
    <row r="2957" spans="1:11" x14ac:dyDescent="0.3">
      <c r="A2957" s="51" t="str">
        <f t="shared" si="50"/>
        <v>BAYN.DE</v>
      </c>
      <c r="B2957" s="52" t="s">
        <v>513</v>
      </c>
      <c r="C2957" s="50" t="s">
        <v>9717</v>
      </c>
      <c r="D2957" s="50">
        <f>DAX__2019_2020__33[[#This Row],[Open]]*(DAX__2019_2020__33[[#This Row],[Adj Close]]/DAX__2019_2020__33[[#This Row],[Close]])</f>
        <v>51.951192814567037</v>
      </c>
      <c r="E2957" s="50" t="s">
        <v>9718</v>
      </c>
      <c r="F2957" s="50" t="s">
        <v>9719</v>
      </c>
      <c r="G2957" s="50" t="s">
        <v>5118</v>
      </c>
      <c r="H2957" s="50" t="s">
        <v>9720</v>
      </c>
      <c r="I2957" s="50">
        <f>(DAX__2019_2020__33[[#This Row],[Adj Close]]-DAX__2019_2020__33[[#This Row],[Adj Open]])/DAX__2019_2020__33[[#This Row],[Adj Open]]</f>
        <v>1.9924627893100424E-2</v>
      </c>
      <c r="J2957" s="50">
        <f>DAX__2019_2020__33[[#This Row],[Adj Close]]-DAX__2019_2020__33[[#This Row],[Adj Open]]</f>
        <v>1.0351081854329607</v>
      </c>
      <c r="K2957" s="50">
        <v>3721045</v>
      </c>
    </row>
    <row r="2958" spans="1:11" x14ac:dyDescent="0.3">
      <c r="A2958" s="51" t="str">
        <f t="shared" si="50"/>
        <v>BAYN.DE</v>
      </c>
      <c r="B2958" s="52" t="s">
        <v>514</v>
      </c>
      <c r="C2958" s="50" t="s">
        <v>5056</v>
      </c>
      <c r="D2958" s="50">
        <f>DAX__2019_2020__33[[#This Row],[Open]]*(DAX__2019_2020__33[[#This Row],[Adj Close]]/DAX__2019_2020__33[[#This Row],[Close]])</f>
        <v>53.014278423009067</v>
      </c>
      <c r="E2958" s="50" t="s">
        <v>5094</v>
      </c>
      <c r="F2958" s="50" t="s">
        <v>9721</v>
      </c>
      <c r="G2958" s="50" t="s">
        <v>9722</v>
      </c>
      <c r="H2958" s="50" t="s">
        <v>9723</v>
      </c>
      <c r="I2958" s="50">
        <f>(DAX__2019_2020__33[[#This Row],[Adj Close]]-DAX__2019_2020__33[[#This Row],[Adj Open]])/DAX__2019_2020__33[[#This Row],[Adj Open]]</f>
        <v>-6.8601409625377602E-3</v>
      </c>
      <c r="J2958" s="50">
        <f>DAX__2019_2020__33[[#This Row],[Adj Close]]-DAX__2019_2020__33[[#This Row],[Adj Open]]</f>
        <v>-0.36368542300906626</v>
      </c>
      <c r="K2958" s="50">
        <v>2739387</v>
      </c>
    </row>
    <row r="2959" spans="1:11" x14ac:dyDescent="0.3">
      <c r="A2959" s="51" t="str">
        <f t="shared" si="50"/>
        <v>BAYN.DE</v>
      </c>
      <c r="B2959" s="52" t="s">
        <v>515</v>
      </c>
      <c r="C2959" s="50" t="s">
        <v>5112</v>
      </c>
      <c r="D2959" s="50">
        <f>DAX__2019_2020__33[[#This Row],[Open]]*(DAX__2019_2020__33[[#This Row],[Adj Close]]/DAX__2019_2020__33[[#This Row],[Close]])</f>
        <v>52.221629121621483</v>
      </c>
      <c r="E2959" s="50" t="s">
        <v>5056</v>
      </c>
      <c r="F2959" s="50" t="s">
        <v>9724</v>
      </c>
      <c r="G2959" s="50" t="s">
        <v>9725</v>
      </c>
      <c r="H2959" s="50" t="s">
        <v>9726</v>
      </c>
      <c r="I2959" s="50">
        <f>(DAX__2019_2020__33[[#This Row],[Adj Close]]-DAX__2019_2020__33[[#This Row],[Adj Open]])/DAX__2019_2020__33[[#This Row],[Adj Open]]</f>
        <v>1.285716071428584E-2</v>
      </c>
      <c r="J2959" s="50">
        <f>DAX__2019_2020__33[[#This Row],[Adj Close]]-DAX__2019_2020__33[[#This Row],[Adj Open]]</f>
        <v>0.67142187837851708</v>
      </c>
      <c r="K2959" s="50">
        <v>2171082</v>
      </c>
    </row>
    <row r="2960" spans="1:11" x14ac:dyDescent="0.3">
      <c r="A2960" s="51" t="str">
        <f t="shared" si="50"/>
        <v>BAYN.DE</v>
      </c>
      <c r="B2960" s="52" t="s">
        <v>516</v>
      </c>
      <c r="C2960" s="50" t="s">
        <v>9727</v>
      </c>
      <c r="D2960" s="50">
        <f>DAX__2019_2020__33[[#This Row],[Open]]*(DAX__2019_2020__33[[#This Row],[Adj Close]]/DAX__2019_2020__33[[#This Row],[Close]])</f>
        <v>52.995632570132877</v>
      </c>
      <c r="E2960" s="50" t="s">
        <v>5115</v>
      </c>
      <c r="F2960" s="50" t="s">
        <v>9682</v>
      </c>
      <c r="G2960" s="50" t="s">
        <v>8744</v>
      </c>
      <c r="H2960" s="50" t="s">
        <v>9728</v>
      </c>
      <c r="I2960" s="50">
        <f>(DAX__2019_2020__33[[#This Row],[Adj Close]]-DAX__2019_2020__33[[#This Row],[Adj Open]])/DAX__2019_2020__33[[#This Row],[Adj Open]]</f>
        <v>6.8625547470507978E-3</v>
      </c>
      <c r="J2960" s="50">
        <f>DAX__2019_2020__33[[#This Row],[Adj Close]]-DAX__2019_2020__33[[#This Row],[Adj Open]]</f>
        <v>0.36368542986712526</v>
      </c>
      <c r="K2960" s="50">
        <v>7344395</v>
      </c>
    </row>
    <row r="2961" spans="1:11" x14ac:dyDescent="0.3">
      <c r="A2961" s="51" t="str">
        <f t="shared" si="50"/>
        <v>BAYN.DE</v>
      </c>
      <c r="B2961" s="52" t="s">
        <v>517</v>
      </c>
      <c r="C2961" s="50" t="s">
        <v>7756</v>
      </c>
      <c r="D2961" s="50">
        <f>DAX__2019_2020__33[[#This Row],[Open]]*(DAX__2019_2020__33[[#This Row],[Adj Close]]/DAX__2019_2020__33[[#This Row],[Close]])</f>
        <v>53.088880332735236</v>
      </c>
      <c r="E2961" s="50" t="s">
        <v>9729</v>
      </c>
      <c r="F2961" s="50" t="s">
        <v>9730</v>
      </c>
      <c r="G2961" s="50" t="s">
        <v>8500</v>
      </c>
      <c r="H2961" s="50" t="s">
        <v>9731</v>
      </c>
      <c r="I2961" s="50">
        <f>(DAX__2019_2020__33[[#This Row],[Adj Close]]-DAX__2019_2020__33[[#This Row],[Adj Open]])/DAX__2019_2020__33[[#This Row],[Adj Open]]</f>
        <v>-5.3925856314772605E-2</v>
      </c>
      <c r="J2961" s="50">
        <f>DAX__2019_2020__33[[#This Row],[Adj Close]]-DAX__2019_2020__33[[#This Row],[Adj Open]]</f>
        <v>-2.8628633327352375</v>
      </c>
      <c r="K2961" s="50">
        <v>5164649</v>
      </c>
    </row>
    <row r="2962" spans="1:11" x14ac:dyDescent="0.3">
      <c r="A2962" s="51" t="str">
        <f t="shared" si="50"/>
        <v>BAYN.DE</v>
      </c>
      <c r="B2962" s="52" t="s">
        <v>518</v>
      </c>
      <c r="C2962" s="50" t="s">
        <v>9025</v>
      </c>
      <c r="D2962" s="50">
        <f>DAX__2019_2020__33[[#This Row],[Open]]*(DAX__2019_2020__33[[#This Row],[Adj Close]]/DAX__2019_2020__33[[#This Row],[Close]])</f>
        <v>50.5150982161691</v>
      </c>
      <c r="E2962" s="50" t="s">
        <v>9732</v>
      </c>
      <c r="F2962" s="50" t="s">
        <v>8500</v>
      </c>
      <c r="G2962" s="50" t="s">
        <v>8500</v>
      </c>
      <c r="H2962" s="50" t="s">
        <v>9731</v>
      </c>
      <c r="I2962" s="50">
        <f>(DAX__2019_2020__33[[#This Row],[Adj Close]]-DAX__2019_2020__33[[#This Row],[Adj Open]])/DAX__2019_2020__33[[#This Row],[Adj Open]]</f>
        <v>-5.7226695854779358E-3</v>
      </c>
      <c r="J2962" s="50">
        <f>DAX__2019_2020__33[[#This Row],[Adj Close]]-DAX__2019_2020__33[[#This Row],[Adj Open]]</f>
        <v>-0.28908121616910165</v>
      </c>
      <c r="K2962" s="50">
        <v>2737425</v>
      </c>
    </row>
    <row r="2963" spans="1:11" x14ac:dyDescent="0.3">
      <c r="A2963" s="51" t="str">
        <f t="shared" si="50"/>
        <v>BAYN.DE</v>
      </c>
      <c r="B2963" s="52" t="s">
        <v>519</v>
      </c>
      <c r="C2963" s="50" t="s">
        <v>8615</v>
      </c>
      <c r="D2963" s="50">
        <f>DAX__2019_2020__33[[#This Row],[Open]]*(DAX__2019_2020__33[[#This Row],[Adj Close]]/DAX__2019_2020__33[[#This Row],[Close]])</f>
        <v>50.58970228965979</v>
      </c>
      <c r="E2963" s="50" t="s">
        <v>8621</v>
      </c>
      <c r="F2963" s="50" t="s">
        <v>8615</v>
      </c>
      <c r="G2963" s="50" t="s">
        <v>9733</v>
      </c>
      <c r="H2963" s="50" t="s">
        <v>9734</v>
      </c>
      <c r="I2963" s="50">
        <f>(DAX__2019_2020__33[[#This Row],[Adj Close]]-DAX__2019_2020__33[[#This Row],[Adj Open]])/DAX__2019_2020__33[[#This Row],[Adj Open]]</f>
        <v>1.3087539170507057E-2</v>
      </c>
      <c r="J2963" s="50">
        <f>DAX__2019_2020__33[[#This Row],[Adj Close]]-DAX__2019_2020__33[[#This Row],[Adj Open]]</f>
        <v>0.66209471034021306</v>
      </c>
      <c r="K2963" s="50">
        <v>2277298</v>
      </c>
    </row>
    <row r="2964" spans="1:11" x14ac:dyDescent="0.3">
      <c r="A2964" s="51" t="str">
        <f t="shared" si="50"/>
        <v>BAYN.DE</v>
      </c>
      <c r="B2964" s="52" t="s">
        <v>520</v>
      </c>
      <c r="C2964" s="50" t="s">
        <v>9735</v>
      </c>
      <c r="D2964" s="50">
        <f>DAX__2019_2020__33[[#This Row],[Open]]*(DAX__2019_2020__33[[#This Row],[Adj Close]]/DAX__2019_2020__33[[#This Row],[Close]])</f>
        <v>50.841485198309137</v>
      </c>
      <c r="E2964" s="50" t="s">
        <v>9733</v>
      </c>
      <c r="F2964" s="50" t="s">
        <v>8501</v>
      </c>
      <c r="G2964" s="50" t="s">
        <v>8373</v>
      </c>
      <c r="H2964" s="50" t="s">
        <v>9736</v>
      </c>
      <c r="I2964" s="50">
        <f>(DAX__2019_2020__33[[#This Row],[Adj Close]]-DAX__2019_2020__33[[#This Row],[Adj Open]])/DAX__2019_2020__33[[#This Row],[Adj Open]]</f>
        <v>-2.0176082171681066E-3</v>
      </c>
      <c r="J2964" s="50">
        <f>DAX__2019_2020__33[[#This Row],[Adj Close]]-DAX__2019_2020__33[[#This Row],[Adj Open]]</f>
        <v>-0.10257819830913917</v>
      </c>
      <c r="K2964" s="50">
        <v>2030543</v>
      </c>
    </row>
    <row r="2965" spans="1:11" x14ac:dyDescent="0.3">
      <c r="A2965" s="51" t="str">
        <f t="shared" si="50"/>
        <v>BAYN.DE</v>
      </c>
      <c r="B2965" s="52" t="s">
        <v>521</v>
      </c>
      <c r="C2965" s="50" t="s">
        <v>9023</v>
      </c>
      <c r="D2965" s="50">
        <f>DAX__2019_2020__33[[#This Row],[Open]]*(DAX__2019_2020__33[[#This Row],[Adj Close]]/DAX__2019_2020__33[[#This Row],[Close]])</f>
        <v>50.97203967622891</v>
      </c>
      <c r="E2965" s="50" t="s">
        <v>9737</v>
      </c>
      <c r="F2965" s="50" t="s">
        <v>9738</v>
      </c>
      <c r="G2965" s="50" t="s">
        <v>5119</v>
      </c>
      <c r="H2965" s="50" t="s">
        <v>9739</v>
      </c>
      <c r="I2965" s="50">
        <f>(DAX__2019_2020__33[[#This Row],[Adj Close]]-DAX__2019_2020__33[[#This Row],[Adj Open]])/DAX__2019_2020__33[[#This Row],[Adj Open]]</f>
        <v>-2.1770929381631769E-2</v>
      </c>
      <c r="J2965" s="50">
        <f>DAX__2019_2020__33[[#This Row],[Adj Close]]-DAX__2019_2020__33[[#This Row],[Adj Open]]</f>
        <v>-1.1097086762289123</v>
      </c>
      <c r="K2965" s="50">
        <v>3337730</v>
      </c>
    </row>
    <row r="2966" spans="1:11" x14ac:dyDescent="0.3">
      <c r="A2966" s="51" t="str">
        <f t="shared" si="50"/>
        <v>BAYN.DE</v>
      </c>
      <c r="B2966" s="52" t="s">
        <v>522</v>
      </c>
      <c r="C2966" s="50" t="s">
        <v>9019</v>
      </c>
      <c r="D2966" s="50">
        <f>DAX__2019_2020__33[[#This Row],[Open]]*(DAX__2019_2020__33[[#This Row],[Adj Close]]/DAX__2019_2020__33[[#This Row],[Close]])</f>
        <v>50.822833357735348</v>
      </c>
      <c r="E2966" s="50" t="s">
        <v>5016</v>
      </c>
      <c r="F2966" s="50" t="s">
        <v>8496</v>
      </c>
      <c r="G2966" s="50" t="s">
        <v>9017</v>
      </c>
      <c r="H2966" s="50" t="s">
        <v>9740</v>
      </c>
      <c r="I2966" s="50">
        <f>(DAX__2019_2020__33[[#This Row],[Adj Close]]-DAX__2019_2020__33[[#This Row],[Adj Open]])/DAX__2019_2020__33[[#This Row],[Adj Open]]</f>
        <v>-5.3211192660549741E-3</v>
      </c>
      <c r="J2966" s="50">
        <f>DAX__2019_2020__33[[#This Row],[Adj Close]]-DAX__2019_2020__33[[#This Row],[Adj Open]]</f>
        <v>-0.27043435773534696</v>
      </c>
      <c r="K2966" s="50">
        <v>2816073</v>
      </c>
    </row>
    <row r="2967" spans="1:11" x14ac:dyDescent="0.3">
      <c r="A2967" s="51" t="str">
        <f t="shared" si="50"/>
        <v>BAYN.DE</v>
      </c>
      <c r="B2967" s="52" t="s">
        <v>523</v>
      </c>
      <c r="C2967" s="50" t="s">
        <v>9741</v>
      </c>
      <c r="D2967" s="50">
        <f>DAX__2019_2020__33[[#This Row],[Open]]*(DAX__2019_2020__33[[#This Row],[Adj Close]]/DAX__2019_2020__33[[#This Row],[Close]])</f>
        <v>50.347245677700371</v>
      </c>
      <c r="E2967" s="50" t="s">
        <v>5074</v>
      </c>
      <c r="F2967" s="50" t="s">
        <v>9742</v>
      </c>
      <c r="G2967" s="50" t="s">
        <v>5026</v>
      </c>
      <c r="H2967" s="50" t="s">
        <v>9743</v>
      </c>
      <c r="I2967" s="50">
        <f>(DAX__2019_2020__33[[#This Row],[Adj Close]]-DAX__2019_2020__33[[#This Row],[Adj Open]])/DAX__2019_2020__33[[#This Row],[Adj Open]]</f>
        <v>-8.8906090427629657E-3</v>
      </c>
      <c r="J2967" s="50">
        <f>DAX__2019_2020__33[[#This Row],[Adj Close]]-DAX__2019_2020__33[[#This Row],[Adj Open]]</f>
        <v>-0.44761767770037153</v>
      </c>
      <c r="K2967" s="50">
        <v>2114410</v>
      </c>
    </row>
    <row r="2968" spans="1:11" x14ac:dyDescent="0.3">
      <c r="A2968" s="51" t="str">
        <f t="shared" si="50"/>
        <v>BAYN.DE</v>
      </c>
      <c r="B2968" s="52" t="s">
        <v>524</v>
      </c>
      <c r="C2968" s="50" t="s">
        <v>9738</v>
      </c>
      <c r="D2968" s="50">
        <f>DAX__2019_2020__33[[#This Row],[Open]]*(DAX__2019_2020__33[[#This Row],[Adj Close]]/DAX__2019_2020__33[[#This Row],[Close]])</f>
        <v>49.470667570178307</v>
      </c>
      <c r="E2968" s="50" t="s">
        <v>9744</v>
      </c>
      <c r="F2968" s="50" t="s">
        <v>9055</v>
      </c>
      <c r="G2968" s="50" t="s">
        <v>9050</v>
      </c>
      <c r="H2968" s="50" t="s">
        <v>9745</v>
      </c>
      <c r="I2968" s="50">
        <f>(DAX__2019_2020__33[[#This Row],[Adj Close]]-DAX__2019_2020__33[[#This Row],[Adj Open]])/DAX__2019_2020__33[[#This Row],[Adj Open]]</f>
        <v>4.9010745504443412E-3</v>
      </c>
      <c r="J2968" s="50">
        <f>DAX__2019_2020__33[[#This Row],[Adj Close]]-DAX__2019_2020__33[[#This Row],[Adj Open]]</f>
        <v>0.24245942982169311</v>
      </c>
      <c r="K2968" s="50">
        <v>2502977</v>
      </c>
    </row>
    <row r="2969" spans="1:11" x14ac:dyDescent="0.3">
      <c r="A2969" s="51" t="str">
        <f t="shared" si="50"/>
        <v>BAYN.DE</v>
      </c>
      <c r="B2969" s="52" t="s">
        <v>525</v>
      </c>
      <c r="C2969" s="50" t="s">
        <v>794</v>
      </c>
      <c r="D2969" s="50">
        <f>DAX__2019_2020__33[[#This Row],[Open]]*(DAX__2019_2020__33[[#This Row],[Adj Close]]/DAX__2019_2020__33[[#This Row],[Close]])</f>
        <v>44.668145244428047</v>
      </c>
      <c r="E2969" s="50" t="s">
        <v>9746</v>
      </c>
      <c r="F2969" s="50" t="s">
        <v>8299</v>
      </c>
      <c r="G2969" s="50" t="s">
        <v>8299</v>
      </c>
      <c r="H2969" s="50" t="s">
        <v>9747</v>
      </c>
      <c r="I2969" s="50">
        <f>(DAX__2019_2020__33[[#This Row],[Adj Close]]-DAX__2019_2020__33[[#This Row],[Adj Open]])/DAX__2019_2020__33[[#This Row],[Adj Open]]</f>
        <v>-3.2567890080672547E-2</v>
      </c>
      <c r="J2969" s="50">
        <f>DAX__2019_2020__33[[#This Row],[Adj Close]]-DAX__2019_2020__33[[#This Row],[Adj Open]]</f>
        <v>-1.4547472444280487</v>
      </c>
      <c r="K2969" s="50">
        <v>20325159</v>
      </c>
    </row>
    <row r="2970" spans="1:11" x14ac:dyDescent="0.3">
      <c r="A2970" s="51" t="str">
        <f t="shared" si="50"/>
        <v>BAYN.DE</v>
      </c>
      <c r="B2970" s="52" t="s">
        <v>526</v>
      </c>
      <c r="C2970" s="50" t="s">
        <v>2232</v>
      </c>
      <c r="D2970" s="50">
        <f>DAX__2019_2020__33[[#This Row],[Open]]*(DAX__2019_2020__33[[#This Row],[Adj Close]]/DAX__2019_2020__33[[#This Row],[Close]])</f>
        <v>43.101493835132977</v>
      </c>
      <c r="E2970" s="50" t="s">
        <v>934</v>
      </c>
      <c r="F2970" s="50" t="s">
        <v>9748</v>
      </c>
      <c r="G2970" s="50" t="s">
        <v>9749</v>
      </c>
      <c r="H2970" s="50" t="s">
        <v>9750</v>
      </c>
      <c r="I2970" s="50">
        <f>(DAX__2019_2020__33[[#This Row],[Adj Close]]-DAX__2019_2020__33[[#This Row],[Adj Open]])/DAX__2019_2020__33[[#This Row],[Adj Open]]</f>
        <v>-2.7801816793556648E-2</v>
      </c>
      <c r="J2970" s="50">
        <f>DAX__2019_2020__33[[#This Row],[Adj Close]]-DAX__2019_2020__33[[#This Row],[Adj Open]]</f>
        <v>-1.1982998351329783</v>
      </c>
      <c r="K2970" s="50">
        <v>11571457</v>
      </c>
    </row>
    <row r="2971" spans="1:11" x14ac:dyDescent="0.3">
      <c r="A2971" s="51" t="str">
        <f t="shared" si="50"/>
        <v>BAYN.DE</v>
      </c>
      <c r="B2971" s="52" t="s">
        <v>527</v>
      </c>
      <c r="C2971" s="50" t="s">
        <v>642</v>
      </c>
      <c r="D2971" s="50">
        <f>DAX__2019_2020__33[[#This Row],[Open]]*(DAX__2019_2020__33[[#This Row],[Adj Close]]/DAX__2019_2020__33[[#This Row],[Close]])</f>
        <v>42.616582749933457</v>
      </c>
      <c r="E2971" s="50" t="s">
        <v>9751</v>
      </c>
      <c r="F2971" s="50" t="s">
        <v>608</v>
      </c>
      <c r="G2971" s="50" t="s">
        <v>9752</v>
      </c>
      <c r="H2971" s="50" t="s">
        <v>9753</v>
      </c>
      <c r="I2971" s="50">
        <f>(DAX__2019_2020__33[[#This Row],[Adj Close]]-DAX__2019_2020__33[[#This Row],[Adj Open]])/DAX__2019_2020__33[[#This Row],[Adj Open]]</f>
        <v>2.3413544345436736E-2</v>
      </c>
      <c r="J2971" s="50">
        <f>DAX__2019_2020__33[[#This Row],[Adj Close]]-DAX__2019_2020__33[[#This Row],[Adj Open]]</f>
        <v>0.9978052500665413</v>
      </c>
      <c r="K2971" s="50">
        <v>5490290</v>
      </c>
    </row>
    <row r="2972" spans="1:11" x14ac:dyDescent="0.3">
      <c r="A2972" s="51" t="str">
        <f t="shared" si="50"/>
        <v>BAYN.DE</v>
      </c>
      <c r="B2972" s="52" t="s">
        <v>528</v>
      </c>
      <c r="C2972" s="50" t="s">
        <v>1351</v>
      </c>
      <c r="D2972" s="50">
        <f>DAX__2019_2020__33[[#This Row],[Open]]*(DAX__2019_2020__33[[#This Row],[Adj Close]]/DAX__2019_2020__33[[#This Row],[Close]])</f>
        <v>43.856840205199696</v>
      </c>
      <c r="E2972" s="50" t="s">
        <v>1364</v>
      </c>
      <c r="F2972" s="50" t="s">
        <v>8340</v>
      </c>
      <c r="G2972" s="50" t="s">
        <v>934</v>
      </c>
      <c r="H2972" s="50" t="s">
        <v>9754</v>
      </c>
      <c r="I2972" s="50">
        <f>(DAX__2019_2020__33[[#This Row],[Adj Close]]-DAX__2019_2020__33[[#This Row],[Adj Open]])/DAX__2019_2020__33[[#This Row],[Adj Open]]</f>
        <v>-1.5522007559472712E-2</v>
      </c>
      <c r="J2972" s="50">
        <f>DAX__2019_2020__33[[#This Row],[Adj Close]]-DAX__2019_2020__33[[#This Row],[Adj Open]]</f>
        <v>-0.68074620519969642</v>
      </c>
      <c r="K2972" s="50">
        <v>4102295</v>
      </c>
    </row>
    <row r="2973" spans="1:11" x14ac:dyDescent="0.3">
      <c r="A2973" s="51" t="str">
        <f t="shared" si="50"/>
        <v>BAYN.DE</v>
      </c>
      <c r="B2973" s="52" t="s">
        <v>529</v>
      </c>
      <c r="C2973" s="50" t="s">
        <v>8340</v>
      </c>
      <c r="D2973" s="50">
        <f>DAX__2019_2020__33[[#This Row],[Open]]*(DAX__2019_2020__33[[#This Row],[Adj Close]]/DAX__2019_2020__33[[#This Row],[Close]])</f>
        <v>43.0455409149126</v>
      </c>
      <c r="E2973" s="50" t="s">
        <v>818</v>
      </c>
      <c r="F2973" s="50" t="s">
        <v>9755</v>
      </c>
      <c r="G2973" s="50" t="s">
        <v>637</v>
      </c>
      <c r="H2973" s="50" t="s">
        <v>9756</v>
      </c>
      <c r="I2973" s="50">
        <f>(DAX__2019_2020__33[[#This Row],[Adj Close]]-DAX__2019_2020__33[[#This Row],[Adj Open]])/DAX__2019_2020__33[[#This Row],[Adj Open]]</f>
        <v>-1.8630870883882152E-2</v>
      </c>
      <c r="J2973" s="50">
        <f>DAX__2019_2020__33[[#This Row],[Adj Close]]-DAX__2019_2020__33[[#This Row],[Adj Open]]</f>
        <v>-0.80197591491260312</v>
      </c>
      <c r="K2973" s="50">
        <v>4767291</v>
      </c>
    </row>
    <row r="2974" spans="1:11" x14ac:dyDescent="0.3">
      <c r="A2974" s="51" t="str">
        <f t="shared" si="50"/>
        <v>BAYN.DE</v>
      </c>
      <c r="B2974" s="52" t="s">
        <v>530</v>
      </c>
      <c r="C2974" s="50" t="s">
        <v>9757</v>
      </c>
      <c r="D2974" s="50">
        <f>DAX__2019_2020__33[[#This Row],[Open]]*(DAX__2019_2020__33[[#This Row],[Adj Close]]/DAX__2019_2020__33[[#This Row],[Close]])</f>
        <v>42.537315447748703</v>
      </c>
      <c r="E2974" s="50" t="s">
        <v>9752</v>
      </c>
      <c r="F2974" s="50" t="s">
        <v>9758</v>
      </c>
      <c r="G2974" s="50" t="s">
        <v>9759</v>
      </c>
      <c r="H2974" s="50" t="s">
        <v>9760</v>
      </c>
      <c r="I2974" s="50">
        <f>(DAX__2019_2020__33[[#This Row],[Adj Close]]-DAX__2019_2020__33[[#This Row],[Adj Open]])/DAX__2019_2020__33[[#This Row],[Adj Open]]</f>
        <v>1.5345762782165553E-2</v>
      </c>
      <c r="J2974" s="50">
        <f>DAX__2019_2020__33[[#This Row],[Adj Close]]-DAX__2019_2020__33[[#This Row],[Adj Open]]</f>
        <v>0.6527675522512979</v>
      </c>
      <c r="K2974" s="50">
        <v>4722838</v>
      </c>
    </row>
    <row r="2975" spans="1:11" x14ac:dyDescent="0.3">
      <c r="A2975" s="51" t="str">
        <f t="shared" ref="A2975:A3031" si="51">"BAYN.DE"</f>
        <v>BAYN.DE</v>
      </c>
      <c r="B2975" s="52" t="s">
        <v>531</v>
      </c>
      <c r="C2975" s="50" t="s">
        <v>8301</v>
      </c>
      <c r="D2975" s="50">
        <f>DAX__2019_2020__33[[#This Row],[Open]]*(DAX__2019_2020__33[[#This Row],[Adj Close]]/DAX__2019_2020__33[[#This Row],[Close]])</f>
        <v>43.124806462720223</v>
      </c>
      <c r="E2975" s="50" t="s">
        <v>9761</v>
      </c>
      <c r="F2975" s="50" t="s">
        <v>658</v>
      </c>
      <c r="G2975" s="50" t="s">
        <v>9762</v>
      </c>
      <c r="H2975" s="50" t="s">
        <v>9763</v>
      </c>
      <c r="I2975" s="50">
        <f>(DAX__2019_2020__33[[#This Row],[Adj Close]]-DAX__2019_2020__33[[#This Row],[Adj Open]])/DAX__2019_2020__33[[#This Row],[Adj Open]]</f>
        <v>1.0487642134017544E-2</v>
      </c>
      <c r="J2975" s="50">
        <f>DAX__2019_2020__33[[#This Row],[Adj Close]]-DAX__2019_2020__33[[#This Row],[Adj Open]]</f>
        <v>0.45227753727977671</v>
      </c>
      <c r="K2975" s="50">
        <v>3390510</v>
      </c>
    </row>
    <row r="2976" spans="1:11" x14ac:dyDescent="0.3">
      <c r="A2976" s="51" t="str">
        <f t="shared" si="51"/>
        <v>BAYN.DE</v>
      </c>
      <c r="B2976" s="52" t="s">
        <v>532</v>
      </c>
      <c r="C2976" s="50" t="s">
        <v>9764</v>
      </c>
      <c r="D2976" s="50">
        <f>DAX__2019_2020__33[[#This Row],[Open]]*(DAX__2019_2020__33[[#This Row],[Adj Close]]/DAX__2019_2020__33[[#This Row],[Close]])</f>
        <v>43.637695342066628</v>
      </c>
      <c r="E2976" s="50" t="s">
        <v>9765</v>
      </c>
      <c r="F2976" s="50" t="s">
        <v>1342</v>
      </c>
      <c r="G2976" s="50" t="s">
        <v>633</v>
      </c>
      <c r="H2976" s="50" t="s">
        <v>9766</v>
      </c>
      <c r="I2976" s="50">
        <f>(DAX__2019_2020__33[[#This Row],[Adj Close]]-DAX__2019_2020__33[[#This Row],[Adj Open]])/DAX__2019_2020__33[[#This Row],[Adj Open]]</f>
        <v>-9.2958012307214205E-3</v>
      </c>
      <c r="J2976" s="50">
        <f>DAX__2019_2020__33[[#This Row],[Adj Close]]-DAX__2019_2020__33[[#This Row],[Adj Open]]</f>
        <v>-0.40564734206662934</v>
      </c>
      <c r="K2976" s="50">
        <v>2646398</v>
      </c>
    </row>
    <row r="2977" spans="1:11" x14ac:dyDescent="0.3">
      <c r="A2977" s="51" t="str">
        <f t="shared" si="51"/>
        <v>BAYN.DE</v>
      </c>
      <c r="B2977" s="52" t="s">
        <v>533</v>
      </c>
      <c r="C2977" s="50" t="s">
        <v>632</v>
      </c>
      <c r="D2977" s="50">
        <f>DAX__2019_2020__33[[#This Row],[Open]]*(DAX__2019_2020__33[[#This Row],[Adj Close]]/DAX__2019_2020__33[[#This Row],[Close]])</f>
        <v>42.756459188573011</v>
      </c>
      <c r="E2977" s="50" t="s">
        <v>9767</v>
      </c>
      <c r="F2977" s="50" t="s">
        <v>9768</v>
      </c>
      <c r="G2977" s="50" t="s">
        <v>9768</v>
      </c>
      <c r="H2977" s="50" t="s">
        <v>9769</v>
      </c>
      <c r="I2977" s="50">
        <f>(DAX__2019_2020__33[[#This Row],[Adj Close]]-DAX__2019_2020__33[[#This Row],[Adj Open]])/DAX__2019_2020__33[[#This Row],[Adj Open]]</f>
        <v>-2.3991233325680917E-2</v>
      </c>
      <c r="J2977" s="50">
        <f>DAX__2019_2020__33[[#This Row],[Adj Close]]-DAX__2019_2020__33[[#This Row],[Adj Open]]</f>
        <v>-1.0257801885730089</v>
      </c>
      <c r="K2977" s="50">
        <v>4619885</v>
      </c>
    </row>
    <row r="2978" spans="1:11" x14ac:dyDescent="0.3">
      <c r="A2978" s="51" t="str">
        <f t="shared" si="51"/>
        <v>BAYN.DE</v>
      </c>
      <c r="B2978" s="52" t="s">
        <v>534</v>
      </c>
      <c r="C2978" s="50" t="s">
        <v>9770</v>
      </c>
      <c r="D2978" s="50">
        <f>DAX__2019_2020__33[[#This Row],[Open]]*(DAX__2019_2020__33[[#This Row],[Adj Close]]/DAX__2019_2020__33[[#This Row],[Close]])</f>
        <v>41.945156594130694</v>
      </c>
      <c r="E2978" s="50" t="s">
        <v>8208</v>
      </c>
      <c r="F2978" s="50" t="s">
        <v>9771</v>
      </c>
      <c r="G2978" s="50" t="s">
        <v>9772</v>
      </c>
      <c r="H2978" s="50" t="s">
        <v>9773</v>
      </c>
      <c r="I2978" s="50">
        <f>(DAX__2019_2020__33[[#This Row],[Adj Close]]-DAX__2019_2020__33[[#This Row],[Adj Open]])/DAX__2019_2020__33[[#This Row],[Adj Open]]</f>
        <v>-1.4562005335704592E-2</v>
      </c>
      <c r="J2978" s="50">
        <f>DAX__2019_2020__33[[#This Row],[Adj Close]]-DAX__2019_2020__33[[#This Row],[Adj Open]]</f>
        <v>-0.61080559413069579</v>
      </c>
      <c r="K2978" s="50">
        <v>3750904</v>
      </c>
    </row>
    <row r="2979" spans="1:11" x14ac:dyDescent="0.3">
      <c r="A2979" s="51" t="str">
        <f t="shared" si="51"/>
        <v>BAYN.DE</v>
      </c>
      <c r="B2979" s="52" t="s">
        <v>535</v>
      </c>
      <c r="C2979" s="50" t="s">
        <v>967</v>
      </c>
      <c r="D2979" s="50">
        <f>DAX__2019_2020__33[[#This Row],[Open]]*(DAX__2019_2020__33[[#This Row],[Adj Close]]/DAX__2019_2020__33[[#This Row],[Close]])</f>
        <v>41.07790838558671</v>
      </c>
      <c r="E2979" s="50" t="s">
        <v>9774</v>
      </c>
      <c r="F2979" s="50" t="s">
        <v>9775</v>
      </c>
      <c r="G2979" s="50" t="s">
        <v>1272</v>
      </c>
      <c r="H2979" s="50" t="s">
        <v>9776</v>
      </c>
      <c r="I2979" s="50">
        <f>(DAX__2019_2020__33[[#This Row],[Adj Close]]-DAX__2019_2020__33[[#This Row],[Adj Open]])/DAX__2019_2020__33[[#This Row],[Adj Open]]</f>
        <v>1.3621339696283912E-3</v>
      </c>
      <c r="J2979" s="50">
        <f>DAX__2019_2020__33[[#This Row],[Adj Close]]-DAX__2019_2020__33[[#This Row],[Adj Open]]</f>
        <v>5.5953614413290609E-2</v>
      </c>
      <c r="K2979" s="50">
        <v>5305915</v>
      </c>
    </row>
    <row r="2980" spans="1:11" x14ac:dyDescent="0.3">
      <c r="A2980" s="51" t="str">
        <f t="shared" si="51"/>
        <v>BAYN.DE</v>
      </c>
      <c r="B2980" s="52" t="s">
        <v>536</v>
      </c>
      <c r="C2980" s="50" t="s">
        <v>9777</v>
      </c>
      <c r="D2980" s="50">
        <f>DAX__2019_2020__33[[#This Row],[Open]]*(DAX__2019_2020__33[[#This Row],[Adj Close]]/DAX__2019_2020__33[[#This Row],[Close]])</f>
        <v>41.245761201165777</v>
      </c>
      <c r="E2980" s="50" t="s">
        <v>663</v>
      </c>
      <c r="F2980" s="50" t="s">
        <v>9778</v>
      </c>
      <c r="G2980" s="50" t="s">
        <v>1290</v>
      </c>
      <c r="H2980" s="50" t="s">
        <v>9779</v>
      </c>
      <c r="I2980" s="50">
        <f>(DAX__2019_2020__33[[#This Row],[Adj Close]]-DAX__2019_2020__33[[#This Row],[Adj Open]])/DAX__2019_2020__33[[#This Row],[Adj Open]]</f>
        <v>1.3113294144246109E-2</v>
      </c>
      <c r="J2980" s="50">
        <f>DAX__2019_2020__33[[#This Row],[Adj Close]]-DAX__2019_2020__33[[#This Row],[Adj Open]]</f>
        <v>0.54086779883422054</v>
      </c>
      <c r="K2980" s="50">
        <v>5245029</v>
      </c>
    </row>
    <row r="2981" spans="1:11" x14ac:dyDescent="0.3">
      <c r="A2981" s="51" t="str">
        <f t="shared" si="51"/>
        <v>BAYN.DE</v>
      </c>
      <c r="B2981" s="52" t="s">
        <v>537</v>
      </c>
      <c r="C2981" s="50" t="s">
        <v>1268</v>
      </c>
      <c r="D2981" s="50">
        <f>DAX__2019_2020__33[[#This Row],[Open]]*(DAX__2019_2020__33[[#This Row],[Adj Close]]/DAX__2019_2020__33[[#This Row],[Close]])</f>
        <v>41.870557575838411</v>
      </c>
      <c r="E2981" s="50" t="s">
        <v>9780</v>
      </c>
      <c r="F2981" s="50" t="s">
        <v>9781</v>
      </c>
      <c r="G2981" s="50" t="s">
        <v>9782</v>
      </c>
      <c r="H2981" s="50" t="s">
        <v>9783</v>
      </c>
      <c r="I2981" s="50">
        <f>(DAX__2019_2020__33[[#This Row],[Adj Close]]-DAX__2019_2020__33[[#This Row],[Adj Open]])/DAX__2019_2020__33[[#This Row],[Adj Open]]</f>
        <v>-1.269487694009451E-2</v>
      </c>
      <c r="J2981" s="50">
        <f>DAX__2019_2020__33[[#This Row],[Adj Close]]-DAX__2019_2020__33[[#This Row],[Adj Open]]</f>
        <v>-0.53154157583841055</v>
      </c>
      <c r="K2981" s="50">
        <v>2461100</v>
      </c>
    </row>
    <row r="2982" spans="1:11" x14ac:dyDescent="0.3">
      <c r="A2982" s="51" t="str">
        <f t="shared" si="51"/>
        <v>BAYN.DE</v>
      </c>
      <c r="B2982" s="52" t="s">
        <v>538</v>
      </c>
      <c r="C2982" s="50" t="s">
        <v>8278</v>
      </c>
      <c r="D2982" s="50">
        <f>DAX__2019_2020__33[[#This Row],[Open]]*(DAX__2019_2020__33[[#This Row],[Adj Close]]/DAX__2019_2020__33[[#This Row],[Close]])</f>
        <v>41.03127595211545</v>
      </c>
      <c r="E2982" s="50" t="s">
        <v>629</v>
      </c>
      <c r="F2982" s="50" t="s">
        <v>9784</v>
      </c>
      <c r="G2982" s="50" t="s">
        <v>1058</v>
      </c>
      <c r="H2982" s="50" t="s">
        <v>9785</v>
      </c>
      <c r="I2982" s="50">
        <f>(DAX__2019_2020__33[[#This Row],[Adj Close]]-DAX__2019_2020__33[[#This Row],[Adj Open]])/DAX__2019_2020__33[[#This Row],[Adj Open]]</f>
        <v>-8.6363863636364467E-3</v>
      </c>
      <c r="J2982" s="50">
        <f>DAX__2019_2020__33[[#This Row],[Adj Close]]-DAX__2019_2020__33[[#This Row],[Adj Open]]</f>
        <v>-0.35436195211545396</v>
      </c>
      <c r="K2982" s="50">
        <v>3116377</v>
      </c>
    </row>
    <row r="2983" spans="1:11" x14ac:dyDescent="0.3">
      <c r="A2983" s="51" t="str">
        <f t="shared" si="51"/>
        <v>BAYN.DE</v>
      </c>
      <c r="B2983" s="52" t="s">
        <v>539</v>
      </c>
      <c r="C2983" s="50" t="s">
        <v>9786</v>
      </c>
      <c r="D2983" s="50">
        <f>DAX__2019_2020__33[[#This Row],[Open]]*(DAX__2019_2020__33[[#This Row],[Adj Close]]/DAX__2019_2020__33[[#This Row],[Close]])</f>
        <v>40.565013035294115</v>
      </c>
      <c r="E2983" s="50" t="s">
        <v>1078</v>
      </c>
      <c r="F2983" s="50" t="s">
        <v>9787</v>
      </c>
      <c r="G2983" s="50" t="s">
        <v>8321</v>
      </c>
      <c r="H2983" s="50" t="s">
        <v>9788</v>
      </c>
      <c r="I2983" s="50">
        <f>(DAX__2019_2020__33[[#This Row],[Adj Close]]-DAX__2019_2020__33[[#This Row],[Adj Open]])/DAX__2019_2020__33[[#This Row],[Adj Open]]</f>
        <v>-2.2988505747126416E-2</v>
      </c>
      <c r="J2983" s="50">
        <f>DAX__2019_2020__33[[#This Row],[Adj Close]]-DAX__2019_2020__33[[#This Row],[Adj Open]]</f>
        <v>-0.93252903529411668</v>
      </c>
      <c r="K2983" s="50">
        <v>5096131</v>
      </c>
    </row>
    <row r="2984" spans="1:11" x14ac:dyDescent="0.3">
      <c r="A2984" s="51" t="str">
        <f t="shared" si="51"/>
        <v>BAYN.DE</v>
      </c>
      <c r="B2984" s="52" t="s">
        <v>540</v>
      </c>
      <c r="C2984" s="50" t="s">
        <v>9789</v>
      </c>
      <c r="D2984" s="50">
        <f>DAX__2019_2020__33[[#This Row],[Open]]*(DAX__2019_2020__33[[#This Row],[Adj Close]]/DAX__2019_2020__33[[#This Row],[Close]])</f>
        <v>39.334075775852781</v>
      </c>
      <c r="E2984" s="50" t="s">
        <v>9790</v>
      </c>
      <c r="F2984" s="50" t="s">
        <v>1477</v>
      </c>
      <c r="G2984" s="50" t="s">
        <v>1040</v>
      </c>
      <c r="H2984" s="50" t="s">
        <v>9791</v>
      </c>
      <c r="I2984" s="50">
        <f>(DAX__2019_2020__33[[#This Row],[Adj Close]]-DAX__2019_2020__33[[#This Row],[Adj Open]])/DAX__2019_2020__33[[#This Row],[Adj Open]]</f>
        <v>3.5562351825510628E-3</v>
      </c>
      <c r="J2984" s="50">
        <f>DAX__2019_2020__33[[#This Row],[Adj Close]]-DAX__2019_2020__33[[#This Row],[Adj Open]]</f>
        <v>0.13988122414721715</v>
      </c>
      <c r="K2984" s="50">
        <v>4219432</v>
      </c>
    </row>
    <row r="2985" spans="1:11" x14ac:dyDescent="0.3">
      <c r="A2985" s="51" t="str">
        <f t="shared" si="51"/>
        <v>BAYN.DE</v>
      </c>
      <c r="B2985" s="52" t="s">
        <v>541</v>
      </c>
      <c r="C2985" s="50" t="s">
        <v>1036</v>
      </c>
      <c r="D2985" s="50">
        <f>DAX__2019_2020__33[[#This Row],[Open]]*(DAX__2019_2020__33[[#This Row],[Adj Close]]/DAX__2019_2020__33[[#This Row],[Close]])</f>
        <v>39.362052244184</v>
      </c>
      <c r="E2985" s="50" t="s">
        <v>9792</v>
      </c>
      <c r="F2985" s="50" t="s">
        <v>9793</v>
      </c>
      <c r="G2985" s="50" t="s">
        <v>9790</v>
      </c>
      <c r="H2985" s="50" t="s">
        <v>9794</v>
      </c>
      <c r="I2985" s="50">
        <f>(DAX__2019_2020__33[[#This Row],[Adj Close]]-DAX__2019_2020__33[[#This Row],[Adj Open]])/DAX__2019_2020__33[[#This Row],[Adj Open]]</f>
        <v>5.093579841117718E-3</v>
      </c>
      <c r="J2985" s="50">
        <f>DAX__2019_2020__33[[#This Row],[Adj Close]]-DAX__2019_2020__33[[#This Row],[Adj Open]]</f>
        <v>0.20049375581599804</v>
      </c>
      <c r="K2985" s="50">
        <v>3210078</v>
      </c>
    </row>
    <row r="2986" spans="1:11" x14ac:dyDescent="0.3">
      <c r="A2986" s="51" t="str">
        <f t="shared" si="51"/>
        <v>BAYN.DE</v>
      </c>
      <c r="B2986" s="52" t="s">
        <v>542</v>
      </c>
      <c r="C2986" s="50" t="s">
        <v>9795</v>
      </c>
      <c r="D2986" s="50">
        <f>DAX__2019_2020__33[[#This Row],[Open]]*(DAX__2019_2020__33[[#This Row],[Adj Close]]/DAX__2019_2020__33[[#This Row],[Close]])</f>
        <v>39.399351644930093</v>
      </c>
      <c r="E2986" s="50" t="s">
        <v>9796</v>
      </c>
      <c r="F2986" s="50" t="s">
        <v>1441</v>
      </c>
      <c r="G2986" s="50" t="s">
        <v>9797</v>
      </c>
      <c r="H2986" s="50" t="s">
        <v>9798</v>
      </c>
      <c r="I2986" s="50">
        <f>(DAX__2019_2020__33[[#This Row],[Adj Close]]-DAX__2019_2020__33[[#This Row],[Adj Open]])/DAX__2019_2020__33[[#This Row],[Adj Open]]</f>
        <v>7.2189349112426028E-3</v>
      </c>
      <c r="J2986" s="50">
        <f>DAX__2019_2020__33[[#This Row],[Adj Close]]-DAX__2019_2020__33[[#This Row],[Adj Open]]</f>
        <v>0.28442135506990951</v>
      </c>
      <c r="K2986" s="50">
        <v>3902961</v>
      </c>
    </row>
    <row r="2987" spans="1:11" x14ac:dyDescent="0.3">
      <c r="A2987" s="51" t="str">
        <f t="shared" si="51"/>
        <v>BAYN.DE</v>
      </c>
      <c r="B2987" s="52" t="s">
        <v>543</v>
      </c>
      <c r="C2987" s="50" t="s">
        <v>9799</v>
      </c>
      <c r="D2987" s="50">
        <f>DAX__2019_2020__33[[#This Row],[Open]]*(DAX__2019_2020__33[[#This Row],[Adj Close]]/DAX__2019_2020__33[[#This Row],[Close]])</f>
        <v>40.033470594846101</v>
      </c>
      <c r="E2987" s="50" t="s">
        <v>1057</v>
      </c>
      <c r="F2987" s="50" t="s">
        <v>2188</v>
      </c>
      <c r="G2987" s="50" t="s">
        <v>9800</v>
      </c>
      <c r="H2987" s="50" t="s">
        <v>9801</v>
      </c>
      <c r="I2987" s="50">
        <f>(DAX__2019_2020__33[[#This Row],[Adj Close]]-DAX__2019_2020__33[[#This Row],[Adj Open]])/DAX__2019_2020__33[[#This Row],[Adj Open]]</f>
        <v>-2.3759608665269143E-2</v>
      </c>
      <c r="J2987" s="50">
        <f>DAX__2019_2020__33[[#This Row],[Adj Close]]-DAX__2019_2020__33[[#This Row],[Adj Open]]</f>
        <v>-0.95117959484610282</v>
      </c>
      <c r="K2987" s="50">
        <v>3777683</v>
      </c>
    </row>
    <row r="2988" spans="1:11" x14ac:dyDescent="0.3">
      <c r="A2988" s="51" t="str">
        <f t="shared" si="51"/>
        <v>BAYN.DE</v>
      </c>
      <c r="B2988" s="52" t="s">
        <v>544</v>
      </c>
      <c r="C2988" s="50" t="s">
        <v>1256</v>
      </c>
      <c r="D2988" s="50">
        <f>DAX__2019_2020__33[[#This Row],[Open]]*(DAX__2019_2020__33[[#This Row],[Adj Close]]/DAX__2019_2020__33[[#This Row],[Close]])</f>
        <v>38.793204729060328</v>
      </c>
      <c r="E2988" s="50" t="s">
        <v>9802</v>
      </c>
      <c r="F2988" s="50" t="s">
        <v>9803</v>
      </c>
      <c r="G2988" s="50" t="s">
        <v>9804</v>
      </c>
      <c r="H2988" s="50" t="s">
        <v>9805</v>
      </c>
      <c r="I2988" s="50">
        <f>(DAX__2019_2020__33[[#This Row],[Adj Close]]-DAX__2019_2020__33[[#This Row],[Adj Open]])/DAX__2019_2020__33[[#This Row],[Adj Open]]</f>
        <v>-2.1514327957419612E-2</v>
      </c>
      <c r="J2988" s="50">
        <f>DAX__2019_2020__33[[#This Row],[Adj Close]]-DAX__2019_2020__33[[#This Row],[Adj Open]]</f>
        <v>-0.83460972906032538</v>
      </c>
      <c r="K2988" s="50">
        <v>6156789</v>
      </c>
    </row>
    <row r="2989" spans="1:11" x14ac:dyDescent="0.3">
      <c r="A2989" s="51" t="str">
        <f t="shared" si="51"/>
        <v>BAYN.DE</v>
      </c>
      <c r="B2989" s="52" t="s">
        <v>545</v>
      </c>
      <c r="C2989" s="50" t="s">
        <v>2088</v>
      </c>
      <c r="D2989" s="50">
        <f>DAX__2019_2020__33[[#This Row],[Open]]*(DAX__2019_2020__33[[#This Row],[Adj Close]]/DAX__2019_2020__33[[#This Row],[Close]])</f>
        <v>38.04718600384458</v>
      </c>
      <c r="E2989" s="50" t="s">
        <v>9806</v>
      </c>
      <c r="F2989" s="50" t="s">
        <v>9807</v>
      </c>
      <c r="G2989" s="50" t="s">
        <v>9808</v>
      </c>
      <c r="H2989" s="50" t="s">
        <v>9809</v>
      </c>
      <c r="I2989" s="50">
        <f>(DAX__2019_2020__33[[#This Row],[Adj Close]]-DAX__2019_2020__33[[#This Row],[Adj Open]])/DAX__2019_2020__33[[#This Row],[Adj Open]]</f>
        <v>-3.6762255802999603E-4</v>
      </c>
      <c r="J2989" s="50">
        <f>DAX__2019_2020__33[[#This Row],[Adj Close]]-DAX__2019_2020__33[[#This Row],[Adj Open]]</f>
        <v>-1.3987003844576407E-2</v>
      </c>
      <c r="K2989" s="50">
        <v>5474328</v>
      </c>
    </row>
    <row r="2990" spans="1:11" x14ac:dyDescent="0.3">
      <c r="A2990" s="51" t="str">
        <f t="shared" si="51"/>
        <v>BAYN.DE</v>
      </c>
      <c r="B2990" s="52" t="s">
        <v>546</v>
      </c>
      <c r="C2990" s="50" t="s">
        <v>1189</v>
      </c>
      <c r="D2990" s="50">
        <f>DAX__2019_2020__33[[#This Row],[Open]]*(DAX__2019_2020__33[[#This Row],[Adj Close]]/DAX__2019_2020__33[[#This Row],[Close]])</f>
        <v>37.41306615337114</v>
      </c>
      <c r="E2990" s="50" t="s">
        <v>9810</v>
      </c>
      <c r="F2990" s="50" t="s">
        <v>9811</v>
      </c>
      <c r="G2990" s="50" t="s">
        <v>1221</v>
      </c>
      <c r="H2990" s="50" t="s">
        <v>9812</v>
      </c>
      <c r="I2990" s="50">
        <f>(DAX__2019_2020__33[[#This Row],[Adj Close]]-DAX__2019_2020__33[[#This Row],[Adj Open]])/DAX__2019_2020__33[[#This Row],[Adj Open]]</f>
        <v>5.9821038380383192E-3</v>
      </c>
      <c r="J2990" s="50">
        <f>DAX__2019_2020__33[[#This Row],[Adj Close]]-DAX__2019_2020__33[[#This Row],[Adj Open]]</f>
        <v>0.22380884662886302</v>
      </c>
      <c r="K2990" s="50">
        <v>5580918</v>
      </c>
    </row>
    <row r="2991" spans="1:11" x14ac:dyDescent="0.3">
      <c r="A2991" s="51" t="str">
        <f t="shared" si="51"/>
        <v>BAYN.DE</v>
      </c>
      <c r="B2991" s="52" t="s">
        <v>547</v>
      </c>
      <c r="C2991" s="50" t="s">
        <v>9813</v>
      </c>
      <c r="D2991" s="50">
        <f>DAX__2019_2020__33[[#This Row],[Open]]*(DAX__2019_2020__33[[#This Row],[Adj Close]]/DAX__2019_2020__33[[#This Row],[Close]])</f>
        <v>38.107799601572772</v>
      </c>
      <c r="E2991" s="50" t="s">
        <v>9814</v>
      </c>
      <c r="F2991" s="50" t="s">
        <v>9815</v>
      </c>
      <c r="G2991" s="50" t="s">
        <v>9816</v>
      </c>
      <c r="H2991" s="50" t="s">
        <v>9817</v>
      </c>
      <c r="I2991" s="50">
        <f>(DAX__2019_2020__33[[#This Row],[Adj Close]]-DAX__2019_2020__33[[#This Row],[Adj Open]])/DAX__2019_2020__33[[#This Row],[Adj Open]]</f>
        <v>2.3002519368529751E-2</v>
      </c>
      <c r="J2991" s="50">
        <f>DAX__2019_2020__33[[#This Row],[Adj Close]]-DAX__2019_2020__33[[#This Row],[Adj Open]]</f>
        <v>0.87657539842722798</v>
      </c>
      <c r="K2991" s="50">
        <v>4187513</v>
      </c>
    </row>
    <row r="2992" spans="1:11" x14ac:dyDescent="0.3">
      <c r="A2992" s="51" t="str">
        <f t="shared" si="51"/>
        <v>BAYN.DE</v>
      </c>
      <c r="B2992" s="52" t="s">
        <v>548</v>
      </c>
      <c r="C2992" s="50" t="s">
        <v>8183</v>
      </c>
      <c r="D2992" s="50">
        <f>DAX__2019_2020__33[[#This Row],[Open]]*(DAX__2019_2020__33[[#This Row],[Adj Close]]/DAX__2019_2020__33[[#This Row],[Close]])</f>
        <v>38.233691044654215</v>
      </c>
      <c r="E2992" s="50" t="s">
        <v>1462</v>
      </c>
      <c r="F2992" s="50" t="s">
        <v>9818</v>
      </c>
      <c r="G2992" s="50" t="s">
        <v>1462</v>
      </c>
      <c r="H2992" s="50" t="s">
        <v>9819</v>
      </c>
      <c r="I2992" s="50">
        <f>(DAX__2019_2020__33[[#This Row],[Adj Close]]-DAX__2019_2020__33[[#This Row],[Adj Open]])/DAX__2019_2020__33[[#This Row],[Adj Open]]</f>
        <v>2.3414609756097649E-2</v>
      </c>
      <c r="J2992" s="50">
        <f>DAX__2019_2020__33[[#This Row],[Adj Close]]-DAX__2019_2020__33[[#This Row],[Adj Open]]</f>
        <v>0.89522695534578389</v>
      </c>
      <c r="K2992" s="50">
        <v>5227566</v>
      </c>
    </row>
    <row r="2993" spans="1:11" x14ac:dyDescent="0.3">
      <c r="A2993" s="51" t="str">
        <f t="shared" si="51"/>
        <v>BAYN.DE</v>
      </c>
      <c r="B2993" s="52" t="s">
        <v>549</v>
      </c>
      <c r="C2993" s="50" t="s">
        <v>9820</v>
      </c>
      <c r="D2993" s="50">
        <f>DAX__2019_2020__33[[#This Row],[Open]]*(DAX__2019_2020__33[[#This Row],[Adj Close]]/DAX__2019_2020__33[[#This Row],[Close]])</f>
        <v>38.569405335729122</v>
      </c>
      <c r="E2993" s="50" t="s">
        <v>9821</v>
      </c>
      <c r="F2993" s="50" t="s">
        <v>1488</v>
      </c>
      <c r="G2993" s="50" t="s">
        <v>9822</v>
      </c>
      <c r="H2993" s="50" t="s">
        <v>9823</v>
      </c>
      <c r="I2993" s="50">
        <f>(DAX__2019_2020__33[[#This Row],[Adj Close]]-DAX__2019_2020__33[[#This Row],[Adj Open]])/DAX__2019_2020__33[[#This Row],[Adj Open]]</f>
        <v>5.7785274231497229E-2</v>
      </c>
      <c r="J2993" s="50">
        <f>DAX__2019_2020__33[[#This Row],[Adj Close]]-DAX__2019_2020__33[[#This Row],[Adj Open]]</f>
        <v>2.2287436642708798</v>
      </c>
      <c r="K2993" s="50">
        <v>6048478</v>
      </c>
    </row>
    <row r="2994" spans="1:11" x14ac:dyDescent="0.3">
      <c r="A2994" s="51" t="str">
        <f t="shared" si="51"/>
        <v>BAYN.DE</v>
      </c>
      <c r="B2994" s="52" t="s">
        <v>550</v>
      </c>
      <c r="C2994" s="50" t="s">
        <v>1411</v>
      </c>
      <c r="D2994" s="50">
        <f>DAX__2019_2020__33[[#This Row],[Open]]*(DAX__2019_2020__33[[#This Row],[Adj Close]]/DAX__2019_2020__33[[#This Row],[Close]])</f>
        <v>41.21778405470203</v>
      </c>
      <c r="E2994" s="50" t="s">
        <v>9824</v>
      </c>
      <c r="F2994" s="50" t="s">
        <v>9825</v>
      </c>
      <c r="G2994" s="50" t="s">
        <v>9826</v>
      </c>
      <c r="H2994" s="50" t="s">
        <v>9827</v>
      </c>
      <c r="I2994" s="50">
        <f>(DAX__2019_2020__33[[#This Row],[Adj Close]]-DAX__2019_2020__33[[#This Row],[Adj Open]])/DAX__2019_2020__33[[#This Row],[Adj Open]]</f>
        <v>-9.1629635935981807E-3</v>
      </c>
      <c r="J2994" s="50">
        <f>DAX__2019_2020__33[[#This Row],[Adj Close]]-DAX__2019_2020__33[[#This Row],[Adj Open]]</f>
        <v>-0.37767705470202628</v>
      </c>
      <c r="K2994" s="50">
        <v>4014282</v>
      </c>
    </row>
    <row r="2995" spans="1:11" x14ac:dyDescent="0.3">
      <c r="A2995" s="51" t="str">
        <f t="shared" si="51"/>
        <v>BAYN.DE</v>
      </c>
      <c r="B2995" s="52" t="s">
        <v>551</v>
      </c>
      <c r="C2995" s="50" t="s">
        <v>2132</v>
      </c>
      <c r="D2995" s="50">
        <f>DAX__2019_2020__33[[#This Row],[Open]]*(DAX__2019_2020__33[[#This Row],[Adj Close]]/DAX__2019_2020__33[[#This Row],[Close]])</f>
        <v>40.760844548833568</v>
      </c>
      <c r="E2995" s="50" t="s">
        <v>9828</v>
      </c>
      <c r="F2995" s="50" t="s">
        <v>9829</v>
      </c>
      <c r="G2995" s="50" t="s">
        <v>9830</v>
      </c>
      <c r="H2995" s="50" t="s">
        <v>9831</v>
      </c>
      <c r="I2995" s="50">
        <f>(DAX__2019_2020__33[[#This Row],[Adj Close]]-DAX__2019_2020__33[[#This Row],[Adj Open]])/DAX__2019_2020__33[[#This Row],[Adj Open]]</f>
        <v>-2.2077328347685565E-2</v>
      </c>
      <c r="J2995" s="50">
        <f>DAX__2019_2020__33[[#This Row],[Adj Close]]-DAX__2019_2020__33[[#This Row],[Adj Open]]</f>
        <v>-0.899890548833568</v>
      </c>
      <c r="K2995" s="50">
        <v>4114915</v>
      </c>
    </row>
    <row r="2996" spans="1:11" x14ac:dyDescent="0.3">
      <c r="A2996" s="51" t="str">
        <f t="shared" si="51"/>
        <v>BAYN.DE</v>
      </c>
      <c r="B2996" s="52" t="s">
        <v>552</v>
      </c>
      <c r="C2996" s="50" t="s">
        <v>9832</v>
      </c>
      <c r="D2996" s="50">
        <f>DAX__2019_2020__33[[#This Row],[Open]]*(DAX__2019_2020__33[[#This Row],[Adj Close]]/DAX__2019_2020__33[[#This Row],[Close]])</f>
        <v>40.289919515949663</v>
      </c>
      <c r="E2996" s="50" t="s">
        <v>1359</v>
      </c>
      <c r="F2996" s="50" t="s">
        <v>9833</v>
      </c>
      <c r="G2996" s="50" t="s">
        <v>9834</v>
      </c>
      <c r="H2996" s="50" t="s">
        <v>9835</v>
      </c>
      <c r="I2996" s="50">
        <f>(DAX__2019_2020__33[[#This Row],[Adj Close]]-DAX__2019_2020__33[[#This Row],[Adj Open]])/DAX__2019_2020__33[[#This Row],[Adj Open]]</f>
        <v>6.8741971126398654E-2</v>
      </c>
      <c r="J2996" s="50">
        <f>DAX__2019_2020__33[[#This Row],[Adj Close]]-DAX__2019_2020__33[[#This Row],[Adj Open]]</f>
        <v>2.7696084840503374</v>
      </c>
      <c r="K2996" s="50">
        <v>11428009</v>
      </c>
    </row>
    <row r="2997" spans="1:11" x14ac:dyDescent="0.3">
      <c r="A2997" s="51" t="str">
        <f t="shared" si="51"/>
        <v>BAYN.DE</v>
      </c>
      <c r="B2997" s="52" t="s">
        <v>553</v>
      </c>
      <c r="C2997" s="50" t="s">
        <v>9836</v>
      </c>
      <c r="D2997" s="50">
        <f>DAX__2019_2020__33[[#This Row],[Open]]*(DAX__2019_2020__33[[#This Row],[Adj Close]]/DAX__2019_2020__33[[#This Row],[Close]])</f>
        <v>43.348615297206521</v>
      </c>
      <c r="E2997" s="50" t="s">
        <v>9837</v>
      </c>
      <c r="F2997" s="50" t="s">
        <v>9838</v>
      </c>
      <c r="G2997" s="50" t="s">
        <v>8354</v>
      </c>
      <c r="H2997" s="50" t="s">
        <v>9839</v>
      </c>
      <c r="I2997" s="50">
        <f>(DAX__2019_2020__33[[#This Row],[Adj Close]]-DAX__2019_2020__33[[#This Row],[Adj Open]])/DAX__2019_2020__33[[#This Row],[Adj Open]]</f>
        <v>2.377108693619288E-2</v>
      </c>
      <c r="J2997" s="50">
        <f>DAX__2019_2020__33[[#This Row],[Adj Close]]-DAX__2019_2020__33[[#This Row],[Adj Open]]</f>
        <v>1.0304437027934767</v>
      </c>
      <c r="K2997" s="50">
        <v>7190260</v>
      </c>
    </row>
    <row r="2998" spans="1:11" x14ac:dyDescent="0.3">
      <c r="A2998" s="51" t="str">
        <f t="shared" si="51"/>
        <v>BAYN.DE</v>
      </c>
      <c r="B2998" s="52" t="s">
        <v>554</v>
      </c>
      <c r="C2998" s="50" t="s">
        <v>9840</v>
      </c>
      <c r="D2998" s="50">
        <f>DAX__2019_2020__33[[#This Row],[Open]]*(DAX__2019_2020__33[[#This Row],[Adj Close]]/DAX__2019_2020__33[[#This Row],[Close]])</f>
        <v>44.56090205289734</v>
      </c>
      <c r="E2998" s="50" t="s">
        <v>9841</v>
      </c>
      <c r="F2998" s="50" t="s">
        <v>8353</v>
      </c>
      <c r="G2998" s="50" t="s">
        <v>9842</v>
      </c>
      <c r="H2998" s="50" t="s">
        <v>9843</v>
      </c>
      <c r="I2998" s="50">
        <f>(DAX__2019_2020__33[[#This Row],[Adj Close]]-DAX__2019_2020__33[[#This Row],[Adj Open]])/DAX__2019_2020__33[[#This Row],[Adj Open]]</f>
        <v>6.487412367898019E-3</v>
      </c>
      <c r="J2998" s="50">
        <f>DAX__2019_2020__33[[#This Row],[Adj Close]]-DAX__2019_2020__33[[#This Row],[Adj Open]]</f>
        <v>0.28908494710265842</v>
      </c>
      <c r="K2998" s="50">
        <v>3977874</v>
      </c>
    </row>
    <row r="2999" spans="1:11" x14ac:dyDescent="0.3">
      <c r="A2999" s="51" t="str">
        <f t="shared" si="51"/>
        <v>BAYN.DE</v>
      </c>
      <c r="B2999" s="52" t="s">
        <v>555</v>
      </c>
      <c r="C2999" s="50" t="s">
        <v>9844</v>
      </c>
      <c r="D2999" s="50">
        <f>DAX__2019_2020__33[[#This Row],[Open]]*(DAX__2019_2020__33[[#This Row],[Adj Close]]/DAX__2019_2020__33[[#This Row],[Close]])</f>
        <v>44.435011161771619</v>
      </c>
      <c r="E2999" s="50" t="s">
        <v>9492</v>
      </c>
      <c r="F2999" s="50" t="s">
        <v>9845</v>
      </c>
      <c r="G2999" s="50" t="s">
        <v>614</v>
      </c>
      <c r="H2999" s="50" t="s">
        <v>9846</v>
      </c>
      <c r="I2999" s="50">
        <f>(DAX__2019_2020__33[[#This Row],[Adj Close]]-DAX__2019_2020__33[[#This Row],[Adj Open]])/DAX__2019_2020__33[[#This Row],[Adj Open]]</f>
        <v>-3.7775654238166863E-3</v>
      </c>
      <c r="J2999" s="50">
        <f>DAX__2019_2020__33[[#This Row],[Adj Close]]-DAX__2019_2020__33[[#This Row],[Adj Open]]</f>
        <v>-0.167856161771617</v>
      </c>
      <c r="K2999" s="50">
        <v>3282854</v>
      </c>
    </row>
    <row r="3000" spans="1:11" x14ac:dyDescent="0.3">
      <c r="A3000" s="51" t="str">
        <f t="shared" si="51"/>
        <v>BAYN.DE</v>
      </c>
      <c r="B3000" s="52" t="s">
        <v>556</v>
      </c>
      <c r="C3000" s="50" t="s">
        <v>9847</v>
      </c>
      <c r="D3000" s="50">
        <f>DAX__2019_2020__33[[#This Row],[Open]]*(DAX__2019_2020__33[[#This Row],[Adj Close]]/DAX__2019_2020__33[[#This Row],[Close]])</f>
        <v>44.271818305770438</v>
      </c>
      <c r="E3000" s="50" t="s">
        <v>707</v>
      </c>
      <c r="F3000" s="50" t="s">
        <v>9845</v>
      </c>
      <c r="G3000" s="50" t="s">
        <v>654</v>
      </c>
      <c r="H3000" s="50" t="s">
        <v>9848</v>
      </c>
      <c r="I3000" s="50">
        <f>(DAX__2019_2020__33[[#This Row],[Adj Close]]-DAX__2019_2020__33[[#This Row],[Adj Open]])/DAX__2019_2020__33[[#This Row],[Adj Open]]</f>
        <v>4.5287205699303546E-3</v>
      </c>
      <c r="J3000" s="50">
        <f>DAX__2019_2020__33[[#This Row],[Adj Close]]-DAX__2019_2020__33[[#This Row],[Adj Open]]</f>
        <v>0.20049469422956179</v>
      </c>
      <c r="K3000" s="50">
        <v>3404925</v>
      </c>
    </row>
    <row r="3001" spans="1:11" x14ac:dyDescent="0.3">
      <c r="A3001" s="51" t="str">
        <f t="shared" si="51"/>
        <v>BAYN.DE</v>
      </c>
      <c r="B3001" s="52" t="s">
        <v>557</v>
      </c>
      <c r="C3001" s="50" t="s">
        <v>9849</v>
      </c>
      <c r="D3001" s="50">
        <f>DAX__2019_2020__33[[#This Row],[Open]]*(DAX__2019_2020__33[[#This Row],[Adj Close]]/DAX__2019_2020__33[[#This Row],[Close]])</f>
        <v>45.055141478897099</v>
      </c>
      <c r="E3001" s="50" t="s">
        <v>5130</v>
      </c>
      <c r="F3001" s="50" t="s">
        <v>9850</v>
      </c>
      <c r="G3001" s="50" t="s">
        <v>9840</v>
      </c>
      <c r="H3001" s="50" t="s">
        <v>9851</v>
      </c>
      <c r="I3001" s="50">
        <f>(DAX__2019_2020__33[[#This Row],[Adj Close]]-DAX__2019_2020__33[[#This Row],[Adj Open]])/DAX__2019_2020__33[[#This Row],[Adj Open]]</f>
        <v>-1.0969657683321041E-2</v>
      </c>
      <c r="J3001" s="50">
        <f>DAX__2019_2020__33[[#This Row],[Adj Close]]-DAX__2019_2020__33[[#This Row],[Adj Open]]</f>
        <v>-0.49423947889710007</v>
      </c>
      <c r="K3001" s="50">
        <v>4584874</v>
      </c>
    </row>
    <row r="3002" spans="1:11" x14ac:dyDescent="0.3">
      <c r="A3002" s="51" t="str">
        <f t="shared" si="51"/>
        <v>BAYN.DE</v>
      </c>
      <c r="B3002" s="52" t="s">
        <v>558</v>
      </c>
      <c r="C3002" s="50" t="s">
        <v>9852</v>
      </c>
      <c r="D3002" s="50">
        <f>DAX__2019_2020__33[[#This Row],[Open]]*(DAX__2019_2020__33[[#This Row],[Adj Close]]/DAX__2019_2020__33[[#This Row],[Close]])</f>
        <v>44.579550131237802</v>
      </c>
      <c r="E3002" s="50" t="s">
        <v>9853</v>
      </c>
      <c r="F3002" s="50" t="s">
        <v>9854</v>
      </c>
      <c r="G3002" s="50" t="s">
        <v>9855</v>
      </c>
      <c r="H3002" s="50" t="s">
        <v>9856</v>
      </c>
      <c r="I3002" s="50">
        <f>(DAX__2019_2020__33[[#This Row],[Adj Close]]-DAX__2019_2020__33[[#This Row],[Adj Open]])/DAX__2019_2020__33[[#This Row],[Adj Open]]</f>
        <v>-2.9285430394310418E-3</v>
      </c>
      <c r="J3002" s="50">
        <f>DAX__2019_2020__33[[#This Row],[Adj Close]]-DAX__2019_2020__33[[#This Row],[Adj Open]]</f>
        <v>-0.13055313123780365</v>
      </c>
      <c r="K3002" s="50">
        <v>2549962</v>
      </c>
    </row>
    <row r="3003" spans="1:11" x14ac:dyDescent="0.3">
      <c r="A3003" s="51" t="str">
        <f t="shared" si="51"/>
        <v>BAYN.DE</v>
      </c>
      <c r="B3003" s="52" t="s">
        <v>559</v>
      </c>
      <c r="C3003" s="50" t="s">
        <v>673</v>
      </c>
      <c r="D3003" s="50">
        <f>DAX__2019_2020__33[[#This Row],[Open]]*(DAX__2019_2020__33[[#This Row],[Adj Close]]/DAX__2019_2020__33[[#This Row],[Close]])</f>
        <v>44.388380979088033</v>
      </c>
      <c r="E3003" s="50" t="s">
        <v>822</v>
      </c>
      <c r="F3003" s="50" t="s">
        <v>8255</v>
      </c>
      <c r="G3003" s="50" t="s">
        <v>614</v>
      </c>
      <c r="H3003" s="50" t="s">
        <v>9846</v>
      </c>
      <c r="I3003" s="50">
        <f>(DAX__2019_2020__33[[#This Row],[Adj Close]]-DAX__2019_2020__33[[#This Row],[Adj Open]])/DAX__2019_2020__33[[#This Row],[Adj Open]]</f>
        <v>-2.731029526513756E-3</v>
      </c>
      <c r="J3003" s="50">
        <f>DAX__2019_2020__33[[#This Row],[Adj Close]]-DAX__2019_2020__33[[#This Row],[Adj Open]]</f>
        <v>-0.12122597908803101</v>
      </c>
      <c r="K3003" s="50">
        <v>2725938</v>
      </c>
    </row>
    <row r="3004" spans="1:11" x14ac:dyDescent="0.3">
      <c r="A3004" s="51" t="str">
        <f t="shared" si="51"/>
        <v>BAYN.DE</v>
      </c>
      <c r="B3004" s="52" t="s">
        <v>560</v>
      </c>
      <c r="C3004" s="50" t="s">
        <v>8333</v>
      </c>
      <c r="D3004" s="50">
        <f>DAX__2019_2020__33[[#This Row],[Open]]*(DAX__2019_2020__33[[#This Row],[Adj Close]]/DAX__2019_2020__33[[#This Row],[Close]])</f>
        <v>43.73561605408716</v>
      </c>
      <c r="E3004" s="50" t="s">
        <v>9857</v>
      </c>
      <c r="F3004" s="50" t="s">
        <v>603</v>
      </c>
      <c r="G3004" s="50" t="s">
        <v>8300</v>
      </c>
      <c r="H3004" s="50" t="s">
        <v>9858</v>
      </c>
      <c r="I3004" s="50">
        <f>(DAX__2019_2020__33[[#This Row],[Adj Close]]-DAX__2019_2020__33[[#This Row],[Adj Open]])/DAX__2019_2020__33[[#This Row],[Adj Open]]</f>
        <v>-1.0767632803085868E-2</v>
      </c>
      <c r="J3004" s="50">
        <f>DAX__2019_2020__33[[#This Row],[Adj Close]]-DAX__2019_2020__33[[#This Row],[Adj Open]]</f>
        <v>-0.47092905408715779</v>
      </c>
      <c r="K3004" s="50">
        <v>3537630</v>
      </c>
    </row>
    <row r="3005" spans="1:11" x14ac:dyDescent="0.3">
      <c r="A3005" s="51" t="str">
        <f t="shared" si="51"/>
        <v>BAYN.DE</v>
      </c>
      <c r="B3005" s="52" t="s">
        <v>561</v>
      </c>
      <c r="C3005" s="50" t="s">
        <v>934</v>
      </c>
      <c r="D3005" s="50">
        <f>DAX__2019_2020__33[[#This Row],[Open]]*(DAX__2019_2020__33[[#This Row],[Adj Close]]/DAX__2019_2020__33[[#This Row],[Close]])</f>
        <v>43.176094227717321</v>
      </c>
      <c r="E3005" s="50" t="s">
        <v>9859</v>
      </c>
      <c r="F3005" s="50" t="s">
        <v>9860</v>
      </c>
      <c r="G3005" s="50" t="s">
        <v>8251</v>
      </c>
      <c r="H3005" s="50" t="s">
        <v>9861</v>
      </c>
      <c r="I3005" s="50">
        <f>(DAX__2019_2020__33[[#This Row],[Adj Close]]-DAX__2019_2020__33[[#This Row],[Adj Open]])/DAX__2019_2020__33[[#This Row],[Adj Open]]</f>
        <v>3.4449266402791931E-2</v>
      </c>
      <c r="J3005" s="50">
        <f>DAX__2019_2020__33[[#This Row],[Adj Close]]-DAX__2019_2020__33[[#This Row],[Adj Open]]</f>
        <v>1.487384772282681</v>
      </c>
      <c r="K3005" s="50">
        <v>4592054</v>
      </c>
    </row>
    <row r="3006" spans="1:11" x14ac:dyDescent="0.3">
      <c r="A3006" s="51" t="str">
        <f t="shared" si="51"/>
        <v>BAYN.DE</v>
      </c>
      <c r="B3006" s="52" t="s">
        <v>562</v>
      </c>
      <c r="C3006" s="50" t="s">
        <v>9862</v>
      </c>
      <c r="D3006" s="50">
        <f>DAX__2019_2020__33[[#This Row],[Open]]*(DAX__2019_2020__33[[#This Row],[Adj Close]]/DAX__2019_2020__33[[#This Row],[Close]])</f>
        <v>44.761394396946137</v>
      </c>
      <c r="E3006" s="50" t="s">
        <v>9863</v>
      </c>
      <c r="F3006" s="50" t="s">
        <v>2249</v>
      </c>
      <c r="G3006" s="50" t="s">
        <v>9864</v>
      </c>
      <c r="H3006" s="50" t="s">
        <v>9865</v>
      </c>
      <c r="I3006" s="50">
        <f>(DAX__2019_2020__33[[#This Row],[Adj Close]]-DAX__2019_2020__33[[#This Row],[Adj Open]])/DAX__2019_2020__33[[#This Row],[Adj Open]]</f>
        <v>-8.1249791666666901E-3</v>
      </c>
      <c r="J3006" s="50">
        <f>DAX__2019_2020__33[[#This Row],[Adj Close]]-DAX__2019_2020__33[[#This Row],[Adj Open]]</f>
        <v>-0.36368539694613844</v>
      </c>
      <c r="K3006" s="50">
        <v>3079401</v>
      </c>
    </row>
    <row r="3007" spans="1:11" x14ac:dyDescent="0.3">
      <c r="A3007" s="51" t="str">
        <f t="shared" si="51"/>
        <v>BAYN.DE</v>
      </c>
      <c r="B3007" s="52" t="s">
        <v>563</v>
      </c>
      <c r="C3007" s="50" t="s">
        <v>9866</v>
      </c>
      <c r="D3007" s="50">
        <f>DAX__2019_2020__33[[#This Row],[Open]]*(DAX__2019_2020__33[[#This Row],[Adj Close]]/DAX__2019_2020__33[[#This Row],[Close]])</f>
        <v>44.495626823854856</v>
      </c>
      <c r="E3007" s="50" t="s">
        <v>9867</v>
      </c>
      <c r="F3007" s="50" t="s">
        <v>9866</v>
      </c>
      <c r="G3007" s="50" t="s">
        <v>9868</v>
      </c>
      <c r="H3007" s="50" t="s">
        <v>9869</v>
      </c>
      <c r="I3007" s="50">
        <f>(DAX__2019_2020__33[[#This Row],[Adj Close]]-DAX__2019_2020__33[[#This Row],[Adj Open]])/DAX__2019_2020__33[[#This Row],[Adj Open]]</f>
        <v>2.0329057948234155E-2</v>
      </c>
      <c r="J3007" s="50">
        <f>DAX__2019_2020__33[[#This Row],[Adj Close]]-DAX__2019_2020__33[[#This Row],[Adj Open]]</f>
        <v>0.90455417614514744</v>
      </c>
      <c r="K3007" s="50">
        <v>3492135</v>
      </c>
    </row>
    <row r="3008" spans="1:11" x14ac:dyDescent="0.3">
      <c r="A3008" s="51" t="str">
        <f t="shared" si="51"/>
        <v>BAYN.DE</v>
      </c>
      <c r="B3008" s="52" t="s">
        <v>564</v>
      </c>
      <c r="C3008" s="50" t="s">
        <v>809</v>
      </c>
      <c r="D3008" s="50">
        <f>DAX__2019_2020__33[[#This Row],[Open]]*(DAX__2019_2020__33[[#This Row],[Adj Close]]/DAX__2019_2020__33[[#This Row],[Close]])</f>
        <v>46.029638695068549</v>
      </c>
      <c r="E3008" s="50" t="s">
        <v>5128</v>
      </c>
      <c r="F3008" s="50" t="s">
        <v>9870</v>
      </c>
      <c r="G3008" s="50" t="s">
        <v>8516</v>
      </c>
      <c r="H3008" s="50" t="s">
        <v>9871</v>
      </c>
      <c r="I3008" s="50">
        <f>(DAX__2019_2020__33[[#This Row],[Adj Close]]-DAX__2019_2020__33[[#This Row],[Adj Open]])/DAX__2019_2020__33[[#This Row],[Adj Open]]</f>
        <v>-4.3557738177516835E-3</v>
      </c>
      <c r="J3008" s="50">
        <f>DAX__2019_2020__33[[#This Row],[Adj Close]]-DAX__2019_2020__33[[#This Row],[Adj Open]]</f>
        <v>-0.20049469506854933</v>
      </c>
      <c r="K3008" s="50">
        <v>4262711</v>
      </c>
    </row>
    <row r="3009" spans="1:11" x14ac:dyDescent="0.3">
      <c r="A3009" s="51" t="str">
        <f t="shared" si="51"/>
        <v>BAYN.DE</v>
      </c>
      <c r="B3009" s="52" t="s">
        <v>565</v>
      </c>
      <c r="C3009" s="50" t="s">
        <v>9872</v>
      </c>
      <c r="D3009" s="50">
        <f>DAX__2019_2020__33[[#This Row],[Open]]*(DAX__2019_2020__33[[#This Row],[Adj Close]]/DAX__2019_2020__33[[#This Row],[Close]])</f>
        <v>46.13221326695799</v>
      </c>
      <c r="E3009" s="50" t="s">
        <v>9873</v>
      </c>
      <c r="F3009" s="50" t="s">
        <v>9874</v>
      </c>
      <c r="G3009" s="50" t="s">
        <v>8698</v>
      </c>
      <c r="H3009" s="50" t="s">
        <v>9875</v>
      </c>
      <c r="I3009" s="50">
        <f>(DAX__2019_2020__33[[#This Row],[Adj Close]]-DAX__2019_2020__33[[#This Row],[Adj Open]])/DAX__2019_2020__33[[#This Row],[Adj Open]]</f>
        <v>-5.3567615654587716E-3</v>
      </c>
      <c r="J3009" s="50">
        <f>DAX__2019_2020__33[[#This Row],[Adj Close]]-DAX__2019_2020__33[[#This Row],[Adj Open]]</f>
        <v>-0.2471192669579878</v>
      </c>
      <c r="K3009" s="50">
        <v>1749584</v>
      </c>
    </row>
    <row r="3010" spans="1:11" x14ac:dyDescent="0.3">
      <c r="A3010" s="51" t="str">
        <f t="shared" si="51"/>
        <v>BAYN.DE</v>
      </c>
      <c r="B3010" s="52" t="s">
        <v>566</v>
      </c>
      <c r="C3010" s="50" t="s">
        <v>9491</v>
      </c>
      <c r="D3010" s="50">
        <f>DAX__2019_2020__33[[#This Row],[Open]]*(DAX__2019_2020__33[[#This Row],[Adj Close]]/DAX__2019_2020__33[[#This Row],[Close]])</f>
        <v>45.843130679181193</v>
      </c>
      <c r="E3010" s="50" t="s">
        <v>9876</v>
      </c>
      <c r="F3010" s="50" t="s">
        <v>9877</v>
      </c>
      <c r="G3010" s="50" t="s">
        <v>9878</v>
      </c>
      <c r="H3010" s="50" t="s">
        <v>9879</v>
      </c>
      <c r="I3010" s="50">
        <f>(DAX__2019_2020__33[[#This Row],[Adj Close]]-DAX__2019_2020__33[[#This Row],[Adj Open]])/DAX__2019_2020__33[[#This Row],[Adj Open]]</f>
        <v>7.1195687550856335E-3</v>
      </c>
      <c r="J3010" s="50">
        <f>DAX__2019_2020__33[[#This Row],[Adj Close]]-DAX__2019_2020__33[[#This Row],[Adj Open]]</f>
        <v>0.32638332081880606</v>
      </c>
      <c r="K3010" s="50">
        <v>2979289</v>
      </c>
    </row>
    <row r="3011" spans="1:11" x14ac:dyDescent="0.3">
      <c r="A3011" s="51" t="str">
        <f t="shared" si="51"/>
        <v>BAYN.DE</v>
      </c>
      <c r="B3011" s="52" t="s">
        <v>567</v>
      </c>
      <c r="C3011" s="50" t="s">
        <v>9880</v>
      </c>
      <c r="D3011" s="50">
        <f>DAX__2019_2020__33[[#This Row],[Open]]*(DAX__2019_2020__33[[#This Row],[Adj Close]]/DAX__2019_2020__33[[#This Row],[Close]])</f>
        <v>46.071595509981847</v>
      </c>
      <c r="E3011" s="50" t="s">
        <v>9881</v>
      </c>
      <c r="F3011" s="50" t="s">
        <v>9882</v>
      </c>
      <c r="G3011" s="50" t="s">
        <v>9882</v>
      </c>
      <c r="H3011" s="50" t="s">
        <v>9883</v>
      </c>
      <c r="I3011" s="50">
        <f>(DAX__2019_2020__33[[#This Row],[Adj Close]]-DAX__2019_2020__33[[#This Row],[Adj Open]])/DAX__2019_2020__33[[#This Row],[Adj Open]]</f>
        <v>-2.2973363484937899E-2</v>
      </c>
      <c r="J3011" s="50">
        <f>DAX__2019_2020__33[[#This Row],[Adj Close]]-DAX__2019_2020__33[[#This Row],[Adj Open]]</f>
        <v>-1.0584195099818459</v>
      </c>
      <c r="K3011" s="50">
        <v>5577556</v>
      </c>
    </row>
    <row r="3012" spans="1:11" x14ac:dyDescent="0.3">
      <c r="A3012" s="51" t="str">
        <f t="shared" si="51"/>
        <v>BAYN.DE</v>
      </c>
      <c r="B3012" s="52" t="s">
        <v>568</v>
      </c>
      <c r="C3012" s="50" t="s">
        <v>8542</v>
      </c>
      <c r="D3012" s="50">
        <f>DAX__2019_2020__33[[#This Row],[Open]]*(DAX__2019_2020__33[[#This Row],[Adj Close]]/DAX__2019_2020__33[[#This Row],[Close]])</f>
        <v>45.367539571633074</v>
      </c>
      <c r="E3012" s="50" t="s">
        <v>9515</v>
      </c>
      <c r="F3012" s="50" t="s">
        <v>8540</v>
      </c>
      <c r="G3012" s="50" t="s">
        <v>9884</v>
      </c>
      <c r="H3012" s="50" t="s">
        <v>9885</v>
      </c>
      <c r="I3012" s="50">
        <f>(DAX__2019_2020__33[[#This Row],[Adj Close]]-DAX__2019_2020__33[[#This Row],[Adj Open]])/DAX__2019_2020__33[[#This Row],[Adj Open]]</f>
        <v>5.1381292851732281E-4</v>
      </c>
      <c r="J3012" s="50">
        <f>DAX__2019_2020__33[[#This Row],[Adj Close]]-DAX__2019_2020__33[[#This Row],[Adj Open]]</f>
        <v>2.3310428366926317E-2</v>
      </c>
      <c r="K3012" s="50">
        <v>2841186</v>
      </c>
    </row>
    <row r="3013" spans="1:11" x14ac:dyDescent="0.3">
      <c r="A3013" s="51" t="str">
        <f t="shared" si="51"/>
        <v>BAYN.DE</v>
      </c>
      <c r="B3013" s="52" t="s">
        <v>569</v>
      </c>
      <c r="C3013" s="50" t="s">
        <v>802</v>
      </c>
      <c r="D3013" s="50">
        <f>DAX__2019_2020__33[[#This Row],[Open]]*(DAX__2019_2020__33[[#This Row],[Adj Close]]/DAX__2019_2020__33[[#This Row],[Close]])</f>
        <v>45.386190307107107</v>
      </c>
      <c r="E3013" s="50" t="s">
        <v>802</v>
      </c>
      <c r="F3013" s="50" t="s">
        <v>672</v>
      </c>
      <c r="G3013" s="50" t="s">
        <v>9886</v>
      </c>
      <c r="H3013" s="50" t="s">
        <v>9887</v>
      </c>
      <c r="I3013" s="50">
        <f>(DAX__2019_2020__33[[#This Row],[Adj Close]]-DAX__2019_2020__33[[#This Row],[Adj Open]])/DAX__2019_2020__33[[#This Row],[Adj Open]]</f>
        <v>-1.736176360640072E-2</v>
      </c>
      <c r="J3013" s="50">
        <f>DAX__2019_2020__33[[#This Row],[Adj Close]]-DAX__2019_2020__33[[#This Row],[Adj Open]]</f>
        <v>-0.78798430710710932</v>
      </c>
      <c r="K3013" s="50">
        <v>3593602</v>
      </c>
    </row>
    <row r="3014" spans="1:11" x14ac:dyDescent="0.3">
      <c r="A3014" s="51" t="str">
        <f t="shared" si="51"/>
        <v>BAYN.DE</v>
      </c>
      <c r="B3014" s="52" t="s">
        <v>570</v>
      </c>
      <c r="C3014" s="50" t="s">
        <v>9888</v>
      </c>
      <c r="D3014" s="50">
        <f>DAX__2019_2020__33[[#This Row],[Open]]*(DAX__2019_2020__33[[#This Row],[Adj Close]]/DAX__2019_2020__33[[#This Row],[Close]])</f>
        <v>44.630840704459914</v>
      </c>
      <c r="E3014" s="50" t="s">
        <v>9889</v>
      </c>
      <c r="F3014" s="50" t="s">
        <v>9890</v>
      </c>
      <c r="G3014" s="50" t="s">
        <v>8531</v>
      </c>
      <c r="H3014" s="50" t="s">
        <v>9891</v>
      </c>
      <c r="I3014" s="50">
        <f>(DAX__2019_2020__33[[#This Row],[Adj Close]]-DAX__2019_2020__33[[#This Row],[Adj Open]])/DAX__2019_2020__33[[#This Row],[Adj Open]]</f>
        <v>-2.4028833597391128E-3</v>
      </c>
      <c r="J3014" s="50">
        <f>DAX__2019_2020__33[[#This Row],[Adj Close]]-DAX__2019_2020__33[[#This Row],[Adj Open]]</f>
        <v>-0.1072427044599138</v>
      </c>
      <c r="K3014" s="50">
        <v>2305382</v>
      </c>
    </row>
    <row r="3015" spans="1:11" x14ac:dyDescent="0.3">
      <c r="A3015" s="51" t="str">
        <f t="shared" si="51"/>
        <v>BAYN.DE</v>
      </c>
      <c r="B3015" s="52" t="s">
        <v>571</v>
      </c>
      <c r="C3015" s="50" t="s">
        <v>9496</v>
      </c>
      <c r="D3015" s="50">
        <f>DAX__2019_2020__33[[#This Row],[Open]]*(DAX__2019_2020__33[[#This Row],[Adj Close]]/DAX__2019_2020__33[[#This Row],[Close]])</f>
        <v>44.607525096510869</v>
      </c>
      <c r="E3015" s="50" t="s">
        <v>8527</v>
      </c>
      <c r="F3015" s="50" t="s">
        <v>9892</v>
      </c>
      <c r="G3015" s="50" t="s">
        <v>923</v>
      </c>
      <c r="H3015" s="50" t="s">
        <v>9893</v>
      </c>
      <c r="I3015" s="50">
        <f>(DAX__2019_2020__33[[#This Row],[Adj Close]]-DAX__2019_2020__33[[#This Row],[Adj Open]])/DAX__2019_2020__33[[#This Row],[Adj Open]]</f>
        <v>-1.1497857457885001E-3</v>
      </c>
      <c r="J3015" s="50">
        <f>DAX__2019_2020__33[[#This Row],[Adj Close]]-DAX__2019_2020__33[[#This Row],[Adj Open]]</f>
        <v>-5.1289096510870991E-2</v>
      </c>
      <c r="K3015" s="50">
        <v>3297169</v>
      </c>
    </row>
    <row r="3016" spans="1:11" x14ac:dyDescent="0.3">
      <c r="A3016" s="51" t="str">
        <f t="shared" si="51"/>
        <v>BAYN.DE</v>
      </c>
      <c r="B3016" s="52" t="s">
        <v>572</v>
      </c>
      <c r="C3016" s="50" t="s">
        <v>9862</v>
      </c>
      <c r="D3016" s="50">
        <f>DAX__2019_2020__33[[#This Row],[Open]]*(DAX__2019_2020__33[[#This Row],[Adj Close]]/DAX__2019_2020__33[[#This Row],[Close]])</f>
        <v>44.761395849435047</v>
      </c>
      <c r="E3016" s="50" t="s">
        <v>9853</v>
      </c>
      <c r="F3016" s="50" t="s">
        <v>826</v>
      </c>
      <c r="G3016" s="50" t="s">
        <v>9894</v>
      </c>
      <c r="H3016" s="50" t="s">
        <v>9895</v>
      </c>
      <c r="I3016" s="50">
        <f>(DAX__2019_2020__33[[#This Row],[Adj Close]]-DAX__2019_2020__33[[#This Row],[Adj Open]])/DAX__2019_2020__33[[#This Row],[Adj Open]]</f>
        <v>-1.7395812499999969E-2</v>
      </c>
      <c r="J3016" s="50">
        <f>DAX__2019_2020__33[[#This Row],[Adj Close]]-DAX__2019_2020__33[[#This Row],[Adj Open]]</f>
        <v>-0.77866084943504887</v>
      </c>
      <c r="K3016" s="50">
        <v>2993769</v>
      </c>
    </row>
    <row r="3017" spans="1:11" x14ac:dyDescent="0.3">
      <c r="A3017" s="51" t="str">
        <f t="shared" si="51"/>
        <v>BAYN.DE</v>
      </c>
      <c r="B3017" s="52" t="s">
        <v>573</v>
      </c>
      <c r="C3017" s="50" t="s">
        <v>9765</v>
      </c>
      <c r="D3017" s="50">
        <f>DAX__2019_2020__33[[#This Row],[Open]]*(DAX__2019_2020__33[[#This Row],[Adj Close]]/DAX__2019_2020__33[[#This Row],[Close]])</f>
        <v>43.828866408749022</v>
      </c>
      <c r="E3017" s="50" t="s">
        <v>927</v>
      </c>
      <c r="F3017" s="50" t="s">
        <v>9896</v>
      </c>
      <c r="G3017" s="50" t="s">
        <v>9897</v>
      </c>
      <c r="H3017" s="50" t="s">
        <v>9898</v>
      </c>
      <c r="I3017" s="50">
        <f>(DAX__2019_2020__33[[#This Row],[Adj Close]]-DAX__2019_2020__33[[#This Row],[Adj Open]])/DAX__2019_2020__33[[#This Row],[Adj Open]]</f>
        <v>4.0425319148935995E-3</v>
      </c>
      <c r="J3017" s="50">
        <f>DAX__2019_2020__33[[#This Row],[Adj Close]]-DAX__2019_2020__33[[#This Row],[Adj Open]]</f>
        <v>0.17717959125097593</v>
      </c>
      <c r="K3017" s="50">
        <v>3417669</v>
      </c>
    </row>
    <row r="3018" spans="1:11" x14ac:dyDescent="0.3">
      <c r="A3018" s="51" t="str">
        <f t="shared" si="51"/>
        <v>BAYN.DE</v>
      </c>
      <c r="B3018" s="52" t="s">
        <v>574</v>
      </c>
      <c r="C3018" s="50" t="s">
        <v>9899</v>
      </c>
      <c r="D3018" s="50">
        <f>DAX__2019_2020__33[[#This Row],[Open]]*(DAX__2019_2020__33[[#This Row],[Adj Close]]/DAX__2019_2020__33[[#This Row],[Close]])</f>
        <v>44.127275444504122</v>
      </c>
      <c r="E3018" s="50" t="s">
        <v>9852</v>
      </c>
      <c r="F3018" s="50" t="s">
        <v>657</v>
      </c>
      <c r="G3018" s="50" t="s">
        <v>9900</v>
      </c>
      <c r="H3018" s="50" t="s">
        <v>9901</v>
      </c>
      <c r="I3018" s="50">
        <f>(DAX__2019_2020__33[[#This Row],[Adj Close]]-DAX__2019_2020__33[[#This Row],[Adj Open]])/DAX__2019_2020__33[[#This Row],[Adj Open]]</f>
        <v>2.5359044801352682E-3</v>
      </c>
      <c r="J3018" s="50">
        <f>DAX__2019_2020__33[[#This Row],[Adj Close]]-DAX__2019_2020__33[[#This Row],[Adj Open]]</f>
        <v>0.11190255549588102</v>
      </c>
      <c r="K3018" s="50">
        <v>2787776</v>
      </c>
    </row>
    <row r="3019" spans="1:11" x14ac:dyDescent="0.3">
      <c r="A3019" s="51" t="str">
        <f t="shared" si="51"/>
        <v>BAYN.DE</v>
      </c>
      <c r="B3019" s="52" t="s">
        <v>575</v>
      </c>
      <c r="C3019" s="50" t="s">
        <v>9902</v>
      </c>
      <c r="D3019" s="50">
        <f>DAX__2019_2020__33[[#This Row],[Open]]*(DAX__2019_2020__33[[#This Row],[Adj Close]]/DAX__2019_2020__33[[#This Row],[Close]])</f>
        <v>44.299791763815001</v>
      </c>
      <c r="E3019" s="50" t="s">
        <v>9903</v>
      </c>
      <c r="F3019" s="50" t="s">
        <v>2212</v>
      </c>
      <c r="G3019" s="50" t="s">
        <v>9904</v>
      </c>
      <c r="H3019" s="50" t="s">
        <v>9905</v>
      </c>
      <c r="I3019" s="50">
        <f>(DAX__2019_2020__33[[#This Row],[Adj Close]]-DAX__2019_2020__33[[#This Row],[Adj Open]])/DAX__2019_2020__33[[#This Row],[Adj Open]]</f>
        <v>-1.7893484519661211E-3</v>
      </c>
      <c r="J3019" s="50">
        <f>DAX__2019_2020__33[[#This Row],[Adj Close]]-DAX__2019_2020__33[[#This Row],[Adj Open]]</f>
        <v>-7.9267763815003889E-2</v>
      </c>
      <c r="K3019" s="50">
        <v>2278877</v>
      </c>
    </row>
    <row r="3020" spans="1:11" x14ac:dyDescent="0.3">
      <c r="A3020" s="51" t="str">
        <f t="shared" si="51"/>
        <v>BAYN.DE</v>
      </c>
      <c r="B3020" s="52" t="s">
        <v>576</v>
      </c>
      <c r="C3020" s="50" t="s">
        <v>1394</v>
      </c>
      <c r="D3020" s="50">
        <f>DAX__2019_2020__33[[#This Row],[Open]]*(DAX__2019_2020__33[[#This Row],[Adj Close]]/DAX__2019_2020__33[[#This Row],[Close]])</f>
        <v>43.875493172326109</v>
      </c>
      <c r="E3020" s="50" t="s">
        <v>9857</v>
      </c>
      <c r="F3020" s="50" t="s">
        <v>9906</v>
      </c>
      <c r="G3020" s="50" t="s">
        <v>9907</v>
      </c>
      <c r="H3020" s="50" t="s">
        <v>9908</v>
      </c>
      <c r="I3020" s="50">
        <f>(DAX__2019_2020__33[[#This Row],[Adj Close]]-DAX__2019_2020__33[[#This Row],[Adj Open]])/DAX__2019_2020__33[[#This Row],[Adj Open]]</f>
        <v>-1.285864001824953E-2</v>
      </c>
      <c r="J3020" s="50">
        <f>DAX__2019_2020__33[[#This Row],[Adj Close]]-DAX__2019_2020__33[[#This Row],[Adj Open]]</f>
        <v>-0.56417917232610648</v>
      </c>
      <c r="K3020" s="50">
        <v>3359104</v>
      </c>
    </row>
    <row r="3021" spans="1:11" x14ac:dyDescent="0.3">
      <c r="A3021" s="51" t="str">
        <f t="shared" si="51"/>
        <v>BAYN.DE</v>
      </c>
      <c r="B3021" s="52" t="s">
        <v>577</v>
      </c>
      <c r="C3021" s="50" t="s">
        <v>9909</v>
      </c>
      <c r="D3021" s="50">
        <f>DAX__2019_2020__33[[#This Row],[Open]]*(DAX__2019_2020__33[[#This Row],[Adj Close]]/DAX__2019_2020__33[[#This Row],[Close]])</f>
        <v>43.549110540247526</v>
      </c>
      <c r="E3021" s="50" t="s">
        <v>9910</v>
      </c>
      <c r="F3021" s="50" t="s">
        <v>8526</v>
      </c>
      <c r="G3021" s="50" t="s">
        <v>9911</v>
      </c>
      <c r="H3021" s="50" t="s">
        <v>9912</v>
      </c>
      <c r="I3021" s="50">
        <f>(DAX__2019_2020__33[[#This Row],[Adj Close]]-DAX__2019_2020__33[[#This Row],[Adj Open]])/DAX__2019_2020__33[[#This Row],[Adj Open]]</f>
        <v>9.8500854421822194E-3</v>
      </c>
      <c r="J3021" s="50">
        <f>DAX__2019_2020__33[[#This Row],[Adj Close]]-DAX__2019_2020__33[[#This Row],[Adj Open]]</f>
        <v>0.42896245975247638</v>
      </c>
      <c r="K3021" s="50">
        <v>2497671</v>
      </c>
    </row>
    <row r="3022" spans="1:11" x14ac:dyDescent="0.3">
      <c r="A3022" s="51" t="str">
        <f t="shared" si="51"/>
        <v>BAYN.DE</v>
      </c>
      <c r="B3022" s="52" t="s">
        <v>578</v>
      </c>
      <c r="C3022" s="50" t="s">
        <v>8699</v>
      </c>
      <c r="D3022" s="50">
        <f>DAX__2019_2020__33[[#This Row],[Open]]*(DAX__2019_2020__33[[#This Row],[Adj Close]]/DAX__2019_2020__33[[#This Row],[Close]])</f>
        <v>43.777579757559685</v>
      </c>
      <c r="E3022" s="50" t="s">
        <v>9913</v>
      </c>
      <c r="F3022" s="50" t="s">
        <v>9751</v>
      </c>
      <c r="G3022" s="50" t="s">
        <v>9914</v>
      </c>
      <c r="H3022" s="50" t="s">
        <v>9915</v>
      </c>
      <c r="I3022" s="50">
        <f>(DAX__2019_2020__33[[#This Row],[Adj Close]]-DAX__2019_2020__33[[#This Row],[Adj Open]])/DAX__2019_2020__33[[#This Row],[Adj Open]]</f>
        <v>3.8342741506017589E-3</v>
      </c>
      <c r="J3022" s="50">
        <f>DAX__2019_2020__33[[#This Row],[Adj Close]]-DAX__2019_2020__33[[#This Row],[Adj Open]]</f>
        <v>0.16785524244031791</v>
      </c>
      <c r="K3022" s="50">
        <v>2352889</v>
      </c>
    </row>
    <row r="3023" spans="1:11" x14ac:dyDescent="0.3">
      <c r="A3023" s="51" t="str">
        <f t="shared" si="51"/>
        <v>BAYN.DE</v>
      </c>
      <c r="B3023" s="52" t="s">
        <v>579</v>
      </c>
      <c r="C3023" s="50" t="s">
        <v>8287</v>
      </c>
      <c r="D3023" s="50">
        <f>DAX__2019_2020__33[[#This Row],[Open]]*(DAX__2019_2020__33[[#This Row],[Adj Close]]/DAX__2019_2020__33[[#This Row],[Close]])</f>
        <v>44.080648929424932</v>
      </c>
      <c r="E3023" s="50" t="s">
        <v>9916</v>
      </c>
      <c r="F3023" s="50" t="s">
        <v>657</v>
      </c>
      <c r="G3023" s="50" t="s">
        <v>8465</v>
      </c>
      <c r="H3023" s="50" t="s">
        <v>9917</v>
      </c>
      <c r="I3023" s="50">
        <f>(DAX__2019_2020__33[[#This Row],[Adj Close]]-DAX__2019_2020__33[[#This Row],[Adj Open]])/DAX__2019_2020__33[[#This Row],[Adj Open]]</f>
        <v>4.2944764121006805E-2</v>
      </c>
      <c r="J3023" s="50">
        <f>DAX__2019_2020__33[[#This Row],[Adj Close]]-DAX__2019_2020__33[[#This Row],[Adj Open]]</f>
        <v>1.8930330705750649</v>
      </c>
      <c r="K3023" s="50">
        <v>4706107</v>
      </c>
    </row>
    <row r="3024" spans="1:11" x14ac:dyDescent="0.3">
      <c r="A3024" s="51" t="str">
        <f t="shared" si="51"/>
        <v>BAYN.DE</v>
      </c>
      <c r="B3024" s="52" t="s">
        <v>580</v>
      </c>
      <c r="C3024" s="50" t="s">
        <v>8364</v>
      </c>
      <c r="D3024" s="50">
        <f>DAX__2019_2020__33[[#This Row],[Open]]*(DAX__2019_2020__33[[#This Row],[Adj Close]]/DAX__2019_2020__33[[#This Row],[Close]])</f>
        <v>46.439948307359849</v>
      </c>
      <c r="E3024" s="50" t="s">
        <v>5132</v>
      </c>
      <c r="F3024" s="50" t="s">
        <v>9867</v>
      </c>
      <c r="G3024" s="50" t="s">
        <v>9867</v>
      </c>
      <c r="H3024" s="50" t="s">
        <v>9918</v>
      </c>
      <c r="I3024" s="50">
        <f>(DAX__2019_2020__33[[#This Row],[Adj Close]]-DAX__2019_2020__33[[#This Row],[Adj Open]])/DAX__2019_2020__33[[#This Row],[Adj Open]]</f>
        <v>-1.4357430007177265E-2</v>
      </c>
      <c r="J3024" s="50">
        <f>DAX__2019_2020__33[[#This Row],[Adj Close]]-DAX__2019_2020__33[[#This Row],[Adj Open]]</f>
        <v>-0.66675830735984931</v>
      </c>
      <c r="K3024" s="50">
        <v>4225524</v>
      </c>
    </row>
    <row r="3025" spans="1:11" x14ac:dyDescent="0.3">
      <c r="A3025" s="51" t="str">
        <f t="shared" si="51"/>
        <v>BAYN.DE</v>
      </c>
      <c r="B3025" s="52" t="s">
        <v>581</v>
      </c>
      <c r="C3025" s="50" t="s">
        <v>9919</v>
      </c>
      <c r="D3025" s="50">
        <f>DAX__2019_2020__33[[#This Row],[Open]]*(DAX__2019_2020__33[[#This Row],[Adj Close]]/DAX__2019_2020__33[[#This Row],[Close]])</f>
        <v>45.787176522040255</v>
      </c>
      <c r="E3025" s="50" t="s">
        <v>765</v>
      </c>
      <c r="F3025" s="50" t="s">
        <v>9920</v>
      </c>
      <c r="G3025" s="50" t="s">
        <v>9921</v>
      </c>
      <c r="H3025" s="50" t="s">
        <v>9922</v>
      </c>
      <c r="I3025" s="50">
        <f>(DAX__2019_2020__33[[#This Row],[Adj Close]]-DAX__2019_2020__33[[#This Row],[Adj Open]])/DAX__2019_2020__33[[#This Row],[Adj Open]]</f>
        <v>-1.0183096137803519E-3</v>
      </c>
      <c r="J3025" s="50">
        <f>DAX__2019_2020__33[[#This Row],[Adj Close]]-DAX__2019_2020__33[[#This Row],[Adj Open]]</f>
        <v>-4.662552204025161E-2</v>
      </c>
      <c r="K3025" s="50">
        <v>8156089</v>
      </c>
    </row>
    <row r="3026" spans="1:11" x14ac:dyDescent="0.3">
      <c r="A3026" s="51" t="str">
        <f t="shared" si="51"/>
        <v>BAYN.DE</v>
      </c>
      <c r="B3026" s="52" t="s">
        <v>582</v>
      </c>
      <c r="C3026" s="50" t="s">
        <v>9923</v>
      </c>
      <c r="D3026" s="50">
        <f>DAX__2019_2020__33[[#This Row],[Open]]*(DAX__2019_2020__33[[#This Row],[Adj Close]]/DAX__2019_2020__33[[#This Row],[Close]])</f>
        <v>45.143729714701053</v>
      </c>
      <c r="E3026" s="50" t="s">
        <v>9924</v>
      </c>
      <c r="F3026" s="50" t="s">
        <v>796</v>
      </c>
      <c r="G3026" s="50" t="s">
        <v>9925</v>
      </c>
      <c r="H3026" s="50" t="s">
        <v>9926</v>
      </c>
      <c r="I3026" s="50">
        <f>(DAX__2019_2020__33[[#This Row],[Adj Close]]-DAX__2019_2020__33[[#This Row],[Adj Open]])/DAX__2019_2020__33[[#This Row],[Adj Open]]</f>
        <v>-3.2947758727535623E-2</v>
      </c>
      <c r="J3026" s="50">
        <f>DAX__2019_2020__33[[#This Row],[Adj Close]]-DAX__2019_2020__33[[#This Row],[Adj Open]]</f>
        <v>-1.4873847147010508</v>
      </c>
      <c r="K3026" s="50">
        <v>4789688</v>
      </c>
    </row>
    <row r="3027" spans="1:11" x14ac:dyDescent="0.3">
      <c r="A3027" s="51" t="str">
        <f t="shared" si="51"/>
        <v>BAYN.DE</v>
      </c>
      <c r="B3027" s="52" t="s">
        <v>583</v>
      </c>
      <c r="C3027" s="50" t="s">
        <v>657</v>
      </c>
      <c r="D3027" s="50">
        <f>DAX__2019_2020__33[[#This Row],[Open]]*(DAX__2019_2020__33[[#This Row],[Adj Close]]/DAX__2019_2020__33[[#This Row],[Close]])</f>
        <v>43.968746340856413</v>
      </c>
      <c r="E3027" s="50" t="s">
        <v>9927</v>
      </c>
      <c r="F3027" s="50" t="s">
        <v>9928</v>
      </c>
      <c r="G3027" s="50" t="s">
        <v>5131</v>
      </c>
      <c r="H3027" s="50" t="s">
        <v>9929</v>
      </c>
      <c r="I3027" s="50">
        <f>(DAX__2019_2020__33[[#This Row],[Adj Close]]-DAX__2019_2020__33[[#This Row],[Adj Open]])/DAX__2019_2020__33[[#This Row],[Adj Open]]</f>
        <v>2.3117708457361202E-2</v>
      </c>
      <c r="J3027" s="50">
        <f>DAX__2019_2020__33[[#This Row],[Adj Close]]-DAX__2019_2020__33[[#This Row],[Adj Open]]</f>
        <v>1.0164566591435857</v>
      </c>
      <c r="K3027" s="50">
        <v>2729823</v>
      </c>
    </row>
    <row r="3028" spans="1:11" x14ac:dyDescent="0.3">
      <c r="A3028" s="51" t="str">
        <f t="shared" si="51"/>
        <v>BAYN.DE</v>
      </c>
      <c r="B3028" s="52" t="s">
        <v>584</v>
      </c>
      <c r="C3028" s="50" t="s">
        <v>9930</v>
      </c>
      <c r="D3028" s="50">
        <f>DAX__2019_2020__33[[#This Row],[Open]]*(DAX__2019_2020__33[[#This Row],[Adj Close]]/DAX__2019_2020__33[[#This Row],[Close]])</f>
        <v>45.181036794920153</v>
      </c>
      <c r="E3028" s="50" t="s">
        <v>714</v>
      </c>
      <c r="F3028" s="50" t="s">
        <v>9492</v>
      </c>
      <c r="G3028" s="50" t="s">
        <v>9931</v>
      </c>
      <c r="H3028" s="50" t="s">
        <v>9932</v>
      </c>
      <c r="I3028" s="50">
        <f>(DAX__2019_2020__33[[#This Row],[Adj Close]]-DAX__2019_2020__33[[#This Row],[Adj Open]])/DAX__2019_2020__33[[#This Row],[Adj Open]]</f>
        <v>-5.5727759427702979E-3</v>
      </c>
      <c r="J3028" s="50">
        <f>DAX__2019_2020__33[[#This Row],[Adj Close]]-DAX__2019_2020__33[[#This Row],[Adj Open]]</f>
        <v>-0.25178379492015068</v>
      </c>
      <c r="K3028" s="50">
        <v>1719175</v>
      </c>
    </row>
    <row r="3029" spans="1:11" x14ac:dyDescent="0.3">
      <c r="A3029" s="51" t="str">
        <f t="shared" si="51"/>
        <v>BAYN.DE</v>
      </c>
      <c r="B3029" s="52" t="s">
        <v>585</v>
      </c>
      <c r="C3029" s="50" t="s">
        <v>9919</v>
      </c>
      <c r="D3029" s="50">
        <f>DAX__2019_2020__33[[#This Row],[Open]]*(DAX__2019_2020__33[[#This Row],[Adj Close]]/DAX__2019_2020__33[[#This Row],[Close]])</f>
        <v>45.787176396070748</v>
      </c>
      <c r="E3029" s="50" t="s">
        <v>9933</v>
      </c>
      <c r="F3029" s="50" t="s">
        <v>9934</v>
      </c>
      <c r="G3029" s="50" t="s">
        <v>918</v>
      </c>
      <c r="H3029" s="50" t="s">
        <v>9935</v>
      </c>
      <c r="I3029" s="50">
        <f>(DAX__2019_2020__33[[#This Row],[Adj Close]]-DAX__2019_2020__33[[#This Row],[Adj Open]])/DAX__2019_2020__33[[#This Row],[Adj Open]]</f>
        <v>-1.0590550329553906E-2</v>
      </c>
      <c r="J3029" s="50">
        <f>DAX__2019_2020__33[[#This Row],[Adj Close]]-DAX__2019_2020__33[[#This Row],[Adj Open]]</f>
        <v>-0.48491139607074984</v>
      </c>
      <c r="K3029" s="50">
        <v>1936549</v>
      </c>
    </row>
    <row r="3030" spans="1:11" x14ac:dyDescent="0.3">
      <c r="A3030" s="51" t="str">
        <f t="shared" si="51"/>
        <v>BAYN.DE</v>
      </c>
      <c r="B3030" s="52" t="s">
        <v>586</v>
      </c>
      <c r="C3030" s="50" t="s">
        <v>2277</v>
      </c>
      <c r="D3030" s="50">
        <f>DAX__2019_2020__33[[#This Row],[Open]]*(DAX__2019_2020__33[[#This Row],[Adj Close]]/DAX__2019_2020__33[[#This Row],[Close]])</f>
        <v>45.619319241259966</v>
      </c>
      <c r="E3030" s="50" t="s">
        <v>9936</v>
      </c>
      <c r="F3030" s="50" t="s">
        <v>8527</v>
      </c>
      <c r="G3030" s="50" t="s">
        <v>726</v>
      </c>
      <c r="H3030" s="50" t="s">
        <v>9937</v>
      </c>
      <c r="I3030" s="50">
        <f>(DAX__2019_2020__33[[#This Row],[Adj Close]]-DAX__2019_2020__33[[#This Row],[Adj Open]])/DAX__2019_2020__33[[#This Row],[Adj Open]]</f>
        <v>-7.7677231303239216E-3</v>
      </c>
      <c r="J3030" s="50">
        <f>DAX__2019_2020__33[[#This Row],[Adj Close]]-DAX__2019_2020__33[[#This Row],[Adj Open]]</f>
        <v>-0.35435824125996618</v>
      </c>
      <c r="K3030" s="50">
        <v>2217064</v>
      </c>
    </row>
    <row r="3031" spans="1:11" x14ac:dyDescent="0.3">
      <c r="A3031" s="51" t="str">
        <f t="shared" si="51"/>
        <v>BAYN.DE</v>
      </c>
      <c r="B3031" s="52" t="s">
        <v>587</v>
      </c>
      <c r="C3031" s="50" t="s">
        <v>724</v>
      </c>
      <c r="D3031" s="50">
        <f>DAX__2019_2020__33[[#This Row],[Open]]*(DAX__2019_2020__33[[#This Row],[Adj Close]]/DAX__2019_2020__33[[#This Row],[Close]])</f>
        <v>45.414167214621628</v>
      </c>
      <c r="E3031" s="50" t="s">
        <v>9938</v>
      </c>
      <c r="F3031" s="50" t="s">
        <v>8539</v>
      </c>
      <c r="G3031" s="50" t="s">
        <v>8539</v>
      </c>
      <c r="H3031" s="50" t="s">
        <v>9939</v>
      </c>
      <c r="I3031" s="50">
        <f>(DAX__2019_2020__33[[#This Row],[Adj Close]]-DAX__2019_2020__33[[#This Row],[Adj Open]])/DAX__2019_2020__33[[#This Row],[Adj Open]]</f>
        <v>-1.119100593036958E-2</v>
      </c>
      <c r="J3031" s="50">
        <f>DAX__2019_2020__33[[#This Row],[Adj Close]]-DAX__2019_2020__33[[#This Row],[Adj Open]]</f>
        <v>-0.50823021462162643</v>
      </c>
      <c r="K3031" s="50">
        <v>1497735</v>
      </c>
    </row>
    <row r="3032" spans="1:11" x14ac:dyDescent="0.3">
      <c r="A3032" s="51" t="str">
        <f t="shared" ref="A3032:A3095" si="52">"BEI.DE"</f>
        <v>BEI.DE</v>
      </c>
      <c r="B3032" s="52" t="s">
        <v>83</v>
      </c>
      <c r="C3032" s="50" t="s">
        <v>9940</v>
      </c>
      <c r="D3032" s="50">
        <f>DAX__2019_2020__33[[#This Row],[Open]]*(DAX__2019_2020__33[[#This Row],[Adj Close]]/DAX__2019_2020__33[[#This Row],[Close]])</f>
        <v>88.235564574143737</v>
      </c>
      <c r="E3032" s="50" t="s">
        <v>9941</v>
      </c>
      <c r="F3032" s="50" t="s">
        <v>9942</v>
      </c>
      <c r="G3032" s="50" t="s">
        <v>9943</v>
      </c>
      <c r="H3032" s="50" t="s">
        <v>9944</v>
      </c>
      <c r="I3032" s="50">
        <f>(DAX__2019_2020__33[[#This Row],[Adj Close]]-DAX__2019_2020__33[[#This Row],[Adj Open]])/DAX__2019_2020__33[[#This Row],[Adj Open]]</f>
        <v>1.0116549150724602E-2</v>
      </c>
      <c r="J3032" s="50">
        <f>DAX__2019_2020__33[[#This Row],[Adj Close]]-DAX__2019_2020__33[[#This Row],[Adj Open]]</f>
        <v>0.89263942585625955</v>
      </c>
      <c r="K3032" s="50">
        <v>271413</v>
      </c>
    </row>
    <row r="3033" spans="1:11" x14ac:dyDescent="0.3">
      <c r="A3033" s="51" t="str">
        <f t="shared" si="52"/>
        <v>BEI.DE</v>
      </c>
      <c r="B3033" s="52" t="s">
        <v>84</v>
      </c>
      <c r="C3033" s="50" t="s">
        <v>9945</v>
      </c>
      <c r="D3033" s="50">
        <f>DAX__2019_2020__33[[#This Row],[Open]]*(DAX__2019_2020__33[[#This Row],[Adj Close]]/DAX__2019_2020__33[[#This Row],[Close]])</f>
        <v>88.58486825683427</v>
      </c>
      <c r="E3033" s="50" t="s">
        <v>3900</v>
      </c>
      <c r="F3033" s="50" t="s">
        <v>9946</v>
      </c>
      <c r="G3033" s="50" t="s">
        <v>9947</v>
      </c>
      <c r="H3033" s="50" t="s">
        <v>9948</v>
      </c>
      <c r="I3033" s="50">
        <f>(DAX__2019_2020__33[[#This Row],[Adj Close]]-DAX__2019_2020__33[[#This Row],[Adj Open]])/DAX__2019_2020__33[[#This Row],[Adj Open]]</f>
        <v>6.5715222375178147E-4</v>
      </c>
      <c r="J3033" s="50">
        <f>DAX__2019_2020__33[[#This Row],[Adj Close]]-DAX__2019_2020__33[[#This Row],[Adj Open]]</f>
        <v>5.8213743165737242E-2</v>
      </c>
      <c r="K3033" s="50">
        <v>231211</v>
      </c>
    </row>
    <row r="3034" spans="1:11" x14ac:dyDescent="0.3">
      <c r="A3034" s="51" t="str">
        <f t="shared" si="52"/>
        <v>BEI.DE</v>
      </c>
      <c r="B3034" s="52" t="s">
        <v>85</v>
      </c>
      <c r="C3034" s="50" t="s">
        <v>9949</v>
      </c>
      <c r="D3034" s="50">
        <f>DAX__2019_2020__33[[#This Row],[Open]]*(DAX__2019_2020__33[[#This Row],[Adj Close]]/DAX__2019_2020__33[[#This Row],[Close]])</f>
        <v>89.205837198930311</v>
      </c>
      <c r="E3034" s="50" t="s">
        <v>3904</v>
      </c>
      <c r="F3034" s="50" t="s">
        <v>9950</v>
      </c>
      <c r="G3034" s="50" t="s">
        <v>9951</v>
      </c>
      <c r="H3034" s="50" t="s">
        <v>9952</v>
      </c>
      <c r="I3034" s="50">
        <f>(DAX__2019_2020__33[[#This Row],[Adj Close]]-DAX__2019_2020__33[[#This Row],[Adj Open]])/DAX__2019_2020__33[[#This Row],[Adj Open]]</f>
        <v>2.6103762756063613E-3</v>
      </c>
      <c r="J3034" s="50">
        <f>DAX__2019_2020__33[[#This Row],[Adj Close]]-DAX__2019_2020__33[[#This Row],[Adj Open]]</f>
        <v>0.23286080106969109</v>
      </c>
      <c r="K3034" s="50">
        <v>283410</v>
      </c>
    </row>
    <row r="3035" spans="1:11" x14ac:dyDescent="0.3">
      <c r="A3035" s="51" t="str">
        <f t="shared" si="52"/>
        <v>BEI.DE</v>
      </c>
      <c r="B3035" s="52" t="s">
        <v>86</v>
      </c>
      <c r="C3035" s="50" t="s">
        <v>9953</v>
      </c>
      <c r="D3035" s="50">
        <f>DAX__2019_2020__33[[#This Row],[Open]]*(DAX__2019_2020__33[[#This Row],[Adj Close]]/DAX__2019_2020__33[[#This Row],[Close]])</f>
        <v>89.5163190868453</v>
      </c>
      <c r="E3035" s="50" t="s">
        <v>9954</v>
      </c>
      <c r="F3035" s="50" t="s">
        <v>9955</v>
      </c>
      <c r="G3035" s="50" t="s">
        <v>9956</v>
      </c>
      <c r="H3035" s="50" t="s">
        <v>9957</v>
      </c>
      <c r="I3035" s="50">
        <f>(DAX__2019_2020__33[[#This Row],[Adj Close]]-DAX__2019_2020__33[[#This Row],[Adj Open]])/DAX__2019_2020__33[[#This Row],[Adj Open]]</f>
        <v>-1.062218706650361E-2</v>
      </c>
      <c r="J3035" s="50">
        <f>DAX__2019_2020__33[[#This Row],[Adj Close]]-DAX__2019_2020__33[[#This Row],[Adj Open]]</f>
        <v>-0.95085908684529841</v>
      </c>
      <c r="K3035" s="50">
        <v>269388</v>
      </c>
    </row>
    <row r="3036" spans="1:11" x14ac:dyDescent="0.3">
      <c r="A3036" s="51" t="str">
        <f t="shared" si="52"/>
        <v>BEI.DE</v>
      </c>
      <c r="B3036" s="52" t="s">
        <v>87</v>
      </c>
      <c r="C3036" s="50" t="s">
        <v>9958</v>
      </c>
      <c r="D3036" s="50">
        <f>DAX__2019_2020__33[[#This Row],[Open]]*(DAX__2019_2020__33[[#This Row],[Adj Close]]/DAX__2019_2020__33[[#This Row],[Close]])</f>
        <v>87.944495572305826</v>
      </c>
      <c r="E3036" s="50" t="s">
        <v>9949</v>
      </c>
      <c r="F3036" s="50" t="s">
        <v>9959</v>
      </c>
      <c r="G3036" s="50" t="s">
        <v>9960</v>
      </c>
      <c r="H3036" s="50" t="s">
        <v>9961</v>
      </c>
      <c r="I3036" s="50">
        <f>(DAX__2019_2020__33[[#This Row],[Adj Close]]-DAX__2019_2020__33[[#This Row],[Adj Open]])/DAX__2019_2020__33[[#This Row],[Adj Open]]</f>
        <v>4.4131730407460083E-4</v>
      </c>
      <c r="J3036" s="50">
        <f>DAX__2019_2020__33[[#This Row],[Adj Close]]-DAX__2019_2020__33[[#This Row],[Adj Open]]</f>
        <v>3.8811427694170675E-2</v>
      </c>
      <c r="K3036" s="50">
        <v>550498</v>
      </c>
    </row>
    <row r="3037" spans="1:11" x14ac:dyDescent="0.3">
      <c r="A3037" s="51" t="str">
        <f t="shared" si="52"/>
        <v>BEI.DE</v>
      </c>
      <c r="B3037" s="52" t="s">
        <v>88</v>
      </c>
      <c r="C3037" s="50" t="s">
        <v>9962</v>
      </c>
      <c r="D3037" s="50">
        <f>DAX__2019_2020__33[[#This Row],[Open]]*(DAX__2019_2020__33[[#This Row],[Adj Close]]/DAX__2019_2020__33[[#This Row],[Close]])</f>
        <v>88.002708174907923</v>
      </c>
      <c r="E3037" s="50" t="s">
        <v>9963</v>
      </c>
      <c r="F3037" s="50" t="s">
        <v>9964</v>
      </c>
      <c r="G3037" s="50" t="s">
        <v>9965</v>
      </c>
      <c r="H3037" s="50" t="s">
        <v>9966</v>
      </c>
      <c r="I3037" s="50">
        <f>(DAX__2019_2020__33[[#This Row],[Adj Close]]-DAX__2019_2020__33[[#This Row],[Adj Open]])/DAX__2019_2020__33[[#This Row],[Adj Open]]</f>
        <v>-4.8511026962877171E-3</v>
      </c>
      <c r="J3037" s="50">
        <f>DAX__2019_2020__33[[#This Row],[Adj Close]]-DAX__2019_2020__33[[#This Row],[Adj Open]]</f>
        <v>-0.42691017490791694</v>
      </c>
      <c r="K3037" s="50">
        <v>470538</v>
      </c>
    </row>
    <row r="3038" spans="1:11" x14ac:dyDescent="0.3">
      <c r="A3038" s="51" t="str">
        <f t="shared" si="52"/>
        <v>BEI.DE</v>
      </c>
      <c r="B3038" s="52" t="s">
        <v>89</v>
      </c>
      <c r="C3038" s="50" t="s">
        <v>9967</v>
      </c>
      <c r="D3038" s="50">
        <f>DAX__2019_2020__33[[#This Row],[Open]]*(DAX__2019_2020__33[[#This Row],[Adj Close]]/DAX__2019_2020__33[[#This Row],[Close]])</f>
        <v>86.916021783815239</v>
      </c>
      <c r="E3038" s="50" t="s">
        <v>9968</v>
      </c>
      <c r="F3038" s="50" t="s">
        <v>9969</v>
      </c>
      <c r="G3038" s="50" t="s">
        <v>9958</v>
      </c>
      <c r="H3038" s="50" t="s">
        <v>9970</v>
      </c>
      <c r="I3038" s="50">
        <f>(DAX__2019_2020__33[[#This Row],[Adj Close]]-DAX__2019_2020__33[[#This Row],[Adj Open]])/DAX__2019_2020__33[[#This Row],[Adj Open]]</f>
        <v>1.1832964683345361E-2</v>
      </c>
      <c r="J3038" s="50">
        <f>DAX__2019_2020__33[[#This Row],[Adj Close]]-DAX__2019_2020__33[[#This Row],[Adj Open]]</f>
        <v>1.0284742161847618</v>
      </c>
      <c r="K3038" s="50">
        <v>308417</v>
      </c>
    </row>
    <row r="3039" spans="1:11" x14ac:dyDescent="0.3">
      <c r="A3039" s="51" t="str">
        <f t="shared" si="52"/>
        <v>BEI.DE</v>
      </c>
      <c r="B3039" s="52" t="s">
        <v>90</v>
      </c>
      <c r="C3039" s="50" t="s">
        <v>9971</v>
      </c>
      <c r="D3039" s="50">
        <f>DAX__2019_2020__33[[#This Row],[Open]]*(DAX__2019_2020__33[[#This Row],[Adj Close]]/DAX__2019_2020__33[[#This Row],[Close]])</f>
        <v>88.13854833849814</v>
      </c>
      <c r="E3039" s="50" t="s">
        <v>5777</v>
      </c>
      <c r="F3039" s="50" t="s">
        <v>9972</v>
      </c>
      <c r="G3039" s="50" t="s">
        <v>9973</v>
      </c>
      <c r="H3039" s="50" t="s">
        <v>9974</v>
      </c>
      <c r="I3039" s="50">
        <f>(DAX__2019_2020__33[[#This Row],[Adj Close]]-DAX__2019_2020__33[[#This Row],[Adj Open]])/DAX__2019_2020__33[[#This Row],[Adj Open]]</f>
        <v>-3.9629350049730514E-3</v>
      </c>
      <c r="J3039" s="50">
        <f>DAX__2019_2020__33[[#This Row],[Adj Close]]-DAX__2019_2020__33[[#This Row],[Adj Open]]</f>
        <v>-0.34928733849814364</v>
      </c>
      <c r="K3039" s="50">
        <v>357870</v>
      </c>
    </row>
    <row r="3040" spans="1:11" x14ac:dyDescent="0.3">
      <c r="A3040" s="51" t="str">
        <f t="shared" si="52"/>
        <v>BEI.DE</v>
      </c>
      <c r="B3040" s="52" t="s">
        <v>91</v>
      </c>
      <c r="C3040" s="50" t="s">
        <v>5667</v>
      </c>
      <c r="D3040" s="50">
        <f>DAX__2019_2020__33[[#This Row],[Open]]*(DAX__2019_2020__33[[#This Row],[Adj Close]]/DAX__2019_2020__33[[#This Row],[Close]])</f>
        <v>85.771103847225575</v>
      </c>
      <c r="E3040" s="50" t="s">
        <v>9975</v>
      </c>
      <c r="F3040" s="50" t="s">
        <v>9976</v>
      </c>
      <c r="G3040" s="50" t="s">
        <v>9977</v>
      </c>
      <c r="H3040" s="50" t="s">
        <v>9978</v>
      </c>
      <c r="I3040" s="50">
        <f>(DAX__2019_2020__33[[#This Row],[Adj Close]]-DAX__2019_2020__33[[#This Row],[Adj Open]])/DAX__2019_2020__33[[#This Row],[Adj Open]]</f>
        <v>-9.0499997952492729E-4</v>
      </c>
      <c r="J3040" s="50">
        <f>DAX__2019_2020__33[[#This Row],[Adj Close]]-DAX__2019_2020__33[[#This Row],[Adj Open]]</f>
        <v>-7.7622847225569558E-2</v>
      </c>
      <c r="K3040" s="50">
        <v>650830</v>
      </c>
    </row>
    <row r="3041" spans="1:11" x14ac:dyDescent="0.3">
      <c r="A3041" s="51" t="str">
        <f t="shared" si="52"/>
        <v>BEI.DE</v>
      </c>
      <c r="B3041" s="52" t="s">
        <v>92</v>
      </c>
      <c r="C3041" s="50" t="s">
        <v>9979</v>
      </c>
      <c r="D3041" s="50">
        <f>DAX__2019_2020__33[[#This Row],[Open]]*(DAX__2019_2020__33[[#This Row],[Adj Close]]/DAX__2019_2020__33[[#This Row],[Close]])</f>
        <v>86.120401537710308</v>
      </c>
      <c r="E3041" s="50" t="s">
        <v>9979</v>
      </c>
      <c r="F3041" s="50" t="s">
        <v>9980</v>
      </c>
      <c r="G3041" s="50" t="s">
        <v>9981</v>
      </c>
      <c r="H3041" s="50" t="s">
        <v>9982</v>
      </c>
      <c r="I3041" s="50">
        <f>(DAX__2019_2020__33[[#This Row],[Adj Close]]-DAX__2019_2020__33[[#This Row],[Adj Open]])/DAX__2019_2020__33[[#This Row],[Adj Open]]</f>
        <v>-6.5344973741662052E-3</v>
      </c>
      <c r="J3041" s="50">
        <f>DAX__2019_2020__33[[#This Row],[Adj Close]]-DAX__2019_2020__33[[#This Row],[Adj Open]]</f>
        <v>-0.56275353771030723</v>
      </c>
      <c r="K3041" s="50">
        <v>639679</v>
      </c>
    </row>
    <row r="3042" spans="1:11" x14ac:dyDescent="0.3">
      <c r="A3042" s="51" t="str">
        <f t="shared" si="52"/>
        <v>BEI.DE</v>
      </c>
      <c r="B3042" s="52" t="s">
        <v>93</v>
      </c>
      <c r="C3042" s="50" t="s">
        <v>9981</v>
      </c>
      <c r="D3042" s="50">
        <f>DAX__2019_2020__33[[#This Row],[Open]]*(DAX__2019_2020__33[[#This Row],[Adj Close]]/DAX__2019_2020__33[[#This Row],[Close]])</f>
        <v>85.557645066454398</v>
      </c>
      <c r="E3042" s="50" t="s">
        <v>9983</v>
      </c>
      <c r="F3042" s="50" t="s">
        <v>9984</v>
      </c>
      <c r="G3042" s="50" t="s">
        <v>3876</v>
      </c>
      <c r="H3042" s="50" t="s">
        <v>9985</v>
      </c>
      <c r="I3042" s="50">
        <f>(DAX__2019_2020__33[[#This Row],[Adj Close]]-DAX__2019_2020__33[[#This Row],[Adj Open]])/DAX__2019_2020__33[[#This Row],[Adj Open]]</f>
        <v>1.8144250396914285E-3</v>
      </c>
      <c r="J3042" s="50">
        <f>DAX__2019_2020__33[[#This Row],[Adj Close]]-DAX__2019_2020__33[[#This Row],[Adj Open]]</f>
        <v>0.15523793354560667</v>
      </c>
      <c r="K3042" s="50">
        <v>645789</v>
      </c>
    </row>
    <row r="3043" spans="1:11" x14ac:dyDescent="0.3">
      <c r="A3043" s="51" t="str">
        <f t="shared" si="52"/>
        <v>BEI.DE</v>
      </c>
      <c r="B3043" s="52" t="s">
        <v>94</v>
      </c>
      <c r="C3043" s="50" t="s">
        <v>5700</v>
      </c>
      <c r="D3043" s="50">
        <f>DAX__2019_2020__33[[#This Row],[Open]]*(DAX__2019_2020__33[[#This Row],[Adj Close]]/DAX__2019_2020__33[[#This Row],[Close]])</f>
        <v>85.635271702503914</v>
      </c>
      <c r="E3043" s="50" t="s">
        <v>9986</v>
      </c>
      <c r="F3043" s="50" t="s">
        <v>9987</v>
      </c>
      <c r="G3043" s="50" t="s">
        <v>4930</v>
      </c>
      <c r="H3043" s="50" t="s">
        <v>9988</v>
      </c>
      <c r="I3043" s="50">
        <f>(DAX__2019_2020__33[[#This Row],[Adj Close]]-DAX__2019_2020__33[[#This Row],[Adj Open]])/DAX__2019_2020__33[[#This Row],[Adj Open]]</f>
        <v>-1.8128710216888308E-3</v>
      </c>
      <c r="J3043" s="50">
        <f>DAX__2019_2020__33[[#This Row],[Adj Close]]-DAX__2019_2020__33[[#This Row],[Adj Open]]</f>
        <v>-0.15524570250391889</v>
      </c>
      <c r="K3043" s="50">
        <v>697182</v>
      </c>
    </row>
    <row r="3044" spans="1:11" x14ac:dyDescent="0.3">
      <c r="A3044" s="51" t="str">
        <f t="shared" si="52"/>
        <v>BEI.DE</v>
      </c>
      <c r="B3044" s="52" t="s">
        <v>95</v>
      </c>
      <c r="C3044" s="50" t="s">
        <v>9989</v>
      </c>
      <c r="D3044" s="50">
        <f>DAX__2019_2020__33[[#This Row],[Open]]*(DAX__2019_2020__33[[#This Row],[Adj Close]]/DAX__2019_2020__33[[#This Row],[Close]])</f>
        <v>85.305375177221364</v>
      </c>
      <c r="E3044" s="50" t="s">
        <v>9990</v>
      </c>
      <c r="F3044" s="50" t="s">
        <v>9991</v>
      </c>
      <c r="G3044" s="50" t="s">
        <v>3876</v>
      </c>
      <c r="H3044" s="50" t="s">
        <v>9985</v>
      </c>
      <c r="I3044" s="50">
        <f>(DAX__2019_2020__33[[#This Row],[Adj Close]]-DAX__2019_2020__33[[#This Row],[Adj Open]])/DAX__2019_2020__33[[#This Row],[Adj Open]]</f>
        <v>4.7770474244096077E-3</v>
      </c>
      <c r="J3044" s="50">
        <f>DAX__2019_2020__33[[#This Row],[Adj Close]]-DAX__2019_2020__33[[#This Row],[Adj Open]]</f>
        <v>0.40750782277864062</v>
      </c>
      <c r="K3044" s="50">
        <v>713673</v>
      </c>
    </row>
    <row r="3045" spans="1:11" x14ac:dyDescent="0.3">
      <c r="A3045" s="51" t="str">
        <f t="shared" si="52"/>
        <v>BEI.DE</v>
      </c>
      <c r="B3045" s="52" t="s">
        <v>96</v>
      </c>
      <c r="C3045" s="50" t="s">
        <v>5639</v>
      </c>
      <c r="D3045" s="50">
        <f>DAX__2019_2020__33[[#This Row],[Open]]*(DAX__2019_2020__33[[#This Row],[Adj Close]]/DAX__2019_2020__33[[#This Row],[Close]])</f>
        <v>85.382996423180941</v>
      </c>
      <c r="E3045" s="50" t="s">
        <v>9992</v>
      </c>
      <c r="F3045" s="50" t="s">
        <v>9993</v>
      </c>
      <c r="G3045" s="50" t="s">
        <v>9976</v>
      </c>
      <c r="H3045" s="50" t="s">
        <v>9994</v>
      </c>
      <c r="I3045" s="50">
        <f>(DAX__2019_2020__33[[#This Row],[Adj Close]]-DAX__2019_2020__33[[#This Row],[Adj Open]])/DAX__2019_2020__33[[#This Row],[Adj Open]]</f>
        <v>-4.5455681818175537E-4</v>
      </c>
      <c r="J3045" s="50">
        <f>DAX__2019_2020__33[[#This Row],[Adj Close]]-DAX__2019_2020__33[[#This Row],[Adj Open]]</f>
        <v>-3.8811423180945326E-2</v>
      </c>
      <c r="K3045" s="50">
        <v>363679</v>
      </c>
    </row>
    <row r="3046" spans="1:11" x14ac:dyDescent="0.3">
      <c r="A3046" s="51" t="str">
        <f t="shared" si="52"/>
        <v>BEI.DE</v>
      </c>
      <c r="B3046" s="52" t="s">
        <v>97</v>
      </c>
      <c r="C3046" s="50" t="s">
        <v>9995</v>
      </c>
      <c r="D3046" s="50">
        <f>DAX__2019_2020__33[[#This Row],[Open]]*(DAX__2019_2020__33[[#This Row],[Adj Close]]/DAX__2019_2020__33[[#This Row],[Close]])</f>
        <v>84.956089523195146</v>
      </c>
      <c r="E3046" s="50" t="s">
        <v>5639</v>
      </c>
      <c r="F3046" s="50" t="s">
        <v>9996</v>
      </c>
      <c r="G3046" s="50" t="s">
        <v>9997</v>
      </c>
      <c r="H3046" s="50" t="s">
        <v>9998</v>
      </c>
      <c r="I3046" s="50">
        <f>(DAX__2019_2020__33[[#This Row],[Adj Close]]-DAX__2019_2020__33[[#This Row],[Adj Open]])/DAX__2019_2020__33[[#This Row],[Adj Open]]</f>
        <v>-8.4513249988880761E-3</v>
      </c>
      <c r="J3046" s="50">
        <f>DAX__2019_2020__33[[#This Row],[Adj Close]]-DAX__2019_2020__33[[#This Row],[Adj Open]]</f>
        <v>-0.71799152319515258</v>
      </c>
      <c r="K3046" s="50">
        <v>388155</v>
      </c>
    </row>
    <row r="3047" spans="1:11" x14ac:dyDescent="0.3">
      <c r="A3047" s="51" t="str">
        <f t="shared" si="52"/>
        <v>BEI.DE</v>
      </c>
      <c r="B3047" s="52" t="s">
        <v>98</v>
      </c>
      <c r="C3047" s="50" t="s">
        <v>9984</v>
      </c>
      <c r="D3047" s="50">
        <f>DAX__2019_2020__33[[#This Row],[Open]]*(DAX__2019_2020__33[[#This Row],[Adj Close]]/DAX__2019_2020__33[[#This Row],[Close]])</f>
        <v>84.548576695811761</v>
      </c>
      <c r="E3047" s="50" t="s">
        <v>9999</v>
      </c>
      <c r="F3047" s="50" t="s">
        <v>10000</v>
      </c>
      <c r="G3047" s="50" t="s">
        <v>10001</v>
      </c>
      <c r="H3047" s="50" t="s">
        <v>10002</v>
      </c>
      <c r="I3047" s="50">
        <f>(DAX__2019_2020__33[[#This Row],[Adj Close]]-DAX__2019_2020__33[[#This Row],[Adj Open]])/DAX__2019_2020__33[[#This Row],[Adj Open]]</f>
        <v>-5.7378931115205098E-3</v>
      </c>
      <c r="J3047" s="50">
        <f>DAX__2019_2020__33[[#This Row],[Adj Close]]-DAX__2019_2020__33[[#This Row],[Adj Open]]</f>
        <v>-0.48513069581176183</v>
      </c>
      <c r="K3047" s="50">
        <v>459353</v>
      </c>
    </row>
    <row r="3048" spans="1:11" x14ac:dyDescent="0.3">
      <c r="A3048" s="51" t="str">
        <f t="shared" si="52"/>
        <v>BEI.DE</v>
      </c>
      <c r="B3048" s="52" t="s">
        <v>99</v>
      </c>
      <c r="C3048" s="50" t="s">
        <v>10003</v>
      </c>
      <c r="D3048" s="50">
        <f>DAX__2019_2020__33[[#This Row],[Open]]*(DAX__2019_2020__33[[#This Row],[Adj Close]]/DAX__2019_2020__33[[#This Row],[Close]])</f>
        <v>84.121661465560393</v>
      </c>
      <c r="E3048" s="50" t="s">
        <v>3874</v>
      </c>
      <c r="F3048" s="50" t="s">
        <v>3863</v>
      </c>
      <c r="G3048" s="50" t="s">
        <v>3863</v>
      </c>
      <c r="H3048" s="50" t="s">
        <v>10004</v>
      </c>
      <c r="I3048" s="50">
        <f>(DAX__2019_2020__33[[#This Row],[Adj Close]]-DAX__2019_2020__33[[#This Row],[Adj Open]])/DAX__2019_2020__33[[#This Row],[Adj Open]]</f>
        <v>-1.3610150413269231E-2</v>
      </c>
      <c r="J3048" s="50">
        <f>DAX__2019_2020__33[[#This Row],[Adj Close]]-DAX__2019_2020__33[[#This Row],[Adj Open]]</f>
        <v>-1.1449084655603912</v>
      </c>
      <c r="K3048" s="50">
        <v>538968</v>
      </c>
    </row>
    <row r="3049" spans="1:11" x14ac:dyDescent="0.3">
      <c r="A3049" s="51" t="str">
        <f t="shared" si="52"/>
        <v>BEI.DE</v>
      </c>
      <c r="B3049" s="52" t="s">
        <v>100</v>
      </c>
      <c r="C3049" s="50" t="s">
        <v>10005</v>
      </c>
      <c r="D3049" s="50">
        <f>DAX__2019_2020__33[[#This Row],[Open]]*(DAX__2019_2020__33[[#This Row],[Adj Close]]/DAX__2019_2020__33[[#This Row],[Close]])</f>
        <v>82.666267000000005</v>
      </c>
      <c r="E3049" s="50" t="s">
        <v>3863</v>
      </c>
      <c r="F3049" s="50" t="s">
        <v>10006</v>
      </c>
      <c r="G3049" s="50" t="s">
        <v>10005</v>
      </c>
      <c r="H3049" s="50" t="s">
        <v>10007</v>
      </c>
      <c r="I3049" s="50">
        <f>(DAX__2019_2020__33[[#This Row],[Adj Close]]-DAX__2019_2020__33[[#This Row],[Adj Open]])/DAX__2019_2020__33[[#This Row],[Adj Open]]</f>
        <v>0</v>
      </c>
      <c r="J3049" s="50">
        <f>DAX__2019_2020__33[[#This Row],[Adj Close]]-DAX__2019_2020__33[[#This Row],[Adj Open]]</f>
        <v>0</v>
      </c>
      <c r="K3049" s="50">
        <v>880510</v>
      </c>
    </row>
    <row r="3050" spans="1:11" x14ac:dyDescent="0.3">
      <c r="A3050" s="51" t="str">
        <f t="shared" si="52"/>
        <v>BEI.DE</v>
      </c>
      <c r="B3050" s="52" t="s">
        <v>101</v>
      </c>
      <c r="C3050" s="50" t="s">
        <v>10008</v>
      </c>
      <c r="D3050" s="50">
        <f>DAX__2019_2020__33[[#This Row],[Open]]*(DAX__2019_2020__33[[#This Row],[Adj Close]]/DAX__2019_2020__33[[#This Row],[Close]])</f>
        <v>82.239354556056384</v>
      </c>
      <c r="E3050" s="50" t="s">
        <v>10009</v>
      </c>
      <c r="F3050" s="50" t="s">
        <v>10010</v>
      </c>
      <c r="G3050" s="50" t="s">
        <v>10011</v>
      </c>
      <c r="H3050" s="50" t="s">
        <v>10012</v>
      </c>
      <c r="I3050" s="50">
        <f>(DAX__2019_2020__33[[#This Row],[Adj Close]]-DAX__2019_2020__33[[#This Row],[Adj Open]])/DAX__2019_2020__33[[#This Row],[Adj Open]]</f>
        <v>1.2741788278863051E-2</v>
      </c>
      <c r="J3050" s="50">
        <f>DAX__2019_2020__33[[#This Row],[Adj Close]]-DAX__2019_2020__33[[#This Row],[Adj Open]]</f>
        <v>1.0478764439436219</v>
      </c>
      <c r="K3050" s="50">
        <v>521915</v>
      </c>
    </row>
    <row r="3051" spans="1:11" x14ac:dyDescent="0.3">
      <c r="A3051" s="51" t="str">
        <f t="shared" si="52"/>
        <v>BEI.DE</v>
      </c>
      <c r="B3051" s="52" t="s">
        <v>102</v>
      </c>
      <c r="C3051" s="50" t="s">
        <v>10011</v>
      </c>
      <c r="D3051" s="50">
        <f>DAX__2019_2020__33[[#This Row],[Open]]*(DAX__2019_2020__33[[#This Row],[Adj Close]]/DAX__2019_2020__33[[#This Row],[Close]])</f>
        <v>83.287233290485759</v>
      </c>
      <c r="E3051" s="50" t="s">
        <v>10013</v>
      </c>
      <c r="F3051" s="50" t="s">
        <v>10014</v>
      </c>
      <c r="G3051" s="50" t="s">
        <v>9984</v>
      </c>
      <c r="H3051" s="50" t="s">
        <v>10015</v>
      </c>
      <c r="I3051" s="50">
        <f>(DAX__2019_2020__33[[#This Row],[Adj Close]]-DAX__2019_2020__33[[#This Row],[Adj Open]])/DAX__2019_2020__33[[#This Row],[Adj Open]]</f>
        <v>1.5144490454076913E-2</v>
      </c>
      <c r="J3051" s="50">
        <f>DAX__2019_2020__33[[#This Row],[Adj Close]]-DAX__2019_2020__33[[#This Row],[Adj Open]]</f>
        <v>1.2613427095142384</v>
      </c>
      <c r="K3051" s="50">
        <v>465910</v>
      </c>
    </row>
    <row r="3052" spans="1:11" x14ac:dyDescent="0.3">
      <c r="A3052" s="51" t="str">
        <f t="shared" si="52"/>
        <v>BEI.DE</v>
      </c>
      <c r="B3052" s="52" t="s">
        <v>103</v>
      </c>
      <c r="C3052" s="50" t="s">
        <v>10016</v>
      </c>
      <c r="D3052" s="50">
        <f>DAX__2019_2020__33[[#This Row],[Open]]*(DAX__2019_2020__33[[#This Row],[Adj Close]]/DAX__2019_2020__33[[#This Row],[Close]])</f>
        <v>84.859056272196042</v>
      </c>
      <c r="E3052" s="50" t="s">
        <v>5760</v>
      </c>
      <c r="F3052" s="50" t="s">
        <v>10017</v>
      </c>
      <c r="G3052" s="50" t="s">
        <v>9980</v>
      </c>
      <c r="H3052" s="50" t="s">
        <v>10018</v>
      </c>
      <c r="I3052" s="50">
        <f>(DAX__2019_2020__33[[#This Row],[Adj Close]]-DAX__2019_2020__33[[#This Row],[Adj Open]])/DAX__2019_2020__33[[#This Row],[Adj Open]]</f>
        <v>-1.3720901140187995E-3</v>
      </c>
      <c r="J3052" s="50">
        <f>DAX__2019_2020__33[[#This Row],[Adj Close]]-DAX__2019_2020__33[[#This Row],[Adj Open]]</f>
        <v>-0.11643427219604519</v>
      </c>
      <c r="K3052" s="50">
        <v>416728</v>
      </c>
    </row>
    <row r="3053" spans="1:11" x14ac:dyDescent="0.3">
      <c r="A3053" s="51" t="str">
        <f t="shared" si="52"/>
        <v>BEI.DE</v>
      </c>
      <c r="B3053" s="52" t="s">
        <v>104</v>
      </c>
      <c r="C3053" s="50" t="s">
        <v>5650</v>
      </c>
      <c r="D3053" s="50">
        <f>DAX__2019_2020__33[[#This Row],[Open]]*(DAX__2019_2020__33[[#This Row],[Adj Close]]/DAX__2019_2020__33[[#This Row],[Close]])</f>
        <v>84.703827000000004</v>
      </c>
      <c r="E3053" s="50" t="s">
        <v>9987</v>
      </c>
      <c r="F3053" s="50" t="s">
        <v>5645</v>
      </c>
      <c r="G3053" s="50" t="s">
        <v>5650</v>
      </c>
      <c r="H3053" s="50" t="s">
        <v>10019</v>
      </c>
      <c r="I3053" s="50">
        <f>(DAX__2019_2020__33[[#This Row],[Adj Close]]-DAX__2019_2020__33[[#This Row],[Adj Open]])/DAX__2019_2020__33[[#This Row],[Adj Open]]</f>
        <v>0</v>
      </c>
      <c r="J3053" s="50">
        <f>DAX__2019_2020__33[[#This Row],[Adj Close]]-DAX__2019_2020__33[[#This Row],[Adj Open]]</f>
        <v>0</v>
      </c>
      <c r="K3053" s="50">
        <v>461328</v>
      </c>
    </row>
    <row r="3054" spans="1:11" x14ac:dyDescent="0.3">
      <c r="A3054" s="51" t="str">
        <f t="shared" si="52"/>
        <v>BEI.DE</v>
      </c>
      <c r="B3054" s="52" t="s">
        <v>105</v>
      </c>
      <c r="C3054" s="50" t="s">
        <v>9980</v>
      </c>
      <c r="D3054" s="50">
        <f>DAX__2019_2020__33[[#This Row],[Open]]*(DAX__2019_2020__33[[#This Row],[Adj Close]]/DAX__2019_2020__33[[#This Row],[Close]])</f>
        <v>84.742627294040091</v>
      </c>
      <c r="E3054" s="50" t="s">
        <v>10020</v>
      </c>
      <c r="F3054" s="50" t="s">
        <v>10021</v>
      </c>
      <c r="G3054" s="50" t="s">
        <v>9993</v>
      </c>
      <c r="H3054" s="50" t="s">
        <v>10022</v>
      </c>
      <c r="I3054" s="50">
        <f>(DAX__2019_2020__33[[#This Row],[Adj Close]]-DAX__2019_2020__33[[#This Row],[Adj Open]])/DAX__2019_2020__33[[#This Row],[Adj Open]]</f>
        <v>1.8319671093184511E-3</v>
      </c>
      <c r="J3054" s="50">
        <f>DAX__2019_2020__33[[#This Row],[Adj Close]]-DAX__2019_2020__33[[#This Row],[Adj Open]]</f>
        <v>0.15524570595991349</v>
      </c>
      <c r="K3054" s="50">
        <v>484338</v>
      </c>
    </row>
    <row r="3055" spans="1:11" x14ac:dyDescent="0.3">
      <c r="A3055" s="51" t="str">
        <f t="shared" si="52"/>
        <v>BEI.DE</v>
      </c>
      <c r="B3055" s="52" t="s">
        <v>106</v>
      </c>
      <c r="C3055" s="50" t="s">
        <v>9993</v>
      </c>
      <c r="D3055" s="50">
        <f>DAX__2019_2020__33[[#This Row],[Open]]*(DAX__2019_2020__33[[#This Row],[Adj Close]]/DAX__2019_2020__33[[#This Row],[Close]])</f>
        <v>84.897864271539817</v>
      </c>
      <c r="E3055" s="50" t="s">
        <v>10023</v>
      </c>
      <c r="F3055" s="50" t="s">
        <v>9999</v>
      </c>
      <c r="G3055" s="50" t="s">
        <v>10023</v>
      </c>
      <c r="H3055" s="50" t="s">
        <v>10024</v>
      </c>
      <c r="I3055" s="50">
        <f>(DAX__2019_2020__33[[#This Row],[Adj Close]]-DAX__2019_2020__33[[#This Row],[Adj Open]])/DAX__2019_2020__33[[#This Row],[Adj Open]]</f>
        <v>1.1885725714285754E-2</v>
      </c>
      <c r="J3055" s="50">
        <f>DAX__2019_2020__33[[#This Row],[Adj Close]]-DAX__2019_2020__33[[#This Row],[Adj Open]]</f>
        <v>1.0090727284601826</v>
      </c>
      <c r="K3055" s="50">
        <v>447621</v>
      </c>
    </row>
    <row r="3056" spans="1:11" x14ac:dyDescent="0.3">
      <c r="A3056" s="51" t="str">
        <f t="shared" si="52"/>
        <v>BEI.DE</v>
      </c>
      <c r="B3056" s="52" t="s">
        <v>107</v>
      </c>
      <c r="C3056" s="50" t="s">
        <v>9990</v>
      </c>
      <c r="D3056" s="50">
        <f>DAX__2019_2020__33[[#This Row],[Open]]*(DAX__2019_2020__33[[#This Row],[Adj Close]]/DAX__2019_2020__33[[#This Row],[Close]])</f>
        <v>85.848735587356799</v>
      </c>
      <c r="E3056" s="50" t="s">
        <v>9942</v>
      </c>
      <c r="F3056" s="50" t="s">
        <v>10025</v>
      </c>
      <c r="G3056" s="50" t="s">
        <v>10026</v>
      </c>
      <c r="H3056" s="50" t="s">
        <v>10027</v>
      </c>
      <c r="I3056" s="50">
        <f>(DAX__2019_2020__33[[#This Row],[Adj Close]]-DAX__2019_2020__33[[#This Row],[Adj Open]])/DAX__2019_2020__33[[#This Row],[Adj Open]]</f>
        <v>2.3960159675853621E-2</v>
      </c>
      <c r="J3056" s="50">
        <f>DAX__2019_2020__33[[#This Row],[Adj Close]]-DAX__2019_2020__33[[#This Row],[Adj Open]]</f>
        <v>2.0569494126432062</v>
      </c>
      <c r="K3056" s="50">
        <v>545517</v>
      </c>
    </row>
    <row r="3057" spans="1:11" x14ac:dyDescent="0.3">
      <c r="A3057" s="51" t="str">
        <f t="shared" si="52"/>
        <v>BEI.DE</v>
      </c>
      <c r="B3057" s="52" t="s">
        <v>108</v>
      </c>
      <c r="C3057" s="50" t="s">
        <v>9965</v>
      </c>
      <c r="D3057" s="50">
        <f>DAX__2019_2020__33[[#This Row],[Open]]*(DAX__2019_2020__33[[#This Row],[Adj Close]]/DAX__2019_2020__33[[#This Row],[Close]])</f>
        <v>87.575790671008676</v>
      </c>
      <c r="E3057" s="50" t="s">
        <v>10028</v>
      </c>
      <c r="F3057" s="50" t="s">
        <v>5701</v>
      </c>
      <c r="G3057" s="50" t="s">
        <v>10029</v>
      </c>
      <c r="H3057" s="50" t="s">
        <v>10030</v>
      </c>
      <c r="I3057" s="50">
        <f>(DAX__2019_2020__33[[#This Row],[Adj Close]]-DAX__2019_2020__33[[#This Row],[Adj Open]])/DAX__2019_2020__33[[#This Row],[Adj Open]]</f>
        <v>-5.5395522814191958E-3</v>
      </c>
      <c r="J3057" s="50">
        <f>DAX__2019_2020__33[[#This Row],[Adj Close]]-DAX__2019_2020__33[[#This Row],[Adj Open]]</f>
        <v>-0.48513067100867602</v>
      </c>
      <c r="K3057" s="50">
        <v>318556</v>
      </c>
    </row>
    <row r="3058" spans="1:11" x14ac:dyDescent="0.3">
      <c r="A3058" s="51" t="str">
        <f t="shared" si="52"/>
        <v>BEI.DE</v>
      </c>
      <c r="B3058" s="52" t="s">
        <v>109</v>
      </c>
      <c r="C3058" s="50" t="s">
        <v>10031</v>
      </c>
      <c r="D3058" s="50">
        <f>DAX__2019_2020__33[[#This Row],[Open]]*(DAX__2019_2020__33[[#This Row],[Adj Close]]/DAX__2019_2020__33[[#This Row],[Close]])</f>
        <v>86.586116772286388</v>
      </c>
      <c r="E3058" s="50" t="s">
        <v>9972</v>
      </c>
      <c r="F3058" s="50" t="s">
        <v>5675</v>
      </c>
      <c r="G3058" s="50" t="s">
        <v>5675</v>
      </c>
      <c r="H3058" s="50" t="s">
        <v>10032</v>
      </c>
      <c r="I3058" s="50">
        <f>(DAX__2019_2020__33[[#This Row],[Adj Close]]-DAX__2019_2020__33[[#This Row],[Adj Open]])/DAX__2019_2020__33[[#This Row],[Adj Open]]</f>
        <v>-2.6893546098018129E-3</v>
      </c>
      <c r="J3058" s="50">
        <f>DAX__2019_2020__33[[#This Row],[Adj Close]]-DAX__2019_2020__33[[#This Row],[Adj Open]]</f>
        <v>-0.23286077228638646</v>
      </c>
      <c r="K3058" s="50">
        <v>374214</v>
      </c>
    </row>
    <row r="3059" spans="1:11" x14ac:dyDescent="0.3">
      <c r="A3059" s="51" t="str">
        <f t="shared" si="52"/>
        <v>BEI.DE</v>
      </c>
      <c r="B3059" s="52" t="s">
        <v>110</v>
      </c>
      <c r="C3059" s="50" t="s">
        <v>10033</v>
      </c>
      <c r="D3059" s="50">
        <f>DAX__2019_2020__33[[#This Row],[Open]]*(DAX__2019_2020__33[[#This Row],[Adj Close]]/DAX__2019_2020__33[[#This Row],[Close]])</f>
        <v>86.198013769754553</v>
      </c>
      <c r="E3059" s="50" t="s">
        <v>10034</v>
      </c>
      <c r="F3059" s="50" t="s">
        <v>10035</v>
      </c>
      <c r="G3059" s="50" t="s">
        <v>10036</v>
      </c>
      <c r="H3059" s="50" t="s">
        <v>10037</v>
      </c>
      <c r="I3059" s="50">
        <f>(DAX__2019_2020__33[[#This Row],[Adj Close]]-DAX__2019_2020__33[[#This Row],[Adj Open]])/DAX__2019_2020__33[[#This Row],[Adj Open]]</f>
        <v>-6.7533771613393322E-4</v>
      </c>
      <c r="J3059" s="50">
        <f>DAX__2019_2020__33[[#This Row],[Adj Close]]-DAX__2019_2020__33[[#This Row],[Adj Open]]</f>
        <v>-5.8212769754547367E-2</v>
      </c>
      <c r="K3059" s="50">
        <v>405659</v>
      </c>
    </row>
    <row r="3060" spans="1:11" x14ac:dyDescent="0.3">
      <c r="A3060" s="51" t="str">
        <f t="shared" si="52"/>
        <v>BEI.DE</v>
      </c>
      <c r="B3060" s="52" t="s">
        <v>111</v>
      </c>
      <c r="C3060" s="50" t="s">
        <v>5675</v>
      </c>
      <c r="D3060" s="50">
        <f>DAX__2019_2020__33[[#This Row],[Open]]*(DAX__2019_2020__33[[#This Row],[Adj Close]]/DAX__2019_2020__33[[#This Row],[Close]])</f>
        <v>86.353260624436288</v>
      </c>
      <c r="E3060" s="50" t="s">
        <v>10029</v>
      </c>
      <c r="F3060" s="50" t="s">
        <v>10038</v>
      </c>
      <c r="G3060" s="50" t="s">
        <v>5746</v>
      </c>
      <c r="H3060" s="50" t="s">
        <v>10039</v>
      </c>
      <c r="I3060" s="50">
        <f>(DAX__2019_2020__33[[#This Row],[Adj Close]]-DAX__2019_2020__33[[#This Row],[Adj Open]])/DAX__2019_2020__33[[#This Row],[Adj Open]]</f>
        <v>7.4157752808989424E-3</v>
      </c>
      <c r="J3060" s="50">
        <f>DAX__2019_2020__33[[#This Row],[Adj Close]]-DAX__2019_2020__33[[#This Row],[Adj Open]]</f>
        <v>0.64037637556371863</v>
      </c>
      <c r="K3060" s="50">
        <v>331045</v>
      </c>
    </row>
    <row r="3061" spans="1:11" x14ac:dyDescent="0.3">
      <c r="A3061" s="51" t="str">
        <f t="shared" si="52"/>
        <v>BEI.DE</v>
      </c>
      <c r="B3061" s="52" t="s">
        <v>112</v>
      </c>
      <c r="C3061" s="50" t="s">
        <v>5657</v>
      </c>
      <c r="D3061" s="50">
        <f>DAX__2019_2020__33[[#This Row],[Open]]*(DAX__2019_2020__33[[#This Row],[Adj Close]]/DAX__2019_2020__33[[#This Row],[Close]])</f>
        <v>87.323529280393018</v>
      </c>
      <c r="E3061" s="50" t="s">
        <v>9950</v>
      </c>
      <c r="F3061" s="50" t="s">
        <v>10040</v>
      </c>
      <c r="G3061" s="50" t="s">
        <v>9950</v>
      </c>
      <c r="H3061" s="50" t="s">
        <v>10041</v>
      </c>
      <c r="I3061" s="50">
        <f>(DAX__2019_2020__33[[#This Row],[Adj Close]]-DAX__2019_2020__33[[#This Row],[Adj Open]])/DAX__2019_2020__33[[#This Row],[Adj Open]]</f>
        <v>1.2444477777777791E-2</v>
      </c>
      <c r="J3061" s="50">
        <f>DAX__2019_2020__33[[#This Row],[Adj Close]]-DAX__2019_2020__33[[#This Row],[Adj Open]]</f>
        <v>1.0866957196069791</v>
      </c>
      <c r="K3061" s="50">
        <v>479547</v>
      </c>
    </row>
    <row r="3062" spans="1:11" x14ac:dyDescent="0.3">
      <c r="A3062" s="51" t="str">
        <f t="shared" si="52"/>
        <v>BEI.DE</v>
      </c>
      <c r="B3062" s="52" t="s">
        <v>113</v>
      </c>
      <c r="C3062" s="50" t="s">
        <v>10042</v>
      </c>
      <c r="D3062" s="50">
        <f>DAX__2019_2020__33[[#This Row],[Open]]*(DAX__2019_2020__33[[#This Row],[Adj Close]]/DAX__2019_2020__33[[#This Row],[Close]])</f>
        <v>88.759519478459353</v>
      </c>
      <c r="E3062" s="50" t="s">
        <v>10043</v>
      </c>
      <c r="F3062" s="50" t="s">
        <v>10044</v>
      </c>
      <c r="G3062" s="50" t="s">
        <v>10045</v>
      </c>
      <c r="H3062" s="50" t="s">
        <v>10046</v>
      </c>
      <c r="I3062" s="50">
        <f>(DAX__2019_2020__33[[#This Row],[Adj Close]]-DAX__2019_2020__33[[#This Row],[Adj Open]])/DAX__2019_2020__33[[#This Row],[Adj Open]]</f>
        <v>1.3117074340279742E-3</v>
      </c>
      <c r="J3062" s="50">
        <f>DAX__2019_2020__33[[#This Row],[Adj Close]]-DAX__2019_2020__33[[#This Row],[Adj Open]]</f>
        <v>0.11642652154064592</v>
      </c>
      <c r="K3062" s="50">
        <v>429233</v>
      </c>
    </row>
    <row r="3063" spans="1:11" x14ac:dyDescent="0.3">
      <c r="A3063" s="51" t="str">
        <f t="shared" si="52"/>
        <v>BEI.DE</v>
      </c>
      <c r="B3063" s="52" t="s">
        <v>114</v>
      </c>
      <c r="C3063" s="50" t="s">
        <v>9943</v>
      </c>
      <c r="D3063" s="50">
        <f>DAX__2019_2020__33[[#This Row],[Open]]*(DAX__2019_2020__33[[#This Row],[Adj Close]]/DAX__2019_2020__33[[#This Row],[Close]])</f>
        <v>89.128218413148957</v>
      </c>
      <c r="E3063" s="50" t="s">
        <v>10047</v>
      </c>
      <c r="F3063" s="50" t="s">
        <v>10048</v>
      </c>
      <c r="G3063" s="50" t="s">
        <v>10042</v>
      </c>
      <c r="H3063" s="50" t="s">
        <v>10049</v>
      </c>
      <c r="I3063" s="50">
        <f>(DAX__2019_2020__33[[#This Row],[Adj Close]]-DAX__2019_2020__33[[#This Row],[Adj Open]])/DAX__2019_2020__33[[#This Row],[Adj Open]]</f>
        <v>-4.1367079889320134E-3</v>
      </c>
      <c r="J3063" s="50">
        <f>DAX__2019_2020__33[[#This Row],[Adj Close]]-DAX__2019_2020__33[[#This Row],[Adj Open]]</f>
        <v>-0.36869741314895066</v>
      </c>
      <c r="K3063" s="50">
        <v>394551</v>
      </c>
    </row>
    <row r="3064" spans="1:11" x14ac:dyDescent="0.3">
      <c r="A3064" s="51" t="str">
        <f t="shared" si="52"/>
        <v>BEI.DE</v>
      </c>
      <c r="B3064" s="52" t="s">
        <v>115</v>
      </c>
      <c r="C3064" s="50" t="s">
        <v>10050</v>
      </c>
      <c r="D3064" s="50">
        <f>DAX__2019_2020__33[[#This Row],[Open]]*(DAX__2019_2020__33[[#This Row],[Adj Close]]/DAX__2019_2020__33[[#This Row],[Close]])</f>
        <v>88.895347999999998</v>
      </c>
      <c r="E3064" s="50" t="s">
        <v>10051</v>
      </c>
      <c r="F3064" s="50" t="s">
        <v>10052</v>
      </c>
      <c r="G3064" s="50" t="s">
        <v>10050</v>
      </c>
      <c r="H3064" s="50" t="s">
        <v>10053</v>
      </c>
      <c r="I3064" s="50">
        <f>(DAX__2019_2020__33[[#This Row],[Adj Close]]-DAX__2019_2020__33[[#This Row],[Adj Open]])/DAX__2019_2020__33[[#This Row],[Adj Open]]</f>
        <v>0</v>
      </c>
      <c r="J3064" s="50">
        <f>DAX__2019_2020__33[[#This Row],[Adj Close]]-DAX__2019_2020__33[[#This Row],[Adj Open]]</f>
        <v>0</v>
      </c>
      <c r="K3064" s="50">
        <v>339571</v>
      </c>
    </row>
    <row r="3065" spans="1:11" x14ac:dyDescent="0.3">
      <c r="A3065" s="51" t="str">
        <f t="shared" si="52"/>
        <v>BEI.DE</v>
      </c>
      <c r="B3065" s="52" t="s">
        <v>116</v>
      </c>
      <c r="C3065" s="50" t="s">
        <v>10054</v>
      </c>
      <c r="D3065" s="50">
        <f>DAX__2019_2020__33[[#This Row],[Open]]*(DAX__2019_2020__33[[#This Row],[Adj Close]]/DAX__2019_2020__33[[#This Row],[Close]])</f>
        <v>88.953560097474167</v>
      </c>
      <c r="E3065" s="50" t="s">
        <v>10055</v>
      </c>
      <c r="F3065" s="50" t="s">
        <v>10050</v>
      </c>
      <c r="G3065" s="50" t="s">
        <v>10056</v>
      </c>
      <c r="H3065" s="50" t="s">
        <v>10057</v>
      </c>
      <c r="I3065" s="50">
        <f>(DAX__2019_2020__33[[#This Row],[Adj Close]]-DAX__2019_2020__33[[#This Row],[Adj Open]])/DAX__2019_2020__33[[#This Row],[Adj Open]]</f>
        <v>4.7993346422337503E-3</v>
      </c>
      <c r="J3065" s="50">
        <f>DAX__2019_2020__33[[#This Row],[Adj Close]]-DAX__2019_2020__33[[#This Row],[Adj Open]]</f>
        <v>0.42691790252582962</v>
      </c>
      <c r="K3065" s="50">
        <v>206911</v>
      </c>
    </row>
    <row r="3066" spans="1:11" x14ac:dyDescent="0.3">
      <c r="A3066" s="51" t="str">
        <f t="shared" si="52"/>
        <v>BEI.DE</v>
      </c>
      <c r="B3066" s="52" t="s">
        <v>117</v>
      </c>
      <c r="C3066" s="50" t="s">
        <v>10058</v>
      </c>
      <c r="D3066" s="50">
        <f>DAX__2019_2020__33[[#This Row],[Open]]*(DAX__2019_2020__33[[#This Row],[Adj Close]]/DAX__2019_2020__33[[#This Row],[Close]])</f>
        <v>89.186424036141887</v>
      </c>
      <c r="E3066" s="50" t="s">
        <v>9941</v>
      </c>
      <c r="F3066" s="50" t="s">
        <v>5777</v>
      </c>
      <c r="G3066" s="50" t="s">
        <v>5706</v>
      </c>
      <c r="H3066" s="50" t="s">
        <v>10059</v>
      </c>
      <c r="I3066" s="50">
        <f>(DAX__2019_2020__33[[#This Row],[Adj Close]]-DAX__2019_2020__33[[#This Row],[Adj Open]])/DAX__2019_2020__33[[#This Row],[Adj Open]]</f>
        <v>-5.6570497314414716E-3</v>
      </c>
      <c r="J3066" s="50">
        <f>DAX__2019_2020__33[[#This Row],[Adj Close]]-DAX__2019_2020__33[[#This Row],[Adj Open]]</f>
        <v>-0.50453203614188169</v>
      </c>
      <c r="K3066" s="50">
        <v>336994</v>
      </c>
    </row>
    <row r="3067" spans="1:11" x14ac:dyDescent="0.3">
      <c r="A3067" s="51" t="str">
        <f t="shared" si="52"/>
        <v>BEI.DE</v>
      </c>
      <c r="B3067" s="52" t="s">
        <v>118</v>
      </c>
      <c r="C3067" s="50" t="s">
        <v>10060</v>
      </c>
      <c r="D3067" s="50">
        <f>DAX__2019_2020__33[[#This Row],[Open]]*(DAX__2019_2020__33[[#This Row],[Adj Close]]/DAX__2019_2020__33[[#This Row],[Close]])</f>
        <v>88.74010315055898</v>
      </c>
      <c r="E3067" s="50" t="s">
        <v>10061</v>
      </c>
      <c r="F3067" s="50" t="s">
        <v>10062</v>
      </c>
      <c r="G3067" s="50" t="s">
        <v>10063</v>
      </c>
      <c r="H3067" s="50" t="s">
        <v>10064</v>
      </c>
      <c r="I3067" s="50">
        <f>(DAX__2019_2020__33[[#This Row],[Adj Close]]-DAX__2019_2020__33[[#This Row],[Adj Open]])/DAX__2019_2020__33[[#This Row],[Adj Open]]</f>
        <v>8.7472119915520336E-4</v>
      </c>
      <c r="J3067" s="50">
        <f>DAX__2019_2020__33[[#This Row],[Adj Close]]-DAX__2019_2020__33[[#This Row],[Adj Open]]</f>
        <v>7.7622849441013386E-2</v>
      </c>
      <c r="K3067" s="50">
        <v>543152</v>
      </c>
    </row>
    <row r="3068" spans="1:11" x14ac:dyDescent="0.3">
      <c r="A3068" s="51" t="str">
        <f t="shared" si="52"/>
        <v>BEI.DE</v>
      </c>
      <c r="B3068" s="52" t="s">
        <v>119</v>
      </c>
      <c r="C3068" s="50" t="s">
        <v>10058</v>
      </c>
      <c r="D3068" s="50">
        <f>DAX__2019_2020__33[[#This Row],[Open]]*(DAX__2019_2020__33[[#This Row],[Adj Close]]/DAX__2019_2020__33[[#This Row],[Close]])</f>
        <v>89.18642420083539</v>
      </c>
      <c r="E3068" s="50" t="s">
        <v>10065</v>
      </c>
      <c r="F3068" s="50" t="s">
        <v>10050</v>
      </c>
      <c r="G3068" s="50" t="s">
        <v>10066</v>
      </c>
      <c r="H3068" s="50" t="s">
        <v>10067</v>
      </c>
      <c r="I3068" s="50">
        <f>(DAX__2019_2020__33[[#This Row],[Adj Close]]-DAX__2019_2020__33[[#This Row],[Adj Open]])/DAX__2019_2020__33[[#This Row],[Adj Open]]</f>
        <v>5.6571367636452253E-3</v>
      </c>
      <c r="J3068" s="50">
        <f>DAX__2019_2020__33[[#This Row],[Adj Close]]-DAX__2019_2020__33[[#This Row],[Adj Open]]</f>
        <v>0.50453979916460412</v>
      </c>
      <c r="K3068" s="50">
        <v>323443</v>
      </c>
    </row>
    <row r="3069" spans="1:11" x14ac:dyDescent="0.3">
      <c r="A3069" s="51" t="str">
        <f t="shared" si="52"/>
        <v>BEI.DE</v>
      </c>
      <c r="B3069" s="52" t="s">
        <v>120</v>
      </c>
      <c r="C3069" s="50" t="s">
        <v>3895</v>
      </c>
      <c r="D3069" s="50">
        <f>DAX__2019_2020__33[[#This Row],[Open]]*(DAX__2019_2020__33[[#This Row],[Adj Close]]/DAX__2019_2020__33[[#This Row],[Close]])</f>
        <v>89.768580554728487</v>
      </c>
      <c r="E3069" s="50" t="s">
        <v>3895</v>
      </c>
      <c r="F3069" s="50" t="s">
        <v>10068</v>
      </c>
      <c r="G3069" s="50" t="s">
        <v>10069</v>
      </c>
      <c r="H3069" s="50" t="s">
        <v>10070</v>
      </c>
      <c r="I3069" s="50">
        <f>(DAX__2019_2020__33[[#This Row],[Adj Close]]-DAX__2019_2020__33[[#This Row],[Adj Open]])/DAX__2019_2020__33[[#This Row],[Adj Open]]</f>
        <v>-1.1889310804884553E-2</v>
      </c>
      <c r="J3069" s="50">
        <f>DAX__2019_2020__33[[#This Row],[Adj Close]]-DAX__2019_2020__33[[#This Row],[Adj Open]]</f>
        <v>-1.0672865547284829</v>
      </c>
      <c r="K3069" s="50">
        <v>347221</v>
      </c>
    </row>
    <row r="3070" spans="1:11" x14ac:dyDescent="0.3">
      <c r="A3070" s="51" t="str">
        <f t="shared" si="52"/>
        <v>BEI.DE</v>
      </c>
      <c r="B3070" s="52" t="s">
        <v>121</v>
      </c>
      <c r="C3070" s="50" t="s">
        <v>10071</v>
      </c>
      <c r="D3070" s="50">
        <f>DAX__2019_2020__33[[#This Row],[Open]]*(DAX__2019_2020__33[[#This Row],[Adj Close]]/DAX__2019_2020__33[[#This Row],[Close]])</f>
        <v>88.79832139411694</v>
      </c>
      <c r="E3070" s="50" t="s">
        <v>5745</v>
      </c>
      <c r="F3070" s="50" t="s">
        <v>10044</v>
      </c>
      <c r="G3070" s="50" t="s">
        <v>9942</v>
      </c>
      <c r="H3070" s="50" t="s">
        <v>10072</v>
      </c>
      <c r="I3070" s="50">
        <f>(DAX__2019_2020__33[[#This Row],[Adj Close]]-DAX__2019_2020__33[[#This Row],[Adj Open]])/DAX__2019_2020__33[[#This Row],[Adj Open]]</f>
        <v>-7.8670675655725004E-3</v>
      </c>
      <c r="J3070" s="50">
        <f>DAX__2019_2020__33[[#This Row],[Adj Close]]-DAX__2019_2020__33[[#This Row],[Adj Open]]</f>
        <v>-0.69858239411694001</v>
      </c>
      <c r="K3070" s="50">
        <v>379779</v>
      </c>
    </row>
    <row r="3071" spans="1:11" x14ac:dyDescent="0.3">
      <c r="A3071" s="51" t="str">
        <f t="shared" si="52"/>
        <v>BEI.DE</v>
      </c>
      <c r="B3071" s="52" t="s">
        <v>122</v>
      </c>
      <c r="C3071" s="50" t="s">
        <v>10073</v>
      </c>
      <c r="D3071" s="50">
        <f>DAX__2019_2020__33[[#This Row],[Open]]*(DAX__2019_2020__33[[#This Row],[Adj Close]]/DAX__2019_2020__33[[#This Row],[Close]])</f>
        <v>87.65340980182765</v>
      </c>
      <c r="E3071" s="50" t="s">
        <v>9945</v>
      </c>
      <c r="F3071" s="50" t="s">
        <v>10074</v>
      </c>
      <c r="G3071" s="50" t="s">
        <v>10075</v>
      </c>
      <c r="H3071" s="50" t="s">
        <v>10076</v>
      </c>
      <c r="I3071" s="50">
        <f>(DAX__2019_2020__33[[#This Row],[Adj Close]]-DAX__2019_2020__33[[#This Row],[Adj Open]])/DAX__2019_2020__33[[#This Row],[Adj Open]]</f>
        <v>6.1988712065030004E-3</v>
      </c>
      <c r="J3071" s="50">
        <f>DAX__2019_2020__33[[#This Row],[Adj Close]]-DAX__2019_2020__33[[#This Row],[Adj Open]]</f>
        <v>0.54335219817235725</v>
      </c>
      <c r="K3071" s="50">
        <v>440687</v>
      </c>
    </row>
    <row r="3072" spans="1:11" x14ac:dyDescent="0.3">
      <c r="A3072" s="51" t="str">
        <f t="shared" si="52"/>
        <v>BEI.DE</v>
      </c>
      <c r="B3072" s="52" t="s">
        <v>123</v>
      </c>
      <c r="C3072" s="50" t="s">
        <v>10077</v>
      </c>
      <c r="D3072" s="50">
        <f>DAX__2019_2020__33[[#This Row],[Open]]*(DAX__2019_2020__33[[#This Row],[Adj Close]]/DAX__2019_2020__33[[#This Row],[Close]])</f>
        <v>78.862843160154199</v>
      </c>
      <c r="E3072" s="50" t="s">
        <v>10078</v>
      </c>
      <c r="F3072" s="50" t="s">
        <v>10079</v>
      </c>
      <c r="G3072" s="50" t="s">
        <v>10080</v>
      </c>
      <c r="H3072" s="50" t="s">
        <v>10081</v>
      </c>
      <c r="I3072" s="50">
        <f>(DAX__2019_2020__33[[#This Row],[Adj Close]]-DAX__2019_2020__33[[#This Row],[Adj Open]])/DAX__2019_2020__33[[#This Row],[Adj Open]]</f>
        <v>8.6122540429655735E-3</v>
      </c>
      <c r="J3072" s="50">
        <f>DAX__2019_2020__33[[#This Row],[Adj Close]]-DAX__2019_2020__33[[#This Row],[Adj Open]]</f>
        <v>0.67918683984579786</v>
      </c>
      <c r="K3072" s="50">
        <v>2619061</v>
      </c>
    </row>
    <row r="3073" spans="1:11" x14ac:dyDescent="0.3">
      <c r="A3073" s="51" t="str">
        <f t="shared" si="52"/>
        <v>BEI.DE</v>
      </c>
      <c r="B3073" s="52" t="s">
        <v>124</v>
      </c>
      <c r="C3073" s="50" t="s">
        <v>10082</v>
      </c>
      <c r="D3073" s="50">
        <f>DAX__2019_2020__33[[#This Row],[Open]]*(DAX__2019_2020__33[[#This Row],[Adj Close]]/DAX__2019_2020__33[[#This Row],[Close]])</f>
        <v>78.707603856041558</v>
      </c>
      <c r="E3073" s="50" t="s">
        <v>10083</v>
      </c>
      <c r="F3073" s="50" t="s">
        <v>10084</v>
      </c>
      <c r="G3073" s="50" t="s">
        <v>10085</v>
      </c>
      <c r="H3073" s="50" t="s">
        <v>10086</v>
      </c>
      <c r="I3073" s="50">
        <f>(DAX__2019_2020__33[[#This Row],[Adj Close]]-DAX__2019_2020__33[[#This Row],[Adj Open]])/DAX__2019_2020__33[[#This Row],[Adj Open]]</f>
        <v>5.4240012786981586E-3</v>
      </c>
      <c r="J3073" s="50">
        <f>DAX__2019_2020__33[[#This Row],[Adj Close]]-DAX__2019_2020__33[[#This Row],[Adj Open]]</f>
        <v>0.42691014395843752</v>
      </c>
      <c r="K3073" s="50">
        <v>1452715</v>
      </c>
    </row>
    <row r="3074" spans="1:11" x14ac:dyDescent="0.3">
      <c r="A3074" s="51" t="str">
        <f t="shared" si="52"/>
        <v>BEI.DE</v>
      </c>
      <c r="B3074" s="52" t="s">
        <v>125</v>
      </c>
      <c r="C3074" s="50" t="s">
        <v>10087</v>
      </c>
      <c r="D3074" s="50">
        <f>DAX__2019_2020__33[[#This Row],[Open]]*(DAX__2019_2020__33[[#This Row],[Adj Close]]/DAX__2019_2020__33[[#This Row],[Close]])</f>
        <v>79.852513885442107</v>
      </c>
      <c r="E3074" s="50" t="s">
        <v>10088</v>
      </c>
      <c r="F3074" s="50" t="s">
        <v>10089</v>
      </c>
      <c r="G3074" s="50" t="s">
        <v>5646</v>
      </c>
      <c r="H3074" s="50" t="s">
        <v>10090</v>
      </c>
      <c r="I3074" s="50">
        <f>(DAX__2019_2020__33[[#This Row],[Adj Close]]-DAX__2019_2020__33[[#This Row],[Adj Open]])/DAX__2019_2020__33[[#This Row],[Adj Open]]</f>
        <v>1.2879683613134105E-2</v>
      </c>
      <c r="J3074" s="50">
        <f>DAX__2019_2020__33[[#This Row],[Adj Close]]-DAX__2019_2020__33[[#This Row],[Adj Open]]</f>
        <v>1.0284751145578923</v>
      </c>
      <c r="K3074" s="50">
        <v>1083753</v>
      </c>
    </row>
    <row r="3075" spans="1:11" x14ac:dyDescent="0.3">
      <c r="A3075" s="51" t="str">
        <f t="shared" si="52"/>
        <v>BEI.DE</v>
      </c>
      <c r="B3075" s="52" t="s">
        <v>126</v>
      </c>
      <c r="C3075" s="50" t="s">
        <v>10091</v>
      </c>
      <c r="D3075" s="50">
        <f>DAX__2019_2020__33[[#This Row],[Open]]*(DAX__2019_2020__33[[#This Row],[Adj Close]]/DAX__2019_2020__33[[#This Row],[Close]])</f>
        <v>80.919805796810309</v>
      </c>
      <c r="E3075" s="50" t="s">
        <v>10092</v>
      </c>
      <c r="F3075" s="50" t="s">
        <v>10093</v>
      </c>
      <c r="G3075" s="50" t="s">
        <v>10094</v>
      </c>
      <c r="H3075" s="50" t="s">
        <v>10095</v>
      </c>
      <c r="I3075" s="50">
        <f>(DAX__2019_2020__33[[#This Row],[Adj Close]]-DAX__2019_2020__33[[#This Row],[Adj Open]])/DAX__2019_2020__33[[#This Row],[Adj Open]]</f>
        <v>1.199016757817215E-3</v>
      </c>
      <c r="J3075" s="50">
        <f>DAX__2019_2020__33[[#This Row],[Adj Close]]-DAX__2019_2020__33[[#This Row],[Adj Open]]</f>
        <v>9.7024203189690184E-2</v>
      </c>
      <c r="K3075" s="50">
        <v>608391</v>
      </c>
    </row>
    <row r="3076" spans="1:11" x14ac:dyDescent="0.3">
      <c r="A3076" s="51" t="str">
        <f t="shared" si="52"/>
        <v>BEI.DE</v>
      </c>
      <c r="B3076" s="52" t="s">
        <v>127</v>
      </c>
      <c r="C3076" s="50" t="s">
        <v>10094</v>
      </c>
      <c r="D3076" s="50">
        <f>DAX__2019_2020__33[[#This Row],[Open]]*(DAX__2019_2020__33[[#This Row],[Adj Close]]/DAX__2019_2020__33[[#This Row],[Close]])</f>
        <v>81.016828864705886</v>
      </c>
      <c r="E3076" s="50" t="s">
        <v>10096</v>
      </c>
      <c r="F3076" s="50" t="s">
        <v>5651</v>
      </c>
      <c r="G3076" s="50" t="s">
        <v>5208</v>
      </c>
      <c r="H3076" s="50" t="s">
        <v>10097</v>
      </c>
      <c r="I3076" s="50">
        <f>(DAX__2019_2020__33[[#This Row],[Adj Close]]-DAX__2019_2020__33[[#This Row],[Adj Open]])/DAX__2019_2020__33[[#This Row],[Adj Open]]</f>
        <v>1.7964071856287438E-2</v>
      </c>
      <c r="J3076" s="50">
        <f>DAX__2019_2020__33[[#This Row],[Adj Close]]-DAX__2019_2020__33[[#This Row],[Adj Open]]</f>
        <v>1.4553921352941188</v>
      </c>
      <c r="K3076" s="50">
        <v>695620</v>
      </c>
    </row>
    <row r="3077" spans="1:11" x14ac:dyDescent="0.3">
      <c r="A3077" s="51" t="str">
        <f t="shared" si="52"/>
        <v>BEI.DE</v>
      </c>
      <c r="B3077" s="52" t="s">
        <v>128</v>
      </c>
      <c r="C3077" s="50" t="s">
        <v>10098</v>
      </c>
      <c r="D3077" s="50">
        <f>DAX__2019_2020__33[[#This Row],[Open]]*(DAX__2019_2020__33[[#This Row],[Adj Close]]/DAX__2019_2020__33[[#This Row],[Close]])</f>
        <v>82.375200176070166</v>
      </c>
      <c r="E3077" s="50" t="s">
        <v>10099</v>
      </c>
      <c r="F3077" s="50" t="s">
        <v>10100</v>
      </c>
      <c r="G3077" s="50" t="s">
        <v>10101</v>
      </c>
      <c r="H3077" s="50" t="s">
        <v>10102</v>
      </c>
      <c r="I3077" s="50">
        <f>(DAX__2019_2020__33[[#This Row],[Adj Close]]-DAX__2019_2020__33[[#This Row],[Adj Open]])/DAX__2019_2020__33[[#This Row],[Adj Open]]</f>
        <v>-1.1778444952215983E-3</v>
      </c>
      <c r="J3077" s="50">
        <f>DAX__2019_2020__33[[#This Row],[Adj Close]]-DAX__2019_2020__33[[#This Row],[Adj Open]]</f>
        <v>-9.7025176070161478E-2</v>
      </c>
      <c r="K3077" s="50">
        <v>572323</v>
      </c>
    </row>
    <row r="3078" spans="1:11" x14ac:dyDescent="0.3">
      <c r="A3078" s="51" t="str">
        <f t="shared" si="52"/>
        <v>BEI.DE</v>
      </c>
      <c r="B3078" s="52" t="s">
        <v>129</v>
      </c>
      <c r="C3078" s="50" t="s">
        <v>10103</v>
      </c>
      <c r="D3078" s="50">
        <f>DAX__2019_2020__33[[#This Row],[Open]]*(DAX__2019_2020__33[[#This Row],[Adj Close]]/DAX__2019_2020__33[[#This Row],[Close]])</f>
        <v>82.161730210176572</v>
      </c>
      <c r="E3078" s="50" t="s">
        <v>3874</v>
      </c>
      <c r="F3078" s="50" t="s">
        <v>10104</v>
      </c>
      <c r="G3078" s="50" t="s">
        <v>10105</v>
      </c>
      <c r="H3078" s="50" t="s">
        <v>10106</v>
      </c>
      <c r="I3078" s="50">
        <f>(DAX__2019_2020__33[[#This Row],[Adj Close]]-DAX__2019_2020__33[[#This Row],[Adj Open]])/DAX__2019_2020__33[[#This Row],[Adj Open]]</f>
        <v>2.0547921587151723E-2</v>
      </c>
      <c r="J3078" s="50">
        <f>DAX__2019_2020__33[[#This Row],[Adj Close]]-DAX__2019_2020__33[[#This Row],[Adj Open]]</f>
        <v>1.688252789823423</v>
      </c>
      <c r="K3078" s="50">
        <v>673094</v>
      </c>
    </row>
    <row r="3079" spans="1:11" x14ac:dyDescent="0.3">
      <c r="A3079" s="51" t="str">
        <f t="shared" si="52"/>
        <v>BEI.DE</v>
      </c>
      <c r="B3079" s="52" t="s">
        <v>130</v>
      </c>
      <c r="C3079" s="50" t="s">
        <v>10107</v>
      </c>
      <c r="D3079" s="50">
        <f>DAX__2019_2020__33[[#This Row],[Open]]*(DAX__2019_2020__33[[#This Row],[Adj Close]]/DAX__2019_2020__33[[#This Row],[Close]])</f>
        <v>83.345455523472623</v>
      </c>
      <c r="E3079" s="50" t="s">
        <v>10108</v>
      </c>
      <c r="F3079" s="50" t="s">
        <v>10109</v>
      </c>
      <c r="G3079" s="50" t="s">
        <v>10110</v>
      </c>
      <c r="H3079" s="50" t="s">
        <v>10111</v>
      </c>
      <c r="I3079" s="50">
        <f>(DAX__2019_2020__33[[#This Row],[Adj Close]]-DAX__2019_2020__33[[#This Row],[Adj Open]])/DAX__2019_2020__33[[#This Row],[Adj Open]]</f>
        <v>2.5611291603927005E-3</v>
      </c>
      <c r="J3079" s="50">
        <f>DAX__2019_2020__33[[#This Row],[Adj Close]]-DAX__2019_2020__33[[#This Row],[Adj Open]]</f>
        <v>0.21345847652737859</v>
      </c>
      <c r="K3079" s="50">
        <v>412850</v>
      </c>
    </row>
    <row r="3080" spans="1:11" x14ac:dyDescent="0.3">
      <c r="A3080" s="51" t="str">
        <f t="shared" si="52"/>
        <v>BEI.DE</v>
      </c>
      <c r="B3080" s="52" t="s">
        <v>131</v>
      </c>
      <c r="C3080" s="50" t="s">
        <v>10112</v>
      </c>
      <c r="D3080" s="50">
        <f>DAX__2019_2020__33[[#This Row],[Open]]*(DAX__2019_2020__33[[#This Row],[Adj Close]]/DAX__2019_2020__33[[#This Row],[Close]])</f>
        <v>83.636531797451028</v>
      </c>
      <c r="E3080" s="50" t="s">
        <v>10113</v>
      </c>
      <c r="F3080" s="50" t="s">
        <v>10114</v>
      </c>
      <c r="G3080" s="50" t="s">
        <v>5208</v>
      </c>
      <c r="H3080" s="50" t="s">
        <v>10097</v>
      </c>
      <c r="I3080" s="50">
        <f>(DAX__2019_2020__33[[#This Row],[Adj Close]]-DAX__2019_2020__33[[#This Row],[Adj Open]])/DAX__2019_2020__33[[#This Row],[Adj Open]]</f>
        <v>-1.3921079370803219E-2</v>
      </c>
      <c r="J3080" s="50">
        <f>DAX__2019_2020__33[[#This Row],[Adj Close]]-DAX__2019_2020__33[[#This Row],[Adj Open]]</f>
        <v>-1.1643107974510229</v>
      </c>
      <c r="K3080" s="50">
        <v>351740</v>
      </c>
    </row>
    <row r="3081" spans="1:11" x14ac:dyDescent="0.3">
      <c r="A3081" s="51" t="str">
        <f t="shared" si="52"/>
        <v>BEI.DE</v>
      </c>
      <c r="B3081" s="52" t="s">
        <v>132</v>
      </c>
      <c r="C3081" s="50" t="s">
        <v>10115</v>
      </c>
      <c r="D3081" s="50">
        <f>DAX__2019_2020__33[[#This Row],[Open]]*(DAX__2019_2020__33[[#This Row],[Adj Close]]/DAX__2019_2020__33[[#This Row],[Close]])</f>
        <v>82.802096570616769</v>
      </c>
      <c r="E3081" s="50" t="s">
        <v>10116</v>
      </c>
      <c r="F3081" s="50" t="s">
        <v>10117</v>
      </c>
      <c r="G3081" s="50" t="s">
        <v>10118</v>
      </c>
      <c r="H3081" s="50" t="s">
        <v>10119</v>
      </c>
      <c r="I3081" s="50">
        <f>(DAX__2019_2020__33[[#This Row],[Adj Close]]-DAX__2019_2020__33[[#This Row],[Adj Open]])/DAX__2019_2020__33[[#This Row],[Adj Open]]</f>
        <v>2.5779471562195136E-3</v>
      </c>
      <c r="J3081" s="50">
        <f>DAX__2019_2020__33[[#This Row],[Adj Close]]-DAX__2019_2020__33[[#This Row],[Adj Open]]</f>
        <v>0.21345942938323503</v>
      </c>
      <c r="K3081" s="50">
        <v>316214</v>
      </c>
    </row>
    <row r="3082" spans="1:11" x14ac:dyDescent="0.3">
      <c r="A3082" s="51" t="str">
        <f t="shared" si="52"/>
        <v>BEI.DE</v>
      </c>
      <c r="B3082" s="52" t="s">
        <v>133</v>
      </c>
      <c r="C3082" s="50" t="s">
        <v>10120</v>
      </c>
      <c r="D3082" s="50">
        <f>DAX__2019_2020__33[[#This Row],[Open]]*(DAX__2019_2020__33[[#This Row],[Adj Close]]/DAX__2019_2020__33[[#This Row],[Close]])</f>
        <v>82.957348524762608</v>
      </c>
      <c r="E3082" s="50" t="s">
        <v>10021</v>
      </c>
      <c r="F3082" s="50" t="s">
        <v>10121</v>
      </c>
      <c r="G3082" s="50" t="s">
        <v>4942</v>
      </c>
      <c r="H3082" s="50" t="s">
        <v>10122</v>
      </c>
      <c r="I3082" s="50">
        <f>(DAX__2019_2020__33[[#This Row],[Adj Close]]-DAX__2019_2020__33[[#This Row],[Adj Open]])/DAX__2019_2020__33[[#This Row],[Adj Open]]</f>
        <v>2.573111111111167E-3</v>
      </c>
      <c r="J3082" s="50">
        <f>DAX__2019_2020__33[[#This Row],[Adj Close]]-DAX__2019_2020__33[[#This Row],[Adj Open]]</f>
        <v>0.21345847523738826</v>
      </c>
      <c r="K3082" s="50">
        <v>377456</v>
      </c>
    </row>
    <row r="3083" spans="1:11" x14ac:dyDescent="0.3">
      <c r="A3083" s="51" t="str">
        <f t="shared" si="52"/>
        <v>BEI.DE</v>
      </c>
      <c r="B3083" s="52" t="s">
        <v>134</v>
      </c>
      <c r="C3083" s="50" t="s">
        <v>10123</v>
      </c>
      <c r="D3083" s="50">
        <f>DAX__2019_2020__33[[#This Row],[Open]]*(DAX__2019_2020__33[[#This Row],[Adj Close]]/DAX__2019_2020__33[[#This Row],[Close]])</f>
        <v>83.384261537065868</v>
      </c>
      <c r="E3083" s="50" t="s">
        <v>5757</v>
      </c>
      <c r="F3083" s="50" t="s">
        <v>4943</v>
      </c>
      <c r="G3083" s="50" t="s">
        <v>10124</v>
      </c>
      <c r="H3083" s="50" t="s">
        <v>10125</v>
      </c>
      <c r="I3083" s="50">
        <f>(DAX__2019_2020__33[[#This Row],[Adj Close]]-DAX__2019_2020__33[[#This Row],[Adj Open]])/DAX__2019_2020__33[[#This Row],[Adj Open]]</f>
        <v>1.070513123795349E-2</v>
      </c>
      <c r="J3083" s="50">
        <f>DAX__2019_2020__33[[#This Row],[Adj Close]]-DAX__2019_2020__33[[#This Row],[Adj Open]]</f>
        <v>0.89263946293412744</v>
      </c>
      <c r="K3083" s="50">
        <v>444210</v>
      </c>
    </row>
    <row r="3084" spans="1:11" x14ac:dyDescent="0.3">
      <c r="A3084" s="51" t="str">
        <f t="shared" si="52"/>
        <v>BEI.DE</v>
      </c>
      <c r="B3084" s="52" t="s">
        <v>135</v>
      </c>
      <c r="C3084" s="50" t="s">
        <v>10126</v>
      </c>
      <c r="D3084" s="50">
        <f>DAX__2019_2020__33[[#This Row],[Open]]*(DAX__2019_2020__33[[#This Row],[Adj Close]]/DAX__2019_2020__33[[#This Row],[Close]])</f>
        <v>84.412743000000006</v>
      </c>
      <c r="E3084" s="50" t="s">
        <v>10127</v>
      </c>
      <c r="F3084" s="50" t="s">
        <v>10021</v>
      </c>
      <c r="G3084" s="50" t="s">
        <v>10126</v>
      </c>
      <c r="H3084" s="50" t="s">
        <v>10128</v>
      </c>
      <c r="I3084" s="50">
        <f>(DAX__2019_2020__33[[#This Row],[Adj Close]]-DAX__2019_2020__33[[#This Row],[Adj Open]])/DAX__2019_2020__33[[#This Row],[Adj Open]]</f>
        <v>0</v>
      </c>
      <c r="J3084" s="50">
        <f>DAX__2019_2020__33[[#This Row],[Adj Close]]-DAX__2019_2020__33[[#This Row],[Adj Open]]</f>
        <v>0</v>
      </c>
      <c r="K3084" s="50">
        <v>761932</v>
      </c>
    </row>
    <row r="3085" spans="1:11" x14ac:dyDescent="0.3">
      <c r="A3085" s="51" t="str">
        <f t="shared" si="52"/>
        <v>BEI.DE</v>
      </c>
      <c r="B3085" s="52" t="s">
        <v>136</v>
      </c>
      <c r="C3085" s="50" t="s">
        <v>10126</v>
      </c>
      <c r="D3085" s="50">
        <f>DAX__2019_2020__33[[#This Row],[Open]]*(DAX__2019_2020__33[[#This Row],[Adj Close]]/DAX__2019_2020__33[[#This Row],[Close]])</f>
        <v>84.412735758206452</v>
      </c>
      <c r="E3085" s="50" t="s">
        <v>10013</v>
      </c>
      <c r="F3085" s="50" t="s">
        <v>10129</v>
      </c>
      <c r="G3085" s="50" t="s">
        <v>10016</v>
      </c>
      <c r="H3085" s="50" t="s">
        <v>10130</v>
      </c>
      <c r="I3085" s="50">
        <f>(DAX__2019_2020__33[[#This Row],[Adj Close]]-DAX__2019_2020__33[[#This Row],[Adj Open]])/DAX__2019_2020__33[[#This Row],[Adj Open]]</f>
        <v>5.2873448275861101E-3</v>
      </c>
      <c r="J3085" s="50">
        <f>DAX__2019_2020__33[[#This Row],[Adj Close]]-DAX__2019_2020__33[[#This Row],[Adj Open]]</f>
        <v>0.44631924179354598</v>
      </c>
      <c r="K3085" s="50">
        <v>338663</v>
      </c>
    </row>
    <row r="3086" spans="1:11" x14ac:dyDescent="0.3">
      <c r="A3086" s="51" t="str">
        <f t="shared" si="52"/>
        <v>BEI.DE</v>
      </c>
      <c r="B3086" s="52" t="s">
        <v>137</v>
      </c>
      <c r="C3086" s="50" t="s">
        <v>9980</v>
      </c>
      <c r="D3086" s="50">
        <f>DAX__2019_2020__33[[#This Row],[Open]]*(DAX__2019_2020__33[[#This Row],[Adj Close]]/DAX__2019_2020__33[[#This Row],[Close]])</f>
        <v>84.742621999999997</v>
      </c>
      <c r="E3086" s="50" t="s">
        <v>9976</v>
      </c>
      <c r="F3086" s="50" t="s">
        <v>10017</v>
      </c>
      <c r="G3086" s="50" t="s">
        <v>9980</v>
      </c>
      <c r="H3086" s="50" t="s">
        <v>10018</v>
      </c>
      <c r="I3086" s="50">
        <f>(DAX__2019_2020__33[[#This Row],[Adj Close]]-DAX__2019_2020__33[[#This Row],[Adj Open]])/DAX__2019_2020__33[[#This Row],[Adj Open]]</f>
        <v>0</v>
      </c>
      <c r="J3086" s="50">
        <f>DAX__2019_2020__33[[#This Row],[Adj Close]]-DAX__2019_2020__33[[#This Row],[Adj Open]]</f>
        <v>0</v>
      </c>
      <c r="K3086" s="50">
        <v>378157</v>
      </c>
    </row>
    <row r="3087" spans="1:11" x14ac:dyDescent="0.3">
      <c r="A3087" s="51" t="str">
        <f t="shared" si="52"/>
        <v>BEI.DE</v>
      </c>
      <c r="B3087" s="52" t="s">
        <v>138</v>
      </c>
      <c r="C3087" s="50" t="s">
        <v>10131</v>
      </c>
      <c r="D3087" s="50">
        <f>DAX__2019_2020__33[[#This Row],[Open]]*(DAX__2019_2020__33[[#This Row],[Adj Close]]/DAX__2019_2020__33[[#This Row],[Close]])</f>
        <v>86.450279097198319</v>
      </c>
      <c r="E3087" s="50" t="s">
        <v>10131</v>
      </c>
      <c r="F3087" s="50" t="s">
        <v>9977</v>
      </c>
      <c r="G3087" s="50" t="s">
        <v>10132</v>
      </c>
      <c r="H3087" s="50" t="s">
        <v>10133</v>
      </c>
      <c r="I3087" s="50">
        <f>(DAX__2019_2020__33[[#This Row],[Adj Close]]-DAX__2019_2020__33[[#This Row],[Adj Open]])/DAX__2019_2020__33[[#This Row],[Adj Open]]</f>
        <v>-6.060606196646709E-3</v>
      </c>
      <c r="J3087" s="50">
        <f>DAX__2019_2020__33[[#This Row],[Adj Close]]-DAX__2019_2020__33[[#This Row],[Adj Open]]</f>
        <v>-0.52394109719831761</v>
      </c>
      <c r="K3087" s="50">
        <v>691753</v>
      </c>
    </row>
    <row r="3088" spans="1:11" x14ac:dyDescent="0.3">
      <c r="A3088" s="51" t="str">
        <f t="shared" si="52"/>
        <v>BEI.DE</v>
      </c>
      <c r="B3088" s="52" t="s">
        <v>139</v>
      </c>
      <c r="C3088" s="50" t="s">
        <v>9986</v>
      </c>
      <c r="D3088" s="50">
        <f>DAX__2019_2020__33[[#This Row],[Open]]*(DAX__2019_2020__33[[#This Row],[Adj Close]]/DAX__2019_2020__33[[#This Row],[Close]])</f>
        <v>85.790506026950197</v>
      </c>
      <c r="E3088" s="50" t="s">
        <v>10040</v>
      </c>
      <c r="F3088" s="50" t="s">
        <v>10134</v>
      </c>
      <c r="G3088" s="50" t="s">
        <v>10135</v>
      </c>
      <c r="H3088" s="50" t="s">
        <v>10136</v>
      </c>
      <c r="I3088" s="50">
        <f>(DAX__2019_2020__33[[#This Row],[Adj Close]]-DAX__2019_2020__33[[#This Row],[Adj Open]])/DAX__2019_2020__33[[#This Row],[Adj Open]]</f>
        <v>1.4928749489453689E-2</v>
      </c>
      <c r="J3088" s="50">
        <f>DAX__2019_2020__33[[#This Row],[Adj Close]]-DAX__2019_2020__33[[#This Row],[Adj Open]]</f>
        <v>1.2807449730498064</v>
      </c>
      <c r="K3088" s="50">
        <v>464391</v>
      </c>
    </row>
    <row r="3089" spans="1:11" x14ac:dyDescent="0.3">
      <c r="A3089" s="51" t="str">
        <f t="shared" si="52"/>
        <v>BEI.DE</v>
      </c>
      <c r="B3089" s="52" t="s">
        <v>140</v>
      </c>
      <c r="C3089" s="50" t="s">
        <v>5657</v>
      </c>
      <c r="D3089" s="50">
        <f>DAX__2019_2020__33[[#This Row],[Open]]*(DAX__2019_2020__33[[#This Row],[Adj Close]]/DAX__2019_2020__33[[#This Row],[Close]])</f>
        <v>87.323526626713488</v>
      </c>
      <c r="E3089" s="50" t="s">
        <v>10073</v>
      </c>
      <c r="F3089" s="50" t="s">
        <v>10137</v>
      </c>
      <c r="G3089" s="50" t="s">
        <v>10138</v>
      </c>
      <c r="H3089" s="50" t="s">
        <v>10139</v>
      </c>
      <c r="I3089" s="50">
        <f>(DAX__2019_2020__33[[#This Row],[Adj Close]]-DAX__2019_2020__33[[#This Row],[Adj Open]])/DAX__2019_2020__33[[#This Row],[Adj Open]]</f>
        <v>-1.5555444444445121E-3</v>
      </c>
      <c r="J3089" s="50">
        <f>DAX__2019_2020__33[[#This Row],[Adj Close]]-DAX__2019_2020__33[[#This Row],[Adj Open]]</f>
        <v>-0.13583562671348659</v>
      </c>
      <c r="K3089" s="50">
        <v>651119</v>
      </c>
    </row>
    <row r="3090" spans="1:11" x14ac:dyDescent="0.3">
      <c r="A3090" s="51" t="str">
        <f t="shared" si="52"/>
        <v>BEI.DE</v>
      </c>
      <c r="B3090" s="52" t="s">
        <v>141</v>
      </c>
      <c r="C3090" s="50" t="s">
        <v>4938</v>
      </c>
      <c r="D3090" s="50">
        <f>DAX__2019_2020__33[[#This Row],[Open]]*(DAX__2019_2020__33[[#This Row],[Adj Close]]/DAX__2019_2020__33[[#This Row],[Close]])</f>
        <v>86.954834512027119</v>
      </c>
      <c r="E3090" s="50" t="s">
        <v>9962</v>
      </c>
      <c r="F3090" s="50" t="s">
        <v>4938</v>
      </c>
      <c r="G3090" s="50" t="s">
        <v>10140</v>
      </c>
      <c r="H3090" s="50" t="s">
        <v>10141</v>
      </c>
      <c r="I3090" s="50">
        <f>(DAX__2019_2020__33[[#This Row],[Adj Close]]-DAX__2019_2020__33[[#This Row],[Adj Open]])/DAX__2019_2020__33[[#This Row],[Adj Open]]</f>
        <v>1.0042333964215618E-2</v>
      </c>
      <c r="J3090" s="50">
        <f>DAX__2019_2020__33[[#This Row],[Adj Close]]-DAX__2019_2020__33[[#This Row],[Adj Open]]</f>
        <v>0.87322948797287836</v>
      </c>
      <c r="K3090" s="50">
        <v>558176</v>
      </c>
    </row>
    <row r="3091" spans="1:11" x14ac:dyDescent="0.3">
      <c r="A3091" s="51" t="str">
        <f t="shared" si="52"/>
        <v>BEI.DE</v>
      </c>
      <c r="B3091" s="52" t="s">
        <v>142</v>
      </c>
      <c r="C3091" s="50" t="s">
        <v>10026</v>
      </c>
      <c r="D3091" s="50">
        <f>DAX__2019_2020__33[[#This Row],[Open]]*(DAX__2019_2020__33[[#This Row],[Adj Close]]/DAX__2019_2020__33[[#This Row],[Close]])</f>
        <v>87.905682303854803</v>
      </c>
      <c r="E3091" s="50" t="s">
        <v>10142</v>
      </c>
      <c r="F3091" s="50" t="s">
        <v>10026</v>
      </c>
      <c r="G3091" s="50" t="s">
        <v>3906</v>
      </c>
      <c r="H3091" s="50" t="s">
        <v>10143</v>
      </c>
      <c r="I3091" s="50">
        <f>(DAX__2019_2020__33[[#This Row],[Adj Close]]-DAX__2019_2020__33[[#This Row],[Adj Open]])/DAX__2019_2020__33[[#This Row],[Adj Open]]</f>
        <v>1.2362064290553214E-2</v>
      </c>
      <c r="J3091" s="50">
        <f>DAX__2019_2020__33[[#This Row],[Adj Close]]-DAX__2019_2020__33[[#This Row],[Adj Open]]</f>
        <v>1.086695696145199</v>
      </c>
      <c r="K3091" s="50">
        <v>685834</v>
      </c>
    </row>
    <row r="3092" spans="1:11" x14ac:dyDescent="0.3">
      <c r="A3092" s="51" t="str">
        <f t="shared" si="52"/>
        <v>BEI.DE</v>
      </c>
      <c r="B3092" s="52" t="s">
        <v>143</v>
      </c>
      <c r="C3092" s="50" t="s">
        <v>3900</v>
      </c>
      <c r="D3092" s="50">
        <f>DAX__2019_2020__33[[#This Row],[Open]]*(DAX__2019_2020__33[[#This Row],[Adj Close]]/DAX__2019_2020__33[[#This Row],[Close]])</f>
        <v>88.914746730376265</v>
      </c>
      <c r="E3092" s="50" t="s">
        <v>10144</v>
      </c>
      <c r="F3092" s="50" t="s">
        <v>10069</v>
      </c>
      <c r="G3092" s="50" t="s">
        <v>5704</v>
      </c>
      <c r="H3092" s="50" t="s">
        <v>10145</v>
      </c>
      <c r="I3092" s="50">
        <f>(DAX__2019_2020__33[[#This Row],[Adj Close]]-DAX__2019_2020__33[[#This Row],[Adj Open]])/DAX__2019_2020__33[[#This Row],[Adj Open]]</f>
        <v>1.3095045974410959E-3</v>
      </c>
      <c r="J3092" s="50">
        <f>DAX__2019_2020__33[[#This Row],[Adj Close]]-DAX__2019_2020__33[[#This Row],[Adj Open]]</f>
        <v>0.11643426962373837</v>
      </c>
      <c r="K3092" s="50">
        <v>513892</v>
      </c>
    </row>
    <row r="3093" spans="1:11" x14ac:dyDescent="0.3">
      <c r="A3093" s="51" t="str">
        <f t="shared" si="52"/>
        <v>BEI.DE</v>
      </c>
      <c r="B3093" s="52" t="s">
        <v>144</v>
      </c>
      <c r="C3093" s="50" t="s">
        <v>10050</v>
      </c>
      <c r="D3093" s="50">
        <f>DAX__2019_2020__33[[#This Row],[Open]]*(DAX__2019_2020__33[[#This Row],[Adj Close]]/DAX__2019_2020__33[[#This Row],[Close]])</f>
        <v>88.895353204342271</v>
      </c>
      <c r="E3093" s="50" t="s">
        <v>10146</v>
      </c>
      <c r="F3093" s="50" t="s">
        <v>10071</v>
      </c>
      <c r="G3093" s="50" t="s">
        <v>3898</v>
      </c>
      <c r="H3093" s="50" t="s">
        <v>10147</v>
      </c>
      <c r="I3093" s="50">
        <f>(DAX__2019_2020__33[[#This Row],[Adj Close]]-DAX__2019_2020__33[[#This Row],[Adj Open]])/DAX__2019_2020__33[[#This Row],[Adj Open]]</f>
        <v>6.3304298298265229E-3</v>
      </c>
      <c r="J3093" s="50">
        <f>DAX__2019_2020__33[[#This Row],[Adj Close]]-DAX__2019_2020__33[[#This Row],[Adj Open]]</f>
        <v>0.56274579565773308</v>
      </c>
      <c r="K3093" s="50">
        <v>355955</v>
      </c>
    </row>
    <row r="3094" spans="1:11" x14ac:dyDescent="0.3">
      <c r="A3094" s="51" t="str">
        <f t="shared" si="52"/>
        <v>BEI.DE</v>
      </c>
      <c r="B3094" s="52" t="s">
        <v>145</v>
      </c>
      <c r="C3094" s="50" t="s">
        <v>10043</v>
      </c>
      <c r="D3094" s="50">
        <f>DAX__2019_2020__33[[#This Row],[Open]]*(DAX__2019_2020__33[[#This Row],[Adj Close]]/DAX__2019_2020__33[[#This Row],[Close]])</f>
        <v>89.108802802344684</v>
      </c>
      <c r="E3094" s="50" t="s">
        <v>10148</v>
      </c>
      <c r="F3094" s="50" t="s">
        <v>10043</v>
      </c>
      <c r="G3094" s="50" t="s">
        <v>10149</v>
      </c>
      <c r="H3094" s="50" t="s">
        <v>10150</v>
      </c>
      <c r="I3094" s="50">
        <f>(DAX__2019_2020__33[[#This Row],[Adj Close]]-DAX__2019_2020__33[[#This Row],[Adj Open]])/DAX__2019_2020__33[[#This Row],[Adj Open]]</f>
        <v>9.799673771762725E-3</v>
      </c>
      <c r="J3094" s="50">
        <f>DAX__2019_2020__33[[#This Row],[Adj Close]]-DAX__2019_2020__33[[#This Row],[Adj Open]]</f>
        <v>0.87323719765531393</v>
      </c>
      <c r="K3094" s="50">
        <v>453325</v>
      </c>
    </row>
    <row r="3095" spans="1:11" x14ac:dyDescent="0.3">
      <c r="A3095" s="51" t="str">
        <f t="shared" si="52"/>
        <v>BEI.DE</v>
      </c>
      <c r="B3095" s="52" t="s">
        <v>146</v>
      </c>
      <c r="C3095" s="50" t="s">
        <v>3912</v>
      </c>
      <c r="D3095" s="50">
        <f>DAX__2019_2020__33[[#This Row],[Open]]*(DAX__2019_2020__33[[#This Row],[Adj Close]]/DAX__2019_2020__33[[#This Row],[Close]])</f>
        <v>90.719442372057259</v>
      </c>
      <c r="E3095" s="50" t="s">
        <v>10151</v>
      </c>
      <c r="F3095" s="50" t="s">
        <v>10152</v>
      </c>
      <c r="G3095" s="50" t="s">
        <v>10153</v>
      </c>
      <c r="H3095" s="50" t="s">
        <v>10154</v>
      </c>
      <c r="I3095" s="50">
        <f>(DAX__2019_2020__33[[#This Row],[Adj Close]]-DAX__2019_2020__33[[#This Row],[Adj Open]])/DAX__2019_2020__33[[#This Row],[Adj Open]]</f>
        <v>1.4973155080214519E-3</v>
      </c>
      <c r="J3095" s="50">
        <f>DAX__2019_2020__33[[#This Row],[Adj Close]]-DAX__2019_2020__33[[#This Row],[Adj Open]]</f>
        <v>0.13583562794273973</v>
      </c>
      <c r="K3095" s="50">
        <v>670967</v>
      </c>
    </row>
    <row r="3096" spans="1:11" x14ac:dyDescent="0.3">
      <c r="A3096" s="51" t="str">
        <f t="shared" ref="A3096:A3159" si="53">"BEI.DE"</f>
        <v>BEI.DE</v>
      </c>
      <c r="B3096" s="52" t="s">
        <v>147</v>
      </c>
      <c r="C3096" s="50" t="s">
        <v>10155</v>
      </c>
      <c r="D3096" s="50">
        <f>DAX__2019_2020__33[[#This Row],[Open]]*(DAX__2019_2020__33[[#This Row],[Adj Close]]/DAX__2019_2020__33[[#This Row],[Close]])</f>
        <v>90.797064075503897</v>
      </c>
      <c r="E3096" s="50" t="s">
        <v>10156</v>
      </c>
      <c r="F3096" s="50" t="s">
        <v>10157</v>
      </c>
      <c r="G3096" s="50" t="s">
        <v>10157</v>
      </c>
      <c r="H3096" s="50" t="s">
        <v>10158</v>
      </c>
      <c r="I3096" s="50">
        <f>(DAX__2019_2020__33[[#This Row],[Adj Close]]-DAX__2019_2020__33[[#This Row],[Adj Open]])/DAX__2019_2020__33[[#This Row],[Adj Open]]</f>
        <v>-3.8469864533663863E-3</v>
      </c>
      <c r="J3096" s="50">
        <f>DAX__2019_2020__33[[#This Row],[Adj Close]]-DAX__2019_2020__33[[#This Row],[Adj Open]]</f>
        <v>-0.34929507550390326</v>
      </c>
      <c r="K3096" s="50">
        <v>367408</v>
      </c>
    </row>
    <row r="3097" spans="1:11" x14ac:dyDescent="0.3">
      <c r="A3097" s="51" t="str">
        <f t="shared" si="53"/>
        <v>BEI.DE</v>
      </c>
      <c r="B3097" s="52" t="s">
        <v>148</v>
      </c>
      <c r="C3097" s="50" t="s">
        <v>10159</v>
      </c>
      <c r="D3097" s="50">
        <f>DAX__2019_2020__33[[#This Row],[Open]]*(DAX__2019_2020__33[[#This Row],[Adj Close]]/DAX__2019_2020__33[[#This Row],[Close]])</f>
        <v>91.01052430366029</v>
      </c>
      <c r="E3097" s="50" t="s">
        <v>10159</v>
      </c>
      <c r="F3097" s="50" t="s">
        <v>9941</v>
      </c>
      <c r="G3097" s="50" t="s">
        <v>10160</v>
      </c>
      <c r="H3097" s="50" t="s">
        <v>10161</v>
      </c>
      <c r="I3097" s="50">
        <f>(DAX__2019_2020__33[[#This Row],[Adj Close]]-DAX__2019_2020__33[[#This Row],[Adj Open]])/DAX__2019_2020__33[[#This Row],[Adj Open]]</f>
        <v>-7.8891788521585089E-3</v>
      </c>
      <c r="J3097" s="50">
        <f>DAX__2019_2020__33[[#This Row],[Adj Close]]-DAX__2019_2020__33[[#This Row],[Adj Open]]</f>
        <v>-0.71799830366029482</v>
      </c>
      <c r="K3097" s="50">
        <v>499057</v>
      </c>
    </row>
    <row r="3098" spans="1:11" x14ac:dyDescent="0.3">
      <c r="A3098" s="51" t="str">
        <f t="shared" si="53"/>
        <v>BEI.DE</v>
      </c>
      <c r="B3098" s="52" t="s">
        <v>149</v>
      </c>
      <c r="C3098" s="50" t="s">
        <v>3899</v>
      </c>
      <c r="D3098" s="50">
        <f>DAX__2019_2020__33[[#This Row],[Open]]*(DAX__2019_2020__33[[#This Row],[Adj Close]]/DAX__2019_2020__33[[#This Row],[Close]])</f>
        <v>90.234315556895993</v>
      </c>
      <c r="E3098" s="50" t="s">
        <v>10162</v>
      </c>
      <c r="F3098" s="50" t="s">
        <v>10163</v>
      </c>
      <c r="G3098" s="50" t="s">
        <v>10164</v>
      </c>
      <c r="H3098" s="50" t="s">
        <v>10165</v>
      </c>
      <c r="I3098" s="50">
        <f>(DAX__2019_2020__33[[#This Row],[Adj Close]]-DAX__2019_2020__33[[#This Row],[Adj Open]])/DAX__2019_2020__33[[#This Row],[Adj Open]]</f>
        <v>4.0859892473117656E-3</v>
      </c>
      <c r="J3098" s="50">
        <f>DAX__2019_2020__33[[#This Row],[Adj Close]]-DAX__2019_2020__33[[#This Row],[Adj Open]]</f>
        <v>0.36869644310401384</v>
      </c>
      <c r="K3098" s="50">
        <v>249111</v>
      </c>
    </row>
    <row r="3099" spans="1:11" x14ac:dyDescent="0.3">
      <c r="A3099" s="51" t="str">
        <f t="shared" si="53"/>
        <v>BEI.DE</v>
      </c>
      <c r="B3099" s="52" t="s">
        <v>150</v>
      </c>
      <c r="C3099" s="50" t="s">
        <v>10166</v>
      </c>
      <c r="D3099" s="50">
        <f>DAX__2019_2020__33[[#This Row],[Open]]*(DAX__2019_2020__33[[#This Row],[Adj Close]]/DAX__2019_2020__33[[#This Row],[Close]])</f>
        <v>90.486578910592499</v>
      </c>
      <c r="E3099" s="50" t="s">
        <v>3912</v>
      </c>
      <c r="F3099" s="50" t="s">
        <v>10167</v>
      </c>
      <c r="G3099" s="50" t="s">
        <v>10168</v>
      </c>
      <c r="H3099" s="50" t="s">
        <v>10169</v>
      </c>
      <c r="I3099" s="50">
        <f>(DAX__2019_2020__33[[#This Row],[Adj Close]]-DAX__2019_2020__33[[#This Row],[Adj Open]])/DAX__2019_2020__33[[#This Row],[Adj Open]]</f>
        <v>8.5775250144213232E-4</v>
      </c>
      <c r="J3099" s="50">
        <f>DAX__2019_2020__33[[#This Row],[Adj Close]]-DAX__2019_2020__33[[#This Row],[Adj Open]]</f>
        <v>7.7615089407501614E-2</v>
      </c>
      <c r="K3099" s="50">
        <v>277094</v>
      </c>
    </row>
    <row r="3100" spans="1:11" x14ac:dyDescent="0.3">
      <c r="A3100" s="51" t="str">
        <f t="shared" si="53"/>
        <v>BEI.DE</v>
      </c>
      <c r="B3100" s="52" t="s">
        <v>151</v>
      </c>
      <c r="C3100" s="50" t="s">
        <v>10157</v>
      </c>
      <c r="D3100" s="50">
        <f>DAX__2019_2020__33[[#This Row],[Open]]*(DAX__2019_2020__33[[#This Row],[Adj Close]]/DAX__2019_2020__33[[#This Row],[Close]])</f>
        <v>90.447771768978001</v>
      </c>
      <c r="E3100" s="50" t="s">
        <v>10170</v>
      </c>
      <c r="F3100" s="50" t="s">
        <v>10171</v>
      </c>
      <c r="G3100" s="50" t="s">
        <v>3912</v>
      </c>
      <c r="H3100" s="50" t="s">
        <v>10172</v>
      </c>
      <c r="I3100" s="50">
        <f>(DAX__2019_2020__33[[#This Row],[Adj Close]]-DAX__2019_2020__33[[#This Row],[Adj Open]])/DAX__2019_2020__33[[#This Row],[Adj Open]]</f>
        <v>3.0036365264575131E-3</v>
      </c>
      <c r="J3100" s="50">
        <f>DAX__2019_2020__33[[#This Row],[Adj Close]]-DAX__2019_2020__33[[#This Row],[Adj Open]]</f>
        <v>0.271672231021995</v>
      </c>
      <c r="K3100" s="50">
        <v>281785</v>
      </c>
    </row>
    <row r="3101" spans="1:11" x14ac:dyDescent="0.3">
      <c r="A3101" s="51" t="str">
        <f t="shared" si="53"/>
        <v>BEI.DE</v>
      </c>
      <c r="B3101" s="52" t="s">
        <v>152</v>
      </c>
      <c r="C3101" s="50" t="s">
        <v>10155</v>
      </c>
      <c r="D3101" s="50">
        <f>DAX__2019_2020__33[[#This Row],[Open]]*(DAX__2019_2020__33[[#This Row],[Adj Close]]/DAX__2019_2020__33[[#This Row],[Close]])</f>
        <v>90.797061944309974</v>
      </c>
      <c r="E3101" s="50" t="s">
        <v>10173</v>
      </c>
      <c r="F3101" s="50" t="s">
        <v>10174</v>
      </c>
      <c r="G3101" s="50" t="s">
        <v>10175</v>
      </c>
      <c r="H3101" s="50" t="s">
        <v>10176</v>
      </c>
      <c r="I3101" s="50">
        <f>(DAX__2019_2020__33[[#This Row],[Adj Close]]-DAX__2019_2020__33[[#This Row],[Adj Open]])/DAX__2019_2020__33[[#This Row],[Adj Open]]</f>
        <v>7.4801986005516132E-3</v>
      </c>
      <c r="J3101" s="50">
        <f>DAX__2019_2020__33[[#This Row],[Adj Close]]-DAX__2019_2020__33[[#This Row],[Adj Open]]</f>
        <v>0.6791800556900256</v>
      </c>
      <c r="K3101" s="50">
        <v>397570</v>
      </c>
    </row>
    <row r="3102" spans="1:11" x14ac:dyDescent="0.3">
      <c r="A3102" s="51" t="str">
        <f t="shared" si="53"/>
        <v>BEI.DE</v>
      </c>
      <c r="B3102" s="52" t="s">
        <v>153</v>
      </c>
      <c r="C3102" s="50" t="s">
        <v>10177</v>
      </c>
      <c r="D3102" s="50">
        <f>DAX__2019_2020__33[[#This Row],[Open]]*(DAX__2019_2020__33[[#This Row],[Adj Close]]/DAX__2019_2020__33[[#This Row],[Close]])</f>
        <v>91.631486931931477</v>
      </c>
      <c r="E3102" s="50" t="s">
        <v>10178</v>
      </c>
      <c r="F3102" s="50" t="s">
        <v>10179</v>
      </c>
      <c r="G3102" s="50" t="s">
        <v>10180</v>
      </c>
      <c r="H3102" s="50" t="s">
        <v>10181</v>
      </c>
      <c r="I3102" s="50">
        <f>(DAX__2019_2020__33[[#This Row],[Adj Close]]-DAX__2019_2020__33[[#This Row],[Adj Open]])/DAX__2019_2020__33[[#This Row],[Adj Open]]</f>
        <v>3.8119545994926658E-3</v>
      </c>
      <c r="J3102" s="50">
        <f>DAX__2019_2020__33[[#This Row],[Adj Close]]-DAX__2019_2020__33[[#This Row],[Adj Open]]</f>
        <v>0.34929506806852828</v>
      </c>
      <c r="K3102" s="50">
        <v>327340</v>
      </c>
    </row>
    <row r="3103" spans="1:11" x14ac:dyDescent="0.3">
      <c r="A3103" s="51" t="str">
        <f t="shared" si="53"/>
        <v>BEI.DE</v>
      </c>
      <c r="B3103" s="52" t="s">
        <v>154</v>
      </c>
      <c r="C3103" s="50" t="s">
        <v>10182</v>
      </c>
      <c r="D3103" s="50">
        <f>DAX__2019_2020__33[[#This Row],[Open]]*(DAX__2019_2020__33[[#This Row],[Adj Close]]/DAX__2019_2020__33[[#This Row],[Close]])</f>
        <v>91.689696999999995</v>
      </c>
      <c r="E3103" s="50" t="s">
        <v>10178</v>
      </c>
      <c r="F3103" s="50" t="s">
        <v>5734</v>
      </c>
      <c r="G3103" s="50" t="s">
        <v>10182</v>
      </c>
      <c r="H3103" s="50" t="s">
        <v>10183</v>
      </c>
      <c r="I3103" s="50">
        <f>(DAX__2019_2020__33[[#This Row],[Adj Close]]-DAX__2019_2020__33[[#This Row],[Adj Open]])/DAX__2019_2020__33[[#This Row],[Adj Open]]</f>
        <v>0</v>
      </c>
      <c r="J3103" s="50">
        <f>DAX__2019_2020__33[[#This Row],[Adj Close]]-DAX__2019_2020__33[[#This Row],[Adj Open]]</f>
        <v>0</v>
      </c>
      <c r="K3103" s="50">
        <v>281831</v>
      </c>
    </row>
    <row r="3104" spans="1:11" x14ac:dyDescent="0.3">
      <c r="A3104" s="51" t="str">
        <f t="shared" si="53"/>
        <v>BEI.DE</v>
      </c>
      <c r="B3104" s="52" t="s">
        <v>155</v>
      </c>
      <c r="C3104" s="50" t="s">
        <v>10184</v>
      </c>
      <c r="D3104" s="50">
        <f>DAX__2019_2020__33[[#This Row],[Open]]*(DAX__2019_2020__33[[#This Row],[Adj Close]]/DAX__2019_2020__33[[#This Row],[Close]])</f>
        <v>91.553867072167606</v>
      </c>
      <c r="E3104" s="50" t="s">
        <v>3917</v>
      </c>
      <c r="F3104" s="50" t="s">
        <v>3912</v>
      </c>
      <c r="G3104" s="50" t="s">
        <v>10185</v>
      </c>
      <c r="H3104" s="50" t="s">
        <v>10186</v>
      </c>
      <c r="I3104" s="50">
        <f>(DAX__2019_2020__33[[#This Row],[Adj Close]]-DAX__2019_2020__33[[#This Row],[Adj Open]])/DAX__2019_2020__33[[#This Row],[Adj Open]]</f>
        <v>-7.4183657543623518E-3</v>
      </c>
      <c r="J3104" s="50">
        <f>DAX__2019_2020__33[[#This Row],[Adj Close]]-DAX__2019_2020__33[[#This Row],[Adj Open]]</f>
        <v>-0.67918007216761112</v>
      </c>
      <c r="K3104" s="50">
        <v>407541</v>
      </c>
    </row>
    <row r="3105" spans="1:11" x14ac:dyDescent="0.3">
      <c r="A3105" s="51" t="str">
        <f t="shared" si="53"/>
        <v>BEI.DE</v>
      </c>
      <c r="B3105" s="52" t="s">
        <v>156</v>
      </c>
      <c r="C3105" s="50" t="s">
        <v>10187</v>
      </c>
      <c r="D3105" s="50">
        <f>DAX__2019_2020__33[[#This Row],[Open]]*(DAX__2019_2020__33[[#This Row],[Adj Close]]/DAX__2019_2020__33[[#This Row],[Close]])</f>
        <v>90.544794170083733</v>
      </c>
      <c r="E3105" s="50" t="s">
        <v>10153</v>
      </c>
      <c r="F3105" s="50" t="s">
        <v>10188</v>
      </c>
      <c r="G3105" s="50" t="s">
        <v>10157</v>
      </c>
      <c r="H3105" s="50" t="s">
        <v>10158</v>
      </c>
      <c r="I3105" s="50">
        <f>(DAX__2019_2020__33[[#This Row],[Adj Close]]-DAX__2019_2020__33[[#This Row],[Adj Open]])/DAX__2019_2020__33[[#This Row],[Adj Open]]</f>
        <v>-1.0715709387055722E-3</v>
      </c>
      <c r="J3105" s="50">
        <f>DAX__2019_2020__33[[#This Row],[Adj Close]]-DAX__2019_2020__33[[#This Row],[Adj Open]]</f>
        <v>-9.7025170083739454E-2</v>
      </c>
      <c r="K3105" s="50">
        <v>397539</v>
      </c>
    </row>
    <row r="3106" spans="1:11" x14ac:dyDescent="0.3">
      <c r="A3106" s="51" t="str">
        <f t="shared" si="53"/>
        <v>BEI.DE</v>
      </c>
      <c r="B3106" s="52" t="s">
        <v>157</v>
      </c>
      <c r="C3106" s="50" t="s">
        <v>3912</v>
      </c>
      <c r="D3106" s="50">
        <f>DAX__2019_2020__33[[#This Row],[Open]]*(DAX__2019_2020__33[[#This Row],[Adj Close]]/DAX__2019_2020__33[[#This Row],[Close]])</f>
        <v>90.71944429909982</v>
      </c>
      <c r="E3106" s="50" t="s">
        <v>10162</v>
      </c>
      <c r="F3106" s="50" t="s">
        <v>5704</v>
      </c>
      <c r="G3106" s="50" t="s">
        <v>10051</v>
      </c>
      <c r="H3106" s="50" t="s">
        <v>10189</v>
      </c>
      <c r="I3106" s="50">
        <f>(DAX__2019_2020__33[[#This Row],[Adj Close]]-DAX__2019_2020__33[[#This Row],[Adj Open]])/DAX__2019_2020__33[[#This Row],[Adj Open]]</f>
        <v>-1.5187144385026793E-2</v>
      </c>
      <c r="J3106" s="50">
        <f>DAX__2019_2020__33[[#This Row],[Adj Close]]-DAX__2019_2020__33[[#This Row],[Adj Open]]</f>
        <v>-1.3777692990998247</v>
      </c>
      <c r="K3106" s="50">
        <v>590881</v>
      </c>
    </row>
    <row r="3107" spans="1:11" x14ac:dyDescent="0.3">
      <c r="A3107" s="51" t="str">
        <f t="shared" si="53"/>
        <v>BEI.DE</v>
      </c>
      <c r="B3107" s="52" t="s">
        <v>158</v>
      </c>
      <c r="C3107" s="50" t="s">
        <v>9941</v>
      </c>
      <c r="D3107" s="50">
        <f>DAX__2019_2020__33[[#This Row],[Open]]*(DAX__2019_2020__33[[#This Row],[Adj Close]]/DAX__2019_2020__33[[#This Row],[Close]])</f>
        <v>89.496918998622434</v>
      </c>
      <c r="E3107" s="50" t="s">
        <v>5729</v>
      </c>
      <c r="F3107" s="50" t="s">
        <v>10190</v>
      </c>
      <c r="G3107" s="50" t="s">
        <v>10142</v>
      </c>
      <c r="H3107" s="50" t="s">
        <v>10191</v>
      </c>
      <c r="I3107" s="50">
        <f>(DAX__2019_2020__33[[#This Row],[Adj Close]]-DAX__2019_2020__33[[#This Row],[Adj Open]])/DAX__2019_2020__33[[#This Row],[Adj Open]]</f>
        <v>4.7701865735079885E-3</v>
      </c>
      <c r="J3107" s="50">
        <f>DAX__2019_2020__33[[#This Row],[Adj Close]]-DAX__2019_2020__33[[#This Row],[Adj Open]]</f>
        <v>0.42691700137756072</v>
      </c>
      <c r="K3107" s="50">
        <v>484171</v>
      </c>
    </row>
    <row r="3108" spans="1:11" x14ac:dyDescent="0.3">
      <c r="A3108" s="51" t="str">
        <f t="shared" si="53"/>
        <v>BEI.DE</v>
      </c>
      <c r="B3108" s="52" t="s">
        <v>159</v>
      </c>
      <c r="C3108" s="50" t="s">
        <v>10066</v>
      </c>
      <c r="D3108" s="50">
        <f>DAX__2019_2020__33[[#This Row],[Open]]*(DAX__2019_2020__33[[#This Row],[Adj Close]]/DAX__2019_2020__33[[#This Row],[Close]])</f>
        <v>90.3735451326896</v>
      </c>
      <c r="E3108" s="50" t="s">
        <v>10192</v>
      </c>
      <c r="F3108" s="50" t="s">
        <v>10193</v>
      </c>
      <c r="G3108" s="50" t="s">
        <v>5774</v>
      </c>
      <c r="H3108" s="50" t="s">
        <v>10194</v>
      </c>
      <c r="I3108" s="50">
        <f>(DAX__2019_2020__33[[#This Row],[Adj Close]]-DAX__2019_2020__33[[#This Row],[Adj Open]])/DAX__2019_2020__33[[#This Row],[Adj Open]]</f>
        <v>7.3561335491965545E-3</v>
      </c>
      <c r="J3108" s="50">
        <f>DAX__2019_2020__33[[#This Row],[Adj Close]]-DAX__2019_2020__33[[#This Row],[Adj Open]]</f>
        <v>0.66479986731040697</v>
      </c>
      <c r="K3108" s="50">
        <v>362838</v>
      </c>
    </row>
    <row r="3109" spans="1:11" x14ac:dyDescent="0.3">
      <c r="A3109" s="51" t="str">
        <f t="shared" si="53"/>
        <v>BEI.DE</v>
      </c>
      <c r="B3109" s="52" t="s">
        <v>160</v>
      </c>
      <c r="C3109" s="50" t="s">
        <v>10195</v>
      </c>
      <c r="D3109" s="50">
        <f>DAX__2019_2020__33[[#This Row],[Open]]*(DAX__2019_2020__33[[#This Row],[Adj Close]]/DAX__2019_2020__33[[#This Row],[Close]])</f>
        <v>90.862373923635928</v>
      </c>
      <c r="E3109" s="50" t="s">
        <v>10196</v>
      </c>
      <c r="F3109" s="50" t="s">
        <v>10065</v>
      </c>
      <c r="G3109" s="50" t="s">
        <v>10197</v>
      </c>
      <c r="H3109" s="50" t="s">
        <v>10198</v>
      </c>
      <c r="I3109" s="50">
        <f>(DAX__2019_2020__33[[#This Row],[Adj Close]]-DAX__2019_2020__33[[#This Row],[Adj Open]])/DAX__2019_2020__33[[#This Row],[Adj Open]]</f>
        <v>9.6836021156958968E-3</v>
      </c>
      <c r="J3109" s="50">
        <f>DAX__2019_2020__33[[#This Row],[Adj Close]]-DAX__2019_2020__33[[#This Row],[Adj Open]]</f>
        <v>0.87987507636407258</v>
      </c>
      <c r="K3109" s="50">
        <v>278878</v>
      </c>
    </row>
    <row r="3110" spans="1:11" x14ac:dyDescent="0.3">
      <c r="A3110" s="51" t="str">
        <f t="shared" si="53"/>
        <v>BEI.DE</v>
      </c>
      <c r="B3110" s="52" t="s">
        <v>161</v>
      </c>
      <c r="C3110" s="50" t="s">
        <v>10192</v>
      </c>
      <c r="D3110" s="50">
        <f>DAX__2019_2020__33[[#This Row],[Open]]*(DAX__2019_2020__33[[#This Row],[Adj Close]]/DAX__2019_2020__33[[#This Row],[Close]])</f>
        <v>91.507603954010847</v>
      </c>
      <c r="E3110" s="50" t="s">
        <v>10199</v>
      </c>
      <c r="F3110" s="50" t="s">
        <v>3895</v>
      </c>
      <c r="G3110" s="50" t="s">
        <v>10200</v>
      </c>
      <c r="H3110" s="50" t="s">
        <v>10201</v>
      </c>
      <c r="I3110" s="50">
        <f>(DAX__2019_2020__33[[#This Row],[Adj Close]]-DAX__2019_2020__33[[#This Row],[Adj Open]])/DAX__2019_2020__33[[#This Row],[Adj Open]]</f>
        <v>-2.5640705676084627E-3</v>
      </c>
      <c r="J3110" s="50">
        <f>DAX__2019_2020__33[[#This Row],[Adj Close]]-DAX__2019_2020__33[[#This Row],[Adj Open]]</f>
        <v>-0.23463195401085102</v>
      </c>
      <c r="K3110" s="50">
        <v>426023</v>
      </c>
    </row>
    <row r="3111" spans="1:11" x14ac:dyDescent="0.3">
      <c r="A3111" s="51" t="str">
        <f t="shared" si="53"/>
        <v>BEI.DE</v>
      </c>
      <c r="B3111" s="52" t="s">
        <v>162</v>
      </c>
      <c r="C3111" s="50" t="s">
        <v>3899</v>
      </c>
      <c r="D3111" s="50">
        <f>DAX__2019_2020__33[[#This Row],[Open]]*(DAX__2019_2020__33[[#This Row],[Adj Close]]/DAX__2019_2020__33[[#This Row],[Close]])</f>
        <v>90.92101442118657</v>
      </c>
      <c r="E3111" s="50" t="s">
        <v>10202</v>
      </c>
      <c r="F3111" s="50" t="s">
        <v>10148</v>
      </c>
      <c r="G3111" s="50" t="s">
        <v>10203</v>
      </c>
      <c r="H3111" s="50" t="s">
        <v>10204</v>
      </c>
      <c r="I3111" s="50">
        <f>(DAX__2019_2020__33[[#This Row],[Adj Close]]-DAX__2019_2020__33[[#This Row],[Adj Open]])/DAX__2019_2020__33[[#This Row],[Adj Open]]</f>
        <v>7.9569677419354425E-3</v>
      </c>
      <c r="J3111" s="50">
        <f>DAX__2019_2020__33[[#This Row],[Adj Close]]-DAX__2019_2020__33[[#This Row],[Adj Open]]</f>
        <v>0.7234555788134287</v>
      </c>
      <c r="K3111" s="50">
        <v>401908</v>
      </c>
    </row>
    <row r="3112" spans="1:11" x14ac:dyDescent="0.3">
      <c r="A3112" s="51" t="str">
        <f t="shared" si="53"/>
        <v>BEI.DE</v>
      </c>
      <c r="B3112" s="52" t="s">
        <v>163</v>
      </c>
      <c r="C3112" s="50" t="s">
        <v>5726</v>
      </c>
      <c r="D3112" s="50">
        <f>DAX__2019_2020__33[[#This Row],[Open]]*(DAX__2019_2020__33[[#This Row],[Adj Close]]/DAX__2019_2020__33[[#This Row],[Close]])</f>
        <v>91.448956571743508</v>
      </c>
      <c r="E3112" s="50" t="s">
        <v>3913</v>
      </c>
      <c r="F3112" s="50" t="s">
        <v>10065</v>
      </c>
      <c r="G3112" s="50" t="s">
        <v>3913</v>
      </c>
      <c r="H3112" s="50" t="s">
        <v>10205</v>
      </c>
      <c r="I3112" s="50">
        <f>(DAX__2019_2020__33[[#This Row],[Adj Close]]-DAX__2019_2020__33[[#This Row],[Adj Open]])/DAX__2019_2020__33[[#This Row],[Adj Open]]</f>
        <v>1.0904393725631741E-2</v>
      </c>
      <c r="J3112" s="50">
        <f>DAX__2019_2020__33[[#This Row],[Adj Close]]-DAX__2019_2020__33[[#This Row],[Adj Open]]</f>
        <v>0.99719542825648944</v>
      </c>
      <c r="K3112" s="50">
        <v>453072</v>
      </c>
    </row>
    <row r="3113" spans="1:11" x14ac:dyDescent="0.3">
      <c r="A3113" s="51" t="str">
        <f t="shared" si="53"/>
        <v>BEI.DE</v>
      </c>
      <c r="B3113" s="52" t="s">
        <v>164</v>
      </c>
      <c r="C3113" s="50" t="s">
        <v>10182</v>
      </c>
      <c r="D3113" s="50">
        <f>DAX__2019_2020__33[[#This Row],[Open]]*(DAX__2019_2020__33[[#This Row],[Adj Close]]/DAX__2019_2020__33[[#This Row],[Close]])</f>
        <v>92.387492120801625</v>
      </c>
      <c r="E3113" s="50" t="s">
        <v>10206</v>
      </c>
      <c r="F3113" s="50" t="s">
        <v>3928</v>
      </c>
      <c r="G3113" s="50" t="s">
        <v>3926</v>
      </c>
      <c r="H3113" s="50" t="s">
        <v>10207</v>
      </c>
      <c r="I3113" s="50">
        <f>(DAX__2019_2020__33[[#This Row],[Adj Close]]-DAX__2019_2020__33[[#This Row],[Adj Open]])/DAX__2019_2020__33[[#This Row],[Adj Open]]</f>
        <v>-4.4444232804233957E-3</v>
      </c>
      <c r="J3113" s="50">
        <f>DAX__2019_2020__33[[#This Row],[Adj Close]]-DAX__2019_2020__33[[#This Row],[Adj Open]]</f>
        <v>-0.41060912080162382</v>
      </c>
      <c r="K3113" s="50">
        <v>417908</v>
      </c>
    </row>
    <row r="3114" spans="1:11" x14ac:dyDescent="0.3">
      <c r="A3114" s="51" t="str">
        <f t="shared" si="53"/>
        <v>BEI.DE</v>
      </c>
      <c r="B3114" s="52" t="s">
        <v>165</v>
      </c>
      <c r="C3114" s="50" t="s">
        <v>10208</v>
      </c>
      <c r="D3114" s="50">
        <f>DAX__2019_2020__33[[#This Row],[Open]]*(DAX__2019_2020__33[[#This Row],[Adj Close]]/DAX__2019_2020__33[[#This Row],[Close]])</f>
        <v>94.831606058464558</v>
      </c>
      <c r="E3114" s="50" t="s">
        <v>10209</v>
      </c>
      <c r="F3114" s="50" t="s">
        <v>10210</v>
      </c>
      <c r="G3114" s="50" t="s">
        <v>10211</v>
      </c>
      <c r="H3114" s="50" t="s">
        <v>10212</v>
      </c>
      <c r="I3114" s="50">
        <f>(DAX__2019_2020__33[[#This Row],[Adj Close]]-DAX__2019_2020__33[[#This Row],[Adj Open]])/DAX__2019_2020__33[[#This Row],[Adj Open]]</f>
        <v>4.5361030927835791E-3</v>
      </c>
      <c r="J3114" s="50">
        <f>DAX__2019_2020__33[[#This Row],[Adj Close]]-DAX__2019_2020__33[[#This Row],[Adj Open]]</f>
        <v>0.43016594153543508</v>
      </c>
      <c r="K3114" s="50">
        <v>954742</v>
      </c>
    </row>
    <row r="3115" spans="1:11" x14ac:dyDescent="0.3">
      <c r="A3115" s="51" t="str">
        <f t="shared" si="53"/>
        <v>BEI.DE</v>
      </c>
      <c r="B3115" s="52" t="s">
        <v>166</v>
      </c>
      <c r="C3115" s="50" t="s">
        <v>10213</v>
      </c>
      <c r="D3115" s="50">
        <f>DAX__2019_2020__33[[#This Row],[Open]]*(DAX__2019_2020__33[[#This Row],[Adj Close]]/DAX__2019_2020__33[[#This Row],[Close]])</f>
        <v>95.222664858481124</v>
      </c>
      <c r="E3115" s="50" t="s">
        <v>10214</v>
      </c>
      <c r="F3115" s="50" t="s">
        <v>10215</v>
      </c>
      <c r="G3115" s="50" t="s">
        <v>10216</v>
      </c>
      <c r="H3115" s="50" t="s">
        <v>10217</v>
      </c>
      <c r="I3115" s="50">
        <f>(DAX__2019_2020__33[[#This Row],[Adj Close]]-DAX__2019_2020__33[[#This Row],[Adj Open]])/DAX__2019_2020__33[[#This Row],[Adj Open]]</f>
        <v>4.1067863633103344E-3</v>
      </c>
      <c r="J3115" s="50">
        <f>DAX__2019_2020__33[[#This Row],[Adj Close]]-DAX__2019_2020__33[[#This Row],[Adj Open]]</f>
        <v>0.39105914151888044</v>
      </c>
      <c r="K3115" s="50">
        <v>556606</v>
      </c>
    </row>
    <row r="3116" spans="1:11" x14ac:dyDescent="0.3">
      <c r="A3116" s="51" t="str">
        <f t="shared" si="53"/>
        <v>BEI.DE</v>
      </c>
      <c r="B3116" s="52" t="s">
        <v>167</v>
      </c>
      <c r="C3116" s="50" t="s">
        <v>10218</v>
      </c>
      <c r="D3116" s="50">
        <f>DAX__2019_2020__33[[#This Row],[Open]]*(DAX__2019_2020__33[[#This Row],[Adj Close]]/DAX__2019_2020__33[[#This Row],[Close]])</f>
        <v>95.046690788570814</v>
      </c>
      <c r="E3116" s="50" t="s">
        <v>10209</v>
      </c>
      <c r="F3116" s="50" t="s">
        <v>10218</v>
      </c>
      <c r="G3116" s="50" t="s">
        <v>10219</v>
      </c>
      <c r="H3116" s="50" t="s">
        <v>10220</v>
      </c>
      <c r="I3116" s="50">
        <f>(DAX__2019_2020__33[[#This Row],[Adj Close]]-DAX__2019_2020__33[[#This Row],[Adj Open]])/DAX__2019_2020__33[[#This Row],[Adj Open]]</f>
        <v>1.2960316673932128E-2</v>
      </c>
      <c r="J3116" s="50">
        <f>DAX__2019_2020__33[[#This Row],[Adj Close]]-DAX__2019_2020__33[[#This Row],[Adj Open]]</f>
        <v>1.2318352114291855</v>
      </c>
      <c r="K3116" s="50">
        <v>533144</v>
      </c>
    </row>
    <row r="3117" spans="1:11" x14ac:dyDescent="0.3">
      <c r="A3117" s="51" t="str">
        <f t="shared" si="53"/>
        <v>BEI.DE</v>
      </c>
      <c r="B3117" s="52" t="s">
        <v>168</v>
      </c>
      <c r="C3117" s="50" t="s">
        <v>10221</v>
      </c>
      <c r="D3117" s="50">
        <f>DAX__2019_2020__33[[#This Row],[Open]]*(DAX__2019_2020__33[[#This Row],[Adj Close]]/DAX__2019_2020__33[[#This Row],[Close]])</f>
        <v>95.398645746043996</v>
      </c>
      <c r="E3117" s="50" t="s">
        <v>10222</v>
      </c>
      <c r="F3117" s="50" t="s">
        <v>10223</v>
      </c>
      <c r="G3117" s="50" t="s">
        <v>10224</v>
      </c>
      <c r="H3117" s="50" t="s">
        <v>10225</v>
      </c>
      <c r="I3117" s="50">
        <f>(DAX__2019_2020__33[[#This Row],[Adj Close]]-DAX__2019_2020__33[[#This Row],[Adj Open]])/DAX__2019_2020__33[[#This Row],[Adj Open]]</f>
        <v>1.065793173482405E-2</v>
      </c>
      <c r="J3117" s="50">
        <f>DAX__2019_2020__33[[#This Row],[Adj Close]]-DAX__2019_2020__33[[#This Row],[Adj Open]]</f>
        <v>1.0167522539559997</v>
      </c>
      <c r="K3117" s="50">
        <v>282209</v>
      </c>
    </row>
    <row r="3118" spans="1:11" x14ac:dyDescent="0.3">
      <c r="A3118" s="51" t="str">
        <f t="shared" si="53"/>
        <v>BEI.DE</v>
      </c>
      <c r="B3118" s="52" t="s">
        <v>169</v>
      </c>
      <c r="C3118" s="50" t="s">
        <v>10226</v>
      </c>
      <c r="D3118" s="50">
        <f>DAX__2019_2020__33[[#This Row],[Open]]*(DAX__2019_2020__33[[#This Row],[Adj Close]]/DAX__2019_2020__33[[#This Row],[Close]])</f>
        <v>96.767339445503964</v>
      </c>
      <c r="E3118" s="50" t="s">
        <v>10227</v>
      </c>
      <c r="F3118" s="50" t="s">
        <v>10228</v>
      </c>
      <c r="G3118" s="50" t="s">
        <v>10229</v>
      </c>
      <c r="H3118" s="50" t="s">
        <v>10230</v>
      </c>
      <c r="I3118" s="50">
        <f>(DAX__2019_2020__33[[#This Row],[Adj Close]]-DAX__2019_2020__33[[#This Row],[Adj Open]])/DAX__2019_2020__33[[#This Row],[Adj Open]]</f>
        <v>-7.4763081185196629E-3</v>
      </c>
      <c r="J3118" s="50">
        <f>DAX__2019_2020__33[[#This Row],[Adj Close]]-DAX__2019_2020__33[[#This Row],[Adj Open]]</f>
        <v>-0.72346244550396932</v>
      </c>
      <c r="K3118" s="50">
        <v>470067</v>
      </c>
    </row>
    <row r="3119" spans="1:11" x14ac:dyDescent="0.3">
      <c r="A3119" s="51" t="str">
        <f t="shared" si="53"/>
        <v>BEI.DE</v>
      </c>
      <c r="B3119" s="52" t="s">
        <v>170</v>
      </c>
      <c r="C3119" s="50" t="s">
        <v>10231</v>
      </c>
      <c r="D3119" s="50">
        <f>DAX__2019_2020__33[[#This Row],[Open]]*(DAX__2019_2020__33[[#This Row],[Adj Close]]/DAX__2019_2020__33[[#This Row],[Close]])</f>
        <v>95.203098879602607</v>
      </c>
      <c r="E3119" s="50" t="s">
        <v>10232</v>
      </c>
      <c r="F3119" s="50" t="s">
        <v>10233</v>
      </c>
      <c r="G3119" s="50" t="s">
        <v>10234</v>
      </c>
      <c r="H3119" s="50" t="s">
        <v>10235</v>
      </c>
      <c r="I3119" s="50">
        <f>(DAX__2019_2020__33[[#This Row],[Adj Close]]-DAX__2019_2020__33[[#This Row],[Adj Open]])/DAX__2019_2020__33[[#This Row],[Adj Open]]</f>
        <v>1.0474481735709962E-2</v>
      </c>
      <c r="J3119" s="50">
        <f>DAX__2019_2020__33[[#This Row],[Adj Close]]-DAX__2019_2020__33[[#This Row],[Adj Open]]</f>
        <v>0.99720312039738701</v>
      </c>
      <c r="K3119" s="50">
        <v>447051</v>
      </c>
    </row>
    <row r="3120" spans="1:11" x14ac:dyDescent="0.3">
      <c r="A3120" s="51" t="str">
        <f t="shared" si="53"/>
        <v>BEI.DE</v>
      </c>
      <c r="B3120" s="52" t="s">
        <v>171</v>
      </c>
      <c r="C3120" s="50" t="s">
        <v>10234</v>
      </c>
      <c r="D3120" s="50">
        <f>DAX__2019_2020__33[[#This Row],[Open]]*(DAX__2019_2020__33[[#This Row],[Adj Close]]/DAX__2019_2020__33[[#This Row],[Close]])</f>
        <v>96.200305376132221</v>
      </c>
      <c r="E3120" s="50" t="s">
        <v>10236</v>
      </c>
      <c r="F3120" s="50" t="s">
        <v>10237</v>
      </c>
      <c r="G3120" s="50" t="s">
        <v>10238</v>
      </c>
      <c r="H3120" s="50" t="s">
        <v>10239</v>
      </c>
      <c r="I3120" s="50">
        <f>(DAX__2019_2020__33[[#This Row],[Adj Close]]-DAX__2019_2020__33[[#This Row],[Adj Open]])/DAX__2019_2020__33[[#This Row],[Adj Open]]</f>
        <v>-1.2195426581393658E-3</v>
      </c>
      <c r="J3120" s="50">
        <f>DAX__2019_2020__33[[#This Row],[Adj Close]]-DAX__2019_2020__33[[#This Row],[Adj Open]]</f>
        <v>-0.11732037613222701</v>
      </c>
      <c r="K3120" s="50">
        <v>357597</v>
      </c>
    </row>
    <row r="3121" spans="1:11" x14ac:dyDescent="0.3">
      <c r="A3121" s="51" t="str">
        <f t="shared" si="53"/>
        <v>BEI.DE</v>
      </c>
      <c r="B3121" s="52" t="s">
        <v>172</v>
      </c>
      <c r="C3121" s="50" t="s">
        <v>10240</v>
      </c>
      <c r="D3121" s="50">
        <f>DAX__2019_2020__33[[#This Row],[Open]]*(DAX__2019_2020__33[[#This Row],[Adj Close]]/DAX__2019_2020__33[[#This Row],[Close]])</f>
        <v>96.454491739961625</v>
      </c>
      <c r="E3121" s="50" t="s">
        <v>10241</v>
      </c>
      <c r="F3121" s="50" t="s">
        <v>10229</v>
      </c>
      <c r="G3121" s="50" t="s">
        <v>10234</v>
      </c>
      <c r="H3121" s="50" t="s">
        <v>10235</v>
      </c>
      <c r="I3121" s="50">
        <f>(DAX__2019_2020__33[[#This Row],[Adj Close]]-DAX__2019_2020__33[[#This Row],[Adj Open]])/DAX__2019_2020__33[[#This Row],[Adj Open]]</f>
        <v>-2.6353333616325465E-3</v>
      </c>
      <c r="J3121" s="50">
        <f>DAX__2019_2020__33[[#This Row],[Adj Close]]-DAX__2019_2020__33[[#This Row],[Adj Open]]</f>
        <v>-0.25418973996163174</v>
      </c>
      <c r="K3121" s="50">
        <v>382505</v>
      </c>
    </row>
    <row r="3122" spans="1:11" x14ac:dyDescent="0.3">
      <c r="A3122" s="51" t="str">
        <f t="shared" si="53"/>
        <v>BEI.DE</v>
      </c>
      <c r="B3122" s="52" t="s">
        <v>173</v>
      </c>
      <c r="C3122" s="50" t="s">
        <v>10242</v>
      </c>
      <c r="D3122" s="50">
        <f>DAX__2019_2020__33[[#This Row],[Open]]*(DAX__2019_2020__33[[#This Row],[Adj Close]]/DAX__2019_2020__33[[#This Row],[Close]])</f>
        <v>96.337181697003729</v>
      </c>
      <c r="E3122" s="50" t="s">
        <v>10243</v>
      </c>
      <c r="F3122" s="50" t="s">
        <v>10237</v>
      </c>
      <c r="G3122" s="50" t="s">
        <v>10244</v>
      </c>
      <c r="H3122" s="50" t="s">
        <v>10245</v>
      </c>
      <c r="I3122" s="50">
        <f>(DAX__2019_2020__33[[#This Row],[Adj Close]]-DAX__2019_2020__33[[#This Row],[Adj Open]])/DAX__2019_2020__33[[#This Row],[Adj Open]]</f>
        <v>6.0888775513609737E-3</v>
      </c>
      <c r="J3122" s="50">
        <f>DAX__2019_2020__33[[#This Row],[Adj Close]]-DAX__2019_2020__33[[#This Row],[Adj Open]]</f>
        <v>0.58658530299626932</v>
      </c>
      <c r="K3122" s="50">
        <v>348839</v>
      </c>
    </row>
    <row r="3123" spans="1:11" x14ac:dyDescent="0.3">
      <c r="A3123" s="51" t="str">
        <f t="shared" si="53"/>
        <v>BEI.DE</v>
      </c>
      <c r="B3123" s="52" t="s">
        <v>174</v>
      </c>
      <c r="C3123" s="50" t="s">
        <v>10246</v>
      </c>
      <c r="D3123" s="50">
        <f>DAX__2019_2020__33[[#This Row],[Open]]*(DAX__2019_2020__33[[#This Row],[Adj Close]]/DAX__2019_2020__33[[#This Row],[Close]])</f>
        <v>97.647218546919632</v>
      </c>
      <c r="E3123" s="50" t="s">
        <v>3972</v>
      </c>
      <c r="F3123" s="50" t="s">
        <v>10232</v>
      </c>
      <c r="G3123" s="50" t="s">
        <v>10247</v>
      </c>
      <c r="H3123" s="50" t="s">
        <v>10248</v>
      </c>
      <c r="I3123" s="50">
        <f>(DAX__2019_2020__33[[#This Row],[Adj Close]]-DAX__2019_2020__33[[#This Row],[Adj Open]])/DAX__2019_2020__33[[#This Row],[Adj Open]]</f>
        <v>-3.2038346977523971E-3</v>
      </c>
      <c r="J3123" s="50">
        <f>DAX__2019_2020__33[[#This Row],[Adj Close]]-DAX__2019_2020__33[[#This Row],[Adj Open]]</f>
        <v>-0.31284554691963251</v>
      </c>
      <c r="K3123" s="50">
        <v>530754</v>
      </c>
    </row>
    <row r="3124" spans="1:11" x14ac:dyDescent="0.3">
      <c r="A3124" s="51" t="str">
        <f t="shared" si="53"/>
        <v>BEI.DE</v>
      </c>
      <c r="B3124" s="52" t="s">
        <v>175</v>
      </c>
      <c r="C3124" s="50" t="s">
        <v>10249</v>
      </c>
      <c r="D3124" s="50">
        <f>DAX__2019_2020__33[[#This Row],[Open]]*(DAX__2019_2020__33[[#This Row],[Adj Close]]/DAX__2019_2020__33[[#This Row],[Close]])</f>
        <v>97.158405699550826</v>
      </c>
      <c r="E3124" s="50" t="s">
        <v>10250</v>
      </c>
      <c r="F3124" s="50" t="s">
        <v>10251</v>
      </c>
      <c r="G3124" s="50" t="s">
        <v>3951</v>
      </c>
      <c r="H3124" s="50" t="s">
        <v>10252</v>
      </c>
      <c r="I3124" s="50">
        <f>(DAX__2019_2020__33[[#This Row],[Adj Close]]-DAX__2019_2020__33[[#This Row],[Adj Open]])/DAX__2019_2020__33[[#This Row],[Adj Open]]</f>
        <v>8.2511574235607614E-3</v>
      </c>
      <c r="J3124" s="50">
        <f>DAX__2019_2020__33[[#This Row],[Adj Close]]-DAX__2019_2020__33[[#This Row],[Adj Open]]</f>
        <v>0.80166930044917706</v>
      </c>
      <c r="K3124" s="50">
        <v>561381</v>
      </c>
    </row>
    <row r="3125" spans="1:11" x14ac:dyDescent="0.3">
      <c r="A3125" s="51" t="str">
        <f t="shared" si="53"/>
        <v>BEI.DE</v>
      </c>
      <c r="B3125" s="52" t="s">
        <v>176</v>
      </c>
      <c r="C3125" s="50" t="s">
        <v>10253</v>
      </c>
      <c r="D3125" s="50">
        <f>DAX__2019_2020__33[[#This Row],[Open]]*(DAX__2019_2020__33[[#This Row],[Adj Close]]/DAX__2019_2020__33[[#This Row],[Close]])</f>
        <v>97.813420359944402</v>
      </c>
      <c r="E3125" s="50" t="s">
        <v>10254</v>
      </c>
      <c r="F3125" s="50" t="s">
        <v>10253</v>
      </c>
      <c r="G3125" s="50" t="s">
        <v>10255</v>
      </c>
      <c r="H3125" s="50" t="s">
        <v>10256</v>
      </c>
      <c r="I3125" s="50">
        <f>(DAX__2019_2020__33[[#This Row],[Adj Close]]-DAX__2019_2020__33[[#This Row],[Adj Open]])/DAX__2019_2020__33[[#This Row],[Adj Open]]</f>
        <v>2.1489194757945088E-2</v>
      </c>
      <c r="J3125" s="50">
        <f>DAX__2019_2020__33[[#This Row],[Adj Close]]-DAX__2019_2020__33[[#This Row],[Adj Open]]</f>
        <v>2.1019316400555965</v>
      </c>
      <c r="K3125" s="50">
        <v>454890</v>
      </c>
    </row>
    <row r="3126" spans="1:11" x14ac:dyDescent="0.3">
      <c r="A3126" s="51" t="str">
        <f t="shared" si="53"/>
        <v>BEI.DE</v>
      </c>
      <c r="B3126" s="52" t="s">
        <v>177</v>
      </c>
      <c r="C3126" s="50" t="s">
        <v>3954</v>
      </c>
      <c r="D3126" s="50">
        <f>DAX__2019_2020__33[[#This Row],[Open]]*(DAX__2019_2020__33[[#This Row],[Adj Close]]/DAX__2019_2020__33[[#This Row],[Close]])</f>
        <v>99.817596026597769</v>
      </c>
      <c r="E3126" s="50" t="s">
        <v>10257</v>
      </c>
      <c r="F3126" s="50" t="s">
        <v>10258</v>
      </c>
      <c r="G3126" s="50" t="s">
        <v>10259</v>
      </c>
      <c r="H3126" s="50" t="s">
        <v>10260</v>
      </c>
      <c r="I3126" s="50">
        <f>(DAX__2019_2020__33[[#This Row],[Adj Close]]-DAX__2019_2020__33[[#This Row],[Adj Open]])/DAX__2019_2020__33[[#This Row],[Adj Open]]</f>
        <v>1.958912868930763E-3</v>
      </c>
      <c r="J3126" s="50">
        <f>DAX__2019_2020__33[[#This Row],[Adj Close]]-DAX__2019_2020__33[[#This Row],[Adj Open]]</f>
        <v>0.19553397340223455</v>
      </c>
      <c r="K3126" s="50">
        <v>300821</v>
      </c>
    </row>
    <row r="3127" spans="1:11" x14ac:dyDescent="0.3">
      <c r="A3127" s="51" t="str">
        <f t="shared" si="53"/>
        <v>BEI.DE</v>
      </c>
      <c r="B3127" s="52" t="s">
        <v>178</v>
      </c>
      <c r="C3127" s="50" t="s">
        <v>10261</v>
      </c>
      <c r="D3127" s="50">
        <f>DAX__2019_2020__33[[#This Row],[Open]]*(DAX__2019_2020__33[[#This Row],[Adj Close]]/DAX__2019_2020__33[[#This Row],[Close]])</f>
        <v>99.866481629531322</v>
      </c>
      <c r="E3127" s="50" t="s">
        <v>10262</v>
      </c>
      <c r="F3127" s="50" t="s">
        <v>10263</v>
      </c>
      <c r="G3127" s="50" t="s">
        <v>3975</v>
      </c>
      <c r="H3127" s="50" t="s">
        <v>10264</v>
      </c>
      <c r="I3127" s="50">
        <f>(DAX__2019_2020__33[[#This Row],[Adj Close]]-DAX__2019_2020__33[[#This Row],[Adj Open]])/DAX__2019_2020__33[[#This Row],[Adj Open]]</f>
        <v>-8.3210864743791281E-3</v>
      </c>
      <c r="J3127" s="50">
        <f>DAX__2019_2020__33[[#This Row],[Adj Close]]-DAX__2019_2020__33[[#This Row],[Adj Open]]</f>
        <v>-0.83099762953132483</v>
      </c>
      <c r="K3127" s="50">
        <v>358705</v>
      </c>
    </row>
    <row r="3128" spans="1:11" x14ac:dyDescent="0.3">
      <c r="A3128" s="51" t="str">
        <f t="shared" si="53"/>
        <v>BEI.DE</v>
      </c>
      <c r="B3128" s="52" t="s">
        <v>179</v>
      </c>
      <c r="C3128" s="50" t="s">
        <v>3956</v>
      </c>
      <c r="D3128" s="50">
        <f>DAX__2019_2020__33[[#This Row],[Open]]*(DAX__2019_2020__33[[#This Row],[Adj Close]]/DAX__2019_2020__33[[#This Row],[Close]])</f>
        <v>98.742187837006753</v>
      </c>
      <c r="E3128" s="50" t="s">
        <v>10265</v>
      </c>
      <c r="F3128" s="50" t="s">
        <v>10266</v>
      </c>
      <c r="G3128" s="50" t="s">
        <v>10267</v>
      </c>
      <c r="H3128" s="50" t="s">
        <v>10268</v>
      </c>
      <c r="I3128" s="50">
        <f>(DAX__2019_2020__33[[#This Row],[Adj Close]]-DAX__2019_2020__33[[#This Row],[Adj Open]])/DAX__2019_2020__33[[#This Row],[Adj Open]]</f>
        <v>-8.9109108910890768E-3</v>
      </c>
      <c r="J3128" s="50">
        <f>DAX__2019_2020__33[[#This Row],[Adj Close]]-DAX__2019_2020__33[[#This Row],[Adj Open]]</f>
        <v>-0.87988283700674685</v>
      </c>
      <c r="K3128" s="50">
        <v>564422</v>
      </c>
    </row>
    <row r="3129" spans="1:11" x14ac:dyDescent="0.3">
      <c r="A3129" s="51" t="str">
        <f t="shared" si="53"/>
        <v>BEI.DE</v>
      </c>
      <c r="B3129" s="52" t="s">
        <v>180</v>
      </c>
      <c r="C3129" s="50" t="s">
        <v>3974</v>
      </c>
      <c r="D3129" s="50">
        <f>DAX__2019_2020__33[[#This Row],[Open]]*(DAX__2019_2020__33[[#This Row],[Adj Close]]/DAX__2019_2020__33[[#This Row],[Close]])</f>
        <v>97.275711846117957</v>
      </c>
      <c r="E3129" s="50" t="s">
        <v>10269</v>
      </c>
      <c r="F3129" s="50" t="s">
        <v>10270</v>
      </c>
      <c r="G3129" s="50" t="s">
        <v>3958</v>
      </c>
      <c r="H3129" s="50" t="s">
        <v>10271</v>
      </c>
      <c r="I3129" s="50">
        <f>(DAX__2019_2020__33[[#This Row],[Adj Close]]-DAX__2019_2020__33[[#This Row],[Adj Open]])/DAX__2019_2020__33[[#This Row],[Adj Open]]</f>
        <v>1.7085396984924502E-2</v>
      </c>
      <c r="J3129" s="50">
        <f>DAX__2019_2020__33[[#This Row],[Adj Close]]-DAX__2019_2020__33[[#This Row],[Adj Open]]</f>
        <v>1.6619941538820484</v>
      </c>
      <c r="K3129" s="50">
        <v>396543</v>
      </c>
    </row>
    <row r="3130" spans="1:11" x14ac:dyDescent="0.3">
      <c r="A3130" s="51" t="str">
        <f t="shared" si="53"/>
        <v>BEI.DE</v>
      </c>
      <c r="B3130" s="52" t="s">
        <v>181</v>
      </c>
      <c r="C3130" s="50" t="s">
        <v>10272</v>
      </c>
      <c r="D3130" s="50">
        <f>DAX__2019_2020__33[[#This Row],[Open]]*(DAX__2019_2020__33[[#This Row],[Adj Close]]/DAX__2019_2020__33[[#This Row],[Close]])</f>
        <v>98.546666164293683</v>
      </c>
      <c r="E3130" s="50" t="s">
        <v>10273</v>
      </c>
      <c r="F3130" s="50" t="s">
        <v>10274</v>
      </c>
      <c r="G3130" s="50" t="s">
        <v>10275</v>
      </c>
      <c r="H3130" s="50" t="s">
        <v>10276</v>
      </c>
      <c r="I3130" s="50">
        <f>(DAX__2019_2020__33[[#This Row],[Adj Close]]-DAX__2019_2020__33[[#This Row],[Adj Open]])/DAX__2019_2020__33[[#This Row],[Adj Open]]</f>
        <v>1.2400793281722382E-2</v>
      </c>
      <c r="J3130" s="50">
        <f>DAX__2019_2020__33[[#This Row],[Adj Close]]-DAX__2019_2020__33[[#This Row],[Adj Open]]</f>
        <v>1.2220568357063115</v>
      </c>
      <c r="K3130" s="50">
        <v>580525</v>
      </c>
    </row>
    <row r="3131" spans="1:11" x14ac:dyDescent="0.3">
      <c r="A3131" s="51" t="str">
        <f t="shared" si="53"/>
        <v>BEI.DE</v>
      </c>
      <c r="B3131" s="52" t="s">
        <v>182</v>
      </c>
      <c r="C3131" s="50" t="s">
        <v>10261</v>
      </c>
      <c r="D3131" s="50">
        <f>DAX__2019_2020__33[[#This Row],[Open]]*(DAX__2019_2020__33[[#This Row],[Adj Close]]/DAX__2019_2020__33[[#This Row],[Close]])</f>
        <v>99.866470638140626</v>
      </c>
      <c r="E3131" s="50" t="s">
        <v>10277</v>
      </c>
      <c r="F3131" s="50" t="s">
        <v>3971</v>
      </c>
      <c r="G3131" s="50" t="s">
        <v>10278</v>
      </c>
      <c r="H3131" s="50" t="s">
        <v>10279</v>
      </c>
      <c r="I3131" s="50">
        <f>(DAX__2019_2020__33[[#This Row],[Adj Close]]-DAX__2019_2020__33[[#This Row],[Adj Open]])/DAX__2019_2020__33[[#This Row],[Adj Open]]</f>
        <v>7.8315710654610574E-3</v>
      </c>
      <c r="J3131" s="50">
        <f>DAX__2019_2020__33[[#This Row],[Adj Close]]-DAX__2019_2020__33[[#This Row],[Adj Open]]</f>
        <v>0.78211136185937846</v>
      </c>
      <c r="K3131" s="50">
        <v>545253</v>
      </c>
    </row>
    <row r="3132" spans="1:11" x14ac:dyDescent="0.3">
      <c r="A3132" s="51" t="str">
        <f t="shared" si="53"/>
        <v>BEI.DE</v>
      </c>
      <c r="B3132" s="52" t="s">
        <v>183</v>
      </c>
      <c r="C3132" s="50" t="s">
        <v>10280</v>
      </c>
      <c r="D3132" s="50">
        <f>DAX__2019_2020__33[[#This Row],[Open]]*(DAX__2019_2020__33[[#This Row],[Adj Close]]/DAX__2019_2020__33[[#This Row],[Close]])</f>
        <v>100.99077584694595</v>
      </c>
      <c r="E3132" s="50" t="s">
        <v>10281</v>
      </c>
      <c r="F3132" s="50" t="s">
        <v>10282</v>
      </c>
      <c r="G3132" s="50" t="s">
        <v>10283</v>
      </c>
      <c r="H3132" s="50" t="s">
        <v>10284</v>
      </c>
      <c r="I3132" s="50">
        <f>(DAX__2019_2020__33[[#This Row],[Adj Close]]-DAX__2019_2020__33[[#This Row],[Adj Open]])/DAX__2019_2020__33[[#This Row],[Adj Open]]</f>
        <v>1.9360793242183983E-3</v>
      </c>
      <c r="J3132" s="50">
        <f>DAX__2019_2020__33[[#This Row],[Adj Close]]-DAX__2019_2020__33[[#This Row],[Adj Open]]</f>
        <v>0.19552615305404686</v>
      </c>
      <c r="K3132" s="50">
        <v>249039</v>
      </c>
    </row>
    <row r="3133" spans="1:11" x14ac:dyDescent="0.3">
      <c r="A3133" s="51" t="str">
        <f t="shared" si="53"/>
        <v>BEI.DE</v>
      </c>
      <c r="B3133" s="52" t="s">
        <v>184</v>
      </c>
      <c r="C3133" s="50" t="s">
        <v>10285</v>
      </c>
      <c r="D3133" s="50">
        <f>DAX__2019_2020__33[[#This Row],[Open]]*(DAX__2019_2020__33[[#This Row],[Adj Close]]/DAX__2019_2020__33[[#This Row],[Close]])</f>
        <v>101.62623584333498</v>
      </c>
      <c r="E3133" s="50" t="s">
        <v>10285</v>
      </c>
      <c r="F3133" s="50" t="s">
        <v>10286</v>
      </c>
      <c r="G3133" s="50" t="s">
        <v>10287</v>
      </c>
      <c r="H3133" s="50" t="s">
        <v>10288</v>
      </c>
      <c r="I3133" s="50">
        <f>(DAX__2019_2020__33[[#This Row],[Adj Close]]-DAX__2019_2020__33[[#This Row],[Adj Open]])/DAX__2019_2020__33[[#This Row],[Adj Open]]</f>
        <v>-6.7339780683205305E-3</v>
      </c>
      <c r="J3133" s="50">
        <f>DAX__2019_2020__33[[#This Row],[Adj Close]]-DAX__2019_2020__33[[#This Row],[Adj Open]]</f>
        <v>-0.68434884333498758</v>
      </c>
      <c r="K3133" s="50">
        <v>365595</v>
      </c>
    </row>
    <row r="3134" spans="1:11" x14ac:dyDescent="0.3">
      <c r="A3134" s="51" t="str">
        <f t="shared" si="53"/>
        <v>BEI.DE</v>
      </c>
      <c r="B3134" s="52" t="s">
        <v>185</v>
      </c>
      <c r="C3134" s="50" t="s">
        <v>10277</v>
      </c>
      <c r="D3134" s="50">
        <f>DAX__2019_2020__33[[#This Row],[Open]]*(DAX__2019_2020__33[[#This Row],[Adj Close]]/DAX__2019_2020__33[[#This Row],[Close]])</f>
        <v>101.4307129345832</v>
      </c>
      <c r="E3134" s="50" t="s">
        <v>10277</v>
      </c>
      <c r="F3134" s="50" t="s">
        <v>3981</v>
      </c>
      <c r="G3134" s="50" t="s">
        <v>10259</v>
      </c>
      <c r="H3134" s="50" t="s">
        <v>10260</v>
      </c>
      <c r="I3134" s="50">
        <f>(DAX__2019_2020__33[[#This Row],[Adj Close]]-DAX__2019_2020__33[[#This Row],[Adj Open]])/DAX__2019_2020__33[[#This Row],[Adj Open]]</f>
        <v>-1.3975874698795141E-2</v>
      </c>
      <c r="J3134" s="50">
        <f>DAX__2019_2020__33[[#This Row],[Adj Close]]-DAX__2019_2020__33[[#This Row],[Adj Open]]</f>
        <v>-1.4175829345831943</v>
      </c>
      <c r="K3134" s="50">
        <v>443401</v>
      </c>
    </row>
    <row r="3135" spans="1:11" x14ac:dyDescent="0.3">
      <c r="A3135" s="51" t="str">
        <f t="shared" si="53"/>
        <v>BEI.DE</v>
      </c>
      <c r="B3135" s="52" t="s">
        <v>186</v>
      </c>
      <c r="C3135" s="50" t="s">
        <v>3964</v>
      </c>
      <c r="D3135" s="50">
        <f>DAX__2019_2020__33[[#This Row],[Open]]*(DAX__2019_2020__33[[#This Row],[Adj Close]]/DAX__2019_2020__33[[#This Row],[Close]])</f>
        <v>100.40419090456348</v>
      </c>
      <c r="E3135" s="50" t="s">
        <v>10289</v>
      </c>
      <c r="F3135" s="50" t="s">
        <v>10255</v>
      </c>
      <c r="G3135" s="50" t="s">
        <v>10281</v>
      </c>
      <c r="H3135" s="50" t="s">
        <v>10290</v>
      </c>
      <c r="I3135" s="50">
        <f>(DAX__2019_2020__33[[#This Row],[Adj Close]]-DAX__2019_2020__33[[#This Row],[Adj Open]])/DAX__2019_2020__33[[#This Row],[Adj Open]]</f>
        <v>1.2658257429160345E-2</v>
      </c>
      <c r="J3135" s="50">
        <f>DAX__2019_2020__33[[#This Row],[Adj Close]]-DAX__2019_2020__33[[#This Row],[Adj Open]]</f>
        <v>1.2709420954365243</v>
      </c>
      <c r="K3135" s="50">
        <v>346345</v>
      </c>
    </row>
    <row r="3136" spans="1:11" x14ac:dyDescent="0.3">
      <c r="A3136" s="51" t="str">
        <f t="shared" si="53"/>
        <v>BEI.DE</v>
      </c>
      <c r="B3136" s="52" t="s">
        <v>187</v>
      </c>
      <c r="C3136" s="50" t="s">
        <v>10291</v>
      </c>
      <c r="D3136" s="50">
        <f>DAX__2019_2020__33[[#This Row],[Open]]*(DAX__2019_2020__33[[#This Row],[Adj Close]]/DAX__2019_2020__33[[#This Row],[Close]])</f>
        <v>101.23519073200904</v>
      </c>
      <c r="E3136" s="50" t="s">
        <v>10281</v>
      </c>
      <c r="F3136" s="50" t="s">
        <v>3979</v>
      </c>
      <c r="G3136" s="50" t="s">
        <v>10292</v>
      </c>
      <c r="H3136" s="50" t="s">
        <v>10293</v>
      </c>
      <c r="I3136" s="50">
        <f>(DAX__2019_2020__33[[#This Row],[Adj Close]]-DAX__2019_2020__33[[#This Row],[Adj Open]])/DAX__2019_2020__33[[#This Row],[Adj Open]]</f>
        <v>-4.8285850846377914E-3</v>
      </c>
      <c r="J3136" s="50">
        <f>DAX__2019_2020__33[[#This Row],[Adj Close]]-DAX__2019_2020__33[[#This Row],[Adj Open]]</f>
        <v>-0.48882273200904081</v>
      </c>
      <c r="K3136" s="50">
        <v>499219</v>
      </c>
    </row>
    <row r="3137" spans="1:11" x14ac:dyDescent="0.3">
      <c r="A3137" s="51" t="str">
        <f t="shared" si="53"/>
        <v>BEI.DE</v>
      </c>
      <c r="B3137" s="52" t="s">
        <v>188</v>
      </c>
      <c r="C3137" s="50" t="s">
        <v>10282</v>
      </c>
      <c r="D3137" s="50">
        <f>DAX__2019_2020__33[[#This Row],[Open]]*(DAX__2019_2020__33[[#This Row],[Adj Close]]/DAX__2019_2020__33[[#This Row],[Close]])</f>
        <v>100.69747944066131</v>
      </c>
      <c r="E3137" s="50" t="s">
        <v>10294</v>
      </c>
      <c r="F3137" s="50" t="s">
        <v>10282</v>
      </c>
      <c r="G3137" s="50" t="s">
        <v>10294</v>
      </c>
      <c r="H3137" s="50" t="s">
        <v>10295</v>
      </c>
      <c r="I3137" s="50">
        <f>(DAX__2019_2020__33[[#This Row],[Adj Close]]-DAX__2019_2020__33[[#This Row],[Adj Open]])/DAX__2019_2020__33[[#This Row],[Adj Open]]</f>
        <v>1.359225242718453E-2</v>
      </c>
      <c r="J3137" s="50">
        <f>DAX__2019_2020__33[[#This Row],[Adj Close]]-DAX__2019_2020__33[[#This Row],[Adj Open]]</f>
        <v>1.368705559338693</v>
      </c>
      <c r="K3137" s="50">
        <v>468067</v>
      </c>
    </row>
    <row r="3138" spans="1:11" x14ac:dyDescent="0.3">
      <c r="A3138" s="51" t="str">
        <f t="shared" si="53"/>
        <v>BEI.DE</v>
      </c>
      <c r="B3138" s="52" t="s">
        <v>189</v>
      </c>
      <c r="C3138" s="50" t="s">
        <v>10281</v>
      </c>
      <c r="D3138" s="50">
        <f>DAX__2019_2020__33[[#This Row],[Open]]*(DAX__2019_2020__33[[#This Row],[Adj Close]]/DAX__2019_2020__33[[#This Row],[Close]])</f>
        <v>101.67512430028772</v>
      </c>
      <c r="E3138" s="50" t="s">
        <v>10296</v>
      </c>
      <c r="F3138" s="50" t="s">
        <v>10287</v>
      </c>
      <c r="G3138" s="50" t="s">
        <v>3984</v>
      </c>
      <c r="H3138" s="50" t="s">
        <v>10297</v>
      </c>
      <c r="I3138" s="50">
        <f>(DAX__2019_2020__33[[#This Row],[Adj Close]]-DAX__2019_2020__33[[#This Row],[Adj Open]])/DAX__2019_2020__33[[#This Row],[Adj Open]]</f>
        <v>-5.7692115384614592E-3</v>
      </c>
      <c r="J3138" s="50">
        <f>DAX__2019_2020__33[[#This Row],[Adj Close]]-DAX__2019_2020__33[[#This Row],[Adj Open]]</f>
        <v>-0.58658530028772304</v>
      </c>
      <c r="K3138" s="50">
        <v>445537</v>
      </c>
    </row>
    <row r="3139" spans="1:11" x14ac:dyDescent="0.3">
      <c r="A3139" s="51" t="str">
        <f t="shared" si="53"/>
        <v>BEI.DE</v>
      </c>
      <c r="B3139" s="52" t="s">
        <v>190</v>
      </c>
      <c r="C3139" s="50" t="s">
        <v>10298</v>
      </c>
      <c r="D3139" s="50">
        <f>DAX__2019_2020__33[[#This Row],[Open]]*(DAX__2019_2020__33[[#This Row],[Adj Close]]/DAX__2019_2020__33[[#This Row],[Close]])</f>
        <v>100.89299851434883</v>
      </c>
      <c r="E3139" s="50" t="s">
        <v>10299</v>
      </c>
      <c r="F3139" s="50" t="s">
        <v>10300</v>
      </c>
      <c r="G3139" s="50" t="s">
        <v>10299</v>
      </c>
      <c r="H3139" s="50" t="s">
        <v>10301</v>
      </c>
      <c r="I3139" s="50">
        <f>(DAX__2019_2020__33[[#This Row],[Adj Close]]-DAX__2019_2020__33[[#This Row],[Adj Open]])/DAX__2019_2020__33[[#This Row],[Adj Open]]</f>
        <v>1.3565901557148288E-2</v>
      </c>
      <c r="J3139" s="50">
        <f>DAX__2019_2020__33[[#This Row],[Adj Close]]-DAX__2019_2020__33[[#This Row],[Adj Open]]</f>
        <v>1.3687044856511648</v>
      </c>
      <c r="K3139" s="50">
        <v>312667</v>
      </c>
    </row>
    <row r="3140" spans="1:11" x14ac:dyDescent="0.3">
      <c r="A3140" s="51" t="str">
        <f t="shared" si="53"/>
        <v>BEI.DE</v>
      </c>
      <c r="B3140" s="52" t="s">
        <v>191</v>
      </c>
      <c r="C3140" s="50" t="s">
        <v>10302</v>
      </c>
      <c r="D3140" s="50">
        <f>DAX__2019_2020__33[[#This Row],[Open]]*(DAX__2019_2020__33[[#This Row],[Adj Close]]/DAX__2019_2020__33[[#This Row],[Close]])</f>
        <v>101.28405722174277</v>
      </c>
      <c r="E3140" s="50" t="s">
        <v>10303</v>
      </c>
      <c r="F3140" s="50" t="s">
        <v>10291</v>
      </c>
      <c r="G3140" s="50" t="s">
        <v>4925</v>
      </c>
      <c r="H3140" s="50" t="s">
        <v>10304</v>
      </c>
      <c r="I3140" s="50">
        <f>(DAX__2019_2020__33[[#This Row],[Adj Close]]-DAX__2019_2020__33[[#This Row],[Adj Open]])/DAX__2019_2020__33[[#This Row],[Adj Open]]</f>
        <v>8.6872781599860761E-3</v>
      </c>
      <c r="J3140" s="50">
        <f>DAX__2019_2020__33[[#This Row],[Adj Close]]-DAX__2019_2020__33[[#This Row],[Adj Open]]</f>
        <v>0.87988277825722605</v>
      </c>
      <c r="K3140" s="50">
        <v>506079</v>
      </c>
    </row>
    <row r="3141" spans="1:11" x14ac:dyDescent="0.3">
      <c r="A3141" s="51" t="str">
        <f t="shared" si="53"/>
        <v>BEI.DE</v>
      </c>
      <c r="B3141" s="52" t="s">
        <v>192</v>
      </c>
      <c r="C3141" s="50" t="s">
        <v>10305</v>
      </c>
      <c r="D3141" s="50">
        <f>DAX__2019_2020__33[[#This Row],[Open]]*(DAX__2019_2020__33[[#This Row],[Adj Close]]/DAX__2019_2020__33[[#This Row],[Close]])</f>
        <v>102.65276750078998</v>
      </c>
      <c r="E3141" s="50" t="s">
        <v>10306</v>
      </c>
      <c r="F3141" s="50" t="s">
        <v>10289</v>
      </c>
      <c r="G3141" s="50" t="s">
        <v>10307</v>
      </c>
      <c r="H3141" s="50" t="s">
        <v>10308</v>
      </c>
      <c r="I3141" s="50">
        <f>(DAX__2019_2020__33[[#This Row],[Adj Close]]-DAX__2019_2020__33[[#This Row],[Adj Open]])/DAX__2019_2020__33[[#This Row],[Adj Open]]</f>
        <v>4.2856857142856107E-3</v>
      </c>
      <c r="J3141" s="50">
        <f>DAX__2019_2020__33[[#This Row],[Adj Close]]-DAX__2019_2020__33[[#This Row],[Adj Open]]</f>
        <v>0.43993749921001779</v>
      </c>
      <c r="K3141" s="50">
        <v>369179</v>
      </c>
    </row>
    <row r="3142" spans="1:11" x14ac:dyDescent="0.3">
      <c r="A3142" s="51" t="str">
        <f t="shared" si="53"/>
        <v>BEI.DE</v>
      </c>
      <c r="B3142" s="52" t="s">
        <v>193</v>
      </c>
      <c r="C3142" s="50" t="s">
        <v>10306</v>
      </c>
      <c r="D3142" s="50">
        <f>DAX__2019_2020__33[[#This Row],[Open]]*(DAX__2019_2020__33[[#This Row],[Adj Close]]/DAX__2019_2020__33[[#This Row],[Close]])</f>
        <v>103.63041715603731</v>
      </c>
      <c r="E3142" s="50" t="s">
        <v>10309</v>
      </c>
      <c r="F3142" s="50" t="s">
        <v>10310</v>
      </c>
      <c r="G3142" s="50" t="s">
        <v>10311</v>
      </c>
      <c r="H3142" s="50" t="s">
        <v>10312</v>
      </c>
      <c r="I3142" s="50">
        <f>(DAX__2019_2020__33[[#This Row],[Adj Close]]-DAX__2019_2020__33[[#This Row],[Adj Open]])/DAX__2019_2020__33[[#This Row],[Adj Open]]</f>
        <v>-1.8867641509433641E-3</v>
      </c>
      <c r="J3142" s="50">
        <f>DAX__2019_2020__33[[#This Row],[Adj Close]]-DAX__2019_2020__33[[#This Row],[Adj Open]]</f>
        <v>-0.19552615603731738</v>
      </c>
      <c r="K3142" s="50">
        <v>310200</v>
      </c>
    </row>
    <row r="3143" spans="1:11" x14ac:dyDescent="0.3">
      <c r="A3143" s="51" t="str">
        <f t="shared" si="53"/>
        <v>BEI.DE</v>
      </c>
      <c r="B3143" s="52" t="s">
        <v>194</v>
      </c>
      <c r="C3143" s="50" t="s">
        <v>10313</v>
      </c>
      <c r="D3143" s="50">
        <f>DAX__2019_2020__33[[#This Row],[Open]]*(DAX__2019_2020__33[[#This Row],[Adj Close]]/DAX__2019_2020__33[[#This Row],[Close]])</f>
        <v>103.23935782135447</v>
      </c>
      <c r="E3143" s="50" t="s">
        <v>4911</v>
      </c>
      <c r="F3143" s="50" t="s">
        <v>10313</v>
      </c>
      <c r="G3143" s="50" t="s">
        <v>4903</v>
      </c>
      <c r="H3143" s="50" t="s">
        <v>10314</v>
      </c>
      <c r="I3143" s="50">
        <f>(DAX__2019_2020__33[[#This Row],[Adj Close]]-DAX__2019_2020__33[[#This Row],[Adj Open]])/DAX__2019_2020__33[[#This Row],[Adj Open]]</f>
        <v>1.4204545723570909E-2</v>
      </c>
      <c r="J3143" s="50">
        <f>DAX__2019_2020__33[[#This Row],[Adj Close]]-DAX__2019_2020__33[[#This Row],[Adj Open]]</f>
        <v>1.4664681786455276</v>
      </c>
      <c r="K3143" s="50">
        <v>350395</v>
      </c>
    </row>
    <row r="3144" spans="1:11" x14ac:dyDescent="0.3">
      <c r="A3144" s="51" t="str">
        <f t="shared" si="53"/>
        <v>BEI.DE</v>
      </c>
      <c r="B3144" s="52" t="s">
        <v>195</v>
      </c>
      <c r="C3144" s="50" t="s">
        <v>10315</v>
      </c>
      <c r="D3144" s="50">
        <f>DAX__2019_2020__33[[#This Row],[Open]]*(DAX__2019_2020__33[[#This Row],[Adj Close]]/DAX__2019_2020__33[[#This Row],[Close]])</f>
        <v>104.26588471053557</v>
      </c>
      <c r="E3144" s="50" t="s">
        <v>10316</v>
      </c>
      <c r="F3144" s="50" t="s">
        <v>10315</v>
      </c>
      <c r="G3144" s="50" t="s">
        <v>10317</v>
      </c>
      <c r="H3144" s="50" t="s">
        <v>10318</v>
      </c>
      <c r="I3144" s="50">
        <f>(DAX__2019_2020__33[[#This Row],[Adj Close]]-DAX__2019_2020__33[[#This Row],[Adj Open]])/DAX__2019_2020__33[[#This Row],[Adj Open]]</f>
        <v>5.6258601851690015E-3</v>
      </c>
      <c r="J3144" s="50">
        <f>DAX__2019_2020__33[[#This Row],[Adj Close]]-DAX__2019_2020__33[[#This Row],[Adj Open]]</f>
        <v>0.58658528946442345</v>
      </c>
      <c r="K3144" s="50">
        <v>368340</v>
      </c>
    </row>
    <row r="3145" spans="1:11" x14ac:dyDescent="0.3">
      <c r="A3145" s="51" t="str">
        <f t="shared" si="53"/>
        <v>BEI.DE</v>
      </c>
      <c r="B3145" s="52" t="s">
        <v>196</v>
      </c>
      <c r="C3145" s="50" t="s">
        <v>10319</v>
      </c>
      <c r="D3145" s="50">
        <f>DAX__2019_2020__33[[#This Row],[Open]]*(DAX__2019_2020__33[[#This Row],[Adj Close]]/DAX__2019_2020__33[[#This Row],[Close]])</f>
        <v>104.31476264672057</v>
      </c>
      <c r="E3145" s="50" t="s">
        <v>10320</v>
      </c>
      <c r="F3145" s="50" t="s">
        <v>10321</v>
      </c>
      <c r="G3145" s="50" t="s">
        <v>10322</v>
      </c>
      <c r="H3145" s="50" t="s">
        <v>10323</v>
      </c>
      <c r="I3145" s="50">
        <f>(DAX__2019_2020__33[[#This Row],[Adj Close]]-DAX__2019_2020__33[[#This Row],[Adj Open]])/DAX__2019_2020__33[[#This Row],[Adj Open]]</f>
        <v>2.3430178728122298E-3</v>
      </c>
      <c r="J3145" s="50">
        <f>DAX__2019_2020__33[[#This Row],[Adj Close]]-DAX__2019_2020__33[[#This Row],[Adj Open]]</f>
        <v>0.24441135327943186</v>
      </c>
      <c r="K3145" s="50">
        <v>446245</v>
      </c>
    </row>
    <row r="3146" spans="1:11" x14ac:dyDescent="0.3">
      <c r="A3146" s="51" t="str">
        <f t="shared" si="53"/>
        <v>BEI.DE</v>
      </c>
      <c r="B3146" s="52" t="s">
        <v>197</v>
      </c>
      <c r="C3146" s="50" t="s">
        <v>10322</v>
      </c>
      <c r="D3146" s="50">
        <f>DAX__2019_2020__33[[#This Row],[Open]]*(DAX__2019_2020__33[[#This Row],[Adj Close]]/DAX__2019_2020__33[[#This Row],[Close]])</f>
        <v>104.55917010985456</v>
      </c>
      <c r="E3146" s="50" t="s">
        <v>10324</v>
      </c>
      <c r="F3146" s="50" t="s">
        <v>10325</v>
      </c>
      <c r="G3146" s="50" t="s">
        <v>4911</v>
      </c>
      <c r="H3146" s="50" t="s">
        <v>10326</v>
      </c>
      <c r="I3146" s="50">
        <f>(DAX__2019_2020__33[[#This Row],[Adj Close]]-DAX__2019_2020__33[[#This Row],[Adj Open]])/DAX__2019_2020__33[[#This Row],[Adj Open]]</f>
        <v>5.1426181900688477E-3</v>
      </c>
      <c r="J3146" s="50">
        <f>DAX__2019_2020__33[[#This Row],[Adj Close]]-DAX__2019_2020__33[[#This Row],[Adj Open]]</f>
        <v>0.53770789014544107</v>
      </c>
      <c r="K3146" s="50">
        <v>377190</v>
      </c>
    </row>
    <row r="3147" spans="1:11" x14ac:dyDescent="0.3">
      <c r="A3147" s="51" t="str">
        <f t="shared" si="53"/>
        <v>BEI.DE</v>
      </c>
      <c r="B3147" s="52" t="s">
        <v>198</v>
      </c>
      <c r="C3147" s="50" t="s">
        <v>10327</v>
      </c>
      <c r="D3147" s="50">
        <f>DAX__2019_2020__33[[#This Row],[Open]]*(DAX__2019_2020__33[[#This Row],[Adj Close]]/DAX__2019_2020__33[[#This Row],[Close]])</f>
        <v>105.53681594127112</v>
      </c>
      <c r="E3147" s="50" t="s">
        <v>10328</v>
      </c>
      <c r="F3147" s="50" t="s">
        <v>10329</v>
      </c>
      <c r="G3147" s="50" t="s">
        <v>10324</v>
      </c>
      <c r="H3147" s="50" t="s">
        <v>10330</v>
      </c>
      <c r="I3147" s="50">
        <f>(DAX__2019_2020__33[[#This Row],[Adj Close]]-DAX__2019_2020__33[[#This Row],[Adj Open]])/DAX__2019_2020__33[[#This Row],[Adj Open]]</f>
        <v>-1.3894766481558269E-3</v>
      </c>
      <c r="J3147" s="50">
        <f>DAX__2019_2020__33[[#This Row],[Adj Close]]-DAX__2019_2020__33[[#This Row],[Adj Open]]</f>
        <v>-0.14664094127111582</v>
      </c>
      <c r="K3147" s="50">
        <v>499915</v>
      </c>
    </row>
    <row r="3148" spans="1:11" x14ac:dyDescent="0.3">
      <c r="A3148" s="51" t="str">
        <f t="shared" si="53"/>
        <v>BEI.DE</v>
      </c>
      <c r="B3148" s="52" t="s">
        <v>199</v>
      </c>
      <c r="C3148" s="50" t="s">
        <v>4911</v>
      </c>
      <c r="D3148" s="50">
        <f>DAX__2019_2020__33[[#This Row],[Open]]*(DAX__2019_2020__33[[#This Row],[Adj Close]]/DAX__2019_2020__33[[#This Row],[Close]])</f>
        <v>105.09687400468384</v>
      </c>
      <c r="E3148" s="50" t="s">
        <v>10331</v>
      </c>
      <c r="F3148" s="50" t="s">
        <v>10309</v>
      </c>
      <c r="G3148" s="50" t="s">
        <v>10332</v>
      </c>
      <c r="H3148" s="50" t="s">
        <v>10333</v>
      </c>
      <c r="I3148" s="50">
        <f>(DAX__2019_2020__33[[#This Row],[Adj Close]]-DAX__2019_2020__33[[#This Row],[Adj Open]])/DAX__2019_2020__33[[#This Row],[Adj Open]]</f>
        <v>-6.9767441860464742E-3</v>
      </c>
      <c r="J3148" s="50">
        <f>DAX__2019_2020__33[[#This Row],[Adj Close]]-DAX__2019_2020__33[[#This Row],[Adj Open]]</f>
        <v>-0.73323400468383682</v>
      </c>
      <c r="K3148" s="50">
        <v>505042</v>
      </c>
    </row>
    <row r="3149" spans="1:11" x14ac:dyDescent="0.3">
      <c r="A3149" s="51" t="str">
        <f t="shared" si="53"/>
        <v>BEI.DE</v>
      </c>
      <c r="B3149" s="52" t="s">
        <v>200</v>
      </c>
      <c r="C3149" s="50" t="s">
        <v>10320</v>
      </c>
      <c r="D3149" s="50">
        <f>DAX__2019_2020__33[[#This Row],[Open]]*(DAX__2019_2020__33[[#This Row],[Adj Close]]/DAX__2019_2020__33[[#This Row],[Close]])</f>
        <v>104.75471136118968</v>
      </c>
      <c r="E3149" s="50" t="s">
        <v>10334</v>
      </c>
      <c r="F3149" s="50" t="s">
        <v>10319</v>
      </c>
      <c r="G3149" s="50" t="s">
        <v>10335</v>
      </c>
      <c r="H3149" s="50" t="s">
        <v>10336</v>
      </c>
      <c r="I3149" s="50">
        <f>(DAX__2019_2020__33[[#This Row],[Adj Close]]-DAX__2019_2020__33[[#This Row],[Adj Open]])/DAX__2019_2020__33[[#This Row],[Adj Open]]</f>
        <v>-2.3331777445976349E-3</v>
      </c>
      <c r="J3149" s="50">
        <f>DAX__2019_2020__33[[#This Row],[Adj Close]]-DAX__2019_2020__33[[#This Row],[Adj Open]]</f>
        <v>-0.24441136118967677</v>
      </c>
      <c r="K3149" s="50">
        <v>553547</v>
      </c>
    </row>
    <row r="3150" spans="1:11" x14ac:dyDescent="0.3">
      <c r="A3150" s="51" t="str">
        <f t="shared" si="53"/>
        <v>BEI.DE</v>
      </c>
      <c r="B3150" s="52" t="s">
        <v>201</v>
      </c>
      <c r="C3150" s="50" t="s">
        <v>10337</v>
      </c>
      <c r="D3150" s="50">
        <f>DAX__2019_2020__33[[#This Row],[Open]]*(DAX__2019_2020__33[[#This Row],[Adj Close]]/DAX__2019_2020__33[[#This Row],[Close]])</f>
        <v>104.60806313523571</v>
      </c>
      <c r="E3150" s="50" t="s">
        <v>10320</v>
      </c>
      <c r="F3150" s="50" t="s">
        <v>10321</v>
      </c>
      <c r="G3150" s="50" t="s">
        <v>10338</v>
      </c>
      <c r="H3150" s="50" t="s">
        <v>10339</v>
      </c>
      <c r="I3150" s="50">
        <f>(DAX__2019_2020__33[[#This Row],[Adj Close]]-DAX__2019_2020__33[[#This Row],[Adj Open]])/DAX__2019_2020__33[[#This Row],[Adj Open]]</f>
        <v>-3.7383364485981184E-3</v>
      </c>
      <c r="J3150" s="50">
        <f>DAX__2019_2020__33[[#This Row],[Adj Close]]-DAX__2019_2020__33[[#This Row],[Adj Open]]</f>
        <v>-0.39106013523570482</v>
      </c>
      <c r="K3150" s="50">
        <v>877186</v>
      </c>
    </row>
    <row r="3151" spans="1:11" x14ac:dyDescent="0.3">
      <c r="A3151" s="51" t="str">
        <f t="shared" si="53"/>
        <v>BEI.DE</v>
      </c>
      <c r="B3151" s="52" t="s">
        <v>202</v>
      </c>
      <c r="C3151" s="50" t="s">
        <v>10319</v>
      </c>
      <c r="D3151" s="50">
        <f>DAX__2019_2020__33[[#This Row],[Open]]*(DAX__2019_2020__33[[#This Row],[Adj Close]]/DAX__2019_2020__33[[#This Row],[Close]])</f>
        <v>104.31475845491434</v>
      </c>
      <c r="E3151" s="50" t="s">
        <v>10317</v>
      </c>
      <c r="F3151" s="50" t="s">
        <v>10321</v>
      </c>
      <c r="G3151" s="50" t="s">
        <v>10337</v>
      </c>
      <c r="H3151" s="50" t="s">
        <v>10340</v>
      </c>
      <c r="I3151" s="50">
        <f>(DAX__2019_2020__33[[#This Row],[Adj Close]]-DAX__2019_2020__33[[#This Row],[Adj Open]])/DAX__2019_2020__33[[#This Row],[Adj Open]]</f>
        <v>2.8116495635890095E-3</v>
      </c>
      <c r="J3151" s="50">
        <f>DAX__2019_2020__33[[#This Row],[Adj Close]]-DAX__2019_2020__33[[#This Row],[Adj Open]]</f>
        <v>0.29329654508565284</v>
      </c>
      <c r="K3151" s="50">
        <v>369348</v>
      </c>
    </row>
    <row r="3152" spans="1:11" x14ac:dyDescent="0.3">
      <c r="A3152" s="51" t="str">
        <f t="shared" si="53"/>
        <v>BEI.DE</v>
      </c>
      <c r="B3152" s="52" t="s">
        <v>203</v>
      </c>
      <c r="C3152" s="50" t="s">
        <v>10338</v>
      </c>
      <c r="D3152" s="50">
        <f>DAX__2019_2020__33[[#This Row],[Open]]*(DAX__2019_2020__33[[#This Row],[Adj Close]]/DAX__2019_2020__33[[#This Row],[Close]])</f>
        <v>104.21699751871769</v>
      </c>
      <c r="E3152" s="50" t="s">
        <v>10331</v>
      </c>
      <c r="F3152" s="50" t="s">
        <v>10321</v>
      </c>
      <c r="G3152" s="50" t="s">
        <v>10321</v>
      </c>
      <c r="H3152" s="50" t="s">
        <v>10341</v>
      </c>
      <c r="I3152" s="50">
        <f>(DAX__2019_2020__33[[#This Row],[Adj Close]]-DAX__2019_2020__33[[#This Row],[Adj Open]])/DAX__2019_2020__33[[#This Row],[Adj Open]]</f>
        <v>-4.2213509234774581E-3</v>
      </c>
      <c r="J3152" s="50">
        <f>DAX__2019_2020__33[[#This Row],[Adj Close]]-DAX__2019_2020__33[[#This Row],[Adj Open]]</f>
        <v>-0.43993651871768691</v>
      </c>
      <c r="K3152" s="50">
        <v>402181</v>
      </c>
    </row>
    <row r="3153" spans="1:11" x14ac:dyDescent="0.3">
      <c r="A3153" s="51" t="str">
        <f t="shared" si="53"/>
        <v>BEI.DE</v>
      </c>
      <c r="B3153" s="52" t="s">
        <v>204</v>
      </c>
      <c r="C3153" s="50" t="s">
        <v>10342</v>
      </c>
      <c r="D3153" s="50">
        <f>DAX__2019_2020__33[[#This Row],[Open]]*(DAX__2019_2020__33[[#This Row],[Adj Close]]/DAX__2019_2020__33[[#This Row],[Close]])</f>
        <v>103.33711974576582</v>
      </c>
      <c r="E3153" s="50" t="s">
        <v>10343</v>
      </c>
      <c r="F3153" s="50" t="s">
        <v>10344</v>
      </c>
      <c r="G3153" s="50" t="s">
        <v>10345</v>
      </c>
      <c r="H3153" s="50" t="s">
        <v>10346</v>
      </c>
      <c r="I3153" s="50">
        <f>(DAX__2019_2020__33[[#This Row],[Adj Close]]-DAX__2019_2020__33[[#This Row],[Adj Open]])/DAX__2019_2020__33[[#This Row],[Adj Open]]</f>
        <v>-1.3244976724076889E-2</v>
      </c>
      <c r="J3153" s="50">
        <f>DAX__2019_2020__33[[#This Row],[Adj Close]]-DAX__2019_2020__33[[#This Row],[Adj Open]]</f>
        <v>-1.3686977457658145</v>
      </c>
      <c r="K3153" s="50">
        <v>652522</v>
      </c>
    </row>
    <row r="3154" spans="1:11" x14ac:dyDescent="0.3">
      <c r="A3154" s="51" t="str">
        <f t="shared" si="53"/>
        <v>BEI.DE</v>
      </c>
      <c r="B3154" s="52" t="s">
        <v>205</v>
      </c>
      <c r="C3154" s="50" t="s">
        <v>10347</v>
      </c>
      <c r="D3154" s="50">
        <f>DAX__2019_2020__33[[#This Row],[Open]]*(DAX__2019_2020__33[[#This Row],[Adj Close]]/DAX__2019_2020__33[[#This Row],[Close]])</f>
        <v>101.7728804412414</v>
      </c>
      <c r="E3154" s="50" t="s">
        <v>10348</v>
      </c>
      <c r="F3154" s="50" t="s">
        <v>10287</v>
      </c>
      <c r="G3154" s="50" t="s">
        <v>10349</v>
      </c>
      <c r="H3154" s="50" t="s">
        <v>10350</v>
      </c>
      <c r="I3154" s="50">
        <f>(DAX__2019_2020__33[[#This Row],[Adj Close]]-DAX__2019_2020__33[[#This Row],[Adj Open]])/DAX__2019_2020__33[[#This Row],[Adj Open]]</f>
        <v>9.6060520577527118E-4</v>
      </c>
      <c r="J3154" s="50">
        <f>DAX__2019_2020__33[[#This Row],[Adj Close]]-DAX__2019_2020__33[[#This Row],[Adj Open]]</f>
        <v>9.7763558758600766E-2</v>
      </c>
      <c r="K3154" s="50">
        <v>390262</v>
      </c>
    </row>
    <row r="3155" spans="1:11" x14ac:dyDescent="0.3">
      <c r="A3155" s="51" t="str">
        <f t="shared" si="53"/>
        <v>BEI.DE</v>
      </c>
      <c r="B3155" s="52" t="s">
        <v>206</v>
      </c>
      <c r="C3155" s="50" t="s">
        <v>10303</v>
      </c>
      <c r="D3155" s="50">
        <f>DAX__2019_2020__33[[#This Row],[Open]]*(DAX__2019_2020__33[[#This Row],[Adj Close]]/DAX__2019_2020__33[[#This Row],[Close]])</f>
        <v>102.60388189357583</v>
      </c>
      <c r="E3155" s="50" t="s">
        <v>10342</v>
      </c>
      <c r="F3155" s="50" t="s">
        <v>10351</v>
      </c>
      <c r="G3155" s="50" t="s">
        <v>10352</v>
      </c>
      <c r="H3155" s="50" t="s">
        <v>10353</v>
      </c>
      <c r="I3155" s="50">
        <f>(DAX__2019_2020__33[[#This Row],[Adj Close]]-DAX__2019_2020__33[[#This Row],[Adj Open]])/DAX__2019_2020__33[[#This Row],[Adj Open]]</f>
        <v>5.7170654325984357E-3</v>
      </c>
      <c r="J3155" s="50">
        <f>DAX__2019_2020__33[[#This Row],[Adj Close]]-DAX__2019_2020__33[[#This Row],[Adj Open]]</f>
        <v>0.58659310642417495</v>
      </c>
      <c r="K3155" s="50">
        <v>468142</v>
      </c>
    </row>
    <row r="3156" spans="1:11" x14ac:dyDescent="0.3">
      <c r="A3156" s="51" t="str">
        <f t="shared" si="53"/>
        <v>BEI.DE</v>
      </c>
      <c r="B3156" s="52" t="s">
        <v>207</v>
      </c>
      <c r="C3156" s="50" t="s">
        <v>10354</v>
      </c>
      <c r="D3156" s="50">
        <f>DAX__2019_2020__33[[#This Row],[Open]]*(DAX__2019_2020__33[[#This Row],[Adj Close]]/DAX__2019_2020__33[[#This Row],[Close]])</f>
        <v>103.92370878741183</v>
      </c>
      <c r="E3156" s="50" t="s">
        <v>10325</v>
      </c>
      <c r="F3156" s="50" t="s">
        <v>10355</v>
      </c>
      <c r="G3156" s="50" t="s">
        <v>10321</v>
      </c>
      <c r="H3156" s="50" t="s">
        <v>10341</v>
      </c>
      <c r="I3156" s="50">
        <f>(DAX__2019_2020__33[[#This Row],[Adj Close]]-DAX__2019_2020__33[[#This Row],[Adj Open]])/DAX__2019_2020__33[[#This Row],[Adj Open]]</f>
        <v>-1.411110026026957E-3</v>
      </c>
      <c r="J3156" s="50">
        <f>DAX__2019_2020__33[[#This Row],[Adj Close]]-DAX__2019_2020__33[[#This Row],[Adj Open]]</f>
        <v>-0.14664778741182261</v>
      </c>
      <c r="K3156" s="50">
        <v>440543</v>
      </c>
    </row>
    <row r="3157" spans="1:11" x14ac:dyDescent="0.3">
      <c r="A3157" s="51" t="str">
        <f t="shared" si="53"/>
        <v>BEI.DE</v>
      </c>
      <c r="B3157" s="52" t="s">
        <v>208</v>
      </c>
      <c r="C3157" s="50" t="s">
        <v>10332</v>
      </c>
      <c r="D3157" s="50">
        <f>DAX__2019_2020__33[[#This Row],[Open]]*(DAX__2019_2020__33[[#This Row],[Adj Close]]/DAX__2019_2020__33[[#This Row],[Close]])</f>
        <v>104.3636411120692</v>
      </c>
      <c r="E3157" s="50" t="s">
        <v>10334</v>
      </c>
      <c r="F3157" s="50" t="s">
        <v>10332</v>
      </c>
      <c r="G3157" s="50" t="s">
        <v>10334</v>
      </c>
      <c r="H3157" s="50" t="s">
        <v>10356</v>
      </c>
      <c r="I3157" s="50">
        <f>(DAX__2019_2020__33[[#This Row],[Adj Close]]-DAX__2019_2020__33[[#This Row],[Adj Open]])/DAX__2019_2020__33[[#This Row],[Adj Open]]</f>
        <v>1.2178014051522242E-2</v>
      </c>
      <c r="J3157" s="50">
        <f>DAX__2019_2020__33[[#This Row],[Adj Close]]-DAX__2019_2020__33[[#This Row],[Adj Open]]</f>
        <v>1.2709418879308032</v>
      </c>
      <c r="K3157" s="50">
        <v>420107</v>
      </c>
    </row>
    <row r="3158" spans="1:11" x14ac:dyDescent="0.3">
      <c r="A3158" s="51" t="str">
        <f t="shared" si="53"/>
        <v>BEI.DE</v>
      </c>
      <c r="B3158" s="52" t="s">
        <v>209</v>
      </c>
      <c r="C3158" s="50" t="s">
        <v>10357</v>
      </c>
      <c r="D3158" s="50">
        <f>DAX__2019_2020__33[[#This Row],[Open]]*(DAX__2019_2020__33[[#This Row],[Adj Close]]/DAX__2019_2020__33[[#This Row],[Close]])</f>
        <v>105.92787902827762</v>
      </c>
      <c r="E3158" s="50" t="s">
        <v>10358</v>
      </c>
      <c r="F3158" s="50" t="s">
        <v>10357</v>
      </c>
      <c r="G3158" s="50" t="s">
        <v>10359</v>
      </c>
      <c r="H3158" s="50" t="s">
        <v>10360</v>
      </c>
      <c r="I3158" s="50">
        <f>(DAX__2019_2020__33[[#This Row],[Adj Close]]-DAX__2019_2020__33[[#This Row],[Adj Open]])/DAX__2019_2020__33[[#This Row],[Adj Open]]</f>
        <v>1.8459160469944415E-3</v>
      </c>
      <c r="J3158" s="50">
        <f>DAX__2019_2020__33[[#This Row],[Adj Close]]-DAX__2019_2020__33[[#This Row],[Adj Open]]</f>
        <v>0.19553397172238363</v>
      </c>
      <c r="K3158" s="50">
        <v>403141</v>
      </c>
    </row>
    <row r="3159" spans="1:11" x14ac:dyDescent="0.3">
      <c r="A3159" s="51" t="str">
        <f t="shared" si="53"/>
        <v>BEI.DE</v>
      </c>
      <c r="B3159" s="52" t="s">
        <v>210</v>
      </c>
      <c r="C3159" s="50" t="s">
        <v>10361</v>
      </c>
      <c r="D3159" s="50">
        <f>DAX__2019_2020__33[[#This Row],[Open]]*(DAX__2019_2020__33[[#This Row],[Adj Close]]/DAX__2019_2020__33[[#This Row],[Close]])</f>
        <v>106.22117570478368</v>
      </c>
      <c r="E3159" s="50" t="s">
        <v>10362</v>
      </c>
      <c r="F3159" s="50" t="s">
        <v>10331</v>
      </c>
      <c r="G3159" s="50" t="s">
        <v>10363</v>
      </c>
      <c r="H3159" s="50" t="s">
        <v>10364</v>
      </c>
      <c r="I3159" s="50">
        <f>(DAX__2019_2020__33[[#This Row],[Adj Close]]-DAX__2019_2020__33[[#This Row],[Adj Open]])/DAX__2019_2020__33[[#This Row],[Adj Open]]</f>
        <v>-4.6019327270697685E-3</v>
      </c>
      <c r="J3159" s="50">
        <f>DAX__2019_2020__33[[#This Row],[Adj Close]]-DAX__2019_2020__33[[#This Row],[Adj Open]]</f>
        <v>-0.48882270478367218</v>
      </c>
      <c r="K3159" s="50">
        <v>322249</v>
      </c>
    </row>
    <row r="3160" spans="1:11" x14ac:dyDescent="0.3">
      <c r="A3160" s="51" t="str">
        <f t="shared" ref="A3160:A3223" si="54">"BEI.DE"</f>
        <v>BEI.DE</v>
      </c>
      <c r="B3160" s="52" t="s">
        <v>211</v>
      </c>
      <c r="C3160" s="50" t="s">
        <v>10365</v>
      </c>
      <c r="D3160" s="50">
        <f>DAX__2019_2020__33[[#This Row],[Open]]*(DAX__2019_2020__33[[#This Row],[Adj Close]]/DAX__2019_2020__33[[#This Row],[Close]])</f>
        <v>105.5857044729521</v>
      </c>
      <c r="E3160" s="50" t="s">
        <v>10357</v>
      </c>
      <c r="F3160" s="50" t="s">
        <v>10332</v>
      </c>
      <c r="G3160" s="50" t="s">
        <v>10366</v>
      </c>
      <c r="H3160" s="50" t="s">
        <v>10367</v>
      </c>
      <c r="I3160" s="50">
        <f>(DAX__2019_2020__33[[#This Row],[Adj Close]]-DAX__2019_2020__33[[#This Row],[Adj Open]])/DAX__2019_2020__33[[#This Row],[Adj Open]]</f>
        <v>-6.018537037036995E-3</v>
      </c>
      <c r="J3160" s="50">
        <f>DAX__2019_2020__33[[#This Row],[Adj Close]]-DAX__2019_2020__33[[#This Row],[Adj Open]]</f>
        <v>-0.63547147295210493</v>
      </c>
      <c r="K3160" s="50">
        <v>308813</v>
      </c>
    </row>
    <row r="3161" spans="1:11" x14ac:dyDescent="0.3">
      <c r="A3161" s="51" t="str">
        <f t="shared" si="54"/>
        <v>BEI.DE</v>
      </c>
      <c r="B3161" s="52" t="s">
        <v>212</v>
      </c>
      <c r="C3161" s="50" t="s">
        <v>10335</v>
      </c>
      <c r="D3161" s="50">
        <f>DAX__2019_2020__33[[#This Row],[Open]]*(DAX__2019_2020__33[[#This Row],[Adj Close]]/DAX__2019_2020__33[[#This Row],[Close]])</f>
        <v>104.51029272924424</v>
      </c>
      <c r="E3161" s="50" t="s">
        <v>10327</v>
      </c>
      <c r="F3161" s="50" t="s">
        <v>10335</v>
      </c>
      <c r="G3161" s="50" t="s">
        <v>4911</v>
      </c>
      <c r="H3161" s="50" t="s">
        <v>10326</v>
      </c>
      <c r="I3161" s="50">
        <f>(DAX__2019_2020__33[[#This Row],[Adj Close]]-DAX__2019_2020__33[[#This Row],[Adj Open]])/DAX__2019_2020__33[[#This Row],[Adj Open]]</f>
        <v>5.612703356170228E-3</v>
      </c>
      <c r="J3161" s="50">
        <f>DAX__2019_2020__33[[#This Row],[Adj Close]]-DAX__2019_2020__33[[#This Row],[Adj Open]]</f>
        <v>0.58658527075576217</v>
      </c>
      <c r="K3161" s="50">
        <v>234436</v>
      </c>
    </row>
    <row r="3162" spans="1:11" x14ac:dyDescent="0.3">
      <c r="A3162" s="51" t="str">
        <f t="shared" si="54"/>
        <v>BEI.DE</v>
      </c>
      <c r="B3162" s="52" t="s">
        <v>213</v>
      </c>
      <c r="C3162" s="50" t="s">
        <v>10368</v>
      </c>
      <c r="D3162" s="50">
        <f>DAX__2019_2020__33[[#This Row],[Open]]*(DAX__2019_2020__33[[#This Row],[Adj Close]]/DAX__2019_2020__33[[#This Row],[Close]])</f>
        <v>105.04799543278347</v>
      </c>
      <c r="E3162" s="50" t="s">
        <v>10369</v>
      </c>
      <c r="F3162" s="50" t="s">
        <v>10370</v>
      </c>
      <c r="G3162" s="50" t="s">
        <v>10315</v>
      </c>
      <c r="H3162" s="50" t="s">
        <v>10371</v>
      </c>
      <c r="I3162" s="50">
        <f>(DAX__2019_2020__33[[#This Row],[Adj Close]]-DAX__2019_2020__33[[#This Row],[Adj Open]])/DAX__2019_2020__33[[#This Row],[Adj Open]]</f>
        <v>-7.4452770808359891E-3</v>
      </c>
      <c r="J3162" s="50">
        <f>DAX__2019_2020__33[[#This Row],[Adj Close]]-DAX__2019_2020__33[[#This Row],[Adj Open]]</f>
        <v>-0.7821114327834664</v>
      </c>
      <c r="K3162" s="50">
        <v>457857</v>
      </c>
    </row>
    <row r="3163" spans="1:11" x14ac:dyDescent="0.3">
      <c r="A3163" s="51" t="str">
        <f t="shared" si="54"/>
        <v>BEI.DE</v>
      </c>
      <c r="B3163" s="52" t="s">
        <v>214</v>
      </c>
      <c r="C3163" s="50" t="s">
        <v>10332</v>
      </c>
      <c r="D3163" s="50">
        <f>DAX__2019_2020__33[[#This Row],[Open]]*(DAX__2019_2020__33[[#This Row],[Adj Close]]/DAX__2019_2020__33[[#This Row],[Close]])</f>
        <v>104.36365516338839</v>
      </c>
      <c r="E3163" s="50" t="s">
        <v>10372</v>
      </c>
      <c r="F3163" s="50" t="s">
        <v>10342</v>
      </c>
      <c r="G3163" s="50" t="s">
        <v>10325</v>
      </c>
      <c r="H3163" s="50" t="s">
        <v>10373</v>
      </c>
      <c r="I3163" s="50">
        <f>(DAX__2019_2020__33[[#This Row],[Adj Close]]-DAX__2019_2020__33[[#This Row],[Adj Open]])/DAX__2019_2020__33[[#This Row],[Adj Open]]</f>
        <v>-1.8735081967212062E-3</v>
      </c>
      <c r="J3163" s="50">
        <f>DAX__2019_2020__33[[#This Row],[Adj Close]]-DAX__2019_2020__33[[#This Row],[Adj Open]]</f>
        <v>-0.19552616338839357</v>
      </c>
      <c r="K3163" s="50">
        <v>472785</v>
      </c>
    </row>
    <row r="3164" spans="1:11" x14ac:dyDescent="0.3">
      <c r="A3164" s="51" t="str">
        <f t="shared" si="54"/>
        <v>BEI.DE</v>
      </c>
      <c r="B3164" s="52" t="s">
        <v>215</v>
      </c>
      <c r="C3164" s="50" t="s">
        <v>10343</v>
      </c>
      <c r="D3164" s="50">
        <f>DAX__2019_2020__33[[#This Row],[Open]]*(DAX__2019_2020__33[[#This Row],[Adj Close]]/DAX__2019_2020__33[[#This Row],[Close]])</f>
        <v>104.11923154291615</v>
      </c>
      <c r="E3164" s="50" t="s">
        <v>10372</v>
      </c>
      <c r="F3164" s="50" t="s">
        <v>10342</v>
      </c>
      <c r="G3164" s="50" t="s">
        <v>10374</v>
      </c>
      <c r="H3164" s="50" t="s">
        <v>10375</v>
      </c>
      <c r="I3164" s="50">
        <f>(DAX__2019_2020__33[[#This Row],[Adj Close]]-DAX__2019_2020__33[[#This Row],[Adj Open]])/DAX__2019_2020__33[[#This Row],[Adj Open]]</f>
        <v>-2.8169295774648599E-3</v>
      </c>
      <c r="J3164" s="50">
        <f>DAX__2019_2020__33[[#This Row],[Adj Close]]-DAX__2019_2020__33[[#This Row],[Adj Open]]</f>
        <v>-0.2932965429161527</v>
      </c>
      <c r="K3164" s="50">
        <v>315709</v>
      </c>
    </row>
    <row r="3165" spans="1:11" x14ac:dyDescent="0.3">
      <c r="A3165" s="51" t="str">
        <f t="shared" si="54"/>
        <v>BEI.DE</v>
      </c>
      <c r="B3165" s="52" t="s">
        <v>216</v>
      </c>
      <c r="C3165" s="50" t="s">
        <v>10376</v>
      </c>
      <c r="D3165" s="50">
        <f>DAX__2019_2020__33[[#This Row],[Open]]*(DAX__2019_2020__33[[#This Row],[Adj Close]]/DAX__2019_2020__33[[#This Row],[Close]])</f>
        <v>103.53265021179297</v>
      </c>
      <c r="E3165" s="50" t="s">
        <v>10374</v>
      </c>
      <c r="F3165" s="50" t="s">
        <v>10377</v>
      </c>
      <c r="G3165" s="50" t="s">
        <v>10378</v>
      </c>
      <c r="H3165" s="50" t="s">
        <v>10379</v>
      </c>
      <c r="I3165" s="50">
        <f>(DAX__2019_2020__33[[#This Row],[Adj Close]]-DAX__2019_2020__33[[#This Row],[Adj Open]])/DAX__2019_2020__33[[#This Row],[Adj Open]]</f>
        <v>1.4164400110210796E-3</v>
      </c>
      <c r="J3165" s="50">
        <f>DAX__2019_2020__33[[#This Row],[Adj Close]]-DAX__2019_2020__33[[#This Row],[Adj Open]]</f>
        <v>0.14664778820703361</v>
      </c>
      <c r="K3165" s="50">
        <v>358664</v>
      </c>
    </row>
    <row r="3166" spans="1:11" x14ac:dyDescent="0.3">
      <c r="A3166" s="51" t="str">
        <f t="shared" si="54"/>
        <v>BEI.DE</v>
      </c>
      <c r="B3166" s="52" t="s">
        <v>217</v>
      </c>
      <c r="C3166" s="50" t="s">
        <v>10352</v>
      </c>
      <c r="D3166" s="50">
        <f>DAX__2019_2020__33[[#This Row],[Open]]*(DAX__2019_2020__33[[#This Row],[Adj Close]]/DAX__2019_2020__33[[#This Row],[Close]])</f>
        <v>103.19047655570022</v>
      </c>
      <c r="E3166" s="50" t="s">
        <v>10335</v>
      </c>
      <c r="F3166" s="50" t="s">
        <v>10380</v>
      </c>
      <c r="G3166" s="50" t="s">
        <v>10381</v>
      </c>
      <c r="H3166" s="50" t="s">
        <v>10382</v>
      </c>
      <c r="I3166" s="50">
        <f>(DAX__2019_2020__33[[#This Row],[Adj Close]]-DAX__2019_2020__33[[#This Row],[Adj Open]])/DAX__2019_2020__33[[#This Row],[Adj Open]]</f>
        <v>7.5792986950459348E-3</v>
      </c>
      <c r="J3166" s="50">
        <f>DAX__2019_2020__33[[#This Row],[Adj Close]]-DAX__2019_2020__33[[#This Row],[Adj Open]]</f>
        <v>0.78211144429978674</v>
      </c>
      <c r="K3166" s="50">
        <v>479855</v>
      </c>
    </row>
    <row r="3167" spans="1:11" x14ac:dyDescent="0.3">
      <c r="A3167" s="51" t="str">
        <f t="shared" si="54"/>
        <v>BEI.DE</v>
      </c>
      <c r="B3167" s="52" t="s">
        <v>218</v>
      </c>
      <c r="C3167" s="50" t="s">
        <v>10383</v>
      </c>
      <c r="D3167" s="50">
        <f>DAX__2019_2020__33[[#This Row],[Open]]*(DAX__2019_2020__33[[#This Row],[Adj Close]]/DAX__2019_2020__33[[#This Row],[Close]])</f>
        <v>103.72818364504167</v>
      </c>
      <c r="E3167" s="50" t="s">
        <v>10317</v>
      </c>
      <c r="F3167" s="50" t="s">
        <v>10384</v>
      </c>
      <c r="G3167" s="50" t="s">
        <v>10325</v>
      </c>
      <c r="H3167" s="50" t="s">
        <v>10373</v>
      </c>
      <c r="I3167" s="50">
        <f>(DAX__2019_2020__33[[#This Row],[Adj Close]]-DAX__2019_2020__33[[#This Row],[Adj Open]])/DAX__2019_2020__33[[#This Row],[Adj Open]]</f>
        <v>4.2413290149167244E-3</v>
      </c>
      <c r="J3167" s="50">
        <f>DAX__2019_2020__33[[#This Row],[Adj Close]]-DAX__2019_2020__33[[#This Row],[Adj Open]]</f>
        <v>0.43994535495832565</v>
      </c>
      <c r="K3167" s="50">
        <v>503254</v>
      </c>
    </row>
    <row r="3168" spans="1:11" x14ac:dyDescent="0.3">
      <c r="A3168" s="51" t="str">
        <f t="shared" si="54"/>
        <v>BEI.DE</v>
      </c>
      <c r="B3168" s="52" t="s">
        <v>219</v>
      </c>
      <c r="C3168" s="50" t="s">
        <v>10319</v>
      </c>
      <c r="D3168" s="50">
        <f>DAX__2019_2020__33[[#This Row],[Open]]*(DAX__2019_2020__33[[#This Row],[Adj Close]]/DAX__2019_2020__33[[#This Row],[Close]])</f>
        <v>104.31476167994731</v>
      </c>
      <c r="E3168" s="50" t="s">
        <v>10385</v>
      </c>
      <c r="F3168" s="50" t="s">
        <v>10370</v>
      </c>
      <c r="G3168" s="50" t="s">
        <v>10320</v>
      </c>
      <c r="H3168" s="50" t="s">
        <v>10386</v>
      </c>
      <c r="I3168" s="50">
        <f>(DAX__2019_2020__33[[#This Row],[Adj Close]]-DAX__2019_2020__33[[#This Row],[Adj Open]])/DAX__2019_2020__33[[#This Row],[Adj Open]]</f>
        <v>4.2174790314193676E-3</v>
      </c>
      <c r="J3168" s="50">
        <f>DAX__2019_2020__33[[#This Row],[Adj Close]]-DAX__2019_2020__33[[#This Row],[Adj Open]]</f>
        <v>0.43994532005268638</v>
      </c>
      <c r="K3168" s="50">
        <v>457303</v>
      </c>
    </row>
    <row r="3169" spans="1:11" x14ac:dyDescent="0.3">
      <c r="A3169" s="51" t="str">
        <f t="shared" si="54"/>
        <v>BEI.DE</v>
      </c>
      <c r="B3169" s="52" t="s">
        <v>220</v>
      </c>
      <c r="C3169" s="50" t="s">
        <v>10335</v>
      </c>
      <c r="D3169" s="50">
        <f>DAX__2019_2020__33[[#This Row],[Open]]*(DAX__2019_2020__33[[#This Row],[Adj Close]]/DAX__2019_2020__33[[#This Row],[Close]])</f>
        <v>104.51029535031577</v>
      </c>
      <c r="E3169" s="50" t="s">
        <v>4911</v>
      </c>
      <c r="F3169" s="50" t="s">
        <v>10383</v>
      </c>
      <c r="G3169" s="50" t="s">
        <v>10315</v>
      </c>
      <c r="H3169" s="50" t="s">
        <v>10371</v>
      </c>
      <c r="I3169" s="50">
        <f>(DAX__2019_2020__33[[#This Row],[Adj Close]]-DAX__2019_2020__33[[#This Row],[Adj Open]])/DAX__2019_2020__33[[#This Row],[Adj Open]]</f>
        <v>-2.3386341938515425E-3</v>
      </c>
      <c r="J3169" s="50">
        <f>DAX__2019_2020__33[[#This Row],[Adj Close]]-DAX__2019_2020__33[[#This Row],[Adj Open]]</f>
        <v>-0.24441135031577232</v>
      </c>
      <c r="K3169" s="50">
        <v>365446</v>
      </c>
    </row>
    <row r="3170" spans="1:11" x14ac:dyDescent="0.3">
      <c r="A3170" s="51" t="str">
        <f t="shared" si="54"/>
        <v>BEI.DE</v>
      </c>
      <c r="B3170" s="52" t="s">
        <v>221</v>
      </c>
      <c r="C3170" s="50" t="s">
        <v>10335</v>
      </c>
      <c r="D3170" s="50">
        <f>DAX__2019_2020__33[[#This Row],[Open]]*(DAX__2019_2020__33[[#This Row],[Adj Close]]/DAX__2019_2020__33[[#This Row],[Close]])</f>
        <v>104.51029164484694</v>
      </c>
      <c r="E3170" s="50" t="s">
        <v>10368</v>
      </c>
      <c r="F3170" s="50" t="s">
        <v>10378</v>
      </c>
      <c r="G3170" s="50" t="s">
        <v>10374</v>
      </c>
      <c r="H3170" s="50" t="s">
        <v>10375</v>
      </c>
      <c r="I3170" s="50">
        <f>(DAX__2019_2020__33[[#This Row],[Adj Close]]-DAX__2019_2020__33[[#This Row],[Adj Open]])/DAX__2019_2020__33[[#This Row],[Adj Open]]</f>
        <v>-6.5482225154682794E-3</v>
      </c>
      <c r="J3170" s="50">
        <f>DAX__2019_2020__33[[#This Row],[Adj Close]]-DAX__2019_2020__33[[#This Row],[Adj Open]]</f>
        <v>-0.68435664484694314</v>
      </c>
      <c r="K3170" s="50">
        <v>353013</v>
      </c>
    </row>
    <row r="3171" spans="1:11" x14ac:dyDescent="0.3">
      <c r="A3171" s="51" t="str">
        <f t="shared" si="54"/>
        <v>BEI.DE</v>
      </c>
      <c r="B3171" s="52" t="s">
        <v>222</v>
      </c>
      <c r="C3171" s="50" t="s">
        <v>10376</v>
      </c>
      <c r="D3171" s="50">
        <f>DAX__2019_2020__33[[#This Row],[Open]]*(DAX__2019_2020__33[[#This Row],[Adj Close]]/DAX__2019_2020__33[[#This Row],[Close]])</f>
        <v>103.53265455524127</v>
      </c>
      <c r="E3171" s="50" t="s">
        <v>10335</v>
      </c>
      <c r="F3171" s="50" t="s">
        <v>10342</v>
      </c>
      <c r="G3171" s="50" t="s">
        <v>10335</v>
      </c>
      <c r="H3171" s="50" t="s">
        <v>10336</v>
      </c>
      <c r="I3171" s="50">
        <f>(DAX__2019_2020__33[[#This Row],[Adj Close]]-DAX__2019_2020__33[[#This Row],[Adj Open]])/DAX__2019_2020__33[[#This Row],[Adj Open]]</f>
        <v>9.4428704543366975E-3</v>
      </c>
      <c r="J3171" s="50">
        <f>DAX__2019_2020__33[[#This Row],[Adj Close]]-DAX__2019_2020__33[[#This Row],[Adj Open]]</f>
        <v>0.97764544475873549</v>
      </c>
      <c r="K3171" s="50">
        <v>236617</v>
      </c>
    </row>
    <row r="3172" spans="1:11" x14ac:dyDescent="0.3">
      <c r="A3172" s="51" t="str">
        <f t="shared" si="54"/>
        <v>BEI.DE</v>
      </c>
      <c r="B3172" s="52" t="s">
        <v>223</v>
      </c>
      <c r="C3172" s="50" t="s">
        <v>10387</v>
      </c>
      <c r="D3172" s="50">
        <f>DAX__2019_2020__33[[#This Row],[Open]]*(DAX__2019_2020__33[[#This Row],[Adj Close]]/DAX__2019_2020__33[[#This Row],[Close]])</f>
        <v>104.90135508525668</v>
      </c>
      <c r="E3172" s="50" t="s">
        <v>10388</v>
      </c>
      <c r="F3172" s="50" t="s">
        <v>10335</v>
      </c>
      <c r="G3172" s="50" t="s">
        <v>10389</v>
      </c>
      <c r="H3172" s="50" t="s">
        <v>10390</v>
      </c>
      <c r="I3172" s="50">
        <f>(DAX__2019_2020__33[[#This Row],[Adj Close]]-DAX__2019_2020__33[[#This Row],[Adj Open]])/DAX__2019_2020__33[[#This Row],[Adj Open]]</f>
        <v>3.2618731613641037E-3</v>
      </c>
      <c r="J3172" s="50">
        <f>DAX__2019_2020__33[[#This Row],[Adj Close]]-DAX__2019_2020__33[[#This Row],[Adj Open]]</f>
        <v>0.34217491474332462</v>
      </c>
      <c r="K3172" s="50">
        <v>289129</v>
      </c>
    </row>
    <row r="3173" spans="1:11" x14ac:dyDescent="0.3">
      <c r="A3173" s="51" t="str">
        <f t="shared" si="54"/>
        <v>BEI.DE</v>
      </c>
      <c r="B3173" s="52" t="s">
        <v>224</v>
      </c>
      <c r="C3173" s="50" t="s">
        <v>10391</v>
      </c>
      <c r="D3173" s="50">
        <f>DAX__2019_2020__33[[#This Row],[Open]]*(DAX__2019_2020__33[[#This Row],[Adj Close]]/DAX__2019_2020__33[[#This Row],[Close]])</f>
        <v>105.48794200702329</v>
      </c>
      <c r="E3173" s="50" t="s">
        <v>10392</v>
      </c>
      <c r="F3173" s="50" t="s">
        <v>10393</v>
      </c>
      <c r="G3173" s="50" t="s">
        <v>10394</v>
      </c>
      <c r="H3173" s="50" t="s">
        <v>10395</v>
      </c>
      <c r="I3173" s="50">
        <f>(DAX__2019_2020__33[[#This Row],[Adj Close]]-DAX__2019_2020__33[[#This Row],[Adj Open]])/DAX__2019_2020__33[[#This Row],[Adj Open]]</f>
        <v>-1.8999109935141693E-2</v>
      </c>
      <c r="J3173" s="50">
        <f>DAX__2019_2020__33[[#This Row],[Adj Close]]-DAX__2019_2020__33[[#This Row],[Adj Open]]</f>
        <v>-2.0041770070232872</v>
      </c>
      <c r="K3173" s="50">
        <v>458454</v>
      </c>
    </row>
    <row r="3174" spans="1:11" x14ac:dyDescent="0.3">
      <c r="A3174" s="51" t="str">
        <f t="shared" si="54"/>
        <v>BEI.DE</v>
      </c>
      <c r="B3174" s="52" t="s">
        <v>225</v>
      </c>
      <c r="C3174" s="50" t="s">
        <v>10374</v>
      </c>
      <c r="D3174" s="50">
        <f>DAX__2019_2020__33[[#This Row],[Open]]*(DAX__2019_2020__33[[#This Row],[Adj Close]]/DAX__2019_2020__33[[#This Row],[Close]])</f>
        <v>103.82593908455659</v>
      </c>
      <c r="E3174" s="50" t="s">
        <v>10396</v>
      </c>
      <c r="F3174" s="50" t="s">
        <v>10397</v>
      </c>
      <c r="G3174" s="50" t="s">
        <v>10398</v>
      </c>
      <c r="H3174" s="50" t="s">
        <v>10399</v>
      </c>
      <c r="I3174" s="50">
        <f>(DAX__2019_2020__33[[#This Row],[Adj Close]]-DAX__2019_2020__33[[#This Row],[Adj Open]])/DAX__2019_2020__33[[#This Row],[Adj Open]]</f>
        <v>-5.1788607865967231E-3</v>
      </c>
      <c r="J3174" s="50">
        <f>DAX__2019_2020__33[[#This Row],[Adj Close]]-DAX__2019_2020__33[[#This Row],[Adj Open]]</f>
        <v>-0.53770008455659024</v>
      </c>
      <c r="K3174" s="50">
        <v>423637</v>
      </c>
    </row>
    <row r="3175" spans="1:11" x14ac:dyDescent="0.3">
      <c r="A3175" s="51" t="str">
        <f t="shared" si="54"/>
        <v>BEI.DE</v>
      </c>
      <c r="B3175" s="52" t="s">
        <v>226</v>
      </c>
      <c r="C3175" s="50" t="s">
        <v>10309</v>
      </c>
      <c r="D3175" s="50">
        <f>DAX__2019_2020__33[[#This Row],[Open]]*(DAX__2019_2020__33[[#This Row],[Adj Close]]/DAX__2019_2020__33[[#This Row],[Close]])</f>
        <v>103.87482034198113</v>
      </c>
      <c r="E3175" s="50" t="s">
        <v>10381</v>
      </c>
      <c r="F3175" s="50" t="s">
        <v>10397</v>
      </c>
      <c r="G3175" s="50" t="s">
        <v>10306</v>
      </c>
      <c r="H3175" s="50" t="s">
        <v>10400</v>
      </c>
      <c r="I3175" s="50">
        <f>(DAX__2019_2020__33[[#This Row],[Adj Close]]-DAX__2019_2020__33[[#This Row],[Adj Open]])/DAX__2019_2020__33[[#This Row],[Adj Open]]</f>
        <v>-2.352941176470611E-3</v>
      </c>
      <c r="J3175" s="50">
        <f>DAX__2019_2020__33[[#This Row],[Adj Close]]-DAX__2019_2020__33[[#This Row],[Adj Open]]</f>
        <v>-0.24441134198113446</v>
      </c>
      <c r="K3175" s="50">
        <v>271353</v>
      </c>
    </row>
    <row r="3176" spans="1:11" x14ac:dyDescent="0.3">
      <c r="A3176" s="51" t="str">
        <f t="shared" si="54"/>
        <v>BEI.DE</v>
      </c>
      <c r="B3176" s="52" t="s">
        <v>227</v>
      </c>
      <c r="C3176" s="50" t="s">
        <v>10401</v>
      </c>
      <c r="D3176" s="50">
        <f>DAX__2019_2020__33[[#This Row],[Open]]*(DAX__2019_2020__33[[#This Row],[Adj Close]]/DAX__2019_2020__33[[#This Row],[Close]])</f>
        <v>103.38599828271028</v>
      </c>
      <c r="E3176" s="50" t="s">
        <v>10316</v>
      </c>
      <c r="F3176" s="50" t="s">
        <v>10398</v>
      </c>
      <c r="G3176" s="50" t="s">
        <v>10337</v>
      </c>
      <c r="H3176" s="50" t="s">
        <v>10340</v>
      </c>
      <c r="I3176" s="50">
        <f>(DAX__2019_2020__33[[#This Row],[Adj Close]]-DAX__2019_2020__33[[#This Row],[Adj Open]])/DAX__2019_2020__33[[#This Row],[Adj Open]]</f>
        <v>1.182033096926712E-2</v>
      </c>
      <c r="J3176" s="50">
        <f>DAX__2019_2020__33[[#This Row],[Adj Close]]-DAX__2019_2020__33[[#This Row],[Adj Open]]</f>
        <v>1.2220567172897177</v>
      </c>
      <c r="K3176" s="50">
        <v>258962</v>
      </c>
    </row>
    <row r="3177" spans="1:11" x14ac:dyDescent="0.3">
      <c r="A3177" s="51" t="str">
        <f t="shared" si="54"/>
        <v>BEI.DE</v>
      </c>
      <c r="B3177" s="52" t="s">
        <v>228</v>
      </c>
      <c r="C3177" s="50" t="s">
        <v>10343</v>
      </c>
      <c r="D3177" s="50">
        <f>DAX__2019_2020__33[[#This Row],[Open]]*(DAX__2019_2020__33[[#This Row],[Adj Close]]/DAX__2019_2020__33[[#This Row],[Close]])</f>
        <v>104.11923676763962</v>
      </c>
      <c r="E3177" s="50" t="s">
        <v>4911</v>
      </c>
      <c r="F3177" s="50" t="s">
        <v>10354</v>
      </c>
      <c r="G3177" s="50" t="s">
        <v>10381</v>
      </c>
      <c r="H3177" s="50" t="s">
        <v>10382</v>
      </c>
      <c r="I3177" s="50">
        <f>(DAX__2019_2020__33[[#This Row],[Adj Close]]-DAX__2019_2020__33[[#This Row],[Adj Open]])/DAX__2019_2020__33[[#This Row],[Adj Open]]</f>
        <v>-1.4084694835680646E-3</v>
      </c>
      <c r="J3177" s="50">
        <f>DAX__2019_2020__33[[#This Row],[Adj Close]]-DAX__2019_2020__33[[#This Row],[Adj Open]]</f>
        <v>-0.14664876763961843</v>
      </c>
      <c r="K3177" s="50">
        <v>299499</v>
      </c>
    </row>
    <row r="3178" spans="1:11" x14ac:dyDescent="0.3">
      <c r="A3178" s="51" t="str">
        <f t="shared" si="54"/>
        <v>BEI.DE</v>
      </c>
      <c r="B3178" s="52" t="s">
        <v>229</v>
      </c>
      <c r="C3178" s="50" t="s">
        <v>10352</v>
      </c>
      <c r="D3178" s="50">
        <f>DAX__2019_2020__33[[#This Row],[Open]]*(DAX__2019_2020__33[[#This Row],[Adj Close]]/DAX__2019_2020__33[[#This Row],[Close]])</f>
        <v>103.1904708819837</v>
      </c>
      <c r="E3178" s="50" t="s">
        <v>10313</v>
      </c>
      <c r="F3178" s="50" t="s">
        <v>10349</v>
      </c>
      <c r="G3178" s="50" t="s">
        <v>10305</v>
      </c>
      <c r="H3178" s="50" t="s">
        <v>10402</v>
      </c>
      <c r="I3178" s="50">
        <f>(DAX__2019_2020__33[[#This Row],[Adj Close]]-DAX__2019_2020__33[[#This Row],[Adj Open]])/DAX__2019_2020__33[[#This Row],[Adj Open]]</f>
        <v>-5.2108288428945092E-3</v>
      </c>
      <c r="J3178" s="50">
        <f>DAX__2019_2020__33[[#This Row],[Adj Close]]-DAX__2019_2020__33[[#This Row],[Adj Open]]</f>
        <v>-0.53770788198370667</v>
      </c>
      <c r="K3178" s="50">
        <v>484763</v>
      </c>
    </row>
    <row r="3179" spans="1:11" x14ac:dyDescent="0.3">
      <c r="A3179" s="51" t="str">
        <f t="shared" si="54"/>
        <v>BEI.DE</v>
      </c>
      <c r="B3179" s="52" t="s">
        <v>230</v>
      </c>
      <c r="C3179" s="50" t="s">
        <v>10403</v>
      </c>
      <c r="D3179" s="50">
        <f>DAX__2019_2020__33[[#This Row],[Open]]*(DAX__2019_2020__33[[#This Row],[Adj Close]]/DAX__2019_2020__33[[#This Row],[Close]])</f>
        <v>102.55500911048253</v>
      </c>
      <c r="E3179" s="50" t="s">
        <v>10372</v>
      </c>
      <c r="F3179" s="50" t="s">
        <v>10404</v>
      </c>
      <c r="G3179" s="50" t="s">
        <v>10335</v>
      </c>
      <c r="H3179" s="50" t="s">
        <v>10336</v>
      </c>
      <c r="I3179" s="50">
        <f>(DAX__2019_2020__33[[#This Row],[Adj Close]]-DAX__2019_2020__33[[#This Row],[Adj Open]])/DAX__2019_2020__33[[#This Row],[Adj Open]]</f>
        <v>1.9065776566906018E-2</v>
      </c>
      <c r="J3179" s="50">
        <f>DAX__2019_2020__33[[#This Row],[Adj Close]]-DAX__2019_2020__33[[#This Row],[Adj Open]]</f>
        <v>1.955290889517471</v>
      </c>
      <c r="K3179" s="50">
        <v>438456</v>
      </c>
    </row>
    <row r="3180" spans="1:11" x14ac:dyDescent="0.3">
      <c r="A3180" s="51" t="str">
        <f t="shared" si="54"/>
        <v>BEI.DE</v>
      </c>
      <c r="B3180" s="52" t="s">
        <v>231</v>
      </c>
      <c r="C3180" s="50" t="s">
        <v>10381</v>
      </c>
      <c r="D3180" s="50">
        <f>DAX__2019_2020__33[[#This Row],[Open]]*(DAX__2019_2020__33[[#This Row],[Adj Close]]/DAX__2019_2020__33[[#This Row],[Close]])</f>
        <v>103.97258657209694</v>
      </c>
      <c r="E3180" s="50" t="s">
        <v>10372</v>
      </c>
      <c r="F3180" s="50" t="s">
        <v>10303</v>
      </c>
      <c r="G3180" s="50" t="s">
        <v>10405</v>
      </c>
      <c r="H3180" s="50" t="s">
        <v>10406</v>
      </c>
      <c r="I3180" s="50">
        <f>(DAX__2019_2020__33[[#This Row],[Adj Close]]-DAX__2019_2020__33[[#This Row],[Adj Open]])/DAX__2019_2020__33[[#This Row],[Adj Open]]</f>
        <v>-1.1283460484879321E-2</v>
      </c>
      <c r="J3180" s="50">
        <f>DAX__2019_2020__33[[#This Row],[Adj Close]]-DAX__2019_2020__33[[#This Row],[Adj Open]]</f>
        <v>-1.1731705720969501</v>
      </c>
      <c r="K3180" s="50">
        <v>558519</v>
      </c>
    </row>
    <row r="3181" spans="1:11" x14ac:dyDescent="0.3">
      <c r="A3181" s="51" t="str">
        <f t="shared" si="54"/>
        <v>BEI.DE</v>
      </c>
      <c r="B3181" s="52" t="s">
        <v>232</v>
      </c>
      <c r="C3181" s="50" t="s">
        <v>10305</v>
      </c>
      <c r="D3181" s="50">
        <f>DAX__2019_2020__33[[#This Row],[Open]]*(DAX__2019_2020__33[[#This Row],[Adj Close]]/DAX__2019_2020__33[[#This Row],[Close]])</f>
        <v>102.65276601739669</v>
      </c>
      <c r="E3181" s="50" t="s">
        <v>10342</v>
      </c>
      <c r="F3181" s="50" t="s">
        <v>10292</v>
      </c>
      <c r="G3181" s="50" t="s">
        <v>10407</v>
      </c>
      <c r="H3181" s="50" t="s">
        <v>10408</v>
      </c>
      <c r="I3181" s="50">
        <f>(DAX__2019_2020__33[[#This Row],[Adj Close]]-DAX__2019_2020__33[[#This Row],[Adj Open]])/DAX__2019_2020__33[[#This Row],[Adj Open]]</f>
        <v>-1.7619028571428656E-2</v>
      </c>
      <c r="J3181" s="50">
        <f>DAX__2019_2020__33[[#This Row],[Adj Close]]-DAX__2019_2020__33[[#This Row],[Adj Open]]</f>
        <v>-1.8086420173966928</v>
      </c>
      <c r="K3181" s="50">
        <v>459490</v>
      </c>
    </row>
    <row r="3182" spans="1:11" x14ac:dyDescent="0.3">
      <c r="A3182" s="51" t="str">
        <f t="shared" si="54"/>
        <v>BEI.DE</v>
      </c>
      <c r="B3182" s="52" t="s">
        <v>233</v>
      </c>
      <c r="C3182" s="50" t="s">
        <v>3959</v>
      </c>
      <c r="D3182" s="50">
        <f>DAX__2019_2020__33[[#This Row],[Open]]*(DAX__2019_2020__33[[#This Row],[Adj Close]]/DAX__2019_2020__33[[#This Row],[Close]])</f>
        <v>99.719831856829458</v>
      </c>
      <c r="E3182" s="50" t="s">
        <v>10328</v>
      </c>
      <c r="F3182" s="50" t="s">
        <v>10409</v>
      </c>
      <c r="G3182" s="50" t="s">
        <v>10396</v>
      </c>
      <c r="H3182" s="50" t="s">
        <v>10410</v>
      </c>
      <c r="I3182" s="50">
        <f>(DAX__2019_2020__33[[#This Row],[Adj Close]]-DAX__2019_2020__33[[#This Row],[Adj Open]])/DAX__2019_2020__33[[#This Row],[Adj Open]]</f>
        <v>4.362742156862745E-2</v>
      </c>
      <c r="J3182" s="50">
        <f>DAX__2019_2020__33[[#This Row],[Adj Close]]-DAX__2019_2020__33[[#This Row],[Adj Open]]</f>
        <v>4.3505191431705441</v>
      </c>
      <c r="K3182" s="50">
        <v>882006</v>
      </c>
    </row>
    <row r="3183" spans="1:11" x14ac:dyDescent="0.3">
      <c r="A3183" s="51" t="str">
        <f t="shared" si="54"/>
        <v>BEI.DE</v>
      </c>
      <c r="B3183" s="52" t="s">
        <v>234</v>
      </c>
      <c r="C3183" s="50" t="s">
        <v>10319</v>
      </c>
      <c r="D3183" s="50">
        <f>DAX__2019_2020__33[[#This Row],[Open]]*(DAX__2019_2020__33[[#This Row],[Adj Close]]/DAX__2019_2020__33[[#This Row],[Close]])</f>
        <v>104.31475862457812</v>
      </c>
      <c r="E3183" s="50" t="s">
        <v>10363</v>
      </c>
      <c r="F3183" s="50" t="s">
        <v>10352</v>
      </c>
      <c r="G3183" s="50" t="s">
        <v>10411</v>
      </c>
      <c r="H3183" s="50" t="s">
        <v>10412</v>
      </c>
      <c r="I3183" s="50">
        <f>(DAX__2019_2020__33[[#This Row],[Adj Close]]-DAX__2019_2020__33[[#This Row],[Adj Open]])/DAX__2019_2020__33[[#This Row],[Adj Open]]</f>
        <v>9.3720714912485879E-3</v>
      </c>
      <c r="J3183" s="50">
        <f>DAX__2019_2020__33[[#This Row],[Adj Close]]-DAX__2019_2020__33[[#This Row],[Adj Open]]</f>
        <v>0.97764537542188634</v>
      </c>
      <c r="K3183" s="50">
        <v>456291</v>
      </c>
    </row>
    <row r="3184" spans="1:11" x14ac:dyDescent="0.3">
      <c r="A3184" s="51" t="str">
        <f t="shared" si="54"/>
        <v>BEI.DE</v>
      </c>
      <c r="B3184" s="52" t="s">
        <v>235</v>
      </c>
      <c r="C3184" s="50" t="s">
        <v>10361</v>
      </c>
      <c r="D3184" s="50">
        <f>DAX__2019_2020__33[[#This Row],[Open]]*(DAX__2019_2020__33[[#This Row],[Adj Close]]/DAX__2019_2020__33[[#This Row],[Close]])</f>
        <v>106.22117711480021</v>
      </c>
      <c r="E3184" s="50" t="s">
        <v>10413</v>
      </c>
      <c r="F3184" s="50" t="s">
        <v>10414</v>
      </c>
      <c r="G3184" s="50" t="s">
        <v>10358</v>
      </c>
      <c r="H3184" s="50" t="s">
        <v>10415</v>
      </c>
      <c r="I3184" s="50">
        <f>(DAX__2019_2020__33[[#This Row],[Adj Close]]-DAX__2019_2020__33[[#This Row],[Adj Open]])/DAX__2019_2020__33[[#This Row],[Adj Open]]</f>
        <v>6.4426690024359705E-3</v>
      </c>
      <c r="J3184" s="50">
        <f>DAX__2019_2020__33[[#This Row],[Adj Close]]-DAX__2019_2020__33[[#This Row],[Adj Open]]</f>
        <v>0.6843478851997844</v>
      </c>
      <c r="K3184" s="50">
        <v>360913</v>
      </c>
    </row>
    <row r="3185" spans="1:11" x14ac:dyDescent="0.3">
      <c r="A3185" s="51" t="str">
        <f t="shared" si="54"/>
        <v>BEI.DE</v>
      </c>
      <c r="B3185" s="52" t="s">
        <v>236</v>
      </c>
      <c r="C3185" s="50" t="s">
        <v>10413</v>
      </c>
      <c r="D3185" s="50">
        <f>DAX__2019_2020__33[[#This Row],[Open]]*(DAX__2019_2020__33[[#This Row],[Adj Close]]/DAX__2019_2020__33[[#This Row],[Close]])</f>
        <v>107.05217786928505</v>
      </c>
      <c r="E3185" s="50" t="s">
        <v>10416</v>
      </c>
      <c r="F3185" s="50" t="s">
        <v>10357</v>
      </c>
      <c r="G3185" s="50" t="s">
        <v>10392</v>
      </c>
      <c r="H3185" s="50" t="s">
        <v>10417</v>
      </c>
      <c r="I3185" s="50">
        <f>(DAX__2019_2020__33[[#This Row],[Adj Close]]-DAX__2019_2020__33[[#This Row],[Adj Open]])/DAX__2019_2020__33[[#This Row],[Adj Open]]</f>
        <v>-8.219196347031936E-3</v>
      </c>
      <c r="J3185" s="50">
        <f>DAX__2019_2020__33[[#This Row],[Adj Close]]-DAX__2019_2020__33[[#This Row],[Adj Open]]</f>
        <v>-0.87988286928504067</v>
      </c>
      <c r="K3185" s="50">
        <v>410214</v>
      </c>
    </row>
    <row r="3186" spans="1:11" x14ac:dyDescent="0.3">
      <c r="A3186" s="51" t="str">
        <f t="shared" si="54"/>
        <v>BEI.DE</v>
      </c>
      <c r="B3186" s="52" t="s">
        <v>237</v>
      </c>
      <c r="C3186" s="50" t="s">
        <v>10418</v>
      </c>
      <c r="D3186" s="50">
        <f>DAX__2019_2020__33[[#This Row],[Open]]*(DAX__2019_2020__33[[#This Row],[Adj Close]]/DAX__2019_2020__33[[#This Row],[Close]])</f>
        <v>104.41253765736035</v>
      </c>
      <c r="E3186" s="50" t="s">
        <v>10419</v>
      </c>
      <c r="F3186" s="50" t="s">
        <v>10418</v>
      </c>
      <c r="G3186" s="50" t="s">
        <v>10328</v>
      </c>
      <c r="H3186" s="50" t="s">
        <v>10420</v>
      </c>
      <c r="I3186" s="50">
        <f>(DAX__2019_2020__33[[#This Row],[Adj Close]]-DAX__2019_2020__33[[#This Row],[Adj Open]])/DAX__2019_2020__33[[#This Row],[Adj Open]]</f>
        <v>1.591757445924407E-2</v>
      </c>
      <c r="J3186" s="50">
        <f>DAX__2019_2020__33[[#This Row],[Adj Close]]-DAX__2019_2020__33[[#This Row],[Adj Open]]</f>
        <v>1.6619943426396588</v>
      </c>
      <c r="K3186" s="50">
        <v>311481</v>
      </c>
    </row>
    <row r="3187" spans="1:11" x14ac:dyDescent="0.3">
      <c r="A3187" s="51" t="str">
        <f t="shared" si="54"/>
        <v>BEI.DE</v>
      </c>
      <c r="B3187" s="52" t="s">
        <v>238</v>
      </c>
      <c r="C3187" s="50" t="s">
        <v>10414</v>
      </c>
      <c r="D3187" s="50">
        <f>DAX__2019_2020__33[[#This Row],[Open]]*(DAX__2019_2020__33[[#This Row],[Adj Close]]/DAX__2019_2020__33[[#This Row],[Close]])</f>
        <v>105.97676432240789</v>
      </c>
      <c r="E3187" s="50" t="s">
        <v>10362</v>
      </c>
      <c r="F3187" s="50" t="s">
        <v>10335</v>
      </c>
      <c r="G3187" s="50" t="s">
        <v>10327</v>
      </c>
      <c r="H3187" s="50" t="s">
        <v>10421</v>
      </c>
      <c r="I3187" s="50">
        <f>(DAX__2019_2020__33[[#This Row],[Adj Close]]-DAX__2019_2020__33[[#This Row],[Adj Open]])/DAX__2019_2020__33[[#This Row],[Adj Open]]</f>
        <v>-4.151337561783543E-3</v>
      </c>
      <c r="J3187" s="50">
        <f>DAX__2019_2020__33[[#This Row],[Adj Close]]-DAX__2019_2020__33[[#This Row],[Adj Open]]</f>
        <v>-0.43994532240789397</v>
      </c>
      <c r="K3187" s="50">
        <v>446894</v>
      </c>
    </row>
    <row r="3188" spans="1:11" x14ac:dyDescent="0.3">
      <c r="A3188" s="51" t="str">
        <f t="shared" si="54"/>
        <v>BEI.DE</v>
      </c>
      <c r="B3188" s="52" t="s">
        <v>239</v>
      </c>
      <c r="C3188" s="50" t="s">
        <v>10422</v>
      </c>
      <c r="D3188" s="50">
        <f>DAX__2019_2020__33[[#This Row],[Open]]*(DAX__2019_2020__33[[#This Row],[Adj Close]]/DAX__2019_2020__33[[#This Row],[Close]])</f>
        <v>105.87899743978126</v>
      </c>
      <c r="E3188" s="50" t="s">
        <v>10423</v>
      </c>
      <c r="F3188" s="50" t="s">
        <v>10411</v>
      </c>
      <c r="G3188" s="50" t="s">
        <v>10414</v>
      </c>
      <c r="H3188" s="50" t="s">
        <v>10424</v>
      </c>
      <c r="I3188" s="50">
        <f>(DAX__2019_2020__33[[#This Row],[Adj Close]]-DAX__2019_2020__33[[#This Row],[Adj Open]])/DAX__2019_2020__33[[#This Row],[Adj Open]]</f>
        <v>9.2335177497634264E-4</v>
      </c>
      <c r="J3188" s="50">
        <f>DAX__2019_2020__33[[#This Row],[Adj Close]]-DAX__2019_2020__33[[#This Row],[Adj Open]]</f>
        <v>9.7763560218737666E-2</v>
      </c>
      <c r="K3188" s="50">
        <v>364586</v>
      </c>
    </row>
    <row r="3189" spans="1:11" x14ac:dyDescent="0.3">
      <c r="A3189" s="51" t="str">
        <f t="shared" si="54"/>
        <v>BEI.DE</v>
      </c>
      <c r="B3189" s="52" t="s">
        <v>240</v>
      </c>
      <c r="C3189" s="50" t="s">
        <v>10361</v>
      </c>
      <c r="D3189" s="50">
        <f>DAX__2019_2020__33[[#This Row],[Open]]*(DAX__2019_2020__33[[#This Row],[Adj Close]]/DAX__2019_2020__33[[#This Row],[Close]])</f>
        <v>106.22117684218055</v>
      </c>
      <c r="E3189" s="50" t="s">
        <v>10425</v>
      </c>
      <c r="F3189" s="50" t="s">
        <v>10426</v>
      </c>
      <c r="G3189" s="50" t="s">
        <v>10427</v>
      </c>
      <c r="H3189" s="50" t="s">
        <v>10428</v>
      </c>
      <c r="I3189" s="50">
        <f>(DAX__2019_2020__33[[#This Row],[Adj Close]]-DAX__2019_2020__33[[#This Row],[Adj Open]])/DAX__2019_2020__33[[#This Row],[Adj Open]]</f>
        <v>1.1964979071054222E-2</v>
      </c>
      <c r="J3189" s="50">
        <f>DAX__2019_2020__33[[#This Row],[Adj Close]]-DAX__2019_2020__33[[#This Row],[Adj Open]]</f>
        <v>1.2709341578194397</v>
      </c>
      <c r="K3189" s="50">
        <v>543573</v>
      </c>
    </row>
    <row r="3190" spans="1:11" x14ac:dyDescent="0.3">
      <c r="A3190" s="51" t="str">
        <f t="shared" si="54"/>
        <v>BEI.DE</v>
      </c>
      <c r="B3190" s="52" t="s">
        <v>241</v>
      </c>
      <c r="C3190" s="50" t="s">
        <v>10427</v>
      </c>
      <c r="D3190" s="50">
        <f>DAX__2019_2020__33[[#This Row],[Open]]*(DAX__2019_2020__33[[#This Row],[Adj Close]]/DAX__2019_2020__33[[#This Row],[Close]])</f>
        <v>107.49210779751836</v>
      </c>
      <c r="E3190" s="50" t="s">
        <v>10429</v>
      </c>
      <c r="F3190" s="50" t="s">
        <v>10413</v>
      </c>
      <c r="G3190" s="50" t="s">
        <v>10430</v>
      </c>
      <c r="H3190" s="50" t="s">
        <v>10431</v>
      </c>
      <c r="I3190" s="50">
        <f>(DAX__2019_2020__33[[#This Row],[Adj Close]]-DAX__2019_2020__33[[#This Row],[Adj Open]])/DAX__2019_2020__33[[#This Row],[Adj Open]]</f>
        <v>4.5477945761122202E-4</v>
      </c>
      <c r="J3190" s="50">
        <f>DAX__2019_2020__33[[#This Row],[Adj Close]]-DAX__2019_2020__33[[#This Row],[Adj Open]]</f>
        <v>4.8885202481642409E-2</v>
      </c>
      <c r="K3190" s="50">
        <v>455926</v>
      </c>
    </row>
    <row r="3191" spans="1:11" x14ac:dyDescent="0.3">
      <c r="A3191" s="51" t="str">
        <f t="shared" si="54"/>
        <v>BEI.DE</v>
      </c>
      <c r="B3191" s="52" t="s">
        <v>242</v>
      </c>
      <c r="C3191" s="50" t="s">
        <v>10429</v>
      </c>
      <c r="D3191" s="50">
        <f>DAX__2019_2020__33[[#This Row],[Open]]*(DAX__2019_2020__33[[#This Row],[Adj Close]]/DAX__2019_2020__33[[#This Row],[Close]])</f>
        <v>107.83428985420315</v>
      </c>
      <c r="E3191" s="50" t="s">
        <v>10425</v>
      </c>
      <c r="F3191" s="50" t="s">
        <v>10432</v>
      </c>
      <c r="G3191" s="50" t="s">
        <v>4010</v>
      </c>
      <c r="H3191" s="50" t="s">
        <v>10433</v>
      </c>
      <c r="I3191" s="50">
        <f>(DAX__2019_2020__33[[#This Row],[Adj Close]]-DAX__2019_2020__33[[#This Row],[Adj Open]])/DAX__2019_2020__33[[#This Row],[Adj Open]]</f>
        <v>1.8132093795137686E-3</v>
      </c>
      <c r="J3191" s="50">
        <f>DAX__2019_2020__33[[#This Row],[Adj Close]]-DAX__2019_2020__33[[#This Row],[Adj Open]]</f>
        <v>0.19552614579684757</v>
      </c>
      <c r="K3191" s="50">
        <v>315219</v>
      </c>
    </row>
    <row r="3192" spans="1:11" x14ac:dyDescent="0.3">
      <c r="A3192" s="51" t="str">
        <f t="shared" si="54"/>
        <v>BEI.DE</v>
      </c>
      <c r="B3192" s="52" t="s">
        <v>243</v>
      </c>
      <c r="C3192" s="50" t="s">
        <v>3993</v>
      </c>
      <c r="D3192" s="50">
        <f>DAX__2019_2020__33[[#This Row],[Open]]*(DAX__2019_2020__33[[#This Row],[Adj Close]]/DAX__2019_2020__33[[#This Row],[Close]])</f>
        <v>108.51864165195386</v>
      </c>
      <c r="E3192" s="50" t="s">
        <v>10434</v>
      </c>
      <c r="F3192" s="50" t="s">
        <v>10432</v>
      </c>
      <c r="G3192" s="50" t="s">
        <v>10435</v>
      </c>
      <c r="H3192" s="50" t="s">
        <v>10436</v>
      </c>
      <c r="I3192" s="50">
        <f>(DAX__2019_2020__33[[#This Row],[Adj Close]]-DAX__2019_2020__33[[#This Row],[Adj Open]])/DAX__2019_2020__33[[#This Row],[Adj Open]]</f>
        <v>-7.6576396396396606E-3</v>
      </c>
      <c r="J3192" s="50">
        <f>DAX__2019_2020__33[[#This Row],[Adj Close]]-DAX__2019_2020__33[[#This Row],[Adj Open]]</f>
        <v>-0.83099665195385342</v>
      </c>
      <c r="K3192" s="50">
        <v>375095</v>
      </c>
    </row>
    <row r="3193" spans="1:11" x14ac:dyDescent="0.3">
      <c r="A3193" s="51" t="str">
        <f t="shared" si="54"/>
        <v>BEI.DE</v>
      </c>
      <c r="B3193" s="52" t="s">
        <v>244</v>
      </c>
      <c r="C3193" s="50" t="s">
        <v>10437</v>
      </c>
      <c r="D3193" s="50">
        <f>DAX__2019_2020__33[[#This Row],[Open]]*(DAX__2019_2020__33[[#This Row],[Adj Close]]/DAX__2019_2020__33[[#This Row],[Close]])</f>
        <v>107.73651920354571</v>
      </c>
      <c r="E3193" s="50" t="s">
        <v>10438</v>
      </c>
      <c r="F3193" s="50" t="s">
        <v>10439</v>
      </c>
      <c r="G3193" s="50" t="s">
        <v>4007</v>
      </c>
      <c r="H3193" s="50" t="s">
        <v>10440</v>
      </c>
      <c r="I3193" s="50">
        <f>(DAX__2019_2020__33[[#This Row],[Adj Close]]-DAX__2019_2020__33[[#This Row],[Adj Open]])/DAX__2019_2020__33[[#This Row],[Adj Open]]</f>
        <v>9.9819058978740521E-3</v>
      </c>
      <c r="J3193" s="50">
        <f>DAX__2019_2020__33[[#This Row],[Adj Close]]-DAX__2019_2020__33[[#This Row],[Adj Open]]</f>
        <v>1.0754157964542941</v>
      </c>
      <c r="K3193" s="50">
        <v>250909</v>
      </c>
    </row>
    <row r="3194" spans="1:11" x14ac:dyDescent="0.3">
      <c r="A3194" s="51" t="str">
        <f t="shared" si="54"/>
        <v>BEI.DE</v>
      </c>
      <c r="B3194" s="52" t="s">
        <v>245</v>
      </c>
      <c r="C3194" s="50" t="s">
        <v>10441</v>
      </c>
      <c r="D3194" s="50">
        <f>DAX__2019_2020__33[[#This Row],[Open]]*(DAX__2019_2020__33[[#This Row],[Adj Close]]/DAX__2019_2020__33[[#This Row],[Close]])</f>
        <v>109.15411030558703</v>
      </c>
      <c r="E3194" s="50" t="s">
        <v>10442</v>
      </c>
      <c r="F3194" s="50" t="s">
        <v>10430</v>
      </c>
      <c r="G3194" s="50" t="s">
        <v>10429</v>
      </c>
      <c r="H3194" s="50" t="s">
        <v>10443</v>
      </c>
      <c r="I3194" s="50">
        <f>(DAX__2019_2020__33[[#This Row],[Adj Close]]-DAX__2019_2020__33[[#This Row],[Adj Open]])/DAX__2019_2020__33[[#This Row],[Adj Open]]</f>
        <v>-1.2091347745788688E-2</v>
      </c>
      <c r="J3194" s="50">
        <f>DAX__2019_2020__33[[#This Row],[Adj Close]]-DAX__2019_2020__33[[#This Row],[Adj Open]]</f>
        <v>-1.3198203055870295</v>
      </c>
      <c r="K3194" s="50">
        <v>290453</v>
      </c>
    </row>
    <row r="3195" spans="1:11" x14ac:dyDescent="0.3">
      <c r="A3195" s="51" t="str">
        <f t="shared" si="54"/>
        <v>BEI.DE</v>
      </c>
      <c r="B3195" s="52" t="s">
        <v>246</v>
      </c>
      <c r="C3195" s="50" t="s">
        <v>4010</v>
      </c>
      <c r="D3195" s="50">
        <f>DAX__2019_2020__33[[#This Row],[Open]]*(DAX__2019_2020__33[[#This Row],[Adj Close]]/DAX__2019_2020__33[[#This Row],[Close]])</f>
        <v>108.02981894180992</v>
      </c>
      <c r="E3195" s="50" t="s">
        <v>10444</v>
      </c>
      <c r="F3195" s="50" t="s">
        <v>10430</v>
      </c>
      <c r="G3195" s="50" t="s">
        <v>10435</v>
      </c>
      <c r="H3195" s="50" t="s">
        <v>10436</v>
      </c>
      <c r="I3195" s="50">
        <f>(DAX__2019_2020__33[[#This Row],[Adj Close]]-DAX__2019_2020__33[[#This Row],[Adj Open]])/DAX__2019_2020__33[[#This Row],[Adj Open]]</f>
        <v>-3.1674027149321549E-3</v>
      </c>
      <c r="J3195" s="50">
        <f>DAX__2019_2020__33[[#This Row],[Adj Close]]-DAX__2019_2020__33[[#This Row],[Adj Open]]</f>
        <v>-0.34217394180991789</v>
      </c>
      <c r="K3195" s="50">
        <v>341272</v>
      </c>
    </row>
    <row r="3196" spans="1:11" x14ac:dyDescent="0.3">
      <c r="A3196" s="51" t="str">
        <f t="shared" si="54"/>
        <v>BEI.DE</v>
      </c>
      <c r="B3196" s="52" t="s">
        <v>247</v>
      </c>
      <c r="C3196" s="50" t="s">
        <v>10445</v>
      </c>
      <c r="D3196" s="50">
        <f>DAX__2019_2020__33[[#This Row],[Open]]*(DAX__2019_2020__33[[#This Row],[Adj Close]]/DAX__2019_2020__33[[#This Row],[Close]])</f>
        <v>107.78541149845968</v>
      </c>
      <c r="E3196" s="50" t="s">
        <v>10446</v>
      </c>
      <c r="F3196" s="50" t="s">
        <v>10447</v>
      </c>
      <c r="G3196" s="50" t="s">
        <v>4062</v>
      </c>
      <c r="H3196" s="50" t="s">
        <v>10448</v>
      </c>
      <c r="I3196" s="50">
        <f>(DAX__2019_2020__33[[#This Row],[Adj Close]]-DAX__2019_2020__33[[#This Row],[Adj Open]])/DAX__2019_2020__33[[#This Row],[Adj Open]]</f>
        <v>5.8957097505667935E-3</v>
      </c>
      <c r="J3196" s="50">
        <f>DAX__2019_2020__33[[#This Row],[Adj Close]]-DAX__2019_2020__33[[#This Row],[Adj Open]]</f>
        <v>0.63547150154032295</v>
      </c>
      <c r="K3196" s="50">
        <v>277633</v>
      </c>
    </row>
    <row r="3197" spans="1:11" x14ac:dyDescent="0.3">
      <c r="A3197" s="51" t="str">
        <f t="shared" si="54"/>
        <v>BEI.DE</v>
      </c>
      <c r="B3197" s="52" t="s">
        <v>248</v>
      </c>
      <c r="C3197" s="50" t="s">
        <v>10449</v>
      </c>
      <c r="D3197" s="50">
        <f>DAX__2019_2020__33[[#This Row],[Open]]*(DAX__2019_2020__33[[#This Row],[Adj Close]]/DAX__2019_2020__33[[#This Row],[Close]])</f>
        <v>108.86082102081527</v>
      </c>
      <c r="E3197" s="50" t="s">
        <v>10450</v>
      </c>
      <c r="F3197" s="50" t="s">
        <v>10451</v>
      </c>
      <c r="G3197" s="50" t="s">
        <v>10450</v>
      </c>
      <c r="H3197" s="50" t="s">
        <v>10452</v>
      </c>
      <c r="I3197" s="50">
        <f>(DAX__2019_2020__33[[#This Row],[Adj Close]]-DAX__2019_2020__33[[#This Row],[Adj Open]])/DAX__2019_2020__33[[#This Row],[Adj Open]]</f>
        <v>1.4818159224394372E-2</v>
      </c>
      <c r="J3197" s="50">
        <f>DAX__2019_2020__33[[#This Row],[Adj Close]]-DAX__2019_2020__33[[#This Row],[Adj Open]]</f>
        <v>1.6131169791847384</v>
      </c>
      <c r="K3197" s="50">
        <v>379148</v>
      </c>
    </row>
    <row r="3198" spans="1:11" x14ac:dyDescent="0.3">
      <c r="A3198" s="51" t="str">
        <f t="shared" si="54"/>
        <v>BEI.DE</v>
      </c>
      <c r="B3198" s="52" t="s">
        <v>249</v>
      </c>
      <c r="C3198" s="50" t="s">
        <v>10453</v>
      </c>
      <c r="D3198" s="50">
        <f>DAX__2019_2020__33[[#This Row],[Open]]*(DAX__2019_2020__33[[#This Row],[Adj Close]]/DAX__2019_2020__33[[#This Row],[Close]])</f>
        <v>110.66944988518813</v>
      </c>
      <c r="E3198" s="50" t="s">
        <v>10454</v>
      </c>
      <c r="F3198" s="50" t="s">
        <v>4066</v>
      </c>
      <c r="G3198" s="50" t="s">
        <v>10455</v>
      </c>
      <c r="H3198" s="50" t="s">
        <v>10456</v>
      </c>
      <c r="I3198" s="50">
        <f>(DAX__2019_2020__33[[#This Row],[Adj Close]]-DAX__2019_2020__33[[#This Row],[Adj Open]])/DAX__2019_2020__33[[#This Row],[Adj Open]]</f>
        <v>3.533577832162025E-3</v>
      </c>
      <c r="J3198" s="50">
        <f>DAX__2019_2020__33[[#This Row],[Adj Close]]-DAX__2019_2020__33[[#This Row],[Adj Open]]</f>
        <v>0.39105911481186695</v>
      </c>
      <c r="K3198" s="50">
        <v>274675</v>
      </c>
    </row>
    <row r="3199" spans="1:11" x14ac:dyDescent="0.3">
      <c r="A3199" s="51" t="str">
        <f t="shared" si="54"/>
        <v>BEI.DE</v>
      </c>
      <c r="B3199" s="52" t="s">
        <v>250</v>
      </c>
      <c r="C3199" s="50" t="s">
        <v>10457</v>
      </c>
      <c r="D3199" s="50">
        <f>DAX__2019_2020__33[[#This Row],[Open]]*(DAX__2019_2020__33[[#This Row],[Adj Close]]/DAX__2019_2020__33[[#This Row],[Close]])</f>
        <v>110.81610438576278</v>
      </c>
      <c r="E3199" s="50" t="s">
        <v>10458</v>
      </c>
      <c r="F3199" s="50" t="s">
        <v>10457</v>
      </c>
      <c r="G3199" s="50" t="s">
        <v>4107</v>
      </c>
      <c r="H3199" s="50" t="s">
        <v>10459</v>
      </c>
      <c r="I3199" s="50">
        <f>(DAX__2019_2020__33[[#This Row],[Adj Close]]-DAX__2019_2020__33[[#This Row],[Adj Open]])/DAX__2019_2020__33[[#This Row],[Adj Open]]</f>
        <v>7.4988885310787248E-3</v>
      </c>
      <c r="J3199" s="50">
        <f>DAX__2019_2020__33[[#This Row],[Adj Close]]-DAX__2019_2020__33[[#This Row],[Adj Open]]</f>
        <v>0.8309976142372193</v>
      </c>
      <c r="K3199" s="50">
        <v>353001</v>
      </c>
    </row>
    <row r="3200" spans="1:11" x14ac:dyDescent="0.3">
      <c r="A3200" s="51" t="str">
        <f t="shared" si="54"/>
        <v>BEI.DE</v>
      </c>
      <c r="B3200" s="52" t="s">
        <v>251</v>
      </c>
      <c r="C3200" s="50" t="s">
        <v>10453</v>
      </c>
      <c r="D3200" s="50">
        <f>DAX__2019_2020__33[[#This Row],[Open]]*(DAX__2019_2020__33[[#This Row],[Adj Close]]/DAX__2019_2020__33[[#This Row],[Close]])</f>
        <v>110.66945703911618</v>
      </c>
      <c r="E3200" s="50" t="s">
        <v>4901</v>
      </c>
      <c r="F3200" s="50" t="s">
        <v>4274</v>
      </c>
      <c r="G3200" s="50" t="s">
        <v>4106</v>
      </c>
      <c r="H3200" s="50" t="s">
        <v>10460</v>
      </c>
      <c r="I3200" s="50">
        <f>(DAX__2019_2020__33[[#This Row],[Adj Close]]-DAX__2019_2020__33[[#This Row],[Adj Open]])/DAX__2019_2020__33[[#This Row],[Adj Open]]</f>
        <v>1.1484125746045744E-2</v>
      </c>
      <c r="J3200" s="50">
        <f>DAX__2019_2020__33[[#This Row],[Adj Close]]-DAX__2019_2020__33[[#This Row],[Adj Open]]</f>
        <v>1.2709419608838175</v>
      </c>
      <c r="K3200" s="50">
        <v>374695</v>
      </c>
    </row>
    <row r="3201" spans="1:11" x14ac:dyDescent="0.3">
      <c r="A3201" s="51" t="str">
        <f t="shared" si="54"/>
        <v>BEI.DE</v>
      </c>
      <c r="B3201" s="52" t="s">
        <v>252</v>
      </c>
      <c r="C3201" s="50" t="s">
        <v>4571</v>
      </c>
      <c r="D3201" s="50">
        <f>DAX__2019_2020__33[[#This Row],[Open]]*(DAX__2019_2020__33[[#This Row],[Adj Close]]/DAX__2019_2020__33[[#This Row],[Close]])</f>
        <v>111.84263744123291</v>
      </c>
      <c r="E3201" s="50" t="s">
        <v>10461</v>
      </c>
      <c r="F3201" s="50" t="s">
        <v>10462</v>
      </c>
      <c r="G3201" s="50" t="s">
        <v>10463</v>
      </c>
      <c r="H3201" s="50" t="s">
        <v>10464</v>
      </c>
      <c r="I3201" s="50">
        <f>(DAX__2019_2020__33[[#This Row],[Adj Close]]-DAX__2019_2020__33[[#This Row],[Adj Open]])/DAX__2019_2020__33[[#This Row],[Adj Open]]</f>
        <v>1.2237770765074013E-2</v>
      </c>
      <c r="J3201" s="50">
        <f>DAX__2019_2020__33[[#This Row],[Adj Close]]-DAX__2019_2020__33[[#This Row],[Adj Open]]</f>
        <v>1.3687045587670923</v>
      </c>
      <c r="K3201" s="50">
        <v>250196</v>
      </c>
    </row>
    <row r="3202" spans="1:11" x14ac:dyDescent="0.3">
      <c r="A3202" s="51" t="str">
        <f t="shared" si="54"/>
        <v>BEI.DE</v>
      </c>
      <c r="B3202" s="52" t="s">
        <v>253</v>
      </c>
      <c r="C3202" s="50" t="s">
        <v>10465</v>
      </c>
      <c r="D3202" s="50">
        <f>DAX__2019_2020__33[[#This Row],[Open]]*(DAX__2019_2020__33[[#This Row],[Adj Close]]/DAX__2019_2020__33[[#This Row],[Close]])</f>
        <v>113.06469364744454</v>
      </c>
      <c r="E3202" s="50" t="s">
        <v>4081</v>
      </c>
      <c r="F3202" s="50" t="s">
        <v>10466</v>
      </c>
      <c r="G3202" s="50" t="s">
        <v>4263</v>
      </c>
      <c r="H3202" s="50" t="s">
        <v>10467</v>
      </c>
      <c r="I3202" s="50">
        <f>(DAX__2019_2020__33[[#This Row],[Adj Close]]-DAX__2019_2020__33[[#This Row],[Adj Open]])/DAX__2019_2020__33[[#This Row],[Adj Open]]</f>
        <v>2.1616947313153048E-3</v>
      </c>
      <c r="J3202" s="50">
        <f>DAX__2019_2020__33[[#This Row],[Adj Close]]-DAX__2019_2020__33[[#This Row],[Adj Open]]</f>
        <v>0.24441135255545987</v>
      </c>
      <c r="K3202" s="50">
        <v>341982</v>
      </c>
    </row>
    <row r="3203" spans="1:11" x14ac:dyDescent="0.3">
      <c r="A3203" s="51" t="str">
        <f t="shared" si="54"/>
        <v>BEI.DE</v>
      </c>
      <c r="B3203" s="52" t="s">
        <v>254</v>
      </c>
      <c r="C3203" s="50" t="s">
        <v>10468</v>
      </c>
      <c r="D3203" s="50">
        <f>DAX__2019_2020__33[[#This Row],[Open]]*(DAX__2019_2020__33[[#This Row],[Adj Close]]/DAX__2019_2020__33[[#This Row],[Close]])</f>
        <v>114.04233652714009</v>
      </c>
      <c r="E3203" s="50" t="s">
        <v>4081</v>
      </c>
      <c r="F3203" s="50" t="s">
        <v>4579</v>
      </c>
      <c r="G3203" s="50" t="s">
        <v>10469</v>
      </c>
      <c r="H3203" s="50" t="s">
        <v>10470</v>
      </c>
      <c r="I3203" s="50">
        <f>(DAX__2019_2020__33[[#This Row],[Adj Close]]-DAX__2019_2020__33[[#This Row],[Adj Open]])/DAX__2019_2020__33[[#This Row],[Adj Open]]</f>
        <v>-2.571830217371055E-3</v>
      </c>
      <c r="J3203" s="50">
        <f>DAX__2019_2020__33[[#This Row],[Adj Close]]-DAX__2019_2020__33[[#This Row],[Adj Open]]</f>
        <v>-0.29329752714009771</v>
      </c>
      <c r="K3203" s="50">
        <v>306521</v>
      </c>
    </row>
    <row r="3204" spans="1:11" x14ac:dyDescent="0.3">
      <c r="A3204" s="51" t="str">
        <f t="shared" si="54"/>
        <v>BEI.DE</v>
      </c>
      <c r="B3204" s="52" t="s">
        <v>255</v>
      </c>
      <c r="C3204" s="50" t="s">
        <v>4214</v>
      </c>
      <c r="D3204" s="50">
        <f>DAX__2019_2020__33[[#This Row],[Open]]*(DAX__2019_2020__33[[#This Row],[Adj Close]]/DAX__2019_2020__33[[#This Row],[Close]])</f>
        <v>114.38451681217607</v>
      </c>
      <c r="E3204" s="50" t="s">
        <v>10471</v>
      </c>
      <c r="F3204" s="50" t="s">
        <v>10472</v>
      </c>
      <c r="G3204" s="50" t="s">
        <v>10473</v>
      </c>
      <c r="H3204" s="50" t="s">
        <v>10474</v>
      </c>
      <c r="I3204" s="50">
        <f>(DAX__2019_2020__33[[#This Row],[Adj Close]]-DAX__2019_2020__33[[#This Row],[Adj Open]])/DAX__2019_2020__33[[#This Row],[Adj Open]]</f>
        <v>-2.1794897435897482E-2</v>
      </c>
      <c r="J3204" s="50">
        <f>DAX__2019_2020__33[[#This Row],[Adj Close]]-DAX__2019_2020__33[[#This Row],[Adj Open]]</f>
        <v>-2.4929988121760687</v>
      </c>
      <c r="K3204" s="50">
        <v>364664</v>
      </c>
    </row>
    <row r="3205" spans="1:11" x14ac:dyDescent="0.3">
      <c r="A3205" s="51" t="str">
        <f t="shared" si="54"/>
        <v>BEI.DE</v>
      </c>
      <c r="B3205" s="52" t="s">
        <v>256</v>
      </c>
      <c r="C3205" s="50" t="s">
        <v>4571</v>
      </c>
      <c r="D3205" s="50">
        <f>DAX__2019_2020__33[[#This Row],[Open]]*(DAX__2019_2020__33[[#This Row],[Adj Close]]/DAX__2019_2020__33[[#This Row],[Close]])</f>
        <v>111.84264414476463</v>
      </c>
      <c r="E3205" s="50" t="s">
        <v>10475</v>
      </c>
      <c r="F3205" s="50" t="s">
        <v>4054</v>
      </c>
      <c r="G3205" s="50" t="s">
        <v>4022</v>
      </c>
      <c r="H3205" s="50" t="s">
        <v>10476</v>
      </c>
      <c r="I3205" s="50">
        <f>(DAX__2019_2020__33[[#This Row],[Adj Close]]-DAX__2019_2020__33[[#This Row],[Adj Open]])/DAX__2019_2020__33[[#This Row],[Adj Open]]</f>
        <v>-3.4965209178930406E-3</v>
      </c>
      <c r="J3205" s="50">
        <f>DAX__2019_2020__33[[#This Row],[Adj Close]]-DAX__2019_2020__33[[#This Row],[Adj Open]]</f>
        <v>-0.39106014476463713</v>
      </c>
      <c r="K3205" s="50">
        <v>555533</v>
      </c>
    </row>
    <row r="3206" spans="1:11" x14ac:dyDescent="0.3">
      <c r="A3206" s="51" t="str">
        <f t="shared" si="54"/>
        <v>BEI.DE</v>
      </c>
      <c r="B3206" s="52" t="s">
        <v>257</v>
      </c>
      <c r="C3206" s="50" t="s">
        <v>10462</v>
      </c>
      <c r="D3206" s="50">
        <f>DAX__2019_2020__33[[#This Row],[Open]]*(DAX__2019_2020__33[[#This Row],[Adj Close]]/DAX__2019_2020__33[[#This Row],[Close]])</f>
        <v>111.54934482658796</v>
      </c>
      <c r="E3206" s="50" t="s">
        <v>10477</v>
      </c>
      <c r="F3206" s="50" t="s">
        <v>10478</v>
      </c>
      <c r="G3206" s="50" t="s">
        <v>10478</v>
      </c>
      <c r="H3206" s="50" t="s">
        <v>10479</v>
      </c>
      <c r="I3206" s="50">
        <f>(DAX__2019_2020__33[[#This Row],[Adj Close]]-DAX__2019_2020__33[[#This Row],[Adj Open]])/DAX__2019_2020__33[[#This Row],[Adj Open]]</f>
        <v>-2.3663418469122136E-2</v>
      </c>
      <c r="J3206" s="50">
        <f>DAX__2019_2020__33[[#This Row],[Adj Close]]-DAX__2019_2020__33[[#This Row],[Adj Open]]</f>
        <v>-2.6396388265879551</v>
      </c>
      <c r="K3206" s="50">
        <v>432478</v>
      </c>
    </row>
    <row r="3207" spans="1:11" x14ac:dyDescent="0.3">
      <c r="A3207" s="51" t="str">
        <f t="shared" si="54"/>
        <v>BEI.DE</v>
      </c>
      <c r="B3207" s="52" t="s">
        <v>258</v>
      </c>
      <c r="C3207" s="50" t="s">
        <v>10480</v>
      </c>
      <c r="D3207" s="50">
        <f>DAX__2019_2020__33[[#This Row],[Open]]*(DAX__2019_2020__33[[#This Row],[Adj Close]]/DAX__2019_2020__33[[#This Row],[Close]])</f>
        <v>109.34963516584845</v>
      </c>
      <c r="E3207" s="50" t="s">
        <v>10480</v>
      </c>
      <c r="F3207" s="50" t="s">
        <v>10328</v>
      </c>
      <c r="G3207" s="50" t="s">
        <v>10447</v>
      </c>
      <c r="H3207" s="50" t="s">
        <v>10481</v>
      </c>
      <c r="I3207" s="50">
        <f>(DAX__2019_2020__33[[#This Row],[Adj Close]]-DAX__2019_2020__33[[#This Row],[Adj Open]])/DAX__2019_2020__33[[#This Row],[Adj Open]]</f>
        <v>-1.8328073640197996E-2</v>
      </c>
      <c r="J3207" s="50">
        <f>DAX__2019_2020__33[[#This Row],[Adj Close]]-DAX__2019_2020__33[[#This Row],[Adj Open]]</f>
        <v>-2.0041681658484549</v>
      </c>
      <c r="K3207" s="50">
        <v>754598</v>
      </c>
    </row>
    <row r="3208" spans="1:11" x14ac:dyDescent="0.3">
      <c r="A3208" s="51" t="str">
        <f t="shared" si="54"/>
        <v>BEI.DE</v>
      </c>
      <c r="B3208" s="52" t="s">
        <v>259</v>
      </c>
      <c r="C3208" s="50" t="s">
        <v>10432</v>
      </c>
      <c r="D3208" s="50">
        <f>DAX__2019_2020__33[[#This Row],[Open]]*(DAX__2019_2020__33[[#This Row],[Adj Close]]/DAX__2019_2020__33[[#This Row],[Close]])</f>
        <v>107.39434429418776</v>
      </c>
      <c r="E3208" s="50" t="s">
        <v>4007</v>
      </c>
      <c r="F3208" s="50" t="s">
        <v>10413</v>
      </c>
      <c r="G3208" s="50" t="s">
        <v>4007</v>
      </c>
      <c r="H3208" s="50" t="s">
        <v>10440</v>
      </c>
      <c r="I3208" s="50">
        <f>(DAX__2019_2020__33[[#This Row],[Adj Close]]-DAX__2019_2020__33[[#This Row],[Adj Open]])/DAX__2019_2020__33[[#This Row],[Adj Open]]</f>
        <v>1.3199863690484542E-2</v>
      </c>
      <c r="J3208" s="50">
        <f>DAX__2019_2020__33[[#This Row],[Adj Close]]-DAX__2019_2020__33[[#This Row],[Adj Open]]</f>
        <v>1.4175907058122448</v>
      </c>
      <c r="K3208" s="50">
        <v>490161</v>
      </c>
    </row>
    <row r="3209" spans="1:11" x14ac:dyDescent="0.3">
      <c r="A3209" s="51" t="str">
        <f t="shared" si="54"/>
        <v>BEI.DE</v>
      </c>
      <c r="B3209" s="52" t="s">
        <v>260</v>
      </c>
      <c r="C3209" s="50" t="s">
        <v>4010</v>
      </c>
      <c r="D3209" s="50">
        <f>DAX__2019_2020__33[[#This Row],[Open]]*(DAX__2019_2020__33[[#This Row],[Adj Close]]/DAX__2019_2020__33[[#This Row],[Close]])</f>
        <v>108.02981923127304</v>
      </c>
      <c r="E3209" s="50" t="s">
        <v>10441</v>
      </c>
      <c r="F3209" s="50" t="s">
        <v>10482</v>
      </c>
      <c r="G3209" s="50" t="s">
        <v>10483</v>
      </c>
      <c r="H3209" s="50" t="s">
        <v>10484</v>
      </c>
      <c r="I3209" s="50">
        <f>(DAX__2019_2020__33[[#This Row],[Adj Close]]-DAX__2019_2020__33[[#This Row],[Adj Open]])/DAX__2019_2020__33[[#This Row],[Adj Open]]</f>
        <v>1.3574841628959176E-3</v>
      </c>
      <c r="J3209" s="50">
        <f>DAX__2019_2020__33[[#This Row],[Adj Close]]-DAX__2019_2020__33[[#This Row],[Adj Open]]</f>
        <v>0.14664876872696198</v>
      </c>
      <c r="K3209" s="50">
        <v>487421</v>
      </c>
    </row>
    <row r="3210" spans="1:11" x14ac:dyDescent="0.3">
      <c r="A3210" s="51" t="str">
        <f t="shared" si="54"/>
        <v>BEI.DE</v>
      </c>
      <c r="B3210" s="52" t="s">
        <v>261</v>
      </c>
      <c r="C3210" s="50" t="s">
        <v>10485</v>
      </c>
      <c r="D3210" s="50">
        <f>DAX__2019_2020__33[[#This Row],[Open]]*(DAX__2019_2020__33[[#This Row],[Adj Close]]/DAX__2019_2020__33[[#This Row],[Close]])</f>
        <v>108.3231152079365</v>
      </c>
      <c r="E3210" s="50" t="s">
        <v>10485</v>
      </c>
      <c r="F3210" s="50" t="s">
        <v>10486</v>
      </c>
      <c r="G3210" s="50" t="s">
        <v>10482</v>
      </c>
      <c r="H3210" s="50" t="s">
        <v>10487</v>
      </c>
      <c r="I3210" s="50">
        <f>(DAX__2019_2020__33[[#This Row],[Adj Close]]-DAX__2019_2020__33[[#This Row],[Adj Open]])/DAX__2019_2020__33[[#This Row],[Adj Open]]</f>
        <v>-1.0379070116090195E-2</v>
      </c>
      <c r="J3210" s="50">
        <f>DAX__2019_2020__33[[#This Row],[Adj Close]]-DAX__2019_2020__33[[#This Row],[Adj Open]]</f>
        <v>-1.1242932079364891</v>
      </c>
      <c r="K3210" s="50">
        <v>416124</v>
      </c>
    </row>
    <row r="3211" spans="1:11" x14ac:dyDescent="0.3">
      <c r="A3211" s="51" t="str">
        <f t="shared" si="54"/>
        <v>BEI.DE</v>
      </c>
      <c r="B3211" s="52" t="s">
        <v>262</v>
      </c>
      <c r="C3211" s="50" t="s">
        <v>10488</v>
      </c>
      <c r="D3211" s="50">
        <f>DAX__2019_2020__33[[#This Row],[Open]]*(DAX__2019_2020__33[[#This Row],[Adj Close]]/DAX__2019_2020__33[[#This Row],[Close]])</f>
        <v>106.85665060751192</v>
      </c>
      <c r="E3211" s="50" t="s">
        <v>10489</v>
      </c>
      <c r="F3211" s="50" t="s">
        <v>10490</v>
      </c>
      <c r="G3211" s="50" t="s">
        <v>10391</v>
      </c>
      <c r="H3211" s="50" t="s">
        <v>10491</v>
      </c>
      <c r="I3211" s="50">
        <f>(DAX__2019_2020__33[[#This Row],[Adj Close]]-DAX__2019_2020__33[[#This Row],[Adj Open]])/DAX__2019_2020__33[[#This Row],[Adj Open]]</f>
        <v>-1.2808791963162199E-2</v>
      </c>
      <c r="J3211" s="50">
        <f>DAX__2019_2020__33[[#This Row],[Adj Close]]-DAX__2019_2020__33[[#This Row],[Adj Open]]</f>
        <v>-1.3687046075119298</v>
      </c>
      <c r="K3211" s="50">
        <v>285762</v>
      </c>
    </row>
    <row r="3212" spans="1:11" x14ac:dyDescent="0.3">
      <c r="A3212" s="51" t="str">
        <f t="shared" si="54"/>
        <v>BEI.DE</v>
      </c>
      <c r="B3212" s="52" t="s">
        <v>263</v>
      </c>
      <c r="C3212" s="50" t="s">
        <v>10385</v>
      </c>
      <c r="D3212" s="50">
        <f>DAX__2019_2020__33[[#This Row],[Open]]*(DAX__2019_2020__33[[#This Row],[Adj Close]]/DAX__2019_2020__33[[#This Row],[Close]])</f>
        <v>105.68346067396519</v>
      </c>
      <c r="E3212" s="50" t="s">
        <v>10492</v>
      </c>
      <c r="F3212" s="50" t="s">
        <v>10369</v>
      </c>
      <c r="G3212" s="50" t="s">
        <v>10493</v>
      </c>
      <c r="H3212" s="50" t="s">
        <v>10494</v>
      </c>
      <c r="I3212" s="50">
        <f>(DAX__2019_2020__33[[#This Row],[Adj Close]]-DAX__2019_2020__33[[#This Row],[Adj Open]])/DAX__2019_2020__33[[#This Row],[Adj Open]]</f>
        <v>1.8038899501182287E-2</v>
      </c>
      <c r="J3212" s="50">
        <f>DAX__2019_2020__33[[#This Row],[Adj Close]]-DAX__2019_2020__33[[#This Row],[Adj Open]]</f>
        <v>1.9064133260348086</v>
      </c>
      <c r="K3212" s="50">
        <v>473526</v>
      </c>
    </row>
    <row r="3213" spans="1:11" x14ac:dyDescent="0.3">
      <c r="A3213" s="51" t="str">
        <f t="shared" si="54"/>
        <v>BEI.DE</v>
      </c>
      <c r="B3213" s="52" t="s">
        <v>264</v>
      </c>
      <c r="C3213" s="50" t="s">
        <v>10324</v>
      </c>
      <c r="D3213" s="50">
        <f>DAX__2019_2020__33[[#This Row],[Open]]*(DAX__2019_2020__33[[#This Row],[Adj Close]]/DAX__2019_2020__33[[#This Row],[Close]])</f>
        <v>105.39017907572801</v>
      </c>
      <c r="E3213" s="50" t="s">
        <v>10495</v>
      </c>
      <c r="F3213" s="50" t="s">
        <v>4911</v>
      </c>
      <c r="G3213" s="50" t="s">
        <v>10496</v>
      </c>
      <c r="H3213" s="50" t="s">
        <v>10497</v>
      </c>
      <c r="I3213" s="50">
        <f>(DAX__2019_2020__33[[#This Row],[Adj Close]]-DAX__2019_2020__33[[#This Row],[Adj Open]])/DAX__2019_2020__33[[#This Row],[Adj Open]]</f>
        <v>1.345080667576606E-2</v>
      </c>
      <c r="J3213" s="50">
        <f>DAX__2019_2020__33[[#This Row],[Adj Close]]-DAX__2019_2020__33[[#This Row],[Adj Open]]</f>
        <v>1.4175829242719828</v>
      </c>
      <c r="K3213" s="50">
        <v>412319</v>
      </c>
    </row>
    <row r="3214" spans="1:11" x14ac:dyDescent="0.3">
      <c r="A3214" s="51" t="str">
        <f t="shared" si="54"/>
        <v>BEI.DE</v>
      </c>
      <c r="B3214" s="52" t="s">
        <v>265</v>
      </c>
      <c r="C3214" s="50" t="s">
        <v>10488</v>
      </c>
      <c r="D3214" s="50">
        <f>DAX__2019_2020__33[[#This Row],[Open]]*(DAX__2019_2020__33[[#This Row],[Adj Close]]/DAX__2019_2020__33[[#This Row],[Close]])</f>
        <v>106.85664616841497</v>
      </c>
      <c r="E3214" s="50" t="s">
        <v>10482</v>
      </c>
      <c r="F3214" s="50" t="s">
        <v>10327</v>
      </c>
      <c r="G3214" s="50" t="s">
        <v>10327</v>
      </c>
      <c r="H3214" s="50" t="s">
        <v>10421</v>
      </c>
      <c r="I3214" s="50">
        <f>(DAX__2019_2020__33[[#This Row],[Adj Close]]-DAX__2019_2020__33[[#This Row],[Adj Open]])/DAX__2019_2020__33[[#This Row],[Adj Open]]</f>
        <v>-1.2351381179742597E-2</v>
      </c>
      <c r="J3214" s="50">
        <f>DAX__2019_2020__33[[#This Row],[Adj Close]]-DAX__2019_2020__33[[#This Row],[Adj Open]]</f>
        <v>-1.3198271684149745</v>
      </c>
      <c r="K3214" s="50">
        <v>385933</v>
      </c>
    </row>
    <row r="3215" spans="1:11" x14ac:dyDescent="0.3">
      <c r="A3215" s="51" t="str">
        <f t="shared" si="54"/>
        <v>BEI.DE</v>
      </c>
      <c r="B3215" s="52" t="s">
        <v>266</v>
      </c>
      <c r="C3215" s="50" t="s">
        <v>10388</v>
      </c>
      <c r="D3215" s="50">
        <f>DAX__2019_2020__33[[#This Row],[Open]]*(DAX__2019_2020__33[[#This Row],[Adj Close]]/DAX__2019_2020__33[[#This Row],[Close]])</f>
        <v>105.78123529533943</v>
      </c>
      <c r="E3215" s="50" t="s">
        <v>10388</v>
      </c>
      <c r="F3215" s="50" t="s">
        <v>10372</v>
      </c>
      <c r="G3215" s="50" t="s">
        <v>10331</v>
      </c>
      <c r="H3215" s="50" t="s">
        <v>10498</v>
      </c>
      <c r="I3215" s="50">
        <f>(DAX__2019_2020__33[[#This Row],[Adj Close]]-DAX__2019_2020__33[[#This Row],[Adj Open]])/DAX__2019_2020__33[[#This Row],[Adj Open]]</f>
        <v>-5.5452774180760021E-3</v>
      </c>
      <c r="J3215" s="50">
        <f>DAX__2019_2020__33[[#This Row],[Adj Close]]-DAX__2019_2020__33[[#This Row],[Adj Open]]</f>
        <v>-0.58658629533942985</v>
      </c>
      <c r="K3215" s="50">
        <v>732783</v>
      </c>
    </row>
    <row r="3216" spans="1:11" x14ac:dyDescent="0.3">
      <c r="A3216" s="51" t="str">
        <f t="shared" si="54"/>
        <v>BEI.DE</v>
      </c>
      <c r="B3216" s="52" t="s">
        <v>267</v>
      </c>
      <c r="C3216" s="50" t="s">
        <v>4911</v>
      </c>
      <c r="D3216" s="50">
        <f>DAX__2019_2020__33[[#This Row],[Open]]*(DAX__2019_2020__33[[#This Row],[Adj Close]]/DAX__2019_2020__33[[#This Row],[Close]])</f>
        <v>105.096878</v>
      </c>
      <c r="E3216" s="50" t="s">
        <v>10499</v>
      </c>
      <c r="F3216" s="50" t="s">
        <v>10387</v>
      </c>
      <c r="G3216" s="50" t="s">
        <v>4911</v>
      </c>
      <c r="H3216" s="50" t="s">
        <v>10326</v>
      </c>
      <c r="I3216" s="50">
        <f>(DAX__2019_2020__33[[#This Row],[Adj Close]]-DAX__2019_2020__33[[#This Row],[Adj Open]])/DAX__2019_2020__33[[#This Row],[Adj Open]]</f>
        <v>0</v>
      </c>
      <c r="J3216" s="50">
        <f>DAX__2019_2020__33[[#This Row],[Adj Close]]-DAX__2019_2020__33[[#This Row],[Adj Open]]</f>
        <v>0</v>
      </c>
      <c r="K3216" s="50">
        <v>351155</v>
      </c>
    </row>
    <row r="3217" spans="1:11" x14ac:dyDescent="0.3">
      <c r="A3217" s="51" t="str">
        <f t="shared" si="54"/>
        <v>BEI.DE</v>
      </c>
      <c r="B3217" s="52" t="s">
        <v>268</v>
      </c>
      <c r="C3217" s="50" t="s">
        <v>10331</v>
      </c>
      <c r="D3217" s="50">
        <f>DAX__2019_2020__33[[#This Row],[Open]]*(DAX__2019_2020__33[[#This Row],[Adj Close]]/DAX__2019_2020__33[[#This Row],[Close]])</f>
        <v>105.1946407865055</v>
      </c>
      <c r="E3217" s="50" t="s">
        <v>10499</v>
      </c>
      <c r="F3217" s="50" t="s">
        <v>10372</v>
      </c>
      <c r="G3217" s="50" t="s">
        <v>10414</v>
      </c>
      <c r="H3217" s="50" t="s">
        <v>10424</v>
      </c>
      <c r="I3217" s="50">
        <f>(DAX__2019_2020__33[[#This Row],[Adj Close]]-DAX__2019_2020__33[[#This Row],[Adj Open]])/DAX__2019_2020__33[[#This Row],[Adj Open]]</f>
        <v>7.4349815508360515E-3</v>
      </c>
      <c r="J3217" s="50">
        <f>DAX__2019_2020__33[[#This Row],[Adj Close]]-DAX__2019_2020__33[[#This Row],[Adj Open]]</f>
        <v>0.78212021349449401</v>
      </c>
      <c r="K3217" s="50">
        <v>295554</v>
      </c>
    </row>
    <row r="3218" spans="1:11" x14ac:dyDescent="0.3">
      <c r="A3218" s="51" t="str">
        <f t="shared" si="54"/>
        <v>BEI.DE</v>
      </c>
      <c r="B3218" s="52" t="s">
        <v>269</v>
      </c>
      <c r="C3218" s="50" t="s">
        <v>10385</v>
      </c>
      <c r="D3218" s="50">
        <f>DAX__2019_2020__33[[#This Row],[Open]]*(DAX__2019_2020__33[[#This Row],[Adj Close]]/DAX__2019_2020__33[[#This Row],[Close]])</f>
        <v>105.68346664144578</v>
      </c>
      <c r="E3218" s="50" t="s">
        <v>10419</v>
      </c>
      <c r="F3218" s="50" t="s">
        <v>10317</v>
      </c>
      <c r="G3218" s="50" t="s">
        <v>10317</v>
      </c>
      <c r="H3218" s="50" t="s">
        <v>10318</v>
      </c>
      <c r="I3218" s="50">
        <f>(DAX__2019_2020__33[[#This Row],[Adj Close]]-DAX__2019_2020__33[[#This Row],[Adj Open]])/DAX__2019_2020__33[[#This Row],[Adj Open]]</f>
        <v>-7.863071375819989E-3</v>
      </c>
      <c r="J3218" s="50">
        <f>DAX__2019_2020__33[[#This Row],[Adj Close]]-DAX__2019_2020__33[[#This Row],[Adj Open]]</f>
        <v>-0.83099664144577901</v>
      </c>
      <c r="K3218" s="50">
        <v>435276</v>
      </c>
    </row>
    <row r="3219" spans="1:11" x14ac:dyDescent="0.3">
      <c r="A3219" s="51" t="str">
        <f t="shared" si="54"/>
        <v>BEI.DE</v>
      </c>
      <c r="B3219" s="52" t="s">
        <v>270</v>
      </c>
      <c r="C3219" s="50" t="s">
        <v>10335</v>
      </c>
      <c r="D3219" s="50">
        <f>DAX__2019_2020__33[[#This Row],[Open]]*(DAX__2019_2020__33[[#This Row],[Adj Close]]/DAX__2019_2020__33[[#This Row],[Close]])</f>
        <v>104.51028941143919</v>
      </c>
      <c r="E3219" s="50" t="s">
        <v>10324</v>
      </c>
      <c r="F3219" s="50" t="s">
        <v>10311</v>
      </c>
      <c r="G3219" s="50" t="s">
        <v>10490</v>
      </c>
      <c r="H3219" s="50" t="s">
        <v>10500</v>
      </c>
      <c r="I3219" s="50">
        <f>(DAX__2019_2020__33[[#This Row],[Adj Close]]-DAX__2019_2020__33[[#This Row],[Adj Open]])/DAX__2019_2020__33[[#This Row],[Adj Open]]</f>
        <v>7.9513375500216647E-3</v>
      </c>
      <c r="J3219" s="50">
        <f>DAX__2019_2020__33[[#This Row],[Adj Close]]-DAX__2019_2020__33[[#This Row],[Adj Open]]</f>
        <v>0.83099658856080794</v>
      </c>
      <c r="K3219" s="50">
        <v>722401</v>
      </c>
    </row>
    <row r="3220" spans="1:11" x14ac:dyDescent="0.3">
      <c r="A3220" s="51" t="str">
        <f t="shared" si="54"/>
        <v>BEI.DE</v>
      </c>
      <c r="B3220" s="52" t="s">
        <v>271</v>
      </c>
      <c r="C3220" s="50" t="s">
        <v>10365</v>
      </c>
      <c r="D3220" s="50">
        <f>DAX__2019_2020__33[[#This Row],[Open]]*(DAX__2019_2020__33[[#This Row],[Adj Close]]/DAX__2019_2020__33[[#This Row],[Close]])</f>
        <v>105.585701</v>
      </c>
      <c r="E3220" s="50" t="s">
        <v>4915</v>
      </c>
      <c r="F3220" s="50" t="s">
        <v>10368</v>
      </c>
      <c r="G3220" s="50" t="s">
        <v>10365</v>
      </c>
      <c r="H3220" s="50" t="s">
        <v>10501</v>
      </c>
      <c r="I3220" s="50">
        <f>(DAX__2019_2020__33[[#This Row],[Adj Close]]-DAX__2019_2020__33[[#This Row],[Adj Open]])/DAX__2019_2020__33[[#This Row],[Adj Open]]</f>
        <v>0</v>
      </c>
      <c r="J3220" s="50">
        <f>DAX__2019_2020__33[[#This Row],[Adj Close]]-DAX__2019_2020__33[[#This Row],[Adj Open]]</f>
        <v>0</v>
      </c>
      <c r="K3220" s="50">
        <v>285611</v>
      </c>
    </row>
    <row r="3221" spans="1:11" x14ac:dyDescent="0.3">
      <c r="A3221" s="51" t="str">
        <f t="shared" si="54"/>
        <v>BEI.DE</v>
      </c>
      <c r="B3221" s="52" t="s">
        <v>272</v>
      </c>
      <c r="C3221" s="50" t="s">
        <v>10502</v>
      </c>
      <c r="D3221" s="50">
        <f>DAX__2019_2020__33[[#This Row],[Open]]*(DAX__2019_2020__33[[#This Row],[Adj Close]]/DAX__2019_2020__33[[#This Row],[Close]])</f>
        <v>105.83012020554861</v>
      </c>
      <c r="E3221" s="50" t="s">
        <v>10503</v>
      </c>
      <c r="F3221" s="50" t="s">
        <v>10331</v>
      </c>
      <c r="G3221" s="50" t="s">
        <v>10388</v>
      </c>
      <c r="H3221" s="50" t="s">
        <v>10504</v>
      </c>
      <c r="I3221" s="50">
        <f>(DAX__2019_2020__33[[#This Row],[Adj Close]]-DAX__2019_2020__33[[#This Row],[Adj Open]])/DAX__2019_2020__33[[#This Row],[Adj Open]]</f>
        <v>-4.619214780600036E-4</v>
      </c>
      <c r="J3221" s="50">
        <f>DAX__2019_2020__33[[#This Row],[Adj Close]]-DAX__2019_2020__33[[#This Row],[Adj Open]]</f>
        <v>-4.8885205548614863E-2</v>
      </c>
      <c r="K3221" s="50">
        <v>350417</v>
      </c>
    </row>
    <row r="3222" spans="1:11" x14ac:dyDescent="0.3">
      <c r="A3222" s="51" t="str">
        <f t="shared" si="54"/>
        <v>BEI.DE</v>
      </c>
      <c r="B3222" s="52" t="s">
        <v>273</v>
      </c>
      <c r="C3222" s="50" t="s">
        <v>10388</v>
      </c>
      <c r="D3222" s="50">
        <f>DAX__2019_2020__33[[#This Row],[Open]]*(DAX__2019_2020__33[[#This Row],[Adj Close]]/DAX__2019_2020__33[[#This Row],[Close]])</f>
        <v>105.78122978603284</v>
      </c>
      <c r="E3222" s="50" t="s">
        <v>10505</v>
      </c>
      <c r="F3222" s="50" t="s">
        <v>10306</v>
      </c>
      <c r="G3222" s="50" t="s">
        <v>10320</v>
      </c>
      <c r="H3222" s="50" t="s">
        <v>10386</v>
      </c>
      <c r="I3222" s="50">
        <f>(DAX__2019_2020__33[[#This Row],[Adj Close]]-DAX__2019_2020__33[[#This Row],[Adj Open]])/DAX__2019_2020__33[[#This Row],[Adj Open]]</f>
        <v>-9.7042054446637039E-3</v>
      </c>
      <c r="J3222" s="50">
        <f>DAX__2019_2020__33[[#This Row],[Adj Close]]-DAX__2019_2020__33[[#This Row],[Adj Open]]</f>
        <v>-1.0265227860328423</v>
      </c>
      <c r="K3222" s="50">
        <v>525815</v>
      </c>
    </row>
    <row r="3223" spans="1:11" x14ac:dyDescent="0.3">
      <c r="A3223" s="51" t="str">
        <f t="shared" si="54"/>
        <v>BEI.DE</v>
      </c>
      <c r="B3223" s="52" t="s">
        <v>274</v>
      </c>
      <c r="C3223" s="50" t="s">
        <v>10368</v>
      </c>
      <c r="D3223" s="50">
        <f>DAX__2019_2020__33[[#This Row],[Open]]*(DAX__2019_2020__33[[#This Row],[Adj Close]]/DAX__2019_2020__33[[#This Row],[Close]])</f>
        <v>105.04799120373056</v>
      </c>
      <c r="E3223" s="50" t="s">
        <v>10490</v>
      </c>
      <c r="F3223" s="50" t="s">
        <v>10506</v>
      </c>
      <c r="G3223" s="50" t="s">
        <v>10305</v>
      </c>
      <c r="H3223" s="50" t="s">
        <v>10402</v>
      </c>
      <c r="I3223" s="50">
        <f>(DAX__2019_2020__33[[#This Row],[Adj Close]]-DAX__2019_2020__33[[#This Row],[Adj Open]])/DAX__2019_2020__33[[#This Row],[Adj Open]]</f>
        <v>-2.2801275648243965E-2</v>
      </c>
      <c r="J3223" s="50">
        <f>DAX__2019_2020__33[[#This Row],[Adj Close]]-DAX__2019_2020__33[[#This Row],[Adj Open]]</f>
        <v>-2.3952282037305679</v>
      </c>
      <c r="K3223" s="50">
        <v>525081</v>
      </c>
    </row>
    <row r="3224" spans="1:11" x14ac:dyDescent="0.3">
      <c r="A3224" s="51" t="str">
        <f t="shared" ref="A3224:A3287" si="55">"BEI.DE"</f>
        <v>BEI.DE</v>
      </c>
      <c r="B3224" s="52" t="s">
        <v>275</v>
      </c>
      <c r="C3224" s="50" t="s">
        <v>10398</v>
      </c>
      <c r="D3224" s="50">
        <f>DAX__2019_2020__33[[#This Row],[Open]]*(DAX__2019_2020__33[[#This Row],[Adj Close]]/DAX__2019_2020__33[[#This Row],[Close]])</f>
        <v>103.28823982800199</v>
      </c>
      <c r="E3224" s="50" t="s">
        <v>10309</v>
      </c>
      <c r="F3224" s="50" t="s">
        <v>10310</v>
      </c>
      <c r="G3224" s="50" t="s">
        <v>10394</v>
      </c>
      <c r="H3224" s="50" t="s">
        <v>10395</v>
      </c>
      <c r="I3224" s="50">
        <f>(DAX__2019_2020__33[[#This Row],[Adj Close]]-DAX__2019_2020__33[[#This Row],[Adj Open]])/DAX__2019_2020__33[[#This Row],[Adj Open]]</f>
        <v>1.8930051700329787E-3</v>
      </c>
      <c r="J3224" s="50">
        <f>DAX__2019_2020__33[[#This Row],[Adj Close]]-DAX__2019_2020__33[[#This Row],[Adj Open]]</f>
        <v>0.195525171998014</v>
      </c>
      <c r="K3224" s="50">
        <v>378085</v>
      </c>
    </row>
    <row r="3225" spans="1:11" x14ac:dyDescent="0.3">
      <c r="A3225" s="51" t="str">
        <f t="shared" si="55"/>
        <v>BEI.DE</v>
      </c>
      <c r="B3225" s="52" t="s">
        <v>276</v>
      </c>
      <c r="C3225" s="50" t="s">
        <v>10311</v>
      </c>
      <c r="D3225" s="50">
        <f>DAX__2019_2020__33[[#This Row],[Open]]*(DAX__2019_2020__33[[#This Row],[Adj Close]]/DAX__2019_2020__33[[#This Row],[Close]])</f>
        <v>103.43488244124809</v>
      </c>
      <c r="E3225" s="50" t="s">
        <v>10338</v>
      </c>
      <c r="F3225" s="50" t="s">
        <v>10352</v>
      </c>
      <c r="G3225" s="50" t="s">
        <v>10376</v>
      </c>
      <c r="H3225" s="50" t="s">
        <v>10507</v>
      </c>
      <c r="I3225" s="50">
        <f>(DAX__2019_2020__33[[#This Row],[Adj Close]]-DAX__2019_2020__33[[#This Row],[Adj Open]])/DAX__2019_2020__33[[#This Row],[Adj Open]]</f>
        <v>9.4517010552448786E-4</v>
      </c>
      <c r="J3225" s="50">
        <f>DAX__2019_2020__33[[#This Row],[Adj Close]]-DAX__2019_2020__33[[#This Row],[Adj Open]]</f>
        <v>9.7763558751907453E-2</v>
      </c>
      <c r="K3225" s="50">
        <v>344541</v>
      </c>
    </row>
    <row r="3226" spans="1:11" x14ac:dyDescent="0.3">
      <c r="A3226" s="51" t="str">
        <f t="shared" si="55"/>
        <v>BEI.DE</v>
      </c>
      <c r="B3226" s="52" t="s">
        <v>277</v>
      </c>
      <c r="C3226" s="50" t="s">
        <v>10384</v>
      </c>
      <c r="D3226" s="50">
        <f>DAX__2019_2020__33[[#This Row],[Open]]*(DAX__2019_2020__33[[#This Row],[Adj Close]]/DAX__2019_2020__33[[#This Row],[Close]])</f>
        <v>103.58152703208444</v>
      </c>
      <c r="E3226" s="50" t="s">
        <v>10366</v>
      </c>
      <c r="F3226" s="50" t="s">
        <v>10311</v>
      </c>
      <c r="G3226" s="50" t="s">
        <v>10321</v>
      </c>
      <c r="H3226" s="50" t="s">
        <v>10341</v>
      </c>
      <c r="I3226" s="50">
        <f>(DAX__2019_2020__33[[#This Row],[Adj Close]]-DAX__2019_2020__33[[#This Row],[Adj Open]])/DAX__2019_2020__33[[#This Row],[Adj Open]]</f>
        <v>1.8877301148012512E-3</v>
      </c>
      <c r="J3226" s="50">
        <f>DAX__2019_2020__33[[#This Row],[Adj Close]]-DAX__2019_2020__33[[#This Row],[Adj Open]]</f>
        <v>0.19553396791556565</v>
      </c>
      <c r="K3226" s="50">
        <v>393664</v>
      </c>
    </row>
    <row r="3227" spans="1:11" x14ac:dyDescent="0.3">
      <c r="A3227" s="51" t="str">
        <f t="shared" si="55"/>
        <v>BEI.DE</v>
      </c>
      <c r="B3227" s="52" t="s">
        <v>278</v>
      </c>
      <c r="C3227" s="50" t="s">
        <v>10325</v>
      </c>
      <c r="D3227" s="50">
        <f>DAX__2019_2020__33[[#This Row],[Open]]*(DAX__2019_2020__33[[#This Row],[Adj Close]]/DAX__2019_2020__33[[#This Row],[Close]])</f>
        <v>104.16812899999999</v>
      </c>
      <c r="E3227" s="50" t="s">
        <v>10334</v>
      </c>
      <c r="F3227" s="50" t="s">
        <v>10370</v>
      </c>
      <c r="G3227" s="50" t="s">
        <v>10325</v>
      </c>
      <c r="H3227" s="50" t="s">
        <v>10373</v>
      </c>
      <c r="I3227" s="50">
        <f>(DAX__2019_2020__33[[#This Row],[Adj Close]]-DAX__2019_2020__33[[#This Row],[Adj Open]])/DAX__2019_2020__33[[#This Row],[Adj Open]]</f>
        <v>0</v>
      </c>
      <c r="J3227" s="50">
        <f>DAX__2019_2020__33[[#This Row],[Adj Close]]-DAX__2019_2020__33[[#This Row],[Adj Open]]</f>
        <v>0</v>
      </c>
      <c r="K3227" s="50">
        <v>279098</v>
      </c>
    </row>
    <row r="3228" spans="1:11" x14ac:dyDescent="0.3">
      <c r="A3228" s="51" t="str">
        <f t="shared" si="55"/>
        <v>BEI.DE</v>
      </c>
      <c r="B3228" s="52" t="s">
        <v>279</v>
      </c>
      <c r="C3228" s="50" t="s">
        <v>10319</v>
      </c>
      <c r="D3228" s="50">
        <f>DAX__2019_2020__33[[#This Row],[Open]]*(DAX__2019_2020__33[[#This Row],[Adj Close]]/DAX__2019_2020__33[[#This Row],[Close]])</f>
        <v>104.3147648678689</v>
      </c>
      <c r="E3228" s="50" t="s">
        <v>10319</v>
      </c>
      <c r="F3228" s="50" t="s">
        <v>10508</v>
      </c>
      <c r="G3228" s="50" t="s">
        <v>10351</v>
      </c>
      <c r="H3228" s="50" t="s">
        <v>10509</v>
      </c>
      <c r="I3228" s="50">
        <f>(DAX__2019_2020__33[[#This Row],[Adj Close]]-DAX__2019_2020__33[[#This Row],[Adj Open]])/DAX__2019_2020__33[[#This Row],[Adj Open]]</f>
        <v>-1.8744142982497068E-2</v>
      </c>
      <c r="J3228" s="50">
        <f>DAX__2019_2020__33[[#This Row],[Adj Close]]-DAX__2019_2020__33[[#This Row],[Adj Open]]</f>
        <v>-1.9552908678688965</v>
      </c>
      <c r="K3228" s="50">
        <v>413985</v>
      </c>
    </row>
    <row r="3229" spans="1:11" x14ac:dyDescent="0.3">
      <c r="A3229" s="51" t="str">
        <f t="shared" si="55"/>
        <v>BEI.DE</v>
      </c>
      <c r="B3229" s="52" t="s">
        <v>280</v>
      </c>
      <c r="C3229" s="50" t="s">
        <v>10351</v>
      </c>
      <c r="D3229" s="50">
        <f>DAX__2019_2020__33[[#This Row],[Open]]*(DAX__2019_2020__33[[#This Row],[Adj Close]]/DAX__2019_2020__33[[#This Row],[Close]])</f>
        <v>102.35947841509417</v>
      </c>
      <c r="E3229" s="50" t="s">
        <v>10289</v>
      </c>
      <c r="F3229" s="50" t="s">
        <v>10407</v>
      </c>
      <c r="G3229" s="50" t="s">
        <v>10510</v>
      </c>
      <c r="H3229" s="50" t="s">
        <v>10511</v>
      </c>
      <c r="I3229" s="50">
        <f>(DAX__2019_2020__33[[#This Row],[Adj Close]]-DAX__2019_2020__33[[#This Row],[Adj Open]])/DAX__2019_2020__33[[#This Row],[Adj Open]]</f>
        <v>-1.2893973626379349E-2</v>
      </c>
      <c r="J3229" s="50">
        <f>DAX__2019_2020__33[[#This Row],[Adj Close]]-DAX__2019_2020__33[[#This Row],[Adj Open]]</f>
        <v>-1.3198204150941706</v>
      </c>
      <c r="K3229" s="50">
        <v>557369</v>
      </c>
    </row>
    <row r="3230" spans="1:11" x14ac:dyDescent="0.3">
      <c r="A3230" s="51" t="str">
        <f t="shared" si="55"/>
        <v>BEI.DE</v>
      </c>
      <c r="B3230" s="52" t="s">
        <v>281</v>
      </c>
      <c r="C3230" s="50" t="s">
        <v>10283</v>
      </c>
      <c r="D3230" s="50">
        <f>DAX__2019_2020__33[[#This Row],[Open]]*(DAX__2019_2020__33[[#This Row],[Adj Close]]/DAX__2019_2020__33[[#This Row],[Close]])</f>
        <v>101.18629880381903</v>
      </c>
      <c r="E3230" s="50" t="s">
        <v>10351</v>
      </c>
      <c r="F3230" s="50" t="s">
        <v>10280</v>
      </c>
      <c r="G3230" s="50" t="s">
        <v>10506</v>
      </c>
      <c r="H3230" s="50" t="s">
        <v>10512</v>
      </c>
      <c r="I3230" s="50">
        <f>(DAX__2019_2020__33[[#This Row],[Adj Close]]-DAX__2019_2020__33[[#This Row],[Adj Open]])/DAX__2019_2020__33[[#This Row],[Adj Open]]</f>
        <v>9.1787149758453309E-3</v>
      </c>
      <c r="J3230" s="50">
        <f>DAX__2019_2020__33[[#This Row],[Adj Close]]-DAX__2019_2020__33[[#This Row],[Adj Open]]</f>
        <v>0.92876019618097416</v>
      </c>
      <c r="K3230" s="50">
        <v>360928</v>
      </c>
    </row>
    <row r="3231" spans="1:11" x14ac:dyDescent="0.3">
      <c r="A3231" s="51" t="str">
        <f t="shared" si="55"/>
        <v>BEI.DE</v>
      </c>
      <c r="B3231" s="52" t="s">
        <v>282</v>
      </c>
      <c r="C3231" s="50" t="s">
        <v>10377</v>
      </c>
      <c r="D3231" s="50">
        <f>DAX__2019_2020__33[[#This Row],[Open]]*(DAX__2019_2020__33[[#This Row],[Adj Close]]/DAX__2019_2020__33[[#This Row],[Close]])</f>
        <v>102.8971749740566</v>
      </c>
      <c r="E3231" s="50" t="s">
        <v>10338</v>
      </c>
      <c r="F3231" s="50" t="s">
        <v>10303</v>
      </c>
      <c r="G3231" s="50" t="s">
        <v>10306</v>
      </c>
      <c r="H3231" s="50" t="s">
        <v>10400</v>
      </c>
      <c r="I3231" s="50">
        <f>(DAX__2019_2020__33[[#This Row],[Adj Close]]-DAX__2019_2020__33[[#This Row],[Adj Open]])/DAX__2019_2020__33[[#This Row],[Adj Open]]</f>
        <v>7.1258907363421125E-3</v>
      </c>
      <c r="J3231" s="50">
        <f>DAX__2019_2020__33[[#This Row],[Adj Close]]-DAX__2019_2020__33[[#This Row],[Adj Open]]</f>
        <v>0.73323402594340337</v>
      </c>
      <c r="K3231" s="50">
        <v>783622</v>
      </c>
    </row>
    <row r="3232" spans="1:11" x14ac:dyDescent="0.3">
      <c r="A3232" s="51" t="str">
        <f t="shared" si="55"/>
        <v>BEI.DE</v>
      </c>
      <c r="B3232" s="52" t="s">
        <v>283</v>
      </c>
      <c r="C3232" s="50" t="s">
        <v>10307</v>
      </c>
      <c r="D3232" s="50">
        <f>DAX__2019_2020__33[[#This Row],[Open]]*(DAX__2019_2020__33[[#This Row],[Adj Close]]/DAX__2019_2020__33[[#This Row],[Close]])</f>
        <v>103.09270097504989</v>
      </c>
      <c r="E3232" s="50" t="s">
        <v>10322</v>
      </c>
      <c r="F3232" s="50" t="s">
        <v>10513</v>
      </c>
      <c r="G3232" s="50" t="s">
        <v>10374</v>
      </c>
      <c r="H3232" s="50" t="s">
        <v>10375</v>
      </c>
      <c r="I3232" s="50">
        <f>(DAX__2019_2020__33[[#This Row],[Adj Close]]-DAX__2019_2020__33[[#This Row],[Adj Open]])/DAX__2019_2020__33[[#This Row],[Adj Open]]</f>
        <v>7.1123757357716508E-3</v>
      </c>
      <c r="J3232" s="50">
        <f>DAX__2019_2020__33[[#This Row],[Adj Close]]-DAX__2019_2020__33[[#This Row],[Adj Open]]</f>
        <v>0.73323402495010725</v>
      </c>
      <c r="K3232" s="50">
        <v>599113</v>
      </c>
    </row>
    <row r="3233" spans="1:11" x14ac:dyDescent="0.3">
      <c r="A3233" s="51" t="str">
        <f t="shared" si="55"/>
        <v>BEI.DE</v>
      </c>
      <c r="B3233" s="52" t="s">
        <v>284</v>
      </c>
      <c r="C3233" s="50" t="s">
        <v>10343</v>
      </c>
      <c r="D3233" s="50">
        <f>DAX__2019_2020__33[[#This Row],[Open]]*(DAX__2019_2020__33[[#This Row],[Adj Close]]/DAX__2019_2020__33[[#This Row],[Close]])</f>
        <v>104.11923676763962</v>
      </c>
      <c r="E3233" s="50" t="s">
        <v>10337</v>
      </c>
      <c r="F3233" s="50" t="s">
        <v>10384</v>
      </c>
      <c r="G3233" s="50" t="s">
        <v>10381</v>
      </c>
      <c r="H3233" s="50" t="s">
        <v>10382</v>
      </c>
      <c r="I3233" s="50">
        <f>(DAX__2019_2020__33[[#This Row],[Adj Close]]-DAX__2019_2020__33[[#This Row],[Adj Open]])/DAX__2019_2020__33[[#This Row],[Adj Open]]</f>
        <v>-1.4084694835680646E-3</v>
      </c>
      <c r="J3233" s="50">
        <f>DAX__2019_2020__33[[#This Row],[Adj Close]]-DAX__2019_2020__33[[#This Row],[Adj Open]]</f>
        <v>-0.14664876763961843</v>
      </c>
      <c r="K3233" s="50">
        <v>387837</v>
      </c>
    </row>
    <row r="3234" spans="1:11" x14ac:dyDescent="0.3">
      <c r="A3234" s="51" t="str">
        <f t="shared" si="55"/>
        <v>BEI.DE</v>
      </c>
      <c r="B3234" s="52" t="s">
        <v>285</v>
      </c>
      <c r="C3234" s="50" t="s">
        <v>10343</v>
      </c>
      <c r="D3234" s="50">
        <f>DAX__2019_2020__33[[#This Row],[Open]]*(DAX__2019_2020__33[[#This Row],[Adj Close]]/DAX__2019_2020__33[[#This Row],[Close]])</f>
        <v>104.11923605673759</v>
      </c>
      <c r="E3234" s="50" t="s">
        <v>10325</v>
      </c>
      <c r="F3234" s="50" t="s">
        <v>10348</v>
      </c>
      <c r="G3234" s="50" t="s">
        <v>10401</v>
      </c>
      <c r="H3234" s="50" t="s">
        <v>10514</v>
      </c>
      <c r="I3234" s="50">
        <f>(DAX__2019_2020__33[[#This Row],[Adj Close]]-DAX__2019_2020__33[[#This Row],[Adj Open]])/DAX__2019_2020__33[[#This Row],[Adj Open]]</f>
        <v>-7.0422535211267408E-3</v>
      </c>
      <c r="J3234" s="50">
        <f>DAX__2019_2020__33[[#This Row],[Adj Close]]-DAX__2019_2020__33[[#This Row],[Adj Open]]</f>
        <v>-0.73323405673758657</v>
      </c>
      <c r="K3234" s="50">
        <v>401450</v>
      </c>
    </row>
    <row r="3235" spans="1:11" x14ac:dyDescent="0.3">
      <c r="A3235" s="51" t="str">
        <f t="shared" si="55"/>
        <v>BEI.DE</v>
      </c>
      <c r="B3235" s="52" t="s">
        <v>286</v>
      </c>
      <c r="C3235" s="50" t="s">
        <v>10342</v>
      </c>
      <c r="D3235" s="50">
        <f>DAX__2019_2020__33[[#This Row],[Open]]*(DAX__2019_2020__33[[#This Row],[Adj Close]]/DAX__2019_2020__33[[#This Row],[Close]])</f>
        <v>103.3371157488384</v>
      </c>
      <c r="E3235" s="50" t="s">
        <v>10383</v>
      </c>
      <c r="F3235" s="50" t="s">
        <v>10515</v>
      </c>
      <c r="G3235" s="50" t="s">
        <v>10506</v>
      </c>
      <c r="H3235" s="50" t="s">
        <v>10512</v>
      </c>
      <c r="I3235" s="50">
        <f>(DAX__2019_2020__33[[#This Row],[Adj Close]]-DAX__2019_2020__33[[#This Row],[Adj Open]])/DAX__2019_2020__33[[#This Row],[Adj Open]]</f>
        <v>-1.1825922757594816E-2</v>
      </c>
      <c r="J3235" s="50">
        <f>DAX__2019_2020__33[[#This Row],[Adj Close]]-DAX__2019_2020__33[[#This Row],[Adj Open]]</f>
        <v>-1.2220567488383978</v>
      </c>
      <c r="K3235" s="50">
        <v>316524</v>
      </c>
    </row>
    <row r="3236" spans="1:11" x14ac:dyDescent="0.3">
      <c r="A3236" s="51" t="str">
        <f t="shared" si="55"/>
        <v>BEI.DE</v>
      </c>
      <c r="B3236" s="52" t="s">
        <v>287</v>
      </c>
      <c r="C3236" s="50" t="s">
        <v>10344</v>
      </c>
      <c r="D3236" s="50">
        <f>DAX__2019_2020__33[[#This Row],[Open]]*(DAX__2019_2020__33[[#This Row],[Adj Close]]/DAX__2019_2020__33[[#This Row],[Close]])</f>
        <v>101.82177420682187</v>
      </c>
      <c r="E3236" s="50" t="s">
        <v>10348</v>
      </c>
      <c r="F3236" s="50" t="s">
        <v>10280</v>
      </c>
      <c r="G3236" s="50" t="s">
        <v>10345</v>
      </c>
      <c r="H3236" s="50" t="s">
        <v>10346</v>
      </c>
      <c r="I3236" s="50">
        <f>(DAX__2019_2020__33[[#This Row],[Adj Close]]-DAX__2019_2020__33[[#This Row],[Adj Open]])/DAX__2019_2020__33[[#This Row],[Adj Open]]</f>
        <v>1.4402400107491702E-3</v>
      </c>
      <c r="J3236" s="50">
        <f>DAX__2019_2020__33[[#This Row],[Adj Close]]-DAX__2019_2020__33[[#This Row],[Adj Open]]</f>
        <v>0.1466477931781327</v>
      </c>
      <c r="K3236" s="50">
        <v>430847</v>
      </c>
    </row>
    <row r="3237" spans="1:11" x14ac:dyDescent="0.3">
      <c r="A3237" s="51" t="str">
        <f t="shared" si="55"/>
        <v>BEI.DE</v>
      </c>
      <c r="B3237" s="52" t="s">
        <v>288</v>
      </c>
      <c r="C3237" s="50" t="s">
        <v>10516</v>
      </c>
      <c r="D3237" s="50">
        <f>DAX__2019_2020__33[[#This Row],[Open]]*(DAX__2019_2020__33[[#This Row],[Adj Close]]/DAX__2019_2020__33[[#This Row],[Close]])</f>
        <v>101.72400950452221</v>
      </c>
      <c r="E3237" s="50" t="s">
        <v>10351</v>
      </c>
      <c r="F3237" s="50" t="s">
        <v>10517</v>
      </c>
      <c r="G3237" s="50" t="s">
        <v>3984</v>
      </c>
      <c r="H3237" s="50" t="s">
        <v>10297</v>
      </c>
      <c r="I3237" s="50">
        <f>(DAX__2019_2020__33[[#This Row],[Adj Close]]-DAX__2019_2020__33[[#This Row],[Adj Open]])/DAX__2019_2020__33[[#This Row],[Adj Open]]</f>
        <v>-6.247006066881066E-3</v>
      </c>
      <c r="J3237" s="50">
        <f>DAX__2019_2020__33[[#This Row],[Adj Close]]-DAX__2019_2020__33[[#This Row],[Adj Open]]</f>
        <v>-0.63547050452221754</v>
      </c>
      <c r="K3237" s="50">
        <v>376837</v>
      </c>
    </row>
    <row r="3238" spans="1:11" x14ac:dyDescent="0.3">
      <c r="A3238" s="51" t="str">
        <f t="shared" si="55"/>
        <v>BEI.DE</v>
      </c>
      <c r="B3238" s="52" t="s">
        <v>289</v>
      </c>
      <c r="C3238" s="50" t="s">
        <v>10518</v>
      </c>
      <c r="D3238" s="50">
        <f>DAX__2019_2020__33[[#This Row],[Open]]*(DAX__2019_2020__33[[#This Row],[Adj Close]]/DAX__2019_2020__33[[#This Row],[Close]])</f>
        <v>101.3329548346868</v>
      </c>
      <c r="E3238" s="50" t="s">
        <v>10345</v>
      </c>
      <c r="F3238" s="50" t="s">
        <v>10298</v>
      </c>
      <c r="G3238" s="50" t="s">
        <v>10516</v>
      </c>
      <c r="H3238" s="50" t="s">
        <v>10519</v>
      </c>
      <c r="I3238" s="50">
        <f>(DAX__2019_2020__33[[#This Row],[Adj Close]]-DAX__2019_2020__33[[#This Row],[Adj Open]])/DAX__2019_2020__33[[#This Row],[Adj Open]]</f>
        <v>3.8591509144400567E-3</v>
      </c>
      <c r="J3238" s="50">
        <f>DAX__2019_2020__33[[#This Row],[Adj Close]]-DAX__2019_2020__33[[#This Row],[Adj Open]]</f>
        <v>0.39105916531319451</v>
      </c>
      <c r="K3238" s="50">
        <v>267408</v>
      </c>
    </row>
    <row r="3239" spans="1:11" x14ac:dyDescent="0.3">
      <c r="A3239" s="51" t="str">
        <f t="shared" si="55"/>
        <v>BEI.DE</v>
      </c>
      <c r="B3239" s="52" t="s">
        <v>290</v>
      </c>
      <c r="C3239" s="50" t="s">
        <v>10516</v>
      </c>
      <c r="D3239" s="50">
        <f>DAX__2019_2020__33[[#This Row],[Open]]*(DAX__2019_2020__33[[#This Row],[Adj Close]]/DAX__2019_2020__33[[#This Row],[Close]])</f>
        <v>101.72401316209201</v>
      </c>
      <c r="E3239" s="50" t="s">
        <v>10520</v>
      </c>
      <c r="F3239" s="50" t="s">
        <v>10521</v>
      </c>
      <c r="G3239" s="50" t="s">
        <v>10518</v>
      </c>
      <c r="H3239" s="50" t="s">
        <v>10522</v>
      </c>
      <c r="I3239" s="50">
        <f>(DAX__2019_2020__33[[#This Row],[Adj Close]]-DAX__2019_2020__33[[#This Row],[Adj Open]])/DAX__2019_2020__33[[#This Row],[Adj Open]]</f>
        <v>-3.8443151222206807E-3</v>
      </c>
      <c r="J3239" s="50">
        <f>DAX__2019_2020__33[[#This Row],[Adj Close]]-DAX__2019_2020__33[[#This Row],[Adj Open]]</f>
        <v>-0.39105916209200586</v>
      </c>
      <c r="K3239" s="50">
        <v>359686</v>
      </c>
    </row>
    <row r="3240" spans="1:11" x14ac:dyDescent="0.3">
      <c r="A3240" s="51" t="str">
        <f t="shared" si="55"/>
        <v>BEI.DE</v>
      </c>
      <c r="B3240" s="52" t="s">
        <v>291</v>
      </c>
      <c r="C3240" s="50" t="s">
        <v>10283</v>
      </c>
      <c r="D3240" s="50">
        <f>DAX__2019_2020__33[[#This Row],[Open]]*(DAX__2019_2020__33[[#This Row],[Adj Close]]/DAX__2019_2020__33[[#This Row],[Close]])</f>
        <v>101.18630243681206</v>
      </c>
      <c r="E3240" s="50" t="s">
        <v>10404</v>
      </c>
      <c r="F3240" s="50" t="s">
        <v>3964</v>
      </c>
      <c r="G3240" s="50" t="s">
        <v>10523</v>
      </c>
      <c r="H3240" s="50" t="s">
        <v>10524</v>
      </c>
      <c r="I3240" s="50">
        <f>(DAX__2019_2020__33[[#This Row],[Adj Close]]-DAX__2019_2020__33[[#This Row],[Adj Open]])/DAX__2019_2020__33[[#This Row],[Adj Open]]</f>
        <v>2.8985797101449798E-3</v>
      </c>
      <c r="J3240" s="50">
        <f>DAX__2019_2020__33[[#This Row],[Adj Close]]-DAX__2019_2020__33[[#This Row],[Adj Open]]</f>
        <v>0.29329656318793695</v>
      </c>
      <c r="K3240" s="50">
        <v>507086</v>
      </c>
    </row>
    <row r="3241" spans="1:11" x14ac:dyDescent="0.3">
      <c r="A3241" s="51" t="str">
        <f t="shared" si="55"/>
        <v>BEI.DE</v>
      </c>
      <c r="B3241" s="52" t="s">
        <v>292</v>
      </c>
      <c r="C3241" s="50" t="s">
        <v>10407</v>
      </c>
      <c r="D3241" s="50">
        <f>DAX__2019_2020__33[[#This Row],[Open]]*(DAX__2019_2020__33[[#This Row],[Adj Close]]/DAX__2019_2020__33[[#This Row],[Close]])</f>
        <v>100.84412776936853</v>
      </c>
      <c r="E3241" s="50" t="s">
        <v>10523</v>
      </c>
      <c r="F3241" s="50" t="s">
        <v>10525</v>
      </c>
      <c r="G3241" s="50" t="s">
        <v>10282</v>
      </c>
      <c r="H3241" s="50" t="s">
        <v>10526</v>
      </c>
      <c r="I3241" s="50">
        <f>(DAX__2019_2020__33[[#This Row],[Adj Close]]-DAX__2019_2020__33[[#This Row],[Adj Open]])/DAX__2019_2020__33[[#This Row],[Adj Open]]</f>
        <v>-1.4542122839706873E-3</v>
      </c>
      <c r="J3241" s="50">
        <f>DAX__2019_2020__33[[#This Row],[Adj Close]]-DAX__2019_2020__33[[#This Row],[Adj Open]]</f>
        <v>-0.14664876936852522</v>
      </c>
      <c r="K3241" s="50">
        <v>576785</v>
      </c>
    </row>
    <row r="3242" spans="1:11" x14ac:dyDescent="0.3">
      <c r="A3242" s="51" t="str">
        <f t="shared" si="55"/>
        <v>BEI.DE</v>
      </c>
      <c r="B3242" s="52" t="s">
        <v>293</v>
      </c>
      <c r="C3242" s="50" t="s">
        <v>10527</v>
      </c>
      <c r="D3242" s="50">
        <f>DAX__2019_2020__33[[#This Row],[Open]]*(DAX__2019_2020__33[[#This Row],[Adj Close]]/DAX__2019_2020__33[[#This Row],[Close]])</f>
        <v>99.573185490932275</v>
      </c>
      <c r="E3242" s="50" t="s">
        <v>10303</v>
      </c>
      <c r="F3242" s="50" t="s">
        <v>10528</v>
      </c>
      <c r="G3242" s="50" t="s">
        <v>10351</v>
      </c>
      <c r="H3242" s="50" t="s">
        <v>10509</v>
      </c>
      <c r="I3242" s="50">
        <f>(DAX__2019_2020__33[[#This Row],[Adj Close]]-DAX__2019_2020__33[[#This Row],[Adj Open]])/DAX__2019_2020__33[[#This Row],[Adj Open]]</f>
        <v>2.7982317682519728E-2</v>
      </c>
      <c r="J3242" s="50">
        <f>DAX__2019_2020__33[[#This Row],[Adj Close]]-DAX__2019_2020__33[[#This Row],[Adj Open]]</f>
        <v>2.786288509067731</v>
      </c>
      <c r="K3242" s="50">
        <v>527008</v>
      </c>
    </row>
    <row r="3243" spans="1:11" x14ac:dyDescent="0.3">
      <c r="A3243" s="51" t="str">
        <f t="shared" si="55"/>
        <v>BEI.DE</v>
      </c>
      <c r="B3243" s="52" t="s">
        <v>294</v>
      </c>
      <c r="C3243" s="50" t="s">
        <v>10348</v>
      </c>
      <c r="D3243" s="50">
        <f>DAX__2019_2020__33[[#This Row],[Open]]*(DAX__2019_2020__33[[#This Row],[Adj Close]]/DAX__2019_2020__33[[#This Row],[Close]])</f>
        <v>102.50611807144269</v>
      </c>
      <c r="E3243" s="50" t="s">
        <v>10317</v>
      </c>
      <c r="F3243" s="50" t="s">
        <v>10508</v>
      </c>
      <c r="G3243" s="50" t="s">
        <v>10321</v>
      </c>
      <c r="H3243" s="50" t="s">
        <v>10341</v>
      </c>
      <c r="I3243" s="50">
        <f>(DAX__2019_2020__33[[#This Row],[Adj Close]]-DAX__2019_2020__33[[#This Row],[Adj Open]])/DAX__2019_2020__33[[#This Row],[Adj Open]]</f>
        <v>1.2398703145421245E-2</v>
      </c>
      <c r="J3243" s="50">
        <f>DAX__2019_2020__33[[#This Row],[Adj Close]]-DAX__2019_2020__33[[#This Row],[Adj Open]]</f>
        <v>1.2709429285573179</v>
      </c>
      <c r="K3243" s="50">
        <v>650352</v>
      </c>
    </row>
    <row r="3244" spans="1:11" x14ac:dyDescent="0.3">
      <c r="A3244" s="51" t="str">
        <f t="shared" si="55"/>
        <v>BEI.DE</v>
      </c>
      <c r="B3244" s="52" t="s">
        <v>295</v>
      </c>
      <c r="C3244" s="50" t="s">
        <v>10374</v>
      </c>
      <c r="D3244" s="50">
        <f>DAX__2019_2020__33[[#This Row],[Open]]*(DAX__2019_2020__33[[#This Row],[Adj Close]]/DAX__2019_2020__33[[#This Row],[Close]])</f>
        <v>103.82593848080596</v>
      </c>
      <c r="E3244" s="50" t="s">
        <v>10332</v>
      </c>
      <c r="F3244" s="50" t="s">
        <v>10508</v>
      </c>
      <c r="G3244" s="50" t="s">
        <v>10508</v>
      </c>
      <c r="H3244" s="50" t="s">
        <v>10529</v>
      </c>
      <c r="I3244" s="50">
        <f>(DAX__2019_2020__33[[#This Row],[Adj Close]]-DAX__2019_2020__33[[#This Row],[Adj Open]])/DAX__2019_2020__33[[#This Row],[Adj Open]]</f>
        <v>-1.4595056909464875E-2</v>
      </c>
      <c r="J3244" s="50">
        <f>DAX__2019_2020__33[[#This Row],[Adj Close]]-DAX__2019_2020__33[[#This Row],[Adj Open]]</f>
        <v>-1.5153454808059621</v>
      </c>
      <c r="K3244" s="50">
        <v>375578</v>
      </c>
    </row>
    <row r="3245" spans="1:11" x14ac:dyDescent="0.3">
      <c r="A3245" s="51" t="str">
        <f t="shared" si="55"/>
        <v>BEI.DE</v>
      </c>
      <c r="B3245" s="52" t="s">
        <v>296</v>
      </c>
      <c r="C3245" s="50" t="s">
        <v>10397</v>
      </c>
      <c r="D3245" s="50">
        <f>DAX__2019_2020__33[[#This Row],[Open]]*(DAX__2019_2020__33[[#This Row],[Adj Close]]/DAX__2019_2020__33[[#This Row],[Close]])</f>
        <v>102.70164806178528</v>
      </c>
      <c r="E3245" s="50" t="s">
        <v>10394</v>
      </c>
      <c r="F3245" s="50" t="s">
        <v>10349</v>
      </c>
      <c r="G3245" s="50" t="s">
        <v>10310</v>
      </c>
      <c r="H3245" s="50" t="s">
        <v>10530</v>
      </c>
      <c r="I3245" s="50">
        <f>(DAX__2019_2020__33[[#This Row],[Adj Close]]-DAX__2019_2020__33[[#This Row],[Adj Open]])/DAX__2019_2020__33[[#This Row],[Adj Open]]</f>
        <v>1.4278343238123803E-3</v>
      </c>
      <c r="J3245" s="50">
        <f>DAX__2019_2020__33[[#This Row],[Adj Close]]-DAX__2019_2020__33[[#This Row],[Adj Open]]</f>
        <v>0.14664093821471624</v>
      </c>
      <c r="K3245" s="50">
        <v>359886</v>
      </c>
    </row>
    <row r="3246" spans="1:11" x14ac:dyDescent="0.3">
      <c r="A3246" s="51" t="str">
        <f t="shared" si="55"/>
        <v>BEI.DE</v>
      </c>
      <c r="B3246" s="52" t="s">
        <v>297</v>
      </c>
      <c r="C3246" s="50" t="s">
        <v>10403</v>
      </c>
      <c r="D3246" s="50">
        <f>DAX__2019_2020__33[[#This Row],[Open]]*(DAX__2019_2020__33[[#This Row],[Adj Close]]/DAX__2019_2020__33[[#This Row],[Close]])</f>
        <v>102.55500028005304</v>
      </c>
      <c r="E3246" s="50" t="s">
        <v>10393</v>
      </c>
      <c r="F3246" s="50" t="s">
        <v>10345</v>
      </c>
      <c r="G3246" s="50" t="s">
        <v>10310</v>
      </c>
      <c r="H3246" s="50" t="s">
        <v>10530</v>
      </c>
      <c r="I3246" s="50">
        <f>(DAX__2019_2020__33[[#This Row],[Adj Close]]-DAX__2019_2020__33[[#This Row],[Adj Open]])/DAX__2019_2020__33[[#This Row],[Adj Open]]</f>
        <v>2.8598188205943803E-3</v>
      </c>
      <c r="J3246" s="50">
        <f>DAX__2019_2020__33[[#This Row],[Adj Close]]-DAX__2019_2020__33[[#This Row],[Adj Open]]</f>
        <v>0.2932887199469576</v>
      </c>
      <c r="K3246" s="50">
        <v>414217</v>
      </c>
    </row>
    <row r="3247" spans="1:11" x14ac:dyDescent="0.3">
      <c r="A3247" s="51" t="str">
        <f t="shared" si="55"/>
        <v>BEI.DE</v>
      </c>
      <c r="B3247" s="52" t="s">
        <v>298</v>
      </c>
      <c r="C3247" s="50" t="s">
        <v>10310</v>
      </c>
      <c r="D3247" s="50">
        <f>DAX__2019_2020__33[[#This Row],[Open]]*(DAX__2019_2020__33[[#This Row],[Adj Close]]/DAX__2019_2020__33[[#This Row],[Close]])</f>
        <v>102.8482935738618</v>
      </c>
      <c r="E3247" s="50" t="s">
        <v>10387</v>
      </c>
      <c r="F3247" s="50" t="s">
        <v>10296</v>
      </c>
      <c r="G3247" s="50" t="s">
        <v>10320</v>
      </c>
      <c r="H3247" s="50" t="s">
        <v>10386</v>
      </c>
      <c r="I3247" s="50">
        <f>(DAX__2019_2020__33[[#This Row],[Adj Close]]-DAX__2019_2020__33[[#This Row],[Adj Open]])/DAX__2019_2020__33[[#This Row],[Adj Open]]</f>
        <v>1.8536169730118915E-2</v>
      </c>
      <c r="J3247" s="50">
        <f>DAX__2019_2020__33[[#This Row],[Adj Close]]-DAX__2019_2020__33[[#This Row],[Adj Open]]</f>
        <v>1.9064134261382009</v>
      </c>
      <c r="K3247" s="50">
        <v>393333</v>
      </c>
    </row>
    <row r="3248" spans="1:11" x14ac:dyDescent="0.3">
      <c r="A3248" s="51" t="str">
        <f t="shared" si="55"/>
        <v>BEI.DE</v>
      </c>
      <c r="B3248" s="52" t="s">
        <v>299</v>
      </c>
      <c r="C3248" s="50" t="s">
        <v>10531</v>
      </c>
      <c r="D3248" s="50">
        <f>DAX__2019_2020__33[[#This Row],[Open]]*(DAX__2019_2020__33[[#This Row],[Adj Close]]/DAX__2019_2020__33[[#This Row],[Close]])</f>
        <v>105.14576768110219</v>
      </c>
      <c r="E3248" s="50" t="s">
        <v>10411</v>
      </c>
      <c r="F3248" s="50" t="s">
        <v>10396</v>
      </c>
      <c r="G3248" s="50" t="s">
        <v>10329</v>
      </c>
      <c r="H3248" s="50" t="s">
        <v>10532</v>
      </c>
      <c r="I3248" s="50">
        <f>(DAX__2019_2020__33[[#This Row],[Adj Close]]-DAX__2019_2020__33[[#This Row],[Adj Open]])/DAX__2019_2020__33[[#This Row],[Adj Open]]</f>
        <v>-6.5086469593125286E-3</v>
      </c>
      <c r="J3248" s="50">
        <f>DAX__2019_2020__33[[#This Row],[Adj Close]]-DAX__2019_2020__33[[#This Row],[Adj Open]]</f>
        <v>-0.68435668110218728</v>
      </c>
      <c r="K3248" s="50">
        <v>406264</v>
      </c>
    </row>
    <row r="3249" spans="1:11" x14ac:dyDescent="0.3">
      <c r="A3249" s="51" t="str">
        <f t="shared" si="55"/>
        <v>BEI.DE</v>
      </c>
      <c r="B3249" s="52" t="s">
        <v>300</v>
      </c>
      <c r="C3249" s="50" t="s">
        <v>10319</v>
      </c>
      <c r="D3249" s="50">
        <f>DAX__2019_2020__33[[#This Row],[Open]]*(DAX__2019_2020__33[[#This Row],[Adj Close]]/DAX__2019_2020__33[[#This Row],[Close]])</f>
        <v>104.31475480008505</v>
      </c>
      <c r="E3249" s="50" t="s">
        <v>4903</v>
      </c>
      <c r="F3249" s="50" t="s">
        <v>10383</v>
      </c>
      <c r="G3249" s="50" t="s">
        <v>10332</v>
      </c>
      <c r="H3249" s="50" t="s">
        <v>10333</v>
      </c>
      <c r="I3249" s="50">
        <f>(DAX__2019_2020__33[[#This Row],[Adj Close]]-DAX__2019_2020__33[[#This Row],[Adj Open]])/DAX__2019_2020__33[[#This Row],[Adj Open]]</f>
        <v>4.6863169077696981E-4</v>
      </c>
      <c r="J3249" s="50">
        <f>DAX__2019_2020__33[[#This Row],[Adj Close]]-DAX__2019_2020__33[[#This Row],[Adj Open]]</f>
        <v>4.8885199914948885E-2</v>
      </c>
      <c r="K3249" s="50">
        <v>320552</v>
      </c>
    </row>
    <row r="3250" spans="1:11" x14ac:dyDescent="0.3">
      <c r="A3250" s="51" t="str">
        <f t="shared" si="55"/>
        <v>BEI.DE</v>
      </c>
      <c r="B3250" s="52" t="s">
        <v>301</v>
      </c>
      <c r="C3250" s="50" t="s">
        <v>10343</v>
      </c>
      <c r="D3250" s="50">
        <f>DAX__2019_2020__33[[#This Row],[Open]]*(DAX__2019_2020__33[[#This Row],[Adj Close]]/DAX__2019_2020__33[[#This Row],[Close]])</f>
        <v>104.11923519793741</v>
      </c>
      <c r="E3250" s="50" t="s">
        <v>10320</v>
      </c>
      <c r="F3250" s="50" t="s">
        <v>10377</v>
      </c>
      <c r="G3250" s="50" t="s">
        <v>10352</v>
      </c>
      <c r="H3250" s="50" t="s">
        <v>10353</v>
      </c>
      <c r="I3250" s="50">
        <f>(DAX__2019_2020__33[[#This Row],[Adj Close]]-DAX__2019_2020__33[[#This Row],[Adj Open]])/DAX__2019_2020__33[[#This Row],[Adj Open]]</f>
        <v>-8.9201596244130495E-3</v>
      </c>
      <c r="J3250" s="50">
        <f>DAX__2019_2020__33[[#This Row],[Adj Close]]-DAX__2019_2020__33[[#This Row],[Adj Open]]</f>
        <v>-0.92876019793740738</v>
      </c>
      <c r="K3250" s="50">
        <v>241168</v>
      </c>
    </row>
    <row r="3251" spans="1:11" x14ac:dyDescent="0.3">
      <c r="A3251" s="51" t="str">
        <f t="shared" si="55"/>
        <v>BEI.DE</v>
      </c>
      <c r="B3251" s="52" t="s">
        <v>302</v>
      </c>
      <c r="C3251" s="50" t="s">
        <v>10352</v>
      </c>
      <c r="D3251" s="50">
        <f>DAX__2019_2020__33[[#This Row],[Open]]*(DAX__2019_2020__33[[#This Row],[Adj Close]]/DAX__2019_2020__33[[#This Row],[Close]])</f>
        <v>103.19047046028656</v>
      </c>
      <c r="E3251" s="50" t="s">
        <v>10398</v>
      </c>
      <c r="F3251" s="50" t="s">
        <v>10404</v>
      </c>
      <c r="G3251" s="50" t="s">
        <v>10403</v>
      </c>
      <c r="H3251" s="50" t="s">
        <v>10533</v>
      </c>
      <c r="I3251" s="50">
        <f>(DAX__2019_2020__33[[#This Row],[Adj Close]]-DAX__2019_2020__33[[#This Row],[Adj Open]])/DAX__2019_2020__33[[#This Row],[Adj Open]]</f>
        <v>-6.1582281527742403E-3</v>
      </c>
      <c r="J3251" s="50">
        <f>DAX__2019_2020__33[[#This Row],[Adj Close]]-DAX__2019_2020__33[[#This Row],[Adj Open]]</f>
        <v>-0.63547046028655529</v>
      </c>
      <c r="K3251" s="50">
        <v>365324</v>
      </c>
    </row>
    <row r="3252" spans="1:11" x14ac:dyDescent="0.3">
      <c r="A3252" s="51" t="str">
        <f t="shared" si="55"/>
        <v>BEI.DE</v>
      </c>
      <c r="B3252" s="52" t="s">
        <v>303</v>
      </c>
      <c r="C3252" s="50" t="s">
        <v>10299</v>
      </c>
      <c r="D3252" s="50">
        <f>DAX__2019_2020__33[[#This Row],[Open]]*(DAX__2019_2020__33[[#This Row],[Adj Close]]/DAX__2019_2020__33[[#This Row],[Close]])</f>
        <v>102.26169958010126</v>
      </c>
      <c r="E3252" s="50" t="s">
        <v>10383</v>
      </c>
      <c r="F3252" s="50" t="s">
        <v>10299</v>
      </c>
      <c r="G3252" s="50" t="s">
        <v>10377</v>
      </c>
      <c r="H3252" s="50" t="s">
        <v>10534</v>
      </c>
      <c r="I3252" s="50">
        <f>(DAX__2019_2020__33[[#This Row],[Adj Close]]-DAX__2019_2020__33[[#This Row],[Adj Open]])/DAX__2019_2020__33[[#This Row],[Adj Open]]</f>
        <v>6.2141683788559813E-3</v>
      </c>
      <c r="J3252" s="50">
        <f>DAX__2019_2020__33[[#This Row],[Adj Close]]-DAX__2019_2020__33[[#This Row],[Adj Open]]</f>
        <v>0.63547141989873523</v>
      </c>
      <c r="K3252" s="50">
        <v>326790</v>
      </c>
    </row>
    <row r="3253" spans="1:11" x14ac:dyDescent="0.3">
      <c r="A3253" s="51" t="str">
        <f t="shared" si="55"/>
        <v>BEI.DE</v>
      </c>
      <c r="B3253" s="52" t="s">
        <v>304</v>
      </c>
      <c r="C3253" s="50" t="s">
        <v>10513</v>
      </c>
      <c r="D3253" s="50">
        <f>DAX__2019_2020__33[[#This Row],[Open]]*(DAX__2019_2020__33[[#This Row],[Adj Close]]/DAX__2019_2020__33[[#This Row],[Close]])</f>
        <v>102.9949453605026</v>
      </c>
      <c r="E3253" s="50" t="s">
        <v>10338</v>
      </c>
      <c r="F3253" s="50" t="s">
        <v>10285</v>
      </c>
      <c r="G3253" s="50" t="s">
        <v>10380</v>
      </c>
      <c r="H3253" s="50" t="s">
        <v>10535</v>
      </c>
      <c r="I3253" s="50">
        <f>(DAX__2019_2020__33[[#This Row],[Adj Close]]-DAX__2019_2020__33[[#This Row],[Adj Open]])/DAX__2019_2020__33[[#This Row],[Adj Open]]</f>
        <v>-2.3730422852025236E-3</v>
      </c>
      <c r="J3253" s="50">
        <f>DAX__2019_2020__33[[#This Row],[Adj Close]]-DAX__2019_2020__33[[#This Row],[Adj Open]]</f>
        <v>-0.24441136050259615</v>
      </c>
      <c r="K3253" s="50">
        <v>398757</v>
      </c>
    </row>
    <row r="3254" spans="1:11" x14ac:dyDescent="0.3">
      <c r="A3254" s="51" t="str">
        <f t="shared" si="55"/>
        <v>BEI.DE</v>
      </c>
      <c r="B3254" s="52" t="s">
        <v>305</v>
      </c>
      <c r="C3254" s="50" t="s">
        <v>10342</v>
      </c>
      <c r="D3254" s="50">
        <f>DAX__2019_2020__33[[#This Row],[Open]]*(DAX__2019_2020__33[[#This Row],[Adj Close]]/DAX__2019_2020__33[[#This Row],[Close]])</f>
        <v>103.33711679661459</v>
      </c>
      <c r="E3254" s="50" t="s">
        <v>10376</v>
      </c>
      <c r="F3254" s="50" t="s">
        <v>10345</v>
      </c>
      <c r="G3254" s="50" t="s">
        <v>10401</v>
      </c>
      <c r="H3254" s="50" t="s">
        <v>10514</v>
      </c>
      <c r="I3254" s="50">
        <f>(DAX__2019_2020__33[[#This Row],[Adj Close]]-DAX__2019_2020__33[[#This Row],[Adj Open]])/DAX__2019_2020__33[[#This Row],[Adj Open]]</f>
        <v>4.7306529251851212E-4</v>
      </c>
      <c r="J3254" s="50">
        <f>DAX__2019_2020__33[[#This Row],[Adj Close]]-DAX__2019_2020__33[[#This Row],[Adj Open]]</f>
        <v>4.8885203385410136E-2</v>
      </c>
      <c r="K3254" s="50">
        <v>338093</v>
      </c>
    </row>
    <row r="3255" spans="1:11" x14ac:dyDescent="0.3">
      <c r="A3255" s="51" t="str">
        <f t="shared" si="55"/>
        <v>BEI.DE</v>
      </c>
      <c r="B3255" s="52" t="s">
        <v>306</v>
      </c>
      <c r="C3255" s="50" t="s">
        <v>10383</v>
      </c>
      <c r="D3255" s="50">
        <f>DAX__2019_2020__33[[#This Row],[Open]]*(DAX__2019_2020__33[[#This Row],[Adj Close]]/DAX__2019_2020__33[[#This Row],[Close]])</f>
        <v>103.72817144098536</v>
      </c>
      <c r="E3255" s="50" t="s">
        <v>10381</v>
      </c>
      <c r="F3255" s="50" t="s">
        <v>10380</v>
      </c>
      <c r="G3255" s="50" t="s">
        <v>10374</v>
      </c>
      <c r="H3255" s="50" t="s">
        <v>10375</v>
      </c>
      <c r="I3255" s="50">
        <f>(DAX__2019_2020__33[[#This Row],[Adj Close]]-DAX__2019_2020__33[[#This Row],[Adj Open]])/DAX__2019_2020__33[[#This Row],[Adj Open]]</f>
        <v>9.4249766149843766E-4</v>
      </c>
      <c r="J3255" s="50">
        <f>DAX__2019_2020__33[[#This Row],[Adj Close]]-DAX__2019_2020__33[[#This Row],[Adj Open]]</f>
        <v>9.7763559014637735E-2</v>
      </c>
      <c r="K3255" s="50">
        <v>390325</v>
      </c>
    </row>
    <row r="3256" spans="1:11" x14ac:dyDescent="0.3">
      <c r="A3256" s="51" t="str">
        <f t="shared" si="55"/>
        <v>BEI.DE</v>
      </c>
      <c r="B3256" s="52" t="s">
        <v>307</v>
      </c>
      <c r="C3256" s="50" t="s">
        <v>10322</v>
      </c>
      <c r="D3256" s="50">
        <f>DAX__2019_2020__33[[#This Row],[Open]]*(DAX__2019_2020__33[[#This Row],[Adj Close]]/DAX__2019_2020__33[[#This Row],[Close]])</f>
        <v>104.5591691665922</v>
      </c>
      <c r="E3256" s="50" t="s">
        <v>10337</v>
      </c>
      <c r="F3256" s="50" t="s">
        <v>10376</v>
      </c>
      <c r="G3256" s="50" t="s">
        <v>10306</v>
      </c>
      <c r="H3256" s="50" t="s">
        <v>10400</v>
      </c>
      <c r="I3256" s="50">
        <f>(DAX__2019_2020__33[[#This Row],[Adj Close]]-DAX__2019_2020__33[[#This Row],[Adj Open]])/DAX__2019_2020__33[[#This Row],[Adj Open]]</f>
        <v>-8.8826276451414964E-3</v>
      </c>
      <c r="J3256" s="50">
        <f>DAX__2019_2020__33[[#This Row],[Adj Close]]-DAX__2019_2020__33[[#This Row],[Adj Open]]</f>
        <v>-0.92876016659219829</v>
      </c>
      <c r="K3256" s="50">
        <v>289963</v>
      </c>
    </row>
    <row r="3257" spans="1:11" x14ac:dyDescent="0.3">
      <c r="A3257" s="51" t="str">
        <f t="shared" si="55"/>
        <v>BEI.DE</v>
      </c>
      <c r="B3257" s="52" t="s">
        <v>308</v>
      </c>
      <c r="C3257" s="50" t="s">
        <v>10376</v>
      </c>
      <c r="D3257" s="50">
        <f>DAX__2019_2020__33[[#This Row],[Open]]*(DAX__2019_2020__33[[#This Row],[Adj Close]]/DAX__2019_2020__33[[#This Row],[Close]])</f>
        <v>103.53265032037326</v>
      </c>
      <c r="E3257" s="50" t="s">
        <v>10374</v>
      </c>
      <c r="F3257" s="50" t="s">
        <v>10397</v>
      </c>
      <c r="G3257" s="50" t="s">
        <v>10307</v>
      </c>
      <c r="H3257" s="50" t="s">
        <v>10308</v>
      </c>
      <c r="I3257" s="50">
        <f>(DAX__2019_2020__33[[#This Row],[Adj Close]]-DAX__2019_2020__33[[#This Row],[Adj Open]])/DAX__2019_2020__33[[#This Row],[Adj Open]]</f>
        <v>-4.2493389188038213E-3</v>
      </c>
      <c r="J3257" s="50">
        <f>DAX__2019_2020__33[[#This Row],[Adj Close]]-DAX__2019_2020__33[[#This Row],[Adj Open]]</f>
        <v>-0.43994532037326906</v>
      </c>
      <c r="K3257" s="50">
        <v>247900</v>
      </c>
    </row>
    <row r="3258" spans="1:11" x14ac:dyDescent="0.3">
      <c r="A3258" s="51" t="str">
        <f t="shared" si="55"/>
        <v>BEI.DE</v>
      </c>
      <c r="B3258" s="52" t="s">
        <v>309</v>
      </c>
      <c r="C3258" s="50" t="s">
        <v>10355</v>
      </c>
      <c r="D3258" s="50">
        <f>DAX__2019_2020__33[[#This Row],[Open]]*(DAX__2019_2020__33[[#This Row],[Adj Close]]/DAX__2019_2020__33[[#This Row],[Close]])</f>
        <v>102.9460674368846</v>
      </c>
      <c r="E3258" s="50" t="s">
        <v>10355</v>
      </c>
      <c r="F3258" s="50" t="s">
        <v>10345</v>
      </c>
      <c r="G3258" s="50" t="s">
        <v>10345</v>
      </c>
      <c r="H3258" s="50" t="s">
        <v>10346</v>
      </c>
      <c r="I3258" s="50">
        <f>(DAX__2019_2020__33[[#This Row],[Adj Close]]-DAX__2019_2020__33[[#This Row],[Adj Open]])/DAX__2019_2020__33[[#This Row],[Adj Open]]</f>
        <v>-9.4966758927822748E-3</v>
      </c>
      <c r="J3258" s="50">
        <f>DAX__2019_2020__33[[#This Row],[Adj Close]]-DAX__2019_2020__33[[#This Row],[Adj Open]]</f>
        <v>-0.97764543688460037</v>
      </c>
      <c r="K3258" s="50">
        <v>343147</v>
      </c>
    </row>
    <row r="3259" spans="1:11" x14ac:dyDescent="0.3">
      <c r="A3259" s="51" t="str">
        <f t="shared" si="55"/>
        <v>BEI.DE</v>
      </c>
      <c r="B3259" s="52" t="s">
        <v>310</v>
      </c>
      <c r="C3259" s="50" t="s">
        <v>10299</v>
      </c>
      <c r="D3259" s="50">
        <f>DAX__2019_2020__33[[#This Row],[Open]]*(DAX__2019_2020__33[[#This Row],[Adj Close]]/DAX__2019_2020__33[[#This Row],[Close]])</f>
        <v>102.26170960057546</v>
      </c>
      <c r="E3259" s="50" t="s">
        <v>10296</v>
      </c>
      <c r="F3259" s="50" t="s">
        <v>10280</v>
      </c>
      <c r="G3259" s="50" t="s">
        <v>3984</v>
      </c>
      <c r="H3259" s="50" t="s">
        <v>10297</v>
      </c>
      <c r="I3259" s="50">
        <f>(DAX__2019_2020__33[[#This Row],[Adj Close]]-DAX__2019_2020__33[[#This Row],[Adj Open]])/DAX__2019_2020__33[[#This Row],[Adj Open]]</f>
        <v>-1.1472237313044671E-2</v>
      </c>
      <c r="J3259" s="50">
        <f>DAX__2019_2020__33[[#This Row],[Adj Close]]-DAX__2019_2020__33[[#This Row],[Adj Open]]</f>
        <v>-1.1731706005754603</v>
      </c>
      <c r="K3259" s="50">
        <v>420765</v>
      </c>
    </row>
    <row r="3260" spans="1:11" x14ac:dyDescent="0.3">
      <c r="A3260" s="51" t="str">
        <f t="shared" si="55"/>
        <v>BEI.DE</v>
      </c>
      <c r="B3260" s="52" t="s">
        <v>311</v>
      </c>
      <c r="C3260" s="50" t="s">
        <v>10277</v>
      </c>
      <c r="D3260" s="50">
        <f>DAX__2019_2020__33[[#This Row],[Open]]*(DAX__2019_2020__33[[#This Row],[Adj Close]]/DAX__2019_2020__33[[#This Row],[Close]])</f>
        <v>101.43072162259615</v>
      </c>
      <c r="E3260" s="50" t="s">
        <v>10281</v>
      </c>
      <c r="F3260" s="50" t="s">
        <v>10407</v>
      </c>
      <c r="G3260" s="50" t="s">
        <v>10281</v>
      </c>
      <c r="H3260" s="50" t="s">
        <v>10290</v>
      </c>
      <c r="I3260" s="50">
        <f>(DAX__2019_2020__33[[#This Row],[Adj Close]]-DAX__2019_2020__33[[#This Row],[Adj Open]])/DAX__2019_2020__33[[#This Row],[Adj Open]]</f>
        <v>2.4096385542169041E-3</v>
      </c>
      <c r="J3260" s="50">
        <f>DAX__2019_2020__33[[#This Row],[Adj Close]]-DAX__2019_2020__33[[#This Row],[Adj Open]]</f>
        <v>0.24441137740384988</v>
      </c>
      <c r="K3260" s="50">
        <v>255578</v>
      </c>
    </row>
    <row r="3261" spans="1:11" x14ac:dyDescent="0.3">
      <c r="A3261" s="51" t="str">
        <f t="shared" si="55"/>
        <v>BEI.DE</v>
      </c>
      <c r="B3261" s="52" t="s">
        <v>312</v>
      </c>
      <c r="C3261" s="50" t="s">
        <v>10347</v>
      </c>
      <c r="D3261" s="50">
        <f>DAX__2019_2020__33[[#This Row],[Open]]*(DAX__2019_2020__33[[#This Row],[Adj Close]]/DAX__2019_2020__33[[#This Row],[Close]])</f>
        <v>101.77288883302143</v>
      </c>
      <c r="E3261" s="50" t="s">
        <v>10313</v>
      </c>
      <c r="F3261" s="50" t="s">
        <v>10283</v>
      </c>
      <c r="G3261" s="50" t="s">
        <v>10313</v>
      </c>
      <c r="H3261" s="50" t="s">
        <v>10536</v>
      </c>
      <c r="I3261" s="50">
        <f>(DAX__2019_2020__33[[#This Row],[Adj Close]]-DAX__2019_2020__33[[#This Row],[Adj Open]])/DAX__2019_2020__33[[#This Row],[Adj Open]]</f>
        <v>1.4409222178851615E-2</v>
      </c>
      <c r="J3261" s="50">
        <f>DAX__2019_2020__33[[#This Row],[Adj Close]]-DAX__2019_2020__33[[#This Row],[Adj Open]]</f>
        <v>1.4664681669785722</v>
      </c>
      <c r="K3261" s="50">
        <v>465274</v>
      </c>
    </row>
    <row r="3262" spans="1:11" x14ac:dyDescent="0.3">
      <c r="A3262" s="51" t="str">
        <f t="shared" si="55"/>
        <v>BEI.DE</v>
      </c>
      <c r="B3262" s="52" t="s">
        <v>313</v>
      </c>
      <c r="C3262" s="50" t="s">
        <v>10378</v>
      </c>
      <c r="D3262" s="50">
        <f>DAX__2019_2020__33[[#This Row],[Open]]*(DAX__2019_2020__33[[#This Row],[Adj Close]]/DAX__2019_2020__33[[#This Row],[Close]])</f>
        <v>103.67929813966987</v>
      </c>
      <c r="E3262" s="50" t="s">
        <v>10370</v>
      </c>
      <c r="F3262" s="50" t="s">
        <v>10397</v>
      </c>
      <c r="G3262" s="50" t="s">
        <v>10398</v>
      </c>
      <c r="H3262" s="50" t="s">
        <v>10399</v>
      </c>
      <c r="I3262" s="50">
        <f>(DAX__2019_2020__33[[#This Row],[Adj Close]]-DAX__2019_2020__33[[#This Row],[Adj Open]])/DAX__2019_2020__33[[#This Row],[Adj Open]]</f>
        <v>-3.7718150748190307E-3</v>
      </c>
      <c r="J3262" s="50">
        <f>DAX__2019_2020__33[[#This Row],[Adj Close]]-DAX__2019_2020__33[[#This Row],[Adj Open]]</f>
        <v>-0.3910591396698635</v>
      </c>
      <c r="K3262" s="50">
        <v>241823</v>
      </c>
    </row>
    <row r="3263" spans="1:11" x14ac:dyDescent="0.3">
      <c r="A3263" s="51" t="str">
        <f t="shared" si="55"/>
        <v>BEI.DE</v>
      </c>
      <c r="B3263" s="52" t="s">
        <v>314</v>
      </c>
      <c r="C3263" s="50" t="s">
        <v>10393</v>
      </c>
      <c r="D3263" s="50">
        <f>DAX__2019_2020__33[[#This Row],[Open]]*(DAX__2019_2020__33[[#This Row],[Adj Close]]/DAX__2019_2020__33[[#This Row],[Close]])</f>
        <v>103.14159020317469</v>
      </c>
      <c r="E3263" s="50" t="s">
        <v>10342</v>
      </c>
      <c r="F3263" s="50" t="s">
        <v>10305</v>
      </c>
      <c r="G3263" s="50" t="s">
        <v>10307</v>
      </c>
      <c r="H3263" s="50" t="s">
        <v>10308</v>
      </c>
      <c r="I3263" s="50">
        <f>(DAX__2019_2020__33[[#This Row],[Adj Close]]-DAX__2019_2020__33[[#This Row],[Adj Open]])/DAX__2019_2020__33[[#This Row],[Adj Open]]</f>
        <v>-4.7396208530811368E-4</v>
      </c>
      <c r="J3263" s="50">
        <f>DAX__2019_2020__33[[#This Row],[Adj Close]]-DAX__2019_2020__33[[#This Row],[Adj Open]]</f>
        <v>-4.8885203174691583E-2</v>
      </c>
      <c r="K3263" s="50">
        <v>115694</v>
      </c>
    </row>
    <row r="3264" spans="1:11" x14ac:dyDescent="0.3">
      <c r="A3264" s="51" t="str">
        <f t="shared" si="55"/>
        <v>BEI.DE</v>
      </c>
      <c r="B3264" s="52" t="s">
        <v>315</v>
      </c>
      <c r="C3264" s="50" t="s">
        <v>10303</v>
      </c>
      <c r="D3264" s="50">
        <f>DAX__2019_2020__33[[#This Row],[Open]]*(DAX__2019_2020__33[[#This Row],[Adj Close]]/DAX__2019_2020__33[[#This Row],[Close]])</f>
        <v>102.60388315074607</v>
      </c>
      <c r="E3264" s="50" t="s">
        <v>10321</v>
      </c>
      <c r="F3264" s="50" t="s">
        <v>10348</v>
      </c>
      <c r="G3264" s="50" t="s">
        <v>10394</v>
      </c>
      <c r="H3264" s="50" t="s">
        <v>10395</v>
      </c>
      <c r="I3264" s="50">
        <f>(DAX__2019_2020__33[[#This Row],[Adj Close]]-DAX__2019_2020__33[[#This Row],[Adj Open]])/DAX__2019_2020__33[[#This Row],[Adj Open]]</f>
        <v>8.5755219221207036E-3</v>
      </c>
      <c r="J3264" s="50">
        <f>DAX__2019_2020__33[[#This Row],[Adj Close]]-DAX__2019_2020__33[[#This Row],[Adj Open]]</f>
        <v>0.87988184925393398</v>
      </c>
      <c r="K3264" s="50">
        <v>197162</v>
      </c>
    </row>
    <row r="3265" spans="1:11" x14ac:dyDescent="0.3">
      <c r="A3265" s="51" t="str">
        <f t="shared" si="55"/>
        <v>BEI.DE</v>
      </c>
      <c r="B3265" s="52" t="s">
        <v>316</v>
      </c>
      <c r="C3265" s="50" t="s">
        <v>10342</v>
      </c>
      <c r="D3265" s="50">
        <f>DAX__2019_2020__33[[#This Row],[Open]]*(DAX__2019_2020__33[[#This Row],[Adj Close]]/DAX__2019_2020__33[[#This Row],[Close]])</f>
        <v>103.33711859149076</v>
      </c>
      <c r="E3265" s="50" t="s">
        <v>10370</v>
      </c>
      <c r="F3265" s="50" t="s">
        <v>3984</v>
      </c>
      <c r="G3265" s="50" t="s">
        <v>3984</v>
      </c>
      <c r="H3265" s="50" t="s">
        <v>10297</v>
      </c>
      <c r="I3265" s="50">
        <f>(DAX__2019_2020__33[[#This Row],[Adj Close]]-DAX__2019_2020__33[[#This Row],[Adj Open]])/DAX__2019_2020__33[[#This Row],[Adj Open]]</f>
        <v>-2.1759650570283319E-2</v>
      </c>
      <c r="J3265" s="50">
        <f>DAX__2019_2020__33[[#This Row],[Adj Close]]-DAX__2019_2020__33[[#This Row],[Adj Open]]</f>
        <v>-2.2485795914907669</v>
      </c>
      <c r="K3265" s="50">
        <v>417305</v>
      </c>
    </row>
    <row r="3266" spans="1:11" x14ac:dyDescent="0.3">
      <c r="A3266" s="51" t="str">
        <f t="shared" si="55"/>
        <v>BEI.DE</v>
      </c>
      <c r="B3266" s="52" t="s">
        <v>317</v>
      </c>
      <c r="C3266" s="50" t="s">
        <v>10277</v>
      </c>
      <c r="D3266" s="50">
        <f>DAX__2019_2020__33[[#This Row],[Open]]*(DAX__2019_2020__33[[#This Row],[Adj Close]]/DAX__2019_2020__33[[#This Row],[Close]])</f>
        <v>101.43071377069859</v>
      </c>
      <c r="E3266" s="50" t="s">
        <v>10397</v>
      </c>
      <c r="F3266" s="50" t="s">
        <v>10537</v>
      </c>
      <c r="G3266" s="50" t="s">
        <v>10351</v>
      </c>
      <c r="H3266" s="50" t="s">
        <v>10509</v>
      </c>
      <c r="I3266" s="50">
        <f>(DAX__2019_2020__33[[#This Row],[Adj Close]]-DAX__2019_2020__33[[#This Row],[Adj Open]])/DAX__2019_2020__33[[#This Row],[Adj Open]]</f>
        <v>9.1565975903614184E-3</v>
      </c>
      <c r="J3266" s="50">
        <f>DAX__2019_2020__33[[#This Row],[Adj Close]]-DAX__2019_2020__33[[#This Row],[Adj Open]]</f>
        <v>0.92876022930141744</v>
      </c>
      <c r="K3266" s="50">
        <v>391382</v>
      </c>
    </row>
    <row r="3267" spans="1:11" x14ac:dyDescent="0.3">
      <c r="A3267" s="51" t="str">
        <f t="shared" si="55"/>
        <v>BEI.DE</v>
      </c>
      <c r="B3267" s="52" t="s">
        <v>318</v>
      </c>
      <c r="C3267" s="50" t="s">
        <v>10508</v>
      </c>
      <c r="D3267" s="50">
        <f>DAX__2019_2020__33[[#This Row],[Open]]*(DAX__2019_2020__33[[#This Row],[Adj Close]]/DAX__2019_2020__33[[#This Row],[Close]])</f>
        <v>102.31059412350329</v>
      </c>
      <c r="E3267" s="50" t="s">
        <v>10376</v>
      </c>
      <c r="F3267" s="50" t="s">
        <v>10277</v>
      </c>
      <c r="G3267" s="50" t="s">
        <v>10513</v>
      </c>
      <c r="H3267" s="50" t="s">
        <v>10538</v>
      </c>
      <c r="I3267" s="50">
        <f>(DAX__2019_2020__33[[#This Row],[Adj Close]]-DAX__2019_2020__33[[#This Row],[Adj Open]])/DAX__2019_2020__33[[#This Row],[Adj Open]]</f>
        <v>6.6889248602211952E-3</v>
      </c>
      <c r="J3267" s="50">
        <f>DAX__2019_2020__33[[#This Row],[Adj Close]]-DAX__2019_2020__33[[#This Row],[Adj Open]]</f>
        <v>0.6843478764967017</v>
      </c>
      <c r="K3267" s="50">
        <v>320418</v>
      </c>
    </row>
    <row r="3268" spans="1:11" x14ac:dyDescent="0.3">
      <c r="A3268" s="51" t="str">
        <f t="shared" si="55"/>
        <v>BEI.DE</v>
      </c>
      <c r="B3268" s="52" t="s">
        <v>319</v>
      </c>
      <c r="C3268" s="50" t="s">
        <v>10401</v>
      </c>
      <c r="D3268" s="50">
        <f>DAX__2019_2020__33[[#This Row],[Open]]*(DAX__2019_2020__33[[#This Row],[Adj Close]]/DAX__2019_2020__33[[#This Row],[Close]])</f>
        <v>103.38599594540912</v>
      </c>
      <c r="E3268" s="50" t="s">
        <v>10401</v>
      </c>
      <c r="F3268" s="50" t="s">
        <v>10523</v>
      </c>
      <c r="G3268" s="50" t="s">
        <v>10539</v>
      </c>
      <c r="H3268" s="50" t="s">
        <v>10540</v>
      </c>
      <c r="I3268" s="50">
        <f>(DAX__2019_2020__33[[#This Row],[Adj Close]]-DAX__2019_2020__33[[#This Row],[Adj Open]])/DAX__2019_2020__33[[#This Row],[Adj Open]]</f>
        <v>-1.749407092198578E-2</v>
      </c>
      <c r="J3268" s="50">
        <f>DAX__2019_2020__33[[#This Row],[Adj Close]]-DAX__2019_2020__33[[#This Row],[Adj Open]]</f>
        <v>-1.8086419454091214</v>
      </c>
      <c r="K3268" s="50">
        <v>261554</v>
      </c>
    </row>
    <row r="3269" spans="1:11" x14ac:dyDescent="0.3">
      <c r="A3269" s="51" t="str">
        <f t="shared" si="55"/>
        <v>BEI.DE</v>
      </c>
      <c r="B3269" s="52" t="s">
        <v>320</v>
      </c>
      <c r="C3269" s="50" t="s">
        <v>10539</v>
      </c>
      <c r="D3269" s="50">
        <f>DAX__2019_2020__33[[#This Row],[Open]]*(DAX__2019_2020__33[[#This Row],[Adj Close]]/DAX__2019_2020__33[[#This Row],[Close]])</f>
        <v>101.57736312674047</v>
      </c>
      <c r="E3269" s="50" t="s">
        <v>10303</v>
      </c>
      <c r="F3269" s="50" t="s">
        <v>10510</v>
      </c>
      <c r="G3269" s="50" t="s">
        <v>10296</v>
      </c>
      <c r="H3269" s="50" t="s">
        <v>10541</v>
      </c>
      <c r="I3269" s="50">
        <f>(DAX__2019_2020__33[[#This Row],[Adj Close]]-DAX__2019_2020__33[[#This Row],[Adj Open]])/DAX__2019_2020__33[[#This Row],[Adj Open]]</f>
        <v>8.6621846263294482E-3</v>
      </c>
      <c r="J3269" s="50">
        <f>DAX__2019_2020__33[[#This Row],[Adj Close]]-DAX__2019_2020__33[[#This Row],[Adj Open]]</f>
        <v>0.87988187325953504</v>
      </c>
      <c r="K3269" s="50">
        <v>222809</v>
      </c>
    </row>
    <row r="3270" spans="1:11" x14ac:dyDescent="0.3">
      <c r="A3270" s="51" t="str">
        <f t="shared" si="55"/>
        <v>BEI.DE</v>
      </c>
      <c r="B3270" s="52" t="s">
        <v>321</v>
      </c>
      <c r="C3270" s="50" t="s">
        <v>10404</v>
      </c>
      <c r="D3270" s="50">
        <f>DAX__2019_2020__33[[#This Row],[Open]]*(DAX__2019_2020__33[[#This Row],[Adj Close]]/DAX__2019_2020__33[[#This Row],[Close]])</f>
        <v>102.21283307562906</v>
      </c>
      <c r="E3270" s="50" t="s">
        <v>10397</v>
      </c>
      <c r="F3270" s="50" t="s">
        <v>10518</v>
      </c>
      <c r="G3270" s="50" t="s">
        <v>10523</v>
      </c>
      <c r="H3270" s="50" t="s">
        <v>10524</v>
      </c>
      <c r="I3270" s="50">
        <f>(DAX__2019_2020__33[[#This Row],[Adj Close]]-DAX__2019_2020__33[[#This Row],[Adj Open]])/DAX__2019_2020__33[[#This Row],[Adj Open]]</f>
        <v>-7.1736009419339523E-3</v>
      </c>
      <c r="J3270" s="50">
        <f>DAX__2019_2020__33[[#This Row],[Adj Close]]-DAX__2019_2020__33[[#This Row],[Adj Open]]</f>
        <v>-0.7332340756290705</v>
      </c>
      <c r="K3270" s="50">
        <v>280359</v>
      </c>
    </row>
    <row r="3271" spans="1:11" x14ac:dyDescent="0.3">
      <c r="A3271" s="51" t="str">
        <f t="shared" si="55"/>
        <v>BEI.DE</v>
      </c>
      <c r="B3271" s="52" t="s">
        <v>322</v>
      </c>
      <c r="C3271" s="50" t="s">
        <v>10281</v>
      </c>
      <c r="D3271" s="50">
        <f>DAX__2019_2020__33[[#This Row],[Open]]*(DAX__2019_2020__33[[#This Row],[Adj Close]]/DAX__2019_2020__33[[#This Row],[Close]])</f>
        <v>101.67512471497584</v>
      </c>
      <c r="E3271" s="50" t="s">
        <v>10281</v>
      </c>
      <c r="F3271" s="50" t="s">
        <v>3959</v>
      </c>
      <c r="G3271" s="50" t="s">
        <v>10283</v>
      </c>
      <c r="H3271" s="50" t="s">
        <v>10284</v>
      </c>
      <c r="I3271" s="50">
        <f>(DAX__2019_2020__33[[#This Row],[Adj Close]]-DAX__2019_2020__33[[#This Row],[Adj Open]])/DAX__2019_2020__33[[#This Row],[Adj Open]]</f>
        <v>-4.8076923076922481E-3</v>
      </c>
      <c r="J3271" s="50">
        <f>DAX__2019_2020__33[[#This Row],[Adj Close]]-DAX__2019_2020__33[[#This Row],[Adj Open]]</f>
        <v>-0.48882271497583929</v>
      </c>
      <c r="K3271" s="50">
        <v>442076</v>
      </c>
    </row>
    <row r="3272" spans="1:11" x14ac:dyDescent="0.3">
      <c r="A3272" s="51" t="str">
        <f t="shared" si="55"/>
        <v>BEI.DE</v>
      </c>
      <c r="B3272" s="52" t="s">
        <v>323</v>
      </c>
      <c r="C3272" s="50" t="s">
        <v>10542</v>
      </c>
      <c r="D3272" s="50">
        <f>DAX__2019_2020__33[[#This Row],[Open]]*(DAX__2019_2020__33[[#This Row],[Adj Close]]/DAX__2019_2020__33[[#This Row],[Close]])</f>
        <v>101.38182521211586</v>
      </c>
      <c r="E3272" s="50" t="s">
        <v>10344</v>
      </c>
      <c r="F3272" s="50" t="s">
        <v>10292</v>
      </c>
      <c r="G3272" s="50" t="s">
        <v>10543</v>
      </c>
      <c r="H3272" s="50" t="s">
        <v>10544</v>
      </c>
      <c r="I3272" s="50">
        <f>(DAX__2019_2020__33[[#This Row],[Adj Close]]-DAX__2019_2020__33[[#This Row],[Adj Open]])/DAX__2019_2020__33[[#This Row],[Adj Open]]</f>
        <v>1.4464899164847874E-3</v>
      </c>
      <c r="J3272" s="50">
        <f>DAX__2019_2020__33[[#This Row],[Adj Close]]-DAX__2019_2020__33[[#This Row],[Adj Open]]</f>
        <v>0.14664778788414878</v>
      </c>
      <c r="K3272" s="50">
        <v>308805</v>
      </c>
    </row>
    <row r="3273" spans="1:11" x14ac:dyDescent="0.3">
      <c r="A3273" s="51" t="str">
        <f t="shared" si="55"/>
        <v>BEI.DE</v>
      </c>
      <c r="B3273" s="52" t="s">
        <v>324</v>
      </c>
      <c r="C3273" s="50" t="s">
        <v>10520</v>
      </c>
      <c r="D3273" s="50">
        <f>DAX__2019_2020__33[[#This Row],[Open]]*(DAX__2019_2020__33[[#This Row],[Adj Close]]/DAX__2019_2020__33[[#This Row],[Close]])</f>
        <v>101.91953250937351</v>
      </c>
      <c r="E3273" s="50" t="s">
        <v>10520</v>
      </c>
      <c r="F3273" s="50" t="s">
        <v>10545</v>
      </c>
      <c r="G3273" s="50" t="s">
        <v>10545</v>
      </c>
      <c r="H3273" s="50" t="s">
        <v>10546</v>
      </c>
      <c r="I3273" s="50">
        <f>(DAX__2019_2020__33[[#This Row],[Adj Close]]-DAX__2019_2020__33[[#This Row],[Adj Open]])/DAX__2019_2020__33[[#This Row],[Adj Open]]</f>
        <v>-1.3429275779376569E-2</v>
      </c>
      <c r="J3273" s="50">
        <f>DAX__2019_2020__33[[#This Row],[Adj Close]]-DAX__2019_2020__33[[#This Row],[Adj Open]]</f>
        <v>-1.3687055093735125</v>
      </c>
      <c r="K3273" s="50">
        <v>368427</v>
      </c>
    </row>
    <row r="3274" spans="1:11" x14ac:dyDescent="0.3">
      <c r="A3274" s="51" t="str">
        <f t="shared" si="55"/>
        <v>BEI.DE</v>
      </c>
      <c r="B3274" s="52" t="s">
        <v>325</v>
      </c>
      <c r="C3274" s="50" t="s">
        <v>10510</v>
      </c>
      <c r="D3274" s="50">
        <f>DAX__2019_2020__33[[#This Row],[Open]]*(DAX__2019_2020__33[[#This Row],[Adj Close]]/DAX__2019_2020__33[[#This Row],[Close]])</f>
        <v>101.03964110268831</v>
      </c>
      <c r="E3274" s="50" t="s">
        <v>10510</v>
      </c>
      <c r="F3274" s="50" t="s">
        <v>10258</v>
      </c>
      <c r="G3274" s="50" t="s">
        <v>10278</v>
      </c>
      <c r="H3274" s="50" t="s">
        <v>10279</v>
      </c>
      <c r="I3274" s="50">
        <f>(DAX__2019_2020__33[[#This Row],[Adj Close]]-DAX__2019_2020__33[[#This Row],[Adj Open]])/DAX__2019_2020__33[[#This Row],[Adj Open]]</f>
        <v>-3.8703532437418552E-3</v>
      </c>
      <c r="J3274" s="50">
        <f>DAX__2019_2020__33[[#This Row],[Adj Close]]-DAX__2019_2020__33[[#This Row],[Adj Open]]</f>
        <v>-0.39105910268830257</v>
      </c>
      <c r="K3274" s="50">
        <v>482042</v>
      </c>
    </row>
    <row r="3275" spans="1:11" x14ac:dyDescent="0.3">
      <c r="A3275" s="51" t="str">
        <f t="shared" si="55"/>
        <v>BEI.DE</v>
      </c>
      <c r="B3275" s="52" t="s">
        <v>326</v>
      </c>
      <c r="C3275" s="50" t="s">
        <v>10517</v>
      </c>
      <c r="D3275" s="50">
        <f>DAX__2019_2020__33[[#This Row],[Open]]*(DAX__2019_2020__33[[#This Row],[Adj Close]]/DAX__2019_2020__33[[#This Row],[Close]])</f>
        <v>100.79523842310114</v>
      </c>
      <c r="E3275" s="50" t="s">
        <v>10506</v>
      </c>
      <c r="F3275" s="50" t="s">
        <v>10300</v>
      </c>
      <c r="G3275" s="50" t="s">
        <v>10344</v>
      </c>
      <c r="H3275" s="50" t="s">
        <v>10547</v>
      </c>
      <c r="I3275" s="50">
        <f>(DAX__2019_2020__33[[#This Row],[Adj Close]]-DAX__2019_2020__33[[#This Row],[Adj Open]])/DAX__2019_2020__33[[#This Row],[Adj Open]]</f>
        <v>1.0184326094749252E-2</v>
      </c>
      <c r="J3275" s="50">
        <f>DAX__2019_2020__33[[#This Row],[Adj Close]]-DAX__2019_2020__33[[#This Row],[Adj Open]]</f>
        <v>1.0265315768988614</v>
      </c>
      <c r="K3275" s="50">
        <v>309724</v>
      </c>
    </row>
    <row r="3276" spans="1:11" x14ac:dyDescent="0.3">
      <c r="A3276" s="51" t="str">
        <f t="shared" si="55"/>
        <v>BEI.DE</v>
      </c>
      <c r="B3276" s="52" t="s">
        <v>327</v>
      </c>
      <c r="C3276" s="50" t="s">
        <v>10539</v>
      </c>
      <c r="D3276" s="50">
        <f>DAX__2019_2020__33[[#This Row],[Open]]*(DAX__2019_2020__33[[#This Row],[Adj Close]]/DAX__2019_2020__33[[#This Row],[Close]])</f>
        <v>101.57734993520364</v>
      </c>
      <c r="E3276" s="50" t="s">
        <v>10281</v>
      </c>
      <c r="F3276" s="50" t="s">
        <v>10273</v>
      </c>
      <c r="G3276" s="50" t="s">
        <v>10278</v>
      </c>
      <c r="H3276" s="50" t="s">
        <v>10279</v>
      </c>
      <c r="I3276" s="50">
        <f>(DAX__2019_2020__33[[#This Row],[Adj Close]]-DAX__2019_2020__33[[#This Row],[Adj Open]])/DAX__2019_2020__33[[#This Row],[Adj Open]]</f>
        <v>-9.1434550694234531E-3</v>
      </c>
      <c r="J3276" s="50">
        <f>DAX__2019_2020__33[[#This Row],[Adj Close]]-DAX__2019_2020__33[[#This Row],[Adj Open]]</f>
        <v>-0.92876793520363776</v>
      </c>
      <c r="K3276" s="50">
        <v>507549</v>
      </c>
    </row>
    <row r="3277" spans="1:11" x14ac:dyDescent="0.3">
      <c r="A3277" s="51" t="str">
        <f t="shared" si="55"/>
        <v>BEI.DE</v>
      </c>
      <c r="B3277" s="52" t="s">
        <v>328</v>
      </c>
      <c r="C3277" s="50" t="s">
        <v>3979</v>
      </c>
      <c r="D3277" s="50">
        <f>DAX__2019_2020__33[[#This Row],[Open]]*(DAX__2019_2020__33[[#This Row],[Adj Close]]/DAX__2019_2020__33[[#This Row],[Close]])</f>
        <v>100.3064227598898</v>
      </c>
      <c r="E3277" s="50" t="s">
        <v>10348</v>
      </c>
      <c r="F3277" s="50" t="s">
        <v>3979</v>
      </c>
      <c r="G3277" s="50" t="s">
        <v>10277</v>
      </c>
      <c r="H3277" s="50" t="s">
        <v>10548</v>
      </c>
      <c r="I3277" s="50">
        <f>(DAX__2019_2020__33[[#This Row],[Adj Close]]-DAX__2019_2020__33[[#This Row],[Adj Open]])/DAX__2019_2020__33[[#This Row],[Adj Open]]</f>
        <v>1.1208596709719189E-2</v>
      </c>
      <c r="J3277" s="50">
        <f>DAX__2019_2020__33[[#This Row],[Adj Close]]-DAX__2019_2020__33[[#This Row],[Adj Open]]</f>
        <v>1.1242942401102027</v>
      </c>
      <c r="K3277" s="50">
        <v>387512</v>
      </c>
    </row>
    <row r="3278" spans="1:11" x14ac:dyDescent="0.3">
      <c r="A3278" s="51" t="str">
        <f t="shared" si="55"/>
        <v>BEI.DE</v>
      </c>
      <c r="B3278" s="52" t="s">
        <v>329</v>
      </c>
      <c r="C3278" s="50" t="s">
        <v>10518</v>
      </c>
      <c r="D3278" s="50">
        <f>DAX__2019_2020__33[[#This Row],[Open]]*(DAX__2019_2020__33[[#This Row],[Adj Close]]/DAX__2019_2020__33[[#This Row],[Close]])</f>
        <v>101.33295535844316</v>
      </c>
      <c r="E3278" s="50" t="s">
        <v>10397</v>
      </c>
      <c r="F3278" s="50" t="s">
        <v>10537</v>
      </c>
      <c r="G3278" s="50" t="s">
        <v>10397</v>
      </c>
      <c r="H3278" s="50" t="s">
        <v>10549</v>
      </c>
      <c r="I3278" s="50">
        <f>(DAX__2019_2020__33[[#This Row],[Adj Close]]-DAX__2019_2020__33[[#This Row],[Adj Open]])/DAX__2019_2020__33[[#This Row],[Adj Open]]</f>
        <v>1.3507004080906876E-2</v>
      </c>
      <c r="J3278" s="50">
        <f>DAX__2019_2020__33[[#This Row],[Adj Close]]-DAX__2019_2020__33[[#This Row],[Adj Open]]</f>
        <v>1.368704641556846</v>
      </c>
      <c r="K3278" s="50">
        <v>353249</v>
      </c>
    </row>
    <row r="3279" spans="1:11" x14ac:dyDescent="0.3">
      <c r="A3279" s="51" t="str">
        <f t="shared" si="55"/>
        <v>BEI.DE</v>
      </c>
      <c r="B3279" s="52" t="s">
        <v>330</v>
      </c>
      <c r="C3279" s="50" t="s">
        <v>10289</v>
      </c>
      <c r="D3279" s="50">
        <f>DAX__2019_2020__33[[#This Row],[Open]]*(DAX__2019_2020__33[[#This Row],[Adj Close]]/DAX__2019_2020__33[[#This Row],[Close]])</f>
        <v>102.40835662564156</v>
      </c>
      <c r="E3279" s="50" t="s">
        <v>10372</v>
      </c>
      <c r="F3279" s="50" t="s">
        <v>10299</v>
      </c>
      <c r="G3279" s="50" t="s">
        <v>10372</v>
      </c>
      <c r="H3279" s="50" t="s">
        <v>10550</v>
      </c>
      <c r="I3279" s="50">
        <f>(DAX__2019_2020__33[[#This Row],[Adj Close]]-DAX__2019_2020__33[[#This Row],[Adj Open]])/DAX__2019_2020__33[[#This Row],[Adj Open]]</f>
        <v>2.1957069212410571E-2</v>
      </c>
      <c r="J3279" s="50">
        <f>DAX__2019_2020__33[[#This Row],[Adj Close]]-DAX__2019_2020__33[[#This Row],[Adj Open]]</f>
        <v>2.2485873743584364</v>
      </c>
      <c r="K3279" s="50">
        <v>748838</v>
      </c>
    </row>
    <row r="3280" spans="1:11" x14ac:dyDescent="0.3">
      <c r="A3280" s="51" t="str">
        <f t="shared" si="55"/>
        <v>BEI.DE</v>
      </c>
      <c r="B3280" s="52" t="s">
        <v>331</v>
      </c>
      <c r="C3280" s="50" t="s">
        <v>10317</v>
      </c>
      <c r="D3280" s="50">
        <f>DAX__2019_2020__33[[#This Row],[Open]]*(DAX__2019_2020__33[[#This Row],[Adj Close]]/DAX__2019_2020__33[[#This Row],[Close]])</f>
        <v>104.85247112264804</v>
      </c>
      <c r="E3280" s="50" t="s">
        <v>10324</v>
      </c>
      <c r="F3280" s="50" t="s">
        <v>10332</v>
      </c>
      <c r="G3280" s="50" t="s">
        <v>10329</v>
      </c>
      <c r="H3280" s="50" t="s">
        <v>10532</v>
      </c>
      <c r="I3280" s="50">
        <f>(DAX__2019_2020__33[[#This Row],[Adj Close]]-DAX__2019_2020__33[[#This Row],[Adj Open]])/DAX__2019_2020__33[[#This Row],[Adj Open]]</f>
        <v>-3.7296223776224738E-3</v>
      </c>
      <c r="J3280" s="50">
        <f>DAX__2019_2020__33[[#This Row],[Adj Close]]-DAX__2019_2020__33[[#This Row],[Adj Open]]</f>
        <v>-0.39106012264804235</v>
      </c>
      <c r="K3280" s="50">
        <v>247035</v>
      </c>
    </row>
    <row r="3281" spans="1:11" x14ac:dyDescent="0.3">
      <c r="A3281" s="51" t="str">
        <f t="shared" si="55"/>
        <v>BEI.DE</v>
      </c>
      <c r="B3281" s="52" t="s">
        <v>332</v>
      </c>
      <c r="C3281" s="50" t="s">
        <v>10331</v>
      </c>
      <c r="D3281" s="50">
        <f>DAX__2019_2020__33[[#This Row],[Open]]*(DAX__2019_2020__33[[#This Row],[Adj Close]]/DAX__2019_2020__33[[#This Row],[Close]])</f>
        <v>105.19463658335101</v>
      </c>
      <c r="E3281" s="50" t="s">
        <v>10490</v>
      </c>
      <c r="F3281" s="50" t="s">
        <v>10338</v>
      </c>
      <c r="G3281" s="50" t="s">
        <v>10332</v>
      </c>
      <c r="H3281" s="50" t="s">
        <v>10333</v>
      </c>
      <c r="I3281" s="50">
        <f>(DAX__2019_2020__33[[#This Row],[Adj Close]]-DAX__2019_2020__33[[#This Row],[Adj Open]])/DAX__2019_2020__33[[#This Row],[Adj Open]]</f>
        <v>-7.8996098122604257E-3</v>
      </c>
      <c r="J3281" s="50">
        <f>DAX__2019_2020__33[[#This Row],[Adj Close]]-DAX__2019_2020__33[[#This Row],[Adj Open]]</f>
        <v>-0.83099658335100912</v>
      </c>
      <c r="K3281" s="50">
        <v>192494</v>
      </c>
    </row>
    <row r="3282" spans="1:11" x14ac:dyDescent="0.3">
      <c r="A3282" s="51" t="str">
        <f t="shared" si="55"/>
        <v>BEI.DE</v>
      </c>
      <c r="B3282" s="52" t="s">
        <v>333</v>
      </c>
      <c r="C3282" s="50" t="s">
        <v>10335</v>
      </c>
      <c r="D3282" s="50">
        <f>DAX__2019_2020__33[[#This Row],[Open]]*(DAX__2019_2020__33[[#This Row],[Adj Close]]/DAX__2019_2020__33[[#This Row],[Close]])</f>
        <v>104.51029535031577</v>
      </c>
      <c r="E3282" s="50" t="s">
        <v>10337</v>
      </c>
      <c r="F3282" s="50" t="s">
        <v>10394</v>
      </c>
      <c r="G3282" s="50" t="s">
        <v>10315</v>
      </c>
      <c r="H3282" s="50" t="s">
        <v>10371</v>
      </c>
      <c r="I3282" s="50">
        <f>(DAX__2019_2020__33[[#This Row],[Adj Close]]-DAX__2019_2020__33[[#This Row],[Adj Open]])/DAX__2019_2020__33[[#This Row],[Adj Open]]</f>
        <v>-2.3386341938515425E-3</v>
      </c>
      <c r="J3282" s="50">
        <f>DAX__2019_2020__33[[#This Row],[Adj Close]]-DAX__2019_2020__33[[#This Row],[Adj Open]]</f>
        <v>-0.24441135031577232</v>
      </c>
      <c r="K3282" s="50">
        <v>111371</v>
      </c>
    </row>
    <row r="3283" spans="1:11" x14ac:dyDescent="0.3">
      <c r="A3283" s="51" t="str">
        <f t="shared" si="55"/>
        <v>BEI.DE</v>
      </c>
      <c r="B3283" s="52" t="s">
        <v>334</v>
      </c>
      <c r="C3283" s="50" t="s">
        <v>10313</v>
      </c>
      <c r="D3283" s="50">
        <f>DAX__2019_2020__33[[#This Row],[Open]]*(DAX__2019_2020__33[[#This Row],[Adj Close]]/DAX__2019_2020__33[[#This Row],[Close]])</f>
        <v>103.23935281916532</v>
      </c>
      <c r="E3283" s="50" t="s">
        <v>10418</v>
      </c>
      <c r="F3283" s="50" t="s">
        <v>10551</v>
      </c>
      <c r="G3283" s="50" t="s">
        <v>10398</v>
      </c>
      <c r="H3283" s="50" t="s">
        <v>10399</v>
      </c>
      <c r="I3283" s="50">
        <f>(DAX__2019_2020__33[[#This Row],[Adj Close]]-DAX__2019_2020__33[[#This Row],[Adj Open]])/DAX__2019_2020__33[[#This Row],[Adj Open]]</f>
        <v>4.7352273624104142E-4</v>
      </c>
      <c r="J3283" s="50">
        <f>DAX__2019_2020__33[[#This Row],[Adj Close]]-DAX__2019_2020__33[[#This Row],[Adj Open]]</f>
        <v>4.8886180834685433E-2</v>
      </c>
      <c r="K3283" s="50">
        <v>346360</v>
      </c>
    </row>
    <row r="3284" spans="1:11" x14ac:dyDescent="0.3">
      <c r="A3284" s="51" t="str">
        <f t="shared" si="55"/>
        <v>BEI.DE</v>
      </c>
      <c r="B3284" s="52" t="s">
        <v>335</v>
      </c>
      <c r="C3284" s="50" t="s">
        <v>10380</v>
      </c>
      <c r="D3284" s="50">
        <f>DAX__2019_2020__33[[#This Row],[Open]]*(DAX__2019_2020__33[[#This Row],[Adj Close]]/DAX__2019_2020__33[[#This Row],[Close]])</f>
        <v>102.75053011663475</v>
      </c>
      <c r="E3284" s="50" t="s">
        <v>10398</v>
      </c>
      <c r="F3284" s="50" t="s">
        <v>10508</v>
      </c>
      <c r="G3284" s="50" t="s">
        <v>10398</v>
      </c>
      <c r="H3284" s="50" t="s">
        <v>10399</v>
      </c>
      <c r="I3284" s="50">
        <f>(DAX__2019_2020__33[[#This Row],[Adj Close]]-DAX__2019_2020__33[[#This Row],[Adj Open]])/DAX__2019_2020__33[[#This Row],[Adj Open]]</f>
        <v>5.2331494811256735E-3</v>
      </c>
      <c r="J3284" s="50">
        <f>DAX__2019_2020__33[[#This Row],[Adj Close]]-DAX__2019_2020__33[[#This Row],[Adj Open]]</f>
        <v>0.53770888336525502</v>
      </c>
      <c r="K3284" s="50">
        <v>244422</v>
      </c>
    </row>
    <row r="3285" spans="1:11" x14ac:dyDescent="0.3">
      <c r="A3285" s="51" t="str">
        <f t="shared" si="55"/>
        <v>BEI.DE</v>
      </c>
      <c r="B3285" s="52" t="s">
        <v>336</v>
      </c>
      <c r="C3285" s="50" t="s">
        <v>10405</v>
      </c>
      <c r="D3285" s="50">
        <f>DAX__2019_2020__33[[#This Row],[Open]]*(DAX__2019_2020__33[[#This Row],[Adj Close]]/DAX__2019_2020__33[[#This Row],[Close]])</f>
        <v>102.79941239255488</v>
      </c>
      <c r="E3285" s="50" t="s">
        <v>10354</v>
      </c>
      <c r="F3285" s="50" t="s">
        <v>10506</v>
      </c>
      <c r="G3285" s="50" t="s">
        <v>10306</v>
      </c>
      <c r="H3285" s="50" t="s">
        <v>10400</v>
      </c>
      <c r="I3285" s="50">
        <f>(DAX__2019_2020__33[[#This Row],[Adj Close]]-DAX__2019_2020__33[[#This Row],[Adj Open]])/DAX__2019_2020__33[[#This Row],[Adj Open]]</f>
        <v>8.0836707925122271E-3</v>
      </c>
      <c r="J3285" s="50">
        <f>DAX__2019_2020__33[[#This Row],[Adj Close]]-DAX__2019_2020__33[[#This Row],[Adj Open]]</f>
        <v>0.83099660744511539</v>
      </c>
      <c r="K3285" s="50">
        <v>291549</v>
      </c>
    </row>
    <row r="3286" spans="1:11" x14ac:dyDescent="0.3">
      <c r="A3286" s="51" t="str">
        <f t="shared" si="55"/>
        <v>BEI.DE</v>
      </c>
      <c r="B3286" s="52" t="s">
        <v>337</v>
      </c>
      <c r="C3286" s="50" t="s">
        <v>10319</v>
      </c>
      <c r="D3286" s="50">
        <f>DAX__2019_2020__33[[#This Row],[Open]]*(DAX__2019_2020__33[[#This Row],[Adj Close]]/DAX__2019_2020__33[[#This Row],[Close]])</f>
        <v>104.31476220559804</v>
      </c>
      <c r="E3286" s="50" t="s">
        <v>10335</v>
      </c>
      <c r="F3286" s="50" t="s">
        <v>10352</v>
      </c>
      <c r="G3286" s="50" t="s">
        <v>10401</v>
      </c>
      <c r="H3286" s="50" t="s">
        <v>10514</v>
      </c>
      <c r="I3286" s="50">
        <f>(DAX__2019_2020__33[[#This Row],[Adj Close]]-DAX__2019_2020__33[[#This Row],[Adj Open]])/DAX__2019_2020__33[[#This Row],[Adj Open]]</f>
        <v>-8.9034398004714695E-3</v>
      </c>
      <c r="J3286" s="50">
        <f>DAX__2019_2020__33[[#This Row],[Adj Close]]-DAX__2019_2020__33[[#This Row],[Adj Open]]</f>
        <v>-0.92876020559803862</v>
      </c>
      <c r="K3286" s="50">
        <v>262276</v>
      </c>
    </row>
    <row r="3287" spans="1:11" x14ac:dyDescent="0.3">
      <c r="A3287" s="51" t="str">
        <f t="shared" si="55"/>
        <v>BEI.DE</v>
      </c>
      <c r="B3287" s="52" t="s">
        <v>338</v>
      </c>
      <c r="C3287" s="50" t="s">
        <v>10376</v>
      </c>
      <c r="D3287" s="50">
        <f>DAX__2019_2020__33[[#This Row],[Open]]*(DAX__2019_2020__33[[#This Row],[Adj Close]]/DAX__2019_2020__33[[#This Row],[Close]])</f>
        <v>103.5326462782468</v>
      </c>
      <c r="E3287" s="50" t="s">
        <v>10343</v>
      </c>
      <c r="F3287" s="50" t="s">
        <v>10393</v>
      </c>
      <c r="G3287" s="50" t="s">
        <v>10374</v>
      </c>
      <c r="H3287" s="50" t="s">
        <v>10375</v>
      </c>
      <c r="I3287" s="50">
        <f>(DAX__2019_2020__33[[#This Row],[Adj Close]]-DAX__2019_2020__33[[#This Row],[Adj Open]])/DAX__2019_2020__33[[#This Row],[Adj Open]]</f>
        <v>2.8328139219486233E-3</v>
      </c>
      <c r="J3287" s="50">
        <f>DAX__2019_2020__33[[#This Row],[Adj Close]]-DAX__2019_2020__33[[#This Row],[Adj Open]]</f>
        <v>0.29328872175319987</v>
      </c>
      <c r="K3287" s="50">
        <v>252169</v>
      </c>
    </row>
    <row r="3288" spans="1:11" x14ac:dyDescent="0.3">
      <c r="A3288" s="51" t="str">
        <f t="shared" ref="A3288:A3351" si="56">"BEI.DE"</f>
        <v>BEI.DE</v>
      </c>
      <c r="B3288" s="52" t="s">
        <v>339</v>
      </c>
      <c r="C3288" s="50" t="s">
        <v>10329</v>
      </c>
      <c r="D3288" s="50">
        <f>DAX__2019_2020__33[[#This Row],[Open]]*(DAX__2019_2020__33[[#This Row],[Adj Close]]/DAX__2019_2020__33[[#This Row],[Close]])</f>
        <v>104.46140946820127</v>
      </c>
      <c r="E3288" s="50" t="s">
        <v>10369</v>
      </c>
      <c r="F3288" s="50" t="s">
        <v>10325</v>
      </c>
      <c r="G3288" s="50" t="s">
        <v>10320</v>
      </c>
      <c r="H3288" s="50" t="s">
        <v>10386</v>
      </c>
      <c r="I3288" s="50">
        <f>(DAX__2019_2020__33[[#This Row],[Adj Close]]-DAX__2019_2020__33[[#This Row],[Adj Open]])/DAX__2019_2020__33[[#This Row],[Adj Open]]</f>
        <v>2.8077117979918719E-3</v>
      </c>
      <c r="J3288" s="50">
        <f>DAX__2019_2020__33[[#This Row],[Adj Close]]-DAX__2019_2020__33[[#This Row],[Adj Open]]</f>
        <v>0.29329753179872853</v>
      </c>
      <c r="K3288" s="50">
        <v>322831</v>
      </c>
    </row>
    <row r="3289" spans="1:11" x14ac:dyDescent="0.3">
      <c r="A3289" s="51" t="str">
        <f t="shared" si="56"/>
        <v>BEI.DE</v>
      </c>
      <c r="B3289" s="52" t="s">
        <v>340</v>
      </c>
      <c r="C3289" s="50" t="s">
        <v>10317</v>
      </c>
      <c r="D3289" s="50">
        <f>DAX__2019_2020__33[[#This Row],[Open]]*(DAX__2019_2020__33[[#This Row],[Adj Close]]/DAX__2019_2020__33[[#This Row],[Close]])</f>
        <v>104.85246651399629</v>
      </c>
      <c r="E3289" s="50" t="s">
        <v>10334</v>
      </c>
      <c r="F3289" s="50" t="s">
        <v>10322</v>
      </c>
      <c r="G3289" s="50" t="s">
        <v>10411</v>
      </c>
      <c r="H3289" s="50" t="s">
        <v>10412</v>
      </c>
      <c r="I3289" s="50">
        <f>(DAX__2019_2020__33[[#This Row],[Adj Close]]-DAX__2019_2020__33[[#This Row],[Adj Open]])/DAX__2019_2020__33[[#This Row],[Adj Open]]</f>
        <v>4.1957762237761842E-3</v>
      </c>
      <c r="J3289" s="50">
        <f>DAX__2019_2020__33[[#This Row],[Adj Close]]-DAX__2019_2020__33[[#This Row],[Adj Open]]</f>
        <v>0.43993748600371418</v>
      </c>
      <c r="K3289" s="50">
        <v>262850</v>
      </c>
    </row>
    <row r="3290" spans="1:11" x14ac:dyDescent="0.3">
      <c r="A3290" s="51" t="str">
        <f t="shared" si="56"/>
        <v>BEI.DE</v>
      </c>
      <c r="B3290" s="52" t="s">
        <v>341</v>
      </c>
      <c r="C3290" s="50" t="s">
        <v>10490</v>
      </c>
      <c r="D3290" s="50">
        <f>DAX__2019_2020__33[[#This Row],[Open]]*(DAX__2019_2020__33[[#This Row],[Adj Close]]/DAX__2019_2020__33[[#This Row],[Close]])</f>
        <v>105.34128948719599</v>
      </c>
      <c r="E3290" s="50" t="s">
        <v>10369</v>
      </c>
      <c r="F3290" s="50" t="s">
        <v>10322</v>
      </c>
      <c r="G3290" s="50" t="s">
        <v>10387</v>
      </c>
      <c r="H3290" s="50" t="s">
        <v>10552</v>
      </c>
      <c r="I3290" s="50">
        <f>(DAX__2019_2020__33[[#This Row],[Adj Close]]-DAX__2019_2020__33[[#This Row],[Adj Open]])/DAX__2019_2020__33[[#This Row],[Adj Open]]</f>
        <v>-4.1763062645010065E-3</v>
      </c>
      <c r="J3290" s="50">
        <f>DAX__2019_2020__33[[#This Row],[Adj Close]]-DAX__2019_2020__33[[#This Row],[Adj Open]]</f>
        <v>-0.43993748719599068</v>
      </c>
      <c r="K3290" s="50">
        <v>219480</v>
      </c>
    </row>
    <row r="3291" spans="1:11" x14ac:dyDescent="0.3">
      <c r="A3291" s="51" t="str">
        <f t="shared" si="56"/>
        <v>BEI.DE</v>
      </c>
      <c r="B3291" s="52" t="s">
        <v>342</v>
      </c>
      <c r="C3291" s="50" t="s">
        <v>10342</v>
      </c>
      <c r="D3291" s="50">
        <f>DAX__2019_2020__33[[#This Row],[Open]]*(DAX__2019_2020__33[[#This Row],[Adj Close]]/DAX__2019_2020__33[[#This Row],[Close]])</f>
        <v>103.33711308108256</v>
      </c>
      <c r="E3291" s="50" t="s">
        <v>10387</v>
      </c>
      <c r="F3291" s="50" t="s">
        <v>10393</v>
      </c>
      <c r="G3291" s="50" t="s">
        <v>10337</v>
      </c>
      <c r="H3291" s="50" t="s">
        <v>10340</v>
      </c>
      <c r="I3291" s="50">
        <f>(DAX__2019_2020__33[[#This Row],[Adj Close]]-DAX__2019_2020__33[[#This Row],[Adj Open]])/DAX__2019_2020__33[[#This Row],[Adj Open]]</f>
        <v>1.229898805011319E-2</v>
      </c>
      <c r="J3291" s="50">
        <f>DAX__2019_2020__33[[#This Row],[Adj Close]]-DAX__2019_2020__33[[#This Row],[Adj Open]]</f>
        <v>1.2709419189174298</v>
      </c>
      <c r="K3291" s="50">
        <v>305016</v>
      </c>
    </row>
    <row r="3292" spans="1:11" x14ac:dyDescent="0.3">
      <c r="A3292" s="51" t="str">
        <f t="shared" si="56"/>
        <v>BEI.DE</v>
      </c>
      <c r="B3292" s="52" t="s">
        <v>343</v>
      </c>
      <c r="C3292" s="50" t="s">
        <v>10337</v>
      </c>
      <c r="D3292" s="50">
        <f>DAX__2019_2020__33[[#This Row],[Open]]*(DAX__2019_2020__33[[#This Row],[Adj Close]]/DAX__2019_2020__33[[#This Row],[Close]])</f>
        <v>104.60805499999999</v>
      </c>
      <c r="E3292" s="50" t="s">
        <v>10411</v>
      </c>
      <c r="F3292" s="50" t="s">
        <v>10418</v>
      </c>
      <c r="G3292" s="50" t="s">
        <v>10337</v>
      </c>
      <c r="H3292" s="50" t="s">
        <v>10340</v>
      </c>
      <c r="I3292" s="50">
        <f>(DAX__2019_2020__33[[#This Row],[Adj Close]]-DAX__2019_2020__33[[#This Row],[Adj Open]])/DAX__2019_2020__33[[#This Row],[Adj Open]]</f>
        <v>0</v>
      </c>
      <c r="J3292" s="50">
        <f>DAX__2019_2020__33[[#This Row],[Adj Close]]-DAX__2019_2020__33[[#This Row],[Adj Open]]</f>
        <v>0</v>
      </c>
      <c r="K3292" s="50">
        <v>365157</v>
      </c>
    </row>
    <row r="3293" spans="1:11" x14ac:dyDescent="0.3">
      <c r="A3293" s="51" t="str">
        <f t="shared" si="56"/>
        <v>BEI.DE</v>
      </c>
      <c r="B3293" s="52" t="s">
        <v>344</v>
      </c>
      <c r="C3293" s="50" t="s">
        <v>10303</v>
      </c>
      <c r="D3293" s="50">
        <f>DAX__2019_2020__33[[#This Row],[Open]]*(DAX__2019_2020__33[[#This Row],[Adj Close]]/DAX__2019_2020__33[[#This Row],[Close]])</f>
        <v>102.60387843074314</v>
      </c>
      <c r="E3293" s="50" t="s">
        <v>10354</v>
      </c>
      <c r="F3293" s="50" t="s">
        <v>10289</v>
      </c>
      <c r="G3293" s="50" t="s">
        <v>10306</v>
      </c>
      <c r="H3293" s="50" t="s">
        <v>10400</v>
      </c>
      <c r="I3293" s="50">
        <f>(DAX__2019_2020__33[[#This Row],[Adj Close]]-DAX__2019_2020__33[[#This Row],[Adj Open]])/DAX__2019_2020__33[[#This Row],[Adj Open]]</f>
        <v>1.0004793044443868E-2</v>
      </c>
      <c r="J3293" s="50">
        <f>DAX__2019_2020__33[[#This Row],[Adj Close]]-DAX__2019_2020__33[[#This Row],[Adj Open]]</f>
        <v>1.0265305692568631</v>
      </c>
      <c r="K3293" s="50">
        <v>492025</v>
      </c>
    </row>
    <row r="3294" spans="1:11" x14ac:dyDescent="0.3">
      <c r="A3294" s="51" t="str">
        <f t="shared" si="56"/>
        <v>BEI.DE</v>
      </c>
      <c r="B3294" s="52" t="s">
        <v>345</v>
      </c>
      <c r="C3294" s="50" t="s">
        <v>10321</v>
      </c>
      <c r="D3294" s="50">
        <f>DAX__2019_2020__33[[#This Row],[Open]]*(DAX__2019_2020__33[[#This Row],[Adj Close]]/DAX__2019_2020__33[[#This Row],[Close]])</f>
        <v>103.77705734099317</v>
      </c>
      <c r="E3294" s="50" t="s">
        <v>10322</v>
      </c>
      <c r="F3294" s="50" t="s">
        <v>10311</v>
      </c>
      <c r="G3294" s="50" t="s">
        <v>10376</v>
      </c>
      <c r="H3294" s="50" t="s">
        <v>10507</v>
      </c>
      <c r="I3294" s="50">
        <f>(DAX__2019_2020__33[[#This Row],[Adj Close]]-DAX__2019_2020__33[[#This Row],[Adj Open]])/DAX__2019_2020__33[[#This Row],[Adj Open]]</f>
        <v>-2.3551577511980774E-3</v>
      </c>
      <c r="J3294" s="50">
        <f>DAX__2019_2020__33[[#This Row],[Adj Close]]-DAX__2019_2020__33[[#This Row],[Adj Open]]</f>
        <v>-0.24441134099316741</v>
      </c>
      <c r="K3294" s="50">
        <v>482305</v>
      </c>
    </row>
    <row r="3295" spans="1:11" x14ac:dyDescent="0.3">
      <c r="A3295" s="51" t="str">
        <f t="shared" si="56"/>
        <v>BEI.DE</v>
      </c>
      <c r="B3295" s="52" t="s">
        <v>346</v>
      </c>
      <c r="C3295" s="50" t="s">
        <v>10551</v>
      </c>
      <c r="D3295" s="50">
        <f>DAX__2019_2020__33[[#This Row],[Open]]*(DAX__2019_2020__33[[#This Row],[Adj Close]]/DAX__2019_2020__33[[#This Row],[Close]])</f>
        <v>103.04382390778808</v>
      </c>
      <c r="E3295" s="50" t="s">
        <v>10418</v>
      </c>
      <c r="F3295" s="50" t="s">
        <v>10551</v>
      </c>
      <c r="G3295" s="50" t="s">
        <v>10319</v>
      </c>
      <c r="H3295" s="50" t="s">
        <v>10553</v>
      </c>
      <c r="I3295" s="50">
        <f>(DAX__2019_2020__33[[#This Row],[Adj Close]]-DAX__2019_2020__33[[#This Row],[Adj Open]])/DAX__2019_2020__33[[#This Row],[Adj Open]]</f>
        <v>1.2333918172031845E-2</v>
      </c>
      <c r="J3295" s="50">
        <f>DAX__2019_2020__33[[#This Row],[Adj Close]]-DAX__2019_2020__33[[#This Row],[Adj Open]]</f>
        <v>1.2709340922119168</v>
      </c>
      <c r="K3295" s="50">
        <v>199810</v>
      </c>
    </row>
    <row r="3296" spans="1:11" x14ac:dyDescent="0.3">
      <c r="A3296" s="51" t="str">
        <f t="shared" si="56"/>
        <v>BEI.DE</v>
      </c>
      <c r="B3296" s="52" t="s">
        <v>347</v>
      </c>
      <c r="C3296" s="50" t="s">
        <v>10383</v>
      </c>
      <c r="D3296" s="50">
        <f>DAX__2019_2020__33[[#This Row],[Open]]*(DAX__2019_2020__33[[#This Row],[Adj Close]]/DAX__2019_2020__33[[#This Row],[Close]])</f>
        <v>103.72817974523325</v>
      </c>
      <c r="E3296" s="50" t="s">
        <v>10354</v>
      </c>
      <c r="F3296" s="50" t="s">
        <v>10393</v>
      </c>
      <c r="G3296" s="50" t="s">
        <v>10311</v>
      </c>
      <c r="H3296" s="50" t="s">
        <v>10312</v>
      </c>
      <c r="I3296" s="50">
        <f>(DAX__2019_2020__33[[#This Row],[Adj Close]]-DAX__2019_2020__33[[#This Row],[Adj Open]])/DAX__2019_2020__33[[#This Row],[Adj Open]]</f>
        <v>-2.8274741343538613E-3</v>
      </c>
      <c r="J3296" s="50">
        <f>DAX__2019_2020__33[[#This Row],[Adj Close]]-DAX__2019_2020__33[[#This Row],[Adj Open]]</f>
        <v>-0.2932887452332551</v>
      </c>
      <c r="K3296" s="50">
        <v>245963</v>
      </c>
    </row>
    <row r="3297" spans="1:11" x14ac:dyDescent="0.3">
      <c r="A3297" s="51" t="str">
        <f t="shared" si="56"/>
        <v>BEI.DE</v>
      </c>
      <c r="B3297" s="52" t="s">
        <v>348</v>
      </c>
      <c r="C3297" s="50" t="s">
        <v>10378</v>
      </c>
      <c r="D3297" s="50">
        <f>DAX__2019_2020__33[[#This Row],[Open]]*(DAX__2019_2020__33[[#This Row],[Adj Close]]/DAX__2019_2020__33[[#This Row],[Close]])</f>
        <v>103.67929388364701</v>
      </c>
      <c r="E3297" s="50" t="s">
        <v>10337</v>
      </c>
      <c r="F3297" s="50" t="s">
        <v>10355</v>
      </c>
      <c r="G3297" s="50" t="s">
        <v>10393</v>
      </c>
      <c r="H3297" s="50" t="s">
        <v>10554</v>
      </c>
      <c r="I3297" s="50">
        <f>(DAX__2019_2020__33[[#This Row],[Adj Close]]-DAX__2019_2020__33[[#This Row],[Adj Open]])/DAX__2019_2020__33[[#This Row],[Adj Open]]</f>
        <v>-5.1862610508366207E-3</v>
      </c>
      <c r="J3297" s="50">
        <f>DAX__2019_2020__33[[#This Row],[Adj Close]]-DAX__2019_2020__33[[#This Row],[Adj Open]]</f>
        <v>-0.53770788364700195</v>
      </c>
      <c r="K3297" s="50">
        <v>229046</v>
      </c>
    </row>
    <row r="3298" spans="1:11" x14ac:dyDescent="0.3">
      <c r="A3298" s="51" t="str">
        <f t="shared" si="56"/>
        <v>BEI.DE</v>
      </c>
      <c r="B3298" s="52" t="s">
        <v>349</v>
      </c>
      <c r="C3298" s="50" t="s">
        <v>10305</v>
      </c>
      <c r="D3298" s="50">
        <f>DAX__2019_2020__33[[#This Row],[Open]]*(DAX__2019_2020__33[[#This Row],[Adj Close]]/DAX__2019_2020__33[[#This Row],[Close]])</f>
        <v>102.65276735083532</v>
      </c>
      <c r="E3298" s="50" t="s">
        <v>10513</v>
      </c>
      <c r="F3298" s="50" t="s">
        <v>10285</v>
      </c>
      <c r="G3298" s="50" t="s">
        <v>10289</v>
      </c>
      <c r="H3298" s="50" t="s">
        <v>10555</v>
      </c>
      <c r="I3298" s="50">
        <f>(DAX__2019_2020__33[[#This Row],[Adj Close]]-DAX__2019_2020__33[[#This Row],[Adj Open]])/DAX__2019_2020__33[[#This Row],[Adj Open]]</f>
        <v>-2.3809523809523712E-3</v>
      </c>
      <c r="J3298" s="50">
        <f>DAX__2019_2020__33[[#This Row],[Adj Close]]-DAX__2019_2020__33[[#This Row],[Adj Open]]</f>
        <v>-0.24441135083532117</v>
      </c>
      <c r="K3298" s="50">
        <v>255855</v>
      </c>
    </row>
    <row r="3299" spans="1:11" x14ac:dyDescent="0.3">
      <c r="A3299" s="51" t="str">
        <f t="shared" si="56"/>
        <v>BEI.DE</v>
      </c>
      <c r="B3299" s="52" t="s">
        <v>350</v>
      </c>
      <c r="C3299" s="50" t="s">
        <v>10380</v>
      </c>
      <c r="D3299" s="50">
        <f>DAX__2019_2020__33[[#This Row],[Open]]*(DAX__2019_2020__33[[#This Row],[Adj Close]]/DAX__2019_2020__33[[#This Row],[Close]])</f>
        <v>102.75052652546043</v>
      </c>
      <c r="E3299" s="50" t="s">
        <v>10338</v>
      </c>
      <c r="F3299" s="50" t="s">
        <v>10303</v>
      </c>
      <c r="G3299" s="50" t="s">
        <v>10343</v>
      </c>
      <c r="H3299" s="50" t="s">
        <v>10556</v>
      </c>
      <c r="I3299" s="50">
        <f>(DAX__2019_2020__33[[#This Row],[Adj Close]]-DAX__2019_2020__33[[#This Row],[Adj Open]])/DAX__2019_2020__33[[#This Row],[Adj Open]]</f>
        <v>1.3320666285835695E-2</v>
      </c>
      <c r="J3299" s="50">
        <f>DAX__2019_2020__33[[#This Row],[Adj Close]]-DAX__2019_2020__33[[#This Row],[Adj Open]]</f>
        <v>1.368705474539567</v>
      </c>
      <c r="K3299" s="50">
        <v>245425</v>
      </c>
    </row>
    <row r="3300" spans="1:11" x14ac:dyDescent="0.3">
      <c r="A3300" s="51" t="str">
        <f t="shared" si="56"/>
        <v>BEI.DE</v>
      </c>
      <c r="B3300" s="52" t="s">
        <v>351</v>
      </c>
      <c r="C3300" s="50" t="s">
        <v>10393</v>
      </c>
      <c r="D3300" s="50">
        <f>DAX__2019_2020__33[[#This Row],[Open]]*(DAX__2019_2020__33[[#This Row],[Adj Close]]/DAX__2019_2020__33[[#This Row],[Close]])</f>
        <v>103.14158117772722</v>
      </c>
      <c r="E3300" s="50" t="s">
        <v>10306</v>
      </c>
      <c r="F3300" s="50" t="s">
        <v>10283</v>
      </c>
      <c r="G3300" s="50" t="s">
        <v>10285</v>
      </c>
      <c r="H3300" s="50" t="s">
        <v>10557</v>
      </c>
      <c r="I3300" s="50">
        <f>(DAX__2019_2020__33[[#This Row],[Adj Close]]-DAX__2019_2020__33[[#This Row],[Adj Open]])/DAX__2019_2020__33[[#This Row],[Adj Open]]</f>
        <v>-1.4691971563981139E-2</v>
      </c>
      <c r="J3300" s="50">
        <f>DAX__2019_2020__33[[#This Row],[Adj Close]]-DAX__2019_2020__33[[#This Row],[Adj Open]]</f>
        <v>-1.5153531777272207</v>
      </c>
      <c r="K3300" s="50">
        <v>507829</v>
      </c>
    </row>
    <row r="3301" spans="1:11" x14ac:dyDescent="0.3">
      <c r="A3301" s="51" t="str">
        <f t="shared" si="56"/>
        <v>BEI.DE</v>
      </c>
      <c r="B3301" s="52" t="s">
        <v>352</v>
      </c>
      <c r="C3301" s="50" t="s">
        <v>10345</v>
      </c>
      <c r="D3301" s="50">
        <f>DAX__2019_2020__33[[#This Row],[Open]]*(DAX__2019_2020__33[[#This Row],[Adj Close]]/DAX__2019_2020__33[[#This Row],[Close]])</f>
        <v>101.96842561465031</v>
      </c>
      <c r="E3301" s="50" t="s">
        <v>10303</v>
      </c>
      <c r="F3301" s="50" t="s">
        <v>10282</v>
      </c>
      <c r="G3301" s="50" t="s">
        <v>10515</v>
      </c>
      <c r="H3301" s="50" t="s">
        <v>10558</v>
      </c>
      <c r="I3301" s="50">
        <f>(DAX__2019_2020__33[[#This Row],[Adj Close]]-DAX__2019_2020__33[[#This Row],[Adj Open]])/DAX__2019_2020__33[[#This Row],[Adj Open]]</f>
        <v>4.7933843300078686E-4</v>
      </c>
      <c r="J3301" s="50">
        <f>DAX__2019_2020__33[[#This Row],[Adj Close]]-DAX__2019_2020__33[[#This Row],[Adj Open]]</f>
        <v>4.8877385349683777E-2</v>
      </c>
      <c r="K3301" s="50">
        <v>336137</v>
      </c>
    </row>
    <row r="3302" spans="1:11" x14ac:dyDescent="0.3">
      <c r="A3302" s="51" t="str">
        <f t="shared" si="56"/>
        <v>BEI.DE</v>
      </c>
      <c r="B3302" s="52" t="s">
        <v>353</v>
      </c>
      <c r="C3302" s="50" t="s">
        <v>10506</v>
      </c>
      <c r="D3302" s="50">
        <f>DAX__2019_2020__33[[#This Row],[Open]]*(DAX__2019_2020__33[[#This Row],[Adj Close]]/DAX__2019_2020__33[[#This Row],[Close]])</f>
        <v>102.11506589260577</v>
      </c>
      <c r="E3302" s="50" t="s">
        <v>10296</v>
      </c>
      <c r="F3302" s="50" t="s">
        <v>10291</v>
      </c>
      <c r="G3302" s="50" t="s">
        <v>10277</v>
      </c>
      <c r="H3302" s="50" t="s">
        <v>10548</v>
      </c>
      <c r="I3302" s="50">
        <f>(DAX__2019_2020__33[[#This Row],[Adj Close]]-DAX__2019_2020__33[[#This Row],[Adj Open]])/DAX__2019_2020__33[[#This Row],[Adj Open]]</f>
        <v>-6.7017426529939993E-3</v>
      </c>
      <c r="J3302" s="50">
        <f>DAX__2019_2020__33[[#This Row],[Adj Close]]-DAX__2019_2020__33[[#This Row],[Adj Open]]</f>
        <v>-0.68434889260576881</v>
      </c>
      <c r="K3302" s="50">
        <v>249499</v>
      </c>
    </row>
    <row r="3303" spans="1:11" x14ac:dyDescent="0.3">
      <c r="A3303" s="51" t="str">
        <f t="shared" si="56"/>
        <v>BEI.DE</v>
      </c>
      <c r="B3303" s="52" t="s">
        <v>354</v>
      </c>
      <c r="C3303" s="50" t="s">
        <v>10287</v>
      </c>
      <c r="D3303" s="50">
        <f>DAX__2019_2020__33[[#This Row],[Open]]*(DAX__2019_2020__33[[#This Row],[Adj Close]]/DAX__2019_2020__33[[#This Row],[Close]])</f>
        <v>100.94189064251208</v>
      </c>
      <c r="E3303" s="50" t="s">
        <v>10277</v>
      </c>
      <c r="F3303" s="50" t="s">
        <v>10262</v>
      </c>
      <c r="G3303" s="50" t="s">
        <v>10283</v>
      </c>
      <c r="H3303" s="50" t="s">
        <v>10284</v>
      </c>
      <c r="I3303" s="50">
        <f>(DAX__2019_2020__33[[#This Row],[Adj Close]]-DAX__2019_2020__33[[#This Row],[Adj Open]])/DAX__2019_2020__33[[#This Row],[Adj Open]]</f>
        <v>2.4213075060532385E-3</v>
      </c>
      <c r="J3303" s="50">
        <f>DAX__2019_2020__33[[#This Row],[Adj Close]]-DAX__2019_2020__33[[#This Row],[Adj Open]]</f>
        <v>0.24441135748791964</v>
      </c>
      <c r="K3303" s="50">
        <v>322118</v>
      </c>
    </row>
    <row r="3304" spans="1:11" x14ac:dyDescent="0.3">
      <c r="A3304" s="51" t="str">
        <f t="shared" si="56"/>
        <v>BEI.DE</v>
      </c>
      <c r="B3304" s="52" t="s">
        <v>355</v>
      </c>
      <c r="C3304" s="50" t="s">
        <v>10302</v>
      </c>
      <c r="D3304" s="50">
        <f>DAX__2019_2020__33[[#This Row],[Open]]*(DAX__2019_2020__33[[#This Row],[Adj Close]]/DAX__2019_2020__33[[#This Row],[Close]])</f>
        <v>101.2840635938485</v>
      </c>
      <c r="E3304" s="50" t="s">
        <v>10542</v>
      </c>
      <c r="F3304" s="50" t="s">
        <v>10275</v>
      </c>
      <c r="G3304" s="50" t="s">
        <v>10257</v>
      </c>
      <c r="H3304" s="50" t="s">
        <v>10559</v>
      </c>
      <c r="I3304" s="50">
        <f>(DAX__2019_2020__33[[#This Row],[Adj Close]]-DAX__2019_2020__33[[#This Row],[Adj Open]])/DAX__2019_2020__33[[#This Row],[Adj Open]]</f>
        <v>-1.1582973196582419E-2</v>
      </c>
      <c r="J3304" s="50">
        <f>DAX__2019_2020__33[[#This Row],[Adj Close]]-DAX__2019_2020__33[[#This Row],[Adj Open]]</f>
        <v>-1.1731705938484964</v>
      </c>
      <c r="K3304" s="50">
        <v>451643</v>
      </c>
    </row>
    <row r="3305" spans="1:11" x14ac:dyDescent="0.3">
      <c r="A3305" s="51" t="str">
        <f t="shared" si="56"/>
        <v>BEI.DE</v>
      </c>
      <c r="B3305" s="52" t="s">
        <v>356</v>
      </c>
      <c r="C3305" s="50" t="s">
        <v>10259</v>
      </c>
      <c r="D3305" s="50">
        <f>DAX__2019_2020__33[[#This Row],[Open]]*(DAX__2019_2020__33[[#This Row],[Adj Close]]/DAX__2019_2020__33[[#This Row],[Close]])</f>
        <v>100.01313041699426</v>
      </c>
      <c r="E3305" s="50" t="s">
        <v>10277</v>
      </c>
      <c r="F3305" s="50" t="s">
        <v>10254</v>
      </c>
      <c r="G3305" s="50" t="s">
        <v>10283</v>
      </c>
      <c r="H3305" s="50" t="s">
        <v>10284</v>
      </c>
      <c r="I3305" s="50">
        <f>(DAX__2019_2020__33[[#This Row],[Adj Close]]-DAX__2019_2020__33[[#This Row],[Adj Open]])/DAX__2019_2020__33[[#This Row],[Adj Open]]</f>
        <v>1.1730175609085765E-2</v>
      </c>
      <c r="J3305" s="50">
        <f>DAX__2019_2020__33[[#This Row],[Adj Close]]-DAX__2019_2020__33[[#This Row],[Adj Open]]</f>
        <v>1.1731715830057396</v>
      </c>
      <c r="K3305" s="50">
        <v>351607</v>
      </c>
    </row>
    <row r="3306" spans="1:11" x14ac:dyDescent="0.3">
      <c r="A3306" s="51" t="str">
        <f t="shared" si="56"/>
        <v>BEI.DE</v>
      </c>
      <c r="B3306" s="52" t="s">
        <v>357</v>
      </c>
      <c r="C3306" s="50" t="s">
        <v>10277</v>
      </c>
      <c r="D3306" s="50">
        <f>DAX__2019_2020__33[[#This Row],[Open]]*(DAX__2019_2020__33[[#This Row],[Adj Close]]/DAX__2019_2020__33[[#This Row],[Close]])</f>
        <v>101.430710146865</v>
      </c>
      <c r="E3306" s="50" t="s">
        <v>10515</v>
      </c>
      <c r="F3306" s="50" t="s">
        <v>10283</v>
      </c>
      <c r="G3306" s="50" t="s">
        <v>10291</v>
      </c>
      <c r="H3306" s="50" t="s">
        <v>10560</v>
      </c>
      <c r="I3306" s="50">
        <f>(DAX__2019_2020__33[[#This Row],[Adj Close]]-DAX__2019_2020__33[[#This Row],[Adj Open]])/DAX__2019_2020__33[[#This Row],[Adj Open]]</f>
        <v>-1.9276819277108802E-3</v>
      </c>
      <c r="J3306" s="50">
        <f>DAX__2019_2020__33[[#This Row],[Adj Close]]-DAX__2019_2020__33[[#This Row],[Adj Open]]</f>
        <v>-0.19552614686499226</v>
      </c>
      <c r="K3306" s="50">
        <v>256846</v>
      </c>
    </row>
    <row r="3307" spans="1:11" x14ac:dyDescent="0.3">
      <c r="A3307" s="51" t="str">
        <f t="shared" si="56"/>
        <v>BEI.DE</v>
      </c>
      <c r="B3307" s="52" t="s">
        <v>358</v>
      </c>
      <c r="C3307" s="50" t="s">
        <v>10283</v>
      </c>
      <c r="D3307" s="50">
        <f>DAX__2019_2020__33[[#This Row],[Open]]*(DAX__2019_2020__33[[#This Row],[Adj Close]]/DAX__2019_2020__33[[#This Row],[Close]])</f>
        <v>101.18629853698899</v>
      </c>
      <c r="E3307" s="50" t="s">
        <v>10515</v>
      </c>
      <c r="F3307" s="50" t="s">
        <v>10280</v>
      </c>
      <c r="G3307" s="50" t="s">
        <v>10344</v>
      </c>
      <c r="H3307" s="50" t="s">
        <v>10547</v>
      </c>
      <c r="I3307" s="50">
        <f>(DAX__2019_2020__33[[#This Row],[Adj Close]]-DAX__2019_2020__33[[#This Row],[Adj Open]])/DAX__2019_2020__33[[#This Row],[Adj Open]]</f>
        <v>6.2802125603864884E-3</v>
      </c>
      <c r="J3307" s="50">
        <f>DAX__2019_2020__33[[#This Row],[Adj Close]]-DAX__2019_2020__33[[#This Row],[Adj Open]]</f>
        <v>0.6354714630110152</v>
      </c>
      <c r="K3307" s="50">
        <v>248965</v>
      </c>
    </row>
    <row r="3308" spans="1:11" x14ac:dyDescent="0.3">
      <c r="A3308" s="51" t="str">
        <f t="shared" si="56"/>
        <v>BEI.DE</v>
      </c>
      <c r="B3308" s="52" t="s">
        <v>359</v>
      </c>
      <c r="C3308" s="50" t="s">
        <v>4925</v>
      </c>
      <c r="D3308" s="50">
        <f>DAX__2019_2020__33[[#This Row],[Open]]*(DAX__2019_2020__33[[#This Row],[Adj Close]]/DAX__2019_2020__33[[#This Row],[Close]])</f>
        <v>102.1639445332583</v>
      </c>
      <c r="E3308" s="50" t="s">
        <v>10310</v>
      </c>
      <c r="F3308" s="50" t="s">
        <v>10347</v>
      </c>
      <c r="G3308" s="50" t="s">
        <v>10405</v>
      </c>
      <c r="H3308" s="50" t="s">
        <v>10406</v>
      </c>
      <c r="I3308" s="50">
        <f>(DAX__2019_2020__33[[#This Row],[Adj Close]]-DAX__2019_2020__33[[#This Row],[Adj Open]])/DAX__2019_2020__33[[#This Row],[Adj Open]]</f>
        <v>6.2201148325358654E-3</v>
      </c>
      <c r="J3308" s="50">
        <f>DAX__2019_2020__33[[#This Row],[Adj Close]]-DAX__2019_2020__33[[#This Row],[Adj Open]]</f>
        <v>0.63547146674169142</v>
      </c>
      <c r="K3308" s="50">
        <v>354634</v>
      </c>
    </row>
    <row r="3309" spans="1:11" x14ac:dyDescent="0.3">
      <c r="A3309" s="51" t="str">
        <f t="shared" si="56"/>
        <v>BEI.DE</v>
      </c>
      <c r="B3309" s="52" t="s">
        <v>360</v>
      </c>
      <c r="C3309" s="50" t="s">
        <v>10377</v>
      </c>
      <c r="D3309" s="50">
        <f>DAX__2019_2020__33[[#This Row],[Open]]*(DAX__2019_2020__33[[#This Row],[Adj Close]]/DAX__2019_2020__33[[#This Row],[Close]])</f>
        <v>102.89718220743866</v>
      </c>
      <c r="E3309" s="50" t="s">
        <v>10319</v>
      </c>
      <c r="F3309" s="50" t="s">
        <v>10523</v>
      </c>
      <c r="G3309" s="50" t="s">
        <v>10347</v>
      </c>
      <c r="H3309" s="50" t="s">
        <v>10561</v>
      </c>
      <c r="I3309" s="50">
        <f>(DAX__2019_2020__33[[#This Row],[Adj Close]]-DAX__2019_2020__33[[#This Row],[Adj Open]])/DAX__2019_2020__33[[#This Row],[Adj Open]]</f>
        <v>-1.092638479809983E-2</v>
      </c>
      <c r="J3309" s="50">
        <f>DAX__2019_2020__33[[#This Row],[Adj Close]]-DAX__2019_2020__33[[#This Row],[Adj Open]]</f>
        <v>-1.1242942074386661</v>
      </c>
      <c r="K3309" s="50">
        <v>298923</v>
      </c>
    </row>
    <row r="3310" spans="1:11" x14ac:dyDescent="0.3">
      <c r="A3310" s="51" t="str">
        <f t="shared" si="56"/>
        <v>BEI.DE</v>
      </c>
      <c r="B3310" s="52" t="s">
        <v>361</v>
      </c>
      <c r="C3310" s="50" t="s">
        <v>10277</v>
      </c>
      <c r="D3310" s="50">
        <f>DAX__2019_2020__33[[#This Row],[Open]]*(DAX__2019_2020__33[[#This Row],[Adj Close]]/DAX__2019_2020__33[[#This Row],[Close]])</f>
        <v>101.43071351425836</v>
      </c>
      <c r="E3310" s="50" t="s">
        <v>10294</v>
      </c>
      <c r="F3310" s="50" t="s">
        <v>10518</v>
      </c>
      <c r="G3310" s="50" t="s">
        <v>10294</v>
      </c>
      <c r="H3310" s="50" t="s">
        <v>10295</v>
      </c>
      <c r="I3310" s="50">
        <f>(DAX__2019_2020__33[[#This Row],[Adj Close]]-DAX__2019_2020__33[[#This Row],[Adj Open]])/DAX__2019_2020__33[[#This Row],[Adj Open]]</f>
        <v>6.2650795180723739E-3</v>
      </c>
      <c r="J3310" s="50">
        <f>DAX__2019_2020__33[[#This Row],[Adj Close]]-DAX__2019_2020__33[[#This Row],[Adj Open]]</f>
        <v>0.6354714857416468</v>
      </c>
      <c r="K3310" s="50">
        <v>177493</v>
      </c>
    </row>
    <row r="3311" spans="1:11" x14ac:dyDescent="0.3">
      <c r="A3311" s="51" t="str">
        <f t="shared" si="56"/>
        <v>BEI.DE</v>
      </c>
      <c r="B3311" s="52" t="s">
        <v>362</v>
      </c>
      <c r="C3311" s="50" t="s">
        <v>10404</v>
      </c>
      <c r="D3311" s="50">
        <f>DAX__2019_2020__33[[#This Row],[Open]]*(DAX__2019_2020__33[[#This Row],[Adj Close]]/DAX__2019_2020__33[[#This Row],[Close]])</f>
        <v>102.21283364010719</v>
      </c>
      <c r="E3311" s="50" t="s">
        <v>10355</v>
      </c>
      <c r="F3311" s="50" t="s">
        <v>10349</v>
      </c>
      <c r="G3311" s="50" t="s">
        <v>10296</v>
      </c>
      <c r="H3311" s="50" t="s">
        <v>10541</v>
      </c>
      <c r="I3311" s="50">
        <f>(DAX__2019_2020__33[[#This Row],[Adj Close]]-DAX__2019_2020__33[[#This Row],[Adj Open]])/DAX__2019_2020__33[[#This Row],[Adj Open]]</f>
        <v>2.3912003139780293E-3</v>
      </c>
      <c r="J3311" s="50">
        <f>DAX__2019_2020__33[[#This Row],[Adj Close]]-DAX__2019_2020__33[[#This Row],[Adj Open]]</f>
        <v>0.24441135989280838</v>
      </c>
      <c r="K3311" s="50">
        <v>221804</v>
      </c>
    </row>
    <row r="3312" spans="1:11" x14ac:dyDescent="0.3">
      <c r="A3312" s="51" t="str">
        <f t="shared" si="56"/>
        <v>BEI.DE</v>
      </c>
      <c r="B3312" s="52" t="s">
        <v>363</v>
      </c>
      <c r="C3312" s="50" t="s">
        <v>10296</v>
      </c>
      <c r="D3312" s="50">
        <f>DAX__2019_2020__33[[#This Row],[Open]]*(DAX__2019_2020__33[[#This Row],[Adj Close]]/DAX__2019_2020__33[[#This Row],[Close]])</f>
        <v>102.4572486314444</v>
      </c>
      <c r="E3312" s="50" t="s">
        <v>10397</v>
      </c>
      <c r="F3312" s="50" t="s">
        <v>10520</v>
      </c>
      <c r="G3312" s="50" t="s">
        <v>10397</v>
      </c>
      <c r="H3312" s="50" t="s">
        <v>10549</v>
      </c>
      <c r="I3312" s="50">
        <f>(DAX__2019_2020__33[[#This Row],[Adj Close]]-DAX__2019_2020__33[[#This Row],[Adj Open]])/DAX__2019_2020__33[[#This Row],[Adj Open]]</f>
        <v>2.3854961149190261E-3</v>
      </c>
      <c r="J3312" s="50">
        <f>DAX__2019_2020__33[[#This Row],[Adj Close]]-DAX__2019_2020__33[[#This Row],[Adj Open]]</f>
        <v>0.2444113685556033</v>
      </c>
      <c r="K3312" s="50">
        <v>235979</v>
      </c>
    </row>
    <row r="3313" spans="1:11" x14ac:dyDescent="0.3">
      <c r="A3313" s="51" t="str">
        <f t="shared" si="56"/>
        <v>BEI.DE</v>
      </c>
      <c r="B3313" s="52" t="s">
        <v>364</v>
      </c>
      <c r="C3313" s="50" t="s">
        <v>10404</v>
      </c>
      <c r="D3313" s="50">
        <f>DAX__2019_2020__33[[#This Row],[Open]]*(DAX__2019_2020__33[[#This Row],[Adj Close]]/DAX__2019_2020__33[[#This Row],[Close]])</f>
        <v>102.21282569772767</v>
      </c>
      <c r="E3313" s="50" t="s">
        <v>10342</v>
      </c>
      <c r="F3313" s="50" t="s">
        <v>10349</v>
      </c>
      <c r="G3313" s="50" t="s">
        <v>10342</v>
      </c>
      <c r="H3313" s="50" t="s">
        <v>10562</v>
      </c>
      <c r="I3313" s="50">
        <f>(DAX__2019_2020__33[[#This Row],[Adj Close]]-DAX__2019_2020__33[[#This Row],[Adj Open]])/DAX__2019_2020__33[[#This Row],[Adj Open]]</f>
        <v>1.0999464055491157E-2</v>
      </c>
      <c r="J3313" s="50">
        <f>DAX__2019_2020__33[[#This Row],[Adj Close]]-DAX__2019_2020__33[[#This Row],[Adj Open]]</f>
        <v>1.1242863022723384</v>
      </c>
      <c r="K3313" s="50">
        <v>233469</v>
      </c>
    </row>
    <row r="3314" spans="1:11" x14ac:dyDescent="0.3">
      <c r="A3314" s="51" t="str">
        <f t="shared" si="56"/>
        <v>BEI.DE</v>
      </c>
      <c r="B3314" s="52" t="s">
        <v>365</v>
      </c>
      <c r="C3314" s="50" t="s">
        <v>10376</v>
      </c>
      <c r="D3314" s="50">
        <f>DAX__2019_2020__33[[#This Row],[Open]]*(DAX__2019_2020__33[[#This Row],[Adj Close]]/DAX__2019_2020__33[[#This Row],[Close]])</f>
        <v>103.53265456684137</v>
      </c>
      <c r="E3314" s="50" t="s">
        <v>10378</v>
      </c>
      <c r="F3314" s="50" t="s">
        <v>10355</v>
      </c>
      <c r="G3314" s="50" t="s">
        <v>10311</v>
      </c>
      <c r="H3314" s="50" t="s">
        <v>10312</v>
      </c>
      <c r="I3314" s="50">
        <f>(DAX__2019_2020__33[[#This Row],[Adj Close]]-DAX__2019_2020__33[[#This Row],[Adj Open]])/DAX__2019_2020__33[[#This Row],[Adj Open]]</f>
        <v>-9.4427760256318792E-4</v>
      </c>
      <c r="J3314" s="50">
        <f>DAX__2019_2020__33[[#This Row],[Adj Close]]-DAX__2019_2020__33[[#This Row],[Adj Open]]</f>
        <v>-9.7763566841379657E-2</v>
      </c>
      <c r="K3314" s="50">
        <v>205973</v>
      </c>
    </row>
    <row r="3315" spans="1:11" x14ac:dyDescent="0.3">
      <c r="A3315" s="51" t="str">
        <f t="shared" si="56"/>
        <v>BEI.DE</v>
      </c>
      <c r="B3315" s="52" t="s">
        <v>366</v>
      </c>
      <c r="C3315" s="50" t="s">
        <v>10309</v>
      </c>
      <c r="D3315" s="50">
        <f>DAX__2019_2020__33[[#This Row],[Open]]*(DAX__2019_2020__33[[#This Row],[Adj Close]]/DAX__2019_2020__33[[#This Row],[Close]])</f>
        <v>103.87482428774587</v>
      </c>
      <c r="E3315" s="50" t="s">
        <v>10370</v>
      </c>
      <c r="F3315" s="50" t="s">
        <v>10551</v>
      </c>
      <c r="G3315" s="50" t="s">
        <v>10398</v>
      </c>
      <c r="H3315" s="50" t="s">
        <v>10399</v>
      </c>
      <c r="I3315" s="50">
        <f>(DAX__2019_2020__33[[#This Row],[Adj Close]]-DAX__2019_2020__33[[#This Row],[Adj Open]])/DAX__2019_2020__33[[#This Row],[Adj Open]]</f>
        <v>-5.647039999999901E-3</v>
      </c>
      <c r="J3315" s="50">
        <f>DAX__2019_2020__33[[#This Row],[Adj Close]]-DAX__2019_2020__33[[#This Row],[Adj Open]]</f>
        <v>-0.58658528774586216</v>
      </c>
      <c r="K3315" s="50">
        <v>133695</v>
      </c>
    </row>
    <row r="3316" spans="1:11" x14ac:dyDescent="0.3">
      <c r="A3316" s="51" t="str">
        <f t="shared" si="56"/>
        <v>BEI.DE</v>
      </c>
      <c r="B3316" s="52" t="s">
        <v>367</v>
      </c>
      <c r="C3316" s="50" t="s">
        <v>10380</v>
      </c>
      <c r="D3316" s="50">
        <f>DAX__2019_2020__33[[#This Row],[Open]]*(DAX__2019_2020__33[[#This Row],[Adj Close]]/DAX__2019_2020__33[[#This Row],[Close]])</f>
        <v>102.75052621357719</v>
      </c>
      <c r="E3316" s="50" t="s">
        <v>10354</v>
      </c>
      <c r="F3316" s="50" t="s">
        <v>10397</v>
      </c>
      <c r="G3316" s="50" t="s">
        <v>10306</v>
      </c>
      <c r="H3316" s="50" t="s">
        <v>10400</v>
      </c>
      <c r="I3316" s="50">
        <f>(DAX__2019_2020__33[[#This Row],[Adj Close]]-DAX__2019_2020__33[[#This Row],[Adj Open]])/DAX__2019_2020__33[[#This Row],[Adj Open]]</f>
        <v>8.5632922657144124E-3</v>
      </c>
      <c r="J3316" s="50">
        <f>DAX__2019_2020__33[[#This Row],[Adj Close]]-DAX__2019_2020__33[[#This Row],[Adj Open]]</f>
        <v>0.87988278642281159</v>
      </c>
      <c r="K3316" s="50">
        <v>219151</v>
      </c>
    </row>
    <row r="3317" spans="1:11" x14ac:dyDescent="0.3">
      <c r="A3317" s="51" t="str">
        <f t="shared" si="56"/>
        <v>BEI.DE</v>
      </c>
      <c r="B3317" s="52" t="s">
        <v>368</v>
      </c>
      <c r="C3317" s="50" t="s">
        <v>10321</v>
      </c>
      <c r="D3317" s="50">
        <f>DAX__2019_2020__33[[#This Row],[Open]]*(DAX__2019_2020__33[[#This Row],[Adj Close]]/DAX__2019_2020__33[[#This Row],[Close]])</f>
        <v>103.77706241643773</v>
      </c>
      <c r="E3317" s="50" t="s">
        <v>10366</v>
      </c>
      <c r="F3317" s="50" t="s">
        <v>10394</v>
      </c>
      <c r="G3317" s="50" t="s">
        <v>10366</v>
      </c>
      <c r="H3317" s="50" t="s">
        <v>10367</v>
      </c>
      <c r="I3317" s="50">
        <f>(DAX__2019_2020__33[[#This Row],[Adj Close]]-DAX__2019_2020__33[[#This Row],[Adj Open]])/DAX__2019_2020__33[[#This Row],[Adj Open]]</f>
        <v>1.1304719523227164E-2</v>
      </c>
      <c r="J3317" s="50">
        <f>DAX__2019_2020__33[[#This Row],[Adj Close]]-DAX__2019_2020__33[[#This Row],[Adj Open]]</f>
        <v>1.1731705835622677</v>
      </c>
      <c r="K3317" s="50">
        <v>278247</v>
      </c>
    </row>
    <row r="3318" spans="1:11" x14ac:dyDescent="0.3">
      <c r="A3318" s="51" t="str">
        <f t="shared" si="56"/>
        <v>BEI.DE</v>
      </c>
      <c r="B3318" s="52" t="s">
        <v>369</v>
      </c>
      <c r="C3318" s="50" t="s">
        <v>10368</v>
      </c>
      <c r="D3318" s="50">
        <f>DAX__2019_2020__33[[#This Row],[Open]]*(DAX__2019_2020__33[[#This Row],[Adj Close]]/DAX__2019_2020__33[[#This Row],[Close]])</f>
        <v>105.04799629785313</v>
      </c>
      <c r="E3318" s="50" t="s">
        <v>4911</v>
      </c>
      <c r="F3318" s="50" t="s">
        <v>10401</v>
      </c>
      <c r="G3318" s="50" t="s">
        <v>10372</v>
      </c>
      <c r="H3318" s="50" t="s">
        <v>10550</v>
      </c>
      <c r="I3318" s="50">
        <f>(DAX__2019_2020__33[[#This Row],[Adj Close]]-DAX__2019_2020__33[[#This Row],[Adj Open]])/DAX__2019_2020__33[[#This Row],[Adj Open]]</f>
        <v>-3.722605967127124E-3</v>
      </c>
      <c r="J3318" s="50">
        <f>DAX__2019_2020__33[[#This Row],[Adj Close]]-DAX__2019_2020__33[[#This Row],[Adj Open]]</f>
        <v>-0.39105229785313611</v>
      </c>
      <c r="K3318" s="50">
        <v>360893</v>
      </c>
    </row>
    <row r="3319" spans="1:11" x14ac:dyDescent="0.3">
      <c r="A3319" s="51" t="str">
        <f t="shared" si="56"/>
        <v>BEI.DE</v>
      </c>
      <c r="B3319" s="52" t="s">
        <v>370</v>
      </c>
      <c r="C3319" s="50" t="s">
        <v>10337</v>
      </c>
      <c r="D3319" s="50">
        <f>DAX__2019_2020__33[[#This Row],[Open]]*(DAX__2019_2020__33[[#This Row],[Adj Close]]/DAX__2019_2020__33[[#This Row],[Close]])</f>
        <v>104.60805864801864</v>
      </c>
      <c r="E3319" s="50" t="s">
        <v>4911</v>
      </c>
      <c r="F3319" s="50" t="s">
        <v>10325</v>
      </c>
      <c r="G3319" s="50" t="s">
        <v>10317</v>
      </c>
      <c r="H3319" s="50" t="s">
        <v>10318</v>
      </c>
      <c r="I3319" s="50">
        <f>(DAX__2019_2020__33[[#This Row],[Adj Close]]-DAX__2019_2020__33[[#This Row],[Adj Open]])/DAX__2019_2020__33[[#This Row],[Adj Open]]</f>
        <v>2.3364485981308752E-3</v>
      </c>
      <c r="J3319" s="50">
        <f>DAX__2019_2020__33[[#This Row],[Adj Close]]-DAX__2019_2020__33[[#This Row],[Adj Open]]</f>
        <v>0.24441135198135555</v>
      </c>
      <c r="K3319" s="50">
        <v>367755</v>
      </c>
    </row>
    <row r="3320" spans="1:11" x14ac:dyDescent="0.3">
      <c r="A3320" s="51" t="str">
        <f t="shared" si="56"/>
        <v>BEI.DE</v>
      </c>
      <c r="B3320" s="52" t="s">
        <v>371</v>
      </c>
      <c r="C3320" s="50" t="s">
        <v>10394</v>
      </c>
      <c r="D3320" s="50">
        <f>DAX__2019_2020__33[[#This Row],[Open]]*(DAX__2019_2020__33[[#This Row],[Adj Close]]/DAX__2019_2020__33[[#This Row],[Close]])</f>
        <v>103.48377100042683</v>
      </c>
      <c r="E3320" s="50" t="s">
        <v>10378</v>
      </c>
      <c r="F3320" s="50" t="s">
        <v>3981</v>
      </c>
      <c r="G3320" s="50" t="s">
        <v>10521</v>
      </c>
      <c r="H3320" s="50" t="s">
        <v>10563</v>
      </c>
      <c r="I3320" s="50">
        <f>(DAX__2019_2020__33[[#This Row],[Adj Close]]-DAX__2019_2020__33[[#This Row],[Adj Open]])/DAX__2019_2020__33[[#This Row],[Adj Open]]</f>
        <v>-2.9286708158464007E-2</v>
      </c>
      <c r="J3320" s="50">
        <f>DAX__2019_2020__33[[#This Row],[Adj Close]]-DAX__2019_2020__33[[#This Row],[Adj Open]]</f>
        <v>-3.0306990004268215</v>
      </c>
      <c r="K3320" s="50">
        <v>597445</v>
      </c>
    </row>
    <row r="3321" spans="1:11" x14ac:dyDescent="0.3">
      <c r="A3321" s="51" t="str">
        <f t="shared" si="56"/>
        <v>BEI.DE</v>
      </c>
      <c r="B3321" s="52" t="s">
        <v>372</v>
      </c>
      <c r="C3321" s="50" t="s">
        <v>10292</v>
      </c>
      <c r="D3321" s="50">
        <f>DAX__2019_2020__33[[#This Row],[Open]]*(DAX__2019_2020__33[[#This Row],[Adj Close]]/DAX__2019_2020__33[[#This Row],[Close]])</f>
        <v>100.74636748876765</v>
      </c>
      <c r="E3321" s="50" t="s">
        <v>10283</v>
      </c>
      <c r="F3321" s="50" t="s">
        <v>10564</v>
      </c>
      <c r="G3321" s="50" t="s">
        <v>10565</v>
      </c>
      <c r="H3321" s="50" t="s">
        <v>10566</v>
      </c>
      <c r="I3321" s="50">
        <f>(DAX__2019_2020__33[[#This Row],[Adj Close]]-DAX__2019_2020__33[[#This Row],[Adj Open]])/DAX__2019_2020__33[[#This Row],[Adj Open]]</f>
        <v>-2.2319290956255455E-2</v>
      </c>
      <c r="J3321" s="50">
        <f>DAX__2019_2020__33[[#This Row],[Adj Close]]-DAX__2019_2020__33[[#This Row],[Adj Open]]</f>
        <v>-2.2485874887676403</v>
      </c>
      <c r="K3321" s="50">
        <v>450720</v>
      </c>
    </row>
    <row r="3322" spans="1:11" x14ac:dyDescent="0.3">
      <c r="A3322" s="51" t="str">
        <f t="shared" si="56"/>
        <v>BEI.DE</v>
      </c>
      <c r="B3322" s="52" t="s">
        <v>373</v>
      </c>
      <c r="C3322" s="50" t="s">
        <v>10274</v>
      </c>
      <c r="D3322" s="50">
        <f>DAX__2019_2020__33[[#This Row],[Open]]*(DAX__2019_2020__33[[#This Row],[Adj Close]]/DAX__2019_2020__33[[#This Row],[Close]])</f>
        <v>98.253359748038633</v>
      </c>
      <c r="E3322" s="50" t="s">
        <v>10274</v>
      </c>
      <c r="F3322" s="50" t="s">
        <v>10567</v>
      </c>
      <c r="G3322" s="50" t="s">
        <v>10249</v>
      </c>
      <c r="H3322" s="50" t="s">
        <v>10568</v>
      </c>
      <c r="I3322" s="50">
        <f>(DAX__2019_2020__33[[#This Row],[Adj Close]]-DAX__2019_2020__33[[#This Row],[Adj Open]])/DAX__2019_2020__33[[#This Row],[Adj Open]]</f>
        <v>-1.1144308457711444E-2</v>
      </c>
      <c r="J3322" s="50">
        <f>DAX__2019_2020__33[[#This Row],[Adj Close]]-DAX__2019_2020__33[[#This Row],[Adj Open]]</f>
        <v>-1.0949657480386321</v>
      </c>
      <c r="K3322" s="50">
        <v>665410</v>
      </c>
    </row>
    <row r="3323" spans="1:11" x14ac:dyDescent="0.3">
      <c r="A3323" s="51" t="str">
        <f t="shared" si="56"/>
        <v>BEI.DE</v>
      </c>
      <c r="B3323" s="52" t="s">
        <v>374</v>
      </c>
      <c r="C3323" s="50" t="s">
        <v>10569</v>
      </c>
      <c r="D3323" s="50">
        <f>DAX__2019_2020__33[[#This Row],[Open]]*(DAX__2019_2020__33[[#This Row],[Adj Close]]/DAX__2019_2020__33[[#This Row],[Close]])</f>
        <v>95.339980878672847</v>
      </c>
      <c r="E3323" s="50" t="s">
        <v>10226</v>
      </c>
      <c r="F3323" s="50" t="s">
        <v>10570</v>
      </c>
      <c r="G3323" s="50" t="s">
        <v>10570</v>
      </c>
      <c r="H3323" s="50" t="s">
        <v>10571</v>
      </c>
      <c r="I3323" s="50">
        <f>(DAX__2019_2020__33[[#This Row],[Adj Close]]-DAX__2019_2020__33[[#This Row],[Adj Open]])/DAX__2019_2020__33[[#This Row],[Adj Open]]</f>
        <v>-7.1779842240972799E-3</v>
      </c>
      <c r="J3323" s="50">
        <f>DAX__2019_2020__33[[#This Row],[Adj Close]]-DAX__2019_2020__33[[#This Row],[Adj Open]]</f>
        <v>-0.68434887867284999</v>
      </c>
      <c r="K3323" s="50">
        <v>679227</v>
      </c>
    </row>
    <row r="3324" spans="1:11" x14ac:dyDescent="0.3">
      <c r="A3324" s="51" t="str">
        <f t="shared" si="56"/>
        <v>BEI.DE</v>
      </c>
      <c r="B3324" s="52" t="s">
        <v>375</v>
      </c>
      <c r="C3324" s="50" t="s">
        <v>10572</v>
      </c>
      <c r="D3324" s="50">
        <f>DAX__2019_2020__33[[#This Row],[Open]]*(DAX__2019_2020__33[[#This Row],[Adj Close]]/DAX__2019_2020__33[[#This Row],[Close]])</f>
        <v>92.974074166435756</v>
      </c>
      <c r="E3324" s="50" t="s">
        <v>10573</v>
      </c>
      <c r="F3324" s="50" t="s">
        <v>10574</v>
      </c>
      <c r="G3324" s="50" t="s">
        <v>10575</v>
      </c>
      <c r="H3324" s="50" t="s">
        <v>10576</v>
      </c>
      <c r="I3324" s="50">
        <f>(DAX__2019_2020__33[[#This Row],[Adj Close]]-DAX__2019_2020__33[[#This Row],[Adj Open]])/DAX__2019_2020__33[[#This Row],[Adj Open]]</f>
        <v>-2.1030074049002302E-3</v>
      </c>
      <c r="J3324" s="50">
        <f>DAX__2019_2020__33[[#This Row],[Adj Close]]-DAX__2019_2020__33[[#This Row],[Adj Open]]</f>
        <v>-0.19552516643575757</v>
      </c>
      <c r="K3324" s="50">
        <v>1128143</v>
      </c>
    </row>
    <row r="3325" spans="1:11" x14ac:dyDescent="0.3">
      <c r="A3325" s="51" t="str">
        <f t="shared" si="56"/>
        <v>BEI.DE</v>
      </c>
      <c r="B3325" s="52" t="s">
        <v>376</v>
      </c>
      <c r="C3325" s="50" t="s">
        <v>5713</v>
      </c>
      <c r="D3325" s="50">
        <f>DAX__2019_2020__33[[#This Row],[Open]]*(DAX__2019_2020__33[[#This Row],[Adj Close]]/DAX__2019_2020__33[[#This Row],[Close]])</f>
        <v>92.798102921198748</v>
      </c>
      <c r="E3325" s="50" t="s">
        <v>10577</v>
      </c>
      <c r="F3325" s="50" t="s">
        <v>10182</v>
      </c>
      <c r="G3325" s="50" t="s">
        <v>10578</v>
      </c>
      <c r="H3325" s="50" t="s">
        <v>10579</v>
      </c>
      <c r="I3325" s="50">
        <f>(DAX__2019_2020__33[[#This Row],[Adj Close]]-DAX__2019_2020__33[[#This Row],[Adj Open]])/DAX__2019_2020__33[[#This Row],[Adj Open]]</f>
        <v>2.0648957451516167E-2</v>
      </c>
      <c r="J3325" s="50">
        <f>DAX__2019_2020__33[[#This Row],[Adj Close]]-DAX__2019_2020__33[[#This Row],[Adj Open]]</f>
        <v>1.9161840788012512</v>
      </c>
      <c r="K3325" s="50">
        <v>945453</v>
      </c>
    </row>
    <row r="3326" spans="1:11" x14ac:dyDescent="0.3">
      <c r="A3326" s="51" t="str">
        <f t="shared" si="56"/>
        <v>BEI.DE</v>
      </c>
      <c r="B3326" s="52" t="s">
        <v>377</v>
      </c>
      <c r="C3326" s="50" t="s">
        <v>10580</v>
      </c>
      <c r="D3326" s="50">
        <f>DAX__2019_2020__33[[#This Row],[Open]]*(DAX__2019_2020__33[[#This Row],[Adj Close]]/DAX__2019_2020__33[[#This Row],[Close]])</f>
        <v>94.733838215769168</v>
      </c>
      <c r="E3326" s="50" t="s">
        <v>10581</v>
      </c>
      <c r="F3326" s="50" t="s">
        <v>10572</v>
      </c>
      <c r="G3326" s="50" t="s">
        <v>10228</v>
      </c>
      <c r="H3326" s="50" t="s">
        <v>10582</v>
      </c>
      <c r="I3326" s="50">
        <f>(DAX__2019_2020__33[[#This Row],[Adj Close]]-DAX__2019_2020__33[[#This Row],[Adj Open]])/DAX__2019_2020__33[[#This Row],[Adj Open]]</f>
        <v>9.4943032096118582E-3</v>
      </c>
      <c r="J3326" s="50">
        <f>DAX__2019_2020__33[[#This Row],[Adj Close]]-DAX__2019_2020__33[[#This Row],[Adj Open]]</f>
        <v>0.8994317842308277</v>
      </c>
      <c r="K3326" s="50">
        <v>876688</v>
      </c>
    </row>
    <row r="3327" spans="1:11" x14ac:dyDescent="0.3">
      <c r="A3327" s="51" t="str">
        <f t="shared" si="56"/>
        <v>BEI.DE</v>
      </c>
      <c r="B3327" s="52" t="s">
        <v>378</v>
      </c>
      <c r="C3327" s="50" t="s">
        <v>10567</v>
      </c>
      <c r="D3327" s="50">
        <f>DAX__2019_2020__33[[#This Row],[Open]]*(DAX__2019_2020__33[[#This Row],[Adj Close]]/DAX__2019_2020__33[[#This Row],[Close]])</f>
        <v>95.320424820366611</v>
      </c>
      <c r="E3327" s="50" t="s">
        <v>10583</v>
      </c>
      <c r="F3327" s="50" t="s">
        <v>10567</v>
      </c>
      <c r="G3327" s="50" t="s">
        <v>10584</v>
      </c>
      <c r="H3327" s="50" t="s">
        <v>10585</v>
      </c>
      <c r="I3327" s="50">
        <f>(DAX__2019_2020__33[[#This Row],[Adj Close]]-DAX__2019_2020__33[[#This Row],[Adj Open]])/DAX__2019_2020__33[[#This Row],[Adj Open]]</f>
        <v>1.9692287179487306E-2</v>
      </c>
      <c r="J3327" s="50">
        <f>DAX__2019_2020__33[[#This Row],[Adj Close]]-DAX__2019_2020__33[[#This Row],[Adj Open]]</f>
        <v>1.8770771796333889</v>
      </c>
      <c r="K3327" s="50">
        <v>653364</v>
      </c>
    </row>
    <row r="3328" spans="1:11" x14ac:dyDescent="0.3">
      <c r="A3328" s="51" t="str">
        <f t="shared" si="56"/>
        <v>BEI.DE</v>
      </c>
      <c r="B3328" s="52" t="s">
        <v>379</v>
      </c>
      <c r="C3328" s="50" t="s">
        <v>10251</v>
      </c>
      <c r="D3328" s="50">
        <f>DAX__2019_2020__33[[#This Row],[Open]]*(DAX__2019_2020__33[[#This Row],[Adj Close]]/DAX__2019_2020__33[[#This Row],[Close]])</f>
        <v>97.119291847177379</v>
      </c>
      <c r="E3328" s="50" t="s">
        <v>10272</v>
      </c>
      <c r="F3328" s="50" t="s">
        <v>10241</v>
      </c>
      <c r="G3328" s="50" t="s">
        <v>10272</v>
      </c>
      <c r="H3328" s="50" t="s">
        <v>10586</v>
      </c>
      <c r="I3328" s="50">
        <f>(DAX__2019_2020__33[[#This Row],[Adj Close]]-DAX__2019_2020__33[[#This Row],[Adj Open]])/DAX__2019_2020__33[[#This Row],[Adj Open]]</f>
        <v>1.469707125818695E-2</v>
      </c>
      <c r="J3328" s="50">
        <f>DAX__2019_2020__33[[#This Row],[Adj Close]]-DAX__2019_2020__33[[#This Row],[Adj Open]]</f>
        <v>1.4273691528226209</v>
      </c>
      <c r="K3328" s="50">
        <v>705538</v>
      </c>
    </row>
    <row r="3329" spans="1:11" x14ac:dyDescent="0.3">
      <c r="A3329" s="51" t="str">
        <f t="shared" si="56"/>
        <v>BEI.DE</v>
      </c>
      <c r="B3329" s="52" t="s">
        <v>380</v>
      </c>
      <c r="C3329" s="50" t="s">
        <v>10587</v>
      </c>
      <c r="D3329" s="50">
        <f>DAX__2019_2020__33[[#This Row],[Open]]*(DAX__2019_2020__33[[#This Row],[Adj Close]]/DAX__2019_2020__33[[#This Row],[Close]])</f>
        <v>96.943325153174584</v>
      </c>
      <c r="E3329" s="50" t="s">
        <v>10588</v>
      </c>
      <c r="F3329" s="50" t="s">
        <v>10589</v>
      </c>
      <c r="G3329" s="50" t="s">
        <v>10590</v>
      </c>
      <c r="H3329" s="50" t="s">
        <v>10591</v>
      </c>
      <c r="I3329" s="50">
        <f>(DAX__2019_2020__33[[#This Row],[Adj Close]]-DAX__2019_2020__33[[#This Row],[Adj Open]])/DAX__2019_2020__33[[#This Row],[Adj Open]]</f>
        <v>-3.8322406683243136E-3</v>
      </c>
      <c r="J3329" s="50">
        <f>DAX__2019_2020__33[[#This Row],[Adj Close]]-DAX__2019_2020__33[[#This Row],[Adj Open]]</f>
        <v>-0.37151015317458302</v>
      </c>
      <c r="K3329" s="50">
        <v>753064</v>
      </c>
    </row>
    <row r="3330" spans="1:11" x14ac:dyDescent="0.3">
      <c r="A3330" s="51" t="str">
        <f t="shared" si="56"/>
        <v>BEI.DE</v>
      </c>
      <c r="B3330" s="52" t="s">
        <v>381</v>
      </c>
      <c r="C3330" s="50" t="s">
        <v>10592</v>
      </c>
      <c r="D3330" s="50">
        <f>DAX__2019_2020__33[[#This Row],[Open]]*(DAX__2019_2020__33[[#This Row],[Adj Close]]/DAX__2019_2020__33[[#This Row],[Close]])</f>
        <v>92.407035917437824</v>
      </c>
      <c r="E3330" s="50" t="s">
        <v>10593</v>
      </c>
      <c r="F3330" s="50" t="s">
        <v>3926</v>
      </c>
      <c r="G3330" s="50" t="s">
        <v>10594</v>
      </c>
      <c r="H3330" s="50" t="s">
        <v>10595</v>
      </c>
      <c r="I3330" s="50">
        <f>(DAX__2019_2020__33[[#This Row],[Adj Close]]-DAX__2019_2020__33[[#This Row],[Adj Open]])/DAX__2019_2020__33[[#This Row],[Adj Open]]</f>
        <v>1.5446530325217677E-2</v>
      </c>
      <c r="J3330" s="50">
        <f>DAX__2019_2020__33[[#This Row],[Adj Close]]-DAX__2019_2020__33[[#This Row],[Adj Open]]</f>
        <v>1.4273680825621824</v>
      </c>
      <c r="K3330" s="50">
        <v>1343821</v>
      </c>
    </row>
    <row r="3331" spans="1:11" x14ac:dyDescent="0.3">
      <c r="A3331" s="51" t="str">
        <f t="shared" si="56"/>
        <v>BEI.DE</v>
      </c>
      <c r="B3331" s="52" t="s">
        <v>382</v>
      </c>
      <c r="C3331" s="50" t="s">
        <v>10596</v>
      </c>
      <c r="D3331" s="50">
        <f>DAX__2019_2020__33[[#This Row],[Open]]*(DAX__2019_2020__33[[#This Row],[Adj Close]]/DAX__2019_2020__33[[#This Row],[Close]])</f>
        <v>94.401440377136908</v>
      </c>
      <c r="E3331" s="50" t="s">
        <v>10597</v>
      </c>
      <c r="F3331" s="50" t="s">
        <v>10149</v>
      </c>
      <c r="G3331" s="50" t="s">
        <v>5774</v>
      </c>
      <c r="H3331" s="50" t="s">
        <v>10194</v>
      </c>
      <c r="I3331" s="50">
        <f>(DAX__2019_2020__33[[#This Row],[Adj Close]]-DAX__2019_2020__33[[#This Row],[Adj Open]])/DAX__2019_2020__33[[#This Row],[Adj Open]]</f>
        <v>-3.5625466769375787E-2</v>
      </c>
      <c r="J3331" s="50">
        <f>DAX__2019_2020__33[[#This Row],[Adj Close]]-DAX__2019_2020__33[[#This Row],[Adj Open]]</f>
        <v>-3.3630953771369008</v>
      </c>
      <c r="K3331" s="50">
        <v>1083278</v>
      </c>
    </row>
    <row r="3332" spans="1:11" x14ac:dyDescent="0.3">
      <c r="A3332" s="51" t="str">
        <f t="shared" si="56"/>
        <v>BEI.DE</v>
      </c>
      <c r="B3332" s="52" t="s">
        <v>383</v>
      </c>
      <c r="C3332" s="50" t="s">
        <v>10202</v>
      </c>
      <c r="D3332" s="50">
        <f>DAX__2019_2020__33[[#This Row],[Open]]*(DAX__2019_2020__33[[#This Row],[Adj Close]]/DAX__2019_2020__33[[#This Row],[Close]])</f>
        <v>91.918220657001811</v>
      </c>
      <c r="E3332" s="50" t="s">
        <v>5713</v>
      </c>
      <c r="F3332" s="50" t="s">
        <v>9965</v>
      </c>
      <c r="G3332" s="50" t="s">
        <v>10598</v>
      </c>
      <c r="H3332" s="50" t="s">
        <v>10599</v>
      </c>
      <c r="I3332" s="50">
        <f>(DAX__2019_2020__33[[#This Row],[Adj Close]]-DAX__2019_2020__33[[#This Row],[Adj Open]])/DAX__2019_2020__33[[#This Row],[Adj Open]]</f>
        <v>-3.3609828768660872E-2</v>
      </c>
      <c r="J3332" s="50">
        <f>DAX__2019_2020__33[[#This Row],[Adj Close]]-DAX__2019_2020__33[[#This Row],[Adj Open]]</f>
        <v>-3.0893556570018177</v>
      </c>
      <c r="K3332" s="50">
        <v>927710</v>
      </c>
    </row>
    <row r="3333" spans="1:11" x14ac:dyDescent="0.3">
      <c r="A3333" s="51" t="str">
        <f t="shared" si="56"/>
        <v>BEI.DE</v>
      </c>
      <c r="B3333" s="52" t="s">
        <v>384</v>
      </c>
      <c r="C3333" s="50" t="s">
        <v>10600</v>
      </c>
      <c r="D3333" s="50">
        <f>DAX__2019_2020__33[[#This Row],[Open]]*(DAX__2019_2020__33[[#This Row],[Adj Close]]/DAX__2019_2020__33[[#This Row],[Close]])</f>
        <v>85.661291559105877</v>
      </c>
      <c r="E3333" s="50" t="s">
        <v>10601</v>
      </c>
      <c r="F3333" s="50" t="s">
        <v>10602</v>
      </c>
      <c r="G3333" s="50" t="s">
        <v>10603</v>
      </c>
      <c r="H3333" s="50" t="s">
        <v>10604</v>
      </c>
      <c r="I3333" s="50">
        <f>(DAX__2019_2020__33[[#This Row],[Adj Close]]-DAX__2019_2020__33[[#This Row],[Adj Open]])/DAX__2019_2020__33[[#This Row],[Adj Open]]</f>
        <v>-3.5380117482990636E-2</v>
      </c>
      <c r="J3333" s="50">
        <f>DAX__2019_2020__33[[#This Row],[Adj Close]]-DAX__2019_2020__33[[#This Row],[Adj Open]]</f>
        <v>-3.0307065591058802</v>
      </c>
      <c r="K3333" s="50">
        <v>1594550</v>
      </c>
    </row>
    <row r="3334" spans="1:11" x14ac:dyDescent="0.3">
      <c r="A3334" s="51" t="str">
        <f t="shared" si="56"/>
        <v>BEI.DE</v>
      </c>
      <c r="B3334" s="52" t="s">
        <v>385</v>
      </c>
      <c r="C3334" s="50" t="s">
        <v>10121</v>
      </c>
      <c r="D3334" s="50">
        <f>DAX__2019_2020__33[[#This Row],[Open]]*(DAX__2019_2020__33[[#This Row],[Adj Close]]/DAX__2019_2020__33[[#This Row],[Close]])</f>
        <v>83.451814482887869</v>
      </c>
      <c r="E3334" s="50" t="s">
        <v>3881</v>
      </c>
      <c r="F3334" s="50" t="s">
        <v>10605</v>
      </c>
      <c r="G3334" s="50" t="s">
        <v>10101</v>
      </c>
      <c r="H3334" s="50" t="s">
        <v>10606</v>
      </c>
      <c r="I3334" s="50">
        <f>(DAX__2019_2020__33[[#This Row],[Adj Close]]-DAX__2019_2020__33[[#This Row],[Adj Open]])/DAX__2019_2020__33[[#This Row],[Adj Open]]</f>
        <v>-6.5604263523848082E-3</v>
      </c>
      <c r="J3334" s="50">
        <f>DAX__2019_2020__33[[#This Row],[Adj Close]]-DAX__2019_2020__33[[#This Row],[Adj Open]]</f>
        <v>-0.54747948288786574</v>
      </c>
      <c r="K3334" s="50">
        <v>1594918</v>
      </c>
    </row>
    <row r="3335" spans="1:11" x14ac:dyDescent="0.3">
      <c r="A3335" s="51" t="str">
        <f t="shared" si="56"/>
        <v>BEI.DE</v>
      </c>
      <c r="B3335" s="52" t="s">
        <v>386</v>
      </c>
      <c r="C3335" s="50" t="s">
        <v>10607</v>
      </c>
      <c r="D3335" s="50">
        <f>DAX__2019_2020__33[[#This Row],[Open]]*(DAX__2019_2020__33[[#This Row],[Adj Close]]/DAX__2019_2020__33[[#This Row],[Close]])</f>
        <v>79.423915217855665</v>
      </c>
      <c r="E3335" s="50" t="s">
        <v>10608</v>
      </c>
      <c r="F3335" s="50" t="s">
        <v>10609</v>
      </c>
      <c r="G3335" s="50" t="s">
        <v>10610</v>
      </c>
      <c r="H3335" s="50" t="s">
        <v>10611</v>
      </c>
      <c r="I3335" s="50">
        <f>(DAX__2019_2020__33[[#This Row],[Adj Close]]-DAX__2019_2020__33[[#This Row],[Adj Open]])/DAX__2019_2020__33[[#This Row],[Adj Open]]</f>
        <v>1.9448572610747731E-2</v>
      </c>
      <c r="J3335" s="50">
        <f>DAX__2019_2020__33[[#This Row],[Adj Close]]-DAX__2019_2020__33[[#This Row],[Adj Open]]</f>
        <v>1.5446817821443375</v>
      </c>
      <c r="K3335" s="50">
        <v>1460918</v>
      </c>
    </row>
    <row r="3336" spans="1:11" x14ac:dyDescent="0.3">
      <c r="A3336" s="51" t="str">
        <f t="shared" si="56"/>
        <v>BEI.DE</v>
      </c>
      <c r="B3336" s="52" t="s">
        <v>387</v>
      </c>
      <c r="C3336" s="50" t="s">
        <v>10612</v>
      </c>
      <c r="D3336" s="50">
        <f>DAX__2019_2020__33[[#This Row],[Open]]*(DAX__2019_2020__33[[#This Row],[Adj Close]]/DAX__2019_2020__33[[#This Row],[Close]])</f>
        <v>82.395950167552741</v>
      </c>
      <c r="E3336" s="50" t="s">
        <v>10613</v>
      </c>
      <c r="F3336" s="50" t="s">
        <v>10614</v>
      </c>
      <c r="G3336" s="50" t="s">
        <v>10011</v>
      </c>
      <c r="H3336" s="50" t="s">
        <v>10615</v>
      </c>
      <c r="I3336" s="50">
        <f>(DAX__2019_2020__33[[#This Row],[Adj Close]]-DAX__2019_2020__33[[#This Row],[Adj Open]])/DAX__2019_2020__33[[#This Row],[Adj Open]]</f>
        <v>1.850969409717242E-2</v>
      </c>
      <c r="J3336" s="50">
        <f>DAX__2019_2020__33[[#This Row],[Adj Close]]-DAX__2019_2020__33[[#This Row],[Adj Open]]</f>
        <v>1.5251238324472638</v>
      </c>
      <c r="K3336" s="50">
        <v>796115</v>
      </c>
    </row>
    <row r="3337" spans="1:11" x14ac:dyDescent="0.3">
      <c r="A3337" s="51" t="str">
        <f t="shared" si="56"/>
        <v>BEI.DE</v>
      </c>
      <c r="B3337" s="52" t="s">
        <v>388</v>
      </c>
      <c r="C3337" s="50" t="s">
        <v>10616</v>
      </c>
      <c r="D3337" s="50">
        <f>DAX__2019_2020__33[[#This Row],[Open]]*(DAX__2019_2020__33[[#This Row],[Adj Close]]/DAX__2019_2020__33[[#This Row],[Close]])</f>
        <v>81.418314160554061</v>
      </c>
      <c r="E3337" s="50" t="s">
        <v>10051</v>
      </c>
      <c r="F3337" s="50" t="s">
        <v>10616</v>
      </c>
      <c r="G3337" s="50" t="s">
        <v>10617</v>
      </c>
      <c r="H3337" s="50" t="s">
        <v>10618</v>
      </c>
      <c r="I3337" s="50">
        <f>(DAX__2019_2020__33[[#This Row],[Adj Close]]-DAX__2019_2020__33[[#This Row],[Adj Open]])/DAX__2019_2020__33[[#This Row],[Adj Open]]</f>
        <v>9.3179660100620218E-2</v>
      </c>
      <c r="J3337" s="50">
        <f>DAX__2019_2020__33[[#This Row],[Adj Close]]-DAX__2019_2020__33[[#This Row],[Adj Open]]</f>
        <v>7.5865308394459419</v>
      </c>
      <c r="K3337" s="50">
        <v>810149</v>
      </c>
    </row>
    <row r="3338" spans="1:11" x14ac:dyDescent="0.3">
      <c r="A3338" s="51" t="str">
        <f t="shared" si="56"/>
        <v>BEI.DE</v>
      </c>
      <c r="B3338" s="52" t="s">
        <v>389</v>
      </c>
      <c r="C3338" s="50" t="s">
        <v>10619</v>
      </c>
      <c r="D3338" s="50">
        <f>DAX__2019_2020__33[[#This Row],[Open]]*(DAX__2019_2020__33[[#This Row],[Adj Close]]/DAX__2019_2020__33[[#This Row],[Close]])</f>
        <v>90.88191595366591</v>
      </c>
      <c r="E3338" s="50" t="s">
        <v>10620</v>
      </c>
      <c r="F3338" s="50" t="s">
        <v>10036</v>
      </c>
      <c r="G3338" s="50" t="s">
        <v>10621</v>
      </c>
      <c r="H3338" s="50" t="s">
        <v>10622</v>
      </c>
      <c r="I3338" s="50">
        <f>(DAX__2019_2020__33[[#This Row],[Adj Close]]-DAX__2019_2020__33[[#This Row],[Adj Open]])/DAX__2019_2020__33[[#This Row],[Adj Open]]</f>
        <v>-3.5283982737564196E-2</v>
      </c>
      <c r="J3338" s="50">
        <f>DAX__2019_2020__33[[#This Row],[Adj Close]]-DAX__2019_2020__33[[#This Row],[Adj Open]]</f>
        <v>-3.2066759536659077</v>
      </c>
      <c r="K3338" s="50">
        <v>767279</v>
      </c>
    </row>
    <row r="3339" spans="1:11" x14ac:dyDescent="0.3">
      <c r="A3339" s="51" t="str">
        <f t="shared" si="56"/>
        <v>BEI.DE</v>
      </c>
      <c r="B3339" s="52" t="s">
        <v>390</v>
      </c>
      <c r="C3339" s="50" t="s">
        <v>3899</v>
      </c>
      <c r="D3339" s="50">
        <f>DAX__2019_2020__33[[#This Row],[Open]]*(DAX__2019_2020__33[[#This Row],[Adj Close]]/DAX__2019_2020__33[[#This Row],[Close]])</f>
        <v>90.921022747546829</v>
      </c>
      <c r="E3339" s="50" t="s">
        <v>10574</v>
      </c>
      <c r="F3339" s="50" t="s">
        <v>10623</v>
      </c>
      <c r="G3339" s="50" t="s">
        <v>10621</v>
      </c>
      <c r="H3339" s="50" t="s">
        <v>10622</v>
      </c>
      <c r="I3339" s="50">
        <f>(DAX__2019_2020__33[[#This Row],[Adj Close]]-DAX__2019_2020__33[[#This Row],[Adj Open]])/DAX__2019_2020__33[[#This Row],[Adj Open]]</f>
        <v>-3.5698924731182725E-2</v>
      </c>
      <c r="J3339" s="50">
        <f>DAX__2019_2020__33[[#This Row],[Adj Close]]-DAX__2019_2020__33[[#This Row],[Adj Open]]</f>
        <v>-3.2457827475468264</v>
      </c>
      <c r="K3339" s="50">
        <v>1001145</v>
      </c>
    </row>
    <row r="3340" spans="1:11" x14ac:dyDescent="0.3">
      <c r="A3340" s="51" t="str">
        <f t="shared" si="56"/>
        <v>BEI.DE</v>
      </c>
      <c r="B3340" s="52" t="s">
        <v>391</v>
      </c>
      <c r="C3340" s="50" t="s">
        <v>10105</v>
      </c>
      <c r="D3340" s="50">
        <f>DAX__2019_2020__33[[#This Row],[Open]]*(DAX__2019_2020__33[[#This Row],[Adj Close]]/DAX__2019_2020__33[[#This Row],[Close]])</f>
        <v>84.488113923688459</v>
      </c>
      <c r="E3340" s="50" t="s">
        <v>9973</v>
      </c>
      <c r="F3340" s="50" t="s">
        <v>10624</v>
      </c>
      <c r="G3340" s="50" t="s">
        <v>10625</v>
      </c>
      <c r="H3340" s="50" t="s">
        <v>10626</v>
      </c>
      <c r="I3340" s="50">
        <f>(DAX__2019_2020__33[[#This Row],[Adj Close]]-DAX__2019_2020__33[[#This Row],[Adj Open]])/DAX__2019_2020__33[[#This Row],[Adj Open]]</f>
        <v>1.9671430679736736E-2</v>
      </c>
      <c r="J3340" s="50">
        <f>DAX__2019_2020__33[[#This Row],[Adj Close]]-DAX__2019_2020__33[[#This Row],[Adj Open]]</f>
        <v>1.6620020763115377</v>
      </c>
      <c r="K3340" s="50">
        <v>748873</v>
      </c>
    </row>
    <row r="3341" spans="1:11" x14ac:dyDescent="0.3">
      <c r="A3341" s="51" t="str">
        <f t="shared" si="56"/>
        <v>BEI.DE</v>
      </c>
      <c r="B3341" s="52" t="s">
        <v>392</v>
      </c>
      <c r="C3341" s="50" t="s">
        <v>10627</v>
      </c>
      <c r="D3341" s="50">
        <f>DAX__2019_2020__33[[#This Row],[Open]]*(DAX__2019_2020__33[[#This Row],[Adj Close]]/DAX__2019_2020__33[[#This Row],[Close]])</f>
        <v>88.007637841991368</v>
      </c>
      <c r="E3341" s="50" t="s">
        <v>10628</v>
      </c>
      <c r="F3341" s="50" t="s">
        <v>10629</v>
      </c>
      <c r="G3341" s="50" t="s">
        <v>10628</v>
      </c>
      <c r="H3341" s="50" t="s">
        <v>10630</v>
      </c>
      <c r="I3341" s="50">
        <f>(DAX__2019_2020__33[[#This Row],[Adj Close]]-DAX__2019_2020__33[[#This Row],[Adj Open]])/DAX__2019_2020__33[[#This Row],[Adj Open]]</f>
        <v>5.2877162393151357E-2</v>
      </c>
      <c r="J3341" s="50">
        <f>DAX__2019_2020__33[[#This Row],[Adj Close]]-DAX__2019_2020__33[[#This Row],[Adj Open]]</f>
        <v>4.6535941580086302</v>
      </c>
      <c r="K3341" s="50">
        <v>788042</v>
      </c>
    </row>
    <row r="3342" spans="1:11" x14ac:dyDescent="0.3">
      <c r="A3342" s="51" t="str">
        <f t="shared" si="56"/>
        <v>BEI.DE</v>
      </c>
      <c r="B3342" s="52" t="s">
        <v>393</v>
      </c>
      <c r="C3342" s="50" t="s">
        <v>10631</v>
      </c>
      <c r="D3342" s="50">
        <f>DAX__2019_2020__33[[#This Row],[Open]]*(DAX__2019_2020__33[[#This Row],[Adj Close]]/DAX__2019_2020__33[[#This Row],[Close]])</f>
        <v>94.303672416096063</v>
      </c>
      <c r="E3342" s="50" t="s">
        <v>10228</v>
      </c>
      <c r="F3342" s="50" t="s">
        <v>10071</v>
      </c>
      <c r="G3342" s="50" t="s">
        <v>10632</v>
      </c>
      <c r="H3342" s="50" t="s">
        <v>10633</v>
      </c>
      <c r="I3342" s="50">
        <f>(DAX__2019_2020__33[[#This Row],[Adj Close]]-DAX__2019_2020__33[[#This Row],[Adj Open]])/DAX__2019_2020__33[[#This Row],[Adj Open]]</f>
        <v>-8.2935414502751034E-3</v>
      </c>
      <c r="J3342" s="50">
        <f>DAX__2019_2020__33[[#This Row],[Adj Close]]-DAX__2019_2020__33[[#This Row],[Adj Open]]</f>
        <v>-0.78211141609605761</v>
      </c>
      <c r="K3342" s="50">
        <v>820305</v>
      </c>
    </row>
    <row r="3343" spans="1:11" x14ac:dyDescent="0.3">
      <c r="A3343" s="51" t="str">
        <f t="shared" si="56"/>
        <v>BEI.DE</v>
      </c>
      <c r="B3343" s="52" t="s">
        <v>394</v>
      </c>
      <c r="C3343" s="50" t="s">
        <v>10634</v>
      </c>
      <c r="D3343" s="50">
        <f>DAX__2019_2020__33[[#This Row],[Open]]*(DAX__2019_2020__33[[#This Row],[Adj Close]]/DAX__2019_2020__33[[#This Row],[Close]])</f>
        <v>91.84001132916552</v>
      </c>
      <c r="E3343" s="50" t="s">
        <v>10635</v>
      </c>
      <c r="F3343" s="50" t="s">
        <v>3914</v>
      </c>
      <c r="G3343" s="50" t="s">
        <v>10635</v>
      </c>
      <c r="H3343" s="50" t="s">
        <v>10636</v>
      </c>
      <c r="I3343" s="50">
        <f>(DAX__2019_2020__33[[#This Row],[Adj Close]]-DAX__2019_2020__33[[#This Row],[Adj Open]])/DAX__2019_2020__33[[#This Row],[Adj Open]]</f>
        <v>1.7032137171979229E-2</v>
      </c>
      <c r="J3343" s="50">
        <f>DAX__2019_2020__33[[#This Row],[Adj Close]]-DAX__2019_2020__33[[#This Row],[Adj Open]]</f>
        <v>1.5642316708344737</v>
      </c>
      <c r="K3343" s="50">
        <v>640037</v>
      </c>
    </row>
    <row r="3344" spans="1:11" x14ac:dyDescent="0.3">
      <c r="A3344" s="51" t="str">
        <f t="shared" si="56"/>
        <v>BEI.DE</v>
      </c>
      <c r="B3344" s="52" t="s">
        <v>395</v>
      </c>
      <c r="C3344" s="50" t="s">
        <v>5734</v>
      </c>
      <c r="D3344" s="50">
        <f>DAX__2019_2020__33[[#This Row],[Open]]*(DAX__2019_2020__33[[#This Row],[Adj Close]]/DAX__2019_2020__33[[#This Row],[Close]])</f>
        <v>92.094188737972473</v>
      </c>
      <c r="E3344" s="50" t="s">
        <v>10637</v>
      </c>
      <c r="F3344" s="50" t="s">
        <v>9971</v>
      </c>
      <c r="G3344" s="50" t="s">
        <v>10638</v>
      </c>
      <c r="H3344" s="50" t="s">
        <v>10639</v>
      </c>
      <c r="I3344" s="50">
        <f>(DAX__2019_2020__33[[#This Row],[Adj Close]]-DAX__2019_2020__33[[#This Row],[Adj Open]])/DAX__2019_2020__33[[#This Row],[Adj Open]]</f>
        <v>-2.8025467983826002E-2</v>
      </c>
      <c r="J3344" s="50">
        <f>DAX__2019_2020__33[[#This Row],[Adj Close]]-DAX__2019_2020__33[[#This Row],[Adj Open]]</f>
        <v>-2.5809827379724766</v>
      </c>
      <c r="K3344" s="50">
        <v>612028</v>
      </c>
    </row>
    <row r="3345" spans="1:11" x14ac:dyDescent="0.3">
      <c r="A3345" s="51" t="str">
        <f t="shared" si="56"/>
        <v>BEI.DE</v>
      </c>
      <c r="B3345" s="52" t="s">
        <v>396</v>
      </c>
      <c r="C3345" s="50" t="s">
        <v>10640</v>
      </c>
      <c r="D3345" s="50">
        <f>DAX__2019_2020__33[[#This Row],[Open]]*(DAX__2019_2020__33[[#This Row],[Adj Close]]/DAX__2019_2020__33[[#This Row],[Close]])</f>
        <v>89.943372593141248</v>
      </c>
      <c r="E3345" s="50" t="s">
        <v>3926</v>
      </c>
      <c r="F3345" s="50" t="s">
        <v>5663</v>
      </c>
      <c r="G3345" s="50" t="s">
        <v>10641</v>
      </c>
      <c r="H3345" s="50" t="s">
        <v>10642</v>
      </c>
      <c r="I3345" s="50">
        <f>(DAX__2019_2020__33[[#This Row],[Adj Close]]-DAX__2019_2020__33[[#This Row],[Adj Open]])/DAX__2019_2020__33[[#This Row],[Adj Open]]</f>
        <v>1.7608728260869465E-2</v>
      </c>
      <c r="J3345" s="50">
        <f>DAX__2019_2020__33[[#This Row],[Adj Close]]-DAX__2019_2020__33[[#This Row],[Adj Open]]</f>
        <v>1.5837884068587584</v>
      </c>
      <c r="K3345" s="50">
        <v>436529</v>
      </c>
    </row>
    <row r="3346" spans="1:11" x14ac:dyDescent="0.3">
      <c r="A3346" s="51" t="str">
        <f t="shared" si="56"/>
        <v>BEI.DE</v>
      </c>
      <c r="B3346" s="52" t="s">
        <v>397</v>
      </c>
      <c r="C3346" s="50" t="s">
        <v>10173</v>
      </c>
      <c r="D3346" s="50">
        <f>DAX__2019_2020__33[[#This Row],[Open]]*(DAX__2019_2020__33[[#This Row],[Adj Close]]/DAX__2019_2020__33[[#This Row],[Close]])</f>
        <v>92.289731520756092</v>
      </c>
      <c r="E3346" s="50" t="s">
        <v>10643</v>
      </c>
      <c r="F3346" s="50" t="s">
        <v>10644</v>
      </c>
      <c r="G3346" s="50" t="s">
        <v>5771</v>
      </c>
      <c r="H3346" s="50" t="s">
        <v>10645</v>
      </c>
      <c r="I3346" s="50">
        <f>(DAX__2019_2020__33[[#This Row],[Adj Close]]-DAX__2019_2020__33[[#This Row],[Adj Open]])/DAX__2019_2020__33[[#This Row],[Adj Open]]</f>
        <v>-1.9491567383653353E-2</v>
      </c>
      <c r="J3346" s="50">
        <f>DAX__2019_2020__33[[#This Row],[Adj Close]]-DAX__2019_2020__33[[#This Row],[Adj Open]]</f>
        <v>-1.7988715207560944</v>
      </c>
      <c r="K3346" s="50">
        <v>883923</v>
      </c>
    </row>
    <row r="3347" spans="1:11" x14ac:dyDescent="0.3">
      <c r="A3347" s="51" t="str">
        <f t="shared" si="56"/>
        <v>BEI.DE</v>
      </c>
      <c r="B3347" s="52" t="s">
        <v>398</v>
      </c>
      <c r="C3347" s="50" t="s">
        <v>10646</v>
      </c>
      <c r="D3347" s="50">
        <f>DAX__2019_2020__33[[#This Row],[Open]]*(DAX__2019_2020__33[[#This Row],[Adj Close]]/DAX__2019_2020__33[[#This Row],[Close]])</f>
        <v>88.261831561860774</v>
      </c>
      <c r="E3347" s="50" t="s">
        <v>9958</v>
      </c>
      <c r="F3347" s="50" t="s">
        <v>10625</v>
      </c>
      <c r="G3347" s="50" t="s">
        <v>10035</v>
      </c>
      <c r="H3347" s="50" t="s">
        <v>10647</v>
      </c>
      <c r="I3347" s="50">
        <f>(DAX__2019_2020__33[[#This Row],[Adj Close]]-DAX__2019_2020__33[[#This Row],[Adj Open]])/DAX__2019_2020__33[[#This Row],[Adj Open]]</f>
        <v>-1.8165706891512014E-2</v>
      </c>
      <c r="J3347" s="50">
        <f>DAX__2019_2020__33[[#This Row],[Adj Close]]-DAX__2019_2020__33[[#This Row],[Adj Open]]</f>
        <v>-1.6033385618607667</v>
      </c>
      <c r="K3347" s="50">
        <v>784715</v>
      </c>
    </row>
    <row r="3348" spans="1:11" x14ac:dyDescent="0.3">
      <c r="A3348" s="51" t="str">
        <f t="shared" si="56"/>
        <v>BEI.DE</v>
      </c>
      <c r="B3348" s="52" t="s">
        <v>399</v>
      </c>
      <c r="C3348" s="50" t="s">
        <v>5673</v>
      </c>
      <c r="D3348" s="50">
        <f>DAX__2019_2020__33[[#This Row],[Open]]*(DAX__2019_2020__33[[#This Row],[Adj Close]]/DAX__2019_2020__33[[#This Row],[Close]])</f>
        <v>86.619381788760151</v>
      </c>
      <c r="E3348" s="50" t="s">
        <v>4938</v>
      </c>
      <c r="F3348" s="50" t="s">
        <v>10648</v>
      </c>
      <c r="G3348" s="50" t="s">
        <v>4938</v>
      </c>
      <c r="H3348" s="50" t="s">
        <v>10649</v>
      </c>
      <c r="I3348" s="50">
        <f>(DAX__2019_2020__33[[#This Row],[Adj Close]]-DAX__2019_2020__33[[#This Row],[Adj Open]])/DAX__2019_2020__33[[#This Row],[Adj Open]]</f>
        <v>1.1512472043170919E-2</v>
      </c>
      <c r="J3348" s="50">
        <f>DAX__2019_2020__33[[#This Row],[Adj Close]]-DAX__2019_2020__33[[#This Row],[Adj Open]]</f>
        <v>0.99720321123984945</v>
      </c>
      <c r="K3348" s="50">
        <v>618103</v>
      </c>
    </row>
    <row r="3349" spans="1:11" x14ac:dyDescent="0.3">
      <c r="A3349" s="51" t="str">
        <f t="shared" si="56"/>
        <v>BEI.DE</v>
      </c>
      <c r="B3349" s="52" t="s">
        <v>400</v>
      </c>
      <c r="C3349" s="50" t="s">
        <v>10036</v>
      </c>
      <c r="D3349" s="50">
        <f>DAX__2019_2020__33[[#This Row],[Open]]*(DAX__2019_2020__33[[#This Row],[Adj Close]]/DAX__2019_2020__33[[#This Row],[Close]])</f>
        <v>86.795359350538263</v>
      </c>
      <c r="E3349" s="50" t="s">
        <v>10071</v>
      </c>
      <c r="F3349" s="50" t="s">
        <v>10650</v>
      </c>
      <c r="G3349" s="50" t="s">
        <v>10651</v>
      </c>
      <c r="H3349" s="50" t="s">
        <v>10652</v>
      </c>
      <c r="I3349" s="50">
        <f>(DAX__2019_2020__33[[#This Row],[Adj Close]]-DAX__2019_2020__33[[#This Row],[Adj Open]])/DAX__2019_2020__33[[#This Row],[Adj Open]]</f>
        <v>1.0587992910430173E-2</v>
      </c>
      <c r="J3349" s="50">
        <f>DAX__2019_2020__33[[#This Row],[Adj Close]]-DAX__2019_2020__33[[#This Row],[Adj Open]]</f>
        <v>0.91898864946173831</v>
      </c>
      <c r="K3349" s="50">
        <v>470463</v>
      </c>
    </row>
    <row r="3350" spans="1:11" x14ac:dyDescent="0.3">
      <c r="A3350" s="51" t="str">
        <f t="shared" si="56"/>
        <v>BEI.DE</v>
      </c>
      <c r="B3350" s="52" t="s">
        <v>401</v>
      </c>
      <c r="C3350" s="50" t="s">
        <v>9947</v>
      </c>
      <c r="D3350" s="50">
        <f>DAX__2019_2020__33[[#This Row],[Open]]*(DAX__2019_2020__33[[#This Row],[Adj Close]]/DAX__2019_2020__33[[#This Row],[Close]])</f>
        <v>89.317691018986082</v>
      </c>
      <c r="E3350" s="50" t="s">
        <v>10054</v>
      </c>
      <c r="F3350" s="50" t="s">
        <v>5701</v>
      </c>
      <c r="G3350" s="50" t="s">
        <v>10653</v>
      </c>
      <c r="H3350" s="50" t="s">
        <v>10654</v>
      </c>
      <c r="I3350" s="50">
        <f>(DAX__2019_2020__33[[#This Row],[Adj Close]]-DAX__2019_2020__33[[#This Row],[Adj Open]])/DAX__2019_2020__33[[#This Row],[Adj Open]]</f>
        <v>-1.4448336094041758E-2</v>
      </c>
      <c r="J3350" s="50">
        <f>DAX__2019_2020__33[[#This Row],[Adj Close]]-DAX__2019_2020__33[[#This Row],[Adj Open]]</f>
        <v>-1.290492018986086</v>
      </c>
      <c r="K3350" s="50">
        <v>475964</v>
      </c>
    </row>
    <row r="3351" spans="1:11" x14ac:dyDescent="0.3">
      <c r="A3351" s="51" t="str">
        <f t="shared" si="56"/>
        <v>BEI.DE</v>
      </c>
      <c r="B3351" s="52" t="s">
        <v>402</v>
      </c>
      <c r="C3351" s="50" t="s">
        <v>10655</v>
      </c>
      <c r="D3351" s="50">
        <f>DAX__2019_2020__33[[#This Row],[Open]]*(DAX__2019_2020__33[[#This Row],[Adj Close]]/DAX__2019_2020__33[[#This Row],[Close]])</f>
        <v>89.689189247726986</v>
      </c>
      <c r="E3351" s="50" t="s">
        <v>10058</v>
      </c>
      <c r="F3351" s="50" t="s">
        <v>10656</v>
      </c>
      <c r="G3351" s="50" t="s">
        <v>10190</v>
      </c>
      <c r="H3351" s="50" t="s">
        <v>10657</v>
      </c>
      <c r="I3351" s="50">
        <f>(DAX__2019_2020__33[[#This Row],[Adj Close]]-DAX__2019_2020__33[[#This Row],[Adj Open]])/DAX__2019_2020__33[[#This Row],[Adj Open]]</f>
        <v>-8.9383040971942797E-3</v>
      </c>
      <c r="J3351" s="50">
        <f>DAX__2019_2020__33[[#This Row],[Adj Close]]-DAX__2019_2020__33[[#This Row],[Adj Open]]</f>
        <v>-0.80166924772699133</v>
      </c>
      <c r="K3351" s="50">
        <v>608208</v>
      </c>
    </row>
    <row r="3352" spans="1:11" x14ac:dyDescent="0.3">
      <c r="A3352" s="51" t="str">
        <f t="shared" ref="A3352:A3415" si="57">"BEI.DE"</f>
        <v>BEI.DE</v>
      </c>
      <c r="B3352" s="52" t="s">
        <v>403</v>
      </c>
      <c r="C3352" s="50" t="s">
        <v>5675</v>
      </c>
      <c r="D3352" s="50">
        <f>DAX__2019_2020__33[[#This Row],[Open]]*(DAX__2019_2020__33[[#This Row],[Adj Close]]/DAX__2019_2020__33[[#This Row],[Close]])</f>
        <v>87.01044414882216</v>
      </c>
      <c r="E3352" s="50" t="s">
        <v>10062</v>
      </c>
      <c r="F3352" s="50" t="s">
        <v>10658</v>
      </c>
      <c r="G3352" s="50" t="s">
        <v>10659</v>
      </c>
      <c r="H3352" s="50" t="s">
        <v>10660</v>
      </c>
      <c r="I3352" s="50">
        <f>(DAX__2019_2020__33[[#This Row],[Adj Close]]-DAX__2019_2020__33[[#This Row],[Adj Open]])/DAX__2019_2020__33[[#This Row],[Adj Open]]</f>
        <v>1.0112382022471843E-2</v>
      </c>
      <c r="J3352" s="50">
        <f>DAX__2019_2020__33[[#This Row],[Adj Close]]-DAX__2019_2020__33[[#This Row],[Adj Open]]</f>
        <v>0.8798828511778396</v>
      </c>
      <c r="K3352" s="50">
        <v>545722</v>
      </c>
    </row>
    <row r="3353" spans="1:11" x14ac:dyDescent="0.3">
      <c r="A3353" s="51" t="str">
        <f t="shared" si="57"/>
        <v>BEI.DE</v>
      </c>
      <c r="B3353" s="52" t="s">
        <v>404</v>
      </c>
      <c r="C3353" s="50" t="s">
        <v>5659</v>
      </c>
      <c r="D3353" s="50">
        <f>DAX__2019_2020__33[[#This Row],[Open]]*(DAX__2019_2020__33[[#This Row],[Adj Close]]/DAX__2019_2020__33[[#This Row],[Close]])</f>
        <v>88.183616572892547</v>
      </c>
      <c r="E3353" s="50" t="s">
        <v>10661</v>
      </c>
      <c r="F3353" s="50" t="s">
        <v>10662</v>
      </c>
      <c r="G3353" s="50" t="s">
        <v>5706</v>
      </c>
      <c r="H3353" s="50" t="s">
        <v>10663</v>
      </c>
      <c r="I3353" s="50">
        <f>(DAX__2019_2020__33[[#This Row],[Adj Close]]-DAX__2019_2020__33[[#This Row],[Adj Open]])/DAX__2019_2020__33[[#This Row],[Adj Open]]</f>
        <v>1.3303825276180486E-2</v>
      </c>
      <c r="J3353" s="50">
        <f>DAX__2019_2020__33[[#This Row],[Adj Close]]-DAX__2019_2020__33[[#This Row],[Adj Open]]</f>
        <v>1.1731794271074563</v>
      </c>
      <c r="K3353" s="50">
        <v>509648</v>
      </c>
    </row>
    <row r="3354" spans="1:11" x14ac:dyDescent="0.3">
      <c r="A3354" s="51" t="str">
        <f t="shared" si="57"/>
        <v>BEI.DE</v>
      </c>
      <c r="B3354" s="52" t="s">
        <v>405</v>
      </c>
      <c r="C3354" s="50" t="s">
        <v>10061</v>
      </c>
      <c r="D3354" s="50">
        <f>DAX__2019_2020__33[[#This Row],[Open]]*(DAX__2019_2020__33[[#This Row],[Adj Close]]/DAX__2019_2020__33[[#This Row],[Close]])</f>
        <v>89.845619714772823</v>
      </c>
      <c r="E3354" s="50" t="s">
        <v>10206</v>
      </c>
      <c r="F3354" s="50" t="s">
        <v>3900</v>
      </c>
      <c r="G3354" s="50" t="s">
        <v>10664</v>
      </c>
      <c r="H3354" s="50" t="s">
        <v>10665</v>
      </c>
      <c r="I3354" s="50">
        <f>(DAX__2019_2020__33[[#This Row],[Adj Close]]-DAX__2019_2020__33[[#This Row],[Adj Open]])/DAX__2019_2020__33[[#This Row],[Adj Open]]</f>
        <v>2.5680086492272318E-2</v>
      </c>
      <c r="J3354" s="50">
        <f>DAX__2019_2020__33[[#This Row],[Adj Close]]-DAX__2019_2020__33[[#This Row],[Adj Open]]</f>
        <v>2.3072432852271731</v>
      </c>
      <c r="K3354" s="50">
        <v>386483</v>
      </c>
    </row>
    <row r="3355" spans="1:11" x14ac:dyDescent="0.3">
      <c r="A3355" s="51" t="str">
        <f t="shared" si="57"/>
        <v>BEI.DE</v>
      </c>
      <c r="B3355" s="52" t="s">
        <v>406</v>
      </c>
      <c r="C3355" s="50" t="s">
        <v>10666</v>
      </c>
      <c r="D3355" s="50">
        <f>DAX__2019_2020__33[[#This Row],[Open]]*(DAX__2019_2020__33[[#This Row],[Adj Close]]/DAX__2019_2020__33[[#This Row],[Close]])</f>
        <v>92.015997875849138</v>
      </c>
      <c r="E3355" s="50" t="s">
        <v>10667</v>
      </c>
      <c r="F3355" s="50" t="s">
        <v>5742</v>
      </c>
      <c r="G3355" s="50" t="s">
        <v>10148</v>
      </c>
      <c r="H3355" s="50" t="s">
        <v>10668</v>
      </c>
      <c r="I3355" s="50">
        <f>(DAX__2019_2020__33[[#This Row],[Adj Close]]-DAX__2019_2020__33[[#This Row],[Adj Open]])/DAX__2019_2020__33[[#This Row],[Adj Open]]</f>
        <v>-1.2112196809003538E-2</v>
      </c>
      <c r="J3355" s="50">
        <f>DAX__2019_2020__33[[#This Row],[Adj Close]]-DAX__2019_2020__33[[#This Row],[Adj Open]]</f>
        <v>-1.1145158758491363</v>
      </c>
      <c r="K3355" s="50">
        <v>583407</v>
      </c>
    </row>
    <row r="3356" spans="1:11" x14ac:dyDescent="0.3">
      <c r="A3356" s="51" t="str">
        <f t="shared" si="57"/>
        <v>BEI.DE</v>
      </c>
      <c r="B3356" s="52" t="s">
        <v>407</v>
      </c>
      <c r="C3356" s="50" t="s">
        <v>10196</v>
      </c>
      <c r="D3356" s="50">
        <f>DAX__2019_2020__33[[#This Row],[Open]]*(DAX__2019_2020__33[[#This Row],[Adj Close]]/DAX__2019_2020__33[[#This Row],[Close]])</f>
        <v>91.937774670286231</v>
      </c>
      <c r="E3356" s="50" t="s">
        <v>10182</v>
      </c>
      <c r="F3356" s="50" t="s">
        <v>9953</v>
      </c>
      <c r="G3356" s="50" t="s">
        <v>10168</v>
      </c>
      <c r="H3356" s="50" t="s">
        <v>10669</v>
      </c>
      <c r="I3356" s="50">
        <f>(DAX__2019_2020__33[[#This Row],[Adj Close]]-DAX__2019_2020__33[[#This Row],[Adj Open]])/DAX__2019_2020__33[[#This Row],[Adj Open]]</f>
        <v>-7.4436940935379732E-3</v>
      </c>
      <c r="J3356" s="50">
        <f>DAX__2019_2020__33[[#This Row],[Adj Close]]-DAX__2019_2020__33[[#This Row],[Adj Open]]</f>
        <v>-0.6843566702862347</v>
      </c>
      <c r="K3356" s="50">
        <v>414701</v>
      </c>
    </row>
    <row r="3357" spans="1:11" x14ac:dyDescent="0.3">
      <c r="A3357" s="51" t="str">
        <f t="shared" si="57"/>
        <v>BEI.DE</v>
      </c>
      <c r="B3357" s="52" t="s">
        <v>408</v>
      </c>
      <c r="C3357" s="50" t="s">
        <v>10670</v>
      </c>
      <c r="D3357" s="50">
        <f>DAX__2019_2020__33[[#This Row],[Open]]*(DAX__2019_2020__33[[#This Row],[Adj Close]]/DAX__2019_2020__33[[#This Row],[Close]])</f>
        <v>92.837211158505397</v>
      </c>
      <c r="E3357" s="50" t="s">
        <v>10671</v>
      </c>
      <c r="F3357" s="50" t="s">
        <v>10672</v>
      </c>
      <c r="G3357" s="50" t="s">
        <v>3913</v>
      </c>
      <c r="H3357" s="50" t="s">
        <v>10205</v>
      </c>
      <c r="I3357" s="50">
        <f>(DAX__2019_2020__33[[#This Row],[Adj Close]]-DAX__2019_2020__33[[#This Row],[Adj Open]])/DAX__2019_2020__33[[#This Row],[Adj Open]]</f>
        <v>-4.2123104908626061E-3</v>
      </c>
      <c r="J3357" s="50">
        <f>DAX__2019_2020__33[[#This Row],[Adj Close]]-DAX__2019_2020__33[[#This Row],[Adj Open]]</f>
        <v>-0.3910591585053993</v>
      </c>
      <c r="K3357" s="50">
        <v>481251</v>
      </c>
    </row>
    <row r="3358" spans="1:11" x14ac:dyDescent="0.3">
      <c r="A3358" s="51" t="str">
        <f t="shared" si="57"/>
        <v>BEI.DE</v>
      </c>
      <c r="B3358" s="52" t="s">
        <v>409</v>
      </c>
      <c r="C3358" s="50" t="s">
        <v>10673</v>
      </c>
      <c r="D3358" s="50">
        <f>DAX__2019_2020__33[[#This Row],[Open]]*(DAX__2019_2020__33[[#This Row],[Adj Close]]/DAX__2019_2020__33[[#This Row],[Close]])</f>
        <v>92.700339927884599</v>
      </c>
      <c r="E3358" s="50" t="s">
        <v>10674</v>
      </c>
      <c r="F3358" s="50" t="s">
        <v>10156</v>
      </c>
      <c r="G3358" s="50" t="s">
        <v>10674</v>
      </c>
      <c r="H3358" s="50" t="s">
        <v>10675</v>
      </c>
      <c r="I3358" s="50">
        <f>(DAX__2019_2020__33[[#This Row],[Adj Close]]-DAX__2019_2020__33[[#This Row],[Adj Open]])/DAX__2019_2020__33[[#This Row],[Adj Open]]</f>
        <v>9.0698164944106926E-3</v>
      </c>
      <c r="J3358" s="50">
        <f>DAX__2019_2020__33[[#This Row],[Adj Close]]-DAX__2019_2020__33[[#This Row],[Adj Open]]</f>
        <v>0.84077507211540592</v>
      </c>
      <c r="K3358" s="50">
        <v>364711</v>
      </c>
    </row>
    <row r="3359" spans="1:11" x14ac:dyDescent="0.3">
      <c r="A3359" s="51" t="str">
        <f t="shared" si="57"/>
        <v>BEI.DE</v>
      </c>
      <c r="B3359" s="52" t="s">
        <v>410</v>
      </c>
      <c r="C3359" s="50" t="s">
        <v>10676</v>
      </c>
      <c r="D3359" s="50">
        <f>DAX__2019_2020__33[[#This Row],[Open]]*(DAX__2019_2020__33[[#This Row],[Adj Close]]/DAX__2019_2020__33[[#This Row],[Close]])</f>
        <v>93.130505720951177</v>
      </c>
      <c r="E3359" s="50" t="s">
        <v>10677</v>
      </c>
      <c r="F3359" s="50" t="s">
        <v>10678</v>
      </c>
      <c r="G3359" s="50" t="s">
        <v>10679</v>
      </c>
      <c r="H3359" s="50" t="s">
        <v>10680</v>
      </c>
      <c r="I3359" s="50">
        <f>(DAX__2019_2020__33[[#This Row],[Adj Close]]-DAX__2019_2020__33[[#This Row],[Adj Open]])/DAX__2019_2020__33[[#This Row],[Adj Open]]</f>
        <v>6.5084504197260992E-3</v>
      </c>
      <c r="J3359" s="50">
        <f>DAX__2019_2020__33[[#This Row],[Adj Close]]-DAX__2019_2020__33[[#This Row],[Adj Open]]</f>
        <v>0.60613527904882858</v>
      </c>
      <c r="K3359" s="50">
        <v>756311</v>
      </c>
    </row>
    <row r="3360" spans="1:11" x14ac:dyDescent="0.3">
      <c r="A3360" s="51" t="str">
        <f t="shared" si="57"/>
        <v>BEI.DE</v>
      </c>
      <c r="B3360" s="52" t="s">
        <v>411</v>
      </c>
      <c r="C3360" s="50" t="s">
        <v>10667</v>
      </c>
      <c r="D3360" s="50">
        <f>DAX__2019_2020__33[[#This Row],[Open]]*(DAX__2019_2020__33[[#This Row],[Adj Close]]/DAX__2019_2020__33[[#This Row],[Close]])</f>
        <v>94.205913096346421</v>
      </c>
      <c r="E3360" s="50" t="s">
        <v>10681</v>
      </c>
      <c r="F3360" s="50" t="s">
        <v>10678</v>
      </c>
      <c r="G3360" s="50" t="s">
        <v>10682</v>
      </c>
      <c r="H3360" s="50" t="s">
        <v>10683</v>
      </c>
      <c r="I3360" s="50">
        <f>(DAX__2019_2020__33[[#This Row],[Adj Close]]-DAX__2019_2020__33[[#This Row],[Adj Open]])/DAX__2019_2020__33[[#This Row],[Adj Open]]</f>
        <v>-4.3586446206033518E-3</v>
      </c>
      <c r="J3360" s="50">
        <f>DAX__2019_2020__33[[#This Row],[Adj Close]]-DAX__2019_2020__33[[#This Row],[Adj Open]]</f>
        <v>-0.41061009634641721</v>
      </c>
      <c r="K3360" s="50">
        <v>411952</v>
      </c>
    </row>
    <row r="3361" spans="1:11" x14ac:dyDescent="0.3">
      <c r="A3361" s="51" t="str">
        <f t="shared" si="57"/>
        <v>BEI.DE</v>
      </c>
      <c r="B3361" s="52" t="s">
        <v>412</v>
      </c>
      <c r="C3361" s="50" t="s">
        <v>10684</v>
      </c>
      <c r="D3361" s="50">
        <f>DAX__2019_2020__33[[#This Row],[Open]]*(DAX__2019_2020__33[[#This Row],[Adj Close]]/DAX__2019_2020__33[[#This Row],[Close]])</f>
        <v>93.697533919284226</v>
      </c>
      <c r="E3361" s="50" t="s">
        <v>10594</v>
      </c>
      <c r="F3361" s="50" t="s">
        <v>10179</v>
      </c>
      <c r="G3361" s="50" t="s">
        <v>10685</v>
      </c>
      <c r="H3361" s="50" t="s">
        <v>10686</v>
      </c>
      <c r="I3361" s="50">
        <f>(DAX__2019_2020__33[[#This Row],[Adj Close]]-DAX__2019_2020__33[[#This Row],[Adj Open]])/DAX__2019_2020__33[[#This Row],[Adj Open]]</f>
        <v>-4.7996558764464205E-3</v>
      </c>
      <c r="J3361" s="50">
        <f>DAX__2019_2020__33[[#This Row],[Adj Close]]-DAX__2019_2020__33[[#This Row],[Adj Open]]</f>
        <v>-0.44971591928423038</v>
      </c>
      <c r="K3361" s="50">
        <v>414847</v>
      </c>
    </row>
    <row r="3362" spans="1:11" x14ac:dyDescent="0.3">
      <c r="A3362" s="51" t="str">
        <f t="shared" si="57"/>
        <v>BEI.DE</v>
      </c>
      <c r="B3362" s="52" t="s">
        <v>413</v>
      </c>
      <c r="C3362" s="50" t="s">
        <v>10687</v>
      </c>
      <c r="D3362" s="50">
        <f>DAX__2019_2020__33[[#This Row],[Open]]*(DAX__2019_2020__33[[#This Row],[Adj Close]]/DAX__2019_2020__33[[#This Row],[Close]])</f>
        <v>92.113752519676979</v>
      </c>
      <c r="E3362" s="50" t="s">
        <v>10688</v>
      </c>
      <c r="F3362" s="50" t="s">
        <v>10152</v>
      </c>
      <c r="G3362" s="50" t="s">
        <v>10628</v>
      </c>
      <c r="H3362" s="50" t="s">
        <v>10630</v>
      </c>
      <c r="I3362" s="50">
        <f>(DAX__2019_2020__33[[#This Row],[Adj Close]]-DAX__2019_2020__33[[#This Row],[Adj Open]])/DAX__2019_2020__33[[#This Row],[Adj Open]]</f>
        <v>5.9435151141635362E-3</v>
      </c>
      <c r="J3362" s="50">
        <f>DAX__2019_2020__33[[#This Row],[Adj Close]]-DAX__2019_2020__33[[#This Row],[Adj Open]]</f>
        <v>0.54747948032301963</v>
      </c>
      <c r="K3362" s="50">
        <v>470133</v>
      </c>
    </row>
    <row r="3363" spans="1:11" x14ac:dyDescent="0.3">
      <c r="A3363" s="51" t="str">
        <f t="shared" si="57"/>
        <v>BEI.DE</v>
      </c>
      <c r="B3363" s="52" t="s">
        <v>414</v>
      </c>
      <c r="C3363" s="50" t="s">
        <v>10689</v>
      </c>
      <c r="D3363" s="50">
        <f>DAX__2019_2020__33[[#This Row],[Open]]*(DAX__2019_2020__33[[#This Row],[Adj Close]]/DAX__2019_2020__33[[#This Row],[Close]])</f>
        <v>93.91261666261218</v>
      </c>
      <c r="E3363" s="50" t="s">
        <v>10690</v>
      </c>
      <c r="F3363" s="50" t="s">
        <v>10691</v>
      </c>
      <c r="G3363" s="50" t="s">
        <v>10177</v>
      </c>
      <c r="H3363" s="50" t="s">
        <v>10692</v>
      </c>
      <c r="I3363" s="50">
        <f>(DAX__2019_2020__33[[#This Row],[Adj Close]]-DAX__2019_2020__33[[#This Row],[Adj Open]])/DAX__2019_2020__33[[#This Row],[Adj Open]]</f>
        <v>-1.6864418423160665E-2</v>
      </c>
      <c r="J3363" s="50">
        <f>DAX__2019_2020__33[[#This Row],[Adj Close]]-DAX__2019_2020__33[[#This Row],[Adj Open]]</f>
        <v>-1.5837816626121821</v>
      </c>
      <c r="K3363" s="50">
        <v>424526</v>
      </c>
    </row>
    <row r="3364" spans="1:11" x14ac:dyDescent="0.3">
      <c r="A3364" s="51" t="str">
        <f t="shared" si="57"/>
        <v>BEI.DE</v>
      </c>
      <c r="B3364" s="52" t="s">
        <v>415</v>
      </c>
      <c r="C3364" s="50" t="s">
        <v>10693</v>
      </c>
      <c r="D3364" s="50">
        <f>DAX__2019_2020__33[[#This Row],[Open]]*(DAX__2019_2020__33[[#This Row],[Adj Close]]/DAX__2019_2020__33[[#This Row],[Close]])</f>
        <v>92.309275304576943</v>
      </c>
      <c r="E3364" s="50" t="s">
        <v>10694</v>
      </c>
      <c r="F3364" s="50" t="s">
        <v>10695</v>
      </c>
      <c r="G3364" s="50" t="s">
        <v>10575</v>
      </c>
      <c r="H3364" s="50" t="s">
        <v>10576</v>
      </c>
      <c r="I3364" s="50">
        <f>(DAX__2019_2020__33[[#This Row],[Adj Close]]-DAX__2019_2020__33[[#This Row],[Adj Open]])/DAX__2019_2020__33[[#This Row],[Adj Open]]</f>
        <v>5.083711185844263E-3</v>
      </c>
      <c r="J3364" s="50">
        <f>DAX__2019_2020__33[[#This Row],[Adj Close]]-DAX__2019_2020__33[[#This Row],[Adj Open]]</f>
        <v>0.46927369542305541</v>
      </c>
      <c r="K3364" s="50">
        <v>410076</v>
      </c>
    </row>
    <row r="3365" spans="1:11" x14ac:dyDescent="0.3">
      <c r="A3365" s="51" t="str">
        <f t="shared" si="57"/>
        <v>BEI.DE</v>
      </c>
      <c r="B3365" s="52" t="s">
        <v>416</v>
      </c>
      <c r="C3365" s="50" t="s">
        <v>10628</v>
      </c>
      <c r="D3365" s="50">
        <f>DAX__2019_2020__33[[#This Row],[Open]]*(DAX__2019_2020__33[[#This Row],[Adj Close]]/DAX__2019_2020__33[[#This Row],[Close]])</f>
        <v>92.661233640482166</v>
      </c>
      <c r="E3365" s="50" t="s">
        <v>10696</v>
      </c>
      <c r="F3365" s="50" t="s">
        <v>10691</v>
      </c>
      <c r="G3365" s="50" t="s">
        <v>10697</v>
      </c>
      <c r="H3365" s="50" t="s">
        <v>10698</v>
      </c>
      <c r="I3365" s="50">
        <f>(DAX__2019_2020__33[[#This Row],[Adj Close]]-DAX__2019_2020__33[[#This Row],[Adj Open]])/DAX__2019_2020__33[[#This Row],[Adj Open]]</f>
        <v>3.5872969359283281E-3</v>
      </c>
      <c r="J3365" s="50">
        <f>DAX__2019_2020__33[[#This Row],[Adj Close]]-DAX__2019_2020__33[[#This Row],[Adj Open]]</f>
        <v>0.33240335951784061</v>
      </c>
      <c r="K3365" s="50">
        <v>455831</v>
      </c>
    </row>
    <row r="3366" spans="1:11" x14ac:dyDescent="0.3">
      <c r="A3366" s="51" t="str">
        <f t="shared" si="57"/>
        <v>BEI.DE</v>
      </c>
      <c r="B3366" s="52" t="s">
        <v>417</v>
      </c>
      <c r="C3366" s="50" t="s">
        <v>10699</v>
      </c>
      <c r="D3366" s="50">
        <f>DAX__2019_2020__33[[#This Row],[Open]]*(DAX__2019_2020__33[[#This Row],[Adj Close]]/DAX__2019_2020__33[[#This Row],[Close]])</f>
        <v>93.70275993616201</v>
      </c>
      <c r="E3366" s="50" t="s">
        <v>10700</v>
      </c>
      <c r="F3366" s="50" t="s">
        <v>10701</v>
      </c>
      <c r="G3366" s="50" t="s">
        <v>10702</v>
      </c>
      <c r="H3366" s="50" t="s">
        <v>10703</v>
      </c>
      <c r="I3366" s="50">
        <f>(DAX__2019_2020__33[[#This Row],[Adj Close]]-DAX__2019_2020__33[[#This Row],[Adj Open]])/DAX__2019_2020__33[[#This Row],[Adj Open]]</f>
        <v>4.6247950875003933E-3</v>
      </c>
      <c r="J3366" s="50">
        <f>DAX__2019_2020__33[[#This Row],[Adj Close]]-DAX__2019_2020__33[[#This Row],[Adj Open]]</f>
        <v>0.43335606383799075</v>
      </c>
      <c r="K3366" s="50">
        <v>607872</v>
      </c>
    </row>
    <row r="3367" spans="1:11" x14ac:dyDescent="0.3">
      <c r="A3367" s="51" t="str">
        <f t="shared" si="57"/>
        <v>BEI.DE</v>
      </c>
      <c r="B3367" s="52" t="s">
        <v>418</v>
      </c>
      <c r="C3367" s="50" t="s">
        <v>10672</v>
      </c>
      <c r="D3367" s="50">
        <f>DAX__2019_2020__33[[#This Row],[Open]]*(DAX__2019_2020__33[[#This Row],[Adj Close]]/DAX__2019_2020__33[[#This Row],[Close]])</f>
        <v>92.875448081438662</v>
      </c>
      <c r="E3367" s="50" t="s">
        <v>10182</v>
      </c>
      <c r="F3367" s="50" t="s">
        <v>9945</v>
      </c>
      <c r="G3367" s="50" t="s">
        <v>10061</v>
      </c>
      <c r="H3367" s="50" t="s">
        <v>10704</v>
      </c>
      <c r="I3367" s="50">
        <f>(DAX__2019_2020__33[[#This Row],[Adj Close]]-DAX__2019_2020__33[[#This Row],[Adj Open]])/DAX__2019_2020__33[[#This Row],[Adj Open]]</f>
        <v>-2.5450699084283226E-2</v>
      </c>
      <c r="J3367" s="50">
        <f>DAX__2019_2020__33[[#This Row],[Adj Close]]-DAX__2019_2020__33[[#This Row],[Adj Open]]</f>
        <v>-2.3637450814386654</v>
      </c>
      <c r="K3367" s="50">
        <v>707742</v>
      </c>
    </row>
    <row r="3368" spans="1:11" x14ac:dyDescent="0.3">
      <c r="A3368" s="51" t="str">
        <f t="shared" si="57"/>
        <v>BEI.DE</v>
      </c>
      <c r="B3368" s="52" t="s">
        <v>419</v>
      </c>
      <c r="C3368" s="50" t="s">
        <v>10640</v>
      </c>
      <c r="D3368" s="50">
        <f>DAX__2019_2020__33[[#This Row],[Open]]*(DAX__2019_2020__33[[#This Row],[Adj Close]]/DAX__2019_2020__33[[#This Row],[Close]])</f>
        <v>90.610193039988715</v>
      </c>
      <c r="E3368" s="50" t="s">
        <v>10056</v>
      </c>
      <c r="F3368" s="50" t="s">
        <v>10705</v>
      </c>
      <c r="G3368" s="50" t="s">
        <v>9975</v>
      </c>
      <c r="H3368" s="50" t="s">
        <v>10706</v>
      </c>
      <c r="I3368" s="50">
        <f>(DAX__2019_2020__33[[#This Row],[Adj Close]]-DAX__2019_2020__33[[#This Row],[Adj Open]])/DAX__2019_2020__33[[#This Row],[Adj Open]]</f>
        <v>-2.9565228260869544E-2</v>
      </c>
      <c r="J3368" s="50">
        <f>DAX__2019_2020__33[[#This Row],[Adj Close]]-DAX__2019_2020__33[[#This Row],[Adj Open]]</f>
        <v>-2.6789110399887193</v>
      </c>
      <c r="K3368" s="50">
        <v>898156</v>
      </c>
    </row>
    <row r="3369" spans="1:11" x14ac:dyDescent="0.3">
      <c r="A3369" s="51" t="str">
        <f t="shared" si="57"/>
        <v>BEI.DE</v>
      </c>
      <c r="B3369" s="52" t="s">
        <v>420</v>
      </c>
      <c r="C3369" s="50" t="s">
        <v>10034</v>
      </c>
      <c r="D3369" s="50">
        <f>DAX__2019_2020__33[[#This Row],[Open]]*(DAX__2019_2020__33[[#This Row],[Adj Close]]/DAX__2019_2020__33[[#This Row],[Close]])</f>
        <v>88.049470554402163</v>
      </c>
      <c r="E3369" s="50" t="s">
        <v>10043</v>
      </c>
      <c r="F3369" s="50" t="s">
        <v>10034</v>
      </c>
      <c r="G3369" s="50" t="s">
        <v>10707</v>
      </c>
      <c r="H3369" s="50" t="s">
        <v>10708</v>
      </c>
      <c r="I3369" s="50">
        <f>(DAX__2019_2020__33[[#This Row],[Adj Close]]-DAX__2019_2020__33[[#This Row],[Adj Open]])/DAX__2019_2020__33[[#This Row],[Adj Open]]</f>
        <v>1.7897068950848475E-2</v>
      </c>
      <c r="J3369" s="50">
        <f>DAX__2019_2020__33[[#This Row],[Adj Close]]-DAX__2019_2020__33[[#This Row],[Adj Open]]</f>
        <v>1.5758274455978381</v>
      </c>
      <c r="K3369" s="50">
        <v>608925</v>
      </c>
    </row>
    <row r="3370" spans="1:11" x14ac:dyDescent="0.3">
      <c r="A3370" s="51" t="str">
        <f t="shared" si="57"/>
        <v>BEI.DE</v>
      </c>
      <c r="B3370" s="52" t="s">
        <v>421</v>
      </c>
      <c r="C3370" s="50" t="s">
        <v>10709</v>
      </c>
      <c r="D3370" s="50">
        <f>DAX__2019_2020__33[[#This Row],[Open]]*(DAX__2019_2020__33[[#This Row],[Adj Close]]/DAX__2019_2020__33[[#This Row],[Close]])</f>
        <v>89.723779613556403</v>
      </c>
      <c r="E3370" s="50" t="s">
        <v>10066</v>
      </c>
      <c r="F3370" s="50" t="s">
        <v>10598</v>
      </c>
      <c r="G3370" s="50" t="s">
        <v>9941</v>
      </c>
      <c r="H3370" s="50" t="s">
        <v>10710</v>
      </c>
      <c r="I3370" s="50">
        <f>(DAX__2019_2020__33[[#This Row],[Adj Close]]-DAX__2019_2020__33[[#This Row],[Adj Open]])/DAX__2019_2020__33[[#This Row],[Adj Open]]</f>
        <v>1.2513721460235477E-2</v>
      </c>
      <c r="J3370" s="50">
        <f>DAX__2019_2020__33[[#This Row],[Adj Close]]-DAX__2019_2020__33[[#This Row],[Adj Open]]</f>
        <v>1.1227783864435992</v>
      </c>
      <c r="K3370" s="50">
        <v>456118</v>
      </c>
    </row>
    <row r="3371" spans="1:11" x14ac:dyDescent="0.3">
      <c r="A3371" s="51" t="str">
        <f t="shared" si="57"/>
        <v>BEI.DE</v>
      </c>
      <c r="B3371" s="52" t="s">
        <v>422</v>
      </c>
      <c r="C3371" s="50" t="s">
        <v>10711</v>
      </c>
      <c r="D3371" s="50">
        <f>DAX__2019_2020__33[[#This Row],[Open]]*(DAX__2019_2020__33[[#This Row],[Adj Close]]/DAX__2019_2020__33[[#This Row],[Close]])</f>
        <v>91.260228578099614</v>
      </c>
      <c r="E3371" s="50" t="s">
        <v>10628</v>
      </c>
      <c r="F3371" s="50" t="s">
        <v>10066</v>
      </c>
      <c r="G3371" s="50" t="s">
        <v>10175</v>
      </c>
      <c r="H3371" s="50" t="s">
        <v>10712</v>
      </c>
      <c r="I3371" s="50">
        <f>(DAX__2019_2020__33[[#This Row],[Adj Close]]-DAX__2019_2020__33[[#This Row],[Adj Open]])/DAX__2019_2020__33[[#This Row],[Adj Open]]</f>
        <v>1.7483217462412461E-2</v>
      </c>
      <c r="J3371" s="50">
        <f>DAX__2019_2020__33[[#This Row],[Adj Close]]-DAX__2019_2020__33[[#This Row],[Adj Open]]</f>
        <v>1.5955224219003838</v>
      </c>
      <c r="K3371" s="50">
        <v>320703</v>
      </c>
    </row>
    <row r="3372" spans="1:11" x14ac:dyDescent="0.3">
      <c r="A3372" s="51" t="str">
        <f t="shared" si="57"/>
        <v>BEI.DE</v>
      </c>
      <c r="B3372" s="52" t="s">
        <v>423</v>
      </c>
      <c r="C3372" s="50" t="s">
        <v>10177</v>
      </c>
      <c r="D3372" s="50">
        <f>DAX__2019_2020__33[[#This Row],[Open]]*(DAX__2019_2020__33[[#This Row],[Adj Close]]/DAX__2019_2020__33[[#This Row],[Close]])</f>
        <v>93.013329566744872</v>
      </c>
      <c r="E3372" s="50" t="s">
        <v>10713</v>
      </c>
      <c r="F3372" s="50" t="s">
        <v>10714</v>
      </c>
      <c r="G3372" s="50" t="s">
        <v>5720</v>
      </c>
      <c r="H3372" s="50" t="s">
        <v>10715</v>
      </c>
      <c r="I3372" s="50">
        <f>(DAX__2019_2020__33[[#This Row],[Adj Close]]-DAX__2019_2020__33[[#This Row],[Adj Open]])/DAX__2019_2020__33[[#This Row],[Adj Open]]</f>
        <v>2.5412748297061021E-3</v>
      </c>
      <c r="J3372" s="50">
        <f>DAX__2019_2020__33[[#This Row],[Adj Close]]-DAX__2019_2020__33[[#This Row],[Adj Open]]</f>
        <v>0.23637243325512713</v>
      </c>
      <c r="K3372" s="50">
        <v>303548</v>
      </c>
    </row>
    <row r="3373" spans="1:11" x14ac:dyDescent="0.3">
      <c r="A3373" s="51" t="str">
        <f t="shared" si="57"/>
        <v>BEI.DE</v>
      </c>
      <c r="B3373" s="52" t="s">
        <v>424</v>
      </c>
      <c r="C3373" s="50" t="s">
        <v>10173</v>
      </c>
      <c r="D3373" s="50">
        <f>DAX__2019_2020__33[[#This Row],[Open]]*(DAX__2019_2020__33[[#This Row],[Adj Close]]/DAX__2019_2020__33[[#This Row],[Close]])</f>
        <v>92.973938210562082</v>
      </c>
      <c r="E3373" s="50" t="s">
        <v>3932</v>
      </c>
      <c r="F3373" s="50" t="s">
        <v>10175</v>
      </c>
      <c r="G3373" s="50" t="s">
        <v>10716</v>
      </c>
      <c r="H3373" s="50" t="s">
        <v>10717</v>
      </c>
      <c r="I3373" s="50">
        <f>(DAX__2019_2020__33[[#This Row],[Adj Close]]-DAX__2019_2020__33[[#This Row],[Adj Open]])/DAX__2019_2020__33[[#This Row],[Adj Open]]</f>
        <v>8.4745231255398193E-3</v>
      </c>
      <c r="J3373" s="50">
        <f>DAX__2019_2020__33[[#This Row],[Adj Close]]-DAX__2019_2020__33[[#This Row],[Adj Open]]</f>
        <v>0.78790978943791856</v>
      </c>
      <c r="K3373" s="50">
        <v>360582</v>
      </c>
    </row>
    <row r="3374" spans="1:11" x14ac:dyDescent="0.3">
      <c r="A3374" s="51" t="str">
        <f t="shared" si="57"/>
        <v>BEI.DE</v>
      </c>
      <c r="B3374" s="52" t="s">
        <v>425</v>
      </c>
      <c r="C3374" s="50" t="s">
        <v>10182</v>
      </c>
      <c r="D3374" s="50">
        <f>DAX__2019_2020__33[[#This Row],[Open]]*(DAX__2019_2020__33[[#This Row],[Adj Close]]/DAX__2019_2020__33[[#This Row],[Close]])</f>
        <v>93.07242607442808</v>
      </c>
      <c r="E3374" s="50" t="s">
        <v>5708</v>
      </c>
      <c r="F3374" s="50" t="s">
        <v>10193</v>
      </c>
      <c r="G3374" s="50" t="s">
        <v>5742</v>
      </c>
      <c r="H3374" s="50" t="s">
        <v>10718</v>
      </c>
      <c r="I3374" s="50">
        <f>(DAX__2019_2020__33[[#This Row],[Adj Close]]-DAX__2019_2020__33[[#This Row],[Adj Open]])/DAX__2019_2020__33[[#This Row],[Adj Open]]</f>
        <v>-2.0740730158730177E-2</v>
      </c>
      <c r="J3374" s="50">
        <f>DAX__2019_2020__33[[#This Row],[Adj Close]]-DAX__2019_2020__33[[#This Row],[Adj Open]]</f>
        <v>-1.9303900744280753</v>
      </c>
      <c r="K3374" s="50">
        <v>466977</v>
      </c>
    </row>
    <row r="3375" spans="1:11" x14ac:dyDescent="0.3">
      <c r="A3375" s="51" t="str">
        <f t="shared" si="57"/>
        <v>BEI.DE</v>
      </c>
      <c r="B3375" s="52" t="s">
        <v>426</v>
      </c>
      <c r="C3375" s="50" t="s">
        <v>10719</v>
      </c>
      <c r="D3375" s="50">
        <f>DAX__2019_2020__33[[#This Row],[Open]]*(DAX__2019_2020__33[[#This Row],[Adj Close]]/DAX__2019_2020__33[[#This Row],[Close]])</f>
        <v>90.314720444616995</v>
      </c>
      <c r="E3375" s="50" t="s">
        <v>5729</v>
      </c>
      <c r="F3375" s="50" t="s">
        <v>9942</v>
      </c>
      <c r="G3375" s="50" t="s">
        <v>9945</v>
      </c>
      <c r="H3375" s="50" t="s">
        <v>10720</v>
      </c>
      <c r="I3375" s="50">
        <f>(DAX__2019_2020__33[[#This Row],[Adj Close]]-DAX__2019_2020__33[[#This Row],[Adj Open]])/DAX__2019_2020__33[[#This Row],[Adj Open]]</f>
        <v>-4.3619848755283245E-3</v>
      </c>
      <c r="J3375" s="50">
        <f>DAX__2019_2020__33[[#This Row],[Adj Close]]-DAX__2019_2020__33[[#This Row],[Adj Open]]</f>
        <v>-0.39395144461698806</v>
      </c>
      <c r="K3375" s="50">
        <v>594263</v>
      </c>
    </row>
    <row r="3376" spans="1:11" x14ac:dyDescent="0.3">
      <c r="A3376" s="51" t="str">
        <f t="shared" si="57"/>
        <v>BEI.DE</v>
      </c>
      <c r="B3376" s="52" t="s">
        <v>427</v>
      </c>
      <c r="C3376" s="50" t="s">
        <v>10721</v>
      </c>
      <c r="D3376" s="50">
        <f>DAX__2019_2020__33[[#This Row],[Open]]*(DAX__2019_2020__33[[#This Row],[Adj Close]]/DAX__2019_2020__33[[#This Row],[Close]])</f>
        <v>89.999558321934302</v>
      </c>
      <c r="E3376" s="50" t="s">
        <v>10163</v>
      </c>
      <c r="F3376" s="50" t="s">
        <v>10617</v>
      </c>
      <c r="G3376" s="50" t="s">
        <v>10722</v>
      </c>
      <c r="H3376" s="50" t="s">
        <v>10723</v>
      </c>
      <c r="I3376" s="50">
        <f>(DAX__2019_2020__33[[#This Row],[Adj Close]]-DAX__2019_2020__33[[#This Row],[Adj Open]])/DAX__2019_2020__33[[#This Row],[Adj Open]]</f>
        <v>1.2037711053984847E-2</v>
      </c>
      <c r="J3376" s="50">
        <f>DAX__2019_2020__33[[#This Row],[Adj Close]]-DAX__2019_2020__33[[#This Row],[Adj Open]]</f>
        <v>1.0833886780657025</v>
      </c>
      <c r="K3376" s="50">
        <v>453902</v>
      </c>
    </row>
    <row r="3377" spans="1:11" x14ac:dyDescent="0.3">
      <c r="A3377" s="51" t="str">
        <f t="shared" si="57"/>
        <v>BEI.DE</v>
      </c>
      <c r="B3377" s="52" t="s">
        <v>428</v>
      </c>
      <c r="C3377" s="50" t="s">
        <v>10192</v>
      </c>
      <c r="D3377" s="50">
        <f>DAX__2019_2020__33[[#This Row],[Open]]*(DAX__2019_2020__33[[#This Row],[Adj Close]]/DAX__2019_2020__33[[#This Row],[Close]])</f>
        <v>92.186013347912407</v>
      </c>
      <c r="E3377" s="50" t="s">
        <v>10724</v>
      </c>
      <c r="F3377" s="50" t="s">
        <v>10725</v>
      </c>
      <c r="G3377" s="50" t="s">
        <v>10724</v>
      </c>
      <c r="H3377" s="50" t="s">
        <v>10726</v>
      </c>
      <c r="I3377" s="50">
        <f>(DAX__2019_2020__33[[#This Row],[Adj Close]]-DAX__2019_2020__33[[#This Row],[Adj Open]])/DAX__2019_2020__33[[#This Row],[Adj Open]]</f>
        <v>2.1367521824092402E-2</v>
      </c>
      <c r="J3377" s="50">
        <f>DAX__2019_2020__33[[#This Row],[Adj Close]]-DAX__2019_2020__33[[#This Row],[Adj Open]]</f>
        <v>1.969786652087592</v>
      </c>
      <c r="K3377" s="50">
        <v>403080</v>
      </c>
    </row>
    <row r="3378" spans="1:11" x14ac:dyDescent="0.3">
      <c r="A3378" s="51" t="str">
        <f t="shared" si="57"/>
        <v>BEI.DE</v>
      </c>
      <c r="B3378" s="52" t="s">
        <v>429</v>
      </c>
      <c r="C3378" s="50" t="s">
        <v>10689</v>
      </c>
      <c r="D3378" s="50">
        <f>DAX__2019_2020__33[[#This Row],[Open]]*(DAX__2019_2020__33[[#This Row],[Adj Close]]/DAX__2019_2020__33[[#This Row],[Close]])</f>
        <v>94.60886243131948</v>
      </c>
      <c r="E3378" s="50" t="s">
        <v>10727</v>
      </c>
      <c r="F3378" s="50" t="s">
        <v>10728</v>
      </c>
      <c r="G3378" s="50" t="s">
        <v>10157</v>
      </c>
      <c r="H3378" s="50" t="s">
        <v>10729</v>
      </c>
      <c r="I3378" s="50">
        <f>(DAX__2019_2020__33[[#This Row],[Adj Close]]-DAX__2019_2020__33[[#This Row],[Adj Open]])/DAX__2019_2020__33[[#This Row],[Adj Open]]</f>
        <v>-2.9564824683839811E-2</v>
      </c>
      <c r="J3378" s="50">
        <f>DAX__2019_2020__33[[#This Row],[Adj Close]]-DAX__2019_2020__33[[#This Row],[Adj Open]]</f>
        <v>-2.7970944313194792</v>
      </c>
      <c r="K3378" s="50">
        <v>559506</v>
      </c>
    </row>
    <row r="3379" spans="1:11" x14ac:dyDescent="0.3">
      <c r="A3379" s="51" t="str">
        <f t="shared" si="57"/>
        <v>BEI.DE</v>
      </c>
      <c r="B3379" s="52" t="s">
        <v>430</v>
      </c>
      <c r="C3379" s="50" t="s">
        <v>10730</v>
      </c>
      <c r="D3379" s="50">
        <f>DAX__2019_2020__33[[#This Row],[Open]]*(DAX__2019_2020__33[[#This Row],[Adj Close]]/DAX__2019_2020__33[[#This Row],[Close]])</f>
        <v>91.437498696845935</v>
      </c>
      <c r="E3379" s="50" t="s">
        <v>3928</v>
      </c>
      <c r="F3379" s="50" t="s">
        <v>10731</v>
      </c>
      <c r="G3379" s="50" t="s">
        <v>3928</v>
      </c>
      <c r="H3379" s="50" t="s">
        <v>10732</v>
      </c>
      <c r="I3379" s="50">
        <f>(DAX__2019_2020__33[[#This Row],[Adj Close]]-DAX__2019_2020__33[[#This Row],[Adj Open]])/DAX__2019_2020__33[[#This Row],[Adj Open]]</f>
        <v>9.2632597700672229E-3</v>
      </c>
      <c r="J3379" s="50">
        <f>DAX__2019_2020__33[[#This Row],[Adj Close]]-DAX__2019_2020__33[[#This Row],[Adj Open]]</f>
        <v>0.84700930315406708</v>
      </c>
      <c r="K3379" s="50">
        <v>363066</v>
      </c>
    </row>
    <row r="3380" spans="1:11" x14ac:dyDescent="0.3">
      <c r="A3380" s="51" t="str">
        <f t="shared" si="57"/>
        <v>BEI.DE</v>
      </c>
      <c r="B3380" s="52" t="s">
        <v>431</v>
      </c>
      <c r="C3380" s="50" t="s">
        <v>5774</v>
      </c>
      <c r="D3380" s="50">
        <f>DAX__2019_2020__33[[#This Row],[Open]]*(DAX__2019_2020__33[[#This Row],[Adj Close]]/DAX__2019_2020__33[[#This Row],[Close]])</f>
        <v>91.713276472731792</v>
      </c>
      <c r="E3380" s="50" t="s">
        <v>10733</v>
      </c>
      <c r="F3380" s="50" t="s">
        <v>10734</v>
      </c>
      <c r="G3380" s="50" t="s">
        <v>10735</v>
      </c>
      <c r="H3380" s="50" t="s">
        <v>10736</v>
      </c>
      <c r="I3380" s="50">
        <f>(DAX__2019_2020__33[[#This Row],[Adj Close]]-DAX__2019_2020__33[[#This Row],[Adj Open]])/DAX__2019_2020__33[[#This Row],[Adj Open]]</f>
        <v>-1.0524097599094829E-2</v>
      </c>
      <c r="J3380" s="50">
        <f>DAX__2019_2020__33[[#This Row],[Adj Close]]-DAX__2019_2020__33[[#This Row],[Adj Open]]</f>
        <v>-0.96519947273179696</v>
      </c>
      <c r="K3380" s="50">
        <v>223166</v>
      </c>
    </row>
    <row r="3381" spans="1:11" x14ac:dyDescent="0.3">
      <c r="A3381" s="51" t="str">
        <f t="shared" si="57"/>
        <v>BEI.DE</v>
      </c>
      <c r="B3381" s="52" t="s">
        <v>432</v>
      </c>
      <c r="C3381" s="50" t="s">
        <v>10737</v>
      </c>
      <c r="D3381" s="50">
        <f>DAX__2019_2020__33[[#This Row],[Open]]*(DAX__2019_2020__33[[#This Row],[Adj Close]]/DAX__2019_2020__33[[#This Row],[Close]])</f>
        <v>89.881375750563961</v>
      </c>
      <c r="E3381" s="50" t="s">
        <v>9951</v>
      </c>
      <c r="F3381" s="50" t="s">
        <v>9955</v>
      </c>
      <c r="G3381" s="50" t="s">
        <v>10738</v>
      </c>
      <c r="H3381" s="50" t="s">
        <v>10739</v>
      </c>
      <c r="I3381" s="50">
        <f>(DAX__2019_2020__33[[#This Row],[Adj Close]]-DAX__2019_2020__33[[#This Row],[Adj Open]])/DAX__2019_2020__33[[#This Row],[Adj Open]]</f>
        <v>7.889557135885239E-3</v>
      </c>
      <c r="J3381" s="50">
        <f>DAX__2019_2020__33[[#This Row],[Adj Close]]-DAX__2019_2020__33[[#This Row],[Adj Open]]</f>
        <v>0.70912424943604435</v>
      </c>
      <c r="K3381" s="50">
        <v>336903</v>
      </c>
    </row>
    <row r="3382" spans="1:11" x14ac:dyDescent="0.3">
      <c r="A3382" s="51" t="str">
        <f t="shared" si="57"/>
        <v>BEI.DE</v>
      </c>
      <c r="B3382" s="52" t="s">
        <v>433</v>
      </c>
      <c r="C3382" s="50" t="s">
        <v>5738</v>
      </c>
      <c r="D3382" s="50">
        <f>DAX__2019_2020__33[[#This Row],[Open]]*(DAX__2019_2020__33[[#This Row],[Adj Close]]/DAX__2019_2020__33[[#This Row],[Close]])</f>
        <v>90.94505531106968</v>
      </c>
      <c r="E3382" s="50" t="s">
        <v>10152</v>
      </c>
      <c r="F3382" s="50" t="s">
        <v>5679</v>
      </c>
      <c r="G3382" s="50" t="s">
        <v>10148</v>
      </c>
      <c r="H3382" s="50" t="s">
        <v>10740</v>
      </c>
      <c r="I3382" s="50">
        <f>(DAX__2019_2020__33[[#This Row],[Adj Close]]-DAX__2019_2020__33[[#This Row],[Adj Open]])/DAX__2019_2020__33[[#This Row],[Adj Open]]</f>
        <v>6.9309836227412673E-3</v>
      </c>
      <c r="J3382" s="50">
        <f>DAX__2019_2020__33[[#This Row],[Adj Close]]-DAX__2019_2020__33[[#This Row],[Adj Open]]</f>
        <v>0.63033868893032263</v>
      </c>
      <c r="K3382" s="50">
        <v>237492</v>
      </c>
    </row>
    <row r="3383" spans="1:11" x14ac:dyDescent="0.3">
      <c r="A3383" s="51" t="str">
        <f t="shared" si="57"/>
        <v>BEI.DE</v>
      </c>
      <c r="B3383" s="52" t="s">
        <v>434</v>
      </c>
      <c r="C3383" s="50" t="s">
        <v>5726</v>
      </c>
      <c r="D3383" s="50">
        <f>DAX__2019_2020__33[[#This Row],[Open]]*(DAX__2019_2020__33[[#This Row],[Adj Close]]/DAX__2019_2020__33[[#This Row],[Close]])</f>
        <v>92.12692747407371</v>
      </c>
      <c r="E3383" s="50" t="s">
        <v>5726</v>
      </c>
      <c r="F3383" s="50" t="s">
        <v>10062</v>
      </c>
      <c r="G3383" s="50" t="s">
        <v>10661</v>
      </c>
      <c r="H3383" s="50" t="s">
        <v>10741</v>
      </c>
      <c r="I3383" s="50">
        <f>(DAX__2019_2020__33[[#This Row],[Adj Close]]-DAX__2019_2020__33[[#This Row],[Adj Open]])/DAX__2019_2020__33[[#This Row],[Adj Open]]</f>
        <v>-2.1808862285558492E-2</v>
      </c>
      <c r="J3383" s="50">
        <f>DAX__2019_2020__33[[#This Row],[Adj Close]]-DAX__2019_2020__33[[#This Row],[Adj Open]]</f>
        <v>-2.0091834740737085</v>
      </c>
      <c r="K3383" s="50">
        <v>520008</v>
      </c>
    </row>
    <row r="3384" spans="1:11" x14ac:dyDescent="0.3">
      <c r="A3384" s="51" t="str">
        <f t="shared" si="57"/>
        <v>BEI.DE</v>
      </c>
      <c r="B3384" s="52" t="s">
        <v>435</v>
      </c>
      <c r="C3384" s="50" t="s">
        <v>9956</v>
      </c>
      <c r="D3384" s="50">
        <f>DAX__2019_2020__33[[#This Row],[Open]]*(DAX__2019_2020__33[[#This Row],[Adj Close]]/DAX__2019_2020__33[[#This Row],[Close]])</f>
        <v>89.901069815663732</v>
      </c>
      <c r="E3384" s="50" t="s">
        <v>10634</v>
      </c>
      <c r="F3384" s="50" t="s">
        <v>10190</v>
      </c>
      <c r="G3384" s="50" t="s">
        <v>10197</v>
      </c>
      <c r="H3384" s="50" t="s">
        <v>10742</v>
      </c>
      <c r="I3384" s="50">
        <f>(DAX__2019_2020__33[[#This Row],[Adj Close]]-DAX__2019_2020__33[[#This Row],[Adj Open]])/DAX__2019_2020__33[[#This Row],[Adj Open]]</f>
        <v>2.8045541499184333E-2</v>
      </c>
      <c r="J3384" s="50">
        <f>DAX__2019_2020__33[[#This Row],[Adj Close]]-DAX__2019_2020__33[[#This Row],[Adj Open]]</f>
        <v>2.5213241843362653</v>
      </c>
      <c r="K3384" s="50">
        <v>561861</v>
      </c>
    </row>
    <row r="3385" spans="1:11" x14ac:dyDescent="0.3">
      <c r="A3385" s="51" t="str">
        <f t="shared" si="57"/>
        <v>BEI.DE</v>
      </c>
      <c r="B3385" s="52" t="s">
        <v>436</v>
      </c>
      <c r="C3385" s="50" t="s">
        <v>10175</v>
      </c>
      <c r="D3385" s="50">
        <f>DAX__2019_2020__33[[#This Row],[Open]]*(DAX__2019_2020__33[[#This Row],[Adj Close]]/DAX__2019_2020__33[[#This Row],[Close]])</f>
        <v>92.855742430893315</v>
      </c>
      <c r="E3385" s="50" t="s">
        <v>10635</v>
      </c>
      <c r="F3385" s="50" t="s">
        <v>10574</v>
      </c>
      <c r="G3385" s="50" t="s">
        <v>10635</v>
      </c>
      <c r="H3385" s="50" t="s">
        <v>10743</v>
      </c>
      <c r="I3385" s="50">
        <f>(DAX__2019_2020__33[[#This Row],[Adj Close]]-DAX__2019_2020__33[[#This Row],[Adj Open]])/DAX__2019_2020__33[[#This Row],[Adj Open]]</f>
        <v>1.3364467685240475E-2</v>
      </c>
      <c r="J3385" s="50">
        <f>DAX__2019_2020__33[[#This Row],[Adj Close]]-DAX__2019_2020__33[[#This Row],[Adj Open]]</f>
        <v>1.2409675691066866</v>
      </c>
      <c r="K3385" s="50">
        <v>447751</v>
      </c>
    </row>
    <row r="3386" spans="1:11" x14ac:dyDescent="0.3">
      <c r="A3386" s="51" t="str">
        <f t="shared" si="57"/>
        <v>BEI.DE</v>
      </c>
      <c r="B3386" s="52" t="s">
        <v>437</v>
      </c>
      <c r="C3386" s="50" t="s">
        <v>10699</v>
      </c>
      <c r="D3386" s="50">
        <f>DAX__2019_2020__33[[#This Row],[Open]]*(DAX__2019_2020__33[[#This Row],[Adj Close]]/DAX__2019_2020__33[[#This Row],[Close]])</f>
        <v>93.702755220013131</v>
      </c>
      <c r="E3386" s="50" t="s">
        <v>10744</v>
      </c>
      <c r="F3386" s="50" t="s">
        <v>3928</v>
      </c>
      <c r="G3386" s="50" t="s">
        <v>10664</v>
      </c>
      <c r="H3386" s="50" t="s">
        <v>10745</v>
      </c>
      <c r="I3386" s="50">
        <f>(DAX__2019_2020__33[[#This Row],[Adj Close]]-DAX__2019_2020__33[[#This Row],[Adj Open]])/DAX__2019_2020__33[[#This Row],[Adj Open]]</f>
        <v>-9.2494955775646662E-3</v>
      </c>
      <c r="J3386" s="50">
        <f>DAX__2019_2020__33[[#This Row],[Adj Close]]-DAX__2019_2020__33[[#This Row],[Adj Open]]</f>
        <v>-0.86670322001313593</v>
      </c>
      <c r="K3386" s="50">
        <v>619600</v>
      </c>
    </row>
    <row r="3387" spans="1:11" x14ac:dyDescent="0.3">
      <c r="A3387" s="51" t="str">
        <f t="shared" si="57"/>
        <v>BEI.DE</v>
      </c>
      <c r="B3387" s="52" t="s">
        <v>438</v>
      </c>
      <c r="C3387" s="50" t="s">
        <v>10746</v>
      </c>
      <c r="D3387" s="50">
        <f>DAX__2019_2020__33[[#This Row],[Open]]*(DAX__2019_2020__33[[#This Row],[Adj Close]]/DAX__2019_2020__33[[#This Row],[Close]])</f>
        <v>94.293687953482149</v>
      </c>
      <c r="E3387" s="50" t="s">
        <v>10747</v>
      </c>
      <c r="F3387" s="50" t="s">
        <v>10748</v>
      </c>
      <c r="G3387" s="50" t="s">
        <v>10671</v>
      </c>
      <c r="H3387" s="50" t="s">
        <v>10749</v>
      </c>
      <c r="I3387" s="50">
        <f>(DAX__2019_2020__33[[#This Row],[Adj Close]]-DAX__2019_2020__33[[#This Row],[Adj Open]])/DAX__2019_2020__33[[#This Row],[Adj Open]]</f>
        <v>4.5958012240610736E-3</v>
      </c>
      <c r="J3387" s="50">
        <f>DAX__2019_2020__33[[#This Row],[Adj Close]]-DAX__2019_2020__33[[#This Row],[Adj Open]]</f>
        <v>0.43335504651784618</v>
      </c>
      <c r="K3387" s="50">
        <v>510599</v>
      </c>
    </row>
    <row r="3388" spans="1:11" x14ac:dyDescent="0.3">
      <c r="A3388" s="51" t="str">
        <f t="shared" si="57"/>
        <v>BEI.DE</v>
      </c>
      <c r="B3388" s="52" t="s">
        <v>439</v>
      </c>
      <c r="C3388" s="50" t="s">
        <v>10750</v>
      </c>
      <c r="D3388" s="50">
        <f>DAX__2019_2020__33[[#This Row],[Open]]*(DAX__2019_2020__33[[#This Row],[Adj Close]]/DAX__2019_2020__33[[#This Row],[Close]])</f>
        <v>94.825527901379203</v>
      </c>
      <c r="E3388" s="50" t="s">
        <v>10751</v>
      </c>
      <c r="F3388" s="50" t="s">
        <v>10752</v>
      </c>
      <c r="G3388" s="50" t="s">
        <v>10753</v>
      </c>
      <c r="H3388" s="50" t="s">
        <v>10754</v>
      </c>
      <c r="I3388" s="50">
        <f>(DAX__2019_2020__33[[#This Row],[Adj Close]]-DAX__2019_2020__33[[#This Row],[Adj Open]])/DAX__2019_2020__33[[#This Row],[Adj Open]]</f>
        <v>2.7835480139545867E-2</v>
      </c>
      <c r="J3388" s="50">
        <f>DAX__2019_2020__33[[#This Row],[Adj Close]]-DAX__2019_2020__33[[#This Row],[Adj Open]]</f>
        <v>2.6395140986207934</v>
      </c>
      <c r="K3388" s="50">
        <v>666417</v>
      </c>
    </row>
    <row r="3389" spans="1:11" x14ac:dyDescent="0.3">
      <c r="A3389" s="51" t="str">
        <f t="shared" si="57"/>
        <v>BEI.DE</v>
      </c>
      <c r="B3389" s="52" t="s">
        <v>440</v>
      </c>
      <c r="C3389" s="50" t="s">
        <v>10755</v>
      </c>
      <c r="D3389" s="50">
        <f>DAX__2019_2020__33[[#This Row],[Open]]*(DAX__2019_2020__33[[#This Row],[Adj Close]]/DAX__2019_2020__33[[#This Row],[Close]])</f>
        <v>97.740820741770946</v>
      </c>
      <c r="E3389" s="50" t="s">
        <v>10409</v>
      </c>
      <c r="F3389" s="50" t="s">
        <v>10756</v>
      </c>
      <c r="G3389" s="50" t="s">
        <v>3974</v>
      </c>
      <c r="H3389" s="50" t="s">
        <v>10757</v>
      </c>
      <c r="I3389" s="50">
        <f>(DAX__2019_2020__33[[#This Row],[Adj Close]]-DAX__2019_2020__33[[#This Row],[Adj Open]])/DAX__2019_2020__33[[#This Row],[Adj Open]]</f>
        <v>2.619931532042187E-3</v>
      </c>
      <c r="J3389" s="50">
        <f>DAX__2019_2020__33[[#This Row],[Adj Close]]-DAX__2019_2020__33[[#This Row],[Adj Open]]</f>
        <v>0.25607425822904872</v>
      </c>
      <c r="K3389" s="50">
        <v>706431</v>
      </c>
    </row>
    <row r="3390" spans="1:11" x14ac:dyDescent="0.3">
      <c r="A3390" s="51" t="str">
        <f t="shared" si="57"/>
        <v>BEI.DE</v>
      </c>
      <c r="B3390" s="52" t="s">
        <v>441</v>
      </c>
      <c r="C3390" s="50" t="s">
        <v>10758</v>
      </c>
      <c r="D3390" s="50">
        <f>DAX__2019_2020__33[[#This Row],[Open]]*(DAX__2019_2020__33[[#This Row],[Adj Close]]/DAX__2019_2020__33[[#This Row],[Close]])</f>
        <v>98.095384649200071</v>
      </c>
      <c r="E3390" s="50" t="s">
        <v>10759</v>
      </c>
      <c r="F3390" s="50" t="s">
        <v>10760</v>
      </c>
      <c r="G3390" s="50" t="s">
        <v>10756</v>
      </c>
      <c r="H3390" s="50" t="s">
        <v>10761</v>
      </c>
      <c r="I3390" s="50">
        <f>(DAX__2019_2020__33[[#This Row],[Adj Close]]-DAX__2019_2020__33[[#This Row],[Adj Open]])/DAX__2019_2020__33[[#This Row],[Adj Open]]</f>
        <v>-5.2208434783302888E-3</v>
      </c>
      <c r="J3390" s="50">
        <f>DAX__2019_2020__33[[#This Row],[Adj Close]]-DAX__2019_2020__33[[#This Row],[Adj Open]]</f>
        <v>-0.51214064920007729</v>
      </c>
      <c r="K3390" s="50">
        <v>558864</v>
      </c>
    </row>
    <row r="3391" spans="1:11" x14ac:dyDescent="0.3">
      <c r="A3391" s="51" t="str">
        <f t="shared" si="57"/>
        <v>BEI.DE</v>
      </c>
      <c r="B3391" s="52" t="s">
        <v>442</v>
      </c>
      <c r="C3391" s="50" t="s">
        <v>10226</v>
      </c>
      <c r="D3391" s="50">
        <f>DAX__2019_2020__33[[#This Row],[Open]]*(DAX__2019_2020__33[[#This Row],[Adj Close]]/DAX__2019_2020__33[[#This Row],[Close]])</f>
        <v>97.484743805980898</v>
      </c>
      <c r="E3391" s="50" t="s">
        <v>10758</v>
      </c>
      <c r="F3391" s="50" t="s">
        <v>10762</v>
      </c>
      <c r="G3391" s="50" t="s">
        <v>10753</v>
      </c>
      <c r="H3391" s="50" t="s">
        <v>10754</v>
      </c>
      <c r="I3391" s="50">
        <f>(DAX__2019_2020__33[[#This Row],[Adj Close]]-DAX__2019_2020__33[[#This Row],[Adj Open]])/DAX__2019_2020__33[[#This Row],[Adj Open]]</f>
        <v>-2.0210142850775334E-4</v>
      </c>
      <c r="J3391" s="50">
        <f>DAX__2019_2020__33[[#This Row],[Adj Close]]-DAX__2019_2020__33[[#This Row],[Adj Open]]</f>
        <v>-1.9701805980901099E-2</v>
      </c>
      <c r="K3391" s="50">
        <v>584247</v>
      </c>
    </row>
    <row r="3392" spans="1:11" x14ac:dyDescent="0.3">
      <c r="A3392" s="51" t="str">
        <f t="shared" si="57"/>
        <v>BEI.DE</v>
      </c>
      <c r="B3392" s="52" t="s">
        <v>443</v>
      </c>
      <c r="C3392" s="50" t="s">
        <v>10763</v>
      </c>
      <c r="D3392" s="50">
        <f>DAX__2019_2020__33[[#This Row],[Open]]*(DAX__2019_2020__33[[#This Row],[Adj Close]]/DAX__2019_2020__33[[#This Row],[Close]])</f>
        <v>97.40595202786939</v>
      </c>
      <c r="E3392" s="50" t="s">
        <v>10263</v>
      </c>
      <c r="F3392" s="50" t="s">
        <v>10764</v>
      </c>
      <c r="G3392" s="50" t="s">
        <v>10765</v>
      </c>
      <c r="H3392" s="50" t="s">
        <v>10766</v>
      </c>
      <c r="I3392" s="50">
        <f>(DAX__2019_2020__33[[#This Row],[Adj Close]]-DAX__2019_2020__33[[#This Row],[Adj Open]])/DAX__2019_2020__33[[#This Row],[Adj Open]]</f>
        <v>1.0717866315108793E-2</v>
      </c>
      <c r="J3392" s="50">
        <f>DAX__2019_2020__33[[#This Row],[Adj Close]]-DAX__2019_2020__33[[#This Row],[Adj Open]]</f>
        <v>1.0439839721306043</v>
      </c>
      <c r="K3392" s="50">
        <v>652640</v>
      </c>
    </row>
    <row r="3393" spans="1:11" x14ac:dyDescent="0.3">
      <c r="A3393" s="51" t="str">
        <f t="shared" si="57"/>
        <v>BEI.DE</v>
      </c>
      <c r="B3393" s="52" t="s">
        <v>444</v>
      </c>
      <c r="C3393" s="50" t="s">
        <v>10267</v>
      </c>
      <c r="D3393" s="50">
        <f>DAX__2019_2020__33[[#This Row],[Open]]*(DAX__2019_2020__33[[#This Row],[Adj Close]]/DAX__2019_2020__33[[#This Row],[Close]])</f>
        <v>98.587823243066865</v>
      </c>
      <c r="E3393" s="50" t="s">
        <v>10767</v>
      </c>
      <c r="F3393" s="50" t="s">
        <v>10270</v>
      </c>
      <c r="G3393" s="50" t="s">
        <v>10768</v>
      </c>
      <c r="H3393" s="50" t="s">
        <v>10769</v>
      </c>
      <c r="I3393" s="50">
        <f>(DAX__2019_2020__33[[#This Row],[Adj Close]]-DAX__2019_2020__33[[#This Row],[Adj Open]])/DAX__2019_2020__33[[#This Row],[Adj Open]]</f>
        <v>-2.5974226293191925E-3</v>
      </c>
      <c r="J3393" s="50">
        <f>DAX__2019_2020__33[[#This Row],[Adj Close]]-DAX__2019_2020__33[[#This Row],[Adj Open]]</f>
        <v>-0.25607424306686255</v>
      </c>
      <c r="K3393" s="50">
        <v>471612</v>
      </c>
    </row>
    <row r="3394" spans="1:11" x14ac:dyDescent="0.3">
      <c r="A3394" s="51" t="str">
        <f t="shared" si="57"/>
        <v>BEI.DE</v>
      </c>
      <c r="B3394" s="52" t="s">
        <v>445</v>
      </c>
      <c r="C3394" s="50" t="s">
        <v>10244</v>
      </c>
      <c r="D3394" s="50">
        <f>DAX__2019_2020__33[[#This Row],[Open]]*(DAX__2019_2020__33[[#This Row],[Adj Close]]/DAX__2019_2020__33[[#This Row],[Close]])</f>
        <v>97.642333444762514</v>
      </c>
      <c r="E3394" s="50" t="s">
        <v>10770</v>
      </c>
      <c r="F3394" s="50" t="s">
        <v>10771</v>
      </c>
      <c r="G3394" s="50" t="s">
        <v>10771</v>
      </c>
      <c r="H3394" s="50" t="s">
        <v>10772</v>
      </c>
      <c r="I3394" s="50">
        <f>(DAX__2019_2020__33[[#This Row],[Adj Close]]-DAX__2019_2020__33[[#This Row],[Adj Open]])/DAX__2019_2020__33[[#This Row],[Adj Open]]</f>
        <v>-7.0606920219960572E-3</v>
      </c>
      <c r="J3394" s="50">
        <f>DAX__2019_2020__33[[#This Row],[Adj Close]]-DAX__2019_2020__33[[#This Row],[Adj Open]]</f>
        <v>-0.68942244476251346</v>
      </c>
      <c r="K3394" s="50">
        <v>585708</v>
      </c>
    </row>
    <row r="3395" spans="1:11" x14ac:dyDescent="0.3">
      <c r="A3395" s="51" t="str">
        <f t="shared" si="57"/>
        <v>BEI.DE</v>
      </c>
      <c r="B3395" s="52" t="s">
        <v>446</v>
      </c>
      <c r="C3395" s="50" t="s">
        <v>10229</v>
      </c>
      <c r="D3395" s="50">
        <f>DAX__2019_2020__33[[#This Row],[Open]]*(DAX__2019_2020__33[[#This Row],[Adj Close]]/DAX__2019_2020__33[[#This Row],[Close]])</f>
        <v>96.755920000000003</v>
      </c>
      <c r="E3395" s="50" t="s">
        <v>10267</v>
      </c>
      <c r="F3395" s="50" t="s">
        <v>10700</v>
      </c>
      <c r="G3395" s="50" t="s">
        <v>10229</v>
      </c>
      <c r="H3395" s="50" t="s">
        <v>10773</v>
      </c>
      <c r="I3395" s="50">
        <f>(DAX__2019_2020__33[[#This Row],[Adj Close]]-DAX__2019_2020__33[[#This Row],[Adj Open]])/DAX__2019_2020__33[[#This Row],[Adj Open]]</f>
        <v>0</v>
      </c>
      <c r="J3395" s="50">
        <f>DAX__2019_2020__33[[#This Row],[Adj Close]]-DAX__2019_2020__33[[#This Row],[Adj Open]]</f>
        <v>0</v>
      </c>
      <c r="K3395" s="50">
        <v>489493</v>
      </c>
    </row>
    <row r="3396" spans="1:11" x14ac:dyDescent="0.3">
      <c r="A3396" s="51" t="str">
        <f t="shared" si="57"/>
        <v>BEI.DE</v>
      </c>
      <c r="B3396" s="52" t="s">
        <v>447</v>
      </c>
      <c r="C3396" s="50" t="s">
        <v>5724</v>
      </c>
      <c r="D3396" s="50">
        <f>DAX__2019_2020__33[[#This Row],[Open]]*(DAX__2019_2020__33[[#This Row],[Adj Close]]/DAX__2019_2020__33[[#This Row],[Close]])</f>
        <v>95.042209157777833</v>
      </c>
      <c r="E3396" s="50" t="s">
        <v>10211</v>
      </c>
      <c r="F3396" s="50" t="s">
        <v>10774</v>
      </c>
      <c r="G3396" s="50" t="s">
        <v>10775</v>
      </c>
      <c r="H3396" s="50" t="s">
        <v>10776</v>
      </c>
      <c r="I3396" s="50">
        <f>(DAX__2019_2020__33[[#This Row],[Adj Close]]-DAX__2019_2020__33[[#This Row],[Adj Open]])/DAX__2019_2020__33[[#This Row],[Adj Open]]</f>
        <v>-1.2435544041450742E-3</v>
      </c>
      <c r="J3396" s="50">
        <f>DAX__2019_2020__33[[#This Row],[Adj Close]]-DAX__2019_2020__33[[#This Row],[Adj Open]]</f>
        <v>-0.11819015777783193</v>
      </c>
      <c r="K3396" s="50">
        <v>493783</v>
      </c>
    </row>
    <row r="3397" spans="1:11" x14ac:dyDescent="0.3">
      <c r="A3397" s="51" t="str">
        <f t="shared" si="57"/>
        <v>BEI.DE</v>
      </c>
      <c r="B3397" s="52" t="s">
        <v>448</v>
      </c>
      <c r="C3397" s="50" t="s">
        <v>10777</v>
      </c>
      <c r="D3397" s="50">
        <f>DAX__2019_2020__33[[#This Row],[Open]]*(DAX__2019_2020__33[[#This Row],[Adj Close]]/DAX__2019_2020__33[[#This Row],[Close]])</f>
        <v>95.514958450676872</v>
      </c>
      <c r="E3397" s="50" t="s">
        <v>10588</v>
      </c>
      <c r="F3397" s="50" t="s">
        <v>10778</v>
      </c>
      <c r="G3397" s="50" t="s">
        <v>3972</v>
      </c>
      <c r="H3397" s="50" t="s">
        <v>10779</v>
      </c>
      <c r="I3397" s="50">
        <f>(DAX__2019_2020__33[[#This Row],[Adj Close]]-DAX__2019_2020__33[[#This Row],[Adj Open]])/DAX__2019_2020__33[[#This Row],[Adj Open]]</f>
        <v>3.0109289643969313E-2</v>
      </c>
      <c r="J3397" s="50">
        <f>DAX__2019_2020__33[[#This Row],[Adj Close]]-DAX__2019_2020__33[[#This Row],[Adj Open]]</f>
        <v>2.8758875493231244</v>
      </c>
      <c r="K3397" s="50">
        <v>550151</v>
      </c>
    </row>
    <row r="3398" spans="1:11" x14ac:dyDescent="0.3">
      <c r="A3398" s="51" t="str">
        <f t="shared" si="57"/>
        <v>BEI.DE</v>
      </c>
      <c r="B3398" s="52" t="s">
        <v>449</v>
      </c>
      <c r="C3398" s="50" t="s">
        <v>10770</v>
      </c>
      <c r="D3398" s="50">
        <f>DAX__2019_2020__33[[#This Row],[Open]]*(DAX__2019_2020__33[[#This Row],[Adj Close]]/DAX__2019_2020__33[[#This Row],[Close]])</f>
        <v>98.193870666267372</v>
      </c>
      <c r="E3398" s="50" t="s">
        <v>10263</v>
      </c>
      <c r="F3398" s="50" t="s">
        <v>10755</v>
      </c>
      <c r="G3398" s="50" t="s">
        <v>10780</v>
      </c>
      <c r="H3398" s="50" t="s">
        <v>10781</v>
      </c>
      <c r="I3398" s="50">
        <f>(DAX__2019_2020__33[[#This Row],[Adj Close]]-DAX__2019_2020__33[[#This Row],[Adj Open]])/DAX__2019_2020__33[[#This Row],[Adj Open]]</f>
        <v>5.5165799052130692E-3</v>
      </c>
      <c r="J3398" s="50">
        <f>DAX__2019_2020__33[[#This Row],[Adj Close]]-DAX__2019_2020__33[[#This Row],[Adj Open]]</f>
        <v>0.54169433373262166</v>
      </c>
      <c r="K3398" s="50">
        <v>477195</v>
      </c>
    </row>
    <row r="3399" spans="1:11" x14ac:dyDescent="0.3">
      <c r="A3399" s="51" t="str">
        <f t="shared" si="57"/>
        <v>BEI.DE</v>
      </c>
      <c r="B3399" s="52" t="s">
        <v>450</v>
      </c>
      <c r="C3399" s="50" t="s">
        <v>10782</v>
      </c>
      <c r="D3399" s="50">
        <f>DAX__2019_2020__33[[#This Row],[Open]]*(DAX__2019_2020__33[[#This Row],[Adj Close]]/DAX__2019_2020__33[[#This Row],[Close]])</f>
        <v>98.489340447286679</v>
      </c>
      <c r="E3399" s="50" t="s">
        <v>10783</v>
      </c>
      <c r="F3399" s="50" t="s">
        <v>10784</v>
      </c>
      <c r="G3399" s="50" t="s">
        <v>10785</v>
      </c>
      <c r="H3399" s="50" t="s">
        <v>10786</v>
      </c>
      <c r="I3399" s="50">
        <f>(DAX__2019_2020__33[[#This Row],[Adj Close]]-DAX__2019_2020__33[[#This Row],[Adj Open]])/DAX__2019_2020__33[[#This Row],[Adj Open]]</f>
        <v>-2.3999800000000446E-3</v>
      </c>
      <c r="J3399" s="50">
        <f>DAX__2019_2020__33[[#This Row],[Adj Close]]-DAX__2019_2020__33[[#This Row],[Adj Open]]</f>
        <v>-0.2363724472866835</v>
      </c>
      <c r="K3399" s="50">
        <v>504790</v>
      </c>
    </row>
    <row r="3400" spans="1:11" x14ac:dyDescent="0.3">
      <c r="A3400" s="51" t="str">
        <f t="shared" si="57"/>
        <v>BEI.DE</v>
      </c>
      <c r="B3400" s="52" t="s">
        <v>451</v>
      </c>
      <c r="C3400" s="50" t="s">
        <v>10787</v>
      </c>
      <c r="D3400" s="50">
        <f>DAX__2019_2020__33[[#This Row],[Open]]*(DAX__2019_2020__33[[#This Row],[Adj Close]]/DAX__2019_2020__33[[#This Row],[Close]])</f>
        <v>98.784813203569172</v>
      </c>
      <c r="E3400" s="50" t="s">
        <v>10525</v>
      </c>
      <c r="F3400" s="50" t="s">
        <v>10787</v>
      </c>
      <c r="G3400" s="50" t="s">
        <v>10265</v>
      </c>
      <c r="H3400" s="50" t="s">
        <v>10788</v>
      </c>
      <c r="I3400" s="50">
        <f>(DAX__2019_2020__33[[#This Row],[Adj Close]]-DAX__2019_2020__33[[#This Row],[Adj Open]])/DAX__2019_2020__33[[#This Row],[Adj Open]]</f>
        <v>9.4715550507011304E-3</v>
      </c>
      <c r="J3400" s="50">
        <f>DAX__2019_2020__33[[#This Row],[Adj Close]]-DAX__2019_2020__33[[#This Row],[Adj Open]]</f>
        <v>0.93564579643083334</v>
      </c>
      <c r="K3400" s="50">
        <v>699546</v>
      </c>
    </row>
    <row r="3401" spans="1:11" x14ac:dyDescent="0.3">
      <c r="A3401" s="51" t="str">
        <f t="shared" si="57"/>
        <v>BEI.DE</v>
      </c>
      <c r="B3401" s="52" t="s">
        <v>452</v>
      </c>
      <c r="C3401" s="50" t="s">
        <v>10588</v>
      </c>
      <c r="D3401" s="50">
        <f>DAX__2019_2020__33[[#This Row],[Open]]*(DAX__2019_2020__33[[#This Row],[Adj Close]]/DAX__2019_2020__33[[#This Row],[Close]])</f>
        <v>98.637077711157303</v>
      </c>
      <c r="E3401" s="50" t="s">
        <v>3958</v>
      </c>
      <c r="F3401" s="50" t="s">
        <v>10789</v>
      </c>
      <c r="G3401" s="50" t="s">
        <v>10789</v>
      </c>
      <c r="H3401" s="50" t="s">
        <v>10790</v>
      </c>
      <c r="I3401" s="50">
        <f>(DAX__2019_2020__33[[#This Row],[Adj Close]]-DAX__2019_2020__33[[#This Row],[Adj Open]])/DAX__2019_2020__33[[#This Row],[Adj Open]]</f>
        <v>-3.4947478083924436E-3</v>
      </c>
      <c r="J3401" s="50">
        <f>DAX__2019_2020__33[[#This Row],[Adj Close]]-DAX__2019_2020__33[[#This Row],[Adj Open]]</f>
        <v>-0.34471171115730215</v>
      </c>
      <c r="K3401" s="50">
        <v>353147</v>
      </c>
    </row>
    <row r="3402" spans="1:11" x14ac:dyDescent="0.3">
      <c r="A3402" s="51" t="str">
        <f t="shared" si="57"/>
        <v>BEI.DE</v>
      </c>
      <c r="B3402" s="52" t="s">
        <v>453</v>
      </c>
      <c r="C3402" s="50" t="s">
        <v>10791</v>
      </c>
      <c r="D3402" s="50">
        <f>DAX__2019_2020__33[[#This Row],[Open]]*(DAX__2019_2020__33[[#This Row],[Adj Close]]/DAX__2019_2020__33[[#This Row],[Close]])</f>
        <v>98.883294244983119</v>
      </c>
      <c r="E3402" s="50" t="s">
        <v>10792</v>
      </c>
      <c r="F3402" s="50" t="s">
        <v>10793</v>
      </c>
      <c r="G3402" s="50" t="s">
        <v>3958</v>
      </c>
      <c r="H3402" s="50" t="s">
        <v>10794</v>
      </c>
      <c r="I3402" s="50">
        <f>(DAX__2019_2020__33[[#This Row],[Adj Close]]-DAX__2019_2020__33[[#This Row],[Adj Open]])/DAX__2019_2020__33[[#This Row],[Adj Open]]</f>
        <v>7.9680775305163189E-3</v>
      </c>
      <c r="J3402" s="50">
        <f>DAX__2019_2020__33[[#This Row],[Adj Close]]-DAX__2019_2020__33[[#This Row],[Adj Open]]</f>
        <v>0.78790975501688365</v>
      </c>
      <c r="K3402" s="50">
        <v>381485</v>
      </c>
    </row>
    <row r="3403" spans="1:11" x14ac:dyDescent="0.3">
      <c r="A3403" s="51" t="str">
        <f t="shared" si="57"/>
        <v>BEI.DE</v>
      </c>
      <c r="B3403" s="52" t="s">
        <v>454</v>
      </c>
      <c r="C3403" s="50" t="s">
        <v>10250</v>
      </c>
      <c r="D3403" s="50">
        <f>DAX__2019_2020__33[[#This Row],[Open]]*(DAX__2019_2020__33[[#This Row],[Adj Close]]/DAX__2019_2020__33[[#This Row],[Close]])</f>
        <v>99.129517876990917</v>
      </c>
      <c r="E3403" s="50" t="s">
        <v>10528</v>
      </c>
      <c r="F3403" s="50" t="s">
        <v>10795</v>
      </c>
      <c r="G3403" s="50" t="s">
        <v>10796</v>
      </c>
      <c r="H3403" s="50" t="s">
        <v>10797</v>
      </c>
      <c r="I3403" s="50">
        <f>(DAX__2019_2020__33[[#This Row],[Adj Close]]-DAX__2019_2020__33[[#This Row],[Adj Open]])/DAX__2019_2020__33[[#This Row],[Adj Open]]</f>
        <v>-1.7983169041566462E-2</v>
      </c>
      <c r="J3403" s="50">
        <f>DAX__2019_2020__33[[#This Row],[Adj Close]]-DAX__2019_2020__33[[#This Row],[Adj Open]]</f>
        <v>-1.7826628769909121</v>
      </c>
      <c r="K3403" s="50">
        <v>521813</v>
      </c>
    </row>
    <row r="3404" spans="1:11" x14ac:dyDescent="0.3">
      <c r="A3404" s="51" t="str">
        <f t="shared" si="57"/>
        <v>BEI.DE</v>
      </c>
      <c r="B3404" s="52" t="s">
        <v>455</v>
      </c>
      <c r="C3404" s="50" t="s">
        <v>10581</v>
      </c>
      <c r="D3404" s="50">
        <f>DAX__2019_2020__33[[#This Row],[Open]]*(DAX__2019_2020__33[[#This Row],[Adj Close]]/DAX__2019_2020__33[[#This Row],[Close]])</f>
        <v>97.780209839266206</v>
      </c>
      <c r="E3404" s="50" t="s">
        <v>10791</v>
      </c>
      <c r="F3404" s="50" t="s">
        <v>10798</v>
      </c>
      <c r="G3404" s="50" t="s">
        <v>10588</v>
      </c>
      <c r="H3404" s="50" t="s">
        <v>10799</v>
      </c>
      <c r="I3404" s="50">
        <f>(DAX__2019_2020__33[[#This Row],[Adj Close]]-DAX__2019_2020__33[[#This Row],[Adj Open]])/DAX__2019_2020__33[[#This Row],[Adj Open]]</f>
        <v>8.7631245846405779E-3</v>
      </c>
      <c r="J3404" s="50">
        <f>DAX__2019_2020__33[[#This Row],[Adj Close]]-DAX__2019_2020__33[[#This Row],[Adj Open]]</f>
        <v>0.85686016073378823</v>
      </c>
      <c r="K3404" s="50">
        <v>504987</v>
      </c>
    </row>
    <row r="3405" spans="1:11" x14ac:dyDescent="0.3">
      <c r="A3405" s="51" t="str">
        <f t="shared" si="57"/>
        <v>BEI.DE</v>
      </c>
      <c r="B3405" s="52" t="s">
        <v>456</v>
      </c>
      <c r="C3405" s="50" t="s">
        <v>3968</v>
      </c>
      <c r="D3405" s="50">
        <f>DAX__2019_2020__33[[#This Row],[Open]]*(DAX__2019_2020__33[[#This Row],[Adj Close]]/DAX__2019_2020__33[[#This Row],[Close]])</f>
        <v>99.572715057378659</v>
      </c>
      <c r="E3405" s="50" t="s">
        <v>10800</v>
      </c>
      <c r="F3405" s="50" t="s">
        <v>10263</v>
      </c>
      <c r="G3405" s="50" t="s">
        <v>3961</v>
      </c>
      <c r="H3405" s="50" t="s">
        <v>10801</v>
      </c>
      <c r="I3405" s="50">
        <f>(DAX__2019_2020__33[[#This Row],[Adj Close]]-DAX__2019_2020__33[[#This Row],[Adj Open]])/DAX__2019_2020__33[[#This Row],[Adj Open]]</f>
        <v>2.9673986739347409E-3</v>
      </c>
      <c r="J3405" s="50">
        <f>DAX__2019_2020__33[[#This Row],[Adj Close]]-DAX__2019_2020__33[[#This Row],[Adj Open]]</f>
        <v>0.29547194262134724</v>
      </c>
      <c r="K3405" s="50">
        <v>516157</v>
      </c>
    </row>
    <row r="3406" spans="1:11" x14ac:dyDescent="0.3">
      <c r="A3406" s="51" t="str">
        <f t="shared" si="57"/>
        <v>BEI.DE</v>
      </c>
      <c r="B3406" s="52" t="s">
        <v>457</v>
      </c>
      <c r="C3406" s="50" t="s">
        <v>10802</v>
      </c>
      <c r="D3406" s="50">
        <f>DAX__2019_2020__33[[#This Row],[Open]]*(DAX__2019_2020__33[[#This Row],[Adj Close]]/DAX__2019_2020__33[[#This Row],[Close]])</f>
        <v>99.178757350066675</v>
      </c>
      <c r="E3406" s="50" t="s">
        <v>10803</v>
      </c>
      <c r="F3406" s="50" t="s">
        <v>10244</v>
      </c>
      <c r="G3406" s="50" t="s">
        <v>10804</v>
      </c>
      <c r="H3406" s="50" t="s">
        <v>10805</v>
      </c>
      <c r="I3406" s="50">
        <f>(DAX__2019_2020__33[[#This Row],[Adj Close]]-DAX__2019_2020__33[[#This Row],[Adj Open]])/DAX__2019_2020__33[[#This Row],[Adj Open]]</f>
        <v>-9.930387584817606E-4</v>
      </c>
      <c r="J3406" s="50">
        <f>DAX__2019_2020__33[[#This Row],[Adj Close]]-DAX__2019_2020__33[[#This Row],[Adj Open]]</f>
        <v>-9.8488350066674002E-2</v>
      </c>
      <c r="K3406" s="50">
        <v>557618</v>
      </c>
    </row>
    <row r="3407" spans="1:11" x14ac:dyDescent="0.3">
      <c r="A3407" s="51" t="str">
        <f t="shared" si="57"/>
        <v>BEI.DE</v>
      </c>
      <c r="B3407" s="52" t="s">
        <v>458</v>
      </c>
      <c r="C3407" s="50" t="s">
        <v>10272</v>
      </c>
      <c r="D3407" s="50">
        <f>DAX__2019_2020__33[[#This Row],[Open]]*(DAX__2019_2020__33[[#This Row],[Adj Close]]/DAX__2019_2020__33[[#This Row],[Close]])</f>
        <v>99.277252918621713</v>
      </c>
      <c r="E3407" s="50" t="s">
        <v>10527</v>
      </c>
      <c r="F3407" s="50" t="s">
        <v>10780</v>
      </c>
      <c r="G3407" s="50" t="s">
        <v>3968</v>
      </c>
      <c r="H3407" s="50" t="s">
        <v>10806</v>
      </c>
      <c r="I3407" s="50">
        <f>(DAX__2019_2020__33[[#This Row],[Adj Close]]-DAX__2019_2020__33[[#This Row],[Adj Open]])/DAX__2019_2020__33[[#This Row],[Adj Open]]</f>
        <v>2.97614078444012E-3</v>
      </c>
      <c r="J3407" s="50">
        <f>DAX__2019_2020__33[[#This Row],[Adj Close]]-DAX__2019_2020__33[[#This Row],[Adj Open]]</f>
        <v>0.29546308137828703</v>
      </c>
      <c r="K3407" s="50">
        <v>449990</v>
      </c>
    </row>
    <row r="3408" spans="1:11" x14ac:dyDescent="0.3">
      <c r="A3408" s="51" t="str">
        <f t="shared" si="57"/>
        <v>BEI.DE</v>
      </c>
      <c r="B3408" s="52" t="s">
        <v>459</v>
      </c>
      <c r="C3408" s="50" t="s">
        <v>10265</v>
      </c>
      <c r="D3408" s="50">
        <f>DAX__2019_2020__33[[#This Row],[Open]]*(DAX__2019_2020__33[[#This Row],[Adj Close]]/DAX__2019_2020__33[[#This Row],[Close]])</f>
        <v>99.720459219512207</v>
      </c>
      <c r="E3408" s="50" t="s">
        <v>3979</v>
      </c>
      <c r="F3408" s="50" t="s">
        <v>10758</v>
      </c>
      <c r="G3408" s="50" t="s">
        <v>10273</v>
      </c>
      <c r="H3408" s="50" t="s">
        <v>10807</v>
      </c>
      <c r="I3408" s="50">
        <f>(DAX__2019_2020__33[[#This Row],[Adj Close]]-DAX__2019_2020__33[[#This Row],[Adj Open]])/DAX__2019_2020__33[[#This Row],[Adj Open]]</f>
        <v>1.2345679012345583E-2</v>
      </c>
      <c r="J3408" s="50">
        <f>DAX__2019_2020__33[[#This Row],[Adj Close]]-DAX__2019_2020__33[[#This Row],[Adj Open]]</f>
        <v>1.2311167804877954</v>
      </c>
      <c r="K3408" s="50">
        <v>556531</v>
      </c>
    </row>
    <row r="3409" spans="1:11" x14ac:dyDescent="0.3">
      <c r="A3409" s="51" t="str">
        <f t="shared" si="57"/>
        <v>BEI.DE</v>
      </c>
      <c r="B3409" s="52" t="s">
        <v>460</v>
      </c>
      <c r="C3409" s="50" t="s">
        <v>10278</v>
      </c>
      <c r="D3409" s="50">
        <f>DAX__2019_2020__33[[#This Row],[Open]]*(DAX__2019_2020__33[[#This Row],[Adj Close]]/DAX__2019_2020__33[[#This Row],[Close]])</f>
        <v>101.39476739335132</v>
      </c>
      <c r="E3409" s="50" t="s">
        <v>10539</v>
      </c>
      <c r="F3409" s="50" t="s">
        <v>10527</v>
      </c>
      <c r="G3409" s="50" t="s">
        <v>10539</v>
      </c>
      <c r="H3409" s="50" t="s">
        <v>10808</v>
      </c>
      <c r="I3409" s="50">
        <f>(DAX__2019_2020__33[[#This Row],[Adj Close]]-DAX__2019_2020__33[[#This Row],[Adj Open]])/DAX__2019_2020__33[[#This Row],[Adj Open]]</f>
        <v>9.2278293121271886E-3</v>
      </c>
      <c r="J3409" s="50">
        <f>DAX__2019_2020__33[[#This Row],[Adj Close]]-DAX__2019_2020__33[[#This Row],[Adj Open]]</f>
        <v>0.93565360664868535</v>
      </c>
      <c r="K3409" s="50">
        <v>343068</v>
      </c>
    </row>
    <row r="3410" spans="1:11" x14ac:dyDescent="0.3">
      <c r="A3410" s="51" t="str">
        <f t="shared" si="57"/>
        <v>BEI.DE</v>
      </c>
      <c r="B3410" s="52" t="s">
        <v>461</v>
      </c>
      <c r="C3410" s="50" t="s">
        <v>10523</v>
      </c>
      <c r="D3410" s="50">
        <f>DAX__2019_2020__33[[#This Row],[Open]]*(DAX__2019_2020__33[[#This Row],[Adj Close]]/DAX__2019_2020__33[[#This Row],[Close]])</f>
        <v>102.23193296217991</v>
      </c>
      <c r="E3410" s="50" t="s">
        <v>10516</v>
      </c>
      <c r="F3410" s="50" t="s">
        <v>3971</v>
      </c>
      <c r="G3410" s="50" t="s">
        <v>10527</v>
      </c>
      <c r="H3410" s="50" t="s">
        <v>10809</v>
      </c>
      <c r="I3410" s="50">
        <f>(DAX__2019_2020__33[[#This Row],[Adj Close]]-DAX__2019_2020__33[[#This Row],[Adj Open]])/DAX__2019_2020__33[[#This Row],[Adj Open]]</f>
        <v>-1.8786174794233886E-2</v>
      </c>
      <c r="J3410" s="50">
        <f>DAX__2019_2020__33[[#This Row],[Adj Close]]-DAX__2019_2020__33[[#This Row],[Adj Open]]</f>
        <v>-1.9205469621799125</v>
      </c>
      <c r="K3410" s="50">
        <v>216140</v>
      </c>
    </row>
    <row r="3411" spans="1:11" x14ac:dyDescent="0.3">
      <c r="A3411" s="51" t="str">
        <f t="shared" si="57"/>
        <v>BEI.DE</v>
      </c>
      <c r="B3411" s="52" t="s">
        <v>462</v>
      </c>
      <c r="C3411" s="50" t="s">
        <v>10277</v>
      </c>
      <c r="D3411" s="50">
        <f>DAX__2019_2020__33[[#This Row],[Open]]*(DAX__2019_2020__33[[#This Row],[Adj Close]]/DAX__2019_2020__33[[#This Row],[Close]])</f>
        <v>102.18268336471104</v>
      </c>
      <c r="E3411" s="50" t="s">
        <v>10277</v>
      </c>
      <c r="F3411" s="50" t="s">
        <v>10810</v>
      </c>
      <c r="G3411" s="50" t="s">
        <v>3972</v>
      </c>
      <c r="H3411" s="50" t="s">
        <v>10779</v>
      </c>
      <c r="I3411" s="50">
        <f>(DAX__2019_2020__33[[#This Row],[Adj Close]]-DAX__2019_2020__33[[#This Row],[Adj Open]])/DAX__2019_2020__33[[#This Row],[Adj Open]]</f>
        <v>-3.7108414457831321E-2</v>
      </c>
      <c r="J3411" s="50">
        <f>DAX__2019_2020__33[[#This Row],[Adj Close]]-DAX__2019_2020__33[[#This Row],[Adj Open]]</f>
        <v>-3.7918373647110428</v>
      </c>
      <c r="K3411" s="50">
        <v>744737</v>
      </c>
    </row>
    <row r="3412" spans="1:11" x14ac:dyDescent="0.3">
      <c r="A3412" s="51" t="str">
        <f t="shared" si="57"/>
        <v>BEI.DE</v>
      </c>
      <c r="B3412" s="52" t="s">
        <v>463</v>
      </c>
      <c r="C3412" s="50" t="s">
        <v>10270</v>
      </c>
      <c r="D3412" s="50">
        <f>DAX__2019_2020__33[[#This Row],[Open]]*(DAX__2019_2020__33[[#This Row],[Adj Close]]/DAX__2019_2020__33[[#This Row],[Close]])</f>
        <v>97.859003498309519</v>
      </c>
      <c r="E3412" s="50" t="s">
        <v>10759</v>
      </c>
      <c r="F3412" s="50" t="s">
        <v>10211</v>
      </c>
      <c r="G3412" s="50" t="s">
        <v>10229</v>
      </c>
      <c r="H3412" s="50" t="s">
        <v>10773</v>
      </c>
      <c r="I3412" s="50">
        <f>(DAX__2019_2020__33[[#This Row],[Adj Close]]-DAX__2019_2020__33[[#This Row],[Adj Open]])/DAX__2019_2020__33[[#This Row],[Adj Open]]</f>
        <v>-1.1272171786713234E-2</v>
      </c>
      <c r="J3412" s="50">
        <f>DAX__2019_2020__33[[#This Row],[Adj Close]]-DAX__2019_2020__33[[#This Row],[Adj Open]]</f>
        <v>-1.1030834983095161</v>
      </c>
      <c r="K3412" s="50">
        <v>614054</v>
      </c>
    </row>
    <row r="3413" spans="1:11" x14ac:dyDescent="0.3">
      <c r="A3413" s="51" t="str">
        <f t="shared" si="57"/>
        <v>BEI.DE</v>
      </c>
      <c r="B3413" s="52" t="s">
        <v>464</v>
      </c>
      <c r="C3413" s="50" t="s">
        <v>10811</v>
      </c>
      <c r="D3413" s="50">
        <f>DAX__2019_2020__33[[#This Row],[Open]]*(DAX__2019_2020__33[[#This Row],[Adj Close]]/DAX__2019_2020__33[[#This Row],[Close]])</f>
        <v>96.24378263577232</v>
      </c>
      <c r="E3413" s="50" t="s">
        <v>10812</v>
      </c>
      <c r="F3413" s="50" t="s">
        <v>10813</v>
      </c>
      <c r="G3413" s="50" t="s">
        <v>10631</v>
      </c>
      <c r="H3413" s="50" t="s">
        <v>10814</v>
      </c>
      <c r="I3413" s="50">
        <f>(DAX__2019_2020__33[[#This Row],[Adj Close]]-DAX__2019_2020__33[[#This Row],[Adj Open]])/DAX__2019_2020__33[[#This Row],[Adj Open]]</f>
        <v>-1.2894003142713896E-2</v>
      </c>
      <c r="J3413" s="50">
        <f>DAX__2019_2020__33[[#This Row],[Adj Close]]-DAX__2019_2020__33[[#This Row],[Adj Open]]</f>
        <v>-1.2409676357723214</v>
      </c>
      <c r="K3413" s="50">
        <v>422723</v>
      </c>
    </row>
    <row r="3414" spans="1:11" x14ac:dyDescent="0.3">
      <c r="A3414" s="51" t="str">
        <f t="shared" si="57"/>
        <v>BEI.DE</v>
      </c>
      <c r="B3414" s="52" t="s">
        <v>465</v>
      </c>
      <c r="C3414" s="50" t="s">
        <v>10815</v>
      </c>
      <c r="D3414" s="50">
        <f>DAX__2019_2020__33[[#This Row],[Open]]*(DAX__2019_2020__33[[#This Row],[Adj Close]]/DAX__2019_2020__33[[#This Row],[Close]])</f>
        <v>94.84523737468021</v>
      </c>
      <c r="E3414" s="50" t="s">
        <v>10816</v>
      </c>
      <c r="F3414" s="50" t="s">
        <v>5713</v>
      </c>
      <c r="G3414" s="50" t="s">
        <v>5711</v>
      </c>
      <c r="H3414" s="50" t="s">
        <v>10817</v>
      </c>
      <c r="I3414" s="50">
        <f>(DAX__2019_2020__33[[#This Row],[Adj Close]]-DAX__2019_2020__33[[#This Row],[Adj Open]])/DAX__2019_2020__33[[#This Row],[Adj Open]]</f>
        <v>-1.3499511521302899E-2</v>
      </c>
      <c r="J3414" s="50">
        <f>DAX__2019_2020__33[[#This Row],[Adj Close]]-DAX__2019_2020__33[[#This Row],[Adj Open]]</f>
        <v>-1.2803643746802038</v>
      </c>
      <c r="K3414" s="50">
        <v>408983</v>
      </c>
    </row>
    <row r="3415" spans="1:11" x14ac:dyDescent="0.3">
      <c r="A3415" s="51" t="str">
        <f t="shared" si="57"/>
        <v>BEI.DE</v>
      </c>
      <c r="B3415" s="52" t="s">
        <v>466</v>
      </c>
      <c r="C3415" s="50" t="s">
        <v>10748</v>
      </c>
      <c r="D3415" s="50">
        <f>DAX__2019_2020__33[[#This Row],[Open]]*(DAX__2019_2020__33[[#This Row],[Adj Close]]/DAX__2019_2020__33[[#This Row],[Close]])</f>
        <v>93.289100911688593</v>
      </c>
      <c r="E3415" s="50" t="s">
        <v>10620</v>
      </c>
      <c r="F3415" s="50" t="s">
        <v>10693</v>
      </c>
      <c r="G3415" s="50" t="s">
        <v>10818</v>
      </c>
      <c r="H3415" s="50" t="s">
        <v>10819</v>
      </c>
      <c r="I3415" s="50">
        <f>(DAX__2019_2020__33[[#This Row],[Adj Close]]-DAX__2019_2020__33[[#This Row],[Adj Open]])/DAX__2019_2020__33[[#This Row],[Adj Open]]</f>
        <v>1.2668887112870869E-2</v>
      </c>
      <c r="J3415" s="50">
        <f>DAX__2019_2020__33[[#This Row],[Adj Close]]-DAX__2019_2020__33[[#This Row],[Adj Open]]</f>
        <v>1.1818690883114016</v>
      </c>
      <c r="K3415" s="50">
        <v>503350</v>
      </c>
    </row>
    <row r="3416" spans="1:11" x14ac:dyDescent="0.3">
      <c r="A3416" s="51" t="str">
        <f t="shared" ref="A3416:A3479" si="58">"BEI.DE"</f>
        <v>BEI.DE</v>
      </c>
      <c r="B3416" s="52" t="s">
        <v>467</v>
      </c>
      <c r="C3416" s="50" t="s">
        <v>10816</v>
      </c>
      <c r="D3416" s="50">
        <f>DAX__2019_2020__33[[#This Row],[Open]]*(DAX__2019_2020__33[[#This Row],[Adj Close]]/DAX__2019_2020__33[[#This Row],[Close]])</f>
        <v>95.39677839922139</v>
      </c>
      <c r="E3416" s="50" t="s">
        <v>10820</v>
      </c>
      <c r="F3416" s="50" t="s">
        <v>10747</v>
      </c>
      <c r="G3416" s="50" t="s">
        <v>10771</v>
      </c>
      <c r="H3416" s="50" t="s">
        <v>10772</v>
      </c>
      <c r="I3416" s="50">
        <f>(DAX__2019_2020__33[[#This Row],[Adj Close]]-DAX__2019_2020__33[[#This Row],[Adj Open]])/DAX__2019_2020__33[[#This Row],[Adj Open]]</f>
        <v>1.6312213335616284E-2</v>
      </c>
      <c r="J3416" s="50">
        <f>DAX__2019_2020__33[[#This Row],[Adj Close]]-DAX__2019_2020__33[[#This Row],[Adj Open]]</f>
        <v>1.5561326007786107</v>
      </c>
      <c r="K3416" s="50">
        <v>463170</v>
      </c>
    </row>
    <row r="3417" spans="1:11" x14ac:dyDescent="0.3">
      <c r="A3417" s="51" t="str">
        <f t="shared" si="58"/>
        <v>BEI.DE</v>
      </c>
      <c r="B3417" s="52" t="s">
        <v>468</v>
      </c>
      <c r="C3417" s="50" t="s">
        <v>10213</v>
      </c>
      <c r="D3417" s="50">
        <f>DAX__2019_2020__33[[#This Row],[Open]]*(DAX__2019_2020__33[[#This Row],[Adj Close]]/DAX__2019_2020__33[[#This Row],[Close]])</f>
        <v>95.928622262713375</v>
      </c>
      <c r="E3417" s="50" t="s">
        <v>10214</v>
      </c>
      <c r="F3417" s="50" t="s">
        <v>5724</v>
      </c>
      <c r="G3417" s="50" t="s">
        <v>10211</v>
      </c>
      <c r="H3417" s="50" t="s">
        <v>10821</v>
      </c>
      <c r="I3417" s="50">
        <f>(DAX__2019_2020__33[[#This Row],[Adj Close]]-DAX__2019_2020__33[[#This Row],[Adj Open]])/DAX__2019_2020__33[[#This Row],[Adj Open]]</f>
        <v>4.1067760963703695E-4</v>
      </c>
      <c r="J3417" s="50">
        <f>DAX__2019_2020__33[[#This Row],[Adj Close]]-DAX__2019_2020__33[[#This Row],[Adj Open]]</f>
        <v>3.9395737286625376E-2</v>
      </c>
      <c r="K3417" s="50">
        <v>413801</v>
      </c>
    </row>
    <row r="3418" spans="1:11" x14ac:dyDescent="0.3">
      <c r="A3418" s="51" t="str">
        <f t="shared" si="58"/>
        <v>BEI.DE</v>
      </c>
      <c r="B3418" s="52" t="s">
        <v>469</v>
      </c>
      <c r="C3418" s="50" t="s">
        <v>10822</v>
      </c>
      <c r="D3418" s="50">
        <f>DAX__2019_2020__33[[#This Row],[Open]]*(DAX__2019_2020__33[[#This Row],[Adj Close]]/DAX__2019_2020__33[[#This Row],[Close]])</f>
        <v>96.657429477287664</v>
      </c>
      <c r="E3418" s="50" t="s">
        <v>10823</v>
      </c>
      <c r="F3418" s="50" t="s">
        <v>10822</v>
      </c>
      <c r="G3418" s="50" t="s">
        <v>10753</v>
      </c>
      <c r="H3418" s="50" t="s">
        <v>10754</v>
      </c>
      <c r="I3418" s="50">
        <f>(DAX__2019_2020__33[[#This Row],[Adj Close]]-DAX__2019_2020__33[[#This Row],[Adj Open]])/DAX__2019_2020__33[[#This Row],[Adj Open]]</f>
        <v>8.3554107230019367E-3</v>
      </c>
      <c r="J3418" s="50">
        <f>DAX__2019_2020__33[[#This Row],[Adj Close]]-DAX__2019_2020__33[[#This Row],[Adj Open]]</f>
        <v>0.80761252271233275</v>
      </c>
      <c r="K3418" s="50">
        <v>294816</v>
      </c>
    </row>
    <row r="3419" spans="1:11" x14ac:dyDescent="0.3">
      <c r="A3419" s="51" t="str">
        <f t="shared" si="58"/>
        <v>BEI.DE</v>
      </c>
      <c r="B3419" s="52" t="s">
        <v>470</v>
      </c>
      <c r="C3419" s="50" t="s">
        <v>10824</v>
      </c>
      <c r="D3419" s="50">
        <f>DAX__2019_2020__33[[#This Row],[Open]]*(DAX__2019_2020__33[[#This Row],[Adj Close]]/DAX__2019_2020__33[[#This Row],[Close]])</f>
        <v>96.519547893853513</v>
      </c>
      <c r="E3419" s="50" t="s">
        <v>10249</v>
      </c>
      <c r="F3419" s="50" t="s">
        <v>10825</v>
      </c>
      <c r="G3419" s="50" t="s">
        <v>10222</v>
      </c>
      <c r="H3419" s="50" t="s">
        <v>10826</v>
      </c>
      <c r="I3419" s="50">
        <f>(DAX__2019_2020__33[[#This Row],[Adj Close]]-DAX__2019_2020__33[[#This Row],[Adj Open]])/DAX__2019_2020__33[[#This Row],[Adj Open]]</f>
        <v>7.5510000000000074E-3</v>
      </c>
      <c r="J3419" s="50">
        <f>DAX__2019_2020__33[[#This Row],[Adj Close]]-DAX__2019_2020__33[[#This Row],[Adj Open]]</f>
        <v>0.72881910614648859</v>
      </c>
      <c r="K3419" s="50">
        <v>413093</v>
      </c>
    </row>
    <row r="3420" spans="1:11" x14ac:dyDescent="0.3">
      <c r="A3420" s="51" t="str">
        <f t="shared" si="58"/>
        <v>BEI.DE</v>
      </c>
      <c r="B3420" s="52" t="s">
        <v>471</v>
      </c>
      <c r="C3420" s="50" t="s">
        <v>10825</v>
      </c>
      <c r="D3420" s="50">
        <f>DAX__2019_2020__33[[#This Row],[Open]]*(DAX__2019_2020__33[[#This Row],[Adj Close]]/DAX__2019_2020__33[[#This Row],[Close]])</f>
        <v>96.460455990076937</v>
      </c>
      <c r="E3420" s="50" t="s">
        <v>10765</v>
      </c>
      <c r="F3420" s="50" t="s">
        <v>10825</v>
      </c>
      <c r="G3420" s="50" t="s">
        <v>10758</v>
      </c>
      <c r="H3420" s="50" t="s">
        <v>10827</v>
      </c>
      <c r="I3420" s="50">
        <f>(DAX__2019_2020__33[[#This Row],[Adj Close]]-DAX__2019_2020__33[[#This Row],[Adj Open]])/DAX__2019_2020__33[[#This Row],[Adj Open]]</f>
        <v>1.6949111354929255E-2</v>
      </c>
      <c r="J3420" s="50">
        <f>DAX__2019_2020__33[[#This Row],[Adj Close]]-DAX__2019_2020__33[[#This Row],[Adj Open]]</f>
        <v>1.6349190099230668</v>
      </c>
      <c r="K3420" s="50">
        <v>358727</v>
      </c>
    </row>
    <row r="3421" spans="1:11" x14ac:dyDescent="0.3">
      <c r="A3421" s="51" t="str">
        <f t="shared" si="58"/>
        <v>BEI.DE</v>
      </c>
      <c r="B3421" s="52" t="s">
        <v>472</v>
      </c>
      <c r="C3421" s="50" t="s">
        <v>10751</v>
      </c>
      <c r="D3421" s="50">
        <f>DAX__2019_2020__33[[#This Row],[Open]]*(DAX__2019_2020__33[[#This Row],[Adj Close]]/DAX__2019_2020__33[[#This Row],[Close]])</f>
        <v>97.622630184657424</v>
      </c>
      <c r="E3421" s="50" t="s">
        <v>10783</v>
      </c>
      <c r="F3421" s="50" t="s">
        <v>10828</v>
      </c>
      <c r="G3421" s="50" t="s">
        <v>3972</v>
      </c>
      <c r="H3421" s="50" t="s">
        <v>10779</v>
      </c>
      <c r="I3421" s="50">
        <f>(DAX__2019_2020__33[[#This Row],[Adj Close]]-DAX__2019_2020__33[[#This Row],[Adj Open]])/DAX__2019_2020__33[[#This Row],[Adj Open]]</f>
        <v>7.8692390677188098E-3</v>
      </c>
      <c r="J3421" s="50">
        <f>DAX__2019_2020__33[[#This Row],[Adj Close]]-DAX__2019_2020__33[[#This Row],[Adj Open]]</f>
        <v>0.76821581534257177</v>
      </c>
      <c r="K3421" s="50">
        <v>256594</v>
      </c>
    </row>
    <row r="3422" spans="1:11" x14ac:dyDescent="0.3">
      <c r="A3422" s="51" t="str">
        <f t="shared" si="58"/>
        <v>BEI.DE</v>
      </c>
      <c r="B3422" s="52" t="s">
        <v>473</v>
      </c>
      <c r="C3422" s="50" t="s">
        <v>10802</v>
      </c>
      <c r="D3422" s="50">
        <f>DAX__2019_2020__33[[#This Row],[Open]]*(DAX__2019_2020__33[[#This Row],[Adj Close]]/DAX__2019_2020__33[[#This Row],[Close]])</f>
        <v>99.178756990477964</v>
      </c>
      <c r="E3422" s="50" t="s">
        <v>3954</v>
      </c>
      <c r="F3422" s="50" t="s">
        <v>10263</v>
      </c>
      <c r="G3422" s="50" t="s">
        <v>10829</v>
      </c>
      <c r="H3422" s="50" t="s">
        <v>10830</v>
      </c>
      <c r="I3422" s="50">
        <f>(DAX__2019_2020__33[[#This Row],[Adj Close]]-DAX__2019_2020__33[[#This Row],[Adj Open]])/DAX__2019_2020__33[[#This Row],[Adj Open]]</f>
        <v>7.4478651672651832E-3</v>
      </c>
      <c r="J3422" s="50">
        <f>DAX__2019_2020__33[[#This Row],[Adj Close]]-DAX__2019_2020__33[[#This Row],[Adj Open]]</f>
        <v>0.73867000952203909</v>
      </c>
      <c r="K3422" s="50">
        <v>377760</v>
      </c>
    </row>
    <row r="3423" spans="1:11" x14ac:dyDescent="0.3">
      <c r="A3423" s="51" t="str">
        <f t="shared" si="58"/>
        <v>BEI.DE</v>
      </c>
      <c r="B3423" s="52" t="s">
        <v>474</v>
      </c>
      <c r="C3423" s="50" t="s">
        <v>10803</v>
      </c>
      <c r="D3423" s="50">
        <f>DAX__2019_2020__33[[#This Row],[Open]]*(DAX__2019_2020__33[[#This Row],[Adj Close]]/DAX__2019_2020__33[[#This Row],[Close]])</f>
        <v>99.424980000000005</v>
      </c>
      <c r="E3423" s="50" t="s">
        <v>10792</v>
      </c>
      <c r="F3423" s="50" t="s">
        <v>10263</v>
      </c>
      <c r="G3423" s="50" t="s">
        <v>10803</v>
      </c>
      <c r="H3423" s="50" t="s">
        <v>10831</v>
      </c>
      <c r="I3423" s="50">
        <f>(DAX__2019_2020__33[[#This Row],[Adj Close]]-DAX__2019_2020__33[[#This Row],[Adj Open]])/DAX__2019_2020__33[[#This Row],[Adj Open]]</f>
        <v>0</v>
      </c>
      <c r="J3423" s="50">
        <f>DAX__2019_2020__33[[#This Row],[Adj Close]]-DAX__2019_2020__33[[#This Row],[Adj Open]]</f>
        <v>0</v>
      </c>
      <c r="K3423" s="50">
        <v>235223</v>
      </c>
    </row>
    <row r="3424" spans="1:11" x14ac:dyDescent="0.3">
      <c r="A3424" s="51" t="str">
        <f t="shared" si="58"/>
        <v>BEI.DE</v>
      </c>
      <c r="B3424" s="52" t="s">
        <v>475</v>
      </c>
      <c r="C3424" s="50" t="s">
        <v>3975</v>
      </c>
      <c r="D3424" s="50">
        <f>DAX__2019_2020__33[[#This Row],[Open]]*(DAX__2019_2020__33[[#This Row],[Adj Close]]/DAX__2019_2020__33[[#This Row],[Close]])</f>
        <v>99.769699299998493</v>
      </c>
      <c r="E3424" s="50" t="s">
        <v>10292</v>
      </c>
      <c r="F3424" s="50" t="s">
        <v>3975</v>
      </c>
      <c r="G3424" s="50" t="s">
        <v>10257</v>
      </c>
      <c r="H3424" s="50" t="s">
        <v>10832</v>
      </c>
      <c r="I3424" s="50">
        <f>(DAX__2019_2020__33[[#This Row],[Adj Close]]-DAX__2019_2020__33[[#This Row],[Adj Open]])/DAX__2019_2020__33[[#This Row],[Adj Open]]</f>
        <v>1.0858824949886629E-2</v>
      </c>
      <c r="J3424" s="50">
        <f>DAX__2019_2020__33[[#This Row],[Adj Close]]-DAX__2019_2020__33[[#This Row],[Adj Open]]</f>
        <v>1.0833817000015102</v>
      </c>
      <c r="K3424" s="50">
        <v>346876</v>
      </c>
    </row>
    <row r="3425" spans="1:11" x14ac:dyDescent="0.3">
      <c r="A3425" s="51" t="str">
        <f t="shared" si="58"/>
        <v>BEI.DE</v>
      </c>
      <c r="B3425" s="52" t="s">
        <v>476</v>
      </c>
      <c r="C3425" s="50" t="s">
        <v>3971</v>
      </c>
      <c r="D3425" s="50">
        <f>DAX__2019_2020__33[[#This Row],[Open]]*(DAX__2019_2020__33[[#This Row],[Adj Close]]/DAX__2019_2020__33[[#This Row],[Close]])</f>
        <v>100.26215371295814</v>
      </c>
      <c r="E3425" s="50" t="s">
        <v>10273</v>
      </c>
      <c r="F3425" s="50" t="s">
        <v>3956</v>
      </c>
      <c r="G3425" s="50" t="s">
        <v>3975</v>
      </c>
      <c r="H3425" s="50" t="s">
        <v>10833</v>
      </c>
      <c r="I3425" s="50">
        <f>(DAX__2019_2020__33[[#This Row],[Adj Close]]-DAX__2019_2020__33[[#This Row],[Adj Open]])/DAX__2019_2020__33[[#This Row],[Adj Open]]</f>
        <v>-4.9115912108568293E-3</v>
      </c>
      <c r="J3425" s="50">
        <f>DAX__2019_2020__33[[#This Row],[Adj Close]]-DAX__2019_2020__33[[#This Row],[Adj Open]]</f>
        <v>-0.49244671295814157</v>
      </c>
      <c r="K3425" s="50">
        <v>253164</v>
      </c>
    </row>
    <row r="3426" spans="1:11" x14ac:dyDescent="0.3">
      <c r="A3426" s="51" t="str">
        <f t="shared" si="58"/>
        <v>BEI.DE</v>
      </c>
      <c r="B3426" s="52" t="s">
        <v>477</v>
      </c>
      <c r="C3426" s="50" t="s">
        <v>3956</v>
      </c>
      <c r="D3426" s="50">
        <f>DAX__2019_2020__33[[#This Row],[Open]]*(DAX__2019_2020__33[[#This Row],[Adj Close]]/DAX__2019_2020__33[[#This Row],[Close]])</f>
        <v>99.474227692816029</v>
      </c>
      <c r="E3426" s="50" t="s">
        <v>10834</v>
      </c>
      <c r="F3426" s="50" t="s">
        <v>10272</v>
      </c>
      <c r="G3426" s="50" t="s">
        <v>3961</v>
      </c>
      <c r="H3426" s="50" t="s">
        <v>10801</v>
      </c>
      <c r="I3426" s="50">
        <f>(DAX__2019_2020__33[[#This Row],[Adj Close]]-DAX__2019_2020__33[[#This Row],[Adj Open]])/DAX__2019_2020__33[[#This Row],[Adj Open]]</f>
        <v>3.9604158415841428E-3</v>
      </c>
      <c r="J3426" s="50">
        <f>DAX__2019_2020__33[[#This Row],[Adj Close]]-DAX__2019_2020__33[[#This Row],[Adj Open]]</f>
        <v>0.39395930718397665</v>
      </c>
      <c r="K3426" s="50">
        <v>178574</v>
      </c>
    </row>
    <row r="3427" spans="1:11" x14ac:dyDescent="0.3">
      <c r="A3427" s="51" t="str">
        <f t="shared" si="58"/>
        <v>BEI.DE</v>
      </c>
      <c r="B3427" s="52" t="s">
        <v>478</v>
      </c>
      <c r="C3427" s="50" t="s">
        <v>10525</v>
      </c>
      <c r="D3427" s="50">
        <f>DAX__2019_2020__33[[#This Row],[Open]]*(DAX__2019_2020__33[[#This Row],[Adj Close]]/DAX__2019_2020__33[[#This Row],[Close]])</f>
        <v>100.16365839180689</v>
      </c>
      <c r="E3427" s="50" t="s">
        <v>10255</v>
      </c>
      <c r="F3427" s="50" t="s">
        <v>3956</v>
      </c>
      <c r="G3427" s="50" t="s">
        <v>10275</v>
      </c>
      <c r="H3427" s="50" t="s">
        <v>10835</v>
      </c>
      <c r="I3427" s="50">
        <f>(DAX__2019_2020__33[[#This Row],[Adj Close]]-DAX__2019_2020__33[[#This Row],[Adj Open]])/DAX__2019_2020__33[[#This Row],[Adj Open]]</f>
        <v>3.4415536905079945E-3</v>
      </c>
      <c r="J3427" s="50">
        <f>DAX__2019_2020__33[[#This Row],[Adj Close]]-DAX__2019_2020__33[[#This Row],[Adj Open]]</f>
        <v>0.34471860819310507</v>
      </c>
      <c r="K3427" s="50">
        <v>225891</v>
      </c>
    </row>
    <row r="3428" spans="1:11" x14ac:dyDescent="0.3">
      <c r="A3428" s="51" t="str">
        <f t="shared" si="58"/>
        <v>BEI.DE</v>
      </c>
      <c r="B3428" s="52" t="s">
        <v>479</v>
      </c>
      <c r="C3428" s="50" t="s">
        <v>10261</v>
      </c>
      <c r="D3428" s="50">
        <f>DAX__2019_2020__33[[#This Row],[Open]]*(DAX__2019_2020__33[[#This Row],[Adj Close]]/DAX__2019_2020__33[[#This Row],[Close]])</f>
        <v>100.60685765021606</v>
      </c>
      <c r="E3428" s="50" t="s">
        <v>10302</v>
      </c>
      <c r="F3428" s="50" t="s">
        <v>10800</v>
      </c>
      <c r="G3428" s="50" t="s">
        <v>10407</v>
      </c>
      <c r="H3428" s="50" t="s">
        <v>10836</v>
      </c>
      <c r="I3428" s="50">
        <f>(DAX__2019_2020__33[[#This Row],[Adj Close]]-DAX__2019_2020__33[[#This Row],[Adj Open]])/DAX__2019_2020__33[[#This Row],[Adj Open]]</f>
        <v>9.789525016357872E-3</v>
      </c>
      <c r="J3428" s="50">
        <f>DAX__2019_2020__33[[#This Row],[Adj Close]]-DAX__2019_2020__33[[#This Row],[Adj Open]]</f>
        <v>0.98489334978394538</v>
      </c>
      <c r="K3428" s="50">
        <v>193958</v>
      </c>
    </row>
    <row r="3429" spans="1:11" x14ac:dyDescent="0.3">
      <c r="A3429" s="51" t="str">
        <f t="shared" si="58"/>
        <v>BEI.DE</v>
      </c>
      <c r="B3429" s="52" t="s">
        <v>480</v>
      </c>
      <c r="C3429" s="50" t="s">
        <v>10407</v>
      </c>
      <c r="D3429" s="50">
        <f>DAX__2019_2020__33[[#This Row],[Open]]*(DAX__2019_2020__33[[#This Row],[Adj Close]]/DAX__2019_2020__33[[#This Row],[Close]])</f>
        <v>101.59175027860537</v>
      </c>
      <c r="E3429" s="50" t="s">
        <v>10407</v>
      </c>
      <c r="F3429" s="50" t="s">
        <v>10783</v>
      </c>
      <c r="G3429" s="50" t="s">
        <v>10803</v>
      </c>
      <c r="H3429" s="50" t="s">
        <v>10831</v>
      </c>
      <c r="I3429" s="50">
        <f>(DAX__2019_2020__33[[#This Row],[Adj Close]]-DAX__2019_2020__33[[#This Row],[Adj Open]])/DAX__2019_2020__33[[#This Row],[Adj Open]]</f>
        <v>-2.1328210929167136E-2</v>
      </c>
      <c r="J3429" s="50">
        <f>DAX__2019_2020__33[[#This Row],[Adj Close]]-DAX__2019_2020__33[[#This Row],[Adj Open]]</f>
        <v>-2.1667702786053695</v>
      </c>
      <c r="K3429" s="50">
        <v>383972</v>
      </c>
    </row>
    <row r="3430" spans="1:11" x14ac:dyDescent="0.3">
      <c r="A3430" s="51" t="str">
        <f t="shared" si="58"/>
        <v>BEI.DE</v>
      </c>
      <c r="B3430" s="52" t="s">
        <v>481</v>
      </c>
      <c r="C3430" s="50" t="s">
        <v>10274</v>
      </c>
      <c r="D3430" s="50">
        <f>DAX__2019_2020__33[[#This Row],[Open]]*(DAX__2019_2020__33[[#This Row],[Adj Close]]/DAX__2019_2020__33[[#This Row],[Close]])</f>
        <v>98.98178135478436</v>
      </c>
      <c r="E3430" s="50" t="s">
        <v>10837</v>
      </c>
      <c r="F3430" s="50" t="s">
        <v>10838</v>
      </c>
      <c r="G3430" s="50" t="s">
        <v>10839</v>
      </c>
      <c r="H3430" s="50" t="s">
        <v>10840</v>
      </c>
      <c r="I3430" s="50">
        <f>(DAX__2019_2020__33[[#This Row],[Adj Close]]-DAX__2019_2020__33[[#This Row],[Adj Open]])/DAX__2019_2020__33[[#This Row],[Adj Open]]</f>
        <v>6.4676815920397847E-3</v>
      </c>
      <c r="J3430" s="50">
        <f>DAX__2019_2020__33[[#This Row],[Adj Close]]-DAX__2019_2020__33[[#This Row],[Adj Open]]</f>
        <v>0.64018264521564561</v>
      </c>
      <c r="K3430" s="50">
        <v>402071</v>
      </c>
    </row>
    <row r="3431" spans="1:11" x14ac:dyDescent="0.3">
      <c r="A3431" s="51" t="str">
        <f t="shared" si="58"/>
        <v>BEI.DE</v>
      </c>
      <c r="B3431" s="52" t="s">
        <v>482</v>
      </c>
      <c r="C3431" s="50" t="s">
        <v>10269</v>
      </c>
      <c r="D3431" s="50">
        <f>DAX__2019_2020__33[[#This Row],[Open]]*(DAX__2019_2020__33[[#This Row],[Adj Close]]/DAX__2019_2020__33[[#This Row],[Close]])</f>
        <v>100.0159235578093</v>
      </c>
      <c r="E3431" s="50" t="s">
        <v>10347</v>
      </c>
      <c r="F3431" s="50" t="s">
        <v>10565</v>
      </c>
      <c r="G3431" s="50" t="s">
        <v>10545</v>
      </c>
      <c r="H3431" s="50" t="s">
        <v>10841</v>
      </c>
      <c r="I3431" s="50">
        <f>(DAX__2019_2020__33[[#This Row],[Adj Close]]-DAX__2019_2020__33[[#This Row],[Adj Open]])/DAX__2019_2020__33[[#This Row],[Adj Open]]</f>
        <v>1.2801525963519668E-2</v>
      </c>
      <c r="J3431" s="50">
        <f>DAX__2019_2020__33[[#This Row],[Adj Close]]-DAX__2019_2020__33[[#This Row],[Adj Open]]</f>
        <v>1.2803564421906941</v>
      </c>
      <c r="K3431" s="50">
        <v>338453</v>
      </c>
    </row>
    <row r="3432" spans="1:11" x14ac:dyDescent="0.3">
      <c r="A3432" s="51" t="str">
        <f t="shared" si="58"/>
        <v>BEI.DE</v>
      </c>
      <c r="B3432" s="52" t="s">
        <v>483</v>
      </c>
      <c r="C3432" s="50" t="s">
        <v>10292</v>
      </c>
      <c r="D3432" s="50">
        <f>DAX__2019_2020__33[[#This Row],[Open]]*(DAX__2019_2020__33[[#This Row],[Adj Close]]/DAX__2019_2020__33[[#This Row],[Close]])</f>
        <v>101.49327069697857</v>
      </c>
      <c r="E3432" s="50" t="s">
        <v>10537</v>
      </c>
      <c r="F3432" s="50" t="s">
        <v>10269</v>
      </c>
      <c r="G3432" s="50" t="s">
        <v>10254</v>
      </c>
      <c r="H3432" s="50" t="s">
        <v>10842</v>
      </c>
      <c r="I3432" s="50">
        <f>(DAX__2019_2020__33[[#This Row],[Adj Close]]-DAX__2019_2020__33[[#This Row],[Adj Open]])/DAX__2019_2020__33[[#This Row],[Adj Open]]</f>
        <v>-7.7632506230979476E-3</v>
      </c>
      <c r="J3432" s="50">
        <f>DAX__2019_2020__33[[#This Row],[Adj Close]]-DAX__2019_2020__33[[#This Row],[Adj Open]]</f>
        <v>-0.78791769697856751</v>
      </c>
      <c r="K3432" s="50">
        <v>244332</v>
      </c>
    </row>
    <row r="3433" spans="1:11" x14ac:dyDescent="0.3">
      <c r="A3433" s="51" t="str">
        <f t="shared" si="58"/>
        <v>BEI.DE</v>
      </c>
      <c r="B3433" s="52" t="s">
        <v>484</v>
      </c>
      <c r="C3433" s="50" t="s">
        <v>10278</v>
      </c>
      <c r="D3433" s="50">
        <f>DAX__2019_2020__33[[#This Row],[Open]]*(DAX__2019_2020__33[[#This Row],[Adj Close]]/DAX__2019_2020__33[[#This Row],[Close]])</f>
        <v>101.39476835100336</v>
      </c>
      <c r="E3433" s="50" t="s">
        <v>10542</v>
      </c>
      <c r="F3433" s="50" t="s">
        <v>10843</v>
      </c>
      <c r="G3433" s="50" t="s">
        <v>10545</v>
      </c>
      <c r="H3433" s="50" t="s">
        <v>10841</v>
      </c>
      <c r="I3433" s="50">
        <f>(DAX__2019_2020__33[[#This Row],[Adj Close]]-DAX__2019_2020__33[[#This Row],[Adj Open]])/DAX__2019_2020__33[[#This Row],[Adj Open]]</f>
        <v>-9.7133562811077393E-4</v>
      </c>
      <c r="J3433" s="50">
        <f>DAX__2019_2020__33[[#This Row],[Adj Close]]-DAX__2019_2020__33[[#This Row],[Adj Open]]</f>
        <v>-9.848835100336828E-2</v>
      </c>
      <c r="K3433" s="50">
        <v>370975</v>
      </c>
    </row>
    <row r="3434" spans="1:11" x14ac:dyDescent="0.3">
      <c r="A3434" s="51" t="str">
        <f t="shared" si="58"/>
        <v>BEI.DE</v>
      </c>
      <c r="B3434" s="52" t="s">
        <v>485</v>
      </c>
      <c r="C3434" s="50" t="s">
        <v>10272</v>
      </c>
      <c r="D3434" s="50">
        <f>DAX__2019_2020__33[[#This Row],[Open]]*(DAX__2019_2020__33[[#This Row],[Adj Close]]/DAX__2019_2020__33[[#This Row],[Close]])</f>
        <v>99.277259863031674</v>
      </c>
      <c r="E3434" s="50" t="s">
        <v>10278</v>
      </c>
      <c r="F3434" s="50" t="s">
        <v>10844</v>
      </c>
      <c r="G3434" s="50" t="s">
        <v>10762</v>
      </c>
      <c r="H3434" s="50" t="s">
        <v>10845</v>
      </c>
      <c r="I3434" s="50">
        <f>(DAX__2019_2020__33[[#This Row],[Adj Close]]-DAX__2019_2020__33[[#This Row],[Adj Open]])/DAX__2019_2020__33[[#This Row],[Adj Open]]</f>
        <v>-3.6309562411421678E-2</v>
      </c>
      <c r="J3434" s="50">
        <f>DAX__2019_2020__33[[#This Row],[Adj Close]]-DAX__2019_2020__33[[#This Row],[Adj Open]]</f>
        <v>-3.6047138630316766</v>
      </c>
      <c r="K3434" s="50">
        <v>647179</v>
      </c>
    </row>
    <row r="3435" spans="1:11" x14ac:dyDescent="0.3">
      <c r="A3435" s="51" t="str">
        <f t="shared" si="58"/>
        <v>BEI.DE</v>
      </c>
      <c r="B3435" s="52" t="s">
        <v>486</v>
      </c>
      <c r="C3435" s="50" t="s">
        <v>10846</v>
      </c>
      <c r="D3435" s="50">
        <f>DAX__2019_2020__33[[#This Row],[Open]]*(DAX__2019_2020__33[[#This Row],[Adj Close]]/DAX__2019_2020__33[[#This Row],[Close]])</f>
        <v>95.160397059973377</v>
      </c>
      <c r="E3435" s="50" t="s">
        <v>10798</v>
      </c>
      <c r="F3435" s="50" t="s">
        <v>10699</v>
      </c>
      <c r="G3435" s="50" t="s">
        <v>10746</v>
      </c>
      <c r="H3435" s="50" t="s">
        <v>10847</v>
      </c>
      <c r="I3435" s="50">
        <f>(DAX__2019_2020__33[[#This Row],[Adj Close]]-DAX__2019_2020__33[[#This Row],[Adj Open]])/DAX__2019_2020__33[[#This Row],[Adj Open]]</f>
        <v>-9.1078966329570053E-3</v>
      </c>
      <c r="J3435" s="50">
        <f>DAX__2019_2020__33[[#This Row],[Adj Close]]-DAX__2019_2020__33[[#This Row],[Adj Open]]</f>
        <v>-0.86671105997338316</v>
      </c>
      <c r="K3435" s="50">
        <v>437007</v>
      </c>
    </row>
    <row r="3436" spans="1:11" x14ac:dyDescent="0.3">
      <c r="A3436" s="51" t="str">
        <f t="shared" si="58"/>
        <v>BEI.DE</v>
      </c>
      <c r="B3436" s="52" t="s">
        <v>487</v>
      </c>
      <c r="C3436" s="50" t="s">
        <v>10815</v>
      </c>
      <c r="D3436" s="50">
        <f>DAX__2019_2020__33[[#This Row],[Open]]*(DAX__2019_2020__33[[#This Row],[Adj Close]]/DAX__2019_2020__33[[#This Row],[Close]])</f>
        <v>94.84523767719331</v>
      </c>
      <c r="E3436" s="50" t="s">
        <v>10815</v>
      </c>
      <c r="F3436" s="50" t="s">
        <v>10628</v>
      </c>
      <c r="G3436" s="50" t="s">
        <v>10848</v>
      </c>
      <c r="H3436" s="50" t="s">
        <v>10849</v>
      </c>
      <c r="I3436" s="50">
        <f>(DAX__2019_2020__33[[#This Row],[Adj Close]]-DAX__2019_2020__33[[#This Row],[Adj Open]])/DAX__2019_2020__33[[#This Row],[Adj Open]]</f>
        <v>-8.3074036872045343E-3</v>
      </c>
      <c r="J3436" s="50">
        <f>DAX__2019_2020__33[[#This Row],[Adj Close]]-DAX__2019_2020__33[[#This Row],[Adj Open]]</f>
        <v>-0.78791767719330608</v>
      </c>
      <c r="K3436" s="50">
        <v>335784</v>
      </c>
    </row>
    <row r="3437" spans="1:11" x14ac:dyDescent="0.3">
      <c r="A3437" s="51" t="str">
        <f t="shared" si="58"/>
        <v>BEI.DE</v>
      </c>
      <c r="B3437" s="52" t="s">
        <v>488</v>
      </c>
      <c r="C3437" s="50" t="s">
        <v>10850</v>
      </c>
      <c r="D3437" s="50">
        <f>DAX__2019_2020__33[[#This Row],[Open]]*(DAX__2019_2020__33[[#This Row],[Adj Close]]/DAX__2019_2020__33[[#This Row],[Close]])</f>
        <v>94.746740859161036</v>
      </c>
      <c r="E3437" s="50" t="s">
        <v>10567</v>
      </c>
      <c r="F3437" s="50" t="s">
        <v>10575</v>
      </c>
      <c r="G3437" s="50" t="s">
        <v>10676</v>
      </c>
      <c r="H3437" s="50" t="s">
        <v>10851</v>
      </c>
      <c r="I3437" s="50">
        <f>(DAX__2019_2020__33[[#This Row],[Adj Close]]-DAX__2019_2020__33[[#This Row],[Adj Open]])/DAX__2019_2020__33[[#This Row],[Adj Open]]</f>
        <v>-9.7712581009747231E-3</v>
      </c>
      <c r="J3437" s="50">
        <f>DAX__2019_2020__33[[#This Row],[Adj Close]]-DAX__2019_2020__33[[#This Row],[Adj Open]]</f>
        <v>-0.9257948591610301</v>
      </c>
      <c r="K3437" s="50">
        <v>498704</v>
      </c>
    </row>
    <row r="3438" spans="1:11" x14ac:dyDescent="0.3">
      <c r="A3438" s="51" t="str">
        <f t="shared" si="58"/>
        <v>BEI.DE</v>
      </c>
      <c r="B3438" s="52" t="s">
        <v>489</v>
      </c>
      <c r="C3438" s="50" t="s">
        <v>10852</v>
      </c>
      <c r="D3438" s="50">
        <f>DAX__2019_2020__33[[#This Row],[Open]]*(DAX__2019_2020__33[[#This Row],[Adj Close]]/DAX__2019_2020__33[[#This Row],[Close]])</f>
        <v>93.840643366988061</v>
      </c>
      <c r="E3438" s="50" t="s">
        <v>10853</v>
      </c>
      <c r="F3438" s="50" t="s">
        <v>10854</v>
      </c>
      <c r="G3438" s="50" t="s">
        <v>10853</v>
      </c>
      <c r="H3438" s="50" t="s">
        <v>10855</v>
      </c>
      <c r="I3438" s="50">
        <f>(DAX__2019_2020__33[[#This Row],[Adj Close]]-DAX__2019_2020__33[[#This Row],[Adj Open]])/DAX__2019_2020__33[[#This Row],[Adj Open]]</f>
        <v>2.1200713908487774E-2</v>
      </c>
      <c r="J3438" s="50">
        <f>DAX__2019_2020__33[[#This Row],[Adj Close]]-DAX__2019_2020__33[[#This Row],[Adj Open]]</f>
        <v>1.9894886330119448</v>
      </c>
      <c r="K3438" s="50">
        <v>435115</v>
      </c>
    </row>
    <row r="3439" spans="1:11" x14ac:dyDescent="0.3">
      <c r="A3439" s="51" t="str">
        <f t="shared" si="58"/>
        <v>BEI.DE</v>
      </c>
      <c r="B3439" s="52" t="s">
        <v>490</v>
      </c>
      <c r="C3439" s="50" t="s">
        <v>10211</v>
      </c>
      <c r="D3439" s="50">
        <f>DAX__2019_2020__33[[#This Row],[Open]]*(DAX__2019_2020__33[[#This Row],[Adj Close]]/DAX__2019_2020__33[[#This Row],[Close]])</f>
        <v>95.96801579722441</v>
      </c>
      <c r="E3439" s="50" t="s">
        <v>10798</v>
      </c>
      <c r="F3439" s="50" t="s">
        <v>10747</v>
      </c>
      <c r="G3439" s="50" t="s">
        <v>10856</v>
      </c>
      <c r="H3439" s="50" t="s">
        <v>10857</v>
      </c>
      <c r="I3439" s="50">
        <f>(DAX__2019_2020__33[[#This Row],[Adj Close]]-DAX__2019_2020__33[[#This Row],[Adj Open]])/DAX__2019_2020__33[[#This Row],[Adj Open]]</f>
        <v>-6.5681341016393859E-3</v>
      </c>
      <c r="J3439" s="50">
        <f>DAX__2019_2020__33[[#This Row],[Adj Close]]-DAX__2019_2020__33[[#This Row],[Adj Open]]</f>
        <v>-0.63033079722441698</v>
      </c>
      <c r="K3439" s="50">
        <v>214749</v>
      </c>
    </row>
    <row r="3440" spans="1:11" x14ac:dyDescent="0.3">
      <c r="A3440" s="51" t="str">
        <f t="shared" si="58"/>
        <v>BEI.DE</v>
      </c>
      <c r="B3440" s="52" t="s">
        <v>491</v>
      </c>
      <c r="C3440" s="50" t="s">
        <v>10858</v>
      </c>
      <c r="D3440" s="50">
        <f>DAX__2019_2020__33[[#This Row],[Open]]*(DAX__2019_2020__33[[#This Row],[Adj Close]]/DAX__2019_2020__33[[#This Row],[Close]])</f>
        <v>95.455864753781441</v>
      </c>
      <c r="E3440" s="50" t="s">
        <v>10858</v>
      </c>
      <c r="F3440" s="50" t="s">
        <v>10859</v>
      </c>
      <c r="G3440" s="50" t="s">
        <v>10632</v>
      </c>
      <c r="H3440" s="50" t="s">
        <v>10860</v>
      </c>
      <c r="I3440" s="50">
        <f>(DAX__2019_2020__33[[#This Row],[Adj Close]]-DAX__2019_2020__33[[#This Row],[Adj Open]])/DAX__2019_2020__33[[#This Row],[Adj Open]]</f>
        <v>-1.3000351073057343E-2</v>
      </c>
      <c r="J3440" s="50">
        <f>DAX__2019_2020__33[[#This Row],[Adj Close]]-DAX__2019_2020__33[[#This Row],[Adj Open]]</f>
        <v>-1.2409597537814392</v>
      </c>
      <c r="K3440" s="50">
        <v>230306</v>
      </c>
    </row>
    <row r="3441" spans="1:11" x14ac:dyDescent="0.3">
      <c r="A3441" s="51" t="str">
        <f t="shared" si="58"/>
        <v>BEI.DE</v>
      </c>
      <c r="B3441" s="52" t="s">
        <v>492</v>
      </c>
      <c r="C3441" s="50" t="s">
        <v>10746</v>
      </c>
      <c r="D3441" s="50">
        <f>DAX__2019_2020__33[[#This Row],[Open]]*(DAX__2019_2020__33[[#This Row],[Adj Close]]/DAX__2019_2020__33[[#This Row],[Close]])</f>
        <v>94.293690161301583</v>
      </c>
      <c r="E3441" s="50" t="s">
        <v>10573</v>
      </c>
      <c r="F3441" s="50" t="s">
        <v>5713</v>
      </c>
      <c r="G3441" s="50" t="s">
        <v>3938</v>
      </c>
      <c r="H3441" s="50" t="s">
        <v>10861</v>
      </c>
      <c r="I3441" s="50">
        <f>(DAX__2019_2020__33[[#This Row],[Adj Close]]-DAX__2019_2020__33[[#This Row],[Adj Open]])/DAX__2019_2020__33[[#This Row],[Adj Open]]</f>
        <v>-2.9245770404132381E-3</v>
      </c>
      <c r="J3441" s="50">
        <f>DAX__2019_2020__33[[#This Row],[Adj Close]]-DAX__2019_2020__33[[#This Row],[Adj Open]]</f>
        <v>-0.27576916130158224</v>
      </c>
      <c r="K3441" s="50">
        <v>202802</v>
      </c>
    </row>
    <row r="3442" spans="1:11" x14ac:dyDescent="0.3">
      <c r="A3442" s="51" t="str">
        <f t="shared" si="58"/>
        <v>BEI.DE</v>
      </c>
      <c r="B3442" s="52" t="s">
        <v>493</v>
      </c>
      <c r="C3442" s="50" t="s">
        <v>10699</v>
      </c>
      <c r="D3442" s="50">
        <f>DAX__2019_2020__33[[#This Row],[Open]]*(DAX__2019_2020__33[[#This Row],[Adj Close]]/DAX__2019_2020__33[[#This Row],[Close]])</f>
        <v>93.702758688108901</v>
      </c>
      <c r="E3442" s="50" t="s">
        <v>10848</v>
      </c>
      <c r="F3442" s="50" t="s">
        <v>10862</v>
      </c>
      <c r="G3442" s="50" t="s">
        <v>10863</v>
      </c>
      <c r="H3442" s="50" t="s">
        <v>10864</v>
      </c>
      <c r="I3442" s="50">
        <f>(DAX__2019_2020__33[[#This Row],[Adj Close]]-DAX__2019_2020__33[[#This Row],[Adj Open]])/DAX__2019_2020__33[[#This Row],[Adj Open]]</f>
        <v>-8.4086925416091696E-3</v>
      </c>
      <c r="J3442" s="50">
        <f>DAX__2019_2020__33[[#This Row],[Adj Close]]-DAX__2019_2020__33[[#This Row],[Adj Open]]</f>
        <v>-0.78791768810890517</v>
      </c>
      <c r="K3442" s="50">
        <v>322054</v>
      </c>
    </row>
    <row r="3443" spans="1:11" x14ac:dyDescent="0.3">
      <c r="A3443" s="51" t="str">
        <f t="shared" si="58"/>
        <v>BEI.DE</v>
      </c>
      <c r="B3443" s="52" t="s">
        <v>494</v>
      </c>
      <c r="C3443" s="50" t="s">
        <v>10865</v>
      </c>
      <c r="D3443" s="50">
        <f>DAX__2019_2020__33[[#This Row],[Open]]*(DAX__2019_2020__33[[#This Row],[Adj Close]]/DAX__2019_2020__33[[#This Row],[Close]])</f>
        <v>93.170917552916151</v>
      </c>
      <c r="E3443" s="50" t="s">
        <v>5713</v>
      </c>
      <c r="F3443" s="50" t="s">
        <v>10866</v>
      </c>
      <c r="G3443" s="50" t="s">
        <v>10687</v>
      </c>
      <c r="H3443" s="50" t="s">
        <v>10867</v>
      </c>
      <c r="I3443" s="50">
        <f>(DAX__2019_2020__33[[#This Row],[Adj Close]]-DAX__2019_2020__33[[#This Row],[Adj Open]])/DAX__2019_2020__33[[#This Row],[Adj Open]]</f>
        <v>-4.0168816916887513E-3</v>
      </c>
      <c r="J3443" s="50">
        <f>DAX__2019_2020__33[[#This Row],[Adj Close]]-DAX__2019_2020__33[[#This Row],[Adj Open]]</f>
        <v>-0.37425655291615101</v>
      </c>
      <c r="K3443" s="50">
        <v>298152</v>
      </c>
    </row>
    <row r="3444" spans="1:11" x14ac:dyDescent="0.3">
      <c r="A3444" s="51" t="str">
        <f t="shared" si="58"/>
        <v>BEI.DE</v>
      </c>
      <c r="B3444" s="52" t="s">
        <v>495</v>
      </c>
      <c r="C3444" s="50" t="s">
        <v>10866</v>
      </c>
      <c r="D3444" s="50">
        <f>DAX__2019_2020__33[[#This Row],[Open]]*(DAX__2019_2020__33[[#This Row],[Adj Close]]/DAX__2019_2020__33[[#This Row],[Close]])</f>
        <v>92.678463526562922</v>
      </c>
      <c r="E3444" s="50" t="s">
        <v>10697</v>
      </c>
      <c r="F3444" s="50" t="s">
        <v>10170</v>
      </c>
      <c r="G3444" s="50" t="s">
        <v>10868</v>
      </c>
      <c r="H3444" s="50" t="s">
        <v>10869</v>
      </c>
      <c r="I3444" s="50">
        <f>(DAX__2019_2020__33[[#This Row],[Adj Close]]-DAX__2019_2020__33[[#This Row],[Adj Open]])/DAX__2019_2020__33[[#This Row],[Adj Open]]</f>
        <v>5.5260893841888948E-3</v>
      </c>
      <c r="J3444" s="50">
        <f>DAX__2019_2020__33[[#This Row],[Adj Close]]-DAX__2019_2020__33[[#This Row],[Adj Open]]</f>
        <v>0.51214947343707706</v>
      </c>
      <c r="K3444" s="50">
        <v>265153</v>
      </c>
    </row>
    <row r="3445" spans="1:11" x14ac:dyDescent="0.3">
      <c r="A3445" s="51" t="str">
        <f t="shared" si="58"/>
        <v>BEI.DE</v>
      </c>
      <c r="B3445" s="52" t="s">
        <v>496</v>
      </c>
      <c r="C3445" s="50" t="s">
        <v>5711</v>
      </c>
      <c r="D3445" s="50">
        <f>DAX__2019_2020__33[[#This Row],[Open]]*(DAX__2019_2020__33[[#This Row],[Adj Close]]/DAX__2019_2020__33[[#This Row],[Close]])</f>
        <v>93.56486623527266</v>
      </c>
      <c r="E3445" s="50" t="s">
        <v>10870</v>
      </c>
      <c r="F3445" s="50" t="s">
        <v>10197</v>
      </c>
      <c r="G3445" s="50" t="s">
        <v>10643</v>
      </c>
      <c r="H3445" s="50" t="s">
        <v>10871</v>
      </c>
      <c r="I3445" s="50">
        <f>(DAX__2019_2020__33[[#This Row],[Adj Close]]-DAX__2019_2020__33[[#This Row],[Adj Open]])/DAX__2019_2020__33[[#This Row],[Adj Open]]</f>
        <v>-2.7368631578946995E-3</v>
      </c>
      <c r="J3445" s="50">
        <f>DAX__2019_2020__33[[#This Row],[Adj Close]]-DAX__2019_2020__33[[#This Row],[Adj Open]]</f>
        <v>-0.25607423527266349</v>
      </c>
      <c r="K3445" s="50">
        <v>327526</v>
      </c>
    </row>
    <row r="3446" spans="1:11" x14ac:dyDescent="0.3">
      <c r="A3446" s="51" t="str">
        <f t="shared" si="58"/>
        <v>BEI.DE</v>
      </c>
      <c r="B3446" s="52" t="s">
        <v>497</v>
      </c>
      <c r="C3446" s="50" t="s">
        <v>5708</v>
      </c>
      <c r="D3446" s="50">
        <f>DAX__2019_2020__33[[#This Row],[Open]]*(DAX__2019_2020__33[[#This Row],[Adj Close]]/DAX__2019_2020__33[[#This Row],[Close]])</f>
        <v>93.742156313103365</v>
      </c>
      <c r="E3446" s="50" t="s">
        <v>10872</v>
      </c>
      <c r="F3446" s="50" t="s">
        <v>5708</v>
      </c>
      <c r="G3446" s="50" t="s">
        <v>10873</v>
      </c>
      <c r="H3446" s="50" t="s">
        <v>10874</v>
      </c>
      <c r="I3446" s="50">
        <f>(DAX__2019_2020__33[[#This Row],[Adj Close]]-DAX__2019_2020__33[[#This Row],[Adj Open]])/DAX__2019_2020__33[[#This Row],[Adj Open]]</f>
        <v>1.323809623870552E-2</v>
      </c>
      <c r="J3446" s="50">
        <f>DAX__2019_2020__33[[#This Row],[Adj Close]]-DAX__2019_2020__33[[#This Row],[Adj Open]]</f>
        <v>1.2409676868966386</v>
      </c>
      <c r="K3446" s="50">
        <v>253257</v>
      </c>
    </row>
    <row r="3447" spans="1:11" x14ac:dyDescent="0.3">
      <c r="A3447" s="51" t="str">
        <f t="shared" si="58"/>
        <v>BEI.DE</v>
      </c>
      <c r="B3447" s="52" t="s">
        <v>498</v>
      </c>
      <c r="C3447" s="50" t="s">
        <v>10875</v>
      </c>
      <c r="D3447" s="50">
        <f>DAX__2019_2020__33[[#This Row],[Open]]*(DAX__2019_2020__33[[#This Row],[Adj Close]]/DAX__2019_2020__33[[#This Row],[Close]])</f>
        <v>94.943727222029125</v>
      </c>
      <c r="E3447" s="50" t="s">
        <v>10876</v>
      </c>
      <c r="F3447" s="50" t="s">
        <v>5716</v>
      </c>
      <c r="G3447" s="50" t="s">
        <v>10684</v>
      </c>
      <c r="H3447" s="50" t="s">
        <v>10877</v>
      </c>
      <c r="I3447" s="50">
        <f>(DAX__2019_2020__33[[#This Row],[Adj Close]]-DAX__2019_2020__33[[#This Row],[Adj Open]])/DAX__2019_2020__33[[#This Row],[Adj Open]]</f>
        <v>-5.8091907508467794E-3</v>
      </c>
      <c r="J3447" s="50">
        <f>DAX__2019_2020__33[[#This Row],[Adj Close]]-DAX__2019_2020__33[[#This Row],[Adj Open]]</f>
        <v>-0.55154622202913117</v>
      </c>
      <c r="K3447" s="50">
        <v>147465</v>
      </c>
    </row>
    <row r="3448" spans="1:11" x14ac:dyDescent="0.3">
      <c r="A3448" s="51" t="str">
        <f t="shared" si="58"/>
        <v>BEI.DE</v>
      </c>
      <c r="B3448" s="52" t="s">
        <v>499</v>
      </c>
      <c r="C3448" s="50" t="s">
        <v>10702</v>
      </c>
      <c r="D3448" s="50">
        <f>DAX__2019_2020__33[[#This Row],[Open]]*(DAX__2019_2020__33[[#This Row],[Adj Close]]/DAX__2019_2020__33[[#This Row],[Close]])</f>
        <v>94.136115936237971</v>
      </c>
      <c r="E3448" s="50" t="s">
        <v>10844</v>
      </c>
      <c r="F3448" s="50" t="s">
        <v>10688</v>
      </c>
      <c r="G3448" s="50" t="s">
        <v>10844</v>
      </c>
      <c r="H3448" s="50" t="s">
        <v>10878</v>
      </c>
      <c r="I3448" s="50">
        <f>(DAX__2019_2020__33[[#This Row],[Adj Close]]-DAX__2019_2020__33[[#This Row],[Adj Open]])/DAX__2019_2020__33[[#This Row],[Adj Open]]</f>
        <v>1.4228917885982208E-2</v>
      </c>
      <c r="J3448" s="50">
        <f>DAX__2019_2020__33[[#This Row],[Adj Close]]-DAX__2019_2020__33[[#This Row],[Adj Open]]</f>
        <v>1.3394550637620313</v>
      </c>
      <c r="K3448" s="50">
        <v>325676</v>
      </c>
    </row>
    <row r="3449" spans="1:11" x14ac:dyDescent="0.3">
      <c r="A3449" s="51" t="str">
        <f t="shared" si="58"/>
        <v>BEI.DE</v>
      </c>
      <c r="B3449" s="52" t="s">
        <v>500</v>
      </c>
      <c r="C3449" s="50" t="s">
        <v>10213</v>
      </c>
      <c r="D3449" s="50">
        <f>DAX__2019_2020__33[[#This Row],[Open]]*(DAX__2019_2020__33[[#This Row],[Adj Close]]/DAX__2019_2020__33[[#This Row],[Close]])</f>
        <v>95.928613509898099</v>
      </c>
      <c r="E3449" s="50" t="s">
        <v>10798</v>
      </c>
      <c r="F3449" s="50" t="s">
        <v>10778</v>
      </c>
      <c r="G3449" s="50" t="s">
        <v>10879</v>
      </c>
      <c r="H3449" s="50" t="s">
        <v>10880</v>
      </c>
      <c r="I3449" s="50">
        <f>(DAX__2019_2020__33[[#This Row],[Adj Close]]-DAX__2019_2020__33[[#This Row],[Adj Open]])/DAX__2019_2020__33[[#This Row],[Adj Open]]</f>
        <v>-6.1607801609689665E-4</v>
      </c>
      <c r="J3449" s="50">
        <f>DAX__2019_2020__33[[#This Row],[Adj Close]]-DAX__2019_2020__33[[#This Row],[Adj Open]]</f>
        <v>-5.9099509898103975E-2</v>
      </c>
      <c r="K3449" s="50">
        <v>360168</v>
      </c>
    </row>
    <row r="3450" spans="1:11" x14ac:dyDescent="0.3">
      <c r="A3450" s="51" t="str">
        <f t="shared" si="58"/>
        <v>BEI.DE</v>
      </c>
      <c r="B3450" s="52" t="s">
        <v>501</v>
      </c>
      <c r="C3450" s="50" t="s">
        <v>10881</v>
      </c>
      <c r="D3450" s="50">
        <f>DAX__2019_2020__33[[#This Row],[Open]]*(DAX__2019_2020__33[[#This Row],[Adj Close]]/DAX__2019_2020__33[[#This Row],[Close]])</f>
        <v>96.184686842361799</v>
      </c>
      <c r="E3450" s="50" t="s">
        <v>10882</v>
      </c>
      <c r="F3450" s="50" t="s">
        <v>3927</v>
      </c>
      <c r="G3450" s="50" t="s">
        <v>3930</v>
      </c>
      <c r="H3450" s="50" t="s">
        <v>10883</v>
      </c>
      <c r="I3450" s="50">
        <f>(DAX__2019_2020__33[[#This Row],[Adj Close]]-DAX__2019_2020__33[[#This Row],[Adj Open]])/DAX__2019_2020__33[[#This Row],[Adj Open]]</f>
        <v>-1.0854044200121114E-2</v>
      </c>
      <c r="J3450" s="50">
        <f>DAX__2019_2020__33[[#This Row],[Adj Close]]-DAX__2019_2020__33[[#This Row],[Adj Open]]</f>
        <v>-1.0439928423618028</v>
      </c>
      <c r="K3450" s="50">
        <v>438261</v>
      </c>
    </row>
    <row r="3451" spans="1:11" x14ac:dyDescent="0.3">
      <c r="A3451" s="51" t="str">
        <f t="shared" si="58"/>
        <v>BEI.DE</v>
      </c>
      <c r="B3451" s="52" t="s">
        <v>502</v>
      </c>
      <c r="C3451" s="50" t="s">
        <v>10872</v>
      </c>
      <c r="D3451" s="50">
        <f>DAX__2019_2020__33[[#This Row],[Open]]*(DAX__2019_2020__33[[#This Row],[Adj Close]]/DAX__2019_2020__33[[#This Row],[Close]])</f>
        <v>95.278586470959397</v>
      </c>
      <c r="E3451" s="50" t="s">
        <v>10236</v>
      </c>
      <c r="F3451" s="50" t="s">
        <v>10884</v>
      </c>
      <c r="G3451" s="50" t="s">
        <v>10856</v>
      </c>
      <c r="H3451" s="50" t="s">
        <v>10857</v>
      </c>
      <c r="I3451" s="50">
        <f>(DAX__2019_2020__33[[#This Row],[Adj Close]]-DAX__2019_2020__33[[#This Row],[Adj Open]])/DAX__2019_2020__33[[#This Row],[Adj Open]]</f>
        <v>6.2027084184975605E-4</v>
      </c>
      <c r="J3451" s="50">
        <f>DAX__2019_2020__33[[#This Row],[Adj Close]]-DAX__2019_2020__33[[#This Row],[Adj Open]]</f>
        <v>5.9098529040596759E-2</v>
      </c>
      <c r="K3451" s="50">
        <v>517258</v>
      </c>
    </row>
    <row r="3452" spans="1:11" x14ac:dyDescent="0.3">
      <c r="A3452" s="51" t="str">
        <f t="shared" si="58"/>
        <v>BEI.DE</v>
      </c>
      <c r="B3452" s="52" t="s">
        <v>503</v>
      </c>
      <c r="C3452" s="50" t="s">
        <v>10213</v>
      </c>
      <c r="D3452" s="50">
        <f>DAX__2019_2020__33[[#This Row],[Open]]*(DAX__2019_2020__33[[#This Row],[Adj Close]]/DAX__2019_2020__33[[#This Row],[Close]])</f>
        <v>95.92861799743369</v>
      </c>
      <c r="E3452" s="50" t="s">
        <v>10882</v>
      </c>
      <c r="F3452" s="50" t="s">
        <v>10884</v>
      </c>
      <c r="G3452" s="50" t="s">
        <v>10885</v>
      </c>
      <c r="H3452" s="50" t="s">
        <v>10886</v>
      </c>
      <c r="I3452" s="50">
        <f>(DAX__2019_2020__33[[#This Row],[Adj Close]]-DAX__2019_2020__33[[#This Row],[Adj Open]])/DAX__2019_2020__33[[#This Row],[Adj Open]]</f>
        <v>1.6426693707869719E-3</v>
      </c>
      <c r="J3452" s="50">
        <f>DAX__2019_2020__33[[#This Row],[Adj Close]]-DAX__2019_2020__33[[#This Row],[Adj Open]]</f>
        <v>0.15757900256630819</v>
      </c>
      <c r="K3452" s="50">
        <v>553154</v>
      </c>
    </row>
    <row r="3453" spans="1:11" x14ac:dyDescent="0.3">
      <c r="A3453" s="51" t="str">
        <f t="shared" si="58"/>
        <v>BEI.DE</v>
      </c>
      <c r="B3453" s="52" t="s">
        <v>504</v>
      </c>
      <c r="C3453" s="50" t="s">
        <v>10822</v>
      </c>
      <c r="D3453" s="50">
        <f>DAX__2019_2020__33[[#This Row],[Open]]*(DAX__2019_2020__33[[#This Row],[Adj Close]]/DAX__2019_2020__33[[#This Row],[Close]])</f>
        <v>96.657438408909044</v>
      </c>
      <c r="E3453" s="50" t="s">
        <v>10793</v>
      </c>
      <c r="F3453" s="50" t="s">
        <v>10882</v>
      </c>
      <c r="G3453" s="50" t="s">
        <v>10887</v>
      </c>
      <c r="H3453" s="50" t="s">
        <v>10888</v>
      </c>
      <c r="I3453" s="50">
        <f>(DAX__2019_2020__33[[#This Row],[Adj Close]]-DAX__2019_2020__33[[#This Row],[Adj Open]])/DAX__2019_2020__33[[#This Row],[Adj Open]]</f>
        <v>6.7251274375904144E-3</v>
      </c>
      <c r="J3453" s="50">
        <f>DAX__2019_2020__33[[#This Row],[Adj Close]]-DAX__2019_2020__33[[#This Row],[Adj Open]]</f>
        <v>0.65003359109095982</v>
      </c>
      <c r="K3453" s="50">
        <v>393241</v>
      </c>
    </row>
    <row r="3454" spans="1:11" x14ac:dyDescent="0.3">
      <c r="A3454" s="51" t="str">
        <f t="shared" si="58"/>
        <v>BEI.DE</v>
      </c>
      <c r="B3454" s="52" t="s">
        <v>505</v>
      </c>
      <c r="C3454" s="50" t="s">
        <v>10784</v>
      </c>
      <c r="D3454" s="50">
        <f>DAX__2019_2020__33[[#This Row],[Open]]*(DAX__2019_2020__33[[#This Row],[Adj Close]]/DAX__2019_2020__33[[#This Row],[Close]])</f>
        <v>97.602935663378986</v>
      </c>
      <c r="E3454" s="50" t="s">
        <v>10834</v>
      </c>
      <c r="F3454" s="50" t="s">
        <v>10756</v>
      </c>
      <c r="G3454" s="50" t="s">
        <v>3974</v>
      </c>
      <c r="H3454" s="50" t="s">
        <v>10757</v>
      </c>
      <c r="I3454" s="50">
        <f>(DAX__2019_2020__33[[#This Row],[Adj Close]]-DAX__2019_2020__33[[#This Row],[Adj Open]])/DAX__2019_2020__33[[#This Row],[Adj Open]]</f>
        <v>4.0363472055771794E-3</v>
      </c>
      <c r="J3454" s="50">
        <f>DAX__2019_2020__33[[#This Row],[Adj Close]]-DAX__2019_2020__33[[#This Row],[Adj Open]]</f>
        <v>0.39395933662100902</v>
      </c>
      <c r="K3454" s="50">
        <v>557002</v>
      </c>
    </row>
    <row r="3455" spans="1:11" x14ac:dyDescent="0.3">
      <c r="A3455" s="51" t="str">
        <f t="shared" si="58"/>
        <v>BEI.DE</v>
      </c>
      <c r="B3455" s="52" t="s">
        <v>506</v>
      </c>
      <c r="C3455" s="50" t="s">
        <v>10889</v>
      </c>
      <c r="D3455" s="50">
        <f>DAX__2019_2020__33[[#This Row],[Open]]*(DAX__2019_2020__33[[#This Row],[Adj Close]]/DAX__2019_2020__33[[#This Row],[Close]])</f>
        <v>97.228675030883338</v>
      </c>
      <c r="E3455" s="50" t="s">
        <v>10244</v>
      </c>
      <c r="F3455" s="50" t="s">
        <v>10872</v>
      </c>
      <c r="G3455" s="50" t="s">
        <v>10858</v>
      </c>
      <c r="H3455" s="50" t="s">
        <v>10890</v>
      </c>
      <c r="I3455" s="50">
        <f>(DAX__2019_2020__33[[#This Row],[Adj Close]]-DAX__2019_2020__33[[#This Row],[Adj Open]])/DAX__2019_2020__33[[#This Row],[Adj Open]]</f>
        <v>-1.8233417562465225E-2</v>
      </c>
      <c r="J3455" s="50">
        <f>DAX__2019_2020__33[[#This Row],[Adj Close]]-DAX__2019_2020__33[[#This Row],[Adj Open]]</f>
        <v>-1.7728110308833323</v>
      </c>
      <c r="K3455" s="50">
        <v>411224</v>
      </c>
    </row>
    <row r="3456" spans="1:11" x14ac:dyDescent="0.3">
      <c r="A3456" s="51" t="str">
        <f t="shared" si="58"/>
        <v>BEI.DE</v>
      </c>
      <c r="B3456" s="52" t="s">
        <v>507</v>
      </c>
      <c r="C3456" s="50" t="s">
        <v>10218</v>
      </c>
      <c r="D3456" s="50">
        <f>DAX__2019_2020__33[[#This Row],[Open]]*(DAX__2019_2020__33[[#This Row],[Adj Close]]/DAX__2019_2020__33[[#This Row],[Close]])</f>
        <v>95.751332412995083</v>
      </c>
      <c r="E3456" s="50" t="s">
        <v>10882</v>
      </c>
      <c r="F3456" s="50" t="s">
        <v>10891</v>
      </c>
      <c r="G3456" s="50" t="s">
        <v>10882</v>
      </c>
      <c r="H3456" s="50" t="s">
        <v>10892</v>
      </c>
      <c r="I3456" s="50">
        <f>(DAX__2019_2020__33[[#This Row],[Adj Close]]-DAX__2019_2020__33[[#This Row],[Adj Open]])/DAX__2019_2020__33[[#This Row],[Adj Open]]</f>
        <v>5.3486627715627769E-3</v>
      </c>
      <c r="J3456" s="50">
        <f>DAX__2019_2020__33[[#This Row],[Adj Close]]-DAX__2019_2020__33[[#This Row],[Adj Open]]</f>
        <v>0.51214158700491907</v>
      </c>
      <c r="K3456" s="50">
        <v>377046</v>
      </c>
    </row>
    <row r="3457" spans="1:11" x14ac:dyDescent="0.3">
      <c r="A3457" s="51" t="str">
        <f t="shared" si="58"/>
        <v>BEI.DE</v>
      </c>
      <c r="B3457" s="52" t="s">
        <v>508</v>
      </c>
      <c r="C3457" s="50" t="s">
        <v>10893</v>
      </c>
      <c r="D3457" s="50">
        <f>DAX__2019_2020__33[[#This Row],[Open]]*(DAX__2019_2020__33[[#This Row],[Adj Close]]/DAX__2019_2020__33[[#This Row],[Close]])</f>
        <v>96.499861151299669</v>
      </c>
      <c r="E3457" s="50" t="s">
        <v>10764</v>
      </c>
      <c r="F3457" s="50" t="s">
        <v>10815</v>
      </c>
      <c r="G3457" s="50" t="s">
        <v>10844</v>
      </c>
      <c r="H3457" s="50" t="s">
        <v>10878</v>
      </c>
      <c r="I3457" s="50">
        <f>(DAX__2019_2020__33[[#This Row],[Adj Close]]-DAX__2019_2020__33[[#This Row],[Adj Open]])/DAX__2019_2020__33[[#This Row],[Adj Open]]</f>
        <v>-1.0614420985473837E-2</v>
      </c>
      <c r="J3457" s="50">
        <f>DAX__2019_2020__33[[#This Row],[Adj Close]]-DAX__2019_2020__33[[#This Row],[Adj Open]]</f>
        <v>-1.0242901512996667</v>
      </c>
      <c r="K3457" s="50">
        <v>292630</v>
      </c>
    </row>
    <row r="3458" spans="1:11" x14ac:dyDescent="0.3">
      <c r="A3458" s="51" t="str">
        <f t="shared" si="58"/>
        <v>BEI.DE</v>
      </c>
      <c r="B3458" s="52" t="s">
        <v>509</v>
      </c>
      <c r="C3458" s="50" t="s">
        <v>10894</v>
      </c>
      <c r="D3458" s="50">
        <f>DAX__2019_2020__33[[#This Row],[Open]]*(DAX__2019_2020__33[[#This Row],[Adj Close]]/DAX__2019_2020__33[[#This Row],[Close]])</f>
        <v>95.652850105741109</v>
      </c>
      <c r="E3458" s="50" t="s">
        <v>10810</v>
      </c>
      <c r="F3458" s="50" t="s">
        <v>10894</v>
      </c>
      <c r="G3458" s="50" t="s">
        <v>3950</v>
      </c>
      <c r="H3458" s="50" t="s">
        <v>10895</v>
      </c>
      <c r="I3458" s="50">
        <f>(DAX__2019_2020__33[[#This Row],[Adj Close]]-DAX__2019_2020__33[[#This Row],[Adj Open]])/DAX__2019_2020__33[[#This Row],[Adj Open]]</f>
        <v>2.2034585398437438E-2</v>
      </c>
      <c r="J3458" s="50">
        <f>DAX__2019_2020__33[[#This Row],[Adj Close]]-DAX__2019_2020__33[[#This Row],[Adj Open]]</f>
        <v>2.107670894258888</v>
      </c>
      <c r="K3458" s="50">
        <v>327814</v>
      </c>
    </row>
    <row r="3459" spans="1:11" x14ac:dyDescent="0.3">
      <c r="A3459" s="51" t="str">
        <f t="shared" si="58"/>
        <v>BEI.DE</v>
      </c>
      <c r="B3459" s="52" t="s">
        <v>510</v>
      </c>
      <c r="C3459" s="50" t="s">
        <v>10896</v>
      </c>
      <c r="D3459" s="50">
        <f>DAX__2019_2020__33[[#This Row],[Open]]*(DAX__2019_2020__33[[#This Row],[Adj Close]]/DAX__2019_2020__33[[#This Row],[Close]])</f>
        <v>97.799916412017666</v>
      </c>
      <c r="E3459" s="50" t="s">
        <v>10810</v>
      </c>
      <c r="F3459" s="50" t="s">
        <v>10897</v>
      </c>
      <c r="G3459" s="50" t="s">
        <v>10898</v>
      </c>
      <c r="H3459" s="50" t="s">
        <v>10899</v>
      </c>
      <c r="I3459" s="50">
        <f>(DAX__2019_2020__33[[#This Row],[Adj Close]]-DAX__2019_2020__33[[#This Row],[Adj Open]])/DAX__2019_2020__33[[#This Row],[Adj Open]]</f>
        <v>-3.8268377494408237E-3</v>
      </c>
      <c r="J3459" s="50">
        <f>DAX__2019_2020__33[[#This Row],[Adj Close]]-DAX__2019_2020__33[[#This Row],[Adj Open]]</f>
        <v>-0.37426441201766636</v>
      </c>
      <c r="K3459" s="50">
        <v>342646</v>
      </c>
    </row>
    <row r="3460" spans="1:11" x14ac:dyDescent="0.3">
      <c r="A3460" s="51" t="str">
        <f t="shared" si="58"/>
        <v>BEI.DE</v>
      </c>
      <c r="B3460" s="52" t="s">
        <v>511</v>
      </c>
      <c r="C3460" s="50" t="s">
        <v>10900</v>
      </c>
      <c r="D3460" s="50">
        <f>DAX__2019_2020__33[[#This Row],[Open]]*(DAX__2019_2020__33[[#This Row],[Adj Close]]/DAX__2019_2020__33[[#This Row],[Close]])</f>
        <v>97.149881896310859</v>
      </c>
      <c r="E3460" s="50" t="s">
        <v>10901</v>
      </c>
      <c r="F3460" s="50" t="s">
        <v>10902</v>
      </c>
      <c r="G3460" s="50" t="s">
        <v>10764</v>
      </c>
      <c r="H3460" s="50" t="s">
        <v>10903</v>
      </c>
      <c r="I3460" s="50">
        <f>(DAX__2019_2020__33[[#This Row],[Adj Close]]-DAX__2019_2020__33[[#This Row],[Adj Open]])/DAX__2019_2020__33[[#This Row],[Adj Open]]</f>
        <v>-3.2441099274545726E-3</v>
      </c>
      <c r="J3460" s="50">
        <f>DAX__2019_2020__33[[#This Row],[Adj Close]]-DAX__2019_2020__33[[#This Row],[Adj Open]]</f>
        <v>-0.31516489631086131</v>
      </c>
      <c r="K3460" s="50">
        <v>489362</v>
      </c>
    </row>
    <row r="3461" spans="1:11" x14ac:dyDescent="0.3">
      <c r="A3461" s="51" t="str">
        <f t="shared" si="58"/>
        <v>BEI.DE</v>
      </c>
      <c r="B3461" s="52" t="s">
        <v>512</v>
      </c>
      <c r="C3461" s="50" t="s">
        <v>10904</v>
      </c>
      <c r="D3461" s="50">
        <f>DAX__2019_2020__33[[#This Row],[Open]]*(DAX__2019_2020__33[[#This Row],[Adj Close]]/DAX__2019_2020__33[[#This Row],[Close]])</f>
        <v>97.268068787369131</v>
      </c>
      <c r="E3461" s="50" t="s">
        <v>10755</v>
      </c>
      <c r="F3461" s="50" t="s">
        <v>10905</v>
      </c>
      <c r="G3461" s="50" t="s">
        <v>10905</v>
      </c>
      <c r="H3461" s="50" t="s">
        <v>10906</v>
      </c>
      <c r="I3461" s="50">
        <f>(DAX__2019_2020__33[[#This Row],[Adj Close]]-DAX__2019_2020__33[[#This Row],[Adj Open]])/DAX__2019_2020__33[[#This Row],[Adj Open]]</f>
        <v>-9.3155729178700554E-3</v>
      </c>
      <c r="J3461" s="50">
        <f>DAX__2019_2020__33[[#This Row],[Adj Close]]-DAX__2019_2020__33[[#This Row],[Adj Open]]</f>
        <v>-0.90610778736913744</v>
      </c>
      <c r="K3461" s="50">
        <v>196653</v>
      </c>
    </row>
    <row r="3462" spans="1:11" x14ac:dyDescent="0.3">
      <c r="A3462" s="51" t="str">
        <f t="shared" si="58"/>
        <v>BEI.DE</v>
      </c>
      <c r="B3462" s="52" t="s">
        <v>513</v>
      </c>
      <c r="C3462" s="50" t="s">
        <v>10597</v>
      </c>
      <c r="D3462" s="50">
        <f>DAX__2019_2020__33[[#This Row],[Open]]*(DAX__2019_2020__33[[#This Row],[Adj Close]]/DAX__2019_2020__33[[#This Row],[Close]])</f>
        <v>96.440751623964672</v>
      </c>
      <c r="E3462" s="50" t="s">
        <v>10889</v>
      </c>
      <c r="F3462" s="50" t="s">
        <v>10907</v>
      </c>
      <c r="G3462" s="50" t="s">
        <v>10760</v>
      </c>
      <c r="H3462" s="50" t="s">
        <v>10908</v>
      </c>
      <c r="I3462" s="50">
        <f>(DAX__2019_2020__33[[#This Row],[Adj Close]]-DAX__2019_2020__33[[#This Row],[Adj Open]])/DAX__2019_2020__33[[#This Row],[Adj Open]]</f>
        <v>5.5147162074083989E-3</v>
      </c>
      <c r="J3462" s="50">
        <f>DAX__2019_2020__33[[#This Row],[Adj Close]]-DAX__2019_2020__33[[#This Row],[Adj Open]]</f>
        <v>0.53184337603532583</v>
      </c>
      <c r="K3462" s="50">
        <v>215538</v>
      </c>
    </row>
    <row r="3463" spans="1:11" x14ac:dyDescent="0.3">
      <c r="A3463" s="51" t="str">
        <f t="shared" si="58"/>
        <v>BEI.DE</v>
      </c>
      <c r="B3463" s="52" t="s">
        <v>514</v>
      </c>
      <c r="C3463" s="50" t="s">
        <v>10677</v>
      </c>
      <c r="D3463" s="50">
        <f>DAX__2019_2020__33[[#This Row],[Open]]*(DAX__2019_2020__33[[#This Row],[Adj Close]]/DAX__2019_2020__33[[#This Row],[Close]])</f>
        <v>96.933204691022198</v>
      </c>
      <c r="E3463" s="50" t="s">
        <v>10900</v>
      </c>
      <c r="F3463" s="50" t="s">
        <v>10798</v>
      </c>
      <c r="G3463" s="50" t="s">
        <v>10597</v>
      </c>
      <c r="H3463" s="50" t="s">
        <v>10909</v>
      </c>
      <c r="I3463" s="50">
        <f>(DAX__2019_2020__33[[#This Row],[Adj Close]]-DAX__2019_2020__33[[#This Row],[Adj Open]])/DAX__2019_2020__33[[#This Row],[Adj Open]]</f>
        <v>-5.0802683413994753E-3</v>
      </c>
      <c r="J3463" s="50">
        <f>DAX__2019_2020__33[[#This Row],[Adj Close]]-DAX__2019_2020__33[[#This Row],[Adj Open]]</f>
        <v>-0.49244669102219518</v>
      </c>
      <c r="K3463" s="50">
        <v>222326</v>
      </c>
    </row>
    <row r="3464" spans="1:11" x14ac:dyDescent="0.3">
      <c r="A3464" s="51" t="str">
        <f t="shared" si="58"/>
        <v>BEI.DE</v>
      </c>
      <c r="B3464" s="52" t="s">
        <v>515</v>
      </c>
      <c r="C3464" s="50" t="s">
        <v>10208</v>
      </c>
      <c r="D3464" s="50">
        <f>DAX__2019_2020__33[[#This Row],[Open]]*(DAX__2019_2020__33[[#This Row],[Adj Close]]/DAX__2019_2020__33[[#This Row],[Close]])</f>
        <v>95.534656789987437</v>
      </c>
      <c r="E3464" s="50" t="s">
        <v>10910</v>
      </c>
      <c r="F3464" s="50" t="s">
        <v>10778</v>
      </c>
      <c r="G3464" s="50" t="s">
        <v>10798</v>
      </c>
      <c r="H3464" s="50" t="s">
        <v>10911</v>
      </c>
      <c r="I3464" s="50">
        <f>(DAX__2019_2020__33[[#This Row],[Adj Close]]-DAX__2019_2020__33[[#This Row],[Adj Open]])/DAX__2019_2020__33[[#This Row],[Adj Open]]</f>
        <v>9.072134020618525E-3</v>
      </c>
      <c r="J3464" s="50">
        <f>DAX__2019_2020__33[[#This Row],[Adj Close]]-DAX__2019_2020__33[[#This Row],[Adj Open]]</f>
        <v>0.86670321001255957</v>
      </c>
      <c r="K3464" s="50">
        <v>332164</v>
      </c>
    </row>
    <row r="3465" spans="1:11" x14ac:dyDescent="0.3">
      <c r="A3465" s="51" t="str">
        <f t="shared" si="58"/>
        <v>BEI.DE</v>
      </c>
      <c r="B3465" s="52" t="s">
        <v>516</v>
      </c>
      <c r="C3465" s="50" t="s">
        <v>10824</v>
      </c>
      <c r="D3465" s="50">
        <f>DAX__2019_2020__33[[#This Row],[Open]]*(DAX__2019_2020__33[[#This Row],[Adj Close]]/DAX__2019_2020__33[[#This Row],[Close]])</f>
        <v>96.519546613779085</v>
      </c>
      <c r="E3465" s="50" t="s">
        <v>10824</v>
      </c>
      <c r="F3465" s="50" t="s">
        <v>10635</v>
      </c>
      <c r="G3465" s="50" t="s">
        <v>10635</v>
      </c>
      <c r="H3465" s="50" t="s">
        <v>10743</v>
      </c>
      <c r="I3465" s="50">
        <f>(DAX__2019_2020__33[[#This Row],[Adj Close]]-DAX__2019_2020__33[[#This Row],[Adj Open]])/DAX__2019_2020__33[[#This Row],[Adj Open]]</f>
        <v>-2.5102030612244919E-2</v>
      </c>
      <c r="J3465" s="50">
        <f>DAX__2019_2020__33[[#This Row],[Adj Close]]-DAX__2019_2020__33[[#This Row],[Adj Open]]</f>
        <v>-2.4228366137790829</v>
      </c>
      <c r="K3465" s="50">
        <v>700809</v>
      </c>
    </row>
    <row r="3466" spans="1:11" x14ac:dyDescent="0.3">
      <c r="A3466" s="51" t="str">
        <f t="shared" si="58"/>
        <v>BEI.DE</v>
      </c>
      <c r="B3466" s="52" t="s">
        <v>517</v>
      </c>
      <c r="C3466" s="50" t="s">
        <v>10716</v>
      </c>
      <c r="D3466" s="50">
        <f>DAX__2019_2020__33[[#This Row],[Open]]*(DAX__2019_2020__33[[#This Row],[Adj Close]]/DAX__2019_2020__33[[#This Row],[Close]])</f>
        <v>93.761845861067016</v>
      </c>
      <c r="E3466" s="50" t="s">
        <v>3938</v>
      </c>
      <c r="F3466" s="50" t="s">
        <v>10200</v>
      </c>
      <c r="G3466" s="50" t="s">
        <v>10200</v>
      </c>
      <c r="H3466" s="50" t="s">
        <v>10912</v>
      </c>
      <c r="I3466" s="50">
        <f>(DAX__2019_2020__33[[#This Row],[Adj Close]]-DAX__2019_2020__33[[#This Row],[Adj Open]])/DAX__2019_2020__33[[#This Row],[Adj Open]]</f>
        <v>-1.9327689684696142E-2</v>
      </c>
      <c r="J3466" s="50">
        <f>DAX__2019_2020__33[[#This Row],[Adj Close]]-DAX__2019_2020__33[[#This Row],[Adj Open]]</f>
        <v>-1.8121998610670147</v>
      </c>
      <c r="K3466" s="50">
        <v>394185</v>
      </c>
    </row>
    <row r="3467" spans="1:11" x14ac:dyDescent="0.3">
      <c r="A3467" s="51" t="str">
        <f t="shared" si="58"/>
        <v>BEI.DE</v>
      </c>
      <c r="B3467" s="52" t="s">
        <v>518</v>
      </c>
      <c r="C3467" s="50" t="s">
        <v>10168</v>
      </c>
      <c r="D3467" s="50">
        <f>DAX__2019_2020__33[[#This Row],[Open]]*(DAX__2019_2020__33[[#This Row],[Adj Close]]/DAX__2019_2020__33[[#This Row],[Close]])</f>
        <v>91.929947959236884</v>
      </c>
      <c r="E3467" s="50" t="s">
        <v>10592</v>
      </c>
      <c r="F3467" s="50" t="s">
        <v>10714</v>
      </c>
      <c r="G3467" s="50" t="s">
        <v>3926</v>
      </c>
      <c r="H3467" s="50" t="s">
        <v>10913</v>
      </c>
      <c r="I3467" s="50">
        <f>(DAX__2019_2020__33[[#This Row],[Adj Close]]-DAX__2019_2020__33[[#This Row],[Adj Open]])/DAX__2019_2020__33[[#This Row],[Adj Open]]</f>
        <v>7.9280697633625826E-3</v>
      </c>
      <c r="J3467" s="50">
        <f>DAX__2019_2020__33[[#This Row],[Adj Close]]-DAX__2019_2020__33[[#This Row],[Adj Open]]</f>
        <v>0.72882704076312166</v>
      </c>
      <c r="K3467" s="50">
        <v>370113</v>
      </c>
    </row>
    <row r="3468" spans="1:11" x14ac:dyDescent="0.3">
      <c r="A3468" s="51" t="str">
        <f t="shared" si="58"/>
        <v>BEI.DE</v>
      </c>
      <c r="B3468" s="52" t="s">
        <v>519</v>
      </c>
      <c r="C3468" s="50" t="s">
        <v>10914</v>
      </c>
      <c r="D3468" s="50">
        <f>DAX__2019_2020__33[[#This Row],[Open]]*(DAX__2019_2020__33[[#This Row],[Adj Close]]/DAX__2019_2020__33[[#This Row],[Close]])</f>
        <v>93.210312270708158</v>
      </c>
      <c r="E3468" s="50" t="s">
        <v>3938</v>
      </c>
      <c r="F3468" s="50" t="s">
        <v>10637</v>
      </c>
      <c r="G3468" s="50" t="s">
        <v>10854</v>
      </c>
      <c r="H3468" s="50" t="s">
        <v>10915</v>
      </c>
      <c r="I3468" s="50">
        <f>(DAX__2019_2020__33[[#This Row],[Adj Close]]-DAX__2019_2020__33[[#This Row],[Adj Open]])/DAX__2019_2020__33[[#This Row],[Adj Open]]</f>
        <v>2.1132396672995228E-3</v>
      </c>
      <c r="J3468" s="50">
        <f>DAX__2019_2020__33[[#This Row],[Adj Close]]-DAX__2019_2020__33[[#This Row],[Adj Open]]</f>
        <v>0.19697572929183593</v>
      </c>
      <c r="K3468" s="50">
        <v>238024</v>
      </c>
    </row>
    <row r="3469" spans="1:11" x14ac:dyDescent="0.3">
      <c r="A3469" s="51" t="str">
        <f t="shared" si="58"/>
        <v>BEI.DE</v>
      </c>
      <c r="B3469" s="52" t="s">
        <v>520</v>
      </c>
      <c r="C3469" s="50" t="s">
        <v>10866</v>
      </c>
      <c r="D3469" s="50">
        <f>DAX__2019_2020__33[[#This Row],[Open]]*(DAX__2019_2020__33[[#This Row],[Adj Close]]/DAX__2019_2020__33[[#This Row],[Close]])</f>
        <v>92.678467050221059</v>
      </c>
      <c r="E3469" s="50" t="s">
        <v>10628</v>
      </c>
      <c r="F3469" s="50" t="s">
        <v>5729</v>
      </c>
      <c r="G3469" s="50" t="s">
        <v>10171</v>
      </c>
      <c r="H3469" s="50" t="s">
        <v>10916</v>
      </c>
      <c r="I3469" s="50">
        <f>(DAX__2019_2020__33[[#This Row],[Adj Close]]-DAX__2019_2020__33[[#This Row],[Adj Open]])/DAX__2019_2020__33[[#This Row],[Adj Open]]</f>
        <v>-1.1264580473211071E-2</v>
      </c>
      <c r="J3469" s="50">
        <f>DAX__2019_2020__33[[#This Row],[Adj Close]]-DAX__2019_2020__33[[#This Row],[Adj Open]]</f>
        <v>-1.0439840502210558</v>
      </c>
      <c r="K3469" s="50">
        <v>354614</v>
      </c>
    </row>
    <row r="3470" spans="1:11" x14ac:dyDescent="0.3">
      <c r="A3470" s="51" t="str">
        <f t="shared" si="58"/>
        <v>BEI.DE</v>
      </c>
      <c r="B3470" s="52" t="s">
        <v>521</v>
      </c>
      <c r="C3470" s="50" t="s">
        <v>10155</v>
      </c>
      <c r="D3470" s="50">
        <f>DAX__2019_2020__33[[#This Row],[Open]]*(DAX__2019_2020__33[[#This Row],[Adj Close]]/DAX__2019_2020__33[[#This Row],[Close]])</f>
        <v>92.166330062973515</v>
      </c>
      <c r="E3470" s="50" t="s">
        <v>10634</v>
      </c>
      <c r="F3470" s="50" t="s">
        <v>10735</v>
      </c>
      <c r="G3470" s="50" t="s">
        <v>10731</v>
      </c>
      <c r="H3470" s="50" t="s">
        <v>10917</v>
      </c>
      <c r="I3470" s="50">
        <f>(DAX__2019_2020__33[[#This Row],[Adj Close]]-DAX__2019_2020__33[[#This Row],[Adj Open]])/DAX__2019_2020__33[[#This Row],[Adj Open]]</f>
        <v>-1.4533030251484627E-2</v>
      </c>
      <c r="J3470" s="50">
        <f>DAX__2019_2020__33[[#This Row],[Adj Close]]-DAX__2019_2020__33[[#This Row],[Adj Open]]</f>
        <v>-1.3394560629735111</v>
      </c>
      <c r="K3470" s="50">
        <v>366587</v>
      </c>
    </row>
    <row r="3471" spans="1:11" x14ac:dyDescent="0.3">
      <c r="A3471" s="51" t="str">
        <f t="shared" si="58"/>
        <v>BEI.DE</v>
      </c>
      <c r="B3471" s="52" t="s">
        <v>522</v>
      </c>
      <c r="C3471" s="50" t="s">
        <v>10160</v>
      </c>
      <c r="D3471" s="50">
        <f>DAX__2019_2020__33[[#This Row],[Open]]*(DAX__2019_2020__33[[#This Row],[Adj Close]]/DAX__2019_2020__33[[#This Row],[Close]])</f>
        <v>91.654174656584587</v>
      </c>
      <c r="E3471" s="50" t="s">
        <v>10774</v>
      </c>
      <c r="F3471" s="50" t="s">
        <v>3914</v>
      </c>
      <c r="G3471" s="50" t="s">
        <v>10918</v>
      </c>
      <c r="H3471" s="50" t="s">
        <v>10919</v>
      </c>
      <c r="I3471" s="50">
        <f>(DAX__2019_2020__33[[#This Row],[Adj Close]]-DAX__2019_2020__33[[#This Row],[Adj Open]])/DAX__2019_2020__33[[#This Row],[Adj Open]]</f>
        <v>2.5359983351815864E-2</v>
      </c>
      <c r="J3471" s="50">
        <f>DAX__2019_2020__33[[#This Row],[Adj Close]]-DAX__2019_2020__33[[#This Row],[Adj Open]]</f>
        <v>2.3243483434154086</v>
      </c>
      <c r="K3471" s="50">
        <v>333704</v>
      </c>
    </row>
    <row r="3472" spans="1:11" x14ac:dyDescent="0.3">
      <c r="A3472" s="51" t="str">
        <f t="shared" si="58"/>
        <v>BEI.DE</v>
      </c>
      <c r="B3472" s="52" t="s">
        <v>523</v>
      </c>
      <c r="C3472" s="50" t="s">
        <v>10690</v>
      </c>
      <c r="D3472" s="50">
        <f>DAX__2019_2020__33[[#This Row],[Open]]*(DAX__2019_2020__33[[#This Row],[Adj Close]]/DAX__2019_2020__33[[#This Row],[Close]])</f>
        <v>94.786140647619433</v>
      </c>
      <c r="E3472" s="50" t="s">
        <v>10920</v>
      </c>
      <c r="F3472" s="50" t="s">
        <v>10746</v>
      </c>
      <c r="G3472" s="50" t="s">
        <v>10747</v>
      </c>
      <c r="H3472" s="50" t="s">
        <v>10921</v>
      </c>
      <c r="I3472" s="50">
        <f>(DAX__2019_2020__33[[#This Row],[Adj Close]]-DAX__2019_2020__33[[#This Row],[Adj Open]])/DAX__2019_2020__33[[#This Row],[Adj Open]]</f>
        <v>4.1562864537882157E-3</v>
      </c>
      <c r="J3472" s="50">
        <f>DAX__2019_2020__33[[#This Row],[Adj Close]]-DAX__2019_2020__33[[#This Row],[Adj Open]]</f>
        <v>0.3939583523805652</v>
      </c>
      <c r="K3472" s="50">
        <v>375066</v>
      </c>
    </row>
    <row r="3473" spans="1:11" x14ac:dyDescent="0.3">
      <c r="A3473" s="51" t="str">
        <f t="shared" si="58"/>
        <v>BEI.DE</v>
      </c>
      <c r="B3473" s="52" t="s">
        <v>524</v>
      </c>
      <c r="C3473" s="50" t="s">
        <v>10922</v>
      </c>
      <c r="D3473" s="50">
        <f>DAX__2019_2020__33[[#This Row],[Open]]*(DAX__2019_2020__33[[#This Row],[Adj Close]]/DAX__2019_2020__33[[#This Row],[Close]])</f>
        <v>94.451279227518768</v>
      </c>
      <c r="E3473" s="50" t="s">
        <v>10223</v>
      </c>
      <c r="F3473" s="50" t="s">
        <v>10923</v>
      </c>
      <c r="G3473" s="50" t="s">
        <v>10208</v>
      </c>
      <c r="H3473" s="50" t="s">
        <v>10924</v>
      </c>
      <c r="I3473" s="50">
        <f>(DAX__2019_2020__33[[#This Row],[Adj Close]]-DAX__2019_2020__33[[#This Row],[Adj Open]])/DAX__2019_2020__33[[#This Row],[Adj Open]]</f>
        <v>1.1470260449003926E-2</v>
      </c>
      <c r="J3473" s="50">
        <f>DAX__2019_2020__33[[#This Row],[Adj Close]]-DAX__2019_2020__33[[#This Row],[Adj Open]]</f>
        <v>1.0833807724812345</v>
      </c>
      <c r="K3473" s="50">
        <v>333554</v>
      </c>
    </row>
    <row r="3474" spans="1:11" x14ac:dyDescent="0.3">
      <c r="A3474" s="51" t="str">
        <f t="shared" si="58"/>
        <v>BEI.DE</v>
      </c>
      <c r="B3474" s="52" t="s">
        <v>525</v>
      </c>
      <c r="C3474" s="50" t="s">
        <v>10925</v>
      </c>
      <c r="D3474" s="50">
        <f>DAX__2019_2020__33[[#This Row],[Open]]*(DAX__2019_2020__33[[#This Row],[Adj Close]]/DAX__2019_2020__33[[#This Row],[Close]])</f>
        <v>96.598340982662734</v>
      </c>
      <c r="E3474" s="50" t="s">
        <v>10926</v>
      </c>
      <c r="F3474" s="50" t="s">
        <v>5714</v>
      </c>
      <c r="G3474" s="50" t="s">
        <v>10879</v>
      </c>
      <c r="H3474" s="50" t="s">
        <v>10880</v>
      </c>
      <c r="I3474" s="50">
        <f>(DAX__2019_2020__33[[#This Row],[Adj Close]]-DAX__2019_2020__33[[#This Row],[Adj Open]])/DAX__2019_2020__33[[#This Row],[Adj Open]]</f>
        <v>-7.5449223583823949E-3</v>
      </c>
      <c r="J3474" s="50">
        <f>DAX__2019_2020__33[[#This Row],[Adj Close]]-DAX__2019_2020__33[[#This Row],[Adj Open]]</f>
        <v>-0.72882698266273849</v>
      </c>
      <c r="K3474" s="50">
        <v>282603</v>
      </c>
    </row>
    <row r="3475" spans="1:11" x14ac:dyDescent="0.3">
      <c r="A3475" s="51" t="str">
        <f t="shared" si="58"/>
        <v>BEI.DE</v>
      </c>
      <c r="B3475" s="52" t="s">
        <v>526</v>
      </c>
      <c r="C3475" s="50" t="s">
        <v>10681</v>
      </c>
      <c r="D3475" s="50">
        <f>DAX__2019_2020__33[[#This Row],[Open]]*(DAX__2019_2020__33[[#This Row],[Adj Close]]/DAX__2019_2020__33[[#This Row],[Close]])</f>
        <v>95.298285677144378</v>
      </c>
      <c r="E3475" s="50" t="s">
        <v>10927</v>
      </c>
      <c r="F3475" s="50" t="s">
        <v>10750</v>
      </c>
      <c r="G3475" s="50" t="s">
        <v>10920</v>
      </c>
      <c r="H3475" s="50" t="s">
        <v>10928</v>
      </c>
      <c r="I3475" s="50">
        <f>(DAX__2019_2020__33[[#This Row],[Adj Close]]-DAX__2019_2020__33[[#This Row],[Adj Open]])/DAX__2019_2020__33[[#This Row],[Adj Open]]</f>
        <v>4.1339602287316507E-3</v>
      </c>
      <c r="J3475" s="50">
        <f>DAX__2019_2020__33[[#This Row],[Adj Close]]-DAX__2019_2020__33[[#This Row],[Adj Open]]</f>
        <v>0.39395932285562196</v>
      </c>
      <c r="K3475" s="50">
        <v>299139</v>
      </c>
    </row>
    <row r="3476" spans="1:11" x14ac:dyDescent="0.3">
      <c r="A3476" s="51" t="str">
        <f t="shared" si="58"/>
        <v>BEI.DE</v>
      </c>
      <c r="B3476" s="52" t="s">
        <v>527</v>
      </c>
      <c r="C3476" s="50" t="s">
        <v>10569</v>
      </c>
      <c r="D3476" s="50">
        <f>DAX__2019_2020__33[[#This Row],[Open]]*(DAX__2019_2020__33[[#This Row],[Adj Close]]/DAX__2019_2020__33[[#This Row],[Close]])</f>
        <v>96.046801589481262</v>
      </c>
      <c r="E3476" s="50" t="s">
        <v>10812</v>
      </c>
      <c r="F3476" s="50" t="s">
        <v>10747</v>
      </c>
      <c r="G3476" s="50" t="s">
        <v>10884</v>
      </c>
      <c r="H3476" s="50" t="s">
        <v>10929</v>
      </c>
      <c r="I3476" s="50">
        <f>(DAX__2019_2020__33[[#This Row],[Adj Close]]-DAX__2019_2020__33[[#This Row],[Adj Open]])/DAX__2019_2020__33[[#This Row],[Adj Open]]</f>
        <v>-8.4085318419360403E-3</v>
      </c>
      <c r="J3476" s="50">
        <f>DAX__2019_2020__33[[#This Row],[Adj Close]]-DAX__2019_2020__33[[#This Row],[Adj Open]]</f>
        <v>-0.80761258948126624</v>
      </c>
      <c r="K3476" s="50">
        <v>196877</v>
      </c>
    </row>
    <row r="3477" spans="1:11" x14ac:dyDescent="0.3">
      <c r="A3477" s="51" t="str">
        <f t="shared" si="58"/>
        <v>BEI.DE</v>
      </c>
      <c r="B3477" s="52" t="s">
        <v>528</v>
      </c>
      <c r="C3477" s="50" t="s">
        <v>10681</v>
      </c>
      <c r="D3477" s="50">
        <f>DAX__2019_2020__33[[#This Row],[Open]]*(DAX__2019_2020__33[[#This Row],[Adj Close]]/DAX__2019_2020__33[[#This Row],[Close]])</f>
        <v>95.298287826318258</v>
      </c>
      <c r="E3477" s="50" t="s">
        <v>10930</v>
      </c>
      <c r="F3477" s="50" t="s">
        <v>10850</v>
      </c>
      <c r="G3477" s="50" t="s">
        <v>10577</v>
      </c>
      <c r="H3477" s="50" t="s">
        <v>10931</v>
      </c>
      <c r="I3477" s="50">
        <f>(DAX__2019_2020__33[[#This Row],[Adj Close]]-DAX__2019_2020__33[[#This Row],[Adj Open]])/DAX__2019_2020__33[[#This Row],[Adj Open]]</f>
        <v>4.5472818406928359E-3</v>
      </c>
      <c r="J3477" s="50">
        <f>DAX__2019_2020__33[[#This Row],[Adj Close]]-DAX__2019_2020__33[[#This Row],[Adj Open]]</f>
        <v>0.43334817368173617</v>
      </c>
      <c r="K3477" s="50">
        <v>364577</v>
      </c>
    </row>
    <row r="3478" spans="1:11" x14ac:dyDescent="0.3">
      <c r="A3478" s="51" t="str">
        <f t="shared" si="58"/>
        <v>BEI.DE</v>
      </c>
      <c r="B3478" s="52" t="s">
        <v>529</v>
      </c>
      <c r="C3478" s="50" t="s">
        <v>10593</v>
      </c>
      <c r="D3478" s="50">
        <f>DAX__2019_2020__33[[#This Row],[Open]]*(DAX__2019_2020__33[[#This Row],[Adj Close]]/DAX__2019_2020__33[[#This Row],[Close]])</f>
        <v>95.574054497823511</v>
      </c>
      <c r="E3478" s="50" t="s">
        <v>10211</v>
      </c>
      <c r="F3478" s="50" t="s">
        <v>10752</v>
      </c>
      <c r="G3478" s="50" t="s">
        <v>10667</v>
      </c>
      <c r="H3478" s="50" t="s">
        <v>10932</v>
      </c>
      <c r="I3478" s="50">
        <f>(DAX__2019_2020__33[[#This Row],[Adj Close]]-DAX__2019_2020__33[[#This Row],[Adj Open]])/DAX__2019_2020__33[[#This Row],[Adj Open]]</f>
        <v>-7.0074195485634368E-3</v>
      </c>
      <c r="J3478" s="50">
        <f>DAX__2019_2020__33[[#This Row],[Adj Close]]-DAX__2019_2020__33[[#This Row],[Adj Open]]</f>
        <v>-0.66972749782351571</v>
      </c>
      <c r="K3478" s="50">
        <v>296653</v>
      </c>
    </row>
    <row r="3479" spans="1:11" x14ac:dyDescent="0.3">
      <c r="A3479" s="51" t="str">
        <f t="shared" si="58"/>
        <v>BEI.DE</v>
      </c>
      <c r="B3479" s="52" t="s">
        <v>530</v>
      </c>
      <c r="C3479" s="50" t="s">
        <v>3930</v>
      </c>
      <c r="D3479" s="50">
        <f>DAX__2019_2020__33[[#This Row],[Open]]*(DAX__2019_2020__33[[#This Row],[Adj Close]]/DAX__2019_2020__33[[#This Row],[Close]])</f>
        <v>95.140698119786094</v>
      </c>
      <c r="E3479" s="50" t="s">
        <v>10893</v>
      </c>
      <c r="F3479" s="50" t="s">
        <v>10667</v>
      </c>
      <c r="G3479" s="50" t="s">
        <v>10858</v>
      </c>
      <c r="H3479" s="50" t="s">
        <v>10890</v>
      </c>
      <c r="I3479" s="50">
        <f>(DAX__2019_2020__33[[#This Row],[Adj Close]]-DAX__2019_2020__33[[#This Row],[Adj Open]])/DAX__2019_2020__33[[#This Row],[Adj Open]]</f>
        <v>3.3126294681704361E-3</v>
      </c>
      <c r="J3479" s="50">
        <f>DAX__2019_2020__33[[#This Row],[Adj Close]]-DAX__2019_2020__33[[#This Row],[Adj Open]]</f>
        <v>0.31516588021391101</v>
      </c>
      <c r="K3479" s="50">
        <v>314035</v>
      </c>
    </row>
    <row r="3480" spans="1:11" x14ac:dyDescent="0.3">
      <c r="A3480" s="51" t="str">
        <f t="shared" ref="A3480:A3536" si="59">"BEI.DE"</f>
        <v>BEI.DE</v>
      </c>
      <c r="B3480" s="52" t="s">
        <v>531</v>
      </c>
      <c r="C3480" s="50" t="s">
        <v>10569</v>
      </c>
      <c r="D3480" s="50">
        <f>DAX__2019_2020__33[[#This Row],[Open]]*(DAX__2019_2020__33[[#This Row],[Adj Close]]/DAX__2019_2020__33[[#This Row],[Close]])</f>
        <v>96.046798072251136</v>
      </c>
      <c r="E3480" s="50" t="s">
        <v>10590</v>
      </c>
      <c r="F3480" s="50" t="s">
        <v>10762</v>
      </c>
      <c r="G3480" s="50" t="s">
        <v>10238</v>
      </c>
      <c r="H3480" s="50" t="s">
        <v>10933</v>
      </c>
      <c r="I3480" s="50">
        <f>(DAX__2019_2020__33[[#This Row],[Adj Close]]-DAX__2019_2020__33[[#This Row],[Adj Open]])/DAX__2019_2020__33[[#This Row],[Adj Open]]</f>
        <v>7.7932939230914954E-3</v>
      </c>
      <c r="J3480" s="50">
        <f>DAX__2019_2020__33[[#This Row],[Adj Close]]-DAX__2019_2020__33[[#This Row],[Adj Open]]</f>
        <v>0.74852092774887069</v>
      </c>
      <c r="K3480" s="50">
        <v>279596</v>
      </c>
    </row>
    <row r="3481" spans="1:11" x14ac:dyDescent="0.3">
      <c r="A3481" s="51" t="str">
        <f t="shared" si="59"/>
        <v>BEI.DE</v>
      </c>
      <c r="B3481" s="52" t="s">
        <v>532</v>
      </c>
      <c r="C3481" s="50" t="s">
        <v>10242</v>
      </c>
      <c r="D3481" s="50">
        <f>DAX__2019_2020__33[[#This Row],[Open]]*(DAX__2019_2020__33[[#This Row],[Adj Close]]/DAX__2019_2020__33[[#This Row],[Close]])</f>
        <v>97.051395467129424</v>
      </c>
      <c r="E3481" s="50" t="s">
        <v>10896</v>
      </c>
      <c r="F3481" s="50" t="s">
        <v>10934</v>
      </c>
      <c r="G3481" s="50" t="s">
        <v>10898</v>
      </c>
      <c r="H3481" s="50" t="s">
        <v>10899</v>
      </c>
      <c r="I3481" s="50">
        <f>(DAX__2019_2020__33[[#This Row],[Adj Close]]-DAX__2019_2020__33[[#This Row],[Adj Open]])/DAX__2019_2020__33[[#This Row],[Adj Open]]</f>
        <v>3.8562715257127139E-3</v>
      </c>
      <c r="J3481" s="50">
        <f>DAX__2019_2020__33[[#This Row],[Adj Close]]-DAX__2019_2020__33[[#This Row],[Adj Open]]</f>
        <v>0.37425653287057514</v>
      </c>
      <c r="K3481" s="50">
        <v>268863</v>
      </c>
    </row>
    <row r="3482" spans="1:11" x14ac:dyDescent="0.3">
      <c r="A3482" s="51" t="str">
        <f t="shared" si="59"/>
        <v>BEI.DE</v>
      </c>
      <c r="B3482" s="52" t="s">
        <v>533</v>
      </c>
      <c r="C3482" s="50" t="s">
        <v>10935</v>
      </c>
      <c r="D3482" s="50">
        <f>DAX__2019_2020__33[[#This Row],[Open]]*(DAX__2019_2020__33[[#This Row],[Adj Close]]/DAX__2019_2020__33[[#This Row],[Close]])</f>
        <v>97.386254032615696</v>
      </c>
      <c r="E3482" s="50" t="s">
        <v>10783</v>
      </c>
      <c r="F3482" s="50" t="s">
        <v>10222</v>
      </c>
      <c r="G3482" s="50" t="s">
        <v>10936</v>
      </c>
      <c r="H3482" s="50" t="s">
        <v>10937</v>
      </c>
      <c r="I3482" s="50">
        <f>(DAX__2019_2020__33[[#This Row],[Adj Close]]-DAX__2019_2020__33[[#This Row],[Adj Open]])/DAX__2019_2020__33[[#This Row],[Adj Open]]</f>
        <v>3.0340110143814315E-3</v>
      </c>
      <c r="J3482" s="50">
        <f>DAX__2019_2020__33[[#This Row],[Adj Close]]-DAX__2019_2020__33[[#This Row],[Adj Open]]</f>
        <v>0.29547096738430412</v>
      </c>
      <c r="K3482" s="50">
        <v>319188</v>
      </c>
    </row>
    <row r="3483" spans="1:11" x14ac:dyDescent="0.3">
      <c r="A3483" s="51" t="str">
        <f t="shared" si="59"/>
        <v>BEI.DE</v>
      </c>
      <c r="B3483" s="52" t="s">
        <v>534</v>
      </c>
      <c r="C3483" s="50" t="s">
        <v>3974</v>
      </c>
      <c r="D3483" s="50">
        <f>DAX__2019_2020__33[[#This Row],[Open]]*(DAX__2019_2020__33[[#This Row],[Adj Close]]/DAX__2019_2020__33[[#This Row],[Close]])</f>
        <v>97.996894937655853</v>
      </c>
      <c r="E3483" s="50" t="s">
        <v>10780</v>
      </c>
      <c r="F3483" s="50" t="s">
        <v>10828</v>
      </c>
      <c r="G3483" s="50" t="s">
        <v>10780</v>
      </c>
      <c r="H3483" s="50" t="s">
        <v>10781</v>
      </c>
      <c r="I3483" s="50">
        <f>(DAX__2019_2020__33[[#This Row],[Adj Close]]-DAX__2019_2020__33[[#This Row],[Adj Open]])/DAX__2019_2020__33[[#This Row],[Adj Open]]</f>
        <v>7.5376884422110732E-3</v>
      </c>
      <c r="J3483" s="50">
        <f>DAX__2019_2020__33[[#This Row],[Adj Close]]-DAX__2019_2020__33[[#This Row],[Adj Open]]</f>
        <v>0.73867006234414134</v>
      </c>
      <c r="K3483" s="50">
        <v>274910</v>
      </c>
    </row>
    <row r="3484" spans="1:11" x14ac:dyDescent="0.3">
      <c r="A3484" s="51" t="str">
        <f t="shared" si="59"/>
        <v>BEI.DE</v>
      </c>
      <c r="B3484" s="52" t="s">
        <v>535</v>
      </c>
      <c r="C3484" s="50" t="s">
        <v>10938</v>
      </c>
      <c r="D3484" s="50">
        <f>DAX__2019_2020__33[[#This Row],[Open]]*(DAX__2019_2020__33[[#This Row],[Adj Close]]/DAX__2019_2020__33[[#This Row],[Close]])</f>
        <v>97.445352896413695</v>
      </c>
      <c r="E3484" s="50" t="s">
        <v>10584</v>
      </c>
      <c r="F3484" s="50" t="s">
        <v>10822</v>
      </c>
      <c r="G3484" s="50" t="s">
        <v>10224</v>
      </c>
      <c r="H3484" s="50" t="s">
        <v>10939</v>
      </c>
      <c r="I3484" s="50">
        <f>(DAX__2019_2020__33[[#This Row],[Adj Close]]-DAX__2019_2020__33[[#This Row],[Adj Open]])/DAX__2019_2020__33[[#This Row],[Adj Open]]</f>
        <v>-3.2342732315692618E-3</v>
      </c>
      <c r="J3484" s="50">
        <f>DAX__2019_2020__33[[#This Row],[Adj Close]]-DAX__2019_2020__33[[#This Row],[Adj Open]]</f>
        <v>-0.31516489641369105</v>
      </c>
      <c r="K3484" s="50">
        <v>254758</v>
      </c>
    </row>
    <row r="3485" spans="1:11" x14ac:dyDescent="0.3">
      <c r="A3485" s="51" t="str">
        <f t="shared" si="59"/>
        <v>BEI.DE</v>
      </c>
      <c r="B3485" s="52" t="s">
        <v>536</v>
      </c>
      <c r="C3485" s="50" t="s">
        <v>10763</v>
      </c>
      <c r="D3485" s="50">
        <f>DAX__2019_2020__33[[#This Row],[Open]]*(DAX__2019_2020__33[[#This Row],[Adj Close]]/DAX__2019_2020__33[[#This Row],[Close]])</f>
        <v>97.405960857567365</v>
      </c>
      <c r="E3485" s="50" t="s">
        <v>10802</v>
      </c>
      <c r="F3485" s="50" t="s">
        <v>10820</v>
      </c>
      <c r="G3485" s="50" t="s">
        <v>10780</v>
      </c>
      <c r="H3485" s="50" t="s">
        <v>10781</v>
      </c>
      <c r="I3485" s="50">
        <f>(DAX__2019_2020__33[[#This Row],[Adj Close]]-DAX__2019_2020__33[[#This Row],[Adj Open]])/DAX__2019_2020__33[[#This Row],[Adj Open]]</f>
        <v>1.3650131169866013E-2</v>
      </c>
      <c r="J3485" s="50">
        <f>DAX__2019_2020__33[[#This Row],[Adj Close]]-DAX__2019_2020__33[[#This Row],[Adj Open]]</f>
        <v>1.329604142432629</v>
      </c>
      <c r="K3485" s="50">
        <v>295255</v>
      </c>
    </row>
    <row r="3486" spans="1:11" x14ac:dyDescent="0.3">
      <c r="A3486" s="51" t="str">
        <f t="shared" si="59"/>
        <v>BEI.DE</v>
      </c>
      <c r="B3486" s="52" t="s">
        <v>537</v>
      </c>
      <c r="C3486" s="50" t="s">
        <v>10780</v>
      </c>
      <c r="D3486" s="50">
        <f>DAX__2019_2020__33[[#This Row],[Open]]*(DAX__2019_2020__33[[#This Row],[Adj Close]]/DAX__2019_2020__33[[#This Row],[Close]])</f>
        <v>98.735561257684708</v>
      </c>
      <c r="E3486" s="50" t="s">
        <v>10767</v>
      </c>
      <c r="F3486" s="50" t="s">
        <v>10838</v>
      </c>
      <c r="G3486" s="50" t="s">
        <v>10838</v>
      </c>
      <c r="H3486" s="50" t="s">
        <v>10940</v>
      </c>
      <c r="I3486" s="50">
        <f>(DAX__2019_2020__33[[#This Row],[Adj Close]]-DAX__2019_2020__33[[#This Row],[Adj Open]])/DAX__2019_2020__33[[#This Row],[Adj Open]]</f>
        <v>-2.6932369077307117E-3</v>
      </c>
      <c r="J3486" s="50">
        <f>DAX__2019_2020__33[[#This Row],[Adj Close]]-DAX__2019_2020__33[[#This Row],[Adj Open]]</f>
        <v>-0.26591825768470301</v>
      </c>
      <c r="K3486" s="50">
        <v>414314</v>
      </c>
    </row>
    <row r="3487" spans="1:11" x14ac:dyDescent="0.3">
      <c r="A3487" s="51" t="str">
        <f t="shared" si="59"/>
        <v>BEI.DE</v>
      </c>
      <c r="B3487" s="52" t="s">
        <v>538</v>
      </c>
      <c r="C3487" s="50" t="s">
        <v>10267</v>
      </c>
      <c r="D3487" s="50">
        <f>DAX__2019_2020__33[[#This Row],[Open]]*(DAX__2019_2020__33[[#This Row],[Adj Close]]/DAX__2019_2020__33[[#This Row],[Close]])</f>
        <v>98.587821388234644</v>
      </c>
      <c r="E3487" s="50" t="s">
        <v>10409</v>
      </c>
      <c r="F3487" s="50" t="s">
        <v>10253</v>
      </c>
      <c r="G3487" s="50" t="s">
        <v>10528</v>
      </c>
      <c r="H3487" s="50" t="s">
        <v>10941</v>
      </c>
      <c r="I3487" s="50">
        <f>(DAX__2019_2020__33[[#This Row],[Adj Close]]-DAX__2019_2020__33[[#This Row],[Adj Open]])/DAX__2019_2020__33[[#This Row],[Adj Open]]</f>
        <v>7.9920481117293288E-3</v>
      </c>
      <c r="J3487" s="50">
        <f>DAX__2019_2020__33[[#This Row],[Adj Close]]-DAX__2019_2020__33[[#This Row],[Adj Open]]</f>
        <v>0.78791861176534894</v>
      </c>
      <c r="K3487" s="50">
        <v>259686</v>
      </c>
    </row>
    <row r="3488" spans="1:11" x14ac:dyDescent="0.3">
      <c r="A3488" s="51" t="str">
        <f t="shared" si="59"/>
        <v>BEI.DE</v>
      </c>
      <c r="B3488" s="52" t="s">
        <v>539</v>
      </c>
      <c r="C3488" s="50" t="s">
        <v>10942</v>
      </c>
      <c r="D3488" s="50">
        <f>DAX__2019_2020__33[[#This Row],[Open]]*(DAX__2019_2020__33[[#This Row],[Adj Close]]/DAX__2019_2020__33[[#This Row],[Close]])</f>
        <v>99.523482453670141</v>
      </c>
      <c r="E3488" s="50" t="s">
        <v>10942</v>
      </c>
      <c r="F3488" s="50" t="s">
        <v>10889</v>
      </c>
      <c r="G3488" s="50" t="s">
        <v>10241</v>
      </c>
      <c r="H3488" s="50" t="s">
        <v>10943</v>
      </c>
      <c r="I3488" s="50">
        <f>(DAX__2019_2020__33[[#This Row],[Adj Close]]-DAX__2019_2020__33[[#This Row],[Adj Open]])/DAX__2019_2020__33[[#This Row],[Adj Open]]</f>
        <v>-2.0287015726263791E-2</v>
      </c>
      <c r="J3488" s="50">
        <f>DAX__2019_2020__33[[#This Row],[Adj Close]]-DAX__2019_2020__33[[#This Row],[Adj Open]]</f>
        <v>-2.0190344536701446</v>
      </c>
      <c r="K3488" s="50">
        <v>283725</v>
      </c>
    </row>
    <row r="3489" spans="1:11" x14ac:dyDescent="0.3">
      <c r="A3489" s="51" t="str">
        <f t="shared" si="59"/>
        <v>BEI.DE</v>
      </c>
      <c r="B3489" s="52" t="s">
        <v>540</v>
      </c>
      <c r="C3489" s="50" t="s">
        <v>10796</v>
      </c>
      <c r="D3489" s="50">
        <f>DAX__2019_2020__33[[#This Row],[Open]]*(DAX__2019_2020__33[[#This Row],[Adj Close]]/DAX__2019_2020__33[[#This Row],[Close]])</f>
        <v>97.346857897216822</v>
      </c>
      <c r="E3489" s="50" t="s">
        <v>10896</v>
      </c>
      <c r="F3489" s="50" t="s">
        <v>10824</v>
      </c>
      <c r="G3489" s="50" t="s">
        <v>10944</v>
      </c>
      <c r="H3489" s="50" t="s">
        <v>10945</v>
      </c>
      <c r="I3489" s="50">
        <f>(DAX__2019_2020__33[[#This Row],[Adj Close]]-DAX__2019_2020__33[[#This Row],[Adj Open]])/DAX__2019_2020__33[[#This Row],[Adj Open]]</f>
        <v>-3.2375456591478562E-3</v>
      </c>
      <c r="J3489" s="50">
        <f>DAX__2019_2020__33[[#This Row],[Adj Close]]-DAX__2019_2020__33[[#This Row],[Adj Open]]</f>
        <v>-0.31516489721681751</v>
      </c>
      <c r="K3489" s="50">
        <v>305889</v>
      </c>
    </row>
    <row r="3490" spans="1:11" x14ac:dyDescent="0.3">
      <c r="A3490" s="51" t="str">
        <f t="shared" si="59"/>
        <v>BEI.DE</v>
      </c>
      <c r="B3490" s="52" t="s">
        <v>541</v>
      </c>
      <c r="C3490" s="50" t="s">
        <v>10764</v>
      </c>
      <c r="D3490" s="50">
        <f>DAX__2019_2020__33[[#This Row],[Open]]*(DAX__2019_2020__33[[#This Row],[Adj Close]]/DAX__2019_2020__33[[#This Row],[Close]])</f>
        <v>96.834717614981869</v>
      </c>
      <c r="E3490" s="50" t="s">
        <v>10810</v>
      </c>
      <c r="F3490" s="50" t="s">
        <v>10897</v>
      </c>
      <c r="G3490" s="50" t="s">
        <v>10946</v>
      </c>
      <c r="H3490" s="50" t="s">
        <v>10947</v>
      </c>
      <c r="I3490" s="50">
        <f>(DAX__2019_2020__33[[#This Row],[Adj Close]]-DAX__2019_2020__33[[#This Row],[Adj Open]])/DAX__2019_2020__33[[#This Row],[Adj Open]]</f>
        <v>1.0170870626525655E-2</v>
      </c>
      <c r="J3490" s="50">
        <f>DAX__2019_2020__33[[#This Row],[Adj Close]]-DAX__2019_2020__33[[#This Row],[Adj Open]]</f>
        <v>0.9848933850181254</v>
      </c>
      <c r="K3490" s="50">
        <v>261732</v>
      </c>
    </row>
    <row r="3491" spans="1:11" x14ac:dyDescent="0.3">
      <c r="A3491" s="51" t="str">
        <f t="shared" si="59"/>
        <v>BEI.DE</v>
      </c>
      <c r="B3491" s="52" t="s">
        <v>542</v>
      </c>
      <c r="C3491" s="50" t="s">
        <v>10241</v>
      </c>
      <c r="D3491" s="50">
        <f>DAX__2019_2020__33[[#This Row],[Open]]*(DAX__2019_2020__33[[#This Row],[Adj Close]]/DAX__2019_2020__33[[#This Row],[Close]])</f>
        <v>97.504440029941136</v>
      </c>
      <c r="E3491" s="50" t="s">
        <v>10274</v>
      </c>
      <c r="F3491" s="50" t="s">
        <v>10240</v>
      </c>
      <c r="G3491" s="50" t="s">
        <v>3972</v>
      </c>
      <c r="H3491" s="50" t="s">
        <v>10779</v>
      </c>
      <c r="I3491" s="50">
        <f>(DAX__2019_2020__33[[#This Row],[Adj Close]]-DAX__2019_2020__33[[#This Row],[Adj Open]])/DAX__2019_2020__33[[#This Row],[Adj Open]]</f>
        <v>9.0909292929292965E-3</v>
      </c>
      <c r="J3491" s="50">
        <f>DAX__2019_2020__33[[#This Row],[Adj Close]]-DAX__2019_2020__33[[#This Row],[Adj Open]]</f>
        <v>0.88640597005885979</v>
      </c>
      <c r="K3491" s="50">
        <v>304453</v>
      </c>
    </row>
    <row r="3492" spans="1:11" x14ac:dyDescent="0.3">
      <c r="A3492" s="51" t="str">
        <f t="shared" si="59"/>
        <v>BEI.DE</v>
      </c>
      <c r="B3492" s="52" t="s">
        <v>543</v>
      </c>
      <c r="C3492" s="50" t="s">
        <v>10791</v>
      </c>
      <c r="D3492" s="50">
        <f>DAX__2019_2020__33[[#This Row],[Open]]*(DAX__2019_2020__33[[#This Row],[Adj Close]]/DAX__2019_2020__33[[#This Row],[Close]])</f>
        <v>98.883293943478847</v>
      </c>
      <c r="E3492" s="50" t="s">
        <v>10791</v>
      </c>
      <c r="F3492" s="50" t="s">
        <v>10584</v>
      </c>
      <c r="G3492" s="50" t="s">
        <v>10267</v>
      </c>
      <c r="H3492" s="50" t="s">
        <v>10948</v>
      </c>
      <c r="I3492" s="50">
        <f>(DAX__2019_2020__33[[#This Row],[Adj Close]]-DAX__2019_2020__33[[#This Row],[Adj Open]])/DAX__2019_2020__33[[#This Row],[Adj Open]]</f>
        <v>-2.9880875898787773E-3</v>
      </c>
      <c r="J3492" s="50">
        <f>DAX__2019_2020__33[[#This Row],[Adj Close]]-DAX__2019_2020__33[[#This Row],[Adj Open]]</f>
        <v>-0.29547194347884442</v>
      </c>
      <c r="K3492" s="50">
        <v>388152</v>
      </c>
    </row>
    <row r="3493" spans="1:11" x14ac:dyDescent="0.3">
      <c r="A3493" s="51" t="str">
        <f t="shared" si="59"/>
        <v>BEI.DE</v>
      </c>
      <c r="B3493" s="52" t="s">
        <v>544</v>
      </c>
      <c r="C3493" s="50" t="s">
        <v>10223</v>
      </c>
      <c r="D3493" s="50">
        <f>DAX__2019_2020__33[[#This Row],[Open]]*(DAX__2019_2020__33[[#This Row],[Adj Close]]/DAX__2019_2020__33[[#This Row],[Close]])</f>
        <v>95.889222127825462</v>
      </c>
      <c r="E3493" s="50" t="s">
        <v>10240</v>
      </c>
      <c r="F3493" s="50" t="s">
        <v>5738</v>
      </c>
      <c r="G3493" s="50" t="s">
        <v>10192</v>
      </c>
      <c r="H3493" s="50" t="s">
        <v>10949</v>
      </c>
      <c r="I3493" s="50">
        <f>(DAX__2019_2020__33[[#This Row],[Adj Close]]-DAX__2019_2020__33[[#This Row],[Adj Open]])/DAX__2019_2020__33[[#This Row],[Adj Open]]</f>
        <v>-3.8619586702756822E-2</v>
      </c>
      <c r="J3493" s="50">
        <f>DAX__2019_2020__33[[#This Row],[Adj Close]]-DAX__2019_2020__33[[#This Row],[Adj Open]]</f>
        <v>-3.7032021278254632</v>
      </c>
      <c r="K3493" s="50">
        <v>876573</v>
      </c>
    </row>
    <row r="3494" spans="1:11" x14ac:dyDescent="0.3">
      <c r="A3494" s="51" t="str">
        <f t="shared" si="59"/>
        <v>BEI.DE</v>
      </c>
      <c r="B3494" s="52" t="s">
        <v>545</v>
      </c>
      <c r="C3494" s="50" t="s">
        <v>10734</v>
      </c>
      <c r="D3494" s="50">
        <f>DAX__2019_2020__33[[#This Row],[Open]]*(DAX__2019_2020__33[[#This Row],[Adj Close]]/DAX__2019_2020__33[[#This Row],[Close]])</f>
        <v>90.629884075988926</v>
      </c>
      <c r="E3494" s="50" t="s">
        <v>10144</v>
      </c>
      <c r="F3494" s="50" t="s">
        <v>10950</v>
      </c>
      <c r="G3494" s="50" t="s">
        <v>9968</v>
      </c>
      <c r="H3494" s="50" t="s">
        <v>10951</v>
      </c>
      <c r="I3494" s="50">
        <f>(DAX__2019_2020__33[[#This Row],[Adj Close]]-DAX__2019_2020__33[[#This Row],[Adj Open]])/DAX__2019_2020__33[[#This Row],[Adj Open]]</f>
        <v>-1.4779320194935499E-2</v>
      </c>
      <c r="J3494" s="50">
        <f>DAX__2019_2020__33[[#This Row],[Adj Close]]-DAX__2019_2020__33[[#This Row],[Adj Open]]</f>
        <v>-1.3394480759889262</v>
      </c>
      <c r="K3494" s="50">
        <v>751775</v>
      </c>
    </row>
    <row r="3495" spans="1:11" x14ac:dyDescent="0.3">
      <c r="A3495" s="51" t="str">
        <f t="shared" si="59"/>
        <v>BEI.DE</v>
      </c>
      <c r="B3495" s="52" t="s">
        <v>546</v>
      </c>
      <c r="C3495" s="50" t="s">
        <v>5640</v>
      </c>
      <c r="D3495" s="50">
        <f>DAX__2019_2020__33[[#This Row],[Open]]*(DAX__2019_2020__33[[#This Row],[Adj Close]]/DAX__2019_2020__33[[#This Row],[Close]])</f>
        <v>88.147956681914195</v>
      </c>
      <c r="E3495" s="50" t="s">
        <v>10646</v>
      </c>
      <c r="F3495" s="50" t="s">
        <v>10952</v>
      </c>
      <c r="G3495" s="50" t="s">
        <v>10659</v>
      </c>
      <c r="H3495" s="50" t="s">
        <v>10953</v>
      </c>
      <c r="I3495" s="50">
        <f>(DAX__2019_2020__33[[#This Row],[Adj Close]]-DAX__2019_2020__33[[#This Row],[Adj Open]])/DAX__2019_2020__33[[#This Row],[Adj Open]]</f>
        <v>4.4692960893855434E-3</v>
      </c>
      <c r="J3495" s="50">
        <f>DAX__2019_2020__33[[#This Row],[Adj Close]]-DAX__2019_2020__33[[#This Row],[Adj Open]]</f>
        <v>0.39395931808580542</v>
      </c>
      <c r="K3495" s="50">
        <v>609409</v>
      </c>
    </row>
    <row r="3496" spans="1:11" x14ac:dyDescent="0.3">
      <c r="A3496" s="51" t="str">
        <f t="shared" si="59"/>
        <v>BEI.DE</v>
      </c>
      <c r="B3496" s="52" t="s">
        <v>547</v>
      </c>
      <c r="C3496" s="50" t="s">
        <v>5664</v>
      </c>
      <c r="D3496" s="50">
        <f>DAX__2019_2020__33[[#This Row],[Open]]*(DAX__2019_2020__33[[#This Row],[Adj Close]]/DAX__2019_2020__33[[#This Row],[Close]])</f>
        <v>89.034361003231041</v>
      </c>
      <c r="E3496" s="50" t="s">
        <v>9940</v>
      </c>
      <c r="F3496" s="50" t="s">
        <v>10138</v>
      </c>
      <c r="G3496" s="50" t="s">
        <v>10954</v>
      </c>
      <c r="H3496" s="50" t="s">
        <v>10955</v>
      </c>
      <c r="I3496" s="50">
        <f>(DAX__2019_2020__33[[#This Row],[Adj Close]]-DAX__2019_2020__33[[#This Row],[Adj Open]])/DAX__2019_2020__33[[#This Row],[Adj Open]]</f>
        <v>1.7698672174807104E-3</v>
      </c>
      <c r="J3496" s="50">
        <f>DAX__2019_2020__33[[#This Row],[Adj Close]]-DAX__2019_2020__33[[#This Row],[Adj Open]]</f>
        <v>0.15757899676896159</v>
      </c>
      <c r="K3496" s="50">
        <v>430284</v>
      </c>
    </row>
    <row r="3497" spans="1:11" x14ac:dyDescent="0.3">
      <c r="A3497" s="51" t="str">
        <f t="shared" si="59"/>
        <v>BEI.DE</v>
      </c>
      <c r="B3497" s="52" t="s">
        <v>548</v>
      </c>
      <c r="C3497" s="50" t="s">
        <v>9958</v>
      </c>
      <c r="D3497" s="50">
        <f>DAX__2019_2020__33[[#This Row],[Open]]*(DAX__2019_2020__33[[#This Row],[Adj Close]]/DAX__2019_2020__33[[#This Row],[Close]])</f>
        <v>89.270730901867395</v>
      </c>
      <c r="E3497" s="50" t="s">
        <v>5745</v>
      </c>
      <c r="F3497" s="50" t="s">
        <v>5747</v>
      </c>
      <c r="G3497" s="50" t="s">
        <v>10721</v>
      </c>
      <c r="H3497" s="50" t="s">
        <v>10956</v>
      </c>
      <c r="I3497" s="50">
        <f>(DAX__2019_2020__33[[#This Row],[Adj Close]]-DAX__2019_2020__33[[#This Row],[Adj Open]])/DAX__2019_2020__33[[#This Row],[Adj Open]]</f>
        <v>8.1641439559150993E-3</v>
      </c>
      <c r="J3497" s="50">
        <f>DAX__2019_2020__33[[#This Row],[Adj Close]]-DAX__2019_2020__33[[#This Row],[Adj Open]]</f>
        <v>0.72881909813260393</v>
      </c>
      <c r="K3497" s="50">
        <v>466223</v>
      </c>
    </row>
    <row r="3498" spans="1:11" x14ac:dyDescent="0.3">
      <c r="A3498" s="51" t="str">
        <f t="shared" si="59"/>
        <v>BEI.DE</v>
      </c>
      <c r="B3498" s="52" t="s">
        <v>549</v>
      </c>
      <c r="C3498" s="50" t="s">
        <v>10957</v>
      </c>
      <c r="D3498" s="50">
        <f>DAX__2019_2020__33[[#This Row],[Open]]*(DAX__2019_2020__33[[#This Row],[Adj Close]]/DAX__2019_2020__33[[#This Row],[Close]])</f>
        <v>89.132848147950469</v>
      </c>
      <c r="E3498" s="50" t="s">
        <v>10695</v>
      </c>
      <c r="F3498" s="50" t="s">
        <v>10958</v>
      </c>
      <c r="G3498" s="50" t="s">
        <v>10695</v>
      </c>
      <c r="H3498" s="50" t="s">
        <v>10959</v>
      </c>
      <c r="I3498" s="50">
        <f>(DAX__2019_2020__33[[#This Row],[Adj Close]]-DAX__2019_2020__33[[#This Row],[Adj Open]])/DAX__2019_2020__33[[#This Row],[Adj Open]]</f>
        <v>3.5138121546961332E-2</v>
      </c>
      <c r="J3498" s="50">
        <f>DAX__2019_2020__33[[#This Row],[Adj Close]]-DAX__2019_2020__33[[#This Row],[Adj Open]]</f>
        <v>3.1319608520495308</v>
      </c>
      <c r="K3498" s="50">
        <v>461045</v>
      </c>
    </row>
    <row r="3499" spans="1:11" x14ac:dyDescent="0.3">
      <c r="A3499" s="51" t="str">
        <f t="shared" si="59"/>
        <v>BEI.DE</v>
      </c>
      <c r="B3499" s="52" t="s">
        <v>550</v>
      </c>
      <c r="C3499" s="50" t="s">
        <v>10203</v>
      </c>
      <c r="D3499" s="50">
        <f>DAX__2019_2020__33[[#This Row],[Open]]*(DAX__2019_2020__33[[#This Row],[Adj Close]]/DAX__2019_2020__33[[#This Row],[Close]])</f>
        <v>92.323905075595832</v>
      </c>
      <c r="E3499" s="50" t="s">
        <v>10673</v>
      </c>
      <c r="F3499" s="50" t="s">
        <v>10725</v>
      </c>
      <c r="G3499" s="50" t="s">
        <v>10192</v>
      </c>
      <c r="H3499" s="50" t="s">
        <v>10949</v>
      </c>
      <c r="I3499" s="50">
        <f>(DAX__2019_2020__33[[#This Row],[Adj Close]]-DAX__2019_2020__33[[#This Row],[Adj Open]])/DAX__2019_2020__33[[#This Row],[Adj Open]]</f>
        <v>-1.4934926710793992E-3</v>
      </c>
      <c r="J3499" s="50">
        <f>DAX__2019_2020__33[[#This Row],[Adj Close]]-DAX__2019_2020__33[[#This Row],[Adj Open]]</f>
        <v>-0.13788507559583252</v>
      </c>
      <c r="K3499" s="50">
        <v>316220</v>
      </c>
    </row>
    <row r="3500" spans="1:11" x14ac:dyDescent="0.3">
      <c r="A3500" s="51" t="str">
        <f t="shared" si="59"/>
        <v>BEI.DE</v>
      </c>
      <c r="B3500" s="52" t="s">
        <v>551</v>
      </c>
      <c r="C3500" s="50" t="s">
        <v>3912</v>
      </c>
      <c r="D3500" s="50">
        <f>DAX__2019_2020__33[[#This Row],[Open]]*(DAX__2019_2020__33[[#This Row],[Adj Close]]/DAX__2019_2020__33[[#This Row],[Close]])</f>
        <v>92.087525232465154</v>
      </c>
      <c r="E3500" s="50" t="s">
        <v>10197</v>
      </c>
      <c r="F3500" s="50" t="s">
        <v>10144</v>
      </c>
      <c r="G3500" s="50" t="s">
        <v>5767</v>
      </c>
      <c r="H3500" s="50" t="s">
        <v>10960</v>
      </c>
      <c r="I3500" s="50">
        <f>(DAX__2019_2020__33[[#This Row],[Adj Close]]-DAX__2019_2020__33[[#This Row],[Adj Open]])/DAX__2019_2020__33[[#This Row],[Adj Open]]</f>
        <v>-2.7807700534759803E-3</v>
      </c>
      <c r="J3500" s="50">
        <f>DAX__2019_2020__33[[#This Row],[Adj Close]]-DAX__2019_2020__33[[#This Row],[Adj Open]]</f>
        <v>-0.25607423246515282</v>
      </c>
      <c r="K3500" s="50">
        <v>405016</v>
      </c>
    </row>
    <row r="3501" spans="1:11" x14ac:dyDescent="0.3">
      <c r="A3501" s="51" t="str">
        <f t="shared" si="59"/>
        <v>BEI.DE</v>
      </c>
      <c r="B3501" s="52" t="s">
        <v>552</v>
      </c>
      <c r="C3501" s="50" t="s">
        <v>3913</v>
      </c>
      <c r="D3501" s="50">
        <f>DAX__2019_2020__33[[#This Row],[Open]]*(DAX__2019_2020__33[[#This Row],[Adj Close]]/DAX__2019_2020__33[[#This Row],[Close]])</f>
        <v>93.13152056065762</v>
      </c>
      <c r="E3501" s="50" t="s">
        <v>10226</v>
      </c>
      <c r="F3501" s="50" t="s">
        <v>10961</v>
      </c>
      <c r="G3501" s="50" t="s">
        <v>10771</v>
      </c>
      <c r="H3501" s="50" t="s">
        <v>10772</v>
      </c>
      <c r="I3501" s="50">
        <f>(DAX__2019_2020__33[[#This Row],[Adj Close]]-DAX__2019_2020__33[[#This Row],[Adj Open]])/DAX__2019_2020__33[[#This Row],[Adj Open]]</f>
        <v>4.1032192069208891E-2</v>
      </c>
      <c r="J3501" s="50">
        <f>DAX__2019_2020__33[[#This Row],[Adj Close]]-DAX__2019_2020__33[[#This Row],[Adj Open]]</f>
        <v>3.8213904393423803</v>
      </c>
      <c r="K3501" s="50">
        <v>642812</v>
      </c>
    </row>
    <row r="3502" spans="1:11" x14ac:dyDescent="0.3">
      <c r="A3502" s="51" t="str">
        <f t="shared" si="59"/>
        <v>BEI.DE</v>
      </c>
      <c r="B3502" s="52" t="s">
        <v>553</v>
      </c>
      <c r="C3502" s="50" t="s">
        <v>10893</v>
      </c>
      <c r="D3502" s="50">
        <f>DAX__2019_2020__33[[#This Row],[Open]]*(DAX__2019_2020__33[[#This Row],[Adj Close]]/DAX__2019_2020__33[[#This Row],[Close]])</f>
        <v>96.499850820353089</v>
      </c>
      <c r="E3502" s="50" t="s">
        <v>10810</v>
      </c>
      <c r="F3502" s="50" t="s">
        <v>10798</v>
      </c>
      <c r="G3502" s="50" t="s">
        <v>10227</v>
      </c>
      <c r="H3502" s="50" t="s">
        <v>10962</v>
      </c>
      <c r="I3502" s="50">
        <f>(DAX__2019_2020__33[[#This Row],[Adj Close]]-DAX__2019_2020__33[[#This Row],[Adj Open]])/DAX__2019_2020__33[[#This Row],[Adj Open]]</f>
        <v>1.5105082207437686E-2</v>
      </c>
      <c r="J3502" s="50">
        <f>DAX__2019_2020__33[[#This Row],[Adj Close]]-DAX__2019_2020__33[[#This Row],[Adj Open]]</f>
        <v>1.4576381796469065</v>
      </c>
      <c r="K3502" s="50">
        <v>446371</v>
      </c>
    </row>
    <row r="3503" spans="1:11" x14ac:dyDescent="0.3">
      <c r="A3503" s="51" t="str">
        <f t="shared" si="59"/>
        <v>BEI.DE</v>
      </c>
      <c r="B3503" s="52" t="s">
        <v>554</v>
      </c>
      <c r="C3503" s="50" t="s">
        <v>10584</v>
      </c>
      <c r="D3503" s="50">
        <f>DAX__2019_2020__33[[#This Row],[Open]]*(DAX__2019_2020__33[[#This Row],[Adj Close]]/DAX__2019_2020__33[[#This Row],[Close]])</f>
        <v>97.91810178247124</v>
      </c>
      <c r="E3503" s="50" t="s">
        <v>10767</v>
      </c>
      <c r="F3503" s="50" t="s">
        <v>10763</v>
      </c>
      <c r="G3503" s="50" t="s">
        <v>10565</v>
      </c>
      <c r="H3503" s="50" t="s">
        <v>10963</v>
      </c>
      <c r="I3503" s="50">
        <f>(DAX__2019_2020__33[[#This Row],[Adj Close]]-DAX__2019_2020__33[[#This Row],[Adj Open]])/DAX__2019_2020__33[[#This Row],[Adj Open]]</f>
        <v>1.3377610407918057E-2</v>
      </c>
      <c r="J3503" s="50">
        <f>DAX__2019_2020__33[[#This Row],[Adj Close]]-DAX__2019_2020__33[[#This Row],[Adj Open]]</f>
        <v>1.3099102175287669</v>
      </c>
      <c r="K3503" s="50">
        <v>486806</v>
      </c>
    </row>
    <row r="3504" spans="1:11" x14ac:dyDescent="0.3">
      <c r="A3504" s="51" t="str">
        <f t="shared" si="59"/>
        <v>BEI.DE</v>
      </c>
      <c r="B3504" s="52" t="s">
        <v>555</v>
      </c>
      <c r="C3504" s="50" t="s">
        <v>10787</v>
      </c>
      <c r="D3504" s="50">
        <f>DAX__2019_2020__33[[#This Row],[Open]]*(DAX__2019_2020__33[[#This Row],[Adj Close]]/DAX__2019_2020__33[[#This Row],[Close]])</f>
        <v>98.784806242213264</v>
      </c>
      <c r="E3504" s="50" t="s">
        <v>3971</v>
      </c>
      <c r="F3504" s="50" t="s">
        <v>3951</v>
      </c>
      <c r="G3504" s="50" t="s">
        <v>3968</v>
      </c>
      <c r="H3504" s="50" t="s">
        <v>10806</v>
      </c>
      <c r="I3504" s="50">
        <f>(DAX__2019_2020__33[[#This Row],[Adj Close]]-DAX__2019_2020__33[[#This Row],[Adj Open]])/DAX__2019_2020__33[[#This Row],[Adj Open]]</f>
        <v>7.976021695632397E-3</v>
      </c>
      <c r="J3504" s="50">
        <f>DAX__2019_2020__33[[#This Row],[Adj Close]]-DAX__2019_2020__33[[#This Row],[Adj Open]]</f>
        <v>0.78790975778673555</v>
      </c>
      <c r="K3504" s="50">
        <v>354930</v>
      </c>
    </row>
    <row r="3505" spans="1:11" x14ac:dyDescent="0.3">
      <c r="A3505" s="51" t="str">
        <f t="shared" si="59"/>
        <v>BEI.DE</v>
      </c>
      <c r="B3505" s="52" t="s">
        <v>556</v>
      </c>
      <c r="C3505" s="50" t="s">
        <v>10802</v>
      </c>
      <c r="D3505" s="50">
        <f>DAX__2019_2020__33[[#This Row],[Open]]*(DAX__2019_2020__33[[#This Row],[Adj Close]]/DAX__2019_2020__33[[#This Row],[Close]])</f>
        <v>99.178764310344377</v>
      </c>
      <c r="E3505" s="50" t="s">
        <v>3971</v>
      </c>
      <c r="F3505" s="50" t="s">
        <v>10804</v>
      </c>
      <c r="G3505" s="50" t="s">
        <v>10409</v>
      </c>
      <c r="H3505" s="50" t="s">
        <v>10964</v>
      </c>
      <c r="I3505" s="50">
        <f>(DAX__2019_2020__33[[#This Row],[Adj Close]]-DAX__2019_2020__33[[#This Row],[Adj Open]])/DAX__2019_2020__33[[#This Row],[Adj Open]]</f>
        <v>7.9444193032101405E-3</v>
      </c>
      <c r="J3505" s="50">
        <f>DAX__2019_2020__33[[#This Row],[Adj Close]]-DAX__2019_2020__33[[#This Row],[Adj Open]]</f>
        <v>0.78791768965562881</v>
      </c>
      <c r="K3505" s="50">
        <v>363703</v>
      </c>
    </row>
    <row r="3506" spans="1:11" x14ac:dyDescent="0.3">
      <c r="A3506" s="51" t="str">
        <f t="shared" si="59"/>
        <v>BEI.DE</v>
      </c>
      <c r="B3506" s="52" t="s">
        <v>557</v>
      </c>
      <c r="C3506" s="50" t="s">
        <v>10839</v>
      </c>
      <c r="D3506" s="50">
        <f>DAX__2019_2020__33[[#This Row],[Open]]*(DAX__2019_2020__33[[#This Row],[Adj Close]]/DAX__2019_2020__33[[#This Row],[Close]])</f>
        <v>99.621971273235118</v>
      </c>
      <c r="E3506" s="50" t="s">
        <v>10545</v>
      </c>
      <c r="F3506" s="50" t="s">
        <v>10272</v>
      </c>
      <c r="G3506" s="50" t="s">
        <v>10409</v>
      </c>
      <c r="H3506" s="50" t="s">
        <v>10964</v>
      </c>
      <c r="I3506" s="50">
        <f>(DAX__2019_2020__33[[#This Row],[Adj Close]]-DAX__2019_2020__33[[#This Row],[Adj Open]])/DAX__2019_2020__33[[#This Row],[Adj Open]]</f>
        <v>3.4601877714248662E-3</v>
      </c>
      <c r="J3506" s="50">
        <f>DAX__2019_2020__33[[#This Row],[Adj Close]]-DAX__2019_2020__33[[#This Row],[Adj Open]]</f>
        <v>0.34471072676488745</v>
      </c>
      <c r="K3506" s="50">
        <v>335733</v>
      </c>
    </row>
    <row r="3507" spans="1:11" x14ac:dyDescent="0.3">
      <c r="A3507" s="51" t="str">
        <f t="shared" si="59"/>
        <v>BEI.DE</v>
      </c>
      <c r="B3507" s="52" t="s">
        <v>558</v>
      </c>
      <c r="C3507" s="50" t="s">
        <v>10829</v>
      </c>
      <c r="D3507" s="50">
        <f>DAX__2019_2020__33[[#This Row],[Open]]*(DAX__2019_2020__33[[#This Row],[Adj Close]]/DAX__2019_2020__33[[#This Row],[Close]])</f>
        <v>99.917434504319729</v>
      </c>
      <c r="E3507" s="50" t="s">
        <v>10409</v>
      </c>
      <c r="F3507" s="50" t="s">
        <v>10782</v>
      </c>
      <c r="G3507" s="50" t="s">
        <v>10782</v>
      </c>
      <c r="H3507" s="50" t="s">
        <v>10965</v>
      </c>
      <c r="I3507" s="50">
        <f>(DAX__2019_2020__33[[#This Row],[Adj Close]]-DAX__2019_2020__33[[#This Row],[Adj Open]])/DAX__2019_2020__33[[#This Row],[Adj Open]]</f>
        <v>-1.4292725903185545E-2</v>
      </c>
      <c r="J3507" s="50">
        <f>DAX__2019_2020__33[[#This Row],[Adj Close]]-DAX__2019_2020__33[[#This Row],[Adj Open]]</f>
        <v>-1.4280925043197357</v>
      </c>
      <c r="K3507" s="50">
        <v>246094</v>
      </c>
    </row>
    <row r="3508" spans="1:11" x14ac:dyDescent="0.3">
      <c r="A3508" s="51" t="str">
        <f t="shared" si="59"/>
        <v>BEI.DE</v>
      </c>
      <c r="B3508" s="52" t="s">
        <v>559</v>
      </c>
      <c r="C3508" s="50" t="s">
        <v>10755</v>
      </c>
      <c r="D3508" s="50">
        <f>DAX__2019_2020__33[[#This Row],[Open]]*(DAX__2019_2020__33[[#This Row],[Adj Close]]/DAX__2019_2020__33[[#This Row],[Close]])</f>
        <v>97.740821494580445</v>
      </c>
      <c r="E3508" s="50" t="s">
        <v>10247</v>
      </c>
      <c r="F3508" s="50" t="s">
        <v>10907</v>
      </c>
      <c r="G3508" s="50" t="s">
        <v>10907</v>
      </c>
      <c r="H3508" s="50" t="s">
        <v>10966</v>
      </c>
      <c r="I3508" s="50">
        <f>(DAX__2019_2020__33[[#This Row],[Adj Close]]-DAX__2019_2020__33[[#This Row],[Adj Open]])/DAX__2019_2020__33[[#This Row],[Adj Open]]</f>
        <v>-1.6122521485742024E-2</v>
      </c>
      <c r="J3508" s="50">
        <f>DAX__2019_2020__33[[#This Row],[Adj Close]]-DAX__2019_2020__33[[#This Row],[Adj Open]]</f>
        <v>-1.575828494580449</v>
      </c>
      <c r="K3508" s="50">
        <v>364117</v>
      </c>
    </row>
    <row r="3509" spans="1:11" x14ac:dyDescent="0.3">
      <c r="A3509" s="51" t="str">
        <f t="shared" si="59"/>
        <v>BEI.DE</v>
      </c>
      <c r="B3509" s="52" t="s">
        <v>560</v>
      </c>
      <c r="C3509" s="50" t="s">
        <v>10762</v>
      </c>
      <c r="D3509" s="50">
        <f>DAX__2019_2020__33[[#This Row],[Open]]*(DAX__2019_2020__33[[#This Row],[Adj Close]]/DAX__2019_2020__33[[#This Row],[Close]])</f>
        <v>95.672537718351535</v>
      </c>
      <c r="E3509" s="50" t="s">
        <v>10822</v>
      </c>
      <c r="F3509" s="50" t="s">
        <v>10856</v>
      </c>
      <c r="G3509" s="50" t="s">
        <v>10876</v>
      </c>
      <c r="H3509" s="50" t="s">
        <v>10967</v>
      </c>
      <c r="I3509" s="50">
        <f>(DAX__2019_2020__33[[#This Row],[Adj Close]]-DAX__2019_2020__33[[#This Row],[Adj Open]])/DAX__2019_2020__33[[#This Row],[Adj Open]]</f>
        <v>-4.1178711562474935E-4</v>
      </c>
      <c r="J3509" s="50">
        <f>DAX__2019_2020__33[[#This Row],[Adj Close]]-DAX__2019_2020__33[[#This Row],[Adj Open]]</f>
        <v>-3.9396718351540017E-2</v>
      </c>
      <c r="K3509" s="50">
        <v>397436</v>
      </c>
    </row>
    <row r="3510" spans="1:11" x14ac:dyDescent="0.3">
      <c r="A3510" s="51" t="str">
        <f t="shared" si="59"/>
        <v>BEI.DE</v>
      </c>
      <c r="B3510" s="52" t="s">
        <v>561</v>
      </c>
      <c r="C3510" s="50" t="s">
        <v>10876</v>
      </c>
      <c r="D3510" s="50">
        <f>DAX__2019_2020__33[[#This Row],[Open]]*(DAX__2019_2020__33[[#This Row],[Adj Close]]/DAX__2019_2020__33[[#This Row],[Close]])</f>
        <v>95.633140999999995</v>
      </c>
      <c r="E3510" s="50" t="s">
        <v>10811</v>
      </c>
      <c r="F3510" s="50" t="s">
        <v>10856</v>
      </c>
      <c r="G3510" s="50" t="s">
        <v>10876</v>
      </c>
      <c r="H3510" s="50" t="s">
        <v>10967</v>
      </c>
      <c r="I3510" s="50">
        <f>(DAX__2019_2020__33[[#This Row],[Adj Close]]-DAX__2019_2020__33[[#This Row],[Adj Open]])/DAX__2019_2020__33[[#This Row],[Adj Open]]</f>
        <v>0</v>
      </c>
      <c r="J3510" s="50">
        <f>DAX__2019_2020__33[[#This Row],[Adj Close]]-DAX__2019_2020__33[[#This Row],[Adj Open]]</f>
        <v>0</v>
      </c>
      <c r="K3510" s="50">
        <v>328940</v>
      </c>
    </row>
    <row r="3511" spans="1:11" x14ac:dyDescent="0.3">
      <c r="A3511" s="51" t="str">
        <f t="shared" si="59"/>
        <v>BEI.DE</v>
      </c>
      <c r="B3511" s="52" t="s">
        <v>562</v>
      </c>
      <c r="C3511" s="50" t="s">
        <v>10930</v>
      </c>
      <c r="D3511" s="50">
        <f>DAX__2019_2020__33[[#This Row],[Open]]*(DAX__2019_2020__33[[#This Row],[Adj Close]]/DAX__2019_2020__33[[#This Row],[Close]])</f>
        <v>95.948309194593961</v>
      </c>
      <c r="E3511" s="50" t="s">
        <v>10968</v>
      </c>
      <c r="F3511" s="50" t="s">
        <v>10969</v>
      </c>
      <c r="G3511" s="50" t="s">
        <v>10969</v>
      </c>
      <c r="H3511" s="50" t="s">
        <v>10970</v>
      </c>
      <c r="I3511" s="50">
        <f>(DAX__2019_2020__33[[#This Row],[Adj Close]]-DAX__2019_2020__33[[#This Row],[Adj Open]])/DAX__2019_2020__33[[#This Row],[Adj Open]]</f>
        <v>-1.9913724490119661E-2</v>
      </c>
      <c r="J3511" s="50">
        <f>DAX__2019_2020__33[[#This Row],[Adj Close]]-DAX__2019_2020__33[[#This Row],[Adj Open]]</f>
        <v>-1.9106881945939591</v>
      </c>
      <c r="K3511" s="50">
        <v>280408</v>
      </c>
    </row>
    <row r="3512" spans="1:11" x14ac:dyDescent="0.3">
      <c r="A3512" s="51" t="str">
        <f t="shared" si="59"/>
        <v>BEI.DE</v>
      </c>
      <c r="B3512" s="52" t="s">
        <v>563</v>
      </c>
      <c r="C3512" s="50" t="s">
        <v>10690</v>
      </c>
      <c r="D3512" s="50">
        <f>DAX__2019_2020__33[[#This Row],[Open]]*(DAX__2019_2020__33[[#This Row],[Adj Close]]/DAX__2019_2020__33[[#This Row],[Close]])</f>
        <v>94.786139883119446</v>
      </c>
      <c r="E3512" s="50" t="s">
        <v>10690</v>
      </c>
      <c r="F3512" s="50" t="s">
        <v>5774</v>
      </c>
      <c r="G3512" s="50" t="s">
        <v>10153</v>
      </c>
      <c r="H3512" s="50" t="s">
        <v>10971</v>
      </c>
      <c r="I3512" s="50">
        <f>(DAX__2019_2020__33[[#This Row],[Adj Close]]-DAX__2019_2020__33[[#This Row],[Adj Open]])/DAX__2019_2020__33[[#This Row],[Adj Open]]</f>
        <v>-2.7015784019446952E-2</v>
      </c>
      <c r="J3512" s="50">
        <f>DAX__2019_2020__33[[#This Row],[Adj Close]]-DAX__2019_2020__33[[#This Row],[Adj Open]]</f>
        <v>-2.5607218831194416</v>
      </c>
      <c r="K3512" s="50">
        <v>559136</v>
      </c>
    </row>
    <row r="3513" spans="1:11" x14ac:dyDescent="0.3">
      <c r="A3513" s="51" t="str">
        <f t="shared" si="59"/>
        <v>BEI.DE</v>
      </c>
      <c r="B3513" s="52" t="s">
        <v>564</v>
      </c>
      <c r="C3513" s="50" t="s">
        <v>10153</v>
      </c>
      <c r="D3513" s="50">
        <f>DAX__2019_2020__33[[#This Row],[Open]]*(DAX__2019_2020__33[[#This Row],[Adj Close]]/DAX__2019_2020__33[[#This Row],[Close]])</f>
        <v>92.225413877635603</v>
      </c>
      <c r="E3513" s="50" t="s">
        <v>10674</v>
      </c>
      <c r="F3513" s="50" t="s">
        <v>10972</v>
      </c>
      <c r="G3513" s="50" t="s">
        <v>10697</v>
      </c>
      <c r="H3513" s="50" t="s">
        <v>10973</v>
      </c>
      <c r="I3513" s="50">
        <f>(DAX__2019_2020__33[[#This Row],[Adj Close]]-DAX__2019_2020__33[[#This Row],[Adj Open]])/DAX__2019_2020__33[[#This Row],[Adj Open]]</f>
        <v>1.5805254333674176E-2</v>
      </c>
      <c r="J3513" s="50">
        <f>DAX__2019_2020__33[[#This Row],[Adj Close]]-DAX__2019_2020__33[[#This Row],[Adj Open]]</f>
        <v>1.4576461223643946</v>
      </c>
      <c r="K3513" s="50">
        <v>476191</v>
      </c>
    </row>
    <row r="3514" spans="1:11" x14ac:dyDescent="0.3">
      <c r="A3514" s="51" t="str">
        <f t="shared" si="59"/>
        <v>BEI.DE</v>
      </c>
      <c r="B3514" s="52" t="s">
        <v>565</v>
      </c>
      <c r="C3514" s="50" t="s">
        <v>10572</v>
      </c>
      <c r="D3514" s="50">
        <f>DAX__2019_2020__33[[#This Row],[Open]]*(DAX__2019_2020__33[[#This Row],[Adj Close]]/DAX__2019_2020__33[[#This Row],[Close]])</f>
        <v>93.663356889967275</v>
      </c>
      <c r="E3514" s="50" t="s">
        <v>10724</v>
      </c>
      <c r="F3514" s="50" t="s">
        <v>10868</v>
      </c>
      <c r="G3514" s="50" t="s">
        <v>10868</v>
      </c>
      <c r="H3514" s="50" t="s">
        <v>10869</v>
      </c>
      <c r="I3514" s="50">
        <f>(DAX__2019_2020__33[[#This Row],[Adj Close]]-DAX__2019_2020__33[[#This Row],[Adj Open]])/DAX__2019_2020__33[[#This Row],[Adj Open]]</f>
        <v>-5.047266141898381E-3</v>
      </c>
      <c r="J3514" s="50">
        <f>DAX__2019_2020__33[[#This Row],[Adj Close]]-DAX__2019_2020__33[[#This Row],[Adj Open]]</f>
        <v>-0.47274388996727623</v>
      </c>
      <c r="K3514" s="50">
        <v>263531</v>
      </c>
    </row>
    <row r="3515" spans="1:11" x14ac:dyDescent="0.3">
      <c r="A3515" s="51" t="str">
        <f t="shared" si="59"/>
        <v>BEI.DE</v>
      </c>
      <c r="B3515" s="52" t="s">
        <v>566</v>
      </c>
      <c r="C3515" s="50" t="s">
        <v>10974</v>
      </c>
      <c r="D3515" s="50">
        <f>DAX__2019_2020__33[[#This Row],[Open]]*(DAX__2019_2020__33[[#This Row],[Adj Close]]/DAX__2019_2020__33[[#This Row],[Close]])</f>
        <v>93.230012555379517</v>
      </c>
      <c r="E3515" s="50" t="s">
        <v>10724</v>
      </c>
      <c r="F3515" s="50" t="s">
        <v>10914</v>
      </c>
      <c r="G3515" s="50" t="s">
        <v>10575</v>
      </c>
      <c r="H3515" s="50" t="s">
        <v>10975</v>
      </c>
      <c r="I3515" s="50">
        <f>(DAX__2019_2020__33[[#This Row],[Adj Close]]-DAX__2019_2020__33[[#This Row],[Adj Open]])/DAX__2019_2020__33[[#This Row],[Adj Open]]</f>
        <v>2.5353685807998588E-3</v>
      </c>
      <c r="J3515" s="50">
        <f>DAX__2019_2020__33[[#This Row],[Adj Close]]-DAX__2019_2020__33[[#This Row],[Adj Open]]</f>
        <v>0.23637244462048557</v>
      </c>
      <c r="K3515" s="50">
        <v>365041</v>
      </c>
    </row>
    <row r="3516" spans="1:11" x14ac:dyDescent="0.3">
      <c r="A3516" s="51" t="str">
        <f t="shared" si="59"/>
        <v>BEI.DE</v>
      </c>
      <c r="B3516" s="52" t="s">
        <v>567</v>
      </c>
      <c r="C3516" s="50" t="s">
        <v>10748</v>
      </c>
      <c r="D3516" s="50">
        <f>DAX__2019_2020__33[[#This Row],[Open]]*(DAX__2019_2020__33[[#This Row],[Adj Close]]/DAX__2019_2020__33[[#This Row],[Close]])</f>
        <v>93.289096409879349</v>
      </c>
      <c r="E3516" s="50" t="s">
        <v>10699</v>
      </c>
      <c r="F3516" s="50" t="s">
        <v>10203</v>
      </c>
      <c r="G3516" s="50" t="s">
        <v>10203</v>
      </c>
      <c r="H3516" s="50" t="s">
        <v>10976</v>
      </c>
      <c r="I3516" s="50">
        <f>(DAX__2019_2020__33[[#This Row],[Adj Close]]-DAX__2019_2020__33[[#This Row],[Adj Open]])/DAX__2019_2020__33[[#This Row],[Adj Open]]</f>
        <v>-1.0346315346850484E-2</v>
      </c>
      <c r="J3516" s="50">
        <f>DAX__2019_2020__33[[#This Row],[Adj Close]]-DAX__2019_2020__33[[#This Row],[Adj Open]]</f>
        <v>-0.96519840987934913</v>
      </c>
      <c r="K3516" s="50">
        <v>672981</v>
      </c>
    </row>
    <row r="3517" spans="1:11" x14ac:dyDescent="0.3">
      <c r="A3517" s="51" t="str">
        <f t="shared" si="59"/>
        <v>BEI.DE</v>
      </c>
      <c r="B3517" s="52" t="s">
        <v>568</v>
      </c>
      <c r="C3517" s="50" t="s">
        <v>10637</v>
      </c>
      <c r="D3517" s="50">
        <f>DAX__2019_2020__33[[#This Row],[Open]]*(DAX__2019_2020__33[[#This Row],[Adj Close]]/DAX__2019_2020__33[[#This Row],[Close]])</f>
        <v>92.895142330226761</v>
      </c>
      <c r="E3517" s="50" t="s">
        <v>10637</v>
      </c>
      <c r="F3517" s="50" t="s">
        <v>10163</v>
      </c>
      <c r="G3517" s="50" t="s">
        <v>10163</v>
      </c>
      <c r="H3517" s="50" t="s">
        <v>10977</v>
      </c>
      <c r="I3517" s="50">
        <f>(DAX__2019_2020__33[[#This Row],[Adj Close]]-DAX__2019_2020__33[[#This Row],[Adj Open]])/DAX__2019_2020__33[[#This Row],[Adj Open]]</f>
        <v>-1.5479209075487601E-2</v>
      </c>
      <c r="J3517" s="50">
        <f>DAX__2019_2020__33[[#This Row],[Adj Close]]-DAX__2019_2020__33[[#This Row],[Adj Open]]</f>
        <v>-1.4379433302267586</v>
      </c>
      <c r="K3517" s="50">
        <v>355085</v>
      </c>
    </row>
    <row r="3518" spans="1:11" x14ac:dyDescent="0.3">
      <c r="A3518" s="51" t="str">
        <f t="shared" si="59"/>
        <v>BEI.DE</v>
      </c>
      <c r="B3518" s="52" t="s">
        <v>569</v>
      </c>
      <c r="C3518" s="50" t="s">
        <v>4941</v>
      </c>
      <c r="D3518" s="50">
        <f>DAX__2019_2020__33[[#This Row],[Open]]*(DAX__2019_2020__33[[#This Row],[Adj Close]]/DAX__2019_2020__33[[#This Row],[Close]])</f>
        <v>91.496599869619914</v>
      </c>
      <c r="E3518" s="50" t="s">
        <v>10978</v>
      </c>
      <c r="F3518" s="50" t="s">
        <v>10056</v>
      </c>
      <c r="G3518" s="50" t="s">
        <v>9954</v>
      </c>
      <c r="H3518" s="50" t="s">
        <v>10979</v>
      </c>
      <c r="I3518" s="50">
        <f>(DAX__2019_2020__33[[#This Row],[Adj Close]]-DAX__2019_2020__33[[#This Row],[Adj Open]])/DAX__2019_2020__33[[#This Row],[Adj Open]]</f>
        <v>-6.6738749908745263E-3</v>
      </c>
      <c r="J3518" s="50">
        <f>DAX__2019_2020__33[[#This Row],[Adj Close]]-DAX__2019_2020__33[[#This Row],[Adj Open]]</f>
        <v>-0.61063686961990982</v>
      </c>
      <c r="K3518" s="50">
        <v>359190</v>
      </c>
    </row>
    <row r="3519" spans="1:11" x14ac:dyDescent="0.3">
      <c r="A3519" s="51" t="str">
        <f t="shared" si="59"/>
        <v>BEI.DE</v>
      </c>
      <c r="B3519" s="52" t="s">
        <v>570</v>
      </c>
      <c r="C3519" s="50" t="s">
        <v>5771</v>
      </c>
      <c r="D3519" s="50">
        <f>DAX__2019_2020__33[[#This Row],[Open]]*(DAX__2019_2020__33[[#This Row],[Adj Close]]/DAX__2019_2020__33[[#This Row],[Close]])</f>
        <v>91.161734246374763</v>
      </c>
      <c r="E3519" s="50" t="s">
        <v>10065</v>
      </c>
      <c r="F3519" s="50" t="s">
        <v>10980</v>
      </c>
      <c r="G3519" s="50" t="s">
        <v>10981</v>
      </c>
      <c r="H3519" s="50" t="s">
        <v>10982</v>
      </c>
      <c r="I3519" s="50">
        <f>(DAX__2019_2020__33[[#This Row],[Adj Close]]-DAX__2019_2020__33[[#This Row],[Adj Open]])/DAX__2019_2020__33[[#This Row],[Adj Open]]</f>
        <v>-1.4477063839175915E-2</v>
      </c>
      <c r="J3519" s="50">
        <f>DAX__2019_2020__33[[#This Row],[Adj Close]]-DAX__2019_2020__33[[#This Row],[Adj Open]]</f>
        <v>-1.3197542463747567</v>
      </c>
      <c r="K3519" s="50">
        <v>434593</v>
      </c>
    </row>
    <row r="3520" spans="1:11" x14ac:dyDescent="0.3">
      <c r="A3520" s="51" t="str">
        <f t="shared" si="59"/>
        <v>BEI.DE</v>
      </c>
      <c r="B3520" s="52" t="s">
        <v>571</v>
      </c>
      <c r="C3520" s="50" t="s">
        <v>9950</v>
      </c>
      <c r="D3520" s="50">
        <f>DAX__2019_2020__33[[#This Row],[Open]]*(DAX__2019_2020__33[[#This Row],[Adj Close]]/DAX__2019_2020__33[[#This Row],[Close]])</f>
        <v>89.743483971990017</v>
      </c>
      <c r="E3520" s="50" t="s">
        <v>10983</v>
      </c>
      <c r="F3520" s="50" t="s">
        <v>9950</v>
      </c>
      <c r="G3520" s="50" t="s">
        <v>5745</v>
      </c>
      <c r="H3520" s="50" t="s">
        <v>10984</v>
      </c>
      <c r="I3520" s="50">
        <f>(DAX__2019_2020__33[[#This Row],[Adj Close]]-DAX__2019_2020__33[[#This Row],[Adj Open]])/DAX__2019_2020__33[[#This Row],[Adj Open]]</f>
        <v>8.3405835708763049E-3</v>
      </c>
      <c r="J3520" s="50">
        <f>DAX__2019_2020__33[[#This Row],[Adj Close]]-DAX__2019_2020__33[[#This Row],[Adj Open]]</f>
        <v>0.74851302800998099</v>
      </c>
      <c r="K3520" s="50">
        <v>455765</v>
      </c>
    </row>
    <row r="3521" spans="1:11" x14ac:dyDescent="0.3">
      <c r="A3521" s="51" t="str">
        <f t="shared" si="59"/>
        <v>BEI.DE</v>
      </c>
      <c r="B3521" s="52" t="s">
        <v>572</v>
      </c>
      <c r="C3521" s="50" t="s">
        <v>5745</v>
      </c>
      <c r="D3521" s="50">
        <f>DAX__2019_2020__33[[#This Row],[Open]]*(DAX__2019_2020__33[[#This Row],[Adj Close]]/DAX__2019_2020__33[[#This Row],[Close]])</f>
        <v>90.491999965503922</v>
      </c>
      <c r="E3521" s="50" t="s">
        <v>10047</v>
      </c>
      <c r="F3521" s="50" t="s">
        <v>10707</v>
      </c>
      <c r="G3521" s="50" t="s">
        <v>10737</v>
      </c>
      <c r="H3521" s="50" t="s">
        <v>10985</v>
      </c>
      <c r="I3521" s="50">
        <f>(DAX__2019_2020__33[[#This Row],[Adj Close]]-DAX__2019_2020__33[[#This Row],[Adj Open]])/DAX__2019_2020__33[[#This Row],[Adj Open]]</f>
        <v>-6.7478778868485158E-3</v>
      </c>
      <c r="J3521" s="50">
        <f>DAX__2019_2020__33[[#This Row],[Adj Close]]-DAX__2019_2020__33[[#This Row],[Adj Open]]</f>
        <v>-0.61062896550392054</v>
      </c>
      <c r="K3521" s="50">
        <v>346028</v>
      </c>
    </row>
    <row r="3522" spans="1:11" x14ac:dyDescent="0.3">
      <c r="A3522" s="51" t="str">
        <f t="shared" si="59"/>
        <v>BEI.DE</v>
      </c>
      <c r="B3522" s="52" t="s">
        <v>573</v>
      </c>
      <c r="C3522" s="50" t="s">
        <v>10981</v>
      </c>
      <c r="D3522" s="50">
        <f>DAX__2019_2020__33[[#This Row],[Open]]*(DAX__2019_2020__33[[#This Row],[Adj Close]]/DAX__2019_2020__33[[#This Row],[Close]])</f>
        <v>89.84197396364209</v>
      </c>
      <c r="E3522" s="50" t="s">
        <v>4940</v>
      </c>
      <c r="F3522" s="50" t="s">
        <v>10140</v>
      </c>
      <c r="G3522" s="50" t="s">
        <v>4940</v>
      </c>
      <c r="H3522" s="50" t="s">
        <v>10986</v>
      </c>
      <c r="I3522" s="50">
        <f>(DAX__2019_2020__33[[#This Row],[Adj Close]]-DAX__2019_2020__33[[#This Row],[Adj Open]])/DAX__2019_2020__33[[#This Row],[Adj Open]]</f>
        <v>4.8235364522743063E-3</v>
      </c>
      <c r="J3522" s="50">
        <f>DAX__2019_2020__33[[#This Row],[Adj Close]]-DAX__2019_2020__33[[#This Row],[Adj Open]]</f>
        <v>0.43335603635790676</v>
      </c>
      <c r="K3522" s="50">
        <v>472263</v>
      </c>
    </row>
    <row r="3523" spans="1:11" x14ac:dyDescent="0.3">
      <c r="A3523" s="51" t="str">
        <f t="shared" si="59"/>
        <v>BEI.DE</v>
      </c>
      <c r="B3523" s="52" t="s">
        <v>574</v>
      </c>
      <c r="C3523" s="50" t="s">
        <v>10719</v>
      </c>
      <c r="D3523" s="50">
        <f>DAX__2019_2020__33[[#This Row],[Open]]*(DAX__2019_2020__33[[#This Row],[Adj Close]]/DAX__2019_2020__33[[#This Row],[Close]])</f>
        <v>90.314720089855456</v>
      </c>
      <c r="E3523" s="50" t="s">
        <v>10987</v>
      </c>
      <c r="F3523" s="50" t="s">
        <v>10988</v>
      </c>
      <c r="G3523" s="50" t="s">
        <v>5706</v>
      </c>
      <c r="H3523" s="50" t="s">
        <v>10989</v>
      </c>
      <c r="I3523" s="50">
        <f>(DAX__2019_2020__33[[#This Row],[Adj Close]]-DAX__2019_2020__33[[#This Row],[Adj Open]])/DAX__2019_2020__33[[#This Row],[Adj Open]]</f>
        <v>-3.2714832040834445E-3</v>
      </c>
      <c r="J3523" s="50">
        <f>DAX__2019_2020__33[[#This Row],[Adj Close]]-DAX__2019_2020__33[[#This Row],[Adj Open]]</f>
        <v>-0.29546308985545977</v>
      </c>
      <c r="K3523" s="50">
        <v>363285</v>
      </c>
    </row>
    <row r="3524" spans="1:11" x14ac:dyDescent="0.3">
      <c r="A3524" s="51" t="str">
        <f t="shared" si="59"/>
        <v>BEI.DE</v>
      </c>
      <c r="B3524" s="52" t="s">
        <v>575</v>
      </c>
      <c r="C3524" s="50" t="s">
        <v>10661</v>
      </c>
      <c r="D3524" s="50">
        <f>DAX__2019_2020__33[[#This Row],[Open]]*(DAX__2019_2020__33[[#This Row],[Adj Close]]/DAX__2019_2020__33[[#This Row],[Close]])</f>
        <v>90.117746610903509</v>
      </c>
      <c r="E3524" s="50" t="s">
        <v>9949</v>
      </c>
      <c r="F3524" s="50" t="s">
        <v>9940</v>
      </c>
      <c r="G3524" s="50" t="s">
        <v>10062</v>
      </c>
      <c r="H3524" s="50" t="s">
        <v>10990</v>
      </c>
      <c r="I3524" s="50">
        <f>(DAX__2019_2020__33[[#This Row],[Adj Close]]-DAX__2019_2020__33[[#This Row],[Adj Open]])/DAX__2019_2020__33[[#This Row],[Adj Open]]</f>
        <v>-3.9344371584699046E-3</v>
      </c>
      <c r="J3524" s="50">
        <f>DAX__2019_2020__33[[#This Row],[Adj Close]]-DAX__2019_2020__33[[#This Row],[Adj Open]]</f>
        <v>-0.35456261090351404</v>
      </c>
      <c r="K3524" s="50">
        <v>516633</v>
      </c>
    </row>
    <row r="3525" spans="1:11" x14ac:dyDescent="0.3">
      <c r="A3525" s="51" t="str">
        <f t="shared" si="59"/>
        <v>BEI.DE</v>
      </c>
      <c r="B3525" s="52" t="s">
        <v>576</v>
      </c>
      <c r="C3525" s="50" t="s">
        <v>10062</v>
      </c>
      <c r="D3525" s="50">
        <f>DAX__2019_2020__33[[#This Row],[Open]]*(DAX__2019_2020__33[[#This Row],[Adj Close]]/DAX__2019_2020__33[[#This Row],[Close]])</f>
        <v>89.763187472602311</v>
      </c>
      <c r="E3525" s="50" t="s">
        <v>10050</v>
      </c>
      <c r="F3525" s="50" t="s">
        <v>9955</v>
      </c>
      <c r="G3525" s="50" t="s">
        <v>9947</v>
      </c>
      <c r="H3525" s="50" t="s">
        <v>10991</v>
      </c>
      <c r="I3525" s="50">
        <f>(DAX__2019_2020__33[[#This Row],[Adj Close]]-DAX__2019_2020__33[[#This Row],[Adj Open]])/DAX__2019_2020__33[[#This Row],[Adj Open]]</f>
        <v>2.4138907440628145E-3</v>
      </c>
      <c r="J3525" s="50">
        <f>DAX__2019_2020__33[[#This Row],[Adj Close]]-DAX__2019_2020__33[[#This Row],[Adj Open]]</f>
        <v>0.21667852739768989</v>
      </c>
      <c r="K3525" s="50">
        <v>469883</v>
      </c>
    </row>
    <row r="3526" spans="1:11" x14ac:dyDescent="0.3">
      <c r="A3526" s="51" t="str">
        <f t="shared" si="59"/>
        <v>BEI.DE</v>
      </c>
      <c r="B3526" s="52" t="s">
        <v>577</v>
      </c>
      <c r="C3526" s="50" t="s">
        <v>3898</v>
      </c>
      <c r="D3526" s="50">
        <f>DAX__2019_2020__33[[#This Row],[Open]]*(DAX__2019_2020__33[[#This Row],[Adj Close]]/DAX__2019_2020__33[[#This Row],[Close]])</f>
        <v>90.807161282248998</v>
      </c>
      <c r="E3526" s="50" t="s">
        <v>5729</v>
      </c>
      <c r="F3526" s="50" t="s">
        <v>9973</v>
      </c>
      <c r="G3526" s="50" t="s">
        <v>9941</v>
      </c>
      <c r="H3526" s="50" t="s">
        <v>10710</v>
      </c>
      <c r="I3526" s="50">
        <f>(DAX__2019_2020__33[[#This Row],[Adj Close]]-DAX__2019_2020__33[[#This Row],[Adj Open]])/DAX__2019_2020__33[[#This Row],[Adj Open]]</f>
        <v>4.3385033949634965E-4</v>
      </c>
      <c r="J3526" s="50">
        <f>DAX__2019_2020__33[[#This Row],[Adj Close]]-DAX__2019_2020__33[[#This Row],[Adj Open]]</f>
        <v>3.9396717751003507E-2</v>
      </c>
      <c r="K3526" s="50">
        <v>512005</v>
      </c>
    </row>
    <row r="3527" spans="1:11" x14ac:dyDescent="0.3">
      <c r="A3527" s="51" t="str">
        <f t="shared" si="59"/>
        <v>BEI.DE</v>
      </c>
      <c r="B3527" s="52" t="s">
        <v>578</v>
      </c>
      <c r="C3527" s="50" t="s">
        <v>10711</v>
      </c>
      <c r="D3527" s="50">
        <f>DAX__2019_2020__33[[#This Row],[Open]]*(DAX__2019_2020__33[[#This Row],[Adj Close]]/DAX__2019_2020__33[[#This Row],[Close]])</f>
        <v>91.260222926977733</v>
      </c>
      <c r="E3527" s="50" t="s">
        <v>10155</v>
      </c>
      <c r="F3527" s="50" t="s">
        <v>5763</v>
      </c>
      <c r="G3527" s="50" t="s">
        <v>5763</v>
      </c>
      <c r="H3527" s="50" t="s">
        <v>10992</v>
      </c>
      <c r="I3527" s="50">
        <f>(DAX__2019_2020__33[[#This Row],[Adj Close]]-DAX__2019_2020__33[[#This Row],[Adj Open]])/DAX__2019_2020__33[[#This Row],[Adj Open]]</f>
        <v>-6.4753504651262938E-3</v>
      </c>
      <c r="J3527" s="50">
        <f>DAX__2019_2020__33[[#This Row],[Adj Close]]-DAX__2019_2020__33[[#This Row],[Adj Open]]</f>
        <v>-0.59094192697773451</v>
      </c>
      <c r="K3527" s="50">
        <v>519703</v>
      </c>
    </row>
    <row r="3528" spans="1:11" x14ac:dyDescent="0.3">
      <c r="A3528" s="51" t="str">
        <f t="shared" si="59"/>
        <v>BEI.DE</v>
      </c>
      <c r="B3528" s="52" t="s">
        <v>579</v>
      </c>
      <c r="C3528" s="50" t="s">
        <v>9954</v>
      </c>
      <c r="D3528" s="50">
        <f>DAX__2019_2020__33[[#This Row],[Open]]*(DAX__2019_2020__33[[#This Row],[Adj Close]]/DAX__2019_2020__33[[#This Row],[Close]])</f>
        <v>90.885958864505511</v>
      </c>
      <c r="E3528" s="50" t="s">
        <v>10670</v>
      </c>
      <c r="F3528" s="50" t="s">
        <v>9954</v>
      </c>
      <c r="G3528" s="50" t="s">
        <v>10673</v>
      </c>
      <c r="H3528" s="50" t="s">
        <v>10993</v>
      </c>
      <c r="I3528" s="50">
        <f>(DAX__2019_2020__33[[#This Row],[Adj Close]]-DAX__2019_2020__33[[#This Row],[Adj Open]])/DAX__2019_2020__33[[#This Row],[Adj Open]]</f>
        <v>2.7524935278770302E-2</v>
      </c>
      <c r="J3528" s="50">
        <f>DAX__2019_2020__33[[#This Row],[Adj Close]]-DAX__2019_2020__33[[#This Row],[Adj Open]]</f>
        <v>2.5016301354944943</v>
      </c>
      <c r="K3528" s="50">
        <v>461241</v>
      </c>
    </row>
    <row r="3529" spans="1:11" x14ac:dyDescent="0.3">
      <c r="A3529" s="51" t="str">
        <f t="shared" si="59"/>
        <v>BEI.DE</v>
      </c>
      <c r="B3529" s="52" t="s">
        <v>580</v>
      </c>
      <c r="C3529" s="50" t="s">
        <v>10994</v>
      </c>
      <c r="D3529" s="50">
        <f>DAX__2019_2020__33[[#This Row],[Open]]*(DAX__2019_2020__33[[#This Row],[Adj Close]]/DAX__2019_2020__33[[#This Row],[Close]])</f>
        <v>94.116410696480429</v>
      </c>
      <c r="E3529" s="50" t="s">
        <v>10724</v>
      </c>
      <c r="F3529" s="50" t="s">
        <v>10174</v>
      </c>
      <c r="G3529" s="50" t="s">
        <v>3928</v>
      </c>
      <c r="H3529" s="50" t="s">
        <v>10732</v>
      </c>
      <c r="I3529" s="50">
        <f>(DAX__2019_2020__33[[#This Row],[Adj Close]]-DAX__2019_2020__33[[#This Row],[Adj Open]])/DAX__2019_2020__33[[#This Row],[Adj Open]]</f>
        <v>-1.9464221838933052E-2</v>
      </c>
      <c r="J3529" s="50">
        <f>DAX__2019_2020__33[[#This Row],[Adj Close]]-DAX__2019_2020__33[[#This Row],[Adj Open]]</f>
        <v>-1.8319026964804266</v>
      </c>
      <c r="K3529" s="50">
        <v>408648</v>
      </c>
    </row>
    <row r="3530" spans="1:11" x14ac:dyDescent="0.3">
      <c r="A3530" s="51" t="str">
        <f t="shared" si="59"/>
        <v>BEI.DE</v>
      </c>
      <c r="B3530" s="52" t="s">
        <v>581</v>
      </c>
      <c r="C3530" s="50" t="s">
        <v>10174</v>
      </c>
      <c r="D3530" s="50">
        <f>DAX__2019_2020__33[[#This Row],[Open]]*(DAX__2019_2020__33[[#This Row],[Adj Close]]/DAX__2019_2020__33[[#This Row],[Close]])</f>
        <v>92.107232094158604</v>
      </c>
      <c r="E3530" s="50" t="s">
        <v>10995</v>
      </c>
      <c r="F3530" s="50" t="s">
        <v>10148</v>
      </c>
      <c r="G3530" s="50" t="s">
        <v>10157</v>
      </c>
      <c r="H3530" s="50" t="s">
        <v>10729</v>
      </c>
      <c r="I3530" s="50">
        <f>(DAX__2019_2020__33[[#This Row],[Adj Close]]-DAX__2019_2020__33[[#This Row],[Adj Open]])/DAX__2019_2020__33[[#This Row],[Adj Open]]</f>
        <v>-3.2078273056404408E-3</v>
      </c>
      <c r="J3530" s="50">
        <f>DAX__2019_2020__33[[#This Row],[Adj Close]]-DAX__2019_2020__33[[#This Row],[Adj Open]]</f>
        <v>-0.29546409415860353</v>
      </c>
      <c r="K3530" s="50">
        <v>560981</v>
      </c>
    </row>
    <row r="3531" spans="1:11" x14ac:dyDescent="0.3">
      <c r="A3531" s="51" t="str">
        <f t="shared" si="59"/>
        <v>BEI.DE</v>
      </c>
      <c r="B3531" s="52" t="s">
        <v>582</v>
      </c>
      <c r="C3531" s="50" t="s">
        <v>10996</v>
      </c>
      <c r="D3531" s="50">
        <f>DAX__2019_2020__33[[#This Row],[Open]]*(DAX__2019_2020__33[[#This Row],[Adj Close]]/DAX__2019_2020__33[[#This Row],[Close]])</f>
        <v>91.201125445597853</v>
      </c>
      <c r="E3531" s="50" t="s">
        <v>10146</v>
      </c>
      <c r="F3531" s="50" t="s">
        <v>9973</v>
      </c>
      <c r="G3531" s="50" t="s">
        <v>10707</v>
      </c>
      <c r="H3531" s="50" t="s">
        <v>10708</v>
      </c>
      <c r="I3531" s="50">
        <f>(DAX__2019_2020__33[[#This Row],[Adj Close]]-DAX__2019_2020__33[[#This Row],[Adj Open]])/DAX__2019_2020__33[[#This Row],[Adj Open]]</f>
        <v>-1.7278596485498909E-2</v>
      </c>
      <c r="J3531" s="50">
        <f>DAX__2019_2020__33[[#This Row],[Adj Close]]-DAX__2019_2020__33[[#This Row],[Adj Open]]</f>
        <v>-1.5758274455978523</v>
      </c>
      <c r="K3531" s="50">
        <v>435656</v>
      </c>
    </row>
    <row r="3532" spans="1:11" x14ac:dyDescent="0.3">
      <c r="A3532" s="51" t="str">
        <f t="shared" si="59"/>
        <v>BEI.DE</v>
      </c>
      <c r="B3532" s="52" t="s">
        <v>583</v>
      </c>
      <c r="C3532" s="50" t="s">
        <v>10071</v>
      </c>
      <c r="D3532" s="50">
        <f>DAX__2019_2020__33[[#This Row],[Open]]*(DAX__2019_2020__33[[#This Row],[Adj Close]]/DAX__2019_2020__33[[#This Row],[Close]])</f>
        <v>90.137443332009767</v>
      </c>
      <c r="E3532" s="50" t="s">
        <v>10187</v>
      </c>
      <c r="F3532" s="50" t="s">
        <v>9945</v>
      </c>
      <c r="G3532" s="50" t="s">
        <v>10714</v>
      </c>
      <c r="H3532" s="50" t="s">
        <v>10997</v>
      </c>
      <c r="I3532" s="50">
        <f>(DAX__2019_2020__33[[#This Row],[Adj Close]]-DAX__2019_2020__33[[#This Row],[Adj Open]])/DAX__2019_2020__33[[#This Row],[Adj Open]]</f>
        <v>1.7045509737068577E-2</v>
      </c>
      <c r="J3532" s="50">
        <f>DAX__2019_2020__33[[#This Row],[Adj Close]]-DAX__2019_2020__33[[#This Row],[Adj Open]]</f>
        <v>1.5364386679902395</v>
      </c>
      <c r="K3532" s="50">
        <v>327184</v>
      </c>
    </row>
    <row r="3533" spans="1:11" x14ac:dyDescent="0.3">
      <c r="A3533" s="51" t="str">
        <f t="shared" si="59"/>
        <v>BEI.DE</v>
      </c>
      <c r="B3533" s="52" t="s">
        <v>584</v>
      </c>
      <c r="C3533" s="50" t="s">
        <v>5767</v>
      </c>
      <c r="D3533" s="50">
        <f>DAX__2019_2020__33[[#This Row],[Open]]*(DAX__2019_2020__33[[#This Row],[Adj Close]]/DAX__2019_2020__33[[#This Row],[Close]])</f>
        <v>91.831453630986005</v>
      </c>
      <c r="E3533" s="50" t="s">
        <v>10170</v>
      </c>
      <c r="F3533" s="50" t="s">
        <v>10188</v>
      </c>
      <c r="G3533" s="50" t="s">
        <v>10725</v>
      </c>
      <c r="H3533" s="50" t="s">
        <v>10998</v>
      </c>
      <c r="I3533" s="50">
        <f>(DAX__2019_2020__33[[#This Row],[Adj Close]]-DAX__2019_2020__33[[#This Row],[Adj Open]])/DAX__2019_2020__33[[#This Row],[Adj Open]]</f>
        <v>-6.434792072818131E-4</v>
      </c>
      <c r="J3533" s="50">
        <f>DAX__2019_2020__33[[#This Row],[Adj Close]]-DAX__2019_2020__33[[#This Row],[Adj Open]]</f>
        <v>-5.9091630986003452E-2</v>
      </c>
      <c r="K3533" s="50">
        <v>231334</v>
      </c>
    </row>
    <row r="3534" spans="1:11" x14ac:dyDescent="0.3">
      <c r="A3534" s="51" t="str">
        <f t="shared" si="59"/>
        <v>BEI.DE</v>
      </c>
      <c r="B3534" s="52" t="s">
        <v>585</v>
      </c>
      <c r="C3534" s="50" t="s">
        <v>10159</v>
      </c>
      <c r="D3534" s="50">
        <f>DAX__2019_2020__33[[#This Row],[Open]]*(DAX__2019_2020__33[[#This Row],[Adj Close]]/DAX__2019_2020__33[[#This Row],[Close]])</f>
        <v>92.383005737598978</v>
      </c>
      <c r="E3534" s="50" t="s">
        <v>5718</v>
      </c>
      <c r="F3534" s="50" t="s">
        <v>10185</v>
      </c>
      <c r="G3534" s="50" t="s">
        <v>10854</v>
      </c>
      <c r="H3534" s="50" t="s">
        <v>10915</v>
      </c>
      <c r="I3534" s="50">
        <f>(DAX__2019_2020__33[[#This Row],[Adj Close]]-DAX__2019_2020__33[[#This Row],[Adj Open]])/DAX__2019_2020__33[[#This Row],[Adj Open]]</f>
        <v>1.1087345061172253E-2</v>
      </c>
      <c r="J3534" s="50">
        <f>DAX__2019_2020__33[[#This Row],[Adj Close]]-DAX__2019_2020__33[[#This Row],[Adj Open]]</f>
        <v>1.0242822624010159</v>
      </c>
      <c r="K3534" s="50">
        <v>190535</v>
      </c>
    </row>
    <row r="3535" spans="1:11" x14ac:dyDescent="0.3">
      <c r="A3535" s="51" t="str">
        <f t="shared" si="59"/>
        <v>BEI.DE</v>
      </c>
      <c r="B3535" s="52" t="s">
        <v>586</v>
      </c>
      <c r="C3535" s="50" t="s">
        <v>4931</v>
      </c>
      <c r="D3535" s="50">
        <f>DAX__2019_2020__33[[#This Row],[Open]]*(DAX__2019_2020__33[[#This Row],[Adj Close]]/DAX__2019_2020__33[[#This Row],[Close]])</f>
        <v>93.998227735861732</v>
      </c>
      <c r="E3535" s="50" t="s">
        <v>10818</v>
      </c>
      <c r="F3535" s="50" t="s">
        <v>5711</v>
      </c>
      <c r="G3535" s="50" t="s">
        <v>10999</v>
      </c>
      <c r="H3535" s="50" t="s">
        <v>11000</v>
      </c>
      <c r="I3535" s="50">
        <f>(DAX__2019_2020__33[[#This Row],[Adj Close]]-DAX__2019_2020__33[[#This Row],[Adj Open]])/DAX__2019_2020__33[[#This Row],[Adj Open]]</f>
        <v>-4.1911147487200262E-4</v>
      </c>
      <c r="J3535" s="50">
        <f>DAX__2019_2020__33[[#This Row],[Adj Close]]-DAX__2019_2020__33[[#This Row],[Adj Open]]</f>
        <v>-3.9395735861731396E-2</v>
      </c>
      <c r="K3535" s="50">
        <v>193822</v>
      </c>
    </row>
    <row r="3536" spans="1:11" x14ac:dyDescent="0.3">
      <c r="A3536" s="51" t="str">
        <f t="shared" si="59"/>
        <v>BEI.DE</v>
      </c>
      <c r="B3536" s="52" t="s">
        <v>587</v>
      </c>
      <c r="C3536" s="50" t="s">
        <v>10852</v>
      </c>
      <c r="D3536" s="50">
        <f>DAX__2019_2020__33[[#This Row],[Open]]*(DAX__2019_2020__33[[#This Row],[Adj Close]]/DAX__2019_2020__33[[#This Row],[Close]])</f>
        <v>93.840643513186947</v>
      </c>
      <c r="E3536" s="50" t="s">
        <v>10999</v>
      </c>
      <c r="F3536" s="50" t="s">
        <v>10177</v>
      </c>
      <c r="G3536" s="50" t="s">
        <v>10177</v>
      </c>
      <c r="H3536" s="50" t="s">
        <v>11001</v>
      </c>
      <c r="I3536" s="50">
        <f>(DAX__2019_2020__33[[#This Row],[Adj Close]]-DAX__2019_2020__33[[#This Row],[Adj Open]])/DAX__2019_2020__33[[#This Row],[Adj Open]]</f>
        <v>-8.8160895131830005E-3</v>
      </c>
      <c r="J3536" s="50">
        <f>DAX__2019_2020__33[[#This Row],[Adj Close]]-DAX__2019_2020__33[[#This Row],[Adj Open]]</f>
        <v>-0.82730751318695184</v>
      </c>
      <c r="K3536" s="50">
        <v>121069</v>
      </c>
    </row>
    <row r="3537" spans="1:11" x14ac:dyDescent="0.3">
      <c r="A3537" s="51" t="str">
        <f t="shared" ref="A3537:A3600" si="60">"BMW.DE"</f>
        <v>BMW.DE</v>
      </c>
      <c r="B3537" s="52" t="s">
        <v>83</v>
      </c>
      <c r="C3537" s="50" t="s">
        <v>9256</v>
      </c>
      <c r="D3537" s="50">
        <f>DAX__2019_2020__33[[#This Row],[Open]]*(DAX__2019_2020__33[[#This Row],[Adj Close]]/DAX__2019_2020__33[[#This Row],[Close]])</f>
        <v>56.378987970637858</v>
      </c>
      <c r="E3537" s="50" t="s">
        <v>11002</v>
      </c>
      <c r="F3537" s="50" t="s">
        <v>8874</v>
      </c>
      <c r="G3537" s="50" t="s">
        <v>7498</v>
      </c>
      <c r="H3537" s="50" t="s">
        <v>11003</v>
      </c>
      <c r="I3537" s="50">
        <f>(DAX__2019_2020__33[[#This Row],[Adj Close]]-DAX__2019_2020__33[[#This Row],[Adj Open]])/DAX__2019_2020__33[[#This Row],[Adj Open]]</f>
        <v>-1.2600864190890466E-2</v>
      </c>
      <c r="J3537" s="50">
        <f>DAX__2019_2020__33[[#This Row],[Adj Close]]-DAX__2019_2020__33[[#This Row],[Adj Open]]</f>
        <v>-0.71042397063785501</v>
      </c>
      <c r="K3537" s="50">
        <v>1429230</v>
      </c>
    </row>
    <row r="3538" spans="1:11" x14ac:dyDescent="0.3">
      <c r="A3538" s="51" t="str">
        <f t="shared" si="60"/>
        <v>BMW.DE</v>
      </c>
      <c r="B3538" s="52" t="s">
        <v>84</v>
      </c>
      <c r="C3538" s="50" t="s">
        <v>5470</v>
      </c>
      <c r="D3538" s="50">
        <f>DAX__2019_2020__33[[#This Row],[Open]]*(DAX__2019_2020__33[[#This Row],[Adj Close]]/DAX__2019_2020__33[[#This Row],[Close]])</f>
        <v>55.253483508723171</v>
      </c>
      <c r="E3538" s="50" t="s">
        <v>7995</v>
      </c>
      <c r="F3538" s="50" t="s">
        <v>5443</v>
      </c>
      <c r="G3538" s="50" t="s">
        <v>8905</v>
      </c>
      <c r="H3538" s="50" t="s">
        <v>11004</v>
      </c>
      <c r="I3538" s="50">
        <f>(DAX__2019_2020__33[[#This Row],[Adj Close]]-DAX__2019_2020__33[[#This Row],[Adj Open]])/DAX__2019_2020__33[[#This Row],[Adj Open]]</f>
        <v>-2.4559086614284794E-3</v>
      </c>
      <c r="J3538" s="50">
        <f>DAX__2019_2020__33[[#This Row],[Adj Close]]-DAX__2019_2020__33[[#This Row],[Adj Open]]</f>
        <v>-0.13569750872316888</v>
      </c>
      <c r="K3538" s="50">
        <v>1426463</v>
      </c>
    </row>
    <row r="3539" spans="1:11" x14ac:dyDescent="0.3">
      <c r="A3539" s="51" t="str">
        <f t="shared" si="60"/>
        <v>BMW.DE</v>
      </c>
      <c r="B3539" s="52" t="s">
        <v>85</v>
      </c>
      <c r="C3539" s="50" t="s">
        <v>7509</v>
      </c>
      <c r="D3539" s="50">
        <f>DAX__2019_2020__33[[#This Row],[Open]]*(DAX__2019_2020__33[[#This Row],[Adj Close]]/DAX__2019_2020__33[[#This Row],[Close]])</f>
        <v>55.716460773109638</v>
      </c>
      <c r="E3539" s="50" t="s">
        <v>11005</v>
      </c>
      <c r="F3539" s="50" t="s">
        <v>8907</v>
      </c>
      <c r="G3539" s="50" t="s">
        <v>5409</v>
      </c>
      <c r="H3539" s="50" t="s">
        <v>11006</v>
      </c>
      <c r="I3539" s="50">
        <f>(DAX__2019_2020__33[[#This Row],[Adj Close]]-DAX__2019_2020__33[[#This Row],[Adj Open]])/DAX__2019_2020__33[[#This Row],[Adj Open]]</f>
        <v>2.7363838365450924E-2</v>
      </c>
      <c r="J3539" s="50">
        <f>DAX__2019_2020__33[[#This Row],[Adj Close]]-DAX__2019_2020__33[[#This Row],[Adj Open]]</f>
        <v>1.5246162268903589</v>
      </c>
      <c r="K3539" s="50">
        <v>1857639</v>
      </c>
    </row>
    <row r="3540" spans="1:11" x14ac:dyDescent="0.3">
      <c r="A3540" s="51" t="str">
        <f t="shared" si="60"/>
        <v>BMW.DE</v>
      </c>
      <c r="B3540" s="52" t="s">
        <v>86</v>
      </c>
      <c r="C3540" s="50" t="s">
        <v>11007</v>
      </c>
      <c r="D3540" s="50">
        <f>DAX__2019_2020__33[[#This Row],[Open]]*(DAX__2019_2020__33[[#This Row],[Adj Close]]/DAX__2019_2020__33[[#This Row],[Close]])</f>
        <v>57.273008474500486</v>
      </c>
      <c r="E3540" s="50" t="s">
        <v>7512</v>
      </c>
      <c r="F3540" s="50" t="s">
        <v>11008</v>
      </c>
      <c r="G3540" s="50" t="s">
        <v>11009</v>
      </c>
      <c r="H3540" s="50" t="s">
        <v>11010</v>
      </c>
      <c r="I3540" s="50">
        <f>(DAX__2019_2020__33[[#This Row],[Adj Close]]-DAX__2019_2020__33[[#This Row],[Adj Open]])/DAX__2019_2020__33[[#This Row],[Adj Open]]</f>
        <v>5.1568362369337085E-3</v>
      </c>
      <c r="J3540" s="50">
        <f>DAX__2019_2020__33[[#This Row],[Adj Close]]-DAX__2019_2020__33[[#This Row],[Adj Open]]</f>
        <v>0.29534752549951548</v>
      </c>
      <c r="K3540" s="50">
        <v>1238553</v>
      </c>
    </row>
    <row r="3541" spans="1:11" x14ac:dyDescent="0.3">
      <c r="A3541" s="51" t="str">
        <f t="shared" si="60"/>
        <v>BMW.DE</v>
      </c>
      <c r="B3541" s="52" t="s">
        <v>87</v>
      </c>
      <c r="C3541" s="50" t="s">
        <v>5407</v>
      </c>
      <c r="D3541" s="50">
        <f>DAX__2019_2020__33[[#This Row],[Open]]*(DAX__2019_2020__33[[#This Row],[Adj Close]]/DAX__2019_2020__33[[#This Row],[Close]])</f>
        <v>57.352830369373251</v>
      </c>
      <c r="E3541" s="50" t="s">
        <v>5217</v>
      </c>
      <c r="F3541" s="50" t="s">
        <v>9246</v>
      </c>
      <c r="G3541" s="50" t="s">
        <v>4961</v>
      </c>
      <c r="H3541" s="50" t="s">
        <v>11011</v>
      </c>
      <c r="I3541" s="50">
        <f>(DAX__2019_2020__33[[#This Row],[Adj Close]]-DAX__2019_2020__33[[#This Row],[Adj Open]])/DAX__2019_2020__33[[#This Row],[Adj Open]]</f>
        <v>5.0104524707154444E-3</v>
      </c>
      <c r="J3541" s="50">
        <f>DAX__2019_2020__33[[#This Row],[Adj Close]]-DAX__2019_2020__33[[#This Row],[Adj Open]]</f>
        <v>0.28736363062674997</v>
      </c>
      <c r="K3541" s="50">
        <v>1865750</v>
      </c>
    </row>
    <row r="3542" spans="1:11" x14ac:dyDescent="0.3">
      <c r="A3542" s="51" t="str">
        <f t="shared" si="60"/>
        <v>BMW.DE</v>
      </c>
      <c r="B3542" s="52" t="s">
        <v>88</v>
      </c>
      <c r="C3542" s="50" t="s">
        <v>11012</v>
      </c>
      <c r="D3542" s="50">
        <f>DAX__2019_2020__33[[#This Row],[Open]]*(DAX__2019_2020__33[[#This Row],[Adj Close]]/DAX__2019_2020__33[[#This Row],[Close]])</f>
        <v>58.334654899872881</v>
      </c>
      <c r="E3542" s="50" t="s">
        <v>11013</v>
      </c>
      <c r="F3542" s="50" t="s">
        <v>7512</v>
      </c>
      <c r="G3542" s="50" t="s">
        <v>11014</v>
      </c>
      <c r="H3542" s="50" t="s">
        <v>11015</v>
      </c>
      <c r="I3542" s="50">
        <f>(DAX__2019_2020__33[[#This Row],[Adj Close]]-DAX__2019_2020__33[[#This Row],[Adj Open]])/DAX__2019_2020__33[[#This Row],[Adj Open]]</f>
        <v>-1.7789408380148013E-3</v>
      </c>
      <c r="J3542" s="50">
        <f>DAX__2019_2020__33[[#This Row],[Adj Close]]-DAX__2019_2020__33[[#This Row],[Adj Open]]</f>
        <v>-0.1037738998728841</v>
      </c>
      <c r="K3542" s="50">
        <v>1921526</v>
      </c>
    </row>
    <row r="3543" spans="1:11" x14ac:dyDescent="0.3">
      <c r="A3543" s="51" t="str">
        <f t="shared" si="60"/>
        <v>BMW.DE</v>
      </c>
      <c r="B3543" s="52" t="s">
        <v>89</v>
      </c>
      <c r="C3543" s="50" t="s">
        <v>5452</v>
      </c>
      <c r="D3543" s="50">
        <f>DAX__2019_2020__33[[#This Row],[Open]]*(DAX__2019_2020__33[[#This Row],[Adj Close]]/DAX__2019_2020__33[[#This Row],[Close]])</f>
        <v>57.791862478741514</v>
      </c>
      <c r="E3543" s="50" t="s">
        <v>11016</v>
      </c>
      <c r="F3543" s="50" t="s">
        <v>11017</v>
      </c>
      <c r="G3543" s="50" t="s">
        <v>5463</v>
      </c>
      <c r="H3543" s="50" t="s">
        <v>11018</v>
      </c>
      <c r="I3543" s="50">
        <f>(DAX__2019_2020__33[[#This Row],[Adj Close]]-DAX__2019_2020__33[[#This Row],[Adj Open]])/DAX__2019_2020__33[[#This Row],[Adj Open]]</f>
        <v>1.7955386244326945E-3</v>
      </c>
      <c r="J3543" s="50">
        <f>DAX__2019_2020__33[[#This Row],[Adj Close]]-DAX__2019_2020__33[[#This Row],[Adj Open]]</f>
        <v>0.10376752125848299</v>
      </c>
      <c r="K3543" s="50">
        <v>1569810</v>
      </c>
    </row>
    <row r="3544" spans="1:11" x14ac:dyDescent="0.3">
      <c r="A3544" s="51" t="str">
        <f t="shared" si="60"/>
        <v>BMW.DE</v>
      </c>
      <c r="B3544" s="52" t="s">
        <v>90</v>
      </c>
      <c r="C3544" s="50" t="s">
        <v>5452</v>
      </c>
      <c r="D3544" s="50">
        <f>DAX__2019_2020__33[[#This Row],[Open]]*(DAX__2019_2020__33[[#This Row],[Adj Close]]/DAX__2019_2020__33[[#This Row],[Close]])</f>
        <v>57.79185208812499</v>
      </c>
      <c r="E3544" s="50" t="s">
        <v>8898</v>
      </c>
      <c r="F3544" s="50" t="s">
        <v>9256</v>
      </c>
      <c r="G3544" s="50" t="s">
        <v>11019</v>
      </c>
      <c r="H3544" s="50" t="s">
        <v>11020</v>
      </c>
      <c r="I3544" s="50">
        <f>(DAX__2019_2020__33[[#This Row],[Adj Close]]-DAX__2019_2020__33[[#This Row],[Adj Open]])/DAX__2019_2020__33[[#This Row],[Adj Open]]</f>
        <v>-7.8729279593114567E-3</v>
      </c>
      <c r="J3544" s="50">
        <f>DAX__2019_2020__33[[#This Row],[Adj Close]]-DAX__2019_2020__33[[#This Row],[Adj Open]]</f>
        <v>-0.45499108812499145</v>
      </c>
      <c r="K3544" s="50">
        <v>2009338</v>
      </c>
    </row>
    <row r="3545" spans="1:11" x14ac:dyDescent="0.3">
      <c r="A3545" s="51" t="str">
        <f t="shared" si="60"/>
        <v>BMW.DE</v>
      </c>
      <c r="B3545" s="52" t="s">
        <v>91</v>
      </c>
      <c r="C3545" s="50" t="s">
        <v>7949</v>
      </c>
      <c r="D3545" s="50">
        <f>DAX__2019_2020__33[[#This Row],[Open]]*(DAX__2019_2020__33[[#This Row],[Adj Close]]/DAX__2019_2020__33[[#This Row],[Close]])</f>
        <v>56.698280559545125</v>
      </c>
      <c r="E3545" s="50" t="s">
        <v>8893</v>
      </c>
      <c r="F3545" s="50" t="s">
        <v>7949</v>
      </c>
      <c r="G3545" s="50" t="s">
        <v>9253</v>
      </c>
      <c r="H3545" s="50" t="s">
        <v>11021</v>
      </c>
      <c r="I3545" s="50">
        <f>(DAX__2019_2020__33[[#This Row],[Adj Close]]-DAX__2019_2020__33[[#This Row],[Adj Open]])/DAX__2019_2020__33[[#This Row],[Adj Open]]</f>
        <v>7.8839505544692334E-3</v>
      </c>
      <c r="J3545" s="50">
        <f>DAX__2019_2020__33[[#This Row],[Adj Close]]-DAX__2019_2020__33[[#This Row],[Adj Open]]</f>
        <v>0.44700644045487792</v>
      </c>
      <c r="K3545" s="50">
        <v>1360714</v>
      </c>
    </row>
    <row r="3546" spans="1:11" x14ac:dyDescent="0.3">
      <c r="A3546" s="51" t="str">
        <f t="shared" si="60"/>
        <v>BMW.DE</v>
      </c>
      <c r="B3546" s="52" t="s">
        <v>92</v>
      </c>
      <c r="C3546" s="50" t="s">
        <v>5196</v>
      </c>
      <c r="D3546" s="50">
        <f>DAX__2019_2020__33[[#This Row],[Open]]*(DAX__2019_2020__33[[#This Row],[Adj Close]]/DAX__2019_2020__33[[#This Row],[Close]])</f>
        <v>57.552385435693459</v>
      </c>
      <c r="E3546" s="50" t="s">
        <v>11022</v>
      </c>
      <c r="F3546" s="50" t="s">
        <v>11023</v>
      </c>
      <c r="G3546" s="50" t="s">
        <v>5435</v>
      </c>
      <c r="H3546" s="50" t="s">
        <v>11024</v>
      </c>
      <c r="I3546" s="50">
        <f>(DAX__2019_2020__33[[#This Row],[Adj Close]]-DAX__2019_2020__33[[#This Row],[Adj Open]])/DAX__2019_2020__33[[#This Row],[Adj Open]]</f>
        <v>-6.6573510861956007E-3</v>
      </c>
      <c r="J3546" s="50">
        <f>DAX__2019_2020__33[[#This Row],[Adj Close]]-DAX__2019_2020__33[[#This Row],[Adj Open]]</f>
        <v>-0.38314643569346174</v>
      </c>
      <c r="K3546" s="50">
        <v>1446376</v>
      </c>
    </row>
    <row r="3547" spans="1:11" x14ac:dyDescent="0.3">
      <c r="A3547" s="51" t="str">
        <f t="shared" si="60"/>
        <v>BMW.DE</v>
      </c>
      <c r="B3547" s="52" t="s">
        <v>93</v>
      </c>
      <c r="C3547" s="50" t="s">
        <v>5494</v>
      </c>
      <c r="D3547" s="50">
        <f>DAX__2019_2020__33[[#This Row],[Open]]*(DAX__2019_2020__33[[#This Row],[Adj Close]]/DAX__2019_2020__33[[#This Row],[Close]])</f>
        <v>57.193182997874572</v>
      </c>
      <c r="E3547" s="50" t="s">
        <v>7955</v>
      </c>
      <c r="F3547" s="50" t="s">
        <v>9310</v>
      </c>
      <c r="G3547" s="50" t="s">
        <v>11025</v>
      </c>
      <c r="H3547" s="50" t="s">
        <v>11026</v>
      </c>
      <c r="I3547" s="50">
        <f>(DAX__2019_2020__33[[#This Row],[Adj Close]]-DAX__2019_2020__33[[#This Row],[Adj Open]])/DAX__2019_2020__33[[#This Row],[Adj Open]]</f>
        <v>-1.6748499183571498E-3</v>
      </c>
      <c r="J3547" s="50">
        <f>DAX__2019_2020__33[[#This Row],[Adj Close]]-DAX__2019_2020__33[[#This Row],[Adj Open]]</f>
        <v>-9.5789997874575761E-2</v>
      </c>
      <c r="K3547" s="50">
        <v>1296314</v>
      </c>
    </row>
    <row r="3548" spans="1:11" x14ac:dyDescent="0.3">
      <c r="A3548" s="51" t="str">
        <f t="shared" si="60"/>
        <v>BMW.DE</v>
      </c>
      <c r="B3548" s="52" t="s">
        <v>94</v>
      </c>
      <c r="C3548" s="50" t="s">
        <v>7951</v>
      </c>
      <c r="D3548" s="50">
        <f>DAX__2019_2020__33[[#This Row],[Open]]*(DAX__2019_2020__33[[#This Row],[Adj Close]]/DAX__2019_2020__33[[#This Row],[Close]])</f>
        <v>56.586526491791659</v>
      </c>
      <c r="E3548" s="50" t="s">
        <v>8890</v>
      </c>
      <c r="F3548" s="50" t="s">
        <v>5420</v>
      </c>
      <c r="G3548" s="50" t="s">
        <v>11027</v>
      </c>
      <c r="H3548" s="50" t="s">
        <v>11028</v>
      </c>
      <c r="I3548" s="50">
        <f>(DAX__2019_2020__33[[#This Row],[Adj Close]]-DAX__2019_2020__33[[#This Row],[Adj Open]])/DAX__2019_2020__33[[#This Row],[Adj Open]]</f>
        <v>5.2193963213343179E-3</v>
      </c>
      <c r="J3548" s="50">
        <f>DAX__2019_2020__33[[#This Row],[Adj Close]]-DAX__2019_2020__33[[#This Row],[Adj Open]]</f>
        <v>0.29534750820834432</v>
      </c>
      <c r="K3548" s="50">
        <v>1319472</v>
      </c>
    </row>
    <row r="3549" spans="1:11" x14ac:dyDescent="0.3">
      <c r="A3549" s="51" t="str">
        <f t="shared" si="60"/>
        <v>BMW.DE</v>
      </c>
      <c r="B3549" s="52" t="s">
        <v>95</v>
      </c>
      <c r="C3549" s="50" t="s">
        <v>5451</v>
      </c>
      <c r="D3549" s="50">
        <f>DAX__2019_2020__33[[#This Row],[Open]]*(DAX__2019_2020__33[[#This Row],[Adj Close]]/DAX__2019_2020__33[[#This Row],[Close]])</f>
        <v>57.360814470213377</v>
      </c>
      <c r="E3549" s="50" t="s">
        <v>11029</v>
      </c>
      <c r="F3549" s="50" t="s">
        <v>11007</v>
      </c>
      <c r="G3549" s="50" t="s">
        <v>9387</v>
      </c>
      <c r="H3549" s="50" t="s">
        <v>11030</v>
      </c>
      <c r="I3549" s="50">
        <f>(DAX__2019_2020__33[[#This Row],[Adj Close]]-DAX__2019_2020__33[[#This Row],[Adj Open]])/DAX__2019_2020__33[[#This Row],[Adj Open]]</f>
        <v>2.0595532694189633E-2</v>
      </c>
      <c r="J3549" s="50">
        <f>DAX__2019_2020__33[[#This Row],[Adj Close]]-DAX__2019_2020__33[[#This Row],[Adj Open]]</f>
        <v>1.1813765297866254</v>
      </c>
      <c r="K3549" s="50">
        <v>2590438</v>
      </c>
    </row>
    <row r="3550" spans="1:11" x14ac:dyDescent="0.3">
      <c r="A3550" s="51" t="str">
        <f t="shared" si="60"/>
        <v>BMW.DE</v>
      </c>
      <c r="B3550" s="52" t="s">
        <v>96</v>
      </c>
      <c r="C3550" s="50" t="s">
        <v>11031</v>
      </c>
      <c r="D3550" s="50">
        <f>DAX__2019_2020__33[[#This Row],[Open]]*(DAX__2019_2020__33[[#This Row],[Adj Close]]/DAX__2019_2020__33[[#This Row],[Close]])</f>
        <v>58.669914961932285</v>
      </c>
      <c r="E3550" s="50" t="s">
        <v>11032</v>
      </c>
      <c r="F3550" s="50" t="s">
        <v>11033</v>
      </c>
      <c r="G3550" s="50" t="s">
        <v>11034</v>
      </c>
      <c r="H3550" s="50" t="s">
        <v>11035</v>
      </c>
      <c r="I3550" s="50">
        <f>(DAX__2019_2020__33[[#This Row],[Adj Close]]-DAX__2019_2020__33[[#This Row],[Adj Open]])/DAX__2019_2020__33[[#This Row],[Adj Open]]</f>
        <v>-6.3945714285713303E-3</v>
      </c>
      <c r="J3550" s="50">
        <f>DAX__2019_2020__33[[#This Row],[Adj Close]]-DAX__2019_2020__33[[#This Row],[Adj Open]]</f>
        <v>-0.37516896193228177</v>
      </c>
      <c r="K3550" s="50">
        <v>739929</v>
      </c>
    </row>
    <row r="3551" spans="1:11" x14ac:dyDescent="0.3">
      <c r="A3551" s="51" t="str">
        <f t="shared" si="60"/>
        <v>BMW.DE</v>
      </c>
      <c r="B3551" s="52" t="s">
        <v>97</v>
      </c>
      <c r="C3551" s="50" t="s">
        <v>5460</v>
      </c>
      <c r="D3551" s="50">
        <f>DAX__2019_2020__33[[#This Row],[Open]]*(DAX__2019_2020__33[[#This Row],[Adj Close]]/DAX__2019_2020__33[[#This Row],[Close]])</f>
        <v>57.855717483826105</v>
      </c>
      <c r="E3551" s="50" t="s">
        <v>11014</v>
      </c>
      <c r="F3551" s="50" t="s">
        <v>8893</v>
      </c>
      <c r="G3551" s="50" t="s">
        <v>11036</v>
      </c>
      <c r="H3551" s="50" t="s">
        <v>11037</v>
      </c>
      <c r="I3551" s="50">
        <f>(DAX__2019_2020__33[[#This Row],[Adj Close]]-DAX__2019_2020__33[[#This Row],[Adj Open]])/DAX__2019_2020__33[[#This Row],[Adj Open]]</f>
        <v>3.4492272303024221E-3</v>
      </c>
      <c r="J3551" s="50">
        <f>DAX__2019_2020__33[[#This Row],[Adj Close]]-DAX__2019_2020__33[[#This Row],[Adj Open]]</f>
        <v>0.19955751617389694</v>
      </c>
      <c r="K3551" s="50">
        <v>1068277</v>
      </c>
    </row>
    <row r="3552" spans="1:11" x14ac:dyDescent="0.3">
      <c r="A3552" s="51" t="str">
        <f t="shared" si="60"/>
        <v>BMW.DE</v>
      </c>
      <c r="B3552" s="52" t="s">
        <v>98</v>
      </c>
      <c r="C3552" s="50" t="s">
        <v>5461</v>
      </c>
      <c r="D3552" s="50">
        <f>DAX__2019_2020__33[[#This Row],[Open]]*(DAX__2019_2020__33[[#This Row],[Adj Close]]/DAX__2019_2020__33[[#This Row],[Close]])</f>
        <v>57.472570671220936</v>
      </c>
      <c r="E3552" s="50" t="s">
        <v>11038</v>
      </c>
      <c r="F3552" s="50" t="s">
        <v>5435</v>
      </c>
      <c r="G3552" s="50" t="s">
        <v>9333</v>
      </c>
      <c r="H3552" s="50" t="s">
        <v>11039</v>
      </c>
      <c r="I3552" s="50">
        <f>(DAX__2019_2020__33[[#This Row],[Adj Close]]-DAX__2019_2020__33[[#This Row],[Adj Open]])/DAX__2019_2020__33[[#This Row],[Adj Open]]</f>
        <v>3.1944861111110408E-3</v>
      </c>
      <c r="J3552" s="50">
        <f>DAX__2019_2020__33[[#This Row],[Adj Close]]-DAX__2019_2020__33[[#This Row],[Adj Open]]</f>
        <v>0.18359532877906304</v>
      </c>
      <c r="K3552" s="50">
        <v>1380855</v>
      </c>
    </row>
    <row r="3553" spans="1:11" x14ac:dyDescent="0.3">
      <c r="A3553" s="51" t="str">
        <f t="shared" si="60"/>
        <v>BMW.DE</v>
      </c>
      <c r="B3553" s="52" t="s">
        <v>99</v>
      </c>
      <c r="C3553" s="50" t="s">
        <v>7518</v>
      </c>
      <c r="D3553" s="50">
        <f>DAX__2019_2020__33[[#This Row],[Open]]*(DAX__2019_2020__33[[#This Row],[Adj Close]]/DAX__2019_2020__33[[#This Row],[Close]])</f>
        <v>57.592304982306665</v>
      </c>
      <c r="E3553" s="50" t="s">
        <v>11040</v>
      </c>
      <c r="F3553" s="50" t="s">
        <v>11041</v>
      </c>
      <c r="G3553" s="50" t="s">
        <v>11040</v>
      </c>
      <c r="H3553" s="50" t="s">
        <v>11042</v>
      </c>
      <c r="I3553" s="50">
        <f>(DAX__2019_2020__33[[#This Row],[Adj Close]]-DAX__2019_2020__33[[#This Row],[Adj Open]])/DAX__2019_2020__33[[#This Row],[Adj Open]]</f>
        <v>1.3444226931552852E-2</v>
      </c>
      <c r="J3553" s="50">
        <f>DAX__2019_2020__33[[#This Row],[Adj Close]]-DAX__2019_2020__33[[#This Row],[Adj Open]]</f>
        <v>0.77428401769333277</v>
      </c>
      <c r="K3553" s="50">
        <v>1419799</v>
      </c>
    </row>
    <row r="3554" spans="1:11" x14ac:dyDescent="0.3">
      <c r="A3554" s="51" t="str">
        <f t="shared" si="60"/>
        <v>BMW.DE</v>
      </c>
      <c r="B3554" s="52" t="s">
        <v>100</v>
      </c>
      <c r="C3554" s="50" t="s">
        <v>11031</v>
      </c>
      <c r="D3554" s="50">
        <f>DAX__2019_2020__33[[#This Row],[Open]]*(DAX__2019_2020__33[[#This Row],[Adj Close]]/DAX__2019_2020__33[[#This Row],[Close]])</f>
        <v>58.669906083924836</v>
      </c>
      <c r="E3554" s="50" t="s">
        <v>11043</v>
      </c>
      <c r="F3554" s="50" t="s">
        <v>11031</v>
      </c>
      <c r="G3554" s="50" t="s">
        <v>11044</v>
      </c>
      <c r="H3554" s="50" t="s">
        <v>11045</v>
      </c>
      <c r="I3554" s="50">
        <f>(DAX__2019_2020__33[[#This Row],[Adj Close]]-DAX__2019_2020__33[[#This Row],[Adj Open]])/DAX__2019_2020__33[[#This Row],[Adj Open]]</f>
        <v>1.156459863945589E-2</v>
      </c>
      <c r="J3554" s="50">
        <f>DAX__2019_2020__33[[#This Row],[Adj Close]]-DAX__2019_2020__33[[#This Row],[Adj Open]]</f>
        <v>0.67849391607516196</v>
      </c>
      <c r="K3554" s="50">
        <v>2173838</v>
      </c>
    </row>
    <row r="3555" spans="1:11" x14ac:dyDescent="0.3">
      <c r="A3555" s="51" t="str">
        <f t="shared" si="60"/>
        <v>BMW.DE</v>
      </c>
      <c r="B3555" s="52" t="s">
        <v>101</v>
      </c>
      <c r="C3555" s="50" t="s">
        <v>7540</v>
      </c>
      <c r="D3555" s="50">
        <f>DAX__2019_2020__33[[#This Row],[Open]]*(DAX__2019_2020__33[[#This Row],[Adj Close]]/DAX__2019_2020__33[[#This Row],[Close]])</f>
        <v>59.3164709142264</v>
      </c>
      <c r="E3555" s="50" t="s">
        <v>11046</v>
      </c>
      <c r="F3555" s="50" t="s">
        <v>11047</v>
      </c>
      <c r="G3555" s="50" t="s">
        <v>11048</v>
      </c>
      <c r="H3555" s="50" t="s">
        <v>11049</v>
      </c>
      <c r="I3555" s="50">
        <f>(DAX__2019_2020__33[[#This Row],[Adj Close]]-DAX__2019_2020__33[[#This Row],[Adj Open]])/DAX__2019_2020__33[[#This Row],[Adj Open]]</f>
        <v>-4.440788707866742E-3</v>
      </c>
      <c r="J3555" s="50">
        <f>DAX__2019_2020__33[[#This Row],[Adj Close]]-DAX__2019_2020__33[[#This Row],[Adj Open]]</f>
        <v>-0.26341191422640264</v>
      </c>
      <c r="K3555" s="50">
        <v>1335145</v>
      </c>
    </row>
    <row r="3556" spans="1:11" x14ac:dyDescent="0.3">
      <c r="A3556" s="51" t="str">
        <f t="shared" si="60"/>
        <v>BMW.DE</v>
      </c>
      <c r="B3556" s="52" t="s">
        <v>102</v>
      </c>
      <c r="C3556" s="50" t="s">
        <v>11050</v>
      </c>
      <c r="D3556" s="50">
        <f>DAX__2019_2020__33[[#This Row],[Open]]*(DAX__2019_2020__33[[#This Row],[Adj Close]]/DAX__2019_2020__33[[#This Row],[Close]])</f>
        <v>58.709825962322618</v>
      </c>
      <c r="E3556" s="50" t="s">
        <v>11051</v>
      </c>
      <c r="F3556" s="50" t="s">
        <v>11052</v>
      </c>
      <c r="G3556" s="50" t="s">
        <v>11053</v>
      </c>
      <c r="H3556" s="50" t="s">
        <v>11054</v>
      </c>
      <c r="I3556" s="50">
        <f>(DAX__2019_2020__33[[#This Row],[Adj Close]]-DAX__2019_2020__33[[#This Row],[Adj Open]])/DAX__2019_2020__33[[#This Row],[Adj Open]]</f>
        <v>4.0787897724490286E-3</v>
      </c>
      <c r="J3556" s="50">
        <f>DAX__2019_2020__33[[#This Row],[Adj Close]]-DAX__2019_2020__33[[#This Row],[Adj Open]]</f>
        <v>0.23946503767738392</v>
      </c>
      <c r="K3556" s="50">
        <v>1115739</v>
      </c>
    </row>
    <row r="3557" spans="1:11" x14ac:dyDescent="0.3">
      <c r="A3557" s="51" t="str">
        <f t="shared" si="60"/>
        <v>BMW.DE</v>
      </c>
      <c r="B3557" s="52" t="s">
        <v>103</v>
      </c>
      <c r="C3557" s="50" t="s">
        <v>9397</v>
      </c>
      <c r="D3557" s="50">
        <f>DAX__2019_2020__33[[#This Row],[Open]]*(DAX__2019_2020__33[[#This Row],[Adj Close]]/DAX__2019_2020__33[[#This Row],[Close]])</f>
        <v>58.989205150552543</v>
      </c>
      <c r="E3557" s="50" t="s">
        <v>7539</v>
      </c>
      <c r="F3557" s="50" t="s">
        <v>7544</v>
      </c>
      <c r="G3557" s="50" t="s">
        <v>11055</v>
      </c>
      <c r="H3557" s="50" t="s">
        <v>11056</v>
      </c>
      <c r="I3557" s="50">
        <f>(DAX__2019_2020__33[[#This Row],[Adj Close]]-DAX__2019_2020__33[[#This Row],[Adj Open]])/DAX__2019_2020__33[[#This Row],[Adj Open]]</f>
        <v>-7.7131256369926274E-3</v>
      </c>
      <c r="J3557" s="50">
        <f>DAX__2019_2020__33[[#This Row],[Adj Close]]-DAX__2019_2020__33[[#This Row],[Adj Open]]</f>
        <v>-0.45499115055254435</v>
      </c>
      <c r="K3557" s="50">
        <v>1187607</v>
      </c>
    </row>
    <row r="3558" spans="1:11" x14ac:dyDescent="0.3">
      <c r="A3558" s="51" t="str">
        <f t="shared" si="60"/>
        <v>BMW.DE</v>
      </c>
      <c r="B3558" s="52" t="s">
        <v>104</v>
      </c>
      <c r="C3558" s="50" t="s">
        <v>11057</v>
      </c>
      <c r="D3558" s="50">
        <f>DAX__2019_2020__33[[#This Row],[Open]]*(DAX__2019_2020__33[[#This Row],[Adj Close]]/DAX__2019_2020__33[[#This Row],[Close]])</f>
        <v>59.236650530610838</v>
      </c>
      <c r="E3558" s="50" t="s">
        <v>5209</v>
      </c>
      <c r="F3558" s="50" t="s">
        <v>11058</v>
      </c>
      <c r="G3558" s="50" t="s">
        <v>9399</v>
      </c>
      <c r="H3558" s="50" t="s">
        <v>11059</v>
      </c>
      <c r="I3558" s="50">
        <f>(DAX__2019_2020__33[[#This Row],[Adj Close]]-DAX__2019_2020__33[[#This Row],[Adj Open]])/DAX__2019_2020__33[[#This Row],[Adj Open]]</f>
        <v>-1.0106454791893984E-2</v>
      </c>
      <c r="J3558" s="50">
        <f>DAX__2019_2020__33[[#This Row],[Adj Close]]-DAX__2019_2020__33[[#This Row],[Adj Open]]</f>
        <v>-0.59867253061084114</v>
      </c>
      <c r="K3558" s="50">
        <v>1648320</v>
      </c>
    </row>
    <row r="3559" spans="1:11" x14ac:dyDescent="0.3">
      <c r="A3559" s="51" t="str">
        <f t="shared" si="60"/>
        <v>BMW.DE</v>
      </c>
      <c r="B3559" s="52" t="s">
        <v>105</v>
      </c>
      <c r="C3559" s="50" t="s">
        <v>11060</v>
      </c>
      <c r="D3559" s="50">
        <f>DAX__2019_2020__33[[#This Row],[Open]]*(DAX__2019_2020__33[[#This Row],[Adj Close]]/DAX__2019_2020__33[[#This Row],[Close]])</f>
        <v>58.869473042480074</v>
      </c>
      <c r="E3559" s="50" t="s">
        <v>11046</v>
      </c>
      <c r="F3559" s="50" t="s">
        <v>11061</v>
      </c>
      <c r="G3559" s="50" t="s">
        <v>7539</v>
      </c>
      <c r="H3559" s="50" t="s">
        <v>11062</v>
      </c>
      <c r="I3559" s="50">
        <f>(DAX__2019_2020__33[[#This Row],[Adj Close]]-DAX__2019_2020__33[[#This Row],[Adj Open]])/DAX__2019_2020__33[[#This Row],[Adj Open]]</f>
        <v>5.2881220338984007E-3</v>
      </c>
      <c r="J3559" s="50">
        <f>DAX__2019_2020__33[[#This Row],[Adj Close]]-DAX__2019_2020__33[[#This Row],[Adj Open]]</f>
        <v>0.31130895751992682</v>
      </c>
      <c r="K3559" s="50">
        <v>1529328</v>
      </c>
    </row>
    <row r="3560" spans="1:11" x14ac:dyDescent="0.3">
      <c r="A3560" s="51" t="str">
        <f t="shared" si="60"/>
        <v>BMW.DE</v>
      </c>
      <c r="B3560" s="52" t="s">
        <v>106</v>
      </c>
      <c r="C3560" s="50" t="s">
        <v>11063</v>
      </c>
      <c r="D3560" s="50">
        <f>DAX__2019_2020__33[[#This Row],[Open]]*(DAX__2019_2020__33[[#This Row],[Adj Close]]/DAX__2019_2020__33[[#This Row],[Close]])</f>
        <v>59.061044585982323</v>
      </c>
      <c r="E3560" s="50" t="s">
        <v>11064</v>
      </c>
      <c r="F3560" s="50" t="s">
        <v>9322</v>
      </c>
      <c r="G3560" s="50" t="s">
        <v>11065</v>
      </c>
      <c r="H3560" s="50" t="s">
        <v>11066</v>
      </c>
      <c r="I3560" s="50">
        <f>(DAX__2019_2020__33[[#This Row],[Adj Close]]-DAX__2019_2020__33[[#This Row],[Adj Open]])/DAX__2019_2020__33[[#This Row],[Adj Open]]</f>
        <v>-1.0136505207095697E-2</v>
      </c>
      <c r="J3560" s="50">
        <f>DAX__2019_2020__33[[#This Row],[Adj Close]]-DAX__2019_2020__33[[#This Row],[Adj Open]]</f>
        <v>-0.59867258598232098</v>
      </c>
      <c r="K3560" s="50">
        <v>1527571</v>
      </c>
    </row>
    <row r="3561" spans="1:11" x14ac:dyDescent="0.3">
      <c r="A3561" s="51" t="str">
        <f t="shared" si="60"/>
        <v>BMW.DE</v>
      </c>
      <c r="B3561" s="52" t="s">
        <v>107</v>
      </c>
      <c r="C3561" s="50" t="s">
        <v>11067</v>
      </c>
      <c r="D3561" s="50">
        <f>DAX__2019_2020__33[[#This Row],[Open]]*(DAX__2019_2020__33[[#This Row],[Adj Close]]/DAX__2019_2020__33[[#This Row],[Close]])</f>
        <v>58.757720999999997</v>
      </c>
      <c r="E3561" s="50" t="s">
        <v>5474</v>
      </c>
      <c r="F3561" s="50" t="s">
        <v>5405</v>
      </c>
      <c r="G3561" s="50" t="s">
        <v>11067</v>
      </c>
      <c r="H3561" s="50" t="s">
        <v>11068</v>
      </c>
      <c r="I3561" s="50">
        <f>(DAX__2019_2020__33[[#This Row],[Adj Close]]-DAX__2019_2020__33[[#This Row],[Adj Open]])/DAX__2019_2020__33[[#This Row],[Adj Open]]</f>
        <v>0</v>
      </c>
      <c r="J3561" s="50">
        <f>DAX__2019_2020__33[[#This Row],[Adj Close]]-DAX__2019_2020__33[[#This Row],[Adj Open]]</f>
        <v>0</v>
      </c>
      <c r="K3561" s="50">
        <v>1579217</v>
      </c>
    </row>
    <row r="3562" spans="1:11" x14ac:dyDescent="0.3">
      <c r="A3562" s="51" t="str">
        <f t="shared" si="60"/>
        <v>BMW.DE</v>
      </c>
      <c r="B3562" s="52" t="s">
        <v>108</v>
      </c>
      <c r="C3562" s="50" t="s">
        <v>11069</v>
      </c>
      <c r="D3562" s="50">
        <f>DAX__2019_2020__33[[#This Row],[Open]]*(DAX__2019_2020__33[[#This Row],[Adj Close]]/DAX__2019_2020__33[[#This Row],[Close]])</f>
        <v>58.582107773878271</v>
      </c>
      <c r="E3562" s="50" t="s">
        <v>9462</v>
      </c>
      <c r="F3562" s="50" t="s">
        <v>11016</v>
      </c>
      <c r="G3562" s="50" t="s">
        <v>11070</v>
      </c>
      <c r="H3562" s="50" t="s">
        <v>11071</v>
      </c>
      <c r="I3562" s="50">
        <f>(DAX__2019_2020__33[[#This Row],[Adj Close]]-DAX__2019_2020__33[[#This Row],[Adj Open]])/DAX__2019_2020__33[[#This Row],[Adj Open]]</f>
        <v>3.5427579171924948E-3</v>
      </c>
      <c r="J3562" s="50">
        <f>DAX__2019_2020__33[[#This Row],[Adj Close]]-DAX__2019_2020__33[[#This Row],[Adj Open]]</f>
        <v>0.20754222612173123</v>
      </c>
      <c r="K3562" s="50">
        <v>1290915</v>
      </c>
    </row>
    <row r="3563" spans="1:11" x14ac:dyDescent="0.3">
      <c r="A3563" s="51" t="str">
        <f t="shared" si="60"/>
        <v>BMW.DE</v>
      </c>
      <c r="B3563" s="52" t="s">
        <v>109</v>
      </c>
      <c r="C3563" s="50" t="s">
        <v>7525</v>
      </c>
      <c r="D3563" s="50">
        <f>DAX__2019_2020__33[[#This Row],[Open]]*(DAX__2019_2020__33[[#This Row],[Adj Close]]/DAX__2019_2020__33[[#This Row],[Close]])</f>
        <v>58.430433196008757</v>
      </c>
      <c r="E3563" s="50" t="s">
        <v>11072</v>
      </c>
      <c r="F3563" s="50" t="s">
        <v>11073</v>
      </c>
      <c r="G3563" s="50" t="s">
        <v>11073</v>
      </c>
      <c r="H3563" s="50" t="s">
        <v>11074</v>
      </c>
      <c r="I3563" s="50">
        <f>(DAX__2019_2020__33[[#This Row],[Adj Close]]-DAX__2019_2020__33[[#This Row],[Adj Open]])/DAX__2019_2020__33[[#This Row],[Adj Open]]</f>
        <v>-2.7049126791630823E-2</v>
      </c>
      <c r="J3563" s="50">
        <f>DAX__2019_2020__33[[#This Row],[Adj Close]]-DAX__2019_2020__33[[#This Row],[Adj Open]]</f>
        <v>-1.5804921960087555</v>
      </c>
      <c r="K3563" s="50">
        <v>2602996</v>
      </c>
    </row>
    <row r="3564" spans="1:11" x14ac:dyDescent="0.3">
      <c r="A3564" s="51" t="str">
        <f t="shared" si="60"/>
        <v>BMW.DE</v>
      </c>
      <c r="B3564" s="52" t="s">
        <v>110</v>
      </c>
      <c r="C3564" s="50" t="s">
        <v>7968</v>
      </c>
      <c r="D3564" s="50">
        <f>DAX__2019_2020__33[[#This Row],[Open]]*(DAX__2019_2020__33[[#This Row],[Adj Close]]/DAX__2019_2020__33[[#This Row],[Close]])</f>
        <v>56.42688425972608</v>
      </c>
      <c r="E3564" s="50" t="s">
        <v>11075</v>
      </c>
      <c r="F3564" s="50" t="s">
        <v>7494</v>
      </c>
      <c r="G3564" s="50" t="s">
        <v>7979</v>
      </c>
      <c r="H3564" s="50" t="s">
        <v>11076</v>
      </c>
      <c r="I3564" s="50">
        <f>(DAX__2019_2020__33[[#This Row],[Adj Close]]-DAX__2019_2020__33[[#This Row],[Adj Open]])/DAX__2019_2020__33[[#This Row],[Adj Open]]</f>
        <v>-1.6409718024905467E-2</v>
      </c>
      <c r="J3564" s="50">
        <f>DAX__2019_2020__33[[#This Row],[Adj Close]]-DAX__2019_2020__33[[#This Row],[Adj Open]]</f>
        <v>-0.92594925972608166</v>
      </c>
      <c r="K3564" s="50">
        <v>2549287</v>
      </c>
    </row>
    <row r="3565" spans="1:11" x14ac:dyDescent="0.3">
      <c r="A3565" s="51" t="str">
        <f t="shared" si="60"/>
        <v>BMW.DE</v>
      </c>
      <c r="B3565" s="52" t="s">
        <v>111</v>
      </c>
      <c r="C3565" s="50" t="s">
        <v>5423</v>
      </c>
      <c r="D3565" s="50">
        <f>DAX__2019_2020__33[[#This Row],[Open]]*(DAX__2019_2020__33[[#This Row],[Adj Close]]/DAX__2019_2020__33[[#This Row],[Close]])</f>
        <v>55.564802638466332</v>
      </c>
      <c r="E3565" s="50" t="s">
        <v>7929</v>
      </c>
      <c r="F3565" s="50" t="s">
        <v>11077</v>
      </c>
      <c r="G3565" s="50" t="s">
        <v>9468</v>
      </c>
      <c r="H3565" s="50" t="s">
        <v>11078</v>
      </c>
      <c r="I3565" s="50">
        <f>(DAX__2019_2020__33[[#This Row],[Adj Close]]-DAX__2019_2020__33[[#This Row],[Adj Open]])/DAX__2019_2020__33[[#This Row],[Adj Open]]</f>
        <v>-2.873107270893409E-3</v>
      </c>
      <c r="J3565" s="50">
        <f>DAX__2019_2020__33[[#This Row],[Adj Close]]-DAX__2019_2020__33[[#This Row],[Adj Open]]</f>
        <v>-0.15964363846633489</v>
      </c>
      <c r="K3565" s="50">
        <v>1964372</v>
      </c>
    </row>
    <row r="3566" spans="1:11" x14ac:dyDescent="0.3">
      <c r="A3566" s="51" t="str">
        <f t="shared" si="60"/>
        <v>BMW.DE</v>
      </c>
      <c r="B3566" s="52" t="s">
        <v>112</v>
      </c>
      <c r="C3566" s="50" t="s">
        <v>7992</v>
      </c>
      <c r="D3566" s="50">
        <f>DAX__2019_2020__33[[#This Row],[Open]]*(DAX__2019_2020__33[[#This Row],[Adj Close]]/DAX__2019_2020__33[[#This Row],[Close]])</f>
        <v>55.83618761325215</v>
      </c>
      <c r="E3566" s="50" t="s">
        <v>9258</v>
      </c>
      <c r="F3566" s="50" t="s">
        <v>11079</v>
      </c>
      <c r="G3566" s="50" t="s">
        <v>11080</v>
      </c>
      <c r="H3566" s="50" t="s">
        <v>11081</v>
      </c>
      <c r="I3566" s="50">
        <f>(DAX__2019_2020__33[[#This Row],[Adj Close]]-DAX__2019_2020__33[[#This Row],[Adj Open]])/DAX__2019_2020__33[[#This Row],[Adj Open]]</f>
        <v>-5.7173697948837072E-4</v>
      </c>
      <c r="J3566" s="50">
        <f>DAX__2019_2020__33[[#This Row],[Adj Close]]-DAX__2019_2020__33[[#This Row],[Adj Open]]</f>
        <v>-3.1923613252146765E-2</v>
      </c>
      <c r="K3566" s="50">
        <v>1725806</v>
      </c>
    </row>
    <row r="3567" spans="1:11" x14ac:dyDescent="0.3">
      <c r="A3567" s="51" t="str">
        <f t="shared" si="60"/>
        <v>BMW.DE</v>
      </c>
      <c r="B3567" s="52" t="s">
        <v>113</v>
      </c>
      <c r="C3567" s="50" t="s">
        <v>5473</v>
      </c>
      <c r="D3567" s="50">
        <f>DAX__2019_2020__33[[#This Row],[Open]]*(DAX__2019_2020__33[[#This Row],[Adj Close]]/DAX__2019_2020__33[[#This Row],[Close]])</f>
        <v>56.275218103071715</v>
      </c>
      <c r="E3567" s="50" t="s">
        <v>5411</v>
      </c>
      <c r="F3567" s="50" t="s">
        <v>5598</v>
      </c>
      <c r="G3567" s="50" t="s">
        <v>5475</v>
      </c>
      <c r="H3567" s="50" t="s">
        <v>11082</v>
      </c>
      <c r="I3567" s="50">
        <f>(DAX__2019_2020__33[[#This Row],[Adj Close]]-DAX__2019_2020__33[[#This Row],[Adj Open]])/DAX__2019_2020__33[[#This Row],[Adj Open]]</f>
        <v>-1.5602978723403766E-3</v>
      </c>
      <c r="J3567" s="50">
        <f>DAX__2019_2020__33[[#This Row],[Adj Close]]-DAX__2019_2020__33[[#This Row],[Adj Open]]</f>
        <v>-8.7806103071713437E-2</v>
      </c>
      <c r="K3567" s="50">
        <v>1785637</v>
      </c>
    </row>
    <row r="3568" spans="1:11" x14ac:dyDescent="0.3">
      <c r="A3568" s="51" t="str">
        <f t="shared" si="60"/>
        <v>BMW.DE</v>
      </c>
      <c r="B3568" s="52" t="s">
        <v>114</v>
      </c>
      <c r="C3568" s="50" t="s">
        <v>4948</v>
      </c>
      <c r="D3568" s="50">
        <f>DAX__2019_2020__33[[#This Row],[Open]]*(DAX__2019_2020__33[[#This Row],[Adj Close]]/DAX__2019_2020__33[[#This Row],[Close]])</f>
        <v>56.674335217716951</v>
      </c>
      <c r="E3568" s="50" t="s">
        <v>11083</v>
      </c>
      <c r="F3568" s="50" t="s">
        <v>11084</v>
      </c>
      <c r="G3568" s="50" t="s">
        <v>5320</v>
      </c>
      <c r="H3568" s="50" t="s">
        <v>11085</v>
      </c>
      <c r="I3568" s="50">
        <f>(DAX__2019_2020__33[[#This Row],[Adj Close]]-DAX__2019_2020__33[[#This Row],[Adj Open]])/DAX__2019_2020__33[[#This Row],[Adj Open]]</f>
        <v>-2.3239464788732473E-2</v>
      </c>
      <c r="J3568" s="50">
        <f>DAX__2019_2020__33[[#This Row],[Adj Close]]-DAX__2019_2020__33[[#This Row],[Adj Open]]</f>
        <v>-1.3170812177169537</v>
      </c>
      <c r="K3568" s="50">
        <v>1847105</v>
      </c>
    </row>
    <row r="3569" spans="1:11" x14ac:dyDescent="0.3">
      <c r="A3569" s="51" t="str">
        <f t="shared" si="60"/>
        <v>BMW.DE</v>
      </c>
      <c r="B3569" s="52" t="s">
        <v>115</v>
      </c>
      <c r="C3569" s="50" t="s">
        <v>9299</v>
      </c>
      <c r="D3569" s="50">
        <f>DAX__2019_2020__33[[#This Row],[Open]]*(DAX__2019_2020__33[[#This Row],[Adj Close]]/DAX__2019_2020__33[[#This Row],[Close]])</f>
        <v>55.157698526093128</v>
      </c>
      <c r="E3569" s="50" t="s">
        <v>7928</v>
      </c>
      <c r="F3569" s="50" t="s">
        <v>9166</v>
      </c>
      <c r="G3569" s="50" t="s">
        <v>7963</v>
      </c>
      <c r="H3569" s="50" t="s">
        <v>11086</v>
      </c>
      <c r="I3569" s="50">
        <f>(DAX__2019_2020__33[[#This Row],[Adj Close]]-DAX__2019_2020__33[[#This Row],[Adj Open]])/DAX__2019_2020__33[[#This Row],[Adj Open]]</f>
        <v>2.4167858876059781E-2</v>
      </c>
      <c r="J3569" s="50">
        <f>DAX__2019_2020__33[[#This Row],[Adj Close]]-DAX__2019_2020__33[[#This Row],[Adj Open]]</f>
        <v>1.3330434739068693</v>
      </c>
      <c r="K3569" s="50">
        <v>2744797</v>
      </c>
    </row>
    <row r="3570" spans="1:11" x14ac:dyDescent="0.3">
      <c r="A3570" s="51" t="str">
        <f t="shared" si="60"/>
        <v>BMW.DE</v>
      </c>
      <c r="B3570" s="52" t="s">
        <v>116</v>
      </c>
      <c r="C3570" s="50" t="s">
        <v>9244</v>
      </c>
      <c r="D3570" s="50">
        <f>DAX__2019_2020__33[[#This Row],[Open]]*(DAX__2019_2020__33[[#This Row],[Adj Close]]/DAX__2019_2020__33[[#This Row],[Close]])</f>
        <v>56.035748073407298</v>
      </c>
      <c r="E3570" s="50" t="s">
        <v>11087</v>
      </c>
      <c r="F3570" s="50" t="s">
        <v>8918</v>
      </c>
      <c r="G3570" s="50" t="s">
        <v>5483</v>
      </c>
      <c r="H3570" s="50" t="s">
        <v>11088</v>
      </c>
      <c r="I3570" s="50">
        <f>(DAX__2019_2020__33[[#This Row],[Adj Close]]-DAX__2019_2020__33[[#This Row],[Adj Open]])/DAX__2019_2020__33[[#This Row],[Adj Open]]</f>
        <v>5.5555415479576417E-3</v>
      </c>
      <c r="J3570" s="50">
        <f>DAX__2019_2020__33[[#This Row],[Adj Close]]-DAX__2019_2020__33[[#This Row],[Adj Open]]</f>
        <v>0.3113089265927016</v>
      </c>
      <c r="K3570" s="50">
        <v>1095834</v>
      </c>
    </row>
    <row r="3571" spans="1:11" x14ac:dyDescent="0.3">
      <c r="A3571" s="51" t="str">
        <f t="shared" si="60"/>
        <v>BMW.DE</v>
      </c>
      <c r="B3571" s="52" t="s">
        <v>117</v>
      </c>
      <c r="C3571" s="50" t="s">
        <v>7971</v>
      </c>
      <c r="D3571" s="50">
        <f>DAX__2019_2020__33[[#This Row],[Open]]*(DAX__2019_2020__33[[#This Row],[Adj Close]]/DAX__2019_2020__33[[#This Row],[Close]])</f>
        <v>56.067677560244853</v>
      </c>
      <c r="E3571" s="50" t="s">
        <v>9259</v>
      </c>
      <c r="F3571" s="50" t="s">
        <v>9271</v>
      </c>
      <c r="G3571" s="50" t="s">
        <v>11089</v>
      </c>
      <c r="H3571" s="50" t="s">
        <v>11090</v>
      </c>
      <c r="I3571" s="50">
        <f>(DAX__2019_2020__33[[#This Row],[Adj Close]]-DAX__2019_2020__33[[#This Row],[Adj Open]])/DAX__2019_2020__33[[#This Row],[Adj Open]]</f>
        <v>1.1389564675101474E-2</v>
      </c>
      <c r="J3571" s="50">
        <f>DAX__2019_2020__33[[#This Row],[Adj Close]]-DAX__2019_2020__33[[#This Row],[Adj Open]]</f>
        <v>0.6385864397551444</v>
      </c>
      <c r="K3571" s="50">
        <v>1136405</v>
      </c>
    </row>
    <row r="3572" spans="1:11" x14ac:dyDescent="0.3">
      <c r="A3572" s="51" t="str">
        <f t="shared" si="60"/>
        <v>BMW.DE</v>
      </c>
      <c r="B3572" s="52" t="s">
        <v>118</v>
      </c>
      <c r="C3572" s="50" t="s">
        <v>11083</v>
      </c>
      <c r="D3572" s="50">
        <f>DAX__2019_2020__33[[#This Row],[Open]]*(DAX__2019_2020__33[[#This Row],[Adj Close]]/DAX__2019_2020__33[[#This Row],[Close]])</f>
        <v>56.762146006693925</v>
      </c>
      <c r="E3572" s="50" t="s">
        <v>5403</v>
      </c>
      <c r="F3572" s="50" t="s">
        <v>11083</v>
      </c>
      <c r="G3572" s="50" t="s">
        <v>11091</v>
      </c>
      <c r="H3572" s="50" t="s">
        <v>11092</v>
      </c>
      <c r="I3572" s="50">
        <f>(DAX__2019_2020__33[[#This Row],[Adj Close]]-DAX__2019_2020__33[[#This Row],[Adj Open]])/DAX__2019_2020__33[[#This Row],[Adj Open]]</f>
        <v>1.9687821407849627E-2</v>
      </c>
      <c r="J3572" s="50">
        <f>DAX__2019_2020__33[[#This Row],[Adj Close]]-DAX__2019_2020__33[[#This Row],[Adj Open]]</f>
        <v>1.1175229933060749</v>
      </c>
      <c r="K3572" s="50">
        <v>2063029</v>
      </c>
    </row>
    <row r="3573" spans="1:11" x14ac:dyDescent="0.3">
      <c r="A3573" s="51" t="str">
        <f t="shared" si="60"/>
        <v>BMW.DE</v>
      </c>
      <c r="B3573" s="52" t="s">
        <v>119</v>
      </c>
      <c r="C3573" s="50" t="s">
        <v>11093</v>
      </c>
      <c r="D3573" s="50">
        <f>DAX__2019_2020__33[[#This Row],[Open]]*(DAX__2019_2020__33[[#This Row],[Adj Close]]/DAX__2019_2020__33[[#This Row],[Close]])</f>
        <v>57.911597829799973</v>
      </c>
      <c r="E3573" s="50" t="s">
        <v>7551</v>
      </c>
      <c r="F3573" s="50" t="s">
        <v>5442</v>
      </c>
      <c r="G3573" s="50" t="s">
        <v>11040</v>
      </c>
      <c r="H3573" s="50" t="s">
        <v>11042</v>
      </c>
      <c r="I3573" s="50">
        <f>(DAX__2019_2020__33[[#This Row],[Adj Close]]-DAX__2019_2020__33[[#This Row],[Adj Open]])/DAX__2019_2020__33[[#This Row],[Adj Open]]</f>
        <v>7.856650260924013E-3</v>
      </c>
      <c r="J3573" s="50">
        <f>DAX__2019_2020__33[[#This Row],[Adj Close]]-DAX__2019_2020__33[[#This Row],[Adj Open]]</f>
        <v>0.45499117020002444</v>
      </c>
      <c r="K3573" s="50">
        <v>1637768</v>
      </c>
    </row>
    <row r="3574" spans="1:11" x14ac:dyDescent="0.3">
      <c r="A3574" s="51" t="str">
        <f t="shared" si="60"/>
        <v>BMW.DE</v>
      </c>
      <c r="B3574" s="52" t="s">
        <v>120</v>
      </c>
      <c r="C3574" s="50" t="s">
        <v>9465</v>
      </c>
      <c r="D3574" s="50">
        <f>DAX__2019_2020__33[[#This Row],[Open]]*(DAX__2019_2020__33[[#This Row],[Adj Close]]/DAX__2019_2020__33[[#This Row],[Close]])</f>
        <v>58.246851376522883</v>
      </c>
      <c r="E3574" s="50" t="s">
        <v>11060</v>
      </c>
      <c r="F3574" s="50" t="s">
        <v>8896</v>
      </c>
      <c r="G3574" s="50" t="s">
        <v>11094</v>
      </c>
      <c r="H3574" s="50" t="s">
        <v>11095</v>
      </c>
      <c r="I3574" s="50">
        <f>(DAX__2019_2020__33[[#This Row],[Adj Close]]-DAX__2019_2020__33[[#This Row],[Adj Open]])/DAX__2019_2020__33[[#This Row],[Adj Open]]</f>
        <v>2.1926270769820535E-3</v>
      </c>
      <c r="J3574" s="50">
        <f>DAX__2019_2020__33[[#This Row],[Adj Close]]-DAX__2019_2020__33[[#This Row],[Adj Open]]</f>
        <v>0.12771362347711346</v>
      </c>
      <c r="K3574" s="50">
        <v>1312550</v>
      </c>
    </row>
    <row r="3575" spans="1:11" x14ac:dyDescent="0.3">
      <c r="A3575" s="51" t="str">
        <f t="shared" si="60"/>
        <v>BMW.DE</v>
      </c>
      <c r="B3575" s="52" t="s">
        <v>121</v>
      </c>
      <c r="C3575" s="50" t="s">
        <v>9462</v>
      </c>
      <c r="D3575" s="50">
        <f>DAX__2019_2020__33[[#This Row],[Open]]*(DAX__2019_2020__33[[#This Row],[Adj Close]]/DAX__2019_2020__33[[#This Row],[Close]])</f>
        <v>58.901395897065676</v>
      </c>
      <c r="E3575" s="50" t="s">
        <v>11096</v>
      </c>
      <c r="F3575" s="50" t="s">
        <v>7551</v>
      </c>
      <c r="G3575" s="50" t="s">
        <v>11097</v>
      </c>
      <c r="H3575" s="50" t="s">
        <v>11098</v>
      </c>
      <c r="I3575" s="50">
        <f>(DAX__2019_2020__33[[#This Row],[Adj Close]]-DAX__2019_2020__33[[#This Row],[Adj Open]])/DAX__2019_2020__33[[#This Row],[Adj Open]]</f>
        <v>-1.2197316544285053E-3</v>
      </c>
      <c r="J3575" s="50">
        <f>DAX__2019_2020__33[[#This Row],[Adj Close]]-DAX__2019_2020__33[[#This Row],[Adj Open]]</f>
        <v>-7.1843897065676288E-2</v>
      </c>
      <c r="K3575" s="50">
        <v>1786026</v>
      </c>
    </row>
    <row r="3576" spans="1:11" x14ac:dyDescent="0.3">
      <c r="A3576" s="51" t="str">
        <f t="shared" si="60"/>
        <v>BMW.DE</v>
      </c>
      <c r="B3576" s="52" t="s">
        <v>122</v>
      </c>
      <c r="C3576" s="50" t="s">
        <v>11065</v>
      </c>
      <c r="D3576" s="50">
        <f>DAX__2019_2020__33[[#This Row],[Open]]*(DAX__2019_2020__33[[#This Row],[Adj Close]]/DAX__2019_2020__33[[#This Row],[Close]])</f>
        <v>58.462362613810299</v>
      </c>
      <c r="E3576" s="50" t="s">
        <v>11099</v>
      </c>
      <c r="F3576" s="50" t="s">
        <v>8894</v>
      </c>
      <c r="G3576" s="50" t="s">
        <v>5477</v>
      </c>
      <c r="H3576" s="50" t="s">
        <v>11100</v>
      </c>
      <c r="I3576" s="50">
        <f>(DAX__2019_2020__33[[#This Row],[Adj Close]]-DAX__2019_2020__33[[#This Row],[Adj Open]])/DAX__2019_2020__33[[#This Row],[Adj Open]]</f>
        <v>1.0376870845900272E-2</v>
      </c>
      <c r="J3576" s="50">
        <f>DAX__2019_2020__33[[#This Row],[Adj Close]]-DAX__2019_2020__33[[#This Row],[Adj Open]]</f>
        <v>0.60665638618969808</v>
      </c>
      <c r="K3576" s="50">
        <v>1437733</v>
      </c>
    </row>
    <row r="3577" spans="1:11" x14ac:dyDescent="0.3">
      <c r="A3577" s="51" t="str">
        <f t="shared" si="60"/>
        <v>BMW.DE</v>
      </c>
      <c r="B3577" s="52" t="s">
        <v>123</v>
      </c>
      <c r="C3577" s="50" t="s">
        <v>11101</v>
      </c>
      <c r="D3577" s="50">
        <f>DAX__2019_2020__33[[#This Row],[Open]]*(DAX__2019_2020__33[[#This Row],[Adj Close]]/DAX__2019_2020__33[[#This Row],[Close]])</f>
        <v>58.821573667757832</v>
      </c>
      <c r="E3577" s="50" t="s">
        <v>7531</v>
      </c>
      <c r="F3577" s="50" t="s">
        <v>11031</v>
      </c>
      <c r="G3577" s="50" t="s">
        <v>11099</v>
      </c>
      <c r="H3577" s="50" t="s">
        <v>11102</v>
      </c>
      <c r="I3577" s="50">
        <f>(DAX__2019_2020__33[[#This Row],[Adj Close]]-DAX__2019_2020__33[[#This Row],[Adj Open]])/DAX__2019_2020__33[[#This Row],[Adj Open]]</f>
        <v>7.4636447967526779E-3</v>
      </c>
      <c r="J3577" s="50">
        <f>DAX__2019_2020__33[[#This Row],[Adj Close]]-DAX__2019_2020__33[[#This Row],[Adj Open]]</f>
        <v>0.43902333224216505</v>
      </c>
      <c r="K3577" s="50">
        <v>1158100</v>
      </c>
    </row>
    <row r="3578" spans="1:11" x14ac:dyDescent="0.3">
      <c r="A3578" s="51" t="str">
        <f t="shared" si="60"/>
        <v>BMW.DE</v>
      </c>
      <c r="B3578" s="52" t="s">
        <v>124</v>
      </c>
      <c r="C3578" s="50" t="s">
        <v>11103</v>
      </c>
      <c r="D3578" s="50">
        <f>DAX__2019_2020__33[[#This Row],[Open]]*(DAX__2019_2020__33[[#This Row],[Adj Close]]/DAX__2019_2020__33[[#This Row],[Close]])</f>
        <v>58.97322731741427</v>
      </c>
      <c r="E3578" s="50" t="s">
        <v>11051</v>
      </c>
      <c r="F3578" s="50" t="s">
        <v>11032</v>
      </c>
      <c r="G3578" s="50" t="s">
        <v>7540</v>
      </c>
      <c r="H3578" s="50" t="s">
        <v>11104</v>
      </c>
      <c r="I3578" s="50">
        <f>(DAX__2019_2020__33[[#This Row],[Adj Close]]-DAX__2019_2020__33[[#This Row],[Adj Open]])/DAX__2019_2020__33[[#This Row],[Adj Open]]</f>
        <v>5.8202628243202289E-3</v>
      </c>
      <c r="J3578" s="50">
        <f>DAX__2019_2020__33[[#This Row],[Adj Close]]-DAX__2019_2020__33[[#This Row],[Adj Open]]</f>
        <v>0.34323968258573245</v>
      </c>
      <c r="K3578" s="50">
        <v>1118481</v>
      </c>
    </row>
    <row r="3579" spans="1:11" x14ac:dyDescent="0.3">
      <c r="A3579" s="51" t="str">
        <f t="shared" si="60"/>
        <v>BMW.DE</v>
      </c>
      <c r="B3579" s="52" t="s">
        <v>125</v>
      </c>
      <c r="C3579" s="50" t="s">
        <v>9395</v>
      </c>
      <c r="D3579" s="50">
        <f>DAX__2019_2020__33[[#This Row],[Open]]*(DAX__2019_2020__33[[#This Row],[Adj Close]]/DAX__2019_2020__33[[#This Row],[Close]])</f>
        <v>59.787434107496935</v>
      </c>
      <c r="E3579" s="50" t="s">
        <v>11105</v>
      </c>
      <c r="F3579" s="50" t="s">
        <v>9343</v>
      </c>
      <c r="G3579" s="50" t="s">
        <v>11043</v>
      </c>
      <c r="H3579" s="50" t="s">
        <v>11106</v>
      </c>
      <c r="I3579" s="50">
        <f>(DAX__2019_2020__33[[#This Row],[Adj Close]]-DAX__2019_2020__33[[#This Row],[Adj Open]])/DAX__2019_2020__33[[#This Row],[Adj Open]]</f>
        <v>-2.0026968757623862E-3</v>
      </c>
      <c r="J3579" s="50">
        <f>DAX__2019_2020__33[[#This Row],[Adj Close]]-DAX__2019_2020__33[[#This Row],[Adj Open]]</f>
        <v>-0.11973610749693364</v>
      </c>
      <c r="K3579" s="50">
        <v>1458575</v>
      </c>
    </row>
    <row r="3580" spans="1:11" x14ac:dyDescent="0.3">
      <c r="A3580" s="51" t="str">
        <f t="shared" si="60"/>
        <v>BMW.DE</v>
      </c>
      <c r="B3580" s="52" t="s">
        <v>126</v>
      </c>
      <c r="C3580" s="50" t="s">
        <v>11107</v>
      </c>
      <c r="D3580" s="50">
        <f>DAX__2019_2020__33[[#This Row],[Open]]*(DAX__2019_2020__33[[#This Row],[Adj Close]]/DAX__2019_2020__33[[#This Row],[Close]])</f>
        <v>60.130666988469223</v>
      </c>
      <c r="E3580" s="50" t="s">
        <v>9409</v>
      </c>
      <c r="F3580" s="50" t="s">
        <v>9394</v>
      </c>
      <c r="G3580" s="50" t="s">
        <v>11108</v>
      </c>
      <c r="H3580" s="50" t="s">
        <v>11109</v>
      </c>
      <c r="I3580" s="50">
        <f>(DAX__2019_2020__33[[#This Row],[Adj Close]]-DAX__2019_2020__33[[#This Row],[Adj Open]])/DAX__2019_2020__33[[#This Row],[Adj Open]]</f>
        <v>-8.7615024887425993E-3</v>
      </c>
      <c r="J3580" s="50">
        <f>DAX__2019_2020__33[[#This Row],[Adj Close]]-DAX__2019_2020__33[[#This Row],[Adj Open]]</f>
        <v>-0.52683498846922561</v>
      </c>
      <c r="K3580" s="50">
        <v>990670</v>
      </c>
    </row>
    <row r="3581" spans="1:11" x14ac:dyDescent="0.3">
      <c r="A3581" s="51" t="str">
        <f t="shared" si="60"/>
        <v>BMW.DE</v>
      </c>
      <c r="B3581" s="52" t="s">
        <v>127</v>
      </c>
      <c r="C3581" s="50" t="s">
        <v>7534</v>
      </c>
      <c r="D3581" s="50">
        <f>DAX__2019_2020__33[[#This Row],[Open]]*(DAX__2019_2020__33[[#This Row],[Adj Close]]/DAX__2019_2020__33[[#This Row],[Close]])</f>
        <v>59.468142738293174</v>
      </c>
      <c r="E3581" s="50" t="s">
        <v>9411</v>
      </c>
      <c r="F3581" s="50" t="s">
        <v>11110</v>
      </c>
      <c r="G3581" s="50" t="s">
        <v>11111</v>
      </c>
      <c r="H3581" s="50" t="s">
        <v>11112</v>
      </c>
      <c r="I3581" s="50">
        <f>(DAX__2019_2020__33[[#This Row],[Adj Close]]-DAX__2019_2020__33[[#This Row],[Adj Open]])/DAX__2019_2020__33[[#This Row],[Adj Open]]</f>
        <v>7.5167516778522547E-3</v>
      </c>
      <c r="J3581" s="50">
        <f>DAX__2019_2020__33[[#This Row],[Adj Close]]-DAX__2019_2020__33[[#This Row],[Adj Open]]</f>
        <v>0.44700726170682259</v>
      </c>
      <c r="K3581" s="50">
        <v>1167940</v>
      </c>
    </row>
    <row r="3582" spans="1:11" x14ac:dyDescent="0.3">
      <c r="A3582" s="51" t="str">
        <f t="shared" si="60"/>
        <v>BMW.DE</v>
      </c>
      <c r="B3582" s="52" t="s">
        <v>128</v>
      </c>
      <c r="C3582" s="50" t="s">
        <v>11057</v>
      </c>
      <c r="D3582" s="50">
        <f>DAX__2019_2020__33[[#This Row],[Open]]*(DAX__2019_2020__33[[#This Row],[Adj Close]]/DAX__2019_2020__33[[#This Row],[Close]])</f>
        <v>59.236658353207645</v>
      </c>
      <c r="E3582" s="50" t="s">
        <v>5401</v>
      </c>
      <c r="F3582" s="50" t="s">
        <v>11067</v>
      </c>
      <c r="G3582" s="50" t="s">
        <v>11113</v>
      </c>
      <c r="H3582" s="50" t="s">
        <v>11114</v>
      </c>
      <c r="I3582" s="50">
        <f>(DAX__2019_2020__33[[#This Row],[Adj Close]]-DAX__2019_2020__33[[#This Row],[Adj Open]])/DAX__2019_2020__33[[#This Row],[Adj Open]]</f>
        <v>4.3120873778749059E-3</v>
      </c>
      <c r="J3582" s="50">
        <f>DAX__2019_2020__33[[#This Row],[Adj Close]]-DAX__2019_2020__33[[#This Row],[Adj Open]]</f>
        <v>0.25543364679235481</v>
      </c>
      <c r="K3582" s="50">
        <v>1277239</v>
      </c>
    </row>
    <row r="3583" spans="1:11" x14ac:dyDescent="0.3">
      <c r="A3583" s="51" t="str">
        <f t="shared" si="60"/>
        <v>BMW.DE</v>
      </c>
      <c r="B3583" s="52" t="s">
        <v>129</v>
      </c>
      <c r="C3583" s="50" t="s">
        <v>7521</v>
      </c>
      <c r="D3583" s="50">
        <f>DAX__2019_2020__33[[#This Row],[Open]]*(DAX__2019_2020__33[[#This Row],[Adj Close]]/DAX__2019_2020__33[[#This Row],[Close]])</f>
        <v>58.909384970111475</v>
      </c>
      <c r="E3583" s="50" t="s">
        <v>11115</v>
      </c>
      <c r="F3583" s="50" t="s">
        <v>8893</v>
      </c>
      <c r="G3583" s="50" t="s">
        <v>7544</v>
      </c>
      <c r="H3583" s="50" t="s">
        <v>11116</v>
      </c>
      <c r="I3583" s="50">
        <f>(DAX__2019_2020__33[[#This Row],[Adj Close]]-DAX__2019_2020__33[[#This Row],[Adj Open]])/DAX__2019_2020__33[[#This Row],[Adj Open]]</f>
        <v>-9.6206906658255608E-3</v>
      </c>
      <c r="J3583" s="50">
        <f>DAX__2019_2020__33[[#This Row],[Adj Close]]-DAX__2019_2020__33[[#This Row],[Adj Open]]</f>
        <v>-0.56674897011147607</v>
      </c>
      <c r="K3583" s="50">
        <v>1980823</v>
      </c>
    </row>
    <row r="3584" spans="1:11" x14ac:dyDescent="0.3">
      <c r="A3584" s="51" t="str">
        <f t="shared" si="60"/>
        <v>BMW.DE</v>
      </c>
      <c r="B3584" s="52" t="s">
        <v>130</v>
      </c>
      <c r="C3584" s="50" t="s">
        <v>5461</v>
      </c>
      <c r="D3584" s="50">
        <f>DAX__2019_2020__33[[#This Row],[Open]]*(DAX__2019_2020__33[[#This Row],[Adj Close]]/DAX__2019_2020__33[[#This Row],[Close]])</f>
        <v>57.472561004846952</v>
      </c>
      <c r="E3584" s="50" t="s">
        <v>9333</v>
      </c>
      <c r="F3584" s="50" t="s">
        <v>5466</v>
      </c>
      <c r="G3584" s="50" t="s">
        <v>11117</v>
      </c>
      <c r="H3584" s="50" t="s">
        <v>11118</v>
      </c>
      <c r="I3584" s="50">
        <f>(DAX__2019_2020__33[[#This Row],[Adj Close]]-DAX__2019_2020__33[[#This Row],[Adj Open]])/DAX__2019_2020__33[[#This Row],[Adj Open]]</f>
        <v>2.2222777777778039E-3</v>
      </c>
      <c r="J3584" s="50">
        <f>DAX__2019_2020__33[[#This Row],[Adj Close]]-DAX__2019_2020__33[[#This Row],[Adj Open]]</f>
        <v>0.12771999515305055</v>
      </c>
      <c r="K3584" s="50">
        <v>1634876</v>
      </c>
    </row>
    <row r="3585" spans="1:11" x14ac:dyDescent="0.3">
      <c r="A3585" s="51" t="str">
        <f t="shared" si="60"/>
        <v>BMW.DE</v>
      </c>
      <c r="B3585" s="52" t="s">
        <v>131</v>
      </c>
      <c r="C3585" s="50" t="s">
        <v>7522</v>
      </c>
      <c r="D3585" s="50">
        <f>DAX__2019_2020__33[[#This Row],[Open]]*(DAX__2019_2020__33[[#This Row],[Adj Close]]/DAX__2019_2020__33[[#This Row],[Close]])</f>
        <v>57.672127965291054</v>
      </c>
      <c r="E3585" s="50" t="s">
        <v>11022</v>
      </c>
      <c r="F3585" s="50" t="s">
        <v>9338</v>
      </c>
      <c r="G3585" s="50" t="s">
        <v>11119</v>
      </c>
      <c r="H3585" s="50" t="s">
        <v>11120</v>
      </c>
      <c r="I3585" s="50">
        <f>(DAX__2019_2020__33[[#This Row],[Adj Close]]-DAX__2019_2020__33[[#This Row],[Adj Open]])/DAX__2019_2020__33[[#This Row],[Adj Open]]</f>
        <v>1.2871972318339255E-2</v>
      </c>
      <c r="J3585" s="50">
        <f>DAX__2019_2020__33[[#This Row],[Adj Close]]-DAX__2019_2020__33[[#This Row],[Adj Open]]</f>
        <v>0.74235403470894568</v>
      </c>
      <c r="K3585" s="50">
        <v>1357029</v>
      </c>
    </row>
    <row r="3586" spans="1:11" x14ac:dyDescent="0.3">
      <c r="A3586" s="51" t="str">
        <f t="shared" si="60"/>
        <v>BMW.DE</v>
      </c>
      <c r="B3586" s="52" t="s">
        <v>132</v>
      </c>
      <c r="C3586" s="50" t="s">
        <v>11097</v>
      </c>
      <c r="D3586" s="50">
        <f>DAX__2019_2020__33[[#This Row],[Open]]*(DAX__2019_2020__33[[#This Row],[Adj Close]]/DAX__2019_2020__33[[#This Row],[Close]])</f>
        <v>58.829553239497379</v>
      </c>
      <c r="E3586" s="50" t="s">
        <v>11121</v>
      </c>
      <c r="F3586" s="50" t="s">
        <v>7545</v>
      </c>
      <c r="G3586" s="50" t="s">
        <v>11122</v>
      </c>
      <c r="H3586" s="50" t="s">
        <v>11123</v>
      </c>
      <c r="I3586" s="50">
        <f>(DAX__2019_2020__33[[#This Row],[Adj Close]]-DAX__2019_2020__33[[#This Row],[Adj Open]])/DAX__2019_2020__33[[#This Row],[Adj Open]]</f>
        <v>-8.1410993815915073E-3</v>
      </c>
      <c r="J3586" s="50">
        <f>DAX__2019_2020__33[[#This Row],[Adj Close]]-DAX__2019_2020__33[[#This Row],[Adj Open]]</f>
        <v>-0.47893723949737677</v>
      </c>
      <c r="K3586" s="50">
        <v>1243429</v>
      </c>
    </row>
    <row r="3587" spans="1:11" x14ac:dyDescent="0.3">
      <c r="A3587" s="51" t="str">
        <f t="shared" si="60"/>
        <v>BMW.DE</v>
      </c>
      <c r="B3587" s="52" t="s">
        <v>133</v>
      </c>
      <c r="C3587" s="50" t="s">
        <v>8898</v>
      </c>
      <c r="D3587" s="50">
        <f>DAX__2019_2020__33[[#This Row],[Open]]*(DAX__2019_2020__33[[#This Row],[Adj Close]]/DAX__2019_2020__33[[#This Row],[Close]])</f>
        <v>58.143075442815622</v>
      </c>
      <c r="E3587" s="50" t="s">
        <v>11124</v>
      </c>
      <c r="F3587" s="50" t="s">
        <v>11125</v>
      </c>
      <c r="G3587" s="50" t="s">
        <v>7536</v>
      </c>
      <c r="H3587" s="50" t="s">
        <v>11126</v>
      </c>
      <c r="I3587" s="50">
        <f>(DAX__2019_2020__33[[#This Row],[Adj Close]]-DAX__2019_2020__33[[#This Row],[Adj Open]])/DAX__2019_2020__33[[#This Row],[Adj Open]]</f>
        <v>1.0845703506079232E-2</v>
      </c>
      <c r="J3587" s="50">
        <f>DAX__2019_2020__33[[#This Row],[Adj Close]]-DAX__2019_2020__33[[#This Row],[Adj Open]]</f>
        <v>0.63060255718437475</v>
      </c>
      <c r="K3587" s="50">
        <v>1117529</v>
      </c>
    </row>
    <row r="3588" spans="1:11" x14ac:dyDescent="0.3">
      <c r="A3588" s="51" t="str">
        <f t="shared" si="60"/>
        <v>BMW.DE</v>
      </c>
      <c r="B3588" s="52" t="s">
        <v>134</v>
      </c>
      <c r="C3588" s="50" t="s">
        <v>11127</v>
      </c>
      <c r="D3588" s="50">
        <f>DAX__2019_2020__33[[#This Row],[Open]]*(DAX__2019_2020__33[[#This Row],[Adj Close]]/DAX__2019_2020__33[[#This Row],[Close]])</f>
        <v>58.861486997216765</v>
      </c>
      <c r="E3588" s="50" t="s">
        <v>9448</v>
      </c>
      <c r="F3588" s="50" t="s">
        <v>11128</v>
      </c>
      <c r="G3588" s="50" t="s">
        <v>11013</v>
      </c>
      <c r="H3588" s="50" t="s">
        <v>11129</v>
      </c>
      <c r="I3588" s="50">
        <f>(DAX__2019_2020__33[[#This Row],[Adj Close]]-DAX__2019_2020__33[[#This Row],[Adj Open]])/DAX__2019_2020__33[[#This Row],[Adj Open]]</f>
        <v>5.4246000928831267E-4</v>
      </c>
      <c r="J3588" s="50">
        <f>DAX__2019_2020__33[[#This Row],[Adj Close]]-DAX__2019_2020__33[[#This Row],[Adj Open]]</f>
        <v>3.1930002783234102E-2</v>
      </c>
      <c r="K3588" s="50">
        <v>1541976</v>
      </c>
    </row>
    <row r="3589" spans="1:11" x14ac:dyDescent="0.3">
      <c r="A3589" s="51" t="str">
        <f t="shared" si="60"/>
        <v>BMW.DE</v>
      </c>
      <c r="B3589" s="52" t="s">
        <v>135</v>
      </c>
      <c r="C3589" s="50" t="s">
        <v>5397</v>
      </c>
      <c r="D3589" s="50">
        <f>DAX__2019_2020__33[[#This Row],[Open]]*(DAX__2019_2020__33[[#This Row],[Adj Close]]/DAX__2019_2020__33[[#This Row],[Close]])</f>
        <v>59.244635899033682</v>
      </c>
      <c r="E3589" s="50" t="s">
        <v>11130</v>
      </c>
      <c r="F3589" s="50" t="s">
        <v>5392</v>
      </c>
      <c r="G3589" s="50" t="s">
        <v>9463</v>
      </c>
      <c r="H3589" s="50" t="s">
        <v>11131</v>
      </c>
      <c r="I3589" s="50">
        <f>(DAX__2019_2020__33[[#This Row],[Adj Close]]-DAX__2019_2020__33[[#This Row],[Adj Open]])/DAX__2019_2020__33[[#This Row],[Adj Open]]</f>
        <v>-1.7516167912743643E-3</v>
      </c>
      <c r="J3589" s="50">
        <f>DAX__2019_2020__33[[#This Row],[Adj Close]]-DAX__2019_2020__33[[#This Row],[Adj Open]]</f>
        <v>-0.10377389903368339</v>
      </c>
      <c r="K3589" s="50">
        <v>4131566</v>
      </c>
    </row>
    <row r="3590" spans="1:11" x14ac:dyDescent="0.3">
      <c r="A3590" s="51" t="str">
        <f t="shared" si="60"/>
        <v>BMW.DE</v>
      </c>
      <c r="B3590" s="52" t="s">
        <v>136</v>
      </c>
      <c r="C3590" s="50" t="s">
        <v>4953</v>
      </c>
      <c r="D3590" s="50">
        <f>DAX__2019_2020__33[[#This Row],[Open]]*(DAX__2019_2020__33[[#This Row],[Adj Close]]/DAX__2019_2020__33[[#This Row],[Close]])</f>
        <v>59.308493895525793</v>
      </c>
      <c r="E3590" s="50" t="s">
        <v>11132</v>
      </c>
      <c r="F3590" s="50" t="s">
        <v>9397</v>
      </c>
      <c r="G3590" s="50" t="s">
        <v>11133</v>
      </c>
      <c r="H3590" s="50" t="s">
        <v>11134</v>
      </c>
      <c r="I3590" s="50">
        <f>(DAX__2019_2020__33[[#This Row],[Adj Close]]-DAX__2019_2020__33[[#This Row],[Adj Open]])/DAX__2019_2020__33[[#This Row],[Adj Open]]</f>
        <v>-1.7497307503473699E-3</v>
      </c>
      <c r="J3590" s="50">
        <f>DAX__2019_2020__33[[#This Row],[Adj Close]]-DAX__2019_2020__33[[#This Row],[Adj Open]]</f>
        <v>-0.10377389552579075</v>
      </c>
      <c r="K3590" s="50">
        <v>954628</v>
      </c>
    </row>
    <row r="3591" spans="1:11" x14ac:dyDescent="0.3">
      <c r="A3591" s="51" t="str">
        <f t="shared" si="60"/>
        <v>BMW.DE</v>
      </c>
      <c r="B3591" s="52" t="s">
        <v>137</v>
      </c>
      <c r="C3591" s="50" t="s">
        <v>7539</v>
      </c>
      <c r="D3591" s="50">
        <f>DAX__2019_2020__33[[#This Row],[Open]]*(DAX__2019_2020__33[[#This Row],[Adj Close]]/DAX__2019_2020__33[[#This Row],[Close]])</f>
        <v>59.18077297011687</v>
      </c>
      <c r="E3591" s="50" t="s">
        <v>11135</v>
      </c>
      <c r="F3591" s="50" t="s">
        <v>9384</v>
      </c>
      <c r="G3591" s="50" t="s">
        <v>9390</v>
      </c>
      <c r="H3591" s="50" t="s">
        <v>11136</v>
      </c>
      <c r="I3591" s="50">
        <f>(DAX__2019_2020__33[[#This Row],[Adj Close]]-DAX__2019_2020__33[[#This Row],[Adj Open]])/DAX__2019_2020__33[[#This Row],[Adj Open]]</f>
        <v>2.1311060443904146E-2</v>
      </c>
      <c r="J3591" s="50">
        <f>DAX__2019_2020__33[[#This Row],[Adj Close]]-DAX__2019_2020__33[[#This Row],[Adj Open]]</f>
        <v>1.2612050298831292</v>
      </c>
      <c r="K3591" s="50">
        <v>1907389</v>
      </c>
    </row>
    <row r="3592" spans="1:11" x14ac:dyDescent="0.3">
      <c r="A3592" s="51" t="str">
        <f t="shared" si="60"/>
        <v>BMW.DE</v>
      </c>
      <c r="B3592" s="52" t="s">
        <v>138</v>
      </c>
      <c r="C3592" s="50" t="s">
        <v>11137</v>
      </c>
      <c r="D3592" s="50">
        <f>DAX__2019_2020__33[[#This Row],[Open]]*(DAX__2019_2020__33[[#This Row],[Adj Close]]/DAX__2019_2020__33[[#This Row],[Close]])</f>
        <v>60.593649037030687</v>
      </c>
      <c r="E3592" s="50" t="s">
        <v>11137</v>
      </c>
      <c r="F3592" s="50" t="s">
        <v>9246</v>
      </c>
      <c r="G3592" s="50" t="s">
        <v>11138</v>
      </c>
      <c r="H3592" s="50" t="s">
        <v>11139</v>
      </c>
      <c r="I3592" s="50">
        <f>(DAX__2019_2020__33[[#This Row],[Adj Close]]-DAX__2019_2020__33[[#This Row],[Adj Open]])/DAX__2019_2020__33[[#This Row],[Adj Open]]</f>
        <v>-5.1771845513273865E-2</v>
      </c>
      <c r="J3592" s="50">
        <f>DAX__2019_2020__33[[#This Row],[Adj Close]]-DAX__2019_2020__33[[#This Row],[Adj Open]]</f>
        <v>-3.1370450370306884</v>
      </c>
      <c r="K3592" s="50">
        <v>4291080</v>
      </c>
    </row>
    <row r="3593" spans="1:11" x14ac:dyDescent="0.3">
      <c r="A3593" s="51" t="str">
        <f t="shared" si="60"/>
        <v>BMW.DE</v>
      </c>
      <c r="B3593" s="52" t="s">
        <v>139</v>
      </c>
      <c r="C3593" s="50" t="s">
        <v>7955</v>
      </c>
      <c r="D3593" s="50">
        <f>DAX__2019_2020__33[[#This Row],[Open]]*(DAX__2019_2020__33[[#This Row],[Adj Close]]/DAX__2019_2020__33[[#This Row],[Close]])</f>
        <v>57.320903689670303</v>
      </c>
      <c r="E3593" s="50" t="s">
        <v>11140</v>
      </c>
      <c r="F3593" s="50" t="s">
        <v>9270</v>
      </c>
      <c r="G3593" s="50" t="s">
        <v>11141</v>
      </c>
      <c r="H3593" s="50" t="s">
        <v>11142</v>
      </c>
      <c r="I3593" s="50">
        <f>(DAX__2019_2020__33[[#This Row],[Adj Close]]-DAX__2019_2020__33[[#This Row],[Adj Open]])/DAX__2019_2020__33[[#This Row],[Adj Open]]</f>
        <v>-9.1908650380409483E-3</v>
      </c>
      <c r="J3593" s="50">
        <f>DAX__2019_2020__33[[#This Row],[Adj Close]]-DAX__2019_2020__33[[#This Row],[Adj Open]]</f>
        <v>-0.52682868967030316</v>
      </c>
      <c r="K3593" s="50">
        <v>1763972</v>
      </c>
    </row>
    <row r="3594" spans="1:11" x14ac:dyDescent="0.3">
      <c r="A3594" s="51" t="str">
        <f t="shared" si="60"/>
        <v>BMW.DE</v>
      </c>
      <c r="B3594" s="52" t="s">
        <v>140</v>
      </c>
      <c r="C3594" s="50" t="s">
        <v>7966</v>
      </c>
      <c r="D3594" s="50">
        <f>DAX__2019_2020__33[[#This Row],[Open]]*(DAX__2019_2020__33[[#This Row],[Adj Close]]/DAX__2019_2020__33[[#This Row],[Close]])</f>
        <v>56.873893229134865</v>
      </c>
      <c r="E3594" s="50" t="s">
        <v>9308</v>
      </c>
      <c r="F3594" s="50" t="s">
        <v>9289</v>
      </c>
      <c r="G3594" s="50" t="s">
        <v>7985</v>
      </c>
      <c r="H3594" s="50" t="s">
        <v>11143</v>
      </c>
      <c r="I3594" s="50">
        <f>(DAX__2019_2020__33[[#This Row],[Adj Close]]-DAX__2019_2020__33[[#This Row],[Adj Open]])/DAX__2019_2020__33[[#This Row],[Adj Open]]</f>
        <v>-2.3157922807017561E-2</v>
      </c>
      <c r="J3594" s="50">
        <f>DAX__2019_2020__33[[#This Row],[Adj Close]]-DAX__2019_2020__33[[#This Row],[Adj Open]]</f>
        <v>-1.3170812291348639</v>
      </c>
      <c r="K3594" s="50">
        <v>3025563</v>
      </c>
    </row>
    <row r="3595" spans="1:11" x14ac:dyDescent="0.3">
      <c r="A3595" s="51" t="str">
        <f t="shared" si="60"/>
        <v>BMW.DE</v>
      </c>
      <c r="B3595" s="52" t="s">
        <v>141</v>
      </c>
      <c r="C3595" s="50" t="s">
        <v>5417</v>
      </c>
      <c r="D3595" s="50">
        <f>DAX__2019_2020__33[[#This Row],[Open]]*(DAX__2019_2020__33[[#This Row],[Adj Close]]/DAX__2019_2020__33[[#This Row],[Close]])</f>
        <v>55.077870997616685</v>
      </c>
      <c r="E3595" s="50" t="s">
        <v>7502</v>
      </c>
      <c r="F3595" s="50" t="s">
        <v>5489</v>
      </c>
      <c r="G3595" s="50" t="s">
        <v>8876</v>
      </c>
      <c r="H3595" s="50" t="s">
        <v>11144</v>
      </c>
      <c r="I3595" s="50">
        <f>(DAX__2019_2020__33[[#This Row],[Adj Close]]-DAX__2019_2020__33[[#This Row],[Adj Open]])/DAX__2019_2020__33[[#This Row],[Adj Open]]</f>
        <v>-1.1594492753622399E-3</v>
      </c>
      <c r="J3595" s="50">
        <f>DAX__2019_2020__33[[#This Row],[Adj Close]]-DAX__2019_2020__33[[#This Row],[Adj Open]]</f>
        <v>-6.3859997616681596E-2</v>
      </c>
      <c r="K3595" s="50">
        <v>1544865</v>
      </c>
    </row>
    <row r="3596" spans="1:11" x14ac:dyDescent="0.3">
      <c r="A3596" s="51" t="str">
        <f t="shared" si="60"/>
        <v>BMW.DE</v>
      </c>
      <c r="B3596" s="52" t="s">
        <v>142</v>
      </c>
      <c r="C3596" s="50" t="s">
        <v>11145</v>
      </c>
      <c r="D3596" s="50">
        <f>DAX__2019_2020__33[[#This Row],[Open]]*(DAX__2019_2020__33[[#This Row],[Adj Close]]/DAX__2019_2020__33[[#This Row],[Close]])</f>
        <v>54.990067459459937</v>
      </c>
      <c r="E3596" s="50" t="s">
        <v>11146</v>
      </c>
      <c r="F3596" s="50" t="s">
        <v>11147</v>
      </c>
      <c r="G3596" s="50" t="s">
        <v>11147</v>
      </c>
      <c r="H3596" s="50" t="s">
        <v>11148</v>
      </c>
      <c r="I3596" s="50">
        <f>(DAX__2019_2020__33[[#This Row],[Adj Close]]-DAX__2019_2020__33[[#This Row],[Adj Open]])/DAX__2019_2020__33[[#This Row],[Adj Open]]</f>
        <v>-1.4225504633843948E-2</v>
      </c>
      <c r="J3596" s="50">
        <f>DAX__2019_2020__33[[#This Row],[Adj Close]]-DAX__2019_2020__33[[#This Row],[Adj Open]]</f>
        <v>-0.78226145945993864</v>
      </c>
      <c r="K3596" s="50">
        <v>2153100</v>
      </c>
    </row>
    <row r="3597" spans="1:11" x14ac:dyDescent="0.3">
      <c r="A3597" s="51" t="str">
        <f t="shared" si="60"/>
        <v>BMW.DE</v>
      </c>
      <c r="B3597" s="52" t="s">
        <v>143</v>
      </c>
      <c r="C3597" s="50" t="s">
        <v>8865</v>
      </c>
      <c r="D3597" s="50">
        <f>DAX__2019_2020__33[[#This Row],[Open]]*(DAX__2019_2020__33[[#This Row],[Adj Close]]/DAX__2019_2020__33[[#This Row],[Close]])</f>
        <v>54.678757716015348</v>
      </c>
      <c r="E3597" s="50" t="s">
        <v>11149</v>
      </c>
      <c r="F3597" s="50" t="s">
        <v>8004</v>
      </c>
      <c r="G3597" s="50" t="s">
        <v>5236</v>
      </c>
      <c r="H3597" s="50" t="s">
        <v>11150</v>
      </c>
      <c r="I3597" s="50">
        <f>(DAX__2019_2020__33[[#This Row],[Adj Close]]-DAX__2019_2020__33[[#This Row],[Adj Open]])/DAX__2019_2020__33[[#This Row],[Adj Open]]</f>
        <v>-3.9415620437957587E-3</v>
      </c>
      <c r="J3597" s="50">
        <f>DAX__2019_2020__33[[#This Row],[Adj Close]]-DAX__2019_2020__33[[#This Row],[Adj Open]]</f>
        <v>-0.21551971601535058</v>
      </c>
      <c r="K3597" s="50">
        <v>1876013</v>
      </c>
    </row>
    <row r="3598" spans="1:11" x14ac:dyDescent="0.3">
      <c r="A3598" s="51" t="str">
        <f t="shared" si="60"/>
        <v>BMW.DE</v>
      </c>
      <c r="B3598" s="52" t="s">
        <v>144</v>
      </c>
      <c r="C3598" s="50" t="s">
        <v>7566</v>
      </c>
      <c r="D3598" s="50">
        <f>DAX__2019_2020__33[[#This Row],[Open]]*(DAX__2019_2020__33[[#This Row],[Adj Close]]/DAX__2019_2020__33[[#This Row],[Close]])</f>
        <v>54.271663212225377</v>
      </c>
      <c r="E3598" s="50" t="s">
        <v>11151</v>
      </c>
      <c r="F3598" s="50" t="s">
        <v>11152</v>
      </c>
      <c r="G3598" s="50" t="s">
        <v>11153</v>
      </c>
      <c r="H3598" s="50" t="s">
        <v>11154</v>
      </c>
      <c r="I3598" s="50">
        <f>(DAX__2019_2020__33[[#This Row],[Adj Close]]-DAX__2019_2020__33[[#This Row],[Adj Open]])/DAX__2019_2020__33[[#This Row],[Adj Open]]</f>
        <v>-1.4707898652975035E-3</v>
      </c>
      <c r="J3598" s="50">
        <f>DAX__2019_2020__33[[#This Row],[Adj Close]]-DAX__2019_2020__33[[#This Row],[Adj Open]]</f>
        <v>-7.982221222538044E-2</v>
      </c>
      <c r="K3598" s="50">
        <v>1416893</v>
      </c>
    </row>
    <row r="3599" spans="1:11" x14ac:dyDescent="0.3">
      <c r="A3599" s="51" t="str">
        <f t="shared" si="60"/>
        <v>BMW.DE</v>
      </c>
      <c r="B3599" s="52" t="s">
        <v>145</v>
      </c>
      <c r="C3599" s="50" t="s">
        <v>7937</v>
      </c>
      <c r="D3599" s="50">
        <f>DAX__2019_2020__33[[#This Row],[Open]]*(DAX__2019_2020__33[[#This Row],[Adj Close]]/DAX__2019_2020__33[[#This Row],[Close]])</f>
        <v>54.646831474351714</v>
      </c>
      <c r="E3599" s="50" t="s">
        <v>7569</v>
      </c>
      <c r="F3599" s="50" t="s">
        <v>7429</v>
      </c>
      <c r="G3599" s="50" t="s">
        <v>5484</v>
      </c>
      <c r="H3599" s="50" t="s">
        <v>11155</v>
      </c>
      <c r="I3599" s="50">
        <f>(DAX__2019_2020__33[[#This Row],[Adj Close]]-DAX__2019_2020__33[[#This Row],[Adj Open]])/DAX__2019_2020__33[[#This Row],[Adj Open]]</f>
        <v>4.2360649172666371E-3</v>
      </c>
      <c r="J3599" s="50">
        <f>DAX__2019_2020__33[[#This Row],[Adj Close]]-DAX__2019_2020__33[[#This Row],[Adj Open]]</f>
        <v>0.23148752564828357</v>
      </c>
      <c r="K3599" s="50">
        <v>1887263</v>
      </c>
    </row>
    <row r="3600" spans="1:11" x14ac:dyDescent="0.3">
      <c r="A3600" s="51" t="str">
        <f t="shared" si="60"/>
        <v>BMW.DE</v>
      </c>
      <c r="B3600" s="52" t="s">
        <v>146</v>
      </c>
      <c r="C3600" s="50" t="s">
        <v>8907</v>
      </c>
      <c r="D3600" s="50">
        <f>DAX__2019_2020__33[[#This Row],[Open]]*(DAX__2019_2020__33[[#This Row],[Adj Close]]/DAX__2019_2020__33[[#This Row],[Close]])</f>
        <v>55.588742790955429</v>
      </c>
      <c r="E3600" s="50" t="s">
        <v>9256</v>
      </c>
      <c r="F3600" s="50" t="s">
        <v>9268</v>
      </c>
      <c r="G3600" s="50" t="s">
        <v>5233</v>
      </c>
      <c r="H3600" s="50" t="s">
        <v>11156</v>
      </c>
      <c r="I3600" s="50">
        <f>(DAX__2019_2020__33[[#This Row],[Adj Close]]-DAX__2019_2020__33[[#This Row],[Adj Open]])/DAX__2019_2020__33[[#This Row],[Adj Open]]</f>
        <v>8.6154510140066631E-4</v>
      </c>
      <c r="J3600" s="50">
        <f>DAX__2019_2020__33[[#This Row],[Adj Close]]-DAX__2019_2020__33[[#This Row],[Adj Open]]</f>
        <v>4.7892209044569256E-2</v>
      </c>
      <c r="K3600" s="50">
        <v>2396741</v>
      </c>
    </row>
    <row r="3601" spans="1:11" x14ac:dyDescent="0.3">
      <c r="A3601" s="51" t="str">
        <f t="shared" ref="A3601:A3664" si="61">"BMW.DE"</f>
        <v>BMW.DE</v>
      </c>
      <c r="B3601" s="52" t="s">
        <v>147</v>
      </c>
      <c r="C3601" s="50" t="s">
        <v>11157</v>
      </c>
      <c r="D3601" s="50">
        <f>DAX__2019_2020__33[[#This Row],[Open]]*(DAX__2019_2020__33[[#This Row],[Adj Close]]/DAX__2019_2020__33[[#This Row],[Close]])</f>
        <v>55.660586656023604</v>
      </c>
      <c r="E3601" s="50" t="s">
        <v>9338</v>
      </c>
      <c r="F3601" s="50" t="s">
        <v>5598</v>
      </c>
      <c r="G3601" s="50" t="s">
        <v>7966</v>
      </c>
      <c r="H3601" s="50" t="s">
        <v>11158</v>
      </c>
      <c r="I3601" s="50">
        <f>(DAX__2019_2020__33[[#This Row],[Adj Close]]-DAX__2019_2020__33[[#This Row],[Adj Open]])/DAX__2019_2020__33[[#This Row],[Adj Open]]</f>
        <v>2.1798321161695691E-2</v>
      </c>
      <c r="J3601" s="50">
        <f>DAX__2019_2020__33[[#This Row],[Adj Close]]-DAX__2019_2020__33[[#This Row],[Adj Open]]</f>
        <v>1.2133073439763962</v>
      </c>
      <c r="K3601" s="50">
        <v>2622991</v>
      </c>
    </row>
    <row r="3602" spans="1:11" x14ac:dyDescent="0.3">
      <c r="A3602" s="51" t="str">
        <f t="shared" si="61"/>
        <v>BMW.DE</v>
      </c>
      <c r="B3602" s="52" t="s">
        <v>148</v>
      </c>
      <c r="C3602" s="50" t="s">
        <v>5196</v>
      </c>
      <c r="D3602" s="50">
        <f>DAX__2019_2020__33[[#This Row],[Open]]*(DAX__2019_2020__33[[#This Row],[Adj Close]]/DAX__2019_2020__33[[#This Row],[Close]])</f>
        <v>57.552381407056593</v>
      </c>
      <c r="E3602" s="50" t="s">
        <v>7564</v>
      </c>
      <c r="F3602" s="50" t="s">
        <v>5461</v>
      </c>
      <c r="G3602" s="50" t="s">
        <v>9331</v>
      </c>
      <c r="H3602" s="50" t="s">
        <v>11159</v>
      </c>
      <c r="I3602" s="50">
        <f>(DAX__2019_2020__33[[#This Row],[Adj Close]]-DAX__2019_2020__33[[#This Row],[Adj Open]])/DAX__2019_2020__33[[#This Row],[Adj Open]]</f>
        <v>6.6574759128286759E-3</v>
      </c>
      <c r="J3602" s="50">
        <f>DAX__2019_2020__33[[#This Row],[Adj Close]]-DAX__2019_2020__33[[#This Row],[Adj Open]]</f>
        <v>0.38315359294340823</v>
      </c>
      <c r="K3602" s="50">
        <v>2166661</v>
      </c>
    </row>
    <row r="3603" spans="1:11" x14ac:dyDescent="0.3">
      <c r="A3603" s="51" t="str">
        <f t="shared" si="61"/>
        <v>BMW.DE</v>
      </c>
      <c r="B3603" s="52" t="s">
        <v>149</v>
      </c>
      <c r="C3603" s="50" t="s">
        <v>7522</v>
      </c>
      <c r="D3603" s="50">
        <f>DAX__2019_2020__33[[#This Row],[Open]]*(DAX__2019_2020__33[[#This Row],[Adj Close]]/DAX__2019_2020__33[[#This Row],[Close]])</f>
        <v>57.672123403851835</v>
      </c>
      <c r="E3603" s="50" t="s">
        <v>11053</v>
      </c>
      <c r="F3603" s="50" t="s">
        <v>7518</v>
      </c>
      <c r="G3603" s="50" t="s">
        <v>9387</v>
      </c>
      <c r="H3603" s="50" t="s">
        <v>11030</v>
      </c>
      <c r="I3603" s="50">
        <f>(DAX__2019_2020__33[[#This Row],[Adj Close]]-DAX__2019_2020__33[[#This Row],[Adj Open]])/DAX__2019_2020__33[[#This Row],[Adj Open]]</f>
        <v>1.5086449826989678E-2</v>
      </c>
      <c r="J3603" s="50">
        <f>DAX__2019_2020__33[[#This Row],[Adj Close]]-DAX__2019_2020__33[[#This Row],[Adj Open]]</f>
        <v>0.87006759614816787</v>
      </c>
      <c r="K3603" s="50">
        <v>2168174</v>
      </c>
    </row>
    <row r="3604" spans="1:11" x14ac:dyDescent="0.3">
      <c r="A3604" s="51" t="str">
        <f t="shared" si="61"/>
        <v>BMW.DE</v>
      </c>
      <c r="B3604" s="52" t="s">
        <v>150</v>
      </c>
      <c r="C3604" s="50" t="s">
        <v>11160</v>
      </c>
      <c r="D3604" s="50">
        <f>DAX__2019_2020__33[[#This Row],[Open]]*(DAX__2019_2020__33[[#This Row],[Adj Close]]/DAX__2019_2020__33[[#This Row],[Close]])</f>
        <v>58.645960393487378</v>
      </c>
      <c r="E3604" s="50" t="s">
        <v>7539</v>
      </c>
      <c r="F3604" s="50" t="s">
        <v>11160</v>
      </c>
      <c r="G3604" s="50" t="s">
        <v>9462</v>
      </c>
      <c r="H3604" s="50" t="s">
        <v>11161</v>
      </c>
      <c r="I3604" s="50">
        <f>(DAX__2019_2020__33[[#This Row],[Adj Close]]-DAX__2019_2020__33[[#This Row],[Adj Open]])/DAX__2019_2020__33[[#This Row],[Adj Open]]</f>
        <v>4.3555192002788122E-3</v>
      </c>
      <c r="J3604" s="50">
        <f>DAX__2019_2020__33[[#This Row],[Adj Close]]-DAX__2019_2020__33[[#This Row],[Adj Open]]</f>
        <v>0.25543360651262503</v>
      </c>
      <c r="K3604" s="50">
        <v>1427259</v>
      </c>
    </row>
    <row r="3605" spans="1:11" x14ac:dyDescent="0.3">
      <c r="A3605" s="51" t="str">
        <f t="shared" si="61"/>
        <v>BMW.DE</v>
      </c>
      <c r="B3605" s="52" t="s">
        <v>151</v>
      </c>
      <c r="C3605" s="50" t="s">
        <v>11140</v>
      </c>
      <c r="D3605" s="50">
        <f>DAX__2019_2020__33[[#This Row],[Open]]*(DAX__2019_2020__33[[#This Row],[Adj Close]]/DAX__2019_2020__33[[#This Row],[Close]])</f>
        <v>57.783871755256442</v>
      </c>
      <c r="E3605" s="50" t="s">
        <v>5474</v>
      </c>
      <c r="F3605" s="50" t="s">
        <v>11162</v>
      </c>
      <c r="G3605" s="50" t="s">
        <v>11047</v>
      </c>
      <c r="H3605" s="50" t="s">
        <v>11163</v>
      </c>
      <c r="I3605" s="50">
        <f>(DAX__2019_2020__33[[#This Row],[Adj Close]]-DAX__2019_2020__33[[#This Row],[Adj Open]])/DAX__2019_2020__33[[#This Row],[Adj Open]]</f>
        <v>1.630060804393697E-2</v>
      </c>
      <c r="J3605" s="50">
        <f>DAX__2019_2020__33[[#This Row],[Adj Close]]-DAX__2019_2020__33[[#This Row],[Adj Open]]</f>
        <v>0.9419122447435555</v>
      </c>
      <c r="K3605" s="50">
        <v>1325909</v>
      </c>
    </row>
    <row r="3606" spans="1:11" x14ac:dyDescent="0.3">
      <c r="A3606" s="51" t="str">
        <f t="shared" si="61"/>
        <v>BMW.DE</v>
      </c>
      <c r="B3606" s="52" t="s">
        <v>152</v>
      </c>
      <c r="C3606" s="50" t="s">
        <v>11094</v>
      </c>
      <c r="D3606" s="50">
        <f>DAX__2019_2020__33[[#This Row],[Open]]*(DAX__2019_2020__33[[#This Row],[Adj Close]]/DAX__2019_2020__33[[#This Row],[Close]])</f>
        <v>58.374562894841148</v>
      </c>
      <c r="E3606" s="50" t="s">
        <v>11164</v>
      </c>
      <c r="F3606" s="50" t="s">
        <v>11016</v>
      </c>
      <c r="G3606" s="50" t="s">
        <v>7525</v>
      </c>
      <c r="H3606" s="50" t="s">
        <v>11165</v>
      </c>
      <c r="I3606" s="50">
        <f>(DAX__2019_2020__33[[#This Row],[Adj Close]]-DAX__2019_2020__33[[#This Row],[Adj Open]])/DAX__2019_2020__33[[#This Row],[Adj Open]]</f>
        <v>9.5719954699292377E-4</v>
      </c>
      <c r="J3606" s="50">
        <f>DAX__2019_2020__33[[#This Row],[Adj Close]]-DAX__2019_2020__33[[#This Row],[Adj Open]]</f>
        <v>5.5876105158851885E-2</v>
      </c>
      <c r="K3606" s="50">
        <v>1281897</v>
      </c>
    </row>
    <row r="3607" spans="1:11" x14ac:dyDescent="0.3">
      <c r="A3607" s="51" t="str">
        <f t="shared" si="61"/>
        <v>BMW.DE</v>
      </c>
      <c r="B3607" s="52" t="s">
        <v>153</v>
      </c>
      <c r="C3607" s="50" t="s">
        <v>11166</v>
      </c>
      <c r="D3607" s="50">
        <f>DAX__2019_2020__33[[#This Row],[Open]]*(DAX__2019_2020__33[[#This Row],[Adj Close]]/DAX__2019_2020__33[[#This Row],[Close]])</f>
        <v>58.222897501012639</v>
      </c>
      <c r="E3607" s="50" t="s">
        <v>11167</v>
      </c>
      <c r="F3607" s="50" t="s">
        <v>11016</v>
      </c>
      <c r="G3607" s="50" t="s">
        <v>9398</v>
      </c>
      <c r="H3607" s="50" t="s">
        <v>11168</v>
      </c>
      <c r="I3607" s="50">
        <f>(DAX__2019_2020__33[[#This Row],[Adj Close]]-DAX__2019_2020__33[[#This Row],[Adj Open]])/DAX__2019_2020__33[[#This Row],[Adj Open]]</f>
        <v>3.427474542707008E-3</v>
      </c>
      <c r="J3607" s="50">
        <f>DAX__2019_2020__33[[#This Row],[Adj Close]]-DAX__2019_2020__33[[#This Row],[Adj Open]]</f>
        <v>0.1995574989873603</v>
      </c>
      <c r="K3607" s="50">
        <v>1264318</v>
      </c>
    </row>
    <row r="3608" spans="1:11" x14ac:dyDescent="0.3">
      <c r="A3608" s="51" t="str">
        <f t="shared" si="61"/>
        <v>BMW.DE</v>
      </c>
      <c r="B3608" s="52" t="s">
        <v>154</v>
      </c>
      <c r="C3608" s="50" t="s">
        <v>11055</v>
      </c>
      <c r="D3608" s="50">
        <f>DAX__2019_2020__33[[#This Row],[Open]]*(DAX__2019_2020__33[[#This Row],[Adj Close]]/DAX__2019_2020__33[[#This Row],[Close]])</f>
        <v>58.534213585054587</v>
      </c>
      <c r="E3608" s="50" t="s">
        <v>11169</v>
      </c>
      <c r="F3608" s="50" t="s">
        <v>5392</v>
      </c>
      <c r="G3608" s="50" t="s">
        <v>11128</v>
      </c>
      <c r="H3608" s="50" t="s">
        <v>11170</v>
      </c>
      <c r="I3608" s="50">
        <f>(DAX__2019_2020__33[[#This Row],[Adj Close]]-DAX__2019_2020__33[[#This Row],[Adj Open]])/DAX__2019_2020__33[[#This Row],[Adj Open]]</f>
        <v>2.4546569629167797E-3</v>
      </c>
      <c r="J3608" s="50">
        <f>DAX__2019_2020__33[[#This Row],[Adj Close]]-DAX__2019_2020__33[[#This Row],[Adj Open]]</f>
        <v>0.1436814149454122</v>
      </c>
      <c r="K3608" s="50">
        <v>1287851</v>
      </c>
    </row>
    <row r="3609" spans="1:11" x14ac:dyDescent="0.3">
      <c r="A3609" s="51" t="str">
        <f t="shared" si="61"/>
        <v>BMW.DE</v>
      </c>
      <c r="B3609" s="52" t="s">
        <v>155</v>
      </c>
      <c r="C3609" s="50" t="s">
        <v>5405</v>
      </c>
      <c r="D3609" s="50">
        <f>DAX__2019_2020__33[[#This Row],[Open]]*(DAX__2019_2020__33[[#This Row],[Adj Close]]/DAX__2019_2020__33[[#This Row],[Close]])</f>
        <v>58.270792425676817</v>
      </c>
      <c r="E3609" s="50" t="s">
        <v>11105</v>
      </c>
      <c r="F3609" s="50" t="s">
        <v>5469</v>
      </c>
      <c r="G3609" s="50" t="s">
        <v>11171</v>
      </c>
      <c r="H3609" s="50" t="s">
        <v>11172</v>
      </c>
      <c r="I3609" s="50">
        <f>(DAX__2019_2020__33[[#This Row],[Adj Close]]-DAX__2019_2020__33[[#This Row],[Adj Open]])/DAX__2019_2020__33[[#This Row],[Adj Open]]</f>
        <v>3.136987671232877E-2</v>
      </c>
      <c r="J3609" s="50">
        <f>DAX__2019_2020__33[[#This Row],[Adj Close]]-DAX__2019_2020__33[[#This Row],[Adj Open]]</f>
        <v>1.8279475743231828</v>
      </c>
      <c r="K3609" s="50">
        <v>2612728</v>
      </c>
    </row>
    <row r="3610" spans="1:11" x14ac:dyDescent="0.3">
      <c r="A3610" s="51" t="str">
        <f t="shared" si="61"/>
        <v>BMW.DE</v>
      </c>
      <c r="B3610" s="52" t="s">
        <v>156</v>
      </c>
      <c r="C3610" s="50" t="s">
        <v>11173</v>
      </c>
      <c r="D3610" s="50">
        <f>DAX__2019_2020__33[[#This Row],[Open]]*(DAX__2019_2020__33[[#This Row],[Adj Close]]/DAX__2019_2020__33[[#This Row],[Close]])</f>
        <v>59.971021382017746</v>
      </c>
      <c r="E3610" s="50" t="s">
        <v>11174</v>
      </c>
      <c r="F3610" s="50" t="s">
        <v>9413</v>
      </c>
      <c r="G3610" s="50" t="s">
        <v>9391</v>
      </c>
      <c r="H3610" s="50" t="s">
        <v>11175</v>
      </c>
      <c r="I3610" s="50">
        <f>(DAX__2019_2020__33[[#This Row],[Adj Close]]-DAX__2019_2020__33[[#This Row],[Adj Open]])/DAX__2019_2020__33[[#This Row],[Adj Open]]</f>
        <v>6.9214031780141941E-3</v>
      </c>
      <c r="J3610" s="50">
        <f>DAX__2019_2020__33[[#This Row],[Adj Close]]-DAX__2019_2020__33[[#This Row],[Adj Open]]</f>
        <v>0.41508361798225479</v>
      </c>
      <c r="K3610" s="50">
        <v>1175155</v>
      </c>
    </row>
    <row r="3611" spans="1:11" x14ac:dyDescent="0.3">
      <c r="A3611" s="51" t="str">
        <f t="shared" si="61"/>
        <v>BMW.DE</v>
      </c>
      <c r="B3611" s="52" t="s">
        <v>157</v>
      </c>
      <c r="C3611" s="50" t="s">
        <v>5396</v>
      </c>
      <c r="D3611" s="50">
        <f>DAX__2019_2020__33[[#This Row],[Open]]*(DAX__2019_2020__33[[#This Row],[Adj Close]]/DAX__2019_2020__33[[#This Row],[Close]])</f>
        <v>60.665478411898469</v>
      </c>
      <c r="E3611" s="50" t="s">
        <v>11176</v>
      </c>
      <c r="F3611" s="50" t="s">
        <v>9393</v>
      </c>
      <c r="G3611" s="50" t="s">
        <v>11177</v>
      </c>
      <c r="H3611" s="50" t="s">
        <v>11178</v>
      </c>
      <c r="I3611" s="50">
        <f>(DAX__2019_2020__33[[#This Row],[Adj Close]]-DAX__2019_2020__33[[#This Row],[Adj Open]])/DAX__2019_2020__33[[#This Row],[Adj Open]]</f>
        <v>5.263184210526334E-3</v>
      </c>
      <c r="J3611" s="50">
        <f>DAX__2019_2020__33[[#This Row],[Adj Close]]-DAX__2019_2020__33[[#This Row],[Adj Open]]</f>
        <v>0.31929358810153019</v>
      </c>
      <c r="K3611" s="50">
        <v>1587145</v>
      </c>
    </row>
    <row r="3612" spans="1:11" x14ac:dyDescent="0.3">
      <c r="A3612" s="51" t="str">
        <f t="shared" si="61"/>
        <v>BMW.DE</v>
      </c>
      <c r="B3612" s="52" t="s">
        <v>158</v>
      </c>
      <c r="C3612" s="50" t="s">
        <v>11179</v>
      </c>
      <c r="D3612" s="50">
        <f>DAX__2019_2020__33[[#This Row],[Open]]*(DAX__2019_2020__33[[#This Row],[Adj Close]]/DAX__2019_2020__33[[#This Row],[Close]])</f>
        <v>61.543536892860246</v>
      </c>
      <c r="E3612" s="50" t="s">
        <v>11180</v>
      </c>
      <c r="F3612" s="50" t="s">
        <v>11181</v>
      </c>
      <c r="G3612" s="50" t="s">
        <v>11182</v>
      </c>
      <c r="H3612" s="50" t="s">
        <v>11183</v>
      </c>
      <c r="I3612" s="50">
        <f>(DAX__2019_2020__33[[#This Row],[Adj Close]]-DAX__2019_2020__33[[#This Row],[Adj Open]])/DAX__2019_2020__33[[#This Row],[Adj Open]]</f>
        <v>1.9455512826342235E-3</v>
      </c>
      <c r="J3612" s="50">
        <f>DAX__2019_2020__33[[#This Row],[Adj Close]]-DAX__2019_2020__33[[#This Row],[Adj Open]]</f>
        <v>0.11973610713975091</v>
      </c>
      <c r="K3612" s="50">
        <v>2357190</v>
      </c>
    </row>
    <row r="3613" spans="1:11" x14ac:dyDescent="0.3">
      <c r="A3613" s="51" t="str">
        <f t="shared" si="61"/>
        <v>BMW.DE</v>
      </c>
      <c r="B3613" s="52" t="s">
        <v>159</v>
      </c>
      <c r="C3613" s="50" t="s">
        <v>5212</v>
      </c>
      <c r="D3613" s="50">
        <f>DAX__2019_2020__33[[#This Row],[Open]]*(DAX__2019_2020__33[[#This Row],[Adj Close]]/DAX__2019_2020__33[[#This Row],[Close]])</f>
        <v>61.623353108846992</v>
      </c>
      <c r="E3613" s="50" t="s">
        <v>11184</v>
      </c>
      <c r="F3613" s="50" t="s">
        <v>11185</v>
      </c>
      <c r="G3613" s="50" t="s">
        <v>11186</v>
      </c>
      <c r="H3613" s="50" t="s">
        <v>11187</v>
      </c>
      <c r="I3613" s="50">
        <f>(DAX__2019_2020__33[[#This Row],[Adj Close]]-DAX__2019_2020__33[[#This Row],[Adj Open]])/DAX__2019_2020__33[[#This Row],[Adj Open]]</f>
        <v>7.12439146856451E-3</v>
      </c>
      <c r="J3613" s="50">
        <f>DAX__2019_2020__33[[#This Row],[Adj Close]]-DAX__2019_2020__33[[#This Row],[Adj Open]]</f>
        <v>0.43902889115300781</v>
      </c>
      <c r="K3613" s="50">
        <v>2868292</v>
      </c>
    </row>
    <row r="3614" spans="1:11" x14ac:dyDescent="0.3">
      <c r="A3614" s="51" t="str">
        <f t="shared" si="61"/>
        <v>BMW.DE</v>
      </c>
      <c r="B3614" s="52" t="s">
        <v>160</v>
      </c>
      <c r="C3614" s="50" t="s">
        <v>11186</v>
      </c>
      <c r="D3614" s="50">
        <f>DAX__2019_2020__33[[#This Row],[Open]]*(DAX__2019_2020__33[[#This Row],[Adj Close]]/DAX__2019_2020__33[[#This Row],[Close]])</f>
        <v>62.062384506451615</v>
      </c>
      <c r="E3614" s="50" t="s">
        <v>11188</v>
      </c>
      <c r="F3614" s="50" t="s">
        <v>11189</v>
      </c>
      <c r="G3614" s="50" t="s">
        <v>9415</v>
      </c>
      <c r="H3614" s="50" t="s">
        <v>11190</v>
      </c>
      <c r="I3614" s="50">
        <f>(DAX__2019_2020__33[[#This Row],[Adj Close]]-DAX__2019_2020__33[[#This Row],[Adj Open]])/DAX__2019_2020__33[[#This Row],[Adj Open]]</f>
        <v>-3.2154340836012675E-3</v>
      </c>
      <c r="J3614" s="50">
        <f>DAX__2019_2020__33[[#This Row],[Adj Close]]-DAX__2019_2020__33[[#This Row],[Adj Open]]</f>
        <v>-0.19955750645161174</v>
      </c>
      <c r="K3614" s="50">
        <v>1139985</v>
      </c>
    </row>
    <row r="3615" spans="1:11" x14ac:dyDescent="0.3">
      <c r="A3615" s="51" t="str">
        <f t="shared" si="61"/>
        <v>BMW.DE</v>
      </c>
      <c r="B3615" s="52" t="s">
        <v>161</v>
      </c>
      <c r="C3615" s="50" t="s">
        <v>11177</v>
      </c>
      <c r="D3615" s="50">
        <f>DAX__2019_2020__33[[#This Row],[Open]]*(DAX__2019_2020__33[[#This Row],[Adj Close]]/DAX__2019_2020__33[[#This Row],[Close]])</f>
        <v>60.984777694475333</v>
      </c>
      <c r="E3615" s="50" t="s">
        <v>11191</v>
      </c>
      <c r="F3615" s="50" t="s">
        <v>11192</v>
      </c>
      <c r="G3615" s="50" t="s">
        <v>11193</v>
      </c>
      <c r="H3615" s="50" t="s">
        <v>11194</v>
      </c>
      <c r="I3615" s="50">
        <f>(DAX__2019_2020__33[[#This Row],[Adj Close]]-DAX__2019_2020__33[[#This Row],[Adj Open]])/DAX__2019_2020__33[[#This Row],[Adj Open]]</f>
        <v>9.1621725350205321E-4</v>
      </c>
      <c r="J3615" s="50">
        <f>DAX__2019_2020__33[[#This Row],[Adj Close]]-DAX__2019_2020__33[[#This Row],[Adj Open]]</f>
        <v>5.5875305524665464E-2</v>
      </c>
      <c r="K3615" s="50">
        <v>1779199</v>
      </c>
    </row>
    <row r="3616" spans="1:11" x14ac:dyDescent="0.3">
      <c r="A3616" s="51" t="str">
        <f t="shared" si="61"/>
        <v>BMW.DE</v>
      </c>
      <c r="B3616" s="52" t="s">
        <v>162</v>
      </c>
      <c r="C3616" s="50" t="s">
        <v>11195</v>
      </c>
      <c r="D3616" s="50">
        <f>DAX__2019_2020__33[[#This Row],[Open]]*(DAX__2019_2020__33[[#This Row],[Adj Close]]/DAX__2019_2020__33[[#This Row],[Close]])</f>
        <v>60.920917022445451</v>
      </c>
      <c r="E3616" s="50" t="s">
        <v>11196</v>
      </c>
      <c r="F3616" s="50" t="s">
        <v>11197</v>
      </c>
      <c r="G3616" s="50" t="s">
        <v>11198</v>
      </c>
      <c r="H3616" s="50" t="s">
        <v>11199</v>
      </c>
      <c r="I3616" s="50">
        <f>(DAX__2019_2020__33[[#This Row],[Adj Close]]-DAX__2019_2020__33[[#This Row],[Adj Open]])/DAX__2019_2020__33[[#This Row],[Adj Open]]</f>
        <v>-7.0754848008384424E-3</v>
      </c>
      <c r="J3616" s="50">
        <f>DAX__2019_2020__33[[#This Row],[Adj Close]]-DAX__2019_2020__33[[#This Row],[Adj Open]]</f>
        <v>-0.43104502244545273</v>
      </c>
      <c r="K3616" s="50">
        <v>1453960</v>
      </c>
    </row>
    <row r="3617" spans="1:11" x14ac:dyDescent="0.3">
      <c r="A3617" s="51" t="str">
        <f t="shared" si="61"/>
        <v>BMW.DE</v>
      </c>
      <c r="B3617" s="52" t="s">
        <v>163</v>
      </c>
      <c r="C3617" s="50" t="s">
        <v>11137</v>
      </c>
      <c r="D3617" s="50">
        <f>DAX__2019_2020__33[[#This Row],[Open]]*(DAX__2019_2020__33[[#This Row],[Adj Close]]/DAX__2019_2020__33[[#This Row],[Close]])</f>
        <v>60.593648863273849</v>
      </c>
      <c r="E3617" s="50" t="s">
        <v>11200</v>
      </c>
      <c r="F3617" s="50" t="s">
        <v>9459</v>
      </c>
      <c r="G3617" s="50" t="s">
        <v>11201</v>
      </c>
      <c r="H3617" s="50" t="s">
        <v>11202</v>
      </c>
      <c r="I3617" s="50">
        <f>(DAX__2019_2020__33[[#This Row],[Adj Close]]-DAX__2019_2020__33[[#This Row],[Adj Open]])/DAX__2019_2020__33[[#This Row],[Adj Open]]</f>
        <v>3.8202211134120145E-3</v>
      </c>
      <c r="J3617" s="50">
        <f>DAX__2019_2020__33[[#This Row],[Adj Close]]-DAX__2019_2020__33[[#This Row],[Adj Open]]</f>
        <v>0.23148113672615267</v>
      </c>
      <c r="K3617" s="50">
        <v>1289602</v>
      </c>
    </row>
    <row r="3618" spans="1:11" x14ac:dyDescent="0.3">
      <c r="A3618" s="51" t="str">
        <f t="shared" si="61"/>
        <v>BMW.DE</v>
      </c>
      <c r="B3618" s="52" t="s">
        <v>164</v>
      </c>
      <c r="C3618" s="50" t="s">
        <v>11203</v>
      </c>
      <c r="D3618" s="50">
        <f>DAX__2019_2020__33[[#This Row],[Open]]*(DAX__2019_2020__33[[#This Row],[Adj Close]]/DAX__2019_2020__33[[#This Row],[Close]])</f>
        <v>60.793212134193652</v>
      </c>
      <c r="E3618" s="50" t="s">
        <v>11204</v>
      </c>
      <c r="F3618" s="50" t="s">
        <v>11205</v>
      </c>
      <c r="G3618" s="50" t="s">
        <v>11192</v>
      </c>
      <c r="H3618" s="50" t="s">
        <v>11206</v>
      </c>
      <c r="I3618" s="50">
        <f>(DAX__2019_2020__33[[#This Row],[Adj Close]]-DAX__2019_2020__33[[#This Row],[Adj Open]])/DAX__2019_2020__33[[#This Row],[Adj Open]]</f>
        <v>-3.5452335322881849E-3</v>
      </c>
      <c r="J3618" s="50">
        <f>DAX__2019_2020__33[[#This Row],[Adj Close]]-DAX__2019_2020__33[[#This Row],[Adj Open]]</f>
        <v>-0.2155261341936523</v>
      </c>
      <c r="K3618" s="50">
        <v>899246</v>
      </c>
    </row>
    <row r="3619" spans="1:11" x14ac:dyDescent="0.3">
      <c r="A3619" s="51" t="str">
        <f t="shared" si="61"/>
        <v>BMW.DE</v>
      </c>
      <c r="B3619" s="52" t="s">
        <v>165</v>
      </c>
      <c r="C3619" s="50" t="s">
        <v>9349</v>
      </c>
      <c r="D3619" s="50">
        <f>DAX__2019_2020__33[[#This Row],[Open]]*(DAX__2019_2020__33[[#This Row],[Adj Close]]/DAX__2019_2020__33[[#This Row],[Close]])</f>
        <v>60.27434929792647</v>
      </c>
      <c r="E3619" s="50" t="s">
        <v>11207</v>
      </c>
      <c r="F3619" s="50" t="s">
        <v>11208</v>
      </c>
      <c r="G3619" s="50" t="s">
        <v>11207</v>
      </c>
      <c r="H3619" s="50" t="s">
        <v>11209</v>
      </c>
      <c r="I3619" s="50">
        <f>(DAX__2019_2020__33[[#This Row],[Adj Close]]-DAX__2019_2020__33[[#This Row],[Adj Open]])/DAX__2019_2020__33[[#This Row],[Adj Open]]</f>
        <v>5.1648786871970279E-3</v>
      </c>
      <c r="J3619" s="50">
        <f>DAX__2019_2020__33[[#This Row],[Adj Close]]-DAX__2019_2020__33[[#This Row],[Adj Open]]</f>
        <v>0.31130970207352959</v>
      </c>
      <c r="K3619" s="50">
        <v>1217765</v>
      </c>
    </row>
    <row r="3620" spans="1:11" x14ac:dyDescent="0.3">
      <c r="A3620" s="51" t="str">
        <f t="shared" si="61"/>
        <v>BMW.DE</v>
      </c>
      <c r="B3620" s="52" t="s">
        <v>166</v>
      </c>
      <c r="C3620" s="50" t="s">
        <v>9350</v>
      </c>
      <c r="D3620" s="50">
        <f>DAX__2019_2020__33[[#This Row],[Open]]*(DAX__2019_2020__33[[#This Row],[Adj Close]]/DAX__2019_2020__33[[#This Row],[Close]])</f>
        <v>60.41803389653797</v>
      </c>
      <c r="E3620" s="50" t="s">
        <v>11210</v>
      </c>
      <c r="F3620" s="50" t="s">
        <v>9457</v>
      </c>
      <c r="G3620" s="50" t="s">
        <v>11211</v>
      </c>
      <c r="H3620" s="50" t="s">
        <v>11212</v>
      </c>
      <c r="I3620" s="50">
        <f>(DAX__2019_2020__33[[#This Row],[Adj Close]]-DAX__2019_2020__33[[#This Row],[Adj Open]])/DAX__2019_2020__33[[#This Row],[Adj Open]]</f>
        <v>1.4533095137188861E-3</v>
      </c>
      <c r="J3620" s="50">
        <f>DAX__2019_2020__33[[#This Row],[Adj Close]]-DAX__2019_2020__33[[#This Row],[Adj Open]]</f>
        <v>8.7806103462028773E-2</v>
      </c>
      <c r="K3620" s="50">
        <v>1694344</v>
      </c>
    </row>
    <row r="3621" spans="1:11" x14ac:dyDescent="0.3">
      <c r="A3621" s="51" t="str">
        <f t="shared" si="61"/>
        <v>BMW.DE</v>
      </c>
      <c r="B3621" s="52" t="s">
        <v>167</v>
      </c>
      <c r="C3621" s="50" t="s">
        <v>11213</v>
      </c>
      <c r="D3621" s="50">
        <f>DAX__2019_2020__33[[#This Row],[Open]]*(DAX__2019_2020__33[[#This Row],[Adj Close]]/DAX__2019_2020__33[[#This Row],[Close]])</f>
        <v>60.290317586210726</v>
      </c>
      <c r="E3621" s="50" t="s">
        <v>11211</v>
      </c>
      <c r="F3621" s="50" t="s">
        <v>9456</v>
      </c>
      <c r="G3621" s="50" t="s">
        <v>11214</v>
      </c>
      <c r="H3621" s="50" t="s">
        <v>11215</v>
      </c>
      <c r="I3621" s="50">
        <f>(DAX__2019_2020__33[[#This Row],[Adj Close]]-DAX__2019_2020__33[[#This Row],[Adj Open]])/DAX__2019_2020__33[[#This Row],[Adj Open]]</f>
        <v>1.8535549033968002E-3</v>
      </c>
      <c r="J3621" s="50">
        <f>DAX__2019_2020__33[[#This Row],[Adj Close]]-DAX__2019_2020__33[[#This Row],[Adj Open]]</f>
        <v>0.11175141378927123</v>
      </c>
      <c r="K3621" s="50">
        <v>1047600</v>
      </c>
    </row>
    <row r="3622" spans="1:11" x14ac:dyDescent="0.3">
      <c r="A3622" s="51" t="str">
        <f t="shared" si="61"/>
        <v>BMW.DE</v>
      </c>
      <c r="B3622" s="52" t="s">
        <v>168</v>
      </c>
      <c r="C3622" s="50" t="s">
        <v>11216</v>
      </c>
      <c r="D3622" s="50">
        <f>DAX__2019_2020__33[[#This Row],[Open]]*(DAX__2019_2020__33[[#This Row],[Adj Close]]/DAX__2019_2020__33[[#This Row],[Close]])</f>
        <v>58.286751218553285</v>
      </c>
      <c r="E3622" s="50" t="s">
        <v>5478</v>
      </c>
      <c r="F3622" s="50" t="s">
        <v>11117</v>
      </c>
      <c r="G3622" s="50" t="s">
        <v>5477</v>
      </c>
      <c r="H3622" s="50" t="s">
        <v>11100</v>
      </c>
      <c r="I3622" s="50">
        <f>(DAX__2019_2020__33[[#This Row],[Adj Close]]-DAX__2019_2020__33[[#This Row],[Adj Open]])/DAX__2019_2020__33[[#This Row],[Adj Open]]</f>
        <v>1.3421022189305151E-2</v>
      </c>
      <c r="J3622" s="50">
        <f>DAX__2019_2020__33[[#This Row],[Adj Close]]-DAX__2019_2020__33[[#This Row],[Adj Open]]</f>
        <v>0.78226778144671272</v>
      </c>
      <c r="K3622" s="50">
        <v>2560420</v>
      </c>
    </row>
    <row r="3623" spans="1:11" x14ac:dyDescent="0.3">
      <c r="A3623" s="51" t="str">
        <f t="shared" si="61"/>
        <v>BMW.DE</v>
      </c>
      <c r="B3623" s="52" t="s">
        <v>169</v>
      </c>
      <c r="C3623" s="50" t="s">
        <v>11031</v>
      </c>
      <c r="D3623" s="50">
        <f>DAX__2019_2020__33[[#This Row],[Open]]*(DAX__2019_2020__33[[#This Row],[Adj Close]]/DAX__2019_2020__33[[#This Row],[Close]])</f>
        <v>58.669905404951649</v>
      </c>
      <c r="E3623" s="50" t="s">
        <v>11060</v>
      </c>
      <c r="F3623" s="50" t="s">
        <v>8890</v>
      </c>
      <c r="G3623" s="50" t="s">
        <v>9252</v>
      </c>
      <c r="H3623" s="50" t="s">
        <v>11217</v>
      </c>
      <c r="I3623" s="50">
        <f>(DAX__2019_2020__33[[#This Row],[Adj Close]]-DAX__2019_2020__33[[#This Row],[Adj Open]])/DAX__2019_2020__33[[#This Row],[Adj Open]]</f>
        <v>-1.6598653061224444E-2</v>
      </c>
      <c r="J3623" s="50">
        <f>DAX__2019_2020__33[[#This Row],[Adj Close]]-DAX__2019_2020__33[[#This Row],[Adj Open]]</f>
        <v>-0.97384140495164928</v>
      </c>
      <c r="K3623" s="50">
        <v>2524460</v>
      </c>
    </row>
    <row r="3624" spans="1:11" x14ac:dyDescent="0.3">
      <c r="A3624" s="51" t="str">
        <f t="shared" si="61"/>
        <v>BMW.DE</v>
      </c>
      <c r="B3624" s="52" t="s">
        <v>170</v>
      </c>
      <c r="C3624" s="50" t="s">
        <v>11218</v>
      </c>
      <c r="D3624" s="50">
        <f>DAX__2019_2020__33[[#This Row],[Open]]*(DAX__2019_2020__33[[#This Row],[Adj Close]]/DAX__2019_2020__33[[#This Row],[Close]])</f>
        <v>57.161261125125364</v>
      </c>
      <c r="E3624" s="50" t="s">
        <v>11219</v>
      </c>
      <c r="F3624" s="50" t="s">
        <v>11080</v>
      </c>
      <c r="G3624" s="50" t="s">
        <v>11220</v>
      </c>
      <c r="H3624" s="50" t="s">
        <v>11221</v>
      </c>
      <c r="I3624" s="50">
        <f>(DAX__2019_2020__33[[#This Row],[Adj Close]]-DAX__2019_2020__33[[#This Row],[Adj Open]])/DAX__2019_2020__33[[#This Row],[Adj Open]]</f>
        <v>-3.2118977347870667E-3</v>
      </c>
      <c r="J3624" s="50">
        <f>DAX__2019_2020__33[[#This Row],[Adj Close]]-DAX__2019_2020__33[[#This Row],[Adj Open]]</f>
        <v>-0.18359612512536216</v>
      </c>
      <c r="K3624" s="50">
        <v>2863706</v>
      </c>
    </row>
    <row r="3625" spans="1:11" x14ac:dyDescent="0.3">
      <c r="A3625" s="51" t="str">
        <f t="shared" si="61"/>
        <v>BMW.DE</v>
      </c>
      <c r="B3625" s="52" t="s">
        <v>171</v>
      </c>
      <c r="C3625" s="50" t="s">
        <v>11222</v>
      </c>
      <c r="D3625" s="50">
        <f>DAX__2019_2020__33[[#This Row],[Open]]*(DAX__2019_2020__33[[#This Row],[Adj Close]]/DAX__2019_2020__33[[#This Row],[Close]])</f>
        <v>56.602496181989778</v>
      </c>
      <c r="E3625" s="50" t="s">
        <v>7960</v>
      </c>
      <c r="F3625" s="50" t="s">
        <v>5498</v>
      </c>
      <c r="G3625" s="50" t="s">
        <v>7505</v>
      </c>
      <c r="H3625" s="50" t="s">
        <v>11223</v>
      </c>
      <c r="I3625" s="50">
        <f>(DAX__2019_2020__33[[#This Row],[Adj Close]]-DAX__2019_2020__33[[#This Row],[Adj Open]])/DAX__2019_2020__33[[#This Row],[Adj Open]]</f>
        <v>-2.2704849939086159E-2</v>
      </c>
      <c r="J3625" s="50">
        <f>DAX__2019_2020__33[[#This Row],[Adj Close]]-DAX__2019_2020__33[[#This Row],[Adj Open]]</f>
        <v>-1.2851511819897752</v>
      </c>
      <c r="K3625" s="50">
        <v>3095227</v>
      </c>
    </row>
    <row r="3626" spans="1:11" x14ac:dyDescent="0.3">
      <c r="A3626" s="51" t="str">
        <f t="shared" si="61"/>
        <v>BMW.DE</v>
      </c>
      <c r="B3626" s="52" t="s">
        <v>172</v>
      </c>
      <c r="C3626" s="50" t="s">
        <v>5629</v>
      </c>
      <c r="D3626" s="50">
        <f>DAX__2019_2020__33[[#This Row],[Open]]*(DAX__2019_2020__33[[#This Row],[Adj Close]]/DAX__2019_2020__33[[#This Row],[Close]])</f>
        <v>55.780317620687057</v>
      </c>
      <c r="E3626" s="50" t="s">
        <v>11224</v>
      </c>
      <c r="F3626" s="50" t="s">
        <v>5505</v>
      </c>
      <c r="G3626" s="50" t="s">
        <v>9188</v>
      </c>
      <c r="H3626" s="50" t="s">
        <v>11225</v>
      </c>
      <c r="I3626" s="50">
        <f>(DAX__2019_2020__33[[#This Row],[Adj Close]]-DAX__2019_2020__33[[#This Row],[Adj Open]])/DAX__2019_2020__33[[#This Row],[Adj Open]]</f>
        <v>-1.4453263356608403E-2</v>
      </c>
      <c r="J3626" s="50">
        <f>DAX__2019_2020__33[[#This Row],[Adj Close]]-DAX__2019_2020__33[[#This Row],[Adj Open]]</f>
        <v>-0.80620762068705432</v>
      </c>
      <c r="K3626" s="50">
        <v>3311601</v>
      </c>
    </row>
    <row r="3627" spans="1:11" x14ac:dyDescent="0.3">
      <c r="A3627" s="51" t="str">
        <f t="shared" si="61"/>
        <v>BMW.DE</v>
      </c>
      <c r="B3627" s="52" t="s">
        <v>173</v>
      </c>
      <c r="C3627" s="50" t="s">
        <v>11226</v>
      </c>
      <c r="D3627" s="50">
        <f>DAX__2019_2020__33[[#This Row],[Open]]*(DAX__2019_2020__33[[#This Row],[Adj Close]]/DAX__2019_2020__33[[#This Row],[Close]])</f>
        <v>54.918232254173944</v>
      </c>
      <c r="E3627" s="50" t="s">
        <v>11226</v>
      </c>
      <c r="F3627" s="50" t="s">
        <v>11227</v>
      </c>
      <c r="G3627" s="50" t="s">
        <v>7429</v>
      </c>
      <c r="H3627" s="50" t="s">
        <v>11228</v>
      </c>
      <c r="I3627" s="50">
        <f>(DAX__2019_2020__33[[#This Row],[Adj Close]]-DAX__2019_2020__33[[#This Row],[Adj Open]])/DAX__2019_2020__33[[#This Row],[Adj Open]]</f>
        <v>-1.0755886158900396E-2</v>
      </c>
      <c r="J3627" s="50">
        <f>DAX__2019_2020__33[[#This Row],[Adj Close]]-DAX__2019_2020__33[[#This Row],[Adj Open]]</f>
        <v>-0.59069425417394683</v>
      </c>
      <c r="K3627" s="50">
        <v>2857093</v>
      </c>
    </row>
    <row r="3628" spans="1:11" x14ac:dyDescent="0.3">
      <c r="A3628" s="51" t="str">
        <f t="shared" si="61"/>
        <v>BMW.DE</v>
      </c>
      <c r="B3628" s="52" t="s">
        <v>174</v>
      </c>
      <c r="C3628" s="50" t="s">
        <v>5322</v>
      </c>
      <c r="D3628" s="50">
        <f>DAX__2019_2020__33[[#This Row],[Open]]*(DAX__2019_2020__33[[#This Row],[Adj Close]]/DAX__2019_2020__33[[#This Row],[Close]])</f>
        <v>54.8144555330828</v>
      </c>
      <c r="E3628" s="50" t="s">
        <v>7997</v>
      </c>
      <c r="F3628" s="50" t="s">
        <v>5255</v>
      </c>
      <c r="G3628" s="50" t="s">
        <v>9626</v>
      </c>
      <c r="H3628" s="50" t="s">
        <v>11229</v>
      </c>
      <c r="I3628" s="50">
        <f>(DAX__2019_2020__33[[#This Row],[Adj Close]]-DAX__2019_2020__33[[#This Row],[Adj Open]])/DAX__2019_2020__33[[#This Row],[Adj Open]]</f>
        <v>-1.1504310805426242E-2</v>
      </c>
      <c r="J3628" s="50">
        <f>DAX__2019_2020__33[[#This Row],[Adj Close]]-DAX__2019_2020__33[[#This Row],[Adj Open]]</f>
        <v>-0.63060253308280068</v>
      </c>
      <c r="K3628" s="50">
        <v>2065886</v>
      </c>
    </row>
    <row r="3629" spans="1:11" x14ac:dyDescent="0.3">
      <c r="A3629" s="51" t="str">
        <f t="shared" si="61"/>
        <v>BMW.DE</v>
      </c>
      <c r="B3629" s="52" t="s">
        <v>175</v>
      </c>
      <c r="C3629" s="50" t="s">
        <v>5382</v>
      </c>
      <c r="D3629" s="50">
        <f>DAX__2019_2020__33[[#This Row],[Open]]*(DAX__2019_2020__33[[#This Row],[Adj Close]]/DAX__2019_2020__33[[#This Row],[Close]])</f>
        <v>54.519117248975974</v>
      </c>
      <c r="E3629" s="50" t="s">
        <v>5230</v>
      </c>
      <c r="F3629" s="50" t="s">
        <v>5556</v>
      </c>
      <c r="G3629" s="50" t="s">
        <v>5459</v>
      </c>
      <c r="H3629" s="50" t="s">
        <v>11230</v>
      </c>
      <c r="I3629" s="50">
        <f>(DAX__2019_2020__33[[#This Row],[Adj Close]]-DAX__2019_2020__33[[#This Row],[Adj Open]])/DAX__2019_2020__33[[#This Row],[Adj Open]]</f>
        <v>2.4890145319612901E-2</v>
      </c>
      <c r="J3629" s="50">
        <f>DAX__2019_2020__33[[#This Row],[Adj Close]]-DAX__2019_2020__33[[#This Row],[Adj Open]]</f>
        <v>1.3569887510240264</v>
      </c>
      <c r="K3629" s="50">
        <v>4082038</v>
      </c>
    </row>
    <row r="3630" spans="1:11" x14ac:dyDescent="0.3">
      <c r="A3630" s="51" t="str">
        <f t="shared" si="61"/>
        <v>BMW.DE</v>
      </c>
      <c r="B3630" s="52" t="s">
        <v>176</v>
      </c>
      <c r="C3630" s="50" t="s">
        <v>9146</v>
      </c>
      <c r="D3630" s="50">
        <f>DAX__2019_2020__33[[#This Row],[Open]]*(DAX__2019_2020__33[[#This Row],[Adj Close]]/DAX__2019_2020__33[[#This Row],[Close]])</f>
        <v>55.908034619374746</v>
      </c>
      <c r="E3630" s="50" t="s">
        <v>11231</v>
      </c>
      <c r="F3630" s="50" t="s">
        <v>11146</v>
      </c>
      <c r="G3630" s="50" t="s">
        <v>7509</v>
      </c>
      <c r="H3630" s="50" t="s">
        <v>11232</v>
      </c>
      <c r="I3630" s="50">
        <f>(DAX__2019_2020__33[[#This Row],[Adj Close]]-DAX__2019_2020__33[[#This Row],[Adj Open]])/DAX__2019_2020__33[[#This Row],[Adj Open]]</f>
        <v>-3.4265847597574873E-3</v>
      </c>
      <c r="J3630" s="50">
        <f>DAX__2019_2020__33[[#This Row],[Adj Close]]-DAX__2019_2020__33[[#This Row],[Adj Open]]</f>
        <v>-0.19157361937474349</v>
      </c>
      <c r="K3630" s="50">
        <v>3459647</v>
      </c>
    </row>
    <row r="3631" spans="1:11" x14ac:dyDescent="0.3">
      <c r="A3631" s="51" t="str">
        <f t="shared" si="61"/>
        <v>BMW.DE</v>
      </c>
      <c r="B3631" s="52" t="s">
        <v>177</v>
      </c>
      <c r="C3631" s="50" t="s">
        <v>5556</v>
      </c>
      <c r="D3631" s="50">
        <f>DAX__2019_2020__33[[#This Row],[Open]]*(DAX__2019_2020__33[[#This Row],[Adj Close]]/DAX__2019_2020__33[[#This Row],[Close]])</f>
        <v>55.909744303540073</v>
      </c>
      <c r="E3631" s="50" t="s">
        <v>4955</v>
      </c>
      <c r="F3631" s="50" t="s">
        <v>7410</v>
      </c>
      <c r="G3631" s="50" t="s">
        <v>7374</v>
      </c>
      <c r="H3631" s="50" t="s">
        <v>11233</v>
      </c>
      <c r="I3631" s="50">
        <f>(DAX__2019_2020__33[[#This Row],[Adj Close]]-DAX__2019_2020__33[[#This Row],[Adj Open]])/DAX__2019_2020__33[[#This Row],[Adj Open]]</f>
        <v>-5.5613258013126549E-3</v>
      </c>
      <c r="J3631" s="50">
        <f>DAX__2019_2020__33[[#This Row],[Adj Close]]-DAX__2019_2020__33[[#This Row],[Adj Open]]</f>
        <v>-0.31093230354007062</v>
      </c>
      <c r="K3631" s="50">
        <v>3285738</v>
      </c>
    </row>
    <row r="3632" spans="1:11" x14ac:dyDescent="0.3">
      <c r="A3632" s="51" t="str">
        <f t="shared" si="61"/>
        <v>BMW.DE</v>
      </c>
      <c r="B3632" s="52" t="s">
        <v>178</v>
      </c>
      <c r="C3632" s="50" t="s">
        <v>11234</v>
      </c>
      <c r="D3632" s="50">
        <f>DAX__2019_2020__33[[#This Row],[Open]]*(DAX__2019_2020__33[[#This Row],[Adj Close]]/DAX__2019_2020__33[[#This Row],[Close]])</f>
        <v>55.682844250182086</v>
      </c>
      <c r="E3632" s="50" t="s">
        <v>9177</v>
      </c>
      <c r="F3632" s="50" t="s">
        <v>11235</v>
      </c>
      <c r="G3632" s="50" t="s">
        <v>11236</v>
      </c>
      <c r="H3632" s="50" t="s">
        <v>11237</v>
      </c>
      <c r="I3632" s="50">
        <f>(DAX__2019_2020__33[[#This Row],[Adj Close]]-DAX__2019_2020__33[[#This Row],[Adj Open]])/DAX__2019_2020__33[[#This Row],[Adj Open]]</f>
        <v>-2.1883548992346968E-2</v>
      </c>
      <c r="J3632" s="50">
        <f>DAX__2019_2020__33[[#This Row],[Adj Close]]-DAX__2019_2020__33[[#This Row],[Adj Open]]</f>
        <v>-1.2185382501820854</v>
      </c>
      <c r="K3632" s="50">
        <v>2335299</v>
      </c>
    </row>
    <row r="3633" spans="1:11" x14ac:dyDescent="0.3">
      <c r="A3633" s="51" t="str">
        <f t="shared" si="61"/>
        <v>BMW.DE</v>
      </c>
      <c r="B3633" s="52" t="s">
        <v>179</v>
      </c>
      <c r="C3633" s="50" t="s">
        <v>8832</v>
      </c>
      <c r="D3633" s="50">
        <f>DAX__2019_2020__33[[#This Row],[Open]]*(DAX__2019_2020__33[[#This Row],[Adj Close]]/DAX__2019_2020__33[[#This Row],[Close]])</f>
        <v>54.691212224349691</v>
      </c>
      <c r="E3633" s="50" t="s">
        <v>8797</v>
      </c>
      <c r="F3633" s="50" t="s">
        <v>7302</v>
      </c>
      <c r="G3633" s="50" t="s">
        <v>8069</v>
      </c>
      <c r="H3633" s="50" t="s">
        <v>11238</v>
      </c>
      <c r="I3633" s="50">
        <f>(DAX__2019_2020__33[[#This Row],[Adj Close]]-DAX__2019_2020__33[[#This Row],[Adj Open]])/DAX__2019_2020__33[[#This Row],[Adj Open]]</f>
        <v>-6.9146433031762027E-3</v>
      </c>
      <c r="J3633" s="50">
        <f>DAX__2019_2020__33[[#This Row],[Adj Close]]-DAX__2019_2020__33[[#This Row],[Adj Open]]</f>
        <v>-0.37817022434968806</v>
      </c>
      <c r="K3633" s="50">
        <v>1678585</v>
      </c>
    </row>
    <row r="3634" spans="1:11" x14ac:dyDescent="0.3">
      <c r="A3634" s="51" t="str">
        <f t="shared" si="61"/>
        <v>BMW.DE</v>
      </c>
      <c r="B3634" s="52" t="s">
        <v>180</v>
      </c>
      <c r="C3634" s="50" t="s">
        <v>7373</v>
      </c>
      <c r="D3634" s="50">
        <f>DAX__2019_2020__33[[#This Row],[Open]]*(DAX__2019_2020__33[[#This Row],[Adj Close]]/DAX__2019_2020__33[[#This Row],[Close]])</f>
        <v>54.397082458032799</v>
      </c>
      <c r="E3634" s="50" t="s">
        <v>11239</v>
      </c>
      <c r="F3634" s="50" t="s">
        <v>11240</v>
      </c>
      <c r="G3634" s="50" t="s">
        <v>5169</v>
      </c>
      <c r="H3634" s="50" t="s">
        <v>11241</v>
      </c>
      <c r="I3634" s="50">
        <f>(DAX__2019_2020__33[[#This Row],[Adj Close]]-DAX__2019_2020__33[[#This Row],[Adj Open]])/DAX__2019_2020__33[[#This Row],[Adj Open]]</f>
        <v>-7.7243932771021533E-3</v>
      </c>
      <c r="J3634" s="50">
        <f>DAX__2019_2020__33[[#This Row],[Adj Close]]-DAX__2019_2020__33[[#This Row],[Adj Open]]</f>
        <v>-0.42018445803280002</v>
      </c>
      <c r="K3634" s="50">
        <v>1972263</v>
      </c>
    </row>
    <row r="3635" spans="1:11" x14ac:dyDescent="0.3">
      <c r="A3635" s="51" t="str">
        <f t="shared" si="61"/>
        <v>BMW.DE</v>
      </c>
      <c r="B3635" s="52" t="s">
        <v>181</v>
      </c>
      <c r="C3635" s="50" t="s">
        <v>7887</v>
      </c>
      <c r="D3635" s="50">
        <f>DAX__2019_2020__33[[#This Row],[Open]]*(DAX__2019_2020__33[[#This Row],[Adj Close]]/DAX__2019_2020__33[[#This Row],[Close]])</f>
        <v>53.136522823261117</v>
      </c>
      <c r="E3635" s="50" t="s">
        <v>7853</v>
      </c>
      <c r="F3635" s="50" t="s">
        <v>5258</v>
      </c>
      <c r="G3635" s="50" t="s">
        <v>11242</v>
      </c>
      <c r="H3635" s="50" t="s">
        <v>11243</v>
      </c>
      <c r="I3635" s="50">
        <f>(DAX__2019_2020__33[[#This Row],[Adj Close]]-DAX__2019_2020__33[[#This Row],[Adj Open]])/DAX__2019_2020__33[[#This Row],[Adj Open]]</f>
        <v>2.5304285940219843E-3</v>
      </c>
      <c r="J3635" s="50">
        <f>DAX__2019_2020__33[[#This Row],[Adj Close]]-DAX__2019_2020__33[[#This Row],[Adj Open]]</f>
        <v>0.13445817673888172</v>
      </c>
      <c r="K3635" s="50">
        <v>2323587</v>
      </c>
    </row>
    <row r="3636" spans="1:11" x14ac:dyDescent="0.3">
      <c r="A3636" s="51" t="str">
        <f t="shared" si="61"/>
        <v>BMW.DE</v>
      </c>
      <c r="B3636" s="52" t="s">
        <v>182</v>
      </c>
      <c r="C3636" s="50" t="s">
        <v>7862</v>
      </c>
      <c r="D3636" s="50">
        <f>DAX__2019_2020__33[[#This Row],[Open]]*(DAX__2019_2020__33[[#This Row],[Adj Close]]/DAX__2019_2020__33[[#This Row],[Close]])</f>
        <v>53.808815868646185</v>
      </c>
      <c r="E3636" s="50" t="s">
        <v>8071</v>
      </c>
      <c r="F3636" s="50" t="s">
        <v>7304</v>
      </c>
      <c r="G3636" s="50" t="s">
        <v>8076</v>
      </c>
      <c r="H3636" s="50" t="s">
        <v>11244</v>
      </c>
      <c r="I3636" s="50">
        <f>(DAX__2019_2020__33[[#This Row],[Adj Close]]-DAX__2019_2020__33[[#This Row],[Adj Open]])/DAX__2019_2020__33[[#This Row],[Adj Open]]</f>
        <v>-8.7458692604384276E-3</v>
      </c>
      <c r="J3636" s="50">
        <f>DAX__2019_2020__33[[#This Row],[Adj Close]]-DAX__2019_2020__33[[#This Row],[Adj Open]]</f>
        <v>-0.47060486864618412</v>
      </c>
      <c r="K3636" s="50">
        <v>1678062</v>
      </c>
    </row>
    <row r="3637" spans="1:11" x14ac:dyDescent="0.3">
      <c r="A3637" s="51" t="str">
        <f t="shared" si="61"/>
        <v>BMW.DE</v>
      </c>
      <c r="B3637" s="52" t="s">
        <v>183</v>
      </c>
      <c r="C3637" s="50" t="s">
        <v>7365</v>
      </c>
      <c r="D3637" s="50">
        <f>DAX__2019_2020__33[[#This Row],[Open]]*(DAX__2019_2020__33[[#This Row],[Adj Close]]/DAX__2019_2020__33[[#This Row],[Close]])</f>
        <v>54.245812603315187</v>
      </c>
      <c r="E3637" s="50" t="s">
        <v>5346</v>
      </c>
      <c r="F3637" s="50" t="s">
        <v>7899</v>
      </c>
      <c r="G3637" s="50" t="s">
        <v>8787</v>
      </c>
      <c r="H3637" s="50" t="s">
        <v>11245</v>
      </c>
      <c r="I3637" s="50">
        <f>(DAX__2019_2020__33[[#This Row],[Adj Close]]-DAX__2019_2020__33[[#This Row],[Adj Open]])/DAX__2019_2020__33[[#This Row],[Adj Open]]</f>
        <v>-1.223865163879242E-2</v>
      </c>
      <c r="J3637" s="50">
        <f>DAX__2019_2020__33[[#This Row],[Adj Close]]-DAX__2019_2020__33[[#This Row],[Adj Open]]</f>
        <v>-0.66389560331518993</v>
      </c>
      <c r="K3637" s="50">
        <v>1328854</v>
      </c>
    </row>
    <row r="3638" spans="1:11" x14ac:dyDescent="0.3">
      <c r="A3638" s="51" t="str">
        <f t="shared" si="61"/>
        <v>BMW.DE</v>
      </c>
      <c r="B3638" s="52" t="s">
        <v>184</v>
      </c>
      <c r="C3638" s="50" t="s">
        <v>5260</v>
      </c>
      <c r="D3638" s="50">
        <f>DAX__2019_2020__33[[#This Row],[Open]]*(DAX__2019_2020__33[[#This Row],[Adj Close]]/DAX__2019_2020__33[[#This Row],[Close]])</f>
        <v>53.783606015037591</v>
      </c>
      <c r="E3638" s="50" t="s">
        <v>5259</v>
      </c>
      <c r="F3638" s="50" t="s">
        <v>8075</v>
      </c>
      <c r="G3638" s="50" t="s">
        <v>5349</v>
      </c>
      <c r="H3638" s="50" t="s">
        <v>11246</v>
      </c>
      <c r="I3638" s="50">
        <f>(DAX__2019_2020__33[[#This Row],[Adj Close]]-DAX__2019_2020__33[[#This Row],[Adj Open]])/DAX__2019_2020__33[[#This Row],[Adj Open]]</f>
        <v>-2.4999999999999662E-3</v>
      </c>
      <c r="J3638" s="50">
        <f>DAX__2019_2020__33[[#This Row],[Adj Close]]-DAX__2019_2020__33[[#This Row],[Adj Open]]</f>
        <v>-0.13445901503759217</v>
      </c>
      <c r="K3638" s="50">
        <v>1653216</v>
      </c>
    </row>
    <row r="3639" spans="1:11" x14ac:dyDescent="0.3">
      <c r="A3639" s="51" t="str">
        <f t="shared" si="61"/>
        <v>BMW.DE</v>
      </c>
      <c r="B3639" s="52" t="s">
        <v>185</v>
      </c>
      <c r="C3639" s="50" t="s">
        <v>7887</v>
      </c>
      <c r="D3639" s="50">
        <f>DAX__2019_2020__33[[#This Row],[Open]]*(DAX__2019_2020__33[[#This Row],[Adj Close]]/DAX__2019_2020__33[[#This Row],[Close]])</f>
        <v>53.136525831622301</v>
      </c>
      <c r="E3639" s="50" t="s">
        <v>11240</v>
      </c>
      <c r="F3639" s="50" t="s">
        <v>8078</v>
      </c>
      <c r="G3639" s="50" t="s">
        <v>5533</v>
      </c>
      <c r="H3639" s="50" t="s">
        <v>11247</v>
      </c>
      <c r="I3639" s="50">
        <f>(DAX__2019_2020__33[[#This Row],[Adj Close]]-DAX__2019_2020__33[[#This Row],[Adj Open]])/DAX__2019_2020__33[[#This Row],[Adj Open]]</f>
        <v>-1.2651905740944948E-3</v>
      </c>
      <c r="J3639" s="50">
        <f>DAX__2019_2020__33[[#This Row],[Adj Close]]-DAX__2019_2020__33[[#This Row],[Adj Open]]</f>
        <v>-6.7227831622297174E-2</v>
      </c>
      <c r="K3639" s="50">
        <v>1499372</v>
      </c>
    </row>
    <row r="3640" spans="1:11" x14ac:dyDescent="0.3">
      <c r="A3640" s="51" t="str">
        <f t="shared" si="61"/>
        <v>BMW.DE</v>
      </c>
      <c r="B3640" s="52" t="s">
        <v>186</v>
      </c>
      <c r="C3640" s="50" t="s">
        <v>7588</v>
      </c>
      <c r="D3640" s="50">
        <f>DAX__2019_2020__33[[#This Row],[Open]]*(DAX__2019_2020__33[[#This Row],[Adj Close]]/DAX__2019_2020__33[[#This Row],[Close]])</f>
        <v>53.212156433499707</v>
      </c>
      <c r="E3640" s="50" t="s">
        <v>5570</v>
      </c>
      <c r="F3640" s="50" t="s">
        <v>7307</v>
      </c>
      <c r="G3640" s="50" t="s">
        <v>7378</v>
      </c>
      <c r="H3640" s="50" t="s">
        <v>11248</v>
      </c>
      <c r="I3640" s="50">
        <f>(DAX__2019_2020__33[[#This Row],[Adj Close]]-DAX__2019_2020__33[[#This Row],[Adj Open]])/DAX__2019_2020__33[[#This Row],[Adj Open]]</f>
        <v>-4.2640713834491894E-3</v>
      </c>
      <c r="J3640" s="50">
        <f>DAX__2019_2020__33[[#This Row],[Adj Close]]-DAX__2019_2020__33[[#This Row],[Adj Open]]</f>
        <v>-0.22690043349970779</v>
      </c>
      <c r="K3640" s="50">
        <v>799538</v>
      </c>
    </row>
    <row r="3641" spans="1:11" x14ac:dyDescent="0.3">
      <c r="A3641" s="51" t="str">
        <f t="shared" si="61"/>
        <v>BMW.DE</v>
      </c>
      <c r="B3641" s="52" t="s">
        <v>187</v>
      </c>
      <c r="C3641" s="50" t="s">
        <v>8112</v>
      </c>
      <c r="D3641" s="50">
        <f>DAX__2019_2020__33[[#This Row],[Open]]*(DAX__2019_2020__33[[#This Row],[Adj Close]]/DAX__2019_2020__33[[#This Row],[Close]])</f>
        <v>51.9516082108997</v>
      </c>
      <c r="E3641" s="50" t="s">
        <v>11249</v>
      </c>
      <c r="F3641" s="50" t="s">
        <v>5573</v>
      </c>
      <c r="G3641" s="50" t="s">
        <v>7599</v>
      </c>
      <c r="H3641" s="50" t="s">
        <v>11250</v>
      </c>
      <c r="I3641" s="50">
        <f>(DAX__2019_2020__33[[#This Row],[Adj Close]]-DAX__2019_2020__33[[#This Row],[Adj Open]])/DAX__2019_2020__33[[#This Row],[Adj Open]]</f>
        <v>3.2351989647364755E-3</v>
      </c>
      <c r="J3641" s="50">
        <f>DAX__2019_2020__33[[#This Row],[Adj Close]]-DAX__2019_2020__33[[#This Row],[Adj Open]]</f>
        <v>0.16807378910029769</v>
      </c>
      <c r="K3641" s="50">
        <v>2000917</v>
      </c>
    </row>
    <row r="3642" spans="1:11" x14ac:dyDescent="0.3">
      <c r="A3642" s="51" t="str">
        <f t="shared" si="61"/>
        <v>BMW.DE</v>
      </c>
      <c r="B3642" s="52" t="s">
        <v>188</v>
      </c>
      <c r="C3642" s="50" t="s">
        <v>5353</v>
      </c>
      <c r="D3642" s="50">
        <f>DAX__2019_2020__33[[#This Row],[Open]]*(DAX__2019_2020__33[[#This Row],[Adj Close]]/DAX__2019_2020__33[[#This Row],[Close]])</f>
        <v>51.850762815559733</v>
      </c>
      <c r="E3642" s="50" t="s">
        <v>7733</v>
      </c>
      <c r="F3642" s="50" t="s">
        <v>7711</v>
      </c>
      <c r="G3642" s="50" t="s">
        <v>7655</v>
      </c>
      <c r="H3642" s="50" t="s">
        <v>11251</v>
      </c>
      <c r="I3642" s="50">
        <f>(DAX__2019_2020__33[[#This Row],[Adj Close]]-DAX__2019_2020__33[[#This Row],[Adj Open]])/DAX__2019_2020__33[[#This Row],[Adj Open]]</f>
        <v>-9.7247972491931311E-4</v>
      </c>
      <c r="J3642" s="50">
        <f>DAX__2019_2020__33[[#This Row],[Adj Close]]-DAX__2019_2020__33[[#This Row],[Adj Open]]</f>
        <v>-5.0423815559732077E-2</v>
      </c>
      <c r="K3642" s="50">
        <v>1838410</v>
      </c>
    </row>
    <row r="3643" spans="1:11" x14ac:dyDescent="0.3">
      <c r="A3643" s="51" t="str">
        <f t="shared" si="61"/>
        <v>BMW.DE</v>
      </c>
      <c r="B3643" s="52" t="s">
        <v>189</v>
      </c>
      <c r="C3643" s="50" t="s">
        <v>7651</v>
      </c>
      <c r="D3643" s="50">
        <f>DAX__2019_2020__33[[#This Row],[Open]]*(DAX__2019_2020__33[[#This Row],[Adj Close]]/DAX__2019_2020__33[[#This Row],[Close]])</f>
        <v>51.733114859602772</v>
      </c>
      <c r="E3643" s="50" t="s">
        <v>7874</v>
      </c>
      <c r="F3643" s="50" t="s">
        <v>7633</v>
      </c>
      <c r="G3643" s="50" t="s">
        <v>11252</v>
      </c>
      <c r="H3643" s="50" t="s">
        <v>11253</v>
      </c>
      <c r="I3643" s="50">
        <f>(DAX__2019_2020__33[[#This Row],[Adj Close]]-DAX__2019_2020__33[[#This Row],[Adj Open]])/DAX__2019_2020__33[[#This Row],[Adj Open]]</f>
        <v>3.0376851358400739E-2</v>
      </c>
      <c r="J3643" s="50">
        <f>DAX__2019_2020__33[[#This Row],[Adj Close]]-DAX__2019_2020__33[[#This Row],[Adj Open]]</f>
        <v>1.571489140397226</v>
      </c>
      <c r="K3643" s="50">
        <v>2567653</v>
      </c>
    </row>
    <row r="3644" spans="1:11" x14ac:dyDescent="0.3">
      <c r="A3644" s="51" t="str">
        <f t="shared" si="61"/>
        <v>BMW.DE</v>
      </c>
      <c r="B3644" s="52" t="s">
        <v>190</v>
      </c>
      <c r="C3644" s="50" t="s">
        <v>11252</v>
      </c>
      <c r="D3644" s="50">
        <f>DAX__2019_2020__33[[#This Row],[Open]]*(DAX__2019_2020__33[[#This Row],[Adj Close]]/DAX__2019_2020__33[[#This Row],[Close]])</f>
        <v>53.304596228974923</v>
      </c>
      <c r="E3644" s="50" t="s">
        <v>7379</v>
      </c>
      <c r="F3644" s="50" t="s">
        <v>7316</v>
      </c>
      <c r="G3644" s="50" t="s">
        <v>8084</v>
      </c>
      <c r="H3644" s="50" t="s">
        <v>11254</v>
      </c>
      <c r="I3644" s="50">
        <f>(DAX__2019_2020__33[[#This Row],[Adj Close]]-DAX__2019_2020__33[[#This Row],[Adj Open]])/DAX__2019_2020__33[[#This Row],[Adj Open]]</f>
        <v>-6.4638183824687351E-3</v>
      </c>
      <c r="J3644" s="50">
        <f>DAX__2019_2020__33[[#This Row],[Adj Close]]-DAX__2019_2020__33[[#This Row],[Adj Open]]</f>
        <v>-0.34455122897492174</v>
      </c>
      <c r="K3644" s="50">
        <v>1484186</v>
      </c>
    </row>
    <row r="3645" spans="1:11" x14ac:dyDescent="0.3">
      <c r="A3645" s="51" t="str">
        <f t="shared" si="61"/>
        <v>BMW.DE</v>
      </c>
      <c r="B3645" s="52" t="s">
        <v>191</v>
      </c>
      <c r="C3645" s="50" t="s">
        <v>5525</v>
      </c>
      <c r="D3645" s="50">
        <f>DAX__2019_2020__33[[#This Row],[Open]]*(DAX__2019_2020__33[[#This Row],[Adj Close]]/DAX__2019_2020__33[[#This Row],[Close]])</f>
        <v>52.649112033641188</v>
      </c>
      <c r="E3645" s="50" t="s">
        <v>5164</v>
      </c>
      <c r="F3645" s="50" t="s">
        <v>11255</v>
      </c>
      <c r="G3645" s="50" t="s">
        <v>5528</v>
      </c>
      <c r="H3645" s="50" t="s">
        <v>11256</v>
      </c>
      <c r="I3645" s="50">
        <f>(DAX__2019_2020__33[[#This Row],[Adj Close]]-DAX__2019_2020__33[[#This Row],[Adj Open]])/DAX__2019_2020__33[[#This Row],[Adj Open]]</f>
        <v>-4.9481562666190198E-3</v>
      </c>
      <c r="J3645" s="50">
        <f>DAX__2019_2020__33[[#This Row],[Adj Close]]-DAX__2019_2020__33[[#This Row],[Adj Open]]</f>
        <v>-0.26051603364118847</v>
      </c>
      <c r="K3645" s="50">
        <v>1947794</v>
      </c>
    </row>
    <row r="3646" spans="1:11" x14ac:dyDescent="0.3">
      <c r="A3646" s="51" t="str">
        <f t="shared" si="61"/>
        <v>BMW.DE</v>
      </c>
      <c r="B3646" s="52" t="s">
        <v>192</v>
      </c>
      <c r="C3646" s="50" t="s">
        <v>5166</v>
      </c>
      <c r="D3646" s="50">
        <f>DAX__2019_2020__33[[#This Row],[Open]]*(DAX__2019_2020__33[[#This Row],[Adj Close]]/DAX__2019_2020__33[[#This Row],[Close]])</f>
        <v>52.707936388507513</v>
      </c>
      <c r="E3646" s="50" t="s">
        <v>8098</v>
      </c>
      <c r="F3646" s="50" t="s">
        <v>7692</v>
      </c>
      <c r="G3646" s="50" t="s">
        <v>8785</v>
      </c>
      <c r="H3646" s="50" t="s">
        <v>11257</v>
      </c>
      <c r="I3646" s="50">
        <f>(DAX__2019_2020__33[[#This Row],[Adj Close]]-DAX__2019_2020__33[[#This Row],[Adj Open]])/DAX__2019_2020__33[[#This Row],[Adj Open]]</f>
        <v>-6.3775668626025808E-3</v>
      </c>
      <c r="J3646" s="50">
        <f>DAX__2019_2020__33[[#This Row],[Adj Close]]-DAX__2019_2020__33[[#This Row],[Adj Open]]</f>
        <v>-0.33614838850751028</v>
      </c>
      <c r="K3646" s="50">
        <v>1249390</v>
      </c>
    </row>
    <row r="3647" spans="1:11" x14ac:dyDescent="0.3">
      <c r="A3647" s="51" t="str">
        <f t="shared" si="61"/>
        <v>BMW.DE</v>
      </c>
      <c r="B3647" s="52" t="s">
        <v>193</v>
      </c>
      <c r="C3647" s="50" t="s">
        <v>5040</v>
      </c>
      <c r="D3647" s="50">
        <f>DAX__2019_2020__33[[#This Row],[Open]]*(DAX__2019_2020__33[[#This Row],[Adj Close]]/DAX__2019_2020__33[[#This Row],[Close]])</f>
        <v>52.800380344123027</v>
      </c>
      <c r="E3647" s="50" t="s">
        <v>11258</v>
      </c>
      <c r="F3647" s="50" t="s">
        <v>5173</v>
      </c>
      <c r="G3647" s="50" t="s">
        <v>4963</v>
      </c>
      <c r="H3647" s="50" t="s">
        <v>11259</v>
      </c>
      <c r="I3647" s="50">
        <f>(DAX__2019_2020__33[[#This Row],[Adj Close]]-DAX__2019_2020__33[[#This Row],[Adj Open]])/DAX__2019_2020__33[[#This Row],[Adj Open]]</f>
        <v>2.3873626488185589E-3</v>
      </c>
      <c r="J3647" s="50">
        <f>DAX__2019_2020__33[[#This Row],[Adj Close]]-DAX__2019_2020__33[[#This Row],[Adj Open]]</f>
        <v>0.12605365587697293</v>
      </c>
      <c r="K3647" s="50">
        <v>1922832</v>
      </c>
    </row>
    <row r="3648" spans="1:11" x14ac:dyDescent="0.3">
      <c r="A3648" s="51" t="str">
        <f t="shared" si="61"/>
        <v>BMW.DE</v>
      </c>
      <c r="B3648" s="52" t="s">
        <v>194</v>
      </c>
      <c r="C3648" s="50" t="s">
        <v>7319</v>
      </c>
      <c r="D3648" s="50">
        <f>DAX__2019_2020__33[[#This Row],[Open]]*(DAX__2019_2020__33[[#This Row],[Adj Close]]/DAX__2019_2020__33[[#This Row],[Close]])</f>
        <v>52.598687397009698</v>
      </c>
      <c r="E3648" s="50" t="s">
        <v>11260</v>
      </c>
      <c r="F3648" s="50" t="s">
        <v>4973</v>
      </c>
      <c r="G3648" s="50" t="s">
        <v>7342</v>
      </c>
      <c r="H3648" s="50" t="s">
        <v>11261</v>
      </c>
      <c r="I3648" s="50">
        <f>(DAX__2019_2020__33[[#This Row],[Adj Close]]-DAX__2019_2020__33[[#This Row],[Adj Open]])/DAX__2019_2020__33[[#This Row],[Adj Open]]</f>
        <v>7.9883367950143471E-4</v>
      </c>
      <c r="J3648" s="50">
        <f>DAX__2019_2020__33[[#This Row],[Adj Close]]-DAX__2019_2020__33[[#This Row],[Adj Open]]</f>
        <v>4.2017602990298997E-2</v>
      </c>
      <c r="K3648" s="50">
        <v>1230534</v>
      </c>
    </row>
    <row r="3649" spans="1:11" x14ac:dyDescent="0.3">
      <c r="A3649" s="51" t="str">
        <f t="shared" si="61"/>
        <v>BMW.DE</v>
      </c>
      <c r="B3649" s="52" t="s">
        <v>195</v>
      </c>
      <c r="C3649" s="50" t="s">
        <v>5173</v>
      </c>
      <c r="D3649" s="50">
        <f>DAX__2019_2020__33[[#This Row],[Open]]*(DAX__2019_2020__33[[#This Row],[Adj Close]]/DAX__2019_2020__33[[#This Row],[Close]])</f>
        <v>52.354980933364494</v>
      </c>
      <c r="E3649" s="50" t="s">
        <v>7378</v>
      </c>
      <c r="F3649" s="50" t="s">
        <v>7727</v>
      </c>
      <c r="G3649" s="50" t="s">
        <v>7314</v>
      </c>
      <c r="H3649" s="50" t="s">
        <v>11262</v>
      </c>
      <c r="I3649" s="50">
        <f>(DAX__2019_2020__33[[#This Row],[Adj Close]]-DAX__2019_2020__33[[#This Row],[Adj Open]])/DAX__2019_2020__33[[#This Row],[Adj Open]]</f>
        <v>7.7046550193363714E-3</v>
      </c>
      <c r="J3649" s="50">
        <f>DAX__2019_2020__33[[#This Row],[Adj Close]]-DAX__2019_2020__33[[#This Row],[Adj Open]]</f>
        <v>0.40337706663550676</v>
      </c>
      <c r="K3649" s="50">
        <v>1198900</v>
      </c>
    </row>
    <row r="3650" spans="1:11" x14ac:dyDescent="0.3">
      <c r="A3650" s="51" t="str">
        <f t="shared" si="61"/>
        <v>BMW.DE</v>
      </c>
      <c r="B3650" s="52" t="s">
        <v>196</v>
      </c>
      <c r="C3650" s="50" t="s">
        <v>7685</v>
      </c>
      <c r="D3650" s="50">
        <f>DAX__2019_2020__33[[#This Row],[Open]]*(DAX__2019_2020__33[[#This Row],[Adj Close]]/DAX__2019_2020__33[[#This Row],[Close]])</f>
        <v>52.590283782087063</v>
      </c>
      <c r="E3650" s="50" t="s">
        <v>9554</v>
      </c>
      <c r="F3650" s="50" t="s">
        <v>7601</v>
      </c>
      <c r="G3650" s="50" t="s">
        <v>5367</v>
      </c>
      <c r="H3650" s="50" t="s">
        <v>11263</v>
      </c>
      <c r="I3650" s="50">
        <f>(DAX__2019_2020__33[[#This Row],[Adj Close]]-DAX__2019_2020__33[[#This Row],[Adj Open]])/DAX__2019_2020__33[[#This Row],[Adj Open]]</f>
        <v>-1.917593419060621E-3</v>
      </c>
      <c r="J3650" s="50">
        <f>DAX__2019_2020__33[[#This Row],[Adj Close]]-DAX__2019_2020__33[[#This Row],[Adj Open]]</f>
        <v>-0.10084678208706066</v>
      </c>
      <c r="K3650" s="50">
        <v>1115793</v>
      </c>
    </row>
    <row r="3651" spans="1:11" x14ac:dyDescent="0.3">
      <c r="A3651" s="51" t="str">
        <f t="shared" si="61"/>
        <v>BMW.DE</v>
      </c>
      <c r="B3651" s="52" t="s">
        <v>197</v>
      </c>
      <c r="C3651" s="50" t="s">
        <v>11264</v>
      </c>
      <c r="D3651" s="50">
        <f>DAX__2019_2020__33[[#This Row],[Open]]*(DAX__2019_2020__33[[#This Row],[Adj Close]]/DAX__2019_2020__33[[#This Row],[Close]])</f>
        <v>52.632307055096994</v>
      </c>
      <c r="E3651" s="50" t="s">
        <v>7307</v>
      </c>
      <c r="F3651" s="50" t="s">
        <v>5039</v>
      </c>
      <c r="G3651" s="50" t="s">
        <v>5039</v>
      </c>
      <c r="H3651" s="50" t="s">
        <v>11265</v>
      </c>
      <c r="I3651" s="50">
        <f>(DAX__2019_2020__33[[#This Row],[Adj Close]]-DAX__2019_2020__33[[#This Row],[Adj Open]])/DAX__2019_2020__33[[#This Row],[Adj Open]]</f>
        <v>-8.4624459769688451E-3</v>
      </c>
      <c r="J3651" s="50">
        <f>DAX__2019_2020__33[[#This Row],[Adj Close]]-DAX__2019_2020__33[[#This Row],[Adj Open]]</f>
        <v>-0.44539805509699448</v>
      </c>
      <c r="K3651" s="50">
        <v>1211681</v>
      </c>
    </row>
    <row r="3652" spans="1:11" x14ac:dyDescent="0.3">
      <c r="A3652" s="51" t="str">
        <f t="shared" si="61"/>
        <v>BMW.DE</v>
      </c>
      <c r="B3652" s="52" t="s">
        <v>198</v>
      </c>
      <c r="C3652" s="50" t="s">
        <v>8963</v>
      </c>
      <c r="D3652" s="50">
        <f>DAX__2019_2020__33[[#This Row],[Open]]*(DAX__2019_2020__33[[#This Row],[Adj Close]]/DAX__2019_2020__33[[#This Row],[Close]])</f>
        <v>52.396996715788013</v>
      </c>
      <c r="E3652" s="50" t="s">
        <v>5347</v>
      </c>
      <c r="F3652" s="50" t="s">
        <v>7632</v>
      </c>
      <c r="G3652" s="50" t="s">
        <v>7591</v>
      </c>
      <c r="H3652" s="50" t="s">
        <v>11266</v>
      </c>
      <c r="I3652" s="50">
        <f>(DAX__2019_2020__33[[#This Row],[Adj Close]]-DAX__2019_2020__33[[#This Row],[Adj Open]])/DAX__2019_2020__33[[#This Row],[Adj Open]]</f>
        <v>2.020854916466867E-2</v>
      </c>
      <c r="J3652" s="50">
        <f>DAX__2019_2020__33[[#This Row],[Adj Close]]-DAX__2019_2020__33[[#This Row],[Adj Open]]</f>
        <v>1.0588672842119848</v>
      </c>
      <c r="K3652" s="50">
        <v>2545539</v>
      </c>
    </row>
    <row r="3653" spans="1:11" x14ac:dyDescent="0.3">
      <c r="A3653" s="51" t="str">
        <f t="shared" si="61"/>
        <v>BMW.DE</v>
      </c>
      <c r="B3653" s="52" t="s">
        <v>199</v>
      </c>
      <c r="C3653" s="50" t="s">
        <v>11267</v>
      </c>
      <c r="D3653" s="50">
        <f>DAX__2019_2020__33[[#This Row],[Open]]*(DAX__2019_2020__33[[#This Row],[Adj Close]]/DAX__2019_2020__33[[#This Row],[Close]])</f>
        <v>53.371825319347636</v>
      </c>
      <c r="E3653" s="50" t="s">
        <v>7855</v>
      </c>
      <c r="F3653" s="50" t="s">
        <v>5269</v>
      </c>
      <c r="G3653" s="50" t="s">
        <v>5371</v>
      </c>
      <c r="H3653" s="50" t="s">
        <v>11268</v>
      </c>
      <c r="I3653" s="50">
        <f>(DAX__2019_2020__33[[#This Row],[Adj Close]]-DAX__2019_2020__33[[#This Row],[Adj Open]])/DAX__2019_2020__33[[#This Row],[Adj Open]]</f>
        <v>1.086441539487993E-2</v>
      </c>
      <c r="J3653" s="50">
        <f>DAX__2019_2020__33[[#This Row],[Adj Close]]-DAX__2019_2020__33[[#This Row],[Adj Open]]</f>
        <v>0.57985368065236287</v>
      </c>
      <c r="K3653" s="50">
        <v>1348744</v>
      </c>
    </row>
    <row r="3654" spans="1:11" x14ac:dyDescent="0.3">
      <c r="A3654" s="51" t="str">
        <f t="shared" si="61"/>
        <v>BMW.DE</v>
      </c>
      <c r="B3654" s="52" t="s">
        <v>200</v>
      </c>
      <c r="C3654" s="50" t="s">
        <v>9207</v>
      </c>
      <c r="D3654" s="50">
        <f>DAX__2019_2020__33[[#This Row],[Open]]*(DAX__2019_2020__33[[#This Row],[Adj Close]]/DAX__2019_2020__33[[#This Row],[Close]])</f>
        <v>54.355056942226057</v>
      </c>
      <c r="E3654" s="50" t="s">
        <v>11269</v>
      </c>
      <c r="F3654" s="50" t="s">
        <v>5267</v>
      </c>
      <c r="G3654" s="50" t="s">
        <v>11270</v>
      </c>
      <c r="H3654" s="50" t="s">
        <v>11271</v>
      </c>
      <c r="I3654" s="50">
        <f>(DAX__2019_2020__33[[#This Row],[Adj Close]]-DAX__2019_2020__33[[#This Row],[Adj Open]])/DAX__2019_2020__33[[#This Row],[Adj Open]]</f>
        <v>-1.8553184910329069E-3</v>
      </c>
      <c r="J3654" s="50">
        <f>DAX__2019_2020__33[[#This Row],[Adj Close]]-DAX__2019_2020__33[[#This Row],[Adj Open]]</f>
        <v>-0.10084594222605858</v>
      </c>
      <c r="K3654" s="50">
        <v>1722902</v>
      </c>
    </row>
    <row r="3655" spans="1:11" x14ac:dyDescent="0.3">
      <c r="A3655" s="51" t="str">
        <f t="shared" si="61"/>
        <v>BMW.DE</v>
      </c>
      <c r="B3655" s="52" t="s">
        <v>201</v>
      </c>
      <c r="C3655" s="50" t="s">
        <v>7855</v>
      </c>
      <c r="D3655" s="50">
        <f>DAX__2019_2020__33[[#This Row],[Open]]*(DAX__2019_2020__33[[#This Row],[Adj Close]]/DAX__2019_2020__33[[#This Row],[Close]])</f>
        <v>54.203794453637656</v>
      </c>
      <c r="E3655" s="50" t="s">
        <v>8794</v>
      </c>
      <c r="F3655" s="50" t="s">
        <v>7298</v>
      </c>
      <c r="G3655" s="50" t="s">
        <v>5567</v>
      </c>
      <c r="H3655" s="50" t="s">
        <v>11272</v>
      </c>
      <c r="I3655" s="50">
        <f>(DAX__2019_2020__33[[#This Row],[Adj Close]]-DAX__2019_2020__33[[#This Row],[Adj Open]])/DAX__2019_2020__33[[#This Row],[Adj Open]]</f>
        <v>-9.3020155038744685E-4</v>
      </c>
      <c r="J3655" s="50">
        <f>DAX__2019_2020__33[[#This Row],[Adj Close]]-DAX__2019_2020__33[[#This Row],[Adj Open]]</f>
        <v>-5.0420453637656237E-2</v>
      </c>
      <c r="K3655" s="50">
        <v>3721158</v>
      </c>
    </row>
    <row r="3656" spans="1:11" x14ac:dyDescent="0.3">
      <c r="A3656" s="51" t="str">
        <f t="shared" si="61"/>
        <v>BMW.DE</v>
      </c>
      <c r="B3656" s="52" t="s">
        <v>202</v>
      </c>
      <c r="C3656" s="50" t="s">
        <v>5583</v>
      </c>
      <c r="D3656" s="50">
        <f>DAX__2019_2020__33[[#This Row],[Open]]*(DAX__2019_2020__33[[#This Row],[Adj Close]]/DAX__2019_2020__33[[#This Row],[Close]])</f>
        <v>53.867643846723652</v>
      </c>
      <c r="E3656" s="50" t="s">
        <v>9590</v>
      </c>
      <c r="F3656" s="50" t="s">
        <v>7899</v>
      </c>
      <c r="G3656" s="50" t="s">
        <v>7328</v>
      </c>
      <c r="H3656" s="50" t="s">
        <v>11273</v>
      </c>
      <c r="I3656" s="50">
        <f>(DAX__2019_2020__33[[#This Row],[Adj Close]]-DAX__2019_2020__33[[#This Row],[Adj Open]])/DAX__2019_2020__33[[#This Row],[Adj Open]]</f>
        <v>-7.1762716747665427E-3</v>
      </c>
      <c r="J3656" s="50">
        <f>DAX__2019_2020__33[[#This Row],[Adj Close]]-DAX__2019_2020__33[[#This Row],[Adj Open]]</f>
        <v>-0.38656884672365521</v>
      </c>
      <c r="K3656" s="50">
        <v>1857142</v>
      </c>
    </row>
    <row r="3657" spans="1:11" x14ac:dyDescent="0.3">
      <c r="A3657" s="51" t="str">
        <f t="shared" si="61"/>
        <v>BMW.DE</v>
      </c>
      <c r="B3657" s="52" t="s">
        <v>203</v>
      </c>
      <c r="C3657" s="50" t="s">
        <v>7291</v>
      </c>
      <c r="D3657" s="50">
        <f>DAX__2019_2020__33[[#This Row],[Open]]*(DAX__2019_2020__33[[#This Row],[Adj Close]]/DAX__2019_2020__33[[#This Row],[Close]])</f>
        <v>53.195350814568492</v>
      </c>
      <c r="E3657" s="50" t="s">
        <v>7853</v>
      </c>
      <c r="F3657" s="50" t="s">
        <v>8082</v>
      </c>
      <c r="G3657" s="50" t="s">
        <v>5533</v>
      </c>
      <c r="H3657" s="50" t="s">
        <v>11247</v>
      </c>
      <c r="I3657" s="50">
        <f>(DAX__2019_2020__33[[#This Row],[Adj Close]]-DAX__2019_2020__33[[#This Row],[Adj Open]])/DAX__2019_2020__33[[#This Row],[Adj Open]]</f>
        <v>-2.369620890515246E-3</v>
      </c>
      <c r="J3657" s="50">
        <f>DAX__2019_2020__33[[#This Row],[Adj Close]]-DAX__2019_2020__33[[#This Row],[Adj Open]]</f>
        <v>-0.12605281456848871</v>
      </c>
      <c r="K3657" s="50">
        <v>1400333</v>
      </c>
    </row>
    <row r="3658" spans="1:11" x14ac:dyDescent="0.3">
      <c r="A3658" s="51" t="str">
        <f t="shared" si="61"/>
        <v>BMW.DE</v>
      </c>
      <c r="B3658" s="52" t="s">
        <v>204</v>
      </c>
      <c r="C3658" s="50" t="s">
        <v>7595</v>
      </c>
      <c r="D3658" s="50">
        <f>DAX__2019_2020__33[[#This Row],[Open]]*(DAX__2019_2020__33[[#This Row],[Adj Close]]/DAX__2019_2020__33[[#This Row],[Close]])</f>
        <v>52.78357060016446</v>
      </c>
      <c r="E3658" s="50" t="s">
        <v>7369</v>
      </c>
      <c r="F3658" s="50" t="s">
        <v>11274</v>
      </c>
      <c r="G3658" s="50" t="s">
        <v>8807</v>
      </c>
      <c r="H3658" s="50" t="s">
        <v>11275</v>
      </c>
      <c r="I3658" s="50">
        <f>(DAX__2019_2020__33[[#This Row],[Adj Close]]-DAX__2019_2020__33[[#This Row],[Adj Open]])/DAX__2019_2020__33[[#This Row],[Adj Open]]</f>
        <v>2.8020999394666433E-2</v>
      </c>
      <c r="J3658" s="50">
        <f>DAX__2019_2020__33[[#This Row],[Adj Close]]-DAX__2019_2020__33[[#This Row],[Adj Open]]</f>
        <v>1.4790483998355413</v>
      </c>
      <c r="K3658" s="50">
        <v>2259169</v>
      </c>
    </row>
    <row r="3659" spans="1:11" x14ac:dyDescent="0.3">
      <c r="A3659" s="51" t="str">
        <f t="shared" si="61"/>
        <v>BMW.DE</v>
      </c>
      <c r="B3659" s="52" t="s">
        <v>205</v>
      </c>
      <c r="C3659" s="50" t="s">
        <v>9155</v>
      </c>
      <c r="D3659" s="50">
        <f>DAX__2019_2020__33[[#This Row],[Open]]*(DAX__2019_2020__33[[#This Row],[Adj Close]]/DAX__2019_2020__33[[#This Row],[Close]])</f>
        <v>54.296238972095651</v>
      </c>
      <c r="E3659" s="50" t="s">
        <v>5373</v>
      </c>
      <c r="F3659" s="50" t="s">
        <v>9155</v>
      </c>
      <c r="G3659" s="50" t="s">
        <v>7333</v>
      </c>
      <c r="H3659" s="50" t="s">
        <v>11276</v>
      </c>
      <c r="I3659" s="50">
        <f>(DAX__2019_2020__33[[#This Row],[Adj Close]]-DAX__2019_2020__33[[#This Row],[Adj Open]])/DAX__2019_2020__33[[#This Row],[Adj Open]]</f>
        <v>3.7145487739584206E-3</v>
      </c>
      <c r="J3659" s="50">
        <f>DAX__2019_2020__33[[#This Row],[Adj Close]]-DAX__2019_2020__33[[#This Row],[Adj Open]]</f>
        <v>0.20168602790435131</v>
      </c>
      <c r="K3659" s="50">
        <v>2436122</v>
      </c>
    </row>
    <row r="3660" spans="1:11" x14ac:dyDescent="0.3">
      <c r="A3660" s="51" t="str">
        <f t="shared" si="61"/>
        <v>BMW.DE</v>
      </c>
      <c r="B3660" s="52" t="s">
        <v>206</v>
      </c>
      <c r="C3660" s="50" t="s">
        <v>5512</v>
      </c>
      <c r="D3660" s="50">
        <f>DAX__2019_2020__33[[#This Row],[Open]]*(DAX__2019_2020__33[[#This Row],[Adj Close]]/DAX__2019_2020__33[[#This Row],[Close]])</f>
        <v>54.758444549888253</v>
      </c>
      <c r="E3660" s="50" t="s">
        <v>5339</v>
      </c>
      <c r="F3660" s="50" t="s">
        <v>8064</v>
      </c>
      <c r="G3660" s="50" t="s">
        <v>5537</v>
      </c>
      <c r="H3660" s="50" t="s">
        <v>11277</v>
      </c>
      <c r="I3660" s="50">
        <f>(DAX__2019_2020__33[[#This Row],[Adj Close]]-DAX__2019_2020__33[[#This Row],[Adj Open]])/DAX__2019_2020__33[[#This Row],[Adj Open]]</f>
        <v>-1.0744014073418601E-3</v>
      </c>
      <c r="J3660" s="50">
        <f>DAX__2019_2020__33[[#This Row],[Adj Close]]-DAX__2019_2020__33[[#This Row],[Adj Open]]</f>
        <v>-5.8832549888251151E-2</v>
      </c>
      <c r="K3660" s="50">
        <v>2059202</v>
      </c>
    </row>
    <row r="3661" spans="1:11" x14ac:dyDescent="0.3">
      <c r="A3661" s="51" t="str">
        <f t="shared" si="61"/>
        <v>BMW.DE</v>
      </c>
      <c r="B3661" s="52" t="s">
        <v>207</v>
      </c>
      <c r="C3661" s="50" t="s">
        <v>9202</v>
      </c>
      <c r="D3661" s="50">
        <f>DAX__2019_2020__33[[#This Row],[Open]]*(DAX__2019_2020__33[[#This Row],[Adj Close]]/DAX__2019_2020__33[[#This Row],[Close]])</f>
        <v>55.901338025785435</v>
      </c>
      <c r="E3661" s="50" t="s">
        <v>8909</v>
      </c>
      <c r="F3661" s="50" t="s">
        <v>5000</v>
      </c>
      <c r="G3661" s="50" t="s">
        <v>5000</v>
      </c>
      <c r="H3661" s="50" t="s">
        <v>11278</v>
      </c>
      <c r="I3661" s="50">
        <f>(DAX__2019_2020__33[[#This Row],[Adj Close]]-DAX__2019_2020__33[[#This Row],[Adj Open]])/DAX__2019_2020__33[[#This Row],[Adj Open]]</f>
        <v>-2.1346949248960582E-2</v>
      </c>
      <c r="J3661" s="50">
        <f>DAX__2019_2020__33[[#This Row],[Adj Close]]-DAX__2019_2020__33[[#This Row],[Adj Open]]</f>
        <v>-1.1933230257854319</v>
      </c>
      <c r="K3661" s="50">
        <v>2156223</v>
      </c>
    </row>
    <row r="3662" spans="1:11" x14ac:dyDescent="0.3">
      <c r="A3662" s="51" t="str">
        <f t="shared" si="61"/>
        <v>BMW.DE</v>
      </c>
      <c r="B3662" s="52" t="s">
        <v>208</v>
      </c>
      <c r="C3662" s="50" t="s">
        <v>9472</v>
      </c>
      <c r="D3662" s="50">
        <f>DAX__2019_2020__33[[#This Row],[Open]]*(DAX__2019_2020__33[[#This Row],[Adj Close]]/DAX__2019_2020__33[[#This Row],[Close]])</f>
        <v>54.8004552107422</v>
      </c>
      <c r="E3662" s="50" t="s">
        <v>5599</v>
      </c>
      <c r="F3662" s="50" t="s">
        <v>8808</v>
      </c>
      <c r="G3662" s="50" t="s">
        <v>5339</v>
      </c>
      <c r="H3662" s="50" t="s">
        <v>11279</v>
      </c>
      <c r="I3662" s="50">
        <f>(DAX__2019_2020__33[[#This Row],[Adj Close]]-DAX__2019_2020__33[[#This Row],[Adj Open]])/DAX__2019_2020__33[[#This Row],[Adj Open]]</f>
        <v>1.8402545904040726E-3</v>
      </c>
      <c r="J3662" s="50">
        <f>DAX__2019_2020__33[[#This Row],[Adj Close]]-DAX__2019_2020__33[[#This Row],[Adj Open]]</f>
        <v>0.10084678925780111</v>
      </c>
      <c r="K3662" s="50">
        <v>1360771</v>
      </c>
    </row>
    <row r="3663" spans="1:11" x14ac:dyDescent="0.3">
      <c r="A3663" s="51" t="str">
        <f t="shared" si="61"/>
        <v>BMW.DE</v>
      </c>
      <c r="B3663" s="52" t="s">
        <v>209</v>
      </c>
      <c r="C3663" s="50" t="s">
        <v>9601</v>
      </c>
      <c r="D3663" s="50">
        <f>DAX__2019_2020__33[[#This Row],[Open]]*(DAX__2019_2020__33[[#This Row],[Adj Close]]/DAX__2019_2020__33[[#This Row],[Close]])</f>
        <v>54.976929528436102</v>
      </c>
      <c r="E3663" s="50" t="s">
        <v>5292</v>
      </c>
      <c r="F3663" s="50" t="s">
        <v>7386</v>
      </c>
      <c r="G3663" s="50" t="s">
        <v>9234</v>
      </c>
      <c r="H3663" s="50" t="s">
        <v>11280</v>
      </c>
      <c r="I3663" s="50">
        <f>(DAX__2019_2020__33[[#This Row],[Adj Close]]-DAX__2019_2020__33[[#This Row],[Adj Open]])/DAX__2019_2020__33[[#This Row],[Adj Open]]</f>
        <v>1.8190202329263192E-2</v>
      </c>
      <c r="J3663" s="50">
        <f>DAX__2019_2020__33[[#This Row],[Adj Close]]-DAX__2019_2020__33[[#This Row],[Adj Open]]</f>
        <v>1.0000414715638968</v>
      </c>
      <c r="K3663" s="50">
        <v>2094683</v>
      </c>
    </row>
    <row r="3664" spans="1:11" x14ac:dyDescent="0.3">
      <c r="A3664" s="51" t="str">
        <f t="shared" si="61"/>
        <v>BMW.DE</v>
      </c>
      <c r="B3664" s="52" t="s">
        <v>210</v>
      </c>
      <c r="C3664" s="50" t="s">
        <v>5560</v>
      </c>
      <c r="D3664" s="50">
        <f>DAX__2019_2020__33[[#This Row],[Open]]*(DAX__2019_2020__33[[#This Row],[Adj Close]]/DAX__2019_2020__33[[#This Row],[Close]])</f>
        <v>55.834109694534391</v>
      </c>
      <c r="E3664" s="50" t="s">
        <v>7420</v>
      </c>
      <c r="F3664" s="50" t="s">
        <v>5560</v>
      </c>
      <c r="G3664" s="50" t="s">
        <v>8861</v>
      </c>
      <c r="H3664" s="50" t="s">
        <v>11281</v>
      </c>
      <c r="I3664" s="50">
        <f>(DAX__2019_2020__33[[#This Row],[Adj Close]]-DAX__2019_2020__33[[#This Row],[Adj Open]])/DAX__2019_2020__33[[#This Row],[Adj Open]]</f>
        <v>1.0084271219618435E-2</v>
      </c>
      <c r="J3664" s="50">
        <f>DAX__2019_2020__33[[#This Row],[Adj Close]]-DAX__2019_2020__33[[#This Row],[Adj Open]]</f>
        <v>0.56304630546561185</v>
      </c>
      <c r="K3664" s="50">
        <v>1641200</v>
      </c>
    </row>
    <row r="3665" spans="1:11" x14ac:dyDescent="0.3">
      <c r="A3665" s="51" t="str">
        <f t="shared" ref="A3665:A3728" si="62">"BMW.DE"</f>
        <v>BMW.DE</v>
      </c>
      <c r="B3665" s="52" t="s">
        <v>211</v>
      </c>
      <c r="C3665" s="50" t="s">
        <v>8017</v>
      </c>
      <c r="D3665" s="50">
        <f>DAX__2019_2020__33[[#This Row],[Open]]*(DAX__2019_2020__33[[#This Row],[Adj Close]]/DAX__2019_2020__33[[#This Row],[Close]])</f>
        <v>56.548423854309704</v>
      </c>
      <c r="E3665" s="50" t="s">
        <v>11282</v>
      </c>
      <c r="F3665" s="50" t="s">
        <v>8845</v>
      </c>
      <c r="G3665" s="50" t="s">
        <v>9159</v>
      </c>
      <c r="H3665" s="50" t="s">
        <v>11283</v>
      </c>
      <c r="I3665" s="50">
        <f>(DAX__2019_2020__33[[#This Row],[Adj Close]]-DAX__2019_2020__33[[#This Row],[Adj Open]])/DAX__2019_2020__33[[#This Row],[Adj Open]]</f>
        <v>-3.5666220305154454E-3</v>
      </c>
      <c r="J3665" s="50">
        <f>DAX__2019_2020__33[[#This Row],[Adj Close]]-DAX__2019_2020__33[[#This Row],[Adj Open]]</f>
        <v>-0.20168685430970612</v>
      </c>
      <c r="K3665" s="50">
        <v>1332435</v>
      </c>
    </row>
    <row r="3666" spans="1:11" x14ac:dyDescent="0.3">
      <c r="A3666" s="51" t="str">
        <f t="shared" si="62"/>
        <v>BMW.DE</v>
      </c>
      <c r="B3666" s="52" t="s">
        <v>212</v>
      </c>
      <c r="C3666" s="50" t="s">
        <v>9234</v>
      </c>
      <c r="D3666" s="50">
        <f>DAX__2019_2020__33[[#This Row],[Open]]*(DAX__2019_2020__33[[#This Row],[Adj Close]]/DAX__2019_2020__33[[#This Row],[Close]])</f>
        <v>55.976975157923995</v>
      </c>
      <c r="E3666" s="50" t="s">
        <v>11282</v>
      </c>
      <c r="F3666" s="50" t="s">
        <v>11284</v>
      </c>
      <c r="G3666" s="50" t="s">
        <v>5300</v>
      </c>
      <c r="H3666" s="50" t="s">
        <v>11285</v>
      </c>
      <c r="I3666" s="50">
        <f>(DAX__2019_2020__33[[#This Row],[Adj Close]]-DAX__2019_2020__33[[#This Row],[Adj Open]])/DAX__2019_2020__33[[#This Row],[Adj Open]]</f>
        <v>1.3510884048778158E-3</v>
      </c>
      <c r="J3666" s="50">
        <f>DAX__2019_2020__33[[#This Row],[Adj Close]]-DAX__2019_2020__33[[#This Row],[Adj Open]]</f>
        <v>7.562984207600465E-2</v>
      </c>
      <c r="K3666" s="50">
        <v>1091683</v>
      </c>
    </row>
    <row r="3667" spans="1:11" x14ac:dyDescent="0.3">
      <c r="A3667" s="51" t="str">
        <f t="shared" si="62"/>
        <v>BMW.DE</v>
      </c>
      <c r="B3667" s="52" t="s">
        <v>213</v>
      </c>
      <c r="C3667" s="50" t="s">
        <v>9182</v>
      </c>
      <c r="D3667" s="50">
        <f>DAX__2019_2020__33[[#This Row],[Open]]*(DAX__2019_2020__33[[#This Row],[Adj Close]]/DAX__2019_2020__33[[#This Row],[Close]])</f>
        <v>55.758474400824127</v>
      </c>
      <c r="E3667" s="50" t="s">
        <v>7416</v>
      </c>
      <c r="F3667" s="50" t="s">
        <v>7411</v>
      </c>
      <c r="G3667" s="50" t="s">
        <v>7356</v>
      </c>
      <c r="H3667" s="50" t="s">
        <v>11286</v>
      </c>
      <c r="I3667" s="50">
        <f>(DAX__2019_2020__33[[#This Row],[Adj Close]]-DAX__2019_2020__33[[#This Row],[Adj Open]])/DAX__2019_2020__33[[#This Row],[Adj Open]]</f>
        <v>-2.7128862912700422E-3</v>
      </c>
      <c r="J3667" s="50">
        <f>DAX__2019_2020__33[[#This Row],[Adj Close]]-DAX__2019_2020__33[[#This Row],[Adj Open]]</f>
        <v>-0.15126640082412735</v>
      </c>
      <c r="K3667" s="50">
        <v>1823803</v>
      </c>
    </row>
    <row r="3668" spans="1:11" x14ac:dyDescent="0.3">
      <c r="A3668" s="51" t="str">
        <f t="shared" si="62"/>
        <v>BMW.DE</v>
      </c>
      <c r="B3668" s="52" t="s">
        <v>214</v>
      </c>
      <c r="C3668" s="50" t="s">
        <v>8820</v>
      </c>
      <c r="D3668" s="50">
        <f>DAX__2019_2020__33[[#This Row],[Open]]*(DAX__2019_2020__33[[#This Row],[Adj Close]]/DAX__2019_2020__33[[#This Row],[Close]])</f>
        <v>55.119791824669313</v>
      </c>
      <c r="E3668" s="50" t="s">
        <v>7389</v>
      </c>
      <c r="F3668" s="50" t="s">
        <v>5263</v>
      </c>
      <c r="G3668" s="50" t="s">
        <v>7913</v>
      </c>
      <c r="H3668" s="50" t="s">
        <v>11287</v>
      </c>
      <c r="I3668" s="50">
        <f>(DAX__2019_2020__33[[#This Row],[Adj Close]]-DAX__2019_2020__33[[#This Row],[Adj Open]])/DAX__2019_2020__33[[#This Row],[Adj Open]]</f>
        <v>9.1486512668795001E-4</v>
      </c>
      <c r="J3668" s="50">
        <f>DAX__2019_2020__33[[#This Row],[Adj Close]]-DAX__2019_2020__33[[#This Row],[Adj Open]]</f>
        <v>5.0427175330689522E-2</v>
      </c>
      <c r="K3668" s="50">
        <v>1386605</v>
      </c>
    </row>
    <row r="3669" spans="1:11" x14ac:dyDescent="0.3">
      <c r="A3669" s="51" t="str">
        <f t="shared" si="62"/>
        <v>BMW.DE</v>
      </c>
      <c r="B3669" s="52" t="s">
        <v>215</v>
      </c>
      <c r="C3669" s="50" t="s">
        <v>5599</v>
      </c>
      <c r="D3669" s="50">
        <f>DAX__2019_2020__33[[#This Row],[Open]]*(DAX__2019_2020__33[[#This Row],[Adj Close]]/DAX__2019_2020__33[[#This Row],[Close]])</f>
        <v>55.254254816960604</v>
      </c>
      <c r="E3669" s="50" t="s">
        <v>11288</v>
      </c>
      <c r="F3669" s="50" t="s">
        <v>8791</v>
      </c>
      <c r="G3669" s="50" t="s">
        <v>7354</v>
      </c>
      <c r="H3669" s="50" t="s">
        <v>11289</v>
      </c>
      <c r="I3669" s="50">
        <f>(DAX__2019_2020__33[[#This Row],[Adj Close]]-DAX__2019_2020__33[[#This Row],[Adj Open]])/DAX__2019_2020__33[[#This Row],[Adj Open]]</f>
        <v>-7.7566844106464142E-3</v>
      </c>
      <c r="J3669" s="50">
        <f>DAX__2019_2020__33[[#This Row],[Adj Close]]-DAX__2019_2020__33[[#This Row],[Adj Open]]</f>
        <v>-0.42858981696060283</v>
      </c>
      <c r="K3669" s="50">
        <v>1354084</v>
      </c>
    </row>
    <row r="3670" spans="1:11" x14ac:dyDescent="0.3">
      <c r="A3670" s="51" t="str">
        <f t="shared" si="62"/>
        <v>BMW.DE</v>
      </c>
      <c r="B3670" s="52" t="s">
        <v>216</v>
      </c>
      <c r="C3670" s="50" t="s">
        <v>7302</v>
      </c>
      <c r="D3670" s="50">
        <f>DAX__2019_2020__33[[#This Row],[Open]]*(DAX__2019_2020__33[[#This Row],[Adj Close]]/DAX__2019_2020__33[[#This Row],[Close]])</f>
        <v>54.002111114674925</v>
      </c>
      <c r="E3670" s="50" t="s">
        <v>8838</v>
      </c>
      <c r="F3670" s="50" t="s">
        <v>5280</v>
      </c>
      <c r="G3670" s="50" t="s">
        <v>9148</v>
      </c>
      <c r="H3670" s="50" t="s">
        <v>11290</v>
      </c>
      <c r="I3670" s="50">
        <f>(DAX__2019_2020__33[[#This Row],[Adj Close]]-DAX__2019_2020__33[[#This Row],[Adj Open]])/DAX__2019_2020__33[[#This Row],[Adj Open]]</f>
        <v>2.5365654361479875E-2</v>
      </c>
      <c r="J3670" s="50">
        <f>DAX__2019_2020__33[[#This Row],[Adj Close]]-DAX__2019_2020__33[[#This Row],[Adj Open]]</f>
        <v>1.3697988853250749</v>
      </c>
      <c r="K3670" s="50">
        <v>2408683</v>
      </c>
    </row>
    <row r="3671" spans="1:11" x14ac:dyDescent="0.3">
      <c r="A3671" s="51" t="str">
        <f t="shared" si="62"/>
        <v>BMW.DE</v>
      </c>
      <c r="B3671" s="52" t="s">
        <v>217</v>
      </c>
      <c r="C3671" s="50" t="s">
        <v>7356</v>
      </c>
      <c r="D3671" s="50">
        <f>DAX__2019_2020__33[[#This Row],[Open]]*(DAX__2019_2020__33[[#This Row],[Adj Close]]/DAX__2019_2020__33[[#This Row],[Close]])</f>
        <v>55.607211176465071</v>
      </c>
      <c r="E3671" s="50" t="s">
        <v>8022</v>
      </c>
      <c r="F3671" s="50" t="s">
        <v>7374</v>
      </c>
      <c r="G3671" s="50" t="s">
        <v>5582</v>
      </c>
      <c r="H3671" s="50" t="s">
        <v>11291</v>
      </c>
      <c r="I3671" s="50">
        <f>(DAX__2019_2020__33[[#This Row],[Adj Close]]-DAX__2019_2020__33[[#This Row],[Adj Open]])/DAX__2019_2020__33[[#This Row],[Adj Open]]</f>
        <v>7.4052594047228481E-3</v>
      </c>
      <c r="J3671" s="50">
        <f>DAX__2019_2020__33[[#This Row],[Adj Close]]-DAX__2019_2020__33[[#This Row],[Adj Open]]</f>
        <v>0.41178582353492743</v>
      </c>
      <c r="K3671" s="50">
        <v>1620709</v>
      </c>
    </row>
    <row r="3672" spans="1:11" x14ac:dyDescent="0.3">
      <c r="A3672" s="51" t="str">
        <f t="shared" si="62"/>
        <v>BMW.DE</v>
      </c>
      <c r="B3672" s="52" t="s">
        <v>218</v>
      </c>
      <c r="C3672" s="50" t="s">
        <v>5283</v>
      </c>
      <c r="D3672" s="50">
        <f>DAX__2019_2020__33[[#This Row],[Open]]*(DAX__2019_2020__33[[#This Row],[Adj Close]]/DAX__2019_2020__33[[#This Row],[Close]])</f>
        <v>56.010588777255066</v>
      </c>
      <c r="E3672" s="50" t="s">
        <v>7567</v>
      </c>
      <c r="F3672" s="50" t="s">
        <v>11284</v>
      </c>
      <c r="G3672" s="50" t="s">
        <v>5318</v>
      </c>
      <c r="H3672" s="50" t="s">
        <v>11292</v>
      </c>
      <c r="I3672" s="50">
        <f>(DAX__2019_2020__33[[#This Row],[Adj Close]]-DAX__2019_2020__33[[#This Row],[Adj Open]])/DAX__2019_2020__33[[#This Row],[Adj Open]]</f>
        <v>7.0517777328798067E-3</v>
      </c>
      <c r="J3672" s="50">
        <f>DAX__2019_2020__33[[#This Row],[Adj Close]]-DAX__2019_2020__33[[#This Row],[Adj Open]]</f>
        <v>0.39497422274493488</v>
      </c>
      <c r="K3672" s="50">
        <v>1356106</v>
      </c>
    </row>
    <row r="3673" spans="1:11" x14ac:dyDescent="0.3">
      <c r="A3673" s="51" t="str">
        <f t="shared" si="62"/>
        <v>BMW.DE</v>
      </c>
      <c r="B3673" s="52" t="s">
        <v>219</v>
      </c>
      <c r="C3673" s="50" t="s">
        <v>9164</v>
      </c>
      <c r="D3673" s="50">
        <f>DAX__2019_2020__33[[#This Row],[Open]]*(DAX__2019_2020__33[[#This Row],[Adj Close]]/DAX__2019_2020__33[[#This Row],[Close]])</f>
        <v>56.313118807282315</v>
      </c>
      <c r="E3673" s="50" t="s">
        <v>7940</v>
      </c>
      <c r="F3673" s="50" t="s">
        <v>9182</v>
      </c>
      <c r="G3673" s="50" t="s">
        <v>9182</v>
      </c>
      <c r="H3673" s="50" t="s">
        <v>11293</v>
      </c>
      <c r="I3673" s="50">
        <f>(DAX__2019_2020__33[[#This Row],[Adj Close]]-DAX__2019_2020__33[[#This Row],[Adj Open]])/DAX__2019_2020__33[[#This Row],[Adj Open]]</f>
        <v>-9.849335626045834E-3</v>
      </c>
      <c r="J3673" s="50">
        <f>DAX__2019_2020__33[[#This Row],[Adj Close]]-DAX__2019_2020__33[[#This Row],[Adj Open]]</f>
        <v>-0.55464680728231741</v>
      </c>
      <c r="K3673" s="50">
        <v>1025202</v>
      </c>
    </row>
    <row r="3674" spans="1:11" x14ac:dyDescent="0.3">
      <c r="A3674" s="51" t="str">
        <f t="shared" si="62"/>
        <v>BMW.DE</v>
      </c>
      <c r="B3674" s="52" t="s">
        <v>220</v>
      </c>
      <c r="C3674" s="50" t="s">
        <v>7402</v>
      </c>
      <c r="D3674" s="50">
        <f>DAX__2019_2020__33[[#This Row],[Open]]*(DAX__2019_2020__33[[#This Row],[Adj Close]]/DAX__2019_2020__33[[#This Row],[Close]])</f>
        <v>55.590401</v>
      </c>
      <c r="E3674" s="50" t="s">
        <v>5310</v>
      </c>
      <c r="F3674" s="50" t="s">
        <v>5600</v>
      </c>
      <c r="G3674" s="50" t="s">
        <v>7402</v>
      </c>
      <c r="H3674" s="50" t="s">
        <v>11294</v>
      </c>
      <c r="I3674" s="50">
        <f>(DAX__2019_2020__33[[#This Row],[Adj Close]]-DAX__2019_2020__33[[#This Row],[Adj Open]])/DAX__2019_2020__33[[#This Row],[Adj Open]]</f>
        <v>0</v>
      </c>
      <c r="J3674" s="50">
        <f>DAX__2019_2020__33[[#This Row],[Adj Close]]-DAX__2019_2020__33[[#This Row],[Adj Open]]</f>
        <v>0</v>
      </c>
      <c r="K3674" s="50">
        <v>1339503</v>
      </c>
    </row>
    <row r="3675" spans="1:11" x14ac:dyDescent="0.3">
      <c r="A3675" s="51" t="str">
        <f t="shared" si="62"/>
        <v>BMW.DE</v>
      </c>
      <c r="B3675" s="52" t="s">
        <v>221</v>
      </c>
      <c r="C3675" s="50" t="s">
        <v>11295</v>
      </c>
      <c r="D3675" s="50">
        <f>DAX__2019_2020__33[[#This Row],[Open]]*(DAX__2019_2020__33[[#This Row],[Adj Close]]/DAX__2019_2020__33[[#This Row],[Close]])</f>
        <v>55.808900341496539</v>
      </c>
      <c r="E3675" s="50" t="s">
        <v>8007</v>
      </c>
      <c r="F3675" s="50" t="s">
        <v>7576</v>
      </c>
      <c r="G3675" s="50" t="s">
        <v>7912</v>
      </c>
      <c r="H3675" s="50" t="s">
        <v>11296</v>
      </c>
      <c r="I3675" s="50">
        <f>(DAX__2019_2020__33[[#This Row],[Adj Close]]-DAX__2019_2020__33[[#This Row],[Adj Open]])/DAX__2019_2020__33[[#This Row],[Adj Open]]</f>
        <v>2.4092153344847096E-3</v>
      </c>
      <c r="J3675" s="50">
        <f>DAX__2019_2020__33[[#This Row],[Adj Close]]-DAX__2019_2020__33[[#This Row],[Adj Open]]</f>
        <v>0.13445565850346242</v>
      </c>
      <c r="K3675" s="50">
        <v>1642181</v>
      </c>
    </row>
    <row r="3676" spans="1:11" x14ac:dyDescent="0.3">
      <c r="A3676" s="51" t="str">
        <f t="shared" si="62"/>
        <v>BMW.DE</v>
      </c>
      <c r="B3676" s="52" t="s">
        <v>222</v>
      </c>
      <c r="C3676" s="50" t="s">
        <v>5582</v>
      </c>
      <c r="D3676" s="50">
        <f>DAX__2019_2020__33[[#This Row],[Open]]*(DAX__2019_2020__33[[#This Row],[Adj Close]]/DAX__2019_2020__33[[#This Row],[Close]])</f>
        <v>56.018988313354157</v>
      </c>
      <c r="E3676" s="50" t="s">
        <v>9164</v>
      </c>
      <c r="F3676" s="50" t="s">
        <v>11297</v>
      </c>
      <c r="G3676" s="50" t="s">
        <v>9200</v>
      </c>
      <c r="H3676" s="50" t="s">
        <v>11298</v>
      </c>
      <c r="I3676" s="50">
        <f>(DAX__2019_2020__33[[#This Row],[Adj Close]]-DAX__2019_2020__33[[#This Row],[Adj Open]])/DAX__2019_2020__33[[#This Row],[Adj Open]]</f>
        <v>1.6500599069871067E-3</v>
      </c>
      <c r="J3676" s="50">
        <f>DAX__2019_2020__33[[#This Row],[Adj Close]]-DAX__2019_2020__33[[#This Row],[Adj Open]]</f>
        <v>9.2434686645844977E-2</v>
      </c>
      <c r="K3676" s="50">
        <v>844578</v>
      </c>
    </row>
    <row r="3677" spans="1:11" x14ac:dyDescent="0.3">
      <c r="A3677" s="51" t="str">
        <f t="shared" si="62"/>
        <v>BMW.DE</v>
      </c>
      <c r="B3677" s="52" t="s">
        <v>223</v>
      </c>
      <c r="C3677" s="50" t="s">
        <v>7420</v>
      </c>
      <c r="D3677" s="50">
        <f>DAX__2019_2020__33[[#This Row],[Open]]*(DAX__2019_2020__33[[#This Row],[Adj Close]]/DAX__2019_2020__33[[#This Row],[Close]])</f>
        <v>56.699689390249965</v>
      </c>
      <c r="E3677" s="50" t="s">
        <v>5459</v>
      </c>
      <c r="F3677" s="50" t="s">
        <v>7475</v>
      </c>
      <c r="G3677" s="50" t="s">
        <v>11084</v>
      </c>
      <c r="H3677" s="50" t="s">
        <v>11299</v>
      </c>
      <c r="I3677" s="50">
        <f>(DAX__2019_2020__33[[#This Row],[Adj Close]]-DAX__2019_2020__33[[#This Row],[Adj Open]])/DAX__2019_2020__33[[#This Row],[Adj Open]]</f>
        <v>2.7715947417875378E-2</v>
      </c>
      <c r="J3677" s="50">
        <f>DAX__2019_2020__33[[#This Row],[Adj Close]]-DAX__2019_2020__33[[#This Row],[Adj Open]]</f>
        <v>1.5714856097500345</v>
      </c>
      <c r="K3677" s="50">
        <v>3530566</v>
      </c>
    </row>
    <row r="3678" spans="1:11" x14ac:dyDescent="0.3">
      <c r="A3678" s="51" t="str">
        <f t="shared" si="62"/>
        <v>BMW.DE</v>
      </c>
      <c r="B3678" s="52" t="s">
        <v>224</v>
      </c>
      <c r="C3678" s="50" t="s">
        <v>9289</v>
      </c>
      <c r="D3678" s="50">
        <f>DAX__2019_2020__33[[#This Row],[Open]]*(DAX__2019_2020__33[[#This Row],[Adj Close]]/DAX__2019_2020__33[[#This Row],[Close]])</f>
        <v>58.136721124790149</v>
      </c>
      <c r="E3678" s="50" t="s">
        <v>5475</v>
      </c>
      <c r="F3678" s="50" t="s">
        <v>7510</v>
      </c>
      <c r="G3678" s="50" t="s">
        <v>11300</v>
      </c>
      <c r="H3678" s="50" t="s">
        <v>11301</v>
      </c>
      <c r="I3678" s="50">
        <f>(DAX__2019_2020__33[[#This Row],[Adj Close]]-DAX__2019_2020__33[[#This Row],[Adj Open]])/DAX__2019_2020__33[[#This Row],[Adj Open]]</f>
        <v>1.1997716102919777E-2</v>
      </c>
      <c r="J3678" s="50">
        <f>DAX__2019_2020__33[[#This Row],[Adj Close]]-DAX__2019_2020__33[[#This Row],[Adj Open]]</f>
        <v>0.69750787520985114</v>
      </c>
      <c r="K3678" s="50">
        <v>2056967</v>
      </c>
    </row>
    <row r="3679" spans="1:11" x14ac:dyDescent="0.3">
      <c r="A3679" s="51" t="str">
        <f t="shared" si="62"/>
        <v>BMW.DE</v>
      </c>
      <c r="B3679" s="52" t="s">
        <v>225</v>
      </c>
      <c r="C3679" s="50" t="s">
        <v>5441</v>
      </c>
      <c r="D3679" s="50">
        <f>DAX__2019_2020__33[[#This Row],[Open]]*(DAX__2019_2020__33[[#This Row],[Adj Close]]/DAX__2019_2020__33[[#This Row],[Close]])</f>
        <v>59.077939113330324</v>
      </c>
      <c r="E3679" s="50" t="s">
        <v>11302</v>
      </c>
      <c r="F3679" s="50" t="s">
        <v>5376</v>
      </c>
      <c r="G3679" s="50" t="s">
        <v>11149</v>
      </c>
      <c r="H3679" s="50" t="s">
        <v>11303</v>
      </c>
      <c r="I3679" s="50">
        <f>(DAX__2019_2020__33[[#This Row],[Adj Close]]-DAX__2019_2020__33[[#This Row],[Adj Open]])/DAX__2019_2020__33[[#This Row],[Adj Open]]</f>
        <v>-1.9203498469267631E-2</v>
      </c>
      <c r="J3679" s="50">
        <f>DAX__2019_2020__33[[#This Row],[Adj Close]]-DAX__2019_2020__33[[#This Row],[Adj Open]]</f>
        <v>-1.1345031133303252</v>
      </c>
      <c r="K3679" s="50">
        <v>2011871</v>
      </c>
    </row>
    <row r="3680" spans="1:11" x14ac:dyDescent="0.3">
      <c r="A3680" s="51" t="str">
        <f t="shared" si="62"/>
        <v>BMW.DE</v>
      </c>
      <c r="B3680" s="52" t="s">
        <v>226</v>
      </c>
      <c r="C3680" s="50" t="s">
        <v>9605</v>
      </c>
      <c r="D3680" s="50">
        <f>DAX__2019_2020__33[[#This Row],[Open]]*(DAX__2019_2020__33[[#This Row],[Adj Close]]/DAX__2019_2020__33[[#This Row],[Close]])</f>
        <v>58.212350493669874</v>
      </c>
      <c r="E3680" s="50" t="s">
        <v>9300</v>
      </c>
      <c r="F3680" s="50" t="s">
        <v>5288</v>
      </c>
      <c r="G3680" s="50" t="s">
        <v>5322</v>
      </c>
      <c r="H3680" s="50" t="s">
        <v>11304</v>
      </c>
      <c r="I3680" s="50">
        <f>(DAX__2019_2020__33[[#This Row],[Adj Close]]-DAX__2019_2020__33[[#This Row],[Adj Open]])/DAX__2019_2020__33[[#This Row],[Adj Open]]</f>
        <v>-8.6617442758080455E-3</v>
      </c>
      <c r="J3680" s="50">
        <f>DAX__2019_2020__33[[#This Row],[Adj Close]]-DAX__2019_2020__33[[#This Row],[Adj Open]]</f>
        <v>-0.50422049366987665</v>
      </c>
      <c r="K3680" s="50">
        <v>1265670</v>
      </c>
    </row>
    <row r="3681" spans="1:11" x14ac:dyDescent="0.3">
      <c r="A3681" s="51" t="str">
        <f t="shared" si="62"/>
        <v>BMW.DE</v>
      </c>
      <c r="B3681" s="52" t="s">
        <v>227</v>
      </c>
      <c r="C3681" s="50" t="s">
        <v>11305</v>
      </c>
      <c r="D3681" s="50">
        <f>DAX__2019_2020__33[[#This Row],[Open]]*(DAX__2019_2020__33[[#This Row],[Adj Close]]/DAX__2019_2020__33[[#This Row],[Close]])</f>
        <v>57.430808243871951</v>
      </c>
      <c r="E3681" s="50" t="s">
        <v>8008</v>
      </c>
      <c r="F3681" s="50" t="s">
        <v>7943</v>
      </c>
      <c r="G3681" s="50" t="s">
        <v>5380</v>
      </c>
      <c r="H3681" s="50" t="s">
        <v>11306</v>
      </c>
      <c r="I3681" s="50">
        <f>(DAX__2019_2020__33[[#This Row],[Adj Close]]-DAX__2019_2020__33[[#This Row],[Adj Open]])/DAX__2019_2020__33[[#This Row],[Adj Open]]</f>
        <v>-7.3156281718247962E-4</v>
      </c>
      <c r="J3681" s="50">
        <f>DAX__2019_2020__33[[#This Row],[Adj Close]]-DAX__2019_2020__33[[#This Row],[Adj Open]]</f>
        <v>-4.2014243871953738E-2</v>
      </c>
      <c r="K3681" s="50">
        <v>908630</v>
      </c>
    </row>
    <row r="3682" spans="1:11" x14ac:dyDescent="0.3">
      <c r="A3682" s="51" t="str">
        <f t="shared" si="62"/>
        <v>BMW.DE</v>
      </c>
      <c r="B3682" s="52" t="s">
        <v>228</v>
      </c>
      <c r="C3682" s="50" t="s">
        <v>7436</v>
      </c>
      <c r="D3682" s="50">
        <f>DAX__2019_2020__33[[#This Row],[Open]]*(DAX__2019_2020__33[[#This Row],[Adj Close]]/DAX__2019_2020__33[[#This Row],[Close]])</f>
        <v>57.598883490363178</v>
      </c>
      <c r="E3682" s="50" t="s">
        <v>7436</v>
      </c>
      <c r="F3682" s="50" t="s">
        <v>5292</v>
      </c>
      <c r="G3682" s="50" t="s">
        <v>8861</v>
      </c>
      <c r="H3682" s="50" t="s">
        <v>11281</v>
      </c>
      <c r="I3682" s="50">
        <f>(DAX__2019_2020__33[[#This Row],[Adj Close]]-DAX__2019_2020__33[[#This Row],[Adj Open]])/DAX__2019_2020__33[[#This Row],[Adj Open]]</f>
        <v>-2.0863728904818718E-2</v>
      </c>
      <c r="J3682" s="50">
        <f>DAX__2019_2020__33[[#This Row],[Adj Close]]-DAX__2019_2020__33[[#This Row],[Adj Open]]</f>
        <v>-1.2017274903631758</v>
      </c>
      <c r="K3682" s="50">
        <v>1560448</v>
      </c>
    </row>
    <row r="3683" spans="1:11" x14ac:dyDescent="0.3">
      <c r="A3683" s="51" t="str">
        <f t="shared" si="62"/>
        <v>BMW.DE</v>
      </c>
      <c r="B3683" s="52" t="s">
        <v>229</v>
      </c>
      <c r="C3683" s="50" t="s">
        <v>8861</v>
      </c>
      <c r="D3683" s="50">
        <f>DAX__2019_2020__33[[#This Row],[Open]]*(DAX__2019_2020__33[[#This Row],[Adj Close]]/DAX__2019_2020__33[[#This Row],[Close]])</f>
        <v>56.397156446319634</v>
      </c>
      <c r="E3683" s="50" t="s">
        <v>8020</v>
      </c>
      <c r="F3683" s="50" t="s">
        <v>5582</v>
      </c>
      <c r="G3683" s="50" t="s">
        <v>5314</v>
      </c>
      <c r="H3683" s="50" t="s">
        <v>11307</v>
      </c>
      <c r="I3683" s="50">
        <f>(DAX__2019_2020__33[[#This Row],[Adj Close]]-DAX__2019_2020__33[[#This Row],[Adj Open]])/DAX__2019_2020__33[[#This Row],[Adj Open]]</f>
        <v>-4.1722395444458906E-3</v>
      </c>
      <c r="J3683" s="50">
        <f>DAX__2019_2020__33[[#This Row],[Adj Close]]-DAX__2019_2020__33[[#This Row],[Adj Open]]</f>
        <v>-0.23530244631963626</v>
      </c>
      <c r="K3683" s="50">
        <v>1494495</v>
      </c>
    </row>
    <row r="3684" spans="1:11" x14ac:dyDescent="0.3">
      <c r="A3684" s="51" t="str">
        <f t="shared" si="62"/>
        <v>BMW.DE</v>
      </c>
      <c r="B3684" s="52" t="s">
        <v>230</v>
      </c>
      <c r="C3684" s="50" t="s">
        <v>5330</v>
      </c>
      <c r="D3684" s="50">
        <f>DAX__2019_2020__33[[#This Row],[Open]]*(DAX__2019_2020__33[[#This Row],[Adj Close]]/DAX__2019_2020__33[[#This Row],[Close]])</f>
        <v>56.304716915238316</v>
      </c>
      <c r="E3684" s="50" t="s">
        <v>5309</v>
      </c>
      <c r="F3684" s="50" t="s">
        <v>5289</v>
      </c>
      <c r="G3684" s="50" t="s">
        <v>11308</v>
      </c>
      <c r="H3684" s="50" t="s">
        <v>11309</v>
      </c>
      <c r="I3684" s="50">
        <f>(DAX__2019_2020__33[[#This Row],[Adj Close]]-DAX__2019_2020__33[[#This Row],[Adj Open]])/DAX__2019_2020__33[[#This Row],[Adj Open]]</f>
        <v>7.3134029850745802E-3</v>
      </c>
      <c r="J3684" s="50">
        <f>DAX__2019_2020__33[[#This Row],[Adj Close]]-DAX__2019_2020__33[[#This Row],[Adj Open]]</f>
        <v>0.41177908476168312</v>
      </c>
      <c r="K3684" s="50">
        <v>1545801</v>
      </c>
    </row>
    <row r="3685" spans="1:11" x14ac:dyDescent="0.3">
      <c r="A3685" s="51" t="str">
        <f t="shared" si="62"/>
        <v>BMW.DE</v>
      </c>
      <c r="B3685" s="52" t="s">
        <v>231</v>
      </c>
      <c r="C3685" s="50" t="s">
        <v>5564</v>
      </c>
      <c r="D3685" s="50">
        <f>DAX__2019_2020__33[[#This Row],[Open]]*(DAX__2019_2020__33[[#This Row],[Adj Close]]/DAX__2019_2020__33[[#This Row],[Close]])</f>
        <v>55.296274038623345</v>
      </c>
      <c r="E3685" s="50" t="s">
        <v>7459</v>
      </c>
      <c r="F3685" s="50" t="s">
        <v>5369</v>
      </c>
      <c r="G3685" s="50" t="s">
        <v>5578</v>
      </c>
      <c r="H3685" s="50" t="s">
        <v>11310</v>
      </c>
      <c r="I3685" s="50">
        <f>(DAX__2019_2020__33[[#This Row],[Adj Close]]-DAX__2019_2020__33[[#This Row],[Adj Open]])/DAX__2019_2020__33[[#This Row],[Adj Open]]</f>
        <v>-1.7477218048151187E-2</v>
      </c>
      <c r="J3685" s="50">
        <f>DAX__2019_2020__33[[#This Row],[Adj Close]]-DAX__2019_2020__33[[#This Row],[Adj Open]]</f>
        <v>-0.96642503862334195</v>
      </c>
      <c r="K3685" s="50">
        <v>3893077</v>
      </c>
    </row>
    <row r="3686" spans="1:11" x14ac:dyDescent="0.3">
      <c r="A3686" s="51" t="str">
        <f t="shared" si="62"/>
        <v>BMW.DE</v>
      </c>
      <c r="B3686" s="52" t="s">
        <v>232</v>
      </c>
      <c r="C3686" s="50" t="s">
        <v>7291</v>
      </c>
      <c r="D3686" s="50">
        <f>DAX__2019_2020__33[[#This Row],[Open]]*(DAX__2019_2020__33[[#This Row],[Adj Close]]/DAX__2019_2020__33[[#This Row],[Close]])</f>
        <v>53.19535040371067</v>
      </c>
      <c r="E3686" s="50" t="s">
        <v>7862</v>
      </c>
      <c r="F3686" s="50" t="s">
        <v>7667</v>
      </c>
      <c r="G3686" s="50" t="s">
        <v>7899</v>
      </c>
      <c r="H3686" s="50" t="s">
        <v>11311</v>
      </c>
      <c r="I3686" s="50">
        <f>(DAX__2019_2020__33[[#This Row],[Adj Close]]-DAX__2019_2020__33[[#This Row],[Adj Open]])/DAX__2019_2020__33[[#This Row],[Adj Open]]</f>
        <v>6.3192734015687978E-4</v>
      </c>
      <c r="J3686" s="50">
        <f>DAX__2019_2020__33[[#This Row],[Adj Close]]-DAX__2019_2020__33[[#This Row],[Adj Open]]</f>
        <v>3.3615596289330085E-2</v>
      </c>
      <c r="K3686" s="50">
        <v>2151237</v>
      </c>
    </row>
    <row r="3687" spans="1:11" x14ac:dyDescent="0.3">
      <c r="A3687" s="51" t="str">
        <f t="shared" si="62"/>
        <v>BMW.DE</v>
      </c>
      <c r="B3687" s="52" t="s">
        <v>233</v>
      </c>
      <c r="C3687" s="50" t="s">
        <v>5301</v>
      </c>
      <c r="D3687" s="50">
        <f>DAX__2019_2020__33[[#This Row],[Open]]*(DAX__2019_2020__33[[#This Row],[Adj Close]]/DAX__2019_2020__33[[#This Row],[Close]])</f>
        <v>53.237371152939353</v>
      </c>
      <c r="E3687" s="50" t="s">
        <v>7591</v>
      </c>
      <c r="F3687" s="50" t="s">
        <v>7684</v>
      </c>
      <c r="G3687" s="50" t="s">
        <v>7684</v>
      </c>
      <c r="H3687" s="50" t="s">
        <v>11312</v>
      </c>
      <c r="I3687" s="50">
        <f>(DAX__2019_2020__33[[#This Row],[Adj Close]]-DAX__2019_2020__33[[#This Row],[Adj Open]])/DAX__2019_2020__33[[#This Row],[Adj Open]]</f>
        <v>-1.7205998964672422E-2</v>
      </c>
      <c r="J3687" s="50">
        <f>DAX__2019_2020__33[[#This Row],[Adj Close]]-DAX__2019_2020__33[[#This Row],[Adj Open]]</f>
        <v>-0.91600215293935605</v>
      </c>
      <c r="K3687" s="50">
        <v>1779024</v>
      </c>
    </row>
    <row r="3688" spans="1:11" x14ac:dyDescent="0.3">
      <c r="A3688" s="51" t="str">
        <f t="shared" si="62"/>
        <v>BMW.DE</v>
      </c>
      <c r="B3688" s="52" t="s">
        <v>234</v>
      </c>
      <c r="C3688" s="50" t="s">
        <v>7664</v>
      </c>
      <c r="D3688" s="50">
        <f>DAX__2019_2020__33[[#This Row],[Open]]*(DAX__2019_2020__33[[#This Row],[Adj Close]]/DAX__2019_2020__33[[#This Row],[Close]])</f>
        <v>52.691130648916157</v>
      </c>
      <c r="E3688" s="50" t="s">
        <v>8100</v>
      </c>
      <c r="F3688" s="50" t="s">
        <v>8955</v>
      </c>
      <c r="G3688" s="50" t="s">
        <v>11313</v>
      </c>
      <c r="H3688" s="50" t="s">
        <v>11314</v>
      </c>
      <c r="I3688" s="50">
        <f>(DAX__2019_2020__33[[#This Row],[Adj Close]]-DAX__2019_2020__33[[#This Row],[Adj Open]])/DAX__2019_2020__33[[#This Row],[Adj Open]]</f>
        <v>-9.409888207178899E-3</v>
      </c>
      <c r="J3688" s="50">
        <f>DAX__2019_2020__33[[#This Row],[Adj Close]]-DAX__2019_2020__33[[#This Row],[Adj Open]]</f>
        <v>-0.49581764891615876</v>
      </c>
      <c r="K3688" s="50">
        <v>1702435</v>
      </c>
    </row>
    <row r="3689" spans="1:11" x14ac:dyDescent="0.3">
      <c r="A3689" s="51" t="str">
        <f t="shared" si="62"/>
        <v>BMW.DE</v>
      </c>
      <c r="B3689" s="52" t="s">
        <v>235</v>
      </c>
      <c r="C3689" s="50" t="s">
        <v>5273</v>
      </c>
      <c r="D3689" s="50">
        <f>DAX__2019_2020__33[[#This Row],[Open]]*(DAX__2019_2020__33[[#This Row],[Adj Close]]/DAX__2019_2020__33[[#This Row],[Close]])</f>
        <v>52.808782201963581</v>
      </c>
      <c r="E3689" s="50" t="s">
        <v>5273</v>
      </c>
      <c r="F3689" s="50" t="s">
        <v>7875</v>
      </c>
      <c r="G3689" s="50" t="s">
        <v>7326</v>
      </c>
      <c r="H3689" s="50" t="s">
        <v>11315</v>
      </c>
      <c r="I3689" s="50">
        <f>(DAX__2019_2020__33[[#This Row],[Adj Close]]-DAX__2019_2020__33[[#This Row],[Adj Open]])/DAX__2019_2020__33[[#This Row],[Adj Open]]</f>
        <v>-4.933179503501057E-3</v>
      </c>
      <c r="J3689" s="50">
        <f>DAX__2019_2020__33[[#This Row],[Adj Close]]-DAX__2019_2020__33[[#This Row],[Adj Open]]</f>
        <v>-0.26051520196357814</v>
      </c>
      <c r="K3689" s="50">
        <v>1346719</v>
      </c>
    </row>
    <row r="3690" spans="1:11" x14ac:dyDescent="0.3">
      <c r="A3690" s="51" t="str">
        <f t="shared" si="62"/>
        <v>BMW.DE</v>
      </c>
      <c r="B3690" s="52" t="s">
        <v>236</v>
      </c>
      <c r="C3690" s="50" t="s">
        <v>5360</v>
      </c>
      <c r="D3690" s="50">
        <f>DAX__2019_2020__33[[#This Row],[Open]]*(DAX__2019_2020__33[[#This Row],[Adj Close]]/DAX__2019_2020__33[[#This Row],[Close]])</f>
        <v>52.27094527213923</v>
      </c>
      <c r="E3690" s="50" t="s">
        <v>8963</v>
      </c>
      <c r="F3690" s="50" t="s">
        <v>9213</v>
      </c>
      <c r="G3690" s="50" t="s">
        <v>5515</v>
      </c>
      <c r="H3690" s="50" t="s">
        <v>11316</v>
      </c>
      <c r="I3690" s="50">
        <f>(DAX__2019_2020__33[[#This Row],[Adj Close]]-DAX__2019_2020__33[[#This Row],[Adj Open]])/DAX__2019_2020__33[[#This Row],[Adj Open]]</f>
        <v>-1.881032124099161E-2</v>
      </c>
      <c r="J3690" s="50">
        <f>DAX__2019_2020__33[[#This Row],[Adj Close]]-DAX__2019_2020__33[[#This Row],[Adj Open]]</f>
        <v>-0.98323327213923051</v>
      </c>
      <c r="K3690" s="50">
        <v>2253975</v>
      </c>
    </row>
    <row r="3691" spans="1:11" x14ac:dyDescent="0.3">
      <c r="A3691" s="51" t="str">
        <f t="shared" si="62"/>
        <v>BMW.DE</v>
      </c>
      <c r="B3691" s="52" t="s">
        <v>237</v>
      </c>
      <c r="C3691" s="50" t="s">
        <v>7725</v>
      </c>
      <c r="D3691" s="50">
        <f>DAX__2019_2020__33[[#This Row],[Open]]*(DAX__2019_2020__33[[#This Row],[Adj Close]]/DAX__2019_2020__33[[#This Row],[Close]])</f>
        <v>51.480995252321705</v>
      </c>
      <c r="E3691" s="50" t="s">
        <v>5576</v>
      </c>
      <c r="F3691" s="50" t="s">
        <v>5004</v>
      </c>
      <c r="G3691" s="50" t="s">
        <v>7612</v>
      </c>
      <c r="H3691" s="50" t="s">
        <v>11317</v>
      </c>
      <c r="I3691" s="50">
        <f>(DAX__2019_2020__33[[#This Row],[Adj Close]]-DAX__2019_2020__33[[#This Row],[Adj Open]])/DAX__2019_2020__33[[#This Row],[Adj Open]]</f>
        <v>-7.0191970949786868E-3</v>
      </c>
      <c r="J3691" s="50">
        <f>DAX__2019_2020__33[[#This Row],[Adj Close]]-DAX__2019_2020__33[[#This Row],[Adj Open]]</f>
        <v>-0.36135525232170806</v>
      </c>
      <c r="K3691" s="50">
        <v>1084603</v>
      </c>
    </row>
    <row r="3692" spans="1:11" x14ac:dyDescent="0.3">
      <c r="A3692" s="51" t="str">
        <f t="shared" si="62"/>
        <v>BMW.DE</v>
      </c>
      <c r="B3692" s="52" t="s">
        <v>238</v>
      </c>
      <c r="C3692" s="50" t="s">
        <v>5004</v>
      </c>
      <c r="D3692" s="50">
        <f>DAX__2019_2020__33[[#This Row],[Open]]*(DAX__2019_2020__33[[#This Row],[Adj Close]]/DAX__2019_2020__33[[#This Row],[Close]])</f>
        <v>50.842312011102358</v>
      </c>
      <c r="E3692" s="50" t="s">
        <v>7601</v>
      </c>
      <c r="F3692" s="50" t="s">
        <v>5163</v>
      </c>
      <c r="G3692" s="50" t="s">
        <v>7654</v>
      </c>
      <c r="H3692" s="50" t="s">
        <v>11318</v>
      </c>
      <c r="I3692" s="50">
        <f>(DAX__2019_2020__33[[#This Row],[Adj Close]]-DAX__2019_2020__33[[#This Row],[Adj Open]])/DAX__2019_2020__33[[#This Row],[Adj Open]]</f>
        <v>8.9256363636364012E-3</v>
      </c>
      <c r="J3692" s="50">
        <f>DAX__2019_2020__33[[#This Row],[Adj Close]]-DAX__2019_2020__33[[#This Row],[Adj Open]]</f>
        <v>0.45379998889764295</v>
      </c>
      <c r="K3692" s="50">
        <v>2178685</v>
      </c>
    </row>
    <row r="3693" spans="1:11" x14ac:dyDescent="0.3">
      <c r="A3693" s="51" t="str">
        <f t="shared" si="62"/>
        <v>BMW.DE</v>
      </c>
      <c r="B3693" s="52" t="s">
        <v>239</v>
      </c>
      <c r="C3693" s="50" t="s">
        <v>5171</v>
      </c>
      <c r="D3693" s="50">
        <f>DAX__2019_2020__33[[#This Row],[Open]]*(DAX__2019_2020__33[[#This Row],[Adj Close]]/DAX__2019_2020__33[[#This Row],[Close]])</f>
        <v>51.346536305723269</v>
      </c>
      <c r="E3693" s="50" t="s">
        <v>5171</v>
      </c>
      <c r="F3693" s="50" t="s">
        <v>5178</v>
      </c>
      <c r="G3693" s="50" t="s">
        <v>5163</v>
      </c>
      <c r="H3693" s="50" t="s">
        <v>11319</v>
      </c>
      <c r="I3693" s="50">
        <f>(DAX__2019_2020__33[[#This Row],[Adj Close]]-DAX__2019_2020__33[[#This Row],[Adj Open]])/DAX__2019_2020__33[[#This Row],[Adj Open]]</f>
        <v>-2.4549918970537547E-2</v>
      </c>
      <c r="J3693" s="50">
        <f>DAX__2019_2020__33[[#This Row],[Adj Close]]-DAX__2019_2020__33[[#This Row],[Adj Open]]</f>
        <v>-1.2605533057232705</v>
      </c>
      <c r="K3693" s="50">
        <v>1972805</v>
      </c>
    </row>
    <row r="3694" spans="1:11" x14ac:dyDescent="0.3">
      <c r="A3694" s="51" t="str">
        <f t="shared" si="62"/>
        <v>BMW.DE</v>
      </c>
      <c r="B3694" s="52" t="s">
        <v>240</v>
      </c>
      <c r="C3694" s="50" t="s">
        <v>11320</v>
      </c>
      <c r="D3694" s="50">
        <f>DAX__2019_2020__33[[#This Row],[Open]]*(DAX__2019_2020__33[[#This Row],[Adj Close]]/DAX__2019_2020__33[[#This Row],[Close]])</f>
        <v>50.220445106069363</v>
      </c>
      <c r="E3694" s="50" t="s">
        <v>5028</v>
      </c>
      <c r="F3694" s="50" t="s">
        <v>8378</v>
      </c>
      <c r="G3694" s="50" t="s">
        <v>7781</v>
      </c>
      <c r="H3694" s="50" t="s">
        <v>11321</v>
      </c>
      <c r="I3694" s="50">
        <f>(DAX__2019_2020__33[[#This Row],[Adj Close]]-DAX__2019_2020__33[[#This Row],[Adj Open]])/DAX__2019_2020__33[[#This Row],[Adj Open]]</f>
        <v>-1.572955206591533E-2</v>
      </c>
      <c r="J3694" s="50">
        <f>DAX__2019_2020__33[[#This Row],[Adj Close]]-DAX__2019_2020__33[[#This Row],[Adj Open]]</f>
        <v>-0.78994510606936075</v>
      </c>
      <c r="K3694" s="50">
        <v>1934815</v>
      </c>
    </row>
    <row r="3695" spans="1:11" x14ac:dyDescent="0.3">
      <c r="A3695" s="51" t="str">
        <f t="shared" si="62"/>
        <v>BMW.DE</v>
      </c>
      <c r="B3695" s="52" t="s">
        <v>241</v>
      </c>
      <c r="C3695" s="50" t="s">
        <v>7631</v>
      </c>
      <c r="D3695" s="50">
        <f>DAX__2019_2020__33[[#This Row],[Open]]*(DAX__2019_2020__33[[#This Row],[Adj Close]]/DAX__2019_2020__33[[#This Row],[Close]])</f>
        <v>49.598571958385293</v>
      </c>
      <c r="E3695" s="50" t="s">
        <v>9133</v>
      </c>
      <c r="F3695" s="50" t="s">
        <v>11322</v>
      </c>
      <c r="G3695" s="50" t="s">
        <v>7706</v>
      </c>
      <c r="H3695" s="50" t="s">
        <v>11323</v>
      </c>
      <c r="I3695" s="50">
        <f>(DAX__2019_2020__33[[#This Row],[Adj Close]]-DAX__2019_2020__33[[#This Row],[Adj Open]])/DAX__2019_2020__33[[#This Row],[Adj Open]]</f>
        <v>9.1494578109115252E-3</v>
      </c>
      <c r="J3695" s="50">
        <f>DAX__2019_2020__33[[#This Row],[Adj Close]]-DAX__2019_2020__33[[#This Row],[Adj Open]]</f>
        <v>0.45380004161470566</v>
      </c>
      <c r="K3695" s="50">
        <v>1625628</v>
      </c>
    </row>
    <row r="3696" spans="1:11" x14ac:dyDescent="0.3">
      <c r="A3696" s="51" t="str">
        <f t="shared" si="62"/>
        <v>BMW.DE</v>
      </c>
      <c r="B3696" s="52" t="s">
        <v>242</v>
      </c>
      <c r="C3696" s="50" t="s">
        <v>7741</v>
      </c>
      <c r="D3696" s="50">
        <f>DAX__2019_2020__33[[#This Row],[Open]]*(DAX__2019_2020__33[[#This Row],[Adj Close]]/DAX__2019_2020__33[[#This Row],[Close]])</f>
        <v>50.615418204018916</v>
      </c>
      <c r="E3696" s="50" t="s">
        <v>5266</v>
      </c>
      <c r="F3696" s="50" t="s">
        <v>5575</v>
      </c>
      <c r="G3696" s="50" t="s">
        <v>8776</v>
      </c>
      <c r="H3696" s="50" t="s">
        <v>11324</v>
      </c>
      <c r="I3696" s="50">
        <f>(DAX__2019_2020__33[[#This Row],[Adj Close]]-DAX__2019_2020__33[[#This Row],[Adj Open]])/DAX__2019_2020__33[[#This Row],[Adj Open]]</f>
        <v>2.1584094305163045E-3</v>
      </c>
      <c r="J3696" s="50">
        <f>DAX__2019_2020__33[[#This Row],[Adj Close]]-DAX__2019_2020__33[[#This Row],[Adj Open]]</f>
        <v>0.10924879598108106</v>
      </c>
      <c r="K3696" s="50">
        <v>1283004</v>
      </c>
    </row>
    <row r="3697" spans="1:11" x14ac:dyDescent="0.3">
      <c r="A3697" s="51" t="str">
        <f t="shared" si="62"/>
        <v>BMW.DE</v>
      </c>
      <c r="B3697" s="52" t="s">
        <v>243</v>
      </c>
      <c r="C3697" s="50" t="s">
        <v>7839</v>
      </c>
      <c r="D3697" s="50">
        <f>DAX__2019_2020__33[[#This Row],[Open]]*(DAX__2019_2020__33[[#This Row],[Adj Close]]/DAX__2019_2020__33[[#This Row],[Close]])</f>
        <v>50.716261669906203</v>
      </c>
      <c r="E3697" s="50" t="s">
        <v>5613</v>
      </c>
      <c r="F3697" s="50" t="s">
        <v>7706</v>
      </c>
      <c r="G3697" s="50" t="s">
        <v>8117</v>
      </c>
      <c r="H3697" s="50" t="s">
        <v>11325</v>
      </c>
      <c r="I3697" s="50">
        <f>(DAX__2019_2020__33[[#This Row],[Adj Close]]-DAX__2019_2020__33[[#This Row],[Adj Open]])/DAX__2019_2020__33[[#This Row],[Adj Open]]</f>
        <v>-1.0107639108786679E-2</v>
      </c>
      <c r="J3697" s="50">
        <f>DAX__2019_2020__33[[#This Row],[Adj Close]]-DAX__2019_2020__33[[#This Row],[Adj Open]]</f>
        <v>-0.51262166990620273</v>
      </c>
      <c r="K3697" s="50">
        <v>1009171</v>
      </c>
    </row>
    <row r="3698" spans="1:11" x14ac:dyDescent="0.3">
      <c r="A3698" s="51" t="str">
        <f t="shared" si="62"/>
        <v>BMW.DE</v>
      </c>
      <c r="B3698" s="52" t="s">
        <v>244</v>
      </c>
      <c r="C3698" s="50" t="s">
        <v>8764</v>
      </c>
      <c r="D3698" s="50">
        <f>DAX__2019_2020__33[[#This Row],[Open]]*(DAX__2019_2020__33[[#This Row],[Adj Close]]/DAX__2019_2020__33[[#This Row],[Close]])</f>
        <v>50.245658702557392</v>
      </c>
      <c r="E3698" s="50" t="s">
        <v>7607</v>
      </c>
      <c r="F3698" s="50" t="s">
        <v>11326</v>
      </c>
      <c r="G3698" s="50" t="s">
        <v>7609</v>
      </c>
      <c r="H3698" s="50" t="s">
        <v>11327</v>
      </c>
      <c r="I3698" s="50">
        <f>(DAX__2019_2020__33[[#This Row],[Adj Close]]-DAX__2019_2020__33[[#This Row],[Adj Open]])/DAX__2019_2020__33[[#This Row],[Adj Open]]</f>
        <v>1.3380146958017418E-2</v>
      </c>
      <c r="J3698" s="50">
        <f>DAX__2019_2020__33[[#This Row],[Adj Close]]-DAX__2019_2020__33[[#This Row],[Adj Open]]</f>
        <v>0.67229429744260472</v>
      </c>
      <c r="K3698" s="50">
        <v>1230630</v>
      </c>
    </row>
    <row r="3699" spans="1:11" x14ac:dyDescent="0.3">
      <c r="A3699" s="51" t="str">
        <f t="shared" si="62"/>
        <v>BMW.DE</v>
      </c>
      <c r="B3699" s="52" t="s">
        <v>245</v>
      </c>
      <c r="C3699" s="50" t="s">
        <v>5183</v>
      </c>
      <c r="D3699" s="50">
        <f>DAX__2019_2020__33[[#This Row],[Open]]*(DAX__2019_2020__33[[#This Row],[Adj Close]]/DAX__2019_2020__33[[#This Row],[Close]])</f>
        <v>50.69104919236019</v>
      </c>
      <c r="E3699" s="50" t="s">
        <v>11328</v>
      </c>
      <c r="F3699" s="50" t="s">
        <v>7826</v>
      </c>
      <c r="G3699" s="50" t="s">
        <v>7843</v>
      </c>
      <c r="H3699" s="50" t="s">
        <v>11329</v>
      </c>
      <c r="I3699" s="50">
        <f>(DAX__2019_2020__33[[#This Row],[Adj Close]]-DAX__2019_2020__33[[#This Row],[Adj Open]])/DAX__2019_2020__33[[#This Row],[Adj Open]]</f>
        <v>4.807708885941505E-3</v>
      </c>
      <c r="J3699" s="50">
        <f>DAX__2019_2020__33[[#This Row],[Adj Close]]-DAX__2019_2020__33[[#This Row],[Adj Open]]</f>
        <v>0.24370780763980804</v>
      </c>
      <c r="K3699" s="50">
        <v>1095714</v>
      </c>
    </row>
    <row r="3700" spans="1:11" x14ac:dyDescent="0.3">
      <c r="A3700" s="51" t="str">
        <f t="shared" si="62"/>
        <v>BMW.DE</v>
      </c>
      <c r="B3700" s="52" t="s">
        <v>246</v>
      </c>
      <c r="C3700" s="50" t="s">
        <v>8108</v>
      </c>
      <c r="D3700" s="50">
        <f>DAX__2019_2020__33[[#This Row],[Open]]*(DAX__2019_2020__33[[#This Row],[Adj Close]]/DAX__2019_2020__33[[#This Row],[Close]])</f>
        <v>51.102829225499519</v>
      </c>
      <c r="E3700" s="50" t="s">
        <v>11330</v>
      </c>
      <c r="F3700" s="50" t="s">
        <v>11331</v>
      </c>
      <c r="G3700" s="50" t="s">
        <v>9570</v>
      </c>
      <c r="H3700" s="50" t="s">
        <v>11332</v>
      </c>
      <c r="I3700" s="50">
        <f>(DAX__2019_2020__33[[#This Row],[Adj Close]]-DAX__2019_2020__33[[#This Row],[Adj Open]])/DAX__2019_2020__33[[#This Row],[Adj Open]]</f>
        <v>-3.4698239850382541E-2</v>
      </c>
      <c r="J3700" s="50">
        <f>DAX__2019_2020__33[[#This Row],[Adj Close]]-DAX__2019_2020__33[[#This Row],[Adj Open]]</f>
        <v>-1.773178225499521</v>
      </c>
      <c r="K3700" s="50">
        <v>2753250</v>
      </c>
    </row>
    <row r="3701" spans="1:11" x14ac:dyDescent="0.3">
      <c r="A3701" s="51" t="str">
        <f t="shared" si="62"/>
        <v>BMW.DE</v>
      </c>
      <c r="B3701" s="52" t="s">
        <v>247</v>
      </c>
      <c r="C3701" s="50" t="s">
        <v>11333</v>
      </c>
      <c r="D3701" s="50">
        <f>DAX__2019_2020__33[[#This Row],[Open]]*(DAX__2019_2020__33[[#This Row],[Adj Close]]/DAX__2019_2020__33[[#This Row],[Close]])</f>
        <v>49.422092519401915</v>
      </c>
      <c r="E3701" s="50" t="s">
        <v>11334</v>
      </c>
      <c r="F3701" s="50" t="s">
        <v>9131</v>
      </c>
      <c r="G3701" s="50" t="s">
        <v>7619</v>
      </c>
      <c r="H3701" s="50" t="s">
        <v>11335</v>
      </c>
      <c r="I3701" s="50">
        <f>(DAX__2019_2020__33[[#This Row],[Adj Close]]-DAX__2019_2020__33[[#This Row],[Adj Open]])/DAX__2019_2020__33[[#This Row],[Adj Open]]</f>
        <v>1.2922955059973543E-2</v>
      </c>
      <c r="J3701" s="50">
        <f>DAX__2019_2020__33[[#This Row],[Adj Close]]-DAX__2019_2020__33[[#This Row],[Adj Open]]</f>
        <v>0.63867948059808555</v>
      </c>
      <c r="K3701" s="50">
        <v>1613088</v>
      </c>
    </row>
    <row r="3702" spans="1:11" x14ac:dyDescent="0.3">
      <c r="A3702" s="51" t="str">
        <f t="shared" si="62"/>
        <v>BMW.DE</v>
      </c>
      <c r="B3702" s="52" t="s">
        <v>248</v>
      </c>
      <c r="C3702" s="50" t="s">
        <v>5092</v>
      </c>
      <c r="D3702" s="50">
        <f>DAX__2019_2020__33[[#This Row],[Open]]*(DAX__2019_2020__33[[#This Row],[Adj Close]]/DAX__2019_2020__33[[#This Row],[Close]])</f>
        <v>50.153214405338232</v>
      </c>
      <c r="E3702" s="50" t="s">
        <v>7828</v>
      </c>
      <c r="F3702" s="50" t="s">
        <v>11336</v>
      </c>
      <c r="G3702" s="50" t="s">
        <v>5179</v>
      </c>
      <c r="H3702" s="50" t="s">
        <v>11337</v>
      </c>
      <c r="I3702" s="50">
        <f>(DAX__2019_2020__33[[#This Row],[Adj Close]]-DAX__2019_2020__33[[#This Row],[Adj Open]])/DAX__2019_2020__33[[#This Row],[Adj Open]]</f>
        <v>-3.1836126005362398E-3</v>
      </c>
      <c r="J3702" s="50">
        <f>DAX__2019_2020__33[[#This Row],[Adj Close]]-DAX__2019_2020__33[[#This Row],[Adj Open]]</f>
        <v>-0.15966840533823046</v>
      </c>
      <c r="K3702" s="50">
        <v>1777471</v>
      </c>
    </row>
    <row r="3703" spans="1:11" x14ac:dyDescent="0.3">
      <c r="A3703" s="51" t="str">
        <f t="shared" si="62"/>
        <v>BMW.DE</v>
      </c>
      <c r="B3703" s="52" t="s">
        <v>249</v>
      </c>
      <c r="C3703" s="50" t="s">
        <v>5179</v>
      </c>
      <c r="D3703" s="50">
        <f>DAX__2019_2020__33[[#This Row],[Open]]*(DAX__2019_2020__33[[#This Row],[Adj Close]]/DAX__2019_2020__33[[#This Row],[Close]])</f>
        <v>49.993547991629534</v>
      </c>
      <c r="E3703" s="50" t="s">
        <v>8117</v>
      </c>
      <c r="F3703" s="50" t="s">
        <v>7618</v>
      </c>
      <c r="G3703" s="50" t="s">
        <v>11338</v>
      </c>
      <c r="H3703" s="50" t="s">
        <v>11339</v>
      </c>
      <c r="I3703" s="50">
        <f>(DAX__2019_2020__33[[#This Row],[Adj Close]]-DAX__2019_2020__33[[#This Row],[Adj Open]])/DAX__2019_2020__33[[#This Row],[Adj Open]]</f>
        <v>3.8661790598024915E-3</v>
      </c>
      <c r="J3703" s="50">
        <f>DAX__2019_2020__33[[#This Row],[Adj Close]]-DAX__2019_2020__33[[#This Row],[Adj Open]]</f>
        <v>0.193284008370469</v>
      </c>
      <c r="K3703" s="50">
        <v>1292671</v>
      </c>
    </row>
    <row r="3704" spans="1:11" x14ac:dyDescent="0.3">
      <c r="A3704" s="51" t="str">
        <f t="shared" si="62"/>
        <v>BMW.DE</v>
      </c>
      <c r="B3704" s="52" t="s">
        <v>250</v>
      </c>
      <c r="C3704" s="50" t="s">
        <v>11340</v>
      </c>
      <c r="D3704" s="50">
        <f>DAX__2019_2020__33[[#This Row],[Open]]*(DAX__2019_2020__33[[#This Row],[Adj Close]]/DAX__2019_2020__33[[#This Row],[Close]])</f>
        <v>50.069184671570007</v>
      </c>
      <c r="E3704" s="50" t="s">
        <v>7712</v>
      </c>
      <c r="F3704" s="50" t="s">
        <v>5009</v>
      </c>
      <c r="G3704" s="50" t="s">
        <v>5520</v>
      </c>
      <c r="H3704" s="50" t="s">
        <v>11341</v>
      </c>
      <c r="I3704" s="50">
        <f>(DAX__2019_2020__33[[#This Row],[Adj Close]]-DAX__2019_2020__33[[#This Row],[Adj Open]])/DAX__2019_2020__33[[#This Row],[Adj Open]]</f>
        <v>9.9025844275735537E-3</v>
      </c>
      <c r="J3704" s="50">
        <f>DAX__2019_2020__33[[#This Row],[Adj Close]]-DAX__2019_2020__33[[#This Row],[Adj Open]]</f>
        <v>0.49581432842999362</v>
      </c>
      <c r="K3704" s="50">
        <v>986990</v>
      </c>
    </row>
    <row r="3705" spans="1:11" x14ac:dyDescent="0.3">
      <c r="A3705" s="51" t="str">
        <f t="shared" si="62"/>
        <v>BMW.DE</v>
      </c>
      <c r="B3705" s="52" t="s">
        <v>251</v>
      </c>
      <c r="C3705" s="50" t="s">
        <v>7605</v>
      </c>
      <c r="D3705" s="50">
        <f>DAX__2019_2020__33[[#This Row],[Open]]*(DAX__2019_2020__33[[#This Row],[Adj Close]]/DAX__2019_2020__33[[#This Row],[Close]])</f>
        <v>50.539784163416918</v>
      </c>
      <c r="E3705" s="50" t="s">
        <v>11330</v>
      </c>
      <c r="F3705" s="50" t="s">
        <v>7605</v>
      </c>
      <c r="G3705" s="50" t="s">
        <v>8108</v>
      </c>
      <c r="H3705" s="50" t="s">
        <v>11342</v>
      </c>
      <c r="I3705" s="50">
        <f>(DAX__2019_2020__33[[#This Row],[Adj Close]]-DAX__2019_2020__33[[#This Row],[Adj Open]])/DAX__2019_2020__33[[#This Row],[Adj Open]]</f>
        <v>1.1140705206862358E-2</v>
      </c>
      <c r="J3705" s="50">
        <f>DAX__2019_2020__33[[#This Row],[Adj Close]]-DAX__2019_2020__33[[#This Row],[Adj Open]]</f>
        <v>0.56304883658307858</v>
      </c>
      <c r="K3705" s="50">
        <v>1305155</v>
      </c>
    </row>
    <row r="3706" spans="1:11" x14ac:dyDescent="0.3">
      <c r="A3706" s="51" t="str">
        <f t="shared" si="62"/>
        <v>BMW.DE</v>
      </c>
      <c r="B3706" s="52" t="s">
        <v>252</v>
      </c>
      <c r="C3706" s="50" t="s">
        <v>5004</v>
      </c>
      <c r="D3706" s="50">
        <f>DAX__2019_2020__33[[#This Row],[Open]]*(DAX__2019_2020__33[[#This Row],[Adj Close]]/DAX__2019_2020__33[[#This Row],[Close]])</f>
        <v>50.842316774199851</v>
      </c>
      <c r="E3706" s="50" t="s">
        <v>11343</v>
      </c>
      <c r="F3706" s="50" t="s">
        <v>11344</v>
      </c>
      <c r="G3706" s="50" t="s">
        <v>7746</v>
      </c>
      <c r="H3706" s="50" t="s">
        <v>11345</v>
      </c>
      <c r="I3706" s="50">
        <f>(DAX__2019_2020__33[[#This Row],[Adj Close]]-DAX__2019_2020__33[[#This Row],[Adj Open]])/DAX__2019_2020__33[[#This Row],[Adj Open]]</f>
        <v>4.958512396694019E-4</v>
      </c>
      <c r="J3706" s="50">
        <f>DAX__2019_2020__33[[#This Row],[Adj Close]]-DAX__2019_2020__33[[#This Row],[Adj Open]]</f>
        <v>2.521022580015142E-2</v>
      </c>
      <c r="K3706" s="50">
        <v>653443</v>
      </c>
    </row>
    <row r="3707" spans="1:11" x14ac:dyDescent="0.3">
      <c r="A3707" s="51" t="str">
        <f t="shared" si="62"/>
        <v>BMW.DE</v>
      </c>
      <c r="B3707" s="52" t="s">
        <v>253</v>
      </c>
      <c r="C3707" s="50" t="s">
        <v>7710</v>
      </c>
      <c r="D3707" s="50">
        <f>DAX__2019_2020__33[[#This Row],[Open]]*(DAX__2019_2020__33[[#This Row],[Adj Close]]/DAX__2019_2020__33[[#This Row],[Close]])</f>
        <v>50.758282000000001</v>
      </c>
      <c r="E3707" s="50" t="s">
        <v>8947</v>
      </c>
      <c r="F3707" s="50" t="s">
        <v>7830</v>
      </c>
      <c r="G3707" s="50" t="s">
        <v>7710</v>
      </c>
      <c r="H3707" s="50" t="s">
        <v>11346</v>
      </c>
      <c r="I3707" s="50">
        <f>(DAX__2019_2020__33[[#This Row],[Adj Close]]-DAX__2019_2020__33[[#This Row],[Adj Open]])/DAX__2019_2020__33[[#This Row],[Adj Open]]</f>
        <v>0</v>
      </c>
      <c r="J3707" s="50">
        <f>DAX__2019_2020__33[[#This Row],[Adj Close]]-DAX__2019_2020__33[[#This Row],[Adj Open]]</f>
        <v>0</v>
      </c>
      <c r="K3707" s="50">
        <v>1149468</v>
      </c>
    </row>
    <row r="3708" spans="1:11" x14ac:dyDescent="0.3">
      <c r="A3708" s="51" t="str">
        <f t="shared" si="62"/>
        <v>BMW.DE</v>
      </c>
      <c r="B3708" s="52" t="s">
        <v>254</v>
      </c>
      <c r="C3708" s="50" t="s">
        <v>8110</v>
      </c>
      <c r="D3708" s="50">
        <f>DAX__2019_2020__33[[#This Row],[Open]]*(DAX__2019_2020__33[[#This Row],[Adj Close]]/DAX__2019_2020__33[[#This Row],[Close]])</f>
        <v>51.430580424588946</v>
      </c>
      <c r="E3708" s="50" t="s">
        <v>4989</v>
      </c>
      <c r="F3708" s="50" t="s">
        <v>5005</v>
      </c>
      <c r="G3708" s="50" t="s">
        <v>7714</v>
      </c>
      <c r="H3708" s="50" t="s">
        <v>11347</v>
      </c>
      <c r="I3708" s="50">
        <f>(DAX__2019_2020__33[[#This Row],[Adj Close]]-DAX__2019_2020__33[[#This Row],[Adj Open]])/DAX__2019_2020__33[[#This Row],[Adj Open]]</f>
        <v>-1.7974019314149481E-3</v>
      </c>
      <c r="J3708" s="50">
        <f>DAX__2019_2020__33[[#This Row],[Adj Close]]-DAX__2019_2020__33[[#This Row],[Adj Open]]</f>
        <v>-9.2441424588947996E-2</v>
      </c>
      <c r="K3708" s="50">
        <v>1245575</v>
      </c>
    </row>
    <row r="3709" spans="1:11" x14ac:dyDescent="0.3">
      <c r="A3709" s="51" t="str">
        <f t="shared" si="62"/>
        <v>BMW.DE</v>
      </c>
      <c r="B3709" s="52" t="s">
        <v>255</v>
      </c>
      <c r="C3709" s="50" t="s">
        <v>5574</v>
      </c>
      <c r="D3709" s="50">
        <f>DAX__2019_2020__33[[#This Row],[Open]]*(DAX__2019_2020__33[[#This Row],[Adj Close]]/DAX__2019_2020__33[[#This Row],[Close]])</f>
        <v>52.018834755192174</v>
      </c>
      <c r="E3709" s="50" t="s">
        <v>5525</v>
      </c>
      <c r="F3709" s="50" t="s">
        <v>5353</v>
      </c>
      <c r="G3709" s="50" t="s">
        <v>8785</v>
      </c>
      <c r="H3709" s="50" t="s">
        <v>11257</v>
      </c>
      <c r="I3709" s="50">
        <f>(DAX__2019_2020__33[[#This Row],[Adj Close]]-DAX__2019_2020__33[[#This Row],[Adj Open]])/DAX__2019_2020__33[[#This Row],[Adj Open]]</f>
        <v>6.7851047888495631E-3</v>
      </c>
      <c r="J3709" s="50">
        <f>DAX__2019_2020__33[[#This Row],[Adj Close]]-DAX__2019_2020__33[[#This Row],[Adj Open]]</f>
        <v>0.35295324480782853</v>
      </c>
      <c r="K3709" s="50">
        <v>1575151</v>
      </c>
    </row>
    <row r="3710" spans="1:11" x14ac:dyDescent="0.3">
      <c r="A3710" s="51" t="str">
        <f t="shared" si="62"/>
        <v>BMW.DE</v>
      </c>
      <c r="B3710" s="52" t="s">
        <v>256</v>
      </c>
      <c r="C3710" s="50" t="s">
        <v>7311</v>
      </c>
      <c r="D3710" s="50">
        <f>DAX__2019_2020__33[[#This Row],[Open]]*(DAX__2019_2020__33[[#This Row],[Adj Close]]/DAX__2019_2020__33[[#This Row],[Close]])</f>
        <v>52.581880217586651</v>
      </c>
      <c r="E3710" s="50" t="s">
        <v>5602</v>
      </c>
      <c r="F3710" s="50" t="s">
        <v>7672</v>
      </c>
      <c r="G3710" s="50" t="s">
        <v>8785</v>
      </c>
      <c r="H3710" s="50" t="s">
        <v>11257</v>
      </c>
      <c r="I3710" s="50">
        <f>(DAX__2019_2020__33[[#This Row],[Adj Close]]-DAX__2019_2020__33[[#This Row],[Adj Open]])/DAX__2019_2020__33[[#This Row],[Adj Open]]</f>
        <v>-3.9955250119865574E-3</v>
      </c>
      <c r="J3710" s="50">
        <f>DAX__2019_2020__33[[#This Row],[Adj Close]]-DAX__2019_2020__33[[#This Row],[Adj Open]]</f>
        <v>-0.21009221758664864</v>
      </c>
      <c r="K3710" s="50">
        <v>1815948</v>
      </c>
    </row>
    <row r="3711" spans="1:11" x14ac:dyDescent="0.3">
      <c r="A3711" s="51" t="str">
        <f t="shared" si="62"/>
        <v>BMW.DE</v>
      </c>
      <c r="B3711" s="52" t="s">
        <v>257</v>
      </c>
      <c r="C3711" s="50" t="s">
        <v>7648</v>
      </c>
      <c r="D3711" s="50">
        <f>DAX__2019_2020__33[[#This Row],[Open]]*(DAX__2019_2020__33[[#This Row],[Adj Close]]/DAX__2019_2020__33[[#This Row],[Close]])</f>
        <v>52.304563298191781</v>
      </c>
      <c r="E3711" s="50" t="s">
        <v>5361</v>
      </c>
      <c r="F3711" s="50" t="s">
        <v>8958</v>
      </c>
      <c r="G3711" s="50" t="s">
        <v>5035</v>
      </c>
      <c r="H3711" s="50" t="s">
        <v>11348</v>
      </c>
      <c r="I3711" s="50">
        <f>(DAX__2019_2020__33[[#This Row],[Adj Close]]-DAX__2019_2020__33[[#This Row],[Adj Open]])/DAX__2019_2020__33[[#This Row],[Adj Open]]</f>
        <v>1.5745484712548788E-2</v>
      </c>
      <c r="J3711" s="50">
        <f>DAX__2019_2020__33[[#This Row],[Adj Close]]-DAX__2019_2020__33[[#This Row],[Adj Open]]</f>
        <v>0.82356070180821916</v>
      </c>
      <c r="K3711" s="50">
        <v>1478796</v>
      </c>
    </row>
    <row r="3712" spans="1:11" x14ac:dyDescent="0.3">
      <c r="A3712" s="51" t="str">
        <f t="shared" si="62"/>
        <v>BMW.DE</v>
      </c>
      <c r="B3712" s="52" t="s">
        <v>258</v>
      </c>
      <c r="C3712" s="50" t="s">
        <v>7384</v>
      </c>
      <c r="D3712" s="50">
        <f>DAX__2019_2020__33[[#This Row],[Open]]*(DAX__2019_2020__33[[#This Row],[Adj Close]]/DAX__2019_2020__33[[#This Row],[Close]])</f>
        <v>53.203755151800593</v>
      </c>
      <c r="E3712" s="50" t="s">
        <v>11349</v>
      </c>
      <c r="F3712" s="50" t="s">
        <v>5361</v>
      </c>
      <c r="G3712" s="50" t="s">
        <v>8789</v>
      </c>
      <c r="H3712" s="50" t="s">
        <v>11350</v>
      </c>
      <c r="I3712" s="50">
        <f>(DAX__2019_2020__33[[#This Row],[Adj Close]]-DAX__2019_2020__33[[#This Row],[Adj Open]])/DAX__2019_2020__33[[#This Row],[Adj Open]]</f>
        <v>7.2658188711765591E-3</v>
      </c>
      <c r="J3712" s="50">
        <f>DAX__2019_2020__33[[#This Row],[Adj Close]]-DAX__2019_2020__33[[#This Row],[Adj Open]]</f>
        <v>0.38656884819940984</v>
      </c>
      <c r="K3712" s="50">
        <v>1713536</v>
      </c>
    </row>
    <row r="3713" spans="1:11" x14ac:dyDescent="0.3">
      <c r="A3713" s="51" t="str">
        <f t="shared" si="62"/>
        <v>BMW.DE</v>
      </c>
      <c r="B3713" s="52" t="s">
        <v>259</v>
      </c>
      <c r="C3713" s="50" t="s">
        <v>5371</v>
      </c>
      <c r="D3713" s="50">
        <f>DAX__2019_2020__33[[#This Row],[Open]]*(DAX__2019_2020__33[[#This Row],[Adj Close]]/DAX__2019_2020__33[[#This Row],[Close]])</f>
        <v>53.951680507389106</v>
      </c>
      <c r="E3713" s="50" t="s">
        <v>8803</v>
      </c>
      <c r="F3713" s="50" t="s">
        <v>7343</v>
      </c>
      <c r="G3713" s="50" t="s">
        <v>7309</v>
      </c>
      <c r="H3713" s="50" t="s">
        <v>11351</v>
      </c>
      <c r="I3713" s="50">
        <f>(DAX__2019_2020__33[[#This Row],[Adj Close]]-DAX__2019_2020__33[[#This Row],[Adj Open]])/DAX__2019_2020__33[[#This Row],[Adj Open]]</f>
        <v>-6.0747043337087943E-3</v>
      </c>
      <c r="J3713" s="50">
        <f>DAX__2019_2020__33[[#This Row],[Adj Close]]-DAX__2019_2020__33[[#This Row],[Adj Open]]</f>
        <v>-0.32774050738910887</v>
      </c>
      <c r="K3713" s="50">
        <v>1587322</v>
      </c>
    </row>
    <row r="3714" spans="1:11" x14ac:dyDescent="0.3">
      <c r="A3714" s="51" t="str">
        <f t="shared" si="62"/>
        <v>BMW.DE</v>
      </c>
      <c r="B3714" s="52" t="s">
        <v>260</v>
      </c>
      <c r="C3714" s="50" t="s">
        <v>11352</v>
      </c>
      <c r="D3714" s="50">
        <f>DAX__2019_2020__33[[#This Row],[Open]]*(DAX__2019_2020__33[[#This Row],[Adj Close]]/DAX__2019_2020__33[[#This Row],[Close]])</f>
        <v>53.556710139336474</v>
      </c>
      <c r="E3714" s="50" t="s">
        <v>9477</v>
      </c>
      <c r="F3714" s="50" t="s">
        <v>7301</v>
      </c>
      <c r="G3714" s="50" t="s">
        <v>5591</v>
      </c>
      <c r="H3714" s="50" t="s">
        <v>11353</v>
      </c>
      <c r="I3714" s="50">
        <f>(DAX__2019_2020__33[[#This Row],[Adj Close]]-DAX__2019_2020__33[[#This Row],[Adj Open]])/DAX__2019_2020__33[[#This Row],[Adj Open]]</f>
        <v>1.4278973795700698E-2</v>
      </c>
      <c r="J3714" s="50">
        <f>DAX__2019_2020__33[[#This Row],[Adj Close]]-DAX__2019_2020__33[[#This Row],[Adj Open]]</f>
        <v>0.76473486066352336</v>
      </c>
      <c r="K3714" s="50">
        <v>2105544</v>
      </c>
    </row>
    <row r="3715" spans="1:11" x14ac:dyDescent="0.3">
      <c r="A3715" s="51" t="str">
        <f t="shared" si="62"/>
        <v>BMW.DE</v>
      </c>
      <c r="B3715" s="52" t="s">
        <v>261</v>
      </c>
      <c r="C3715" s="50" t="s">
        <v>5262</v>
      </c>
      <c r="D3715" s="50">
        <f>DAX__2019_2020__33[[#This Row],[Open]]*(DAX__2019_2020__33[[#This Row],[Adj Close]]/DAX__2019_2020__33[[#This Row],[Close]])</f>
        <v>54.304641878765509</v>
      </c>
      <c r="E3715" s="50" t="s">
        <v>5373</v>
      </c>
      <c r="F3715" s="50" t="s">
        <v>5262</v>
      </c>
      <c r="G3715" s="50" t="s">
        <v>11354</v>
      </c>
      <c r="H3715" s="50" t="s">
        <v>11355</v>
      </c>
      <c r="I3715" s="50">
        <f>(DAX__2019_2020__33[[#This Row],[Adj Close]]-DAX__2019_2020__33[[#This Row],[Adj Open]])/DAX__2019_2020__33[[#This Row],[Adj Open]]</f>
        <v>6.8089597581726218E-3</v>
      </c>
      <c r="J3715" s="50">
        <f>DAX__2019_2020__33[[#This Row],[Adj Close]]-DAX__2019_2020__33[[#This Row],[Adj Open]]</f>
        <v>0.36975812123449003</v>
      </c>
      <c r="K3715" s="50">
        <v>1900375</v>
      </c>
    </row>
    <row r="3716" spans="1:11" x14ac:dyDescent="0.3">
      <c r="A3716" s="51" t="str">
        <f t="shared" si="62"/>
        <v>BMW.DE</v>
      </c>
      <c r="B3716" s="52" t="s">
        <v>262</v>
      </c>
      <c r="C3716" s="50" t="s">
        <v>7857</v>
      </c>
      <c r="D3716" s="50">
        <f>DAX__2019_2020__33[[#This Row],[Open]]*(DAX__2019_2020__33[[#This Row],[Adj Close]]/DAX__2019_2020__33[[#This Row],[Close]])</f>
        <v>54.094549890370892</v>
      </c>
      <c r="E3716" s="50" t="s">
        <v>5093</v>
      </c>
      <c r="F3716" s="50" t="s">
        <v>7302</v>
      </c>
      <c r="G3716" s="50" t="s">
        <v>5000</v>
      </c>
      <c r="H3716" s="50" t="s">
        <v>11278</v>
      </c>
      <c r="I3716" s="50">
        <f>(DAX__2019_2020__33[[#This Row],[Adj Close]]-DAX__2019_2020__33[[#This Row],[Adj Open]])/DAX__2019_2020__33[[#This Row],[Adj Open]]</f>
        <v>1.1340608450802744E-2</v>
      </c>
      <c r="J3716" s="50">
        <f>DAX__2019_2020__33[[#This Row],[Adj Close]]-DAX__2019_2020__33[[#This Row],[Adj Open]]</f>
        <v>0.61346510962911083</v>
      </c>
      <c r="K3716" s="50">
        <v>1241317</v>
      </c>
    </row>
    <row r="3717" spans="1:11" x14ac:dyDescent="0.3">
      <c r="A3717" s="51" t="str">
        <f t="shared" si="62"/>
        <v>BMW.DE</v>
      </c>
      <c r="B3717" s="52" t="s">
        <v>263</v>
      </c>
      <c r="C3717" s="50" t="s">
        <v>5542</v>
      </c>
      <c r="D3717" s="50">
        <f>DAX__2019_2020__33[[#This Row],[Open]]*(DAX__2019_2020__33[[#This Row],[Adj Close]]/DAX__2019_2020__33[[#This Row],[Close]])</f>
        <v>54.447501593623208</v>
      </c>
      <c r="E3717" s="50" t="s">
        <v>9211</v>
      </c>
      <c r="F3717" s="50" t="s">
        <v>7676</v>
      </c>
      <c r="G3717" s="50" t="s">
        <v>11356</v>
      </c>
      <c r="H3717" s="50" t="s">
        <v>11357</v>
      </c>
      <c r="I3717" s="50">
        <f>(DAX__2019_2020__33[[#This Row],[Adj Close]]-DAX__2019_2020__33[[#This Row],[Adj Open]])/DAX__2019_2020__33[[#This Row],[Adj Open]]</f>
        <v>-4.0129957707516744E-3</v>
      </c>
      <c r="J3717" s="50">
        <f>DAX__2019_2020__33[[#This Row],[Adj Close]]-DAX__2019_2020__33[[#This Row],[Adj Open]]</f>
        <v>-0.21849759362320498</v>
      </c>
      <c r="K3717" s="50">
        <v>1599792</v>
      </c>
    </row>
    <row r="3718" spans="1:11" x14ac:dyDescent="0.3">
      <c r="A3718" s="51" t="str">
        <f t="shared" si="62"/>
        <v>BMW.DE</v>
      </c>
      <c r="B3718" s="52" t="s">
        <v>264</v>
      </c>
      <c r="C3718" s="50" t="s">
        <v>11356</v>
      </c>
      <c r="D3718" s="50">
        <f>DAX__2019_2020__33[[#This Row],[Open]]*(DAX__2019_2020__33[[#This Row],[Adj Close]]/DAX__2019_2020__33[[#This Row],[Close]])</f>
        <v>54.229000261768995</v>
      </c>
      <c r="E3718" s="50" t="s">
        <v>9211</v>
      </c>
      <c r="F3718" s="50" t="s">
        <v>5280</v>
      </c>
      <c r="G3718" s="50" t="s">
        <v>7365</v>
      </c>
      <c r="H3718" s="50" t="s">
        <v>11358</v>
      </c>
      <c r="I3718" s="50">
        <f>(DAX__2019_2020__33[[#This Row],[Adj Close]]-DAX__2019_2020__33[[#This Row],[Adj Open]])/DAX__2019_2020__33[[#This Row],[Adj Open]]</f>
        <v>3.099953558033735E-4</v>
      </c>
      <c r="J3718" s="50">
        <f>DAX__2019_2020__33[[#This Row],[Adj Close]]-DAX__2019_2020__33[[#This Row],[Adj Open]]</f>
        <v>1.6810738231008315E-2</v>
      </c>
      <c r="K3718" s="50">
        <v>860078</v>
      </c>
    </row>
    <row r="3719" spans="1:11" x14ac:dyDescent="0.3">
      <c r="A3719" s="51" t="str">
        <f t="shared" si="62"/>
        <v>BMW.DE</v>
      </c>
      <c r="B3719" s="52" t="s">
        <v>265</v>
      </c>
      <c r="C3719" s="50" t="s">
        <v>7855</v>
      </c>
      <c r="D3719" s="50">
        <f>DAX__2019_2020__33[[#This Row],[Open]]*(DAX__2019_2020__33[[#This Row],[Adj Close]]/DAX__2019_2020__33[[#This Row],[Close]])</f>
        <v>54.203794913180339</v>
      </c>
      <c r="E3719" s="50" t="s">
        <v>5537</v>
      </c>
      <c r="F3719" s="50" t="s">
        <v>11359</v>
      </c>
      <c r="G3719" s="50" t="s">
        <v>7851</v>
      </c>
      <c r="H3719" s="50" t="s">
        <v>11360</v>
      </c>
      <c r="I3719" s="50">
        <f>(DAX__2019_2020__33[[#This Row],[Adj Close]]-DAX__2019_2020__33[[#This Row],[Adj Open]])/DAX__2019_2020__33[[#This Row],[Adj Open]]</f>
        <v>7.5968682170541955E-3</v>
      </c>
      <c r="J3719" s="50">
        <f>DAX__2019_2020__33[[#This Row],[Adj Close]]-DAX__2019_2020__33[[#This Row],[Adj Open]]</f>
        <v>0.41177908681966358</v>
      </c>
      <c r="K3719" s="50">
        <v>1288454</v>
      </c>
    </row>
    <row r="3720" spans="1:11" x14ac:dyDescent="0.3">
      <c r="A3720" s="51" t="str">
        <f t="shared" si="62"/>
        <v>BMW.DE</v>
      </c>
      <c r="B3720" s="52" t="s">
        <v>266</v>
      </c>
      <c r="C3720" s="50" t="s">
        <v>7403</v>
      </c>
      <c r="D3720" s="50">
        <f>DAX__2019_2020__33[[#This Row],[Open]]*(DAX__2019_2020__33[[#This Row],[Adj Close]]/DAX__2019_2020__33[[#This Row],[Close]])</f>
        <v>54.724823774066834</v>
      </c>
      <c r="E3720" s="50" t="s">
        <v>8820</v>
      </c>
      <c r="F3720" s="50" t="s">
        <v>7849</v>
      </c>
      <c r="G3720" s="50" t="s">
        <v>7330</v>
      </c>
      <c r="H3720" s="50" t="s">
        <v>11361</v>
      </c>
      <c r="I3720" s="50">
        <f>(DAX__2019_2020__33[[#This Row],[Adj Close]]-DAX__2019_2020__33[[#This Row],[Adj Open]])/DAX__2019_2020__33[[#This Row],[Adj Open]]</f>
        <v>4.6067258320001603E-4</v>
      </c>
      <c r="J3720" s="50">
        <f>DAX__2019_2020__33[[#This Row],[Adj Close]]-DAX__2019_2020__33[[#This Row],[Adj Open]]</f>
        <v>2.521022593316502E-2</v>
      </c>
      <c r="K3720" s="50">
        <v>2805109</v>
      </c>
    </row>
    <row r="3721" spans="1:11" x14ac:dyDescent="0.3">
      <c r="A3721" s="51" t="str">
        <f t="shared" si="62"/>
        <v>BMW.DE</v>
      </c>
      <c r="B3721" s="52" t="s">
        <v>267</v>
      </c>
      <c r="C3721" s="50" t="s">
        <v>9211</v>
      </c>
      <c r="D3721" s="50">
        <f>DAX__2019_2020__33[[#This Row],[Open]]*(DAX__2019_2020__33[[#This Row],[Adj Close]]/DAX__2019_2020__33[[#This Row],[Close]])</f>
        <v>54.514734483138014</v>
      </c>
      <c r="E3721" s="50" t="s">
        <v>9477</v>
      </c>
      <c r="F3721" s="50" t="s">
        <v>7883</v>
      </c>
      <c r="G3721" s="50" t="s">
        <v>5260</v>
      </c>
      <c r="H3721" s="50" t="s">
        <v>11362</v>
      </c>
      <c r="I3721" s="50">
        <f>(DAX__2019_2020__33[[#This Row],[Adj Close]]-DAX__2019_2020__33[[#This Row],[Adj Open]])/DAX__2019_2020__33[[#This Row],[Adj Open]]</f>
        <v>-1.3411483887244422E-2</v>
      </c>
      <c r="J3721" s="50">
        <f>DAX__2019_2020__33[[#This Row],[Adj Close]]-DAX__2019_2020__33[[#This Row],[Adj Open]]</f>
        <v>-0.73112348313801334</v>
      </c>
      <c r="K3721" s="50">
        <v>1684528</v>
      </c>
    </row>
    <row r="3722" spans="1:11" x14ac:dyDescent="0.3">
      <c r="A3722" s="51" t="str">
        <f t="shared" si="62"/>
        <v>BMW.DE</v>
      </c>
      <c r="B3722" s="52" t="s">
        <v>268</v>
      </c>
      <c r="C3722" s="50" t="s">
        <v>5507</v>
      </c>
      <c r="D3722" s="50">
        <f>DAX__2019_2020__33[[#This Row],[Open]]*(DAX__2019_2020__33[[#This Row],[Adj Close]]/DAX__2019_2020__33[[#This Row],[Close]])</f>
        <v>53.792017430423805</v>
      </c>
      <c r="E3722" s="50" t="s">
        <v>7298</v>
      </c>
      <c r="F3722" s="50" t="s">
        <v>5274</v>
      </c>
      <c r="G3722" s="50" t="s">
        <v>11258</v>
      </c>
      <c r="H3722" s="50" t="s">
        <v>11363</v>
      </c>
      <c r="I3722" s="50">
        <f>(DAX__2019_2020__33[[#This Row],[Adj Close]]-DAX__2019_2020__33[[#This Row],[Adj Open]])/DAX__2019_2020__33[[#This Row],[Adj Open]]</f>
        <v>-5.1554755458373411E-3</v>
      </c>
      <c r="J3722" s="50">
        <f>DAX__2019_2020__33[[#This Row],[Adj Close]]-DAX__2019_2020__33[[#This Row],[Adj Open]]</f>
        <v>-0.27732343042380592</v>
      </c>
      <c r="K3722" s="50">
        <v>1141691</v>
      </c>
    </row>
    <row r="3723" spans="1:11" x14ac:dyDescent="0.3">
      <c r="A3723" s="51" t="str">
        <f t="shared" si="62"/>
        <v>BMW.DE</v>
      </c>
      <c r="B3723" s="52" t="s">
        <v>269</v>
      </c>
      <c r="C3723" s="50" t="s">
        <v>5301</v>
      </c>
      <c r="D3723" s="50">
        <f>DAX__2019_2020__33[[#This Row],[Open]]*(DAX__2019_2020__33[[#This Row],[Adj Close]]/DAX__2019_2020__33[[#This Row],[Close]])</f>
        <v>53.237363414128787</v>
      </c>
      <c r="E3723" s="50" t="s">
        <v>5347</v>
      </c>
      <c r="F3723" s="50" t="s">
        <v>7675</v>
      </c>
      <c r="G3723" s="50" t="s">
        <v>5590</v>
      </c>
      <c r="H3723" s="50" t="s">
        <v>11364</v>
      </c>
      <c r="I3723" s="50">
        <f>(DAX__2019_2020__33[[#This Row],[Adj Close]]-DAX__2019_2020__33[[#This Row],[Adj Open]])/DAX__2019_2020__33[[#This Row],[Adj Open]]</f>
        <v>4.7360696049275429E-4</v>
      </c>
      <c r="J3723" s="50">
        <f>DAX__2019_2020__33[[#This Row],[Adj Close]]-DAX__2019_2020__33[[#This Row],[Adj Open]]</f>
        <v>2.5213585871213695E-2</v>
      </c>
      <c r="K3723" s="50">
        <v>1429563</v>
      </c>
    </row>
    <row r="3724" spans="1:11" x14ac:dyDescent="0.3">
      <c r="A3724" s="51" t="str">
        <f t="shared" si="62"/>
        <v>BMW.DE</v>
      </c>
      <c r="B3724" s="52" t="s">
        <v>270</v>
      </c>
      <c r="C3724" s="50" t="s">
        <v>11365</v>
      </c>
      <c r="D3724" s="50">
        <f>DAX__2019_2020__33[[#This Row],[Open]]*(DAX__2019_2020__33[[#This Row],[Adj Close]]/DAX__2019_2020__33[[#This Row],[Close]])</f>
        <v>53.144932018350765</v>
      </c>
      <c r="E3724" s="50" t="s">
        <v>8835</v>
      </c>
      <c r="F3724" s="50" t="s">
        <v>9220</v>
      </c>
      <c r="G3724" s="50" t="s">
        <v>5358</v>
      </c>
      <c r="H3724" s="50" t="s">
        <v>11366</v>
      </c>
      <c r="I3724" s="50">
        <f>(DAX__2019_2020__33[[#This Row],[Adj Close]]-DAX__2019_2020__33[[#This Row],[Adj Open]])/DAX__2019_2020__33[[#This Row],[Adj Open]]</f>
        <v>-2.3719480590780853E-3</v>
      </c>
      <c r="J3724" s="50">
        <f>DAX__2019_2020__33[[#This Row],[Adj Close]]-DAX__2019_2020__33[[#This Row],[Adj Open]]</f>
        <v>-0.12605701835076388</v>
      </c>
      <c r="K3724" s="50">
        <v>854203</v>
      </c>
    </row>
    <row r="3725" spans="1:11" x14ac:dyDescent="0.3">
      <c r="A3725" s="51" t="str">
        <f t="shared" si="62"/>
        <v>BMW.DE</v>
      </c>
      <c r="B3725" s="52" t="s">
        <v>271</v>
      </c>
      <c r="C3725" s="50" t="s">
        <v>7887</v>
      </c>
      <c r="D3725" s="50">
        <f>DAX__2019_2020__33[[#This Row],[Open]]*(DAX__2019_2020__33[[#This Row],[Adj Close]]/DAX__2019_2020__33[[#This Row],[Close]])</f>
        <v>53.136527347574379</v>
      </c>
      <c r="E3725" s="50" t="s">
        <v>11367</v>
      </c>
      <c r="F3725" s="50" t="s">
        <v>7339</v>
      </c>
      <c r="G3725" s="50" t="s">
        <v>5603</v>
      </c>
      <c r="H3725" s="50" t="s">
        <v>11368</v>
      </c>
      <c r="I3725" s="50">
        <f>(DAX__2019_2020__33[[#This Row],[Adj Close]]-DAX__2019_2020__33[[#This Row],[Adj Open]])/DAX__2019_2020__33[[#This Row],[Adj Open]]</f>
        <v>1.043806737308247E-2</v>
      </c>
      <c r="J3725" s="50">
        <f>DAX__2019_2020__33[[#This Row],[Adj Close]]-DAX__2019_2020__33[[#This Row],[Adj Open]]</f>
        <v>0.5546426524256205</v>
      </c>
      <c r="K3725" s="50">
        <v>995694</v>
      </c>
    </row>
    <row r="3726" spans="1:11" x14ac:dyDescent="0.3">
      <c r="A3726" s="51" t="str">
        <f t="shared" si="62"/>
        <v>BMW.DE</v>
      </c>
      <c r="B3726" s="52" t="s">
        <v>272</v>
      </c>
      <c r="C3726" s="50" t="s">
        <v>9478</v>
      </c>
      <c r="D3726" s="50">
        <f>DAX__2019_2020__33[[#This Row],[Open]]*(DAX__2019_2020__33[[#This Row],[Adj Close]]/DAX__2019_2020__33[[#This Row],[Close]])</f>
        <v>53.598726723261862</v>
      </c>
      <c r="E3726" s="50" t="s">
        <v>8808</v>
      </c>
      <c r="F3726" s="50" t="s">
        <v>7853</v>
      </c>
      <c r="G3726" s="50" t="s">
        <v>5190</v>
      </c>
      <c r="H3726" s="50" t="s">
        <v>11369</v>
      </c>
      <c r="I3726" s="50">
        <f>(DAX__2019_2020__33[[#This Row],[Adj Close]]-DAX__2019_2020__33[[#This Row],[Adj Open]])/DAX__2019_2020__33[[#This Row],[Adj Open]]</f>
        <v>1.2699859089054012E-2</v>
      </c>
      <c r="J3726" s="50">
        <f>DAX__2019_2020__33[[#This Row],[Adj Close]]-DAX__2019_2020__33[[#This Row],[Adj Open]]</f>
        <v>0.68069627673813926</v>
      </c>
      <c r="K3726" s="50">
        <v>1376059</v>
      </c>
    </row>
    <row r="3727" spans="1:11" x14ac:dyDescent="0.3">
      <c r="A3727" s="51" t="str">
        <f t="shared" si="62"/>
        <v>BMW.DE</v>
      </c>
      <c r="B3727" s="52" t="s">
        <v>273</v>
      </c>
      <c r="C3727" s="50" t="s">
        <v>5331</v>
      </c>
      <c r="D3727" s="50">
        <f>DAX__2019_2020__33[[#This Row],[Open]]*(DAX__2019_2020__33[[#This Row],[Adj Close]]/DAX__2019_2020__33[[#This Row],[Close]])</f>
        <v>54.539943027737237</v>
      </c>
      <c r="E3727" s="50" t="s">
        <v>9227</v>
      </c>
      <c r="F3727" s="50" t="s">
        <v>8066</v>
      </c>
      <c r="G3727" s="50" t="s">
        <v>11370</v>
      </c>
      <c r="H3727" s="50" t="s">
        <v>11371</v>
      </c>
      <c r="I3727" s="50">
        <f>(DAX__2019_2020__33[[#This Row],[Adj Close]]-DAX__2019_2020__33[[#This Row],[Adj Open]])/DAX__2019_2020__33[[#This Row],[Adj Open]]</f>
        <v>-8.0124034510816265E-3</v>
      </c>
      <c r="J3727" s="50">
        <f>DAX__2019_2020__33[[#This Row],[Adj Close]]-DAX__2019_2020__33[[#This Row],[Adj Open]]</f>
        <v>-0.43699602773723711</v>
      </c>
      <c r="K3727" s="50">
        <v>1490390</v>
      </c>
    </row>
    <row r="3728" spans="1:11" x14ac:dyDescent="0.3">
      <c r="A3728" s="51" t="str">
        <f t="shared" si="62"/>
        <v>BMW.DE</v>
      </c>
      <c r="B3728" s="52" t="s">
        <v>274</v>
      </c>
      <c r="C3728" s="50" t="s">
        <v>9221</v>
      </c>
      <c r="D3728" s="50">
        <f>DAX__2019_2020__33[[#This Row],[Open]]*(DAX__2019_2020__33[[#This Row],[Adj Close]]/DAX__2019_2020__33[[#This Row],[Close]])</f>
        <v>53.93487831475619</v>
      </c>
      <c r="E3728" s="50" t="s">
        <v>8102</v>
      </c>
      <c r="F3728" s="50" t="s">
        <v>8084</v>
      </c>
      <c r="G3728" s="50" t="s">
        <v>7339</v>
      </c>
      <c r="H3728" s="50" t="s">
        <v>11372</v>
      </c>
      <c r="I3728" s="50">
        <f>(DAX__2019_2020__33[[#This Row],[Adj Close]]-DAX__2019_2020__33[[#This Row],[Adj Open]])/DAX__2019_2020__33[[#This Row],[Adj Open]]</f>
        <v>-1.5892801495793325E-2</v>
      </c>
      <c r="J3728" s="50">
        <f>DAX__2019_2020__33[[#This Row],[Adj Close]]-DAX__2019_2020__33[[#This Row],[Adj Open]]</f>
        <v>-0.85717631475618816</v>
      </c>
      <c r="K3728" s="50">
        <v>1812509</v>
      </c>
    </row>
    <row r="3729" spans="1:11" x14ac:dyDescent="0.3">
      <c r="A3729" s="51" t="str">
        <f t="shared" ref="A3729:A3792" si="63">"BMW.DE"</f>
        <v>BMW.DE</v>
      </c>
      <c r="B3729" s="52" t="s">
        <v>275</v>
      </c>
      <c r="C3729" s="50" t="s">
        <v>5533</v>
      </c>
      <c r="D3729" s="50">
        <f>DAX__2019_2020__33[[#This Row],[Open]]*(DAX__2019_2020__33[[#This Row],[Adj Close]]/DAX__2019_2020__33[[#This Row],[Close]])</f>
        <v>53.069296874988375</v>
      </c>
      <c r="E3729" s="50" t="s">
        <v>5533</v>
      </c>
      <c r="F3729" s="50" t="s">
        <v>5571</v>
      </c>
      <c r="G3729" s="50" t="s">
        <v>8097</v>
      </c>
      <c r="H3729" s="50" t="s">
        <v>11373</v>
      </c>
      <c r="I3729" s="50">
        <f>(DAX__2019_2020__33[[#This Row],[Adj Close]]-DAX__2019_2020__33[[#This Row],[Adj Open]])/DAX__2019_2020__33[[#This Row],[Adj Open]]</f>
        <v>-1.2034884812830226E-2</v>
      </c>
      <c r="J3729" s="50">
        <f>DAX__2019_2020__33[[#This Row],[Adj Close]]-DAX__2019_2020__33[[#This Row],[Adj Open]]</f>
        <v>-0.63868287498837617</v>
      </c>
      <c r="K3729" s="50">
        <v>2081126</v>
      </c>
    </row>
    <row r="3730" spans="1:11" x14ac:dyDescent="0.3">
      <c r="A3730" s="51" t="str">
        <f t="shared" si="63"/>
        <v>BMW.DE</v>
      </c>
      <c r="B3730" s="52" t="s">
        <v>276</v>
      </c>
      <c r="C3730" s="50" t="s">
        <v>7601</v>
      </c>
      <c r="D3730" s="50">
        <f>DAX__2019_2020__33[[#This Row],[Open]]*(DAX__2019_2020__33[[#This Row],[Adj Close]]/DAX__2019_2020__33[[#This Row],[Close]])</f>
        <v>52.13648477144735</v>
      </c>
      <c r="E3730" s="50" t="s">
        <v>7650</v>
      </c>
      <c r="F3730" s="50" t="s">
        <v>7643</v>
      </c>
      <c r="G3730" s="50" t="s">
        <v>7650</v>
      </c>
      <c r="H3730" s="50" t="s">
        <v>11374</v>
      </c>
      <c r="I3730" s="50">
        <f>(DAX__2019_2020__33[[#This Row],[Adj Close]]-DAX__2019_2020__33[[#This Row],[Adj Open]])/DAX__2019_2020__33[[#This Row],[Adj Open]]</f>
        <v>1.0315908924630805E-2</v>
      </c>
      <c r="J3730" s="50">
        <f>DAX__2019_2020__33[[#This Row],[Adj Close]]-DAX__2019_2020__33[[#This Row],[Adj Open]]</f>
        <v>0.53783522855265176</v>
      </c>
      <c r="K3730" s="50">
        <v>920763</v>
      </c>
    </row>
    <row r="3731" spans="1:11" x14ac:dyDescent="0.3">
      <c r="A3731" s="51" t="str">
        <f t="shared" si="63"/>
        <v>BMW.DE</v>
      </c>
      <c r="B3731" s="52" t="s">
        <v>277</v>
      </c>
      <c r="C3731" s="50" t="s">
        <v>8089</v>
      </c>
      <c r="D3731" s="50">
        <f>DAX__2019_2020__33[[#This Row],[Open]]*(DAX__2019_2020__33[[#This Row],[Adj Close]]/DAX__2019_2020__33[[#This Row],[Close]])</f>
        <v>52.850800303006437</v>
      </c>
      <c r="E3731" s="50" t="s">
        <v>4963</v>
      </c>
      <c r="F3731" s="50" t="s">
        <v>7608</v>
      </c>
      <c r="G3731" s="50" t="s">
        <v>11375</v>
      </c>
      <c r="H3731" s="50" t="s">
        <v>11376</v>
      </c>
      <c r="I3731" s="50">
        <f>(DAX__2019_2020__33[[#This Row],[Adj Close]]-DAX__2019_2020__33[[#This Row],[Adj Open]])/DAX__2019_2020__33[[#This Row],[Adj Open]]</f>
        <v>-1.6377770971184296E-2</v>
      </c>
      <c r="J3731" s="50">
        <f>DAX__2019_2020__33[[#This Row],[Adj Close]]-DAX__2019_2020__33[[#This Row],[Adj Open]]</f>
        <v>-0.86557830300643701</v>
      </c>
      <c r="K3731" s="50">
        <v>1279594</v>
      </c>
    </row>
    <row r="3732" spans="1:11" x14ac:dyDescent="0.3">
      <c r="A3732" s="51" t="str">
        <f t="shared" si="63"/>
        <v>BMW.DE</v>
      </c>
      <c r="B3732" s="52" t="s">
        <v>278</v>
      </c>
      <c r="C3732" s="50" t="s">
        <v>7596</v>
      </c>
      <c r="D3732" s="50">
        <f>DAX__2019_2020__33[[#This Row],[Open]]*(DAX__2019_2020__33[[#This Row],[Adj Close]]/DAX__2019_2020__33[[#This Row],[Close]])</f>
        <v>51.993622770172365</v>
      </c>
      <c r="E3732" s="50" t="s">
        <v>5525</v>
      </c>
      <c r="F3732" s="50" t="s">
        <v>7723</v>
      </c>
      <c r="G3732" s="50" t="s">
        <v>8963</v>
      </c>
      <c r="H3732" s="50" t="s">
        <v>11377</v>
      </c>
      <c r="I3732" s="50">
        <f>(DAX__2019_2020__33[[#This Row],[Adj Close]]-DAX__2019_2020__33[[#This Row],[Adj Open]])/DAX__2019_2020__33[[#This Row],[Adj Open]]</f>
        <v>7.7581866455176908E-3</v>
      </c>
      <c r="J3732" s="50">
        <f>DAX__2019_2020__33[[#This Row],[Adj Close]]-DAX__2019_2020__33[[#This Row],[Adj Open]]</f>
        <v>0.40337622982763577</v>
      </c>
      <c r="K3732" s="50">
        <v>963927</v>
      </c>
    </row>
    <row r="3733" spans="1:11" x14ac:dyDescent="0.3">
      <c r="A3733" s="51" t="str">
        <f t="shared" si="63"/>
        <v>BMW.DE</v>
      </c>
      <c r="B3733" s="52" t="s">
        <v>279</v>
      </c>
      <c r="C3733" s="50" t="s">
        <v>7669</v>
      </c>
      <c r="D3733" s="50">
        <f>DAX__2019_2020__33[[#This Row],[Open]]*(DAX__2019_2020__33[[#This Row],[Adj Close]]/DAX__2019_2020__33[[#This Row],[Close]])</f>
        <v>52.539862098371032</v>
      </c>
      <c r="E3733" s="50" t="s">
        <v>11378</v>
      </c>
      <c r="F3733" s="50" t="s">
        <v>8785</v>
      </c>
      <c r="G3733" s="50" t="s">
        <v>7887</v>
      </c>
      <c r="H3733" s="50" t="s">
        <v>11379</v>
      </c>
      <c r="I3733" s="50">
        <f>(DAX__2019_2020__33[[#This Row],[Adj Close]]-DAX__2019_2020__33[[#This Row],[Adj Open]])/DAX__2019_2020__33[[#This Row],[Adj Open]]</f>
        <v>1.1356365962891801E-2</v>
      </c>
      <c r="J3733" s="50">
        <f>DAX__2019_2020__33[[#This Row],[Adj Close]]-DAX__2019_2020__33[[#This Row],[Adj Open]]</f>
        <v>0.59666190162896982</v>
      </c>
      <c r="K3733" s="50">
        <v>1879248</v>
      </c>
    </row>
    <row r="3734" spans="1:11" x14ac:dyDescent="0.3">
      <c r="A3734" s="51" t="str">
        <f t="shared" si="63"/>
        <v>BMW.DE</v>
      </c>
      <c r="B3734" s="52" t="s">
        <v>280</v>
      </c>
      <c r="C3734" s="50" t="s">
        <v>5227</v>
      </c>
      <c r="D3734" s="50">
        <f>DAX__2019_2020__33[[#This Row],[Open]]*(DAX__2019_2020__33[[#This Row],[Adj Close]]/DAX__2019_2020__33[[#This Row],[Close]])</f>
        <v>53.245772875654019</v>
      </c>
      <c r="E3734" s="50" t="s">
        <v>8791</v>
      </c>
      <c r="F3734" s="50" t="s">
        <v>5529</v>
      </c>
      <c r="G3734" s="50" t="s">
        <v>8794</v>
      </c>
      <c r="H3734" s="50" t="s">
        <v>11380</v>
      </c>
      <c r="I3734" s="50">
        <f>(DAX__2019_2020__33[[#This Row],[Adj Close]]-DAX__2019_2020__33[[#This Row],[Adj Open]])/DAX__2019_2020__33[[#This Row],[Adj Open]]</f>
        <v>2.2411584242241597E-2</v>
      </c>
      <c r="J3734" s="50">
        <f>DAX__2019_2020__33[[#This Row],[Adj Close]]-DAX__2019_2020__33[[#This Row],[Adj Open]]</f>
        <v>1.1933221243459826</v>
      </c>
      <c r="K3734" s="50">
        <v>1873353</v>
      </c>
    </row>
    <row r="3735" spans="1:11" x14ac:dyDescent="0.3">
      <c r="A3735" s="51" t="str">
        <f t="shared" si="63"/>
        <v>BMW.DE</v>
      </c>
      <c r="B3735" s="52" t="s">
        <v>281</v>
      </c>
      <c r="C3735" s="50" t="s">
        <v>5345</v>
      </c>
      <c r="D3735" s="50">
        <f>DAX__2019_2020__33[[#This Row],[Open]]*(DAX__2019_2020__33[[#This Row],[Adj Close]]/DAX__2019_2020__33[[#This Row],[Close]])</f>
        <v>54.371863653789923</v>
      </c>
      <c r="E3735" s="50" t="s">
        <v>8796</v>
      </c>
      <c r="F3735" s="50" t="s">
        <v>5363</v>
      </c>
      <c r="G3735" s="50" t="s">
        <v>7906</v>
      </c>
      <c r="H3735" s="50" t="s">
        <v>11381</v>
      </c>
      <c r="I3735" s="50">
        <f>(DAX__2019_2020__33[[#This Row],[Adj Close]]-DAX__2019_2020__33[[#This Row],[Adj Open]])/DAX__2019_2020__33[[#This Row],[Adj Open]]</f>
        <v>3.2458579557586163E-3</v>
      </c>
      <c r="J3735" s="50">
        <f>DAX__2019_2020__33[[#This Row],[Adj Close]]-DAX__2019_2020__33[[#This Row],[Adj Open]]</f>
        <v>0.17648334621007677</v>
      </c>
      <c r="K3735" s="50">
        <v>1130261</v>
      </c>
    </row>
    <row r="3736" spans="1:11" x14ac:dyDescent="0.3">
      <c r="A3736" s="51" t="str">
        <f t="shared" si="63"/>
        <v>BMW.DE</v>
      </c>
      <c r="B3736" s="52" t="s">
        <v>282</v>
      </c>
      <c r="C3736" s="50" t="s">
        <v>11382</v>
      </c>
      <c r="D3736" s="50">
        <f>DAX__2019_2020__33[[#This Row],[Open]]*(DAX__2019_2020__33[[#This Row],[Adj Close]]/DAX__2019_2020__33[[#This Row],[Close]])</f>
        <v>54.98533782824574</v>
      </c>
      <c r="E3736" s="50" t="s">
        <v>8018</v>
      </c>
      <c r="F3736" s="50" t="s">
        <v>8832</v>
      </c>
      <c r="G3736" s="50" t="s">
        <v>5292</v>
      </c>
      <c r="H3736" s="50" t="s">
        <v>11383</v>
      </c>
      <c r="I3736" s="50">
        <f>(DAX__2019_2020__33[[#This Row],[Adj Close]]-DAX__2019_2020__33[[#This Row],[Adj Open]])/DAX__2019_2020__33[[#This Row],[Adj Open]]</f>
        <v>1.8340165061898148E-2</v>
      </c>
      <c r="J3736" s="50">
        <f>DAX__2019_2020__33[[#This Row],[Adj Close]]-DAX__2019_2020__33[[#This Row],[Adj Open]]</f>
        <v>1.008440171754259</v>
      </c>
      <c r="K3736" s="50">
        <v>2022085</v>
      </c>
    </row>
    <row r="3737" spans="1:11" x14ac:dyDescent="0.3">
      <c r="A3737" s="51" t="str">
        <f t="shared" si="63"/>
        <v>BMW.DE</v>
      </c>
      <c r="B3737" s="52" t="s">
        <v>283</v>
      </c>
      <c r="C3737" s="50" t="s">
        <v>4955</v>
      </c>
      <c r="D3737" s="50">
        <f>DAX__2019_2020__33[[#This Row],[Open]]*(DAX__2019_2020__33[[#This Row],[Adj Close]]/DAX__2019_2020__33[[#This Row],[Close]])</f>
        <v>56.044201897222202</v>
      </c>
      <c r="E3737" s="50" t="s">
        <v>7421</v>
      </c>
      <c r="F3737" s="50" t="s">
        <v>5308</v>
      </c>
      <c r="G3737" s="50" t="s">
        <v>8870</v>
      </c>
      <c r="H3737" s="50" t="s">
        <v>11384</v>
      </c>
      <c r="I3737" s="50">
        <f>(DAX__2019_2020__33[[#This Row],[Adj Close]]-DAX__2019_2020__33[[#This Row],[Adj Open]])/DAX__2019_2020__33[[#This Row],[Adj Open]]</f>
        <v>6.5976156365985875E-3</v>
      </c>
      <c r="J3737" s="50">
        <f>DAX__2019_2020__33[[#This Row],[Adj Close]]-DAX__2019_2020__33[[#This Row],[Adj Open]]</f>
        <v>0.36975810277780141</v>
      </c>
      <c r="K3737" s="50">
        <v>2049837</v>
      </c>
    </row>
    <row r="3738" spans="1:11" x14ac:dyDescent="0.3">
      <c r="A3738" s="51" t="str">
        <f t="shared" si="63"/>
        <v>BMW.DE</v>
      </c>
      <c r="B3738" s="52" t="s">
        <v>284</v>
      </c>
      <c r="C3738" s="50" t="s">
        <v>5289</v>
      </c>
      <c r="D3738" s="50">
        <f>DAX__2019_2020__33[[#This Row],[Open]]*(DAX__2019_2020__33[[#This Row],[Adj Close]]/DAX__2019_2020__33[[#This Row],[Close]])</f>
        <v>56.220679750496082</v>
      </c>
      <c r="E3738" s="50" t="s">
        <v>8859</v>
      </c>
      <c r="F3738" s="50" t="s">
        <v>7452</v>
      </c>
      <c r="G3738" s="50" t="s">
        <v>11147</v>
      </c>
      <c r="H3738" s="50" t="s">
        <v>11385</v>
      </c>
      <c r="I3738" s="50">
        <f>(DAX__2019_2020__33[[#This Row],[Adj Close]]-DAX__2019_2020__33[[#This Row],[Adj Open]])/DAX__2019_2020__33[[#This Row],[Adj Open]]</f>
        <v>1.5097189384239509E-2</v>
      </c>
      <c r="J3738" s="50">
        <f>DAX__2019_2020__33[[#This Row],[Adj Close]]-DAX__2019_2020__33[[#This Row],[Adj Open]]</f>
        <v>0.84877424950391855</v>
      </c>
      <c r="K3738" s="50">
        <v>2431903</v>
      </c>
    </row>
    <row r="3739" spans="1:11" x14ac:dyDescent="0.3">
      <c r="A3739" s="51" t="str">
        <f t="shared" si="63"/>
        <v>BMW.DE</v>
      </c>
      <c r="B3739" s="52" t="s">
        <v>285</v>
      </c>
      <c r="C3739" s="50" t="s">
        <v>8880</v>
      </c>
      <c r="D3739" s="50">
        <f>DAX__2019_2020__33[[#This Row],[Open]]*(DAX__2019_2020__33[[#This Row],[Adj Close]]/DAX__2019_2020__33[[#This Row],[Close]])</f>
        <v>56.447575428588642</v>
      </c>
      <c r="E3739" s="50" t="s">
        <v>9166</v>
      </c>
      <c r="F3739" s="50" t="s">
        <v>9620</v>
      </c>
      <c r="G3739" s="50" t="s">
        <v>11282</v>
      </c>
      <c r="H3739" s="50" t="s">
        <v>11386</v>
      </c>
      <c r="I3739" s="50">
        <f>(DAX__2019_2020__33[[#This Row],[Adj Close]]-DAX__2019_2020__33[[#This Row],[Adj Open]])/DAX__2019_2020__33[[#This Row],[Adj Open]]</f>
        <v>3.5731131032636682E-3</v>
      </c>
      <c r="J3739" s="50">
        <f>DAX__2019_2020__33[[#This Row],[Adj Close]]-DAX__2019_2020__33[[#This Row],[Adj Open]]</f>
        <v>0.20169357141135436</v>
      </c>
      <c r="K3739" s="50">
        <v>1787929</v>
      </c>
    </row>
    <row r="3740" spans="1:11" x14ac:dyDescent="0.3">
      <c r="A3740" s="51" t="str">
        <f t="shared" si="63"/>
        <v>BMW.DE</v>
      </c>
      <c r="B3740" s="52" t="s">
        <v>286</v>
      </c>
      <c r="C3740" s="50" t="s">
        <v>5338</v>
      </c>
      <c r="D3740" s="50">
        <f>DAX__2019_2020__33[[#This Row],[Open]]*(DAX__2019_2020__33[[#This Row],[Adj Close]]/DAX__2019_2020__33[[#This Row],[Close]])</f>
        <v>56.691282354871895</v>
      </c>
      <c r="E3740" s="50" t="s">
        <v>7434</v>
      </c>
      <c r="F3740" s="50" t="s">
        <v>5338</v>
      </c>
      <c r="G3740" s="50" t="s">
        <v>7943</v>
      </c>
      <c r="H3740" s="50" t="s">
        <v>11387</v>
      </c>
      <c r="I3740" s="50">
        <f>(DAX__2019_2020__33[[#This Row],[Adj Close]]-DAX__2019_2020__33[[#This Row],[Adj Open]])/DAX__2019_2020__33[[#This Row],[Adj Open]]</f>
        <v>5.6329232972565707E-3</v>
      </c>
      <c r="J3740" s="50">
        <f>DAX__2019_2020__33[[#This Row],[Adj Close]]-DAX__2019_2020__33[[#This Row],[Adj Open]]</f>
        <v>0.31933764512810825</v>
      </c>
      <c r="K3740" s="50">
        <v>1091764</v>
      </c>
    </row>
    <row r="3741" spans="1:11" x14ac:dyDescent="0.3">
      <c r="A3741" s="51" t="str">
        <f t="shared" si="63"/>
        <v>BMW.DE</v>
      </c>
      <c r="B3741" s="52" t="s">
        <v>287</v>
      </c>
      <c r="C3741" s="50" t="s">
        <v>5309</v>
      </c>
      <c r="D3741" s="50">
        <f>DAX__2019_2020__33[[#This Row],[Open]]*(DAX__2019_2020__33[[#This Row],[Adj Close]]/DAX__2019_2020__33[[#This Row],[Close]])</f>
        <v>57.119873560394112</v>
      </c>
      <c r="E3741" s="50" t="s">
        <v>9280</v>
      </c>
      <c r="F3741" s="50" t="s">
        <v>7943</v>
      </c>
      <c r="G3741" s="50" t="s">
        <v>8006</v>
      </c>
      <c r="H3741" s="50" t="s">
        <v>11388</v>
      </c>
      <c r="I3741" s="50">
        <f>(DAX__2019_2020__33[[#This Row],[Adj Close]]-DAX__2019_2020__33[[#This Row],[Adj Open]])/DAX__2019_2020__33[[#This Row],[Adj Open]]</f>
        <v>7.3561864446639556E-3</v>
      </c>
      <c r="J3741" s="50">
        <f>DAX__2019_2020__33[[#This Row],[Adj Close]]-DAX__2019_2020__33[[#This Row],[Adj Open]]</f>
        <v>0.42018443960589025</v>
      </c>
      <c r="K3741" s="50">
        <v>1444956</v>
      </c>
    </row>
    <row r="3742" spans="1:11" x14ac:dyDescent="0.3">
      <c r="A3742" s="51" t="str">
        <f t="shared" si="63"/>
        <v>BMW.DE</v>
      </c>
      <c r="B3742" s="52" t="s">
        <v>288</v>
      </c>
      <c r="C3742" s="50" t="s">
        <v>11389</v>
      </c>
      <c r="D3742" s="50">
        <f>DAX__2019_2020__33[[#This Row],[Open]]*(DAX__2019_2020__33[[#This Row],[Adj Close]]/DAX__2019_2020__33[[#This Row],[Close]])</f>
        <v>57.161892003105599</v>
      </c>
      <c r="E3742" s="50" t="s">
        <v>11390</v>
      </c>
      <c r="F3742" s="50" t="s">
        <v>5311</v>
      </c>
      <c r="G3742" s="50" t="s">
        <v>5247</v>
      </c>
      <c r="H3742" s="50" t="s">
        <v>11391</v>
      </c>
      <c r="I3742" s="50">
        <f>(DAX__2019_2020__33[[#This Row],[Adj Close]]-DAX__2019_2020__33[[#This Row],[Adj Open]])/DAX__2019_2020__33[[#This Row],[Adj Open]]</f>
        <v>9.4091006796132512E-3</v>
      </c>
      <c r="J3742" s="50">
        <f>DAX__2019_2020__33[[#This Row],[Adj Close]]-DAX__2019_2020__33[[#This Row],[Adj Open]]</f>
        <v>0.53784199689440015</v>
      </c>
      <c r="K3742" s="50">
        <v>1364209</v>
      </c>
    </row>
    <row r="3743" spans="1:11" x14ac:dyDescent="0.3">
      <c r="A3743" s="51" t="str">
        <f t="shared" si="63"/>
        <v>BMW.DE</v>
      </c>
      <c r="B3743" s="52" t="s">
        <v>289</v>
      </c>
      <c r="C3743" s="50" t="s">
        <v>5417</v>
      </c>
      <c r="D3743" s="50">
        <f>DAX__2019_2020__33[[#This Row],[Open]]*(DAX__2019_2020__33[[#This Row],[Adj Close]]/DAX__2019_2020__33[[#This Row],[Close]])</f>
        <v>57.98545177438001</v>
      </c>
      <c r="E3743" s="50" t="s">
        <v>11392</v>
      </c>
      <c r="F3743" s="50" t="s">
        <v>9287</v>
      </c>
      <c r="G3743" s="50" t="s">
        <v>9190</v>
      </c>
      <c r="H3743" s="50" t="s">
        <v>11393</v>
      </c>
      <c r="I3743" s="50">
        <f>(DAX__2019_2020__33[[#This Row],[Adj Close]]-DAX__2019_2020__33[[#This Row],[Adj Open]])/DAX__2019_2020__33[[#This Row],[Adj Open]]</f>
        <v>4.3476811594200712E-4</v>
      </c>
      <c r="J3743" s="50">
        <f>DAX__2019_2020__33[[#This Row],[Adj Close]]-DAX__2019_2020__33[[#This Row],[Adj Open]]</f>
        <v>2.5210225619993309E-2</v>
      </c>
      <c r="K3743" s="50">
        <v>1649269</v>
      </c>
    </row>
    <row r="3744" spans="1:11" x14ac:dyDescent="0.3">
      <c r="A3744" s="51" t="str">
        <f t="shared" si="63"/>
        <v>BMW.DE</v>
      </c>
      <c r="B3744" s="52" t="s">
        <v>290</v>
      </c>
      <c r="C3744" s="50" t="s">
        <v>5443</v>
      </c>
      <c r="D3744" s="50">
        <f>DAX__2019_2020__33[[#This Row],[Open]]*(DAX__2019_2020__33[[#This Row],[Adj Close]]/DAX__2019_2020__33[[#This Row],[Close]])</f>
        <v>58.002263204660075</v>
      </c>
      <c r="E3744" s="50" t="s">
        <v>5598</v>
      </c>
      <c r="F3744" s="50" t="s">
        <v>7431</v>
      </c>
      <c r="G3744" s="50" t="s">
        <v>11394</v>
      </c>
      <c r="H3744" s="50" t="s">
        <v>11395</v>
      </c>
      <c r="I3744" s="50">
        <f>(DAX__2019_2020__33[[#This Row],[Adj Close]]-DAX__2019_2020__33[[#This Row],[Adj Open]])/DAX__2019_2020__33[[#This Row],[Adj Open]]</f>
        <v>5.9403508812091357E-3</v>
      </c>
      <c r="J3744" s="50">
        <f>DAX__2019_2020__33[[#This Row],[Adj Close]]-DAX__2019_2020__33[[#This Row],[Adj Open]]</f>
        <v>0.34455379533992669</v>
      </c>
      <c r="K3744" s="50">
        <v>1431448</v>
      </c>
    </row>
    <row r="3745" spans="1:11" x14ac:dyDescent="0.3">
      <c r="A3745" s="51" t="str">
        <f t="shared" si="63"/>
        <v>BMW.DE</v>
      </c>
      <c r="B3745" s="52" t="s">
        <v>291</v>
      </c>
      <c r="C3745" s="50" t="s">
        <v>7985</v>
      </c>
      <c r="D3745" s="50">
        <f>DAX__2019_2020__33[[#This Row],[Open]]*(DAX__2019_2020__33[[#This Row],[Adj Close]]/DAX__2019_2020__33[[#This Row],[Close]])</f>
        <v>58.489675172741585</v>
      </c>
      <c r="E3745" s="50" t="s">
        <v>11396</v>
      </c>
      <c r="F3745" s="50" t="s">
        <v>7501</v>
      </c>
      <c r="G3745" s="50" t="s">
        <v>9187</v>
      </c>
      <c r="H3745" s="50" t="s">
        <v>11397</v>
      </c>
      <c r="I3745" s="50">
        <f>(DAX__2019_2020__33[[#This Row],[Adj Close]]-DAX__2019_2020__33[[#This Row],[Adj Open]])/DAX__2019_2020__33[[#This Row],[Adj Open]]</f>
        <v>4.1666811542149908E-3</v>
      </c>
      <c r="J3745" s="50">
        <f>DAX__2019_2020__33[[#This Row],[Adj Close]]-DAX__2019_2020__33[[#This Row],[Adj Open]]</f>
        <v>0.24370782725841877</v>
      </c>
      <c r="K3745" s="50">
        <v>1214530</v>
      </c>
    </row>
    <row r="3746" spans="1:11" x14ac:dyDescent="0.3">
      <c r="A3746" s="51" t="str">
        <f t="shared" si="63"/>
        <v>BMW.DE</v>
      </c>
      <c r="B3746" s="52" t="s">
        <v>292</v>
      </c>
      <c r="C3746" s="50" t="s">
        <v>5491</v>
      </c>
      <c r="D3746" s="50">
        <f>DAX__2019_2020__33[[#This Row],[Open]]*(DAX__2019_2020__33[[#This Row],[Adj Close]]/DAX__2019_2020__33[[#This Row],[Close]])</f>
        <v>58.741786822029908</v>
      </c>
      <c r="E3746" s="50" t="s">
        <v>7919</v>
      </c>
      <c r="F3746" s="50" t="s">
        <v>7492</v>
      </c>
      <c r="G3746" s="50" t="s">
        <v>5426</v>
      </c>
      <c r="H3746" s="50" t="s">
        <v>11398</v>
      </c>
      <c r="I3746" s="50">
        <f>(DAX__2019_2020__33[[#This Row],[Adj Close]]-DAX__2019_2020__33[[#This Row],[Adj Open]])/DAX__2019_2020__33[[#This Row],[Adj Open]]</f>
        <v>-1.0014305865113414E-3</v>
      </c>
      <c r="J3746" s="50">
        <f>DAX__2019_2020__33[[#This Row],[Adj Close]]-DAX__2019_2020__33[[#This Row],[Adj Open]]</f>
        <v>-5.8825822029909602E-2</v>
      </c>
      <c r="K3746" s="50">
        <v>1153752</v>
      </c>
    </row>
    <row r="3747" spans="1:11" x14ac:dyDescent="0.3">
      <c r="A3747" s="51" t="str">
        <f t="shared" si="63"/>
        <v>BMW.DE</v>
      </c>
      <c r="B3747" s="52" t="s">
        <v>293</v>
      </c>
      <c r="C3747" s="50" t="s">
        <v>5426</v>
      </c>
      <c r="D3747" s="50">
        <f>DAX__2019_2020__33[[#This Row],[Open]]*(DAX__2019_2020__33[[#This Row],[Adj Close]]/DAX__2019_2020__33[[#This Row],[Close]])</f>
        <v>58.682960031394998</v>
      </c>
      <c r="E3747" s="50" t="s">
        <v>5441</v>
      </c>
      <c r="F3747" s="50" t="s">
        <v>5453</v>
      </c>
      <c r="G3747" s="50" t="s">
        <v>11399</v>
      </c>
      <c r="H3747" s="50" t="s">
        <v>11400</v>
      </c>
      <c r="I3747" s="50">
        <f>(DAX__2019_2020__33[[#This Row],[Adj Close]]-DAX__2019_2020__33[[#This Row],[Adj Open]])/DAX__2019_2020__33[[#This Row],[Adj Open]]</f>
        <v>-7.7330801164804553E-3</v>
      </c>
      <c r="J3747" s="50">
        <f>DAX__2019_2020__33[[#This Row],[Adj Close]]-DAX__2019_2020__33[[#This Row],[Adj Open]]</f>
        <v>-0.45380003139499792</v>
      </c>
      <c r="K3747" s="50">
        <v>1372249</v>
      </c>
    </row>
    <row r="3748" spans="1:11" x14ac:dyDescent="0.3">
      <c r="A3748" s="51" t="str">
        <f t="shared" si="63"/>
        <v>BMW.DE</v>
      </c>
      <c r="B3748" s="52" t="s">
        <v>294</v>
      </c>
      <c r="C3748" s="50" t="s">
        <v>11401</v>
      </c>
      <c r="D3748" s="50">
        <f>DAX__2019_2020__33[[#This Row],[Open]]*(DAX__2019_2020__33[[#This Row],[Adj Close]]/DAX__2019_2020__33[[#This Row],[Close]])</f>
        <v>58.422446160343469</v>
      </c>
      <c r="E3748" s="50" t="s">
        <v>5242</v>
      </c>
      <c r="F3748" s="50" t="s">
        <v>9292</v>
      </c>
      <c r="G3748" s="50" t="s">
        <v>7431</v>
      </c>
      <c r="H3748" s="50" t="s">
        <v>11402</v>
      </c>
      <c r="I3748" s="50">
        <f>(DAX__2019_2020__33[[#This Row],[Adj Close]]-DAX__2019_2020__33[[#This Row],[Adj Open]])/DAX__2019_2020__33[[#This Row],[Adj Open]]</f>
        <v>-1.1651295094273548E-2</v>
      </c>
      <c r="J3748" s="50">
        <f>DAX__2019_2020__33[[#This Row],[Adj Close]]-DAX__2019_2020__33[[#This Row],[Adj Open]]</f>
        <v>-0.68069716034347039</v>
      </c>
      <c r="K3748" s="50">
        <v>1892386</v>
      </c>
    </row>
    <row r="3749" spans="1:11" x14ac:dyDescent="0.3">
      <c r="A3749" s="51" t="str">
        <f t="shared" si="63"/>
        <v>BMW.DE</v>
      </c>
      <c r="B3749" s="52" t="s">
        <v>295</v>
      </c>
      <c r="C3749" s="50" t="s">
        <v>11145</v>
      </c>
      <c r="D3749" s="50">
        <f>DAX__2019_2020__33[[#This Row],[Open]]*(DAX__2019_2020__33[[#This Row],[Adj Close]]/DAX__2019_2020__33[[#This Row],[Close]])</f>
        <v>57.893019529215657</v>
      </c>
      <c r="E3749" s="50" t="s">
        <v>5233</v>
      </c>
      <c r="F3749" s="50" t="s">
        <v>5498</v>
      </c>
      <c r="G3749" s="50" t="s">
        <v>7944</v>
      </c>
      <c r="H3749" s="50" t="s">
        <v>11403</v>
      </c>
      <c r="I3749" s="50">
        <f>(DAX__2019_2020__33[[#This Row],[Adj Close]]-DAX__2019_2020__33[[#This Row],[Adj Open]])/DAX__2019_2020__33[[#This Row],[Adj Open]]</f>
        <v>7.9837858612831353E-3</v>
      </c>
      <c r="J3749" s="50">
        <f>DAX__2019_2020__33[[#This Row],[Adj Close]]-DAX__2019_2020__33[[#This Row],[Adj Open]]</f>
        <v>0.46220547078434038</v>
      </c>
      <c r="K3749" s="50">
        <v>1420786</v>
      </c>
    </row>
    <row r="3750" spans="1:11" x14ac:dyDescent="0.3">
      <c r="A3750" s="51" t="str">
        <f t="shared" si="63"/>
        <v>BMW.DE</v>
      </c>
      <c r="B3750" s="52" t="s">
        <v>296</v>
      </c>
      <c r="C3750" s="50" t="s">
        <v>7927</v>
      </c>
      <c r="D3750" s="50">
        <f>DAX__2019_2020__33[[#This Row],[Open]]*(DAX__2019_2020__33[[#This Row],[Adj Close]]/DAX__2019_2020__33[[#This Row],[Close]])</f>
        <v>59.582155146719693</v>
      </c>
      <c r="E3750" s="50" t="s">
        <v>5409</v>
      </c>
      <c r="F3750" s="50" t="s">
        <v>5475</v>
      </c>
      <c r="G3750" s="50" t="s">
        <v>9305</v>
      </c>
      <c r="H3750" s="50" t="s">
        <v>11404</v>
      </c>
      <c r="I3750" s="50">
        <f>(DAX__2019_2020__33[[#This Row],[Adj Close]]-DAX__2019_2020__33[[#This Row],[Adj Open]])/DAX__2019_2020__33[[#This Row],[Adj Open]]</f>
        <v>9.8730039528066773E-3</v>
      </c>
      <c r="J3750" s="50">
        <f>DAX__2019_2020__33[[#This Row],[Adj Close]]-DAX__2019_2020__33[[#This Row],[Adj Open]]</f>
        <v>0.58825485328030425</v>
      </c>
      <c r="K3750" s="50">
        <v>2670336</v>
      </c>
    </row>
    <row r="3751" spans="1:11" x14ac:dyDescent="0.3">
      <c r="A3751" s="51" t="str">
        <f t="shared" si="63"/>
        <v>BMW.DE</v>
      </c>
      <c r="B3751" s="52" t="s">
        <v>297</v>
      </c>
      <c r="C3751" s="50" t="s">
        <v>5407</v>
      </c>
      <c r="D3751" s="50">
        <f>DAX__2019_2020__33[[#This Row],[Open]]*(DAX__2019_2020__33[[#This Row],[Adj Close]]/DAX__2019_2020__33[[#This Row],[Close]])</f>
        <v>60.38050927061461</v>
      </c>
      <c r="E3751" s="50" t="s">
        <v>7541</v>
      </c>
      <c r="F3751" s="50" t="s">
        <v>9309</v>
      </c>
      <c r="G3751" s="50" t="s">
        <v>7558</v>
      </c>
      <c r="H3751" s="50" t="s">
        <v>11405</v>
      </c>
      <c r="I3751" s="50">
        <f>(DAX__2019_2020__33[[#This Row],[Adj Close]]-DAX__2019_2020__33[[#This Row],[Adj Open]])/DAX__2019_2020__33[[#This Row],[Adj Open]]</f>
        <v>1.3222060214949575E-2</v>
      </c>
      <c r="J3751" s="50">
        <f>DAX__2019_2020__33[[#This Row],[Adj Close]]-DAX__2019_2020__33[[#This Row],[Adj Open]]</f>
        <v>0.79835472938538743</v>
      </c>
      <c r="K3751" s="50">
        <v>2576811</v>
      </c>
    </row>
    <row r="3752" spans="1:11" x14ac:dyDescent="0.3">
      <c r="A3752" s="51" t="str">
        <f t="shared" si="63"/>
        <v>BMW.DE</v>
      </c>
      <c r="B3752" s="52" t="s">
        <v>298</v>
      </c>
      <c r="C3752" s="50" t="s">
        <v>7558</v>
      </c>
      <c r="D3752" s="50">
        <f>DAX__2019_2020__33[[#This Row],[Open]]*(DAX__2019_2020__33[[#This Row],[Adj Close]]/DAX__2019_2020__33[[#This Row],[Close]])</f>
        <v>61.178858916730277</v>
      </c>
      <c r="E3752" s="50" t="s">
        <v>7536</v>
      </c>
      <c r="F3752" s="50" t="s">
        <v>5494</v>
      </c>
      <c r="G3752" s="50" t="s">
        <v>11128</v>
      </c>
      <c r="H3752" s="50" t="s">
        <v>11406</v>
      </c>
      <c r="I3752" s="50">
        <f>(DAX__2019_2020__33[[#This Row],[Adj Close]]-DAX__2019_2020__33[[#This Row],[Adj Open]])/DAX__2019_2020__33[[#This Row],[Adj Open]]</f>
        <v>9.7527331145850597E-3</v>
      </c>
      <c r="J3752" s="50">
        <f>DAX__2019_2020__33[[#This Row],[Adj Close]]-DAX__2019_2020__33[[#This Row],[Adj Open]]</f>
        <v>0.59666108326972278</v>
      </c>
      <c r="K3752" s="50">
        <v>2090113</v>
      </c>
    </row>
    <row r="3753" spans="1:11" x14ac:dyDescent="0.3">
      <c r="A3753" s="51" t="str">
        <f t="shared" si="63"/>
        <v>BMW.DE</v>
      </c>
      <c r="B3753" s="52" t="s">
        <v>299</v>
      </c>
      <c r="C3753" s="50" t="s">
        <v>9463</v>
      </c>
      <c r="D3753" s="50">
        <f>DAX__2019_2020__33[[#This Row],[Open]]*(DAX__2019_2020__33[[#This Row],[Adj Close]]/DAX__2019_2020__33[[#This Row],[Close]])</f>
        <v>62.262930346365813</v>
      </c>
      <c r="E3753" s="50" t="s">
        <v>11130</v>
      </c>
      <c r="F3753" s="50" t="s">
        <v>5477</v>
      </c>
      <c r="G3753" s="50" t="s">
        <v>11051</v>
      </c>
      <c r="H3753" s="50" t="s">
        <v>11407</v>
      </c>
      <c r="I3753" s="50">
        <f>(DAX__2019_2020__33[[#This Row],[Adj Close]]-DAX__2019_2020__33[[#This Row],[Adj Open]])/DAX__2019_2020__33[[#This Row],[Adj Open]]</f>
        <v>4.8589690840312944E-3</v>
      </c>
      <c r="J3753" s="50">
        <f>DAX__2019_2020__33[[#This Row],[Adj Close]]-DAX__2019_2020__33[[#This Row],[Adj Open]]</f>
        <v>0.30253365363418538</v>
      </c>
      <c r="K3753" s="50">
        <v>2362035</v>
      </c>
    </row>
    <row r="3754" spans="1:11" x14ac:dyDescent="0.3">
      <c r="A3754" s="51" t="str">
        <f t="shared" si="63"/>
        <v>BMW.DE</v>
      </c>
      <c r="B3754" s="52" t="s">
        <v>300</v>
      </c>
      <c r="C3754" s="50" t="s">
        <v>11408</v>
      </c>
      <c r="D3754" s="50">
        <f>DAX__2019_2020__33[[#This Row],[Open]]*(DAX__2019_2020__33[[#This Row],[Adj Close]]/DAX__2019_2020__33[[#This Row],[Close]])</f>
        <v>62.733535990658602</v>
      </c>
      <c r="E3754" s="50" t="s">
        <v>9349</v>
      </c>
      <c r="F3754" s="50" t="s">
        <v>11409</v>
      </c>
      <c r="G3754" s="50" t="s">
        <v>9367</v>
      </c>
      <c r="H3754" s="50" t="s">
        <v>11410</v>
      </c>
      <c r="I3754" s="50">
        <f>(DAX__2019_2020__33[[#This Row],[Adj Close]]-DAX__2019_2020__33[[#This Row],[Adj Open]])/DAX__2019_2020__33[[#This Row],[Adj Open]]</f>
        <v>5.2243669062461227E-3</v>
      </c>
      <c r="J3754" s="50">
        <f>DAX__2019_2020__33[[#This Row],[Adj Close]]-DAX__2019_2020__33[[#This Row],[Adj Open]]</f>
        <v>0.32774300934139688</v>
      </c>
      <c r="K3754" s="50">
        <v>2154769</v>
      </c>
    </row>
    <row r="3755" spans="1:11" x14ac:dyDescent="0.3">
      <c r="A3755" s="51" t="str">
        <f t="shared" si="63"/>
        <v>BMW.DE</v>
      </c>
      <c r="B3755" s="52" t="s">
        <v>301</v>
      </c>
      <c r="C3755" s="50" t="s">
        <v>9394</v>
      </c>
      <c r="D3755" s="50">
        <f>DAX__2019_2020__33[[#This Row],[Open]]*(DAX__2019_2020__33[[#This Row],[Adj Close]]/DAX__2019_2020__33[[#This Row],[Close]])</f>
        <v>62.66631411403857</v>
      </c>
      <c r="E3755" s="50" t="s">
        <v>11411</v>
      </c>
      <c r="F3755" s="50" t="s">
        <v>11412</v>
      </c>
      <c r="G3755" s="50" t="s">
        <v>11413</v>
      </c>
      <c r="H3755" s="50" t="s">
        <v>11414</v>
      </c>
      <c r="I3755" s="50">
        <f>(DAX__2019_2020__33[[#This Row],[Adj Close]]-DAX__2019_2020__33[[#This Row],[Adj Open]])/DAX__2019_2020__33[[#This Row],[Adj Open]]</f>
        <v>6.1686871396004345E-3</v>
      </c>
      <c r="J3755" s="50">
        <f>DAX__2019_2020__33[[#This Row],[Adj Close]]-DAX__2019_2020__33[[#This Row],[Adj Open]]</f>
        <v>0.38656888596143091</v>
      </c>
      <c r="K3755" s="50">
        <v>1308208</v>
      </c>
    </row>
    <row r="3756" spans="1:11" x14ac:dyDescent="0.3">
      <c r="A3756" s="51" t="str">
        <f t="shared" si="63"/>
        <v>BMW.DE</v>
      </c>
      <c r="B3756" s="52" t="s">
        <v>302</v>
      </c>
      <c r="C3756" s="50" t="s">
        <v>11415</v>
      </c>
      <c r="D3756" s="50">
        <f>DAX__2019_2020__33[[#This Row],[Open]]*(DAX__2019_2020__33[[#This Row],[Adj Close]]/DAX__2019_2020__33[[#This Row],[Close]])</f>
        <v>63.195739698911602</v>
      </c>
      <c r="E3756" s="50" t="s">
        <v>9377</v>
      </c>
      <c r="F3756" s="50" t="s">
        <v>11416</v>
      </c>
      <c r="G3756" s="50" t="s">
        <v>11416</v>
      </c>
      <c r="H3756" s="50" t="s">
        <v>11417</v>
      </c>
      <c r="I3756" s="50">
        <f>(DAX__2019_2020__33[[#This Row],[Adj Close]]-DAX__2019_2020__33[[#This Row],[Adj Open]])/DAX__2019_2020__33[[#This Row],[Adj Open]]</f>
        <v>-4.3882182601682734E-3</v>
      </c>
      <c r="J3756" s="50">
        <f>DAX__2019_2020__33[[#This Row],[Adj Close]]-DAX__2019_2020__33[[#This Row],[Adj Open]]</f>
        <v>-0.27731669891160493</v>
      </c>
      <c r="K3756" s="50">
        <v>1123366</v>
      </c>
    </row>
    <row r="3757" spans="1:11" x14ac:dyDescent="0.3">
      <c r="A3757" s="51" t="str">
        <f t="shared" si="63"/>
        <v>BMW.DE</v>
      </c>
      <c r="B3757" s="52" t="s">
        <v>303</v>
      </c>
      <c r="C3757" s="50" t="s">
        <v>11418</v>
      </c>
      <c r="D3757" s="50">
        <f>DAX__2019_2020__33[[#This Row],[Open]]*(DAX__2019_2020__33[[#This Row],[Adj Close]]/DAX__2019_2020__33[[#This Row],[Close]])</f>
        <v>62.473029207189015</v>
      </c>
      <c r="E3757" s="50" t="s">
        <v>9381</v>
      </c>
      <c r="F3757" s="50" t="s">
        <v>9402</v>
      </c>
      <c r="G3757" s="50" t="s">
        <v>11419</v>
      </c>
      <c r="H3757" s="50" t="s">
        <v>11420</v>
      </c>
      <c r="I3757" s="50">
        <f>(DAX__2019_2020__33[[#This Row],[Adj Close]]-DAX__2019_2020__33[[#This Row],[Adj Open]])/DAX__2019_2020__33[[#This Row],[Adj Open]]</f>
        <v>-9.1470545680416484E-3</v>
      </c>
      <c r="J3757" s="50">
        <f>DAX__2019_2020__33[[#This Row],[Adj Close]]-DAX__2019_2020__33[[#This Row],[Adj Open]]</f>
        <v>-0.57144420718901756</v>
      </c>
      <c r="K3757" s="50">
        <v>1481974</v>
      </c>
    </row>
    <row r="3758" spans="1:11" x14ac:dyDescent="0.3">
      <c r="A3758" s="51" t="str">
        <f t="shared" si="63"/>
        <v>BMW.DE</v>
      </c>
      <c r="B3758" s="52" t="s">
        <v>304</v>
      </c>
      <c r="C3758" s="50" t="s">
        <v>11065</v>
      </c>
      <c r="D3758" s="50">
        <f>DAX__2019_2020__33[[#This Row],[Open]]*(DAX__2019_2020__33[[#This Row],[Adj Close]]/DAX__2019_2020__33[[#This Row],[Close]])</f>
        <v>61.548618240873921</v>
      </c>
      <c r="E3758" s="50" t="s">
        <v>11060</v>
      </c>
      <c r="F3758" s="50" t="s">
        <v>11036</v>
      </c>
      <c r="G3758" s="50" t="s">
        <v>11421</v>
      </c>
      <c r="H3758" s="50" t="s">
        <v>11422</v>
      </c>
      <c r="I3758" s="50">
        <f>(DAX__2019_2020__33[[#This Row],[Adj Close]]-DAX__2019_2020__33[[#This Row],[Adj Open]])/DAX__2019_2020__33[[#This Row],[Adj Open]]</f>
        <v>2.3212179770950446E-3</v>
      </c>
      <c r="J3758" s="50">
        <f>DAX__2019_2020__33[[#This Row],[Adj Close]]-DAX__2019_2020__33[[#This Row],[Adj Open]]</f>
        <v>0.14286775912607652</v>
      </c>
      <c r="K3758" s="50">
        <v>1506830</v>
      </c>
    </row>
    <row r="3759" spans="1:11" x14ac:dyDescent="0.3">
      <c r="A3759" s="51" t="str">
        <f t="shared" si="63"/>
        <v>BMW.DE</v>
      </c>
      <c r="B3759" s="52" t="s">
        <v>305</v>
      </c>
      <c r="C3759" s="50" t="s">
        <v>11423</v>
      </c>
      <c r="D3759" s="50">
        <f>DAX__2019_2020__33[[#This Row],[Open]]*(DAX__2019_2020__33[[#This Row],[Adj Close]]/DAX__2019_2020__33[[#This Row],[Close]])</f>
        <v>62.094851217786029</v>
      </c>
      <c r="E3759" s="50" t="s">
        <v>9378</v>
      </c>
      <c r="F3759" s="50" t="s">
        <v>11419</v>
      </c>
      <c r="G3759" s="50" t="s">
        <v>11424</v>
      </c>
      <c r="H3759" s="50" t="s">
        <v>11425</v>
      </c>
      <c r="I3759" s="50">
        <f>(DAX__2019_2020__33[[#This Row],[Adj Close]]-DAX__2019_2020__33[[#This Row],[Adj Open]])/DAX__2019_2020__33[[#This Row],[Adj Open]]</f>
        <v>8.9322507637332495E-3</v>
      </c>
      <c r="J3759" s="50">
        <f>DAX__2019_2020__33[[#This Row],[Adj Close]]-DAX__2019_2020__33[[#This Row],[Adj Open]]</f>
        <v>0.55464678221397179</v>
      </c>
      <c r="K3759" s="50">
        <v>1851755</v>
      </c>
    </row>
    <row r="3760" spans="1:11" x14ac:dyDescent="0.3">
      <c r="A3760" s="51" t="str">
        <f t="shared" si="63"/>
        <v>BMW.DE</v>
      </c>
      <c r="B3760" s="52" t="s">
        <v>306</v>
      </c>
      <c r="C3760" s="50" t="s">
        <v>11426</v>
      </c>
      <c r="D3760" s="50">
        <f>DAX__2019_2020__33[[#This Row],[Open]]*(DAX__2019_2020__33[[#This Row],[Adj Close]]/DAX__2019_2020__33[[#This Row],[Close]])</f>
        <v>62.851193833126523</v>
      </c>
      <c r="E3760" s="50" t="s">
        <v>11427</v>
      </c>
      <c r="F3760" s="50" t="s">
        <v>7545</v>
      </c>
      <c r="G3760" s="50" t="s">
        <v>11119</v>
      </c>
      <c r="H3760" s="50" t="s">
        <v>11428</v>
      </c>
      <c r="I3760" s="50">
        <f>(DAX__2019_2020__33[[#This Row],[Adj Close]]-DAX__2019_2020__33[[#This Row],[Adj Open]])/DAX__2019_2020__33[[#This Row],[Adj Open]]</f>
        <v>-2.152695518749892E-2</v>
      </c>
      <c r="J3760" s="50">
        <f>DAX__2019_2020__33[[#This Row],[Adj Close]]-DAX__2019_2020__33[[#This Row],[Adj Open]]</f>
        <v>-1.3529948331265231</v>
      </c>
      <c r="K3760" s="50">
        <v>1471946</v>
      </c>
    </row>
    <row r="3761" spans="1:11" x14ac:dyDescent="0.3">
      <c r="A3761" s="51" t="str">
        <f t="shared" si="63"/>
        <v>BMW.DE</v>
      </c>
      <c r="B3761" s="52" t="s">
        <v>307</v>
      </c>
      <c r="C3761" s="50" t="s">
        <v>11160</v>
      </c>
      <c r="D3761" s="50">
        <f>DAX__2019_2020__33[[#This Row],[Open]]*(DAX__2019_2020__33[[#This Row],[Adj Close]]/DAX__2019_2020__33[[#This Row],[Close]])</f>
        <v>61.741900918520379</v>
      </c>
      <c r="E3761" s="50" t="s">
        <v>11051</v>
      </c>
      <c r="F3761" s="50" t="s">
        <v>11429</v>
      </c>
      <c r="G3761" s="50" t="s">
        <v>9328</v>
      </c>
      <c r="H3761" s="50" t="s">
        <v>11430</v>
      </c>
      <c r="I3761" s="50">
        <f>(DAX__2019_2020__33[[#This Row],[Adj Close]]-DAX__2019_2020__33[[#This Row],[Adj Open]])/DAX__2019_2020__33[[#This Row],[Adj Open]]</f>
        <v>6.8049543105362523E-4</v>
      </c>
      <c r="J3761" s="50">
        <f>DAX__2019_2020__33[[#This Row],[Adj Close]]-DAX__2019_2020__33[[#This Row],[Adj Open]]</f>
        <v>4.2015081479618743E-2</v>
      </c>
      <c r="K3761" s="50">
        <v>1160623</v>
      </c>
    </row>
    <row r="3762" spans="1:11" x14ac:dyDescent="0.3">
      <c r="A3762" s="51" t="str">
        <f t="shared" si="63"/>
        <v>BMW.DE</v>
      </c>
      <c r="B3762" s="52" t="s">
        <v>308</v>
      </c>
      <c r="C3762" s="50" t="s">
        <v>7525</v>
      </c>
      <c r="D3762" s="50">
        <f>DAX__2019_2020__33[[#This Row],[Open]]*(DAX__2019_2020__33[[#This Row],[Adj Close]]/DAX__2019_2020__33[[#This Row],[Close]])</f>
        <v>61.515002208844152</v>
      </c>
      <c r="E3762" s="50" t="s">
        <v>11069</v>
      </c>
      <c r="F3762" s="50" t="s">
        <v>11431</v>
      </c>
      <c r="G3762" s="50" t="s">
        <v>9405</v>
      </c>
      <c r="H3762" s="50" t="s">
        <v>11432</v>
      </c>
      <c r="I3762" s="50">
        <f>(DAX__2019_2020__33[[#This Row],[Adj Close]]-DAX__2019_2020__33[[#This Row],[Adj Open]])/DAX__2019_2020__33[[#This Row],[Adj Open]]</f>
        <v>1.6393853130894714E-3</v>
      </c>
      <c r="J3762" s="50">
        <f>DAX__2019_2020__33[[#This Row],[Adj Close]]-DAX__2019_2020__33[[#This Row],[Adj Open]]</f>
        <v>0.10084679115584549</v>
      </c>
      <c r="K3762" s="50">
        <v>1060253</v>
      </c>
    </row>
    <row r="3763" spans="1:11" x14ac:dyDescent="0.3">
      <c r="A3763" s="51" t="str">
        <f t="shared" si="63"/>
        <v>BMW.DE</v>
      </c>
      <c r="B3763" s="52" t="s">
        <v>309</v>
      </c>
      <c r="C3763" s="50" t="s">
        <v>9405</v>
      </c>
      <c r="D3763" s="50">
        <f>DAX__2019_2020__33[[#This Row],[Open]]*(DAX__2019_2020__33[[#This Row],[Adj Close]]/DAX__2019_2020__33[[#This Row],[Close]])</f>
        <v>61.615849382495909</v>
      </c>
      <c r="E3763" s="50" t="s">
        <v>5400</v>
      </c>
      <c r="F3763" s="50" t="s">
        <v>8898</v>
      </c>
      <c r="G3763" s="50" t="s">
        <v>9317</v>
      </c>
      <c r="H3763" s="50" t="s">
        <v>11433</v>
      </c>
      <c r="I3763" s="50">
        <f>(DAX__2019_2020__33[[#This Row],[Adj Close]]-DAX__2019_2020__33[[#This Row],[Adj Open]])/DAX__2019_2020__33[[#This Row],[Adj Open]]</f>
        <v>3.818848881614826E-3</v>
      </c>
      <c r="J3763" s="50">
        <f>DAX__2019_2020__33[[#This Row],[Adj Close]]-DAX__2019_2020__33[[#This Row],[Adj Open]]</f>
        <v>0.23530161750409206</v>
      </c>
      <c r="K3763" s="50">
        <v>1174463</v>
      </c>
    </row>
    <row r="3764" spans="1:11" x14ac:dyDescent="0.3">
      <c r="A3764" s="51" t="str">
        <f t="shared" si="63"/>
        <v>BMW.DE</v>
      </c>
      <c r="B3764" s="52" t="s">
        <v>310</v>
      </c>
      <c r="C3764" s="50" t="s">
        <v>11101</v>
      </c>
      <c r="D3764" s="50">
        <f>DAX__2019_2020__33[[#This Row],[Open]]*(DAX__2019_2020__33[[#This Row],[Adj Close]]/DAX__2019_2020__33[[#This Row],[Close]])</f>
        <v>61.926781521428929</v>
      </c>
      <c r="E3764" s="50" t="s">
        <v>11132</v>
      </c>
      <c r="F3764" s="50" t="s">
        <v>11434</v>
      </c>
      <c r="G3764" s="50" t="s">
        <v>11435</v>
      </c>
      <c r="H3764" s="50" t="s">
        <v>11436</v>
      </c>
      <c r="I3764" s="50">
        <f>(DAX__2019_2020__33[[#This Row],[Adj Close]]-DAX__2019_2020__33[[#This Row],[Adj Open]])/DAX__2019_2020__33[[#This Row],[Adj Open]]</f>
        <v>5.1567104042144728E-3</v>
      </c>
      <c r="J3764" s="50">
        <f>DAX__2019_2020__33[[#This Row],[Adj Close]]-DAX__2019_2020__33[[#This Row],[Adj Open]]</f>
        <v>0.31933847857106912</v>
      </c>
      <c r="K3764" s="50">
        <v>1397188</v>
      </c>
    </row>
    <row r="3765" spans="1:11" x14ac:dyDescent="0.3">
      <c r="A3765" s="51" t="str">
        <f t="shared" si="63"/>
        <v>BMW.DE</v>
      </c>
      <c r="B3765" s="52" t="s">
        <v>311</v>
      </c>
      <c r="C3765" s="50" t="s">
        <v>7534</v>
      </c>
      <c r="D3765" s="50">
        <f>DAX__2019_2020__33[[#This Row],[Open]]*(DAX__2019_2020__33[[#This Row],[Adj Close]]/DAX__2019_2020__33[[#This Row],[Close]])</f>
        <v>62.607484052305203</v>
      </c>
      <c r="E3765" s="50" t="s">
        <v>5198</v>
      </c>
      <c r="F3765" s="50" t="s">
        <v>5478</v>
      </c>
      <c r="G3765" s="50" t="s">
        <v>11412</v>
      </c>
      <c r="H3765" s="50" t="s">
        <v>11437</v>
      </c>
      <c r="I3765" s="50">
        <f>(DAX__2019_2020__33[[#This Row],[Adj Close]]-DAX__2019_2020__33[[#This Row],[Adj Open]])/DAX__2019_2020__33[[#This Row],[Adj Open]]</f>
        <v>-4.2953020134228106E-3</v>
      </c>
      <c r="J3765" s="50">
        <f>DAX__2019_2020__33[[#This Row],[Adj Close]]-DAX__2019_2020__33[[#This Row],[Adj Open]]</f>
        <v>-0.26891805230520305</v>
      </c>
      <c r="K3765" s="50">
        <v>754308</v>
      </c>
    </row>
    <row r="3766" spans="1:11" x14ac:dyDescent="0.3">
      <c r="A3766" s="51" t="str">
        <f t="shared" si="63"/>
        <v>BMW.DE</v>
      </c>
      <c r="B3766" s="52" t="s">
        <v>312</v>
      </c>
      <c r="C3766" s="50" t="s">
        <v>9397</v>
      </c>
      <c r="D3766" s="50">
        <f>DAX__2019_2020__33[[#This Row],[Open]]*(DAX__2019_2020__33[[#This Row],[Adj Close]]/DAX__2019_2020__33[[#This Row],[Close]])</f>
        <v>62.103254551710407</v>
      </c>
      <c r="E3766" s="50" t="s">
        <v>11438</v>
      </c>
      <c r="F3766" s="50" t="s">
        <v>11439</v>
      </c>
      <c r="G3766" s="50" t="s">
        <v>11115</v>
      </c>
      <c r="H3766" s="50" t="s">
        <v>11440</v>
      </c>
      <c r="I3766" s="50">
        <f>(DAX__2019_2020__33[[#This Row],[Adj Close]]-DAX__2019_2020__33[[#This Row],[Adj Open]])/DAX__2019_2020__33[[#This Row],[Adj Open]]</f>
        <v>-1.2179160698805426E-3</v>
      </c>
      <c r="J3766" s="50">
        <f>DAX__2019_2020__33[[#This Row],[Adj Close]]-DAX__2019_2020__33[[#This Row],[Adj Open]]</f>
        <v>-7.563655171041006E-2</v>
      </c>
      <c r="K3766" s="50">
        <v>1221059</v>
      </c>
    </row>
    <row r="3767" spans="1:11" x14ac:dyDescent="0.3">
      <c r="A3767" s="51" t="str">
        <f t="shared" si="63"/>
        <v>BMW.DE</v>
      </c>
      <c r="B3767" s="52" t="s">
        <v>313</v>
      </c>
      <c r="C3767" s="50" t="s">
        <v>5434</v>
      </c>
      <c r="D3767" s="50">
        <f>DAX__2019_2020__33[[#This Row],[Open]]*(DAX__2019_2020__33[[#This Row],[Adj Close]]/DAX__2019_2020__33[[#This Row],[Close]])</f>
        <v>62.195704063550281</v>
      </c>
      <c r="E3767" s="50" t="s">
        <v>11441</v>
      </c>
      <c r="F3767" s="50" t="s">
        <v>11067</v>
      </c>
      <c r="G3767" s="50" t="s">
        <v>9382</v>
      </c>
      <c r="H3767" s="50" t="s">
        <v>11442</v>
      </c>
      <c r="I3767" s="50">
        <f>(DAX__2019_2020__33[[#This Row],[Adj Close]]-DAX__2019_2020__33[[#This Row],[Adj Open]])/DAX__2019_2020__33[[#This Row],[Adj Open]]</f>
        <v>9.8634776418463598E-3</v>
      </c>
      <c r="J3767" s="50">
        <f>DAX__2019_2020__33[[#This Row],[Adj Close]]-DAX__2019_2020__33[[#This Row],[Adj Open]]</f>
        <v>0.61346593644972103</v>
      </c>
      <c r="K3767" s="50">
        <v>1166247</v>
      </c>
    </row>
    <row r="3768" spans="1:11" x14ac:dyDescent="0.3">
      <c r="A3768" s="51" t="str">
        <f t="shared" si="63"/>
        <v>BMW.DE</v>
      </c>
      <c r="B3768" s="52" t="s">
        <v>314</v>
      </c>
      <c r="C3768" s="50" t="s">
        <v>9378</v>
      </c>
      <c r="D3768" s="50">
        <f>DAX__2019_2020__33[[#This Row],[Open]]*(DAX__2019_2020__33[[#This Row],[Adj Close]]/DAX__2019_2020__33[[#This Row],[Close]])</f>
        <v>62.674707213145695</v>
      </c>
      <c r="E3768" s="50" t="s">
        <v>9378</v>
      </c>
      <c r="F3768" s="50" t="s">
        <v>9405</v>
      </c>
      <c r="G3768" s="50" t="s">
        <v>11029</v>
      </c>
      <c r="H3768" s="50" t="s">
        <v>11443</v>
      </c>
      <c r="I3768" s="50">
        <f>(DAX__2019_2020__33[[#This Row],[Adj Close]]-DAX__2019_2020__33[[#This Row],[Adj Open]])/DAX__2019_2020__33[[#This Row],[Adj Open]]</f>
        <v>-1.2872069914935077E-2</v>
      </c>
      <c r="J3768" s="50">
        <f>DAX__2019_2020__33[[#This Row],[Adj Close]]-DAX__2019_2020__33[[#This Row],[Adj Open]]</f>
        <v>-0.80675321314569715</v>
      </c>
      <c r="K3768" s="50">
        <v>906092</v>
      </c>
    </row>
    <row r="3769" spans="1:11" x14ac:dyDescent="0.3">
      <c r="A3769" s="51" t="str">
        <f t="shared" si="63"/>
        <v>BMW.DE</v>
      </c>
      <c r="B3769" s="52" t="s">
        <v>315</v>
      </c>
      <c r="C3769" s="50" t="s">
        <v>11122</v>
      </c>
      <c r="D3769" s="50">
        <f>DAX__2019_2020__33[[#This Row],[Open]]*(DAX__2019_2020__33[[#This Row],[Adj Close]]/DAX__2019_2020__33[[#This Row],[Close]])</f>
        <v>61.430971001486888</v>
      </c>
      <c r="E3769" s="50" t="s">
        <v>11419</v>
      </c>
      <c r="F3769" s="50" t="s">
        <v>7543</v>
      </c>
      <c r="G3769" s="50" t="s">
        <v>11444</v>
      </c>
      <c r="H3769" s="50" t="s">
        <v>11445</v>
      </c>
      <c r="I3769" s="50">
        <f>(DAX__2019_2020__33[[#This Row],[Adj Close]]-DAX__2019_2020__33[[#This Row],[Adj Open]])/DAX__2019_2020__33[[#This Row],[Adj Open]]</f>
        <v>2.7360465864855734E-3</v>
      </c>
      <c r="J3769" s="50">
        <f>DAX__2019_2020__33[[#This Row],[Adj Close]]-DAX__2019_2020__33[[#This Row],[Adj Open]]</f>
        <v>0.16807799851311245</v>
      </c>
      <c r="K3769" s="50">
        <v>823346</v>
      </c>
    </row>
    <row r="3770" spans="1:11" x14ac:dyDescent="0.3">
      <c r="A3770" s="51" t="str">
        <f t="shared" si="63"/>
        <v>BMW.DE</v>
      </c>
      <c r="B3770" s="52" t="s">
        <v>316</v>
      </c>
      <c r="C3770" s="50" t="s">
        <v>11069</v>
      </c>
      <c r="D3770" s="50">
        <f>DAX__2019_2020__33[[#This Row],[Open]]*(DAX__2019_2020__33[[#This Row],[Adj Close]]/DAX__2019_2020__33[[#This Row],[Close]])</f>
        <v>61.674668688644111</v>
      </c>
      <c r="E3770" s="50" t="s">
        <v>9401</v>
      </c>
      <c r="F3770" s="50" t="s">
        <v>11446</v>
      </c>
      <c r="G3770" s="50" t="s">
        <v>11447</v>
      </c>
      <c r="H3770" s="50" t="s">
        <v>11448</v>
      </c>
      <c r="I3770" s="50">
        <f>(DAX__2019_2020__33[[#This Row],[Adj Close]]-DAX__2019_2020__33[[#This Row],[Adj Open]])/DAX__2019_2020__33[[#This Row],[Adj Open]]</f>
        <v>-2.0166167327512842E-2</v>
      </c>
      <c r="J3770" s="50">
        <f>DAX__2019_2020__33[[#This Row],[Adj Close]]-DAX__2019_2020__33[[#This Row],[Adj Open]]</f>
        <v>-1.2437416886441142</v>
      </c>
      <c r="K3770" s="50">
        <v>2001882</v>
      </c>
    </row>
    <row r="3771" spans="1:11" x14ac:dyDescent="0.3">
      <c r="A3771" s="51" t="str">
        <f t="shared" si="63"/>
        <v>BMW.DE</v>
      </c>
      <c r="B3771" s="52" t="s">
        <v>317</v>
      </c>
      <c r="C3771" s="50" t="s">
        <v>4998</v>
      </c>
      <c r="D3771" s="50">
        <f>DAX__2019_2020__33[[#This Row],[Open]]*(DAX__2019_2020__33[[#This Row],[Adj Close]]/DAX__2019_2020__33[[#This Row],[Close]])</f>
        <v>60.674629014184653</v>
      </c>
      <c r="E3771" s="50" t="s">
        <v>11449</v>
      </c>
      <c r="F3771" s="50" t="s">
        <v>7948</v>
      </c>
      <c r="G3771" s="50" t="s">
        <v>7955</v>
      </c>
      <c r="H3771" s="50" t="s">
        <v>11450</v>
      </c>
      <c r="I3771" s="50">
        <f>(DAX__2019_2020__33[[#This Row],[Adj Close]]-DAX__2019_2020__33[[#This Row],[Adj Open]])/DAX__2019_2020__33[[#This Row],[Adj Open]]</f>
        <v>-5.4016484238912218E-3</v>
      </c>
      <c r="J3771" s="50">
        <f>DAX__2019_2020__33[[#This Row],[Adj Close]]-DAX__2019_2020__33[[#This Row],[Adj Open]]</f>
        <v>-0.32774301418465512</v>
      </c>
      <c r="K3771" s="50">
        <v>1405688</v>
      </c>
    </row>
    <row r="3772" spans="1:11" x14ac:dyDescent="0.3">
      <c r="A3772" s="51" t="str">
        <f t="shared" si="63"/>
        <v>BMW.DE</v>
      </c>
      <c r="B3772" s="52" t="s">
        <v>318</v>
      </c>
      <c r="C3772" s="50" t="s">
        <v>11025</v>
      </c>
      <c r="D3772" s="50">
        <f>DAX__2019_2020__33[[#This Row],[Open]]*(DAX__2019_2020__33[[#This Row],[Adj Close]]/DAX__2019_2020__33[[#This Row],[Close]])</f>
        <v>60.111588695458742</v>
      </c>
      <c r="E3772" s="50" t="s">
        <v>11094</v>
      </c>
      <c r="F3772" s="50" t="s">
        <v>11025</v>
      </c>
      <c r="G3772" s="50" t="s">
        <v>7545</v>
      </c>
      <c r="H3772" s="50" t="s">
        <v>11451</v>
      </c>
      <c r="I3772" s="50">
        <f>(DAX__2019_2020__33[[#This Row],[Adj Close]]-DAX__2019_2020__33[[#This Row],[Adj Open]])/DAX__2019_2020__33[[#This Row],[Adj Open]]</f>
        <v>1.7195624454013975E-2</v>
      </c>
      <c r="J3772" s="50">
        <f>DAX__2019_2020__33[[#This Row],[Adj Close]]-DAX__2019_2020__33[[#This Row],[Adj Open]]</f>
        <v>1.0336563045412603</v>
      </c>
      <c r="K3772" s="50">
        <v>1143739</v>
      </c>
    </row>
    <row r="3773" spans="1:11" x14ac:dyDescent="0.3">
      <c r="A3773" s="51" t="str">
        <f t="shared" si="63"/>
        <v>BMW.DE</v>
      </c>
      <c r="B3773" s="52" t="s">
        <v>319</v>
      </c>
      <c r="C3773" s="50" t="s">
        <v>5405</v>
      </c>
      <c r="D3773" s="50">
        <f>DAX__2019_2020__33[[#This Row],[Open]]*(DAX__2019_2020__33[[#This Row],[Adj Close]]/DAX__2019_2020__33[[#This Row],[Close]])</f>
        <v>61.346931777144135</v>
      </c>
      <c r="E3773" s="50" t="s">
        <v>5194</v>
      </c>
      <c r="F3773" s="50" t="s">
        <v>8896</v>
      </c>
      <c r="G3773" s="50" t="s">
        <v>8896</v>
      </c>
      <c r="H3773" s="50" t="s">
        <v>11452</v>
      </c>
      <c r="I3773" s="50">
        <f>(DAX__2019_2020__33[[#This Row],[Adj Close]]-DAX__2019_2020__33[[#This Row],[Adj Open]])/DAX__2019_2020__33[[#This Row],[Adj Open]]</f>
        <v>-2.6027671232878493E-3</v>
      </c>
      <c r="J3773" s="50">
        <f>DAX__2019_2020__33[[#This Row],[Adj Close]]-DAX__2019_2020__33[[#This Row],[Adj Open]]</f>
        <v>-0.15967177714413339</v>
      </c>
      <c r="K3773" s="50">
        <v>908562</v>
      </c>
    </row>
    <row r="3774" spans="1:11" x14ac:dyDescent="0.3">
      <c r="A3774" s="51" t="str">
        <f t="shared" si="63"/>
        <v>BMW.DE</v>
      </c>
      <c r="B3774" s="52" t="s">
        <v>320</v>
      </c>
      <c r="C3774" s="50" t="s">
        <v>9402</v>
      </c>
      <c r="D3774" s="50">
        <f>DAX__2019_2020__33[[#This Row],[Open]]*(DAX__2019_2020__33[[#This Row],[Adj Close]]/DAX__2019_2020__33[[#This Row],[Close]])</f>
        <v>61.388946734564406</v>
      </c>
      <c r="E3774" s="50" t="s">
        <v>7528</v>
      </c>
      <c r="F3774" s="50" t="s">
        <v>8894</v>
      </c>
      <c r="G3774" s="50" t="s">
        <v>9462</v>
      </c>
      <c r="H3774" s="50" t="s">
        <v>11453</v>
      </c>
      <c r="I3774" s="50">
        <f>(DAX__2019_2020__33[[#This Row],[Adj Close]]-DAX__2019_2020__33[[#This Row],[Adj Open]])/DAX__2019_2020__33[[#This Row],[Adj Open]]</f>
        <v>1.0130020117863594E-2</v>
      </c>
      <c r="J3774" s="50">
        <f>DAX__2019_2020__33[[#This Row],[Adj Close]]-DAX__2019_2020__33[[#This Row],[Adj Open]]</f>
        <v>0.62187126543559401</v>
      </c>
      <c r="K3774" s="50">
        <v>1007452</v>
      </c>
    </row>
    <row r="3775" spans="1:11" x14ac:dyDescent="0.3">
      <c r="A3775" s="51" t="str">
        <f t="shared" si="63"/>
        <v>BMW.DE</v>
      </c>
      <c r="B3775" s="52" t="s">
        <v>321</v>
      </c>
      <c r="C3775" s="50" t="s">
        <v>11127</v>
      </c>
      <c r="D3775" s="50">
        <f>DAX__2019_2020__33[[#This Row],[Open]]*(DAX__2019_2020__33[[#This Row],[Adj Close]]/DAX__2019_2020__33[[#This Row],[Close]])</f>
        <v>61.968803925438664</v>
      </c>
      <c r="E3775" s="50" t="s">
        <v>11454</v>
      </c>
      <c r="F3775" s="50" t="s">
        <v>9466</v>
      </c>
      <c r="G3775" s="50" t="s">
        <v>11119</v>
      </c>
      <c r="H3775" s="50" t="s">
        <v>11428</v>
      </c>
      <c r="I3775" s="50">
        <f>(DAX__2019_2020__33[[#This Row],[Adj Close]]-DAX__2019_2020__33[[#This Row],[Adj Open]])/DAX__2019_2020__33[[#This Row],[Adj Open]]</f>
        <v>-7.5942231514569752E-3</v>
      </c>
      <c r="J3775" s="50">
        <f>DAX__2019_2020__33[[#This Row],[Adj Close]]-DAX__2019_2020__33[[#This Row],[Adj Open]]</f>
        <v>-0.47060492543866417</v>
      </c>
      <c r="K3775" s="50">
        <v>997359</v>
      </c>
    </row>
    <row r="3776" spans="1:11" x14ac:dyDescent="0.3">
      <c r="A3776" s="51" t="str">
        <f t="shared" si="63"/>
        <v>BMW.DE</v>
      </c>
      <c r="B3776" s="52" t="s">
        <v>322</v>
      </c>
      <c r="C3776" s="50" t="s">
        <v>11036</v>
      </c>
      <c r="D3776" s="50">
        <f>DAX__2019_2020__33[[#This Row],[Open]]*(DAX__2019_2020__33[[#This Row],[Adj Close]]/DAX__2019_2020__33[[#This Row],[Close]])</f>
        <v>61.120030671790836</v>
      </c>
      <c r="E3776" s="50" t="s">
        <v>11055</v>
      </c>
      <c r="F3776" s="50" t="s">
        <v>11447</v>
      </c>
      <c r="G3776" s="50" t="s">
        <v>7525</v>
      </c>
      <c r="H3776" s="50" t="s">
        <v>11455</v>
      </c>
      <c r="I3776" s="50">
        <f>(DAX__2019_2020__33[[#This Row],[Adj Close]]-DAX__2019_2020__33[[#This Row],[Adj Open]])/DAX__2019_2020__33[[#This Row],[Adj Open]]</f>
        <v>6.4621749018764722E-3</v>
      </c>
      <c r="J3776" s="50">
        <f>DAX__2019_2020__33[[#This Row],[Adj Close]]-DAX__2019_2020__33[[#This Row],[Adj Open]]</f>
        <v>0.39496832820916694</v>
      </c>
      <c r="K3776" s="50">
        <v>1237434</v>
      </c>
    </row>
    <row r="3777" spans="1:11" x14ac:dyDescent="0.3">
      <c r="A3777" s="51" t="str">
        <f t="shared" si="63"/>
        <v>BMW.DE</v>
      </c>
      <c r="B3777" s="52" t="s">
        <v>323</v>
      </c>
      <c r="C3777" s="50" t="s">
        <v>9398</v>
      </c>
      <c r="D3777" s="50">
        <f>DAX__2019_2020__33[[#This Row],[Open]]*(DAX__2019_2020__33[[#This Row],[Adj Close]]/DAX__2019_2020__33[[#This Row],[Close]])</f>
        <v>61.506603218759707</v>
      </c>
      <c r="E3777" s="50" t="s">
        <v>7540</v>
      </c>
      <c r="F3777" s="50" t="s">
        <v>11122</v>
      </c>
      <c r="G3777" s="50" t="s">
        <v>11057</v>
      </c>
      <c r="H3777" s="50" t="s">
        <v>11456</v>
      </c>
      <c r="I3777" s="50">
        <f>(DAX__2019_2020__33[[#This Row],[Adj Close]]-DAX__2019_2020__33[[#This Row],[Adj Open]])/DAX__2019_2020__33[[#This Row],[Adj Open]]</f>
        <v>1.3936288729709119E-2</v>
      </c>
      <c r="J3777" s="50">
        <f>DAX__2019_2020__33[[#This Row],[Adj Close]]-DAX__2019_2020__33[[#This Row],[Adj Open]]</f>
        <v>0.85717378124029153</v>
      </c>
      <c r="K3777" s="50">
        <v>1257742</v>
      </c>
    </row>
    <row r="3778" spans="1:11" x14ac:dyDescent="0.3">
      <c r="A3778" s="51" t="str">
        <f t="shared" si="63"/>
        <v>BMW.DE</v>
      </c>
      <c r="B3778" s="52" t="s">
        <v>324</v>
      </c>
      <c r="C3778" s="50" t="s">
        <v>7534</v>
      </c>
      <c r="D3778" s="50">
        <f>DAX__2019_2020__33[[#This Row],[Open]]*(DAX__2019_2020__33[[#This Row],[Adj Close]]/DAX__2019_2020__33[[#This Row],[Close]])</f>
        <v>62.607479337187002</v>
      </c>
      <c r="E3778" s="50" t="s">
        <v>11130</v>
      </c>
      <c r="F3778" s="50" t="s">
        <v>11457</v>
      </c>
      <c r="G3778" s="50" t="s">
        <v>5401</v>
      </c>
      <c r="H3778" s="50" t="s">
        <v>11458</v>
      </c>
      <c r="I3778" s="50">
        <f>(DAX__2019_2020__33[[#This Row],[Adj Close]]-DAX__2019_2020__33[[#This Row],[Adj Open]])/DAX__2019_2020__33[[#This Row],[Adj Open]]</f>
        <v>4.1610469798655922E-3</v>
      </c>
      <c r="J3778" s="50">
        <f>DAX__2019_2020__33[[#This Row],[Adj Close]]-DAX__2019_2020__33[[#This Row],[Adj Open]]</f>
        <v>0.26051266281299945</v>
      </c>
      <c r="K3778" s="50">
        <v>1558232</v>
      </c>
    </row>
    <row r="3779" spans="1:11" x14ac:dyDescent="0.3">
      <c r="A3779" s="51" t="str">
        <f t="shared" si="63"/>
        <v>BMW.DE</v>
      </c>
      <c r="B3779" s="52" t="s">
        <v>325</v>
      </c>
      <c r="C3779" s="50" t="s">
        <v>11459</v>
      </c>
      <c r="D3779" s="50">
        <f>DAX__2019_2020__33[[#This Row],[Open]]*(DAX__2019_2020__33[[#This Row],[Adj Close]]/DAX__2019_2020__33[[#This Row],[Close]])</f>
        <v>63.87644380938783</v>
      </c>
      <c r="E3779" s="50" t="s">
        <v>11460</v>
      </c>
      <c r="F3779" s="50" t="s">
        <v>11461</v>
      </c>
      <c r="G3779" s="50" t="s">
        <v>9362</v>
      </c>
      <c r="H3779" s="50" t="s">
        <v>11462</v>
      </c>
      <c r="I3779" s="50">
        <f>(DAX__2019_2020__33[[#This Row],[Adj Close]]-DAX__2019_2020__33[[#This Row],[Adj Open]])/DAX__2019_2020__33[[#This Row],[Adj Open]]</f>
        <v>-1.8418497081476785E-3</v>
      </c>
      <c r="J3779" s="50">
        <f>DAX__2019_2020__33[[#This Row],[Adj Close]]-DAX__2019_2020__33[[#This Row],[Adj Open]]</f>
        <v>-0.11765080938783257</v>
      </c>
      <c r="K3779" s="50">
        <v>2872500</v>
      </c>
    </row>
    <row r="3780" spans="1:11" x14ac:dyDescent="0.3">
      <c r="A3780" s="51" t="str">
        <f t="shared" si="63"/>
        <v>BMW.DE</v>
      </c>
      <c r="B3780" s="52" t="s">
        <v>326</v>
      </c>
      <c r="C3780" s="50" t="s">
        <v>11463</v>
      </c>
      <c r="D3780" s="50">
        <f>DAX__2019_2020__33[[#This Row],[Open]]*(DAX__2019_2020__33[[#This Row],[Adj Close]]/DAX__2019_2020__33[[#This Row],[Close]])</f>
        <v>63.817620969413909</v>
      </c>
      <c r="E3780" s="50" t="s">
        <v>11464</v>
      </c>
      <c r="F3780" s="50" t="s">
        <v>11465</v>
      </c>
      <c r="G3780" s="50" t="s">
        <v>11192</v>
      </c>
      <c r="H3780" s="50" t="s">
        <v>11466</v>
      </c>
      <c r="I3780" s="50">
        <f>(DAX__2019_2020__33[[#This Row],[Adj Close]]-DAX__2019_2020__33[[#This Row],[Adj Open]])/DAX__2019_2020__33[[#This Row],[Adj Open]]</f>
        <v>-6.5845402532399772E-4</v>
      </c>
      <c r="J3780" s="50">
        <f>DAX__2019_2020__33[[#This Row],[Adj Close]]-DAX__2019_2020__33[[#This Row],[Adj Open]]</f>
        <v>-4.2020969413911757E-2</v>
      </c>
      <c r="K3780" s="50">
        <v>1090555</v>
      </c>
    </row>
    <row r="3781" spans="1:11" x14ac:dyDescent="0.3">
      <c r="A3781" s="51" t="str">
        <f t="shared" si="63"/>
        <v>BMW.DE</v>
      </c>
      <c r="B3781" s="52" t="s">
        <v>327</v>
      </c>
      <c r="C3781" s="50" t="s">
        <v>11137</v>
      </c>
      <c r="D3781" s="50">
        <f>DAX__2019_2020__33[[#This Row],[Open]]*(DAX__2019_2020__33[[#This Row],[Adj Close]]/DAX__2019_2020__33[[#This Row],[Close]])</f>
        <v>63.792404404078532</v>
      </c>
      <c r="E3781" s="50" t="s">
        <v>11467</v>
      </c>
      <c r="F3781" s="50" t="s">
        <v>11468</v>
      </c>
      <c r="G3781" s="50" t="s">
        <v>5214</v>
      </c>
      <c r="H3781" s="50" t="s">
        <v>11469</v>
      </c>
      <c r="I3781" s="50">
        <f>(DAX__2019_2020__33[[#This Row],[Adj Close]]-DAX__2019_2020__33[[#This Row],[Adj Open]])/DAX__2019_2020__33[[#This Row],[Adj Open]]</f>
        <v>-1.2119693736282789E-2</v>
      </c>
      <c r="J3781" s="50">
        <f>DAX__2019_2020__33[[#This Row],[Adj Close]]-DAX__2019_2020__33[[#This Row],[Adj Open]]</f>
        <v>-0.77314440407852913</v>
      </c>
      <c r="K3781" s="50">
        <v>1688854</v>
      </c>
    </row>
    <row r="3782" spans="1:11" x14ac:dyDescent="0.3">
      <c r="A3782" s="51" t="str">
        <f t="shared" si="63"/>
        <v>BMW.DE</v>
      </c>
      <c r="B3782" s="52" t="s">
        <v>328</v>
      </c>
      <c r="C3782" s="50" t="s">
        <v>11470</v>
      </c>
      <c r="D3782" s="50">
        <f>DAX__2019_2020__33[[#This Row],[Open]]*(DAX__2019_2020__33[[#This Row],[Adj Close]]/DAX__2019_2020__33[[#This Row],[Close]])</f>
        <v>62.842780640856212</v>
      </c>
      <c r="E3782" s="50" t="s">
        <v>11471</v>
      </c>
      <c r="F3782" s="50" t="s">
        <v>9448</v>
      </c>
      <c r="G3782" s="50" t="s">
        <v>9411</v>
      </c>
      <c r="H3782" s="50" t="s">
        <v>11472</v>
      </c>
      <c r="I3782" s="50">
        <f>(DAX__2019_2020__33[[#This Row],[Adj Close]]-DAX__2019_2020__33[[#This Row],[Adj Open]])/DAX__2019_2020__33[[#This Row],[Adj Open]]</f>
        <v>5.0816395437501488E-3</v>
      </c>
      <c r="J3782" s="50">
        <f>DAX__2019_2020__33[[#This Row],[Adj Close]]-DAX__2019_2020__33[[#This Row],[Adj Open]]</f>
        <v>0.31934435914379122</v>
      </c>
      <c r="K3782" s="50">
        <v>1281740</v>
      </c>
    </row>
    <row r="3783" spans="1:11" x14ac:dyDescent="0.3">
      <c r="A3783" s="51" t="str">
        <f t="shared" si="63"/>
        <v>BMW.DE</v>
      </c>
      <c r="B3783" s="52" t="s">
        <v>329</v>
      </c>
      <c r="C3783" s="50" t="s">
        <v>11473</v>
      </c>
      <c r="D3783" s="50">
        <f>DAX__2019_2020__33[[#This Row],[Open]]*(DAX__2019_2020__33[[#This Row],[Adj Close]]/DAX__2019_2020__33[[#This Row],[Close]])</f>
        <v>63.069686633648715</v>
      </c>
      <c r="E3783" s="50" t="s">
        <v>9456</v>
      </c>
      <c r="F3783" s="50" t="s">
        <v>11474</v>
      </c>
      <c r="G3783" s="50" t="s">
        <v>9384</v>
      </c>
      <c r="H3783" s="50" t="s">
        <v>11475</v>
      </c>
      <c r="I3783" s="50">
        <f>(DAX__2019_2020__33[[#This Row],[Adj Close]]-DAX__2019_2020__33[[#This Row],[Adj Open]])/DAX__2019_2020__33[[#This Row],[Adj Open]]</f>
        <v>-1.2658293964358757E-2</v>
      </c>
      <c r="J3783" s="50">
        <f>DAX__2019_2020__33[[#This Row],[Adj Close]]-DAX__2019_2020__33[[#This Row],[Adj Open]]</f>
        <v>-0.79835463364871373</v>
      </c>
      <c r="K3783" s="50">
        <v>1770646</v>
      </c>
    </row>
    <row r="3784" spans="1:11" x14ac:dyDescent="0.3">
      <c r="A3784" s="51" t="str">
        <f t="shared" si="63"/>
        <v>BMW.DE</v>
      </c>
      <c r="B3784" s="52" t="s">
        <v>330</v>
      </c>
      <c r="C3784" s="50" t="s">
        <v>5477</v>
      </c>
      <c r="D3784" s="50">
        <f>DAX__2019_2020__33[[#This Row],[Open]]*(DAX__2019_2020__33[[#This Row],[Adj Close]]/DAX__2019_2020__33[[#This Row],[Close]])</f>
        <v>62.187296987530765</v>
      </c>
      <c r="E3784" s="50" t="s">
        <v>9394</v>
      </c>
      <c r="F3784" s="50" t="s">
        <v>11103</v>
      </c>
      <c r="G3784" s="50" t="s">
        <v>11438</v>
      </c>
      <c r="H3784" s="50" t="s">
        <v>11476</v>
      </c>
      <c r="I3784" s="50">
        <f>(DAX__2019_2020__33[[#This Row],[Adj Close]]-DAX__2019_2020__33[[#This Row],[Adj Open]])/DAX__2019_2020__33[[#This Row],[Adj Open]]</f>
        <v>2.0270540540539652E-3</v>
      </c>
      <c r="J3784" s="50">
        <f>DAX__2019_2020__33[[#This Row],[Adj Close]]-DAX__2019_2020__33[[#This Row],[Adj Open]]</f>
        <v>0.12605701246923218</v>
      </c>
      <c r="K3784" s="50">
        <v>3441130</v>
      </c>
    </row>
    <row r="3785" spans="1:11" x14ac:dyDescent="0.3">
      <c r="A3785" s="51" t="str">
        <f t="shared" si="63"/>
        <v>BMW.DE</v>
      </c>
      <c r="B3785" s="52" t="s">
        <v>331</v>
      </c>
      <c r="C3785" s="50" t="s">
        <v>11477</v>
      </c>
      <c r="D3785" s="50">
        <f>DAX__2019_2020__33[[#This Row],[Open]]*(DAX__2019_2020__33[[#This Row],[Adj Close]]/DAX__2019_2020__33[[#This Row],[Close]])</f>
        <v>62.153681247288418</v>
      </c>
      <c r="E3785" s="50" t="s">
        <v>11478</v>
      </c>
      <c r="F3785" s="50" t="s">
        <v>7527</v>
      </c>
      <c r="G3785" s="50" t="s">
        <v>11474</v>
      </c>
      <c r="H3785" s="50" t="s">
        <v>11479</v>
      </c>
      <c r="I3785" s="50">
        <f>(DAX__2019_2020__33[[#This Row],[Adj Close]]-DAX__2019_2020__33[[#This Row],[Adj Open]])/DAX__2019_2020__33[[#This Row],[Adj Open]]</f>
        <v>-5.6787183028489856E-3</v>
      </c>
      <c r="J3785" s="50">
        <f>DAX__2019_2020__33[[#This Row],[Adj Close]]-DAX__2019_2020__33[[#This Row],[Adj Open]]</f>
        <v>-0.35295324728841848</v>
      </c>
      <c r="K3785" s="50">
        <v>910739</v>
      </c>
    </row>
    <row r="3786" spans="1:11" x14ac:dyDescent="0.3">
      <c r="A3786" s="51" t="str">
        <f t="shared" si="63"/>
        <v>BMW.DE</v>
      </c>
      <c r="B3786" s="52" t="s">
        <v>332</v>
      </c>
      <c r="C3786" s="50" t="s">
        <v>7536</v>
      </c>
      <c r="D3786" s="50">
        <f>DAX__2019_2020__33[[#This Row],[Open]]*(DAX__2019_2020__33[[#This Row],[Adj Close]]/DAX__2019_2020__33[[#This Row],[Close]])</f>
        <v>61.876360066939469</v>
      </c>
      <c r="E3786" s="50" t="s">
        <v>11063</v>
      </c>
      <c r="F3786" s="50" t="s">
        <v>7552</v>
      </c>
      <c r="G3786" s="50" t="s">
        <v>11128</v>
      </c>
      <c r="H3786" s="50" t="s">
        <v>11406</v>
      </c>
      <c r="I3786" s="50">
        <f>(DAX__2019_2020__33[[#This Row],[Adj Close]]-DAX__2019_2020__33[[#This Row],[Adj Open]])/DAX__2019_2020__33[[#This Row],[Adj Open]]</f>
        <v>-1.6297026332896354E-3</v>
      </c>
      <c r="J3786" s="50">
        <f>DAX__2019_2020__33[[#This Row],[Adj Close]]-DAX__2019_2020__33[[#This Row],[Adj Open]]</f>
        <v>-0.1008400669394689</v>
      </c>
      <c r="K3786" s="50">
        <v>793381</v>
      </c>
    </row>
    <row r="3787" spans="1:11" x14ac:dyDescent="0.3">
      <c r="A3787" s="51" t="str">
        <f t="shared" si="63"/>
        <v>BMW.DE</v>
      </c>
      <c r="B3787" s="52" t="s">
        <v>333</v>
      </c>
      <c r="C3787" s="50" t="s">
        <v>9320</v>
      </c>
      <c r="D3787" s="50">
        <f>DAX__2019_2020__33[[#This Row],[Open]]*(DAX__2019_2020__33[[#This Row],[Adj Close]]/DAX__2019_2020__33[[#This Row],[Close]])</f>
        <v>61.523398815816591</v>
      </c>
      <c r="E3787" s="50" t="s">
        <v>7551</v>
      </c>
      <c r="F3787" s="50" t="s">
        <v>11480</v>
      </c>
      <c r="G3787" s="50" t="s">
        <v>9466</v>
      </c>
      <c r="H3787" s="50" t="s">
        <v>11481</v>
      </c>
      <c r="I3787" s="50">
        <f>(DAX__2019_2020__33[[#This Row],[Adj Close]]-DAX__2019_2020__33[[#This Row],[Adj Open]])/DAX__2019_2020__33[[#This Row],[Adj Open]]</f>
        <v>-9.5615354399872449E-4</v>
      </c>
      <c r="J3787" s="50">
        <f>DAX__2019_2020__33[[#This Row],[Adj Close]]-DAX__2019_2020__33[[#This Row],[Adj Open]]</f>
        <v>-5.8825815816589966E-2</v>
      </c>
      <c r="K3787" s="50">
        <v>467282</v>
      </c>
    </row>
    <row r="3788" spans="1:11" x14ac:dyDescent="0.3">
      <c r="A3788" s="51" t="str">
        <f t="shared" si="63"/>
        <v>BMW.DE</v>
      </c>
      <c r="B3788" s="52" t="s">
        <v>334</v>
      </c>
      <c r="C3788" s="50" t="s">
        <v>9466</v>
      </c>
      <c r="D3788" s="50">
        <f>DAX__2019_2020__33[[#This Row],[Open]]*(DAX__2019_2020__33[[#This Row],[Adj Close]]/DAX__2019_2020__33[[#This Row],[Close]])</f>
        <v>61.464588785007038</v>
      </c>
      <c r="E3788" s="50" t="s">
        <v>9343</v>
      </c>
      <c r="F3788" s="50" t="s">
        <v>11482</v>
      </c>
      <c r="G3788" s="50" t="s">
        <v>5397</v>
      </c>
      <c r="H3788" s="50" t="s">
        <v>11483</v>
      </c>
      <c r="I3788" s="50">
        <f>(DAX__2019_2020__33[[#This Row],[Adj Close]]-DAX__2019_2020__33[[#This Row],[Adj Open]])/DAX__2019_2020__33[[#This Row],[Adj Open]]</f>
        <v>1.476622935146603E-2</v>
      </c>
      <c r="J3788" s="50">
        <f>DAX__2019_2020__33[[#This Row],[Adj Close]]-DAX__2019_2020__33[[#This Row],[Adj Open]]</f>
        <v>0.90760021499296073</v>
      </c>
      <c r="K3788" s="50">
        <v>1232319</v>
      </c>
    </row>
    <row r="3789" spans="1:11" x14ac:dyDescent="0.3">
      <c r="A3789" s="51" t="str">
        <f t="shared" si="63"/>
        <v>BMW.DE</v>
      </c>
      <c r="B3789" s="52" t="s">
        <v>335</v>
      </c>
      <c r="C3789" s="50" t="s">
        <v>5474</v>
      </c>
      <c r="D3789" s="50">
        <f>DAX__2019_2020__33[[#This Row],[Open]]*(DAX__2019_2020__33[[#This Row],[Adj Close]]/DAX__2019_2020__33[[#This Row],[Close]])</f>
        <v>61.960402777107845</v>
      </c>
      <c r="E3789" s="50" t="s">
        <v>11484</v>
      </c>
      <c r="F3789" s="50" t="s">
        <v>7560</v>
      </c>
      <c r="G3789" s="50" t="s">
        <v>9405</v>
      </c>
      <c r="H3789" s="50" t="s">
        <v>11432</v>
      </c>
      <c r="I3789" s="50">
        <f>(DAX__2019_2020__33[[#This Row],[Adj Close]]-DAX__2019_2020__33[[#This Row],[Adj Open]])/DAX__2019_2020__33[[#This Row],[Adj Open]]</f>
        <v>-5.560870518342532E-3</v>
      </c>
      <c r="J3789" s="50">
        <f>DAX__2019_2020__33[[#This Row],[Adj Close]]-DAX__2019_2020__33[[#This Row],[Adj Open]]</f>
        <v>-0.34455377710784774</v>
      </c>
      <c r="K3789" s="50">
        <v>1153245</v>
      </c>
    </row>
    <row r="3790" spans="1:11" x14ac:dyDescent="0.3">
      <c r="A3790" s="51" t="str">
        <f t="shared" si="63"/>
        <v>BMW.DE</v>
      </c>
      <c r="B3790" s="52" t="s">
        <v>336</v>
      </c>
      <c r="C3790" s="50" t="s">
        <v>11125</v>
      </c>
      <c r="D3790" s="50">
        <f>DAX__2019_2020__33[[#This Row],[Open]]*(DAX__2019_2020__33[[#This Row],[Adj Close]]/DAX__2019_2020__33[[#This Row],[Close]])</f>
        <v>61.204071991590574</v>
      </c>
      <c r="E3790" s="50" t="s">
        <v>9402</v>
      </c>
      <c r="F3790" s="50" t="s">
        <v>11485</v>
      </c>
      <c r="G3790" s="50" t="s">
        <v>9402</v>
      </c>
      <c r="H3790" s="50" t="s">
        <v>11486</v>
      </c>
      <c r="I3790" s="50">
        <f>(DAX__2019_2020__33[[#This Row],[Adj Close]]-DAX__2019_2020__33[[#This Row],[Adj Open]])/DAX__2019_2020__33[[#This Row],[Adj Open]]</f>
        <v>3.0207468619870099E-3</v>
      </c>
      <c r="J3790" s="50">
        <f>DAX__2019_2020__33[[#This Row],[Adj Close]]-DAX__2019_2020__33[[#This Row],[Adj Open]]</f>
        <v>0.18488200840942426</v>
      </c>
      <c r="K3790" s="50">
        <v>1039192</v>
      </c>
    </row>
    <row r="3791" spans="1:11" x14ac:dyDescent="0.3">
      <c r="A3791" s="51" t="str">
        <f t="shared" si="63"/>
        <v>BMW.DE</v>
      </c>
      <c r="B3791" s="52" t="s">
        <v>337</v>
      </c>
      <c r="C3791" s="50" t="s">
        <v>9317</v>
      </c>
      <c r="D3791" s="50">
        <f>DAX__2019_2020__33[[#This Row],[Open]]*(DAX__2019_2020__33[[#This Row],[Adj Close]]/DAX__2019_2020__33[[#This Row],[Close]])</f>
        <v>61.85115769070957</v>
      </c>
      <c r="E3791" s="50" t="s">
        <v>11487</v>
      </c>
      <c r="F3791" s="50" t="s">
        <v>9387</v>
      </c>
      <c r="G3791" s="50" t="s">
        <v>5397</v>
      </c>
      <c r="H3791" s="50" t="s">
        <v>11483</v>
      </c>
      <c r="I3791" s="50">
        <f>(DAX__2019_2020__33[[#This Row],[Adj Close]]-DAX__2019_2020__33[[#This Row],[Adj Open]])/DAX__2019_2020__33[[#This Row],[Adj Open]]</f>
        <v>8.4239540332596043E-3</v>
      </c>
      <c r="J3791" s="50">
        <f>DAX__2019_2020__33[[#This Row],[Adj Close]]-DAX__2019_2020__33[[#This Row],[Adj Open]]</f>
        <v>0.52103130929042862</v>
      </c>
      <c r="K3791" s="50">
        <v>1302124</v>
      </c>
    </row>
    <row r="3792" spans="1:11" x14ac:dyDescent="0.3">
      <c r="A3792" s="51" t="str">
        <f t="shared" si="63"/>
        <v>BMW.DE</v>
      </c>
      <c r="B3792" s="52" t="s">
        <v>338</v>
      </c>
      <c r="C3792" s="50" t="s">
        <v>11121</v>
      </c>
      <c r="D3792" s="50">
        <f>DAX__2019_2020__33[[#This Row],[Open]]*(DAX__2019_2020__33[[#This Row],[Adj Close]]/DAX__2019_2020__33[[#This Row],[Close]])</f>
        <v>62.136881912326118</v>
      </c>
      <c r="E3792" s="50" t="s">
        <v>7534</v>
      </c>
      <c r="F3792" s="50" t="s">
        <v>11060</v>
      </c>
      <c r="G3792" s="50" t="s">
        <v>11488</v>
      </c>
      <c r="H3792" s="50" t="s">
        <v>11489</v>
      </c>
      <c r="I3792" s="50">
        <f>(DAX__2019_2020__33[[#This Row],[Adj Close]]-DAX__2019_2020__33[[#This Row],[Adj Open]])/DAX__2019_2020__33[[#This Row],[Adj Open]]</f>
        <v>6.3565321515679932E-3</v>
      </c>
      <c r="J3792" s="50">
        <f>DAX__2019_2020__33[[#This Row],[Adj Close]]-DAX__2019_2020__33[[#This Row],[Adj Open]]</f>
        <v>0.39497508767388467</v>
      </c>
      <c r="K3792" s="50">
        <v>941807</v>
      </c>
    </row>
    <row r="3793" spans="1:11" x14ac:dyDescent="0.3">
      <c r="A3793" s="51" t="str">
        <f t="shared" ref="A3793:A3856" si="64">"BMW.DE"</f>
        <v>BMW.DE</v>
      </c>
      <c r="B3793" s="52" t="s">
        <v>339</v>
      </c>
      <c r="C3793" s="50" t="s">
        <v>9446</v>
      </c>
      <c r="D3793" s="50">
        <f>DAX__2019_2020__33[[#This Row],[Open]]*(DAX__2019_2020__33[[#This Row],[Adj Close]]/DAX__2019_2020__33[[#This Row],[Close]])</f>
        <v>63.111696402752173</v>
      </c>
      <c r="E3793" s="50" t="s">
        <v>11490</v>
      </c>
      <c r="F3793" s="50" t="s">
        <v>9319</v>
      </c>
      <c r="G3793" s="50" t="s">
        <v>9319</v>
      </c>
      <c r="H3793" s="50" t="s">
        <v>11491</v>
      </c>
      <c r="I3793" s="50">
        <f>(DAX__2019_2020__33[[#This Row],[Adj Close]]-DAX__2019_2020__33[[#This Row],[Adj Open]])/DAX__2019_2020__33[[#This Row],[Adj Open]]</f>
        <v>-9.8534889441674704E-3</v>
      </c>
      <c r="J3793" s="50">
        <f>DAX__2019_2020__33[[#This Row],[Adj Close]]-DAX__2019_2020__33[[#This Row],[Adj Open]]</f>
        <v>-0.62187040275217242</v>
      </c>
      <c r="K3793" s="50">
        <v>1391131</v>
      </c>
    </row>
    <row r="3794" spans="1:11" x14ac:dyDescent="0.3">
      <c r="A3794" s="51" t="str">
        <f t="shared" si="64"/>
        <v>BMW.DE</v>
      </c>
      <c r="B3794" s="52" t="s">
        <v>340</v>
      </c>
      <c r="C3794" s="50" t="s">
        <v>7537</v>
      </c>
      <c r="D3794" s="50">
        <f>DAX__2019_2020__33[[#This Row],[Open]]*(DAX__2019_2020__33[[#This Row],[Adj Close]]/DAX__2019_2020__33[[#This Row],[Close]])</f>
        <v>62.599074810344483</v>
      </c>
      <c r="E3794" s="50" t="s">
        <v>11492</v>
      </c>
      <c r="F3794" s="50" t="s">
        <v>5397</v>
      </c>
      <c r="G3794" s="50" t="s">
        <v>9394</v>
      </c>
      <c r="H3794" s="50" t="s">
        <v>11493</v>
      </c>
      <c r="I3794" s="50">
        <f>(DAX__2019_2020__33[[#This Row],[Adj Close]]-DAX__2019_2020__33[[#This Row],[Adj Open]])/DAX__2019_2020__33[[#This Row],[Adj Open]]</f>
        <v>1.0739965384345559E-3</v>
      </c>
      <c r="J3794" s="50">
        <f>DAX__2019_2020__33[[#This Row],[Adj Close]]-DAX__2019_2020__33[[#This Row],[Adj Open]]</f>
        <v>6.7231189655515777E-2</v>
      </c>
      <c r="K3794" s="50">
        <v>1102138</v>
      </c>
    </row>
    <row r="3795" spans="1:11" x14ac:dyDescent="0.3">
      <c r="A3795" s="51" t="str">
        <f t="shared" si="64"/>
        <v>BMW.DE</v>
      </c>
      <c r="B3795" s="52" t="s">
        <v>341</v>
      </c>
      <c r="C3795" s="50" t="s">
        <v>11494</v>
      </c>
      <c r="D3795" s="50">
        <f>DAX__2019_2020__33[[#This Row],[Open]]*(DAX__2019_2020__33[[#This Row],[Adj Close]]/DAX__2019_2020__33[[#This Row],[Close]])</f>
        <v>62.7755526999536</v>
      </c>
      <c r="E3795" s="50" t="s">
        <v>5401</v>
      </c>
      <c r="F3795" s="50" t="s">
        <v>11069</v>
      </c>
      <c r="G3795" s="50" t="s">
        <v>7536</v>
      </c>
      <c r="H3795" s="50" t="s">
        <v>11495</v>
      </c>
      <c r="I3795" s="50">
        <f>(DAX__2019_2020__33[[#This Row],[Adj Close]]-DAX__2019_2020__33[[#This Row],[Adj Open]])/DAX__2019_2020__33[[#This Row],[Adj Open]]</f>
        <v>-1.4323963091993E-2</v>
      </c>
      <c r="J3795" s="50">
        <f>DAX__2019_2020__33[[#This Row],[Adj Close]]-DAX__2019_2020__33[[#This Row],[Adj Open]]</f>
        <v>-0.89919469995359691</v>
      </c>
      <c r="K3795" s="50">
        <v>884147</v>
      </c>
    </row>
    <row r="3796" spans="1:11" x14ac:dyDescent="0.3">
      <c r="A3796" s="51" t="str">
        <f t="shared" si="64"/>
        <v>BMW.DE</v>
      </c>
      <c r="B3796" s="52" t="s">
        <v>342</v>
      </c>
      <c r="C3796" s="50" t="s">
        <v>11127</v>
      </c>
      <c r="D3796" s="50">
        <f>DAX__2019_2020__33[[#This Row],[Open]]*(DAX__2019_2020__33[[#This Row],[Adj Close]]/DAX__2019_2020__33[[#This Row],[Close]])</f>
        <v>61.968807150825114</v>
      </c>
      <c r="E3796" s="50" t="s">
        <v>11496</v>
      </c>
      <c r="F3796" s="50" t="s">
        <v>11482</v>
      </c>
      <c r="G3796" s="50" t="s">
        <v>11444</v>
      </c>
      <c r="H3796" s="50" t="s">
        <v>11445</v>
      </c>
      <c r="I3796" s="50">
        <f>(DAX__2019_2020__33[[#This Row],[Adj Close]]-DAX__2019_2020__33[[#This Row],[Adj Open]])/DAX__2019_2020__33[[#This Row],[Adj Open]]</f>
        <v>-5.9668431235922218E-3</v>
      </c>
      <c r="J3796" s="50">
        <f>DAX__2019_2020__33[[#This Row],[Adj Close]]-DAX__2019_2020__33[[#This Row],[Adj Open]]</f>
        <v>-0.36975815082511332</v>
      </c>
      <c r="K3796" s="50">
        <v>979352</v>
      </c>
    </row>
    <row r="3797" spans="1:11" x14ac:dyDescent="0.3">
      <c r="A3797" s="51" t="str">
        <f t="shared" si="64"/>
        <v>BMW.DE</v>
      </c>
      <c r="B3797" s="52" t="s">
        <v>343</v>
      </c>
      <c r="C3797" s="50" t="s">
        <v>7544</v>
      </c>
      <c r="D3797" s="50">
        <f>DAX__2019_2020__33[[#This Row],[Open]]*(DAX__2019_2020__33[[#This Row],[Adj Close]]/DAX__2019_2020__33[[#This Row],[Close]])</f>
        <v>61.422564022993818</v>
      </c>
      <c r="E3797" s="50" t="s">
        <v>7563</v>
      </c>
      <c r="F3797" s="50" t="s">
        <v>11497</v>
      </c>
      <c r="G3797" s="50" t="s">
        <v>8895</v>
      </c>
      <c r="H3797" s="50" t="s">
        <v>11498</v>
      </c>
      <c r="I3797" s="50">
        <f>(DAX__2019_2020__33[[#This Row],[Adj Close]]-DAX__2019_2020__33[[#This Row],[Adj Open]])/DAX__2019_2020__33[[#This Row],[Adj Open]]</f>
        <v>-1.2313504573183904E-2</v>
      </c>
      <c r="J3797" s="50">
        <f>DAX__2019_2020__33[[#This Row],[Adj Close]]-DAX__2019_2020__33[[#This Row],[Adj Open]]</f>
        <v>-0.75632702299381549</v>
      </c>
      <c r="K3797" s="50">
        <v>1607651</v>
      </c>
    </row>
    <row r="3798" spans="1:11" x14ac:dyDescent="0.3">
      <c r="A3798" s="51" t="str">
        <f t="shared" si="64"/>
        <v>BMW.DE</v>
      </c>
      <c r="B3798" s="52" t="s">
        <v>344</v>
      </c>
      <c r="C3798" s="50" t="s">
        <v>8895</v>
      </c>
      <c r="D3798" s="50">
        <f>DAX__2019_2020__33[[#This Row],[Open]]*(DAX__2019_2020__33[[#This Row],[Adj Close]]/DAX__2019_2020__33[[#This Row],[Close]])</f>
        <v>60.666227568786724</v>
      </c>
      <c r="E3798" s="50" t="s">
        <v>11499</v>
      </c>
      <c r="F3798" s="50" t="s">
        <v>11231</v>
      </c>
      <c r="G3798" s="50" t="s">
        <v>11500</v>
      </c>
      <c r="H3798" s="50" t="s">
        <v>11501</v>
      </c>
      <c r="I3798" s="50">
        <f>(DAX__2019_2020__33[[#This Row],[Adj Close]]-DAX__2019_2020__33[[#This Row],[Adj Open]])/DAX__2019_2020__33[[#This Row],[Adj Open]]</f>
        <v>-1.4129435818550097E-2</v>
      </c>
      <c r="J3798" s="50">
        <f>DAX__2019_2020__33[[#This Row],[Adj Close]]-DAX__2019_2020__33[[#This Row],[Adj Open]]</f>
        <v>-0.85717956878672652</v>
      </c>
      <c r="K3798" s="50">
        <v>1730300</v>
      </c>
    </row>
    <row r="3799" spans="1:11" x14ac:dyDescent="0.3">
      <c r="A3799" s="51" t="str">
        <f t="shared" si="64"/>
        <v>BMW.DE</v>
      </c>
      <c r="B3799" s="52" t="s">
        <v>345</v>
      </c>
      <c r="C3799" s="50" t="s">
        <v>9335</v>
      </c>
      <c r="D3799" s="50">
        <f>DAX__2019_2020__33[[#This Row],[Open]]*(DAX__2019_2020__33[[#This Row],[Adj Close]]/DAX__2019_2020__33[[#This Row],[Close]])</f>
        <v>60.246049783075271</v>
      </c>
      <c r="E3799" s="50" t="s">
        <v>11502</v>
      </c>
      <c r="F3799" s="50" t="s">
        <v>11222</v>
      </c>
      <c r="G3799" s="50" t="s">
        <v>11503</v>
      </c>
      <c r="H3799" s="50" t="s">
        <v>11504</v>
      </c>
      <c r="I3799" s="50">
        <f>(DAX__2019_2020__33[[#This Row],[Adj Close]]-DAX__2019_2020__33[[#This Row],[Adj Open]])/DAX__2019_2020__33[[#This Row],[Adj Open]]</f>
        <v>-8.7878920689668898E-3</v>
      </c>
      <c r="J3799" s="50">
        <f>DAX__2019_2020__33[[#This Row],[Adj Close]]-DAX__2019_2020__33[[#This Row],[Adj Open]]</f>
        <v>-0.52943578307527162</v>
      </c>
      <c r="K3799" s="50">
        <v>2112839</v>
      </c>
    </row>
    <row r="3800" spans="1:11" x14ac:dyDescent="0.3">
      <c r="A3800" s="51" t="str">
        <f t="shared" si="64"/>
        <v>BMW.DE</v>
      </c>
      <c r="B3800" s="52" t="s">
        <v>346</v>
      </c>
      <c r="C3800" s="50" t="s">
        <v>11505</v>
      </c>
      <c r="D3800" s="50">
        <f>DAX__2019_2020__33[[#This Row],[Open]]*(DAX__2019_2020__33[[#This Row],[Adj Close]]/DAX__2019_2020__33[[#This Row],[Close]])</f>
        <v>59.598962533094706</v>
      </c>
      <c r="E3800" s="50" t="s">
        <v>5451</v>
      </c>
      <c r="F3800" s="50" t="s">
        <v>9267</v>
      </c>
      <c r="G3800" s="50" t="s">
        <v>9249</v>
      </c>
      <c r="H3800" s="50" t="s">
        <v>11506</v>
      </c>
      <c r="I3800" s="50">
        <f>(DAX__2019_2020__33[[#This Row],[Adj Close]]-DAX__2019_2020__33[[#This Row],[Adj Open]])/DAX__2019_2020__33[[#This Row],[Adj Open]]</f>
        <v>1.0152298650656959E-2</v>
      </c>
      <c r="J3800" s="50">
        <f>DAX__2019_2020__33[[#This Row],[Adj Close]]-DAX__2019_2020__33[[#This Row],[Adj Open]]</f>
        <v>0.60506646690529209</v>
      </c>
      <c r="K3800" s="50">
        <v>837922</v>
      </c>
    </row>
    <row r="3801" spans="1:11" x14ac:dyDescent="0.3">
      <c r="A3801" s="51" t="str">
        <f t="shared" si="64"/>
        <v>BMW.DE</v>
      </c>
      <c r="B3801" s="52" t="s">
        <v>347</v>
      </c>
      <c r="C3801" s="50" t="s">
        <v>7952</v>
      </c>
      <c r="D3801" s="50">
        <f>DAX__2019_2020__33[[#This Row],[Open]]*(DAX__2019_2020__33[[#This Row],[Adj Close]]/DAX__2019_2020__33[[#This Row],[Close]])</f>
        <v>59.993934420298501</v>
      </c>
      <c r="E3801" s="50" t="s">
        <v>5461</v>
      </c>
      <c r="F3801" s="50" t="s">
        <v>9273</v>
      </c>
      <c r="G3801" s="50" t="s">
        <v>5466</v>
      </c>
      <c r="H3801" s="50" t="s">
        <v>11507</v>
      </c>
      <c r="I3801" s="50">
        <f>(DAX__2019_2020__33[[#This Row],[Adj Close]]-DAX__2019_2020__33[[#This Row],[Adj Open]])/DAX__2019_2020__33[[#This Row],[Adj Open]]</f>
        <v>2.8022132343779406E-4</v>
      </c>
      <c r="J3801" s="50">
        <f>DAX__2019_2020__33[[#This Row],[Adj Close]]-DAX__2019_2020__33[[#This Row],[Adj Open]]</f>
        <v>1.6811579701496271E-2</v>
      </c>
      <c r="K3801" s="50">
        <v>888947</v>
      </c>
    </row>
    <row r="3802" spans="1:11" x14ac:dyDescent="0.3">
      <c r="A3802" s="51" t="str">
        <f t="shared" si="64"/>
        <v>BMW.DE</v>
      </c>
      <c r="B3802" s="52" t="s">
        <v>348</v>
      </c>
      <c r="C3802" s="50" t="s">
        <v>11508</v>
      </c>
      <c r="D3802" s="50">
        <f>DAX__2019_2020__33[[#This Row],[Open]]*(DAX__2019_2020__33[[#This Row],[Adj Close]]/DAX__2019_2020__33[[#This Row],[Close]])</f>
        <v>60.128394357402215</v>
      </c>
      <c r="E3802" s="50" t="s">
        <v>11449</v>
      </c>
      <c r="F3802" s="50" t="s">
        <v>11401</v>
      </c>
      <c r="G3802" s="50" t="s">
        <v>11509</v>
      </c>
      <c r="H3802" s="50" t="s">
        <v>11510</v>
      </c>
      <c r="I3802" s="50">
        <f>(DAX__2019_2020__33[[#This Row],[Adj Close]]-DAX__2019_2020__33[[#This Row],[Adj Open]])/DAX__2019_2020__33[[#This Row],[Adj Open]]</f>
        <v>-8.3858277406362088E-3</v>
      </c>
      <c r="J3802" s="50">
        <f>DAX__2019_2020__33[[#This Row],[Adj Close]]-DAX__2019_2020__33[[#This Row],[Adj Open]]</f>
        <v>-0.50422635740221722</v>
      </c>
      <c r="K3802" s="50">
        <v>1755064</v>
      </c>
    </row>
    <row r="3803" spans="1:11" x14ac:dyDescent="0.3">
      <c r="A3803" s="51" t="str">
        <f t="shared" si="64"/>
        <v>BMW.DE</v>
      </c>
      <c r="B3803" s="52" t="s">
        <v>349</v>
      </c>
      <c r="C3803" s="50" t="s">
        <v>11511</v>
      </c>
      <c r="D3803" s="50">
        <f>DAX__2019_2020__33[[#This Row],[Open]]*(DAX__2019_2020__33[[#This Row],[Adj Close]]/DAX__2019_2020__33[[#This Row],[Close]])</f>
        <v>59.288033152100425</v>
      </c>
      <c r="E3803" s="50" t="s">
        <v>7927</v>
      </c>
      <c r="F3803" s="50" t="s">
        <v>7944</v>
      </c>
      <c r="G3803" s="50" t="s">
        <v>7502</v>
      </c>
      <c r="H3803" s="50" t="s">
        <v>11512</v>
      </c>
      <c r="I3803" s="50">
        <f>(DAX__2019_2020__33[[#This Row],[Adj Close]]-DAX__2019_2020__33[[#This Row],[Adj Open]])/DAX__2019_2020__33[[#This Row],[Adj Open]]</f>
        <v>-1.2189949871440842E-2</v>
      </c>
      <c r="J3803" s="50">
        <f>DAX__2019_2020__33[[#This Row],[Adj Close]]-DAX__2019_2020__33[[#This Row],[Adj Open]]</f>
        <v>-0.72271815210042689</v>
      </c>
      <c r="K3803" s="50">
        <v>1472242</v>
      </c>
    </row>
    <row r="3804" spans="1:11" x14ac:dyDescent="0.3">
      <c r="A3804" s="51" t="str">
        <f t="shared" si="64"/>
        <v>BMW.DE</v>
      </c>
      <c r="B3804" s="52" t="s">
        <v>350</v>
      </c>
      <c r="C3804" s="50" t="s">
        <v>11513</v>
      </c>
      <c r="D3804" s="50">
        <f>DAX__2019_2020__33[[#This Row],[Open]]*(DAX__2019_2020__33[[#This Row],[Adj Close]]/DAX__2019_2020__33[[#This Row],[Close]])</f>
        <v>58.90986254142809</v>
      </c>
      <c r="E3804" s="50" t="s">
        <v>5480</v>
      </c>
      <c r="F3804" s="50" t="s">
        <v>7492</v>
      </c>
      <c r="G3804" s="50" t="s">
        <v>9468</v>
      </c>
      <c r="H3804" s="50" t="s">
        <v>11514</v>
      </c>
      <c r="I3804" s="50">
        <f>(DAX__2019_2020__33[[#This Row],[Adj Close]]-DAX__2019_2020__33[[#This Row],[Adj Open]])/DAX__2019_2020__33[[#This Row],[Adj Open]]</f>
        <v>-9.8429960012266678E-3</v>
      </c>
      <c r="J3804" s="50">
        <f>DAX__2019_2020__33[[#This Row],[Adj Close]]-DAX__2019_2020__33[[#This Row],[Adj Open]]</f>
        <v>-0.57984954142808931</v>
      </c>
      <c r="K3804" s="50">
        <v>1281775</v>
      </c>
    </row>
    <row r="3805" spans="1:11" x14ac:dyDescent="0.3">
      <c r="A3805" s="51" t="str">
        <f t="shared" si="64"/>
        <v>BMW.DE</v>
      </c>
      <c r="B3805" s="52" t="s">
        <v>351</v>
      </c>
      <c r="C3805" s="50" t="s">
        <v>8865</v>
      </c>
      <c r="D3805" s="50">
        <f>DAX__2019_2020__33[[#This Row],[Open]]*(DAX__2019_2020__33[[#This Row],[Adj Close]]/DAX__2019_2020__33[[#This Row],[Close]])</f>
        <v>57.565268629184736</v>
      </c>
      <c r="E3805" s="50" t="s">
        <v>11226</v>
      </c>
      <c r="F3805" s="50" t="s">
        <v>8015</v>
      </c>
      <c r="G3805" s="50" t="s">
        <v>7470</v>
      </c>
      <c r="H3805" s="50" t="s">
        <v>11515</v>
      </c>
      <c r="I3805" s="50">
        <f>(DAX__2019_2020__33[[#This Row],[Adj Close]]-DAX__2019_2020__33[[#This Row],[Adj Open]])/DAX__2019_2020__33[[#This Row],[Adj Open]]</f>
        <v>-1.1678875912408897E-2</v>
      </c>
      <c r="J3805" s="50">
        <f>DAX__2019_2020__33[[#This Row],[Adj Close]]-DAX__2019_2020__33[[#This Row],[Adj Open]]</f>
        <v>-0.67229762918473313</v>
      </c>
      <c r="K3805" s="50">
        <v>1828640</v>
      </c>
    </row>
    <row r="3806" spans="1:11" x14ac:dyDescent="0.3">
      <c r="A3806" s="51" t="str">
        <f t="shared" si="64"/>
        <v>BMW.DE</v>
      </c>
      <c r="B3806" s="52" t="s">
        <v>352</v>
      </c>
      <c r="C3806" s="50" t="s">
        <v>7450</v>
      </c>
      <c r="D3806" s="50">
        <f>DAX__2019_2020__33[[#This Row],[Open]]*(DAX__2019_2020__33[[#This Row],[Adj Close]]/DAX__2019_2020__33[[#This Row],[Close]])</f>
        <v>56.800530692699795</v>
      </c>
      <c r="E3806" s="50" t="s">
        <v>8004</v>
      </c>
      <c r="F3806" s="50" t="s">
        <v>7908</v>
      </c>
      <c r="G3806" s="50" t="s">
        <v>7490</v>
      </c>
      <c r="H3806" s="50" t="s">
        <v>11516</v>
      </c>
      <c r="I3806" s="50">
        <f>(DAX__2019_2020__33[[#This Row],[Adj Close]]-DAX__2019_2020__33[[#This Row],[Adj Open]])/DAX__2019_2020__33[[#This Row],[Adj Open]]</f>
        <v>-1.1392159277535769E-2</v>
      </c>
      <c r="J3806" s="50">
        <f>DAX__2019_2020__33[[#This Row],[Adj Close]]-DAX__2019_2020__33[[#This Row],[Adj Open]]</f>
        <v>-0.64708069269979518</v>
      </c>
      <c r="K3806" s="50">
        <v>2112085</v>
      </c>
    </row>
    <row r="3807" spans="1:11" x14ac:dyDescent="0.3">
      <c r="A3807" s="51" t="str">
        <f t="shared" si="64"/>
        <v>BMW.DE</v>
      </c>
      <c r="B3807" s="52" t="s">
        <v>353</v>
      </c>
      <c r="C3807" s="50" t="s">
        <v>7490</v>
      </c>
      <c r="D3807" s="50">
        <f>DAX__2019_2020__33[[#This Row],[Open]]*(DAX__2019_2020__33[[#This Row],[Adj Close]]/DAX__2019_2020__33[[#This Row],[Close]])</f>
        <v>56.153445062354081</v>
      </c>
      <c r="E3807" s="50" t="s">
        <v>5249</v>
      </c>
      <c r="F3807" s="50" t="s">
        <v>8056</v>
      </c>
      <c r="G3807" s="50" t="s">
        <v>5308</v>
      </c>
      <c r="H3807" s="50" t="s">
        <v>11517</v>
      </c>
      <c r="I3807" s="50">
        <f>(DAX__2019_2020__33[[#This Row],[Adj Close]]-DAX__2019_2020__33[[#This Row],[Adj Open]])/DAX__2019_2020__33[[#This Row],[Adj Open]]</f>
        <v>-4.0406614785990788E-3</v>
      </c>
      <c r="J3807" s="50">
        <f>DAX__2019_2020__33[[#This Row],[Adj Close]]-DAX__2019_2020__33[[#This Row],[Adj Open]]</f>
        <v>-0.2268970623540838</v>
      </c>
      <c r="K3807" s="50">
        <v>1456090</v>
      </c>
    </row>
    <row r="3808" spans="1:11" x14ac:dyDescent="0.3">
      <c r="A3808" s="51" t="str">
        <f t="shared" si="64"/>
        <v>BMW.DE</v>
      </c>
      <c r="B3808" s="52" t="s">
        <v>354</v>
      </c>
      <c r="C3808" s="50" t="s">
        <v>5252</v>
      </c>
      <c r="D3808" s="50">
        <f>DAX__2019_2020__33[[#This Row],[Open]]*(DAX__2019_2020__33[[#This Row],[Adj Close]]/DAX__2019_2020__33[[#This Row],[Close]])</f>
        <v>55.464345987319902</v>
      </c>
      <c r="E3808" s="50" t="s">
        <v>5375</v>
      </c>
      <c r="F3808" s="50" t="s">
        <v>5093</v>
      </c>
      <c r="G3808" s="50" t="s">
        <v>11518</v>
      </c>
      <c r="H3808" s="50" t="s">
        <v>11519</v>
      </c>
      <c r="I3808" s="50">
        <f>(DAX__2019_2020__33[[#This Row],[Adj Close]]-DAX__2019_2020__33[[#This Row],[Adj Open]])/DAX__2019_2020__33[[#This Row],[Adj Open]]</f>
        <v>-6.6666969696971426E-3</v>
      </c>
      <c r="J3808" s="50">
        <f>DAX__2019_2020__33[[#This Row],[Adj Close]]-DAX__2019_2020__33[[#This Row],[Adj Open]]</f>
        <v>-0.36976398731989946</v>
      </c>
      <c r="K3808" s="50">
        <v>1995833</v>
      </c>
    </row>
    <row r="3809" spans="1:11" x14ac:dyDescent="0.3">
      <c r="A3809" s="51" t="str">
        <f t="shared" si="64"/>
        <v>BMW.DE</v>
      </c>
      <c r="B3809" s="52" t="s">
        <v>355</v>
      </c>
      <c r="C3809" s="50" t="s">
        <v>5276</v>
      </c>
      <c r="D3809" s="50">
        <f>DAX__2019_2020__33[[#This Row],[Open]]*(DAX__2019_2020__33[[#This Row],[Adj Close]]/DAX__2019_2020__33[[#This Row],[Close]])</f>
        <v>55.128194422973607</v>
      </c>
      <c r="E3809" s="50" t="s">
        <v>5332</v>
      </c>
      <c r="F3809" s="50" t="s">
        <v>11235</v>
      </c>
      <c r="G3809" s="50" t="s">
        <v>7332</v>
      </c>
      <c r="H3809" s="50" t="s">
        <v>11520</v>
      </c>
      <c r="I3809" s="50">
        <f>(DAX__2019_2020__33[[#This Row],[Adj Close]]-DAX__2019_2020__33[[#This Row],[Adj Open]])/DAX__2019_2020__33[[#This Row],[Adj Open]]</f>
        <v>-1.9207348146565564E-2</v>
      </c>
      <c r="J3809" s="50">
        <f>DAX__2019_2020__33[[#This Row],[Adj Close]]-DAX__2019_2020__33[[#This Row],[Adj Open]]</f>
        <v>-1.0588664229736082</v>
      </c>
      <c r="K3809" s="50">
        <v>2069682</v>
      </c>
    </row>
    <row r="3810" spans="1:11" x14ac:dyDescent="0.3">
      <c r="A3810" s="51" t="str">
        <f t="shared" si="64"/>
        <v>BMW.DE</v>
      </c>
      <c r="B3810" s="52" t="s">
        <v>356</v>
      </c>
      <c r="C3810" s="50" t="s">
        <v>7332</v>
      </c>
      <c r="D3810" s="50">
        <f>DAX__2019_2020__33[[#This Row],[Open]]*(DAX__2019_2020__33[[#This Row],[Adj Close]]/DAX__2019_2020__33[[#This Row],[Close]])</f>
        <v>54.0693314037932</v>
      </c>
      <c r="E3810" s="50" t="s">
        <v>7369</v>
      </c>
      <c r="F3810" s="50" t="s">
        <v>5620</v>
      </c>
      <c r="G3810" s="50" t="s">
        <v>11370</v>
      </c>
      <c r="H3810" s="50" t="s">
        <v>11371</v>
      </c>
      <c r="I3810" s="50">
        <f>(DAX__2019_2020__33[[#This Row],[Adj Close]]-DAX__2019_2020__33[[#This Row],[Adj Open]])/DAX__2019_2020__33[[#This Row],[Adj Open]]</f>
        <v>6.2171281452986984E-4</v>
      </c>
      <c r="J3810" s="50">
        <f>DAX__2019_2020__33[[#This Row],[Adj Close]]-DAX__2019_2020__33[[#This Row],[Adj Open]]</f>
        <v>3.3615596206800546E-2</v>
      </c>
      <c r="K3810" s="50">
        <v>1818370</v>
      </c>
    </row>
    <row r="3811" spans="1:11" x14ac:dyDescent="0.3">
      <c r="A3811" s="51" t="str">
        <f t="shared" si="64"/>
        <v>BMW.DE</v>
      </c>
      <c r="B3811" s="52" t="s">
        <v>357</v>
      </c>
      <c r="C3811" s="50" t="s">
        <v>11356</v>
      </c>
      <c r="D3811" s="50">
        <f>DAX__2019_2020__33[[#This Row],[Open]]*(DAX__2019_2020__33[[#This Row],[Adj Close]]/DAX__2019_2020__33[[#This Row],[Close]])</f>
        <v>54.229001759123186</v>
      </c>
      <c r="E3811" s="50" t="s">
        <v>9472</v>
      </c>
      <c r="F3811" s="50" t="s">
        <v>5363</v>
      </c>
      <c r="G3811" s="50" t="s">
        <v>11239</v>
      </c>
      <c r="H3811" s="50" t="s">
        <v>11521</v>
      </c>
      <c r="I3811" s="50">
        <f>(DAX__2019_2020__33[[#This Row],[Adj Close]]-DAX__2019_2020__33[[#This Row],[Adj Open]])/DAX__2019_2020__33[[#This Row],[Adj Open]]</f>
        <v>6.5085697583846065E-3</v>
      </c>
      <c r="J3811" s="50">
        <f>DAX__2019_2020__33[[#This Row],[Adj Close]]-DAX__2019_2020__33[[#This Row],[Adj Open]]</f>
        <v>0.35295324087681479</v>
      </c>
      <c r="K3811" s="50">
        <v>1938049</v>
      </c>
    </row>
    <row r="3812" spans="1:11" x14ac:dyDescent="0.3">
      <c r="A3812" s="51" t="str">
        <f t="shared" si="64"/>
        <v>BMW.DE</v>
      </c>
      <c r="B3812" s="52" t="s">
        <v>358</v>
      </c>
      <c r="C3812" s="50" t="s">
        <v>5000</v>
      </c>
      <c r="D3812" s="50">
        <f>DAX__2019_2020__33[[#This Row],[Open]]*(DAX__2019_2020__33[[#This Row],[Adj Close]]/DAX__2019_2020__33[[#This Row],[Close]])</f>
        <v>54.708015283804336</v>
      </c>
      <c r="E3812" s="50" t="s">
        <v>7912</v>
      </c>
      <c r="F3812" s="50" t="s">
        <v>5190</v>
      </c>
      <c r="G3812" s="50" t="s">
        <v>8056</v>
      </c>
      <c r="H3812" s="50" t="s">
        <v>11522</v>
      </c>
      <c r="I3812" s="50">
        <f>(DAX__2019_2020__33[[#This Row],[Adj Close]]-DAX__2019_2020__33[[#This Row],[Adj Open]])/DAX__2019_2020__33[[#This Row],[Adj Open]]</f>
        <v>1.7204347686769404E-2</v>
      </c>
      <c r="J3812" s="50">
        <f>DAX__2019_2020__33[[#This Row],[Adj Close]]-DAX__2019_2020__33[[#This Row],[Adj Open]]</f>
        <v>0.94121571619566424</v>
      </c>
      <c r="K3812" s="50">
        <v>2017296</v>
      </c>
    </row>
    <row r="3813" spans="1:11" x14ac:dyDescent="0.3">
      <c r="A3813" s="51" t="str">
        <f t="shared" si="64"/>
        <v>BMW.DE</v>
      </c>
      <c r="B3813" s="52" t="s">
        <v>359</v>
      </c>
      <c r="C3813" s="50" t="s">
        <v>8035</v>
      </c>
      <c r="D3813" s="50">
        <f>DAX__2019_2020__33[[#This Row],[Open]]*(DAX__2019_2020__33[[#This Row],[Adj Close]]/DAX__2019_2020__33[[#This Row],[Close]])</f>
        <v>56.103027615216085</v>
      </c>
      <c r="E3813" s="50" t="s">
        <v>7423</v>
      </c>
      <c r="F3813" s="50" t="s">
        <v>5549</v>
      </c>
      <c r="G3813" s="50" t="s">
        <v>7908</v>
      </c>
      <c r="H3813" s="50" t="s">
        <v>11523</v>
      </c>
      <c r="I3813" s="50">
        <f>(DAX__2019_2020__33[[#This Row],[Adj Close]]-DAX__2019_2020__33[[#This Row],[Adj Open]])/DAX__2019_2020__33[[#This Row],[Adj Open]]</f>
        <v>-6.4409824313666261E-3</v>
      </c>
      <c r="J3813" s="50">
        <f>DAX__2019_2020__33[[#This Row],[Adj Close]]-DAX__2019_2020__33[[#This Row],[Adj Open]]</f>
        <v>-0.36135861521608348</v>
      </c>
      <c r="K3813" s="50">
        <v>1618304</v>
      </c>
    </row>
    <row r="3814" spans="1:11" x14ac:dyDescent="0.3">
      <c r="A3814" s="51" t="str">
        <f t="shared" si="64"/>
        <v>BMW.DE</v>
      </c>
      <c r="B3814" s="52" t="s">
        <v>360</v>
      </c>
      <c r="C3814" s="50" t="s">
        <v>5272</v>
      </c>
      <c r="D3814" s="50">
        <f>DAX__2019_2020__33[[#This Row],[Open]]*(DAX__2019_2020__33[[#This Row],[Adj Close]]/DAX__2019_2020__33[[#This Row],[Close]])</f>
        <v>55.380314409743491</v>
      </c>
      <c r="E3814" s="50" t="s">
        <v>5272</v>
      </c>
      <c r="F3814" s="50" t="s">
        <v>7728</v>
      </c>
      <c r="G3814" s="50" t="s">
        <v>8803</v>
      </c>
      <c r="H3814" s="50" t="s">
        <v>11524</v>
      </c>
      <c r="I3814" s="50">
        <f>(DAX__2019_2020__33[[#This Row],[Adj Close]]-DAX__2019_2020__33[[#This Row],[Adj Open]])/DAX__2019_2020__33[[#This Row],[Adj Open]]</f>
        <v>-1.8361152705275934E-2</v>
      </c>
      <c r="J3814" s="50">
        <f>DAX__2019_2020__33[[#This Row],[Adj Close]]-DAX__2019_2020__33[[#This Row],[Adj Open]]</f>
        <v>-1.0168464097434935</v>
      </c>
      <c r="K3814" s="50">
        <v>2438775</v>
      </c>
    </row>
    <row r="3815" spans="1:11" x14ac:dyDescent="0.3">
      <c r="A3815" s="51" t="str">
        <f t="shared" si="64"/>
        <v>BMW.DE</v>
      </c>
      <c r="B3815" s="52" t="s">
        <v>361</v>
      </c>
      <c r="C3815" s="50" t="s">
        <v>11356</v>
      </c>
      <c r="D3815" s="50">
        <f>DAX__2019_2020__33[[#This Row],[Open]]*(DAX__2019_2020__33[[#This Row],[Adj Close]]/DAX__2019_2020__33[[#This Row],[Close]])</f>
        <v>54.229003923320107</v>
      </c>
      <c r="E3815" s="50" t="s">
        <v>4979</v>
      </c>
      <c r="F3815" s="50" t="s">
        <v>5274</v>
      </c>
      <c r="G3815" s="50" t="s">
        <v>7309</v>
      </c>
      <c r="H3815" s="50" t="s">
        <v>11351</v>
      </c>
      <c r="I3815" s="50">
        <f>(DAX__2019_2020__33[[#This Row],[Adj Close]]-DAX__2019_2020__33[[#This Row],[Adj Open]])/DAX__2019_2020__33[[#This Row],[Adj Open]]</f>
        <v>-1.1157570295328878E-2</v>
      </c>
      <c r="J3815" s="50">
        <f>DAX__2019_2020__33[[#This Row],[Adj Close]]-DAX__2019_2020__33[[#This Row],[Adj Open]]</f>
        <v>-0.60506392332010961</v>
      </c>
      <c r="K3815" s="50">
        <v>1969048</v>
      </c>
    </row>
    <row r="3816" spans="1:11" x14ac:dyDescent="0.3">
      <c r="A3816" s="51" t="str">
        <f t="shared" si="64"/>
        <v>BMW.DE</v>
      </c>
      <c r="B3816" s="52" t="s">
        <v>362</v>
      </c>
      <c r="C3816" s="50" t="s">
        <v>5580</v>
      </c>
      <c r="D3816" s="50">
        <f>DAX__2019_2020__33[[#This Row],[Open]]*(DAX__2019_2020__33[[#This Row],[Adj Close]]/DAX__2019_2020__33[[#This Row],[Close]])</f>
        <v>54.018913837543529</v>
      </c>
      <c r="E3816" s="50" t="s">
        <v>7481</v>
      </c>
      <c r="F3816" s="50" t="s">
        <v>11367</v>
      </c>
      <c r="G3816" s="50" t="s">
        <v>5267</v>
      </c>
      <c r="H3816" s="50" t="s">
        <v>11525</v>
      </c>
      <c r="I3816" s="50">
        <f>(DAX__2019_2020__33[[#This Row],[Adj Close]]-DAX__2019_2020__33[[#This Row],[Adj Open]])/DAX__2019_2020__33[[#This Row],[Adj Open]]</f>
        <v>2.0224798074436668E-3</v>
      </c>
      <c r="J3816" s="50">
        <f>DAX__2019_2020__33[[#This Row],[Adj Close]]-DAX__2019_2020__33[[#This Row],[Adj Open]]</f>
        <v>0.10925216245647107</v>
      </c>
      <c r="K3816" s="50">
        <v>2075594</v>
      </c>
    </row>
    <row r="3817" spans="1:11" x14ac:dyDescent="0.3">
      <c r="A3817" s="51" t="str">
        <f t="shared" si="64"/>
        <v>BMW.DE</v>
      </c>
      <c r="B3817" s="52" t="s">
        <v>363</v>
      </c>
      <c r="C3817" s="50" t="s">
        <v>5509</v>
      </c>
      <c r="D3817" s="50">
        <f>DAX__2019_2020__33[[#This Row],[Open]]*(DAX__2019_2020__33[[#This Row],[Adj Close]]/DAX__2019_2020__33[[#This Row],[Close]])</f>
        <v>54.45590905457928</v>
      </c>
      <c r="E3817" s="50" t="s">
        <v>9172</v>
      </c>
      <c r="F3817" s="50" t="s">
        <v>9207</v>
      </c>
      <c r="G3817" s="50" t="s">
        <v>9172</v>
      </c>
      <c r="H3817" s="50" t="s">
        <v>11526</v>
      </c>
      <c r="I3817" s="50">
        <f>(DAX__2019_2020__33[[#This Row],[Adj Close]]-DAX__2019_2020__33[[#This Row],[Adj Open]])/DAX__2019_2020__33[[#This Row],[Adj Open]]</f>
        <v>3.5030816279437382E-2</v>
      </c>
      <c r="J3817" s="50">
        <f>DAX__2019_2020__33[[#This Row],[Adj Close]]-DAX__2019_2020__33[[#This Row],[Adj Open]]</f>
        <v>1.9076349454207175</v>
      </c>
      <c r="K3817" s="50">
        <v>2590748</v>
      </c>
    </row>
    <row r="3818" spans="1:11" x14ac:dyDescent="0.3">
      <c r="A3818" s="51" t="str">
        <f t="shared" si="64"/>
        <v>BMW.DE</v>
      </c>
      <c r="B3818" s="52" t="s">
        <v>364</v>
      </c>
      <c r="C3818" s="50" t="s">
        <v>5300</v>
      </c>
      <c r="D3818" s="50">
        <f>DAX__2019_2020__33[[#This Row],[Open]]*(DAX__2019_2020__33[[#This Row],[Adj Close]]/DAX__2019_2020__33[[#This Row],[Close]])</f>
        <v>56.052600414926033</v>
      </c>
      <c r="E3818" s="50" t="s">
        <v>7444</v>
      </c>
      <c r="F3818" s="50" t="s">
        <v>7856</v>
      </c>
      <c r="G3818" s="50" t="s">
        <v>8845</v>
      </c>
      <c r="H3818" s="50" t="s">
        <v>11527</v>
      </c>
      <c r="I3818" s="50">
        <f>(DAX__2019_2020__33[[#This Row],[Adj Close]]-DAX__2019_2020__33[[#This Row],[Adj Open]])/DAX__2019_2020__33[[#This Row],[Adj Open]]</f>
        <v>-1.6491904789741009E-3</v>
      </c>
      <c r="J3818" s="50">
        <f>DAX__2019_2020__33[[#This Row],[Adj Close]]-DAX__2019_2020__33[[#This Row],[Adj Open]]</f>
        <v>-9.2441414926035748E-2</v>
      </c>
      <c r="K3818" s="50">
        <v>1643472</v>
      </c>
    </row>
    <row r="3819" spans="1:11" x14ac:dyDescent="0.3">
      <c r="A3819" s="51" t="str">
        <f t="shared" si="64"/>
        <v>BMW.DE</v>
      </c>
      <c r="B3819" s="52" t="s">
        <v>365</v>
      </c>
      <c r="C3819" s="50" t="s">
        <v>7416</v>
      </c>
      <c r="D3819" s="50">
        <f>DAX__2019_2020__33[[#This Row],[Open]]*(DAX__2019_2020__33[[#This Row],[Adj Close]]/DAX__2019_2020__33[[#This Row],[Close]])</f>
        <v>55.884530240137707</v>
      </c>
      <c r="E3819" s="50" t="s">
        <v>8022</v>
      </c>
      <c r="F3819" s="50" t="s">
        <v>7414</v>
      </c>
      <c r="G3819" s="50" t="s">
        <v>7400</v>
      </c>
      <c r="H3819" s="50" t="s">
        <v>11528</v>
      </c>
      <c r="I3819" s="50">
        <f>(DAX__2019_2020__33[[#This Row],[Adj Close]]-DAX__2019_2020__33[[#This Row],[Adj Open]])/DAX__2019_2020__33[[#This Row],[Adj Open]]</f>
        <v>-9.6240451127819066E-3</v>
      </c>
      <c r="J3819" s="50">
        <f>DAX__2019_2020__33[[#This Row],[Adj Close]]-DAX__2019_2020__33[[#This Row],[Adj Open]]</f>
        <v>-0.53783524013771</v>
      </c>
      <c r="K3819" s="50">
        <v>1456966</v>
      </c>
    </row>
    <row r="3820" spans="1:11" x14ac:dyDescent="0.3">
      <c r="A3820" s="51" t="str">
        <f t="shared" si="64"/>
        <v>BMW.DE</v>
      </c>
      <c r="B3820" s="52" t="s">
        <v>366</v>
      </c>
      <c r="C3820" s="50" t="s">
        <v>7576</v>
      </c>
      <c r="D3820" s="50">
        <f>DAX__2019_2020__33[[#This Row],[Open]]*(DAX__2019_2020__33[[#This Row],[Adj Close]]/DAX__2019_2020__33[[#This Row],[Close]])</f>
        <v>55.792094204072633</v>
      </c>
      <c r="E3820" s="50" t="s">
        <v>7940</v>
      </c>
      <c r="F3820" s="50" t="s">
        <v>7454</v>
      </c>
      <c r="G3820" s="50" t="s">
        <v>7404</v>
      </c>
      <c r="H3820" s="50" t="s">
        <v>11529</v>
      </c>
      <c r="I3820" s="50">
        <f>(DAX__2019_2020__33[[#This Row],[Adj Close]]-DAX__2019_2020__33[[#This Row],[Adj Open]])/DAX__2019_2020__33[[#This Row],[Adj Open]]</f>
        <v>1.8075463444425764E-3</v>
      </c>
      <c r="J3820" s="50">
        <f>DAX__2019_2020__33[[#This Row],[Adj Close]]-DAX__2019_2020__33[[#This Row],[Adj Open]]</f>
        <v>0.10084679592736734</v>
      </c>
      <c r="K3820" s="50">
        <v>1298707</v>
      </c>
    </row>
    <row r="3821" spans="1:11" x14ac:dyDescent="0.3">
      <c r="A3821" s="51" t="str">
        <f t="shared" si="64"/>
        <v>BMW.DE</v>
      </c>
      <c r="B3821" s="52" t="s">
        <v>367</v>
      </c>
      <c r="C3821" s="50" t="s">
        <v>5328</v>
      </c>
      <c r="D3821" s="50">
        <f>DAX__2019_2020__33[[#This Row],[Open]]*(DAX__2019_2020__33[[#This Row],[Adj Close]]/DAX__2019_2020__33[[#This Row],[Close]])</f>
        <v>55.338286587895219</v>
      </c>
      <c r="E3821" s="50" t="s">
        <v>7356</v>
      </c>
      <c r="F3821" s="50" t="s">
        <v>5188</v>
      </c>
      <c r="G3821" s="50" t="s">
        <v>5188</v>
      </c>
      <c r="H3821" s="50" t="s">
        <v>11530</v>
      </c>
      <c r="I3821" s="50">
        <f>(DAX__2019_2020__33[[#This Row],[Adj Close]]-DAX__2019_2020__33[[#This Row],[Adj Open]])/DAX__2019_2020__33[[#This Row],[Adj Open]]</f>
        <v>-9.870934240575226E-3</v>
      </c>
      <c r="J3821" s="50">
        <f>DAX__2019_2020__33[[#This Row],[Adj Close]]-DAX__2019_2020__33[[#This Row],[Adj Open]]</f>
        <v>-0.54624058789521968</v>
      </c>
      <c r="K3821" s="50">
        <v>1359236</v>
      </c>
    </row>
    <row r="3822" spans="1:11" x14ac:dyDescent="0.3">
      <c r="A3822" s="51" t="str">
        <f t="shared" si="64"/>
        <v>BMW.DE</v>
      </c>
      <c r="B3822" s="52" t="s">
        <v>368</v>
      </c>
      <c r="C3822" s="50" t="s">
        <v>5297</v>
      </c>
      <c r="D3822" s="50">
        <f>DAX__2019_2020__33[[#This Row],[Open]]*(DAX__2019_2020__33[[#This Row],[Adj Close]]/DAX__2019_2020__33[[#This Row],[Close]])</f>
        <v>55.18702199170032</v>
      </c>
      <c r="E3822" s="50" t="s">
        <v>8839</v>
      </c>
      <c r="F3822" s="50" t="s">
        <v>8818</v>
      </c>
      <c r="G3822" s="50" t="s">
        <v>9157</v>
      </c>
      <c r="H3822" s="50" t="s">
        <v>11531</v>
      </c>
      <c r="I3822" s="50">
        <f>(DAX__2019_2020__33[[#This Row],[Adj Close]]-DAX__2019_2020__33[[#This Row],[Adj Open]])/DAX__2019_2020__33[[#This Row],[Adj Open]]</f>
        <v>-3.3500990817755551E-3</v>
      </c>
      <c r="J3822" s="50">
        <f>DAX__2019_2020__33[[#This Row],[Adj Close]]-DAX__2019_2020__33[[#This Row],[Adj Open]]</f>
        <v>-0.1848819917003226</v>
      </c>
      <c r="K3822" s="50">
        <v>1326708</v>
      </c>
    </row>
    <row r="3823" spans="1:11" x14ac:dyDescent="0.3">
      <c r="A3823" s="51" t="str">
        <f t="shared" si="64"/>
        <v>BMW.DE</v>
      </c>
      <c r="B3823" s="52" t="s">
        <v>369</v>
      </c>
      <c r="C3823" s="50" t="s">
        <v>5306</v>
      </c>
      <c r="D3823" s="50">
        <f>DAX__2019_2020__33[[#This Row],[Open]]*(DAX__2019_2020__33[[#This Row],[Adj Close]]/DAX__2019_2020__33[[#This Row],[Close]])</f>
        <v>55.044162771219199</v>
      </c>
      <c r="E3823" s="50" t="s">
        <v>5310</v>
      </c>
      <c r="F3823" s="50" t="s">
        <v>8796</v>
      </c>
      <c r="G3823" s="50" t="s">
        <v>5223</v>
      </c>
      <c r="H3823" s="50" t="s">
        <v>11532</v>
      </c>
      <c r="I3823" s="50">
        <f>(DAX__2019_2020__33[[#This Row],[Adj Close]]-DAX__2019_2020__33[[#This Row],[Adj Open]])/DAX__2019_2020__33[[#This Row],[Adj Open]]</f>
        <v>-2.900793893129916E-3</v>
      </c>
      <c r="J3823" s="50">
        <f>DAX__2019_2020__33[[#This Row],[Adj Close]]-DAX__2019_2020__33[[#This Row],[Adj Open]]</f>
        <v>-0.15967177121920173</v>
      </c>
      <c r="K3823" s="50">
        <v>1793835</v>
      </c>
    </row>
    <row r="3824" spans="1:11" x14ac:dyDescent="0.3">
      <c r="A3824" s="51" t="str">
        <f t="shared" si="64"/>
        <v>BMW.DE</v>
      </c>
      <c r="B3824" s="52" t="s">
        <v>370</v>
      </c>
      <c r="C3824" s="50" t="s">
        <v>11354</v>
      </c>
      <c r="D3824" s="50">
        <f>DAX__2019_2020__33[[#This Row],[Open]]*(DAX__2019_2020__33[[#This Row],[Adj Close]]/DAX__2019_2020__33[[#This Row],[Close]])</f>
        <v>54.674399538471562</v>
      </c>
      <c r="E3824" s="50" t="s">
        <v>5306</v>
      </c>
      <c r="F3824" s="50" t="s">
        <v>7368</v>
      </c>
      <c r="G3824" s="50" t="s">
        <v>8818</v>
      </c>
      <c r="H3824" s="50" t="s">
        <v>11533</v>
      </c>
      <c r="I3824" s="50">
        <f>(DAX__2019_2020__33[[#This Row],[Adj Close]]-DAX__2019_2020__33[[#This Row],[Adj Open]])/DAX__2019_2020__33[[#This Row],[Adj Open]]</f>
        <v>-8.4536737919971641E-3</v>
      </c>
      <c r="J3824" s="50">
        <f>DAX__2019_2020__33[[#This Row],[Adj Close]]-DAX__2019_2020__33[[#This Row],[Adj Open]]</f>
        <v>-0.46219953847155892</v>
      </c>
      <c r="K3824" s="50">
        <v>2005662</v>
      </c>
    </row>
    <row r="3825" spans="1:11" x14ac:dyDescent="0.3">
      <c r="A3825" s="51" t="str">
        <f t="shared" si="64"/>
        <v>BMW.DE</v>
      </c>
      <c r="B3825" s="52" t="s">
        <v>371</v>
      </c>
      <c r="C3825" s="50" t="s">
        <v>5256</v>
      </c>
      <c r="D3825" s="50">
        <f>DAX__2019_2020__33[[#This Row],[Open]]*(DAX__2019_2020__33[[#This Row],[Adj Close]]/DAX__2019_2020__33[[#This Row],[Close]])</f>
        <v>52.943239289440747</v>
      </c>
      <c r="E3825" s="50" t="s">
        <v>7341</v>
      </c>
      <c r="F3825" s="50" t="s">
        <v>7843</v>
      </c>
      <c r="G3825" s="50" t="s">
        <v>11534</v>
      </c>
      <c r="H3825" s="50" t="s">
        <v>11535</v>
      </c>
      <c r="I3825" s="50">
        <f>(DAX__2019_2020__33[[#This Row],[Adj Close]]-DAX__2019_2020__33[[#This Row],[Adj Open]])/DAX__2019_2020__33[[#This Row],[Adj Open]]</f>
        <v>-2.4761920634920664E-2</v>
      </c>
      <c r="J3825" s="50">
        <f>DAX__2019_2020__33[[#This Row],[Adj Close]]-DAX__2019_2020__33[[#This Row],[Adj Open]]</f>
        <v>-1.3109762894407453</v>
      </c>
      <c r="K3825" s="50">
        <v>3729450</v>
      </c>
    </row>
    <row r="3826" spans="1:11" x14ac:dyDescent="0.3">
      <c r="A3826" s="51" t="str">
        <f t="shared" si="64"/>
        <v>BMW.DE</v>
      </c>
      <c r="B3826" s="52" t="s">
        <v>372</v>
      </c>
      <c r="C3826" s="50" t="s">
        <v>7715</v>
      </c>
      <c r="D3826" s="50">
        <f>DAX__2019_2020__33[[#This Row],[Open]]*(DAX__2019_2020__33[[#This Row],[Adj Close]]/DAX__2019_2020__33[[#This Row],[Close]])</f>
        <v>52.094468647384772</v>
      </c>
      <c r="E3826" s="50" t="s">
        <v>8785</v>
      </c>
      <c r="F3826" s="50" t="s">
        <v>7609</v>
      </c>
      <c r="G3826" s="50" t="s">
        <v>5515</v>
      </c>
      <c r="H3826" s="50" t="s">
        <v>11316</v>
      </c>
      <c r="I3826" s="50">
        <f>(DAX__2019_2020__33[[#This Row],[Adj Close]]-DAX__2019_2020__33[[#This Row],[Adj Open]])/DAX__2019_2020__33[[#This Row],[Adj Open]]</f>
        <v>-1.5486416664416327E-2</v>
      </c>
      <c r="J3826" s="50">
        <f>DAX__2019_2020__33[[#This Row],[Adj Close]]-DAX__2019_2020__33[[#This Row],[Adj Open]]</f>
        <v>-0.80675664738477337</v>
      </c>
      <c r="K3826" s="50">
        <v>2409281</v>
      </c>
    </row>
    <row r="3827" spans="1:11" x14ac:dyDescent="0.3">
      <c r="A3827" s="51" t="str">
        <f t="shared" si="64"/>
        <v>BMW.DE</v>
      </c>
      <c r="B3827" s="52" t="s">
        <v>373</v>
      </c>
      <c r="C3827" s="50" t="s">
        <v>5368</v>
      </c>
      <c r="D3827" s="50">
        <f>DAX__2019_2020__33[[#This Row],[Open]]*(DAX__2019_2020__33[[#This Row],[Adj Close]]/DAX__2019_2020__33[[#This Row],[Close]])</f>
        <v>51.060810911376421</v>
      </c>
      <c r="E3827" s="50" t="s">
        <v>7648</v>
      </c>
      <c r="F3827" s="50" t="s">
        <v>5185</v>
      </c>
      <c r="G3827" s="50" t="s">
        <v>7644</v>
      </c>
      <c r="H3827" s="50" t="s">
        <v>11536</v>
      </c>
      <c r="I3827" s="50">
        <f>(DAX__2019_2020__33[[#This Row],[Adj Close]]-DAX__2019_2020__33[[#This Row],[Adj Open]])/DAX__2019_2020__33[[#This Row],[Adj Open]]</f>
        <v>1.6787377116108421E-2</v>
      </c>
      <c r="J3827" s="50">
        <f>DAX__2019_2020__33[[#This Row],[Adj Close]]-DAX__2019_2020__33[[#This Row],[Adj Open]]</f>
        <v>0.85717708862357966</v>
      </c>
      <c r="K3827" s="50">
        <v>3322283</v>
      </c>
    </row>
    <row r="3828" spans="1:11" x14ac:dyDescent="0.3">
      <c r="A3828" s="51" t="str">
        <f t="shared" si="64"/>
        <v>BMW.DE</v>
      </c>
      <c r="B3828" s="52" t="s">
        <v>374</v>
      </c>
      <c r="C3828" s="50" t="s">
        <v>11537</v>
      </c>
      <c r="D3828" s="50">
        <f>DAX__2019_2020__33[[#This Row],[Open]]*(DAX__2019_2020__33[[#This Row],[Adj Close]]/DAX__2019_2020__33[[#This Row],[Close]])</f>
        <v>50.817107237093481</v>
      </c>
      <c r="E3828" s="50" t="s">
        <v>7894</v>
      </c>
      <c r="F3828" s="50" t="s">
        <v>7627</v>
      </c>
      <c r="G3828" s="50" t="s">
        <v>7833</v>
      </c>
      <c r="H3828" s="50" t="s">
        <v>11538</v>
      </c>
      <c r="I3828" s="50">
        <f>(DAX__2019_2020__33[[#This Row],[Adj Close]]-DAX__2019_2020__33[[#This Row],[Adj Open]])/DAX__2019_2020__33[[#This Row],[Adj Open]]</f>
        <v>-1.0418405648777726E-2</v>
      </c>
      <c r="J3828" s="50">
        <f>DAX__2019_2020__33[[#This Row],[Adj Close]]-DAX__2019_2020__33[[#This Row],[Adj Open]]</f>
        <v>-0.52943323709347823</v>
      </c>
      <c r="K3828" s="50">
        <v>3225348</v>
      </c>
    </row>
    <row r="3829" spans="1:11" x14ac:dyDescent="0.3">
      <c r="A3829" s="51" t="str">
        <f t="shared" si="64"/>
        <v>BMW.DE</v>
      </c>
      <c r="B3829" s="52" t="s">
        <v>375</v>
      </c>
      <c r="C3829" s="50" t="s">
        <v>11539</v>
      </c>
      <c r="D3829" s="50">
        <f>DAX__2019_2020__33[[#This Row],[Open]]*(DAX__2019_2020__33[[#This Row],[Adj Close]]/DAX__2019_2020__33[[#This Row],[Close]])</f>
        <v>48.522900715524791</v>
      </c>
      <c r="E3829" s="50" t="s">
        <v>11540</v>
      </c>
      <c r="F3829" s="50" t="s">
        <v>9127</v>
      </c>
      <c r="G3829" s="50" t="s">
        <v>11540</v>
      </c>
      <c r="H3829" s="50" t="s">
        <v>11541</v>
      </c>
      <c r="I3829" s="50">
        <f>(DAX__2019_2020__33[[#This Row],[Adj Close]]-DAX__2019_2020__33[[#This Row],[Adj Open]])/DAX__2019_2020__33[[#This Row],[Adj Open]]</f>
        <v>2.0609594021143349E-2</v>
      </c>
      <c r="J3829" s="50">
        <f>DAX__2019_2020__33[[#This Row],[Adj Close]]-DAX__2019_2020__33[[#This Row],[Adj Open]]</f>
        <v>1.0000372844752121</v>
      </c>
      <c r="K3829" s="50">
        <v>5834942</v>
      </c>
    </row>
    <row r="3830" spans="1:11" x14ac:dyDescent="0.3">
      <c r="A3830" s="51" t="str">
        <f t="shared" si="64"/>
        <v>BMW.DE</v>
      </c>
      <c r="B3830" s="52" t="s">
        <v>376</v>
      </c>
      <c r="C3830" s="50" t="s">
        <v>7777</v>
      </c>
      <c r="D3830" s="50">
        <f>DAX__2019_2020__33[[#This Row],[Open]]*(DAX__2019_2020__33[[#This Row],[Adj Close]]/DAX__2019_2020__33[[#This Row],[Close]])</f>
        <v>49.917912087634278</v>
      </c>
      <c r="E3830" s="50" t="s">
        <v>5163</v>
      </c>
      <c r="F3830" s="50" t="s">
        <v>8984</v>
      </c>
      <c r="G3830" s="50" t="s">
        <v>7774</v>
      </c>
      <c r="H3830" s="50" t="s">
        <v>11542</v>
      </c>
      <c r="I3830" s="50">
        <f>(DAX__2019_2020__33[[#This Row],[Adj Close]]-DAX__2019_2020__33[[#This Row],[Adj Open]])/DAX__2019_2020__33[[#This Row],[Adj Open]]</f>
        <v>-2.3569056445486361E-2</v>
      </c>
      <c r="J3830" s="50">
        <f>DAX__2019_2020__33[[#This Row],[Adj Close]]-DAX__2019_2020__33[[#This Row],[Adj Open]]</f>
        <v>-1.1765180876342782</v>
      </c>
      <c r="K3830" s="50">
        <v>3315364</v>
      </c>
    </row>
    <row r="3831" spans="1:11" x14ac:dyDescent="0.3">
      <c r="A3831" s="51" t="str">
        <f t="shared" si="64"/>
        <v>BMW.DE</v>
      </c>
      <c r="B3831" s="52" t="s">
        <v>377</v>
      </c>
      <c r="C3831" s="50" t="s">
        <v>5089</v>
      </c>
      <c r="D3831" s="50">
        <f>DAX__2019_2020__33[[#This Row],[Open]]*(DAX__2019_2020__33[[#This Row],[Adj Close]]/DAX__2019_2020__33[[#This Row],[Close]])</f>
        <v>49.161577628517229</v>
      </c>
      <c r="E3831" s="50" t="s">
        <v>5610</v>
      </c>
      <c r="F3831" s="50" t="s">
        <v>9136</v>
      </c>
      <c r="G3831" s="50" t="s">
        <v>8667</v>
      </c>
      <c r="H3831" s="50" t="s">
        <v>11543</v>
      </c>
      <c r="I3831" s="50">
        <f>(DAX__2019_2020__33[[#This Row],[Adj Close]]-DAX__2019_2020__33[[#This Row],[Adj Open]])/DAX__2019_2020__33[[#This Row],[Adj Open]]</f>
        <v>-1.2649606837606735E-2</v>
      </c>
      <c r="J3831" s="50">
        <f>DAX__2019_2020__33[[#This Row],[Adj Close]]-DAX__2019_2020__33[[#This Row],[Adj Open]]</f>
        <v>-0.62187462851722586</v>
      </c>
      <c r="K3831" s="50">
        <v>4135929</v>
      </c>
    </row>
    <row r="3832" spans="1:11" x14ac:dyDescent="0.3">
      <c r="A3832" s="51" t="str">
        <f t="shared" si="64"/>
        <v>BMW.DE</v>
      </c>
      <c r="B3832" s="52" t="s">
        <v>378</v>
      </c>
      <c r="C3832" s="50" t="s">
        <v>8746</v>
      </c>
      <c r="D3832" s="50">
        <f>DAX__2019_2020__33[[#This Row],[Open]]*(DAX__2019_2020__33[[#This Row],[Adj Close]]/DAX__2019_2020__33[[#This Row],[Close]])</f>
        <v>48.70778013555735</v>
      </c>
      <c r="E3832" s="50" t="s">
        <v>8968</v>
      </c>
      <c r="F3832" s="50" t="s">
        <v>11544</v>
      </c>
      <c r="G3832" s="50" t="s">
        <v>9540</v>
      </c>
      <c r="H3832" s="50" t="s">
        <v>11545</v>
      </c>
      <c r="I3832" s="50">
        <f>(DAX__2019_2020__33[[#This Row],[Adj Close]]-DAX__2019_2020__33[[#This Row],[Adj Open]])/DAX__2019_2020__33[[#This Row],[Adj Open]]</f>
        <v>1.0524517089794926E-2</v>
      </c>
      <c r="J3832" s="50">
        <f>DAX__2019_2020__33[[#This Row],[Adj Close]]-DAX__2019_2020__33[[#This Row],[Adj Open]]</f>
        <v>0.51262586444264713</v>
      </c>
      <c r="K3832" s="50">
        <v>2320426</v>
      </c>
    </row>
    <row r="3833" spans="1:11" x14ac:dyDescent="0.3">
      <c r="A3833" s="51" t="str">
        <f t="shared" si="64"/>
        <v>BMW.DE</v>
      </c>
      <c r="B3833" s="52" t="s">
        <v>379</v>
      </c>
      <c r="C3833" s="50" t="s">
        <v>7781</v>
      </c>
      <c r="D3833" s="50">
        <f>DAX__2019_2020__33[[#This Row],[Open]]*(DAX__2019_2020__33[[#This Row],[Adj Close]]/DAX__2019_2020__33[[#This Row],[Close]])</f>
        <v>49.430496648872051</v>
      </c>
      <c r="E3833" s="50" t="s">
        <v>9544</v>
      </c>
      <c r="F3833" s="50" t="s">
        <v>8729</v>
      </c>
      <c r="G3833" s="50" t="s">
        <v>7808</v>
      </c>
      <c r="H3833" s="50" t="s">
        <v>11546</v>
      </c>
      <c r="I3833" s="50">
        <f>(DAX__2019_2020__33[[#This Row],[Adj Close]]-DAX__2019_2020__33[[#This Row],[Adj Open]])/DAX__2019_2020__33[[#This Row],[Adj Open]]</f>
        <v>-1.2750765045902692E-2</v>
      </c>
      <c r="J3833" s="50">
        <f>DAX__2019_2020__33[[#This Row],[Adj Close]]-DAX__2019_2020__33[[#This Row],[Adj Open]]</f>
        <v>-0.63027664887204793</v>
      </c>
      <c r="K3833" s="50">
        <v>2447364</v>
      </c>
    </row>
    <row r="3834" spans="1:11" x14ac:dyDescent="0.3">
      <c r="A3834" s="51" t="str">
        <f t="shared" si="64"/>
        <v>BMW.DE</v>
      </c>
      <c r="B3834" s="52" t="s">
        <v>380</v>
      </c>
      <c r="C3834" s="50" t="s">
        <v>11547</v>
      </c>
      <c r="D3834" s="50">
        <f>DAX__2019_2020__33[[#This Row],[Open]]*(DAX__2019_2020__33[[#This Row],[Adj Close]]/DAX__2019_2020__33[[#This Row],[Close]])</f>
        <v>47.674121452566901</v>
      </c>
      <c r="E3834" s="50" t="s">
        <v>8730</v>
      </c>
      <c r="F3834" s="50" t="s">
        <v>9010</v>
      </c>
      <c r="G3834" s="50" t="s">
        <v>8744</v>
      </c>
      <c r="H3834" s="50" t="s">
        <v>11548</v>
      </c>
      <c r="I3834" s="50">
        <f>(DAX__2019_2020__33[[#This Row],[Adj Close]]-DAX__2019_2020__33[[#This Row],[Adj Open]])/DAX__2019_2020__33[[#This Row],[Adj Open]]</f>
        <v>8.6374228803104587E-3</v>
      </c>
      <c r="J3834" s="50">
        <f>DAX__2019_2020__33[[#This Row],[Adj Close]]-DAX__2019_2020__33[[#This Row],[Adj Open]]</f>
        <v>0.41178154743310103</v>
      </c>
      <c r="K3834" s="50">
        <v>3189387</v>
      </c>
    </row>
    <row r="3835" spans="1:11" x14ac:dyDescent="0.3">
      <c r="A3835" s="51" t="str">
        <f t="shared" si="64"/>
        <v>BMW.DE</v>
      </c>
      <c r="B3835" s="52" t="s">
        <v>381</v>
      </c>
      <c r="C3835" s="50" t="s">
        <v>8138</v>
      </c>
      <c r="D3835" s="50">
        <f>DAX__2019_2020__33[[#This Row],[Open]]*(DAX__2019_2020__33[[#This Row],[Adj Close]]/DAX__2019_2020__33[[#This Row],[Close]])</f>
        <v>45.379921364170912</v>
      </c>
      <c r="E3835" s="50" t="s">
        <v>11549</v>
      </c>
      <c r="F3835" s="50" t="s">
        <v>8454</v>
      </c>
      <c r="G3835" s="50" t="s">
        <v>11550</v>
      </c>
      <c r="H3835" s="50" t="s">
        <v>11551</v>
      </c>
      <c r="I3835" s="50">
        <f>(DAX__2019_2020__33[[#This Row],[Adj Close]]-DAX__2019_2020__33[[#This Row],[Adj Open]])/DAX__2019_2020__33[[#This Row],[Adj Open]]</f>
        <v>-5.518518518518515E-2</v>
      </c>
      <c r="J3835" s="50">
        <f>DAX__2019_2020__33[[#This Row],[Adj Close]]-DAX__2019_2020__33[[#This Row],[Adj Open]]</f>
        <v>-2.5042993641709117</v>
      </c>
      <c r="K3835" s="50">
        <v>5395201</v>
      </c>
    </row>
    <row r="3836" spans="1:11" x14ac:dyDescent="0.3">
      <c r="A3836" s="51" t="str">
        <f t="shared" si="64"/>
        <v>BMW.DE</v>
      </c>
      <c r="B3836" s="52" t="s">
        <v>382</v>
      </c>
      <c r="C3836" s="50" t="s">
        <v>5148</v>
      </c>
      <c r="D3836" s="50">
        <f>DAX__2019_2020__33[[#This Row],[Open]]*(DAX__2019_2020__33[[#This Row],[Adj Close]]/DAX__2019_2020__33[[#This Row],[Close]])</f>
        <v>43.287396860394928</v>
      </c>
      <c r="E3836" s="50" t="s">
        <v>11552</v>
      </c>
      <c r="F3836" s="50" t="s">
        <v>8717</v>
      </c>
      <c r="G3836" s="50" t="s">
        <v>8413</v>
      </c>
      <c r="H3836" s="50" t="s">
        <v>11553</v>
      </c>
      <c r="I3836" s="50">
        <f>(DAX__2019_2020__33[[#This Row],[Adj Close]]-DAX__2019_2020__33[[#This Row],[Adj Open]])/DAX__2019_2020__33[[#This Row],[Adj Open]]</f>
        <v>-2.290809640489613E-2</v>
      </c>
      <c r="J3836" s="50">
        <f>DAX__2019_2020__33[[#This Row],[Adj Close]]-DAX__2019_2020__33[[#This Row],[Adj Open]]</f>
        <v>-0.99163186039492501</v>
      </c>
      <c r="K3836" s="50">
        <v>4299614</v>
      </c>
    </row>
    <row r="3837" spans="1:11" x14ac:dyDescent="0.3">
      <c r="A3837" s="51" t="str">
        <f t="shared" si="64"/>
        <v>BMW.DE</v>
      </c>
      <c r="B3837" s="52" t="s">
        <v>383</v>
      </c>
      <c r="C3837" s="50" t="s">
        <v>8446</v>
      </c>
      <c r="D3837" s="50">
        <f>DAX__2019_2020__33[[#This Row],[Open]]*(DAX__2019_2020__33[[#This Row],[Adj Close]]/DAX__2019_2020__33[[#This Row],[Close]])</f>
        <v>43.010079831388758</v>
      </c>
      <c r="E3837" s="50" t="s">
        <v>9738</v>
      </c>
      <c r="F3837" s="50" t="s">
        <v>917</v>
      </c>
      <c r="G3837" s="50" t="s">
        <v>11554</v>
      </c>
      <c r="H3837" s="50" t="s">
        <v>11555</v>
      </c>
      <c r="I3837" s="50">
        <f>(DAX__2019_2020__33[[#This Row],[Adj Close]]-DAX__2019_2020__33[[#This Row],[Adj Open]])/DAX__2019_2020__33[[#This Row],[Adj Open]]</f>
        <v>-1.0355568581477214E-2</v>
      </c>
      <c r="J3837" s="50">
        <f>DAX__2019_2020__33[[#This Row],[Adj Close]]-DAX__2019_2020__33[[#This Row],[Adj Open]]</f>
        <v>-0.44539383138875621</v>
      </c>
      <c r="K3837" s="50">
        <v>3245931</v>
      </c>
    </row>
    <row r="3838" spans="1:11" x14ac:dyDescent="0.3">
      <c r="A3838" s="51" t="str">
        <f t="shared" si="64"/>
        <v>BMW.DE</v>
      </c>
      <c r="B3838" s="52" t="s">
        <v>384</v>
      </c>
      <c r="C3838" s="50" t="s">
        <v>2226</v>
      </c>
      <c r="D3838" s="50">
        <f>DAX__2019_2020__33[[#This Row],[Open]]*(DAX__2019_2020__33[[#This Row],[Adj Close]]/DAX__2019_2020__33[[#This Row],[Close]])</f>
        <v>39.799865720592678</v>
      </c>
      <c r="E3838" s="50" t="s">
        <v>8169</v>
      </c>
      <c r="F3838" s="50" t="s">
        <v>953</v>
      </c>
      <c r="G3838" s="50" t="s">
        <v>1296</v>
      </c>
      <c r="H3838" s="50" t="s">
        <v>11556</v>
      </c>
      <c r="I3838" s="50">
        <f>(DAX__2019_2020__33[[#This Row],[Adj Close]]-DAX__2019_2020__33[[#This Row],[Adj Open]])/DAX__2019_2020__33[[#This Row],[Adj Open]]</f>
        <v>-6.9256734179545226E-2</v>
      </c>
      <c r="J3838" s="50">
        <f>DAX__2019_2020__33[[#This Row],[Adj Close]]-DAX__2019_2020__33[[#This Row],[Adj Open]]</f>
        <v>-2.756408720592681</v>
      </c>
      <c r="K3838" s="50">
        <v>6712618</v>
      </c>
    </row>
    <row r="3839" spans="1:11" x14ac:dyDescent="0.3">
      <c r="A3839" s="51" t="str">
        <f t="shared" si="64"/>
        <v>BMW.DE</v>
      </c>
      <c r="B3839" s="52" t="s">
        <v>385</v>
      </c>
      <c r="C3839" s="50" t="s">
        <v>11557</v>
      </c>
      <c r="D3839" s="50">
        <f>DAX__2019_2020__33[[#This Row],[Open]]*(DAX__2019_2020__33[[#This Row],[Adj Close]]/DAX__2019_2020__33[[#This Row],[Close]])</f>
        <v>38.577135780817159</v>
      </c>
      <c r="E3839" s="50" t="s">
        <v>11558</v>
      </c>
      <c r="F3839" s="50" t="s">
        <v>1422</v>
      </c>
      <c r="G3839" s="50" t="s">
        <v>2160</v>
      </c>
      <c r="H3839" s="50" t="s">
        <v>11559</v>
      </c>
      <c r="I3839" s="50">
        <f>(DAX__2019_2020__33[[#This Row],[Adj Close]]-DAX__2019_2020__33[[#This Row],[Adj Open]])/DAX__2019_2020__33[[#This Row],[Adj Open]]</f>
        <v>-1.0565319912107924E-2</v>
      </c>
      <c r="J3839" s="50">
        <f>DAX__2019_2020__33[[#This Row],[Adj Close]]-DAX__2019_2020__33[[#This Row],[Adj Open]]</f>
        <v>-0.40757978081715862</v>
      </c>
      <c r="K3839" s="50">
        <v>6324387</v>
      </c>
    </row>
    <row r="3840" spans="1:11" x14ac:dyDescent="0.3">
      <c r="A3840" s="51" t="str">
        <f t="shared" si="64"/>
        <v>BMW.DE</v>
      </c>
      <c r="B3840" s="52" t="s">
        <v>386</v>
      </c>
      <c r="C3840" s="50" t="s">
        <v>1332</v>
      </c>
      <c r="D3840" s="50">
        <f>DAX__2019_2020__33[[#This Row],[Open]]*(DAX__2019_2020__33[[#This Row],[Adj Close]]/DAX__2019_2020__33[[#This Row],[Close]])</f>
        <v>35.648445786461053</v>
      </c>
      <c r="E3840" s="50" t="s">
        <v>1378</v>
      </c>
      <c r="F3840" s="50" t="s">
        <v>1190</v>
      </c>
      <c r="G3840" s="50" t="s">
        <v>11560</v>
      </c>
      <c r="H3840" s="50" t="s">
        <v>11561</v>
      </c>
      <c r="I3840" s="50">
        <f>(DAX__2019_2020__33[[#This Row],[Adj Close]]-DAX__2019_2020__33[[#This Row],[Adj Open]])/DAX__2019_2020__33[[#This Row],[Adj Open]]</f>
        <v>-5.4926876705651689E-2</v>
      </c>
      <c r="J3840" s="50">
        <f>DAX__2019_2020__33[[#This Row],[Adj Close]]-DAX__2019_2020__33[[#This Row],[Adj Open]]</f>
        <v>-1.9580577864610547</v>
      </c>
      <c r="K3840" s="50">
        <v>6612181</v>
      </c>
    </row>
    <row r="3841" spans="1:11" x14ac:dyDescent="0.3">
      <c r="A3841" s="51" t="str">
        <f t="shared" si="64"/>
        <v>BMW.DE</v>
      </c>
      <c r="B3841" s="52" t="s">
        <v>387</v>
      </c>
      <c r="C3841" s="50" t="s">
        <v>1256</v>
      </c>
      <c r="D3841" s="50">
        <f>DAX__2019_2020__33[[#This Row],[Open]]*(DAX__2019_2020__33[[#This Row],[Adj Close]]/DAX__2019_2020__33[[#This Row],[Close]])</f>
        <v>34.959343570160527</v>
      </c>
      <c r="E3841" s="50" t="s">
        <v>11562</v>
      </c>
      <c r="F3841" s="50" t="s">
        <v>11563</v>
      </c>
      <c r="G3841" s="50" t="s">
        <v>11564</v>
      </c>
      <c r="H3841" s="50" t="s">
        <v>11565</v>
      </c>
      <c r="I3841" s="50">
        <f>(DAX__2019_2020__33[[#This Row],[Adj Close]]-DAX__2019_2020__33[[#This Row],[Adj Open]])/DAX__2019_2020__33[[#This Row],[Adj Open]]</f>
        <v>-2.9927837977299962E-2</v>
      </c>
      <c r="J3841" s="50">
        <f>DAX__2019_2020__33[[#This Row],[Adj Close]]-DAX__2019_2020__33[[#This Row],[Adj Open]]</f>
        <v>-1.0462575701605275</v>
      </c>
      <c r="K3841" s="50">
        <v>3975016</v>
      </c>
    </row>
    <row r="3842" spans="1:11" x14ac:dyDescent="0.3">
      <c r="A3842" s="51" t="str">
        <f t="shared" si="64"/>
        <v>BMW.DE</v>
      </c>
      <c r="B3842" s="52" t="s">
        <v>388</v>
      </c>
      <c r="C3842" s="50" t="s">
        <v>11566</v>
      </c>
      <c r="D3842" s="50">
        <f>DAX__2019_2020__33[[#This Row],[Open]]*(DAX__2019_2020__33[[#This Row],[Adj Close]]/DAX__2019_2020__33[[#This Row],[Close]])</f>
        <v>32.753376972814152</v>
      </c>
      <c r="E3842" s="50" t="s">
        <v>11567</v>
      </c>
      <c r="F3842" s="50" t="s">
        <v>11568</v>
      </c>
      <c r="G3842" s="50" t="s">
        <v>11569</v>
      </c>
      <c r="H3842" s="50" t="s">
        <v>11570</v>
      </c>
      <c r="I3842" s="50">
        <f>(DAX__2019_2020__33[[#This Row],[Adj Close]]-DAX__2019_2020__33[[#This Row],[Adj Open]])/DAX__2019_2020__33[[#This Row],[Adj Open]]</f>
        <v>4.1051958488876163E-3</v>
      </c>
      <c r="J3842" s="50">
        <f>DAX__2019_2020__33[[#This Row],[Adj Close]]-DAX__2019_2020__33[[#This Row],[Adj Open]]</f>
        <v>0.1344590271858479</v>
      </c>
      <c r="K3842" s="50">
        <v>4654563</v>
      </c>
    </row>
    <row r="3843" spans="1:11" x14ac:dyDescent="0.3">
      <c r="A3843" s="51" t="str">
        <f t="shared" si="64"/>
        <v>BMW.DE</v>
      </c>
      <c r="B3843" s="52" t="s">
        <v>389</v>
      </c>
      <c r="C3843" s="50" t="s">
        <v>1566</v>
      </c>
      <c r="D3843" s="50">
        <f>DAX__2019_2020__33[[#This Row],[Open]]*(DAX__2019_2020__33[[#This Row],[Adj Close]]/DAX__2019_2020__33[[#This Row],[Close]])</f>
        <v>32.723965393300745</v>
      </c>
      <c r="E3843" s="50" t="s">
        <v>11571</v>
      </c>
      <c r="F3843" s="50" t="s">
        <v>11572</v>
      </c>
      <c r="G3843" s="50" t="s">
        <v>11573</v>
      </c>
      <c r="H3843" s="50" t="s">
        <v>11574</v>
      </c>
      <c r="I3843" s="50">
        <f>(DAX__2019_2020__33[[#This Row],[Adj Close]]-DAX__2019_2020__33[[#This Row],[Adj Open]])/DAX__2019_2020__33[[#This Row],[Adj Open]]</f>
        <v>-3.2871058882153574E-2</v>
      </c>
      <c r="J3843" s="50">
        <f>DAX__2019_2020__33[[#This Row],[Adj Close]]-DAX__2019_2020__33[[#This Row],[Adj Open]]</f>
        <v>-1.0756713933007447</v>
      </c>
      <c r="K3843" s="50">
        <v>4697097</v>
      </c>
    </row>
    <row r="3844" spans="1:11" x14ac:dyDescent="0.3">
      <c r="A3844" s="51" t="str">
        <f t="shared" si="64"/>
        <v>BMW.DE</v>
      </c>
      <c r="B3844" s="52" t="s">
        <v>390</v>
      </c>
      <c r="C3844" s="50" t="s">
        <v>11575</v>
      </c>
      <c r="D3844" s="50">
        <f>DAX__2019_2020__33[[#This Row],[Open]]*(DAX__2019_2020__33[[#This Row],[Adj Close]]/DAX__2019_2020__33[[#This Row],[Close]])</f>
        <v>32.879432689858177</v>
      </c>
      <c r="E3844" s="50" t="s">
        <v>11576</v>
      </c>
      <c r="F3844" s="50" t="s">
        <v>8200</v>
      </c>
      <c r="G3844" s="50" t="s">
        <v>1028</v>
      </c>
      <c r="H3844" s="50" t="s">
        <v>11577</v>
      </c>
      <c r="I3844" s="50">
        <f>(DAX__2019_2020__33[[#This Row],[Adj Close]]-DAX__2019_2020__33[[#This Row],[Adj Open]])/DAX__2019_2020__33[[#This Row],[Adj Open]]</f>
        <v>5.7380166134185319E-2</v>
      </c>
      <c r="J3844" s="50">
        <f>DAX__2019_2020__33[[#This Row],[Adj Close]]-DAX__2019_2020__33[[#This Row],[Adj Open]]</f>
        <v>1.8866273101418258</v>
      </c>
      <c r="K3844" s="50">
        <v>6491031</v>
      </c>
    </row>
    <row r="3845" spans="1:11" x14ac:dyDescent="0.3">
      <c r="A3845" s="51" t="str">
        <f t="shared" si="64"/>
        <v>BMW.DE</v>
      </c>
      <c r="B3845" s="52" t="s">
        <v>391</v>
      </c>
      <c r="C3845" s="50" t="s">
        <v>1573</v>
      </c>
      <c r="D3845" s="50">
        <f>DAX__2019_2020__33[[#This Row],[Open]]*(DAX__2019_2020__33[[#This Row],[Adj Close]]/DAX__2019_2020__33[[#This Row],[Close]])</f>
        <v>33.152554560282326</v>
      </c>
      <c r="E3845" s="50" t="s">
        <v>991</v>
      </c>
      <c r="F3845" s="50" t="s">
        <v>8202</v>
      </c>
      <c r="G3845" s="50" t="s">
        <v>1577</v>
      </c>
      <c r="H3845" s="50" t="s">
        <v>11578</v>
      </c>
      <c r="I3845" s="50">
        <f>(DAX__2019_2020__33[[#This Row],[Adj Close]]-DAX__2019_2020__33[[#This Row],[Adj Open]])/DAX__2019_2020__33[[#This Row],[Adj Open]]</f>
        <v>8.8719389386074567E-3</v>
      </c>
      <c r="J3845" s="50">
        <f>DAX__2019_2020__33[[#This Row],[Adj Close]]-DAX__2019_2020__33[[#This Row],[Adj Open]]</f>
        <v>0.29412743971767696</v>
      </c>
      <c r="K3845" s="50">
        <v>4318784</v>
      </c>
    </row>
    <row r="3846" spans="1:11" x14ac:dyDescent="0.3">
      <c r="A3846" s="51" t="str">
        <f t="shared" si="64"/>
        <v>BMW.DE</v>
      </c>
      <c r="B3846" s="52" t="s">
        <v>392</v>
      </c>
      <c r="C3846" s="50" t="s">
        <v>8214</v>
      </c>
      <c r="D3846" s="50">
        <f>DAX__2019_2020__33[[#This Row],[Open]]*(DAX__2019_2020__33[[#This Row],[Adj Close]]/DAX__2019_2020__33[[#This Row],[Close]])</f>
        <v>35.295494791582641</v>
      </c>
      <c r="E3846" s="50" t="s">
        <v>11579</v>
      </c>
      <c r="F3846" s="50" t="s">
        <v>11580</v>
      </c>
      <c r="G3846" s="50" t="s">
        <v>11579</v>
      </c>
      <c r="H3846" s="50" t="s">
        <v>11581</v>
      </c>
      <c r="I3846" s="50">
        <f>(DAX__2019_2020__33[[#This Row],[Adj Close]]-DAX__2019_2020__33[[#This Row],[Adj Open]])/DAX__2019_2020__33[[#This Row],[Adj Open]]</f>
        <v>8.4761928571428558E-2</v>
      </c>
      <c r="J3846" s="50">
        <f>DAX__2019_2020__33[[#This Row],[Adj Close]]-DAX__2019_2020__33[[#This Row],[Adj Open]]</f>
        <v>2.9917142084173562</v>
      </c>
      <c r="K3846" s="50">
        <v>4628692</v>
      </c>
    </row>
    <row r="3847" spans="1:11" x14ac:dyDescent="0.3">
      <c r="A3847" s="51" t="str">
        <f t="shared" si="64"/>
        <v>BMW.DE</v>
      </c>
      <c r="B3847" s="52" t="s">
        <v>393</v>
      </c>
      <c r="C3847" s="50" t="s">
        <v>614</v>
      </c>
      <c r="D3847" s="50">
        <f>DAX__2019_2020__33[[#This Row],[Open]]*(DAX__2019_2020__33[[#This Row],[Adj Close]]/DAX__2019_2020__33[[#This Row],[Close]])</f>
        <v>39.892313462614915</v>
      </c>
      <c r="E3847" s="50" t="s">
        <v>11582</v>
      </c>
      <c r="F3847" s="50" t="s">
        <v>11583</v>
      </c>
      <c r="G3847" s="50" t="s">
        <v>8168</v>
      </c>
      <c r="H3847" s="50" t="s">
        <v>11584</v>
      </c>
      <c r="I3847" s="50">
        <f>(DAX__2019_2020__33[[#This Row],[Adj Close]]-DAX__2019_2020__33[[#This Row],[Adj Open]])/DAX__2019_2020__33[[#This Row],[Adj Open]]</f>
        <v>-1.5167494940646958E-2</v>
      </c>
      <c r="J3847" s="50">
        <f>DAX__2019_2020__33[[#This Row],[Adj Close]]-DAX__2019_2020__33[[#This Row],[Adj Open]]</f>
        <v>-0.60506646261491426</v>
      </c>
      <c r="K3847" s="50">
        <v>3669902</v>
      </c>
    </row>
    <row r="3848" spans="1:11" x14ac:dyDescent="0.3">
      <c r="A3848" s="51" t="str">
        <f t="shared" si="64"/>
        <v>BMW.DE</v>
      </c>
      <c r="B3848" s="52" t="s">
        <v>394</v>
      </c>
      <c r="C3848" s="50" t="s">
        <v>11585</v>
      </c>
      <c r="D3848" s="50">
        <f>DAX__2019_2020__33[[#This Row],[Open]]*(DAX__2019_2020__33[[#This Row],[Adj Close]]/DAX__2019_2020__33[[#This Row],[Close]])</f>
        <v>38.236787711137161</v>
      </c>
      <c r="E3848" s="50" t="s">
        <v>8286</v>
      </c>
      <c r="F3848" s="50" t="s">
        <v>635</v>
      </c>
      <c r="G3848" s="50" t="s">
        <v>2225</v>
      </c>
      <c r="H3848" s="50" t="s">
        <v>11586</v>
      </c>
      <c r="I3848" s="50">
        <f>(DAX__2019_2020__33[[#This Row],[Adj Close]]-DAX__2019_2020__33[[#This Row],[Adj Open]])/DAX__2019_2020__33[[#This Row],[Adj Open]]</f>
        <v>3.9560417582417587E-2</v>
      </c>
      <c r="J3848" s="50">
        <f>DAX__2019_2020__33[[#This Row],[Adj Close]]-DAX__2019_2020__33[[#This Row],[Adj Open]]</f>
        <v>1.5126632888628393</v>
      </c>
      <c r="K3848" s="50">
        <v>2612333</v>
      </c>
    </row>
    <row r="3849" spans="1:11" x14ac:dyDescent="0.3">
      <c r="A3849" s="51" t="str">
        <f t="shared" si="64"/>
        <v>BMW.DE</v>
      </c>
      <c r="B3849" s="52" t="s">
        <v>395</v>
      </c>
      <c r="C3849" s="50" t="s">
        <v>11587</v>
      </c>
      <c r="D3849" s="50">
        <f>DAX__2019_2020__33[[#This Row],[Open]]*(DAX__2019_2020__33[[#This Row],[Adj Close]]/DAX__2019_2020__33[[#This Row],[Close]])</f>
        <v>38.808236164082956</v>
      </c>
      <c r="E3849" s="50" t="s">
        <v>9836</v>
      </c>
      <c r="F3849" s="50" t="s">
        <v>11588</v>
      </c>
      <c r="G3849" s="50" t="s">
        <v>8248</v>
      </c>
      <c r="H3849" s="50" t="s">
        <v>11589</v>
      </c>
      <c r="I3849" s="50">
        <f>(DAX__2019_2020__33[[#This Row],[Adj Close]]-DAX__2019_2020__33[[#This Row],[Adj Open]])/DAX__2019_2020__33[[#This Row],[Adj Open]]</f>
        <v>-1.4400194889562394E-2</v>
      </c>
      <c r="J3849" s="50">
        <f>DAX__2019_2020__33[[#This Row],[Adj Close]]-DAX__2019_2020__33[[#This Row],[Adj Open]]</f>
        <v>-0.55884616408295784</v>
      </c>
      <c r="K3849" s="50">
        <v>2554659</v>
      </c>
    </row>
    <row r="3850" spans="1:11" x14ac:dyDescent="0.3">
      <c r="A3850" s="51" t="str">
        <f t="shared" si="64"/>
        <v>BMW.DE</v>
      </c>
      <c r="B3850" s="52" t="s">
        <v>396</v>
      </c>
      <c r="C3850" s="50" t="s">
        <v>632</v>
      </c>
      <c r="D3850" s="50">
        <f>DAX__2019_2020__33[[#This Row],[Open]]*(DAX__2019_2020__33[[#This Row],[Adj Close]]/DAX__2019_2020__33[[#This Row],[Close]])</f>
        <v>38.530911585170834</v>
      </c>
      <c r="E3850" s="50" t="s">
        <v>603</v>
      </c>
      <c r="F3850" s="50" t="s">
        <v>11590</v>
      </c>
      <c r="G3850" s="50" t="s">
        <v>9838</v>
      </c>
      <c r="H3850" s="50" t="s">
        <v>11591</v>
      </c>
      <c r="I3850" s="50">
        <f>(DAX__2019_2020__33[[#This Row],[Adj Close]]-DAX__2019_2020__33[[#This Row],[Adj Open]])/DAX__2019_2020__33[[#This Row],[Adj Open]]</f>
        <v>-2.6171865918075423E-3</v>
      </c>
      <c r="J3850" s="50">
        <f>DAX__2019_2020__33[[#This Row],[Adj Close]]-DAX__2019_2020__33[[#This Row],[Adj Open]]</f>
        <v>-0.100842585170831</v>
      </c>
      <c r="K3850" s="50">
        <v>2283311</v>
      </c>
    </row>
    <row r="3851" spans="1:11" x14ac:dyDescent="0.3">
      <c r="A3851" s="51" t="str">
        <f t="shared" si="64"/>
        <v>BMW.DE</v>
      </c>
      <c r="B3851" s="52" t="s">
        <v>397</v>
      </c>
      <c r="C3851" s="50" t="s">
        <v>11592</v>
      </c>
      <c r="D3851" s="50">
        <f>DAX__2019_2020__33[[#This Row],[Open]]*(DAX__2019_2020__33[[#This Row],[Adj Close]]/DAX__2019_2020__33[[#This Row],[Close]])</f>
        <v>38.820841919628911</v>
      </c>
      <c r="E3851" s="50" t="s">
        <v>689</v>
      </c>
      <c r="F3851" s="50" t="s">
        <v>11593</v>
      </c>
      <c r="G3851" s="50" t="s">
        <v>9854</v>
      </c>
      <c r="H3851" s="50" t="s">
        <v>11594</v>
      </c>
      <c r="I3851" s="50">
        <f>(DAX__2019_2020__33[[#This Row],[Adj Close]]-DAX__2019_2020__33[[#This Row],[Adj Open]])/DAX__2019_2020__33[[#This Row],[Adj Open]]</f>
        <v>1.9915618573438723E-2</v>
      </c>
      <c r="J3851" s="50">
        <f>DAX__2019_2020__33[[#This Row],[Adj Close]]-DAX__2019_2020__33[[#This Row],[Adj Open]]</f>
        <v>0.77314108037109008</v>
      </c>
      <c r="K3851" s="50">
        <v>2546075</v>
      </c>
    </row>
    <row r="3852" spans="1:11" x14ac:dyDescent="0.3">
      <c r="A3852" s="51" t="str">
        <f t="shared" si="64"/>
        <v>BMW.DE</v>
      </c>
      <c r="B3852" s="52" t="s">
        <v>398</v>
      </c>
      <c r="C3852" s="50" t="s">
        <v>11595</v>
      </c>
      <c r="D3852" s="50">
        <f>DAX__2019_2020__33[[#This Row],[Open]]*(DAX__2019_2020__33[[#This Row],[Adj Close]]/DAX__2019_2020__33[[#This Row],[Close]])</f>
        <v>38.240985640007693</v>
      </c>
      <c r="E3852" s="50" t="s">
        <v>11596</v>
      </c>
      <c r="F3852" s="50" t="s">
        <v>8273</v>
      </c>
      <c r="G3852" s="50" t="s">
        <v>11597</v>
      </c>
      <c r="H3852" s="50" t="s">
        <v>11598</v>
      </c>
      <c r="I3852" s="50">
        <f>(DAX__2019_2020__33[[#This Row],[Adj Close]]-DAX__2019_2020__33[[#This Row],[Adj Open]])/DAX__2019_2020__33[[#This Row],[Adj Open]]</f>
        <v>-2.4612745311224191E-2</v>
      </c>
      <c r="J3852" s="50">
        <f>DAX__2019_2020__33[[#This Row],[Adj Close]]-DAX__2019_2020__33[[#This Row],[Adj Open]]</f>
        <v>-0.94121564000769098</v>
      </c>
      <c r="K3852" s="50">
        <v>2362849</v>
      </c>
    </row>
    <row r="3853" spans="1:11" x14ac:dyDescent="0.3">
      <c r="A3853" s="51" t="str">
        <f t="shared" si="64"/>
        <v>BMW.DE</v>
      </c>
      <c r="B3853" s="52" t="s">
        <v>399</v>
      </c>
      <c r="C3853" s="50" t="s">
        <v>8175</v>
      </c>
      <c r="D3853" s="50">
        <f>DAX__2019_2020__33[[#This Row],[Open]]*(DAX__2019_2020__33[[#This Row],[Adj Close]]/DAX__2019_2020__33[[#This Row],[Close]])</f>
        <v>37.96786652009957</v>
      </c>
      <c r="E3853" s="50" t="s">
        <v>11599</v>
      </c>
      <c r="F3853" s="50" t="s">
        <v>1093</v>
      </c>
      <c r="G3853" s="50" t="s">
        <v>11600</v>
      </c>
      <c r="H3853" s="50" t="s">
        <v>11601</v>
      </c>
      <c r="I3853" s="50">
        <f>(DAX__2019_2020__33[[#This Row],[Adj Close]]-DAX__2019_2020__33[[#This Row],[Adj Open]])/DAX__2019_2020__33[[#This Row],[Adj Open]]</f>
        <v>-6.9720672864099723E-3</v>
      </c>
      <c r="J3853" s="50">
        <f>DAX__2019_2020__33[[#This Row],[Adj Close]]-DAX__2019_2020__33[[#This Row],[Adj Open]]</f>
        <v>-0.26471452009956664</v>
      </c>
      <c r="K3853" s="50">
        <v>2633606</v>
      </c>
    </row>
    <row r="3854" spans="1:11" x14ac:dyDescent="0.3">
      <c r="A3854" s="51" t="str">
        <f t="shared" si="64"/>
        <v>BMW.DE</v>
      </c>
      <c r="B3854" s="52" t="s">
        <v>400</v>
      </c>
      <c r="C3854" s="50" t="s">
        <v>11602</v>
      </c>
      <c r="D3854" s="50">
        <f>DAX__2019_2020__33[[#This Row],[Open]]*(DAX__2019_2020__33[[#This Row],[Adj Close]]/DAX__2019_2020__33[[#This Row],[Close]])</f>
        <v>37.396417765363132</v>
      </c>
      <c r="E3854" s="50" t="s">
        <v>11585</v>
      </c>
      <c r="F3854" s="50" t="s">
        <v>1082</v>
      </c>
      <c r="G3854" s="50" t="s">
        <v>9768</v>
      </c>
      <c r="H3854" s="50" t="s">
        <v>11603</v>
      </c>
      <c r="I3854" s="50">
        <f>(DAX__2019_2020__33[[#This Row],[Adj Close]]-DAX__2019_2020__33[[#This Row],[Adj Open]])/DAX__2019_2020__33[[#This Row],[Adj Open]]</f>
        <v>5.6179775280897843E-3</v>
      </c>
      <c r="J3854" s="50">
        <f>DAX__2019_2020__33[[#This Row],[Adj Close]]-DAX__2019_2020__33[[#This Row],[Adj Open]]</f>
        <v>0.21009223463686766</v>
      </c>
      <c r="K3854" s="50">
        <v>4331430</v>
      </c>
    </row>
    <row r="3855" spans="1:11" x14ac:dyDescent="0.3">
      <c r="A3855" s="51" t="str">
        <f t="shared" si="64"/>
        <v>BMW.DE</v>
      </c>
      <c r="B3855" s="52" t="s">
        <v>401</v>
      </c>
      <c r="C3855" s="50" t="s">
        <v>9507</v>
      </c>
      <c r="D3855" s="50">
        <f>DAX__2019_2020__33[[#This Row],[Open]]*(DAX__2019_2020__33[[#This Row],[Adj Close]]/DAX__2019_2020__33[[#This Row],[Close]])</f>
        <v>39.917523117431564</v>
      </c>
      <c r="E3855" s="50" t="s">
        <v>11604</v>
      </c>
      <c r="F3855" s="50" t="s">
        <v>11605</v>
      </c>
      <c r="G3855" s="50" t="s">
        <v>8365</v>
      </c>
      <c r="H3855" s="50" t="s">
        <v>11606</v>
      </c>
      <c r="I3855" s="50">
        <f>(DAX__2019_2020__33[[#This Row],[Adj Close]]-DAX__2019_2020__33[[#This Row],[Adj Open]])/DAX__2019_2020__33[[#This Row],[Adj Open]]</f>
        <v>2.2315810526315864E-2</v>
      </c>
      <c r="J3855" s="50">
        <f>DAX__2019_2020__33[[#This Row],[Adj Close]]-DAX__2019_2020__33[[#This Row],[Adj Open]]</f>
        <v>0.89079188256843622</v>
      </c>
      <c r="K3855" s="50">
        <v>2883526</v>
      </c>
    </row>
    <row r="3856" spans="1:11" x14ac:dyDescent="0.3">
      <c r="A3856" s="51" t="str">
        <f t="shared" si="64"/>
        <v>BMW.DE</v>
      </c>
      <c r="B3856" s="52" t="s">
        <v>402</v>
      </c>
      <c r="C3856" s="50" t="s">
        <v>8361</v>
      </c>
      <c r="D3856" s="50">
        <f>DAX__2019_2020__33[[#This Row],[Open]]*(DAX__2019_2020__33[[#This Row],[Adj Close]]/DAX__2019_2020__33[[#This Row],[Close]])</f>
        <v>42.480649227015142</v>
      </c>
      <c r="E3856" s="50" t="s">
        <v>880</v>
      </c>
      <c r="F3856" s="50" t="s">
        <v>11607</v>
      </c>
      <c r="G3856" s="50" t="s">
        <v>11608</v>
      </c>
      <c r="H3856" s="50" t="s">
        <v>11609</v>
      </c>
      <c r="I3856" s="50">
        <f>(DAX__2019_2020__33[[#This Row],[Adj Close]]-DAX__2019_2020__33[[#This Row],[Adj Open]])/DAX__2019_2020__33[[#This Row],[Adj Open]]</f>
        <v>-1.6518279258521736E-2</v>
      </c>
      <c r="J3856" s="50">
        <f>DAX__2019_2020__33[[#This Row],[Adj Close]]-DAX__2019_2020__33[[#This Row],[Adj Open]]</f>
        <v>-0.70170722701514165</v>
      </c>
      <c r="K3856" s="50">
        <v>2625937</v>
      </c>
    </row>
    <row r="3857" spans="1:11" x14ac:dyDescent="0.3">
      <c r="A3857" s="51" t="str">
        <f t="shared" ref="A3857:A3920" si="65">"BMW.DE"</f>
        <v>BMW.DE</v>
      </c>
      <c r="B3857" s="52" t="s">
        <v>403</v>
      </c>
      <c r="C3857" s="50" t="s">
        <v>9916</v>
      </c>
      <c r="D3857" s="50">
        <f>DAX__2019_2020__33[[#This Row],[Open]]*(DAX__2019_2020__33[[#This Row],[Adj Close]]/DAX__2019_2020__33[[#This Row],[Close]])</f>
        <v>41.640273997914342</v>
      </c>
      <c r="E3857" s="50" t="s">
        <v>704</v>
      </c>
      <c r="F3857" s="50" t="s">
        <v>8529</v>
      </c>
      <c r="G3857" s="50" t="s">
        <v>9491</v>
      </c>
      <c r="H3857" s="50" t="s">
        <v>11610</v>
      </c>
      <c r="I3857" s="50">
        <f>(DAX__2019_2020__33[[#This Row],[Adj Close]]-DAX__2019_2020__33[[#This Row],[Adj Open]])/DAX__2019_2020__33[[#This Row],[Adj Open]]</f>
        <v>-7.8708175150518436E-3</v>
      </c>
      <c r="J3857" s="50">
        <f>DAX__2019_2020__33[[#This Row],[Adj Close]]-DAX__2019_2020__33[[#This Row],[Adj Open]]</f>
        <v>-0.32774299791434203</v>
      </c>
      <c r="K3857" s="50">
        <v>2262731</v>
      </c>
    </row>
    <row r="3858" spans="1:11" x14ac:dyDescent="0.3">
      <c r="A3858" s="51" t="str">
        <f t="shared" si="65"/>
        <v>BMW.DE</v>
      </c>
      <c r="B3858" s="52" t="s">
        <v>404</v>
      </c>
      <c r="C3858" s="50" t="s">
        <v>765</v>
      </c>
      <c r="D3858" s="50">
        <f>DAX__2019_2020__33[[#This Row],[Open]]*(DAX__2019_2020__33[[#This Row],[Adj Close]]/DAX__2019_2020__33[[#This Row],[Close]])</f>
        <v>42.13609432767521</v>
      </c>
      <c r="E3858" s="50" t="s">
        <v>8641</v>
      </c>
      <c r="F3858" s="50" t="s">
        <v>8291</v>
      </c>
      <c r="G3858" s="50" t="s">
        <v>11611</v>
      </c>
      <c r="H3858" s="50" t="s">
        <v>11612</v>
      </c>
      <c r="I3858" s="50">
        <f>(DAX__2019_2020__33[[#This Row],[Adj Close]]-DAX__2019_2020__33[[#This Row],[Adj Open]])/DAX__2019_2020__33[[#This Row],[Adj Open]]</f>
        <v>1.3562046540926282E-2</v>
      </c>
      <c r="J3858" s="50">
        <f>DAX__2019_2020__33[[#This Row],[Adj Close]]-DAX__2019_2020__33[[#This Row],[Adj Open]]</f>
        <v>0.5714516723247911</v>
      </c>
      <c r="K3858" s="50">
        <v>2485969</v>
      </c>
    </row>
    <row r="3859" spans="1:11" x14ac:dyDescent="0.3">
      <c r="A3859" s="51" t="str">
        <f t="shared" si="65"/>
        <v>BMW.DE</v>
      </c>
      <c r="B3859" s="52" t="s">
        <v>405</v>
      </c>
      <c r="C3859" s="50" t="s">
        <v>745</v>
      </c>
      <c r="D3859" s="50">
        <f>DAX__2019_2020__33[[#This Row],[Open]]*(DAX__2019_2020__33[[#This Row],[Adj Close]]/DAX__2019_2020__33[[#This Row],[Close]])</f>
        <v>43.447071415776378</v>
      </c>
      <c r="E3859" s="50" t="s">
        <v>8485</v>
      </c>
      <c r="F3859" s="50" t="s">
        <v>11613</v>
      </c>
      <c r="G3859" s="50" t="s">
        <v>772</v>
      </c>
      <c r="H3859" s="50" t="s">
        <v>11614</v>
      </c>
      <c r="I3859" s="50">
        <f>(DAX__2019_2020__33[[#This Row],[Adj Close]]-DAX__2019_2020__33[[#This Row],[Adj Open]])/DAX__2019_2020__33[[#This Row],[Adj Open]]</f>
        <v>-6.5764021938800789E-3</v>
      </c>
      <c r="J3859" s="50">
        <f>DAX__2019_2020__33[[#This Row],[Adj Close]]-DAX__2019_2020__33[[#This Row],[Adj Open]]</f>
        <v>-0.28572541577637622</v>
      </c>
      <c r="K3859" s="50">
        <v>1909198</v>
      </c>
    </row>
    <row r="3860" spans="1:11" x14ac:dyDescent="0.3">
      <c r="A3860" s="51" t="str">
        <f t="shared" si="65"/>
        <v>BMW.DE</v>
      </c>
      <c r="B3860" s="52" t="s">
        <v>406</v>
      </c>
      <c r="C3860" s="50" t="s">
        <v>8420</v>
      </c>
      <c r="D3860" s="50">
        <f>DAX__2019_2020__33[[#This Row],[Open]]*(DAX__2019_2020__33[[#This Row],[Adj Close]]/DAX__2019_2020__33[[#This Row],[Close]])</f>
        <v>43.279000627701166</v>
      </c>
      <c r="E3860" s="50" t="s">
        <v>8420</v>
      </c>
      <c r="F3860" s="50" t="s">
        <v>11615</v>
      </c>
      <c r="G3860" s="50" t="s">
        <v>11615</v>
      </c>
      <c r="H3860" s="50" t="s">
        <v>11616</v>
      </c>
      <c r="I3860" s="50">
        <f>(DAX__2019_2020__33[[#This Row],[Adj Close]]-DAX__2019_2020__33[[#This Row],[Adj Open]])/DAX__2019_2020__33[[#This Row],[Adj Open]]</f>
        <v>-5.6504854368931955E-2</v>
      </c>
      <c r="J3860" s="50">
        <f>DAX__2019_2020__33[[#This Row],[Adj Close]]-DAX__2019_2020__33[[#This Row],[Adj Open]]</f>
        <v>-2.4454736277011691</v>
      </c>
      <c r="K3860" s="50">
        <v>2469060</v>
      </c>
    </row>
    <row r="3861" spans="1:11" x14ac:dyDescent="0.3">
      <c r="A3861" s="51" t="str">
        <f t="shared" si="65"/>
        <v>BMW.DE</v>
      </c>
      <c r="B3861" s="52" t="s">
        <v>407</v>
      </c>
      <c r="C3861" s="50" t="s">
        <v>11558</v>
      </c>
      <c r="D3861" s="50">
        <f>DAX__2019_2020__33[[#This Row],[Open]]*(DAX__2019_2020__33[[#This Row],[Adj Close]]/DAX__2019_2020__33[[#This Row],[Close]])</f>
        <v>41.41758139520789</v>
      </c>
      <c r="E3861" s="50" t="s">
        <v>2287</v>
      </c>
      <c r="F3861" s="50" t="s">
        <v>8430</v>
      </c>
      <c r="G3861" s="50" t="s">
        <v>11617</v>
      </c>
      <c r="H3861" s="50" t="s">
        <v>11618</v>
      </c>
      <c r="I3861" s="50">
        <f>(DAX__2019_2020__33[[#This Row],[Adj Close]]-DAX__2019_2020__33[[#This Row],[Adj Open]])/DAX__2019_2020__33[[#This Row],[Adj Open]]</f>
        <v>1.0144871664806822E-3</v>
      </c>
      <c r="J3861" s="50">
        <f>DAX__2019_2020__33[[#This Row],[Adj Close]]-DAX__2019_2020__33[[#This Row],[Adj Open]]</f>
        <v>4.2017604792107477E-2</v>
      </c>
      <c r="K3861" s="50">
        <v>2335152</v>
      </c>
    </row>
    <row r="3862" spans="1:11" x14ac:dyDescent="0.3">
      <c r="A3862" s="51" t="str">
        <f t="shared" si="65"/>
        <v>BMW.DE</v>
      </c>
      <c r="B3862" s="52" t="s">
        <v>408</v>
      </c>
      <c r="C3862" s="50" t="s">
        <v>8414</v>
      </c>
      <c r="D3862" s="50">
        <f>DAX__2019_2020__33[[#This Row],[Open]]*(DAX__2019_2020__33[[#This Row],[Adj Close]]/DAX__2019_2020__33[[#This Row],[Close]])</f>
        <v>43.110924125918899</v>
      </c>
      <c r="E3862" s="50" t="s">
        <v>8493</v>
      </c>
      <c r="F3862" s="50" t="s">
        <v>11619</v>
      </c>
      <c r="G3862" s="50" t="s">
        <v>8418</v>
      </c>
      <c r="H3862" s="50" t="s">
        <v>11620</v>
      </c>
      <c r="I3862" s="50">
        <f>(DAX__2019_2020__33[[#This Row],[Adj Close]]-DAX__2019_2020__33[[#This Row],[Adj Open]])/DAX__2019_2020__33[[#This Row],[Adj Open]]</f>
        <v>1.1890857931595684E-2</v>
      </c>
      <c r="J3862" s="50">
        <f>DAX__2019_2020__33[[#This Row],[Adj Close]]-DAX__2019_2020__33[[#This Row],[Adj Open]]</f>
        <v>0.51262587408110249</v>
      </c>
      <c r="K3862" s="50">
        <v>3906817</v>
      </c>
    </row>
    <row r="3863" spans="1:11" x14ac:dyDescent="0.3">
      <c r="A3863" s="51" t="str">
        <f t="shared" si="65"/>
        <v>BMW.DE</v>
      </c>
      <c r="B3863" s="52" t="s">
        <v>409</v>
      </c>
      <c r="C3863" s="50" t="s">
        <v>890</v>
      </c>
      <c r="D3863" s="50">
        <f>DAX__2019_2020__33[[#This Row],[Open]]*(DAX__2019_2020__33[[#This Row],[Adj Close]]/DAX__2019_2020__33[[#This Row],[Close]])</f>
        <v>44.052136513775288</v>
      </c>
      <c r="E3863" s="50" t="s">
        <v>8680</v>
      </c>
      <c r="F3863" s="50" t="s">
        <v>5018</v>
      </c>
      <c r="G3863" s="50" t="s">
        <v>8447</v>
      </c>
      <c r="H3863" s="50" t="s">
        <v>11621</v>
      </c>
      <c r="I3863" s="50">
        <f>(DAX__2019_2020__33[[#This Row],[Adj Close]]-DAX__2019_2020__33[[#This Row],[Adj Open]])/DAX__2019_2020__33[[#This Row],[Adj Open]]</f>
        <v>-2.0030504388802155E-2</v>
      </c>
      <c r="J3863" s="50">
        <f>DAX__2019_2020__33[[#This Row],[Adj Close]]-DAX__2019_2020__33[[#This Row],[Adj Open]]</f>
        <v>-0.88238651377528754</v>
      </c>
      <c r="K3863" s="50">
        <v>2159543</v>
      </c>
    </row>
    <row r="3864" spans="1:11" x14ac:dyDescent="0.3">
      <c r="A3864" s="51" t="str">
        <f t="shared" si="65"/>
        <v>BMW.DE</v>
      </c>
      <c r="B3864" s="52" t="s">
        <v>410</v>
      </c>
      <c r="C3864" s="50" t="s">
        <v>8416</v>
      </c>
      <c r="D3864" s="50">
        <f>DAX__2019_2020__33[[#This Row],[Open]]*(DAX__2019_2020__33[[#This Row],[Adj Close]]/DAX__2019_2020__33[[#This Row],[Close]])</f>
        <v>42.362996638941581</v>
      </c>
      <c r="E3864" s="50" t="s">
        <v>8427</v>
      </c>
      <c r="F3864" s="50" t="s">
        <v>8365</v>
      </c>
      <c r="G3864" s="50" t="s">
        <v>8365</v>
      </c>
      <c r="H3864" s="50" t="s">
        <v>11606</v>
      </c>
      <c r="I3864" s="50">
        <f>(DAX__2019_2020__33[[#This Row],[Adj Close]]-DAX__2019_2020__33[[#This Row],[Adj Open]])/DAX__2019_2020__33[[#This Row],[Adj Open]]</f>
        <v>-3.6699047807974519E-2</v>
      </c>
      <c r="J3864" s="50">
        <f>DAX__2019_2020__33[[#This Row],[Adj Close]]-DAX__2019_2020__33[[#This Row],[Adj Open]]</f>
        <v>-1.554681638941581</v>
      </c>
      <c r="K3864" s="50">
        <v>1857083</v>
      </c>
    </row>
    <row r="3865" spans="1:11" x14ac:dyDescent="0.3">
      <c r="A3865" s="51" t="str">
        <f t="shared" si="65"/>
        <v>BMW.DE</v>
      </c>
      <c r="B3865" s="52" t="s">
        <v>411</v>
      </c>
      <c r="C3865" s="50" t="s">
        <v>11622</v>
      </c>
      <c r="D3865" s="50">
        <f>DAX__2019_2020__33[[#This Row],[Open]]*(DAX__2019_2020__33[[#This Row],[Adj Close]]/DAX__2019_2020__33[[#This Row],[Close]])</f>
        <v>41.102440111852282</v>
      </c>
      <c r="E3865" s="50" t="s">
        <v>11558</v>
      </c>
      <c r="F3865" s="50" t="s">
        <v>9927</v>
      </c>
      <c r="G3865" s="50" t="s">
        <v>11623</v>
      </c>
      <c r="H3865" s="50" t="s">
        <v>11624</v>
      </c>
      <c r="I3865" s="50">
        <f>(DAX__2019_2020__33[[#This Row],[Adj Close]]-DAX__2019_2020__33[[#This Row],[Adj Open]])/DAX__2019_2020__33[[#This Row],[Adj Open]]</f>
        <v>2.1467797996321965E-3</v>
      </c>
      <c r="J3865" s="50">
        <f>DAX__2019_2020__33[[#This Row],[Adj Close]]-DAX__2019_2020__33[[#This Row],[Adj Open]]</f>
        <v>8.8237888147716603E-2</v>
      </c>
      <c r="K3865" s="50">
        <v>1533538</v>
      </c>
    </row>
    <row r="3866" spans="1:11" x14ac:dyDescent="0.3">
      <c r="A3866" s="51" t="str">
        <f t="shared" si="65"/>
        <v>BMW.DE</v>
      </c>
      <c r="B3866" s="52" t="s">
        <v>412</v>
      </c>
      <c r="C3866" s="50" t="s">
        <v>11625</v>
      </c>
      <c r="D3866" s="50">
        <f>DAX__2019_2020__33[[#This Row],[Open]]*(DAX__2019_2020__33[[#This Row],[Adj Close]]/DAX__2019_2020__33[[#This Row],[Close]])</f>
        <v>41.446995518599557</v>
      </c>
      <c r="E3866" s="50" t="s">
        <v>8720</v>
      </c>
      <c r="F3866" s="50" t="s">
        <v>802</v>
      </c>
      <c r="G3866" s="50" t="s">
        <v>8695</v>
      </c>
      <c r="H3866" s="50" t="s">
        <v>11626</v>
      </c>
      <c r="I3866" s="50">
        <f>(DAX__2019_2020__33[[#This Row],[Adj Close]]-DAX__2019_2020__33[[#This Row],[Adj Open]])/DAX__2019_2020__33[[#This Row],[Adj Open]]</f>
        <v>1.9261962692619698E-2</v>
      </c>
      <c r="J3866" s="50">
        <f>DAX__2019_2020__33[[#This Row],[Adj Close]]-DAX__2019_2020__33[[#This Row],[Adj Open]]</f>
        <v>0.79835048140044051</v>
      </c>
      <c r="K3866" s="50">
        <v>1688589</v>
      </c>
    </row>
    <row r="3867" spans="1:11" x14ac:dyDescent="0.3">
      <c r="A3867" s="51" t="str">
        <f t="shared" si="65"/>
        <v>BMW.DE</v>
      </c>
      <c r="B3867" s="52" t="s">
        <v>413</v>
      </c>
      <c r="C3867" s="50" t="s">
        <v>11627</v>
      </c>
      <c r="D3867" s="50">
        <f>DAX__2019_2020__33[[#This Row],[Open]]*(DAX__2019_2020__33[[#This Row],[Adj Close]]/DAX__2019_2020__33[[#This Row],[Close]])</f>
        <v>41.510024176633792</v>
      </c>
      <c r="E3867" s="50" t="s">
        <v>754</v>
      </c>
      <c r="F3867" s="50" t="s">
        <v>797</v>
      </c>
      <c r="G3867" s="50" t="s">
        <v>11628</v>
      </c>
      <c r="H3867" s="50" t="s">
        <v>11629</v>
      </c>
      <c r="I3867" s="50">
        <f>(DAX__2019_2020__33[[#This Row],[Adj Close]]-DAX__2019_2020__33[[#This Row],[Adj Open]])/DAX__2019_2020__33[[#This Row],[Adj Open]]</f>
        <v>-1.4880048587913905E-2</v>
      </c>
      <c r="J3867" s="50">
        <f>DAX__2019_2020__33[[#This Row],[Adj Close]]-DAX__2019_2020__33[[#This Row],[Adj Open]]</f>
        <v>-0.61767117663379167</v>
      </c>
      <c r="K3867" s="50">
        <v>1669671</v>
      </c>
    </row>
    <row r="3868" spans="1:11" x14ac:dyDescent="0.3">
      <c r="A3868" s="51" t="str">
        <f t="shared" si="65"/>
        <v>BMW.DE</v>
      </c>
      <c r="B3868" s="52" t="s">
        <v>414</v>
      </c>
      <c r="C3868" s="50" t="s">
        <v>8576</v>
      </c>
      <c r="D3868" s="50">
        <f>DAX__2019_2020__33[[#This Row],[Open]]*(DAX__2019_2020__33[[#This Row],[Adj Close]]/DAX__2019_2020__33[[#This Row],[Close]])</f>
        <v>42.060464051028241</v>
      </c>
      <c r="E3868" s="50" t="s">
        <v>746</v>
      </c>
      <c r="F3868" s="50" t="s">
        <v>9515</v>
      </c>
      <c r="G3868" s="50" t="s">
        <v>746</v>
      </c>
      <c r="H3868" s="50" t="s">
        <v>11630</v>
      </c>
      <c r="I3868" s="50">
        <f>(DAX__2019_2020__33[[#This Row],[Adj Close]]-DAX__2019_2020__33[[#This Row],[Adj Open]])/DAX__2019_2020__33[[#This Row],[Adj Open]]</f>
        <v>2.2977063396145171E-2</v>
      </c>
      <c r="J3868" s="50">
        <f>DAX__2019_2020__33[[#This Row],[Adj Close]]-DAX__2019_2020__33[[#This Row],[Adj Open]]</f>
        <v>0.96642594897176082</v>
      </c>
      <c r="K3868" s="50">
        <v>1828072</v>
      </c>
    </row>
    <row r="3869" spans="1:11" x14ac:dyDescent="0.3">
      <c r="A3869" s="51" t="str">
        <f t="shared" si="65"/>
        <v>BMW.DE</v>
      </c>
      <c r="B3869" s="52" t="s">
        <v>415</v>
      </c>
      <c r="C3869" s="50" t="s">
        <v>11631</v>
      </c>
      <c r="D3869" s="50">
        <f>DAX__2019_2020__33[[#This Row],[Open]]*(DAX__2019_2020__33[[#This Row],[Adj Close]]/DAX__2019_2020__33[[#This Row],[Close]])</f>
        <v>43.052097121419934</v>
      </c>
      <c r="E3869" s="50" t="s">
        <v>8658</v>
      </c>
      <c r="F3869" s="50" t="s">
        <v>8693</v>
      </c>
      <c r="G3869" s="50" t="s">
        <v>11632</v>
      </c>
      <c r="H3869" s="50" t="s">
        <v>11633</v>
      </c>
      <c r="I3869" s="50">
        <f>(DAX__2019_2020__33[[#This Row],[Adj Close]]-DAX__2019_2020__33[[#This Row],[Adj Open]])/DAX__2019_2020__33[[#This Row],[Adj Open]]</f>
        <v>2.6937360921335241E-2</v>
      </c>
      <c r="J3869" s="50">
        <f>DAX__2019_2020__33[[#This Row],[Adj Close]]-DAX__2019_2020__33[[#This Row],[Adj Open]]</f>
        <v>1.1597098785800668</v>
      </c>
      <c r="K3869" s="50">
        <v>2126371</v>
      </c>
    </row>
    <row r="3870" spans="1:11" x14ac:dyDescent="0.3">
      <c r="A3870" s="51" t="str">
        <f t="shared" si="65"/>
        <v>BMW.DE</v>
      </c>
      <c r="B3870" s="52" t="s">
        <v>416</v>
      </c>
      <c r="C3870" s="50" t="s">
        <v>869</v>
      </c>
      <c r="D3870" s="50">
        <f>DAX__2019_2020__33[[#This Row],[Open]]*(DAX__2019_2020__33[[#This Row],[Adj Close]]/DAX__2019_2020__33[[#This Row],[Close]])</f>
        <v>44.455518408078156</v>
      </c>
      <c r="E3870" s="50" t="s">
        <v>11634</v>
      </c>
      <c r="F3870" s="50" t="s">
        <v>868</v>
      </c>
      <c r="G3870" s="50" t="s">
        <v>5097</v>
      </c>
      <c r="H3870" s="50" t="s">
        <v>11635</v>
      </c>
      <c r="I3870" s="50">
        <f>(DAX__2019_2020__33[[#This Row],[Adj Close]]-DAX__2019_2020__33[[#This Row],[Adj Open]])/DAX__2019_2020__33[[#This Row],[Adj Open]]</f>
        <v>5.2362871366243069E-2</v>
      </c>
      <c r="J3870" s="50">
        <f>DAX__2019_2020__33[[#This Row],[Adj Close]]-DAX__2019_2020__33[[#This Row],[Adj Open]]</f>
        <v>2.3278185919218473</v>
      </c>
      <c r="K3870" s="50">
        <v>2842964</v>
      </c>
    </row>
    <row r="3871" spans="1:11" x14ac:dyDescent="0.3">
      <c r="A3871" s="51" t="str">
        <f t="shared" si="65"/>
        <v>BMW.DE</v>
      </c>
      <c r="B3871" s="52" t="s">
        <v>417</v>
      </c>
      <c r="C3871" s="50" t="s">
        <v>11636</v>
      </c>
      <c r="D3871" s="50">
        <f>DAX__2019_2020__33[[#This Row],[Open]]*(DAX__2019_2020__33[[#This Row],[Adj Close]]/DAX__2019_2020__33[[#This Row],[Close]])</f>
        <v>47.472438537582065</v>
      </c>
      <c r="E3871" s="50" t="s">
        <v>11637</v>
      </c>
      <c r="F3871" s="50" t="s">
        <v>9033</v>
      </c>
      <c r="G3871" s="50" t="s">
        <v>5071</v>
      </c>
      <c r="H3871" s="50" t="s">
        <v>11638</v>
      </c>
      <c r="I3871" s="50">
        <f>(DAX__2019_2020__33[[#This Row],[Adj Close]]-DAX__2019_2020__33[[#This Row],[Adj Open]])/DAX__2019_2020__33[[#This Row],[Adj Open]]</f>
        <v>-4.3193537150166827E-2</v>
      </c>
      <c r="J3871" s="50">
        <f>DAX__2019_2020__33[[#This Row],[Adj Close]]-DAX__2019_2020__33[[#This Row],[Adj Open]]</f>
        <v>-2.0505025375820622</v>
      </c>
      <c r="K3871" s="50">
        <v>2625725</v>
      </c>
    </row>
    <row r="3872" spans="1:11" x14ac:dyDescent="0.3">
      <c r="A3872" s="51" t="str">
        <f t="shared" si="65"/>
        <v>BMW.DE</v>
      </c>
      <c r="B3872" s="52" t="s">
        <v>418</v>
      </c>
      <c r="C3872" s="50" t="s">
        <v>5014</v>
      </c>
      <c r="D3872" s="50">
        <f>DAX__2019_2020__33[[#This Row],[Open]]*(DAX__2019_2020__33[[#This Row],[Adj Close]]/DAX__2019_2020__33[[#This Row],[Close]])</f>
        <v>43.951290425871207</v>
      </c>
      <c r="E3872" s="50" t="s">
        <v>9059</v>
      </c>
      <c r="F3872" s="50" t="s">
        <v>8397</v>
      </c>
      <c r="G3872" s="50" t="s">
        <v>11639</v>
      </c>
      <c r="H3872" s="50" t="s">
        <v>11640</v>
      </c>
      <c r="I3872" s="50">
        <f>(DAX__2019_2020__33[[#This Row],[Adj Close]]-DAX__2019_2020__33[[#This Row],[Adj Open]])/DAX__2019_2020__33[[#This Row],[Adj Open]]</f>
        <v>-1.395791613686264E-2</v>
      </c>
      <c r="J3872" s="50">
        <f>DAX__2019_2020__33[[#This Row],[Adj Close]]-DAX__2019_2020__33[[#This Row],[Adj Open]]</f>
        <v>-0.6134684258712042</v>
      </c>
      <c r="K3872" s="50">
        <v>2623809</v>
      </c>
    </row>
    <row r="3873" spans="1:11" x14ac:dyDescent="0.3">
      <c r="A3873" s="51" t="str">
        <f t="shared" si="65"/>
        <v>BMW.DE</v>
      </c>
      <c r="B3873" s="52" t="s">
        <v>419</v>
      </c>
      <c r="C3873" s="50" t="s">
        <v>8650</v>
      </c>
      <c r="D3873" s="50">
        <f>DAX__2019_2020__33[[#This Row],[Open]]*(DAX__2019_2020__33[[#This Row],[Adj Close]]/DAX__2019_2020__33[[#This Row],[Close]])</f>
        <v>44.253824150021458</v>
      </c>
      <c r="E3873" s="50" t="s">
        <v>8142</v>
      </c>
      <c r="F3873" s="50" t="s">
        <v>895</v>
      </c>
      <c r="G3873" s="50" t="s">
        <v>5026</v>
      </c>
      <c r="H3873" s="50" t="s">
        <v>11641</v>
      </c>
      <c r="I3873" s="50">
        <f>(DAX__2019_2020__33[[#This Row],[Adj Close]]-DAX__2019_2020__33[[#This Row],[Adj Open]])/DAX__2019_2020__33[[#This Row],[Adj Open]]</f>
        <v>1.6141245727307314E-2</v>
      </c>
      <c r="J3873" s="50">
        <f>DAX__2019_2020__33[[#This Row],[Adj Close]]-DAX__2019_2020__33[[#This Row],[Adj Open]]</f>
        <v>0.71431184997854302</v>
      </c>
      <c r="K3873" s="50">
        <v>1947394</v>
      </c>
    </row>
    <row r="3874" spans="1:11" x14ac:dyDescent="0.3">
      <c r="A3874" s="51" t="str">
        <f t="shared" si="65"/>
        <v>BMW.DE</v>
      </c>
      <c r="B3874" s="52" t="s">
        <v>420</v>
      </c>
      <c r="C3874" s="50" t="s">
        <v>902</v>
      </c>
      <c r="D3874" s="50">
        <f>DAX__2019_2020__33[[#This Row],[Open]]*(DAX__2019_2020__33[[#This Row],[Adj Close]]/DAX__2019_2020__33[[#This Row],[Close]])</f>
        <v>44.068942330491332</v>
      </c>
      <c r="E3874" s="50" t="s">
        <v>9035</v>
      </c>
      <c r="F3874" s="50" t="s">
        <v>8415</v>
      </c>
      <c r="G3874" s="50" t="s">
        <v>699</v>
      </c>
      <c r="H3874" s="50" t="s">
        <v>11642</v>
      </c>
      <c r="I3874" s="50">
        <f>(DAX__2019_2020__33[[#This Row],[Adj Close]]-DAX__2019_2020__33[[#This Row],[Adj Open]])/DAX__2019_2020__33[[#This Row],[Adj Open]]</f>
        <v>-3.4706331706833154E-2</v>
      </c>
      <c r="J3874" s="50">
        <f>DAX__2019_2020__33[[#This Row],[Adj Close]]-DAX__2019_2020__33[[#This Row],[Adj Open]]</f>
        <v>-1.529471330491333</v>
      </c>
      <c r="K3874" s="50">
        <v>3079088</v>
      </c>
    </row>
    <row r="3875" spans="1:11" x14ac:dyDescent="0.3">
      <c r="A3875" s="51" t="str">
        <f t="shared" si="65"/>
        <v>BMW.DE</v>
      </c>
      <c r="B3875" s="52" t="s">
        <v>421</v>
      </c>
      <c r="C3875" s="50" t="s">
        <v>11643</v>
      </c>
      <c r="D3875" s="50">
        <f>DAX__2019_2020__33[[#This Row],[Open]]*(DAX__2019_2020__33[[#This Row],[Adj Close]]/DAX__2019_2020__33[[#This Row],[Close]])</f>
        <v>42.749566721281326</v>
      </c>
      <c r="E3875" s="50" t="s">
        <v>8474</v>
      </c>
      <c r="F3875" s="50" t="s">
        <v>8648</v>
      </c>
      <c r="G3875" s="50" t="s">
        <v>9933</v>
      </c>
      <c r="H3875" s="50" t="s">
        <v>11644</v>
      </c>
      <c r="I3875" s="50">
        <f>(DAX__2019_2020__33[[#This Row],[Adj Close]]-DAX__2019_2020__33[[#This Row],[Adj Open]])/DAX__2019_2020__33[[#This Row],[Adj Open]]</f>
        <v>-2.9585158828094378E-2</v>
      </c>
      <c r="J3875" s="50">
        <f>DAX__2019_2020__33[[#This Row],[Adj Close]]-DAX__2019_2020__33[[#This Row],[Adj Open]]</f>
        <v>-1.2647527212813259</v>
      </c>
      <c r="K3875" s="50">
        <v>2708186</v>
      </c>
    </row>
    <row r="3876" spans="1:11" x14ac:dyDescent="0.3">
      <c r="A3876" s="51" t="str">
        <f t="shared" si="65"/>
        <v>BMW.DE</v>
      </c>
      <c r="B3876" s="52" t="s">
        <v>422</v>
      </c>
      <c r="C3876" s="50" t="s">
        <v>11645</v>
      </c>
      <c r="D3876" s="50">
        <f>DAX__2019_2020__33[[#This Row],[Open]]*(DAX__2019_2020__33[[#This Row],[Adj Close]]/DAX__2019_2020__33[[#This Row],[Close]])</f>
        <v>41.766333085267036</v>
      </c>
      <c r="E3876" s="50" t="s">
        <v>8470</v>
      </c>
      <c r="F3876" s="50" t="s">
        <v>11646</v>
      </c>
      <c r="G3876" s="50" t="s">
        <v>8470</v>
      </c>
      <c r="H3876" s="50" t="s">
        <v>11647</v>
      </c>
      <c r="I3876" s="50">
        <f>(DAX__2019_2020__33[[#This Row],[Adj Close]]-DAX__2019_2020__33[[#This Row],[Adj Open]])/DAX__2019_2020__33[[#This Row],[Adj Open]]</f>
        <v>3.4607584816748888E-2</v>
      </c>
      <c r="J3876" s="50">
        <f>DAX__2019_2020__33[[#This Row],[Adj Close]]-DAX__2019_2020__33[[#This Row],[Adj Open]]</f>
        <v>1.4454319147329642</v>
      </c>
      <c r="K3876" s="50">
        <v>2197345</v>
      </c>
    </row>
    <row r="3877" spans="1:11" x14ac:dyDescent="0.3">
      <c r="A3877" s="51" t="str">
        <f t="shared" si="65"/>
        <v>BMW.DE</v>
      </c>
      <c r="B3877" s="52" t="s">
        <v>423</v>
      </c>
      <c r="C3877" s="50" t="s">
        <v>8582</v>
      </c>
      <c r="D3877" s="50">
        <f>DAX__2019_2020__33[[#This Row],[Open]]*(DAX__2019_2020__33[[#This Row],[Adj Close]]/DAX__2019_2020__33[[#This Row],[Close]])</f>
        <v>43.724393479747782</v>
      </c>
      <c r="E3877" s="50" t="s">
        <v>9059</v>
      </c>
      <c r="F3877" s="50" t="s">
        <v>8469</v>
      </c>
      <c r="G3877" s="50" t="s">
        <v>8447</v>
      </c>
      <c r="H3877" s="50" t="s">
        <v>11621</v>
      </c>
      <c r="I3877" s="50">
        <f>(DAX__2019_2020__33[[#This Row],[Adj Close]]-DAX__2019_2020__33[[#This Row],[Adj Open]])/DAX__2019_2020__33[[#This Row],[Adj Open]]</f>
        <v>-1.2684989672976954E-2</v>
      </c>
      <c r="J3877" s="50">
        <f>DAX__2019_2020__33[[#This Row],[Adj Close]]-DAX__2019_2020__33[[#This Row],[Adj Open]]</f>
        <v>-0.5546434797477815</v>
      </c>
      <c r="K3877" s="50">
        <v>2401288</v>
      </c>
    </row>
    <row r="3878" spans="1:11" x14ac:dyDescent="0.3">
      <c r="A3878" s="51" t="str">
        <f t="shared" si="65"/>
        <v>BMW.DE</v>
      </c>
      <c r="B3878" s="52" t="s">
        <v>424</v>
      </c>
      <c r="C3878" s="50" t="s">
        <v>8472</v>
      </c>
      <c r="D3878" s="50">
        <f>DAX__2019_2020__33[[#This Row],[Open]]*(DAX__2019_2020__33[[#This Row],[Adj Close]]/DAX__2019_2020__33[[#This Row],[Close]])</f>
        <v>42.900829402438255</v>
      </c>
      <c r="E3878" s="50" t="s">
        <v>8649</v>
      </c>
      <c r="F3878" s="50" t="s">
        <v>763</v>
      </c>
      <c r="G3878" s="50" t="s">
        <v>2255</v>
      </c>
      <c r="H3878" s="50" t="s">
        <v>11648</v>
      </c>
      <c r="I3878" s="50">
        <f>(DAX__2019_2020__33[[#This Row],[Adj Close]]-DAX__2019_2020__33[[#This Row],[Adj Open]])/DAX__2019_2020__33[[#This Row],[Adj Open]]</f>
        <v>-3.7218022276553505E-3</v>
      </c>
      <c r="J3878" s="50">
        <f>DAX__2019_2020__33[[#This Row],[Adj Close]]-DAX__2019_2020__33[[#This Row],[Adj Open]]</f>
        <v>-0.15966840243825686</v>
      </c>
      <c r="K3878" s="50">
        <v>1539118</v>
      </c>
    </row>
    <row r="3879" spans="1:11" x14ac:dyDescent="0.3">
      <c r="A3879" s="51" t="str">
        <f t="shared" si="65"/>
        <v>BMW.DE</v>
      </c>
      <c r="B3879" s="52" t="s">
        <v>425</v>
      </c>
      <c r="C3879" s="50" t="s">
        <v>8293</v>
      </c>
      <c r="D3879" s="50">
        <f>DAX__2019_2020__33[[#This Row],[Open]]*(DAX__2019_2020__33[[#This Row],[Adj Close]]/DAX__2019_2020__33[[#This Row],[Close]])</f>
        <v>42.018444490047195</v>
      </c>
      <c r="E3879" s="50" t="s">
        <v>8471</v>
      </c>
      <c r="F3879" s="50" t="s">
        <v>799</v>
      </c>
      <c r="G3879" s="50" t="s">
        <v>11649</v>
      </c>
      <c r="H3879" s="50" t="s">
        <v>11650</v>
      </c>
      <c r="I3879" s="50">
        <f>(DAX__2019_2020__33[[#This Row],[Adj Close]]-DAX__2019_2020__33[[#This Row],[Adj Open]])/DAX__2019_2020__33[[#This Row],[Adj Open]]</f>
        <v>-2.5399999999999978E-2</v>
      </c>
      <c r="J3879" s="50">
        <f>DAX__2019_2020__33[[#This Row],[Adj Close]]-DAX__2019_2020__33[[#This Row],[Adj Open]]</f>
        <v>-1.0672684900471978</v>
      </c>
      <c r="K3879" s="50">
        <v>2671455</v>
      </c>
    </row>
    <row r="3880" spans="1:11" x14ac:dyDescent="0.3">
      <c r="A3880" s="51" t="str">
        <f t="shared" si="65"/>
        <v>BMW.DE</v>
      </c>
      <c r="B3880" s="52" t="s">
        <v>426</v>
      </c>
      <c r="C3880" s="50" t="s">
        <v>8251</v>
      </c>
      <c r="D3880" s="50">
        <f>DAX__2019_2020__33[[#This Row],[Open]]*(DAX__2019_2020__33[[#This Row],[Adj Close]]/DAX__2019_2020__33[[#This Row],[Close]])</f>
        <v>40.249466946921544</v>
      </c>
      <c r="E3880" s="50" t="s">
        <v>11651</v>
      </c>
      <c r="F3880" s="50" t="s">
        <v>8335</v>
      </c>
      <c r="G3880" s="50" t="s">
        <v>9928</v>
      </c>
      <c r="H3880" s="50" t="s">
        <v>11652</v>
      </c>
      <c r="I3880" s="50">
        <f>(DAX__2019_2020__33[[#This Row],[Adj Close]]-DAX__2019_2020__33[[#This Row],[Adj Open]])/DAX__2019_2020__33[[#This Row],[Adj Open]]</f>
        <v>-1.7016348261822797E-2</v>
      </c>
      <c r="J3880" s="50">
        <f>DAX__2019_2020__33[[#This Row],[Adj Close]]-DAX__2019_2020__33[[#This Row],[Adj Open]]</f>
        <v>-0.68489894692154252</v>
      </c>
      <c r="K3880" s="50">
        <v>4025076</v>
      </c>
    </row>
    <row r="3881" spans="1:11" x14ac:dyDescent="0.3">
      <c r="A3881" s="51" t="str">
        <f t="shared" si="65"/>
        <v>BMW.DE</v>
      </c>
      <c r="B3881" s="52" t="s">
        <v>427</v>
      </c>
      <c r="C3881" s="50" t="s">
        <v>637</v>
      </c>
      <c r="D3881" s="50">
        <f>DAX__2019_2020__33[[#This Row],[Open]]*(DAX__2019_2020__33[[#This Row],[Adj Close]]/DAX__2019_2020__33[[#This Row],[Close]])</f>
        <v>40.203565800454029</v>
      </c>
      <c r="E3881" s="50" t="s">
        <v>11653</v>
      </c>
      <c r="F3881" s="50" t="s">
        <v>637</v>
      </c>
      <c r="G3881" s="50" t="s">
        <v>8254</v>
      </c>
      <c r="H3881" s="50" t="s">
        <v>11654</v>
      </c>
      <c r="I3881" s="50">
        <f>(DAX__2019_2020__33[[#This Row],[Adj Close]]-DAX__2019_2020__33[[#This Row],[Adj Open]])/DAX__2019_2020__33[[#This Row],[Adj Open]]</f>
        <v>2.9801391386344141E-2</v>
      </c>
      <c r="J3881" s="50">
        <f>DAX__2019_2020__33[[#This Row],[Adj Close]]-DAX__2019_2020__33[[#This Row],[Adj Open]]</f>
        <v>1.1981221995459705</v>
      </c>
      <c r="K3881" s="50">
        <v>3502835</v>
      </c>
    </row>
    <row r="3882" spans="1:11" x14ac:dyDescent="0.3">
      <c r="A3882" s="51" t="str">
        <f t="shared" si="65"/>
        <v>BMW.DE</v>
      </c>
      <c r="B3882" s="52" t="s">
        <v>428</v>
      </c>
      <c r="C3882" s="50" t="s">
        <v>822</v>
      </c>
      <c r="D3882" s="50">
        <f>DAX__2019_2020__33[[#This Row],[Open]]*(DAX__2019_2020__33[[#This Row],[Adj Close]]/DAX__2019_2020__33[[#This Row],[Close]])</f>
        <v>42.271433471774564</v>
      </c>
      <c r="E3882" s="50" t="s">
        <v>8413</v>
      </c>
      <c r="F3882" s="50" t="s">
        <v>11655</v>
      </c>
      <c r="G3882" s="50" t="s">
        <v>5137</v>
      </c>
      <c r="H3882" s="50" t="s">
        <v>11656</v>
      </c>
      <c r="I3882" s="50">
        <f>(DAX__2019_2020__33[[#This Row],[Adj Close]]-DAX__2019_2020__33[[#This Row],[Adj Open]])/DAX__2019_2020__33[[#This Row],[Adj Open]]</f>
        <v>5.5007326159829416E-2</v>
      </c>
      <c r="J3882" s="50">
        <f>DAX__2019_2020__33[[#This Row],[Adj Close]]-DAX__2019_2020__33[[#This Row],[Adj Open]]</f>
        <v>2.3252385282254338</v>
      </c>
      <c r="K3882" s="50">
        <v>2765408</v>
      </c>
    </row>
    <row r="3883" spans="1:11" x14ac:dyDescent="0.3">
      <c r="A3883" s="51" t="str">
        <f t="shared" si="65"/>
        <v>BMW.DE</v>
      </c>
      <c r="B3883" s="52" t="s">
        <v>429</v>
      </c>
      <c r="C3883" s="50" t="s">
        <v>746</v>
      </c>
      <c r="D3883" s="50">
        <f>DAX__2019_2020__33[[#This Row],[Open]]*(DAX__2019_2020__33[[#This Row],[Adj Close]]/DAX__2019_2020__33[[#This Row],[Close]])</f>
        <v>45.439792085094147</v>
      </c>
      <c r="E3883" s="50" t="s">
        <v>11657</v>
      </c>
      <c r="F3883" s="50" t="s">
        <v>8648</v>
      </c>
      <c r="G3883" s="50" t="s">
        <v>8576</v>
      </c>
      <c r="H3883" s="50" t="s">
        <v>11658</v>
      </c>
      <c r="I3883" s="50">
        <f>(DAX__2019_2020__33[[#This Row],[Adj Close]]-DAX__2019_2020__33[[#This Row],[Adj Open]])/DAX__2019_2020__33[[#This Row],[Adj Open]]</f>
        <v>-2.2460976123809033E-2</v>
      </c>
      <c r="J3883" s="50">
        <f>DAX__2019_2020__33[[#This Row],[Adj Close]]-DAX__2019_2020__33[[#This Row],[Adj Open]]</f>
        <v>-1.0206220850941463</v>
      </c>
      <c r="K3883" s="50">
        <v>2315191</v>
      </c>
    </row>
    <row r="3884" spans="1:11" x14ac:dyDescent="0.3">
      <c r="A3884" s="51" t="str">
        <f t="shared" si="65"/>
        <v>BMW.DE</v>
      </c>
      <c r="B3884" s="52" t="s">
        <v>430</v>
      </c>
      <c r="C3884" s="50" t="s">
        <v>2276</v>
      </c>
      <c r="D3884" s="50">
        <f>DAX__2019_2020__33[[#This Row],[Open]]*(DAX__2019_2020__33[[#This Row],[Adj Close]]/DAX__2019_2020__33[[#This Row],[Close]])</f>
        <v>44.365923054674099</v>
      </c>
      <c r="E3884" s="50" t="s">
        <v>11550</v>
      </c>
      <c r="F3884" s="50" t="s">
        <v>11659</v>
      </c>
      <c r="G3884" s="50" t="s">
        <v>11660</v>
      </c>
      <c r="H3884" s="50" t="s">
        <v>11661</v>
      </c>
      <c r="I3884" s="50">
        <f>(DAX__2019_2020__33[[#This Row],[Adj Close]]-DAX__2019_2020__33[[#This Row],[Adj Open]])/DAX__2019_2020__33[[#This Row],[Adj Open]]</f>
        <v>1.7203359983862413E-2</v>
      </c>
      <c r="J3884" s="50">
        <f>DAX__2019_2020__33[[#This Row],[Adj Close]]-DAX__2019_2020__33[[#This Row],[Adj Open]]</f>
        <v>0.76324294532589931</v>
      </c>
      <c r="K3884" s="50">
        <v>1641527</v>
      </c>
    </row>
    <row r="3885" spans="1:11" x14ac:dyDescent="0.3">
      <c r="A3885" s="51" t="str">
        <f t="shared" si="65"/>
        <v>BMW.DE</v>
      </c>
      <c r="B3885" s="52" t="s">
        <v>431</v>
      </c>
      <c r="C3885" s="50" t="s">
        <v>2281</v>
      </c>
      <c r="D3885" s="50">
        <f>DAX__2019_2020__33[[#This Row],[Open]]*(DAX__2019_2020__33[[#This Row],[Adj Close]]/DAX__2019_2020__33[[#This Row],[Close]])</f>
        <v>44.729795423883367</v>
      </c>
      <c r="E3885" s="50" t="s">
        <v>8474</v>
      </c>
      <c r="F3885" s="50" t="s">
        <v>11662</v>
      </c>
      <c r="G3885" s="50" t="s">
        <v>8717</v>
      </c>
      <c r="H3885" s="50" t="s">
        <v>11663</v>
      </c>
      <c r="I3885" s="50">
        <f>(DAX__2019_2020__33[[#This Row],[Adj Close]]-DAX__2019_2020__33[[#This Row],[Adj Open]])/DAX__2019_2020__33[[#This Row],[Adj Open]]</f>
        <v>-6.5476584703310775E-3</v>
      </c>
      <c r="J3885" s="50">
        <f>DAX__2019_2020__33[[#This Row],[Adj Close]]-DAX__2019_2020__33[[#This Row],[Adj Open]]</f>
        <v>-0.29287542388336618</v>
      </c>
      <c r="K3885" s="50">
        <v>1347915</v>
      </c>
    </row>
    <row r="3886" spans="1:11" x14ac:dyDescent="0.3">
      <c r="A3886" s="51" t="str">
        <f t="shared" si="65"/>
        <v>BMW.DE</v>
      </c>
      <c r="B3886" s="52" t="s">
        <v>432</v>
      </c>
      <c r="C3886" s="50" t="s">
        <v>11664</v>
      </c>
      <c r="D3886" s="50">
        <f>DAX__2019_2020__33[[#This Row],[Open]]*(DAX__2019_2020__33[[#This Row],[Adj Close]]/DAX__2019_2020__33[[#This Row],[Close]])</f>
        <v>43.709173618842911</v>
      </c>
      <c r="E3886" s="50" t="s">
        <v>11643</v>
      </c>
      <c r="F3886" s="50" t="s">
        <v>11665</v>
      </c>
      <c r="G3886" s="50" t="s">
        <v>737</v>
      </c>
      <c r="H3886" s="50" t="s">
        <v>11666</v>
      </c>
      <c r="I3886" s="50">
        <f>(DAX__2019_2020__33[[#This Row],[Adj Close]]-DAX__2019_2020__33[[#This Row],[Adj Open]])/DAX__2019_2020__33[[#This Row],[Adj Open]]</f>
        <v>1.6852832487309517E-2</v>
      </c>
      <c r="J3886" s="50">
        <f>DAX__2019_2020__33[[#This Row],[Adj Close]]-DAX__2019_2020__33[[#This Row],[Adj Open]]</f>
        <v>0.73662338115708792</v>
      </c>
      <c r="K3886" s="50">
        <v>1369506</v>
      </c>
    </row>
    <row r="3887" spans="1:11" x14ac:dyDescent="0.3">
      <c r="A3887" s="51" t="str">
        <f t="shared" si="65"/>
        <v>BMW.DE</v>
      </c>
      <c r="B3887" s="52" t="s">
        <v>433</v>
      </c>
      <c r="C3887" s="50" t="s">
        <v>11667</v>
      </c>
      <c r="D3887" s="50">
        <f>DAX__2019_2020__33[[#This Row],[Open]]*(DAX__2019_2020__33[[#This Row],[Adj Close]]/DAX__2019_2020__33[[#This Row],[Close]])</f>
        <v>45.049292432021552</v>
      </c>
      <c r="E3887" s="50" t="s">
        <v>8560</v>
      </c>
      <c r="F3887" s="50" t="s">
        <v>839</v>
      </c>
      <c r="G3887" s="50" t="s">
        <v>11668</v>
      </c>
      <c r="H3887" s="50" t="s">
        <v>11669</v>
      </c>
      <c r="I3887" s="50">
        <f>(DAX__2019_2020__33[[#This Row],[Adj Close]]-DAX__2019_2020__33[[#This Row],[Adj Open]])/DAX__2019_2020__33[[#This Row],[Adj Open]]</f>
        <v>-9.2592005224273206E-3</v>
      </c>
      <c r="J3887" s="50">
        <f>DAX__2019_2020__33[[#This Row],[Adj Close]]-DAX__2019_2020__33[[#This Row],[Adj Open]]</f>
        <v>-0.41712043202155513</v>
      </c>
      <c r="K3887" s="50">
        <v>1796645</v>
      </c>
    </row>
    <row r="3888" spans="1:11" x14ac:dyDescent="0.3">
      <c r="A3888" s="51" t="str">
        <f t="shared" si="65"/>
        <v>BMW.DE</v>
      </c>
      <c r="B3888" s="52" t="s">
        <v>434</v>
      </c>
      <c r="C3888" s="50" t="s">
        <v>763</v>
      </c>
      <c r="D3888" s="50">
        <f>DAX__2019_2020__33[[#This Row],[Open]]*(DAX__2019_2020__33[[#This Row],[Adj Close]]/DAX__2019_2020__33[[#This Row],[Close]])</f>
        <v>45.031541348763433</v>
      </c>
      <c r="E3888" s="50" t="s">
        <v>11670</v>
      </c>
      <c r="F3888" s="50" t="s">
        <v>2285</v>
      </c>
      <c r="G3888" s="50" t="s">
        <v>11670</v>
      </c>
      <c r="H3888" s="50" t="s">
        <v>11671</v>
      </c>
      <c r="I3888" s="50">
        <f>(DAX__2019_2020__33[[#This Row],[Adj Close]]-DAX__2019_2020__33[[#This Row],[Adj Open]])/DAX__2019_2020__33[[#This Row],[Adj Open]]</f>
        <v>2.2270338105229041E-2</v>
      </c>
      <c r="J3888" s="50">
        <f>DAX__2019_2020__33[[#This Row],[Adj Close]]-DAX__2019_2020__33[[#This Row],[Adj Open]]</f>
        <v>1.0028676512365635</v>
      </c>
      <c r="K3888" s="50">
        <v>2720565</v>
      </c>
    </row>
    <row r="3889" spans="1:11" x14ac:dyDescent="0.3">
      <c r="A3889" s="51" t="str">
        <f t="shared" si="65"/>
        <v>BMW.DE</v>
      </c>
      <c r="B3889" s="52" t="s">
        <v>435</v>
      </c>
      <c r="C3889" s="50" t="s">
        <v>5077</v>
      </c>
      <c r="D3889" s="50">
        <f>DAX__2019_2020__33[[#This Row],[Open]]*(DAX__2019_2020__33[[#This Row],[Adj Close]]/DAX__2019_2020__33[[#This Row],[Close]])</f>
        <v>46.149790515715942</v>
      </c>
      <c r="E3889" s="50" t="s">
        <v>11672</v>
      </c>
      <c r="F3889" s="50" t="s">
        <v>773</v>
      </c>
      <c r="G3889" s="50" t="s">
        <v>8618</v>
      </c>
      <c r="H3889" s="50" t="s">
        <v>11673</v>
      </c>
      <c r="I3889" s="50">
        <f>(DAX__2019_2020__33[[#This Row],[Adj Close]]-DAX__2019_2020__33[[#This Row],[Adj Open]])/DAX__2019_2020__33[[#This Row],[Adj Open]]</f>
        <v>4.5961519230769382E-2</v>
      </c>
      <c r="J3889" s="50">
        <f>DAX__2019_2020__33[[#This Row],[Adj Close]]-DAX__2019_2020__33[[#This Row],[Adj Open]]</f>
        <v>2.1211144842840568</v>
      </c>
      <c r="K3889" s="50">
        <v>4266200</v>
      </c>
    </row>
    <row r="3890" spans="1:11" x14ac:dyDescent="0.3">
      <c r="A3890" s="51" t="str">
        <f t="shared" si="65"/>
        <v>BMW.DE</v>
      </c>
      <c r="B3890" s="52" t="s">
        <v>436</v>
      </c>
      <c r="C3890" s="50" t="s">
        <v>11674</v>
      </c>
      <c r="D3890" s="50">
        <f>DAX__2019_2020__33[[#This Row],[Open]]*(DAX__2019_2020__33[[#This Row],[Adj Close]]/DAX__2019_2020__33[[#This Row],[Close]])</f>
        <v>49.034147861111116</v>
      </c>
      <c r="E3890" s="50" t="s">
        <v>9007</v>
      </c>
      <c r="F3890" s="50" t="s">
        <v>11675</v>
      </c>
      <c r="G3890" s="50" t="s">
        <v>8138</v>
      </c>
      <c r="H3890" s="50" t="s">
        <v>11676</v>
      </c>
      <c r="I3890" s="50">
        <f>(DAX__2019_2020__33[[#This Row],[Adj Close]]-DAX__2019_2020__33[[#This Row],[Adj Open]])/DAX__2019_2020__33[[#This Row],[Adj Open]]</f>
        <v>-2.2624434389140292E-2</v>
      </c>
      <c r="J3890" s="50">
        <f>DAX__2019_2020__33[[#This Row],[Adj Close]]-DAX__2019_2020__33[[#This Row],[Adj Open]]</f>
        <v>-1.1093698611111122</v>
      </c>
      <c r="K3890" s="50">
        <v>2340231</v>
      </c>
    </row>
    <row r="3891" spans="1:11" x14ac:dyDescent="0.3">
      <c r="A3891" s="51" t="str">
        <f t="shared" si="65"/>
        <v>BMW.DE</v>
      </c>
      <c r="B3891" s="52" t="s">
        <v>437</v>
      </c>
      <c r="C3891" s="50" t="s">
        <v>5050</v>
      </c>
      <c r="D3891" s="50">
        <f>DAX__2019_2020__33[[#This Row],[Open]]*(DAX__2019_2020__33[[#This Row],[Adj Close]]/DAX__2019_2020__33[[#This Row],[Close]])</f>
        <v>46.806537982464747</v>
      </c>
      <c r="E3891" s="50" t="s">
        <v>8639</v>
      </c>
      <c r="F3891" s="50" t="s">
        <v>8588</v>
      </c>
      <c r="G3891" s="50" t="s">
        <v>868</v>
      </c>
      <c r="H3891" s="50" t="s">
        <v>11677</v>
      </c>
      <c r="I3891" s="50">
        <f>(DAX__2019_2020__33[[#This Row],[Adj Close]]-DAX__2019_2020__33[[#This Row],[Adj Open]])/DAX__2019_2020__33[[#This Row],[Adj Open]]</f>
        <v>-2.6546074078645909E-3</v>
      </c>
      <c r="J3891" s="50">
        <f>DAX__2019_2020__33[[#This Row],[Adj Close]]-DAX__2019_2020__33[[#This Row],[Adj Open]]</f>
        <v>-0.12425298246474625</v>
      </c>
      <c r="K3891" s="50">
        <v>3477078</v>
      </c>
    </row>
    <row r="3892" spans="1:11" x14ac:dyDescent="0.3">
      <c r="A3892" s="51" t="str">
        <f t="shared" si="65"/>
        <v>BMW.DE</v>
      </c>
      <c r="B3892" s="52" t="s">
        <v>438</v>
      </c>
      <c r="C3892" s="50" t="s">
        <v>11678</v>
      </c>
      <c r="D3892" s="50">
        <f>DAX__2019_2020__33[[#This Row],[Open]]*(DAX__2019_2020__33[[#This Row],[Adj Close]]/DAX__2019_2020__33[[#This Row],[Close]])</f>
        <v>48.466149727103769</v>
      </c>
      <c r="E3892" s="50" t="s">
        <v>11679</v>
      </c>
      <c r="F3892" s="50" t="s">
        <v>8683</v>
      </c>
      <c r="G3892" s="50" t="s">
        <v>9698</v>
      </c>
      <c r="H3892" s="50" t="s">
        <v>11680</v>
      </c>
      <c r="I3892" s="50">
        <f>(DAX__2019_2020__33[[#This Row],[Adj Close]]-DAX__2019_2020__33[[#This Row],[Adj Open]])/DAX__2019_2020__33[[#This Row],[Adj Open]]</f>
        <v>1.3550576569299082E-2</v>
      </c>
      <c r="J3892" s="50">
        <f>DAX__2019_2020__33[[#This Row],[Adj Close]]-DAX__2019_2020__33[[#This Row],[Adj Open]]</f>
        <v>0.65674427289623338</v>
      </c>
      <c r="K3892" s="50">
        <v>2911717</v>
      </c>
    </row>
    <row r="3893" spans="1:11" x14ac:dyDescent="0.3">
      <c r="A3893" s="51" t="str">
        <f t="shared" si="65"/>
        <v>BMW.DE</v>
      </c>
      <c r="B3893" s="52" t="s">
        <v>439</v>
      </c>
      <c r="C3893" s="50" t="s">
        <v>8664</v>
      </c>
      <c r="D3893" s="50">
        <f>DAX__2019_2020__33[[#This Row],[Open]]*(DAX__2019_2020__33[[#This Row],[Adj Close]]/DAX__2019_2020__33[[#This Row],[Close]])</f>
        <v>49.815145481493829</v>
      </c>
      <c r="E3893" s="50" t="s">
        <v>7769</v>
      </c>
      <c r="F3893" s="50" t="s">
        <v>8126</v>
      </c>
      <c r="G3893" s="50" t="s">
        <v>9687</v>
      </c>
      <c r="H3893" s="50" t="s">
        <v>11681</v>
      </c>
      <c r="I3893" s="50">
        <f>(DAX__2019_2020__33[[#This Row],[Adj Close]]-DAX__2019_2020__33[[#This Row],[Adj Open]])/DAX__2019_2020__33[[#This Row],[Adj Open]]</f>
        <v>3.2959183449863018E-2</v>
      </c>
      <c r="J3893" s="50">
        <f>DAX__2019_2020__33[[#This Row],[Adj Close]]-DAX__2019_2020__33[[#This Row],[Adj Open]]</f>
        <v>1.6418665185061698</v>
      </c>
      <c r="K3893" s="50">
        <v>2928586</v>
      </c>
    </row>
    <row r="3894" spans="1:11" x14ac:dyDescent="0.3">
      <c r="A3894" s="51" t="str">
        <f t="shared" si="65"/>
        <v>BMW.DE</v>
      </c>
      <c r="B3894" s="52" t="s">
        <v>440</v>
      </c>
      <c r="C3894" s="50" t="s">
        <v>5142</v>
      </c>
      <c r="D3894" s="50">
        <f>DAX__2019_2020__33[[#This Row],[Open]]*(DAX__2019_2020__33[[#This Row],[Adj Close]]/DAX__2019_2020__33[[#This Row],[Close]])</f>
        <v>50.755890704031543</v>
      </c>
      <c r="E3894" s="50" t="s">
        <v>9481</v>
      </c>
      <c r="F3894" s="50" t="s">
        <v>8386</v>
      </c>
      <c r="G3894" s="50" t="s">
        <v>7808</v>
      </c>
      <c r="H3894" s="50" t="s">
        <v>11682</v>
      </c>
      <c r="I3894" s="50">
        <f>(DAX__2019_2020__33[[#This Row],[Adj Close]]-DAX__2019_2020__33[[#This Row],[Adj Open]])/DAX__2019_2020__33[[#This Row],[Adj Open]]</f>
        <v>1.5387323227615424E-2</v>
      </c>
      <c r="J3894" s="50">
        <f>DAX__2019_2020__33[[#This Row],[Adj Close]]-DAX__2019_2020__33[[#This Row],[Adj Open]]</f>
        <v>0.78099729596845435</v>
      </c>
      <c r="K3894" s="50">
        <v>2655148</v>
      </c>
    </row>
    <row r="3895" spans="1:11" x14ac:dyDescent="0.3">
      <c r="A3895" s="51" t="str">
        <f t="shared" si="65"/>
        <v>BMW.DE</v>
      </c>
      <c r="B3895" s="52" t="s">
        <v>441</v>
      </c>
      <c r="C3895" s="50" t="s">
        <v>5159</v>
      </c>
      <c r="D3895" s="50">
        <f>DAX__2019_2020__33[[#This Row],[Open]]*(DAX__2019_2020__33[[#This Row],[Adj Close]]/DAX__2019_2020__33[[#This Row],[Close]])</f>
        <v>52.229132879630015</v>
      </c>
      <c r="E3895" s="50" t="s">
        <v>11683</v>
      </c>
      <c r="F3895" s="50" t="s">
        <v>11684</v>
      </c>
      <c r="G3895" s="50" t="s">
        <v>7704</v>
      </c>
      <c r="H3895" s="50" t="s">
        <v>11685</v>
      </c>
      <c r="I3895" s="50">
        <f>(DAX__2019_2020__33[[#This Row],[Adj Close]]-DAX__2019_2020__33[[#This Row],[Adj Open]])/DAX__2019_2020__33[[#This Row],[Adj Open]]</f>
        <v>1.1045064096688725E-2</v>
      </c>
      <c r="J3895" s="50">
        <f>DAX__2019_2020__33[[#This Row],[Adj Close]]-DAX__2019_2020__33[[#This Row],[Adj Open]]</f>
        <v>0.57687412036998609</v>
      </c>
      <c r="K3895" s="50">
        <v>4307916</v>
      </c>
    </row>
    <row r="3896" spans="1:11" x14ac:dyDescent="0.3">
      <c r="A3896" s="51" t="str">
        <f t="shared" si="65"/>
        <v>BMW.DE</v>
      </c>
      <c r="B3896" s="52" t="s">
        <v>442</v>
      </c>
      <c r="C3896" s="50" t="s">
        <v>11686</v>
      </c>
      <c r="D3896" s="50">
        <f>DAX__2019_2020__33[[#This Row],[Open]]*(DAX__2019_2020__33[[#This Row],[Adj Close]]/DAX__2019_2020__33[[#This Row],[Close]])</f>
        <v>52.566382926170064</v>
      </c>
      <c r="E3896" s="50" t="s">
        <v>8112</v>
      </c>
      <c r="F3896" s="50" t="s">
        <v>7616</v>
      </c>
      <c r="G3896" s="50" t="s">
        <v>8947</v>
      </c>
      <c r="H3896" s="50" t="s">
        <v>11687</v>
      </c>
      <c r="I3896" s="50">
        <f>(DAX__2019_2020__33[[#This Row],[Adj Close]]-DAX__2019_2020__33[[#This Row],[Adj Open]])/DAX__2019_2020__33[[#This Row],[Adj Open]]</f>
        <v>2.4480837413473022E-2</v>
      </c>
      <c r="J3896" s="50">
        <f>DAX__2019_2020__33[[#This Row],[Adj Close]]-DAX__2019_2020__33[[#This Row],[Adj Open]]</f>
        <v>1.2868690738299335</v>
      </c>
      <c r="K3896" s="50">
        <v>2789528</v>
      </c>
    </row>
    <row r="3897" spans="1:11" x14ac:dyDescent="0.3">
      <c r="A3897" s="51" t="str">
        <f t="shared" si="65"/>
        <v>BMW.DE</v>
      </c>
      <c r="B3897" s="52" t="s">
        <v>443</v>
      </c>
      <c r="C3897" s="50" t="s">
        <v>7878</v>
      </c>
      <c r="D3897" s="50">
        <f>DAX__2019_2020__33[[#This Row],[Open]]*(DAX__2019_2020__33[[#This Row],[Adj Close]]/DAX__2019_2020__33[[#This Row],[Close]])</f>
        <v>54.092875562634767</v>
      </c>
      <c r="E3897" s="50" t="s">
        <v>7846</v>
      </c>
      <c r="F3897" s="50" t="s">
        <v>7774</v>
      </c>
      <c r="G3897" s="50" t="s">
        <v>11688</v>
      </c>
      <c r="H3897" s="50" t="s">
        <v>11689</v>
      </c>
      <c r="I3897" s="50">
        <f>(DAX__2019_2020__33[[#This Row],[Adj Close]]-DAX__2019_2020__33[[#This Row],[Adj Open]])/DAX__2019_2020__33[[#This Row],[Adj Open]]</f>
        <v>-2.5266627969374542E-2</v>
      </c>
      <c r="J3897" s="50">
        <f>DAX__2019_2020__33[[#This Row],[Adj Close]]-DAX__2019_2020__33[[#This Row],[Adj Open]]</f>
        <v>-1.3667445626347643</v>
      </c>
      <c r="K3897" s="50">
        <v>2856264</v>
      </c>
    </row>
    <row r="3898" spans="1:11" x14ac:dyDescent="0.3">
      <c r="A3898" s="51" t="str">
        <f t="shared" si="65"/>
        <v>BMW.DE</v>
      </c>
      <c r="B3898" s="52" t="s">
        <v>444</v>
      </c>
      <c r="C3898" s="50" t="s">
        <v>8982</v>
      </c>
      <c r="D3898" s="50">
        <f>DAX__2019_2020__33[[#This Row],[Open]]*(DAX__2019_2020__33[[#This Row],[Adj Close]]/DAX__2019_2020__33[[#This Row],[Close]])</f>
        <v>53.223130353162908</v>
      </c>
      <c r="E3898" s="50" t="s">
        <v>7824</v>
      </c>
      <c r="F3898" s="50" t="s">
        <v>7791</v>
      </c>
      <c r="G3898" s="50" t="s">
        <v>9535</v>
      </c>
      <c r="H3898" s="50" t="s">
        <v>11690</v>
      </c>
      <c r="I3898" s="50">
        <f>(DAX__2019_2020__33[[#This Row],[Adj Close]]-DAX__2019_2020__33[[#This Row],[Adj Open]])/DAX__2019_2020__33[[#This Row],[Adj Open]]</f>
        <v>-1.8009037551958717E-2</v>
      </c>
      <c r="J3898" s="50">
        <f>DAX__2019_2020__33[[#This Row],[Adj Close]]-DAX__2019_2020__33[[#This Row],[Adj Open]]</f>
        <v>-0.95849735316290463</v>
      </c>
      <c r="K3898" s="50">
        <v>2191842</v>
      </c>
    </row>
    <row r="3899" spans="1:11" x14ac:dyDescent="0.3">
      <c r="A3899" s="51" t="str">
        <f t="shared" si="65"/>
        <v>BMW.DE</v>
      </c>
      <c r="B3899" s="52" t="s">
        <v>445</v>
      </c>
      <c r="C3899" s="50" t="s">
        <v>11691</v>
      </c>
      <c r="D3899" s="50">
        <f>DAX__2019_2020__33[[#This Row],[Open]]*(DAX__2019_2020__33[[#This Row],[Adj Close]]/DAX__2019_2020__33[[#This Row],[Close]])</f>
        <v>50.773636393223995</v>
      </c>
      <c r="E3899" s="50" t="s">
        <v>9718</v>
      </c>
      <c r="F3899" s="50" t="s">
        <v>8993</v>
      </c>
      <c r="G3899" s="50" t="s">
        <v>9710</v>
      </c>
      <c r="H3899" s="50" t="s">
        <v>11692</v>
      </c>
      <c r="I3899" s="50">
        <f>(DAX__2019_2020__33[[#This Row],[Adj Close]]-DAX__2019_2020__33[[#This Row],[Adj Open]])/DAX__2019_2020__33[[#This Row],[Adj Open]]</f>
        <v>-2.7792344481600197E-2</v>
      </c>
      <c r="J3899" s="50">
        <f>DAX__2019_2020__33[[#This Row],[Adj Close]]-DAX__2019_2020__33[[#This Row],[Adj Open]]</f>
        <v>-1.4111183932239939</v>
      </c>
      <c r="K3899" s="50">
        <v>3214148</v>
      </c>
    </row>
    <row r="3900" spans="1:11" x14ac:dyDescent="0.3">
      <c r="A3900" s="51" t="str">
        <f t="shared" si="65"/>
        <v>BMW.DE</v>
      </c>
      <c r="B3900" s="52" t="s">
        <v>446</v>
      </c>
      <c r="C3900" s="50" t="s">
        <v>9706</v>
      </c>
      <c r="D3900" s="50">
        <f>DAX__2019_2020__33[[#This Row],[Open]]*(DAX__2019_2020__33[[#This Row],[Adj Close]]/DAX__2019_2020__33[[#This Row],[Close]])</f>
        <v>48.821148115082991</v>
      </c>
      <c r="E3900" s="50" t="s">
        <v>9562</v>
      </c>
      <c r="F3900" s="50" t="s">
        <v>9075</v>
      </c>
      <c r="G3900" s="50" t="s">
        <v>9658</v>
      </c>
      <c r="H3900" s="50" t="s">
        <v>11693</v>
      </c>
      <c r="I3900" s="50">
        <f>(DAX__2019_2020__33[[#This Row],[Adj Close]]-DAX__2019_2020__33[[#This Row],[Adj Open]])/DAX__2019_2020__33[[#This Row],[Adj Open]]</f>
        <v>2.0723578284805595E-2</v>
      </c>
      <c r="J3900" s="50">
        <f>DAX__2019_2020__33[[#This Row],[Adj Close]]-DAX__2019_2020__33[[#This Row],[Adj Open]]</f>
        <v>1.0117488849170115</v>
      </c>
      <c r="K3900" s="50">
        <v>2348746</v>
      </c>
    </row>
    <row r="3901" spans="1:11" x14ac:dyDescent="0.3">
      <c r="A3901" s="51" t="str">
        <f t="shared" si="65"/>
        <v>BMW.DE</v>
      </c>
      <c r="B3901" s="52" t="s">
        <v>447</v>
      </c>
      <c r="C3901" s="50" t="s">
        <v>5084</v>
      </c>
      <c r="D3901" s="50">
        <f>DAX__2019_2020__33[[#This Row],[Open]]*(DAX__2019_2020__33[[#This Row],[Adj Close]]/DAX__2019_2020__33[[#This Row],[Close]])</f>
        <v>48.022406461536953</v>
      </c>
      <c r="E3901" s="50" t="s">
        <v>7786</v>
      </c>
      <c r="F3901" s="50" t="s">
        <v>9047</v>
      </c>
      <c r="G3901" s="50" t="s">
        <v>11694</v>
      </c>
      <c r="H3901" s="50" t="s">
        <v>11695</v>
      </c>
      <c r="I3901" s="50">
        <f>(DAX__2019_2020__33[[#This Row],[Adj Close]]-DAX__2019_2020__33[[#This Row],[Adj Open]])/DAX__2019_2020__33[[#This Row],[Adj Open]]</f>
        <v>3.4004804398358887E-2</v>
      </c>
      <c r="J3901" s="50">
        <f>DAX__2019_2020__33[[#This Row],[Adj Close]]-DAX__2019_2020__33[[#This Row],[Adj Open]]</f>
        <v>1.6329925384630499</v>
      </c>
      <c r="K3901" s="50">
        <v>1887970</v>
      </c>
    </row>
    <row r="3902" spans="1:11" x14ac:dyDescent="0.3">
      <c r="A3902" s="51" t="str">
        <f t="shared" si="65"/>
        <v>BMW.DE</v>
      </c>
      <c r="B3902" s="52" t="s">
        <v>448</v>
      </c>
      <c r="C3902" s="50" t="s">
        <v>5095</v>
      </c>
      <c r="D3902" s="50">
        <f>DAX__2019_2020__33[[#This Row],[Open]]*(DAX__2019_2020__33[[#This Row],[Adj Close]]/DAX__2019_2020__33[[#This Row],[Close]])</f>
        <v>51.350517703686606</v>
      </c>
      <c r="E3902" s="50" t="s">
        <v>7808</v>
      </c>
      <c r="F3902" s="50" t="s">
        <v>5112</v>
      </c>
      <c r="G3902" s="50" t="s">
        <v>8929</v>
      </c>
      <c r="H3902" s="50" t="s">
        <v>11696</v>
      </c>
      <c r="I3902" s="50">
        <f>(DAX__2019_2020__33[[#This Row],[Adj Close]]-DAX__2019_2020__33[[#This Row],[Adj Open]])/DAX__2019_2020__33[[#This Row],[Adj Open]]</f>
        <v>-1.3653663780614072E-2</v>
      </c>
      <c r="J3902" s="50">
        <f>DAX__2019_2020__33[[#This Row],[Adj Close]]-DAX__2019_2020__33[[#This Row],[Adj Open]]</f>
        <v>-0.70112270368660745</v>
      </c>
      <c r="K3902" s="50">
        <v>2628679</v>
      </c>
    </row>
    <row r="3903" spans="1:11" x14ac:dyDescent="0.3">
      <c r="A3903" s="51" t="str">
        <f t="shared" si="65"/>
        <v>BMW.DE</v>
      </c>
      <c r="B3903" s="52" t="s">
        <v>449</v>
      </c>
      <c r="C3903" s="50" t="s">
        <v>5094</v>
      </c>
      <c r="D3903" s="50">
        <f>DAX__2019_2020__33[[#This Row],[Open]]*(DAX__2019_2020__33[[#This Row],[Adj Close]]/DAX__2019_2020__33[[#This Row],[Close]])</f>
        <v>50.587264847616652</v>
      </c>
      <c r="E3903" s="50" t="s">
        <v>8746</v>
      </c>
      <c r="F3903" s="50" t="s">
        <v>8733</v>
      </c>
      <c r="G3903" s="50" t="s">
        <v>11637</v>
      </c>
      <c r="H3903" s="50" t="s">
        <v>11697</v>
      </c>
      <c r="I3903" s="50">
        <f>(DAX__2019_2020__33[[#This Row],[Adj Close]]-DAX__2019_2020__33[[#This Row],[Adj Open]])/DAX__2019_2020__33[[#This Row],[Adj Open]]</f>
        <v>4.561368421052767E-3</v>
      </c>
      <c r="J3903" s="50">
        <f>DAX__2019_2020__33[[#This Row],[Adj Close]]-DAX__2019_2020__33[[#This Row],[Adj Open]]</f>
        <v>0.23074715238335131</v>
      </c>
      <c r="K3903" s="50">
        <v>1759639</v>
      </c>
    </row>
    <row r="3904" spans="1:11" x14ac:dyDescent="0.3">
      <c r="A3904" s="51" t="str">
        <f t="shared" si="65"/>
        <v>BMW.DE</v>
      </c>
      <c r="B3904" s="52" t="s">
        <v>450</v>
      </c>
      <c r="C3904" s="50" t="s">
        <v>5049</v>
      </c>
      <c r="D3904" s="50">
        <f>DAX__2019_2020__33[[#This Row],[Open]]*(DAX__2019_2020__33[[#This Row],[Adj Close]]/DAX__2019_2020__33[[#This Row],[Close]])</f>
        <v>50.82689346564711</v>
      </c>
      <c r="E3904" s="50" t="s">
        <v>7769</v>
      </c>
      <c r="F3904" s="50" t="s">
        <v>7788</v>
      </c>
      <c r="G3904" s="50" t="s">
        <v>11698</v>
      </c>
      <c r="H3904" s="50" t="s">
        <v>11699</v>
      </c>
      <c r="I3904" s="50">
        <f>(DAX__2019_2020__33[[#This Row],[Adj Close]]-DAX__2019_2020__33[[#This Row],[Adj Open]])/DAX__2019_2020__33[[#This Row],[Adj Open]]</f>
        <v>-2.7937663698271642E-3</v>
      </c>
      <c r="J3904" s="50">
        <f>DAX__2019_2020__33[[#This Row],[Adj Close]]-DAX__2019_2020__33[[#This Row],[Adj Open]]</f>
        <v>-0.14199846564711294</v>
      </c>
      <c r="K3904" s="50">
        <v>2039514</v>
      </c>
    </row>
    <row r="3905" spans="1:11" x14ac:dyDescent="0.3">
      <c r="A3905" s="51" t="str">
        <f t="shared" si="65"/>
        <v>BMW.DE</v>
      </c>
      <c r="B3905" s="52" t="s">
        <v>451</v>
      </c>
      <c r="C3905" s="50" t="s">
        <v>9532</v>
      </c>
      <c r="D3905" s="50">
        <f>DAX__2019_2020__33[[#This Row],[Open]]*(DAX__2019_2020__33[[#This Row],[Adj Close]]/DAX__2019_2020__33[[#This Row],[Close]])</f>
        <v>51.0043916868987</v>
      </c>
      <c r="E3905" s="50" t="s">
        <v>9687</v>
      </c>
      <c r="F3905" s="50" t="s">
        <v>11700</v>
      </c>
      <c r="G3905" s="50" t="s">
        <v>7756</v>
      </c>
      <c r="H3905" s="50" t="s">
        <v>11701</v>
      </c>
      <c r="I3905" s="50">
        <f>(DAX__2019_2020__33[[#This Row],[Adj Close]]-DAX__2019_2020__33[[#This Row],[Adj Open]])/DAX__2019_2020__33[[#This Row],[Adj Open]]</f>
        <v>-9.3962239534326718E-3</v>
      </c>
      <c r="J3905" s="50">
        <f>DAX__2019_2020__33[[#This Row],[Adj Close]]-DAX__2019_2020__33[[#This Row],[Adj Open]]</f>
        <v>-0.47924868689869982</v>
      </c>
      <c r="K3905" s="50">
        <v>3912795</v>
      </c>
    </row>
    <row r="3906" spans="1:11" x14ac:dyDescent="0.3">
      <c r="A3906" s="51" t="str">
        <f t="shared" si="65"/>
        <v>BMW.DE</v>
      </c>
      <c r="B3906" s="52" t="s">
        <v>452</v>
      </c>
      <c r="C3906" s="50" t="s">
        <v>11702</v>
      </c>
      <c r="D3906" s="50">
        <f>DAX__2019_2020__33[[#This Row],[Open]]*(DAX__2019_2020__33[[#This Row],[Adj Close]]/DAX__2019_2020__33[[#This Row],[Close]])</f>
        <v>49.886146874077482</v>
      </c>
      <c r="E3906" s="50" t="s">
        <v>11703</v>
      </c>
      <c r="F3906" s="50" t="s">
        <v>9664</v>
      </c>
      <c r="G3906" s="50" t="s">
        <v>7761</v>
      </c>
      <c r="H3906" s="50" t="s">
        <v>11704</v>
      </c>
      <c r="I3906" s="50">
        <f>(DAX__2019_2020__33[[#This Row],[Adj Close]]-DAX__2019_2020__33[[#This Row],[Adj Open]])/DAX__2019_2020__33[[#This Row],[Adj Open]]</f>
        <v>2.045902900656503E-2</v>
      </c>
      <c r="J3906" s="50">
        <f>DAX__2019_2020__33[[#This Row],[Adj Close]]-DAX__2019_2020__33[[#This Row],[Adj Open]]</f>
        <v>1.0206221259225146</v>
      </c>
      <c r="K3906" s="50">
        <v>1442690</v>
      </c>
    </row>
    <row r="3907" spans="1:11" x14ac:dyDescent="0.3">
      <c r="A3907" s="51" t="str">
        <f t="shared" si="65"/>
        <v>BMW.DE</v>
      </c>
      <c r="B3907" s="52" t="s">
        <v>453</v>
      </c>
      <c r="C3907" s="50" t="s">
        <v>8746</v>
      </c>
      <c r="D3907" s="50">
        <f>DAX__2019_2020__33[[#This Row],[Open]]*(DAX__2019_2020__33[[#This Row],[Adj Close]]/DAX__2019_2020__33[[#This Row],[Close]])</f>
        <v>51.439259969206745</v>
      </c>
      <c r="E3907" s="50" t="s">
        <v>5163</v>
      </c>
      <c r="F3907" s="50" t="s">
        <v>8727</v>
      </c>
      <c r="G3907" s="50" t="s">
        <v>7626</v>
      </c>
      <c r="H3907" s="50" t="s">
        <v>11705</v>
      </c>
      <c r="I3907" s="50">
        <f>(DAX__2019_2020__33[[#This Row],[Adj Close]]-DAX__2019_2020__33[[#This Row],[Adj Open]])/DAX__2019_2020__33[[#This Row],[Adj Open]]</f>
        <v>7.763992542511939E-3</v>
      </c>
      <c r="J3907" s="50">
        <f>DAX__2019_2020__33[[#This Row],[Adj Close]]-DAX__2019_2020__33[[#This Row],[Adj Open]]</f>
        <v>0.39937403079325406</v>
      </c>
      <c r="K3907" s="50">
        <v>2185453</v>
      </c>
    </row>
    <row r="3908" spans="1:11" x14ac:dyDescent="0.3">
      <c r="A3908" s="51" t="str">
        <f t="shared" si="65"/>
        <v>BMW.DE</v>
      </c>
      <c r="B3908" s="52" t="s">
        <v>454</v>
      </c>
      <c r="C3908" s="50" t="s">
        <v>9572</v>
      </c>
      <c r="D3908" s="50">
        <f>DAX__2019_2020__33[[#This Row],[Open]]*(DAX__2019_2020__33[[#This Row],[Adj Close]]/DAX__2019_2020__33[[#This Row],[Close]])</f>
        <v>51.723260515138485</v>
      </c>
      <c r="E3908" s="50" t="s">
        <v>11540</v>
      </c>
      <c r="F3908" s="50" t="s">
        <v>9695</v>
      </c>
      <c r="G3908" s="50" t="s">
        <v>9695</v>
      </c>
      <c r="H3908" s="50" t="s">
        <v>11706</v>
      </c>
      <c r="I3908" s="50">
        <f>(DAX__2019_2020__33[[#This Row],[Adj Close]]-DAX__2019_2020__33[[#This Row],[Adj Open]])/DAX__2019_2020__33[[#This Row],[Adj Open]]</f>
        <v>-3.603292786604196E-2</v>
      </c>
      <c r="J3908" s="50">
        <f>DAX__2019_2020__33[[#This Row],[Adj Close]]-DAX__2019_2020__33[[#This Row],[Adj Open]]</f>
        <v>-1.8637405151384812</v>
      </c>
      <c r="K3908" s="50">
        <v>1797898</v>
      </c>
    </row>
    <row r="3909" spans="1:11" x14ac:dyDescent="0.3">
      <c r="A3909" s="51" t="str">
        <f t="shared" si="65"/>
        <v>BMW.DE</v>
      </c>
      <c r="B3909" s="52" t="s">
        <v>455</v>
      </c>
      <c r="C3909" s="50" t="s">
        <v>8126</v>
      </c>
      <c r="D3909" s="50">
        <f>DAX__2019_2020__33[[#This Row],[Open]]*(DAX__2019_2020__33[[#This Row],[Adj Close]]/DAX__2019_2020__33[[#This Row],[Close]])</f>
        <v>49.54002529712595</v>
      </c>
      <c r="E3909" s="50" t="s">
        <v>11707</v>
      </c>
      <c r="F3909" s="50" t="s">
        <v>8629</v>
      </c>
      <c r="G3909" s="50" t="s">
        <v>8666</v>
      </c>
      <c r="H3909" s="50" t="s">
        <v>11708</v>
      </c>
      <c r="I3909" s="50">
        <f>(DAX__2019_2020__33[[#This Row],[Adj Close]]-DAX__2019_2020__33[[#This Row],[Adj Open]])/DAX__2019_2020__33[[#This Row],[Adj Open]]</f>
        <v>2.2572590469365807E-2</v>
      </c>
      <c r="J3909" s="50">
        <f>DAX__2019_2020__33[[#This Row],[Adj Close]]-DAX__2019_2020__33[[#This Row],[Adj Open]]</f>
        <v>1.1182467028740462</v>
      </c>
      <c r="K3909" s="50">
        <v>1722272</v>
      </c>
    </row>
    <row r="3910" spans="1:11" x14ac:dyDescent="0.3">
      <c r="A3910" s="51" t="str">
        <f t="shared" si="65"/>
        <v>BMW.DE</v>
      </c>
      <c r="B3910" s="52" t="s">
        <v>456</v>
      </c>
      <c r="C3910" s="50" t="s">
        <v>5058</v>
      </c>
      <c r="D3910" s="50">
        <f>DAX__2019_2020__33[[#This Row],[Open]]*(DAX__2019_2020__33[[#This Row],[Adj Close]]/DAX__2019_2020__33[[#This Row],[Close]])</f>
        <v>51.306139547528183</v>
      </c>
      <c r="E3910" s="50" t="s">
        <v>5095</v>
      </c>
      <c r="F3910" s="50" t="s">
        <v>9070</v>
      </c>
      <c r="G3910" s="50" t="s">
        <v>11709</v>
      </c>
      <c r="H3910" s="50" t="s">
        <v>11710</v>
      </c>
      <c r="I3910" s="50">
        <f>(DAX__2019_2020__33[[#This Row],[Adj Close]]-DAX__2019_2020__33[[#This Row],[Adj Open]])/DAX__2019_2020__33[[#This Row],[Adj Open]]</f>
        <v>-3.5288029142223974E-2</v>
      </c>
      <c r="J3910" s="50">
        <f>DAX__2019_2020__33[[#This Row],[Adj Close]]-DAX__2019_2020__33[[#This Row],[Adj Open]]</f>
        <v>-1.8104925475281846</v>
      </c>
      <c r="K3910" s="50">
        <v>1953166</v>
      </c>
    </row>
    <row r="3911" spans="1:11" x14ac:dyDescent="0.3">
      <c r="A3911" s="51" t="str">
        <f t="shared" si="65"/>
        <v>BMW.DE</v>
      </c>
      <c r="B3911" s="52" t="s">
        <v>457</v>
      </c>
      <c r="C3911" s="50" t="s">
        <v>8993</v>
      </c>
      <c r="D3911" s="50">
        <f>DAX__2019_2020__33[[#This Row],[Open]]*(DAX__2019_2020__33[[#This Row],[Adj Close]]/DAX__2019_2020__33[[#This Row],[Close]])</f>
        <v>49.291522584401577</v>
      </c>
      <c r="E3911" s="50" t="s">
        <v>11711</v>
      </c>
      <c r="F3911" s="50" t="s">
        <v>8629</v>
      </c>
      <c r="G3911" s="50" t="s">
        <v>11712</v>
      </c>
      <c r="H3911" s="50" t="s">
        <v>11713</v>
      </c>
      <c r="I3911" s="50">
        <f>(DAX__2019_2020__33[[#This Row],[Adj Close]]-DAX__2019_2020__33[[#This Row],[Adj Open]])/DAX__2019_2020__33[[#This Row],[Adj Open]]</f>
        <v>2.1065862062192034E-2</v>
      </c>
      <c r="J3911" s="50">
        <f>DAX__2019_2020__33[[#This Row],[Adj Close]]-DAX__2019_2020__33[[#This Row],[Adj Open]]</f>
        <v>1.038368415598427</v>
      </c>
      <c r="K3911" s="50">
        <v>1859116</v>
      </c>
    </row>
    <row r="3912" spans="1:11" x14ac:dyDescent="0.3">
      <c r="A3912" s="51" t="str">
        <f t="shared" si="65"/>
        <v>BMW.DE</v>
      </c>
      <c r="B3912" s="52" t="s">
        <v>458</v>
      </c>
      <c r="C3912" s="50" t="s">
        <v>5114</v>
      </c>
      <c r="D3912" s="50">
        <f>DAX__2019_2020__33[[#This Row],[Open]]*(DAX__2019_2020__33[[#This Row],[Adj Close]]/DAX__2019_2020__33[[#This Row],[Close]])</f>
        <v>50.409766194517474</v>
      </c>
      <c r="E3912" s="50" t="s">
        <v>9680</v>
      </c>
      <c r="F3912" s="50" t="s">
        <v>11714</v>
      </c>
      <c r="G3912" s="50" t="s">
        <v>5118</v>
      </c>
      <c r="H3912" s="50" t="s">
        <v>11715</v>
      </c>
      <c r="I3912" s="50">
        <f>(DAX__2019_2020__33[[#This Row],[Adj Close]]-DAX__2019_2020__33[[#This Row],[Adj Open]])/DAX__2019_2020__33[[#This Row],[Adj Open]]</f>
        <v>3.5213028788970516E-4</v>
      </c>
      <c r="J3912" s="50">
        <f>DAX__2019_2020__33[[#This Row],[Adj Close]]-DAX__2019_2020__33[[#This Row],[Adj Open]]</f>
        <v>1.7750805482528165E-2</v>
      </c>
      <c r="K3912" s="50">
        <v>2049620</v>
      </c>
    </row>
    <row r="3913" spans="1:11" x14ac:dyDescent="0.3">
      <c r="A3913" s="51" t="str">
        <f t="shared" si="65"/>
        <v>BMW.DE</v>
      </c>
      <c r="B3913" s="52" t="s">
        <v>459</v>
      </c>
      <c r="C3913" s="50" t="s">
        <v>5141</v>
      </c>
      <c r="D3913" s="50">
        <f>DAX__2019_2020__33[[#This Row],[Open]]*(DAX__2019_2020__33[[#This Row],[Adj Close]]/DAX__2019_2020__33[[#This Row],[Close]])</f>
        <v>49.708643118092837</v>
      </c>
      <c r="E3913" s="50" t="s">
        <v>11716</v>
      </c>
      <c r="F3913" s="50" t="s">
        <v>7785</v>
      </c>
      <c r="G3913" s="50" t="s">
        <v>7786</v>
      </c>
      <c r="H3913" s="50" t="s">
        <v>11717</v>
      </c>
      <c r="I3913" s="50">
        <f>(DAX__2019_2020__33[[#This Row],[Adj Close]]-DAX__2019_2020__33[[#This Row],[Adj Open]])/DAX__2019_2020__33[[#This Row],[Adj Open]]</f>
        <v>3.3923050666774136E-3</v>
      </c>
      <c r="J3913" s="50">
        <f>DAX__2019_2020__33[[#This Row],[Adj Close]]-DAX__2019_2020__33[[#This Row],[Adj Open]]</f>
        <v>0.16862688190716568</v>
      </c>
      <c r="K3913" s="50">
        <v>1618381</v>
      </c>
    </row>
    <row r="3914" spans="1:11" x14ac:dyDescent="0.3">
      <c r="A3914" s="51" t="str">
        <f t="shared" si="65"/>
        <v>BMW.DE</v>
      </c>
      <c r="B3914" s="52" t="s">
        <v>460</v>
      </c>
      <c r="C3914" s="50" t="s">
        <v>7760</v>
      </c>
      <c r="D3914" s="50">
        <f>DAX__2019_2020__33[[#This Row],[Open]]*(DAX__2019_2020__33[[#This Row],[Adj Close]]/DAX__2019_2020__33[[#This Row],[Close]])</f>
        <v>50.534013405963769</v>
      </c>
      <c r="E3914" s="50" t="s">
        <v>9121</v>
      </c>
      <c r="F3914" s="50" t="s">
        <v>9682</v>
      </c>
      <c r="G3914" s="50" t="s">
        <v>5059</v>
      </c>
      <c r="H3914" s="50" t="s">
        <v>11718</v>
      </c>
      <c r="I3914" s="50">
        <f>(DAX__2019_2020__33[[#This Row],[Adj Close]]-DAX__2019_2020__33[[#This Row],[Adj Open]])/DAX__2019_2020__33[[#This Row],[Adj Open]]</f>
        <v>1.7738005228977997E-2</v>
      </c>
      <c r="J3914" s="50">
        <f>DAX__2019_2020__33[[#This Row],[Adj Close]]-DAX__2019_2020__33[[#This Row],[Adj Open]]</f>
        <v>0.89637259403622949</v>
      </c>
      <c r="K3914" s="50">
        <v>2018441</v>
      </c>
    </row>
    <row r="3915" spans="1:11" x14ac:dyDescent="0.3">
      <c r="A3915" s="51" t="str">
        <f t="shared" si="65"/>
        <v>BMW.DE</v>
      </c>
      <c r="B3915" s="52" t="s">
        <v>461</v>
      </c>
      <c r="C3915" s="50" t="s">
        <v>7751</v>
      </c>
      <c r="D3915" s="50">
        <f>DAX__2019_2020__33[[#This Row],[Open]]*(DAX__2019_2020__33[[#This Row],[Adj Close]]/DAX__2019_2020__33[[#This Row],[Close]])</f>
        <v>51.661133968289491</v>
      </c>
      <c r="E3915" s="50" t="s">
        <v>7694</v>
      </c>
      <c r="F3915" s="50" t="s">
        <v>9566</v>
      </c>
      <c r="G3915" s="50" t="s">
        <v>11637</v>
      </c>
      <c r="H3915" s="50" t="s">
        <v>11697</v>
      </c>
      <c r="I3915" s="50">
        <f>(DAX__2019_2020__33[[#This Row],[Adj Close]]-DAX__2019_2020__33[[#This Row],[Adj Open]])/DAX__2019_2020__33[[#This Row],[Adj Open]]</f>
        <v>-1.6320237353036244E-2</v>
      </c>
      <c r="J3915" s="50">
        <f>DAX__2019_2020__33[[#This Row],[Adj Close]]-DAX__2019_2020__33[[#This Row],[Adj Open]]</f>
        <v>-0.84312196828948771</v>
      </c>
      <c r="K3915" s="50">
        <v>903202</v>
      </c>
    </row>
    <row r="3916" spans="1:11" x14ac:dyDescent="0.3">
      <c r="A3916" s="51" t="str">
        <f t="shared" si="65"/>
        <v>BMW.DE</v>
      </c>
      <c r="B3916" s="52" t="s">
        <v>462</v>
      </c>
      <c r="C3916" s="50" t="s">
        <v>11719</v>
      </c>
      <c r="D3916" s="50">
        <f>DAX__2019_2020__33[[#This Row],[Open]]*(DAX__2019_2020__33[[#This Row],[Adj Close]]/DAX__2019_2020__33[[#This Row],[Close]])</f>
        <v>52.317885779180578</v>
      </c>
      <c r="E3916" s="50" t="s">
        <v>5092</v>
      </c>
      <c r="F3916" s="50" t="s">
        <v>9689</v>
      </c>
      <c r="G3916" s="50" t="s">
        <v>11720</v>
      </c>
      <c r="H3916" s="50" t="s">
        <v>11721</v>
      </c>
      <c r="I3916" s="50">
        <f>(DAX__2019_2020__33[[#This Row],[Adj Close]]-DAX__2019_2020__33[[#This Row],[Adj Open]])/DAX__2019_2020__33[[#This Row],[Adj Open]]</f>
        <v>-8.3121627088690447E-3</v>
      </c>
      <c r="J3916" s="50">
        <f>DAX__2019_2020__33[[#This Row],[Adj Close]]-DAX__2019_2020__33[[#This Row],[Adj Open]]</f>
        <v>-0.43487477918057493</v>
      </c>
      <c r="K3916" s="50">
        <v>1512797</v>
      </c>
    </row>
    <row r="3917" spans="1:11" x14ac:dyDescent="0.3">
      <c r="A3917" s="51" t="str">
        <f t="shared" si="65"/>
        <v>BMW.DE</v>
      </c>
      <c r="B3917" s="52" t="s">
        <v>463</v>
      </c>
      <c r="C3917" s="50" t="s">
        <v>11722</v>
      </c>
      <c r="D3917" s="50">
        <f>DAX__2019_2020__33[[#This Row],[Open]]*(DAX__2019_2020__33[[#This Row],[Adj Close]]/DAX__2019_2020__33[[#This Row],[Close]])</f>
        <v>51.749886508301159</v>
      </c>
      <c r="E3917" s="50" t="s">
        <v>9095</v>
      </c>
      <c r="F3917" s="50" t="s">
        <v>8667</v>
      </c>
      <c r="G3917" s="50" t="s">
        <v>5161</v>
      </c>
      <c r="H3917" s="50" t="s">
        <v>11723</v>
      </c>
      <c r="I3917" s="50">
        <f>(DAX__2019_2020__33[[#This Row],[Adj Close]]-DAX__2019_2020__33[[#This Row],[Adj Open]])/DAX__2019_2020__33[[#This Row],[Adj Open]]</f>
        <v>5.8309208398058835E-3</v>
      </c>
      <c r="J3917" s="50">
        <f>DAX__2019_2020__33[[#This Row],[Adj Close]]-DAX__2019_2020__33[[#This Row],[Adj Open]]</f>
        <v>0.30174949169884258</v>
      </c>
      <c r="K3917" s="50">
        <v>1505768</v>
      </c>
    </row>
    <row r="3918" spans="1:11" x14ac:dyDescent="0.3">
      <c r="A3918" s="51" t="str">
        <f t="shared" si="65"/>
        <v>BMW.DE</v>
      </c>
      <c r="B3918" s="52" t="s">
        <v>464</v>
      </c>
      <c r="C3918" s="50" t="s">
        <v>7791</v>
      </c>
      <c r="D3918" s="50">
        <f>DAX__2019_2020__33[[#This Row],[Open]]*(DAX__2019_2020__33[[#This Row],[Adj Close]]/DAX__2019_2020__33[[#This Row],[Close]])</f>
        <v>51.714389991726989</v>
      </c>
      <c r="E3918" s="50" t="s">
        <v>8121</v>
      </c>
      <c r="F3918" s="50" t="s">
        <v>5095</v>
      </c>
      <c r="G3918" s="50" t="s">
        <v>11724</v>
      </c>
      <c r="H3918" s="50" t="s">
        <v>11725</v>
      </c>
      <c r="I3918" s="50">
        <f>(DAX__2019_2020__33[[#This Row],[Adj Close]]-DAX__2019_2020__33[[#This Row],[Adj Open]])/DAX__2019_2020__33[[#This Row],[Adj Open]]</f>
        <v>-4.2903724043246274E-3</v>
      </c>
      <c r="J3918" s="50">
        <f>DAX__2019_2020__33[[#This Row],[Adj Close]]-DAX__2019_2020__33[[#This Row],[Adj Open]]</f>
        <v>-0.22187399172698719</v>
      </c>
      <c r="K3918" s="50">
        <v>1362427</v>
      </c>
    </row>
    <row r="3919" spans="1:11" x14ac:dyDescent="0.3">
      <c r="A3919" s="51" t="str">
        <f t="shared" si="65"/>
        <v>BMW.DE</v>
      </c>
      <c r="B3919" s="52" t="s">
        <v>465</v>
      </c>
      <c r="C3919" s="50" t="s">
        <v>11331</v>
      </c>
      <c r="D3919" s="50">
        <f>DAX__2019_2020__33[[#This Row],[Open]]*(DAX__2019_2020__33[[#This Row],[Adj Close]]/DAX__2019_2020__33[[#This Row],[Close]])</f>
        <v>52.016135985966223</v>
      </c>
      <c r="E3919" s="50" t="s">
        <v>7803</v>
      </c>
      <c r="F3919" s="50" t="s">
        <v>8742</v>
      </c>
      <c r="G3919" s="50" t="s">
        <v>11726</v>
      </c>
      <c r="H3919" s="50" t="s">
        <v>11727</v>
      </c>
      <c r="I3919" s="50">
        <f>(DAX__2019_2020__33[[#This Row],[Adj Close]]-DAX__2019_2020__33[[#This Row],[Adj Open]])/DAX__2019_2020__33[[#This Row],[Adj Open]]</f>
        <v>-1.9962497526659254E-2</v>
      </c>
      <c r="J3919" s="50">
        <f>DAX__2019_2020__33[[#This Row],[Adj Close]]-DAX__2019_2020__33[[#This Row],[Adj Open]]</f>
        <v>-1.0383719859662222</v>
      </c>
      <c r="K3919" s="50">
        <v>1231470</v>
      </c>
    </row>
    <row r="3920" spans="1:11" x14ac:dyDescent="0.3">
      <c r="A3920" s="51" t="str">
        <f t="shared" si="65"/>
        <v>BMW.DE</v>
      </c>
      <c r="B3920" s="52" t="s">
        <v>466</v>
      </c>
      <c r="C3920" s="50" t="s">
        <v>11728</v>
      </c>
      <c r="D3920" s="50">
        <f>DAX__2019_2020__33[[#This Row],[Open]]*(DAX__2019_2020__33[[#This Row],[Adj Close]]/DAX__2019_2020__33[[#This Row],[Close]])</f>
        <v>50.809141754287644</v>
      </c>
      <c r="E3920" s="50" t="s">
        <v>9570</v>
      </c>
      <c r="F3920" s="50" t="s">
        <v>5118</v>
      </c>
      <c r="G3920" s="50" t="s">
        <v>11729</v>
      </c>
      <c r="H3920" s="50" t="s">
        <v>11730</v>
      </c>
      <c r="I3920" s="50">
        <f>(DAX__2019_2020__33[[#This Row],[Adj Close]]-DAX__2019_2020__33[[#This Row],[Adj Open]])/DAX__2019_2020__33[[#This Row],[Adj Open]]</f>
        <v>2.5152820960698728E-2</v>
      </c>
      <c r="J3920" s="50">
        <f>DAX__2019_2020__33[[#This Row],[Adj Close]]-DAX__2019_2020__33[[#This Row],[Adj Open]]</f>
        <v>1.2779932457123593</v>
      </c>
      <c r="K3920" s="50">
        <v>1532862</v>
      </c>
    </row>
    <row r="3921" spans="1:11" x14ac:dyDescent="0.3">
      <c r="A3921" s="51" t="str">
        <f t="shared" ref="A3921:A3984" si="66">"BMW.DE"</f>
        <v>BMW.DE</v>
      </c>
      <c r="B3921" s="52" t="s">
        <v>467</v>
      </c>
      <c r="C3921" s="50" t="s">
        <v>5163</v>
      </c>
      <c r="D3921" s="50">
        <f>DAX__2019_2020__33[[#This Row],[Open]]*(DAX__2019_2020__33[[#This Row],[Adj Close]]/DAX__2019_2020__33[[#This Row],[Close]])</f>
        <v>52.894752818456439</v>
      </c>
      <c r="E3921" s="50" t="s">
        <v>5185</v>
      </c>
      <c r="F3921" s="50" t="s">
        <v>11722</v>
      </c>
      <c r="G3921" s="50" t="s">
        <v>4966</v>
      </c>
      <c r="H3921" s="50" t="s">
        <v>11731</v>
      </c>
      <c r="I3921" s="50">
        <f>(DAX__2019_2020__33[[#This Row],[Adj Close]]-DAX__2019_2020__33[[#This Row],[Adj Open]])/DAX__2019_2020__33[[#This Row],[Adj Open]]</f>
        <v>-1.3422802463852412E-2</v>
      </c>
      <c r="J3921" s="50">
        <f>DAX__2019_2020__33[[#This Row],[Adj Close]]-DAX__2019_2020__33[[#This Row],[Adj Open]]</f>
        <v>-0.70999581845644144</v>
      </c>
      <c r="K3921" s="50">
        <v>1073725</v>
      </c>
    </row>
    <row r="3922" spans="1:11" x14ac:dyDescent="0.3">
      <c r="A3922" s="51" t="str">
        <f t="shared" si="66"/>
        <v>BMW.DE</v>
      </c>
      <c r="B3922" s="52" t="s">
        <v>468</v>
      </c>
      <c r="C3922" s="50" t="s">
        <v>8663</v>
      </c>
      <c r="D3922" s="50">
        <f>DAX__2019_2020__33[[#This Row],[Open]]*(DAX__2019_2020__33[[#This Row],[Adj Close]]/DAX__2019_2020__33[[#This Row],[Close]])</f>
        <v>51.403759266264942</v>
      </c>
      <c r="E3922" s="50" t="s">
        <v>9131</v>
      </c>
      <c r="F3922" s="50" t="s">
        <v>9691</v>
      </c>
      <c r="G3922" s="50" t="s">
        <v>11732</v>
      </c>
      <c r="H3922" s="50" t="s">
        <v>11733</v>
      </c>
      <c r="I3922" s="50">
        <f>(DAX__2019_2020__33[[#This Row],[Adj Close]]-DAX__2019_2020__33[[#This Row],[Adj Open]])/DAX__2019_2020__33[[#This Row],[Adj Open]]</f>
        <v>1.7268647005128811E-4</v>
      </c>
      <c r="J3922" s="50">
        <f>DAX__2019_2020__33[[#This Row],[Adj Close]]-DAX__2019_2020__33[[#This Row],[Adj Open]]</f>
        <v>8.8767337350574849E-3</v>
      </c>
      <c r="K3922" s="50">
        <v>1371809</v>
      </c>
    </row>
    <row r="3923" spans="1:11" x14ac:dyDescent="0.3">
      <c r="A3923" s="51" t="str">
        <f t="shared" si="66"/>
        <v>BMW.DE</v>
      </c>
      <c r="B3923" s="52" t="s">
        <v>469</v>
      </c>
      <c r="C3923" s="50" t="s">
        <v>11734</v>
      </c>
      <c r="D3923" s="50">
        <f>DAX__2019_2020__33[[#This Row],[Open]]*(DAX__2019_2020__33[[#This Row],[Adj Close]]/DAX__2019_2020__33[[#This Row],[Close]])</f>
        <v>51.767638033520463</v>
      </c>
      <c r="E3923" s="50" t="s">
        <v>9483</v>
      </c>
      <c r="F3923" s="50" t="s">
        <v>7821</v>
      </c>
      <c r="G3923" s="50" t="s">
        <v>11331</v>
      </c>
      <c r="H3923" s="50" t="s">
        <v>11735</v>
      </c>
      <c r="I3923" s="50">
        <f>(DAX__2019_2020__33[[#This Row],[Adj Close]]-DAX__2019_2020__33[[#This Row],[Adj Open]])/DAX__2019_2020__33[[#This Row],[Adj Open]]</f>
        <v>4.800256992962158E-3</v>
      </c>
      <c r="J3923" s="50">
        <f>DAX__2019_2020__33[[#This Row],[Adj Close]]-DAX__2019_2020__33[[#This Row],[Adj Open]]</f>
        <v>0.24849796647954037</v>
      </c>
      <c r="K3923" s="50">
        <v>1465863</v>
      </c>
    </row>
    <row r="3924" spans="1:11" x14ac:dyDescent="0.3">
      <c r="A3924" s="51" t="str">
        <f t="shared" si="66"/>
        <v>BMW.DE</v>
      </c>
      <c r="B3924" s="52" t="s">
        <v>470</v>
      </c>
      <c r="C3924" s="50" t="s">
        <v>11736</v>
      </c>
      <c r="D3924" s="50">
        <f>DAX__2019_2020__33[[#This Row],[Open]]*(DAX__2019_2020__33[[#This Row],[Adj Close]]/DAX__2019_2020__33[[#This Row],[Close]])</f>
        <v>51.6256386446099</v>
      </c>
      <c r="E3924" s="50" t="s">
        <v>11737</v>
      </c>
      <c r="F3924" s="50" t="s">
        <v>5053</v>
      </c>
      <c r="G3924" s="50" t="s">
        <v>9096</v>
      </c>
      <c r="H3924" s="50" t="s">
        <v>11738</v>
      </c>
      <c r="I3924" s="50">
        <f>(DAX__2019_2020__33[[#This Row],[Adj Close]]-DAX__2019_2020__33[[#This Row],[Adj Open]])/DAX__2019_2020__33[[#This Row],[Adj Open]]</f>
        <v>1.0314629888761634E-2</v>
      </c>
      <c r="J3924" s="50">
        <f>DAX__2019_2020__33[[#This Row],[Adj Close]]-DAX__2019_2020__33[[#This Row],[Adj Open]]</f>
        <v>0.53249935539010096</v>
      </c>
      <c r="K3924" s="50">
        <v>999456</v>
      </c>
    </row>
    <row r="3925" spans="1:11" x14ac:dyDescent="0.3">
      <c r="A3925" s="51" t="str">
        <f t="shared" si="66"/>
        <v>BMW.DE</v>
      </c>
      <c r="B3925" s="52" t="s">
        <v>471</v>
      </c>
      <c r="C3925" s="50" t="s">
        <v>5522</v>
      </c>
      <c r="D3925" s="50">
        <f>DAX__2019_2020__33[[#This Row],[Open]]*(DAX__2019_2020__33[[#This Row],[Adj Close]]/DAX__2019_2020__33[[#This Row],[Close]])</f>
        <v>53.205377977735282</v>
      </c>
      <c r="E3925" s="50" t="s">
        <v>8780</v>
      </c>
      <c r="F3925" s="50" t="s">
        <v>7704</v>
      </c>
      <c r="G3925" s="50" t="s">
        <v>7825</v>
      </c>
      <c r="H3925" s="50" t="s">
        <v>11739</v>
      </c>
      <c r="I3925" s="50">
        <f>(DAX__2019_2020__33[[#This Row],[Adj Close]]-DAX__2019_2020__33[[#This Row],[Adj Open]])/DAX__2019_2020__33[[#This Row],[Adj Open]]</f>
        <v>-3.6697413899960565E-3</v>
      </c>
      <c r="J3925" s="50">
        <f>DAX__2019_2020__33[[#This Row],[Adj Close]]-DAX__2019_2020__33[[#This Row],[Adj Open]]</f>
        <v>-0.19524997773527986</v>
      </c>
      <c r="K3925" s="50">
        <v>1858811</v>
      </c>
    </row>
    <row r="3926" spans="1:11" x14ac:dyDescent="0.3">
      <c r="A3926" s="51" t="str">
        <f t="shared" si="66"/>
        <v>BMW.DE</v>
      </c>
      <c r="B3926" s="52" t="s">
        <v>472</v>
      </c>
      <c r="C3926" s="50" t="s">
        <v>8762</v>
      </c>
      <c r="D3926" s="50">
        <f>DAX__2019_2020__33[[#This Row],[Open]]*(DAX__2019_2020__33[[#This Row],[Adj Close]]/DAX__2019_2020__33[[#This Row],[Close]])</f>
        <v>52.88588278327861</v>
      </c>
      <c r="E3926" s="50" t="s">
        <v>5092</v>
      </c>
      <c r="F3926" s="50" t="s">
        <v>11331</v>
      </c>
      <c r="G3926" s="50" t="s">
        <v>9111</v>
      </c>
      <c r="H3926" s="50" t="s">
        <v>11740</v>
      </c>
      <c r="I3926" s="50">
        <f>(DAX__2019_2020__33[[#This Row],[Adj Close]]-DAX__2019_2020__33[[#This Row],[Adj Open]])/DAX__2019_2020__33[[#This Row],[Adj Open]]</f>
        <v>-8.2228897466018469E-3</v>
      </c>
      <c r="J3926" s="50">
        <f>DAX__2019_2020__33[[#This Row],[Adj Close]]-DAX__2019_2020__33[[#This Row],[Adj Open]]</f>
        <v>-0.43487478327860885</v>
      </c>
      <c r="K3926" s="50">
        <v>1314311</v>
      </c>
    </row>
    <row r="3927" spans="1:11" x14ac:dyDescent="0.3">
      <c r="A3927" s="51" t="str">
        <f t="shared" si="66"/>
        <v>BMW.DE</v>
      </c>
      <c r="B3927" s="52" t="s">
        <v>473</v>
      </c>
      <c r="C3927" s="50" t="s">
        <v>4962</v>
      </c>
      <c r="D3927" s="50">
        <f>DAX__2019_2020__33[[#This Row],[Open]]*(DAX__2019_2020__33[[#This Row],[Adj Close]]/DAX__2019_2020__33[[#This Row],[Close]])</f>
        <v>53.249754357119365</v>
      </c>
      <c r="E3927" s="50" t="s">
        <v>5513</v>
      </c>
      <c r="F3927" s="50" t="s">
        <v>5028</v>
      </c>
      <c r="G3927" s="50" t="s">
        <v>11343</v>
      </c>
      <c r="H3927" s="50" t="s">
        <v>11741</v>
      </c>
      <c r="I3927" s="50">
        <f>(DAX__2019_2020__33[[#This Row],[Adj Close]]-DAX__2019_2020__33[[#This Row],[Adj Open]])/DAX__2019_2020__33[[#This Row],[Adj Open]]</f>
        <v>1.3666666666666681E-2</v>
      </c>
      <c r="J3927" s="50">
        <f>DAX__2019_2020__33[[#This Row],[Adj Close]]-DAX__2019_2020__33[[#This Row],[Adj Open]]</f>
        <v>0.72774664288063207</v>
      </c>
      <c r="K3927" s="50">
        <v>2151595</v>
      </c>
    </row>
    <row r="3928" spans="1:11" x14ac:dyDescent="0.3">
      <c r="A3928" s="51" t="str">
        <f t="shared" si="66"/>
        <v>BMW.DE</v>
      </c>
      <c r="B3928" s="52" t="s">
        <v>474</v>
      </c>
      <c r="C3928" s="50" t="s">
        <v>7636</v>
      </c>
      <c r="D3928" s="50">
        <f>DAX__2019_2020__33[[#This Row],[Open]]*(DAX__2019_2020__33[[#This Row],[Adj Close]]/DAX__2019_2020__33[[#This Row],[Close]])</f>
        <v>53.879874838394592</v>
      </c>
      <c r="E3928" s="50" t="s">
        <v>8085</v>
      </c>
      <c r="F3928" s="50" t="s">
        <v>11340</v>
      </c>
      <c r="G3928" s="50" t="s">
        <v>11742</v>
      </c>
      <c r="H3928" s="50" t="s">
        <v>11743</v>
      </c>
      <c r="I3928" s="50">
        <f>(DAX__2019_2020__33[[#This Row],[Adj Close]]-DAX__2019_2020__33[[#This Row],[Adj Open]])/DAX__2019_2020__33[[#This Row],[Adj Open]]</f>
        <v>-1.2683248438202087E-2</v>
      </c>
      <c r="J3928" s="50">
        <f>DAX__2019_2020__33[[#This Row],[Adj Close]]-DAX__2019_2020__33[[#This Row],[Adj Open]]</f>
        <v>-0.68337183839459215</v>
      </c>
      <c r="K3928" s="50">
        <v>1255270</v>
      </c>
    </row>
    <row r="3929" spans="1:11" x14ac:dyDescent="0.3">
      <c r="A3929" s="51" t="str">
        <f t="shared" si="66"/>
        <v>BMW.DE</v>
      </c>
      <c r="B3929" s="52" t="s">
        <v>475</v>
      </c>
      <c r="C3929" s="50" t="s">
        <v>7707</v>
      </c>
      <c r="D3929" s="50">
        <f>DAX__2019_2020__33[[#This Row],[Open]]*(DAX__2019_2020__33[[#This Row],[Adj Close]]/DAX__2019_2020__33[[#This Row],[Close]])</f>
        <v>53.959751761408313</v>
      </c>
      <c r="E3929" s="50" t="s">
        <v>4973</v>
      </c>
      <c r="F3929" s="50" t="s">
        <v>5170</v>
      </c>
      <c r="G3929" s="50" t="s">
        <v>7842</v>
      </c>
      <c r="H3929" s="50" t="s">
        <v>11744</v>
      </c>
      <c r="I3929" s="50">
        <f>(DAX__2019_2020__33[[#This Row],[Adj Close]]-DAX__2019_2020__33[[#This Row],[Adj Open]])/DAX__2019_2020__33[[#This Row],[Adj Open]]</f>
        <v>5.7566283841551293E-3</v>
      </c>
      <c r="J3929" s="50">
        <f>DAX__2019_2020__33[[#This Row],[Adj Close]]-DAX__2019_2020__33[[#This Row],[Adj Open]]</f>
        <v>0.31062623859168781</v>
      </c>
      <c r="K3929" s="50">
        <v>2012658</v>
      </c>
    </row>
    <row r="3930" spans="1:11" x14ac:dyDescent="0.3">
      <c r="A3930" s="51" t="str">
        <f t="shared" si="66"/>
        <v>BMW.DE</v>
      </c>
      <c r="B3930" s="52" t="s">
        <v>476</v>
      </c>
      <c r="C3930" s="50" t="s">
        <v>4984</v>
      </c>
      <c r="D3930" s="50">
        <f>DAX__2019_2020__33[[#This Row],[Open]]*(DAX__2019_2020__33[[#This Row],[Adj Close]]/DAX__2019_2020__33[[#This Row],[Close]])</f>
        <v>53.782252798534252</v>
      </c>
      <c r="E3930" s="50" t="s">
        <v>7718</v>
      </c>
      <c r="F3930" s="50" t="s">
        <v>7697</v>
      </c>
      <c r="G3930" s="50" t="s">
        <v>7708</v>
      </c>
      <c r="H3930" s="50" t="s">
        <v>11745</v>
      </c>
      <c r="I3930" s="50">
        <f>(DAX__2019_2020__33[[#This Row],[Adj Close]]-DAX__2019_2020__33[[#This Row],[Adj Open]])/DAX__2019_2020__33[[#This Row],[Adj Open]]</f>
        <v>-6.2705777647054243E-3</v>
      </c>
      <c r="J3930" s="50">
        <f>DAX__2019_2020__33[[#This Row],[Adj Close]]-DAX__2019_2020__33[[#This Row],[Adj Open]]</f>
        <v>-0.33724579853425496</v>
      </c>
      <c r="K3930" s="50">
        <v>1595443</v>
      </c>
    </row>
    <row r="3931" spans="1:11" x14ac:dyDescent="0.3">
      <c r="A3931" s="51" t="str">
        <f t="shared" si="66"/>
        <v>BMW.DE</v>
      </c>
      <c r="B3931" s="52" t="s">
        <v>477</v>
      </c>
      <c r="C3931" s="50" t="s">
        <v>5606</v>
      </c>
      <c r="D3931" s="50">
        <f>DAX__2019_2020__33[[#This Row],[Open]]*(DAX__2019_2020__33[[#This Row],[Adj Close]]/DAX__2019_2020__33[[#This Row],[Close]])</f>
        <v>53.338499778146343</v>
      </c>
      <c r="E3931" s="50" t="s">
        <v>7609</v>
      </c>
      <c r="F3931" s="50" t="s">
        <v>5092</v>
      </c>
      <c r="G3931" s="50" t="s">
        <v>7699</v>
      </c>
      <c r="H3931" s="50" t="s">
        <v>11746</v>
      </c>
      <c r="I3931" s="50">
        <f>(DAX__2019_2020__33[[#This Row],[Adj Close]]-DAX__2019_2020__33[[#This Row],[Adj Open]])/DAX__2019_2020__33[[#This Row],[Adj Open]]</f>
        <v>-5.8235942037801417E-3</v>
      </c>
      <c r="J3931" s="50">
        <f>DAX__2019_2020__33[[#This Row],[Adj Close]]-DAX__2019_2020__33[[#This Row],[Adj Open]]</f>
        <v>-0.3106217781463414</v>
      </c>
      <c r="K3931" s="50">
        <v>931048</v>
      </c>
    </row>
    <row r="3932" spans="1:11" x14ac:dyDescent="0.3">
      <c r="A3932" s="51" t="str">
        <f t="shared" si="66"/>
        <v>BMW.DE</v>
      </c>
      <c r="B3932" s="52" t="s">
        <v>478</v>
      </c>
      <c r="C3932" s="50" t="s">
        <v>8982</v>
      </c>
      <c r="D3932" s="50">
        <f>DAX__2019_2020__33[[#This Row],[Open]]*(DAX__2019_2020__33[[#This Row],[Adj Close]]/DAX__2019_2020__33[[#This Row],[Close]])</f>
        <v>53.223130078183686</v>
      </c>
      <c r="E3932" s="50" t="s">
        <v>7746</v>
      </c>
      <c r="F3932" s="50" t="s">
        <v>11747</v>
      </c>
      <c r="G3932" s="50" t="s">
        <v>5028</v>
      </c>
      <c r="H3932" s="50" t="s">
        <v>11748</v>
      </c>
      <c r="I3932" s="50">
        <f>(DAX__2019_2020__33[[#This Row],[Adj Close]]-DAX__2019_2020__33[[#This Row],[Adj Open]])/DAX__2019_2020__33[[#This Row],[Adj Open]]</f>
        <v>-2.8347840114260787E-3</v>
      </c>
      <c r="J3932" s="50">
        <f>DAX__2019_2020__33[[#This Row],[Adj Close]]-DAX__2019_2020__33[[#This Row],[Adj Open]]</f>
        <v>-0.15087607818368554</v>
      </c>
      <c r="K3932" s="50">
        <v>1163934</v>
      </c>
    </row>
    <row r="3933" spans="1:11" x14ac:dyDescent="0.3">
      <c r="A3933" s="51" t="str">
        <f t="shared" si="66"/>
        <v>BMW.DE</v>
      </c>
      <c r="B3933" s="52" t="s">
        <v>479</v>
      </c>
      <c r="C3933" s="50" t="s">
        <v>11749</v>
      </c>
      <c r="D3933" s="50">
        <f>DAX__2019_2020__33[[#This Row],[Open]]*(DAX__2019_2020__33[[#This Row],[Adj Close]]/DAX__2019_2020__33[[#This Row],[Close]])</f>
        <v>53.125508646536829</v>
      </c>
      <c r="E3933" s="50" t="s">
        <v>7830</v>
      </c>
      <c r="F3933" s="50" t="s">
        <v>5058</v>
      </c>
      <c r="G3933" s="50" t="s">
        <v>8750</v>
      </c>
      <c r="H3933" s="50" t="s">
        <v>11750</v>
      </c>
      <c r="I3933" s="50">
        <f>(DAX__2019_2020__33[[#This Row],[Adj Close]]-DAX__2019_2020__33[[#This Row],[Adj Open]])/DAX__2019_2020__33[[#This Row],[Adj Open]]</f>
        <v>-2.6227864580222891E-2</v>
      </c>
      <c r="J3933" s="50">
        <f>DAX__2019_2020__33[[#This Row],[Adj Close]]-DAX__2019_2020__33[[#This Row],[Adj Open]]</f>
        <v>-1.3933686465368282</v>
      </c>
      <c r="K3933" s="50">
        <v>1780245</v>
      </c>
    </row>
    <row r="3934" spans="1:11" x14ac:dyDescent="0.3">
      <c r="A3934" s="51" t="str">
        <f t="shared" si="66"/>
        <v>BMW.DE</v>
      </c>
      <c r="B3934" s="52" t="s">
        <v>480</v>
      </c>
      <c r="C3934" s="50" t="s">
        <v>7774</v>
      </c>
      <c r="D3934" s="50">
        <f>DAX__2019_2020__33[[#This Row],[Open]]*(DAX__2019_2020__33[[#This Row],[Adj Close]]/DAX__2019_2020__33[[#This Row],[Close]])</f>
        <v>51.474762464387467</v>
      </c>
      <c r="E3934" s="50" t="s">
        <v>9670</v>
      </c>
      <c r="F3934" s="50" t="s">
        <v>11751</v>
      </c>
      <c r="G3934" s="50" t="s">
        <v>7762</v>
      </c>
      <c r="H3934" s="50" t="s">
        <v>11752</v>
      </c>
      <c r="I3934" s="50">
        <f>(DAX__2019_2020__33[[#This Row],[Adj Close]]-DAX__2019_2020__33[[#This Row],[Adj Open]])/DAX__2019_2020__33[[#This Row],[Adj Open]]</f>
        <v>-3.1724137931034596E-2</v>
      </c>
      <c r="J3934" s="50">
        <f>DAX__2019_2020__33[[#This Row],[Adj Close]]-DAX__2019_2020__33[[#This Row],[Adj Open]]</f>
        <v>-1.6329924643874705</v>
      </c>
      <c r="K3934" s="50">
        <v>2283364</v>
      </c>
    </row>
    <row r="3935" spans="1:11" x14ac:dyDescent="0.3">
      <c r="A3935" s="51" t="str">
        <f t="shared" si="66"/>
        <v>BMW.DE</v>
      </c>
      <c r="B3935" s="52" t="s">
        <v>481</v>
      </c>
      <c r="C3935" s="50" t="s">
        <v>11753</v>
      </c>
      <c r="D3935" s="50">
        <f>DAX__2019_2020__33[[#This Row],[Open]]*(DAX__2019_2020__33[[#This Row],[Adj Close]]/DAX__2019_2020__33[[#This Row],[Close]])</f>
        <v>49.806270438897656</v>
      </c>
      <c r="E3935" s="50" t="s">
        <v>8374</v>
      </c>
      <c r="F3935" s="50" t="s">
        <v>11754</v>
      </c>
      <c r="G3935" s="50" t="s">
        <v>5016</v>
      </c>
      <c r="H3935" s="50" t="s">
        <v>11755</v>
      </c>
      <c r="I3935" s="50">
        <f>(DAX__2019_2020__33[[#This Row],[Adj Close]]-DAX__2019_2020__33[[#This Row],[Adj Open]])/DAX__2019_2020__33[[#This Row],[Adj Open]]</f>
        <v>-2.5302887122289584E-2</v>
      </c>
      <c r="J3935" s="50">
        <f>DAX__2019_2020__33[[#This Row],[Adj Close]]-DAX__2019_2020__33[[#This Row],[Adj Open]]</f>
        <v>-1.2602424388976559</v>
      </c>
      <c r="K3935" s="50">
        <v>1926062</v>
      </c>
    </row>
    <row r="3936" spans="1:11" x14ac:dyDescent="0.3">
      <c r="A3936" s="51" t="str">
        <f t="shared" si="66"/>
        <v>BMW.DE</v>
      </c>
      <c r="B3936" s="52" t="s">
        <v>482</v>
      </c>
      <c r="C3936" s="50" t="s">
        <v>5016</v>
      </c>
      <c r="D3936" s="50">
        <f>DAX__2019_2020__33[[#This Row],[Open]]*(DAX__2019_2020__33[[#This Row],[Adj Close]]/DAX__2019_2020__33[[#This Row],[Close]])</f>
        <v>48.546029876039441</v>
      </c>
      <c r="E3936" s="50" t="s">
        <v>7754</v>
      </c>
      <c r="F3936" s="50" t="s">
        <v>9062</v>
      </c>
      <c r="G3936" s="50" t="s">
        <v>11702</v>
      </c>
      <c r="H3936" s="50" t="s">
        <v>11756</v>
      </c>
      <c r="I3936" s="50">
        <f>(DAX__2019_2020__33[[#This Row],[Adj Close]]-DAX__2019_2020__33[[#This Row],[Adj Open]])/DAX__2019_2020__33[[#This Row],[Adj Open]]</f>
        <v>2.7605081762247123E-2</v>
      </c>
      <c r="J3936" s="50">
        <f>DAX__2019_2020__33[[#This Row],[Adj Close]]-DAX__2019_2020__33[[#This Row],[Adj Open]]</f>
        <v>1.3401171239605603</v>
      </c>
      <c r="K3936" s="50">
        <v>1812786</v>
      </c>
    </row>
    <row r="3937" spans="1:11" x14ac:dyDescent="0.3">
      <c r="A3937" s="51" t="str">
        <f t="shared" si="66"/>
        <v>BMW.DE</v>
      </c>
      <c r="B3937" s="52" t="s">
        <v>483</v>
      </c>
      <c r="C3937" s="50" t="s">
        <v>8381</v>
      </c>
      <c r="D3937" s="50">
        <f>DAX__2019_2020__33[[#This Row],[Open]]*(DAX__2019_2020__33[[#This Row],[Adj Close]]/DAX__2019_2020__33[[#This Row],[Close]])</f>
        <v>50.667140205833164</v>
      </c>
      <c r="E3937" s="50" t="s">
        <v>5053</v>
      </c>
      <c r="F3937" s="50" t="s">
        <v>9677</v>
      </c>
      <c r="G3937" s="50" t="s">
        <v>5053</v>
      </c>
      <c r="H3937" s="50" t="s">
        <v>11757</v>
      </c>
      <c r="I3937" s="50">
        <f>(DAX__2019_2020__33[[#This Row],[Adj Close]]-DAX__2019_2020__33[[#This Row],[Adj Open]])/DAX__2019_2020__33[[#This Row],[Adj Open]]</f>
        <v>1.8391995095463323E-2</v>
      </c>
      <c r="J3937" s="50">
        <f>DAX__2019_2020__33[[#This Row],[Adj Close]]-DAX__2019_2020__33[[#This Row],[Adj Open]]</f>
        <v>0.93186979416683613</v>
      </c>
      <c r="K3937" s="50">
        <v>1873398</v>
      </c>
    </row>
    <row r="3938" spans="1:11" x14ac:dyDescent="0.3">
      <c r="A3938" s="51" t="str">
        <f t="shared" si="66"/>
        <v>BMW.DE</v>
      </c>
      <c r="B3938" s="52" t="s">
        <v>484</v>
      </c>
      <c r="C3938" s="50" t="s">
        <v>8733</v>
      </c>
      <c r="D3938" s="50">
        <f>DAX__2019_2020__33[[#This Row],[Open]]*(DAX__2019_2020__33[[#This Row],[Adj Close]]/DAX__2019_2020__33[[#This Row],[Close]])</f>
        <v>50.143519603714246</v>
      </c>
      <c r="E3938" s="50" t="s">
        <v>7756</v>
      </c>
      <c r="F3938" s="50" t="s">
        <v>9076</v>
      </c>
      <c r="G3938" s="50" t="s">
        <v>8664</v>
      </c>
      <c r="H3938" s="50" t="s">
        <v>11758</v>
      </c>
      <c r="I3938" s="50">
        <f>(DAX__2019_2020__33[[#This Row],[Adj Close]]-DAX__2019_2020__33[[#This Row],[Adj Open]])/DAX__2019_2020__33[[#This Row],[Adj Open]]</f>
        <v>-6.5486548672566581E-3</v>
      </c>
      <c r="J3938" s="50">
        <f>DAX__2019_2020__33[[#This Row],[Adj Close]]-DAX__2019_2020__33[[#This Row],[Adj Open]]</f>
        <v>-0.32837260371424293</v>
      </c>
      <c r="K3938" s="50">
        <v>3067112</v>
      </c>
    </row>
    <row r="3939" spans="1:11" x14ac:dyDescent="0.3">
      <c r="A3939" s="51" t="str">
        <f t="shared" si="66"/>
        <v>BMW.DE</v>
      </c>
      <c r="B3939" s="52" t="s">
        <v>485</v>
      </c>
      <c r="C3939" s="50" t="s">
        <v>9141</v>
      </c>
      <c r="D3939" s="50">
        <f>DAX__2019_2020__33[[#This Row],[Open]]*(DAX__2019_2020__33[[#This Row],[Adj Close]]/DAX__2019_2020__33[[#This Row],[Close]])</f>
        <v>49.682020931015749</v>
      </c>
      <c r="E3939" s="50" t="s">
        <v>8386</v>
      </c>
      <c r="F3939" s="50" t="s">
        <v>11759</v>
      </c>
      <c r="G3939" s="50" t="s">
        <v>8623</v>
      </c>
      <c r="H3939" s="50" t="s">
        <v>11760</v>
      </c>
      <c r="I3939" s="50">
        <f>(DAX__2019_2020__33[[#This Row],[Adj Close]]-DAX__2019_2020__33[[#This Row],[Adj Open]])/DAX__2019_2020__33[[#This Row],[Adj Open]]</f>
        <v>-1.3397642015005306E-2</v>
      </c>
      <c r="J3939" s="50">
        <f>DAX__2019_2020__33[[#This Row],[Adj Close]]-DAX__2019_2020__33[[#This Row],[Adj Open]]</f>
        <v>-0.66562193101574962</v>
      </c>
      <c r="K3939" s="50">
        <v>2453738</v>
      </c>
    </row>
    <row r="3940" spans="1:11" x14ac:dyDescent="0.3">
      <c r="A3940" s="51" t="str">
        <f t="shared" si="66"/>
        <v>BMW.DE</v>
      </c>
      <c r="B3940" s="52" t="s">
        <v>486</v>
      </c>
      <c r="C3940" s="50" t="s">
        <v>11761</v>
      </c>
      <c r="D3940" s="50">
        <f>DAX__2019_2020__33[[#This Row],[Open]]*(DAX__2019_2020__33[[#This Row],[Adj Close]]/DAX__2019_2020__33[[#This Row],[Close]])</f>
        <v>48.954273155764184</v>
      </c>
      <c r="E3940" s="50" t="s">
        <v>8376</v>
      </c>
      <c r="F3940" s="50" t="s">
        <v>5151</v>
      </c>
      <c r="G3940" s="50" t="s">
        <v>5046</v>
      </c>
      <c r="H3940" s="50" t="s">
        <v>11762</v>
      </c>
      <c r="I3940" s="50">
        <f>(DAX__2019_2020__33[[#This Row],[Adj Close]]-DAX__2019_2020__33[[#This Row],[Adj Open]])/DAX__2019_2020__33[[#This Row],[Adj Open]]</f>
        <v>-4.7135242929659364E-3</v>
      </c>
      <c r="J3940" s="50">
        <f>DAX__2019_2020__33[[#This Row],[Adj Close]]-DAX__2019_2020__33[[#This Row],[Adj Open]]</f>
        <v>-0.2307471557641847</v>
      </c>
      <c r="K3940" s="50">
        <v>1984567</v>
      </c>
    </row>
    <row r="3941" spans="1:11" x14ac:dyDescent="0.3">
      <c r="A3941" s="51" t="str">
        <f t="shared" si="66"/>
        <v>BMW.DE</v>
      </c>
      <c r="B3941" s="52" t="s">
        <v>487</v>
      </c>
      <c r="C3941" s="50" t="s">
        <v>8376</v>
      </c>
      <c r="D3941" s="50">
        <f>DAX__2019_2020__33[[#This Row],[Open]]*(DAX__2019_2020__33[[#This Row],[Adj Close]]/DAX__2019_2020__33[[#This Row],[Close]])</f>
        <v>49.167272342914778</v>
      </c>
      <c r="E3941" s="50" t="s">
        <v>9070</v>
      </c>
      <c r="F3941" s="50" t="s">
        <v>8683</v>
      </c>
      <c r="G3941" s="50" t="s">
        <v>9698</v>
      </c>
      <c r="H3941" s="50" t="s">
        <v>11680</v>
      </c>
      <c r="I3941" s="50">
        <f>(DAX__2019_2020__33[[#This Row],[Adj Close]]-DAX__2019_2020__33[[#This Row],[Adj Open]])/DAX__2019_2020__33[[#This Row],[Adj Open]]</f>
        <v>-9.0259924539358406E-4</v>
      </c>
      <c r="J3941" s="50">
        <f>DAX__2019_2020__33[[#This Row],[Adj Close]]-DAX__2019_2020__33[[#This Row],[Adj Open]]</f>
        <v>-4.4378342914775715E-2</v>
      </c>
      <c r="K3941" s="50">
        <v>1367342</v>
      </c>
    </row>
    <row r="3942" spans="1:11" x14ac:dyDescent="0.3">
      <c r="A3942" s="51" t="str">
        <f t="shared" si="66"/>
        <v>BMW.DE</v>
      </c>
      <c r="B3942" s="52" t="s">
        <v>488</v>
      </c>
      <c r="C3942" s="50" t="s">
        <v>8931</v>
      </c>
      <c r="D3942" s="50">
        <f>DAX__2019_2020__33[[#This Row],[Open]]*(DAX__2019_2020__33[[#This Row],[Adj Close]]/DAX__2019_2020__33[[#This Row],[Close]])</f>
        <v>49.974898023900174</v>
      </c>
      <c r="E3942" s="50" t="s">
        <v>11540</v>
      </c>
      <c r="F3942" s="50" t="s">
        <v>11702</v>
      </c>
      <c r="G3942" s="50" t="s">
        <v>11763</v>
      </c>
      <c r="H3942" s="50" t="s">
        <v>11764</v>
      </c>
      <c r="I3942" s="50">
        <f>(DAX__2019_2020__33[[#This Row],[Adj Close]]-DAX__2019_2020__33[[#This Row],[Adj Open]])/DAX__2019_2020__33[[#This Row],[Adj Open]]</f>
        <v>3.9602201392253518E-2</v>
      </c>
      <c r="J3942" s="50">
        <f>DAX__2019_2020__33[[#This Row],[Adj Close]]-DAX__2019_2020__33[[#This Row],[Adj Open]]</f>
        <v>1.9791159760998269</v>
      </c>
      <c r="K3942" s="50">
        <v>3142904</v>
      </c>
    </row>
    <row r="3943" spans="1:11" x14ac:dyDescent="0.3">
      <c r="A3943" s="51" t="str">
        <f t="shared" si="66"/>
        <v>BMW.DE</v>
      </c>
      <c r="B3943" s="52" t="s">
        <v>489</v>
      </c>
      <c r="C3943" s="50" t="s">
        <v>9560</v>
      </c>
      <c r="D3943" s="50">
        <f>DAX__2019_2020__33[[#This Row],[Open]]*(DAX__2019_2020__33[[#This Row],[Adj Close]]/DAX__2019_2020__33[[#This Row],[Close]])</f>
        <v>51.874136495176138</v>
      </c>
      <c r="E3943" s="50" t="s">
        <v>7825</v>
      </c>
      <c r="F3943" s="50" t="s">
        <v>4978</v>
      </c>
      <c r="G3943" s="50" t="s">
        <v>11765</v>
      </c>
      <c r="H3943" s="50" t="s">
        <v>11766</v>
      </c>
      <c r="I3943" s="50">
        <f>(DAX__2019_2020__33[[#This Row],[Adj Close]]-DAX__2019_2020__33[[#This Row],[Adj Open]])/DAX__2019_2020__33[[#This Row],[Adj Open]]</f>
        <v>7.1855944022995123E-3</v>
      </c>
      <c r="J3943" s="50">
        <f>DAX__2019_2020__33[[#This Row],[Adj Close]]-DAX__2019_2020__33[[#This Row],[Adj Open]]</f>
        <v>0.37274650482385852</v>
      </c>
      <c r="K3943" s="50">
        <v>1663294</v>
      </c>
    </row>
    <row r="3944" spans="1:11" x14ac:dyDescent="0.3">
      <c r="A3944" s="51" t="str">
        <f t="shared" si="66"/>
        <v>BMW.DE</v>
      </c>
      <c r="B3944" s="52" t="s">
        <v>490</v>
      </c>
      <c r="C3944" s="50" t="s">
        <v>9558</v>
      </c>
      <c r="D3944" s="50">
        <f>DAX__2019_2020__33[[#This Row],[Open]]*(DAX__2019_2020__33[[#This Row],[Adj Close]]/DAX__2019_2020__33[[#This Row],[Close]])</f>
        <v>51.803137635378775</v>
      </c>
      <c r="E3944" s="50" t="s">
        <v>8924</v>
      </c>
      <c r="F3944" s="50" t="s">
        <v>11703</v>
      </c>
      <c r="G3944" s="50" t="s">
        <v>9572</v>
      </c>
      <c r="H3944" s="50" t="s">
        <v>11767</v>
      </c>
      <c r="I3944" s="50">
        <f>(DAX__2019_2020__33[[#This Row],[Adj Close]]-DAX__2019_2020__33[[#This Row],[Adj Open]])/DAX__2019_2020__33[[#This Row],[Adj Open]]</f>
        <v>-1.5418879825576806E-3</v>
      </c>
      <c r="J3944" s="50">
        <f>DAX__2019_2020__33[[#This Row],[Adj Close]]-DAX__2019_2020__33[[#This Row],[Adj Open]]</f>
        <v>-7.9874635378772041E-2</v>
      </c>
      <c r="K3944" s="50">
        <v>1025918</v>
      </c>
    </row>
    <row r="3945" spans="1:11" x14ac:dyDescent="0.3">
      <c r="A3945" s="51" t="str">
        <f t="shared" si="66"/>
        <v>BMW.DE</v>
      </c>
      <c r="B3945" s="52" t="s">
        <v>491</v>
      </c>
      <c r="C3945" s="50" t="s">
        <v>11736</v>
      </c>
      <c r="D3945" s="50">
        <f>DAX__2019_2020__33[[#This Row],[Open]]*(DAX__2019_2020__33[[#This Row],[Adj Close]]/DAX__2019_2020__33[[#This Row],[Close]])</f>
        <v>51.625632544389333</v>
      </c>
      <c r="E3945" s="50" t="s">
        <v>7810</v>
      </c>
      <c r="F3945" s="50" t="s">
        <v>9127</v>
      </c>
      <c r="G3945" s="50" t="s">
        <v>8943</v>
      </c>
      <c r="H3945" s="50" t="s">
        <v>11768</v>
      </c>
      <c r="I3945" s="50">
        <f>(DAX__2019_2020__33[[#This Row],[Adj Close]]-DAX__2019_2020__33[[#This Row],[Adj Open]])/DAX__2019_2020__33[[#This Row],[Adj Open]]</f>
        <v>8.5960119854236201E-4</v>
      </c>
      <c r="J3945" s="50">
        <f>DAX__2019_2020__33[[#This Row],[Adj Close]]-DAX__2019_2020__33[[#This Row],[Adj Open]]</f>
        <v>4.437745561066464E-2</v>
      </c>
      <c r="K3945" s="50">
        <v>1131446</v>
      </c>
    </row>
    <row r="3946" spans="1:11" x14ac:dyDescent="0.3">
      <c r="A3946" s="51" t="str">
        <f t="shared" si="66"/>
        <v>BMW.DE</v>
      </c>
      <c r="B3946" s="52" t="s">
        <v>492</v>
      </c>
      <c r="C3946" s="50" t="s">
        <v>9673</v>
      </c>
      <c r="D3946" s="50">
        <f>DAX__2019_2020__33[[#This Row],[Open]]*(DAX__2019_2020__33[[#This Row],[Adj Close]]/DAX__2019_2020__33[[#This Row],[Close]])</f>
        <v>51.69663961736974</v>
      </c>
      <c r="E3946" s="50" t="s">
        <v>11684</v>
      </c>
      <c r="F3946" s="50" t="s">
        <v>11769</v>
      </c>
      <c r="G3946" s="50" t="s">
        <v>11770</v>
      </c>
      <c r="H3946" s="50" t="s">
        <v>11771</v>
      </c>
      <c r="I3946" s="50">
        <f>(DAX__2019_2020__33[[#This Row],[Adj Close]]-DAX__2019_2020__33[[#This Row],[Adj Open]])/DAX__2019_2020__33[[#This Row],[Adj Open]]</f>
        <v>-6.3519141630901353E-3</v>
      </c>
      <c r="J3946" s="50">
        <f>DAX__2019_2020__33[[#This Row],[Adj Close]]-DAX__2019_2020__33[[#This Row],[Adj Open]]</f>
        <v>-0.32837261736973744</v>
      </c>
      <c r="K3946" s="50">
        <v>829378</v>
      </c>
    </row>
    <row r="3947" spans="1:11" x14ac:dyDescent="0.3">
      <c r="A3947" s="51" t="str">
        <f t="shared" si="66"/>
        <v>BMW.DE</v>
      </c>
      <c r="B3947" s="52" t="s">
        <v>493</v>
      </c>
      <c r="C3947" s="50" t="s">
        <v>11772</v>
      </c>
      <c r="D3947" s="50">
        <f>DAX__2019_2020__33[[#This Row],[Open]]*(DAX__2019_2020__33[[#This Row],[Adj Close]]/DAX__2019_2020__33[[#This Row],[Close]])</f>
        <v>51.093141071870377</v>
      </c>
      <c r="E3947" s="50" t="s">
        <v>9572</v>
      </c>
      <c r="F3947" s="50" t="s">
        <v>11773</v>
      </c>
      <c r="G3947" s="50" t="s">
        <v>11774</v>
      </c>
      <c r="H3947" s="50" t="s">
        <v>11775</v>
      </c>
      <c r="I3947" s="50">
        <f>(DAX__2019_2020__33[[#This Row],[Adj Close]]-DAX__2019_2020__33[[#This Row],[Adj Open]])/DAX__2019_2020__33[[#This Row],[Adj Open]]</f>
        <v>-1.7368421052637206E-4</v>
      </c>
      <c r="J3947" s="50">
        <f>DAX__2019_2020__33[[#This Row],[Adj Close]]-DAX__2019_2020__33[[#This Row],[Adj Open]]</f>
        <v>-8.8740718703803623E-3</v>
      </c>
      <c r="K3947" s="50">
        <v>1148139</v>
      </c>
    </row>
    <row r="3948" spans="1:11" x14ac:dyDescent="0.3">
      <c r="A3948" s="51" t="str">
        <f t="shared" si="66"/>
        <v>BMW.DE</v>
      </c>
      <c r="B3948" s="52" t="s">
        <v>494</v>
      </c>
      <c r="C3948" s="50" t="s">
        <v>8727</v>
      </c>
      <c r="D3948" s="50">
        <f>DAX__2019_2020__33[[#This Row],[Open]]*(DAX__2019_2020__33[[#This Row],[Adj Close]]/DAX__2019_2020__33[[#This Row],[Close]])</f>
        <v>51.048767945064384</v>
      </c>
      <c r="E3948" s="50" t="s">
        <v>9673</v>
      </c>
      <c r="F3948" s="50" t="s">
        <v>11776</v>
      </c>
      <c r="G3948" s="50" t="s">
        <v>9673</v>
      </c>
      <c r="H3948" s="50" t="s">
        <v>11777</v>
      </c>
      <c r="I3948" s="50">
        <f>(DAX__2019_2020__33[[#This Row],[Adj Close]]-DAX__2019_2020__33[[#This Row],[Adj Open]])/DAX__2019_2020__33[[#This Row],[Adj Open]]</f>
        <v>1.2691237830319809E-2</v>
      </c>
      <c r="J3948" s="50">
        <f>DAX__2019_2020__33[[#This Row],[Adj Close]]-DAX__2019_2020__33[[#This Row],[Adj Open]]</f>
        <v>0.64787205493561828</v>
      </c>
      <c r="K3948" s="50">
        <v>1224278</v>
      </c>
    </row>
    <row r="3949" spans="1:11" x14ac:dyDescent="0.3">
      <c r="A3949" s="51" t="str">
        <f t="shared" si="66"/>
        <v>BMW.DE</v>
      </c>
      <c r="B3949" s="52" t="s">
        <v>495</v>
      </c>
      <c r="C3949" s="50" t="s">
        <v>11778</v>
      </c>
      <c r="D3949" s="50">
        <f>DAX__2019_2020__33[[#This Row],[Open]]*(DAX__2019_2020__33[[#This Row],[Adj Close]]/DAX__2019_2020__33[[#This Row],[Close]])</f>
        <v>50.986643532323313</v>
      </c>
      <c r="E3949" s="50" t="s">
        <v>5058</v>
      </c>
      <c r="F3949" s="50" t="s">
        <v>8984</v>
      </c>
      <c r="G3949" s="50" t="s">
        <v>9718</v>
      </c>
      <c r="H3949" s="50" t="s">
        <v>11779</v>
      </c>
      <c r="I3949" s="50">
        <f>(DAX__2019_2020__33[[#This Row],[Adj Close]]-DAX__2019_2020__33[[#This Row],[Adj Open]])/DAX__2019_2020__33[[#This Row],[Adj Open]]</f>
        <v>-1.0444212176774577E-3</v>
      </c>
      <c r="J3949" s="50">
        <f>DAX__2019_2020__33[[#This Row],[Adj Close]]-DAX__2019_2020__33[[#This Row],[Adj Open]]</f>
        <v>-5.3251532323315587E-2</v>
      </c>
      <c r="K3949" s="50">
        <v>1021586</v>
      </c>
    </row>
    <row r="3950" spans="1:11" x14ac:dyDescent="0.3">
      <c r="A3950" s="51" t="str">
        <f t="shared" si="66"/>
        <v>BMW.DE</v>
      </c>
      <c r="B3950" s="52" t="s">
        <v>496</v>
      </c>
      <c r="C3950" s="50" t="s">
        <v>5058</v>
      </c>
      <c r="D3950" s="50">
        <f>DAX__2019_2020__33[[#This Row],[Open]]*(DAX__2019_2020__33[[#This Row],[Adj Close]]/DAX__2019_2020__33[[#This Row],[Close]])</f>
        <v>51.306139918192294</v>
      </c>
      <c r="E3950" s="50" t="s">
        <v>9687</v>
      </c>
      <c r="F3950" s="50" t="s">
        <v>8725</v>
      </c>
      <c r="G3950" s="50" t="s">
        <v>9129</v>
      </c>
      <c r="H3950" s="50" t="s">
        <v>11780</v>
      </c>
      <c r="I3950" s="50">
        <f>(DAX__2019_2020__33[[#This Row],[Adj Close]]-DAX__2019_2020__33[[#This Row],[Adj Open]])/DAX__2019_2020__33[[#This Row],[Adj Open]]</f>
        <v>-1.7298045021656407E-2</v>
      </c>
      <c r="J3950" s="50">
        <f>DAX__2019_2020__33[[#This Row],[Adj Close]]-DAX__2019_2020__33[[#This Row],[Adj Open]]</f>
        <v>-0.88749591819229323</v>
      </c>
      <c r="K3950" s="50">
        <v>1395089</v>
      </c>
    </row>
    <row r="3951" spans="1:11" x14ac:dyDescent="0.3">
      <c r="A3951" s="51" t="str">
        <f t="shared" si="66"/>
        <v>BMW.DE</v>
      </c>
      <c r="B3951" s="52" t="s">
        <v>497</v>
      </c>
      <c r="C3951" s="50" t="s">
        <v>9136</v>
      </c>
      <c r="D3951" s="50">
        <f>DAX__2019_2020__33[[#This Row],[Open]]*(DAX__2019_2020__33[[#This Row],[Adj Close]]/DAX__2019_2020__33[[#This Row],[Close]])</f>
        <v>50.942270204176488</v>
      </c>
      <c r="E3951" s="50" t="s">
        <v>7626</v>
      </c>
      <c r="F3951" s="50" t="s">
        <v>8389</v>
      </c>
      <c r="G3951" s="50" t="s">
        <v>9673</v>
      </c>
      <c r="H3951" s="50" t="s">
        <v>11777</v>
      </c>
      <c r="I3951" s="50">
        <f>(DAX__2019_2020__33[[#This Row],[Adj Close]]-DAX__2019_2020__33[[#This Row],[Adj Open]])/DAX__2019_2020__33[[#This Row],[Adj Open]]</f>
        <v>1.4808327010162721E-2</v>
      </c>
      <c r="J3951" s="50">
        <f>DAX__2019_2020__33[[#This Row],[Adj Close]]-DAX__2019_2020__33[[#This Row],[Adj Open]]</f>
        <v>0.75436979582351427</v>
      </c>
      <c r="K3951" s="50">
        <v>1591298</v>
      </c>
    </row>
    <row r="3952" spans="1:11" x14ac:dyDescent="0.3">
      <c r="A3952" s="51" t="str">
        <f t="shared" si="66"/>
        <v>BMW.DE</v>
      </c>
      <c r="B3952" s="52" t="s">
        <v>498</v>
      </c>
      <c r="C3952" s="50" t="s">
        <v>9560</v>
      </c>
      <c r="D3952" s="50">
        <f>DAX__2019_2020__33[[#This Row],[Open]]*(DAX__2019_2020__33[[#This Row],[Adj Close]]/DAX__2019_2020__33[[#This Row],[Close]])</f>
        <v>51.874133930220047</v>
      </c>
      <c r="E3952" s="50" t="s">
        <v>7812</v>
      </c>
      <c r="F3952" s="50" t="s">
        <v>11781</v>
      </c>
      <c r="G3952" s="50" t="s">
        <v>5059</v>
      </c>
      <c r="H3952" s="50" t="s">
        <v>11718</v>
      </c>
      <c r="I3952" s="50">
        <f>(DAX__2019_2020__33[[#This Row],[Adj Close]]-DAX__2019_2020__33[[#This Row],[Adj Open]])/DAX__2019_2020__33[[#This Row],[Adj Open]]</f>
        <v>-8.5543197852125819E-3</v>
      </c>
      <c r="J3952" s="50">
        <f>DAX__2019_2020__33[[#This Row],[Adj Close]]-DAX__2019_2020__33[[#This Row],[Adj Open]]</f>
        <v>-0.44374793022004866</v>
      </c>
      <c r="K3952" s="50">
        <v>1268883</v>
      </c>
    </row>
    <row r="3953" spans="1:11" x14ac:dyDescent="0.3">
      <c r="A3953" s="51" t="str">
        <f t="shared" si="66"/>
        <v>BMW.DE</v>
      </c>
      <c r="B3953" s="52" t="s">
        <v>499</v>
      </c>
      <c r="C3953" s="50" t="s">
        <v>9540</v>
      </c>
      <c r="D3953" s="50">
        <f>DAX__2019_2020__33[[#This Row],[Open]]*(DAX__2019_2020__33[[#This Row],[Adj Close]]/DAX__2019_2020__33[[#This Row],[Close]])</f>
        <v>51.980634268617784</v>
      </c>
      <c r="E3953" s="50" t="s">
        <v>8759</v>
      </c>
      <c r="F3953" s="50" t="s">
        <v>8753</v>
      </c>
      <c r="G3953" s="50" t="s">
        <v>4975</v>
      </c>
      <c r="H3953" s="50" t="s">
        <v>11782</v>
      </c>
      <c r="I3953" s="50">
        <f>(DAX__2019_2020__33[[#This Row],[Adj Close]]-DAX__2019_2020__33[[#This Row],[Adj Open]])/DAX__2019_2020__33[[#This Row],[Adj Open]]</f>
        <v>1.4512514939388767E-2</v>
      </c>
      <c r="J3953" s="50">
        <f>DAX__2019_2020__33[[#This Row],[Adj Close]]-DAX__2019_2020__33[[#This Row],[Adj Open]]</f>
        <v>0.7543697313822193</v>
      </c>
      <c r="K3953" s="50">
        <v>1463492</v>
      </c>
    </row>
    <row r="3954" spans="1:11" x14ac:dyDescent="0.3">
      <c r="A3954" s="51" t="str">
        <f t="shared" si="66"/>
        <v>BMW.DE</v>
      </c>
      <c r="B3954" s="52" t="s">
        <v>500</v>
      </c>
      <c r="C3954" s="50" t="s">
        <v>7704</v>
      </c>
      <c r="D3954" s="50">
        <f>DAX__2019_2020__33[[#This Row],[Open]]*(DAX__2019_2020__33[[#This Row],[Adj Close]]/DAX__2019_2020__33[[#This Row],[Close]])</f>
        <v>52.806008181409666</v>
      </c>
      <c r="E3954" s="50" t="s">
        <v>7645</v>
      </c>
      <c r="F3954" s="50" t="s">
        <v>5178</v>
      </c>
      <c r="G3954" s="50" t="s">
        <v>5163</v>
      </c>
      <c r="H3954" s="50" t="s">
        <v>11783</v>
      </c>
      <c r="I3954" s="50">
        <f>(DAX__2019_2020__33[[#This Row],[Adj Close]]-DAX__2019_2020__33[[#This Row],[Adj Open]])/DAX__2019_2020__33[[#This Row],[Adj Open]]</f>
        <v>1.6806386554622848E-3</v>
      </c>
      <c r="J3954" s="50">
        <f>DAX__2019_2020__33[[#This Row],[Adj Close]]-DAX__2019_2020__33[[#This Row],[Adj Open]]</f>
        <v>8.8747818590334759E-2</v>
      </c>
      <c r="K3954" s="50">
        <v>1836847</v>
      </c>
    </row>
    <row r="3955" spans="1:11" x14ac:dyDescent="0.3">
      <c r="A3955" s="51" t="str">
        <f t="shared" si="66"/>
        <v>BMW.DE</v>
      </c>
      <c r="B3955" s="52" t="s">
        <v>501</v>
      </c>
      <c r="C3955" s="50" t="s">
        <v>7657</v>
      </c>
      <c r="D3955" s="50">
        <f>DAX__2019_2020__33[[#This Row],[Open]]*(DAX__2019_2020__33[[#This Row],[Adj Close]]/DAX__2019_2020__33[[#This Row],[Close]])</f>
        <v>53.311876207316296</v>
      </c>
      <c r="E3955" s="50" t="s">
        <v>7824</v>
      </c>
      <c r="F3955" s="50" t="s">
        <v>5009</v>
      </c>
      <c r="G3955" s="50" t="s">
        <v>8979</v>
      </c>
      <c r="H3955" s="50" t="s">
        <v>11784</v>
      </c>
      <c r="I3955" s="50">
        <f>(DAX__2019_2020__33[[#This Row],[Adj Close]]-DAX__2019_2020__33[[#This Row],[Adj Open]])/DAX__2019_2020__33[[#This Row],[Adj Open]]</f>
        <v>-7.6577159980024704E-3</v>
      </c>
      <c r="J3955" s="50">
        <f>DAX__2019_2020__33[[#This Row],[Adj Close]]-DAX__2019_2020__33[[#This Row],[Adj Open]]</f>
        <v>-0.40824720731629327</v>
      </c>
      <c r="K3955" s="50">
        <v>1090761</v>
      </c>
    </row>
    <row r="3956" spans="1:11" x14ac:dyDescent="0.3">
      <c r="A3956" s="51" t="str">
        <f t="shared" si="66"/>
        <v>BMW.DE</v>
      </c>
      <c r="B3956" s="52" t="s">
        <v>502</v>
      </c>
      <c r="C3956" s="50" t="s">
        <v>5028</v>
      </c>
      <c r="D3956" s="50">
        <f>DAX__2019_2020__33[[#This Row],[Open]]*(DAX__2019_2020__33[[#This Row],[Adj Close]]/DAX__2019_2020__33[[#This Row],[Close]])</f>
        <v>53.072254767624429</v>
      </c>
      <c r="E3956" s="50" t="s">
        <v>7889</v>
      </c>
      <c r="F3956" s="50" t="s">
        <v>5028</v>
      </c>
      <c r="G3956" s="50" t="s">
        <v>7622</v>
      </c>
      <c r="H3956" s="50" t="s">
        <v>11785</v>
      </c>
      <c r="I3956" s="50">
        <f>(DAX__2019_2020__33[[#This Row],[Adj Close]]-DAX__2019_2020__33[[#This Row],[Adj Open]])/DAX__2019_2020__33[[#This Row],[Adj Open]]</f>
        <v>5.852893074463069E-3</v>
      </c>
      <c r="J3956" s="50">
        <f>DAX__2019_2020__33[[#This Row],[Adj Close]]-DAX__2019_2020__33[[#This Row],[Adj Open]]</f>
        <v>0.31062623237556863</v>
      </c>
      <c r="K3956" s="50">
        <v>2133443</v>
      </c>
    </row>
    <row r="3957" spans="1:11" x14ac:dyDescent="0.3">
      <c r="A3957" s="51" t="str">
        <f t="shared" si="66"/>
        <v>BMW.DE</v>
      </c>
      <c r="B3957" s="52" t="s">
        <v>503</v>
      </c>
      <c r="C3957" s="50" t="s">
        <v>7725</v>
      </c>
      <c r="D3957" s="50">
        <f>DAX__2019_2020__33[[#This Row],[Open]]*(DAX__2019_2020__33[[#This Row],[Adj Close]]/DAX__2019_2020__33[[#This Row],[Close]])</f>
        <v>54.367998735435542</v>
      </c>
      <c r="E3957" s="50" t="s">
        <v>8960</v>
      </c>
      <c r="F3957" s="50" t="s">
        <v>9133</v>
      </c>
      <c r="G3957" s="50" t="s">
        <v>7720</v>
      </c>
      <c r="H3957" s="50" t="s">
        <v>11786</v>
      </c>
      <c r="I3957" s="50">
        <f>(DAX__2019_2020__33[[#This Row],[Adj Close]]-DAX__2019_2020__33[[#This Row],[Adj Open]])/DAX__2019_2020__33[[#This Row],[Adj Open]]</f>
        <v>-1.844591963584458E-2</v>
      </c>
      <c r="J3957" s="50">
        <f>DAX__2019_2020__33[[#This Row],[Adj Close]]-DAX__2019_2020__33[[#This Row],[Adj Open]]</f>
        <v>-1.0028677354355438</v>
      </c>
      <c r="K3957" s="50">
        <v>1566399</v>
      </c>
    </row>
    <row r="3958" spans="1:11" x14ac:dyDescent="0.3">
      <c r="A3958" s="51" t="str">
        <f t="shared" si="66"/>
        <v>BMW.DE</v>
      </c>
      <c r="B3958" s="52" t="s">
        <v>504</v>
      </c>
      <c r="C3958" s="50" t="s">
        <v>7636</v>
      </c>
      <c r="D3958" s="50">
        <f>DAX__2019_2020__33[[#This Row],[Open]]*(DAX__2019_2020__33[[#This Row],[Adj Close]]/DAX__2019_2020__33[[#This Row],[Close]])</f>
        <v>53.879880717072346</v>
      </c>
      <c r="E3958" s="50" t="s">
        <v>11787</v>
      </c>
      <c r="F3958" s="50" t="s">
        <v>7702</v>
      </c>
      <c r="G3958" s="50" t="s">
        <v>7828</v>
      </c>
      <c r="H3958" s="50" t="s">
        <v>11788</v>
      </c>
      <c r="I3958" s="50">
        <f>(DAX__2019_2020__33[[#This Row],[Adj Close]]-DAX__2019_2020__33[[#This Row],[Adj Open]])/DAX__2019_2020__33[[#This Row],[Adj Open]]</f>
        <v>-5.270960389902192E-3</v>
      </c>
      <c r="J3958" s="50">
        <f>DAX__2019_2020__33[[#This Row],[Adj Close]]-DAX__2019_2020__33[[#This Row],[Adj Open]]</f>
        <v>-0.28399871707234325</v>
      </c>
      <c r="K3958" s="50">
        <v>1404861</v>
      </c>
    </row>
    <row r="3959" spans="1:11" x14ac:dyDescent="0.3">
      <c r="A3959" s="51" t="str">
        <f t="shared" si="66"/>
        <v>BMW.DE</v>
      </c>
      <c r="B3959" s="52" t="s">
        <v>505</v>
      </c>
      <c r="C3959" s="50" t="s">
        <v>7894</v>
      </c>
      <c r="D3959" s="50">
        <f>DAX__2019_2020__33[[#This Row],[Open]]*(DAX__2019_2020__33[[#This Row],[Adj Close]]/DAX__2019_2020__33[[#This Row],[Close]])</f>
        <v>54.048503254407976</v>
      </c>
      <c r="E3959" s="50" t="s">
        <v>7727</v>
      </c>
      <c r="F3959" s="50" t="s">
        <v>11789</v>
      </c>
      <c r="G3959" s="50" t="s">
        <v>7707</v>
      </c>
      <c r="H3959" s="50" t="s">
        <v>11790</v>
      </c>
      <c r="I3959" s="50">
        <f>(DAX__2019_2020__33[[#This Row],[Adj Close]]-DAX__2019_2020__33[[#This Row],[Adj Open]])/DAX__2019_2020__33[[#This Row],[Adj Open]]</f>
        <v>-1.642085331951174E-3</v>
      </c>
      <c r="J3959" s="50">
        <f>DAX__2019_2020__33[[#This Row],[Adj Close]]-DAX__2019_2020__33[[#This Row],[Adj Open]]</f>
        <v>-8.8752254407978626E-2</v>
      </c>
      <c r="K3959" s="50">
        <v>1727583</v>
      </c>
    </row>
    <row r="3960" spans="1:11" x14ac:dyDescent="0.3">
      <c r="A3960" s="51" t="str">
        <f t="shared" si="66"/>
        <v>BMW.DE</v>
      </c>
      <c r="B3960" s="52" t="s">
        <v>506</v>
      </c>
      <c r="C3960" s="50" t="s">
        <v>8115</v>
      </c>
      <c r="D3960" s="50">
        <f>DAX__2019_2020__33[[#This Row],[Open]]*(DAX__2019_2020__33[[#This Row],[Adj Close]]/DAX__2019_2020__33[[#This Row],[Close]])</f>
        <v>53.906506472181484</v>
      </c>
      <c r="E3960" s="50" t="s">
        <v>7692</v>
      </c>
      <c r="F3960" s="50" t="s">
        <v>9213</v>
      </c>
      <c r="G3960" s="50" t="s">
        <v>5524</v>
      </c>
      <c r="H3960" s="50" t="s">
        <v>11791</v>
      </c>
      <c r="I3960" s="50">
        <f>(DAX__2019_2020__33[[#This Row],[Adj Close]]-DAX__2019_2020__33[[#This Row],[Adj Open]])/DAX__2019_2020__33[[#This Row],[Adj Open]]</f>
        <v>1.0536697051804505E-2</v>
      </c>
      <c r="J3960" s="50">
        <f>DAX__2019_2020__33[[#This Row],[Adj Close]]-DAX__2019_2020__33[[#This Row],[Adj Open]]</f>
        <v>0.56799652781851506</v>
      </c>
      <c r="K3960" s="50">
        <v>1634908</v>
      </c>
    </row>
    <row r="3961" spans="1:11" x14ac:dyDescent="0.3">
      <c r="A3961" s="51" t="str">
        <f t="shared" si="66"/>
        <v>BMW.DE</v>
      </c>
      <c r="B3961" s="52" t="s">
        <v>507</v>
      </c>
      <c r="C3961" s="50" t="s">
        <v>5351</v>
      </c>
      <c r="D3961" s="50">
        <f>DAX__2019_2020__33[[#This Row],[Open]]*(DAX__2019_2020__33[[#This Row],[Adj Close]]/DAX__2019_2020__33[[#This Row],[Close]])</f>
        <v>54.927122146632449</v>
      </c>
      <c r="E3961" s="50" t="s">
        <v>5166</v>
      </c>
      <c r="F3961" s="50" t="s">
        <v>11255</v>
      </c>
      <c r="G3961" s="50" t="s">
        <v>7685</v>
      </c>
      <c r="H3961" s="50" t="s">
        <v>11792</v>
      </c>
      <c r="I3961" s="50">
        <f>(DAX__2019_2020__33[[#This Row],[Adj Close]]-DAX__2019_2020__33[[#This Row],[Adj Open]])/DAX__2019_2020__33[[#This Row],[Adj Open]]</f>
        <v>1.1148861062350279E-2</v>
      </c>
      <c r="J3961" s="50">
        <f>DAX__2019_2020__33[[#This Row],[Adj Close]]-DAX__2019_2020__33[[#This Row],[Adj Open]]</f>
        <v>0.61237485336754816</v>
      </c>
      <c r="K3961" s="50">
        <v>1268510</v>
      </c>
    </row>
    <row r="3962" spans="1:11" x14ac:dyDescent="0.3">
      <c r="A3962" s="51" t="str">
        <f t="shared" si="66"/>
        <v>BMW.DE</v>
      </c>
      <c r="B3962" s="52" t="s">
        <v>508</v>
      </c>
      <c r="C3962" s="50" t="s">
        <v>9629</v>
      </c>
      <c r="D3962" s="50">
        <f>DAX__2019_2020__33[[#This Row],[Open]]*(DAX__2019_2020__33[[#This Row],[Adj Close]]/DAX__2019_2020__33[[#This Row],[Close]])</f>
        <v>55.681494314535641</v>
      </c>
      <c r="E3962" s="50" t="s">
        <v>11378</v>
      </c>
      <c r="F3962" s="50" t="s">
        <v>5173</v>
      </c>
      <c r="G3962" s="50" t="s">
        <v>8100</v>
      </c>
      <c r="H3962" s="50" t="s">
        <v>11793</v>
      </c>
      <c r="I3962" s="50">
        <f>(DAX__2019_2020__33[[#This Row],[Adj Close]]-DAX__2019_2020__33[[#This Row],[Adj Open]])/DAX__2019_2020__33[[#This Row],[Adj Open]]</f>
        <v>6.8536178879943623E-3</v>
      </c>
      <c r="J3962" s="50">
        <f>DAX__2019_2020__33[[#This Row],[Adj Close]]-DAX__2019_2020__33[[#This Row],[Adj Open]]</f>
        <v>0.38161968546435787</v>
      </c>
      <c r="K3962" s="50">
        <v>1534636</v>
      </c>
    </row>
    <row r="3963" spans="1:11" x14ac:dyDescent="0.3">
      <c r="A3963" s="51" t="str">
        <f t="shared" si="66"/>
        <v>BMW.DE</v>
      </c>
      <c r="B3963" s="52" t="s">
        <v>509</v>
      </c>
      <c r="C3963" s="50" t="s">
        <v>5602</v>
      </c>
      <c r="D3963" s="50">
        <f>DAX__2019_2020__33[[#This Row],[Open]]*(DAX__2019_2020__33[[#This Row],[Adj Close]]/DAX__2019_2020__33[[#This Row],[Close]])</f>
        <v>56.009869670211074</v>
      </c>
      <c r="E3963" s="50" t="s">
        <v>7336</v>
      </c>
      <c r="F3963" s="50" t="s">
        <v>11264</v>
      </c>
      <c r="G3963" s="50" t="s">
        <v>7867</v>
      </c>
      <c r="H3963" s="50" t="s">
        <v>11794</v>
      </c>
      <c r="I3963" s="50">
        <f>(DAX__2019_2020__33[[#This Row],[Adj Close]]-DAX__2019_2020__33[[#This Row],[Adj Open]])/DAX__2019_2020__33[[#This Row],[Adj Open]]</f>
        <v>9.9825858028428013E-3</v>
      </c>
      <c r="J3963" s="50">
        <f>DAX__2019_2020__33[[#This Row],[Adj Close]]-DAX__2019_2020__33[[#This Row],[Adj Open]]</f>
        <v>0.55912332978892465</v>
      </c>
      <c r="K3963" s="50">
        <v>1374055</v>
      </c>
    </row>
    <row r="3964" spans="1:11" x14ac:dyDescent="0.3">
      <c r="A3964" s="51" t="str">
        <f t="shared" si="66"/>
        <v>BMW.DE</v>
      </c>
      <c r="B3964" s="52" t="s">
        <v>510</v>
      </c>
      <c r="C3964" s="50" t="s">
        <v>5369</v>
      </c>
      <c r="D3964" s="50">
        <f>DAX__2019_2020__33[[#This Row],[Open]]*(DAX__2019_2020__33[[#This Row],[Adj Close]]/DAX__2019_2020__33[[#This Row],[Close]])</f>
        <v>56.533492274898158</v>
      </c>
      <c r="E3964" s="50" t="s">
        <v>7855</v>
      </c>
      <c r="F3964" s="50" t="s">
        <v>7328</v>
      </c>
      <c r="G3964" s="50" t="s">
        <v>7867</v>
      </c>
      <c r="H3964" s="50" t="s">
        <v>11794</v>
      </c>
      <c r="I3964" s="50">
        <f>(DAX__2019_2020__33[[#This Row],[Adj Close]]-DAX__2019_2020__33[[#This Row],[Adj Open]])/DAX__2019_2020__33[[#This Row],[Adj Open]]</f>
        <v>6.2795917381533472E-4</v>
      </c>
      <c r="J3964" s="50">
        <f>DAX__2019_2020__33[[#This Row],[Adj Close]]-DAX__2019_2020__33[[#This Row],[Adj Open]]</f>
        <v>3.5500725101840658E-2</v>
      </c>
      <c r="K3964" s="50">
        <v>1185784</v>
      </c>
    </row>
    <row r="3965" spans="1:11" x14ac:dyDescent="0.3">
      <c r="A3965" s="51" t="str">
        <f t="shared" si="66"/>
        <v>BMW.DE</v>
      </c>
      <c r="B3965" s="52" t="s">
        <v>511</v>
      </c>
      <c r="C3965" s="50" t="s">
        <v>11795</v>
      </c>
      <c r="D3965" s="50">
        <f>DAX__2019_2020__33[[#This Row],[Open]]*(DAX__2019_2020__33[[#This Row],[Adj Close]]/DAX__2019_2020__33[[#This Row],[Close]])</f>
        <v>56.311616182523601</v>
      </c>
      <c r="E3965" s="50" t="s">
        <v>11356</v>
      </c>
      <c r="F3965" s="50" t="s">
        <v>11264</v>
      </c>
      <c r="G3965" s="50" t="s">
        <v>7868</v>
      </c>
      <c r="H3965" s="50" t="s">
        <v>11796</v>
      </c>
      <c r="I3965" s="50">
        <f>(DAX__2019_2020__33[[#This Row],[Adj Close]]-DAX__2019_2020__33[[#This Row],[Adj Open]])/DAX__2019_2020__33[[#This Row],[Adj Open]]</f>
        <v>1.3553932016486404E-2</v>
      </c>
      <c r="J3965" s="50">
        <f>DAX__2019_2020__33[[#This Row],[Adj Close]]-DAX__2019_2020__33[[#This Row],[Adj Open]]</f>
        <v>0.76324381747640047</v>
      </c>
      <c r="K3965" s="50">
        <v>1435601</v>
      </c>
    </row>
    <row r="3966" spans="1:11" x14ac:dyDescent="0.3">
      <c r="A3966" s="51" t="str">
        <f t="shared" si="66"/>
        <v>BMW.DE</v>
      </c>
      <c r="B3966" s="52" t="s">
        <v>512</v>
      </c>
      <c r="C3966" s="50" t="s">
        <v>5542</v>
      </c>
      <c r="D3966" s="50">
        <f>DAX__2019_2020__33[[#This Row],[Open]]*(DAX__2019_2020__33[[#This Row],[Adj Close]]/DAX__2019_2020__33[[#This Row],[Close]])</f>
        <v>57.500859469957284</v>
      </c>
      <c r="E3966" s="50" t="s">
        <v>4979</v>
      </c>
      <c r="F3966" s="50" t="s">
        <v>7874</v>
      </c>
      <c r="G3966" s="50" t="s">
        <v>7884</v>
      </c>
      <c r="H3966" s="50" t="s">
        <v>11797</v>
      </c>
      <c r="I3966" s="50">
        <f>(DAX__2019_2020__33[[#This Row],[Adj Close]]-DAX__2019_2020__33[[#This Row],[Adj Open]])/DAX__2019_2020__33[[#This Row],[Adj Open]]</f>
        <v>-1.0341070993346777E-2</v>
      </c>
      <c r="J3966" s="50">
        <f>DAX__2019_2020__33[[#This Row],[Adj Close]]-DAX__2019_2020__33[[#This Row],[Adj Open]]</f>
        <v>-0.59462046995728457</v>
      </c>
      <c r="K3966" s="50">
        <v>1017966</v>
      </c>
    </row>
    <row r="3967" spans="1:11" x14ac:dyDescent="0.3">
      <c r="A3967" s="51" t="str">
        <f t="shared" si="66"/>
        <v>BMW.DE</v>
      </c>
      <c r="B3967" s="52" t="s">
        <v>513</v>
      </c>
      <c r="C3967" s="50" t="s">
        <v>9206</v>
      </c>
      <c r="D3967" s="50">
        <f>DAX__2019_2020__33[[#This Row],[Open]]*(DAX__2019_2020__33[[#This Row],[Adj Close]]/DAX__2019_2020__33[[#This Row],[Close]])</f>
        <v>57.15473744663359</v>
      </c>
      <c r="E3967" s="50" t="s">
        <v>5594</v>
      </c>
      <c r="F3967" s="50" t="s">
        <v>5354</v>
      </c>
      <c r="G3967" s="50" t="s">
        <v>8066</v>
      </c>
      <c r="H3967" s="50" t="s">
        <v>11798</v>
      </c>
      <c r="I3967" s="50">
        <f>(DAX__2019_2020__33[[#This Row],[Adj Close]]-DAX__2019_2020__33[[#This Row],[Adj Open]])/DAX__2019_2020__33[[#This Row],[Adj Open]]</f>
        <v>-1.2422670421657189E-3</v>
      </c>
      <c r="J3967" s="50">
        <f>DAX__2019_2020__33[[#This Row],[Adj Close]]-DAX__2019_2020__33[[#This Row],[Adj Open]]</f>
        <v>-7.1001446633587761E-2</v>
      </c>
      <c r="K3967" s="50">
        <v>1084823</v>
      </c>
    </row>
    <row r="3968" spans="1:11" x14ac:dyDescent="0.3">
      <c r="A3968" s="51" t="str">
        <f t="shared" si="66"/>
        <v>BMW.DE</v>
      </c>
      <c r="B3968" s="52" t="s">
        <v>514</v>
      </c>
      <c r="C3968" s="50" t="s">
        <v>5267</v>
      </c>
      <c r="D3968" s="50">
        <f>DAX__2019_2020__33[[#This Row],[Open]]*(DAX__2019_2020__33[[#This Row],[Adj Close]]/DAX__2019_2020__33[[#This Row],[Close]])</f>
        <v>57.163614666559283</v>
      </c>
      <c r="E3968" s="50" t="s">
        <v>7333</v>
      </c>
      <c r="F3968" s="50" t="s">
        <v>5347</v>
      </c>
      <c r="G3968" s="50" t="s">
        <v>9209</v>
      </c>
      <c r="H3968" s="50" t="s">
        <v>11799</v>
      </c>
      <c r="I3968" s="50">
        <f>(DAX__2019_2020__33[[#This Row],[Adj Close]]-DAX__2019_2020__33[[#This Row],[Adj Open]])/DAX__2019_2020__33[[#This Row],[Adj Open]]</f>
        <v>4.6575839368056988E-3</v>
      </c>
      <c r="J3968" s="50">
        <f>DAX__2019_2020__33[[#This Row],[Adj Close]]-DAX__2019_2020__33[[#This Row],[Adj Open]]</f>
        <v>0.26624433344071718</v>
      </c>
      <c r="K3968" s="50">
        <v>1175318</v>
      </c>
    </row>
    <row r="3969" spans="1:11" x14ac:dyDescent="0.3">
      <c r="A3969" s="51" t="str">
        <f t="shared" si="66"/>
        <v>BMW.DE</v>
      </c>
      <c r="B3969" s="52" t="s">
        <v>515</v>
      </c>
      <c r="C3969" s="50" t="s">
        <v>7306</v>
      </c>
      <c r="D3969" s="50">
        <f>DAX__2019_2020__33[[#This Row],[Open]]*(DAX__2019_2020__33[[#This Row],[Adj Close]]/DAX__2019_2020__33[[#This Row],[Close]])</f>
        <v>56.284988688362318</v>
      </c>
      <c r="E3969" s="50" t="s">
        <v>7371</v>
      </c>
      <c r="F3969" s="50" t="s">
        <v>9217</v>
      </c>
      <c r="G3969" s="50" t="s">
        <v>11236</v>
      </c>
      <c r="H3969" s="50" t="s">
        <v>11800</v>
      </c>
      <c r="I3969" s="50">
        <f>(DAX__2019_2020__33[[#This Row],[Adj Close]]-DAX__2019_2020__33[[#This Row],[Adj Open]])/DAX__2019_2020__33[[#This Row],[Adj Open]]</f>
        <v>2.1917376913193717E-2</v>
      </c>
      <c r="J3969" s="50">
        <f>DAX__2019_2020__33[[#This Row],[Adj Close]]-DAX__2019_2020__33[[#This Row],[Adj Open]]</f>
        <v>1.2336193116376819</v>
      </c>
      <c r="K3969" s="50">
        <v>1064841</v>
      </c>
    </row>
    <row r="3970" spans="1:11" x14ac:dyDescent="0.3">
      <c r="A3970" s="51" t="str">
        <f t="shared" si="66"/>
        <v>BMW.DE</v>
      </c>
      <c r="B3970" s="52" t="s">
        <v>516</v>
      </c>
      <c r="C3970" s="50" t="s">
        <v>8794</v>
      </c>
      <c r="D3970" s="50">
        <f>DAX__2019_2020__33[[#This Row],[Open]]*(DAX__2019_2020__33[[#This Row],[Adj Close]]/DAX__2019_2020__33[[#This Row],[Close]])</f>
        <v>57.491986115265696</v>
      </c>
      <c r="E3970" s="50" t="s">
        <v>5546</v>
      </c>
      <c r="F3970" s="50" t="s">
        <v>7867</v>
      </c>
      <c r="G3970" s="50" t="s">
        <v>7867</v>
      </c>
      <c r="H3970" s="50" t="s">
        <v>11794</v>
      </c>
      <c r="I3970" s="50">
        <f>(DAX__2019_2020__33[[#This Row],[Adj Close]]-DAX__2019_2020__33[[#This Row],[Adj Open]])/DAX__2019_2020__33[[#This Row],[Adj Open]]</f>
        <v>-1.6054291695805887E-2</v>
      </c>
      <c r="J3970" s="50">
        <f>DAX__2019_2020__33[[#This Row],[Adj Close]]-DAX__2019_2020__33[[#This Row],[Adj Open]]</f>
        <v>-0.92299311526569738</v>
      </c>
      <c r="K3970" s="50">
        <v>3248812</v>
      </c>
    </row>
    <row r="3971" spans="1:11" x14ac:dyDescent="0.3">
      <c r="A3971" s="51" t="str">
        <f t="shared" si="66"/>
        <v>BMW.DE</v>
      </c>
      <c r="B3971" s="52" t="s">
        <v>517</v>
      </c>
      <c r="C3971" s="50" t="s">
        <v>7293</v>
      </c>
      <c r="D3971" s="50">
        <f>DAX__2019_2020__33[[#This Row],[Open]]*(DAX__2019_2020__33[[#This Row],[Adj Close]]/DAX__2019_2020__33[[#This Row],[Close]])</f>
        <v>56.080867367228215</v>
      </c>
      <c r="E3971" s="50" t="s">
        <v>5269</v>
      </c>
      <c r="F3971" s="50" t="s">
        <v>9093</v>
      </c>
      <c r="G3971" s="50" t="s">
        <v>8920</v>
      </c>
      <c r="H3971" s="50" t="s">
        <v>11801</v>
      </c>
      <c r="I3971" s="50">
        <f>(DAX__2019_2020__33[[#This Row],[Adj Close]]-DAX__2019_2020__33[[#This Row],[Adj Open]])/DAX__2019_2020__33[[#This Row],[Adj Open]]</f>
        <v>-4.272823299142646E-2</v>
      </c>
      <c r="J3971" s="50">
        <f>DAX__2019_2020__33[[#This Row],[Adj Close]]-DAX__2019_2020__33[[#This Row],[Adj Open]]</f>
        <v>-2.3962363672282123</v>
      </c>
      <c r="K3971" s="50">
        <v>2508068</v>
      </c>
    </row>
    <row r="3972" spans="1:11" x14ac:dyDescent="0.3">
      <c r="A3972" s="51" t="str">
        <f t="shared" si="66"/>
        <v>BMW.DE</v>
      </c>
      <c r="B3972" s="52" t="s">
        <v>518</v>
      </c>
      <c r="C3972" s="50" t="s">
        <v>4988</v>
      </c>
      <c r="D3972" s="50">
        <f>DAX__2019_2020__33[[#This Row],[Open]]*(DAX__2019_2020__33[[#This Row],[Adj Close]]/DAX__2019_2020__33[[#This Row],[Close]])</f>
        <v>53.74674919562564</v>
      </c>
      <c r="E3972" s="50" t="s">
        <v>7844</v>
      </c>
      <c r="F3972" s="50" t="s">
        <v>7703</v>
      </c>
      <c r="G3972" s="50" t="s">
        <v>5613</v>
      </c>
      <c r="H3972" s="50" t="s">
        <v>11802</v>
      </c>
      <c r="I3972" s="50">
        <f>(DAX__2019_2020__33[[#This Row],[Adj Close]]-DAX__2019_2020__33[[#This Row],[Adj Open]])/DAX__2019_2020__33[[#This Row],[Adj Open]]</f>
        <v>3.3026749784902928E-4</v>
      </c>
      <c r="J3972" s="50">
        <f>DAX__2019_2020__33[[#This Row],[Adj Close]]-DAX__2019_2020__33[[#This Row],[Adj Open]]</f>
        <v>1.7750804374358609E-2</v>
      </c>
      <c r="K3972" s="50">
        <v>1335710</v>
      </c>
    </row>
    <row r="3973" spans="1:11" x14ac:dyDescent="0.3">
      <c r="A3973" s="51" t="str">
        <f t="shared" si="66"/>
        <v>BMW.DE</v>
      </c>
      <c r="B3973" s="52" t="s">
        <v>519</v>
      </c>
      <c r="C3973" s="50" t="s">
        <v>5530</v>
      </c>
      <c r="D3973" s="50">
        <f>DAX__2019_2020__33[[#This Row],[Open]]*(DAX__2019_2020__33[[#This Row],[Adj Close]]/DAX__2019_2020__33[[#This Row],[Close]])</f>
        <v>54.403497605015559</v>
      </c>
      <c r="E3973" s="50" t="s">
        <v>7326</v>
      </c>
      <c r="F3973" s="50" t="s">
        <v>4984</v>
      </c>
      <c r="G3973" s="50" t="s">
        <v>11803</v>
      </c>
      <c r="H3973" s="50" t="s">
        <v>11804</v>
      </c>
      <c r="I3973" s="50">
        <f>(DAX__2019_2020__33[[#This Row],[Adj Close]]-DAX__2019_2020__33[[#This Row],[Adj Open]])/DAX__2019_2020__33[[#This Row],[Adj Open]]</f>
        <v>-5.546492749534955E-3</v>
      </c>
      <c r="J3973" s="50">
        <f>DAX__2019_2020__33[[#This Row],[Adj Close]]-DAX__2019_2020__33[[#This Row],[Adj Open]]</f>
        <v>-0.30174860501556111</v>
      </c>
      <c r="K3973" s="50">
        <v>1432762</v>
      </c>
    </row>
    <row r="3974" spans="1:11" x14ac:dyDescent="0.3">
      <c r="A3974" s="51" t="str">
        <f t="shared" si="66"/>
        <v>BMW.DE</v>
      </c>
      <c r="B3974" s="52" t="s">
        <v>520</v>
      </c>
      <c r="C3974" s="50" t="s">
        <v>4962</v>
      </c>
      <c r="D3974" s="50">
        <f>DAX__2019_2020__33[[#This Row],[Open]]*(DAX__2019_2020__33[[#This Row],[Adj Close]]/DAX__2019_2020__33[[#This Row],[Close]])</f>
        <v>53.249756484989391</v>
      </c>
      <c r="E3974" s="50" t="s">
        <v>7745</v>
      </c>
      <c r="F3974" s="50" t="s">
        <v>7832</v>
      </c>
      <c r="G3974" s="50" t="s">
        <v>7717</v>
      </c>
      <c r="H3974" s="50" t="s">
        <v>11805</v>
      </c>
      <c r="I3974" s="50">
        <f>(DAX__2019_2020__33[[#This Row],[Adj Close]]-DAX__2019_2020__33[[#This Row],[Adj Open]])/DAX__2019_2020__33[[#This Row],[Adj Open]]</f>
        <v>1.0666650000000014E-2</v>
      </c>
      <c r="J3974" s="50">
        <f>DAX__2019_2020__33[[#This Row],[Adj Close]]-DAX__2019_2020__33[[#This Row],[Adj Open]]</f>
        <v>0.56799651501061277</v>
      </c>
      <c r="K3974" s="50">
        <v>1589221</v>
      </c>
    </row>
    <row r="3975" spans="1:11" x14ac:dyDescent="0.3">
      <c r="A3975" s="51" t="str">
        <f t="shared" si="66"/>
        <v>BMW.DE</v>
      </c>
      <c r="B3975" s="52" t="s">
        <v>521</v>
      </c>
      <c r="C3975" s="50" t="s">
        <v>9092</v>
      </c>
      <c r="D3975" s="50">
        <f>DAX__2019_2020__33[[#This Row],[Open]]*(DAX__2019_2020__33[[#This Row],[Adj Close]]/DAX__2019_2020__33[[#This Row],[Close]])</f>
        <v>53.737879198215524</v>
      </c>
      <c r="E3975" s="50" t="s">
        <v>9213</v>
      </c>
      <c r="F3975" s="50" t="s">
        <v>11806</v>
      </c>
      <c r="G3975" s="50" t="s">
        <v>7627</v>
      </c>
      <c r="H3975" s="50" t="s">
        <v>11807</v>
      </c>
      <c r="I3975" s="50">
        <f>(DAX__2019_2020__33[[#This Row],[Adj Close]]-DAX__2019_2020__33[[#This Row],[Adj Open]])/DAX__2019_2020__33[[#This Row],[Adj Open]]</f>
        <v>-2.4607729555866726E-2</v>
      </c>
      <c r="J3975" s="50">
        <f>DAX__2019_2020__33[[#This Row],[Adj Close]]-DAX__2019_2020__33[[#This Row],[Adj Open]]</f>
        <v>-1.3223671982155238</v>
      </c>
      <c r="K3975" s="50">
        <v>1428136</v>
      </c>
    </row>
    <row r="3976" spans="1:11" x14ac:dyDescent="0.3">
      <c r="A3976" s="51" t="str">
        <f t="shared" si="66"/>
        <v>BMW.DE</v>
      </c>
      <c r="B3976" s="52" t="s">
        <v>522</v>
      </c>
      <c r="C3976" s="50" t="s">
        <v>8982</v>
      </c>
      <c r="D3976" s="50">
        <f>DAX__2019_2020__33[[#This Row],[Open]]*(DAX__2019_2020__33[[#This Row],[Adj Close]]/DAX__2019_2020__33[[#This Row],[Close]])</f>
        <v>53.223130100844358</v>
      </c>
      <c r="E3976" s="50" t="s">
        <v>11255</v>
      </c>
      <c r="F3976" s="50" t="s">
        <v>7832</v>
      </c>
      <c r="G3976" s="50" t="s">
        <v>11255</v>
      </c>
      <c r="H3976" s="50" t="s">
        <v>11808</v>
      </c>
      <c r="I3976" s="50">
        <f>(DAX__2019_2020__33[[#This Row],[Adj Close]]-DAX__2019_2020__33[[#This Row],[Adj Open]])/DAX__2019_2020__33[[#This Row],[Adj Open]]</f>
        <v>2.934799017261976E-2</v>
      </c>
      <c r="J3976" s="50">
        <f>DAX__2019_2020__33[[#This Row],[Adj Close]]-DAX__2019_2020__33[[#This Row],[Adj Open]]</f>
        <v>1.5619918991556432</v>
      </c>
      <c r="K3976" s="50">
        <v>1666530</v>
      </c>
    </row>
    <row r="3977" spans="1:11" x14ac:dyDescent="0.3">
      <c r="A3977" s="51" t="str">
        <f t="shared" si="66"/>
        <v>BMW.DE</v>
      </c>
      <c r="B3977" s="52" t="s">
        <v>523</v>
      </c>
      <c r="C3977" s="50" t="s">
        <v>11330</v>
      </c>
      <c r="D3977" s="50">
        <f>DAX__2019_2020__33[[#This Row],[Open]]*(DAX__2019_2020__33[[#This Row],[Adj Close]]/DAX__2019_2020__33[[#This Row],[Close]])</f>
        <v>54.323627297987898</v>
      </c>
      <c r="E3977" s="50" t="s">
        <v>5605</v>
      </c>
      <c r="F3977" s="50" t="s">
        <v>5043</v>
      </c>
      <c r="G3977" s="50" t="s">
        <v>7875</v>
      </c>
      <c r="H3977" s="50" t="s">
        <v>11809</v>
      </c>
      <c r="I3977" s="50">
        <f>(DAX__2019_2020__33[[#This Row],[Adj Close]]-DAX__2019_2020__33[[#This Row],[Adj Open]])/DAX__2019_2020__33[[#This Row],[Adj Open]]</f>
        <v>1.2906404393177714E-2</v>
      </c>
      <c r="J3977" s="50">
        <f>DAX__2019_2020__33[[#This Row],[Adj Close]]-DAX__2019_2020__33[[#This Row],[Adj Open]]</f>
        <v>0.70112270201209981</v>
      </c>
      <c r="K3977" s="50">
        <v>1409149</v>
      </c>
    </row>
    <row r="3978" spans="1:11" x14ac:dyDescent="0.3">
      <c r="A3978" s="51" t="str">
        <f t="shared" si="66"/>
        <v>BMW.DE</v>
      </c>
      <c r="B3978" s="52" t="s">
        <v>524</v>
      </c>
      <c r="C3978" s="50" t="s">
        <v>7604</v>
      </c>
      <c r="D3978" s="50">
        <f>DAX__2019_2020__33[[#This Row],[Open]]*(DAX__2019_2020__33[[#This Row],[Adj Close]]/DAX__2019_2020__33[[#This Row],[Close]])</f>
        <v>54.580998230972796</v>
      </c>
      <c r="E3978" s="50" t="s">
        <v>7664</v>
      </c>
      <c r="F3978" s="50" t="s">
        <v>8110</v>
      </c>
      <c r="G3978" s="50" t="s">
        <v>7715</v>
      </c>
      <c r="H3978" s="50" t="s">
        <v>11810</v>
      </c>
      <c r="I3978" s="50">
        <f>(DAX__2019_2020__33[[#This Row],[Adj Close]]-DAX__2019_2020__33[[#This Row],[Adj Open]])/DAX__2019_2020__33[[#This Row],[Adj Open]]</f>
        <v>7.9675121951219164E-3</v>
      </c>
      <c r="J3978" s="50">
        <f>DAX__2019_2020__33[[#This Row],[Adj Close]]-DAX__2019_2020__33[[#This Row],[Adj Open]]</f>
        <v>0.43487476902720346</v>
      </c>
      <c r="K3978" s="50">
        <v>1485337</v>
      </c>
    </row>
    <row r="3979" spans="1:11" x14ac:dyDescent="0.3">
      <c r="A3979" s="51" t="str">
        <f t="shared" si="66"/>
        <v>BMW.DE</v>
      </c>
      <c r="B3979" s="52" t="s">
        <v>525</v>
      </c>
      <c r="C3979" s="50" t="s">
        <v>5602</v>
      </c>
      <c r="D3979" s="50">
        <f>DAX__2019_2020__33[[#This Row],[Open]]*(DAX__2019_2020__33[[#This Row],[Adj Close]]/DAX__2019_2020__33[[#This Row],[Close]])</f>
        <v>56.009867041820826</v>
      </c>
      <c r="E3979" s="50" t="s">
        <v>5602</v>
      </c>
      <c r="F3979" s="50" t="s">
        <v>7715</v>
      </c>
      <c r="G3979" s="50" t="s">
        <v>9554</v>
      </c>
      <c r="H3979" s="50" t="s">
        <v>11811</v>
      </c>
      <c r="I3979" s="50">
        <f>(DAX__2019_2020__33[[#This Row],[Adj Close]]-DAX__2019_2020__33[[#This Row],[Adj Open]])/DAX__2019_2020__33[[#This Row],[Adj Open]]</f>
        <v>-7.1304229578446846E-3</v>
      </c>
      <c r="J3979" s="50">
        <f>DAX__2019_2020__33[[#This Row],[Adj Close]]-DAX__2019_2020__33[[#This Row],[Adj Open]]</f>
        <v>-0.39937404182082759</v>
      </c>
      <c r="K3979" s="50">
        <v>1376243</v>
      </c>
    </row>
    <row r="3980" spans="1:11" x14ac:dyDescent="0.3">
      <c r="A3980" s="51" t="str">
        <f t="shared" si="66"/>
        <v>BMW.DE</v>
      </c>
      <c r="B3980" s="52" t="s">
        <v>526</v>
      </c>
      <c r="C3980" s="50" t="s">
        <v>5360</v>
      </c>
      <c r="D3980" s="50">
        <f>DAX__2019_2020__33[[#This Row],[Open]]*(DAX__2019_2020__33[[#This Row],[Adj Close]]/DAX__2019_2020__33[[#This Row],[Close]])</f>
        <v>55.2022466539769</v>
      </c>
      <c r="E3980" s="50" t="s">
        <v>7342</v>
      </c>
      <c r="F3980" s="50" t="s">
        <v>11255</v>
      </c>
      <c r="G3980" s="50" t="s">
        <v>11812</v>
      </c>
      <c r="H3980" s="50" t="s">
        <v>11813</v>
      </c>
      <c r="I3980" s="50">
        <f>(DAX__2019_2020__33[[#This Row],[Adj Close]]-DAX__2019_2020__33[[#This Row],[Adj Open]])/DAX__2019_2020__33[[#This Row],[Adj Open]]</f>
        <v>2.5723472255248948E-3</v>
      </c>
      <c r="J3980" s="50">
        <f>DAX__2019_2020__33[[#This Row],[Adj Close]]-DAX__2019_2020__33[[#This Row],[Adj Open]]</f>
        <v>0.14199934602309838</v>
      </c>
      <c r="K3980" s="50">
        <v>891578</v>
      </c>
    </row>
    <row r="3981" spans="1:11" x14ac:dyDescent="0.3">
      <c r="A3981" s="51" t="str">
        <f t="shared" si="66"/>
        <v>BMW.DE</v>
      </c>
      <c r="B3981" s="52" t="s">
        <v>527</v>
      </c>
      <c r="C3981" s="50" t="s">
        <v>5361</v>
      </c>
      <c r="D3981" s="50">
        <f>DAX__2019_2020__33[[#This Row],[Open]]*(DAX__2019_2020__33[[#This Row],[Adj Close]]/DAX__2019_2020__33[[#This Row],[Close]])</f>
        <v>56.13411706831355</v>
      </c>
      <c r="E3981" s="50" t="s">
        <v>11370</v>
      </c>
      <c r="F3981" s="50" t="s">
        <v>8082</v>
      </c>
      <c r="G3981" s="50" t="s">
        <v>7862</v>
      </c>
      <c r="H3981" s="50" t="s">
        <v>11814</v>
      </c>
      <c r="I3981" s="50">
        <f>(DAX__2019_2020__33[[#This Row],[Adj Close]]-DAX__2019_2020__33[[#This Row],[Adj Open]])/DAX__2019_2020__33[[#This Row],[Adj Open]]</f>
        <v>1.2332000000000138E-2</v>
      </c>
      <c r="J3981" s="50">
        <f>DAX__2019_2020__33[[#This Row],[Adj Close]]-DAX__2019_2020__33[[#This Row],[Adj Open]]</f>
        <v>0.69224593168645043</v>
      </c>
      <c r="K3981" s="50">
        <v>1224129</v>
      </c>
    </row>
    <row r="3982" spans="1:11" x14ac:dyDescent="0.3">
      <c r="A3982" s="51" t="str">
        <f t="shared" si="66"/>
        <v>BMW.DE</v>
      </c>
      <c r="B3982" s="52" t="s">
        <v>528</v>
      </c>
      <c r="C3982" s="50" t="s">
        <v>7336</v>
      </c>
      <c r="D3982" s="50">
        <f>DAX__2019_2020__33[[#This Row],[Open]]*(DAX__2019_2020__33[[#This Row],[Adj Close]]/DAX__2019_2020__33[[#This Row],[Close]])</f>
        <v>56.79086802744731</v>
      </c>
      <c r="E3982" s="50" t="s">
        <v>8820</v>
      </c>
      <c r="F3982" s="50" t="s">
        <v>7309</v>
      </c>
      <c r="G3982" s="50" t="s">
        <v>7333</v>
      </c>
      <c r="H3982" s="50" t="s">
        <v>11815</v>
      </c>
      <c r="I3982" s="50">
        <f>(DAX__2019_2020__33[[#This Row],[Adj Close]]-DAX__2019_2020__33[[#This Row],[Adj Open]])/DAX__2019_2020__33[[#This Row],[Adj Open]]</f>
        <v>1.3439537007671901E-2</v>
      </c>
      <c r="J3982" s="50">
        <f>DAX__2019_2020__33[[#This Row],[Adj Close]]-DAX__2019_2020__33[[#This Row],[Adj Open]]</f>
        <v>0.76324297255268903</v>
      </c>
      <c r="K3982" s="50">
        <v>1654516</v>
      </c>
    </row>
    <row r="3983" spans="1:11" x14ac:dyDescent="0.3">
      <c r="A3983" s="51" t="str">
        <f t="shared" si="66"/>
        <v>BMW.DE</v>
      </c>
      <c r="B3983" s="52" t="s">
        <v>529</v>
      </c>
      <c r="C3983" s="50" t="s">
        <v>5594</v>
      </c>
      <c r="D3983" s="50">
        <f>DAX__2019_2020__33[[#This Row],[Open]]*(DAX__2019_2020__33[[#This Row],[Adj Close]]/DAX__2019_2020__33[[#This Row],[Close]])</f>
        <v>57.687237760487918</v>
      </c>
      <c r="E3983" s="50" t="s">
        <v>5600</v>
      </c>
      <c r="F3983" s="50" t="s">
        <v>5169</v>
      </c>
      <c r="G3983" s="50" t="s">
        <v>7407</v>
      </c>
      <c r="H3983" s="50" t="s">
        <v>11816</v>
      </c>
      <c r="I3983" s="50">
        <f>(DAX__2019_2020__33[[#This Row],[Adj Close]]-DAX__2019_2020__33[[#This Row],[Adj Open]])/DAX__2019_2020__33[[#This Row],[Adj Open]]</f>
        <v>1.1384584615384592E-2</v>
      </c>
      <c r="J3983" s="50">
        <f>DAX__2019_2020__33[[#This Row],[Adj Close]]-DAX__2019_2020__33[[#This Row],[Adj Open]]</f>
        <v>0.65674523951208386</v>
      </c>
      <c r="K3983" s="50">
        <v>1467108</v>
      </c>
    </row>
    <row r="3984" spans="1:11" x14ac:dyDescent="0.3">
      <c r="A3984" s="51" t="str">
        <f t="shared" si="66"/>
        <v>BMW.DE</v>
      </c>
      <c r="B3984" s="52" t="s">
        <v>530</v>
      </c>
      <c r="C3984" s="50" t="s">
        <v>5272</v>
      </c>
      <c r="D3984" s="50">
        <f>DAX__2019_2020__33[[#This Row],[Open]]*(DAX__2019_2020__33[[#This Row],[Adj Close]]/DAX__2019_2020__33[[#This Row],[Close]])</f>
        <v>58.485987164736564</v>
      </c>
      <c r="E3984" s="50" t="s">
        <v>11295</v>
      </c>
      <c r="F3984" s="50" t="s">
        <v>11817</v>
      </c>
      <c r="G3984" s="50" t="s">
        <v>9227</v>
      </c>
      <c r="H3984" s="50" t="s">
        <v>11818</v>
      </c>
      <c r="I3984" s="50">
        <f>(DAX__2019_2020__33[[#This Row],[Adj Close]]-DAX__2019_2020__33[[#This Row],[Adj Open]])/DAX__2019_2020__33[[#This Row],[Adj Open]]</f>
        <v>-2.7314263207458373E-3</v>
      </c>
      <c r="J3984" s="50">
        <f>DAX__2019_2020__33[[#This Row],[Adj Close]]-DAX__2019_2020__33[[#This Row],[Adj Open]]</f>
        <v>-0.15975016473656467</v>
      </c>
      <c r="K3984" s="50">
        <v>1309221</v>
      </c>
    </row>
    <row r="3985" spans="1:11" x14ac:dyDescent="0.3">
      <c r="A3985" s="51" t="str">
        <f t="shared" ref="A3985:A4041" si="67">"BMW.DE"</f>
        <v>BMW.DE</v>
      </c>
      <c r="B3985" s="52" t="s">
        <v>531</v>
      </c>
      <c r="C3985" s="50" t="s">
        <v>5248</v>
      </c>
      <c r="D3985" s="50">
        <f>DAX__2019_2020__33[[#This Row],[Open]]*(DAX__2019_2020__33[[#This Row],[Adj Close]]/DAX__2019_2020__33[[#This Row],[Close]])</f>
        <v>58.370602611883498</v>
      </c>
      <c r="E3985" s="50" t="s">
        <v>11234</v>
      </c>
      <c r="F3985" s="50" t="s">
        <v>7864</v>
      </c>
      <c r="G3985" s="50" t="s">
        <v>5345</v>
      </c>
      <c r="H3985" s="50" t="s">
        <v>11819</v>
      </c>
      <c r="I3985" s="50">
        <f>(DAX__2019_2020__33[[#This Row],[Adj Close]]-DAX__2019_2020__33[[#This Row],[Adj Open]])/DAX__2019_2020__33[[#This Row],[Adj Open]]</f>
        <v>-1.6268816311486318E-2</v>
      </c>
      <c r="J3985" s="50">
        <f>DAX__2019_2020__33[[#This Row],[Adj Close]]-DAX__2019_2020__33[[#This Row],[Adj Open]]</f>
        <v>-0.94962061188349622</v>
      </c>
      <c r="K3985" s="50">
        <v>1254025</v>
      </c>
    </row>
    <row r="3986" spans="1:11" x14ac:dyDescent="0.3">
      <c r="A3986" s="51" t="str">
        <f t="shared" si="67"/>
        <v>BMW.DE</v>
      </c>
      <c r="B3986" s="52" t="s">
        <v>532</v>
      </c>
      <c r="C3986" s="50" t="s">
        <v>7373</v>
      </c>
      <c r="D3986" s="50">
        <f>DAX__2019_2020__33[[#This Row],[Open]]*(DAX__2019_2020__33[[#This Row],[Adj Close]]/DAX__2019_2020__33[[#This Row],[Close]])</f>
        <v>57.447612686154024</v>
      </c>
      <c r="E3986" s="50" t="s">
        <v>9157</v>
      </c>
      <c r="F3986" s="50" t="s">
        <v>5267</v>
      </c>
      <c r="G3986" s="50" t="s">
        <v>5537</v>
      </c>
      <c r="H3986" s="50" t="s">
        <v>11820</v>
      </c>
      <c r="I3986" s="50">
        <f>(DAX__2019_2020__33[[#This Row],[Adj Close]]-DAX__2019_2020__33[[#This Row],[Adj Open]])/DAX__2019_2020__33[[#This Row],[Adj Open]]</f>
        <v>5.5614550180077523E-3</v>
      </c>
      <c r="J3986" s="50">
        <f>DAX__2019_2020__33[[#This Row],[Adj Close]]-DAX__2019_2020__33[[#This Row],[Adj Open]]</f>
        <v>0.31949231384597709</v>
      </c>
      <c r="K3986" s="50">
        <v>1019626</v>
      </c>
    </row>
    <row r="3987" spans="1:11" x14ac:dyDescent="0.3">
      <c r="A3987" s="51" t="str">
        <f t="shared" si="67"/>
        <v>BMW.DE</v>
      </c>
      <c r="B3987" s="52" t="s">
        <v>533</v>
      </c>
      <c r="C3987" s="50" t="s">
        <v>8803</v>
      </c>
      <c r="D3987" s="50">
        <f>DAX__2019_2020__33[[#This Row],[Open]]*(DAX__2019_2020__33[[#This Row],[Adj Close]]/DAX__2019_2020__33[[#This Row],[Close]])</f>
        <v>57.412113987598886</v>
      </c>
      <c r="E3987" s="50" t="s">
        <v>7849</v>
      </c>
      <c r="F3987" s="50" t="s">
        <v>5186</v>
      </c>
      <c r="G3987" s="50" t="s">
        <v>7298</v>
      </c>
      <c r="H3987" s="50" t="s">
        <v>11821</v>
      </c>
      <c r="I3987" s="50">
        <f>(DAX__2019_2020__33[[#This Row],[Adj Close]]-DAX__2019_2020__33[[#This Row],[Adj Open]])/DAX__2019_2020__33[[#This Row],[Adj Open]]</f>
        <v>-6.8017002070893092E-3</v>
      </c>
      <c r="J3987" s="50">
        <f>DAX__2019_2020__33[[#This Row],[Adj Close]]-DAX__2019_2020__33[[#This Row],[Adj Open]]</f>
        <v>-0.39049998759888638</v>
      </c>
      <c r="K3987" s="50">
        <v>1122504</v>
      </c>
    </row>
    <row r="3988" spans="1:11" x14ac:dyDescent="0.3">
      <c r="A3988" s="51" t="str">
        <f t="shared" si="67"/>
        <v>BMW.DE</v>
      </c>
      <c r="B3988" s="52" t="s">
        <v>534</v>
      </c>
      <c r="C3988" s="50" t="s">
        <v>7857</v>
      </c>
      <c r="D3988" s="50">
        <f>DAX__2019_2020__33[[#This Row],[Open]]*(DAX__2019_2020__33[[#This Row],[Adj Close]]/DAX__2019_2020__33[[#This Row],[Close]])</f>
        <v>57.128113698283236</v>
      </c>
      <c r="E3988" s="50" t="s">
        <v>7365</v>
      </c>
      <c r="F3988" s="50" t="s">
        <v>5620</v>
      </c>
      <c r="G3988" s="50" t="s">
        <v>7368</v>
      </c>
      <c r="H3988" s="50" t="s">
        <v>11822</v>
      </c>
      <c r="I3988" s="50">
        <f>(DAX__2019_2020__33[[#This Row],[Adj Close]]-DAX__2019_2020__33[[#This Row],[Adj Open]])/DAX__2019_2020__33[[#This Row],[Adj Open]]</f>
        <v>-4.5052196129306207E-3</v>
      </c>
      <c r="J3988" s="50">
        <f>DAX__2019_2020__33[[#This Row],[Adj Close]]-DAX__2019_2020__33[[#This Row],[Adj Open]]</f>
        <v>-0.25737469828323611</v>
      </c>
      <c r="K3988" s="50">
        <v>964688</v>
      </c>
    </row>
    <row r="3989" spans="1:11" x14ac:dyDescent="0.3">
      <c r="A3989" s="51" t="str">
        <f t="shared" si="67"/>
        <v>BMW.DE</v>
      </c>
      <c r="B3989" s="52" t="s">
        <v>535</v>
      </c>
      <c r="C3989" s="50" t="s">
        <v>7667</v>
      </c>
      <c r="D3989" s="50">
        <f>DAX__2019_2020__33[[#This Row],[Open]]*(DAX__2019_2020__33[[#This Row],[Adj Close]]/DAX__2019_2020__33[[#This Row],[Close]])</f>
        <v>55.637115744388204</v>
      </c>
      <c r="E3989" s="50" t="s">
        <v>7667</v>
      </c>
      <c r="F3989" s="50" t="s">
        <v>7613</v>
      </c>
      <c r="G3989" s="50" t="s">
        <v>11823</v>
      </c>
      <c r="H3989" s="50" t="s">
        <v>11824</v>
      </c>
      <c r="I3989" s="50">
        <f>(DAX__2019_2020__33[[#This Row],[Adj Close]]-DAX__2019_2020__33[[#This Row],[Adj Open]])/DAX__2019_2020__33[[#This Row],[Adj Open]]</f>
        <v>-8.2947999408964721E-3</v>
      </c>
      <c r="J3989" s="50">
        <f>DAX__2019_2020__33[[#This Row],[Adj Close]]-DAX__2019_2020__33[[#This Row],[Adj Open]]</f>
        <v>-0.46149874438820149</v>
      </c>
      <c r="K3989" s="50">
        <v>1977291</v>
      </c>
    </row>
    <row r="3990" spans="1:11" x14ac:dyDescent="0.3">
      <c r="A3990" s="51" t="str">
        <f t="shared" si="67"/>
        <v>BMW.DE</v>
      </c>
      <c r="B3990" s="52" t="s">
        <v>536</v>
      </c>
      <c r="C3990" s="50" t="s">
        <v>9630</v>
      </c>
      <c r="D3990" s="50">
        <f>DAX__2019_2020__33[[#This Row],[Open]]*(DAX__2019_2020__33[[#This Row],[Adj Close]]/DAX__2019_2020__33[[#This Row],[Close]])</f>
        <v>56.169618082515214</v>
      </c>
      <c r="E3990" s="50" t="s">
        <v>7586</v>
      </c>
      <c r="F3990" s="50" t="s">
        <v>8963</v>
      </c>
      <c r="G3990" s="50" t="s">
        <v>5529</v>
      </c>
      <c r="H3990" s="50" t="s">
        <v>11825</v>
      </c>
      <c r="I3990" s="50">
        <f>(DAX__2019_2020__33[[#This Row],[Adj Close]]-DAX__2019_2020__33[[#This Row],[Adj Open]])/DAX__2019_2020__33[[#This Row],[Adj Open]]</f>
        <v>-2.6860799069982717E-3</v>
      </c>
      <c r="J3990" s="50">
        <f>DAX__2019_2020__33[[#This Row],[Adj Close]]-DAX__2019_2020__33[[#This Row],[Adj Open]]</f>
        <v>-0.1508760825152109</v>
      </c>
      <c r="K3990" s="50">
        <v>1515264</v>
      </c>
    </row>
    <row r="3991" spans="1:11" x14ac:dyDescent="0.3">
      <c r="A3991" s="51" t="str">
        <f t="shared" si="67"/>
        <v>BMW.DE</v>
      </c>
      <c r="B3991" s="52" t="s">
        <v>537</v>
      </c>
      <c r="C3991" s="50" t="s">
        <v>8103</v>
      </c>
      <c r="D3991" s="50">
        <f>DAX__2019_2020__33[[#This Row],[Open]]*(DAX__2019_2020__33[[#This Row],[Adj Close]]/DAX__2019_2020__33[[#This Row],[Close]])</f>
        <v>56.089739511980909</v>
      </c>
      <c r="E3991" s="50" t="s">
        <v>7679</v>
      </c>
      <c r="F3991" s="50" t="s">
        <v>5174</v>
      </c>
      <c r="G3991" s="50" t="s">
        <v>5568</v>
      </c>
      <c r="H3991" s="50" t="s">
        <v>11826</v>
      </c>
      <c r="I3991" s="50">
        <f>(DAX__2019_2020__33[[#This Row],[Adj Close]]-DAX__2019_2020__33[[#This Row],[Adj Open]])/DAX__2019_2020__33[[#This Row],[Adj Open]]</f>
        <v>6.645537869532623E-3</v>
      </c>
      <c r="J3991" s="50">
        <f>DAX__2019_2020__33[[#This Row],[Adj Close]]-DAX__2019_2020__33[[#This Row],[Adj Open]]</f>
        <v>0.37274648801908938</v>
      </c>
      <c r="K3991" s="50">
        <v>1035903</v>
      </c>
    </row>
    <row r="3992" spans="1:11" x14ac:dyDescent="0.3">
      <c r="A3992" s="51" t="str">
        <f t="shared" si="67"/>
        <v>BMW.DE</v>
      </c>
      <c r="B3992" s="52" t="s">
        <v>538</v>
      </c>
      <c r="C3992" s="50" t="s">
        <v>5168</v>
      </c>
      <c r="D3992" s="50">
        <f>DAX__2019_2020__33[[#This Row],[Open]]*(DAX__2019_2020__33[[#This Row],[Adj Close]]/DAX__2019_2020__33[[#This Row],[Close]])</f>
        <v>56.355989339784614</v>
      </c>
      <c r="E3992" s="50" t="s">
        <v>5580</v>
      </c>
      <c r="F3992" s="50" t="s">
        <v>7600</v>
      </c>
      <c r="G3992" s="50" t="s">
        <v>8061</v>
      </c>
      <c r="H3992" s="50" t="s">
        <v>11827</v>
      </c>
      <c r="I3992" s="50">
        <f>(DAX__2019_2020__33[[#This Row],[Adj Close]]-DAX__2019_2020__33[[#This Row],[Adj Open]])/DAX__2019_2020__33[[#This Row],[Adj Open]]</f>
        <v>8.9763779527558835E-3</v>
      </c>
      <c r="J3992" s="50">
        <f>DAX__2019_2020__33[[#This Row],[Adj Close]]-DAX__2019_2020__33[[#This Row],[Adj Open]]</f>
        <v>0.50587266021538824</v>
      </c>
      <c r="K3992" s="50">
        <v>1491163</v>
      </c>
    </row>
    <row r="3993" spans="1:11" x14ac:dyDescent="0.3">
      <c r="A3993" s="51" t="str">
        <f t="shared" si="67"/>
        <v>BMW.DE</v>
      </c>
      <c r="B3993" s="52" t="s">
        <v>539</v>
      </c>
      <c r="C3993" s="50" t="s">
        <v>9209</v>
      </c>
      <c r="D3993" s="50">
        <f>DAX__2019_2020__33[[#This Row],[Open]]*(DAX__2019_2020__33[[#This Row],[Adj Close]]/DAX__2019_2020__33[[#This Row],[Close]])</f>
        <v>57.429859545353786</v>
      </c>
      <c r="E3993" s="50" t="s">
        <v>8791</v>
      </c>
      <c r="F3993" s="50" t="s">
        <v>4976</v>
      </c>
      <c r="G3993" s="50" t="s">
        <v>7309</v>
      </c>
      <c r="H3993" s="50" t="s">
        <v>11828</v>
      </c>
      <c r="I3993" s="50">
        <f>(DAX__2019_2020__33[[#This Row],[Adj Close]]-DAX__2019_2020__33[[#This Row],[Adj Open]])/DAX__2019_2020__33[[#This Row],[Adj Open]]</f>
        <v>-1.3908175149253082E-2</v>
      </c>
      <c r="J3993" s="50">
        <f>DAX__2019_2020__33[[#This Row],[Adj Close]]-DAX__2019_2020__33[[#This Row],[Adj Open]]</f>
        <v>-0.79874454535378447</v>
      </c>
      <c r="K3993" s="50">
        <v>1553620</v>
      </c>
    </row>
    <row r="3994" spans="1:11" x14ac:dyDescent="0.3">
      <c r="A3994" s="51" t="str">
        <f t="shared" si="67"/>
        <v>BMW.DE</v>
      </c>
      <c r="B3994" s="52" t="s">
        <v>540</v>
      </c>
      <c r="C3994" s="50" t="s">
        <v>8076</v>
      </c>
      <c r="D3994" s="50">
        <f>DAX__2019_2020__33[[#This Row],[Open]]*(DAX__2019_2020__33[[#This Row],[Adj Close]]/DAX__2019_2020__33[[#This Row],[Close]])</f>
        <v>56.329364337757923</v>
      </c>
      <c r="E3994" s="50" t="s">
        <v>7864</v>
      </c>
      <c r="F3994" s="50" t="s">
        <v>8922</v>
      </c>
      <c r="G3994" s="50" t="s">
        <v>5507</v>
      </c>
      <c r="H3994" s="50" t="s">
        <v>11829</v>
      </c>
      <c r="I3994" s="50">
        <f>(DAX__2019_2020__33[[#This Row],[Adj Close]]-DAX__2019_2020__33[[#This Row],[Adj Open]])/DAX__2019_2020__33[[#This Row],[Adj Open]]</f>
        <v>8.5079721363167382E-3</v>
      </c>
      <c r="J3994" s="50">
        <f>DAX__2019_2020__33[[#This Row],[Adj Close]]-DAX__2019_2020__33[[#This Row],[Adj Open]]</f>
        <v>0.47924866224207818</v>
      </c>
      <c r="K3994" s="50">
        <v>1218032</v>
      </c>
    </row>
    <row r="3995" spans="1:11" x14ac:dyDescent="0.3">
      <c r="A3995" s="51" t="str">
        <f t="shared" si="67"/>
        <v>BMW.DE</v>
      </c>
      <c r="B3995" s="52" t="s">
        <v>541</v>
      </c>
      <c r="C3995" s="50" t="s">
        <v>5260</v>
      </c>
      <c r="D3995" s="50">
        <f>DAX__2019_2020__33[[#This Row],[Open]]*(DAX__2019_2020__33[[#This Row],[Adj Close]]/DAX__2019_2020__33[[#This Row],[Close]])</f>
        <v>56.799738714218677</v>
      </c>
      <c r="E3995" s="50" t="s">
        <v>7351</v>
      </c>
      <c r="F3995" s="50" t="s">
        <v>7872</v>
      </c>
      <c r="G3995" s="50" t="s">
        <v>5347</v>
      </c>
      <c r="H3995" s="50" t="s">
        <v>11830</v>
      </c>
      <c r="I3995" s="50">
        <f>(DAX__2019_2020__33[[#This Row],[Adj Close]]-DAX__2019_2020__33[[#This Row],[Adj Open]])/DAX__2019_2020__33[[#This Row],[Adj Open]]</f>
        <v>-1.0937499999999888E-3</v>
      </c>
      <c r="J3995" s="50">
        <f>DAX__2019_2020__33[[#This Row],[Adj Close]]-DAX__2019_2020__33[[#This Row],[Adj Open]]</f>
        <v>-6.2124714218676047E-2</v>
      </c>
      <c r="K3995" s="50">
        <v>974170</v>
      </c>
    </row>
    <row r="3996" spans="1:11" x14ac:dyDescent="0.3">
      <c r="A3996" s="51" t="str">
        <f t="shared" si="67"/>
        <v>BMW.DE</v>
      </c>
      <c r="B3996" s="52" t="s">
        <v>542</v>
      </c>
      <c r="C3996" s="50" t="s">
        <v>7307</v>
      </c>
      <c r="D3996" s="50">
        <f>DAX__2019_2020__33[[#This Row],[Open]]*(DAX__2019_2020__33[[#This Row],[Adj Close]]/DAX__2019_2020__33[[#This Row],[Close]])</f>
        <v>55.787996193112072</v>
      </c>
      <c r="E3996" s="50" t="s">
        <v>7884</v>
      </c>
      <c r="F3996" s="50" t="s">
        <v>7314</v>
      </c>
      <c r="G3996" s="50" t="s">
        <v>5536</v>
      </c>
      <c r="H3996" s="50" t="s">
        <v>11831</v>
      </c>
      <c r="I3996" s="50">
        <f>(DAX__2019_2020__33[[#This Row],[Adj Close]]-DAX__2019_2020__33[[#This Row],[Adj Open]])/DAX__2019_2020__33[[#This Row],[Adj Open]]</f>
        <v>5.5678968252005677E-3</v>
      </c>
      <c r="J3996" s="50">
        <f>DAX__2019_2020__33[[#This Row],[Adj Close]]-DAX__2019_2020__33[[#This Row],[Adj Open]]</f>
        <v>0.31062180688793006</v>
      </c>
      <c r="K3996" s="50">
        <v>1118941</v>
      </c>
    </row>
    <row r="3997" spans="1:11" x14ac:dyDescent="0.3">
      <c r="A3997" s="51" t="str">
        <f t="shared" si="67"/>
        <v>BMW.DE</v>
      </c>
      <c r="B3997" s="52" t="s">
        <v>543</v>
      </c>
      <c r="C3997" s="50" t="s">
        <v>7887</v>
      </c>
      <c r="D3997" s="50">
        <f>DAX__2019_2020__33[[#This Row],[Open]]*(DAX__2019_2020__33[[#This Row],[Adj Close]]/DAX__2019_2020__33[[#This Row],[Close]])</f>
        <v>56.116366929130187</v>
      </c>
      <c r="E3997" s="50" t="s">
        <v>9630</v>
      </c>
      <c r="F3997" s="50" t="s">
        <v>9087</v>
      </c>
      <c r="G3997" s="50" t="s">
        <v>8813</v>
      </c>
      <c r="H3997" s="50" t="s">
        <v>11832</v>
      </c>
      <c r="I3997" s="50">
        <f>(DAX__2019_2020__33[[#This Row],[Adj Close]]-DAX__2019_2020__33[[#This Row],[Adj Open]])/DAX__2019_2020__33[[#This Row],[Adj Open]]</f>
        <v>-2.7834872687015521E-2</v>
      </c>
      <c r="J3997" s="50">
        <f>DAX__2019_2020__33[[#This Row],[Adj Close]]-DAX__2019_2020__33[[#This Row],[Adj Open]]</f>
        <v>-1.5619919291301869</v>
      </c>
      <c r="K3997" s="50">
        <v>1839591</v>
      </c>
    </row>
    <row r="3998" spans="1:11" x14ac:dyDescent="0.3">
      <c r="A3998" s="51" t="str">
        <f t="shared" si="67"/>
        <v>BMW.DE</v>
      </c>
      <c r="B3998" s="52" t="s">
        <v>544</v>
      </c>
      <c r="C3998" s="50" t="s">
        <v>7825</v>
      </c>
      <c r="D3998" s="50">
        <f>DAX__2019_2020__33[[#This Row],[Open]]*(DAX__2019_2020__33[[#This Row],[Adj Close]]/DAX__2019_2020__33[[#This Row],[Close]])</f>
        <v>53.010132327589872</v>
      </c>
      <c r="E3998" s="50" t="s">
        <v>11833</v>
      </c>
      <c r="F3998" s="50" t="s">
        <v>11728</v>
      </c>
      <c r="G3998" s="50" t="s">
        <v>7800</v>
      </c>
      <c r="H3998" s="50" t="s">
        <v>11834</v>
      </c>
      <c r="I3998" s="50">
        <f>(DAX__2019_2020__33[[#This Row],[Adj Close]]-DAX__2019_2020__33[[#This Row],[Adj Open]])/DAX__2019_2020__33[[#This Row],[Adj Open]]</f>
        <v>-2.7959132764105169E-2</v>
      </c>
      <c r="J3998" s="50">
        <f>DAX__2019_2020__33[[#This Row],[Adj Close]]-DAX__2019_2020__33[[#This Row],[Adj Open]]</f>
        <v>-1.4821173275898687</v>
      </c>
      <c r="K3998" s="50">
        <v>3729376</v>
      </c>
    </row>
    <row r="3999" spans="1:11" x14ac:dyDescent="0.3">
      <c r="A3999" s="51" t="str">
        <f t="shared" si="67"/>
        <v>BMW.DE</v>
      </c>
      <c r="B3999" s="52" t="s">
        <v>545</v>
      </c>
      <c r="C3999" s="50" t="s">
        <v>5095</v>
      </c>
      <c r="D3999" s="50">
        <f>DAX__2019_2020__33[[#This Row],[Open]]*(DAX__2019_2020__33[[#This Row],[Adj Close]]/DAX__2019_2020__33[[#This Row],[Close]])</f>
        <v>51.350515028400636</v>
      </c>
      <c r="E3999" s="50" t="s">
        <v>11835</v>
      </c>
      <c r="F3999" s="50" t="s">
        <v>11836</v>
      </c>
      <c r="G3999" s="50" t="s">
        <v>11734</v>
      </c>
      <c r="H3999" s="50" t="s">
        <v>11837</v>
      </c>
      <c r="I3999" s="50">
        <f>(DAX__2019_2020__33[[#This Row],[Adj Close]]-DAX__2019_2020__33[[#This Row],[Adj Open]])/DAX__2019_2020__33[[#This Row],[Adj Open]]</f>
        <v>8.1230727942780325E-3</v>
      </c>
      <c r="J3999" s="50">
        <f>DAX__2019_2020__33[[#This Row],[Adj Close]]-DAX__2019_2020__33[[#This Row],[Adj Open]]</f>
        <v>0.41712397159936643</v>
      </c>
      <c r="K3999" s="50">
        <v>1788596</v>
      </c>
    </row>
    <row r="4000" spans="1:11" x14ac:dyDescent="0.3">
      <c r="A4000" s="51" t="str">
        <f t="shared" si="67"/>
        <v>BMW.DE</v>
      </c>
      <c r="B4000" s="52" t="s">
        <v>546</v>
      </c>
      <c r="C4000" s="50" t="s">
        <v>9136</v>
      </c>
      <c r="D4000" s="50">
        <f>DAX__2019_2020__33[[#This Row],[Open]]*(DAX__2019_2020__33[[#This Row],[Adj Close]]/DAX__2019_2020__33[[#This Row],[Close]])</f>
        <v>50.942266031978832</v>
      </c>
      <c r="E4000" s="50" t="s">
        <v>11765</v>
      </c>
      <c r="F4000" s="50" t="s">
        <v>9542</v>
      </c>
      <c r="G4000" s="50" t="s">
        <v>11684</v>
      </c>
      <c r="H4000" s="50" t="s">
        <v>11838</v>
      </c>
      <c r="I4000" s="50">
        <f>(DAX__2019_2020__33[[#This Row],[Adj Close]]-DAX__2019_2020__33[[#This Row],[Adj Open]])/DAX__2019_2020__33[[#This Row],[Adj Open]]</f>
        <v>2.2299615947748673E-2</v>
      </c>
      <c r="J4000" s="50">
        <f>DAX__2019_2020__33[[#This Row],[Adj Close]]-DAX__2019_2020__33[[#This Row],[Adj Open]]</f>
        <v>1.1359929680211707</v>
      </c>
      <c r="K4000" s="50">
        <v>1564460</v>
      </c>
    </row>
    <row r="4001" spans="1:11" x14ac:dyDescent="0.3">
      <c r="A4001" s="51" t="str">
        <f t="shared" si="67"/>
        <v>BMW.DE</v>
      </c>
      <c r="B4001" s="52" t="s">
        <v>547</v>
      </c>
      <c r="C4001" s="50" t="s">
        <v>4995</v>
      </c>
      <c r="D4001" s="50">
        <f>DAX__2019_2020__33[[#This Row],[Open]]*(DAX__2019_2020__33[[#This Row],[Adj Close]]/DAX__2019_2020__33[[#This Row],[Close]])</f>
        <v>52.362261745978557</v>
      </c>
      <c r="E4001" s="50" t="s">
        <v>11839</v>
      </c>
      <c r="F4001" s="50" t="s">
        <v>7771</v>
      </c>
      <c r="G4001" s="50" t="s">
        <v>5092</v>
      </c>
      <c r="H4001" s="50" t="s">
        <v>11840</v>
      </c>
      <c r="I4001" s="50">
        <f>(DAX__2019_2020__33[[#This Row],[Adj Close]]-DAX__2019_2020__33[[#This Row],[Adj Open]])/DAX__2019_2020__33[[#This Row],[Adj Open]]</f>
        <v>1.1525423728813433E-2</v>
      </c>
      <c r="J4001" s="50">
        <f>DAX__2019_2020__33[[#This Row],[Adj Close]]-DAX__2019_2020__33[[#This Row],[Adj Open]]</f>
        <v>0.60349725402144117</v>
      </c>
      <c r="K4001" s="50">
        <v>1548483</v>
      </c>
    </row>
    <row r="4002" spans="1:11" x14ac:dyDescent="0.3">
      <c r="A4002" s="51" t="str">
        <f t="shared" si="67"/>
        <v>BMW.DE</v>
      </c>
      <c r="B4002" s="52" t="s">
        <v>548</v>
      </c>
      <c r="C4002" s="50" t="s">
        <v>7710</v>
      </c>
      <c r="D4002" s="50">
        <f>DAX__2019_2020__33[[#This Row],[Open]]*(DAX__2019_2020__33[[#This Row],[Adj Close]]/DAX__2019_2020__33[[#This Row],[Close]])</f>
        <v>53.604754698442441</v>
      </c>
      <c r="E4002" s="50" t="s">
        <v>5534</v>
      </c>
      <c r="F4002" s="50" t="s">
        <v>7710</v>
      </c>
      <c r="G4002" s="50" t="s">
        <v>5534</v>
      </c>
      <c r="H4002" s="50" t="s">
        <v>11841</v>
      </c>
      <c r="I4002" s="50">
        <f>(DAX__2019_2020__33[[#This Row],[Adj Close]]-DAX__2019_2020__33[[#This Row],[Adj Open]])/DAX__2019_2020__33[[#This Row],[Adj Open]]</f>
        <v>2.8476770580239456E-2</v>
      </c>
      <c r="J4002" s="50">
        <f>DAX__2019_2020__33[[#This Row],[Adj Close]]-DAX__2019_2020__33[[#This Row],[Adj Open]]</f>
        <v>1.5264903015575584</v>
      </c>
      <c r="K4002" s="50">
        <v>1655547</v>
      </c>
    </row>
    <row r="4003" spans="1:11" x14ac:dyDescent="0.3">
      <c r="A4003" s="51" t="str">
        <f t="shared" si="67"/>
        <v>BMW.DE</v>
      </c>
      <c r="B4003" s="52" t="s">
        <v>549</v>
      </c>
      <c r="C4003" s="50" t="s">
        <v>7708</v>
      </c>
      <c r="D4003" s="50">
        <f>DAX__2019_2020__33[[#This Row],[Open]]*(DAX__2019_2020__33[[#This Row],[Adj Close]]/DAX__2019_2020__33[[#This Row],[Close]])</f>
        <v>53.445008158129369</v>
      </c>
      <c r="E4003" s="50" t="s">
        <v>11842</v>
      </c>
      <c r="F4003" s="50" t="s">
        <v>7836</v>
      </c>
      <c r="G4003" s="50" t="s">
        <v>7669</v>
      </c>
      <c r="H4003" s="50" t="s">
        <v>11843</v>
      </c>
      <c r="I4003" s="50">
        <f>(DAX__2019_2020__33[[#This Row],[Adj Close]]-DAX__2019_2020__33[[#This Row],[Adj Open]])/DAX__2019_2020__33[[#This Row],[Adj Open]]</f>
        <v>3.8193274025352497E-2</v>
      </c>
      <c r="J4003" s="50">
        <f>DAX__2019_2020__33[[#This Row],[Adj Close]]-DAX__2019_2020__33[[#This Row],[Adj Open]]</f>
        <v>2.0412398418706346</v>
      </c>
      <c r="K4003" s="50">
        <v>1934346</v>
      </c>
    </row>
    <row r="4004" spans="1:11" x14ac:dyDescent="0.3">
      <c r="A4004" s="51" t="str">
        <f t="shared" si="67"/>
        <v>BMW.DE</v>
      </c>
      <c r="B4004" s="52" t="s">
        <v>550</v>
      </c>
      <c r="C4004" s="50" t="s">
        <v>5361</v>
      </c>
      <c r="D4004" s="50">
        <f>DAX__2019_2020__33[[#This Row],[Open]]*(DAX__2019_2020__33[[#This Row],[Adj Close]]/DAX__2019_2020__33[[#This Row],[Close]])</f>
        <v>56.13411738487239</v>
      </c>
      <c r="E4004" s="50" t="s">
        <v>5542</v>
      </c>
      <c r="F4004" s="50" t="s">
        <v>8078</v>
      </c>
      <c r="G4004" s="50" t="s">
        <v>5542</v>
      </c>
      <c r="H4004" s="50" t="s">
        <v>11844</v>
      </c>
      <c r="I4004" s="50">
        <f>(DAX__2019_2020__33[[#This Row],[Adj Close]]-DAX__2019_2020__33[[#This Row],[Adj Open]])/DAX__2019_2020__33[[#This Row],[Adj Open]]</f>
        <v>2.43478418972333E-2</v>
      </c>
      <c r="J4004" s="50">
        <f>DAX__2019_2020__33[[#This Row],[Adj Close]]-DAX__2019_2020__33[[#This Row],[Adj Open]]</f>
        <v>1.3667446151276081</v>
      </c>
      <c r="K4004" s="50">
        <v>2058301</v>
      </c>
    </row>
    <row r="4005" spans="1:11" x14ac:dyDescent="0.3">
      <c r="A4005" s="51" t="str">
        <f t="shared" si="67"/>
        <v>BMW.DE</v>
      </c>
      <c r="B4005" s="52" t="s">
        <v>551</v>
      </c>
      <c r="C4005" s="50" t="s">
        <v>7349</v>
      </c>
      <c r="D4005" s="50">
        <f>DAX__2019_2020__33[[#This Row],[Open]]*(DAX__2019_2020__33[[#This Row],[Adj Close]]/DAX__2019_2020__33[[#This Row],[Close]])</f>
        <v>57.27898617503962</v>
      </c>
      <c r="E4005" s="50" t="s">
        <v>5296</v>
      </c>
      <c r="F4005" s="50" t="s">
        <v>7687</v>
      </c>
      <c r="G4005" s="50" t="s">
        <v>5274</v>
      </c>
      <c r="H4005" s="50" t="s">
        <v>11845</v>
      </c>
      <c r="I4005" s="50">
        <f>(DAX__2019_2020__33[[#This Row],[Adj Close]]-DAX__2019_2020__33[[#This Row],[Adj Open]])/DAX__2019_2020__33[[#This Row],[Adj Open]]</f>
        <v>-1.4874480711582349E-2</v>
      </c>
      <c r="J4005" s="50">
        <f>DAX__2019_2020__33[[#This Row],[Adj Close]]-DAX__2019_2020__33[[#This Row],[Adj Open]]</f>
        <v>-0.85199517503961886</v>
      </c>
      <c r="K4005" s="50">
        <v>1771124</v>
      </c>
    </row>
    <row r="4006" spans="1:11" x14ac:dyDescent="0.3">
      <c r="A4006" s="51" t="str">
        <f t="shared" si="67"/>
        <v>BMW.DE</v>
      </c>
      <c r="B4006" s="52" t="s">
        <v>552</v>
      </c>
      <c r="C4006" s="50" t="s">
        <v>8808</v>
      </c>
      <c r="D4006" s="50">
        <f>DAX__2019_2020__33[[#This Row],[Open]]*(DAX__2019_2020__33[[#This Row],[Adj Close]]/DAX__2019_2020__33[[#This Row],[Close]])</f>
        <v>57.438737397272789</v>
      </c>
      <c r="E4006" s="50" t="s">
        <v>8884</v>
      </c>
      <c r="F4006" s="50" t="s">
        <v>7365</v>
      </c>
      <c r="G4006" s="50" t="s">
        <v>7421</v>
      </c>
      <c r="H4006" s="50" t="s">
        <v>11846</v>
      </c>
      <c r="I4006" s="50">
        <f>(DAX__2019_2020__33[[#This Row],[Adj Close]]-DAX__2019_2020__33[[#This Row],[Adj Open]])/DAX__2019_2020__33[[#This Row],[Adj Open]]</f>
        <v>4.4962854682279861E-2</v>
      </c>
      <c r="J4006" s="50">
        <f>DAX__2019_2020__33[[#This Row],[Adj Close]]-DAX__2019_2020__33[[#This Row],[Adj Open]]</f>
        <v>2.5826096027272101</v>
      </c>
      <c r="K4006" s="50">
        <v>4097264</v>
      </c>
    </row>
    <row r="4007" spans="1:11" x14ac:dyDescent="0.3">
      <c r="A4007" s="51" t="str">
        <f t="shared" si="67"/>
        <v>BMW.DE</v>
      </c>
      <c r="B4007" s="52" t="s">
        <v>553</v>
      </c>
      <c r="C4007" s="50" t="s">
        <v>5488</v>
      </c>
      <c r="D4007" s="50">
        <f>DAX__2019_2020__33[[#This Row],[Open]]*(DAX__2019_2020__33[[#This Row],[Adj Close]]/DAX__2019_2020__33[[#This Row],[Close]])</f>
        <v>60.136727810099821</v>
      </c>
      <c r="E4007" s="50" t="s">
        <v>9611</v>
      </c>
      <c r="F4007" s="50" t="s">
        <v>8002</v>
      </c>
      <c r="G4007" s="50" t="s">
        <v>5455</v>
      </c>
      <c r="H4007" s="50" t="s">
        <v>11847</v>
      </c>
      <c r="I4007" s="50">
        <f>(DAX__2019_2020__33[[#This Row],[Adj Close]]-DAX__2019_2020__33[[#This Row],[Adj Open]])/DAX__2019_2020__33[[#This Row],[Adj Open]]</f>
        <v>2.5678836314084009E-2</v>
      </c>
      <c r="J4007" s="50">
        <f>DAX__2019_2020__33[[#This Row],[Adj Close]]-DAX__2019_2020__33[[#This Row],[Adj Open]]</f>
        <v>1.5442411899001769</v>
      </c>
      <c r="K4007" s="50">
        <v>3193087</v>
      </c>
    </row>
    <row r="4008" spans="1:11" x14ac:dyDescent="0.3">
      <c r="A4008" s="51" t="str">
        <f t="shared" si="67"/>
        <v>BMW.DE</v>
      </c>
      <c r="B4008" s="52" t="s">
        <v>554</v>
      </c>
      <c r="C4008" s="50" t="s">
        <v>5455</v>
      </c>
      <c r="D4008" s="50">
        <f>DAX__2019_2020__33[[#This Row],[Open]]*(DAX__2019_2020__33[[#This Row],[Adj Close]]/DAX__2019_2020__33[[#This Row],[Close]])</f>
        <v>61.680963018536431</v>
      </c>
      <c r="E4008" s="50" t="s">
        <v>11075</v>
      </c>
      <c r="F4008" s="50" t="s">
        <v>5505</v>
      </c>
      <c r="G4008" s="50" t="s">
        <v>11848</v>
      </c>
      <c r="H4008" s="50" t="s">
        <v>11849</v>
      </c>
      <c r="I4008" s="50">
        <f>(DAX__2019_2020__33[[#This Row],[Adj Close]]-DAX__2019_2020__33[[#This Row],[Adj Open]])/DAX__2019_2020__33[[#This Row],[Adj Open]]</f>
        <v>1.2086273381294876E-2</v>
      </c>
      <c r="J4008" s="50">
        <f>DAX__2019_2020__33[[#This Row],[Adj Close]]-DAX__2019_2020__33[[#This Row],[Adj Open]]</f>
        <v>0.74549298146357046</v>
      </c>
      <c r="K4008" s="50">
        <v>2169822</v>
      </c>
    </row>
    <row r="4009" spans="1:11" x14ac:dyDescent="0.3">
      <c r="A4009" s="51" t="str">
        <f t="shared" si="67"/>
        <v>BMW.DE</v>
      </c>
      <c r="B4009" s="52" t="s">
        <v>555</v>
      </c>
      <c r="C4009" s="50" t="s">
        <v>9468</v>
      </c>
      <c r="D4009" s="50">
        <f>DAX__2019_2020__33[[#This Row],[Open]]*(DAX__2019_2020__33[[#This Row],[Adj Close]]/DAX__2019_2020__33[[#This Row],[Close]])</f>
        <v>61.601092528247555</v>
      </c>
      <c r="E4009" s="50" t="s">
        <v>11850</v>
      </c>
      <c r="F4009" s="50" t="s">
        <v>9299</v>
      </c>
      <c r="G4009" s="50" t="s">
        <v>11851</v>
      </c>
      <c r="H4009" s="50" t="s">
        <v>11852</v>
      </c>
      <c r="I4009" s="50">
        <f>(DAX__2019_2020__33[[#This Row],[Adj Close]]-DAX__2019_2020__33[[#This Row],[Adj Open]])/DAX__2019_2020__33[[#This Row],[Adj Open]]</f>
        <v>1.8585116347205371E-2</v>
      </c>
      <c r="J4009" s="50">
        <f>DAX__2019_2020__33[[#This Row],[Adj Close]]-DAX__2019_2020__33[[#This Row],[Adj Open]]</f>
        <v>1.1448634717524442</v>
      </c>
      <c r="K4009" s="50">
        <v>1975554</v>
      </c>
    </row>
    <row r="4010" spans="1:11" x14ac:dyDescent="0.3">
      <c r="A4010" s="51" t="str">
        <f t="shared" si="67"/>
        <v>BMW.DE</v>
      </c>
      <c r="B4010" s="52" t="s">
        <v>556</v>
      </c>
      <c r="C4010" s="50" t="s">
        <v>5626</v>
      </c>
      <c r="D4010" s="50">
        <f>DAX__2019_2020__33[[#This Row],[Open]]*(DAX__2019_2020__33[[#This Row],[Adj Close]]/DAX__2019_2020__33[[#This Row],[Close]])</f>
        <v>62.461956599654307</v>
      </c>
      <c r="E4010" s="50" t="s">
        <v>11083</v>
      </c>
      <c r="F4010" s="50" t="s">
        <v>11853</v>
      </c>
      <c r="G4010" s="50" t="s">
        <v>5497</v>
      </c>
      <c r="H4010" s="50" t="s">
        <v>11854</v>
      </c>
      <c r="I4010" s="50">
        <f>(DAX__2019_2020__33[[#This Row],[Adj Close]]-DAX__2019_2020__33[[#This Row],[Adj Open]])/DAX__2019_2020__33[[#This Row],[Adj Open]]</f>
        <v>5.1151039406834636E-3</v>
      </c>
      <c r="J4010" s="50">
        <f>DAX__2019_2020__33[[#This Row],[Adj Close]]-DAX__2019_2020__33[[#This Row],[Adj Open]]</f>
        <v>0.31949940034569124</v>
      </c>
      <c r="K4010" s="50">
        <v>1693385</v>
      </c>
    </row>
    <row r="4011" spans="1:11" x14ac:dyDescent="0.3">
      <c r="A4011" s="51" t="str">
        <f t="shared" si="67"/>
        <v>BMW.DE</v>
      </c>
      <c r="B4011" s="52" t="s">
        <v>557</v>
      </c>
      <c r="C4011" s="50" t="s">
        <v>7966</v>
      </c>
      <c r="D4011" s="50">
        <f>DAX__2019_2020__33[[#This Row],[Open]]*(DAX__2019_2020__33[[#This Row],[Adj Close]]/DAX__2019_2020__33[[#This Row],[Close]])</f>
        <v>63.234085372522522</v>
      </c>
      <c r="E4011" s="50" t="s">
        <v>11419</v>
      </c>
      <c r="F4011" s="50" t="s">
        <v>11141</v>
      </c>
      <c r="G4011" s="50" t="s">
        <v>11855</v>
      </c>
      <c r="H4011" s="50" t="s">
        <v>11856</v>
      </c>
      <c r="I4011" s="50">
        <f>(DAX__2019_2020__33[[#This Row],[Adj Close]]-DAX__2019_2020__33[[#This Row],[Adj Open]])/DAX__2019_2020__33[[#This Row],[Adj Open]]</f>
        <v>2.1614049122807111E-2</v>
      </c>
      <c r="J4011" s="50">
        <f>DAX__2019_2020__33[[#This Row],[Adj Close]]-DAX__2019_2020__33[[#This Row],[Adj Open]]</f>
        <v>1.3667446274774804</v>
      </c>
      <c r="K4011" s="50">
        <v>2219047</v>
      </c>
    </row>
    <row r="4012" spans="1:11" x14ac:dyDescent="0.3">
      <c r="A4012" s="51" t="str">
        <f t="shared" si="67"/>
        <v>BMW.DE</v>
      </c>
      <c r="B4012" s="52" t="s">
        <v>558</v>
      </c>
      <c r="C4012" s="50" t="s">
        <v>5469</v>
      </c>
      <c r="D4012" s="50">
        <f>DAX__2019_2020__33[[#This Row],[Open]]*(DAX__2019_2020__33[[#This Row],[Adj Close]]/DAX__2019_2020__33[[#This Row],[Close]])</f>
        <v>64.467702744287308</v>
      </c>
      <c r="E4012" s="50" t="s">
        <v>11012</v>
      </c>
      <c r="F4012" s="50" t="s">
        <v>5388</v>
      </c>
      <c r="G4012" s="50" t="s">
        <v>11857</v>
      </c>
      <c r="H4012" s="50" t="s">
        <v>11858</v>
      </c>
      <c r="I4012" s="50">
        <f>(DAX__2019_2020__33[[#This Row],[Adj Close]]-DAX__2019_2020__33[[#This Row],[Adj Open]])/DAX__2019_2020__33[[#This Row],[Adj Open]]</f>
        <v>2.8909554362740227E-3</v>
      </c>
      <c r="J4012" s="50">
        <f>DAX__2019_2020__33[[#This Row],[Adj Close]]-DAX__2019_2020__33[[#This Row],[Adj Open]]</f>
        <v>0.18637325571269514</v>
      </c>
      <c r="K4012" s="50">
        <v>1234159</v>
      </c>
    </row>
    <row r="4013" spans="1:11" x14ac:dyDescent="0.3">
      <c r="A4013" s="51" t="str">
        <f t="shared" si="67"/>
        <v>BMW.DE</v>
      </c>
      <c r="B4013" s="52" t="s">
        <v>559</v>
      </c>
      <c r="C4013" s="50" t="s">
        <v>8901</v>
      </c>
      <c r="D4013" s="50">
        <f>DAX__2019_2020__33[[#This Row],[Open]]*(DAX__2019_2020__33[[#This Row],[Adj Close]]/DAX__2019_2020__33[[#This Row],[Close]])</f>
        <v>64.201451035580661</v>
      </c>
      <c r="E4013" s="50" t="s">
        <v>5477</v>
      </c>
      <c r="F4013" s="50" t="s">
        <v>5196</v>
      </c>
      <c r="G4013" s="50" t="s">
        <v>9401</v>
      </c>
      <c r="H4013" s="50" t="s">
        <v>11859</v>
      </c>
      <c r="I4013" s="50">
        <f>(DAX__2019_2020__33[[#This Row],[Adj Close]]-DAX__2019_2020__33[[#This Row],[Adj Open]])/DAX__2019_2020__33[[#This Row],[Adj Open]]</f>
        <v>2.1150222347261265E-2</v>
      </c>
      <c r="J4013" s="50">
        <f>DAX__2019_2020__33[[#This Row],[Adj Close]]-DAX__2019_2020__33[[#This Row],[Adj Open]]</f>
        <v>1.357874964419338</v>
      </c>
      <c r="K4013" s="50">
        <v>1311194</v>
      </c>
    </row>
    <row r="4014" spans="1:11" x14ac:dyDescent="0.3">
      <c r="A4014" s="51" t="str">
        <f t="shared" si="67"/>
        <v>BMW.DE</v>
      </c>
      <c r="B4014" s="52" t="s">
        <v>560</v>
      </c>
      <c r="C4014" s="50" t="s">
        <v>9320</v>
      </c>
      <c r="D4014" s="50">
        <f>DAX__2019_2020__33[[#This Row],[Open]]*(DAX__2019_2020__33[[#This Row],[Adj Close]]/DAX__2019_2020__33[[#This Row],[Close]])</f>
        <v>64.973575336558142</v>
      </c>
      <c r="E4014" s="50" t="s">
        <v>9384</v>
      </c>
      <c r="F4014" s="50" t="s">
        <v>11860</v>
      </c>
      <c r="G4014" s="50" t="s">
        <v>5477</v>
      </c>
      <c r="H4014" s="50" t="s">
        <v>11861</v>
      </c>
      <c r="I4014" s="50">
        <f>(DAX__2019_2020__33[[#This Row],[Adj Close]]-DAX__2019_2020__33[[#This Row],[Adj Open]])/DAX__2019_2020__33[[#This Row],[Adj Open]]</f>
        <v>1.0790889370180155E-2</v>
      </c>
      <c r="J4014" s="50">
        <f>DAX__2019_2020__33[[#This Row],[Adj Close]]-DAX__2019_2020__33[[#This Row],[Adj Open]]</f>
        <v>0.7011226634418648</v>
      </c>
      <c r="K4014" s="50">
        <v>1721623</v>
      </c>
    </row>
    <row r="4015" spans="1:11" x14ac:dyDescent="0.3">
      <c r="A4015" s="51" t="str">
        <f t="shared" si="67"/>
        <v>BMW.DE</v>
      </c>
      <c r="B4015" s="52" t="s">
        <v>561</v>
      </c>
      <c r="C4015" s="50" t="s">
        <v>5477</v>
      </c>
      <c r="D4015" s="50">
        <f>DAX__2019_2020__33[[#This Row],[Open]]*(DAX__2019_2020__33[[#This Row],[Adj Close]]/DAX__2019_2020__33[[#This Row],[Close]])</f>
        <v>65.674696839522667</v>
      </c>
      <c r="E4015" s="50" t="s">
        <v>4999</v>
      </c>
      <c r="F4015" s="50" t="s">
        <v>11069</v>
      </c>
      <c r="G4015" s="50" t="s">
        <v>11438</v>
      </c>
      <c r="H4015" s="50" t="s">
        <v>11862</v>
      </c>
      <c r="I4015" s="50">
        <f>(DAX__2019_2020__33[[#This Row],[Adj Close]]-DAX__2019_2020__33[[#This Row],[Adj Open]])/DAX__2019_2020__33[[#This Row],[Adj Open]]</f>
        <v>2.0270540540541504E-3</v>
      </c>
      <c r="J4015" s="50">
        <f>DAX__2019_2020__33[[#This Row],[Adj Close]]-DAX__2019_2020__33[[#This Row],[Adj Open]]</f>
        <v>0.13312616047733172</v>
      </c>
      <c r="K4015" s="50">
        <v>1692504</v>
      </c>
    </row>
    <row r="4016" spans="1:11" x14ac:dyDescent="0.3">
      <c r="A4016" s="51" t="str">
        <f t="shared" si="67"/>
        <v>BMW.DE</v>
      </c>
      <c r="B4016" s="52" t="s">
        <v>562</v>
      </c>
      <c r="C4016" s="50" t="s">
        <v>9397</v>
      </c>
      <c r="D4016" s="50">
        <f>DAX__2019_2020__33[[#This Row],[Open]]*(DAX__2019_2020__33[[#This Row],[Adj Close]]/DAX__2019_2020__33[[#This Row],[Close]])</f>
        <v>65.585949621600946</v>
      </c>
      <c r="E4016" s="50" t="s">
        <v>11863</v>
      </c>
      <c r="F4016" s="50" t="s">
        <v>9317</v>
      </c>
      <c r="G4016" s="50" t="s">
        <v>11423</v>
      </c>
      <c r="H4016" s="50" t="s">
        <v>11864</v>
      </c>
      <c r="I4016" s="50">
        <f>(DAX__2019_2020__33[[#This Row],[Adj Close]]-DAX__2019_2020__33[[#This Row],[Adj Open]])/DAX__2019_2020__33[[#This Row],[Adj Open]]</f>
        <v>-1.3535858902957913E-4</v>
      </c>
      <c r="J4016" s="50">
        <f>DAX__2019_2020__33[[#This Row],[Adj Close]]-DAX__2019_2020__33[[#This Row],[Adj Open]]</f>
        <v>-8.8776216009449627E-3</v>
      </c>
      <c r="K4016" s="50">
        <v>1518466</v>
      </c>
    </row>
    <row r="4017" spans="1:11" x14ac:dyDescent="0.3">
      <c r="A4017" s="51" t="str">
        <f t="shared" si="67"/>
        <v>BMW.DE</v>
      </c>
      <c r="B4017" s="52" t="s">
        <v>563</v>
      </c>
      <c r="C4017" s="50" t="s">
        <v>5398</v>
      </c>
      <c r="D4017" s="50">
        <f>DAX__2019_2020__33[[#This Row],[Open]]*(DAX__2019_2020__33[[#This Row],[Adj Close]]/DAX__2019_2020__33[[#This Row],[Close]])</f>
        <v>66.429065742613844</v>
      </c>
      <c r="E4017" s="50" t="s">
        <v>11176</v>
      </c>
      <c r="F4017" s="50" t="s">
        <v>7535</v>
      </c>
      <c r="G4017" s="50" t="s">
        <v>11176</v>
      </c>
      <c r="H4017" s="50" t="s">
        <v>11865</v>
      </c>
      <c r="I4017" s="50">
        <f>(DAX__2019_2020__33[[#This Row],[Adj Close]]-DAX__2019_2020__33[[#This Row],[Adj Open]])/DAX__2019_2020__33[[#This Row],[Adj Open]]</f>
        <v>2.4448925168976034E-2</v>
      </c>
      <c r="J4017" s="50">
        <f>DAX__2019_2020__33[[#This Row],[Adj Close]]-DAX__2019_2020__33[[#This Row],[Adj Open]]</f>
        <v>1.6241192573861554</v>
      </c>
      <c r="K4017" s="50">
        <v>1844609</v>
      </c>
    </row>
    <row r="4018" spans="1:11" x14ac:dyDescent="0.3">
      <c r="A4018" s="51" t="str">
        <f t="shared" si="67"/>
        <v>BMW.DE</v>
      </c>
      <c r="B4018" s="52" t="s">
        <v>564</v>
      </c>
      <c r="C4018" s="50" t="s">
        <v>11866</v>
      </c>
      <c r="D4018" s="50">
        <f>DAX__2019_2020__33[[#This Row],[Open]]*(DAX__2019_2020__33[[#This Row],[Adj Close]]/DAX__2019_2020__33[[#This Row],[Close]])</f>
        <v>68.337182630313464</v>
      </c>
      <c r="E4018" s="50" t="s">
        <v>11867</v>
      </c>
      <c r="F4018" s="50" t="s">
        <v>9363</v>
      </c>
      <c r="G4018" s="50" t="s">
        <v>9409</v>
      </c>
      <c r="H4018" s="50" t="s">
        <v>11868</v>
      </c>
      <c r="I4018" s="50">
        <f>(DAX__2019_2020__33[[#This Row],[Adj Close]]-DAX__2019_2020__33[[#This Row],[Adj Open]])/DAX__2019_2020__33[[#This Row],[Adj Open]]</f>
        <v>-2.0779194805194853E-2</v>
      </c>
      <c r="J4018" s="50">
        <f>DAX__2019_2020__33[[#This Row],[Adj Close]]-DAX__2019_2020__33[[#This Row],[Adj Open]]</f>
        <v>-1.4199916303134614</v>
      </c>
      <c r="K4018" s="50">
        <v>1489748</v>
      </c>
    </row>
    <row r="4019" spans="1:11" x14ac:dyDescent="0.3">
      <c r="A4019" s="51" t="str">
        <f t="shared" si="67"/>
        <v>BMW.DE</v>
      </c>
      <c r="B4019" s="52" t="s">
        <v>565</v>
      </c>
      <c r="C4019" s="50" t="s">
        <v>9373</v>
      </c>
      <c r="D4019" s="50">
        <f>DAX__2019_2020__33[[#This Row],[Open]]*(DAX__2019_2020__33[[#This Row],[Adj Close]]/DAX__2019_2020__33[[#This Row],[Close]])</f>
        <v>66.828445553157252</v>
      </c>
      <c r="E4019" s="50" t="s">
        <v>9359</v>
      </c>
      <c r="F4019" s="50" t="s">
        <v>5194</v>
      </c>
      <c r="G4019" s="50" t="s">
        <v>7530</v>
      </c>
      <c r="H4019" s="50" t="s">
        <v>11869</v>
      </c>
      <c r="I4019" s="50">
        <f>(DAX__2019_2020__33[[#This Row],[Adj Close]]-DAX__2019_2020__33[[#This Row],[Adj Open]])/DAX__2019_2020__33[[#This Row],[Adj Open]]</f>
        <v>-1.553792766781173E-2</v>
      </c>
      <c r="J4019" s="50">
        <f>DAX__2019_2020__33[[#This Row],[Adj Close]]-DAX__2019_2020__33[[#This Row],[Adj Open]]</f>
        <v>-1.0383755531572518</v>
      </c>
      <c r="K4019" s="50">
        <v>1215517</v>
      </c>
    </row>
    <row r="4020" spans="1:11" x14ac:dyDescent="0.3">
      <c r="A4020" s="51" t="str">
        <f t="shared" si="67"/>
        <v>BMW.DE</v>
      </c>
      <c r="B4020" s="52" t="s">
        <v>566</v>
      </c>
      <c r="C4020" s="50" t="s">
        <v>11124</v>
      </c>
      <c r="D4020" s="50">
        <f>DAX__2019_2020__33[[#This Row],[Open]]*(DAX__2019_2020__33[[#This Row],[Adj Close]]/DAX__2019_2020__33[[#This Row],[Close]])</f>
        <v>65.470571110836858</v>
      </c>
      <c r="E4020" s="50" t="s">
        <v>11115</v>
      </c>
      <c r="F4020" s="50" t="s">
        <v>7547</v>
      </c>
      <c r="G4020" s="50" t="s">
        <v>7544</v>
      </c>
      <c r="H4020" s="50" t="s">
        <v>11870</v>
      </c>
      <c r="I4020" s="50">
        <f>(DAX__2019_2020__33[[#This Row],[Adj Close]]-DAX__2019_2020__33[[#This Row],[Adj Open]])/DAX__2019_2020__33[[#This Row],[Adj Open]]</f>
        <v>-9.2178531605471223E-3</v>
      </c>
      <c r="J4020" s="50">
        <f>DAX__2019_2020__33[[#This Row],[Adj Close]]-DAX__2019_2020__33[[#This Row],[Adj Open]]</f>
        <v>-0.60349811083685267</v>
      </c>
      <c r="K4020" s="50">
        <v>1699488</v>
      </c>
    </row>
    <row r="4021" spans="1:11" x14ac:dyDescent="0.3">
      <c r="A4021" s="51" t="str">
        <f t="shared" si="67"/>
        <v>BMW.DE</v>
      </c>
      <c r="B4021" s="52" t="s">
        <v>567</v>
      </c>
      <c r="C4021" s="50" t="s">
        <v>11091</v>
      </c>
      <c r="D4021" s="50">
        <f>DAX__2019_2020__33[[#This Row],[Open]]*(DAX__2019_2020__33[[#This Row],[Adj Close]]/DAX__2019_2020__33[[#This Row],[Close]])</f>
        <v>64.352329063568902</v>
      </c>
      <c r="E4021" s="50" t="s">
        <v>11457</v>
      </c>
      <c r="F4021" s="50" t="s">
        <v>7522</v>
      </c>
      <c r="G4021" s="50" t="s">
        <v>11860</v>
      </c>
      <c r="H4021" s="50" t="s">
        <v>11871</v>
      </c>
      <c r="I4021" s="50">
        <f>(DAX__2019_2020__33[[#This Row],[Adj Close]]-DAX__2019_2020__33[[#This Row],[Adj Open]])/DAX__2019_2020__33[[#This Row],[Adj Open]]</f>
        <v>7.3093226504117228E-3</v>
      </c>
      <c r="J4021" s="50">
        <f>DAX__2019_2020__33[[#This Row],[Adj Close]]-DAX__2019_2020__33[[#This Row],[Adj Open]]</f>
        <v>0.47037193643109276</v>
      </c>
      <c r="K4021" s="50">
        <v>1921018</v>
      </c>
    </row>
    <row r="4022" spans="1:11" x14ac:dyDescent="0.3">
      <c r="A4022" s="51" t="str">
        <f t="shared" si="67"/>
        <v>BMW.DE</v>
      </c>
      <c r="B4022" s="52" t="s">
        <v>568</v>
      </c>
      <c r="C4022" s="50" t="s">
        <v>11127</v>
      </c>
      <c r="D4022" s="50">
        <f>DAX__2019_2020__33[[#This Row],[Open]]*(DAX__2019_2020__33[[#This Row],[Adj Close]]/DAX__2019_2020__33[[#This Row],[Close]])</f>
        <v>65.443946369752084</v>
      </c>
      <c r="E4022" s="50" t="s">
        <v>5200</v>
      </c>
      <c r="F4022" s="50" t="s">
        <v>11031</v>
      </c>
      <c r="G4022" s="50" t="s">
        <v>11470</v>
      </c>
      <c r="H4022" s="50" t="s">
        <v>11872</v>
      </c>
      <c r="I4022" s="50">
        <f>(DAX__2019_2020__33[[#This Row],[Adj Close]]-DAX__2019_2020__33[[#This Row],[Adj Open]])/DAX__2019_2020__33[[#This Row],[Adj Open]]</f>
        <v>1.4103621212465998E-2</v>
      </c>
      <c r="J4022" s="50">
        <f>DAX__2019_2020__33[[#This Row],[Adj Close]]-DAX__2019_2020__33[[#This Row],[Adj Open]]</f>
        <v>0.92299663024792267</v>
      </c>
      <c r="K4022" s="50">
        <v>1367290</v>
      </c>
    </row>
    <row r="4023" spans="1:11" x14ac:dyDescent="0.3">
      <c r="A4023" s="51" t="str">
        <f t="shared" si="67"/>
        <v>BMW.DE</v>
      </c>
      <c r="B4023" s="52" t="s">
        <v>569</v>
      </c>
      <c r="C4023" s="50" t="s">
        <v>11110</v>
      </c>
      <c r="D4023" s="50">
        <f>DAX__2019_2020__33[[#This Row],[Open]]*(DAX__2019_2020__33[[#This Row],[Adj Close]]/DAX__2019_2020__33[[#This Row],[Close]])</f>
        <v>66.029699715804526</v>
      </c>
      <c r="E4023" s="50" t="s">
        <v>11110</v>
      </c>
      <c r="F4023" s="50" t="s">
        <v>11873</v>
      </c>
      <c r="G4023" s="50" t="s">
        <v>11874</v>
      </c>
      <c r="H4023" s="50" t="s">
        <v>11875</v>
      </c>
      <c r="I4023" s="50">
        <f>(DAX__2019_2020__33[[#This Row],[Adj Close]]-DAX__2019_2020__33[[#This Row],[Adj Open]])/DAX__2019_2020__33[[#This Row],[Adj Open]]</f>
        <v>-9.4086018976184173E-4</v>
      </c>
      <c r="J4023" s="50">
        <f>DAX__2019_2020__33[[#This Row],[Adj Close]]-DAX__2019_2020__33[[#This Row],[Adj Open]]</f>
        <v>-6.2124715804529274E-2</v>
      </c>
      <c r="K4023" s="50">
        <v>1004048</v>
      </c>
    </row>
    <row r="4024" spans="1:11" x14ac:dyDescent="0.3">
      <c r="A4024" s="51" t="str">
        <f t="shared" si="67"/>
        <v>BMW.DE</v>
      </c>
      <c r="B4024" s="52" t="s">
        <v>570</v>
      </c>
      <c r="C4024" s="50" t="s">
        <v>11096</v>
      </c>
      <c r="D4024" s="50">
        <f>DAX__2019_2020__33[[#This Row],[Open]]*(DAX__2019_2020__33[[#This Row],[Adj Close]]/DAX__2019_2020__33[[#This Row],[Close]])</f>
        <v>66.065193265835816</v>
      </c>
      <c r="E4024" s="50" t="s">
        <v>9378</v>
      </c>
      <c r="F4024" s="50" t="s">
        <v>11873</v>
      </c>
      <c r="G4024" s="50" t="s">
        <v>11876</v>
      </c>
      <c r="H4024" s="50" t="s">
        <v>11877</v>
      </c>
      <c r="I4024" s="50">
        <f>(DAX__2019_2020__33[[#This Row],[Adj Close]]-DAX__2019_2020__33[[#This Row],[Adj Open]])/DAX__2019_2020__33[[#This Row],[Adj Open]]</f>
        <v>-2.0150590538672978E-3</v>
      </c>
      <c r="J4024" s="50">
        <f>DAX__2019_2020__33[[#This Row],[Adj Close]]-DAX__2019_2020__33[[#This Row],[Adj Open]]</f>
        <v>-0.1331252658358153</v>
      </c>
      <c r="K4024" s="50">
        <v>1219270</v>
      </c>
    </row>
    <row r="4025" spans="1:11" x14ac:dyDescent="0.3">
      <c r="A4025" s="51" t="str">
        <f t="shared" si="67"/>
        <v>BMW.DE</v>
      </c>
      <c r="B4025" s="52" t="s">
        <v>571</v>
      </c>
      <c r="C4025" s="50" t="s">
        <v>5477</v>
      </c>
      <c r="D4025" s="50">
        <f>DAX__2019_2020__33[[#This Row],[Open]]*(DAX__2019_2020__33[[#This Row],[Adj Close]]/DAX__2019_2020__33[[#This Row],[Close]])</f>
        <v>65.674703469301008</v>
      </c>
      <c r="E4025" s="50" t="s">
        <v>5198</v>
      </c>
      <c r="F4025" s="50" t="s">
        <v>5477</v>
      </c>
      <c r="G4025" s="50" t="s">
        <v>11427</v>
      </c>
      <c r="H4025" s="50" t="s">
        <v>11878</v>
      </c>
      <c r="I4025" s="50">
        <f>(DAX__2019_2020__33[[#This Row],[Adj Close]]-DAX__2019_2020__33[[#This Row],[Adj Open]])/DAX__2019_2020__33[[#This Row],[Adj Open]]</f>
        <v>1.2837797297297199E-2</v>
      </c>
      <c r="J4025" s="50">
        <f>DAX__2019_2020__33[[#This Row],[Adj Close]]-DAX__2019_2020__33[[#This Row],[Adj Open]]</f>
        <v>0.84311853069898746</v>
      </c>
      <c r="K4025" s="50">
        <v>1130945</v>
      </c>
    </row>
    <row r="4026" spans="1:11" x14ac:dyDescent="0.3">
      <c r="A4026" s="51" t="str">
        <f t="shared" si="67"/>
        <v>BMW.DE</v>
      </c>
      <c r="B4026" s="52" t="s">
        <v>572</v>
      </c>
      <c r="C4026" s="50" t="s">
        <v>7534</v>
      </c>
      <c r="D4026" s="50">
        <f>DAX__2019_2020__33[[#This Row],[Open]]*(DAX__2019_2020__33[[#This Row],[Adj Close]]/DAX__2019_2020__33[[#This Row],[Close]])</f>
        <v>66.118454489217967</v>
      </c>
      <c r="E4026" s="50" t="s">
        <v>4950</v>
      </c>
      <c r="F4026" s="50" t="s">
        <v>11879</v>
      </c>
      <c r="G4026" s="50" t="s">
        <v>11097</v>
      </c>
      <c r="H4026" s="50" t="s">
        <v>11880</v>
      </c>
      <c r="I4026" s="50">
        <f>(DAX__2019_2020__33[[#This Row],[Adj Close]]-DAX__2019_2020__33[[#This Row],[Adj Open]])/DAX__2019_2020__33[[#This Row],[Adj Open]]</f>
        <v>-1.0738295302013515E-2</v>
      </c>
      <c r="J4026" s="50">
        <f>DAX__2019_2020__33[[#This Row],[Adj Close]]-DAX__2019_2020__33[[#This Row],[Adj Open]]</f>
        <v>-0.70999948921796374</v>
      </c>
      <c r="K4026" s="50">
        <v>1128524</v>
      </c>
    </row>
    <row r="4027" spans="1:11" x14ac:dyDescent="0.3">
      <c r="A4027" s="51" t="str">
        <f t="shared" si="67"/>
        <v>BMW.DE</v>
      </c>
      <c r="B4027" s="52" t="s">
        <v>573</v>
      </c>
      <c r="C4027" s="50" t="s">
        <v>5405</v>
      </c>
      <c r="D4027" s="50">
        <f>DAX__2019_2020__33[[#This Row],[Open]]*(DAX__2019_2020__33[[#This Row],[Adj Close]]/DAX__2019_2020__33[[#This Row],[Close]])</f>
        <v>64.787205265382681</v>
      </c>
      <c r="E4027" s="50" t="s">
        <v>11097</v>
      </c>
      <c r="F4027" s="50" t="s">
        <v>11855</v>
      </c>
      <c r="G4027" s="50" t="s">
        <v>11052</v>
      </c>
      <c r="H4027" s="50" t="s">
        <v>11881</v>
      </c>
      <c r="I4027" s="50">
        <f>(DAX__2019_2020__33[[#This Row],[Adj Close]]-DAX__2019_2020__33[[#This Row],[Adj Open]])/DAX__2019_2020__33[[#This Row],[Adj Open]]</f>
        <v>1.3701369863009248E-4</v>
      </c>
      <c r="J4027" s="50">
        <f>DAX__2019_2020__33[[#This Row],[Adj Close]]-DAX__2019_2020__33[[#This Row],[Adj Open]]</f>
        <v>8.8767346173170836E-3</v>
      </c>
      <c r="K4027" s="50">
        <v>1217153</v>
      </c>
    </row>
    <row r="4028" spans="1:11" x14ac:dyDescent="0.3">
      <c r="A4028" s="51" t="str">
        <f t="shared" si="67"/>
        <v>BMW.DE</v>
      </c>
      <c r="B4028" s="52" t="s">
        <v>574</v>
      </c>
      <c r="C4028" s="50" t="s">
        <v>11036</v>
      </c>
      <c r="D4028" s="50">
        <f>DAX__2019_2020__33[[#This Row],[Open]]*(DAX__2019_2020__33[[#This Row],[Adj Close]]/DAX__2019_2020__33[[#This Row],[Close]])</f>
        <v>64.54757996226526</v>
      </c>
      <c r="E4028" s="50" t="s">
        <v>11438</v>
      </c>
      <c r="F4028" s="50" t="s">
        <v>11882</v>
      </c>
      <c r="G4028" s="50" t="s">
        <v>11094</v>
      </c>
      <c r="H4028" s="50" t="s">
        <v>11883</v>
      </c>
      <c r="I4028" s="50">
        <f>(DAX__2019_2020__33[[#This Row],[Adj Close]]-DAX__2019_2020__33[[#This Row],[Adj Open]])/DAX__2019_2020__33[[#This Row],[Adj Open]]</f>
        <v>5.4997110339732929E-3</v>
      </c>
      <c r="J4028" s="50">
        <f>DAX__2019_2020__33[[#This Row],[Adj Close]]-DAX__2019_2020__33[[#This Row],[Adj Open]]</f>
        <v>0.35499303773474367</v>
      </c>
      <c r="K4028" s="50">
        <v>1340551</v>
      </c>
    </row>
    <row r="4029" spans="1:11" x14ac:dyDescent="0.3">
      <c r="A4029" s="51" t="str">
        <f t="shared" si="67"/>
        <v>BMW.DE</v>
      </c>
      <c r="B4029" s="52" t="s">
        <v>575</v>
      </c>
      <c r="C4029" s="50" t="s">
        <v>5405</v>
      </c>
      <c r="D4029" s="50">
        <f>DAX__2019_2020__33[[#This Row],[Open]]*(DAX__2019_2020__33[[#This Row],[Adj Close]]/DAX__2019_2020__33[[#This Row],[Close]])</f>
        <v>64.787203450291429</v>
      </c>
      <c r="E4029" s="50" t="s">
        <v>11072</v>
      </c>
      <c r="F4029" s="50" t="s">
        <v>11087</v>
      </c>
      <c r="G4029" s="50" t="s">
        <v>11884</v>
      </c>
      <c r="H4029" s="50" t="s">
        <v>11885</v>
      </c>
      <c r="I4029" s="50">
        <f>(DAX__2019_2020__33[[#This Row],[Adj Close]]-DAX__2019_2020__33[[#This Row],[Adj Open]])/DAX__2019_2020__33[[#This Row],[Adj Open]]</f>
        <v>-2.2465739726027383E-2</v>
      </c>
      <c r="J4029" s="50">
        <f>DAX__2019_2020__33[[#This Row],[Adj Close]]-DAX__2019_2020__33[[#This Row],[Adj Open]]</f>
        <v>-1.4554924502914304</v>
      </c>
      <c r="K4029" s="50">
        <v>1903460</v>
      </c>
    </row>
    <row r="4030" spans="1:11" x14ac:dyDescent="0.3">
      <c r="A4030" s="51" t="str">
        <f t="shared" si="67"/>
        <v>BMW.DE</v>
      </c>
      <c r="B4030" s="52" t="s">
        <v>576</v>
      </c>
      <c r="C4030" s="50" t="s">
        <v>11087</v>
      </c>
      <c r="D4030" s="50">
        <f>DAX__2019_2020__33[[#This Row],[Open]]*(DAX__2019_2020__33[[#This Row],[Adj Close]]/DAX__2019_2020__33[[#This Row],[Close]])</f>
        <v>63.029953452107335</v>
      </c>
      <c r="E4030" s="50" t="s">
        <v>11886</v>
      </c>
      <c r="F4030" s="50" t="s">
        <v>7992</v>
      </c>
      <c r="G4030" s="50" t="s">
        <v>11887</v>
      </c>
      <c r="H4030" s="50" t="s">
        <v>11888</v>
      </c>
      <c r="I4030" s="50">
        <f>(DAX__2019_2020__33[[#This Row],[Adj Close]]-DAX__2019_2020__33[[#This Row],[Adj Open]])/DAX__2019_2020__33[[#This Row],[Adj Open]]</f>
        <v>-7.181005653942852E-3</v>
      </c>
      <c r="J4030" s="50">
        <f>DAX__2019_2020__33[[#This Row],[Adj Close]]-DAX__2019_2020__33[[#This Row],[Adj Open]]</f>
        <v>-0.45261845210733753</v>
      </c>
      <c r="K4030" s="50">
        <v>2093004</v>
      </c>
    </row>
    <row r="4031" spans="1:11" x14ac:dyDescent="0.3">
      <c r="A4031" s="51" t="str">
        <f t="shared" si="67"/>
        <v>BMW.DE</v>
      </c>
      <c r="B4031" s="52" t="s">
        <v>577</v>
      </c>
      <c r="C4031" s="50" t="s">
        <v>4948</v>
      </c>
      <c r="D4031" s="50">
        <f>DAX__2019_2020__33[[#This Row],[Open]]*(DAX__2019_2020__33[[#This Row],[Adj Close]]/DAX__2019_2020__33[[#This Row],[Close]])</f>
        <v>63.01220720276973</v>
      </c>
      <c r="E4031" s="50" t="s">
        <v>7557</v>
      </c>
      <c r="F4031" s="50" t="s">
        <v>4947</v>
      </c>
      <c r="G4031" s="50" t="s">
        <v>11447</v>
      </c>
      <c r="H4031" s="50" t="s">
        <v>11889</v>
      </c>
      <c r="I4031" s="50">
        <f>(DAX__2019_2020__33[[#This Row],[Adj Close]]-DAX__2019_2020__33[[#This Row],[Adj Open]])/DAX__2019_2020__33[[#This Row],[Adj Open]]</f>
        <v>1.2816957746478822E-2</v>
      </c>
      <c r="J4031" s="50">
        <f>DAX__2019_2020__33[[#This Row],[Adj Close]]-DAX__2019_2020__33[[#This Row],[Adj Open]]</f>
        <v>0.80762479723026814</v>
      </c>
      <c r="K4031" s="50">
        <v>1663325</v>
      </c>
    </row>
    <row r="4032" spans="1:11" x14ac:dyDescent="0.3">
      <c r="A4032" s="51" t="str">
        <f t="shared" si="67"/>
        <v>BMW.DE</v>
      </c>
      <c r="B4032" s="52" t="s">
        <v>578</v>
      </c>
      <c r="C4032" s="50" t="s">
        <v>11502</v>
      </c>
      <c r="D4032" s="50">
        <f>DAX__2019_2020__33[[#This Row],[Open]]*(DAX__2019_2020__33[[#This Row],[Adj Close]]/DAX__2019_2020__33[[#This Row],[Close]])</f>
        <v>63.855332153307735</v>
      </c>
      <c r="E4032" s="50" t="s">
        <v>11890</v>
      </c>
      <c r="F4032" s="50" t="s">
        <v>11891</v>
      </c>
      <c r="G4032" s="50" t="s">
        <v>11890</v>
      </c>
      <c r="H4032" s="50" t="s">
        <v>11892</v>
      </c>
      <c r="I4032" s="50">
        <f>(DAX__2019_2020__33[[#This Row],[Adj Close]]-DAX__2019_2020__33[[#This Row],[Adj Open]])/DAX__2019_2020__33[[#This Row],[Adj Open]]</f>
        <v>2.6546269348697787E-2</v>
      </c>
      <c r="J4032" s="50">
        <f>DAX__2019_2020__33[[#This Row],[Adj Close]]-DAX__2019_2020__33[[#This Row],[Adj Open]]</f>
        <v>1.6951208466922694</v>
      </c>
      <c r="K4032" s="50">
        <v>1962219</v>
      </c>
    </row>
    <row r="4033" spans="1:11" x14ac:dyDescent="0.3">
      <c r="A4033" s="51" t="str">
        <f t="shared" si="67"/>
        <v>BMW.DE</v>
      </c>
      <c r="B4033" s="52" t="s">
        <v>579</v>
      </c>
      <c r="C4033" s="50" t="s">
        <v>11893</v>
      </c>
      <c r="D4033" s="50">
        <f>DAX__2019_2020__33[[#This Row],[Open]]*(DAX__2019_2020__33[[#This Row],[Adj Close]]/DAX__2019_2020__33[[#This Row],[Close]])</f>
        <v>65.914317993161902</v>
      </c>
      <c r="E4033" s="50" t="s">
        <v>11894</v>
      </c>
      <c r="F4033" s="50" t="s">
        <v>7530</v>
      </c>
      <c r="G4033" s="50" t="s">
        <v>7531</v>
      </c>
      <c r="H4033" s="50" t="s">
        <v>11895</v>
      </c>
      <c r="I4033" s="50">
        <f>(DAX__2019_2020__33[[#This Row],[Adj Close]]-DAX__2019_2020__33[[#This Row],[Adj Open]])/DAX__2019_2020__33[[#This Row],[Adj Open]]</f>
        <v>2.1543423517304608E-3</v>
      </c>
      <c r="J4033" s="50">
        <f>DAX__2019_2020__33[[#This Row],[Adj Close]]-DAX__2019_2020__33[[#This Row],[Adj Open]]</f>
        <v>0.14200200683809783</v>
      </c>
      <c r="K4033" s="50">
        <v>1974499</v>
      </c>
    </row>
    <row r="4034" spans="1:11" x14ac:dyDescent="0.3">
      <c r="A4034" s="51" t="str">
        <f t="shared" si="67"/>
        <v>BMW.DE</v>
      </c>
      <c r="B4034" s="52" t="s">
        <v>580</v>
      </c>
      <c r="C4034" s="50" t="s">
        <v>11465</v>
      </c>
      <c r="D4034" s="50">
        <f>DAX__2019_2020__33[[#This Row],[Open]]*(DAX__2019_2020__33[[#This Row],[Adj Close]]/DAX__2019_2020__33[[#This Row],[Close]])</f>
        <v>66.695326182627198</v>
      </c>
      <c r="E4034" s="50" t="s">
        <v>9342</v>
      </c>
      <c r="F4034" s="50" t="s">
        <v>11013</v>
      </c>
      <c r="G4034" s="50" t="s">
        <v>11013</v>
      </c>
      <c r="H4034" s="50" t="s">
        <v>11896</v>
      </c>
      <c r="I4034" s="50">
        <f>(DAX__2019_2020__33[[#This Row],[Adj Close]]-DAX__2019_2020__33[[#This Row],[Adj Open]])/DAX__2019_2020__33[[#This Row],[Adj Open]]</f>
        <v>-1.8230245689148526E-2</v>
      </c>
      <c r="J4034" s="50">
        <f>DAX__2019_2020__33[[#This Row],[Adj Close]]-DAX__2019_2020__33[[#This Row],[Adj Open]]</f>
        <v>-1.2158721826271943</v>
      </c>
      <c r="K4034" s="50">
        <v>1581472</v>
      </c>
    </row>
    <row r="4035" spans="1:11" x14ac:dyDescent="0.3">
      <c r="A4035" s="51" t="str">
        <f t="shared" si="67"/>
        <v>BMW.DE</v>
      </c>
      <c r="B4035" s="52" t="s">
        <v>581</v>
      </c>
      <c r="C4035" s="50" t="s">
        <v>9462</v>
      </c>
      <c r="D4035" s="50">
        <f>DAX__2019_2020__33[[#This Row],[Open]]*(DAX__2019_2020__33[[#This Row],[Adj Close]]/DAX__2019_2020__33[[#This Row],[Close]])</f>
        <v>65.488323750325861</v>
      </c>
      <c r="E4035" s="50" t="s">
        <v>11111</v>
      </c>
      <c r="F4035" s="50" t="s">
        <v>9388</v>
      </c>
      <c r="G4035" s="50" t="s">
        <v>11897</v>
      </c>
      <c r="H4035" s="50" t="s">
        <v>11898</v>
      </c>
      <c r="I4035" s="50">
        <f>(DAX__2019_2020__33[[#This Row],[Adj Close]]-DAX__2019_2020__33[[#This Row],[Adj Open]])/DAX__2019_2020__33[[#This Row],[Adj Open]]</f>
        <v>5.4208022032686447E-3</v>
      </c>
      <c r="J4035" s="50">
        <f>DAX__2019_2020__33[[#This Row],[Adj Close]]-DAX__2019_2020__33[[#This Row],[Adj Open]]</f>
        <v>0.35499924967413676</v>
      </c>
      <c r="K4035" s="50">
        <v>3039475</v>
      </c>
    </row>
    <row r="4036" spans="1:11" x14ac:dyDescent="0.3">
      <c r="A4036" s="51" t="str">
        <f t="shared" si="67"/>
        <v>BMW.DE</v>
      </c>
      <c r="B4036" s="52" t="s">
        <v>582</v>
      </c>
      <c r="C4036" s="50" t="s">
        <v>8901</v>
      </c>
      <c r="D4036" s="50">
        <f>DAX__2019_2020__33[[#This Row],[Open]]*(DAX__2019_2020__33[[#This Row],[Adj Close]]/DAX__2019_2020__33[[#This Row],[Close]])</f>
        <v>64.201450046494742</v>
      </c>
      <c r="E4036" s="50" t="s">
        <v>5402</v>
      </c>
      <c r="F4036" s="50" t="s">
        <v>11157</v>
      </c>
      <c r="G4036" s="50" t="s">
        <v>5390</v>
      </c>
      <c r="H4036" s="50" t="s">
        <v>11899</v>
      </c>
      <c r="I4036" s="50">
        <f>(DAX__2019_2020__33[[#This Row],[Adj Close]]-DAX__2019_2020__33[[#This Row],[Adj Open]])/DAX__2019_2020__33[[#This Row],[Adj Open]]</f>
        <v>-5.1146671337942914E-3</v>
      </c>
      <c r="J4036" s="50">
        <f>DAX__2019_2020__33[[#This Row],[Adj Close]]-DAX__2019_2020__33[[#This Row],[Adj Open]]</f>
        <v>-0.32836904649474263</v>
      </c>
      <c r="K4036" s="50">
        <v>1896920</v>
      </c>
    </row>
    <row r="4037" spans="1:11" x14ac:dyDescent="0.3">
      <c r="A4037" s="51" t="str">
        <f t="shared" si="67"/>
        <v>BMW.DE</v>
      </c>
      <c r="B4037" s="52" t="s">
        <v>583</v>
      </c>
      <c r="C4037" s="50" t="s">
        <v>4996</v>
      </c>
      <c r="D4037" s="50">
        <f>DAX__2019_2020__33[[#This Row],[Open]]*(DAX__2019_2020__33[[#This Row],[Adj Close]]/DAX__2019_2020__33[[#This Row],[Close]])</f>
        <v>64.343453137127682</v>
      </c>
      <c r="E4037" s="50" t="s">
        <v>8894</v>
      </c>
      <c r="F4037" s="50" t="s">
        <v>11900</v>
      </c>
      <c r="G4037" s="50" t="s">
        <v>5196</v>
      </c>
      <c r="H4037" s="50" t="s">
        <v>11901</v>
      </c>
      <c r="I4037" s="50">
        <f>(DAX__2019_2020__33[[#This Row],[Adj Close]]-DAX__2019_2020__33[[#This Row],[Adj Open]])/DAX__2019_2020__33[[#This Row],[Adj Open]]</f>
        <v>-5.5172689655171563E-3</v>
      </c>
      <c r="J4037" s="50">
        <f>DAX__2019_2020__33[[#This Row],[Adj Close]]-DAX__2019_2020__33[[#This Row],[Adj Open]]</f>
        <v>-0.35500013712768208</v>
      </c>
      <c r="K4037" s="50">
        <v>739335</v>
      </c>
    </row>
    <row r="4038" spans="1:11" x14ac:dyDescent="0.3">
      <c r="A4038" s="51" t="str">
        <f t="shared" si="67"/>
        <v>BMW.DE</v>
      </c>
      <c r="B4038" s="52" t="s">
        <v>584</v>
      </c>
      <c r="C4038" s="50" t="s">
        <v>11091</v>
      </c>
      <c r="D4038" s="50">
        <f>DAX__2019_2020__33[[#This Row],[Open]]*(DAX__2019_2020__33[[#This Row],[Adj Close]]/DAX__2019_2020__33[[#This Row],[Close]])</f>
        <v>64.352326045732681</v>
      </c>
      <c r="E4038" s="50" t="s">
        <v>11419</v>
      </c>
      <c r="F4038" s="50" t="s">
        <v>7517</v>
      </c>
      <c r="G4038" s="50" t="s">
        <v>11902</v>
      </c>
      <c r="H4038" s="50" t="s">
        <v>11903</v>
      </c>
      <c r="I4038" s="50">
        <f>(DAX__2019_2020__33[[#This Row],[Adj Close]]-DAX__2019_2020__33[[#This Row],[Adj Open]])/DAX__2019_2020__33[[#This Row],[Adj Open]]</f>
        <v>1.1998275768907014E-2</v>
      </c>
      <c r="J4038" s="50">
        <f>DAX__2019_2020__33[[#This Row],[Adj Close]]-DAX__2019_2020__33[[#This Row],[Adj Open]]</f>
        <v>0.77211695426731808</v>
      </c>
      <c r="K4038" s="50">
        <v>981237</v>
      </c>
    </row>
    <row r="4039" spans="1:11" x14ac:dyDescent="0.3">
      <c r="A4039" s="51" t="str">
        <f t="shared" si="67"/>
        <v>BMW.DE</v>
      </c>
      <c r="B4039" s="52" t="s">
        <v>585</v>
      </c>
      <c r="C4039" s="50" t="s">
        <v>11473</v>
      </c>
      <c r="D4039" s="50">
        <f>DAX__2019_2020__33[[#This Row],[Open]]*(DAX__2019_2020__33[[#This Row],[Adj Close]]/DAX__2019_2020__33[[#This Row],[Close]])</f>
        <v>66.606574128172227</v>
      </c>
      <c r="E4039" s="50" t="s">
        <v>11904</v>
      </c>
      <c r="F4039" s="50" t="s">
        <v>11905</v>
      </c>
      <c r="G4039" s="50" t="s">
        <v>11434</v>
      </c>
      <c r="H4039" s="50" t="s">
        <v>11906</v>
      </c>
      <c r="I4039" s="50">
        <f>(DAX__2019_2020__33[[#This Row],[Adj Close]]-DAX__2019_2020__33[[#This Row],[Adj Open]])/DAX__2019_2020__33[[#This Row],[Adj Open]]</f>
        <v>-2.0786208362976465E-2</v>
      </c>
      <c r="J4039" s="50">
        <f>DAX__2019_2020__33[[#This Row],[Adj Close]]-DAX__2019_2020__33[[#This Row],[Adj Open]]</f>
        <v>-1.3844981281722255</v>
      </c>
      <c r="K4039" s="50">
        <v>799942</v>
      </c>
    </row>
    <row r="4040" spans="1:11" x14ac:dyDescent="0.3">
      <c r="A4040" s="51" t="str">
        <f t="shared" si="67"/>
        <v>BMW.DE</v>
      </c>
      <c r="B4040" s="52" t="s">
        <v>586</v>
      </c>
      <c r="C4040" s="50" t="s">
        <v>7539</v>
      </c>
      <c r="D4040" s="50">
        <f>DAX__2019_2020__33[[#This Row],[Open]]*(DAX__2019_2020__33[[#This Row],[Adj Close]]/DAX__2019_2020__33[[#This Row],[Close]])</f>
        <v>65.798948590144875</v>
      </c>
      <c r="E4040" s="50" t="s">
        <v>4953</v>
      </c>
      <c r="F4040" s="50" t="s">
        <v>11907</v>
      </c>
      <c r="G4040" s="50" t="s">
        <v>7527</v>
      </c>
      <c r="H4040" s="50" t="s">
        <v>11908</v>
      </c>
      <c r="I4040" s="50">
        <f>(DAX__2019_2020__33[[#This Row],[Adj Close]]-DAX__2019_2020__33[[#This Row],[Adj Open]])/DAX__2019_2020__33[[#This Row],[Adj Open]]</f>
        <v>-1.3218168508472733E-2</v>
      </c>
      <c r="J4040" s="50">
        <f>DAX__2019_2020__33[[#This Row],[Adj Close]]-DAX__2019_2020__33[[#This Row],[Adj Open]]</f>
        <v>-0.86974159014486929</v>
      </c>
      <c r="K4040" s="50">
        <v>786472</v>
      </c>
    </row>
    <row r="4041" spans="1:11" x14ac:dyDescent="0.3">
      <c r="A4041" s="51" t="str">
        <f t="shared" si="67"/>
        <v>BMW.DE</v>
      </c>
      <c r="B4041" s="52" t="s">
        <v>587</v>
      </c>
      <c r="C4041" s="50" t="s">
        <v>5405</v>
      </c>
      <c r="D4041" s="50">
        <f>DAX__2019_2020__33[[#This Row],[Open]]*(DAX__2019_2020__33[[#This Row],[Adj Close]]/DAX__2019_2020__33[[#This Row],[Close]])</f>
        <v>64.787205228276136</v>
      </c>
      <c r="E4041" s="50" t="s">
        <v>11022</v>
      </c>
      <c r="F4041" s="50" t="s">
        <v>9333</v>
      </c>
      <c r="G4041" s="50" t="s">
        <v>9333</v>
      </c>
      <c r="H4041" s="50" t="s">
        <v>11909</v>
      </c>
      <c r="I4041" s="50">
        <f>(DAX__2019_2020__33[[#This Row],[Adj Close]]-DAX__2019_2020__33[[#This Row],[Adj Open]])/DAX__2019_2020__33[[#This Row],[Adj Open]]</f>
        <v>-1.054790410958923E-2</v>
      </c>
      <c r="J4041" s="50">
        <f>DAX__2019_2020__33[[#This Row],[Adj Close]]-DAX__2019_2020__33[[#This Row],[Adj Open]]</f>
        <v>-0.68336922827613478</v>
      </c>
      <c r="K4041" s="50">
        <v>644923</v>
      </c>
    </row>
    <row r="4042" spans="1:11" x14ac:dyDescent="0.3">
      <c r="A4042" s="51" t="str">
        <f t="shared" ref="A4042:A4105" si="68">"CON.DE"</f>
        <v>CON.DE</v>
      </c>
      <c r="B4042" s="52" t="s">
        <v>83</v>
      </c>
      <c r="C4042" s="50" t="s">
        <v>11910</v>
      </c>
      <c r="D4042" s="50">
        <f>DAX__2019_2020__33[[#This Row],[Open]]*(DAX__2019_2020__33[[#This Row],[Adj Close]]/DAX__2019_2020__33[[#This Row],[Close]])</f>
        <v>103.12098447754535</v>
      </c>
      <c r="E4042" s="50" t="s">
        <v>4535</v>
      </c>
      <c r="F4042" s="50" t="s">
        <v>4222</v>
      </c>
      <c r="G4042" s="50" t="s">
        <v>4171</v>
      </c>
      <c r="H4042" s="50" t="s">
        <v>11911</v>
      </c>
      <c r="I4042" s="50">
        <f>(DAX__2019_2020__33[[#This Row],[Adj Close]]-DAX__2019_2020__33[[#This Row],[Adj Open]])/DAX__2019_2020__33[[#This Row],[Adj Open]]</f>
        <v>2.9105862785862528E-3</v>
      </c>
      <c r="J4042" s="50">
        <f>DAX__2019_2020__33[[#This Row],[Adj Close]]-DAX__2019_2020__33[[#This Row],[Adj Open]]</f>
        <v>0.30014252245464945</v>
      </c>
      <c r="K4042" s="50">
        <v>576942</v>
      </c>
    </row>
    <row r="4043" spans="1:11" x14ac:dyDescent="0.3">
      <c r="A4043" s="51" t="str">
        <f t="shared" si="68"/>
        <v>CON.DE</v>
      </c>
      <c r="B4043" s="52" t="s">
        <v>84</v>
      </c>
      <c r="C4043" s="50" t="s">
        <v>11912</v>
      </c>
      <c r="D4043" s="50">
        <f>DAX__2019_2020__33[[#This Row],[Open]]*(DAX__2019_2020__33[[#This Row],[Adj Close]]/DAX__2019_2020__33[[#This Row],[Close]])</f>
        <v>102.30630550831053</v>
      </c>
      <c r="E4043" s="50" t="s">
        <v>4301</v>
      </c>
      <c r="F4043" s="50" t="s">
        <v>4092</v>
      </c>
      <c r="G4043" s="50" t="s">
        <v>4499</v>
      </c>
      <c r="H4043" s="50" t="s">
        <v>11913</v>
      </c>
      <c r="I4043" s="50">
        <f>(DAX__2019_2020__33[[#This Row],[Adj Close]]-DAX__2019_2020__33[[#This Row],[Adj Open]])/DAX__2019_2020__33[[#This Row],[Adj Open]]</f>
        <v>1.7602673488616782E-2</v>
      </c>
      <c r="J4043" s="50">
        <f>DAX__2019_2020__33[[#This Row],[Adj Close]]-DAX__2019_2020__33[[#This Row],[Adj Open]]</f>
        <v>1.8008644916894667</v>
      </c>
      <c r="K4043" s="50">
        <v>737795</v>
      </c>
    </row>
    <row r="4044" spans="1:11" x14ac:dyDescent="0.3">
      <c r="A4044" s="51" t="str">
        <f t="shared" si="68"/>
        <v>CON.DE</v>
      </c>
      <c r="B4044" s="52" t="s">
        <v>85</v>
      </c>
      <c r="C4044" s="50" t="s">
        <v>11914</v>
      </c>
      <c r="D4044" s="50">
        <f>DAX__2019_2020__33[[#This Row],[Open]]*(DAX__2019_2020__33[[#This Row],[Adj Close]]/DAX__2019_2020__33[[#This Row],[Close]])</f>
        <v>105.35062613489006</v>
      </c>
      <c r="E4044" s="50" t="s">
        <v>11915</v>
      </c>
      <c r="F4044" s="50" t="s">
        <v>11916</v>
      </c>
      <c r="G4044" s="50" t="s">
        <v>4346</v>
      </c>
      <c r="H4044" s="50" t="s">
        <v>11917</v>
      </c>
      <c r="I4044" s="50">
        <f>(DAX__2019_2020__33[[#This Row],[Adj Close]]-DAX__2019_2020__33[[#This Row],[Adj Open]])/DAX__2019_2020__33[[#This Row],[Adj Open]]</f>
        <v>2.5641042338478456E-2</v>
      </c>
      <c r="J4044" s="50">
        <f>DAX__2019_2020__33[[#This Row],[Adj Close]]-DAX__2019_2020__33[[#This Row],[Adj Open]]</f>
        <v>2.7012998651099309</v>
      </c>
      <c r="K4044" s="50">
        <v>743560</v>
      </c>
    </row>
    <row r="4045" spans="1:11" x14ac:dyDescent="0.3">
      <c r="A4045" s="51" t="str">
        <f t="shared" si="68"/>
        <v>CON.DE</v>
      </c>
      <c r="B4045" s="52" t="s">
        <v>86</v>
      </c>
      <c r="C4045" s="50" t="s">
        <v>4376</v>
      </c>
      <c r="D4045" s="50">
        <f>DAX__2019_2020__33[[#This Row],[Open]]*(DAX__2019_2020__33[[#This Row],[Adj Close]]/DAX__2019_2020__33[[#This Row],[Close]])</f>
        <v>108.9094742340273</v>
      </c>
      <c r="E4045" s="50" t="s">
        <v>11918</v>
      </c>
      <c r="F4045" s="50" t="s">
        <v>4345</v>
      </c>
      <c r="G4045" s="50" t="s">
        <v>11919</v>
      </c>
      <c r="H4045" s="50" t="s">
        <v>11920</v>
      </c>
      <c r="I4045" s="50">
        <f>(DAX__2019_2020__33[[#This Row],[Adj Close]]-DAX__2019_2020__33[[#This Row],[Adj Open]])/DAX__2019_2020__33[[#This Row],[Adj Open]]</f>
        <v>-4.7243937007873634E-3</v>
      </c>
      <c r="J4045" s="50">
        <f>DAX__2019_2020__33[[#This Row],[Adj Close]]-DAX__2019_2020__33[[#This Row],[Adj Open]]</f>
        <v>-0.51453123402730228</v>
      </c>
      <c r="K4045" s="50">
        <v>711860</v>
      </c>
    </row>
    <row r="4046" spans="1:11" x14ac:dyDescent="0.3">
      <c r="A4046" s="51" t="str">
        <f t="shared" si="68"/>
        <v>CON.DE</v>
      </c>
      <c r="B4046" s="52" t="s">
        <v>87</v>
      </c>
      <c r="C4046" s="50" t="s">
        <v>4471</v>
      </c>
      <c r="D4046" s="50">
        <f>DAX__2019_2020__33[[#This Row],[Open]]*(DAX__2019_2020__33[[#This Row],[Adj Close]]/DAX__2019_2020__33[[#This Row],[Close]])</f>
        <v>108.48069528333329</v>
      </c>
      <c r="E4046" s="50" t="s">
        <v>11921</v>
      </c>
      <c r="F4046" s="50" t="s">
        <v>4465</v>
      </c>
      <c r="G4046" s="50" t="s">
        <v>11922</v>
      </c>
      <c r="H4046" s="50" t="s">
        <v>11923</v>
      </c>
      <c r="I4046" s="50">
        <f>(DAX__2019_2020__33[[#This Row],[Adj Close]]-DAX__2019_2020__33[[#This Row],[Adj Open]])/DAX__2019_2020__33[[#This Row],[Adj Open]]</f>
        <v>1.4624553359683842E-2</v>
      </c>
      <c r="J4046" s="50">
        <f>DAX__2019_2020__33[[#This Row],[Adj Close]]-DAX__2019_2020__33[[#This Row],[Adj Open]]</f>
        <v>1.5864817166667109</v>
      </c>
      <c r="K4046" s="50">
        <v>887090</v>
      </c>
    </row>
    <row r="4047" spans="1:11" x14ac:dyDescent="0.3">
      <c r="A4047" s="51" t="str">
        <f t="shared" si="68"/>
        <v>CON.DE</v>
      </c>
      <c r="B4047" s="52" t="s">
        <v>88</v>
      </c>
      <c r="C4047" s="50" t="s">
        <v>11924</v>
      </c>
      <c r="D4047" s="50">
        <f>DAX__2019_2020__33[[#This Row],[Open]]*(DAX__2019_2020__33[[#This Row],[Adj Close]]/DAX__2019_2020__33[[#This Row],[Close]])</f>
        <v>111.4392696059607</v>
      </c>
      <c r="E4047" s="50" t="s">
        <v>11925</v>
      </c>
      <c r="F4047" s="50" t="s">
        <v>4887</v>
      </c>
      <c r="G4047" s="50" t="s">
        <v>4394</v>
      </c>
      <c r="H4047" s="50" t="s">
        <v>11926</v>
      </c>
      <c r="I4047" s="50">
        <f>(DAX__2019_2020__33[[#This Row],[Adj Close]]-DAX__2019_2020__33[[#This Row],[Adj Open]])/DAX__2019_2020__33[[#This Row],[Adj Open]]</f>
        <v>1.8083925003861454E-2</v>
      </c>
      <c r="J4047" s="50">
        <f>DAX__2019_2020__33[[#This Row],[Adj Close]]-DAX__2019_2020__33[[#This Row],[Adj Open]]</f>
        <v>2.0152593940392904</v>
      </c>
      <c r="K4047" s="50">
        <v>1030658</v>
      </c>
    </row>
    <row r="4048" spans="1:11" x14ac:dyDescent="0.3">
      <c r="A4048" s="51" t="str">
        <f t="shared" si="68"/>
        <v>CON.DE</v>
      </c>
      <c r="B4048" s="52" t="s">
        <v>89</v>
      </c>
      <c r="C4048" s="50" t="s">
        <v>11927</v>
      </c>
      <c r="D4048" s="50">
        <f>DAX__2019_2020__33[[#This Row],[Open]]*(DAX__2019_2020__33[[#This Row],[Adj Close]]/DAX__2019_2020__33[[#This Row],[Close]])</f>
        <v>111.56789945897538</v>
      </c>
      <c r="E4048" s="50" t="s">
        <v>4434</v>
      </c>
      <c r="F4048" s="50" t="s">
        <v>11928</v>
      </c>
      <c r="G4048" s="50" t="s">
        <v>11929</v>
      </c>
      <c r="H4048" s="50" t="s">
        <v>11930</v>
      </c>
      <c r="I4048" s="50">
        <f>(DAX__2019_2020__33[[#This Row],[Adj Close]]-DAX__2019_2020__33[[#This Row],[Adj Open]])/DAX__2019_2020__33[[#This Row],[Adj Open]]</f>
        <v>-7.3021672266487319E-3</v>
      </c>
      <c r="J4048" s="50">
        <f>DAX__2019_2020__33[[#This Row],[Adj Close]]-DAX__2019_2020__33[[#This Row],[Adj Open]]</f>
        <v>-0.81468745897537076</v>
      </c>
      <c r="K4048" s="50">
        <v>733652</v>
      </c>
    </row>
    <row r="4049" spans="1:11" x14ac:dyDescent="0.3">
      <c r="A4049" s="51" t="str">
        <f t="shared" si="68"/>
        <v>CON.DE</v>
      </c>
      <c r="B4049" s="52" t="s">
        <v>90</v>
      </c>
      <c r="C4049" s="50" t="s">
        <v>4386</v>
      </c>
      <c r="D4049" s="50">
        <f>DAX__2019_2020__33[[#This Row],[Open]]*(DAX__2019_2020__33[[#This Row],[Adj Close]]/DAX__2019_2020__33[[#This Row],[Close]])</f>
        <v>110.79609372456842</v>
      </c>
      <c r="E4049" s="50" t="s">
        <v>11931</v>
      </c>
      <c r="F4049" s="50" t="s">
        <v>4716</v>
      </c>
      <c r="G4049" s="50" t="s">
        <v>4471</v>
      </c>
      <c r="H4049" s="50" t="s">
        <v>11932</v>
      </c>
      <c r="I4049" s="50">
        <f>(DAX__2019_2020__33[[#This Row],[Adj Close]]-DAX__2019_2020__33[[#This Row],[Adj Open]])/DAX__2019_2020__33[[#This Row],[Adj Open]]</f>
        <v>-2.0897810082766411E-2</v>
      </c>
      <c r="J4049" s="50">
        <f>DAX__2019_2020__33[[#This Row],[Adj Close]]-DAX__2019_2020__33[[#This Row],[Adj Open]]</f>
        <v>-2.3153957245684182</v>
      </c>
      <c r="K4049" s="50">
        <v>1216130</v>
      </c>
    </row>
    <row r="4050" spans="1:11" x14ac:dyDescent="0.3">
      <c r="A4050" s="51" t="str">
        <f t="shared" si="68"/>
        <v>CON.DE</v>
      </c>
      <c r="B4050" s="52" t="s">
        <v>91</v>
      </c>
      <c r="C4050" s="50" t="s">
        <v>4328</v>
      </c>
      <c r="D4050" s="50">
        <f>DAX__2019_2020__33[[#This Row],[Open]]*(DAX__2019_2020__33[[#This Row],[Adj Close]]/DAX__2019_2020__33[[#This Row],[Close]])</f>
        <v>105.22199178995906</v>
      </c>
      <c r="E4050" s="50" t="s">
        <v>11933</v>
      </c>
      <c r="F4050" s="50" t="s">
        <v>4237</v>
      </c>
      <c r="G4050" s="50" t="s">
        <v>11934</v>
      </c>
      <c r="H4050" s="50" t="s">
        <v>11935</v>
      </c>
      <c r="I4050" s="50">
        <f>(DAX__2019_2020__33[[#This Row],[Adj Close]]-DAX__2019_2020__33[[#This Row],[Adj Open]])/DAX__2019_2020__33[[#This Row],[Adj Open]]</f>
        <v>6.2347263138074975E-2</v>
      </c>
      <c r="J4050" s="50">
        <f>DAX__2019_2020__33[[#This Row],[Adj Close]]-DAX__2019_2020__33[[#This Row],[Adj Open]]</f>
        <v>6.5603032100409422</v>
      </c>
      <c r="K4050" s="50">
        <v>1275835</v>
      </c>
    </row>
    <row r="4051" spans="1:11" x14ac:dyDescent="0.3">
      <c r="A4051" s="51" t="str">
        <f t="shared" si="68"/>
        <v>CON.DE</v>
      </c>
      <c r="B4051" s="52" t="s">
        <v>92</v>
      </c>
      <c r="C4051" s="50" t="s">
        <v>11936</v>
      </c>
      <c r="D4051" s="50">
        <f>DAX__2019_2020__33[[#This Row],[Open]]*(DAX__2019_2020__33[[#This Row],[Adj Close]]/DAX__2019_2020__33[[#This Row],[Close]])</f>
        <v>113.41163658998546</v>
      </c>
      <c r="E4051" s="50" t="s">
        <v>11937</v>
      </c>
      <c r="F4051" s="50" t="s">
        <v>11938</v>
      </c>
      <c r="G4051" s="50" t="s">
        <v>11939</v>
      </c>
      <c r="H4051" s="50" t="s">
        <v>11940</v>
      </c>
      <c r="I4051" s="50">
        <f>(DAX__2019_2020__33[[#This Row],[Adj Close]]-DAX__2019_2020__33[[#This Row],[Adj Open]])/DAX__2019_2020__33[[#This Row],[Adj Open]]</f>
        <v>-7.183342155009478E-3</v>
      </c>
      <c r="J4051" s="50">
        <f>DAX__2019_2020__33[[#This Row],[Adj Close]]-DAX__2019_2020__33[[#This Row],[Adj Open]]</f>
        <v>-0.81467458998545794</v>
      </c>
      <c r="K4051" s="50">
        <v>1000818</v>
      </c>
    </row>
    <row r="4052" spans="1:11" x14ac:dyDescent="0.3">
      <c r="A4052" s="51" t="str">
        <f t="shared" si="68"/>
        <v>CON.DE</v>
      </c>
      <c r="B4052" s="52" t="s">
        <v>93</v>
      </c>
      <c r="C4052" s="50" t="s">
        <v>11941</v>
      </c>
      <c r="D4052" s="50">
        <f>DAX__2019_2020__33[[#This Row],[Open]]*(DAX__2019_2020__33[[#This Row],[Adj Close]]/DAX__2019_2020__33[[#This Row],[Close]])</f>
        <v>112.63984843189839</v>
      </c>
      <c r="E4052" s="50" t="s">
        <v>4648</v>
      </c>
      <c r="F4052" s="50" t="s">
        <v>11929</v>
      </c>
      <c r="G4052" s="50" t="s">
        <v>11942</v>
      </c>
      <c r="H4052" s="50" t="s">
        <v>11943</v>
      </c>
      <c r="I4052" s="50">
        <f>(DAX__2019_2020__33[[#This Row],[Adj Close]]-DAX__2019_2020__33[[#This Row],[Adj Open]])/DAX__2019_2020__33[[#This Row],[Adj Open]]</f>
        <v>-1.1419870053146411E-2</v>
      </c>
      <c r="J4052" s="50">
        <f>DAX__2019_2020__33[[#This Row],[Adj Close]]-DAX__2019_2020__33[[#This Row],[Adj Open]]</f>
        <v>-1.2863324318983871</v>
      </c>
      <c r="K4052" s="50">
        <v>726345</v>
      </c>
    </row>
    <row r="4053" spans="1:11" x14ac:dyDescent="0.3">
      <c r="A4053" s="51" t="str">
        <f t="shared" si="68"/>
        <v>CON.DE</v>
      </c>
      <c r="B4053" s="52" t="s">
        <v>94</v>
      </c>
      <c r="C4053" s="50" t="s">
        <v>11944</v>
      </c>
      <c r="D4053" s="50">
        <f>DAX__2019_2020__33[[#This Row],[Open]]*(DAX__2019_2020__33[[#This Row],[Adj Close]]/DAX__2019_2020__33[[#This Row],[Close]])</f>
        <v>110.49595463581487</v>
      </c>
      <c r="E4053" s="50" t="s">
        <v>11945</v>
      </c>
      <c r="F4053" s="50" t="s">
        <v>11946</v>
      </c>
      <c r="G4053" s="50" t="s">
        <v>11947</v>
      </c>
      <c r="H4053" s="50" t="s">
        <v>11948</v>
      </c>
      <c r="I4053" s="50">
        <f>(DAX__2019_2020__33[[#This Row],[Adj Close]]-DAX__2019_2020__33[[#This Row],[Adj Open]])/DAX__2019_2020__33[[#This Row],[Adj Open]]</f>
        <v>-7.7614276556570801E-4</v>
      </c>
      <c r="J4053" s="50">
        <f>DAX__2019_2020__33[[#This Row],[Adj Close]]-DAX__2019_2020__33[[#This Row],[Adj Open]]</f>
        <v>-8.5760635814864372E-2</v>
      </c>
      <c r="K4053" s="50">
        <v>601589</v>
      </c>
    </row>
    <row r="4054" spans="1:11" x14ac:dyDescent="0.3">
      <c r="A4054" s="51" t="str">
        <f t="shared" si="68"/>
        <v>CON.DE</v>
      </c>
      <c r="B4054" s="52" t="s">
        <v>95</v>
      </c>
      <c r="C4054" s="50" t="s">
        <v>11949</v>
      </c>
      <c r="D4054" s="50">
        <f>DAX__2019_2020__33[[#This Row],[Open]]*(DAX__2019_2020__33[[#This Row],[Adj Close]]/DAX__2019_2020__33[[#This Row],[Close]])</f>
        <v>111.65364439090409</v>
      </c>
      <c r="E4054" s="50" t="s">
        <v>11950</v>
      </c>
      <c r="F4054" s="50" t="s">
        <v>11951</v>
      </c>
      <c r="G4054" s="50" t="s">
        <v>4774</v>
      </c>
      <c r="H4054" s="50" t="s">
        <v>11952</v>
      </c>
      <c r="I4054" s="50">
        <f>(DAX__2019_2020__33[[#This Row],[Adj Close]]-DAX__2019_2020__33[[#This Row],[Adj Open]])/DAX__2019_2020__33[[#This Row],[Adj Open]]</f>
        <v>3.3026137473720567E-2</v>
      </c>
      <c r="J4054" s="50">
        <f>DAX__2019_2020__33[[#This Row],[Adj Close]]-DAX__2019_2020__33[[#This Row],[Adj Open]]</f>
        <v>3.687488609095908</v>
      </c>
      <c r="K4054" s="50">
        <v>916730</v>
      </c>
    </row>
    <row r="4055" spans="1:11" x14ac:dyDescent="0.3">
      <c r="A4055" s="51" t="str">
        <f t="shared" si="68"/>
        <v>CON.DE</v>
      </c>
      <c r="B4055" s="52" t="s">
        <v>96</v>
      </c>
      <c r="C4055" s="50" t="s">
        <v>11953</v>
      </c>
      <c r="D4055" s="50">
        <f>DAX__2019_2020__33[[#This Row],[Open]]*(DAX__2019_2020__33[[#This Row],[Adj Close]]/DAX__2019_2020__33[[#This Row],[Close]])</f>
        <v>115.59840751893347</v>
      </c>
      <c r="E4055" s="50" t="s">
        <v>11925</v>
      </c>
      <c r="F4055" s="50" t="s">
        <v>11954</v>
      </c>
      <c r="G4055" s="50" t="s">
        <v>11955</v>
      </c>
      <c r="H4055" s="50" t="s">
        <v>11956</v>
      </c>
      <c r="I4055" s="50">
        <f>(DAX__2019_2020__33[[#This Row],[Adj Close]]-DAX__2019_2020__33[[#This Row],[Adj Open]])/DAX__2019_2020__33[[#This Row],[Adj Open]]</f>
        <v>-5.9347402240043914E-3</v>
      </c>
      <c r="J4055" s="50">
        <f>DAX__2019_2020__33[[#This Row],[Adj Close]]-DAX__2019_2020__33[[#This Row],[Adj Open]]</f>
        <v>-0.68604651893346613</v>
      </c>
      <c r="K4055" s="50">
        <v>290401</v>
      </c>
    </row>
    <row r="4056" spans="1:11" x14ac:dyDescent="0.3">
      <c r="A4056" s="51" t="str">
        <f t="shared" si="68"/>
        <v>CON.DE</v>
      </c>
      <c r="B4056" s="52" t="s">
        <v>97</v>
      </c>
      <c r="C4056" s="50" t="s">
        <v>4705</v>
      </c>
      <c r="D4056" s="50">
        <f>DAX__2019_2020__33[[#This Row],[Open]]*(DAX__2019_2020__33[[#This Row],[Adj Close]]/DAX__2019_2020__33[[#This Row],[Close]])</f>
        <v>114.05479927954973</v>
      </c>
      <c r="E4056" s="50" t="s">
        <v>11957</v>
      </c>
      <c r="F4056" s="50" t="s">
        <v>11958</v>
      </c>
      <c r="G4056" s="50" t="s">
        <v>11954</v>
      </c>
      <c r="H4056" s="50" t="s">
        <v>11959</v>
      </c>
      <c r="I4056" s="50">
        <f>(DAX__2019_2020__33[[#This Row],[Adj Close]]-DAX__2019_2020__33[[#This Row],[Adj Open]])/DAX__2019_2020__33[[#This Row],[Adj Open]]</f>
        <v>1.8796992481202289E-3</v>
      </c>
      <c r="J4056" s="50">
        <f>DAX__2019_2020__33[[#This Row],[Adj Close]]-DAX__2019_2020__33[[#This Row],[Adj Open]]</f>
        <v>0.21438872045027324</v>
      </c>
      <c r="K4056" s="50">
        <v>460906</v>
      </c>
    </row>
    <row r="4057" spans="1:11" x14ac:dyDescent="0.3">
      <c r="A4057" s="51" t="str">
        <f t="shared" si="68"/>
        <v>CON.DE</v>
      </c>
      <c r="B4057" s="52" t="s">
        <v>98</v>
      </c>
      <c r="C4057" s="50" t="s">
        <v>11960</v>
      </c>
      <c r="D4057" s="50">
        <f>DAX__2019_2020__33[[#This Row],[Open]]*(DAX__2019_2020__33[[#This Row],[Adj Close]]/DAX__2019_2020__33[[#This Row],[Close]])</f>
        <v>112.98286166001192</v>
      </c>
      <c r="E4057" s="50" t="s">
        <v>11961</v>
      </c>
      <c r="F4057" s="50" t="s">
        <v>4888</v>
      </c>
      <c r="G4057" s="50" t="s">
        <v>11962</v>
      </c>
      <c r="H4057" s="50" t="s">
        <v>11963</v>
      </c>
      <c r="I4057" s="50">
        <f>(DAX__2019_2020__33[[#This Row],[Adj Close]]-DAX__2019_2020__33[[#This Row],[Adj Open]])/DAX__2019_2020__33[[#This Row],[Adj Open]]</f>
        <v>9.1081366223909471E-3</v>
      </c>
      <c r="J4057" s="50">
        <f>DAX__2019_2020__33[[#This Row],[Adj Close]]-DAX__2019_2020__33[[#This Row],[Adj Open]]</f>
        <v>1.0290633399880846</v>
      </c>
      <c r="K4057" s="50">
        <v>560175</v>
      </c>
    </row>
    <row r="4058" spans="1:11" x14ac:dyDescent="0.3">
      <c r="A4058" s="51" t="str">
        <f t="shared" si="68"/>
        <v>CON.DE</v>
      </c>
      <c r="B4058" s="52" t="s">
        <v>99</v>
      </c>
      <c r="C4058" s="50" t="s">
        <v>11964</v>
      </c>
      <c r="D4058" s="50">
        <f>DAX__2019_2020__33[[#This Row],[Open]]*(DAX__2019_2020__33[[#This Row],[Adj Close]]/DAX__2019_2020__33[[#This Row],[Close]])</f>
        <v>113.497401574308</v>
      </c>
      <c r="E4058" s="50" t="s">
        <v>4803</v>
      </c>
      <c r="F4058" s="50" t="s">
        <v>11965</v>
      </c>
      <c r="G4058" s="50" t="s">
        <v>11966</v>
      </c>
      <c r="H4058" s="50" t="s">
        <v>11967</v>
      </c>
      <c r="I4058" s="50">
        <f>(DAX__2019_2020__33[[#This Row],[Adj Close]]-DAX__2019_2020__33[[#This Row],[Adj Open]])/DAX__2019_2020__33[[#This Row],[Adj Open]]</f>
        <v>3.6267380297662917E-2</v>
      </c>
      <c r="J4058" s="50">
        <f>DAX__2019_2020__33[[#This Row],[Adj Close]]-DAX__2019_2020__33[[#This Row],[Adj Open]]</f>
        <v>4.116253425691994</v>
      </c>
      <c r="K4058" s="50">
        <v>739367</v>
      </c>
    </row>
    <row r="4059" spans="1:11" x14ac:dyDescent="0.3">
      <c r="A4059" s="51" t="str">
        <f t="shared" si="68"/>
        <v>CON.DE</v>
      </c>
      <c r="B4059" s="52" t="s">
        <v>100</v>
      </c>
      <c r="C4059" s="50" t="s">
        <v>11968</v>
      </c>
      <c r="D4059" s="50">
        <f>DAX__2019_2020__33[[#This Row],[Open]]*(DAX__2019_2020__33[[#This Row],[Adj Close]]/DAX__2019_2020__33[[#This Row],[Close]])</f>
        <v>119.02862963266486</v>
      </c>
      <c r="E4059" s="50" t="s">
        <v>11969</v>
      </c>
      <c r="F4059" s="50" t="s">
        <v>11968</v>
      </c>
      <c r="G4059" s="50" t="s">
        <v>6555</v>
      </c>
      <c r="H4059" s="50" t="s">
        <v>11970</v>
      </c>
      <c r="I4059" s="50">
        <f>(DAX__2019_2020__33[[#This Row],[Adj Close]]-DAX__2019_2020__33[[#This Row],[Adj Open]])/DAX__2019_2020__33[[#This Row],[Adj Open]]</f>
        <v>8.6455113405148071E-3</v>
      </c>
      <c r="J4059" s="50">
        <f>DAX__2019_2020__33[[#This Row],[Adj Close]]-DAX__2019_2020__33[[#This Row],[Adj Open]]</f>
        <v>1.0290633673351408</v>
      </c>
      <c r="K4059" s="50">
        <v>801349</v>
      </c>
    </row>
    <row r="4060" spans="1:11" x14ac:dyDescent="0.3">
      <c r="A4060" s="51" t="str">
        <f t="shared" si="68"/>
        <v>CON.DE</v>
      </c>
      <c r="B4060" s="52" t="s">
        <v>101</v>
      </c>
      <c r="C4060" s="50" t="s">
        <v>6555</v>
      </c>
      <c r="D4060" s="50">
        <f>DAX__2019_2020__33[[#This Row],[Open]]*(DAX__2019_2020__33[[#This Row],[Adj Close]]/DAX__2019_2020__33[[#This Row],[Close]])</f>
        <v>120.05769163935777</v>
      </c>
      <c r="E4060" s="50" t="s">
        <v>11971</v>
      </c>
      <c r="F4060" s="50" t="s">
        <v>11972</v>
      </c>
      <c r="G4060" s="50" t="s">
        <v>11973</v>
      </c>
      <c r="H4060" s="50" t="s">
        <v>11974</v>
      </c>
      <c r="I4060" s="50">
        <f>(DAX__2019_2020__33[[#This Row],[Adj Close]]-DAX__2019_2020__33[[#This Row],[Adj Open]])/DAX__2019_2020__33[[#This Row],[Adj Open]]</f>
        <v>-7.1432857142872288E-4</v>
      </c>
      <c r="J4060" s="50">
        <f>DAX__2019_2020__33[[#This Row],[Adj Close]]-DAX__2019_2020__33[[#This Row],[Adj Open]]</f>
        <v>-8.5760639357772561E-2</v>
      </c>
      <c r="K4060" s="50">
        <v>768043</v>
      </c>
    </row>
    <row r="4061" spans="1:11" x14ac:dyDescent="0.3">
      <c r="A4061" s="51" t="str">
        <f t="shared" si="68"/>
        <v>CON.DE</v>
      </c>
      <c r="B4061" s="52" t="s">
        <v>102</v>
      </c>
      <c r="C4061" s="50" t="s">
        <v>6559</v>
      </c>
      <c r="D4061" s="50">
        <f>DAX__2019_2020__33[[#This Row],[Open]]*(DAX__2019_2020__33[[#This Row],[Adj Close]]/DAX__2019_2020__33[[#This Row],[Close]])</f>
        <v>119.20013401892872</v>
      </c>
      <c r="E4061" s="50" t="s">
        <v>6559</v>
      </c>
      <c r="F4061" s="50" t="s">
        <v>11975</v>
      </c>
      <c r="G4061" s="50" t="s">
        <v>4816</v>
      </c>
      <c r="H4061" s="50" t="s">
        <v>11976</v>
      </c>
      <c r="I4061" s="50">
        <f>(DAX__2019_2020__33[[#This Row],[Adj Close]]-DAX__2019_2020__33[[#This Row],[Adj Open]])/DAX__2019_2020__33[[#This Row],[Adj Open]]</f>
        <v>-1.1510834532374248E-2</v>
      </c>
      <c r="J4061" s="50">
        <f>DAX__2019_2020__33[[#This Row],[Adj Close]]-DAX__2019_2020__33[[#This Row],[Adj Open]]</f>
        <v>-1.372093018928723</v>
      </c>
      <c r="K4061" s="50">
        <v>766158</v>
      </c>
    </row>
    <row r="4062" spans="1:11" x14ac:dyDescent="0.3">
      <c r="A4062" s="51" t="str">
        <f t="shared" si="68"/>
        <v>CON.DE</v>
      </c>
      <c r="B4062" s="52" t="s">
        <v>103</v>
      </c>
      <c r="C4062" s="50" t="s">
        <v>11977</v>
      </c>
      <c r="D4062" s="50">
        <f>DAX__2019_2020__33[[#This Row],[Open]]*(DAX__2019_2020__33[[#This Row],[Adj Close]]/DAX__2019_2020__33[[#This Row],[Close]])</f>
        <v>118.25680637133766</v>
      </c>
      <c r="E4062" s="50" t="s">
        <v>11978</v>
      </c>
      <c r="F4062" s="50" t="s">
        <v>11979</v>
      </c>
      <c r="G4062" s="50" t="s">
        <v>4809</v>
      </c>
      <c r="H4062" s="50" t="s">
        <v>11980</v>
      </c>
      <c r="I4062" s="50">
        <f>(DAX__2019_2020__33[[#This Row],[Adj Close]]-DAX__2019_2020__33[[#This Row],[Adj Open]])/DAX__2019_2020__33[[#This Row],[Adj Open]]</f>
        <v>7.2520670305475422E-4</v>
      </c>
      <c r="J4062" s="50">
        <f>DAX__2019_2020__33[[#This Row],[Adj Close]]-DAX__2019_2020__33[[#This Row],[Adj Open]]</f>
        <v>8.5760628662342242E-2</v>
      </c>
      <c r="K4062" s="50">
        <v>632330</v>
      </c>
    </row>
    <row r="4063" spans="1:11" x14ac:dyDescent="0.3">
      <c r="A4063" s="51" t="str">
        <f t="shared" si="68"/>
        <v>CON.DE</v>
      </c>
      <c r="B4063" s="52" t="s">
        <v>104</v>
      </c>
      <c r="C4063" s="50" t="s">
        <v>11981</v>
      </c>
      <c r="D4063" s="50">
        <f>DAX__2019_2020__33[[#This Row],[Open]]*(DAX__2019_2020__33[[#This Row],[Adj Close]]/DAX__2019_2020__33[[#This Row],[Close]])</f>
        <v>119.41451998719305</v>
      </c>
      <c r="E4063" s="50" t="s">
        <v>11982</v>
      </c>
      <c r="F4063" s="50" t="s">
        <v>4800</v>
      </c>
      <c r="G4063" s="50" t="s">
        <v>11983</v>
      </c>
      <c r="H4063" s="50" t="s">
        <v>11984</v>
      </c>
      <c r="I4063" s="50">
        <f>(DAX__2019_2020__33[[#This Row],[Adj Close]]-DAX__2019_2020__33[[#This Row],[Adj Open]])/DAX__2019_2020__33[[#This Row],[Adj Open]]</f>
        <v>-1.1490168761220967E-2</v>
      </c>
      <c r="J4063" s="50">
        <f>DAX__2019_2020__33[[#This Row],[Adj Close]]-DAX__2019_2020__33[[#This Row],[Adj Open]]</f>
        <v>-1.3720929871930423</v>
      </c>
      <c r="K4063" s="50">
        <v>784875</v>
      </c>
    </row>
    <row r="4064" spans="1:11" x14ac:dyDescent="0.3">
      <c r="A4064" s="51" t="str">
        <f t="shared" si="68"/>
        <v>CON.DE</v>
      </c>
      <c r="B4064" s="52" t="s">
        <v>105</v>
      </c>
      <c r="C4064" s="50" t="s">
        <v>11985</v>
      </c>
      <c r="D4064" s="50">
        <f>DAX__2019_2020__33[[#This Row],[Open]]*(DAX__2019_2020__33[[#This Row],[Adj Close]]/DAX__2019_2020__33[[#This Row],[Close]])</f>
        <v>118.38545823597889</v>
      </c>
      <c r="E4064" s="50" t="s">
        <v>11986</v>
      </c>
      <c r="F4064" s="50" t="s">
        <v>4654</v>
      </c>
      <c r="G4064" s="50" t="s">
        <v>4675</v>
      </c>
      <c r="H4064" s="50" t="s">
        <v>11987</v>
      </c>
      <c r="I4064" s="50">
        <f>(DAX__2019_2020__33[[#This Row],[Adj Close]]-DAX__2019_2020__33[[#This Row],[Adj Open]])/DAX__2019_2020__33[[#This Row],[Adj Open]]</f>
        <v>-1.9196008275349404E-2</v>
      </c>
      <c r="J4064" s="50">
        <f>DAX__2019_2020__33[[#This Row],[Adj Close]]-DAX__2019_2020__33[[#This Row],[Adj Open]]</f>
        <v>-2.2725282359788821</v>
      </c>
      <c r="K4064" s="50">
        <v>686653</v>
      </c>
    </row>
    <row r="4065" spans="1:11" x14ac:dyDescent="0.3">
      <c r="A4065" s="51" t="str">
        <f t="shared" si="68"/>
        <v>CON.DE</v>
      </c>
      <c r="B4065" s="52" t="s">
        <v>106</v>
      </c>
      <c r="C4065" s="50" t="s">
        <v>4675</v>
      </c>
      <c r="D4065" s="50">
        <f>DAX__2019_2020__33[[#This Row],[Open]]*(DAX__2019_2020__33[[#This Row],[Adj Close]]/DAX__2019_2020__33[[#This Row],[Close]])</f>
        <v>116.11293690265188</v>
      </c>
      <c r="E4065" s="50" t="s">
        <v>11988</v>
      </c>
      <c r="F4065" s="50" t="s">
        <v>11954</v>
      </c>
      <c r="G4065" s="50" t="s">
        <v>11989</v>
      </c>
      <c r="H4065" s="50" t="s">
        <v>11990</v>
      </c>
      <c r="I4065" s="50">
        <f>(DAX__2019_2020__33[[#This Row],[Adj Close]]-DAX__2019_2020__33[[#This Row],[Adj Open]])/DAX__2019_2020__33[[#This Row],[Adj Open]]</f>
        <v>-1.1447474657938156E-2</v>
      </c>
      <c r="J4065" s="50">
        <f>DAX__2019_2020__33[[#This Row],[Adj Close]]-DAX__2019_2020__33[[#This Row],[Adj Open]]</f>
        <v>-1.3291999026518795</v>
      </c>
      <c r="K4065" s="50">
        <v>444202</v>
      </c>
    </row>
    <row r="4066" spans="1:11" x14ac:dyDescent="0.3">
      <c r="A4066" s="51" t="str">
        <f t="shared" si="68"/>
        <v>CON.DE</v>
      </c>
      <c r="B4066" s="52" t="s">
        <v>107</v>
      </c>
      <c r="C4066" s="50" t="s">
        <v>4774</v>
      </c>
      <c r="D4066" s="50">
        <f>DAX__2019_2020__33[[#This Row],[Open]]*(DAX__2019_2020__33[[#This Row],[Adj Close]]/DAX__2019_2020__33[[#This Row],[Close]])</f>
        <v>115.34114683478234</v>
      </c>
      <c r="E4066" s="50" t="s">
        <v>11966</v>
      </c>
      <c r="F4066" s="50" t="s">
        <v>11991</v>
      </c>
      <c r="G4066" s="50" t="s">
        <v>11992</v>
      </c>
      <c r="H4066" s="50" t="s">
        <v>11993</v>
      </c>
      <c r="I4066" s="50">
        <f>(DAX__2019_2020__33[[#This Row],[Adj Close]]-DAX__2019_2020__33[[#This Row],[Adj Open]])/DAX__2019_2020__33[[#This Row],[Adj Open]]</f>
        <v>1.8215591078066907E-2</v>
      </c>
      <c r="J4066" s="50">
        <f>DAX__2019_2020__33[[#This Row],[Adj Close]]-DAX__2019_2020__33[[#This Row],[Adj Open]]</f>
        <v>2.1010071652176663</v>
      </c>
      <c r="K4066" s="50">
        <v>553052</v>
      </c>
    </row>
    <row r="4067" spans="1:11" x14ac:dyDescent="0.3">
      <c r="A4067" s="51" t="str">
        <f t="shared" si="68"/>
        <v>CON.DE</v>
      </c>
      <c r="B4067" s="52" t="s">
        <v>108</v>
      </c>
      <c r="C4067" s="50" t="s">
        <v>11994</v>
      </c>
      <c r="D4067" s="50">
        <f>DAX__2019_2020__33[[#This Row],[Open]]*(DAX__2019_2020__33[[#This Row],[Adj Close]]/DAX__2019_2020__33[[#This Row],[Close]])</f>
        <v>116.92761726983038</v>
      </c>
      <c r="E4067" s="50" t="s">
        <v>11995</v>
      </c>
      <c r="F4067" s="50" t="s">
        <v>4833</v>
      </c>
      <c r="G4067" s="50" t="s">
        <v>11996</v>
      </c>
      <c r="H4067" s="50" t="s">
        <v>11997</v>
      </c>
      <c r="I4067" s="50">
        <f>(DAX__2019_2020__33[[#This Row],[Adj Close]]-DAX__2019_2020__33[[#This Row],[Adj Open]])/DAX__2019_2020__33[[#This Row],[Adj Open]]</f>
        <v>1.0267648979788106E-2</v>
      </c>
      <c r="J4067" s="50">
        <f>DAX__2019_2020__33[[#This Row],[Adj Close]]-DAX__2019_2020__33[[#This Row],[Adj Open]]</f>
        <v>1.2005717301696279</v>
      </c>
      <c r="K4067" s="50">
        <v>533437</v>
      </c>
    </row>
    <row r="4068" spans="1:11" x14ac:dyDescent="0.3">
      <c r="A4068" s="51" t="str">
        <f t="shared" si="68"/>
        <v>CON.DE</v>
      </c>
      <c r="B4068" s="52" t="s">
        <v>109</v>
      </c>
      <c r="C4068" s="50" t="s">
        <v>11998</v>
      </c>
      <c r="D4068" s="50">
        <f>DAX__2019_2020__33[[#This Row],[Open]]*(DAX__2019_2020__33[[#This Row],[Adj Close]]/DAX__2019_2020__33[[#This Row],[Close]])</f>
        <v>117.52790919483066</v>
      </c>
      <c r="E4068" s="50" t="s">
        <v>11999</v>
      </c>
      <c r="F4068" s="50" t="s">
        <v>12000</v>
      </c>
      <c r="G4068" s="50" t="s">
        <v>12001</v>
      </c>
      <c r="H4068" s="50" t="s">
        <v>12002</v>
      </c>
      <c r="I4068" s="50">
        <f>(DAX__2019_2020__33[[#This Row],[Adj Close]]-DAX__2019_2020__33[[#This Row],[Adj Open]])/DAX__2019_2020__33[[#This Row],[Adj Open]]</f>
        <v>-3.7942334083713947E-2</v>
      </c>
      <c r="J4068" s="50">
        <f>DAX__2019_2020__33[[#This Row],[Adj Close]]-DAX__2019_2020__33[[#This Row],[Adj Open]]</f>
        <v>-4.459283194830661</v>
      </c>
      <c r="K4068" s="50">
        <v>796217</v>
      </c>
    </row>
    <row r="4069" spans="1:11" x14ac:dyDescent="0.3">
      <c r="A4069" s="51" t="str">
        <f t="shared" si="68"/>
        <v>CON.DE</v>
      </c>
      <c r="B4069" s="52" t="s">
        <v>110</v>
      </c>
      <c r="C4069" s="50" t="s">
        <v>4888</v>
      </c>
      <c r="D4069" s="50">
        <f>DAX__2019_2020__33[[#This Row],[Open]]*(DAX__2019_2020__33[[#This Row],[Adj Close]]/DAX__2019_2020__33[[#This Row],[Close]])</f>
        <v>112.16818254927287</v>
      </c>
      <c r="E4069" s="50" t="s">
        <v>11960</v>
      </c>
      <c r="F4069" s="50" t="s">
        <v>12003</v>
      </c>
      <c r="G4069" s="50" t="s">
        <v>12004</v>
      </c>
      <c r="H4069" s="50" t="s">
        <v>12005</v>
      </c>
      <c r="I4069" s="50">
        <f>(DAX__2019_2020__33[[#This Row],[Adj Close]]-DAX__2019_2020__33[[#This Row],[Adj Open]])/DAX__2019_2020__33[[#This Row],[Adj Open]]</f>
        <v>-1.9495435332673561E-2</v>
      </c>
      <c r="J4069" s="50">
        <f>DAX__2019_2020__33[[#This Row],[Adj Close]]-DAX__2019_2020__33[[#This Row],[Adj Open]]</f>
        <v>-2.1867675492728722</v>
      </c>
      <c r="K4069" s="50">
        <v>944143</v>
      </c>
    </row>
    <row r="4070" spans="1:11" x14ac:dyDescent="0.3">
      <c r="A4070" s="51" t="str">
        <f t="shared" si="68"/>
        <v>CON.DE</v>
      </c>
      <c r="B4070" s="52" t="s">
        <v>111</v>
      </c>
      <c r="C4070" s="50" t="s">
        <v>12006</v>
      </c>
      <c r="D4070" s="50">
        <f>DAX__2019_2020__33[[#This Row],[Open]]*(DAX__2019_2020__33[[#This Row],[Adj Close]]/DAX__2019_2020__33[[#This Row],[Close]])</f>
        <v>110.71035347388182</v>
      </c>
      <c r="E4070" s="50" t="s">
        <v>12007</v>
      </c>
      <c r="F4070" s="50" t="s">
        <v>4371</v>
      </c>
      <c r="G4070" s="50" t="s">
        <v>11945</v>
      </c>
      <c r="H4070" s="50" t="s">
        <v>12008</v>
      </c>
      <c r="I4070" s="50">
        <f>(DAX__2019_2020__33[[#This Row],[Adj Close]]-DAX__2019_2020__33[[#This Row],[Adj Open]])/DAX__2019_2020__33[[#This Row],[Adj Open]]</f>
        <v>2.711006845344296E-3</v>
      </c>
      <c r="J4070" s="50">
        <f>DAX__2019_2020__33[[#This Row],[Adj Close]]-DAX__2019_2020__33[[#This Row],[Adj Open]]</f>
        <v>0.30013652611818031</v>
      </c>
      <c r="K4070" s="50">
        <v>378130</v>
      </c>
    </row>
    <row r="4071" spans="1:11" x14ac:dyDescent="0.3">
      <c r="A4071" s="51" t="str">
        <f t="shared" si="68"/>
        <v>CON.DE</v>
      </c>
      <c r="B4071" s="52" t="s">
        <v>112</v>
      </c>
      <c r="C4071" s="50" t="s">
        <v>12009</v>
      </c>
      <c r="D4071" s="50">
        <f>DAX__2019_2020__33[[#This Row],[Open]]*(DAX__2019_2020__33[[#This Row],[Adj Close]]/DAX__2019_2020__33[[#This Row],[Close]])</f>
        <v>113.54026796213309</v>
      </c>
      <c r="E4071" s="50" t="s">
        <v>12010</v>
      </c>
      <c r="F4071" s="50" t="s">
        <v>11936</v>
      </c>
      <c r="G4071" s="50" t="s">
        <v>11955</v>
      </c>
      <c r="H4071" s="50" t="s">
        <v>11956</v>
      </c>
      <c r="I4071" s="50">
        <f>(DAX__2019_2020__33[[#This Row],[Adj Close]]-DAX__2019_2020__33[[#This Row],[Adj Open]])/DAX__2019_2020__33[[#This Row],[Adj Open]]</f>
        <v>1.2084638009877923E-2</v>
      </c>
      <c r="J4071" s="50">
        <f>DAX__2019_2020__33[[#This Row],[Adj Close]]-DAX__2019_2020__33[[#This Row],[Adj Open]]</f>
        <v>1.3720930378669181</v>
      </c>
      <c r="K4071" s="50">
        <v>767142</v>
      </c>
    </row>
    <row r="4072" spans="1:11" x14ac:dyDescent="0.3">
      <c r="A4072" s="51" t="str">
        <f t="shared" si="68"/>
        <v>CON.DE</v>
      </c>
      <c r="B4072" s="52" t="s">
        <v>113</v>
      </c>
      <c r="C4072" s="50" t="s">
        <v>12010</v>
      </c>
      <c r="D4072" s="50">
        <f>DAX__2019_2020__33[[#This Row],[Open]]*(DAX__2019_2020__33[[#This Row],[Adj Close]]/DAX__2019_2020__33[[#This Row],[Close]])</f>
        <v>116.24156535970727</v>
      </c>
      <c r="E4072" s="50" t="s">
        <v>4844</v>
      </c>
      <c r="F4072" s="50" t="s">
        <v>4662</v>
      </c>
      <c r="G4072" s="50" t="s">
        <v>12011</v>
      </c>
      <c r="H4072" s="50" t="s">
        <v>12012</v>
      </c>
      <c r="I4072" s="50">
        <f>(DAX__2019_2020__33[[#This Row],[Adj Close]]-DAX__2019_2020__33[[#This Row],[Adj Open]])/DAX__2019_2020__33[[#This Row],[Adj Open]]</f>
        <v>8.1150201081144815E-3</v>
      </c>
      <c r="J4072" s="50">
        <f>DAX__2019_2020__33[[#This Row],[Adj Close]]-DAX__2019_2020__33[[#This Row],[Adj Open]]</f>
        <v>0.94330264029272826</v>
      </c>
      <c r="K4072" s="50">
        <v>628687</v>
      </c>
    </row>
    <row r="4073" spans="1:11" x14ac:dyDescent="0.3">
      <c r="A4073" s="51" t="str">
        <f t="shared" si="68"/>
        <v>CON.DE</v>
      </c>
      <c r="B4073" s="52" t="s">
        <v>114</v>
      </c>
      <c r="C4073" s="50" t="s">
        <v>12013</v>
      </c>
      <c r="D4073" s="50">
        <f>DAX__2019_2020__33[[#This Row],[Open]]*(DAX__2019_2020__33[[#This Row],[Adj Close]]/DAX__2019_2020__33[[#This Row],[Close]])</f>
        <v>117.95668158066803</v>
      </c>
      <c r="E4073" s="50" t="s">
        <v>12014</v>
      </c>
      <c r="F4073" s="50" t="s">
        <v>4705</v>
      </c>
      <c r="G4073" s="50" t="s">
        <v>4687</v>
      </c>
      <c r="H4073" s="50" t="s">
        <v>12015</v>
      </c>
      <c r="I4073" s="50">
        <f>(DAX__2019_2020__33[[#This Row],[Adj Close]]-DAX__2019_2020__33[[#This Row],[Adj Open]])/DAX__2019_2020__33[[#This Row],[Adj Open]]</f>
        <v>-2.7989864892987378E-2</v>
      </c>
      <c r="J4073" s="50">
        <f>DAX__2019_2020__33[[#This Row],[Adj Close]]-DAX__2019_2020__33[[#This Row],[Adj Open]]</f>
        <v>-3.3015915806680312</v>
      </c>
      <c r="K4073" s="50">
        <v>507733</v>
      </c>
    </row>
    <row r="4074" spans="1:11" x14ac:dyDescent="0.3">
      <c r="A4074" s="51" t="str">
        <f t="shared" si="68"/>
        <v>CON.DE</v>
      </c>
      <c r="B4074" s="52" t="s">
        <v>115</v>
      </c>
      <c r="C4074" s="50" t="s">
        <v>12016</v>
      </c>
      <c r="D4074" s="50">
        <f>DAX__2019_2020__33[[#This Row],[Open]]*(DAX__2019_2020__33[[#This Row],[Adj Close]]/DAX__2019_2020__33[[#This Row],[Close]])</f>
        <v>113.92617769244129</v>
      </c>
      <c r="E4074" s="50" t="s">
        <v>12017</v>
      </c>
      <c r="F4074" s="50" t="s">
        <v>12018</v>
      </c>
      <c r="G4074" s="50" t="s">
        <v>12019</v>
      </c>
      <c r="H4074" s="50" t="s">
        <v>12020</v>
      </c>
      <c r="I4074" s="50">
        <f>(DAX__2019_2020__33[[#This Row],[Adj Close]]-DAX__2019_2020__33[[#This Row],[Adj Open]])/DAX__2019_2020__33[[#This Row],[Adj Open]]</f>
        <v>4.3658168897636178E-2</v>
      </c>
      <c r="J4074" s="50">
        <f>DAX__2019_2020__33[[#This Row],[Adj Close]]-DAX__2019_2020__33[[#This Row],[Adj Open]]</f>
        <v>4.9738083075587127</v>
      </c>
      <c r="K4074" s="50">
        <v>775496</v>
      </c>
    </row>
    <row r="4075" spans="1:11" x14ac:dyDescent="0.3">
      <c r="A4075" s="51" t="str">
        <f t="shared" si="68"/>
        <v>CON.DE</v>
      </c>
      <c r="B4075" s="52" t="s">
        <v>116</v>
      </c>
      <c r="C4075" s="50" t="s">
        <v>12021</v>
      </c>
      <c r="D4075" s="50">
        <f>DAX__2019_2020__33[[#This Row],[Open]]*(DAX__2019_2020__33[[#This Row],[Adj Close]]/DAX__2019_2020__33[[#This Row],[Close]])</f>
        <v>118.68559845630662</v>
      </c>
      <c r="E4075" s="50" t="s">
        <v>12022</v>
      </c>
      <c r="F4075" s="50" t="s">
        <v>12011</v>
      </c>
      <c r="G4075" s="50" t="s">
        <v>12014</v>
      </c>
      <c r="H4075" s="50" t="s">
        <v>12023</v>
      </c>
      <c r="I4075" s="50">
        <f>(DAX__2019_2020__33[[#This Row],[Adj Close]]-DAX__2019_2020__33[[#This Row],[Adj Open]])/DAX__2019_2020__33[[#This Row],[Adj Open]]</f>
        <v>-3.6118498675646144E-4</v>
      </c>
      <c r="J4075" s="50">
        <f>DAX__2019_2020__33[[#This Row],[Adj Close]]-DAX__2019_2020__33[[#This Row],[Adj Open]]</f>
        <v>-4.2867456306623808E-2</v>
      </c>
      <c r="K4075" s="50">
        <v>374411</v>
      </c>
    </row>
    <row r="4076" spans="1:11" x14ac:dyDescent="0.3">
      <c r="A4076" s="51" t="str">
        <f t="shared" si="68"/>
        <v>CON.DE</v>
      </c>
      <c r="B4076" s="52" t="s">
        <v>117</v>
      </c>
      <c r="C4076" s="50" t="s">
        <v>12024</v>
      </c>
      <c r="D4076" s="50">
        <f>DAX__2019_2020__33[[#This Row],[Open]]*(DAX__2019_2020__33[[#This Row],[Adj Close]]/DAX__2019_2020__33[[#This Row],[Close]])</f>
        <v>118.29969876042877</v>
      </c>
      <c r="E4076" s="50" t="s">
        <v>6559</v>
      </c>
      <c r="F4076" s="50" t="s">
        <v>12025</v>
      </c>
      <c r="G4076" s="50" t="s">
        <v>6559</v>
      </c>
      <c r="H4076" s="50" t="s">
        <v>12026</v>
      </c>
      <c r="I4076" s="50">
        <f>(DAX__2019_2020__33[[#This Row],[Adj Close]]-DAX__2019_2020__33[[#This Row],[Adj Open]])/DAX__2019_2020__33[[#This Row],[Adj Open]]</f>
        <v>7.6114753376906553E-3</v>
      </c>
      <c r="J4076" s="50">
        <f>DAX__2019_2020__33[[#This Row],[Adj Close]]-DAX__2019_2020__33[[#This Row],[Adj Open]]</f>
        <v>0.90043523957123739</v>
      </c>
      <c r="K4076" s="50">
        <v>346720</v>
      </c>
    </row>
    <row r="4077" spans="1:11" x14ac:dyDescent="0.3">
      <c r="A4077" s="51" t="str">
        <f t="shared" si="68"/>
        <v>CON.DE</v>
      </c>
      <c r="B4077" s="52" t="s">
        <v>118</v>
      </c>
      <c r="C4077" s="50" t="s">
        <v>12022</v>
      </c>
      <c r="D4077" s="50">
        <f>DAX__2019_2020__33[[#This Row],[Open]]*(DAX__2019_2020__33[[#This Row],[Adj Close]]/DAX__2019_2020__33[[#This Row],[Close]])</f>
        <v>119.37165191549136</v>
      </c>
      <c r="E4077" s="50" t="s">
        <v>12027</v>
      </c>
      <c r="F4077" s="50" t="s">
        <v>12022</v>
      </c>
      <c r="G4077" s="50" t="s">
        <v>12028</v>
      </c>
      <c r="H4077" s="50" t="s">
        <v>12029</v>
      </c>
      <c r="I4077" s="50">
        <f>(DAX__2019_2020__33[[#This Row],[Adj Close]]-DAX__2019_2020__33[[#This Row],[Adj Open]])/DAX__2019_2020__33[[#This Row],[Adj Open]]</f>
        <v>4.0229929027943895E-2</v>
      </c>
      <c r="J4077" s="50">
        <f>DAX__2019_2020__33[[#This Row],[Adj Close]]-DAX__2019_2020__33[[#This Row],[Adj Open]]</f>
        <v>4.8023130845086399</v>
      </c>
      <c r="K4077" s="50">
        <v>1078636</v>
      </c>
    </row>
    <row r="4078" spans="1:11" x14ac:dyDescent="0.3">
      <c r="A4078" s="51" t="str">
        <f t="shared" si="68"/>
        <v>CON.DE</v>
      </c>
      <c r="B4078" s="52" t="s">
        <v>119</v>
      </c>
      <c r="C4078" s="50" t="s">
        <v>12028</v>
      </c>
      <c r="D4078" s="50">
        <f>DAX__2019_2020__33[[#This Row],[Open]]*(DAX__2019_2020__33[[#This Row],[Adj Close]]/DAX__2019_2020__33[[#This Row],[Close]])</f>
        <v>124.17396567142217</v>
      </c>
      <c r="E4078" s="50" t="s">
        <v>12030</v>
      </c>
      <c r="F4078" s="50" t="s">
        <v>12031</v>
      </c>
      <c r="G4078" s="50" t="s">
        <v>12032</v>
      </c>
      <c r="H4078" s="50" t="s">
        <v>12033</v>
      </c>
      <c r="I4078" s="50">
        <f>(DAX__2019_2020__33[[#This Row],[Adj Close]]-DAX__2019_2020__33[[#This Row],[Adj Open]])/DAX__2019_2020__33[[#This Row],[Adj Open]]</f>
        <v>-6.5607526265037365E-3</v>
      </c>
      <c r="J4078" s="50">
        <f>DAX__2019_2020__33[[#This Row],[Adj Close]]-DAX__2019_2020__33[[#This Row],[Adj Open]]</f>
        <v>-0.81467467142216776</v>
      </c>
      <c r="K4078" s="50">
        <v>572929</v>
      </c>
    </row>
    <row r="4079" spans="1:11" x14ac:dyDescent="0.3">
      <c r="A4079" s="51" t="str">
        <f t="shared" si="68"/>
        <v>CON.DE</v>
      </c>
      <c r="B4079" s="52" t="s">
        <v>120</v>
      </c>
      <c r="C4079" s="50" t="s">
        <v>12034</v>
      </c>
      <c r="D4079" s="50">
        <f>DAX__2019_2020__33[[#This Row],[Open]]*(DAX__2019_2020__33[[#This Row],[Adj Close]]/DAX__2019_2020__33[[#This Row],[Close]])</f>
        <v>122.88761977784681</v>
      </c>
      <c r="E4079" s="50" t="s">
        <v>12035</v>
      </c>
      <c r="F4079" s="50" t="s">
        <v>12036</v>
      </c>
      <c r="G4079" s="50" t="s">
        <v>12037</v>
      </c>
      <c r="H4079" s="50" t="s">
        <v>12038</v>
      </c>
      <c r="I4079" s="50">
        <f>(DAX__2019_2020__33[[#This Row],[Adj Close]]-DAX__2019_2020__33[[#This Row],[Adj Open]])/DAX__2019_2020__33[[#This Row],[Adj Open]]</f>
        <v>4.186957344306466E-3</v>
      </c>
      <c r="J4079" s="50">
        <f>DAX__2019_2020__33[[#This Row],[Adj Close]]-DAX__2019_2020__33[[#This Row],[Adj Open]]</f>
        <v>0.51452522215319618</v>
      </c>
      <c r="K4079" s="50">
        <v>603471</v>
      </c>
    </row>
    <row r="4080" spans="1:11" x14ac:dyDescent="0.3">
      <c r="A4080" s="51" t="str">
        <f t="shared" si="68"/>
        <v>CON.DE</v>
      </c>
      <c r="B4080" s="52" t="s">
        <v>121</v>
      </c>
      <c r="C4080" s="50" t="s">
        <v>12039</v>
      </c>
      <c r="D4080" s="50">
        <f>DAX__2019_2020__33[[#This Row],[Open]]*(DAX__2019_2020__33[[#This Row],[Adj Close]]/DAX__2019_2020__33[[#This Row],[Close]])</f>
        <v>124.1310741669506</v>
      </c>
      <c r="E4080" s="50" t="s">
        <v>12040</v>
      </c>
      <c r="F4080" s="50" t="s">
        <v>12041</v>
      </c>
      <c r="G4080" s="50" t="s">
        <v>12042</v>
      </c>
      <c r="H4080" s="50" t="s">
        <v>12043</v>
      </c>
      <c r="I4080" s="50">
        <f>(DAX__2019_2020__33[[#This Row],[Adj Close]]-DAX__2019_2020__33[[#This Row],[Adj Open]])/DAX__2019_2020__33[[#This Row],[Adj Open]]</f>
        <v>1.3816925734024122E-2</v>
      </c>
      <c r="J4080" s="50">
        <f>DAX__2019_2020__33[[#This Row],[Adj Close]]-DAX__2019_2020__33[[#This Row],[Adj Open]]</f>
        <v>1.7151098330493966</v>
      </c>
      <c r="K4080" s="50">
        <v>729019</v>
      </c>
    </row>
    <row r="4081" spans="1:11" x14ac:dyDescent="0.3">
      <c r="A4081" s="51" t="str">
        <f t="shared" si="68"/>
        <v>CON.DE</v>
      </c>
      <c r="B4081" s="52" t="s">
        <v>122</v>
      </c>
      <c r="C4081" s="50" t="s">
        <v>12044</v>
      </c>
      <c r="D4081" s="50">
        <f>DAX__2019_2020__33[[#This Row],[Open]]*(DAX__2019_2020__33[[#This Row],[Adj Close]]/DAX__2019_2020__33[[#This Row],[Close]])</f>
        <v>125.1172565942482</v>
      </c>
      <c r="E4081" s="50" t="s">
        <v>12044</v>
      </c>
      <c r="F4081" s="50" t="s">
        <v>12045</v>
      </c>
      <c r="G4081" s="50" t="s">
        <v>12046</v>
      </c>
      <c r="H4081" s="50" t="s">
        <v>12047</v>
      </c>
      <c r="I4081" s="50">
        <f>(DAX__2019_2020__33[[#This Row],[Adj Close]]-DAX__2019_2020__33[[#This Row],[Adj Open]])/DAX__2019_2020__33[[#This Row],[Adj Open]]</f>
        <v>-6.5112888215745485E-3</v>
      </c>
      <c r="J4081" s="50">
        <f>DAX__2019_2020__33[[#This Row],[Adj Close]]-DAX__2019_2020__33[[#This Row],[Adj Open]]</f>
        <v>-0.81467459424820277</v>
      </c>
      <c r="K4081" s="50">
        <v>528717</v>
      </c>
    </row>
    <row r="4082" spans="1:11" x14ac:dyDescent="0.3">
      <c r="A4082" s="51" t="str">
        <f t="shared" si="68"/>
        <v>CON.DE</v>
      </c>
      <c r="B4082" s="52" t="s">
        <v>123</v>
      </c>
      <c r="C4082" s="50" t="s">
        <v>12048</v>
      </c>
      <c r="D4082" s="50">
        <f>DAX__2019_2020__33[[#This Row],[Open]]*(DAX__2019_2020__33[[#This Row],[Adj Close]]/DAX__2019_2020__33[[#This Row],[Close]])</f>
        <v>124.04532449616832</v>
      </c>
      <c r="E4082" s="50" t="s">
        <v>12049</v>
      </c>
      <c r="F4082" s="50" t="s">
        <v>12050</v>
      </c>
      <c r="G4082" s="50" t="s">
        <v>12051</v>
      </c>
      <c r="H4082" s="50" t="s">
        <v>12052</v>
      </c>
      <c r="I4082" s="50">
        <f>(DAX__2019_2020__33[[#This Row],[Adj Close]]-DAX__2019_2020__33[[#This Row],[Adj Open]])/DAX__2019_2020__33[[#This Row],[Adj Open]]</f>
        <v>-3.4566195695797247E-3</v>
      </c>
      <c r="J4082" s="50">
        <f>DAX__2019_2020__33[[#This Row],[Adj Close]]-DAX__2019_2020__33[[#This Row],[Adj Open]]</f>
        <v>-0.42877749616832261</v>
      </c>
      <c r="K4082" s="50">
        <v>444548</v>
      </c>
    </row>
    <row r="4083" spans="1:11" x14ac:dyDescent="0.3">
      <c r="A4083" s="51" t="str">
        <f t="shared" si="68"/>
        <v>CON.DE</v>
      </c>
      <c r="B4083" s="52" t="s">
        <v>124</v>
      </c>
      <c r="C4083" s="50" t="s">
        <v>12050</v>
      </c>
      <c r="D4083" s="50">
        <f>DAX__2019_2020__33[[#This Row],[Open]]*(DAX__2019_2020__33[[#This Row],[Adj Close]]/DAX__2019_2020__33[[#This Row],[Close]])</f>
        <v>122.80185353844652</v>
      </c>
      <c r="E4083" s="50" t="s">
        <v>12051</v>
      </c>
      <c r="F4083" s="50" t="s">
        <v>12053</v>
      </c>
      <c r="G4083" s="50" t="s">
        <v>12054</v>
      </c>
      <c r="H4083" s="50" t="s">
        <v>12055</v>
      </c>
      <c r="I4083" s="50">
        <f>(DAX__2019_2020__33[[#This Row],[Adj Close]]-DAX__2019_2020__33[[#This Row],[Adj Open]])/DAX__2019_2020__33[[#This Row],[Adj Open]]</f>
        <v>5.5866132455296208E-3</v>
      </c>
      <c r="J4083" s="50">
        <f>DAX__2019_2020__33[[#This Row],[Adj Close]]-DAX__2019_2020__33[[#This Row],[Adj Open]]</f>
        <v>0.68604646155347382</v>
      </c>
      <c r="K4083" s="50">
        <v>437165</v>
      </c>
    </row>
    <row r="4084" spans="1:11" x14ac:dyDescent="0.3">
      <c r="A4084" s="51" t="str">
        <f t="shared" si="68"/>
        <v>CON.DE</v>
      </c>
      <c r="B4084" s="52" t="s">
        <v>125</v>
      </c>
      <c r="C4084" s="50" t="s">
        <v>12049</v>
      </c>
      <c r="D4084" s="50">
        <f>DAX__2019_2020__33[[#This Row],[Open]]*(DAX__2019_2020__33[[#This Row],[Adj Close]]/DAX__2019_2020__33[[#This Row],[Close]])</f>
        <v>124.77422949808675</v>
      </c>
      <c r="E4084" s="50" t="s">
        <v>12056</v>
      </c>
      <c r="F4084" s="50" t="s">
        <v>12057</v>
      </c>
      <c r="G4084" s="50" t="s">
        <v>12058</v>
      </c>
      <c r="H4084" s="50" t="s">
        <v>12059</v>
      </c>
      <c r="I4084" s="50">
        <f>(DAX__2019_2020__33[[#This Row],[Adj Close]]-DAX__2019_2020__33[[#This Row],[Adj Open]])/DAX__2019_2020__33[[#This Row],[Adj Open]]</f>
        <v>4.467312714776561E-3</v>
      </c>
      <c r="J4084" s="50">
        <f>DAX__2019_2020__33[[#This Row],[Adj Close]]-DAX__2019_2020__33[[#This Row],[Adj Open]]</f>
        <v>0.55740550191325156</v>
      </c>
      <c r="K4084" s="50">
        <v>549806</v>
      </c>
    </row>
    <row r="4085" spans="1:11" x14ac:dyDescent="0.3">
      <c r="A4085" s="51" t="str">
        <f t="shared" si="68"/>
        <v>CON.DE</v>
      </c>
      <c r="B4085" s="52" t="s">
        <v>126</v>
      </c>
      <c r="C4085" s="50" t="s">
        <v>12060</v>
      </c>
      <c r="D4085" s="50">
        <f>DAX__2019_2020__33[[#This Row],[Open]]*(DAX__2019_2020__33[[#This Row],[Adj Close]]/DAX__2019_2020__33[[#This Row],[Close]])</f>
        <v>126.18919749487765</v>
      </c>
      <c r="E4085" s="50" t="s">
        <v>12061</v>
      </c>
      <c r="F4085" s="50" t="s">
        <v>12062</v>
      </c>
      <c r="G4085" s="50" t="s">
        <v>12063</v>
      </c>
      <c r="H4085" s="50" t="s">
        <v>12064</v>
      </c>
      <c r="I4085" s="50">
        <f>(DAX__2019_2020__33[[#This Row],[Adj Close]]-DAX__2019_2020__33[[#This Row],[Adj Open]])/DAX__2019_2020__33[[#This Row],[Adj Open]]</f>
        <v>-2.3784642492066859E-3</v>
      </c>
      <c r="J4085" s="50">
        <f>DAX__2019_2020__33[[#This Row],[Adj Close]]-DAX__2019_2020__33[[#This Row],[Adj Open]]</f>
        <v>-0.30013649487764837</v>
      </c>
      <c r="K4085" s="50">
        <v>387245</v>
      </c>
    </row>
    <row r="4086" spans="1:11" x14ac:dyDescent="0.3">
      <c r="A4086" s="51" t="str">
        <f t="shared" si="68"/>
        <v>CON.DE</v>
      </c>
      <c r="B4086" s="52" t="s">
        <v>127</v>
      </c>
      <c r="C4086" s="50" t="s">
        <v>6546</v>
      </c>
      <c r="D4086" s="50">
        <f>DAX__2019_2020__33[[#This Row],[Open]]*(DAX__2019_2020__33[[#This Row],[Adj Close]]/DAX__2019_2020__33[[#This Row],[Close]])</f>
        <v>125.28877572446808</v>
      </c>
      <c r="E4086" s="50" t="s">
        <v>12065</v>
      </c>
      <c r="F4086" s="50" t="s">
        <v>12066</v>
      </c>
      <c r="G4086" s="50" t="s">
        <v>12027</v>
      </c>
      <c r="H4086" s="50" t="s">
        <v>12067</v>
      </c>
      <c r="I4086" s="50">
        <f>(DAX__2019_2020__33[[#This Row],[Adj Close]]-DAX__2019_2020__33[[#This Row],[Adj Open]])/DAX__2019_2020__33[[#This Row],[Adj Open]]</f>
        <v>-1.711156671684286E-3</v>
      </c>
      <c r="J4086" s="50">
        <f>DAX__2019_2020__33[[#This Row],[Adj Close]]-DAX__2019_2020__33[[#This Row],[Adj Open]]</f>
        <v>-0.21438872446807977</v>
      </c>
      <c r="K4086" s="50">
        <v>420074</v>
      </c>
    </row>
    <row r="4087" spans="1:11" x14ac:dyDescent="0.3">
      <c r="A4087" s="51" t="str">
        <f t="shared" si="68"/>
        <v>CON.DE</v>
      </c>
      <c r="B4087" s="52" t="s">
        <v>128</v>
      </c>
      <c r="C4087" s="50" t="s">
        <v>12046</v>
      </c>
      <c r="D4087" s="50">
        <f>DAX__2019_2020__33[[#This Row],[Open]]*(DAX__2019_2020__33[[#This Row],[Adj Close]]/DAX__2019_2020__33[[#This Row],[Close]])</f>
        <v>124.3025972633807</v>
      </c>
      <c r="E4087" s="50" t="s">
        <v>12046</v>
      </c>
      <c r="F4087" s="50" t="s">
        <v>12053</v>
      </c>
      <c r="G4087" s="50" t="s">
        <v>12068</v>
      </c>
      <c r="H4087" s="50" t="s">
        <v>12069</v>
      </c>
      <c r="I4087" s="50">
        <f>(DAX__2019_2020__33[[#This Row],[Adj Close]]-DAX__2019_2020__33[[#This Row],[Adj Open]])/DAX__2019_2020__33[[#This Row],[Adj Open]]</f>
        <v>-5.1741981063993586E-3</v>
      </c>
      <c r="J4087" s="50">
        <f>DAX__2019_2020__33[[#This Row],[Adj Close]]-DAX__2019_2020__33[[#This Row],[Adj Open]]</f>
        <v>-0.64316626338070648</v>
      </c>
      <c r="K4087" s="50">
        <v>605196</v>
      </c>
    </row>
    <row r="4088" spans="1:11" x14ac:dyDescent="0.3">
      <c r="A4088" s="51" t="str">
        <f t="shared" si="68"/>
        <v>CON.DE</v>
      </c>
      <c r="B4088" s="52" t="s">
        <v>129</v>
      </c>
      <c r="C4088" s="50" t="s">
        <v>12070</v>
      </c>
      <c r="D4088" s="50">
        <f>DAX__2019_2020__33[[#This Row],[Open]]*(DAX__2019_2020__33[[#This Row],[Adj Close]]/DAX__2019_2020__33[[#This Row],[Close]])</f>
        <v>122.6303692201264</v>
      </c>
      <c r="E4088" s="50" t="s">
        <v>12071</v>
      </c>
      <c r="F4088" s="50" t="s">
        <v>12072</v>
      </c>
      <c r="G4088" s="50" t="s">
        <v>12073</v>
      </c>
      <c r="H4088" s="50" t="s">
        <v>12074</v>
      </c>
      <c r="I4088" s="50">
        <f>(DAX__2019_2020__33[[#This Row],[Adj Close]]-DAX__2019_2020__33[[#This Row],[Adj Open]])/DAX__2019_2020__33[[#This Row],[Adj Open]]</f>
        <v>-1.0139839160839138E-2</v>
      </c>
      <c r="J4088" s="50">
        <f>DAX__2019_2020__33[[#This Row],[Adj Close]]-DAX__2019_2020__33[[#This Row],[Adj Open]]</f>
        <v>-1.2434522201264002</v>
      </c>
      <c r="K4088" s="50">
        <v>866926</v>
      </c>
    </row>
    <row r="4089" spans="1:11" x14ac:dyDescent="0.3">
      <c r="A4089" s="51" t="str">
        <f t="shared" si="68"/>
        <v>CON.DE</v>
      </c>
      <c r="B4089" s="52" t="s">
        <v>130</v>
      </c>
      <c r="C4089" s="50" t="s">
        <v>12075</v>
      </c>
      <c r="D4089" s="50">
        <f>DAX__2019_2020__33[[#This Row],[Open]]*(DAX__2019_2020__33[[#This Row],[Adj Close]]/DAX__2019_2020__33[[#This Row],[Close]])</f>
        <v>118.08531003021294</v>
      </c>
      <c r="E4089" s="50" t="s">
        <v>12076</v>
      </c>
      <c r="F4089" s="50" t="s">
        <v>12077</v>
      </c>
      <c r="G4089" s="50" t="s">
        <v>6559</v>
      </c>
      <c r="H4089" s="50" t="s">
        <v>12026</v>
      </c>
      <c r="I4089" s="50">
        <f>(DAX__2019_2020__33[[#This Row],[Adj Close]]-DAX__2019_2020__33[[#This Row],[Adj Open]])/DAX__2019_2020__33[[#This Row],[Adj Open]]</f>
        <v>9.440835354557078E-3</v>
      </c>
      <c r="J4089" s="50">
        <f>DAX__2019_2020__33[[#This Row],[Adj Close]]-DAX__2019_2020__33[[#This Row],[Adj Open]]</f>
        <v>1.1148239697870679</v>
      </c>
      <c r="K4089" s="50">
        <v>749202</v>
      </c>
    </row>
    <row r="4090" spans="1:11" x14ac:dyDescent="0.3">
      <c r="A4090" s="51" t="str">
        <f t="shared" si="68"/>
        <v>CON.DE</v>
      </c>
      <c r="B4090" s="52" t="s">
        <v>131</v>
      </c>
      <c r="C4090" s="50" t="s">
        <v>11995</v>
      </c>
      <c r="D4090" s="50">
        <f>DAX__2019_2020__33[[#This Row],[Open]]*(DAX__2019_2020__33[[#This Row],[Adj Close]]/DAX__2019_2020__33[[#This Row],[Close]])</f>
        <v>119.45740616802783</v>
      </c>
      <c r="E4090" s="50" t="s">
        <v>12072</v>
      </c>
      <c r="F4090" s="50" t="s">
        <v>12078</v>
      </c>
      <c r="G4090" s="50" t="s">
        <v>12079</v>
      </c>
      <c r="H4090" s="50" t="s">
        <v>12080</v>
      </c>
      <c r="I4090" s="50">
        <f>(DAX__2019_2020__33[[#This Row],[Adj Close]]-DAX__2019_2020__33[[#This Row],[Adj Open]])/DAX__2019_2020__33[[#This Row],[Adj Open]]</f>
        <v>2.8714572245916656E-3</v>
      </c>
      <c r="J4090" s="50">
        <f>DAX__2019_2020__33[[#This Row],[Adj Close]]-DAX__2019_2020__33[[#This Row],[Adj Open]]</f>
        <v>0.34301683197216448</v>
      </c>
      <c r="K4090" s="50">
        <v>392668</v>
      </c>
    </row>
    <row r="4091" spans="1:11" x14ac:dyDescent="0.3">
      <c r="A4091" s="51" t="str">
        <f t="shared" si="68"/>
        <v>CON.DE</v>
      </c>
      <c r="B4091" s="52" t="s">
        <v>132</v>
      </c>
      <c r="C4091" s="50" t="s">
        <v>11969</v>
      </c>
      <c r="D4091" s="50">
        <f>DAX__2019_2020__33[[#This Row],[Open]]*(DAX__2019_2020__33[[#This Row],[Adj Close]]/DAX__2019_2020__33[[#This Row],[Close]])</f>
        <v>120.91523875931446</v>
      </c>
      <c r="E4091" s="50" t="s">
        <v>12081</v>
      </c>
      <c r="F4091" s="50" t="s">
        <v>12082</v>
      </c>
      <c r="G4091" s="50" t="s">
        <v>12083</v>
      </c>
      <c r="H4091" s="50" t="s">
        <v>12084</v>
      </c>
      <c r="I4091" s="50">
        <f>(DAX__2019_2020__33[[#This Row],[Adj Close]]-DAX__2019_2020__33[[#This Row],[Adj Open]])/DAX__2019_2020__33[[#This Row],[Adj Open]]</f>
        <v>-3.9007304964539429E-3</v>
      </c>
      <c r="J4091" s="50">
        <f>DAX__2019_2020__33[[#This Row],[Adj Close]]-DAX__2019_2020__33[[#This Row],[Adj Open]]</f>
        <v>-0.47165775931446774</v>
      </c>
      <c r="K4091" s="50">
        <v>533110</v>
      </c>
    </row>
    <row r="4092" spans="1:11" x14ac:dyDescent="0.3">
      <c r="A4092" s="51" t="str">
        <f t="shared" si="68"/>
        <v>CON.DE</v>
      </c>
      <c r="B4092" s="52" t="s">
        <v>133</v>
      </c>
      <c r="C4092" s="50" t="s">
        <v>6555</v>
      </c>
      <c r="D4092" s="50">
        <f>DAX__2019_2020__33[[#This Row],[Open]]*(DAX__2019_2020__33[[#This Row],[Adj Close]]/DAX__2019_2020__33[[#This Row],[Close]])</f>
        <v>120.05768197530864</v>
      </c>
      <c r="E4092" s="50" t="s">
        <v>12085</v>
      </c>
      <c r="F4092" s="50" t="s">
        <v>12082</v>
      </c>
      <c r="G4092" s="50" t="s">
        <v>12086</v>
      </c>
      <c r="H4092" s="50" t="s">
        <v>12087</v>
      </c>
      <c r="I4092" s="50">
        <f>(DAX__2019_2020__33[[#This Row],[Adj Close]]-DAX__2019_2020__33[[#This Row],[Adj Open]])/DAX__2019_2020__33[[#This Row],[Adj Open]]</f>
        <v>1.2500000000000006E-2</v>
      </c>
      <c r="J4092" s="50">
        <f>DAX__2019_2020__33[[#This Row],[Adj Close]]-DAX__2019_2020__33[[#This Row],[Adj Open]]</f>
        <v>1.5007210246913587</v>
      </c>
      <c r="K4092" s="50">
        <v>389425</v>
      </c>
    </row>
    <row r="4093" spans="1:11" x14ac:dyDescent="0.3">
      <c r="A4093" s="51" t="str">
        <f t="shared" si="68"/>
        <v>CON.DE</v>
      </c>
      <c r="B4093" s="52" t="s">
        <v>134</v>
      </c>
      <c r="C4093" s="50" t="s">
        <v>12088</v>
      </c>
      <c r="D4093" s="50">
        <f>DAX__2019_2020__33[[#This Row],[Open]]*(DAX__2019_2020__33[[#This Row],[Adj Close]]/DAX__2019_2020__33[[#This Row],[Close]])</f>
        <v>121.72991901831699</v>
      </c>
      <c r="E4093" s="50" t="s">
        <v>12089</v>
      </c>
      <c r="F4093" s="50" t="s">
        <v>12090</v>
      </c>
      <c r="G4093" s="50" t="s">
        <v>12091</v>
      </c>
      <c r="H4093" s="50" t="s">
        <v>12092</v>
      </c>
      <c r="I4093" s="50">
        <f>(DAX__2019_2020__33[[#This Row],[Adj Close]]-DAX__2019_2020__33[[#This Row],[Adj Open]])/DAX__2019_2020__33[[#This Row],[Adj Open]]</f>
        <v>-8.1014020732947303E-3</v>
      </c>
      <c r="J4093" s="50">
        <f>DAX__2019_2020__33[[#This Row],[Adj Close]]-DAX__2019_2020__33[[#This Row],[Adj Open]]</f>
        <v>-0.98618301831699284</v>
      </c>
      <c r="K4093" s="50">
        <v>455098</v>
      </c>
    </row>
    <row r="4094" spans="1:11" x14ac:dyDescent="0.3">
      <c r="A4094" s="51" t="str">
        <f t="shared" si="68"/>
        <v>CON.DE</v>
      </c>
      <c r="B4094" s="52" t="s">
        <v>135</v>
      </c>
      <c r="C4094" s="50" t="s">
        <v>12073</v>
      </c>
      <c r="D4094" s="50">
        <f>DAX__2019_2020__33[[#This Row],[Open]]*(DAX__2019_2020__33[[#This Row],[Adj Close]]/DAX__2019_2020__33[[#This Row],[Close]])</f>
        <v>121.38690946996914</v>
      </c>
      <c r="E4094" s="50" t="s">
        <v>12037</v>
      </c>
      <c r="F4094" s="50" t="s">
        <v>12093</v>
      </c>
      <c r="G4094" s="50" t="s">
        <v>12094</v>
      </c>
      <c r="H4094" s="50" t="s">
        <v>12095</v>
      </c>
      <c r="I4094" s="50">
        <f>(DAX__2019_2020__33[[#This Row],[Adj Close]]-DAX__2019_2020__33[[#This Row],[Adj Open]])/DAX__2019_2020__33[[#This Row],[Adj Open]]</f>
        <v>1.2716375569416231E-2</v>
      </c>
      <c r="J4094" s="50">
        <f>DAX__2019_2020__33[[#This Row],[Adj Close]]-DAX__2019_2020__33[[#This Row],[Adj Open]]</f>
        <v>1.5436015300308554</v>
      </c>
      <c r="K4094" s="50">
        <v>985317</v>
      </c>
    </row>
    <row r="4095" spans="1:11" x14ac:dyDescent="0.3">
      <c r="A4095" s="51" t="str">
        <f t="shared" si="68"/>
        <v>CON.DE</v>
      </c>
      <c r="B4095" s="52" t="s">
        <v>136</v>
      </c>
      <c r="C4095" s="50" t="s">
        <v>12096</v>
      </c>
      <c r="D4095" s="50">
        <f>DAX__2019_2020__33[[#This Row],[Open]]*(DAX__2019_2020__33[[#This Row],[Adj Close]]/DAX__2019_2020__33[[#This Row],[Close]])</f>
        <v>122.58747451579714</v>
      </c>
      <c r="E4095" s="50" t="s">
        <v>12097</v>
      </c>
      <c r="F4095" s="50" t="s">
        <v>12098</v>
      </c>
      <c r="G4095" s="50" t="s">
        <v>12085</v>
      </c>
      <c r="H4095" s="50" t="s">
        <v>12099</v>
      </c>
      <c r="I4095" s="50">
        <f>(DAX__2019_2020__33[[#This Row],[Adj Close]]-DAX__2019_2020__33[[#This Row],[Adj Open]])/DAX__2019_2020__33[[#This Row],[Adj Open]]</f>
        <v>-5.5963834682697363E-3</v>
      </c>
      <c r="J4095" s="50">
        <f>DAX__2019_2020__33[[#This Row],[Adj Close]]-DAX__2019_2020__33[[#This Row],[Adj Open]]</f>
        <v>-0.68604651579714471</v>
      </c>
      <c r="K4095" s="50">
        <v>345253</v>
      </c>
    </row>
    <row r="4096" spans="1:11" x14ac:dyDescent="0.3">
      <c r="A4096" s="51" t="str">
        <f t="shared" si="68"/>
        <v>CON.DE</v>
      </c>
      <c r="B4096" s="52" t="s">
        <v>137</v>
      </c>
      <c r="C4096" s="50" t="s">
        <v>12100</v>
      </c>
      <c r="D4096" s="50">
        <f>DAX__2019_2020__33[[#This Row],[Open]]*(DAX__2019_2020__33[[#This Row],[Adj Close]]/DAX__2019_2020__33[[#This Row],[Close]])</f>
        <v>122.07295974327815</v>
      </c>
      <c r="E4096" s="50" t="s">
        <v>12101</v>
      </c>
      <c r="F4096" s="50" t="s">
        <v>12102</v>
      </c>
      <c r="G4096" s="50" t="s">
        <v>12103</v>
      </c>
      <c r="H4096" s="50" t="s">
        <v>12104</v>
      </c>
      <c r="I4096" s="50">
        <f>(DAX__2019_2020__33[[#This Row],[Adj Close]]-DAX__2019_2020__33[[#This Row],[Adj Open]])/DAX__2019_2020__33[[#This Row],[Adj Open]]</f>
        <v>1.9318580148145442E-2</v>
      </c>
      <c r="J4096" s="50">
        <f>DAX__2019_2020__33[[#This Row],[Adj Close]]-DAX__2019_2020__33[[#This Row],[Adj Open]]</f>
        <v>2.3582762567218509</v>
      </c>
      <c r="K4096" s="50">
        <v>595029</v>
      </c>
    </row>
    <row r="4097" spans="1:11" x14ac:dyDescent="0.3">
      <c r="A4097" s="51" t="str">
        <f t="shared" si="68"/>
        <v>CON.DE</v>
      </c>
      <c r="B4097" s="52" t="s">
        <v>138</v>
      </c>
      <c r="C4097" s="50" t="s">
        <v>12105</v>
      </c>
      <c r="D4097" s="50">
        <f>DAX__2019_2020__33[[#This Row],[Open]]*(DAX__2019_2020__33[[#This Row],[Adj Close]]/DAX__2019_2020__33[[#This Row],[Close]])</f>
        <v>123.83092521794644</v>
      </c>
      <c r="E4097" s="50" t="s">
        <v>12106</v>
      </c>
      <c r="F4097" s="50" t="s">
        <v>12107</v>
      </c>
      <c r="G4097" s="50" t="s">
        <v>11982</v>
      </c>
      <c r="H4097" s="50" t="s">
        <v>12108</v>
      </c>
      <c r="I4097" s="50">
        <f>(DAX__2019_2020__33[[#This Row],[Adj Close]]-DAX__2019_2020__33[[#This Row],[Adj Open]])/DAX__2019_2020__33[[#This Row],[Adj Open]]</f>
        <v>-2.4238228153943064E-2</v>
      </c>
      <c r="J4097" s="50">
        <f>DAX__2019_2020__33[[#This Row],[Adj Close]]-DAX__2019_2020__33[[#This Row],[Adj Open]]</f>
        <v>-3.0014422179464475</v>
      </c>
      <c r="K4097" s="50">
        <v>643396</v>
      </c>
    </row>
    <row r="4098" spans="1:11" x14ac:dyDescent="0.3">
      <c r="A4098" s="51" t="str">
        <f t="shared" si="68"/>
        <v>CON.DE</v>
      </c>
      <c r="B4098" s="52" t="s">
        <v>139</v>
      </c>
      <c r="C4098" s="50" t="s">
        <v>12109</v>
      </c>
      <c r="D4098" s="50">
        <f>DAX__2019_2020__33[[#This Row],[Open]]*(DAX__2019_2020__33[[#This Row],[Adj Close]]/DAX__2019_2020__33[[#This Row],[Close]])</f>
        <v>120.57223204339923</v>
      </c>
      <c r="E4098" s="50" t="s">
        <v>12089</v>
      </c>
      <c r="F4098" s="50" t="s">
        <v>12110</v>
      </c>
      <c r="G4098" s="50" t="s">
        <v>12111</v>
      </c>
      <c r="H4098" s="50" t="s">
        <v>12112</v>
      </c>
      <c r="I4098" s="50">
        <f>(DAX__2019_2020__33[[#This Row],[Adj Close]]-DAX__2019_2020__33[[#This Row],[Adj Open]])/DAX__2019_2020__33[[#This Row],[Adj Open]]</f>
        <v>7.1123752299128698E-3</v>
      </c>
      <c r="J4098" s="50">
        <f>DAX__2019_2020__33[[#This Row],[Adj Close]]-DAX__2019_2020__33[[#This Row],[Adj Open]]</f>
        <v>0.85755495660077941</v>
      </c>
      <c r="K4098" s="50">
        <v>522883</v>
      </c>
    </row>
    <row r="4099" spans="1:11" x14ac:dyDescent="0.3">
      <c r="A4099" s="51" t="str">
        <f t="shared" si="68"/>
        <v>CON.DE</v>
      </c>
      <c r="B4099" s="52" t="s">
        <v>140</v>
      </c>
      <c r="C4099" s="50" t="s">
        <v>12113</v>
      </c>
      <c r="D4099" s="50">
        <f>DAX__2019_2020__33[[#This Row],[Open]]*(DAX__2019_2020__33[[#This Row],[Adj Close]]/DAX__2019_2020__33[[#This Row],[Close]])</f>
        <v>122.11582386377441</v>
      </c>
      <c r="E4099" s="50" t="s">
        <v>12114</v>
      </c>
      <c r="F4099" s="50" t="s">
        <v>11983</v>
      </c>
      <c r="G4099" s="50" t="s">
        <v>12115</v>
      </c>
      <c r="H4099" s="50" t="s">
        <v>12116</v>
      </c>
      <c r="I4099" s="50">
        <f>(DAX__2019_2020__33[[#This Row],[Adj Close]]-DAX__2019_2020__33[[#This Row],[Adj Open]])/DAX__2019_2020__33[[#This Row],[Adj Open]]</f>
        <v>-3.1952164267647319E-2</v>
      </c>
      <c r="J4099" s="50">
        <f>DAX__2019_2020__33[[#This Row],[Adj Close]]-DAX__2019_2020__33[[#This Row],[Adj Open]]</f>
        <v>-3.9018648637744064</v>
      </c>
      <c r="K4099" s="50">
        <v>733471</v>
      </c>
    </row>
    <row r="4100" spans="1:11" x14ac:dyDescent="0.3">
      <c r="A4100" s="51" t="str">
        <f t="shared" si="68"/>
        <v>CON.DE</v>
      </c>
      <c r="B4100" s="52" t="s">
        <v>141</v>
      </c>
      <c r="C4100" s="50" t="s">
        <v>12117</v>
      </c>
      <c r="D4100" s="50">
        <f>DAX__2019_2020__33[[#This Row],[Open]]*(DAX__2019_2020__33[[#This Row],[Adj Close]]/DAX__2019_2020__33[[#This Row],[Close]])</f>
        <v>117.5707772314248</v>
      </c>
      <c r="E4100" s="50" t="s">
        <v>12118</v>
      </c>
      <c r="F4100" s="50" t="s">
        <v>4849</v>
      </c>
      <c r="G4100" s="50" t="s">
        <v>12119</v>
      </c>
      <c r="H4100" s="50" t="s">
        <v>12120</v>
      </c>
      <c r="I4100" s="50">
        <f>(DAX__2019_2020__33[[#This Row],[Adj Close]]-DAX__2019_2020__33[[#This Row],[Adj Open]])/DAX__2019_2020__33[[#This Row],[Adj Open]]</f>
        <v>7.2932892504757587E-4</v>
      </c>
      <c r="J4100" s="50">
        <f>DAX__2019_2020__33[[#This Row],[Adj Close]]-DAX__2019_2020__33[[#This Row],[Adj Open]]</f>
        <v>8.5747768575203054E-2</v>
      </c>
      <c r="K4100" s="50">
        <v>362913</v>
      </c>
    </row>
    <row r="4101" spans="1:11" x14ac:dyDescent="0.3">
      <c r="A4101" s="51" t="str">
        <f t="shared" si="68"/>
        <v>CON.DE</v>
      </c>
      <c r="B4101" s="52" t="s">
        <v>142</v>
      </c>
      <c r="C4101" s="50" t="s">
        <v>4809</v>
      </c>
      <c r="D4101" s="50">
        <f>DAX__2019_2020__33[[#This Row],[Open]]*(DAX__2019_2020__33[[#This Row],[Adj Close]]/DAX__2019_2020__33[[#This Row],[Close]])</f>
        <v>118.34258108364889</v>
      </c>
      <c r="E4101" s="50" t="s">
        <v>12121</v>
      </c>
      <c r="F4101" s="50" t="s">
        <v>12122</v>
      </c>
      <c r="G4101" s="50" t="s">
        <v>11975</v>
      </c>
      <c r="H4101" s="50" t="s">
        <v>12123</v>
      </c>
      <c r="I4101" s="50">
        <f>(DAX__2019_2020__33[[#This Row],[Adj Close]]-DAX__2019_2020__33[[#This Row],[Adj Open]])/DAX__2019_2020__33[[#This Row],[Adj Open]]</f>
        <v>-1.0507224637681108E-2</v>
      </c>
      <c r="J4101" s="50">
        <f>DAX__2019_2020__33[[#This Row],[Adj Close]]-DAX__2019_2020__33[[#This Row],[Adj Open]]</f>
        <v>-1.24345208364889</v>
      </c>
      <c r="K4101" s="50">
        <v>522972</v>
      </c>
    </row>
    <row r="4102" spans="1:11" x14ac:dyDescent="0.3">
      <c r="A4102" s="51" t="str">
        <f t="shared" si="68"/>
        <v>CON.DE</v>
      </c>
      <c r="B4102" s="52" t="s">
        <v>143</v>
      </c>
      <c r="C4102" s="50" t="s">
        <v>12124</v>
      </c>
      <c r="D4102" s="50">
        <f>DAX__2019_2020__33[[#This Row],[Open]]*(DAX__2019_2020__33[[#This Row],[Adj Close]]/DAX__2019_2020__33[[#This Row],[Close]])</f>
        <v>117.69942189075982</v>
      </c>
      <c r="E4102" s="50" t="s">
        <v>12118</v>
      </c>
      <c r="F4102" s="50" t="s">
        <v>4771</v>
      </c>
      <c r="G4102" s="50" t="s">
        <v>12125</v>
      </c>
      <c r="H4102" s="50" t="s">
        <v>12126</v>
      </c>
      <c r="I4102" s="50">
        <f>(DAX__2019_2020__33[[#This Row],[Adj Close]]-DAX__2019_2020__33[[#This Row],[Adj Open]])/DAX__2019_2020__33[[#This Row],[Adj Open]]</f>
        <v>-1.9672109289617424E-2</v>
      </c>
      <c r="J4102" s="50">
        <f>DAX__2019_2020__33[[#This Row],[Adj Close]]-DAX__2019_2020__33[[#This Row],[Adj Open]]</f>
        <v>-2.3153958907598167</v>
      </c>
      <c r="K4102" s="50">
        <v>681902</v>
      </c>
    </row>
    <row r="4103" spans="1:11" x14ac:dyDescent="0.3">
      <c r="A4103" s="51" t="str">
        <f t="shared" si="68"/>
        <v>CON.DE</v>
      </c>
      <c r="B4103" s="52" t="s">
        <v>144</v>
      </c>
      <c r="C4103" s="50" t="s">
        <v>4688</v>
      </c>
      <c r="D4103" s="50">
        <f>DAX__2019_2020__33[[#This Row],[Open]]*(DAX__2019_2020__33[[#This Row],[Adj Close]]/DAX__2019_2020__33[[#This Row],[Close]])</f>
        <v>115.083872739404</v>
      </c>
      <c r="E4103" s="50" t="s">
        <v>12127</v>
      </c>
      <c r="F4103" s="50" t="s">
        <v>12128</v>
      </c>
      <c r="G4103" s="50" t="s">
        <v>12129</v>
      </c>
      <c r="H4103" s="50" t="s">
        <v>12130</v>
      </c>
      <c r="I4103" s="50">
        <f>(DAX__2019_2020__33[[#This Row],[Adj Close]]-DAX__2019_2020__33[[#This Row],[Adj Open]])/DAX__2019_2020__33[[#This Row],[Adj Open]]</f>
        <v>-1.862891248797846E-3</v>
      </c>
      <c r="J4103" s="50">
        <f>DAX__2019_2020__33[[#This Row],[Adj Close]]-DAX__2019_2020__33[[#This Row],[Adj Open]]</f>
        <v>-0.21438873940400072</v>
      </c>
      <c r="K4103" s="50">
        <v>708019</v>
      </c>
    </row>
    <row r="4104" spans="1:11" x14ac:dyDescent="0.3">
      <c r="A4104" s="51" t="str">
        <f t="shared" si="68"/>
        <v>CON.DE</v>
      </c>
      <c r="B4104" s="52" t="s">
        <v>145</v>
      </c>
      <c r="C4104" s="50" t="s">
        <v>4688</v>
      </c>
      <c r="D4104" s="50">
        <f>DAX__2019_2020__33[[#This Row],[Open]]*(DAX__2019_2020__33[[#This Row],[Adj Close]]/DAX__2019_2020__33[[#This Row],[Close]])</f>
        <v>115.08387</v>
      </c>
      <c r="E4104" s="50" t="s">
        <v>12127</v>
      </c>
      <c r="F4104" s="50" t="s">
        <v>4788</v>
      </c>
      <c r="G4104" s="50" t="s">
        <v>4688</v>
      </c>
      <c r="H4104" s="50" t="s">
        <v>12131</v>
      </c>
      <c r="I4104" s="50">
        <f>(DAX__2019_2020__33[[#This Row],[Adj Close]]-DAX__2019_2020__33[[#This Row],[Adj Open]])/DAX__2019_2020__33[[#This Row],[Adj Open]]</f>
        <v>0</v>
      </c>
      <c r="J4104" s="50">
        <f>DAX__2019_2020__33[[#This Row],[Adj Close]]-DAX__2019_2020__33[[#This Row],[Adj Open]]</f>
        <v>0</v>
      </c>
      <c r="K4104" s="50">
        <v>854503</v>
      </c>
    </row>
    <row r="4105" spans="1:11" x14ac:dyDescent="0.3">
      <c r="A4105" s="51" t="str">
        <f t="shared" si="68"/>
        <v>CON.DE</v>
      </c>
      <c r="B4105" s="52" t="s">
        <v>146</v>
      </c>
      <c r="C4105" s="50" t="s">
        <v>11979</v>
      </c>
      <c r="D4105" s="50">
        <f>DAX__2019_2020__33[[#This Row],[Open]]*(DAX__2019_2020__33[[#This Row],[Adj Close]]/DAX__2019_2020__33[[#This Row],[Close]])</f>
        <v>117.05624406356219</v>
      </c>
      <c r="E4105" s="50" t="s">
        <v>12132</v>
      </c>
      <c r="F4105" s="50" t="s">
        <v>11979</v>
      </c>
      <c r="G4105" s="50" t="s">
        <v>12133</v>
      </c>
      <c r="H4105" s="50" t="s">
        <v>12134</v>
      </c>
      <c r="I4105" s="50">
        <f>(DAX__2019_2020__33[[#This Row],[Adj Close]]-DAX__2019_2020__33[[#This Row],[Adj Open]])/DAX__2019_2020__33[[#This Row],[Adj Open]]</f>
        <v>3.4285663003662967E-2</v>
      </c>
      <c r="J4105" s="50">
        <f>DAX__2019_2020__33[[#This Row],[Adj Close]]-DAX__2019_2020__33[[#This Row],[Adj Open]]</f>
        <v>4.013350936437817</v>
      </c>
      <c r="K4105" s="50">
        <v>1081538</v>
      </c>
    </row>
    <row r="4106" spans="1:11" x14ac:dyDescent="0.3">
      <c r="A4106" s="51" t="str">
        <f t="shared" ref="A4106:A4169" si="69">"CON.DE"</f>
        <v>CON.DE</v>
      </c>
      <c r="B4106" s="52" t="s">
        <v>147</v>
      </c>
      <c r="C4106" s="50" t="s">
        <v>12135</v>
      </c>
      <c r="D4106" s="50">
        <f>DAX__2019_2020__33[[#This Row],[Open]]*(DAX__2019_2020__33[[#This Row],[Adj Close]]/DAX__2019_2020__33[[#This Row],[Close]])</f>
        <v>120.86379959486905</v>
      </c>
      <c r="E4106" s="50" t="s">
        <v>6731</v>
      </c>
      <c r="F4106" s="50" t="s">
        <v>12136</v>
      </c>
      <c r="G4106" s="50" t="s">
        <v>12137</v>
      </c>
      <c r="H4106" s="50" t="s">
        <v>12138</v>
      </c>
      <c r="I4106" s="50">
        <f>(DAX__2019_2020__33[[#This Row],[Adj Close]]-DAX__2019_2020__33[[#This Row],[Adj Open]])/DAX__2019_2020__33[[#This Row],[Adj Open]]</f>
        <v>2.4833262028760204E-2</v>
      </c>
      <c r="J4106" s="50">
        <f>DAX__2019_2020__33[[#This Row],[Adj Close]]-DAX__2019_2020__33[[#This Row],[Adj Open]]</f>
        <v>3.0014424051309447</v>
      </c>
      <c r="K4106" s="50">
        <v>884695</v>
      </c>
    </row>
    <row r="4107" spans="1:11" x14ac:dyDescent="0.3">
      <c r="A4107" s="51" t="str">
        <f t="shared" si="69"/>
        <v>CON.DE</v>
      </c>
      <c r="B4107" s="52" t="s">
        <v>148</v>
      </c>
      <c r="C4107" s="50" t="s">
        <v>12139</v>
      </c>
      <c r="D4107" s="50">
        <f>DAX__2019_2020__33[[#This Row],[Open]]*(DAX__2019_2020__33[[#This Row],[Adj Close]]/DAX__2019_2020__33[[#This Row],[Close]])</f>
        <v>125.66610570080866</v>
      </c>
      <c r="E4107" s="50" t="s">
        <v>12140</v>
      </c>
      <c r="F4107" s="50" t="s">
        <v>12139</v>
      </c>
      <c r="G4107" s="50" t="s">
        <v>12141</v>
      </c>
      <c r="H4107" s="50" t="s">
        <v>12142</v>
      </c>
      <c r="I4107" s="50">
        <f>(DAX__2019_2020__33[[#This Row],[Adj Close]]-DAX__2019_2020__33[[#This Row],[Adj Open]])/DAX__2019_2020__33[[#This Row],[Adj Open]]</f>
        <v>1.3238727259936344E-2</v>
      </c>
      <c r="J4107" s="50">
        <f>DAX__2019_2020__33[[#This Row],[Adj Close]]-DAX__2019_2020__33[[#This Row],[Adj Open]]</f>
        <v>1.6636592991913375</v>
      </c>
      <c r="K4107" s="50">
        <v>892573</v>
      </c>
    </row>
    <row r="4108" spans="1:11" x14ac:dyDescent="0.3">
      <c r="A4108" s="51" t="str">
        <f t="shared" si="69"/>
        <v>CON.DE</v>
      </c>
      <c r="B4108" s="52" t="s">
        <v>149</v>
      </c>
      <c r="C4108" s="50" t="s">
        <v>12143</v>
      </c>
      <c r="D4108" s="50">
        <f>DAX__2019_2020__33[[#This Row],[Open]]*(DAX__2019_2020__33[[#This Row],[Adj Close]]/DAX__2019_2020__33[[#This Row],[Close]])</f>
        <v>126.90096938786155</v>
      </c>
      <c r="E4108" s="50" t="s">
        <v>6614</v>
      </c>
      <c r="F4108" s="50" t="s">
        <v>12144</v>
      </c>
      <c r="G4108" s="50" t="s">
        <v>12145</v>
      </c>
      <c r="H4108" s="50" t="s">
        <v>12146</v>
      </c>
      <c r="I4108" s="50">
        <f>(DAX__2019_2020__33[[#This Row],[Adj Close]]-DAX__2019_2020__33[[#This Row],[Adj Open]])/DAX__2019_2020__33[[#This Row],[Adj Open]]</f>
        <v>7.1631100733371752E-3</v>
      </c>
      <c r="J4108" s="50">
        <f>DAX__2019_2020__33[[#This Row],[Adj Close]]-DAX__2019_2020__33[[#This Row],[Adj Open]]</f>
        <v>0.90900561213844355</v>
      </c>
      <c r="K4108" s="50">
        <v>617638</v>
      </c>
    </row>
    <row r="4109" spans="1:11" x14ac:dyDescent="0.3">
      <c r="A4109" s="51" t="str">
        <f t="shared" si="69"/>
        <v>CON.DE</v>
      </c>
      <c r="B4109" s="52" t="s">
        <v>150</v>
      </c>
      <c r="C4109" s="50" t="s">
        <v>12147</v>
      </c>
      <c r="D4109" s="50">
        <f>DAX__2019_2020__33[[#This Row],[Open]]*(DAX__2019_2020__33[[#This Row],[Adj Close]]/DAX__2019_2020__33[[#This Row],[Close]])</f>
        <v>127.77569702585743</v>
      </c>
      <c r="E4109" s="50" t="s">
        <v>12148</v>
      </c>
      <c r="F4109" s="50" t="s">
        <v>12149</v>
      </c>
      <c r="G4109" s="50" t="s">
        <v>6727</v>
      </c>
      <c r="H4109" s="50" t="s">
        <v>12150</v>
      </c>
      <c r="I4109" s="50">
        <f>(DAX__2019_2020__33[[#This Row],[Adj Close]]-DAX__2019_2020__33[[#This Row],[Adj Open]])/DAX__2019_2020__33[[#This Row],[Adj Open]]</f>
        <v>8.1879261744965924E-3</v>
      </c>
      <c r="J4109" s="50">
        <f>DAX__2019_2020__33[[#This Row],[Adj Close]]-DAX__2019_2020__33[[#This Row],[Adj Open]]</f>
        <v>1.0462179741425643</v>
      </c>
      <c r="K4109" s="50">
        <v>488875</v>
      </c>
    </row>
    <row r="4110" spans="1:11" x14ac:dyDescent="0.3">
      <c r="A4110" s="51" t="str">
        <f t="shared" si="69"/>
        <v>CON.DE</v>
      </c>
      <c r="B4110" s="52" t="s">
        <v>151</v>
      </c>
      <c r="C4110" s="50" t="s">
        <v>12063</v>
      </c>
      <c r="D4110" s="50">
        <f>DAX__2019_2020__33[[#This Row],[Open]]*(DAX__2019_2020__33[[#This Row],[Adj Close]]/DAX__2019_2020__33[[#This Row],[Close]])</f>
        <v>125.88907160069968</v>
      </c>
      <c r="E4110" s="50" t="s">
        <v>6741</v>
      </c>
      <c r="F4110" s="50" t="s">
        <v>12151</v>
      </c>
      <c r="G4110" s="50" t="s">
        <v>12152</v>
      </c>
      <c r="H4110" s="50" t="s">
        <v>12153</v>
      </c>
      <c r="I4110" s="50">
        <f>(DAX__2019_2020__33[[#This Row],[Adj Close]]-DAX__2019_2020__33[[#This Row],[Adj Open]])/DAX__2019_2020__33[[#This Row],[Adj Open]]</f>
        <v>1.1716627825954418E-2</v>
      </c>
      <c r="J4110" s="50">
        <f>DAX__2019_2020__33[[#This Row],[Adj Close]]-DAX__2019_2020__33[[#This Row],[Adj Open]]</f>
        <v>1.474995399300326</v>
      </c>
      <c r="K4110" s="50">
        <v>552950</v>
      </c>
    </row>
    <row r="4111" spans="1:11" x14ac:dyDescent="0.3">
      <c r="A4111" s="51" t="str">
        <f t="shared" si="69"/>
        <v>CON.DE</v>
      </c>
      <c r="B4111" s="52" t="s">
        <v>152</v>
      </c>
      <c r="C4111" s="50" t="s">
        <v>12154</v>
      </c>
      <c r="D4111" s="50">
        <f>DAX__2019_2020__33[[#This Row],[Open]]*(DAX__2019_2020__33[[#This Row],[Adj Close]]/DAX__2019_2020__33[[#This Row],[Close]])</f>
        <v>126.91813057528105</v>
      </c>
      <c r="E4111" s="50" t="s">
        <v>12155</v>
      </c>
      <c r="F4111" s="50" t="s">
        <v>12156</v>
      </c>
      <c r="G4111" s="50" t="s">
        <v>12157</v>
      </c>
      <c r="H4111" s="50" t="s">
        <v>12158</v>
      </c>
      <c r="I4111" s="50">
        <f>(DAX__2019_2020__33[[#This Row],[Adj Close]]-DAX__2019_2020__33[[#This Row],[Adj Open]])/DAX__2019_2020__33[[#This Row],[Adj Open]]</f>
        <v>-7.4324729729731039E-3</v>
      </c>
      <c r="J4111" s="50">
        <f>DAX__2019_2020__33[[#This Row],[Adj Close]]-DAX__2019_2020__33[[#This Row],[Adj Open]]</f>
        <v>-0.94331557528104781</v>
      </c>
      <c r="K4111" s="50">
        <v>585505</v>
      </c>
    </row>
    <row r="4112" spans="1:11" x14ac:dyDescent="0.3">
      <c r="A4112" s="51" t="str">
        <f t="shared" si="69"/>
        <v>CON.DE</v>
      </c>
      <c r="B4112" s="52" t="s">
        <v>153</v>
      </c>
      <c r="C4112" s="50" t="s">
        <v>12159</v>
      </c>
      <c r="D4112" s="50">
        <f>DAX__2019_2020__33[[#This Row],[Open]]*(DAX__2019_2020__33[[#This Row],[Adj Close]]/DAX__2019_2020__33[[#This Row],[Close]])</f>
        <v>125.82046230555788</v>
      </c>
      <c r="E4112" s="50" t="s">
        <v>12160</v>
      </c>
      <c r="F4112" s="50" t="s">
        <v>12161</v>
      </c>
      <c r="G4112" s="50" t="s">
        <v>12162</v>
      </c>
      <c r="H4112" s="50" t="s">
        <v>12163</v>
      </c>
      <c r="I4112" s="50">
        <f>(DAX__2019_2020__33[[#This Row],[Adj Close]]-DAX__2019_2020__33[[#This Row],[Adj Open]])/DAX__2019_2020__33[[#This Row],[Adj Open]]</f>
        <v>-8.1785032157945465E-4</v>
      </c>
      <c r="J4112" s="50">
        <f>DAX__2019_2020__33[[#This Row],[Adj Close]]-DAX__2019_2020__33[[#This Row],[Adj Open]]</f>
        <v>-0.10290230555787616</v>
      </c>
      <c r="K4112" s="50">
        <v>649837</v>
      </c>
    </row>
    <row r="4113" spans="1:11" x14ac:dyDescent="0.3">
      <c r="A4113" s="51" t="str">
        <f t="shared" si="69"/>
        <v>CON.DE</v>
      </c>
      <c r="B4113" s="52" t="s">
        <v>154</v>
      </c>
      <c r="C4113" s="50" t="s">
        <v>12144</v>
      </c>
      <c r="D4113" s="50">
        <f>DAX__2019_2020__33[[#This Row],[Open]]*(DAX__2019_2020__33[[#This Row],[Adj Close]]/DAX__2019_2020__33[[#This Row],[Close]])</f>
        <v>126.30068643696293</v>
      </c>
      <c r="E4113" s="50" t="s">
        <v>12164</v>
      </c>
      <c r="F4113" s="50" t="s">
        <v>12165</v>
      </c>
      <c r="G4113" s="50" t="s">
        <v>12166</v>
      </c>
      <c r="H4113" s="50" t="s">
        <v>12167</v>
      </c>
      <c r="I4113" s="50">
        <f>(DAX__2019_2020__33[[#This Row],[Adj Close]]-DAX__2019_2020__33[[#This Row],[Adj Open]])/DAX__2019_2020__33[[#This Row],[Adj Open]]</f>
        <v>2.1319928173003239E-2</v>
      </c>
      <c r="J4113" s="50">
        <f>DAX__2019_2020__33[[#This Row],[Adj Close]]-DAX__2019_2020__33[[#This Row],[Adj Open]]</f>
        <v>2.692721563037054</v>
      </c>
      <c r="K4113" s="50">
        <v>775509</v>
      </c>
    </row>
    <row r="4114" spans="1:11" x14ac:dyDescent="0.3">
      <c r="A4114" s="51" t="str">
        <f t="shared" si="69"/>
        <v>CON.DE</v>
      </c>
      <c r="B4114" s="52" t="s">
        <v>155</v>
      </c>
      <c r="C4114" s="50" t="s">
        <v>12168</v>
      </c>
      <c r="D4114" s="50">
        <f>DAX__2019_2020__33[[#This Row],[Open]]*(DAX__2019_2020__33[[#This Row],[Adj Close]]/DAX__2019_2020__33[[#This Row],[Close]])</f>
        <v>128.2216199986419</v>
      </c>
      <c r="E4114" s="50" t="s">
        <v>6710</v>
      </c>
      <c r="F4114" s="50" t="s">
        <v>12169</v>
      </c>
      <c r="G4114" s="50" t="s">
        <v>12170</v>
      </c>
      <c r="H4114" s="50" t="s">
        <v>12171</v>
      </c>
      <c r="I4114" s="50">
        <f>(DAX__2019_2020__33[[#This Row],[Adj Close]]-DAX__2019_2020__33[[#This Row],[Adj Open]])/DAX__2019_2020__33[[#This Row],[Adj Open]]</f>
        <v>2.3541926871537572E-2</v>
      </c>
      <c r="J4114" s="50">
        <f>DAX__2019_2020__33[[#This Row],[Adj Close]]-DAX__2019_2020__33[[#This Row],[Adj Open]]</f>
        <v>3.0185840013581071</v>
      </c>
      <c r="K4114" s="50">
        <v>707233</v>
      </c>
    </row>
    <row r="4115" spans="1:11" x14ac:dyDescent="0.3">
      <c r="A4115" s="51" t="str">
        <f t="shared" si="69"/>
        <v>CON.DE</v>
      </c>
      <c r="B4115" s="52" t="s">
        <v>156</v>
      </c>
      <c r="C4115" s="50" t="s">
        <v>12170</v>
      </c>
      <c r="D4115" s="50">
        <f>DAX__2019_2020__33[[#This Row],[Open]]*(DAX__2019_2020__33[[#This Row],[Adj Close]]/DAX__2019_2020__33[[#This Row],[Close]])</f>
        <v>131.24021292394988</v>
      </c>
      <c r="E4115" s="50" t="s">
        <v>12172</v>
      </c>
      <c r="F4115" s="50" t="s">
        <v>12173</v>
      </c>
      <c r="G4115" s="50" t="s">
        <v>12174</v>
      </c>
      <c r="H4115" s="50" t="s">
        <v>12175</v>
      </c>
      <c r="I4115" s="50">
        <f>(DAX__2019_2020__33[[#This Row],[Adj Close]]-DAX__2019_2020__33[[#This Row],[Adj Open]])/DAX__2019_2020__33[[#This Row],[Adj Open]]</f>
        <v>1.9602915167410456E-3</v>
      </c>
      <c r="J4115" s="50">
        <f>DAX__2019_2020__33[[#This Row],[Adj Close]]-DAX__2019_2020__33[[#This Row],[Adj Open]]</f>
        <v>0.25726907605010751</v>
      </c>
      <c r="K4115" s="50">
        <v>393773</v>
      </c>
    </row>
    <row r="4116" spans="1:11" x14ac:dyDescent="0.3">
      <c r="A4116" s="51" t="str">
        <f t="shared" si="69"/>
        <v>CON.DE</v>
      </c>
      <c r="B4116" s="52" t="s">
        <v>157</v>
      </c>
      <c r="C4116" s="50" t="s">
        <v>12176</v>
      </c>
      <c r="D4116" s="50">
        <f>DAX__2019_2020__33[[#This Row],[Open]]*(DAX__2019_2020__33[[#This Row],[Adj Close]]/DAX__2019_2020__33[[#This Row],[Close]])</f>
        <v>131.56605709110397</v>
      </c>
      <c r="E4116" s="50" t="s">
        <v>12177</v>
      </c>
      <c r="F4116" s="50" t="s">
        <v>12178</v>
      </c>
      <c r="G4116" s="50" t="s">
        <v>12179</v>
      </c>
      <c r="H4116" s="50" t="s">
        <v>12180</v>
      </c>
      <c r="I4116" s="50">
        <f>(DAX__2019_2020__33[[#This Row],[Adj Close]]-DAX__2019_2020__33[[#This Row],[Adj Open]])/DAX__2019_2020__33[[#This Row],[Adj Open]]</f>
        <v>7.0395125412530185E-3</v>
      </c>
      <c r="J4116" s="50">
        <f>DAX__2019_2020__33[[#This Row],[Adj Close]]-DAX__2019_2020__33[[#This Row],[Adj Open]]</f>
        <v>0.92616090889603697</v>
      </c>
      <c r="K4116" s="50">
        <v>533622</v>
      </c>
    </row>
    <row r="4117" spans="1:11" x14ac:dyDescent="0.3">
      <c r="A4117" s="51" t="str">
        <f t="shared" si="69"/>
        <v>CON.DE</v>
      </c>
      <c r="B4117" s="52" t="s">
        <v>158</v>
      </c>
      <c r="C4117" s="50" t="s">
        <v>12181</v>
      </c>
      <c r="D4117" s="50">
        <f>DAX__2019_2020__33[[#This Row],[Open]]*(DAX__2019_2020__33[[#This Row],[Adj Close]]/DAX__2019_2020__33[[#This Row],[Close]])</f>
        <v>132.74950723097578</v>
      </c>
      <c r="E4117" s="50" t="s">
        <v>6759</v>
      </c>
      <c r="F4117" s="50" t="s">
        <v>12182</v>
      </c>
      <c r="G4117" s="50" t="s">
        <v>12183</v>
      </c>
      <c r="H4117" s="50" t="s">
        <v>12184</v>
      </c>
      <c r="I4117" s="50">
        <f>(DAX__2019_2020__33[[#This Row],[Adj Close]]-DAX__2019_2020__33[[#This Row],[Adj Open]])/DAX__2019_2020__33[[#This Row],[Adj Open]]</f>
        <v>1.2403087614927219E-2</v>
      </c>
      <c r="J4117" s="50">
        <f>DAX__2019_2020__33[[#This Row],[Adj Close]]-DAX__2019_2020__33[[#This Row],[Adj Open]]</f>
        <v>1.646503769024207</v>
      </c>
      <c r="K4117" s="50">
        <v>1054479</v>
      </c>
    </row>
    <row r="4118" spans="1:11" x14ac:dyDescent="0.3">
      <c r="A4118" s="51" t="str">
        <f t="shared" si="69"/>
        <v>CON.DE</v>
      </c>
      <c r="B4118" s="52" t="s">
        <v>159</v>
      </c>
      <c r="C4118" s="50" t="s">
        <v>12185</v>
      </c>
      <c r="D4118" s="50">
        <f>DAX__2019_2020__33[[#This Row],[Open]]*(DAX__2019_2020__33[[#This Row],[Adj Close]]/DAX__2019_2020__33[[#This Row],[Close]])</f>
        <v>133.64136662268351</v>
      </c>
      <c r="E4118" s="50" t="s">
        <v>12186</v>
      </c>
      <c r="F4118" s="50" t="s">
        <v>12187</v>
      </c>
      <c r="G4118" s="50" t="s">
        <v>12188</v>
      </c>
      <c r="H4118" s="50" t="s">
        <v>12189</v>
      </c>
      <c r="I4118" s="50">
        <f>(DAX__2019_2020__33[[#This Row],[Adj Close]]-DAX__2019_2020__33[[#This Row],[Adj Open]])/DAX__2019_2020__33[[#This Row],[Adj Open]]</f>
        <v>-1.5399769389111415E-3</v>
      </c>
      <c r="J4118" s="50">
        <f>DAX__2019_2020__33[[#This Row],[Adj Close]]-DAX__2019_2020__33[[#This Row],[Adj Open]]</f>
        <v>-0.20580462268350175</v>
      </c>
      <c r="K4118" s="50">
        <v>953993</v>
      </c>
    </row>
    <row r="4119" spans="1:11" x14ac:dyDescent="0.3">
      <c r="A4119" s="51" t="str">
        <f t="shared" si="69"/>
        <v>CON.DE</v>
      </c>
      <c r="B4119" s="52" t="s">
        <v>160</v>
      </c>
      <c r="C4119" s="50" t="s">
        <v>12190</v>
      </c>
      <c r="D4119" s="50">
        <f>DAX__2019_2020__33[[#This Row],[Open]]*(DAX__2019_2020__33[[#This Row],[Adj Close]]/DAX__2019_2020__33[[#This Row],[Close]])</f>
        <v>133.89863285844302</v>
      </c>
      <c r="E4119" s="50" t="s">
        <v>12186</v>
      </c>
      <c r="F4119" s="50" t="s">
        <v>12191</v>
      </c>
      <c r="G4119" s="50" t="s">
        <v>12192</v>
      </c>
      <c r="H4119" s="50" t="s">
        <v>12193</v>
      </c>
      <c r="I4119" s="50">
        <f>(DAX__2019_2020__33[[#This Row],[Adj Close]]-DAX__2019_2020__33[[#This Row],[Adj Open]])/DAX__2019_2020__33[[#This Row],[Adj Open]]</f>
        <v>-1.7292154587499418E-2</v>
      </c>
      <c r="J4119" s="50">
        <f>DAX__2019_2020__33[[#This Row],[Adj Close]]-DAX__2019_2020__33[[#This Row],[Adj Open]]</f>
        <v>-2.3153958584430256</v>
      </c>
      <c r="K4119" s="50">
        <v>741209</v>
      </c>
    </row>
    <row r="4120" spans="1:11" x14ac:dyDescent="0.3">
      <c r="A4120" s="51" t="str">
        <f t="shared" si="69"/>
        <v>CON.DE</v>
      </c>
      <c r="B4120" s="52" t="s">
        <v>161</v>
      </c>
      <c r="C4120" s="50" t="s">
        <v>12194</v>
      </c>
      <c r="D4120" s="50">
        <f>DAX__2019_2020__33[[#This Row],[Open]]*(DAX__2019_2020__33[[#This Row],[Adj Close]]/DAX__2019_2020__33[[#This Row],[Close]])</f>
        <v>128.87335045776575</v>
      </c>
      <c r="E4120" s="50" t="s">
        <v>12170</v>
      </c>
      <c r="F4120" s="50" t="s">
        <v>12195</v>
      </c>
      <c r="G4120" s="50" t="s">
        <v>12196</v>
      </c>
      <c r="H4120" s="50" t="s">
        <v>12197</v>
      </c>
      <c r="I4120" s="50">
        <f>(DAX__2019_2020__33[[#This Row],[Adj Close]]-DAX__2019_2020__33[[#This Row],[Adj Open]])/DAX__2019_2020__33[[#This Row],[Adj Open]]</f>
        <v>7.3197099236074229E-3</v>
      </c>
      <c r="J4120" s="50">
        <f>DAX__2019_2020__33[[#This Row],[Adj Close]]-DAX__2019_2020__33[[#This Row],[Adj Open]]</f>
        <v>0.94331554223424519</v>
      </c>
      <c r="K4120" s="50">
        <v>817778</v>
      </c>
    </row>
    <row r="4121" spans="1:11" x14ac:dyDescent="0.3">
      <c r="A4121" s="51" t="str">
        <f t="shared" si="69"/>
        <v>CON.DE</v>
      </c>
      <c r="B4121" s="52" t="s">
        <v>162</v>
      </c>
      <c r="C4121" s="50" t="s">
        <v>12173</v>
      </c>
      <c r="D4121" s="50">
        <f>DAX__2019_2020__33[[#This Row],[Open]]*(DAX__2019_2020__33[[#This Row],[Adj Close]]/DAX__2019_2020__33[[#This Row],[Close]])</f>
        <v>130.41696353293412</v>
      </c>
      <c r="E4121" s="50" t="s">
        <v>12198</v>
      </c>
      <c r="F4121" s="50" t="s">
        <v>12199</v>
      </c>
      <c r="G4121" s="50" t="s">
        <v>12200</v>
      </c>
      <c r="H4121" s="50" t="s">
        <v>12201</v>
      </c>
      <c r="I4121" s="50">
        <f>(DAX__2019_2020__33[[#This Row],[Adj Close]]-DAX__2019_2020__33[[#This Row],[Adj Open]])/DAX__2019_2020__33[[#This Row],[Adj Open]]</f>
        <v>-2.0120975537599124E-2</v>
      </c>
      <c r="J4121" s="50">
        <f>DAX__2019_2020__33[[#This Row],[Adj Close]]-DAX__2019_2020__33[[#This Row],[Adj Open]]</f>
        <v>-2.6241165329341243</v>
      </c>
      <c r="K4121" s="50">
        <v>710854</v>
      </c>
    </row>
    <row r="4122" spans="1:11" x14ac:dyDescent="0.3">
      <c r="A4122" s="51" t="str">
        <f t="shared" si="69"/>
        <v>CON.DE</v>
      </c>
      <c r="B4122" s="52" t="s">
        <v>163</v>
      </c>
      <c r="C4122" s="50" t="s">
        <v>12202</v>
      </c>
      <c r="D4122" s="50">
        <f>DAX__2019_2020__33[[#This Row],[Open]]*(DAX__2019_2020__33[[#This Row],[Adj Close]]/DAX__2019_2020__33[[#This Row],[Close]])</f>
        <v>132.06347400702967</v>
      </c>
      <c r="E4122" s="50" t="s">
        <v>12203</v>
      </c>
      <c r="F4122" s="50" t="s">
        <v>12204</v>
      </c>
      <c r="G4122" s="50" t="s">
        <v>12205</v>
      </c>
      <c r="H4122" s="50" t="s">
        <v>12206</v>
      </c>
      <c r="I4122" s="50">
        <f>(DAX__2019_2020__33[[#This Row],[Adj Close]]-DAX__2019_2020__33[[#This Row],[Adj Open]])/DAX__2019_2020__33[[#This Row],[Adj Open]]</f>
        <v>-4.8052272727271634E-3</v>
      </c>
      <c r="J4122" s="50">
        <f>DAX__2019_2020__33[[#This Row],[Adj Close]]-DAX__2019_2020__33[[#This Row],[Adj Open]]</f>
        <v>-0.63459500702967375</v>
      </c>
      <c r="K4122" s="50">
        <v>1230647</v>
      </c>
    </row>
    <row r="4123" spans="1:11" x14ac:dyDescent="0.3">
      <c r="A4123" s="51" t="str">
        <f t="shared" si="69"/>
        <v>CON.DE</v>
      </c>
      <c r="B4123" s="52" t="s">
        <v>164</v>
      </c>
      <c r="C4123" s="50" t="s">
        <v>12207</v>
      </c>
      <c r="D4123" s="50">
        <f>DAX__2019_2020__33[[#This Row],[Open]]*(DAX__2019_2020__33[[#This Row],[Adj Close]]/DAX__2019_2020__33[[#This Row],[Close]])</f>
        <v>132.49971212877924</v>
      </c>
      <c r="E4123" s="50" t="s">
        <v>12208</v>
      </c>
      <c r="F4123" s="50" t="s">
        <v>12209</v>
      </c>
      <c r="G4123" s="50" t="s">
        <v>12210</v>
      </c>
      <c r="H4123" s="50" t="s">
        <v>12211</v>
      </c>
      <c r="I4123" s="50">
        <f>(DAX__2019_2020__33[[#This Row],[Adj Close]]-DAX__2019_2020__33[[#This Row],[Adj Open]])/DAX__2019_2020__33[[#This Row],[Adj Open]]</f>
        <v>-3.8739112752210949E-3</v>
      </c>
      <c r="J4123" s="50">
        <f>DAX__2019_2020__33[[#This Row],[Adj Close]]-DAX__2019_2020__33[[#This Row],[Adj Open]]</f>
        <v>-0.51329212877922714</v>
      </c>
      <c r="K4123" s="50">
        <v>472893</v>
      </c>
    </row>
    <row r="4124" spans="1:11" x14ac:dyDescent="0.3">
      <c r="A4124" s="51" t="str">
        <f t="shared" si="69"/>
        <v>CON.DE</v>
      </c>
      <c r="B4124" s="52" t="s">
        <v>165</v>
      </c>
      <c r="C4124" s="50" t="s">
        <v>7165</v>
      </c>
      <c r="D4124" s="50">
        <f>DAX__2019_2020__33[[#This Row],[Open]]*(DAX__2019_2020__33[[#This Row],[Adj Close]]/DAX__2019_2020__33[[#This Row],[Close]])</f>
        <v>131.50853178446224</v>
      </c>
      <c r="E4124" s="50" t="s">
        <v>12212</v>
      </c>
      <c r="F4124" s="50" t="s">
        <v>12213</v>
      </c>
      <c r="G4124" s="50" t="s">
        <v>12214</v>
      </c>
      <c r="H4124" s="50" t="s">
        <v>12215</v>
      </c>
      <c r="I4124" s="50">
        <f>(DAX__2019_2020__33[[#This Row],[Adj Close]]-DAX__2019_2020__33[[#This Row],[Adj Open]])/DAX__2019_2020__33[[#This Row],[Adj Open]]</f>
        <v>-8.3445824356157411E-3</v>
      </c>
      <c r="J4124" s="50">
        <f>DAX__2019_2020__33[[#This Row],[Adj Close]]-DAX__2019_2020__33[[#This Row],[Adj Open]]</f>
        <v>-1.0973837844622381</v>
      </c>
      <c r="K4124" s="50">
        <v>533012</v>
      </c>
    </row>
    <row r="4125" spans="1:11" x14ac:dyDescent="0.3">
      <c r="A4125" s="51" t="str">
        <f t="shared" si="69"/>
        <v>CON.DE</v>
      </c>
      <c r="B4125" s="52" t="s">
        <v>166</v>
      </c>
      <c r="C4125" s="50" t="s">
        <v>12216</v>
      </c>
      <c r="D4125" s="50">
        <f>DAX__2019_2020__33[[#This Row],[Open]]*(DAX__2019_2020__33[[#This Row],[Adj Close]]/DAX__2019_2020__33[[#This Row],[Close]])</f>
        <v>130.35804575709832</v>
      </c>
      <c r="E4125" s="50" t="s">
        <v>12217</v>
      </c>
      <c r="F4125" s="50" t="s">
        <v>12218</v>
      </c>
      <c r="G4125" s="50" t="s">
        <v>12219</v>
      </c>
      <c r="H4125" s="50" t="s">
        <v>12220</v>
      </c>
      <c r="I4125" s="50">
        <f>(DAX__2019_2020__33[[#This Row],[Adj Close]]-DAX__2019_2020__33[[#This Row],[Adj Open]])/DAX__2019_2020__33[[#This Row],[Adj Open]]</f>
        <v>5.5668159083471658E-3</v>
      </c>
      <c r="J4125" s="50">
        <f>DAX__2019_2020__33[[#This Row],[Adj Close]]-DAX__2019_2020__33[[#This Row],[Adj Open]]</f>
        <v>0.72567924290166275</v>
      </c>
      <c r="K4125" s="50">
        <v>409341</v>
      </c>
    </row>
    <row r="4126" spans="1:11" x14ac:dyDescent="0.3">
      <c r="A4126" s="51" t="str">
        <f t="shared" si="69"/>
        <v>CON.DE</v>
      </c>
      <c r="B4126" s="52" t="s">
        <v>167</v>
      </c>
      <c r="C4126" s="50" t="s">
        <v>12221</v>
      </c>
      <c r="D4126" s="50">
        <f>DAX__2019_2020__33[[#This Row],[Open]]*(DAX__2019_2020__33[[#This Row],[Adj Close]]/DAX__2019_2020__33[[#This Row],[Close]])</f>
        <v>130.57043243808229</v>
      </c>
      <c r="E4126" s="50" t="s">
        <v>12222</v>
      </c>
      <c r="F4126" s="50" t="s">
        <v>12223</v>
      </c>
      <c r="G4126" s="50" t="s">
        <v>12157</v>
      </c>
      <c r="H4126" s="50" t="s">
        <v>12224</v>
      </c>
      <c r="I4126" s="50">
        <f>(DAX__2019_2020__33[[#This Row],[Adj Close]]-DAX__2019_2020__33[[#This Row],[Adj Open]])/DAX__2019_2020__33[[#This Row],[Adj Open]]</f>
        <v>-4.3378001244721758E-3</v>
      </c>
      <c r="J4126" s="50">
        <f>DAX__2019_2020__33[[#This Row],[Adj Close]]-DAX__2019_2020__33[[#This Row],[Adj Open]]</f>
        <v>-0.56638843808229922</v>
      </c>
      <c r="K4126" s="50">
        <v>358570</v>
      </c>
    </row>
    <row r="4127" spans="1:11" x14ac:dyDescent="0.3">
      <c r="A4127" s="51" t="str">
        <f t="shared" si="69"/>
        <v>CON.DE</v>
      </c>
      <c r="B4127" s="52" t="s">
        <v>168</v>
      </c>
      <c r="C4127" s="50" t="s">
        <v>12225</v>
      </c>
      <c r="D4127" s="50">
        <f>DAX__2019_2020__33[[#This Row],[Open]]*(DAX__2019_2020__33[[#This Row],[Adj Close]]/DAX__2019_2020__33[[#This Row],[Close]])</f>
        <v>124.28705749581276</v>
      </c>
      <c r="E4127" s="50" t="s">
        <v>12050</v>
      </c>
      <c r="F4127" s="50" t="s">
        <v>12226</v>
      </c>
      <c r="G4127" s="50" t="s">
        <v>12050</v>
      </c>
      <c r="H4127" s="50" t="s">
        <v>12227</v>
      </c>
      <c r="I4127" s="50">
        <f>(DAX__2019_2020__33[[#This Row],[Adj Close]]-DAX__2019_2020__33[[#This Row],[Adj Open]])/DAX__2019_2020__33[[#This Row],[Adj Open]]</f>
        <v>1.9652484767124931E-2</v>
      </c>
      <c r="J4127" s="50">
        <f>DAX__2019_2020__33[[#This Row],[Adj Close]]-DAX__2019_2020__33[[#This Row],[Adj Open]]</f>
        <v>2.4425495041872409</v>
      </c>
      <c r="K4127" s="50">
        <v>665117</v>
      </c>
    </row>
    <row r="4128" spans="1:11" x14ac:dyDescent="0.3">
      <c r="A4128" s="51" t="str">
        <f t="shared" si="69"/>
        <v>CON.DE</v>
      </c>
      <c r="B4128" s="52" t="s">
        <v>169</v>
      </c>
      <c r="C4128" s="50" t="s">
        <v>12113</v>
      </c>
      <c r="D4128" s="50">
        <f>DAX__2019_2020__33[[#This Row],[Open]]*(DAX__2019_2020__33[[#This Row],[Adj Close]]/DAX__2019_2020__33[[#This Row],[Close]])</f>
        <v>126.02161732929123</v>
      </c>
      <c r="E4128" s="50" t="s">
        <v>12228</v>
      </c>
      <c r="F4128" s="50" t="s">
        <v>12229</v>
      </c>
      <c r="G4128" s="50" t="s">
        <v>12109</v>
      </c>
      <c r="H4128" s="50" t="s">
        <v>12230</v>
      </c>
      <c r="I4128" s="50">
        <f>(DAX__2019_2020__33[[#This Row],[Adj Close]]-DAX__2019_2020__33[[#This Row],[Adj Open]])/DAX__2019_2020__33[[#This Row],[Adj Open]]</f>
        <v>-1.2640365701138967E-2</v>
      </c>
      <c r="J4128" s="50">
        <f>DAX__2019_2020__33[[#This Row],[Adj Close]]-DAX__2019_2020__33[[#This Row],[Adj Open]]</f>
        <v>-1.592959329291233</v>
      </c>
      <c r="K4128" s="50">
        <v>590469</v>
      </c>
    </row>
    <row r="4129" spans="1:11" x14ac:dyDescent="0.3">
      <c r="A4129" s="51" t="str">
        <f t="shared" si="69"/>
        <v>CON.DE</v>
      </c>
      <c r="B4129" s="52" t="s">
        <v>170</v>
      </c>
      <c r="C4129" s="50" t="s">
        <v>12231</v>
      </c>
      <c r="D4129" s="50">
        <f>DAX__2019_2020__33[[#This Row],[Open]]*(DAX__2019_2020__33[[#This Row],[Adj Close]]/DAX__2019_2020__33[[#This Row],[Close]])</f>
        <v>123.43746360795421</v>
      </c>
      <c r="E4129" s="50" t="s">
        <v>12232</v>
      </c>
      <c r="F4129" s="50" t="s">
        <v>12022</v>
      </c>
      <c r="G4129" s="50" t="s">
        <v>12232</v>
      </c>
      <c r="H4129" s="50" t="s">
        <v>12233</v>
      </c>
      <c r="I4129" s="50">
        <f>(DAX__2019_2020__33[[#This Row],[Adj Close]]-DAX__2019_2020__33[[#This Row],[Adj Open]])/DAX__2019_2020__33[[#This Row],[Adj Open]]</f>
        <v>1.8067135591257215E-2</v>
      </c>
      <c r="J4129" s="50">
        <f>DAX__2019_2020__33[[#This Row],[Adj Close]]-DAX__2019_2020__33[[#This Row],[Adj Open]]</f>
        <v>2.2301613920457868</v>
      </c>
      <c r="K4129" s="50">
        <v>535421</v>
      </c>
    </row>
    <row r="4130" spans="1:11" x14ac:dyDescent="0.3">
      <c r="A4130" s="51" t="str">
        <f t="shared" si="69"/>
        <v>CON.DE</v>
      </c>
      <c r="B4130" s="52" t="s">
        <v>171</v>
      </c>
      <c r="C4130" s="50" t="s">
        <v>4811</v>
      </c>
      <c r="D4130" s="50">
        <f>DAX__2019_2020__33[[#This Row],[Open]]*(DAX__2019_2020__33[[#This Row],[Adj Close]]/DAX__2019_2020__33[[#This Row],[Close]])</f>
        <v>122.2162004554489</v>
      </c>
      <c r="E4130" s="50" t="s">
        <v>11986</v>
      </c>
      <c r="F4130" s="50" t="s">
        <v>12234</v>
      </c>
      <c r="G4130" s="50" t="s">
        <v>12235</v>
      </c>
      <c r="H4130" s="50" t="s">
        <v>12236</v>
      </c>
      <c r="I4130" s="50">
        <f>(DAX__2019_2020__33[[#This Row],[Adj Close]]-DAX__2019_2020__33[[#This Row],[Adj Open]])/DAX__2019_2020__33[[#This Row],[Adj Open]]</f>
        <v>-2.6502562208433358E-2</v>
      </c>
      <c r="J4130" s="50">
        <f>DAX__2019_2020__33[[#This Row],[Adj Close]]-DAX__2019_2020__33[[#This Row],[Adj Open]]</f>
        <v>-3.2390424554488959</v>
      </c>
      <c r="K4130" s="50">
        <v>1229378</v>
      </c>
    </row>
    <row r="4131" spans="1:11" x14ac:dyDescent="0.3">
      <c r="A4131" s="51" t="str">
        <f t="shared" si="69"/>
        <v>CON.DE</v>
      </c>
      <c r="B4131" s="52" t="s">
        <v>172</v>
      </c>
      <c r="C4131" s="50" t="s">
        <v>12237</v>
      </c>
      <c r="D4131" s="50">
        <f>DAX__2019_2020__33[[#This Row],[Open]]*(DAX__2019_2020__33[[#This Row],[Adj Close]]/DAX__2019_2020__33[[#This Row],[Close]])</f>
        <v>120.30463465494373</v>
      </c>
      <c r="E4131" s="50" t="s">
        <v>4846</v>
      </c>
      <c r="F4131" s="50" t="s">
        <v>12238</v>
      </c>
      <c r="G4131" s="50" t="s">
        <v>4693</v>
      </c>
      <c r="H4131" s="50" t="s">
        <v>12239</v>
      </c>
      <c r="I4131" s="50">
        <f>(DAX__2019_2020__33[[#This Row],[Adj Close]]-DAX__2019_2020__33[[#This Row],[Adj Open]])/DAX__2019_2020__33[[#This Row],[Adj Open]]</f>
        <v>-1.6183588109701441E-2</v>
      </c>
      <c r="J4131" s="50">
        <f>DAX__2019_2020__33[[#This Row],[Adj Close]]-DAX__2019_2020__33[[#This Row],[Adj Open]]</f>
        <v>-1.9469606549437231</v>
      </c>
      <c r="K4131" s="50">
        <v>811054</v>
      </c>
    </row>
    <row r="4132" spans="1:11" x14ac:dyDescent="0.3">
      <c r="A4132" s="51" t="str">
        <f t="shared" si="69"/>
        <v>CON.DE</v>
      </c>
      <c r="B4132" s="52" t="s">
        <v>173</v>
      </c>
      <c r="C4132" s="50" t="s">
        <v>12240</v>
      </c>
      <c r="D4132" s="50">
        <f>DAX__2019_2020__33[[#This Row],[Open]]*(DAX__2019_2020__33[[#This Row],[Adj Close]]/DAX__2019_2020__33[[#This Row],[Close]])</f>
        <v>118.23377340734507</v>
      </c>
      <c r="E4132" s="50" t="s">
        <v>4693</v>
      </c>
      <c r="F4132" s="50" t="s">
        <v>4722</v>
      </c>
      <c r="G4132" s="50" t="s">
        <v>12241</v>
      </c>
      <c r="H4132" s="50" t="s">
        <v>12242</v>
      </c>
      <c r="I4132" s="50">
        <f>(DAX__2019_2020__33[[#This Row],[Adj Close]]-DAX__2019_2020__33[[#This Row],[Adj Open]])/DAX__2019_2020__33[[#This Row],[Adj Open]]</f>
        <v>-4.2814436699950519E-2</v>
      </c>
      <c r="J4132" s="50">
        <f>DAX__2019_2020__33[[#This Row],[Adj Close]]-DAX__2019_2020__33[[#This Row],[Adj Open]]</f>
        <v>-5.0621124073450687</v>
      </c>
      <c r="K4132" s="50">
        <v>1056408</v>
      </c>
    </row>
    <row r="4133" spans="1:11" x14ac:dyDescent="0.3">
      <c r="A4133" s="51" t="str">
        <f t="shared" si="69"/>
        <v>CON.DE</v>
      </c>
      <c r="B4133" s="52" t="s">
        <v>174</v>
      </c>
      <c r="C4133" s="50" t="s">
        <v>4632</v>
      </c>
      <c r="D4133" s="50">
        <f>DAX__2019_2020__33[[#This Row],[Open]]*(DAX__2019_2020__33[[#This Row],[Adj Close]]/DAX__2019_2020__33[[#This Row],[Close]])</f>
        <v>113.79115619848304</v>
      </c>
      <c r="E4133" s="50" t="s">
        <v>12243</v>
      </c>
      <c r="F4133" s="50" t="s">
        <v>12244</v>
      </c>
      <c r="G4133" s="50" t="s">
        <v>12245</v>
      </c>
      <c r="H4133" s="50" t="s">
        <v>12246</v>
      </c>
      <c r="I4133" s="50">
        <f>(DAX__2019_2020__33[[#This Row],[Adj Close]]-DAX__2019_2020__33[[#This Row],[Adj Open]])/DAX__2019_2020__33[[#This Row],[Adj Open]]</f>
        <v>1.3998522102993043E-3</v>
      </c>
      <c r="J4133" s="50">
        <f>DAX__2019_2020__33[[#This Row],[Adj Close]]-DAX__2019_2020__33[[#This Row],[Adj Open]]</f>
        <v>0.15929080151695985</v>
      </c>
      <c r="K4133" s="50">
        <v>708301</v>
      </c>
    </row>
    <row r="4134" spans="1:11" x14ac:dyDescent="0.3">
      <c r="A4134" s="51" t="str">
        <f t="shared" si="69"/>
        <v>CON.DE</v>
      </c>
      <c r="B4134" s="52" t="s">
        <v>175</v>
      </c>
      <c r="C4134" s="50" t="s">
        <v>12247</v>
      </c>
      <c r="D4134" s="50">
        <f>DAX__2019_2020__33[[#This Row],[Open]]*(DAX__2019_2020__33[[#This Row],[Adj Close]]/DAX__2019_2020__33[[#This Row],[Close]])</f>
        <v>114.67614087613426</v>
      </c>
      <c r="E4134" s="50" t="s">
        <v>4777</v>
      </c>
      <c r="F4134" s="50" t="s">
        <v>12248</v>
      </c>
      <c r="G4134" s="50" t="s">
        <v>4405</v>
      </c>
      <c r="H4134" s="50" t="s">
        <v>12249</v>
      </c>
      <c r="I4134" s="50">
        <f>(DAX__2019_2020__33[[#This Row],[Adj Close]]-DAX__2019_2020__33[[#This Row],[Adj Open]])/DAX__2019_2020__33[[#This Row],[Adj Open]]</f>
        <v>1.1884495880776278E-2</v>
      </c>
      <c r="J4134" s="50">
        <f>DAX__2019_2020__33[[#This Row],[Adj Close]]-DAX__2019_2020__33[[#This Row],[Adj Open]]</f>
        <v>1.3628681238657379</v>
      </c>
      <c r="K4134" s="50">
        <v>895325</v>
      </c>
    </row>
    <row r="4135" spans="1:11" x14ac:dyDescent="0.3">
      <c r="A4135" s="51" t="str">
        <f t="shared" si="69"/>
        <v>CON.DE</v>
      </c>
      <c r="B4135" s="52" t="s">
        <v>176</v>
      </c>
      <c r="C4135" s="50" t="s">
        <v>4885</v>
      </c>
      <c r="D4135" s="50">
        <f>DAX__2019_2020__33[[#This Row],[Open]]*(DAX__2019_2020__33[[#This Row],[Adj Close]]/DAX__2019_2020__33[[#This Row],[Close]])</f>
        <v>116.28680199203032</v>
      </c>
      <c r="E4135" s="50" t="s">
        <v>4644</v>
      </c>
      <c r="F4135" s="50" t="s">
        <v>12250</v>
      </c>
      <c r="G4135" s="50" t="s">
        <v>4739</v>
      </c>
      <c r="H4135" s="50" t="s">
        <v>12251</v>
      </c>
      <c r="I4135" s="50">
        <f>(DAX__2019_2020__33[[#This Row],[Adj Close]]-DAX__2019_2020__33[[#This Row],[Adj Open]])/DAX__2019_2020__33[[#This Row],[Adj Open]]</f>
        <v>-1.5981667396422986E-2</v>
      </c>
      <c r="J4135" s="50">
        <f>DAX__2019_2020__33[[#This Row],[Adj Close]]-DAX__2019_2020__33[[#This Row],[Adj Open]]</f>
        <v>-1.8584569920303267</v>
      </c>
      <c r="K4135" s="50">
        <v>860193</v>
      </c>
    </row>
    <row r="4136" spans="1:11" x14ac:dyDescent="0.3">
      <c r="A4136" s="51" t="str">
        <f t="shared" si="69"/>
        <v>CON.DE</v>
      </c>
      <c r="B4136" s="52" t="s">
        <v>177</v>
      </c>
      <c r="C4136" s="50" t="s">
        <v>12252</v>
      </c>
      <c r="D4136" s="50">
        <f>DAX__2019_2020__33[[#This Row],[Open]]*(DAX__2019_2020__33[[#This Row],[Adj Close]]/DAX__2019_2020__33[[#This Row],[Close]])</f>
        <v>113.98586283707215</v>
      </c>
      <c r="E4136" s="50" t="s">
        <v>12253</v>
      </c>
      <c r="F4136" s="50" t="s">
        <v>12254</v>
      </c>
      <c r="G4136" s="50" t="s">
        <v>12255</v>
      </c>
      <c r="H4136" s="50" t="s">
        <v>12256</v>
      </c>
      <c r="I4136" s="50">
        <f>(DAX__2019_2020__33[[#This Row],[Adj Close]]-DAX__2019_2020__33[[#This Row],[Adj Open]])/DAX__2019_2020__33[[#This Row],[Adj Open]]</f>
        <v>1.8632763541162434E-3</v>
      </c>
      <c r="J4136" s="50">
        <f>DAX__2019_2020__33[[#This Row],[Adj Close]]-DAX__2019_2020__33[[#This Row],[Adj Open]]</f>
        <v>0.21238716292785398</v>
      </c>
      <c r="K4136" s="50">
        <v>621324</v>
      </c>
    </row>
    <row r="4137" spans="1:11" x14ac:dyDescent="0.3">
      <c r="A4137" s="51" t="str">
        <f t="shared" si="69"/>
        <v>CON.DE</v>
      </c>
      <c r="B4137" s="52" t="s">
        <v>178</v>
      </c>
      <c r="C4137" s="50" t="s">
        <v>4620</v>
      </c>
      <c r="D4137" s="50">
        <f>DAX__2019_2020__33[[#This Row],[Open]]*(DAX__2019_2020__33[[#This Row],[Adj Close]]/DAX__2019_2020__33[[#This Row],[Close]])</f>
        <v>113.41946482683161</v>
      </c>
      <c r="E4137" s="50" t="s">
        <v>4717</v>
      </c>
      <c r="F4137" s="50" t="s">
        <v>4510</v>
      </c>
      <c r="G4137" s="50" t="s">
        <v>4520</v>
      </c>
      <c r="H4137" s="50" t="s">
        <v>12257</v>
      </c>
      <c r="I4137" s="50">
        <f>(DAX__2019_2020__33[[#This Row],[Adj Close]]-DAX__2019_2020__33[[#This Row],[Adj Open]])/DAX__2019_2020__33[[#This Row],[Adj Open]]</f>
        <v>-1.2796558589370653E-2</v>
      </c>
      <c r="J4137" s="50">
        <f>DAX__2019_2020__33[[#This Row],[Adj Close]]-DAX__2019_2020__33[[#This Row],[Adj Open]]</f>
        <v>-1.4513788268316148</v>
      </c>
      <c r="K4137" s="50">
        <v>826697</v>
      </c>
    </row>
    <row r="4138" spans="1:11" x14ac:dyDescent="0.3">
      <c r="A4138" s="51" t="str">
        <f t="shared" si="69"/>
        <v>CON.DE</v>
      </c>
      <c r="B4138" s="52" t="s">
        <v>179</v>
      </c>
      <c r="C4138" s="50" t="s">
        <v>4376</v>
      </c>
      <c r="D4138" s="50">
        <f>DAX__2019_2020__33[[#This Row],[Open]]*(DAX__2019_2020__33[[#This Row],[Adj Close]]/DAX__2019_2020__33[[#This Row],[Close]])</f>
        <v>112.39288167735879</v>
      </c>
      <c r="E4138" s="50" t="s">
        <v>12258</v>
      </c>
      <c r="F4138" s="50" t="s">
        <v>4471</v>
      </c>
      <c r="G4138" s="50" t="s">
        <v>12259</v>
      </c>
      <c r="H4138" s="50" t="s">
        <v>12260</v>
      </c>
      <c r="I4138" s="50">
        <f>(DAX__2019_2020__33[[#This Row],[Adj Close]]-DAX__2019_2020__33[[#This Row],[Adj Open]])/DAX__2019_2020__33[[#This Row],[Adj Open]]</f>
        <v>6.4566929133857837E-3</v>
      </c>
      <c r="J4138" s="50">
        <f>DAX__2019_2020__33[[#This Row],[Adj Close]]-DAX__2019_2020__33[[#This Row],[Adj Open]]</f>
        <v>0.72568632264120936</v>
      </c>
      <c r="K4138" s="50">
        <v>525638</v>
      </c>
    </row>
    <row r="4139" spans="1:11" x14ac:dyDescent="0.3">
      <c r="A4139" s="51" t="str">
        <f t="shared" si="69"/>
        <v>CON.DE</v>
      </c>
      <c r="B4139" s="52" t="s">
        <v>180</v>
      </c>
      <c r="C4139" s="50" t="s">
        <v>4436</v>
      </c>
      <c r="D4139" s="50">
        <f>DAX__2019_2020__33[[#This Row],[Open]]*(DAX__2019_2020__33[[#This Row],[Adj Close]]/DAX__2019_2020__33[[#This Row],[Close]])</f>
        <v>113.06547211258172</v>
      </c>
      <c r="E4139" s="50" t="s">
        <v>4615</v>
      </c>
      <c r="F4139" s="50" t="s">
        <v>12261</v>
      </c>
      <c r="G4139" s="50" t="s">
        <v>4480</v>
      </c>
      <c r="H4139" s="50" t="s">
        <v>12262</v>
      </c>
      <c r="I4139" s="50">
        <f>(DAX__2019_2020__33[[#This Row],[Adj Close]]-DAX__2019_2020__33[[#This Row],[Adj Open]])/DAX__2019_2020__33[[#This Row],[Adj Open]]</f>
        <v>-7.5140809719147841E-3</v>
      </c>
      <c r="J4139" s="50">
        <f>DAX__2019_2020__33[[#This Row],[Adj Close]]-DAX__2019_2020__33[[#This Row],[Adj Open]]</f>
        <v>-0.84958311258171193</v>
      </c>
      <c r="K4139" s="50">
        <v>391328</v>
      </c>
    </row>
    <row r="4140" spans="1:11" x14ac:dyDescent="0.3">
      <c r="A4140" s="51" t="str">
        <f t="shared" si="69"/>
        <v>CON.DE</v>
      </c>
      <c r="B4140" s="52" t="s">
        <v>181</v>
      </c>
      <c r="C4140" s="50" t="s">
        <v>4501</v>
      </c>
      <c r="D4140" s="50">
        <f>DAX__2019_2020__33[[#This Row],[Open]]*(DAX__2019_2020__33[[#This Row],[Adj Close]]/DAX__2019_2020__33[[#This Row],[Close]])</f>
        <v>110.67601207829067</v>
      </c>
      <c r="E4140" s="50" t="s">
        <v>4501</v>
      </c>
      <c r="F4140" s="50" t="s">
        <v>4316</v>
      </c>
      <c r="G4140" s="50" t="s">
        <v>4343</v>
      </c>
      <c r="H4140" s="50" t="s">
        <v>12263</v>
      </c>
      <c r="I4140" s="50">
        <f>(DAX__2019_2020__33[[#This Row],[Adj Close]]-DAX__2019_2020__33[[#This Row],[Adj Open]])/DAX__2019_2020__33[[#This Row],[Adj Open]]</f>
        <v>-1.3753414581055733E-2</v>
      </c>
      <c r="J4140" s="50">
        <f>DAX__2019_2020__33[[#This Row],[Adj Close]]-DAX__2019_2020__33[[#This Row],[Adj Open]]</f>
        <v>-1.5221730782906633</v>
      </c>
      <c r="K4140" s="50">
        <v>665606</v>
      </c>
    </row>
    <row r="4141" spans="1:11" x14ac:dyDescent="0.3">
      <c r="A4141" s="51" t="str">
        <f t="shared" si="69"/>
        <v>CON.DE</v>
      </c>
      <c r="B4141" s="52" t="s">
        <v>182</v>
      </c>
      <c r="C4141" s="50" t="s">
        <v>4727</v>
      </c>
      <c r="D4141" s="50">
        <f>DAX__2019_2020__33[[#This Row],[Open]]*(DAX__2019_2020__33[[#This Row],[Adj Close]]/DAX__2019_2020__33[[#This Row],[Close]])</f>
        <v>110.71141254397226</v>
      </c>
      <c r="E4141" s="50" t="s">
        <v>4355</v>
      </c>
      <c r="F4141" s="50" t="s">
        <v>12264</v>
      </c>
      <c r="G4141" s="50" t="s">
        <v>12264</v>
      </c>
      <c r="H4141" s="50" t="s">
        <v>12265</v>
      </c>
      <c r="I4141" s="50">
        <f>(DAX__2019_2020__33[[#This Row],[Adj Close]]-DAX__2019_2020__33[[#This Row],[Adj Open]])/DAX__2019_2020__33[[#This Row],[Adj Open]]</f>
        <v>-1.1191055334789068E-2</v>
      </c>
      <c r="J4141" s="50">
        <f>DAX__2019_2020__33[[#This Row],[Adj Close]]-DAX__2019_2020__33[[#This Row],[Adj Open]]</f>
        <v>-1.2389775439722541</v>
      </c>
      <c r="K4141" s="50">
        <v>491084</v>
      </c>
    </row>
    <row r="4142" spans="1:11" x14ac:dyDescent="0.3">
      <c r="A4142" s="51" t="str">
        <f t="shared" si="69"/>
        <v>CON.DE</v>
      </c>
      <c r="B4142" s="52" t="s">
        <v>183</v>
      </c>
      <c r="C4142" s="50" t="s">
        <v>4315</v>
      </c>
      <c r="D4142" s="50">
        <f>DAX__2019_2020__33[[#This Row],[Open]]*(DAX__2019_2020__33[[#This Row],[Adj Close]]/DAX__2019_2020__33[[#This Row],[Close]])</f>
        <v>111.33090575662951</v>
      </c>
      <c r="E4142" s="50" t="s">
        <v>12266</v>
      </c>
      <c r="F4142" s="50" t="s">
        <v>4193</v>
      </c>
      <c r="G4142" s="50" t="s">
        <v>4322</v>
      </c>
      <c r="H4142" s="50" t="s">
        <v>12267</v>
      </c>
      <c r="I4142" s="50">
        <f>(DAX__2019_2020__33[[#This Row],[Adj Close]]-DAX__2019_2020__33[[#This Row],[Adj Open]])/DAX__2019_2020__33[[#This Row],[Adj Open]]</f>
        <v>-6.9952701034513235E-3</v>
      </c>
      <c r="J4142" s="50">
        <f>DAX__2019_2020__33[[#This Row],[Adj Close]]-DAX__2019_2020__33[[#This Row],[Adj Open]]</f>
        <v>-0.77878975662950722</v>
      </c>
      <c r="K4142" s="50">
        <v>372303</v>
      </c>
    </row>
    <row r="4143" spans="1:11" x14ac:dyDescent="0.3">
      <c r="A4143" s="51" t="str">
        <f t="shared" si="69"/>
        <v>CON.DE</v>
      </c>
      <c r="B4143" s="52" t="s">
        <v>184</v>
      </c>
      <c r="C4143" s="50" t="s">
        <v>12268</v>
      </c>
      <c r="D4143" s="50">
        <f>DAX__2019_2020__33[[#This Row],[Open]]*(DAX__2019_2020__33[[#This Row],[Adj Close]]/DAX__2019_2020__33[[#This Row],[Close]])</f>
        <v>111.40170422160517</v>
      </c>
      <c r="E4143" s="50" t="s">
        <v>4519</v>
      </c>
      <c r="F4143" s="50" t="s">
        <v>4611</v>
      </c>
      <c r="G4143" s="50" t="s">
        <v>11919</v>
      </c>
      <c r="H4143" s="50" t="s">
        <v>12269</v>
      </c>
      <c r="I4143" s="50">
        <f>(DAX__2019_2020__33[[#This Row],[Adj Close]]-DAX__2019_2020__33[[#This Row],[Adj Open]])/DAX__2019_2020__33[[#This Row],[Adj Open]]</f>
        <v>4.1309581537405564E-3</v>
      </c>
      <c r="J4143" s="50">
        <f>DAX__2019_2020__33[[#This Row],[Adj Close]]-DAX__2019_2020__33[[#This Row],[Adj Open]]</f>
        <v>0.46019577839483361</v>
      </c>
      <c r="K4143" s="50">
        <v>765975</v>
      </c>
    </row>
    <row r="4144" spans="1:11" x14ac:dyDescent="0.3">
      <c r="A4144" s="51" t="str">
        <f t="shared" si="69"/>
        <v>CON.DE</v>
      </c>
      <c r="B4144" s="52" t="s">
        <v>185</v>
      </c>
      <c r="C4144" s="50" t="s">
        <v>4312</v>
      </c>
      <c r="D4144" s="50">
        <f>DAX__2019_2020__33[[#This Row],[Open]]*(DAX__2019_2020__33[[#This Row],[Adj Close]]/DAX__2019_2020__33[[#This Row],[Close]])</f>
        <v>111.03001004337952</v>
      </c>
      <c r="E4144" s="50" t="s">
        <v>12270</v>
      </c>
      <c r="F4144" s="50" t="s">
        <v>12271</v>
      </c>
      <c r="G4144" s="50" t="s">
        <v>12271</v>
      </c>
      <c r="H4144" s="50" t="s">
        <v>12272</v>
      </c>
      <c r="I4144" s="50">
        <f>(DAX__2019_2020__33[[#This Row],[Adj Close]]-DAX__2019_2020__33[[#This Row],[Adj Open]])/DAX__2019_2020__33[[#This Row],[Adj Open]]</f>
        <v>-1.6419552179336449E-2</v>
      </c>
      <c r="J4144" s="50">
        <f>DAX__2019_2020__33[[#This Row],[Adj Close]]-DAX__2019_2020__33[[#This Row],[Adj Open]]</f>
        <v>-1.8230630433795199</v>
      </c>
      <c r="K4144" s="50">
        <v>508775</v>
      </c>
    </row>
    <row r="4145" spans="1:11" x14ac:dyDescent="0.3">
      <c r="A4145" s="51" t="str">
        <f t="shared" si="69"/>
        <v>CON.DE</v>
      </c>
      <c r="B4145" s="52" t="s">
        <v>186</v>
      </c>
      <c r="C4145" s="50" t="s">
        <v>4477</v>
      </c>
      <c r="D4145" s="50">
        <f>DAX__2019_2020__33[[#This Row],[Open]]*(DAX__2019_2020__33[[#This Row],[Adj Close]]/DAX__2019_2020__33[[#This Row],[Close]])</f>
        <v>110.05652732745924</v>
      </c>
      <c r="E4145" s="50" t="s">
        <v>12273</v>
      </c>
      <c r="F4145" s="50" t="s">
        <v>12274</v>
      </c>
      <c r="G4145" s="50" t="s">
        <v>4550</v>
      </c>
      <c r="H4145" s="50" t="s">
        <v>12275</v>
      </c>
      <c r="I4145" s="50">
        <f>(DAX__2019_2020__33[[#This Row],[Adj Close]]-DAX__2019_2020__33[[#This Row],[Adj Open]])/DAX__2019_2020__33[[#This Row],[Adj Open]]</f>
        <v>-6.5937599984419049E-3</v>
      </c>
      <c r="J4145" s="50">
        <f>DAX__2019_2020__33[[#This Row],[Adj Close]]-DAX__2019_2020__33[[#This Row],[Adj Open]]</f>
        <v>-0.72568632745922912</v>
      </c>
      <c r="K4145" s="50">
        <v>263780</v>
      </c>
    </row>
    <row r="4146" spans="1:11" x14ac:dyDescent="0.3">
      <c r="A4146" s="51" t="str">
        <f t="shared" si="69"/>
        <v>CON.DE</v>
      </c>
      <c r="B4146" s="52" t="s">
        <v>187</v>
      </c>
      <c r="C4146" s="50" t="s">
        <v>4208</v>
      </c>
      <c r="D4146" s="50">
        <f>DAX__2019_2020__33[[#This Row],[Open]]*(DAX__2019_2020__33[[#This Row],[Adj Close]]/DAX__2019_2020__33[[#This Row],[Close]])</f>
        <v>105.95020294203908</v>
      </c>
      <c r="E4146" s="50" t="s">
        <v>4598</v>
      </c>
      <c r="F4146" s="50" t="s">
        <v>4152</v>
      </c>
      <c r="G4146" s="50" t="s">
        <v>11916</v>
      </c>
      <c r="H4146" s="50" t="s">
        <v>12276</v>
      </c>
      <c r="I4146" s="50">
        <f>(DAX__2019_2020__33[[#This Row],[Adj Close]]-DAX__2019_2020__33[[#This Row],[Adj Open]])/DAX__2019_2020__33[[#This Row],[Adj Open]]</f>
        <v>1.7373888929386232E-2</v>
      </c>
      <c r="J4146" s="50">
        <f>DAX__2019_2020__33[[#This Row],[Adj Close]]-DAX__2019_2020__33[[#This Row],[Adj Open]]</f>
        <v>1.8407670579609174</v>
      </c>
      <c r="K4146" s="50">
        <v>665084</v>
      </c>
    </row>
    <row r="4147" spans="1:11" x14ac:dyDescent="0.3">
      <c r="A4147" s="51" t="str">
        <f t="shared" si="69"/>
        <v>CON.DE</v>
      </c>
      <c r="B4147" s="52" t="s">
        <v>188</v>
      </c>
      <c r="C4147" s="50" t="s">
        <v>4450</v>
      </c>
      <c r="D4147" s="50">
        <f>DAX__2019_2020__33[[#This Row],[Open]]*(DAX__2019_2020__33[[#This Row],[Adj Close]]/DAX__2019_2020__33[[#This Row],[Close]])</f>
        <v>106.74669023531213</v>
      </c>
      <c r="E4147" s="50" t="s">
        <v>4527</v>
      </c>
      <c r="F4147" s="50" t="s">
        <v>4597</v>
      </c>
      <c r="G4147" s="50" t="s">
        <v>4527</v>
      </c>
      <c r="H4147" s="50" t="s">
        <v>12277</v>
      </c>
      <c r="I4147" s="50">
        <f>(DAX__2019_2020__33[[#This Row],[Adj Close]]-DAX__2019_2020__33[[#This Row],[Adj Open]])/DAX__2019_2020__33[[#This Row],[Adj Open]]</f>
        <v>1.3762194981872172E-2</v>
      </c>
      <c r="J4147" s="50">
        <f>DAX__2019_2020__33[[#This Row],[Adj Close]]-DAX__2019_2020__33[[#This Row],[Adj Open]]</f>
        <v>1.4690687646878757</v>
      </c>
      <c r="K4147" s="50">
        <v>573332</v>
      </c>
    </row>
    <row r="4148" spans="1:11" x14ac:dyDescent="0.3">
      <c r="A4148" s="51" t="str">
        <f t="shared" si="69"/>
        <v>CON.DE</v>
      </c>
      <c r="B4148" s="52" t="s">
        <v>189</v>
      </c>
      <c r="C4148" s="50" t="s">
        <v>4600</v>
      </c>
      <c r="D4148" s="50">
        <f>DAX__2019_2020__33[[#This Row],[Open]]*(DAX__2019_2020__33[[#This Row],[Adj Close]]/DAX__2019_2020__33[[#This Row],[Close]])</f>
        <v>107.5254722328639</v>
      </c>
      <c r="E4148" s="50" t="s">
        <v>4458</v>
      </c>
      <c r="F4148" s="50" t="s">
        <v>4186</v>
      </c>
      <c r="G4148" s="50" t="s">
        <v>12278</v>
      </c>
      <c r="H4148" s="50" t="s">
        <v>12279</v>
      </c>
      <c r="I4148" s="50">
        <f>(DAX__2019_2020__33[[#This Row],[Adj Close]]-DAX__2019_2020__33[[#This Row],[Adj Open]])/DAX__2019_2020__33[[#This Row],[Adj Open]]</f>
        <v>3.8353942386831284E-2</v>
      </c>
      <c r="J4148" s="50">
        <f>DAX__2019_2020__33[[#This Row],[Adj Close]]-DAX__2019_2020__33[[#This Row],[Adj Open]]</f>
        <v>4.1240257671360894</v>
      </c>
      <c r="K4148" s="50">
        <v>875705</v>
      </c>
    </row>
    <row r="4149" spans="1:11" x14ac:dyDescent="0.3">
      <c r="A4149" s="51" t="str">
        <f t="shared" si="69"/>
        <v>CON.DE</v>
      </c>
      <c r="B4149" s="52" t="s">
        <v>190</v>
      </c>
      <c r="C4149" s="50" t="s">
        <v>4465</v>
      </c>
      <c r="D4149" s="50">
        <f>DAX__2019_2020__33[[#This Row],[Open]]*(DAX__2019_2020__33[[#This Row],[Adj Close]]/DAX__2019_2020__33[[#This Row],[Close]])</f>
        <v>111.68489061924363</v>
      </c>
      <c r="E4149" s="50" t="s">
        <v>4522</v>
      </c>
      <c r="F4149" s="50" t="s">
        <v>4294</v>
      </c>
      <c r="G4149" s="50" t="s">
        <v>4352</v>
      </c>
      <c r="H4149" s="50" t="s">
        <v>12280</v>
      </c>
      <c r="I4149" s="50">
        <f>(DAX__2019_2020__33[[#This Row],[Adj Close]]-DAX__2019_2020__33[[#This Row],[Adj Open]])/DAX__2019_2020__33[[#This Row],[Adj Open]]</f>
        <v>-1.7432623235323821E-2</v>
      </c>
      <c r="J4149" s="50">
        <f>DAX__2019_2020__33[[#This Row],[Adj Close]]-DAX__2019_2020__33[[#This Row],[Adj Open]]</f>
        <v>-1.946960619243626</v>
      </c>
      <c r="K4149" s="50">
        <v>618679</v>
      </c>
    </row>
    <row r="4150" spans="1:11" x14ac:dyDescent="0.3">
      <c r="A4150" s="51" t="str">
        <f t="shared" si="69"/>
        <v>CON.DE</v>
      </c>
      <c r="B4150" s="52" t="s">
        <v>191</v>
      </c>
      <c r="C4150" s="50" t="s">
        <v>4197</v>
      </c>
      <c r="D4150" s="50">
        <f>DAX__2019_2020__33[[#This Row],[Open]]*(DAX__2019_2020__33[[#This Row],[Adj Close]]/DAX__2019_2020__33[[#This Row],[Close]])</f>
        <v>109.5432277826297</v>
      </c>
      <c r="E4150" s="50" t="s">
        <v>4737</v>
      </c>
      <c r="F4150" s="50" t="s">
        <v>12281</v>
      </c>
      <c r="G4150" s="50" t="s">
        <v>12282</v>
      </c>
      <c r="H4150" s="50" t="s">
        <v>12283</v>
      </c>
      <c r="I4150" s="50">
        <f>(DAX__2019_2020__33[[#This Row],[Adj Close]]-DAX__2019_2020__33[[#This Row],[Adj Open]])/DAX__2019_2020__33[[#This Row],[Adj Open]]</f>
        <v>-1.2925836265357045E-3</v>
      </c>
      <c r="J4150" s="50">
        <f>DAX__2019_2020__33[[#This Row],[Adj Close]]-DAX__2019_2020__33[[#This Row],[Adj Open]]</f>
        <v>-0.14159378262969824</v>
      </c>
      <c r="K4150" s="50">
        <v>425395</v>
      </c>
    </row>
    <row r="4151" spans="1:11" x14ac:dyDescent="0.3">
      <c r="A4151" s="51" t="str">
        <f t="shared" si="69"/>
        <v>CON.DE</v>
      </c>
      <c r="B4151" s="52" t="s">
        <v>192</v>
      </c>
      <c r="C4151" s="50" t="s">
        <v>12284</v>
      </c>
      <c r="D4151" s="50">
        <f>DAX__2019_2020__33[[#This Row],[Open]]*(DAX__2019_2020__33[[#This Row],[Adj Close]]/DAX__2019_2020__33[[#This Row],[Close]])</f>
        <v>110.03882177903998</v>
      </c>
      <c r="E4151" s="50" t="s">
        <v>4356</v>
      </c>
      <c r="F4151" s="50" t="s">
        <v>4491</v>
      </c>
      <c r="G4151" s="50" t="s">
        <v>12285</v>
      </c>
      <c r="H4151" s="50" t="s">
        <v>12286</v>
      </c>
      <c r="I4151" s="50">
        <f>(DAX__2019_2020__33[[#This Row],[Adj Close]]-DAX__2019_2020__33[[#This Row],[Adj Open]])/DAX__2019_2020__33[[#This Row],[Adj Open]]</f>
        <v>-1.1259369833018411E-3</v>
      </c>
      <c r="J4151" s="50">
        <f>DAX__2019_2020__33[[#This Row],[Adj Close]]-DAX__2019_2020__33[[#This Row],[Adj Open]]</f>
        <v>-0.1238967790399812</v>
      </c>
      <c r="K4151" s="50">
        <v>461193</v>
      </c>
    </row>
    <row r="4152" spans="1:11" x14ac:dyDescent="0.3">
      <c r="A4152" s="51" t="str">
        <f t="shared" si="69"/>
        <v>CON.DE</v>
      </c>
      <c r="B4152" s="52" t="s">
        <v>193</v>
      </c>
      <c r="C4152" s="50" t="s">
        <v>12287</v>
      </c>
      <c r="D4152" s="50">
        <f>DAX__2019_2020__33[[#This Row],[Open]]*(DAX__2019_2020__33[[#This Row],[Adj Close]]/DAX__2019_2020__33[[#This Row],[Close]])</f>
        <v>110.78221434103602</v>
      </c>
      <c r="E4152" s="50" t="s">
        <v>12288</v>
      </c>
      <c r="F4152" s="50" t="s">
        <v>12287</v>
      </c>
      <c r="G4152" s="50" t="s">
        <v>12003</v>
      </c>
      <c r="H4152" s="50" t="s">
        <v>12289</v>
      </c>
      <c r="I4152" s="50">
        <f>(DAX__2019_2020__33[[#This Row],[Adj Close]]-DAX__2019_2020__33[[#This Row],[Adj Open]])/DAX__2019_2020__33[[#This Row],[Adj Open]]</f>
        <v>2.3326457900623057E-2</v>
      </c>
      <c r="J4152" s="50">
        <f>DAX__2019_2020__33[[#This Row],[Adj Close]]-DAX__2019_2020__33[[#This Row],[Adj Open]]</f>
        <v>2.5841566589639768</v>
      </c>
      <c r="K4152" s="50">
        <v>610094</v>
      </c>
    </row>
    <row r="4153" spans="1:11" x14ac:dyDescent="0.3">
      <c r="A4153" s="51" t="str">
        <f t="shared" si="69"/>
        <v>CON.DE</v>
      </c>
      <c r="B4153" s="52" t="s">
        <v>194</v>
      </c>
      <c r="C4153" s="50" t="s">
        <v>12290</v>
      </c>
      <c r="D4153" s="50">
        <f>DAX__2019_2020__33[[#This Row],[Open]]*(DAX__2019_2020__33[[#This Row],[Adj Close]]/DAX__2019_2020__33[[#This Row],[Close]])</f>
        <v>112.71147655185217</v>
      </c>
      <c r="E4153" s="50" t="s">
        <v>12291</v>
      </c>
      <c r="F4153" s="50" t="s">
        <v>4375</v>
      </c>
      <c r="G4153" s="50" t="s">
        <v>4310</v>
      </c>
      <c r="H4153" s="50" t="s">
        <v>12292</v>
      </c>
      <c r="I4153" s="50">
        <f>(DAX__2019_2020__33[[#This Row],[Adj Close]]-DAX__2019_2020__33[[#This Row],[Adj Open]])/DAX__2019_2020__33[[#This Row],[Adj Open]]</f>
        <v>-6.9095319809238543E-3</v>
      </c>
      <c r="J4153" s="50">
        <f>DAX__2019_2020__33[[#This Row],[Adj Close]]-DAX__2019_2020__33[[#This Row],[Adj Open]]</f>
        <v>-0.77878355185217174</v>
      </c>
      <c r="K4153" s="50">
        <v>441348</v>
      </c>
    </row>
    <row r="4154" spans="1:11" x14ac:dyDescent="0.3">
      <c r="A4154" s="51" t="str">
        <f t="shared" si="69"/>
        <v>CON.DE</v>
      </c>
      <c r="B4154" s="52" t="s">
        <v>195</v>
      </c>
      <c r="C4154" s="50" t="s">
        <v>12293</v>
      </c>
      <c r="D4154" s="50">
        <f>DAX__2019_2020__33[[#This Row],[Open]]*(DAX__2019_2020__33[[#This Row],[Adj Close]]/DAX__2019_2020__33[[#This Row],[Close]])</f>
        <v>111.80878643731059</v>
      </c>
      <c r="E4154" s="50" t="s">
        <v>12294</v>
      </c>
      <c r="F4154" s="50" t="s">
        <v>12295</v>
      </c>
      <c r="G4154" s="50" t="s">
        <v>4509</v>
      </c>
      <c r="H4154" s="50" t="s">
        <v>12296</v>
      </c>
      <c r="I4154" s="50">
        <f>(DAX__2019_2020__33[[#This Row],[Adj Close]]-DAX__2019_2020__33[[#This Row],[Adj Open]])/DAX__2019_2020__33[[#This Row],[Adj Open]]</f>
        <v>-5.2239672383715451E-3</v>
      </c>
      <c r="J4154" s="50">
        <f>DAX__2019_2020__33[[#This Row],[Adj Close]]-DAX__2019_2020__33[[#This Row],[Adj Open]]</f>
        <v>-0.58408543731059126</v>
      </c>
      <c r="K4154" s="50">
        <v>458661</v>
      </c>
    </row>
    <row r="4155" spans="1:11" x14ac:dyDescent="0.3">
      <c r="A4155" s="51" t="str">
        <f t="shared" si="69"/>
        <v>CON.DE</v>
      </c>
      <c r="B4155" s="52" t="s">
        <v>196</v>
      </c>
      <c r="C4155" s="50" t="s">
        <v>4716</v>
      </c>
      <c r="D4155" s="50">
        <f>DAX__2019_2020__33[[#This Row],[Open]]*(DAX__2019_2020__33[[#This Row],[Adj Close]]/DAX__2019_2020__33[[#This Row],[Close]])</f>
        <v>110.62291522310426</v>
      </c>
      <c r="E4155" s="50" t="s">
        <v>12297</v>
      </c>
      <c r="F4155" s="50" t="s">
        <v>12298</v>
      </c>
      <c r="G4155" s="50" t="s">
        <v>4476</v>
      </c>
      <c r="H4155" s="50" t="s">
        <v>12299</v>
      </c>
      <c r="I4155" s="50">
        <f>(DAX__2019_2020__33[[#This Row],[Adj Close]]-DAX__2019_2020__33[[#This Row],[Adj Open]])/DAX__2019_2020__33[[#This Row],[Adj Open]]</f>
        <v>-4.7999840000000219E-3</v>
      </c>
      <c r="J4155" s="50">
        <f>DAX__2019_2020__33[[#This Row],[Adj Close]]-DAX__2019_2020__33[[#This Row],[Adj Open]]</f>
        <v>-0.5309882231042593</v>
      </c>
      <c r="K4155" s="50">
        <v>551125</v>
      </c>
    </row>
    <row r="4156" spans="1:11" x14ac:dyDescent="0.3">
      <c r="A4156" s="51" t="str">
        <f t="shared" si="69"/>
        <v>CON.DE</v>
      </c>
      <c r="B4156" s="52" t="s">
        <v>197</v>
      </c>
      <c r="C4156" s="50" t="s">
        <v>4323</v>
      </c>
      <c r="D4156" s="50">
        <f>DAX__2019_2020__33[[#This Row],[Open]]*(DAX__2019_2020__33[[#This Row],[Adj Close]]/DAX__2019_2020__33[[#This Row],[Close]])</f>
        <v>108.51665373597611</v>
      </c>
      <c r="E4156" s="50" t="s">
        <v>4363</v>
      </c>
      <c r="F4156" s="50" t="s">
        <v>4321</v>
      </c>
      <c r="G4156" s="50" t="s">
        <v>4301</v>
      </c>
      <c r="H4156" s="50" t="s">
        <v>12300</v>
      </c>
      <c r="I4156" s="50">
        <f>(DAX__2019_2020__33[[#This Row],[Adj Close]]-DAX__2019_2020__33[[#This Row],[Adj Open]])/DAX__2019_2020__33[[#This Row],[Adj Open]]</f>
        <v>-4.2407844338415426E-3</v>
      </c>
      <c r="J4156" s="50">
        <f>DAX__2019_2020__33[[#This Row],[Adj Close]]-DAX__2019_2020__33[[#This Row],[Adj Open]]</f>
        <v>-0.4601957359761002</v>
      </c>
      <c r="K4156" s="50">
        <v>571618</v>
      </c>
    </row>
    <row r="4157" spans="1:11" x14ac:dyDescent="0.3">
      <c r="A4157" s="51" t="str">
        <f t="shared" si="69"/>
        <v>CON.DE</v>
      </c>
      <c r="B4157" s="52" t="s">
        <v>198</v>
      </c>
      <c r="C4157" s="50" t="s">
        <v>4299</v>
      </c>
      <c r="D4157" s="50">
        <f>DAX__2019_2020__33[[#This Row],[Open]]*(DAX__2019_2020__33[[#This Row],[Adj Close]]/DAX__2019_2020__33[[#This Row],[Close]])</f>
        <v>108.28656394794046</v>
      </c>
      <c r="E4157" s="50" t="s">
        <v>4315</v>
      </c>
      <c r="F4157" s="50" t="s">
        <v>4559</v>
      </c>
      <c r="G4157" s="50" t="s">
        <v>12301</v>
      </c>
      <c r="H4157" s="50" t="s">
        <v>12302</v>
      </c>
      <c r="I4157" s="50">
        <f>(DAX__2019_2020__33[[#This Row],[Adj Close]]-DAX__2019_2020__33[[#This Row],[Adj Open]])/DAX__2019_2020__33[[#This Row],[Adj Open]]</f>
        <v>1.6835542523410282E-2</v>
      </c>
      <c r="J4157" s="50">
        <f>DAX__2019_2020__33[[#This Row],[Adj Close]]-DAX__2019_2020__33[[#This Row],[Adj Open]]</f>
        <v>1.8230630520595383</v>
      </c>
      <c r="K4157" s="50">
        <v>913821</v>
      </c>
    </row>
    <row r="4158" spans="1:11" x14ac:dyDescent="0.3">
      <c r="A4158" s="51" t="str">
        <f t="shared" si="69"/>
        <v>CON.DE</v>
      </c>
      <c r="B4158" s="52" t="s">
        <v>199</v>
      </c>
      <c r="C4158" s="50" t="s">
        <v>12303</v>
      </c>
      <c r="D4158" s="50">
        <f>DAX__2019_2020__33[[#This Row],[Open]]*(DAX__2019_2020__33[[#This Row],[Adj Close]]/DAX__2019_2020__33[[#This Row],[Close]])</f>
        <v>110.14502746838441</v>
      </c>
      <c r="E4158" s="50" t="s">
        <v>12253</v>
      </c>
      <c r="F4158" s="50" t="s">
        <v>4348</v>
      </c>
      <c r="G4158" s="50" t="s">
        <v>12304</v>
      </c>
      <c r="H4158" s="50" t="s">
        <v>12305</v>
      </c>
      <c r="I4158" s="50">
        <f>(DAX__2019_2020__33[[#This Row],[Adj Close]]-DAX__2019_2020__33[[#This Row],[Adj Open]])/DAX__2019_2020__33[[#This Row],[Adj Open]]</f>
        <v>3.5352740120141002E-2</v>
      </c>
      <c r="J4158" s="50">
        <f>DAX__2019_2020__33[[#This Row],[Adj Close]]-DAX__2019_2020__33[[#This Row],[Adj Open]]</f>
        <v>3.8939285316155861</v>
      </c>
      <c r="K4158" s="50">
        <v>890770</v>
      </c>
    </row>
    <row r="4159" spans="1:11" x14ac:dyDescent="0.3">
      <c r="A4159" s="51" t="str">
        <f t="shared" si="69"/>
        <v>CON.DE</v>
      </c>
      <c r="B4159" s="52" t="s">
        <v>200</v>
      </c>
      <c r="C4159" s="50" t="s">
        <v>4384</v>
      </c>
      <c r="D4159" s="50">
        <f>DAX__2019_2020__33[[#This Row],[Open]]*(DAX__2019_2020__33[[#This Row],[Adj Close]]/DAX__2019_2020__33[[#This Row],[Close]])</f>
        <v>114.95932958683181</v>
      </c>
      <c r="E4159" s="50" t="s">
        <v>12306</v>
      </c>
      <c r="F4159" s="50" t="s">
        <v>12307</v>
      </c>
      <c r="G4159" s="50" t="s">
        <v>4423</v>
      </c>
      <c r="H4159" s="50" t="s">
        <v>12308</v>
      </c>
      <c r="I4159" s="50">
        <f>(DAX__2019_2020__33[[#This Row],[Adj Close]]-DAX__2019_2020__33[[#This Row],[Adj Open]])/DAX__2019_2020__33[[#This Row],[Adj Open]]</f>
        <v>3.0799077635057092E-4</v>
      </c>
      <c r="J4159" s="50">
        <f>DAX__2019_2020__33[[#This Row],[Adj Close]]-DAX__2019_2020__33[[#This Row],[Adj Open]]</f>
        <v>3.5406413168189488E-2</v>
      </c>
      <c r="K4159" s="50">
        <v>494084</v>
      </c>
    </row>
    <row r="4160" spans="1:11" x14ac:dyDescent="0.3">
      <c r="A4160" s="51" t="str">
        <f t="shared" si="69"/>
        <v>CON.DE</v>
      </c>
      <c r="B4160" s="52" t="s">
        <v>201</v>
      </c>
      <c r="C4160" s="50" t="s">
        <v>12309</v>
      </c>
      <c r="D4160" s="50">
        <f>DAX__2019_2020__33[[#This Row],[Open]]*(DAX__2019_2020__33[[#This Row],[Adj Close]]/DAX__2019_2020__33[[#This Row],[Close]])</f>
        <v>115.49032278541675</v>
      </c>
      <c r="E4160" s="50" t="s">
        <v>12310</v>
      </c>
      <c r="F4160" s="50" t="s">
        <v>12311</v>
      </c>
      <c r="G4160" s="50" t="s">
        <v>12312</v>
      </c>
      <c r="H4160" s="50" t="s">
        <v>12313</v>
      </c>
      <c r="I4160" s="50">
        <f>(DAX__2019_2020__33[[#This Row],[Adj Close]]-DAX__2019_2020__33[[#This Row],[Adj Open]])/DAX__2019_2020__33[[#This Row],[Adj Open]]</f>
        <v>1.6858314176244401E-3</v>
      </c>
      <c r="J4160" s="50">
        <f>DAX__2019_2020__33[[#This Row],[Adj Close]]-DAX__2019_2020__33[[#This Row],[Adj Open]]</f>
        <v>0.19469721458324329</v>
      </c>
      <c r="K4160" s="50">
        <v>1410317</v>
      </c>
    </row>
    <row r="4161" spans="1:11" x14ac:dyDescent="0.3">
      <c r="A4161" s="51" t="str">
        <f t="shared" si="69"/>
        <v>CON.DE</v>
      </c>
      <c r="B4161" s="52" t="s">
        <v>202</v>
      </c>
      <c r="C4161" s="50" t="s">
        <v>4623</v>
      </c>
      <c r="D4161" s="50">
        <f>DAX__2019_2020__33[[#This Row],[Open]]*(DAX__2019_2020__33[[#This Row],[Adj Close]]/DAX__2019_2020__33[[#This Row],[Close]])</f>
        <v>115.31332681386114</v>
      </c>
      <c r="E4161" s="50" t="s">
        <v>11933</v>
      </c>
      <c r="F4161" s="50" t="s">
        <v>12314</v>
      </c>
      <c r="G4161" s="50" t="s">
        <v>4483</v>
      </c>
      <c r="H4161" s="50" t="s">
        <v>12315</v>
      </c>
      <c r="I4161" s="50">
        <f>(DAX__2019_2020__33[[#This Row],[Adj Close]]-DAX__2019_2020__33[[#This Row],[Adj Open]])/DAX__2019_2020__33[[#This Row],[Adj Open]]</f>
        <v>-1.7037612808036475E-2</v>
      </c>
      <c r="J4161" s="50">
        <f>DAX__2019_2020__33[[#This Row],[Adj Close]]-DAX__2019_2020__33[[#This Row],[Adj Open]]</f>
        <v>-1.9646638138611365</v>
      </c>
      <c r="K4161" s="50">
        <v>677578</v>
      </c>
    </row>
    <row r="4162" spans="1:11" x14ac:dyDescent="0.3">
      <c r="A4162" s="51" t="str">
        <f t="shared" si="69"/>
        <v>CON.DE</v>
      </c>
      <c r="B4162" s="52" t="s">
        <v>203</v>
      </c>
      <c r="C4162" s="50" t="s">
        <v>4890</v>
      </c>
      <c r="D4162" s="50">
        <f>DAX__2019_2020__33[[#This Row],[Open]]*(DAX__2019_2020__33[[#This Row],[Adj Close]]/DAX__2019_2020__33[[#This Row],[Close]])</f>
        <v>112.12738690210871</v>
      </c>
      <c r="E4162" s="50" t="s">
        <v>12259</v>
      </c>
      <c r="F4162" s="50" t="s">
        <v>12248</v>
      </c>
      <c r="G4162" s="50" t="s">
        <v>12248</v>
      </c>
      <c r="H4162" s="50" t="s">
        <v>12316</v>
      </c>
      <c r="I4162" s="50">
        <f>(DAX__2019_2020__33[[#This Row],[Adj Close]]-DAX__2019_2020__33[[#This Row],[Adj Open]])/DAX__2019_2020__33[[#This Row],[Adj Open]]</f>
        <v>-4.4198738220964208E-3</v>
      </c>
      <c r="J4162" s="50">
        <f>DAX__2019_2020__33[[#This Row],[Adj Close]]-DAX__2019_2020__33[[#This Row],[Adj Open]]</f>
        <v>-0.49558890210870743</v>
      </c>
      <c r="K4162" s="50">
        <v>414307</v>
      </c>
    </row>
    <row r="4163" spans="1:11" x14ac:dyDescent="0.3">
      <c r="A4163" s="51" t="str">
        <f t="shared" si="69"/>
        <v>CON.DE</v>
      </c>
      <c r="B4163" s="52" t="s">
        <v>204</v>
      </c>
      <c r="C4163" s="50" t="s">
        <v>4335</v>
      </c>
      <c r="D4163" s="50">
        <f>DAX__2019_2020__33[[#This Row],[Open]]*(DAX__2019_2020__33[[#This Row],[Adj Close]]/DAX__2019_2020__33[[#This Row],[Close]])</f>
        <v>111.04770681948004</v>
      </c>
      <c r="E4163" s="50" t="s">
        <v>12317</v>
      </c>
      <c r="F4163" s="50" t="s">
        <v>4334</v>
      </c>
      <c r="G4163" s="50" t="s">
        <v>12294</v>
      </c>
      <c r="H4163" s="50" t="s">
        <v>12318</v>
      </c>
      <c r="I4163" s="50">
        <f>(DAX__2019_2020__33[[#This Row],[Adj Close]]-DAX__2019_2020__33[[#This Row],[Adj Open]])/DAX__2019_2020__33[[#This Row],[Adj Open]]</f>
        <v>1.099775236696483E-2</v>
      </c>
      <c r="J4163" s="50">
        <f>DAX__2019_2020__33[[#This Row],[Adj Close]]-DAX__2019_2020__33[[#This Row],[Adj Open]]</f>
        <v>1.2212751805199531</v>
      </c>
      <c r="K4163" s="50">
        <v>491708</v>
      </c>
    </row>
    <row r="4164" spans="1:11" x14ac:dyDescent="0.3">
      <c r="A4164" s="51" t="str">
        <f t="shared" si="69"/>
        <v>CON.DE</v>
      </c>
      <c r="B4164" s="52" t="s">
        <v>205</v>
      </c>
      <c r="C4164" s="50" t="s">
        <v>4512</v>
      </c>
      <c r="D4164" s="50">
        <f>DAX__2019_2020__33[[#This Row],[Open]]*(DAX__2019_2020__33[[#This Row],[Adj Close]]/DAX__2019_2020__33[[#This Row],[Close]])</f>
        <v>110.72911589998138</v>
      </c>
      <c r="E4164" s="50" t="s">
        <v>12319</v>
      </c>
      <c r="F4164" s="50" t="s">
        <v>4512</v>
      </c>
      <c r="G4164" s="50" t="s">
        <v>12320</v>
      </c>
      <c r="H4164" s="50" t="s">
        <v>12321</v>
      </c>
      <c r="I4164" s="50">
        <f>(DAX__2019_2020__33[[#This Row],[Adj Close]]-DAX__2019_2020__33[[#This Row],[Adj Open]])/DAX__2019_2020__33[[#This Row],[Adj Open]]</f>
        <v>1.0549863877481035E-2</v>
      </c>
      <c r="J4164" s="50">
        <f>DAX__2019_2020__33[[#This Row],[Adj Close]]-DAX__2019_2020__33[[#This Row],[Adj Open]]</f>
        <v>1.1681771000186245</v>
      </c>
      <c r="K4164" s="50">
        <v>553811</v>
      </c>
    </row>
    <row r="4165" spans="1:11" x14ac:dyDescent="0.3">
      <c r="A4165" s="51" t="str">
        <f t="shared" si="69"/>
        <v>CON.DE</v>
      </c>
      <c r="B4165" s="52" t="s">
        <v>206</v>
      </c>
      <c r="C4165" s="50" t="s">
        <v>4375</v>
      </c>
      <c r="D4165" s="50">
        <f>DAX__2019_2020__33[[#This Row],[Open]]*(DAX__2019_2020__33[[#This Row],[Adj Close]]/DAX__2019_2020__33[[#This Row],[Close]])</f>
        <v>111.66719809727658</v>
      </c>
      <c r="E4165" s="50" t="s">
        <v>12245</v>
      </c>
      <c r="F4165" s="50" t="s">
        <v>4375</v>
      </c>
      <c r="G4165" s="50" t="s">
        <v>12322</v>
      </c>
      <c r="H4165" s="50" t="s">
        <v>12323</v>
      </c>
      <c r="I4165" s="50">
        <f>(DAX__2019_2020__33[[#This Row],[Adj Close]]-DAX__2019_2020__33[[#This Row],[Adj Open]])/DAX__2019_2020__33[[#This Row],[Adj Open]]</f>
        <v>1.6167387858614598E-2</v>
      </c>
      <c r="J4165" s="50">
        <f>DAX__2019_2020__33[[#This Row],[Adj Close]]-DAX__2019_2020__33[[#This Row],[Adj Open]]</f>
        <v>1.8053669027234207</v>
      </c>
      <c r="K4165" s="50">
        <v>507225</v>
      </c>
    </row>
    <row r="4166" spans="1:11" x14ac:dyDescent="0.3">
      <c r="A4166" s="51" t="str">
        <f t="shared" si="69"/>
        <v>CON.DE</v>
      </c>
      <c r="B4166" s="52" t="s">
        <v>207</v>
      </c>
      <c r="C4166" s="50" t="s">
        <v>12007</v>
      </c>
      <c r="D4166" s="50">
        <f>DAX__2019_2020__33[[#This Row],[Open]]*(DAX__2019_2020__33[[#This Row],[Adj Close]]/DAX__2019_2020__33[[#This Row],[Close]])</f>
        <v>114.78233249370203</v>
      </c>
      <c r="E4166" s="50" t="s">
        <v>12324</v>
      </c>
      <c r="F4166" s="50" t="s">
        <v>11946</v>
      </c>
      <c r="G4166" s="50" t="s">
        <v>12325</v>
      </c>
      <c r="H4166" s="50" t="s">
        <v>12326</v>
      </c>
      <c r="I4166" s="50">
        <f>(DAX__2019_2020__33[[#This Row],[Adj Close]]-DAX__2019_2020__33[[#This Row],[Adj Open]])/DAX__2019_2020__33[[#This Row],[Adj Open]]</f>
        <v>-1.8195844676850662E-2</v>
      </c>
      <c r="J4166" s="50">
        <f>DAX__2019_2020__33[[#This Row],[Adj Close]]-DAX__2019_2020__33[[#This Row],[Adj Open]]</f>
        <v>-2.0885614937020307</v>
      </c>
      <c r="K4166" s="50">
        <v>789141</v>
      </c>
    </row>
    <row r="4167" spans="1:11" x14ac:dyDescent="0.3">
      <c r="A4167" s="51" t="str">
        <f t="shared" si="69"/>
        <v>CON.DE</v>
      </c>
      <c r="B4167" s="52" t="s">
        <v>208</v>
      </c>
      <c r="C4167" s="50" t="s">
        <v>12003</v>
      </c>
      <c r="D4167" s="50">
        <f>DAX__2019_2020__33[[#This Row],[Open]]*(DAX__2019_2020__33[[#This Row],[Adj Close]]/DAX__2019_2020__33[[#This Row],[Close]])</f>
        <v>113.36636610147129</v>
      </c>
      <c r="E4167" s="50" t="s">
        <v>4390</v>
      </c>
      <c r="F4167" s="50" t="s">
        <v>12327</v>
      </c>
      <c r="G4167" s="50" t="s">
        <v>12327</v>
      </c>
      <c r="H4167" s="50" t="s">
        <v>12328</v>
      </c>
      <c r="I4167" s="50">
        <f>(DAX__2019_2020__33[[#This Row],[Adj Close]]-DAX__2019_2020__33[[#This Row],[Adj Open]])/DAX__2019_2020__33[[#This Row],[Adj Open]]</f>
        <v>-2.4980514052434986E-2</v>
      </c>
      <c r="J4167" s="50">
        <f>DAX__2019_2020__33[[#This Row],[Adj Close]]-DAX__2019_2020__33[[#This Row],[Adj Open]]</f>
        <v>-2.8319501014712927</v>
      </c>
      <c r="K4167" s="50">
        <v>579056</v>
      </c>
    </row>
    <row r="4168" spans="1:11" x14ac:dyDescent="0.3">
      <c r="A4168" s="51" t="str">
        <f t="shared" si="69"/>
        <v>CON.DE</v>
      </c>
      <c r="B4168" s="52" t="s">
        <v>209</v>
      </c>
      <c r="C4168" s="50" t="s">
        <v>4368</v>
      </c>
      <c r="D4168" s="50">
        <f>DAX__2019_2020__33[[#This Row],[Open]]*(DAX__2019_2020__33[[#This Row],[Adj Close]]/DAX__2019_2020__33[[#This Row],[Close]])</f>
        <v>110.2158298425777</v>
      </c>
      <c r="E4168" s="50" t="s">
        <v>4373</v>
      </c>
      <c r="F4168" s="50" t="s">
        <v>4185</v>
      </c>
      <c r="G4168" s="50" t="s">
        <v>4493</v>
      </c>
      <c r="H4168" s="50" t="s">
        <v>12329</v>
      </c>
      <c r="I4168" s="50">
        <f>(DAX__2019_2020__33[[#This Row],[Adj Close]]-DAX__2019_2020__33[[#This Row],[Adj Open]])/DAX__2019_2020__33[[#This Row],[Adj Open]]</f>
        <v>-1.31684517972664E-2</v>
      </c>
      <c r="J4168" s="50">
        <f>DAX__2019_2020__33[[#This Row],[Adj Close]]-DAX__2019_2020__33[[#This Row],[Adj Open]]</f>
        <v>-1.4513718425777</v>
      </c>
      <c r="K4168" s="50">
        <v>685133</v>
      </c>
    </row>
    <row r="4169" spans="1:11" x14ac:dyDescent="0.3">
      <c r="A4169" s="51" t="str">
        <f t="shared" si="69"/>
        <v>CON.DE</v>
      </c>
      <c r="B4169" s="52" t="s">
        <v>210</v>
      </c>
      <c r="C4169" s="50" t="s">
        <v>4491</v>
      </c>
      <c r="D4169" s="50">
        <f>DAX__2019_2020__33[[#This Row],[Open]]*(DAX__2019_2020__33[[#This Row],[Adj Close]]/DAX__2019_2020__33[[#This Row],[Close]])</f>
        <v>109.38393064868892</v>
      </c>
      <c r="E4169" s="50" t="s">
        <v>12270</v>
      </c>
      <c r="F4169" s="50" t="s">
        <v>4193</v>
      </c>
      <c r="G4169" s="50" t="s">
        <v>12330</v>
      </c>
      <c r="H4169" s="50" t="s">
        <v>12331</v>
      </c>
      <c r="I4169" s="50">
        <f>(DAX__2019_2020__33[[#This Row],[Adj Close]]-DAX__2019_2020__33[[#This Row],[Adj Open]])/DAX__2019_2020__33[[#This Row],[Adj Open]]</f>
        <v>9.7087784742521614E-3</v>
      </c>
      <c r="J4169" s="50">
        <f>DAX__2019_2020__33[[#This Row],[Adj Close]]-DAX__2019_2020__33[[#This Row],[Adj Open]]</f>
        <v>1.0619843513110823</v>
      </c>
      <c r="K4169" s="50">
        <v>452080</v>
      </c>
    </row>
    <row r="4170" spans="1:11" x14ac:dyDescent="0.3">
      <c r="A4170" s="51" t="str">
        <f t="shared" ref="A4170:A4233" si="70">"CON.DE"</f>
        <v>CON.DE</v>
      </c>
      <c r="B4170" s="52" t="s">
        <v>211</v>
      </c>
      <c r="C4170" s="50" t="s">
        <v>4716</v>
      </c>
      <c r="D4170" s="50">
        <f>DAX__2019_2020__33[[#This Row],[Open]]*(DAX__2019_2020__33[[#This Row],[Adj Close]]/DAX__2019_2020__33[[#This Row],[Close]])</f>
        <v>110.62291980192782</v>
      </c>
      <c r="E4170" s="50" t="s">
        <v>4335</v>
      </c>
      <c r="F4170" s="50" t="s">
        <v>4180</v>
      </c>
      <c r="G4170" s="50" t="s">
        <v>4369</v>
      </c>
      <c r="H4170" s="50" t="s">
        <v>12332</v>
      </c>
      <c r="I4170" s="50">
        <f>(DAX__2019_2020__33[[#This Row],[Adj Close]]-DAX__2019_2020__33[[#This Row],[Adj Open]])/DAX__2019_2020__33[[#This Row],[Adj Open]]</f>
        <v>-2.7199680000000986E-3</v>
      </c>
      <c r="J4170" s="50">
        <f>DAX__2019_2020__33[[#This Row],[Adj Close]]-DAX__2019_2020__33[[#This Row],[Adj Open]]</f>
        <v>-0.30089080192782092</v>
      </c>
      <c r="K4170" s="50">
        <v>408706</v>
      </c>
    </row>
    <row r="4171" spans="1:11" x14ac:dyDescent="0.3">
      <c r="A4171" s="51" t="str">
        <f t="shared" si="70"/>
        <v>CON.DE</v>
      </c>
      <c r="B4171" s="52" t="s">
        <v>212</v>
      </c>
      <c r="C4171" s="50" t="s">
        <v>12264</v>
      </c>
      <c r="D4171" s="50">
        <f>DAX__2019_2020__33[[#This Row],[Open]]*(DAX__2019_2020__33[[#This Row],[Adj Close]]/DAX__2019_2020__33[[#This Row],[Close]])</f>
        <v>109.47243201112383</v>
      </c>
      <c r="E4171" s="50" t="s">
        <v>4379</v>
      </c>
      <c r="F4171" s="50" t="s">
        <v>4530</v>
      </c>
      <c r="G4171" s="50" t="s">
        <v>4302</v>
      </c>
      <c r="H4171" s="50" t="s">
        <v>12333</v>
      </c>
      <c r="I4171" s="50">
        <f>(DAX__2019_2020__33[[#This Row],[Adj Close]]-DAX__2019_2020__33[[#This Row],[Adj Open]])/DAX__2019_2020__33[[#This Row],[Adj Open]]</f>
        <v>-1.6165723916712469E-4</v>
      </c>
      <c r="J4171" s="50">
        <f>DAX__2019_2020__33[[#This Row],[Adj Close]]-DAX__2019_2020__33[[#This Row],[Adj Open]]</f>
        <v>-1.7697011123829043E-2</v>
      </c>
      <c r="K4171" s="50">
        <v>453119</v>
      </c>
    </row>
    <row r="4172" spans="1:11" x14ac:dyDescent="0.3">
      <c r="A4172" s="51" t="str">
        <f t="shared" si="70"/>
        <v>CON.DE</v>
      </c>
      <c r="B4172" s="52" t="s">
        <v>213</v>
      </c>
      <c r="C4172" s="50" t="s">
        <v>12334</v>
      </c>
      <c r="D4172" s="50">
        <f>DAX__2019_2020__33[[#This Row],[Open]]*(DAX__2019_2020__33[[#This Row],[Adj Close]]/DAX__2019_2020__33[[#This Row],[Close]])</f>
        <v>108.23346612460628</v>
      </c>
      <c r="E4172" s="50" t="s">
        <v>12274</v>
      </c>
      <c r="F4172" s="50" t="s">
        <v>12335</v>
      </c>
      <c r="G4172" s="50" t="s">
        <v>4453</v>
      </c>
      <c r="H4172" s="50" t="s">
        <v>12336</v>
      </c>
      <c r="I4172" s="50">
        <f>(DAX__2019_2020__33[[#This Row],[Adj Close]]-DAX__2019_2020__33[[#This Row],[Adj Open]])/DAX__2019_2020__33[[#This Row],[Adj Open]]</f>
        <v>-1.8315657768217811E-2</v>
      </c>
      <c r="J4172" s="50">
        <f>DAX__2019_2020__33[[#This Row],[Adj Close]]-DAX__2019_2020__33[[#This Row],[Adj Open]]</f>
        <v>-1.9823671246062844</v>
      </c>
      <c r="K4172" s="50">
        <v>1267916</v>
      </c>
    </row>
    <row r="4173" spans="1:11" x14ac:dyDescent="0.3">
      <c r="A4173" s="51" t="str">
        <f t="shared" si="70"/>
        <v>CON.DE</v>
      </c>
      <c r="B4173" s="52" t="s">
        <v>214</v>
      </c>
      <c r="C4173" s="50" t="s">
        <v>11912</v>
      </c>
      <c r="D4173" s="50">
        <f>DAX__2019_2020__33[[#This Row],[Open]]*(DAX__2019_2020__33[[#This Row],[Adj Close]]/DAX__2019_2020__33[[#This Row],[Close]])</f>
        <v>105.57851780146916</v>
      </c>
      <c r="E4173" s="50" t="s">
        <v>4171</v>
      </c>
      <c r="F4173" s="50" t="s">
        <v>12337</v>
      </c>
      <c r="G4173" s="50" t="s">
        <v>4247</v>
      </c>
      <c r="H4173" s="50" t="s">
        <v>12338</v>
      </c>
      <c r="I4173" s="50">
        <f>(DAX__2019_2020__33[[#This Row],[Adj Close]]-DAX__2019_2020__33[[#This Row],[Adj Open]])/DAX__2019_2020__33[[#This Row],[Adj Open]]</f>
        <v>-9.0528245837513243E-3</v>
      </c>
      <c r="J4173" s="50">
        <f>DAX__2019_2020__33[[#This Row],[Adj Close]]-DAX__2019_2020__33[[#This Row],[Adj Open]]</f>
        <v>-0.95578380146916686</v>
      </c>
      <c r="K4173" s="50">
        <v>928867</v>
      </c>
    </row>
    <row r="4174" spans="1:11" x14ac:dyDescent="0.3">
      <c r="A4174" s="51" t="str">
        <f t="shared" si="70"/>
        <v>CON.DE</v>
      </c>
      <c r="B4174" s="52" t="s">
        <v>215</v>
      </c>
      <c r="C4174" s="50" t="s">
        <v>4247</v>
      </c>
      <c r="D4174" s="50">
        <f>DAX__2019_2020__33[[#This Row],[Open]]*(DAX__2019_2020__33[[#This Row],[Adj Close]]/DAX__2019_2020__33[[#This Row],[Close]])</f>
        <v>104.62272280337658</v>
      </c>
      <c r="E4174" s="50" t="s">
        <v>4135</v>
      </c>
      <c r="F4174" s="50" t="s">
        <v>12339</v>
      </c>
      <c r="G4174" s="50" t="s">
        <v>12340</v>
      </c>
      <c r="H4174" s="50" t="s">
        <v>12341</v>
      </c>
      <c r="I4174" s="50">
        <f>(DAX__2019_2020__33[[#This Row],[Adj Close]]-DAX__2019_2020__33[[#This Row],[Adj Open]])/DAX__2019_2020__33[[#This Row],[Adj Open]]</f>
        <v>-2.5376416635286576E-2</v>
      </c>
      <c r="J4174" s="50">
        <f>DAX__2019_2020__33[[#This Row],[Adj Close]]-DAX__2019_2020__33[[#This Row],[Adj Open]]</f>
        <v>-2.6549498033765815</v>
      </c>
      <c r="K4174" s="50">
        <v>1571320</v>
      </c>
    </row>
    <row r="4175" spans="1:11" x14ac:dyDescent="0.3">
      <c r="A4175" s="51" t="str">
        <f t="shared" si="70"/>
        <v>CON.DE</v>
      </c>
      <c r="B4175" s="52" t="s">
        <v>216</v>
      </c>
      <c r="C4175" s="50" t="s">
        <v>12342</v>
      </c>
      <c r="D4175" s="50">
        <f>DAX__2019_2020__33[[#This Row],[Open]]*(DAX__2019_2020__33[[#This Row],[Adj Close]]/DAX__2019_2020__33[[#This Row],[Close]])</f>
        <v>100.62260106943192</v>
      </c>
      <c r="E4175" s="50" t="s">
        <v>4603</v>
      </c>
      <c r="F4175" s="50" t="s">
        <v>12343</v>
      </c>
      <c r="G4175" s="50" t="s">
        <v>4127</v>
      </c>
      <c r="H4175" s="50" t="s">
        <v>12344</v>
      </c>
      <c r="I4175" s="50">
        <f>(DAX__2019_2020__33[[#This Row],[Adj Close]]-DAX__2019_2020__33[[#This Row],[Adj Open]])/DAX__2019_2020__33[[#This Row],[Adj Open]]</f>
        <v>3.6059860230251511E-2</v>
      </c>
      <c r="J4175" s="50">
        <f>DAX__2019_2020__33[[#This Row],[Adj Close]]-DAX__2019_2020__33[[#This Row],[Adj Open]]</f>
        <v>3.6284369305680713</v>
      </c>
      <c r="K4175" s="50">
        <v>900263</v>
      </c>
    </row>
    <row r="4176" spans="1:11" x14ac:dyDescent="0.3">
      <c r="A4176" s="51" t="str">
        <f t="shared" si="70"/>
        <v>CON.DE</v>
      </c>
      <c r="B4176" s="52" t="s">
        <v>217</v>
      </c>
      <c r="C4176" s="50" t="s">
        <v>4085</v>
      </c>
      <c r="D4176" s="50">
        <f>DAX__2019_2020__33[[#This Row],[Open]]*(DAX__2019_2020__33[[#This Row],[Adj Close]]/DAX__2019_2020__33[[#This Row],[Close]])</f>
        <v>104.42802500240334</v>
      </c>
      <c r="E4176" s="50" t="s">
        <v>12345</v>
      </c>
      <c r="F4176" s="50" t="s">
        <v>4085</v>
      </c>
      <c r="G4176" s="50" t="s">
        <v>4172</v>
      </c>
      <c r="H4176" s="50" t="s">
        <v>12346</v>
      </c>
      <c r="I4176" s="50">
        <f>(DAX__2019_2020__33[[#This Row],[Adj Close]]-DAX__2019_2020__33[[#This Row],[Adj Open]])/DAX__2019_2020__33[[#This Row],[Adj Open]]</f>
        <v>1.6948898305084318E-3</v>
      </c>
      <c r="J4176" s="50">
        <f>DAX__2019_2020__33[[#This Row],[Adj Close]]-DAX__2019_2020__33[[#This Row],[Adj Open]]</f>
        <v>0.17699399759665368</v>
      </c>
      <c r="K4176" s="50">
        <v>618940</v>
      </c>
    </row>
    <row r="4177" spans="1:11" x14ac:dyDescent="0.3">
      <c r="A4177" s="51" t="str">
        <f t="shared" si="70"/>
        <v>CON.DE</v>
      </c>
      <c r="B4177" s="52" t="s">
        <v>218</v>
      </c>
      <c r="C4177" s="50" t="s">
        <v>4222</v>
      </c>
      <c r="D4177" s="50">
        <f>DAX__2019_2020__33[[#This Row],[Open]]*(DAX__2019_2020__33[[#This Row],[Adj Close]]/DAX__2019_2020__33[[#This Row],[Close]])</f>
        <v>104.69352845954508</v>
      </c>
      <c r="E4177" s="50" t="s">
        <v>12347</v>
      </c>
      <c r="F4177" s="50" t="s">
        <v>12348</v>
      </c>
      <c r="G4177" s="50" t="s">
        <v>4236</v>
      </c>
      <c r="H4177" s="50" t="s">
        <v>12349</v>
      </c>
      <c r="I4177" s="50">
        <f>(DAX__2019_2020__33[[#This Row],[Adj Close]]-DAX__2019_2020__33[[#This Row],[Adj Open]])/DAX__2019_2020__33[[#This Row],[Adj Open]]</f>
        <v>1.3693955696687642E-2</v>
      </c>
      <c r="J4177" s="50">
        <f>DAX__2019_2020__33[[#This Row],[Adj Close]]-DAX__2019_2020__33[[#This Row],[Adj Open]]</f>
        <v>1.4336685404549172</v>
      </c>
      <c r="K4177" s="50">
        <v>801624</v>
      </c>
    </row>
    <row r="4178" spans="1:11" x14ac:dyDescent="0.3">
      <c r="A4178" s="51" t="str">
        <f t="shared" si="70"/>
        <v>CON.DE</v>
      </c>
      <c r="B4178" s="52" t="s">
        <v>219</v>
      </c>
      <c r="C4178" s="50" t="s">
        <v>12350</v>
      </c>
      <c r="D4178" s="50">
        <f>DAX__2019_2020__33[[#This Row],[Open]]*(DAX__2019_2020__33[[#This Row],[Adj Close]]/DAX__2019_2020__33[[#This Row],[Close]])</f>
        <v>105.98560869451053</v>
      </c>
      <c r="E4178" s="50" t="s">
        <v>4541</v>
      </c>
      <c r="F4178" s="50" t="s">
        <v>4127</v>
      </c>
      <c r="G4178" s="50" t="s">
        <v>4121</v>
      </c>
      <c r="H4178" s="50" t="s">
        <v>12351</v>
      </c>
      <c r="I4178" s="50">
        <f>(DAX__2019_2020__33[[#This Row],[Adj Close]]-DAX__2019_2020__33[[#This Row],[Adj Open]])/DAX__2019_2020__33[[#This Row],[Adj Open]]</f>
        <v>-1.3527078932413424E-2</v>
      </c>
      <c r="J4178" s="50">
        <f>DAX__2019_2020__33[[#This Row],[Adj Close]]-DAX__2019_2020__33[[#This Row],[Adj Open]]</f>
        <v>-1.4336756945105265</v>
      </c>
      <c r="K4178" s="50">
        <v>462440</v>
      </c>
    </row>
    <row r="4179" spans="1:11" x14ac:dyDescent="0.3">
      <c r="A4179" s="51" t="str">
        <f t="shared" si="70"/>
        <v>CON.DE</v>
      </c>
      <c r="B4179" s="52" t="s">
        <v>220</v>
      </c>
      <c r="C4179" s="50" t="s">
        <v>4573</v>
      </c>
      <c r="D4179" s="50">
        <f>DAX__2019_2020__33[[#This Row],[Open]]*(DAX__2019_2020__33[[#This Row],[Adj Close]]/DAX__2019_2020__33[[#This Row],[Close]])</f>
        <v>103.79084300704673</v>
      </c>
      <c r="E4179" s="50" t="s">
        <v>12352</v>
      </c>
      <c r="F4179" s="50" t="s">
        <v>4110</v>
      </c>
      <c r="G4179" s="50" t="s">
        <v>4073</v>
      </c>
      <c r="H4179" s="50" t="s">
        <v>12353</v>
      </c>
      <c r="I4179" s="50">
        <f>(DAX__2019_2020__33[[#This Row],[Adj Close]]-DAX__2019_2020__33[[#This Row],[Adj Open]])/DAX__2019_2020__33[[#This Row],[Adj Open]]</f>
        <v>-3.2400835883363345E-3</v>
      </c>
      <c r="J4179" s="50">
        <f>DAX__2019_2020__33[[#This Row],[Adj Close]]-DAX__2019_2020__33[[#This Row],[Adj Open]]</f>
        <v>-0.3362910070467251</v>
      </c>
      <c r="K4179" s="50">
        <v>439219</v>
      </c>
    </row>
    <row r="4180" spans="1:11" x14ac:dyDescent="0.3">
      <c r="A4180" s="51" t="str">
        <f t="shared" si="70"/>
        <v>CON.DE</v>
      </c>
      <c r="B4180" s="52" t="s">
        <v>221</v>
      </c>
      <c r="C4180" s="50" t="s">
        <v>12352</v>
      </c>
      <c r="D4180" s="50">
        <f>DAX__2019_2020__33[[#This Row],[Open]]*(DAX__2019_2020__33[[#This Row],[Adj Close]]/DAX__2019_2020__33[[#This Row],[Close]])</f>
        <v>104.51652792012979</v>
      </c>
      <c r="E4180" s="50" t="s">
        <v>4298</v>
      </c>
      <c r="F4180" s="50" t="s">
        <v>12354</v>
      </c>
      <c r="G4180" s="50" t="s">
        <v>12355</v>
      </c>
      <c r="H4180" s="50" t="s">
        <v>12356</v>
      </c>
      <c r="I4180" s="50">
        <f>(DAX__2019_2020__33[[#This Row],[Adj Close]]-DAX__2019_2020__33[[#This Row],[Adj Open]])/DAX__2019_2020__33[[#This Row],[Adj Open]]</f>
        <v>1.7781532900618662E-2</v>
      </c>
      <c r="J4180" s="50">
        <f>DAX__2019_2020__33[[#This Row],[Adj Close]]-DAX__2019_2020__33[[#This Row],[Adj Open]]</f>
        <v>1.8584640798702168</v>
      </c>
      <c r="K4180" s="50">
        <v>911985</v>
      </c>
    </row>
    <row r="4181" spans="1:11" x14ac:dyDescent="0.3">
      <c r="A4181" s="51" t="str">
        <f t="shared" si="70"/>
        <v>CON.DE</v>
      </c>
      <c r="B4181" s="52" t="s">
        <v>222</v>
      </c>
      <c r="C4181" s="50" t="s">
        <v>4590</v>
      </c>
      <c r="D4181" s="50">
        <f>DAX__2019_2020__33[[#This Row],[Open]]*(DAX__2019_2020__33[[#This Row],[Adj Close]]/DAX__2019_2020__33[[#This Row],[Close]])</f>
        <v>106.05639944260402</v>
      </c>
      <c r="E4181" s="50" t="s">
        <v>12357</v>
      </c>
      <c r="F4181" s="50" t="s">
        <v>12358</v>
      </c>
      <c r="G4181" s="50" t="s">
        <v>4189</v>
      </c>
      <c r="H4181" s="50" t="s">
        <v>12359</v>
      </c>
      <c r="I4181" s="50">
        <f>(DAX__2019_2020__33[[#This Row],[Adj Close]]-DAX__2019_2020__33[[#This Row],[Adj Open]])/DAX__2019_2020__33[[#This Row],[Adj Open]]</f>
        <v>1.819093017993759E-2</v>
      </c>
      <c r="J4181" s="50">
        <f>DAX__2019_2020__33[[#This Row],[Adj Close]]-DAX__2019_2020__33[[#This Row],[Adj Open]]</f>
        <v>1.9292645573959817</v>
      </c>
      <c r="K4181" s="50">
        <v>599047</v>
      </c>
    </row>
    <row r="4182" spans="1:11" x14ac:dyDescent="0.3">
      <c r="A4182" s="51" t="str">
        <f t="shared" si="70"/>
        <v>CON.DE</v>
      </c>
      <c r="B4182" s="52" t="s">
        <v>223</v>
      </c>
      <c r="C4182" s="50" t="s">
        <v>4594</v>
      </c>
      <c r="D4182" s="50">
        <f>DAX__2019_2020__33[[#This Row],[Open]]*(DAX__2019_2020__33[[#This Row],[Adj Close]]/DAX__2019_2020__33[[#This Row],[Close]])</f>
        <v>106.62279661931333</v>
      </c>
      <c r="E4182" s="50" t="s">
        <v>4646</v>
      </c>
      <c r="F4182" s="50" t="s">
        <v>12360</v>
      </c>
      <c r="G4182" s="50" t="s">
        <v>12361</v>
      </c>
      <c r="H4182" s="50" t="s">
        <v>12362</v>
      </c>
      <c r="I4182" s="50">
        <f>(DAX__2019_2020__33[[#This Row],[Adj Close]]-DAX__2019_2020__33[[#This Row],[Adj Open]])/DAX__2019_2020__33[[#This Row],[Adj Open]]</f>
        <v>7.66932085816764E-2</v>
      </c>
      <c r="J4182" s="50">
        <f>DAX__2019_2020__33[[#This Row],[Adj Close]]-DAX__2019_2020__33[[#This Row],[Adj Open]]</f>
        <v>8.177244380686659</v>
      </c>
      <c r="K4182" s="50">
        <v>2048672</v>
      </c>
    </row>
    <row r="4183" spans="1:11" x14ac:dyDescent="0.3">
      <c r="A4183" s="51" t="str">
        <f t="shared" si="70"/>
        <v>CON.DE</v>
      </c>
      <c r="B4183" s="52" t="s">
        <v>224</v>
      </c>
      <c r="C4183" s="50" t="s">
        <v>12363</v>
      </c>
      <c r="D4183" s="50">
        <f>DAX__2019_2020__33[[#This Row],[Open]]*(DAX__2019_2020__33[[#This Row],[Adj Close]]/DAX__2019_2020__33[[#This Row],[Close]])</f>
        <v>114.16285097542887</v>
      </c>
      <c r="E4183" s="50" t="s">
        <v>4767</v>
      </c>
      <c r="F4183" s="50" t="s">
        <v>12364</v>
      </c>
      <c r="G4183" s="50" t="s">
        <v>4410</v>
      </c>
      <c r="H4183" s="50" t="s">
        <v>12365</v>
      </c>
      <c r="I4183" s="50">
        <f>(DAX__2019_2020__33[[#This Row],[Adj Close]]-DAX__2019_2020__33[[#This Row],[Adj Open]])/DAX__2019_2020__33[[#This Row],[Adj Open]]</f>
        <v>1.3178271317829489E-2</v>
      </c>
      <c r="J4183" s="50">
        <f>DAX__2019_2020__33[[#This Row],[Adj Close]]-DAX__2019_2020__33[[#This Row],[Adj Open]]</f>
        <v>1.5044690245711365</v>
      </c>
      <c r="K4183" s="50">
        <v>1160126</v>
      </c>
    </row>
    <row r="4184" spans="1:11" x14ac:dyDescent="0.3">
      <c r="A4184" s="51" t="str">
        <f t="shared" si="70"/>
        <v>CON.DE</v>
      </c>
      <c r="B4184" s="52" t="s">
        <v>225</v>
      </c>
      <c r="C4184" s="50" t="s">
        <v>12366</v>
      </c>
      <c r="D4184" s="50">
        <f>DAX__2019_2020__33[[#This Row],[Open]]*(DAX__2019_2020__33[[#This Row],[Adj Close]]/DAX__2019_2020__33[[#This Row],[Close]])</f>
        <v>116.8000973755406</v>
      </c>
      <c r="E4184" s="50" t="s">
        <v>4399</v>
      </c>
      <c r="F4184" s="50" t="s">
        <v>4435</v>
      </c>
      <c r="G4184" s="50" t="s">
        <v>4748</v>
      </c>
      <c r="H4184" s="50" t="s">
        <v>12367</v>
      </c>
      <c r="I4184" s="50">
        <f>(DAX__2019_2020__33[[#This Row],[Adj Close]]-DAX__2019_2020__33[[#This Row],[Adj Open]])/DAX__2019_2020__33[[#This Row],[Adj Open]]</f>
        <v>-1.2122981122078491E-2</v>
      </c>
      <c r="J4184" s="50">
        <f>DAX__2019_2020__33[[#This Row],[Adj Close]]-DAX__2019_2020__33[[#This Row],[Adj Open]]</f>
        <v>-1.4159653755406083</v>
      </c>
      <c r="K4184" s="50">
        <v>1191035</v>
      </c>
    </row>
    <row r="4185" spans="1:11" x14ac:dyDescent="0.3">
      <c r="A4185" s="51" t="str">
        <f t="shared" si="70"/>
        <v>CON.DE</v>
      </c>
      <c r="B4185" s="52" t="s">
        <v>226</v>
      </c>
      <c r="C4185" s="50" t="s">
        <v>12368</v>
      </c>
      <c r="D4185" s="50">
        <f>DAX__2019_2020__33[[#This Row],[Open]]*(DAX__2019_2020__33[[#This Row],[Adj Close]]/DAX__2019_2020__33[[#This Row],[Close]])</f>
        <v>115.45492529309702</v>
      </c>
      <c r="E4185" s="50" t="s">
        <v>12369</v>
      </c>
      <c r="F4185" s="50" t="s">
        <v>12370</v>
      </c>
      <c r="G4185" s="50" t="s">
        <v>12371</v>
      </c>
      <c r="H4185" s="50" t="s">
        <v>12372</v>
      </c>
      <c r="I4185" s="50">
        <f>(DAX__2019_2020__33[[#This Row],[Adj Close]]-DAX__2019_2020__33[[#This Row],[Adj Open]])/DAX__2019_2020__33[[#This Row],[Adj Open]]</f>
        <v>-1.4717261206340308E-2</v>
      </c>
      <c r="J4185" s="50">
        <f>DAX__2019_2020__33[[#This Row],[Adj Close]]-DAX__2019_2020__33[[#This Row],[Adj Open]]</f>
        <v>-1.6991802930970152</v>
      </c>
      <c r="K4185" s="50">
        <v>618491</v>
      </c>
    </row>
    <row r="4186" spans="1:11" x14ac:dyDescent="0.3">
      <c r="A4186" s="51" t="str">
        <f t="shared" si="70"/>
        <v>CON.DE</v>
      </c>
      <c r="B4186" s="52" t="s">
        <v>227</v>
      </c>
      <c r="C4186" s="50" t="s">
        <v>4380</v>
      </c>
      <c r="D4186" s="50">
        <f>DAX__2019_2020__33[[#This Row],[Open]]*(DAX__2019_2020__33[[#This Row],[Adj Close]]/DAX__2019_2020__33[[#This Row],[Close]])</f>
        <v>113.27787084774563</v>
      </c>
      <c r="E4186" s="50" t="s">
        <v>12373</v>
      </c>
      <c r="F4186" s="50" t="s">
        <v>12290</v>
      </c>
      <c r="G4186" s="50" t="s">
        <v>12373</v>
      </c>
      <c r="H4186" s="50" t="s">
        <v>12374</v>
      </c>
      <c r="I4186" s="50">
        <f>(DAX__2019_2020__33[[#This Row],[Adj Close]]-DAX__2019_2020__33[[#This Row],[Adj Open]])/DAX__2019_2020__33[[#This Row],[Adj Open]]</f>
        <v>8.9062421874999548E-3</v>
      </c>
      <c r="J4186" s="50">
        <f>DAX__2019_2020__33[[#This Row],[Adj Close]]-DAX__2019_2020__33[[#This Row],[Adj Open]]</f>
        <v>1.0088801522543633</v>
      </c>
      <c r="K4186" s="50">
        <v>581802</v>
      </c>
    </row>
    <row r="4187" spans="1:11" x14ac:dyDescent="0.3">
      <c r="A4187" s="51" t="str">
        <f t="shared" si="70"/>
        <v>CON.DE</v>
      </c>
      <c r="B4187" s="52" t="s">
        <v>228</v>
      </c>
      <c r="C4187" s="50" t="s">
        <v>12375</v>
      </c>
      <c r="D4187" s="50">
        <f>DAX__2019_2020__33[[#This Row],[Open]]*(DAX__2019_2020__33[[#This Row],[Adj Close]]/DAX__2019_2020__33[[#This Row],[Close]])</f>
        <v>113.49026878239596</v>
      </c>
      <c r="E4187" s="50" t="s">
        <v>4383</v>
      </c>
      <c r="F4187" s="50" t="s">
        <v>4365</v>
      </c>
      <c r="G4187" s="50" t="s">
        <v>12376</v>
      </c>
      <c r="H4187" s="50" t="s">
        <v>12377</v>
      </c>
      <c r="I4187" s="50">
        <f>(DAX__2019_2020__33[[#This Row],[Adj Close]]-DAX__2019_2020__33[[#This Row],[Adj Open]])/DAX__2019_2020__33[[#This Row],[Adj Open]]</f>
        <v>-2.1210292373273036E-2</v>
      </c>
      <c r="J4187" s="50">
        <f>DAX__2019_2020__33[[#This Row],[Adj Close]]-DAX__2019_2020__33[[#This Row],[Adj Open]]</f>
        <v>-2.4071617823959599</v>
      </c>
      <c r="K4187" s="50">
        <v>668676</v>
      </c>
    </row>
    <row r="4188" spans="1:11" x14ac:dyDescent="0.3">
      <c r="A4188" s="51" t="str">
        <f t="shared" si="70"/>
        <v>CON.DE</v>
      </c>
      <c r="B4188" s="52" t="s">
        <v>229</v>
      </c>
      <c r="C4188" s="50" t="s">
        <v>12378</v>
      </c>
      <c r="D4188" s="50">
        <f>DAX__2019_2020__33[[#This Row],[Open]]*(DAX__2019_2020__33[[#This Row],[Adj Close]]/DAX__2019_2020__33[[#This Row],[Close]])</f>
        <v>110.92380856424759</v>
      </c>
      <c r="E4188" s="50" t="s">
        <v>12325</v>
      </c>
      <c r="F4188" s="50" t="s">
        <v>4506</v>
      </c>
      <c r="G4188" s="50" t="s">
        <v>12297</v>
      </c>
      <c r="H4188" s="50" t="s">
        <v>12379</v>
      </c>
      <c r="I4188" s="50">
        <f>(DAX__2019_2020__33[[#This Row],[Adj Close]]-DAX__2019_2020__33[[#This Row],[Adj Open]])/DAX__2019_2020__33[[#This Row],[Adj Open]]</f>
        <v>-7.978139715274405E-4</v>
      </c>
      <c r="J4188" s="50">
        <f>DAX__2019_2020__33[[#This Row],[Adj Close]]-DAX__2019_2020__33[[#This Row],[Adj Open]]</f>
        <v>-8.8496564247591891E-2</v>
      </c>
      <c r="K4188" s="50">
        <v>469645</v>
      </c>
    </row>
    <row r="4189" spans="1:11" x14ac:dyDescent="0.3">
      <c r="A4189" s="51" t="str">
        <f t="shared" si="70"/>
        <v>CON.DE</v>
      </c>
      <c r="B4189" s="52" t="s">
        <v>230</v>
      </c>
      <c r="C4189" s="50" t="s">
        <v>12284</v>
      </c>
      <c r="D4189" s="50">
        <f>DAX__2019_2020__33[[#This Row],[Open]]*(DAX__2019_2020__33[[#This Row],[Adj Close]]/DAX__2019_2020__33[[#This Row],[Close]])</f>
        <v>110.03882634291112</v>
      </c>
      <c r="E4189" s="50" t="s">
        <v>12270</v>
      </c>
      <c r="F4189" s="50" t="s">
        <v>12380</v>
      </c>
      <c r="G4189" s="50" t="s">
        <v>12303</v>
      </c>
      <c r="H4189" s="50" t="s">
        <v>12381</v>
      </c>
      <c r="I4189" s="50">
        <f>(DAX__2019_2020__33[[#This Row],[Adj Close]]-DAX__2019_2020__33[[#This Row],[Adj Open]])/DAX__2019_2020__33[[#This Row],[Adj Open]]</f>
        <v>9.6511986376450986E-4</v>
      </c>
      <c r="J4189" s="50">
        <f>DAX__2019_2020__33[[#This Row],[Adj Close]]-DAX__2019_2020__33[[#This Row],[Adj Open]]</f>
        <v>0.10620065708887694</v>
      </c>
      <c r="K4189" s="50">
        <v>572688</v>
      </c>
    </row>
    <row r="4190" spans="1:11" x14ac:dyDescent="0.3">
      <c r="A4190" s="51" t="str">
        <f t="shared" si="70"/>
        <v>CON.DE</v>
      </c>
      <c r="B4190" s="52" t="s">
        <v>231</v>
      </c>
      <c r="C4190" s="50" t="s">
        <v>4898</v>
      </c>
      <c r="D4190" s="50">
        <f>DAX__2019_2020__33[[#This Row],[Open]]*(DAX__2019_2020__33[[#This Row],[Adj Close]]/DAX__2019_2020__33[[#This Row],[Close]])</f>
        <v>106.23339656004698</v>
      </c>
      <c r="E4190" s="50" t="s">
        <v>12382</v>
      </c>
      <c r="F4190" s="50" t="s">
        <v>4589</v>
      </c>
      <c r="G4190" s="50" t="s">
        <v>12383</v>
      </c>
      <c r="H4190" s="50" t="s">
        <v>12384</v>
      </c>
      <c r="I4190" s="50">
        <f>(DAX__2019_2020__33[[#This Row],[Adj Close]]-DAX__2019_2020__33[[#This Row],[Adj Open]])/DAX__2019_2020__33[[#This Row],[Adj Open]]</f>
        <v>5.4981339095457431E-3</v>
      </c>
      <c r="J4190" s="50">
        <f>DAX__2019_2020__33[[#This Row],[Adj Close]]-DAX__2019_2020__33[[#This Row],[Adj Open]]</f>
        <v>0.58408543995301443</v>
      </c>
      <c r="K4190" s="50">
        <v>1069980</v>
      </c>
    </row>
    <row r="4191" spans="1:11" x14ac:dyDescent="0.3">
      <c r="A4191" s="51" t="str">
        <f t="shared" si="70"/>
        <v>CON.DE</v>
      </c>
      <c r="B4191" s="52" t="s">
        <v>232</v>
      </c>
      <c r="C4191" s="50" t="s">
        <v>4158</v>
      </c>
      <c r="D4191" s="50">
        <f>DAX__2019_2020__33[[#This Row],[Open]]*(DAX__2019_2020__33[[#This Row],[Adj Close]]/DAX__2019_2020__33[[#This Row],[Close]])</f>
        <v>104.07403943767021</v>
      </c>
      <c r="E4191" s="50" t="s">
        <v>4105</v>
      </c>
      <c r="F4191" s="50" t="s">
        <v>4075</v>
      </c>
      <c r="G4191" s="50" t="s">
        <v>12385</v>
      </c>
      <c r="H4191" s="50" t="s">
        <v>12386</v>
      </c>
      <c r="I4191" s="50">
        <f>(DAX__2019_2020__33[[#This Row],[Adj Close]]-DAX__2019_2020__33[[#This Row],[Adj Open]])/DAX__2019_2020__33[[#This Row],[Adj Open]]</f>
        <v>8.8435460687677596E-3</v>
      </c>
      <c r="J4191" s="50">
        <f>DAX__2019_2020__33[[#This Row],[Adj Close]]-DAX__2019_2020__33[[#This Row],[Adj Open]]</f>
        <v>0.92038356232978913</v>
      </c>
      <c r="K4191" s="50">
        <v>738233</v>
      </c>
    </row>
    <row r="4192" spans="1:11" x14ac:dyDescent="0.3">
      <c r="A4192" s="51" t="str">
        <f t="shared" si="70"/>
        <v>CON.DE</v>
      </c>
      <c r="B4192" s="52" t="s">
        <v>233</v>
      </c>
      <c r="C4192" s="50" t="s">
        <v>4138</v>
      </c>
      <c r="D4192" s="50">
        <f>DAX__2019_2020__33[[#This Row],[Open]]*(DAX__2019_2020__33[[#This Row],[Adj Close]]/DAX__2019_2020__33[[#This Row],[Close]])</f>
        <v>105.04751244281601</v>
      </c>
      <c r="E4192" s="50" t="s">
        <v>12387</v>
      </c>
      <c r="F4192" s="50" t="s">
        <v>4139</v>
      </c>
      <c r="G4192" s="50" t="s">
        <v>12388</v>
      </c>
      <c r="H4192" s="50" t="s">
        <v>12389</v>
      </c>
      <c r="I4192" s="50">
        <f>(DAX__2019_2020__33[[#This Row],[Adj Close]]-DAX__2019_2020__33[[#This Row],[Adj Open]])/DAX__2019_2020__33[[#This Row],[Adj Open]]</f>
        <v>-8.4245157984293346E-4</v>
      </c>
      <c r="J4192" s="50">
        <f>DAX__2019_2020__33[[#This Row],[Adj Close]]-DAX__2019_2020__33[[#This Row],[Adj Open]]</f>
        <v>-8.8497442816020566E-2</v>
      </c>
      <c r="K4192" s="50">
        <v>510376</v>
      </c>
    </row>
    <row r="4193" spans="1:11" x14ac:dyDescent="0.3">
      <c r="A4193" s="51" t="str">
        <f t="shared" si="70"/>
        <v>CON.DE</v>
      </c>
      <c r="B4193" s="52" t="s">
        <v>234</v>
      </c>
      <c r="C4193" s="50" t="s">
        <v>4177</v>
      </c>
      <c r="D4193" s="50">
        <f>DAX__2019_2020__33[[#This Row],[Open]]*(DAX__2019_2020__33[[#This Row],[Adj Close]]/DAX__2019_2020__33[[#This Row],[Close]])</f>
        <v>105.61390811304688</v>
      </c>
      <c r="E4193" s="50" t="s">
        <v>4301</v>
      </c>
      <c r="F4193" s="50" t="s">
        <v>12390</v>
      </c>
      <c r="G4193" s="50" t="s">
        <v>4246</v>
      </c>
      <c r="H4193" s="50" t="s">
        <v>12391</v>
      </c>
      <c r="I4193" s="50">
        <f>(DAX__2019_2020__33[[#This Row],[Adj Close]]-DAX__2019_2020__33[[#This Row],[Adj Open]])/DAX__2019_2020__33[[#This Row],[Adj Open]]</f>
        <v>3.0165997324150193E-3</v>
      </c>
      <c r="J4193" s="50">
        <f>DAX__2019_2020__33[[#This Row],[Adj Close]]-DAX__2019_2020__33[[#This Row],[Adj Open]]</f>
        <v>0.31859488695312166</v>
      </c>
      <c r="K4193" s="50">
        <v>709178</v>
      </c>
    </row>
    <row r="4194" spans="1:11" x14ac:dyDescent="0.3">
      <c r="A4194" s="51" t="str">
        <f t="shared" si="70"/>
        <v>CON.DE</v>
      </c>
      <c r="B4194" s="52" t="s">
        <v>235</v>
      </c>
      <c r="C4194" s="50" t="s">
        <v>12392</v>
      </c>
      <c r="D4194" s="50">
        <f>DAX__2019_2020__33[[#This Row],[Open]]*(DAX__2019_2020__33[[#This Row],[Adj Close]]/DAX__2019_2020__33[[#This Row],[Close]])</f>
        <v>105.10062109471241</v>
      </c>
      <c r="E4194" s="50" t="s">
        <v>4211</v>
      </c>
      <c r="F4194" s="50" t="s">
        <v>4223</v>
      </c>
      <c r="G4194" s="50" t="s">
        <v>4085</v>
      </c>
      <c r="H4194" s="50" t="s">
        <v>12393</v>
      </c>
      <c r="I4194" s="50">
        <f>(DAX__2019_2020__33[[#This Row],[Adj Close]]-DAX__2019_2020__33[[#This Row],[Adj Open]])/DAX__2019_2020__33[[#This Row],[Adj Open]]</f>
        <v>-6.3994778309282982E-3</v>
      </c>
      <c r="J4194" s="50">
        <f>DAX__2019_2020__33[[#This Row],[Adj Close]]-DAX__2019_2020__33[[#This Row],[Adj Open]]</f>
        <v>-0.67258909471240713</v>
      </c>
      <c r="K4194" s="50">
        <v>902247</v>
      </c>
    </row>
    <row r="4195" spans="1:11" x14ac:dyDescent="0.3">
      <c r="A4195" s="51" t="str">
        <f t="shared" si="70"/>
        <v>CON.DE</v>
      </c>
      <c r="B4195" s="52" t="s">
        <v>236</v>
      </c>
      <c r="C4195" s="50" t="s">
        <v>12394</v>
      </c>
      <c r="D4195" s="50">
        <f>DAX__2019_2020__33[[#This Row],[Open]]*(DAX__2019_2020__33[[#This Row],[Adj Close]]/DAX__2019_2020__33[[#This Row],[Close]])</f>
        <v>104.83512085686988</v>
      </c>
      <c r="E4195" s="50" t="s">
        <v>12385</v>
      </c>
      <c r="F4195" s="50" t="s">
        <v>12395</v>
      </c>
      <c r="G4195" s="50" t="s">
        <v>12396</v>
      </c>
      <c r="H4195" s="50" t="s">
        <v>12397</v>
      </c>
      <c r="I4195" s="50">
        <f>(DAX__2019_2020__33[[#This Row],[Adj Close]]-DAX__2019_2020__33[[#This Row],[Adj Open]])/DAX__2019_2020__33[[#This Row],[Adj Open]]</f>
        <v>-3.6468006385851785E-2</v>
      </c>
      <c r="J4195" s="50">
        <f>DAX__2019_2020__33[[#This Row],[Adj Close]]-DAX__2019_2020__33[[#This Row],[Adj Open]]</f>
        <v>-3.8231278568698741</v>
      </c>
      <c r="K4195" s="50">
        <v>801430</v>
      </c>
    </row>
    <row r="4196" spans="1:11" x14ac:dyDescent="0.3">
      <c r="A4196" s="51" t="str">
        <f t="shared" si="70"/>
        <v>CON.DE</v>
      </c>
      <c r="B4196" s="52" t="s">
        <v>237</v>
      </c>
      <c r="C4196" s="50" t="s">
        <v>12398</v>
      </c>
      <c r="D4196" s="50">
        <f>DAX__2019_2020__33[[#This Row],[Open]]*(DAX__2019_2020__33[[#This Row],[Adj Close]]/DAX__2019_2020__33[[#This Row],[Close]])</f>
        <v>100.94119826982785</v>
      </c>
      <c r="E4196" s="50" t="s">
        <v>12399</v>
      </c>
      <c r="F4196" s="50" t="s">
        <v>12400</v>
      </c>
      <c r="G4196" s="50" t="s">
        <v>12401</v>
      </c>
      <c r="H4196" s="50" t="s">
        <v>12402</v>
      </c>
      <c r="I4196" s="50">
        <f>(DAX__2019_2020__33[[#This Row],[Adj Close]]-DAX__2019_2020__33[[#This Row],[Adj Open]])/DAX__2019_2020__33[[#This Row],[Adj Open]]</f>
        <v>-2.7003288216785552E-2</v>
      </c>
      <c r="J4196" s="50">
        <f>DAX__2019_2020__33[[#This Row],[Adj Close]]-DAX__2019_2020__33[[#This Row],[Adj Open]]</f>
        <v>-2.7257442698278567</v>
      </c>
      <c r="K4196" s="50">
        <v>654672</v>
      </c>
    </row>
    <row r="4197" spans="1:11" x14ac:dyDescent="0.3">
      <c r="A4197" s="51" t="str">
        <f t="shared" si="70"/>
        <v>CON.DE</v>
      </c>
      <c r="B4197" s="52" t="s">
        <v>238</v>
      </c>
      <c r="C4197" s="50" t="s">
        <v>12400</v>
      </c>
      <c r="D4197" s="50">
        <f>DAX__2019_2020__33[[#This Row],[Open]]*(DAX__2019_2020__33[[#This Row],[Adj Close]]/DAX__2019_2020__33[[#This Row],[Close]])</f>
        <v>98.197749884097249</v>
      </c>
      <c r="E4197" s="50" t="s">
        <v>12395</v>
      </c>
      <c r="F4197" s="50" t="s">
        <v>10392</v>
      </c>
      <c r="G4197" s="50" t="s">
        <v>12403</v>
      </c>
      <c r="H4197" s="50" t="s">
        <v>12404</v>
      </c>
      <c r="I4197" s="50">
        <f>(DAX__2019_2020__33[[#This Row],[Adj Close]]-DAX__2019_2020__33[[#This Row],[Adj Open]])/DAX__2019_2020__33[[#This Row],[Adj Open]]</f>
        <v>8.6517574680225213E-3</v>
      </c>
      <c r="J4197" s="50">
        <f>DAX__2019_2020__33[[#This Row],[Adj Close]]-DAX__2019_2020__33[[#This Row],[Adj Open]]</f>
        <v>0.84958311590274604</v>
      </c>
      <c r="K4197" s="50">
        <v>1010581</v>
      </c>
    </row>
    <row r="4198" spans="1:11" x14ac:dyDescent="0.3">
      <c r="A4198" s="51" t="str">
        <f t="shared" si="70"/>
        <v>CON.DE</v>
      </c>
      <c r="B4198" s="52" t="s">
        <v>239</v>
      </c>
      <c r="C4198" s="50" t="s">
        <v>4274</v>
      </c>
      <c r="D4198" s="50">
        <f>DAX__2019_2020__33[[#This Row],[Open]]*(DAX__2019_2020__33[[#This Row],[Adj Close]]/DAX__2019_2020__33[[#This Row],[Close]])</f>
        <v>99.649122605959249</v>
      </c>
      <c r="E4198" s="50" t="s">
        <v>4919</v>
      </c>
      <c r="F4198" s="50" t="s">
        <v>12405</v>
      </c>
      <c r="G4198" s="50" t="s">
        <v>10365</v>
      </c>
      <c r="H4198" s="50" t="s">
        <v>12406</v>
      </c>
      <c r="I4198" s="50">
        <f>(DAX__2019_2020__33[[#This Row],[Adj Close]]-DAX__2019_2020__33[[#This Row],[Adj Open]])/DAX__2019_2020__33[[#This Row],[Adj Open]]</f>
        <v>-4.0852558452088079E-2</v>
      </c>
      <c r="J4198" s="50">
        <f>DAX__2019_2020__33[[#This Row],[Adj Close]]-DAX__2019_2020__33[[#This Row],[Adj Open]]</f>
        <v>-4.0709216059592421</v>
      </c>
      <c r="K4198" s="50">
        <v>923364</v>
      </c>
    </row>
    <row r="4199" spans="1:11" x14ac:dyDescent="0.3">
      <c r="A4199" s="51" t="str">
        <f t="shared" si="70"/>
        <v>CON.DE</v>
      </c>
      <c r="B4199" s="52" t="s">
        <v>240</v>
      </c>
      <c r="C4199" s="50" t="s">
        <v>12407</v>
      </c>
      <c r="D4199" s="50">
        <f>DAX__2019_2020__33[[#This Row],[Open]]*(DAX__2019_2020__33[[#This Row],[Adj Close]]/DAX__2019_2020__33[[#This Row],[Close]])</f>
        <v>95.985286720996442</v>
      </c>
      <c r="E4199" s="50" t="s">
        <v>10362</v>
      </c>
      <c r="F4199" s="50" t="s">
        <v>12408</v>
      </c>
      <c r="G4199" s="50" t="s">
        <v>12409</v>
      </c>
      <c r="H4199" s="50" t="s">
        <v>12410</v>
      </c>
      <c r="I4199" s="50">
        <f>(DAX__2019_2020__33[[#This Row],[Adj Close]]-DAX__2019_2020__33[[#This Row],[Adj Open]])/DAX__2019_2020__33[[#This Row],[Adj Open]]</f>
        <v>-3.9645906690447187E-2</v>
      </c>
      <c r="J4199" s="50">
        <f>DAX__2019_2020__33[[#This Row],[Adj Close]]-DAX__2019_2020__33[[#This Row],[Adj Open]]</f>
        <v>-3.8054237209964441</v>
      </c>
      <c r="K4199" s="50">
        <v>1003733</v>
      </c>
    </row>
    <row r="4200" spans="1:11" x14ac:dyDescent="0.3">
      <c r="A4200" s="51" t="str">
        <f t="shared" si="70"/>
        <v>CON.DE</v>
      </c>
      <c r="B4200" s="52" t="s">
        <v>241</v>
      </c>
      <c r="C4200" s="50" t="s">
        <v>12411</v>
      </c>
      <c r="D4200" s="50">
        <f>DAX__2019_2020__33[[#This Row],[Open]]*(DAX__2019_2020__33[[#This Row],[Adj Close]]/DAX__2019_2020__33[[#This Row],[Close]])</f>
        <v>92.940946250735166</v>
      </c>
      <c r="E4200" s="50" t="s">
        <v>12412</v>
      </c>
      <c r="F4200" s="50" t="s">
        <v>12413</v>
      </c>
      <c r="G4200" s="50" t="s">
        <v>12412</v>
      </c>
      <c r="H4200" s="50" t="s">
        <v>12414</v>
      </c>
      <c r="I4200" s="50">
        <f>(DAX__2019_2020__33[[#This Row],[Adj Close]]-DAX__2019_2020__33[[#This Row],[Adj Open]])/DAX__2019_2020__33[[#This Row],[Adj Open]]</f>
        <v>1.1807322752065863E-2</v>
      </c>
      <c r="J4200" s="50">
        <f>DAX__2019_2020__33[[#This Row],[Adj Close]]-DAX__2019_2020__33[[#This Row],[Adj Open]]</f>
        <v>1.0973837492648357</v>
      </c>
      <c r="K4200" s="50">
        <v>893680</v>
      </c>
    </row>
    <row r="4201" spans="1:11" x14ac:dyDescent="0.3">
      <c r="A4201" s="51" t="str">
        <f t="shared" si="70"/>
        <v>CON.DE</v>
      </c>
      <c r="B4201" s="52" t="s">
        <v>242</v>
      </c>
      <c r="C4201" s="50" t="s">
        <v>12415</v>
      </c>
      <c r="D4201" s="50">
        <f>DAX__2019_2020__33[[#This Row],[Open]]*(DAX__2019_2020__33[[#This Row],[Adj Close]]/DAX__2019_2020__33[[#This Row],[Close]])</f>
        <v>94.002919954564149</v>
      </c>
      <c r="E4201" s="50" t="s">
        <v>12416</v>
      </c>
      <c r="F4201" s="50" t="s">
        <v>12415</v>
      </c>
      <c r="G4201" s="50" t="s">
        <v>10418</v>
      </c>
      <c r="H4201" s="50" t="s">
        <v>12417</v>
      </c>
      <c r="I4201" s="50">
        <f>(DAX__2019_2020__33[[#This Row],[Adj Close]]-DAX__2019_2020__33[[#This Row],[Adj Open]])/DAX__2019_2020__33[[#This Row],[Adj Open]]</f>
        <v>5.460384057047846E-3</v>
      </c>
      <c r="J4201" s="50">
        <f>DAX__2019_2020__33[[#This Row],[Adj Close]]-DAX__2019_2020__33[[#This Row],[Adj Open]]</f>
        <v>0.51329204543584694</v>
      </c>
      <c r="K4201" s="50">
        <v>456646</v>
      </c>
    </row>
    <row r="4202" spans="1:11" x14ac:dyDescent="0.3">
      <c r="A4202" s="51" t="str">
        <f t="shared" si="70"/>
        <v>CON.DE</v>
      </c>
      <c r="B4202" s="52" t="s">
        <v>243</v>
      </c>
      <c r="C4202" s="50" t="s">
        <v>10311</v>
      </c>
      <c r="D4202" s="50">
        <f>DAX__2019_2020__33[[#This Row],[Open]]*(DAX__2019_2020__33[[#This Row],[Adj Close]]/DAX__2019_2020__33[[#This Row],[Close]])</f>
        <v>93.631239886906826</v>
      </c>
      <c r="E4202" s="50" t="s">
        <v>12418</v>
      </c>
      <c r="F4202" s="50" t="s">
        <v>12419</v>
      </c>
      <c r="G4202" s="50" t="s">
        <v>12420</v>
      </c>
      <c r="H4202" s="50" t="s">
        <v>12421</v>
      </c>
      <c r="I4202" s="50">
        <f>(DAX__2019_2020__33[[#This Row],[Adj Close]]-DAX__2019_2020__33[[#This Row],[Adj Open]])/DAX__2019_2020__33[[#This Row],[Adj Open]]</f>
        <v>-3.4026558581477704E-3</v>
      </c>
      <c r="J4202" s="50">
        <f>DAX__2019_2020__33[[#This Row],[Adj Close]]-DAX__2019_2020__33[[#This Row],[Adj Open]]</f>
        <v>-0.31859488690682269</v>
      </c>
      <c r="K4202" s="50">
        <v>547763</v>
      </c>
    </row>
    <row r="4203" spans="1:11" x14ac:dyDescent="0.3">
      <c r="A4203" s="51" t="str">
        <f t="shared" si="70"/>
        <v>CON.DE</v>
      </c>
      <c r="B4203" s="52" t="s">
        <v>244</v>
      </c>
      <c r="C4203" s="50" t="s">
        <v>12420</v>
      </c>
      <c r="D4203" s="50">
        <f>DAX__2019_2020__33[[#This Row],[Open]]*(DAX__2019_2020__33[[#This Row],[Adj Close]]/DAX__2019_2020__33[[#This Row],[Close]])</f>
        <v>93.312644875493575</v>
      </c>
      <c r="E4203" s="50" t="s">
        <v>12422</v>
      </c>
      <c r="F4203" s="50" t="s">
        <v>12420</v>
      </c>
      <c r="G4203" s="50" t="s">
        <v>12416</v>
      </c>
      <c r="H4203" s="50" t="s">
        <v>12423</v>
      </c>
      <c r="I4203" s="50">
        <f>(DAX__2019_2020__33[[#This Row],[Adj Close]]-DAX__2019_2020__33[[#This Row],[Adj Open]])/DAX__2019_2020__33[[#This Row],[Adj Open]]</f>
        <v>2.1623662336425101E-2</v>
      </c>
      <c r="J4203" s="50">
        <f>DAX__2019_2020__33[[#This Row],[Adj Close]]-DAX__2019_2020__33[[#This Row],[Adj Open]]</f>
        <v>2.0177611245064213</v>
      </c>
      <c r="K4203" s="50">
        <v>561474</v>
      </c>
    </row>
    <row r="4204" spans="1:11" x14ac:dyDescent="0.3">
      <c r="A4204" s="51" t="str">
        <f t="shared" si="70"/>
        <v>CON.DE</v>
      </c>
      <c r="B4204" s="52" t="s">
        <v>245</v>
      </c>
      <c r="C4204" s="50" t="s">
        <v>10387</v>
      </c>
      <c r="D4204" s="50">
        <f>DAX__2019_2020__33[[#This Row],[Open]]*(DAX__2019_2020__33[[#This Row],[Adj Close]]/DAX__2019_2020__33[[#This Row],[Close]])</f>
        <v>94.958711468000033</v>
      </c>
      <c r="E4204" s="50" t="s">
        <v>12424</v>
      </c>
      <c r="F4204" s="50" t="s">
        <v>10418</v>
      </c>
      <c r="G4204" s="50" t="s">
        <v>12425</v>
      </c>
      <c r="H4204" s="50" t="s">
        <v>12426</v>
      </c>
      <c r="I4204" s="50">
        <f>(DAX__2019_2020__33[[#This Row],[Adj Close]]-DAX__2019_2020__33[[#This Row],[Adj Open]])/DAX__2019_2020__33[[#This Row],[Adj Open]]</f>
        <v>1.5097809456724775E-2</v>
      </c>
      <c r="J4204" s="50">
        <f>DAX__2019_2020__33[[#This Row],[Adj Close]]-DAX__2019_2020__33[[#This Row],[Adj Open]]</f>
        <v>1.4336685319999702</v>
      </c>
      <c r="K4204" s="50">
        <v>477418</v>
      </c>
    </row>
    <row r="4205" spans="1:11" x14ac:dyDescent="0.3">
      <c r="A4205" s="51" t="str">
        <f t="shared" si="70"/>
        <v>CON.DE</v>
      </c>
      <c r="B4205" s="52" t="s">
        <v>246</v>
      </c>
      <c r="C4205" s="50" t="s">
        <v>12427</v>
      </c>
      <c r="D4205" s="50">
        <f>DAX__2019_2020__33[[#This Row],[Open]]*(DAX__2019_2020__33[[#This Row],[Adj Close]]/DAX__2019_2020__33[[#This Row],[Close]])</f>
        <v>95.949885498965386</v>
      </c>
      <c r="E4205" s="50" t="s">
        <v>12428</v>
      </c>
      <c r="F4205" s="50" t="s">
        <v>12429</v>
      </c>
      <c r="G4205" s="50" t="s">
        <v>12430</v>
      </c>
      <c r="H4205" s="50" t="s">
        <v>12431</v>
      </c>
      <c r="I4205" s="50">
        <f>(DAX__2019_2020__33[[#This Row],[Adj Close]]-DAX__2019_2020__33[[#This Row],[Adj Open]])/DAX__2019_2020__33[[#This Row],[Adj Open]]</f>
        <v>-1.3281636474481473E-2</v>
      </c>
      <c r="J4205" s="50">
        <f>DAX__2019_2020__33[[#This Row],[Adj Close]]-DAX__2019_2020__33[[#This Row],[Adj Open]]</f>
        <v>-1.2743714989653796</v>
      </c>
      <c r="K4205" s="50">
        <v>725014</v>
      </c>
    </row>
    <row r="4206" spans="1:11" x14ac:dyDescent="0.3">
      <c r="A4206" s="51" t="str">
        <f t="shared" si="70"/>
        <v>CON.DE</v>
      </c>
      <c r="B4206" s="52" t="s">
        <v>247</v>
      </c>
      <c r="C4206" s="50" t="s">
        <v>12432</v>
      </c>
      <c r="D4206" s="50">
        <f>DAX__2019_2020__33[[#This Row],[Open]]*(DAX__2019_2020__33[[#This Row],[Adj Close]]/DAX__2019_2020__33[[#This Row],[Close]])</f>
        <v>94.445421572921816</v>
      </c>
      <c r="E4206" s="50" t="s">
        <v>12433</v>
      </c>
      <c r="F4206" s="50" t="s">
        <v>12415</v>
      </c>
      <c r="G4206" s="50" t="s">
        <v>10422</v>
      </c>
      <c r="H4206" s="50" t="s">
        <v>12434</v>
      </c>
      <c r="I4206" s="50">
        <f>(DAX__2019_2020__33[[#This Row],[Adj Close]]-DAX__2019_2020__33[[#This Row],[Adj Open]])/DAX__2019_2020__33[[#This Row],[Adj Open]]</f>
        <v>1.4805116053175469E-2</v>
      </c>
      <c r="J4206" s="50">
        <f>DAX__2019_2020__33[[#This Row],[Adj Close]]-DAX__2019_2020__33[[#This Row],[Adj Open]]</f>
        <v>1.3982754270781896</v>
      </c>
      <c r="K4206" s="50">
        <v>388754</v>
      </c>
    </row>
    <row r="4207" spans="1:11" x14ac:dyDescent="0.3">
      <c r="A4207" s="51" t="str">
        <f t="shared" si="70"/>
        <v>CON.DE</v>
      </c>
      <c r="B4207" s="52" t="s">
        <v>248</v>
      </c>
      <c r="C4207" s="50" t="s">
        <v>10328</v>
      </c>
      <c r="D4207" s="50">
        <f>DAX__2019_2020__33[[#This Row],[Open]]*(DAX__2019_2020__33[[#This Row],[Adj Close]]/DAX__2019_2020__33[[#This Row],[Close]])</f>
        <v>96.020692325380764</v>
      </c>
      <c r="E4207" s="50" t="s">
        <v>12435</v>
      </c>
      <c r="F4207" s="50" t="s">
        <v>12436</v>
      </c>
      <c r="G4207" s="50" t="s">
        <v>12437</v>
      </c>
      <c r="H4207" s="50" t="s">
        <v>12438</v>
      </c>
      <c r="I4207" s="50">
        <f>(DAX__2019_2020__33[[#This Row],[Adj Close]]-DAX__2019_2020__33[[#This Row],[Adj Open]])/DAX__2019_2020__33[[#This Row],[Adj Open]]</f>
        <v>-5.7143133640553496E-3</v>
      </c>
      <c r="J4207" s="50">
        <f>DAX__2019_2020__33[[#This Row],[Adj Close]]-DAX__2019_2020__33[[#This Row],[Adj Open]]</f>
        <v>-0.54869232538077028</v>
      </c>
      <c r="K4207" s="50">
        <v>406582</v>
      </c>
    </row>
    <row r="4208" spans="1:11" x14ac:dyDescent="0.3">
      <c r="A4208" s="51" t="str">
        <f t="shared" si="70"/>
        <v>CON.DE</v>
      </c>
      <c r="B4208" s="52" t="s">
        <v>249</v>
      </c>
      <c r="C4208" s="50" t="s">
        <v>12439</v>
      </c>
      <c r="D4208" s="50">
        <f>DAX__2019_2020__33[[#This Row],[Open]]*(DAX__2019_2020__33[[#This Row],[Adj Close]]/DAX__2019_2020__33[[#This Row],[Close]])</f>
        <v>95.525108976783002</v>
      </c>
      <c r="E4208" s="50" t="s">
        <v>10392</v>
      </c>
      <c r="F4208" s="50" t="s">
        <v>12440</v>
      </c>
      <c r="G4208" s="50" t="s">
        <v>12441</v>
      </c>
      <c r="H4208" s="50" t="s">
        <v>12442</v>
      </c>
      <c r="I4208" s="50">
        <f>(DAX__2019_2020__33[[#This Row],[Adj Close]]-DAX__2019_2020__33[[#This Row],[Adj Open]])/DAX__2019_2020__33[[#This Row],[Adj Open]]</f>
        <v>1.8528534027635523E-3</v>
      </c>
      <c r="J4208" s="50">
        <f>DAX__2019_2020__33[[#This Row],[Adj Close]]-DAX__2019_2020__33[[#This Row],[Adj Open]]</f>
        <v>0.17699402321699154</v>
      </c>
      <c r="K4208" s="50">
        <v>258145</v>
      </c>
    </row>
    <row r="4209" spans="1:11" x14ac:dyDescent="0.3">
      <c r="A4209" s="51" t="str">
        <f t="shared" si="70"/>
        <v>CON.DE</v>
      </c>
      <c r="B4209" s="52" t="s">
        <v>250</v>
      </c>
      <c r="C4209" s="50" t="s">
        <v>12443</v>
      </c>
      <c r="D4209" s="50">
        <f>DAX__2019_2020__33[[#This Row],[Open]]*(DAX__2019_2020__33[[#This Row],[Adj Close]]/DAX__2019_2020__33[[#This Row],[Close]])</f>
        <v>95.029504400118839</v>
      </c>
      <c r="E4209" s="50" t="s">
        <v>12444</v>
      </c>
      <c r="F4209" s="50" t="s">
        <v>12445</v>
      </c>
      <c r="G4209" s="50" t="s">
        <v>10362</v>
      </c>
      <c r="H4209" s="50" t="s">
        <v>12446</v>
      </c>
      <c r="I4209" s="50">
        <f>(DAX__2019_2020__33[[#This Row],[Adj Close]]-DAX__2019_2020__33[[#This Row],[Adj Open]])/DAX__2019_2020__33[[#This Row],[Adj Open]]</f>
        <v>1.3224120317306321E-2</v>
      </c>
      <c r="J4209" s="50">
        <f>DAX__2019_2020__33[[#This Row],[Adj Close]]-DAX__2019_2020__33[[#This Row],[Adj Open]]</f>
        <v>1.256681599881162</v>
      </c>
      <c r="K4209" s="50">
        <v>389374</v>
      </c>
    </row>
    <row r="4210" spans="1:11" x14ac:dyDescent="0.3">
      <c r="A4210" s="51" t="str">
        <f t="shared" si="70"/>
        <v>CON.DE</v>
      </c>
      <c r="B4210" s="52" t="s">
        <v>251</v>
      </c>
      <c r="C4210" s="50" t="s">
        <v>12425</v>
      </c>
      <c r="D4210" s="50">
        <f>DAX__2019_2020__33[[#This Row],[Open]]*(DAX__2019_2020__33[[#This Row],[Adj Close]]/DAX__2019_2020__33[[#This Row],[Close]])</f>
        <v>96.39238345575518</v>
      </c>
      <c r="E4210" s="50" t="s">
        <v>10446</v>
      </c>
      <c r="F4210" s="50" t="s">
        <v>12447</v>
      </c>
      <c r="G4210" s="50" t="s">
        <v>4913</v>
      </c>
      <c r="H4210" s="50" t="s">
        <v>12448</v>
      </c>
      <c r="I4210" s="50">
        <f>(DAX__2019_2020__33[[#This Row],[Adj Close]]-DAX__2019_2020__33[[#This Row],[Adj Open]])/DAX__2019_2020__33[[#This Row],[Adj Open]]</f>
        <v>7.7121191280226176E-3</v>
      </c>
      <c r="J4210" s="50">
        <f>DAX__2019_2020__33[[#This Row],[Adj Close]]-DAX__2019_2020__33[[#This Row],[Adj Open]]</f>
        <v>0.7433895442448204</v>
      </c>
      <c r="K4210" s="50">
        <v>456004</v>
      </c>
    </row>
    <row r="4211" spans="1:11" x14ac:dyDescent="0.3">
      <c r="A4211" s="51" t="str">
        <f t="shared" si="70"/>
        <v>CON.DE</v>
      </c>
      <c r="B4211" s="52" t="s">
        <v>252</v>
      </c>
      <c r="C4211" s="50" t="s">
        <v>12449</v>
      </c>
      <c r="D4211" s="50">
        <f>DAX__2019_2020__33[[#This Row],[Open]]*(DAX__2019_2020__33[[#This Row],[Adj Close]]/DAX__2019_2020__33[[#This Row],[Close]])</f>
        <v>97.206554338793239</v>
      </c>
      <c r="E4211" s="50" t="s">
        <v>12450</v>
      </c>
      <c r="F4211" s="50" t="s">
        <v>12451</v>
      </c>
      <c r="G4211" s="50" t="s">
        <v>12452</v>
      </c>
      <c r="H4211" s="50" t="s">
        <v>12453</v>
      </c>
      <c r="I4211" s="50">
        <f>(DAX__2019_2020__33[[#This Row],[Adj Close]]-DAX__2019_2020__33[[#This Row],[Adj Open]])/DAX__2019_2020__33[[#This Row],[Adj Open]]</f>
        <v>-5.4622179702186111E-4</v>
      </c>
      <c r="J4211" s="50">
        <f>DAX__2019_2020__33[[#This Row],[Adj Close]]-DAX__2019_2020__33[[#This Row],[Adj Open]]</f>
        <v>-5.3096338793238829E-2</v>
      </c>
      <c r="K4211" s="50">
        <v>455565</v>
      </c>
    </row>
    <row r="4212" spans="1:11" x14ac:dyDescent="0.3">
      <c r="A4212" s="51" t="str">
        <f t="shared" si="70"/>
        <v>CON.DE</v>
      </c>
      <c r="B4212" s="52" t="s">
        <v>253</v>
      </c>
      <c r="C4212" s="50" t="s">
        <v>12454</v>
      </c>
      <c r="D4212" s="50">
        <f>DAX__2019_2020__33[[#This Row],[Open]]*(DAX__2019_2020__33[[#This Row],[Adj Close]]/DAX__2019_2020__33[[#This Row],[Close]])</f>
        <v>96.923374938345546</v>
      </c>
      <c r="E4212" s="50" t="s">
        <v>10447</v>
      </c>
      <c r="F4212" s="50" t="s">
        <v>12455</v>
      </c>
      <c r="G4212" s="50" t="s">
        <v>10414</v>
      </c>
      <c r="H4212" s="50" t="s">
        <v>12456</v>
      </c>
      <c r="I4212" s="50">
        <f>(DAX__2019_2020__33[[#This Row],[Adj Close]]-DAX__2019_2020__33[[#This Row],[Adj Open]])/DAX__2019_2020__33[[#This Row],[Adj Open]]</f>
        <v>-1.0226397285237429E-2</v>
      </c>
      <c r="J4212" s="50">
        <f>DAX__2019_2020__33[[#This Row],[Adj Close]]-DAX__2019_2020__33[[#This Row],[Adj Open]]</f>
        <v>-0.99117693834554643</v>
      </c>
      <c r="K4212" s="50">
        <v>504188</v>
      </c>
    </row>
    <row r="4213" spans="1:11" x14ac:dyDescent="0.3">
      <c r="A4213" s="51" t="str">
        <f t="shared" si="70"/>
        <v>CON.DE</v>
      </c>
      <c r="B4213" s="52" t="s">
        <v>254</v>
      </c>
      <c r="C4213" s="50" t="s">
        <v>12457</v>
      </c>
      <c r="D4213" s="50">
        <f>DAX__2019_2020__33[[#This Row],[Open]]*(DAX__2019_2020__33[[#This Row],[Adj Close]]/DAX__2019_2020__33[[#This Row],[Close]])</f>
        <v>97.082665757730865</v>
      </c>
      <c r="E4213" s="50" t="s">
        <v>12458</v>
      </c>
      <c r="F4213" s="50" t="s">
        <v>12459</v>
      </c>
      <c r="G4213" s="50" t="s">
        <v>12460</v>
      </c>
      <c r="H4213" s="50" t="s">
        <v>12461</v>
      </c>
      <c r="I4213" s="50">
        <f>(DAX__2019_2020__33[[#This Row],[Adj Close]]-DAX__2019_2020__33[[#This Row],[Adj Open]])/DAX__2019_2020__33[[#This Row],[Adj Open]]</f>
        <v>2.078401150731125E-2</v>
      </c>
      <c r="J4213" s="50">
        <f>DAX__2019_2020__33[[#This Row],[Adj Close]]-DAX__2019_2020__33[[#This Row],[Adj Open]]</f>
        <v>2.0177672422691302</v>
      </c>
      <c r="K4213" s="50">
        <v>609128</v>
      </c>
    </row>
    <row r="4214" spans="1:11" x14ac:dyDescent="0.3">
      <c r="A4214" s="51" t="str">
        <f t="shared" si="70"/>
        <v>CON.DE</v>
      </c>
      <c r="B4214" s="52" t="s">
        <v>255</v>
      </c>
      <c r="C4214" s="50" t="s">
        <v>4032</v>
      </c>
      <c r="D4214" s="50">
        <f>DAX__2019_2020__33[[#This Row],[Open]]*(DAX__2019_2020__33[[#This Row],[Adj Close]]/DAX__2019_2020__33[[#This Row],[Close]])</f>
        <v>100.44560369310537</v>
      </c>
      <c r="E4214" s="50" t="s">
        <v>4570</v>
      </c>
      <c r="F4214" s="50" t="s">
        <v>4032</v>
      </c>
      <c r="G4214" s="50" t="s">
        <v>4079</v>
      </c>
      <c r="H4214" s="50" t="s">
        <v>12462</v>
      </c>
      <c r="I4214" s="50">
        <f>(DAX__2019_2020__33[[#This Row],[Adj Close]]-DAX__2019_2020__33[[#This Row],[Adj Open]])/DAX__2019_2020__33[[#This Row],[Adj Open]]</f>
        <v>3.0484572687224615E-2</v>
      </c>
      <c r="J4214" s="50">
        <f>DAX__2019_2020__33[[#This Row],[Adj Close]]-DAX__2019_2020__33[[#This Row],[Adj Open]]</f>
        <v>3.0620413068946277</v>
      </c>
      <c r="K4214" s="50">
        <v>682087</v>
      </c>
    </row>
    <row r="4215" spans="1:11" x14ac:dyDescent="0.3">
      <c r="A4215" s="51" t="str">
        <f t="shared" si="70"/>
        <v>CON.DE</v>
      </c>
      <c r="B4215" s="52" t="s">
        <v>256</v>
      </c>
      <c r="C4215" s="50" t="s">
        <v>4259</v>
      </c>
      <c r="D4215" s="50">
        <f>DAX__2019_2020__33[[#This Row],[Open]]*(DAX__2019_2020__33[[#This Row],[Adj Close]]/DAX__2019_2020__33[[#This Row],[Close]])</f>
        <v>103.96784520669395</v>
      </c>
      <c r="E4215" s="50" t="s">
        <v>4139</v>
      </c>
      <c r="F4215" s="50" t="s">
        <v>4118</v>
      </c>
      <c r="G4215" s="50" t="s">
        <v>4224</v>
      </c>
      <c r="H4215" s="50" t="s">
        <v>12463</v>
      </c>
      <c r="I4215" s="50">
        <f>(DAX__2019_2020__33[[#This Row],[Adj Close]]-DAX__2019_2020__33[[#This Row],[Adj Open]])/DAX__2019_2020__33[[#This Row],[Adj Open]]</f>
        <v>-1.7027578727592921E-4</v>
      </c>
      <c r="J4215" s="50">
        <f>DAX__2019_2020__33[[#This Row],[Adj Close]]-DAX__2019_2020__33[[#This Row],[Adj Open]]</f>
        <v>-1.7703206693951756E-2</v>
      </c>
      <c r="K4215" s="50">
        <v>448856</v>
      </c>
    </row>
    <row r="4216" spans="1:11" x14ac:dyDescent="0.3">
      <c r="A4216" s="51" t="str">
        <f t="shared" si="70"/>
        <v>CON.DE</v>
      </c>
      <c r="B4216" s="52" t="s">
        <v>257</v>
      </c>
      <c r="C4216" s="50" t="s">
        <v>4085</v>
      </c>
      <c r="D4216" s="50">
        <f>DAX__2019_2020__33[[#This Row],[Open]]*(DAX__2019_2020__33[[#This Row],[Adj Close]]/DAX__2019_2020__33[[#This Row],[Close]])</f>
        <v>104.42802966481445</v>
      </c>
      <c r="E4216" s="50" t="s">
        <v>4199</v>
      </c>
      <c r="F4216" s="50" t="s">
        <v>4134</v>
      </c>
      <c r="G4216" s="50" t="s">
        <v>4497</v>
      </c>
      <c r="H4216" s="50" t="s">
        <v>12464</v>
      </c>
      <c r="I4216" s="50">
        <f>(DAX__2019_2020__33[[#This Row],[Adj Close]]-DAX__2019_2020__33[[#This Row],[Adj Open]])/DAX__2019_2020__33[[#This Row],[Adj Open]]</f>
        <v>3.084744915254237E-2</v>
      </c>
      <c r="J4216" s="50">
        <f>DAX__2019_2020__33[[#This Row],[Adj Close]]-DAX__2019_2020__33[[#This Row],[Adj Open]]</f>
        <v>3.2213383351855498</v>
      </c>
      <c r="K4216" s="50">
        <v>540230</v>
      </c>
    </row>
    <row r="4217" spans="1:11" x14ac:dyDescent="0.3">
      <c r="A4217" s="51" t="str">
        <f t="shared" si="70"/>
        <v>CON.DE</v>
      </c>
      <c r="B4217" s="52" t="s">
        <v>258</v>
      </c>
      <c r="C4217" s="50" t="s">
        <v>12465</v>
      </c>
      <c r="D4217" s="50">
        <f>DAX__2019_2020__33[[#This Row],[Open]]*(DAX__2019_2020__33[[#This Row],[Adj Close]]/DAX__2019_2020__33[[#This Row],[Close]])</f>
        <v>108.0918636714425</v>
      </c>
      <c r="E4217" s="50" t="s">
        <v>12466</v>
      </c>
      <c r="F4217" s="50" t="s">
        <v>4543</v>
      </c>
      <c r="G4217" s="50" t="s">
        <v>12467</v>
      </c>
      <c r="H4217" s="50" t="s">
        <v>12468</v>
      </c>
      <c r="I4217" s="50">
        <f>(DAX__2019_2020__33[[#This Row],[Adj Close]]-DAX__2019_2020__33[[#This Row],[Adj Open]])/DAX__2019_2020__33[[#This Row],[Adj Open]]</f>
        <v>3.1111863690125079E-2</v>
      </c>
      <c r="J4217" s="50">
        <f>DAX__2019_2020__33[[#This Row],[Adj Close]]-DAX__2019_2020__33[[#This Row],[Adj Open]]</f>
        <v>3.362939328557502</v>
      </c>
      <c r="K4217" s="50">
        <v>1376920</v>
      </c>
    </row>
    <row r="4218" spans="1:11" x14ac:dyDescent="0.3">
      <c r="A4218" s="51" t="str">
        <f t="shared" si="70"/>
        <v>CON.DE</v>
      </c>
      <c r="B4218" s="52" t="s">
        <v>259</v>
      </c>
      <c r="C4218" s="50" t="s">
        <v>11946</v>
      </c>
      <c r="D4218" s="50">
        <f>DAX__2019_2020__33[[#This Row],[Open]]*(DAX__2019_2020__33[[#This Row],[Adj Close]]/DAX__2019_2020__33[[#This Row],[Close]])</f>
        <v>112.56987543026104</v>
      </c>
      <c r="E4218" s="50" t="s">
        <v>4444</v>
      </c>
      <c r="F4218" s="50" t="s">
        <v>4352</v>
      </c>
      <c r="G4218" s="50" t="s">
        <v>4329</v>
      </c>
      <c r="H4218" s="50" t="s">
        <v>12469</v>
      </c>
      <c r="I4218" s="50">
        <f>(DAX__2019_2020__33[[#This Row],[Adj Close]]-DAX__2019_2020__33[[#This Row],[Adj Open]])/DAX__2019_2020__33[[#This Row],[Adj Open]]</f>
        <v>-1.5566006656430882E-2</v>
      </c>
      <c r="J4218" s="50">
        <f>DAX__2019_2020__33[[#This Row],[Adj Close]]-DAX__2019_2020__33[[#This Row],[Adj Open]]</f>
        <v>-1.7522634302610385</v>
      </c>
      <c r="K4218" s="50">
        <v>792662</v>
      </c>
    </row>
    <row r="4219" spans="1:11" x14ac:dyDescent="0.3">
      <c r="A4219" s="51" t="str">
        <f t="shared" si="70"/>
        <v>CON.DE</v>
      </c>
      <c r="B4219" s="52" t="s">
        <v>260</v>
      </c>
      <c r="C4219" s="50" t="s">
        <v>12470</v>
      </c>
      <c r="D4219" s="50">
        <f>DAX__2019_2020__33[[#This Row],[Open]]*(DAX__2019_2020__33[[#This Row],[Adj Close]]/DAX__2019_2020__33[[#This Row],[Close]])</f>
        <v>111.06540754625648</v>
      </c>
      <c r="E4219" s="50" t="s">
        <v>12293</v>
      </c>
      <c r="F4219" s="50" t="s">
        <v>4489</v>
      </c>
      <c r="G4219" s="50" t="s">
        <v>4478</v>
      </c>
      <c r="H4219" s="50" t="s">
        <v>12471</v>
      </c>
      <c r="I4219" s="50">
        <f>(DAX__2019_2020__33[[#This Row],[Adj Close]]-DAX__2019_2020__33[[#This Row],[Adj Open]])/DAX__2019_2020__33[[#This Row],[Adj Open]]</f>
        <v>-6.8525976095617511E-3</v>
      </c>
      <c r="J4219" s="50">
        <f>DAX__2019_2020__33[[#This Row],[Adj Close]]-DAX__2019_2020__33[[#This Row],[Adj Open]]</f>
        <v>-0.76108654625647887</v>
      </c>
      <c r="K4219" s="50">
        <v>653372</v>
      </c>
    </row>
    <row r="4220" spans="1:11" x14ac:dyDescent="0.3">
      <c r="A4220" s="51" t="str">
        <f t="shared" si="70"/>
        <v>CON.DE</v>
      </c>
      <c r="B4220" s="52" t="s">
        <v>261</v>
      </c>
      <c r="C4220" s="50" t="s">
        <v>4467</v>
      </c>
      <c r="D4220" s="50">
        <f>DAX__2019_2020__33[[#This Row],[Open]]*(DAX__2019_2020__33[[#This Row],[Adj Close]]/DAX__2019_2020__33[[#This Row],[Close]])</f>
        <v>110.85301895583673</v>
      </c>
      <c r="E4220" s="50" t="s">
        <v>11918</v>
      </c>
      <c r="F4220" s="50" t="s">
        <v>4306</v>
      </c>
      <c r="G4220" s="50" t="s">
        <v>11919</v>
      </c>
      <c r="H4220" s="50" t="s">
        <v>12269</v>
      </c>
      <c r="I4220" s="50">
        <f>(DAX__2019_2020__33[[#This Row],[Adj Close]]-DAX__2019_2020__33[[#This Row],[Adj Open]])/DAX__2019_2020__33[[#This Row],[Adj Open]]</f>
        <v>9.1010696295534127E-3</v>
      </c>
      <c r="J4220" s="50">
        <f>DAX__2019_2020__33[[#This Row],[Adj Close]]-DAX__2019_2020__33[[#This Row],[Adj Open]]</f>
        <v>1.0088810441632745</v>
      </c>
      <c r="K4220" s="50">
        <v>813116</v>
      </c>
    </row>
    <row r="4221" spans="1:11" x14ac:dyDescent="0.3">
      <c r="A4221" s="51" t="str">
        <f t="shared" si="70"/>
        <v>CON.DE</v>
      </c>
      <c r="B4221" s="52" t="s">
        <v>262</v>
      </c>
      <c r="C4221" s="50" t="s">
        <v>4727</v>
      </c>
      <c r="D4221" s="50">
        <f>DAX__2019_2020__33[[#This Row],[Open]]*(DAX__2019_2020__33[[#This Row],[Adj Close]]/DAX__2019_2020__33[[#This Row],[Close]])</f>
        <v>110.71140542040216</v>
      </c>
      <c r="E4221" s="50" t="s">
        <v>4346</v>
      </c>
      <c r="F4221" s="50" t="s">
        <v>12472</v>
      </c>
      <c r="G4221" s="50" t="s">
        <v>12473</v>
      </c>
      <c r="H4221" s="50" t="s">
        <v>12474</v>
      </c>
      <c r="I4221" s="50">
        <f>(DAX__2019_2020__33[[#This Row],[Adj Close]]-DAX__2019_2020__33[[#This Row],[Adj Open]])/DAX__2019_2020__33[[#This Row],[Adj Open]]</f>
        <v>-2.0783533505731927E-3</v>
      </c>
      <c r="J4221" s="50">
        <f>DAX__2019_2020__33[[#This Row],[Adj Close]]-DAX__2019_2020__33[[#This Row],[Adj Open]]</f>
        <v>-0.23009742040215997</v>
      </c>
      <c r="K4221" s="50">
        <v>713851</v>
      </c>
    </row>
    <row r="4222" spans="1:11" x14ac:dyDescent="0.3">
      <c r="A4222" s="51" t="str">
        <f t="shared" si="70"/>
        <v>CON.DE</v>
      </c>
      <c r="B4222" s="52" t="s">
        <v>263</v>
      </c>
      <c r="C4222" s="50" t="s">
        <v>4352</v>
      </c>
      <c r="D4222" s="50">
        <f>DAX__2019_2020__33[[#This Row],[Open]]*(DAX__2019_2020__33[[#This Row],[Adj Close]]/DAX__2019_2020__33[[#This Row],[Close]])</f>
        <v>109.73792201092365</v>
      </c>
      <c r="E4222" s="50" t="s">
        <v>4469</v>
      </c>
      <c r="F4222" s="50" t="s">
        <v>4601</v>
      </c>
      <c r="G4222" s="50" t="s">
        <v>4176</v>
      </c>
      <c r="H4222" s="50" t="s">
        <v>12475</v>
      </c>
      <c r="I4222" s="50">
        <f>(DAX__2019_2020__33[[#This Row],[Adj Close]]-DAX__2019_2020__33[[#This Row],[Adj Open]])/DAX__2019_2020__33[[#This Row],[Adj Open]]</f>
        <v>-9.1935403225807417E-3</v>
      </c>
      <c r="J4222" s="50">
        <f>DAX__2019_2020__33[[#This Row],[Adj Close]]-DAX__2019_2020__33[[#This Row],[Adj Open]]</f>
        <v>-1.0088800109236473</v>
      </c>
      <c r="K4222" s="50">
        <v>538454</v>
      </c>
    </row>
    <row r="4223" spans="1:11" x14ac:dyDescent="0.3">
      <c r="A4223" s="51" t="str">
        <f t="shared" si="70"/>
        <v>CON.DE</v>
      </c>
      <c r="B4223" s="52" t="s">
        <v>264</v>
      </c>
      <c r="C4223" s="50" t="s">
        <v>4195</v>
      </c>
      <c r="D4223" s="50">
        <f>DAX__2019_2020__33[[#This Row],[Open]]*(DAX__2019_2020__33[[#This Row],[Adj Close]]/DAX__2019_2020__33[[#This Row],[Close]])</f>
        <v>108.79984620553189</v>
      </c>
      <c r="E4223" s="50" t="s">
        <v>12476</v>
      </c>
      <c r="F4223" s="50" t="s">
        <v>4201</v>
      </c>
      <c r="G4223" s="50" t="s">
        <v>12477</v>
      </c>
      <c r="H4223" s="50" t="s">
        <v>12478</v>
      </c>
      <c r="I4223" s="50">
        <f>(DAX__2019_2020__33[[#This Row],[Adj Close]]-DAX__2019_2020__33[[#This Row],[Adj Open]])/DAX__2019_2020__33[[#This Row],[Adj Open]]</f>
        <v>-1.6271351614270406E-4</v>
      </c>
      <c r="J4223" s="50">
        <f>DAX__2019_2020__33[[#This Row],[Adj Close]]-DAX__2019_2020__33[[#This Row],[Adj Open]]</f>
        <v>-1.7703205531887534E-2</v>
      </c>
      <c r="K4223" s="50">
        <v>508147</v>
      </c>
    </row>
    <row r="4224" spans="1:11" x14ac:dyDescent="0.3">
      <c r="A4224" s="51" t="str">
        <f t="shared" si="70"/>
        <v>CON.DE</v>
      </c>
      <c r="B4224" s="52" t="s">
        <v>265</v>
      </c>
      <c r="C4224" s="50" t="s">
        <v>4182</v>
      </c>
      <c r="D4224" s="50">
        <f>DAX__2019_2020__33[[#This Row],[Open]]*(DAX__2019_2020__33[[#This Row],[Adj Close]]/DAX__2019_2020__33[[#This Row],[Close]])</f>
        <v>108.62284708544779</v>
      </c>
      <c r="E4224" s="50" t="s">
        <v>4473</v>
      </c>
      <c r="F4224" s="50" t="s">
        <v>4321</v>
      </c>
      <c r="G4224" s="50" t="s">
        <v>12281</v>
      </c>
      <c r="H4224" s="50" t="s">
        <v>12479</v>
      </c>
      <c r="I4224" s="50">
        <f>(DAX__2019_2020__33[[#This Row],[Adj Close]]-DAX__2019_2020__33[[#This Row],[Adj Open]])/DAX__2019_2020__33[[#This Row],[Adj Open]]</f>
        <v>-3.2589376447601601E-3</v>
      </c>
      <c r="J4224" s="50">
        <f>DAX__2019_2020__33[[#This Row],[Adj Close]]-DAX__2019_2020__33[[#This Row],[Adj Open]]</f>
        <v>-0.35399508544779223</v>
      </c>
      <c r="K4224" s="50">
        <v>636745</v>
      </c>
    </row>
    <row r="4225" spans="1:11" x14ac:dyDescent="0.3">
      <c r="A4225" s="51" t="str">
        <f t="shared" si="70"/>
        <v>CON.DE</v>
      </c>
      <c r="B4225" s="52" t="s">
        <v>266</v>
      </c>
      <c r="C4225" s="50" t="s">
        <v>12357</v>
      </c>
      <c r="D4225" s="50">
        <f>DAX__2019_2020__33[[#This Row],[Open]]*(DAX__2019_2020__33[[#This Row],[Adj Close]]/DAX__2019_2020__33[[#This Row],[Close]])</f>
        <v>108.03876262244405</v>
      </c>
      <c r="E4225" s="50" t="s">
        <v>4528</v>
      </c>
      <c r="F4225" s="50" t="s">
        <v>4132</v>
      </c>
      <c r="G4225" s="50" t="s">
        <v>4132</v>
      </c>
      <c r="H4225" s="50" t="s">
        <v>12480</v>
      </c>
      <c r="I4225" s="50">
        <f>(DAX__2019_2020__33[[#This Row],[Adj Close]]-DAX__2019_2020__33[[#This Row],[Adj Open]])/DAX__2019_2020__33[[#This Row],[Adj Open]]</f>
        <v>-3.0308035217758229E-2</v>
      </c>
      <c r="J4225" s="50">
        <f>DAX__2019_2020__33[[#This Row],[Adj Close]]-DAX__2019_2020__33[[#This Row],[Adj Open]]</f>
        <v>-3.2744426224440559</v>
      </c>
      <c r="K4225" s="50">
        <v>1697419</v>
      </c>
    </row>
    <row r="4226" spans="1:11" x14ac:dyDescent="0.3">
      <c r="A4226" s="51" t="str">
        <f t="shared" si="70"/>
        <v>CON.DE</v>
      </c>
      <c r="B4226" s="52" t="s">
        <v>267</v>
      </c>
      <c r="C4226" s="50" t="s">
        <v>4172</v>
      </c>
      <c r="D4226" s="50">
        <f>DAX__2019_2020__33[[#This Row],[Open]]*(DAX__2019_2020__33[[#This Row],[Adj Close]]/DAX__2019_2020__33[[#This Row],[Close]])</f>
        <v>104.60502600945681</v>
      </c>
      <c r="E4226" s="50" t="s">
        <v>4172</v>
      </c>
      <c r="F4226" s="50" t="s">
        <v>4254</v>
      </c>
      <c r="G4226" s="50" t="s">
        <v>4085</v>
      </c>
      <c r="H4226" s="50" t="s">
        <v>12393</v>
      </c>
      <c r="I4226" s="50">
        <f>(DAX__2019_2020__33[[#This Row],[Adj Close]]-DAX__2019_2020__33[[#This Row],[Adj Open]])/DAX__2019_2020__33[[#This Row],[Adj Open]]</f>
        <v>-1.6920220395605515E-3</v>
      </c>
      <c r="J4226" s="50">
        <f>DAX__2019_2020__33[[#This Row],[Adj Close]]-DAX__2019_2020__33[[#This Row],[Adj Open]]</f>
        <v>-0.17699400945680566</v>
      </c>
      <c r="K4226" s="50">
        <v>643246</v>
      </c>
    </row>
    <row r="4227" spans="1:11" x14ac:dyDescent="0.3">
      <c r="A4227" s="51" t="str">
        <f t="shared" si="70"/>
        <v>CON.DE</v>
      </c>
      <c r="B4227" s="52" t="s">
        <v>268</v>
      </c>
      <c r="C4227" s="50" t="s">
        <v>12337</v>
      </c>
      <c r="D4227" s="50">
        <f>DAX__2019_2020__33[[#This Row],[Open]]*(DAX__2019_2020__33[[#This Row],[Adj Close]]/DAX__2019_2020__33[[#This Row],[Close]])</f>
        <v>104.58732226310509</v>
      </c>
      <c r="E4227" s="50" t="s">
        <v>4152</v>
      </c>
      <c r="F4227" s="50" t="s">
        <v>12481</v>
      </c>
      <c r="G4227" s="50" t="s">
        <v>4087</v>
      </c>
      <c r="H4227" s="50" t="s">
        <v>12482</v>
      </c>
      <c r="I4227" s="50">
        <f>(DAX__2019_2020__33[[#This Row],[Adj Close]]-DAX__2019_2020__33[[#This Row],[Adj Open]])/DAX__2019_2020__33[[#This Row],[Adj Open]]</f>
        <v>-1.0153976984261334E-2</v>
      </c>
      <c r="J4227" s="50">
        <f>DAX__2019_2020__33[[#This Row],[Adj Close]]-DAX__2019_2020__33[[#This Row],[Adj Open]]</f>
        <v>-1.0619772631050921</v>
      </c>
      <c r="K4227" s="50">
        <v>394807</v>
      </c>
    </row>
    <row r="4228" spans="1:11" x14ac:dyDescent="0.3">
      <c r="A4228" s="51" t="str">
        <f t="shared" si="70"/>
        <v>CON.DE</v>
      </c>
      <c r="B4228" s="52" t="s">
        <v>269</v>
      </c>
      <c r="C4228" s="50" t="s">
        <v>12483</v>
      </c>
      <c r="D4228" s="50">
        <f>DAX__2019_2020__33[[#This Row],[Open]]*(DAX__2019_2020__33[[#This Row],[Adj Close]]/DAX__2019_2020__33[[#This Row],[Close]])</f>
        <v>102.69346986036798</v>
      </c>
      <c r="E4228" s="50" t="s">
        <v>4217</v>
      </c>
      <c r="F4228" s="50" t="s">
        <v>12484</v>
      </c>
      <c r="G4228" s="50" t="s">
        <v>4214</v>
      </c>
      <c r="H4228" s="50" t="s">
        <v>12485</v>
      </c>
      <c r="I4228" s="50">
        <f>(DAX__2019_2020__33[[#This Row],[Adj Close]]-DAX__2019_2020__33[[#This Row],[Adj Open]])/DAX__2019_2020__33[[#This Row],[Adj Open]]</f>
        <v>8.2730006181229703E-3</v>
      </c>
      <c r="J4228" s="50">
        <f>DAX__2019_2020__33[[#This Row],[Adj Close]]-DAX__2019_2020__33[[#This Row],[Adj Open]]</f>
        <v>0.84958313963201704</v>
      </c>
      <c r="K4228" s="50">
        <v>688762</v>
      </c>
    </row>
    <row r="4229" spans="1:11" x14ac:dyDescent="0.3">
      <c r="A4229" s="51" t="str">
        <f t="shared" si="70"/>
        <v>CON.DE</v>
      </c>
      <c r="B4229" s="52" t="s">
        <v>270</v>
      </c>
      <c r="C4229" s="50" t="s">
        <v>4276</v>
      </c>
      <c r="D4229" s="50">
        <f>DAX__2019_2020__33[[#This Row],[Open]]*(DAX__2019_2020__33[[#This Row],[Adj Close]]/DAX__2019_2020__33[[#This Row],[Close]])</f>
        <v>103.63154898018662</v>
      </c>
      <c r="E4229" s="50" t="s">
        <v>4145</v>
      </c>
      <c r="F4229" s="50" t="s">
        <v>12486</v>
      </c>
      <c r="G4229" s="50" t="s">
        <v>12487</v>
      </c>
      <c r="H4229" s="50" t="s">
        <v>12488</v>
      </c>
      <c r="I4229" s="50">
        <f>(DAX__2019_2020__33[[#This Row],[Adj Close]]-DAX__2019_2020__33[[#This Row],[Adj Open]])/DAX__2019_2020__33[[#This Row],[Adj Open]]</f>
        <v>8.1981214038961258E-3</v>
      </c>
      <c r="J4229" s="50">
        <f>DAX__2019_2020__33[[#This Row],[Adj Close]]-DAX__2019_2020__33[[#This Row],[Adj Open]]</f>
        <v>0.84958401981337772</v>
      </c>
      <c r="K4229" s="50">
        <v>574195</v>
      </c>
    </row>
    <row r="4230" spans="1:11" x14ac:dyDescent="0.3">
      <c r="A4230" s="51" t="str">
        <f t="shared" si="70"/>
        <v>CON.DE</v>
      </c>
      <c r="B4230" s="52" t="s">
        <v>271</v>
      </c>
      <c r="C4230" s="50" t="s">
        <v>12489</v>
      </c>
      <c r="D4230" s="50">
        <f>DAX__2019_2020__33[[#This Row],[Open]]*(DAX__2019_2020__33[[#This Row],[Adj Close]]/DAX__2019_2020__33[[#This Row],[Close]])</f>
        <v>104.46342685434499</v>
      </c>
      <c r="E4230" s="50" t="s">
        <v>4094</v>
      </c>
      <c r="F4230" s="50" t="s">
        <v>4583</v>
      </c>
      <c r="G4230" s="50" t="s">
        <v>4096</v>
      </c>
      <c r="H4230" s="50" t="s">
        <v>12490</v>
      </c>
      <c r="I4230" s="50">
        <f>(DAX__2019_2020__33[[#This Row],[Adj Close]]-DAX__2019_2020__33[[#This Row],[Adj Open]])/DAX__2019_2020__33[[#This Row],[Adj Open]]</f>
        <v>-4.574728866700125E-3</v>
      </c>
      <c r="J4230" s="50">
        <f>DAX__2019_2020__33[[#This Row],[Adj Close]]-DAX__2019_2020__33[[#This Row],[Adj Open]]</f>
        <v>-0.47789185434498904</v>
      </c>
      <c r="K4230" s="50">
        <v>425528</v>
      </c>
    </row>
    <row r="4231" spans="1:11" x14ac:dyDescent="0.3">
      <c r="A4231" s="51" t="str">
        <f t="shared" si="70"/>
        <v>CON.DE</v>
      </c>
      <c r="B4231" s="52" t="s">
        <v>272</v>
      </c>
      <c r="C4231" s="50" t="s">
        <v>12491</v>
      </c>
      <c r="D4231" s="50">
        <f>DAX__2019_2020__33[[#This Row],[Open]]*(DAX__2019_2020__33[[#This Row],[Adj Close]]/DAX__2019_2020__33[[#This Row],[Close]])</f>
        <v>103.68465218881992</v>
      </c>
      <c r="E4231" s="50" t="s">
        <v>4121</v>
      </c>
      <c r="F4231" s="50" t="s">
        <v>4162</v>
      </c>
      <c r="G4231" s="50" t="s">
        <v>4149</v>
      </c>
      <c r="H4231" s="50" t="s">
        <v>12492</v>
      </c>
      <c r="I4231" s="50">
        <f>(DAX__2019_2020__33[[#This Row],[Adj Close]]-DAX__2019_2020__33[[#This Row],[Adj Open]])/DAX__2019_2020__33[[#This Row],[Adj Open]]</f>
        <v>4.6090216931026625E-3</v>
      </c>
      <c r="J4231" s="50">
        <f>DAX__2019_2020__33[[#This Row],[Adj Close]]-DAX__2019_2020__33[[#This Row],[Adj Open]]</f>
        <v>0.47788481118007553</v>
      </c>
      <c r="K4231" s="50">
        <v>386503</v>
      </c>
    </row>
    <row r="4232" spans="1:11" x14ac:dyDescent="0.3">
      <c r="A4232" s="51" t="str">
        <f t="shared" si="70"/>
        <v>CON.DE</v>
      </c>
      <c r="B4232" s="52" t="s">
        <v>273</v>
      </c>
      <c r="C4232" s="50" t="s">
        <v>4089</v>
      </c>
      <c r="D4232" s="50">
        <f>DAX__2019_2020__33[[#This Row],[Open]]*(DAX__2019_2020__33[[#This Row],[Adj Close]]/DAX__2019_2020__33[[#This Row],[Close]])</f>
        <v>104.92362033159961</v>
      </c>
      <c r="E4232" s="50" t="s">
        <v>12493</v>
      </c>
      <c r="F4232" s="50" t="s">
        <v>4163</v>
      </c>
      <c r="G4232" s="50" t="s">
        <v>4167</v>
      </c>
      <c r="H4232" s="50" t="s">
        <v>12494</v>
      </c>
      <c r="I4232" s="50">
        <f>(DAX__2019_2020__33[[#This Row],[Adj Close]]-DAX__2019_2020__33[[#This Row],[Adj Open]])/DAX__2019_2020__33[[#This Row],[Adj Open]]</f>
        <v>-7.084995058788679E-3</v>
      </c>
      <c r="J4232" s="50">
        <f>DAX__2019_2020__33[[#This Row],[Adj Close]]-DAX__2019_2020__33[[#This Row],[Adj Open]]</f>
        <v>-0.74338333159960257</v>
      </c>
      <c r="K4232" s="50">
        <v>450081</v>
      </c>
    </row>
    <row r="4233" spans="1:11" x14ac:dyDescent="0.3">
      <c r="A4233" s="51" t="str">
        <f t="shared" si="70"/>
        <v>CON.DE</v>
      </c>
      <c r="B4233" s="52" t="s">
        <v>274</v>
      </c>
      <c r="C4233" s="50" t="s">
        <v>12495</v>
      </c>
      <c r="D4233" s="50">
        <f>DAX__2019_2020__33[[#This Row],[Open]]*(DAX__2019_2020__33[[#This Row],[Adj Close]]/DAX__2019_2020__33[[#This Row],[Close]])</f>
        <v>104.0386315971902</v>
      </c>
      <c r="E4233" s="50" t="s">
        <v>12337</v>
      </c>
      <c r="F4233" s="50" t="s">
        <v>4571</v>
      </c>
      <c r="G4233" s="50" t="s">
        <v>4571</v>
      </c>
      <c r="H4233" s="50" t="s">
        <v>12496</v>
      </c>
      <c r="I4233" s="50">
        <f>(DAX__2019_2020__33[[#This Row],[Adj Close]]-DAX__2019_2020__33[[#This Row],[Adj Open]])/DAX__2019_2020__33[[#This Row],[Adj Open]]</f>
        <v>-2.6879857551545643E-2</v>
      </c>
      <c r="J4233" s="50">
        <f>DAX__2019_2020__33[[#This Row],[Adj Close]]-DAX__2019_2020__33[[#This Row],[Adj Open]]</f>
        <v>-2.7965435971902082</v>
      </c>
      <c r="K4233" s="50">
        <v>569063</v>
      </c>
    </row>
    <row r="4234" spans="1:11" x14ac:dyDescent="0.3">
      <c r="A4234" s="51" t="str">
        <f t="shared" ref="A4234:A4297" si="71">"CON.DE"</f>
        <v>CON.DE</v>
      </c>
      <c r="B4234" s="52" t="s">
        <v>275</v>
      </c>
      <c r="C4234" s="50" t="s">
        <v>4271</v>
      </c>
      <c r="D4234" s="50">
        <f>DAX__2019_2020__33[[#This Row],[Open]]*(DAX__2019_2020__33[[#This Row],[Adj Close]]/DAX__2019_2020__33[[#This Row],[Close]])</f>
        <v>101.9323720328624</v>
      </c>
      <c r="E4234" s="50" t="s">
        <v>12497</v>
      </c>
      <c r="F4234" s="50" t="s">
        <v>4033</v>
      </c>
      <c r="G4234" s="50" t="s">
        <v>12498</v>
      </c>
      <c r="H4234" s="50" t="s">
        <v>12499</v>
      </c>
      <c r="I4234" s="50">
        <f>(DAX__2019_2020__33[[#This Row],[Adj Close]]-DAX__2019_2020__33[[#This Row],[Adj Open]])/DAX__2019_2020__33[[#This Row],[Adj Open]]</f>
        <v>-9.8975429762112321E-3</v>
      </c>
      <c r="J4234" s="50">
        <f>DAX__2019_2020__33[[#This Row],[Adj Close]]-DAX__2019_2020__33[[#This Row],[Adj Open]]</f>
        <v>-1.0088800328624075</v>
      </c>
      <c r="K4234" s="50">
        <v>637981</v>
      </c>
    </row>
    <row r="4235" spans="1:11" x14ac:dyDescent="0.3">
      <c r="A4235" s="51" t="str">
        <f t="shared" si="71"/>
        <v>CON.DE</v>
      </c>
      <c r="B4235" s="52" t="s">
        <v>276</v>
      </c>
      <c r="C4235" s="50" t="s">
        <v>4027</v>
      </c>
      <c r="D4235" s="50">
        <f>DAX__2019_2020__33[[#This Row],[Open]]*(DAX__2019_2020__33[[#This Row],[Adj Close]]/DAX__2019_2020__33[[#This Row],[Close]])</f>
        <v>100.35710730815202</v>
      </c>
      <c r="E4235" s="50" t="s">
        <v>12500</v>
      </c>
      <c r="F4235" s="50" t="s">
        <v>12501</v>
      </c>
      <c r="G4235" s="50" t="s">
        <v>4919</v>
      </c>
      <c r="H4235" s="50" t="s">
        <v>12502</v>
      </c>
      <c r="I4235" s="50">
        <f>(DAX__2019_2020__33[[#This Row],[Adj Close]]-DAX__2019_2020__33[[#This Row],[Adj Open]])/DAX__2019_2020__33[[#This Row],[Adj Open]]</f>
        <v>-5.6437388775355604E-3</v>
      </c>
      <c r="J4235" s="50">
        <f>DAX__2019_2020__33[[#This Row],[Adj Close]]-DAX__2019_2020__33[[#This Row],[Adj Open]]</f>
        <v>-0.56638930815202571</v>
      </c>
      <c r="K4235" s="50">
        <v>552163</v>
      </c>
    </row>
    <row r="4236" spans="1:11" x14ac:dyDescent="0.3">
      <c r="A4236" s="51" t="str">
        <f t="shared" si="71"/>
        <v>CON.DE</v>
      </c>
      <c r="B4236" s="52" t="s">
        <v>277</v>
      </c>
      <c r="C4236" s="50" t="s">
        <v>12503</v>
      </c>
      <c r="D4236" s="50">
        <f>DAX__2019_2020__33[[#This Row],[Open]]*(DAX__2019_2020__33[[#This Row],[Adj Close]]/DAX__2019_2020__33[[#This Row],[Close]])</f>
        <v>98.693339886934027</v>
      </c>
      <c r="E4236" s="50" t="s">
        <v>12458</v>
      </c>
      <c r="F4236" s="50" t="s">
        <v>12504</v>
      </c>
      <c r="G4236" s="50" t="s">
        <v>12505</v>
      </c>
      <c r="H4236" s="50" t="s">
        <v>12506</v>
      </c>
      <c r="I4236" s="50">
        <f>(DAX__2019_2020__33[[#This Row],[Adj Close]]-DAX__2019_2020__33[[#This Row],[Adj Open]])/DAX__2019_2020__33[[#This Row],[Adj Open]]</f>
        <v>-1.6140692686712542E-3</v>
      </c>
      <c r="J4236" s="50">
        <f>DAX__2019_2020__33[[#This Row],[Adj Close]]-DAX__2019_2020__33[[#This Row],[Adj Open]]</f>
        <v>-0.15929788693402713</v>
      </c>
      <c r="K4236" s="50">
        <v>490432</v>
      </c>
    </row>
    <row r="4237" spans="1:11" x14ac:dyDescent="0.3">
      <c r="A4237" s="51" t="str">
        <f t="shared" si="71"/>
        <v>CON.DE</v>
      </c>
      <c r="B4237" s="52" t="s">
        <v>278</v>
      </c>
      <c r="C4237" s="50" t="s">
        <v>12507</v>
      </c>
      <c r="D4237" s="50">
        <f>DAX__2019_2020__33[[#This Row],[Open]]*(DAX__2019_2020__33[[#This Row],[Adj Close]]/DAX__2019_2020__33[[#This Row],[Close]])</f>
        <v>98.339346136972324</v>
      </c>
      <c r="E4237" s="50" t="s">
        <v>12508</v>
      </c>
      <c r="F4237" s="50" t="s">
        <v>4006</v>
      </c>
      <c r="G4237" s="50" t="s">
        <v>12509</v>
      </c>
      <c r="H4237" s="50" t="s">
        <v>12510</v>
      </c>
      <c r="I4237" s="50">
        <f>(DAX__2019_2020__33[[#This Row],[Adj Close]]-DAX__2019_2020__33[[#This Row],[Adj Open]])/DAX__2019_2020__33[[#This Row],[Adj Open]]</f>
        <v>4.8596200991823327E-3</v>
      </c>
      <c r="J4237" s="50">
        <f>DAX__2019_2020__33[[#This Row],[Adj Close]]-DAX__2019_2020__33[[#This Row],[Adj Open]]</f>
        <v>0.47789186302767916</v>
      </c>
      <c r="K4237" s="50">
        <v>463844</v>
      </c>
    </row>
    <row r="4238" spans="1:11" x14ac:dyDescent="0.3">
      <c r="A4238" s="51" t="str">
        <f t="shared" si="71"/>
        <v>CON.DE</v>
      </c>
      <c r="B4238" s="52" t="s">
        <v>279</v>
      </c>
      <c r="C4238" s="50" t="s">
        <v>12511</v>
      </c>
      <c r="D4238" s="50">
        <f>DAX__2019_2020__33[[#This Row],[Open]]*(DAX__2019_2020__33[[#This Row],[Adj Close]]/DAX__2019_2020__33[[#This Row],[Close]])</f>
        <v>98.870334139160292</v>
      </c>
      <c r="E4238" s="50" t="s">
        <v>10453</v>
      </c>
      <c r="F4238" s="50" t="s">
        <v>12512</v>
      </c>
      <c r="G4238" s="50" t="s">
        <v>12450</v>
      </c>
      <c r="H4238" s="50" t="s">
        <v>12513</v>
      </c>
      <c r="I4238" s="50">
        <f>(DAX__2019_2020__33[[#This Row],[Adj Close]]-DAX__2019_2020__33[[#This Row],[Adj Open]])/DAX__2019_2020__33[[#This Row],[Adj Open]]</f>
        <v>1.002501781216413E-2</v>
      </c>
      <c r="J4238" s="50">
        <f>DAX__2019_2020__33[[#This Row],[Adj Close]]-DAX__2019_2020__33[[#This Row],[Adj Open]]</f>
        <v>0.99117686083970113</v>
      </c>
      <c r="K4238" s="50">
        <v>817962</v>
      </c>
    </row>
    <row r="4239" spans="1:11" x14ac:dyDescent="0.3">
      <c r="A4239" s="51" t="str">
        <f t="shared" si="71"/>
        <v>CON.DE</v>
      </c>
      <c r="B4239" s="52" t="s">
        <v>280</v>
      </c>
      <c r="C4239" s="50" t="s">
        <v>12514</v>
      </c>
      <c r="D4239" s="50">
        <f>DAX__2019_2020__33[[#This Row],[Open]]*(DAX__2019_2020__33[[#This Row],[Adj Close]]/DAX__2019_2020__33[[#This Row],[Close]])</f>
        <v>100.10931339792597</v>
      </c>
      <c r="E4239" s="50" t="s">
        <v>12515</v>
      </c>
      <c r="F4239" s="50" t="s">
        <v>12516</v>
      </c>
      <c r="G4239" s="50" t="s">
        <v>12497</v>
      </c>
      <c r="H4239" s="50" t="s">
        <v>12517</v>
      </c>
      <c r="I4239" s="50">
        <f>(DAX__2019_2020__33[[#This Row],[Adj Close]]-DAX__2019_2020__33[[#This Row],[Adj Open]])/DAX__2019_2020__33[[#This Row],[Adj Open]]</f>
        <v>1.9448346372480114E-2</v>
      </c>
      <c r="J4239" s="50">
        <f>DAX__2019_2020__33[[#This Row],[Adj Close]]-DAX__2019_2020__33[[#This Row],[Adj Open]]</f>
        <v>1.9469606020740287</v>
      </c>
      <c r="K4239" s="50">
        <v>667962</v>
      </c>
    </row>
    <row r="4240" spans="1:11" x14ac:dyDescent="0.3">
      <c r="A4240" s="51" t="str">
        <f t="shared" si="71"/>
        <v>CON.DE</v>
      </c>
      <c r="B4240" s="52" t="s">
        <v>281</v>
      </c>
      <c r="C4240" s="50" t="s">
        <v>4280</v>
      </c>
      <c r="D4240" s="50">
        <f>DAX__2019_2020__33[[#This Row],[Open]]*(DAX__2019_2020__33[[#This Row],[Adj Close]]/DAX__2019_2020__33[[#This Row],[Close]])</f>
        <v>101.98547910777972</v>
      </c>
      <c r="E4240" s="50" t="s">
        <v>12518</v>
      </c>
      <c r="F4240" s="50" t="s">
        <v>4046</v>
      </c>
      <c r="G4240" s="50" t="s">
        <v>12519</v>
      </c>
      <c r="H4240" s="50" t="s">
        <v>12520</v>
      </c>
      <c r="I4240" s="50">
        <f>(DAX__2019_2020__33[[#This Row],[Adj Close]]-DAX__2019_2020__33[[#This Row],[Adj Open]])/DAX__2019_2020__33[[#This Row],[Adj Open]]</f>
        <v>4.6858817196439072E-3</v>
      </c>
      <c r="J4240" s="50">
        <f>DAX__2019_2020__33[[#This Row],[Adj Close]]-DAX__2019_2020__33[[#This Row],[Adj Open]]</f>
        <v>0.47789189222027062</v>
      </c>
      <c r="K4240" s="50">
        <v>437053</v>
      </c>
    </row>
    <row r="4241" spans="1:11" x14ac:dyDescent="0.3">
      <c r="A4241" s="51" t="str">
        <f t="shared" si="71"/>
        <v>CON.DE</v>
      </c>
      <c r="B4241" s="52" t="s">
        <v>282</v>
      </c>
      <c r="C4241" s="50" t="s">
        <v>12521</v>
      </c>
      <c r="D4241" s="50">
        <f>DAX__2019_2020__33[[#This Row],[Open]]*(DAX__2019_2020__33[[#This Row],[Adj Close]]/DAX__2019_2020__33[[#This Row],[Close]])</f>
        <v>102.65806755131712</v>
      </c>
      <c r="E4241" s="50" t="s">
        <v>12352</v>
      </c>
      <c r="F4241" s="50" t="s">
        <v>12522</v>
      </c>
      <c r="G4241" s="50" t="s">
        <v>12523</v>
      </c>
      <c r="H4241" s="50" t="s">
        <v>12524</v>
      </c>
      <c r="I4241" s="50">
        <f>(DAX__2019_2020__33[[#This Row],[Adj Close]]-DAX__2019_2020__33[[#This Row],[Adj Open]])/DAX__2019_2020__33[[#This Row],[Adj Open]]</f>
        <v>1.362070689655156E-2</v>
      </c>
      <c r="J4241" s="50">
        <f>DAX__2019_2020__33[[#This Row],[Adj Close]]-DAX__2019_2020__33[[#This Row],[Adj Open]]</f>
        <v>1.398275448682881</v>
      </c>
      <c r="K4241" s="50">
        <v>526901</v>
      </c>
    </row>
    <row r="4242" spans="1:11" x14ac:dyDescent="0.3">
      <c r="A4242" s="51" t="str">
        <f t="shared" si="71"/>
        <v>CON.DE</v>
      </c>
      <c r="B4242" s="52" t="s">
        <v>283</v>
      </c>
      <c r="C4242" s="50" t="s">
        <v>12390</v>
      </c>
      <c r="D4242" s="50">
        <f>DAX__2019_2020__33[[#This Row],[Open]]*(DAX__2019_2020__33[[#This Row],[Adj Close]]/DAX__2019_2020__33[[#This Row],[Close]])</f>
        <v>104.00324042751282</v>
      </c>
      <c r="E4242" s="50" t="s">
        <v>12525</v>
      </c>
      <c r="F4242" s="50" t="s">
        <v>4126</v>
      </c>
      <c r="G4242" s="50" t="s">
        <v>4603</v>
      </c>
      <c r="H4242" s="50" t="s">
        <v>12526</v>
      </c>
      <c r="I4242" s="50">
        <f>(DAX__2019_2020__33[[#This Row],[Adj Close]]-DAX__2019_2020__33[[#This Row],[Adj Open]])/DAX__2019_2020__33[[#This Row],[Adj Open]]</f>
        <v>1.1912874708463563E-2</v>
      </c>
      <c r="J4242" s="50">
        <f>DAX__2019_2020__33[[#This Row],[Adj Close]]-DAX__2019_2020__33[[#This Row],[Adj Open]]</f>
        <v>1.2389775724871726</v>
      </c>
      <c r="K4242" s="50">
        <v>544474</v>
      </c>
    </row>
    <row r="4243" spans="1:11" x14ac:dyDescent="0.3">
      <c r="A4243" s="51" t="str">
        <f t="shared" si="71"/>
        <v>CON.DE</v>
      </c>
      <c r="B4243" s="52" t="s">
        <v>284</v>
      </c>
      <c r="C4243" s="50" t="s">
        <v>4097</v>
      </c>
      <c r="D4243" s="50">
        <f>DAX__2019_2020__33[[#This Row],[Open]]*(DAX__2019_2020__33[[#This Row],[Adj Close]]/DAX__2019_2020__33[[#This Row],[Close]])</f>
        <v>104.30414020838832</v>
      </c>
      <c r="E4243" s="50" t="s">
        <v>12383</v>
      </c>
      <c r="F4243" s="50" t="s">
        <v>4252</v>
      </c>
      <c r="G4243" s="50" t="s">
        <v>12337</v>
      </c>
      <c r="H4243" s="50" t="s">
        <v>12527</v>
      </c>
      <c r="I4243" s="50">
        <f>(DAX__2019_2020__33[[#This Row],[Adj Close]]-DAX__2019_2020__33[[#This Row],[Adj Open]])/DAX__2019_2020__33[[#This Row],[Adj Open]]</f>
        <v>2.7150771872131792E-3</v>
      </c>
      <c r="J4243" s="50">
        <f>DAX__2019_2020__33[[#This Row],[Adj Close]]-DAX__2019_2020__33[[#This Row],[Adj Open]]</f>
        <v>0.28319379161168001</v>
      </c>
      <c r="K4243" s="50">
        <v>637724</v>
      </c>
    </row>
    <row r="4244" spans="1:11" x14ac:dyDescent="0.3">
      <c r="A4244" s="51" t="str">
        <f t="shared" si="71"/>
        <v>CON.DE</v>
      </c>
      <c r="B4244" s="52" t="s">
        <v>285</v>
      </c>
      <c r="C4244" s="50" t="s">
        <v>4276</v>
      </c>
      <c r="D4244" s="50">
        <f>DAX__2019_2020__33[[#This Row],[Open]]*(DAX__2019_2020__33[[#This Row],[Adj Close]]/DAX__2019_2020__33[[#This Row],[Close]])</f>
        <v>103.63154268191406</v>
      </c>
      <c r="E4244" s="50" t="s">
        <v>4222</v>
      </c>
      <c r="F4244" s="50" t="s">
        <v>12528</v>
      </c>
      <c r="G4244" s="50" t="s">
        <v>12495</v>
      </c>
      <c r="H4244" s="50" t="s">
        <v>12529</v>
      </c>
      <c r="I4244" s="50">
        <f>(DAX__2019_2020__33[[#This Row],[Adj Close]]-DAX__2019_2020__33[[#This Row],[Adj Open]])/DAX__2019_2020__33[[#This Row],[Adj Open]]</f>
        <v>3.9282665060334978E-3</v>
      </c>
      <c r="J4244" s="50">
        <f>DAX__2019_2020__33[[#This Row],[Adj Close]]-DAX__2019_2020__33[[#This Row],[Adj Open]]</f>
        <v>0.40709231808594382</v>
      </c>
      <c r="K4244" s="50">
        <v>705830</v>
      </c>
    </row>
    <row r="4245" spans="1:11" x14ac:dyDescent="0.3">
      <c r="A4245" s="51" t="str">
        <f t="shared" si="71"/>
        <v>CON.DE</v>
      </c>
      <c r="B4245" s="52" t="s">
        <v>286</v>
      </c>
      <c r="C4245" s="50" t="s">
        <v>12523</v>
      </c>
      <c r="D4245" s="50">
        <f>DAX__2019_2020__33[[#This Row],[Open]]*(DAX__2019_2020__33[[#This Row],[Adj Close]]/DAX__2019_2020__33[[#This Row],[Close]])</f>
        <v>104.0563335529838</v>
      </c>
      <c r="E4245" s="50" t="s">
        <v>4565</v>
      </c>
      <c r="F4245" s="50" t="s">
        <v>4250</v>
      </c>
      <c r="G4245" s="50" t="s">
        <v>4090</v>
      </c>
      <c r="H4245" s="50" t="s">
        <v>12530</v>
      </c>
      <c r="I4245" s="50">
        <f>(DAX__2019_2020__33[[#This Row],[Adj Close]]-DAX__2019_2020__33[[#This Row],[Adj Open]])/DAX__2019_2020__33[[#This Row],[Adj Open]]</f>
        <v>1.3607739180001134E-2</v>
      </c>
      <c r="J4245" s="50">
        <f>DAX__2019_2020__33[[#This Row],[Adj Close]]-DAX__2019_2020__33[[#This Row],[Adj Open]]</f>
        <v>1.4159714470162044</v>
      </c>
      <c r="K4245" s="50">
        <v>489504</v>
      </c>
    </row>
    <row r="4246" spans="1:11" x14ac:dyDescent="0.3">
      <c r="A4246" s="51" t="str">
        <f t="shared" si="71"/>
        <v>CON.DE</v>
      </c>
      <c r="B4246" s="52" t="s">
        <v>287</v>
      </c>
      <c r="C4246" s="50" t="s">
        <v>4205</v>
      </c>
      <c r="D4246" s="50">
        <f>DAX__2019_2020__33[[#This Row],[Open]]*(DAX__2019_2020__33[[#This Row],[Adj Close]]/DAX__2019_2020__33[[#This Row],[Close]])</f>
        <v>105.87940617866545</v>
      </c>
      <c r="E4246" s="50" t="s">
        <v>12531</v>
      </c>
      <c r="F4246" s="50" t="s">
        <v>12532</v>
      </c>
      <c r="G4246" s="50" t="s">
        <v>12531</v>
      </c>
      <c r="H4246" s="50" t="s">
        <v>12533</v>
      </c>
      <c r="I4246" s="50">
        <f>(DAX__2019_2020__33[[#This Row],[Adj Close]]-DAX__2019_2020__33[[#This Row],[Adj Open]])/DAX__2019_2020__33[[#This Row],[Adj Open]]</f>
        <v>3.7278494126366489E-2</v>
      </c>
      <c r="J4246" s="50">
        <f>DAX__2019_2020__33[[#This Row],[Adj Close]]-DAX__2019_2020__33[[#This Row],[Adj Open]]</f>
        <v>3.9470248213345513</v>
      </c>
      <c r="K4246" s="50">
        <v>1279796</v>
      </c>
    </row>
    <row r="4247" spans="1:11" x14ac:dyDescent="0.3">
      <c r="A4247" s="51" t="str">
        <f t="shared" si="71"/>
        <v>CON.DE</v>
      </c>
      <c r="B4247" s="52" t="s">
        <v>288</v>
      </c>
      <c r="C4247" s="50" t="s">
        <v>4348</v>
      </c>
      <c r="D4247" s="50">
        <f>DAX__2019_2020__33[[#This Row],[Open]]*(DAX__2019_2020__33[[#This Row],[Adj Close]]/DAX__2019_2020__33[[#This Row],[Close]])</f>
        <v>110.07421994521339</v>
      </c>
      <c r="E4247" s="50" t="s">
        <v>4465</v>
      </c>
      <c r="F4247" s="50" t="s">
        <v>12274</v>
      </c>
      <c r="G4247" s="50" t="s">
        <v>4237</v>
      </c>
      <c r="H4247" s="50" t="s">
        <v>12534</v>
      </c>
      <c r="I4247" s="50">
        <f>(DAX__2019_2020__33[[#This Row],[Adj Close]]-DAX__2019_2020__33[[#This Row],[Adj Open]])/DAX__2019_2020__33[[#This Row],[Adj Open]]</f>
        <v>-1.5114946497385867E-2</v>
      </c>
      <c r="J4247" s="50">
        <f>DAX__2019_2020__33[[#This Row],[Adj Close]]-DAX__2019_2020__33[[#This Row],[Adj Open]]</f>
        <v>-1.6637659452133846</v>
      </c>
      <c r="K4247" s="50">
        <v>719904</v>
      </c>
    </row>
    <row r="4248" spans="1:11" x14ac:dyDescent="0.3">
      <c r="A4248" s="51" t="str">
        <f t="shared" si="71"/>
        <v>CON.DE</v>
      </c>
      <c r="B4248" s="52" t="s">
        <v>289</v>
      </c>
      <c r="C4248" s="50" t="s">
        <v>12535</v>
      </c>
      <c r="D4248" s="50">
        <f>DAX__2019_2020__33[[#This Row],[Open]]*(DAX__2019_2020__33[[#This Row],[Adj Close]]/DAX__2019_2020__33[[#This Row],[Close]])</f>
        <v>108.92374853558654</v>
      </c>
      <c r="E4248" s="50" t="s">
        <v>4486</v>
      </c>
      <c r="F4248" s="50" t="s">
        <v>12536</v>
      </c>
      <c r="G4248" s="50" t="s">
        <v>12537</v>
      </c>
      <c r="H4248" s="50" t="s">
        <v>12538</v>
      </c>
      <c r="I4248" s="50">
        <f>(DAX__2019_2020__33[[#This Row],[Adj Close]]-DAX__2019_2020__33[[#This Row],[Adj Open]])/DAX__2019_2020__33[[#This Row],[Adj Open]]</f>
        <v>-8.4497967427722056E-3</v>
      </c>
      <c r="J4248" s="50">
        <f>DAX__2019_2020__33[[#This Row],[Adj Close]]-DAX__2019_2020__33[[#This Row],[Adj Open]]</f>
        <v>-0.92038353558653796</v>
      </c>
      <c r="K4248" s="50">
        <v>351651</v>
      </c>
    </row>
    <row r="4249" spans="1:11" x14ac:dyDescent="0.3">
      <c r="A4249" s="51" t="str">
        <f t="shared" si="71"/>
        <v>CON.DE</v>
      </c>
      <c r="B4249" s="52" t="s">
        <v>290</v>
      </c>
      <c r="C4249" s="50" t="s">
        <v>12465</v>
      </c>
      <c r="D4249" s="50">
        <f>DAX__2019_2020__33[[#This Row],[Open]]*(DAX__2019_2020__33[[#This Row],[Adj Close]]/DAX__2019_2020__33[[#This Row],[Close]])</f>
        <v>108.09185743185139</v>
      </c>
      <c r="E4249" s="50" t="s">
        <v>12301</v>
      </c>
      <c r="F4249" s="50" t="s">
        <v>12539</v>
      </c>
      <c r="G4249" s="50" t="s">
        <v>4354</v>
      </c>
      <c r="H4249" s="50" t="s">
        <v>12540</v>
      </c>
      <c r="I4249" s="50">
        <f>(DAX__2019_2020__33[[#This Row],[Adj Close]]-DAX__2019_2020__33[[#This Row],[Adj Open]])/DAX__2019_2020__33[[#This Row],[Adj Open]]</f>
        <v>1.6374652172708878E-2</v>
      </c>
      <c r="J4249" s="50">
        <f>DAX__2019_2020__33[[#This Row],[Adj Close]]-DAX__2019_2020__33[[#This Row],[Adj Open]]</f>
        <v>1.7699665681486039</v>
      </c>
      <c r="K4249" s="50">
        <v>502982</v>
      </c>
    </row>
    <row r="4250" spans="1:11" x14ac:dyDescent="0.3">
      <c r="A4250" s="51" t="str">
        <f t="shared" si="71"/>
        <v>CON.DE</v>
      </c>
      <c r="B4250" s="52" t="s">
        <v>291</v>
      </c>
      <c r="C4250" s="50" t="s">
        <v>4334</v>
      </c>
      <c r="D4250" s="50">
        <f>DAX__2019_2020__33[[#This Row],[Open]]*(DAX__2019_2020__33[[#This Row],[Adj Close]]/DAX__2019_2020__33[[#This Row],[Close]])</f>
        <v>110.42821258870583</v>
      </c>
      <c r="E4250" s="50" t="s">
        <v>4444</v>
      </c>
      <c r="F4250" s="50" t="s">
        <v>4360</v>
      </c>
      <c r="G4250" s="50" t="s">
        <v>4466</v>
      </c>
      <c r="H4250" s="50" t="s">
        <v>12541</v>
      </c>
      <c r="I4250" s="50">
        <f>(DAX__2019_2020__33[[#This Row],[Adj Close]]-DAX__2019_2020__33[[#This Row],[Adj Open]])/DAX__2019_2020__33[[#This Row],[Adj Open]]</f>
        <v>1.8753037496017273E-2</v>
      </c>
      <c r="J4250" s="50">
        <f>DAX__2019_2020__33[[#This Row],[Adj Close]]-DAX__2019_2020__33[[#This Row],[Adj Open]]</f>
        <v>2.070864411294167</v>
      </c>
      <c r="K4250" s="50">
        <v>666083</v>
      </c>
    </row>
    <row r="4251" spans="1:11" x14ac:dyDescent="0.3">
      <c r="A4251" s="51" t="str">
        <f t="shared" si="71"/>
        <v>CON.DE</v>
      </c>
      <c r="B4251" s="52" t="s">
        <v>292</v>
      </c>
      <c r="C4251" s="50" t="s">
        <v>4458</v>
      </c>
      <c r="D4251" s="50">
        <f>DAX__2019_2020__33[[#This Row],[Open]]*(DAX__2019_2020__33[[#This Row],[Adj Close]]/DAX__2019_2020__33[[#This Row],[Close]])</f>
        <v>112.44597062362345</v>
      </c>
      <c r="E4251" s="50" t="s">
        <v>12542</v>
      </c>
      <c r="F4251" s="50" t="s">
        <v>12378</v>
      </c>
      <c r="G4251" s="50" t="s">
        <v>12543</v>
      </c>
      <c r="H4251" s="50" t="s">
        <v>12544</v>
      </c>
      <c r="I4251" s="50">
        <f>(DAX__2019_2020__33[[#This Row],[Adj Close]]-DAX__2019_2020__33[[#This Row],[Adj Open]])/DAX__2019_2020__33[[#This Row],[Adj Open]]</f>
        <v>-5.5091847238970893E-3</v>
      </c>
      <c r="J4251" s="50">
        <f>DAX__2019_2020__33[[#This Row],[Adj Close]]-DAX__2019_2020__33[[#This Row],[Adj Open]]</f>
        <v>-0.61948562362344717</v>
      </c>
      <c r="K4251" s="50">
        <v>470914</v>
      </c>
    </row>
    <row r="4252" spans="1:11" x14ac:dyDescent="0.3">
      <c r="A4252" s="51" t="str">
        <f t="shared" si="71"/>
        <v>CON.DE</v>
      </c>
      <c r="B4252" s="52" t="s">
        <v>293</v>
      </c>
      <c r="C4252" s="50" t="s">
        <v>4315</v>
      </c>
      <c r="D4252" s="50">
        <f>DAX__2019_2020__33[[#This Row],[Open]]*(DAX__2019_2020__33[[#This Row],[Adj Close]]/DAX__2019_2020__33[[#This Row],[Close]])</f>
        <v>111.3308999911215</v>
      </c>
      <c r="E4252" s="50" t="s">
        <v>4526</v>
      </c>
      <c r="F4252" s="50" t="s">
        <v>4282</v>
      </c>
      <c r="G4252" s="50" t="s">
        <v>4186</v>
      </c>
      <c r="H4252" s="50" t="s">
        <v>12545</v>
      </c>
      <c r="I4252" s="50">
        <f>(DAX__2019_2020__33[[#This Row],[Adj Close]]-DAX__2019_2020__33[[#This Row],[Adj Open]])/DAX__2019_2020__33[[#This Row],[Adj Open]]</f>
        <v>-3.5930078634417828E-2</v>
      </c>
      <c r="J4252" s="50">
        <f>DAX__2019_2020__33[[#This Row],[Adj Close]]-DAX__2019_2020__33[[#This Row],[Adj Open]]</f>
        <v>-4.0001279911215022</v>
      </c>
      <c r="K4252" s="50">
        <v>851309</v>
      </c>
    </row>
    <row r="4253" spans="1:11" x14ac:dyDescent="0.3">
      <c r="A4253" s="51" t="str">
        <f t="shared" si="71"/>
        <v>CON.DE</v>
      </c>
      <c r="B4253" s="52" t="s">
        <v>294</v>
      </c>
      <c r="C4253" s="50" t="s">
        <v>4499</v>
      </c>
      <c r="D4253" s="50">
        <f>DAX__2019_2020__33[[#This Row],[Open]]*(DAX__2019_2020__33[[#This Row],[Adj Close]]/DAX__2019_2020__33[[#This Row],[Close]])</f>
        <v>107.43696796041444</v>
      </c>
      <c r="E4253" s="50" t="s">
        <v>4194</v>
      </c>
      <c r="F4253" s="50" t="s">
        <v>12546</v>
      </c>
      <c r="G4253" s="50" t="s">
        <v>12547</v>
      </c>
      <c r="H4253" s="50" t="s">
        <v>12548</v>
      </c>
      <c r="I4253" s="50">
        <f>(DAX__2019_2020__33[[#This Row],[Adj Close]]-DAX__2019_2020__33[[#This Row],[Adj Open]])/DAX__2019_2020__33[[#This Row],[Adj Open]]</f>
        <v>-1.2520634060615578E-2</v>
      </c>
      <c r="J4253" s="50">
        <f>DAX__2019_2020__33[[#This Row],[Adj Close]]-DAX__2019_2020__33[[#This Row],[Adj Open]]</f>
        <v>-1.3451789604144295</v>
      </c>
      <c r="K4253" s="50">
        <v>794234</v>
      </c>
    </row>
    <row r="4254" spans="1:11" x14ac:dyDescent="0.3">
      <c r="A4254" s="51" t="str">
        <f t="shared" si="71"/>
        <v>CON.DE</v>
      </c>
      <c r="B4254" s="52" t="s">
        <v>295</v>
      </c>
      <c r="C4254" s="50" t="s">
        <v>4547</v>
      </c>
      <c r="D4254" s="50">
        <f>DAX__2019_2020__33[[#This Row],[Open]]*(DAX__2019_2020__33[[#This Row],[Adj Close]]/DAX__2019_2020__33[[#This Row],[Close]])</f>
        <v>108.07416776777461</v>
      </c>
      <c r="E4254" s="50" t="s">
        <v>4180</v>
      </c>
      <c r="F4254" s="50" t="s">
        <v>4298</v>
      </c>
      <c r="G4254" s="50" t="s">
        <v>12549</v>
      </c>
      <c r="H4254" s="50" t="s">
        <v>12550</v>
      </c>
      <c r="I4254" s="50">
        <f>(DAX__2019_2020__33[[#This Row],[Adj Close]]-DAX__2019_2020__33[[#This Row],[Adj Open]])/DAX__2019_2020__33[[#This Row],[Adj Open]]</f>
        <v>4.9131836329875675E-3</v>
      </c>
      <c r="J4254" s="50">
        <f>DAX__2019_2020__33[[#This Row],[Adj Close]]-DAX__2019_2020__33[[#This Row],[Adj Open]]</f>
        <v>0.53098823222538272</v>
      </c>
      <c r="K4254" s="50">
        <v>554292</v>
      </c>
    </row>
    <row r="4255" spans="1:11" x14ac:dyDescent="0.3">
      <c r="A4255" s="51" t="str">
        <f t="shared" si="71"/>
        <v>CON.DE</v>
      </c>
      <c r="B4255" s="52" t="s">
        <v>296</v>
      </c>
      <c r="C4255" s="50" t="s">
        <v>4716</v>
      </c>
      <c r="D4255" s="50">
        <f>DAX__2019_2020__33[[#This Row],[Open]]*(DAX__2019_2020__33[[#This Row],[Adj Close]]/DAX__2019_2020__33[[#This Row],[Close]])</f>
        <v>110.62291449252851</v>
      </c>
      <c r="E4255" s="50" t="s">
        <v>12322</v>
      </c>
      <c r="F4255" s="50" t="s">
        <v>4311</v>
      </c>
      <c r="G4255" s="50" t="s">
        <v>12551</v>
      </c>
      <c r="H4255" s="50" t="s">
        <v>12552</v>
      </c>
      <c r="I4255" s="50">
        <f>(DAX__2019_2020__33[[#This Row],[Adj Close]]-DAX__2019_2020__33[[#This Row],[Adj Open]])/DAX__2019_2020__33[[#This Row],[Adj Open]]</f>
        <v>2.0320007999999966E-2</v>
      </c>
      <c r="J4255" s="50">
        <f>DAX__2019_2020__33[[#This Row],[Adj Close]]-DAX__2019_2020__33[[#This Row],[Adj Open]]</f>
        <v>2.2478585074714914</v>
      </c>
      <c r="K4255" s="50">
        <v>960680</v>
      </c>
    </row>
    <row r="4256" spans="1:11" x14ac:dyDescent="0.3">
      <c r="A4256" s="51" t="str">
        <f t="shared" si="71"/>
        <v>CON.DE</v>
      </c>
      <c r="B4256" s="52" t="s">
        <v>297</v>
      </c>
      <c r="C4256" s="50" t="s">
        <v>12003</v>
      </c>
      <c r="D4256" s="50">
        <f>DAX__2019_2020__33[[#This Row],[Open]]*(DAX__2019_2020__33[[#This Row],[Adj Close]]/DAX__2019_2020__33[[#This Row],[Close]])</f>
        <v>113.36636974435278</v>
      </c>
      <c r="E4256" s="50" t="s">
        <v>12553</v>
      </c>
      <c r="F4256" s="50" t="s">
        <v>4615</v>
      </c>
      <c r="G4256" s="50" t="s">
        <v>4714</v>
      </c>
      <c r="H4256" s="50" t="s">
        <v>12554</v>
      </c>
      <c r="I4256" s="50">
        <f>(DAX__2019_2020__33[[#This Row],[Adj Close]]-DAX__2019_2020__33[[#This Row],[Adj Open]])/DAX__2019_2020__33[[#This Row],[Adj Open]]</f>
        <v>1.6861740037701436E-2</v>
      </c>
      <c r="J4256" s="50">
        <f>DAX__2019_2020__33[[#This Row],[Adj Close]]-DAX__2019_2020__33[[#This Row],[Adj Open]]</f>
        <v>1.9115542556472178</v>
      </c>
      <c r="K4256" s="50">
        <v>696513</v>
      </c>
    </row>
    <row r="4257" spans="1:11" x14ac:dyDescent="0.3">
      <c r="A4257" s="51" t="str">
        <f t="shared" si="71"/>
        <v>CON.DE</v>
      </c>
      <c r="B4257" s="52" t="s">
        <v>298</v>
      </c>
      <c r="C4257" s="50" t="s">
        <v>4880</v>
      </c>
      <c r="D4257" s="50">
        <f>DAX__2019_2020__33[[#This Row],[Open]]*(DAX__2019_2020__33[[#This Row],[Adj Close]]/DAX__2019_2020__33[[#This Row],[Close]])</f>
        <v>115.93281286408362</v>
      </c>
      <c r="E4257" s="50" t="s">
        <v>12310</v>
      </c>
      <c r="F4257" s="50" t="s">
        <v>12555</v>
      </c>
      <c r="G4257" s="50" t="s">
        <v>6569</v>
      </c>
      <c r="H4257" s="50" t="s">
        <v>12556</v>
      </c>
      <c r="I4257" s="50">
        <f>(DAX__2019_2020__33[[#This Row],[Adj Close]]-DAX__2019_2020__33[[#This Row],[Adj Open]])/DAX__2019_2020__33[[#This Row],[Adj Open]]</f>
        <v>-5.4961908396946625E-3</v>
      </c>
      <c r="J4257" s="50">
        <f>DAX__2019_2020__33[[#This Row],[Adj Close]]-DAX__2019_2020__33[[#This Row],[Adj Open]]</f>
        <v>-0.63718886408361186</v>
      </c>
      <c r="K4257" s="50">
        <v>479918</v>
      </c>
    </row>
    <row r="4258" spans="1:11" x14ac:dyDescent="0.3">
      <c r="A4258" s="51" t="str">
        <f t="shared" si="71"/>
        <v>CON.DE</v>
      </c>
      <c r="B4258" s="52" t="s">
        <v>299</v>
      </c>
      <c r="C4258" s="50" t="s">
        <v>12557</v>
      </c>
      <c r="D4258" s="50">
        <f>DAX__2019_2020__33[[#This Row],[Open]]*(DAX__2019_2020__33[[#This Row],[Adj Close]]/DAX__2019_2020__33[[#This Row],[Close]])</f>
        <v>116.33990382858248</v>
      </c>
      <c r="E4258" s="50" t="s">
        <v>4769</v>
      </c>
      <c r="F4258" s="50" t="s">
        <v>12558</v>
      </c>
      <c r="G4258" s="50" t="s">
        <v>12559</v>
      </c>
      <c r="H4258" s="50" t="s">
        <v>12560</v>
      </c>
      <c r="I4258" s="50">
        <f>(DAX__2019_2020__33[[#This Row],[Adj Close]]-DAX__2019_2020__33[[#This Row],[Adj Open]])/DAX__2019_2020__33[[#This Row],[Adj Open]]</f>
        <v>9.2802824816524618E-3</v>
      </c>
      <c r="J4258" s="50">
        <f>DAX__2019_2020__33[[#This Row],[Adj Close]]-DAX__2019_2020__33[[#This Row],[Adj Open]]</f>
        <v>1.0796671714175261</v>
      </c>
      <c r="K4258" s="50">
        <v>596238</v>
      </c>
    </row>
    <row r="4259" spans="1:11" x14ac:dyDescent="0.3">
      <c r="A4259" s="51" t="str">
        <f t="shared" si="71"/>
        <v>CON.DE</v>
      </c>
      <c r="B4259" s="52" t="s">
        <v>300</v>
      </c>
      <c r="C4259" s="50" t="s">
        <v>4401</v>
      </c>
      <c r="D4259" s="50">
        <f>DAX__2019_2020__33[[#This Row],[Open]]*(DAX__2019_2020__33[[#This Row],[Adj Close]]/DAX__2019_2020__33[[#This Row],[Close]])</f>
        <v>116.81779930674884</v>
      </c>
      <c r="E4259" s="50" t="s">
        <v>12561</v>
      </c>
      <c r="F4259" s="50" t="s">
        <v>4482</v>
      </c>
      <c r="G4259" s="50" t="s">
        <v>4885</v>
      </c>
      <c r="H4259" s="50" t="s">
        <v>12562</v>
      </c>
      <c r="I4259" s="50">
        <f>(DAX__2019_2020__33[[#This Row],[Adj Close]]-DAX__2019_2020__33[[#This Row],[Adj Open]])/DAX__2019_2020__33[[#This Row],[Adj Open]]</f>
        <v>-4.5455000000000703E-3</v>
      </c>
      <c r="J4259" s="50">
        <f>DAX__2019_2020__33[[#This Row],[Adj Close]]-DAX__2019_2020__33[[#This Row],[Adj Open]]</f>
        <v>-0.53099530674883511</v>
      </c>
      <c r="K4259" s="50">
        <v>682092</v>
      </c>
    </row>
    <row r="4260" spans="1:11" x14ac:dyDescent="0.3">
      <c r="A4260" s="51" t="str">
        <f t="shared" si="71"/>
        <v>CON.DE</v>
      </c>
      <c r="B4260" s="52" t="s">
        <v>301</v>
      </c>
      <c r="C4260" s="50" t="s">
        <v>11949</v>
      </c>
      <c r="D4260" s="50">
        <f>DAX__2019_2020__33[[#This Row],[Open]]*(DAX__2019_2020__33[[#This Row],[Adj Close]]/DAX__2019_2020__33[[#This Row],[Close]])</f>
        <v>115.2248192967932</v>
      </c>
      <c r="E4260" s="50" t="s">
        <v>12561</v>
      </c>
      <c r="F4260" s="50" t="s">
        <v>12563</v>
      </c>
      <c r="G4260" s="50" t="s">
        <v>12564</v>
      </c>
      <c r="H4260" s="50" t="s">
        <v>12565</v>
      </c>
      <c r="I4260" s="50">
        <f>(DAX__2019_2020__33[[#This Row],[Adj Close]]-DAX__2019_2020__33[[#This Row],[Adj Open]])/DAX__2019_2020__33[[#This Row],[Adj Open]]</f>
        <v>8.2949464276869146E-3</v>
      </c>
      <c r="J4260" s="50">
        <f>DAX__2019_2020__33[[#This Row],[Adj Close]]-DAX__2019_2020__33[[#This Row],[Adj Open]]</f>
        <v>0.95578370320680506</v>
      </c>
      <c r="K4260" s="50">
        <v>311754</v>
      </c>
    </row>
    <row r="4261" spans="1:11" x14ac:dyDescent="0.3">
      <c r="A4261" s="51" t="str">
        <f t="shared" si="71"/>
        <v>CON.DE</v>
      </c>
      <c r="B4261" s="52" t="s">
        <v>302</v>
      </c>
      <c r="C4261" s="50" t="s">
        <v>4426</v>
      </c>
      <c r="D4261" s="50">
        <f>DAX__2019_2020__33[[#This Row],[Open]]*(DAX__2019_2020__33[[#This Row],[Adj Close]]/DAX__2019_2020__33[[#This Row],[Close]])</f>
        <v>116.30450755176561</v>
      </c>
      <c r="E4261" s="50" t="s">
        <v>12566</v>
      </c>
      <c r="F4261" s="50" t="s">
        <v>12278</v>
      </c>
      <c r="G4261" s="50" t="s">
        <v>4376</v>
      </c>
      <c r="H4261" s="50" t="s">
        <v>12567</v>
      </c>
      <c r="I4261" s="50">
        <f>(DAX__2019_2020__33[[#This Row],[Adj Close]]-DAX__2019_2020__33[[#This Row],[Adj Open]])/DAX__2019_2020__33[[#This Row],[Adj Open]]</f>
        <v>-3.3632613508333714E-2</v>
      </c>
      <c r="J4261" s="50">
        <f>DAX__2019_2020__33[[#This Row],[Adj Close]]-DAX__2019_2020__33[[#This Row],[Adj Open]]</f>
        <v>-3.9116245517656125</v>
      </c>
      <c r="K4261" s="50">
        <v>846600</v>
      </c>
    </row>
    <row r="4262" spans="1:11" x14ac:dyDescent="0.3">
      <c r="A4262" s="51" t="str">
        <f t="shared" si="71"/>
        <v>CON.DE</v>
      </c>
      <c r="B4262" s="52" t="s">
        <v>303</v>
      </c>
      <c r="C4262" s="50" t="s">
        <v>12568</v>
      </c>
      <c r="D4262" s="50">
        <f>DAX__2019_2020__33[[#This Row],[Open]]*(DAX__2019_2020__33[[#This Row],[Adj Close]]/DAX__2019_2020__33[[#This Row],[Close]])</f>
        <v>110.9769094022591</v>
      </c>
      <c r="E4262" s="50" t="s">
        <v>4315</v>
      </c>
      <c r="F4262" s="50" t="s">
        <v>4536</v>
      </c>
      <c r="G4262" s="50" t="s">
        <v>12285</v>
      </c>
      <c r="H4262" s="50" t="s">
        <v>12286</v>
      </c>
      <c r="I4262" s="50">
        <f>(DAX__2019_2020__33[[#This Row],[Adj Close]]-DAX__2019_2020__33[[#This Row],[Adj Open]])/DAX__2019_2020__33[[#This Row],[Adj Open]]</f>
        <v>-9.5694177102167658E-3</v>
      </c>
      <c r="J4262" s="50">
        <f>DAX__2019_2020__33[[#This Row],[Adj Close]]-DAX__2019_2020__33[[#This Row],[Adj Open]]</f>
        <v>-1.0619844022590996</v>
      </c>
      <c r="K4262" s="50">
        <v>668609</v>
      </c>
    </row>
    <row r="4263" spans="1:11" x14ac:dyDescent="0.3">
      <c r="A4263" s="51" t="str">
        <f t="shared" si="71"/>
        <v>CON.DE</v>
      </c>
      <c r="B4263" s="52" t="s">
        <v>304</v>
      </c>
      <c r="C4263" s="50" t="s">
        <v>4343</v>
      </c>
      <c r="D4263" s="50">
        <f>DAX__2019_2020__33[[#This Row],[Open]]*(DAX__2019_2020__33[[#This Row],[Adj Close]]/DAX__2019_2020__33[[#This Row],[Close]])</f>
        <v>109.15383913791322</v>
      </c>
      <c r="E4263" s="50" t="s">
        <v>4478</v>
      </c>
      <c r="F4263" s="50" t="s">
        <v>12360</v>
      </c>
      <c r="G4263" s="50" t="s">
        <v>12380</v>
      </c>
      <c r="H4263" s="50" t="s">
        <v>12569</v>
      </c>
      <c r="I4263" s="50">
        <f>(DAX__2019_2020__33[[#This Row],[Adj Close]]-DAX__2019_2020__33[[#This Row],[Adj Open]])/DAX__2019_2020__33[[#This Row],[Adj Open]]</f>
        <v>-3.24250051054085E-4</v>
      </c>
      <c r="J4263" s="50">
        <f>DAX__2019_2020__33[[#This Row],[Adj Close]]-DAX__2019_2020__33[[#This Row],[Adj Open]]</f>
        <v>-3.5393137913217743E-2</v>
      </c>
      <c r="K4263" s="50">
        <v>629430</v>
      </c>
    </row>
    <row r="4264" spans="1:11" x14ac:dyDescent="0.3">
      <c r="A4264" s="51" t="str">
        <f t="shared" si="71"/>
        <v>CON.DE</v>
      </c>
      <c r="B4264" s="52" t="s">
        <v>305</v>
      </c>
      <c r="C4264" s="50" t="s">
        <v>12570</v>
      </c>
      <c r="D4264" s="50">
        <f>DAX__2019_2020__33[[#This Row],[Open]]*(DAX__2019_2020__33[[#This Row],[Adj Close]]/DAX__2019_2020__33[[#This Row],[Close]])</f>
        <v>109.9857239147466</v>
      </c>
      <c r="E4264" s="50" t="s">
        <v>12571</v>
      </c>
      <c r="F4264" s="50" t="s">
        <v>4894</v>
      </c>
      <c r="G4264" s="50" t="s">
        <v>4506</v>
      </c>
      <c r="H4264" s="50" t="s">
        <v>12572</v>
      </c>
      <c r="I4264" s="50">
        <f>(DAX__2019_2020__33[[#This Row],[Adj Close]]-DAX__2019_2020__33[[#This Row],[Adj Open]])/DAX__2019_2020__33[[#This Row],[Adj Open]]</f>
        <v>4.6668973661642297E-3</v>
      </c>
      <c r="J4264" s="50">
        <f>DAX__2019_2020__33[[#This Row],[Adj Close]]-DAX__2019_2020__33[[#This Row],[Adj Open]]</f>
        <v>0.51329208525339709</v>
      </c>
      <c r="K4264" s="50">
        <v>606169</v>
      </c>
    </row>
    <row r="4265" spans="1:11" x14ac:dyDescent="0.3">
      <c r="A4265" s="51" t="str">
        <f t="shared" si="71"/>
        <v>CON.DE</v>
      </c>
      <c r="B4265" s="52" t="s">
        <v>306</v>
      </c>
      <c r="C4265" s="50" t="s">
        <v>4727</v>
      </c>
      <c r="D4265" s="50">
        <f>DAX__2019_2020__33[[#This Row],[Open]]*(DAX__2019_2020__33[[#This Row],[Adj Close]]/DAX__2019_2020__33[[#This Row],[Close]])</f>
        <v>110.71141120747491</v>
      </c>
      <c r="E4265" s="50" t="s">
        <v>12470</v>
      </c>
      <c r="F4265" s="50" t="s">
        <v>12573</v>
      </c>
      <c r="G4265" s="50" t="s">
        <v>12574</v>
      </c>
      <c r="H4265" s="50" t="s">
        <v>12575</v>
      </c>
      <c r="I4265" s="50">
        <f>(DAX__2019_2020__33[[#This Row],[Adj Close]]-DAX__2019_2020__33[[#This Row],[Adj Open]])/DAX__2019_2020__33[[#This Row],[Adj Open]]</f>
        <v>-1.694640314862356E-2</v>
      </c>
      <c r="J4265" s="50">
        <f>DAX__2019_2020__33[[#This Row],[Adj Close]]-DAX__2019_2020__33[[#This Row],[Adj Open]]</f>
        <v>-1.8761602074749106</v>
      </c>
      <c r="K4265" s="50">
        <v>492121</v>
      </c>
    </row>
    <row r="4266" spans="1:11" x14ac:dyDescent="0.3">
      <c r="A4266" s="51" t="str">
        <f t="shared" si="71"/>
        <v>CON.DE</v>
      </c>
      <c r="B4266" s="52" t="s">
        <v>307</v>
      </c>
      <c r="C4266" s="50" t="s">
        <v>4193</v>
      </c>
      <c r="D4266" s="50">
        <f>DAX__2019_2020__33[[#This Row],[Open]]*(DAX__2019_2020__33[[#This Row],[Adj Close]]/DAX__2019_2020__33[[#This Row],[Close]])</f>
        <v>109.29544356490368</v>
      </c>
      <c r="E4266" s="50" t="s">
        <v>12576</v>
      </c>
      <c r="F4266" s="50" t="s">
        <v>4733</v>
      </c>
      <c r="G4266" s="50" t="s">
        <v>12271</v>
      </c>
      <c r="H4266" s="50" t="s">
        <v>12272</v>
      </c>
      <c r="I4266" s="50">
        <f>(DAX__2019_2020__33[[#This Row],[Adj Close]]-DAX__2019_2020__33[[#This Row],[Adj Open]])/DAX__2019_2020__33[[#This Row],[Adj Open]]</f>
        <v>-8.0970040485837914E-4</v>
      </c>
      <c r="J4266" s="50">
        <f>DAX__2019_2020__33[[#This Row],[Adj Close]]-DAX__2019_2020__33[[#This Row],[Adj Open]]</f>
        <v>-8.8496564903678632E-2</v>
      </c>
      <c r="K4266" s="50">
        <v>551963</v>
      </c>
    </row>
    <row r="4267" spans="1:11" x14ac:dyDescent="0.3">
      <c r="A4267" s="51" t="str">
        <f t="shared" si="71"/>
        <v>CON.DE</v>
      </c>
      <c r="B4267" s="52" t="s">
        <v>308</v>
      </c>
      <c r="C4267" s="50" t="s">
        <v>4179</v>
      </c>
      <c r="D4267" s="50">
        <f>DAX__2019_2020__33[[#This Row],[Open]]*(DAX__2019_2020__33[[#This Row],[Adj Close]]/DAX__2019_2020__33[[#This Row],[Close]])</f>
        <v>108.85294168296082</v>
      </c>
      <c r="E4267" s="50" t="s">
        <v>4179</v>
      </c>
      <c r="F4267" s="50" t="s">
        <v>4565</v>
      </c>
      <c r="G4267" s="50" t="s">
        <v>12573</v>
      </c>
      <c r="H4267" s="50" t="s">
        <v>12577</v>
      </c>
      <c r="I4267" s="50">
        <f>(DAX__2019_2020__33[[#This Row],[Adj Close]]-DAX__2019_2020__33[[#This Row],[Adj Open]])/DAX__2019_2020__33[[#This Row],[Adj Open]]</f>
        <v>-1.1869910569105638E-2</v>
      </c>
      <c r="J4267" s="50">
        <f>DAX__2019_2020__33[[#This Row],[Adj Close]]-DAX__2019_2020__33[[#This Row],[Adj Open]]</f>
        <v>-1.2920746829608163</v>
      </c>
      <c r="K4267" s="50">
        <v>671349</v>
      </c>
    </row>
    <row r="4268" spans="1:11" x14ac:dyDescent="0.3">
      <c r="A4268" s="51" t="str">
        <f t="shared" si="71"/>
        <v>CON.DE</v>
      </c>
      <c r="B4268" s="52" t="s">
        <v>309</v>
      </c>
      <c r="C4268" s="50" t="s">
        <v>4541</v>
      </c>
      <c r="D4268" s="50">
        <f>DAX__2019_2020__33[[#This Row],[Open]]*(DAX__2019_2020__33[[#This Row],[Adj Close]]/DAX__2019_2020__33[[#This Row],[Close]])</f>
        <v>106.64048592433953</v>
      </c>
      <c r="E4268" s="50" t="s">
        <v>12578</v>
      </c>
      <c r="F4268" s="50" t="s">
        <v>4143</v>
      </c>
      <c r="G4268" s="50" t="s">
        <v>12579</v>
      </c>
      <c r="H4268" s="50" t="s">
        <v>12580</v>
      </c>
      <c r="I4268" s="50">
        <f>(DAX__2019_2020__33[[#This Row],[Adj Close]]-DAX__2019_2020__33[[#This Row],[Adj Open]])/DAX__2019_2020__33[[#This Row],[Adj Open]]</f>
        <v>4.8132946058089933E-3</v>
      </c>
      <c r="J4268" s="50">
        <f>DAX__2019_2020__33[[#This Row],[Adj Close]]-DAX__2019_2020__33[[#This Row],[Adj Open]]</f>
        <v>0.5132920756604733</v>
      </c>
      <c r="K4268" s="50">
        <v>523858</v>
      </c>
    </row>
    <row r="4269" spans="1:11" x14ac:dyDescent="0.3">
      <c r="A4269" s="51" t="str">
        <f t="shared" si="71"/>
        <v>CON.DE</v>
      </c>
      <c r="B4269" s="52" t="s">
        <v>310</v>
      </c>
      <c r="C4269" s="50" t="s">
        <v>4535</v>
      </c>
      <c r="D4269" s="50">
        <f>DAX__2019_2020__33[[#This Row],[Open]]*(DAX__2019_2020__33[[#This Row],[Adj Close]]/DAX__2019_2020__33[[#This Row],[Close]])</f>
        <v>107.08298013405374</v>
      </c>
      <c r="E4269" s="50" t="s">
        <v>12549</v>
      </c>
      <c r="F4269" s="50" t="s">
        <v>4286</v>
      </c>
      <c r="G4269" s="50" t="s">
        <v>4475</v>
      </c>
      <c r="H4269" s="50" t="s">
        <v>12581</v>
      </c>
      <c r="I4269" s="50">
        <f>(DAX__2019_2020__33[[#This Row],[Adj Close]]-DAX__2019_2020__33[[#This Row],[Adj Open]])/DAX__2019_2020__33[[#This Row],[Adj Open]]</f>
        <v>5.9504214876031723E-3</v>
      </c>
      <c r="J4269" s="50">
        <f>DAX__2019_2020__33[[#This Row],[Adj Close]]-DAX__2019_2020__33[[#This Row],[Adj Open]]</f>
        <v>0.63718886594625701</v>
      </c>
      <c r="K4269" s="50">
        <v>462417</v>
      </c>
    </row>
    <row r="4270" spans="1:11" x14ac:dyDescent="0.3">
      <c r="A4270" s="51" t="str">
        <f t="shared" si="71"/>
        <v>CON.DE</v>
      </c>
      <c r="B4270" s="52" t="s">
        <v>311</v>
      </c>
      <c r="C4270" s="50" t="s">
        <v>12582</v>
      </c>
      <c r="D4270" s="50">
        <f>DAX__2019_2020__33[[#This Row],[Open]]*(DAX__2019_2020__33[[#This Row],[Adj Close]]/DAX__2019_2020__33[[#This Row],[Close]])</f>
        <v>108.74674548644398</v>
      </c>
      <c r="E4270" s="50" t="s">
        <v>12531</v>
      </c>
      <c r="F4270" s="50" t="s">
        <v>4544</v>
      </c>
      <c r="G4270" s="50" t="s">
        <v>4610</v>
      </c>
      <c r="H4270" s="50" t="s">
        <v>12583</v>
      </c>
      <c r="I4270" s="50">
        <f>(DAX__2019_2020__33[[#This Row],[Adj Close]]-DAX__2019_2020__33[[#This Row],[Adj Open]])/DAX__2019_2020__33[[#This Row],[Adj Open]]</f>
        <v>6.8359702189770746E-3</v>
      </c>
      <c r="J4270" s="50">
        <f>DAX__2019_2020__33[[#This Row],[Adj Close]]-DAX__2019_2020__33[[#This Row],[Adj Open]]</f>
        <v>0.74338951355601068</v>
      </c>
      <c r="K4270" s="50">
        <v>397480</v>
      </c>
    </row>
    <row r="4271" spans="1:11" x14ac:dyDescent="0.3">
      <c r="A4271" s="51" t="str">
        <f t="shared" si="71"/>
        <v>CON.DE</v>
      </c>
      <c r="B4271" s="52" t="s">
        <v>312</v>
      </c>
      <c r="C4271" s="50" t="s">
        <v>4326</v>
      </c>
      <c r="D4271" s="50">
        <f>DAX__2019_2020__33[[#This Row],[Open]]*(DAX__2019_2020__33[[#This Row],[Adj Close]]/DAX__2019_2020__33[[#This Row],[Close]])</f>
        <v>109.06533539988091</v>
      </c>
      <c r="E4271" s="50" t="s">
        <v>4339</v>
      </c>
      <c r="F4271" s="50" t="s">
        <v>4896</v>
      </c>
      <c r="G4271" s="50" t="s">
        <v>4289</v>
      </c>
      <c r="H4271" s="50" t="s">
        <v>12584</v>
      </c>
      <c r="I4271" s="50">
        <f>(DAX__2019_2020__33[[#This Row],[Adj Close]]-DAX__2019_2020__33[[#This Row],[Adj Open]])/DAX__2019_2020__33[[#This Row],[Adj Open]]</f>
        <v>-6.8159364949032771E-3</v>
      </c>
      <c r="J4271" s="50">
        <f>DAX__2019_2020__33[[#This Row],[Adj Close]]-DAX__2019_2020__33[[#This Row],[Adj Open]]</f>
        <v>-0.74338239988091459</v>
      </c>
      <c r="K4271" s="50">
        <v>561218</v>
      </c>
    </row>
    <row r="4272" spans="1:11" x14ac:dyDescent="0.3">
      <c r="A4272" s="51" t="str">
        <f t="shared" si="71"/>
        <v>CON.DE</v>
      </c>
      <c r="B4272" s="52" t="s">
        <v>313</v>
      </c>
      <c r="C4272" s="50" t="s">
        <v>4323</v>
      </c>
      <c r="D4272" s="50">
        <f>DAX__2019_2020__33[[#This Row],[Open]]*(DAX__2019_2020__33[[#This Row],[Adj Close]]/DAX__2019_2020__33[[#This Row],[Close]])</f>
        <v>108.51665820968104</v>
      </c>
      <c r="E4272" s="50" t="s">
        <v>4495</v>
      </c>
      <c r="F4272" s="50" t="s">
        <v>4146</v>
      </c>
      <c r="G4272" s="50" t="s">
        <v>12585</v>
      </c>
      <c r="H4272" s="50" t="s">
        <v>12586</v>
      </c>
      <c r="I4272" s="50">
        <f>(DAX__2019_2020__33[[#This Row],[Adj Close]]-DAX__2019_2020__33[[#This Row],[Adj Open]])/DAX__2019_2020__33[[#This Row],[Adj Open]]</f>
        <v>-1.1091183874787499E-2</v>
      </c>
      <c r="J4272" s="50">
        <f>DAX__2019_2020__33[[#This Row],[Adj Close]]-DAX__2019_2020__33[[#This Row],[Adj Open]]</f>
        <v>-1.2035782096810408</v>
      </c>
      <c r="K4272" s="50">
        <v>511272</v>
      </c>
    </row>
    <row r="4273" spans="1:11" x14ac:dyDescent="0.3">
      <c r="A4273" s="51" t="str">
        <f t="shared" si="71"/>
        <v>CON.DE</v>
      </c>
      <c r="B4273" s="52" t="s">
        <v>314</v>
      </c>
      <c r="C4273" s="50" t="s">
        <v>12587</v>
      </c>
      <c r="D4273" s="50">
        <f>DAX__2019_2020__33[[#This Row],[Open]]*(DAX__2019_2020__33[[#This Row],[Adj Close]]/DAX__2019_2020__33[[#This Row],[Close]])</f>
        <v>107.01217956060781</v>
      </c>
      <c r="E4273" s="50" t="s">
        <v>12539</v>
      </c>
      <c r="F4273" s="50" t="s">
        <v>12588</v>
      </c>
      <c r="G4273" s="50" t="s">
        <v>12589</v>
      </c>
      <c r="H4273" s="50" t="s">
        <v>12590</v>
      </c>
      <c r="I4273" s="50">
        <f>(DAX__2019_2020__33[[#This Row],[Adj Close]]-DAX__2019_2020__33[[#This Row],[Adj Open]])/DAX__2019_2020__33[[#This Row],[Adj Open]]</f>
        <v>-8.2697652707547245E-4</v>
      </c>
      <c r="J4273" s="50">
        <f>DAX__2019_2020__33[[#This Row],[Adj Close]]-DAX__2019_2020__33[[#This Row],[Adj Open]]</f>
        <v>-8.8496560607808306E-2</v>
      </c>
      <c r="K4273" s="50">
        <v>287263</v>
      </c>
    </row>
    <row r="4274" spans="1:11" x14ac:dyDescent="0.3">
      <c r="A4274" s="51" t="str">
        <f t="shared" si="71"/>
        <v>CON.DE</v>
      </c>
      <c r="B4274" s="52" t="s">
        <v>315</v>
      </c>
      <c r="C4274" s="50" t="s">
        <v>4553</v>
      </c>
      <c r="D4274" s="50">
        <f>DAX__2019_2020__33[[#This Row],[Open]]*(DAX__2019_2020__33[[#This Row],[Adj Close]]/DAX__2019_2020__33[[#This Row],[Close]])</f>
        <v>106.10949680132397</v>
      </c>
      <c r="E4274" s="50" t="s">
        <v>12591</v>
      </c>
      <c r="F4274" s="50" t="s">
        <v>4139</v>
      </c>
      <c r="G4274" s="50" t="s">
        <v>12388</v>
      </c>
      <c r="H4274" s="50" t="s">
        <v>12389</v>
      </c>
      <c r="I4274" s="50">
        <f>(DAX__2019_2020__33[[#This Row],[Adj Close]]-DAX__2019_2020__33[[#This Row],[Adj Open]])/DAX__2019_2020__33[[#This Row],[Adj Open]]</f>
        <v>-1.0842401820810652E-2</v>
      </c>
      <c r="J4274" s="50">
        <f>DAX__2019_2020__33[[#This Row],[Adj Close]]-DAX__2019_2020__33[[#This Row],[Adj Open]]</f>
        <v>-1.150481801323977</v>
      </c>
      <c r="K4274" s="50">
        <v>631753</v>
      </c>
    </row>
    <row r="4275" spans="1:11" x14ac:dyDescent="0.3">
      <c r="A4275" s="51" t="str">
        <f t="shared" si="71"/>
        <v>CON.DE</v>
      </c>
      <c r="B4275" s="52" t="s">
        <v>316</v>
      </c>
      <c r="C4275" s="50" t="s">
        <v>4102</v>
      </c>
      <c r="D4275" s="50">
        <f>DAX__2019_2020__33[[#This Row],[Open]]*(DAX__2019_2020__33[[#This Row],[Adj Close]]/DAX__2019_2020__33[[#This Row],[Close]])</f>
        <v>104.88822391191836</v>
      </c>
      <c r="E4275" s="50" t="s">
        <v>12592</v>
      </c>
      <c r="F4275" s="50" t="s">
        <v>12593</v>
      </c>
      <c r="G4275" s="50" t="s">
        <v>12594</v>
      </c>
      <c r="H4275" s="50" t="s">
        <v>12595</v>
      </c>
      <c r="I4275" s="50">
        <f>(DAX__2019_2020__33[[#This Row],[Adj Close]]-DAX__2019_2020__33[[#This Row],[Adj Open]])/DAX__2019_2020__33[[#This Row],[Adj Open]]</f>
        <v>-1.4174831610905219E-2</v>
      </c>
      <c r="J4275" s="50">
        <f>DAX__2019_2020__33[[#This Row],[Adj Close]]-DAX__2019_2020__33[[#This Row],[Adj Open]]</f>
        <v>-1.486772911918365</v>
      </c>
      <c r="K4275" s="50">
        <v>751325</v>
      </c>
    </row>
    <row r="4276" spans="1:11" x14ac:dyDescent="0.3">
      <c r="A4276" s="51" t="str">
        <f t="shared" si="71"/>
        <v>CON.DE</v>
      </c>
      <c r="B4276" s="52" t="s">
        <v>317</v>
      </c>
      <c r="C4276" s="50" t="s">
        <v>4276</v>
      </c>
      <c r="D4276" s="50">
        <f>DAX__2019_2020__33[[#This Row],[Open]]*(DAX__2019_2020__33[[#This Row],[Adj Close]]/DAX__2019_2020__33[[#This Row],[Close]])</f>
        <v>103.63153918175524</v>
      </c>
      <c r="E4276" s="50" t="s">
        <v>4085</v>
      </c>
      <c r="F4276" s="50" t="s">
        <v>12596</v>
      </c>
      <c r="G4276" s="50" t="s">
        <v>4165</v>
      </c>
      <c r="H4276" s="50" t="s">
        <v>12597</v>
      </c>
      <c r="I4276" s="50">
        <f>(DAX__2019_2020__33[[#This Row],[Adj Close]]-DAX__2019_2020__33[[#This Row],[Adj Open]])/DAX__2019_2020__33[[#This Row],[Adj Open]]</f>
        <v>-4.9530402212304174E-3</v>
      </c>
      <c r="J4276" s="50">
        <f>DAX__2019_2020__33[[#This Row],[Adj Close]]-DAX__2019_2020__33[[#This Row],[Adj Open]]</f>
        <v>-0.51329118175524968</v>
      </c>
      <c r="K4276" s="50">
        <v>661911</v>
      </c>
    </row>
    <row r="4277" spans="1:11" x14ac:dyDescent="0.3">
      <c r="A4277" s="51" t="str">
        <f t="shared" si="71"/>
        <v>CON.DE</v>
      </c>
      <c r="B4277" s="52" t="s">
        <v>318</v>
      </c>
      <c r="C4277" s="50" t="s">
        <v>4569</v>
      </c>
      <c r="D4277" s="50">
        <f>DAX__2019_2020__33[[#This Row],[Open]]*(DAX__2019_2020__33[[#This Row],[Adj Close]]/DAX__2019_2020__33[[#This Row],[Close]])</f>
        <v>102.92356068682854</v>
      </c>
      <c r="E4277" s="50" t="s">
        <v>12394</v>
      </c>
      <c r="F4277" s="50" t="s">
        <v>12598</v>
      </c>
      <c r="G4277" s="50" t="s">
        <v>12599</v>
      </c>
      <c r="H4277" s="50" t="s">
        <v>12600</v>
      </c>
      <c r="I4277" s="50">
        <f>(DAX__2019_2020__33[[#This Row],[Adj Close]]-DAX__2019_2020__33[[#This Row],[Adj Open]])/DAX__2019_2020__33[[#This Row],[Adj Open]]</f>
        <v>8.7703953025692165E-3</v>
      </c>
      <c r="J4277" s="50">
        <f>DAX__2019_2020__33[[#This Row],[Adj Close]]-DAX__2019_2020__33[[#This Row],[Adj Open]]</f>
        <v>0.90268031317145869</v>
      </c>
      <c r="K4277" s="50">
        <v>518116</v>
      </c>
    </row>
    <row r="4278" spans="1:11" x14ac:dyDescent="0.3">
      <c r="A4278" s="51" t="str">
        <f t="shared" si="71"/>
        <v>CON.DE</v>
      </c>
      <c r="B4278" s="52" t="s">
        <v>319</v>
      </c>
      <c r="C4278" s="50" t="s">
        <v>4259</v>
      </c>
      <c r="D4278" s="50">
        <f>DAX__2019_2020__33[[#This Row],[Open]]*(DAX__2019_2020__33[[#This Row],[Adj Close]]/DAX__2019_2020__33[[#This Row],[Close]])</f>
        <v>103.96784475935198</v>
      </c>
      <c r="E4278" s="50" t="s">
        <v>4083</v>
      </c>
      <c r="F4278" s="50" t="s">
        <v>4264</v>
      </c>
      <c r="G4278" s="50" t="s">
        <v>4264</v>
      </c>
      <c r="H4278" s="50" t="s">
        <v>12601</v>
      </c>
      <c r="I4278" s="50">
        <f>(DAX__2019_2020__33[[#This Row],[Adj Close]]-DAX__2019_2020__33[[#This Row],[Adj Open]])/DAX__2019_2020__33[[#This Row],[Adj Open]]</f>
        <v>-1.0555030373977816E-2</v>
      </c>
      <c r="J4278" s="50">
        <f>DAX__2019_2020__33[[#This Row],[Adj Close]]-DAX__2019_2020__33[[#This Row],[Adj Open]]</f>
        <v>-1.0973837593519704</v>
      </c>
      <c r="K4278" s="50">
        <v>357300</v>
      </c>
    </row>
    <row r="4279" spans="1:11" x14ac:dyDescent="0.3">
      <c r="A4279" s="51" t="str">
        <f t="shared" si="71"/>
        <v>CON.DE</v>
      </c>
      <c r="B4279" s="52" t="s">
        <v>320</v>
      </c>
      <c r="C4279" s="50" t="s">
        <v>4110</v>
      </c>
      <c r="D4279" s="50">
        <f>DAX__2019_2020__33[[#This Row],[Open]]*(DAX__2019_2020__33[[#This Row],[Adj Close]]/DAX__2019_2020__33[[#This Row],[Close]])</f>
        <v>102.95895744845382</v>
      </c>
      <c r="E4279" s="50" t="s">
        <v>4097</v>
      </c>
      <c r="F4279" s="50" t="s">
        <v>12602</v>
      </c>
      <c r="G4279" s="50" t="s">
        <v>4250</v>
      </c>
      <c r="H4279" s="50" t="s">
        <v>12603</v>
      </c>
      <c r="I4279" s="50">
        <f>(DAX__2019_2020__33[[#This Row],[Adj Close]]-DAX__2019_2020__33[[#This Row],[Adj Open]])/DAX__2019_2020__33[[#This Row],[Adj Open]]</f>
        <v>8.9393247013691696E-3</v>
      </c>
      <c r="J4279" s="50">
        <f>DAX__2019_2020__33[[#This Row],[Adj Close]]-DAX__2019_2020__33[[#This Row],[Adj Open]]</f>
        <v>0.92038355154618046</v>
      </c>
      <c r="K4279" s="50">
        <v>636712</v>
      </c>
    </row>
    <row r="4280" spans="1:11" x14ac:dyDescent="0.3">
      <c r="A4280" s="51" t="str">
        <f t="shared" si="71"/>
        <v>CON.DE</v>
      </c>
      <c r="B4280" s="52" t="s">
        <v>321</v>
      </c>
      <c r="C4280" s="50" t="s">
        <v>12604</v>
      </c>
      <c r="D4280" s="50">
        <f>DAX__2019_2020__33[[#This Row],[Open]]*(DAX__2019_2020__33[[#This Row],[Adj Close]]/DAX__2019_2020__33[[#This Row],[Close]])</f>
        <v>103.47224678532163</v>
      </c>
      <c r="E4280" s="50" t="s">
        <v>12337</v>
      </c>
      <c r="F4280" s="50" t="s">
        <v>12605</v>
      </c>
      <c r="G4280" s="50" t="s">
        <v>4116</v>
      </c>
      <c r="H4280" s="50" t="s">
        <v>12606</v>
      </c>
      <c r="I4280" s="50">
        <f>(DAX__2019_2020__33[[#This Row],[Adj Close]]-DAX__2019_2020__33[[#This Row],[Adj Open]])/DAX__2019_2020__33[[#This Row],[Adj Open]]</f>
        <v>-2.9079371007174355E-3</v>
      </c>
      <c r="J4280" s="50">
        <f>DAX__2019_2020__33[[#This Row],[Adj Close]]-DAX__2019_2020__33[[#This Row],[Adj Open]]</f>
        <v>-0.30089078532162716</v>
      </c>
      <c r="K4280" s="50">
        <v>340294</v>
      </c>
    </row>
    <row r="4281" spans="1:11" x14ac:dyDescent="0.3">
      <c r="A4281" s="51" t="str">
        <f t="shared" si="71"/>
        <v>CON.DE</v>
      </c>
      <c r="B4281" s="52" t="s">
        <v>322</v>
      </c>
      <c r="C4281" s="50" t="s">
        <v>12607</v>
      </c>
      <c r="D4281" s="50">
        <f>DAX__2019_2020__33[[#This Row],[Open]]*(DAX__2019_2020__33[[#This Row],[Adj Close]]/DAX__2019_2020__33[[#This Row],[Close]])</f>
        <v>102.8527641169326</v>
      </c>
      <c r="E4281" s="50" t="s">
        <v>12481</v>
      </c>
      <c r="F4281" s="50" t="s">
        <v>12608</v>
      </c>
      <c r="G4281" s="50" t="s">
        <v>4078</v>
      </c>
      <c r="H4281" s="50" t="s">
        <v>12609</v>
      </c>
      <c r="I4281" s="50">
        <f>(DAX__2019_2020__33[[#This Row],[Adj Close]]-DAX__2019_2020__33[[#This Row],[Adj Open]])/DAX__2019_2020__33[[#This Row],[Adj Open]]</f>
        <v>-8.2601875042144848E-3</v>
      </c>
      <c r="J4281" s="50">
        <f>DAX__2019_2020__33[[#This Row],[Adj Close]]-DAX__2019_2020__33[[#This Row],[Adj Open]]</f>
        <v>-0.84958311693260669</v>
      </c>
      <c r="K4281" s="50">
        <v>781819</v>
      </c>
    </row>
    <row r="4282" spans="1:11" x14ac:dyDescent="0.3">
      <c r="A4282" s="51" t="str">
        <f t="shared" si="71"/>
        <v>CON.DE</v>
      </c>
      <c r="B4282" s="52" t="s">
        <v>323</v>
      </c>
      <c r="C4282" s="50" t="s">
        <v>12602</v>
      </c>
      <c r="D4282" s="50">
        <f>DAX__2019_2020__33[[#This Row],[Open]]*(DAX__2019_2020__33[[#This Row],[Adj Close]]/DAX__2019_2020__33[[#This Row],[Close]])</f>
        <v>102.39256385314509</v>
      </c>
      <c r="E4282" s="50" t="s">
        <v>4230</v>
      </c>
      <c r="F4282" s="50" t="s">
        <v>12610</v>
      </c>
      <c r="G4282" s="50" t="s">
        <v>4230</v>
      </c>
      <c r="H4282" s="50" t="s">
        <v>12611</v>
      </c>
      <c r="I4282" s="50">
        <f>(DAX__2019_2020__33[[#This Row],[Adj Close]]-DAX__2019_2020__33[[#This Row],[Adj Open]])/DAX__2019_2020__33[[#This Row],[Adj Open]]</f>
        <v>1.1581711622689141E-2</v>
      </c>
      <c r="J4282" s="50">
        <f>DAX__2019_2020__33[[#This Row],[Adj Close]]-DAX__2019_2020__33[[#This Row],[Adj Open]]</f>
        <v>1.1858811468549106</v>
      </c>
      <c r="K4282" s="50">
        <v>542524</v>
      </c>
    </row>
    <row r="4283" spans="1:11" x14ac:dyDescent="0.3">
      <c r="A4283" s="51" t="str">
        <f t="shared" si="71"/>
        <v>CON.DE</v>
      </c>
      <c r="B4283" s="52" t="s">
        <v>324</v>
      </c>
      <c r="C4283" s="50" t="s">
        <v>12612</v>
      </c>
      <c r="D4283" s="50">
        <f>DAX__2019_2020__33[[#This Row],[Open]]*(DAX__2019_2020__33[[#This Row],[Adj Close]]/DAX__2019_2020__33[[#This Row],[Close]])</f>
        <v>103.84393815994895</v>
      </c>
      <c r="E4283" s="50" t="s">
        <v>4563</v>
      </c>
      <c r="F4283" s="50" t="s">
        <v>4212</v>
      </c>
      <c r="G4283" s="50" t="s">
        <v>12613</v>
      </c>
      <c r="H4283" s="50" t="s">
        <v>12614</v>
      </c>
      <c r="I4283" s="50">
        <f>(DAX__2019_2020__33[[#This Row],[Adj Close]]-DAX__2019_2020__33[[#This Row],[Adj Open]])/DAX__2019_2020__33[[#This Row],[Adj Open]]</f>
        <v>1.2612954239405132E-2</v>
      </c>
      <c r="J4283" s="50">
        <f>DAX__2019_2020__33[[#This Row],[Adj Close]]-DAX__2019_2020__33[[#This Row],[Adj Open]]</f>
        <v>1.3097788400510524</v>
      </c>
      <c r="K4283" s="50">
        <v>526361</v>
      </c>
    </row>
    <row r="4284" spans="1:11" x14ac:dyDescent="0.3">
      <c r="A4284" s="51" t="str">
        <f t="shared" si="71"/>
        <v>CON.DE</v>
      </c>
      <c r="B4284" s="52" t="s">
        <v>325</v>
      </c>
      <c r="C4284" s="50" t="s">
        <v>11916</v>
      </c>
      <c r="D4284" s="50">
        <f>DAX__2019_2020__33[[#This Row],[Open]]*(DAX__2019_2020__33[[#This Row],[Adj Close]]/DAX__2019_2020__33[[#This Row],[Close]])</f>
        <v>107.79097219658983</v>
      </c>
      <c r="E4284" s="50" t="s">
        <v>4493</v>
      </c>
      <c r="F4284" s="50" t="s">
        <v>4125</v>
      </c>
      <c r="G4284" s="50" t="s">
        <v>4125</v>
      </c>
      <c r="H4284" s="50" t="s">
        <v>12615</v>
      </c>
      <c r="I4284" s="50">
        <f>(DAX__2019_2020__33[[#This Row],[Adj Close]]-DAX__2019_2020__33[[#This Row],[Adj Open]])/DAX__2019_2020__33[[#This Row],[Adj Open]]</f>
        <v>-2.1839112762583518E-2</v>
      </c>
      <c r="J4284" s="50">
        <f>DAX__2019_2020__33[[#This Row],[Adj Close]]-DAX__2019_2020__33[[#This Row],[Adj Open]]</f>
        <v>-2.3540591965898301</v>
      </c>
      <c r="K4284" s="50">
        <v>714845</v>
      </c>
    </row>
    <row r="4285" spans="1:11" x14ac:dyDescent="0.3">
      <c r="A4285" s="51" t="str">
        <f t="shared" si="71"/>
        <v>CON.DE</v>
      </c>
      <c r="B4285" s="52" t="s">
        <v>326</v>
      </c>
      <c r="C4285" s="50" t="s">
        <v>4453</v>
      </c>
      <c r="D4285" s="50">
        <f>DAX__2019_2020__33[[#This Row],[Open]]*(DAX__2019_2020__33[[#This Row],[Adj Close]]/DAX__2019_2020__33[[#This Row],[Close]])</f>
        <v>106.25109223502591</v>
      </c>
      <c r="E4285" s="50" t="s">
        <v>4594</v>
      </c>
      <c r="F4285" s="50" t="s">
        <v>6564</v>
      </c>
      <c r="G4285" s="50" t="s">
        <v>12345</v>
      </c>
      <c r="H4285" s="50" t="s">
        <v>12616</v>
      </c>
      <c r="I4285" s="50">
        <f>(DAX__2019_2020__33[[#This Row],[Adj Close]]-DAX__2019_2020__33[[#This Row],[Adj Open]])/DAX__2019_2020__33[[#This Row],[Adj Open]]</f>
        <v>9.9951692486304746E-4</v>
      </c>
      <c r="J4285" s="50">
        <f>DAX__2019_2020__33[[#This Row],[Adj Close]]-DAX__2019_2020__33[[#This Row],[Adj Open]]</f>
        <v>0.10619976497409311</v>
      </c>
      <c r="K4285" s="50">
        <v>376836</v>
      </c>
    </row>
    <row r="4286" spans="1:11" x14ac:dyDescent="0.3">
      <c r="A4286" s="51" t="str">
        <f t="shared" si="71"/>
        <v>CON.DE</v>
      </c>
      <c r="B4286" s="52" t="s">
        <v>327</v>
      </c>
      <c r="C4286" s="50" t="s">
        <v>12617</v>
      </c>
      <c r="D4286" s="50">
        <f>DAX__2019_2020__33[[#This Row],[Open]]*(DAX__2019_2020__33[[#This Row],[Adj Close]]/DAX__2019_2020__33[[#This Row],[Close]])</f>
        <v>106.02101039761925</v>
      </c>
      <c r="E4286" s="50" t="s">
        <v>12618</v>
      </c>
      <c r="F4286" s="50" t="s">
        <v>12619</v>
      </c>
      <c r="G4286" s="50" t="s">
        <v>12618</v>
      </c>
      <c r="H4286" s="50" t="s">
        <v>12620</v>
      </c>
      <c r="I4286" s="50">
        <f>(DAX__2019_2020__33[[#This Row],[Adj Close]]-DAX__2019_2020__33[[#This Row],[Adj Open]])/DAX__2019_2020__33[[#This Row],[Adj Open]]</f>
        <v>8.848063217494255E-3</v>
      </c>
      <c r="J4286" s="50">
        <f>DAX__2019_2020__33[[#This Row],[Adj Close]]-DAX__2019_2020__33[[#This Row],[Adj Open]]</f>
        <v>0.93808060238075086</v>
      </c>
      <c r="K4286" s="50">
        <v>471103</v>
      </c>
    </row>
    <row r="4287" spans="1:11" x14ac:dyDescent="0.3">
      <c r="A4287" s="51" t="str">
        <f t="shared" si="71"/>
        <v>CON.DE</v>
      </c>
      <c r="B4287" s="52" t="s">
        <v>328</v>
      </c>
      <c r="C4287" s="50" t="s">
        <v>4551</v>
      </c>
      <c r="D4287" s="50">
        <f>DAX__2019_2020__33[[#This Row],[Open]]*(DAX__2019_2020__33[[#This Row],[Adj Close]]/DAX__2019_2020__33[[#This Row],[Close]])</f>
        <v>106.41039153882465</v>
      </c>
      <c r="E4287" s="50" t="s">
        <v>12618</v>
      </c>
      <c r="F4287" s="50" t="s">
        <v>4121</v>
      </c>
      <c r="G4287" s="50" t="s">
        <v>12621</v>
      </c>
      <c r="H4287" s="50" t="s">
        <v>12622</v>
      </c>
      <c r="I4287" s="50">
        <f>(DAX__2019_2020__33[[#This Row],[Adj Close]]-DAX__2019_2020__33[[#This Row],[Adj Open]])/DAX__2019_2020__33[[#This Row],[Adj Open]]</f>
        <v>-1.3473012532817933E-2</v>
      </c>
      <c r="J4287" s="50">
        <f>DAX__2019_2020__33[[#This Row],[Adj Close]]-DAX__2019_2020__33[[#This Row],[Adj Open]]</f>
        <v>-1.433668538824648</v>
      </c>
      <c r="K4287" s="50">
        <v>546652</v>
      </c>
    </row>
    <row r="4288" spans="1:11" x14ac:dyDescent="0.3">
      <c r="A4288" s="51" t="str">
        <f t="shared" si="71"/>
        <v>CON.DE</v>
      </c>
      <c r="B4288" s="52" t="s">
        <v>329</v>
      </c>
      <c r="C4288" s="50" t="s">
        <v>12623</v>
      </c>
      <c r="D4288" s="50">
        <f>DAX__2019_2020__33[[#This Row],[Open]]*(DAX__2019_2020__33[[#This Row],[Adj Close]]/DAX__2019_2020__33[[#This Row],[Close]])</f>
        <v>105.20681793289992</v>
      </c>
      <c r="E4288" s="50" t="s">
        <v>4177</v>
      </c>
      <c r="F4288" s="50" t="s">
        <v>12624</v>
      </c>
      <c r="G4288" s="50" t="s">
        <v>4156</v>
      </c>
      <c r="H4288" s="50" t="s">
        <v>12625</v>
      </c>
      <c r="I4288" s="50">
        <f>(DAX__2019_2020__33[[#This Row],[Adj Close]]-DAX__2019_2020__33[[#This Row],[Adj Open]])/DAX__2019_2020__33[[#This Row],[Adj Open]]</f>
        <v>-1.884251393445106E-2</v>
      </c>
      <c r="J4288" s="50">
        <f>DAX__2019_2020__33[[#This Row],[Adj Close]]-DAX__2019_2020__33[[#This Row],[Adj Open]]</f>
        <v>-1.9823609328999225</v>
      </c>
      <c r="K4288" s="50">
        <v>564454</v>
      </c>
    </row>
    <row r="4289" spans="1:11" x14ac:dyDescent="0.3">
      <c r="A4289" s="51" t="str">
        <f t="shared" si="71"/>
        <v>CON.DE</v>
      </c>
      <c r="B4289" s="52" t="s">
        <v>330</v>
      </c>
      <c r="C4289" s="50" t="s">
        <v>4165</v>
      </c>
      <c r="D4289" s="50">
        <f>DAX__2019_2020__33[[#This Row],[Open]]*(DAX__2019_2020__33[[#This Row],[Adj Close]]/DAX__2019_2020__33[[#This Row],[Close]])</f>
        <v>103.11824721328421</v>
      </c>
      <c r="E4289" s="50" t="s">
        <v>4127</v>
      </c>
      <c r="F4289" s="50" t="s">
        <v>12515</v>
      </c>
      <c r="G4289" s="50" t="s">
        <v>12481</v>
      </c>
      <c r="H4289" s="50" t="s">
        <v>12626</v>
      </c>
      <c r="I4289" s="50">
        <f>(DAX__2019_2020__33[[#This Row],[Adj Close]]-DAX__2019_2020__33[[#This Row],[Adj Open]])/DAX__2019_2020__33[[#This Row],[Adj Open]]</f>
        <v>-2.0597151234049631E-3</v>
      </c>
      <c r="J4289" s="50">
        <f>DAX__2019_2020__33[[#This Row],[Adj Close]]-DAX__2019_2020__33[[#This Row],[Adj Open]]</f>
        <v>-0.21239421328421315</v>
      </c>
      <c r="K4289" s="50">
        <v>1060808</v>
      </c>
    </row>
    <row r="4290" spans="1:11" x14ac:dyDescent="0.3">
      <c r="A4290" s="51" t="str">
        <f t="shared" si="71"/>
        <v>CON.DE</v>
      </c>
      <c r="B4290" s="52" t="s">
        <v>331</v>
      </c>
      <c r="C4290" s="50" t="s">
        <v>4227</v>
      </c>
      <c r="D4290" s="50">
        <f>DAX__2019_2020__33[[#This Row],[Open]]*(DAX__2019_2020__33[[#This Row],[Adj Close]]/DAX__2019_2020__33[[#This Row],[Close]])</f>
        <v>102.25096956534937</v>
      </c>
      <c r="E4290" s="50" t="s">
        <v>12593</v>
      </c>
      <c r="F4290" s="50" t="s">
        <v>4266</v>
      </c>
      <c r="G4290" s="50" t="s">
        <v>12627</v>
      </c>
      <c r="H4290" s="50" t="s">
        <v>12628</v>
      </c>
      <c r="I4290" s="50">
        <f>(DAX__2019_2020__33[[#This Row],[Adj Close]]-DAX__2019_2020__33[[#This Row],[Adj Open]])/DAX__2019_2020__33[[#This Row],[Adj Open]]</f>
        <v>2.423394474438326E-3</v>
      </c>
      <c r="J4290" s="50">
        <f>DAX__2019_2020__33[[#This Row],[Adj Close]]-DAX__2019_2020__33[[#This Row],[Adj Open]]</f>
        <v>0.24779443465062911</v>
      </c>
      <c r="K4290" s="50">
        <v>343275</v>
      </c>
    </row>
    <row r="4291" spans="1:11" x14ac:dyDescent="0.3">
      <c r="A4291" s="51" t="str">
        <f t="shared" si="71"/>
        <v>CON.DE</v>
      </c>
      <c r="B4291" s="52" t="s">
        <v>332</v>
      </c>
      <c r="C4291" s="50" t="s">
        <v>12629</v>
      </c>
      <c r="D4291" s="50">
        <f>DAX__2019_2020__33[[#This Row],[Open]]*(DAX__2019_2020__33[[#This Row],[Adj Close]]/DAX__2019_2020__33[[#This Row],[Close]])</f>
        <v>102.76427278270569</v>
      </c>
      <c r="E4291" s="50" t="s">
        <v>4223</v>
      </c>
      <c r="F4291" s="50" t="s">
        <v>12630</v>
      </c>
      <c r="G4291" s="50" t="s">
        <v>12631</v>
      </c>
      <c r="H4291" s="50" t="s">
        <v>12632</v>
      </c>
      <c r="I4291" s="50">
        <f>(DAX__2019_2020__33[[#This Row],[Adj Close]]-DAX__2019_2020__33[[#This Row],[Adj Open]])/DAX__2019_2020__33[[#This Row],[Adj Open]]</f>
        <v>-4.4781690196821888E-3</v>
      </c>
      <c r="J4291" s="50">
        <f>DAX__2019_2020__33[[#This Row],[Adj Close]]-DAX__2019_2020__33[[#This Row],[Adj Open]]</f>
        <v>-0.46019578270568218</v>
      </c>
      <c r="K4291" s="50">
        <v>263044</v>
      </c>
    </row>
    <row r="4292" spans="1:11" x14ac:dyDescent="0.3">
      <c r="A4292" s="51" t="str">
        <f t="shared" si="71"/>
        <v>CON.DE</v>
      </c>
      <c r="B4292" s="52" t="s">
        <v>333</v>
      </c>
      <c r="C4292" s="50" t="s">
        <v>12633</v>
      </c>
      <c r="D4292" s="50">
        <f>DAX__2019_2020__33[[#This Row],[Open]]*(DAX__2019_2020__33[[#This Row],[Adj Close]]/DAX__2019_2020__33[[#This Row],[Close]])</f>
        <v>102.0385812183965</v>
      </c>
      <c r="E4292" s="50" t="s">
        <v>12634</v>
      </c>
      <c r="F4292" s="50" t="s">
        <v>4074</v>
      </c>
      <c r="G4292" s="50" t="s">
        <v>4078</v>
      </c>
      <c r="H4292" s="50" t="s">
        <v>12609</v>
      </c>
      <c r="I4292" s="50">
        <f>(DAX__2019_2020__33[[#This Row],[Adj Close]]-DAX__2019_2020__33[[#This Row],[Adj Open]])/DAX__2019_2020__33[[#This Row],[Adj Open]]</f>
        <v>-3.4692973945546544E-4</v>
      </c>
      <c r="J4292" s="50">
        <f>DAX__2019_2020__33[[#This Row],[Adj Close]]-DAX__2019_2020__33[[#This Row],[Adj Open]]</f>
        <v>-3.5400218396503647E-2</v>
      </c>
      <c r="K4292" s="50">
        <v>169900</v>
      </c>
    </row>
    <row r="4293" spans="1:11" x14ac:dyDescent="0.3">
      <c r="A4293" s="51" t="str">
        <f t="shared" si="71"/>
        <v>CON.DE</v>
      </c>
      <c r="B4293" s="52" t="s">
        <v>334</v>
      </c>
      <c r="C4293" s="50" t="s">
        <v>12633</v>
      </c>
      <c r="D4293" s="50">
        <f>DAX__2019_2020__33[[#This Row],[Open]]*(DAX__2019_2020__33[[#This Row],[Adj Close]]/DAX__2019_2020__33[[#This Row],[Close]])</f>
        <v>102.03858121614282</v>
      </c>
      <c r="E4293" s="50" t="s">
        <v>12352</v>
      </c>
      <c r="F4293" s="50" t="s">
        <v>4109</v>
      </c>
      <c r="G4293" s="50" t="s">
        <v>12486</v>
      </c>
      <c r="H4293" s="50" t="s">
        <v>12635</v>
      </c>
      <c r="I4293" s="50">
        <f>(DAX__2019_2020__33[[#This Row],[Adj Close]]-DAX__2019_2020__33[[#This Row],[Adj Open]])/DAX__2019_2020__33[[#This Row],[Adj Open]]</f>
        <v>9.5403206537644052E-3</v>
      </c>
      <c r="J4293" s="50">
        <f>DAX__2019_2020__33[[#This Row],[Adj Close]]-DAX__2019_2020__33[[#This Row],[Adj Open]]</f>
        <v>0.97348078385718395</v>
      </c>
      <c r="K4293" s="50">
        <v>420502</v>
      </c>
    </row>
    <row r="4294" spans="1:11" x14ac:dyDescent="0.3">
      <c r="A4294" s="51" t="str">
        <f t="shared" si="71"/>
        <v>CON.DE</v>
      </c>
      <c r="B4294" s="52" t="s">
        <v>335</v>
      </c>
      <c r="C4294" s="50" t="s">
        <v>12521</v>
      </c>
      <c r="D4294" s="50">
        <f>DAX__2019_2020__33[[#This Row],[Open]]*(DAX__2019_2020__33[[#This Row],[Adj Close]]/DAX__2019_2020__33[[#This Row],[Close]])</f>
        <v>102.65806260770147</v>
      </c>
      <c r="E4294" s="50" t="s">
        <v>12521</v>
      </c>
      <c r="F4294" s="50" t="s">
        <v>4048</v>
      </c>
      <c r="G4294" s="50" t="s">
        <v>12636</v>
      </c>
      <c r="H4294" s="50" t="s">
        <v>12637</v>
      </c>
      <c r="I4294" s="50">
        <f>(DAX__2019_2020__33[[#This Row],[Adj Close]]-DAX__2019_2020__33[[#This Row],[Adj Open]])/DAX__2019_2020__33[[#This Row],[Adj Open]]</f>
        <v>-1.7413767241379337E-2</v>
      </c>
      <c r="J4294" s="50">
        <f>DAX__2019_2020__33[[#This Row],[Adj Close]]-DAX__2019_2020__33[[#This Row],[Adj Open]]</f>
        <v>-1.7876636077014609</v>
      </c>
      <c r="K4294" s="50">
        <v>556993</v>
      </c>
    </row>
    <row r="4295" spans="1:11" x14ac:dyDescent="0.3">
      <c r="A4295" s="51" t="str">
        <f t="shared" si="71"/>
        <v>CON.DE</v>
      </c>
      <c r="B4295" s="52" t="s">
        <v>336</v>
      </c>
      <c r="C4295" s="50" t="s">
        <v>12638</v>
      </c>
      <c r="D4295" s="50">
        <f>DAX__2019_2020__33[[#This Row],[Open]]*(DAX__2019_2020__33[[#This Row],[Adj Close]]/DAX__2019_2020__33[[#This Row],[Close]])</f>
        <v>100.03851186900884</v>
      </c>
      <c r="E4295" s="50" t="s">
        <v>12638</v>
      </c>
      <c r="F4295" s="50" t="s">
        <v>12639</v>
      </c>
      <c r="G4295" s="50" t="s">
        <v>12640</v>
      </c>
      <c r="H4295" s="50" t="s">
        <v>12641</v>
      </c>
      <c r="I4295" s="50">
        <f>(DAX__2019_2020__33[[#This Row],[Adj Close]]-DAX__2019_2020__33[[#This Row],[Adj Open]])/DAX__2019_2020__33[[#This Row],[Adj Open]]</f>
        <v>-3.1847221940488127E-3</v>
      </c>
      <c r="J4295" s="50">
        <f>DAX__2019_2020__33[[#This Row],[Adj Close]]-DAX__2019_2020__33[[#This Row],[Adj Open]]</f>
        <v>-0.31859486900884804</v>
      </c>
      <c r="K4295" s="50">
        <v>469090</v>
      </c>
    </row>
    <row r="4296" spans="1:11" x14ac:dyDescent="0.3">
      <c r="A4296" s="51" t="str">
        <f t="shared" si="71"/>
        <v>CON.DE</v>
      </c>
      <c r="B4296" s="52" t="s">
        <v>337</v>
      </c>
      <c r="C4296" s="50" t="s">
        <v>12514</v>
      </c>
      <c r="D4296" s="50">
        <f>DAX__2019_2020__33[[#This Row],[Open]]*(DAX__2019_2020__33[[#This Row],[Adj Close]]/DAX__2019_2020__33[[#This Row],[Close]])</f>
        <v>100.10931340262248</v>
      </c>
      <c r="E4296" s="50" t="s">
        <v>12515</v>
      </c>
      <c r="F4296" s="50" t="s">
        <v>4919</v>
      </c>
      <c r="G4296" s="50" t="s">
        <v>12642</v>
      </c>
      <c r="H4296" s="50" t="s">
        <v>12643</v>
      </c>
      <c r="I4296" s="50">
        <f>(DAX__2019_2020__33[[#This Row],[Adj Close]]-DAX__2019_2020__33[[#This Row],[Adj Open]])/DAX__2019_2020__33[[#This Row],[Adj Open]]</f>
        <v>1.768033899362606E-2</v>
      </c>
      <c r="J4296" s="50">
        <f>DAX__2019_2020__33[[#This Row],[Adj Close]]-DAX__2019_2020__33[[#This Row],[Adj Open]]</f>
        <v>1.7699665973775183</v>
      </c>
      <c r="K4296" s="50">
        <v>555884</v>
      </c>
    </row>
    <row r="4297" spans="1:11" x14ac:dyDescent="0.3">
      <c r="A4297" s="51" t="str">
        <f t="shared" si="71"/>
        <v>CON.DE</v>
      </c>
      <c r="B4297" s="52" t="s">
        <v>338</v>
      </c>
      <c r="C4297" s="50" t="s">
        <v>10462</v>
      </c>
      <c r="D4297" s="50">
        <f>DAX__2019_2020__33[[#This Row],[Open]]*(DAX__2019_2020__33[[#This Row],[Adj Close]]/DAX__2019_2020__33[[#This Row],[Close]])</f>
        <v>100.97659676426201</v>
      </c>
      <c r="E4297" s="50" t="s">
        <v>12523</v>
      </c>
      <c r="F4297" s="50" t="s">
        <v>4045</v>
      </c>
      <c r="G4297" s="50" t="s">
        <v>12612</v>
      </c>
      <c r="H4297" s="50" t="s">
        <v>12644</v>
      </c>
      <c r="I4297" s="50">
        <f>(DAX__2019_2020__33[[#This Row],[Adj Close]]-DAX__2019_2020__33[[#This Row],[Adj Open]])/DAX__2019_2020__33[[#This Row],[Adj Open]]</f>
        <v>2.8396126702824358E-2</v>
      </c>
      <c r="J4297" s="50">
        <f>DAX__2019_2020__33[[#This Row],[Adj Close]]-DAX__2019_2020__33[[#This Row],[Adj Open]]</f>
        <v>2.8673442357379884</v>
      </c>
      <c r="K4297" s="50">
        <v>606931</v>
      </c>
    </row>
    <row r="4298" spans="1:11" x14ac:dyDescent="0.3">
      <c r="A4298" s="51" t="str">
        <f t="shared" ref="A4298:A4361" si="72">"CON.DE"</f>
        <v>CON.DE</v>
      </c>
      <c r="B4298" s="52" t="s">
        <v>339</v>
      </c>
      <c r="C4298" s="50" t="s">
        <v>12394</v>
      </c>
      <c r="D4298" s="50">
        <f>DAX__2019_2020__33[[#This Row],[Open]]*(DAX__2019_2020__33[[#This Row],[Adj Close]]/DAX__2019_2020__33[[#This Row],[Close]])</f>
        <v>104.83511624634083</v>
      </c>
      <c r="E4298" s="50" t="s">
        <v>4234</v>
      </c>
      <c r="F4298" s="50" t="s">
        <v>4222</v>
      </c>
      <c r="G4298" s="50" t="s">
        <v>4456</v>
      </c>
      <c r="H4298" s="50" t="s">
        <v>12645</v>
      </c>
      <c r="I4298" s="50">
        <f>(DAX__2019_2020__33[[#This Row],[Adj Close]]-DAX__2019_2020__33[[#This Row],[Adj Open]])/DAX__2019_2020__33[[#This Row],[Adj Open]]</f>
        <v>1.4013202887161826E-2</v>
      </c>
      <c r="J4298" s="50">
        <f>DAX__2019_2020__33[[#This Row],[Adj Close]]-DAX__2019_2020__33[[#This Row],[Adj Open]]</f>
        <v>1.469075753659169</v>
      </c>
      <c r="K4298" s="50">
        <v>973253</v>
      </c>
    </row>
    <row r="4299" spans="1:11" x14ac:dyDescent="0.3">
      <c r="A4299" s="51" t="str">
        <f t="shared" si="72"/>
        <v>CON.DE</v>
      </c>
      <c r="B4299" s="52" t="s">
        <v>340</v>
      </c>
      <c r="C4299" s="50" t="s">
        <v>4450</v>
      </c>
      <c r="D4299" s="50">
        <f>DAX__2019_2020__33[[#This Row],[Open]]*(DAX__2019_2020__33[[#This Row],[Adj Close]]/DAX__2019_2020__33[[#This Row],[Close]])</f>
        <v>106.746686577807</v>
      </c>
      <c r="E4299" s="50" t="s">
        <v>12646</v>
      </c>
      <c r="F4299" s="50" t="s">
        <v>12394</v>
      </c>
      <c r="G4299" s="50" t="s">
        <v>4152</v>
      </c>
      <c r="H4299" s="50" t="s">
        <v>12647</v>
      </c>
      <c r="I4299" s="50">
        <f>(DAX__2019_2020__33[[#This Row],[Adj Close]]-DAX__2019_2020__33[[#This Row],[Adj Open]])/DAX__2019_2020__33[[#This Row],[Adj Open]]</f>
        <v>-1.3430633060090321E-2</v>
      </c>
      <c r="J4299" s="50">
        <f>DAX__2019_2020__33[[#This Row],[Adj Close]]-DAX__2019_2020__33[[#This Row],[Adj Open]]</f>
        <v>-1.4336755778069943</v>
      </c>
      <c r="K4299" s="50">
        <v>632178</v>
      </c>
    </row>
    <row r="4300" spans="1:11" x14ac:dyDescent="0.3">
      <c r="A4300" s="51" t="str">
        <f t="shared" si="72"/>
        <v>CON.DE</v>
      </c>
      <c r="B4300" s="52" t="s">
        <v>341</v>
      </c>
      <c r="C4300" s="50" t="s">
        <v>4168</v>
      </c>
      <c r="D4300" s="50">
        <f>DAX__2019_2020__33[[#This Row],[Open]]*(DAX__2019_2020__33[[#This Row],[Adj Close]]/DAX__2019_2020__33[[#This Row],[Close]])</f>
        <v>105.66701372394405</v>
      </c>
      <c r="E4300" s="50" t="s">
        <v>4168</v>
      </c>
      <c r="F4300" s="50" t="s">
        <v>12648</v>
      </c>
      <c r="G4300" s="50" t="s">
        <v>4263</v>
      </c>
      <c r="H4300" s="50" t="s">
        <v>12649</v>
      </c>
      <c r="I4300" s="50">
        <f>(DAX__2019_2020__33[[#This Row],[Adj Close]]-DAX__2019_2020__33[[#This Row],[Adj Open]])/DAX__2019_2020__33[[#This Row],[Adj Open]]</f>
        <v>-2.931323233981184E-2</v>
      </c>
      <c r="J4300" s="50">
        <f>DAX__2019_2020__33[[#This Row],[Adj Close]]-DAX__2019_2020__33[[#This Row],[Adj Open]]</f>
        <v>-3.0974417239440584</v>
      </c>
      <c r="K4300" s="50">
        <v>730717</v>
      </c>
    </row>
    <row r="4301" spans="1:11" x14ac:dyDescent="0.3">
      <c r="A4301" s="51" t="str">
        <f t="shared" si="72"/>
        <v>CON.DE</v>
      </c>
      <c r="B4301" s="52" t="s">
        <v>342</v>
      </c>
      <c r="C4301" s="50" t="s">
        <v>12650</v>
      </c>
      <c r="D4301" s="50">
        <f>DAX__2019_2020__33[[#This Row],[Open]]*(DAX__2019_2020__33[[#This Row],[Adj Close]]/DAX__2019_2020__33[[#This Row],[Close]])</f>
        <v>102.42796989757358</v>
      </c>
      <c r="E4301" s="50" t="s">
        <v>4141</v>
      </c>
      <c r="F4301" s="50" t="s">
        <v>4280</v>
      </c>
      <c r="G4301" s="50" t="s">
        <v>4252</v>
      </c>
      <c r="H4301" s="50" t="s">
        <v>12651</v>
      </c>
      <c r="I4301" s="50">
        <f>(DAX__2019_2020__33[[#This Row],[Adj Close]]-DAX__2019_2020__33[[#This Row],[Adj Open]])/DAX__2019_2020__33[[#This Row],[Adj Open]]</f>
        <v>1.6243347438108617E-2</v>
      </c>
      <c r="J4301" s="50">
        <f>DAX__2019_2020__33[[#This Row],[Adj Close]]-DAX__2019_2020__33[[#This Row],[Adj Open]]</f>
        <v>1.6637731024264184</v>
      </c>
      <c r="K4301" s="50">
        <v>734233</v>
      </c>
    </row>
    <row r="4302" spans="1:11" x14ac:dyDescent="0.3">
      <c r="A4302" s="51" t="str">
        <f t="shared" si="72"/>
        <v>CON.DE</v>
      </c>
      <c r="B4302" s="52" t="s">
        <v>343</v>
      </c>
      <c r="C4302" s="50" t="s">
        <v>4083</v>
      </c>
      <c r="D4302" s="50">
        <f>DAX__2019_2020__33[[#This Row],[Open]]*(DAX__2019_2020__33[[#This Row],[Adj Close]]/DAX__2019_2020__33[[#This Row],[Close]])</f>
        <v>104.12713829474613</v>
      </c>
      <c r="E4302" s="50" t="s">
        <v>12652</v>
      </c>
      <c r="F4302" s="50" t="s">
        <v>4264</v>
      </c>
      <c r="G4302" s="50" t="s">
        <v>4077</v>
      </c>
      <c r="H4302" s="50" t="s">
        <v>12653</v>
      </c>
      <c r="I4302" s="50">
        <f>(DAX__2019_2020__33[[#This Row],[Adj Close]]-DAX__2019_2020__33[[#This Row],[Adj Open]])/DAX__2019_2020__33[[#This Row],[Adj Open]]</f>
        <v>-3.5696582162278961E-3</v>
      </c>
      <c r="J4302" s="50">
        <f>DAX__2019_2020__33[[#This Row],[Adj Close]]-DAX__2019_2020__33[[#This Row],[Adj Open]]</f>
        <v>-0.37169829474613891</v>
      </c>
      <c r="K4302" s="50">
        <v>573116</v>
      </c>
    </row>
    <row r="4303" spans="1:11" x14ac:dyDescent="0.3">
      <c r="A4303" s="51" t="str">
        <f t="shared" si="72"/>
        <v>CON.DE</v>
      </c>
      <c r="B4303" s="52" t="s">
        <v>344</v>
      </c>
      <c r="C4303" s="50" t="s">
        <v>4221</v>
      </c>
      <c r="D4303" s="50">
        <f>DAX__2019_2020__33[[#This Row],[Open]]*(DAX__2019_2020__33[[#This Row],[Adj Close]]/DAX__2019_2020__33[[#This Row],[Close]])</f>
        <v>104.02093046253481</v>
      </c>
      <c r="E4303" s="50" t="s">
        <v>12654</v>
      </c>
      <c r="F4303" s="50" t="s">
        <v>12655</v>
      </c>
      <c r="G4303" s="50" t="s">
        <v>12656</v>
      </c>
      <c r="H4303" s="50" t="s">
        <v>12657</v>
      </c>
      <c r="I4303" s="50">
        <f>(DAX__2019_2020__33[[#This Row],[Adj Close]]-DAX__2019_2020__33[[#This Row],[Adj Open]])/DAX__2019_2020__33[[#This Row],[Adj Open]]</f>
        <v>-1.6845354629527437E-2</v>
      </c>
      <c r="J4303" s="50">
        <f>DAX__2019_2020__33[[#This Row],[Adj Close]]-DAX__2019_2020__33[[#This Row],[Adj Open]]</f>
        <v>-1.7522694625348123</v>
      </c>
      <c r="K4303" s="50">
        <v>704617</v>
      </c>
    </row>
    <row r="4304" spans="1:11" x14ac:dyDescent="0.3">
      <c r="A4304" s="51" t="str">
        <f t="shared" si="72"/>
        <v>CON.DE</v>
      </c>
      <c r="B4304" s="52" t="s">
        <v>345</v>
      </c>
      <c r="C4304" s="50" t="s">
        <v>4122</v>
      </c>
      <c r="D4304" s="50">
        <f>DAX__2019_2020__33[[#This Row],[Open]]*(DAX__2019_2020__33[[#This Row],[Adj Close]]/DAX__2019_2020__33[[#This Row],[Close]])</f>
        <v>103.10056048116667</v>
      </c>
      <c r="E4304" s="50" t="s">
        <v>4230</v>
      </c>
      <c r="F4304" s="50" t="s">
        <v>4053</v>
      </c>
      <c r="G4304" s="50" t="s">
        <v>4044</v>
      </c>
      <c r="H4304" s="50" t="s">
        <v>12658</v>
      </c>
      <c r="I4304" s="50">
        <f>(DAX__2019_2020__33[[#This Row],[Adj Close]]-DAX__2019_2020__33[[#This Row],[Adj Open]])/DAX__2019_2020__33[[#This Row],[Adj Open]]</f>
        <v>-1.5278961373390644E-2</v>
      </c>
      <c r="J4304" s="50">
        <f>DAX__2019_2020__33[[#This Row],[Adj Close]]-DAX__2019_2020__33[[#This Row],[Adj Open]]</f>
        <v>-1.5752694811666714</v>
      </c>
      <c r="K4304" s="50">
        <v>739439</v>
      </c>
    </row>
    <row r="4305" spans="1:11" x14ac:dyDescent="0.3">
      <c r="A4305" s="51" t="str">
        <f t="shared" si="72"/>
        <v>CON.DE</v>
      </c>
      <c r="B4305" s="52" t="s">
        <v>346</v>
      </c>
      <c r="C4305" s="50" t="s">
        <v>12659</v>
      </c>
      <c r="D4305" s="50">
        <f>DAX__2019_2020__33[[#This Row],[Open]]*(DAX__2019_2020__33[[#This Row],[Adj Close]]/DAX__2019_2020__33[[#This Row],[Close]])</f>
        <v>101.36598895502901</v>
      </c>
      <c r="E4305" s="50" t="s">
        <v>12660</v>
      </c>
      <c r="F4305" s="50" t="s">
        <v>12450</v>
      </c>
      <c r="G4305" s="50" t="s">
        <v>12661</v>
      </c>
      <c r="H4305" s="50" t="s">
        <v>12662</v>
      </c>
      <c r="I4305" s="50">
        <f>(DAX__2019_2020__33[[#This Row],[Adj Close]]-DAX__2019_2020__33[[#This Row],[Adj Open]])/DAX__2019_2020__33[[#This Row],[Adj Open]]</f>
        <v>-1.134977290597363E-2</v>
      </c>
      <c r="J4305" s="50">
        <f>DAX__2019_2020__33[[#This Row],[Adj Close]]-DAX__2019_2020__33[[#This Row],[Adj Open]]</f>
        <v>-1.1504809550290105</v>
      </c>
      <c r="K4305" s="50">
        <v>627272</v>
      </c>
    </row>
    <row r="4306" spans="1:11" x14ac:dyDescent="0.3">
      <c r="A4306" s="51" t="str">
        <f t="shared" si="72"/>
        <v>CON.DE</v>
      </c>
      <c r="B4306" s="52" t="s">
        <v>347</v>
      </c>
      <c r="C4306" s="50" t="s">
        <v>12663</v>
      </c>
      <c r="D4306" s="50">
        <f>DAX__2019_2020__33[[#This Row],[Open]]*(DAX__2019_2020__33[[#This Row],[Adj Close]]/DAX__2019_2020__33[[#This Row],[Close]])</f>
        <v>98.640243233877968</v>
      </c>
      <c r="E4306" s="50" t="s">
        <v>4057</v>
      </c>
      <c r="F4306" s="50" t="s">
        <v>10489</v>
      </c>
      <c r="G4306" s="50" t="s">
        <v>12664</v>
      </c>
      <c r="H4306" s="50" t="s">
        <v>12665</v>
      </c>
      <c r="I4306" s="50">
        <f>(DAX__2019_2020__33[[#This Row],[Adj Close]]-DAX__2019_2020__33[[#This Row],[Adj Open]])/DAX__2019_2020__33[[#This Row],[Adj Open]]</f>
        <v>-2.1532209057350134E-3</v>
      </c>
      <c r="J4306" s="50">
        <f>DAX__2019_2020__33[[#This Row],[Adj Close]]-DAX__2019_2020__33[[#This Row],[Adj Open]]</f>
        <v>-0.21239423387797274</v>
      </c>
      <c r="K4306" s="50">
        <v>812121</v>
      </c>
    </row>
    <row r="4307" spans="1:11" x14ac:dyDescent="0.3">
      <c r="A4307" s="51" t="str">
        <f t="shared" si="72"/>
        <v>CON.DE</v>
      </c>
      <c r="B4307" s="52" t="s">
        <v>348</v>
      </c>
      <c r="C4307" s="50" t="s">
        <v>10446</v>
      </c>
      <c r="D4307" s="50">
        <f>DAX__2019_2020__33[[#This Row],[Open]]*(DAX__2019_2020__33[[#This Row],[Adj Close]]/DAX__2019_2020__33[[#This Row],[Close]])</f>
        <v>98.764136313064299</v>
      </c>
      <c r="E4307" s="50" t="s">
        <v>12666</v>
      </c>
      <c r="F4307" s="50" t="s">
        <v>10447</v>
      </c>
      <c r="G4307" s="50" t="s">
        <v>12667</v>
      </c>
      <c r="H4307" s="50" t="s">
        <v>12668</v>
      </c>
      <c r="I4307" s="50">
        <f>(DAX__2019_2020__33[[#This Row],[Adj Close]]-DAX__2019_2020__33[[#This Row],[Adj Open]])/DAX__2019_2020__33[[#This Row],[Adj Open]]</f>
        <v>-1.0573476891997795E-2</v>
      </c>
      <c r="J4307" s="50">
        <f>DAX__2019_2020__33[[#This Row],[Adj Close]]-DAX__2019_2020__33[[#This Row],[Adj Open]]</f>
        <v>-1.0442803130643057</v>
      </c>
      <c r="K4307" s="50">
        <v>878518</v>
      </c>
    </row>
    <row r="4308" spans="1:11" x14ac:dyDescent="0.3">
      <c r="A4308" s="51" t="str">
        <f t="shared" si="72"/>
        <v>CON.DE</v>
      </c>
      <c r="B4308" s="52" t="s">
        <v>349</v>
      </c>
      <c r="C4308" s="50" t="s">
        <v>10413</v>
      </c>
      <c r="D4308" s="50">
        <f>DAX__2019_2020__33[[#This Row],[Open]]*(DAX__2019_2020__33[[#This Row],[Adj Close]]/DAX__2019_2020__33[[#This Row],[Close]])</f>
        <v>96.90567535437043</v>
      </c>
      <c r="E4308" s="50" t="s">
        <v>12454</v>
      </c>
      <c r="F4308" s="50" t="s">
        <v>12669</v>
      </c>
      <c r="G4308" s="50" t="s">
        <v>12669</v>
      </c>
      <c r="H4308" s="50" t="s">
        <v>12670</v>
      </c>
      <c r="I4308" s="50">
        <f>(DAX__2019_2020__33[[#This Row],[Adj Close]]-DAX__2019_2020__33[[#This Row],[Adj Open]])/DAX__2019_2020__33[[#This Row],[Adj Open]]</f>
        <v>-2.6301342465753538E-2</v>
      </c>
      <c r="J4308" s="50">
        <f>DAX__2019_2020__33[[#This Row],[Adj Close]]-DAX__2019_2020__33[[#This Row],[Adj Open]]</f>
        <v>-2.5487493543704289</v>
      </c>
      <c r="K4308" s="50">
        <v>1102301</v>
      </c>
    </row>
    <row r="4309" spans="1:11" x14ac:dyDescent="0.3">
      <c r="A4309" s="51" t="str">
        <f t="shared" si="72"/>
        <v>CON.DE</v>
      </c>
      <c r="B4309" s="52" t="s">
        <v>350</v>
      </c>
      <c r="C4309" s="50" t="s">
        <v>12443</v>
      </c>
      <c r="D4309" s="50">
        <f>DAX__2019_2020__33[[#This Row],[Open]]*(DAX__2019_2020__33[[#This Row],[Adj Close]]/DAX__2019_2020__33[[#This Row],[Close]])</f>
        <v>95.029503619919296</v>
      </c>
      <c r="E4309" s="50" t="s">
        <v>4911</v>
      </c>
      <c r="F4309" s="50" t="s">
        <v>12671</v>
      </c>
      <c r="G4309" s="50" t="s">
        <v>10517</v>
      </c>
      <c r="H4309" s="50" t="s">
        <v>12672</v>
      </c>
      <c r="I4309" s="50">
        <f>(DAX__2019_2020__33[[#This Row],[Adj Close]]-DAX__2019_2020__33[[#This Row],[Adj Open]])/DAX__2019_2020__33[[#This Row],[Adj Open]]</f>
        <v>-3.9858438438958053E-2</v>
      </c>
      <c r="J4309" s="50">
        <f>DAX__2019_2020__33[[#This Row],[Adj Close]]-DAX__2019_2020__33[[#This Row],[Adj Open]]</f>
        <v>-3.7877276199192949</v>
      </c>
      <c r="K4309" s="50">
        <v>1339874</v>
      </c>
    </row>
    <row r="4310" spans="1:11" x14ac:dyDescent="0.3">
      <c r="A4310" s="51" t="str">
        <f t="shared" si="72"/>
        <v>CON.DE</v>
      </c>
      <c r="B4310" s="52" t="s">
        <v>351</v>
      </c>
      <c r="C4310" s="50" t="s">
        <v>12673</v>
      </c>
      <c r="D4310" s="50">
        <f>DAX__2019_2020__33[[#This Row],[Open]]*(DAX__2019_2020__33[[#This Row],[Adj Close]]/DAX__2019_2020__33[[#This Row],[Close]])</f>
        <v>89.25941686883499</v>
      </c>
      <c r="E4310" s="50" t="s">
        <v>12674</v>
      </c>
      <c r="F4310" s="50" t="s">
        <v>12675</v>
      </c>
      <c r="G4310" s="50" t="s">
        <v>12676</v>
      </c>
      <c r="H4310" s="50" t="s">
        <v>12677</v>
      </c>
      <c r="I4310" s="50">
        <f>(DAX__2019_2020__33[[#This Row],[Adj Close]]-DAX__2019_2020__33[[#This Row],[Adj Open]])/DAX__2019_2020__33[[#This Row],[Adj Open]]</f>
        <v>-5.353965840234432E-3</v>
      </c>
      <c r="J4310" s="50">
        <f>DAX__2019_2020__33[[#This Row],[Adj Close]]-DAX__2019_2020__33[[#This Row],[Adj Open]]</f>
        <v>-0.47789186883498758</v>
      </c>
      <c r="K4310" s="50">
        <v>926355</v>
      </c>
    </row>
    <row r="4311" spans="1:11" x14ac:dyDescent="0.3">
      <c r="A4311" s="51" t="str">
        <f t="shared" si="72"/>
        <v>CON.DE</v>
      </c>
      <c r="B4311" s="52" t="s">
        <v>352</v>
      </c>
      <c r="C4311" s="50" t="s">
        <v>3968</v>
      </c>
      <c r="D4311" s="50">
        <f>DAX__2019_2020__33[[#This Row],[Open]]*(DAX__2019_2020__33[[#This Row],[Adj Close]]/DAX__2019_2020__33[[#This Row],[Close]])</f>
        <v>89.471812918284115</v>
      </c>
      <c r="E4311" s="50" t="s">
        <v>10310</v>
      </c>
      <c r="F4311" s="50" t="s">
        <v>3950</v>
      </c>
      <c r="G4311" s="50" t="s">
        <v>10345</v>
      </c>
      <c r="H4311" s="50" t="s">
        <v>12678</v>
      </c>
      <c r="I4311" s="50">
        <f>(DAX__2019_2020__33[[#This Row],[Adj Close]]-DAX__2019_2020__33[[#This Row],[Adj Open]])/DAX__2019_2020__33[[#This Row],[Adj Open]]</f>
        <v>3.1651879953548581E-2</v>
      </c>
      <c r="J4311" s="50">
        <f>DAX__2019_2020__33[[#This Row],[Adj Close]]-DAX__2019_2020__33[[#This Row],[Adj Open]]</f>
        <v>2.8319510817158857</v>
      </c>
      <c r="K4311" s="50">
        <v>1603120</v>
      </c>
    </row>
    <row r="4312" spans="1:11" x14ac:dyDescent="0.3">
      <c r="A4312" s="51" t="str">
        <f t="shared" si="72"/>
        <v>CON.DE</v>
      </c>
      <c r="B4312" s="52" t="s">
        <v>353</v>
      </c>
      <c r="C4312" s="50" t="s">
        <v>10294</v>
      </c>
      <c r="D4312" s="50">
        <f>DAX__2019_2020__33[[#This Row],[Open]]*(DAX__2019_2020__33[[#This Row],[Adj Close]]/DAX__2019_2020__33[[#This Row],[Close]])</f>
        <v>92.392257958379219</v>
      </c>
      <c r="E4312" s="50" t="s">
        <v>12679</v>
      </c>
      <c r="F4312" s="50" t="s">
        <v>10517</v>
      </c>
      <c r="G4312" s="50" t="s">
        <v>12680</v>
      </c>
      <c r="H4312" s="50" t="s">
        <v>12681</v>
      </c>
      <c r="I4312" s="50">
        <f>(DAX__2019_2020__33[[#This Row],[Adj Close]]-DAX__2019_2020__33[[#This Row],[Adj Open]])/DAX__2019_2020__33[[#This Row],[Adj Open]]</f>
        <v>-1.0919540020698514E-2</v>
      </c>
      <c r="J4312" s="50">
        <f>DAX__2019_2020__33[[#This Row],[Adj Close]]-DAX__2019_2020__33[[#This Row],[Adj Open]]</f>
        <v>-1.0088809583792226</v>
      </c>
      <c r="K4312" s="50">
        <v>672437</v>
      </c>
    </row>
    <row r="4313" spans="1:11" x14ac:dyDescent="0.3">
      <c r="A4313" s="51" t="str">
        <f t="shared" si="72"/>
        <v>CON.DE</v>
      </c>
      <c r="B4313" s="52" t="s">
        <v>354</v>
      </c>
      <c r="C4313" s="50" t="s">
        <v>3961</v>
      </c>
      <c r="D4313" s="50">
        <f>DAX__2019_2020__33[[#This Row],[Open]]*(DAX__2019_2020__33[[#This Row],[Adj Close]]/DAX__2019_2020__33[[#This Row],[Close]])</f>
        <v>89.737311227096797</v>
      </c>
      <c r="E4313" s="50" t="s">
        <v>12682</v>
      </c>
      <c r="F4313" s="50" t="s">
        <v>3956</v>
      </c>
      <c r="G4313" s="50" t="s">
        <v>12683</v>
      </c>
      <c r="H4313" s="50" t="s">
        <v>12684</v>
      </c>
      <c r="I4313" s="50">
        <f>(DAX__2019_2020__33[[#This Row],[Adj Close]]-DAX__2019_2020__33[[#This Row],[Adj Open]])/DAX__2019_2020__33[[#This Row],[Adj Open]]</f>
        <v>1.6173559838785868E-2</v>
      </c>
      <c r="J4313" s="50">
        <f>DAX__2019_2020__33[[#This Row],[Adj Close]]-DAX__2019_2020__33[[#This Row],[Adj Open]]</f>
        <v>1.451371772903201</v>
      </c>
      <c r="K4313" s="50">
        <v>742491</v>
      </c>
    </row>
    <row r="4314" spans="1:11" x14ac:dyDescent="0.3">
      <c r="A4314" s="51" t="str">
        <f t="shared" si="72"/>
        <v>CON.DE</v>
      </c>
      <c r="B4314" s="52" t="s">
        <v>355</v>
      </c>
      <c r="C4314" s="50" t="s">
        <v>12685</v>
      </c>
      <c r="D4314" s="50">
        <f>DAX__2019_2020__33[[#This Row],[Open]]*(DAX__2019_2020__33[[#This Row],[Adj Close]]/DAX__2019_2020__33[[#This Row],[Close]])</f>
        <v>91.01167836075301</v>
      </c>
      <c r="E4314" s="50" t="s">
        <v>12686</v>
      </c>
      <c r="F4314" s="50" t="s">
        <v>12687</v>
      </c>
      <c r="G4314" s="50" t="s">
        <v>3985</v>
      </c>
      <c r="H4314" s="50" t="s">
        <v>12688</v>
      </c>
      <c r="I4314" s="50">
        <f>(DAX__2019_2020__33[[#This Row],[Adj Close]]-DAX__2019_2020__33[[#This Row],[Adj Open]])/DAX__2019_2020__33[[#This Row],[Adj Open]]</f>
        <v>9.7244266715072107E-4</v>
      </c>
      <c r="J4314" s="50">
        <f>DAX__2019_2020__33[[#This Row],[Adj Close]]-DAX__2019_2020__33[[#This Row],[Adj Open]]</f>
        <v>8.8503639246994226E-2</v>
      </c>
      <c r="K4314" s="50">
        <v>777721</v>
      </c>
    </row>
    <row r="4315" spans="1:11" x14ac:dyDescent="0.3">
      <c r="A4315" s="51" t="str">
        <f t="shared" si="72"/>
        <v>CON.DE</v>
      </c>
      <c r="B4315" s="52" t="s">
        <v>356</v>
      </c>
      <c r="C4315" s="50" t="s">
        <v>12689</v>
      </c>
      <c r="D4315" s="50">
        <f>DAX__2019_2020__33[[#This Row],[Open]]*(DAX__2019_2020__33[[#This Row],[Adj Close]]/DAX__2019_2020__33[[#This Row],[Close]])</f>
        <v>91.135586668960258</v>
      </c>
      <c r="E4315" s="50" t="s">
        <v>12690</v>
      </c>
      <c r="F4315" s="50" t="s">
        <v>12687</v>
      </c>
      <c r="G4315" s="50" t="s">
        <v>10259</v>
      </c>
      <c r="H4315" s="50" t="s">
        <v>12691</v>
      </c>
      <c r="I4315" s="50">
        <f>(DAX__2019_2020__33[[#This Row],[Adj Close]]-DAX__2019_2020__33[[#This Row],[Adj Open]])/DAX__2019_2020__33[[#This Row],[Adj Open]]</f>
        <v>-6.6032237346118471E-3</v>
      </c>
      <c r="J4315" s="50">
        <f>DAX__2019_2020__33[[#This Row],[Adj Close]]-DAX__2019_2020__33[[#This Row],[Adj Open]]</f>
        <v>-0.6017886689602534</v>
      </c>
      <c r="K4315" s="50">
        <v>614771</v>
      </c>
    </row>
    <row r="4316" spans="1:11" x14ac:dyDescent="0.3">
      <c r="A4316" s="51" t="str">
        <f t="shared" si="72"/>
        <v>CON.DE</v>
      </c>
      <c r="B4316" s="52" t="s">
        <v>357</v>
      </c>
      <c r="C4316" s="50" t="s">
        <v>12692</v>
      </c>
      <c r="D4316" s="50">
        <f>DAX__2019_2020__33[[#This Row],[Open]]*(DAX__2019_2020__33[[#This Row],[Adj Close]]/DAX__2019_2020__33[[#This Row],[Close]])</f>
        <v>91.22408166011688</v>
      </c>
      <c r="E4316" s="50" t="s">
        <v>10539</v>
      </c>
      <c r="F4316" s="50" t="s">
        <v>12693</v>
      </c>
      <c r="G4316" s="50" t="s">
        <v>12694</v>
      </c>
      <c r="H4316" s="50" t="s">
        <v>12695</v>
      </c>
      <c r="I4316" s="50">
        <f>(DAX__2019_2020__33[[#This Row],[Adj Close]]-DAX__2019_2020__33[[#This Row],[Adj Open]])/DAX__2019_2020__33[[#This Row],[Adj Open]]</f>
        <v>-3.1043848835004412E-3</v>
      </c>
      <c r="J4316" s="50">
        <f>DAX__2019_2020__33[[#This Row],[Adj Close]]-DAX__2019_2020__33[[#This Row],[Adj Open]]</f>
        <v>-0.28319466011687666</v>
      </c>
      <c r="K4316" s="50">
        <v>552366</v>
      </c>
    </row>
    <row r="4317" spans="1:11" x14ac:dyDescent="0.3">
      <c r="A4317" s="51" t="str">
        <f t="shared" si="72"/>
        <v>CON.DE</v>
      </c>
      <c r="B4317" s="52" t="s">
        <v>358</v>
      </c>
      <c r="C4317" s="50" t="s">
        <v>12696</v>
      </c>
      <c r="D4317" s="50">
        <f>DAX__2019_2020__33[[#This Row],[Open]]*(DAX__2019_2020__33[[#This Row],[Adj Close]]/DAX__2019_2020__33[[#This Row],[Close]])</f>
        <v>90.675381986322961</v>
      </c>
      <c r="E4317" s="50" t="s">
        <v>12697</v>
      </c>
      <c r="F4317" s="50" t="s">
        <v>10255</v>
      </c>
      <c r="G4317" s="50" t="s">
        <v>12698</v>
      </c>
      <c r="H4317" s="50" t="s">
        <v>12699</v>
      </c>
      <c r="I4317" s="50">
        <f>(DAX__2019_2020__33[[#This Row],[Adj Close]]-DAX__2019_2020__33[[#This Row],[Adj Open]])/DAX__2019_2020__33[[#This Row],[Adj Open]]</f>
        <v>4.4700390832523924E-2</v>
      </c>
      <c r="J4317" s="50">
        <f>DAX__2019_2020__33[[#This Row],[Adj Close]]-DAX__2019_2020__33[[#This Row],[Adj Open]]</f>
        <v>4.0532250136770358</v>
      </c>
      <c r="K4317" s="50">
        <v>1000080</v>
      </c>
    </row>
    <row r="4318" spans="1:11" x14ac:dyDescent="0.3">
      <c r="A4318" s="51" t="str">
        <f t="shared" si="72"/>
        <v>CON.DE</v>
      </c>
      <c r="B4318" s="52" t="s">
        <v>359</v>
      </c>
      <c r="C4318" s="50" t="s">
        <v>10365</v>
      </c>
      <c r="D4318" s="50">
        <f>DAX__2019_2020__33[[#This Row],[Open]]*(DAX__2019_2020__33[[#This Row],[Adj Close]]/DAX__2019_2020__33[[#This Row],[Close]])</f>
        <v>95.578199428269102</v>
      </c>
      <c r="E4318" s="50" t="s">
        <v>12700</v>
      </c>
      <c r="F4318" s="50" t="s">
        <v>12701</v>
      </c>
      <c r="G4318" s="50" t="s">
        <v>12702</v>
      </c>
      <c r="H4318" s="50" t="s">
        <v>12703</v>
      </c>
      <c r="I4318" s="50">
        <f>(DAX__2019_2020__33[[#This Row],[Adj Close]]-DAX__2019_2020__33[[#This Row],[Adj Open]])/DAX__2019_2020__33[[#This Row],[Adj Open]]</f>
        <v>-1.4629648148148048E-2</v>
      </c>
      <c r="J4318" s="50">
        <f>DAX__2019_2020__33[[#This Row],[Adj Close]]-DAX__2019_2020__33[[#This Row],[Adj Open]]</f>
        <v>-1.3982754282691019</v>
      </c>
      <c r="K4318" s="50">
        <v>882371</v>
      </c>
    </row>
    <row r="4319" spans="1:11" x14ac:dyDescent="0.3">
      <c r="A4319" s="51" t="str">
        <f t="shared" si="72"/>
        <v>CON.DE</v>
      </c>
      <c r="B4319" s="52" t="s">
        <v>360</v>
      </c>
      <c r="C4319" s="50" t="s">
        <v>10374</v>
      </c>
      <c r="D4319" s="50">
        <f>DAX__2019_2020__33[[#This Row],[Open]]*(DAX__2019_2020__33[[#This Row],[Adj Close]]/DAX__2019_2020__33[[#This Row],[Close]])</f>
        <v>93.985228245480556</v>
      </c>
      <c r="E4319" s="50" t="s">
        <v>12669</v>
      </c>
      <c r="F4319" s="50" t="s">
        <v>12704</v>
      </c>
      <c r="G4319" s="50" t="s">
        <v>12705</v>
      </c>
      <c r="H4319" s="50" t="s">
        <v>12706</v>
      </c>
      <c r="I4319" s="50">
        <f>(DAX__2019_2020__33[[#This Row],[Adj Close]]-DAX__2019_2020__33[[#This Row],[Adj Open]])/DAX__2019_2020__33[[#This Row],[Adj Open]]</f>
        <v>-4.143079213081392E-3</v>
      </c>
      <c r="J4319" s="50">
        <f>DAX__2019_2020__33[[#This Row],[Adj Close]]-DAX__2019_2020__33[[#This Row],[Adj Open]]</f>
        <v>-0.38938824548056061</v>
      </c>
      <c r="K4319" s="50">
        <v>634830</v>
      </c>
    </row>
    <row r="4320" spans="1:11" x14ac:dyDescent="0.3">
      <c r="A4320" s="51" t="str">
        <f t="shared" si="72"/>
        <v>CON.DE</v>
      </c>
      <c r="B4320" s="52" t="s">
        <v>361</v>
      </c>
      <c r="C4320" s="50" t="s">
        <v>12420</v>
      </c>
      <c r="D4320" s="50">
        <f>DAX__2019_2020__33[[#This Row],[Open]]*(DAX__2019_2020__33[[#This Row],[Adj Close]]/DAX__2019_2020__33[[#This Row],[Close]])</f>
        <v>93.312646580110439</v>
      </c>
      <c r="E4320" s="50" t="s">
        <v>4922</v>
      </c>
      <c r="F4320" s="50" t="s">
        <v>10283</v>
      </c>
      <c r="G4320" s="50" t="s">
        <v>12690</v>
      </c>
      <c r="H4320" s="50" t="s">
        <v>12707</v>
      </c>
      <c r="I4320" s="50">
        <f>(DAX__2019_2020__33[[#This Row],[Adj Close]]-DAX__2019_2020__33[[#This Row],[Adj Open]])/DAX__2019_2020__33[[#This Row],[Adj Open]]</f>
        <v>-1.3277702707175505E-2</v>
      </c>
      <c r="J4320" s="50">
        <f>DAX__2019_2020__33[[#This Row],[Adj Close]]-DAX__2019_2020__33[[#This Row],[Adj Open]]</f>
        <v>-1.2389775801104435</v>
      </c>
      <c r="K4320" s="50">
        <v>520591</v>
      </c>
    </row>
    <row r="4321" spans="1:11" x14ac:dyDescent="0.3">
      <c r="A4321" s="51" t="str">
        <f t="shared" si="72"/>
        <v>CON.DE</v>
      </c>
      <c r="B4321" s="52" t="s">
        <v>362</v>
      </c>
      <c r="C4321" s="50" t="s">
        <v>10403</v>
      </c>
      <c r="D4321" s="50">
        <f>DAX__2019_2020__33[[#This Row],[Open]]*(DAX__2019_2020__33[[#This Row],[Adj Close]]/DAX__2019_2020__33[[#This Row],[Close]])</f>
        <v>92.83475298501132</v>
      </c>
      <c r="E4321" s="50" t="s">
        <v>12708</v>
      </c>
      <c r="F4321" s="50" t="s">
        <v>12709</v>
      </c>
      <c r="G4321" s="50" t="s">
        <v>12710</v>
      </c>
      <c r="H4321" s="50" t="s">
        <v>12711</v>
      </c>
      <c r="I4321" s="50">
        <f>(DAX__2019_2020__33[[#This Row],[Adj Close]]-DAX__2019_2020__33[[#This Row],[Adj Open]])/DAX__2019_2020__33[[#This Row],[Adj Open]]</f>
        <v>-7.2450236940890776E-3</v>
      </c>
      <c r="J4321" s="50">
        <f>DAX__2019_2020__33[[#This Row],[Adj Close]]-DAX__2019_2020__33[[#This Row],[Adj Open]]</f>
        <v>-0.67258998501131373</v>
      </c>
      <c r="K4321" s="50">
        <v>1036115</v>
      </c>
    </row>
    <row r="4322" spans="1:11" x14ac:dyDescent="0.3">
      <c r="A4322" s="51" t="str">
        <f t="shared" si="72"/>
        <v>CON.DE</v>
      </c>
      <c r="B4322" s="52" t="s">
        <v>363</v>
      </c>
      <c r="C4322" s="50" t="s">
        <v>12712</v>
      </c>
      <c r="D4322" s="50">
        <f>DAX__2019_2020__33[[#This Row],[Open]]*(DAX__2019_2020__33[[#This Row],[Adj Close]]/DAX__2019_2020__33[[#This Row],[Close]])</f>
        <v>92.356866045674423</v>
      </c>
      <c r="E4322" s="50" t="s">
        <v>12713</v>
      </c>
      <c r="F4322" s="50" t="s">
        <v>12704</v>
      </c>
      <c r="G4322" s="50" t="s">
        <v>12714</v>
      </c>
      <c r="H4322" s="50" t="s">
        <v>12715</v>
      </c>
      <c r="I4322" s="50">
        <f>(DAX__2019_2020__33[[#This Row],[Adj Close]]-DAX__2019_2020__33[[#This Row],[Adj Open]])/DAX__2019_2020__33[[#This Row],[Adj Open]]</f>
        <v>6.4009198313442123E-2</v>
      </c>
      <c r="J4322" s="50">
        <f>DAX__2019_2020__33[[#This Row],[Adj Close]]-DAX__2019_2020__33[[#This Row],[Adj Open]]</f>
        <v>5.9116889543255837</v>
      </c>
      <c r="K4322" s="50">
        <v>1610417</v>
      </c>
    </row>
    <row r="4323" spans="1:11" x14ac:dyDescent="0.3">
      <c r="A4323" s="51" t="str">
        <f t="shared" si="72"/>
        <v>CON.DE</v>
      </c>
      <c r="B4323" s="52" t="s">
        <v>364</v>
      </c>
      <c r="C4323" s="50" t="s">
        <v>12716</v>
      </c>
      <c r="D4323" s="50">
        <f>DAX__2019_2020__33[[#This Row],[Open]]*(DAX__2019_2020__33[[#This Row],[Adj Close]]/DAX__2019_2020__33[[#This Row],[Close]])</f>
        <v>97.224263956219104</v>
      </c>
      <c r="E4323" s="50" t="s">
        <v>4011</v>
      </c>
      <c r="F4323" s="50" t="s">
        <v>12447</v>
      </c>
      <c r="G4323" s="50" t="s">
        <v>4018</v>
      </c>
      <c r="H4323" s="50" t="s">
        <v>12717</v>
      </c>
      <c r="I4323" s="50">
        <f>(DAX__2019_2020__33[[#This Row],[Adj Close]]-DAX__2019_2020__33[[#This Row],[Adj Open]])/DAX__2019_2020__33[[#This Row],[Adj Open]]</f>
        <v>1.2015282978197095E-2</v>
      </c>
      <c r="J4323" s="50">
        <f>DAX__2019_2020__33[[#This Row],[Adj Close]]-DAX__2019_2020__33[[#This Row],[Adj Open]]</f>
        <v>1.1681770437809007</v>
      </c>
      <c r="K4323" s="50">
        <v>741925</v>
      </c>
    </row>
    <row r="4324" spans="1:11" x14ac:dyDescent="0.3">
      <c r="A4324" s="51" t="str">
        <f t="shared" si="72"/>
        <v>CON.DE</v>
      </c>
      <c r="B4324" s="52" t="s">
        <v>365</v>
      </c>
      <c r="C4324" s="50" t="s">
        <v>3998</v>
      </c>
      <c r="D4324" s="50">
        <f>DAX__2019_2020__33[[#This Row],[Open]]*(DAX__2019_2020__33[[#This Row],[Adj Close]]/DAX__2019_2020__33[[#This Row],[Close]])</f>
        <v>98.286243232391385</v>
      </c>
      <c r="E4324" s="50" t="s">
        <v>10454</v>
      </c>
      <c r="F4324" s="50" t="s">
        <v>12718</v>
      </c>
      <c r="G4324" s="50" t="s">
        <v>10485</v>
      </c>
      <c r="H4324" s="50" t="s">
        <v>12719</v>
      </c>
      <c r="I4324" s="50">
        <f>(DAX__2019_2020__33[[#This Row],[Adj Close]]-DAX__2019_2020__33[[#This Row],[Adj Open]])/DAX__2019_2020__33[[#This Row],[Adj Open]]</f>
        <v>-2.3410319168202624E-3</v>
      </c>
      <c r="J4324" s="50">
        <f>DAX__2019_2020__33[[#This Row],[Adj Close]]-DAX__2019_2020__33[[#This Row],[Adj Open]]</f>
        <v>-0.23009123239138773</v>
      </c>
      <c r="K4324" s="50">
        <v>686118</v>
      </c>
    </row>
    <row r="4325" spans="1:11" x14ac:dyDescent="0.3">
      <c r="A4325" s="51" t="str">
        <f t="shared" si="72"/>
        <v>CON.DE</v>
      </c>
      <c r="B4325" s="52" t="s">
        <v>366</v>
      </c>
      <c r="C4325" s="50" t="s">
        <v>12720</v>
      </c>
      <c r="D4325" s="50">
        <f>DAX__2019_2020__33[[#This Row],[Open]]*(DAX__2019_2020__33[[#This Row],[Adj Close]]/DAX__2019_2020__33[[#This Row],[Close]])</f>
        <v>99.773020014360284</v>
      </c>
      <c r="E4325" s="50" t="s">
        <v>12631</v>
      </c>
      <c r="F4325" s="50" t="s">
        <v>4005</v>
      </c>
      <c r="G4325" s="50" t="s">
        <v>12721</v>
      </c>
      <c r="H4325" s="50" t="s">
        <v>12722</v>
      </c>
      <c r="I4325" s="50">
        <f>(DAX__2019_2020__33[[#This Row],[Adj Close]]-DAX__2019_2020__33[[#This Row],[Adj Open]])/DAX__2019_2020__33[[#This Row],[Adj Open]]</f>
        <v>-3.3705606416632714E-3</v>
      </c>
      <c r="J4325" s="50">
        <f>DAX__2019_2020__33[[#This Row],[Adj Close]]-DAX__2019_2020__33[[#This Row],[Adj Open]]</f>
        <v>-0.33629101436028463</v>
      </c>
      <c r="K4325" s="50">
        <v>754595</v>
      </c>
    </row>
    <row r="4326" spans="1:11" x14ac:dyDescent="0.3">
      <c r="A4326" s="51" t="str">
        <f t="shared" si="72"/>
        <v>CON.DE</v>
      </c>
      <c r="B4326" s="52" t="s">
        <v>367</v>
      </c>
      <c r="C4326" s="50" t="s">
        <v>12723</v>
      </c>
      <c r="D4326" s="50">
        <f>DAX__2019_2020__33[[#This Row],[Open]]*(DAX__2019_2020__33[[#This Row],[Adj Close]]/DAX__2019_2020__33[[#This Row],[Close]])</f>
        <v>97.73755255938616</v>
      </c>
      <c r="E4326" s="50" t="s">
        <v>12724</v>
      </c>
      <c r="F4326" s="50" t="s">
        <v>12725</v>
      </c>
      <c r="G4326" s="50" t="s">
        <v>4064</v>
      </c>
      <c r="H4326" s="50" t="s">
        <v>12726</v>
      </c>
      <c r="I4326" s="50">
        <f>(DAX__2019_2020__33[[#This Row],[Adj Close]]-DAX__2019_2020__33[[#This Row],[Adj Open]])/DAX__2019_2020__33[[#This Row],[Adj Open]]</f>
        <v>9.0545996187149939E-4</v>
      </c>
      <c r="J4326" s="50">
        <f>DAX__2019_2020__33[[#This Row],[Adj Close]]-DAX__2019_2020__33[[#This Row],[Adj Open]]</f>
        <v>8.8497440613835465E-2</v>
      </c>
      <c r="K4326" s="50">
        <v>698912</v>
      </c>
    </row>
    <row r="4327" spans="1:11" x14ac:dyDescent="0.3">
      <c r="A4327" s="51" t="str">
        <f t="shared" si="72"/>
        <v>CON.DE</v>
      </c>
      <c r="B4327" s="52" t="s">
        <v>368</v>
      </c>
      <c r="C4327" s="50" t="s">
        <v>12507</v>
      </c>
      <c r="D4327" s="50">
        <f>DAX__2019_2020__33[[#This Row],[Open]]*(DAX__2019_2020__33[[#This Row],[Adj Close]]/DAX__2019_2020__33[[#This Row],[Close]])</f>
        <v>98.339345357171425</v>
      </c>
      <c r="E4327" s="50" t="s">
        <v>12727</v>
      </c>
      <c r="F4327" s="50" t="s">
        <v>12728</v>
      </c>
      <c r="G4327" s="50" t="s">
        <v>12729</v>
      </c>
      <c r="H4327" s="50" t="s">
        <v>12730</v>
      </c>
      <c r="I4327" s="50">
        <f>(DAX__2019_2020__33[[#This Row],[Adj Close]]-DAX__2019_2020__33[[#This Row],[Adj Open]])/DAX__2019_2020__33[[#This Row],[Adj Open]]</f>
        <v>4.4996399073171421E-3</v>
      </c>
      <c r="J4327" s="50">
        <f>DAX__2019_2020__33[[#This Row],[Adj Close]]-DAX__2019_2020__33[[#This Row],[Adj Open]]</f>
        <v>0.44249164282857123</v>
      </c>
      <c r="K4327" s="50">
        <v>554783</v>
      </c>
    </row>
    <row r="4328" spans="1:11" x14ac:dyDescent="0.3">
      <c r="A4328" s="51" t="str">
        <f t="shared" si="72"/>
        <v>CON.DE</v>
      </c>
      <c r="B4328" s="52" t="s">
        <v>369</v>
      </c>
      <c r="C4328" s="50" t="s">
        <v>10446</v>
      </c>
      <c r="D4328" s="50">
        <f>DAX__2019_2020__33[[#This Row],[Open]]*(DAX__2019_2020__33[[#This Row],[Adj Close]]/DAX__2019_2020__33[[#This Row],[Close]])</f>
        <v>98.764136237951874</v>
      </c>
      <c r="E4328" s="50" t="s">
        <v>12731</v>
      </c>
      <c r="F4328" s="50" t="s">
        <v>12732</v>
      </c>
      <c r="G4328" s="50" t="s">
        <v>4023</v>
      </c>
      <c r="H4328" s="50" t="s">
        <v>12733</v>
      </c>
      <c r="I4328" s="50">
        <f>(DAX__2019_2020__33[[#This Row],[Adj Close]]-DAX__2019_2020__33[[#This Row],[Adj Open]])/DAX__2019_2020__33[[#This Row],[Adj Open]]</f>
        <v>9.8566220404411233E-3</v>
      </c>
      <c r="J4328" s="50">
        <f>DAX__2019_2020__33[[#This Row],[Adj Close]]-DAX__2019_2020__33[[#This Row],[Adj Open]]</f>
        <v>0.97348076204812628</v>
      </c>
      <c r="K4328" s="50">
        <v>573768</v>
      </c>
    </row>
    <row r="4329" spans="1:11" x14ac:dyDescent="0.3">
      <c r="A4329" s="51" t="str">
        <f t="shared" si="72"/>
        <v>CON.DE</v>
      </c>
      <c r="B4329" s="52" t="s">
        <v>370</v>
      </c>
      <c r="C4329" s="50" t="s">
        <v>4049</v>
      </c>
      <c r="D4329" s="50">
        <f>DAX__2019_2020__33[[#This Row],[Open]]*(DAX__2019_2020__33[[#This Row],[Adj Close]]/DAX__2019_2020__33[[#This Row],[Close]])</f>
        <v>99.259726508999634</v>
      </c>
      <c r="E4329" s="50" t="s">
        <v>4919</v>
      </c>
      <c r="F4329" s="50" t="s">
        <v>10429</v>
      </c>
      <c r="G4329" s="50" t="s">
        <v>12724</v>
      </c>
      <c r="H4329" s="50" t="s">
        <v>12734</v>
      </c>
      <c r="I4329" s="50">
        <f>(DAX__2019_2020__33[[#This Row],[Adj Close]]-DAX__2019_2020__33[[#This Row],[Adj Open]])/DAX__2019_2020__33[[#This Row],[Adj Open]]</f>
        <v>-2.4964959879993373E-3</v>
      </c>
      <c r="J4329" s="50">
        <f>DAX__2019_2020__33[[#This Row],[Adj Close]]-DAX__2019_2020__33[[#This Row],[Adj Open]]</f>
        <v>-0.24780150899962905</v>
      </c>
      <c r="K4329" s="50">
        <v>1093671</v>
      </c>
    </row>
    <row r="4330" spans="1:11" x14ac:dyDescent="0.3">
      <c r="A4330" s="51" t="str">
        <f t="shared" si="72"/>
        <v>CON.DE</v>
      </c>
      <c r="B4330" s="52" t="s">
        <v>371</v>
      </c>
      <c r="C4330" s="50" t="s">
        <v>12415</v>
      </c>
      <c r="D4330" s="50">
        <f>DAX__2019_2020__33[[#This Row],[Open]]*(DAX__2019_2020__33[[#This Row],[Adj Close]]/DAX__2019_2020__33[[#This Row],[Close]])</f>
        <v>94.002930233803681</v>
      </c>
      <c r="E4330" s="50" t="s">
        <v>12441</v>
      </c>
      <c r="F4330" s="50" t="s">
        <v>12735</v>
      </c>
      <c r="G4330" s="50" t="s">
        <v>12736</v>
      </c>
      <c r="H4330" s="50" t="s">
        <v>12737</v>
      </c>
      <c r="I4330" s="50">
        <f>(DAX__2019_2020__33[[#This Row],[Adj Close]]-DAX__2019_2020__33[[#This Row],[Adj Open]])/DAX__2019_2020__33[[#This Row],[Adj Open]]</f>
        <v>1.1862191565974489E-2</v>
      </c>
      <c r="J4330" s="50">
        <f>DAX__2019_2020__33[[#This Row],[Adj Close]]-DAX__2019_2020__33[[#This Row],[Adj Open]]</f>
        <v>1.1150807661963142</v>
      </c>
      <c r="K4330" s="50">
        <v>1098407</v>
      </c>
    </row>
    <row r="4331" spans="1:11" x14ac:dyDescent="0.3">
      <c r="A4331" s="51" t="str">
        <f t="shared" si="72"/>
        <v>CON.DE</v>
      </c>
      <c r="B4331" s="52" t="s">
        <v>372</v>
      </c>
      <c r="C4331" s="50" t="s">
        <v>12738</v>
      </c>
      <c r="D4331" s="50">
        <f>DAX__2019_2020__33[[#This Row],[Open]]*(DAX__2019_2020__33[[#This Row],[Adj Close]]/DAX__2019_2020__33[[#This Row],[Close]])</f>
        <v>96.569388795722745</v>
      </c>
      <c r="E4331" s="50" t="s">
        <v>4908</v>
      </c>
      <c r="F4331" s="50" t="s">
        <v>10280</v>
      </c>
      <c r="G4331" s="50" t="s">
        <v>12739</v>
      </c>
      <c r="H4331" s="50" t="s">
        <v>12740</v>
      </c>
      <c r="I4331" s="50">
        <f>(DAX__2019_2020__33[[#This Row],[Adj Close]]-DAX__2019_2020__33[[#This Row],[Adj Open]])/DAX__2019_2020__33[[#This Row],[Adj Open]]</f>
        <v>-5.0769802489833135E-2</v>
      </c>
      <c r="J4331" s="50">
        <f>DAX__2019_2020__33[[#This Row],[Adj Close]]-DAX__2019_2020__33[[#This Row],[Adj Open]]</f>
        <v>-4.9028087957227484</v>
      </c>
      <c r="K4331" s="50">
        <v>1138732</v>
      </c>
    </row>
    <row r="4332" spans="1:11" x14ac:dyDescent="0.3">
      <c r="A4332" s="51" t="str">
        <f t="shared" si="72"/>
        <v>CON.DE</v>
      </c>
      <c r="B4332" s="52" t="s">
        <v>373</v>
      </c>
      <c r="C4332" s="50" t="s">
        <v>10282</v>
      </c>
      <c r="D4332" s="50">
        <f>DAX__2019_2020__33[[#This Row],[Open]]*(DAX__2019_2020__33[[#This Row],[Adj Close]]/DAX__2019_2020__33[[#This Row],[Close]])</f>
        <v>91.153279204017494</v>
      </c>
      <c r="E4332" s="50" t="s">
        <v>12741</v>
      </c>
      <c r="F4332" s="50" t="s">
        <v>3964</v>
      </c>
      <c r="G4332" s="50" t="s">
        <v>12742</v>
      </c>
      <c r="H4332" s="50" t="s">
        <v>12743</v>
      </c>
      <c r="I4332" s="50">
        <f>(DAX__2019_2020__33[[#This Row],[Adj Close]]-DAX__2019_2020__33[[#This Row],[Adj Open]])/DAX__2019_2020__33[[#This Row],[Adj Open]]</f>
        <v>2.1553407766990267E-2</v>
      </c>
      <c r="J4332" s="50">
        <f>DAX__2019_2020__33[[#This Row],[Adj Close]]-DAX__2019_2020__33[[#This Row],[Adj Open]]</f>
        <v>1.9646637959825028</v>
      </c>
      <c r="K4332" s="50">
        <v>1220001</v>
      </c>
    </row>
    <row r="4333" spans="1:11" x14ac:dyDescent="0.3">
      <c r="A4333" s="51" t="str">
        <f t="shared" si="72"/>
        <v>CON.DE</v>
      </c>
      <c r="B4333" s="52" t="s">
        <v>374</v>
      </c>
      <c r="C4333" s="50" t="s">
        <v>12744</v>
      </c>
      <c r="D4333" s="50">
        <f>DAX__2019_2020__33[[#This Row],[Open]]*(DAX__2019_2020__33[[#This Row],[Adj Close]]/DAX__2019_2020__33[[#This Row],[Close]])</f>
        <v>90.923179214423712</v>
      </c>
      <c r="E4333" s="50" t="s">
        <v>12745</v>
      </c>
      <c r="F4333" s="50" t="s">
        <v>12746</v>
      </c>
      <c r="G4333" s="50" t="s">
        <v>10273</v>
      </c>
      <c r="H4333" s="50" t="s">
        <v>12747</v>
      </c>
      <c r="I4333" s="50">
        <f>(DAX__2019_2020__33[[#This Row],[Adj Close]]-DAX__2019_2020__33[[#This Row],[Adj Open]])/DAX__2019_2020__33[[#This Row],[Adj Open]]</f>
        <v>-2.3359743495420704E-3</v>
      </c>
      <c r="J4333" s="50">
        <f>DAX__2019_2020__33[[#This Row],[Adj Close]]-DAX__2019_2020__33[[#This Row],[Adj Open]]</f>
        <v>-0.21239421442371054</v>
      </c>
      <c r="K4333" s="50">
        <v>1106850</v>
      </c>
    </row>
    <row r="4334" spans="1:11" x14ac:dyDescent="0.3">
      <c r="A4334" s="51" t="str">
        <f t="shared" si="72"/>
        <v>CON.DE</v>
      </c>
      <c r="B4334" s="52" t="s">
        <v>375</v>
      </c>
      <c r="C4334" s="50" t="s">
        <v>12748</v>
      </c>
      <c r="D4334" s="50">
        <f>DAX__2019_2020__33[[#This Row],[Open]]*(DAX__2019_2020__33[[#This Row],[Adj Close]]/DAX__2019_2020__33[[#This Row],[Close]])</f>
        <v>88.516020514032107</v>
      </c>
      <c r="E4334" s="50" t="s">
        <v>12680</v>
      </c>
      <c r="F4334" s="50" t="s">
        <v>10751</v>
      </c>
      <c r="G4334" s="50" t="s">
        <v>12749</v>
      </c>
      <c r="H4334" s="50" t="s">
        <v>12750</v>
      </c>
      <c r="I4334" s="50">
        <f>(DAX__2019_2020__33[[#This Row],[Adj Close]]-DAX__2019_2020__33[[#This Row],[Adj Open]])/DAX__2019_2020__33[[#This Row],[Adj Open]]</f>
        <v>1.599686110768421E-2</v>
      </c>
      <c r="J4334" s="50">
        <f>DAX__2019_2020__33[[#This Row],[Adj Close]]-DAX__2019_2020__33[[#This Row],[Adj Open]]</f>
        <v>1.4159784859678979</v>
      </c>
      <c r="K4334" s="50">
        <v>2197617</v>
      </c>
    </row>
    <row r="4335" spans="1:11" x14ac:dyDescent="0.3">
      <c r="A4335" s="51" t="str">
        <f t="shared" si="72"/>
        <v>CON.DE</v>
      </c>
      <c r="B4335" s="52" t="s">
        <v>376</v>
      </c>
      <c r="C4335" s="50" t="s">
        <v>3959</v>
      </c>
      <c r="D4335" s="50">
        <f>DAX__2019_2020__33[[#This Row],[Open]]*(DAX__2019_2020__33[[#This Row],[Adj Close]]/DAX__2019_2020__33[[#This Row],[Close]])</f>
        <v>90.268297633276134</v>
      </c>
      <c r="E4335" s="50" t="s">
        <v>3964</v>
      </c>
      <c r="F4335" s="50" t="s">
        <v>12751</v>
      </c>
      <c r="G4335" s="50" t="s">
        <v>12752</v>
      </c>
      <c r="H4335" s="50" t="s">
        <v>12753</v>
      </c>
      <c r="I4335" s="50">
        <f>(DAX__2019_2020__33[[#This Row],[Adj Close]]-DAX__2019_2020__33[[#This Row],[Adj Open]])/DAX__2019_2020__33[[#This Row],[Adj Open]]</f>
        <v>-4.088233333333334E-2</v>
      </c>
      <c r="J4335" s="50">
        <f>DAX__2019_2020__33[[#This Row],[Adj Close]]-DAX__2019_2020__33[[#This Row],[Adj Open]]</f>
        <v>-3.6903786332761399</v>
      </c>
      <c r="K4335" s="50">
        <v>1411466</v>
      </c>
    </row>
    <row r="4336" spans="1:11" x14ac:dyDescent="0.3">
      <c r="A4336" s="51" t="str">
        <f t="shared" si="72"/>
        <v>CON.DE</v>
      </c>
      <c r="B4336" s="52" t="s">
        <v>377</v>
      </c>
      <c r="C4336" s="50" t="s">
        <v>12754</v>
      </c>
      <c r="D4336" s="50">
        <f>DAX__2019_2020__33[[#This Row],[Open]]*(DAX__2019_2020__33[[#This Row],[Adj Close]]/DAX__2019_2020__33[[#This Row],[Close]])</f>
        <v>88.215137549468977</v>
      </c>
      <c r="E4336" s="50" t="s">
        <v>3959</v>
      </c>
      <c r="F4336" s="50" t="s">
        <v>12755</v>
      </c>
      <c r="G4336" s="50" t="s">
        <v>10771</v>
      </c>
      <c r="H4336" s="50" t="s">
        <v>12756</v>
      </c>
      <c r="I4336" s="50">
        <f>(DAX__2019_2020__33[[#This Row],[Adj Close]]-DAX__2019_2020__33[[#This Row],[Adj Open]])/DAX__2019_2020__33[[#This Row],[Adj Open]]</f>
        <v>-1.2439787319422245E-2</v>
      </c>
      <c r="J4336" s="50">
        <f>DAX__2019_2020__33[[#This Row],[Adj Close]]-DAX__2019_2020__33[[#This Row],[Adj Open]]</f>
        <v>-1.0973775494689733</v>
      </c>
      <c r="K4336" s="50">
        <v>1288902</v>
      </c>
    </row>
    <row r="4337" spans="1:11" x14ac:dyDescent="0.3">
      <c r="A4337" s="51" t="str">
        <f t="shared" si="72"/>
        <v>CON.DE</v>
      </c>
      <c r="B4337" s="52" t="s">
        <v>378</v>
      </c>
      <c r="C4337" s="50" t="s">
        <v>12757</v>
      </c>
      <c r="D4337" s="50">
        <f>DAX__2019_2020__33[[#This Row],[Open]]*(DAX__2019_2020__33[[#This Row],[Adj Close]]/DAX__2019_2020__33[[#This Row],[Close]])</f>
        <v>87.622196011350425</v>
      </c>
      <c r="E4337" s="50" t="s">
        <v>12758</v>
      </c>
      <c r="F4337" s="50" t="s">
        <v>12759</v>
      </c>
      <c r="G4337" s="50" t="s">
        <v>5714</v>
      </c>
      <c r="H4337" s="50" t="s">
        <v>12760</v>
      </c>
      <c r="I4337" s="50">
        <f>(DAX__2019_2020__33[[#This Row],[Adj Close]]-DAX__2019_2020__33[[#This Row],[Adj Open]])/DAX__2019_2020__33[[#This Row],[Adj Open]]</f>
        <v>-2.7774971663973944E-2</v>
      </c>
      <c r="J4337" s="50">
        <f>DAX__2019_2020__33[[#This Row],[Adj Close]]-DAX__2019_2020__33[[#This Row],[Adj Open]]</f>
        <v>-2.4337040113504287</v>
      </c>
      <c r="K4337" s="50">
        <v>1294629</v>
      </c>
    </row>
    <row r="4338" spans="1:11" x14ac:dyDescent="0.3">
      <c r="A4338" s="51" t="str">
        <f t="shared" si="72"/>
        <v>CON.DE</v>
      </c>
      <c r="B4338" s="52" t="s">
        <v>379</v>
      </c>
      <c r="C4338" s="50" t="s">
        <v>10640</v>
      </c>
      <c r="D4338" s="50">
        <f>DAX__2019_2020__33[[#This Row],[Open]]*(DAX__2019_2020__33[[#This Row],[Adj Close]]/DAX__2019_2020__33[[#This Row],[Close]])</f>
        <v>81.418467882663975</v>
      </c>
      <c r="E4338" s="50" t="s">
        <v>10193</v>
      </c>
      <c r="F4338" s="50" t="s">
        <v>12761</v>
      </c>
      <c r="G4338" s="50" t="s">
        <v>12762</v>
      </c>
      <c r="H4338" s="50" t="s">
        <v>12763</v>
      </c>
      <c r="I4338" s="50">
        <f>(DAX__2019_2020__33[[#This Row],[Adj Close]]-DAX__2019_2020__33[[#This Row],[Adj Open]])/DAX__2019_2020__33[[#This Row],[Adj Open]]</f>
        <v>-8.3043467391304471E-2</v>
      </c>
      <c r="J4338" s="50">
        <f>DAX__2019_2020__33[[#This Row],[Adj Close]]-DAX__2019_2020__33[[#This Row],[Adj Open]]</f>
        <v>-6.7612718826639764</v>
      </c>
      <c r="K4338" s="50">
        <v>3451834</v>
      </c>
    </row>
    <row r="4339" spans="1:11" x14ac:dyDescent="0.3">
      <c r="A4339" s="51" t="str">
        <f t="shared" si="72"/>
        <v>CON.DE</v>
      </c>
      <c r="B4339" s="52" t="s">
        <v>380</v>
      </c>
      <c r="C4339" s="50" t="s">
        <v>12764</v>
      </c>
      <c r="D4339" s="50">
        <f>DAX__2019_2020__33[[#This Row],[Open]]*(DAX__2019_2020__33[[#This Row],[Adj Close]]/DAX__2019_2020__33[[#This Row],[Close]])</f>
        <v>71.409307104882913</v>
      </c>
      <c r="E4339" s="50" t="s">
        <v>3890</v>
      </c>
      <c r="F4339" s="50" t="s">
        <v>12765</v>
      </c>
      <c r="G4339" s="50" t="s">
        <v>12766</v>
      </c>
      <c r="H4339" s="50" t="s">
        <v>12767</v>
      </c>
      <c r="I4339" s="50">
        <f>(DAX__2019_2020__33[[#This Row],[Adj Close]]-DAX__2019_2020__33[[#This Row],[Adj Open]])/DAX__2019_2020__33[[#This Row],[Adj Open]]</f>
        <v>6.0230522735642021E-2</v>
      </c>
      <c r="J4339" s="50">
        <f>DAX__2019_2020__33[[#This Row],[Adj Close]]-DAX__2019_2020__33[[#This Row],[Adj Open]]</f>
        <v>4.3010198951170935</v>
      </c>
      <c r="K4339" s="50">
        <v>2584849</v>
      </c>
    </row>
    <row r="4340" spans="1:11" x14ac:dyDescent="0.3">
      <c r="A4340" s="51" t="str">
        <f t="shared" si="72"/>
        <v>CON.DE</v>
      </c>
      <c r="B4340" s="52" t="s">
        <v>381</v>
      </c>
      <c r="C4340" s="50" t="s">
        <v>12768</v>
      </c>
      <c r="D4340" s="50">
        <f>DAX__2019_2020__33[[#This Row],[Open]]*(DAX__2019_2020__33[[#This Row],[Adj Close]]/DAX__2019_2020__33[[#This Row],[Close]])</f>
        <v>71.250012077425907</v>
      </c>
      <c r="E4340" s="50" t="s">
        <v>12769</v>
      </c>
      <c r="F4340" s="50" t="s">
        <v>12770</v>
      </c>
      <c r="G4340" s="50" t="s">
        <v>12771</v>
      </c>
      <c r="H4340" s="50" t="s">
        <v>12772</v>
      </c>
      <c r="I4340" s="50">
        <f>(DAX__2019_2020__33[[#This Row],[Adj Close]]-DAX__2019_2020__33[[#This Row],[Adj Open]])/DAX__2019_2020__33[[#This Row],[Adj Open]]</f>
        <v>-1.7513401626794274E-2</v>
      </c>
      <c r="J4340" s="50">
        <f>DAX__2019_2020__33[[#This Row],[Adj Close]]-DAX__2019_2020__33[[#This Row],[Adj Open]]</f>
        <v>-1.2478300774259026</v>
      </c>
      <c r="K4340" s="50">
        <v>2211697</v>
      </c>
    </row>
    <row r="4341" spans="1:11" x14ac:dyDescent="0.3">
      <c r="A4341" s="51" t="str">
        <f t="shared" si="72"/>
        <v>CON.DE</v>
      </c>
      <c r="B4341" s="52" t="s">
        <v>382</v>
      </c>
      <c r="C4341" s="50" t="s">
        <v>12773</v>
      </c>
      <c r="D4341" s="50">
        <f>DAX__2019_2020__33[[#This Row],[Open]]*(DAX__2019_2020__33[[#This Row],[Adj Close]]/DAX__2019_2020__33[[#This Row],[Close]])</f>
        <v>70.488922479968139</v>
      </c>
      <c r="E4341" s="50" t="s">
        <v>3865</v>
      </c>
      <c r="F4341" s="50" t="s">
        <v>12774</v>
      </c>
      <c r="G4341" s="50" t="s">
        <v>12775</v>
      </c>
      <c r="H4341" s="50" t="s">
        <v>12776</v>
      </c>
      <c r="I4341" s="50">
        <f>(DAX__2019_2020__33[[#This Row],[Adj Close]]-DAX__2019_2020__33[[#This Row],[Adj Open]])/DAX__2019_2020__33[[#This Row],[Adj Open]]</f>
        <v>-4.6453608375301887E-3</v>
      </c>
      <c r="J4341" s="50">
        <f>DAX__2019_2020__33[[#This Row],[Adj Close]]-DAX__2019_2020__33[[#This Row],[Adj Open]]</f>
        <v>-0.32744647996814535</v>
      </c>
      <c r="K4341" s="50">
        <v>2109103</v>
      </c>
    </row>
    <row r="4342" spans="1:11" x14ac:dyDescent="0.3">
      <c r="A4342" s="51" t="str">
        <f t="shared" si="72"/>
        <v>CON.DE</v>
      </c>
      <c r="B4342" s="52" t="s">
        <v>383</v>
      </c>
      <c r="C4342" s="50" t="s">
        <v>12777</v>
      </c>
      <c r="D4342" s="50">
        <f>DAX__2019_2020__33[[#This Row],[Open]]*(DAX__2019_2020__33[[#This Row],[Adj Close]]/DAX__2019_2020__33[[#This Row],[Close]])</f>
        <v>70.152628762303763</v>
      </c>
      <c r="E4342" s="50" t="s">
        <v>12778</v>
      </c>
      <c r="F4342" s="50" t="s">
        <v>12779</v>
      </c>
      <c r="G4342" s="50" t="s">
        <v>12780</v>
      </c>
      <c r="H4342" s="50" t="s">
        <v>12781</v>
      </c>
      <c r="I4342" s="50">
        <f>(DAX__2019_2020__33[[#This Row],[Adj Close]]-DAX__2019_2020__33[[#This Row],[Adj Open]])/DAX__2019_2020__33[[#This Row],[Adj Open]]</f>
        <v>-1.2488937018630197E-2</v>
      </c>
      <c r="J4342" s="50">
        <f>DAX__2019_2020__33[[#This Row],[Adj Close]]-DAX__2019_2020__33[[#This Row],[Adj Open]]</f>
        <v>-0.876131762303757</v>
      </c>
      <c r="K4342" s="50">
        <v>1428852</v>
      </c>
    </row>
    <row r="4343" spans="1:11" x14ac:dyDescent="0.3">
      <c r="A4343" s="51" t="str">
        <f t="shared" si="72"/>
        <v>CON.DE</v>
      </c>
      <c r="B4343" s="52" t="s">
        <v>384</v>
      </c>
      <c r="C4343" s="50" t="s">
        <v>9358</v>
      </c>
      <c r="D4343" s="50">
        <f>DAX__2019_2020__33[[#This Row],[Open]]*(DAX__2019_2020__33[[#This Row],[Adj Close]]/DAX__2019_2020__33[[#This Row],[Close]])</f>
        <v>65.895858512609081</v>
      </c>
      <c r="E4343" s="50" t="s">
        <v>9382</v>
      </c>
      <c r="F4343" s="50" t="s">
        <v>8799</v>
      </c>
      <c r="G4343" s="50" t="s">
        <v>5262</v>
      </c>
      <c r="H4343" s="50" t="s">
        <v>12782</v>
      </c>
      <c r="I4343" s="50">
        <f>(DAX__2019_2020__33[[#This Row],[Adj Close]]-DAX__2019_2020__33[[#This Row],[Adj Open]])/DAX__2019_2020__33[[#This Row],[Adj Open]]</f>
        <v>-0.13215143878795921</v>
      </c>
      <c r="J4343" s="50">
        <f>DAX__2019_2020__33[[#This Row],[Adj Close]]-DAX__2019_2020__33[[#This Row],[Adj Open]]</f>
        <v>-8.7082325126090794</v>
      </c>
      <c r="K4343" s="50">
        <v>2334765</v>
      </c>
    </row>
    <row r="4344" spans="1:11" x14ac:dyDescent="0.3">
      <c r="A4344" s="51" t="str">
        <f t="shared" si="72"/>
        <v>CON.DE</v>
      </c>
      <c r="B4344" s="52" t="s">
        <v>385</v>
      </c>
      <c r="C4344" s="50" t="s">
        <v>11227</v>
      </c>
      <c r="D4344" s="50">
        <f>DAX__2019_2020__33[[#This Row],[Open]]*(DAX__2019_2020__33[[#This Row],[Adj Close]]/DAX__2019_2020__33[[#This Row],[Close]])</f>
        <v>59.32043108567305</v>
      </c>
      <c r="E4344" s="50" t="s">
        <v>11069</v>
      </c>
      <c r="F4344" s="50" t="s">
        <v>7875</v>
      </c>
      <c r="G4344" s="50" t="s">
        <v>7369</v>
      </c>
      <c r="H4344" s="50" t="s">
        <v>12783</v>
      </c>
      <c r="I4344" s="50">
        <f>(DAX__2019_2020__33[[#This Row],[Adj Close]]-DAX__2019_2020__33[[#This Row],[Adj Open]])/DAX__2019_2020__33[[#This Row],[Adj Open]]</f>
        <v>-3.4014605908020391E-2</v>
      </c>
      <c r="J4344" s="50">
        <f>DAX__2019_2020__33[[#This Row],[Adj Close]]-DAX__2019_2020__33[[#This Row],[Adj Open]]</f>
        <v>-2.017761085673051</v>
      </c>
      <c r="K4344" s="50">
        <v>2307416</v>
      </c>
    </row>
    <row r="4345" spans="1:11" x14ac:dyDescent="0.3">
      <c r="A4345" s="51" t="str">
        <f t="shared" si="72"/>
        <v>CON.DE</v>
      </c>
      <c r="B4345" s="52" t="s">
        <v>386</v>
      </c>
      <c r="C4345" s="50" t="s">
        <v>7718</v>
      </c>
      <c r="D4345" s="50">
        <f>DAX__2019_2020__33[[#This Row],[Open]]*(DAX__2019_2020__33[[#This Row],[Adj Close]]/DAX__2019_2020__33[[#This Row],[Close]])</f>
        <v>53.842386555117216</v>
      </c>
      <c r="E4345" s="50" t="s">
        <v>11367</v>
      </c>
      <c r="F4345" s="50" t="s">
        <v>12784</v>
      </c>
      <c r="G4345" s="50" t="s">
        <v>9084</v>
      </c>
      <c r="H4345" s="50" t="s">
        <v>12785</v>
      </c>
      <c r="I4345" s="50">
        <f>(DAX__2019_2020__33[[#This Row],[Adj Close]]-DAX__2019_2020__33[[#This Row],[Adj Open]])/DAX__2019_2020__33[[#This Row],[Adj Open]]</f>
        <v>-6.2459072978304211E-3</v>
      </c>
      <c r="J4345" s="50">
        <f>DAX__2019_2020__33[[#This Row],[Adj Close]]-DAX__2019_2020__33[[#This Row],[Adj Open]]</f>
        <v>-0.33629455511721318</v>
      </c>
      <c r="K4345" s="50">
        <v>1822186</v>
      </c>
    </row>
    <row r="4346" spans="1:11" x14ac:dyDescent="0.3">
      <c r="A4346" s="51" t="str">
        <f t="shared" si="72"/>
        <v>CON.DE</v>
      </c>
      <c r="B4346" s="52" t="s">
        <v>387</v>
      </c>
      <c r="C4346" s="50" t="s">
        <v>5529</v>
      </c>
      <c r="D4346" s="50">
        <f>DAX__2019_2020__33[[#This Row],[Open]]*(DAX__2019_2020__33[[#This Row],[Adj Close]]/DAX__2019_2020__33[[#This Row],[Close]])</f>
        <v>55.860143954719014</v>
      </c>
      <c r="E4346" s="50" t="s">
        <v>12786</v>
      </c>
      <c r="F4346" s="50" t="s">
        <v>8666</v>
      </c>
      <c r="G4346" s="50" t="s">
        <v>7878</v>
      </c>
      <c r="H4346" s="50" t="s">
        <v>12787</v>
      </c>
      <c r="I4346" s="50">
        <f>(DAX__2019_2020__33[[#This Row],[Adj Close]]-DAX__2019_2020__33[[#This Row],[Adj Open]])/DAX__2019_2020__33[[#This Row],[Adj Open]]</f>
        <v>-3.4378929568740932E-2</v>
      </c>
      <c r="J4346" s="50">
        <f>DAX__2019_2020__33[[#This Row],[Adj Close]]-DAX__2019_2020__33[[#This Row],[Adj Open]]</f>
        <v>-1.9204119547190146</v>
      </c>
      <c r="K4346" s="50">
        <v>1490761</v>
      </c>
    </row>
    <row r="4347" spans="1:11" x14ac:dyDescent="0.3">
      <c r="A4347" s="51" t="str">
        <f t="shared" si="72"/>
        <v>CON.DE</v>
      </c>
      <c r="B4347" s="52" t="s">
        <v>388</v>
      </c>
      <c r="C4347" s="50" t="s">
        <v>8729</v>
      </c>
      <c r="D4347" s="50">
        <f>DAX__2019_2020__33[[#This Row],[Open]]*(DAX__2019_2020__33[[#This Row],[Adj Close]]/DAX__2019_2020__33[[#This Row],[Close]])</f>
        <v>50.886542629586039</v>
      </c>
      <c r="E4347" s="50" t="s">
        <v>9117</v>
      </c>
      <c r="F4347" s="50" t="s">
        <v>884</v>
      </c>
      <c r="G4347" s="50" t="s">
        <v>12784</v>
      </c>
      <c r="H4347" s="50" t="s">
        <v>12788</v>
      </c>
      <c r="I4347" s="50">
        <f>(DAX__2019_2020__33[[#This Row],[Adj Close]]-DAX__2019_2020__33[[#This Row],[Adj Open]])/DAX__2019_2020__33[[#This Row],[Adj Open]]</f>
        <v>-1.5130417391304362E-2</v>
      </c>
      <c r="J4347" s="50">
        <f>DAX__2019_2020__33[[#This Row],[Adj Close]]-DAX__2019_2020__33[[#This Row],[Adj Open]]</f>
        <v>-0.76993462958603942</v>
      </c>
      <c r="K4347" s="50">
        <v>1118148</v>
      </c>
    </row>
    <row r="4348" spans="1:11" x14ac:dyDescent="0.3">
      <c r="A4348" s="51" t="str">
        <f t="shared" si="72"/>
        <v>CON.DE</v>
      </c>
      <c r="B4348" s="52" t="s">
        <v>389</v>
      </c>
      <c r="C4348" s="50" t="s">
        <v>8733</v>
      </c>
      <c r="D4348" s="50">
        <f>DAX__2019_2020__33[[#This Row],[Open]]*(DAX__2019_2020__33[[#This Row],[Adj Close]]/DAX__2019_2020__33[[#This Row],[Close]])</f>
        <v>50.001553408432422</v>
      </c>
      <c r="E4348" s="50" t="s">
        <v>11736</v>
      </c>
      <c r="F4348" s="50" t="s">
        <v>8442</v>
      </c>
      <c r="G4348" s="50" t="s">
        <v>12789</v>
      </c>
      <c r="H4348" s="50" t="s">
        <v>12790</v>
      </c>
      <c r="I4348" s="50">
        <f>(DAX__2019_2020__33[[#This Row],[Adj Close]]-DAX__2019_2020__33[[#This Row],[Adj Open]])/DAX__2019_2020__33[[#This Row],[Adj Open]]</f>
        <v>-4.1946884955752307E-2</v>
      </c>
      <c r="J4348" s="50">
        <f>DAX__2019_2020__33[[#This Row],[Adj Close]]-DAX__2019_2020__33[[#This Row],[Adj Open]]</f>
        <v>-2.0974094084324193</v>
      </c>
      <c r="K4348" s="50">
        <v>1233149</v>
      </c>
    </row>
    <row r="4349" spans="1:11" x14ac:dyDescent="0.3">
      <c r="A4349" s="51" t="str">
        <f t="shared" si="72"/>
        <v>CON.DE</v>
      </c>
      <c r="B4349" s="52" t="s">
        <v>390</v>
      </c>
      <c r="C4349" s="50" t="s">
        <v>5180</v>
      </c>
      <c r="D4349" s="50">
        <f>DAX__2019_2020__33[[#This Row],[Open]]*(DAX__2019_2020__33[[#This Row],[Adj Close]]/DAX__2019_2020__33[[#This Row],[Close]])</f>
        <v>50.17855698717031</v>
      </c>
      <c r="E4349" s="50" t="s">
        <v>9143</v>
      </c>
      <c r="F4349" s="50" t="s">
        <v>11700</v>
      </c>
      <c r="G4349" s="50" t="s">
        <v>7761</v>
      </c>
      <c r="H4349" s="50" t="s">
        <v>12791</v>
      </c>
      <c r="I4349" s="50">
        <f>(DAX__2019_2020__33[[#This Row],[Adj Close]]-DAX__2019_2020__33[[#This Row],[Adj Open]])/DAX__2019_2020__33[[#This Row],[Adj Open]]</f>
        <v>1.1640211434916843E-2</v>
      </c>
      <c r="J4349" s="50">
        <f>DAX__2019_2020__33[[#This Row],[Adj Close]]-DAX__2019_2020__33[[#This Row],[Adj Open]]</f>
        <v>0.58408901282968628</v>
      </c>
      <c r="K4349" s="50">
        <v>1856029</v>
      </c>
    </row>
    <row r="4350" spans="1:11" x14ac:dyDescent="0.3">
      <c r="A4350" s="51" t="str">
        <f t="shared" si="72"/>
        <v>CON.DE</v>
      </c>
      <c r="B4350" s="52" t="s">
        <v>391</v>
      </c>
      <c r="C4350" s="50" t="s">
        <v>9019</v>
      </c>
      <c r="D4350" s="50">
        <f>DAX__2019_2020__33[[#This Row],[Open]]*(DAX__2019_2020__33[[#This Row],[Adj Close]]/DAX__2019_2020__33[[#This Row],[Close]])</f>
        <v>48.231592558557502</v>
      </c>
      <c r="E4350" s="50" t="s">
        <v>8754</v>
      </c>
      <c r="F4350" s="50" t="s">
        <v>864</v>
      </c>
      <c r="G4350" s="50" t="s">
        <v>5059</v>
      </c>
      <c r="H4350" s="50" t="s">
        <v>12792</v>
      </c>
      <c r="I4350" s="50">
        <f>(DAX__2019_2020__33[[#This Row],[Adj Close]]-DAX__2019_2020__33[[#This Row],[Adj Open]])/DAX__2019_2020__33[[#This Row],[Adj Open]]</f>
        <v>6.3302770642201855E-2</v>
      </c>
      <c r="J4350" s="50">
        <f>DAX__2019_2020__33[[#This Row],[Adj Close]]-DAX__2019_2020__33[[#This Row],[Adj Open]]</f>
        <v>3.0531934414424953</v>
      </c>
      <c r="K4350" s="50">
        <v>1230290</v>
      </c>
    </row>
    <row r="4351" spans="1:11" x14ac:dyDescent="0.3">
      <c r="A4351" s="51" t="str">
        <f t="shared" si="72"/>
        <v>CON.DE</v>
      </c>
      <c r="B4351" s="52" t="s">
        <v>392</v>
      </c>
      <c r="C4351" s="50" t="s">
        <v>11328</v>
      </c>
      <c r="D4351" s="50">
        <f>DAX__2019_2020__33[[#This Row],[Open]]*(DAX__2019_2020__33[[#This Row],[Adj Close]]/DAX__2019_2020__33[[#This Row],[Close]])</f>
        <v>54.143278105250822</v>
      </c>
      <c r="E4351" s="50" t="s">
        <v>5304</v>
      </c>
      <c r="F4351" s="50" t="s">
        <v>4962</v>
      </c>
      <c r="G4351" s="50" t="s">
        <v>5304</v>
      </c>
      <c r="H4351" s="50" t="s">
        <v>12793</v>
      </c>
      <c r="I4351" s="50">
        <f>(DAX__2019_2020__33[[#This Row],[Adj Close]]-DAX__2019_2020__33[[#This Row],[Adj Open]])/DAX__2019_2020__33[[#This Row],[Adj Open]]</f>
        <v>7.5678293559986828E-2</v>
      </c>
      <c r="J4351" s="50">
        <f>DAX__2019_2020__33[[#This Row],[Adj Close]]-DAX__2019_2020__33[[#This Row],[Adj Open]]</f>
        <v>4.0974708947491791</v>
      </c>
      <c r="K4351" s="50">
        <v>1267478</v>
      </c>
    </row>
    <row r="4352" spans="1:11" x14ac:dyDescent="0.3">
      <c r="A4352" s="51" t="str">
        <f t="shared" si="72"/>
        <v>CON.DE</v>
      </c>
      <c r="B4352" s="52" t="s">
        <v>393</v>
      </c>
      <c r="C4352" s="50" t="s">
        <v>7505</v>
      </c>
      <c r="D4352" s="50">
        <f>DAX__2019_2020__33[[#This Row],[Open]]*(DAX__2019_2020__33[[#This Row],[Adj Close]]/DAX__2019_2020__33[[#This Row],[Close]])</f>
        <v>61.329348332181254</v>
      </c>
      <c r="E4352" s="50" t="s">
        <v>9308</v>
      </c>
      <c r="F4352" s="50" t="s">
        <v>5603</v>
      </c>
      <c r="G4352" s="50" t="s">
        <v>5559</v>
      </c>
      <c r="H4352" s="50" t="s">
        <v>12794</v>
      </c>
      <c r="I4352" s="50">
        <f>(DAX__2019_2020__33[[#This Row],[Adj Close]]-DAX__2019_2020__33[[#This Row],[Adj Open]])/DAX__2019_2020__33[[#This Row],[Adj Open]]</f>
        <v>-3.2900518056254609E-2</v>
      </c>
      <c r="J4352" s="50">
        <f>DAX__2019_2020__33[[#This Row],[Adj Close]]-DAX__2019_2020__33[[#This Row],[Adj Open]]</f>
        <v>-2.0177673321812577</v>
      </c>
      <c r="K4352" s="50">
        <v>937878</v>
      </c>
    </row>
    <row r="4353" spans="1:11" x14ac:dyDescent="0.3">
      <c r="A4353" s="51" t="str">
        <f t="shared" si="72"/>
        <v>CON.DE</v>
      </c>
      <c r="B4353" s="52" t="s">
        <v>394</v>
      </c>
      <c r="C4353" s="50" t="s">
        <v>7358</v>
      </c>
      <c r="D4353" s="50">
        <f>DAX__2019_2020__33[[#This Row],[Open]]*(DAX__2019_2020__33[[#This Row],[Adj Close]]/DAX__2019_2020__33[[#This Row],[Close]])</f>
        <v>57.975256908919107</v>
      </c>
      <c r="E4353" s="50" t="s">
        <v>8866</v>
      </c>
      <c r="F4353" s="50" t="s">
        <v>5546</v>
      </c>
      <c r="G4353" s="50" t="s">
        <v>8866</v>
      </c>
      <c r="H4353" s="50" t="s">
        <v>12795</v>
      </c>
      <c r="I4353" s="50">
        <f>(DAX__2019_2020__33[[#This Row],[Adj Close]]-DAX__2019_2020__33[[#This Row],[Adj Open]])/DAX__2019_2020__33[[#This Row],[Adj Open]]</f>
        <v>4.9763317058057727E-2</v>
      </c>
      <c r="J4353" s="50">
        <f>DAX__2019_2020__33[[#This Row],[Adj Close]]-DAX__2019_2020__33[[#This Row],[Adj Open]]</f>
        <v>2.8850410910808932</v>
      </c>
      <c r="K4353" s="50">
        <v>854231</v>
      </c>
    </row>
    <row r="4354" spans="1:11" x14ac:dyDescent="0.3">
      <c r="A4354" s="51" t="str">
        <f t="shared" si="72"/>
        <v>CON.DE</v>
      </c>
      <c r="B4354" s="52" t="s">
        <v>395</v>
      </c>
      <c r="C4354" s="50" t="s">
        <v>5330</v>
      </c>
      <c r="D4354" s="50">
        <f>DAX__2019_2020__33[[#This Row],[Open]]*(DAX__2019_2020__33[[#This Row],[Adj Close]]/DAX__2019_2020__33[[#This Row],[Close]])</f>
        <v>59.293879179005224</v>
      </c>
      <c r="E4354" s="50" t="s">
        <v>12796</v>
      </c>
      <c r="F4354" s="50" t="s">
        <v>8061</v>
      </c>
      <c r="G4354" s="50" t="s">
        <v>5345</v>
      </c>
      <c r="H4354" s="50" t="s">
        <v>12797</v>
      </c>
      <c r="I4354" s="50">
        <f>(DAX__2019_2020__33[[#This Row],[Adj Close]]-DAX__2019_2020__33[[#This Row],[Adj Open]])/DAX__2019_2020__33[[#This Row],[Adj Open]]</f>
        <v>-3.4328402985074745E-2</v>
      </c>
      <c r="J4354" s="50">
        <f>DAX__2019_2020__33[[#This Row],[Adj Close]]-DAX__2019_2020__33[[#This Row],[Adj Open]]</f>
        <v>-2.0354641790052241</v>
      </c>
      <c r="K4354" s="50">
        <v>912599</v>
      </c>
    </row>
    <row r="4355" spans="1:11" x14ac:dyDescent="0.3">
      <c r="A4355" s="51" t="str">
        <f t="shared" si="72"/>
        <v>CON.DE</v>
      </c>
      <c r="B4355" s="52" t="s">
        <v>396</v>
      </c>
      <c r="C4355" s="50" t="s">
        <v>9211</v>
      </c>
      <c r="D4355" s="50">
        <f>DAX__2019_2020__33[[#This Row],[Open]]*(DAX__2019_2020__33[[#This Row],[Adj Close]]/DAX__2019_2020__33[[#This Row],[Close]])</f>
        <v>57.408871540610917</v>
      </c>
      <c r="E4355" s="50" t="s">
        <v>5188</v>
      </c>
      <c r="F4355" s="50" t="s">
        <v>7692</v>
      </c>
      <c r="G4355" s="50" t="s">
        <v>7862</v>
      </c>
      <c r="H4355" s="50" t="s">
        <v>12798</v>
      </c>
      <c r="I4355" s="50">
        <f>(DAX__2019_2020__33[[#This Row],[Adj Close]]-DAX__2019_2020__33[[#This Row],[Adj Open]])/DAX__2019_2020__33[[#This Row],[Adj Open]]</f>
        <v>-1.2949035935762087E-2</v>
      </c>
      <c r="J4355" s="50">
        <f>DAX__2019_2020__33[[#This Row],[Adj Close]]-DAX__2019_2020__33[[#This Row],[Adj Open]]</f>
        <v>-0.74338954061092011</v>
      </c>
      <c r="K4355" s="50">
        <v>703076</v>
      </c>
    </row>
    <row r="4356" spans="1:11" x14ac:dyDescent="0.3">
      <c r="A4356" s="51" t="str">
        <f t="shared" si="72"/>
        <v>CON.DE</v>
      </c>
      <c r="B4356" s="52" t="s">
        <v>397</v>
      </c>
      <c r="C4356" s="50" t="s">
        <v>8808</v>
      </c>
      <c r="D4356" s="50">
        <f>DAX__2019_2020__33[[#This Row],[Open]]*(DAX__2019_2020__33[[#This Row],[Adj Close]]/DAX__2019_2020__33[[#This Row],[Close]])</f>
        <v>57.276119865685644</v>
      </c>
      <c r="E4356" s="50" t="s">
        <v>4955</v>
      </c>
      <c r="F4356" s="50" t="s">
        <v>11378</v>
      </c>
      <c r="G4356" s="50" t="s">
        <v>8792</v>
      </c>
      <c r="H4356" s="50" t="s">
        <v>12799</v>
      </c>
      <c r="I4356" s="50">
        <f>(DAX__2019_2020__33[[#This Row],[Adj Close]]-DAX__2019_2020__33[[#This Row],[Adj Open]])/DAX__2019_2020__33[[#This Row],[Adj Open]]</f>
        <v>1.3751544904951431E-2</v>
      </c>
      <c r="J4356" s="50">
        <f>DAX__2019_2020__33[[#This Row],[Adj Close]]-DAX__2019_2020__33[[#This Row],[Adj Open]]</f>
        <v>0.78763513431435683</v>
      </c>
      <c r="K4356" s="50">
        <v>950299</v>
      </c>
    </row>
    <row r="4357" spans="1:11" x14ac:dyDescent="0.3">
      <c r="A4357" s="51" t="str">
        <f t="shared" si="72"/>
        <v>CON.DE</v>
      </c>
      <c r="B4357" s="52" t="s">
        <v>398</v>
      </c>
      <c r="C4357" s="50" t="s">
        <v>5034</v>
      </c>
      <c r="D4357" s="50">
        <f>DAX__2019_2020__33[[#This Row],[Open]]*(DAX__2019_2020__33[[#This Row],[Adj Close]]/DAX__2019_2020__33[[#This Row],[Close]])</f>
        <v>55.311455578512394</v>
      </c>
      <c r="E4357" s="50" t="s">
        <v>7306</v>
      </c>
      <c r="F4357" s="50" t="s">
        <v>12800</v>
      </c>
      <c r="G4357" s="50" t="s">
        <v>5004</v>
      </c>
      <c r="H4357" s="50" t="s">
        <v>12801</v>
      </c>
      <c r="I4357" s="50">
        <f>(DAX__2019_2020__33[[#This Row],[Adj Close]]-DAX__2019_2020__33[[#This Row],[Adj Open]])/DAX__2019_2020__33[[#This Row],[Adj Open]]</f>
        <v>-3.199999999999998E-2</v>
      </c>
      <c r="J4357" s="50">
        <f>DAX__2019_2020__33[[#This Row],[Adj Close]]-DAX__2019_2020__33[[#This Row],[Adj Open]]</f>
        <v>-1.7699665785123955</v>
      </c>
      <c r="K4357" s="50">
        <v>1001118</v>
      </c>
    </row>
    <row r="4358" spans="1:11" x14ac:dyDescent="0.3">
      <c r="A4358" s="51" t="str">
        <f t="shared" si="72"/>
        <v>CON.DE</v>
      </c>
      <c r="B4358" s="52" t="s">
        <v>399</v>
      </c>
      <c r="C4358" s="50" t="s">
        <v>5183</v>
      </c>
      <c r="D4358" s="50">
        <f>DAX__2019_2020__33[[#This Row],[Open]]*(DAX__2019_2020__33[[#This Row],[Adj Close]]/DAX__2019_2020__33[[#This Row],[Close]])</f>
        <v>53.38219466666667</v>
      </c>
      <c r="E4358" s="50" t="s">
        <v>8091</v>
      </c>
      <c r="F4358" s="50" t="s">
        <v>5089</v>
      </c>
      <c r="G4358" s="50" t="s">
        <v>7826</v>
      </c>
      <c r="H4358" s="50" t="s">
        <v>12802</v>
      </c>
      <c r="I4358" s="50">
        <f>(DAX__2019_2020__33[[#This Row],[Adj Close]]-DAX__2019_2020__33[[#This Row],[Adj Open]])/DAX__2019_2020__33[[#This Row],[Adj Open]]</f>
        <v>-2.3209549071618956E-3</v>
      </c>
      <c r="J4358" s="50">
        <f>DAX__2019_2020__33[[#This Row],[Adj Close]]-DAX__2019_2020__33[[#This Row],[Adj Open]]</f>
        <v>-0.12389766666667157</v>
      </c>
      <c r="K4358" s="50">
        <v>1382496</v>
      </c>
    </row>
    <row r="4359" spans="1:11" x14ac:dyDescent="0.3">
      <c r="A4359" s="51" t="str">
        <f t="shared" si="72"/>
        <v>CON.DE</v>
      </c>
      <c r="B4359" s="52" t="s">
        <v>400</v>
      </c>
      <c r="C4359" s="50" t="s">
        <v>4962</v>
      </c>
      <c r="D4359" s="50">
        <f>DAX__2019_2020__33[[#This Row],[Open]]*(DAX__2019_2020__33[[#This Row],[Adj Close]]/DAX__2019_2020__33[[#This Row],[Close]])</f>
        <v>53.09899878249503</v>
      </c>
      <c r="E4359" s="50" t="s">
        <v>7900</v>
      </c>
      <c r="F4359" s="50" t="s">
        <v>7627</v>
      </c>
      <c r="G4359" s="50" t="s">
        <v>4983</v>
      </c>
      <c r="H4359" s="50" t="s">
        <v>12803</v>
      </c>
      <c r="I4359" s="50">
        <f>(DAX__2019_2020__33[[#This Row],[Adj Close]]-DAX__2019_2020__33[[#This Row],[Adj Open]])/DAX__2019_2020__33[[#This Row],[Adj Open]]</f>
        <v>6.6668333333324051E-4</v>
      </c>
      <c r="J4359" s="50">
        <f>DAX__2019_2020__33[[#This Row],[Adj Close]]-DAX__2019_2020__33[[#This Row],[Adj Open]]</f>
        <v>3.5400217504971465E-2</v>
      </c>
      <c r="K4359" s="50">
        <v>639221</v>
      </c>
    </row>
    <row r="4360" spans="1:11" x14ac:dyDescent="0.3">
      <c r="A4360" s="51" t="str">
        <f t="shared" si="72"/>
        <v>CON.DE</v>
      </c>
      <c r="B4360" s="52" t="s">
        <v>401</v>
      </c>
      <c r="C4360" s="50" t="s">
        <v>8075</v>
      </c>
      <c r="D4360" s="50">
        <f>DAX__2019_2020__33[[#This Row],[Open]]*(DAX__2019_2020__33[[#This Row],[Adj Close]]/DAX__2019_2020__33[[#This Row],[Close]])</f>
        <v>56.284940997082131</v>
      </c>
      <c r="E4360" s="50" t="s">
        <v>5557</v>
      </c>
      <c r="F4360" s="50" t="s">
        <v>5034</v>
      </c>
      <c r="G4360" s="50" t="s">
        <v>9167</v>
      </c>
      <c r="H4360" s="50" t="s">
        <v>12804</v>
      </c>
      <c r="I4360" s="50">
        <f>(DAX__2019_2020__33[[#This Row],[Adj Close]]-DAX__2019_2020__33[[#This Row],[Adj Open]])/DAX__2019_2020__33[[#This Row],[Adj Open]]</f>
        <v>4.6855410278471975E-2</v>
      </c>
      <c r="J4360" s="50">
        <f>DAX__2019_2020__33[[#This Row],[Adj Close]]-DAX__2019_2020__33[[#This Row],[Adj Open]]</f>
        <v>2.6372540029178708</v>
      </c>
      <c r="K4360" s="50">
        <v>941624</v>
      </c>
    </row>
    <row r="4361" spans="1:11" x14ac:dyDescent="0.3">
      <c r="A4361" s="51" t="str">
        <f t="shared" si="72"/>
        <v>CON.DE</v>
      </c>
      <c r="B4361" s="52" t="s">
        <v>402</v>
      </c>
      <c r="C4361" s="50" t="s">
        <v>5251</v>
      </c>
      <c r="D4361" s="50">
        <f>DAX__2019_2020__33[[#This Row],[Open]]*(DAX__2019_2020__33[[#This Row],[Adj Close]]/DAX__2019_2020__33[[#This Row],[Close]])</f>
        <v>61.276242562726836</v>
      </c>
      <c r="E4361" s="50" t="s">
        <v>5414</v>
      </c>
      <c r="F4361" s="50" t="s">
        <v>8014</v>
      </c>
      <c r="G4361" s="50" t="s">
        <v>5233</v>
      </c>
      <c r="H4361" s="50" t="s">
        <v>12805</v>
      </c>
      <c r="I4361" s="50">
        <f>(DAX__2019_2020__33[[#This Row],[Adj Close]]-DAX__2019_2020__33[[#This Row],[Adj Open]])/DAX__2019_2020__33[[#This Row],[Adj Open]]</f>
        <v>6.6435443860063375E-3</v>
      </c>
      <c r="J4361" s="50">
        <f>DAX__2019_2020__33[[#This Row],[Adj Close]]-DAX__2019_2020__33[[#This Row],[Adj Open]]</f>
        <v>0.40709143727316643</v>
      </c>
      <c r="K4361" s="50">
        <v>1257441</v>
      </c>
    </row>
    <row r="4362" spans="1:11" x14ac:dyDescent="0.3">
      <c r="A4362" s="51" t="str">
        <f t="shared" ref="A4362:A4425" si="73">"CON.DE"</f>
        <v>CON.DE</v>
      </c>
      <c r="B4362" s="52" t="s">
        <v>403</v>
      </c>
      <c r="C4362" s="50" t="s">
        <v>5323</v>
      </c>
      <c r="D4362" s="50">
        <f>DAX__2019_2020__33[[#This Row],[Open]]*(DAX__2019_2020__33[[#This Row],[Adj Close]]/DAX__2019_2020__33[[#This Row],[Close]])</f>
        <v>61.417842235525512</v>
      </c>
      <c r="E4362" s="50" t="s">
        <v>5427</v>
      </c>
      <c r="F4362" s="50" t="s">
        <v>5232</v>
      </c>
      <c r="G4362" s="50" t="s">
        <v>11513</v>
      </c>
      <c r="H4362" s="50" t="s">
        <v>12806</v>
      </c>
      <c r="I4362" s="50">
        <f>(DAX__2019_2020__33[[#This Row],[Adj Close]]-DAX__2019_2020__33[[#This Row],[Adj Open]])/DAX__2019_2020__33[[#This Row],[Adj Open]]</f>
        <v>1.0086397403850195E-2</v>
      </c>
      <c r="J4362" s="50">
        <f>DAX__2019_2020__33[[#This Row],[Adj Close]]-DAX__2019_2020__33[[#This Row],[Adj Open]]</f>
        <v>0.61948476447448542</v>
      </c>
      <c r="K4362" s="50">
        <v>793987</v>
      </c>
    </row>
    <row r="4363" spans="1:11" x14ac:dyDescent="0.3">
      <c r="A4363" s="51" t="str">
        <f t="shared" si="73"/>
        <v>CON.DE</v>
      </c>
      <c r="B4363" s="52" t="s">
        <v>404</v>
      </c>
      <c r="C4363" s="50" t="s">
        <v>12807</v>
      </c>
      <c r="D4363" s="50">
        <f>DAX__2019_2020__33[[#This Row],[Open]]*(DAX__2019_2020__33[[#This Row],[Adj Close]]/DAX__2019_2020__33[[#This Row],[Close]])</f>
        <v>63.417908665372714</v>
      </c>
      <c r="E4363" s="50" t="s">
        <v>11902</v>
      </c>
      <c r="F4363" s="50" t="s">
        <v>12808</v>
      </c>
      <c r="G4363" s="50" t="s">
        <v>11860</v>
      </c>
      <c r="H4363" s="50" t="s">
        <v>12809</v>
      </c>
      <c r="I4363" s="50">
        <f>(DAX__2019_2020__33[[#This Row],[Adj Close]]-DAX__2019_2020__33[[#This Row],[Adj Open]])/DAX__2019_2020__33[[#This Row],[Adj Open]]</f>
        <v>1.9257562419337959E-2</v>
      </c>
      <c r="J4363" s="50">
        <f>DAX__2019_2020__33[[#This Row],[Adj Close]]-DAX__2019_2020__33[[#This Row],[Adj Open]]</f>
        <v>1.2212743346272887</v>
      </c>
      <c r="K4363" s="50">
        <v>981029</v>
      </c>
    </row>
    <row r="4364" spans="1:11" x14ac:dyDescent="0.3">
      <c r="A4364" s="51" t="str">
        <f t="shared" si="73"/>
        <v>CON.DE</v>
      </c>
      <c r="B4364" s="52" t="s">
        <v>405</v>
      </c>
      <c r="C4364" s="50" t="s">
        <v>9446</v>
      </c>
      <c r="D4364" s="50">
        <f>DAX__2019_2020__33[[#This Row],[Open]]*(DAX__2019_2020__33[[#This Row],[Adj Close]]/DAX__2019_2020__33[[#This Row],[Close]])</f>
        <v>66.462246679747039</v>
      </c>
      <c r="E4364" s="50" t="s">
        <v>12810</v>
      </c>
      <c r="F4364" s="50" t="s">
        <v>11072</v>
      </c>
      <c r="G4364" s="50" t="s">
        <v>5397</v>
      </c>
      <c r="H4364" s="50" t="s">
        <v>12811</v>
      </c>
      <c r="I4364" s="50">
        <f>(DAX__2019_2020__33[[#This Row],[Adj Close]]-DAX__2019_2020__33[[#This Row],[Adj Open]])/DAX__2019_2020__33[[#This Row],[Adj Open]]</f>
        <v>-1.171767008569026E-2</v>
      </c>
      <c r="J4364" s="50">
        <f>DAX__2019_2020__33[[#This Row],[Adj Close]]-DAX__2019_2020__33[[#This Row],[Adj Open]]</f>
        <v>-0.77878267974703874</v>
      </c>
      <c r="K4364" s="50">
        <v>851678</v>
      </c>
    </row>
    <row r="4365" spans="1:11" x14ac:dyDescent="0.3">
      <c r="A4365" s="51" t="str">
        <f t="shared" si="73"/>
        <v>CON.DE</v>
      </c>
      <c r="B4365" s="52" t="s">
        <v>406</v>
      </c>
      <c r="C4365" s="50" t="s">
        <v>11494</v>
      </c>
      <c r="D4365" s="50">
        <f>DAX__2019_2020__33[[#This Row],[Open]]*(DAX__2019_2020__33[[#This Row],[Adj Close]]/DAX__2019_2020__33[[#This Row],[Close]])</f>
        <v>66.108252096230288</v>
      </c>
      <c r="E4365" s="50" t="s">
        <v>11494</v>
      </c>
      <c r="F4365" s="50" t="s">
        <v>5422</v>
      </c>
      <c r="G4365" s="50" t="s">
        <v>8884</v>
      </c>
      <c r="H4365" s="50" t="s">
        <v>12812</v>
      </c>
      <c r="I4365" s="50">
        <f>(DAX__2019_2020__33[[#This Row],[Adj Close]]-DAX__2019_2020__33[[#This Row],[Adj Open]])/DAX__2019_2020__33[[#This Row],[Adj Open]]</f>
        <v>-7.5501997677456453E-2</v>
      </c>
      <c r="J4365" s="50">
        <f>DAX__2019_2020__33[[#This Row],[Adj Close]]-DAX__2019_2020__33[[#This Row],[Adj Open]]</f>
        <v>-4.9913050962302847</v>
      </c>
      <c r="K4365" s="50">
        <v>942425</v>
      </c>
    </row>
    <row r="4366" spans="1:11" x14ac:dyDescent="0.3">
      <c r="A4366" s="51" t="str">
        <f t="shared" si="73"/>
        <v>CON.DE</v>
      </c>
      <c r="B4366" s="52" t="s">
        <v>407</v>
      </c>
      <c r="C4366" s="50" t="s">
        <v>11513</v>
      </c>
      <c r="D4366" s="50">
        <f>DAX__2019_2020__33[[#This Row],[Open]]*(DAX__2019_2020__33[[#This Row],[Adj Close]]/DAX__2019_2020__33[[#This Row],[Close]])</f>
        <v>62.03733190561703</v>
      </c>
      <c r="E4366" s="50" t="s">
        <v>12813</v>
      </c>
      <c r="F4366" s="50" t="s">
        <v>11305</v>
      </c>
      <c r="G4366" s="50" t="s">
        <v>12814</v>
      </c>
      <c r="H4366" s="50" t="s">
        <v>12815</v>
      </c>
      <c r="I4366" s="50">
        <f>(DAX__2019_2020__33[[#This Row],[Adj Close]]-DAX__2019_2020__33[[#This Row],[Adj Open]])/DAX__2019_2020__33[[#This Row],[Adj Open]]</f>
        <v>-1.0271055927847494E-2</v>
      </c>
      <c r="J4366" s="50">
        <f>DAX__2019_2020__33[[#This Row],[Adj Close]]-DAX__2019_2020__33[[#This Row],[Adj Open]]</f>
        <v>-0.63718890561703034</v>
      </c>
      <c r="K4366" s="50">
        <v>599409</v>
      </c>
    </row>
    <row r="4367" spans="1:11" x14ac:dyDescent="0.3">
      <c r="A4367" s="51" t="str">
        <f t="shared" si="73"/>
        <v>CON.DE</v>
      </c>
      <c r="B4367" s="52" t="s">
        <v>408</v>
      </c>
      <c r="C4367" s="50" t="s">
        <v>7543</v>
      </c>
      <c r="D4367" s="50">
        <f>DAX__2019_2020__33[[#This Row],[Open]]*(DAX__2019_2020__33[[#This Row],[Adj Close]]/DAX__2019_2020__33[[#This Row],[Close]])</f>
        <v>64.586086333310902</v>
      </c>
      <c r="E4367" s="50" t="s">
        <v>11890</v>
      </c>
      <c r="F4367" s="50" t="s">
        <v>12816</v>
      </c>
      <c r="G4367" s="50" t="s">
        <v>11040</v>
      </c>
      <c r="H4367" s="50" t="s">
        <v>12817</v>
      </c>
      <c r="I4367" s="50">
        <f>(DAX__2019_2020__33[[#This Row],[Adj Close]]-DAX__2019_2020__33[[#This Row],[Adj Open]])/DAX__2019_2020__33[[#This Row],[Adj Open]]</f>
        <v>1.918333711222288E-3</v>
      </c>
      <c r="J4367" s="50">
        <f>DAX__2019_2020__33[[#This Row],[Adj Close]]-DAX__2019_2020__33[[#This Row],[Adj Open]]</f>
        <v>0.1238976666891034</v>
      </c>
      <c r="K4367" s="50">
        <v>1255257</v>
      </c>
    </row>
    <row r="4368" spans="1:11" x14ac:dyDescent="0.3">
      <c r="A4368" s="51" t="str">
        <f t="shared" si="73"/>
        <v>CON.DE</v>
      </c>
      <c r="B4368" s="52" t="s">
        <v>409</v>
      </c>
      <c r="C4368" s="50" t="s">
        <v>9397</v>
      </c>
      <c r="D4368" s="50">
        <f>DAX__2019_2020__33[[#This Row],[Open]]*(DAX__2019_2020__33[[#This Row],[Adj Close]]/DAX__2019_2020__33[[#This Row],[Close]])</f>
        <v>65.400271825910778</v>
      </c>
      <c r="E4368" s="50" t="s">
        <v>9397</v>
      </c>
      <c r="F4368" s="50" t="s">
        <v>11853</v>
      </c>
      <c r="G4368" s="50" t="s">
        <v>5414</v>
      </c>
      <c r="H4368" s="50" t="s">
        <v>12818</v>
      </c>
      <c r="I4368" s="50">
        <f>(DAX__2019_2020__33[[#This Row],[Adj Close]]-DAX__2019_2020__33[[#This Row],[Adj Open]])/DAX__2019_2020__33[[#This Row],[Adj Open]]</f>
        <v>-3.2476345535146361E-2</v>
      </c>
      <c r="J4368" s="50">
        <f>DAX__2019_2020__33[[#This Row],[Adj Close]]-DAX__2019_2020__33[[#This Row],[Adj Open]]</f>
        <v>-2.1239618259107758</v>
      </c>
      <c r="K4368" s="50">
        <v>795877</v>
      </c>
    </row>
    <row r="4369" spans="1:11" x14ac:dyDescent="0.3">
      <c r="A4369" s="51" t="str">
        <f t="shared" si="73"/>
        <v>CON.DE</v>
      </c>
      <c r="B4369" s="52" t="s">
        <v>410</v>
      </c>
      <c r="C4369" s="50" t="s">
        <v>9146</v>
      </c>
      <c r="D4369" s="50">
        <f>DAX__2019_2020__33[[#This Row],[Open]]*(DAX__2019_2020__33[[#This Row],[Adj Close]]/DAX__2019_2020__33[[#This Row],[Close]])</f>
        <v>61.984230812234685</v>
      </c>
      <c r="E4369" s="50" t="s">
        <v>11513</v>
      </c>
      <c r="F4369" s="50" t="s">
        <v>5342</v>
      </c>
      <c r="G4369" s="50" t="s">
        <v>8038</v>
      </c>
      <c r="H4369" s="50" t="s">
        <v>12819</v>
      </c>
      <c r="I4369" s="50">
        <f>(DAX__2019_2020__33[[#This Row],[Adj Close]]-DAX__2019_2020__33[[#This Row],[Adj Open]])/DAX__2019_2020__33[[#This Row],[Adj Open]]</f>
        <v>-2.6556267467785982E-2</v>
      </c>
      <c r="J4369" s="50">
        <f>DAX__2019_2020__33[[#This Row],[Adj Close]]-DAX__2019_2020__33[[#This Row],[Adj Open]]</f>
        <v>-1.6460698122346855</v>
      </c>
      <c r="K4369" s="50">
        <v>906145</v>
      </c>
    </row>
    <row r="4370" spans="1:11" x14ac:dyDescent="0.3">
      <c r="A4370" s="51" t="str">
        <f t="shared" si="73"/>
        <v>CON.DE</v>
      </c>
      <c r="B4370" s="52" t="s">
        <v>411</v>
      </c>
      <c r="C4370" s="50" t="s">
        <v>5485</v>
      </c>
      <c r="D4370" s="50">
        <f>DAX__2019_2020__33[[#This Row],[Open]]*(DAX__2019_2020__33[[#This Row],[Adj Close]]/DAX__2019_2020__33[[#This Row],[Close]])</f>
        <v>61.240836417622553</v>
      </c>
      <c r="E4370" s="50" t="s">
        <v>12814</v>
      </c>
      <c r="F4370" s="50" t="s">
        <v>5338</v>
      </c>
      <c r="G4370" s="50" t="s">
        <v>8876</v>
      </c>
      <c r="H4370" s="50" t="s">
        <v>12820</v>
      </c>
      <c r="I4370" s="50">
        <f>(DAX__2019_2020__33[[#This Row],[Adj Close]]-DAX__2019_2020__33[[#This Row],[Adj Open]])/DAX__2019_2020__33[[#This Row],[Adj Open]]</f>
        <v>-4.0462284991137996E-3</v>
      </c>
      <c r="J4370" s="50">
        <f>DAX__2019_2020__33[[#This Row],[Adj Close]]-DAX__2019_2020__33[[#This Row],[Adj Open]]</f>
        <v>-0.24779441762255061</v>
      </c>
      <c r="K4370" s="50">
        <v>487978</v>
      </c>
    </row>
    <row r="4371" spans="1:11" x14ac:dyDescent="0.3">
      <c r="A4371" s="51" t="str">
        <f t="shared" si="73"/>
        <v>CON.DE</v>
      </c>
      <c r="B4371" s="52" t="s">
        <v>412</v>
      </c>
      <c r="C4371" s="50" t="s">
        <v>8907</v>
      </c>
      <c r="D4371" s="50">
        <f>DAX__2019_2020__33[[#This Row],[Open]]*(DAX__2019_2020__33[[#This Row],[Adj Close]]/DAX__2019_2020__33[[#This Row],[Close]])</f>
        <v>61.630239524152472</v>
      </c>
      <c r="E4371" s="50" t="s">
        <v>9249</v>
      </c>
      <c r="F4371" s="50" t="s">
        <v>5247</v>
      </c>
      <c r="G4371" s="50" t="s">
        <v>9308</v>
      </c>
      <c r="H4371" s="50" t="s">
        <v>12821</v>
      </c>
      <c r="I4371" s="50">
        <f>(DAX__2019_2020__33[[#This Row],[Adj Close]]-DAX__2019_2020__33[[#This Row],[Adj Open]])/DAX__2019_2020__33[[#This Row],[Adj Open]]</f>
        <v>2.5560008982768757E-2</v>
      </c>
      <c r="J4371" s="50">
        <f>DAX__2019_2020__33[[#This Row],[Adj Close]]-DAX__2019_2020__33[[#This Row],[Adj Open]]</f>
        <v>1.5752694758475272</v>
      </c>
      <c r="K4371" s="50">
        <v>609044</v>
      </c>
    </row>
    <row r="4372" spans="1:11" x14ac:dyDescent="0.3">
      <c r="A4372" s="51" t="str">
        <f t="shared" si="73"/>
        <v>CON.DE</v>
      </c>
      <c r="B4372" s="52" t="s">
        <v>413</v>
      </c>
      <c r="C4372" s="50" t="s">
        <v>12822</v>
      </c>
      <c r="D4372" s="50">
        <f>DAX__2019_2020__33[[#This Row],[Open]]*(DAX__2019_2020__33[[#This Row],[Adj Close]]/DAX__2019_2020__33[[#This Row],[Close]])</f>
        <v>61.647937648850004</v>
      </c>
      <c r="E4372" s="50" t="s">
        <v>7957</v>
      </c>
      <c r="F4372" s="50" t="s">
        <v>9606</v>
      </c>
      <c r="G4372" s="50" t="s">
        <v>7498</v>
      </c>
      <c r="H4372" s="50" t="s">
        <v>12823</v>
      </c>
      <c r="I4372" s="50">
        <f>(DAX__2019_2020__33[[#This Row],[Adj Close]]-DAX__2019_2020__33[[#This Row],[Adj Open]])/DAX__2019_2020__33[[#This Row],[Adj Open]]</f>
        <v>1.1483490583778697E-3</v>
      </c>
      <c r="J4372" s="50">
        <f>DAX__2019_2020__33[[#This Row],[Adj Close]]-DAX__2019_2020__33[[#This Row],[Adj Open]]</f>
        <v>7.0793351149994521E-2</v>
      </c>
      <c r="K4372" s="50">
        <v>693368</v>
      </c>
    </row>
    <row r="4373" spans="1:11" x14ac:dyDescent="0.3">
      <c r="A4373" s="51" t="str">
        <f t="shared" si="73"/>
        <v>CON.DE</v>
      </c>
      <c r="B4373" s="52" t="s">
        <v>414</v>
      </c>
      <c r="C4373" s="50" t="s">
        <v>11219</v>
      </c>
      <c r="D4373" s="50">
        <f>DAX__2019_2020__33[[#This Row],[Open]]*(DAX__2019_2020__33[[#This Row],[Adj Close]]/DAX__2019_2020__33[[#This Row],[Close]])</f>
        <v>63.541797795826163</v>
      </c>
      <c r="E4373" s="50" t="s">
        <v>11121</v>
      </c>
      <c r="F4373" s="50" t="s">
        <v>11851</v>
      </c>
      <c r="G4373" s="50" t="s">
        <v>11121</v>
      </c>
      <c r="H4373" s="50" t="s">
        <v>12824</v>
      </c>
      <c r="I4373" s="50">
        <f>(DAX__2019_2020__33[[#This Row],[Adj Close]]-DAX__2019_2020__33[[#This Row],[Adj Open]])/DAX__2019_2020__33[[#This Row],[Adj Open]]</f>
        <v>2.980499875466593E-2</v>
      </c>
      <c r="J4373" s="50">
        <f>DAX__2019_2020__33[[#This Row],[Adj Close]]-DAX__2019_2020__33[[#This Row],[Adj Open]]</f>
        <v>1.893863204173833</v>
      </c>
      <c r="K4373" s="50">
        <v>798879</v>
      </c>
    </row>
    <row r="4374" spans="1:11" x14ac:dyDescent="0.3">
      <c r="A4374" s="51" t="str">
        <f t="shared" si="73"/>
        <v>CON.DE</v>
      </c>
      <c r="B4374" s="52" t="s">
        <v>415</v>
      </c>
      <c r="C4374" s="50" t="s">
        <v>12825</v>
      </c>
      <c r="D4374" s="50">
        <f>DAX__2019_2020__33[[#This Row],[Open]]*(DAX__2019_2020__33[[#This Row],[Adj Close]]/DAX__2019_2020__33[[#This Row],[Close]])</f>
        <v>65.718863999999996</v>
      </c>
      <c r="E4374" s="50" t="s">
        <v>11211</v>
      </c>
      <c r="F4374" s="50" t="s">
        <v>7543</v>
      </c>
      <c r="G4374" s="50" t="s">
        <v>12825</v>
      </c>
      <c r="H4374" s="50" t="s">
        <v>12826</v>
      </c>
      <c r="I4374" s="50">
        <f>(DAX__2019_2020__33[[#This Row],[Adj Close]]-DAX__2019_2020__33[[#This Row],[Adj Open]])/DAX__2019_2020__33[[#This Row],[Adj Open]]</f>
        <v>0</v>
      </c>
      <c r="J4374" s="50">
        <f>DAX__2019_2020__33[[#This Row],[Adj Close]]-DAX__2019_2020__33[[#This Row],[Adj Open]]</f>
        <v>0</v>
      </c>
      <c r="K4374" s="50">
        <v>1147914</v>
      </c>
    </row>
    <row r="4375" spans="1:11" x14ac:dyDescent="0.3">
      <c r="A4375" s="51" t="str">
        <f t="shared" si="73"/>
        <v>CON.DE</v>
      </c>
      <c r="B4375" s="52" t="s">
        <v>416</v>
      </c>
      <c r="C4375" s="50" t="s">
        <v>12827</v>
      </c>
      <c r="D4375" s="50">
        <f>DAX__2019_2020__33[[#This Row],[Open]]*(DAX__2019_2020__33[[#This Row],[Adj Close]]/DAX__2019_2020__33[[#This Row],[Close]])</f>
        <v>66.267551421976435</v>
      </c>
      <c r="E4375" s="50" t="s">
        <v>12828</v>
      </c>
      <c r="F4375" s="50" t="s">
        <v>11412</v>
      </c>
      <c r="G4375" s="50" t="s">
        <v>12829</v>
      </c>
      <c r="H4375" s="50" t="s">
        <v>12830</v>
      </c>
      <c r="I4375" s="50">
        <f>(DAX__2019_2020__33[[#This Row],[Adj Close]]-DAX__2019_2020__33[[#This Row],[Adj Open]])/DAX__2019_2020__33[[#This Row],[Adj Open]]</f>
        <v>7.3718018444899211E-2</v>
      </c>
      <c r="J4375" s="50">
        <f>DAX__2019_2020__33[[#This Row],[Adj Close]]-DAX__2019_2020__33[[#This Row],[Adj Open]]</f>
        <v>4.8851125780235662</v>
      </c>
      <c r="K4375" s="50">
        <v>1269530</v>
      </c>
    </row>
    <row r="4376" spans="1:11" x14ac:dyDescent="0.3">
      <c r="A4376" s="51" t="str">
        <f t="shared" si="73"/>
        <v>CON.DE</v>
      </c>
      <c r="B4376" s="52" t="s">
        <v>417</v>
      </c>
      <c r="C4376" s="50" t="s">
        <v>12831</v>
      </c>
      <c r="D4376" s="50">
        <f>DAX__2019_2020__33[[#This Row],[Open]]*(DAX__2019_2020__33[[#This Row],[Adj Close]]/DAX__2019_2020__33[[#This Row],[Close]])</f>
        <v>72.568631550594489</v>
      </c>
      <c r="E4376" s="50" t="s">
        <v>12832</v>
      </c>
      <c r="F4376" s="50" t="s">
        <v>12833</v>
      </c>
      <c r="G4376" s="50" t="s">
        <v>5212</v>
      </c>
      <c r="H4376" s="50" t="s">
        <v>12834</v>
      </c>
      <c r="I4376" s="50">
        <f>(DAX__2019_2020__33[[#This Row],[Adj Close]]-DAX__2019_2020__33[[#This Row],[Adj Open]])/DAX__2019_2020__33[[#This Row],[Adj Open]]</f>
        <v>-5.8536621951219579E-2</v>
      </c>
      <c r="J4376" s="50">
        <f>DAX__2019_2020__33[[#This Row],[Adj Close]]-DAX__2019_2020__33[[#This Row],[Adj Open]]</f>
        <v>-4.2479225505944953</v>
      </c>
      <c r="K4376" s="50">
        <v>1432053</v>
      </c>
    </row>
    <row r="4377" spans="1:11" x14ac:dyDescent="0.3">
      <c r="A4377" s="51" t="str">
        <f t="shared" si="73"/>
        <v>CON.DE</v>
      </c>
      <c r="B4377" s="52" t="s">
        <v>418</v>
      </c>
      <c r="C4377" s="50" t="s">
        <v>9344</v>
      </c>
      <c r="D4377" s="50">
        <f>DAX__2019_2020__33[[#This Row],[Open]]*(DAX__2019_2020__33[[#This Row],[Adj Close]]/DAX__2019_2020__33[[#This Row],[Close]])</f>
        <v>69.739391525942722</v>
      </c>
      <c r="E4377" s="50" t="s">
        <v>12827</v>
      </c>
      <c r="F4377" s="50" t="s">
        <v>5437</v>
      </c>
      <c r="G4377" s="50" t="s">
        <v>11169</v>
      </c>
      <c r="H4377" s="50" t="s">
        <v>12835</v>
      </c>
      <c r="I4377" s="50">
        <f>(DAX__2019_2020__33[[#This Row],[Adj Close]]-DAX__2019_2020__33[[#This Row],[Adj Open]])/DAX__2019_2020__33[[#This Row],[Adj Open]]</f>
        <v>-1.1777368686062859E-2</v>
      </c>
      <c r="J4377" s="50">
        <f>DAX__2019_2020__33[[#This Row],[Adj Close]]-DAX__2019_2020__33[[#This Row],[Adj Open]]</f>
        <v>-0.82134652594271529</v>
      </c>
      <c r="K4377" s="50">
        <v>1118341</v>
      </c>
    </row>
    <row r="4378" spans="1:11" x14ac:dyDescent="0.3">
      <c r="A4378" s="51" t="str">
        <f t="shared" si="73"/>
        <v>CON.DE</v>
      </c>
      <c r="B4378" s="52" t="s">
        <v>419</v>
      </c>
      <c r="C4378" s="50" t="s">
        <v>9379</v>
      </c>
      <c r="D4378" s="50">
        <f>DAX__2019_2020__33[[#This Row],[Open]]*(DAX__2019_2020__33[[#This Row],[Adj Close]]/DAX__2019_2020__33[[#This Row],[Close]])</f>
        <v>69.70205981624747</v>
      </c>
      <c r="E4378" s="50" t="s">
        <v>12836</v>
      </c>
      <c r="F4378" s="50" t="s">
        <v>12837</v>
      </c>
      <c r="G4378" s="50" t="s">
        <v>12838</v>
      </c>
      <c r="H4378" s="50" t="s">
        <v>12839</v>
      </c>
      <c r="I4378" s="50">
        <f>(DAX__2019_2020__33[[#This Row],[Adj Close]]-DAX__2019_2020__33[[#This Row],[Adj Open]])/DAX__2019_2020__33[[#This Row],[Adj Open]]</f>
        <v>2.7048701124798936E-2</v>
      </c>
      <c r="J4378" s="50">
        <f>DAX__2019_2020__33[[#This Row],[Adj Close]]-DAX__2019_2020__33[[#This Row],[Adj Open]]</f>
        <v>1.8853501837525357</v>
      </c>
      <c r="K4378" s="50">
        <v>1014590</v>
      </c>
    </row>
    <row r="4379" spans="1:11" x14ac:dyDescent="0.3">
      <c r="A4379" s="51" t="str">
        <f t="shared" si="73"/>
        <v>CON.DE</v>
      </c>
      <c r="B4379" s="52" t="s">
        <v>420</v>
      </c>
      <c r="C4379" s="50" t="s">
        <v>11210</v>
      </c>
      <c r="D4379" s="50">
        <f>DAX__2019_2020__33[[#This Row],[Open]]*(DAX__2019_2020__33[[#This Row],[Adj Close]]/DAX__2019_2020__33[[#This Row],[Close]])</f>
        <v>71.662079533685798</v>
      </c>
      <c r="E4379" s="50" t="s">
        <v>12840</v>
      </c>
      <c r="F4379" s="50" t="s">
        <v>12841</v>
      </c>
      <c r="G4379" s="50" t="s">
        <v>12841</v>
      </c>
      <c r="H4379" s="50" t="s">
        <v>12842</v>
      </c>
      <c r="I4379" s="50">
        <f>(DAX__2019_2020__33[[#This Row],[Adj Close]]-DAX__2019_2020__33[[#This Row],[Adj Open]])/DAX__2019_2020__33[[#This Row],[Adj Open]]</f>
        <v>-2.5787913855013233E-2</v>
      </c>
      <c r="J4379" s="50">
        <f>DAX__2019_2020__33[[#This Row],[Adj Close]]-DAX__2019_2020__33[[#This Row],[Adj Open]]</f>
        <v>-1.8480155336857962</v>
      </c>
      <c r="K4379" s="50">
        <v>698825</v>
      </c>
    </row>
    <row r="4380" spans="1:11" x14ac:dyDescent="0.3">
      <c r="A4380" s="51" t="str">
        <f t="shared" si="73"/>
        <v>CON.DE</v>
      </c>
      <c r="B4380" s="52" t="s">
        <v>421</v>
      </c>
      <c r="C4380" s="50" t="s">
        <v>11097</v>
      </c>
      <c r="D4380" s="50">
        <f>DAX__2019_2020__33[[#This Row],[Open]]*(DAX__2019_2020__33[[#This Row],[Adj Close]]/DAX__2019_2020__33[[#This Row],[Close]])</f>
        <v>68.78737989190499</v>
      </c>
      <c r="E4380" s="50" t="s">
        <v>12843</v>
      </c>
      <c r="F4380" s="50" t="s">
        <v>9388</v>
      </c>
      <c r="G4380" s="50" t="s">
        <v>11492</v>
      </c>
      <c r="H4380" s="50" t="s">
        <v>12844</v>
      </c>
      <c r="I4380" s="50">
        <f>(DAX__2019_2020__33[[#This Row],[Adj Close]]-DAX__2019_2020__33[[#This Row],[Adj Open]])/DAX__2019_2020__33[[#This Row],[Adj Open]]</f>
        <v>1.7096364332280647E-2</v>
      </c>
      <c r="J4380" s="50">
        <f>DAX__2019_2020__33[[#This Row],[Adj Close]]-DAX__2019_2020__33[[#This Row],[Adj Open]]</f>
        <v>1.1760141080950035</v>
      </c>
      <c r="K4380" s="50">
        <v>805006</v>
      </c>
    </row>
    <row r="4381" spans="1:11" x14ac:dyDescent="0.3">
      <c r="A4381" s="51" t="str">
        <f t="shared" si="73"/>
        <v>CON.DE</v>
      </c>
      <c r="B4381" s="52" t="s">
        <v>422</v>
      </c>
      <c r="C4381" s="50" t="s">
        <v>11198</v>
      </c>
      <c r="D4381" s="50">
        <f>DAX__2019_2020__33[[#This Row],[Open]]*(DAX__2019_2020__33[[#This Row],[Adj Close]]/DAX__2019_2020__33[[#This Row],[Close]])</f>
        <v>70.728737391654221</v>
      </c>
      <c r="E4381" s="50" t="s">
        <v>12845</v>
      </c>
      <c r="F4381" s="50" t="s">
        <v>9457</v>
      </c>
      <c r="G4381" s="50" t="s">
        <v>12846</v>
      </c>
      <c r="H4381" s="50" t="s">
        <v>12847</v>
      </c>
      <c r="I4381" s="50">
        <f>(DAX__2019_2020__33[[#This Row],[Adj Close]]-DAX__2019_2020__33[[#This Row],[Adj Open]])/DAX__2019_2020__33[[#This Row],[Adj Open]]</f>
        <v>4.4075007179664755E-2</v>
      </c>
      <c r="J4381" s="50">
        <f>DAX__2019_2020__33[[#This Row],[Adj Close]]-DAX__2019_2020__33[[#This Row],[Adj Open]]</f>
        <v>3.1173696083457827</v>
      </c>
      <c r="K4381" s="50">
        <v>934757</v>
      </c>
    </row>
    <row r="4382" spans="1:11" x14ac:dyDescent="0.3">
      <c r="A4382" s="51" t="str">
        <f t="shared" si="73"/>
        <v>CON.DE</v>
      </c>
      <c r="B4382" s="52" t="s">
        <v>423</v>
      </c>
      <c r="C4382" s="50" t="s">
        <v>12848</v>
      </c>
      <c r="D4382" s="50">
        <f>DAX__2019_2020__33[[#This Row],[Open]]*(DAX__2019_2020__33[[#This Row],[Adj Close]]/DAX__2019_2020__33[[#This Row],[Close]])</f>
        <v>74.872784973158787</v>
      </c>
      <c r="E4382" s="50" t="s">
        <v>12849</v>
      </c>
      <c r="F4382" s="50" t="s">
        <v>12850</v>
      </c>
      <c r="G4382" s="50" t="s">
        <v>11180</v>
      </c>
      <c r="H4382" s="50" t="s">
        <v>12851</v>
      </c>
      <c r="I4382" s="50">
        <f>(DAX__2019_2020__33[[#This Row],[Adj Close]]-DAX__2019_2020__33[[#This Row],[Adj Open]])/DAX__2019_2020__33[[#This Row],[Adj Open]]</f>
        <v>-2.7175267674204973E-2</v>
      </c>
      <c r="J4382" s="50">
        <f>DAX__2019_2020__33[[#This Row],[Adj Close]]-DAX__2019_2020__33[[#This Row],[Adj Open]]</f>
        <v>-2.0346879731587819</v>
      </c>
      <c r="K4382" s="50">
        <v>590292</v>
      </c>
    </row>
    <row r="4383" spans="1:11" x14ac:dyDescent="0.3">
      <c r="A4383" s="51" t="str">
        <f t="shared" si="73"/>
        <v>CON.DE</v>
      </c>
      <c r="B4383" s="52" t="s">
        <v>424</v>
      </c>
      <c r="C4383" s="50" t="s">
        <v>9415</v>
      </c>
      <c r="D4383" s="50">
        <f>DAX__2019_2020__33[[#This Row],[Open]]*(DAX__2019_2020__33[[#This Row],[Adj Close]]/DAX__2019_2020__33[[#This Row],[Close]])</f>
        <v>72.334088816270807</v>
      </c>
      <c r="E4383" s="50" t="s">
        <v>12852</v>
      </c>
      <c r="F4383" s="50" t="s">
        <v>12853</v>
      </c>
      <c r="G4383" s="50" t="s">
        <v>9438</v>
      </c>
      <c r="H4383" s="50" t="s">
        <v>12854</v>
      </c>
      <c r="I4383" s="50">
        <f>(DAX__2019_2020__33[[#This Row],[Adj Close]]-DAX__2019_2020__33[[#This Row],[Adj Open]])/DAX__2019_2020__33[[#This Row],[Adj Open]]</f>
        <v>-2.580606451612824E-3</v>
      </c>
      <c r="J4383" s="50">
        <f>DAX__2019_2020__33[[#This Row],[Adj Close]]-DAX__2019_2020__33[[#This Row],[Adj Open]]</f>
        <v>-0.18666581627080348</v>
      </c>
      <c r="K4383" s="50">
        <v>474957</v>
      </c>
    </row>
    <row r="4384" spans="1:11" x14ac:dyDescent="0.3">
      <c r="A4384" s="51" t="str">
        <f t="shared" si="73"/>
        <v>CON.DE</v>
      </c>
      <c r="B4384" s="52" t="s">
        <v>425</v>
      </c>
      <c r="C4384" s="50" t="s">
        <v>11201</v>
      </c>
      <c r="D4384" s="50">
        <f>DAX__2019_2020__33[[#This Row],[Open]]*(DAX__2019_2020__33[[#This Row],[Adj Close]]/DAX__2019_2020__33[[#This Row],[Close]])</f>
        <v>71.120743333843279</v>
      </c>
      <c r="E4384" s="50" t="s">
        <v>11201</v>
      </c>
      <c r="F4384" s="50" t="s">
        <v>11886</v>
      </c>
      <c r="G4384" s="50" t="s">
        <v>11886</v>
      </c>
      <c r="H4384" s="50" t="s">
        <v>12855</v>
      </c>
      <c r="I4384" s="50">
        <f>(DAX__2019_2020__33[[#This Row],[Adj Close]]-DAX__2019_2020__33[[#This Row],[Adj Open]])/DAX__2019_2020__33[[#This Row],[Adj Open]]</f>
        <v>-6.2992062847456412E-2</v>
      </c>
      <c r="J4384" s="50">
        <f>DAX__2019_2020__33[[#This Row],[Adj Close]]-DAX__2019_2020__33[[#This Row],[Adj Open]]</f>
        <v>-4.4800423338432722</v>
      </c>
      <c r="K4384" s="50">
        <v>908951</v>
      </c>
    </row>
    <row r="4385" spans="1:11" x14ac:dyDescent="0.3">
      <c r="A4385" s="51" t="str">
        <f t="shared" si="73"/>
        <v>CON.DE</v>
      </c>
      <c r="B4385" s="52" t="s">
        <v>426</v>
      </c>
      <c r="C4385" s="50" t="s">
        <v>5473</v>
      </c>
      <c r="D4385" s="50">
        <f>DAX__2019_2020__33[[#This Row],[Open]]*(DAX__2019_2020__33[[#This Row],[Adj Close]]/DAX__2019_2020__33[[#This Row],[Close]])</f>
        <v>65.800685751724302</v>
      </c>
      <c r="E4385" s="50" t="s">
        <v>8893</v>
      </c>
      <c r="F4385" s="50" t="s">
        <v>11226</v>
      </c>
      <c r="G4385" s="50" t="s">
        <v>5230</v>
      </c>
      <c r="H4385" s="50" t="s">
        <v>12856</v>
      </c>
      <c r="I4385" s="50">
        <f>(DAX__2019_2020__33[[#This Row],[Adj Close]]-DAX__2019_2020__33[[#This Row],[Adj Open]])/DAX__2019_2020__33[[#This Row],[Adj Open]]</f>
        <v>1.134756028368801E-2</v>
      </c>
      <c r="J4385" s="50">
        <f>DAX__2019_2020__33[[#This Row],[Adj Close]]-DAX__2019_2020__33[[#This Row],[Adj Open]]</f>
        <v>0.74667724827570225</v>
      </c>
      <c r="K4385" s="50">
        <v>1237642</v>
      </c>
    </row>
    <row r="4386" spans="1:11" x14ac:dyDescent="0.3">
      <c r="A4386" s="51" t="str">
        <f t="shared" si="73"/>
        <v>CON.DE</v>
      </c>
      <c r="B4386" s="52" t="s">
        <v>427</v>
      </c>
      <c r="C4386" s="50" t="s">
        <v>5231</v>
      </c>
      <c r="D4386" s="50">
        <f>DAX__2019_2020__33[[#This Row],[Open]]*(DAX__2019_2020__33[[#This Row],[Adj Close]]/DAX__2019_2020__33[[#This Row],[Close]])</f>
        <v>67.331367321770827</v>
      </c>
      <c r="E4386" s="50" t="s">
        <v>5198</v>
      </c>
      <c r="F4386" s="50" t="s">
        <v>5222</v>
      </c>
      <c r="G4386" s="50" t="s">
        <v>11454</v>
      </c>
      <c r="H4386" s="50" t="s">
        <v>12857</v>
      </c>
      <c r="I4386" s="50">
        <f>(DAX__2019_2020__33[[#This Row],[Adj Close]]-DAX__2019_2020__33[[#This Row],[Adj Open]])/DAX__2019_2020__33[[#This Row],[Adj Open]]</f>
        <v>2.633770482863456E-2</v>
      </c>
      <c r="J4386" s="50">
        <f>DAX__2019_2020__33[[#This Row],[Adj Close]]-DAX__2019_2020__33[[#This Row],[Adj Open]]</f>
        <v>1.7733536782291708</v>
      </c>
      <c r="K4386" s="50">
        <v>923047</v>
      </c>
    </row>
    <row r="4387" spans="1:11" x14ac:dyDescent="0.3">
      <c r="A4387" s="51" t="str">
        <f t="shared" si="73"/>
        <v>CON.DE</v>
      </c>
      <c r="B4387" s="52" t="s">
        <v>428</v>
      </c>
      <c r="C4387" s="50" t="s">
        <v>5395</v>
      </c>
      <c r="D4387" s="50">
        <f>DAX__2019_2020__33[[#This Row],[Open]]*(DAX__2019_2020__33[[#This Row],[Adj Close]]/DAX__2019_2020__33[[#This Row],[Close]])</f>
        <v>70.467402782233648</v>
      </c>
      <c r="E4387" s="50" t="s">
        <v>12858</v>
      </c>
      <c r="F4387" s="50" t="s">
        <v>9446</v>
      </c>
      <c r="G4387" s="50" t="s">
        <v>12859</v>
      </c>
      <c r="H4387" s="50" t="s">
        <v>12860</v>
      </c>
      <c r="I4387" s="50">
        <f>(DAX__2019_2020__33[[#This Row],[Adj Close]]-DAX__2019_2020__33[[#This Row],[Adj Open]])/DAX__2019_2020__33[[#This Row],[Adj Open]]</f>
        <v>5.9072834437086094E-2</v>
      </c>
      <c r="J4387" s="50">
        <f>DAX__2019_2020__33[[#This Row],[Adj Close]]-DAX__2019_2020__33[[#This Row],[Adj Open]]</f>
        <v>4.1627092177663485</v>
      </c>
      <c r="K4387" s="50">
        <v>1173800</v>
      </c>
    </row>
    <row r="4388" spans="1:11" x14ac:dyDescent="0.3">
      <c r="A4388" s="51" t="str">
        <f t="shared" si="73"/>
        <v>CON.DE</v>
      </c>
      <c r="B4388" s="52" t="s">
        <v>429</v>
      </c>
      <c r="C4388" s="50" t="s">
        <v>12861</v>
      </c>
      <c r="D4388" s="50">
        <f>DAX__2019_2020__33[[#This Row],[Open]]*(DAX__2019_2020__33[[#This Row],[Adj Close]]/DAX__2019_2020__33[[#This Row],[Close]])</f>
        <v>75.134114253842327</v>
      </c>
      <c r="E4388" s="50" t="s">
        <v>12862</v>
      </c>
      <c r="F4388" s="50" t="s">
        <v>12863</v>
      </c>
      <c r="G4388" s="50" t="s">
        <v>12864</v>
      </c>
      <c r="H4388" s="50" t="s">
        <v>12865</v>
      </c>
      <c r="I4388" s="50">
        <f>(DAX__2019_2020__33[[#This Row],[Adj Close]]-DAX__2019_2020__33[[#This Row],[Adj Open]])/DAX__2019_2020__33[[#This Row],[Adj Open]]</f>
        <v>2.2360248447206459E-3</v>
      </c>
      <c r="J4388" s="50">
        <f>DAX__2019_2020__33[[#This Row],[Adj Close]]-DAX__2019_2020__33[[#This Row],[Adj Open]]</f>
        <v>0.16800174615767105</v>
      </c>
      <c r="K4388" s="50">
        <v>1088407</v>
      </c>
    </row>
    <row r="4389" spans="1:11" x14ac:dyDescent="0.3">
      <c r="A4389" s="51" t="str">
        <f t="shared" si="73"/>
        <v>CON.DE</v>
      </c>
      <c r="B4389" s="52" t="s">
        <v>430</v>
      </c>
      <c r="C4389" s="50" t="s">
        <v>12866</v>
      </c>
      <c r="D4389" s="50">
        <f>DAX__2019_2020__33[[#This Row],[Open]]*(DAX__2019_2020__33[[#This Row],[Adj Close]]/DAX__2019_2020__33[[#This Row],[Close]])</f>
        <v>74.686109647674741</v>
      </c>
      <c r="E4389" s="50" t="s">
        <v>10077</v>
      </c>
      <c r="F4389" s="50" t="s">
        <v>12867</v>
      </c>
      <c r="G4389" s="50" t="s">
        <v>12868</v>
      </c>
      <c r="H4389" s="50" t="s">
        <v>12869</v>
      </c>
      <c r="I4389" s="50">
        <f>(DAX__2019_2020__33[[#This Row],[Adj Close]]-DAX__2019_2020__33[[#This Row],[Adj Open]])/DAX__2019_2020__33[[#This Row],[Adj Open]]</f>
        <v>1.1747088668348752E-2</v>
      </c>
      <c r="J4389" s="50">
        <f>DAX__2019_2020__33[[#This Row],[Adj Close]]-DAX__2019_2020__33[[#This Row],[Adj Open]]</f>
        <v>0.87734435232525243</v>
      </c>
      <c r="K4389" s="50">
        <v>695074</v>
      </c>
    </row>
    <row r="4390" spans="1:11" x14ac:dyDescent="0.3">
      <c r="A4390" s="51" t="str">
        <f t="shared" si="73"/>
        <v>CON.DE</v>
      </c>
      <c r="B4390" s="52" t="s">
        <v>431</v>
      </c>
      <c r="C4390" s="50" t="s">
        <v>12870</v>
      </c>
      <c r="D4390" s="50">
        <f>DAX__2019_2020__33[[#This Row],[Open]]*(DAX__2019_2020__33[[#This Row],[Adj Close]]/DAX__2019_2020__33[[#This Row],[Close]])</f>
        <v>74.518106841534561</v>
      </c>
      <c r="E4390" s="50" t="s">
        <v>12871</v>
      </c>
      <c r="F4390" s="50" t="s">
        <v>12872</v>
      </c>
      <c r="G4390" s="50" t="s">
        <v>12861</v>
      </c>
      <c r="H4390" s="50" t="s">
        <v>12873</v>
      </c>
      <c r="I4390" s="50">
        <f>(DAX__2019_2020__33[[#This Row],[Adj Close]]-DAX__2019_2020__33[[#This Row],[Adj Open]])/DAX__2019_2020__33[[#This Row],[Adj Open]]</f>
        <v>8.2665835804901829E-3</v>
      </c>
      <c r="J4390" s="50">
        <f>DAX__2019_2020__33[[#This Row],[Adj Close]]-DAX__2019_2020__33[[#This Row],[Adj Open]]</f>
        <v>0.61601015846544271</v>
      </c>
      <c r="K4390" s="50">
        <v>568541</v>
      </c>
    </row>
    <row r="4391" spans="1:11" x14ac:dyDescent="0.3">
      <c r="A4391" s="51" t="str">
        <f t="shared" si="73"/>
        <v>CON.DE</v>
      </c>
      <c r="B4391" s="52" t="s">
        <v>432</v>
      </c>
      <c r="C4391" s="50" t="s">
        <v>12874</v>
      </c>
      <c r="D4391" s="50">
        <f>DAX__2019_2020__33[[#This Row],[Open]]*(DAX__2019_2020__33[[#This Row],[Adj Close]]/DAX__2019_2020__33[[#This Row],[Close]])</f>
        <v>73.472765939649378</v>
      </c>
      <c r="E4391" s="50" t="s">
        <v>12875</v>
      </c>
      <c r="F4391" s="50" t="s">
        <v>11180</v>
      </c>
      <c r="G4391" s="50" t="s">
        <v>12876</v>
      </c>
      <c r="H4391" s="50" t="s">
        <v>12877</v>
      </c>
      <c r="I4391" s="50">
        <f>(DAX__2019_2020__33[[#This Row],[Adj Close]]-DAX__2019_2020__33[[#This Row],[Adj Open]])/DAX__2019_2020__33[[#This Row],[Adj Open]]</f>
        <v>3.6331313054734311E-2</v>
      </c>
      <c r="J4391" s="50">
        <f>DAX__2019_2020__33[[#This Row],[Adj Close]]-DAX__2019_2020__33[[#This Row],[Adj Open]]</f>
        <v>2.6693620603506218</v>
      </c>
      <c r="K4391" s="50">
        <v>815169</v>
      </c>
    </row>
    <row r="4392" spans="1:11" x14ac:dyDescent="0.3">
      <c r="A4392" s="51" t="str">
        <f t="shared" si="73"/>
        <v>CON.DE</v>
      </c>
      <c r="B4392" s="52" t="s">
        <v>433</v>
      </c>
      <c r="C4392" s="50" t="s">
        <v>5754</v>
      </c>
      <c r="D4392" s="50">
        <f>DAX__2019_2020__33[[#This Row],[Open]]*(DAX__2019_2020__33[[#This Row],[Adj Close]]/DAX__2019_2020__33[[#This Row],[Close]])</f>
        <v>77.28081262196396</v>
      </c>
      <c r="E4392" s="50" t="s">
        <v>12878</v>
      </c>
      <c r="F4392" s="50" t="s">
        <v>12879</v>
      </c>
      <c r="G4392" s="50" t="s">
        <v>12878</v>
      </c>
      <c r="H4392" s="50" t="s">
        <v>12880</v>
      </c>
      <c r="I4392" s="50">
        <f>(DAX__2019_2020__33[[#This Row],[Adj Close]]-DAX__2019_2020__33[[#This Row],[Adj Open]])/DAX__2019_2020__33[[#This Row],[Adj Open]]</f>
        <v>1.207717347546491E-3</v>
      </c>
      <c r="J4392" s="50">
        <f>DAX__2019_2020__33[[#This Row],[Adj Close]]-DAX__2019_2020__33[[#This Row],[Adj Open]]</f>
        <v>9.3333378036035697E-2</v>
      </c>
      <c r="K4392" s="50">
        <v>405065</v>
      </c>
    </row>
    <row r="4393" spans="1:11" x14ac:dyDescent="0.3">
      <c r="A4393" s="51" t="str">
        <f t="shared" si="73"/>
        <v>CON.DE</v>
      </c>
      <c r="B4393" s="52" t="s">
        <v>434</v>
      </c>
      <c r="C4393" s="50" t="s">
        <v>12881</v>
      </c>
      <c r="D4393" s="50">
        <f>DAX__2019_2020__33[[#This Row],[Open]]*(DAX__2019_2020__33[[#This Row],[Adj Close]]/DAX__2019_2020__33[[#This Row],[Close]])</f>
        <v>79.203490438055667</v>
      </c>
      <c r="E4393" s="50" t="s">
        <v>10025</v>
      </c>
      <c r="F4393" s="50" t="s">
        <v>12882</v>
      </c>
      <c r="G4393" s="50" t="s">
        <v>5760</v>
      </c>
      <c r="H4393" s="50" t="s">
        <v>12883</v>
      </c>
      <c r="I4393" s="50">
        <f>(DAX__2019_2020__33[[#This Row],[Adj Close]]-DAX__2019_2020__33[[#This Row],[Adj Open]])/DAX__2019_2020__33[[#This Row],[Adj Open]]</f>
        <v>3.5116603404235162E-2</v>
      </c>
      <c r="J4393" s="50">
        <f>DAX__2019_2020__33[[#This Row],[Adj Close]]-DAX__2019_2020__33[[#This Row],[Adj Open]]</f>
        <v>2.7813575619443327</v>
      </c>
      <c r="K4393" s="50">
        <v>1112431</v>
      </c>
    </row>
    <row r="4394" spans="1:11" x14ac:dyDescent="0.3">
      <c r="A4394" s="51" t="str">
        <f t="shared" si="73"/>
        <v>CON.DE</v>
      </c>
      <c r="B4394" s="52" t="s">
        <v>435</v>
      </c>
      <c r="C4394" s="50" t="s">
        <v>12884</v>
      </c>
      <c r="D4394" s="50">
        <f>DAX__2019_2020__33[[#This Row],[Open]]*(DAX__2019_2020__33[[#This Row],[Adj Close]]/DAX__2019_2020__33[[#This Row],[Close]])</f>
        <v>82.264862028139376</v>
      </c>
      <c r="E4394" s="50" t="s">
        <v>10711</v>
      </c>
      <c r="F4394" s="50" t="s">
        <v>12885</v>
      </c>
      <c r="G4394" s="50" t="s">
        <v>5679</v>
      </c>
      <c r="H4394" s="50" t="s">
        <v>12886</v>
      </c>
      <c r="I4394" s="50">
        <f>(DAX__2019_2020__33[[#This Row],[Adj Close]]-DAX__2019_2020__33[[#This Row],[Adj Open]])/DAX__2019_2020__33[[#This Row],[Adj Open]]</f>
        <v>4.1297935571794085E-2</v>
      </c>
      <c r="J4394" s="50">
        <f>DAX__2019_2020__33[[#This Row],[Adj Close]]-DAX__2019_2020__33[[#This Row],[Adj Open]]</f>
        <v>3.3973689718606295</v>
      </c>
      <c r="K4394" s="50">
        <v>1488267</v>
      </c>
    </row>
    <row r="4395" spans="1:11" x14ac:dyDescent="0.3">
      <c r="A4395" s="51" t="str">
        <f t="shared" si="73"/>
        <v>CON.DE</v>
      </c>
      <c r="B4395" s="52" t="s">
        <v>436</v>
      </c>
      <c r="C4395" s="50" t="s">
        <v>5682</v>
      </c>
      <c r="D4395" s="50">
        <f>DAX__2019_2020__33[[#This Row],[Open]]*(DAX__2019_2020__33[[#This Row],[Adj Close]]/DAX__2019_2020__33[[#This Row],[Close]])</f>
        <v>87.174245194423591</v>
      </c>
      <c r="E4395" s="50" t="s">
        <v>10672</v>
      </c>
      <c r="F4395" s="50" t="s">
        <v>12887</v>
      </c>
      <c r="G4395" s="50" t="s">
        <v>10996</v>
      </c>
      <c r="H4395" s="50" t="s">
        <v>12888</v>
      </c>
      <c r="I4395" s="50">
        <f>(DAX__2019_2020__33[[#This Row],[Adj Close]]-DAX__2019_2020__33[[#This Row],[Adj Open]])/DAX__2019_2020__33[[#This Row],[Adj Open]]</f>
        <v>-8.5653531356456036E-3</v>
      </c>
      <c r="J4395" s="50">
        <f>DAX__2019_2020__33[[#This Row],[Adj Close]]-DAX__2019_2020__33[[#This Row],[Adj Open]]</f>
        <v>-0.74667819442359473</v>
      </c>
      <c r="K4395" s="50">
        <v>1376202</v>
      </c>
    </row>
    <row r="4396" spans="1:11" x14ac:dyDescent="0.3">
      <c r="A4396" s="51" t="str">
        <f t="shared" si="73"/>
        <v>CON.DE</v>
      </c>
      <c r="B4396" s="52" t="s">
        <v>437</v>
      </c>
      <c r="C4396" s="50" t="s">
        <v>5657</v>
      </c>
      <c r="D4396" s="50">
        <f>DAX__2019_2020__33[[#This Row],[Open]]*(DAX__2019_2020__33[[#This Row],[Adj Close]]/DAX__2019_2020__33[[#This Row],[Close]])</f>
        <v>84.000874287632868</v>
      </c>
      <c r="E4396" s="50" t="s">
        <v>12889</v>
      </c>
      <c r="F4396" s="50" t="s">
        <v>10648</v>
      </c>
      <c r="G4396" s="50" t="s">
        <v>12890</v>
      </c>
      <c r="H4396" s="50" t="s">
        <v>12891</v>
      </c>
      <c r="I4396" s="50">
        <f>(DAX__2019_2020__33[[#This Row],[Adj Close]]-DAX__2019_2020__33[[#This Row],[Adj Open]])/DAX__2019_2020__33[[#This Row],[Adj Open]]</f>
        <v>-1.7333311111111069E-2</v>
      </c>
      <c r="J4396" s="50">
        <f>DAX__2019_2020__33[[#This Row],[Adj Close]]-DAX__2019_2020__33[[#This Row],[Adj Open]]</f>
        <v>-1.4560132876328709</v>
      </c>
      <c r="K4396" s="50">
        <v>1174228</v>
      </c>
    </row>
    <row r="4397" spans="1:11" x14ac:dyDescent="0.3">
      <c r="A4397" s="51" t="str">
        <f t="shared" si="73"/>
        <v>CON.DE</v>
      </c>
      <c r="B4397" s="52" t="s">
        <v>438</v>
      </c>
      <c r="C4397" s="50" t="s">
        <v>10707</v>
      </c>
      <c r="D4397" s="50">
        <f>DAX__2019_2020__33[[#This Row],[Open]]*(DAX__2019_2020__33[[#This Row],[Adj Close]]/DAX__2019_2020__33[[#This Row],[Close]])</f>
        <v>84.934225544434724</v>
      </c>
      <c r="E4397" s="50" t="s">
        <v>10177</v>
      </c>
      <c r="F4397" s="50" t="s">
        <v>10073</v>
      </c>
      <c r="G4397" s="50" t="s">
        <v>10051</v>
      </c>
      <c r="H4397" s="50" t="s">
        <v>12892</v>
      </c>
      <c r="I4397" s="50">
        <f>(DAX__2019_2020__33[[#This Row],[Adj Close]]-DAX__2019_2020__33[[#This Row],[Adj Open]])/DAX__2019_2020__33[[#This Row],[Adj Open]]</f>
        <v>1.1868153846153816E-2</v>
      </c>
      <c r="J4397" s="50">
        <f>DAX__2019_2020__33[[#This Row],[Adj Close]]-DAX__2019_2020__33[[#This Row],[Adj Open]]</f>
        <v>1.0080124555652787</v>
      </c>
      <c r="K4397" s="50">
        <v>1062048</v>
      </c>
    </row>
    <row r="4398" spans="1:11" x14ac:dyDescent="0.3">
      <c r="A4398" s="51" t="str">
        <f t="shared" si="73"/>
        <v>CON.DE</v>
      </c>
      <c r="B4398" s="52" t="s">
        <v>439</v>
      </c>
      <c r="C4398" s="50" t="s">
        <v>10691</v>
      </c>
      <c r="D4398" s="50">
        <f>DAX__2019_2020__33[[#This Row],[Open]]*(DAX__2019_2020__33[[#This Row],[Adj Close]]/DAX__2019_2020__33[[#This Row],[Close]])</f>
        <v>87.734252273898193</v>
      </c>
      <c r="E4398" s="50" t="s">
        <v>10620</v>
      </c>
      <c r="F4398" s="50" t="s">
        <v>12893</v>
      </c>
      <c r="G4398" s="50" t="s">
        <v>10774</v>
      </c>
      <c r="H4398" s="50" t="s">
        <v>12894</v>
      </c>
      <c r="I4398" s="50">
        <f>(DAX__2019_2020__33[[#This Row],[Adj Close]]-DAX__2019_2020__33[[#This Row],[Adj Open]])/DAX__2019_2020__33[[#This Row],[Adj Open]]</f>
        <v>1.6170180851063951E-2</v>
      </c>
      <c r="J4398" s="50">
        <f>DAX__2019_2020__33[[#This Row],[Adj Close]]-DAX__2019_2020__33[[#This Row],[Adj Open]]</f>
        <v>1.4186787261018026</v>
      </c>
      <c r="K4398" s="50">
        <v>1068599</v>
      </c>
    </row>
    <row r="4399" spans="1:11" x14ac:dyDescent="0.3">
      <c r="A4399" s="51" t="str">
        <f t="shared" si="73"/>
        <v>CON.DE</v>
      </c>
      <c r="B4399" s="52" t="s">
        <v>440</v>
      </c>
      <c r="C4399" s="50" t="s">
        <v>10598</v>
      </c>
      <c r="D4399" s="50">
        <f>DAX__2019_2020__33[[#This Row],[Open]]*(DAX__2019_2020__33[[#This Row],[Adj Close]]/DAX__2019_2020__33[[#This Row],[Close]])</f>
        <v>84.803549297633168</v>
      </c>
      <c r="E4399" s="50" t="s">
        <v>12895</v>
      </c>
      <c r="F4399" s="50" t="s">
        <v>10957</v>
      </c>
      <c r="G4399" s="50" t="s">
        <v>3900</v>
      </c>
      <c r="H4399" s="50" t="s">
        <v>12896</v>
      </c>
      <c r="I4399" s="50">
        <f>(DAX__2019_2020__33[[#This Row],[Adj Close]]-DAX__2019_2020__33[[#This Row],[Adj Open]])/DAX__2019_2020__33[[#This Row],[Adj Open]]</f>
        <v>8.5846135969116499E-3</v>
      </c>
      <c r="J4399" s="50">
        <f>DAX__2019_2020__33[[#This Row],[Adj Close]]-DAX__2019_2020__33[[#This Row],[Adj Open]]</f>
        <v>0.72800570236682915</v>
      </c>
      <c r="K4399" s="50">
        <v>1539368</v>
      </c>
    </row>
    <row r="4400" spans="1:11" x14ac:dyDescent="0.3">
      <c r="A4400" s="51" t="str">
        <f t="shared" si="73"/>
        <v>CON.DE</v>
      </c>
      <c r="B4400" s="52" t="s">
        <v>441</v>
      </c>
      <c r="C4400" s="50" t="s">
        <v>10640</v>
      </c>
      <c r="D4400" s="50">
        <f>DAX__2019_2020__33[[#This Row],[Open]]*(DAX__2019_2020__33[[#This Row],[Adj Close]]/DAX__2019_2020__33[[#This Row],[Close]])</f>
        <v>85.867560116256698</v>
      </c>
      <c r="E4400" s="50" t="s">
        <v>10222</v>
      </c>
      <c r="F4400" s="50" t="s">
        <v>10640</v>
      </c>
      <c r="G4400" s="50" t="s">
        <v>10900</v>
      </c>
      <c r="H4400" s="50" t="s">
        <v>12897</v>
      </c>
      <c r="I4400" s="50">
        <f>(DAX__2019_2020__33[[#This Row],[Adj Close]]-DAX__2019_2020__33[[#This Row],[Adj Open]])/DAX__2019_2020__33[[#This Row],[Adj Open]]</f>
        <v>7.2173902173913049E-2</v>
      </c>
      <c r="J4400" s="50">
        <f>DAX__2019_2020__33[[#This Row],[Adj Close]]-DAX__2019_2020__33[[#This Row],[Adj Open]]</f>
        <v>6.1973968837433091</v>
      </c>
      <c r="K4400" s="50">
        <v>1520248</v>
      </c>
    </row>
    <row r="4401" spans="1:11" x14ac:dyDescent="0.3">
      <c r="A4401" s="51" t="str">
        <f t="shared" si="73"/>
        <v>CON.DE</v>
      </c>
      <c r="B4401" s="52" t="s">
        <v>442</v>
      </c>
      <c r="C4401" s="50" t="s">
        <v>10811</v>
      </c>
      <c r="D4401" s="50">
        <f>DAX__2019_2020__33[[#This Row],[Open]]*(DAX__2019_2020__33[[#This Row],[Adj Close]]/DAX__2019_2020__33[[#This Row],[Close]])</f>
        <v>91.206282091238478</v>
      </c>
      <c r="E4401" s="50" t="s">
        <v>10803</v>
      </c>
      <c r="F4401" s="50" t="s">
        <v>10570</v>
      </c>
      <c r="G4401" s="50" t="s">
        <v>10221</v>
      </c>
      <c r="H4401" s="50" t="s">
        <v>12898</v>
      </c>
      <c r="I4401" s="50">
        <f>(DAX__2019_2020__33[[#This Row],[Adj Close]]-DAX__2019_2020__33[[#This Row],[Adj Open]])/DAX__2019_2020__33[[#This Row],[Adj Open]]</f>
        <v>-1.4326545084664853E-3</v>
      </c>
      <c r="J4401" s="50">
        <f>DAX__2019_2020__33[[#This Row],[Adj Close]]-DAX__2019_2020__33[[#This Row],[Adj Open]]</f>
        <v>-0.13066709123847886</v>
      </c>
      <c r="K4401" s="50">
        <v>890613</v>
      </c>
    </row>
    <row r="4402" spans="1:11" x14ac:dyDescent="0.3">
      <c r="A4402" s="51" t="str">
        <f t="shared" si="73"/>
        <v>CON.DE</v>
      </c>
      <c r="B4402" s="52" t="s">
        <v>443</v>
      </c>
      <c r="C4402" s="50" t="s">
        <v>10893</v>
      </c>
      <c r="D4402" s="50">
        <f>DAX__2019_2020__33[[#This Row],[Open]]*(DAX__2019_2020__33[[#This Row],[Adj Close]]/DAX__2019_2020__33[[#This Row],[Close]])</f>
        <v>91.448960578979126</v>
      </c>
      <c r="E4402" s="50" t="s">
        <v>10900</v>
      </c>
      <c r="F4402" s="50" t="s">
        <v>10193</v>
      </c>
      <c r="G4402" s="50" t="s">
        <v>5713</v>
      </c>
      <c r="H4402" s="50" t="s">
        <v>12899</v>
      </c>
      <c r="I4402" s="50">
        <f>(DAX__2019_2020__33[[#This Row],[Adj Close]]-DAX__2019_2020__33[[#This Row],[Adj Open]])/DAX__2019_2020__33[[#This Row],[Adj Open]]</f>
        <v>-3.1230913516097646E-2</v>
      </c>
      <c r="J4402" s="50">
        <f>DAX__2019_2020__33[[#This Row],[Adj Close]]-DAX__2019_2020__33[[#This Row],[Adj Open]]</f>
        <v>-2.8560345789791199</v>
      </c>
      <c r="K4402" s="50">
        <v>1056448</v>
      </c>
    </row>
    <row r="4403" spans="1:11" x14ac:dyDescent="0.3">
      <c r="A4403" s="51" t="str">
        <f t="shared" si="73"/>
        <v>CON.DE</v>
      </c>
      <c r="B4403" s="52" t="s">
        <v>444</v>
      </c>
      <c r="C4403" s="50" t="s">
        <v>10178</v>
      </c>
      <c r="D4403" s="50">
        <f>DAX__2019_2020__33[[#This Row],[Open]]*(DAX__2019_2020__33[[#This Row],[Adj Close]]/DAX__2019_2020__33[[#This Row],[Close]])</f>
        <v>88.648925674463257</v>
      </c>
      <c r="E4403" s="50" t="s">
        <v>5714</v>
      </c>
      <c r="F4403" s="50" t="s">
        <v>10074</v>
      </c>
      <c r="G4403" s="50" t="s">
        <v>10042</v>
      </c>
      <c r="H4403" s="50" t="s">
        <v>12900</v>
      </c>
      <c r="I4403" s="50">
        <f>(DAX__2019_2020__33[[#This Row],[Adj Close]]-DAX__2019_2020__33[[#This Row],[Adj Open]])/DAX__2019_2020__33[[#This Row],[Adj Open]]</f>
        <v>-3.6849861965154947E-2</v>
      </c>
      <c r="J4403" s="50">
        <f>DAX__2019_2020__33[[#This Row],[Adj Close]]-DAX__2019_2020__33[[#This Row],[Adj Open]]</f>
        <v>-3.2667006744632516</v>
      </c>
      <c r="K4403" s="50">
        <v>797912</v>
      </c>
    </row>
    <row r="4404" spans="1:11" x14ac:dyDescent="0.3">
      <c r="A4404" s="51" t="str">
        <f t="shared" si="73"/>
        <v>CON.DE</v>
      </c>
      <c r="B4404" s="52" t="s">
        <v>445</v>
      </c>
      <c r="C4404" s="50" t="s">
        <v>10127</v>
      </c>
      <c r="D4404" s="50">
        <f>DAX__2019_2020__33[[#This Row],[Open]]*(DAX__2019_2020__33[[#This Row],[Adj Close]]/DAX__2019_2020__33[[#This Row],[Close]])</f>
        <v>81.686189420203192</v>
      </c>
      <c r="E4404" s="50" t="s">
        <v>10033</v>
      </c>
      <c r="F4404" s="50" t="s">
        <v>10011</v>
      </c>
      <c r="G4404" s="50" t="s">
        <v>10011</v>
      </c>
      <c r="H4404" s="50" t="s">
        <v>12901</v>
      </c>
      <c r="I4404" s="50">
        <f>(DAX__2019_2020__33[[#This Row],[Adj Close]]-DAX__2019_2020__33[[#This Row],[Adj Open]])/DAX__2019_2020__33[[#This Row],[Adj Open]]</f>
        <v>-1.9195624515389351E-2</v>
      </c>
      <c r="J4404" s="50">
        <f>DAX__2019_2020__33[[#This Row],[Adj Close]]-DAX__2019_2020__33[[#This Row],[Adj Open]]</f>
        <v>-1.5680174202031907</v>
      </c>
      <c r="K4404" s="50">
        <v>927335</v>
      </c>
    </row>
    <row r="4405" spans="1:11" x14ac:dyDescent="0.3">
      <c r="A4405" s="51" t="str">
        <f t="shared" si="73"/>
        <v>CON.DE</v>
      </c>
      <c r="B4405" s="52" t="s">
        <v>446</v>
      </c>
      <c r="C4405" s="50" t="s">
        <v>12902</v>
      </c>
      <c r="D4405" s="50">
        <f>DAX__2019_2020__33[[#This Row],[Open]]*(DAX__2019_2020__33[[#This Row],[Adj Close]]/DAX__2019_2020__33[[#This Row],[Close]])</f>
        <v>79.614172857474273</v>
      </c>
      <c r="E4405" s="50" t="s">
        <v>12903</v>
      </c>
      <c r="F4405" s="50" t="s">
        <v>12904</v>
      </c>
      <c r="G4405" s="50" t="s">
        <v>10113</v>
      </c>
      <c r="H4405" s="50" t="s">
        <v>12905</v>
      </c>
      <c r="I4405" s="50">
        <f>(DAX__2019_2020__33[[#This Row],[Adj Close]]-DAX__2019_2020__33[[#This Row],[Adj Open]])/DAX__2019_2020__33[[#This Row],[Adj Open]]</f>
        <v>1.1723329013247488E-2</v>
      </c>
      <c r="J4405" s="50">
        <f>DAX__2019_2020__33[[#This Row],[Adj Close]]-DAX__2019_2020__33[[#This Row],[Adj Open]]</f>
        <v>0.93334314252572881</v>
      </c>
      <c r="K4405" s="50">
        <v>1199873</v>
      </c>
    </row>
    <row r="4406" spans="1:11" x14ac:dyDescent="0.3">
      <c r="A4406" s="51" t="str">
        <f t="shared" si="73"/>
        <v>CON.DE</v>
      </c>
      <c r="B4406" s="52" t="s">
        <v>447</v>
      </c>
      <c r="C4406" s="50" t="s">
        <v>12906</v>
      </c>
      <c r="D4406" s="50">
        <f>DAX__2019_2020__33[[#This Row],[Open]]*(DAX__2019_2020__33[[#This Row],[Adj Close]]/DAX__2019_2020__33[[#This Row],[Close]])</f>
        <v>78.027477741872801</v>
      </c>
      <c r="E4406" s="50" t="s">
        <v>5673</v>
      </c>
      <c r="F4406" s="50" t="s">
        <v>10616</v>
      </c>
      <c r="G4406" s="50" t="s">
        <v>5660</v>
      </c>
      <c r="H4406" s="50" t="s">
        <v>12907</v>
      </c>
      <c r="I4406" s="50">
        <f>(DAX__2019_2020__33[[#This Row],[Adj Close]]-DAX__2019_2020__33[[#This Row],[Adj Open]])/DAX__2019_2020__33[[#This Row],[Adj Open]]</f>
        <v>4.952153228520418E-2</v>
      </c>
      <c r="J4406" s="50">
        <f>DAX__2019_2020__33[[#This Row],[Adj Close]]-DAX__2019_2020__33[[#This Row],[Adj Open]]</f>
        <v>3.8640402581272042</v>
      </c>
      <c r="K4406" s="50">
        <v>631497</v>
      </c>
    </row>
    <row r="4407" spans="1:11" x14ac:dyDescent="0.3">
      <c r="A4407" s="51" t="str">
        <f t="shared" si="73"/>
        <v>CON.DE</v>
      </c>
      <c r="B4407" s="52" t="s">
        <v>448</v>
      </c>
      <c r="C4407" s="50" t="s">
        <v>10617</v>
      </c>
      <c r="D4407" s="50">
        <f>DAX__2019_2020__33[[#This Row],[Open]]*(DAX__2019_2020__33[[#This Row],[Adj Close]]/DAX__2019_2020__33[[#This Row],[Close]])</f>
        <v>84.971557349486503</v>
      </c>
      <c r="E4407" s="50" t="s">
        <v>9945</v>
      </c>
      <c r="F4407" s="50" t="s">
        <v>3874</v>
      </c>
      <c r="G4407" s="50" t="s">
        <v>9979</v>
      </c>
      <c r="H4407" s="50" t="s">
        <v>12908</v>
      </c>
      <c r="I4407" s="50">
        <f>(DAX__2019_2020__33[[#This Row],[Adj Close]]-DAX__2019_2020__33[[#This Row],[Adj Open]])/DAX__2019_2020__33[[#This Row],[Adj Open]]</f>
        <v>-2.5043925471837456E-2</v>
      </c>
      <c r="J4407" s="50">
        <f>DAX__2019_2020__33[[#This Row],[Adj Close]]-DAX__2019_2020__33[[#This Row],[Adj Open]]</f>
        <v>-2.1280213494865023</v>
      </c>
      <c r="K4407" s="50">
        <v>737866</v>
      </c>
    </row>
    <row r="4408" spans="1:11" x14ac:dyDescent="0.3">
      <c r="A4408" s="51" t="str">
        <f t="shared" si="73"/>
        <v>CON.DE</v>
      </c>
      <c r="B4408" s="52" t="s">
        <v>449</v>
      </c>
      <c r="C4408" s="50" t="s">
        <v>10623</v>
      </c>
      <c r="D4408" s="50">
        <f>DAX__2019_2020__33[[#This Row],[Open]]*(DAX__2019_2020__33[[#This Row],[Adj Close]]/DAX__2019_2020__33[[#This Row],[Close]])</f>
        <v>82.787531495372946</v>
      </c>
      <c r="E4408" s="50" t="s">
        <v>12909</v>
      </c>
      <c r="F4408" s="50" t="s">
        <v>12910</v>
      </c>
      <c r="G4408" s="50" t="s">
        <v>10126</v>
      </c>
      <c r="H4408" s="50" t="s">
        <v>12911</v>
      </c>
      <c r="I4408" s="50">
        <f>(DAX__2019_2020__33[[#This Row],[Adj Close]]-DAX__2019_2020__33[[#This Row],[Adj Open]])/DAX__2019_2020__33[[#This Row],[Adj Open]]</f>
        <v>-1.9165693996584816E-2</v>
      </c>
      <c r="J4408" s="50">
        <f>DAX__2019_2020__33[[#This Row],[Adj Close]]-DAX__2019_2020__33[[#This Row],[Adj Open]]</f>
        <v>-1.5866804953729456</v>
      </c>
      <c r="K4408" s="50">
        <v>615914</v>
      </c>
    </row>
    <row r="4409" spans="1:11" x14ac:dyDescent="0.3">
      <c r="A4409" s="51" t="str">
        <f t="shared" si="73"/>
        <v>CON.DE</v>
      </c>
      <c r="B4409" s="52" t="s">
        <v>450</v>
      </c>
      <c r="C4409" s="50" t="s">
        <v>12912</v>
      </c>
      <c r="D4409" s="50">
        <f>DAX__2019_2020__33[[#This Row],[Open]]*(DAX__2019_2020__33[[#This Row],[Adj Close]]/DAX__2019_2020__33[[#This Row],[Close]])</f>
        <v>80.883509219263374</v>
      </c>
      <c r="E4409" s="50" t="s">
        <v>3876</v>
      </c>
      <c r="F4409" s="50" t="s">
        <v>12913</v>
      </c>
      <c r="G4409" s="50" t="s">
        <v>12914</v>
      </c>
      <c r="H4409" s="50" t="s">
        <v>12915</v>
      </c>
      <c r="I4409" s="50">
        <f>(DAX__2019_2020__33[[#This Row],[Adj Close]]-DAX__2019_2020__33[[#This Row],[Adj Open]])/DAX__2019_2020__33[[#This Row],[Adj Open]]</f>
        <v>6.9232630083878417E-4</v>
      </c>
      <c r="J4409" s="50">
        <f>DAX__2019_2020__33[[#This Row],[Adj Close]]-DAX__2019_2020__33[[#This Row],[Adj Open]]</f>
        <v>5.5997780736632308E-2</v>
      </c>
      <c r="K4409" s="50">
        <v>693771</v>
      </c>
    </row>
    <row r="4410" spans="1:11" x14ac:dyDescent="0.3">
      <c r="A4410" s="51" t="str">
        <f t="shared" si="73"/>
        <v>CON.DE</v>
      </c>
      <c r="B4410" s="52" t="s">
        <v>451</v>
      </c>
      <c r="C4410" s="50" t="s">
        <v>9999</v>
      </c>
      <c r="D4410" s="50">
        <f>DAX__2019_2020__33[[#This Row],[Open]]*(DAX__2019_2020__33[[#This Row],[Adj Close]]/DAX__2019_2020__33[[#This Row],[Close]])</f>
        <v>81.462180481512192</v>
      </c>
      <c r="E4410" s="50" t="s">
        <v>5764</v>
      </c>
      <c r="F4410" s="50" t="s">
        <v>12916</v>
      </c>
      <c r="G4410" s="50" t="s">
        <v>12916</v>
      </c>
      <c r="H4410" s="50" t="s">
        <v>12917</v>
      </c>
      <c r="I4410" s="50">
        <f>(DAX__2019_2020__33[[#This Row],[Adj Close]]-DAX__2019_2020__33[[#This Row],[Adj Open]])/DAX__2019_2020__33[[#This Row],[Adj Open]]</f>
        <v>-1.5582046466338777E-2</v>
      </c>
      <c r="J4410" s="50">
        <f>DAX__2019_2020__33[[#This Row],[Adj Close]]-DAX__2019_2020__33[[#This Row],[Adj Open]]</f>
        <v>-1.2693474815121988</v>
      </c>
      <c r="K4410" s="50">
        <v>919284</v>
      </c>
    </row>
    <row r="4411" spans="1:11" x14ac:dyDescent="0.3">
      <c r="A4411" s="51" t="str">
        <f t="shared" si="73"/>
        <v>CON.DE</v>
      </c>
      <c r="B4411" s="52" t="s">
        <v>452</v>
      </c>
      <c r="C4411" s="50" t="s">
        <v>10008</v>
      </c>
      <c r="D4411" s="50">
        <f>DAX__2019_2020__33[[#This Row],[Open]]*(DAX__2019_2020__33[[#This Row],[Adj Close]]/DAX__2019_2020__33[[#This Row],[Close]])</f>
        <v>79.110161116347172</v>
      </c>
      <c r="E4411" s="50" t="s">
        <v>10623</v>
      </c>
      <c r="F4411" s="50" t="s">
        <v>12918</v>
      </c>
      <c r="G4411" s="50" t="s">
        <v>9995</v>
      </c>
      <c r="H4411" s="50" t="s">
        <v>12919</v>
      </c>
      <c r="I4411" s="50">
        <f>(DAX__2019_2020__33[[#This Row],[Adj Close]]-DAX__2019_2020__33[[#This Row],[Adj Open]])/DAX__2019_2020__33[[#This Row],[Adj Open]]</f>
        <v>3.3034402240811618E-2</v>
      </c>
      <c r="J4411" s="50">
        <f>DAX__2019_2020__33[[#This Row],[Adj Close]]-DAX__2019_2020__33[[#This Row],[Adj Open]]</f>
        <v>2.6133568836528269</v>
      </c>
      <c r="K4411" s="50">
        <v>610819</v>
      </c>
    </row>
    <row r="4412" spans="1:11" x14ac:dyDescent="0.3">
      <c r="A4412" s="51" t="str">
        <f t="shared" si="73"/>
        <v>CON.DE</v>
      </c>
      <c r="B4412" s="52" t="s">
        <v>453</v>
      </c>
      <c r="C4412" s="50" t="s">
        <v>10623</v>
      </c>
      <c r="D4412" s="50">
        <f>DAX__2019_2020__33[[#This Row],[Open]]*(DAX__2019_2020__33[[#This Row],[Adj Close]]/DAX__2019_2020__33[[#This Row],[Close]])</f>
        <v>82.787525034917962</v>
      </c>
      <c r="E4412" s="50" t="s">
        <v>5685</v>
      </c>
      <c r="F4412" s="50" t="s">
        <v>9976</v>
      </c>
      <c r="G4412" s="50" t="s">
        <v>12920</v>
      </c>
      <c r="H4412" s="50" t="s">
        <v>12921</v>
      </c>
      <c r="I4412" s="50">
        <f>(DAX__2019_2020__33[[#This Row],[Adj Close]]-DAX__2019_2020__33[[#This Row],[Adj Open]])/DAX__2019_2020__33[[#This Row],[Adj Open]]</f>
        <v>1.3529087267048748E-3</v>
      </c>
      <c r="J4412" s="50">
        <f>DAX__2019_2020__33[[#This Row],[Adj Close]]-DAX__2019_2020__33[[#This Row],[Adj Open]]</f>
        <v>0.1120039650820388</v>
      </c>
      <c r="K4412" s="50">
        <v>480835</v>
      </c>
    </row>
    <row r="4413" spans="1:11" x14ac:dyDescent="0.3">
      <c r="A4413" s="51" t="str">
        <f t="shared" si="73"/>
        <v>CON.DE</v>
      </c>
      <c r="B4413" s="52" t="s">
        <v>454</v>
      </c>
      <c r="C4413" s="50" t="s">
        <v>12922</v>
      </c>
      <c r="D4413" s="50">
        <f>DAX__2019_2020__33[[#This Row],[Open]]*(DAX__2019_2020__33[[#This Row],[Adj Close]]/DAX__2019_2020__33[[#This Row],[Close]])</f>
        <v>82.358187870543659</v>
      </c>
      <c r="E4413" s="50" t="s">
        <v>10034</v>
      </c>
      <c r="F4413" s="50" t="s">
        <v>12923</v>
      </c>
      <c r="G4413" s="50" t="s">
        <v>12923</v>
      </c>
      <c r="H4413" s="50" t="s">
        <v>12924</v>
      </c>
      <c r="I4413" s="50">
        <f>(DAX__2019_2020__33[[#This Row],[Adj Close]]-DAX__2019_2020__33[[#This Row],[Adj Open]])/DAX__2019_2020__33[[#This Row],[Adj Open]]</f>
        <v>-4.6010857797163546E-2</v>
      </c>
      <c r="J4413" s="50">
        <f>DAX__2019_2020__33[[#This Row],[Adj Close]]-DAX__2019_2020__33[[#This Row],[Adj Open]]</f>
        <v>-3.7893708705436637</v>
      </c>
      <c r="K4413" s="50">
        <v>559181</v>
      </c>
    </row>
    <row r="4414" spans="1:11" x14ac:dyDescent="0.3">
      <c r="A4414" s="51" t="str">
        <f t="shared" si="73"/>
        <v>CON.DE</v>
      </c>
      <c r="B4414" s="52" t="s">
        <v>455</v>
      </c>
      <c r="C4414" s="50" t="s">
        <v>3872</v>
      </c>
      <c r="D4414" s="50">
        <f>DAX__2019_2020__33[[#This Row],[Open]]*(DAX__2019_2020__33[[#This Row],[Adj Close]]/DAX__2019_2020__33[[#This Row],[Close]])</f>
        <v>78.400812917954411</v>
      </c>
      <c r="E4414" s="50" t="s">
        <v>10001</v>
      </c>
      <c r="F4414" s="50" t="s">
        <v>12925</v>
      </c>
      <c r="G4414" s="50" t="s">
        <v>12926</v>
      </c>
      <c r="H4414" s="50" t="s">
        <v>12927</v>
      </c>
      <c r="I4414" s="50">
        <f>(DAX__2019_2020__33[[#This Row],[Adj Close]]-DAX__2019_2020__33[[#This Row],[Adj Open]])/DAX__2019_2020__33[[#This Row],[Adj Open]]</f>
        <v>2.4047583333333403E-2</v>
      </c>
      <c r="J4414" s="50">
        <f>DAX__2019_2020__33[[#This Row],[Adj Close]]-DAX__2019_2020__33[[#This Row],[Adj Open]]</f>
        <v>1.8853500820455906</v>
      </c>
      <c r="K4414" s="50">
        <v>671038</v>
      </c>
    </row>
    <row r="4415" spans="1:11" x14ac:dyDescent="0.3">
      <c r="A4415" s="51" t="str">
        <f t="shared" si="73"/>
        <v>CON.DE</v>
      </c>
      <c r="B4415" s="52" t="s">
        <v>456</v>
      </c>
      <c r="C4415" s="50" t="s">
        <v>9984</v>
      </c>
      <c r="D4415" s="50">
        <f>DAX__2019_2020__33[[#This Row],[Open]]*(DAX__2019_2020__33[[#This Row],[Adj Close]]/DAX__2019_2020__33[[#This Row],[Close]])</f>
        <v>81.331508441874419</v>
      </c>
      <c r="E4415" s="50" t="s">
        <v>9995</v>
      </c>
      <c r="F4415" s="50" t="s">
        <v>10104</v>
      </c>
      <c r="G4415" s="50" t="s">
        <v>12928</v>
      </c>
      <c r="H4415" s="50" t="s">
        <v>12929</v>
      </c>
      <c r="I4415" s="50">
        <f>(DAX__2019_2020__33[[#This Row],[Adj Close]]-DAX__2019_2020__33[[#This Row],[Adj Open]])/DAX__2019_2020__33[[#This Row],[Adj Open]]</f>
        <v>-2.4099128116813431E-2</v>
      </c>
      <c r="J4415" s="50">
        <f>DAX__2019_2020__33[[#This Row],[Adj Close]]-DAX__2019_2020__33[[#This Row],[Adj Open]]</f>
        <v>-1.9600184418744249</v>
      </c>
      <c r="K4415" s="50">
        <v>451294</v>
      </c>
    </row>
    <row r="4416" spans="1:11" x14ac:dyDescent="0.3">
      <c r="A4416" s="51" t="str">
        <f t="shared" si="73"/>
        <v>CON.DE</v>
      </c>
      <c r="B4416" s="52" t="s">
        <v>457</v>
      </c>
      <c r="C4416" s="50" t="s">
        <v>3853</v>
      </c>
      <c r="D4416" s="50">
        <f>DAX__2019_2020__33[[#This Row],[Open]]*(DAX__2019_2020__33[[#This Row],[Adj Close]]/DAX__2019_2020__33[[#This Row],[Close]])</f>
        <v>78.830152339184437</v>
      </c>
      <c r="E4416" s="50" t="s">
        <v>12930</v>
      </c>
      <c r="F4416" s="50" t="s">
        <v>12923</v>
      </c>
      <c r="G4416" s="50" t="s">
        <v>12931</v>
      </c>
      <c r="H4416" s="50" t="s">
        <v>12932</v>
      </c>
      <c r="I4416" s="50">
        <f>(DAX__2019_2020__33[[#This Row],[Adj Close]]-DAX__2019_2020__33[[#This Row],[Adj Open]])/DAX__2019_2020__33[[#This Row],[Adj Open]]</f>
        <v>3.2678214926334596E-2</v>
      </c>
      <c r="J4416" s="50">
        <f>DAX__2019_2020__33[[#This Row],[Adj Close]]-DAX__2019_2020__33[[#This Row],[Adj Open]]</f>
        <v>2.5760286608155667</v>
      </c>
      <c r="K4416" s="50">
        <v>484098</v>
      </c>
    </row>
    <row r="4417" spans="1:11" x14ac:dyDescent="0.3">
      <c r="A4417" s="51" t="str">
        <f t="shared" si="73"/>
        <v>CON.DE</v>
      </c>
      <c r="B4417" s="52" t="s">
        <v>458</v>
      </c>
      <c r="C4417" s="50" t="s">
        <v>12933</v>
      </c>
      <c r="D4417" s="50">
        <f>DAX__2019_2020__33[[#This Row],[Open]]*(DAX__2019_2020__33[[#This Row],[Adj Close]]/DAX__2019_2020__33[[#This Row],[Close]])</f>
        <v>82.022189504138083</v>
      </c>
      <c r="E4417" s="50" t="s">
        <v>9986</v>
      </c>
      <c r="F4417" s="50" t="s">
        <v>12934</v>
      </c>
      <c r="G4417" s="50" t="s">
        <v>10017</v>
      </c>
      <c r="H4417" s="50" t="s">
        <v>12935</v>
      </c>
      <c r="I4417" s="50">
        <f>(DAX__2019_2020__33[[#This Row],[Adj Close]]-DAX__2019_2020__33[[#This Row],[Adj Open]])/DAX__2019_2020__33[[#This Row],[Adj Open]]</f>
        <v>-8.1929110671226362E-3</v>
      </c>
      <c r="J4417" s="50">
        <f>DAX__2019_2020__33[[#This Row],[Adj Close]]-DAX__2019_2020__33[[#This Row],[Adj Open]]</f>
        <v>-0.67200050413808299</v>
      </c>
      <c r="K4417" s="50">
        <v>502964</v>
      </c>
    </row>
    <row r="4418" spans="1:11" x14ac:dyDescent="0.3">
      <c r="A4418" s="51" t="str">
        <f t="shared" si="73"/>
        <v>CON.DE</v>
      </c>
      <c r="B4418" s="52" t="s">
        <v>459</v>
      </c>
      <c r="C4418" s="50" t="s">
        <v>12936</v>
      </c>
      <c r="D4418" s="50">
        <f>DAX__2019_2020__33[[#This Row],[Open]]*(DAX__2019_2020__33[[#This Row],[Adj Close]]/DAX__2019_2020__33[[#This Row],[Close]])</f>
        <v>80.099503977957511</v>
      </c>
      <c r="E4418" s="50" t="s">
        <v>12926</v>
      </c>
      <c r="F4418" s="50" t="s">
        <v>3855</v>
      </c>
      <c r="G4418" s="50" t="s">
        <v>12762</v>
      </c>
      <c r="H4418" s="50" t="s">
        <v>12937</v>
      </c>
      <c r="I4418" s="50">
        <f>(DAX__2019_2020__33[[#This Row],[Adj Close]]-DAX__2019_2020__33[[#This Row],[Adj Open]])/DAX__2019_2020__33[[#This Row],[Adj Open]]</f>
        <v>-1.7012339780936803E-2</v>
      </c>
      <c r="J4418" s="50">
        <f>DAX__2019_2020__33[[#This Row],[Adj Close]]-DAX__2019_2020__33[[#This Row],[Adj Open]]</f>
        <v>-1.3626799779575123</v>
      </c>
      <c r="K4418" s="50">
        <v>705400</v>
      </c>
    </row>
    <row r="4419" spans="1:11" x14ac:dyDescent="0.3">
      <c r="A4419" s="51" t="str">
        <f t="shared" si="73"/>
        <v>CON.DE</v>
      </c>
      <c r="B4419" s="52" t="s">
        <v>460</v>
      </c>
      <c r="C4419" s="50" t="s">
        <v>10005</v>
      </c>
      <c r="D4419" s="50">
        <f>DAX__2019_2020__33[[#This Row],[Open]]*(DAX__2019_2020__33[[#This Row],[Adj Close]]/DAX__2019_2020__33[[#This Row],[Close]])</f>
        <v>79.520830948356391</v>
      </c>
      <c r="E4419" s="50" t="s">
        <v>12938</v>
      </c>
      <c r="F4419" s="50" t="s">
        <v>12939</v>
      </c>
      <c r="G4419" s="50" t="s">
        <v>12930</v>
      </c>
      <c r="H4419" s="50" t="s">
        <v>12940</v>
      </c>
      <c r="I4419" s="50">
        <f>(DAX__2019_2020__33[[#This Row],[Adj Close]]-DAX__2019_2020__33[[#This Row],[Adj Open]])/DAX__2019_2020__33[[#This Row],[Adj Open]]</f>
        <v>3.0047008100246703E-2</v>
      </c>
      <c r="J4419" s="50">
        <f>DAX__2019_2020__33[[#This Row],[Adj Close]]-DAX__2019_2020__33[[#This Row],[Adj Open]]</f>
        <v>2.3893630516436133</v>
      </c>
      <c r="K4419" s="50">
        <v>881298</v>
      </c>
    </row>
    <row r="4420" spans="1:11" x14ac:dyDescent="0.3">
      <c r="A4420" s="51" t="str">
        <f t="shared" si="73"/>
        <v>CON.DE</v>
      </c>
      <c r="B4420" s="52" t="s">
        <v>461</v>
      </c>
      <c r="C4420" s="50" t="s">
        <v>5667</v>
      </c>
      <c r="D4420" s="50">
        <f>DAX__2019_2020__33[[#This Row],[Open]]*(DAX__2019_2020__33[[#This Row],[Adj Close]]/DAX__2019_2020__33[[#This Row],[Close]])</f>
        <v>82.507528785311337</v>
      </c>
      <c r="E4420" s="50" t="s">
        <v>5690</v>
      </c>
      <c r="F4420" s="50" t="s">
        <v>12941</v>
      </c>
      <c r="G4420" s="50" t="s">
        <v>12942</v>
      </c>
      <c r="H4420" s="50" t="s">
        <v>12943</v>
      </c>
      <c r="I4420" s="50">
        <f>(DAX__2019_2020__33[[#This Row],[Adj Close]]-DAX__2019_2020__33[[#This Row],[Adj Open]])/DAX__2019_2020__33[[#This Row],[Adj Open]]</f>
        <v>-2.3076933867037609E-2</v>
      </c>
      <c r="J4420" s="50">
        <f>DAX__2019_2020__33[[#This Row],[Adj Close]]-DAX__2019_2020__33[[#This Row],[Adj Open]]</f>
        <v>-1.9040207853113316</v>
      </c>
      <c r="K4420" s="50">
        <v>365679</v>
      </c>
    </row>
    <row r="4421" spans="1:11" x14ac:dyDescent="0.3">
      <c r="A4421" s="51" t="str">
        <f t="shared" si="73"/>
        <v>CON.DE</v>
      </c>
      <c r="B4421" s="52" t="s">
        <v>462</v>
      </c>
      <c r="C4421" s="50" t="s">
        <v>10952</v>
      </c>
      <c r="D4421" s="50">
        <f>DAX__2019_2020__33[[#This Row],[Open]]*(DAX__2019_2020__33[[#This Row],[Adj Close]]/DAX__2019_2020__33[[#This Row],[Close]])</f>
        <v>82.936860763059968</v>
      </c>
      <c r="E4421" s="50" t="s">
        <v>9962</v>
      </c>
      <c r="F4421" s="50" t="s">
        <v>9991</v>
      </c>
      <c r="G4421" s="50" t="s">
        <v>10023</v>
      </c>
      <c r="H4421" s="50" t="s">
        <v>12944</v>
      </c>
      <c r="I4421" s="50">
        <f>(DAX__2019_2020__33[[#This Row],[Adj Close]]-DAX__2019_2020__33[[#This Row],[Adj Open]])/DAX__2019_2020__33[[#This Row],[Adj Open]]</f>
        <v>-3.601170339847123E-3</v>
      </c>
      <c r="J4421" s="50">
        <f>DAX__2019_2020__33[[#This Row],[Adj Close]]-DAX__2019_2020__33[[#This Row],[Adj Open]]</f>
        <v>-0.29866976305996218</v>
      </c>
      <c r="K4421" s="50">
        <v>514624</v>
      </c>
    </row>
    <row r="4422" spans="1:11" x14ac:dyDescent="0.3">
      <c r="A4422" s="51" t="str">
        <f t="shared" si="73"/>
        <v>CON.DE</v>
      </c>
      <c r="B4422" s="52" t="s">
        <v>463</v>
      </c>
      <c r="C4422" s="50" t="s">
        <v>9989</v>
      </c>
      <c r="D4422" s="50">
        <f>DAX__2019_2020__33[[#This Row],[Open]]*(DAX__2019_2020__33[[#This Row],[Adj Close]]/DAX__2019_2020__33[[#This Row],[Close]])</f>
        <v>82.059515087284339</v>
      </c>
      <c r="E4422" s="50" t="s">
        <v>5671</v>
      </c>
      <c r="F4422" s="50" t="s">
        <v>12945</v>
      </c>
      <c r="G4422" s="50" t="s">
        <v>12946</v>
      </c>
      <c r="H4422" s="50" t="s">
        <v>12947</v>
      </c>
      <c r="I4422" s="50">
        <f>(DAX__2019_2020__33[[#This Row],[Adj Close]]-DAX__2019_2020__33[[#This Row],[Adj Open]])/DAX__2019_2020__33[[#This Row],[Adj Open]]</f>
        <v>-1.5923453501443452E-3</v>
      </c>
      <c r="J4422" s="50">
        <f>DAX__2019_2020__33[[#This Row],[Adj Close]]-DAX__2019_2020__33[[#This Row],[Adj Open]]</f>
        <v>-0.13066708728433696</v>
      </c>
      <c r="K4422" s="50">
        <v>451846</v>
      </c>
    </row>
    <row r="4423" spans="1:11" x14ac:dyDescent="0.3">
      <c r="A4423" s="51" t="str">
        <f t="shared" si="73"/>
        <v>CON.DE</v>
      </c>
      <c r="B4423" s="52" t="s">
        <v>464</v>
      </c>
      <c r="C4423" s="50" t="s">
        <v>10126</v>
      </c>
      <c r="D4423" s="50">
        <f>DAX__2019_2020__33[[#This Row],[Open]]*(DAX__2019_2020__33[[#This Row],[Adj Close]]/DAX__2019_2020__33[[#This Row],[Close]])</f>
        <v>81.200845695651594</v>
      </c>
      <c r="E4423" s="50" t="s">
        <v>12948</v>
      </c>
      <c r="F4423" s="50" t="s">
        <v>12882</v>
      </c>
      <c r="G4423" s="50" t="s">
        <v>12882</v>
      </c>
      <c r="H4423" s="50" t="s">
        <v>12949</v>
      </c>
      <c r="I4423" s="50">
        <f>(DAX__2019_2020__33[[#This Row],[Adj Close]]-DAX__2019_2020__33[[#This Row],[Adj Open]])/DAX__2019_2020__33[[#This Row],[Adj Open]]</f>
        <v>-3.1724160919540161E-2</v>
      </c>
      <c r="J4423" s="50">
        <f>DAX__2019_2020__33[[#This Row],[Adj Close]]-DAX__2019_2020__33[[#This Row],[Adj Open]]</f>
        <v>-2.5760286956516012</v>
      </c>
      <c r="K4423" s="50">
        <v>663016</v>
      </c>
    </row>
    <row r="4424" spans="1:11" x14ac:dyDescent="0.3">
      <c r="A4424" s="51" t="str">
        <f t="shared" si="73"/>
        <v>CON.DE</v>
      </c>
      <c r="B4424" s="52" t="s">
        <v>465</v>
      </c>
      <c r="C4424" s="50" t="s">
        <v>12950</v>
      </c>
      <c r="D4424" s="50">
        <f>DAX__2019_2020__33[[#This Row],[Open]]*(DAX__2019_2020__33[[#This Row],[Adj Close]]/DAX__2019_2020__33[[#This Row],[Close]])</f>
        <v>79.390163105505408</v>
      </c>
      <c r="E4424" s="50" t="s">
        <v>12941</v>
      </c>
      <c r="F4424" s="50" t="s">
        <v>5651</v>
      </c>
      <c r="G4424" s="50" t="s">
        <v>12951</v>
      </c>
      <c r="H4424" s="50" t="s">
        <v>12952</v>
      </c>
      <c r="I4424" s="50">
        <f>(DAX__2019_2020__33[[#This Row],[Adj Close]]-DAX__2019_2020__33[[#This Row],[Adj Open]])/DAX__2019_2020__33[[#This Row],[Adj Open]]</f>
        <v>-1.904533315413422E-2</v>
      </c>
      <c r="J4424" s="50">
        <f>DAX__2019_2020__33[[#This Row],[Adj Close]]-DAX__2019_2020__33[[#This Row],[Adj Open]]</f>
        <v>-1.5120121055054057</v>
      </c>
      <c r="K4424" s="50">
        <v>568191</v>
      </c>
    </row>
    <row r="4425" spans="1:11" x14ac:dyDescent="0.3">
      <c r="A4425" s="51" t="str">
        <f t="shared" si="73"/>
        <v>CON.DE</v>
      </c>
      <c r="B4425" s="52" t="s">
        <v>466</v>
      </c>
      <c r="C4425" s="50" t="s">
        <v>12953</v>
      </c>
      <c r="D4425" s="50">
        <f>DAX__2019_2020__33[[#This Row],[Open]]*(DAX__2019_2020__33[[#This Row],[Adj Close]]/DAX__2019_2020__33[[#This Row],[Close]])</f>
        <v>76.776802249764117</v>
      </c>
      <c r="E4425" s="50" t="s">
        <v>10107</v>
      </c>
      <c r="F4425" s="50" t="s">
        <v>12831</v>
      </c>
      <c r="G4425" s="50" t="s">
        <v>10107</v>
      </c>
      <c r="H4425" s="50" t="s">
        <v>12954</v>
      </c>
      <c r="I4425" s="50">
        <f>(DAX__2019_2020__33[[#This Row],[Adj Close]]-DAX__2019_2020__33[[#This Row],[Adj Open]])/DAX__2019_2020__33[[#This Row],[Adj Open]]</f>
        <v>4.4249938141260915E-2</v>
      </c>
      <c r="J4425" s="50">
        <f>DAX__2019_2020__33[[#This Row],[Adj Close]]-DAX__2019_2020__33[[#This Row],[Adj Open]]</f>
        <v>3.3973687502358842</v>
      </c>
      <c r="K4425" s="50">
        <v>542665</v>
      </c>
    </row>
    <row r="4426" spans="1:11" x14ac:dyDescent="0.3">
      <c r="A4426" s="51" t="str">
        <f t="shared" ref="A4426:A4489" si="74">"CON.DE"</f>
        <v>CON.DE</v>
      </c>
      <c r="B4426" s="52" t="s">
        <v>467</v>
      </c>
      <c r="C4426" s="50" t="s">
        <v>10020</v>
      </c>
      <c r="D4426" s="50">
        <f>DAX__2019_2020__33[[#This Row],[Open]]*(DAX__2019_2020__33[[#This Row],[Adj Close]]/DAX__2019_2020__33[[#This Row],[Close]])</f>
        <v>81.704855763305332</v>
      </c>
      <c r="E4426" s="50" t="s">
        <v>12955</v>
      </c>
      <c r="F4426" s="50" t="s">
        <v>12956</v>
      </c>
      <c r="G4426" s="50" t="s">
        <v>12957</v>
      </c>
      <c r="H4426" s="50" t="s">
        <v>12958</v>
      </c>
      <c r="I4426" s="50">
        <f>(DAX__2019_2020__33[[#This Row],[Adj Close]]-DAX__2019_2020__33[[#This Row],[Adj Open]])/DAX__2019_2020__33[[#This Row],[Adj Open]]</f>
        <v>-5.0263079160806053E-3</v>
      </c>
      <c r="J4426" s="50">
        <f>DAX__2019_2020__33[[#This Row],[Adj Close]]-DAX__2019_2020__33[[#This Row],[Adj Open]]</f>
        <v>-0.41067376330532568</v>
      </c>
      <c r="K4426" s="50">
        <v>525083</v>
      </c>
    </row>
    <row r="4427" spans="1:11" x14ac:dyDescent="0.3">
      <c r="A4427" s="51" t="str">
        <f t="shared" si="74"/>
        <v>CON.DE</v>
      </c>
      <c r="B4427" s="52" t="s">
        <v>468</v>
      </c>
      <c r="C4427" s="50" t="s">
        <v>10112</v>
      </c>
      <c r="D4427" s="50">
        <f>DAX__2019_2020__33[[#This Row],[Open]]*(DAX__2019_2020__33[[#This Row],[Adj Close]]/DAX__2019_2020__33[[#This Row],[Close]])</f>
        <v>80.454173708016626</v>
      </c>
      <c r="E4427" s="50" t="s">
        <v>12959</v>
      </c>
      <c r="F4427" s="50" t="s">
        <v>10104</v>
      </c>
      <c r="G4427" s="50" t="s">
        <v>10126</v>
      </c>
      <c r="H4427" s="50" t="s">
        <v>12911</v>
      </c>
      <c r="I4427" s="50">
        <f>(DAX__2019_2020__33[[#This Row],[Adj Close]]-DAX__2019_2020__33[[#This Row],[Adj Open]])/DAX__2019_2020__33[[#This Row],[Adj Open]]</f>
        <v>9.2807775851779569E-3</v>
      </c>
      <c r="J4427" s="50">
        <f>DAX__2019_2020__33[[#This Row],[Adj Close]]-DAX__2019_2020__33[[#This Row],[Adj Open]]</f>
        <v>0.7466772919833744</v>
      </c>
      <c r="K4427" s="50">
        <v>498559</v>
      </c>
    </row>
    <row r="4428" spans="1:11" x14ac:dyDescent="0.3">
      <c r="A4428" s="51" t="str">
        <f t="shared" si="74"/>
        <v>CON.DE</v>
      </c>
      <c r="B4428" s="52" t="s">
        <v>469</v>
      </c>
      <c r="C4428" s="50" t="s">
        <v>12939</v>
      </c>
      <c r="D4428" s="50">
        <f>DAX__2019_2020__33[[#This Row],[Open]]*(DAX__2019_2020__33[[#This Row],[Adj Close]]/DAX__2019_2020__33[[#This Row],[Close]])</f>
        <v>82.186853524940886</v>
      </c>
      <c r="E4428" s="50" t="s">
        <v>9993</v>
      </c>
      <c r="F4428" s="50" t="s">
        <v>12960</v>
      </c>
      <c r="G4428" s="50" t="s">
        <v>10021</v>
      </c>
      <c r="H4428" s="50" t="s">
        <v>12961</v>
      </c>
      <c r="I4428" s="50">
        <f>(DAX__2019_2020__33[[#This Row],[Adj Close]]-DAX__2019_2020__33[[#This Row],[Adj Open]])/DAX__2019_2020__33[[#This Row],[Adj Open]]</f>
        <v>1.7407704683875581E-2</v>
      </c>
      <c r="J4428" s="50">
        <f>DAX__2019_2020__33[[#This Row],[Adj Close]]-DAX__2019_2020__33[[#This Row],[Adj Open]]</f>
        <v>1.4306844750591097</v>
      </c>
      <c r="K4428" s="50">
        <v>581114</v>
      </c>
    </row>
    <row r="4429" spans="1:11" x14ac:dyDescent="0.3">
      <c r="A4429" s="51" t="str">
        <f t="shared" si="74"/>
        <v>CON.DE</v>
      </c>
      <c r="B4429" s="52" t="s">
        <v>470</v>
      </c>
      <c r="C4429" s="50" t="s">
        <v>10123</v>
      </c>
      <c r="D4429" s="50">
        <f>DAX__2019_2020__33[[#This Row],[Open]]*(DAX__2019_2020__33[[#This Row],[Adj Close]]/DAX__2019_2020__33[[#This Row],[Close]])</f>
        <v>83.076206863151938</v>
      </c>
      <c r="E4429" s="50" t="s">
        <v>12962</v>
      </c>
      <c r="F4429" s="50" t="s">
        <v>3855</v>
      </c>
      <c r="G4429" s="50" t="s">
        <v>10112</v>
      </c>
      <c r="H4429" s="50" t="s">
        <v>12963</v>
      </c>
      <c r="I4429" s="50">
        <f>(DAX__2019_2020__33[[#This Row],[Adj Close]]-DAX__2019_2020__33[[#This Row],[Adj Open]])/DAX__2019_2020__33[[#This Row],[Adj Open]]</f>
        <v>3.0253082842608995E-3</v>
      </c>
      <c r="J4429" s="50">
        <f>DAX__2019_2020__33[[#This Row],[Adj Close]]-DAX__2019_2020__33[[#This Row],[Adj Open]]</f>
        <v>0.25133113684806574</v>
      </c>
      <c r="K4429" s="50">
        <v>670361</v>
      </c>
    </row>
    <row r="4430" spans="1:11" x14ac:dyDescent="0.3">
      <c r="A4430" s="51" t="str">
        <f t="shared" si="74"/>
        <v>CON.DE</v>
      </c>
      <c r="B4430" s="52" t="s">
        <v>471</v>
      </c>
      <c r="C4430" s="50" t="s">
        <v>5650</v>
      </c>
      <c r="D4430" s="50">
        <f>DAX__2019_2020__33[[#This Row],[Open]]*(DAX__2019_2020__33[[#This Row],[Adj Close]]/DAX__2019_2020__33[[#This Row],[Close]])</f>
        <v>84.390882292687436</v>
      </c>
      <c r="E4430" s="50" t="s">
        <v>12964</v>
      </c>
      <c r="F4430" s="50" t="s">
        <v>12965</v>
      </c>
      <c r="G4430" s="50" t="s">
        <v>12966</v>
      </c>
      <c r="H4430" s="50" t="s">
        <v>12967</v>
      </c>
      <c r="I4430" s="50">
        <f>(DAX__2019_2020__33[[#This Row],[Adj Close]]-DAX__2019_2020__33[[#This Row],[Adj Open]])/DAX__2019_2020__33[[#This Row],[Adj Open]]</f>
        <v>1.1454638781628328E-3</v>
      </c>
      <c r="J4430" s="50">
        <f>DAX__2019_2020__33[[#This Row],[Adj Close]]-DAX__2019_2020__33[[#This Row],[Adj Open]]</f>
        <v>9.6666707312564881E-2</v>
      </c>
      <c r="K4430" s="50">
        <v>798162</v>
      </c>
    </row>
    <row r="4431" spans="1:11" x14ac:dyDescent="0.3">
      <c r="A4431" s="51" t="str">
        <f t="shared" si="74"/>
        <v>CON.DE</v>
      </c>
      <c r="B4431" s="52" t="s">
        <v>472</v>
      </c>
      <c r="C4431" s="50" t="s">
        <v>5757</v>
      </c>
      <c r="D4431" s="50">
        <f>DAX__2019_2020__33[[#This Row],[Open]]*(DAX__2019_2020__33[[#This Row],[Adj Close]]/DAX__2019_2020__33[[#This Row],[Close]])</f>
        <v>84.081549430132583</v>
      </c>
      <c r="E4431" s="50" t="s">
        <v>10023</v>
      </c>
      <c r="F4431" s="50" t="s">
        <v>10009</v>
      </c>
      <c r="G4431" s="50" t="s">
        <v>12968</v>
      </c>
      <c r="H4431" s="50" t="s">
        <v>12969</v>
      </c>
      <c r="I4431" s="50">
        <f>(DAX__2019_2020__33[[#This Row],[Adj Close]]-DAX__2019_2020__33[[#This Row],[Adj Open]])/DAX__2019_2020__33[[#This Row],[Adj Open]]</f>
        <v>1.3566348117969231E-2</v>
      </c>
      <c r="J4431" s="50">
        <f>DAX__2019_2020__33[[#This Row],[Adj Close]]-DAX__2019_2020__33[[#This Row],[Adj Open]]</f>
        <v>1.1406795698674159</v>
      </c>
      <c r="K4431" s="50">
        <v>596989</v>
      </c>
    </row>
    <row r="4432" spans="1:11" x14ac:dyDescent="0.3">
      <c r="A4432" s="51" t="str">
        <f t="shared" si="74"/>
        <v>CON.DE</v>
      </c>
      <c r="B4432" s="52" t="s">
        <v>473</v>
      </c>
      <c r="C4432" s="50" t="s">
        <v>5640</v>
      </c>
      <c r="D4432" s="50">
        <f>DAX__2019_2020__33[[#This Row],[Open]]*(DAX__2019_2020__33[[#This Row],[Adj Close]]/DAX__2019_2020__33[[#This Row],[Close]])</f>
        <v>86.517574912107278</v>
      </c>
      <c r="E4432" s="50" t="s">
        <v>10735</v>
      </c>
      <c r="F4432" s="50" t="s">
        <v>10137</v>
      </c>
      <c r="G4432" s="50" t="s">
        <v>10981</v>
      </c>
      <c r="H4432" s="50" t="s">
        <v>12970</v>
      </c>
      <c r="I4432" s="50">
        <f>(DAX__2019_2020__33[[#This Row],[Adj Close]]-DAX__2019_2020__33[[#This Row],[Adj Open]])/DAX__2019_2020__33[[#This Row],[Adj Open]]</f>
        <v>1.9217888268156364E-2</v>
      </c>
      <c r="J4432" s="50">
        <f>DAX__2019_2020__33[[#This Row],[Adj Close]]-DAX__2019_2020__33[[#This Row],[Adj Open]]</f>
        <v>1.6626850878927257</v>
      </c>
      <c r="K4432" s="50">
        <v>882339</v>
      </c>
    </row>
    <row r="4433" spans="1:11" x14ac:dyDescent="0.3">
      <c r="A4433" s="51" t="str">
        <f t="shared" si="74"/>
        <v>CON.DE</v>
      </c>
      <c r="B4433" s="52" t="s">
        <v>474</v>
      </c>
      <c r="C4433" s="50" t="s">
        <v>10026</v>
      </c>
      <c r="D4433" s="50">
        <f>DAX__2019_2020__33[[#This Row],[Open]]*(DAX__2019_2020__33[[#This Row],[Adj Close]]/DAX__2019_2020__33[[#This Row],[Close]])</f>
        <v>87.580914268415654</v>
      </c>
      <c r="E4433" s="50" t="s">
        <v>10988</v>
      </c>
      <c r="F4433" s="50" t="s">
        <v>5700</v>
      </c>
      <c r="G4433" s="50" t="s">
        <v>10034</v>
      </c>
      <c r="H4433" s="50" t="s">
        <v>12971</v>
      </c>
      <c r="I4433" s="50">
        <f>(DAX__2019_2020__33[[#This Row],[Adj Close]]-DAX__2019_2020__33[[#This Row],[Adj Open]])/DAX__2019_2020__33[[#This Row],[Adj Open]]</f>
        <v>-1.3244989254856251E-2</v>
      </c>
      <c r="J4433" s="50">
        <f>DAX__2019_2020__33[[#This Row],[Adj Close]]-DAX__2019_2020__33[[#This Row],[Adj Open]]</f>
        <v>-1.1600082684156519</v>
      </c>
      <c r="K4433" s="50">
        <v>539755</v>
      </c>
    </row>
    <row r="4434" spans="1:11" x14ac:dyDescent="0.3">
      <c r="A4434" s="51" t="str">
        <f t="shared" si="74"/>
        <v>CON.DE</v>
      </c>
      <c r="B4434" s="52" t="s">
        <v>475</v>
      </c>
      <c r="C4434" s="50" t="s">
        <v>3892</v>
      </c>
      <c r="D4434" s="50">
        <f>DAX__2019_2020__33[[#This Row],[Open]]*(DAX__2019_2020__33[[#This Row],[Adj Close]]/DAX__2019_2020__33[[#This Row],[Close]])</f>
        <v>86.846234922123713</v>
      </c>
      <c r="E4434" s="50" t="s">
        <v>12972</v>
      </c>
      <c r="F4434" s="50" t="s">
        <v>3892</v>
      </c>
      <c r="G4434" s="50" t="s">
        <v>10054</v>
      </c>
      <c r="H4434" s="50" t="s">
        <v>12973</v>
      </c>
      <c r="I4434" s="50">
        <f>(DAX__2019_2020__33[[#This Row],[Adj Close]]-DAX__2019_2020__33[[#This Row],[Adj Open]])/DAX__2019_2020__33[[#This Row],[Adj Open]]</f>
        <v>2.0480900288553167E-2</v>
      </c>
      <c r="J4434" s="50">
        <f>DAX__2019_2020__33[[#This Row],[Adj Close]]-DAX__2019_2020__33[[#This Row],[Adj Open]]</f>
        <v>1.7786890778762796</v>
      </c>
      <c r="K4434" s="50">
        <v>639083</v>
      </c>
    </row>
    <row r="4435" spans="1:11" x14ac:dyDescent="0.3">
      <c r="A4435" s="51" t="str">
        <f t="shared" si="74"/>
        <v>CON.DE</v>
      </c>
      <c r="B4435" s="52" t="s">
        <v>476</v>
      </c>
      <c r="C4435" s="50" t="s">
        <v>12974</v>
      </c>
      <c r="D4435" s="50">
        <f>DAX__2019_2020__33[[#This Row],[Open]]*(DAX__2019_2020__33[[#This Row],[Adj Close]]/DAX__2019_2020__33[[#This Row],[Close]])</f>
        <v>87.561587330518847</v>
      </c>
      <c r="E4435" s="50" t="s">
        <v>10052</v>
      </c>
      <c r="F4435" s="50" t="s">
        <v>12975</v>
      </c>
      <c r="G4435" s="50" t="s">
        <v>10026</v>
      </c>
      <c r="H4435" s="50" t="s">
        <v>12976</v>
      </c>
      <c r="I4435" s="50">
        <f>(DAX__2019_2020__33[[#This Row],[Adj Close]]-DAX__2019_2020__33[[#This Row],[Adj Open]])/DAX__2019_2020__33[[#This Row],[Adj Open]]</f>
        <v>2.2075512870944758E-4</v>
      </c>
      <c r="J4435" s="50">
        <f>DAX__2019_2020__33[[#This Row],[Adj Close]]-DAX__2019_2020__33[[#This Row],[Adj Open]]</f>
        <v>1.9329669481152223E-2</v>
      </c>
      <c r="K4435" s="50">
        <v>554183</v>
      </c>
    </row>
    <row r="4436" spans="1:11" x14ac:dyDescent="0.3">
      <c r="A4436" s="51" t="str">
        <f t="shared" si="74"/>
        <v>CON.DE</v>
      </c>
      <c r="B4436" s="52" t="s">
        <v>477</v>
      </c>
      <c r="C4436" s="50" t="s">
        <v>9959</v>
      </c>
      <c r="D4436" s="50">
        <f>DAX__2019_2020__33[[#This Row],[Open]]*(DAX__2019_2020__33[[#This Row],[Adj Close]]/DAX__2019_2020__33[[#This Row],[Close]])</f>
        <v>87.368241779899861</v>
      </c>
      <c r="E4436" s="50" t="s">
        <v>9963</v>
      </c>
      <c r="F4436" s="50" t="s">
        <v>5701</v>
      </c>
      <c r="G4436" s="50" t="s">
        <v>9955</v>
      </c>
      <c r="H4436" s="50" t="s">
        <v>12977</v>
      </c>
      <c r="I4436" s="50">
        <f>(DAX__2019_2020__33[[#This Row],[Adj Close]]-DAX__2019_2020__33[[#This Row],[Adj Open]])/DAX__2019_2020__33[[#This Row],[Adj Open]]</f>
        <v>2.6555212211391618E-3</v>
      </c>
      <c r="J4436" s="50">
        <f>DAX__2019_2020__33[[#This Row],[Adj Close]]-DAX__2019_2020__33[[#This Row],[Adj Open]]</f>
        <v>0.23200822010014122</v>
      </c>
      <c r="K4436" s="50">
        <v>550885</v>
      </c>
    </row>
    <row r="4437" spans="1:11" x14ac:dyDescent="0.3">
      <c r="A4437" s="51" t="str">
        <f t="shared" si="74"/>
        <v>CON.DE</v>
      </c>
      <c r="B4437" s="52" t="s">
        <v>478</v>
      </c>
      <c r="C4437" s="50" t="s">
        <v>10042</v>
      </c>
      <c r="D4437" s="50">
        <f>DAX__2019_2020__33[[#This Row],[Open]]*(DAX__2019_2020__33[[#This Row],[Adj Close]]/DAX__2019_2020__33[[#This Row],[Close]])</f>
        <v>88.431595696665198</v>
      </c>
      <c r="E4437" s="50" t="s">
        <v>10055</v>
      </c>
      <c r="F4437" s="50" t="s">
        <v>5657</v>
      </c>
      <c r="G4437" s="50" t="s">
        <v>9962</v>
      </c>
      <c r="H4437" s="50" t="s">
        <v>12978</v>
      </c>
      <c r="I4437" s="50">
        <f>(DAX__2019_2020__33[[#This Row],[Adj Close]]-DAX__2019_2020__33[[#This Row],[Adj Open]])/DAX__2019_2020__33[[#This Row],[Adj Open]]</f>
        <v>-8.5265191781858964E-3</v>
      </c>
      <c r="J4437" s="50">
        <f>DAX__2019_2020__33[[#This Row],[Adj Close]]-DAX__2019_2020__33[[#This Row],[Adj Open]]</f>
        <v>-0.75401369666519713</v>
      </c>
      <c r="K4437" s="50">
        <v>361779</v>
      </c>
    </row>
    <row r="4438" spans="1:11" x14ac:dyDescent="0.3">
      <c r="A4438" s="51" t="str">
        <f t="shared" si="74"/>
        <v>CON.DE</v>
      </c>
      <c r="B4438" s="52" t="s">
        <v>479</v>
      </c>
      <c r="C4438" s="50" t="s">
        <v>12979</v>
      </c>
      <c r="D4438" s="50">
        <f>DAX__2019_2020__33[[#This Row],[Open]]*(DAX__2019_2020__33[[#This Row],[Adj Close]]/DAX__2019_2020__33[[#This Row],[Close]])</f>
        <v>87.69691838195827</v>
      </c>
      <c r="E4438" s="50" t="s">
        <v>10190</v>
      </c>
      <c r="F4438" s="50" t="s">
        <v>5675</v>
      </c>
      <c r="G4438" s="50" t="s">
        <v>10034</v>
      </c>
      <c r="H4438" s="50" t="s">
        <v>12971</v>
      </c>
      <c r="I4438" s="50">
        <f>(DAX__2019_2020__33[[#This Row],[Adj Close]]-DAX__2019_2020__33[[#This Row],[Adj Open]])/DAX__2019_2020__33[[#This Row],[Adj Open]]</f>
        <v>-1.4550253366950454E-2</v>
      </c>
      <c r="J4438" s="50">
        <f>DAX__2019_2020__33[[#This Row],[Adj Close]]-DAX__2019_2020__33[[#This Row],[Adj Open]]</f>
        <v>-1.2760123819582674</v>
      </c>
      <c r="K4438" s="50">
        <v>384098</v>
      </c>
    </row>
    <row r="4439" spans="1:11" x14ac:dyDescent="0.3">
      <c r="A4439" s="51" t="str">
        <f t="shared" si="74"/>
        <v>CON.DE</v>
      </c>
      <c r="B4439" s="52" t="s">
        <v>480</v>
      </c>
      <c r="C4439" s="50" t="s">
        <v>9975</v>
      </c>
      <c r="D4439" s="50">
        <f>DAX__2019_2020__33[[#This Row],[Open]]*(DAX__2019_2020__33[[#This Row],[Adj Close]]/DAX__2019_2020__33[[#This Row],[Close]])</f>
        <v>86.304905643759099</v>
      </c>
      <c r="E4439" s="50" t="s">
        <v>12980</v>
      </c>
      <c r="F4439" s="50" t="s">
        <v>12881</v>
      </c>
      <c r="G4439" s="50" t="s">
        <v>12910</v>
      </c>
      <c r="H4439" s="50" t="s">
        <v>12981</v>
      </c>
      <c r="I4439" s="50">
        <f>(DAX__2019_2020__33[[#This Row],[Adj Close]]-DAX__2019_2020__33[[#This Row],[Adj Open]])/DAX__2019_2020__33[[#This Row],[Adj Open]]</f>
        <v>-3.6962321202535051E-2</v>
      </c>
      <c r="J4439" s="50">
        <f>DAX__2019_2020__33[[#This Row],[Adj Close]]-DAX__2019_2020__33[[#This Row],[Adj Open]]</f>
        <v>-3.1900296437591038</v>
      </c>
      <c r="K4439" s="50">
        <v>1042827</v>
      </c>
    </row>
    <row r="4440" spans="1:11" x14ac:dyDescent="0.3">
      <c r="A4440" s="51" t="str">
        <f t="shared" si="74"/>
        <v>CON.DE</v>
      </c>
      <c r="B4440" s="52" t="s">
        <v>481</v>
      </c>
      <c r="C4440" s="50" t="s">
        <v>12926</v>
      </c>
      <c r="D4440" s="50">
        <f>DAX__2019_2020__33[[#This Row],[Open]]*(DAX__2019_2020__33[[#This Row],[Adj Close]]/DAX__2019_2020__33[[#This Row],[Close]])</f>
        <v>83.153530565413902</v>
      </c>
      <c r="E4440" s="50" t="s">
        <v>12956</v>
      </c>
      <c r="F4440" s="50" t="s">
        <v>12982</v>
      </c>
      <c r="G4440" s="50" t="s">
        <v>12982</v>
      </c>
      <c r="H4440" s="50" t="s">
        <v>12983</v>
      </c>
      <c r="I4440" s="50">
        <f>(DAX__2019_2020__33[[#This Row],[Adj Close]]-DAX__2019_2020__33[[#This Row],[Adj Open]])/DAX__2019_2020__33[[#This Row],[Adj Open]]</f>
        <v>-4.0223193683673428E-2</v>
      </c>
      <c r="J4440" s="50">
        <f>DAX__2019_2020__33[[#This Row],[Adj Close]]-DAX__2019_2020__33[[#This Row],[Adj Open]]</f>
        <v>-3.3447005654139019</v>
      </c>
      <c r="K4440" s="50">
        <v>684381</v>
      </c>
    </row>
    <row r="4441" spans="1:11" x14ac:dyDescent="0.3">
      <c r="A4441" s="51" t="str">
        <f t="shared" si="74"/>
        <v>CON.DE</v>
      </c>
      <c r="B4441" s="52" t="s">
        <v>482</v>
      </c>
      <c r="C4441" s="50" t="s">
        <v>12984</v>
      </c>
      <c r="D4441" s="50">
        <f>DAX__2019_2020__33[[#This Row],[Open]]*(DAX__2019_2020__33[[#This Row],[Adj Close]]/DAX__2019_2020__33[[#This Row],[Close]])</f>
        <v>79.886168604751774</v>
      </c>
      <c r="E4441" s="50" t="s">
        <v>12985</v>
      </c>
      <c r="F4441" s="50" t="s">
        <v>12986</v>
      </c>
      <c r="G4441" s="50" t="s">
        <v>12987</v>
      </c>
      <c r="H4441" s="50" t="s">
        <v>12988</v>
      </c>
      <c r="I4441" s="50">
        <f>(DAX__2019_2020__33[[#This Row],[Adj Close]]-DAX__2019_2020__33[[#This Row],[Adj Open]])/DAX__2019_2020__33[[#This Row],[Adj Open]]</f>
        <v>3.6786072565175257E-2</v>
      </c>
      <c r="J4441" s="50">
        <f>DAX__2019_2020__33[[#This Row],[Adj Close]]-DAX__2019_2020__33[[#This Row],[Adj Open]]</f>
        <v>2.938698395248224</v>
      </c>
      <c r="K4441" s="50">
        <v>502472</v>
      </c>
    </row>
    <row r="4442" spans="1:11" x14ac:dyDescent="0.3">
      <c r="A4442" s="51" t="str">
        <f t="shared" si="74"/>
        <v>CON.DE</v>
      </c>
      <c r="B4442" s="52" t="s">
        <v>483</v>
      </c>
      <c r="C4442" s="50" t="s">
        <v>10021</v>
      </c>
      <c r="D4442" s="50">
        <f>DAX__2019_2020__33[[#This Row],[Open]]*(DAX__2019_2020__33[[#This Row],[Adj Close]]/DAX__2019_2020__33[[#This Row],[Close]])</f>
        <v>83.617543636070423</v>
      </c>
      <c r="E4442" s="50" t="s">
        <v>5639</v>
      </c>
      <c r="F4442" s="50" t="s">
        <v>12926</v>
      </c>
      <c r="G4442" s="50" t="s">
        <v>12989</v>
      </c>
      <c r="H4442" s="50" t="s">
        <v>12990</v>
      </c>
      <c r="I4442" s="50">
        <f>(DAX__2019_2020__33[[#This Row],[Adj Close]]-DAX__2019_2020__33[[#This Row],[Adj Open]])/DAX__2019_2020__33[[#This Row],[Adj Open]]</f>
        <v>-2.3117919075157526E-4</v>
      </c>
      <c r="J4442" s="50">
        <f>DAX__2019_2020__33[[#This Row],[Adj Close]]-DAX__2019_2020__33[[#This Row],[Adj Open]]</f>
        <v>-1.9330636070421292E-2</v>
      </c>
      <c r="K4442" s="50">
        <v>419642</v>
      </c>
    </row>
    <row r="4443" spans="1:11" x14ac:dyDescent="0.3">
      <c r="A4443" s="51" t="str">
        <f t="shared" si="74"/>
        <v>CON.DE</v>
      </c>
      <c r="B4443" s="52" t="s">
        <v>484</v>
      </c>
      <c r="C4443" s="50" t="s">
        <v>9997</v>
      </c>
      <c r="D4443" s="50">
        <f>DAX__2019_2020__33[[#This Row],[Open]]*(DAX__2019_2020__33[[#This Row],[Adj Close]]/DAX__2019_2020__33[[#This Row],[Close]])</f>
        <v>83.926878277067061</v>
      </c>
      <c r="E4443" s="50" t="s">
        <v>12991</v>
      </c>
      <c r="F4443" s="50" t="s">
        <v>12992</v>
      </c>
      <c r="G4443" s="50" t="s">
        <v>10117</v>
      </c>
      <c r="H4443" s="50" t="s">
        <v>12993</v>
      </c>
      <c r="I4443" s="50">
        <f>(DAX__2019_2020__33[[#This Row],[Adj Close]]-DAX__2019_2020__33[[#This Row],[Adj Open]])/DAX__2019_2020__33[[#This Row],[Adj Open]]</f>
        <v>-2.4187963602856508E-2</v>
      </c>
      <c r="J4443" s="50">
        <f>DAX__2019_2020__33[[#This Row],[Adj Close]]-DAX__2019_2020__33[[#This Row],[Adj Open]]</f>
        <v>-2.0300202770670666</v>
      </c>
      <c r="K4443" s="50">
        <v>669066</v>
      </c>
    </row>
    <row r="4444" spans="1:11" x14ac:dyDescent="0.3">
      <c r="A4444" s="51" t="str">
        <f t="shared" si="74"/>
        <v>CON.DE</v>
      </c>
      <c r="B4444" s="52" t="s">
        <v>485</v>
      </c>
      <c r="C4444" s="50" t="s">
        <v>12994</v>
      </c>
      <c r="D4444" s="50">
        <f>DAX__2019_2020__33[[#This Row],[Open]]*(DAX__2019_2020__33[[#This Row],[Adj Close]]/DAX__2019_2020__33[[#This Row],[Close]])</f>
        <v>81.664859947948329</v>
      </c>
      <c r="E4444" s="50" t="s">
        <v>12995</v>
      </c>
      <c r="F4444" s="50" t="s">
        <v>12996</v>
      </c>
      <c r="G4444" s="50" t="s">
        <v>12778</v>
      </c>
      <c r="H4444" s="50" t="s">
        <v>12997</v>
      </c>
      <c r="I4444" s="50">
        <f>(DAX__2019_2020__33[[#This Row],[Adj Close]]-DAX__2019_2020__33[[#This Row],[Adj Open]])/DAX__2019_2020__33[[#This Row],[Adj Open]]</f>
        <v>-2.2964038010273215E-2</v>
      </c>
      <c r="J4444" s="50">
        <f>DAX__2019_2020__33[[#This Row],[Adj Close]]-DAX__2019_2020__33[[#This Row],[Adj Open]]</f>
        <v>-1.875354947948324</v>
      </c>
      <c r="K4444" s="50">
        <v>615728</v>
      </c>
    </row>
    <row r="4445" spans="1:11" x14ac:dyDescent="0.3">
      <c r="A4445" s="51" t="str">
        <f t="shared" si="74"/>
        <v>CON.DE</v>
      </c>
      <c r="B4445" s="52" t="s">
        <v>486</v>
      </c>
      <c r="C4445" s="50" t="s">
        <v>12998</v>
      </c>
      <c r="D4445" s="50">
        <f>DAX__2019_2020__33[[#This Row],[Open]]*(DAX__2019_2020__33[[#This Row],[Adj Close]]/DAX__2019_2020__33[[#This Row],[Close]])</f>
        <v>79.460826315799679</v>
      </c>
      <c r="E4445" s="50" t="s">
        <v>12999</v>
      </c>
      <c r="F4445" s="50" t="s">
        <v>13000</v>
      </c>
      <c r="G4445" s="50" t="s">
        <v>13001</v>
      </c>
      <c r="H4445" s="50" t="s">
        <v>13002</v>
      </c>
      <c r="I4445" s="50">
        <f>(DAX__2019_2020__33[[#This Row],[Adj Close]]-DAX__2019_2020__33[[#This Row],[Adj Open]])/DAX__2019_2020__33[[#This Row],[Adj Open]]</f>
        <v>-1.1435462704457217E-2</v>
      </c>
      <c r="J4445" s="50">
        <f>DAX__2019_2020__33[[#This Row],[Adj Close]]-DAX__2019_2020__33[[#This Row],[Adj Open]]</f>
        <v>-0.90867131579967975</v>
      </c>
      <c r="K4445" s="50">
        <v>742624</v>
      </c>
    </row>
    <row r="4446" spans="1:11" x14ac:dyDescent="0.3">
      <c r="A4446" s="51" t="str">
        <f t="shared" si="74"/>
        <v>CON.DE</v>
      </c>
      <c r="B4446" s="52" t="s">
        <v>487</v>
      </c>
      <c r="C4446" s="50" t="s">
        <v>13003</v>
      </c>
      <c r="D4446" s="50">
        <f>DAX__2019_2020__33[[#This Row],[Open]]*(DAX__2019_2020__33[[#This Row],[Adj Close]]/DAX__2019_2020__33[[#This Row],[Close]])</f>
        <v>79.538165839516651</v>
      </c>
      <c r="E4446" s="50" t="s">
        <v>13004</v>
      </c>
      <c r="F4446" s="50" t="s">
        <v>13005</v>
      </c>
      <c r="G4446" s="50" t="s">
        <v>13004</v>
      </c>
      <c r="H4446" s="50" t="s">
        <v>13006</v>
      </c>
      <c r="I4446" s="50">
        <f>(DAX__2019_2020__33[[#This Row],[Adj Close]]-DAX__2019_2020__33[[#This Row],[Adj Open]])/DAX__2019_2020__33[[#This Row],[Adj Open]]</f>
        <v>1.1910585949326511E-2</v>
      </c>
      <c r="J4446" s="50">
        <f>DAX__2019_2020__33[[#This Row],[Adj Close]]-DAX__2019_2020__33[[#This Row],[Adj Open]]</f>
        <v>0.94734616048334885</v>
      </c>
      <c r="K4446" s="50">
        <v>365720</v>
      </c>
    </row>
    <row r="4447" spans="1:11" x14ac:dyDescent="0.3">
      <c r="A4447" s="51" t="str">
        <f t="shared" si="74"/>
        <v>CON.DE</v>
      </c>
      <c r="B4447" s="52" t="s">
        <v>488</v>
      </c>
      <c r="C4447" s="50" t="s">
        <v>12923</v>
      </c>
      <c r="D4447" s="50">
        <f>DAX__2019_2020__33[[#This Row],[Open]]*(DAX__2019_2020__33[[#This Row],[Adj Close]]/DAX__2019_2020__33[[#This Row],[Close]])</f>
        <v>81.374853046245335</v>
      </c>
      <c r="E4447" s="50" t="s">
        <v>9940</v>
      </c>
      <c r="F4447" s="50" t="s">
        <v>13007</v>
      </c>
      <c r="G4447" s="50" t="s">
        <v>13008</v>
      </c>
      <c r="H4447" s="50" t="s">
        <v>13009</v>
      </c>
      <c r="I4447" s="50">
        <f>(DAX__2019_2020__33[[#This Row],[Adj Close]]-DAX__2019_2020__33[[#This Row],[Adj Open]])/DAX__2019_2020__33[[#This Row],[Adj Open]]</f>
        <v>7.8878593490140023E-2</v>
      </c>
      <c r="J4447" s="50">
        <f>DAX__2019_2020__33[[#This Row],[Adj Close]]-DAX__2019_2020__33[[#This Row],[Adj Open]]</f>
        <v>6.4187339537546677</v>
      </c>
      <c r="K4447" s="50">
        <v>1141743</v>
      </c>
    </row>
    <row r="4448" spans="1:11" x14ac:dyDescent="0.3">
      <c r="A4448" s="51" t="str">
        <f t="shared" si="74"/>
        <v>CON.DE</v>
      </c>
      <c r="B4448" s="52" t="s">
        <v>489</v>
      </c>
      <c r="C4448" s="50" t="s">
        <v>9962</v>
      </c>
      <c r="D4448" s="50">
        <f>DAX__2019_2020__33[[#This Row],[Open]]*(DAX__2019_2020__33[[#This Row],[Adj Close]]/DAX__2019_2020__33[[#This Row],[Close]])</f>
        <v>87.677580782890686</v>
      </c>
      <c r="E4448" s="50" t="s">
        <v>13010</v>
      </c>
      <c r="F4448" s="50" t="s">
        <v>9946</v>
      </c>
      <c r="G4448" s="50" t="s">
        <v>5704</v>
      </c>
      <c r="H4448" s="50" t="s">
        <v>13011</v>
      </c>
      <c r="I4448" s="50">
        <f>(DAX__2019_2020__33[[#This Row],[Adj Close]]-DAX__2019_2020__33[[#This Row],[Adj Open]])/DAX__2019_2020__33[[#This Row],[Adj Open]]</f>
        <v>1.1686935336943868E-2</v>
      </c>
      <c r="J4448" s="50">
        <f>DAX__2019_2020__33[[#This Row],[Adj Close]]-DAX__2019_2020__33[[#This Row],[Adj Open]]</f>
        <v>1.0246822171093157</v>
      </c>
      <c r="K4448" s="50">
        <v>644250</v>
      </c>
    </row>
    <row r="4449" spans="1:11" x14ac:dyDescent="0.3">
      <c r="A4449" s="51" t="str">
        <f t="shared" si="74"/>
        <v>CON.DE</v>
      </c>
      <c r="B4449" s="52" t="s">
        <v>490</v>
      </c>
      <c r="C4449" s="50" t="s">
        <v>10661</v>
      </c>
      <c r="D4449" s="50">
        <f>DAX__2019_2020__33[[#This Row],[Open]]*(DAX__2019_2020__33[[#This Row],[Adj Close]]/DAX__2019_2020__33[[#This Row],[Close]])</f>
        <v>88.450926254387028</v>
      </c>
      <c r="E4449" s="50" t="s">
        <v>10725</v>
      </c>
      <c r="F4449" s="50" t="s">
        <v>3905</v>
      </c>
      <c r="G4449" s="50" t="s">
        <v>10045</v>
      </c>
      <c r="H4449" s="50" t="s">
        <v>13012</v>
      </c>
      <c r="I4449" s="50">
        <f>(DAX__2019_2020__33[[#This Row],[Adj Close]]-DAX__2019_2020__33[[#This Row],[Adj Open]])/DAX__2019_2020__33[[#This Row],[Adj Open]]</f>
        <v>1.0928743169399228E-3</v>
      </c>
      <c r="J4449" s="50">
        <f>DAX__2019_2020__33[[#This Row],[Adj Close]]-DAX__2019_2020__33[[#This Row],[Adj Open]]</f>
        <v>9.6665745612966703E-2</v>
      </c>
      <c r="K4449" s="50">
        <v>508610</v>
      </c>
    </row>
    <row r="4450" spans="1:11" x14ac:dyDescent="0.3">
      <c r="A4450" s="51" t="str">
        <f t="shared" si="74"/>
        <v>CON.DE</v>
      </c>
      <c r="B4450" s="52" t="s">
        <v>491</v>
      </c>
      <c r="C4450" s="50" t="s">
        <v>5777</v>
      </c>
      <c r="D4450" s="50">
        <f>DAX__2019_2020__33[[#This Row],[Open]]*(DAX__2019_2020__33[[#This Row],[Adj Close]]/DAX__2019_2020__33[[#This Row],[Close]])</f>
        <v>88.276926419064878</v>
      </c>
      <c r="E4450" s="50" t="s">
        <v>5766</v>
      </c>
      <c r="F4450" s="50" t="s">
        <v>5685</v>
      </c>
      <c r="G4450" s="50" t="s">
        <v>5729</v>
      </c>
      <c r="H4450" s="50" t="s">
        <v>13013</v>
      </c>
      <c r="I4450" s="50">
        <f>(DAX__2019_2020__33[[#This Row],[Adj Close]]-DAX__2019_2020__33[[#This Row],[Adj Open]])/DAX__2019_2020__33[[#This Row],[Adj Open]]</f>
        <v>1.6206778361804647E-2</v>
      </c>
      <c r="J4450" s="50">
        <f>DAX__2019_2020__33[[#This Row],[Adj Close]]-DAX__2019_2020__33[[#This Row],[Adj Open]]</f>
        <v>1.4306845809351216</v>
      </c>
      <c r="K4450" s="50">
        <v>482860</v>
      </c>
    </row>
    <row r="4451" spans="1:11" x14ac:dyDescent="0.3">
      <c r="A4451" s="51" t="str">
        <f t="shared" si="74"/>
        <v>CON.DE</v>
      </c>
      <c r="B4451" s="52" t="s">
        <v>492</v>
      </c>
      <c r="C4451" s="50" t="s">
        <v>10148</v>
      </c>
      <c r="D4451" s="50">
        <f>DAX__2019_2020__33[[#This Row],[Open]]*(DAX__2019_2020__33[[#This Row],[Adj Close]]/DAX__2019_2020__33[[#This Row],[Close]])</f>
        <v>89.881605610194541</v>
      </c>
      <c r="E4451" s="50" t="s">
        <v>5682</v>
      </c>
      <c r="F4451" s="50" t="s">
        <v>10981</v>
      </c>
      <c r="G4451" s="50" t="s">
        <v>13014</v>
      </c>
      <c r="H4451" s="50" t="s">
        <v>13015</v>
      </c>
      <c r="I4451" s="50">
        <f>(DAX__2019_2020__33[[#This Row],[Adj Close]]-DAX__2019_2020__33[[#This Row],[Adj Open]])/DAX__2019_2020__33[[#This Row],[Adj Open]]</f>
        <v>-1.7638276479728612E-2</v>
      </c>
      <c r="J4451" s="50">
        <f>DAX__2019_2020__33[[#This Row],[Adj Close]]-DAX__2019_2020__33[[#This Row],[Adj Open]]</f>
        <v>-1.5853566101945376</v>
      </c>
      <c r="K4451" s="50">
        <v>319166</v>
      </c>
    </row>
    <row r="4452" spans="1:11" x14ac:dyDescent="0.3">
      <c r="A4452" s="51" t="str">
        <f t="shared" si="74"/>
        <v>CON.DE</v>
      </c>
      <c r="B4452" s="52" t="s">
        <v>493</v>
      </c>
      <c r="C4452" s="50" t="s">
        <v>9955</v>
      </c>
      <c r="D4452" s="50">
        <f>DAX__2019_2020__33[[#This Row],[Open]]*(DAX__2019_2020__33[[#This Row],[Adj Close]]/DAX__2019_2020__33[[#This Row],[Close]])</f>
        <v>87.600252411958763</v>
      </c>
      <c r="E4452" s="50" t="s">
        <v>10574</v>
      </c>
      <c r="F4452" s="50" t="s">
        <v>5696</v>
      </c>
      <c r="G4452" s="50" t="s">
        <v>10069</v>
      </c>
      <c r="H4452" s="50" t="s">
        <v>13016</v>
      </c>
      <c r="I4452" s="50">
        <f>(DAX__2019_2020__33[[#This Row],[Adj Close]]-DAX__2019_2020__33[[#This Row],[Adj Open]])/DAX__2019_2020__33[[#This Row],[Adj Open]]</f>
        <v>8.8280178052964151E-3</v>
      </c>
      <c r="J4452" s="50">
        <f>DAX__2019_2020__33[[#This Row],[Adj Close]]-DAX__2019_2020__33[[#This Row],[Adj Open]]</f>
        <v>0.77333658804123218</v>
      </c>
      <c r="K4452" s="50">
        <v>386191</v>
      </c>
    </row>
    <row r="4453" spans="1:11" x14ac:dyDescent="0.3">
      <c r="A4453" s="51" t="str">
        <f t="shared" si="74"/>
        <v>CON.DE</v>
      </c>
      <c r="B4453" s="52" t="s">
        <v>494</v>
      </c>
      <c r="C4453" s="50" t="s">
        <v>12887</v>
      </c>
      <c r="D4453" s="50">
        <f>DAX__2019_2020__33[[#This Row],[Open]]*(DAX__2019_2020__33[[#This Row],[Adj Close]]/DAX__2019_2020__33[[#This Row],[Close]])</f>
        <v>87.754913000000002</v>
      </c>
      <c r="E4453" s="50" t="s">
        <v>9945</v>
      </c>
      <c r="F4453" s="50" t="s">
        <v>13017</v>
      </c>
      <c r="G4453" s="50" t="s">
        <v>12887</v>
      </c>
      <c r="H4453" s="50" t="s">
        <v>13018</v>
      </c>
      <c r="I4453" s="50">
        <f>(DAX__2019_2020__33[[#This Row],[Adj Close]]-DAX__2019_2020__33[[#This Row],[Adj Open]])/DAX__2019_2020__33[[#This Row],[Adj Open]]</f>
        <v>0</v>
      </c>
      <c r="J4453" s="50">
        <f>DAX__2019_2020__33[[#This Row],[Adj Close]]-DAX__2019_2020__33[[#This Row],[Adj Open]]</f>
        <v>0</v>
      </c>
      <c r="K4453" s="50">
        <v>333973</v>
      </c>
    </row>
    <row r="4454" spans="1:11" x14ac:dyDescent="0.3">
      <c r="A4454" s="51" t="str">
        <f t="shared" si="74"/>
        <v>CON.DE</v>
      </c>
      <c r="B4454" s="52" t="s">
        <v>495</v>
      </c>
      <c r="C4454" s="50" t="s">
        <v>5671</v>
      </c>
      <c r="D4454" s="50">
        <f>DAX__2019_2020__33[[#This Row],[Open]]*(DAX__2019_2020__33[[#This Row],[Adj Close]]/DAX__2019_2020__33[[#This Row],[Close]])</f>
        <v>86.324237268403493</v>
      </c>
      <c r="E4454" s="50" t="s">
        <v>13017</v>
      </c>
      <c r="F4454" s="50" t="s">
        <v>4930</v>
      </c>
      <c r="G4454" s="50" t="s">
        <v>10023</v>
      </c>
      <c r="H4454" s="50" t="s">
        <v>13019</v>
      </c>
      <c r="I4454" s="50">
        <f>(DAX__2019_2020__33[[#This Row],[Adj Close]]-DAX__2019_2020__33[[#This Row],[Adj Open]])/DAX__2019_2020__33[[#This Row],[Adj Open]]</f>
        <v>-8.5106604083763759E-3</v>
      </c>
      <c r="J4454" s="50">
        <f>DAX__2019_2020__33[[#This Row],[Adj Close]]-DAX__2019_2020__33[[#This Row],[Adj Open]]</f>
        <v>-0.73467626840348998</v>
      </c>
      <c r="K4454" s="50">
        <v>491532</v>
      </c>
    </row>
    <row r="4455" spans="1:11" x14ac:dyDescent="0.3">
      <c r="A4455" s="51" t="str">
        <f t="shared" si="74"/>
        <v>CON.DE</v>
      </c>
      <c r="B4455" s="52" t="s">
        <v>496</v>
      </c>
      <c r="C4455" s="50" t="s">
        <v>10031</v>
      </c>
      <c r="D4455" s="50">
        <f>DAX__2019_2020__33[[#This Row],[Open]]*(DAX__2019_2020__33[[#This Row],[Adj Close]]/DAX__2019_2020__33[[#This Row],[Close]])</f>
        <v>86.266229423500704</v>
      </c>
      <c r="E4455" s="50" t="s">
        <v>10138</v>
      </c>
      <c r="F4455" s="50" t="s">
        <v>10124</v>
      </c>
      <c r="G4455" s="50" t="s">
        <v>9999</v>
      </c>
      <c r="H4455" s="50" t="s">
        <v>13020</v>
      </c>
      <c r="I4455" s="50">
        <f>(DAX__2019_2020__33[[#This Row],[Adj Close]]-DAX__2019_2020__33[[#This Row],[Adj Open]])/DAX__2019_2020__33[[#This Row],[Adj Open]]</f>
        <v>-2.1963234468024079E-2</v>
      </c>
      <c r="J4455" s="50">
        <f>DAX__2019_2020__33[[#This Row],[Adj Close]]-DAX__2019_2020__33[[#This Row],[Adj Open]]</f>
        <v>-1.8946854235007038</v>
      </c>
      <c r="K4455" s="50">
        <v>483007</v>
      </c>
    </row>
    <row r="4456" spans="1:11" x14ac:dyDescent="0.3">
      <c r="A4456" s="51" t="str">
        <f t="shared" si="74"/>
        <v>CON.DE</v>
      </c>
      <c r="B4456" s="52" t="s">
        <v>497</v>
      </c>
      <c r="C4456" s="50" t="s">
        <v>13021</v>
      </c>
      <c r="D4456" s="50">
        <f>DAX__2019_2020__33[[#This Row],[Open]]*(DAX__2019_2020__33[[#This Row],[Adj Close]]/DAX__2019_2020__33[[#This Row],[Close]])</f>
        <v>84.893551704060627</v>
      </c>
      <c r="E4456" s="50" t="s">
        <v>10662</v>
      </c>
      <c r="F4456" s="50" t="s">
        <v>10127</v>
      </c>
      <c r="G4456" s="50" t="s">
        <v>10662</v>
      </c>
      <c r="H4456" s="50" t="s">
        <v>13022</v>
      </c>
      <c r="I4456" s="50">
        <f>(DAX__2019_2020__33[[#This Row],[Adj Close]]-DAX__2019_2020__33[[#This Row],[Adj Open]])/DAX__2019_2020__33[[#This Row],[Adj Open]]</f>
        <v>1.8902334320200415E-2</v>
      </c>
      <c r="J4456" s="50">
        <f>DAX__2019_2020__33[[#This Row],[Adj Close]]-DAX__2019_2020__33[[#This Row],[Adj Open]]</f>
        <v>1.6046862959393735</v>
      </c>
      <c r="K4456" s="50">
        <v>452203</v>
      </c>
    </row>
    <row r="4457" spans="1:11" x14ac:dyDescent="0.3">
      <c r="A4457" s="51" t="str">
        <f t="shared" si="74"/>
        <v>CON.DE</v>
      </c>
      <c r="B4457" s="52" t="s">
        <v>498</v>
      </c>
      <c r="C4457" s="50" t="s">
        <v>13023</v>
      </c>
      <c r="D4457" s="50">
        <f>DAX__2019_2020__33[[#This Row],[Open]]*(DAX__2019_2020__33[[#This Row],[Adj Close]]/DAX__2019_2020__33[[#This Row],[Close]])</f>
        <v>87.290913926696931</v>
      </c>
      <c r="E4457" s="50" t="s">
        <v>10661</v>
      </c>
      <c r="F4457" s="50" t="s">
        <v>13024</v>
      </c>
      <c r="G4457" s="50" t="s">
        <v>5657</v>
      </c>
      <c r="H4457" s="50" t="s">
        <v>13025</v>
      </c>
      <c r="I4457" s="50">
        <f>(DAX__2019_2020__33[[#This Row],[Adj Close]]-DAX__2019_2020__33[[#This Row],[Adj Open]])/DAX__2019_2020__33[[#This Row],[Adj Open]]</f>
        <v>-3.3222922484288484E-3</v>
      </c>
      <c r="J4457" s="50">
        <f>DAX__2019_2020__33[[#This Row],[Adj Close]]-DAX__2019_2020__33[[#This Row],[Adj Open]]</f>
        <v>-0.29000592669693503</v>
      </c>
      <c r="K4457" s="50">
        <v>352835</v>
      </c>
    </row>
    <row r="4458" spans="1:11" x14ac:dyDescent="0.3">
      <c r="A4458" s="51" t="str">
        <f t="shared" si="74"/>
        <v>CON.DE</v>
      </c>
      <c r="B4458" s="52" t="s">
        <v>499</v>
      </c>
      <c r="C4458" s="50" t="s">
        <v>9964</v>
      </c>
      <c r="D4458" s="50">
        <f>DAX__2019_2020__33[[#This Row],[Open]]*(DAX__2019_2020__33[[#This Row],[Adj Close]]/DAX__2019_2020__33[[#This Row],[Close]])</f>
        <v>86.556237097845866</v>
      </c>
      <c r="E4458" s="50" t="s">
        <v>10068</v>
      </c>
      <c r="F4458" s="50" t="s">
        <v>10952</v>
      </c>
      <c r="G4458" s="50" t="s">
        <v>10068</v>
      </c>
      <c r="H4458" s="50" t="s">
        <v>13026</v>
      </c>
      <c r="I4458" s="50">
        <f>(DAX__2019_2020__33[[#This Row],[Adj Close]]-DAX__2019_2020__33[[#This Row],[Adj Open]])/DAX__2019_2020__33[[#This Row],[Adj Open]]</f>
        <v>1.8315825124907061E-2</v>
      </c>
      <c r="J4458" s="50">
        <f>DAX__2019_2020__33[[#This Row],[Adj Close]]-DAX__2019_2020__33[[#This Row],[Adj Open]]</f>
        <v>1.5853489021541378</v>
      </c>
      <c r="K4458" s="50">
        <v>273060</v>
      </c>
    </row>
    <row r="4459" spans="1:11" x14ac:dyDescent="0.3">
      <c r="A4459" s="51" t="str">
        <f t="shared" si="74"/>
        <v>CON.DE</v>
      </c>
      <c r="B4459" s="52" t="s">
        <v>500</v>
      </c>
      <c r="C4459" s="50" t="s">
        <v>10661</v>
      </c>
      <c r="D4459" s="50">
        <f>DAX__2019_2020__33[[#This Row],[Open]]*(DAX__2019_2020__33[[#This Row],[Adj Close]]/DAX__2019_2020__33[[#This Row],[Close]])</f>
        <v>88.450923451776887</v>
      </c>
      <c r="E4459" s="50" t="s">
        <v>5771</v>
      </c>
      <c r="F4459" s="50" t="s">
        <v>13027</v>
      </c>
      <c r="G4459" s="50" t="s">
        <v>9945</v>
      </c>
      <c r="H4459" s="50" t="s">
        <v>13028</v>
      </c>
      <c r="I4459" s="50">
        <f>(DAX__2019_2020__33[[#This Row],[Adj Close]]-DAX__2019_2020__33[[#This Row],[Adj Open]])/DAX__2019_2020__33[[#This Row],[Adj Open]]</f>
        <v>-2.1857595628414954E-3</v>
      </c>
      <c r="J4459" s="50">
        <f>DAX__2019_2020__33[[#This Row],[Adj Close]]-DAX__2019_2020__33[[#This Row],[Adj Open]]</f>
        <v>-0.19333245177688241</v>
      </c>
      <c r="K4459" s="50">
        <v>402499</v>
      </c>
    </row>
    <row r="4460" spans="1:11" x14ac:dyDescent="0.3">
      <c r="A4460" s="51" t="str">
        <f t="shared" si="74"/>
        <v>CON.DE</v>
      </c>
      <c r="B4460" s="52" t="s">
        <v>501</v>
      </c>
      <c r="C4460" s="50" t="s">
        <v>9943</v>
      </c>
      <c r="D4460" s="50">
        <f>DAX__2019_2020__33[[#This Row],[Open]]*(DAX__2019_2020__33[[#This Row],[Adj Close]]/DAX__2019_2020__33[[#This Row],[Close]])</f>
        <v>88.798928381311967</v>
      </c>
      <c r="E4460" s="50" t="s">
        <v>13029</v>
      </c>
      <c r="F4460" s="50" t="s">
        <v>9955</v>
      </c>
      <c r="G4460" s="50" t="s">
        <v>9947</v>
      </c>
      <c r="H4460" s="50" t="s">
        <v>13030</v>
      </c>
      <c r="I4460" s="50">
        <f>(DAX__2019_2020__33[[#This Row],[Adj Close]]-DAX__2019_2020__33[[#This Row],[Adj Open]])/DAX__2019_2020__33[[#This Row],[Adj Open]]</f>
        <v>-5.4430654752550701E-3</v>
      </c>
      <c r="J4460" s="50">
        <f>DAX__2019_2020__33[[#This Row],[Adj Close]]-DAX__2019_2020__33[[#This Row],[Adj Open]]</f>
        <v>-0.48333838131196671</v>
      </c>
      <c r="K4460" s="50">
        <v>334485</v>
      </c>
    </row>
    <row r="4461" spans="1:11" x14ac:dyDescent="0.3">
      <c r="A4461" s="51" t="str">
        <f t="shared" si="74"/>
        <v>CON.DE</v>
      </c>
      <c r="B4461" s="52" t="s">
        <v>502</v>
      </c>
      <c r="C4461" s="50" t="s">
        <v>10661</v>
      </c>
      <c r="D4461" s="50">
        <f>DAX__2019_2020__33[[#This Row],[Open]]*(DAX__2019_2020__33[[#This Row],[Adj Close]]/DAX__2019_2020__33[[#This Row],[Close]])</f>
        <v>88.450924932596223</v>
      </c>
      <c r="E4461" s="50" t="s">
        <v>10574</v>
      </c>
      <c r="F4461" s="50" t="s">
        <v>10075</v>
      </c>
      <c r="G4461" s="50" t="s">
        <v>10052</v>
      </c>
      <c r="H4461" s="50" t="s">
        <v>13031</v>
      </c>
      <c r="I4461" s="50">
        <f>(DAX__2019_2020__33[[#This Row],[Adj Close]]-DAX__2019_2020__33[[#This Row],[Adj Open]])/DAX__2019_2020__33[[#This Row],[Adj Open]]</f>
        <v>-3.2787213114754232E-3</v>
      </c>
      <c r="J4461" s="50">
        <f>DAX__2019_2020__33[[#This Row],[Adj Close]]-DAX__2019_2020__33[[#This Row],[Adj Open]]</f>
        <v>-0.2900059325962161</v>
      </c>
      <c r="K4461" s="50">
        <v>450917</v>
      </c>
    </row>
    <row r="4462" spans="1:11" x14ac:dyDescent="0.3">
      <c r="A4462" s="51" t="str">
        <f t="shared" si="74"/>
        <v>CON.DE</v>
      </c>
      <c r="B4462" s="52" t="s">
        <v>503</v>
      </c>
      <c r="C4462" s="50" t="s">
        <v>3898</v>
      </c>
      <c r="D4462" s="50">
        <f>DAX__2019_2020__33[[#This Row],[Open]]*(DAX__2019_2020__33[[#This Row],[Adj Close]]/DAX__2019_2020__33[[#This Row],[Close]])</f>
        <v>89.127596119228556</v>
      </c>
      <c r="E4462" s="50" t="s">
        <v>10149</v>
      </c>
      <c r="F4462" s="50" t="s">
        <v>4930</v>
      </c>
      <c r="G4462" s="50" t="s">
        <v>13032</v>
      </c>
      <c r="H4462" s="50" t="s">
        <v>13033</v>
      </c>
      <c r="I4462" s="50">
        <f>(DAX__2019_2020__33[[#This Row],[Adj Close]]-DAX__2019_2020__33[[#This Row],[Adj Open]])/DAX__2019_2020__33[[#This Row],[Adj Open]]</f>
        <v>-3.4056389394459451E-2</v>
      </c>
      <c r="J4462" s="50">
        <f>DAX__2019_2020__33[[#This Row],[Adj Close]]-DAX__2019_2020__33[[#This Row],[Adj Open]]</f>
        <v>-3.0353641192285608</v>
      </c>
      <c r="K4462" s="50">
        <v>582136</v>
      </c>
    </row>
    <row r="4463" spans="1:11" x14ac:dyDescent="0.3">
      <c r="A4463" s="51" t="str">
        <f t="shared" si="74"/>
        <v>CON.DE</v>
      </c>
      <c r="B4463" s="52" t="s">
        <v>504</v>
      </c>
      <c r="C4463" s="50" t="s">
        <v>13034</v>
      </c>
      <c r="D4463" s="50">
        <f>DAX__2019_2020__33[[#This Row],[Open]]*(DAX__2019_2020__33[[#This Row],[Adj Close]]/DAX__2019_2020__33[[#This Row],[Close]])</f>
        <v>86.536900198763746</v>
      </c>
      <c r="E4463" s="50" t="s">
        <v>10987</v>
      </c>
      <c r="F4463" s="50" t="s">
        <v>10662</v>
      </c>
      <c r="G4463" s="50" t="s">
        <v>5768</v>
      </c>
      <c r="H4463" s="50" t="s">
        <v>13035</v>
      </c>
      <c r="I4463" s="50">
        <f>(DAX__2019_2020__33[[#This Row],[Adj Close]]-DAX__2019_2020__33[[#This Row],[Adj Open]])/DAX__2019_2020__33[[#This Row],[Adj Open]]</f>
        <v>2.5469236778459678E-2</v>
      </c>
      <c r="J4463" s="50">
        <f>DAX__2019_2020__33[[#This Row],[Adj Close]]-DAX__2019_2020__33[[#This Row],[Adj Open]]</f>
        <v>2.2040288012362481</v>
      </c>
      <c r="K4463" s="50">
        <v>612919</v>
      </c>
    </row>
    <row r="4464" spans="1:11" x14ac:dyDescent="0.3">
      <c r="A4464" s="51" t="str">
        <f t="shared" si="74"/>
        <v>CON.DE</v>
      </c>
      <c r="B4464" s="52" t="s">
        <v>505</v>
      </c>
      <c r="C4464" s="50" t="s">
        <v>10142</v>
      </c>
      <c r="D4464" s="50">
        <f>DAX__2019_2020__33[[#This Row],[Open]]*(DAX__2019_2020__33[[#This Row],[Adj Close]]/DAX__2019_2020__33[[#This Row],[Close]])</f>
        <v>89.59160140249783</v>
      </c>
      <c r="E4464" s="50" t="s">
        <v>13036</v>
      </c>
      <c r="F4464" s="50" t="s">
        <v>5738</v>
      </c>
      <c r="G4464" s="50" t="s">
        <v>10171</v>
      </c>
      <c r="H4464" s="50" t="s">
        <v>13037</v>
      </c>
      <c r="I4464" s="50">
        <f>(DAX__2019_2020__33[[#This Row],[Adj Close]]-DAX__2019_2020__33[[#This Row],[Adj Open]])/DAX__2019_2020__33[[#This Row],[Adj Open]]</f>
        <v>3.8843439792835954E-3</v>
      </c>
      <c r="J4464" s="50">
        <f>DAX__2019_2020__33[[#This Row],[Adj Close]]-DAX__2019_2020__33[[#This Row],[Adj Open]]</f>
        <v>0.34800459750216817</v>
      </c>
      <c r="K4464" s="50">
        <v>644349</v>
      </c>
    </row>
    <row r="4465" spans="1:11" x14ac:dyDescent="0.3">
      <c r="A4465" s="51" t="str">
        <f t="shared" si="74"/>
        <v>CON.DE</v>
      </c>
      <c r="B4465" s="52" t="s">
        <v>506</v>
      </c>
      <c r="C4465" s="50" t="s">
        <v>10711</v>
      </c>
      <c r="D4465" s="50">
        <f>DAX__2019_2020__33[[#This Row],[Open]]*(DAX__2019_2020__33[[#This Row],[Adj Close]]/DAX__2019_2020__33[[#This Row],[Close]])</f>
        <v>89.5722728901154</v>
      </c>
      <c r="E4465" s="50" t="s">
        <v>10969</v>
      </c>
      <c r="F4465" s="50" t="s">
        <v>13029</v>
      </c>
      <c r="G4465" s="50" t="s">
        <v>10666</v>
      </c>
      <c r="H4465" s="50" t="s">
        <v>13038</v>
      </c>
      <c r="I4465" s="50">
        <f>(DAX__2019_2020__33[[#This Row],[Adj Close]]-DAX__2019_2020__33[[#This Row],[Adj Open]])/DAX__2019_2020__33[[#This Row],[Adj Open]]</f>
        <v>1.5756517774378691E-2</v>
      </c>
      <c r="J4465" s="50">
        <f>DAX__2019_2020__33[[#This Row],[Adj Close]]-DAX__2019_2020__33[[#This Row],[Adj Open]]</f>
        <v>1.411347109884602</v>
      </c>
      <c r="K4465" s="50">
        <v>687995</v>
      </c>
    </row>
    <row r="4466" spans="1:11" x14ac:dyDescent="0.3">
      <c r="A4466" s="51" t="str">
        <f t="shared" si="74"/>
        <v>CON.DE</v>
      </c>
      <c r="B4466" s="52" t="s">
        <v>507</v>
      </c>
      <c r="C4466" s="50" t="s">
        <v>10572</v>
      </c>
      <c r="D4466" s="50">
        <f>DAX__2019_2020__33[[#This Row],[Open]]*(DAX__2019_2020__33[[#This Row],[Adj Close]]/DAX__2019_2020__33[[#This Row],[Close]])</f>
        <v>91.930961592036752</v>
      </c>
      <c r="E4466" s="50" t="s">
        <v>13039</v>
      </c>
      <c r="F4466" s="50" t="s">
        <v>10713</v>
      </c>
      <c r="G4466" s="50" t="s">
        <v>5718</v>
      </c>
      <c r="H4466" s="50" t="s">
        <v>13040</v>
      </c>
      <c r="I4466" s="50">
        <f>(DAX__2019_2020__33[[#This Row],[Adj Close]]-DAX__2019_2020__33[[#This Row],[Adj Open]])/DAX__2019_2020__33[[#This Row],[Adj Open]]</f>
        <v>6.3097793125088436E-4</v>
      </c>
      <c r="J4466" s="50">
        <f>DAX__2019_2020__33[[#This Row],[Adj Close]]-DAX__2019_2020__33[[#This Row],[Adj Open]]</f>
        <v>5.8006407963247852E-2</v>
      </c>
      <c r="K4466" s="50">
        <v>447390</v>
      </c>
    </row>
    <row r="4467" spans="1:11" x14ac:dyDescent="0.3">
      <c r="A4467" s="51" t="str">
        <f t="shared" si="74"/>
        <v>CON.DE</v>
      </c>
      <c r="B4467" s="52" t="s">
        <v>508</v>
      </c>
      <c r="C4467" s="50" t="s">
        <v>5711</v>
      </c>
      <c r="D4467" s="50">
        <f>DAX__2019_2020__33[[#This Row],[Open]]*(DAX__2019_2020__33[[#This Row],[Adj Close]]/DAX__2019_2020__33[[#This Row],[Close]])</f>
        <v>91.834292506191858</v>
      </c>
      <c r="E4467" s="50" t="s">
        <v>3941</v>
      </c>
      <c r="F4467" s="50" t="s">
        <v>13041</v>
      </c>
      <c r="G4467" s="50" t="s">
        <v>10156</v>
      </c>
      <c r="H4467" s="50" t="s">
        <v>13042</v>
      </c>
      <c r="I4467" s="50">
        <f>(DAX__2019_2020__33[[#This Row],[Adj Close]]-DAX__2019_2020__33[[#This Row],[Adj Open]])/DAX__2019_2020__33[[#This Row],[Adj Open]]</f>
        <v>-1.1578926315789535E-2</v>
      </c>
      <c r="J4467" s="50">
        <f>DAX__2019_2020__33[[#This Row],[Adj Close]]-DAX__2019_2020__33[[#This Row],[Adj Open]]</f>
        <v>-1.0633425061918587</v>
      </c>
      <c r="K4467" s="50">
        <v>649647</v>
      </c>
    </row>
    <row r="4468" spans="1:11" x14ac:dyDescent="0.3">
      <c r="A4468" s="51" t="str">
        <f t="shared" si="74"/>
        <v>CON.DE</v>
      </c>
      <c r="B4468" s="52" t="s">
        <v>509</v>
      </c>
      <c r="C4468" s="50" t="s">
        <v>10162</v>
      </c>
      <c r="D4468" s="50">
        <f>DAX__2019_2020__33[[#This Row],[Open]]*(DAX__2019_2020__33[[#This Row],[Adj Close]]/DAX__2019_2020__33[[#This Row],[Close]])</f>
        <v>90.442277417775344</v>
      </c>
      <c r="E4468" s="50" t="s">
        <v>10691</v>
      </c>
      <c r="F4468" s="50" t="s">
        <v>13043</v>
      </c>
      <c r="G4468" s="50" t="s">
        <v>5682</v>
      </c>
      <c r="H4468" s="50" t="s">
        <v>13044</v>
      </c>
      <c r="I4468" s="50">
        <f>(DAX__2019_2020__33[[#This Row],[Adj Close]]-DAX__2019_2020__33[[#This Row],[Adj Open]])/DAX__2019_2020__33[[#This Row],[Adj Open]]</f>
        <v>-1.710089818513938E-3</v>
      </c>
      <c r="J4468" s="50">
        <f>DAX__2019_2020__33[[#This Row],[Adj Close]]-DAX__2019_2020__33[[#This Row],[Adj Open]]</f>
        <v>-0.15466441777535067</v>
      </c>
      <c r="K4468" s="50">
        <v>676155</v>
      </c>
    </row>
    <row r="4469" spans="1:11" x14ac:dyDescent="0.3">
      <c r="A4469" s="51" t="str">
        <f t="shared" si="74"/>
        <v>CON.DE</v>
      </c>
      <c r="B4469" s="52" t="s">
        <v>510</v>
      </c>
      <c r="C4469" s="50" t="s">
        <v>10168</v>
      </c>
      <c r="D4469" s="50">
        <f>DAX__2019_2020__33[[#This Row],[Open]]*(DAX__2019_2020__33[[#This Row],[Adj Close]]/DAX__2019_2020__33[[#This Row],[Close]])</f>
        <v>90.229606144381194</v>
      </c>
      <c r="E4469" s="50" t="s">
        <v>10596</v>
      </c>
      <c r="F4469" s="50" t="s">
        <v>10168</v>
      </c>
      <c r="G4469" s="50" t="s">
        <v>10180</v>
      </c>
      <c r="H4469" s="50" t="s">
        <v>13045</v>
      </c>
      <c r="I4469" s="50">
        <f>(DAX__2019_2020__33[[#This Row],[Adj Close]]-DAX__2019_2020__33[[#This Row],[Adj Open]])/DAX__2019_2020__33[[#This Row],[Adj Open]]</f>
        <v>1.5641815540682141E-2</v>
      </c>
      <c r="J4469" s="50">
        <f>DAX__2019_2020__33[[#This Row],[Adj Close]]-DAX__2019_2020__33[[#This Row],[Adj Open]]</f>
        <v>1.4113548556188107</v>
      </c>
      <c r="K4469" s="50">
        <v>646193</v>
      </c>
    </row>
    <row r="4470" spans="1:11" x14ac:dyDescent="0.3">
      <c r="A4470" s="51" t="str">
        <f t="shared" si="74"/>
        <v>CON.DE</v>
      </c>
      <c r="B4470" s="52" t="s">
        <v>511</v>
      </c>
      <c r="C4470" s="50" t="s">
        <v>12895</v>
      </c>
      <c r="D4470" s="50">
        <f>DAX__2019_2020__33[[#This Row],[Open]]*(DAX__2019_2020__33[[#This Row],[Adj Close]]/DAX__2019_2020__33[[#This Row],[Close]])</f>
        <v>91.312286586842617</v>
      </c>
      <c r="E4470" s="50" t="s">
        <v>10182</v>
      </c>
      <c r="F4470" s="50" t="s">
        <v>10721</v>
      </c>
      <c r="G4470" s="50" t="s">
        <v>10152</v>
      </c>
      <c r="H4470" s="50" t="s">
        <v>13046</v>
      </c>
      <c r="I4470" s="50">
        <f>(DAX__2019_2020__33[[#This Row],[Adj Close]]-DAX__2019_2020__33[[#This Row],[Adj Open]])/DAX__2019_2020__33[[#This Row],[Adj Open]]</f>
        <v>-1.249206026351961E-2</v>
      </c>
      <c r="J4470" s="50">
        <f>DAX__2019_2020__33[[#This Row],[Adj Close]]-DAX__2019_2020__33[[#This Row],[Adj Open]]</f>
        <v>-1.1406785868426113</v>
      </c>
      <c r="K4470" s="50">
        <v>653805</v>
      </c>
    </row>
    <row r="4471" spans="1:11" x14ac:dyDescent="0.3">
      <c r="A4471" s="51" t="str">
        <f t="shared" si="74"/>
        <v>CON.DE</v>
      </c>
      <c r="B4471" s="52" t="s">
        <v>512</v>
      </c>
      <c r="C4471" s="50" t="s">
        <v>10693</v>
      </c>
      <c r="D4471" s="50">
        <f>DAX__2019_2020__33[[#This Row],[Open]]*(DAX__2019_2020__33[[#This Row],[Adj Close]]/DAX__2019_2020__33[[#This Row],[Close]])</f>
        <v>91.27361625953948</v>
      </c>
      <c r="E4471" s="50" t="s">
        <v>5716</v>
      </c>
      <c r="F4471" s="50" t="s">
        <v>5766</v>
      </c>
      <c r="G4471" s="50" t="s">
        <v>5716</v>
      </c>
      <c r="H4471" s="50" t="s">
        <v>13047</v>
      </c>
      <c r="I4471" s="50">
        <f>(DAX__2019_2020__33[[#This Row],[Adj Close]]-DAX__2019_2020__33[[#This Row],[Adj Open]])/DAX__2019_2020__33[[#This Row],[Adj Open]]</f>
        <v>1.4615600817953748E-2</v>
      </c>
      <c r="J4471" s="50">
        <f>DAX__2019_2020__33[[#This Row],[Adj Close]]-DAX__2019_2020__33[[#This Row],[Adj Open]]</f>
        <v>1.3340187404605217</v>
      </c>
      <c r="K4471" s="50">
        <v>545532</v>
      </c>
    </row>
    <row r="4472" spans="1:11" x14ac:dyDescent="0.3">
      <c r="A4472" s="51" t="str">
        <f t="shared" si="74"/>
        <v>CON.DE</v>
      </c>
      <c r="B4472" s="52" t="s">
        <v>513</v>
      </c>
      <c r="C4472" s="50" t="s">
        <v>10850</v>
      </c>
      <c r="D4472" s="50">
        <f>DAX__2019_2020__33[[#This Row],[Open]]*(DAX__2019_2020__33[[#This Row],[Adj Close]]/DAX__2019_2020__33[[#This Row],[Close]])</f>
        <v>92.994301098160648</v>
      </c>
      <c r="E4472" s="50" t="s">
        <v>13048</v>
      </c>
      <c r="F4472" s="50" t="s">
        <v>10978</v>
      </c>
      <c r="G4472" s="50" t="s">
        <v>10643</v>
      </c>
      <c r="H4472" s="50" t="s">
        <v>13049</v>
      </c>
      <c r="I4472" s="50">
        <f>(DAX__2019_2020__33[[#This Row],[Adj Close]]-DAX__2019_2020__33[[#This Row],[Adj Open]])/DAX__2019_2020__33[[#This Row],[Adj Open]]</f>
        <v>-1.5176705254990751E-2</v>
      </c>
      <c r="J4472" s="50">
        <f>DAX__2019_2020__33[[#This Row],[Adj Close]]-DAX__2019_2020__33[[#This Row],[Adj Open]]</f>
        <v>-1.4113470981606469</v>
      </c>
      <c r="K4472" s="50">
        <v>477986</v>
      </c>
    </row>
    <row r="4473" spans="1:11" x14ac:dyDescent="0.3">
      <c r="A4473" s="51" t="str">
        <f t="shared" si="74"/>
        <v>CON.DE</v>
      </c>
      <c r="B4473" s="52" t="s">
        <v>514</v>
      </c>
      <c r="C4473" s="50" t="s">
        <v>10177</v>
      </c>
      <c r="D4473" s="50">
        <f>DAX__2019_2020__33[[#This Row],[Open]]*(DAX__2019_2020__33[[#This Row],[Adj Close]]/DAX__2019_2020__33[[#This Row],[Close]])</f>
        <v>91.292959176948926</v>
      </c>
      <c r="E4473" s="50" t="s">
        <v>10999</v>
      </c>
      <c r="F4473" s="50" t="s">
        <v>10196</v>
      </c>
      <c r="G4473" s="50" t="s">
        <v>10572</v>
      </c>
      <c r="H4473" s="50" t="s">
        <v>13050</v>
      </c>
      <c r="I4473" s="50">
        <f>(DAX__2019_2020__33[[#This Row],[Adj Close]]-DAX__2019_2020__33[[#This Row],[Adj Open]])/DAX__2019_2020__33[[#This Row],[Adj Open]]</f>
        <v>6.9885216647918719E-3</v>
      </c>
      <c r="J4473" s="50">
        <f>DAX__2019_2020__33[[#This Row],[Adj Close]]-DAX__2019_2020__33[[#This Row],[Adj Open]]</f>
        <v>0.63800282305106748</v>
      </c>
      <c r="K4473" s="50">
        <v>411209</v>
      </c>
    </row>
    <row r="4474" spans="1:11" x14ac:dyDescent="0.3">
      <c r="A4474" s="51" t="str">
        <f t="shared" si="74"/>
        <v>CON.DE</v>
      </c>
      <c r="B4474" s="52" t="s">
        <v>515</v>
      </c>
      <c r="C4474" s="50" t="s">
        <v>13051</v>
      </c>
      <c r="D4474" s="50">
        <f>DAX__2019_2020__33[[#This Row],[Open]]*(DAX__2019_2020__33[[#This Row],[Adj Close]]/DAX__2019_2020__33[[#This Row],[Close]])</f>
        <v>90.094275596051062</v>
      </c>
      <c r="E4474" s="50" t="s">
        <v>3909</v>
      </c>
      <c r="F4474" s="50" t="s">
        <v>3904</v>
      </c>
      <c r="G4474" s="50" t="s">
        <v>3928</v>
      </c>
      <c r="H4474" s="50" t="s">
        <v>13052</v>
      </c>
      <c r="I4474" s="50">
        <f>(DAX__2019_2020__33[[#This Row],[Adj Close]]-DAX__2019_2020__33[[#This Row],[Adj Open]])/DAX__2019_2020__33[[#This Row],[Adj Open]]</f>
        <v>5.3648070396397065E-3</v>
      </c>
      <c r="J4474" s="50">
        <f>DAX__2019_2020__33[[#This Row],[Adj Close]]-DAX__2019_2020__33[[#This Row],[Adj Open]]</f>
        <v>0.48333840394893457</v>
      </c>
      <c r="K4474" s="50">
        <v>533869</v>
      </c>
    </row>
    <row r="4475" spans="1:11" x14ac:dyDescent="0.3">
      <c r="A4475" s="51" t="str">
        <f t="shared" si="74"/>
        <v>CON.DE</v>
      </c>
      <c r="B4475" s="52" t="s">
        <v>516</v>
      </c>
      <c r="C4475" s="50" t="s">
        <v>10155</v>
      </c>
      <c r="D4475" s="50">
        <f>DAX__2019_2020__33[[#This Row],[Open]]*(DAX__2019_2020__33[[#This Row],[Adj Close]]/DAX__2019_2020__33[[#This Row],[Close]])</f>
        <v>90.461612718242392</v>
      </c>
      <c r="E4475" s="50" t="s">
        <v>10155</v>
      </c>
      <c r="F4475" s="50" t="s">
        <v>10138</v>
      </c>
      <c r="G4475" s="50" t="s">
        <v>5657</v>
      </c>
      <c r="H4475" s="50" t="s">
        <v>13025</v>
      </c>
      <c r="I4475" s="50">
        <f>(DAX__2019_2020__33[[#This Row],[Adj Close]]-DAX__2019_2020__33[[#This Row],[Adj Open]])/DAX__2019_2020__33[[#This Row],[Adj Open]]</f>
        <v>-3.8256058169351154E-2</v>
      </c>
      <c r="J4475" s="50">
        <f>DAX__2019_2020__33[[#This Row],[Adj Close]]-DAX__2019_2020__33[[#This Row],[Adj Open]]</f>
        <v>-3.4607047182423969</v>
      </c>
      <c r="K4475" s="50">
        <v>1037103</v>
      </c>
    </row>
    <row r="4476" spans="1:11" x14ac:dyDescent="0.3">
      <c r="A4476" s="51" t="str">
        <f t="shared" si="74"/>
        <v>CON.DE</v>
      </c>
      <c r="B4476" s="52" t="s">
        <v>517</v>
      </c>
      <c r="C4476" s="50" t="s">
        <v>5675</v>
      </c>
      <c r="D4476" s="50">
        <f>DAX__2019_2020__33[[#This Row],[Open]]*(DAX__2019_2020__33[[#This Row],[Adj Close]]/DAX__2019_2020__33[[#This Row],[Close]])</f>
        <v>86.034229225958171</v>
      </c>
      <c r="E4476" s="50" t="s">
        <v>12938</v>
      </c>
      <c r="F4476" s="50" t="s">
        <v>10100</v>
      </c>
      <c r="G4476" s="50" t="s">
        <v>13053</v>
      </c>
      <c r="H4476" s="50" t="s">
        <v>13054</v>
      </c>
      <c r="I4476" s="50">
        <f>(DAX__2019_2020__33[[#This Row],[Adj Close]]-DAX__2019_2020__33[[#This Row],[Adj Open]])/DAX__2019_2020__33[[#This Row],[Adj Open]]</f>
        <v>-4.9662898876404515E-2</v>
      </c>
      <c r="J4476" s="50">
        <f>DAX__2019_2020__33[[#This Row],[Adj Close]]-DAX__2019_2020__33[[#This Row],[Adj Open]]</f>
        <v>-4.2727092259581667</v>
      </c>
      <c r="K4476" s="50">
        <v>864497</v>
      </c>
    </row>
    <row r="4477" spans="1:11" x14ac:dyDescent="0.3">
      <c r="A4477" s="51" t="str">
        <f t="shared" si="74"/>
        <v>CON.DE</v>
      </c>
      <c r="B4477" s="52" t="s">
        <v>518</v>
      </c>
      <c r="C4477" s="50" t="s">
        <v>13055</v>
      </c>
      <c r="D4477" s="50">
        <f>DAX__2019_2020__33[[#This Row],[Open]]*(DAX__2019_2020__33[[#This Row],[Adj Close]]/DAX__2019_2020__33[[#This Row],[Close]])</f>
        <v>81.916185592857673</v>
      </c>
      <c r="E4477" s="50" t="s">
        <v>5645</v>
      </c>
      <c r="F4477" s="50" t="s">
        <v>13056</v>
      </c>
      <c r="G4477" s="50" t="s">
        <v>13057</v>
      </c>
      <c r="H4477" s="50" t="s">
        <v>13058</v>
      </c>
      <c r="I4477" s="50">
        <f>(DAX__2019_2020__33[[#This Row],[Adj Close]]-DAX__2019_2020__33[[#This Row],[Adj Open]])/DAX__2019_2020__33[[#This Row],[Adj Open]]</f>
        <v>1.085680931925454E-2</v>
      </c>
      <c r="J4477" s="50">
        <f>DAX__2019_2020__33[[#This Row],[Adj Close]]-DAX__2019_2020__33[[#This Row],[Adj Open]]</f>
        <v>0.88934840714232166</v>
      </c>
      <c r="K4477" s="50">
        <v>532248</v>
      </c>
    </row>
    <row r="4478" spans="1:11" x14ac:dyDescent="0.3">
      <c r="A4478" s="51" t="str">
        <f t="shared" si="74"/>
        <v>CON.DE</v>
      </c>
      <c r="B4478" s="52" t="s">
        <v>519</v>
      </c>
      <c r="C4478" s="50" t="s">
        <v>10108</v>
      </c>
      <c r="D4478" s="50">
        <f>DAX__2019_2020__33[[#This Row],[Open]]*(DAX__2019_2020__33[[#This Row],[Adj Close]]/DAX__2019_2020__33[[#This Row],[Close]])</f>
        <v>83.946208275757371</v>
      </c>
      <c r="E4478" s="50" t="s">
        <v>13032</v>
      </c>
      <c r="F4478" s="50" t="s">
        <v>5645</v>
      </c>
      <c r="G4478" s="50" t="s">
        <v>13059</v>
      </c>
      <c r="H4478" s="50" t="s">
        <v>13060</v>
      </c>
      <c r="I4478" s="50">
        <f>(DAX__2019_2020__33[[#This Row],[Adj Close]]-DAX__2019_2020__33[[#This Row],[Adj Open]])/DAX__2019_2020__33[[#This Row],[Adj Open]]</f>
        <v>5.5274530413380422E-3</v>
      </c>
      <c r="J4478" s="50">
        <f>DAX__2019_2020__33[[#This Row],[Adj Close]]-DAX__2019_2020__33[[#This Row],[Adj Open]]</f>
        <v>0.46400872424263184</v>
      </c>
      <c r="K4478" s="50">
        <v>516156</v>
      </c>
    </row>
    <row r="4479" spans="1:11" x14ac:dyDescent="0.3">
      <c r="A4479" s="51" t="str">
        <f t="shared" si="74"/>
        <v>CON.DE</v>
      </c>
      <c r="B4479" s="52" t="s">
        <v>520</v>
      </c>
      <c r="C4479" s="50" t="s">
        <v>10116</v>
      </c>
      <c r="D4479" s="50">
        <f>DAX__2019_2020__33[[#This Row],[Open]]*(DAX__2019_2020__33[[#This Row],[Adj Close]]/DAX__2019_2020__33[[#This Row],[Close]])</f>
        <v>82.844193320323527</v>
      </c>
      <c r="E4479" s="50" t="s">
        <v>10617</v>
      </c>
      <c r="F4479" s="50" t="s">
        <v>13061</v>
      </c>
      <c r="G4479" s="50" t="s">
        <v>10038</v>
      </c>
      <c r="H4479" s="50" t="s">
        <v>13062</v>
      </c>
      <c r="I4479" s="50">
        <f>(DAX__2019_2020__33[[#This Row],[Adj Close]]-DAX__2019_2020__33[[#This Row],[Adj Open]])/DAX__2019_2020__33[[#This Row],[Adj Open]]</f>
        <v>3.6172766727167995E-2</v>
      </c>
      <c r="J4479" s="50">
        <f>DAX__2019_2020__33[[#This Row],[Adj Close]]-DAX__2019_2020__33[[#This Row],[Adj Open]]</f>
        <v>2.9967036796764717</v>
      </c>
      <c r="K4479" s="50">
        <v>895241</v>
      </c>
    </row>
    <row r="4480" spans="1:11" x14ac:dyDescent="0.3">
      <c r="A4480" s="51" t="str">
        <f t="shared" si="74"/>
        <v>CON.DE</v>
      </c>
      <c r="B4480" s="52" t="s">
        <v>521</v>
      </c>
      <c r="C4480" s="50" t="s">
        <v>5690</v>
      </c>
      <c r="D4480" s="50">
        <f>DAX__2019_2020__33[[#This Row],[Open]]*(DAX__2019_2020__33[[#This Row],[Adj Close]]/DAX__2019_2020__33[[#This Row],[Close]])</f>
        <v>86.188904261021875</v>
      </c>
      <c r="E4480" s="50" t="s">
        <v>5665</v>
      </c>
      <c r="F4480" s="50" t="s">
        <v>3876</v>
      </c>
      <c r="G4480" s="50" t="s">
        <v>10658</v>
      </c>
      <c r="H4480" s="50" t="s">
        <v>13063</v>
      </c>
      <c r="I4480" s="50">
        <f>(DAX__2019_2020__33[[#This Row],[Adj Close]]-DAX__2019_2020__33[[#This Row],[Adj Open]])/DAX__2019_2020__33[[#This Row],[Adj Open]]</f>
        <v>-3.1405000834229986E-3</v>
      </c>
      <c r="J4480" s="50">
        <f>DAX__2019_2020__33[[#This Row],[Adj Close]]-DAX__2019_2020__33[[#This Row],[Adj Open]]</f>
        <v>-0.27067626102187603</v>
      </c>
      <c r="K4480" s="50">
        <v>689671</v>
      </c>
    </row>
    <row r="4481" spans="1:11" x14ac:dyDescent="0.3">
      <c r="A4481" s="51" t="str">
        <f t="shared" si="74"/>
        <v>CON.DE</v>
      </c>
      <c r="B4481" s="52" t="s">
        <v>522</v>
      </c>
      <c r="C4481" s="50" t="s">
        <v>12887</v>
      </c>
      <c r="D4481" s="50">
        <f>DAX__2019_2020__33[[#This Row],[Open]]*(DAX__2019_2020__33[[#This Row],[Adj Close]]/DAX__2019_2020__33[[#This Row],[Close]])</f>
        <v>87.754912978129624</v>
      </c>
      <c r="E4481" s="50" t="s">
        <v>13043</v>
      </c>
      <c r="F4481" s="50" t="s">
        <v>5747</v>
      </c>
      <c r="G4481" s="50" t="s">
        <v>13043</v>
      </c>
      <c r="H4481" s="50" t="s">
        <v>13064</v>
      </c>
      <c r="I4481" s="50">
        <f>(DAX__2019_2020__33[[#This Row],[Adj Close]]-DAX__2019_2020__33[[#This Row],[Adj Open]])/DAX__2019_2020__33[[#This Row],[Adj Open]]</f>
        <v>1.982818924684053E-2</v>
      </c>
      <c r="J4481" s="50">
        <f>DAX__2019_2020__33[[#This Row],[Adj Close]]-DAX__2019_2020__33[[#This Row],[Adj Open]]</f>
        <v>1.7400210218703762</v>
      </c>
      <c r="K4481" s="50">
        <v>568811</v>
      </c>
    </row>
    <row r="4482" spans="1:11" x14ac:dyDescent="0.3">
      <c r="A4482" s="51" t="str">
        <f t="shared" si="74"/>
        <v>CON.DE</v>
      </c>
      <c r="B4482" s="52" t="s">
        <v>523</v>
      </c>
      <c r="C4482" s="50" t="s">
        <v>9943</v>
      </c>
      <c r="D4482" s="50">
        <f>DAX__2019_2020__33[[#This Row],[Open]]*(DAX__2019_2020__33[[#This Row],[Adj Close]]/DAX__2019_2020__33[[#This Row],[Close]])</f>
        <v>88.798927442679854</v>
      </c>
      <c r="E4482" s="50" t="s">
        <v>3895</v>
      </c>
      <c r="F4482" s="50" t="s">
        <v>9968</v>
      </c>
      <c r="G4482" s="50" t="s">
        <v>10735</v>
      </c>
      <c r="H4482" s="50" t="s">
        <v>13065</v>
      </c>
      <c r="I4482" s="50">
        <f>(DAX__2019_2020__33[[#This Row],[Adj Close]]-DAX__2019_2020__33[[#This Row],[Adj Open]])/DAX__2019_2020__33[[#This Row],[Adj Open]]</f>
        <v>3.0480948938811166E-3</v>
      </c>
      <c r="J4482" s="50">
        <f>DAX__2019_2020__33[[#This Row],[Adj Close]]-DAX__2019_2020__33[[#This Row],[Adj Open]]</f>
        <v>0.27066755732015224</v>
      </c>
      <c r="K4482" s="50">
        <v>449164</v>
      </c>
    </row>
    <row r="4483" spans="1:11" x14ac:dyDescent="0.3">
      <c r="A4483" s="51" t="str">
        <f t="shared" si="74"/>
        <v>CON.DE</v>
      </c>
      <c r="B4483" s="52" t="s">
        <v>524</v>
      </c>
      <c r="C4483" s="50" t="s">
        <v>10707</v>
      </c>
      <c r="D4483" s="50">
        <f>DAX__2019_2020__33[[#This Row],[Open]]*(DAX__2019_2020__33[[#This Row],[Adj Close]]/DAX__2019_2020__33[[#This Row],[Close]])</f>
        <v>87.967585489805828</v>
      </c>
      <c r="E4483" s="50" t="s">
        <v>10192</v>
      </c>
      <c r="F4483" s="50" t="s">
        <v>9965</v>
      </c>
      <c r="G4483" s="50" t="s">
        <v>10722</v>
      </c>
      <c r="H4483" s="50" t="s">
        <v>13066</v>
      </c>
      <c r="I4483" s="50">
        <f>(DAX__2019_2020__33[[#This Row],[Adj Close]]-DAX__2019_2020__33[[#This Row],[Adj Open]])/DAX__2019_2020__33[[#This Row],[Adj Open]]</f>
        <v>1.6263769230769266E-2</v>
      </c>
      <c r="J4483" s="50">
        <f>DAX__2019_2020__33[[#This Row],[Adj Close]]-DAX__2019_2020__33[[#This Row],[Adj Open]]</f>
        <v>1.430684510194169</v>
      </c>
      <c r="K4483" s="50">
        <v>627681</v>
      </c>
    </row>
    <row r="4484" spans="1:11" x14ac:dyDescent="0.3">
      <c r="A4484" s="51" t="str">
        <f t="shared" si="74"/>
        <v>CON.DE</v>
      </c>
      <c r="B4484" s="52" t="s">
        <v>525</v>
      </c>
      <c r="C4484" s="50" t="s">
        <v>10153</v>
      </c>
      <c r="D4484" s="50">
        <f>DAX__2019_2020__33[[#This Row],[Open]]*(DAX__2019_2020__33[[#This Row],[Adj Close]]/DAX__2019_2020__33[[#This Row],[Close]])</f>
        <v>90.519610713923072</v>
      </c>
      <c r="E4484" s="50" t="s">
        <v>10752</v>
      </c>
      <c r="F4484" s="50" t="s">
        <v>5766</v>
      </c>
      <c r="G4484" s="50" t="s">
        <v>3941</v>
      </c>
      <c r="H4484" s="50" t="s">
        <v>13067</v>
      </c>
      <c r="I4484" s="50">
        <f>(DAX__2019_2020__33[[#This Row],[Adj Close]]-DAX__2019_2020__33[[#This Row],[Adj Open]])/DAX__2019_2020__33[[#This Row],[Adj Open]]</f>
        <v>1.7727509800592886E-2</v>
      </c>
      <c r="J4484" s="50">
        <f>DAX__2019_2020__33[[#This Row],[Adj Close]]-DAX__2019_2020__33[[#This Row],[Adj Open]]</f>
        <v>1.6046872860769241</v>
      </c>
      <c r="K4484" s="50">
        <v>729815</v>
      </c>
    </row>
    <row r="4485" spans="1:11" x14ac:dyDescent="0.3">
      <c r="A4485" s="51" t="str">
        <f t="shared" si="74"/>
        <v>CON.DE</v>
      </c>
      <c r="B4485" s="52" t="s">
        <v>526</v>
      </c>
      <c r="C4485" s="50" t="s">
        <v>13068</v>
      </c>
      <c r="D4485" s="50">
        <f>DAX__2019_2020__33[[#This Row],[Open]]*(DAX__2019_2020__33[[#This Row],[Adj Close]]/DAX__2019_2020__33[[#This Row],[Close]])</f>
        <v>91.718288235679438</v>
      </c>
      <c r="E4485" s="50" t="s">
        <v>3930</v>
      </c>
      <c r="F4485" s="50" t="s">
        <v>10866</v>
      </c>
      <c r="G4485" s="50" t="s">
        <v>5714</v>
      </c>
      <c r="H4485" s="50" t="s">
        <v>13069</v>
      </c>
      <c r="I4485" s="50">
        <f>(DAX__2019_2020__33[[#This Row],[Adj Close]]-DAX__2019_2020__33[[#This Row],[Adj Open]])/DAX__2019_2020__33[[#This Row],[Adj Open]]</f>
        <v>1.4544741185014972E-2</v>
      </c>
      <c r="J4485" s="50">
        <f>DAX__2019_2020__33[[#This Row],[Adj Close]]-DAX__2019_2020__33[[#This Row],[Adj Open]]</f>
        <v>1.334018764320561</v>
      </c>
      <c r="K4485" s="50">
        <v>637838</v>
      </c>
    </row>
    <row r="4486" spans="1:11" x14ac:dyDescent="0.3">
      <c r="A4486" s="51" t="str">
        <f t="shared" si="74"/>
        <v>CON.DE</v>
      </c>
      <c r="B4486" s="52" t="s">
        <v>527</v>
      </c>
      <c r="C4486" s="50" t="s">
        <v>10927</v>
      </c>
      <c r="D4486" s="50">
        <f>DAX__2019_2020__33[[#This Row],[Open]]*(DAX__2019_2020__33[[#This Row],[Adj Close]]/DAX__2019_2020__33[[#This Row],[Close]])</f>
        <v>94.212319985113282</v>
      </c>
      <c r="E4486" s="50" t="s">
        <v>10887</v>
      </c>
      <c r="F4486" s="50" t="s">
        <v>13070</v>
      </c>
      <c r="G4486" s="50" t="s">
        <v>10764</v>
      </c>
      <c r="H4486" s="50" t="s">
        <v>13071</v>
      </c>
      <c r="I4486" s="50">
        <f>(DAX__2019_2020__33[[#This Row],[Adj Close]]-DAX__2019_2020__33[[#This Row],[Adj Open]])/DAX__2019_2020__33[[#This Row],[Adj Open]]</f>
        <v>8.824143328792616E-3</v>
      </c>
      <c r="J4486" s="50">
        <f>DAX__2019_2020__33[[#This Row],[Adj Close]]-DAX__2019_2020__33[[#This Row],[Adj Open]]</f>
        <v>0.83134301488671269</v>
      </c>
      <c r="K4486" s="50">
        <v>913117</v>
      </c>
    </row>
    <row r="4487" spans="1:11" x14ac:dyDescent="0.3">
      <c r="A4487" s="51" t="str">
        <f t="shared" si="74"/>
        <v>CON.DE</v>
      </c>
      <c r="B4487" s="52" t="s">
        <v>528</v>
      </c>
      <c r="C4487" s="50" t="s">
        <v>10760</v>
      </c>
      <c r="D4487" s="50">
        <f>DAX__2019_2020__33[[#This Row],[Open]]*(DAX__2019_2020__33[[#This Row],[Adj Close]]/DAX__2019_2020__33[[#This Row],[Close]])</f>
        <v>95.178992136577065</v>
      </c>
      <c r="E4487" s="50" t="s">
        <v>10782</v>
      </c>
      <c r="F4487" s="50" t="s">
        <v>10760</v>
      </c>
      <c r="G4487" s="50" t="s">
        <v>10823</v>
      </c>
      <c r="H4487" s="50" t="s">
        <v>13072</v>
      </c>
      <c r="I4487" s="50">
        <f>(DAX__2019_2020__33[[#This Row],[Adj Close]]-DAX__2019_2020__33[[#This Row],[Adj Open]])/DAX__2019_2020__33[[#This Row],[Adj Open]]</f>
        <v>1.1375208321909356E-2</v>
      </c>
      <c r="J4487" s="50">
        <f>DAX__2019_2020__33[[#This Row],[Adj Close]]-DAX__2019_2020__33[[#This Row],[Adj Open]]</f>
        <v>1.0826808634229366</v>
      </c>
      <c r="K4487" s="50">
        <v>540722</v>
      </c>
    </row>
    <row r="4488" spans="1:11" x14ac:dyDescent="0.3">
      <c r="A4488" s="51" t="str">
        <f t="shared" si="74"/>
        <v>CON.DE</v>
      </c>
      <c r="B4488" s="52" t="s">
        <v>529</v>
      </c>
      <c r="C4488" s="50" t="s">
        <v>10241</v>
      </c>
      <c r="D4488" s="50">
        <f>DAX__2019_2020__33[[#This Row],[Open]]*(DAX__2019_2020__33[[#This Row],[Adj Close]]/DAX__2019_2020__33[[#This Row],[Close]])</f>
        <v>95.70099722535096</v>
      </c>
      <c r="E4488" s="50" t="s">
        <v>10837</v>
      </c>
      <c r="F4488" s="50" t="s">
        <v>10796</v>
      </c>
      <c r="G4488" s="50" t="s">
        <v>10527</v>
      </c>
      <c r="H4488" s="50" t="s">
        <v>13073</v>
      </c>
      <c r="I4488" s="50">
        <f>(DAX__2019_2020__33[[#This Row],[Adj Close]]-DAX__2019_2020__33[[#This Row],[Adj Open]])/DAX__2019_2020__33[[#This Row],[Adj Open]]</f>
        <v>2.878785858585849E-2</v>
      </c>
      <c r="J4488" s="50">
        <f>DAX__2019_2020__33[[#This Row],[Adj Close]]-DAX__2019_2020__33[[#This Row],[Adj Open]]</f>
        <v>2.7550267746490391</v>
      </c>
      <c r="K4488" s="50">
        <v>494091</v>
      </c>
    </row>
    <row r="4489" spans="1:11" x14ac:dyDescent="0.3">
      <c r="A4489" s="51" t="str">
        <f t="shared" si="74"/>
        <v>CON.DE</v>
      </c>
      <c r="B4489" s="52" t="s">
        <v>530</v>
      </c>
      <c r="C4489" s="50" t="s">
        <v>10286</v>
      </c>
      <c r="D4489" s="50">
        <f>DAX__2019_2020__33[[#This Row],[Open]]*(DAX__2019_2020__33[[#This Row],[Adj Close]]/DAX__2019_2020__33[[#This Row],[Close]])</f>
        <v>99.229369630663996</v>
      </c>
      <c r="E4489" s="50" t="s">
        <v>10539</v>
      </c>
      <c r="F4489" s="50" t="s">
        <v>3961</v>
      </c>
      <c r="G4489" s="50" t="s">
        <v>10254</v>
      </c>
      <c r="H4489" s="50" t="s">
        <v>13074</v>
      </c>
      <c r="I4489" s="50">
        <f>(DAX__2019_2020__33[[#This Row],[Adj Close]]-DAX__2019_2020__33[[#This Row],[Adj Open]])/DAX__2019_2020__33[[#This Row],[Adj Open]]</f>
        <v>-3.8967558909545324E-3</v>
      </c>
      <c r="J4489" s="50">
        <f>DAX__2019_2020__33[[#This Row],[Adj Close]]-DAX__2019_2020__33[[#This Row],[Adj Open]]</f>
        <v>-0.38667263066399471</v>
      </c>
      <c r="K4489" s="50">
        <v>519076</v>
      </c>
    </row>
    <row r="4490" spans="1:11" x14ac:dyDescent="0.3">
      <c r="A4490" s="51" t="str">
        <f t="shared" ref="A4490:A4546" si="75">"CON.DE"</f>
        <v>CON.DE</v>
      </c>
      <c r="B4490" s="52" t="s">
        <v>531</v>
      </c>
      <c r="C4490" s="50" t="s">
        <v>3979</v>
      </c>
      <c r="D4490" s="50">
        <f>DAX__2019_2020__33[[#This Row],[Open]]*(DAX__2019_2020__33[[#This Row],[Adj Close]]/DAX__2019_2020__33[[#This Row],[Close]])</f>
        <v>99.181035296497186</v>
      </c>
      <c r="E4490" s="50" t="s">
        <v>3964</v>
      </c>
      <c r="F4490" s="50" t="s">
        <v>13075</v>
      </c>
      <c r="G4490" s="50" t="s">
        <v>10274</v>
      </c>
      <c r="H4490" s="50" t="s">
        <v>13076</v>
      </c>
      <c r="I4490" s="50">
        <f>(DAX__2019_2020__33[[#This Row],[Adj Close]]-DAX__2019_2020__33[[#This Row],[Adj Open]])/DAX__2019_2020__33[[#This Row],[Adj Open]]</f>
        <v>-2.0467817163115274E-2</v>
      </c>
      <c r="J4490" s="50">
        <f>DAX__2019_2020__33[[#This Row],[Adj Close]]-DAX__2019_2020__33[[#This Row],[Adj Open]]</f>
        <v>-2.030019296497187</v>
      </c>
      <c r="K4490" s="50">
        <v>465405</v>
      </c>
    </row>
    <row r="4491" spans="1:11" x14ac:dyDescent="0.3">
      <c r="A4491" s="51" t="str">
        <f t="shared" si="75"/>
        <v>CON.DE</v>
      </c>
      <c r="B4491" s="52" t="s">
        <v>532</v>
      </c>
      <c r="C4491" s="50" t="s">
        <v>10791</v>
      </c>
      <c r="D4491" s="50">
        <f>DAX__2019_2020__33[[#This Row],[Open]]*(DAX__2019_2020__33[[#This Row],[Adj Close]]/DAX__2019_2020__33[[#This Row],[Close]])</f>
        <v>97.054350759575499</v>
      </c>
      <c r="E4491" s="50" t="s">
        <v>10409</v>
      </c>
      <c r="F4491" s="50" t="s">
        <v>10751</v>
      </c>
      <c r="G4491" s="50" t="s">
        <v>10246</v>
      </c>
      <c r="H4491" s="50" t="s">
        <v>13077</v>
      </c>
      <c r="I4491" s="50">
        <f>(DAX__2019_2020__33[[#This Row],[Adj Close]]-DAX__2019_2020__33[[#This Row],[Adj Open]])/DAX__2019_2020__33[[#This Row],[Adj Open]]</f>
        <v>-5.1793325661487529E-3</v>
      </c>
      <c r="J4491" s="50">
        <f>DAX__2019_2020__33[[#This Row],[Adj Close]]-DAX__2019_2020__33[[#This Row],[Adj Open]]</f>
        <v>-0.50267675957549329</v>
      </c>
      <c r="K4491" s="50">
        <v>580773</v>
      </c>
    </row>
    <row r="4492" spans="1:11" x14ac:dyDescent="0.3">
      <c r="A4492" s="51" t="str">
        <f t="shared" si="75"/>
        <v>CON.DE</v>
      </c>
      <c r="B4492" s="52" t="s">
        <v>533</v>
      </c>
      <c r="C4492" s="50" t="s">
        <v>10896</v>
      </c>
      <c r="D4492" s="50">
        <f>DAX__2019_2020__33[[#This Row],[Open]]*(DAX__2019_2020__33[[#This Row],[Adj Close]]/DAX__2019_2020__33[[#This Row],[Close]])</f>
        <v>95.991006064415217</v>
      </c>
      <c r="E4492" s="50" t="s">
        <v>10583</v>
      </c>
      <c r="F4492" s="50" t="s">
        <v>10211</v>
      </c>
      <c r="G4492" s="50" t="s">
        <v>13078</v>
      </c>
      <c r="H4492" s="50" t="s">
        <v>13079</v>
      </c>
      <c r="I4492" s="50">
        <f>(DAX__2019_2020__33[[#This Row],[Adj Close]]-DAX__2019_2020__33[[#This Row],[Adj Open]])/DAX__2019_2020__33[[#This Row],[Adj Open]]</f>
        <v>-1.2890291654875338E-2</v>
      </c>
      <c r="J4492" s="50">
        <f>DAX__2019_2020__33[[#This Row],[Adj Close]]-DAX__2019_2020__33[[#This Row],[Adj Open]]</f>
        <v>-1.2373520644152194</v>
      </c>
      <c r="K4492" s="50">
        <v>651976</v>
      </c>
    </row>
    <row r="4493" spans="1:11" x14ac:dyDescent="0.3">
      <c r="A4493" s="51" t="str">
        <f t="shared" si="75"/>
        <v>CON.DE</v>
      </c>
      <c r="B4493" s="52" t="s">
        <v>534</v>
      </c>
      <c r="C4493" s="50" t="s">
        <v>10214</v>
      </c>
      <c r="D4493" s="50">
        <f>DAX__2019_2020__33[[#This Row],[Open]]*(DAX__2019_2020__33[[#This Row],[Adj Close]]/DAX__2019_2020__33[[#This Row],[Close]])</f>
        <v>94.830992406201133</v>
      </c>
      <c r="E4493" s="50" t="s">
        <v>10759</v>
      </c>
      <c r="F4493" s="50" t="s">
        <v>10934</v>
      </c>
      <c r="G4493" s="50" t="s">
        <v>10581</v>
      </c>
      <c r="H4493" s="50" t="s">
        <v>13080</v>
      </c>
      <c r="I4493" s="50">
        <f>(DAX__2019_2020__33[[#This Row],[Adj Close]]-DAX__2019_2020__33[[#This Row],[Adj Open]])/DAX__2019_2020__33[[#This Row],[Adj Open]]</f>
        <v>1.2028552742681982E-2</v>
      </c>
      <c r="J4493" s="50">
        <f>DAX__2019_2020__33[[#This Row],[Adj Close]]-DAX__2019_2020__33[[#This Row],[Adj Open]]</f>
        <v>1.1406795937988647</v>
      </c>
      <c r="K4493" s="50">
        <v>436976</v>
      </c>
    </row>
    <row r="4494" spans="1:11" x14ac:dyDescent="0.3">
      <c r="A4494" s="51" t="str">
        <f t="shared" si="75"/>
        <v>CON.DE</v>
      </c>
      <c r="B4494" s="52" t="s">
        <v>535</v>
      </c>
      <c r="C4494" s="50" t="s">
        <v>10216</v>
      </c>
      <c r="D4494" s="50">
        <f>DAX__2019_2020__33[[#This Row],[Open]]*(DAX__2019_2020__33[[#This Row],[Adj Close]]/DAX__2019_2020__33[[#This Row],[Close]])</f>
        <v>94.540991582563905</v>
      </c>
      <c r="E4494" s="50" t="s">
        <v>10926</v>
      </c>
      <c r="F4494" s="50" t="s">
        <v>13081</v>
      </c>
      <c r="G4494" s="50" t="s">
        <v>10968</v>
      </c>
      <c r="H4494" s="50" t="s">
        <v>13082</v>
      </c>
      <c r="I4494" s="50">
        <f>(DAX__2019_2020__33[[#This Row],[Adj Close]]-DAX__2019_2020__33[[#This Row],[Adj Open]])/DAX__2019_2020__33[[#This Row],[Adj Open]]</f>
        <v>1.6359508700627965E-3</v>
      </c>
      <c r="J4494" s="50">
        <f>DAX__2019_2020__33[[#This Row],[Adj Close]]-DAX__2019_2020__33[[#This Row],[Adj Open]]</f>
        <v>0.15466441743609494</v>
      </c>
      <c r="K4494" s="50">
        <v>705448</v>
      </c>
    </row>
    <row r="4495" spans="1:11" x14ac:dyDescent="0.3">
      <c r="A4495" s="51" t="str">
        <f t="shared" si="75"/>
        <v>CON.DE</v>
      </c>
      <c r="B4495" s="52" t="s">
        <v>536</v>
      </c>
      <c r="C4495" s="50" t="s">
        <v>10588</v>
      </c>
      <c r="D4495" s="50">
        <f>DAX__2019_2020__33[[#This Row],[Open]]*(DAX__2019_2020__33[[#This Row],[Adj Close]]/DAX__2019_2020__33[[#This Row],[Close]])</f>
        <v>96.812681222277348</v>
      </c>
      <c r="E4495" s="50" t="s">
        <v>10269</v>
      </c>
      <c r="F4495" s="50" t="s">
        <v>10768</v>
      </c>
      <c r="G4495" s="50" t="s">
        <v>10839</v>
      </c>
      <c r="H4495" s="50" t="s">
        <v>13083</v>
      </c>
      <c r="I4495" s="50">
        <f>(DAX__2019_2020__33[[#This Row],[Adj Close]]-DAX__2019_2020__33[[#This Row],[Adj Open]])/DAX__2019_2020__33[[#This Row],[Adj Open]]</f>
        <v>9.9850222668992055E-3</v>
      </c>
      <c r="J4495" s="50">
        <f>DAX__2019_2020__33[[#This Row],[Adj Close]]-DAX__2019_2020__33[[#This Row],[Adj Open]]</f>
        <v>0.96667677772265392</v>
      </c>
      <c r="K4495" s="50">
        <v>613452</v>
      </c>
    </row>
    <row r="4496" spans="1:11" x14ac:dyDescent="0.3">
      <c r="A4496" s="51" t="str">
        <f t="shared" si="75"/>
        <v>CON.DE</v>
      </c>
      <c r="B4496" s="52" t="s">
        <v>537</v>
      </c>
      <c r="C4496" s="50" t="s">
        <v>10792</v>
      </c>
      <c r="D4496" s="50">
        <f>DAX__2019_2020__33[[#This Row],[Open]]*(DAX__2019_2020__33[[#This Row],[Adj Close]]/DAX__2019_2020__33[[#This Row],[Close]])</f>
        <v>97.972685813963594</v>
      </c>
      <c r="E4496" s="50" t="s">
        <v>10262</v>
      </c>
      <c r="F4496" s="50" t="s">
        <v>10564</v>
      </c>
      <c r="G4496" s="50" t="s">
        <v>10273</v>
      </c>
      <c r="H4496" s="50" t="s">
        <v>13084</v>
      </c>
      <c r="I4496" s="50">
        <f>(DAX__2019_2020__33[[#This Row],[Adj Close]]-DAX__2019_2020__33[[#This Row],[Adj Open]])/DAX__2019_2020__33[[#This Row],[Adj Open]]</f>
        <v>1.1346837915083129E-2</v>
      </c>
      <c r="J4496" s="50">
        <f>DAX__2019_2020__33[[#This Row],[Adj Close]]-DAX__2019_2020__33[[#This Row],[Adj Open]]</f>
        <v>1.1116801860364092</v>
      </c>
      <c r="K4496" s="50">
        <v>420560</v>
      </c>
    </row>
    <row r="4497" spans="1:11" x14ac:dyDescent="0.3">
      <c r="A4497" s="51" t="str">
        <f t="shared" si="75"/>
        <v>CON.DE</v>
      </c>
      <c r="B4497" s="52" t="s">
        <v>538</v>
      </c>
      <c r="C4497" s="50" t="s">
        <v>3959</v>
      </c>
      <c r="D4497" s="50">
        <f>DAX__2019_2020__33[[#This Row],[Open]]*(DAX__2019_2020__33[[#This Row],[Adj Close]]/DAX__2019_2020__33[[#This Row],[Close]])</f>
        <v>98.601035251734288</v>
      </c>
      <c r="E4497" s="50" t="s">
        <v>10278</v>
      </c>
      <c r="F4497" s="50" t="s">
        <v>3961</v>
      </c>
      <c r="G4497" s="50" t="s">
        <v>3954</v>
      </c>
      <c r="H4497" s="50" t="s">
        <v>13085</v>
      </c>
      <c r="I4497" s="50">
        <f>(DAX__2019_2020__33[[#This Row],[Adj Close]]-DAX__2019_2020__33[[#This Row],[Adj Open]])/DAX__2019_2020__33[[#This Row],[Adj Open]]</f>
        <v>9.8037254901952664E-4</v>
      </c>
      <c r="J4497" s="50">
        <f>DAX__2019_2020__33[[#This Row],[Adj Close]]-DAX__2019_2020__33[[#This Row],[Adj Open]]</f>
        <v>9.6665748265706952E-2</v>
      </c>
      <c r="K4497" s="50">
        <v>343429</v>
      </c>
    </row>
    <row r="4498" spans="1:11" x14ac:dyDescent="0.3">
      <c r="A4498" s="51" t="str">
        <f t="shared" si="75"/>
        <v>CON.DE</v>
      </c>
      <c r="B4498" s="52" t="s">
        <v>539</v>
      </c>
      <c r="C4498" s="50" t="s">
        <v>10254</v>
      </c>
      <c r="D4498" s="50">
        <f>DAX__2019_2020__33[[#This Row],[Open]]*(DAX__2019_2020__33[[#This Row],[Adj Close]]/DAX__2019_2020__33[[#This Row],[Close]])</f>
        <v>98.842703141869308</v>
      </c>
      <c r="E4498" s="50" t="s">
        <v>10280</v>
      </c>
      <c r="F4498" s="50" t="s">
        <v>10272</v>
      </c>
      <c r="G4498" s="50" t="s">
        <v>10525</v>
      </c>
      <c r="H4498" s="50" t="s">
        <v>13086</v>
      </c>
      <c r="I4498" s="50">
        <f>(DAX__2019_2020__33[[#This Row],[Adj Close]]-DAX__2019_2020__33[[#This Row],[Adj Open]])/DAX__2019_2020__33[[#This Row],[Adj Open]]</f>
        <v>-5.379002444987761E-3</v>
      </c>
      <c r="J4498" s="50">
        <f>DAX__2019_2020__33[[#This Row],[Adj Close]]-DAX__2019_2020__33[[#This Row],[Adj Open]]</f>
        <v>-0.53167514186931442</v>
      </c>
      <c r="K4498" s="50">
        <v>636590</v>
      </c>
    </row>
    <row r="4499" spans="1:11" x14ac:dyDescent="0.3">
      <c r="A4499" s="51" t="str">
        <f t="shared" si="75"/>
        <v>CON.DE</v>
      </c>
      <c r="B4499" s="52" t="s">
        <v>540</v>
      </c>
      <c r="C4499" s="50" t="s">
        <v>10409</v>
      </c>
      <c r="D4499" s="50">
        <f>DAX__2019_2020__33[[#This Row],[Open]]*(DAX__2019_2020__33[[#This Row],[Adj Close]]/DAX__2019_2020__33[[#This Row],[Close]])</f>
        <v>98.117692776119398</v>
      </c>
      <c r="E4499" s="50" t="s">
        <v>10286</v>
      </c>
      <c r="F4499" s="50" t="s">
        <v>10584</v>
      </c>
      <c r="G4499" s="50" t="s">
        <v>10274</v>
      </c>
      <c r="H4499" s="50" t="s">
        <v>13076</v>
      </c>
      <c r="I4499" s="50">
        <f>(DAX__2019_2020__33[[#This Row],[Adj Close]]-DAX__2019_2020__33[[#This Row],[Adj Open]])/DAX__2019_2020__33[[#This Row],[Adj Open]]</f>
        <v>-9.8522167487684383E-3</v>
      </c>
      <c r="J4499" s="50">
        <f>DAX__2019_2020__33[[#This Row],[Adj Close]]-DAX__2019_2020__33[[#This Row],[Adj Open]]</f>
        <v>-0.96667677611939951</v>
      </c>
      <c r="K4499" s="50">
        <v>771667</v>
      </c>
    </row>
    <row r="4500" spans="1:11" x14ac:dyDescent="0.3">
      <c r="A4500" s="51" t="str">
        <f t="shared" si="75"/>
        <v>CON.DE</v>
      </c>
      <c r="B4500" s="52" t="s">
        <v>541</v>
      </c>
      <c r="C4500" s="50" t="s">
        <v>10272</v>
      </c>
      <c r="D4500" s="50">
        <f>DAX__2019_2020__33[[#This Row],[Open]]*(DAX__2019_2020__33[[#This Row],[Adj Close]]/DAX__2019_2020__33[[#This Row],[Close]])</f>
        <v>97.441022094473851</v>
      </c>
      <c r="E4500" s="50" t="s">
        <v>10257</v>
      </c>
      <c r="F4500" s="50" t="s">
        <v>10267</v>
      </c>
      <c r="G4500" s="50" t="s">
        <v>10839</v>
      </c>
      <c r="H4500" s="50" t="s">
        <v>13083</v>
      </c>
      <c r="I4500" s="50">
        <f>(DAX__2019_2020__33[[#This Row],[Adj Close]]-DAX__2019_2020__33[[#This Row],[Adj Open]])/DAX__2019_2020__33[[#This Row],[Adj Open]]</f>
        <v>3.4722121982476489E-3</v>
      </c>
      <c r="J4500" s="50">
        <f>DAX__2019_2020__33[[#This Row],[Adj Close]]-DAX__2019_2020__33[[#This Row],[Adj Open]]</f>
        <v>0.33833590552615078</v>
      </c>
      <c r="K4500" s="50">
        <v>558551</v>
      </c>
    </row>
    <row r="4501" spans="1:11" x14ac:dyDescent="0.3">
      <c r="A4501" s="51" t="str">
        <f t="shared" si="75"/>
        <v>CON.DE</v>
      </c>
      <c r="B4501" s="52" t="s">
        <v>542</v>
      </c>
      <c r="C4501" s="50" t="s">
        <v>10758</v>
      </c>
      <c r="D4501" s="50">
        <f>DAX__2019_2020__33[[#This Row],[Open]]*(DAX__2019_2020__33[[#This Row],[Adj Close]]/DAX__2019_2020__33[[#This Row],[Close]])</f>
        <v>96.281005846397491</v>
      </c>
      <c r="E4501" s="50" t="s">
        <v>3956</v>
      </c>
      <c r="F4501" s="50" t="s">
        <v>13087</v>
      </c>
      <c r="G4501" s="50" t="s">
        <v>10925</v>
      </c>
      <c r="H4501" s="50" t="s">
        <v>13088</v>
      </c>
      <c r="I4501" s="50">
        <f>(DAX__2019_2020__33[[#This Row],[Adj Close]]-DAX__2019_2020__33[[#This Row],[Adj Open]])/DAX__2019_2020__33[[#This Row],[Adj Open]]</f>
        <v>-1.5261004322510079E-2</v>
      </c>
      <c r="J4501" s="50">
        <f>DAX__2019_2020__33[[#This Row],[Adj Close]]-DAX__2019_2020__33[[#This Row],[Adj Open]]</f>
        <v>-1.4693448463974903</v>
      </c>
      <c r="K4501" s="50">
        <v>435578</v>
      </c>
    </row>
    <row r="4502" spans="1:11" x14ac:dyDescent="0.3">
      <c r="A4502" s="51" t="str">
        <f t="shared" si="75"/>
        <v>CON.DE</v>
      </c>
      <c r="B4502" s="52" t="s">
        <v>543</v>
      </c>
      <c r="C4502" s="50" t="s">
        <v>13089</v>
      </c>
      <c r="D4502" s="50">
        <f>DAX__2019_2020__33[[#This Row],[Open]]*(DAX__2019_2020__33[[#This Row],[Adj Close]]/DAX__2019_2020__33[[#This Row],[Close]])</f>
        <v>94.598989447345929</v>
      </c>
      <c r="E4502" s="50" t="s">
        <v>10237</v>
      </c>
      <c r="F4502" s="50" t="s">
        <v>10688</v>
      </c>
      <c r="G4502" s="50" t="s">
        <v>10688</v>
      </c>
      <c r="H4502" s="50" t="s">
        <v>13090</v>
      </c>
      <c r="I4502" s="50">
        <f>(DAX__2019_2020__33[[#This Row],[Adj Close]]-DAX__2019_2020__33[[#This Row],[Adj Open]])/DAX__2019_2020__33[[#This Row],[Adj Open]]</f>
        <v>-2.8407919186512202E-2</v>
      </c>
      <c r="J4502" s="50">
        <f>DAX__2019_2020__33[[#This Row],[Adj Close]]-DAX__2019_2020__33[[#This Row],[Adj Open]]</f>
        <v>-2.6873604473459238</v>
      </c>
      <c r="K4502" s="50">
        <v>593902</v>
      </c>
    </row>
    <row r="4503" spans="1:11" x14ac:dyDescent="0.3">
      <c r="A4503" s="51" t="str">
        <f t="shared" si="75"/>
        <v>CON.DE</v>
      </c>
      <c r="B4503" s="52" t="s">
        <v>544</v>
      </c>
      <c r="C4503" s="50" t="s">
        <v>10160</v>
      </c>
      <c r="D4503" s="50">
        <f>DAX__2019_2020__33[[#This Row],[Open]]*(DAX__2019_2020__33[[#This Row],[Adj Close]]/DAX__2019_2020__33[[#This Row],[Close]])</f>
        <v>89.958939011188136</v>
      </c>
      <c r="E4503" s="50" t="s">
        <v>10166</v>
      </c>
      <c r="F4503" s="50" t="s">
        <v>13091</v>
      </c>
      <c r="G4503" s="50" t="s">
        <v>10598</v>
      </c>
      <c r="H4503" s="50" t="s">
        <v>13092</v>
      </c>
      <c r="I4503" s="50">
        <f>(DAX__2019_2020__33[[#This Row],[Adj Close]]-DAX__2019_2020__33[[#This Row],[Adj Open]])/DAX__2019_2020__33[[#This Row],[Adj Open]]</f>
        <v>-2.3640630209340804E-2</v>
      </c>
      <c r="J4503" s="50">
        <f>DAX__2019_2020__33[[#This Row],[Adj Close]]-DAX__2019_2020__33[[#This Row],[Adj Open]]</f>
        <v>-2.1266860111881414</v>
      </c>
      <c r="K4503" s="50">
        <v>800498</v>
      </c>
    </row>
    <row r="4504" spans="1:11" x14ac:dyDescent="0.3">
      <c r="A4504" s="51" t="str">
        <f t="shared" si="75"/>
        <v>CON.DE</v>
      </c>
      <c r="B4504" s="52" t="s">
        <v>545</v>
      </c>
      <c r="C4504" s="50" t="s">
        <v>10075</v>
      </c>
      <c r="D4504" s="50">
        <f>DAX__2019_2020__33[[#This Row],[Open]]*(DAX__2019_2020__33[[#This Row],[Adj Close]]/DAX__2019_2020__33[[#This Row],[Close]])</f>
        <v>87.870920206806616</v>
      </c>
      <c r="E4504" s="50" t="s">
        <v>3906</v>
      </c>
      <c r="F4504" s="50" t="s">
        <v>13093</v>
      </c>
      <c r="G4504" s="50" t="s">
        <v>13017</v>
      </c>
      <c r="H4504" s="50" t="s">
        <v>13094</v>
      </c>
      <c r="I4504" s="50">
        <f>(DAX__2019_2020__33[[#This Row],[Adj Close]]-DAX__2019_2020__33[[#This Row],[Adj Open]])/DAX__2019_2020__33[[#This Row],[Adj Open]]</f>
        <v>-7.9208139071327011E-3</v>
      </c>
      <c r="J4504" s="50">
        <f>DAX__2019_2020__33[[#This Row],[Adj Close]]-DAX__2019_2020__33[[#This Row],[Adj Open]]</f>
        <v>-0.69600920680662171</v>
      </c>
      <c r="K4504" s="50">
        <v>574374</v>
      </c>
    </row>
    <row r="4505" spans="1:11" x14ac:dyDescent="0.3">
      <c r="A4505" s="51" t="str">
        <f t="shared" si="75"/>
        <v>CON.DE</v>
      </c>
      <c r="B4505" s="52" t="s">
        <v>546</v>
      </c>
      <c r="C4505" s="50" t="s">
        <v>5675</v>
      </c>
      <c r="D4505" s="50">
        <f>DAX__2019_2020__33[[#This Row],[Open]]*(DAX__2019_2020__33[[#This Row],[Adj Close]]/DAX__2019_2020__33[[#This Row],[Close]])</f>
        <v>86.034229020970955</v>
      </c>
      <c r="E4505" s="50" t="s">
        <v>5704</v>
      </c>
      <c r="F4505" s="50" t="s">
        <v>13095</v>
      </c>
      <c r="G4505" s="50" t="s">
        <v>9956</v>
      </c>
      <c r="H4505" s="50" t="s">
        <v>13096</v>
      </c>
      <c r="I4505" s="50">
        <f>(DAX__2019_2020__33[[#This Row],[Adj Close]]-DAX__2019_2020__33[[#This Row],[Adj Open]])/DAX__2019_2020__33[[#This Row],[Adj Open]]</f>
        <v>2.561796629213493E-2</v>
      </c>
      <c r="J4505" s="50">
        <f>DAX__2019_2020__33[[#This Row],[Adj Close]]-DAX__2019_2020__33[[#This Row],[Adj Open]]</f>
        <v>2.2040219790290507</v>
      </c>
      <c r="K4505" s="50">
        <v>456086</v>
      </c>
    </row>
    <row r="4506" spans="1:11" x14ac:dyDescent="0.3">
      <c r="A4506" s="51" t="str">
        <f t="shared" si="75"/>
        <v>CON.DE</v>
      </c>
      <c r="B4506" s="52" t="s">
        <v>547</v>
      </c>
      <c r="C4506" s="50" t="s">
        <v>9941</v>
      </c>
      <c r="D4506" s="50">
        <f>DAX__2019_2020__33[[#This Row],[Open]]*(DAX__2019_2020__33[[#This Row],[Adj Close]]/DAX__2019_2020__33[[#This Row],[Close]])</f>
        <v>89.166264342416127</v>
      </c>
      <c r="E4506" s="50" t="s">
        <v>13097</v>
      </c>
      <c r="F4506" s="50" t="s">
        <v>10957</v>
      </c>
      <c r="G4506" s="50" t="s">
        <v>10047</v>
      </c>
      <c r="H4506" s="50" t="s">
        <v>13098</v>
      </c>
      <c r="I4506" s="50">
        <f>(DAX__2019_2020__33[[#This Row],[Adj Close]]-DAX__2019_2020__33[[#This Row],[Adj Open]])/DAX__2019_2020__33[[#This Row],[Adj Open]]</f>
        <v>-8.6723765974054223E-4</v>
      </c>
      <c r="J4506" s="50">
        <f>DAX__2019_2020__33[[#This Row],[Adj Close]]-DAX__2019_2020__33[[#This Row],[Adj Open]]</f>
        <v>-7.7328342416123519E-2</v>
      </c>
      <c r="K4506" s="50">
        <v>583638</v>
      </c>
    </row>
    <row r="4507" spans="1:11" x14ac:dyDescent="0.3">
      <c r="A4507" s="51" t="str">
        <f t="shared" si="75"/>
        <v>CON.DE</v>
      </c>
      <c r="B4507" s="52" t="s">
        <v>548</v>
      </c>
      <c r="C4507" s="50" t="s">
        <v>4941</v>
      </c>
      <c r="D4507" s="50">
        <f>DAX__2019_2020__33[[#This Row],[Open]]*(DAX__2019_2020__33[[#This Row],[Adj Close]]/DAX__2019_2020__33[[#This Row],[Close]])</f>
        <v>89.804272877738541</v>
      </c>
      <c r="E4507" s="50" t="s">
        <v>10151</v>
      </c>
      <c r="F4507" s="50" t="s">
        <v>10996</v>
      </c>
      <c r="G4507" s="50" t="s">
        <v>3912</v>
      </c>
      <c r="H4507" s="50" t="s">
        <v>13099</v>
      </c>
      <c r="I4507" s="50">
        <f>(DAX__2019_2020__33[[#This Row],[Adj Close]]-DAX__2019_2020__33[[#This Row],[Adj Open]])/DAX__2019_2020__33[[#This Row],[Adj Open]]</f>
        <v>6.4585359212371409E-3</v>
      </c>
      <c r="J4507" s="50">
        <f>DAX__2019_2020__33[[#This Row],[Adj Close]]-DAX__2019_2020__33[[#This Row],[Adj Open]]</f>
        <v>0.5800041222614567</v>
      </c>
      <c r="K4507" s="50">
        <v>630728</v>
      </c>
    </row>
    <row r="4508" spans="1:11" x14ac:dyDescent="0.3">
      <c r="A4508" s="51" t="str">
        <f t="shared" si="75"/>
        <v>CON.DE</v>
      </c>
      <c r="B4508" s="52" t="s">
        <v>549</v>
      </c>
      <c r="C4508" s="50" t="s">
        <v>13100</v>
      </c>
      <c r="D4508" s="50">
        <f>DAX__2019_2020__33[[#This Row],[Open]]*(DAX__2019_2020__33[[#This Row],[Adj Close]]/DAX__2019_2020__33[[#This Row],[Close]])</f>
        <v>88.760264824775916</v>
      </c>
      <c r="E4508" s="50" t="s">
        <v>10159</v>
      </c>
      <c r="F4508" s="50" t="s">
        <v>10598</v>
      </c>
      <c r="G4508" s="50" t="s">
        <v>5729</v>
      </c>
      <c r="H4508" s="50" t="s">
        <v>13013</v>
      </c>
      <c r="I4508" s="50">
        <f>(DAX__2019_2020__33[[#This Row],[Adj Close]]-DAX__2019_2020__33[[#This Row],[Adj Open]])/DAX__2019_2020__33[[#This Row],[Adj Open]]</f>
        <v>1.0673088651709928E-2</v>
      </c>
      <c r="J4508" s="50">
        <f>DAX__2019_2020__33[[#This Row],[Adj Close]]-DAX__2019_2020__33[[#This Row],[Adj Open]]</f>
        <v>0.94734617522408371</v>
      </c>
      <c r="K4508" s="50">
        <v>955039</v>
      </c>
    </row>
    <row r="4509" spans="1:11" x14ac:dyDescent="0.3">
      <c r="A4509" s="51" t="str">
        <f t="shared" si="75"/>
        <v>CON.DE</v>
      </c>
      <c r="B4509" s="52" t="s">
        <v>550</v>
      </c>
      <c r="C4509" s="50" t="s">
        <v>10200</v>
      </c>
      <c r="D4509" s="50">
        <f>DAX__2019_2020__33[[#This Row],[Open]]*(DAX__2019_2020__33[[#This Row],[Adj Close]]/DAX__2019_2020__33[[#This Row],[Close]])</f>
        <v>90.248942615561276</v>
      </c>
      <c r="E4509" s="50" t="s">
        <v>10184</v>
      </c>
      <c r="F4509" s="50" t="s">
        <v>10738</v>
      </c>
      <c r="G4509" s="50" t="s">
        <v>10863</v>
      </c>
      <c r="H4509" s="50" t="s">
        <v>13101</v>
      </c>
      <c r="I4509" s="50">
        <f>(DAX__2019_2020__33[[#This Row],[Adj Close]]-DAX__2019_2020__33[[#This Row],[Adj Open]])/DAX__2019_2020__33[[#This Row],[Adj Open]]</f>
        <v>1.049694718833611E-2</v>
      </c>
      <c r="J4509" s="50">
        <f>DAX__2019_2020__33[[#This Row],[Adj Close]]-DAX__2019_2020__33[[#This Row],[Adj Open]]</f>
        <v>0.94733838443872287</v>
      </c>
      <c r="K4509" s="50">
        <v>642984</v>
      </c>
    </row>
    <row r="4510" spans="1:11" x14ac:dyDescent="0.3">
      <c r="A4510" s="51" t="str">
        <f t="shared" si="75"/>
        <v>CON.DE</v>
      </c>
      <c r="B4510" s="52" t="s">
        <v>551</v>
      </c>
      <c r="C4510" s="50" t="s">
        <v>10634</v>
      </c>
      <c r="D4510" s="50">
        <f>DAX__2019_2020__33[[#This Row],[Open]]*(DAX__2019_2020__33[[#This Row],[Adj Close]]/DAX__2019_2020__33[[#This Row],[Close]])</f>
        <v>90.809618431088708</v>
      </c>
      <c r="E4510" s="50" t="s">
        <v>10697</v>
      </c>
      <c r="F4510" s="50" t="s">
        <v>5685</v>
      </c>
      <c r="G4510" s="50" t="s">
        <v>10160</v>
      </c>
      <c r="H4510" s="50" t="s">
        <v>13102</v>
      </c>
      <c r="I4510" s="50">
        <f>(DAX__2019_2020__33[[#This Row],[Adj Close]]-DAX__2019_2020__33[[#This Row],[Adj Open]])/DAX__2019_2020__33[[#This Row],[Adj Open]]</f>
        <v>-9.3677238797589407E-3</v>
      </c>
      <c r="J4510" s="50">
        <f>DAX__2019_2020__33[[#This Row],[Adj Close]]-DAX__2019_2020__33[[#This Row],[Adj Open]]</f>
        <v>-0.85067943108870736</v>
      </c>
      <c r="K4510" s="50">
        <v>767030</v>
      </c>
    </row>
    <row r="4511" spans="1:11" x14ac:dyDescent="0.3">
      <c r="A4511" s="51" t="str">
        <f t="shared" si="75"/>
        <v>CON.DE</v>
      </c>
      <c r="B4511" s="52" t="s">
        <v>552</v>
      </c>
      <c r="C4511" s="50" t="s">
        <v>10724</v>
      </c>
      <c r="D4511" s="50">
        <f>DAX__2019_2020__33[[#This Row],[Open]]*(DAX__2019_2020__33[[#This Row],[Adj Close]]/DAX__2019_2020__33[[#This Row],[Close]])</f>
        <v>92.414295242148512</v>
      </c>
      <c r="E4511" s="50" t="s">
        <v>3984</v>
      </c>
      <c r="F4511" s="50" t="s">
        <v>5713</v>
      </c>
      <c r="G4511" s="50" t="s">
        <v>10257</v>
      </c>
      <c r="H4511" s="50" t="s">
        <v>13103</v>
      </c>
      <c r="I4511" s="50">
        <f>(DAX__2019_2020__33[[#This Row],[Adj Close]]-DAX__2019_2020__33[[#This Row],[Adj Open]])/DAX__2019_2020__33[[#This Row],[Adj Open]]</f>
        <v>7.1129750442044989E-2</v>
      </c>
      <c r="J4511" s="50">
        <f>DAX__2019_2020__33[[#This Row],[Adj Close]]-DAX__2019_2020__33[[#This Row],[Adj Open]]</f>
        <v>6.5734057578514893</v>
      </c>
      <c r="K4511" s="50">
        <v>1113831</v>
      </c>
    </row>
    <row r="4512" spans="1:11" x14ac:dyDescent="0.3">
      <c r="A4512" s="51" t="str">
        <f t="shared" si="75"/>
        <v>CON.DE</v>
      </c>
      <c r="B4512" s="52" t="s">
        <v>553</v>
      </c>
      <c r="C4512" s="50" t="s">
        <v>3954</v>
      </c>
      <c r="D4512" s="50">
        <f>DAX__2019_2020__33[[#This Row],[Open]]*(DAX__2019_2020__33[[#This Row],[Adj Close]]/DAX__2019_2020__33[[#This Row],[Close]])</f>
        <v>98.697695207299518</v>
      </c>
      <c r="E4512" s="50" t="s">
        <v>10389</v>
      </c>
      <c r="F4512" s="50" t="s">
        <v>10792</v>
      </c>
      <c r="G4512" s="50" t="s">
        <v>10372</v>
      </c>
      <c r="H4512" s="50" t="s">
        <v>13104</v>
      </c>
      <c r="I4512" s="50">
        <f>(DAX__2019_2020__33[[#This Row],[Adj Close]]-DAX__2019_2020__33[[#This Row],[Adj Open]])/DAX__2019_2020__33[[#This Row],[Adj Open]]</f>
        <v>4.8481930430596148E-2</v>
      </c>
      <c r="J4512" s="50">
        <f>DAX__2019_2020__33[[#This Row],[Adj Close]]-DAX__2019_2020__33[[#This Row],[Adj Open]]</f>
        <v>4.7850547927004783</v>
      </c>
      <c r="K4512" s="50">
        <v>920488</v>
      </c>
    </row>
    <row r="4513" spans="1:11" x14ac:dyDescent="0.3">
      <c r="A4513" s="51" t="str">
        <f t="shared" si="75"/>
        <v>CON.DE</v>
      </c>
      <c r="B4513" s="52" t="s">
        <v>554</v>
      </c>
      <c r="C4513" s="50" t="s">
        <v>10344</v>
      </c>
      <c r="D4513" s="50">
        <f>DAX__2019_2020__33[[#This Row],[Open]]*(DAX__2019_2020__33[[#This Row],[Adj Close]]/DAX__2019_2020__33[[#This Row],[Close]])</f>
        <v>100.67938941770539</v>
      </c>
      <c r="E4513" s="50" t="s">
        <v>10320</v>
      </c>
      <c r="F4513" s="50" t="s">
        <v>10257</v>
      </c>
      <c r="G4513" s="50" t="s">
        <v>10374</v>
      </c>
      <c r="H4513" s="50" t="s">
        <v>13105</v>
      </c>
      <c r="I4513" s="50">
        <f>(DAX__2019_2020__33[[#This Row],[Adj Close]]-DAX__2019_2020__33[[#This Row],[Adj Open]])/DAX__2019_2020__33[[#This Row],[Adj Open]]</f>
        <v>1.9683100918231364E-2</v>
      </c>
      <c r="J4513" s="50">
        <f>DAX__2019_2020__33[[#This Row],[Adj Close]]-DAX__2019_2020__33[[#This Row],[Adj Open]]</f>
        <v>1.98168258229461</v>
      </c>
      <c r="K4513" s="50">
        <v>631463</v>
      </c>
    </row>
    <row r="4514" spans="1:11" x14ac:dyDescent="0.3">
      <c r="A4514" s="51" t="str">
        <f t="shared" si="75"/>
        <v>CON.DE</v>
      </c>
      <c r="B4514" s="52" t="s">
        <v>555</v>
      </c>
      <c r="C4514" s="50" t="s">
        <v>10551</v>
      </c>
      <c r="D4514" s="50">
        <f>DAX__2019_2020__33[[#This Row],[Open]]*(DAX__2019_2020__33[[#This Row],[Adj Close]]/DAX__2019_2020__33[[#This Row],[Close]])</f>
        <v>101.88773513480179</v>
      </c>
      <c r="E4514" s="50" t="s">
        <v>10391</v>
      </c>
      <c r="F4514" s="50" t="s">
        <v>10296</v>
      </c>
      <c r="G4514" s="50" t="s">
        <v>10366</v>
      </c>
      <c r="H4514" s="50" t="s">
        <v>13106</v>
      </c>
      <c r="I4514" s="50">
        <f>(DAX__2019_2020__33[[#This Row],[Adj Close]]-DAX__2019_2020__33[[#This Row],[Adj Open]])/DAX__2019_2020__33[[#This Row],[Adj Open]]</f>
        <v>1.8500910464878399E-2</v>
      </c>
      <c r="J4514" s="50">
        <f>DAX__2019_2020__33[[#This Row],[Adj Close]]-DAX__2019_2020__33[[#This Row],[Adj Open]]</f>
        <v>1.8850158651982127</v>
      </c>
      <c r="K4514" s="50">
        <v>605189</v>
      </c>
    </row>
    <row r="4515" spans="1:11" x14ac:dyDescent="0.3">
      <c r="A4515" s="51" t="str">
        <f t="shared" si="75"/>
        <v>CON.DE</v>
      </c>
      <c r="B4515" s="52" t="s">
        <v>556</v>
      </c>
      <c r="C4515" s="50" t="s">
        <v>10317</v>
      </c>
      <c r="D4515" s="50">
        <f>DAX__2019_2020__33[[#This Row],[Open]]*(DAX__2019_2020__33[[#This Row],[Adj Close]]/DAX__2019_2020__33[[#This Row],[Close]])</f>
        <v>103.67608412631914</v>
      </c>
      <c r="E4515" s="50" t="s">
        <v>10324</v>
      </c>
      <c r="F4515" s="50" t="s">
        <v>10384</v>
      </c>
      <c r="G4515" s="50" t="s">
        <v>10319</v>
      </c>
      <c r="H4515" s="50" t="s">
        <v>13107</v>
      </c>
      <c r="I4515" s="50">
        <f>(DAX__2019_2020__33[[#This Row],[Adj Close]]-DAX__2019_2020__33[[#This Row],[Adj Open]])/DAX__2019_2020__33[[#This Row],[Adj Open]]</f>
        <v>-5.1282331002331216E-3</v>
      </c>
      <c r="J4515" s="50">
        <f>DAX__2019_2020__33[[#This Row],[Adj Close]]-DAX__2019_2020__33[[#This Row],[Adj Open]]</f>
        <v>-0.53167512631914349</v>
      </c>
      <c r="K4515" s="50">
        <v>538247</v>
      </c>
    </row>
    <row r="4516" spans="1:11" x14ac:dyDescent="0.3">
      <c r="A4516" s="51" t="str">
        <f t="shared" si="75"/>
        <v>CON.DE</v>
      </c>
      <c r="B4516" s="52" t="s">
        <v>557</v>
      </c>
      <c r="C4516" s="50" t="s">
        <v>10331</v>
      </c>
      <c r="D4516" s="50">
        <f>DAX__2019_2020__33[[#This Row],[Open]]*(DAX__2019_2020__33[[#This Row],[Adj Close]]/DAX__2019_2020__33[[#This Row],[Close]])</f>
        <v>104.01441551461032</v>
      </c>
      <c r="E4516" s="50" t="s">
        <v>4062</v>
      </c>
      <c r="F4516" s="50" t="s">
        <v>10366</v>
      </c>
      <c r="G4516" s="50" t="s">
        <v>4010</v>
      </c>
      <c r="H4516" s="50" t="s">
        <v>13108</v>
      </c>
      <c r="I4516" s="50">
        <f>(DAX__2019_2020__33[[#This Row],[Adj Close]]-DAX__2019_2020__33[[#This Row],[Adj Open]])/DAX__2019_2020__33[[#This Row],[Adj Open]]</f>
        <v>2.69516919507749E-2</v>
      </c>
      <c r="J4516" s="50">
        <f>DAX__2019_2020__33[[#This Row],[Adj Close]]-DAX__2019_2020__33[[#This Row],[Adj Open]]</f>
        <v>2.8033644853896789</v>
      </c>
      <c r="K4516" s="50">
        <v>702270</v>
      </c>
    </row>
    <row r="4517" spans="1:11" x14ac:dyDescent="0.3">
      <c r="A4517" s="51" t="str">
        <f t="shared" si="75"/>
        <v>CON.DE</v>
      </c>
      <c r="B4517" s="52" t="s">
        <v>558</v>
      </c>
      <c r="C4517" s="50" t="s">
        <v>4010</v>
      </c>
      <c r="D4517" s="50">
        <f>DAX__2019_2020__33[[#This Row],[Open]]*(DAX__2019_2020__33[[#This Row],[Adj Close]]/DAX__2019_2020__33[[#This Row],[Close]])</f>
        <v>106.81778521076234</v>
      </c>
      <c r="E4517" s="50" t="s">
        <v>4063</v>
      </c>
      <c r="F4517" s="50" t="s">
        <v>10423</v>
      </c>
      <c r="G4517" s="50" t="s">
        <v>4016</v>
      </c>
      <c r="H4517" s="50" t="s">
        <v>13109</v>
      </c>
      <c r="I4517" s="50">
        <f>(DAX__2019_2020__33[[#This Row],[Adj Close]]-DAX__2019_2020__33[[#This Row],[Adj Open]])/DAX__2019_2020__33[[#This Row],[Adj Open]]</f>
        <v>9.0497737556560955E-3</v>
      </c>
      <c r="J4517" s="50">
        <f>DAX__2019_2020__33[[#This Row],[Adj Close]]-DAX__2019_2020__33[[#This Row],[Adj Open]]</f>
        <v>0.96667678923766687</v>
      </c>
      <c r="K4517" s="50">
        <v>626094</v>
      </c>
    </row>
    <row r="4518" spans="1:11" x14ac:dyDescent="0.3">
      <c r="A4518" s="51" t="str">
        <f t="shared" si="75"/>
        <v>CON.DE</v>
      </c>
      <c r="B4518" s="52" t="s">
        <v>559</v>
      </c>
      <c r="C4518" s="50" t="s">
        <v>10485</v>
      </c>
      <c r="D4518" s="50">
        <f>DAX__2019_2020__33[[#This Row],[Open]]*(DAX__2019_2020__33[[#This Row],[Adj Close]]/DAX__2019_2020__33[[#This Row],[Close]])</f>
        <v>107.10778938536366</v>
      </c>
      <c r="E4518" s="50" t="s">
        <v>13110</v>
      </c>
      <c r="F4518" s="50" t="s">
        <v>10430</v>
      </c>
      <c r="G4518" s="50" t="s">
        <v>13110</v>
      </c>
      <c r="H4518" s="50" t="s">
        <v>13111</v>
      </c>
      <c r="I4518" s="50">
        <f>(DAX__2019_2020__33[[#This Row],[Adj Close]]-DAX__2019_2020__33[[#This Row],[Adj Open]])/DAX__2019_2020__33[[#This Row],[Adj Open]]</f>
        <v>1.5342932797573962E-2</v>
      </c>
      <c r="J4518" s="50">
        <f>DAX__2019_2020__33[[#This Row],[Adj Close]]-DAX__2019_2020__33[[#This Row],[Adj Open]]</f>
        <v>1.6433476146363404</v>
      </c>
      <c r="K4518" s="50">
        <v>437546</v>
      </c>
    </row>
    <row r="4519" spans="1:11" x14ac:dyDescent="0.3">
      <c r="A4519" s="51" t="str">
        <f t="shared" si="75"/>
        <v>CON.DE</v>
      </c>
      <c r="B4519" s="52" t="s">
        <v>560</v>
      </c>
      <c r="C4519" s="50" t="s">
        <v>10438</v>
      </c>
      <c r="D4519" s="50">
        <f>DAX__2019_2020__33[[#This Row],[Open]]*(DAX__2019_2020__33[[#This Row],[Adj Close]]/DAX__2019_2020__33[[#This Row],[Close]])</f>
        <v>107.73612000494714</v>
      </c>
      <c r="E4519" s="50" t="s">
        <v>10438</v>
      </c>
      <c r="F4519" s="50" t="s">
        <v>10482</v>
      </c>
      <c r="G4519" s="50" t="s">
        <v>4010</v>
      </c>
      <c r="H4519" s="50" t="s">
        <v>13108</v>
      </c>
      <c r="I4519" s="50">
        <f>(DAX__2019_2020__33[[#This Row],[Adj Close]]-DAX__2019_2020__33[[#This Row],[Adj Open]])/DAX__2019_2020__33[[#This Row],[Adj Open]]</f>
        <v>-8.5239751060737189E-3</v>
      </c>
      <c r="J4519" s="50">
        <f>DAX__2019_2020__33[[#This Row],[Adj Close]]-DAX__2019_2020__33[[#This Row],[Adj Open]]</f>
        <v>-0.91834000494714019</v>
      </c>
      <c r="K4519" s="50">
        <v>325806</v>
      </c>
    </row>
    <row r="4520" spans="1:11" x14ac:dyDescent="0.3">
      <c r="A4520" s="51" t="str">
        <f t="shared" si="75"/>
        <v>CON.DE</v>
      </c>
      <c r="B4520" s="52" t="s">
        <v>561</v>
      </c>
      <c r="C4520" s="50" t="s">
        <v>13112</v>
      </c>
      <c r="D4520" s="50">
        <f>DAX__2019_2020__33[[#This Row],[Open]]*(DAX__2019_2020__33[[#This Row],[Adj Close]]/DAX__2019_2020__33[[#This Row],[Close]])</f>
        <v>106.72111425914534</v>
      </c>
      <c r="E4520" s="50" t="s">
        <v>12512</v>
      </c>
      <c r="F4520" s="50" t="s">
        <v>12457</v>
      </c>
      <c r="G4520" s="50" t="s">
        <v>4010</v>
      </c>
      <c r="H4520" s="50" t="s">
        <v>13108</v>
      </c>
      <c r="I4520" s="50">
        <f>(DAX__2019_2020__33[[#This Row],[Adj Close]]-DAX__2019_2020__33[[#This Row],[Adj Open]])/DAX__2019_2020__33[[#This Row],[Adj Open]]</f>
        <v>9.0577896909821009E-4</v>
      </c>
      <c r="J4520" s="50">
        <f>DAX__2019_2020__33[[#This Row],[Adj Close]]-DAX__2019_2020__33[[#This Row],[Adj Open]]</f>
        <v>9.6665740854660953E-2</v>
      </c>
      <c r="K4520" s="50">
        <v>354960</v>
      </c>
    </row>
    <row r="4521" spans="1:11" x14ac:dyDescent="0.3">
      <c r="A4521" s="51" t="str">
        <f t="shared" si="75"/>
        <v>CON.DE</v>
      </c>
      <c r="B4521" s="52" t="s">
        <v>562</v>
      </c>
      <c r="C4521" s="50" t="s">
        <v>12512</v>
      </c>
      <c r="D4521" s="50">
        <f>DAX__2019_2020__33[[#This Row],[Open]]*(DAX__2019_2020__33[[#This Row],[Adj Close]]/DAX__2019_2020__33[[#This Row],[Close]])</f>
        <v>107.49445374962625</v>
      </c>
      <c r="E4521" s="50" t="s">
        <v>4032</v>
      </c>
      <c r="F4521" s="50" t="s">
        <v>3993</v>
      </c>
      <c r="G4521" s="50" t="s">
        <v>13113</v>
      </c>
      <c r="H4521" s="50" t="s">
        <v>13114</v>
      </c>
      <c r="I4521" s="50">
        <f>(DAX__2019_2020__33[[#This Row],[Adj Close]]-DAX__2019_2020__33[[#This Row],[Adj Open]])/DAX__2019_2020__33[[#This Row],[Adj Open]]</f>
        <v>1.0341735890514439E-2</v>
      </c>
      <c r="J4521" s="50">
        <f>DAX__2019_2020__33[[#This Row],[Adj Close]]-DAX__2019_2020__33[[#This Row],[Adj Open]]</f>
        <v>1.1116792503737543</v>
      </c>
      <c r="K4521" s="50">
        <v>372567</v>
      </c>
    </row>
    <row r="4522" spans="1:11" x14ac:dyDescent="0.3">
      <c r="A4522" s="51" t="str">
        <f t="shared" si="75"/>
        <v>CON.DE</v>
      </c>
      <c r="B4522" s="52" t="s">
        <v>563</v>
      </c>
      <c r="C4522" s="50" t="s">
        <v>10475</v>
      </c>
      <c r="D4522" s="50">
        <f>DAX__2019_2020__33[[#This Row],[Open]]*(DAX__2019_2020__33[[#This Row],[Adj Close]]/DAX__2019_2020__33[[#This Row],[Close]])</f>
        <v>111.02282772581174</v>
      </c>
      <c r="E4522" s="50" t="s">
        <v>13115</v>
      </c>
      <c r="F4522" s="50" t="s">
        <v>13116</v>
      </c>
      <c r="G4522" s="50" t="s">
        <v>4168</v>
      </c>
      <c r="H4522" s="50" t="s">
        <v>13117</v>
      </c>
      <c r="I4522" s="50">
        <f>(DAX__2019_2020__33[[#This Row],[Adj Close]]-DAX__2019_2020__33[[#This Row],[Adj Open]])/DAX__2019_2020__33[[#This Row],[Adj Open]]</f>
        <v>3.9616927115662726E-2</v>
      </c>
      <c r="J4522" s="50">
        <f>DAX__2019_2020__33[[#This Row],[Adj Close]]-DAX__2019_2020__33[[#This Row],[Adj Open]]</f>
        <v>4.3983832741882622</v>
      </c>
      <c r="K4522" s="50">
        <v>807046</v>
      </c>
    </row>
    <row r="4523" spans="1:11" x14ac:dyDescent="0.3">
      <c r="A4523" s="51" t="str">
        <f t="shared" si="75"/>
        <v>CON.DE</v>
      </c>
      <c r="B4523" s="52" t="s">
        <v>564</v>
      </c>
      <c r="C4523" s="50" t="s">
        <v>4449</v>
      </c>
      <c r="D4523" s="50">
        <f>DAX__2019_2020__33[[#This Row],[Open]]*(DAX__2019_2020__33[[#This Row],[Adj Close]]/DAX__2019_2020__33[[#This Row],[Close]])</f>
        <v>116.00121005499435</v>
      </c>
      <c r="E4523" s="50" t="s">
        <v>12355</v>
      </c>
      <c r="F4523" s="50" t="s">
        <v>4122</v>
      </c>
      <c r="G4523" s="50" t="s">
        <v>13118</v>
      </c>
      <c r="H4523" s="50" t="s">
        <v>13119</v>
      </c>
      <c r="I4523" s="50">
        <f>(DAX__2019_2020__33[[#This Row],[Adj Close]]-DAX__2019_2020__33[[#This Row],[Adj Open]])/DAX__2019_2020__33[[#This Row],[Adj Open]]</f>
        <v>-1.5416650000000091E-2</v>
      </c>
      <c r="J4523" s="50">
        <f>DAX__2019_2020__33[[#This Row],[Adj Close]]-DAX__2019_2020__33[[#This Row],[Adj Open]]</f>
        <v>-1.7883500549943392</v>
      </c>
      <c r="K4523" s="50">
        <v>526728</v>
      </c>
    </row>
    <row r="4524" spans="1:11" x14ac:dyDescent="0.3">
      <c r="A4524" s="51" t="str">
        <f t="shared" si="75"/>
        <v>CON.DE</v>
      </c>
      <c r="B4524" s="52" t="s">
        <v>565</v>
      </c>
      <c r="C4524" s="50" t="s">
        <v>13120</v>
      </c>
      <c r="D4524" s="50">
        <f>DAX__2019_2020__33[[#This Row],[Open]]*(DAX__2019_2020__33[[#This Row],[Adj Close]]/DAX__2019_2020__33[[#This Row],[Close]])</f>
        <v>114.01952600364213</v>
      </c>
      <c r="E4524" s="50" t="s">
        <v>13120</v>
      </c>
      <c r="F4524" s="50" t="s">
        <v>12486</v>
      </c>
      <c r="G4524" s="50" t="s">
        <v>4162</v>
      </c>
      <c r="H4524" s="50" t="s">
        <v>13121</v>
      </c>
      <c r="I4524" s="50">
        <f>(DAX__2019_2020__33[[#This Row],[Adj Close]]-DAX__2019_2020__33[[#This Row],[Adj Open]])/DAX__2019_2020__33[[#This Row],[Adj Open]]</f>
        <v>-1.0597711163994279E-2</v>
      </c>
      <c r="J4524" s="50">
        <f>DAX__2019_2020__33[[#This Row],[Adj Close]]-DAX__2019_2020__33[[#This Row],[Adj Open]]</f>
        <v>-1.2083460036421343</v>
      </c>
      <c r="K4524" s="50">
        <v>224215</v>
      </c>
    </row>
    <row r="4525" spans="1:11" x14ac:dyDescent="0.3">
      <c r="A4525" s="51" t="str">
        <f t="shared" si="75"/>
        <v>CON.DE</v>
      </c>
      <c r="B4525" s="52" t="s">
        <v>566</v>
      </c>
      <c r="C4525" s="50" t="s">
        <v>10469</v>
      </c>
      <c r="D4525" s="50">
        <f>DAX__2019_2020__33[[#This Row],[Open]]*(DAX__2019_2020__33[[#This Row],[Adj Close]]/DAX__2019_2020__33[[#This Row],[Close]])</f>
        <v>112.4728438859584</v>
      </c>
      <c r="E4525" s="50" t="s">
        <v>13122</v>
      </c>
      <c r="F4525" s="50" t="s">
        <v>4109</v>
      </c>
      <c r="G4525" s="50" t="s">
        <v>13123</v>
      </c>
      <c r="H4525" s="50" t="s">
        <v>13124</v>
      </c>
      <c r="I4525" s="50">
        <f>(DAX__2019_2020__33[[#This Row],[Adj Close]]-DAX__2019_2020__33[[#This Row],[Adj Open]])/DAX__2019_2020__33[[#This Row],[Adj Open]]</f>
        <v>5.156845812751853E-3</v>
      </c>
      <c r="J4525" s="50">
        <f>DAX__2019_2020__33[[#This Row],[Adj Close]]-DAX__2019_2020__33[[#This Row],[Adj Open]]</f>
        <v>0.58000511404159738</v>
      </c>
      <c r="K4525" s="50">
        <v>367439</v>
      </c>
    </row>
    <row r="4526" spans="1:11" x14ac:dyDescent="0.3">
      <c r="A4526" s="51" t="str">
        <f t="shared" si="75"/>
        <v>CON.DE</v>
      </c>
      <c r="B4526" s="52" t="s">
        <v>567</v>
      </c>
      <c r="C4526" s="50" t="s">
        <v>10465</v>
      </c>
      <c r="D4526" s="50">
        <f>DAX__2019_2020__33[[#This Row],[Open]]*(DAX__2019_2020__33[[#This Row],[Adj Close]]/DAX__2019_2020__33[[#This Row],[Close]])</f>
        <v>111.7961711596102</v>
      </c>
      <c r="E4526" s="50" t="s">
        <v>4276</v>
      </c>
      <c r="F4526" s="50" t="s">
        <v>4107</v>
      </c>
      <c r="G4526" s="50" t="s">
        <v>4107</v>
      </c>
      <c r="H4526" s="50" t="s">
        <v>13125</v>
      </c>
      <c r="I4526" s="50">
        <f>(DAX__2019_2020__33[[#This Row],[Adj Close]]-DAX__2019_2020__33[[#This Row],[Adj Open]])/DAX__2019_2020__33[[#This Row],[Adj Open]]</f>
        <v>-1.2537872675523216E-2</v>
      </c>
      <c r="J4526" s="50">
        <f>DAX__2019_2020__33[[#This Row],[Adj Close]]-DAX__2019_2020__33[[#This Row],[Adj Open]]</f>
        <v>-1.4016861596101933</v>
      </c>
      <c r="K4526" s="50">
        <v>600623</v>
      </c>
    </row>
    <row r="4527" spans="1:11" x14ac:dyDescent="0.3">
      <c r="A4527" s="51" t="str">
        <f t="shared" si="75"/>
        <v>CON.DE</v>
      </c>
      <c r="B4527" s="52" t="s">
        <v>568</v>
      </c>
      <c r="C4527" s="50" t="s">
        <v>4266</v>
      </c>
      <c r="D4527" s="50">
        <f>DAX__2019_2020__33[[#This Row],[Open]]*(DAX__2019_2020__33[[#This Row],[Adj Close]]/DAX__2019_2020__33[[#This Row],[Close]])</f>
        <v>111.36116276696443</v>
      </c>
      <c r="E4527" s="50" t="s">
        <v>13126</v>
      </c>
      <c r="F4527" s="50" t="s">
        <v>4266</v>
      </c>
      <c r="G4527" s="50" t="s">
        <v>13127</v>
      </c>
      <c r="H4527" s="50" t="s">
        <v>13128</v>
      </c>
      <c r="I4527" s="50">
        <f>(DAX__2019_2020__33[[#This Row],[Adj Close]]-DAX__2019_2020__33[[#This Row],[Adj Open]])/DAX__2019_2020__33[[#This Row],[Adj Open]]</f>
        <v>3.1684037283438563E-2</v>
      </c>
      <c r="J4527" s="50">
        <f>DAX__2019_2020__33[[#This Row],[Adj Close]]-DAX__2019_2020__33[[#This Row],[Adj Open]]</f>
        <v>3.5283712330355712</v>
      </c>
      <c r="K4527" s="50">
        <v>495813</v>
      </c>
    </row>
    <row r="4528" spans="1:11" x14ac:dyDescent="0.3">
      <c r="A4528" s="51" t="str">
        <f t="shared" si="75"/>
        <v>CON.DE</v>
      </c>
      <c r="B4528" s="52" t="s">
        <v>569</v>
      </c>
      <c r="C4528" s="50" t="s">
        <v>4149</v>
      </c>
      <c r="D4528" s="50">
        <f>DAX__2019_2020__33[[#This Row],[Open]]*(DAX__2019_2020__33[[#This Row],[Adj Close]]/DAX__2019_2020__33[[#This Row],[Close]])</f>
        <v>113.77785322700831</v>
      </c>
      <c r="E4528" s="50" t="s">
        <v>12352</v>
      </c>
      <c r="F4528" s="50" t="s">
        <v>10465</v>
      </c>
      <c r="G4528" s="50" t="s">
        <v>4122</v>
      </c>
      <c r="H4528" s="50" t="s">
        <v>13129</v>
      </c>
      <c r="I4528" s="50">
        <f>(DAX__2019_2020__33[[#This Row],[Adj Close]]-DAX__2019_2020__33[[#This Row],[Adj Open]])/DAX__2019_2020__33[[#This Row],[Adj Open]]</f>
        <v>-1.0195386835906149E-2</v>
      </c>
      <c r="J4528" s="50">
        <f>DAX__2019_2020__33[[#This Row],[Adj Close]]-DAX__2019_2020__33[[#This Row],[Adj Open]]</f>
        <v>-1.1600092270083024</v>
      </c>
      <c r="K4528" s="50">
        <v>562272</v>
      </c>
    </row>
    <row r="4529" spans="1:11" x14ac:dyDescent="0.3">
      <c r="A4529" s="51" t="str">
        <f t="shared" si="75"/>
        <v>CON.DE</v>
      </c>
      <c r="B4529" s="52" t="s">
        <v>570</v>
      </c>
      <c r="C4529" s="50" t="s">
        <v>13130</v>
      </c>
      <c r="D4529" s="50">
        <f>DAX__2019_2020__33[[#This Row],[Open]]*(DAX__2019_2020__33[[#This Row],[Adj Close]]/DAX__2019_2020__33[[#This Row],[Close]])</f>
        <v>112.85951000795743</v>
      </c>
      <c r="E4529" s="50" t="s">
        <v>13131</v>
      </c>
      <c r="F4529" s="50" t="s">
        <v>13132</v>
      </c>
      <c r="G4529" s="50" t="s">
        <v>10463</v>
      </c>
      <c r="H4529" s="50" t="s">
        <v>13133</v>
      </c>
      <c r="I4529" s="50">
        <f>(DAX__2019_2020__33[[#This Row],[Adj Close]]-DAX__2019_2020__33[[#This Row],[Adj Open]])/DAX__2019_2020__33[[#This Row],[Adj Open]]</f>
        <v>-8.1370192719486013E-3</v>
      </c>
      <c r="J4529" s="50">
        <f>DAX__2019_2020__33[[#This Row],[Adj Close]]-DAX__2019_2020__33[[#This Row],[Adj Open]]</f>
        <v>-0.91834000795742554</v>
      </c>
      <c r="K4529" s="50">
        <v>458964</v>
      </c>
    </row>
    <row r="4530" spans="1:11" x14ac:dyDescent="0.3">
      <c r="A4530" s="51" t="str">
        <f t="shared" si="75"/>
        <v>CON.DE</v>
      </c>
      <c r="B4530" s="52" t="s">
        <v>571</v>
      </c>
      <c r="C4530" s="50" t="s">
        <v>4257</v>
      </c>
      <c r="D4530" s="50">
        <f>DAX__2019_2020__33[[#This Row],[Open]]*(DAX__2019_2020__33[[#This Row],[Adj Close]]/DAX__2019_2020__33[[#This Row],[Close]])</f>
        <v>111.5545001162595</v>
      </c>
      <c r="E4530" s="50" t="s">
        <v>4214</v>
      </c>
      <c r="F4530" s="50" t="s">
        <v>4072</v>
      </c>
      <c r="G4530" s="50" t="s">
        <v>4214</v>
      </c>
      <c r="H4530" s="50" t="s">
        <v>13134</v>
      </c>
      <c r="I4530" s="50">
        <f>(DAX__2019_2020__33[[#This Row],[Adj Close]]-DAX__2019_2020__33[[#This Row],[Adj Open]])/DAX__2019_2020__33[[#This Row],[Adj Open]]</f>
        <v>1.3864800452949704E-2</v>
      </c>
      <c r="J4530" s="50">
        <f>DAX__2019_2020__33[[#This Row],[Adj Close]]-DAX__2019_2020__33[[#This Row],[Adj Open]]</f>
        <v>1.5466808837404926</v>
      </c>
      <c r="K4530" s="50">
        <v>355580</v>
      </c>
    </row>
    <row r="4531" spans="1:11" x14ac:dyDescent="0.3">
      <c r="A4531" s="51" t="str">
        <f t="shared" si="75"/>
        <v>CON.DE</v>
      </c>
      <c r="B4531" s="52" t="s">
        <v>572</v>
      </c>
      <c r="C4531" s="50" t="s">
        <v>12598</v>
      </c>
      <c r="D4531" s="50">
        <f>DAX__2019_2020__33[[#This Row],[Open]]*(DAX__2019_2020__33[[#This Row],[Adj Close]]/DAX__2019_2020__33[[#This Row],[Close]])</f>
        <v>112.23117318237375</v>
      </c>
      <c r="E4531" s="50" t="s">
        <v>10468</v>
      </c>
      <c r="F4531" s="50" t="s">
        <v>4022</v>
      </c>
      <c r="G4531" s="50" t="s">
        <v>12655</v>
      </c>
      <c r="H4531" s="50" t="s">
        <v>13135</v>
      </c>
      <c r="I4531" s="50">
        <f>(DAX__2019_2020__33[[#This Row],[Adj Close]]-DAX__2019_2020__33[[#This Row],[Adj Open]])/DAX__2019_2020__33[[#This Row],[Adj Open]]</f>
        <v>-1.2919896863391928E-2</v>
      </c>
      <c r="J4531" s="50">
        <f>DAX__2019_2020__33[[#This Row],[Adj Close]]-DAX__2019_2020__33[[#This Row],[Adj Open]]</f>
        <v>-1.4500151823737468</v>
      </c>
      <c r="K4531" s="50">
        <v>376358</v>
      </c>
    </row>
    <row r="4532" spans="1:11" x14ac:dyDescent="0.3">
      <c r="A4532" s="51" t="str">
        <f t="shared" si="75"/>
        <v>CON.DE</v>
      </c>
      <c r="B4532" s="52" t="s">
        <v>573</v>
      </c>
      <c r="C4532" s="50" t="s">
        <v>13136</v>
      </c>
      <c r="D4532" s="50">
        <f>DAX__2019_2020__33[[#This Row],[Open]]*(DAX__2019_2020__33[[#This Row],[Adj Close]]/DAX__2019_2020__33[[#This Row],[Close]])</f>
        <v>110.73282738711079</v>
      </c>
      <c r="E4532" s="50" t="s">
        <v>12602</v>
      </c>
      <c r="F4532" s="50" t="s">
        <v>4019</v>
      </c>
      <c r="G4532" s="50" t="s">
        <v>13137</v>
      </c>
      <c r="H4532" s="50" t="s">
        <v>13138</v>
      </c>
      <c r="I4532" s="50">
        <f>(DAX__2019_2020__33[[#This Row],[Adj Close]]-DAX__2019_2020__33[[#This Row],[Adj Open]])/DAX__2019_2020__33[[#This Row],[Adj Open]]</f>
        <v>-4.3649060402033181E-3</v>
      </c>
      <c r="J4532" s="50">
        <f>DAX__2019_2020__33[[#This Row],[Adj Close]]-DAX__2019_2020__33[[#This Row],[Adj Open]]</f>
        <v>-0.48333838711079125</v>
      </c>
      <c r="K4532" s="50">
        <v>397961</v>
      </c>
    </row>
    <row r="4533" spans="1:11" x14ac:dyDescent="0.3">
      <c r="A4533" s="51" t="str">
        <f t="shared" si="75"/>
        <v>CON.DE</v>
      </c>
      <c r="B4533" s="52" t="s">
        <v>574</v>
      </c>
      <c r="C4533" s="50" t="s">
        <v>13139</v>
      </c>
      <c r="D4533" s="50">
        <f>DAX__2019_2020__33[[#This Row],[Open]]*(DAX__2019_2020__33[[#This Row],[Adj Close]]/DAX__2019_2020__33[[#This Row],[Close]])</f>
        <v>110.15281552251719</v>
      </c>
      <c r="E4533" s="50" t="s">
        <v>13140</v>
      </c>
      <c r="F4533" s="50" t="s">
        <v>13141</v>
      </c>
      <c r="G4533" s="50" t="s">
        <v>13137</v>
      </c>
      <c r="H4533" s="50" t="s">
        <v>13138</v>
      </c>
      <c r="I4533" s="50">
        <f>(DAX__2019_2020__33[[#This Row],[Adj Close]]-DAX__2019_2020__33[[#This Row],[Adj Open]])/DAX__2019_2020__33[[#This Row],[Adj Open]]</f>
        <v>8.7763056281614494E-4</v>
      </c>
      <c r="J4533" s="50">
        <f>DAX__2019_2020__33[[#This Row],[Adj Close]]-DAX__2019_2020__33[[#This Row],[Adj Open]]</f>
        <v>9.6673477482809744E-2</v>
      </c>
      <c r="K4533" s="50">
        <v>442076</v>
      </c>
    </row>
    <row r="4534" spans="1:11" x14ac:dyDescent="0.3">
      <c r="A4534" s="51" t="str">
        <f t="shared" si="75"/>
        <v>CON.DE</v>
      </c>
      <c r="B4534" s="52" t="s">
        <v>575</v>
      </c>
      <c r="C4534" s="50" t="s">
        <v>10454</v>
      </c>
      <c r="D4534" s="50">
        <f>DAX__2019_2020__33[[#This Row],[Open]]*(DAX__2019_2020__33[[#This Row],[Adj Close]]/DAX__2019_2020__33[[#This Row],[Close]])</f>
        <v>110.00782009824462</v>
      </c>
      <c r="E4534" s="50" t="s">
        <v>10477</v>
      </c>
      <c r="F4534" s="50" t="s">
        <v>13142</v>
      </c>
      <c r="G4534" s="50" t="s">
        <v>4916</v>
      </c>
      <c r="H4534" s="50" t="s">
        <v>13143</v>
      </c>
      <c r="I4534" s="50">
        <f>(DAX__2019_2020__33[[#This Row],[Adj Close]]-DAX__2019_2020__33[[#This Row],[Adj Open]])/DAX__2019_2020__33[[#This Row],[Adj Open]]</f>
        <v>-1.5817249143657838E-2</v>
      </c>
      <c r="J4534" s="50">
        <f>DAX__2019_2020__33[[#This Row],[Adj Close]]-DAX__2019_2020__33[[#This Row],[Adj Open]]</f>
        <v>-1.7400210982446254</v>
      </c>
      <c r="K4534" s="50">
        <v>396449</v>
      </c>
    </row>
    <row r="4535" spans="1:11" x14ac:dyDescent="0.3">
      <c r="A4535" s="51" t="str">
        <f t="shared" si="75"/>
        <v>CON.DE</v>
      </c>
      <c r="B4535" s="52" t="s">
        <v>576</v>
      </c>
      <c r="C4535" s="50" t="s">
        <v>10442</v>
      </c>
      <c r="D4535" s="50">
        <f>DAX__2019_2020__33[[#This Row],[Open]]*(DAX__2019_2020__33[[#This Row],[Adj Close]]/DAX__2019_2020__33[[#This Row],[Close]])</f>
        <v>107.97779012987817</v>
      </c>
      <c r="E4535" s="50" t="s">
        <v>13144</v>
      </c>
      <c r="F4535" s="50" t="s">
        <v>10495</v>
      </c>
      <c r="G4535" s="50" t="s">
        <v>10435</v>
      </c>
      <c r="H4535" s="50" t="s">
        <v>13145</v>
      </c>
      <c r="I4535" s="50">
        <f>(DAX__2019_2020__33[[#This Row],[Adj Close]]-DAX__2019_2020__33[[#This Row],[Adj Open]])/DAX__2019_2020__33[[#This Row],[Adj Open]]</f>
        <v>-1.3876410399545446E-2</v>
      </c>
      <c r="J4535" s="50">
        <f>DAX__2019_2020__33[[#This Row],[Adj Close]]-DAX__2019_2020__33[[#This Row],[Adj Open]]</f>
        <v>-1.498344129878177</v>
      </c>
      <c r="K4535" s="50">
        <v>463791</v>
      </c>
    </row>
    <row r="4536" spans="1:11" x14ac:dyDescent="0.3">
      <c r="A4536" s="51" t="str">
        <f t="shared" si="75"/>
        <v>CON.DE</v>
      </c>
      <c r="B4536" s="52" t="s">
        <v>577</v>
      </c>
      <c r="C4536" s="50" t="s">
        <v>10485</v>
      </c>
      <c r="D4536" s="50">
        <f>DAX__2019_2020__33[[#This Row],[Open]]*(DAX__2019_2020__33[[#This Row],[Adj Close]]/DAX__2019_2020__33[[#This Row],[Close]])</f>
        <v>107.10778629639387</v>
      </c>
      <c r="E4536" s="50" t="s">
        <v>12458</v>
      </c>
      <c r="F4536" s="50" t="s">
        <v>10430</v>
      </c>
      <c r="G4536" s="50" t="s">
        <v>10430</v>
      </c>
      <c r="H4536" s="50" t="s">
        <v>13146</v>
      </c>
      <c r="I4536" s="50">
        <f>(DAX__2019_2020__33[[#This Row],[Adj Close]]-DAX__2019_2020__33[[#This Row],[Adj Open]])/DAX__2019_2020__33[[#This Row],[Adj Open]]</f>
        <v>-7.2202434868165128E-3</v>
      </c>
      <c r="J4536" s="50">
        <f>DAX__2019_2020__33[[#This Row],[Adj Close]]-DAX__2019_2020__33[[#This Row],[Adj Open]]</f>
        <v>-0.77334429639387281</v>
      </c>
      <c r="K4536" s="50">
        <v>510092</v>
      </c>
    </row>
    <row r="4537" spans="1:11" x14ac:dyDescent="0.3">
      <c r="A4537" s="51" t="str">
        <f t="shared" si="75"/>
        <v>CON.DE</v>
      </c>
      <c r="B4537" s="52" t="s">
        <v>578</v>
      </c>
      <c r="C4537" s="50" t="s">
        <v>10493</v>
      </c>
      <c r="D4537" s="50">
        <f>DAX__2019_2020__33[[#This Row],[Open]]*(DAX__2019_2020__33[[#This Row],[Adj Close]]/DAX__2019_2020__33[[#This Row],[Close]])</f>
        <v>106.38278487616422</v>
      </c>
      <c r="E4537" s="50" t="s">
        <v>4027</v>
      </c>
      <c r="F4537" s="50" t="s">
        <v>13147</v>
      </c>
      <c r="G4537" s="50" t="s">
        <v>10453</v>
      </c>
      <c r="H4537" s="50" t="s">
        <v>13148</v>
      </c>
      <c r="I4537" s="50">
        <f>(DAX__2019_2020__33[[#This Row],[Adj Close]]-DAX__2019_2020__33[[#This Row],[Adj Open]])/DAX__2019_2020__33[[#This Row],[Adj Open]]</f>
        <v>2.8623297720400634E-2</v>
      </c>
      <c r="J4537" s="50">
        <f>DAX__2019_2020__33[[#This Row],[Adj Close]]-DAX__2019_2020__33[[#This Row],[Adj Open]]</f>
        <v>3.0450261238357825</v>
      </c>
      <c r="K4537" s="50">
        <v>429745</v>
      </c>
    </row>
    <row r="4538" spans="1:11" x14ac:dyDescent="0.3">
      <c r="A4538" s="51" t="str">
        <f t="shared" si="75"/>
        <v>CON.DE</v>
      </c>
      <c r="B4538" s="52" t="s">
        <v>579</v>
      </c>
      <c r="C4538" s="50" t="s">
        <v>4106</v>
      </c>
      <c r="D4538" s="50">
        <f>DAX__2019_2020__33[[#This Row],[Open]]*(DAX__2019_2020__33[[#This Row],[Adj Close]]/DAX__2019_2020__33[[#This Row],[Close]])</f>
        <v>110.68448724820492</v>
      </c>
      <c r="E4538" s="50" t="s">
        <v>13149</v>
      </c>
      <c r="F4538" s="50" t="s">
        <v>4571</v>
      </c>
      <c r="G4538" s="50" t="s">
        <v>13150</v>
      </c>
      <c r="H4538" s="50" t="s">
        <v>13151</v>
      </c>
      <c r="I4538" s="50">
        <f>(DAX__2019_2020__33[[#This Row],[Adj Close]]-DAX__2019_2020__33[[#This Row],[Adj Open]])/DAX__2019_2020__33[[#This Row],[Adj Open]]</f>
        <v>1.7030541484716045E-2</v>
      </c>
      <c r="J4538" s="50">
        <f>DAX__2019_2020__33[[#This Row],[Adj Close]]-DAX__2019_2020__33[[#This Row],[Adj Open]]</f>
        <v>1.885016751795078</v>
      </c>
      <c r="K4538" s="50">
        <v>776168</v>
      </c>
    </row>
    <row r="4539" spans="1:11" x14ac:dyDescent="0.3">
      <c r="A4539" s="51" t="str">
        <f t="shared" si="75"/>
        <v>CON.DE</v>
      </c>
      <c r="B4539" s="52" t="s">
        <v>580</v>
      </c>
      <c r="C4539" s="50" t="s">
        <v>13152</v>
      </c>
      <c r="D4539" s="50">
        <f>DAX__2019_2020__33[[#This Row],[Open]]*(DAX__2019_2020__33[[#This Row],[Adj Close]]/DAX__2019_2020__33[[#This Row],[Close]])</f>
        <v>113.43951900595961</v>
      </c>
      <c r="E4539" s="50" t="s">
        <v>12352</v>
      </c>
      <c r="F4539" s="50" t="s">
        <v>4081</v>
      </c>
      <c r="G4539" s="50" t="s">
        <v>4101</v>
      </c>
      <c r="H4539" s="50" t="s">
        <v>13153</v>
      </c>
      <c r="I4539" s="50">
        <f>(DAX__2019_2020__33[[#This Row],[Adj Close]]-DAX__2019_2020__33[[#This Row],[Adj Open]])/DAX__2019_2020__33[[#This Row],[Adj Open]]</f>
        <v>-4.2603324117653185E-4</v>
      </c>
      <c r="J4539" s="50">
        <f>DAX__2019_2020__33[[#This Row],[Adj Close]]-DAX__2019_2020__33[[#This Row],[Adj Open]]</f>
        <v>-4.8329005959615756E-2</v>
      </c>
      <c r="K4539" s="50">
        <v>457115</v>
      </c>
    </row>
    <row r="4540" spans="1:11" x14ac:dyDescent="0.3">
      <c r="A4540" s="51" t="str">
        <f t="shared" si="75"/>
        <v>CON.DE</v>
      </c>
      <c r="B4540" s="52" t="s">
        <v>581</v>
      </c>
      <c r="C4540" s="50" t="s">
        <v>13154</v>
      </c>
      <c r="D4540" s="50">
        <f>DAX__2019_2020__33[[#This Row],[Open]]*(DAX__2019_2020__33[[#This Row],[Adj Close]]/DAX__2019_2020__33[[#This Row],[Close]])</f>
        <v>113.53618416341646</v>
      </c>
      <c r="E4540" s="50" t="s">
        <v>13115</v>
      </c>
      <c r="F4540" s="50" t="s">
        <v>13150</v>
      </c>
      <c r="G4540" s="50" t="s">
        <v>13155</v>
      </c>
      <c r="H4540" s="50" t="s">
        <v>13156</v>
      </c>
      <c r="I4540" s="50">
        <f>(DAX__2019_2020__33[[#This Row],[Adj Close]]-DAX__2019_2020__33[[#This Row],[Adj Open]])/DAX__2019_2020__33[[#This Row],[Adj Open]]</f>
        <v>1.6177105564336505E-2</v>
      </c>
      <c r="J4540" s="50">
        <f>DAX__2019_2020__33[[#This Row],[Adj Close]]-DAX__2019_2020__33[[#This Row],[Adj Open]]</f>
        <v>1.8366868365835387</v>
      </c>
      <c r="K4540" s="50">
        <v>1063749</v>
      </c>
    </row>
    <row r="4541" spans="1:11" x14ac:dyDescent="0.3">
      <c r="A4541" s="51" t="str">
        <f t="shared" si="75"/>
        <v>CON.DE</v>
      </c>
      <c r="B4541" s="52" t="s">
        <v>582</v>
      </c>
      <c r="C4541" s="50" t="s">
        <v>4169</v>
      </c>
      <c r="D4541" s="50">
        <f>DAX__2019_2020__33[[#This Row],[Open]]*(DAX__2019_2020__33[[#This Row],[Adj Close]]/DAX__2019_2020__33[[#This Row],[Close]])</f>
        <v>113.29451820029934</v>
      </c>
      <c r="E4541" s="50" t="s">
        <v>13152</v>
      </c>
      <c r="F4541" s="50" t="s">
        <v>13157</v>
      </c>
      <c r="G4541" s="50" t="s">
        <v>13123</v>
      </c>
      <c r="H4541" s="50" t="s">
        <v>13124</v>
      </c>
      <c r="I4541" s="50">
        <f>(DAX__2019_2020__33[[#This Row],[Adj Close]]-DAX__2019_2020__33[[#This Row],[Adj Open]])/DAX__2019_2020__33[[#This Row],[Adj Open]]</f>
        <v>-2.1331058566494963E-3</v>
      </c>
      <c r="J4541" s="50">
        <f>DAX__2019_2020__33[[#This Row],[Adj Close]]-DAX__2019_2020__33[[#This Row],[Adj Open]]</f>
        <v>-0.24166920029934147</v>
      </c>
      <c r="K4541" s="50">
        <v>718373</v>
      </c>
    </row>
    <row r="4542" spans="1:11" x14ac:dyDescent="0.3">
      <c r="A4542" s="51" t="str">
        <f t="shared" si="75"/>
        <v>CON.DE</v>
      </c>
      <c r="B4542" s="52" t="s">
        <v>583</v>
      </c>
      <c r="C4542" s="50" t="s">
        <v>4127</v>
      </c>
      <c r="D4542" s="50">
        <f>DAX__2019_2020__33[[#This Row],[Open]]*(DAX__2019_2020__33[[#This Row],[Adj Close]]/DAX__2019_2020__33[[#This Row],[Close]])</f>
        <v>113.87452391735252</v>
      </c>
      <c r="E4542" s="50" t="s">
        <v>4133</v>
      </c>
      <c r="F4542" s="50" t="s">
        <v>4096</v>
      </c>
      <c r="G4542" s="50" t="s">
        <v>4151</v>
      </c>
      <c r="H4542" s="50" t="s">
        <v>13158</v>
      </c>
      <c r="I4542" s="50">
        <f>(DAX__2019_2020__33[[#This Row],[Adj Close]]-DAX__2019_2020__33[[#This Row],[Adj Open]])/DAX__2019_2020__33[[#This Row],[Adj Open]]</f>
        <v>5.0933699891332037E-3</v>
      </c>
      <c r="J4542" s="50">
        <f>DAX__2019_2020__33[[#This Row],[Adj Close]]-DAX__2019_2020__33[[#This Row],[Adj Open]]</f>
        <v>0.58000508264747452</v>
      </c>
      <c r="K4542" s="50">
        <v>325628</v>
      </c>
    </row>
    <row r="4543" spans="1:11" x14ac:dyDescent="0.3">
      <c r="A4543" s="51" t="str">
        <f t="shared" si="75"/>
        <v>CON.DE</v>
      </c>
      <c r="B4543" s="52" t="s">
        <v>584</v>
      </c>
      <c r="C4543" s="50" t="s">
        <v>13159</v>
      </c>
      <c r="D4543" s="50">
        <f>DAX__2019_2020__33[[#This Row],[Open]]*(DAX__2019_2020__33[[#This Row],[Adj Close]]/DAX__2019_2020__33[[#This Row],[Close]])</f>
        <v>114.98619790989655</v>
      </c>
      <c r="E4543" s="50" t="s">
        <v>4896</v>
      </c>
      <c r="F4543" s="50" t="s">
        <v>13160</v>
      </c>
      <c r="G4543" s="50" t="s">
        <v>13161</v>
      </c>
      <c r="H4543" s="50" t="s">
        <v>13162</v>
      </c>
      <c r="I4543" s="50">
        <f>(DAX__2019_2020__33[[#This Row],[Adj Close]]-DAX__2019_2020__33[[#This Row],[Adj Open]])/DAX__2019_2020__33[[#This Row],[Adj Open]]</f>
        <v>2.26986554694911E-2</v>
      </c>
      <c r="J4543" s="50">
        <f>DAX__2019_2020__33[[#This Row],[Adj Close]]-DAX__2019_2020__33[[#This Row],[Adj Open]]</f>
        <v>2.6100320901034593</v>
      </c>
      <c r="K4543" s="50">
        <v>471544</v>
      </c>
    </row>
    <row r="4544" spans="1:11" x14ac:dyDescent="0.3">
      <c r="A4544" s="51" t="str">
        <f t="shared" si="75"/>
        <v>CON.DE</v>
      </c>
      <c r="B4544" s="52" t="s">
        <v>585</v>
      </c>
      <c r="C4544" s="50" t="s">
        <v>4179</v>
      </c>
      <c r="D4544" s="50">
        <f>DAX__2019_2020__33[[#This Row],[Open]]*(DAX__2019_2020__33[[#This Row],[Adj Close]]/DAX__2019_2020__33[[#This Row],[Close]])</f>
        <v>118.90124026246468</v>
      </c>
      <c r="E4544" s="50" t="s">
        <v>13163</v>
      </c>
      <c r="F4544" s="50" t="s">
        <v>4289</v>
      </c>
      <c r="G4544" s="50" t="s">
        <v>13164</v>
      </c>
      <c r="H4544" s="50" t="s">
        <v>13165</v>
      </c>
      <c r="I4544" s="50">
        <f>(DAX__2019_2020__33[[#This Row],[Adj Close]]-DAX__2019_2020__33[[#This Row],[Adj Open]])/DAX__2019_2020__33[[#This Row],[Adj Open]]</f>
        <v>4.0652845528459726E-4</v>
      </c>
      <c r="J4544" s="50">
        <f>DAX__2019_2020__33[[#This Row],[Adj Close]]-DAX__2019_2020__33[[#This Row],[Adj Open]]</f>
        <v>4.8336737535322527E-2</v>
      </c>
      <c r="K4544" s="50">
        <v>321404</v>
      </c>
    </row>
    <row r="4545" spans="1:11" x14ac:dyDescent="0.3">
      <c r="A4545" s="51" t="str">
        <f t="shared" si="75"/>
        <v>CON.DE</v>
      </c>
      <c r="B4545" s="52" t="s">
        <v>586</v>
      </c>
      <c r="C4545" s="50" t="s">
        <v>4347</v>
      </c>
      <c r="D4545" s="50">
        <f>DAX__2019_2020__33[[#This Row],[Open]]*(DAX__2019_2020__33[[#This Row],[Adj Close]]/DAX__2019_2020__33[[#This Row],[Close]])</f>
        <v>119.67458952976561</v>
      </c>
      <c r="E4545" s="50" t="s">
        <v>13166</v>
      </c>
      <c r="F4545" s="50" t="s">
        <v>13167</v>
      </c>
      <c r="G4545" s="50" t="s">
        <v>13168</v>
      </c>
      <c r="H4545" s="50" t="s">
        <v>13169</v>
      </c>
      <c r="I4545" s="50">
        <f>(DAX__2019_2020__33[[#This Row],[Adj Close]]-DAX__2019_2020__33[[#This Row],[Adj Open]])/DAX__2019_2020__33[[#This Row],[Adj Open]]</f>
        <v>-8.4814456749246273E-3</v>
      </c>
      <c r="J4545" s="50">
        <f>DAX__2019_2020__33[[#This Row],[Adj Close]]-DAX__2019_2020__33[[#This Row],[Adj Open]]</f>
        <v>-1.0150135297656107</v>
      </c>
      <c r="K4545" s="50">
        <v>388663</v>
      </c>
    </row>
    <row r="4546" spans="1:11" x14ac:dyDescent="0.3">
      <c r="A4546" s="51" t="str">
        <f t="shared" si="75"/>
        <v>CON.DE</v>
      </c>
      <c r="B4546" s="52" t="s">
        <v>587</v>
      </c>
      <c r="C4546" s="50" t="s">
        <v>4289</v>
      </c>
      <c r="D4546" s="50">
        <f>DAX__2019_2020__33[[#This Row],[Open]]*(DAX__2019_2020__33[[#This Row],[Adj Close]]/DAX__2019_2020__33[[#This Row],[Close]])</f>
        <v>118.32123720593084</v>
      </c>
      <c r="E4546" s="50" t="s">
        <v>4471</v>
      </c>
      <c r="F4546" s="50" t="s">
        <v>13170</v>
      </c>
      <c r="G4546" s="50" t="s">
        <v>13170</v>
      </c>
      <c r="H4546" s="50" t="s">
        <v>13171</v>
      </c>
      <c r="I4546" s="50">
        <f>(DAX__2019_2020__33[[#This Row],[Adj Close]]-DAX__2019_2020__33[[#This Row],[Adj Open]])/DAX__2019_2020__33[[#This Row],[Adj Open]]</f>
        <v>-9.3954410229503196E-3</v>
      </c>
      <c r="J4546" s="50">
        <f>DAX__2019_2020__33[[#This Row],[Adj Close]]-DAX__2019_2020__33[[#This Row],[Adj Open]]</f>
        <v>-1.1116802059308384</v>
      </c>
      <c r="K4546" s="50">
        <v>464126</v>
      </c>
    </row>
    <row r="4547" spans="1:11" x14ac:dyDescent="0.3">
      <c r="A4547" s="51" t="str">
        <f t="shared" ref="A4547:A4610" si="76">"DB1.DE"</f>
        <v>DB1.DE</v>
      </c>
      <c r="B4547" s="52" t="s">
        <v>83</v>
      </c>
      <c r="C4547" s="50" t="s">
        <v>10351</v>
      </c>
      <c r="D4547" s="50">
        <f>DAX__2019_2020__33[[#This Row],[Open]]*(DAX__2019_2020__33[[#This Row],[Adj Close]]/DAX__2019_2020__33[[#This Row],[Close]])</f>
        <v>96.318555962720097</v>
      </c>
      <c r="E4547" s="50" t="s">
        <v>10378</v>
      </c>
      <c r="F4547" s="50" t="s">
        <v>10285</v>
      </c>
      <c r="G4547" s="50" t="s">
        <v>10384</v>
      </c>
      <c r="H4547" s="50" t="s">
        <v>13172</v>
      </c>
      <c r="I4547" s="50">
        <f>(DAX__2019_2020__33[[#This Row],[Adj Close]]-DAX__2019_2020__33[[#This Row],[Adj Open]])/DAX__2019_2020__33[[#This Row],[Adj Open]]</f>
        <v>1.1938873312479715E-2</v>
      </c>
      <c r="J4547" s="50">
        <f>DAX__2019_2020__33[[#This Row],[Adj Close]]-DAX__2019_2020__33[[#This Row],[Adj Open]]</f>
        <v>1.1499350372799029</v>
      </c>
      <c r="K4547" s="50">
        <v>526836</v>
      </c>
    </row>
    <row r="4548" spans="1:11" x14ac:dyDescent="0.3">
      <c r="A4548" s="51" t="str">
        <f t="shared" si="76"/>
        <v>DB1.DE</v>
      </c>
      <c r="B4548" s="52" t="s">
        <v>84</v>
      </c>
      <c r="C4548" s="50" t="s">
        <v>10397</v>
      </c>
      <c r="D4548" s="50">
        <f>DAX__2019_2020__33[[#This Row],[Open]]*(DAX__2019_2020__33[[#This Row],[Adj Close]]/DAX__2019_2020__33[[#This Row],[Close]])</f>
        <v>96.640546325557679</v>
      </c>
      <c r="E4548" s="50" t="s">
        <v>10401</v>
      </c>
      <c r="F4548" s="50" t="s">
        <v>10351</v>
      </c>
      <c r="G4548" s="50" t="s">
        <v>10303</v>
      </c>
      <c r="H4548" s="50" t="s">
        <v>13173</v>
      </c>
      <c r="I4548" s="50">
        <f>(DAX__2019_2020__33[[#This Row],[Adj Close]]-DAX__2019_2020__33[[#This Row],[Adj Open]])/DAX__2019_2020__33[[#This Row],[Adj Open]]</f>
        <v>-9.5198474197105015E-4</v>
      </c>
      <c r="J4548" s="50">
        <f>DAX__2019_2020__33[[#This Row],[Adj Close]]-DAX__2019_2020__33[[#This Row],[Adj Open]]</f>
        <v>-9.2000325557677343E-2</v>
      </c>
      <c r="K4548" s="50">
        <v>415909</v>
      </c>
    </row>
    <row r="4549" spans="1:11" x14ac:dyDescent="0.3">
      <c r="A4549" s="51" t="str">
        <f t="shared" si="76"/>
        <v>DB1.DE</v>
      </c>
      <c r="B4549" s="52" t="s">
        <v>85</v>
      </c>
      <c r="C4549" s="50" t="s">
        <v>10315</v>
      </c>
      <c r="D4549" s="50">
        <f>DAX__2019_2020__33[[#This Row],[Open]]*(DAX__2019_2020__33[[#This Row],[Adj Close]]/DAX__2019_2020__33[[#This Row],[Close]])</f>
        <v>98.112448103151664</v>
      </c>
      <c r="E4549" s="50" t="s">
        <v>4911</v>
      </c>
      <c r="F4549" s="50" t="s">
        <v>10352</v>
      </c>
      <c r="G4549" s="50" t="s">
        <v>4911</v>
      </c>
      <c r="H4549" s="50" t="s">
        <v>13174</v>
      </c>
      <c r="I4549" s="50">
        <f>(DAX__2019_2020__33[[#This Row],[Adj Close]]-DAX__2019_2020__33[[#This Row],[Adj Open]])/DAX__2019_2020__33[[#This Row],[Adj Open]]</f>
        <v>7.9699764093769162E-3</v>
      </c>
      <c r="J4549" s="50">
        <f>DAX__2019_2020__33[[#This Row],[Adj Close]]-DAX__2019_2020__33[[#This Row],[Adj Open]]</f>
        <v>0.78195389684833572</v>
      </c>
      <c r="K4549" s="50">
        <v>578274</v>
      </c>
    </row>
    <row r="4550" spans="1:11" x14ac:dyDescent="0.3">
      <c r="A4550" s="51" t="str">
        <f t="shared" si="76"/>
        <v>DB1.DE</v>
      </c>
      <c r="B4550" s="52" t="s">
        <v>86</v>
      </c>
      <c r="C4550" s="50" t="s">
        <v>10422</v>
      </c>
      <c r="D4550" s="50">
        <f>DAX__2019_2020__33[[#This Row],[Open]]*(DAX__2019_2020__33[[#This Row],[Adj Close]]/DAX__2019_2020__33[[#This Row],[Close]])</f>
        <v>99.630361061941613</v>
      </c>
      <c r="E4550" s="50" t="s">
        <v>10414</v>
      </c>
      <c r="F4550" s="50" t="s">
        <v>10343</v>
      </c>
      <c r="G4550" s="50" t="s">
        <v>10317</v>
      </c>
      <c r="H4550" s="50" t="s">
        <v>13175</v>
      </c>
      <c r="I4550" s="50">
        <f>(DAX__2019_2020__33[[#This Row],[Adj Close]]-DAX__2019_2020__33[[#This Row],[Adj Open]])/DAX__2019_2020__33[[#This Row],[Adj Open]]</f>
        <v>-9.6953182909883615E-3</v>
      </c>
      <c r="J4550" s="50">
        <f>DAX__2019_2020__33[[#This Row],[Adj Close]]-DAX__2019_2020__33[[#This Row],[Adj Open]]</f>
        <v>-0.9659480619416172</v>
      </c>
      <c r="K4550" s="50">
        <v>292334</v>
      </c>
    </row>
    <row r="4551" spans="1:11" x14ac:dyDescent="0.3">
      <c r="A4551" s="51" t="str">
        <f t="shared" si="76"/>
        <v>DB1.DE</v>
      </c>
      <c r="B4551" s="52" t="s">
        <v>87</v>
      </c>
      <c r="C4551" s="50" t="s">
        <v>10317</v>
      </c>
      <c r="D4551" s="50">
        <f>DAX__2019_2020__33[[#This Row],[Open]]*(DAX__2019_2020__33[[#This Row],[Adj Close]]/DAX__2019_2020__33[[#This Row],[Close]])</f>
        <v>98.664415018604657</v>
      </c>
      <c r="E4551" s="50" t="s">
        <v>10361</v>
      </c>
      <c r="F4551" s="50" t="s">
        <v>10317</v>
      </c>
      <c r="G4551" s="50" t="s">
        <v>4911</v>
      </c>
      <c r="H4551" s="50" t="s">
        <v>13174</v>
      </c>
      <c r="I4551" s="50">
        <f>(DAX__2019_2020__33[[#This Row],[Adj Close]]-DAX__2019_2020__33[[#This Row],[Adj Open]])/DAX__2019_2020__33[[#This Row],[Adj Open]]</f>
        <v>2.3310023310022629E-3</v>
      </c>
      <c r="J4551" s="50">
        <f>DAX__2019_2020__33[[#This Row],[Adj Close]]-DAX__2019_2020__33[[#This Row],[Adj Open]]</f>
        <v>0.22998698139534213</v>
      </c>
      <c r="K4551" s="50">
        <v>525973</v>
      </c>
    </row>
    <row r="4552" spans="1:11" x14ac:dyDescent="0.3">
      <c r="A4552" s="51" t="str">
        <f t="shared" si="76"/>
        <v>DB1.DE</v>
      </c>
      <c r="B4552" s="52" t="s">
        <v>88</v>
      </c>
      <c r="C4552" s="50" t="s">
        <v>10391</v>
      </c>
      <c r="D4552" s="50">
        <f>DAX__2019_2020__33[[#This Row],[Open]]*(DAX__2019_2020__33[[#This Row],[Adj Close]]/DAX__2019_2020__33[[#This Row],[Close]])</f>
        <v>99.262383</v>
      </c>
      <c r="E4552" s="50" t="s">
        <v>10357</v>
      </c>
      <c r="F4552" s="50" t="s">
        <v>10337</v>
      </c>
      <c r="G4552" s="50" t="s">
        <v>10391</v>
      </c>
      <c r="H4552" s="50" t="s">
        <v>13176</v>
      </c>
      <c r="I4552" s="50">
        <f>(DAX__2019_2020__33[[#This Row],[Adj Close]]-DAX__2019_2020__33[[#This Row],[Adj Open]])/DAX__2019_2020__33[[#This Row],[Adj Open]]</f>
        <v>0</v>
      </c>
      <c r="J4552" s="50">
        <f>DAX__2019_2020__33[[#This Row],[Adj Close]]-DAX__2019_2020__33[[#This Row],[Adj Open]]</f>
        <v>0</v>
      </c>
      <c r="K4552" s="50">
        <v>443574</v>
      </c>
    </row>
    <row r="4553" spans="1:11" x14ac:dyDescent="0.3">
      <c r="A4553" s="51" t="str">
        <f t="shared" si="76"/>
        <v>DB1.DE</v>
      </c>
      <c r="B4553" s="52" t="s">
        <v>89</v>
      </c>
      <c r="C4553" s="50" t="s">
        <v>10531</v>
      </c>
      <c r="D4553" s="50">
        <f>DAX__2019_2020__33[[#This Row],[Open]]*(DAX__2019_2020__33[[#This Row],[Adj Close]]/DAX__2019_2020__33[[#This Row],[Close]])</f>
        <v>98.940404184843828</v>
      </c>
      <c r="E4553" s="50" t="s">
        <v>10357</v>
      </c>
      <c r="F4553" s="50" t="s">
        <v>10322</v>
      </c>
      <c r="G4553" s="50" t="s">
        <v>10365</v>
      </c>
      <c r="H4553" s="50" t="s">
        <v>13177</v>
      </c>
      <c r="I4553" s="50">
        <f>(DAX__2019_2020__33[[#This Row],[Adj Close]]-DAX__2019_2020__33[[#This Row],[Adj Open]])/DAX__2019_2020__33[[#This Row],[Adj Open]]</f>
        <v>4.1840724076967458E-3</v>
      </c>
      <c r="J4553" s="50">
        <f>DAX__2019_2020__33[[#This Row],[Adj Close]]-DAX__2019_2020__33[[#This Row],[Adj Open]]</f>
        <v>0.41397381515616871</v>
      </c>
      <c r="K4553" s="50">
        <v>442912</v>
      </c>
    </row>
    <row r="4554" spans="1:11" x14ac:dyDescent="0.3">
      <c r="A4554" s="51" t="str">
        <f t="shared" si="76"/>
        <v>DB1.DE</v>
      </c>
      <c r="B4554" s="52" t="s">
        <v>90</v>
      </c>
      <c r="C4554" s="50" t="s">
        <v>10502</v>
      </c>
      <c r="D4554" s="50">
        <f>DAX__2019_2020__33[[#This Row],[Open]]*(DAX__2019_2020__33[[#This Row],[Adj Close]]/DAX__2019_2020__33[[#This Row],[Close]])</f>
        <v>99.584370163322077</v>
      </c>
      <c r="E4554" s="50" t="s">
        <v>13178</v>
      </c>
      <c r="F4554" s="50" t="s">
        <v>10365</v>
      </c>
      <c r="G4554" s="50" t="s">
        <v>4915</v>
      </c>
      <c r="H4554" s="50" t="s">
        <v>13179</v>
      </c>
      <c r="I4554" s="50">
        <f>(DAX__2019_2020__33[[#This Row],[Adj Close]]-DAX__2019_2020__33[[#This Row],[Adj Open]])/DAX__2019_2020__33[[#This Row],[Adj Open]]</f>
        <v>4.1570161662818472E-3</v>
      </c>
      <c r="J4554" s="50">
        <f>DAX__2019_2020__33[[#This Row],[Adj Close]]-DAX__2019_2020__33[[#This Row],[Adj Open]]</f>
        <v>0.41397383667792553</v>
      </c>
      <c r="K4554" s="50">
        <v>478477</v>
      </c>
    </row>
    <row r="4555" spans="1:11" x14ac:dyDescent="0.3">
      <c r="A4555" s="51" t="str">
        <f t="shared" si="76"/>
        <v>DB1.DE</v>
      </c>
      <c r="B4555" s="52" t="s">
        <v>91</v>
      </c>
      <c r="C4555" s="50" t="s">
        <v>10388</v>
      </c>
      <c r="D4555" s="50">
        <f>DAX__2019_2020__33[[#This Row],[Open]]*(DAX__2019_2020__33[[#This Row],[Adj Close]]/DAX__2019_2020__33[[#This Row],[Close]])</f>
        <v>99.538366991106628</v>
      </c>
      <c r="E4555" s="50" t="s">
        <v>10359</v>
      </c>
      <c r="F4555" s="50" t="s">
        <v>10368</v>
      </c>
      <c r="G4555" s="50" t="s">
        <v>10327</v>
      </c>
      <c r="H4555" s="50" t="s">
        <v>13180</v>
      </c>
      <c r="I4555" s="50">
        <f>(DAX__2019_2020__33[[#This Row],[Adj Close]]-DAX__2019_2020__33[[#This Row],[Adj Open]])/DAX__2019_2020__33[[#This Row],[Adj Open]]</f>
        <v>-2.3105361084251722E-3</v>
      </c>
      <c r="J4555" s="50">
        <f>DAX__2019_2020__33[[#This Row],[Adj Close]]-DAX__2019_2020__33[[#This Row],[Adj Open]]</f>
        <v>-0.22998699110662812</v>
      </c>
      <c r="K4555" s="50">
        <v>311049</v>
      </c>
    </row>
    <row r="4556" spans="1:11" x14ac:dyDescent="0.3">
      <c r="A4556" s="51" t="str">
        <f t="shared" si="76"/>
        <v>DB1.DE</v>
      </c>
      <c r="B4556" s="52" t="s">
        <v>92</v>
      </c>
      <c r="C4556" s="50" t="s">
        <v>10503</v>
      </c>
      <c r="D4556" s="50">
        <f>DAX__2019_2020__33[[#This Row],[Open]]*(DAX__2019_2020__33[[#This Row],[Adj Close]]/DAX__2019_2020__33[[#This Row],[Close]])</f>
        <v>100.18234007551263</v>
      </c>
      <c r="E4556" s="50" t="s">
        <v>10358</v>
      </c>
      <c r="F4556" s="50" t="s">
        <v>10335</v>
      </c>
      <c r="G4556" s="50" t="s">
        <v>10358</v>
      </c>
      <c r="H4556" s="50" t="s">
        <v>13181</v>
      </c>
      <c r="I4556" s="50">
        <f>(DAX__2019_2020__33[[#This Row],[Adj Close]]-DAX__2019_2020__33[[#This Row],[Adj Open]])/DAX__2019_2020__33[[#This Row],[Adj Open]]</f>
        <v>4.1321945981231314E-3</v>
      </c>
      <c r="J4556" s="50">
        <f>DAX__2019_2020__33[[#This Row],[Adj Close]]-DAX__2019_2020__33[[#This Row],[Adj Open]]</f>
        <v>0.41397292448736778</v>
      </c>
      <c r="K4556" s="50">
        <v>429738</v>
      </c>
    </row>
    <row r="4557" spans="1:11" x14ac:dyDescent="0.3">
      <c r="A4557" s="51" t="str">
        <f t="shared" si="76"/>
        <v>DB1.DE</v>
      </c>
      <c r="B4557" s="52" t="s">
        <v>93</v>
      </c>
      <c r="C4557" s="50" t="s">
        <v>10413</v>
      </c>
      <c r="D4557" s="50">
        <f>DAX__2019_2020__33[[#This Row],[Open]]*(DAX__2019_2020__33[[#This Row],[Adj Close]]/DAX__2019_2020__33[[#This Row],[Close]])</f>
        <v>100.73429624916042</v>
      </c>
      <c r="E4557" s="50" t="s">
        <v>10480</v>
      </c>
      <c r="F4557" s="50" t="s">
        <v>10495</v>
      </c>
      <c r="G4557" s="50" t="s">
        <v>10480</v>
      </c>
      <c r="H4557" s="50" t="s">
        <v>13182</v>
      </c>
      <c r="I4557" s="50">
        <f>(DAX__2019_2020__33[[#This Row],[Adj Close]]-DAX__2019_2020__33[[#This Row],[Adj Open]])/DAX__2019_2020__33[[#This Row],[Adj Open]]</f>
        <v>2.1461168949771691E-2</v>
      </c>
      <c r="J4557" s="50">
        <f>DAX__2019_2020__33[[#This Row],[Adj Close]]-DAX__2019_2020__33[[#This Row],[Adj Open]]</f>
        <v>2.1618757508395845</v>
      </c>
      <c r="K4557" s="50">
        <v>736730</v>
      </c>
    </row>
    <row r="4558" spans="1:11" x14ac:dyDescent="0.3">
      <c r="A4558" s="51" t="str">
        <f t="shared" si="76"/>
        <v>DB1.DE</v>
      </c>
      <c r="B4558" s="52" t="s">
        <v>94</v>
      </c>
      <c r="C4558" s="50" t="s">
        <v>3993</v>
      </c>
      <c r="D4558" s="50">
        <f>DAX__2019_2020__33[[#This Row],[Open]]*(DAX__2019_2020__33[[#This Row],[Adj Close]]/DAX__2019_2020__33[[#This Row],[Close]])</f>
        <v>102.11421911223704</v>
      </c>
      <c r="E4558" s="50" t="s">
        <v>13183</v>
      </c>
      <c r="F4558" s="50" t="s">
        <v>4062</v>
      </c>
      <c r="G4558" s="50" t="s">
        <v>4054</v>
      </c>
      <c r="H4558" s="50" t="s">
        <v>13184</v>
      </c>
      <c r="I4558" s="50">
        <f>(DAX__2019_2020__33[[#This Row],[Adj Close]]-DAX__2019_2020__33[[#This Row],[Adj Open]])/DAX__2019_2020__33[[#This Row],[Adj Open]]</f>
        <v>1.7117135135135148E-2</v>
      </c>
      <c r="J4558" s="50">
        <f>DAX__2019_2020__33[[#This Row],[Adj Close]]-DAX__2019_2020__33[[#This Row],[Adj Open]]</f>
        <v>1.7479028877629617</v>
      </c>
      <c r="K4558" s="50">
        <v>631658</v>
      </c>
    </row>
    <row r="4559" spans="1:11" x14ac:dyDescent="0.3">
      <c r="A4559" s="51" t="str">
        <f t="shared" si="76"/>
        <v>DB1.DE</v>
      </c>
      <c r="B4559" s="52" t="s">
        <v>95</v>
      </c>
      <c r="C4559" s="50" t="s">
        <v>13141</v>
      </c>
      <c r="D4559" s="50">
        <f>DAX__2019_2020__33[[#This Row],[Open]]*(DAX__2019_2020__33[[#This Row],[Adj Close]]/DAX__2019_2020__33[[#This Row],[Close]])</f>
        <v>104.368092051028</v>
      </c>
      <c r="E4559" s="50" t="s">
        <v>4901</v>
      </c>
      <c r="F4559" s="50" t="s">
        <v>10450</v>
      </c>
      <c r="G4559" s="50" t="s">
        <v>10473</v>
      </c>
      <c r="H4559" s="50" t="s">
        <v>13185</v>
      </c>
      <c r="I4559" s="50">
        <f>(DAX__2019_2020__33[[#This Row],[Adj Close]]-DAX__2019_2020__33[[#This Row],[Adj Open]])/DAX__2019_2020__33[[#This Row],[Adj Open]]</f>
        <v>8.8144559404440461E-3</v>
      </c>
      <c r="J4559" s="50">
        <f>DAX__2019_2020__33[[#This Row],[Adj Close]]-DAX__2019_2020__33[[#This Row],[Adj Open]]</f>
        <v>0.91994794897199483</v>
      </c>
      <c r="K4559" s="50">
        <v>719940</v>
      </c>
    </row>
    <row r="4560" spans="1:11" x14ac:dyDescent="0.3">
      <c r="A4560" s="51" t="str">
        <f t="shared" si="76"/>
        <v>DB1.DE</v>
      </c>
      <c r="B4560" s="52" t="s">
        <v>96</v>
      </c>
      <c r="C4560" s="50" t="s">
        <v>4571</v>
      </c>
      <c r="D4560" s="50">
        <f>DAX__2019_2020__33[[#This Row],[Open]]*(DAX__2019_2020__33[[#This Row],[Adj Close]]/DAX__2019_2020__33[[#This Row],[Close]])</f>
        <v>105.2420510044481</v>
      </c>
      <c r="E4560" s="50" t="s">
        <v>10475</v>
      </c>
      <c r="F4560" s="50" t="s">
        <v>4022</v>
      </c>
      <c r="G4560" s="50" t="s">
        <v>13186</v>
      </c>
      <c r="H4560" s="50" t="s">
        <v>13187</v>
      </c>
      <c r="I4560" s="50">
        <f>(DAX__2019_2020__33[[#This Row],[Adj Close]]-DAX__2019_2020__33[[#This Row],[Adj Open]])/DAX__2019_2020__33[[#This Row],[Adj Open]]</f>
        <v>2.1853146471098009E-3</v>
      </c>
      <c r="J4560" s="50">
        <f>DAX__2019_2020__33[[#This Row],[Adj Close]]-DAX__2019_2020__33[[#This Row],[Adj Open]]</f>
        <v>0.22998699555189717</v>
      </c>
      <c r="K4560" s="50">
        <v>231219</v>
      </c>
    </row>
    <row r="4561" spans="1:11" x14ac:dyDescent="0.3">
      <c r="A4561" s="51" t="str">
        <f t="shared" si="76"/>
        <v>DB1.DE</v>
      </c>
      <c r="B4561" s="52" t="s">
        <v>97</v>
      </c>
      <c r="C4561" s="50" t="s">
        <v>10453</v>
      </c>
      <c r="D4561" s="50">
        <f>DAX__2019_2020__33[[#This Row],[Open]]*(DAX__2019_2020__33[[#This Row],[Adj Close]]/DAX__2019_2020__33[[#This Row],[Close]])</f>
        <v>104.13810484280516</v>
      </c>
      <c r="E4561" s="50" t="s">
        <v>4043</v>
      </c>
      <c r="F4561" s="50" t="s">
        <v>13188</v>
      </c>
      <c r="G4561" s="50" t="s">
        <v>13189</v>
      </c>
      <c r="H4561" s="50" t="s">
        <v>13190</v>
      </c>
      <c r="I4561" s="50">
        <f>(DAX__2019_2020__33[[#This Row],[Adj Close]]-DAX__2019_2020__33[[#This Row],[Adj Open]])/DAX__2019_2020__33[[#This Row],[Adj Open]]</f>
        <v>4.4172262654746931E-4</v>
      </c>
      <c r="J4561" s="50">
        <f>DAX__2019_2020__33[[#This Row],[Adj Close]]-DAX__2019_2020__33[[#This Row],[Adj Open]]</f>
        <v>4.600015719483963E-2</v>
      </c>
      <c r="K4561" s="50">
        <v>522411</v>
      </c>
    </row>
    <row r="4562" spans="1:11" x14ac:dyDescent="0.3">
      <c r="A4562" s="51" t="str">
        <f t="shared" si="76"/>
        <v>DB1.DE</v>
      </c>
      <c r="B4562" s="52" t="s">
        <v>98</v>
      </c>
      <c r="C4562" s="50" t="s">
        <v>4022</v>
      </c>
      <c r="D4562" s="50">
        <f>DAX__2019_2020__33[[#This Row],[Open]]*(DAX__2019_2020__33[[#This Row],[Adj Close]]/DAX__2019_2020__33[[#This Row],[Close]])</f>
        <v>104.87407681691636</v>
      </c>
      <c r="E4562" s="50" t="s">
        <v>13191</v>
      </c>
      <c r="F4562" s="50" t="s">
        <v>4027</v>
      </c>
      <c r="G4562" s="50" t="s">
        <v>13136</v>
      </c>
      <c r="H4562" s="50" t="s">
        <v>13192</v>
      </c>
      <c r="I4562" s="50">
        <f>(DAX__2019_2020__33[[#This Row],[Adj Close]]-DAX__2019_2020__33[[#This Row],[Adj Open]])/DAX__2019_2020__33[[#This Row],[Adj Open]]</f>
        <v>4.8245877192982624E-3</v>
      </c>
      <c r="J4562" s="50">
        <f>DAX__2019_2020__33[[#This Row],[Adj Close]]-DAX__2019_2020__33[[#This Row],[Adj Open]]</f>
        <v>0.50597418308363729</v>
      </c>
      <c r="K4562" s="50">
        <v>589417</v>
      </c>
    </row>
    <row r="4563" spans="1:11" x14ac:dyDescent="0.3">
      <c r="A4563" s="51" t="str">
        <f t="shared" si="76"/>
        <v>DB1.DE</v>
      </c>
      <c r="B4563" s="52" t="s">
        <v>99</v>
      </c>
      <c r="C4563" s="50" t="s">
        <v>13136</v>
      </c>
      <c r="D4563" s="50">
        <f>DAX__2019_2020__33[[#This Row],[Open]]*(DAX__2019_2020__33[[#This Row],[Adj Close]]/DAX__2019_2020__33[[#This Row],[Close]])</f>
        <v>105.38004020234014</v>
      </c>
      <c r="E4563" s="50" t="s">
        <v>13191</v>
      </c>
      <c r="F4563" s="50" t="s">
        <v>13193</v>
      </c>
      <c r="G4563" s="50" t="s">
        <v>12655</v>
      </c>
      <c r="H4563" s="50" t="s">
        <v>13194</v>
      </c>
      <c r="I4563" s="50">
        <f>(DAX__2019_2020__33[[#This Row],[Adj Close]]-DAX__2019_2020__33[[#This Row],[Adj Open]])/DAX__2019_2020__33[[#This Row],[Adj Open]]</f>
        <v>4.3644695495990309E-4</v>
      </c>
      <c r="J4563" s="50">
        <f>DAX__2019_2020__33[[#This Row],[Adj Close]]-DAX__2019_2020__33[[#This Row],[Adj Open]]</f>
        <v>4.5992797659863527E-2</v>
      </c>
      <c r="K4563" s="50">
        <v>429894</v>
      </c>
    </row>
    <row r="4564" spans="1:11" x14ac:dyDescent="0.3">
      <c r="A4564" s="51" t="str">
        <f t="shared" si="76"/>
        <v>DB1.DE</v>
      </c>
      <c r="B4564" s="52" t="s">
        <v>100</v>
      </c>
      <c r="C4564" s="50" t="s">
        <v>4579</v>
      </c>
      <c r="D4564" s="50">
        <f>DAX__2019_2020__33[[#This Row],[Open]]*(DAX__2019_2020__33[[#This Row],[Adj Close]]/DAX__2019_2020__33[[#This Row],[Close]])</f>
        <v>106.25399014146996</v>
      </c>
      <c r="E4564" s="50" t="s">
        <v>4122</v>
      </c>
      <c r="F4564" s="50" t="s">
        <v>10475</v>
      </c>
      <c r="G4564" s="50" t="s">
        <v>13195</v>
      </c>
      <c r="H4564" s="50" t="s">
        <v>13196</v>
      </c>
      <c r="I4564" s="50">
        <f>(DAX__2019_2020__33[[#This Row],[Adj Close]]-DAX__2019_2020__33[[#This Row],[Adj Open]])/DAX__2019_2020__33[[#This Row],[Adj Open]]</f>
        <v>-4.7619307359307514E-3</v>
      </c>
      <c r="J4564" s="50">
        <f>DAX__2019_2020__33[[#This Row],[Adj Close]]-DAX__2019_2020__33[[#This Row],[Adj Open]]</f>
        <v>-0.50597414146994879</v>
      </c>
      <c r="K4564" s="50">
        <v>666524</v>
      </c>
    </row>
    <row r="4565" spans="1:11" x14ac:dyDescent="0.3">
      <c r="A4565" s="51" t="str">
        <f t="shared" si="76"/>
        <v>DB1.DE</v>
      </c>
      <c r="B4565" s="52" t="s">
        <v>101</v>
      </c>
      <c r="C4565" s="50" t="s">
        <v>10466</v>
      </c>
      <c r="D4565" s="50">
        <f>DAX__2019_2020__33[[#This Row],[Open]]*(DAX__2019_2020__33[[#This Row],[Adj Close]]/DAX__2019_2020__33[[#This Row],[Close]])</f>
        <v>105.84002310459081</v>
      </c>
      <c r="E4565" s="50" t="s">
        <v>10461</v>
      </c>
      <c r="F4565" s="50" t="s">
        <v>13197</v>
      </c>
      <c r="G4565" s="50" t="s">
        <v>10465</v>
      </c>
      <c r="H4565" s="50" t="s">
        <v>13198</v>
      </c>
      <c r="I4565" s="50">
        <f>(DAX__2019_2020__33[[#This Row],[Adj Close]]-DAX__2019_2020__33[[#This Row],[Adj Open]])/DAX__2019_2020__33[[#This Row],[Adj Open]]</f>
        <v>5.2151150313311861E-3</v>
      </c>
      <c r="J4565" s="50">
        <f>DAX__2019_2020__33[[#This Row],[Adj Close]]-DAX__2019_2020__33[[#This Row],[Adj Open]]</f>
        <v>0.55196789540919156</v>
      </c>
      <c r="K4565" s="50">
        <v>505997</v>
      </c>
    </row>
    <row r="4566" spans="1:11" x14ac:dyDescent="0.3">
      <c r="A4566" s="51" t="str">
        <f t="shared" si="76"/>
        <v>DB1.DE</v>
      </c>
      <c r="B4566" s="52" t="s">
        <v>102</v>
      </c>
      <c r="C4566" s="50" t="s">
        <v>13199</v>
      </c>
      <c r="D4566" s="50">
        <f>DAX__2019_2020__33[[#This Row],[Open]]*(DAX__2019_2020__33[[#This Row],[Adj Close]]/DAX__2019_2020__33[[#This Row],[Close]])</f>
        <v>106.48397996812723</v>
      </c>
      <c r="E4566" s="50" t="s">
        <v>13152</v>
      </c>
      <c r="F4566" s="50" t="s">
        <v>10465</v>
      </c>
      <c r="G4566" s="50" t="s">
        <v>10468</v>
      </c>
      <c r="H4566" s="50" t="s">
        <v>13200</v>
      </c>
      <c r="I4566" s="50">
        <f>(DAX__2019_2020__33[[#This Row],[Adj Close]]-DAX__2019_2020__33[[#This Row],[Adj Open]])/DAX__2019_2020__33[[#This Row],[Adj Open]]</f>
        <v>7.775395248380077E-3</v>
      </c>
      <c r="J4566" s="50">
        <f>DAX__2019_2020__33[[#This Row],[Adj Close]]-DAX__2019_2020__33[[#This Row],[Adj Open]]</f>
        <v>0.82795503187277575</v>
      </c>
      <c r="K4566" s="50">
        <v>560597</v>
      </c>
    </row>
    <row r="4567" spans="1:11" x14ac:dyDescent="0.3">
      <c r="A4567" s="51" t="str">
        <f t="shared" si="76"/>
        <v>DB1.DE</v>
      </c>
      <c r="B4567" s="52" t="s">
        <v>103</v>
      </c>
      <c r="C4567" s="50" t="s">
        <v>13131</v>
      </c>
      <c r="D4567" s="50">
        <f>DAX__2019_2020__33[[#This Row],[Open]]*(DAX__2019_2020__33[[#This Row],[Adj Close]]/DAX__2019_2020__33[[#This Row],[Close]])</f>
        <v>107.49591788709424</v>
      </c>
      <c r="E4567" s="50" t="s">
        <v>13123</v>
      </c>
      <c r="F4567" s="50" t="s">
        <v>13132</v>
      </c>
      <c r="G4567" s="50" t="s">
        <v>4263</v>
      </c>
      <c r="H4567" s="50" t="s">
        <v>13201</v>
      </c>
      <c r="I4567" s="50">
        <f>(DAX__2019_2020__33[[#This Row],[Adj Close]]-DAX__2019_2020__33[[#This Row],[Adj Open]])/DAX__2019_2020__33[[#This Row],[Adj Open]]</f>
        <v>-8.1300472080452751E-3</v>
      </c>
      <c r="J4567" s="50">
        <f>DAX__2019_2020__33[[#This Row],[Adj Close]]-DAX__2019_2020__33[[#This Row],[Adj Open]]</f>
        <v>-0.87394688709423463</v>
      </c>
      <c r="K4567" s="50">
        <v>365381</v>
      </c>
    </row>
    <row r="4568" spans="1:11" x14ac:dyDescent="0.3">
      <c r="A4568" s="51" t="str">
        <f t="shared" si="76"/>
        <v>DB1.DE</v>
      </c>
      <c r="B4568" s="52" t="s">
        <v>104</v>
      </c>
      <c r="C4568" s="50" t="s">
        <v>12521</v>
      </c>
      <c r="D4568" s="50">
        <f>DAX__2019_2020__33[[#This Row],[Open]]*(DAX__2019_2020__33[[#This Row],[Adj Close]]/DAX__2019_2020__33[[#This Row],[Close]])</f>
        <v>106.71396700215055</v>
      </c>
      <c r="E4568" s="50" t="s">
        <v>4073</v>
      </c>
      <c r="F4568" s="50" t="s">
        <v>4266</v>
      </c>
      <c r="G4568" s="50" t="s">
        <v>10461</v>
      </c>
      <c r="H4568" s="50" t="s">
        <v>13202</v>
      </c>
      <c r="I4568" s="50">
        <f>(DAX__2019_2020__33[[#This Row],[Adj Close]]-DAX__2019_2020__33[[#This Row],[Adj Open]])/DAX__2019_2020__33[[#This Row],[Adj Open]]</f>
        <v>2.1551724137929998E-3</v>
      </c>
      <c r="J4568" s="50">
        <f>DAX__2019_2020__33[[#This Row],[Adj Close]]-DAX__2019_2020__33[[#This Row],[Adj Open]]</f>
        <v>0.22998699784945131</v>
      </c>
      <c r="K4568" s="50">
        <v>638327</v>
      </c>
    </row>
    <row r="4569" spans="1:11" x14ac:dyDescent="0.3">
      <c r="A4569" s="51" t="str">
        <f t="shared" si="76"/>
        <v>DB1.DE</v>
      </c>
      <c r="B4569" s="52" t="s">
        <v>105</v>
      </c>
      <c r="C4569" s="50" t="s">
        <v>4569</v>
      </c>
      <c r="D4569" s="50">
        <f>DAX__2019_2020__33[[#This Row],[Open]]*(DAX__2019_2020__33[[#This Row],[Adj Close]]/DAX__2019_2020__33[[#This Row],[Close]])</f>
        <v>106.98994896001832</v>
      </c>
      <c r="E4569" s="50" t="s">
        <v>4162</v>
      </c>
      <c r="F4569" s="50" t="s">
        <v>4072</v>
      </c>
      <c r="G4569" s="50" t="s">
        <v>13140</v>
      </c>
      <c r="H4569" s="50" t="s">
        <v>13203</v>
      </c>
      <c r="I4569" s="50">
        <f>(DAX__2019_2020__33[[#This Row],[Adj Close]]-DAX__2019_2020__33[[#This Row],[Adj Open]])/DAX__2019_2020__33[[#This Row],[Adj Open]]</f>
        <v>-6.4488390425923164E-3</v>
      </c>
      <c r="J4569" s="50">
        <f>DAX__2019_2020__33[[#This Row],[Adj Close]]-DAX__2019_2020__33[[#This Row],[Adj Open]]</f>
        <v>-0.68996096001832541</v>
      </c>
      <c r="K4569" s="50">
        <v>480408</v>
      </c>
    </row>
    <row r="4570" spans="1:11" x14ac:dyDescent="0.3">
      <c r="A4570" s="51" t="str">
        <f t="shared" si="76"/>
        <v>DB1.DE</v>
      </c>
      <c r="B4570" s="52" t="s">
        <v>106</v>
      </c>
      <c r="C4570" s="50" t="s">
        <v>4579</v>
      </c>
      <c r="D4570" s="50">
        <f>DAX__2019_2020__33[[#This Row],[Open]]*(DAX__2019_2020__33[[#This Row],[Adj Close]]/DAX__2019_2020__33[[#This Row],[Close]])</f>
        <v>106.25399204159156</v>
      </c>
      <c r="E4570" s="50" t="s">
        <v>12602</v>
      </c>
      <c r="F4570" s="50" t="s">
        <v>4022</v>
      </c>
      <c r="G4570" s="50" t="s">
        <v>12631</v>
      </c>
      <c r="H4570" s="50" t="s">
        <v>13204</v>
      </c>
      <c r="I4570" s="50">
        <f>(DAX__2019_2020__33[[#This Row],[Adj Close]]-DAX__2019_2020__33[[#This Row],[Adj Open]])/DAX__2019_2020__33[[#This Row],[Adj Open]]</f>
        <v>8.6578354978352932E-4</v>
      </c>
      <c r="J4570" s="50">
        <f>DAX__2019_2020__33[[#This Row],[Adj Close]]-DAX__2019_2020__33[[#This Row],[Adj Open]]</f>
        <v>9.1992958408440018E-2</v>
      </c>
      <c r="K4570" s="50">
        <v>543895</v>
      </c>
    </row>
    <row r="4571" spans="1:11" x14ac:dyDescent="0.3">
      <c r="A4571" s="51" t="str">
        <f t="shared" si="76"/>
        <v>DB1.DE</v>
      </c>
      <c r="B4571" s="52" t="s">
        <v>107</v>
      </c>
      <c r="C4571" s="50" t="s">
        <v>13199</v>
      </c>
      <c r="D4571" s="50">
        <f>DAX__2019_2020__33[[#This Row],[Open]]*(DAX__2019_2020__33[[#This Row],[Adj Close]]/DAX__2019_2020__33[[#This Row],[Close]])</f>
        <v>106.4839838389296</v>
      </c>
      <c r="E4571" s="50" t="s">
        <v>13130</v>
      </c>
      <c r="F4571" s="50" t="s">
        <v>4266</v>
      </c>
      <c r="G4571" s="50" t="s">
        <v>10463</v>
      </c>
      <c r="H4571" s="50" t="s">
        <v>13205</v>
      </c>
      <c r="I4571" s="50">
        <f>(DAX__2019_2020__33[[#This Row],[Adj Close]]-DAX__2019_2020__33[[#This Row],[Adj Open]])/DAX__2019_2020__33[[#This Row],[Adj Open]]</f>
        <v>4.3199136069116764E-4</v>
      </c>
      <c r="J4571" s="50">
        <f>DAX__2019_2020__33[[#This Row],[Adj Close]]-DAX__2019_2020__33[[#This Row],[Adj Open]]</f>
        <v>4.6000161070395507E-2</v>
      </c>
      <c r="K4571" s="50">
        <v>582668</v>
      </c>
    </row>
    <row r="4572" spans="1:11" x14ac:dyDescent="0.3">
      <c r="A4572" s="51" t="str">
        <f t="shared" si="76"/>
        <v>DB1.DE</v>
      </c>
      <c r="B4572" s="52" t="s">
        <v>108</v>
      </c>
      <c r="C4572" s="50" t="s">
        <v>13140</v>
      </c>
      <c r="D4572" s="50">
        <f>DAX__2019_2020__33[[#This Row],[Open]]*(DAX__2019_2020__33[[#This Row],[Adj Close]]/DAX__2019_2020__33[[#This Row],[Close]])</f>
        <v>106.299988</v>
      </c>
      <c r="E4572" s="50" t="s">
        <v>4279</v>
      </c>
      <c r="F4572" s="50" t="s">
        <v>10475</v>
      </c>
      <c r="G4572" s="50" t="s">
        <v>13140</v>
      </c>
      <c r="H4572" s="50" t="s">
        <v>13203</v>
      </c>
      <c r="I4572" s="50">
        <f>(DAX__2019_2020__33[[#This Row],[Adj Close]]-DAX__2019_2020__33[[#This Row],[Adj Open]])/DAX__2019_2020__33[[#This Row],[Adj Open]]</f>
        <v>0</v>
      </c>
      <c r="J4572" s="50">
        <f>DAX__2019_2020__33[[#This Row],[Adj Close]]-DAX__2019_2020__33[[#This Row],[Adj Open]]</f>
        <v>0</v>
      </c>
      <c r="K4572" s="50">
        <v>419171</v>
      </c>
    </row>
    <row r="4573" spans="1:11" x14ac:dyDescent="0.3">
      <c r="A4573" s="51" t="str">
        <f t="shared" si="76"/>
        <v>DB1.DE</v>
      </c>
      <c r="B4573" s="52" t="s">
        <v>109</v>
      </c>
      <c r="C4573" s="50" t="s">
        <v>4257</v>
      </c>
      <c r="D4573" s="50">
        <f>DAX__2019_2020__33[[#This Row],[Open]]*(DAX__2019_2020__33[[#This Row],[Adj Close]]/DAX__2019_2020__33[[#This Row],[Close]])</f>
        <v>106.16199401588175</v>
      </c>
      <c r="E4573" s="50" t="s">
        <v>13206</v>
      </c>
      <c r="F4573" s="50" t="s">
        <v>10477</v>
      </c>
      <c r="G4573" s="50" t="s">
        <v>10477</v>
      </c>
      <c r="H4573" s="50" t="s">
        <v>13207</v>
      </c>
      <c r="I4573" s="50">
        <f>(DAX__2019_2020__33[[#This Row],[Adj Close]]-DAX__2019_2020__33[[#This Row],[Adj Open]])/DAX__2019_2020__33[[#This Row],[Adj Open]]</f>
        <v>-9.0988213327760446E-3</v>
      </c>
      <c r="J4573" s="50">
        <f>DAX__2019_2020__33[[#This Row],[Adj Close]]-DAX__2019_2020__33[[#This Row],[Adj Open]]</f>
        <v>-0.96594901588174764</v>
      </c>
      <c r="K4573" s="50">
        <v>605513</v>
      </c>
    </row>
    <row r="4574" spans="1:11" x14ac:dyDescent="0.3">
      <c r="A4574" s="51" t="str">
        <f t="shared" si="76"/>
        <v>DB1.DE</v>
      </c>
      <c r="B4574" s="52" t="s">
        <v>110</v>
      </c>
      <c r="C4574" s="50" t="s">
        <v>10472</v>
      </c>
      <c r="D4574" s="50">
        <f>DAX__2019_2020__33[[#This Row],[Open]]*(DAX__2019_2020__33[[#This Row],[Adj Close]]/DAX__2019_2020__33[[#This Row],[Close]])</f>
        <v>105.10404571593321</v>
      </c>
      <c r="E4574" s="50" t="s">
        <v>13191</v>
      </c>
      <c r="F4574" s="50" t="s">
        <v>4062</v>
      </c>
      <c r="G4574" s="50" t="s">
        <v>13208</v>
      </c>
      <c r="H4574" s="50" t="s">
        <v>13209</v>
      </c>
      <c r="I4574" s="50">
        <f>(DAX__2019_2020__33[[#This Row],[Adj Close]]-DAX__2019_2020__33[[#This Row],[Adj Open]])/DAX__2019_2020__33[[#This Row],[Adj Open]]</f>
        <v>-1.8380726477024167E-2</v>
      </c>
      <c r="J4574" s="50">
        <f>DAX__2019_2020__33[[#This Row],[Adj Close]]-DAX__2019_2020__33[[#This Row],[Adj Open]]</f>
        <v>-1.9318887159332121</v>
      </c>
      <c r="K4574" s="50">
        <v>774590</v>
      </c>
    </row>
    <row r="4575" spans="1:11" x14ac:dyDescent="0.3">
      <c r="A4575" s="51" t="str">
        <f t="shared" si="76"/>
        <v>DB1.DE</v>
      </c>
      <c r="B4575" s="52" t="s">
        <v>111</v>
      </c>
      <c r="C4575" s="50" t="s">
        <v>4274</v>
      </c>
      <c r="D4575" s="50">
        <f>DAX__2019_2020__33[[#This Row],[Open]]*(DAX__2019_2020__33[[#This Row],[Adj Close]]/DAX__2019_2020__33[[#This Row],[Close]])</f>
        <v>103.58613686521468</v>
      </c>
      <c r="E4575" s="50" t="s">
        <v>10477</v>
      </c>
      <c r="F4575" s="50" t="s">
        <v>13210</v>
      </c>
      <c r="G4575" s="50" t="s">
        <v>10454</v>
      </c>
      <c r="H4575" s="50" t="s">
        <v>13211</v>
      </c>
      <c r="I4575" s="50">
        <f>(DAX__2019_2020__33[[#This Row],[Adj Close]]-DAX__2019_2020__33[[#This Row],[Adj Open]])/DAX__2019_2020__33[[#This Row],[Adj Open]]</f>
        <v>1.0657238199950953E-2</v>
      </c>
      <c r="J4575" s="50">
        <f>DAX__2019_2020__33[[#This Row],[Adj Close]]-DAX__2019_2020__33[[#This Row],[Adj Open]]</f>
        <v>1.1039421347853136</v>
      </c>
      <c r="K4575" s="50">
        <v>469684</v>
      </c>
    </row>
    <row r="4576" spans="1:11" x14ac:dyDescent="0.3">
      <c r="A4576" s="51" t="str">
        <f t="shared" si="76"/>
        <v>DB1.DE</v>
      </c>
      <c r="B4576" s="52" t="s">
        <v>112</v>
      </c>
      <c r="C4576" s="50" t="s">
        <v>13191</v>
      </c>
      <c r="D4576" s="50">
        <f>DAX__2019_2020__33[[#This Row],[Open]]*(DAX__2019_2020__33[[#This Row],[Adj Close]]/DAX__2019_2020__33[[#This Row],[Close]])</f>
        <v>105.93201298161915</v>
      </c>
      <c r="E4576" s="50" t="s">
        <v>4257</v>
      </c>
      <c r="F4576" s="50" t="s">
        <v>13157</v>
      </c>
      <c r="G4576" s="50" t="s">
        <v>13157</v>
      </c>
      <c r="H4576" s="50" t="s">
        <v>13212</v>
      </c>
      <c r="I4576" s="50">
        <f>(DAX__2019_2020__33[[#This Row],[Adj Close]]-DAX__2019_2020__33[[#This Row],[Adj Open]])/DAX__2019_2020__33[[#This Row],[Adj Open]]</f>
        <v>-1.7368649285824496E-2</v>
      </c>
      <c r="J4576" s="50">
        <f>DAX__2019_2020__33[[#This Row],[Adj Close]]-DAX__2019_2020__33[[#This Row],[Adj Open]]</f>
        <v>-1.8398959816191507</v>
      </c>
      <c r="K4576" s="50">
        <v>527537</v>
      </c>
    </row>
    <row r="4577" spans="1:11" x14ac:dyDescent="0.3">
      <c r="A4577" s="51" t="str">
        <f t="shared" si="76"/>
        <v>DB1.DE</v>
      </c>
      <c r="B4577" s="52" t="s">
        <v>113</v>
      </c>
      <c r="C4577" s="50" t="s">
        <v>10462</v>
      </c>
      <c r="D4577" s="50">
        <f>DAX__2019_2020__33[[#This Row],[Open]]*(DAX__2019_2020__33[[#This Row],[Adj Close]]/DAX__2019_2020__33[[#This Row],[Close]])</f>
        <v>104.96606792540562</v>
      </c>
      <c r="E4577" s="50" t="s">
        <v>4043</v>
      </c>
      <c r="F4577" s="50" t="s">
        <v>13213</v>
      </c>
      <c r="G4577" s="50" t="s">
        <v>4019</v>
      </c>
      <c r="H4577" s="50" t="s">
        <v>13214</v>
      </c>
      <c r="I4577" s="50">
        <f>(DAX__2019_2020__33[[#This Row],[Adj Close]]-DAX__2019_2020__33[[#This Row],[Adj Open]])/DAX__2019_2020__33[[#This Row],[Adj Open]]</f>
        <v>-1.7528133523718561E-3</v>
      </c>
      <c r="J4577" s="50">
        <f>DAX__2019_2020__33[[#This Row],[Adj Close]]-DAX__2019_2020__33[[#This Row],[Adj Open]]</f>
        <v>-0.1839859254056222</v>
      </c>
      <c r="K4577" s="50">
        <v>490173</v>
      </c>
    </row>
    <row r="4578" spans="1:11" x14ac:dyDescent="0.3">
      <c r="A4578" s="51" t="str">
        <f t="shared" si="76"/>
        <v>DB1.DE</v>
      </c>
      <c r="B4578" s="52" t="s">
        <v>114</v>
      </c>
      <c r="C4578" s="50" t="s">
        <v>4571</v>
      </c>
      <c r="D4578" s="50">
        <f>DAX__2019_2020__33[[#This Row],[Open]]*(DAX__2019_2020__33[[#This Row],[Adj Close]]/DAX__2019_2020__33[[#This Row],[Close]])</f>
        <v>105.24204888932903</v>
      </c>
      <c r="E4578" s="50" t="s">
        <v>10473</v>
      </c>
      <c r="F4578" s="50" t="s">
        <v>10358</v>
      </c>
      <c r="G4578" s="50" t="s">
        <v>10445</v>
      </c>
      <c r="H4578" s="50" t="s">
        <v>13215</v>
      </c>
      <c r="I4578" s="50">
        <f>(DAX__2019_2020__33[[#This Row],[Adj Close]]-DAX__2019_2020__33[[#This Row],[Adj Open]])/DAX__2019_2020__33[[#This Row],[Adj Open]]</f>
        <v>-3.6276240624541219E-2</v>
      </c>
      <c r="J4578" s="50">
        <f>DAX__2019_2020__33[[#This Row],[Adj Close]]-DAX__2019_2020__33[[#This Row],[Adj Open]]</f>
        <v>-3.8177858893290306</v>
      </c>
      <c r="K4578" s="50">
        <v>1084824</v>
      </c>
    </row>
    <row r="4579" spans="1:11" x14ac:dyDescent="0.3">
      <c r="A4579" s="51" t="str">
        <f t="shared" si="76"/>
        <v>DB1.DE</v>
      </c>
      <c r="B4579" s="52" t="s">
        <v>115</v>
      </c>
      <c r="C4579" s="50" t="s">
        <v>10430</v>
      </c>
      <c r="D4579" s="50">
        <f>DAX__2019_2020__33[[#This Row],[Open]]*(DAX__2019_2020__33[[#This Row],[Adj Close]]/DAX__2019_2020__33[[#This Row],[Close]])</f>
        <v>101.19427786538336</v>
      </c>
      <c r="E4579" s="50" t="s">
        <v>13216</v>
      </c>
      <c r="F4579" s="50" t="s">
        <v>10328</v>
      </c>
      <c r="G4579" s="50" t="s">
        <v>4007</v>
      </c>
      <c r="H4579" s="50" t="s">
        <v>13217</v>
      </c>
      <c r="I4579" s="50">
        <f>(DAX__2019_2020__33[[#This Row],[Adj Close]]-DAX__2019_2020__33[[#This Row],[Adj Open]])/DAX__2019_2020__33[[#This Row],[Adj Open]]</f>
        <v>1.1818209090909021E-2</v>
      </c>
      <c r="J4579" s="50">
        <f>DAX__2019_2020__33[[#This Row],[Adj Close]]-DAX__2019_2020__33[[#This Row],[Adj Open]]</f>
        <v>1.1959351346166471</v>
      </c>
      <c r="K4579" s="50">
        <v>953829</v>
      </c>
    </row>
    <row r="4580" spans="1:11" x14ac:dyDescent="0.3">
      <c r="A4580" s="51" t="str">
        <f t="shared" si="76"/>
        <v>DB1.DE</v>
      </c>
      <c r="B4580" s="52" t="s">
        <v>116</v>
      </c>
      <c r="C4580" s="50" t="s">
        <v>10444</v>
      </c>
      <c r="D4580" s="50">
        <f>DAX__2019_2020__33[[#This Row],[Open]]*(DAX__2019_2020__33[[#This Row],[Adj Close]]/DAX__2019_2020__33[[#This Row],[Close]])</f>
        <v>102.25221706674157</v>
      </c>
      <c r="E4580" s="50" t="s">
        <v>13208</v>
      </c>
      <c r="F4580" s="50" t="s">
        <v>13218</v>
      </c>
      <c r="G4580" s="50" t="s">
        <v>13219</v>
      </c>
      <c r="H4580" s="50" t="s">
        <v>13220</v>
      </c>
      <c r="I4580" s="50">
        <f>(DAX__2019_2020__33[[#This Row],[Adj Close]]-DAX__2019_2020__33[[#This Row],[Adj Open]])/DAX__2019_2020__33[[#This Row],[Adj Open]]</f>
        <v>5.3980925704345773E-3</v>
      </c>
      <c r="J4580" s="50">
        <f>DAX__2019_2020__33[[#This Row],[Adj Close]]-DAX__2019_2020__33[[#This Row],[Adj Open]]</f>
        <v>0.55196693325844137</v>
      </c>
      <c r="K4580" s="50">
        <v>391990</v>
      </c>
    </row>
    <row r="4581" spans="1:11" x14ac:dyDescent="0.3">
      <c r="A4581" s="51" t="str">
        <f t="shared" si="76"/>
        <v>DB1.DE</v>
      </c>
      <c r="B4581" s="52" t="s">
        <v>117</v>
      </c>
      <c r="C4581" s="50" t="s">
        <v>13113</v>
      </c>
      <c r="D4581" s="50">
        <f>DAX__2019_2020__33[[#This Row],[Open]]*(DAX__2019_2020__33[[#This Row],[Adj Close]]/DAX__2019_2020__33[[#This Row],[Close]])</f>
        <v>103.35615393121013</v>
      </c>
      <c r="E4581" s="50" t="s">
        <v>13113</v>
      </c>
      <c r="F4581" s="50" t="s">
        <v>10430</v>
      </c>
      <c r="G4581" s="50" t="s">
        <v>13221</v>
      </c>
      <c r="H4581" s="50" t="s">
        <v>13222</v>
      </c>
      <c r="I4581" s="50">
        <f>(DAX__2019_2020__33[[#This Row],[Adj Close]]-DAX__2019_2020__33[[#This Row],[Adj Open]])/DAX__2019_2020__33[[#This Row],[Adj Open]]</f>
        <v>-1.4241192954894455E-2</v>
      </c>
      <c r="J4581" s="50">
        <f>DAX__2019_2020__33[[#This Row],[Adj Close]]-DAX__2019_2020__33[[#This Row],[Adj Open]]</f>
        <v>-1.4719149312101365</v>
      </c>
      <c r="K4581" s="50">
        <v>601337</v>
      </c>
    </row>
    <row r="4582" spans="1:11" x14ac:dyDescent="0.3">
      <c r="A4582" s="51" t="str">
        <f t="shared" si="76"/>
        <v>DB1.DE</v>
      </c>
      <c r="B4582" s="52" t="s">
        <v>118</v>
      </c>
      <c r="C4582" s="50" t="s">
        <v>13221</v>
      </c>
      <c r="D4582" s="50">
        <f>DAX__2019_2020__33[[#This Row],[Open]]*(DAX__2019_2020__33[[#This Row],[Adj Close]]/DAX__2019_2020__33[[#This Row],[Close]])</f>
        <v>101.88423784869235</v>
      </c>
      <c r="E4582" s="50" t="s">
        <v>10444</v>
      </c>
      <c r="F4582" s="50" t="s">
        <v>10482</v>
      </c>
      <c r="G4582" s="50" t="s">
        <v>13142</v>
      </c>
      <c r="H4582" s="50" t="s">
        <v>13223</v>
      </c>
      <c r="I4582" s="50">
        <f>(DAX__2019_2020__33[[#This Row],[Adj Close]]-DAX__2019_2020__33[[#This Row],[Adj Open]])/DAX__2019_2020__33[[#This Row],[Adj Open]]</f>
        <v>2.7088306997743164E-3</v>
      </c>
      <c r="J4582" s="50">
        <f>DAX__2019_2020__33[[#This Row],[Adj Close]]-DAX__2019_2020__33[[#This Row],[Adj Open]]</f>
        <v>0.27598715130764617</v>
      </c>
      <c r="K4582" s="50">
        <v>553149</v>
      </c>
    </row>
    <row r="4583" spans="1:11" x14ac:dyDescent="0.3">
      <c r="A4583" s="51" t="str">
        <f t="shared" si="76"/>
        <v>DB1.DE</v>
      </c>
      <c r="B4583" s="52" t="s">
        <v>119</v>
      </c>
      <c r="C4583" s="50" t="s">
        <v>4007</v>
      </c>
      <c r="D4583" s="50">
        <f>DAX__2019_2020__33[[#This Row],[Open]]*(DAX__2019_2020__33[[#This Row],[Adj Close]]/DAX__2019_2020__33[[#This Row],[Close]])</f>
        <v>102.39021720341226</v>
      </c>
      <c r="E4583" s="50" t="s">
        <v>4016</v>
      </c>
      <c r="F4583" s="50" t="s">
        <v>4015</v>
      </c>
      <c r="G4583" s="50" t="s">
        <v>13218</v>
      </c>
      <c r="H4583" s="50" t="s">
        <v>13224</v>
      </c>
      <c r="I4583" s="50">
        <f>(DAX__2019_2020__33[[#This Row],[Adj Close]]-DAX__2019_2020__33[[#This Row],[Adj Open]])/DAX__2019_2020__33[[#This Row],[Adj Open]]</f>
        <v>-1.7969900683650153E-3</v>
      </c>
      <c r="J4583" s="50">
        <f>DAX__2019_2020__33[[#This Row],[Adj Close]]-DAX__2019_2020__33[[#This Row],[Adj Open]]</f>
        <v>-0.18399420341226858</v>
      </c>
      <c r="K4583" s="50">
        <v>533023</v>
      </c>
    </row>
    <row r="4584" spans="1:11" x14ac:dyDescent="0.3">
      <c r="A4584" s="51" t="str">
        <f t="shared" si="76"/>
        <v>DB1.DE</v>
      </c>
      <c r="B4584" s="52" t="s">
        <v>120</v>
      </c>
      <c r="C4584" s="50" t="s">
        <v>10449</v>
      </c>
      <c r="D4584" s="50">
        <f>DAX__2019_2020__33[[#This Row],[Open]]*(DAX__2019_2020__33[[#This Row],[Adj Close]]/DAX__2019_2020__33[[#This Row],[Close]])</f>
        <v>102.43620601311399</v>
      </c>
      <c r="E4584" s="50" t="s">
        <v>13144</v>
      </c>
      <c r="F4584" s="50" t="s">
        <v>10425</v>
      </c>
      <c r="G4584" s="50" t="s">
        <v>4059</v>
      </c>
      <c r="H4584" s="50" t="s">
        <v>13225</v>
      </c>
      <c r="I4584" s="50">
        <f>(DAX__2019_2020__33[[#This Row],[Adj Close]]-DAX__2019_2020__33[[#This Row],[Adj Open]])/DAX__2019_2020__33[[#This Row],[Adj Open]]</f>
        <v>6.7355187559140694E-3</v>
      </c>
      <c r="J4584" s="50">
        <f>DAX__2019_2020__33[[#This Row],[Adj Close]]-DAX__2019_2020__33[[#This Row],[Adj Open]]</f>
        <v>0.68996098688600682</v>
      </c>
      <c r="K4584" s="50">
        <v>490022</v>
      </c>
    </row>
    <row r="4585" spans="1:11" x14ac:dyDescent="0.3">
      <c r="A4585" s="51" t="str">
        <f t="shared" si="76"/>
        <v>DB1.DE</v>
      </c>
      <c r="B4585" s="52" t="s">
        <v>121</v>
      </c>
      <c r="C4585" s="50" t="s">
        <v>4059</v>
      </c>
      <c r="D4585" s="50">
        <f>DAX__2019_2020__33[[#This Row],[Open]]*(DAX__2019_2020__33[[#This Row],[Adj Close]]/DAX__2019_2020__33[[#This Row],[Close]])</f>
        <v>103.12615694938992</v>
      </c>
      <c r="E4585" s="50" t="s">
        <v>13226</v>
      </c>
      <c r="F4585" s="50" t="s">
        <v>4007</v>
      </c>
      <c r="G4585" s="50" t="s">
        <v>4916</v>
      </c>
      <c r="H4585" s="50" t="s">
        <v>13227</v>
      </c>
      <c r="I4585" s="50">
        <f>(DAX__2019_2020__33[[#This Row],[Adj Close]]-DAX__2019_2020__33[[#This Row],[Adj Open]])/DAX__2019_2020__33[[#This Row],[Adj Open]]</f>
        <v>-8.9204283482671937E-4</v>
      </c>
      <c r="J4585" s="50">
        <f>DAX__2019_2020__33[[#This Row],[Adj Close]]-DAX__2019_2020__33[[#This Row],[Adj Open]]</f>
        <v>-9.1992949389918977E-2</v>
      </c>
      <c r="K4585" s="50">
        <v>396618</v>
      </c>
    </row>
    <row r="4586" spans="1:11" x14ac:dyDescent="0.3">
      <c r="A4586" s="51" t="str">
        <f t="shared" si="76"/>
        <v>DB1.DE</v>
      </c>
      <c r="B4586" s="52" t="s">
        <v>122</v>
      </c>
      <c r="C4586" s="50" t="s">
        <v>13218</v>
      </c>
      <c r="D4586" s="50">
        <f>DAX__2019_2020__33[[#This Row],[Open]]*(DAX__2019_2020__33[[#This Row],[Adj Close]]/DAX__2019_2020__33[[#This Row],[Close]])</f>
        <v>102.20622179313682</v>
      </c>
      <c r="E4586" s="50" t="s">
        <v>12458</v>
      </c>
      <c r="F4586" s="50" t="s">
        <v>10425</v>
      </c>
      <c r="G4586" s="50" t="s">
        <v>13228</v>
      </c>
      <c r="H4586" s="50" t="s">
        <v>13229</v>
      </c>
      <c r="I4586" s="50">
        <f>(DAX__2019_2020__33[[#This Row],[Adj Close]]-DAX__2019_2020__33[[#This Row],[Adj Open]])/DAX__2019_2020__33[[#This Row],[Adj Open]]</f>
        <v>8.5509002439406578E-3</v>
      </c>
      <c r="J4586" s="50">
        <f>DAX__2019_2020__33[[#This Row],[Adj Close]]-DAX__2019_2020__33[[#This Row],[Adj Open]]</f>
        <v>0.87395520686318662</v>
      </c>
      <c r="K4586" s="50">
        <v>391834</v>
      </c>
    </row>
    <row r="4587" spans="1:11" x14ac:dyDescent="0.3">
      <c r="A4587" s="51" t="str">
        <f t="shared" si="76"/>
        <v>DB1.DE</v>
      </c>
      <c r="B4587" s="52" t="s">
        <v>123</v>
      </c>
      <c r="C4587" s="50" t="s">
        <v>4016</v>
      </c>
      <c r="D4587" s="50">
        <f>DAX__2019_2020__33[[#This Row],[Open]]*(DAX__2019_2020__33[[#This Row],[Adj Close]]/DAX__2019_2020__33[[#This Row],[Close]])</f>
        <v>102.57419798041326</v>
      </c>
      <c r="E4587" s="50" t="s">
        <v>10441</v>
      </c>
      <c r="F4587" s="50" t="s">
        <v>10482</v>
      </c>
      <c r="G4587" s="50" t="s">
        <v>10432</v>
      </c>
      <c r="H4587" s="50" t="s">
        <v>13230</v>
      </c>
      <c r="I4587" s="50">
        <f>(DAX__2019_2020__33[[#This Row],[Adj Close]]-DAX__2019_2020__33[[#This Row],[Adj Open]])/DAX__2019_2020__33[[#This Row],[Adj Open]]</f>
        <v>-1.4798224215246731E-2</v>
      </c>
      <c r="J4587" s="50">
        <f>DAX__2019_2020__33[[#This Row],[Adj Close]]-DAX__2019_2020__33[[#This Row],[Adj Open]]</f>
        <v>-1.5179159804132638</v>
      </c>
      <c r="K4587" s="50">
        <v>555720</v>
      </c>
    </row>
    <row r="4588" spans="1:11" x14ac:dyDescent="0.3">
      <c r="A4588" s="51" t="str">
        <f t="shared" si="76"/>
        <v>DB1.DE</v>
      </c>
      <c r="B4588" s="52" t="s">
        <v>124</v>
      </c>
      <c r="C4588" s="50" t="s">
        <v>10496</v>
      </c>
      <c r="D4588" s="50">
        <f>DAX__2019_2020__33[[#This Row],[Open]]*(DAX__2019_2020__33[[#This Row],[Adj Close]]/DAX__2019_2020__33[[#This Row],[Close]])</f>
        <v>100.50432100592836</v>
      </c>
      <c r="E4588" s="50" t="s">
        <v>10480</v>
      </c>
      <c r="F4588" s="50" t="s">
        <v>10505</v>
      </c>
      <c r="G4588" s="50" t="s">
        <v>13218</v>
      </c>
      <c r="H4588" s="50" t="s">
        <v>13224</v>
      </c>
      <c r="I4588" s="50">
        <f>(DAX__2019_2020__33[[#This Row],[Adj Close]]-DAX__2019_2020__33[[#This Row],[Adj Open]])/DAX__2019_2020__33[[#This Row],[Adj Open]]</f>
        <v>1.6933620137299814E-2</v>
      </c>
      <c r="J4588" s="50">
        <f>DAX__2019_2020__33[[#This Row],[Adj Close]]-DAX__2019_2020__33[[#This Row],[Adj Open]]</f>
        <v>1.7019019940716333</v>
      </c>
      <c r="K4588" s="50">
        <v>624664</v>
      </c>
    </row>
    <row r="4589" spans="1:11" x14ac:dyDescent="0.3">
      <c r="A4589" s="51" t="str">
        <f t="shared" si="76"/>
        <v>DB1.DE</v>
      </c>
      <c r="B4589" s="52" t="s">
        <v>125</v>
      </c>
      <c r="C4589" s="50" t="s">
        <v>13219</v>
      </c>
      <c r="D4589" s="50">
        <f>DAX__2019_2020__33[[#This Row],[Open]]*(DAX__2019_2020__33[[#This Row],[Adj Close]]/DAX__2019_2020__33[[#This Row],[Close]])</f>
        <v>102.80418207743362</v>
      </c>
      <c r="E4589" s="50" t="s">
        <v>4052</v>
      </c>
      <c r="F4589" s="50" t="s">
        <v>13142</v>
      </c>
      <c r="G4589" s="50" t="s">
        <v>10450</v>
      </c>
      <c r="H4589" s="50" t="s">
        <v>13231</v>
      </c>
      <c r="I4589" s="50">
        <f>(DAX__2019_2020__33[[#This Row],[Adj Close]]-DAX__2019_2020__33[[#This Row],[Adj Open]])/DAX__2019_2020__33[[#This Row],[Adj Open]]</f>
        <v>1.1185682326621942E-2</v>
      </c>
      <c r="J4589" s="50">
        <f>DAX__2019_2020__33[[#This Row],[Adj Close]]-DAX__2019_2020__33[[#This Row],[Adj Open]]</f>
        <v>1.1499349225663735</v>
      </c>
      <c r="K4589" s="50">
        <v>552506</v>
      </c>
    </row>
    <row r="4590" spans="1:11" x14ac:dyDescent="0.3">
      <c r="A4590" s="51" t="str">
        <f t="shared" si="76"/>
        <v>DB1.DE</v>
      </c>
      <c r="B4590" s="52" t="s">
        <v>126</v>
      </c>
      <c r="C4590" s="50" t="s">
        <v>13213</v>
      </c>
      <c r="D4590" s="50">
        <f>DAX__2019_2020__33[[#This Row],[Open]]*(DAX__2019_2020__33[[#This Row],[Adj Close]]/DAX__2019_2020__33[[#This Row],[Close]])</f>
        <v>103.90811878646487</v>
      </c>
      <c r="E4590" s="50" t="s">
        <v>13232</v>
      </c>
      <c r="F4590" s="50" t="s">
        <v>4007</v>
      </c>
      <c r="G4590" s="50" t="s">
        <v>13219</v>
      </c>
      <c r="H4590" s="50" t="s">
        <v>13220</v>
      </c>
      <c r="I4590" s="50">
        <f>(DAX__2019_2020__33[[#This Row],[Adj Close]]-DAX__2019_2020__33[[#This Row],[Adj Open]])/DAX__2019_2020__33[[#This Row],[Adj Open]]</f>
        <v>-1.0624143708476618E-2</v>
      </c>
      <c r="J4590" s="50">
        <f>DAX__2019_2020__33[[#This Row],[Adj Close]]-DAX__2019_2020__33[[#This Row],[Adj Open]]</f>
        <v>-1.1039347864648619</v>
      </c>
      <c r="K4590" s="50">
        <v>486501</v>
      </c>
    </row>
    <row r="4591" spans="1:11" x14ac:dyDescent="0.3">
      <c r="A4591" s="51" t="str">
        <f t="shared" si="76"/>
        <v>DB1.DE</v>
      </c>
      <c r="B4591" s="52" t="s">
        <v>127</v>
      </c>
      <c r="C4591" s="50" t="s">
        <v>13233</v>
      </c>
      <c r="D4591" s="50">
        <f>DAX__2019_2020__33[[#This Row],[Open]]*(DAX__2019_2020__33[[#This Row],[Adj Close]]/DAX__2019_2020__33[[#This Row],[Close]])</f>
        <v>102.34420308035715</v>
      </c>
      <c r="E4591" s="50" t="s">
        <v>13208</v>
      </c>
      <c r="F4591" s="50" t="s">
        <v>10485</v>
      </c>
      <c r="G4591" s="50" t="s">
        <v>4916</v>
      </c>
      <c r="H4591" s="50" t="s">
        <v>13227</v>
      </c>
      <c r="I4591" s="50">
        <f>(DAX__2019_2020__33[[#This Row],[Adj Close]]-DAX__2019_2020__33[[#This Row],[Adj Open]])/DAX__2019_2020__33[[#This Row],[Adj Open]]</f>
        <v>6.7415730337078645E-3</v>
      </c>
      <c r="J4591" s="50">
        <f>DAX__2019_2020__33[[#This Row],[Adj Close]]-DAX__2019_2020__33[[#This Row],[Adj Open]]</f>
        <v>0.68996091964285711</v>
      </c>
      <c r="K4591" s="50">
        <v>450476</v>
      </c>
    </row>
    <row r="4592" spans="1:11" x14ac:dyDescent="0.3">
      <c r="A4592" s="51" t="str">
        <f t="shared" si="76"/>
        <v>DB1.DE</v>
      </c>
      <c r="B4592" s="52" t="s">
        <v>128</v>
      </c>
      <c r="C4592" s="50" t="s">
        <v>4063</v>
      </c>
      <c r="D4592" s="50">
        <f>DAX__2019_2020__33[[#This Row],[Open]]*(DAX__2019_2020__33[[#This Row],[Adj Close]]/DAX__2019_2020__33[[#This Row],[Close]])</f>
        <v>102.94217105355825</v>
      </c>
      <c r="E4592" s="50" t="s">
        <v>13210</v>
      </c>
      <c r="F4592" s="50" t="s">
        <v>13219</v>
      </c>
      <c r="G4592" s="50" t="s">
        <v>4066</v>
      </c>
      <c r="H4592" s="50" t="s">
        <v>13234</v>
      </c>
      <c r="I4592" s="50">
        <f>(DAX__2019_2020__33[[#This Row],[Adj Close]]-DAX__2019_2020__33[[#This Row],[Adj Open]])/DAX__2019_2020__33[[#This Row],[Adj Open]]</f>
        <v>4.468275165893253E-3</v>
      </c>
      <c r="J4592" s="50">
        <f>DAX__2019_2020__33[[#This Row],[Adj Close]]-DAX__2019_2020__33[[#This Row],[Adj Open]]</f>
        <v>0.4599739464417496</v>
      </c>
      <c r="K4592" s="50">
        <v>316911</v>
      </c>
    </row>
    <row r="4593" spans="1:11" x14ac:dyDescent="0.3">
      <c r="A4593" s="51" t="str">
        <f t="shared" si="76"/>
        <v>DB1.DE</v>
      </c>
      <c r="B4593" s="52" t="s">
        <v>129</v>
      </c>
      <c r="C4593" s="50" t="s">
        <v>4063</v>
      </c>
      <c r="D4593" s="50">
        <f>DAX__2019_2020__33[[#This Row],[Open]]*(DAX__2019_2020__33[[#This Row],[Adj Close]]/DAX__2019_2020__33[[#This Row],[Close]])</f>
        <v>102.94217724119603</v>
      </c>
      <c r="E4593" s="50" t="s">
        <v>13213</v>
      </c>
      <c r="F4593" s="50" t="s">
        <v>10480</v>
      </c>
      <c r="G4593" s="50" t="s">
        <v>4023</v>
      </c>
      <c r="H4593" s="50" t="s">
        <v>13235</v>
      </c>
      <c r="I4593" s="50">
        <f>(DAX__2019_2020__33[[#This Row],[Adj Close]]-DAX__2019_2020__33[[#This Row],[Adj Open]])/DAX__2019_2020__33[[#This Row],[Adj Open]]</f>
        <v>7.149195582677458E-3</v>
      </c>
      <c r="J4593" s="50">
        <f>DAX__2019_2020__33[[#This Row],[Adj Close]]-DAX__2019_2020__33[[#This Row],[Adj Open]]</f>
        <v>0.73595375880395864</v>
      </c>
      <c r="K4593" s="50">
        <v>563455</v>
      </c>
    </row>
    <row r="4594" spans="1:11" x14ac:dyDescent="0.3">
      <c r="A4594" s="51" t="str">
        <f t="shared" si="76"/>
        <v>DB1.DE</v>
      </c>
      <c r="B4594" s="52" t="s">
        <v>130</v>
      </c>
      <c r="C4594" s="50" t="s">
        <v>4066</v>
      </c>
      <c r="D4594" s="50">
        <f>DAX__2019_2020__33[[#This Row],[Open]]*(DAX__2019_2020__33[[#This Row],[Adj Close]]/DAX__2019_2020__33[[#This Row],[Close]])</f>
        <v>103.40215522077952</v>
      </c>
      <c r="E4594" s="50" t="s">
        <v>13236</v>
      </c>
      <c r="F4594" s="50" t="s">
        <v>4066</v>
      </c>
      <c r="G4594" s="50" t="s">
        <v>12342</v>
      </c>
      <c r="H4594" s="50" t="s">
        <v>13237</v>
      </c>
      <c r="I4594" s="50">
        <f>(DAX__2019_2020__33[[#This Row],[Adj Close]]-DAX__2019_2020__33[[#This Row],[Adj Open]])/DAX__2019_2020__33[[#This Row],[Adj Open]]</f>
        <v>1.1565791609149665E-2</v>
      </c>
      <c r="J4594" s="50">
        <f>DAX__2019_2020__33[[#This Row],[Adj Close]]-DAX__2019_2020__33[[#This Row],[Adj Open]]</f>
        <v>1.195927779220483</v>
      </c>
      <c r="K4594" s="50">
        <v>595769</v>
      </c>
    </row>
    <row r="4595" spans="1:11" x14ac:dyDescent="0.3">
      <c r="A4595" s="51" t="str">
        <f t="shared" si="76"/>
        <v>DB1.DE</v>
      </c>
      <c r="B4595" s="52" t="s">
        <v>131</v>
      </c>
      <c r="C4595" s="50" t="s">
        <v>12342</v>
      </c>
      <c r="D4595" s="50">
        <f>DAX__2019_2020__33[[#This Row],[Open]]*(DAX__2019_2020__33[[#This Row],[Adj Close]]/DAX__2019_2020__33[[#This Row],[Close]])</f>
        <v>104.59807181129824</v>
      </c>
      <c r="E4595" s="50" t="s">
        <v>12342</v>
      </c>
      <c r="F4595" s="50" t="s">
        <v>13113</v>
      </c>
      <c r="G4595" s="50" t="s">
        <v>4052</v>
      </c>
      <c r="H4595" s="50" t="s">
        <v>13238</v>
      </c>
      <c r="I4595" s="50">
        <f>(DAX__2019_2020__33[[#This Row],[Adj Close]]-DAX__2019_2020__33[[#This Row],[Adj Open]])/DAX__2019_2020__33[[#This Row],[Adj Open]]</f>
        <v>-5.277036199042239E-3</v>
      </c>
      <c r="J4595" s="50">
        <f>DAX__2019_2020__33[[#This Row],[Adj Close]]-DAX__2019_2020__33[[#This Row],[Adj Open]]</f>
        <v>-0.55196781129824046</v>
      </c>
      <c r="K4595" s="50">
        <v>433867</v>
      </c>
    </row>
    <row r="4596" spans="1:11" x14ac:dyDescent="0.3">
      <c r="A4596" s="51" t="str">
        <f t="shared" si="76"/>
        <v>DB1.DE</v>
      </c>
      <c r="B4596" s="52" t="s">
        <v>132</v>
      </c>
      <c r="C4596" s="50" t="s">
        <v>13183</v>
      </c>
      <c r="D4596" s="50">
        <f>DAX__2019_2020__33[[#This Row],[Open]]*(DAX__2019_2020__33[[#This Row],[Adj Close]]/DAX__2019_2020__33[[#This Row],[Close]])</f>
        <v>104.23010720148669</v>
      </c>
      <c r="E4596" s="50" t="s">
        <v>10454</v>
      </c>
      <c r="F4596" s="50" t="s">
        <v>13213</v>
      </c>
      <c r="G4596" s="50" t="s">
        <v>10457</v>
      </c>
      <c r="H4596" s="50" t="s">
        <v>13239</v>
      </c>
      <c r="I4596" s="50">
        <f>(DAX__2019_2020__33[[#This Row],[Adj Close]]-DAX__2019_2020__33[[#This Row],[Adj Open]])/DAX__2019_2020__33[[#This Row],[Adj Open]]</f>
        <v>4.4126212423827E-4</v>
      </c>
      <c r="J4596" s="50">
        <f>DAX__2019_2020__33[[#This Row],[Adj Close]]-DAX__2019_2020__33[[#This Row],[Adj Open]]</f>
        <v>4.5992798513310618E-2</v>
      </c>
      <c r="K4596" s="50">
        <v>395478</v>
      </c>
    </row>
    <row r="4597" spans="1:11" x14ac:dyDescent="0.3">
      <c r="A4597" s="51" t="str">
        <f t="shared" si="76"/>
        <v>DB1.DE</v>
      </c>
      <c r="B4597" s="52" t="s">
        <v>133</v>
      </c>
      <c r="C4597" s="50" t="s">
        <v>13240</v>
      </c>
      <c r="D4597" s="50">
        <f>DAX__2019_2020__33[[#This Row],[Open]]*(DAX__2019_2020__33[[#This Row],[Adj Close]]/DAX__2019_2020__33[[#This Row],[Close]])</f>
        <v>104.46009613951961</v>
      </c>
      <c r="E4597" s="50" t="s">
        <v>10475</v>
      </c>
      <c r="F4597" s="50" t="s">
        <v>10453</v>
      </c>
      <c r="G4597" s="50" t="s">
        <v>13186</v>
      </c>
      <c r="H4597" s="50" t="s">
        <v>13187</v>
      </c>
      <c r="I4597" s="50">
        <f>(DAX__2019_2020__33[[#This Row],[Adj Close]]-DAX__2019_2020__33[[#This Row],[Adj Open]])/DAX__2019_2020__33[[#This Row],[Adj Open]]</f>
        <v>9.687353332786669E-3</v>
      </c>
      <c r="J4597" s="50">
        <f>DAX__2019_2020__33[[#This Row],[Adj Close]]-DAX__2019_2020__33[[#This Row],[Adj Open]]</f>
        <v>1.0119418604803911</v>
      </c>
      <c r="K4597" s="50">
        <v>413447</v>
      </c>
    </row>
    <row r="4598" spans="1:11" x14ac:dyDescent="0.3">
      <c r="A4598" s="51" t="str">
        <f t="shared" si="76"/>
        <v>DB1.DE</v>
      </c>
      <c r="B4598" s="52" t="s">
        <v>134</v>
      </c>
      <c r="C4598" s="50" t="s">
        <v>13195</v>
      </c>
      <c r="D4598" s="50">
        <f>DAX__2019_2020__33[[#This Row],[Open]]*(DAX__2019_2020__33[[#This Row],[Adj Close]]/DAX__2019_2020__33[[#This Row],[Close]])</f>
        <v>105.7480210076172</v>
      </c>
      <c r="E4598" s="50" t="s">
        <v>13195</v>
      </c>
      <c r="F4598" s="50" t="s">
        <v>13236</v>
      </c>
      <c r="G4598" s="50" t="s">
        <v>4107</v>
      </c>
      <c r="H4598" s="50" t="s">
        <v>13241</v>
      </c>
      <c r="I4598" s="50">
        <f>(DAX__2019_2020__33[[#This Row],[Adj Close]]-DAX__2019_2020__33[[#This Row],[Adj Open]])/DAX__2019_2020__33[[#This Row],[Adj Open]]</f>
        <v>-6.524576072846797E-3</v>
      </c>
      <c r="J4598" s="50">
        <f>DAX__2019_2020__33[[#This Row],[Adj Close]]-DAX__2019_2020__33[[#This Row],[Adj Open]]</f>
        <v>-0.68996100761719958</v>
      </c>
      <c r="K4598" s="50">
        <v>460871</v>
      </c>
    </row>
    <row r="4599" spans="1:11" x14ac:dyDescent="0.3">
      <c r="A4599" s="51" t="str">
        <f t="shared" si="76"/>
        <v>DB1.DE</v>
      </c>
      <c r="B4599" s="52" t="s">
        <v>135</v>
      </c>
      <c r="C4599" s="50" t="s">
        <v>13186</v>
      </c>
      <c r="D4599" s="50">
        <f>DAX__2019_2020__33[[#This Row],[Open]]*(DAX__2019_2020__33[[#This Row],[Adj Close]]/DAX__2019_2020__33[[#This Row],[Close]])</f>
        <v>105.47203809590006</v>
      </c>
      <c r="E4599" s="50" t="s">
        <v>12631</v>
      </c>
      <c r="F4599" s="50" t="s">
        <v>10462</v>
      </c>
      <c r="G4599" s="50" t="s">
        <v>12631</v>
      </c>
      <c r="H4599" s="50" t="s">
        <v>13204</v>
      </c>
      <c r="I4599" s="50">
        <f>(DAX__2019_2020__33[[#This Row],[Adj Close]]-DAX__2019_2020__33[[#This Row],[Adj Open]])/DAX__2019_2020__33[[#This Row],[Adj Open]]</f>
        <v>8.286053060862492E-3</v>
      </c>
      <c r="J4599" s="50">
        <f>DAX__2019_2020__33[[#This Row],[Adj Close]]-DAX__2019_2020__33[[#This Row],[Adj Open]]</f>
        <v>0.87394690409993814</v>
      </c>
      <c r="K4599" s="50">
        <v>1410660</v>
      </c>
    </row>
    <row r="4600" spans="1:11" x14ac:dyDescent="0.3">
      <c r="A4600" s="51" t="str">
        <f t="shared" si="76"/>
        <v>DB1.DE</v>
      </c>
      <c r="B4600" s="52" t="s">
        <v>136</v>
      </c>
      <c r="C4600" s="50" t="s">
        <v>4579</v>
      </c>
      <c r="D4600" s="50">
        <f>DAX__2019_2020__33[[#This Row],[Open]]*(DAX__2019_2020__33[[#This Row],[Adj Close]]/DAX__2019_2020__33[[#This Row],[Close]])</f>
        <v>106.25399600869565</v>
      </c>
      <c r="E4600" s="50" t="s">
        <v>12631</v>
      </c>
      <c r="F4600" s="50" t="s">
        <v>10475</v>
      </c>
      <c r="G4600" s="50" t="s">
        <v>4072</v>
      </c>
      <c r="H4600" s="50" t="s">
        <v>13242</v>
      </c>
      <c r="I4600" s="50">
        <f>(DAX__2019_2020__33[[#This Row],[Adj Close]]-DAX__2019_2020__33[[#This Row],[Adj Open]])/DAX__2019_2020__33[[#This Row],[Adj Open]]</f>
        <v>-4.3290043290043368E-3</v>
      </c>
      <c r="J4600" s="50">
        <f>DAX__2019_2020__33[[#This Row],[Adj Close]]-DAX__2019_2020__33[[#This Row],[Adj Open]]</f>
        <v>-0.45997400869565297</v>
      </c>
      <c r="K4600" s="50">
        <v>476480</v>
      </c>
    </row>
    <row r="4601" spans="1:11" x14ac:dyDescent="0.3">
      <c r="A4601" s="51" t="str">
        <f t="shared" si="76"/>
        <v>DB1.DE</v>
      </c>
      <c r="B4601" s="52" t="s">
        <v>137</v>
      </c>
      <c r="C4601" s="50" t="s">
        <v>13195</v>
      </c>
      <c r="D4601" s="50">
        <f>DAX__2019_2020__33[[#This Row],[Open]]*(DAX__2019_2020__33[[#This Row],[Adj Close]]/DAX__2019_2020__33[[#This Row],[Close]])</f>
        <v>105.7480120508221</v>
      </c>
      <c r="E4601" s="50" t="s">
        <v>13243</v>
      </c>
      <c r="F4601" s="50" t="s">
        <v>13195</v>
      </c>
      <c r="G4601" s="50" t="s">
        <v>12602</v>
      </c>
      <c r="H4601" s="50" t="s">
        <v>13244</v>
      </c>
      <c r="I4601" s="50">
        <f>(DAX__2019_2020__33[[#This Row],[Adj Close]]-DAX__2019_2020__33[[#This Row],[Adj Open]])/DAX__2019_2020__33[[#This Row],[Adj Open]]</f>
        <v>6.5245760728467319E-3</v>
      </c>
      <c r="J4601" s="50">
        <f>DAX__2019_2020__33[[#This Row],[Adj Close]]-DAX__2019_2020__33[[#This Row],[Adj Open]]</f>
        <v>0.68996094917790174</v>
      </c>
      <c r="K4601" s="50">
        <v>356937</v>
      </c>
    </row>
    <row r="4602" spans="1:11" x14ac:dyDescent="0.3">
      <c r="A4602" s="51" t="str">
        <f t="shared" si="76"/>
        <v>DB1.DE</v>
      </c>
      <c r="B4602" s="52" t="s">
        <v>138</v>
      </c>
      <c r="C4602" s="50" t="s">
        <v>12602</v>
      </c>
      <c r="D4602" s="50">
        <f>DAX__2019_2020__33[[#This Row],[Open]]*(DAX__2019_2020__33[[#This Row],[Adj Close]]/DAX__2019_2020__33[[#This Row],[Close]])</f>
        <v>106.43797982967568</v>
      </c>
      <c r="E4602" s="50" t="s">
        <v>12598</v>
      </c>
      <c r="F4602" s="50" t="s">
        <v>10462</v>
      </c>
      <c r="G4602" s="50" t="s">
        <v>4106</v>
      </c>
      <c r="H4602" s="50" t="s">
        <v>13245</v>
      </c>
      <c r="I4602" s="50">
        <f>(DAX__2019_2020__33[[#This Row],[Adj Close]]-DAX__2019_2020__33[[#This Row],[Adj Open]])/DAX__2019_2020__33[[#This Row],[Adj Open]]</f>
        <v>-1.0371625160889185E-2</v>
      </c>
      <c r="J4602" s="50">
        <f>DAX__2019_2020__33[[#This Row],[Adj Close]]-DAX__2019_2020__33[[#This Row],[Adj Open]]</f>
        <v>-1.1039348296756799</v>
      </c>
      <c r="K4602" s="50">
        <v>379904</v>
      </c>
    </row>
    <row r="4603" spans="1:11" x14ac:dyDescent="0.3">
      <c r="A4603" s="51" t="str">
        <f t="shared" si="76"/>
        <v>DB1.DE</v>
      </c>
      <c r="B4603" s="52" t="s">
        <v>139</v>
      </c>
      <c r="C4603" s="50" t="s">
        <v>4022</v>
      </c>
      <c r="D4603" s="50">
        <f>DAX__2019_2020__33[[#This Row],[Open]]*(DAX__2019_2020__33[[#This Row],[Adj Close]]/DAX__2019_2020__33[[#This Row],[Close]])</f>
        <v>104.87407409314264</v>
      </c>
      <c r="E4603" s="50" t="s">
        <v>4107</v>
      </c>
      <c r="F4603" s="50" t="s">
        <v>10489</v>
      </c>
      <c r="G4603" s="50" t="s">
        <v>13218</v>
      </c>
      <c r="H4603" s="50" t="s">
        <v>13224</v>
      </c>
      <c r="I4603" s="50">
        <f>(DAX__2019_2020__33[[#This Row],[Adj Close]]-DAX__2019_2020__33[[#This Row],[Adj Open]])/DAX__2019_2020__33[[#This Row],[Adj Open]]</f>
        <v>-2.5438614035087688E-2</v>
      </c>
      <c r="J4603" s="50">
        <f>DAX__2019_2020__33[[#This Row],[Adj Close]]-DAX__2019_2020__33[[#This Row],[Adj Open]]</f>
        <v>-2.6678510931426445</v>
      </c>
      <c r="K4603" s="50">
        <v>978958</v>
      </c>
    </row>
    <row r="4604" spans="1:11" x14ac:dyDescent="0.3">
      <c r="A4604" s="51" t="str">
        <f t="shared" si="76"/>
        <v>DB1.DE</v>
      </c>
      <c r="B4604" s="52" t="s">
        <v>140</v>
      </c>
      <c r="C4604" s="50" t="s">
        <v>13216</v>
      </c>
      <c r="D4604" s="50">
        <f>DAX__2019_2020__33[[#This Row],[Open]]*(DAX__2019_2020__33[[#This Row],[Adj Close]]/DAX__2019_2020__33[[#This Row],[Close]])</f>
        <v>102.62019613883949</v>
      </c>
      <c r="E4604" s="50" t="s">
        <v>13208</v>
      </c>
      <c r="F4604" s="50" t="s">
        <v>10451</v>
      </c>
      <c r="G4604" s="50" t="s">
        <v>4063</v>
      </c>
      <c r="H4604" s="50" t="s">
        <v>13246</v>
      </c>
      <c r="I4604" s="50">
        <f>(DAX__2019_2020__33[[#This Row],[Adj Close]]-DAX__2019_2020__33[[#This Row],[Adj Open]])/DAX__2019_2020__33[[#This Row],[Adj Open]]</f>
        <v>3.1375974055330132E-3</v>
      </c>
      <c r="J4604" s="50">
        <f>DAX__2019_2020__33[[#This Row],[Adj Close]]-DAX__2019_2020__33[[#This Row],[Adj Open]]</f>
        <v>0.32198086116051172</v>
      </c>
      <c r="K4604" s="50">
        <v>650250</v>
      </c>
    </row>
    <row r="4605" spans="1:11" x14ac:dyDescent="0.3">
      <c r="A4605" s="51" t="str">
        <f t="shared" si="76"/>
        <v>DB1.DE</v>
      </c>
      <c r="B4605" s="52" t="s">
        <v>141</v>
      </c>
      <c r="C4605" s="50" t="s">
        <v>13219</v>
      </c>
      <c r="D4605" s="50">
        <f>DAX__2019_2020__33[[#This Row],[Open]]*(DAX__2019_2020__33[[#This Row],[Adj Close]]/DAX__2019_2020__33[[#This Row],[Close]])</f>
        <v>102.80419217547282</v>
      </c>
      <c r="E4605" s="50" t="s">
        <v>13113</v>
      </c>
      <c r="F4605" s="50" t="s">
        <v>10425</v>
      </c>
      <c r="G4605" s="50" t="s">
        <v>12512</v>
      </c>
      <c r="H4605" s="50" t="s">
        <v>13247</v>
      </c>
      <c r="I4605" s="50">
        <f>(DAX__2019_2020__33[[#This Row],[Adj Close]]-DAX__2019_2020__33[[#This Row],[Adj Open]])/DAX__2019_2020__33[[#This Row],[Adj Open]]</f>
        <v>-4.9217270693512746E-3</v>
      </c>
      <c r="J4605" s="50">
        <f>DAX__2019_2020__33[[#This Row],[Adj Close]]-DAX__2019_2020__33[[#This Row],[Adj Open]]</f>
        <v>-0.50597417547281509</v>
      </c>
      <c r="K4605" s="50">
        <v>370744</v>
      </c>
    </row>
    <row r="4606" spans="1:11" x14ac:dyDescent="0.3">
      <c r="A4606" s="51" t="str">
        <f t="shared" si="76"/>
        <v>DB1.DE</v>
      </c>
      <c r="B4606" s="52" t="s">
        <v>142</v>
      </c>
      <c r="C4606" s="50" t="s">
        <v>4059</v>
      </c>
      <c r="D4606" s="50">
        <f>DAX__2019_2020__33[[#This Row],[Open]]*(DAX__2019_2020__33[[#This Row],[Adj Close]]/DAX__2019_2020__33[[#This Row],[Close]])</f>
        <v>103.12615611458978</v>
      </c>
      <c r="E4606" s="50" t="s">
        <v>13189</v>
      </c>
      <c r="F4606" s="50" t="s">
        <v>13233</v>
      </c>
      <c r="G4606" s="50" t="s">
        <v>4052</v>
      </c>
      <c r="H4606" s="50" t="s">
        <v>13238</v>
      </c>
      <c r="I4606" s="50">
        <f>(DAX__2019_2020__33[[#This Row],[Adj Close]]-DAX__2019_2020__33[[#This Row],[Adj Open]])/DAX__2019_2020__33[[#This Row],[Adj Open]]</f>
        <v>8.9206067604033802E-3</v>
      </c>
      <c r="J4606" s="50">
        <f>DAX__2019_2020__33[[#This Row],[Adj Close]]-DAX__2019_2020__33[[#This Row],[Adj Open]]</f>
        <v>0.91994788541022388</v>
      </c>
      <c r="K4606" s="50">
        <v>407263</v>
      </c>
    </row>
    <row r="4607" spans="1:11" x14ac:dyDescent="0.3">
      <c r="A4607" s="51" t="str">
        <f t="shared" si="76"/>
        <v>DB1.DE</v>
      </c>
      <c r="B4607" s="52" t="s">
        <v>143</v>
      </c>
      <c r="C4607" s="50" t="s">
        <v>13141</v>
      </c>
      <c r="D4607" s="50">
        <f>DAX__2019_2020__33[[#This Row],[Open]]*(DAX__2019_2020__33[[#This Row],[Adj Close]]/DAX__2019_2020__33[[#This Row],[Close]])</f>
        <v>104.36808587180467</v>
      </c>
      <c r="E4607" s="50" t="s">
        <v>4106</v>
      </c>
      <c r="F4607" s="50" t="s">
        <v>13232</v>
      </c>
      <c r="G4607" s="50" t="s">
        <v>13248</v>
      </c>
      <c r="H4607" s="50" t="s">
        <v>13249</v>
      </c>
      <c r="I4607" s="50">
        <f>(DAX__2019_2020__33[[#This Row],[Adj Close]]-DAX__2019_2020__33[[#This Row],[Adj Open]])/DAX__2019_2020__33[[#This Row],[Adj Open]]</f>
        <v>2.6443632255010834E-3</v>
      </c>
      <c r="J4607" s="50">
        <f>DAX__2019_2020__33[[#This Row],[Adj Close]]-DAX__2019_2020__33[[#This Row],[Adj Open]]</f>
        <v>0.27598712819533944</v>
      </c>
      <c r="K4607" s="50">
        <v>491500</v>
      </c>
    </row>
    <row r="4608" spans="1:11" x14ac:dyDescent="0.3">
      <c r="A4608" s="51" t="str">
        <f t="shared" si="76"/>
        <v>DB1.DE</v>
      </c>
      <c r="B4608" s="52" t="s">
        <v>144</v>
      </c>
      <c r="C4608" s="50" t="s">
        <v>13236</v>
      </c>
      <c r="D4608" s="50">
        <f>DAX__2019_2020__33[[#This Row],[Open]]*(DAX__2019_2020__33[[#This Row],[Adj Close]]/DAX__2019_2020__33[[#This Row],[Close]])</f>
        <v>104.73607012682828</v>
      </c>
      <c r="E4608" s="50" t="s">
        <v>4074</v>
      </c>
      <c r="F4608" s="50" t="s">
        <v>10455</v>
      </c>
      <c r="G4608" s="50" t="s">
        <v>13139</v>
      </c>
      <c r="H4608" s="50" t="s">
        <v>13250</v>
      </c>
      <c r="I4608" s="50">
        <f>(DAX__2019_2020__33[[#This Row],[Adj Close]]-DAX__2019_2020__33[[#This Row],[Adj Open]])/DAX__2019_2020__33[[#This Row],[Adj Open]]</f>
        <v>8.7833993637834943E-4</v>
      </c>
      <c r="J4608" s="50">
        <f>DAX__2019_2020__33[[#This Row],[Adj Close]]-DAX__2019_2020__33[[#This Row],[Adj Open]]</f>
        <v>9.19938731717167E-2</v>
      </c>
      <c r="K4608" s="50">
        <v>280539</v>
      </c>
    </row>
    <row r="4609" spans="1:11" x14ac:dyDescent="0.3">
      <c r="A4609" s="51" t="str">
        <f t="shared" si="76"/>
        <v>DB1.DE</v>
      </c>
      <c r="B4609" s="52" t="s">
        <v>145</v>
      </c>
      <c r="C4609" s="50" t="s">
        <v>12655</v>
      </c>
      <c r="D4609" s="50">
        <f>DAX__2019_2020__33[[#This Row],[Open]]*(DAX__2019_2020__33[[#This Row],[Adj Close]]/DAX__2019_2020__33[[#This Row],[Close]])</f>
        <v>105.42603478934194</v>
      </c>
      <c r="E4609" s="50" t="s">
        <v>10475</v>
      </c>
      <c r="F4609" s="50" t="s">
        <v>13236</v>
      </c>
      <c r="G4609" s="50" t="s">
        <v>4043</v>
      </c>
      <c r="H4609" s="50" t="s">
        <v>13251</v>
      </c>
      <c r="I4609" s="50">
        <f>(DAX__2019_2020__33[[#This Row],[Adj Close]]-DAX__2019_2020__33[[#This Row],[Adj Open]])/DAX__2019_2020__33[[#This Row],[Adj Open]]</f>
        <v>-2.617757462787989E-3</v>
      </c>
      <c r="J4609" s="50">
        <f>DAX__2019_2020__33[[#This Row],[Adj Close]]-DAX__2019_2020__33[[#This Row],[Adj Open]]</f>
        <v>-0.275979789341946</v>
      </c>
      <c r="K4609" s="50">
        <v>309671</v>
      </c>
    </row>
    <row r="4610" spans="1:11" x14ac:dyDescent="0.3">
      <c r="A4610" s="51" t="str">
        <f t="shared" si="76"/>
        <v>DB1.DE</v>
      </c>
      <c r="B4610" s="52" t="s">
        <v>146</v>
      </c>
      <c r="C4610" s="50" t="s">
        <v>13116</v>
      </c>
      <c r="D4610" s="50">
        <f>DAX__2019_2020__33[[#This Row],[Open]]*(DAX__2019_2020__33[[#This Row],[Adj Close]]/DAX__2019_2020__33[[#This Row],[Close]])</f>
        <v>105.56403416542997</v>
      </c>
      <c r="E4610" s="50" t="s">
        <v>10475</v>
      </c>
      <c r="F4610" s="50" t="s">
        <v>10454</v>
      </c>
      <c r="G4610" s="50" t="s">
        <v>4107</v>
      </c>
      <c r="H4610" s="50" t="s">
        <v>13241</v>
      </c>
      <c r="I4610" s="50">
        <f>(DAX__2019_2020__33[[#This Row],[Adj Close]]-DAX__2019_2020__33[[#This Row],[Adj Open]])/DAX__2019_2020__33[[#This Row],[Adj Open]]</f>
        <v>-4.7930544662309962E-3</v>
      </c>
      <c r="J4610" s="50">
        <f>DAX__2019_2020__33[[#This Row],[Adj Close]]-DAX__2019_2020__33[[#This Row],[Adj Open]]</f>
        <v>-0.50597416542997564</v>
      </c>
      <c r="K4610" s="50">
        <v>410603</v>
      </c>
    </row>
    <row r="4611" spans="1:11" x14ac:dyDescent="0.3">
      <c r="A4611" s="51" t="str">
        <f t="shared" ref="A4611:A4674" si="77">"DB1.DE"</f>
        <v>DB1.DE</v>
      </c>
      <c r="B4611" s="52" t="s">
        <v>147</v>
      </c>
      <c r="C4611" s="50" t="s">
        <v>10473</v>
      </c>
      <c r="D4611" s="50">
        <f>DAX__2019_2020__33[[#This Row],[Open]]*(DAX__2019_2020__33[[#This Row],[Adj Close]]/DAX__2019_2020__33[[#This Row],[Close]])</f>
        <v>105.28804980379225</v>
      </c>
      <c r="E4611" s="50" t="s">
        <v>13140</v>
      </c>
      <c r="F4611" s="50" t="s">
        <v>13236</v>
      </c>
      <c r="G4611" s="50" t="s">
        <v>4579</v>
      </c>
      <c r="H4611" s="50" t="s">
        <v>13252</v>
      </c>
      <c r="I4611" s="50">
        <f>(DAX__2019_2020__33[[#This Row],[Adj Close]]-DAX__2019_2020__33[[#This Row],[Adj Open]])/DAX__2019_2020__33[[#This Row],[Adj Open]]</f>
        <v>9.1743383794060593E-3</v>
      </c>
      <c r="J4611" s="50">
        <f>DAX__2019_2020__33[[#This Row],[Adj Close]]-DAX__2019_2020__33[[#This Row],[Adj Open]]</f>
        <v>0.96594819620774786</v>
      </c>
      <c r="K4611" s="50">
        <v>403556</v>
      </c>
    </row>
    <row r="4612" spans="1:11" x14ac:dyDescent="0.3">
      <c r="A4612" s="51" t="str">
        <f t="shared" si="77"/>
        <v>DB1.DE</v>
      </c>
      <c r="B4612" s="52" t="s">
        <v>148</v>
      </c>
      <c r="C4612" s="50" t="s">
        <v>13150</v>
      </c>
      <c r="D4612" s="50">
        <f>DAX__2019_2020__33[[#This Row],[Open]]*(DAX__2019_2020__33[[#This Row],[Adj Close]]/DAX__2019_2020__33[[#This Row],[Close]])</f>
        <v>107.12792989656656</v>
      </c>
      <c r="E4612" s="50" t="s">
        <v>4214</v>
      </c>
      <c r="F4612" s="50" t="s">
        <v>12633</v>
      </c>
      <c r="G4612" s="50" t="s">
        <v>4214</v>
      </c>
      <c r="H4612" s="50" t="s">
        <v>13253</v>
      </c>
      <c r="I4612" s="50">
        <f>(DAX__2019_2020__33[[#This Row],[Adj Close]]-DAX__2019_2020__33[[#This Row],[Adj Open]])/DAX__2019_2020__33[[#This Row],[Adj Open]]</f>
        <v>4.7230829898605321E-3</v>
      </c>
      <c r="J4612" s="50">
        <f>DAX__2019_2020__33[[#This Row],[Adj Close]]-DAX__2019_2020__33[[#This Row],[Adj Open]]</f>
        <v>0.50597410343344507</v>
      </c>
      <c r="K4612" s="50">
        <v>564400</v>
      </c>
    </row>
    <row r="4613" spans="1:11" x14ac:dyDescent="0.3">
      <c r="A4613" s="51" t="str">
        <f t="shared" si="77"/>
        <v>DB1.DE</v>
      </c>
      <c r="B4613" s="52" t="s">
        <v>149</v>
      </c>
      <c r="C4613" s="50" t="s">
        <v>13131</v>
      </c>
      <c r="D4613" s="50">
        <f>DAX__2019_2020__33[[#This Row],[Open]]*(DAX__2019_2020__33[[#This Row],[Adj Close]]/DAX__2019_2020__33[[#This Row],[Close]])</f>
        <v>107.49592500651779</v>
      </c>
      <c r="E4613" s="50" t="s">
        <v>13152</v>
      </c>
      <c r="F4613" s="50" t="s">
        <v>10465</v>
      </c>
      <c r="G4613" s="50" t="s">
        <v>4223</v>
      </c>
      <c r="H4613" s="50" t="s">
        <v>13254</v>
      </c>
      <c r="I4613" s="50">
        <f>(DAX__2019_2020__33[[#This Row],[Adj Close]]-DAX__2019_2020__33[[#This Row],[Adj Open]])/DAX__2019_2020__33[[#This Row],[Adj Open]]</f>
        <v>-2.1394951157808419E-3</v>
      </c>
      <c r="J4613" s="50">
        <f>DAX__2019_2020__33[[#This Row],[Adj Close]]-DAX__2019_2020__33[[#This Row],[Adj Open]]</f>
        <v>-0.22998700651778847</v>
      </c>
      <c r="K4613" s="50">
        <v>496812</v>
      </c>
    </row>
    <row r="4614" spans="1:11" x14ac:dyDescent="0.3">
      <c r="A4614" s="51" t="str">
        <f t="shared" si="77"/>
        <v>DB1.DE</v>
      </c>
      <c r="B4614" s="52" t="s">
        <v>150</v>
      </c>
      <c r="C4614" s="50" t="s">
        <v>13243</v>
      </c>
      <c r="D4614" s="50">
        <f>DAX__2019_2020__33[[#This Row],[Open]]*(DAX__2019_2020__33[[#This Row],[Adj Close]]/DAX__2019_2020__33[[#This Row],[Close]])</f>
        <v>106.66796987303901</v>
      </c>
      <c r="E4614" s="50" t="s">
        <v>10468</v>
      </c>
      <c r="F4614" s="50" t="s">
        <v>10466</v>
      </c>
      <c r="G4614" s="50" t="s">
        <v>10469</v>
      </c>
      <c r="H4614" s="50" t="s">
        <v>13255</v>
      </c>
      <c r="I4614" s="50">
        <f>(DAX__2019_2020__33[[#This Row],[Adj Close]]-DAX__2019_2020__33[[#This Row],[Adj Open]])/DAX__2019_2020__33[[#This Row],[Adj Open]]</f>
        <v>3.4497715424693393E-3</v>
      </c>
      <c r="J4614" s="50">
        <f>DAX__2019_2020__33[[#This Row],[Adj Close]]-DAX__2019_2020__33[[#This Row],[Adj Open]]</f>
        <v>0.36798012696098681</v>
      </c>
      <c r="K4614" s="50">
        <v>449324</v>
      </c>
    </row>
    <row r="4615" spans="1:11" x14ac:dyDescent="0.3">
      <c r="A4615" s="51" t="str">
        <f t="shared" si="77"/>
        <v>DB1.DE</v>
      </c>
      <c r="B4615" s="52" t="s">
        <v>151</v>
      </c>
      <c r="C4615" s="50" t="s">
        <v>10469</v>
      </c>
      <c r="D4615" s="50">
        <f>DAX__2019_2020__33[[#This Row],[Open]]*(DAX__2019_2020__33[[#This Row],[Adj Close]]/DAX__2019_2020__33[[#This Row],[Close]])</f>
        <v>107.03594900223922</v>
      </c>
      <c r="E4615" s="50" t="s">
        <v>13130</v>
      </c>
      <c r="F4615" s="50" t="s">
        <v>13191</v>
      </c>
      <c r="G4615" s="50" t="s">
        <v>12598</v>
      </c>
      <c r="H4615" s="50" t="s">
        <v>13256</v>
      </c>
      <c r="I4615" s="50">
        <f>(DAX__2019_2020__33[[#This Row],[Adj Close]]-DAX__2019_2020__33[[#This Row],[Adj Open]])/DAX__2019_2020__33[[#This Row],[Adj Open]]</f>
        <v>-2.1486893364622344E-3</v>
      </c>
      <c r="J4615" s="50">
        <f>DAX__2019_2020__33[[#This Row],[Adj Close]]-DAX__2019_2020__33[[#This Row],[Adj Open]]</f>
        <v>-0.22998700223922697</v>
      </c>
      <c r="K4615" s="50">
        <v>398322</v>
      </c>
    </row>
    <row r="4616" spans="1:11" x14ac:dyDescent="0.3">
      <c r="A4616" s="51" t="str">
        <f t="shared" si="77"/>
        <v>DB1.DE</v>
      </c>
      <c r="B4616" s="52" t="s">
        <v>152</v>
      </c>
      <c r="C4616" s="50" t="s">
        <v>12598</v>
      </c>
      <c r="D4616" s="50">
        <f>DAX__2019_2020__33[[#This Row],[Open]]*(DAX__2019_2020__33[[#This Row],[Adj Close]]/DAX__2019_2020__33[[#This Row],[Close]])</f>
        <v>106.80595877580193</v>
      </c>
      <c r="E4616" s="50" t="s">
        <v>10461</v>
      </c>
      <c r="F4616" s="50" t="s">
        <v>13139</v>
      </c>
      <c r="G4616" s="50" t="s">
        <v>13197</v>
      </c>
      <c r="H4616" s="50" t="s">
        <v>13257</v>
      </c>
      <c r="I4616" s="50">
        <f>(DAX__2019_2020__33[[#This Row],[Adj Close]]-DAX__2019_2020__33[[#This Row],[Adj Open]])/DAX__2019_2020__33[[#This Row],[Adj Open]]</f>
        <v>-1.1197200881949955E-2</v>
      </c>
      <c r="J4616" s="50">
        <f>DAX__2019_2020__33[[#This Row],[Adj Close]]-DAX__2019_2020__33[[#This Row],[Adj Open]]</f>
        <v>-1.1959277758019198</v>
      </c>
      <c r="K4616" s="50">
        <v>573448</v>
      </c>
    </row>
    <row r="4617" spans="1:11" x14ac:dyDescent="0.3">
      <c r="A4617" s="51" t="str">
        <f t="shared" si="77"/>
        <v>DB1.DE</v>
      </c>
      <c r="B4617" s="52" t="s">
        <v>153</v>
      </c>
      <c r="C4617" s="50" t="s">
        <v>4072</v>
      </c>
      <c r="D4617" s="50">
        <f>DAX__2019_2020__33[[#This Row],[Open]]*(DAX__2019_2020__33[[#This Row],[Adj Close]]/DAX__2019_2020__33[[#This Row],[Close]])</f>
        <v>105.79401501084598</v>
      </c>
      <c r="E4617" s="50" t="s">
        <v>13199</v>
      </c>
      <c r="F4617" s="50" t="s">
        <v>10477</v>
      </c>
      <c r="G4617" s="50" t="s">
        <v>13258</v>
      </c>
      <c r="H4617" s="50" t="s">
        <v>13259</v>
      </c>
      <c r="I4617" s="50">
        <f>(DAX__2019_2020__33[[#This Row],[Adj Close]]-DAX__2019_2020__33[[#This Row],[Adj Open]])/DAX__2019_2020__33[[#This Row],[Adj Open]]</f>
        <v>2.1739130434782709E-3</v>
      </c>
      <c r="J4617" s="50">
        <f>DAX__2019_2020__33[[#This Row],[Adj Close]]-DAX__2019_2020__33[[#This Row],[Adj Open]]</f>
        <v>0.22998698915401405</v>
      </c>
      <c r="K4617" s="50">
        <v>325415</v>
      </c>
    </row>
    <row r="4618" spans="1:11" x14ac:dyDescent="0.3">
      <c r="A4618" s="51" t="str">
        <f t="shared" si="77"/>
        <v>DB1.DE</v>
      </c>
      <c r="B4618" s="52" t="s">
        <v>154</v>
      </c>
      <c r="C4618" s="50" t="s">
        <v>4579</v>
      </c>
      <c r="D4618" s="50">
        <f>DAX__2019_2020__33[[#This Row],[Open]]*(DAX__2019_2020__33[[#This Row],[Adj Close]]/DAX__2019_2020__33[[#This Row],[Close]])</f>
        <v>106.25398912608516</v>
      </c>
      <c r="E4618" s="50" t="s">
        <v>13260</v>
      </c>
      <c r="F4618" s="50" t="s">
        <v>4074</v>
      </c>
      <c r="G4618" s="50" t="s">
        <v>4074</v>
      </c>
      <c r="H4618" s="50" t="s">
        <v>13261</v>
      </c>
      <c r="I4618" s="50">
        <f>(DAX__2019_2020__33[[#This Row],[Adj Close]]-DAX__2019_2020__33[[#This Row],[Adj Open]])/DAX__2019_2020__33[[#This Row],[Adj Open]]</f>
        <v>-6.9264329004329198E-3</v>
      </c>
      <c r="J4618" s="50">
        <f>DAX__2019_2020__33[[#This Row],[Adj Close]]-DAX__2019_2020__33[[#This Row],[Adj Open]]</f>
        <v>-0.73596112608515796</v>
      </c>
      <c r="K4618" s="50">
        <v>410994</v>
      </c>
    </row>
    <row r="4619" spans="1:11" x14ac:dyDescent="0.3">
      <c r="A4619" s="51" t="str">
        <f t="shared" si="77"/>
        <v>DB1.DE</v>
      </c>
      <c r="B4619" s="52" t="s">
        <v>155</v>
      </c>
      <c r="C4619" s="50" t="s">
        <v>4106</v>
      </c>
      <c r="D4619" s="50">
        <f>DAX__2019_2020__33[[#This Row],[Open]]*(DAX__2019_2020__33[[#This Row],[Adj Close]]/DAX__2019_2020__33[[#This Row],[Close]])</f>
        <v>105.33405083804318</v>
      </c>
      <c r="E4619" s="50" t="s">
        <v>4257</v>
      </c>
      <c r="F4619" s="50" t="s">
        <v>10477</v>
      </c>
      <c r="G4619" s="50" t="s">
        <v>13136</v>
      </c>
      <c r="H4619" s="50" t="s">
        <v>13192</v>
      </c>
      <c r="I4619" s="50">
        <f>(DAX__2019_2020__33[[#This Row],[Adj Close]]-DAX__2019_2020__33[[#This Row],[Adj Open]])/DAX__2019_2020__33[[#This Row],[Adj Open]]</f>
        <v>4.3670742358080887E-4</v>
      </c>
      <c r="J4619" s="50">
        <f>DAX__2019_2020__33[[#This Row],[Adj Close]]-DAX__2019_2020__33[[#This Row],[Adj Open]]</f>
        <v>4.600016195681178E-2</v>
      </c>
      <c r="K4619" s="50">
        <v>388894</v>
      </c>
    </row>
    <row r="4620" spans="1:11" x14ac:dyDescent="0.3">
      <c r="A4620" s="51" t="str">
        <f t="shared" si="77"/>
        <v>DB1.DE</v>
      </c>
      <c r="B4620" s="52" t="s">
        <v>156</v>
      </c>
      <c r="C4620" s="50" t="s">
        <v>4032</v>
      </c>
      <c r="D4620" s="50">
        <f>DAX__2019_2020__33[[#This Row],[Open]]*(DAX__2019_2020__33[[#This Row],[Adj Close]]/DAX__2019_2020__33[[#This Row],[Close]])</f>
        <v>104.4140889120622</v>
      </c>
      <c r="E4620" s="50" t="s">
        <v>4107</v>
      </c>
      <c r="F4620" s="50" t="s">
        <v>13210</v>
      </c>
      <c r="G4620" s="50" t="s">
        <v>4054</v>
      </c>
      <c r="H4620" s="50" t="s">
        <v>13184</v>
      </c>
      <c r="I4620" s="50">
        <f>(DAX__2019_2020__33[[#This Row],[Adj Close]]-DAX__2019_2020__33[[#This Row],[Adj Open]])/DAX__2019_2020__33[[#This Row],[Adj Open]]</f>
        <v>-5.2863259911894288E-3</v>
      </c>
      <c r="J4620" s="50">
        <f>DAX__2019_2020__33[[#This Row],[Adj Close]]-DAX__2019_2020__33[[#This Row],[Adj Open]]</f>
        <v>-0.55196691206219839</v>
      </c>
      <c r="K4620" s="50">
        <v>711071</v>
      </c>
    </row>
    <row r="4621" spans="1:11" x14ac:dyDescent="0.3">
      <c r="A4621" s="51" t="str">
        <f t="shared" si="77"/>
        <v>DB1.DE</v>
      </c>
      <c r="B4621" s="52" t="s">
        <v>157</v>
      </c>
      <c r="C4621" s="50" t="s">
        <v>13232</v>
      </c>
      <c r="D4621" s="50">
        <f>DAX__2019_2020__33[[#This Row],[Open]]*(DAX__2019_2020__33[[#This Row],[Adj Close]]/DAX__2019_2020__33[[#This Row],[Close]])</f>
        <v>104.00011453856716</v>
      </c>
      <c r="E4621" s="50" t="s">
        <v>13262</v>
      </c>
      <c r="F4621" s="50" t="s">
        <v>4023</v>
      </c>
      <c r="G4621" s="50" t="s">
        <v>4096</v>
      </c>
      <c r="H4621" s="50" t="s">
        <v>13263</v>
      </c>
      <c r="I4621" s="50">
        <f>(DAX__2019_2020__33[[#This Row],[Adj Close]]-DAX__2019_2020__33[[#This Row],[Adj Open]])/DAX__2019_2020__33[[#This Row],[Adj Open]]</f>
        <v>3.9363086085013065E-2</v>
      </c>
      <c r="J4621" s="50">
        <f>DAX__2019_2020__33[[#This Row],[Adj Close]]-DAX__2019_2020__33[[#This Row],[Adj Open]]</f>
        <v>4.093765461432838</v>
      </c>
      <c r="K4621" s="50">
        <v>992007</v>
      </c>
    </row>
    <row r="4622" spans="1:11" x14ac:dyDescent="0.3">
      <c r="A4622" s="51" t="str">
        <f t="shared" si="77"/>
        <v>DB1.DE</v>
      </c>
      <c r="B4622" s="52" t="s">
        <v>158</v>
      </c>
      <c r="C4622" s="50" t="s">
        <v>13154</v>
      </c>
      <c r="D4622" s="50">
        <f>DAX__2019_2020__33[[#This Row],[Open]]*(DAX__2019_2020__33[[#This Row],[Adj Close]]/DAX__2019_2020__33[[#This Row],[Close]])</f>
        <v>108.04788276713846</v>
      </c>
      <c r="E4622" s="50" t="s">
        <v>13122</v>
      </c>
      <c r="F4622" s="50" t="s">
        <v>10463</v>
      </c>
      <c r="G4622" s="50" t="s">
        <v>4073</v>
      </c>
      <c r="H4622" s="50" t="s">
        <v>13264</v>
      </c>
      <c r="I4622" s="50">
        <f>(DAX__2019_2020__33[[#This Row],[Adj Close]]-DAX__2019_2020__33[[#This Row],[Adj Open]])/DAX__2019_2020__33[[#This Row],[Adj Open]]</f>
        <v>-4.682801311608341E-3</v>
      </c>
      <c r="J4622" s="50">
        <f>DAX__2019_2020__33[[#This Row],[Adj Close]]-DAX__2019_2020__33[[#This Row],[Adj Open]]</f>
        <v>-0.50596676713846023</v>
      </c>
      <c r="K4622" s="50">
        <v>493839</v>
      </c>
    </row>
    <row r="4623" spans="1:11" x14ac:dyDescent="0.3">
      <c r="A4623" s="51" t="str">
        <f t="shared" si="77"/>
        <v>DB1.DE</v>
      </c>
      <c r="B4623" s="52" t="s">
        <v>159</v>
      </c>
      <c r="C4623" s="50" t="s">
        <v>13265</v>
      </c>
      <c r="D4623" s="50">
        <f>DAX__2019_2020__33[[#This Row],[Open]]*(DAX__2019_2020__33[[#This Row],[Adj Close]]/DAX__2019_2020__33[[#This Row],[Close]])</f>
        <v>107.21993904015051</v>
      </c>
      <c r="E4623" s="50" t="s">
        <v>13266</v>
      </c>
      <c r="F4623" s="50" t="s">
        <v>4122</v>
      </c>
      <c r="G4623" s="50" t="s">
        <v>13266</v>
      </c>
      <c r="H4623" s="50" t="s">
        <v>13267</v>
      </c>
      <c r="I4623" s="50">
        <f>(DAX__2019_2020__33[[#This Row],[Adj Close]]-DAX__2019_2020__33[[#This Row],[Adj Open]])/DAX__2019_2020__33[[#This Row],[Adj Open]]</f>
        <v>1.2870012538738337E-2</v>
      </c>
      <c r="J4623" s="50">
        <f>DAX__2019_2020__33[[#This Row],[Adj Close]]-DAX__2019_2020__33[[#This Row],[Adj Open]]</f>
        <v>1.3799219598494972</v>
      </c>
      <c r="K4623" s="50">
        <v>592996</v>
      </c>
    </row>
    <row r="4624" spans="1:11" x14ac:dyDescent="0.3">
      <c r="A4624" s="51" t="str">
        <f t="shared" si="77"/>
        <v>DB1.DE</v>
      </c>
      <c r="B4624" s="52" t="s">
        <v>160</v>
      </c>
      <c r="C4624" s="50" t="s">
        <v>12352</v>
      </c>
      <c r="D4624" s="50">
        <f>DAX__2019_2020__33[[#This Row],[Open]]*(DAX__2019_2020__33[[#This Row],[Adj Close]]/DAX__2019_2020__33[[#This Row],[Close]])</f>
        <v>108.64585201047761</v>
      </c>
      <c r="E4624" s="50" t="s">
        <v>4138</v>
      </c>
      <c r="F4624" s="50" t="s">
        <v>13154</v>
      </c>
      <c r="G4624" s="50" t="s">
        <v>13268</v>
      </c>
      <c r="H4624" s="50" t="s">
        <v>13269</v>
      </c>
      <c r="I4624" s="50">
        <f>(DAX__2019_2020__33[[#This Row],[Adj Close]]-DAX__2019_2020__33[[#This Row],[Adj Open]])/DAX__2019_2020__33[[#This Row],[Adj Open]]</f>
        <v>2.1168501628594924E-3</v>
      </c>
      <c r="J4624" s="50">
        <f>DAX__2019_2020__33[[#This Row],[Adj Close]]-DAX__2019_2020__33[[#This Row],[Adj Open]]</f>
        <v>0.22998698952238783</v>
      </c>
      <c r="K4624" s="50">
        <v>473873</v>
      </c>
    </row>
    <row r="4625" spans="1:11" x14ac:dyDescent="0.3">
      <c r="A4625" s="51" t="str">
        <f t="shared" si="77"/>
        <v>DB1.DE</v>
      </c>
      <c r="B4625" s="52" t="s">
        <v>161</v>
      </c>
      <c r="C4625" s="50" t="s">
        <v>13160</v>
      </c>
      <c r="D4625" s="50">
        <f>DAX__2019_2020__33[[#This Row],[Open]]*(DAX__2019_2020__33[[#This Row],[Adj Close]]/DAX__2019_2020__33[[#This Row],[Close]])</f>
        <v>109.0598363220133</v>
      </c>
      <c r="E4625" s="50" t="s">
        <v>13149</v>
      </c>
      <c r="F4625" s="50" t="s">
        <v>4158</v>
      </c>
      <c r="G4625" s="50" t="s">
        <v>4138</v>
      </c>
      <c r="H4625" s="50" t="s">
        <v>13270</v>
      </c>
      <c r="I4625" s="50">
        <f>(DAX__2019_2020__33[[#This Row],[Adj Close]]-DAX__2019_2020__33[[#This Row],[Adj Open]])/DAX__2019_2020__33[[#This Row],[Adj Open]]</f>
        <v>1.2652382640597351E-3</v>
      </c>
      <c r="J4625" s="50">
        <f>DAX__2019_2020__33[[#This Row],[Adj Close]]-DAX__2019_2020__33[[#This Row],[Adj Open]]</f>
        <v>0.13798667798670294</v>
      </c>
      <c r="K4625" s="50">
        <v>529130</v>
      </c>
    </row>
    <row r="4626" spans="1:11" x14ac:dyDescent="0.3">
      <c r="A4626" s="51" t="str">
        <f t="shared" si="77"/>
        <v>DB1.DE</v>
      </c>
      <c r="B4626" s="52" t="s">
        <v>162</v>
      </c>
      <c r="C4626" s="50" t="s">
        <v>4172</v>
      </c>
      <c r="D4626" s="50">
        <f>DAX__2019_2020__33[[#This Row],[Open]]*(DAX__2019_2020__33[[#This Row],[Adj Close]]/DAX__2019_2020__33[[#This Row],[Close]])</f>
        <v>108.7378466661871</v>
      </c>
      <c r="E4626" s="50" t="s">
        <v>13271</v>
      </c>
      <c r="F4626" s="50" t="s">
        <v>4127</v>
      </c>
      <c r="G4626" s="50" t="s">
        <v>4127</v>
      </c>
      <c r="H4626" s="50" t="s">
        <v>13272</v>
      </c>
      <c r="I4626" s="50">
        <f>(DAX__2019_2020__33[[#This Row],[Adj Close]]-DAX__2019_2020__33[[#This Row],[Adj Open]])/DAX__2019_2020__33[[#This Row],[Adj Open]]</f>
        <v>-3.3840440791211837E-3</v>
      </c>
      <c r="J4626" s="50">
        <f>DAX__2019_2020__33[[#This Row],[Adj Close]]-DAX__2019_2020__33[[#This Row],[Adj Open]]</f>
        <v>-0.36797366618709759</v>
      </c>
      <c r="K4626" s="50">
        <v>355390</v>
      </c>
    </row>
    <row r="4627" spans="1:11" x14ac:dyDescent="0.3">
      <c r="A4627" s="51" t="str">
        <f t="shared" si="77"/>
        <v>DB1.DE</v>
      </c>
      <c r="B4627" s="52" t="s">
        <v>163</v>
      </c>
      <c r="C4627" s="50" t="s">
        <v>13273</v>
      </c>
      <c r="D4627" s="50">
        <f>DAX__2019_2020__33[[#This Row],[Open]]*(DAX__2019_2020__33[[#This Row],[Adj Close]]/DAX__2019_2020__33[[#This Row],[Close]])</f>
        <v>108.13988118446889</v>
      </c>
      <c r="E4627" s="50" t="s">
        <v>13266</v>
      </c>
      <c r="F4627" s="50" t="s">
        <v>10471</v>
      </c>
      <c r="G4627" s="50" t="s">
        <v>13152</v>
      </c>
      <c r="H4627" s="50" t="s">
        <v>13274</v>
      </c>
      <c r="I4627" s="50">
        <f>(DAX__2019_2020__33[[#This Row],[Adj Close]]-DAX__2019_2020__33[[#This Row],[Adj Open]])/DAX__2019_2020__33[[#This Row],[Adj Open]]</f>
        <v>-1.7014461496866519E-3</v>
      </c>
      <c r="J4627" s="50">
        <f>DAX__2019_2020__33[[#This Row],[Adj Close]]-DAX__2019_2020__33[[#This Row],[Adj Open]]</f>
        <v>-0.1839941844688866</v>
      </c>
      <c r="K4627" s="50">
        <v>424237</v>
      </c>
    </row>
    <row r="4628" spans="1:11" x14ac:dyDescent="0.3">
      <c r="A4628" s="51" t="str">
        <f t="shared" si="77"/>
        <v>DB1.DE</v>
      </c>
      <c r="B4628" s="52" t="s">
        <v>164</v>
      </c>
      <c r="C4628" s="50" t="s">
        <v>4214</v>
      </c>
      <c r="D4628" s="50">
        <f>DAX__2019_2020__33[[#This Row],[Open]]*(DAX__2019_2020__33[[#This Row],[Adj Close]]/DAX__2019_2020__33[[#This Row],[Close]])</f>
        <v>107.63391415905723</v>
      </c>
      <c r="E4628" s="50" t="s">
        <v>4158</v>
      </c>
      <c r="F4628" s="50" t="s">
        <v>4279</v>
      </c>
      <c r="G4628" s="50" t="s">
        <v>13123</v>
      </c>
      <c r="H4628" s="50" t="s">
        <v>13275</v>
      </c>
      <c r="I4628" s="50">
        <f>(DAX__2019_2020__33[[#This Row],[Adj Close]]-DAX__2019_2020__33[[#This Row],[Adj Open]])/DAX__2019_2020__33[[#This Row],[Adj Open]]</f>
        <v>-4.2737606837610429E-4</v>
      </c>
      <c r="J4628" s="50">
        <f>DAX__2019_2020__33[[#This Row],[Adj Close]]-DAX__2019_2020__33[[#This Row],[Adj Open]]</f>
        <v>-4.6000159057228984E-2</v>
      </c>
      <c r="K4628" s="50">
        <v>377556</v>
      </c>
    </row>
    <row r="4629" spans="1:11" x14ac:dyDescent="0.3">
      <c r="A4629" s="51" t="str">
        <f t="shared" si="77"/>
        <v>DB1.DE</v>
      </c>
      <c r="B4629" s="52" t="s">
        <v>165</v>
      </c>
      <c r="C4629" s="50" t="s">
        <v>13276</v>
      </c>
      <c r="D4629" s="50">
        <f>DAX__2019_2020__33[[#This Row],[Open]]*(DAX__2019_2020__33[[#This Row],[Adj Close]]/DAX__2019_2020__33[[#This Row],[Close]])</f>
        <v>107.67991021392446</v>
      </c>
      <c r="E4629" s="50" t="s">
        <v>4133</v>
      </c>
      <c r="F4629" s="50" t="s">
        <v>13276</v>
      </c>
      <c r="G4629" s="50" t="s">
        <v>4133</v>
      </c>
      <c r="H4629" s="50" t="s">
        <v>13277</v>
      </c>
      <c r="I4629" s="50">
        <f>(DAX__2019_2020__33[[#This Row],[Adj Close]]-DAX__2019_2020__33[[#This Row],[Adj Open]])/DAX__2019_2020__33[[#This Row],[Adj Open]]</f>
        <v>1.5805202499653059E-2</v>
      </c>
      <c r="J4629" s="50">
        <f>DAX__2019_2020__33[[#This Row],[Adj Close]]-DAX__2019_2020__33[[#This Row],[Adj Open]]</f>
        <v>1.7019027860755358</v>
      </c>
      <c r="K4629" s="50">
        <v>558137</v>
      </c>
    </row>
    <row r="4630" spans="1:11" x14ac:dyDescent="0.3">
      <c r="A4630" s="51" t="str">
        <f t="shared" si="77"/>
        <v>DB1.DE</v>
      </c>
      <c r="B4630" s="52" t="s">
        <v>166</v>
      </c>
      <c r="C4630" s="50" t="s">
        <v>13152</v>
      </c>
      <c r="D4630" s="50">
        <f>DAX__2019_2020__33[[#This Row],[Open]]*(DAX__2019_2020__33[[#This Row],[Adj Close]]/DAX__2019_2020__33[[#This Row],[Close]])</f>
        <v>107.95589101905145</v>
      </c>
      <c r="E4630" s="50" t="s">
        <v>13278</v>
      </c>
      <c r="F4630" s="50" t="s">
        <v>4169</v>
      </c>
      <c r="G4630" s="50" t="s">
        <v>13279</v>
      </c>
      <c r="H4630" s="50" t="s">
        <v>13280</v>
      </c>
      <c r="I4630" s="50">
        <f>(DAX__2019_2020__33[[#This Row],[Adj Close]]-DAX__2019_2020__33[[#This Row],[Adj Open]])/DAX__2019_2020__33[[#This Row],[Adj Open]]</f>
        <v>1.193014080835351E-2</v>
      </c>
      <c r="J4630" s="50">
        <f>DAX__2019_2020__33[[#This Row],[Adj Close]]-DAX__2019_2020__33[[#This Row],[Adj Open]]</f>
        <v>1.2879289809485499</v>
      </c>
      <c r="K4630" s="50">
        <v>661776</v>
      </c>
    </row>
    <row r="4631" spans="1:11" x14ac:dyDescent="0.3">
      <c r="A4631" s="51" t="str">
        <f t="shared" si="77"/>
        <v>DB1.DE</v>
      </c>
      <c r="B4631" s="52" t="s">
        <v>167</v>
      </c>
      <c r="C4631" s="50" t="s">
        <v>4112</v>
      </c>
      <c r="D4631" s="50">
        <f>DAX__2019_2020__33[[#This Row],[Open]]*(DAX__2019_2020__33[[#This Row],[Adj Close]]/DAX__2019_2020__33[[#This Row],[Close]])</f>
        <v>108.46186810345282</v>
      </c>
      <c r="E4631" s="50" t="s">
        <v>13159</v>
      </c>
      <c r="F4631" s="50" t="s">
        <v>4149</v>
      </c>
      <c r="G4631" s="50" t="s">
        <v>13127</v>
      </c>
      <c r="H4631" s="50" t="s">
        <v>13281</v>
      </c>
      <c r="I4631" s="50">
        <f>(DAX__2019_2020__33[[#This Row],[Adj Close]]-DAX__2019_2020__33[[#This Row],[Adj Open]])/DAX__2019_2020__33[[#This Row],[Adj Open]]</f>
        <v>8.05764193286433E-3</v>
      </c>
      <c r="J4631" s="50">
        <f>DAX__2019_2020__33[[#This Row],[Adj Close]]-DAX__2019_2020__33[[#This Row],[Adj Open]]</f>
        <v>0.8739468965471815</v>
      </c>
      <c r="K4631" s="50">
        <v>398659</v>
      </c>
    </row>
    <row r="4632" spans="1:11" x14ac:dyDescent="0.3">
      <c r="A4632" s="51" t="str">
        <f t="shared" si="77"/>
        <v>DB1.DE</v>
      </c>
      <c r="B4632" s="52" t="s">
        <v>168</v>
      </c>
      <c r="C4632" s="50" t="s">
        <v>4096</v>
      </c>
      <c r="D4632" s="50">
        <f>DAX__2019_2020__33[[#This Row],[Open]]*(DAX__2019_2020__33[[#This Row],[Adj Close]]/DAX__2019_2020__33[[#This Row],[Close]])</f>
        <v>108.09389093697855</v>
      </c>
      <c r="E4632" s="50" t="s">
        <v>12360</v>
      </c>
      <c r="F4632" s="50" t="s">
        <v>4276</v>
      </c>
      <c r="G4632" s="50" t="s">
        <v>12360</v>
      </c>
      <c r="H4632" s="50" t="s">
        <v>13282</v>
      </c>
      <c r="I4632" s="50">
        <f>(DAX__2019_2020__33[[#This Row],[Adj Close]]-DAX__2019_2020__33[[#This Row],[Adj Open]])/DAX__2019_2020__33[[#This Row],[Adj Open]]</f>
        <v>2.4680868085106389E-2</v>
      </c>
      <c r="J4632" s="50">
        <f>DAX__2019_2020__33[[#This Row],[Adj Close]]-DAX__2019_2020__33[[#This Row],[Adj Open]]</f>
        <v>2.6678510630214447</v>
      </c>
      <c r="K4632" s="50">
        <v>421130</v>
      </c>
    </row>
    <row r="4633" spans="1:11" x14ac:dyDescent="0.3">
      <c r="A4633" s="51" t="str">
        <f t="shared" si="77"/>
        <v>DB1.DE</v>
      </c>
      <c r="B4633" s="52" t="s">
        <v>169</v>
      </c>
      <c r="C4633" s="50" t="s">
        <v>13283</v>
      </c>
      <c r="D4633" s="50">
        <f>DAX__2019_2020__33[[#This Row],[Open]]*(DAX__2019_2020__33[[#This Row],[Adj Close]]/DAX__2019_2020__33[[#This Row],[Close]])</f>
        <v>110.80773666623426</v>
      </c>
      <c r="E4633" s="50" t="s">
        <v>4301</v>
      </c>
      <c r="F4633" s="50" t="s">
        <v>4604</v>
      </c>
      <c r="G4633" s="50" t="s">
        <v>13284</v>
      </c>
      <c r="H4633" s="50" t="s">
        <v>13285</v>
      </c>
      <c r="I4633" s="50">
        <f>(DAX__2019_2020__33[[#This Row],[Adj Close]]-DAX__2019_2020__33[[#This Row],[Adj Open]])/DAX__2019_2020__33[[#This Row],[Adj Open]]</f>
        <v>4.9813699870826919E-3</v>
      </c>
      <c r="J4633" s="50">
        <f>DAX__2019_2020__33[[#This Row],[Adj Close]]-DAX__2019_2020__33[[#This Row],[Adj Open]]</f>
        <v>0.55197433376574168</v>
      </c>
      <c r="K4633" s="50">
        <v>760065</v>
      </c>
    </row>
    <row r="4634" spans="1:11" x14ac:dyDescent="0.3">
      <c r="A4634" s="51" t="str">
        <f t="shared" si="77"/>
        <v>DB1.DE</v>
      </c>
      <c r="B4634" s="52" t="s">
        <v>170</v>
      </c>
      <c r="C4634" s="50" t="s">
        <v>4541</v>
      </c>
      <c r="D4634" s="50">
        <f>DAX__2019_2020__33[[#This Row],[Open]]*(DAX__2019_2020__33[[#This Row],[Adj Close]]/DAX__2019_2020__33[[#This Row],[Close]])</f>
        <v>110.85373595766704</v>
      </c>
      <c r="E4634" s="50" t="s">
        <v>4144</v>
      </c>
      <c r="F4634" s="50" t="s">
        <v>13286</v>
      </c>
      <c r="G4634" s="50" t="s">
        <v>13287</v>
      </c>
      <c r="H4634" s="50" t="s">
        <v>13288</v>
      </c>
      <c r="I4634" s="50">
        <f>(DAX__2019_2020__33[[#This Row],[Adj Close]]-DAX__2019_2020__33[[#This Row],[Adj Open]])/DAX__2019_2020__33[[#This Row],[Adj Open]]</f>
        <v>1.2448298755186763E-3</v>
      </c>
      <c r="J4634" s="50">
        <f>DAX__2019_2020__33[[#This Row],[Adj Close]]-DAX__2019_2020__33[[#This Row],[Adj Open]]</f>
        <v>0.13799404233296286</v>
      </c>
      <c r="K4634" s="50">
        <v>646451</v>
      </c>
    </row>
    <row r="4635" spans="1:11" x14ac:dyDescent="0.3">
      <c r="A4635" s="51" t="str">
        <f t="shared" si="77"/>
        <v>DB1.DE</v>
      </c>
      <c r="B4635" s="52" t="s">
        <v>171</v>
      </c>
      <c r="C4635" s="50" t="s">
        <v>13131</v>
      </c>
      <c r="D4635" s="50">
        <f>DAX__2019_2020__33[[#This Row],[Open]]*(DAX__2019_2020__33[[#This Row],[Adj Close]]/DAX__2019_2020__33[[#This Row],[Close]])</f>
        <v>109.95661633648766</v>
      </c>
      <c r="E4635" s="50" t="s">
        <v>13118</v>
      </c>
      <c r="F4635" s="50" t="s">
        <v>4122</v>
      </c>
      <c r="G4635" s="50" t="s">
        <v>4101</v>
      </c>
      <c r="H4635" s="50" t="s">
        <v>13289</v>
      </c>
      <c r="I4635" s="50">
        <f>(DAX__2019_2020__33[[#This Row],[Adj Close]]-DAX__2019_2020__33[[#This Row],[Adj Open]])/DAX__2019_2020__33[[#This Row],[Adj Open]]</f>
        <v>3.8511339983078275E-3</v>
      </c>
      <c r="J4635" s="50">
        <f>DAX__2019_2020__33[[#This Row],[Adj Close]]-DAX__2019_2020__33[[#This Row],[Adj Open]]</f>
        <v>0.42345766351233749</v>
      </c>
      <c r="K4635" s="50">
        <v>630609</v>
      </c>
    </row>
    <row r="4636" spans="1:11" x14ac:dyDescent="0.3">
      <c r="A4636" s="51" t="str">
        <f t="shared" si="77"/>
        <v>DB1.DE</v>
      </c>
      <c r="B4636" s="52" t="s">
        <v>172</v>
      </c>
      <c r="C4636" s="50" t="s">
        <v>13268</v>
      </c>
      <c r="D4636" s="50">
        <f>DAX__2019_2020__33[[#This Row],[Open]]*(DAX__2019_2020__33[[#This Row],[Adj Close]]/DAX__2019_2020__33[[#This Row],[Close]])</f>
        <v>111.368123773378</v>
      </c>
      <c r="E4636" s="50" t="s">
        <v>4541</v>
      </c>
      <c r="F4636" s="50" t="s">
        <v>13290</v>
      </c>
      <c r="G4636" s="50" t="s">
        <v>13291</v>
      </c>
      <c r="H4636" s="50" t="s">
        <v>13292</v>
      </c>
      <c r="I4636" s="50">
        <f>(DAX__2019_2020__33[[#This Row],[Adj Close]]-DAX__2019_2020__33[[#This Row],[Adj Open]])/DAX__2019_2020__33[[#This Row],[Adj Open]]</f>
        <v>-8.4493453054384213E-4</v>
      </c>
      <c r="J4636" s="50">
        <f>DAX__2019_2020__33[[#This Row],[Adj Close]]-DAX__2019_2020__33[[#This Row],[Adj Open]]</f>
        <v>-9.409877337800765E-2</v>
      </c>
      <c r="K4636" s="50">
        <v>731272</v>
      </c>
    </row>
    <row r="4637" spans="1:11" x14ac:dyDescent="0.3">
      <c r="A4637" s="51" t="str">
        <f t="shared" si="77"/>
        <v>DB1.DE</v>
      </c>
      <c r="B4637" s="52" t="s">
        <v>173</v>
      </c>
      <c r="C4637" s="50" t="s">
        <v>13266</v>
      </c>
      <c r="D4637" s="50">
        <f>DAX__2019_2020__33[[#This Row],[Open]]*(DAX__2019_2020__33[[#This Row],[Adj Close]]/DAX__2019_2020__33[[#This Row],[Close]])</f>
        <v>111.08582615056203</v>
      </c>
      <c r="E4637" s="50" t="s">
        <v>4138</v>
      </c>
      <c r="F4637" s="50" t="s">
        <v>13120</v>
      </c>
      <c r="G4637" s="50" t="s">
        <v>4085</v>
      </c>
      <c r="H4637" s="50" t="s">
        <v>13293</v>
      </c>
      <c r="I4637" s="50">
        <f>(DAX__2019_2020__33[[#This Row],[Adj Close]]-DAX__2019_2020__33[[#This Row],[Adj Open]])/DAX__2019_2020__33[[#This Row],[Adj Open]]</f>
        <v>-4.235747456948041E-4</v>
      </c>
      <c r="J4637" s="50">
        <f>DAX__2019_2020__33[[#This Row],[Adj Close]]-DAX__2019_2020__33[[#This Row],[Adj Open]]</f>
        <v>-4.7053150562021528E-2</v>
      </c>
      <c r="K4637" s="50">
        <v>433101</v>
      </c>
    </row>
    <row r="4638" spans="1:11" x14ac:dyDescent="0.3">
      <c r="A4638" s="51" t="str">
        <f t="shared" si="77"/>
        <v>DB1.DE</v>
      </c>
      <c r="B4638" s="52" t="s">
        <v>174</v>
      </c>
      <c r="C4638" s="50" t="s">
        <v>13127</v>
      </c>
      <c r="D4638" s="50">
        <f>DAX__2019_2020__33[[#This Row],[Open]]*(DAX__2019_2020__33[[#This Row],[Adj Close]]/DAX__2019_2020__33[[#This Row],[Close]])</f>
        <v>111.83863144277241</v>
      </c>
      <c r="E4638" s="50" t="s">
        <v>4198</v>
      </c>
      <c r="F4638" s="50" t="s">
        <v>13294</v>
      </c>
      <c r="G4638" s="50" t="s">
        <v>4198</v>
      </c>
      <c r="H4638" s="50" t="s">
        <v>13295</v>
      </c>
      <c r="I4638" s="50">
        <f>(DAX__2019_2020__33[[#This Row],[Adj Close]]-DAX__2019_2020__33[[#This Row],[Adj Open]])/DAX__2019_2020__33[[#This Row],[Adj Open]]</f>
        <v>1.6407278357716087E-2</v>
      </c>
      <c r="J4638" s="50">
        <f>DAX__2019_2020__33[[#This Row],[Adj Close]]-DAX__2019_2020__33[[#This Row],[Adj Open]]</f>
        <v>1.8349675572275856</v>
      </c>
      <c r="K4638" s="50">
        <v>639787</v>
      </c>
    </row>
    <row r="4639" spans="1:11" x14ac:dyDescent="0.3">
      <c r="A4639" s="51" t="str">
        <f t="shared" si="77"/>
        <v>DB1.DE</v>
      </c>
      <c r="B4639" s="52" t="s">
        <v>175</v>
      </c>
      <c r="C4639" s="50" t="s">
        <v>13287</v>
      </c>
      <c r="D4639" s="50">
        <f>DAX__2019_2020__33[[#This Row],[Open]]*(DAX__2019_2020__33[[#This Row],[Adj Close]]/DAX__2019_2020__33[[#This Row],[Close]])</f>
        <v>113.53244208782134</v>
      </c>
      <c r="E4639" s="50" t="s">
        <v>13296</v>
      </c>
      <c r="F4639" s="50" t="s">
        <v>13297</v>
      </c>
      <c r="G4639" s="50" t="s">
        <v>4499</v>
      </c>
      <c r="H4639" s="50" t="s">
        <v>13298</v>
      </c>
      <c r="I4639" s="50">
        <f>(DAX__2019_2020__33[[#This Row],[Adj Close]]-DAX__2019_2020__33[[#This Row],[Adj Open]])/DAX__2019_2020__33[[#This Row],[Adj Open]]</f>
        <v>6.2163281190827898E-3</v>
      </c>
      <c r="J4639" s="50">
        <f>DAX__2019_2020__33[[#This Row],[Adj Close]]-DAX__2019_2020__33[[#This Row],[Adj Open]]</f>
        <v>0.70575491217866215</v>
      </c>
      <c r="K4639" s="50">
        <v>605652</v>
      </c>
    </row>
    <row r="4640" spans="1:11" x14ac:dyDescent="0.3">
      <c r="A4640" s="51" t="str">
        <f t="shared" si="77"/>
        <v>DB1.DE</v>
      </c>
      <c r="B4640" s="52" t="s">
        <v>176</v>
      </c>
      <c r="C4640" s="50" t="s">
        <v>13299</v>
      </c>
      <c r="D4640" s="50">
        <f>DAX__2019_2020__33[[#This Row],[Open]]*(DAX__2019_2020__33[[#This Row],[Adj Close]]/DAX__2019_2020__33[[#This Row],[Close]])</f>
        <v>113.62654221329153</v>
      </c>
      <c r="E4640" s="50" t="s">
        <v>13296</v>
      </c>
      <c r="F4640" s="50" t="s">
        <v>13300</v>
      </c>
      <c r="G4640" s="50" t="s">
        <v>13161</v>
      </c>
      <c r="H4640" s="50" t="s">
        <v>13301</v>
      </c>
      <c r="I4640" s="50">
        <f>(DAX__2019_2020__33[[#This Row],[Adj Close]]-DAX__2019_2020__33[[#This Row],[Adj Open]])/DAX__2019_2020__33[[#This Row],[Adj Open]]</f>
        <v>7.4534327122153963E-3</v>
      </c>
      <c r="J4640" s="50">
        <f>DAX__2019_2020__33[[#This Row],[Adj Close]]-DAX__2019_2020__33[[#This Row],[Adj Open]]</f>
        <v>0.84690778670847067</v>
      </c>
      <c r="K4640" s="50">
        <v>471254</v>
      </c>
    </row>
    <row r="4641" spans="1:11" x14ac:dyDescent="0.3">
      <c r="A4641" s="51" t="str">
        <f t="shared" si="77"/>
        <v>DB1.DE</v>
      </c>
      <c r="B4641" s="52" t="s">
        <v>177</v>
      </c>
      <c r="C4641" s="50" t="s">
        <v>4535</v>
      </c>
      <c r="D4641" s="50">
        <f>DAX__2019_2020__33[[#This Row],[Open]]*(DAX__2019_2020__33[[#This Row],[Adj Close]]/DAX__2019_2020__33[[#This Row],[Close]])</f>
        <v>113.86179896790844</v>
      </c>
      <c r="E4641" s="50" t="s">
        <v>13302</v>
      </c>
      <c r="F4641" s="50" t="s">
        <v>4171</v>
      </c>
      <c r="G4641" s="50" t="s">
        <v>13303</v>
      </c>
      <c r="H4641" s="50" t="s">
        <v>13304</v>
      </c>
      <c r="I4641" s="50">
        <f>(DAX__2019_2020__33[[#This Row],[Adj Close]]-DAX__2019_2020__33[[#This Row],[Adj Open]])/DAX__2019_2020__33[[#This Row],[Adj Open]]</f>
        <v>1.1157008264462772E-2</v>
      </c>
      <c r="J4641" s="50">
        <f>DAX__2019_2020__33[[#This Row],[Adj Close]]-DAX__2019_2020__33[[#This Row],[Adj Open]]</f>
        <v>1.2703570320915532</v>
      </c>
      <c r="K4641" s="50">
        <v>510764</v>
      </c>
    </row>
    <row r="4642" spans="1:11" x14ac:dyDescent="0.3">
      <c r="A4642" s="51" t="str">
        <f t="shared" si="77"/>
        <v>DB1.DE</v>
      </c>
      <c r="B4642" s="52" t="s">
        <v>178</v>
      </c>
      <c r="C4642" s="50" t="s">
        <v>13305</v>
      </c>
      <c r="D4642" s="50">
        <f>DAX__2019_2020__33[[#This Row],[Open]]*(DAX__2019_2020__33[[#This Row],[Adj Close]]/DAX__2019_2020__33[[#This Row],[Close]])</f>
        <v>114.75574984788189</v>
      </c>
      <c r="E4642" s="50" t="s">
        <v>13168</v>
      </c>
      <c r="F4642" s="50" t="s">
        <v>4499</v>
      </c>
      <c r="G4642" s="50" t="s">
        <v>4543</v>
      </c>
      <c r="H4642" s="50" t="s">
        <v>13306</v>
      </c>
      <c r="I4642" s="50">
        <f>(DAX__2019_2020__33[[#This Row],[Adj Close]]-DAX__2019_2020__33[[#This Row],[Adj Open]])/DAX__2019_2020__33[[#This Row],[Adj Open]]</f>
        <v>4.1002871037384108E-4</v>
      </c>
      <c r="J4642" s="50">
        <f>DAX__2019_2020__33[[#This Row],[Adj Close]]-DAX__2019_2020__33[[#This Row],[Adj Open]]</f>
        <v>4.705315211811012E-2</v>
      </c>
      <c r="K4642" s="50">
        <v>344020</v>
      </c>
    </row>
    <row r="4643" spans="1:11" x14ac:dyDescent="0.3">
      <c r="A4643" s="51" t="str">
        <f t="shared" si="77"/>
        <v>DB1.DE</v>
      </c>
      <c r="B4643" s="52" t="s">
        <v>179</v>
      </c>
      <c r="C4643" s="50" t="s">
        <v>13303</v>
      </c>
      <c r="D4643" s="50">
        <f>DAX__2019_2020__33[[#This Row],[Open]]*(DAX__2019_2020__33[[#This Row],[Adj Close]]/DAX__2019_2020__33[[#This Row],[Close]])</f>
        <v>115.13215118964966</v>
      </c>
      <c r="E4643" s="50" t="s">
        <v>4493</v>
      </c>
      <c r="F4643" s="50" t="s">
        <v>13307</v>
      </c>
      <c r="G4643" s="50" t="s">
        <v>4601</v>
      </c>
      <c r="H4643" s="50" t="s">
        <v>13308</v>
      </c>
      <c r="I4643" s="50">
        <f>(DAX__2019_2020__33[[#This Row],[Adj Close]]-DAX__2019_2020__33[[#This Row],[Adj Open]])/DAX__2019_2020__33[[#This Row],[Adj Open]]</f>
        <v>-3.6779403952258228E-3</v>
      </c>
      <c r="J4643" s="50">
        <f>DAX__2019_2020__33[[#This Row],[Adj Close]]-DAX__2019_2020__33[[#This Row],[Adj Open]]</f>
        <v>-0.42344918964965927</v>
      </c>
      <c r="K4643" s="50">
        <v>356620</v>
      </c>
    </row>
    <row r="4644" spans="1:11" x14ac:dyDescent="0.3">
      <c r="A4644" s="51" t="str">
        <f t="shared" si="77"/>
        <v>DB1.DE</v>
      </c>
      <c r="B4644" s="52" t="s">
        <v>180</v>
      </c>
      <c r="C4644" s="50" t="s">
        <v>13309</v>
      </c>
      <c r="D4644" s="50">
        <f>DAX__2019_2020__33[[#This Row],[Open]]*(DAX__2019_2020__33[[#This Row],[Adj Close]]/DAX__2019_2020__33[[#This Row],[Close]])</f>
        <v>114.94395507356246</v>
      </c>
      <c r="E4644" s="50" t="s">
        <v>13310</v>
      </c>
      <c r="F4644" s="50" t="s">
        <v>13309</v>
      </c>
      <c r="G4644" s="50" t="s">
        <v>13311</v>
      </c>
      <c r="H4644" s="50" t="s">
        <v>13312</v>
      </c>
      <c r="I4644" s="50">
        <f>(DAX__2019_2020__33[[#This Row],[Adj Close]]-DAX__2019_2020__33[[#This Row],[Adj Open]])/DAX__2019_2020__33[[#This Row],[Adj Open]]</f>
        <v>1.7191960422562949E-2</v>
      </c>
      <c r="J4644" s="50">
        <f>DAX__2019_2020__33[[#This Row],[Adj Close]]-DAX__2019_2020__33[[#This Row],[Adj Open]]</f>
        <v>1.9761119264375395</v>
      </c>
      <c r="K4644" s="50">
        <v>561501</v>
      </c>
    </row>
    <row r="4645" spans="1:11" x14ac:dyDescent="0.3">
      <c r="A4645" s="51" t="str">
        <f t="shared" si="77"/>
        <v>DB1.DE</v>
      </c>
      <c r="B4645" s="52" t="s">
        <v>181</v>
      </c>
      <c r="C4645" s="50" t="s">
        <v>13166</v>
      </c>
      <c r="D4645" s="50">
        <f>DAX__2019_2020__33[[#This Row],[Open]]*(DAX__2019_2020__33[[#This Row],[Adj Close]]/DAX__2019_2020__33[[#This Row],[Close]])</f>
        <v>116.63776099842764</v>
      </c>
      <c r="E4645" s="50" t="s">
        <v>4463</v>
      </c>
      <c r="F4645" s="50" t="s">
        <v>13313</v>
      </c>
      <c r="G4645" s="50" t="s">
        <v>13314</v>
      </c>
      <c r="H4645" s="50" t="s">
        <v>13315</v>
      </c>
      <c r="I4645" s="50">
        <f>(DAX__2019_2020__33[[#This Row],[Adj Close]]-DAX__2019_2020__33[[#This Row],[Adj Open]])/DAX__2019_2020__33[[#This Row],[Adj Open]]</f>
        <v>-4.840653606470055E-3</v>
      </c>
      <c r="J4645" s="50">
        <f>DAX__2019_2020__33[[#This Row],[Adj Close]]-DAX__2019_2020__33[[#This Row],[Adj Open]]</f>
        <v>-0.56460299842763106</v>
      </c>
      <c r="K4645" s="50">
        <v>565946</v>
      </c>
    </row>
    <row r="4646" spans="1:11" x14ac:dyDescent="0.3">
      <c r="A4646" s="51" t="str">
        <f t="shared" si="77"/>
        <v>DB1.DE</v>
      </c>
      <c r="B4646" s="52" t="s">
        <v>182</v>
      </c>
      <c r="C4646" s="50" t="s">
        <v>12264</v>
      </c>
      <c r="D4646" s="50">
        <f>DAX__2019_2020__33[[#This Row],[Open]]*(DAX__2019_2020__33[[#This Row],[Adj Close]]/DAX__2019_2020__33[[#This Row],[Close]])</f>
        <v>116.40250640168156</v>
      </c>
      <c r="E4646" s="50" t="s">
        <v>4359</v>
      </c>
      <c r="F4646" s="50" t="s">
        <v>13316</v>
      </c>
      <c r="G4646" s="50" t="s">
        <v>12470</v>
      </c>
      <c r="H4646" s="50" t="s">
        <v>13317</v>
      </c>
      <c r="I4646" s="50">
        <f>(DAX__2019_2020__33[[#This Row],[Adj Close]]-DAX__2019_2020__33[[#This Row],[Adj Open]])/DAX__2019_2020__33[[#This Row],[Adj Open]]</f>
        <v>1.455135847739762E-2</v>
      </c>
      <c r="J4646" s="50">
        <f>DAX__2019_2020__33[[#This Row],[Adj Close]]-DAX__2019_2020__33[[#This Row],[Adj Open]]</f>
        <v>1.6938145983184398</v>
      </c>
      <c r="K4646" s="50">
        <v>692989</v>
      </c>
    </row>
    <row r="4647" spans="1:11" x14ac:dyDescent="0.3">
      <c r="A4647" s="51" t="str">
        <f t="shared" si="77"/>
        <v>DB1.DE</v>
      </c>
      <c r="B4647" s="52" t="s">
        <v>183</v>
      </c>
      <c r="C4647" s="50" t="s">
        <v>13318</v>
      </c>
      <c r="D4647" s="50">
        <f>DAX__2019_2020__33[[#This Row],[Open]]*(DAX__2019_2020__33[[#This Row],[Adj Close]]/DAX__2019_2020__33[[#This Row],[Close]])</f>
        <v>118.23747212521305</v>
      </c>
      <c r="E4647" s="50" t="s">
        <v>12261</v>
      </c>
      <c r="F4647" s="50" t="s">
        <v>4729</v>
      </c>
      <c r="G4647" s="50" t="s">
        <v>4716</v>
      </c>
      <c r="H4647" s="50" t="s">
        <v>13319</v>
      </c>
      <c r="I4647" s="50">
        <f>(DAX__2019_2020__33[[#This Row],[Adj Close]]-DAX__2019_2020__33[[#This Row],[Adj Open]])/DAX__2019_2020__33[[#This Row],[Adj Open]]</f>
        <v>-5.1731157155094085E-3</v>
      </c>
      <c r="J4647" s="50">
        <f>DAX__2019_2020__33[[#This Row],[Adj Close]]-DAX__2019_2020__33[[#This Row],[Adj Open]]</f>
        <v>-0.61165612521304524</v>
      </c>
      <c r="K4647" s="50">
        <v>218148</v>
      </c>
    </row>
    <row r="4648" spans="1:11" x14ac:dyDescent="0.3">
      <c r="A4648" s="51" t="str">
        <f t="shared" si="77"/>
        <v>DB1.DE</v>
      </c>
      <c r="B4648" s="52" t="s">
        <v>184</v>
      </c>
      <c r="C4648" s="50" t="s">
        <v>12470</v>
      </c>
      <c r="D4648" s="50">
        <f>DAX__2019_2020__33[[#This Row],[Open]]*(DAX__2019_2020__33[[#This Row],[Adj Close]]/DAX__2019_2020__33[[#This Row],[Close]])</f>
        <v>118.0963260974428</v>
      </c>
      <c r="E4648" s="50" t="s">
        <v>12470</v>
      </c>
      <c r="F4648" s="50" t="s">
        <v>4338</v>
      </c>
      <c r="G4648" s="50" t="s">
        <v>12531</v>
      </c>
      <c r="H4648" s="50" t="s">
        <v>13320</v>
      </c>
      <c r="I4648" s="50">
        <f>(DAX__2019_2020__33[[#This Row],[Adj Close]]-DAX__2019_2020__33[[#This Row],[Adj Open]])/DAX__2019_2020__33[[#This Row],[Adj Open]]</f>
        <v>-1.1155394422310711E-2</v>
      </c>
      <c r="J4648" s="50">
        <f>DAX__2019_2020__33[[#This Row],[Adj Close]]-DAX__2019_2020__33[[#This Row],[Adj Open]]</f>
        <v>-1.3174110974428004</v>
      </c>
      <c r="K4648" s="50">
        <v>648417</v>
      </c>
    </row>
    <row r="4649" spans="1:11" x14ac:dyDescent="0.3">
      <c r="A4649" s="51" t="str">
        <f t="shared" si="77"/>
        <v>DB1.DE</v>
      </c>
      <c r="B4649" s="52" t="s">
        <v>185</v>
      </c>
      <c r="C4649" s="50" t="s">
        <v>4352</v>
      </c>
      <c r="D4649" s="50">
        <f>DAX__2019_2020__33[[#This Row],[Open]]*(DAX__2019_2020__33[[#This Row],[Adj Close]]/DAX__2019_2020__33[[#This Row],[Close]])</f>
        <v>116.68481551269929</v>
      </c>
      <c r="E4649" s="50" t="s">
        <v>4613</v>
      </c>
      <c r="F4649" s="50" t="s">
        <v>4180</v>
      </c>
      <c r="G4649" s="50" t="s">
        <v>4491</v>
      </c>
      <c r="H4649" s="50" t="s">
        <v>13321</v>
      </c>
      <c r="I4649" s="50">
        <f>(DAX__2019_2020__33[[#This Row],[Adj Close]]-DAX__2019_2020__33[[#This Row],[Adj Open]])/DAX__2019_2020__33[[#This Row],[Adj Open]]</f>
        <v>-3.2258225806451701E-3</v>
      </c>
      <c r="J4649" s="50">
        <f>DAX__2019_2020__33[[#This Row],[Adj Close]]-DAX__2019_2020__33[[#This Row],[Adj Open]]</f>
        <v>-0.37640451269928121</v>
      </c>
      <c r="K4649" s="50">
        <v>589233</v>
      </c>
    </row>
    <row r="4650" spans="1:11" x14ac:dyDescent="0.3">
      <c r="A4650" s="51" t="str">
        <f t="shared" si="77"/>
        <v>DB1.DE</v>
      </c>
      <c r="B4650" s="52" t="s">
        <v>186</v>
      </c>
      <c r="C4650" s="50" t="s">
        <v>4463</v>
      </c>
      <c r="D4650" s="50">
        <f>DAX__2019_2020__33[[#This Row],[Open]]*(DAX__2019_2020__33[[#This Row],[Adj Close]]/DAX__2019_2020__33[[#This Row],[Close]])</f>
        <v>117.15531630882036</v>
      </c>
      <c r="E4650" s="50" t="s">
        <v>4346</v>
      </c>
      <c r="F4650" s="50" t="s">
        <v>12285</v>
      </c>
      <c r="G4650" s="50" t="s">
        <v>13322</v>
      </c>
      <c r="H4650" s="50" t="s">
        <v>13323</v>
      </c>
      <c r="I4650" s="50">
        <f>(DAX__2019_2020__33[[#This Row],[Adj Close]]-DAX__2019_2020__33[[#This Row],[Adj Open]])/DAX__2019_2020__33[[#This Row],[Adj Open]]</f>
        <v>6.827293172690754E-3</v>
      </c>
      <c r="J4650" s="50">
        <f>DAX__2019_2020__33[[#This Row],[Adj Close]]-DAX__2019_2020__33[[#This Row],[Adj Open]]</f>
        <v>0.79985369117963501</v>
      </c>
      <c r="K4650" s="50">
        <v>407570</v>
      </c>
    </row>
    <row r="4651" spans="1:11" x14ac:dyDescent="0.3">
      <c r="A4651" s="51" t="str">
        <f t="shared" si="77"/>
        <v>DB1.DE</v>
      </c>
      <c r="B4651" s="52" t="s">
        <v>187</v>
      </c>
      <c r="C4651" s="50" t="s">
        <v>4613</v>
      </c>
      <c r="D4651" s="50">
        <f>DAX__2019_2020__33[[#This Row],[Open]]*(DAX__2019_2020__33[[#This Row],[Adj Close]]/DAX__2019_2020__33[[#This Row],[Close]])</f>
        <v>117.24941569536061</v>
      </c>
      <c r="E4651" s="50" t="s">
        <v>4716</v>
      </c>
      <c r="F4651" s="50" t="s">
        <v>13324</v>
      </c>
      <c r="G4651" s="50" t="s">
        <v>13325</v>
      </c>
      <c r="H4651" s="50" t="s">
        <v>13326</v>
      </c>
      <c r="I4651" s="50">
        <f>(DAX__2019_2020__33[[#This Row],[Adj Close]]-DAX__2019_2020__33[[#This Row],[Adj Open]])/DAX__2019_2020__33[[#This Row],[Adj Open]]</f>
        <v>-6.8218139136727455E-3</v>
      </c>
      <c r="J4651" s="50">
        <f>DAX__2019_2020__33[[#This Row],[Adj Close]]-DAX__2019_2020__33[[#This Row],[Adj Open]]</f>
        <v>-0.79985369536061057</v>
      </c>
      <c r="K4651" s="50">
        <v>609778</v>
      </c>
    </row>
    <row r="4652" spans="1:11" x14ac:dyDescent="0.3">
      <c r="A4652" s="51" t="str">
        <f t="shared" si="77"/>
        <v>DB1.DE</v>
      </c>
      <c r="B4652" s="52" t="s">
        <v>188</v>
      </c>
      <c r="C4652" s="50" t="s">
        <v>13327</v>
      </c>
      <c r="D4652" s="50">
        <f>DAX__2019_2020__33[[#This Row],[Open]]*(DAX__2019_2020__33[[#This Row],[Adj Close]]/DAX__2019_2020__33[[#This Row],[Close]])</f>
        <v>116.26136401817757</v>
      </c>
      <c r="E4652" s="50" t="s">
        <v>4463</v>
      </c>
      <c r="F4652" s="50" t="s">
        <v>13164</v>
      </c>
      <c r="G4652" s="50" t="s">
        <v>13314</v>
      </c>
      <c r="H4652" s="50" t="s">
        <v>13315</v>
      </c>
      <c r="I4652" s="50">
        <f>(DAX__2019_2020__33[[#This Row],[Adj Close]]-DAX__2019_2020__33[[#This Row],[Adj Open]])/DAX__2019_2020__33[[#This Row],[Adj Open]]</f>
        <v>-1.6188182528818508E-3</v>
      </c>
      <c r="J4652" s="50">
        <f>DAX__2019_2020__33[[#This Row],[Adj Close]]-DAX__2019_2020__33[[#This Row],[Adj Open]]</f>
        <v>-0.1882060181775671</v>
      </c>
      <c r="K4652" s="50">
        <v>638844</v>
      </c>
    </row>
    <row r="4653" spans="1:11" x14ac:dyDescent="0.3">
      <c r="A4653" s="51" t="str">
        <f t="shared" si="77"/>
        <v>DB1.DE</v>
      </c>
      <c r="B4653" s="52" t="s">
        <v>189</v>
      </c>
      <c r="C4653" s="50" t="s">
        <v>13324</v>
      </c>
      <c r="D4653" s="50">
        <f>DAX__2019_2020__33[[#This Row],[Open]]*(DAX__2019_2020__33[[#This Row],[Adj Close]]/DAX__2019_2020__33[[#This Row],[Close]])</f>
        <v>115.97905900290723</v>
      </c>
      <c r="E4653" s="50" t="s">
        <v>4345</v>
      </c>
      <c r="F4653" s="50" t="s">
        <v>11914</v>
      </c>
      <c r="G4653" s="50" t="s">
        <v>12330</v>
      </c>
      <c r="H4653" s="50" t="s">
        <v>13328</v>
      </c>
      <c r="I4653" s="50">
        <f>(DAX__2019_2020__33[[#This Row],[Adj Close]]-DAX__2019_2020__33[[#This Row],[Adj Open]])/DAX__2019_2020__33[[#This Row],[Adj Open]]</f>
        <v>1.2576089249492946E-2</v>
      </c>
      <c r="J4653" s="50">
        <f>DAX__2019_2020__33[[#This Row],[Adj Close]]-DAX__2019_2020__33[[#This Row],[Adj Open]]</f>
        <v>1.4585629970927698</v>
      </c>
      <c r="K4653" s="50">
        <v>570973</v>
      </c>
    </row>
    <row r="4654" spans="1:11" x14ac:dyDescent="0.3">
      <c r="A4654" s="51" t="str">
        <f t="shared" si="77"/>
        <v>DB1.DE</v>
      </c>
      <c r="B4654" s="52" t="s">
        <v>190</v>
      </c>
      <c r="C4654" s="50" t="s">
        <v>13329</v>
      </c>
      <c r="D4654" s="50">
        <f>DAX__2019_2020__33[[#This Row],[Open]]*(DAX__2019_2020__33[[#This Row],[Adj Close]]/DAX__2019_2020__33[[#This Row],[Close]])</f>
        <v>117.20237420665252</v>
      </c>
      <c r="E4654" s="50" t="s">
        <v>13330</v>
      </c>
      <c r="F4654" s="50" t="s">
        <v>13163</v>
      </c>
      <c r="G4654" s="50" t="s">
        <v>13331</v>
      </c>
      <c r="H4654" s="50" t="s">
        <v>13332</v>
      </c>
      <c r="I4654" s="50">
        <f>(DAX__2019_2020__33[[#This Row],[Adj Close]]-DAX__2019_2020__33[[#This Row],[Adj Open]])/DAX__2019_2020__33[[#This Row],[Adj Open]]</f>
        <v>5.6202086161330246E-3</v>
      </c>
      <c r="J4654" s="50">
        <f>DAX__2019_2020__33[[#This Row],[Adj Close]]-DAX__2019_2020__33[[#This Row],[Adj Open]]</f>
        <v>0.65870179334747547</v>
      </c>
      <c r="K4654" s="50">
        <v>397768</v>
      </c>
    </row>
    <row r="4655" spans="1:11" x14ac:dyDescent="0.3">
      <c r="A4655" s="51" t="str">
        <f t="shared" si="77"/>
        <v>DB1.DE</v>
      </c>
      <c r="B4655" s="52" t="s">
        <v>191</v>
      </c>
      <c r="C4655" s="50" t="s">
        <v>13322</v>
      </c>
      <c r="D4655" s="50">
        <f>DAX__2019_2020__33[[#This Row],[Open]]*(DAX__2019_2020__33[[#This Row],[Adj Close]]/DAX__2019_2020__33[[#This Row],[Close]])</f>
        <v>117.95517477746785</v>
      </c>
      <c r="E4655" s="50" t="s">
        <v>4315</v>
      </c>
      <c r="F4655" s="50" t="s">
        <v>4731</v>
      </c>
      <c r="G4655" s="50" t="s">
        <v>13331</v>
      </c>
      <c r="H4655" s="50" t="s">
        <v>13332</v>
      </c>
      <c r="I4655" s="50">
        <f>(DAX__2019_2020__33[[#This Row],[Adj Close]]-DAX__2019_2020__33[[#This Row],[Adj Open]])/DAX__2019_2020__33[[#This Row],[Adj Open]]</f>
        <v>-7.9775031189071699E-4</v>
      </c>
      <c r="J4655" s="50">
        <f>DAX__2019_2020__33[[#This Row],[Adj Close]]-DAX__2019_2020__33[[#This Row],[Adj Open]]</f>
        <v>-9.4098777467849004E-2</v>
      </c>
      <c r="K4655" s="50">
        <v>347305</v>
      </c>
    </row>
    <row r="4656" spans="1:11" x14ac:dyDescent="0.3">
      <c r="A4656" s="51" t="str">
        <f t="shared" si="77"/>
        <v>DB1.DE</v>
      </c>
      <c r="B4656" s="52" t="s">
        <v>192</v>
      </c>
      <c r="C4656" s="50" t="s">
        <v>4359</v>
      </c>
      <c r="D4656" s="50">
        <f>DAX__2019_2020__33[[#This Row],[Open]]*(DAX__2019_2020__33[[#This Row],[Adj Close]]/DAX__2019_2020__33[[#This Row],[Close]])</f>
        <v>118.47272980481058</v>
      </c>
      <c r="E4656" s="50" t="s">
        <v>4480</v>
      </c>
      <c r="F4656" s="50" t="s">
        <v>13333</v>
      </c>
      <c r="G4656" s="50" t="s">
        <v>13334</v>
      </c>
      <c r="H4656" s="50" t="s">
        <v>13335</v>
      </c>
      <c r="I4656" s="50">
        <f>(DAX__2019_2020__33[[#This Row],[Adj Close]]-DAX__2019_2020__33[[#This Row],[Adj Open]])/DAX__2019_2020__33[[#This Row],[Adj Open]]</f>
        <v>3.574233461886735E-3</v>
      </c>
      <c r="J4656" s="50">
        <f>DAX__2019_2020__33[[#This Row],[Adj Close]]-DAX__2019_2020__33[[#This Row],[Adj Open]]</f>
        <v>0.42344919518941992</v>
      </c>
      <c r="K4656" s="50">
        <v>416612</v>
      </c>
    </row>
    <row r="4657" spans="1:11" x14ac:dyDescent="0.3">
      <c r="A4657" s="51" t="str">
        <f t="shared" si="77"/>
        <v>DB1.DE</v>
      </c>
      <c r="B4657" s="52" t="s">
        <v>193</v>
      </c>
      <c r="C4657" s="50" t="s">
        <v>13336</v>
      </c>
      <c r="D4657" s="50">
        <f>DAX__2019_2020__33[[#This Row],[Open]]*(DAX__2019_2020__33[[#This Row],[Adj Close]]/DAX__2019_2020__33[[#This Row],[Close]])</f>
        <v>120.30768382395823</v>
      </c>
      <c r="E4657" s="50" t="s">
        <v>11929</v>
      </c>
      <c r="F4657" s="50" t="s">
        <v>13337</v>
      </c>
      <c r="G4657" s="50" t="s">
        <v>13338</v>
      </c>
      <c r="H4657" s="50" t="s">
        <v>13339</v>
      </c>
      <c r="I4657" s="50">
        <f>(DAX__2019_2020__33[[#This Row],[Adj Close]]-DAX__2019_2020__33[[#This Row],[Adj Open]])/DAX__2019_2020__33[[#This Row],[Adj Open]]</f>
        <v>-7.0395073451624494E-3</v>
      </c>
      <c r="J4657" s="50">
        <f>DAX__2019_2020__33[[#This Row],[Adj Close]]-DAX__2019_2020__33[[#This Row],[Adj Open]]</f>
        <v>-0.84690682395823558</v>
      </c>
      <c r="K4657" s="50">
        <v>671374</v>
      </c>
    </row>
    <row r="4658" spans="1:11" x14ac:dyDescent="0.3">
      <c r="A4658" s="51" t="str">
        <f t="shared" si="77"/>
        <v>DB1.DE</v>
      </c>
      <c r="B4658" s="52" t="s">
        <v>194</v>
      </c>
      <c r="C4658" s="50" t="s">
        <v>4439</v>
      </c>
      <c r="D4658" s="50">
        <f>DAX__2019_2020__33[[#This Row],[Open]]*(DAX__2019_2020__33[[#This Row],[Adj Close]]/DAX__2019_2020__33[[#This Row],[Close]])</f>
        <v>119.41373137820203</v>
      </c>
      <c r="E4658" s="50" t="s">
        <v>13340</v>
      </c>
      <c r="F4658" s="50" t="s">
        <v>4359</v>
      </c>
      <c r="G4658" s="50" t="s">
        <v>13338</v>
      </c>
      <c r="H4658" s="50" t="s">
        <v>13339</v>
      </c>
      <c r="I4658" s="50">
        <f>(DAX__2019_2020__33[[#This Row],[Adj Close]]-DAX__2019_2020__33[[#This Row],[Adj Open]])/DAX__2019_2020__33[[#This Row],[Adj Open]]</f>
        <v>3.939716249964776E-4</v>
      </c>
      <c r="J4658" s="50">
        <f>DAX__2019_2020__33[[#This Row],[Adj Close]]-DAX__2019_2020__33[[#This Row],[Adj Open]]</f>
        <v>4.7045621797963122E-2</v>
      </c>
      <c r="K4658" s="50">
        <v>453565</v>
      </c>
    </row>
    <row r="4659" spans="1:11" x14ac:dyDescent="0.3">
      <c r="A4659" s="51" t="str">
        <f t="shared" si="77"/>
        <v>DB1.DE</v>
      </c>
      <c r="B4659" s="52" t="s">
        <v>195</v>
      </c>
      <c r="C4659" s="50" t="s">
        <v>4462</v>
      </c>
      <c r="D4659" s="50">
        <f>DAX__2019_2020__33[[#This Row],[Open]]*(DAX__2019_2020__33[[#This Row],[Adj Close]]/DAX__2019_2020__33[[#This Row],[Close]])</f>
        <v>119.13142668100879</v>
      </c>
      <c r="E4659" s="50" t="s">
        <v>13341</v>
      </c>
      <c r="F4659" s="50" t="s">
        <v>13333</v>
      </c>
      <c r="G4659" s="50" t="s">
        <v>13342</v>
      </c>
      <c r="H4659" s="50" t="s">
        <v>13343</v>
      </c>
      <c r="I4659" s="50">
        <f>(DAX__2019_2020__33[[#This Row],[Adj Close]]-DAX__2019_2020__33[[#This Row],[Adj Open]])/DAX__2019_2020__33[[#This Row],[Adj Open]]</f>
        <v>-6.7140443398743584E-3</v>
      </c>
      <c r="J4659" s="50">
        <f>DAX__2019_2020__33[[#This Row],[Adj Close]]-DAX__2019_2020__33[[#This Row],[Adj Open]]</f>
        <v>-0.79985368100878418</v>
      </c>
      <c r="K4659" s="50">
        <v>524657</v>
      </c>
    </row>
    <row r="4660" spans="1:11" x14ac:dyDescent="0.3">
      <c r="A4660" s="51" t="str">
        <f t="shared" si="77"/>
        <v>DB1.DE</v>
      </c>
      <c r="B4660" s="52" t="s">
        <v>196</v>
      </c>
      <c r="C4660" s="50" t="s">
        <v>13318</v>
      </c>
      <c r="D4660" s="50">
        <f>DAX__2019_2020__33[[#This Row],[Open]]*(DAX__2019_2020__33[[#This Row],[Adj Close]]/DAX__2019_2020__33[[#This Row],[Close]])</f>
        <v>118.23747737654318</v>
      </c>
      <c r="E4660" s="50" t="s">
        <v>4346</v>
      </c>
      <c r="F4660" s="50" t="s">
        <v>13344</v>
      </c>
      <c r="G4660" s="50" t="s">
        <v>12261</v>
      </c>
      <c r="H4660" s="50" t="s">
        <v>13345</v>
      </c>
      <c r="I4660" s="50">
        <f>(DAX__2019_2020__33[[#This Row],[Adj Close]]-DAX__2019_2020__33[[#This Row],[Adj Open]])/DAX__2019_2020__33[[#This Row],[Adj Open]]</f>
        <v>3.978909606383708E-4</v>
      </c>
      <c r="J4660" s="50">
        <f>DAX__2019_2020__33[[#This Row],[Adj Close]]-DAX__2019_2020__33[[#This Row],[Adj Open]]</f>
        <v>4.7045623456810404E-2</v>
      </c>
      <c r="K4660" s="50">
        <v>278858</v>
      </c>
    </row>
    <row r="4661" spans="1:11" x14ac:dyDescent="0.3">
      <c r="A4661" s="51" t="str">
        <f t="shared" si="77"/>
        <v>DB1.DE</v>
      </c>
      <c r="B4661" s="52" t="s">
        <v>197</v>
      </c>
      <c r="C4661" s="50" t="s">
        <v>4463</v>
      </c>
      <c r="D4661" s="50">
        <f>DAX__2019_2020__33[[#This Row],[Open]]*(DAX__2019_2020__33[[#This Row],[Adj Close]]/DAX__2019_2020__33[[#This Row],[Close]])</f>
        <v>117.15532035270542</v>
      </c>
      <c r="E4661" s="50" t="s">
        <v>13331</v>
      </c>
      <c r="F4661" s="50" t="s">
        <v>13166</v>
      </c>
      <c r="G4661" s="50" t="s">
        <v>13346</v>
      </c>
      <c r="H4661" s="50" t="s">
        <v>13347</v>
      </c>
      <c r="I4661" s="50">
        <f>(DAX__2019_2020__33[[#This Row],[Adj Close]]-DAX__2019_2020__33[[#This Row],[Adj Open]])/DAX__2019_2020__33[[#This Row],[Adj Open]]</f>
        <v>2.0080321285140578E-3</v>
      </c>
      <c r="J4661" s="50">
        <f>DAX__2019_2020__33[[#This Row],[Adj Close]]-DAX__2019_2020__33[[#This Row],[Adj Open]]</f>
        <v>0.23525164729458936</v>
      </c>
      <c r="K4661" s="50">
        <v>504029</v>
      </c>
    </row>
    <row r="4662" spans="1:11" x14ac:dyDescent="0.3">
      <c r="A4662" s="51" t="str">
        <f t="shared" si="77"/>
        <v>DB1.DE</v>
      </c>
      <c r="B4662" s="52" t="s">
        <v>198</v>
      </c>
      <c r="C4662" s="50" t="s">
        <v>13344</v>
      </c>
      <c r="D4662" s="50">
        <f>DAX__2019_2020__33[[#This Row],[Open]]*(DAX__2019_2020__33[[#This Row],[Adj Close]]/DAX__2019_2020__33[[#This Row],[Close]])</f>
        <v>117.67287429772325</v>
      </c>
      <c r="E4662" s="50" t="s">
        <v>13337</v>
      </c>
      <c r="F4662" s="50" t="s">
        <v>4476</v>
      </c>
      <c r="G4662" s="50" t="s">
        <v>4471</v>
      </c>
      <c r="H4662" s="50" t="s">
        <v>13348</v>
      </c>
      <c r="I4662" s="50">
        <f>(DAX__2019_2020__33[[#This Row],[Adj Close]]-DAX__2019_2020__33[[#This Row],[Adj Open]])/DAX__2019_2020__33[[#This Row],[Adj Open]]</f>
        <v>1.1595337586677273E-2</v>
      </c>
      <c r="J4662" s="50">
        <f>DAX__2019_2020__33[[#This Row],[Adj Close]]-DAX__2019_2020__33[[#This Row],[Adj Open]]</f>
        <v>1.3644567022767404</v>
      </c>
      <c r="K4662" s="50">
        <v>592502</v>
      </c>
    </row>
    <row r="4663" spans="1:11" x14ac:dyDescent="0.3">
      <c r="A4663" s="51" t="str">
        <f t="shared" si="77"/>
        <v>DB1.DE</v>
      </c>
      <c r="B4663" s="52" t="s">
        <v>199</v>
      </c>
      <c r="C4663" s="50" t="s">
        <v>11919</v>
      </c>
      <c r="D4663" s="50">
        <f>DAX__2019_2020__33[[#This Row],[Open]]*(DAX__2019_2020__33[[#This Row],[Adj Close]]/DAX__2019_2020__33[[#This Row],[Close]])</f>
        <v>118.943228713132</v>
      </c>
      <c r="E4663" s="50" t="s">
        <v>13349</v>
      </c>
      <c r="F4663" s="50" t="s">
        <v>13318</v>
      </c>
      <c r="G4663" s="50" t="s">
        <v>4511</v>
      </c>
      <c r="H4663" s="50" t="s">
        <v>13350</v>
      </c>
      <c r="I4663" s="50">
        <f>(DAX__2019_2020__33[[#This Row],[Adj Close]]-DAX__2019_2020__33[[#This Row],[Adj Open]])/DAX__2019_2020__33[[#This Row],[Adj Open]]</f>
        <v>-7.91131316595973E-4</v>
      </c>
      <c r="J4663" s="50">
        <f>DAX__2019_2020__33[[#This Row],[Adj Close]]-DAX__2019_2020__33[[#This Row],[Adj Open]]</f>
        <v>-9.4099713131996054E-2</v>
      </c>
      <c r="K4663" s="50">
        <v>499864</v>
      </c>
    </row>
    <row r="4664" spans="1:11" x14ac:dyDescent="0.3">
      <c r="A4664" s="51" t="str">
        <f t="shared" si="77"/>
        <v>DB1.DE</v>
      </c>
      <c r="B4664" s="52" t="s">
        <v>200</v>
      </c>
      <c r="C4664" s="50" t="s">
        <v>4376</v>
      </c>
      <c r="D4664" s="50">
        <f>DAX__2019_2020__33[[#This Row],[Open]]*(DAX__2019_2020__33[[#This Row],[Adj Close]]/DAX__2019_2020__33[[#This Row],[Close]])</f>
        <v>119.5078366585672</v>
      </c>
      <c r="E4664" s="50" t="s">
        <v>13340</v>
      </c>
      <c r="F4664" s="50" t="s">
        <v>4727</v>
      </c>
      <c r="G4664" s="50" t="s">
        <v>12568</v>
      </c>
      <c r="H4664" s="50" t="s">
        <v>13351</v>
      </c>
      <c r="I4664" s="50">
        <f>(DAX__2019_2020__33[[#This Row],[Adj Close]]-DAX__2019_2020__33[[#This Row],[Adj Open]])/DAX__2019_2020__33[[#This Row],[Adj Open]]</f>
        <v>-1.2598409448818891E-2</v>
      </c>
      <c r="J4664" s="50">
        <f>DAX__2019_2020__33[[#This Row],[Adj Close]]-DAX__2019_2020__33[[#This Row],[Adj Open]]</f>
        <v>-1.5056086585671977</v>
      </c>
      <c r="K4664" s="50">
        <v>462903</v>
      </c>
    </row>
    <row r="4665" spans="1:11" x14ac:dyDescent="0.3">
      <c r="A4665" s="51" t="str">
        <f t="shared" si="77"/>
        <v>DB1.DE</v>
      </c>
      <c r="B4665" s="52" t="s">
        <v>201</v>
      </c>
      <c r="C4665" s="50" t="s">
        <v>12470</v>
      </c>
      <c r="D4665" s="50">
        <f>DAX__2019_2020__33[[#This Row],[Open]]*(DAX__2019_2020__33[[#This Row],[Adj Close]]/DAX__2019_2020__33[[#This Row],[Close]])</f>
        <v>118.09632166570216</v>
      </c>
      <c r="E4665" s="50" t="s">
        <v>4480</v>
      </c>
      <c r="F4665" s="50" t="s">
        <v>13333</v>
      </c>
      <c r="G4665" s="50" t="s">
        <v>4480</v>
      </c>
      <c r="H4665" s="50" t="s">
        <v>13352</v>
      </c>
      <c r="I4665" s="50">
        <f>(DAX__2019_2020__33[[#This Row],[Adj Close]]-DAX__2019_2020__33[[#This Row],[Adj Open]])/DAX__2019_2020__33[[#This Row],[Adj Open]]</f>
        <v>1.0358589641434277E-2</v>
      </c>
      <c r="J4665" s="50">
        <f>DAX__2019_2020__33[[#This Row],[Adj Close]]-DAX__2019_2020__33[[#This Row],[Adj Open]]</f>
        <v>1.2233113342978328</v>
      </c>
      <c r="K4665" s="50">
        <v>1374676</v>
      </c>
    </row>
    <row r="4666" spans="1:11" x14ac:dyDescent="0.3">
      <c r="A4666" s="51" t="str">
        <f t="shared" si="77"/>
        <v>DB1.DE</v>
      </c>
      <c r="B4666" s="52" t="s">
        <v>202</v>
      </c>
      <c r="C4666" s="50" t="s">
        <v>13353</v>
      </c>
      <c r="D4666" s="50">
        <f>DAX__2019_2020__33[[#This Row],[Open]]*(DAX__2019_2020__33[[#This Row],[Adj Close]]/DAX__2019_2020__33[[#This Row],[Close]])</f>
        <v>119.27258708049803</v>
      </c>
      <c r="E4666" s="50" t="s">
        <v>13354</v>
      </c>
      <c r="F4666" s="50" t="s">
        <v>4346</v>
      </c>
      <c r="G4666" s="50" t="s">
        <v>13355</v>
      </c>
      <c r="H4666" s="50" t="s">
        <v>13356</v>
      </c>
      <c r="I4666" s="50">
        <f>(DAX__2019_2020__33[[#This Row],[Adj Close]]-DAX__2019_2020__33[[#This Row],[Adj Open]])/DAX__2019_2020__33[[#This Row],[Adj Open]]</f>
        <v>-4.7337120315582605E-3</v>
      </c>
      <c r="J4666" s="50">
        <f>DAX__2019_2020__33[[#This Row],[Adj Close]]-DAX__2019_2020__33[[#This Row],[Adj Open]]</f>
        <v>-0.56460208049803384</v>
      </c>
      <c r="K4666" s="50">
        <v>417164</v>
      </c>
    </row>
    <row r="4667" spans="1:11" x14ac:dyDescent="0.3">
      <c r="A4667" s="51" t="str">
        <f t="shared" si="77"/>
        <v>DB1.DE</v>
      </c>
      <c r="B4667" s="52" t="s">
        <v>203</v>
      </c>
      <c r="C4667" s="50" t="s">
        <v>13318</v>
      </c>
      <c r="D4667" s="50">
        <f>DAX__2019_2020__33[[#This Row],[Open]]*(DAX__2019_2020__33[[#This Row],[Adj Close]]/DAX__2019_2020__33[[#This Row],[Close]])</f>
        <v>118.2374798565891</v>
      </c>
      <c r="E4667" s="50" t="s">
        <v>13341</v>
      </c>
      <c r="F4667" s="50" t="s">
        <v>13318</v>
      </c>
      <c r="G4667" s="50" t="s">
        <v>13337</v>
      </c>
      <c r="H4667" s="50" t="s">
        <v>13357</v>
      </c>
      <c r="I4667" s="50">
        <f>(DAX__2019_2020__33[[#This Row],[Adj Close]]-DAX__2019_2020__33[[#This Row],[Adj Open]])/DAX__2019_2020__33[[#This Row],[Adj Open]]</f>
        <v>9.550306254670857E-3</v>
      </c>
      <c r="J4667" s="50">
        <f>DAX__2019_2020__33[[#This Row],[Adj Close]]-DAX__2019_2020__33[[#This Row],[Adj Open]]</f>
        <v>1.1292041434109024</v>
      </c>
      <c r="K4667" s="50">
        <v>324128</v>
      </c>
    </row>
    <row r="4668" spans="1:11" x14ac:dyDescent="0.3">
      <c r="A4668" s="51" t="str">
        <f t="shared" si="77"/>
        <v>DB1.DE</v>
      </c>
      <c r="B4668" s="52" t="s">
        <v>204</v>
      </c>
      <c r="C4668" s="50" t="s">
        <v>11915</v>
      </c>
      <c r="D4668" s="50">
        <f>DAX__2019_2020__33[[#This Row],[Open]]*(DAX__2019_2020__33[[#This Row],[Adj Close]]/DAX__2019_2020__33[[#This Row],[Close]])</f>
        <v>118.80207869466157</v>
      </c>
      <c r="E4668" s="50" t="s">
        <v>11919</v>
      </c>
      <c r="F4668" s="50" t="s">
        <v>13346</v>
      </c>
      <c r="G4668" s="50" t="s">
        <v>12330</v>
      </c>
      <c r="H4668" s="50" t="s">
        <v>13328</v>
      </c>
      <c r="I4668" s="50">
        <f>(DAX__2019_2020__33[[#This Row],[Adj Close]]-DAX__2019_2020__33[[#This Row],[Adj Open]])/DAX__2019_2020__33[[#This Row],[Adj Open]]</f>
        <v>-1.1485124752475246E-2</v>
      </c>
      <c r="J4668" s="50">
        <f>DAX__2019_2020__33[[#This Row],[Adj Close]]-DAX__2019_2020__33[[#This Row],[Adj Open]]</f>
        <v>-1.3644566946615697</v>
      </c>
      <c r="K4668" s="50">
        <v>509047</v>
      </c>
    </row>
    <row r="4669" spans="1:11" x14ac:dyDescent="0.3">
      <c r="A4669" s="51" t="str">
        <f t="shared" si="77"/>
        <v>DB1.DE</v>
      </c>
      <c r="B4669" s="52" t="s">
        <v>205</v>
      </c>
      <c r="C4669" s="50" t="s">
        <v>13331</v>
      </c>
      <c r="D4669" s="50">
        <f>DAX__2019_2020__33[[#This Row],[Open]]*(DAX__2019_2020__33[[#This Row],[Adj Close]]/DAX__2019_2020__33[[#This Row],[Close]])</f>
        <v>117.86107147773278</v>
      </c>
      <c r="E4669" s="50" t="s">
        <v>13331</v>
      </c>
      <c r="F4669" s="50" t="s">
        <v>4328</v>
      </c>
      <c r="G4669" s="50" t="s">
        <v>4193</v>
      </c>
      <c r="H4669" s="50" t="s">
        <v>13358</v>
      </c>
      <c r="I4669" s="50">
        <f>(DAX__2019_2020__33[[#This Row],[Adj Close]]-DAX__2019_2020__33[[#This Row],[Adj Open]])/DAX__2019_2020__33[[#This Row],[Adj Open]]</f>
        <v>-1.3972055888223449E-2</v>
      </c>
      <c r="J4669" s="50">
        <f>DAX__2019_2020__33[[#This Row],[Adj Close]]-DAX__2019_2020__33[[#This Row],[Adj Open]]</f>
        <v>-1.646761477732781</v>
      </c>
      <c r="K4669" s="50">
        <v>483827</v>
      </c>
    </row>
    <row r="4670" spans="1:11" x14ac:dyDescent="0.3">
      <c r="A4670" s="51" t="str">
        <f t="shared" si="77"/>
        <v>DB1.DE</v>
      </c>
      <c r="B4670" s="52" t="s">
        <v>206</v>
      </c>
      <c r="C4670" s="50" t="s">
        <v>13327</v>
      </c>
      <c r="D4670" s="50">
        <f>DAX__2019_2020__33[[#This Row],[Open]]*(DAX__2019_2020__33[[#This Row],[Adj Close]]/DAX__2019_2020__33[[#This Row],[Close]])</f>
        <v>116.26136336463769</v>
      </c>
      <c r="E4670" s="50" t="s">
        <v>13359</v>
      </c>
      <c r="F4670" s="50" t="s">
        <v>13327</v>
      </c>
      <c r="G4670" s="50" t="s">
        <v>4476</v>
      </c>
      <c r="H4670" s="50" t="s">
        <v>13360</v>
      </c>
      <c r="I4670" s="50">
        <f>(DAX__2019_2020__33[[#This Row],[Adj Close]]-DAX__2019_2020__33[[#This Row],[Adj Open]])/DAX__2019_2020__33[[#This Row],[Adj Open]]</f>
        <v>6.8797974857190943E-3</v>
      </c>
      <c r="J4670" s="50">
        <f>DAX__2019_2020__33[[#This Row],[Adj Close]]-DAX__2019_2020__33[[#This Row],[Adj Open]]</f>
        <v>0.79985463536230839</v>
      </c>
      <c r="K4670" s="50">
        <v>476264</v>
      </c>
    </row>
    <row r="4671" spans="1:11" x14ac:dyDescent="0.3">
      <c r="A4671" s="51" t="str">
        <f t="shared" si="77"/>
        <v>DB1.DE</v>
      </c>
      <c r="B4671" s="52" t="s">
        <v>207</v>
      </c>
      <c r="C4671" s="50" t="s">
        <v>4611</v>
      </c>
      <c r="D4671" s="50">
        <f>DAX__2019_2020__33[[#This Row],[Open]]*(DAX__2019_2020__33[[#This Row],[Adj Close]]/DAX__2019_2020__33[[#This Row],[Close]])</f>
        <v>117.81401368653451</v>
      </c>
      <c r="E4671" s="50" t="s">
        <v>4380</v>
      </c>
      <c r="F4671" s="50" t="s">
        <v>4716</v>
      </c>
      <c r="G4671" s="50" t="s">
        <v>13361</v>
      </c>
      <c r="H4671" s="50" t="s">
        <v>13362</v>
      </c>
      <c r="I4671" s="50">
        <f>(DAX__2019_2020__33[[#This Row],[Adj Close]]-DAX__2019_2020__33[[#This Row],[Adj Open]])/DAX__2019_2020__33[[#This Row],[Adj Open]]</f>
        <v>2.1565535660516121E-2</v>
      </c>
      <c r="J4671" s="50">
        <f>DAX__2019_2020__33[[#This Row],[Adj Close]]-DAX__2019_2020__33[[#This Row],[Adj Open]]</f>
        <v>2.5407223134654942</v>
      </c>
      <c r="K4671" s="50">
        <v>705870</v>
      </c>
    </row>
    <row r="4672" spans="1:11" x14ac:dyDescent="0.3">
      <c r="A4672" s="51" t="str">
        <f t="shared" si="77"/>
        <v>DB1.DE</v>
      </c>
      <c r="B4672" s="52" t="s">
        <v>208</v>
      </c>
      <c r="C4672" s="50" t="s">
        <v>13361</v>
      </c>
      <c r="D4672" s="50">
        <f>DAX__2019_2020__33[[#This Row],[Open]]*(DAX__2019_2020__33[[#This Row],[Adj Close]]/DAX__2019_2020__33[[#This Row],[Close]])</f>
        <v>120.35473549090348</v>
      </c>
      <c r="E4672" s="50" t="s">
        <v>4874</v>
      </c>
      <c r="F4672" s="50" t="s">
        <v>11918</v>
      </c>
      <c r="G4672" s="50" t="s">
        <v>13363</v>
      </c>
      <c r="H4672" s="50" t="s">
        <v>13364</v>
      </c>
      <c r="I4672" s="50">
        <f>(DAX__2019_2020__33[[#This Row],[Adj Close]]-DAX__2019_2020__33[[#This Row],[Adj Open]])/DAX__2019_2020__33[[#This Row],[Adj Open]]</f>
        <v>6.254847439329996E-3</v>
      </c>
      <c r="J4672" s="50">
        <f>DAX__2019_2020__33[[#This Row],[Adj Close]]-DAX__2019_2020__33[[#This Row],[Adj Open]]</f>
        <v>0.75280050909651663</v>
      </c>
      <c r="K4672" s="50">
        <v>542928</v>
      </c>
    </row>
    <row r="4673" spans="1:11" x14ac:dyDescent="0.3">
      <c r="A4673" s="51" t="str">
        <f t="shared" si="77"/>
        <v>DB1.DE</v>
      </c>
      <c r="B4673" s="52" t="s">
        <v>209</v>
      </c>
      <c r="C4673" s="50" t="s">
        <v>12363</v>
      </c>
      <c r="D4673" s="50">
        <f>DAX__2019_2020__33[[#This Row],[Open]]*(DAX__2019_2020__33[[#This Row],[Adj Close]]/DAX__2019_2020__33[[#This Row],[Close]])</f>
        <v>121.38984602271312</v>
      </c>
      <c r="E4673" s="50" t="s">
        <v>4410</v>
      </c>
      <c r="F4673" s="50" t="s">
        <v>12363</v>
      </c>
      <c r="G4673" s="50" t="s">
        <v>12288</v>
      </c>
      <c r="H4673" s="50" t="s">
        <v>13365</v>
      </c>
      <c r="I4673" s="50">
        <f>(DAX__2019_2020__33[[#This Row],[Adj Close]]-DAX__2019_2020__33[[#This Row],[Adj Open]])/DAX__2019_2020__33[[#This Row],[Adj Open]]</f>
        <v>3.1007286821705038E-3</v>
      </c>
      <c r="J4673" s="50">
        <f>DAX__2019_2020__33[[#This Row],[Adj Close]]-DAX__2019_2020__33[[#This Row],[Adj Open]]</f>
        <v>0.37639697728688759</v>
      </c>
      <c r="K4673" s="50">
        <v>418981</v>
      </c>
    </row>
    <row r="4674" spans="1:11" x14ac:dyDescent="0.3">
      <c r="A4674" s="51" t="str">
        <f t="shared" si="77"/>
        <v>DB1.DE</v>
      </c>
      <c r="B4674" s="52" t="s">
        <v>210</v>
      </c>
      <c r="C4674" s="50" t="s">
        <v>4384</v>
      </c>
      <c r="D4674" s="50">
        <f>DAX__2019_2020__33[[#This Row],[Open]]*(DAX__2019_2020__33[[#This Row],[Adj Close]]/DAX__2019_2020__33[[#This Row],[Close]])</f>
        <v>122.23674618670135</v>
      </c>
      <c r="E4674" s="50" t="s">
        <v>13366</v>
      </c>
      <c r="F4674" s="50" t="s">
        <v>13363</v>
      </c>
      <c r="G4674" s="50" t="s">
        <v>4713</v>
      </c>
      <c r="H4674" s="50" t="s">
        <v>13367</v>
      </c>
      <c r="I4674" s="50">
        <f>(DAX__2019_2020__33[[#This Row],[Adj Close]]-DAX__2019_2020__33[[#This Row],[Adj Open]])/DAX__2019_2020__33[[#This Row],[Adj Open]]</f>
        <v>-7.6975369221335399E-4</v>
      </c>
      <c r="J4674" s="50">
        <f>DAX__2019_2020__33[[#This Row],[Adj Close]]-DAX__2019_2020__33[[#This Row],[Adj Open]]</f>
        <v>-9.4092186701359992E-2</v>
      </c>
      <c r="K4674" s="50">
        <v>321899</v>
      </c>
    </row>
    <row r="4675" spans="1:11" x14ac:dyDescent="0.3">
      <c r="A4675" s="51" t="str">
        <f t="shared" ref="A4675:A4738" si="78">"DB1.DE"</f>
        <v>DB1.DE</v>
      </c>
      <c r="B4675" s="52" t="s">
        <v>211</v>
      </c>
      <c r="C4675" s="50" t="s">
        <v>11951</v>
      </c>
      <c r="D4675" s="50">
        <f>DAX__2019_2020__33[[#This Row],[Open]]*(DAX__2019_2020__33[[#This Row],[Adj Close]]/DAX__2019_2020__33[[#This Row],[Close]])</f>
        <v>122.47200526835718</v>
      </c>
      <c r="E4675" s="50" t="s">
        <v>4410</v>
      </c>
      <c r="F4675" s="50" t="s">
        <v>13368</v>
      </c>
      <c r="G4675" s="50" t="s">
        <v>13369</v>
      </c>
      <c r="H4675" s="50" t="s">
        <v>13370</v>
      </c>
      <c r="I4675" s="50">
        <f>(DAX__2019_2020__33[[#This Row],[Adj Close]]-DAX__2019_2020__33[[#This Row],[Adj Open]])/DAX__2019_2020__33[[#This Row],[Adj Open]]</f>
        <v>-1.2677634084255018E-2</v>
      </c>
      <c r="J4675" s="50">
        <f>DAX__2019_2020__33[[#This Row],[Adj Close]]-DAX__2019_2020__33[[#This Row],[Adj Open]]</f>
        <v>-1.552655268357185</v>
      </c>
      <c r="K4675" s="50">
        <v>478465</v>
      </c>
    </row>
    <row r="4676" spans="1:11" x14ac:dyDescent="0.3">
      <c r="A4676" s="51" t="str">
        <f t="shared" si="78"/>
        <v>DB1.DE</v>
      </c>
      <c r="B4676" s="52" t="s">
        <v>212</v>
      </c>
      <c r="C4676" s="50" t="s">
        <v>12003</v>
      </c>
      <c r="D4676" s="50">
        <f>DAX__2019_2020__33[[#This Row],[Open]]*(DAX__2019_2020__33[[#This Row],[Adj Close]]/DAX__2019_2020__33[[#This Row],[Close]])</f>
        <v>120.54294816708912</v>
      </c>
      <c r="E4676" s="50" t="s">
        <v>13371</v>
      </c>
      <c r="F4676" s="50" t="s">
        <v>13361</v>
      </c>
      <c r="G4676" s="50" t="s">
        <v>13372</v>
      </c>
      <c r="H4676" s="50" t="s">
        <v>13373</v>
      </c>
      <c r="I4676" s="50">
        <f>(DAX__2019_2020__33[[#This Row],[Adj Close]]-DAX__2019_2020__33[[#This Row],[Adj Open]])/DAX__2019_2020__33[[#This Row],[Adj Open]]</f>
        <v>2.7321700515766682E-3</v>
      </c>
      <c r="J4676" s="50">
        <f>DAX__2019_2020__33[[#This Row],[Adj Close]]-DAX__2019_2020__33[[#This Row],[Adj Open]]</f>
        <v>0.32934383291087954</v>
      </c>
      <c r="K4676" s="50">
        <v>348633</v>
      </c>
    </row>
    <row r="4677" spans="1:11" x14ac:dyDescent="0.3">
      <c r="A4677" s="51" t="str">
        <f t="shared" si="78"/>
        <v>DB1.DE</v>
      </c>
      <c r="B4677" s="52" t="s">
        <v>213</v>
      </c>
      <c r="C4677" s="50" t="s">
        <v>4380</v>
      </c>
      <c r="D4677" s="50">
        <f>DAX__2019_2020__33[[#This Row],[Open]]*(DAX__2019_2020__33[[#This Row],[Adj Close]]/DAX__2019_2020__33[[#This Row],[Close]])</f>
        <v>120.44884803511422</v>
      </c>
      <c r="E4677" s="50" t="s">
        <v>4386</v>
      </c>
      <c r="F4677" s="50" t="s">
        <v>13374</v>
      </c>
      <c r="G4677" s="50" t="s">
        <v>11922</v>
      </c>
      <c r="H4677" s="50" t="s">
        <v>13375</v>
      </c>
      <c r="I4677" s="50">
        <f>(DAX__2019_2020__33[[#This Row],[Adj Close]]-DAX__2019_2020__33[[#This Row],[Adj Open]])/DAX__2019_2020__33[[#This Row],[Adj Open]]</f>
        <v>2.7344218750000484E-3</v>
      </c>
      <c r="J4677" s="50">
        <f>DAX__2019_2020__33[[#This Row],[Adj Close]]-DAX__2019_2020__33[[#This Row],[Adj Open]]</f>
        <v>0.32935796488577296</v>
      </c>
      <c r="K4677" s="50">
        <v>412443</v>
      </c>
    </row>
    <row r="4678" spans="1:11" x14ac:dyDescent="0.3">
      <c r="A4678" s="51" t="str">
        <f t="shared" si="78"/>
        <v>DB1.DE</v>
      </c>
      <c r="B4678" s="52" t="s">
        <v>214</v>
      </c>
      <c r="C4678" s="50" t="s">
        <v>13363</v>
      </c>
      <c r="D4678" s="50">
        <f>DAX__2019_2020__33[[#This Row],[Open]]*(DAX__2019_2020__33[[#This Row],[Adj Close]]/DAX__2019_2020__33[[#This Row],[Close]])</f>
        <v>121.10754679807394</v>
      </c>
      <c r="E4678" s="50" t="s">
        <v>12363</v>
      </c>
      <c r="F4678" s="50" t="s">
        <v>13361</v>
      </c>
      <c r="G4678" s="50" t="s">
        <v>4380</v>
      </c>
      <c r="H4678" s="50" t="s">
        <v>13376</v>
      </c>
      <c r="I4678" s="50">
        <f>(DAX__2019_2020__33[[#This Row],[Adj Close]]-DAX__2019_2020__33[[#This Row],[Adj Open]])/DAX__2019_2020__33[[#This Row],[Adj Open]]</f>
        <v>-5.4389822557648444E-3</v>
      </c>
      <c r="J4678" s="50">
        <f>DAX__2019_2020__33[[#This Row],[Adj Close]]-DAX__2019_2020__33[[#This Row],[Adj Open]]</f>
        <v>-0.6587017980739347</v>
      </c>
      <c r="K4678" s="50">
        <v>317481</v>
      </c>
    </row>
    <row r="4679" spans="1:11" x14ac:dyDescent="0.3">
      <c r="A4679" s="51" t="str">
        <f t="shared" si="78"/>
        <v>DB1.DE</v>
      </c>
      <c r="B4679" s="52" t="s">
        <v>215</v>
      </c>
      <c r="C4679" s="50" t="s">
        <v>13377</v>
      </c>
      <c r="D4679" s="50">
        <f>DAX__2019_2020__33[[#This Row],[Open]]*(DAX__2019_2020__33[[#This Row],[Adj Close]]/DAX__2019_2020__33[[#This Row],[Close]])</f>
        <v>120.96640450203499</v>
      </c>
      <c r="E4679" s="50" t="s">
        <v>11944</v>
      </c>
      <c r="F4679" s="50" t="s">
        <v>13361</v>
      </c>
      <c r="G4679" s="50" t="s">
        <v>11922</v>
      </c>
      <c r="H4679" s="50" t="s">
        <v>13375</v>
      </c>
      <c r="I4679" s="50">
        <f>(DAX__2019_2020__33[[#This Row],[Adj Close]]-DAX__2019_2020__33[[#This Row],[Adj Open]])/DAX__2019_2020__33[[#This Row],[Adj Open]]</f>
        <v>-1.5557914845011945E-3</v>
      </c>
      <c r="J4679" s="50">
        <f>DAX__2019_2020__33[[#This Row],[Adj Close]]-DAX__2019_2020__33[[#This Row],[Adj Open]]</f>
        <v>-0.188198502034993</v>
      </c>
      <c r="K4679" s="50">
        <v>453451</v>
      </c>
    </row>
    <row r="4680" spans="1:11" x14ac:dyDescent="0.3">
      <c r="A4680" s="51" t="str">
        <f t="shared" si="78"/>
        <v>DB1.DE</v>
      </c>
      <c r="B4680" s="52" t="s">
        <v>216</v>
      </c>
      <c r="C4680" s="50" t="s">
        <v>4442</v>
      </c>
      <c r="D4680" s="50">
        <f>DAX__2019_2020__33[[#This Row],[Open]]*(DAX__2019_2020__33[[#This Row],[Adj Close]]/DAX__2019_2020__33[[#This Row],[Close]])</f>
        <v>120.63704006674405</v>
      </c>
      <c r="E4680" s="50" t="s">
        <v>12363</v>
      </c>
      <c r="F4680" s="50" t="s">
        <v>13338</v>
      </c>
      <c r="G4680" s="50" t="s">
        <v>4376</v>
      </c>
      <c r="H4680" s="50" t="s">
        <v>13378</v>
      </c>
      <c r="I4680" s="50">
        <f>(DAX__2019_2020__33[[#This Row],[Adj Close]]-DAX__2019_2020__33[[#This Row],[Adj Open]])/DAX__2019_2020__33[[#This Row],[Adj Open]]</f>
        <v>-9.3603512330814927E-3</v>
      </c>
      <c r="J4680" s="50">
        <f>DAX__2019_2020__33[[#This Row],[Adj Close]]-DAX__2019_2020__33[[#This Row],[Adj Open]]</f>
        <v>-1.1292050667440492</v>
      </c>
      <c r="K4680" s="50">
        <v>390282</v>
      </c>
    </row>
    <row r="4681" spans="1:11" x14ac:dyDescent="0.3">
      <c r="A4681" s="51" t="str">
        <f t="shared" si="78"/>
        <v>DB1.DE</v>
      </c>
      <c r="B4681" s="52" t="s">
        <v>217</v>
      </c>
      <c r="C4681" s="50" t="s">
        <v>4439</v>
      </c>
      <c r="D4681" s="50">
        <f>DAX__2019_2020__33[[#This Row],[Open]]*(DAX__2019_2020__33[[#This Row],[Adj Close]]/DAX__2019_2020__33[[#This Row],[Close]])</f>
        <v>119.41373571460758</v>
      </c>
      <c r="E4681" s="50" t="s">
        <v>12003</v>
      </c>
      <c r="F4681" s="50" t="s">
        <v>4471</v>
      </c>
      <c r="G4681" s="50" t="s">
        <v>12542</v>
      </c>
      <c r="H4681" s="50" t="s">
        <v>13379</v>
      </c>
      <c r="I4681" s="50">
        <f>(DAX__2019_2020__33[[#This Row],[Adj Close]]-DAX__2019_2020__33[[#This Row],[Adj Open]])/DAX__2019_2020__33[[#This Row],[Adj Open]]</f>
        <v>3.9401102609911516E-3</v>
      </c>
      <c r="J4681" s="50">
        <f>DAX__2019_2020__33[[#This Row],[Adj Close]]-DAX__2019_2020__33[[#This Row],[Adj Open]]</f>
        <v>0.47050328539241093</v>
      </c>
      <c r="K4681" s="50">
        <v>368148</v>
      </c>
    </row>
    <row r="4682" spans="1:11" x14ac:dyDescent="0.3">
      <c r="A4682" s="51" t="str">
        <f t="shared" si="78"/>
        <v>DB1.DE</v>
      </c>
      <c r="B4682" s="52" t="s">
        <v>218</v>
      </c>
      <c r="C4682" s="50" t="s">
        <v>11928</v>
      </c>
      <c r="D4682" s="50">
        <f>DAX__2019_2020__33[[#This Row],[Open]]*(DAX__2019_2020__33[[#This Row],[Adj Close]]/DAX__2019_2020__33[[#This Row],[Close]])</f>
        <v>119.79013137284011</v>
      </c>
      <c r="E4682" s="50" t="s">
        <v>13354</v>
      </c>
      <c r="F4682" s="50" t="s">
        <v>4462</v>
      </c>
      <c r="G4682" s="50" t="s">
        <v>13341</v>
      </c>
      <c r="H4682" s="50" t="s">
        <v>13380</v>
      </c>
      <c r="I4682" s="50">
        <f>(DAX__2019_2020__33[[#This Row],[Adj Close]]-DAX__2019_2020__33[[#This Row],[Adj Open]])/DAX__2019_2020__33[[#This Row],[Adj Open]]</f>
        <v>1.9638648398146393E-3</v>
      </c>
      <c r="J4682" s="50">
        <f>DAX__2019_2020__33[[#This Row],[Adj Close]]-DAX__2019_2020__33[[#This Row],[Adj Open]]</f>
        <v>0.23525162715989723</v>
      </c>
      <c r="K4682" s="50">
        <v>362008</v>
      </c>
    </row>
    <row r="4683" spans="1:11" x14ac:dyDescent="0.3">
      <c r="A4683" s="51" t="str">
        <f t="shared" si="78"/>
        <v>DB1.DE</v>
      </c>
      <c r="B4683" s="52" t="s">
        <v>219</v>
      </c>
      <c r="C4683" s="50" t="s">
        <v>13338</v>
      </c>
      <c r="D4683" s="50">
        <f>DAX__2019_2020__33[[#This Row],[Open]]*(DAX__2019_2020__33[[#This Row],[Adj Close]]/DAX__2019_2020__33[[#This Row],[Close]])</f>
        <v>119.46078669266399</v>
      </c>
      <c r="E4683" s="50" t="s">
        <v>11918</v>
      </c>
      <c r="F4683" s="50" t="s">
        <v>4462</v>
      </c>
      <c r="G4683" s="50" t="s">
        <v>13340</v>
      </c>
      <c r="H4683" s="50" t="s">
        <v>13381</v>
      </c>
      <c r="I4683" s="50">
        <f>(DAX__2019_2020__33[[#This Row],[Adj Close]]-DAX__2019_2020__33[[#This Row],[Adj Open]])/DAX__2019_2020__33[[#This Row],[Adj Open]]</f>
        <v>7.8775897883651537E-4</v>
      </c>
      <c r="J4683" s="50">
        <f>DAX__2019_2020__33[[#This Row],[Adj Close]]-DAX__2019_2020__33[[#This Row],[Adj Open]]</f>
        <v>9.4106307336019768E-2</v>
      </c>
      <c r="K4683" s="50">
        <v>477426</v>
      </c>
    </row>
    <row r="4684" spans="1:11" x14ac:dyDescent="0.3">
      <c r="A4684" s="51" t="str">
        <f t="shared" si="78"/>
        <v>DB1.DE</v>
      </c>
      <c r="B4684" s="52" t="s">
        <v>220</v>
      </c>
      <c r="C4684" s="50" t="s">
        <v>13382</v>
      </c>
      <c r="D4684" s="50">
        <f>DAX__2019_2020__33[[#This Row],[Open]]*(DAX__2019_2020__33[[#This Row],[Adj Close]]/DAX__2019_2020__33[[#This Row],[Close]])</f>
        <v>119.64898236366325</v>
      </c>
      <c r="E4684" s="50" t="s">
        <v>13369</v>
      </c>
      <c r="F4684" s="50" t="s">
        <v>4480</v>
      </c>
      <c r="G4684" s="50" t="s">
        <v>12370</v>
      </c>
      <c r="H4684" s="50" t="s">
        <v>13383</v>
      </c>
      <c r="I4684" s="50">
        <f>(DAX__2019_2020__33[[#This Row],[Adj Close]]-DAX__2019_2020__33[[#This Row],[Adj Open]])/DAX__2019_2020__33[[#This Row],[Adj Open]]</f>
        <v>9.8308453034864039E-3</v>
      </c>
      <c r="J4684" s="50">
        <f>DAX__2019_2020__33[[#This Row],[Adj Close]]-DAX__2019_2020__33[[#This Row],[Adj Open]]</f>
        <v>1.1762506363367464</v>
      </c>
      <c r="K4684" s="50">
        <v>507669</v>
      </c>
    </row>
    <row r="4685" spans="1:11" x14ac:dyDescent="0.3">
      <c r="A4685" s="51" t="str">
        <f t="shared" si="78"/>
        <v>DB1.DE</v>
      </c>
      <c r="B4685" s="52" t="s">
        <v>221</v>
      </c>
      <c r="C4685" s="50" t="s">
        <v>4874</v>
      </c>
      <c r="D4685" s="50">
        <f>DAX__2019_2020__33[[#This Row],[Open]]*(DAX__2019_2020__33[[#This Row],[Adj Close]]/DAX__2019_2020__33[[#This Row],[Close]])</f>
        <v>121.29573972084219</v>
      </c>
      <c r="E4685" s="50" t="s">
        <v>12288</v>
      </c>
      <c r="F4685" s="50" t="s">
        <v>13374</v>
      </c>
      <c r="G4685" s="50" t="s">
        <v>12288</v>
      </c>
      <c r="H4685" s="50" t="s">
        <v>13365</v>
      </c>
      <c r="I4685" s="50">
        <f>(DAX__2019_2020__33[[#This Row],[Adj Close]]-DAX__2019_2020__33[[#This Row],[Adj Open]])/DAX__2019_2020__33[[#This Row],[Adj Open]]</f>
        <v>3.8789761309066337E-3</v>
      </c>
      <c r="J4685" s="50">
        <f>DAX__2019_2020__33[[#This Row],[Adj Close]]-DAX__2019_2020__33[[#This Row],[Adj Open]]</f>
        <v>0.47050327915781054</v>
      </c>
      <c r="K4685" s="50">
        <v>653462</v>
      </c>
    </row>
    <row r="4686" spans="1:11" x14ac:dyDescent="0.3">
      <c r="A4686" s="51" t="str">
        <f t="shared" si="78"/>
        <v>DB1.DE</v>
      </c>
      <c r="B4686" s="52" t="s">
        <v>222</v>
      </c>
      <c r="C4686" s="50" t="s">
        <v>13384</v>
      </c>
      <c r="D4686" s="50">
        <f>DAX__2019_2020__33[[#This Row],[Open]]*(DAX__2019_2020__33[[#This Row],[Adj Close]]/DAX__2019_2020__33[[#This Row],[Close]])</f>
        <v>121.06048697384374</v>
      </c>
      <c r="E4686" s="50" t="s">
        <v>4386</v>
      </c>
      <c r="F4686" s="50" t="s">
        <v>13385</v>
      </c>
      <c r="G4686" s="50" t="s">
        <v>12004</v>
      </c>
      <c r="H4686" s="50" t="s">
        <v>13386</v>
      </c>
      <c r="I4686" s="50">
        <f>(DAX__2019_2020__33[[#This Row],[Adj Close]]-DAX__2019_2020__33[[#This Row],[Adj Open]])/DAX__2019_2020__33[[#This Row],[Adj Open]]</f>
        <v>-3.109164544539324E-3</v>
      </c>
      <c r="J4686" s="50">
        <f>DAX__2019_2020__33[[#This Row],[Adj Close]]-DAX__2019_2020__33[[#This Row],[Adj Open]]</f>
        <v>-0.3763969738437396</v>
      </c>
      <c r="K4686" s="50">
        <v>552585</v>
      </c>
    </row>
    <row r="4687" spans="1:11" x14ac:dyDescent="0.3">
      <c r="A4687" s="51" t="str">
        <f t="shared" si="78"/>
        <v>DB1.DE</v>
      </c>
      <c r="B4687" s="52" t="s">
        <v>223</v>
      </c>
      <c r="C4687" s="50" t="s">
        <v>13387</v>
      </c>
      <c r="D4687" s="50">
        <f>DAX__2019_2020__33[[#This Row],[Open]]*(DAX__2019_2020__33[[#This Row],[Adj Close]]/DAX__2019_2020__33[[#This Row],[Close]])</f>
        <v>121.01344935192836</v>
      </c>
      <c r="E4687" s="50" t="s">
        <v>4874</v>
      </c>
      <c r="F4687" s="50" t="s">
        <v>4518</v>
      </c>
      <c r="G4687" s="50" t="s">
        <v>11928</v>
      </c>
      <c r="H4687" s="50" t="s">
        <v>13388</v>
      </c>
      <c r="I4687" s="50">
        <f>(DAX__2019_2020__33[[#This Row],[Adj Close]]-DAX__2019_2020__33[[#This Row],[Adj Open]])/DAX__2019_2020__33[[#This Row],[Adj Open]]</f>
        <v>-1.0108887553240095E-2</v>
      </c>
      <c r="J4687" s="50">
        <f>DAX__2019_2020__33[[#This Row],[Adj Close]]-DAX__2019_2020__33[[#This Row],[Adj Open]]</f>
        <v>-1.2233113519283592</v>
      </c>
      <c r="K4687" s="50">
        <v>477516</v>
      </c>
    </row>
    <row r="4688" spans="1:11" x14ac:dyDescent="0.3">
      <c r="A4688" s="51" t="str">
        <f t="shared" si="78"/>
        <v>DB1.DE</v>
      </c>
      <c r="B4688" s="52" t="s">
        <v>224</v>
      </c>
      <c r="C4688" s="50" t="s">
        <v>11928</v>
      </c>
      <c r="D4688" s="50">
        <f>DAX__2019_2020__33[[#This Row],[Open]]*(DAX__2019_2020__33[[#This Row],[Adj Close]]/DAX__2019_2020__33[[#This Row],[Close]])</f>
        <v>119.79014260415964</v>
      </c>
      <c r="E4688" s="50" t="s">
        <v>4380</v>
      </c>
      <c r="F4688" s="50" t="s">
        <v>4359</v>
      </c>
      <c r="G4688" s="50" t="s">
        <v>4890</v>
      </c>
      <c r="H4688" s="50" t="s">
        <v>13389</v>
      </c>
      <c r="I4688" s="50">
        <f>(DAX__2019_2020__33[[#This Row],[Adj Close]]-DAX__2019_2020__33[[#This Row],[Adj Open]])/DAX__2019_2020__33[[#This Row],[Adj Open]]</f>
        <v>-4.7133227483113164E-3</v>
      </c>
      <c r="J4688" s="50">
        <f>DAX__2019_2020__33[[#This Row],[Adj Close]]-DAX__2019_2020__33[[#This Row],[Adj Open]]</f>
        <v>-0.56460960415964223</v>
      </c>
      <c r="K4688" s="50">
        <v>633712</v>
      </c>
    </row>
    <row r="4689" spans="1:11" x14ac:dyDescent="0.3">
      <c r="A4689" s="51" t="str">
        <f t="shared" si="78"/>
        <v>DB1.DE</v>
      </c>
      <c r="B4689" s="52" t="s">
        <v>225</v>
      </c>
      <c r="C4689" s="50" t="s">
        <v>13390</v>
      </c>
      <c r="D4689" s="50">
        <f>DAX__2019_2020__33[[#This Row],[Open]]*(DAX__2019_2020__33[[#This Row],[Adj Close]]/DAX__2019_2020__33[[#This Row],[Close]])</f>
        <v>119.74308178400351</v>
      </c>
      <c r="E4689" s="50" t="s">
        <v>13391</v>
      </c>
      <c r="F4689" s="50" t="s">
        <v>4462</v>
      </c>
      <c r="G4689" s="50" t="s">
        <v>13338</v>
      </c>
      <c r="H4689" s="50" t="s">
        <v>13339</v>
      </c>
      <c r="I4689" s="50">
        <f>(DAX__2019_2020__33[[#This Row],[Adj Close]]-DAX__2019_2020__33[[#This Row],[Adj Open]])/DAX__2019_2020__33[[#This Row],[Adj Open]]</f>
        <v>-2.3575874263261827E-3</v>
      </c>
      <c r="J4689" s="50">
        <f>DAX__2019_2020__33[[#This Row],[Adj Close]]-DAX__2019_2020__33[[#This Row],[Adj Open]]</f>
        <v>-0.28230478400351444</v>
      </c>
      <c r="K4689" s="50">
        <v>733043</v>
      </c>
    </row>
    <row r="4690" spans="1:11" x14ac:dyDescent="0.3">
      <c r="A4690" s="51" t="str">
        <f t="shared" si="78"/>
        <v>DB1.DE</v>
      </c>
      <c r="B4690" s="52" t="s">
        <v>226</v>
      </c>
      <c r="C4690" s="50" t="s">
        <v>4480</v>
      </c>
      <c r="D4690" s="50">
        <f>DAX__2019_2020__33[[#This Row],[Open]]*(DAX__2019_2020__33[[#This Row],[Adj Close]]/DAX__2019_2020__33[[#This Row],[Close]])</f>
        <v>119.31963338840914</v>
      </c>
      <c r="E4690" s="50" t="s">
        <v>13392</v>
      </c>
      <c r="F4690" s="50" t="s">
        <v>13393</v>
      </c>
      <c r="G4690" s="50" t="s">
        <v>13392</v>
      </c>
      <c r="H4690" s="50" t="s">
        <v>13394</v>
      </c>
      <c r="I4690" s="50">
        <f>(DAX__2019_2020__33[[#This Row],[Adj Close]]-DAX__2019_2020__33[[#This Row],[Adj Open]])/DAX__2019_2020__33[[#This Row],[Adj Open]]</f>
        <v>5.1261355254069007E-3</v>
      </c>
      <c r="J4690" s="50">
        <f>DAX__2019_2020__33[[#This Row],[Adj Close]]-DAX__2019_2020__33[[#This Row],[Adj Open]]</f>
        <v>0.61164861159085149</v>
      </c>
      <c r="K4690" s="50">
        <v>444053</v>
      </c>
    </row>
    <row r="4691" spans="1:11" x14ac:dyDescent="0.3">
      <c r="A4691" s="51" t="str">
        <f t="shared" si="78"/>
        <v>DB1.DE</v>
      </c>
      <c r="B4691" s="52" t="s">
        <v>227</v>
      </c>
      <c r="C4691" s="50" t="s">
        <v>4890</v>
      </c>
      <c r="D4691" s="50">
        <f>DAX__2019_2020__33[[#This Row],[Open]]*(DAX__2019_2020__33[[#This Row],[Adj Close]]/DAX__2019_2020__33[[#This Row],[Close]])</f>
        <v>119.22553255334589</v>
      </c>
      <c r="E4691" s="50" t="s">
        <v>13337</v>
      </c>
      <c r="F4691" s="50" t="s">
        <v>12285</v>
      </c>
      <c r="G4691" s="50" t="s">
        <v>13395</v>
      </c>
      <c r="H4691" s="50" t="s">
        <v>13396</v>
      </c>
      <c r="I4691" s="50">
        <f>(DAX__2019_2020__33[[#This Row],[Adj Close]]-DAX__2019_2020__33[[#This Row],[Adj Open]])/DAX__2019_2020__33[[#This Row],[Adj Open]]</f>
        <v>-1.8547743138462747E-2</v>
      </c>
      <c r="J4691" s="50">
        <f>DAX__2019_2020__33[[#This Row],[Adj Close]]-DAX__2019_2020__33[[#This Row],[Adj Open]]</f>
        <v>-2.2113645533458879</v>
      </c>
      <c r="K4691" s="50">
        <v>785987</v>
      </c>
    </row>
    <row r="4692" spans="1:11" x14ac:dyDescent="0.3">
      <c r="A4692" s="51" t="str">
        <f t="shared" si="78"/>
        <v>DB1.DE</v>
      </c>
      <c r="B4692" s="52" t="s">
        <v>228</v>
      </c>
      <c r="C4692" s="50" t="s">
        <v>4613</v>
      </c>
      <c r="D4692" s="50">
        <f>DAX__2019_2020__33[[#This Row],[Open]]*(DAX__2019_2020__33[[#This Row],[Adj Close]]/DAX__2019_2020__33[[#This Row],[Close]])</f>
        <v>117.24941598218356</v>
      </c>
      <c r="E4692" s="50" t="s">
        <v>13355</v>
      </c>
      <c r="F4692" s="50" t="s">
        <v>4352</v>
      </c>
      <c r="G4692" s="50" t="s">
        <v>12330</v>
      </c>
      <c r="H4692" s="50" t="s">
        <v>13328</v>
      </c>
      <c r="I4692" s="50">
        <f>(DAX__2019_2020__33[[#This Row],[Adj Close]]-DAX__2019_2020__33[[#This Row],[Adj Open]])/DAX__2019_2020__33[[#This Row],[Adj Open]]</f>
        <v>1.6051765907732912E-3</v>
      </c>
      <c r="J4692" s="50">
        <f>DAX__2019_2020__33[[#This Row],[Adj Close]]-DAX__2019_2020__33[[#This Row],[Adj Open]]</f>
        <v>0.18820601781644086</v>
      </c>
      <c r="K4692" s="50">
        <v>546575</v>
      </c>
    </row>
    <row r="4693" spans="1:11" x14ac:dyDescent="0.3">
      <c r="A4693" s="51" t="str">
        <f t="shared" si="78"/>
        <v>DB1.DE</v>
      </c>
      <c r="B4693" s="52" t="s">
        <v>229</v>
      </c>
      <c r="C4693" s="50" t="s">
        <v>13344</v>
      </c>
      <c r="D4693" s="50">
        <f>DAX__2019_2020__33[[#This Row],[Open]]*(DAX__2019_2020__33[[#This Row],[Adj Close]]/DAX__2019_2020__33[[#This Row],[Close]])</f>
        <v>117.67287082326821</v>
      </c>
      <c r="E4693" s="50" t="s">
        <v>4471</v>
      </c>
      <c r="F4693" s="50" t="s">
        <v>4338</v>
      </c>
      <c r="G4693" s="50" t="s">
        <v>4511</v>
      </c>
      <c r="H4693" s="50" t="s">
        <v>13350</v>
      </c>
      <c r="I4693" s="50">
        <f>(DAX__2019_2020__33[[#This Row],[Adj Close]]-DAX__2019_2020__33[[#This Row],[Adj Open]])/DAX__2019_2020__33[[#This Row],[Adj Open]]</f>
        <v>9.9960013595521407E-3</v>
      </c>
      <c r="J4693" s="50">
        <f>DAX__2019_2020__33[[#This Row],[Adj Close]]-DAX__2019_2020__33[[#This Row],[Adj Open]]</f>
        <v>1.1762581767317926</v>
      </c>
      <c r="K4693" s="50">
        <v>535432</v>
      </c>
    </row>
    <row r="4694" spans="1:11" x14ac:dyDescent="0.3">
      <c r="A4694" s="51" t="str">
        <f t="shared" si="78"/>
        <v>DB1.DE</v>
      </c>
      <c r="B4694" s="52" t="s">
        <v>230</v>
      </c>
      <c r="C4694" s="50" t="s">
        <v>4376</v>
      </c>
      <c r="D4694" s="50">
        <f>DAX__2019_2020__33[[#This Row],[Open]]*(DAX__2019_2020__33[[#This Row],[Adj Close]]/DAX__2019_2020__33[[#This Row],[Close]])</f>
        <v>119.50783743609021</v>
      </c>
      <c r="E4694" s="50" t="s">
        <v>11954</v>
      </c>
      <c r="F4694" s="50" t="s">
        <v>13353</v>
      </c>
      <c r="G4694" s="50" t="s">
        <v>4705</v>
      </c>
      <c r="H4694" s="50" t="s">
        <v>13397</v>
      </c>
      <c r="I4694" s="50">
        <f>(DAX__2019_2020__33[[#This Row],[Adj Close]]-DAX__2019_2020__33[[#This Row],[Adj Open]])/DAX__2019_2020__33[[#This Row],[Adj Open]]</f>
        <v>4.7244094488189038E-2</v>
      </c>
      <c r="J4694" s="50">
        <f>DAX__2019_2020__33[[#This Row],[Adj Close]]-DAX__2019_2020__33[[#This Row],[Adj Open]]</f>
        <v>5.6460395639097811</v>
      </c>
      <c r="K4694" s="50">
        <v>1074681</v>
      </c>
    </row>
    <row r="4695" spans="1:11" x14ac:dyDescent="0.3">
      <c r="A4695" s="51" t="str">
        <f t="shared" si="78"/>
        <v>DB1.DE</v>
      </c>
      <c r="B4695" s="52" t="s">
        <v>231</v>
      </c>
      <c r="C4695" s="50" t="s">
        <v>13398</v>
      </c>
      <c r="D4695" s="50">
        <f>DAX__2019_2020__33[[#This Row],[Open]]*(DAX__2019_2020__33[[#This Row],[Adj Close]]/DAX__2019_2020__33[[#This Row],[Close]])</f>
        <v>124.35400419469889</v>
      </c>
      <c r="E4695" s="50" t="s">
        <v>4414</v>
      </c>
      <c r="F4695" s="50" t="s">
        <v>13399</v>
      </c>
      <c r="G4695" s="50" t="s">
        <v>13399</v>
      </c>
      <c r="H4695" s="50" t="s">
        <v>13400</v>
      </c>
      <c r="I4695" s="50">
        <f>(DAX__2019_2020__33[[#This Row],[Adj Close]]-DAX__2019_2020__33[[#This Row],[Adj Open]])/DAX__2019_2020__33[[#This Row],[Adj Open]]</f>
        <v>-1.5890965534209378E-2</v>
      </c>
      <c r="J4695" s="50">
        <f>DAX__2019_2020__33[[#This Row],[Adj Close]]-DAX__2019_2020__33[[#This Row],[Adj Open]]</f>
        <v>-1.9761051946988886</v>
      </c>
      <c r="K4695" s="50">
        <v>753685</v>
      </c>
    </row>
    <row r="4696" spans="1:11" x14ac:dyDescent="0.3">
      <c r="A4696" s="51" t="str">
        <f t="shared" si="78"/>
        <v>DB1.DE</v>
      </c>
      <c r="B4696" s="52" t="s">
        <v>232</v>
      </c>
      <c r="C4696" s="50" t="s">
        <v>4887</v>
      </c>
      <c r="D4696" s="50">
        <f>DAX__2019_2020__33[[#This Row],[Open]]*(DAX__2019_2020__33[[#This Row],[Adj Close]]/DAX__2019_2020__33[[#This Row],[Close]])</f>
        <v>121.95445491983217</v>
      </c>
      <c r="E4696" s="50" t="s">
        <v>11938</v>
      </c>
      <c r="F4696" s="50" t="s">
        <v>12542</v>
      </c>
      <c r="G4696" s="50" t="s">
        <v>4444</v>
      </c>
      <c r="H4696" s="50" t="s">
        <v>13401</v>
      </c>
      <c r="I4696" s="50">
        <f>(DAX__2019_2020__33[[#This Row],[Adj Close]]-DAX__2019_2020__33[[#This Row],[Adj Open]])/DAX__2019_2020__33[[#This Row],[Adj Open]]</f>
        <v>-1.4660562592875185E-2</v>
      </c>
      <c r="J4696" s="50">
        <f>DAX__2019_2020__33[[#This Row],[Adj Close]]-DAX__2019_2020__33[[#This Row],[Adj Open]]</f>
        <v>-1.7879209198321746</v>
      </c>
      <c r="K4696" s="50">
        <v>535367</v>
      </c>
    </row>
    <row r="4697" spans="1:11" x14ac:dyDescent="0.3">
      <c r="A4697" s="51" t="str">
        <f t="shared" si="78"/>
        <v>DB1.DE</v>
      </c>
      <c r="B4697" s="52" t="s">
        <v>233</v>
      </c>
      <c r="C4697" s="50" t="s">
        <v>11946</v>
      </c>
      <c r="D4697" s="50">
        <f>DAX__2019_2020__33[[#This Row],[Open]]*(DAX__2019_2020__33[[#This Row],[Adj Close]]/DAX__2019_2020__33[[#This Row],[Close]])</f>
        <v>119.6960315543057</v>
      </c>
      <c r="E4697" s="50" t="s">
        <v>4444</v>
      </c>
      <c r="F4697" s="50" t="s">
        <v>4510</v>
      </c>
      <c r="G4697" s="50" t="s">
        <v>4510</v>
      </c>
      <c r="H4697" s="50" t="s">
        <v>13402</v>
      </c>
      <c r="I4697" s="50">
        <f>(DAX__2019_2020__33[[#This Row],[Adj Close]]-DAX__2019_2020__33[[#This Row],[Adj Open]])/DAX__2019_2020__33[[#This Row],[Adj Open]]</f>
        <v>-1.2578608787231318E-2</v>
      </c>
      <c r="J4697" s="50">
        <f>DAX__2019_2020__33[[#This Row],[Adj Close]]-DAX__2019_2020__33[[#This Row],[Adj Open]]</f>
        <v>-1.5056095543057069</v>
      </c>
      <c r="K4697" s="50">
        <v>706590</v>
      </c>
    </row>
    <row r="4698" spans="1:11" x14ac:dyDescent="0.3">
      <c r="A4698" s="51" t="str">
        <f t="shared" si="78"/>
        <v>DB1.DE</v>
      </c>
      <c r="B4698" s="52" t="s">
        <v>234</v>
      </c>
      <c r="C4698" s="50" t="s">
        <v>13353</v>
      </c>
      <c r="D4698" s="50">
        <f>DAX__2019_2020__33[[#This Row],[Open]]*(DAX__2019_2020__33[[#This Row],[Adj Close]]/DAX__2019_2020__33[[#This Row],[Close]])</f>
        <v>119.27257497006879</v>
      </c>
      <c r="E4698" s="50" t="s">
        <v>13403</v>
      </c>
      <c r="F4698" s="50" t="s">
        <v>13342</v>
      </c>
      <c r="G4698" s="50" t="s">
        <v>13341</v>
      </c>
      <c r="H4698" s="50" t="s">
        <v>13380</v>
      </c>
      <c r="I4698" s="50">
        <f>(DAX__2019_2020__33[[#This Row],[Adj Close]]-DAX__2019_2020__33[[#This Row],[Adj Open]])/DAX__2019_2020__33[[#This Row],[Adj Open]]</f>
        <v>6.3116607495070191E-3</v>
      </c>
      <c r="J4698" s="50">
        <f>DAX__2019_2020__33[[#This Row],[Adj Close]]-DAX__2019_2020__33[[#This Row],[Adj Open]]</f>
        <v>0.75280802993121654</v>
      </c>
      <c r="K4698" s="50">
        <v>474032</v>
      </c>
    </row>
    <row r="4699" spans="1:11" x14ac:dyDescent="0.3">
      <c r="A4699" s="51" t="str">
        <f t="shared" si="78"/>
        <v>DB1.DE</v>
      </c>
      <c r="B4699" s="52" t="s">
        <v>235</v>
      </c>
      <c r="C4699" s="50" t="s">
        <v>11927</v>
      </c>
      <c r="D4699" s="50">
        <f>DAX__2019_2020__33[[#This Row],[Open]]*(DAX__2019_2020__33[[#This Row],[Adj Close]]/DAX__2019_2020__33[[#This Row],[Close]])</f>
        <v>122.42496692821027</v>
      </c>
      <c r="E4699" s="50" t="s">
        <v>11951</v>
      </c>
      <c r="F4699" s="50" t="s">
        <v>13403</v>
      </c>
      <c r="G4699" s="50" t="s">
        <v>12363</v>
      </c>
      <c r="H4699" s="50" t="s">
        <v>13404</v>
      </c>
      <c r="I4699" s="50">
        <f>(DAX__2019_2020__33[[#This Row],[Adj Close]]-DAX__2019_2020__33[[#This Row],[Adj Open]])/DAX__2019_2020__33[[#This Row],[Adj Open]]</f>
        <v>-8.4550803172138526E-3</v>
      </c>
      <c r="J4699" s="50">
        <f>DAX__2019_2020__33[[#This Row],[Adj Close]]-DAX__2019_2020__33[[#This Row],[Adj Open]]</f>
        <v>-1.0351129282102676</v>
      </c>
      <c r="K4699" s="50">
        <v>420571</v>
      </c>
    </row>
    <row r="4700" spans="1:11" x14ac:dyDescent="0.3">
      <c r="A4700" s="51" t="str">
        <f t="shared" si="78"/>
        <v>DB1.DE</v>
      </c>
      <c r="B4700" s="52" t="s">
        <v>236</v>
      </c>
      <c r="C4700" s="50" t="s">
        <v>13361</v>
      </c>
      <c r="D4700" s="50">
        <f>DAX__2019_2020__33[[#This Row],[Open]]*(DAX__2019_2020__33[[#This Row],[Adj Close]]/DAX__2019_2020__33[[#This Row],[Close]])</f>
        <v>120.354737810724</v>
      </c>
      <c r="E4700" s="50" t="s">
        <v>4635</v>
      </c>
      <c r="F4700" s="50" t="s">
        <v>13361</v>
      </c>
      <c r="G4700" s="50" t="s">
        <v>13377</v>
      </c>
      <c r="H4700" s="50" t="s">
        <v>13405</v>
      </c>
      <c r="I4700" s="50">
        <f>(DAX__2019_2020__33[[#This Row],[Adj Close]]-DAX__2019_2020__33[[#This Row],[Adj Open]])/DAX__2019_2020__33[[#This Row],[Adj Open]]</f>
        <v>5.0821031261595456E-3</v>
      </c>
      <c r="J4700" s="50">
        <f>DAX__2019_2020__33[[#This Row],[Adj Close]]-DAX__2019_2020__33[[#This Row],[Adj Open]]</f>
        <v>0.61165518927599294</v>
      </c>
      <c r="K4700" s="50">
        <v>432110</v>
      </c>
    </row>
    <row r="4701" spans="1:11" x14ac:dyDescent="0.3">
      <c r="A4701" s="51" t="str">
        <f t="shared" si="78"/>
        <v>DB1.DE</v>
      </c>
      <c r="B4701" s="52" t="s">
        <v>237</v>
      </c>
      <c r="C4701" s="50" t="s">
        <v>13406</v>
      </c>
      <c r="D4701" s="50">
        <f>DAX__2019_2020__33[[#This Row],[Open]]*(DAX__2019_2020__33[[#This Row],[Adj Close]]/DAX__2019_2020__33[[#This Row],[Close]])</f>
        <v>121.71920601295963</v>
      </c>
      <c r="E4701" s="50" t="s">
        <v>4410</v>
      </c>
      <c r="F4701" s="50" t="s">
        <v>13368</v>
      </c>
      <c r="G4701" s="50" t="s">
        <v>13368</v>
      </c>
      <c r="H4701" s="50" t="s">
        <v>13407</v>
      </c>
      <c r="I4701" s="50">
        <f>(DAX__2019_2020__33[[#This Row],[Adj Close]]-DAX__2019_2020__33[[#This Row],[Adj Open]])/DAX__2019_2020__33[[#This Row],[Adj Open]]</f>
        <v>-1.1983014519535514E-2</v>
      </c>
      <c r="J4701" s="50">
        <f>DAX__2019_2020__33[[#This Row],[Adj Close]]-DAX__2019_2020__33[[#This Row],[Adj Open]]</f>
        <v>-1.4585630129596296</v>
      </c>
      <c r="K4701" s="50">
        <v>249750</v>
      </c>
    </row>
    <row r="4702" spans="1:11" x14ac:dyDescent="0.3">
      <c r="A4702" s="51" t="str">
        <f t="shared" si="78"/>
        <v>DB1.DE</v>
      </c>
      <c r="B4702" s="52" t="s">
        <v>238</v>
      </c>
      <c r="C4702" s="50" t="s">
        <v>13354</v>
      </c>
      <c r="D4702" s="50">
        <f>DAX__2019_2020__33[[#This Row],[Open]]*(DAX__2019_2020__33[[#This Row],[Adj Close]]/DAX__2019_2020__33[[#This Row],[Close]])</f>
        <v>120.49588666925708</v>
      </c>
      <c r="E4702" s="50" t="s">
        <v>13363</v>
      </c>
      <c r="F4702" s="50" t="s">
        <v>4511</v>
      </c>
      <c r="G4702" s="50" t="s">
        <v>4442</v>
      </c>
      <c r="H4702" s="50" t="s">
        <v>13408</v>
      </c>
      <c r="I4702" s="50">
        <f>(DAX__2019_2020__33[[#This Row],[Adj Close]]-DAX__2019_2020__33[[#This Row],[Adj Open]])/DAX__2019_2020__33[[#This Row],[Adj Open]]</f>
        <v>1.1713705309323321E-3</v>
      </c>
      <c r="J4702" s="50">
        <f>DAX__2019_2020__33[[#This Row],[Adj Close]]-DAX__2019_2020__33[[#This Row],[Adj Open]]</f>
        <v>0.14114533074292979</v>
      </c>
      <c r="K4702" s="50">
        <v>421937</v>
      </c>
    </row>
    <row r="4703" spans="1:11" x14ac:dyDescent="0.3">
      <c r="A4703" s="51" t="str">
        <f t="shared" si="78"/>
        <v>DB1.DE</v>
      </c>
      <c r="B4703" s="52" t="s">
        <v>239</v>
      </c>
      <c r="C4703" s="50" t="s">
        <v>11947</v>
      </c>
      <c r="D4703" s="50">
        <f>DAX__2019_2020__33[[#This Row],[Open]]*(DAX__2019_2020__33[[#This Row],[Adj Close]]/DAX__2019_2020__33[[#This Row],[Close]])</f>
        <v>121.15459166844362</v>
      </c>
      <c r="E4703" s="50" t="s">
        <v>13371</v>
      </c>
      <c r="F4703" s="50" t="s">
        <v>11915</v>
      </c>
      <c r="G4703" s="50" t="s">
        <v>4518</v>
      </c>
      <c r="H4703" s="50" t="s">
        <v>13409</v>
      </c>
      <c r="I4703" s="50">
        <f>(DAX__2019_2020__33[[#This Row],[Adj Close]]-DAX__2019_2020__33[[#This Row],[Adj Open]])/DAX__2019_2020__33[[#This Row],[Adj Open]]</f>
        <v>-1.2815549514563129E-2</v>
      </c>
      <c r="J4703" s="50">
        <f>DAX__2019_2020__33[[#This Row],[Adj Close]]-DAX__2019_2020__33[[#This Row],[Adj Open]]</f>
        <v>-1.5526626684436167</v>
      </c>
      <c r="K4703" s="50">
        <v>413707</v>
      </c>
    </row>
    <row r="4704" spans="1:11" x14ac:dyDescent="0.3">
      <c r="A4704" s="51" t="str">
        <f t="shared" si="78"/>
        <v>DB1.DE</v>
      </c>
      <c r="B4704" s="52" t="s">
        <v>240</v>
      </c>
      <c r="C4704" s="50" t="s">
        <v>13340</v>
      </c>
      <c r="D4704" s="50">
        <f>DAX__2019_2020__33[[#This Row],[Open]]*(DAX__2019_2020__33[[#This Row],[Adj Close]]/DAX__2019_2020__33[[#This Row],[Close]])</f>
        <v>119.55488950592742</v>
      </c>
      <c r="E4704" s="50" t="s">
        <v>12370</v>
      </c>
      <c r="F4704" s="50" t="s">
        <v>13322</v>
      </c>
      <c r="G4704" s="50" t="s">
        <v>13390</v>
      </c>
      <c r="H4704" s="50" t="s">
        <v>13410</v>
      </c>
      <c r="I4704" s="50">
        <f>(DAX__2019_2020__33[[#This Row],[Adj Close]]-DAX__2019_2020__33[[#This Row],[Adj Open]])/DAX__2019_2020__33[[#This Row],[Adj Open]]</f>
        <v>1.5741597424440707E-3</v>
      </c>
      <c r="J4704" s="50">
        <f>DAX__2019_2020__33[[#This Row],[Adj Close]]-DAX__2019_2020__33[[#This Row],[Adj Open]]</f>
        <v>0.18819849407258005</v>
      </c>
      <c r="K4704" s="50">
        <v>527652</v>
      </c>
    </row>
    <row r="4705" spans="1:11" x14ac:dyDescent="0.3">
      <c r="A4705" s="51" t="str">
        <f t="shared" si="78"/>
        <v>DB1.DE</v>
      </c>
      <c r="B4705" s="52" t="s">
        <v>241</v>
      </c>
      <c r="C4705" s="50" t="s">
        <v>12542</v>
      </c>
      <c r="D4705" s="50">
        <f>DAX__2019_2020__33[[#This Row],[Open]]*(DAX__2019_2020__33[[#This Row],[Adj Close]]/DAX__2019_2020__33[[#This Row],[Close]])</f>
        <v>119.88424528976518</v>
      </c>
      <c r="E4705" s="50" t="s">
        <v>11945</v>
      </c>
      <c r="F4705" s="50" t="s">
        <v>13390</v>
      </c>
      <c r="G4705" s="50" t="s">
        <v>12363</v>
      </c>
      <c r="H4705" s="50" t="s">
        <v>13404</v>
      </c>
      <c r="I4705" s="50">
        <f>(DAX__2019_2020__33[[#This Row],[Adj Close]]-DAX__2019_2020__33[[#This Row],[Adj Open]])/DAX__2019_2020__33[[#This Row],[Adj Open]]</f>
        <v>1.255885380598348E-2</v>
      </c>
      <c r="J4705" s="50">
        <f>DAX__2019_2020__33[[#This Row],[Adj Close]]-DAX__2019_2020__33[[#This Row],[Adj Open]]</f>
        <v>1.5056087102348243</v>
      </c>
      <c r="K4705" s="50">
        <v>698188</v>
      </c>
    </row>
    <row r="4706" spans="1:11" x14ac:dyDescent="0.3">
      <c r="A4706" s="51" t="str">
        <f t="shared" si="78"/>
        <v>DB1.DE</v>
      </c>
      <c r="B4706" s="52" t="s">
        <v>242</v>
      </c>
      <c r="C4706" s="50" t="s">
        <v>11947</v>
      </c>
      <c r="D4706" s="50">
        <f>DAX__2019_2020__33[[#This Row],[Open]]*(DAX__2019_2020__33[[#This Row],[Adj Close]]/DAX__2019_2020__33[[#This Row],[Close]])</f>
        <v>121.15459215881745</v>
      </c>
      <c r="E4706" s="50" t="s">
        <v>11938</v>
      </c>
      <c r="F4706" s="50" t="s">
        <v>11947</v>
      </c>
      <c r="G4706" s="50" t="s">
        <v>11942</v>
      </c>
      <c r="H4706" s="50" t="s">
        <v>13411</v>
      </c>
      <c r="I4706" s="50">
        <f>(DAX__2019_2020__33[[#This Row],[Adj Close]]-DAX__2019_2020__33[[#This Row],[Adj Open]])/DAX__2019_2020__33[[#This Row],[Adj Open]]</f>
        <v>8.5437359223301951E-3</v>
      </c>
      <c r="J4706" s="50">
        <f>DAX__2019_2020__33[[#This Row],[Adj Close]]-DAX__2019_2020__33[[#This Row],[Adj Open]]</f>
        <v>1.0351128411825528</v>
      </c>
      <c r="K4706" s="50">
        <v>283144</v>
      </c>
    </row>
    <row r="4707" spans="1:11" x14ac:dyDescent="0.3">
      <c r="A4707" s="51" t="str">
        <f t="shared" si="78"/>
        <v>DB1.DE</v>
      </c>
      <c r="B4707" s="52" t="s">
        <v>243</v>
      </c>
      <c r="C4707" s="50" t="s">
        <v>4384</v>
      </c>
      <c r="D4707" s="50">
        <f>DAX__2019_2020__33[[#This Row],[Open]]*(DAX__2019_2020__33[[#This Row],[Adj Close]]/DAX__2019_2020__33[[#This Row],[Close]])</f>
        <v>122.23675114507877</v>
      </c>
      <c r="E4707" s="50" t="s">
        <v>11951</v>
      </c>
      <c r="F4707" s="50" t="s">
        <v>12006</v>
      </c>
      <c r="G4707" s="50" t="s">
        <v>11945</v>
      </c>
      <c r="H4707" s="50" t="s">
        <v>13412</v>
      </c>
      <c r="I4707" s="50">
        <f>(DAX__2019_2020__33[[#This Row],[Adj Close]]-DAX__2019_2020__33[[#This Row],[Adj Open]])/DAX__2019_2020__33[[#This Row],[Adj Open]]</f>
        <v>-3.4641802985764538E-3</v>
      </c>
      <c r="J4707" s="50">
        <f>DAX__2019_2020__33[[#This Row],[Adj Close]]-DAX__2019_2020__33[[#This Row],[Adj Open]]</f>
        <v>-0.42345014507877465</v>
      </c>
      <c r="K4707" s="50">
        <v>276430</v>
      </c>
    </row>
    <row r="4708" spans="1:11" x14ac:dyDescent="0.3">
      <c r="A4708" s="51" t="str">
        <f t="shared" si="78"/>
        <v>DB1.DE</v>
      </c>
      <c r="B4708" s="52" t="s">
        <v>244</v>
      </c>
      <c r="C4708" s="50" t="s">
        <v>13413</v>
      </c>
      <c r="D4708" s="50">
        <f>DAX__2019_2020__33[[#This Row],[Open]]*(DAX__2019_2020__33[[#This Row],[Adj Close]]/DAX__2019_2020__33[[#This Row],[Close]])</f>
        <v>121.86034951999999</v>
      </c>
      <c r="E4708" s="50" t="s">
        <v>11941</v>
      </c>
      <c r="F4708" s="50" t="s">
        <v>13413</v>
      </c>
      <c r="G4708" s="50" t="s">
        <v>13414</v>
      </c>
      <c r="H4708" s="50" t="s">
        <v>13415</v>
      </c>
      <c r="I4708" s="50">
        <f>(DAX__2019_2020__33[[#This Row],[Adj Close]]-DAX__2019_2020__33[[#This Row],[Adj Open]])/DAX__2019_2020__33[[#This Row],[Adj Open]]</f>
        <v>1.3513513513513591E-2</v>
      </c>
      <c r="J4708" s="50">
        <f>DAX__2019_2020__33[[#This Row],[Adj Close]]-DAX__2019_2020__33[[#This Row],[Adj Open]]</f>
        <v>1.6467614800000092</v>
      </c>
      <c r="K4708" s="50">
        <v>319526</v>
      </c>
    </row>
    <row r="4709" spans="1:11" x14ac:dyDescent="0.3">
      <c r="A4709" s="51" t="str">
        <f t="shared" si="78"/>
        <v>DB1.DE</v>
      </c>
      <c r="B4709" s="52" t="s">
        <v>245</v>
      </c>
      <c r="C4709" s="50" t="s">
        <v>11938</v>
      </c>
      <c r="D4709" s="50">
        <f>DAX__2019_2020__33[[#This Row],[Open]]*(DAX__2019_2020__33[[#This Row],[Adj Close]]/DAX__2019_2020__33[[#This Row],[Close]])</f>
        <v>122.89545933108677</v>
      </c>
      <c r="E4709" s="50" t="s">
        <v>4881</v>
      </c>
      <c r="F4709" s="50" t="s">
        <v>11927</v>
      </c>
      <c r="G4709" s="50" t="s">
        <v>11933</v>
      </c>
      <c r="H4709" s="50" t="s">
        <v>13416</v>
      </c>
      <c r="I4709" s="50">
        <f>(DAX__2019_2020__33[[#This Row],[Adj Close]]-DAX__2019_2020__33[[#This Row],[Adj Open]])/DAX__2019_2020__33[[#This Row],[Adj Open]]</f>
        <v>2.29699836307807E-3</v>
      </c>
      <c r="J4709" s="50">
        <f>DAX__2019_2020__33[[#This Row],[Adj Close]]-DAX__2019_2020__33[[#This Row],[Adj Open]]</f>
        <v>0.28229066891323384</v>
      </c>
      <c r="K4709" s="50">
        <v>368027</v>
      </c>
    </row>
    <row r="4710" spans="1:11" x14ac:dyDescent="0.3">
      <c r="A4710" s="51" t="str">
        <f t="shared" si="78"/>
        <v>DB1.DE</v>
      </c>
      <c r="B4710" s="52" t="s">
        <v>246</v>
      </c>
      <c r="C4710" s="50" t="s">
        <v>11965</v>
      </c>
      <c r="D4710" s="50">
        <f>DAX__2019_2020__33[[#This Row],[Open]]*(DAX__2019_2020__33[[#This Row],[Adj Close]]/DAX__2019_2020__33[[#This Row],[Close]])</f>
        <v>123.31891286978775</v>
      </c>
      <c r="E4710" s="50" t="s">
        <v>4705</v>
      </c>
      <c r="F4710" s="50" t="s">
        <v>13417</v>
      </c>
      <c r="G4710" s="50" t="s">
        <v>4744</v>
      </c>
      <c r="H4710" s="50" t="s">
        <v>13418</v>
      </c>
      <c r="I4710" s="50">
        <f>(DAX__2019_2020__33[[#This Row],[Adj Close]]-DAX__2019_2020__33[[#This Row],[Adj Open]])/DAX__2019_2020__33[[#This Row],[Adj Open]]</f>
        <v>3.4337809210122183E-3</v>
      </c>
      <c r="J4710" s="50">
        <f>DAX__2019_2020__33[[#This Row],[Adj Close]]-DAX__2019_2020__33[[#This Row],[Adj Open]]</f>
        <v>0.42345013021224531</v>
      </c>
      <c r="K4710" s="50">
        <v>540882</v>
      </c>
    </row>
    <row r="4711" spans="1:11" x14ac:dyDescent="0.3">
      <c r="A4711" s="51" t="str">
        <f t="shared" si="78"/>
        <v>DB1.DE</v>
      </c>
      <c r="B4711" s="52" t="s">
        <v>247</v>
      </c>
      <c r="C4711" s="50" t="s">
        <v>12000</v>
      </c>
      <c r="D4711" s="50">
        <f>DAX__2019_2020__33[[#This Row],[Open]]*(DAX__2019_2020__33[[#This Row],[Adj Close]]/DAX__2019_2020__33[[#This Row],[Close]])</f>
        <v>123.78941579101968</v>
      </c>
      <c r="E4711" s="50" t="s">
        <v>4401</v>
      </c>
      <c r="F4711" s="50" t="s">
        <v>13419</v>
      </c>
      <c r="G4711" s="50" t="s">
        <v>13414</v>
      </c>
      <c r="H4711" s="50" t="s">
        <v>13415</v>
      </c>
      <c r="I4711" s="50">
        <f>(DAX__2019_2020__33[[#This Row],[Adj Close]]-DAX__2019_2020__33[[#This Row],[Adj Open]])/DAX__2019_2020__33[[#This Row],[Adj Open]]</f>
        <v>-2.2805244633860148E-3</v>
      </c>
      <c r="J4711" s="50">
        <f>DAX__2019_2020__33[[#This Row],[Adj Close]]-DAX__2019_2020__33[[#This Row],[Adj Open]]</f>
        <v>-0.28230479101968342</v>
      </c>
      <c r="K4711" s="50">
        <v>236385</v>
      </c>
    </row>
    <row r="4712" spans="1:11" x14ac:dyDescent="0.3">
      <c r="A4712" s="51" t="str">
        <f t="shared" si="78"/>
        <v>DB1.DE</v>
      </c>
      <c r="B4712" s="52" t="s">
        <v>248</v>
      </c>
      <c r="C4712" s="50" t="s">
        <v>11933</v>
      </c>
      <c r="D4712" s="50">
        <f>DAX__2019_2020__33[[#This Row],[Open]]*(DAX__2019_2020__33[[#This Row],[Adj Close]]/DAX__2019_2020__33[[#This Row],[Close]])</f>
        <v>123.17774890714628</v>
      </c>
      <c r="E4712" s="50" t="s">
        <v>13414</v>
      </c>
      <c r="F4712" s="50" t="s">
        <v>13384</v>
      </c>
      <c r="G4712" s="50" t="s">
        <v>13371</v>
      </c>
      <c r="H4712" s="50" t="s">
        <v>13420</v>
      </c>
      <c r="I4712" s="50">
        <f>(DAX__2019_2020__33[[#This Row],[Adj Close]]-DAX__2019_2020__33[[#This Row],[Adj Open]])/DAX__2019_2020__33[[#This Row],[Adj Open]]</f>
        <v>-1.4896845602605648E-2</v>
      </c>
      <c r="J4712" s="50">
        <f>DAX__2019_2020__33[[#This Row],[Adj Close]]-DAX__2019_2020__33[[#This Row],[Adj Open]]</f>
        <v>-1.8349599071462848</v>
      </c>
      <c r="K4712" s="50">
        <v>628322</v>
      </c>
    </row>
    <row r="4713" spans="1:11" x14ac:dyDescent="0.3">
      <c r="A4713" s="51" t="str">
        <f t="shared" si="78"/>
        <v>DB1.DE</v>
      </c>
      <c r="B4713" s="52" t="s">
        <v>249</v>
      </c>
      <c r="C4713" s="50" t="s">
        <v>12250</v>
      </c>
      <c r="D4713" s="50">
        <f>DAX__2019_2020__33[[#This Row],[Open]]*(DAX__2019_2020__33[[#This Row],[Adj Close]]/DAX__2019_2020__33[[#This Row],[Close]])</f>
        <v>120.73114990866007</v>
      </c>
      <c r="E4713" s="50" t="s">
        <v>13369</v>
      </c>
      <c r="F4713" s="50" t="s">
        <v>4511</v>
      </c>
      <c r="G4713" s="50" t="s">
        <v>11946</v>
      </c>
      <c r="H4713" s="50" t="s">
        <v>13421</v>
      </c>
      <c r="I4713" s="50">
        <f>(DAX__2019_2020__33[[#This Row],[Adj Close]]-DAX__2019_2020__33[[#This Row],[Adj Open]])/DAX__2019_2020__33[[#This Row],[Adj Open]]</f>
        <v>-8.5737020598510762E-3</v>
      </c>
      <c r="J4713" s="50">
        <f>DAX__2019_2020__33[[#This Row],[Adj Close]]-DAX__2019_2020__33[[#This Row],[Adj Open]]</f>
        <v>-1.0351129086600679</v>
      </c>
      <c r="K4713" s="50">
        <v>556907</v>
      </c>
    </row>
    <row r="4714" spans="1:11" x14ac:dyDescent="0.3">
      <c r="A4714" s="51" t="str">
        <f t="shared" si="78"/>
        <v>DB1.DE</v>
      </c>
      <c r="B4714" s="52" t="s">
        <v>250</v>
      </c>
      <c r="C4714" s="50" t="s">
        <v>13336</v>
      </c>
      <c r="D4714" s="50">
        <f>DAX__2019_2020__33[[#This Row],[Open]]*(DAX__2019_2020__33[[#This Row],[Adj Close]]/DAX__2019_2020__33[[#This Row],[Close]])</f>
        <v>120.30768728463843</v>
      </c>
      <c r="E4714" s="50" t="s">
        <v>13374</v>
      </c>
      <c r="F4714" s="50" t="s">
        <v>4376</v>
      </c>
      <c r="G4714" s="50" t="s">
        <v>13374</v>
      </c>
      <c r="H4714" s="50" t="s">
        <v>13422</v>
      </c>
      <c r="I4714" s="50">
        <f>(DAX__2019_2020__33[[#This Row],[Adj Close]]-DAX__2019_2020__33[[#This Row],[Adj Open]])/DAX__2019_2020__33[[#This Row],[Adj Open]]</f>
        <v>7.8215879205568149E-4</v>
      </c>
      <c r="J4714" s="50">
        <f>DAX__2019_2020__33[[#This Row],[Adj Close]]-DAX__2019_2020__33[[#This Row],[Adj Open]]</f>
        <v>9.4099715361565472E-2</v>
      </c>
      <c r="K4714" s="50">
        <v>574571</v>
      </c>
    </row>
    <row r="4715" spans="1:11" x14ac:dyDescent="0.3">
      <c r="A4715" s="51" t="str">
        <f t="shared" si="78"/>
        <v>DB1.DE</v>
      </c>
      <c r="B4715" s="52" t="s">
        <v>251</v>
      </c>
      <c r="C4715" s="50" t="s">
        <v>13385</v>
      </c>
      <c r="D4715" s="50">
        <f>DAX__2019_2020__33[[#This Row],[Open]]*(DAX__2019_2020__33[[#This Row],[Adj Close]]/DAX__2019_2020__33[[#This Row],[Close]])</f>
        <v>120.58998463470832</v>
      </c>
      <c r="E4715" s="50" t="s">
        <v>4800</v>
      </c>
      <c r="F4715" s="50" t="s">
        <v>4380</v>
      </c>
      <c r="G4715" s="50" t="s">
        <v>12128</v>
      </c>
      <c r="H4715" s="50" t="s">
        <v>13423</v>
      </c>
      <c r="I4715" s="50">
        <f>(DAX__2019_2020__33[[#This Row],[Adj Close]]-DAX__2019_2020__33[[#This Row],[Adj Open]])/DAX__2019_2020__33[[#This Row],[Adj Open]]</f>
        <v>4.3698839346024552E-2</v>
      </c>
      <c r="J4715" s="50">
        <f>DAX__2019_2020__33[[#This Row],[Adj Close]]-DAX__2019_2020__33[[#This Row],[Adj Open]]</f>
        <v>5.2696423652916877</v>
      </c>
      <c r="K4715" s="50">
        <v>1844536</v>
      </c>
    </row>
    <row r="4716" spans="1:11" x14ac:dyDescent="0.3">
      <c r="A4716" s="51" t="str">
        <f t="shared" si="78"/>
        <v>DB1.DE</v>
      </c>
      <c r="B4716" s="52" t="s">
        <v>252</v>
      </c>
      <c r="C4716" s="50" t="s">
        <v>13424</v>
      </c>
      <c r="D4716" s="50">
        <f>DAX__2019_2020__33[[#This Row],[Open]]*(DAX__2019_2020__33[[#This Row],[Adj Close]]/DAX__2019_2020__33[[#This Row],[Close]])</f>
        <v>126.51834170362022</v>
      </c>
      <c r="E4716" s="50" t="s">
        <v>4803</v>
      </c>
      <c r="F4716" s="50" t="s">
        <v>13425</v>
      </c>
      <c r="G4716" s="50" t="s">
        <v>12119</v>
      </c>
      <c r="H4716" s="50" t="s">
        <v>13426</v>
      </c>
      <c r="I4716" s="50">
        <f>(DAX__2019_2020__33[[#This Row],[Adj Close]]-DAX__2019_2020__33[[#This Row],[Adj Open]])/DAX__2019_2020__33[[#This Row],[Adj Open]]</f>
        <v>2.0453700716705894E-2</v>
      </c>
      <c r="J4716" s="50">
        <f>DAX__2019_2020__33[[#This Row],[Adj Close]]-DAX__2019_2020__33[[#This Row],[Adj Open]]</f>
        <v>2.5877682963797781</v>
      </c>
      <c r="K4716" s="50">
        <v>641663</v>
      </c>
    </row>
    <row r="4717" spans="1:11" x14ac:dyDescent="0.3">
      <c r="A4717" s="51" t="str">
        <f t="shared" si="78"/>
        <v>DB1.DE</v>
      </c>
      <c r="B4717" s="52" t="s">
        <v>253</v>
      </c>
      <c r="C4717" s="50" t="s">
        <v>12119</v>
      </c>
      <c r="D4717" s="50">
        <f>DAX__2019_2020__33[[#This Row],[Open]]*(DAX__2019_2020__33[[#This Row],[Adj Close]]/DAX__2019_2020__33[[#This Row],[Close]])</f>
        <v>129.10611</v>
      </c>
      <c r="E4717" s="50" t="s">
        <v>11983</v>
      </c>
      <c r="F4717" s="50" t="s">
        <v>4675</v>
      </c>
      <c r="G4717" s="50" t="s">
        <v>12119</v>
      </c>
      <c r="H4717" s="50" t="s">
        <v>13426</v>
      </c>
      <c r="I4717" s="50">
        <f>(DAX__2019_2020__33[[#This Row],[Adj Close]]-DAX__2019_2020__33[[#This Row],[Adj Open]])/DAX__2019_2020__33[[#This Row],[Adj Open]]</f>
        <v>0</v>
      </c>
      <c r="J4717" s="50">
        <f>DAX__2019_2020__33[[#This Row],[Adj Close]]-DAX__2019_2020__33[[#This Row],[Adj Open]]</f>
        <v>0</v>
      </c>
      <c r="K4717" s="50">
        <v>573041</v>
      </c>
    </row>
    <row r="4718" spans="1:11" x14ac:dyDescent="0.3">
      <c r="A4718" s="51" t="str">
        <f t="shared" si="78"/>
        <v>DB1.DE</v>
      </c>
      <c r="B4718" s="52" t="s">
        <v>254</v>
      </c>
      <c r="C4718" s="50" t="s">
        <v>12118</v>
      </c>
      <c r="D4718" s="50">
        <f>DAX__2019_2020__33[[#This Row],[Open]]*(DAX__2019_2020__33[[#This Row],[Adj Close]]/DAX__2019_2020__33[[#This Row],[Close]])</f>
        <v>130.32941545841425</v>
      </c>
      <c r="E4718" s="50" t="s">
        <v>13427</v>
      </c>
      <c r="F4718" s="50" t="s">
        <v>13428</v>
      </c>
      <c r="G4718" s="50" t="s">
        <v>12024</v>
      </c>
      <c r="H4718" s="50" t="s">
        <v>13429</v>
      </c>
      <c r="I4718" s="50">
        <f>(DAX__2019_2020__33[[#This Row],[Adj Close]]-DAX__2019_2020__33[[#This Row],[Adj Open]])/DAX__2019_2020__33[[#This Row],[Adj Open]]</f>
        <v>-3.9711407942237776E-3</v>
      </c>
      <c r="J4718" s="50">
        <f>DAX__2019_2020__33[[#This Row],[Adj Close]]-DAX__2019_2020__33[[#This Row],[Adj Open]]</f>
        <v>-0.5175564584142478</v>
      </c>
      <c r="K4718" s="50">
        <v>516671</v>
      </c>
    </row>
    <row r="4719" spans="1:11" x14ac:dyDescent="0.3">
      <c r="A4719" s="51" t="str">
        <f t="shared" si="78"/>
        <v>DB1.DE</v>
      </c>
      <c r="B4719" s="52" t="s">
        <v>255</v>
      </c>
      <c r="C4719" s="50" t="s">
        <v>13430</v>
      </c>
      <c r="D4719" s="50">
        <f>DAX__2019_2020__33[[#This Row],[Open]]*(DAX__2019_2020__33[[#This Row],[Adj Close]]/DAX__2019_2020__33[[#This Row],[Close]])</f>
        <v>130.42351404824117</v>
      </c>
      <c r="E4719" s="50" t="s">
        <v>13431</v>
      </c>
      <c r="F4719" s="50" t="s">
        <v>12077</v>
      </c>
      <c r="G4719" s="50" t="s">
        <v>13432</v>
      </c>
      <c r="H4719" s="50" t="s">
        <v>13433</v>
      </c>
      <c r="I4719" s="50">
        <f>(DAX__2019_2020__33[[#This Row],[Adj Close]]-DAX__2019_2020__33[[#This Row],[Adj Open]])/DAX__2019_2020__33[[#This Row],[Adj Open]]</f>
        <v>-1.6955309511314288E-2</v>
      </c>
      <c r="J4719" s="50">
        <f>DAX__2019_2020__33[[#This Row],[Adj Close]]-DAX__2019_2020__33[[#This Row],[Adj Open]]</f>
        <v>-2.2113710482411761</v>
      </c>
      <c r="K4719" s="50">
        <v>638057</v>
      </c>
    </row>
    <row r="4720" spans="1:11" x14ac:dyDescent="0.3">
      <c r="A4720" s="51" t="str">
        <f t="shared" si="78"/>
        <v>DB1.DE</v>
      </c>
      <c r="B4720" s="52" t="s">
        <v>256</v>
      </c>
      <c r="C4720" s="50" t="s">
        <v>12127</v>
      </c>
      <c r="D4720" s="50">
        <f>DAX__2019_2020__33[[#This Row],[Open]]*(DAX__2019_2020__33[[#This Row],[Adj Close]]/DAX__2019_2020__33[[#This Row],[Close]])</f>
        <v>128.11803779725219</v>
      </c>
      <c r="E4720" s="50" t="s">
        <v>4816</v>
      </c>
      <c r="F4720" s="50" t="s">
        <v>13434</v>
      </c>
      <c r="G4720" s="50" t="s">
        <v>4816</v>
      </c>
      <c r="H4720" s="50" t="s">
        <v>13435</v>
      </c>
      <c r="I4720" s="50">
        <f>(DAX__2019_2020__33[[#This Row],[Adj Close]]-DAX__2019_2020__33[[#This Row],[Adj Open]])/DAX__2019_2020__33[[#This Row],[Adj Open]]</f>
        <v>9.1810507167558678E-3</v>
      </c>
      <c r="J4720" s="50">
        <f>DAX__2019_2020__33[[#This Row],[Adj Close]]-DAX__2019_2020__33[[#This Row],[Adj Open]]</f>
        <v>1.1762582027478174</v>
      </c>
      <c r="K4720" s="50">
        <v>529363</v>
      </c>
    </row>
    <row r="4721" spans="1:11" x14ac:dyDescent="0.3">
      <c r="A4721" s="51" t="str">
        <f t="shared" si="78"/>
        <v>DB1.DE</v>
      </c>
      <c r="B4721" s="52" t="s">
        <v>257</v>
      </c>
      <c r="C4721" s="50" t="s">
        <v>11999</v>
      </c>
      <c r="D4721" s="50">
        <f>DAX__2019_2020__33[[#This Row],[Open]]*(DAX__2019_2020__33[[#This Row],[Adj Close]]/DAX__2019_2020__33[[#This Row],[Close]])</f>
        <v>129.20020405372352</v>
      </c>
      <c r="E4721" s="50" t="s">
        <v>13427</v>
      </c>
      <c r="F4721" s="50" t="s">
        <v>4833</v>
      </c>
      <c r="G4721" s="50" t="s">
        <v>4833</v>
      </c>
      <c r="H4721" s="50" t="s">
        <v>13436</v>
      </c>
      <c r="I4721" s="50">
        <f>(DAX__2019_2020__33[[#This Row],[Adj Close]]-DAX__2019_2020__33[[#This Row],[Adj Open]])/DAX__2019_2020__33[[#This Row],[Adj Open]]</f>
        <v>-8.7399633924260863E-3</v>
      </c>
      <c r="J4721" s="50">
        <f>DAX__2019_2020__33[[#This Row],[Adj Close]]-DAX__2019_2020__33[[#This Row],[Adj Open]]</f>
        <v>-1.1292050537235241</v>
      </c>
      <c r="K4721" s="50">
        <v>658496</v>
      </c>
    </row>
    <row r="4722" spans="1:11" x14ac:dyDescent="0.3">
      <c r="A4722" s="51" t="str">
        <f t="shared" si="78"/>
        <v>DB1.DE</v>
      </c>
      <c r="B4722" s="52" t="s">
        <v>258</v>
      </c>
      <c r="C4722" s="50" t="s">
        <v>13437</v>
      </c>
      <c r="D4722" s="50">
        <f>DAX__2019_2020__33[[#This Row],[Open]]*(DAX__2019_2020__33[[#This Row],[Adj Close]]/DAX__2019_2020__33[[#This Row],[Close]])</f>
        <v>128.68265123800737</v>
      </c>
      <c r="E4722" s="50" t="s">
        <v>13438</v>
      </c>
      <c r="F4722" s="50" t="s">
        <v>13439</v>
      </c>
      <c r="G4722" s="50" t="s">
        <v>4657</v>
      </c>
      <c r="H4722" s="50" t="s">
        <v>13440</v>
      </c>
      <c r="I4722" s="50">
        <f>(DAX__2019_2020__33[[#This Row],[Adj Close]]-DAX__2019_2020__33[[#This Row],[Adj Open]])/DAX__2019_2020__33[[#This Row],[Adj Open]]</f>
        <v>-9.1407678244971331E-3</v>
      </c>
      <c r="J4722" s="50">
        <f>DAX__2019_2020__33[[#This Row],[Adj Close]]-DAX__2019_2020__33[[#This Row],[Adj Open]]</f>
        <v>-1.1762582380073638</v>
      </c>
      <c r="K4722" s="50">
        <v>757033</v>
      </c>
    </row>
    <row r="4723" spans="1:11" x14ac:dyDescent="0.3">
      <c r="A4723" s="51" t="str">
        <f t="shared" si="78"/>
        <v>DB1.DE</v>
      </c>
      <c r="B4723" s="52" t="s">
        <v>259</v>
      </c>
      <c r="C4723" s="50" t="s">
        <v>4663</v>
      </c>
      <c r="D4723" s="50">
        <f>DAX__2019_2020__33[[#This Row],[Open]]*(DAX__2019_2020__33[[#This Row],[Adj Close]]/DAX__2019_2020__33[[#This Row],[Close]])</f>
        <v>127.78868976790666</v>
      </c>
      <c r="E4723" s="50" t="s">
        <v>12226</v>
      </c>
      <c r="F4723" s="50" t="s">
        <v>4688</v>
      </c>
      <c r="G4723" s="50" t="s">
        <v>12025</v>
      </c>
      <c r="H4723" s="50" t="s">
        <v>13441</v>
      </c>
      <c r="I4723" s="50">
        <f>(DAX__2019_2020__33[[#This Row],[Adj Close]]-DAX__2019_2020__33[[#This Row],[Adj Open]])/DAX__2019_2020__33[[#This Row],[Adj Open]]</f>
        <v>6.6273488963030334E-3</v>
      </c>
      <c r="J4723" s="50">
        <f>DAX__2019_2020__33[[#This Row],[Adj Close]]-DAX__2019_2020__33[[#This Row],[Adj Open]]</f>
        <v>0.84690023209334697</v>
      </c>
      <c r="K4723" s="50">
        <v>982297</v>
      </c>
    </row>
    <row r="4724" spans="1:11" x14ac:dyDescent="0.3">
      <c r="A4724" s="51" t="str">
        <f t="shared" si="78"/>
        <v>DB1.DE</v>
      </c>
      <c r="B4724" s="52" t="s">
        <v>260</v>
      </c>
      <c r="C4724" s="50" t="s">
        <v>12011</v>
      </c>
      <c r="D4724" s="50">
        <f>DAX__2019_2020__33[[#This Row],[Open]]*(DAX__2019_2020__33[[#This Row],[Adj Close]]/DAX__2019_2020__33[[#This Row],[Close]])</f>
        <v>128.58853753004772</v>
      </c>
      <c r="E4724" s="50" t="s">
        <v>12022</v>
      </c>
      <c r="F4724" s="50" t="s">
        <v>13442</v>
      </c>
      <c r="G4724" s="50" t="s">
        <v>4809</v>
      </c>
      <c r="H4724" s="50" t="s">
        <v>13443</v>
      </c>
      <c r="I4724" s="50">
        <f>(DAX__2019_2020__33[[#This Row],[Adj Close]]-DAX__2019_2020__33[[#This Row],[Adj Open]])/DAX__2019_2020__33[[#This Row],[Adj Open]]</f>
        <v>9.8792979090802212E-3</v>
      </c>
      <c r="J4724" s="50">
        <f>DAX__2019_2020__33[[#This Row],[Adj Close]]-DAX__2019_2020__33[[#This Row],[Adj Open]]</f>
        <v>1.270364469952284</v>
      </c>
      <c r="K4724" s="50">
        <v>667586</v>
      </c>
    </row>
    <row r="4725" spans="1:11" x14ac:dyDescent="0.3">
      <c r="A4725" s="51" t="str">
        <f t="shared" si="78"/>
        <v>DB1.DE</v>
      </c>
      <c r="B4725" s="52" t="s">
        <v>261</v>
      </c>
      <c r="C4725" s="50" t="s">
        <v>12014</v>
      </c>
      <c r="D4725" s="50">
        <f>DAX__2019_2020__33[[#This Row],[Open]]*(DAX__2019_2020__33[[#This Row],[Adj Close]]/DAX__2019_2020__33[[#This Row],[Close]])</f>
        <v>130.18825859739292</v>
      </c>
      <c r="E4725" s="50" t="s">
        <v>13431</v>
      </c>
      <c r="F4725" s="50" t="s">
        <v>13444</v>
      </c>
      <c r="G4725" s="50" t="s">
        <v>13445</v>
      </c>
      <c r="H4725" s="50" t="s">
        <v>13446</v>
      </c>
      <c r="I4725" s="50">
        <f>(DAX__2019_2020__33[[#This Row],[Adj Close]]-DAX__2019_2020__33[[#This Row],[Adj Open]])/DAX__2019_2020__33[[#This Row],[Adj Open]]</f>
        <v>-1.4456956366162518E-3</v>
      </c>
      <c r="J4725" s="50">
        <f>DAX__2019_2020__33[[#This Row],[Adj Close]]-DAX__2019_2020__33[[#This Row],[Adj Open]]</f>
        <v>-0.18821259739291918</v>
      </c>
      <c r="K4725" s="50">
        <v>579213</v>
      </c>
    </row>
    <row r="4726" spans="1:11" x14ac:dyDescent="0.3">
      <c r="A4726" s="51" t="str">
        <f t="shared" si="78"/>
        <v>DB1.DE</v>
      </c>
      <c r="B4726" s="52" t="s">
        <v>262</v>
      </c>
      <c r="C4726" s="50" t="s">
        <v>12117</v>
      </c>
      <c r="D4726" s="50">
        <f>DAX__2019_2020__33[[#This Row],[Open]]*(DAX__2019_2020__33[[#This Row],[Adj Close]]/DAX__2019_2020__33[[#This Row],[Close]])</f>
        <v>129.01200043917683</v>
      </c>
      <c r="E4726" s="50" t="s">
        <v>13430</v>
      </c>
      <c r="F4726" s="50" t="s">
        <v>13434</v>
      </c>
      <c r="G4726" s="50" t="s">
        <v>13445</v>
      </c>
      <c r="H4726" s="50" t="s">
        <v>13446</v>
      </c>
      <c r="I4726" s="50">
        <f>(DAX__2019_2020__33[[#This Row],[Adj Close]]-DAX__2019_2020__33[[#This Row],[Adj Open]])/DAX__2019_2020__33[[#This Row],[Adj Open]]</f>
        <v>7.6585554635205015E-3</v>
      </c>
      <c r="J4726" s="50">
        <f>DAX__2019_2020__33[[#This Row],[Adj Close]]-DAX__2019_2020__33[[#This Row],[Adj Open]]</f>
        <v>0.98804556082316708</v>
      </c>
      <c r="K4726" s="50">
        <v>532813</v>
      </c>
    </row>
    <row r="4727" spans="1:11" x14ac:dyDescent="0.3">
      <c r="A4727" s="51" t="str">
        <f t="shared" si="78"/>
        <v>DB1.DE</v>
      </c>
      <c r="B4727" s="52" t="s">
        <v>263</v>
      </c>
      <c r="C4727" s="50" t="s">
        <v>11978</v>
      </c>
      <c r="D4727" s="50">
        <f>DAX__2019_2020__33[[#This Row],[Open]]*(DAX__2019_2020__33[[#This Row],[Adj Close]]/DAX__2019_2020__33[[#This Row],[Close]])</f>
        <v>130.14119913928275</v>
      </c>
      <c r="E4727" s="50" t="s">
        <v>13447</v>
      </c>
      <c r="F4727" s="50" t="s">
        <v>4844</v>
      </c>
      <c r="G4727" s="50" t="s">
        <v>12076</v>
      </c>
      <c r="H4727" s="50" t="s">
        <v>13448</v>
      </c>
      <c r="I4727" s="50">
        <f>(DAX__2019_2020__33[[#This Row],[Adj Close]]-DAX__2019_2020__33[[#This Row],[Adj Open]])/DAX__2019_2020__33[[#This Row],[Adj Open]]</f>
        <v>5.4229933747723807E-3</v>
      </c>
      <c r="J4727" s="50">
        <f>DAX__2019_2020__33[[#This Row],[Adj Close]]-DAX__2019_2020__33[[#This Row],[Adj Open]]</f>
        <v>0.70575486071726345</v>
      </c>
      <c r="K4727" s="50">
        <v>542493</v>
      </c>
    </row>
    <row r="4728" spans="1:11" x14ac:dyDescent="0.3">
      <c r="A4728" s="51" t="str">
        <f t="shared" si="78"/>
        <v>DB1.DE</v>
      </c>
      <c r="B4728" s="52" t="s">
        <v>264</v>
      </c>
      <c r="C4728" s="50" t="s">
        <v>12115</v>
      </c>
      <c r="D4728" s="50">
        <f>DAX__2019_2020__33[[#This Row],[Open]]*(DAX__2019_2020__33[[#This Row],[Adj Close]]/DAX__2019_2020__33[[#This Row],[Close]])</f>
        <v>129.71776837638083</v>
      </c>
      <c r="E4728" s="50" t="s">
        <v>12072</v>
      </c>
      <c r="F4728" s="50" t="s">
        <v>4844</v>
      </c>
      <c r="G4728" s="50" t="s">
        <v>11981</v>
      </c>
      <c r="H4728" s="50" t="s">
        <v>13449</v>
      </c>
      <c r="I4728" s="50">
        <f>(DAX__2019_2020__33[[#This Row],[Adj Close]]-DAX__2019_2020__33[[#This Row],[Adj Open]])/DAX__2019_2020__33[[#This Row],[Adj Open]]</f>
        <v>1.0155922662781727E-2</v>
      </c>
      <c r="J4728" s="50">
        <f>DAX__2019_2020__33[[#This Row],[Adj Close]]-DAX__2019_2020__33[[#This Row],[Adj Open]]</f>
        <v>1.3174036236191569</v>
      </c>
      <c r="K4728" s="50">
        <v>489555</v>
      </c>
    </row>
    <row r="4729" spans="1:11" x14ac:dyDescent="0.3">
      <c r="A4729" s="51" t="str">
        <f t="shared" si="78"/>
        <v>DB1.DE</v>
      </c>
      <c r="B4729" s="52" t="s">
        <v>265</v>
      </c>
      <c r="C4729" s="50" t="s">
        <v>4809</v>
      </c>
      <c r="D4729" s="50">
        <f>DAX__2019_2020__33[[#This Row],[Open]]*(DAX__2019_2020__33[[#This Row],[Adj Close]]/DAX__2019_2020__33[[#This Row],[Close]])</f>
        <v>129.85891094534767</v>
      </c>
      <c r="E4729" s="50" t="s">
        <v>13450</v>
      </c>
      <c r="F4729" s="50" t="s">
        <v>13438</v>
      </c>
      <c r="G4729" s="50" t="s">
        <v>13451</v>
      </c>
      <c r="H4729" s="50" t="s">
        <v>13452</v>
      </c>
      <c r="I4729" s="50">
        <f>(DAX__2019_2020__33[[#This Row],[Adj Close]]-DAX__2019_2020__33[[#This Row],[Adj Open]])/DAX__2019_2020__33[[#This Row],[Adj Open]]</f>
        <v>1.1231905797101443E-2</v>
      </c>
      <c r="J4729" s="50">
        <f>DAX__2019_2020__33[[#This Row],[Adj Close]]-DAX__2019_2020__33[[#This Row],[Adj Open]]</f>
        <v>1.4585630546523305</v>
      </c>
      <c r="K4729" s="50">
        <v>772368</v>
      </c>
    </row>
    <row r="4730" spans="1:11" x14ac:dyDescent="0.3">
      <c r="A4730" s="51" t="str">
        <f t="shared" si="78"/>
        <v>DB1.DE</v>
      </c>
      <c r="B4730" s="52" t="s">
        <v>266</v>
      </c>
      <c r="C4730" s="50" t="s">
        <v>12078</v>
      </c>
      <c r="D4730" s="50">
        <f>DAX__2019_2020__33[[#This Row],[Open]]*(DAX__2019_2020__33[[#This Row],[Adj Close]]/DAX__2019_2020__33[[#This Row],[Close]])</f>
        <v>130.09415912045239</v>
      </c>
      <c r="E4730" s="50" t="s">
        <v>13453</v>
      </c>
      <c r="F4730" s="50" t="s">
        <v>11996</v>
      </c>
      <c r="G4730" s="50" t="s">
        <v>13454</v>
      </c>
      <c r="H4730" s="50" t="s">
        <v>13455</v>
      </c>
      <c r="I4730" s="50">
        <f>(DAX__2019_2020__33[[#This Row],[Adj Close]]-DAX__2019_2020__33[[#This Row],[Adj Open]])/DAX__2019_2020__33[[#This Row],[Adj Open]]</f>
        <v>7.9566437613021544E-3</v>
      </c>
      <c r="J4730" s="50">
        <f>DAX__2019_2020__33[[#This Row],[Adj Close]]-DAX__2019_2020__33[[#This Row],[Adj Open]]</f>
        <v>1.0351128795475972</v>
      </c>
      <c r="K4730" s="50">
        <v>8224336</v>
      </c>
    </row>
    <row r="4731" spans="1:11" x14ac:dyDescent="0.3">
      <c r="A4731" s="51" t="str">
        <f t="shared" si="78"/>
        <v>DB1.DE</v>
      </c>
      <c r="B4731" s="52" t="s">
        <v>267</v>
      </c>
      <c r="C4731" s="50" t="s">
        <v>6559</v>
      </c>
      <c r="D4731" s="50">
        <f>DAX__2019_2020__33[[#This Row],[Open]]*(DAX__2019_2020__33[[#This Row],[Adj Close]]/DAX__2019_2020__33[[#This Row],[Close]])</f>
        <v>130.79991620901754</v>
      </c>
      <c r="E4731" s="50" t="s">
        <v>12079</v>
      </c>
      <c r="F4731" s="50" t="s">
        <v>11977</v>
      </c>
      <c r="G4731" s="50" t="s">
        <v>12079</v>
      </c>
      <c r="H4731" s="50" t="s">
        <v>13456</v>
      </c>
      <c r="I4731" s="50">
        <f>(DAX__2019_2020__33[[#This Row],[Adj Close]]-DAX__2019_2020__33[[#This Row],[Adj Open]])/DAX__2019_2020__33[[#This Row],[Adj Open]]</f>
        <v>5.035949640287694E-3</v>
      </c>
      <c r="J4731" s="50">
        <f>DAX__2019_2020__33[[#This Row],[Adj Close]]-DAX__2019_2020__33[[#This Row],[Adj Open]]</f>
        <v>0.6587017909824624</v>
      </c>
      <c r="K4731" s="50">
        <v>944078</v>
      </c>
    </row>
    <row r="4732" spans="1:11" x14ac:dyDescent="0.3">
      <c r="A4732" s="51" t="str">
        <f t="shared" si="78"/>
        <v>DB1.DE</v>
      </c>
      <c r="B4732" s="52" t="s">
        <v>268</v>
      </c>
      <c r="C4732" s="50" t="s">
        <v>12079</v>
      </c>
      <c r="D4732" s="50">
        <f>DAX__2019_2020__33[[#This Row],[Open]]*(DAX__2019_2020__33[[#This Row],[Adj Close]]/DAX__2019_2020__33[[#This Row],[Close]])</f>
        <v>131.45862138434245</v>
      </c>
      <c r="E4732" s="50" t="s">
        <v>13457</v>
      </c>
      <c r="F4732" s="50" t="s">
        <v>11981</v>
      </c>
      <c r="G4732" s="50" t="s">
        <v>12093</v>
      </c>
      <c r="H4732" s="50" t="s">
        <v>13458</v>
      </c>
      <c r="I4732" s="50">
        <f>(DAX__2019_2020__33[[#This Row],[Adj Close]]-DAX__2019_2020__33[[#This Row],[Adj Open]])/DAX__2019_2020__33[[#This Row],[Adj Open]]</f>
        <v>7.1581962882933175E-3</v>
      </c>
      <c r="J4732" s="50">
        <f>DAX__2019_2020__33[[#This Row],[Adj Close]]-DAX__2019_2020__33[[#This Row],[Adj Open]]</f>
        <v>0.94100661565755672</v>
      </c>
      <c r="K4732" s="50">
        <v>574863</v>
      </c>
    </row>
    <row r="4733" spans="1:11" x14ac:dyDescent="0.3">
      <c r="A4733" s="51" t="str">
        <f t="shared" si="78"/>
        <v>DB1.DE</v>
      </c>
      <c r="B4733" s="52" t="s">
        <v>269</v>
      </c>
      <c r="C4733" s="50" t="s">
        <v>13459</v>
      </c>
      <c r="D4733" s="50">
        <f>DAX__2019_2020__33[[#This Row],[Open]]*(DAX__2019_2020__33[[#This Row],[Adj Close]]/DAX__2019_2020__33[[#This Row],[Close]])</f>
        <v>132.11732284555629</v>
      </c>
      <c r="E4733" s="50" t="s">
        <v>12091</v>
      </c>
      <c r="F4733" s="50" t="s">
        <v>13431</v>
      </c>
      <c r="G4733" s="50" t="s">
        <v>13453</v>
      </c>
      <c r="H4733" s="50" t="s">
        <v>13460</v>
      </c>
      <c r="I4733" s="50">
        <f>(DAX__2019_2020__33[[#This Row],[Adj Close]]-DAX__2019_2020__33[[#This Row],[Adj Open]])/DAX__2019_2020__33[[#This Row],[Adj Open]]</f>
        <v>-2.4928134968438625E-3</v>
      </c>
      <c r="J4733" s="50">
        <f>DAX__2019_2020__33[[#This Row],[Adj Close]]-DAX__2019_2020__33[[#This Row],[Adj Open]]</f>
        <v>-0.32934384555628071</v>
      </c>
      <c r="K4733" s="50">
        <v>503337</v>
      </c>
    </row>
    <row r="4734" spans="1:11" x14ac:dyDescent="0.3">
      <c r="A4734" s="51" t="str">
        <f t="shared" si="78"/>
        <v>DB1.DE</v>
      </c>
      <c r="B4734" s="52" t="s">
        <v>270</v>
      </c>
      <c r="C4734" s="50" t="s">
        <v>4815</v>
      </c>
      <c r="D4734" s="50">
        <f>DAX__2019_2020__33[[#This Row],[Open]]*(DAX__2019_2020__33[[#This Row],[Adj Close]]/DAX__2019_2020__33[[#This Row],[Close]])</f>
        <v>131.17631714269268</v>
      </c>
      <c r="E4734" s="50" t="s">
        <v>13461</v>
      </c>
      <c r="F4734" s="50" t="s">
        <v>11995</v>
      </c>
      <c r="G4734" s="50" t="s">
        <v>12232</v>
      </c>
      <c r="H4734" s="50" t="s">
        <v>13462</v>
      </c>
      <c r="I4734" s="50">
        <f>(DAX__2019_2020__33[[#This Row],[Adj Close]]-DAX__2019_2020__33[[#This Row],[Adj Open]])/DAX__2019_2020__33[[#This Row],[Adj Open]]</f>
        <v>1.8651406828611439E-2</v>
      </c>
      <c r="J4734" s="50">
        <f>DAX__2019_2020__33[[#This Row],[Adj Close]]-DAX__2019_2020__33[[#This Row],[Adj Open]]</f>
        <v>2.4466228573073181</v>
      </c>
      <c r="K4734" s="50">
        <v>571936</v>
      </c>
    </row>
    <row r="4735" spans="1:11" x14ac:dyDescent="0.3">
      <c r="A4735" s="51" t="str">
        <f t="shared" si="78"/>
        <v>DB1.DE</v>
      </c>
      <c r="B4735" s="52" t="s">
        <v>271</v>
      </c>
      <c r="C4735" s="50" t="s">
        <v>13463</v>
      </c>
      <c r="D4735" s="50">
        <f>DAX__2019_2020__33[[#This Row],[Open]]*(DAX__2019_2020__33[[#This Row],[Adj Close]]/DAX__2019_2020__33[[#This Row],[Close]])</f>
        <v>134.46983425567061</v>
      </c>
      <c r="E4735" s="50" t="s">
        <v>13464</v>
      </c>
      <c r="F4735" s="50" t="s">
        <v>13465</v>
      </c>
      <c r="G4735" s="50" t="s">
        <v>13466</v>
      </c>
      <c r="H4735" s="50" t="s">
        <v>13467</v>
      </c>
      <c r="I4735" s="50">
        <f>(DAX__2019_2020__33[[#This Row],[Adj Close]]-DAX__2019_2020__33[[#This Row],[Adj Open]])/DAX__2019_2020__33[[#This Row],[Adj Open]]</f>
        <v>4.5486985814709889E-3</v>
      </c>
      <c r="J4735" s="50">
        <f>DAX__2019_2020__33[[#This Row],[Adj Close]]-DAX__2019_2020__33[[#This Row],[Adj Open]]</f>
        <v>0.61166274432940781</v>
      </c>
      <c r="K4735" s="50">
        <v>481471</v>
      </c>
    </row>
    <row r="4736" spans="1:11" x14ac:dyDescent="0.3">
      <c r="A4736" s="51" t="str">
        <f t="shared" si="78"/>
        <v>DB1.DE</v>
      </c>
      <c r="B4736" s="52" t="s">
        <v>272</v>
      </c>
      <c r="C4736" s="50" t="s">
        <v>13468</v>
      </c>
      <c r="D4736" s="50">
        <f>DAX__2019_2020__33[[#This Row],[Open]]*(DAX__2019_2020__33[[#This Row],[Adj Close]]/DAX__2019_2020__33[[#This Row],[Close]])</f>
        <v>135.31673405942382</v>
      </c>
      <c r="E4736" s="50" t="s">
        <v>12032</v>
      </c>
      <c r="F4736" s="50" t="s">
        <v>13469</v>
      </c>
      <c r="G4736" s="50" t="s">
        <v>12228</v>
      </c>
      <c r="H4736" s="50" t="s">
        <v>13470</v>
      </c>
      <c r="I4736" s="50">
        <f>(DAX__2019_2020__33[[#This Row],[Adj Close]]-DAX__2019_2020__33[[#This Row],[Adj Open]])/DAX__2019_2020__33[[#This Row],[Adj Open]]</f>
        <v>-2.781703697182912E-3</v>
      </c>
      <c r="J4736" s="50">
        <f>DAX__2019_2020__33[[#This Row],[Adj Close]]-DAX__2019_2020__33[[#This Row],[Adj Open]]</f>
        <v>-0.37641105942381614</v>
      </c>
      <c r="K4736" s="50">
        <v>554954</v>
      </c>
    </row>
    <row r="4737" spans="1:11" x14ac:dyDescent="0.3">
      <c r="A4737" s="51" t="str">
        <f t="shared" si="78"/>
        <v>DB1.DE</v>
      </c>
      <c r="B4737" s="52" t="s">
        <v>273</v>
      </c>
      <c r="C4737" s="50" t="s">
        <v>13471</v>
      </c>
      <c r="D4737" s="50">
        <f>DAX__2019_2020__33[[#This Row],[Open]]*(DAX__2019_2020__33[[#This Row],[Adj Close]]/DAX__2019_2020__33[[#This Row],[Close]])</f>
        <v>134.79917883096087</v>
      </c>
      <c r="E4737" s="50" t="s">
        <v>13472</v>
      </c>
      <c r="F4737" s="50" t="s">
        <v>11973</v>
      </c>
      <c r="G4737" s="50" t="s">
        <v>13473</v>
      </c>
      <c r="H4737" s="50" t="s">
        <v>13474</v>
      </c>
      <c r="I4737" s="50">
        <f>(DAX__2019_2020__33[[#This Row],[Adj Close]]-DAX__2019_2020__33[[#This Row],[Adj Open]])/DAX__2019_2020__33[[#This Row],[Adj Open]]</f>
        <v>-1.9197207678883197E-2</v>
      </c>
      <c r="J4737" s="50">
        <f>DAX__2019_2020__33[[#This Row],[Adj Close]]-DAX__2019_2020__33[[#This Row],[Adj Open]]</f>
        <v>-2.5877678309608712</v>
      </c>
      <c r="K4737" s="50">
        <v>822202</v>
      </c>
    </row>
    <row r="4738" spans="1:11" x14ac:dyDescent="0.3">
      <c r="A4738" s="51" t="str">
        <f t="shared" si="78"/>
        <v>DB1.DE</v>
      </c>
      <c r="B4738" s="52" t="s">
        <v>274</v>
      </c>
      <c r="C4738" s="50" t="s">
        <v>11982</v>
      </c>
      <c r="D4738" s="50">
        <f>DAX__2019_2020__33[[#This Row],[Open]]*(DAX__2019_2020__33[[#This Row],[Adj Close]]/DAX__2019_2020__33[[#This Row],[Close]])</f>
        <v>132.58782752451603</v>
      </c>
      <c r="E4738" s="50" t="s">
        <v>12102</v>
      </c>
      <c r="F4738" s="50" t="s">
        <v>11983</v>
      </c>
      <c r="G4738" s="50" t="s">
        <v>11983</v>
      </c>
      <c r="H4738" s="50" t="s">
        <v>13475</v>
      </c>
      <c r="I4738" s="50">
        <f>(DAX__2019_2020__33[[#This Row],[Adj Close]]-DAX__2019_2020__33[[#This Row],[Adj Open]])/DAX__2019_2020__33[[#This Row],[Adj Open]]</f>
        <v>-2.3066005240568024E-2</v>
      </c>
      <c r="J4738" s="50">
        <f>DAX__2019_2020__33[[#This Row],[Adj Close]]-DAX__2019_2020__33[[#This Row],[Adj Open]]</f>
        <v>-3.0582715245160159</v>
      </c>
      <c r="K4738" s="50">
        <v>863711</v>
      </c>
    </row>
    <row r="4739" spans="1:11" x14ac:dyDescent="0.3">
      <c r="A4739" s="51" t="str">
        <f t="shared" ref="A4739:A4802" si="79">"DB1.DE"</f>
        <v>DB1.DE</v>
      </c>
      <c r="B4739" s="52" t="s">
        <v>275</v>
      </c>
      <c r="C4739" s="50" t="s">
        <v>13476</v>
      </c>
      <c r="D4739" s="50">
        <f>DAX__2019_2020__33[[#This Row],[Open]]*(DAX__2019_2020__33[[#This Row],[Adj Close]]/DAX__2019_2020__33[[#This Row],[Close]])</f>
        <v>129.34134964152727</v>
      </c>
      <c r="E4739" s="50" t="s">
        <v>12110</v>
      </c>
      <c r="F4739" s="50" t="s">
        <v>4816</v>
      </c>
      <c r="G4739" s="50" t="s">
        <v>12110</v>
      </c>
      <c r="H4739" s="50" t="s">
        <v>13477</v>
      </c>
      <c r="I4739" s="50">
        <f>(DAX__2019_2020__33[[#This Row],[Adj Close]]-DAX__2019_2020__33[[#This Row],[Adj Open]])/DAX__2019_2020__33[[#This Row],[Adj Open]]</f>
        <v>2.0734856763947544E-2</v>
      </c>
      <c r="J4739" s="50">
        <f>DAX__2019_2020__33[[#This Row],[Adj Close]]-DAX__2019_2020__33[[#This Row],[Adj Open]]</f>
        <v>2.6818743584727258</v>
      </c>
      <c r="K4739" s="50">
        <v>692152</v>
      </c>
    </row>
    <row r="4740" spans="1:11" x14ac:dyDescent="0.3">
      <c r="A4740" s="51" t="str">
        <f t="shared" si="79"/>
        <v>DB1.DE</v>
      </c>
      <c r="B4740" s="52" t="s">
        <v>276</v>
      </c>
      <c r="C4740" s="50" t="s">
        <v>12226</v>
      </c>
      <c r="D4740" s="50">
        <f>DAX__2019_2020__33[[#This Row],[Open]]*(DAX__2019_2020__33[[#This Row],[Adj Close]]/DAX__2019_2020__33[[#This Row],[Close]])</f>
        <v>131.55271414895873</v>
      </c>
      <c r="E4740" s="50" t="s">
        <v>12107</v>
      </c>
      <c r="F4740" s="50" t="s">
        <v>12076</v>
      </c>
      <c r="G4740" s="50" t="s">
        <v>13450</v>
      </c>
      <c r="H4740" s="50" t="s">
        <v>13478</v>
      </c>
      <c r="I4740" s="50">
        <f>(DAX__2019_2020__33[[#This Row],[Adj Close]]-DAX__2019_2020__33[[#This Row],[Adj Open]])/DAX__2019_2020__33[[#This Row],[Adj Open]]</f>
        <v>-3.5767524268215118E-4</v>
      </c>
      <c r="J4740" s="50">
        <f>DAX__2019_2020__33[[#This Row],[Adj Close]]-DAX__2019_2020__33[[#This Row],[Adj Open]]</f>
        <v>-4.7053148958724478E-2</v>
      </c>
      <c r="K4740" s="50">
        <v>427380</v>
      </c>
    </row>
    <row r="4741" spans="1:11" x14ac:dyDescent="0.3">
      <c r="A4741" s="51" t="str">
        <f t="shared" si="79"/>
        <v>DB1.DE</v>
      </c>
      <c r="B4741" s="52" t="s">
        <v>277</v>
      </c>
      <c r="C4741" s="50" t="s">
        <v>13473</v>
      </c>
      <c r="D4741" s="50">
        <f>DAX__2019_2020__33[[#This Row],[Open]]*(DAX__2019_2020__33[[#This Row],[Adj Close]]/DAX__2019_2020__33[[#This Row],[Close]])</f>
        <v>132.21142121925192</v>
      </c>
      <c r="E4741" s="50" t="s">
        <v>13479</v>
      </c>
      <c r="F4741" s="50" t="s">
        <v>13447</v>
      </c>
      <c r="G4741" s="50" t="s">
        <v>13447</v>
      </c>
      <c r="H4741" s="50" t="s">
        <v>13480</v>
      </c>
      <c r="I4741" s="50">
        <f>(DAX__2019_2020__33[[#This Row],[Adj Close]]-DAX__2019_2020__33[[#This Row],[Adj Open]])/DAX__2019_2020__33[[#This Row],[Adj Open]]</f>
        <v>-6.049864768683369E-3</v>
      </c>
      <c r="J4741" s="50">
        <f>DAX__2019_2020__33[[#This Row],[Adj Close]]-DAX__2019_2020__33[[#This Row],[Adj Open]]</f>
        <v>-0.79986121925190901</v>
      </c>
      <c r="K4741" s="50">
        <v>495119</v>
      </c>
    </row>
    <row r="4742" spans="1:11" x14ac:dyDescent="0.3">
      <c r="A4742" s="51" t="str">
        <f t="shared" si="79"/>
        <v>DB1.DE</v>
      </c>
      <c r="B4742" s="52" t="s">
        <v>278</v>
      </c>
      <c r="C4742" s="50" t="s">
        <v>11973</v>
      </c>
      <c r="D4742" s="50">
        <f>DAX__2019_2020__33[[#This Row],[Open]]*(DAX__2019_2020__33[[#This Row],[Adj Close]]/DAX__2019_2020__33[[#This Row],[Close]])</f>
        <v>131.64679914941678</v>
      </c>
      <c r="E4742" s="50" t="s">
        <v>12081</v>
      </c>
      <c r="F4742" s="50" t="s">
        <v>12229</v>
      </c>
      <c r="G4742" s="50" t="s">
        <v>13481</v>
      </c>
      <c r="H4742" s="50" t="s">
        <v>13482</v>
      </c>
      <c r="I4742" s="50">
        <f>(DAX__2019_2020__33[[#This Row],[Adj Close]]-DAX__2019_2020__33[[#This Row],[Adj Open]])/DAX__2019_2020__33[[#This Row],[Adj Open]]</f>
        <v>5.360972352865181E-3</v>
      </c>
      <c r="J4742" s="50">
        <f>DAX__2019_2020__33[[#This Row],[Adj Close]]-DAX__2019_2020__33[[#This Row],[Adj Open]]</f>
        <v>0.70575485058321874</v>
      </c>
      <c r="K4742" s="50">
        <v>507199</v>
      </c>
    </row>
    <row r="4743" spans="1:11" x14ac:dyDescent="0.3">
      <c r="A4743" s="51" t="str">
        <f t="shared" si="79"/>
        <v>DB1.DE</v>
      </c>
      <c r="B4743" s="52" t="s">
        <v>279</v>
      </c>
      <c r="C4743" s="50" t="s">
        <v>11969</v>
      </c>
      <c r="D4743" s="50">
        <f>DAX__2019_2020__33[[#This Row],[Open]]*(DAX__2019_2020__33[[#This Row],[Adj Close]]/DAX__2019_2020__33[[#This Row],[Close]])</f>
        <v>132.6819101457661</v>
      </c>
      <c r="E4743" s="50" t="s">
        <v>12102</v>
      </c>
      <c r="F4743" s="50" t="s">
        <v>13450</v>
      </c>
      <c r="G4743" s="50" t="s">
        <v>13457</v>
      </c>
      <c r="H4743" s="50" t="s">
        <v>13483</v>
      </c>
      <c r="I4743" s="50">
        <f>(DAX__2019_2020__33[[#This Row],[Adj Close]]-DAX__2019_2020__33[[#This Row],[Adj Open]])/DAX__2019_2020__33[[#This Row],[Adj Open]]</f>
        <v>-3.5463120567372171E-4</v>
      </c>
      <c r="J4743" s="50">
        <f>DAX__2019_2020__33[[#This Row],[Adj Close]]-DAX__2019_2020__33[[#This Row],[Adj Open]]</f>
        <v>-4.7053145766085436E-2</v>
      </c>
      <c r="K4743" s="50">
        <v>642351</v>
      </c>
    </row>
    <row r="4744" spans="1:11" x14ac:dyDescent="0.3">
      <c r="A4744" s="51" t="str">
        <f t="shared" si="79"/>
        <v>DB1.DE</v>
      </c>
      <c r="B4744" s="52" t="s">
        <v>280</v>
      </c>
      <c r="C4744" s="50" t="s">
        <v>13484</v>
      </c>
      <c r="D4744" s="50">
        <f>DAX__2019_2020__33[[#This Row],[Open]]*(DAX__2019_2020__33[[#This Row],[Adj Close]]/DAX__2019_2020__33[[#This Row],[Close]])</f>
        <v>132.25847362464631</v>
      </c>
      <c r="E4744" s="50" t="s">
        <v>13485</v>
      </c>
      <c r="F4744" s="50" t="s">
        <v>13459</v>
      </c>
      <c r="G4744" s="50" t="s">
        <v>12081</v>
      </c>
      <c r="H4744" s="50" t="s">
        <v>13486</v>
      </c>
      <c r="I4744" s="50">
        <f>(DAX__2019_2020__33[[#This Row],[Adj Close]]-DAX__2019_2020__33[[#This Row],[Adj Open]])/DAX__2019_2020__33[[#This Row],[Adj Open]]</f>
        <v>9.6050584929549872E-3</v>
      </c>
      <c r="J4744" s="50">
        <f>DAX__2019_2020__33[[#This Row],[Adj Close]]-DAX__2019_2020__33[[#This Row],[Adj Open]]</f>
        <v>1.2703503753536722</v>
      </c>
      <c r="K4744" s="50">
        <v>639443</v>
      </c>
    </row>
    <row r="4745" spans="1:11" x14ac:dyDescent="0.3">
      <c r="A4745" s="51" t="str">
        <f t="shared" si="79"/>
        <v>DB1.DE</v>
      </c>
      <c r="B4745" s="52" t="s">
        <v>281</v>
      </c>
      <c r="C4745" s="50" t="s">
        <v>6576</v>
      </c>
      <c r="D4745" s="50">
        <f>DAX__2019_2020__33[[#This Row],[Open]]*(DAX__2019_2020__33[[#This Row],[Adj Close]]/DAX__2019_2020__33[[#This Row],[Close]])</f>
        <v>133.43473371903369</v>
      </c>
      <c r="E4745" s="50" t="s">
        <v>12045</v>
      </c>
      <c r="F4745" s="50" t="s">
        <v>12086</v>
      </c>
      <c r="G4745" s="50" t="s">
        <v>12032</v>
      </c>
      <c r="H4745" s="50" t="s">
        <v>13487</v>
      </c>
      <c r="I4745" s="50">
        <f>(DAX__2019_2020__33[[#This Row],[Adj Close]]-DAX__2019_2020__33[[#This Row],[Adj Open]])/DAX__2019_2020__33[[#This Row],[Adj Open]]</f>
        <v>1.4457002515014127E-2</v>
      </c>
      <c r="J4745" s="50">
        <f>DAX__2019_2020__33[[#This Row],[Adj Close]]-DAX__2019_2020__33[[#This Row],[Adj Open]]</f>
        <v>1.9290662809663104</v>
      </c>
      <c r="K4745" s="50">
        <v>426536</v>
      </c>
    </row>
    <row r="4746" spans="1:11" x14ac:dyDescent="0.3">
      <c r="A4746" s="51" t="str">
        <f t="shared" si="79"/>
        <v>DB1.DE</v>
      </c>
      <c r="B4746" s="52" t="s">
        <v>282</v>
      </c>
      <c r="C4746" s="50" t="s">
        <v>13488</v>
      </c>
      <c r="D4746" s="50">
        <f>DAX__2019_2020__33[[#This Row],[Open]]*(DAX__2019_2020__33[[#This Row],[Adj Close]]/DAX__2019_2020__33[[#This Row],[Close]])</f>
        <v>136.63415320172251</v>
      </c>
      <c r="E4746" s="50" t="s">
        <v>12027</v>
      </c>
      <c r="F4746" s="50" t="s">
        <v>12066</v>
      </c>
      <c r="G4746" s="50" t="s">
        <v>12049</v>
      </c>
      <c r="H4746" s="50" t="s">
        <v>13489</v>
      </c>
      <c r="I4746" s="50">
        <f>(DAX__2019_2020__33[[#This Row],[Adj Close]]-DAX__2019_2020__33[[#This Row],[Adj Open]])/DAX__2019_2020__33[[#This Row],[Adj Open]]</f>
        <v>2.0661364063252001E-3</v>
      </c>
      <c r="J4746" s="50">
        <f>DAX__2019_2020__33[[#This Row],[Adj Close]]-DAX__2019_2020__33[[#This Row],[Adj Open]]</f>
        <v>0.28230479827749377</v>
      </c>
      <c r="K4746" s="50">
        <v>619157</v>
      </c>
    </row>
    <row r="4747" spans="1:11" x14ac:dyDescent="0.3">
      <c r="A4747" s="51" t="str">
        <f t="shared" si="79"/>
        <v>DB1.DE</v>
      </c>
      <c r="B4747" s="52" t="s">
        <v>283</v>
      </c>
      <c r="C4747" s="50" t="s">
        <v>13490</v>
      </c>
      <c r="D4747" s="50">
        <f>DAX__2019_2020__33[[#This Row],[Open]]*(DAX__2019_2020__33[[#This Row],[Adj Close]]/DAX__2019_2020__33[[#This Row],[Close]])</f>
        <v>137.15170937959002</v>
      </c>
      <c r="E4747" s="50" t="s">
        <v>13491</v>
      </c>
      <c r="F4747" s="50" t="s">
        <v>13492</v>
      </c>
      <c r="G4747" s="50" t="s">
        <v>13492</v>
      </c>
      <c r="H4747" s="50" t="s">
        <v>13493</v>
      </c>
      <c r="I4747" s="50">
        <f>(DAX__2019_2020__33[[#This Row],[Adj Close]]-DAX__2019_2020__33[[#This Row],[Adj Open]])/DAX__2019_2020__33[[#This Row],[Adj Open]]</f>
        <v>-2.5042840480274362E-2</v>
      </c>
      <c r="J4747" s="50">
        <f>DAX__2019_2020__33[[#This Row],[Adj Close]]-DAX__2019_2020__33[[#This Row],[Adj Open]]</f>
        <v>-3.4346683795900219</v>
      </c>
      <c r="K4747" s="50">
        <v>682883</v>
      </c>
    </row>
    <row r="4748" spans="1:11" x14ac:dyDescent="0.3">
      <c r="A4748" s="51" t="str">
        <f t="shared" si="79"/>
        <v>DB1.DE</v>
      </c>
      <c r="B4748" s="52" t="s">
        <v>284</v>
      </c>
      <c r="C4748" s="50" t="s">
        <v>12113</v>
      </c>
      <c r="D4748" s="50">
        <f>DAX__2019_2020__33[[#This Row],[Open]]*(DAX__2019_2020__33[[#This Row],[Adj Close]]/DAX__2019_2020__33[[#This Row],[Close]])</f>
        <v>133.9993213725096</v>
      </c>
      <c r="E4748" s="50" t="s">
        <v>12051</v>
      </c>
      <c r="F4748" s="50" t="s">
        <v>13494</v>
      </c>
      <c r="G4748" s="50" t="s">
        <v>12053</v>
      </c>
      <c r="H4748" s="50" t="s">
        <v>13495</v>
      </c>
      <c r="I4748" s="50">
        <f>(DAX__2019_2020__33[[#This Row],[Adj Close]]-DAX__2019_2020__33[[#This Row],[Adj Open]])/DAX__2019_2020__33[[#This Row],[Adj Open]]</f>
        <v>1.7556180515006393E-3</v>
      </c>
      <c r="J4748" s="50">
        <f>DAX__2019_2020__33[[#This Row],[Adj Close]]-DAX__2019_2020__33[[#This Row],[Adj Open]]</f>
        <v>0.23525162749041328</v>
      </c>
      <c r="K4748" s="50">
        <v>659182</v>
      </c>
    </row>
    <row r="4749" spans="1:11" x14ac:dyDescent="0.3">
      <c r="A4749" s="51" t="str">
        <f t="shared" si="79"/>
        <v>DB1.DE</v>
      </c>
      <c r="B4749" s="52" t="s">
        <v>285</v>
      </c>
      <c r="C4749" s="50" t="s">
        <v>13463</v>
      </c>
      <c r="D4749" s="50">
        <f>DAX__2019_2020__33[[#This Row],[Open]]*(DAX__2019_2020__33[[#This Row],[Adj Close]]/DAX__2019_2020__33[[#This Row],[Close]])</f>
        <v>134.46984368962447</v>
      </c>
      <c r="E4749" s="50" t="s">
        <v>13464</v>
      </c>
      <c r="F4749" s="50" t="s">
        <v>12113</v>
      </c>
      <c r="G4749" s="50" t="s">
        <v>12070</v>
      </c>
      <c r="H4749" s="50" t="s">
        <v>13496</v>
      </c>
      <c r="I4749" s="50">
        <f>(DAX__2019_2020__33[[#This Row],[Adj Close]]-DAX__2019_2020__33[[#This Row],[Adj Open]])/DAX__2019_2020__33[[#This Row],[Adj Open]]</f>
        <v>6.9983207976910869E-4</v>
      </c>
      <c r="J4749" s="50">
        <f>DAX__2019_2020__33[[#This Row],[Adj Close]]-DAX__2019_2020__33[[#This Row],[Adj Open]]</f>
        <v>9.410631037553685E-2</v>
      </c>
      <c r="K4749" s="50">
        <v>608137</v>
      </c>
    </row>
    <row r="4750" spans="1:11" x14ac:dyDescent="0.3">
      <c r="A4750" s="51" t="str">
        <f t="shared" si="79"/>
        <v>DB1.DE</v>
      </c>
      <c r="B4750" s="52" t="s">
        <v>286</v>
      </c>
      <c r="C4750" s="50" t="s">
        <v>13497</v>
      </c>
      <c r="D4750" s="50">
        <f>DAX__2019_2020__33[[#This Row],[Open]]*(DAX__2019_2020__33[[#This Row],[Adj Close]]/DAX__2019_2020__33[[#This Row],[Close]])</f>
        <v>133.48179064063766</v>
      </c>
      <c r="E4750" s="50" t="s">
        <v>13469</v>
      </c>
      <c r="F4750" s="50" t="s">
        <v>13498</v>
      </c>
      <c r="G4750" s="50" t="s">
        <v>12079</v>
      </c>
      <c r="H4750" s="50" t="s">
        <v>13456</v>
      </c>
      <c r="I4750" s="50">
        <f>(DAX__2019_2020__33[[#This Row],[Adj Close]]-DAX__2019_2020__33[[#This Row],[Adj Open]])/DAX__2019_2020__33[[#This Row],[Adj Open]]</f>
        <v>-1.5156918639820166E-2</v>
      </c>
      <c r="J4750" s="50">
        <f>DAX__2019_2020__33[[#This Row],[Adj Close]]-DAX__2019_2020__33[[#This Row],[Adj Open]]</f>
        <v>-2.0231726406376538</v>
      </c>
      <c r="K4750" s="50">
        <v>728718</v>
      </c>
    </row>
    <row r="4751" spans="1:11" x14ac:dyDescent="0.3">
      <c r="A4751" s="51" t="str">
        <f t="shared" si="79"/>
        <v>DB1.DE</v>
      </c>
      <c r="B4751" s="52" t="s">
        <v>287</v>
      </c>
      <c r="C4751" s="50" t="s">
        <v>13451</v>
      </c>
      <c r="D4751" s="50">
        <f>DAX__2019_2020__33[[#This Row],[Open]]*(DAX__2019_2020__33[[#This Row],[Adj Close]]/DAX__2019_2020__33[[#This Row],[Close]])</f>
        <v>131.31745360913044</v>
      </c>
      <c r="E4751" s="50" t="s">
        <v>13499</v>
      </c>
      <c r="F4751" s="50" t="s">
        <v>6559</v>
      </c>
      <c r="G4751" s="50" t="s">
        <v>13457</v>
      </c>
      <c r="H4751" s="50" t="s">
        <v>13483</v>
      </c>
      <c r="I4751" s="50">
        <f>(DAX__2019_2020__33[[#This Row],[Adj Close]]-DAX__2019_2020__33[[#This Row],[Adj Open]])/DAX__2019_2020__33[[#This Row],[Adj Open]]</f>
        <v>1.0032203295617161E-2</v>
      </c>
      <c r="J4751" s="50">
        <f>DAX__2019_2020__33[[#This Row],[Adj Close]]-DAX__2019_2020__33[[#This Row],[Adj Open]]</f>
        <v>1.3174033908695719</v>
      </c>
      <c r="K4751" s="50">
        <v>691099</v>
      </c>
    </row>
    <row r="4752" spans="1:11" x14ac:dyDescent="0.3">
      <c r="A4752" s="51" t="str">
        <f t="shared" si="79"/>
        <v>DB1.DE</v>
      </c>
      <c r="B4752" s="52" t="s">
        <v>288</v>
      </c>
      <c r="C4752" s="50" t="s">
        <v>12107</v>
      </c>
      <c r="D4752" s="50">
        <f>DAX__2019_2020__33[[#This Row],[Open]]*(DAX__2019_2020__33[[#This Row],[Adj Close]]/DAX__2019_2020__33[[#This Row],[Close]])</f>
        <v>132.44668398509953</v>
      </c>
      <c r="E4752" s="50" t="s">
        <v>11969</v>
      </c>
      <c r="F4752" s="50" t="s">
        <v>11999</v>
      </c>
      <c r="G4752" s="50" t="s">
        <v>12229</v>
      </c>
      <c r="H4752" s="50" t="s">
        <v>13500</v>
      </c>
      <c r="I4752" s="50">
        <f>(DAX__2019_2020__33[[#This Row],[Adj Close]]-DAX__2019_2020__33[[#This Row],[Adj Open]])/DAX__2019_2020__33[[#This Row],[Adj Open]]</f>
        <v>-8.1704724689164177E-3</v>
      </c>
      <c r="J4752" s="50">
        <f>DAX__2019_2020__33[[#This Row],[Adj Close]]-DAX__2019_2020__33[[#This Row],[Adj Open]]</f>
        <v>-1.0821519850995287</v>
      </c>
      <c r="K4752" s="50">
        <v>785081</v>
      </c>
    </row>
    <row r="4753" spans="1:11" x14ac:dyDescent="0.3">
      <c r="A4753" s="51" t="str">
        <f t="shared" si="79"/>
        <v>DB1.DE</v>
      </c>
      <c r="B4753" s="52" t="s">
        <v>289</v>
      </c>
      <c r="C4753" s="50" t="s">
        <v>13473</v>
      </c>
      <c r="D4753" s="50">
        <f>DAX__2019_2020__33[[#This Row],[Open]]*(DAX__2019_2020__33[[#This Row],[Adj Close]]/DAX__2019_2020__33[[#This Row],[Close]])</f>
        <v>132.21141826295391</v>
      </c>
      <c r="E4753" s="50" t="s">
        <v>13501</v>
      </c>
      <c r="F4753" s="50" t="s">
        <v>13453</v>
      </c>
      <c r="G4753" s="50" t="s">
        <v>12100</v>
      </c>
      <c r="H4753" s="50" t="s">
        <v>13502</v>
      </c>
      <c r="I4753" s="50">
        <f>(DAX__2019_2020__33[[#This Row],[Adj Close]]-DAX__2019_2020__33[[#This Row],[Adj Open]])/DAX__2019_2020__33[[#This Row],[Adj Open]]</f>
        <v>1.316730249110315E-2</v>
      </c>
      <c r="J4753" s="50">
        <f>DAX__2019_2020__33[[#This Row],[Adj Close]]-DAX__2019_2020__33[[#This Row],[Adj Open]]</f>
        <v>1.7408677370460737</v>
      </c>
      <c r="K4753" s="50">
        <v>575807</v>
      </c>
    </row>
    <row r="4754" spans="1:11" x14ac:dyDescent="0.3">
      <c r="A4754" s="51" t="str">
        <f t="shared" si="79"/>
        <v>DB1.DE</v>
      </c>
      <c r="B4754" s="52" t="s">
        <v>290</v>
      </c>
      <c r="C4754" s="50" t="s">
        <v>12053</v>
      </c>
      <c r="D4754" s="50">
        <f>DAX__2019_2020__33[[#This Row],[Open]]*(DAX__2019_2020__33[[#This Row],[Adj Close]]/DAX__2019_2020__33[[#This Row],[Close]])</f>
        <v>134.23457049238291</v>
      </c>
      <c r="E4754" s="50" t="s">
        <v>12053</v>
      </c>
      <c r="F4754" s="50" t="s">
        <v>13503</v>
      </c>
      <c r="G4754" s="50" t="s">
        <v>12098</v>
      </c>
      <c r="H4754" s="50" t="s">
        <v>13504</v>
      </c>
      <c r="I4754" s="50">
        <f>(DAX__2019_2020__33[[#This Row],[Adj Close]]-DAX__2019_2020__33[[#This Row],[Adj Open]])/DAX__2019_2020__33[[#This Row],[Adj Open]]</f>
        <v>-7.0101650337258551E-3</v>
      </c>
      <c r="J4754" s="50">
        <f>DAX__2019_2020__33[[#This Row],[Adj Close]]-DAX__2019_2020__33[[#This Row],[Adj Open]]</f>
        <v>-0.94100649238291112</v>
      </c>
      <c r="K4754" s="50">
        <v>377784</v>
      </c>
    </row>
    <row r="4755" spans="1:11" x14ac:dyDescent="0.3">
      <c r="A4755" s="51" t="str">
        <f t="shared" si="79"/>
        <v>DB1.DE</v>
      </c>
      <c r="B4755" s="52" t="s">
        <v>291</v>
      </c>
      <c r="C4755" s="50" t="s">
        <v>12070</v>
      </c>
      <c r="D4755" s="50">
        <f>DAX__2019_2020__33[[#This Row],[Open]]*(DAX__2019_2020__33[[#This Row],[Adj Close]]/DAX__2019_2020__33[[#This Row],[Close]])</f>
        <v>134.56395234027778</v>
      </c>
      <c r="E4755" s="50" t="s">
        <v>12054</v>
      </c>
      <c r="F4755" s="50" t="s">
        <v>11982</v>
      </c>
      <c r="G4755" s="50" t="s">
        <v>12054</v>
      </c>
      <c r="H4755" s="50" t="s">
        <v>13505</v>
      </c>
      <c r="I4755" s="50">
        <f>(DAX__2019_2020__33[[#This Row],[Adj Close]]-DAX__2019_2020__33[[#This Row],[Adj Open]])/DAX__2019_2020__33[[#This Row],[Adj Open]]</f>
        <v>6.9930069930070797E-3</v>
      </c>
      <c r="J4755" s="50">
        <f>DAX__2019_2020__33[[#This Row],[Adj Close]]-DAX__2019_2020__33[[#This Row],[Adj Open]]</f>
        <v>0.94100665972223396</v>
      </c>
      <c r="K4755" s="50">
        <v>496608</v>
      </c>
    </row>
    <row r="4756" spans="1:11" x14ac:dyDescent="0.3">
      <c r="A4756" s="51" t="str">
        <f t="shared" si="79"/>
        <v>DB1.DE</v>
      </c>
      <c r="B4756" s="52" t="s">
        <v>292</v>
      </c>
      <c r="C4756" s="50" t="s">
        <v>13506</v>
      </c>
      <c r="D4756" s="50">
        <f>DAX__2019_2020__33[[#This Row],[Open]]*(DAX__2019_2020__33[[#This Row],[Adj Close]]/DAX__2019_2020__33[[#This Row],[Close]])</f>
        <v>134.42280206106366</v>
      </c>
      <c r="E4756" s="50" t="s">
        <v>13507</v>
      </c>
      <c r="F4756" s="50" t="s">
        <v>4811</v>
      </c>
      <c r="G4756" s="50" t="s">
        <v>13484</v>
      </c>
      <c r="H4756" s="50" t="s">
        <v>13508</v>
      </c>
      <c r="I4756" s="50">
        <f>(DAX__2019_2020__33[[#This Row],[Adj Close]]-DAX__2019_2020__33[[#This Row],[Adj Open]])/DAX__2019_2020__33[[#This Row],[Adj Open]]</f>
        <v>-1.6100825365033516E-2</v>
      </c>
      <c r="J4756" s="50">
        <f>DAX__2019_2020__33[[#This Row],[Adj Close]]-DAX__2019_2020__33[[#This Row],[Adj Open]]</f>
        <v>-2.1643180610636534</v>
      </c>
      <c r="K4756" s="50">
        <v>943031</v>
      </c>
    </row>
    <row r="4757" spans="1:11" x14ac:dyDescent="0.3">
      <c r="A4757" s="51" t="str">
        <f t="shared" si="79"/>
        <v>DB1.DE</v>
      </c>
      <c r="B4757" s="52" t="s">
        <v>293</v>
      </c>
      <c r="C4757" s="50" t="s">
        <v>13453</v>
      </c>
      <c r="D4757" s="50">
        <f>DAX__2019_2020__33[[#This Row],[Open]]*(DAX__2019_2020__33[[#This Row],[Adj Close]]/DAX__2019_2020__33[[#This Row],[Close]])</f>
        <v>131.78797888707479</v>
      </c>
      <c r="E4757" s="50" t="s">
        <v>13509</v>
      </c>
      <c r="F4757" s="50" t="s">
        <v>4815</v>
      </c>
      <c r="G4757" s="50" t="s">
        <v>13510</v>
      </c>
      <c r="H4757" s="50" t="s">
        <v>13511</v>
      </c>
      <c r="I4757" s="50">
        <f>(DAX__2019_2020__33[[#This Row],[Adj Close]]-DAX__2019_2020__33[[#This Row],[Adj Open]])/DAX__2019_2020__33[[#This Row],[Adj Open]]</f>
        <v>5.7122669251212024E-3</v>
      </c>
      <c r="J4757" s="50">
        <f>DAX__2019_2020__33[[#This Row],[Adj Close]]-DAX__2019_2020__33[[#This Row],[Adj Open]]</f>
        <v>0.75280811292520866</v>
      </c>
      <c r="K4757" s="50">
        <v>762548</v>
      </c>
    </row>
    <row r="4758" spans="1:11" x14ac:dyDescent="0.3">
      <c r="A4758" s="51" t="str">
        <f t="shared" si="79"/>
        <v>DB1.DE</v>
      </c>
      <c r="B4758" s="52" t="s">
        <v>294</v>
      </c>
      <c r="C4758" s="50" t="s">
        <v>13479</v>
      </c>
      <c r="D4758" s="50">
        <f>DAX__2019_2020__33[[#This Row],[Open]]*(DAX__2019_2020__33[[#This Row],[Adj Close]]/DAX__2019_2020__33[[#This Row],[Close]])</f>
        <v>132.91718708169529</v>
      </c>
      <c r="E4758" s="50" t="s">
        <v>12111</v>
      </c>
      <c r="F4758" s="50" t="s">
        <v>13431</v>
      </c>
      <c r="G4758" s="50" t="s">
        <v>12017</v>
      </c>
      <c r="H4758" s="50" t="s">
        <v>13512</v>
      </c>
      <c r="I4758" s="50">
        <f>(DAX__2019_2020__33[[#This Row],[Adj Close]]-DAX__2019_2020__33[[#This Row],[Adj Open]])/DAX__2019_2020__33[[#This Row],[Adj Open]]</f>
        <v>-1.6283207079645944E-2</v>
      </c>
      <c r="J4758" s="50">
        <f>DAX__2019_2020__33[[#This Row],[Adj Close]]-DAX__2019_2020__33[[#This Row],[Adj Open]]</f>
        <v>-2.1643180816952849</v>
      </c>
      <c r="K4758" s="50">
        <v>816245</v>
      </c>
    </row>
    <row r="4759" spans="1:11" x14ac:dyDescent="0.3">
      <c r="A4759" s="51" t="str">
        <f t="shared" si="79"/>
        <v>DB1.DE</v>
      </c>
      <c r="B4759" s="52" t="s">
        <v>295</v>
      </c>
      <c r="C4759" s="50" t="s">
        <v>12019</v>
      </c>
      <c r="D4759" s="50">
        <f>DAX__2019_2020__33[[#This Row],[Open]]*(DAX__2019_2020__33[[#This Row],[Adj Close]]/DAX__2019_2020__33[[#This Row],[Close]])</f>
        <v>130.47056787104356</v>
      </c>
      <c r="E4759" s="50" t="s">
        <v>13479</v>
      </c>
      <c r="F4759" s="50" t="s">
        <v>13445</v>
      </c>
      <c r="G4759" s="50" t="s">
        <v>12226</v>
      </c>
      <c r="H4759" s="50" t="s">
        <v>13513</v>
      </c>
      <c r="I4759" s="50">
        <f>(DAX__2019_2020__33[[#This Row],[Adj Close]]-DAX__2019_2020__33[[#This Row],[Adj Open]])/DAX__2019_2020__33[[#This Row],[Adj Open]]</f>
        <v>8.2943314083375325E-3</v>
      </c>
      <c r="J4759" s="50">
        <f>DAX__2019_2020__33[[#This Row],[Adj Close]]-DAX__2019_2020__33[[#This Row],[Adj Open]]</f>
        <v>1.0821661289564304</v>
      </c>
      <c r="K4759" s="50">
        <v>669178</v>
      </c>
    </row>
    <row r="4760" spans="1:11" x14ac:dyDescent="0.3">
      <c r="A4760" s="51" t="str">
        <f t="shared" si="79"/>
        <v>DB1.DE</v>
      </c>
      <c r="B4760" s="52" t="s">
        <v>296</v>
      </c>
      <c r="C4760" s="50" t="s">
        <v>12083</v>
      </c>
      <c r="D4760" s="50">
        <f>DAX__2019_2020__33[[#This Row],[Open]]*(DAX__2019_2020__33[[#This Row],[Adj Close]]/DAX__2019_2020__33[[#This Row],[Close]])</f>
        <v>132.16437666211525</v>
      </c>
      <c r="E4760" s="50" t="s">
        <v>12083</v>
      </c>
      <c r="F4760" s="50" t="s">
        <v>12117</v>
      </c>
      <c r="G4760" s="50" t="s">
        <v>11966</v>
      </c>
      <c r="H4760" s="50" t="s">
        <v>13514</v>
      </c>
      <c r="I4760" s="50">
        <f>(DAX__2019_2020__33[[#This Row],[Adj Close]]-DAX__2019_2020__33[[#This Row],[Adj Open]])/DAX__2019_2020__33[[#This Row],[Adj Open]]</f>
        <v>-2.3495927878161547E-2</v>
      </c>
      <c r="J4760" s="50">
        <f>DAX__2019_2020__33[[#This Row],[Adj Close]]-DAX__2019_2020__33[[#This Row],[Adj Open]]</f>
        <v>-3.1053246621152368</v>
      </c>
      <c r="K4760" s="50">
        <v>1001236</v>
      </c>
    </row>
    <row r="4761" spans="1:11" x14ac:dyDescent="0.3">
      <c r="A4761" s="51" t="str">
        <f t="shared" si="79"/>
        <v>DB1.DE</v>
      </c>
      <c r="B4761" s="52" t="s">
        <v>297</v>
      </c>
      <c r="C4761" s="50" t="s">
        <v>13438</v>
      </c>
      <c r="D4761" s="50">
        <f>DAX__2019_2020__33[[#This Row],[Open]]*(DAX__2019_2020__33[[#This Row],[Adj Close]]/DAX__2019_2020__33[[#This Row],[Close]])</f>
        <v>128.72970940369501</v>
      </c>
      <c r="E4761" s="50" t="s">
        <v>11983</v>
      </c>
      <c r="F4761" s="50" t="s">
        <v>13515</v>
      </c>
      <c r="G4761" s="50" t="s">
        <v>11950</v>
      </c>
      <c r="H4761" s="50" t="s">
        <v>13516</v>
      </c>
      <c r="I4761" s="50">
        <f>(DAX__2019_2020__33[[#This Row],[Adj Close]]-DAX__2019_2020__33[[#This Row],[Adj Open]])/DAX__2019_2020__33[[#This Row],[Adj Open]]</f>
        <v>-1.2061469033739922E-2</v>
      </c>
      <c r="J4761" s="50">
        <f>DAX__2019_2020__33[[#This Row],[Adj Close]]-DAX__2019_2020__33[[#This Row],[Adj Open]]</f>
        <v>-1.5526694036950062</v>
      </c>
      <c r="K4761" s="50">
        <v>912635</v>
      </c>
    </row>
    <row r="4762" spans="1:11" x14ac:dyDescent="0.3">
      <c r="A4762" s="51" t="str">
        <f t="shared" si="79"/>
        <v>DB1.DE</v>
      </c>
      <c r="B4762" s="52" t="s">
        <v>298</v>
      </c>
      <c r="C4762" s="50" t="s">
        <v>13517</v>
      </c>
      <c r="D4762" s="50">
        <f>DAX__2019_2020__33[[#This Row],[Open]]*(DAX__2019_2020__33[[#This Row],[Adj Close]]/DAX__2019_2020__33[[#This Row],[Close]])</f>
        <v>127.08293618846233</v>
      </c>
      <c r="E4762" s="50" t="s">
        <v>12011</v>
      </c>
      <c r="F4762" s="50" t="s">
        <v>13424</v>
      </c>
      <c r="G4762" s="50" t="s">
        <v>11975</v>
      </c>
      <c r="H4762" s="50" t="s">
        <v>13518</v>
      </c>
      <c r="I4762" s="50">
        <f>(DAX__2019_2020__33[[#This Row],[Adj Close]]-DAX__2019_2020__33[[#This Row],[Adj Open]])/DAX__2019_2020__33[[#This Row],[Adj Open]]</f>
        <v>1.1106997161636503E-2</v>
      </c>
      <c r="J4762" s="50">
        <f>DAX__2019_2020__33[[#This Row],[Adj Close]]-DAX__2019_2020__33[[#This Row],[Adj Open]]</f>
        <v>1.4115098115376838</v>
      </c>
      <c r="K4762" s="50">
        <v>638386</v>
      </c>
    </row>
    <row r="4763" spans="1:11" x14ac:dyDescent="0.3">
      <c r="A4763" s="51" t="str">
        <f t="shared" si="79"/>
        <v>DB1.DE</v>
      </c>
      <c r="B4763" s="52" t="s">
        <v>299</v>
      </c>
      <c r="C4763" s="50" t="s">
        <v>13428</v>
      </c>
      <c r="D4763" s="50">
        <f>DAX__2019_2020__33[[#This Row],[Open]]*(DAX__2019_2020__33[[#This Row],[Adj Close]]/DAX__2019_2020__33[[#This Row],[Close]])</f>
        <v>128.77675681646664</v>
      </c>
      <c r="E4763" s="50" t="s">
        <v>12117</v>
      </c>
      <c r="F4763" s="50" t="s">
        <v>13519</v>
      </c>
      <c r="G4763" s="50" t="s">
        <v>4654</v>
      </c>
      <c r="H4763" s="50" t="s">
        <v>13520</v>
      </c>
      <c r="I4763" s="50">
        <f>(DAX__2019_2020__33[[#This Row],[Adj Close]]-DAX__2019_2020__33[[#This Row],[Adj Open]])/DAX__2019_2020__33[[#This Row],[Adj Open]]</f>
        <v>-1.6441358431507805E-2</v>
      </c>
      <c r="J4763" s="50">
        <f>DAX__2019_2020__33[[#This Row],[Adj Close]]-DAX__2019_2020__33[[#This Row],[Adj Open]]</f>
        <v>-2.1172648164666441</v>
      </c>
      <c r="K4763" s="50">
        <v>898075</v>
      </c>
    </row>
    <row r="4764" spans="1:11" x14ac:dyDescent="0.3">
      <c r="A4764" s="51" t="str">
        <f t="shared" si="79"/>
        <v>DB1.DE</v>
      </c>
      <c r="B4764" s="52" t="s">
        <v>300</v>
      </c>
      <c r="C4764" s="50" t="s">
        <v>13425</v>
      </c>
      <c r="D4764" s="50">
        <f>DAX__2019_2020__33[[#This Row],[Open]]*(DAX__2019_2020__33[[#This Row],[Adj Close]]/DAX__2019_2020__33[[#This Row],[Close]])</f>
        <v>126.42424633101352</v>
      </c>
      <c r="E4764" s="50" t="s">
        <v>13521</v>
      </c>
      <c r="F4764" s="50" t="s">
        <v>13522</v>
      </c>
      <c r="G4764" s="50" t="s">
        <v>4675</v>
      </c>
      <c r="H4764" s="50" t="s">
        <v>13523</v>
      </c>
      <c r="I4764" s="50">
        <f>(DAX__2019_2020__33[[#This Row],[Adj Close]]-DAX__2019_2020__33[[#This Row],[Adj Open]])/DAX__2019_2020__33[[#This Row],[Adj Open]]</f>
        <v>7.8153178497065903E-3</v>
      </c>
      <c r="J4764" s="50">
        <f>DAX__2019_2020__33[[#This Row],[Adj Close]]-DAX__2019_2020__33[[#This Row],[Adj Open]]</f>
        <v>0.98804566898647295</v>
      </c>
      <c r="K4764" s="50">
        <v>564410</v>
      </c>
    </row>
    <row r="4765" spans="1:11" x14ac:dyDescent="0.3">
      <c r="A4765" s="51" t="str">
        <f t="shared" si="79"/>
        <v>DB1.DE</v>
      </c>
      <c r="B4765" s="52" t="s">
        <v>301</v>
      </c>
      <c r="C4765" s="50" t="s">
        <v>11937</v>
      </c>
      <c r="D4765" s="50">
        <f>DAX__2019_2020__33[[#This Row],[Open]]*(DAX__2019_2020__33[[#This Row],[Adj Close]]/DAX__2019_2020__33[[#This Row],[Close]])</f>
        <v>127.36524586330221</v>
      </c>
      <c r="E4765" s="50" t="s">
        <v>4787</v>
      </c>
      <c r="F4765" s="50" t="s">
        <v>4773</v>
      </c>
      <c r="G4765" s="50" t="s">
        <v>4663</v>
      </c>
      <c r="H4765" s="50" t="s">
        <v>13524</v>
      </c>
      <c r="I4765" s="50">
        <f>(DAX__2019_2020__33[[#This Row],[Adj Close]]-DAX__2019_2020__33[[#This Row],[Adj Open]])/DAX__2019_2020__33[[#This Row],[Adj Open]]</f>
        <v>3.3246913930686647E-3</v>
      </c>
      <c r="J4765" s="50">
        <f>DAX__2019_2020__33[[#This Row],[Adj Close]]-DAX__2019_2020__33[[#This Row],[Adj Open]]</f>
        <v>0.42345013669779519</v>
      </c>
      <c r="K4765" s="50">
        <v>338393</v>
      </c>
    </row>
    <row r="4766" spans="1:11" x14ac:dyDescent="0.3">
      <c r="A4766" s="51" t="str">
        <f t="shared" si="79"/>
        <v>DB1.DE</v>
      </c>
      <c r="B4766" s="52" t="s">
        <v>302</v>
      </c>
      <c r="C4766" s="50" t="s">
        <v>12122</v>
      </c>
      <c r="D4766" s="50">
        <f>DAX__2019_2020__33[[#This Row],[Open]]*(DAX__2019_2020__33[[#This Row],[Adj Close]]/DAX__2019_2020__33[[#This Row],[Close]])</f>
        <v>127.64753691308566</v>
      </c>
      <c r="E4766" s="50" t="s">
        <v>4828</v>
      </c>
      <c r="F4766" s="50" t="s">
        <v>13525</v>
      </c>
      <c r="G4766" s="50" t="s">
        <v>11988</v>
      </c>
      <c r="H4766" s="50" t="s">
        <v>13526</v>
      </c>
      <c r="I4766" s="50">
        <f>(DAX__2019_2020__33[[#This Row],[Adj Close]]-DAX__2019_2020__33[[#This Row],[Adj Open]])/DAX__2019_2020__33[[#This Row],[Adj Open]]</f>
        <v>5.8975527857377304E-3</v>
      </c>
      <c r="J4766" s="50">
        <f>DAX__2019_2020__33[[#This Row],[Adj Close]]-DAX__2019_2020__33[[#This Row],[Adj Open]]</f>
        <v>0.7528080869143281</v>
      </c>
      <c r="K4766" s="50">
        <v>539500</v>
      </c>
    </row>
    <row r="4767" spans="1:11" x14ac:dyDescent="0.3">
      <c r="A4767" s="51" t="str">
        <f t="shared" si="79"/>
        <v>DB1.DE</v>
      </c>
      <c r="B4767" s="52" t="s">
        <v>303</v>
      </c>
      <c r="C4767" s="50" t="s">
        <v>13527</v>
      </c>
      <c r="D4767" s="50">
        <f>DAX__2019_2020__33[[#This Row],[Open]]*(DAX__2019_2020__33[[#This Row],[Adj Close]]/DAX__2019_2020__33[[#This Row],[Close]])</f>
        <v>128.25920630890542</v>
      </c>
      <c r="E4767" s="50" t="s">
        <v>13437</v>
      </c>
      <c r="F4767" s="50" t="s">
        <v>11937</v>
      </c>
      <c r="G4767" s="50" t="s">
        <v>4800</v>
      </c>
      <c r="H4767" s="50" t="s">
        <v>13528</v>
      </c>
      <c r="I4767" s="50">
        <f>(DAX__2019_2020__33[[#This Row],[Adj Close]]-DAX__2019_2020__33[[#This Row],[Adj Open]])/DAX__2019_2020__33[[#This Row],[Adj Open]]</f>
        <v>-7.3371971972736156E-4</v>
      </c>
      <c r="J4767" s="50">
        <f>DAX__2019_2020__33[[#This Row],[Adj Close]]-DAX__2019_2020__33[[#This Row],[Adj Open]]</f>
        <v>-9.410630890542393E-2</v>
      </c>
      <c r="K4767" s="50">
        <v>539816</v>
      </c>
    </row>
    <row r="4768" spans="1:11" x14ac:dyDescent="0.3">
      <c r="A4768" s="51" t="str">
        <f t="shared" si="79"/>
        <v>DB1.DE</v>
      </c>
      <c r="B4768" s="52" t="s">
        <v>304</v>
      </c>
      <c r="C4768" s="50" t="s">
        <v>4787</v>
      </c>
      <c r="D4768" s="50">
        <f>DAX__2019_2020__33[[#This Row],[Open]]*(DAX__2019_2020__33[[#This Row],[Adj Close]]/DAX__2019_2020__33[[#This Row],[Close]])</f>
        <v>127.97688957941656</v>
      </c>
      <c r="E4768" s="50" t="s">
        <v>12119</v>
      </c>
      <c r="F4768" s="50" t="s">
        <v>13529</v>
      </c>
      <c r="G4768" s="50" t="s">
        <v>11975</v>
      </c>
      <c r="H4768" s="50" t="s">
        <v>13518</v>
      </c>
      <c r="I4768" s="50">
        <f>(DAX__2019_2020__33[[#This Row],[Adj Close]]-DAX__2019_2020__33[[#This Row],[Adj Open]])/DAX__2019_2020__33[[#This Row],[Adj Open]]</f>
        <v>4.0441397058824007E-3</v>
      </c>
      <c r="J4768" s="50">
        <f>DAX__2019_2020__33[[#This Row],[Adj Close]]-DAX__2019_2020__33[[#This Row],[Adj Open]]</f>
        <v>0.5175564205834462</v>
      </c>
      <c r="K4768" s="50">
        <v>409606</v>
      </c>
    </row>
    <row r="4769" spans="1:11" x14ac:dyDescent="0.3">
      <c r="A4769" s="51" t="str">
        <f t="shared" si="79"/>
        <v>DB1.DE</v>
      </c>
      <c r="B4769" s="52" t="s">
        <v>305</v>
      </c>
      <c r="C4769" s="50" t="s">
        <v>4803</v>
      </c>
      <c r="D4769" s="50">
        <f>DAX__2019_2020__33[[#This Row],[Open]]*(DAX__2019_2020__33[[#This Row],[Adj Close]]/DAX__2019_2020__33[[#This Row],[Close]])</f>
        <v>129.38840598956648</v>
      </c>
      <c r="E4769" s="50" t="s">
        <v>4844</v>
      </c>
      <c r="F4769" s="50" t="s">
        <v>4787</v>
      </c>
      <c r="G4769" s="50" t="s">
        <v>12117</v>
      </c>
      <c r="H4769" s="50" t="s">
        <v>13530</v>
      </c>
      <c r="I4769" s="50">
        <f>(DAX__2019_2020__33[[#This Row],[Adj Close]]-DAX__2019_2020__33[[#This Row],[Adj Open]])/DAX__2019_2020__33[[#This Row],[Adj Open]]</f>
        <v>-2.9090472727272376E-3</v>
      </c>
      <c r="J4769" s="50">
        <f>DAX__2019_2020__33[[#This Row],[Adj Close]]-DAX__2019_2020__33[[#This Row],[Adj Open]]</f>
        <v>-0.37639698956647294</v>
      </c>
      <c r="K4769" s="50">
        <v>516386</v>
      </c>
    </row>
    <row r="4770" spans="1:11" x14ac:dyDescent="0.3">
      <c r="A4770" s="51" t="str">
        <f t="shared" si="79"/>
        <v>DB1.DE</v>
      </c>
      <c r="B4770" s="52" t="s">
        <v>306</v>
      </c>
      <c r="C4770" s="50" t="s">
        <v>4803</v>
      </c>
      <c r="D4770" s="50">
        <f>DAX__2019_2020__33[[#This Row],[Open]]*(DAX__2019_2020__33[[#This Row],[Adj Close]]/DAX__2019_2020__33[[#This Row],[Close]])</f>
        <v>129.38839038112522</v>
      </c>
      <c r="E4770" s="50" t="s">
        <v>13531</v>
      </c>
      <c r="F4770" s="50" t="s">
        <v>4665</v>
      </c>
      <c r="G4770" s="50" t="s">
        <v>11996</v>
      </c>
      <c r="H4770" s="50" t="s">
        <v>13532</v>
      </c>
      <c r="I4770" s="50">
        <f>(DAX__2019_2020__33[[#This Row],[Adj Close]]-DAX__2019_2020__33[[#This Row],[Adj Open]])/DAX__2019_2020__33[[#This Row],[Adj Open]]</f>
        <v>1.8181818181817939E-3</v>
      </c>
      <c r="J4770" s="50">
        <f>DAX__2019_2020__33[[#This Row],[Adj Close]]-DAX__2019_2020__33[[#This Row],[Adj Open]]</f>
        <v>0.23525161887476997</v>
      </c>
      <c r="K4770" s="50">
        <v>495799</v>
      </c>
    </row>
    <row r="4771" spans="1:11" x14ac:dyDescent="0.3">
      <c r="A4771" s="51" t="str">
        <f t="shared" si="79"/>
        <v>DB1.DE</v>
      </c>
      <c r="B4771" s="52" t="s">
        <v>307</v>
      </c>
      <c r="C4771" s="50" t="s">
        <v>4809</v>
      </c>
      <c r="D4771" s="50">
        <f>DAX__2019_2020__33[[#This Row],[Open]]*(DAX__2019_2020__33[[#This Row],[Adj Close]]/DAX__2019_2020__33[[#This Row],[Close]])</f>
        <v>129.85891169331302</v>
      </c>
      <c r="E4771" s="50" t="s">
        <v>12022</v>
      </c>
      <c r="F4771" s="50" t="s">
        <v>11983</v>
      </c>
      <c r="G4771" s="50" t="s">
        <v>4811</v>
      </c>
      <c r="H4771" s="50" t="s">
        <v>13533</v>
      </c>
      <c r="I4771" s="50">
        <f>(DAX__2019_2020__33[[#This Row],[Adj Close]]-DAX__2019_2020__33[[#This Row],[Adj Open]])/DAX__2019_2020__33[[#This Row],[Adj Open]]</f>
        <v>7.2468115942029209E-4</v>
      </c>
      <c r="J4771" s="50">
        <f>DAX__2019_2020__33[[#This Row],[Adj Close]]-DAX__2019_2020__33[[#This Row],[Adj Open]]</f>
        <v>9.41063066869674E-2</v>
      </c>
      <c r="K4771" s="50">
        <v>461631</v>
      </c>
    </row>
    <row r="4772" spans="1:11" x14ac:dyDescent="0.3">
      <c r="A4772" s="51" t="str">
        <f t="shared" si="79"/>
        <v>DB1.DE</v>
      </c>
      <c r="B4772" s="52" t="s">
        <v>308</v>
      </c>
      <c r="C4772" s="50" t="s">
        <v>13534</v>
      </c>
      <c r="D4772" s="50">
        <f>DAX__2019_2020__33[[#This Row],[Open]]*(DAX__2019_2020__33[[#This Row],[Adj Close]]/DAX__2019_2020__33[[#This Row],[Close]])</f>
        <v>129.67070663972549</v>
      </c>
      <c r="E4772" s="50" t="s">
        <v>12118</v>
      </c>
      <c r="F4772" s="50" t="s">
        <v>11979</v>
      </c>
      <c r="G4772" s="50" t="s">
        <v>12013</v>
      </c>
      <c r="H4772" s="50" t="s">
        <v>13535</v>
      </c>
      <c r="I4772" s="50">
        <f>(DAX__2019_2020__33[[#This Row],[Adj Close]]-DAX__2019_2020__33[[#This Row],[Adj Open]])/DAX__2019_2020__33[[#This Row],[Adj Open]]</f>
        <v>-1.8142234728397285E-3</v>
      </c>
      <c r="J4772" s="50">
        <f>DAX__2019_2020__33[[#This Row],[Adj Close]]-DAX__2019_2020__33[[#This Row],[Adj Open]]</f>
        <v>-0.23525163972550445</v>
      </c>
      <c r="K4772" s="50">
        <v>482979</v>
      </c>
    </row>
    <row r="4773" spans="1:11" x14ac:dyDescent="0.3">
      <c r="A4773" s="51" t="str">
        <f t="shared" si="79"/>
        <v>DB1.DE</v>
      </c>
      <c r="B4773" s="52" t="s">
        <v>309</v>
      </c>
      <c r="C4773" s="50" t="s">
        <v>13444</v>
      </c>
      <c r="D4773" s="50">
        <f>DAX__2019_2020__33[[#This Row],[Open]]*(DAX__2019_2020__33[[#This Row],[Adj Close]]/DAX__2019_2020__33[[#This Row],[Close]])</f>
        <v>128.82380000011418</v>
      </c>
      <c r="E4773" s="50" t="s">
        <v>12124</v>
      </c>
      <c r="F4773" s="50" t="s">
        <v>12077</v>
      </c>
      <c r="G4773" s="50" t="s">
        <v>11979</v>
      </c>
      <c r="H4773" s="50" t="s">
        <v>13536</v>
      </c>
      <c r="I4773" s="50">
        <f>(DAX__2019_2020__33[[#This Row],[Adj Close]]-DAX__2019_2020__33[[#This Row],[Adj Open]])/DAX__2019_2020__33[[#This Row],[Adj Open]]</f>
        <v>-2.9217970601226918E-3</v>
      </c>
      <c r="J4773" s="50">
        <f>DAX__2019_2020__33[[#This Row],[Adj Close]]-DAX__2019_2020__33[[#This Row],[Adj Open]]</f>
        <v>-0.37639700011416721</v>
      </c>
      <c r="K4773" s="50">
        <v>549377</v>
      </c>
    </row>
    <row r="4774" spans="1:11" x14ac:dyDescent="0.3">
      <c r="A4774" s="51" t="str">
        <f t="shared" si="79"/>
        <v>DB1.DE</v>
      </c>
      <c r="B4774" s="52" t="s">
        <v>310</v>
      </c>
      <c r="C4774" s="50" t="s">
        <v>13438</v>
      </c>
      <c r="D4774" s="50">
        <f>DAX__2019_2020__33[[#This Row],[Open]]*(DAX__2019_2020__33[[#This Row],[Adj Close]]/DAX__2019_2020__33[[#This Row],[Close]])</f>
        <v>128.72970115135607</v>
      </c>
      <c r="E4774" s="50" t="s">
        <v>11992</v>
      </c>
      <c r="F4774" s="50" t="s">
        <v>12010</v>
      </c>
      <c r="G4774" s="50" t="s">
        <v>13437</v>
      </c>
      <c r="H4774" s="50" t="s">
        <v>13537</v>
      </c>
      <c r="I4774" s="50">
        <f>(DAX__2019_2020__33[[#This Row],[Adj Close]]-DAX__2019_2020__33[[#This Row],[Adj Open]])/DAX__2019_2020__33[[#This Row],[Adj Open]]</f>
        <v>-3.655189978320833E-4</v>
      </c>
      <c r="J4774" s="50">
        <f>DAX__2019_2020__33[[#This Row],[Adj Close]]-DAX__2019_2020__33[[#This Row],[Adj Open]]</f>
        <v>-4.7053151356067247E-2</v>
      </c>
      <c r="K4774" s="50">
        <v>462909</v>
      </c>
    </row>
    <row r="4775" spans="1:11" x14ac:dyDescent="0.3">
      <c r="A4775" s="51" t="str">
        <f t="shared" si="79"/>
        <v>DB1.DE</v>
      </c>
      <c r="B4775" s="52" t="s">
        <v>311</v>
      </c>
      <c r="C4775" s="50" t="s">
        <v>4665</v>
      </c>
      <c r="D4775" s="50">
        <f>DAX__2019_2020__33[[#This Row],[Open]]*(DAX__2019_2020__33[[#This Row],[Adj Close]]/DAX__2019_2020__33[[#This Row],[Close]])</f>
        <v>128.91789856958417</v>
      </c>
      <c r="E4775" s="50" t="s">
        <v>12024</v>
      </c>
      <c r="F4775" s="50" t="s">
        <v>11994</v>
      </c>
      <c r="G4775" s="50" t="s">
        <v>12013</v>
      </c>
      <c r="H4775" s="50" t="s">
        <v>13535</v>
      </c>
      <c r="I4775" s="50">
        <f>(DAX__2019_2020__33[[#This Row],[Adj Close]]-DAX__2019_2020__33[[#This Row],[Adj Open]])/DAX__2019_2020__33[[#This Row],[Adj Open]]</f>
        <v>4.0146204379562459E-3</v>
      </c>
      <c r="J4775" s="50">
        <f>DAX__2019_2020__33[[#This Row],[Adj Close]]-DAX__2019_2020__33[[#This Row],[Adj Open]]</f>
        <v>0.51755643041582289</v>
      </c>
      <c r="K4775" s="50">
        <v>314331</v>
      </c>
    </row>
    <row r="4776" spans="1:11" x14ac:dyDescent="0.3">
      <c r="A4776" s="51" t="str">
        <f t="shared" si="79"/>
        <v>DB1.DE</v>
      </c>
      <c r="B4776" s="52" t="s">
        <v>312</v>
      </c>
      <c r="C4776" s="50" t="s">
        <v>12013</v>
      </c>
      <c r="D4776" s="50">
        <f>DAX__2019_2020__33[[#This Row],[Open]]*(DAX__2019_2020__33[[#This Row],[Adj Close]]/DAX__2019_2020__33[[#This Row],[Close]])</f>
        <v>129.43545010750012</v>
      </c>
      <c r="E4776" s="50" t="s">
        <v>12019</v>
      </c>
      <c r="F4776" s="50" t="s">
        <v>13437</v>
      </c>
      <c r="G4776" s="50" t="s">
        <v>11978</v>
      </c>
      <c r="H4776" s="50" t="s">
        <v>13538</v>
      </c>
      <c r="I4776" s="50">
        <f>(DAX__2019_2020__33[[#This Row],[Adj Close]]-DAX__2019_2020__33[[#This Row],[Adj Open]])/DAX__2019_2020__33[[#This Row],[Adj Open]]</f>
        <v>5.4525625855493661E-3</v>
      </c>
      <c r="J4776" s="50">
        <f>DAX__2019_2020__33[[#This Row],[Adj Close]]-DAX__2019_2020__33[[#This Row],[Adj Open]]</f>
        <v>0.70575489249989687</v>
      </c>
      <c r="K4776" s="50">
        <v>894551</v>
      </c>
    </row>
    <row r="4777" spans="1:11" x14ac:dyDescent="0.3">
      <c r="A4777" s="51" t="str">
        <f t="shared" si="79"/>
        <v>DB1.DE</v>
      </c>
      <c r="B4777" s="52" t="s">
        <v>313</v>
      </c>
      <c r="C4777" s="50" t="s">
        <v>13539</v>
      </c>
      <c r="D4777" s="50">
        <f>DAX__2019_2020__33[[#This Row],[Open]]*(DAX__2019_2020__33[[#This Row],[Adj Close]]/DAX__2019_2020__33[[#This Row],[Close]])</f>
        <v>130.37646391624708</v>
      </c>
      <c r="E4777" s="50" t="s">
        <v>13540</v>
      </c>
      <c r="F4777" s="50" t="s">
        <v>11996</v>
      </c>
      <c r="G4777" s="50" t="s">
        <v>13454</v>
      </c>
      <c r="H4777" s="50" t="s">
        <v>13455</v>
      </c>
      <c r="I4777" s="50">
        <f>(DAX__2019_2020__33[[#This Row],[Adj Close]]-DAX__2019_2020__33[[#This Row],[Adj Open]])/DAX__2019_2020__33[[#This Row],[Adj Open]]</f>
        <v>5.7741103044220386E-3</v>
      </c>
      <c r="J4777" s="50">
        <f>DAX__2019_2020__33[[#This Row],[Adj Close]]-DAX__2019_2020__33[[#This Row],[Adj Open]]</f>
        <v>0.75280808375291031</v>
      </c>
      <c r="K4777" s="50">
        <v>420543</v>
      </c>
    </row>
    <row r="4778" spans="1:11" x14ac:dyDescent="0.3">
      <c r="A4778" s="51" t="str">
        <f t="shared" si="79"/>
        <v>DB1.DE</v>
      </c>
      <c r="B4778" s="52" t="s">
        <v>314</v>
      </c>
      <c r="C4778" s="50" t="s">
        <v>6559</v>
      </c>
      <c r="D4778" s="50">
        <f>DAX__2019_2020__33[[#This Row],[Open]]*(DAX__2019_2020__33[[#This Row],[Adj Close]]/DAX__2019_2020__33[[#This Row],[Close]])</f>
        <v>130.7999151396626</v>
      </c>
      <c r="E4778" s="50" t="s">
        <v>13498</v>
      </c>
      <c r="F4778" s="50" t="s">
        <v>13445</v>
      </c>
      <c r="G4778" s="50" t="s">
        <v>13539</v>
      </c>
      <c r="H4778" s="50" t="s">
        <v>13541</v>
      </c>
      <c r="I4778" s="50">
        <f>(DAX__2019_2020__33[[#This Row],[Adj Close]]-DAX__2019_2020__33[[#This Row],[Adj Open]])/DAX__2019_2020__33[[#This Row],[Adj Open]]</f>
        <v>-3.2373884892086032E-3</v>
      </c>
      <c r="J4778" s="50">
        <f>DAX__2019_2020__33[[#This Row],[Adj Close]]-DAX__2019_2020__33[[#This Row],[Adj Open]]</f>
        <v>-0.42345013966260581</v>
      </c>
      <c r="K4778" s="50">
        <v>186203</v>
      </c>
    </row>
    <row r="4779" spans="1:11" x14ac:dyDescent="0.3">
      <c r="A4779" s="51" t="str">
        <f t="shared" si="79"/>
        <v>DB1.DE</v>
      </c>
      <c r="B4779" s="52" t="s">
        <v>315</v>
      </c>
      <c r="C4779" s="50" t="s">
        <v>4811</v>
      </c>
      <c r="D4779" s="50">
        <f>DAX__2019_2020__33[[#This Row],[Open]]*(DAX__2019_2020__33[[#This Row],[Adj Close]]/DAX__2019_2020__33[[#This Row],[Close]])</f>
        <v>129.95302003167708</v>
      </c>
      <c r="E4779" s="50" t="s">
        <v>12226</v>
      </c>
      <c r="F4779" s="50" t="s">
        <v>12075</v>
      </c>
      <c r="G4779" s="50" t="s">
        <v>11981</v>
      </c>
      <c r="H4779" s="50" t="s">
        <v>13449</v>
      </c>
      <c r="I4779" s="50">
        <f>(DAX__2019_2020__33[[#This Row],[Adj Close]]-DAX__2019_2020__33[[#This Row],[Adj Open]])/DAX__2019_2020__33[[#This Row],[Adj Open]]</f>
        <v>8.3272552500828455E-3</v>
      </c>
      <c r="J4779" s="50">
        <f>DAX__2019_2020__33[[#This Row],[Adj Close]]-DAX__2019_2020__33[[#This Row],[Adj Open]]</f>
        <v>1.0821519683229042</v>
      </c>
      <c r="K4779" s="50">
        <v>450857</v>
      </c>
    </row>
    <row r="4780" spans="1:11" x14ac:dyDescent="0.3">
      <c r="A4780" s="51" t="str">
        <f t="shared" si="79"/>
        <v>DB1.DE</v>
      </c>
      <c r="B4780" s="52" t="s">
        <v>316</v>
      </c>
      <c r="C4780" s="50" t="s">
        <v>13454</v>
      </c>
      <c r="D4780" s="50">
        <f>DAX__2019_2020__33[[#This Row],[Open]]*(DAX__2019_2020__33[[#This Row],[Adj Close]]/DAX__2019_2020__33[[#This Row],[Close]])</f>
        <v>131.12926137372679</v>
      </c>
      <c r="E4780" s="50" t="s">
        <v>11973</v>
      </c>
      <c r="F4780" s="50" t="s">
        <v>4686</v>
      </c>
      <c r="G4780" s="50" t="s">
        <v>13521</v>
      </c>
      <c r="H4780" s="50" t="s">
        <v>13542</v>
      </c>
      <c r="I4780" s="50">
        <f>(DAX__2019_2020__33[[#This Row],[Adj Close]]-DAX__2019_2020__33[[#This Row],[Adj Open]])/DAX__2019_2020__33[[#This Row],[Adj Open]]</f>
        <v>-2.691065546132802E-2</v>
      </c>
      <c r="J4780" s="50">
        <f>DAX__2019_2020__33[[#This Row],[Adj Close]]-DAX__2019_2020__33[[#This Row],[Adj Open]]</f>
        <v>-3.5287743737267903</v>
      </c>
      <c r="K4780" s="50">
        <v>687079</v>
      </c>
    </row>
    <row r="4781" spans="1:11" x14ac:dyDescent="0.3">
      <c r="A4781" s="51" t="str">
        <f t="shared" si="79"/>
        <v>DB1.DE</v>
      </c>
      <c r="B4781" s="52" t="s">
        <v>317</v>
      </c>
      <c r="C4781" s="50" t="s">
        <v>4833</v>
      </c>
      <c r="D4781" s="50">
        <f>DAX__2019_2020__33[[#This Row],[Open]]*(DAX__2019_2020__33[[#This Row],[Adj Close]]/DAX__2019_2020__33[[#This Row],[Close]])</f>
        <v>128.0710046590363</v>
      </c>
      <c r="E4781" s="50" t="s">
        <v>11983</v>
      </c>
      <c r="F4781" s="50" t="s">
        <v>4787</v>
      </c>
      <c r="G4781" s="50" t="s">
        <v>12011</v>
      </c>
      <c r="H4781" s="50" t="s">
        <v>13543</v>
      </c>
      <c r="I4781" s="50">
        <f>(DAX__2019_2020__33[[#This Row],[Adj Close]]-DAX__2019_2020__33[[#This Row],[Adj Open]])/DAX__2019_2020__33[[#This Row],[Adj Open]]</f>
        <v>4.0410578674037467E-3</v>
      </c>
      <c r="J4781" s="50">
        <f>DAX__2019_2020__33[[#This Row],[Adj Close]]-DAX__2019_2020__33[[#This Row],[Adj Open]]</f>
        <v>0.51754234096370055</v>
      </c>
      <c r="K4781" s="50">
        <v>390039</v>
      </c>
    </row>
    <row r="4782" spans="1:11" x14ac:dyDescent="0.3">
      <c r="A4782" s="51" t="str">
        <f t="shared" si="79"/>
        <v>DB1.DE</v>
      </c>
      <c r="B4782" s="52" t="s">
        <v>318</v>
      </c>
      <c r="C4782" s="50" t="s">
        <v>12011</v>
      </c>
      <c r="D4782" s="50">
        <f>DAX__2019_2020__33[[#This Row],[Open]]*(DAX__2019_2020__33[[#This Row],[Adj Close]]/DAX__2019_2020__33[[#This Row],[Close]])</f>
        <v>128.58854447268376</v>
      </c>
      <c r="E4782" s="50" t="s">
        <v>11995</v>
      </c>
      <c r="F4782" s="50" t="s">
        <v>12011</v>
      </c>
      <c r="G4782" s="50" t="s">
        <v>12021</v>
      </c>
      <c r="H4782" s="50" t="s">
        <v>13544</v>
      </c>
      <c r="I4782" s="50">
        <f>(DAX__2019_2020__33[[#This Row],[Adj Close]]-DAX__2019_2020__33[[#This Row],[Adj Open]])/DAX__2019_2020__33[[#This Row],[Adj Open]]</f>
        <v>1.2806440372035375E-2</v>
      </c>
      <c r="J4782" s="50">
        <f>DAX__2019_2020__33[[#This Row],[Adj Close]]-DAX__2019_2020__33[[#This Row],[Adj Open]]</f>
        <v>1.6467615273162437</v>
      </c>
      <c r="K4782" s="50">
        <v>404966</v>
      </c>
    </row>
    <row r="4783" spans="1:11" x14ac:dyDescent="0.3">
      <c r="A4783" s="51" t="str">
        <f t="shared" si="79"/>
        <v>DB1.DE</v>
      </c>
      <c r="B4783" s="52" t="s">
        <v>319</v>
      </c>
      <c r="C4783" s="50" t="s">
        <v>12019</v>
      </c>
      <c r="D4783" s="50">
        <f>DAX__2019_2020__33[[#This Row],[Open]]*(DAX__2019_2020__33[[#This Row],[Adj Close]]/DAX__2019_2020__33[[#This Row],[Close]])</f>
        <v>130.47056635269738</v>
      </c>
      <c r="E4783" s="50" t="s">
        <v>13454</v>
      </c>
      <c r="F4783" s="50" t="s">
        <v>13545</v>
      </c>
      <c r="G4783" s="50" t="s">
        <v>13545</v>
      </c>
      <c r="H4783" s="50" t="s">
        <v>13546</v>
      </c>
      <c r="I4783" s="50">
        <f>(DAX__2019_2020__33[[#This Row],[Adj Close]]-DAX__2019_2020__33[[#This Row],[Adj Open]])/DAX__2019_2020__33[[#This Row],[Adj Open]]</f>
        <v>-9.3760407952126271E-3</v>
      </c>
      <c r="J4783" s="50">
        <f>DAX__2019_2020__33[[#This Row],[Adj Close]]-DAX__2019_2020__33[[#This Row],[Adj Open]]</f>
        <v>-1.2232973526973865</v>
      </c>
      <c r="K4783" s="50">
        <v>452556</v>
      </c>
    </row>
    <row r="4784" spans="1:11" x14ac:dyDescent="0.3">
      <c r="A4784" s="51" t="str">
        <f t="shared" si="79"/>
        <v>DB1.DE</v>
      </c>
      <c r="B4784" s="52" t="s">
        <v>320</v>
      </c>
      <c r="C4784" s="50" t="s">
        <v>12115</v>
      </c>
      <c r="D4784" s="50">
        <f>DAX__2019_2020__33[[#This Row],[Open]]*(DAX__2019_2020__33[[#This Row],[Adj Close]]/DAX__2019_2020__33[[#This Row],[Close]])</f>
        <v>129.71776024506798</v>
      </c>
      <c r="E4784" s="50" t="s">
        <v>11977</v>
      </c>
      <c r="F4784" s="50" t="s">
        <v>11988</v>
      </c>
      <c r="G4784" s="50" t="s">
        <v>4816</v>
      </c>
      <c r="H4784" s="50" t="s">
        <v>13435</v>
      </c>
      <c r="I4784" s="50">
        <f>(DAX__2019_2020__33[[#This Row],[Adj Close]]-DAX__2019_2020__33[[#This Row],[Adj Open]])/DAX__2019_2020__33[[#This Row],[Adj Open]]</f>
        <v>-3.2645047545374678E-3</v>
      </c>
      <c r="J4784" s="50">
        <f>DAX__2019_2020__33[[#This Row],[Adj Close]]-DAX__2019_2020__33[[#This Row],[Adj Open]]</f>
        <v>-0.42346424506797575</v>
      </c>
      <c r="K4784" s="50">
        <v>507442</v>
      </c>
    </row>
    <row r="4785" spans="1:11" x14ac:dyDescent="0.3">
      <c r="A4785" s="51" t="str">
        <f t="shared" si="79"/>
        <v>DB1.DE</v>
      </c>
      <c r="B4785" s="52" t="s">
        <v>321</v>
      </c>
      <c r="C4785" s="50" t="s">
        <v>12124</v>
      </c>
      <c r="D4785" s="50">
        <f>DAX__2019_2020__33[[#This Row],[Open]]*(DAX__2019_2020__33[[#This Row],[Adj Close]]/DAX__2019_2020__33[[#This Row],[Close]])</f>
        <v>129.15314362773722</v>
      </c>
      <c r="E4785" s="50" t="s">
        <v>11977</v>
      </c>
      <c r="F4785" s="50" t="s">
        <v>12025</v>
      </c>
      <c r="G4785" s="50" t="s">
        <v>4665</v>
      </c>
      <c r="H4785" s="50" t="s">
        <v>13547</v>
      </c>
      <c r="I4785" s="50">
        <f>(DAX__2019_2020__33[[#This Row],[Adj Close]]-DAX__2019_2020__33[[#This Row],[Adj Open]])/DAX__2019_2020__33[[#This Row],[Adj Open]]</f>
        <v>-1.8214936247723222E-3</v>
      </c>
      <c r="J4785" s="50">
        <f>DAX__2019_2020__33[[#This Row],[Adj Close]]-DAX__2019_2020__33[[#This Row],[Adj Open]]</f>
        <v>-0.23525162773722741</v>
      </c>
      <c r="K4785" s="50">
        <v>253826</v>
      </c>
    </row>
    <row r="4786" spans="1:11" x14ac:dyDescent="0.3">
      <c r="A4786" s="51" t="str">
        <f t="shared" si="79"/>
        <v>DB1.DE</v>
      </c>
      <c r="B4786" s="52" t="s">
        <v>322</v>
      </c>
      <c r="C4786" s="50" t="s">
        <v>12011</v>
      </c>
      <c r="D4786" s="50">
        <f>DAX__2019_2020__33[[#This Row],[Open]]*(DAX__2019_2020__33[[#This Row],[Adj Close]]/DAX__2019_2020__33[[#This Row],[Close]])</f>
        <v>128.58855015987555</v>
      </c>
      <c r="E4786" s="50" t="s">
        <v>13444</v>
      </c>
      <c r="F4786" s="50" t="s">
        <v>13517</v>
      </c>
      <c r="G4786" s="50" t="s">
        <v>4800</v>
      </c>
      <c r="H4786" s="50" t="s">
        <v>13528</v>
      </c>
      <c r="I4786" s="50">
        <f>(DAX__2019_2020__33[[#This Row],[Adj Close]]-DAX__2019_2020__33[[#This Row],[Adj Open]])/DAX__2019_2020__33[[#This Row],[Adj Open]]</f>
        <v>-3.2930627131970685E-3</v>
      </c>
      <c r="J4786" s="50">
        <f>DAX__2019_2020__33[[#This Row],[Adj Close]]-DAX__2019_2020__33[[#This Row],[Adj Open]]</f>
        <v>-0.42345015987555712</v>
      </c>
      <c r="K4786" s="50">
        <v>555194</v>
      </c>
    </row>
    <row r="4787" spans="1:11" x14ac:dyDescent="0.3">
      <c r="A4787" s="51" t="str">
        <f t="shared" si="79"/>
        <v>DB1.DE</v>
      </c>
      <c r="B4787" s="52" t="s">
        <v>323</v>
      </c>
      <c r="C4787" s="50" t="s">
        <v>4800</v>
      </c>
      <c r="D4787" s="50">
        <f>DAX__2019_2020__33[[#This Row],[Open]]*(DAX__2019_2020__33[[#This Row],[Adj Close]]/DAX__2019_2020__33[[#This Row],[Close]])</f>
        <v>128.16509087665673</v>
      </c>
      <c r="E4787" s="50" t="s">
        <v>12078</v>
      </c>
      <c r="F4787" s="50" t="s">
        <v>4787</v>
      </c>
      <c r="G4787" s="50" t="s">
        <v>12121</v>
      </c>
      <c r="H4787" s="50" t="s">
        <v>13548</v>
      </c>
      <c r="I4787" s="50">
        <f>(DAX__2019_2020__33[[#This Row],[Adj Close]]-DAX__2019_2020__33[[#This Row],[Adj Open]])/DAX__2019_2020__33[[#This Row],[Adj Open]]</f>
        <v>1.4684288135483508E-2</v>
      </c>
      <c r="J4787" s="50">
        <f>DAX__2019_2020__33[[#This Row],[Adj Close]]-DAX__2019_2020__33[[#This Row],[Adj Open]]</f>
        <v>1.8820131233432562</v>
      </c>
      <c r="K4787" s="50">
        <v>473834</v>
      </c>
    </row>
    <row r="4788" spans="1:11" x14ac:dyDescent="0.3">
      <c r="A4788" s="51" t="str">
        <f t="shared" si="79"/>
        <v>DB1.DE</v>
      </c>
      <c r="B4788" s="52" t="s">
        <v>324</v>
      </c>
      <c r="C4788" s="50" t="s">
        <v>12118</v>
      </c>
      <c r="D4788" s="50">
        <f>DAX__2019_2020__33[[#This Row],[Open]]*(DAX__2019_2020__33[[#This Row],[Adj Close]]/DAX__2019_2020__33[[#This Row],[Close]])</f>
        <v>130.32941727552856</v>
      </c>
      <c r="E4788" s="50" t="s">
        <v>13549</v>
      </c>
      <c r="F4788" s="50" t="s">
        <v>11992</v>
      </c>
      <c r="G4788" s="50" t="s">
        <v>11983</v>
      </c>
      <c r="H4788" s="50" t="s">
        <v>13475</v>
      </c>
      <c r="I4788" s="50">
        <f>(DAX__2019_2020__33[[#This Row],[Adj Close]]-DAX__2019_2020__33[[#This Row],[Adj Open]])/DAX__2019_2020__33[[#This Row],[Adj Open]]</f>
        <v>-6.1372274368231136E-3</v>
      </c>
      <c r="J4788" s="50">
        <f>DAX__2019_2020__33[[#This Row],[Adj Close]]-DAX__2019_2020__33[[#This Row],[Adj Open]]</f>
        <v>-0.79986127552854214</v>
      </c>
      <c r="K4788" s="50">
        <v>555200</v>
      </c>
    </row>
    <row r="4789" spans="1:11" x14ac:dyDescent="0.3">
      <c r="A4789" s="51" t="str">
        <f t="shared" si="79"/>
        <v>DB1.DE</v>
      </c>
      <c r="B4789" s="52" t="s">
        <v>325</v>
      </c>
      <c r="C4789" s="50" t="s">
        <v>12022</v>
      </c>
      <c r="D4789" s="50">
        <f>DAX__2019_2020__33[[#This Row],[Open]]*(DAX__2019_2020__33[[#This Row],[Adj Close]]/DAX__2019_2020__33[[#This Row],[Close]])</f>
        <v>130.98809856645423</v>
      </c>
      <c r="E4789" s="50" t="s">
        <v>12079</v>
      </c>
      <c r="F4789" s="50" t="s">
        <v>13438</v>
      </c>
      <c r="G4789" s="50" t="s">
        <v>11996</v>
      </c>
      <c r="H4789" s="50" t="s">
        <v>13532</v>
      </c>
      <c r="I4789" s="50">
        <f>(DAX__2019_2020__33[[#This Row],[Adj Close]]-DAX__2019_2020__33[[#This Row],[Adj Open]])/DAX__2019_2020__33[[#This Row],[Adj Open]]</f>
        <v>-1.041664533943904E-2</v>
      </c>
      <c r="J4789" s="50">
        <f>DAX__2019_2020__33[[#This Row],[Adj Close]]-DAX__2019_2020__33[[#This Row],[Adj Open]]</f>
        <v>-1.364456566454237</v>
      </c>
      <c r="K4789" s="50">
        <v>660520</v>
      </c>
    </row>
    <row r="4790" spans="1:11" x14ac:dyDescent="0.3">
      <c r="A4790" s="51" t="str">
        <f t="shared" si="79"/>
        <v>DB1.DE</v>
      </c>
      <c r="B4790" s="52" t="s">
        <v>326</v>
      </c>
      <c r="C4790" s="50" t="s">
        <v>13531</v>
      </c>
      <c r="D4790" s="50">
        <f>DAX__2019_2020__33[[#This Row],[Open]]*(DAX__2019_2020__33[[#This Row],[Adj Close]]/DAX__2019_2020__33[[#This Row],[Close]])</f>
        <v>130.28235312689156</v>
      </c>
      <c r="E4790" s="50" t="s">
        <v>13510</v>
      </c>
      <c r="F4790" s="50" t="s">
        <v>12078</v>
      </c>
      <c r="G4790" s="50" t="s">
        <v>12107</v>
      </c>
      <c r="H4790" s="50" t="s">
        <v>13550</v>
      </c>
      <c r="I4790" s="50">
        <f>(DAX__2019_2020__33[[#This Row],[Adj Close]]-DAX__2019_2020__33[[#This Row],[Adj Open]])/DAX__2019_2020__33[[#This Row],[Adj Open]]</f>
        <v>1.6612517514175203E-2</v>
      </c>
      <c r="J4790" s="50">
        <f>DAX__2019_2020__33[[#This Row],[Adj Close]]-DAX__2019_2020__33[[#This Row],[Adj Open]]</f>
        <v>2.1643178731084447</v>
      </c>
      <c r="K4790" s="50">
        <v>445313</v>
      </c>
    </row>
    <row r="4791" spans="1:11" x14ac:dyDescent="0.3">
      <c r="A4791" s="51" t="str">
        <f t="shared" si="79"/>
        <v>DB1.DE</v>
      </c>
      <c r="B4791" s="52" t="s">
        <v>327</v>
      </c>
      <c r="C4791" s="50" t="s">
        <v>12093</v>
      </c>
      <c r="D4791" s="50">
        <f>DAX__2019_2020__33[[#This Row],[Open]]*(DAX__2019_2020__33[[#This Row],[Adj Close]]/DAX__2019_2020__33[[#This Row],[Close]])</f>
        <v>132.39962765253253</v>
      </c>
      <c r="E4791" s="50" t="s">
        <v>13551</v>
      </c>
      <c r="F4791" s="50" t="s">
        <v>13454</v>
      </c>
      <c r="G4791" s="50" t="s">
        <v>13453</v>
      </c>
      <c r="H4791" s="50" t="s">
        <v>13460</v>
      </c>
      <c r="I4791" s="50">
        <f>(DAX__2019_2020__33[[#This Row],[Adj Close]]-DAX__2019_2020__33[[#This Row],[Adj Open]])/DAX__2019_2020__33[[#This Row],[Adj Open]]</f>
        <v>-4.619715805679785E-3</v>
      </c>
      <c r="J4791" s="50">
        <f>DAX__2019_2020__33[[#This Row],[Adj Close]]-DAX__2019_2020__33[[#This Row],[Adj Open]]</f>
        <v>-0.61164865253252287</v>
      </c>
      <c r="K4791" s="50">
        <v>572602</v>
      </c>
    </row>
    <row r="4792" spans="1:11" x14ac:dyDescent="0.3">
      <c r="A4792" s="51" t="str">
        <f t="shared" si="79"/>
        <v>DB1.DE</v>
      </c>
      <c r="B4792" s="52" t="s">
        <v>328</v>
      </c>
      <c r="C4792" s="50" t="s">
        <v>12226</v>
      </c>
      <c r="D4792" s="50">
        <f>DAX__2019_2020__33[[#This Row],[Open]]*(DAX__2019_2020__33[[#This Row],[Adj Close]]/DAX__2019_2020__33[[#This Row],[Close]])</f>
        <v>131.55272430518272</v>
      </c>
      <c r="E4792" s="50" t="s">
        <v>12093</v>
      </c>
      <c r="F4792" s="50" t="s">
        <v>13540</v>
      </c>
      <c r="G4792" s="50" t="s">
        <v>12079</v>
      </c>
      <c r="H4792" s="50" t="s">
        <v>13456</v>
      </c>
      <c r="I4792" s="50">
        <f>(DAX__2019_2020__33[[#This Row],[Adj Close]]-DAX__2019_2020__33[[#This Row],[Adj Open]])/DAX__2019_2020__33[[#This Row],[Adj Open]]</f>
        <v>-7.1535048536438823E-4</v>
      </c>
      <c r="J4792" s="50">
        <f>DAX__2019_2020__33[[#This Row],[Adj Close]]-DAX__2019_2020__33[[#This Row],[Adj Open]]</f>
        <v>-9.4106305182720007E-2</v>
      </c>
      <c r="K4792" s="50">
        <v>467063</v>
      </c>
    </row>
    <row r="4793" spans="1:11" x14ac:dyDescent="0.3">
      <c r="A4793" s="51" t="str">
        <f t="shared" si="79"/>
        <v>DB1.DE</v>
      </c>
      <c r="B4793" s="52" t="s">
        <v>329</v>
      </c>
      <c r="C4793" s="50" t="s">
        <v>13540</v>
      </c>
      <c r="D4793" s="50">
        <f>DAX__2019_2020__33[[#This Row],[Open]]*(DAX__2019_2020__33[[#This Row],[Adj Close]]/DAX__2019_2020__33[[#This Row],[Close]])</f>
        <v>131.27040333212341</v>
      </c>
      <c r="E4793" s="50" t="s">
        <v>11973</v>
      </c>
      <c r="F4793" s="50" t="s">
        <v>4816</v>
      </c>
      <c r="G4793" s="50" t="s">
        <v>11996</v>
      </c>
      <c r="H4793" s="50" t="s">
        <v>13532</v>
      </c>
      <c r="I4793" s="50">
        <f>(DAX__2019_2020__33[[#This Row],[Adj Close]]-DAX__2019_2020__33[[#This Row],[Adj Open]])/DAX__2019_2020__33[[#This Row],[Adj Open]]</f>
        <v>-1.254480286738356E-2</v>
      </c>
      <c r="J4793" s="50">
        <f>DAX__2019_2020__33[[#This Row],[Adj Close]]-DAX__2019_2020__33[[#This Row],[Adj Open]]</f>
        <v>-1.6467613321234182</v>
      </c>
      <c r="K4793" s="50">
        <v>733076</v>
      </c>
    </row>
    <row r="4794" spans="1:11" x14ac:dyDescent="0.3">
      <c r="A4794" s="51" t="str">
        <f t="shared" si="79"/>
        <v>DB1.DE</v>
      </c>
      <c r="B4794" s="52" t="s">
        <v>330</v>
      </c>
      <c r="C4794" s="50" t="s">
        <v>12075</v>
      </c>
      <c r="D4794" s="50">
        <f>DAX__2019_2020__33[[#This Row],[Open]]*(DAX__2019_2020__33[[#This Row],[Adj Close]]/DAX__2019_2020__33[[#This Row],[Close]])</f>
        <v>129.57659247026672</v>
      </c>
      <c r="E4794" s="50" t="s">
        <v>13497</v>
      </c>
      <c r="F4794" s="50" t="s">
        <v>12075</v>
      </c>
      <c r="G4794" s="50" t="s">
        <v>13552</v>
      </c>
      <c r="H4794" s="50" t="s">
        <v>13553</v>
      </c>
      <c r="I4794" s="50">
        <f>(DAX__2019_2020__33[[#This Row],[Adj Close]]-DAX__2019_2020__33[[#This Row],[Adj Open]])/DAX__2019_2020__33[[#This Row],[Adj Open]]</f>
        <v>2.7596246062372844E-2</v>
      </c>
      <c r="J4794" s="50">
        <f>DAX__2019_2020__33[[#This Row],[Adj Close]]-DAX__2019_2020__33[[#This Row],[Adj Open]]</f>
        <v>3.5758275297332887</v>
      </c>
      <c r="K4794" s="50">
        <v>1513526</v>
      </c>
    </row>
    <row r="4795" spans="1:11" x14ac:dyDescent="0.3">
      <c r="A4795" s="51" t="str">
        <f t="shared" si="79"/>
        <v>DB1.DE</v>
      </c>
      <c r="B4795" s="52" t="s">
        <v>331</v>
      </c>
      <c r="C4795" s="50" t="s">
        <v>12093</v>
      </c>
      <c r="D4795" s="50">
        <f>DAX__2019_2020__33[[#This Row],[Open]]*(DAX__2019_2020__33[[#This Row],[Adj Close]]/DAX__2019_2020__33[[#This Row],[Close]])</f>
        <v>132.39963298833345</v>
      </c>
      <c r="E4795" s="50" t="s">
        <v>12073</v>
      </c>
      <c r="F4795" s="50" t="s">
        <v>13450</v>
      </c>
      <c r="G4795" s="50" t="s">
        <v>13554</v>
      </c>
      <c r="H4795" s="50" t="s">
        <v>13555</v>
      </c>
      <c r="I4795" s="50">
        <f>(DAX__2019_2020__33[[#This Row],[Adj Close]]-DAX__2019_2020__33[[#This Row],[Adj Open]])/DAX__2019_2020__33[[#This Row],[Adj Open]]</f>
        <v>-5.3304905187737742E-3</v>
      </c>
      <c r="J4795" s="50">
        <f>DAX__2019_2020__33[[#This Row],[Adj Close]]-DAX__2019_2020__33[[#This Row],[Adj Open]]</f>
        <v>-0.70575498833343886</v>
      </c>
      <c r="K4795" s="50">
        <v>326996</v>
      </c>
    </row>
    <row r="4796" spans="1:11" x14ac:dyDescent="0.3">
      <c r="A4796" s="51" t="str">
        <f t="shared" si="79"/>
        <v>DB1.DE</v>
      </c>
      <c r="B4796" s="52" t="s">
        <v>332</v>
      </c>
      <c r="C4796" s="50" t="s">
        <v>13484</v>
      </c>
      <c r="D4796" s="50">
        <f>DAX__2019_2020__33[[#This Row],[Open]]*(DAX__2019_2020__33[[#This Row],[Adj Close]]/DAX__2019_2020__33[[#This Row],[Close]])</f>
        <v>132.25848400000001</v>
      </c>
      <c r="E4796" s="50" t="s">
        <v>13494</v>
      </c>
      <c r="F4796" s="50" t="s">
        <v>12082</v>
      </c>
      <c r="G4796" s="50" t="s">
        <v>13484</v>
      </c>
      <c r="H4796" s="50" t="s">
        <v>13508</v>
      </c>
      <c r="I4796" s="50">
        <f>(DAX__2019_2020__33[[#This Row],[Adj Close]]-DAX__2019_2020__33[[#This Row],[Adj Open]])/DAX__2019_2020__33[[#This Row],[Adj Open]]</f>
        <v>0</v>
      </c>
      <c r="J4796" s="50">
        <f>DAX__2019_2020__33[[#This Row],[Adj Close]]-DAX__2019_2020__33[[#This Row],[Adj Open]]</f>
        <v>0</v>
      </c>
      <c r="K4796" s="50">
        <v>309506</v>
      </c>
    </row>
    <row r="4797" spans="1:11" x14ac:dyDescent="0.3">
      <c r="A4797" s="51" t="str">
        <f t="shared" si="79"/>
        <v>DB1.DE</v>
      </c>
      <c r="B4797" s="52" t="s">
        <v>333</v>
      </c>
      <c r="C4797" s="50" t="s">
        <v>13484</v>
      </c>
      <c r="D4797" s="50">
        <f>DAX__2019_2020__33[[#This Row],[Open]]*(DAX__2019_2020__33[[#This Row],[Adj Close]]/DAX__2019_2020__33[[#This Row],[Close]])</f>
        <v>132.25847609666113</v>
      </c>
      <c r="E4797" s="50" t="s">
        <v>13510</v>
      </c>
      <c r="F4797" s="50" t="s">
        <v>12072</v>
      </c>
      <c r="G4797" s="50" t="s">
        <v>13556</v>
      </c>
      <c r="H4797" s="50" t="s">
        <v>13557</v>
      </c>
      <c r="I4797" s="50">
        <f>(DAX__2019_2020__33[[#This Row],[Adj Close]]-DAX__2019_2020__33[[#This Row],[Adj Open]])/DAX__2019_2020__33[[#This Row],[Adj Open]]</f>
        <v>-2.8460262644037686E-3</v>
      </c>
      <c r="J4797" s="50">
        <f>DAX__2019_2020__33[[#This Row],[Adj Close]]-DAX__2019_2020__33[[#This Row],[Adj Open]]</f>
        <v>-0.37641109666111561</v>
      </c>
      <c r="K4797" s="50">
        <v>159045</v>
      </c>
    </row>
    <row r="4798" spans="1:11" x14ac:dyDescent="0.3">
      <c r="A4798" s="51" t="str">
        <f t="shared" si="79"/>
        <v>DB1.DE</v>
      </c>
      <c r="B4798" s="52" t="s">
        <v>334</v>
      </c>
      <c r="C4798" s="50" t="s">
        <v>12082</v>
      </c>
      <c r="D4798" s="50">
        <f>DAX__2019_2020__33[[#This Row],[Open]]*(DAX__2019_2020__33[[#This Row],[Adj Close]]/DAX__2019_2020__33[[#This Row],[Close]])</f>
        <v>131.59977672998303</v>
      </c>
      <c r="E4798" s="50" t="s">
        <v>12085</v>
      </c>
      <c r="F4798" s="50" t="s">
        <v>11981</v>
      </c>
      <c r="G4798" s="50" t="s">
        <v>13499</v>
      </c>
      <c r="H4798" s="50" t="s">
        <v>13558</v>
      </c>
      <c r="I4798" s="50">
        <f>(DAX__2019_2020__33[[#This Row],[Adj Close]]-DAX__2019_2020__33[[#This Row],[Adj Open]])/DAX__2019_2020__33[[#This Row],[Adj Open]]</f>
        <v>9.2955877313296905E-3</v>
      </c>
      <c r="J4798" s="50">
        <f>DAX__2019_2020__33[[#This Row],[Adj Close]]-DAX__2019_2020__33[[#This Row],[Adj Open]]</f>
        <v>1.2232972700169569</v>
      </c>
      <c r="K4798" s="50">
        <v>475703</v>
      </c>
    </row>
    <row r="4799" spans="1:11" x14ac:dyDescent="0.3">
      <c r="A4799" s="51" t="str">
        <f t="shared" si="79"/>
        <v>DB1.DE</v>
      </c>
      <c r="B4799" s="52" t="s">
        <v>335</v>
      </c>
      <c r="C4799" s="50" t="s">
        <v>6555</v>
      </c>
      <c r="D4799" s="50">
        <f>DAX__2019_2020__33[[#This Row],[Open]]*(DAX__2019_2020__33[[#This Row],[Adj Close]]/DAX__2019_2020__33[[#This Row],[Close]])</f>
        <v>131.7409246086481</v>
      </c>
      <c r="E4799" s="50" t="s">
        <v>13510</v>
      </c>
      <c r="F4799" s="50" t="s">
        <v>12121</v>
      </c>
      <c r="G4799" s="50" t="s">
        <v>4815</v>
      </c>
      <c r="H4799" s="50" t="s">
        <v>13559</v>
      </c>
      <c r="I4799" s="50">
        <f>(DAX__2019_2020__33[[#This Row],[Adj Close]]-DAX__2019_2020__33[[#This Row],[Adj Open]])/DAX__2019_2020__33[[#This Row],[Adj Open]]</f>
        <v>-4.2857571428570997E-3</v>
      </c>
      <c r="J4799" s="50">
        <f>DAX__2019_2020__33[[#This Row],[Adj Close]]-DAX__2019_2020__33[[#This Row],[Adj Open]]</f>
        <v>-0.56460960864811227</v>
      </c>
      <c r="K4799" s="50">
        <v>423951</v>
      </c>
    </row>
    <row r="4800" spans="1:11" x14ac:dyDescent="0.3">
      <c r="A4800" s="51" t="str">
        <f t="shared" si="79"/>
        <v>DB1.DE</v>
      </c>
      <c r="B4800" s="52" t="s">
        <v>336</v>
      </c>
      <c r="C4800" s="50" t="s">
        <v>12121</v>
      </c>
      <c r="D4800" s="50">
        <f>DAX__2019_2020__33[[#This Row],[Open]]*(DAX__2019_2020__33[[#This Row],[Adj Close]]/DAX__2019_2020__33[[#This Row],[Close]])</f>
        <v>130.04710354718171</v>
      </c>
      <c r="E4800" s="50" t="s">
        <v>13427</v>
      </c>
      <c r="F4800" s="50" t="s">
        <v>4828</v>
      </c>
      <c r="G4800" s="50" t="s">
        <v>12014</v>
      </c>
      <c r="H4800" s="50" t="s">
        <v>13560</v>
      </c>
      <c r="I4800" s="50">
        <f>(DAX__2019_2020__33[[#This Row],[Adj Close]]-DAX__2019_2020__33[[#This Row],[Adj Open]])/DAX__2019_2020__33[[#This Row],[Adj Open]]</f>
        <v>1.0854486487435447E-3</v>
      </c>
      <c r="J4800" s="50">
        <f>DAX__2019_2020__33[[#This Row],[Adj Close]]-DAX__2019_2020__33[[#This Row],[Adj Open]]</f>
        <v>0.14115945281830022</v>
      </c>
      <c r="K4800" s="50">
        <v>439973</v>
      </c>
    </row>
    <row r="4801" spans="1:11" x14ac:dyDescent="0.3">
      <c r="A4801" s="51" t="str">
        <f t="shared" si="79"/>
        <v>DB1.DE</v>
      </c>
      <c r="B4801" s="52" t="s">
        <v>337</v>
      </c>
      <c r="C4801" s="50" t="s">
        <v>13561</v>
      </c>
      <c r="D4801" s="50">
        <f>DAX__2019_2020__33[[#This Row],[Open]]*(DAX__2019_2020__33[[#This Row],[Adj Close]]/DAX__2019_2020__33[[#This Row],[Close]])</f>
        <v>130.89401596486115</v>
      </c>
      <c r="E4801" s="50" t="s">
        <v>12093</v>
      </c>
      <c r="F4801" s="50" t="s">
        <v>11986</v>
      </c>
      <c r="G4801" s="50" t="s">
        <v>11972</v>
      </c>
      <c r="H4801" s="50" t="s">
        <v>13562</v>
      </c>
      <c r="I4801" s="50">
        <f>(DAX__2019_2020__33[[#This Row],[Adj Close]]-DAX__2019_2020__33[[#This Row],[Adj Open]])/DAX__2019_2020__33[[#This Row],[Adj Open]]</f>
        <v>3.5936734610907969E-4</v>
      </c>
      <c r="J4801" s="50">
        <f>DAX__2019_2020__33[[#This Row],[Adj Close]]-DAX__2019_2020__33[[#This Row],[Adj Open]]</f>
        <v>4.7039035138851659E-2</v>
      </c>
      <c r="K4801" s="50">
        <v>459865</v>
      </c>
    </row>
    <row r="4802" spans="1:11" x14ac:dyDescent="0.3">
      <c r="A4802" s="51" t="str">
        <f t="shared" si="79"/>
        <v>DB1.DE</v>
      </c>
      <c r="B4802" s="52" t="s">
        <v>338</v>
      </c>
      <c r="C4802" s="50" t="s">
        <v>11972</v>
      </c>
      <c r="D4802" s="50">
        <f>DAX__2019_2020__33[[#This Row],[Open]]*(DAX__2019_2020__33[[#This Row],[Adj Close]]/DAX__2019_2020__33[[#This Row],[Close]])</f>
        <v>130.94105897786213</v>
      </c>
      <c r="E4802" s="50" t="s">
        <v>13563</v>
      </c>
      <c r="F4802" s="50" t="s">
        <v>12019</v>
      </c>
      <c r="G4802" s="50" t="s">
        <v>13563</v>
      </c>
      <c r="H4802" s="50" t="s">
        <v>13564</v>
      </c>
      <c r="I4802" s="50">
        <f>(DAX__2019_2020__33[[#This Row],[Adj Close]]-DAX__2019_2020__33[[#This Row],[Adj Open]])/DAX__2019_2020__33[[#This Row],[Adj Open]]</f>
        <v>2.2278161219324303E-2</v>
      </c>
      <c r="J4802" s="50">
        <f>DAX__2019_2020__33[[#This Row],[Adj Close]]-DAX__2019_2020__33[[#This Row],[Adj Open]]</f>
        <v>2.9171260221378645</v>
      </c>
      <c r="K4802" s="50">
        <v>614856</v>
      </c>
    </row>
    <row r="4803" spans="1:11" x14ac:dyDescent="0.3">
      <c r="A4803" s="51" t="str">
        <f t="shared" ref="A4803:A4866" si="80">"DB1.DE"</f>
        <v>DB1.DE</v>
      </c>
      <c r="B4803" s="52" t="s">
        <v>339</v>
      </c>
      <c r="C4803" s="50" t="s">
        <v>13565</v>
      </c>
      <c r="D4803" s="50">
        <f>DAX__2019_2020__33[[#This Row],[Open]]*(DAX__2019_2020__33[[#This Row],[Adj Close]]/DAX__2019_2020__33[[#This Row],[Close]])</f>
        <v>135.45788555312663</v>
      </c>
      <c r="E4803" s="50" t="s">
        <v>12103</v>
      </c>
      <c r="F4803" s="50" t="s">
        <v>12228</v>
      </c>
      <c r="G4803" s="50" t="s">
        <v>12045</v>
      </c>
      <c r="H4803" s="50" t="s">
        <v>13566</v>
      </c>
      <c r="I4803" s="50">
        <f>(DAX__2019_2020__33[[#This Row],[Adj Close]]-DAX__2019_2020__33[[#This Row],[Adj Open]])/DAX__2019_2020__33[[#This Row],[Adj Open]]</f>
        <v>1.0420910255386859E-3</v>
      </c>
      <c r="J4803" s="50">
        <f>DAX__2019_2020__33[[#This Row],[Adj Close]]-DAX__2019_2020__33[[#This Row],[Adj Open]]</f>
        <v>0.14115944687335968</v>
      </c>
      <c r="K4803" s="50">
        <v>518208</v>
      </c>
    </row>
    <row r="4804" spans="1:11" x14ac:dyDescent="0.3">
      <c r="A4804" s="51" t="str">
        <f t="shared" si="80"/>
        <v>DB1.DE</v>
      </c>
      <c r="B4804" s="52" t="s">
        <v>340</v>
      </c>
      <c r="C4804" s="50" t="s">
        <v>13567</v>
      </c>
      <c r="D4804" s="50">
        <f>DAX__2019_2020__33[[#This Row],[Open]]*(DAX__2019_2020__33[[#This Row],[Adj Close]]/DAX__2019_2020__33[[#This Row],[Close]])</f>
        <v>136.06955223790388</v>
      </c>
      <c r="E4804" s="50" t="s">
        <v>12071</v>
      </c>
      <c r="F4804" s="50" t="s">
        <v>12032</v>
      </c>
      <c r="G4804" s="50" t="s">
        <v>12051</v>
      </c>
      <c r="H4804" s="50" t="s">
        <v>13568</v>
      </c>
      <c r="I4804" s="50">
        <f>(DAX__2019_2020__33[[#This Row],[Adj Close]]-DAX__2019_2020__33[[#This Row],[Adj Open]])/DAX__2019_2020__33[[#This Row],[Adj Open]]</f>
        <v>-3.1121160534393582E-3</v>
      </c>
      <c r="J4804" s="50">
        <f>DAX__2019_2020__33[[#This Row],[Adj Close]]-DAX__2019_2020__33[[#This Row],[Adj Open]]</f>
        <v>-0.42346423790388599</v>
      </c>
      <c r="K4804" s="50">
        <v>396208</v>
      </c>
    </row>
    <row r="4805" spans="1:11" x14ac:dyDescent="0.3">
      <c r="A4805" s="51" t="str">
        <f t="shared" si="80"/>
        <v>DB1.DE</v>
      </c>
      <c r="B4805" s="52" t="s">
        <v>341</v>
      </c>
      <c r="C4805" s="50" t="s">
        <v>12048</v>
      </c>
      <c r="D4805" s="50">
        <f>DAX__2019_2020__33[[#This Row],[Open]]*(DAX__2019_2020__33[[#This Row],[Adj Close]]/DAX__2019_2020__33[[#This Row],[Close]])</f>
        <v>136.11659757978941</v>
      </c>
      <c r="E4805" s="50" t="s">
        <v>13569</v>
      </c>
      <c r="F4805" s="50" t="s">
        <v>12070</v>
      </c>
      <c r="G4805" s="50" t="s">
        <v>13471</v>
      </c>
      <c r="H4805" s="50" t="s">
        <v>13570</v>
      </c>
      <c r="I4805" s="50">
        <f>(DAX__2019_2020__33[[#This Row],[Adj Close]]-DAX__2019_2020__33[[#This Row],[Adj Open]])/DAX__2019_2020__33[[#This Row],[Adj Open]]</f>
        <v>-9.6784933153884652E-3</v>
      </c>
      <c r="J4805" s="50">
        <f>DAX__2019_2020__33[[#This Row],[Adj Close]]-DAX__2019_2020__33[[#This Row],[Adj Open]]</f>
        <v>-1.3174035797894135</v>
      </c>
      <c r="K4805" s="50">
        <v>365868</v>
      </c>
    </row>
    <row r="4806" spans="1:11" x14ac:dyDescent="0.3">
      <c r="A4806" s="51" t="str">
        <f t="shared" si="80"/>
        <v>DB1.DE</v>
      </c>
      <c r="B4806" s="52" t="s">
        <v>342</v>
      </c>
      <c r="C4806" s="50" t="s">
        <v>13471</v>
      </c>
      <c r="D4806" s="50">
        <f>DAX__2019_2020__33[[#This Row],[Open]]*(DAX__2019_2020__33[[#This Row],[Adj Close]]/DAX__2019_2020__33[[#This Row],[Close]])</f>
        <v>134.79918869867365</v>
      </c>
      <c r="E4806" s="50" t="s">
        <v>13468</v>
      </c>
      <c r="F4806" s="50" t="s">
        <v>12081</v>
      </c>
      <c r="G4806" s="50" t="s">
        <v>12094</v>
      </c>
      <c r="H4806" s="50" t="s">
        <v>13571</v>
      </c>
      <c r="I4806" s="50">
        <f>(DAX__2019_2020__33[[#This Row],[Adj Close]]-DAX__2019_2020__33[[#This Row],[Adj Open]])/DAX__2019_2020__33[[#This Row],[Adj Open]]</f>
        <v>6.9812216404886078E-4</v>
      </c>
      <c r="J4806" s="50">
        <f>DAX__2019_2020__33[[#This Row],[Adj Close]]-DAX__2019_2020__33[[#This Row],[Adj Open]]</f>
        <v>9.4106301326348785E-2</v>
      </c>
      <c r="K4806" s="50">
        <v>449950</v>
      </c>
    </row>
    <row r="4807" spans="1:11" x14ac:dyDescent="0.3">
      <c r="A4807" s="51" t="str">
        <f t="shared" si="80"/>
        <v>DB1.DE</v>
      </c>
      <c r="B4807" s="52" t="s">
        <v>343</v>
      </c>
      <c r="C4807" s="50" t="s">
        <v>12096</v>
      </c>
      <c r="D4807" s="50">
        <f>DAX__2019_2020__33[[#This Row],[Open]]*(DAX__2019_2020__33[[#This Row],[Adj Close]]/DAX__2019_2020__33[[#This Row],[Close]])</f>
        <v>134.51688599739552</v>
      </c>
      <c r="E4807" s="50" t="s">
        <v>12066</v>
      </c>
      <c r="F4807" s="50" t="s">
        <v>12053</v>
      </c>
      <c r="G4807" s="50" t="s">
        <v>12066</v>
      </c>
      <c r="H4807" s="50" t="s">
        <v>13572</v>
      </c>
      <c r="I4807" s="50">
        <f>(DAX__2019_2020__33[[#This Row],[Adj Close]]-DAX__2019_2020__33[[#This Row],[Adj Open]])/DAX__2019_2020__33[[#This Row],[Adj Open]]</f>
        <v>1.0842973295060655E-2</v>
      </c>
      <c r="J4807" s="50">
        <f>DAX__2019_2020__33[[#This Row],[Adj Close]]-DAX__2019_2020__33[[#This Row],[Adj Open]]</f>
        <v>1.4585630026044782</v>
      </c>
      <c r="K4807" s="50">
        <v>439034</v>
      </c>
    </row>
    <row r="4808" spans="1:11" x14ac:dyDescent="0.3">
      <c r="A4808" s="51" t="str">
        <f t="shared" si="80"/>
        <v>DB1.DE</v>
      </c>
      <c r="B4808" s="52" t="s">
        <v>344</v>
      </c>
      <c r="C4808" s="50" t="s">
        <v>12051</v>
      </c>
      <c r="D4808" s="50">
        <f>DAX__2019_2020__33[[#This Row],[Open]]*(DAX__2019_2020__33[[#This Row],[Adj Close]]/DAX__2019_2020__33[[#This Row],[Close]])</f>
        <v>135.64609176740885</v>
      </c>
      <c r="E4808" s="50" t="s">
        <v>13488</v>
      </c>
      <c r="F4808" s="50" t="s">
        <v>12054</v>
      </c>
      <c r="G4808" s="50" t="s">
        <v>13573</v>
      </c>
      <c r="H4808" s="50" t="s">
        <v>13574</v>
      </c>
      <c r="I4808" s="50">
        <f>(DAX__2019_2020__33[[#This Row],[Adj Close]]-DAX__2019_2020__33[[#This Row],[Adj Open]])/DAX__2019_2020__33[[#This Row],[Adj Open]]</f>
        <v>5.8966773179331263E-3</v>
      </c>
      <c r="J4808" s="50">
        <f>DAX__2019_2020__33[[#This Row],[Adj Close]]-DAX__2019_2020__33[[#This Row],[Adj Open]]</f>
        <v>0.79986123259115516</v>
      </c>
      <c r="K4808" s="50">
        <v>365891</v>
      </c>
    </row>
    <row r="4809" spans="1:11" x14ac:dyDescent="0.3">
      <c r="A4809" s="51" t="str">
        <f t="shared" si="80"/>
        <v>DB1.DE</v>
      </c>
      <c r="B4809" s="52" t="s">
        <v>345</v>
      </c>
      <c r="C4809" s="50" t="s">
        <v>12044</v>
      </c>
      <c r="D4809" s="50">
        <f>DAX__2019_2020__33[[#This Row],[Open]]*(DAX__2019_2020__33[[#This Row],[Adj Close]]/DAX__2019_2020__33[[#This Row],[Close]])</f>
        <v>137.29286850471871</v>
      </c>
      <c r="E4809" s="50" t="s">
        <v>6547</v>
      </c>
      <c r="F4809" s="50" t="s">
        <v>13575</v>
      </c>
      <c r="G4809" s="50" t="s">
        <v>13576</v>
      </c>
      <c r="H4809" s="50" t="s">
        <v>13577</v>
      </c>
      <c r="I4809" s="50">
        <f>(DAX__2019_2020__33[[#This Row],[Adj Close]]-DAX__2019_2020__33[[#This Row],[Adj Open]])/DAX__2019_2020__33[[#This Row],[Adj Open]]</f>
        <v>3.7697259946426818E-3</v>
      </c>
      <c r="J4809" s="50">
        <f>DAX__2019_2020__33[[#This Row],[Adj Close]]-DAX__2019_2020__33[[#This Row],[Adj Open]]</f>
        <v>0.51755649528129766</v>
      </c>
      <c r="K4809" s="50">
        <v>450456</v>
      </c>
    </row>
    <row r="4810" spans="1:11" x14ac:dyDescent="0.3">
      <c r="A4810" s="51" t="str">
        <f t="shared" si="80"/>
        <v>DB1.DE</v>
      </c>
      <c r="B4810" s="52" t="s">
        <v>346</v>
      </c>
      <c r="C4810" s="50" t="s">
        <v>13491</v>
      </c>
      <c r="D4810" s="50">
        <f>DAX__2019_2020__33[[#This Row],[Open]]*(DAX__2019_2020__33[[#This Row],[Adj Close]]/DAX__2019_2020__33[[#This Row],[Close]])</f>
        <v>137.33990625958972</v>
      </c>
      <c r="E4810" s="50" t="s">
        <v>13578</v>
      </c>
      <c r="F4810" s="50" t="s">
        <v>6731</v>
      </c>
      <c r="G4810" s="50" t="s">
        <v>12162</v>
      </c>
      <c r="H4810" s="50" t="s">
        <v>13579</v>
      </c>
      <c r="I4810" s="50">
        <f>(DAX__2019_2020__33[[#This Row],[Adj Close]]-DAX__2019_2020__33[[#This Row],[Adj Open]])/DAX__2019_2020__33[[#This Row],[Adj Open]]</f>
        <v>4.4536417496467617E-3</v>
      </c>
      <c r="J4810" s="50">
        <f>DAX__2019_2020__33[[#This Row],[Adj Close]]-DAX__2019_2020__33[[#This Row],[Adj Open]]</f>
        <v>0.61166274041028146</v>
      </c>
      <c r="K4810" s="50">
        <v>195720</v>
      </c>
    </row>
    <row r="4811" spans="1:11" x14ac:dyDescent="0.3">
      <c r="A4811" s="51" t="str">
        <f t="shared" si="80"/>
        <v>DB1.DE</v>
      </c>
      <c r="B4811" s="52" t="s">
        <v>347</v>
      </c>
      <c r="C4811" s="50" t="s">
        <v>13580</v>
      </c>
      <c r="D4811" s="50">
        <f>DAX__2019_2020__33[[#This Row],[Open]]*(DAX__2019_2020__33[[#This Row],[Adj Close]]/DAX__2019_2020__33[[#This Row],[Close]])</f>
        <v>137.66925421995418</v>
      </c>
      <c r="E4811" s="50" t="s">
        <v>7165</v>
      </c>
      <c r="F4811" s="50" t="s">
        <v>12101</v>
      </c>
      <c r="G4811" s="50" t="s">
        <v>7165</v>
      </c>
      <c r="H4811" s="50" t="s">
        <v>13581</v>
      </c>
      <c r="I4811" s="50">
        <f>(DAX__2019_2020__33[[#This Row],[Adj Close]]-DAX__2019_2020__33[[#This Row],[Adj Open]])/DAX__2019_2020__33[[#This Row],[Adj Open]]</f>
        <v>1.5721141167714104E-2</v>
      </c>
      <c r="J4811" s="50">
        <f>DAX__2019_2020__33[[#This Row],[Adj Close]]-DAX__2019_2020__33[[#This Row],[Adj Open]]</f>
        <v>2.1643177800458204</v>
      </c>
      <c r="K4811" s="50">
        <v>430352</v>
      </c>
    </row>
    <row r="4812" spans="1:11" x14ac:dyDescent="0.3">
      <c r="A4812" s="51" t="str">
        <f t="shared" si="80"/>
        <v>DB1.DE</v>
      </c>
      <c r="B4812" s="52" t="s">
        <v>348</v>
      </c>
      <c r="C4812" s="50" t="s">
        <v>12149</v>
      </c>
      <c r="D4812" s="50">
        <f>DAX__2019_2020__33[[#This Row],[Open]]*(DAX__2019_2020__33[[#This Row],[Adj Close]]/DAX__2019_2020__33[[#This Row],[Close]])</f>
        <v>140.11586378838399</v>
      </c>
      <c r="E4812" s="50" t="s">
        <v>12204</v>
      </c>
      <c r="F4812" s="50" t="s">
        <v>13582</v>
      </c>
      <c r="G4812" s="50" t="s">
        <v>13583</v>
      </c>
      <c r="H4812" s="50" t="s">
        <v>13584</v>
      </c>
      <c r="I4812" s="50">
        <f>(DAX__2019_2020__33[[#This Row],[Adj Close]]-DAX__2019_2020__33[[#This Row],[Adj Open]])/DAX__2019_2020__33[[#This Row],[Adj Open]]</f>
        <v>1.1081323482121852E-2</v>
      </c>
      <c r="J4812" s="50">
        <f>DAX__2019_2020__33[[#This Row],[Adj Close]]-DAX__2019_2020__33[[#This Row],[Adj Open]]</f>
        <v>1.5526692116160064</v>
      </c>
      <c r="K4812" s="50">
        <v>563959</v>
      </c>
    </row>
    <row r="4813" spans="1:11" x14ac:dyDescent="0.3">
      <c r="A4813" s="51" t="str">
        <f t="shared" si="80"/>
        <v>DB1.DE</v>
      </c>
      <c r="B4813" s="52" t="s">
        <v>349</v>
      </c>
      <c r="C4813" s="50" t="s">
        <v>13585</v>
      </c>
      <c r="D4813" s="50">
        <f>DAX__2019_2020__33[[#This Row],[Open]]*(DAX__2019_2020__33[[#This Row],[Adj Close]]/DAX__2019_2020__33[[#This Row],[Close]])</f>
        <v>141.85673990665165</v>
      </c>
      <c r="E4813" s="50" t="s">
        <v>13586</v>
      </c>
      <c r="F4813" s="50" t="s">
        <v>12154</v>
      </c>
      <c r="G4813" s="50" t="s">
        <v>13587</v>
      </c>
      <c r="H4813" s="50" t="s">
        <v>13588</v>
      </c>
      <c r="I4813" s="50">
        <f>(DAX__2019_2020__33[[#This Row],[Adj Close]]-DAX__2019_2020__33[[#This Row],[Adj Open]])/DAX__2019_2020__33[[#This Row],[Adj Open]]</f>
        <v>-1.791042786069641E-2</v>
      </c>
      <c r="J4813" s="50">
        <f>DAX__2019_2020__33[[#This Row],[Adj Close]]-DAX__2019_2020__33[[#This Row],[Adj Open]]</f>
        <v>-2.5407149066516581</v>
      </c>
      <c r="K4813" s="50">
        <v>453424</v>
      </c>
    </row>
    <row r="4814" spans="1:11" x14ac:dyDescent="0.3">
      <c r="A4814" s="51" t="str">
        <f t="shared" si="80"/>
        <v>DB1.DE</v>
      </c>
      <c r="B4814" s="52" t="s">
        <v>350</v>
      </c>
      <c r="C4814" s="50" t="s">
        <v>13589</v>
      </c>
      <c r="D4814" s="50">
        <f>DAX__2019_2020__33[[#This Row],[Open]]*(DAX__2019_2020__33[[#This Row],[Adj Close]]/DAX__2019_2020__33[[#This Row],[Close]])</f>
        <v>140.63343921628285</v>
      </c>
      <c r="E4814" s="50" t="s">
        <v>13590</v>
      </c>
      <c r="F4814" s="50" t="s">
        <v>13591</v>
      </c>
      <c r="G4814" s="50" t="s">
        <v>13592</v>
      </c>
      <c r="H4814" s="50" t="s">
        <v>13593</v>
      </c>
      <c r="I4814" s="50">
        <f>(DAX__2019_2020__33[[#This Row],[Adj Close]]-DAX__2019_2020__33[[#This Row],[Adj Open]])/DAX__2019_2020__33[[#This Row],[Adj Open]]</f>
        <v>4.3493410040016355E-3</v>
      </c>
      <c r="J4814" s="50">
        <f>DAX__2019_2020__33[[#This Row],[Adj Close]]-DAX__2019_2020__33[[#This Row],[Adj Open]]</f>
        <v>0.61166278371715066</v>
      </c>
      <c r="K4814" s="50">
        <v>397519</v>
      </c>
    </row>
    <row r="4815" spans="1:11" x14ac:dyDescent="0.3">
      <c r="A4815" s="51" t="str">
        <f t="shared" si="80"/>
        <v>DB1.DE</v>
      </c>
      <c r="B4815" s="52" t="s">
        <v>351</v>
      </c>
      <c r="C4815" s="50" t="s">
        <v>12056</v>
      </c>
      <c r="D4815" s="50">
        <f>DAX__2019_2020__33[[#This Row],[Open]]*(DAX__2019_2020__33[[#This Row],[Adj Close]]/DAX__2019_2020__33[[#This Row],[Close]])</f>
        <v>139.73946319148524</v>
      </c>
      <c r="E4815" s="50" t="s">
        <v>13589</v>
      </c>
      <c r="F4815" s="50" t="s">
        <v>13594</v>
      </c>
      <c r="G4815" s="50" t="s">
        <v>13594</v>
      </c>
      <c r="H4815" s="50" t="s">
        <v>13595</v>
      </c>
      <c r="I4815" s="50">
        <f>(DAX__2019_2020__33[[#This Row],[Adj Close]]-DAX__2019_2020__33[[#This Row],[Adj Open]])/DAX__2019_2020__33[[#This Row],[Adj Open]]</f>
        <v>-6.0605656565657336E-3</v>
      </c>
      <c r="J4815" s="50">
        <f>DAX__2019_2020__33[[#This Row],[Adj Close]]-DAX__2019_2020__33[[#This Row],[Adj Open]]</f>
        <v>-0.84690019148524698</v>
      </c>
      <c r="K4815" s="50">
        <v>439320</v>
      </c>
    </row>
    <row r="4816" spans="1:11" x14ac:dyDescent="0.3">
      <c r="A4816" s="51" t="str">
        <f t="shared" si="80"/>
        <v>DB1.DE</v>
      </c>
      <c r="B4816" s="52" t="s">
        <v>352</v>
      </c>
      <c r="C4816" s="50" t="s">
        <v>13596</v>
      </c>
      <c r="D4816" s="50">
        <f>DAX__2019_2020__33[[#This Row],[Open]]*(DAX__2019_2020__33[[#This Row],[Adj Close]]/DAX__2019_2020__33[[#This Row],[Close]])</f>
        <v>139.45717803613789</v>
      </c>
      <c r="E4816" s="50" t="s">
        <v>13597</v>
      </c>
      <c r="F4816" s="50" t="s">
        <v>13598</v>
      </c>
      <c r="G4816" s="50" t="s">
        <v>13599</v>
      </c>
      <c r="H4816" s="50" t="s">
        <v>13600</v>
      </c>
      <c r="I4816" s="50">
        <f>(DAX__2019_2020__33[[#This Row],[Adj Close]]-DAX__2019_2020__33[[#This Row],[Adj Open]])/DAX__2019_2020__33[[#This Row],[Adj Open]]</f>
        <v>5.0607288473830695E-3</v>
      </c>
      <c r="J4816" s="50">
        <f>DAX__2019_2020__33[[#This Row],[Adj Close]]-DAX__2019_2020__33[[#This Row],[Adj Open]]</f>
        <v>0.70575496386211967</v>
      </c>
      <c r="K4816" s="50">
        <v>444960</v>
      </c>
    </row>
    <row r="4817" spans="1:11" x14ac:dyDescent="0.3">
      <c r="A4817" s="51" t="str">
        <f t="shared" si="80"/>
        <v>DB1.DE</v>
      </c>
      <c r="B4817" s="52" t="s">
        <v>353</v>
      </c>
      <c r="C4817" s="50" t="s">
        <v>13601</v>
      </c>
      <c r="D4817" s="50">
        <f>DAX__2019_2020__33[[#This Row],[Open]]*(DAX__2019_2020__33[[#This Row],[Adj Close]]/DAX__2019_2020__33[[#This Row],[Close]])</f>
        <v>139.92767463164694</v>
      </c>
      <c r="E4817" s="50" t="s">
        <v>13602</v>
      </c>
      <c r="F4817" s="50" t="s">
        <v>13603</v>
      </c>
      <c r="G4817" s="50" t="s">
        <v>6726</v>
      </c>
      <c r="H4817" s="50" t="s">
        <v>13604</v>
      </c>
      <c r="I4817" s="50">
        <f>(DAX__2019_2020__33[[#This Row],[Adj Close]]-DAX__2019_2020__33[[#This Row],[Adj Open]])/DAX__2019_2020__33[[#This Row],[Adj Open]]</f>
        <v>8.7424547829681436E-3</v>
      </c>
      <c r="J4817" s="50">
        <f>DAX__2019_2020__33[[#This Row],[Adj Close]]-DAX__2019_2020__33[[#This Row],[Adj Open]]</f>
        <v>1.2233113683530519</v>
      </c>
      <c r="K4817" s="50">
        <v>362344</v>
      </c>
    </row>
    <row r="4818" spans="1:11" x14ac:dyDescent="0.3">
      <c r="A4818" s="51" t="str">
        <f t="shared" si="80"/>
        <v>DB1.DE</v>
      </c>
      <c r="B4818" s="52" t="s">
        <v>354</v>
      </c>
      <c r="C4818" s="50" t="s">
        <v>12149</v>
      </c>
      <c r="D4818" s="50">
        <f>DAX__2019_2020__33[[#This Row],[Open]]*(DAX__2019_2020__33[[#This Row],[Adj Close]]/DAX__2019_2020__33[[#This Row],[Close]])</f>
        <v>140.11586265883841</v>
      </c>
      <c r="E4818" s="50" t="s">
        <v>13589</v>
      </c>
      <c r="F4818" s="50" t="s">
        <v>13596</v>
      </c>
      <c r="G4818" s="50" t="s">
        <v>7165</v>
      </c>
      <c r="H4818" s="50" t="s">
        <v>13581</v>
      </c>
      <c r="I4818" s="50">
        <f>(DAX__2019_2020__33[[#This Row],[Adj Close]]-DAX__2019_2020__33[[#This Row],[Adj Open]])/DAX__2019_2020__33[[#This Row],[Adj Open]]</f>
        <v>-2.0146945069720061E-3</v>
      </c>
      <c r="J4818" s="50">
        <f>DAX__2019_2020__33[[#This Row],[Adj Close]]-DAX__2019_2020__33[[#This Row],[Adj Open]]</f>
        <v>-0.28229065883840576</v>
      </c>
      <c r="K4818" s="50">
        <v>353521</v>
      </c>
    </row>
    <row r="4819" spans="1:11" x14ac:dyDescent="0.3">
      <c r="A4819" s="51" t="str">
        <f t="shared" si="80"/>
        <v>DB1.DE</v>
      </c>
      <c r="B4819" s="52" t="s">
        <v>355</v>
      </c>
      <c r="C4819" s="50" t="s">
        <v>12195</v>
      </c>
      <c r="D4819" s="50">
        <f>DAX__2019_2020__33[[#This Row],[Open]]*(DAX__2019_2020__33[[#This Row],[Adj Close]]/DAX__2019_2020__33[[#This Row],[Close]])</f>
        <v>140.49227972219111</v>
      </c>
      <c r="E4819" s="50" t="s">
        <v>13605</v>
      </c>
      <c r="F4819" s="50" t="s">
        <v>13606</v>
      </c>
      <c r="G4819" s="50" t="s">
        <v>13606</v>
      </c>
      <c r="H4819" s="50" t="s">
        <v>13607</v>
      </c>
      <c r="I4819" s="50">
        <f>(DAX__2019_2020__33[[#This Row],[Adj Close]]-DAX__2019_2020__33[[#This Row],[Adj Open]])/DAX__2019_2020__33[[#This Row],[Adj Open]]</f>
        <v>-1.507032789543877E-2</v>
      </c>
      <c r="J4819" s="50">
        <f>DAX__2019_2020__33[[#This Row],[Adj Close]]-DAX__2019_2020__33[[#This Row],[Adj Open]]</f>
        <v>-2.1172647221911234</v>
      </c>
      <c r="K4819" s="50">
        <v>597105</v>
      </c>
    </row>
    <row r="4820" spans="1:11" x14ac:dyDescent="0.3">
      <c r="A4820" s="51" t="str">
        <f t="shared" si="80"/>
        <v>DB1.DE</v>
      </c>
      <c r="B4820" s="52" t="s">
        <v>356</v>
      </c>
      <c r="C4820" s="50" t="s">
        <v>12154</v>
      </c>
      <c r="D4820" s="50">
        <f>DAX__2019_2020__33[[#This Row],[Open]]*(DAX__2019_2020__33[[#This Row],[Adj Close]]/DAX__2019_2020__33[[#This Row],[Close]])</f>
        <v>139.26896635534894</v>
      </c>
      <c r="E4820" s="50" t="s">
        <v>13602</v>
      </c>
      <c r="F4820" s="50" t="s">
        <v>13608</v>
      </c>
      <c r="G4820" s="50" t="s">
        <v>13589</v>
      </c>
      <c r="H4820" s="50" t="s">
        <v>13609</v>
      </c>
      <c r="I4820" s="50">
        <f>(DAX__2019_2020__33[[#This Row],[Adj Close]]-DAX__2019_2020__33[[#This Row],[Adj Open]])/DAX__2019_2020__33[[#This Row],[Adj Open]]</f>
        <v>9.7972770270270022E-3</v>
      </c>
      <c r="J4820" s="50">
        <f>DAX__2019_2020__33[[#This Row],[Adj Close]]-DAX__2019_2020__33[[#This Row],[Adj Open]]</f>
        <v>1.3644566446510566</v>
      </c>
      <c r="K4820" s="50">
        <v>425980</v>
      </c>
    </row>
    <row r="4821" spans="1:11" x14ac:dyDescent="0.3">
      <c r="A4821" s="51" t="str">
        <f t="shared" si="80"/>
        <v>DB1.DE</v>
      </c>
      <c r="B4821" s="52" t="s">
        <v>357</v>
      </c>
      <c r="C4821" s="50" t="s">
        <v>13610</v>
      </c>
      <c r="D4821" s="50">
        <f>DAX__2019_2020__33[[#This Row],[Open]]*(DAX__2019_2020__33[[#This Row],[Adj Close]]/DAX__2019_2020__33[[#This Row],[Close]])</f>
        <v>141.1039186081652</v>
      </c>
      <c r="E4821" s="50" t="s">
        <v>6724</v>
      </c>
      <c r="F4821" s="50" t="s">
        <v>13610</v>
      </c>
      <c r="G4821" s="50" t="s">
        <v>6724</v>
      </c>
      <c r="H4821" s="50" t="s">
        <v>13611</v>
      </c>
      <c r="I4821" s="50">
        <f>(DAX__2019_2020__33[[#This Row],[Adj Close]]-DAX__2019_2020__33[[#This Row],[Adj Open]])/DAX__2019_2020__33[[#This Row],[Adj Open]]</f>
        <v>9.0030411937920326E-3</v>
      </c>
      <c r="J4821" s="50">
        <f>DAX__2019_2020__33[[#This Row],[Adj Close]]-DAX__2019_2020__33[[#This Row],[Adj Open]]</f>
        <v>1.2703643918347893</v>
      </c>
      <c r="K4821" s="50">
        <v>476512</v>
      </c>
    </row>
    <row r="4822" spans="1:11" x14ac:dyDescent="0.3">
      <c r="A4822" s="51" t="str">
        <f t="shared" si="80"/>
        <v>DB1.DE</v>
      </c>
      <c r="B4822" s="52" t="s">
        <v>358</v>
      </c>
      <c r="C4822" s="50" t="s">
        <v>13612</v>
      </c>
      <c r="D4822" s="50">
        <f>DAX__2019_2020__33[[#This Row],[Open]]*(DAX__2019_2020__33[[#This Row],[Adj Close]]/DAX__2019_2020__33[[#This Row],[Close]])</f>
        <v>142.04494294751839</v>
      </c>
      <c r="E4822" s="50" t="s">
        <v>6549</v>
      </c>
      <c r="F4822" s="50" t="s">
        <v>13602</v>
      </c>
      <c r="G4822" s="50" t="s">
        <v>6586</v>
      </c>
      <c r="H4822" s="50" t="s">
        <v>13613</v>
      </c>
      <c r="I4822" s="50">
        <f>(DAX__2019_2020__33[[#This Row],[Adj Close]]-DAX__2019_2020__33[[#This Row],[Adj Open]])/DAX__2019_2020__33[[#This Row],[Adj Open]]</f>
        <v>-4.9685327254426984E-3</v>
      </c>
      <c r="J4822" s="50">
        <f>DAX__2019_2020__33[[#This Row],[Adj Close]]-DAX__2019_2020__33[[#This Row],[Adj Open]]</f>
        <v>-0.70575494751838619</v>
      </c>
      <c r="K4822" s="50">
        <v>643199</v>
      </c>
    </row>
    <row r="4823" spans="1:11" x14ac:dyDescent="0.3">
      <c r="A4823" s="51" t="str">
        <f t="shared" si="80"/>
        <v>DB1.DE</v>
      </c>
      <c r="B4823" s="52" t="s">
        <v>359</v>
      </c>
      <c r="C4823" s="50" t="s">
        <v>13590</v>
      </c>
      <c r="D4823" s="50">
        <f>DAX__2019_2020__33[[#This Row],[Open]]*(DAX__2019_2020__33[[#This Row],[Adj Close]]/DAX__2019_2020__33[[#This Row],[Close]])</f>
        <v>141.76262556119778</v>
      </c>
      <c r="E4823" s="50" t="s">
        <v>13614</v>
      </c>
      <c r="F4823" s="50" t="s">
        <v>13615</v>
      </c>
      <c r="G4823" s="50" t="s">
        <v>6549</v>
      </c>
      <c r="H4823" s="50" t="s">
        <v>13616</v>
      </c>
      <c r="I4823" s="50">
        <f>(DAX__2019_2020__33[[#This Row],[Adj Close]]-DAX__2019_2020__33[[#This Row],[Adj Open]])/DAX__2019_2020__33[[#This Row],[Adj Open]]</f>
        <v>8.9612084551426892E-3</v>
      </c>
      <c r="J4823" s="50">
        <f>DAX__2019_2020__33[[#This Row],[Adj Close]]-DAX__2019_2020__33[[#This Row],[Adj Open]]</f>
        <v>1.2703644388022326</v>
      </c>
      <c r="K4823" s="50">
        <v>448280</v>
      </c>
    </row>
    <row r="4824" spans="1:11" x14ac:dyDescent="0.3">
      <c r="A4824" s="51" t="str">
        <f t="shared" si="80"/>
        <v>DB1.DE</v>
      </c>
      <c r="B4824" s="52" t="s">
        <v>360</v>
      </c>
      <c r="C4824" s="50" t="s">
        <v>13617</v>
      </c>
      <c r="D4824" s="50">
        <f>DAX__2019_2020__33[[#This Row],[Open]]*(DAX__2019_2020__33[[#This Row],[Adj Close]]/DAX__2019_2020__33[[#This Row],[Close]])</f>
        <v>142.89184673661319</v>
      </c>
      <c r="E4824" s="50" t="s">
        <v>13618</v>
      </c>
      <c r="F4824" s="50" t="s">
        <v>13619</v>
      </c>
      <c r="G4824" s="50" t="s">
        <v>13620</v>
      </c>
      <c r="H4824" s="50" t="s">
        <v>13621</v>
      </c>
      <c r="I4824" s="50">
        <f>(DAX__2019_2020__33[[#This Row],[Adj Close]]-DAX__2019_2020__33[[#This Row],[Adj Open]])/DAX__2019_2020__33[[#This Row],[Adj Open]]</f>
        <v>3.2927229518844607E-3</v>
      </c>
      <c r="J4824" s="50">
        <f>DAX__2019_2020__33[[#This Row],[Adj Close]]-DAX__2019_2020__33[[#This Row],[Adj Open]]</f>
        <v>0.47050326338680293</v>
      </c>
      <c r="K4824" s="50">
        <v>386956</v>
      </c>
    </row>
    <row r="4825" spans="1:11" x14ac:dyDescent="0.3">
      <c r="A4825" s="51" t="str">
        <f t="shared" si="80"/>
        <v>DB1.DE</v>
      </c>
      <c r="B4825" s="52" t="s">
        <v>361</v>
      </c>
      <c r="C4825" s="50" t="s">
        <v>13620</v>
      </c>
      <c r="D4825" s="50">
        <f>DAX__2019_2020__33[[#This Row],[Open]]*(DAX__2019_2020__33[[#This Row],[Adj Close]]/DAX__2019_2020__33[[#This Row],[Close]])</f>
        <v>143.36235040192153</v>
      </c>
      <c r="E4825" s="50" t="s">
        <v>13622</v>
      </c>
      <c r="F4825" s="50" t="s">
        <v>13623</v>
      </c>
      <c r="G4825" s="50" t="s">
        <v>13622</v>
      </c>
      <c r="H4825" s="50" t="s">
        <v>13624</v>
      </c>
      <c r="I4825" s="50">
        <f>(DAX__2019_2020__33[[#This Row],[Adj Close]]-DAX__2019_2020__33[[#This Row],[Adj Open]])/DAX__2019_2020__33[[#This Row],[Adj Open]]</f>
        <v>4.2664520800871448E-3</v>
      </c>
      <c r="J4825" s="50">
        <f>DAX__2019_2020__33[[#This Row],[Adj Close]]-DAX__2019_2020__33[[#This Row],[Adj Open]]</f>
        <v>0.61164859807846028</v>
      </c>
      <c r="K4825" s="50">
        <v>257762</v>
      </c>
    </row>
    <row r="4826" spans="1:11" x14ac:dyDescent="0.3">
      <c r="A4826" s="51" t="str">
        <f t="shared" si="80"/>
        <v>DB1.DE</v>
      </c>
      <c r="B4826" s="52" t="s">
        <v>362</v>
      </c>
      <c r="C4826" s="50" t="s">
        <v>13625</v>
      </c>
      <c r="D4826" s="50">
        <f>DAX__2019_2020__33[[#This Row],[Open]]*(DAX__2019_2020__33[[#This Row],[Adj Close]]/DAX__2019_2020__33[[#This Row],[Close]])</f>
        <v>144.86795278262787</v>
      </c>
      <c r="E4826" s="50" t="s">
        <v>13626</v>
      </c>
      <c r="F4826" s="50" t="s">
        <v>7167</v>
      </c>
      <c r="G4826" s="50" t="s">
        <v>13627</v>
      </c>
      <c r="H4826" s="50" t="s">
        <v>13628</v>
      </c>
      <c r="I4826" s="50">
        <f>(DAX__2019_2020__33[[#This Row],[Adj Close]]-DAX__2019_2020__33[[#This Row],[Adj Open]])/DAX__2019_2020__33[[#This Row],[Adj Open]]</f>
        <v>-1.9487041626899309E-3</v>
      </c>
      <c r="J4826" s="50">
        <f>DAX__2019_2020__33[[#This Row],[Adj Close]]-DAX__2019_2020__33[[#This Row],[Adj Open]]</f>
        <v>-0.28230478262787528</v>
      </c>
      <c r="K4826" s="50">
        <v>409152</v>
      </c>
    </row>
    <row r="4827" spans="1:11" x14ac:dyDescent="0.3">
      <c r="A4827" s="51" t="str">
        <f t="shared" si="80"/>
        <v>DB1.DE</v>
      </c>
      <c r="B4827" s="52" t="s">
        <v>363</v>
      </c>
      <c r="C4827" s="50" t="s">
        <v>13625</v>
      </c>
      <c r="D4827" s="50">
        <f>DAX__2019_2020__33[[#This Row],[Open]]*(DAX__2019_2020__33[[#This Row],[Adj Close]]/DAX__2019_2020__33[[#This Row],[Close]])</f>
        <v>144.86796078578939</v>
      </c>
      <c r="E4827" s="50" t="s">
        <v>13629</v>
      </c>
      <c r="F4827" s="50" t="s">
        <v>13620</v>
      </c>
      <c r="G4827" s="50" t="s">
        <v>13630</v>
      </c>
      <c r="H4827" s="50" t="s">
        <v>13631</v>
      </c>
      <c r="I4827" s="50">
        <f>(DAX__2019_2020__33[[#This Row],[Adj Close]]-DAX__2019_2020__33[[#This Row],[Adj Open]])/DAX__2019_2020__33[[#This Row],[Adj Open]]</f>
        <v>-4.5469114234539853E-3</v>
      </c>
      <c r="J4827" s="50">
        <f>DAX__2019_2020__33[[#This Row],[Adj Close]]-DAX__2019_2020__33[[#This Row],[Adj Open]]</f>
        <v>-0.65870178578938976</v>
      </c>
      <c r="K4827" s="50">
        <v>358367</v>
      </c>
    </row>
    <row r="4828" spans="1:11" x14ac:dyDescent="0.3">
      <c r="A4828" s="51" t="str">
        <f t="shared" si="80"/>
        <v>DB1.DE</v>
      </c>
      <c r="B4828" s="52" t="s">
        <v>364</v>
      </c>
      <c r="C4828" s="50" t="s">
        <v>13630</v>
      </c>
      <c r="D4828" s="50">
        <f>DAX__2019_2020__33[[#This Row],[Open]]*(DAX__2019_2020__33[[#This Row],[Adj Close]]/DAX__2019_2020__33[[#This Row],[Close]])</f>
        <v>144.20926204260695</v>
      </c>
      <c r="E4828" s="50" t="s">
        <v>13632</v>
      </c>
      <c r="F4828" s="50" t="s">
        <v>13633</v>
      </c>
      <c r="G4828" s="50" t="s">
        <v>13632</v>
      </c>
      <c r="H4828" s="50" t="s">
        <v>13634</v>
      </c>
      <c r="I4828" s="50">
        <f>(DAX__2019_2020__33[[#This Row],[Adj Close]]-DAX__2019_2020__33[[#This Row],[Adj Open]])/DAX__2019_2020__33[[#This Row],[Adj Open]]</f>
        <v>2.2838890701468786E-3</v>
      </c>
      <c r="J4828" s="50">
        <f>DAX__2019_2020__33[[#This Row],[Adj Close]]-DAX__2019_2020__33[[#This Row],[Adj Open]]</f>
        <v>0.32935795739305718</v>
      </c>
      <c r="K4828" s="50">
        <v>396645</v>
      </c>
    </row>
    <row r="4829" spans="1:11" x14ac:dyDescent="0.3">
      <c r="A4829" s="51" t="str">
        <f t="shared" si="80"/>
        <v>DB1.DE</v>
      </c>
      <c r="B4829" s="52" t="s">
        <v>365</v>
      </c>
      <c r="C4829" s="50" t="s">
        <v>13635</v>
      </c>
      <c r="D4829" s="50">
        <f>DAX__2019_2020__33[[#This Row],[Open]]*(DAX__2019_2020__33[[#This Row],[Adj Close]]/DAX__2019_2020__33[[#This Row],[Close]])</f>
        <v>144.350404706803</v>
      </c>
      <c r="E4829" s="50" t="s">
        <v>13625</v>
      </c>
      <c r="F4829" s="50" t="s">
        <v>13622</v>
      </c>
      <c r="G4829" s="50" t="s">
        <v>13636</v>
      </c>
      <c r="H4829" s="50" t="s">
        <v>13637</v>
      </c>
      <c r="I4829" s="50">
        <f>(DAX__2019_2020__33[[#This Row],[Adj Close]]-DAX__2019_2020__33[[#This Row],[Adj Open]])/DAX__2019_2020__33[[#This Row],[Adj Open]]</f>
        <v>3.2594525394830714E-3</v>
      </c>
      <c r="J4829" s="50">
        <f>DAX__2019_2020__33[[#This Row],[Adj Close]]-DAX__2019_2020__33[[#This Row],[Adj Open]]</f>
        <v>0.47050329319699813</v>
      </c>
      <c r="K4829" s="50">
        <v>325813</v>
      </c>
    </row>
    <row r="4830" spans="1:11" x14ac:dyDescent="0.3">
      <c r="A4830" s="51" t="str">
        <f t="shared" si="80"/>
        <v>DB1.DE</v>
      </c>
      <c r="B4830" s="52" t="s">
        <v>366</v>
      </c>
      <c r="C4830" s="50" t="s">
        <v>12179</v>
      </c>
      <c r="D4830" s="50">
        <f>DAX__2019_2020__33[[#This Row],[Open]]*(DAX__2019_2020__33[[#This Row],[Adj Close]]/DAX__2019_2020__33[[#This Row],[Close]])</f>
        <v>145.38550988161685</v>
      </c>
      <c r="E4830" s="50" t="s">
        <v>12188</v>
      </c>
      <c r="F4830" s="50" t="s">
        <v>13636</v>
      </c>
      <c r="G4830" s="50" t="s">
        <v>13638</v>
      </c>
      <c r="H4830" s="50" t="s">
        <v>13639</v>
      </c>
      <c r="I4830" s="50">
        <f>(DAX__2019_2020__33[[#This Row],[Adj Close]]-DAX__2019_2020__33[[#This Row],[Adj Open]])/DAX__2019_2020__33[[#This Row],[Adj Open]]</f>
        <v>2.9126019417475735E-3</v>
      </c>
      <c r="J4830" s="50">
        <f>DAX__2019_2020__33[[#This Row],[Adj Close]]-DAX__2019_2020__33[[#This Row],[Adj Open]]</f>
        <v>0.42345011838315827</v>
      </c>
      <c r="K4830" s="50">
        <v>277561</v>
      </c>
    </row>
    <row r="4831" spans="1:11" x14ac:dyDescent="0.3">
      <c r="A4831" s="51" t="str">
        <f t="shared" si="80"/>
        <v>DB1.DE</v>
      </c>
      <c r="B4831" s="52" t="s">
        <v>367</v>
      </c>
      <c r="C4831" s="50" t="s">
        <v>12061</v>
      </c>
      <c r="D4831" s="50">
        <f>DAX__2019_2020__33[[#This Row],[Open]]*(DAX__2019_2020__33[[#This Row],[Adj Close]]/DAX__2019_2020__33[[#This Row],[Close]])</f>
        <v>138.84553617237484</v>
      </c>
      <c r="E4831" s="50" t="s">
        <v>13640</v>
      </c>
      <c r="F4831" s="50" t="s">
        <v>13641</v>
      </c>
      <c r="G4831" s="50" t="s">
        <v>13642</v>
      </c>
      <c r="H4831" s="50" t="s">
        <v>13643</v>
      </c>
      <c r="I4831" s="50">
        <f>(DAX__2019_2020__33[[#This Row],[Adj Close]]-DAX__2019_2020__33[[#This Row],[Adj Open]])/DAX__2019_2020__33[[#This Row],[Adj Open]]</f>
        <v>5.0491337502717587E-2</v>
      </c>
      <c r="J4831" s="50">
        <f>DAX__2019_2020__33[[#This Row],[Adj Close]]-DAX__2019_2020__33[[#This Row],[Adj Open]]</f>
        <v>7.0104968276251611</v>
      </c>
      <c r="K4831" s="50">
        <v>719370</v>
      </c>
    </row>
    <row r="4832" spans="1:11" x14ac:dyDescent="0.3">
      <c r="A4832" s="51" t="str">
        <f t="shared" si="80"/>
        <v>DB1.DE</v>
      </c>
      <c r="B4832" s="52" t="s">
        <v>368</v>
      </c>
      <c r="C4832" s="50" t="s">
        <v>13644</v>
      </c>
      <c r="D4832" s="50">
        <f>DAX__2019_2020__33[[#This Row],[Open]]*(DAX__2019_2020__33[[#This Row],[Adj Close]]/DAX__2019_2020__33[[#This Row],[Close]])</f>
        <v>147.45573568631355</v>
      </c>
      <c r="E4832" s="50" t="s">
        <v>13645</v>
      </c>
      <c r="F4832" s="50" t="s">
        <v>13640</v>
      </c>
      <c r="G4832" s="50" t="s">
        <v>13646</v>
      </c>
      <c r="H4832" s="50" t="s">
        <v>13647</v>
      </c>
      <c r="I4832" s="50">
        <f>(DAX__2019_2020__33[[#This Row],[Adj Close]]-DAX__2019_2020__33[[#This Row],[Adj Open]])/DAX__2019_2020__33[[#This Row],[Adj Open]]</f>
        <v>3.1908105269460546E-3</v>
      </c>
      <c r="J4832" s="50">
        <f>DAX__2019_2020__33[[#This Row],[Adj Close]]-DAX__2019_2020__33[[#This Row],[Adj Open]]</f>
        <v>0.47050331368646425</v>
      </c>
      <c r="K4832" s="50">
        <v>606349</v>
      </c>
    </row>
    <row r="4833" spans="1:11" x14ac:dyDescent="0.3">
      <c r="A4833" s="51" t="str">
        <f t="shared" si="80"/>
        <v>DB1.DE</v>
      </c>
      <c r="B4833" s="52" t="s">
        <v>369</v>
      </c>
      <c r="C4833" s="50" t="s">
        <v>13648</v>
      </c>
      <c r="D4833" s="50">
        <f>DAX__2019_2020__33[[#This Row],[Open]]*(DAX__2019_2020__33[[#This Row],[Adj Close]]/DAX__2019_2020__33[[#This Row],[Close]])</f>
        <v>147.54983628739154</v>
      </c>
      <c r="E4833" s="50" t="s">
        <v>13649</v>
      </c>
      <c r="F4833" s="50" t="s">
        <v>13650</v>
      </c>
      <c r="G4833" s="50" t="s">
        <v>13650</v>
      </c>
      <c r="H4833" s="50" t="s">
        <v>13651</v>
      </c>
      <c r="I4833" s="50">
        <f>(DAX__2019_2020__33[[#This Row],[Adj Close]]-DAX__2019_2020__33[[#This Row],[Adj Open]])/DAX__2019_2020__33[[#This Row],[Adj Open]]</f>
        <v>-1.5306179554090915E-2</v>
      </c>
      <c r="J4833" s="50">
        <f>DAX__2019_2020__33[[#This Row],[Adj Close]]-DAX__2019_2020__33[[#This Row],[Adj Open]]</f>
        <v>-2.2584242873915343</v>
      </c>
      <c r="K4833" s="50">
        <v>470903</v>
      </c>
    </row>
    <row r="4834" spans="1:11" x14ac:dyDescent="0.3">
      <c r="A4834" s="51" t="str">
        <f t="shared" si="80"/>
        <v>DB1.DE</v>
      </c>
      <c r="B4834" s="52" t="s">
        <v>370</v>
      </c>
      <c r="C4834" s="50" t="s">
        <v>13626</v>
      </c>
      <c r="D4834" s="50">
        <f>DAX__2019_2020__33[[#This Row],[Open]]*(DAX__2019_2020__33[[#This Row],[Adj Close]]/DAX__2019_2020__33[[#This Row],[Close]])</f>
        <v>145.15025647504027</v>
      </c>
      <c r="E4834" s="50" t="s">
        <v>13646</v>
      </c>
      <c r="F4834" s="50" t="s">
        <v>13652</v>
      </c>
      <c r="G4834" s="50" t="s">
        <v>13653</v>
      </c>
      <c r="H4834" s="50" t="s">
        <v>13654</v>
      </c>
      <c r="I4834" s="50">
        <f>(DAX__2019_2020__33[[#This Row],[Adj Close]]-DAX__2019_2020__33[[#This Row],[Adj Open]])/DAX__2019_2020__33[[#This Row],[Adj Open]]</f>
        <v>6.4829821717989587E-3</v>
      </c>
      <c r="J4834" s="50">
        <f>DAX__2019_2020__33[[#This Row],[Adj Close]]-DAX__2019_2020__33[[#This Row],[Adj Open]]</f>
        <v>0.94100652495973236</v>
      </c>
      <c r="K4834" s="50">
        <v>669527</v>
      </c>
    </row>
    <row r="4835" spans="1:11" x14ac:dyDescent="0.3">
      <c r="A4835" s="51" t="str">
        <f t="shared" si="80"/>
        <v>DB1.DE</v>
      </c>
      <c r="B4835" s="52" t="s">
        <v>371</v>
      </c>
      <c r="C4835" s="50" t="s">
        <v>12202</v>
      </c>
      <c r="D4835" s="50">
        <f>DAX__2019_2020__33[[#This Row],[Open]]*(DAX__2019_2020__33[[#This Row],[Adj Close]]/DAX__2019_2020__33[[#This Row],[Close]])</f>
        <v>144.91502198567139</v>
      </c>
      <c r="E4835" s="50" t="s">
        <v>12179</v>
      </c>
      <c r="F4835" s="50" t="s">
        <v>13655</v>
      </c>
      <c r="G4835" s="50" t="s">
        <v>13656</v>
      </c>
      <c r="H4835" s="50" t="s">
        <v>13657</v>
      </c>
      <c r="I4835" s="50">
        <f>(DAX__2019_2020__33[[#This Row],[Adj Close]]-DAX__2019_2020__33[[#This Row],[Adj Open]])/DAX__2019_2020__33[[#This Row],[Adj Open]]</f>
        <v>-7.4674935064935662E-3</v>
      </c>
      <c r="J4835" s="50">
        <f>DAX__2019_2020__33[[#This Row],[Adj Close]]-DAX__2019_2020__33[[#This Row],[Adj Open]]</f>
        <v>-1.0821519856713735</v>
      </c>
      <c r="K4835" s="50">
        <v>759981</v>
      </c>
    </row>
    <row r="4836" spans="1:11" x14ac:dyDescent="0.3">
      <c r="A4836" s="51" t="str">
        <f t="shared" si="80"/>
        <v>DB1.DE</v>
      </c>
      <c r="B4836" s="52" t="s">
        <v>372</v>
      </c>
      <c r="C4836" s="50" t="s">
        <v>13627</v>
      </c>
      <c r="D4836" s="50">
        <f>DAX__2019_2020__33[[#This Row],[Open]]*(DAX__2019_2020__33[[#This Row],[Adj Close]]/DAX__2019_2020__33[[#This Row],[Close]])</f>
        <v>144.5856421563218</v>
      </c>
      <c r="E4836" s="50" t="s">
        <v>13658</v>
      </c>
      <c r="F4836" s="50" t="s">
        <v>13597</v>
      </c>
      <c r="G4836" s="50" t="s">
        <v>13659</v>
      </c>
      <c r="H4836" s="50" t="s">
        <v>13660</v>
      </c>
      <c r="I4836" s="50">
        <f>(DAX__2019_2020__33[[#This Row],[Adj Close]]-DAX__2019_2020__33[[#This Row],[Adj Open]])/DAX__2019_2020__33[[#This Row],[Adj Open]]</f>
        <v>-2.6683964595533786E-2</v>
      </c>
      <c r="J4836" s="50">
        <f>DAX__2019_2020__33[[#This Row],[Adj Close]]-DAX__2019_2020__33[[#This Row],[Adj Open]]</f>
        <v>-3.8581181563218081</v>
      </c>
      <c r="K4836" s="50">
        <v>642595</v>
      </c>
    </row>
    <row r="4837" spans="1:11" x14ac:dyDescent="0.3">
      <c r="A4837" s="51" t="str">
        <f t="shared" si="80"/>
        <v>DB1.DE</v>
      </c>
      <c r="B4837" s="52" t="s">
        <v>373</v>
      </c>
      <c r="C4837" s="50" t="s">
        <v>13661</v>
      </c>
      <c r="D4837" s="50">
        <f>DAX__2019_2020__33[[#This Row],[Open]]*(DAX__2019_2020__33[[#This Row],[Adj Close]]/DAX__2019_2020__33[[#This Row],[Close]])</f>
        <v>140.44522696800055</v>
      </c>
      <c r="E4837" s="50" t="s">
        <v>13612</v>
      </c>
      <c r="F4837" s="50" t="s">
        <v>13662</v>
      </c>
      <c r="G4837" s="50" t="s">
        <v>13615</v>
      </c>
      <c r="H4837" s="50" t="s">
        <v>13663</v>
      </c>
      <c r="I4837" s="50">
        <f>(DAX__2019_2020__33[[#This Row],[Adj Close]]-DAX__2019_2020__33[[#This Row],[Adj Open]])/DAX__2019_2020__33[[#This Row],[Adj Open]]</f>
        <v>8.0401809045225064E-3</v>
      </c>
      <c r="J4837" s="50">
        <f>DAX__2019_2020__33[[#This Row],[Adj Close]]-DAX__2019_2020__33[[#This Row],[Adj Open]]</f>
        <v>1.1292050319994473</v>
      </c>
      <c r="K4837" s="50">
        <v>1027176</v>
      </c>
    </row>
    <row r="4838" spans="1:11" x14ac:dyDescent="0.3">
      <c r="A4838" s="51" t="str">
        <f t="shared" si="80"/>
        <v>DB1.DE</v>
      </c>
      <c r="B4838" s="52" t="s">
        <v>374</v>
      </c>
      <c r="C4838" s="50" t="s">
        <v>13664</v>
      </c>
      <c r="D4838" s="50">
        <f>DAX__2019_2020__33[[#This Row],[Open]]*(DAX__2019_2020__33[[#This Row],[Adj Close]]/DAX__2019_2020__33[[#This Row],[Close]])</f>
        <v>138.32796778548254</v>
      </c>
      <c r="E4838" s="50" t="s">
        <v>12195</v>
      </c>
      <c r="F4838" s="50" t="s">
        <v>12106</v>
      </c>
      <c r="G4838" s="50" t="s">
        <v>13580</v>
      </c>
      <c r="H4838" s="50" t="s">
        <v>13665</v>
      </c>
      <c r="I4838" s="50">
        <f>(DAX__2019_2020__33[[#This Row],[Adj Close]]-DAX__2019_2020__33[[#This Row],[Adj Open]])/DAX__2019_2020__33[[#This Row],[Adj Open]]</f>
        <v>-4.7618843537415101E-3</v>
      </c>
      <c r="J4838" s="50">
        <f>DAX__2019_2020__33[[#This Row],[Adj Close]]-DAX__2019_2020__33[[#This Row],[Adj Open]]</f>
        <v>-0.65870178548254898</v>
      </c>
      <c r="K4838" s="50">
        <v>884107</v>
      </c>
    </row>
    <row r="4839" spans="1:11" x14ac:dyDescent="0.3">
      <c r="A4839" s="51" t="str">
        <f t="shared" si="80"/>
        <v>DB1.DE</v>
      </c>
      <c r="B4839" s="52" t="s">
        <v>375</v>
      </c>
      <c r="C4839" s="50" t="s">
        <v>13473</v>
      </c>
      <c r="D4839" s="50">
        <f>DAX__2019_2020__33[[#This Row],[Open]]*(DAX__2019_2020__33[[#This Row],[Adj Close]]/DAX__2019_2020__33[[#This Row],[Close]])</f>
        <v>132.21142002721393</v>
      </c>
      <c r="E4839" s="50" t="s">
        <v>13472</v>
      </c>
      <c r="F4839" s="50" t="s">
        <v>4815</v>
      </c>
      <c r="G4839" s="50" t="s">
        <v>12031</v>
      </c>
      <c r="H4839" s="50" t="s">
        <v>13666</v>
      </c>
      <c r="I4839" s="50">
        <f>(DAX__2019_2020__33[[#This Row],[Adj Close]]-DAX__2019_2020__33[[#This Row],[Adj Open]])/DAX__2019_2020__33[[#This Row],[Adj Open]]</f>
        <v>1.1032049822064113E-2</v>
      </c>
      <c r="J4839" s="50">
        <f>DAX__2019_2020__33[[#This Row],[Adj Close]]-DAX__2019_2020__33[[#This Row],[Adj Open]]</f>
        <v>1.4585629727860692</v>
      </c>
      <c r="K4839" s="50">
        <v>1650244</v>
      </c>
    </row>
    <row r="4840" spans="1:11" x14ac:dyDescent="0.3">
      <c r="A4840" s="51" t="str">
        <f t="shared" si="80"/>
        <v>DB1.DE</v>
      </c>
      <c r="B4840" s="52" t="s">
        <v>376</v>
      </c>
      <c r="C4840" s="50" t="s">
        <v>12106</v>
      </c>
      <c r="D4840" s="50">
        <f>DAX__2019_2020__33[[#This Row],[Open]]*(DAX__2019_2020__33[[#This Row],[Adj Close]]/DAX__2019_2020__33[[#This Row],[Close]])</f>
        <v>136.3518459809502</v>
      </c>
      <c r="E4840" s="50" t="s">
        <v>13664</v>
      </c>
      <c r="F4840" s="50" t="s">
        <v>12088</v>
      </c>
      <c r="G4840" s="50" t="s">
        <v>12066</v>
      </c>
      <c r="H4840" s="50" t="s">
        <v>13572</v>
      </c>
      <c r="I4840" s="50">
        <f>(DAX__2019_2020__33[[#This Row],[Adj Close]]-DAX__2019_2020__33[[#This Row],[Adj Open]])/DAX__2019_2020__33[[#This Row],[Adj Open]]</f>
        <v>-2.7604832060930881E-3</v>
      </c>
      <c r="J4840" s="50">
        <f>DAX__2019_2020__33[[#This Row],[Adj Close]]-DAX__2019_2020__33[[#This Row],[Adj Open]]</f>
        <v>-0.37639698095020435</v>
      </c>
      <c r="K4840" s="50">
        <v>1175573</v>
      </c>
    </row>
    <row r="4841" spans="1:11" x14ac:dyDescent="0.3">
      <c r="A4841" s="51" t="str">
        <f t="shared" si="80"/>
        <v>DB1.DE</v>
      </c>
      <c r="B4841" s="52" t="s">
        <v>377</v>
      </c>
      <c r="C4841" s="50" t="s">
        <v>13667</v>
      </c>
      <c r="D4841" s="50">
        <f>DAX__2019_2020__33[[#This Row],[Open]]*(DAX__2019_2020__33[[#This Row],[Adj Close]]/DAX__2019_2020__33[[#This Row],[Close]])</f>
        <v>135.92839228539856</v>
      </c>
      <c r="E4841" s="50" t="s">
        <v>6582</v>
      </c>
      <c r="F4841" s="50" t="s">
        <v>13667</v>
      </c>
      <c r="G4841" s="50" t="s">
        <v>13668</v>
      </c>
      <c r="H4841" s="50" t="s">
        <v>13669</v>
      </c>
      <c r="I4841" s="50">
        <f>(DAX__2019_2020__33[[#This Row],[Adj Close]]-DAX__2019_2020__33[[#This Row],[Adj Open]])/DAX__2019_2020__33[[#This Row],[Adj Open]]</f>
        <v>2.3537619041972078E-2</v>
      </c>
      <c r="J4841" s="50">
        <f>DAX__2019_2020__33[[#This Row],[Adj Close]]-DAX__2019_2020__33[[#This Row],[Adj Open]]</f>
        <v>3.1994307146014478</v>
      </c>
      <c r="K4841" s="50">
        <v>1244950</v>
      </c>
    </row>
    <row r="4842" spans="1:11" x14ac:dyDescent="0.3">
      <c r="A4842" s="51" t="str">
        <f t="shared" si="80"/>
        <v>DB1.DE</v>
      </c>
      <c r="B4842" s="52" t="s">
        <v>378</v>
      </c>
      <c r="C4842" s="50" t="s">
        <v>13641</v>
      </c>
      <c r="D4842" s="50">
        <f>DAX__2019_2020__33[[#This Row],[Open]]*(DAX__2019_2020__33[[#This Row],[Adj Close]]/DAX__2019_2020__33[[#This Row],[Close]])</f>
        <v>138.7043526971953</v>
      </c>
      <c r="E4842" s="50" t="s">
        <v>13619</v>
      </c>
      <c r="F4842" s="50" t="s">
        <v>6547</v>
      </c>
      <c r="G4842" s="50" t="s">
        <v>13670</v>
      </c>
      <c r="H4842" s="50" t="s">
        <v>13671</v>
      </c>
      <c r="I4842" s="50">
        <f>(DAX__2019_2020__33[[#This Row],[Adj Close]]-DAX__2019_2020__33[[#This Row],[Adj Open]])/DAX__2019_2020__33[[#This Row],[Adj Open]]</f>
        <v>2.7815509951784802E-2</v>
      </c>
      <c r="J4842" s="50">
        <f>DAX__2019_2020__33[[#This Row],[Adj Close]]-DAX__2019_2020__33[[#This Row],[Adj Open]]</f>
        <v>3.8581323028047052</v>
      </c>
      <c r="K4842" s="50">
        <v>1170347</v>
      </c>
    </row>
    <row r="4843" spans="1:11" x14ac:dyDescent="0.3">
      <c r="A4843" s="51" t="str">
        <f t="shared" si="80"/>
        <v>DB1.DE</v>
      </c>
      <c r="B4843" s="52" t="s">
        <v>379</v>
      </c>
      <c r="C4843" s="50" t="s">
        <v>13672</v>
      </c>
      <c r="D4843" s="50">
        <f>DAX__2019_2020__33[[#This Row],[Open]]*(DAX__2019_2020__33[[#This Row],[Adj Close]]/DAX__2019_2020__33[[#This Row],[Close]])</f>
        <v>142.79773775753154</v>
      </c>
      <c r="E4843" s="50" t="s">
        <v>6722</v>
      </c>
      <c r="F4843" s="50" t="s">
        <v>12155</v>
      </c>
      <c r="G4843" s="50" t="s">
        <v>13673</v>
      </c>
      <c r="H4843" s="50" t="s">
        <v>13674</v>
      </c>
      <c r="I4843" s="50">
        <f>(DAX__2019_2020__33[[#This Row],[Adj Close]]-DAX__2019_2020__33[[#This Row],[Adj Open]])/DAX__2019_2020__33[[#This Row],[Adj Open]]</f>
        <v>1.1202616144975261E-2</v>
      </c>
      <c r="J4843" s="50">
        <f>DAX__2019_2020__33[[#This Row],[Adj Close]]-DAX__2019_2020__33[[#This Row],[Adj Open]]</f>
        <v>1.5997082424684663</v>
      </c>
      <c r="K4843" s="50">
        <v>1072021</v>
      </c>
    </row>
    <row r="4844" spans="1:11" x14ac:dyDescent="0.3">
      <c r="A4844" s="51" t="str">
        <f t="shared" si="80"/>
        <v>DB1.DE</v>
      </c>
      <c r="B4844" s="52" t="s">
        <v>380</v>
      </c>
      <c r="C4844" s="50" t="s">
        <v>13675</v>
      </c>
      <c r="D4844" s="50">
        <f>DAX__2019_2020__33[[#This Row],[Open]]*(DAX__2019_2020__33[[#This Row],[Adj Close]]/DAX__2019_2020__33[[#This Row],[Close]])</f>
        <v>141.95084812819346</v>
      </c>
      <c r="E4844" s="50" t="s">
        <v>13617</v>
      </c>
      <c r="F4844" s="50" t="s">
        <v>13676</v>
      </c>
      <c r="G4844" s="50" t="s">
        <v>13677</v>
      </c>
      <c r="H4844" s="50" t="s">
        <v>13678</v>
      </c>
      <c r="I4844" s="50">
        <f>(DAX__2019_2020__33[[#This Row],[Adj Close]]-DAX__2019_2020__33[[#This Row],[Adj Open]])/DAX__2019_2020__33[[#This Row],[Adj Open]]</f>
        <v>-2.5853555484777409E-2</v>
      </c>
      <c r="J4844" s="50">
        <f>DAX__2019_2020__33[[#This Row],[Adj Close]]-DAX__2019_2020__33[[#This Row],[Adj Open]]</f>
        <v>-3.6699341281934608</v>
      </c>
      <c r="K4844" s="50">
        <v>1219035</v>
      </c>
    </row>
    <row r="4845" spans="1:11" x14ac:dyDescent="0.3">
      <c r="A4845" s="51" t="str">
        <f t="shared" si="80"/>
        <v>DB1.DE</v>
      </c>
      <c r="B4845" s="52" t="s">
        <v>381</v>
      </c>
      <c r="C4845" s="50" t="s">
        <v>4809</v>
      </c>
      <c r="D4845" s="50">
        <f>DAX__2019_2020__33[[#This Row],[Open]]*(DAX__2019_2020__33[[#This Row],[Adj Close]]/DAX__2019_2020__33[[#This Row],[Close]])</f>
        <v>129.85891705200498</v>
      </c>
      <c r="E4845" s="50" t="s">
        <v>12106</v>
      </c>
      <c r="F4845" s="50" t="s">
        <v>12119</v>
      </c>
      <c r="G4845" s="50" t="s">
        <v>12102</v>
      </c>
      <c r="H4845" s="50" t="s">
        <v>13679</v>
      </c>
      <c r="I4845" s="50">
        <f>(DAX__2019_2020__33[[#This Row],[Adj Close]]-DAX__2019_2020__33[[#This Row],[Adj Open]])/DAX__2019_2020__33[[#This Row],[Adj Open]]</f>
        <v>2.4637637681159306E-2</v>
      </c>
      <c r="J4845" s="50">
        <f>DAX__2019_2020__33[[#This Row],[Adj Close]]-DAX__2019_2020__33[[#This Row],[Adj Open]]</f>
        <v>3.1994169479950187</v>
      </c>
      <c r="K4845" s="50">
        <v>1865100</v>
      </c>
    </row>
    <row r="4846" spans="1:11" x14ac:dyDescent="0.3">
      <c r="A4846" s="51" t="str">
        <f t="shared" si="80"/>
        <v>DB1.DE</v>
      </c>
      <c r="B4846" s="52" t="s">
        <v>382</v>
      </c>
      <c r="C4846" s="50" t="s">
        <v>12096</v>
      </c>
      <c r="D4846" s="50">
        <f>DAX__2019_2020__33[[#This Row],[Open]]*(DAX__2019_2020__33[[#This Row],[Adj Close]]/DAX__2019_2020__33[[#This Row],[Close]])</f>
        <v>134.51688377757694</v>
      </c>
      <c r="E4846" s="50" t="s">
        <v>13567</v>
      </c>
      <c r="F4846" s="50" t="s">
        <v>4662</v>
      </c>
      <c r="G4846" s="50" t="s">
        <v>4653</v>
      </c>
      <c r="H4846" s="50" t="s">
        <v>13680</v>
      </c>
      <c r="I4846" s="50">
        <f>(DAX__2019_2020__33[[#This Row],[Adj Close]]-DAX__2019_2020__33[[#This Row],[Adj Open]])/DAX__2019_2020__33[[#This Row],[Adj Open]]</f>
        <v>-5.4214761543506733E-2</v>
      </c>
      <c r="J4846" s="50">
        <f>DAX__2019_2020__33[[#This Row],[Adj Close]]-DAX__2019_2020__33[[#This Row],[Adj Open]]</f>
        <v>-7.292800777576943</v>
      </c>
      <c r="K4846" s="50">
        <v>1567177</v>
      </c>
    </row>
    <row r="4847" spans="1:11" x14ac:dyDescent="0.3">
      <c r="A4847" s="51" t="str">
        <f t="shared" si="80"/>
        <v>DB1.DE</v>
      </c>
      <c r="B4847" s="52" t="s">
        <v>383</v>
      </c>
      <c r="C4847" s="50" t="s">
        <v>4787</v>
      </c>
      <c r="D4847" s="50">
        <f>DAX__2019_2020__33[[#This Row],[Open]]*(DAX__2019_2020__33[[#This Row],[Adj Close]]/DAX__2019_2020__33[[#This Row],[Close]])</f>
        <v>127.97689039478225</v>
      </c>
      <c r="E4847" s="50" t="s">
        <v>4811</v>
      </c>
      <c r="F4847" s="50" t="s">
        <v>13681</v>
      </c>
      <c r="G4847" s="50" t="s">
        <v>13682</v>
      </c>
      <c r="H4847" s="50" t="s">
        <v>13683</v>
      </c>
      <c r="I4847" s="50">
        <f>(DAX__2019_2020__33[[#This Row],[Adj Close]]-DAX__2019_2020__33[[#This Row],[Adj Open]])/DAX__2019_2020__33[[#This Row],[Adj Open]]</f>
        <v>-1.5441220588235306E-2</v>
      </c>
      <c r="J4847" s="50">
        <f>DAX__2019_2020__33[[#This Row],[Adj Close]]-DAX__2019_2020__33[[#This Row],[Adj Open]]</f>
        <v>-1.9761193947822449</v>
      </c>
      <c r="K4847" s="50">
        <v>1264500</v>
      </c>
    </row>
    <row r="4848" spans="1:11" x14ac:dyDescent="0.3">
      <c r="A4848" s="51" t="str">
        <f t="shared" si="80"/>
        <v>DB1.DE</v>
      </c>
      <c r="B4848" s="52" t="s">
        <v>384</v>
      </c>
      <c r="C4848" s="50" t="s">
        <v>4347</v>
      </c>
      <c r="D4848" s="50">
        <f>DAX__2019_2020__33[[#This Row],[Open]]*(DAX__2019_2020__33[[#This Row],[Adj Close]]/DAX__2019_2020__33[[#This Row],[Close]])</f>
        <v>116.49661890358016</v>
      </c>
      <c r="E4848" s="50" t="s">
        <v>13372</v>
      </c>
      <c r="F4848" s="50" t="s">
        <v>13154</v>
      </c>
      <c r="G4848" s="50" t="s">
        <v>13266</v>
      </c>
      <c r="H4848" s="50" t="s">
        <v>13684</v>
      </c>
      <c r="I4848" s="50">
        <f>(DAX__2019_2020__33[[#This Row],[Adj Close]]-DAX__2019_2020__33[[#This Row],[Adj Open]])/DAX__2019_2020__33[[#This Row],[Adj Open]]</f>
        <v>-4.6445879326836616E-2</v>
      </c>
      <c r="J4848" s="50">
        <f>DAX__2019_2020__33[[#This Row],[Adj Close]]-DAX__2019_2020__33[[#This Row],[Adj Open]]</f>
        <v>-5.4107879035801574</v>
      </c>
      <c r="K4848" s="50">
        <v>2345456</v>
      </c>
    </row>
    <row r="4849" spans="1:11" x14ac:dyDescent="0.3">
      <c r="A4849" s="51" t="str">
        <f t="shared" si="80"/>
        <v>DB1.DE</v>
      </c>
      <c r="B4849" s="52" t="s">
        <v>385</v>
      </c>
      <c r="C4849" s="50" t="s">
        <v>13302</v>
      </c>
      <c r="D4849" s="50">
        <f>DAX__2019_2020__33[[#This Row],[Open]]*(DAX__2019_2020__33[[#This Row],[Adj Close]]/DAX__2019_2020__33[[#This Row],[Close]])</f>
        <v>115.36740907321484</v>
      </c>
      <c r="E4849" s="50" t="s">
        <v>13163</v>
      </c>
      <c r="F4849" s="50" t="s">
        <v>10455</v>
      </c>
      <c r="G4849" s="50" t="s">
        <v>4158</v>
      </c>
      <c r="H4849" s="50" t="s">
        <v>13685</v>
      </c>
      <c r="I4849" s="50">
        <f>(DAX__2019_2020__33[[#This Row],[Adj Close]]-DAX__2019_2020__33[[#This Row],[Adj Open]])/DAX__2019_2020__33[[#This Row],[Adj Open]]</f>
        <v>-4.0783034923051152E-2</v>
      </c>
      <c r="J4849" s="50">
        <f>DAX__2019_2020__33[[#This Row],[Adj Close]]-DAX__2019_2020__33[[#This Row],[Adj Open]]</f>
        <v>-4.7050330732148495</v>
      </c>
      <c r="K4849" s="50">
        <v>1406891</v>
      </c>
    </row>
    <row r="4850" spans="1:11" x14ac:dyDescent="0.3">
      <c r="A4850" s="51" t="str">
        <f t="shared" si="80"/>
        <v>DB1.DE</v>
      </c>
      <c r="B4850" s="52" t="s">
        <v>386</v>
      </c>
      <c r="C4850" s="50" t="s">
        <v>10437</v>
      </c>
      <c r="D4850" s="50">
        <f>DAX__2019_2020__33[[#This Row],[Open]]*(DAX__2019_2020__33[[#This Row],[Adj Close]]/DAX__2019_2020__33[[#This Row],[Close]])</f>
        <v>103.69892509190215</v>
      </c>
      <c r="E4850" s="50" t="s">
        <v>13686</v>
      </c>
      <c r="F4850" s="50" t="s">
        <v>10791</v>
      </c>
      <c r="G4850" s="50" t="s">
        <v>10442</v>
      </c>
      <c r="H4850" s="50" t="s">
        <v>13687</v>
      </c>
      <c r="I4850" s="50">
        <f>(DAX__2019_2020__33[[#This Row],[Adj Close]]-DAX__2019_2020__33[[#This Row],[Adj Open]])/DAX__2019_2020__33[[#This Row],[Adj Open]]</f>
        <v>1.3611615615561148E-2</v>
      </c>
      <c r="J4850" s="50">
        <f>DAX__2019_2020__33[[#This Row],[Adj Close]]-DAX__2019_2020__33[[#This Row],[Adj Open]]</f>
        <v>1.411509908097841</v>
      </c>
      <c r="K4850" s="50">
        <v>2165362</v>
      </c>
    </row>
    <row r="4851" spans="1:11" x14ac:dyDescent="0.3">
      <c r="A4851" s="51" t="str">
        <f t="shared" si="80"/>
        <v>DB1.DE</v>
      </c>
      <c r="B4851" s="52" t="s">
        <v>387</v>
      </c>
      <c r="C4851" s="50" t="s">
        <v>10473</v>
      </c>
      <c r="D4851" s="50">
        <f>DAX__2019_2020__33[[#This Row],[Open]]*(DAX__2019_2020__33[[#This Row],[Adj Close]]/DAX__2019_2020__33[[#This Row],[Close]])</f>
        <v>107.69820144700311</v>
      </c>
      <c r="E4851" s="50" t="s">
        <v>10469</v>
      </c>
      <c r="F4851" s="50" t="s">
        <v>10404</v>
      </c>
      <c r="G4851" s="50" t="s">
        <v>10496</v>
      </c>
      <c r="H4851" s="50" t="s">
        <v>13688</v>
      </c>
      <c r="I4851" s="50">
        <f>(DAX__2019_2020__33[[#This Row],[Adj Close]]-DAX__2019_2020__33[[#This Row],[Adj Open]])/DAX__2019_2020__33[[#This Row],[Adj Open]]</f>
        <v>-4.543466261515066E-2</v>
      </c>
      <c r="J4851" s="50">
        <f>DAX__2019_2020__33[[#This Row],[Adj Close]]-DAX__2019_2020__33[[#This Row],[Adj Open]]</f>
        <v>-4.8932314470031173</v>
      </c>
      <c r="K4851" s="50">
        <v>1425883</v>
      </c>
    </row>
    <row r="4852" spans="1:11" x14ac:dyDescent="0.3">
      <c r="A4852" s="51" t="str">
        <f t="shared" si="80"/>
        <v>DB1.DE</v>
      </c>
      <c r="B4852" s="52" t="s">
        <v>388</v>
      </c>
      <c r="C4852" s="50" t="s">
        <v>10551</v>
      </c>
      <c r="D4852" s="50">
        <f>DAX__2019_2020__33[[#This Row],[Open]]*(DAX__2019_2020__33[[#This Row],[Adj Close]]/DAX__2019_2020__33[[#This Row],[Close]])</f>
        <v>99.182093468971317</v>
      </c>
      <c r="E4852" s="50" t="s">
        <v>10551</v>
      </c>
      <c r="F4852" s="50" t="s">
        <v>5766</v>
      </c>
      <c r="G4852" s="50" t="s">
        <v>10756</v>
      </c>
      <c r="H4852" s="50" t="s">
        <v>13689</v>
      </c>
      <c r="I4852" s="50">
        <f>(DAX__2019_2020__33[[#This Row],[Adj Close]]-DAX__2019_2020__33[[#This Row],[Adj Open]])/DAX__2019_2020__33[[#This Row],[Adj Open]]</f>
        <v>-5.9962048198063694E-2</v>
      </c>
      <c r="J4852" s="50">
        <f>DAX__2019_2020__33[[#This Row],[Adj Close]]-DAX__2019_2020__33[[#This Row],[Adj Open]]</f>
        <v>-5.9471614689713164</v>
      </c>
      <c r="K4852" s="50">
        <v>2073263</v>
      </c>
    </row>
    <row r="4853" spans="1:11" x14ac:dyDescent="0.3">
      <c r="A4853" s="51" t="str">
        <f t="shared" si="80"/>
        <v>DB1.DE</v>
      </c>
      <c r="B4853" s="52" t="s">
        <v>389</v>
      </c>
      <c r="C4853" s="50" t="s">
        <v>10823</v>
      </c>
      <c r="D4853" s="50">
        <f>DAX__2019_2020__33[[#This Row],[Open]]*(DAX__2019_2020__33[[#This Row],[Adj Close]]/DAX__2019_2020__33[[#This Row],[Close]])</f>
        <v>93.705439082515156</v>
      </c>
      <c r="E4853" s="50" t="s">
        <v>10355</v>
      </c>
      <c r="F4853" s="50" t="s">
        <v>13690</v>
      </c>
      <c r="G4853" s="50" t="s">
        <v>10792</v>
      </c>
      <c r="H4853" s="50" t="s">
        <v>13691</v>
      </c>
      <c r="I4853" s="50">
        <f>(DAX__2019_2020__33[[#This Row],[Adj Close]]-DAX__2019_2020__33[[#This Row],[Adj Open]])/DAX__2019_2020__33[[#This Row],[Adj Open]]</f>
        <v>1.7774613019188396E-2</v>
      </c>
      <c r="J4853" s="50">
        <f>DAX__2019_2020__33[[#This Row],[Adj Close]]-DAX__2019_2020__33[[#This Row],[Adj Open]]</f>
        <v>1.6655779174848391</v>
      </c>
      <c r="K4853" s="50">
        <v>1476551</v>
      </c>
    </row>
    <row r="4854" spans="1:11" x14ac:dyDescent="0.3">
      <c r="A4854" s="51" t="str">
        <f t="shared" si="80"/>
        <v>DB1.DE</v>
      </c>
      <c r="B4854" s="52" t="s">
        <v>390</v>
      </c>
      <c r="C4854" s="50" t="s">
        <v>10499</v>
      </c>
      <c r="D4854" s="50">
        <f>DAX__2019_2020__33[[#This Row],[Open]]*(DAX__2019_2020__33[[#This Row],[Adj Close]]/DAX__2019_2020__33[[#This Row],[Close]])</f>
        <v>102.3344701681998</v>
      </c>
      <c r="E4854" s="50" t="s">
        <v>13692</v>
      </c>
      <c r="F4854" s="50" t="s">
        <v>10768</v>
      </c>
      <c r="G4854" s="50" t="s">
        <v>10942</v>
      </c>
      <c r="H4854" s="50" t="s">
        <v>13693</v>
      </c>
      <c r="I4854" s="50">
        <f>(DAX__2019_2020__33[[#This Row],[Adj Close]]-DAX__2019_2020__33[[#This Row],[Adj Open]])/DAX__2019_2020__33[[#This Row],[Adj Open]]</f>
        <v>-7.0804570114942511E-2</v>
      </c>
      <c r="J4854" s="50">
        <f>DAX__2019_2020__33[[#This Row],[Adj Close]]-DAX__2019_2020__33[[#This Row],[Adj Open]]</f>
        <v>-7.2457481681997962</v>
      </c>
      <c r="K4854" s="50">
        <v>1915356</v>
      </c>
    </row>
    <row r="4855" spans="1:11" x14ac:dyDescent="0.3">
      <c r="A4855" s="51" t="str">
        <f t="shared" si="80"/>
        <v>DB1.DE</v>
      </c>
      <c r="B4855" s="52" t="s">
        <v>391</v>
      </c>
      <c r="C4855" s="50" t="s">
        <v>5724</v>
      </c>
      <c r="D4855" s="50">
        <f>DAX__2019_2020__33[[#This Row],[Open]]*(DAX__2019_2020__33[[#This Row],[Adj Close]]/DAX__2019_2020__33[[#This Row],[Close]])</f>
        <v>90.807131933130904</v>
      </c>
      <c r="E4855" s="50" t="s">
        <v>10513</v>
      </c>
      <c r="F4855" s="50" t="s">
        <v>10159</v>
      </c>
      <c r="G4855" s="50" t="s">
        <v>3984</v>
      </c>
      <c r="H4855" s="50" t="s">
        <v>13694</v>
      </c>
      <c r="I4855" s="50">
        <f>(DAX__2019_2020__33[[#This Row],[Adj Close]]-DAX__2019_2020__33[[#This Row],[Adj Open]])/DAX__2019_2020__33[[#This Row],[Adj Open]]</f>
        <v>7.1502611398963772E-2</v>
      </c>
      <c r="J4855" s="50">
        <f>DAX__2019_2020__33[[#This Row],[Adj Close]]-DAX__2019_2020__33[[#This Row],[Adj Open]]</f>
        <v>6.4929470668690925</v>
      </c>
      <c r="K4855" s="50">
        <v>1409794</v>
      </c>
    </row>
    <row r="4856" spans="1:11" x14ac:dyDescent="0.3">
      <c r="A4856" s="51" t="str">
        <f t="shared" si="80"/>
        <v>DB1.DE</v>
      </c>
      <c r="B4856" s="52" t="s">
        <v>392</v>
      </c>
      <c r="C4856" s="50" t="s">
        <v>10435</v>
      </c>
      <c r="D4856" s="50">
        <f>DAX__2019_2020__33[[#This Row],[Open]]*(DAX__2019_2020__33[[#This Row],[Adj Close]]/DAX__2019_2020__33[[#This Row],[Close]])</f>
        <v>103.65187976962018</v>
      </c>
      <c r="E4856" s="50" t="s">
        <v>13123</v>
      </c>
      <c r="F4856" s="50" t="s">
        <v>10306</v>
      </c>
      <c r="G4856" s="50" t="s">
        <v>13123</v>
      </c>
      <c r="H4856" s="50" t="s">
        <v>13695</v>
      </c>
      <c r="I4856" s="50">
        <f>(DAX__2019_2020__33[[#This Row],[Adj Close]]-DAX__2019_2020__33[[#This Row],[Adj Open]])/DAX__2019_2020__33[[#This Row],[Adj Open]]</f>
        <v>6.1733952578593605E-2</v>
      </c>
      <c r="J4856" s="50">
        <f>DAX__2019_2020__33[[#This Row],[Adj Close]]-DAX__2019_2020__33[[#This Row],[Adj Open]]</f>
        <v>6.3988402303798182</v>
      </c>
      <c r="K4856" s="50">
        <v>1835638</v>
      </c>
    </row>
    <row r="4857" spans="1:11" x14ac:dyDescent="0.3">
      <c r="A4857" s="51" t="str">
        <f t="shared" si="80"/>
        <v>DB1.DE</v>
      </c>
      <c r="B4857" s="52" t="s">
        <v>393</v>
      </c>
      <c r="C4857" s="50" t="s">
        <v>4601</v>
      </c>
      <c r="D4857" s="50">
        <f>DAX__2019_2020__33[[#This Row],[Open]]*(DAX__2019_2020__33[[#This Row],[Adj Close]]/DAX__2019_2020__33[[#This Row],[Close]])</f>
        <v>114.70870186143161</v>
      </c>
      <c r="E4857" s="50" t="s">
        <v>12007</v>
      </c>
      <c r="F4857" s="50" t="s">
        <v>10473</v>
      </c>
      <c r="G4857" s="50" t="s">
        <v>12355</v>
      </c>
      <c r="H4857" s="50" t="s">
        <v>13696</v>
      </c>
      <c r="I4857" s="50">
        <f>(DAX__2019_2020__33[[#This Row],[Adj Close]]-DAX__2019_2020__33[[#This Row],[Adj Open]])/DAX__2019_2020__33[[#This Row],[Adj Open]]</f>
        <v>-1.3945898048467723E-2</v>
      </c>
      <c r="J4857" s="50">
        <f>DAX__2019_2020__33[[#This Row],[Adj Close]]-DAX__2019_2020__33[[#This Row],[Adj Open]]</f>
        <v>-1.5997158614316049</v>
      </c>
      <c r="K4857" s="50">
        <v>1448365</v>
      </c>
    </row>
    <row r="4858" spans="1:11" x14ac:dyDescent="0.3">
      <c r="A4858" s="51" t="str">
        <f t="shared" si="80"/>
        <v>DB1.DE</v>
      </c>
      <c r="B4858" s="52" t="s">
        <v>394</v>
      </c>
      <c r="C4858" s="50" t="s">
        <v>13122</v>
      </c>
      <c r="D4858" s="50">
        <f>DAX__2019_2020__33[[#This Row],[Open]]*(DAX__2019_2020__33[[#This Row],[Adj Close]]/DAX__2019_2020__33[[#This Row],[Close]])</f>
        <v>110.70942694406381</v>
      </c>
      <c r="E4858" s="50" t="s">
        <v>12568</v>
      </c>
      <c r="F4858" s="50" t="s">
        <v>13152</v>
      </c>
      <c r="G4858" s="50" t="s">
        <v>12568</v>
      </c>
      <c r="H4858" s="50" t="s">
        <v>13351</v>
      </c>
      <c r="I4858" s="50">
        <f>(DAX__2019_2020__33[[#This Row],[Adj Close]]-DAX__2019_2020__33[[#This Row],[Adj Open]])/DAX__2019_2020__33[[#This Row],[Adj Open]]</f>
        <v>6.5873352046351932E-2</v>
      </c>
      <c r="J4858" s="50">
        <f>DAX__2019_2020__33[[#This Row],[Adj Close]]-DAX__2019_2020__33[[#This Row],[Adj Open]]</f>
        <v>7.2928010559361951</v>
      </c>
      <c r="K4858" s="50">
        <v>1098435</v>
      </c>
    </row>
    <row r="4859" spans="1:11" x14ac:dyDescent="0.3">
      <c r="A4859" s="51" t="str">
        <f t="shared" si="80"/>
        <v>DB1.DE</v>
      </c>
      <c r="B4859" s="52" t="s">
        <v>395</v>
      </c>
      <c r="C4859" s="50" t="s">
        <v>4328</v>
      </c>
      <c r="D4859" s="50">
        <f>DAX__2019_2020__33[[#This Row],[Open]]*(DAX__2019_2020__33[[#This Row],[Adj Close]]/DAX__2019_2020__33[[#This Row],[Close]])</f>
        <v>115.46149722268379</v>
      </c>
      <c r="E4859" s="50" t="s">
        <v>13325</v>
      </c>
      <c r="F4859" s="50" t="s">
        <v>13191</v>
      </c>
      <c r="G4859" s="50" t="s">
        <v>13122</v>
      </c>
      <c r="H4859" s="50" t="s">
        <v>13697</v>
      </c>
      <c r="I4859" s="50">
        <f>(DAX__2019_2020__33[[#This Row],[Adj Close]]-DAX__2019_2020__33[[#This Row],[Adj Open]])/DAX__2019_2020__33[[#This Row],[Adj Open]]</f>
        <v>-4.1157254470022497E-2</v>
      </c>
      <c r="J4859" s="50">
        <f>DAX__2019_2020__33[[#This Row],[Adj Close]]-DAX__2019_2020__33[[#This Row],[Adj Open]]</f>
        <v>-4.7520782226837923</v>
      </c>
      <c r="K4859" s="50">
        <v>1016111</v>
      </c>
    </row>
    <row r="4860" spans="1:11" x14ac:dyDescent="0.3">
      <c r="A4860" s="51" t="str">
        <f t="shared" si="80"/>
        <v>DB1.DE</v>
      </c>
      <c r="B4860" s="52" t="s">
        <v>396</v>
      </c>
      <c r="C4860" s="50" t="s">
        <v>13160</v>
      </c>
      <c r="D4860" s="50">
        <f>DAX__2019_2020__33[[#This Row],[Open]]*(DAX__2019_2020__33[[#This Row],[Adj Close]]/DAX__2019_2020__33[[#This Row],[Close]])</f>
        <v>111.55632835728258</v>
      </c>
      <c r="E4860" s="50" t="s">
        <v>12470</v>
      </c>
      <c r="F4860" s="50" t="s">
        <v>13258</v>
      </c>
      <c r="G4860" s="50" t="s">
        <v>12470</v>
      </c>
      <c r="H4860" s="50" t="s">
        <v>13317</v>
      </c>
      <c r="I4860" s="50">
        <f>(DAX__2019_2020__33[[#This Row],[Adj Close]]-DAX__2019_2020__33[[#This Row],[Adj Open]])/DAX__2019_2020__33[[#This Row],[Adj Open]]</f>
        <v>5.8625025931041061E-2</v>
      </c>
      <c r="J4860" s="50">
        <f>DAX__2019_2020__33[[#This Row],[Adj Close]]-DAX__2019_2020__33[[#This Row],[Adj Open]]</f>
        <v>6.5399926427174222</v>
      </c>
      <c r="K4860" s="50">
        <v>966038</v>
      </c>
    </row>
    <row r="4861" spans="1:11" x14ac:dyDescent="0.3">
      <c r="A4861" s="51" t="str">
        <f t="shared" si="80"/>
        <v>DB1.DE</v>
      </c>
      <c r="B4861" s="52" t="s">
        <v>397</v>
      </c>
      <c r="C4861" s="50" t="s">
        <v>13353</v>
      </c>
      <c r="D4861" s="50">
        <f>DAX__2019_2020__33[[#This Row],[Open]]*(DAX__2019_2020__33[[#This Row],[Adj Close]]/DAX__2019_2020__33[[#This Row],[Close]])</f>
        <v>119.27257742399999</v>
      </c>
      <c r="E4861" s="50" t="s">
        <v>13384</v>
      </c>
      <c r="F4861" s="50" t="s">
        <v>4193</v>
      </c>
      <c r="G4861" s="50" t="s">
        <v>4716</v>
      </c>
      <c r="H4861" s="50" t="s">
        <v>13319</v>
      </c>
      <c r="I4861" s="50">
        <f>(DAX__2019_2020__33[[#This Row],[Adj Close]]-DAX__2019_2020__33[[#This Row],[Adj Open]])/DAX__2019_2020__33[[#This Row],[Adj Open]]</f>
        <v>-1.3806706114398342E-2</v>
      </c>
      <c r="J4861" s="50">
        <f>DAX__2019_2020__33[[#This Row],[Adj Close]]-DAX__2019_2020__33[[#This Row],[Adj Open]]</f>
        <v>-1.6467614239999904</v>
      </c>
      <c r="K4861" s="50">
        <v>1155403</v>
      </c>
    </row>
    <row r="4862" spans="1:11" x14ac:dyDescent="0.3">
      <c r="A4862" s="51" t="str">
        <f t="shared" si="80"/>
        <v>DB1.DE</v>
      </c>
      <c r="B4862" s="52" t="s">
        <v>398</v>
      </c>
      <c r="C4862" s="50" t="s">
        <v>4201</v>
      </c>
      <c r="D4862" s="50">
        <f>DAX__2019_2020__33[[#This Row],[Open]]*(DAX__2019_2020__33[[#This Row],[Adj Close]]/DAX__2019_2020__33[[#This Row],[Close]])</f>
        <v>114.42639454588812</v>
      </c>
      <c r="E4862" s="50" t="s">
        <v>13329</v>
      </c>
      <c r="F4862" s="50" t="s">
        <v>13291</v>
      </c>
      <c r="G4862" s="50" t="s">
        <v>4499</v>
      </c>
      <c r="H4862" s="50" t="s">
        <v>13298</v>
      </c>
      <c r="I4862" s="50">
        <f>(DAX__2019_2020__33[[#This Row],[Adj Close]]-DAX__2019_2020__33[[#This Row],[Adj Open]])/DAX__2019_2020__33[[#This Row],[Adj Open]]</f>
        <v>-1.6447039744194982E-3</v>
      </c>
      <c r="J4862" s="50">
        <f>DAX__2019_2020__33[[#This Row],[Adj Close]]-DAX__2019_2020__33[[#This Row],[Adj Open]]</f>
        <v>-0.18819754588811577</v>
      </c>
      <c r="K4862" s="50">
        <v>822290</v>
      </c>
    </row>
    <row r="4863" spans="1:11" x14ac:dyDescent="0.3">
      <c r="A4863" s="51" t="str">
        <f t="shared" si="80"/>
        <v>DB1.DE</v>
      </c>
      <c r="B4863" s="52" t="s">
        <v>399</v>
      </c>
      <c r="C4863" s="50" t="s">
        <v>4499</v>
      </c>
      <c r="D4863" s="50">
        <f>DAX__2019_2020__33[[#This Row],[Open]]*(DAX__2019_2020__33[[#This Row],[Adj Close]]/DAX__2019_2020__33[[#This Row],[Close]])</f>
        <v>114.23820795977464</v>
      </c>
      <c r="E4863" s="50" t="s">
        <v>13305</v>
      </c>
      <c r="F4863" s="50" t="s">
        <v>13265</v>
      </c>
      <c r="G4863" s="50" t="s">
        <v>4553</v>
      </c>
      <c r="H4863" s="50" t="s">
        <v>13698</v>
      </c>
      <c r="I4863" s="50">
        <f>(DAX__2019_2020__33[[#This Row],[Adj Close]]-DAX__2019_2020__33[[#This Row],[Adj Open]])/DAX__2019_2020__33[[#This Row],[Adj Open]]</f>
        <v>-1.2355848231369896E-2</v>
      </c>
      <c r="J4863" s="50">
        <f>DAX__2019_2020__33[[#This Row],[Adj Close]]-DAX__2019_2020__33[[#This Row],[Adj Open]]</f>
        <v>-1.4115099597746479</v>
      </c>
      <c r="K4863" s="50">
        <v>744486</v>
      </c>
    </row>
    <row r="4864" spans="1:11" x14ac:dyDescent="0.3">
      <c r="A4864" s="51" t="str">
        <f t="shared" si="80"/>
        <v>DB1.DE</v>
      </c>
      <c r="B4864" s="52" t="s">
        <v>400</v>
      </c>
      <c r="C4864" s="50" t="s">
        <v>11910</v>
      </c>
      <c r="D4864" s="50">
        <f>DAX__2019_2020__33[[#This Row],[Open]]*(DAX__2019_2020__33[[#This Row],[Adj Close]]/DAX__2019_2020__33[[#This Row],[Close]])</f>
        <v>113.15604482463702</v>
      </c>
      <c r="E4864" s="50" t="s">
        <v>13334</v>
      </c>
      <c r="F4864" s="50" t="s">
        <v>4604</v>
      </c>
      <c r="G4864" s="50" t="s">
        <v>4727</v>
      </c>
      <c r="H4864" s="50" t="s">
        <v>13699</v>
      </c>
      <c r="I4864" s="50">
        <f>(DAX__2019_2020__33[[#This Row],[Adj Close]]-DAX__2019_2020__33[[#This Row],[Adj Open]])/DAX__2019_2020__33[[#This Row],[Adj Open]]</f>
        <v>4.0332623700623606E-2</v>
      </c>
      <c r="J4864" s="50">
        <f>DAX__2019_2020__33[[#This Row],[Adj Close]]-DAX__2019_2020__33[[#This Row],[Adj Open]]</f>
        <v>4.5638801753629821</v>
      </c>
      <c r="K4864" s="50">
        <v>748316</v>
      </c>
    </row>
    <row r="4865" spans="1:11" x14ac:dyDescent="0.3">
      <c r="A4865" s="51" t="str">
        <f t="shared" si="80"/>
        <v>DB1.DE</v>
      </c>
      <c r="B4865" s="52" t="s">
        <v>401</v>
      </c>
      <c r="C4865" s="50" t="s">
        <v>4623</v>
      </c>
      <c r="D4865" s="50">
        <f>DAX__2019_2020__33[[#This Row],[Open]]*(DAX__2019_2020__33[[#This Row],[Adj Close]]/DAX__2019_2020__33[[#This Row],[Close]])</f>
        <v>122.61315726859669</v>
      </c>
      <c r="E4865" s="50" t="s">
        <v>4705</v>
      </c>
      <c r="F4865" s="50" t="s">
        <v>12006</v>
      </c>
      <c r="G4865" s="50" t="s">
        <v>11962</v>
      </c>
      <c r="H4865" s="50" t="s">
        <v>13700</v>
      </c>
      <c r="I4865" s="50">
        <f>(DAX__2019_2020__33[[#This Row],[Adj Close]]-DAX__2019_2020__33[[#This Row],[Adj Open]])/DAX__2019_2020__33[[#This Row],[Adj Open]]</f>
        <v>2.0337635755848661E-2</v>
      </c>
      <c r="J4865" s="50">
        <f>DAX__2019_2020__33[[#This Row],[Adj Close]]-DAX__2019_2020__33[[#This Row],[Adj Open]]</f>
        <v>2.4936617314033072</v>
      </c>
      <c r="K4865" s="50">
        <v>841041</v>
      </c>
    </row>
    <row r="4866" spans="1:11" x14ac:dyDescent="0.3">
      <c r="A4866" s="51" t="str">
        <f t="shared" si="80"/>
        <v>DB1.DE</v>
      </c>
      <c r="B4866" s="52" t="s">
        <v>402</v>
      </c>
      <c r="C4866" s="50" t="s">
        <v>11983</v>
      </c>
      <c r="D4866" s="50">
        <f>DAX__2019_2020__33[[#This Row],[Open]]*(DAX__2019_2020__33[[#This Row],[Adj Close]]/DAX__2019_2020__33[[#This Row],[Close]])</f>
        <v>129.52955326931317</v>
      </c>
      <c r="E4866" s="50" t="s">
        <v>13561</v>
      </c>
      <c r="F4866" s="50" t="s">
        <v>12007</v>
      </c>
      <c r="G4866" s="50" t="s">
        <v>4885</v>
      </c>
      <c r="H4866" s="50" t="s">
        <v>13701</v>
      </c>
      <c r="I4866" s="50">
        <f>(DAX__2019_2020__33[[#This Row],[Adj Close]]-DAX__2019_2020__33[[#This Row],[Adj Open]])/DAX__2019_2020__33[[#This Row],[Adj Open]]</f>
        <v>-4.5405014692554355E-2</v>
      </c>
      <c r="J4866" s="50">
        <f>DAX__2019_2020__33[[#This Row],[Adj Close]]-DAX__2019_2020__33[[#This Row],[Adj Open]]</f>
        <v>-5.8812912693131665</v>
      </c>
      <c r="K4866" s="50">
        <v>848866</v>
      </c>
    </row>
    <row r="4867" spans="1:11" x14ac:dyDescent="0.3">
      <c r="A4867" s="51" t="str">
        <f t="shared" ref="A4867:A4930" si="81">"DB1.DE"</f>
        <v>DB1.DE</v>
      </c>
      <c r="B4867" s="52" t="s">
        <v>403</v>
      </c>
      <c r="C4867" s="50" t="s">
        <v>13702</v>
      </c>
      <c r="D4867" s="50">
        <f>DAX__2019_2020__33[[#This Row],[Open]]*(DAX__2019_2020__33[[#This Row],[Adj Close]]/DAX__2019_2020__33[[#This Row],[Close]])</f>
        <v>123.88350521527589</v>
      </c>
      <c r="E4867" s="50" t="s">
        <v>4773</v>
      </c>
      <c r="F4867" s="50" t="s">
        <v>11949</v>
      </c>
      <c r="G4867" s="50" t="s">
        <v>11958</v>
      </c>
      <c r="H4867" s="50" t="s">
        <v>13703</v>
      </c>
      <c r="I4867" s="50">
        <f>(DAX__2019_2020__33[[#This Row],[Adj Close]]-DAX__2019_2020__33[[#This Row],[Adj Open]])/DAX__2019_2020__33[[#This Row],[Adj Open]]</f>
        <v>2.2787923560407433E-3</v>
      </c>
      <c r="J4867" s="50">
        <f>DAX__2019_2020__33[[#This Row],[Adj Close]]-DAX__2019_2020__33[[#This Row],[Adj Open]]</f>
        <v>0.28230478472410425</v>
      </c>
      <c r="K4867" s="50">
        <v>515036</v>
      </c>
    </row>
    <row r="4868" spans="1:11" x14ac:dyDescent="0.3">
      <c r="A4868" s="51" t="str">
        <f t="shared" si="81"/>
        <v>DB1.DE</v>
      </c>
      <c r="B4868" s="52" t="s">
        <v>404</v>
      </c>
      <c r="C4868" s="50" t="s">
        <v>13681</v>
      </c>
      <c r="D4868" s="50">
        <f>DAX__2019_2020__33[[#This Row],[Open]]*(DAX__2019_2020__33[[#This Row],[Adj Close]]/DAX__2019_2020__33[[#This Row],[Close]])</f>
        <v>125.43617874022331</v>
      </c>
      <c r="E4868" s="50" t="s">
        <v>4776</v>
      </c>
      <c r="F4868" s="50" t="s">
        <v>11927</v>
      </c>
      <c r="G4868" s="50" t="s">
        <v>13704</v>
      </c>
      <c r="H4868" s="50" t="s">
        <v>13705</v>
      </c>
      <c r="I4868" s="50">
        <f>(DAX__2019_2020__33[[#This Row],[Adj Close]]-DAX__2019_2020__33[[#This Row],[Adj Open]])/DAX__2019_2020__33[[#This Row],[Adj Open]]</f>
        <v>-4.876286461899121E-3</v>
      </c>
      <c r="J4868" s="50">
        <f>DAX__2019_2020__33[[#This Row],[Adj Close]]-DAX__2019_2020__33[[#This Row],[Adj Open]]</f>
        <v>-0.61166274022330924</v>
      </c>
      <c r="K4868" s="50">
        <v>585330</v>
      </c>
    </row>
    <row r="4869" spans="1:11" x14ac:dyDescent="0.3">
      <c r="A4869" s="51" t="str">
        <f t="shared" si="81"/>
        <v>DB1.DE</v>
      </c>
      <c r="B4869" s="52" t="s">
        <v>405</v>
      </c>
      <c r="C4869" s="50" t="s">
        <v>13522</v>
      </c>
      <c r="D4869" s="50">
        <f>DAX__2019_2020__33[[#This Row],[Open]]*(DAX__2019_2020__33[[#This Row],[Adj Close]]/DAX__2019_2020__33[[#This Row],[Close]])</f>
        <v>126.14193494024491</v>
      </c>
      <c r="E4869" s="50" t="s">
        <v>11966</v>
      </c>
      <c r="F4869" s="50" t="s">
        <v>12128</v>
      </c>
      <c r="G4869" s="50" t="s">
        <v>12122</v>
      </c>
      <c r="H4869" s="50" t="s">
        <v>13706</v>
      </c>
      <c r="I4869" s="50">
        <f>(DAX__2019_2020__33[[#This Row],[Adj Close]]-DAX__2019_2020__33[[#This Row],[Adj Open]])/DAX__2019_2020__33[[#This Row],[Adj Open]]</f>
        <v>1.1935777427770668E-2</v>
      </c>
      <c r="J4869" s="50">
        <f>DAX__2019_2020__33[[#This Row],[Adj Close]]-DAX__2019_2020__33[[#This Row],[Adj Open]]</f>
        <v>1.5056020597550912</v>
      </c>
      <c r="K4869" s="50">
        <v>684446</v>
      </c>
    </row>
    <row r="4870" spans="1:11" x14ac:dyDescent="0.3">
      <c r="A4870" s="51" t="str">
        <f t="shared" si="81"/>
        <v>DB1.DE</v>
      </c>
      <c r="B4870" s="52" t="s">
        <v>406</v>
      </c>
      <c r="C4870" s="50" t="s">
        <v>11925</v>
      </c>
      <c r="D4870" s="50">
        <f>DAX__2019_2020__33[[#This Row],[Open]]*(DAX__2019_2020__33[[#This Row],[Adj Close]]/DAX__2019_2020__33[[#This Row],[Close]])</f>
        <v>126.98882670008109</v>
      </c>
      <c r="E4870" s="50" t="s">
        <v>13527</v>
      </c>
      <c r="F4870" s="50" t="s">
        <v>13439</v>
      </c>
      <c r="G4870" s="50" t="s">
        <v>11989</v>
      </c>
      <c r="H4870" s="50" t="s">
        <v>13707</v>
      </c>
      <c r="I4870" s="50">
        <f>(DAX__2019_2020__33[[#This Row],[Adj Close]]-DAX__2019_2020__33[[#This Row],[Adj Open]])/DAX__2019_2020__33[[#This Row],[Adj Open]]</f>
        <v>-8.1511005887609494E-3</v>
      </c>
      <c r="J4870" s="50">
        <f>DAX__2019_2020__33[[#This Row],[Adj Close]]-DAX__2019_2020__33[[#This Row],[Adj Open]]</f>
        <v>-1.0350987000810932</v>
      </c>
      <c r="K4870" s="50">
        <v>590687</v>
      </c>
    </row>
    <row r="4871" spans="1:11" x14ac:dyDescent="0.3">
      <c r="A4871" s="51" t="str">
        <f t="shared" si="81"/>
        <v>DB1.DE</v>
      </c>
      <c r="B4871" s="52" t="s">
        <v>407</v>
      </c>
      <c r="C4871" s="50" t="s">
        <v>4787</v>
      </c>
      <c r="D4871" s="50">
        <f>DAX__2019_2020__33[[#This Row],[Open]]*(DAX__2019_2020__33[[#This Row],[Adj Close]]/DAX__2019_2020__33[[#This Row],[Close]])</f>
        <v>127.97689362721383</v>
      </c>
      <c r="E4871" s="50" t="s">
        <v>12226</v>
      </c>
      <c r="F4871" s="50" t="s">
        <v>4787</v>
      </c>
      <c r="G4871" s="50" t="s">
        <v>13427</v>
      </c>
      <c r="H4871" s="50" t="s">
        <v>13708</v>
      </c>
      <c r="I4871" s="50">
        <f>(DAX__2019_2020__33[[#This Row],[Adj Close]]-DAX__2019_2020__33[[#This Row],[Adj Open]])/DAX__2019_2020__33[[#This Row],[Adj Open]]</f>
        <v>2.0955926470588217E-2</v>
      </c>
      <c r="J4871" s="50">
        <f>DAX__2019_2020__33[[#This Row],[Adj Close]]-DAX__2019_2020__33[[#This Row],[Adj Open]]</f>
        <v>2.6818743727861829</v>
      </c>
      <c r="K4871" s="50">
        <v>801554</v>
      </c>
    </row>
    <row r="4872" spans="1:11" x14ac:dyDescent="0.3">
      <c r="A4872" s="51" t="str">
        <f t="shared" si="81"/>
        <v>DB1.DE</v>
      </c>
      <c r="B4872" s="52" t="s">
        <v>408</v>
      </c>
      <c r="C4872" s="50" t="s">
        <v>13461</v>
      </c>
      <c r="D4872" s="50">
        <f>DAX__2019_2020__33[[#This Row],[Open]]*(DAX__2019_2020__33[[#This Row],[Adj Close]]/DAX__2019_2020__33[[#This Row],[Close]])</f>
        <v>134.18755190732006</v>
      </c>
      <c r="E4872" s="50" t="s">
        <v>12070</v>
      </c>
      <c r="F4872" s="50" t="s">
        <v>12021</v>
      </c>
      <c r="G4872" s="50" t="s">
        <v>12229</v>
      </c>
      <c r="H4872" s="50" t="s">
        <v>13500</v>
      </c>
      <c r="I4872" s="50">
        <f>(DAX__2019_2020__33[[#This Row],[Adj Close]]-DAX__2019_2020__33[[#This Row],[Adj Open]])/DAX__2019_2020__33[[#This Row],[Adj Open]]</f>
        <v>-2.1037867277509077E-2</v>
      </c>
      <c r="J4872" s="50">
        <f>DAX__2019_2020__33[[#This Row],[Adj Close]]-DAX__2019_2020__33[[#This Row],[Adj Open]]</f>
        <v>-2.8230199073200595</v>
      </c>
      <c r="K4872" s="50">
        <v>993115</v>
      </c>
    </row>
    <row r="4873" spans="1:11" x14ac:dyDescent="0.3">
      <c r="A4873" s="51" t="str">
        <f t="shared" si="81"/>
        <v>DB1.DE</v>
      </c>
      <c r="B4873" s="52" t="s">
        <v>409</v>
      </c>
      <c r="C4873" s="50" t="s">
        <v>13554</v>
      </c>
      <c r="D4873" s="50">
        <f>DAX__2019_2020__33[[#This Row],[Open]]*(DAX__2019_2020__33[[#This Row],[Adj Close]]/DAX__2019_2020__33[[#This Row],[Close]])</f>
        <v>131.69386730107905</v>
      </c>
      <c r="E4873" s="50" t="s">
        <v>12091</v>
      </c>
      <c r="F4873" s="50" t="s">
        <v>12025</v>
      </c>
      <c r="G4873" s="50" t="s">
        <v>11977</v>
      </c>
      <c r="H4873" s="50" t="s">
        <v>13709</v>
      </c>
      <c r="I4873" s="50">
        <f>(DAX__2019_2020__33[[#This Row],[Adj Close]]-DAX__2019_2020__33[[#This Row],[Adj Open]])/DAX__2019_2020__33[[#This Row],[Adj Open]]</f>
        <v>-1.4648110353299958E-2</v>
      </c>
      <c r="J4873" s="50">
        <f>DAX__2019_2020__33[[#This Row],[Adj Close]]-DAX__2019_2020__33[[#This Row],[Adj Open]]</f>
        <v>-1.9290663010790468</v>
      </c>
      <c r="K4873" s="50">
        <v>548444</v>
      </c>
    </row>
    <row r="4874" spans="1:11" x14ac:dyDescent="0.3">
      <c r="A4874" s="51" t="str">
        <f t="shared" si="81"/>
        <v>DB1.DE</v>
      </c>
      <c r="B4874" s="52" t="s">
        <v>410</v>
      </c>
      <c r="C4874" s="50" t="s">
        <v>11992</v>
      </c>
      <c r="D4874" s="50">
        <f>DAX__2019_2020__33[[#This Row],[Open]]*(DAX__2019_2020__33[[#This Row],[Adj Close]]/DAX__2019_2020__33[[#This Row],[Close]])</f>
        <v>128.87084061351862</v>
      </c>
      <c r="E4874" s="50" t="s">
        <v>13427</v>
      </c>
      <c r="F4874" s="50" t="s">
        <v>13710</v>
      </c>
      <c r="G4874" s="50" t="s">
        <v>13710</v>
      </c>
      <c r="H4874" s="50" t="s">
        <v>13711</v>
      </c>
      <c r="I4874" s="50">
        <f>(DAX__2019_2020__33[[#This Row],[Adj Close]]-DAX__2019_2020__33[[#This Row],[Adj Open]])/DAX__2019_2020__33[[#This Row],[Adj Open]]</f>
        <v>-2.7747375562191531E-2</v>
      </c>
      <c r="J4874" s="50">
        <f>DAX__2019_2020__33[[#This Row],[Adj Close]]-DAX__2019_2020__33[[#This Row],[Adj Open]]</f>
        <v>-3.5758276135186264</v>
      </c>
      <c r="K4874" s="50">
        <v>751325</v>
      </c>
    </row>
    <row r="4875" spans="1:11" x14ac:dyDescent="0.3">
      <c r="A4875" s="51" t="str">
        <f t="shared" si="81"/>
        <v>DB1.DE</v>
      </c>
      <c r="B4875" s="52" t="s">
        <v>411</v>
      </c>
      <c r="C4875" s="50" t="s">
        <v>13682</v>
      </c>
      <c r="D4875" s="50">
        <f>DAX__2019_2020__33[[#This Row],[Open]]*(DAX__2019_2020__33[[#This Row],[Adj Close]]/DAX__2019_2020__33[[#This Row],[Close]])</f>
        <v>126.00078536425882</v>
      </c>
      <c r="E4875" s="50" t="s">
        <v>13444</v>
      </c>
      <c r="F4875" s="50" t="s">
        <v>11991</v>
      </c>
      <c r="G4875" s="50" t="s">
        <v>4849</v>
      </c>
      <c r="H4875" s="50" t="s">
        <v>13712</v>
      </c>
      <c r="I4875" s="50">
        <f>(DAX__2019_2020__33[[#This Row],[Adj Close]]-DAX__2019_2020__33[[#This Row],[Adj Open]])/DAX__2019_2020__33[[#This Row],[Adj Open]]</f>
        <v>1.8670650575234489E-2</v>
      </c>
      <c r="J4875" s="50">
        <f>DAX__2019_2020__33[[#This Row],[Adj Close]]-DAX__2019_2020__33[[#This Row],[Adj Open]]</f>
        <v>2.3525166357411962</v>
      </c>
      <c r="K4875" s="50">
        <v>656914</v>
      </c>
    </row>
    <row r="4876" spans="1:11" x14ac:dyDescent="0.3">
      <c r="A4876" s="51" t="str">
        <f t="shared" si="81"/>
        <v>DB1.DE</v>
      </c>
      <c r="B4876" s="52" t="s">
        <v>412</v>
      </c>
      <c r="C4876" s="50" t="s">
        <v>4800</v>
      </c>
      <c r="D4876" s="50">
        <f>DAX__2019_2020__33[[#This Row],[Open]]*(DAX__2019_2020__33[[#This Row],[Adj Close]]/DAX__2019_2020__33[[#This Row],[Close]])</f>
        <v>128.16509529914163</v>
      </c>
      <c r="E4876" s="50" t="s">
        <v>12017</v>
      </c>
      <c r="F4876" s="50" t="s">
        <v>4773</v>
      </c>
      <c r="G4876" s="50" t="s">
        <v>4844</v>
      </c>
      <c r="H4876" s="50" t="s">
        <v>13713</v>
      </c>
      <c r="I4876" s="50">
        <f>(DAX__2019_2020__33[[#This Row],[Adj Close]]-DAX__2019_2020__33[[#This Row],[Adj Open]])/DAX__2019_2020__33[[#This Row],[Adj Open]]</f>
        <v>1.0279067774135293E-2</v>
      </c>
      <c r="J4876" s="50">
        <f>DAX__2019_2020__33[[#This Row],[Adj Close]]-DAX__2019_2020__33[[#This Row],[Adj Open]]</f>
        <v>1.3174177008583854</v>
      </c>
      <c r="K4876" s="50">
        <v>512461</v>
      </c>
    </row>
    <row r="4877" spans="1:11" x14ac:dyDescent="0.3">
      <c r="A4877" s="51" t="str">
        <f t="shared" si="81"/>
        <v>DB1.DE</v>
      </c>
      <c r="B4877" s="52" t="s">
        <v>413</v>
      </c>
      <c r="C4877" s="50" t="s">
        <v>4663</v>
      </c>
      <c r="D4877" s="50">
        <f>DAX__2019_2020__33[[#This Row],[Open]]*(DAX__2019_2020__33[[#This Row],[Adj Close]]/DAX__2019_2020__33[[#This Row],[Close]])</f>
        <v>127.78869212385349</v>
      </c>
      <c r="E4877" s="50" t="s">
        <v>13445</v>
      </c>
      <c r="F4877" s="50" t="s">
        <v>11925</v>
      </c>
      <c r="G4877" s="50" t="s">
        <v>11937</v>
      </c>
      <c r="H4877" s="50" t="s">
        <v>13714</v>
      </c>
      <c r="I4877" s="50">
        <f>(DAX__2019_2020__33[[#This Row],[Adj Close]]-DAX__2019_2020__33[[#This Row],[Adj Open]])/DAX__2019_2020__33[[#This Row],[Adj Open]]</f>
        <v>-3.3136744481513962E-3</v>
      </c>
      <c r="J4877" s="50">
        <f>DAX__2019_2020__33[[#This Row],[Adj Close]]-DAX__2019_2020__33[[#This Row],[Adj Open]]</f>
        <v>-0.42345012385349889</v>
      </c>
      <c r="K4877" s="50">
        <v>570227</v>
      </c>
    </row>
    <row r="4878" spans="1:11" x14ac:dyDescent="0.3">
      <c r="A4878" s="51" t="str">
        <f t="shared" si="81"/>
        <v>DB1.DE</v>
      </c>
      <c r="B4878" s="52" t="s">
        <v>414</v>
      </c>
      <c r="C4878" s="50" t="s">
        <v>12075</v>
      </c>
      <c r="D4878" s="50">
        <f>DAX__2019_2020__33[[#This Row],[Open]]*(DAX__2019_2020__33[[#This Row],[Adj Close]]/DAX__2019_2020__33[[#This Row],[Close]])</f>
        <v>129.57660770193814</v>
      </c>
      <c r="E4878" s="50" t="s">
        <v>13510</v>
      </c>
      <c r="F4878" s="50" t="s">
        <v>13444</v>
      </c>
      <c r="G4878" s="50" t="s">
        <v>13510</v>
      </c>
      <c r="H4878" s="50" t="s">
        <v>13511</v>
      </c>
      <c r="I4878" s="50">
        <f>(DAX__2019_2020__33[[#This Row],[Adj Close]]-DAX__2019_2020__33[[#This Row],[Adj Open]])/DAX__2019_2020__33[[#This Row],[Adj Open]]</f>
        <v>2.2875882851326673E-2</v>
      </c>
      <c r="J4878" s="50">
        <f>DAX__2019_2020__33[[#This Row],[Adj Close]]-DAX__2019_2020__33[[#This Row],[Adj Open]]</f>
        <v>2.9641792980618504</v>
      </c>
      <c r="K4878" s="50">
        <v>668100</v>
      </c>
    </row>
    <row r="4879" spans="1:11" x14ac:dyDescent="0.3">
      <c r="A4879" s="51" t="str">
        <f t="shared" si="81"/>
        <v>DB1.DE</v>
      </c>
      <c r="B4879" s="52" t="s">
        <v>415</v>
      </c>
      <c r="C4879" s="50" t="s">
        <v>12083</v>
      </c>
      <c r="D4879" s="50">
        <f>DAX__2019_2020__33[[#This Row],[Open]]*(DAX__2019_2020__33[[#This Row],[Adj Close]]/DAX__2019_2020__33[[#This Row],[Close]])</f>
        <v>132.16437848261427</v>
      </c>
      <c r="E4879" s="50" t="s">
        <v>12102</v>
      </c>
      <c r="F4879" s="50" t="s">
        <v>11985</v>
      </c>
      <c r="G4879" s="50" t="s">
        <v>13561</v>
      </c>
      <c r="H4879" s="50" t="s">
        <v>13715</v>
      </c>
      <c r="I4879" s="50">
        <f>(DAX__2019_2020__33[[#This Row],[Adj Close]]-DAX__2019_2020__33[[#This Row],[Adj Open]])/DAX__2019_2020__33[[#This Row],[Adj Open]]</f>
        <v>-9.6118976777194633E-3</v>
      </c>
      <c r="J4879" s="50">
        <f>DAX__2019_2020__33[[#This Row],[Adj Close]]-DAX__2019_2020__33[[#This Row],[Adj Open]]</f>
        <v>-1.2703504826142762</v>
      </c>
      <c r="K4879" s="50">
        <v>676757</v>
      </c>
    </row>
    <row r="4880" spans="1:11" x14ac:dyDescent="0.3">
      <c r="A4880" s="51" t="str">
        <f t="shared" si="81"/>
        <v>DB1.DE</v>
      </c>
      <c r="B4880" s="52" t="s">
        <v>416</v>
      </c>
      <c r="C4880" s="50" t="s">
        <v>13450</v>
      </c>
      <c r="D4880" s="50">
        <f>DAX__2019_2020__33[[#This Row],[Open]]*(DAX__2019_2020__33[[#This Row],[Adj Close]]/DAX__2019_2020__33[[#This Row],[Close]])</f>
        <v>131.50565688829789</v>
      </c>
      <c r="E4880" s="50" t="s">
        <v>13509</v>
      </c>
      <c r="F4880" s="50" t="s">
        <v>11992</v>
      </c>
      <c r="G4880" s="50" t="s">
        <v>11969</v>
      </c>
      <c r="H4880" s="50" t="s">
        <v>13716</v>
      </c>
      <c r="I4880" s="50">
        <f>(DAX__2019_2020__33[[#This Row],[Adj Close]]-DAX__2019_2020__33[[#This Row],[Adj Open]])/DAX__2019_2020__33[[#This Row],[Adj Open]]</f>
        <v>8.9445438282646332E-3</v>
      </c>
      <c r="J4880" s="50">
        <f>DAX__2019_2020__33[[#This Row],[Adj Close]]-DAX__2019_2020__33[[#This Row],[Adj Open]]</f>
        <v>1.1762581117021114</v>
      </c>
      <c r="K4880" s="50">
        <v>455188</v>
      </c>
    </row>
    <row r="4881" spans="1:11" x14ac:dyDescent="0.3">
      <c r="A4881" s="51" t="str">
        <f t="shared" si="81"/>
        <v>DB1.DE</v>
      </c>
      <c r="B4881" s="52" t="s">
        <v>417</v>
      </c>
      <c r="C4881" s="50" t="s">
        <v>13468</v>
      </c>
      <c r="D4881" s="50">
        <f>DAX__2019_2020__33[[#This Row],[Open]]*(DAX__2019_2020__33[[#This Row],[Adj Close]]/DAX__2019_2020__33[[#This Row],[Close]])</f>
        <v>135.31674627275513</v>
      </c>
      <c r="E4881" s="50" t="s">
        <v>12027</v>
      </c>
      <c r="F4881" s="50" t="s">
        <v>13499</v>
      </c>
      <c r="G4881" s="50" t="s">
        <v>12086</v>
      </c>
      <c r="H4881" s="50" t="s">
        <v>13717</v>
      </c>
      <c r="I4881" s="50">
        <f>(DAX__2019_2020__33[[#This Row],[Adj Close]]-DAX__2019_2020__33[[#This Row],[Adj Open]])/DAX__2019_2020__33[[#This Row],[Adj Open]]</f>
        <v>-1.4255931552379763E-2</v>
      </c>
      <c r="J4881" s="50">
        <f>DAX__2019_2020__33[[#This Row],[Adj Close]]-DAX__2019_2020__33[[#This Row],[Adj Open]]</f>
        <v>-1.9290662727551364</v>
      </c>
      <c r="K4881" s="50">
        <v>1077041</v>
      </c>
    </row>
    <row r="4882" spans="1:11" x14ac:dyDescent="0.3">
      <c r="A4882" s="51" t="str">
        <f t="shared" si="81"/>
        <v>DB1.DE</v>
      </c>
      <c r="B4882" s="52" t="s">
        <v>418</v>
      </c>
      <c r="C4882" s="50" t="s">
        <v>13445</v>
      </c>
      <c r="D4882" s="50">
        <f>DAX__2019_2020__33[[#This Row],[Open]]*(DAX__2019_2020__33[[#This Row],[Adj Close]]/DAX__2019_2020__33[[#This Row],[Close]])</f>
        <v>130.00005628946604</v>
      </c>
      <c r="E4882" s="50" t="s">
        <v>11969</v>
      </c>
      <c r="F4882" s="50" t="s">
        <v>13718</v>
      </c>
      <c r="G4882" s="50" t="s">
        <v>13451</v>
      </c>
      <c r="H4882" s="50" t="s">
        <v>13452</v>
      </c>
      <c r="I4882" s="50">
        <f>(DAX__2019_2020__33[[#This Row],[Adj Close]]-DAX__2019_2020__33[[#This Row],[Adj Open]])/DAX__2019_2020__33[[#This Row],[Adj Open]]</f>
        <v>1.0133978000751914E-2</v>
      </c>
      <c r="J4882" s="50">
        <f>DAX__2019_2020__33[[#This Row],[Adj Close]]-DAX__2019_2020__33[[#This Row],[Adj Open]]</f>
        <v>1.3174177105339595</v>
      </c>
      <c r="K4882" s="50">
        <v>836892</v>
      </c>
    </row>
    <row r="4883" spans="1:11" x14ac:dyDescent="0.3">
      <c r="A4883" s="51" t="str">
        <f t="shared" si="81"/>
        <v>DB1.DE</v>
      </c>
      <c r="B4883" s="52" t="s">
        <v>419</v>
      </c>
      <c r="C4883" s="50" t="s">
        <v>13552</v>
      </c>
      <c r="D4883" s="50">
        <f>DAX__2019_2020__33[[#This Row],[Open]]*(DAX__2019_2020__33[[#This Row],[Adj Close]]/DAX__2019_2020__33[[#This Row],[Close]])</f>
        <v>133.15243878689742</v>
      </c>
      <c r="E4883" s="50" t="s">
        <v>13567</v>
      </c>
      <c r="F4883" s="50" t="s">
        <v>12110</v>
      </c>
      <c r="G4883" s="50" t="s">
        <v>13567</v>
      </c>
      <c r="H4883" s="50" t="s">
        <v>13719</v>
      </c>
      <c r="I4883" s="50">
        <f>(DAX__2019_2020__33[[#This Row],[Adj Close]]-DAX__2019_2020__33[[#This Row],[Adj Open]])/DAX__2019_2020__33[[#This Row],[Adj Open]]</f>
        <v>2.1908169611307524E-2</v>
      </c>
      <c r="J4883" s="50">
        <f>DAX__2019_2020__33[[#This Row],[Adj Close]]-DAX__2019_2020__33[[#This Row],[Adj Open]]</f>
        <v>2.9171262131025912</v>
      </c>
      <c r="K4883" s="50">
        <v>724360</v>
      </c>
    </row>
    <row r="4884" spans="1:11" x14ac:dyDescent="0.3">
      <c r="A4884" s="51" t="str">
        <f t="shared" si="81"/>
        <v>DB1.DE</v>
      </c>
      <c r="B4884" s="52" t="s">
        <v>420</v>
      </c>
      <c r="C4884" s="50" t="s">
        <v>12046</v>
      </c>
      <c r="D4884" s="50">
        <f>DAX__2019_2020__33[[#This Row],[Open]]*(DAX__2019_2020__33[[#This Row],[Adj Close]]/DAX__2019_2020__33[[#This Row],[Close]])</f>
        <v>136.39889362004675</v>
      </c>
      <c r="E4884" s="50" t="s">
        <v>13589</v>
      </c>
      <c r="F4884" s="50" t="s">
        <v>13468</v>
      </c>
      <c r="G4884" s="50" t="s">
        <v>12044</v>
      </c>
      <c r="H4884" s="50" t="s">
        <v>13720</v>
      </c>
      <c r="I4884" s="50">
        <f>(DAX__2019_2020__33[[#This Row],[Adj Close]]-DAX__2019_2020__33[[#This Row],[Adj Open]])/DAX__2019_2020__33[[#This Row],[Adj Open]]</f>
        <v>6.5539635713134543E-3</v>
      </c>
      <c r="J4884" s="50">
        <f>DAX__2019_2020__33[[#This Row],[Adj Close]]-DAX__2019_2020__33[[#This Row],[Adj Open]]</f>
        <v>0.89395337995324553</v>
      </c>
      <c r="K4884" s="50">
        <v>710488</v>
      </c>
    </row>
    <row r="4885" spans="1:11" x14ac:dyDescent="0.3">
      <c r="A4885" s="51" t="str">
        <f t="shared" si="81"/>
        <v>DB1.DE</v>
      </c>
      <c r="B4885" s="52" t="s">
        <v>421</v>
      </c>
      <c r="C4885" s="50" t="s">
        <v>13721</v>
      </c>
      <c r="D4885" s="50">
        <f>DAX__2019_2020__33[[#This Row],[Open]]*(DAX__2019_2020__33[[#This Row],[Adj Close]]/DAX__2019_2020__33[[#This Row],[Close]])</f>
        <v>137.76335685113156</v>
      </c>
      <c r="E4885" s="50" t="s">
        <v>13592</v>
      </c>
      <c r="F4885" s="50" t="s">
        <v>13722</v>
      </c>
      <c r="G4885" s="50" t="s">
        <v>13603</v>
      </c>
      <c r="H4885" s="50" t="s">
        <v>13723</v>
      </c>
      <c r="I4885" s="50">
        <f>(DAX__2019_2020__33[[#This Row],[Adj Close]]-DAX__2019_2020__33[[#This Row],[Adj Open]])/DAX__2019_2020__33[[#This Row],[Adj Open]]</f>
        <v>1.3661202745677678E-2</v>
      </c>
      <c r="J4885" s="50">
        <f>DAX__2019_2020__33[[#This Row],[Adj Close]]-DAX__2019_2020__33[[#This Row],[Adj Open]]</f>
        <v>1.8820131488684524</v>
      </c>
      <c r="K4885" s="50">
        <v>527009</v>
      </c>
    </row>
    <row r="4886" spans="1:11" x14ac:dyDescent="0.3">
      <c r="A4886" s="51" t="str">
        <f t="shared" si="81"/>
        <v>DB1.DE</v>
      </c>
      <c r="B4886" s="52" t="s">
        <v>422</v>
      </c>
      <c r="C4886" s="50" t="s">
        <v>13724</v>
      </c>
      <c r="D4886" s="50">
        <f>DAX__2019_2020__33[[#This Row],[Open]]*(DAX__2019_2020__33[[#This Row],[Adj Close]]/DAX__2019_2020__33[[#This Row],[Close]])</f>
        <v>140.39817862972652</v>
      </c>
      <c r="E4886" s="50" t="s">
        <v>6726</v>
      </c>
      <c r="F4886" s="50" t="s">
        <v>13725</v>
      </c>
      <c r="G4886" s="50" t="s">
        <v>13726</v>
      </c>
      <c r="H4886" s="50" t="s">
        <v>13727</v>
      </c>
      <c r="I4886" s="50">
        <f>(DAX__2019_2020__33[[#This Row],[Adj Close]]-DAX__2019_2020__33[[#This Row],[Adj Open]])/DAX__2019_2020__33[[#This Row],[Adj Open]]</f>
        <v>-4.3565282377317997E-3</v>
      </c>
      <c r="J4886" s="50">
        <f>DAX__2019_2020__33[[#This Row],[Adj Close]]-DAX__2019_2020__33[[#This Row],[Adj Open]]</f>
        <v>-0.6116486297265169</v>
      </c>
      <c r="K4886" s="50">
        <v>595244</v>
      </c>
    </row>
    <row r="4887" spans="1:11" x14ac:dyDescent="0.3">
      <c r="A4887" s="51" t="str">
        <f t="shared" si="81"/>
        <v>DB1.DE</v>
      </c>
      <c r="B4887" s="52" t="s">
        <v>423</v>
      </c>
      <c r="C4887" s="50" t="s">
        <v>13582</v>
      </c>
      <c r="D4887" s="50">
        <f>DAX__2019_2020__33[[#This Row],[Open]]*(DAX__2019_2020__33[[#This Row],[Adj Close]]/DAX__2019_2020__33[[#This Row],[Close]])</f>
        <v>139.97472741146055</v>
      </c>
      <c r="E4887" s="50" t="s">
        <v>13728</v>
      </c>
      <c r="F4887" s="50" t="s">
        <v>12216</v>
      </c>
      <c r="G4887" s="50" t="s">
        <v>13729</v>
      </c>
      <c r="H4887" s="50" t="s">
        <v>13730</v>
      </c>
      <c r="I4887" s="50">
        <f>(DAX__2019_2020__33[[#This Row],[Adj Close]]-DAX__2019_2020__33[[#This Row],[Adj Open]])/DAX__2019_2020__33[[#This Row],[Adj Open]]</f>
        <v>4.0336537815126496E-3</v>
      </c>
      <c r="J4887" s="50">
        <f>DAX__2019_2020__33[[#This Row],[Adj Close]]-DAX__2019_2020__33[[#This Row],[Adj Open]]</f>
        <v>0.56460958853944021</v>
      </c>
      <c r="K4887" s="50">
        <v>395068</v>
      </c>
    </row>
    <row r="4888" spans="1:11" x14ac:dyDescent="0.3">
      <c r="A4888" s="51" t="str">
        <f t="shared" si="81"/>
        <v>DB1.DE</v>
      </c>
      <c r="B4888" s="52" t="s">
        <v>424</v>
      </c>
      <c r="C4888" s="50" t="s">
        <v>13587</v>
      </c>
      <c r="D4888" s="50">
        <f>DAX__2019_2020__33[[#This Row],[Open]]*(DAX__2019_2020__33[[#This Row],[Adj Close]]/DAX__2019_2020__33[[#This Row],[Close]])</f>
        <v>139.31602732888462</v>
      </c>
      <c r="E4888" s="50" t="s">
        <v>13590</v>
      </c>
      <c r="F4888" s="50" t="s">
        <v>13731</v>
      </c>
      <c r="G4888" s="50" t="s">
        <v>13728</v>
      </c>
      <c r="H4888" s="50" t="s">
        <v>13732</v>
      </c>
      <c r="I4888" s="50">
        <f>(DAX__2019_2020__33[[#This Row],[Adj Close]]-DAX__2019_2020__33[[#This Row],[Adj Open]])/DAX__2019_2020__33[[#This Row],[Adj Open]]</f>
        <v>1.2158074728306547E-2</v>
      </c>
      <c r="J4888" s="50">
        <f>DAX__2019_2020__33[[#This Row],[Adj Close]]-DAX__2019_2020__33[[#This Row],[Adj Open]]</f>
        <v>1.6938146711153763</v>
      </c>
      <c r="K4888" s="50">
        <v>415995</v>
      </c>
    </row>
    <row r="4889" spans="1:11" x14ac:dyDescent="0.3">
      <c r="A4889" s="51" t="str">
        <f t="shared" si="81"/>
        <v>DB1.DE</v>
      </c>
      <c r="B4889" s="52" t="s">
        <v>425</v>
      </c>
      <c r="C4889" s="50" t="s">
        <v>13587</v>
      </c>
      <c r="D4889" s="50">
        <f>DAX__2019_2020__33[[#This Row],[Open]]*(DAX__2019_2020__33[[#This Row],[Adj Close]]/DAX__2019_2020__33[[#This Row],[Close]])</f>
        <v>139.31602438050498</v>
      </c>
      <c r="E4889" s="50" t="s">
        <v>13733</v>
      </c>
      <c r="F4889" s="50" t="s">
        <v>6546</v>
      </c>
      <c r="G4889" s="50" t="s">
        <v>13601</v>
      </c>
      <c r="H4889" s="50" t="s">
        <v>13734</v>
      </c>
      <c r="I4889" s="50">
        <f>(DAX__2019_2020__33[[#This Row],[Adj Close]]-DAX__2019_2020__33[[#This Row],[Adj Open]])/DAX__2019_2020__33[[#This Row],[Adj Open]]</f>
        <v>4.3903680299149025E-3</v>
      </c>
      <c r="J4889" s="50">
        <f>DAX__2019_2020__33[[#This Row],[Adj Close]]-DAX__2019_2020__33[[#This Row],[Adj Open]]</f>
        <v>0.61164861949501415</v>
      </c>
      <c r="K4889" s="50">
        <v>623531</v>
      </c>
    </row>
    <row r="4890" spans="1:11" x14ac:dyDescent="0.3">
      <c r="A4890" s="51" t="str">
        <f t="shared" si="81"/>
        <v>DB1.DE</v>
      </c>
      <c r="B4890" s="52" t="s">
        <v>426</v>
      </c>
      <c r="C4890" s="50" t="s">
        <v>13735</v>
      </c>
      <c r="D4890" s="50">
        <f>DAX__2019_2020__33[[#This Row],[Open]]*(DAX__2019_2020__33[[#This Row],[Adj Close]]/DAX__2019_2020__33[[#This Row],[Close]])</f>
        <v>138.42207942693045</v>
      </c>
      <c r="E4890" s="50" t="s">
        <v>13587</v>
      </c>
      <c r="F4890" s="50" t="s">
        <v>12057</v>
      </c>
      <c r="G4890" s="50" t="s">
        <v>13736</v>
      </c>
      <c r="H4890" s="50" t="s">
        <v>13737</v>
      </c>
      <c r="I4890" s="50">
        <f>(DAX__2019_2020__33[[#This Row],[Adj Close]]-DAX__2019_2020__33[[#This Row],[Adj Open]])/DAX__2019_2020__33[[#This Row],[Adj Open]]</f>
        <v>-6.1183478129839724E-3</v>
      </c>
      <c r="J4890" s="50">
        <f>DAX__2019_2020__33[[#This Row],[Adj Close]]-DAX__2019_2020__33[[#This Row],[Adj Open]]</f>
        <v>-0.8469144269304536</v>
      </c>
      <c r="K4890" s="50">
        <v>615672</v>
      </c>
    </row>
    <row r="4891" spans="1:11" x14ac:dyDescent="0.3">
      <c r="A4891" s="51" t="str">
        <f t="shared" si="81"/>
        <v>DB1.DE</v>
      </c>
      <c r="B4891" s="52" t="s">
        <v>427</v>
      </c>
      <c r="C4891" s="50" t="s">
        <v>6547</v>
      </c>
      <c r="D4891" s="50">
        <f>DAX__2019_2020__33[[#This Row],[Open]]*(DAX__2019_2020__33[[#This Row],[Adj Close]]/DAX__2019_2020__33[[#This Row],[Close]])</f>
        <v>137.85745374489795</v>
      </c>
      <c r="E4891" s="50" t="s">
        <v>13661</v>
      </c>
      <c r="F4891" s="50" t="s">
        <v>13722</v>
      </c>
      <c r="G4891" s="50" t="s">
        <v>13664</v>
      </c>
      <c r="H4891" s="50" t="s">
        <v>13738</v>
      </c>
      <c r="I4891" s="50">
        <f>(DAX__2019_2020__33[[#This Row],[Adj Close]]-DAX__2019_2020__33[[#This Row],[Adj Open]])/DAX__2019_2020__33[[#This Row],[Adj Open]]</f>
        <v>3.4129692832764822E-3</v>
      </c>
      <c r="J4891" s="50">
        <f>DAX__2019_2020__33[[#This Row],[Adj Close]]-DAX__2019_2020__33[[#This Row],[Adj Open]]</f>
        <v>0.47050325510204516</v>
      </c>
      <c r="K4891" s="50">
        <v>564214</v>
      </c>
    </row>
    <row r="4892" spans="1:11" x14ac:dyDescent="0.3">
      <c r="A4892" s="51" t="str">
        <f t="shared" si="81"/>
        <v>DB1.DE</v>
      </c>
      <c r="B4892" s="52" t="s">
        <v>428</v>
      </c>
      <c r="C4892" s="50" t="s">
        <v>12147</v>
      </c>
      <c r="D4892" s="50">
        <f>DAX__2019_2020__33[[#This Row],[Open]]*(DAX__2019_2020__33[[#This Row],[Adj Close]]/DAX__2019_2020__33[[#This Row],[Close]])</f>
        <v>140.2099797148623</v>
      </c>
      <c r="E4892" s="50" t="s">
        <v>6722</v>
      </c>
      <c r="F4892" s="50" t="s">
        <v>13599</v>
      </c>
      <c r="G4892" s="50" t="s">
        <v>13635</v>
      </c>
      <c r="H4892" s="50" t="s">
        <v>13739</v>
      </c>
      <c r="I4892" s="50">
        <f>(DAX__2019_2020__33[[#This Row],[Adj Close]]-DAX__2019_2020__33[[#This Row],[Adj Open]])/DAX__2019_2020__33[[#This Row],[Adj Open]]</f>
        <v>2.9530161073825577E-2</v>
      </c>
      <c r="J4892" s="50">
        <f>DAX__2019_2020__33[[#This Row],[Adj Close]]-DAX__2019_2020__33[[#This Row],[Adj Open]]</f>
        <v>4.1404232851377003</v>
      </c>
      <c r="K4892" s="50">
        <v>626287</v>
      </c>
    </row>
    <row r="4893" spans="1:11" x14ac:dyDescent="0.3">
      <c r="A4893" s="51" t="str">
        <f t="shared" si="81"/>
        <v>DB1.DE</v>
      </c>
      <c r="B4893" s="52" t="s">
        <v>429</v>
      </c>
      <c r="C4893" s="50" t="s">
        <v>13740</v>
      </c>
      <c r="D4893" s="50">
        <f>DAX__2019_2020__33[[#This Row],[Open]]*(DAX__2019_2020__33[[#This Row],[Adj Close]]/DAX__2019_2020__33[[#This Row],[Close]])</f>
        <v>146.13832851140347</v>
      </c>
      <c r="E4893" s="50" t="s">
        <v>13740</v>
      </c>
      <c r="F4893" s="50" t="s">
        <v>13741</v>
      </c>
      <c r="G4893" s="50" t="s">
        <v>7167</v>
      </c>
      <c r="H4893" s="50" t="s">
        <v>13742</v>
      </c>
      <c r="I4893" s="50">
        <f>(DAX__2019_2020__33[[#This Row],[Adj Close]]-DAX__2019_2020__33[[#This Row],[Adj Open]])/DAX__2019_2020__33[[#This Row],[Adj Open]]</f>
        <v>-1.6097874769519533E-2</v>
      </c>
      <c r="J4893" s="50">
        <f>DAX__2019_2020__33[[#This Row],[Adj Close]]-DAX__2019_2020__33[[#This Row],[Adj Open]]</f>
        <v>-2.3525165114034792</v>
      </c>
      <c r="K4893" s="50">
        <v>678678</v>
      </c>
    </row>
    <row r="4894" spans="1:11" x14ac:dyDescent="0.3">
      <c r="A4894" s="51" t="str">
        <f t="shared" si="81"/>
        <v>DB1.DE</v>
      </c>
      <c r="B4894" s="52" t="s">
        <v>430</v>
      </c>
      <c r="C4894" s="50" t="s">
        <v>13590</v>
      </c>
      <c r="D4894" s="50">
        <f>DAX__2019_2020__33[[#This Row],[Open]]*(DAX__2019_2020__33[[#This Row],[Adj Close]]/DAX__2019_2020__33[[#This Row],[Close]])</f>
        <v>144.50520809381882</v>
      </c>
      <c r="E4894" s="50" t="s">
        <v>13743</v>
      </c>
      <c r="F4894" s="50" t="s">
        <v>7165</v>
      </c>
      <c r="G4894" s="50" t="s">
        <v>13585</v>
      </c>
      <c r="H4894" s="50" t="s">
        <v>13744</v>
      </c>
      <c r="I4894" s="50">
        <f>(DAX__2019_2020__33[[#This Row],[Adj Close]]-DAX__2019_2020__33[[#This Row],[Adj Open]])/DAX__2019_2020__33[[#This Row],[Adj Open]]</f>
        <v>6.6383009613672165E-4</v>
      </c>
      <c r="J4894" s="50">
        <f>DAX__2019_2020__33[[#This Row],[Adj Close]]-DAX__2019_2020__33[[#This Row],[Adj Open]]</f>
        <v>9.5926906181176719E-2</v>
      </c>
      <c r="K4894" s="50">
        <v>595924</v>
      </c>
    </row>
    <row r="4895" spans="1:11" x14ac:dyDescent="0.3">
      <c r="A4895" s="51" t="str">
        <f t="shared" si="81"/>
        <v>DB1.DE</v>
      </c>
      <c r="B4895" s="52" t="s">
        <v>431</v>
      </c>
      <c r="C4895" s="50" t="s">
        <v>12155</v>
      </c>
      <c r="D4895" s="50">
        <f>DAX__2019_2020__33[[#This Row],[Open]]*(DAX__2019_2020__33[[#This Row],[Adj Close]]/DAX__2019_2020__33[[#This Row],[Close]])</f>
        <v>143.40211213907034</v>
      </c>
      <c r="E4895" s="50" t="s">
        <v>13745</v>
      </c>
      <c r="F4895" s="50" t="s">
        <v>13746</v>
      </c>
      <c r="G4895" s="50" t="s">
        <v>13747</v>
      </c>
      <c r="H4895" s="50" t="s">
        <v>13748</v>
      </c>
      <c r="I4895" s="50">
        <f>(DAX__2019_2020__33[[#This Row],[Adj Close]]-DAX__2019_2020__33[[#This Row],[Adj Open]])/DAX__2019_2020__33[[#This Row],[Adj Open]]</f>
        <v>-4.6822541806020692E-3</v>
      </c>
      <c r="J4895" s="50">
        <f>DAX__2019_2020__33[[#This Row],[Adj Close]]-DAX__2019_2020__33[[#This Row],[Adj Open]]</f>
        <v>-0.67144513907032888</v>
      </c>
      <c r="K4895" s="50">
        <v>368806</v>
      </c>
    </row>
    <row r="4896" spans="1:11" x14ac:dyDescent="0.3">
      <c r="A4896" s="51" t="str">
        <f t="shared" si="81"/>
        <v>DB1.DE</v>
      </c>
      <c r="B4896" s="52" t="s">
        <v>432</v>
      </c>
      <c r="C4896" s="50" t="s">
        <v>13596</v>
      </c>
      <c r="D4896" s="50">
        <f>DAX__2019_2020__33[[#This Row],[Open]]*(DAX__2019_2020__33[[#This Row],[Adj Close]]/DAX__2019_2020__33[[#This Row],[Close]])</f>
        <v>142.15513334776981</v>
      </c>
      <c r="E4896" s="50" t="s">
        <v>7168</v>
      </c>
      <c r="F4896" s="50" t="s">
        <v>13664</v>
      </c>
      <c r="G4896" s="50" t="s">
        <v>13583</v>
      </c>
      <c r="H4896" s="50" t="s">
        <v>13749</v>
      </c>
      <c r="I4896" s="50">
        <f>(DAX__2019_2020__33[[#This Row],[Adj Close]]-DAX__2019_2020__33[[#This Row],[Adj Open]])/DAX__2019_2020__33[[#This Row],[Adj Open]]</f>
        <v>1.5856990874298017E-2</v>
      </c>
      <c r="J4896" s="50">
        <f>DAX__2019_2020__33[[#This Row],[Adj Close]]-DAX__2019_2020__33[[#This Row],[Adj Open]]</f>
        <v>2.2541526522302036</v>
      </c>
      <c r="K4896" s="50">
        <v>438847</v>
      </c>
    </row>
    <row r="4897" spans="1:11" x14ac:dyDescent="0.3">
      <c r="A4897" s="51" t="str">
        <f t="shared" si="81"/>
        <v>DB1.DE</v>
      </c>
      <c r="B4897" s="52" t="s">
        <v>433</v>
      </c>
      <c r="C4897" s="50" t="s">
        <v>13750</v>
      </c>
      <c r="D4897" s="50">
        <f>DAX__2019_2020__33[[#This Row],[Open]]*(DAX__2019_2020__33[[#This Row],[Adj Close]]/DAX__2019_2020__33[[#This Row],[Close]])</f>
        <v>145.27259191287138</v>
      </c>
      <c r="E4897" s="50" t="s">
        <v>13751</v>
      </c>
      <c r="F4897" s="50" t="s">
        <v>13752</v>
      </c>
      <c r="G4897" s="50" t="s">
        <v>13751</v>
      </c>
      <c r="H4897" s="50" t="s">
        <v>13753</v>
      </c>
      <c r="I4897" s="50">
        <f>(DAX__2019_2020__33[[#This Row],[Adj Close]]-DAX__2019_2020__33[[#This Row],[Adj Open]])/DAX__2019_2020__33[[#This Row],[Adj Open]]</f>
        <v>1.3866002255516712E-2</v>
      </c>
      <c r="J4897" s="50">
        <f>DAX__2019_2020__33[[#This Row],[Adj Close]]-DAX__2019_2020__33[[#This Row],[Adj Open]]</f>
        <v>2.0143500871286335</v>
      </c>
      <c r="K4897" s="50">
        <v>304735</v>
      </c>
    </row>
    <row r="4898" spans="1:11" x14ac:dyDescent="0.3">
      <c r="A4898" s="51" t="str">
        <f t="shared" si="81"/>
        <v>DB1.DE</v>
      </c>
      <c r="B4898" s="52" t="s">
        <v>434</v>
      </c>
      <c r="C4898" s="50" t="s">
        <v>13754</v>
      </c>
      <c r="D4898" s="50">
        <f>DAX__2019_2020__33[[#This Row],[Open]]*(DAX__2019_2020__33[[#This Row],[Adj Close]]/DAX__2019_2020__33[[#This Row],[Close]])</f>
        <v>149.49311460723638</v>
      </c>
      <c r="E4898" s="50" t="s">
        <v>7150</v>
      </c>
      <c r="F4898" s="50" t="s">
        <v>13746</v>
      </c>
      <c r="G4898" s="50" t="s">
        <v>13729</v>
      </c>
      <c r="H4898" s="50" t="s">
        <v>13755</v>
      </c>
      <c r="I4898" s="50">
        <f>(DAX__2019_2020__33[[#This Row],[Adj Close]]-DAX__2019_2020__33[[#This Row],[Adj Open]])/DAX__2019_2020__33[[#This Row],[Adj Open]]</f>
        <v>-4.1706767723833166E-2</v>
      </c>
      <c r="J4898" s="50">
        <f>DAX__2019_2020__33[[#This Row],[Adj Close]]-DAX__2019_2020__33[[#This Row],[Adj Open]]</f>
        <v>-6.2348746072363781</v>
      </c>
      <c r="K4898" s="50">
        <v>738758</v>
      </c>
    </row>
    <row r="4899" spans="1:11" x14ac:dyDescent="0.3">
      <c r="A4899" s="51" t="str">
        <f t="shared" si="81"/>
        <v>DB1.DE</v>
      </c>
      <c r="B4899" s="52" t="s">
        <v>435</v>
      </c>
      <c r="C4899" s="50" t="s">
        <v>13610</v>
      </c>
      <c r="D4899" s="50">
        <f>DAX__2019_2020__33[[#This Row],[Open]]*(DAX__2019_2020__33[[#This Row],[Adj Close]]/DAX__2019_2020__33[[#This Row],[Close]])</f>
        <v>143.83376990004874</v>
      </c>
      <c r="E4899" s="50" t="s">
        <v>13615</v>
      </c>
      <c r="F4899" s="50" t="s">
        <v>13606</v>
      </c>
      <c r="G4899" s="50" t="s">
        <v>13756</v>
      </c>
      <c r="H4899" s="50" t="s">
        <v>13757</v>
      </c>
      <c r="I4899" s="50">
        <f>(DAX__2019_2020__33[[#This Row],[Adj Close]]-DAX__2019_2020__33[[#This Row],[Adj Open]])/DAX__2019_2020__33[[#This Row],[Adj Open]]</f>
        <v>-8.6695766989578916E-3</v>
      </c>
      <c r="J4899" s="50">
        <f>DAX__2019_2020__33[[#This Row],[Adj Close]]-DAX__2019_2020__33[[#This Row],[Adj Open]]</f>
        <v>-1.2469779000487335</v>
      </c>
      <c r="K4899" s="50">
        <v>734033</v>
      </c>
    </row>
    <row r="4900" spans="1:11" x14ac:dyDescent="0.3">
      <c r="A4900" s="51" t="str">
        <f t="shared" si="81"/>
        <v>DB1.DE</v>
      </c>
      <c r="B4900" s="52" t="s">
        <v>436</v>
      </c>
      <c r="C4900" s="50" t="s">
        <v>13615</v>
      </c>
      <c r="D4900" s="50">
        <f>DAX__2019_2020__33[[#This Row],[Open]]*(DAX__2019_2020__33[[#This Row],[Adj Close]]/DAX__2019_2020__33[[#This Row],[Close]])</f>
        <v>144.31337678151931</v>
      </c>
      <c r="E4900" s="50" t="s">
        <v>13758</v>
      </c>
      <c r="F4900" s="50" t="s">
        <v>13759</v>
      </c>
      <c r="G4900" s="50" t="s">
        <v>13610</v>
      </c>
      <c r="H4900" s="50" t="s">
        <v>13760</v>
      </c>
      <c r="I4900" s="50">
        <f>(DAX__2019_2020__33[[#This Row],[Adj Close]]-DAX__2019_2020__33[[#This Row],[Adj Open]])/DAX__2019_2020__33[[#This Row],[Adj Open]]</f>
        <v>-3.3233633098710413E-3</v>
      </c>
      <c r="J4900" s="50">
        <f>DAX__2019_2020__33[[#This Row],[Adj Close]]-DAX__2019_2020__33[[#This Row],[Adj Open]]</f>
        <v>-0.47960578151929667</v>
      </c>
      <c r="K4900" s="50">
        <v>722446</v>
      </c>
    </row>
    <row r="4901" spans="1:11" x14ac:dyDescent="0.3">
      <c r="A4901" s="51" t="str">
        <f t="shared" si="81"/>
        <v>DB1.DE</v>
      </c>
      <c r="B4901" s="52" t="s">
        <v>437</v>
      </c>
      <c r="C4901" s="50" t="s">
        <v>12149</v>
      </c>
      <c r="D4901" s="50">
        <f>DAX__2019_2020__33[[#This Row],[Open]]*(DAX__2019_2020__33[[#This Row],[Adj Close]]/DAX__2019_2020__33[[#This Row],[Close]])</f>
        <v>142.82659757373409</v>
      </c>
      <c r="E4901" s="50" t="s">
        <v>13733</v>
      </c>
      <c r="F4901" s="50" t="s">
        <v>12063</v>
      </c>
      <c r="G4901" s="50" t="s">
        <v>13761</v>
      </c>
      <c r="H4901" s="50" t="s">
        <v>13762</v>
      </c>
      <c r="I4901" s="50">
        <f>(DAX__2019_2020__33[[#This Row],[Adj Close]]-DAX__2019_2020__33[[#This Row],[Adj Open]])/DAX__2019_2020__33[[#This Row],[Adj Open]]</f>
        <v>-6.7159169932539241E-3</v>
      </c>
      <c r="J4901" s="50">
        <f>DAX__2019_2020__33[[#This Row],[Adj Close]]-DAX__2019_2020__33[[#This Row],[Adj Open]]</f>
        <v>-0.9592115737340805</v>
      </c>
      <c r="K4901" s="50">
        <v>917125</v>
      </c>
    </row>
    <row r="4902" spans="1:11" x14ac:dyDescent="0.3">
      <c r="A4902" s="51" t="str">
        <f t="shared" si="81"/>
        <v>DB1.DE</v>
      </c>
      <c r="B4902" s="52" t="s">
        <v>438</v>
      </c>
      <c r="C4902" s="50" t="s">
        <v>13586</v>
      </c>
      <c r="D4902" s="50">
        <f>DAX__2019_2020__33[[#This Row],[Open]]*(DAX__2019_2020__33[[#This Row],[Adj Close]]/DAX__2019_2020__33[[#This Row],[Close]])</f>
        <v>144.74500651505579</v>
      </c>
      <c r="E4902" s="50" t="s">
        <v>13763</v>
      </c>
      <c r="F4902" s="50" t="s">
        <v>12147</v>
      </c>
      <c r="G4902" s="50" t="s">
        <v>12164</v>
      </c>
      <c r="H4902" s="50" t="s">
        <v>13764</v>
      </c>
      <c r="I4902" s="50">
        <f>(DAX__2019_2020__33[[#This Row],[Adj Close]]-DAX__2019_2020__33[[#This Row],[Adj Open]])/DAX__2019_2020__33[[#This Row],[Adj Open]]</f>
        <v>-6.6263090772547279E-4</v>
      </c>
      <c r="J4902" s="50">
        <f>DAX__2019_2020__33[[#This Row],[Adj Close]]-DAX__2019_2020__33[[#This Row],[Adj Open]]</f>
        <v>-9.5912515055800895E-2</v>
      </c>
      <c r="K4902" s="50">
        <v>683041</v>
      </c>
    </row>
    <row r="4903" spans="1:11" x14ac:dyDescent="0.3">
      <c r="A4903" s="51" t="str">
        <f t="shared" si="81"/>
        <v>DB1.DE</v>
      </c>
      <c r="B4903" s="52" t="s">
        <v>439</v>
      </c>
      <c r="C4903" s="50" t="s">
        <v>7168</v>
      </c>
      <c r="D4903" s="50">
        <f>DAX__2019_2020__33[[#This Row],[Open]]*(DAX__2019_2020__33[[#This Row],[Adj Close]]/DAX__2019_2020__33[[#This Row],[Close]])</f>
        <v>145.03277442816685</v>
      </c>
      <c r="E4903" s="50" t="s">
        <v>13765</v>
      </c>
      <c r="F4903" s="50" t="s">
        <v>13759</v>
      </c>
      <c r="G4903" s="50" t="s">
        <v>13765</v>
      </c>
      <c r="H4903" s="50" t="s">
        <v>13766</v>
      </c>
      <c r="I4903" s="50">
        <f>(DAX__2019_2020__33[[#This Row],[Adj Close]]-DAX__2019_2020__33[[#This Row],[Adj Open]])/DAX__2019_2020__33[[#This Row],[Adj Open]]</f>
        <v>2.4140271642994943E-2</v>
      </c>
      <c r="J4903" s="50">
        <f>DAX__2019_2020__33[[#This Row],[Adj Close]]-DAX__2019_2020__33[[#This Row],[Adj Open]]</f>
        <v>3.5011305718331585</v>
      </c>
      <c r="K4903" s="50">
        <v>765201</v>
      </c>
    </row>
    <row r="4904" spans="1:11" x14ac:dyDescent="0.3">
      <c r="A4904" s="51" t="str">
        <f t="shared" si="81"/>
        <v>DB1.DE</v>
      </c>
      <c r="B4904" s="52" t="s">
        <v>440</v>
      </c>
      <c r="C4904" s="50" t="s">
        <v>6595</v>
      </c>
      <c r="D4904" s="50">
        <f>DAX__2019_2020__33[[#This Row],[Open]]*(DAX__2019_2020__33[[#This Row],[Adj Close]]/DAX__2019_2020__33[[#This Row],[Close]])</f>
        <v>148.0063291735693</v>
      </c>
      <c r="E4904" s="50" t="s">
        <v>13767</v>
      </c>
      <c r="F4904" s="50" t="s">
        <v>13758</v>
      </c>
      <c r="G4904" s="50" t="s">
        <v>13768</v>
      </c>
      <c r="H4904" s="50" t="s">
        <v>13769</v>
      </c>
      <c r="I4904" s="50">
        <f>(DAX__2019_2020__33[[#This Row],[Adj Close]]-DAX__2019_2020__33[[#This Row],[Adj Open]])/DAX__2019_2020__33[[#This Row],[Adj Open]]</f>
        <v>-3.5645041432695486E-3</v>
      </c>
      <c r="J4904" s="50">
        <f>DAX__2019_2020__33[[#This Row],[Adj Close]]-DAX__2019_2020__33[[#This Row],[Adj Open]]</f>
        <v>-0.52756917356930444</v>
      </c>
      <c r="K4904" s="50">
        <v>712224</v>
      </c>
    </row>
    <row r="4905" spans="1:11" x14ac:dyDescent="0.3">
      <c r="A4905" s="51" t="str">
        <f t="shared" si="81"/>
        <v>DB1.DE</v>
      </c>
      <c r="B4905" s="52" t="s">
        <v>441</v>
      </c>
      <c r="C4905" s="50" t="s">
        <v>13770</v>
      </c>
      <c r="D4905" s="50">
        <f>DAX__2019_2020__33[[#This Row],[Open]]*(DAX__2019_2020__33[[#This Row],[Adj Close]]/DAX__2019_2020__33[[#This Row],[Close]])</f>
        <v>150.02068376511579</v>
      </c>
      <c r="E4905" s="50" t="s">
        <v>13771</v>
      </c>
      <c r="F4905" s="50" t="s">
        <v>13625</v>
      </c>
      <c r="G4905" s="50" t="s">
        <v>13772</v>
      </c>
      <c r="H4905" s="50" t="s">
        <v>13773</v>
      </c>
      <c r="I4905" s="50">
        <f>(DAX__2019_2020__33[[#This Row],[Adj Close]]-DAX__2019_2020__33[[#This Row],[Adj Open]])/DAX__2019_2020__33[[#This Row],[Adj Open]]</f>
        <v>-4.1559720264438367E-3</v>
      </c>
      <c r="J4905" s="50">
        <f>DAX__2019_2020__33[[#This Row],[Adj Close]]-DAX__2019_2020__33[[#This Row],[Adj Open]]</f>
        <v>-0.62348176511579823</v>
      </c>
      <c r="K4905" s="50">
        <v>1003815</v>
      </c>
    </row>
    <row r="4906" spans="1:11" x14ac:dyDescent="0.3">
      <c r="A4906" s="51" t="str">
        <f t="shared" si="81"/>
        <v>DB1.DE</v>
      </c>
      <c r="B4906" s="52" t="s">
        <v>442</v>
      </c>
      <c r="C4906" s="50" t="s">
        <v>13774</v>
      </c>
      <c r="D4906" s="50">
        <f>DAX__2019_2020__33[[#This Row],[Open]]*(DAX__2019_2020__33[[#This Row],[Adj Close]]/DAX__2019_2020__33[[#This Row],[Close]])</f>
        <v>147.5267237624839</v>
      </c>
      <c r="E4906" s="50" t="s">
        <v>13775</v>
      </c>
      <c r="F4906" s="50" t="s">
        <v>13612</v>
      </c>
      <c r="G4906" s="50" t="s">
        <v>13673</v>
      </c>
      <c r="H4906" s="50" t="s">
        <v>13776</v>
      </c>
      <c r="I4906" s="50">
        <f>(DAX__2019_2020__33[[#This Row],[Adj Close]]-DAX__2019_2020__33[[#This Row],[Adj Open]])/DAX__2019_2020__33[[#This Row],[Adj Open]]</f>
        <v>-2.275721672125169E-3</v>
      </c>
      <c r="J4906" s="50">
        <f>DAX__2019_2020__33[[#This Row],[Adj Close]]-DAX__2019_2020__33[[#This Row],[Adj Open]]</f>
        <v>-0.33572976248390773</v>
      </c>
      <c r="K4906" s="50">
        <v>714883</v>
      </c>
    </row>
    <row r="4907" spans="1:11" x14ac:dyDescent="0.3">
      <c r="A4907" s="51" t="str">
        <f t="shared" si="81"/>
        <v>DB1.DE</v>
      </c>
      <c r="B4907" s="52" t="s">
        <v>443</v>
      </c>
      <c r="C4907" s="50" t="s">
        <v>13777</v>
      </c>
      <c r="D4907" s="50">
        <f>DAX__2019_2020__33[[#This Row],[Open]]*(DAX__2019_2020__33[[#This Row],[Adj Close]]/DAX__2019_2020__33[[#This Row],[Close]])</f>
        <v>146.47158952389307</v>
      </c>
      <c r="E4907" s="50" t="s">
        <v>13653</v>
      </c>
      <c r="F4907" s="50" t="s">
        <v>13743</v>
      </c>
      <c r="G4907" s="50" t="s">
        <v>6722</v>
      </c>
      <c r="H4907" s="50" t="s">
        <v>13778</v>
      </c>
      <c r="I4907" s="50">
        <f>(DAX__2019_2020__33[[#This Row],[Adj Close]]-DAX__2019_2020__33[[#This Row],[Adj Open]])/DAX__2019_2020__33[[#This Row],[Adj Open]]</f>
        <v>6.5487886027922092E-3</v>
      </c>
      <c r="J4907" s="50">
        <f>DAX__2019_2020__33[[#This Row],[Adj Close]]-DAX__2019_2020__33[[#This Row],[Adj Open]]</f>
        <v>0.95921147610692969</v>
      </c>
      <c r="K4907" s="50">
        <v>879608</v>
      </c>
    </row>
    <row r="4908" spans="1:11" x14ac:dyDescent="0.3">
      <c r="A4908" s="51" t="str">
        <f t="shared" si="81"/>
        <v>DB1.DE</v>
      </c>
      <c r="B4908" s="52" t="s">
        <v>444</v>
      </c>
      <c r="C4908" s="50" t="s">
        <v>13779</v>
      </c>
      <c r="D4908" s="50">
        <f>DAX__2019_2020__33[[#This Row],[Open]]*(DAX__2019_2020__33[[#This Row],[Adj Close]]/DAX__2019_2020__33[[#This Row],[Close]])</f>
        <v>148.39003128028338</v>
      </c>
      <c r="E4908" s="50" t="s">
        <v>7150</v>
      </c>
      <c r="F4908" s="50" t="s">
        <v>13780</v>
      </c>
      <c r="G4908" s="50" t="s">
        <v>7167</v>
      </c>
      <c r="H4908" s="50" t="s">
        <v>13781</v>
      </c>
      <c r="I4908" s="50">
        <f>(DAX__2019_2020__33[[#This Row],[Adj Close]]-DAX__2019_2020__33[[#This Row],[Adj Open]])/DAX__2019_2020__33[[#This Row],[Adj Open]]</f>
        <v>-1.2281797264676122E-2</v>
      </c>
      <c r="J4908" s="50">
        <f>DAX__2019_2020__33[[#This Row],[Adj Close]]-DAX__2019_2020__33[[#This Row],[Adj Open]]</f>
        <v>-1.8224962802833886</v>
      </c>
      <c r="K4908" s="50">
        <v>695048</v>
      </c>
    </row>
    <row r="4909" spans="1:11" x14ac:dyDescent="0.3">
      <c r="A4909" s="51" t="str">
        <f t="shared" si="81"/>
        <v>DB1.DE</v>
      </c>
      <c r="B4909" s="52" t="s">
        <v>445</v>
      </c>
      <c r="C4909" s="50" t="s">
        <v>12164</v>
      </c>
      <c r="D4909" s="50">
        <f>DAX__2019_2020__33[[#This Row],[Open]]*(DAX__2019_2020__33[[#This Row],[Adj Close]]/DAX__2019_2020__33[[#This Row],[Close]])</f>
        <v>144.64909942547928</v>
      </c>
      <c r="E4909" s="50" t="s">
        <v>13630</v>
      </c>
      <c r="F4909" s="50" t="s">
        <v>13597</v>
      </c>
      <c r="G4909" s="50" t="s">
        <v>13782</v>
      </c>
      <c r="H4909" s="50" t="s">
        <v>13783</v>
      </c>
      <c r="I4909" s="50">
        <f>(DAX__2019_2020__33[[#This Row],[Adj Close]]-DAX__2019_2020__33[[#This Row],[Adj Open]])/DAX__2019_2020__33[[#This Row],[Adj Open]]</f>
        <v>-1.3262400266661847E-3</v>
      </c>
      <c r="J4909" s="50">
        <f>DAX__2019_2020__33[[#This Row],[Adj Close]]-DAX__2019_2020__33[[#This Row],[Adj Open]]</f>
        <v>-0.19183942547928723</v>
      </c>
      <c r="K4909" s="50">
        <v>841351</v>
      </c>
    </row>
    <row r="4910" spans="1:11" x14ac:dyDescent="0.3">
      <c r="A4910" s="51" t="str">
        <f t="shared" si="81"/>
        <v>DB1.DE</v>
      </c>
      <c r="B4910" s="52" t="s">
        <v>446</v>
      </c>
      <c r="C4910" s="50" t="s">
        <v>13729</v>
      </c>
      <c r="D4910" s="50">
        <f>DAX__2019_2020__33[[#This Row],[Open]]*(DAX__2019_2020__33[[#This Row],[Adj Close]]/DAX__2019_2020__33[[#This Row],[Close]])</f>
        <v>143.25824348276794</v>
      </c>
      <c r="E4910" s="50" t="s">
        <v>13784</v>
      </c>
      <c r="F4910" s="50" t="s">
        <v>13759</v>
      </c>
      <c r="G4910" s="50" t="s">
        <v>13589</v>
      </c>
      <c r="H4910" s="50" t="s">
        <v>13785</v>
      </c>
      <c r="I4910" s="50">
        <f>(DAX__2019_2020__33[[#This Row],[Adj Close]]-DAX__2019_2020__33[[#This Row],[Adj Open]])/DAX__2019_2020__33[[#This Row],[Adj Open]]</f>
        <v>6.6950784052848022E-4</v>
      </c>
      <c r="J4910" s="50">
        <f>DAX__2019_2020__33[[#This Row],[Adj Close]]-DAX__2019_2020__33[[#This Row],[Adj Open]]</f>
        <v>9.5912517232051187E-2</v>
      </c>
      <c r="K4910" s="50">
        <v>753355</v>
      </c>
    </row>
    <row r="4911" spans="1:11" x14ac:dyDescent="0.3">
      <c r="A4911" s="51" t="str">
        <f t="shared" si="81"/>
        <v>DB1.DE</v>
      </c>
      <c r="B4911" s="52" t="s">
        <v>447</v>
      </c>
      <c r="C4911" s="50" t="s">
        <v>13725</v>
      </c>
      <c r="D4911" s="50">
        <f>DAX__2019_2020__33[[#This Row],[Open]]*(DAX__2019_2020__33[[#This Row],[Adj Close]]/DAX__2019_2020__33[[#This Row],[Close]])</f>
        <v>140.66836318030136</v>
      </c>
      <c r="E4911" s="50" t="s">
        <v>13786</v>
      </c>
      <c r="F4911" s="50" t="s">
        <v>13488</v>
      </c>
      <c r="G4911" s="50" t="s">
        <v>12147</v>
      </c>
      <c r="H4911" s="50" t="s">
        <v>13787</v>
      </c>
      <c r="I4911" s="50">
        <f>(DAX__2019_2020__33[[#This Row],[Adj Close]]-DAX__2019_2020__33[[#This Row],[Adj Open]])/DAX__2019_2020__33[[#This Row],[Adj Open]]</f>
        <v>1.6024589813484862E-2</v>
      </c>
      <c r="J4911" s="50">
        <f>DAX__2019_2020__33[[#This Row],[Adj Close]]-DAX__2019_2020__33[[#This Row],[Adj Open]]</f>
        <v>2.2541528196986462</v>
      </c>
      <c r="K4911" s="50">
        <v>499363</v>
      </c>
    </row>
    <row r="4912" spans="1:11" x14ac:dyDescent="0.3">
      <c r="A4912" s="51" t="str">
        <f t="shared" si="81"/>
        <v>DB1.DE</v>
      </c>
      <c r="B4912" s="52" t="s">
        <v>448</v>
      </c>
      <c r="C4912" s="50" t="s">
        <v>13745</v>
      </c>
      <c r="D4912" s="50">
        <f>DAX__2019_2020__33[[#This Row],[Open]]*(DAX__2019_2020__33[[#This Row],[Adj Close]]/DAX__2019_2020__33[[#This Row],[Close]])</f>
        <v>144.88890812739234</v>
      </c>
      <c r="E4912" s="50" t="s">
        <v>13788</v>
      </c>
      <c r="F4912" s="50" t="s">
        <v>13602</v>
      </c>
      <c r="G4912" s="50" t="s">
        <v>13789</v>
      </c>
      <c r="H4912" s="50" t="s">
        <v>13790</v>
      </c>
      <c r="I4912" s="50">
        <f>(DAX__2019_2020__33[[#This Row],[Adj Close]]-DAX__2019_2020__33[[#This Row],[Adj Open]])/DAX__2019_2020__33[[#This Row],[Adj Open]]</f>
        <v>2.4495179917341573E-2</v>
      </c>
      <c r="J4912" s="50">
        <f>DAX__2019_2020__33[[#This Row],[Adj Close]]-DAX__2019_2020__33[[#This Row],[Adj Open]]</f>
        <v>3.5490798726076491</v>
      </c>
      <c r="K4912" s="50">
        <v>985589</v>
      </c>
    </row>
    <row r="4913" spans="1:11" x14ac:dyDescent="0.3">
      <c r="A4913" s="51" t="str">
        <f t="shared" si="81"/>
        <v>DB1.DE</v>
      </c>
      <c r="B4913" s="52" t="s">
        <v>449</v>
      </c>
      <c r="C4913" s="50" t="s">
        <v>13789</v>
      </c>
      <c r="D4913" s="50">
        <f>DAX__2019_2020__33[[#This Row],[Open]]*(DAX__2019_2020__33[[#This Row],[Adj Close]]/DAX__2019_2020__33[[#This Row],[Close]])</f>
        <v>148.43796915879392</v>
      </c>
      <c r="E4913" s="50" t="s">
        <v>13791</v>
      </c>
      <c r="F4913" s="50" t="s">
        <v>13792</v>
      </c>
      <c r="G4913" s="50" t="s">
        <v>13788</v>
      </c>
      <c r="H4913" s="50" t="s">
        <v>13793</v>
      </c>
      <c r="I4913" s="50">
        <f>(DAX__2019_2020__33[[#This Row],[Adj Close]]-DAX__2019_2020__33[[#This Row],[Adj Open]])/DAX__2019_2020__33[[#This Row],[Adj Open]]</f>
        <v>7.7544232633277978E-3</v>
      </c>
      <c r="J4913" s="50">
        <f>DAX__2019_2020__33[[#This Row],[Adj Close]]-DAX__2019_2020__33[[#This Row],[Adj Open]]</f>
        <v>1.1510508412060858</v>
      </c>
      <c r="K4913" s="50">
        <v>632549</v>
      </c>
    </row>
    <row r="4914" spans="1:11" x14ac:dyDescent="0.3">
      <c r="A4914" s="51" t="str">
        <f t="shared" si="81"/>
        <v>DB1.DE</v>
      </c>
      <c r="B4914" s="52" t="s">
        <v>450</v>
      </c>
      <c r="C4914" s="50" t="s">
        <v>13794</v>
      </c>
      <c r="D4914" s="50">
        <f>DAX__2019_2020__33[[#This Row],[Open]]*(DAX__2019_2020__33[[#This Row],[Adj Close]]/DAX__2019_2020__33[[#This Row],[Close]])</f>
        <v>149.30126073881812</v>
      </c>
      <c r="E4914" s="50" t="s">
        <v>13791</v>
      </c>
      <c r="F4914" s="50" t="s">
        <v>13650</v>
      </c>
      <c r="G4914" s="50" t="s">
        <v>13795</v>
      </c>
      <c r="H4914" s="50" t="s">
        <v>13796</v>
      </c>
      <c r="I4914" s="50">
        <f>(DAX__2019_2020__33[[#This Row],[Adj Close]]-DAX__2019_2020__33[[#This Row],[Adj Open]])/DAX__2019_2020__33[[#This Row],[Adj Open]]</f>
        <v>-3.2123354916414695E-3</v>
      </c>
      <c r="J4914" s="50">
        <f>DAX__2019_2020__33[[#This Row],[Adj Close]]-DAX__2019_2020__33[[#This Row],[Adj Open]]</f>
        <v>-0.47960573881812252</v>
      </c>
      <c r="K4914" s="50">
        <v>563699</v>
      </c>
    </row>
    <row r="4915" spans="1:11" x14ac:dyDescent="0.3">
      <c r="A4915" s="51" t="str">
        <f t="shared" si="81"/>
        <v>DB1.DE</v>
      </c>
      <c r="B4915" s="52" t="s">
        <v>451</v>
      </c>
      <c r="C4915" s="50" t="s">
        <v>13797</v>
      </c>
      <c r="D4915" s="50">
        <f>DAX__2019_2020__33[[#This Row],[Open]]*(DAX__2019_2020__33[[#This Row],[Adj Close]]/DAX__2019_2020__33[[#This Row],[Close]])</f>
        <v>149.82882470047784</v>
      </c>
      <c r="E4915" s="50" t="s">
        <v>13798</v>
      </c>
      <c r="F4915" s="50" t="s">
        <v>13740</v>
      </c>
      <c r="G4915" s="50" t="s">
        <v>13799</v>
      </c>
      <c r="H4915" s="50" t="s">
        <v>13800</v>
      </c>
      <c r="I4915" s="50">
        <f>(DAX__2019_2020__33[[#This Row],[Adj Close]]-DAX__2019_2020__33[[#This Row],[Adj Open]])/DAX__2019_2020__33[[#This Row],[Adj Open]]</f>
        <v>1.4084488106616191E-2</v>
      </c>
      <c r="J4915" s="50">
        <f>DAX__2019_2020__33[[#This Row],[Adj Close]]-DAX__2019_2020__33[[#This Row],[Adj Open]]</f>
        <v>2.1102622995221623</v>
      </c>
      <c r="K4915" s="50">
        <v>1644561</v>
      </c>
    </row>
    <row r="4916" spans="1:11" x14ac:dyDescent="0.3">
      <c r="A4916" s="51" t="str">
        <f t="shared" si="81"/>
        <v>DB1.DE</v>
      </c>
      <c r="B4916" s="52" t="s">
        <v>452</v>
      </c>
      <c r="C4916" s="50" t="s">
        <v>6759</v>
      </c>
      <c r="D4916" s="50">
        <f>DAX__2019_2020__33[[#This Row],[Open]]*(DAX__2019_2020__33[[#This Row],[Adj Close]]/DAX__2019_2020__33[[#This Row],[Close]])</f>
        <v>150.97989408854014</v>
      </c>
      <c r="E4916" s="50" t="s">
        <v>13801</v>
      </c>
      <c r="F4916" s="50" t="s">
        <v>13802</v>
      </c>
      <c r="G4916" s="50" t="s">
        <v>13803</v>
      </c>
      <c r="H4916" s="50" t="s">
        <v>13804</v>
      </c>
      <c r="I4916" s="50">
        <f>(DAX__2019_2020__33[[#This Row],[Adj Close]]-DAX__2019_2020__33[[#This Row],[Adj Open]])/DAX__2019_2020__33[[#This Row],[Adj Open]]</f>
        <v>6.3536215890839403E-4</v>
      </c>
      <c r="J4916" s="50">
        <f>DAX__2019_2020__33[[#This Row],[Adj Close]]-DAX__2019_2020__33[[#This Row],[Adj Open]]</f>
        <v>9.5926911459855546E-2</v>
      </c>
      <c r="K4916" s="50">
        <v>482869</v>
      </c>
    </row>
    <row r="4917" spans="1:11" x14ac:dyDescent="0.3">
      <c r="A4917" s="51" t="str">
        <f t="shared" si="81"/>
        <v>DB1.DE</v>
      </c>
      <c r="B4917" s="52" t="s">
        <v>453</v>
      </c>
      <c r="C4917" s="50" t="s">
        <v>13805</v>
      </c>
      <c r="D4917" s="50">
        <f>DAX__2019_2020__33[[#This Row],[Open]]*(DAX__2019_2020__33[[#This Row],[Adj Close]]/DAX__2019_2020__33[[#This Row],[Close]])</f>
        <v>151.60338086521094</v>
      </c>
      <c r="E4917" s="50" t="s">
        <v>13806</v>
      </c>
      <c r="F4917" s="50" t="s">
        <v>13803</v>
      </c>
      <c r="G4917" s="50" t="s">
        <v>7142</v>
      </c>
      <c r="H4917" s="50" t="s">
        <v>13807</v>
      </c>
      <c r="I4917" s="50">
        <f>(DAX__2019_2020__33[[#This Row],[Adj Close]]-DAX__2019_2020__33[[#This Row],[Adj Open]])/DAX__2019_2020__33[[#This Row],[Adj Open]]</f>
        <v>2.3726668325340029E-2</v>
      </c>
      <c r="J4917" s="50">
        <f>DAX__2019_2020__33[[#This Row],[Adj Close]]-DAX__2019_2020__33[[#This Row],[Adj Open]]</f>
        <v>3.597043134789061</v>
      </c>
      <c r="K4917" s="50">
        <v>653817</v>
      </c>
    </row>
    <row r="4918" spans="1:11" x14ac:dyDescent="0.3">
      <c r="A4918" s="51" t="str">
        <f t="shared" si="81"/>
        <v>DB1.DE</v>
      </c>
      <c r="B4918" s="52" t="s">
        <v>454</v>
      </c>
      <c r="C4918" s="50" t="s">
        <v>13808</v>
      </c>
      <c r="D4918" s="50">
        <f>DAX__2019_2020__33[[#This Row],[Open]]*(DAX__2019_2020__33[[#This Row],[Adj Close]]/DAX__2019_2020__33[[#This Row],[Close]])</f>
        <v>154.28917586874053</v>
      </c>
      <c r="E4918" s="50" t="s">
        <v>13809</v>
      </c>
      <c r="F4918" s="50" t="s">
        <v>13810</v>
      </c>
      <c r="G4918" s="50" t="s">
        <v>13811</v>
      </c>
      <c r="H4918" s="50" t="s">
        <v>13812</v>
      </c>
      <c r="I4918" s="50">
        <f>(DAX__2019_2020__33[[#This Row],[Adj Close]]-DAX__2019_2020__33[[#This Row],[Adj Open]])/DAX__2019_2020__33[[#This Row],[Adj Open]]</f>
        <v>-3.2017462280977592E-2</v>
      </c>
      <c r="J4918" s="50">
        <f>DAX__2019_2020__33[[#This Row],[Adj Close]]-DAX__2019_2020__33[[#This Row],[Adj Open]]</f>
        <v>-4.9399478687405178</v>
      </c>
      <c r="K4918" s="50">
        <v>648177</v>
      </c>
    </row>
    <row r="4919" spans="1:11" x14ac:dyDescent="0.3">
      <c r="A4919" s="51" t="str">
        <f t="shared" si="81"/>
        <v>DB1.DE</v>
      </c>
      <c r="B4919" s="52" t="s">
        <v>455</v>
      </c>
      <c r="C4919" s="50" t="s">
        <v>13772</v>
      </c>
      <c r="D4919" s="50">
        <f>DAX__2019_2020__33[[#This Row],[Open]]*(DAX__2019_2020__33[[#This Row],[Adj Close]]/DAX__2019_2020__33[[#This Row],[Close]])</f>
        <v>149.39719133842752</v>
      </c>
      <c r="E4919" s="50" t="s">
        <v>13813</v>
      </c>
      <c r="F4919" s="50" t="s">
        <v>13814</v>
      </c>
      <c r="G4919" s="50" t="s">
        <v>13815</v>
      </c>
      <c r="H4919" s="50" t="s">
        <v>13816</v>
      </c>
      <c r="I4919" s="50">
        <f>(DAX__2019_2020__33[[#This Row],[Adj Close]]-DAX__2019_2020__33[[#This Row],[Adj Open]])/DAX__2019_2020__33[[#This Row],[Adj Open]]</f>
        <v>2.9534548956661345E-2</v>
      </c>
      <c r="J4919" s="50">
        <f>DAX__2019_2020__33[[#This Row],[Adj Close]]-DAX__2019_2020__33[[#This Row],[Adj Open]]</f>
        <v>4.4123786615724896</v>
      </c>
      <c r="K4919" s="50">
        <v>801320</v>
      </c>
    </row>
    <row r="4920" spans="1:11" x14ac:dyDescent="0.3">
      <c r="A4920" s="51" t="str">
        <f t="shared" si="81"/>
        <v>DB1.DE</v>
      </c>
      <c r="B4920" s="52" t="s">
        <v>456</v>
      </c>
      <c r="C4920" s="50" t="s">
        <v>13817</v>
      </c>
      <c r="D4920" s="50">
        <f>DAX__2019_2020__33[[#This Row],[Open]]*(DAX__2019_2020__33[[#This Row],[Adj Close]]/DAX__2019_2020__33[[#This Row],[Close]])</f>
        <v>154.38508993644996</v>
      </c>
      <c r="E4920" s="50" t="s">
        <v>3363</v>
      </c>
      <c r="F4920" s="50" t="s">
        <v>13818</v>
      </c>
      <c r="G4920" s="50" t="s">
        <v>13819</v>
      </c>
      <c r="H4920" s="50" t="s">
        <v>13820</v>
      </c>
      <c r="I4920" s="50">
        <f>(DAX__2019_2020__33[[#This Row],[Adj Close]]-DAX__2019_2020__33[[#This Row],[Adj Open]])/DAX__2019_2020__33[[#This Row],[Adj Open]]</f>
        <v>-7.4557130933030737E-3</v>
      </c>
      <c r="J4920" s="50">
        <f>DAX__2019_2020__33[[#This Row],[Adj Close]]-DAX__2019_2020__33[[#This Row],[Adj Open]]</f>
        <v>-1.1510509364499626</v>
      </c>
      <c r="K4920" s="50">
        <v>542857</v>
      </c>
    </row>
    <row r="4921" spans="1:11" x14ac:dyDescent="0.3">
      <c r="A4921" s="51" t="str">
        <f t="shared" si="81"/>
        <v>DB1.DE</v>
      </c>
      <c r="B4921" s="52" t="s">
        <v>457</v>
      </c>
      <c r="C4921" s="50" t="s">
        <v>13821</v>
      </c>
      <c r="D4921" s="50">
        <f>DAX__2019_2020__33[[#This Row],[Open]]*(DAX__2019_2020__33[[#This Row],[Adj Close]]/DAX__2019_2020__33[[#This Row],[Close]])</f>
        <v>153.13811754507117</v>
      </c>
      <c r="E4921" s="50" t="s">
        <v>13822</v>
      </c>
      <c r="F4921" s="50" t="s">
        <v>13823</v>
      </c>
      <c r="G4921" s="50" t="s">
        <v>13824</v>
      </c>
      <c r="H4921" s="50" t="s">
        <v>13825</v>
      </c>
      <c r="I4921" s="50">
        <f>(DAX__2019_2020__33[[#This Row],[Adj Close]]-DAX__2019_2020__33[[#This Row],[Adj Open]])/DAX__2019_2020__33[[#This Row],[Adj Open]]</f>
        <v>3.1320389526609538E-4</v>
      </c>
      <c r="J4921" s="50">
        <f>DAX__2019_2020__33[[#This Row],[Adj Close]]-DAX__2019_2020__33[[#This Row],[Adj Open]]</f>
        <v>4.7963454928833471E-2</v>
      </c>
      <c r="K4921" s="50">
        <v>556963</v>
      </c>
    </row>
    <row r="4922" spans="1:11" x14ac:dyDescent="0.3">
      <c r="A4922" s="51" t="str">
        <f t="shared" si="81"/>
        <v>DB1.DE</v>
      </c>
      <c r="B4922" s="52" t="s">
        <v>458</v>
      </c>
      <c r="C4922" s="50" t="s">
        <v>7123</v>
      </c>
      <c r="D4922" s="50">
        <f>DAX__2019_2020__33[[#This Row],[Open]]*(DAX__2019_2020__33[[#This Row],[Adj Close]]/DAX__2019_2020__33[[#This Row],[Close]])</f>
        <v>153.47384302749748</v>
      </c>
      <c r="E4922" s="50" t="s">
        <v>13826</v>
      </c>
      <c r="F4922" s="50" t="s">
        <v>13827</v>
      </c>
      <c r="G4922" s="50" t="s">
        <v>13828</v>
      </c>
      <c r="H4922" s="50" t="s">
        <v>13829</v>
      </c>
      <c r="I4922" s="50">
        <f>(DAX__2019_2020__33[[#This Row],[Adj Close]]-DAX__2019_2020__33[[#This Row],[Adj Open]])/DAX__2019_2020__33[[#This Row],[Adj Open]]</f>
        <v>6.5625187500001087E-3</v>
      </c>
      <c r="J4922" s="50">
        <f>DAX__2019_2020__33[[#This Row],[Adj Close]]-DAX__2019_2020__33[[#This Row],[Adj Open]]</f>
        <v>1.0071749725025256</v>
      </c>
      <c r="K4922" s="50">
        <v>701215</v>
      </c>
    </row>
    <row r="4923" spans="1:11" x14ac:dyDescent="0.3">
      <c r="A4923" s="51" t="str">
        <f t="shared" si="81"/>
        <v>DB1.DE</v>
      </c>
      <c r="B4923" s="52" t="s">
        <v>459</v>
      </c>
      <c r="C4923" s="50" t="s">
        <v>7135</v>
      </c>
      <c r="D4923" s="50">
        <f>DAX__2019_2020__33[[#This Row],[Open]]*(DAX__2019_2020__33[[#This Row],[Adj Close]]/DAX__2019_2020__33[[#This Row],[Close]])</f>
        <v>155.7759368323855</v>
      </c>
      <c r="E4923" s="50" t="s">
        <v>13830</v>
      </c>
      <c r="F4923" s="50" t="s">
        <v>13824</v>
      </c>
      <c r="G4923" s="50" t="s">
        <v>13831</v>
      </c>
      <c r="H4923" s="50" t="s">
        <v>13832</v>
      </c>
      <c r="I4923" s="50">
        <f>(DAX__2019_2020__33[[#This Row],[Adj Close]]-DAX__2019_2020__33[[#This Row],[Adj Open]])/DAX__2019_2020__33[[#This Row],[Adj Open]]</f>
        <v>-2.4630173323774412E-3</v>
      </c>
      <c r="J4923" s="50">
        <f>DAX__2019_2020__33[[#This Row],[Adj Close]]-DAX__2019_2020__33[[#This Row],[Adj Open]]</f>
        <v>-0.38367883238549894</v>
      </c>
      <c r="K4923" s="50">
        <v>540403</v>
      </c>
    </row>
    <row r="4924" spans="1:11" x14ac:dyDescent="0.3">
      <c r="A4924" s="51" t="str">
        <f t="shared" si="81"/>
        <v>DB1.DE</v>
      </c>
      <c r="B4924" s="52" t="s">
        <v>460</v>
      </c>
      <c r="C4924" s="50" t="s">
        <v>13833</v>
      </c>
      <c r="D4924" s="50">
        <f>DAX__2019_2020__33[[#This Row],[Open]]*(DAX__2019_2020__33[[#This Row],[Adj Close]]/DAX__2019_2020__33[[#This Row],[Close]])</f>
        <v>157.26272076629525</v>
      </c>
      <c r="E4924" s="50" t="s">
        <v>13834</v>
      </c>
      <c r="F4924" s="50" t="s">
        <v>13835</v>
      </c>
      <c r="G4924" s="50" t="s">
        <v>13836</v>
      </c>
      <c r="H4924" s="50" t="s">
        <v>13837</v>
      </c>
      <c r="I4924" s="50">
        <f>(DAX__2019_2020__33[[#This Row],[Adj Close]]-DAX__2019_2020__33[[#This Row],[Adj Open]])/DAX__2019_2020__33[[#This Row],[Adj Open]]</f>
        <v>9.1491309999840904E-3</v>
      </c>
      <c r="J4924" s="50">
        <f>DAX__2019_2020__33[[#This Row],[Adj Close]]-DAX__2019_2020__33[[#This Row],[Adj Open]]</f>
        <v>1.4388172337047536</v>
      </c>
      <c r="K4924" s="50">
        <v>642399</v>
      </c>
    </row>
    <row r="4925" spans="1:11" x14ac:dyDescent="0.3">
      <c r="A4925" s="51" t="str">
        <f t="shared" si="81"/>
        <v>DB1.DE</v>
      </c>
      <c r="B4925" s="52" t="s">
        <v>461</v>
      </c>
      <c r="C4925" s="50" t="s">
        <v>13838</v>
      </c>
      <c r="D4925" s="50">
        <f>DAX__2019_2020__33[[#This Row],[Open]]*(DAX__2019_2020__33[[#This Row],[Adj Close]]/DAX__2019_2020__33[[#This Row],[Close]])</f>
        <v>158.98930562272724</v>
      </c>
      <c r="E4925" s="50" t="s">
        <v>13839</v>
      </c>
      <c r="F4925" s="50" t="s">
        <v>6544</v>
      </c>
      <c r="G4925" s="50" t="s">
        <v>6623</v>
      </c>
      <c r="H4925" s="50" t="s">
        <v>13840</v>
      </c>
      <c r="I4925" s="50">
        <f>(DAX__2019_2020__33[[#This Row],[Adj Close]]-DAX__2019_2020__33[[#This Row],[Adj Open]])/DAX__2019_2020__33[[#This Row],[Adj Open]]</f>
        <v>-4.524886877827961E-3</v>
      </c>
      <c r="J4925" s="50">
        <f>DAX__2019_2020__33[[#This Row],[Adj Close]]-DAX__2019_2020__33[[#This Row],[Adj Open]]</f>
        <v>-0.71940862272725781</v>
      </c>
      <c r="K4925" s="50">
        <v>404372</v>
      </c>
    </row>
    <row r="4926" spans="1:11" x14ac:dyDescent="0.3">
      <c r="A4926" s="51" t="str">
        <f t="shared" si="81"/>
        <v>DB1.DE</v>
      </c>
      <c r="B4926" s="52" t="s">
        <v>462</v>
      </c>
      <c r="C4926" s="50" t="s">
        <v>13841</v>
      </c>
      <c r="D4926" s="50">
        <f>DAX__2019_2020__33[[#This Row],[Open]]*(DAX__2019_2020__33[[#This Row],[Adj Close]]/DAX__2019_2020__33[[#This Row],[Close]])</f>
        <v>161.2914105151377</v>
      </c>
      <c r="E4926" s="50" t="s">
        <v>13842</v>
      </c>
      <c r="F4926" s="50" t="s">
        <v>13838</v>
      </c>
      <c r="G4926" s="50" t="s">
        <v>13839</v>
      </c>
      <c r="H4926" s="50" t="s">
        <v>13843</v>
      </c>
      <c r="I4926" s="50">
        <f>(DAX__2019_2020__33[[#This Row],[Adj Close]]-DAX__2019_2020__33[[#This Row],[Adj Open]])/DAX__2019_2020__33[[#This Row],[Adj Open]]</f>
        <v>-5.9470712797050707E-3</v>
      </c>
      <c r="J4926" s="50">
        <f>DAX__2019_2020__33[[#This Row],[Adj Close]]-DAX__2019_2020__33[[#This Row],[Adj Open]]</f>
        <v>-0.95921151513769587</v>
      </c>
      <c r="K4926" s="50">
        <v>355314</v>
      </c>
    </row>
    <row r="4927" spans="1:11" x14ac:dyDescent="0.3">
      <c r="A4927" s="51" t="str">
        <f t="shared" si="81"/>
        <v>DB1.DE</v>
      </c>
      <c r="B4927" s="52" t="s">
        <v>463</v>
      </c>
      <c r="C4927" s="50" t="s">
        <v>6624</v>
      </c>
      <c r="D4927" s="50">
        <f>DAX__2019_2020__33[[#This Row],[Open]]*(DAX__2019_2020__33[[#This Row],[Adj Close]]/DAX__2019_2020__33[[#This Row],[Close]])</f>
        <v>159.99648604192029</v>
      </c>
      <c r="E4927" s="50" t="s">
        <v>13844</v>
      </c>
      <c r="F4927" s="50" t="s">
        <v>13845</v>
      </c>
      <c r="G4927" s="50" t="s">
        <v>13844</v>
      </c>
      <c r="H4927" s="50" t="s">
        <v>13846</v>
      </c>
      <c r="I4927" s="50">
        <f>(DAX__2019_2020__33[[#This Row],[Adj Close]]-DAX__2019_2020__33[[#This Row],[Adj Open]])/DAX__2019_2020__33[[#This Row],[Adj Open]]</f>
        <v>7.1942264893125442E-3</v>
      </c>
      <c r="J4927" s="50">
        <f>DAX__2019_2020__33[[#This Row],[Adj Close]]-DAX__2019_2020__33[[#This Row],[Adj Open]]</f>
        <v>1.1510509580797077</v>
      </c>
      <c r="K4927" s="50">
        <v>364673</v>
      </c>
    </row>
    <row r="4928" spans="1:11" x14ac:dyDescent="0.3">
      <c r="A4928" s="51" t="str">
        <f t="shared" si="81"/>
        <v>DB1.DE</v>
      </c>
      <c r="B4928" s="52" t="s">
        <v>464</v>
      </c>
      <c r="C4928" s="50" t="s">
        <v>13847</v>
      </c>
      <c r="D4928" s="50">
        <f>DAX__2019_2020__33[[#This Row],[Open]]*(DAX__2019_2020__33[[#This Row],[Adj Close]]/DAX__2019_2020__33[[#This Row],[Close]])</f>
        <v>159.9485224281263</v>
      </c>
      <c r="E4928" s="50" t="s">
        <v>13848</v>
      </c>
      <c r="F4928" s="50" t="s">
        <v>13849</v>
      </c>
      <c r="G4928" s="50" t="s">
        <v>13850</v>
      </c>
      <c r="H4928" s="50" t="s">
        <v>13851</v>
      </c>
      <c r="I4928" s="50">
        <f>(DAX__2019_2020__33[[#This Row],[Adj Close]]-DAX__2019_2020__33[[#This Row],[Adj Open]])/DAX__2019_2020__33[[#This Row],[Adj Open]]</f>
        <v>-1.199382308845587E-3</v>
      </c>
      <c r="J4928" s="50">
        <f>DAX__2019_2020__33[[#This Row],[Adj Close]]-DAX__2019_2020__33[[#This Row],[Adj Open]]</f>
        <v>-0.19183942812628629</v>
      </c>
      <c r="K4928" s="50">
        <v>509648</v>
      </c>
    </row>
    <row r="4929" spans="1:11" x14ac:dyDescent="0.3">
      <c r="A4929" s="51" t="str">
        <f t="shared" si="81"/>
        <v>DB1.DE</v>
      </c>
      <c r="B4929" s="52" t="s">
        <v>465</v>
      </c>
      <c r="C4929" s="50" t="s">
        <v>13852</v>
      </c>
      <c r="D4929" s="50">
        <f>DAX__2019_2020__33[[#This Row],[Open]]*(DAX__2019_2020__33[[#This Row],[Adj Close]]/DAX__2019_2020__33[[#This Row],[Close]])</f>
        <v>160.23629827504018</v>
      </c>
      <c r="E4929" s="50" t="s">
        <v>13853</v>
      </c>
      <c r="F4929" s="50" t="s">
        <v>13854</v>
      </c>
      <c r="G4929" s="50" t="s">
        <v>6656</v>
      </c>
      <c r="H4929" s="50" t="s">
        <v>13855</v>
      </c>
      <c r="I4929" s="50">
        <f>(DAX__2019_2020__33[[#This Row],[Adj Close]]-DAX__2019_2020__33[[#This Row],[Adj Open]])/DAX__2019_2020__33[[#This Row],[Adj Open]]</f>
        <v>-1.0475905229406132E-2</v>
      </c>
      <c r="J4929" s="50">
        <f>DAX__2019_2020__33[[#This Row],[Adj Close]]-DAX__2019_2020__33[[#This Row],[Adj Open]]</f>
        <v>-1.6786202750401742</v>
      </c>
      <c r="K4929" s="50">
        <v>367963</v>
      </c>
    </row>
    <row r="4930" spans="1:11" x14ac:dyDescent="0.3">
      <c r="A4930" s="51" t="str">
        <f t="shared" si="81"/>
        <v>DB1.DE</v>
      </c>
      <c r="B4930" s="52" t="s">
        <v>466</v>
      </c>
      <c r="C4930" s="50" t="s">
        <v>13856</v>
      </c>
      <c r="D4930" s="50">
        <f>DAX__2019_2020__33[[#This Row],[Open]]*(DAX__2019_2020__33[[#This Row],[Adj Close]]/DAX__2019_2020__33[[#This Row],[Close]])</f>
        <v>158.22194109297544</v>
      </c>
      <c r="E4930" s="50" t="s">
        <v>13857</v>
      </c>
      <c r="F4930" s="50" t="s">
        <v>13858</v>
      </c>
      <c r="G4930" s="50" t="s">
        <v>7085</v>
      </c>
      <c r="H4930" s="50" t="s">
        <v>13859</v>
      </c>
      <c r="I4930" s="50">
        <f>(DAX__2019_2020__33[[#This Row],[Adj Close]]-DAX__2019_2020__33[[#This Row],[Adj Open]])/DAX__2019_2020__33[[#This Row],[Adj Open]]</f>
        <v>6.9718643280728045E-3</v>
      </c>
      <c r="J4930" s="50">
        <f>DAX__2019_2020__33[[#This Row],[Adj Close]]-DAX__2019_2020__33[[#This Row],[Adj Open]]</f>
        <v>1.103101907024552</v>
      </c>
      <c r="K4930" s="50">
        <v>413069</v>
      </c>
    </row>
    <row r="4931" spans="1:11" x14ac:dyDescent="0.3">
      <c r="A4931" s="51" t="str">
        <f t="shared" ref="A4931:A4994" si="82">"DB1.DE"</f>
        <v>DB1.DE</v>
      </c>
      <c r="B4931" s="52" t="s">
        <v>467</v>
      </c>
      <c r="C4931" s="50" t="s">
        <v>13860</v>
      </c>
      <c r="D4931" s="50">
        <f>DAX__2019_2020__33[[#This Row],[Open]]*(DAX__2019_2020__33[[#This Row],[Adj Close]]/DAX__2019_2020__33[[#This Row],[Close]])</f>
        <v>162.34654143617342</v>
      </c>
      <c r="E4931" s="50" t="s">
        <v>7099</v>
      </c>
      <c r="F4931" s="50" t="s">
        <v>13861</v>
      </c>
      <c r="G4931" s="50" t="s">
        <v>13862</v>
      </c>
      <c r="H4931" s="50" t="s">
        <v>13863</v>
      </c>
      <c r="I4931" s="50">
        <f>(DAX__2019_2020__33[[#This Row],[Adj Close]]-DAX__2019_2020__33[[#This Row],[Adj Open]])/DAX__2019_2020__33[[#This Row],[Adj Open]]</f>
        <v>-6.7946469719349688E-3</v>
      </c>
      <c r="J4931" s="50">
        <f>DAX__2019_2020__33[[#This Row],[Adj Close]]-DAX__2019_2020__33[[#This Row],[Adj Open]]</f>
        <v>-1.1030874361734107</v>
      </c>
      <c r="K4931" s="50">
        <v>411861</v>
      </c>
    </row>
    <row r="4932" spans="1:11" x14ac:dyDescent="0.3">
      <c r="A4932" s="51" t="str">
        <f t="shared" si="82"/>
        <v>DB1.DE</v>
      </c>
      <c r="B4932" s="52" t="s">
        <v>468</v>
      </c>
      <c r="C4932" s="50" t="s">
        <v>7085</v>
      </c>
      <c r="D4932" s="50">
        <f>DAX__2019_2020__33[[#This Row],[Open]]*(DAX__2019_2020__33[[#This Row],[Adj Close]]/DAX__2019_2020__33[[#This Row],[Close]])</f>
        <v>159.32503099485808</v>
      </c>
      <c r="E4932" s="50" t="s">
        <v>13864</v>
      </c>
      <c r="F4932" s="50" t="s">
        <v>13865</v>
      </c>
      <c r="G4932" s="50" t="s">
        <v>13866</v>
      </c>
      <c r="H4932" s="50" t="s">
        <v>13867</v>
      </c>
      <c r="I4932" s="50">
        <f>(DAX__2019_2020__33[[#This Row],[Adj Close]]-DAX__2019_2020__33[[#This Row],[Adj Open]])/DAX__2019_2020__33[[#This Row],[Adj Open]]</f>
        <v>-1.6857332323034352E-2</v>
      </c>
      <c r="J4932" s="50">
        <f>DAX__2019_2020__33[[#This Row],[Adj Close]]-DAX__2019_2020__33[[#This Row],[Adj Open]]</f>
        <v>-2.685794994858071</v>
      </c>
      <c r="K4932" s="50">
        <v>712902</v>
      </c>
    </row>
    <row r="4933" spans="1:11" x14ac:dyDescent="0.3">
      <c r="A4933" s="51" t="str">
        <f t="shared" si="82"/>
        <v>DB1.DE</v>
      </c>
      <c r="B4933" s="52" t="s">
        <v>469</v>
      </c>
      <c r="C4933" s="50" t="s">
        <v>13868</v>
      </c>
      <c r="D4933" s="50">
        <f>DAX__2019_2020__33[[#This Row],[Open]]*(DAX__2019_2020__33[[#This Row],[Adj Close]]/DAX__2019_2020__33[[#This Row],[Close]])</f>
        <v>156.87903726966667</v>
      </c>
      <c r="E4933" s="50" t="s">
        <v>13869</v>
      </c>
      <c r="F4933" s="50" t="s">
        <v>13870</v>
      </c>
      <c r="G4933" s="50" t="s">
        <v>13871</v>
      </c>
      <c r="H4933" s="50" t="s">
        <v>13872</v>
      </c>
      <c r="I4933" s="50">
        <f>(DAX__2019_2020__33[[#This Row],[Adj Close]]-DAX__2019_2020__33[[#This Row],[Adj Open]])/DAX__2019_2020__33[[#This Row],[Adj Open]]</f>
        <v>3.0571690053714201E-3</v>
      </c>
      <c r="J4933" s="50">
        <f>DAX__2019_2020__33[[#This Row],[Adj Close]]-DAX__2019_2020__33[[#This Row],[Adj Open]]</f>
        <v>0.47960573033333276</v>
      </c>
      <c r="K4933" s="50">
        <v>656195</v>
      </c>
    </row>
    <row r="4934" spans="1:11" x14ac:dyDescent="0.3">
      <c r="A4934" s="51" t="str">
        <f t="shared" si="82"/>
        <v>DB1.DE</v>
      </c>
      <c r="B4934" s="52" t="s">
        <v>470</v>
      </c>
      <c r="C4934" s="50" t="s">
        <v>13866</v>
      </c>
      <c r="D4934" s="50">
        <f>DAX__2019_2020__33[[#This Row],[Open]]*(DAX__2019_2020__33[[#This Row],[Adj Close]]/DAX__2019_2020__33[[#This Row],[Close]])</f>
        <v>156.63923732119272</v>
      </c>
      <c r="E4934" s="50" t="s">
        <v>13873</v>
      </c>
      <c r="F4934" s="50" t="s">
        <v>13874</v>
      </c>
      <c r="G4934" s="50" t="s">
        <v>6664</v>
      </c>
      <c r="H4934" s="50" t="s">
        <v>13875</v>
      </c>
      <c r="I4934" s="50">
        <f>(DAX__2019_2020__33[[#This Row],[Adj Close]]-DAX__2019_2020__33[[#This Row],[Adj Open]])/DAX__2019_2020__33[[#This Row],[Adj Open]]</f>
        <v>-1.8371279515530825E-3</v>
      </c>
      <c r="J4934" s="50">
        <f>DAX__2019_2020__33[[#This Row],[Adj Close]]-DAX__2019_2020__33[[#This Row],[Adj Open]]</f>
        <v>-0.28776632119271994</v>
      </c>
      <c r="K4934" s="50">
        <v>487968</v>
      </c>
    </row>
    <row r="4935" spans="1:11" x14ac:dyDescent="0.3">
      <c r="A4935" s="51" t="str">
        <f t="shared" si="82"/>
        <v>DB1.DE</v>
      </c>
      <c r="B4935" s="52" t="s">
        <v>471</v>
      </c>
      <c r="C4935" s="50" t="s">
        <v>7131</v>
      </c>
      <c r="D4935" s="50">
        <f>DAX__2019_2020__33[[#This Row],[Open]]*(DAX__2019_2020__33[[#This Row],[Adj Close]]/DAX__2019_2020__33[[#This Row],[Close]])</f>
        <v>156.54331718636544</v>
      </c>
      <c r="E4935" s="50" t="s">
        <v>7079</v>
      </c>
      <c r="F4935" s="50" t="s">
        <v>13876</v>
      </c>
      <c r="G4935" s="50" t="s">
        <v>13870</v>
      </c>
      <c r="H4935" s="50" t="s">
        <v>13877</v>
      </c>
      <c r="I4935" s="50">
        <f>(DAX__2019_2020__33[[#This Row],[Adj Close]]-DAX__2019_2020__33[[#This Row],[Adj Open]])/DAX__2019_2020__33[[#This Row],[Adj Open]]</f>
        <v>-4.2891973827671476E-3</v>
      </c>
      <c r="J4935" s="50">
        <f>DAX__2019_2020__33[[#This Row],[Adj Close]]-DAX__2019_2020__33[[#This Row],[Adj Open]]</f>
        <v>-0.67144518636544603</v>
      </c>
      <c r="K4935" s="50">
        <v>600209</v>
      </c>
    </row>
    <row r="4936" spans="1:11" x14ac:dyDescent="0.3">
      <c r="A4936" s="51" t="str">
        <f t="shared" si="82"/>
        <v>DB1.DE</v>
      </c>
      <c r="B4936" s="52" t="s">
        <v>472</v>
      </c>
      <c r="C4936" s="50" t="s">
        <v>13874</v>
      </c>
      <c r="D4936" s="50">
        <f>DAX__2019_2020__33[[#This Row],[Open]]*(DAX__2019_2020__33[[#This Row],[Adj Close]]/DAX__2019_2020__33[[#This Row],[Close]])</f>
        <v>155.53614399332997</v>
      </c>
      <c r="E4936" s="50" t="s">
        <v>6700</v>
      </c>
      <c r="F4936" s="50" t="s">
        <v>13878</v>
      </c>
      <c r="G4936" s="50" t="s">
        <v>13879</v>
      </c>
      <c r="H4936" s="50" t="s">
        <v>13880</v>
      </c>
      <c r="I4936" s="50">
        <f>(DAX__2019_2020__33[[#This Row],[Adj Close]]-DAX__2019_2020__33[[#This Row],[Adj Open]])/DAX__2019_2020__33[[#This Row],[Adj Open]]</f>
        <v>2.621030007562012E-2</v>
      </c>
      <c r="J4936" s="50">
        <f>DAX__2019_2020__33[[#This Row],[Adj Close]]-DAX__2019_2020__33[[#This Row],[Adj Open]]</f>
        <v>4.0766490066700385</v>
      </c>
      <c r="K4936" s="50">
        <v>316075</v>
      </c>
    </row>
    <row r="4937" spans="1:11" x14ac:dyDescent="0.3">
      <c r="A4937" s="51" t="str">
        <f t="shared" si="82"/>
        <v>DB1.DE</v>
      </c>
      <c r="B4937" s="52" t="s">
        <v>473</v>
      </c>
      <c r="C4937" s="50" t="s">
        <v>6643</v>
      </c>
      <c r="D4937" s="50">
        <f>DAX__2019_2020__33[[#This Row],[Open]]*(DAX__2019_2020__33[[#This Row],[Adj Close]]/DAX__2019_2020__33[[#This Row],[Close]])</f>
        <v>162.10674438152012</v>
      </c>
      <c r="E4937" s="50" t="s">
        <v>6643</v>
      </c>
      <c r="F4937" s="50" t="s">
        <v>6700</v>
      </c>
      <c r="G4937" s="50" t="s">
        <v>13881</v>
      </c>
      <c r="H4937" s="50" t="s">
        <v>13882</v>
      </c>
      <c r="I4937" s="50">
        <f>(DAX__2019_2020__33[[#This Row],[Adj Close]]-DAX__2019_2020__33[[#This Row],[Adj Open]])/DAX__2019_2020__33[[#This Row],[Adj Open]]</f>
        <v>-7.3964497041420739E-3</v>
      </c>
      <c r="J4937" s="50">
        <f>DAX__2019_2020__33[[#This Row],[Adj Close]]-DAX__2019_2020__33[[#This Row],[Adj Open]]</f>
        <v>-1.1990143815201293</v>
      </c>
      <c r="K4937" s="50">
        <v>452212</v>
      </c>
    </row>
    <row r="4938" spans="1:11" x14ac:dyDescent="0.3">
      <c r="A4938" s="51" t="str">
        <f t="shared" si="82"/>
        <v>DB1.DE</v>
      </c>
      <c r="B4938" s="52" t="s">
        <v>474</v>
      </c>
      <c r="C4938" s="50" t="s">
        <v>13883</v>
      </c>
      <c r="D4938" s="50">
        <f>DAX__2019_2020__33[[#This Row],[Open]]*(DAX__2019_2020__33[[#This Row],[Adj Close]]/DAX__2019_2020__33[[#This Row],[Close]])</f>
        <v>160.52405671680771</v>
      </c>
      <c r="E4938" s="50" t="s">
        <v>13884</v>
      </c>
      <c r="F4938" s="50" t="s">
        <v>13857</v>
      </c>
      <c r="G4938" s="50" t="s">
        <v>6643</v>
      </c>
      <c r="H4938" s="50" t="s">
        <v>13885</v>
      </c>
      <c r="I4938" s="50">
        <f>(DAX__2019_2020__33[[#This Row],[Adj Close]]-DAX__2019_2020__33[[#This Row],[Adj Open]])/DAX__2019_2020__33[[#This Row],[Adj Open]]</f>
        <v>9.8595395329713377E-3</v>
      </c>
      <c r="J4938" s="50">
        <f>DAX__2019_2020__33[[#This Row],[Adj Close]]-DAX__2019_2020__33[[#This Row],[Adj Open]]</f>
        <v>1.5826932831922988</v>
      </c>
      <c r="K4938" s="50">
        <v>403610</v>
      </c>
    </row>
    <row r="4939" spans="1:11" x14ac:dyDescent="0.3">
      <c r="A4939" s="51" t="str">
        <f t="shared" si="82"/>
        <v>DB1.DE</v>
      </c>
      <c r="B4939" s="52" t="s">
        <v>475</v>
      </c>
      <c r="C4939" s="50" t="s">
        <v>13886</v>
      </c>
      <c r="D4939" s="50">
        <f>DAX__2019_2020__33[[#This Row],[Open]]*(DAX__2019_2020__33[[#This Row],[Adj Close]]/DAX__2019_2020__33[[#This Row],[Close]])</f>
        <v>162.82615683762049</v>
      </c>
      <c r="E4939" s="50" t="s">
        <v>7099</v>
      </c>
      <c r="F4939" s="50" t="s">
        <v>6688</v>
      </c>
      <c r="G4939" s="50" t="s">
        <v>13887</v>
      </c>
      <c r="H4939" s="50" t="s">
        <v>13888</v>
      </c>
      <c r="I4939" s="50">
        <f>(DAX__2019_2020__33[[#This Row],[Adj Close]]-DAX__2019_2020__33[[#This Row],[Adj Open]])/DAX__2019_2020__33[[#This Row],[Adj Open]]</f>
        <v>-8.5419558173784188E-3</v>
      </c>
      <c r="J4939" s="50">
        <f>DAX__2019_2020__33[[#This Row],[Adj Close]]-DAX__2019_2020__33[[#This Row],[Adj Open]]</f>
        <v>-1.3908538376204831</v>
      </c>
      <c r="K4939" s="50">
        <v>337353</v>
      </c>
    </row>
    <row r="4940" spans="1:11" x14ac:dyDescent="0.3">
      <c r="A4940" s="51" t="str">
        <f t="shared" si="82"/>
        <v>DB1.DE</v>
      </c>
      <c r="B4940" s="52" t="s">
        <v>476</v>
      </c>
      <c r="C4940" s="50" t="s">
        <v>13889</v>
      </c>
      <c r="D4940" s="50">
        <f>DAX__2019_2020__33[[#This Row],[Open]]*(DAX__2019_2020__33[[#This Row],[Adj Close]]/DAX__2019_2020__33[[#This Row],[Close]])</f>
        <v>159.46890485718308</v>
      </c>
      <c r="E4940" s="50" t="s">
        <v>13890</v>
      </c>
      <c r="F4940" s="50" t="s">
        <v>7122</v>
      </c>
      <c r="G4940" s="50" t="s">
        <v>13857</v>
      </c>
      <c r="H4940" s="50" t="s">
        <v>13891</v>
      </c>
      <c r="I4940" s="50">
        <f>(DAX__2019_2020__33[[#This Row],[Adj Close]]-DAX__2019_2020__33[[#This Row],[Adj Open]])/DAX__2019_2020__33[[#This Row],[Adj Open]]</f>
        <v>4.2105082706767648E-3</v>
      </c>
      <c r="J4940" s="50">
        <f>DAX__2019_2020__33[[#This Row],[Adj Close]]-DAX__2019_2020__33[[#This Row],[Adj Open]]</f>
        <v>0.67144514281693546</v>
      </c>
      <c r="K4940" s="50">
        <v>331647</v>
      </c>
    </row>
    <row r="4941" spans="1:11" x14ac:dyDescent="0.3">
      <c r="A4941" s="51" t="str">
        <f t="shared" si="82"/>
        <v>DB1.DE</v>
      </c>
      <c r="B4941" s="52" t="s">
        <v>477</v>
      </c>
      <c r="C4941" s="50" t="s">
        <v>13861</v>
      </c>
      <c r="D4941" s="50">
        <f>DAX__2019_2020__33[[#This Row],[Open]]*(DAX__2019_2020__33[[#This Row],[Adj Close]]/DAX__2019_2020__33[[#This Row],[Close]])</f>
        <v>159.18115277504538</v>
      </c>
      <c r="E4941" s="50" t="s">
        <v>13892</v>
      </c>
      <c r="F4941" s="50" t="s">
        <v>6659</v>
      </c>
      <c r="G4941" s="50" t="s">
        <v>13893</v>
      </c>
      <c r="H4941" s="50" t="s">
        <v>13894</v>
      </c>
      <c r="I4941" s="50">
        <f>(DAX__2019_2020__33[[#This Row],[Adj Close]]-DAX__2019_2020__33[[#This Row],[Adj Open]])/DAX__2019_2020__33[[#This Row],[Adj Open]]</f>
        <v>9.6414946003283118E-3</v>
      </c>
      <c r="J4941" s="50">
        <f>DAX__2019_2020__33[[#This Row],[Adj Close]]-DAX__2019_2020__33[[#This Row],[Adj Open]]</f>
        <v>1.5347442249546361</v>
      </c>
      <c r="K4941" s="50">
        <v>344996</v>
      </c>
    </row>
    <row r="4942" spans="1:11" x14ac:dyDescent="0.3">
      <c r="A4942" s="51" t="str">
        <f t="shared" si="82"/>
        <v>DB1.DE</v>
      </c>
      <c r="B4942" s="52" t="s">
        <v>478</v>
      </c>
      <c r="C4942" s="50" t="s">
        <v>13895</v>
      </c>
      <c r="D4942" s="50">
        <f>DAX__2019_2020__33[[#This Row],[Open]]*(DAX__2019_2020__33[[#This Row],[Adj Close]]/DAX__2019_2020__33[[#This Row],[Close]])</f>
        <v>160.81181651344616</v>
      </c>
      <c r="E4942" s="50" t="s">
        <v>6771</v>
      </c>
      <c r="F4942" s="50" t="s">
        <v>13830</v>
      </c>
      <c r="G4942" s="50" t="s">
        <v>13896</v>
      </c>
      <c r="H4942" s="50" t="s">
        <v>13897</v>
      </c>
      <c r="I4942" s="50">
        <f>(DAX__2019_2020__33[[#This Row],[Adj Close]]-DAX__2019_2020__33[[#This Row],[Adj Open]])/DAX__2019_2020__33[[#This Row],[Adj Open]]</f>
        <v>-2.2666198246329716E-2</v>
      </c>
      <c r="J4942" s="50">
        <f>DAX__2019_2020__33[[#This Row],[Adj Close]]-DAX__2019_2020__33[[#This Row],[Adj Open]]</f>
        <v>-3.6449925134461694</v>
      </c>
      <c r="K4942" s="50">
        <v>587872</v>
      </c>
    </row>
    <row r="4943" spans="1:11" x14ac:dyDescent="0.3">
      <c r="A4943" s="51" t="str">
        <f t="shared" si="82"/>
        <v>DB1.DE</v>
      </c>
      <c r="B4943" s="52" t="s">
        <v>479</v>
      </c>
      <c r="C4943" s="50" t="s">
        <v>13868</v>
      </c>
      <c r="D4943" s="50">
        <f>DAX__2019_2020__33[[#This Row],[Open]]*(DAX__2019_2020__33[[#This Row],[Adj Close]]/DAX__2019_2020__33[[#This Row],[Close]])</f>
        <v>156.87903653805733</v>
      </c>
      <c r="E4943" s="50" t="s">
        <v>6633</v>
      </c>
      <c r="F4943" s="50" t="s">
        <v>7131</v>
      </c>
      <c r="G4943" s="50" t="s">
        <v>13898</v>
      </c>
      <c r="H4943" s="50" t="s">
        <v>13899</v>
      </c>
      <c r="I4943" s="50">
        <f>(DAX__2019_2020__33[[#This Row],[Adj Close]]-DAX__2019_2020__33[[#This Row],[Adj Open]])/DAX__2019_2020__33[[#This Row],[Adj Open]]</f>
        <v>1.1922940777934363E-2</v>
      </c>
      <c r="J4943" s="50">
        <f>DAX__2019_2020__33[[#This Row],[Adj Close]]-DAX__2019_2020__33[[#This Row],[Adj Open]]</f>
        <v>1.8704594619426587</v>
      </c>
      <c r="K4943" s="50">
        <v>426888</v>
      </c>
    </row>
    <row r="4944" spans="1:11" x14ac:dyDescent="0.3">
      <c r="A4944" s="51" t="str">
        <f t="shared" si="82"/>
        <v>DB1.DE</v>
      </c>
      <c r="B4944" s="52" t="s">
        <v>480</v>
      </c>
      <c r="C4944" s="50" t="s">
        <v>13900</v>
      </c>
      <c r="D4944" s="50">
        <f>DAX__2019_2020__33[[#This Row],[Open]]*(DAX__2019_2020__33[[#This Row],[Adj Close]]/DAX__2019_2020__33[[#This Row],[Close]])</f>
        <v>154.0014097443761</v>
      </c>
      <c r="E4944" s="50" t="s">
        <v>7131</v>
      </c>
      <c r="F4944" s="50" t="s">
        <v>13653</v>
      </c>
      <c r="G4944" s="50" t="s">
        <v>13901</v>
      </c>
      <c r="H4944" s="50" t="s">
        <v>13902</v>
      </c>
      <c r="I4944" s="50">
        <f>(DAX__2019_2020__33[[#This Row],[Adj Close]]-DAX__2019_2020__33[[#This Row],[Adj Open]])/DAX__2019_2020__33[[#This Row],[Adj Open]]</f>
        <v>-2.1177259025027869E-2</v>
      </c>
      <c r="J4944" s="50">
        <f>DAX__2019_2020__33[[#This Row],[Adj Close]]-DAX__2019_2020__33[[#This Row],[Adj Open]]</f>
        <v>-3.2613277443761035</v>
      </c>
      <c r="K4944" s="50">
        <v>771253</v>
      </c>
    </row>
    <row r="4945" spans="1:11" x14ac:dyDescent="0.3">
      <c r="A4945" s="51" t="str">
        <f t="shared" si="82"/>
        <v>DB1.DE</v>
      </c>
      <c r="B4945" s="52" t="s">
        <v>481</v>
      </c>
      <c r="C4945" s="50" t="s">
        <v>13903</v>
      </c>
      <c r="D4945" s="50">
        <f>DAX__2019_2020__33[[#This Row],[Open]]*(DAX__2019_2020__33[[#This Row],[Adj Close]]/DAX__2019_2020__33[[#This Row],[Close]])</f>
        <v>150.54825153414069</v>
      </c>
      <c r="E4945" s="50" t="s">
        <v>13904</v>
      </c>
      <c r="F4945" s="50" t="s">
        <v>13650</v>
      </c>
      <c r="G4945" s="50" t="s">
        <v>13658</v>
      </c>
      <c r="H4945" s="50" t="s">
        <v>13905</v>
      </c>
      <c r="I4945" s="50">
        <f>(DAX__2019_2020__33[[#This Row],[Adj Close]]-DAX__2019_2020__33[[#This Row],[Adj Open]])/DAX__2019_2020__33[[#This Row],[Adj Open]]</f>
        <v>-1.4972864255613725E-2</v>
      </c>
      <c r="J4945" s="50">
        <f>DAX__2019_2020__33[[#This Row],[Adj Close]]-DAX__2019_2020__33[[#This Row],[Adj Open]]</f>
        <v>-2.2541385341406794</v>
      </c>
      <c r="K4945" s="50">
        <v>920006</v>
      </c>
    </row>
    <row r="4946" spans="1:11" x14ac:dyDescent="0.3">
      <c r="A4946" s="51" t="str">
        <f t="shared" si="82"/>
        <v>DB1.DE</v>
      </c>
      <c r="B4946" s="52" t="s">
        <v>482</v>
      </c>
      <c r="C4946" s="50" t="s">
        <v>13740</v>
      </c>
      <c r="D4946" s="50">
        <f>DAX__2019_2020__33[[#This Row],[Open]]*(DAX__2019_2020__33[[#This Row],[Adj Close]]/DAX__2019_2020__33[[#This Row],[Close]])</f>
        <v>148.96555548566579</v>
      </c>
      <c r="E4946" s="50" t="s">
        <v>13906</v>
      </c>
      <c r="F4946" s="50" t="s">
        <v>13814</v>
      </c>
      <c r="G4946" s="50" t="s">
        <v>13907</v>
      </c>
      <c r="H4946" s="50" t="s">
        <v>13908</v>
      </c>
      <c r="I4946" s="50">
        <f>(DAX__2019_2020__33[[#This Row],[Adj Close]]-DAX__2019_2020__33[[#This Row],[Adj Open]])/DAX__2019_2020__33[[#This Row],[Adj Open]]</f>
        <v>2.0927237200375322E-2</v>
      </c>
      <c r="J4946" s="50">
        <f>DAX__2019_2020__33[[#This Row],[Adj Close]]-DAX__2019_2020__33[[#This Row],[Adj Open]]</f>
        <v>3.117437514334199</v>
      </c>
      <c r="K4946" s="50">
        <v>664592</v>
      </c>
    </row>
    <row r="4947" spans="1:11" x14ac:dyDescent="0.3">
      <c r="A4947" s="51" t="str">
        <f t="shared" si="82"/>
        <v>DB1.DE</v>
      </c>
      <c r="B4947" s="52" t="s">
        <v>483</v>
      </c>
      <c r="C4947" s="50" t="s">
        <v>13909</v>
      </c>
      <c r="D4947" s="50">
        <f>DAX__2019_2020__33[[#This Row],[Open]]*(DAX__2019_2020__33[[#This Row],[Adj Close]]/DAX__2019_2020__33[[#This Row],[Close]])</f>
        <v>152.70647346306225</v>
      </c>
      <c r="E4947" s="50" t="s">
        <v>13798</v>
      </c>
      <c r="F4947" s="50" t="s">
        <v>6751</v>
      </c>
      <c r="G4947" s="50" t="s">
        <v>13910</v>
      </c>
      <c r="H4947" s="50" t="s">
        <v>13911</v>
      </c>
      <c r="I4947" s="50">
        <f>(DAX__2019_2020__33[[#This Row],[Adj Close]]-DAX__2019_2020__33[[#This Row],[Adj Open]])/DAX__2019_2020__33[[#This Row],[Adj Open]]</f>
        <v>-2.135674663360709E-2</v>
      </c>
      <c r="J4947" s="50">
        <f>DAX__2019_2020__33[[#This Row],[Adj Close]]-DAX__2019_2020__33[[#This Row],[Adj Open]]</f>
        <v>-3.2613134630622653</v>
      </c>
      <c r="K4947" s="50">
        <v>454342</v>
      </c>
    </row>
    <row r="4948" spans="1:11" x14ac:dyDescent="0.3">
      <c r="A4948" s="51" t="str">
        <f t="shared" si="82"/>
        <v>DB1.DE</v>
      </c>
      <c r="B4948" s="52" t="s">
        <v>484</v>
      </c>
      <c r="C4948" s="50" t="s">
        <v>13912</v>
      </c>
      <c r="D4948" s="50">
        <f>DAX__2019_2020__33[[#This Row],[Open]]*(DAX__2019_2020__33[[#This Row],[Adj Close]]/DAX__2019_2020__33[[#This Row],[Close]])</f>
        <v>150.16455548783108</v>
      </c>
      <c r="E4948" s="50" t="s">
        <v>13913</v>
      </c>
      <c r="F4948" s="50" t="s">
        <v>13767</v>
      </c>
      <c r="G4948" s="50" t="s">
        <v>13914</v>
      </c>
      <c r="H4948" s="50" t="s">
        <v>13915</v>
      </c>
      <c r="I4948" s="50">
        <f>(DAX__2019_2020__33[[#This Row],[Adj Close]]-DAX__2019_2020__33[[#This Row],[Adj Open]])/DAX__2019_2020__33[[#This Row],[Adj Open]]</f>
        <v>6.3871605291499758E-4</v>
      </c>
      <c r="J4948" s="50">
        <f>DAX__2019_2020__33[[#This Row],[Adj Close]]-DAX__2019_2020__33[[#This Row],[Adj Open]]</f>
        <v>9.5912512168922603E-2</v>
      </c>
      <c r="K4948" s="50">
        <v>364777</v>
      </c>
    </row>
    <row r="4949" spans="1:11" x14ac:dyDescent="0.3">
      <c r="A4949" s="51" t="str">
        <f t="shared" si="82"/>
        <v>DB1.DE</v>
      </c>
      <c r="B4949" s="52" t="s">
        <v>485</v>
      </c>
      <c r="C4949" s="50" t="s">
        <v>13916</v>
      </c>
      <c r="D4949" s="50">
        <f>DAX__2019_2020__33[[#This Row],[Open]]*(DAX__2019_2020__33[[#This Row],[Adj Close]]/DAX__2019_2020__33[[#This Row],[Close]])</f>
        <v>149.54106689032648</v>
      </c>
      <c r="E4949" s="50" t="s">
        <v>13917</v>
      </c>
      <c r="F4949" s="50" t="s">
        <v>13650</v>
      </c>
      <c r="G4949" s="50" t="s">
        <v>13814</v>
      </c>
      <c r="H4949" s="50" t="s">
        <v>13918</v>
      </c>
      <c r="I4949" s="50">
        <f>(DAX__2019_2020__33[[#This Row],[Adj Close]]-DAX__2019_2020__33[[#This Row],[Adj Open]])/DAX__2019_2020__33[[#This Row],[Adj Open]]</f>
        <v>-8.6593396533420457E-3</v>
      </c>
      <c r="J4949" s="50">
        <f>DAX__2019_2020__33[[#This Row],[Adj Close]]-DAX__2019_2020__33[[#This Row],[Adj Open]]</f>
        <v>-1.2949268903264795</v>
      </c>
      <c r="K4949" s="50">
        <v>429877</v>
      </c>
    </row>
    <row r="4950" spans="1:11" x14ac:dyDescent="0.3">
      <c r="A4950" s="51" t="str">
        <f t="shared" si="82"/>
        <v>DB1.DE</v>
      </c>
      <c r="B4950" s="52" t="s">
        <v>486</v>
      </c>
      <c r="C4950" s="50" t="s">
        <v>13919</v>
      </c>
      <c r="D4950" s="50">
        <f>DAX__2019_2020__33[[#This Row],[Open]]*(DAX__2019_2020__33[[#This Row],[Adj Close]]/DAX__2019_2020__33[[#This Row],[Close]])</f>
        <v>148.72575001982239</v>
      </c>
      <c r="E4950" s="50" t="s">
        <v>13920</v>
      </c>
      <c r="F4950" s="50" t="s">
        <v>13919</v>
      </c>
      <c r="G4950" s="50" t="s">
        <v>13640</v>
      </c>
      <c r="H4950" s="50" t="s">
        <v>13921</v>
      </c>
      <c r="I4950" s="50">
        <f>(DAX__2019_2020__33[[#This Row],[Adj Close]]-DAX__2019_2020__33[[#This Row],[Adj Open]])/DAX__2019_2020__33[[#This Row],[Adj Open]]</f>
        <v>6.772028246913339E-3</v>
      </c>
      <c r="J4950" s="50">
        <f>DAX__2019_2020__33[[#This Row],[Adj Close]]-DAX__2019_2020__33[[#This Row],[Adj Open]]</f>
        <v>1.0071749801776093</v>
      </c>
      <c r="K4950" s="50">
        <v>355885</v>
      </c>
    </row>
    <row r="4951" spans="1:11" x14ac:dyDescent="0.3">
      <c r="A4951" s="51" t="str">
        <f t="shared" si="82"/>
        <v>DB1.DE</v>
      </c>
      <c r="B4951" s="52" t="s">
        <v>487</v>
      </c>
      <c r="C4951" s="50" t="s">
        <v>6673</v>
      </c>
      <c r="D4951" s="50">
        <f>DAX__2019_2020__33[[#This Row],[Open]]*(DAX__2019_2020__33[[#This Row],[Adj Close]]/DAX__2019_2020__33[[#This Row],[Close]])</f>
        <v>150.59622083253493</v>
      </c>
      <c r="E4951" s="50" t="s">
        <v>6759</v>
      </c>
      <c r="F4951" s="50" t="s">
        <v>13777</v>
      </c>
      <c r="G4951" s="50" t="s">
        <v>7167</v>
      </c>
      <c r="H4951" s="50" t="s">
        <v>13781</v>
      </c>
      <c r="I4951" s="50">
        <f>(DAX__2019_2020__33[[#This Row],[Adj Close]]-DAX__2019_2020__33[[#This Row],[Adj Open]])/DAX__2019_2020__33[[#This Row],[Adj Open]]</f>
        <v>-2.6751573248407656E-2</v>
      </c>
      <c r="J4951" s="50">
        <f>DAX__2019_2020__33[[#This Row],[Adj Close]]-DAX__2019_2020__33[[#This Row],[Adj Open]]</f>
        <v>-4.0286858325349328</v>
      </c>
      <c r="K4951" s="50">
        <v>320916</v>
      </c>
    </row>
    <row r="4952" spans="1:11" x14ac:dyDescent="0.3">
      <c r="A4952" s="51" t="str">
        <f t="shared" si="82"/>
        <v>DB1.DE</v>
      </c>
      <c r="B4952" s="52" t="s">
        <v>488</v>
      </c>
      <c r="C4952" s="50" t="s">
        <v>6722</v>
      </c>
      <c r="D4952" s="50">
        <f>DAX__2019_2020__33[[#This Row],[Open]]*(DAX__2019_2020__33[[#This Row],[Adj Close]]/DAX__2019_2020__33[[#This Row],[Close]])</f>
        <v>147.43080329332798</v>
      </c>
      <c r="E4952" s="50" t="s">
        <v>13642</v>
      </c>
      <c r="F4952" s="50" t="s">
        <v>13922</v>
      </c>
      <c r="G4952" s="50" t="s">
        <v>13630</v>
      </c>
      <c r="H4952" s="50" t="s">
        <v>13923</v>
      </c>
      <c r="I4952" s="50">
        <f>(DAX__2019_2020__33[[#This Row],[Adj Close]]-DAX__2019_2020__33[[#This Row],[Adj Open]])/DAX__2019_2020__33[[#This Row],[Adj Open]]</f>
        <v>-2.9277619309256704E-3</v>
      </c>
      <c r="J4952" s="50">
        <f>DAX__2019_2020__33[[#This Row],[Adj Close]]-DAX__2019_2020__33[[#This Row],[Adj Open]]</f>
        <v>-0.43164229332799664</v>
      </c>
      <c r="K4952" s="50">
        <v>491891</v>
      </c>
    </row>
    <row r="4953" spans="1:11" x14ac:dyDescent="0.3">
      <c r="A4953" s="51" t="str">
        <f t="shared" si="82"/>
        <v>DB1.DE</v>
      </c>
      <c r="B4953" s="52" t="s">
        <v>489</v>
      </c>
      <c r="C4953" s="50" t="s">
        <v>13630</v>
      </c>
      <c r="D4953" s="50">
        <f>DAX__2019_2020__33[[#This Row],[Open]]*(DAX__2019_2020__33[[#This Row],[Adj Close]]/DAX__2019_2020__33[[#This Row],[Close]])</f>
        <v>146.99916383917196</v>
      </c>
      <c r="E4953" s="50" t="s">
        <v>13924</v>
      </c>
      <c r="F4953" s="50" t="s">
        <v>6589</v>
      </c>
      <c r="G4953" s="50" t="s">
        <v>6673</v>
      </c>
      <c r="H4953" s="50" t="s">
        <v>13925</v>
      </c>
      <c r="I4953" s="50">
        <f>(DAX__2019_2020__33[[#This Row],[Adj Close]]-DAX__2019_2020__33[[#This Row],[Adj Open]])/DAX__2019_2020__33[[#This Row],[Adj Open]]</f>
        <v>2.4469820554649344E-2</v>
      </c>
      <c r="J4953" s="50">
        <f>DAX__2019_2020__33[[#This Row],[Adj Close]]-DAX__2019_2020__33[[#This Row],[Adj Open]]</f>
        <v>3.5970431608280364</v>
      </c>
      <c r="K4953" s="50">
        <v>385247</v>
      </c>
    </row>
    <row r="4954" spans="1:11" x14ac:dyDescent="0.3">
      <c r="A4954" s="51" t="str">
        <f t="shared" si="82"/>
        <v>DB1.DE</v>
      </c>
      <c r="B4954" s="52" t="s">
        <v>490</v>
      </c>
      <c r="C4954" s="50" t="s">
        <v>13640</v>
      </c>
      <c r="D4954" s="50">
        <f>DAX__2019_2020__33[[#This Row],[Open]]*(DAX__2019_2020__33[[#This Row],[Adj Close]]/DAX__2019_2020__33[[#This Row],[Close]])</f>
        <v>149.73291448701477</v>
      </c>
      <c r="E4954" s="50" t="s">
        <v>13791</v>
      </c>
      <c r="F4954" s="50" t="s">
        <v>13642</v>
      </c>
      <c r="G4954" s="50" t="s">
        <v>13797</v>
      </c>
      <c r="H4954" s="50" t="s">
        <v>13926</v>
      </c>
      <c r="I4954" s="50">
        <f>(DAX__2019_2020__33[[#This Row],[Adj Close]]-DAX__2019_2020__33[[#This Row],[Adj Open]])/DAX__2019_2020__33[[#This Row],[Adj Open]]</f>
        <v>6.4055731042048406E-4</v>
      </c>
      <c r="J4954" s="50">
        <f>DAX__2019_2020__33[[#This Row],[Adj Close]]-DAX__2019_2020__33[[#This Row],[Adj Open]]</f>
        <v>9.591251298522252E-2</v>
      </c>
      <c r="K4954" s="50">
        <v>303077</v>
      </c>
    </row>
    <row r="4955" spans="1:11" x14ac:dyDescent="0.3">
      <c r="A4955" s="51" t="str">
        <f t="shared" si="82"/>
        <v>DB1.DE</v>
      </c>
      <c r="B4955" s="52" t="s">
        <v>491</v>
      </c>
      <c r="C4955" s="50" t="s">
        <v>13927</v>
      </c>
      <c r="D4955" s="50">
        <f>DAX__2019_2020__33[[#This Row],[Open]]*(DAX__2019_2020__33[[#This Row],[Adj Close]]/DAX__2019_2020__33[[#This Row],[Close]])</f>
        <v>149.78087940815035</v>
      </c>
      <c r="E4955" s="50" t="s">
        <v>13770</v>
      </c>
      <c r="F4955" s="50" t="s">
        <v>13673</v>
      </c>
      <c r="G4955" s="50" t="s">
        <v>13658</v>
      </c>
      <c r="H4955" s="50" t="s">
        <v>13905</v>
      </c>
      <c r="I4955" s="50">
        <f>(DAX__2019_2020__33[[#This Row],[Adj Close]]-DAX__2019_2020__33[[#This Row],[Adj Open]])/DAX__2019_2020__33[[#This Row],[Adj Open]]</f>
        <v>-9.9262763980636787E-3</v>
      </c>
      <c r="J4955" s="50">
        <f>DAX__2019_2020__33[[#This Row],[Adj Close]]-DAX__2019_2020__33[[#This Row],[Adj Open]]</f>
        <v>-1.4867664081503449</v>
      </c>
      <c r="K4955" s="50">
        <v>352011</v>
      </c>
    </row>
    <row r="4956" spans="1:11" x14ac:dyDescent="0.3">
      <c r="A4956" s="51" t="str">
        <f t="shared" si="82"/>
        <v>DB1.DE</v>
      </c>
      <c r="B4956" s="52" t="s">
        <v>492</v>
      </c>
      <c r="C4956" s="50" t="s">
        <v>13792</v>
      </c>
      <c r="D4956" s="50">
        <f>DAX__2019_2020__33[[#This Row],[Open]]*(DAX__2019_2020__33[[#This Row],[Adj Close]]/DAX__2019_2020__33[[#This Row],[Close]])</f>
        <v>148.15021641329457</v>
      </c>
      <c r="E4956" s="50" t="s">
        <v>13770</v>
      </c>
      <c r="F4956" s="50" t="s">
        <v>13775</v>
      </c>
      <c r="G4956" s="50" t="s">
        <v>13770</v>
      </c>
      <c r="H4956" s="50" t="s">
        <v>13928</v>
      </c>
      <c r="I4956" s="50">
        <f>(DAX__2019_2020__33[[#This Row],[Adj Close]]-DAX__2019_2020__33[[#This Row],[Adj Open]])/DAX__2019_2020__33[[#This Row],[Adj Open]]</f>
        <v>1.2625425949344661E-2</v>
      </c>
      <c r="J4956" s="50">
        <f>DAX__2019_2020__33[[#This Row],[Adj Close]]-DAX__2019_2020__33[[#This Row],[Adj Open]]</f>
        <v>1.8704595867054365</v>
      </c>
      <c r="K4956" s="50">
        <v>216864</v>
      </c>
    </row>
    <row r="4957" spans="1:11" x14ac:dyDescent="0.3">
      <c r="A4957" s="51" t="str">
        <f t="shared" si="82"/>
        <v>DB1.DE</v>
      </c>
      <c r="B4957" s="52" t="s">
        <v>493</v>
      </c>
      <c r="C4957" s="50" t="s">
        <v>13929</v>
      </c>
      <c r="D4957" s="50">
        <f>DAX__2019_2020__33[[#This Row],[Open]]*(DAX__2019_2020__33[[#This Row],[Adj Close]]/DAX__2019_2020__33[[#This Row],[Close]])</f>
        <v>149.68496157235458</v>
      </c>
      <c r="E4957" s="50" t="s">
        <v>13930</v>
      </c>
      <c r="F4957" s="50" t="s">
        <v>6599</v>
      </c>
      <c r="G4957" s="50" t="s">
        <v>13802</v>
      </c>
      <c r="H4957" s="50" t="s">
        <v>13931</v>
      </c>
      <c r="I4957" s="50">
        <f>(DAX__2019_2020__33[[#This Row],[Adj Close]]-DAX__2019_2020__33[[#This Row],[Adj Open]])/DAX__2019_2020__33[[#This Row],[Adj Open]]</f>
        <v>1.2816212505936224E-3</v>
      </c>
      <c r="J4957" s="50">
        <f>DAX__2019_2020__33[[#This Row],[Adj Close]]-DAX__2019_2020__33[[#This Row],[Adj Open]]</f>
        <v>0.19183942764541939</v>
      </c>
      <c r="K4957" s="50">
        <v>324573</v>
      </c>
    </row>
    <row r="4958" spans="1:11" x14ac:dyDescent="0.3">
      <c r="A4958" s="51" t="str">
        <f t="shared" si="82"/>
        <v>DB1.DE</v>
      </c>
      <c r="B4958" s="52" t="s">
        <v>494</v>
      </c>
      <c r="C4958" s="50" t="s">
        <v>13929</v>
      </c>
      <c r="D4958" s="50">
        <f>DAX__2019_2020__33[[#This Row],[Open]]*(DAX__2019_2020__33[[#This Row],[Adj Close]]/DAX__2019_2020__33[[#This Row],[Close]])</f>
        <v>149.68494719662837</v>
      </c>
      <c r="E4958" s="50" t="s">
        <v>13906</v>
      </c>
      <c r="F4958" s="50" t="s">
        <v>13932</v>
      </c>
      <c r="G4958" s="50" t="s">
        <v>6759</v>
      </c>
      <c r="H4958" s="50" t="s">
        <v>13933</v>
      </c>
      <c r="I4958" s="50">
        <f>(DAX__2019_2020__33[[#This Row],[Adj Close]]-DAX__2019_2020__33[[#This Row],[Adj Open]])/DAX__2019_2020__33[[#This Row],[Adj Open]]</f>
        <v>8.6510155337836923E-3</v>
      </c>
      <c r="J4958" s="50">
        <f>DAX__2019_2020__33[[#This Row],[Adj Close]]-DAX__2019_2020__33[[#This Row],[Adj Open]]</f>
        <v>1.2949268033716237</v>
      </c>
      <c r="K4958" s="50">
        <v>361482</v>
      </c>
    </row>
    <row r="4959" spans="1:11" x14ac:dyDescent="0.3">
      <c r="A4959" s="51" t="str">
        <f t="shared" si="82"/>
        <v>DB1.DE</v>
      </c>
      <c r="B4959" s="52" t="s">
        <v>495</v>
      </c>
      <c r="C4959" s="50" t="s">
        <v>13810</v>
      </c>
      <c r="D4959" s="50">
        <f>DAX__2019_2020__33[[#This Row],[Open]]*(DAX__2019_2020__33[[#This Row],[Adj Close]]/DAX__2019_2020__33[[#This Row],[Close]])</f>
        <v>149.20535052382741</v>
      </c>
      <c r="E4959" s="50" t="s">
        <v>13788</v>
      </c>
      <c r="F4959" s="50" t="s">
        <v>13934</v>
      </c>
      <c r="G4959" s="50" t="s">
        <v>13779</v>
      </c>
      <c r="H4959" s="50" t="s">
        <v>13935</v>
      </c>
      <c r="I4959" s="50">
        <f>(DAX__2019_2020__33[[#This Row],[Adj Close]]-DAX__2019_2020__33[[#This Row],[Adj Open]])/DAX__2019_2020__33[[#This Row],[Adj Open]]</f>
        <v>-5.4645193417322858E-3</v>
      </c>
      <c r="J4959" s="50">
        <f>DAX__2019_2020__33[[#This Row],[Adj Close]]-DAX__2019_2020__33[[#This Row],[Adj Open]]</f>
        <v>-0.81533552382740027</v>
      </c>
      <c r="K4959" s="50">
        <v>383699</v>
      </c>
    </row>
    <row r="4960" spans="1:11" x14ac:dyDescent="0.3">
      <c r="A4960" s="51" t="str">
        <f t="shared" si="82"/>
        <v>DB1.DE</v>
      </c>
      <c r="B4960" s="52" t="s">
        <v>496</v>
      </c>
      <c r="C4960" s="50" t="s">
        <v>13910</v>
      </c>
      <c r="D4960" s="50">
        <f>DAX__2019_2020__33[[#This Row],[Open]]*(DAX__2019_2020__33[[#This Row],[Adj Close]]/DAX__2019_2020__33[[#This Row],[Close]])</f>
        <v>149.44515437336108</v>
      </c>
      <c r="E4960" s="50" t="s">
        <v>13912</v>
      </c>
      <c r="F4960" s="50" t="s">
        <v>6710</v>
      </c>
      <c r="G4960" s="50" t="s">
        <v>13814</v>
      </c>
      <c r="H4960" s="50" t="s">
        <v>13918</v>
      </c>
      <c r="I4960" s="50">
        <f>(DAX__2019_2020__33[[#This Row],[Adj Close]]-DAX__2019_2020__33[[#This Row],[Adj Open]])/DAX__2019_2020__33[[#This Row],[Adj Open]]</f>
        <v>-8.0231063923662926E-3</v>
      </c>
      <c r="J4960" s="50">
        <f>DAX__2019_2020__33[[#This Row],[Adj Close]]-DAX__2019_2020__33[[#This Row],[Adj Open]]</f>
        <v>-1.1990143733610807</v>
      </c>
      <c r="K4960" s="50">
        <v>421228</v>
      </c>
    </row>
    <row r="4961" spans="1:11" x14ac:dyDescent="0.3">
      <c r="A4961" s="51" t="str">
        <f t="shared" si="82"/>
        <v>DB1.DE</v>
      </c>
      <c r="B4961" s="52" t="s">
        <v>497</v>
      </c>
      <c r="C4961" s="50" t="s">
        <v>13810</v>
      </c>
      <c r="D4961" s="50">
        <f>DAX__2019_2020__33[[#This Row],[Open]]*(DAX__2019_2020__33[[#This Row],[Adj Close]]/DAX__2019_2020__33[[#This Row],[Close]])</f>
        <v>149.20535334594754</v>
      </c>
      <c r="E4961" s="50" t="s">
        <v>13824</v>
      </c>
      <c r="F4961" s="50" t="s">
        <v>13810</v>
      </c>
      <c r="G4961" s="50" t="s">
        <v>13936</v>
      </c>
      <c r="H4961" s="50" t="s">
        <v>13937</v>
      </c>
      <c r="I4961" s="50">
        <f>(DAX__2019_2020__33[[#This Row],[Adj Close]]-DAX__2019_2020__33[[#This Row],[Adj Open]])/DAX__2019_2020__33[[#This Row],[Adj Open]]</f>
        <v>1.7679202487704215E-2</v>
      </c>
      <c r="J4961" s="50">
        <f>DAX__2019_2020__33[[#This Row],[Adj Close]]-DAX__2019_2020__33[[#This Row],[Adj Open]]</f>
        <v>2.6378316540524622</v>
      </c>
      <c r="K4961" s="50">
        <v>429244</v>
      </c>
    </row>
    <row r="4962" spans="1:11" x14ac:dyDescent="0.3">
      <c r="A4962" s="51" t="str">
        <f t="shared" si="82"/>
        <v>DB1.DE</v>
      </c>
      <c r="B4962" s="52" t="s">
        <v>498</v>
      </c>
      <c r="C4962" s="50" t="s">
        <v>6717</v>
      </c>
      <c r="D4962" s="50">
        <f>DAX__2019_2020__33[[#This Row],[Open]]*(DAX__2019_2020__33[[#This Row],[Adj Close]]/DAX__2019_2020__33[[#This Row],[Close]])</f>
        <v>152.51462887559055</v>
      </c>
      <c r="E4962" s="50" t="s">
        <v>13824</v>
      </c>
      <c r="F4962" s="50" t="s">
        <v>13799</v>
      </c>
      <c r="G4962" s="50" t="s">
        <v>13938</v>
      </c>
      <c r="H4962" s="50" t="s">
        <v>13939</v>
      </c>
      <c r="I4962" s="50">
        <f>(DAX__2019_2020__33[[#This Row],[Adj Close]]-DAX__2019_2020__33[[#This Row],[Adj Open]])/DAX__2019_2020__33[[#This Row],[Adj Open]]</f>
        <v>-1.5723270440251868E-3</v>
      </c>
      <c r="J4962" s="50">
        <f>DAX__2019_2020__33[[#This Row],[Adj Close]]-DAX__2019_2020__33[[#This Row],[Adj Open]]</f>
        <v>-0.23980287559055569</v>
      </c>
      <c r="K4962" s="50">
        <v>294887</v>
      </c>
    </row>
    <row r="4963" spans="1:11" x14ac:dyDescent="0.3">
      <c r="A4963" s="51" t="str">
        <f t="shared" si="82"/>
        <v>DB1.DE</v>
      </c>
      <c r="B4963" s="52" t="s">
        <v>499</v>
      </c>
      <c r="C4963" s="50" t="s">
        <v>13823</v>
      </c>
      <c r="D4963" s="50">
        <f>DAX__2019_2020__33[[#This Row],[Open]]*(DAX__2019_2020__33[[#This Row],[Adj Close]]/DAX__2019_2020__33[[#This Row],[Close]])</f>
        <v>151.7472623548654</v>
      </c>
      <c r="E4963" s="50" t="s">
        <v>13940</v>
      </c>
      <c r="F4963" s="50" t="s">
        <v>13941</v>
      </c>
      <c r="G4963" s="50" t="s">
        <v>7123</v>
      </c>
      <c r="H4963" s="50" t="s">
        <v>13942</v>
      </c>
      <c r="I4963" s="50">
        <f>(DAX__2019_2020__33[[#This Row],[Adj Close]]-DAX__2019_2020__33[[#This Row],[Adj Open]])/DAX__2019_2020__33[[#This Row],[Adj Open]]</f>
        <v>1.1378021707547805E-2</v>
      </c>
      <c r="J4963" s="50">
        <f>DAX__2019_2020__33[[#This Row],[Adj Close]]-DAX__2019_2020__33[[#This Row],[Adj Open]]</f>
        <v>1.7265836451346104</v>
      </c>
      <c r="K4963" s="50">
        <v>292938</v>
      </c>
    </row>
    <row r="4964" spans="1:11" x14ac:dyDescent="0.3">
      <c r="A4964" s="51" t="str">
        <f t="shared" si="82"/>
        <v>DB1.DE</v>
      </c>
      <c r="B4964" s="52" t="s">
        <v>500</v>
      </c>
      <c r="C4964" s="50" t="s">
        <v>13943</v>
      </c>
      <c r="D4964" s="50">
        <f>DAX__2019_2020__33[[#This Row],[Open]]*(DAX__2019_2020__33[[#This Row],[Adj Close]]/DAX__2019_2020__33[[#This Row],[Close]])</f>
        <v>153.61771537032149</v>
      </c>
      <c r="E4964" s="50" t="s">
        <v>13944</v>
      </c>
      <c r="F4964" s="50" t="s">
        <v>13945</v>
      </c>
      <c r="G4964" s="50" t="s">
        <v>13645</v>
      </c>
      <c r="H4964" s="50" t="s">
        <v>13946</v>
      </c>
      <c r="I4964" s="50">
        <f>(DAX__2019_2020__33[[#This Row],[Adj Close]]-DAX__2019_2020__33[[#This Row],[Adj Open]])/DAX__2019_2020__33[[#This Row],[Adj Open]]</f>
        <v>-7.8051829336939797E-3</v>
      </c>
      <c r="J4964" s="50">
        <f>DAX__2019_2020__33[[#This Row],[Adj Close]]-DAX__2019_2020__33[[#This Row],[Adj Open]]</f>
        <v>-1.1990143703214926</v>
      </c>
      <c r="K4964" s="50">
        <v>245192</v>
      </c>
    </row>
    <row r="4965" spans="1:11" x14ac:dyDescent="0.3">
      <c r="A4965" s="51" t="str">
        <f t="shared" si="82"/>
        <v>DB1.DE</v>
      </c>
      <c r="B4965" s="52" t="s">
        <v>501</v>
      </c>
      <c r="C4965" s="50" t="s">
        <v>13819</v>
      </c>
      <c r="D4965" s="50">
        <f>DAX__2019_2020__33[[#This Row],[Open]]*(DAX__2019_2020__33[[#This Row],[Adj Close]]/DAX__2019_2020__33[[#This Row],[Close]])</f>
        <v>153.23404049589169</v>
      </c>
      <c r="E4965" s="50" t="s">
        <v>13947</v>
      </c>
      <c r="F4965" s="50" t="s">
        <v>13903</v>
      </c>
      <c r="G4965" s="50" t="s">
        <v>13917</v>
      </c>
      <c r="H4965" s="50" t="s">
        <v>13948</v>
      </c>
      <c r="I4965" s="50">
        <f>(DAX__2019_2020__33[[#This Row],[Adj Close]]-DAX__2019_2020__33[[#This Row],[Adj Open]])/DAX__2019_2020__33[[#This Row],[Adj Open]]</f>
        <v>-1.2832569640062566E-2</v>
      </c>
      <c r="J4965" s="50">
        <f>DAX__2019_2020__33[[#This Row],[Adj Close]]-DAX__2019_2020__33[[#This Row],[Adj Open]]</f>
        <v>-1.9663864958916975</v>
      </c>
      <c r="K4965" s="50">
        <v>328570</v>
      </c>
    </row>
    <row r="4966" spans="1:11" x14ac:dyDescent="0.3">
      <c r="A4966" s="51" t="str">
        <f t="shared" si="82"/>
        <v>DB1.DE</v>
      </c>
      <c r="B4966" s="52" t="s">
        <v>502</v>
      </c>
      <c r="C4966" s="50" t="s">
        <v>13949</v>
      </c>
      <c r="D4966" s="50">
        <f>DAX__2019_2020__33[[#This Row],[Open]]*(DAX__2019_2020__33[[#This Row],[Adj Close]]/DAX__2019_2020__33[[#This Row],[Close]])</f>
        <v>151.41153221624822</v>
      </c>
      <c r="E4966" s="50" t="s">
        <v>13827</v>
      </c>
      <c r="F4966" s="50" t="s">
        <v>13950</v>
      </c>
      <c r="G4966" s="50" t="s">
        <v>13799</v>
      </c>
      <c r="H4966" s="50" t="s">
        <v>13800</v>
      </c>
      <c r="I4966" s="50">
        <f>(DAX__2019_2020__33[[#This Row],[Adj Close]]-DAX__2019_2020__33[[#This Row],[Adj Open]])/DAX__2019_2020__33[[#This Row],[Adj Open]]</f>
        <v>3.4842444035129397E-3</v>
      </c>
      <c r="J4966" s="50">
        <f>DAX__2019_2020__33[[#This Row],[Adj Close]]-DAX__2019_2020__33[[#This Row],[Adj Open]]</f>
        <v>0.527554783751782</v>
      </c>
      <c r="K4966" s="50">
        <v>450237</v>
      </c>
    </row>
    <row r="4967" spans="1:11" x14ac:dyDescent="0.3">
      <c r="A4967" s="51" t="str">
        <f t="shared" si="82"/>
        <v>DB1.DE</v>
      </c>
      <c r="B4967" s="52" t="s">
        <v>503</v>
      </c>
      <c r="C4967" s="50" t="s">
        <v>13827</v>
      </c>
      <c r="D4967" s="50">
        <f>DAX__2019_2020__33[[#This Row],[Open]]*(DAX__2019_2020__33[[#This Row],[Adj Close]]/DAX__2019_2020__33[[#This Row],[Close]])</f>
        <v>152.6585111505162</v>
      </c>
      <c r="E4967" s="50" t="s">
        <v>13951</v>
      </c>
      <c r="F4967" s="50" t="s">
        <v>13952</v>
      </c>
      <c r="G4967" s="50" t="s">
        <v>13953</v>
      </c>
      <c r="H4967" s="50" t="s">
        <v>13954</v>
      </c>
      <c r="I4967" s="50">
        <f>(DAX__2019_2020__33[[#This Row],[Adj Close]]-DAX__2019_2020__33[[#This Row],[Adj Open]])/DAX__2019_2020__33[[#This Row],[Adj Open]]</f>
        <v>-1.2880855025354137E-2</v>
      </c>
      <c r="J4967" s="50">
        <f>DAX__2019_2020__33[[#This Row],[Adj Close]]-DAX__2019_2020__33[[#This Row],[Adj Open]]</f>
        <v>-1.9663721505162073</v>
      </c>
      <c r="K4967" s="50">
        <v>660353</v>
      </c>
    </row>
    <row r="4968" spans="1:11" x14ac:dyDescent="0.3">
      <c r="A4968" s="51" t="str">
        <f t="shared" si="82"/>
        <v>DB1.DE</v>
      </c>
      <c r="B4968" s="52" t="s">
        <v>504</v>
      </c>
      <c r="C4968" s="50" t="s">
        <v>13955</v>
      </c>
      <c r="D4968" s="50">
        <f>DAX__2019_2020__33[[#This Row],[Open]]*(DAX__2019_2020__33[[#This Row],[Adj Close]]/DAX__2019_2020__33[[#This Row],[Close]])</f>
        <v>151.21968888522946</v>
      </c>
      <c r="E4968" s="50" t="s">
        <v>13951</v>
      </c>
      <c r="F4968" s="50" t="s">
        <v>13920</v>
      </c>
      <c r="G4968" s="50" t="s">
        <v>13936</v>
      </c>
      <c r="H4968" s="50" t="s">
        <v>13937</v>
      </c>
      <c r="I4968" s="50">
        <f>(DAX__2019_2020__33[[#This Row],[Adj Close]]-DAX__2019_2020__33[[#This Row],[Adj Open]])/DAX__2019_2020__33[[#This Row],[Adj Open]]</f>
        <v>4.1231146510541912E-3</v>
      </c>
      <c r="J4968" s="50">
        <f>DAX__2019_2020__33[[#This Row],[Adj Close]]-DAX__2019_2020__33[[#This Row],[Adj Open]]</f>
        <v>0.62349611477054623</v>
      </c>
      <c r="K4968" s="50">
        <v>481425</v>
      </c>
    </row>
    <row r="4969" spans="1:11" x14ac:dyDescent="0.3">
      <c r="A4969" s="51" t="str">
        <f t="shared" si="82"/>
        <v>DB1.DE</v>
      </c>
      <c r="B4969" s="52" t="s">
        <v>505</v>
      </c>
      <c r="C4969" s="50" t="s">
        <v>13936</v>
      </c>
      <c r="D4969" s="50">
        <f>DAX__2019_2020__33[[#This Row],[Open]]*(DAX__2019_2020__33[[#This Row],[Adj Close]]/DAX__2019_2020__33[[#This Row],[Close]])</f>
        <v>151.84317737100608</v>
      </c>
      <c r="E4969" s="50" t="s">
        <v>13819</v>
      </c>
      <c r="F4969" s="50" t="s">
        <v>13956</v>
      </c>
      <c r="G4969" s="50" t="s">
        <v>13956</v>
      </c>
      <c r="H4969" s="50" t="s">
        <v>13957</v>
      </c>
      <c r="I4969" s="50">
        <f>(DAX__2019_2020__33[[#This Row],[Adj Close]]-DAX__2019_2020__33[[#This Row],[Adj Open]])/DAX__2019_2020__33[[#This Row],[Adj Open]]</f>
        <v>-4.2640555098410263E-2</v>
      </c>
      <c r="J4969" s="50">
        <f>DAX__2019_2020__33[[#This Row],[Adj Close]]-DAX__2019_2020__33[[#This Row],[Adj Open]]</f>
        <v>-6.4746773710060666</v>
      </c>
      <c r="K4969" s="50">
        <v>616535</v>
      </c>
    </row>
    <row r="4970" spans="1:11" x14ac:dyDescent="0.3">
      <c r="A4970" s="51" t="str">
        <f t="shared" si="82"/>
        <v>DB1.DE</v>
      </c>
      <c r="B4970" s="52" t="s">
        <v>506</v>
      </c>
      <c r="C4970" s="50" t="s">
        <v>13958</v>
      </c>
      <c r="D4970" s="50">
        <f>DAX__2019_2020__33[[#This Row],[Open]]*(DAX__2019_2020__33[[#This Row],[Adj Close]]/DAX__2019_2020__33[[#This Row],[Close]])</f>
        <v>145.17666915829528</v>
      </c>
      <c r="E4970" s="50" t="s">
        <v>13750</v>
      </c>
      <c r="F4970" s="50" t="s">
        <v>13959</v>
      </c>
      <c r="G4970" s="50" t="s">
        <v>13601</v>
      </c>
      <c r="H4970" s="50" t="s">
        <v>13960</v>
      </c>
      <c r="I4970" s="50">
        <f>(DAX__2019_2020__33[[#This Row],[Adj Close]]-DAX__2019_2020__33[[#This Row],[Adj Open]])/DAX__2019_2020__33[[#This Row],[Adj Open]]</f>
        <v>-1.7509143673241818E-2</v>
      </c>
      <c r="J4970" s="50">
        <f>DAX__2019_2020__33[[#This Row],[Adj Close]]-DAX__2019_2020__33[[#This Row],[Adj Open]]</f>
        <v>-2.5419191582952863</v>
      </c>
      <c r="K4970" s="50">
        <v>610560</v>
      </c>
    </row>
    <row r="4971" spans="1:11" x14ac:dyDescent="0.3">
      <c r="A4971" s="51" t="str">
        <f t="shared" si="82"/>
        <v>DB1.DE</v>
      </c>
      <c r="B4971" s="52" t="s">
        <v>507</v>
      </c>
      <c r="C4971" s="50" t="s">
        <v>13729</v>
      </c>
      <c r="D4971" s="50">
        <f>DAX__2019_2020__33[[#This Row],[Open]]*(DAX__2019_2020__33[[#This Row],[Adj Close]]/DAX__2019_2020__33[[#This Row],[Close]])</f>
        <v>143.25825004674064</v>
      </c>
      <c r="E4971" s="50" t="s">
        <v>13750</v>
      </c>
      <c r="F4971" s="50" t="s">
        <v>13599</v>
      </c>
      <c r="G4971" s="50" t="s">
        <v>12204</v>
      </c>
      <c r="H4971" s="50" t="s">
        <v>13961</v>
      </c>
      <c r="I4971" s="50">
        <f>(DAX__2019_2020__33[[#This Row],[Adj Close]]-DAX__2019_2020__33[[#This Row],[Adj Open]])/DAX__2019_2020__33[[#This Row],[Adj Open]]</f>
        <v>9.039109111250972E-3</v>
      </c>
      <c r="J4971" s="50">
        <f>DAX__2019_2020__33[[#This Row],[Adj Close]]-DAX__2019_2020__33[[#This Row],[Adj Open]]</f>
        <v>1.2949269532593632</v>
      </c>
      <c r="K4971" s="50">
        <v>416740</v>
      </c>
    </row>
    <row r="4972" spans="1:11" x14ac:dyDescent="0.3">
      <c r="A4972" s="51" t="str">
        <f t="shared" si="82"/>
        <v>DB1.DE</v>
      </c>
      <c r="B4972" s="52" t="s">
        <v>508</v>
      </c>
      <c r="C4972" s="50" t="s">
        <v>13586</v>
      </c>
      <c r="D4972" s="50">
        <f>DAX__2019_2020__33[[#This Row],[Open]]*(DAX__2019_2020__33[[#This Row],[Adj Close]]/DAX__2019_2020__33[[#This Row],[Close]])</f>
        <v>144.74501114295489</v>
      </c>
      <c r="E4972" s="50" t="s">
        <v>13743</v>
      </c>
      <c r="F4972" s="50" t="s">
        <v>12063</v>
      </c>
      <c r="G4972" s="50" t="s">
        <v>13597</v>
      </c>
      <c r="H4972" s="50" t="s">
        <v>13962</v>
      </c>
      <c r="I4972" s="50">
        <f>(DAX__2019_2020__33[[#This Row],[Adj Close]]-DAX__2019_2020__33[[#This Row],[Adj Open]])/DAX__2019_2020__33[[#This Row],[Adj Open]]</f>
        <v>-1.1597084622813175E-2</v>
      </c>
      <c r="J4972" s="50">
        <f>DAX__2019_2020__33[[#This Row],[Adj Close]]-DAX__2019_2020__33[[#This Row],[Adj Open]]</f>
        <v>-1.6786201429548839</v>
      </c>
      <c r="K4972" s="50">
        <v>587638</v>
      </c>
    </row>
    <row r="4973" spans="1:11" x14ac:dyDescent="0.3">
      <c r="A4973" s="51" t="str">
        <f t="shared" si="82"/>
        <v>DB1.DE</v>
      </c>
      <c r="B4973" s="52" t="s">
        <v>509</v>
      </c>
      <c r="C4973" s="50" t="s">
        <v>13759</v>
      </c>
      <c r="D4973" s="50">
        <f>DAX__2019_2020__33[[#This Row],[Open]]*(DAX__2019_2020__33[[#This Row],[Adj Close]]/DAX__2019_2020__33[[#This Row],[Close]])</f>
        <v>142.7786413052572</v>
      </c>
      <c r="E4973" s="50" t="s">
        <v>13963</v>
      </c>
      <c r="F4973" s="50" t="s">
        <v>13759</v>
      </c>
      <c r="G4973" s="50" t="s">
        <v>13619</v>
      </c>
      <c r="H4973" s="50" t="s">
        <v>13964</v>
      </c>
      <c r="I4973" s="50">
        <f>(DAX__2019_2020__33[[#This Row],[Adj Close]]-DAX__2019_2020__33[[#This Row],[Adj Open]])/DAX__2019_2020__33[[#This Row],[Adj Open]]</f>
        <v>1.8474974062144083E-2</v>
      </c>
      <c r="J4973" s="50">
        <f>DAX__2019_2020__33[[#This Row],[Adj Close]]-DAX__2019_2020__33[[#This Row],[Adj Open]]</f>
        <v>2.6378316947428004</v>
      </c>
      <c r="K4973" s="50">
        <v>639034</v>
      </c>
    </row>
    <row r="4974" spans="1:11" x14ac:dyDescent="0.3">
      <c r="A4974" s="51" t="str">
        <f t="shared" si="82"/>
        <v>DB1.DE</v>
      </c>
      <c r="B4974" s="52" t="s">
        <v>510</v>
      </c>
      <c r="C4974" s="50" t="s">
        <v>13965</v>
      </c>
      <c r="D4974" s="50">
        <f>DAX__2019_2020__33[[#This Row],[Open]]*(DAX__2019_2020__33[[#This Row],[Adj Close]]/DAX__2019_2020__33[[#This Row],[Close]])</f>
        <v>144.9368638110752</v>
      </c>
      <c r="E4974" s="50" t="s">
        <v>13963</v>
      </c>
      <c r="F4974" s="50" t="s">
        <v>6726</v>
      </c>
      <c r="G4974" s="50" t="s">
        <v>13586</v>
      </c>
      <c r="H4974" s="50" t="s">
        <v>13966</v>
      </c>
      <c r="I4974" s="50">
        <f>(DAX__2019_2020__33[[#This Row],[Adj Close]]-DAX__2019_2020__33[[#This Row],[Adj Open]])/DAX__2019_2020__33[[#This Row],[Adj Open]]</f>
        <v>-1.3237061023017027E-3</v>
      </c>
      <c r="J4974" s="50">
        <f>DAX__2019_2020__33[[#This Row],[Adj Close]]-DAX__2019_2020__33[[#This Row],[Adj Open]]</f>
        <v>-0.19185381107519106</v>
      </c>
      <c r="K4974" s="50">
        <v>379884</v>
      </c>
    </row>
    <row r="4975" spans="1:11" x14ac:dyDescent="0.3">
      <c r="A4975" s="51" t="str">
        <f t="shared" si="82"/>
        <v>DB1.DE</v>
      </c>
      <c r="B4975" s="52" t="s">
        <v>511</v>
      </c>
      <c r="C4975" s="50" t="s">
        <v>13586</v>
      </c>
      <c r="D4975" s="50">
        <f>DAX__2019_2020__33[[#This Row],[Open]]*(DAX__2019_2020__33[[#This Row],[Adj Close]]/DAX__2019_2020__33[[#This Row],[Close]])</f>
        <v>144.74502266260683</v>
      </c>
      <c r="E4975" s="50" t="s">
        <v>13967</v>
      </c>
      <c r="F4975" s="50" t="s">
        <v>13586</v>
      </c>
      <c r="G4975" s="50" t="s">
        <v>13751</v>
      </c>
      <c r="H4975" s="50" t="s">
        <v>13753</v>
      </c>
      <c r="I4975" s="50">
        <f>(DAX__2019_2020__33[[#This Row],[Adj Close]]-DAX__2019_2020__33[[#This Row],[Adj Open]])/DAX__2019_2020__33[[#This Row],[Adj Open]]</f>
        <v>1.7561359213838147E-2</v>
      </c>
      <c r="J4975" s="50">
        <f>DAX__2019_2020__33[[#This Row],[Adj Close]]-DAX__2019_2020__33[[#This Row],[Adj Open]]</f>
        <v>2.5419193373931819</v>
      </c>
      <c r="K4975" s="50">
        <v>466979</v>
      </c>
    </row>
    <row r="4976" spans="1:11" x14ac:dyDescent="0.3">
      <c r="A4976" s="51" t="str">
        <f t="shared" si="82"/>
        <v>DB1.DE</v>
      </c>
      <c r="B4976" s="52" t="s">
        <v>512</v>
      </c>
      <c r="C4976" s="50" t="s">
        <v>13658</v>
      </c>
      <c r="D4976" s="50">
        <f>DAX__2019_2020__33[[#This Row],[Open]]*(DAX__2019_2020__33[[#This Row],[Adj Close]]/DAX__2019_2020__33[[#This Row],[Close]])</f>
        <v>148.29409783786679</v>
      </c>
      <c r="E4976" s="50" t="s">
        <v>13642</v>
      </c>
      <c r="F4976" s="50" t="s">
        <v>13743</v>
      </c>
      <c r="G4976" s="50" t="s">
        <v>13956</v>
      </c>
      <c r="H4976" s="50" t="s">
        <v>13957</v>
      </c>
      <c r="I4976" s="50">
        <f>(DAX__2019_2020__33[[#This Row],[Adj Close]]-DAX__2019_2020__33[[#This Row],[Adj Open]])/DAX__2019_2020__33[[#This Row],[Adj Open]]</f>
        <v>-1.9728349816493677E-2</v>
      </c>
      <c r="J4976" s="50">
        <f>DAX__2019_2020__33[[#This Row],[Adj Close]]-DAX__2019_2020__33[[#This Row],[Adj Open]]</f>
        <v>-2.9255978378667749</v>
      </c>
      <c r="K4976" s="50">
        <v>282647</v>
      </c>
    </row>
    <row r="4977" spans="1:11" x14ac:dyDescent="0.3">
      <c r="A4977" s="51" t="str">
        <f t="shared" si="82"/>
        <v>DB1.DE</v>
      </c>
      <c r="B4977" s="52" t="s">
        <v>513</v>
      </c>
      <c r="C4977" s="50" t="s">
        <v>13633</v>
      </c>
      <c r="D4977" s="50">
        <f>DAX__2019_2020__33[[#This Row],[Open]]*(DAX__2019_2020__33[[#This Row],[Adj Close]]/DAX__2019_2020__33[[#This Row],[Close]])</f>
        <v>145.60831094104856</v>
      </c>
      <c r="E4977" s="50" t="s">
        <v>13968</v>
      </c>
      <c r="F4977" s="50" t="s">
        <v>13782</v>
      </c>
      <c r="G4977" s="50" t="s">
        <v>13782</v>
      </c>
      <c r="H4977" s="50" t="s">
        <v>13783</v>
      </c>
      <c r="I4977" s="50">
        <f>(DAX__2019_2020__33[[#This Row],[Adj Close]]-DAX__2019_2020__33[[#This Row],[Adj Open]])/DAX__2019_2020__33[[#This Row],[Adj Open]]</f>
        <v>-7.9051184208474533E-3</v>
      </c>
      <c r="J4977" s="50">
        <f>DAX__2019_2020__33[[#This Row],[Adj Close]]-DAX__2019_2020__33[[#This Row],[Adj Open]]</f>
        <v>-1.1510509410485668</v>
      </c>
      <c r="K4977" s="50">
        <v>414273</v>
      </c>
    </row>
    <row r="4978" spans="1:11" x14ac:dyDescent="0.3">
      <c r="A4978" s="51" t="str">
        <f t="shared" si="82"/>
        <v>DB1.DE</v>
      </c>
      <c r="B4978" s="52" t="s">
        <v>514</v>
      </c>
      <c r="C4978" s="50" t="s">
        <v>13675</v>
      </c>
      <c r="D4978" s="50">
        <f>DAX__2019_2020__33[[#This Row],[Open]]*(DAX__2019_2020__33[[#This Row],[Adj Close]]/DAX__2019_2020__33[[#This Row],[Close]])</f>
        <v>144.69705465259068</v>
      </c>
      <c r="E4978" s="50" t="s">
        <v>13956</v>
      </c>
      <c r="F4978" s="50" t="s">
        <v>13969</v>
      </c>
      <c r="G4978" s="50" t="s">
        <v>13746</v>
      </c>
      <c r="H4978" s="50" t="s">
        <v>13970</v>
      </c>
      <c r="I4978" s="50">
        <f>(DAX__2019_2020__33[[#This Row],[Adj Close]]-DAX__2019_2020__33[[#This Row],[Adj Open]])/DAX__2019_2020__33[[#This Row],[Adj Open]]</f>
        <v>-1.6572753732605069E-2</v>
      </c>
      <c r="J4978" s="50">
        <f>DAX__2019_2020__33[[#This Row],[Adj Close]]-DAX__2019_2020__33[[#This Row],[Adj Open]]</f>
        <v>-2.398028652590682</v>
      </c>
      <c r="K4978" s="50">
        <v>663880</v>
      </c>
    </row>
    <row r="4979" spans="1:11" x14ac:dyDescent="0.3">
      <c r="A4979" s="51" t="str">
        <f t="shared" si="82"/>
        <v>DB1.DE</v>
      </c>
      <c r="B4979" s="52" t="s">
        <v>515</v>
      </c>
      <c r="C4979" s="50" t="s">
        <v>13736</v>
      </c>
      <c r="D4979" s="50">
        <f>DAX__2019_2020__33[[#This Row],[Open]]*(DAX__2019_2020__33[[#This Row],[Adj Close]]/DAX__2019_2020__33[[#This Row],[Close]])</f>
        <v>140.23672513604888</v>
      </c>
      <c r="E4979" s="50" t="s">
        <v>13726</v>
      </c>
      <c r="F4979" s="50" t="s">
        <v>6546</v>
      </c>
      <c r="G4979" s="50" t="s">
        <v>12040</v>
      </c>
      <c r="H4979" s="50" t="s">
        <v>13971</v>
      </c>
      <c r="I4979" s="50">
        <f>(DAX__2019_2020__33[[#This Row],[Adj Close]]-DAX__2019_2020__33[[#This Row],[Adj Open]])/DAX__2019_2020__33[[#This Row],[Adj Open]]</f>
        <v>9.9179003403124452E-3</v>
      </c>
      <c r="J4979" s="50">
        <f>DAX__2019_2020__33[[#This Row],[Adj Close]]-DAX__2019_2020__33[[#This Row],[Adj Open]]</f>
        <v>1.3908538639511221</v>
      </c>
      <c r="K4979" s="50">
        <v>359623</v>
      </c>
    </row>
    <row r="4980" spans="1:11" x14ac:dyDescent="0.3">
      <c r="A4980" s="51" t="str">
        <f t="shared" si="82"/>
        <v>DB1.DE</v>
      </c>
      <c r="B4980" s="52" t="s">
        <v>516</v>
      </c>
      <c r="C4980" s="50" t="s">
        <v>13606</v>
      </c>
      <c r="D4980" s="50">
        <f>DAX__2019_2020__33[[#This Row],[Open]]*(DAX__2019_2020__33[[#This Row],[Adj Close]]/DAX__2019_2020__33[[#This Row],[Close]])</f>
        <v>141.05205494621561</v>
      </c>
      <c r="E4980" s="50" t="s">
        <v>12204</v>
      </c>
      <c r="F4980" s="50" t="s">
        <v>13677</v>
      </c>
      <c r="G4980" s="50" t="s">
        <v>12154</v>
      </c>
      <c r="H4980" s="50" t="s">
        <v>13972</v>
      </c>
      <c r="I4980" s="50">
        <f>(DAX__2019_2020__33[[#This Row],[Adj Close]]-DAX__2019_2020__33[[#This Row],[Adj Open]])/DAX__2019_2020__33[[#This Row],[Adj Open]]</f>
        <v>6.4603670902338697E-3</v>
      </c>
      <c r="J4980" s="50">
        <f>DAX__2019_2020__33[[#This Row],[Adj Close]]-DAX__2019_2020__33[[#This Row],[Adj Open]]</f>
        <v>0.91124805378439078</v>
      </c>
      <c r="K4980" s="50">
        <v>1528350</v>
      </c>
    </row>
    <row r="4981" spans="1:11" x14ac:dyDescent="0.3">
      <c r="A4981" s="51" t="str">
        <f t="shared" si="82"/>
        <v>DB1.DE</v>
      </c>
      <c r="B4981" s="52" t="s">
        <v>517</v>
      </c>
      <c r="C4981" s="50" t="s">
        <v>13731</v>
      </c>
      <c r="D4981" s="50">
        <f>DAX__2019_2020__33[[#This Row],[Open]]*(DAX__2019_2020__33[[#This Row],[Adj Close]]/DAX__2019_2020__33[[#This Row],[Close]])</f>
        <v>141.43574088871881</v>
      </c>
      <c r="E4981" s="50" t="s">
        <v>13596</v>
      </c>
      <c r="F4981" s="50" t="s">
        <v>13973</v>
      </c>
      <c r="G4981" s="50" t="s">
        <v>13974</v>
      </c>
      <c r="H4981" s="50" t="s">
        <v>13975</v>
      </c>
      <c r="I4981" s="50">
        <f>(DAX__2019_2020__33[[#This Row],[Adj Close]]-DAX__2019_2020__33[[#This Row],[Adj Open]])/DAX__2019_2020__33[[#This Row],[Adj Open]]</f>
        <v>-1.6954900311051872E-3</v>
      </c>
      <c r="J4981" s="50">
        <f>DAX__2019_2020__33[[#This Row],[Adj Close]]-DAX__2019_2020__33[[#This Row],[Adj Open]]</f>
        <v>-0.23980288871879907</v>
      </c>
      <c r="K4981" s="50">
        <v>838598</v>
      </c>
    </row>
    <row r="4982" spans="1:11" x14ac:dyDescent="0.3">
      <c r="A4982" s="51" t="str">
        <f t="shared" si="82"/>
        <v>DB1.DE</v>
      </c>
      <c r="B4982" s="52" t="s">
        <v>518</v>
      </c>
      <c r="C4982" s="50" t="s">
        <v>13594</v>
      </c>
      <c r="D4982" s="50">
        <f>DAX__2019_2020__33[[#This Row],[Open]]*(DAX__2019_2020__33[[#This Row],[Adj Close]]/DAX__2019_2020__33[[#This Row],[Close]])</f>
        <v>141.57963613320246</v>
      </c>
      <c r="E4982" s="50" t="s">
        <v>13633</v>
      </c>
      <c r="F4982" s="50" t="s">
        <v>13959</v>
      </c>
      <c r="G4982" s="50" t="s">
        <v>13976</v>
      </c>
      <c r="H4982" s="50" t="s">
        <v>13977</v>
      </c>
      <c r="I4982" s="50">
        <f>(DAX__2019_2020__33[[#This Row],[Adj Close]]-DAX__2019_2020__33[[#This Row],[Adj Open]])/DAX__2019_2020__33[[#This Row],[Adj Open]]</f>
        <v>1.8631435556987784E-2</v>
      </c>
      <c r="J4982" s="50">
        <f>DAX__2019_2020__33[[#This Row],[Adj Close]]-DAX__2019_2020__33[[#This Row],[Adj Open]]</f>
        <v>2.6378318667975407</v>
      </c>
      <c r="K4982" s="50">
        <v>611601</v>
      </c>
    </row>
    <row r="4983" spans="1:11" x14ac:dyDescent="0.3">
      <c r="A4983" s="51" t="str">
        <f t="shared" si="82"/>
        <v>DB1.DE</v>
      </c>
      <c r="B4983" s="52" t="s">
        <v>519</v>
      </c>
      <c r="C4983" s="50" t="s">
        <v>13617</v>
      </c>
      <c r="D4983" s="50">
        <f>DAX__2019_2020__33[[#This Row],[Open]]*(DAX__2019_2020__33[[#This Row],[Adj Close]]/DAX__2019_2020__33[[#This Row],[Close]])</f>
        <v>145.65628468131163</v>
      </c>
      <c r="E4983" s="50" t="s">
        <v>13978</v>
      </c>
      <c r="F4983" s="50" t="s">
        <v>13756</v>
      </c>
      <c r="G4983" s="50" t="s">
        <v>12149</v>
      </c>
      <c r="H4983" s="50" t="s">
        <v>13979</v>
      </c>
      <c r="I4983" s="50">
        <f>(DAX__2019_2020__33[[#This Row],[Adj Close]]-DAX__2019_2020__33[[#This Row],[Adj Open]])/DAX__2019_2020__33[[#This Row],[Adj Open]]</f>
        <v>-1.9427144441469518E-2</v>
      </c>
      <c r="J4983" s="50">
        <f>DAX__2019_2020__33[[#This Row],[Adj Close]]-DAX__2019_2020__33[[#This Row],[Adj Open]]</f>
        <v>-2.8296856813116449</v>
      </c>
      <c r="K4983" s="50">
        <v>457966</v>
      </c>
    </row>
    <row r="4984" spans="1:11" x14ac:dyDescent="0.3">
      <c r="A4984" s="51" t="str">
        <f t="shared" si="82"/>
        <v>DB1.DE</v>
      </c>
      <c r="B4984" s="52" t="s">
        <v>520</v>
      </c>
      <c r="C4984" s="50" t="s">
        <v>13668</v>
      </c>
      <c r="D4984" s="50">
        <f>DAX__2019_2020__33[[#This Row],[Open]]*(DAX__2019_2020__33[[#This Row],[Adj Close]]/DAX__2019_2020__33[[#This Row],[Close]])</f>
        <v>141.81942735925188</v>
      </c>
      <c r="E4984" s="50" t="s">
        <v>12056</v>
      </c>
      <c r="F4984" s="50" t="s">
        <v>12065</v>
      </c>
      <c r="G4984" s="50" t="s">
        <v>13980</v>
      </c>
      <c r="H4984" s="50" t="s">
        <v>13981</v>
      </c>
      <c r="I4984" s="50">
        <f>(DAX__2019_2020__33[[#This Row],[Adj Close]]-DAX__2019_2020__33[[#This Row],[Adj Open]])/DAX__2019_2020__33[[#This Row],[Adj Open]]</f>
        <v>-1.0146025966342835E-3</v>
      </c>
      <c r="J4984" s="50">
        <f>DAX__2019_2020__33[[#This Row],[Adj Close]]-DAX__2019_2020__33[[#This Row],[Adj Open]]</f>
        <v>-0.14389035925188409</v>
      </c>
      <c r="K4984" s="50">
        <v>451178</v>
      </c>
    </row>
    <row r="4985" spans="1:11" x14ac:dyDescent="0.3">
      <c r="A4985" s="51" t="str">
        <f t="shared" si="82"/>
        <v>DB1.DE</v>
      </c>
      <c r="B4985" s="52" t="s">
        <v>521</v>
      </c>
      <c r="C4985" s="50" t="s">
        <v>12154</v>
      </c>
      <c r="D4985" s="50">
        <f>DAX__2019_2020__33[[#This Row],[Open]]*(DAX__2019_2020__33[[#This Row],[Adj Close]]/DAX__2019_2020__33[[#This Row],[Close]])</f>
        <v>141.9633004897959</v>
      </c>
      <c r="E4985" s="50" t="s">
        <v>12154</v>
      </c>
      <c r="F4985" s="50" t="s">
        <v>12035</v>
      </c>
      <c r="G4985" s="50" t="s">
        <v>13664</v>
      </c>
      <c r="H4985" s="50" t="s">
        <v>13982</v>
      </c>
      <c r="I4985" s="50">
        <f>(DAX__2019_2020__33[[#This Row],[Adj Close]]-DAX__2019_2020__33[[#This Row],[Adj Open]])/DAX__2019_2020__33[[#This Row],[Adj Open]]</f>
        <v>-6.7567567567566635E-3</v>
      </c>
      <c r="J4985" s="50">
        <f>DAX__2019_2020__33[[#This Row],[Adj Close]]-DAX__2019_2020__33[[#This Row],[Adj Open]]</f>
        <v>-0.95921148979590498</v>
      </c>
      <c r="K4985" s="50">
        <v>430763</v>
      </c>
    </row>
    <row r="4986" spans="1:11" x14ac:dyDescent="0.3">
      <c r="A4986" s="51" t="str">
        <f t="shared" si="82"/>
        <v>DB1.DE</v>
      </c>
      <c r="B4986" s="52" t="s">
        <v>522</v>
      </c>
      <c r="C4986" s="50" t="s">
        <v>12147</v>
      </c>
      <c r="D4986" s="50">
        <f>DAX__2019_2020__33[[#This Row],[Open]]*(DAX__2019_2020__33[[#This Row],[Adj Close]]/DAX__2019_2020__33[[#This Row],[Close]])</f>
        <v>142.92252632784246</v>
      </c>
      <c r="E4986" s="50" t="s">
        <v>13922</v>
      </c>
      <c r="F4986" s="50" t="s">
        <v>12154</v>
      </c>
      <c r="G4986" s="50" t="s">
        <v>13758</v>
      </c>
      <c r="H4986" s="50" t="s">
        <v>13983</v>
      </c>
      <c r="I4986" s="50">
        <f>(DAX__2019_2020__33[[#This Row],[Adj Close]]-DAX__2019_2020__33[[#This Row],[Adj Open]])/DAX__2019_2020__33[[#This Row],[Adj Open]]</f>
        <v>2.0805409395973265E-2</v>
      </c>
      <c r="J4986" s="50">
        <f>DAX__2019_2020__33[[#This Row],[Adj Close]]-DAX__2019_2020__33[[#This Row],[Adj Open]]</f>
        <v>2.9735616721575298</v>
      </c>
      <c r="K4986" s="50">
        <v>478167</v>
      </c>
    </row>
    <row r="4987" spans="1:11" x14ac:dyDescent="0.3">
      <c r="A4987" s="51" t="str">
        <f t="shared" si="82"/>
        <v>DB1.DE</v>
      </c>
      <c r="B4987" s="52" t="s">
        <v>523</v>
      </c>
      <c r="C4987" s="50" t="s">
        <v>13750</v>
      </c>
      <c r="D4987" s="50">
        <f>DAX__2019_2020__33[[#This Row],[Open]]*(DAX__2019_2020__33[[#This Row],[Adj Close]]/DAX__2019_2020__33[[#This Row],[Close]])</f>
        <v>145.27257887512837</v>
      </c>
      <c r="E4987" s="50" t="s">
        <v>13633</v>
      </c>
      <c r="F4987" s="50" t="s">
        <v>13728</v>
      </c>
      <c r="G4987" s="50" t="s">
        <v>7168</v>
      </c>
      <c r="H4987" s="50" t="s">
        <v>13984</v>
      </c>
      <c r="I4987" s="50">
        <f>(DAX__2019_2020__33[[#This Row],[Adj Close]]-DAX__2019_2020__33[[#This Row],[Adj Open]])/DAX__2019_2020__33[[#This Row],[Adj Open]]</f>
        <v>-1.6507098379143436E-3</v>
      </c>
      <c r="J4987" s="50">
        <f>DAX__2019_2020__33[[#This Row],[Adj Close]]-DAX__2019_2020__33[[#This Row],[Adj Open]]</f>
        <v>-0.23980287512836185</v>
      </c>
      <c r="K4987" s="50">
        <v>308204</v>
      </c>
    </row>
    <row r="4988" spans="1:11" x14ac:dyDescent="0.3">
      <c r="A4988" s="51" t="str">
        <f t="shared" si="82"/>
        <v>DB1.DE</v>
      </c>
      <c r="B4988" s="52" t="s">
        <v>524</v>
      </c>
      <c r="C4988" s="50" t="s">
        <v>13985</v>
      </c>
      <c r="D4988" s="50">
        <f>DAX__2019_2020__33[[#This Row],[Open]]*(DAX__2019_2020__33[[#This Row],[Adj Close]]/DAX__2019_2020__33[[#This Row],[Close]])</f>
        <v>143.92968286569152</v>
      </c>
      <c r="E4988" s="50" t="s">
        <v>13986</v>
      </c>
      <c r="F4988" s="50" t="s">
        <v>13987</v>
      </c>
      <c r="G4988" s="50" t="s">
        <v>13988</v>
      </c>
      <c r="H4988" s="50" t="s">
        <v>13989</v>
      </c>
      <c r="I4988" s="50">
        <f>(DAX__2019_2020__33[[#This Row],[Adj Close]]-DAX__2019_2020__33[[#This Row],[Adj Open]])/DAX__2019_2020__33[[#This Row],[Adj Open]]</f>
        <v>-1.666111262923458E-3</v>
      </c>
      <c r="J4988" s="50">
        <f>DAX__2019_2020__33[[#This Row],[Adj Close]]-DAX__2019_2020__33[[#This Row],[Adj Open]]</f>
        <v>-0.23980286569153009</v>
      </c>
      <c r="K4988" s="50">
        <v>452962</v>
      </c>
    </row>
    <row r="4989" spans="1:11" x14ac:dyDescent="0.3">
      <c r="A4989" s="51" t="str">
        <f t="shared" si="82"/>
        <v>DB1.DE</v>
      </c>
      <c r="B4989" s="52" t="s">
        <v>525</v>
      </c>
      <c r="C4989" s="50" t="s">
        <v>7168</v>
      </c>
      <c r="D4989" s="50">
        <f>DAX__2019_2020__33[[#This Row],[Open]]*(DAX__2019_2020__33[[#This Row],[Adj Close]]/DAX__2019_2020__33[[#This Row],[Close]])</f>
        <v>145.03278569387922</v>
      </c>
      <c r="E4989" s="50" t="s">
        <v>13672</v>
      </c>
      <c r="F4989" s="50" t="s">
        <v>13608</v>
      </c>
      <c r="G4989" s="50" t="s">
        <v>13596</v>
      </c>
      <c r="H4989" s="50" t="s">
        <v>13990</v>
      </c>
      <c r="I4989" s="50">
        <f>(DAX__2019_2020__33[[#This Row],[Adj Close]]-DAX__2019_2020__33[[#This Row],[Adj Open]])/DAX__2019_2020__33[[#This Row],[Adj Open]]</f>
        <v>-1.9841270234945741E-2</v>
      </c>
      <c r="J4989" s="50">
        <f>DAX__2019_2020__33[[#This Row],[Adj Close]]-DAX__2019_2020__33[[#This Row],[Adj Open]]</f>
        <v>-2.8776346938792301</v>
      </c>
      <c r="K4989" s="50">
        <v>486418</v>
      </c>
    </row>
    <row r="4990" spans="1:11" x14ac:dyDescent="0.3">
      <c r="A4990" s="51" t="str">
        <f t="shared" si="82"/>
        <v>DB1.DE</v>
      </c>
      <c r="B4990" s="52" t="s">
        <v>526</v>
      </c>
      <c r="C4990" s="50" t="s">
        <v>13578</v>
      </c>
      <c r="D4990" s="50">
        <f>DAX__2019_2020__33[[#This Row],[Open]]*(DAX__2019_2020__33[[#This Row],[Adj Close]]/DAX__2019_2020__33[[#This Row],[Close]])</f>
        <v>140.86020880844558</v>
      </c>
      <c r="E4990" s="50" t="s">
        <v>13756</v>
      </c>
      <c r="F4990" s="50" t="s">
        <v>12058</v>
      </c>
      <c r="G4990" s="50" t="s">
        <v>13746</v>
      </c>
      <c r="H4990" s="50" t="s">
        <v>13970</v>
      </c>
      <c r="I4990" s="50">
        <f>(DAX__2019_2020__33[[#This Row],[Adj Close]]-DAX__2019_2020__33[[#This Row],[Adj Open]])/DAX__2019_2020__33[[#This Row],[Adj Open]]</f>
        <v>1.0214504179182739E-2</v>
      </c>
      <c r="J4990" s="50">
        <f>DAX__2019_2020__33[[#This Row],[Adj Close]]-DAX__2019_2020__33[[#This Row],[Adj Open]]</f>
        <v>1.4388171915544206</v>
      </c>
      <c r="K4990" s="50">
        <v>389779</v>
      </c>
    </row>
    <row r="4991" spans="1:11" x14ac:dyDescent="0.3">
      <c r="A4991" s="51" t="str">
        <f t="shared" si="82"/>
        <v>DB1.DE</v>
      </c>
      <c r="B4991" s="52" t="s">
        <v>527</v>
      </c>
      <c r="C4991" s="50" t="s">
        <v>13599</v>
      </c>
      <c r="D4991" s="50">
        <f>DAX__2019_2020__33[[#This Row],[Open]]*(DAX__2019_2020__33[[#This Row],[Adj Close]]/DAX__2019_2020__33[[#This Row],[Close]])</f>
        <v>142.8745525465265</v>
      </c>
      <c r="E4991" s="50" t="s">
        <v>13991</v>
      </c>
      <c r="F4991" s="50" t="s">
        <v>13992</v>
      </c>
      <c r="G4991" s="50" t="s">
        <v>12147</v>
      </c>
      <c r="H4991" s="50" t="s">
        <v>13787</v>
      </c>
      <c r="I4991" s="50">
        <f>(DAX__2019_2020__33[[#This Row],[Adj Close]]-DAX__2019_2020__33[[#This Row],[Adj Open]])/DAX__2019_2020__33[[#This Row],[Adj Open]]</f>
        <v>3.3570326288777521E-4</v>
      </c>
      <c r="J4991" s="50">
        <f>DAX__2019_2020__33[[#This Row],[Adj Close]]-DAX__2019_2020__33[[#This Row],[Adj Open]]</f>
        <v>4.796345347349984E-2</v>
      </c>
      <c r="K4991" s="50">
        <v>299678</v>
      </c>
    </row>
    <row r="4992" spans="1:11" x14ac:dyDescent="0.3">
      <c r="A4992" s="51" t="str">
        <f t="shared" si="82"/>
        <v>DB1.DE</v>
      </c>
      <c r="B4992" s="52" t="s">
        <v>528</v>
      </c>
      <c r="C4992" s="50" t="s">
        <v>13747</v>
      </c>
      <c r="D4992" s="50">
        <f>DAX__2019_2020__33[[#This Row],[Open]]*(DAX__2019_2020__33[[#This Row],[Adj Close]]/DAX__2019_2020__33[[#This Row],[Close]])</f>
        <v>142.73067135869755</v>
      </c>
      <c r="E4992" s="50" t="s">
        <v>7168</v>
      </c>
      <c r="F4992" s="50" t="s">
        <v>13993</v>
      </c>
      <c r="G4992" s="50" t="s">
        <v>13994</v>
      </c>
      <c r="H4992" s="50" t="s">
        <v>13995</v>
      </c>
      <c r="I4992" s="50">
        <f>(DAX__2019_2020__33[[#This Row],[Adj Close]]-DAX__2019_2020__33[[#This Row],[Adj Open]])/DAX__2019_2020__33[[#This Row],[Adj Open]]</f>
        <v>1.1424710791168503E-2</v>
      </c>
      <c r="J4992" s="50">
        <f>DAX__2019_2020__33[[#This Row],[Adj Close]]-DAX__2019_2020__33[[#This Row],[Adj Open]]</f>
        <v>1.630656641302437</v>
      </c>
      <c r="K4992" s="50">
        <v>396757</v>
      </c>
    </row>
    <row r="4993" spans="1:11" x14ac:dyDescent="0.3">
      <c r="A4993" s="51" t="str">
        <f t="shared" si="82"/>
        <v>DB1.DE</v>
      </c>
      <c r="B4993" s="52" t="s">
        <v>529</v>
      </c>
      <c r="C4993" s="50" t="s">
        <v>13586</v>
      </c>
      <c r="D4993" s="50">
        <f>DAX__2019_2020__33[[#This Row],[Open]]*(DAX__2019_2020__33[[#This Row],[Adj Close]]/DAX__2019_2020__33[[#This Row],[Close]])</f>
        <v>144.74501313680867</v>
      </c>
      <c r="E4993" s="50" t="s">
        <v>13750</v>
      </c>
      <c r="F4993" s="50" t="s">
        <v>13662</v>
      </c>
      <c r="G4993" s="50" t="s">
        <v>6731</v>
      </c>
      <c r="H4993" s="50" t="s">
        <v>13996</v>
      </c>
      <c r="I4993" s="50">
        <f>(DAX__2019_2020__33[[#This Row],[Adj Close]]-DAX__2019_2020__33[[#This Row],[Adj Open]])/DAX__2019_2020__33[[#This Row],[Adj Open]]</f>
        <v>-3.3797158401477415E-2</v>
      </c>
      <c r="J4993" s="50">
        <f>DAX__2019_2020__33[[#This Row],[Adj Close]]-DAX__2019_2020__33[[#This Row],[Adj Open]]</f>
        <v>-4.8919701368086521</v>
      </c>
      <c r="K4993" s="50">
        <v>496420</v>
      </c>
    </row>
    <row r="4994" spans="1:11" x14ac:dyDescent="0.3">
      <c r="A4994" s="51" t="str">
        <f t="shared" si="82"/>
        <v>DB1.DE</v>
      </c>
      <c r="B4994" s="52" t="s">
        <v>530</v>
      </c>
      <c r="C4994" s="50" t="s">
        <v>13736</v>
      </c>
      <c r="D4994" s="50">
        <f>DAX__2019_2020__33[[#This Row],[Open]]*(DAX__2019_2020__33[[#This Row],[Adj Close]]/DAX__2019_2020__33[[#This Row],[Close]])</f>
        <v>140.23672120246076</v>
      </c>
      <c r="E4994" s="50" t="s">
        <v>13661</v>
      </c>
      <c r="F4994" s="50" t="s">
        <v>13736</v>
      </c>
      <c r="G4994" s="50" t="s">
        <v>13601</v>
      </c>
      <c r="H4994" s="50" t="s">
        <v>13960</v>
      </c>
      <c r="I4994" s="50">
        <f>(DAX__2019_2020__33[[#This Row],[Adj Close]]-DAX__2019_2020__33[[#This Row],[Adj Open]])/DAX__2019_2020__33[[#This Row],[Adj Open]]</f>
        <v>1.7099863551980718E-2</v>
      </c>
      <c r="J4994" s="50">
        <f>DAX__2019_2020__33[[#This Row],[Adj Close]]-DAX__2019_2020__33[[#This Row],[Adj Open]]</f>
        <v>2.39802879753924</v>
      </c>
      <c r="K4994" s="50">
        <v>401517</v>
      </c>
    </row>
    <row r="4995" spans="1:11" x14ac:dyDescent="0.3">
      <c r="A4995" s="51" t="str">
        <f t="shared" ref="A4995:A5051" si="83">"DB1.DE"</f>
        <v>DB1.DE</v>
      </c>
      <c r="B4995" s="52" t="s">
        <v>531</v>
      </c>
      <c r="C4995" s="50" t="s">
        <v>12149</v>
      </c>
      <c r="D4995" s="50">
        <f>DAX__2019_2020__33[[#This Row],[Open]]*(DAX__2019_2020__33[[#This Row],[Adj Close]]/DAX__2019_2020__33[[#This Row],[Close]])</f>
        <v>142.82658757134874</v>
      </c>
      <c r="E4995" s="50" t="s">
        <v>13605</v>
      </c>
      <c r="F4995" s="50" t="s">
        <v>13725</v>
      </c>
      <c r="G4995" s="50" t="s">
        <v>13668</v>
      </c>
      <c r="H4995" s="50" t="s">
        <v>13997</v>
      </c>
      <c r="I4995" s="50">
        <f>(DAX__2019_2020__33[[#This Row],[Adj Close]]-DAX__2019_2020__33[[#This Row],[Adj Open]])/DAX__2019_2020__33[[#This Row],[Adj Open]]</f>
        <v>-7.0516322519126456E-3</v>
      </c>
      <c r="J4995" s="50">
        <f>DAX__2019_2020__33[[#This Row],[Adj Close]]-DAX__2019_2020__33[[#This Row],[Adj Open]]</f>
        <v>-1.0071605713487486</v>
      </c>
      <c r="K4995" s="50">
        <v>358687</v>
      </c>
    </row>
    <row r="4996" spans="1:11" x14ac:dyDescent="0.3">
      <c r="A4996" s="51" t="str">
        <f t="shared" si="83"/>
        <v>DB1.DE</v>
      </c>
      <c r="B4996" s="52" t="s">
        <v>532</v>
      </c>
      <c r="C4996" s="50" t="s">
        <v>13761</v>
      </c>
      <c r="D4996" s="50">
        <f>DAX__2019_2020__33[[#This Row],[Open]]*(DAX__2019_2020__33[[#This Row],[Adj Close]]/DAX__2019_2020__33[[#This Row],[Close]])</f>
        <v>141.86739009963674</v>
      </c>
      <c r="E4996" s="50" t="s">
        <v>13998</v>
      </c>
      <c r="F4996" s="50" t="s">
        <v>12030</v>
      </c>
      <c r="G4996" s="50" t="s">
        <v>13999</v>
      </c>
      <c r="H4996" s="50" t="s">
        <v>14000</v>
      </c>
      <c r="I4996" s="50">
        <f>(DAX__2019_2020__33[[#This Row],[Adj Close]]-DAX__2019_2020__33[[#This Row],[Adj Open]])/DAX__2019_2020__33[[#This Row],[Adj Open]]</f>
        <v>1.6903313735090184E-3</v>
      </c>
      <c r="J4996" s="50">
        <f>DAX__2019_2020__33[[#This Row],[Adj Close]]-DAX__2019_2020__33[[#This Row],[Adj Open]]</f>
        <v>0.23980290036325869</v>
      </c>
      <c r="K4996" s="50">
        <v>404920</v>
      </c>
    </row>
    <row r="4997" spans="1:11" x14ac:dyDescent="0.3">
      <c r="A4997" s="51" t="str">
        <f t="shared" si="83"/>
        <v>DB1.DE</v>
      </c>
      <c r="B4997" s="52" t="s">
        <v>533</v>
      </c>
      <c r="C4997" s="50" t="s">
        <v>14001</v>
      </c>
      <c r="D4997" s="50">
        <f>DAX__2019_2020__33[[#This Row],[Open]]*(DAX__2019_2020__33[[#This Row],[Adj Close]]/DAX__2019_2020__33[[#This Row],[Close]])</f>
        <v>142.25106815338907</v>
      </c>
      <c r="E4997" s="50" t="s">
        <v>13726</v>
      </c>
      <c r="F4997" s="50" t="s">
        <v>13490</v>
      </c>
      <c r="G4997" s="50" t="s">
        <v>14002</v>
      </c>
      <c r="H4997" s="50" t="s">
        <v>14003</v>
      </c>
      <c r="I4997" s="50">
        <f>(DAX__2019_2020__33[[#This Row],[Adj Close]]-DAX__2019_2020__33[[#This Row],[Adj Open]])/DAX__2019_2020__33[[#This Row],[Adj Open]]</f>
        <v>-1.0788981575408436E-2</v>
      </c>
      <c r="J4997" s="50">
        <f>DAX__2019_2020__33[[#This Row],[Adj Close]]-DAX__2019_2020__33[[#This Row],[Adj Open]]</f>
        <v>-1.5347441533890844</v>
      </c>
      <c r="K4997" s="50">
        <v>476686</v>
      </c>
    </row>
    <row r="4998" spans="1:11" x14ac:dyDescent="0.3">
      <c r="A4998" s="51" t="str">
        <f t="shared" si="83"/>
        <v>DB1.DE</v>
      </c>
      <c r="B4998" s="52" t="s">
        <v>534</v>
      </c>
      <c r="C4998" s="50" t="s">
        <v>6547</v>
      </c>
      <c r="D4998" s="50">
        <f>DAX__2019_2020__33[[#This Row],[Open]]*(DAX__2019_2020__33[[#This Row],[Adj Close]]/DAX__2019_2020__33[[#This Row],[Close]])</f>
        <v>140.52448422099488</v>
      </c>
      <c r="E4998" s="50" t="s">
        <v>14004</v>
      </c>
      <c r="F4998" s="50" t="s">
        <v>13488</v>
      </c>
      <c r="G4998" s="50" t="s">
        <v>13578</v>
      </c>
      <c r="H4998" s="50" t="s">
        <v>14005</v>
      </c>
      <c r="I4998" s="50">
        <f>(DAX__2019_2020__33[[#This Row],[Adj Close]]-DAX__2019_2020__33[[#This Row],[Adj Open]])/DAX__2019_2020__33[[#This Row],[Adj Open]]</f>
        <v>2.389119453924852E-3</v>
      </c>
      <c r="J4998" s="50">
        <f>DAX__2019_2020__33[[#This Row],[Adj Close]]-DAX__2019_2020__33[[#This Row],[Adj Open]]</f>
        <v>0.33572977900513479</v>
      </c>
      <c r="K4998" s="50">
        <v>369430</v>
      </c>
    </row>
    <row r="4999" spans="1:11" x14ac:dyDescent="0.3">
      <c r="A4999" s="51" t="str">
        <f t="shared" si="83"/>
        <v>DB1.DE</v>
      </c>
      <c r="B4999" s="52" t="s">
        <v>535</v>
      </c>
      <c r="C4999" s="50" t="s">
        <v>13662</v>
      </c>
      <c r="D4999" s="50">
        <f>DAX__2019_2020__33[[#This Row],[Open]]*(DAX__2019_2020__33[[#This Row],[Adj Close]]/DAX__2019_2020__33[[#This Row],[Close]])</f>
        <v>139.46935407558252</v>
      </c>
      <c r="E4999" s="50" t="s">
        <v>12101</v>
      </c>
      <c r="F4999" s="50" t="s">
        <v>12037</v>
      </c>
      <c r="G4999" s="50" t="s">
        <v>13973</v>
      </c>
      <c r="H4999" s="50" t="s">
        <v>14006</v>
      </c>
      <c r="I4999" s="50">
        <f>(DAX__2019_2020__33[[#This Row],[Adj Close]]-DAX__2019_2020__33[[#This Row],[Adj Open]])/DAX__2019_2020__33[[#This Row],[Adj Open]]</f>
        <v>-7.5652754153483024E-3</v>
      </c>
      <c r="J4999" s="50">
        <f>DAX__2019_2020__33[[#This Row],[Adj Close]]-DAX__2019_2020__33[[#This Row],[Adj Open]]</f>
        <v>-1.055124075582512</v>
      </c>
      <c r="K4999" s="50">
        <v>529037</v>
      </c>
    </row>
    <row r="5000" spans="1:11" x14ac:dyDescent="0.3">
      <c r="A5000" s="51" t="str">
        <f t="shared" si="83"/>
        <v>DB1.DE</v>
      </c>
      <c r="B5000" s="52" t="s">
        <v>536</v>
      </c>
      <c r="C5000" s="50" t="s">
        <v>14007</v>
      </c>
      <c r="D5000" s="50">
        <f>DAX__2019_2020__33[[#This Row],[Open]]*(DAX__2019_2020__33[[#This Row],[Adj Close]]/DAX__2019_2020__33[[#This Row],[Close]])</f>
        <v>137.74277259526471</v>
      </c>
      <c r="E5000" s="50" t="s">
        <v>12061</v>
      </c>
      <c r="F5000" s="50" t="s">
        <v>6737</v>
      </c>
      <c r="G5000" s="50" t="s">
        <v>12162</v>
      </c>
      <c r="H5000" s="50" t="s">
        <v>14008</v>
      </c>
      <c r="I5000" s="50">
        <f>(DAX__2019_2020__33[[#This Row],[Adj Close]]-DAX__2019_2020__33[[#This Row],[Adj Open]])/DAX__2019_2020__33[[#This Row],[Adj Open]]</f>
        <v>2.0891364029608738E-2</v>
      </c>
      <c r="J5000" s="50">
        <f>DAX__2019_2020__33[[#This Row],[Adj Close]]-DAX__2019_2020__33[[#This Row],[Adj Open]]</f>
        <v>2.8776344047352893</v>
      </c>
      <c r="K5000" s="50">
        <v>591733</v>
      </c>
    </row>
    <row r="5001" spans="1:11" x14ac:dyDescent="0.3">
      <c r="A5001" s="51" t="str">
        <f t="shared" si="83"/>
        <v>DB1.DE</v>
      </c>
      <c r="B5001" s="52" t="s">
        <v>537</v>
      </c>
      <c r="C5001" s="50" t="s">
        <v>12060</v>
      </c>
      <c r="D5001" s="50">
        <f>DAX__2019_2020__33[[#This Row],[Open]]*(DAX__2019_2020__33[[#This Row],[Adj Close]]/DAX__2019_2020__33[[#This Row],[Close]])</f>
        <v>141.1479557134513</v>
      </c>
      <c r="E5001" s="50" t="s">
        <v>13746</v>
      </c>
      <c r="F5001" s="50" t="s">
        <v>13725</v>
      </c>
      <c r="G5001" s="50" t="s">
        <v>13725</v>
      </c>
      <c r="H5001" s="50" t="s">
        <v>14009</v>
      </c>
      <c r="I5001" s="50">
        <f>(DAX__2019_2020__33[[#This Row],[Adj Close]]-DAX__2019_2020__33[[#This Row],[Adj Open]])/DAX__2019_2020__33[[#This Row],[Adj Open]]</f>
        <v>-3.3978934446982291E-3</v>
      </c>
      <c r="J5001" s="50">
        <f>DAX__2019_2020__33[[#This Row],[Adj Close]]-DAX__2019_2020__33[[#This Row],[Adj Open]]</f>
        <v>-0.4796057134512921</v>
      </c>
      <c r="K5001" s="50">
        <v>362552</v>
      </c>
    </row>
    <row r="5002" spans="1:11" x14ac:dyDescent="0.3">
      <c r="A5002" s="51" t="str">
        <f t="shared" si="83"/>
        <v>DB1.DE</v>
      </c>
      <c r="B5002" s="52" t="s">
        <v>538</v>
      </c>
      <c r="C5002" s="50" t="s">
        <v>12030</v>
      </c>
      <c r="D5002" s="50">
        <f>DAX__2019_2020__33[[#This Row],[Open]]*(DAX__2019_2020__33[[#This Row],[Adj Close]]/DAX__2019_2020__33[[#This Row],[Close]])</f>
        <v>140.044874650683</v>
      </c>
      <c r="E5002" s="50" t="s">
        <v>13722</v>
      </c>
      <c r="F5002" s="50" t="s">
        <v>12111</v>
      </c>
      <c r="G5002" s="50" t="s">
        <v>12098</v>
      </c>
      <c r="H5002" s="50" t="s">
        <v>14010</v>
      </c>
      <c r="I5002" s="50">
        <f>(DAX__2019_2020__33[[#This Row],[Adj Close]]-DAX__2019_2020__33[[#This Row],[Adj Open]])/DAX__2019_2020__33[[#This Row],[Adj Open]]</f>
        <v>-2.9794561643835576E-2</v>
      </c>
      <c r="J5002" s="50">
        <f>DAX__2019_2020__33[[#This Row],[Adj Close]]-DAX__2019_2020__33[[#This Row],[Adj Open]]</f>
        <v>-4.172575650683001</v>
      </c>
      <c r="K5002" s="50">
        <v>676691</v>
      </c>
    </row>
    <row r="5003" spans="1:11" x14ac:dyDescent="0.3">
      <c r="A5003" s="51" t="str">
        <f t="shared" si="83"/>
        <v>DB1.DE</v>
      </c>
      <c r="B5003" s="52" t="s">
        <v>539</v>
      </c>
      <c r="C5003" s="50" t="s">
        <v>13552</v>
      </c>
      <c r="D5003" s="50">
        <f>DAX__2019_2020__33[[#This Row],[Open]]*(DAX__2019_2020__33[[#This Row],[Adj Close]]/DAX__2019_2020__33[[#This Row],[Close]])</f>
        <v>135.72842221010234</v>
      </c>
      <c r="E5003" s="50" t="s">
        <v>13497</v>
      </c>
      <c r="F5003" s="50" t="s">
        <v>6559</v>
      </c>
      <c r="G5003" s="50" t="s">
        <v>12076</v>
      </c>
      <c r="H5003" s="50" t="s">
        <v>14011</v>
      </c>
      <c r="I5003" s="50">
        <f>(DAX__2019_2020__33[[#This Row],[Adj Close]]-DAX__2019_2020__33[[#This Row],[Adj Open]])/DAX__2019_2020__33[[#This Row],[Adj Open]]</f>
        <v>-1.7314466431095275E-2</v>
      </c>
      <c r="J5003" s="50">
        <f>DAX__2019_2020__33[[#This Row],[Adj Close]]-DAX__2019_2020__33[[#This Row],[Adj Open]]</f>
        <v>-2.3500652101023434</v>
      </c>
      <c r="K5003" s="50">
        <v>715702</v>
      </c>
    </row>
    <row r="5004" spans="1:11" x14ac:dyDescent="0.3">
      <c r="A5004" s="51" t="str">
        <f t="shared" si="83"/>
        <v>DB1.DE</v>
      </c>
      <c r="B5004" s="52" t="s">
        <v>540</v>
      </c>
      <c r="C5004" s="50" t="s">
        <v>12014</v>
      </c>
      <c r="D5004" s="50">
        <f>DAX__2019_2020__33[[#This Row],[Open]]*(DAX__2019_2020__33[[#This Row],[Adj Close]]/DAX__2019_2020__33[[#This Row],[Close]])</f>
        <v>132.70691477519645</v>
      </c>
      <c r="E5004" s="50" t="s">
        <v>13540</v>
      </c>
      <c r="F5004" s="50" t="s">
        <v>13438</v>
      </c>
      <c r="G5004" s="50" t="s">
        <v>4809</v>
      </c>
      <c r="H5004" s="50" t="s">
        <v>14012</v>
      </c>
      <c r="I5004" s="50">
        <f>(DAX__2019_2020__33[[#This Row],[Adj Close]]-DAX__2019_2020__33[[#This Row],[Adj Open]])/DAX__2019_2020__33[[#This Row],[Adj Open]]</f>
        <v>-2.5298589434105709E-3</v>
      </c>
      <c r="J5004" s="50">
        <f>DAX__2019_2020__33[[#This Row],[Adj Close]]-DAX__2019_2020__33[[#This Row],[Adj Open]]</f>
        <v>-0.33572977519645519</v>
      </c>
      <c r="K5004" s="50">
        <v>523817</v>
      </c>
    </row>
    <row r="5005" spans="1:11" x14ac:dyDescent="0.3">
      <c r="A5005" s="51" t="str">
        <f t="shared" si="83"/>
        <v>DB1.DE</v>
      </c>
      <c r="B5005" s="52" t="s">
        <v>541</v>
      </c>
      <c r="C5005" s="50" t="s">
        <v>13476</v>
      </c>
      <c r="D5005" s="50">
        <f>DAX__2019_2020__33[[#This Row],[Open]]*(DAX__2019_2020__33[[#This Row],[Adj Close]]/DAX__2019_2020__33[[#This Row],[Close]])</f>
        <v>131.84361168570504</v>
      </c>
      <c r="E5005" s="50" t="s">
        <v>13431</v>
      </c>
      <c r="F5005" s="50" t="s">
        <v>13437</v>
      </c>
      <c r="G5005" s="50" t="s">
        <v>11996</v>
      </c>
      <c r="H5005" s="50" t="s">
        <v>14013</v>
      </c>
      <c r="I5005" s="50">
        <f>(DAX__2019_2020__33[[#This Row],[Adj Close]]-DAX__2019_2020__33[[#This Row],[Adj Open]])/DAX__2019_2020__33[[#This Row],[Adj Open]]</f>
        <v>2.1826337326146736E-3</v>
      </c>
      <c r="J5005" s="50">
        <f>DAX__2019_2020__33[[#This Row],[Adj Close]]-DAX__2019_2020__33[[#This Row],[Adj Open]]</f>
        <v>0.28776631429497002</v>
      </c>
      <c r="K5005" s="50">
        <v>459346</v>
      </c>
    </row>
    <row r="5006" spans="1:11" x14ac:dyDescent="0.3">
      <c r="A5006" s="51" t="str">
        <f t="shared" si="83"/>
        <v>DB1.DE</v>
      </c>
      <c r="B5006" s="52" t="s">
        <v>542</v>
      </c>
      <c r="C5006" s="50" t="s">
        <v>13444</v>
      </c>
      <c r="D5006" s="50">
        <f>DAX__2019_2020__33[[#This Row],[Open]]*(DAX__2019_2020__33[[#This Row],[Adj Close]]/DAX__2019_2020__33[[#This Row],[Close]])</f>
        <v>131.31604918398705</v>
      </c>
      <c r="E5006" s="50" t="s">
        <v>11996</v>
      </c>
      <c r="F5006" s="50" t="s">
        <v>12129</v>
      </c>
      <c r="G5006" s="50" t="s">
        <v>4688</v>
      </c>
      <c r="H5006" s="50" t="s">
        <v>14014</v>
      </c>
      <c r="I5006" s="50">
        <f>(DAX__2019_2020__33[[#This Row],[Adj Close]]-DAX__2019_2020__33[[#This Row],[Adj Open]])/DAX__2019_2020__33[[#This Row],[Adj Open]]</f>
        <v>-1.9722404078410732E-2</v>
      </c>
      <c r="J5006" s="50">
        <f>DAX__2019_2020__33[[#This Row],[Adj Close]]-DAX__2019_2020__33[[#This Row],[Adj Open]]</f>
        <v>-2.5898681839870505</v>
      </c>
      <c r="K5006" s="50">
        <v>491222</v>
      </c>
    </row>
    <row r="5007" spans="1:11" x14ac:dyDescent="0.3">
      <c r="A5007" s="51" t="str">
        <f t="shared" si="83"/>
        <v>DB1.DE</v>
      </c>
      <c r="B5007" s="52" t="s">
        <v>543</v>
      </c>
      <c r="C5007" s="50" t="s">
        <v>13442</v>
      </c>
      <c r="D5007" s="50">
        <f>DAX__2019_2020__33[[#This Row],[Open]]*(DAX__2019_2020__33[[#This Row],[Adj Close]]/DAX__2019_2020__33[[#This Row],[Close]])</f>
        <v>129.25374611357475</v>
      </c>
      <c r="E5007" s="50" t="s">
        <v>14015</v>
      </c>
      <c r="F5007" s="50" t="s">
        <v>4641</v>
      </c>
      <c r="G5007" s="50" t="s">
        <v>13710</v>
      </c>
      <c r="H5007" s="50" t="s">
        <v>14016</v>
      </c>
      <c r="I5007" s="50">
        <f>(DAX__2019_2020__33[[#This Row],[Adj Close]]-DAX__2019_2020__33[[#This Row],[Adj Open]])/DAX__2019_2020__33[[#This Row],[Adj Open]]</f>
        <v>-1.1873884972170729E-2</v>
      </c>
      <c r="J5007" s="50">
        <f>DAX__2019_2020__33[[#This Row],[Adj Close]]-DAX__2019_2020__33[[#This Row],[Adj Open]]</f>
        <v>-1.5347441135747459</v>
      </c>
      <c r="K5007" s="50">
        <v>585615</v>
      </c>
    </row>
    <row r="5008" spans="1:11" x14ac:dyDescent="0.3">
      <c r="A5008" s="51" t="str">
        <f t="shared" si="83"/>
        <v>DB1.DE</v>
      </c>
      <c r="B5008" s="52" t="s">
        <v>544</v>
      </c>
      <c r="C5008" s="50" t="s">
        <v>4880</v>
      </c>
      <c r="D5008" s="50">
        <f>DAX__2019_2020__33[[#This Row],[Open]]*(DAX__2019_2020__33[[#This Row],[Adj Close]]/DAX__2019_2020__33[[#This Row],[Close]])</f>
        <v>125.65671098861202</v>
      </c>
      <c r="E5008" s="50" t="s">
        <v>4419</v>
      </c>
      <c r="F5008" s="50" t="s">
        <v>11922</v>
      </c>
      <c r="G5008" s="50" t="s">
        <v>11924</v>
      </c>
      <c r="H5008" s="50" t="s">
        <v>14017</v>
      </c>
      <c r="I5008" s="50">
        <f>(DAX__2019_2020__33[[#This Row],[Adj Close]]-DAX__2019_2020__33[[#This Row],[Adj Open]])/DAX__2019_2020__33[[#This Row],[Adj Open]]</f>
        <v>-8.0152900763358313E-3</v>
      </c>
      <c r="J5008" s="50">
        <f>DAX__2019_2020__33[[#This Row],[Adj Close]]-DAX__2019_2020__33[[#This Row],[Adj Open]]</f>
        <v>-1.0071749886120216</v>
      </c>
      <c r="K5008" s="50">
        <v>892837</v>
      </c>
    </row>
    <row r="5009" spans="1:11" x14ac:dyDescent="0.3">
      <c r="A5009" s="51" t="str">
        <f t="shared" si="83"/>
        <v>DB1.DE</v>
      </c>
      <c r="B5009" s="52" t="s">
        <v>545</v>
      </c>
      <c r="C5009" s="50" t="s">
        <v>11927</v>
      </c>
      <c r="D5009" s="50">
        <f>DAX__2019_2020__33[[#This Row],[Open]]*(DAX__2019_2020__33[[#This Row],[Adj Close]]/DAX__2019_2020__33[[#This Row],[Close]])</f>
        <v>124.79342866396249</v>
      </c>
      <c r="E5009" s="50" t="s">
        <v>11938</v>
      </c>
      <c r="F5009" s="50" t="s">
        <v>13340</v>
      </c>
      <c r="G5009" s="50" t="s">
        <v>13406</v>
      </c>
      <c r="H5009" s="50" t="s">
        <v>14018</v>
      </c>
      <c r="I5009" s="50">
        <f>(DAX__2019_2020__33[[#This Row],[Adj Close]]-DAX__2019_2020__33[[#This Row],[Adj Open]])/DAX__2019_2020__33[[#This Row],[Adj Open]]</f>
        <v>-5.764796044667308E-3</v>
      </c>
      <c r="J5009" s="50">
        <f>DAX__2019_2020__33[[#This Row],[Adj Close]]-DAX__2019_2020__33[[#This Row],[Adj Open]]</f>
        <v>-0.71940866396248282</v>
      </c>
      <c r="K5009" s="50">
        <v>890584</v>
      </c>
    </row>
    <row r="5010" spans="1:11" x14ac:dyDescent="0.3">
      <c r="A5010" s="51" t="str">
        <f t="shared" si="83"/>
        <v>DB1.DE</v>
      </c>
      <c r="B5010" s="52" t="s">
        <v>546</v>
      </c>
      <c r="C5010" s="50" t="s">
        <v>13390</v>
      </c>
      <c r="D5010" s="50">
        <f>DAX__2019_2020__33[[#This Row],[Open]]*(DAX__2019_2020__33[[#This Row],[Adj Close]]/DAX__2019_2020__33[[#This Row],[Close]])</f>
        <v>122.05966528191001</v>
      </c>
      <c r="E5010" s="50" t="s">
        <v>4442</v>
      </c>
      <c r="F5010" s="50" t="s">
        <v>14019</v>
      </c>
      <c r="G5010" s="50" t="s">
        <v>13334</v>
      </c>
      <c r="H5010" s="50" t="s">
        <v>14020</v>
      </c>
      <c r="I5010" s="50">
        <f>(DAX__2019_2020__33[[#This Row],[Adj Close]]-DAX__2019_2020__33[[#This Row],[Adj Open]])/DAX__2019_2020__33[[#This Row],[Adj Open]]</f>
        <v>-7.0727072691552382E-3</v>
      </c>
      <c r="J5010" s="50">
        <f>DAX__2019_2020__33[[#This Row],[Adj Close]]-DAX__2019_2020__33[[#This Row],[Adj Open]]</f>
        <v>-0.86329228191002017</v>
      </c>
      <c r="K5010" s="50">
        <v>978025</v>
      </c>
    </row>
    <row r="5011" spans="1:11" x14ac:dyDescent="0.3">
      <c r="A5011" s="51" t="str">
        <f t="shared" si="83"/>
        <v>DB1.DE</v>
      </c>
      <c r="B5011" s="52" t="s">
        <v>547</v>
      </c>
      <c r="C5011" s="50" t="s">
        <v>13392</v>
      </c>
      <c r="D5011" s="50">
        <f>DAX__2019_2020__33[[#This Row],[Open]]*(DAX__2019_2020__33[[#This Row],[Adj Close]]/DAX__2019_2020__33[[#This Row],[Close]])</f>
        <v>122.25150805848244</v>
      </c>
      <c r="E5011" s="50" t="s">
        <v>12370</v>
      </c>
      <c r="F5011" s="50" t="s">
        <v>14021</v>
      </c>
      <c r="G5011" s="50" t="s">
        <v>4345</v>
      </c>
      <c r="H5011" s="50" t="s">
        <v>14022</v>
      </c>
      <c r="I5011" s="50">
        <f>(DAX__2019_2020__33[[#This Row],[Adj Close]]-DAX__2019_2020__33[[#This Row],[Adj Open]])/DAX__2019_2020__33[[#This Row],[Adj Open]]</f>
        <v>-1.6869313853338147E-2</v>
      </c>
      <c r="J5011" s="50">
        <f>DAX__2019_2020__33[[#This Row],[Adj Close]]-DAX__2019_2020__33[[#This Row],[Adj Open]]</f>
        <v>-2.0622990584824379</v>
      </c>
      <c r="K5011" s="50">
        <v>863169</v>
      </c>
    </row>
    <row r="5012" spans="1:11" x14ac:dyDescent="0.3">
      <c r="A5012" s="51" t="str">
        <f t="shared" si="83"/>
        <v>DB1.DE</v>
      </c>
      <c r="B5012" s="52" t="s">
        <v>548</v>
      </c>
      <c r="C5012" s="50" t="s">
        <v>11919</v>
      </c>
      <c r="D5012" s="50">
        <f>DAX__2019_2020__33[[#This Row],[Open]]*(DAX__2019_2020__33[[#This Row],[Adj Close]]/DAX__2019_2020__33[[#This Row],[Close]])</f>
        <v>121.24433676743487</v>
      </c>
      <c r="E5012" s="50" t="s">
        <v>14023</v>
      </c>
      <c r="F5012" s="50" t="s">
        <v>14024</v>
      </c>
      <c r="G5012" s="50" t="s">
        <v>4471</v>
      </c>
      <c r="H5012" s="50" t="s">
        <v>14025</v>
      </c>
      <c r="I5012" s="50">
        <f>(DAX__2019_2020__33[[#This Row],[Adj Close]]-DAX__2019_2020__33[[#This Row],[Adj Open]])/DAX__2019_2020__33[[#This Row],[Adj Open]]</f>
        <v>7.9112340520374775E-4</v>
      </c>
      <c r="J5012" s="50">
        <f>DAX__2019_2020__33[[#This Row],[Adj Close]]-DAX__2019_2020__33[[#This Row],[Adj Open]]</f>
        <v>9.5919232565123025E-2</v>
      </c>
      <c r="K5012" s="50">
        <v>1346659</v>
      </c>
    </row>
    <row r="5013" spans="1:11" x14ac:dyDescent="0.3">
      <c r="A5013" s="51" t="str">
        <f t="shared" si="83"/>
        <v>DB1.DE</v>
      </c>
      <c r="B5013" s="52" t="s">
        <v>549</v>
      </c>
      <c r="C5013" s="50" t="s">
        <v>4716</v>
      </c>
      <c r="D5013" s="50">
        <f>DAX__2019_2020__33[[#This Row],[Open]]*(DAX__2019_2020__33[[#This Row],[Adj Close]]/DAX__2019_2020__33[[#This Row],[Close]])</f>
        <v>119.90143761814745</v>
      </c>
      <c r="E5013" s="50" t="s">
        <v>4414</v>
      </c>
      <c r="F5013" s="50" t="s">
        <v>14024</v>
      </c>
      <c r="G5013" s="50" t="s">
        <v>11936</v>
      </c>
      <c r="H5013" s="50" t="s">
        <v>14026</v>
      </c>
      <c r="I5013" s="50">
        <f>(DAX__2019_2020__33[[#This Row],[Adj Close]]-DAX__2019_2020__33[[#This Row],[Adj Open]])/DAX__2019_2020__33[[#This Row],[Adj Open]]</f>
        <v>5.7999999999999961E-2</v>
      </c>
      <c r="J5013" s="50">
        <f>DAX__2019_2020__33[[#This Row],[Adj Close]]-DAX__2019_2020__33[[#This Row],[Adj Open]]</f>
        <v>6.954283381852548</v>
      </c>
      <c r="K5013" s="50">
        <v>1196386</v>
      </c>
    </row>
    <row r="5014" spans="1:11" x14ac:dyDescent="0.3">
      <c r="A5014" s="51" t="str">
        <f t="shared" si="83"/>
        <v>DB1.DE</v>
      </c>
      <c r="B5014" s="52" t="s">
        <v>550</v>
      </c>
      <c r="C5014" s="50" t="s">
        <v>12129</v>
      </c>
      <c r="D5014" s="50">
        <f>DAX__2019_2020__33[[#This Row],[Open]]*(DAX__2019_2020__33[[#This Row],[Adj Close]]/DAX__2019_2020__33[[#This Row],[Close]])</f>
        <v>128.48638864750492</v>
      </c>
      <c r="E5014" s="50" t="s">
        <v>4663</v>
      </c>
      <c r="F5014" s="50" t="s">
        <v>11989</v>
      </c>
      <c r="G5014" s="50" t="s">
        <v>14027</v>
      </c>
      <c r="H5014" s="50" t="s">
        <v>14028</v>
      </c>
      <c r="I5014" s="50">
        <f>(DAX__2019_2020__33[[#This Row],[Adj Close]]-DAX__2019_2020__33[[#This Row],[Adj Open]])/DAX__2019_2020__33[[#This Row],[Adj Open]]</f>
        <v>2.2396641039118463E-3</v>
      </c>
      <c r="J5014" s="50">
        <f>DAX__2019_2020__33[[#This Row],[Adj Close]]-DAX__2019_2020__33[[#This Row],[Adj Open]]</f>
        <v>0.28776635249508331</v>
      </c>
      <c r="K5014" s="50">
        <v>800096</v>
      </c>
    </row>
    <row r="5015" spans="1:11" x14ac:dyDescent="0.3">
      <c r="A5015" s="51" t="str">
        <f t="shared" si="83"/>
        <v>DB1.DE</v>
      </c>
      <c r="B5015" s="52" t="s">
        <v>551</v>
      </c>
      <c r="C5015" s="50" t="s">
        <v>14029</v>
      </c>
      <c r="D5015" s="50">
        <f>DAX__2019_2020__33[[#This Row],[Open]]*(DAX__2019_2020__33[[#This Row],[Adj Close]]/DAX__2019_2020__33[[#This Row],[Close]])</f>
        <v>127.91087068160469</v>
      </c>
      <c r="E5015" s="50" t="s">
        <v>4830</v>
      </c>
      <c r="F5015" s="50" t="s">
        <v>11965</v>
      </c>
      <c r="G5015" s="50" t="s">
        <v>12129</v>
      </c>
      <c r="H5015" s="50" t="s">
        <v>14030</v>
      </c>
      <c r="I5015" s="50">
        <f>(DAX__2019_2020__33[[#This Row],[Adj Close]]-DAX__2019_2020__33[[#This Row],[Adj Open]])/DAX__2019_2020__33[[#This Row],[Adj Open]]</f>
        <v>4.4993698762936969E-3</v>
      </c>
      <c r="J5015" s="50">
        <f>DAX__2019_2020__33[[#This Row],[Adj Close]]-DAX__2019_2020__33[[#This Row],[Adj Open]]</f>
        <v>0.57551831839531076</v>
      </c>
      <c r="K5015" s="50">
        <v>556324</v>
      </c>
    </row>
    <row r="5016" spans="1:11" x14ac:dyDescent="0.3">
      <c r="A5016" s="51" t="str">
        <f t="shared" si="83"/>
        <v>DB1.DE</v>
      </c>
      <c r="B5016" s="52" t="s">
        <v>552</v>
      </c>
      <c r="C5016" s="50" t="s">
        <v>11988</v>
      </c>
      <c r="D5016" s="50">
        <f>DAX__2019_2020__33[[#This Row],[Open]]*(DAX__2019_2020__33[[#This Row],[Adj Close]]/DAX__2019_2020__33[[#This Row],[Close]])</f>
        <v>130.88440422724304</v>
      </c>
      <c r="E5016" s="50" t="s">
        <v>13498</v>
      </c>
      <c r="F5016" s="50" t="s">
        <v>4774</v>
      </c>
      <c r="G5016" s="50" t="s">
        <v>11925</v>
      </c>
      <c r="H5016" s="50" t="s">
        <v>14031</v>
      </c>
      <c r="I5016" s="50">
        <f>(DAX__2019_2020__33[[#This Row],[Adj Close]]-DAX__2019_2020__33[[#This Row],[Adj Open]])/DAX__2019_2020__33[[#This Row],[Adj Open]]</f>
        <v>-1.099303798445656E-2</v>
      </c>
      <c r="J5016" s="50">
        <f>DAX__2019_2020__33[[#This Row],[Adj Close]]-DAX__2019_2020__33[[#This Row],[Adj Open]]</f>
        <v>-1.4388172272430495</v>
      </c>
      <c r="K5016" s="50">
        <v>1254803</v>
      </c>
    </row>
    <row r="5017" spans="1:11" x14ac:dyDescent="0.3">
      <c r="A5017" s="51" t="str">
        <f t="shared" si="83"/>
        <v>DB1.DE</v>
      </c>
      <c r="B5017" s="52" t="s">
        <v>553</v>
      </c>
      <c r="C5017" s="50" t="s">
        <v>4773</v>
      </c>
      <c r="D5017" s="50">
        <f>DAX__2019_2020__33[[#This Row],[Open]]*(DAX__2019_2020__33[[#This Row],[Adj Close]]/DAX__2019_2020__33[[#This Row],[Close]])</f>
        <v>129.39763134628112</v>
      </c>
      <c r="E5017" s="50" t="s">
        <v>12122</v>
      </c>
      <c r="F5017" s="50" t="s">
        <v>13363</v>
      </c>
      <c r="G5017" s="50" t="s">
        <v>12363</v>
      </c>
      <c r="H5017" s="50" t="s">
        <v>14032</v>
      </c>
      <c r="I5017" s="50">
        <f>(DAX__2019_2020__33[[#This Row],[Adj Close]]-DAX__2019_2020__33[[#This Row],[Adj Open]])/DAX__2019_2020__33[[#This Row],[Adj Open]]</f>
        <v>-4.3736058283293848E-2</v>
      </c>
      <c r="J5017" s="50">
        <f>DAX__2019_2020__33[[#This Row],[Adj Close]]-DAX__2019_2020__33[[#This Row],[Adj Open]]</f>
        <v>-5.6593423462811216</v>
      </c>
      <c r="K5017" s="50">
        <v>1416236</v>
      </c>
    </row>
    <row r="5018" spans="1:11" x14ac:dyDescent="0.3">
      <c r="A5018" s="51" t="str">
        <f t="shared" si="83"/>
        <v>DB1.DE</v>
      </c>
      <c r="B5018" s="52" t="s">
        <v>554</v>
      </c>
      <c r="C5018" s="50" t="s">
        <v>12007</v>
      </c>
      <c r="D5018" s="50">
        <f>DAX__2019_2020__33[[#This Row],[Open]]*(DAX__2019_2020__33[[#This Row],[Adj Close]]/DAX__2019_2020__33[[#This Row],[Close]])</f>
        <v>124.40972903874967</v>
      </c>
      <c r="E5018" s="50" t="s">
        <v>11961</v>
      </c>
      <c r="F5018" s="50" t="s">
        <v>13385</v>
      </c>
      <c r="G5018" s="50" t="s">
        <v>14033</v>
      </c>
      <c r="H5018" s="50" t="s">
        <v>14034</v>
      </c>
      <c r="I5018" s="50">
        <f>(DAX__2019_2020__33[[#This Row],[Adj Close]]-DAX__2019_2020__33[[#This Row],[Adj Open]])/DAX__2019_2020__33[[#This Row],[Adj Open]]</f>
        <v>2.3515829379703108E-2</v>
      </c>
      <c r="J5018" s="50">
        <f>DAX__2019_2020__33[[#This Row],[Adj Close]]-DAX__2019_2020__33[[#This Row],[Adj Open]]</f>
        <v>2.9255979612503324</v>
      </c>
      <c r="K5018" s="50">
        <v>1091841</v>
      </c>
    </row>
    <row r="5019" spans="1:11" x14ac:dyDescent="0.3">
      <c r="A5019" s="51" t="str">
        <f t="shared" si="83"/>
        <v>DB1.DE</v>
      </c>
      <c r="B5019" s="52" t="s">
        <v>555</v>
      </c>
      <c r="C5019" s="50" t="s">
        <v>4401</v>
      </c>
      <c r="D5019" s="50">
        <f>DAX__2019_2020__33[[#This Row],[Open]]*(DAX__2019_2020__33[[#This Row],[Adj Close]]/DAX__2019_2020__33[[#This Row],[Close]])</f>
        <v>126.61591673269216</v>
      </c>
      <c r="E5019" s="50" t="s">
        <v>13522</v>
      </c>
      <c r="F5019" s="50" t="s">
        <v>12000</v>
      </c>
      <c r="G5019" s="50" t="s">
        <v>14029</v>
      </c>
      <c r="H5019" s="50" t="s">
        <v>14035</v>
      </c>
      <c r="I5019" s="50">
        <f>(DAX__2019_2020__33[[#This Row],[Adj Close]]-DAX__2019_2020__33[[#This Row],[Adj Open]])/DAX__2019_2020__33[[#This Row],[Adj Open]]</f>
        <v>1.0227318181818252E-2</v>
      </c>
      <c r="J5019" s="50">
        <f>DAX__2019_2020__33[[#This Row],[Adj Close]]-DAX__2019_2020__33[[#This Row],[Adj Open]]</f>
        <v>1.2949412673078484</v>
      </c>
      <c r="K5019" s="50">
        <v>667030</v>
      </c>
    </row>
    <row r="5020" spans="1:11" x14ac:dyDescent="0.3">
      <c r="A5020" s="51" t="str">
        <f t="shared" si="83"/>
        <v>DB1.DE</v>
      </c>
      <c r="B5020" s="52" t="s">
        <v>556</v>
      </c>
      <c r="C5020" s="50" t="s">
        <v>14036</v>
      </c>
      <c r="D5020" s="50">
        <f>DAX__2019_2020__33[[#This Row],[Open]]*(DAX__2019_2020__33[[#This Row],[Adj Close]]/DAX__2019_2020__33[[#This Row],[Close]])</f>
        <v>128.0547414961903</v>
      </c>
      <c r="E5020" s="50" t="s">
        <v>12118</v>
      </c>
      <c r="F5020" s="50" t="s">
        <v>14036</v>
      </c>
      <c r="G5020" s="50" t="s">
        <v>13444</v>
      </c>
      <c r="H5020" s="50" t="s">
        <v>14037</v>
      </c>
      <c r="I5020" s="50">
        <f>(DAX__2019_2020__33[[#This Row],[Adj Close]]-DAX__2019_2020__33[[#This Row],[Adj Open]])/DAX__2019_2020__33[[#This Row],[Adj Open]]</f>
        <v>2.5468119850187106E-2</v>
      </c>
      <c r="J5020" s="50">
        <f>DAX__2019_2020__33[[#This Row],[Adj Close]]-DAX__2019_2020__33[[#This Row],[Adj Open]]</f>
        <v>3.2613135038097028</v>
      </c>
      <c r="K5020" s="50">
        <v>1129897</v>
      </c>
    </row>
    <row r="5021" spans="1:11" x14ac:dyDescent="0.3">
      <c r="A5021" s="51" t="str">
        <f t="shared" si="83"/>
        <v>DB1.DE</v>
      </c>
      <c r="B5021" s="52" t="s">
        <v>557</v>
      </c>
      <c r="C5021" s="50" t="s">
        <v>11985</v>
      </c>
      <c r="D5021" s="50">
        <f>DAX__2019_2020__33[[#This Row],[Open]]*(DAX__2019_2020__33[[#This Row],[Adj Close]]/DAX__2019_2020__33[[#This Row],[Close]])</f>
        <v>132.41914215001754</v>
      </c>
      <c r="E5021" s="50" t="s">
        <v>13445</v>
      </c>
      <c r="F5021" s="50" t="s">
        <v>4776</v>
      </c>
      <c r="G5021" s="50" t="s">
        <v>13521</v>
      </c>
      <c r="H5021" s="50" t="s">
        <v>14038</v>
      </c>
      <c r="I5021" s="50">
        <f>(DAX__2019_2020__33[[#This Row],[Adj Close]]-DAX__2019_2020__33[[#This Row],[Adj Open]])/DAX__2019_2020__33[[#This Row],[Adj Open]]</f>
        <v>-1.7747170929072742E-2</v>
      </c>
      <c r="J5021" s="50">
        <f>DAX__2019_2020__33[[#This Row],[Adj Close]]-DAX__2019_2020__33[[#This Row],[Adj Open]]</f>
        <v>-2.3500651500175422</v>
      </c>
      <c r="K5021" s="50">
        <v>683611</v>
      </c>
    </row>
    <row r="5022" spans="1:11" x14ac:dyDescent="0.3">
      <c r="A5022" s="51" t="str">
        <f t="shared" si="83"/>
        <v>DB1.DE</v>
      </c>
      <c r="B5022" s="52" t="s">
        <v>558</v>
      </c>
      <c r="C5022" s="50" t="s">
        <v>11950</v>
      </c>
      <c r="D5022" s="50">
        <f>DAX__2019_2020__33[[#This Row],[Open]]*(DAX__2019_2020__33[[#This Row],[Adj Close]]/DAX__2019_2020__33[[#This Row],[Close]])</f>
        <v>129.63743686650278</v>
      </c>
      <c r="E5022" s="50" t="s">
        <v>4667</v>
      </c>
      <c r="F5022" s="50" t="s">
        <v>11936</v>
      </c>
      <c r="G5022" s="50" t="s">
        <v>13519</v>
      </c>
      <c r="H5022" s="50" t="s">
        <v>14039</v>
      </c>
      <c r="I5022" s="50">
        <f>(DAX__2019_2020__33[[#This Row],[Adj Close]]-DAX__2019_2020__33[[#This Row],[Adj Open]])/DAX__2019_2020__33[[#This Row],[Adj Open]]</f>
        <v>-1.1838631676150745E-2</v>
      </c>
      <c r="J5022" s="50">
        <f>DAX__2019_2020__33[[#This Row],[Adj Close]]-DAX__2019_2020__33[[#This Row],[Adj Open]]</f>
        <v>-1.5347298665027722</v>
      </c>
      <c r="K5022" s="50">
        <v>608074</v>
      </c>
    </row>
    <row r="5023" spans="1:11" x14ac:dyDescent="0.3">
      <c r="A5023" s="51" t="str">
        <f t="shared" si="83"/>
        <v>DB1.DE</v>
      </c>
      <c r="B5023" s="52" t="s">
        <v>559</v>
      </c>
      <c r="C5023" s="50" t="s">
        <v>14040</v>
      </c>
      <c r="D5023" s="50">
        <f>DAX__2019_2020__33[[#This Row],[Open]]*(DAX__2019_2020__33[[#This Row],[Adj Close]]/DAX__2019_2020__33[[#This Row],[Close]])</f>
        <v>128.19861842754602</v>
      </c>
      <c r="E5023" s="50" t="s">
        <v>11972</v>
      </c>
      <c r="F5023" s="50" t="s">
        <v>13439</v>
      </c>
      <c r="G5023" s="50" t="s">
        <v>13437</v>
      </c>
      <c r="H5023" s="50" t="s">
        <v>14041</v>
      </c>
      <c r="I5023" s="50">
        <f>(DAX__2019_2020__33[[#This Row],[Adj Close]]-DAX__2019_2020__33[[#This Row],[Adj Open]])/DAX__2019_2020__33[[#This Row],[Adj Open]]</f>
        <v>2.3194958018479279E-2</v>
      </c>
      <c r="J5023" s="50">
        <f>DAX__2019_2020__33[[#This Row],[Adj Close]]-DAX__2019_2020__33[[#This Row],[Adj Open]]</f>
        <v>2.9735615724539741</v>
      </c>
      <c r="K5023" s="50">
        <v>979133</v>
      </c>
    </row>
    <row r="5024" spans="1:11" x14ac:dyDescent="0.3">
      <c r="A5024" s="51" t="str">
        <f t="shared" si="83"/>
        <v>DB1.DE</v>
      </c>
      <c r="B5024" s="52" t="s">
        <v>560</v>
      </c>
      <c r="C5024" s="50" t="s">
        <v>4849</v>
      </c>
      <c r="D5024" s="50">
        <f>DAX__2019_2020__33[[#This Row],[Open]]*(DAX__2019_2020__33[[#This Row],[Adj Close]]/DAX__2019_2020__33[[#This Row],[Close]])</f>
        <v>130.83644175430567</v>
      </c>
      <c r="E5024" s="50" t="s">
        <v>11998</v>
      </c>
      <c r="F5024" s="50" t="s">
        <v>14027</v>
      </c>
      <c r="G5024" s="50" t="s">
        <v>11953</v>
      </c>
      <c r="H5024" s="50" t="s">
        <v>14042</v>
      </c>
      <c r="I5024" s="50">
        <f>(DAX__2019_2020__33[[#This Row],[Adj Close]]-DAX__2019_2020__33[[#This Row],[Adj Open]])/DAX__2019_2020__33[[#This Row],[Adj Open]]</f>
        <v>-1.1730139812176238E-2</v>
      </c>
      <c r="J5024" s="50">
        <f>DAX__2019_2020__33[[#This Row],[Adj Close]]-DAX__2019_2020__33[[#This Row],[Adj Open]]</f>
        <v>-1.5347297543056584</v>
      </c>
      <c r="K5024" s="50">
        <v>637612</v>
      </c>
    </row>
    <row r="5025" spans="1:11" x14ac:dyDescent="0.3">
      <c r="A5025" s="51" t="str">
        <f t="shared" si="83"/>
        <v>DB1.DE</v>
      </c>
      <c r="B5025" s="52" t="s">
        <v>561</v>
      </c>
      <c r="C5025" s="50" t="s">
        <v>4830</v>
      </c>
      <c r="D5025" s="50">
        <f>DAX__2019_2020__33[[#This Row],[Open]]*(DAX__2019_2020__33[[#This Row],[Adj Close]]/DAX__2019_2020__33[[#This Row],[Close]])</f>
        <v>128.91802009454511</v>
      </c>
      <c r="E5025" s="50" t="s">
        <v>4686</v>
      </c>
      <c r="F5025" s="50" t="s">
        <v>11991</v>
      </c>
      <c r="G5025" s="50" t="s">
        <v>4774</v>
      </c>
      <c r="H5025" s="50" t="s">
        <v>14043</v>
      </c>
      <c r="I5025" s="50">
        <f>(DAX__2019_2020__33[[#This Row],[Adj Close]]-DAX__2019_2020__33[[#This Row],[Adj Open]])/DAX__2019_2020__33[[#This Row],[Adj Open]]</f>
        <v>7.4409229512319586E-4</v>
      </c>
      <c r="J5025" s="50">
        <f>DAX__2019_2020__33[[#This Row],[Adj Close]]-DAX__2019_2020__33[[#This Row],[Adj Open]]</f>
        <v>9.5926905454888356E-2</v>
      </c>
      <c r="K5025" s="50">
        <v>828483</v>
      </c>
    </row>
    <row r="5026" spans="1:11" x14ac:dyDescent="0.3">
      <c r="A5026" s="51" t="str">
        <f t="shared" si="83"/>
        <v>DB1.DE</v>
      </c>
      <c r="B5026" s="52" t="s">
        <v>562</v>
      </c>
      <c r="C5026" s="50" t="s">
        <v>12125</v>
      </c>
      <c r="D5026" s="50">
        <f>DAX__2019_2020__33[[#This Row],[Open]]*(DAX__2019_2020__33[[#This Row],[Adj Close]]/DAX__2019_2020__33[[#This Row],[Close]])</f>
        <v>129.06191475507822</v>
      </c>
      <c r="E5026" s="50" t="s">
        <v>4686</v>
      </c>
      <c r="F5026" s="50" t="s">
        <v>11960</v>
      </c>
      <c r="G5026" s="50" t="s">
        <v>4705</v>
      </c>
      <c r="H5026" s="50" t="s">
        <v>14044</v>
      </c>
      <c r="I5026" s="50">
        <f>(DAX__2019_2020__33[[#This Row],[Adj Close]]-DAX__2019_2020__33[[#This Row],[Adj Open]])/DAX__2019_2020__33[[#This Row],[Adj Open]]</f>
        <v>-1.1519903124788516E-2</v>
      </c>
      <c r="J5026" s="50">
        <f>DAX__2019_2020__33[[#This Row],[Adj Close]]-DAX__2019_2020__33[[#This Row],[Adj Open]]</f>
        <v>-1.4867807550782146</v>
      </c>
      <c r="K5026" s="50">
        <v>667995</v>
      </c>
    </row>
    <row r="5027" spans="1:11" x14ac:dyDescent="0.3">
      <c r="A5027" s="51" t="str">
        <f t="shared" si="83"/>
        <v>DB1.DE</v>
      </c>
      <c r="B5027" s="52" t="s">
        <v>563</v>
      </c>
      <c r="C5027" s="50" t="s">
        <v>12122</v>
      </c>
      <c r="D5027" s="50">
        <f>DAX__2019_2020__33[[#This Row],[Open]]*(DAX__2019_2020__33[[#This Row],[Adj Close]]/DAX__2019_2020__33[[#This Row],[Close]])</f>
        <v>130.11703434794461</v>
      </c>
      <c r="E5027" s="50" t="s">
        <v>4791</v>
      </c>
      <c r="F5027" s="50" t="s">
        <v>4398</v>
      </c>
      <c r="G5027" s="50" t="s">
        <v>11936</v>
      </c>
      <c r="H5027" s="50" t="s">
        <v>14026</v>
      </c>
      <c r="I5027" s="50">
        <f>(DAX__2019_2020__33[[#This Row],[Adj Close]]-DAX__2019_2020__33[[#This Row],[Adj Open]])/DAX__2019_2020__33[[#This Row],[Adj Open]]</f>
        <v>-2.5064461116010097E-2</v>
      </c>
      <c r="J5027" s="50">
        <f>DAX__2019_2020__33[[#This Row],[Adj Close]]-DAX__2019_2020__33[[#This Row],[Adj Open]]</f>
        <v>-3.2613133479446077</v>
      </c>
      <c r="K5027" s="50">
        <v>906111</v>
      </c>
    </row>
    <row r="5028" spans="1:11" x14ac:dyDescent="0.3">
      <c r="A5028" s="51" t="str">
        <f t="shared" si="83"/>
        <v>DB1.DE</v>
      </c>
      <c r="B5028" s="52" t="s">
        <v>564</v>
      </c>
      <c r="C5028" s="50" t="s">
        <v>11962</v>
      </c>
      <c r="D5028" s="50">
        <f>DAX__2019_2020__33[[#This Row],[Open]]*(DAX__2019_2020__33[[#This Row],[Adj Close]]/DAX__2019_2020__33[[#This Row],[Close]])</f>
        <v>127.5271675820334</v>
      </c>
      <c r="E5028" s="50" t="s">
        <v>4662</v>
      </c>
      <c r="F5028" s="50" t="s">
        <v>4645</v>
      </c>
      <c r="G5028" s="50" t="s">
        <v>13522</v>
      </c>
      <c r="H5028" s="50" t="s">
        <v>14045</v>
      </c>
      <c r="I5028" s="50">
        <f>(DAX__2019_2020__33[[#This Row],[Adj Close]]-DAX__2019_2020__33[[#This Row],[Adj Open]])/DAX__2019_2020__33[[#This Row],[Adj Open]]</f>
        <v>8.273832454467854E-3</v>
      </c>
      <c r="J5028" s="50">
        <f>DAX__2019_2020__33[[#This Row],[Adj Close]]-DAX__2019_2020__33[[#This Row],[Adj Open]]</f>
        <v>1.0551384179665888</v>
      </c>
      <c r="K5028" s="50">
        <v>798500</v>
      </c>
    </row>
    <row r="5029" spans="1:11" x14ac:dyDescent="0.3">
      <c r="A5029" s="51" t="str">
        <f t="shared" si="83"/>
        <v>DB1.DE</v>
      </c>
      <c r="B5029" s="52" t="s">
        <v>565</v>
      </c>
      <c r="C5029" s="50" t="s">
        <v>14046</v>
      </c>
      <c r="D5029" s="50">
        <f>DAX__2019_2020__33[[#This Row],[Open]]*(DAX__2019_2020__33[[#This Row],[Adj Close]]/DAX__2019_2020__33[[#This Row],[Close]])</f>
        <v>129.15781207387042</v>
      </c>
      <c r="E5029" s="50" t="s">
        <v>4665</v>
      </c>
      <c r="F5029" s="50" t="s">
        <v>14027</v>
      </c>
      <c r="G5029" s="50" t="s">
        <v>11994</v>
      </c>
      <c r="H5029" s="50" t="s">
        <v>14047</v>
      </c>
      <c r="I5029" s="50">
        <f>(DAX__2019_2020__33[[#This Row],[Adj Close]]-DAX__2019_2020__33[[#This Row],[Adj Open]])/DAX__2019_2020__33[[#This Row],[Adj Open]]</f>
        <v>1.2625414598978741E-2</v>
      </c>
      <c r="J5029" s="50">
        <f>DAX__2019_2020__33[[#This Row],[Adj Close]]-DAX__2019_2020__33[[#This Row],[Adj Open]]</f>
        <v>1.6306709261295964</v>
      </c>
      <c r="K5029" s="50">
        <v>555118</v>
      </c>
    </row>
    <row r="5030" spans="1:11" x14ac:dyDescent="0.3">
      <c r="A5030" s="51" t="str">
        <f t="shared" si="83"/>
        <v>DB1.DE</v>
      </c>
      <c r="B5030" s="52" t="s">
        <v>566</v>
      </c>
      <c r="C5030" s="50" t="s">
        <v>4833</v>
      </c>
      <c r="D5030" s="50">
        <f>DAX__2019_2020__33[[#This Row],[Open]]*(DAX__2019_2020__33[[#This Row],[Adj Close]]/DAX__2019_2020__33[[#This Row],[Close]])</f>
        <v>130.54868201469199</v>
      </c>
      <c r="E5030" s="50" t="s">
        <v>12024</v>
      </c>
      <c r="F5030" s="50" t="s">
        <v>4663</v>
      </c>
      <c r="G5030" s="50" t="s">
        <v>11998</v>
      </c>
      <c r="H5030" s="50" t="s">
        <v>14048</v>
      </c>
      <c r="I5030" s="50">
        <f>(DAX__2019_2020__33[[#This Row],[Adj Close]]-DAX__2019_2020__33[[#This Row],[Adj Open]])/DAX__2019_2020__33[[#This Row],[Adj Open]]</f>
        <v>6.9801392955117763E-3</v>
      </c>
      <c r="J5030" s="50">
        <f>DAX__2019_2020__33[[#This Row],[Adj Close]]-DAX__2019_2020__33[[#This Row],[Adj Open]]</f>
        <v>0.91124798530802309</v>
      </c>
      <c r="K5030" s="50">
        <v>602746</v>
      </c>
    </row>
    <row r="5031" spans="1:11" x14ac:dyDescent="0.3">
      <c r="A5031" s="51" t="str">
        <f t="shared" si="83"/>
        <v>DB1.DE</v>
      </c>
      <c r="B5031" s="52" t="s">
        <v>567</v>
      </c>
      <c r="C5031" s="50" t="s">
        <v>11999</v>
      </c>
      <c r="D5031" s="50">
        <f>DAX__2019_2020__33[[#This Row],[Open]]*(DAX__2019_2020__33[[#This Row],[Adj Close]]/DAX__2019_2020__33[[#This Row],[Close]])</f>
        <v>131.69973973988849</v>
      </c>
      <c r="E5031" s="50" t="s">
        <v>11973</v>
      </c>
      <c r="F5031" s="50" t="s">
        <v>13444</v>
      </c>
      <c r="G5031" s="50" t="s">
        <v>13450</v>
      </c>
      <c r="H5031" s="50" t="s">
        <v>14049</v>
      </c>
      <c r="I5031" s="50">
        <f>(DAX__2019_2020__33[[#This Row],[Adj Close]]-DAX__2019_2020__33[[#This Row],[Adj Open]])/DAX__2019_2020__33[[#This Row],[Adj Open]]</f>
        <v>1.7844114686581508E-2</v>
      </c>
      <c r="J5031" s="50">
        <f>DAX__2019_2020__33[[#This Row],[Adj Close]]-DAX__2019_2020__33[[#This Row],[Adj Open]]</f>
        <v>2.3500652601115064</v>
      </c>
      <c r="K5031" s="50">
        <v>1408826</v>
      </c>
    </row>
    <row r="5032" spans="1:11" x14ac:dyDescent="0.3">
      <c r="A5032" s="51" t="str">
        <f t="shared" si="83"/>
        <v>DB1.DE</v>
      </c>
      <c r="B5032" s="52" t="s">
        <v>568</v>
      </c>
      <c r="C5032" s="50" t="s">
        <v>13556</v>
      </c>
      <c r="D5032" s="50">
        <f>DAX__2019_2020__33[[#This Row],[Open]]*(DAX__2019_2020__33[[#This Row],[Adj Close]]/DAX__2019_2020__33[[#This Row],[Close]])</f>
        <v>134.43348812393526</v>
      </c>
      <c r="E5032" s="50" t="s">
        <v>12083</v>
      </c>
      <c r="F5032" s="50" t="s">
        <v>12124</v>
      </c>
      <c r="G5032" s="50" t="s">
        <v>12078</v>
      </c>
      <c r="H5032" s="50" t="s">
        <v>14050</v>
      </c>
      <c r="I5032" s="50">
        <f>(DAX__2019_2020__33[[#This Row],[Adj Close]]-DAX__2019_2020__33[[#This Row],[Adj Open]])/DAX__2019_2020__33[[#This Row],[Adj Open]]</f>
        <v>-1.3556861086986595E-2</v>
      </c>
      <c r="J5032" s="50">
        <f>DAX__2019_2020__33[[#This Row],[Adj Close]]-DAX__2019_2020__33[[#This Row],[Adj Open]]</f>
        <v>-1.8224961239352524</v>
      </c>
      <c r="K5032" s="50">
        <v>584798</v>
      </c>
    </row>
    <row r="5033" spans="1:11" x14ac:dyDescent="0.3">
      <c r="A5033" s="51" t="str">
        <f t="shared" si="83"/>
        <v>DB1.DE</v>
      </c>
      <c r="B5033" s="52" t="s">
        <v>569</v>
      </c>
      <c r="C5033" s="50" t="s">
        <v>12078</v>
      </c>
      <c r="D5033" s="50">
        <f>DAX__2019_2020__33[[#This Row],[Open]]*(DAX__2019_2020__33[[#This Row],[Adj Close]]/DAX__2019_2020__33[[#This Row],[Close]])</f>
        <v>132.6109836810036</v>
      </c>
      <c r="E5033" s="50" t="s">
        <v>6555</v>
      </c>
      <c r="F5033" s="50" t="s">
        <v>11966</v>
      </c>
      <c r="G5033" s="50" t="s">
        <v>13540</v>
      </c>
      <c r="H5033" s="50" t="s">
        <v>14051</v>
      </c>
      <c r="I5033" s="50">
        <f>(DAX__2019_2020__33[[#This Row],[Adj Close]]-DAX__2019_2020__33[[#This Row],[Adj Open]])/DAX__2019_2020__33[[#This Row],[Adj Open]]</f>
        <v>9.0415913200722463E-3</v>
      </c>
      <c r="J5033" s="50">
        <f>DAX__2019_2020__33[[#This Row],[Adj Close]]-DAX__2019_2020__33[[#This Row],[Adj Open]]</f>
        <v>1.1990143189964044</v>
      </c>
      <c r="K5033" s="50">
        <v>671402</v>
      </c>
    </row>
    <row r="5034" spans="1:11" x14ac:dyDescent="0.3">
      <c r="A5034" s="51" t="str">
        <f t="shared" si="83"/>
        <v>DB1.DE</v>
      </c>
      <c r="B5034" s="52" t="s">
        <v>570</v>
      </c>
      <c r="C5034" s="50" t="s">
        <v>13447</v>
      </c>
      <c r="D5034" s="50">
        <f>DAX__2019_2020__33[[#This Row],[Open]]*(DAX__2019_2020__33[[#This Row],[Adj Close]]/DAX__2019_2020__33[[#This Row],[Close]])</f>
        <v>133.9538837149133</v>
      </c>
      <c r="E5034" s="50" t="s">
        <v>13450</v>
      </c>
      <c r="F5034" s="50" t="s">
        <v>11998</v>
      </c>
      <c r="G5034" s="50" t="s">
        <v>12024</v>
      </c>
      <c r="H5034" s="50" t="s">
        <v>14052</v>
      </c>
      <c r="I5034" s="50">
        <f>(DAX__2019_2020__33[[#This Row],[Adj Close]]-DAX__2019_2020__33[[#This Row],[Adj Open]])/DAX__2019_2020__33[[#This Row],[Adj Open]]</f>
        <v>-1.2173269409521096E-2</v>
      </c>
      <c r="J5034" s="50">
        <f>DAX__2019_2020__33[[#This Row],[Adj Close]]-DAX__2019_2020__33[[#This Row],[Adj Open]]</f>
        <v>-1.6306567149133002</v>
      </c>
      <c r="K5034" s="50">
        <v>579284</v>
      </c>
    </row>
    <row r="5035" spans="1:11" x14ac:dyDescent="0.3">
      <c r="A5035" s="51" t="str">
        <f t="shared" si="83"/>
        <v>DB1.DE</v>
      </c>
      <c r="B5035" s="52" t="s">
        <v>571</v>
      </c>
      <c r="C5035" s="50" t="s">
        <v>12075</v>
      </c>
      <c r="D5035" s="50">
        <f>DAX__2019_2020__33[[#This Row],[Open]]*(DAX__2019_2020__33[[#This Row],[Adj Close]]/DAX__2019_2020__33[[#This Row],[Close]])</f>
        <v>132.0834184511809</v>
      </c>
      <c r="E5035" s="50" t="s">
        <v>11978</v>
      </c>
      <c r="F5035" s="50" t="s">
        <v>13434</v>
      </c>
      <c r="G5035" s="50" t="s">
        <v>11975</v>
      </c>
      <c r="H5035" s="50" t="s">
        <v>14053</v>
      </c>
      <c r="I5035" s="50">
        <f>(DAX__2019_2020__33[[#This Row],[Adj Close]]-DAX__2019_2020__33[[#This Row],[Adj Open]])/DAX__2019_2020__33[[#This Row],[Adj Open]]</f>
        <v>-8.3514453526095517E-3</v>
      </c>
      <c r="J5035" s="50">
        <f>DAX__2019_2020__33[[#This Row],[Adj Close]]-DAX__2019_2020__33[[#This Row],[Adj Open]]</f>
        <v>-1.1030874511808975</v>
      </c>
      <c r="K5035" s="50">
        <v>685853</v>
      </c>
    </row>
    <row r="5036" spans="1:11" x14ac:dyDescent="0.3">
      <c r="A5036" s="51" t="str">
        <f t="shared" si="83"/>
        <v>DB1.DE</v>
      </c>
      <c r="B5036" s="52" t="s">
        <v>572</v>
      </c>
      <c r="C5036" s="50" t="s">
        <v>12077</v>
      </c>
      <c r="D5036" s="50">
        <f>DAX__2019_2020__33[[#This Row],[Open]]*(DAX__2019_2020__33[[#This Row],[Adj Close]]/DAX__2019_2020__33[[#This Row],[Close]])</f>
        <v>130.40480545443933</v>
      </c>
      <c r="E5036" s="50" t="s">
        <v>4816</v>
      </c>
      <c r="F5036" s="50" t="s">
        <v>14054</v>
      </c>
      <c r="G5036" s="50" t="s">
        <v>4791</v>
      </c>
      <c r="H5036" s="50" t="s">
        <v>14055</v>
      </c>
      <c r="I5036" s="50">
        <f>(DAX__2019_2020__33[[#This Row],[Adj Close]]-DAX__2019_2020__33[[#This Row],[Adj Open]])/DAX__2019_2020__33[[#This Row],[Adj Open]]</f>
        <v>-3.6780434794700709E-4</v>
      </c>
      <c r="J5036" s="50">
        <f>DAX__2019_2020__33[[#This Row],[Adj Close]]-DAX__2019_2020__33[[#This Row],[Adj Open]]</f>
        <v>-4.796345443932637E-2</v>
      </c>
      <c r="K5036" s="50">
        <v>504033</v>
      </c>
    </row>
    <row r="5037" spans="1:11" x14ac:dyDescent="0.3">
      <c r="A5037" s="51" t="str">
        <f t="shared" si="83"/>
        <v>DB1.DE</v>
      </c>
      <c r="B5037" s="52" t="s">
        <v>573</v>
      </c>
      <c r="C5037" s="50" t="s">
        <v>14056</v>
      </c>
      <c r="D5037" s="50">
        <f>DAX__2019_2020__33[[#This Row],[Open]]*(DAX__2019_2020__33[[#This Row],[Adj Close]]/DAX__2019_2020__33[[#This Row],[Close]])</f>
        <v>129.7333556673932</v>
      </c>
      <c r="E5037" s="50" t="s">
        <v>13445</v>
      </c>
      <c r="F5037" s="50" t="s">
        <v>4662</v>
      </c>
      <c r="G5037" s="50" t="s">
        <v>12013</v>
      </c>
      <c r="H5037" s="50" t="s">
        <v>14057</v>
      </c>
      <c r="I5037" s="50">
        <f>(DAX__2019_2020__33[[#This Row],[Adj Close]]-DAX__2019_2020__33[[#This Row],[Adj Open]])/DAX__2019_2020__33[[#This Row],[Adj Open]]</f>
        <v>1.7005567467652489E-2</v>
      </c>
      <c r="J5037" s="50">
        <f>DAX__2019_2020__33[[#This Row],[Adj Close]]-DAX__2019_2020__33[[#This Row],[Adj Open]]</f>
        <v>2.2061893326068116</v>
      </c>
      <c r="K5037" s="50">
        <v>577378</v>
      </c>
    </row>
    <row r="5038" spans="1:11" x14ac:dyDescent="0.3">
      <c r="A5038" s="51" t="str">
        <f t="shared" si="83"/>
        <v>DB1.DE</v>
      </c>
      <c r="B5038" s="52" t="s">
        <v>574</v>
      </c>
      <c r="C5038" s="50" t="s">
        <v>11983</v>
      </c>
      <c r="D5038" s="50">
        <f>DAX__2019_2020__33[[#This Row],[Open]]*(DAX__2019_2020__33[[#This Row],[Adj Close]]/DAX__2019_2020__33[[#This Row],[Close]])</f>
        <v>132.03546295195454</v>
      </c>
      <c r="E5038" s="50" t="s">
        <v>13427</v>
      </c>
      <c r="F5038" s="50" t="s">
        <v>11994</v>
      </c>
      <c r="G5038" s="50" t="s">
        <v>13545</v>
      </c>
      <c r="H5038" s="50" t="s">
        <v>14058</v>
      </c>
      <c r="I5038" s="50">
        <f>(DAX__2019_2020__33[[#This Row],[Adj Close]]-DAX__2019_2020__33[[#This Row],[Adj Open]])/DAX__2019_2020__33[[#This Row],[Adj Open]]</f>
        <v>-2.1793535276143283E-3</v>
      </c>
      <c r="J5038" s="50">
        <f>DAX__2019_2020__33[[#This Row],[Adj Close]]-DAX__2019_2020__33[[#This Row],[Adj Open]]</f>
        <v>-0.28775195195453307</v>
      </c>
      <c r="K5038" s="50">
        <v>438817</v>
      </c>
    </row>
    <row r="5039" spans="1:11" x14ac:dyDescent="0.3">
      <c r="A5039" s="51" t="str">
        <f t="shared" si="83"/>
        <v>DB1.DE</v>
      </c>
      <c r="B5039" s="52" t="s">
        <v>575</v>
      </c>
      <c r="C5039" s="50" t="s">
        <v>12117</v>
      </c>
      <c r="D5039" s="50">
        <f>DAX__2019_2020__33[[#This Row],[Open]]*(DAX__2019_2020__33[[#This Row],[Adj Close]]/DAX__2019_2020__33[[#This Row],[Close]])</f>
        <v>131.50789890271412</v>
      </c>
      <c r="E5039" s="50" t="s">
        <v>13540</v>
      </c>
      <c r="F5039" s="50" t="s">
        <v>11988</v>
      </c>
      <c r="G5039" s="50" t="s">
        <v>4665</v>
      </c>
      <c r="H5039" s="50" t="s">
        <v>14059</v>
      </c>
      <c r="I5039" s="50">
        <f>(DAX__2019_2020__33[[#This Row],[Adj Close]]-DAX__2019_2020__33[[#This Row],[Adj Open]])/DAX__2019_2020__33[[#This Row],[Adj Open]]</f>
        <v>-7.2943833423336896E-4</v>
      </c>
      <c r="J5039" s="50">
        <f>DAX__2019_2020__33[[#This Row],[Adj Close]]-DAX__2019_2020__33[[#This Row],[Adj Open]]</f>
        <v>-9.5926902714126072E-2</v>
      </c>
      <c r="K5039" s="50">
        <v>524444</v>
      </c>
    </row>
    <row r="5040" spans="1:11" x14ac:dyDescent="0.3">
      <c r="A5040" s="51" t="str">
        <f t="shared" si="83"/>
        <v>DB1.DE</v>
      </c>
      <c r="B5040" s="52" t="s">
        <v>576</v>
      </c>
      <c r="C5040" s="50" t="s">
        <v>13428</v>
      </c>
      <c r="D5040" s="50">
        <f>DAX__2019_2020__33[[#This Row],[Open]]*(DAX__2019_2020__33[[#This Row],[Adj Close]]/DAX__2019_2020__33[[#This Row],[Close]])</f>
        <v>131.26809865141576</v>
      </c>
      <c r="E5040" s="50" t="s">
        <v>11966</v>
      </c>
      <c r="F5040" s="50" t="s">
        <v>4700</v>
      </c>
      <c r="G5040" s="50" t="s">
        <v>13432</v>
      </c>
      <c r="H5040" s="50" t="s">
        <v>14060</v>
      </c>
      <c r="I5040" s="50">
        <f>(DAX__2019_2020__33[[#This Row],[Adj Close]]-DAX__2019_2020__33[[#This Row],[Adj Open]])/DAX__2019_2020__33[[#This Row],[Adj Open]]</f>
        <v>-4.3844060920246192E-3</v>
      </c>
      <c r="J5040" s="50">
        <f>DAX__2019_2020__33[[#This Row],[Adj Close]]-DAX__2019_2020__33[[#This Row],[Adj Open]]</f>
        <v>-0.57553265141575594</v>
      </c>
      <c r="K5040" s="50">
        <v>444607</v>
      </c>
    </row>
    <row r="5041" spans="1:11" x14ac:dyDescent="0.3">
      <c r="A5041" s="51" t="str">
        <f t="shared" si="83"/>
        <v>DB1.DE</v>
      </c>
      <c r="B5041" s="52" t="s">
        <v>577</v>
      </c>
      <c r="C5041" s="50" t="s">
        <v>11977</v>
      </c>
      <c r="D5041" s="50">
        <f>DAX__2019_2020__33[[#This Row],[Open]]*(DAX__2019_2020__33[[#This Row],[Adj Close]]/DAX__2019_2020__33[[#This Row],[Close]])</f>
        <v>132.27526188366411</v>
      </c>
      <c r="E5041" s="50" t="s">
        <v>13447</v>
      </c>
      <c r="F5041" s="50" t="s">
        <v>13428</v>
      </c>
      <c r="G5041" s="50" t="s">
        <v>13539</v>
      </c>
      <c r="H5041" s="50" t="s">
        <v>14061</v>
      </c>
      <c r="I5041" s="50">
        <f>(DAX__2019_2020__33[[#This Row],[Adj Close]]-DAX__2019_2020__33[[#This Row],[Adj Open]])/DAX__2019_2020__33[[#This Row],[Adj Open]]</f>
        <v>4.7136260208975106E-3</v>
      </c>
      <c r="J5041" s="50">
        <f>DAX__2019_2020__33[[#This Row],[Adj Close]]-DAX__2019_2020__33[[#This Row],[Adj Open]]</f>
        <v>0.62349611633587187</v>
      </c>
      <c r="K5041" s="50">
        <v>461729</v>
      </c>
    </row>
    <row r="5042" spans="1:11" x14ac:dyDescent="0.3">
      <c r="A5042" s="51" t="str">
        <f t="shared" si="83"/>
        <v>DB1.DE</v>
      </c>
      <c r="B5042" s="52" t="s">
        <v>578</v>
      </c>
      <c r="C5042" s="50" t="s">
        <v>11968</v>
      </c>
      <c r="D5042" s="50">
        <f>DAX__2019_2020__33[[#This Row],[Open]]*(DAX__2019_2020__33[[#This Row],[Adj Close]]/DAX__2019_2020__33[[#This Row],[Close]])</f>
        <v>133.13856235727857</v>
      </c>
      <c r="E5042" s="50" t="s">
        <v>13473</v>
      </c>
      <c r="F5042" s="50" t="s">
        <v>11968</v>
      </c>
      <c r="G5042" s="50" t="s">
        <v>13451</v>
      </c>
      <c r="H5042" s="50" t="s">
        <v>14062</v>
      </c>
      <c r="I5042" s="50">
        <f>(DAX__2019_2020__33[[#This Row],[Adj Close]]-DAX__2019_2020__33[[#This Row],[Adj Open]])/DAX__2019_2020__33[[#This Row],[Adj Open]]</f>
        <v>5.40345809646704E-3</v>
      </c>
      <c r="J5042" s="50">
        <f>DAX__2019_2020__33[[#This Row],[Adj Close]]-DAX__2019_2020__33[[#This Row],[Adj Open]]</f>
        <v>0.7194086427214188</v>
      </c>
      <c r="K5042" s="50">
        <v>624608</v>
      </c>
    </row>
    <row r="5043" spans="1:11" x14ac:dyDescent="0.3">
      <c r="A5043" s="51" t="str">
        <f t="shared" si="83"/>
        <v>DB1.DE</v>
      </c>
      <c r="B5043" s="52" t="s">
        <v>579</v>
      </c>
      <c r="C5043" s="50" t="s">
        <v>12229</v>
      </c>
      <c r="D5043" s="50">
        <f>DAX__2019_2020__33[[#This Row],[Open]]*(DAX__2019_2020__33[[#This Row],[Adj Close]]/DAX__2019_2020__33[[#This Row],[Close]])</f>
        <v>133.9059306840189</v>
      </c>
      <c r="E5043" s="50" t="s">
        <v>12229</v>
      </c>
      <c r="F5043" s="50" t="s">
        <v>11999</v>
      </c>
      <c r="G5043" s="50" t="s">
        <v>11972</v>
      </c>
      <c r="H5043" s="50" t="s">
        <v>14063</v>
      </c>
      <c r="I5043" s="50">
        <f>(DAX__2019_2020__33[[#This Row],[Adj Close]]-DAX__2019_2020__33[[#This Row],[Adj Open]])/DAX__2019_2020__33[[#This Row],[Adj Open]]</f>
        <v>-3.2235815233417901E-3</v>
      </c>
      <c r="J5043" s="50">
        <f>DAX__2019_2020__33[[#This Row],[Adj Close]]-DAX__2019_2020__33[[#This Row],[Adj Open]]</f>
        <v>-0.43165668401888979</v>
      </c>
      <c r="K5043" s="50">
        <v>811772</v>
      </c>
    </row>
    <row r="5044" spans="1:11" x14ac:dyDescent="0.3">
      <c r="A5044" s="51" t="str">
        <f t="shared" si="83"/>
        <v>DB1.DE</v>
      </c>
      <c r="B5044" s="52" t="s">
        <v>580</v>
      </c>
      <c r="C5044" s="50" t="s">
        <v>13556</v>
      </c>
      <c r="D5044" s="50">
        <f>DAX__2019_2020__33[[#This Row],[Open]]*(DAX__2019_2020__33[[#This Row],[Adj Close]]/DAX__2019_2020__33[[#This Row],[Close]])</f>
        <v>134.43348534739533</v>
      </c>
      <c r="E5044" s="50" t="s">
        <v>12073</v>
      </c>
      <c r="F5044" s="50" t="s">
        <v>6559</v>
      </c>
      <c r="G5044" s="50" t="s">
        <v>12107</v>
      </c>
      <c r="H5044" s="50" t="s">
        <v>14064</v>
      </c>
      <c r="I5044" s="50">
        <f>(DAX__2019_2020__33[[#This Row],[Adj Close]]-DAX__2019_2020__33[[#This Row],[Adj Open]])/DAX__2019_2020__33[[#This Row],[Adj Open]]</f>
        <v>4.2811703580949781E-3</v>
      </c>
      <c r="J5044" s="50">
        <f>DAX__2019_2020__33[[#This Row],[Adj Close]]-DAX__2019_2020__33[[#This Row],[Adj Open]]</f>
        <v>0.57553265260466446</v>
      </c>
      <c r="K5044" s="50">
        <v>714261</v>
      </c>
    </row>
    <row r="5045" spans="1:11" x14ac:dyDescent="0.3">
      <c r="A5045" s="51" t="str">
        <f t="shared" si="83"/>
        <v>DB1.DE</v>
      </c>
      <c r="B5045" s="52" t="s">
        <v>581</v>
      </c>
      <c r="C5045" s="50" t="s">
        <v>13481</v>
      </c>
      <c r="D5045" s="50">
        <f>DAX__2019_2020__33[[#This Row],[Open]]*(DAX__2019_2020__33[[#This Row],[Adj Close]]/DAX__2019_2020__33[[#This Row],[Close]])</f>
        <v>134.91309239377378</v>
      </c>
      <c r="E5045" s="50" t="s">
        <v>13551</v>
      </c>
      <c r="F5045" s="50" t="s">
        <v>13447</v>
      </c>
      <c r="G5045" s="50" t="s">
        <v>12110</v>
      </c>
      <c r="H5045" s="50" t="s">
        <v>14065</v>
      </c>
      <c r="I5045" s="50">
        <f>(DAX__2019_2020__33[[#This Row],[Adj Close]]-DAX__2019_2020__33[[#This Row],[Adj Open]])/DAX__2019_2020__33[[#This Row],[Adj Open]]</f>
        <v>-2.4883826159280966E-3</v>
      </c>
      <c r="J5045" s="50">
        <f>DAX__2019_2020__33[[#This Row],[Adj Close]]-DAX__2019_2020__33[[#This Row],[Adj Open]]</f>
        <v>-0.3357153937737678</v>
      </c>
      <c r="K5045" s="50">
        <v>1235462</v>
      </c>
    </row>
    <row r="5046" spans="1:11" x14ac:dyDescent="0.3">
      <c r="A5046" s="51" t="str">
        <f t="shared" si="83"/>
        <v>DB1.DE</v>
      </c>
      <c r="B5046" s="52" t="s">
        <v>582</v>
      </c>
      <c r="C5046" s="50" t="s">
        <v>11978</v>
      </c>
      <c r="D5046" s="50">
        <f>DAX__2019_2020__33[[#This Row],[Open]]*(DAX__2019_2020__33[[#This Row],[Adj Close]]/DAX__2019_2020__33[[#This Row],[Close]])</f>
        <v>132.65895511379691</v>
      </c>
      <c r="E5046" s="50" t="s">
        <v>13431</v>
      </c>
      <c r="F5046" s="50" t="s">
        <v>4776</v>
      </c>
      <c r="G5046" s="50" t="s">
        <v>4657</v>
      </c>
      <c r="H5046" s="50" t="s">
        <v>14066</v>
      </c>
      <c r="I5046" s="50">
        <f>(DAX__2019_2020__33[[#This Row],[Adj Close]]-DAX__2019_2020__33[[#This Row],[Adj Open]])/DAX__2019_2020__33[[#This Row],[Adj Open]]</f>
        <v>-2.0245863624457038E-2</v>
      </c>
      <c r="J5046" s="50">
        <f>DAX__2019_2020__33[[#This Row],[Adj Close]]-DAX__2019_2020__33[[#This Row],[Adj Open]]</f>
        <v>-2.6857951137968996</v>
      </c>
      <c r="K5046" s="50">
        <v>585363</v>
      </c>
    </row>
    <row r="5047" spans="1:11" x14ac:dyDescent="0.3">
      <c r="A5047" s="51" t="str">
        <f t="shared" si="83"/>
        <v>DB1.DE</v>
      </c>
      <c r="B5047" s="52" t="s">
        <v>583</v>
      </c>
      <c r="C5047" s="50" t="s">
        <v>12122</v>
      </c>
      <c r="D5047" s="50">
        <f>DAX__2019_2020__33[[#This Row],[Open]]*(DAX__2019_2020__33[[#This Row],[Adj Close]]/DAX__2019_2020__33[[#This Row],[Close]])</f>
        <v>130.11703890582169</v>
      </c>
      <c r="E5047" s="50" t="s">
        <v>12013</v>
      </c>
      <c r="F5047" s="50" t="s">
        <v>4675</v>
      </c>
      <c r="G5047" s="50" t="s">
        <v>4803</v>
      </c>
      <c r="H5047" s="50" t="s">
        <v>14067</v>
      </c>
      <c r="I5047" s="50">
        <f>(DAX__2019_2020__33[[#This Row],[Adj Close]]-DAX__2019_2020__33[[#This Row],[Adj Open]])/DAX__2019_2020__33[[#This Row],[Adj Open]]</f>
        <v>1.3638083905849674E-2</v>
      </c>
      <c r="J5047" s="50">
        <f>DAX__2019_2020__33[[#This Row],[Adj Close]]-DAX__2019_2020__33[[#This Row],[Adj Open]]</f>
        <v>1.7745470941783026</v>
      </c>
      <c r="K5047" s="50">
        <v>414110</v>
      </c>
    </row>
    <row r="5048" spans="1:11" x14ac:dyDescent="0.3">
      <c r="A5048" s="51" t="str">
        <f t="shared" si="83"/>
        <v>DB1.DE</v>
      </c>
      <c r="B5048" s="52" t="s">
        <v>584</v>
      </c>
      <c r="C5048" s="50" t="s">
        <v>11983</v>
      </c>
      <c r="D5048" s="50">
        <f>DAX__2019_2020__33[[#This Row],[Open]]*(DAX__2019_2020__33[[#This Row],[Adj Close]]/DAX__2019_2020__33[[#This Row],[Close]])</f>
        <v>132.03546476720831</v>
      </c>
      <c r="E5048" s="50" t="s">
        <v>13539</v>
      </c>
      <c r="F5048" s="50" t="s">
        <v>12124</v>
      </c>
      <c r="G5048" s="50" t="s">
        <v>12121</v>
      </c>
      <c r="H5048" s="50" t="s">
        <v>14068</v>
      </c>
      <c r="I5048" s="50">
        <f>(DAX__2019_2020__33[[#This Row],[Adj Close]]-DAX__2019_2020__33[[#This Row],[Adj Open]])/DAX__2019_2020__33[[#This Row],[Adj Open]]</f>
        <v>3.9956630873518289E-3</v>
      </c>
      <c r="J5048" s="50">
        <f>DAX__2019_2020__33[[#This Row],[Adj Close]]-DAX__2019_2020__33[[#This Row],[Adj Open]]</f>
        <v>0.52756923279167722</v>
      </c>
      <c r="K5048" s="50">
        <v>259131</v>
      </c>
    </row>
    <row r="5049" spans="1:11" x14ac:dyDescent="0.3">
      <c r="A5049" s="51" t="str">
        <f t="shared" si="83"/>
        <v>DB1.DE</v>
      </c>
      <c r="B5049" s="52" t="s">
        <v>585</v>
      </c>
      <c r="C5049" s="50" t="s">
        <v>13431</v>
      </c>
      <c r="D5049" s="50">
        <f>DAX__2019_2020__33[[#This Row],[Open]]*(DAX__2019_2020__33[[#This Row],[Adj Close]]/DAX__2019_2020__33[[#This Row],[Close]])</f>
        <v>133.23448128307342</v>
      </c>
      <c r="E5049" s="50" t="s">
        <v>12110</v>
      </c>
      <c r="F5049" s="50" t="s">
        <v>13431</v>
      </c>
      <c r="G5049" s="50" t="s">
        <v>13454</v>
      </c>
      <c r="H5049" s="50" t="s">
        <v>14069</v>
      </c>
      <c r="I5049" s="50">
        <f>(DAX__2019_2020__33[[#This Row],[Adj Close]]-DAX__2019_2020__33[[#This Row],[Adj Open]])/DAX__2019_2020__33[[#This Row],[Adj Open]]</f>
        <v>3.239827353772325E-3</v>
      </c>
      <c r="J5049" s="50">
        <f>DAX__2019_2020__33[[#This Row],[Adj Close]]-DAX__2019_2020__33[[#This Row],[Adj Open]]</f>
        <v>0.43165671692656815</v>
      </c>
      <c r="K5049" s="50">
        <v>352162</v>
      </c>
    </row>
    <row r="5050" spans="1:11" x14ac:dyDescent="0.3">
      <c r="A5050" s="51" t="str">
        <f t="shared" si="83"/>
        <v>DB1.DE</v>
      </c>
      <c r="B5050" s="52" t="s">
        <v>586</v>
      </c>
      <c r="C5050" s="50" t="s">
        <v>13554</v>
      </c>
      <c r="D5050" s="50">
        <f>DAX__2019_2020__33[[#This Row],[Open]]*(DAX__2019_2020__33[[#This Row],[Adj Close]]/DAX__2019_2020__33[[#This Row],[Close]])</f>
        <v>134.2416580864853</v>
      </c>
      <c r="E5050" s="50" t="s">
        <v>13499</v>
      </c>
      <c r="F5050" s="50" t="s">
        <v>13454</v>
      </c>
      <c r="G5050" s="50" t="s">
        <v>13453</v>
      </c>
      <c r="H5050" s="50" t="s">
        <v>14070</v>
      </c>
      <c r="I5050" s="50">
        <f>(DAX__2019_2020__33[[#This Row],[Adj Close]]-DAX__2019_2020__33[[#This Row],[Adj Open]])/DAX__2019_2020__33[[#This Row],[Adj Open]]</f>
        <v>7.1458379523953207E-4</v>
      </c>
      <c r="J5050" s="50">
        <f>DAX__2019_2020__33[[#This Row],[Adj Close]]-DAX__2019_2020__33[[#This Row],[Adj Open]]</f>
        <v>9.5926913514688295E-2</v>
      </c>
      <c r="K5050" s="50">
        <v>317162</v>
      </c>
    </row>
    <row r="5051" spans="1:11" x14ac:dyDescent="0.3">
      <c r="A5051" s="51" t="str">
        <f t="shared" si="83"/>
        <v>DB1.DE</v>
      </c>
      <c r="B5051" s="52" t="s">
        <v>587</v>
      </c>
      <c r="C5051" s="50" t="s">
        <v>14071</v>
      </c>
      <c r="D5051" s="50">
        <f>DAX__2019_2020__33[[#This Row],[Open]]*(DAX__2019_2020__33[[#This Row],[Adj Close]]/DAX__2019_2020__33[[#This Row],[Close]])</f>
        <v>134.62534444180423</v>
      </c>
      <c r="E5051" s="50" t="s">
        <v>13510</v>
      </c>
      <c r="F5051" s="50" t="s">
        <v>11981</v>
      </c>
      <c r="G5051" s="50" t="s">
        <v>11981</v>
      </c>
      <c r="H5051" s="50" t="s">
        <v>14072</v>
      </c>
      <c r="I5051" s="50">
        <f>(DAX__2019_2020__33[[#This Row],[Adj Close]]-DAX__2019_2020__33[[#This Row],[Adj Open]])/DAX__2019_2020__33[[#This Row],[Adj Open]]</f>
        <v>-7.8375913998892845E-3</v>
      </c>
      <c r="J5051" s="50">
        <f>DAX__2019_2020__33[[#This Row],[Adj Close]]-DAX__2019_2020__33[[#This Row],[Adj Open]]</f>
        <v>-1.0551384418042176</v>
      </c>
      <c r="K5051" s="50">
        <v>189971</v>
      </c>
    </row>
    <row r="5052" spans="1:11" x14ac:dyDescent="0.3">
      <c r="A5052" s="51" t="str">
        <f t="shared" ref="A5052:A5115" si="84">"DBK.DE"</f>
        <v>DBK.DE</v>
      </c>
      <c r="B5052" s="52" t="s">
        <v>83</v>
      </c>
      <c r="C5052" s="50" t="s">
        <v>14073</v>
      </c>
      <c r="D5052" s="50">
        <f>DAX__2019_2020__33[[#This Row],[Open]]*(DAX__2019_2020__33[[#This Row],[Adj Close]]/DAX__2019_2020__33[[#This Row],[Close]])</f>
        <v>6.8031280207021965</v>
      </c>
      <c r="E5052" s="50" t="s">
        <v>14074</v>
      </c>
      <c r="F5052" s="50" t="s">
        <v>14075</v>
      </c>
      <c r="G5052" s="50" t="s">
        <v>14076</v>
      </c>
      <c r="H5052" s="50" t="s">
        <v>14077</v>
      </c>
      <c r="I5052" s="50">
        <f>(DAX__2019_2020__33[[#This Row],[Adj Close]]-DAX__2019_2020__33[[#This Row],[Adj Open]])/DAX__2019_2020__33[[#This Row],[Adj Open]]</f>
        <v>1.1173974540311184E-2</v>
      </c>
      <c r="J5052" s="50">
        <f>DAX__2019_2020__33[[#This Row],[Adj Close]]-DAX__2019_2020__33[[#This Row],[Adj Open]]</f>
        <v>7.6017979297803961E-2</v>
      </c>
      <c r="K5052" s="50">
        <v>16731014</v>
      </c>
    </row>
    <row r="5053" spans="1:11" x14ac:dyDescent="0.3">
      <c r="A5053" s="51" t="str">
        <f t="shared" si="84"/>
        <v>DBK.DE</v>
      </c>
      <c r="B5053" s="52" t="s">
        <v>84</v>
      </c>
      <c r="C5053" s="50" t="s">
        <v>14078</v>
      </c>
      <c r="D5053" s="50">
        <f>DAX__2019_2020__33[[#This Row],[Open]]*(DAX__2019_2020__33[[#This Row],[Adj Close]]/DAX__2019_2020__33[[#This Row],[Close]])</f>
        <v>6.8021646703296703</v>
      </c>
      <c r="E5053" s="50" t="s">
        <v>14079</v>
      </c>
      <c r="F5053" s="50" t="s">
        <v>14080</v>
      </c>
      <c r="G5053" s="50" t="s">
        <v>14081</v>
      </c>
      <c r="H5053" s="50" t="s">
        <v>14082</v>
      </c>
      <c r="I5053" s="50">
        <f>(DAX__2019_2020__33[[#This Row],[Adj Close]]-DAX__2019_2020__33[[#This Row],[Adj Open]])/DAX__2019_2020__33[[#This Row],[Adj Open]]</f>
        <v>4.1024190125901975E-3</v>
      </c>
      <c r="J5053" s="50">
        <f>DAX__2019_2020__33[[#This Row],[Adj Close]]-DAX__2019_2020__33[[#This Row],[Adj Open]]</f>
        <v>2.790532967032977E-2</v>
      </c>
      <c r="K5053" s="50">
        <v>12433219</v>
      </c>
    </row>
    <row r="5054" spans="1:11" x14ac:dyDescent="0.3">
      <c r="A5054" s="51" t="str">
        <f t="shared" si="84"/>
        <v>DBK.DE</v>
      </c>
      <c r="B5054" s="52" t="s">
        <v>85</v>
      </c>
      <c r="C5054" s="50" t="s">
        <v>14083</v>
      </c>
      <c r="D5054" s="50">
        <f>DAX__2019_2020__33[[#This Row],[Open]]*(DAX__2019_2020__33[[#This Row],[Adj Close]]/DAX__2019_2020__33[[#This Row],[Close]])</f>
        <v>6.9282203335126411</v>
      </c>
      <c r="E5054" s="50" t="s">
        <v>14084</v>
      </c>
      <c r="F5054" s="50" t="s">
        <v>14085</v>
      </c>
      <c r="G5054" s="50" t="s">
        <v>14086</v>
      </c>
      <c r="H5054" s="50" t="s">
        <v>14087</v>
      </c>
      <c r="I5054" s="50">
        <f>(DAX__2019_2020__33[[#This Row],[Adj Close]]-DAX__2019_2020__33[[#This Row],[Adj Open]])/DAX__2019_2020__33[[#This Row],[Adj Open]]</f>
        <v>3.2777777777777843E-2</v>
      </c>
      <c r="J5054" s="50">
        <f>DAX__2019_2020__33[[#This Row],[Adj Close]]-DAX__2019_2020__33[[#This Row],[Adj Open]]</f>
        <v>0.22709166648735923</v>
      </c>
      <c r="K5054" s="50">
        <v>16572099</v>
      </c>
    </row>
    <row r="5055" spans="1:11" x14ac:dyDescent="0.3">
      <c r="A5055" s="51" t="str">
        <f t="shared" si="84"/>
        <v>DBK.DE</v>
      </c>
      <c r="B5055" s="52" t="s">
        <v>86</v>
      </c>
      <c r="C5055" s="50" t="s">
        <v>14088</v>
      </c>
      <c r="D5055" s="50">
        <f>DAX__2019_2020__33[[#This Row],[Open]]*(DAX__2019_2020__33[[#This Row],[Adj Close]]/DAX__2019_2020__33[[#This Row],[Close]])</f>
        <v>7.2236318761753413</v>
      </c>
      <c r="E5055" s="50" t="s">
        <v>14089</v>
      </c>
      <c r="F5055" s="50" t="s">
        <v>14090</v>
      </c>
      <c r="G5055" s="50" t="s">
        <v>14091</v>
      </c>
      <c r="H5055" s="50" t="s">
        <v>14092</v>
      </c>
      <c r="I5055" s="50">
        <f>(DAX__2019_2020__33[[#This Row],[Adj Close]]-DAX__2019_2020__33[[#This Row],[Adj Open]])/DAX__2019_2020__33[[#This Row],[Adj Open]]</f>
        <v>5.8611962168642756E-3</v>
      </c>
      <c r="J5055" s="50">
        <f>DAX__2019_2020__33[[#This Row],[Adj Close]]-DAX__2019_2020__33[[#This Row],[Adj Open]]</f>
        <v>4.2339123824659097E-2</v>
      </c>
      <c r="K5055" s="50">
        <v>12091778</v>
      </c>
    </row>
    <row r="5056" spans="1:11" x14ac:dyDescent="0.3">
      <c r="A5056" s="51" t="str">
        <f t="shared" si="84"/>
        <v>DBK.DE</v>
      </c>
      <c r="B5056" s="52" t="s">
        <v>87</v>
      </c>
      <c r="C5056" s="50" t="s">
        <v>14093</v>
      </c>
      <c r="D5056" s="50">
        <f>DAX__2019_2020__33[[#This Row],[Open]]*(DAX__2019_2020__33[[#This Row],[Adj Close]]/DAX__2019_2020__33[[#This Row],[Close]])</f>
        <v>7.3092721747343568</v>
      </c>
      <c r="E5056" s="50" t="s">
        <v>14094</v>
      </c>
      <c r="F5056" s="50" t="s">
        <v>14095</v>
      </c>
      <c r="G5056" s="50" t="s">
        <v>14096</v>
      </c>
      <c r="H5056" s="50" t="s">
        <v>14097</v>
      </c>
      <c r="I5056" s="50">
        <f>(DAX__2019_2020__33[[#This Row],[Adj Close]]-DAX__2019_2020__33[[#This Row],[Adj Open]])/DAX__2019_2020__33[[#This Row],[Adj Open]]</f>
        <v>3.5545023696681916E-3</v>
      </c>
      <c r="J5056" s="50">
        <f>DAX__2019_2020__33[[#This Row],[Adj Close]]-DAX__2019_2020__33[[#This Row],[Adj Open]]</f>
        <v>2.5980825265643048E-2</v>
      </c>
      <c r="K5056" s="50">
        <v>14390276</v>
      </c>
    </row>
    <row r="5057" spans="1:11" x14ac:dyDescent="0.3">
      <c r="A5057" s="51" t="str">
        <f t="shared" si="84"/>
        <v>DBK.DE</v>
      </c>
      <c r="B5057" s="52" t="s">
        <v>88</v>
      </c>
      <c r="C5057" s="50" t="s">
        <v>14098</v>
      </c>
      <c r="D5057" s="50">
        <f>DAX__2019_2020__33[[#This Row],[Open]]*(DAX__2019_2020__33[[#This Row],[Adj Close]]/DAX__2019_2020__33[[#This Row],[Close]])</f>
        <v>7.3708567026443603</v>
      </c>
      <c r="E5057" s="50" t="s">
        <v>14099</v>
      </c>
      <c r="F5057" s="50" t="s">
        <v>14100</v>
      </c>
      <c r="G5057" s="50" t="s">
        <v>14101</v>
      </c>
      <c r="H5057" s="50" t="s">
        <v>14102</v>
      </c>
      <c r="I5057" s="50">
        <f>(DAX__2019_2020__33[[#This Row],[Adj Close]]-DAX__2019_2020__33[[#This Row],[Adj Open]])/DAX__2019_2020__33[[#This Row],[Adj Open]]</f>
        <v>-3.2375979112271525E-2</v>
      </c>
      <c r="J5057" s="50">
        <f>DAX__2019_2020__33[[#This Row],[Adj Close]]-DAX__2019_2020__33[[#This Row],[Adj Open]]</f>
        <v>-0.23863870264436038</v>
      </c>
      <c r="K5057" s="50">
        <v>16116045</v>
      </c>
    </row>
    <row r="5058" spans="1:11" x14ac:dyDescent="0.3">
      <c r="A5058" s="51" t="str">
        <f t="shared" si="84"/>
        <v>DBK.DE</v>
      </c>
      <c r="B5058" s="52" t="s">
        <v>89</v>
      </c>
      <c r="C5058" s="50" t="s">
        <v>14103</v>
      </c>
      <c r="D5058" s="50">
        <f>DAX__2019_2020__33[[#This Row],[Open]]*(DAX__2019_2020__33[[#This Row],[Adj Close]]/DAX__2019_2020__33[[#This Row],[Close]])</f>
        <v>7.0052004385026727</v>
      </c>
      <c r="E5058" s="50" t="s">
        <v>14104</v>
      </c>
      <c r="F5058" s="50" t="s">
        <v>14105</v>
      </c>
      <c r="G5058" s="50" t="s">
        <v>14106</v>
      </c>
      <c r="H5058" s="50" t="s">
        <v>14107</v>
      </c>
      <c r="I5058" s="50">
        <f>(DAX__2019_2020__33[[#This Row],[Adj Close]]-DAX__2019_2020__33[[#This Row],[Adj Open]])/DAX__2019_2020__33[[#This Row],[Adj Open]]</f>
        <v>2.7472527472527573E-2</v>
      </c>
      <c r="J5058" s="50">
        <f>DAX__2019_2020__33[[#This Row],[Adj Close]]-DAX__2019_2020__33[[#This Row],[Adj Open]]</f>
        <v>0.19245056149732687</v>
      </c>
      <c r="K5058" s="50">
        <v>12605972</v>
      </c>
    </row>
    <row r="5059" spans="1:11" x14ac:dyDescent="0.3">
      <c r="A5059" s="51" t="str">
        <f t="shared" si="84"/>
        <v>DBK.DE</v>
      </c>
      <c r="B5059" s="52" t="s">
        <v>90</v>
      </c>
      <c r="C5059" s="50" t="s">
        <v>14108</v>
      </c>
      <c r="D5059" s="50">
        <f>DAX__2019_2020__33[[#This Row],[Open]]*(DAX__2019_2020__33[[#This Row],[Adj Close]]/DAX__2019_2020__33[[#This Row],[Close]])</f>
        <v>7.2015000788626606</v>
      </c>
      <c r="E5059" s="50" t="s">
        <v>14109</v>
      </c>
      <c r="F5059" s="50" t="s">
        <v>14110</v>
      </c>
      <c r="G5059" s="50" t="s">
        <v>14111</v>
      </c>
      <c r="H5059" s="50" t="s">
        <v>14112</v>
      </c>
      <c r="I5059" s="50">
        <f>(DAX__2019_2020__33[[#This Row],[Adj Close]]-DAX__2019_2020__33[[#This Row],[Adj Open]])/DAX__2019_2020__33[[#This Row],[Adj Open]]</f>
        <v>-3.7413148049171038E-3</v>
      </c>
      <c r="J5059" s="50">
        <f>DAX__2019_2020__33[[#This Row],[Adj Close]]-DAX__2019_2020__33[[#This Row],[Adj Open]]</f>
        <v>-2.6943078862660563E-2</v>
      </c>
      <c r="K5059" s="50">
        <v>13169223</v>
      </c>
    </row>
    <row r="5060" spans="1:11" x14ac:dyDescent="0.3">
      <c r="A5060" s="51" t="str">
        <f t="shared" si="84"/>
        <v>DBK.DE</v>
      </c>
      <c r="B5060" s="52" t="s">
        <v>91</v>
      </c>
      <c r="C5060" s="50" t="s">
        <v>14113</v>
      </c>
      <c r="D5060" s="50">
        <f>DAX__2019_2020__33[[#This Row],[Open]]*(DAX__2019_2020__33[[#This Row],[Adj Close]]/DAX__2019_2020__33[[#This Row],[Close]])</f>
        <v>7.1062365384615385</v>
      </c>
      <c r="E5060" s="50" t="s">
        <v>14114</v>
      </c>
      <c r="F5060" s="50" t="s">
        <v>14115</v>
      </c>
      <c r="G5060" s="50" t="s">
        <v>14116</v>
      </c>
      <c r="H5060" s="50" t="s">
        <v>14117</v>
      </c>
      <c r="I5060" s="50">
        <f>(DAX__2019_2020__33[[#This Row],[Adj Close]]-DAX__2019_2020__33[[#This Row],[Adj Open]])/DAX__2019_2020__33[[#This Row],[Adj Open]]</f>
        <v>1.0426540284360141E-2</v>
      </c>
      <c r="J5060" s="50">
        <f>DAX__2019_2020__33[[#This Row],[Adj Close]]-DAX__2019_2020__33[[#This Row],[Adj Open]]</f>
        <v>7.4093461538461192E-2</v>
      </c>
      <c r="K5060" s="50">
        <v>11880337</v>
      </c>
    </row>
    <row r="5061" spans="1:11" x14ac:dyDescent="0.3">
      <c r="A5061" s="51" t="str">
        <f t="shared" si="84"/>
        <v>DBK.DE</v>
      </c>
      <c r="B5061" s="52" t="s">
        <v>92</v>
      </c>
      <c r="C5061" s="50" t="s">
        <v>14118</v>
      </c>
      <c r="D5061" s="50">
        <f>DAX__2019_2020__33[[#This Row],[Open]]*(DAX__2019_2020__33[[#This Row],[Adj Close]]/DAX__2019_2020__33[[#This Row],[Close]])</f>
        <v>7.2804052297622226</v>
      </c>
      <c r="E5061" s="50" t="s">
        <v>14119</v>
      </c>
      <c r="F5061" s="50" t="s">
        <v>14120</v>
      </c>
      <c r="G5061" s="50" t="s">
        <v>14121</v>
      </c>
      <c r="H5061" s="50" t="s">
        <v>14122</v>
      </c>
      <c r="I5061" s="50">
        <f>(DAX__2019_2020__33[[#This Row],[Adj Close]]-DAX__2019_2020__33[[#This Row],[Adj Open]])/DAX__2019_2020__33[[#This Row],[Adj Open]]</f>
        <v>-1.0573618821041445E-2</v>
      </c>
      <c r="J5061" s="50">
        <f>DAX__2019_2020__33[[#This Row],[Adj Close]]-DAX__2019_2020__33[[#This Row],[Adj Open]]</f>
        <v>-7.6980229762222407E-2</v>
      </c>
      <c r="K5061" s="50">
        <v>14543902</v>
      </c>
    </row>
    <row r="5062" spans="1:11" x14ac:dyDescent="0.3">
      <c r="A5062" s="51" t="str">
        <f t="shared" si="84"/>
        <v>DBK.DE</v>
      </c>
      <c r="B5062" s="52" t="s">
        <v>93</v>
      </c>
      <c r="C5062" s="50" t="s">
        <v>14123</v>
      </c>
      <c r="D5062" s="50">
        <f>DAX__2019_2020__33[[#This Row],[Open]]*(DAX__2019_2020__33[[#This Row],[Adj Close]]/DAX__2019_2020__33[[#This Row],[Close]])</f>
        <v>7.2534623317722451</v>
      </c>
      <c r="E5062" s="50" t="s">
        <v>14124</v>
      </c>
      <c r="F5062" s="50" t="s">
        <v>14123</v>
      </c>
      <c r="G5062" s="50" t="s">
        <v>14125</v>
      </c>
      <c r="H5062" s="50" t="s">
        <v>14126</v>
      </c>
      <c r="I5062" s="50">
        <f>(DAX__2019_2020__33[[#This Row],[Adj Close]]-DAX__2019_2020__33[[#This Row],[Adj Open]])/DAX__2019_2020__33[[#This Row],[Adj Open]]</f>
        <v>7.6412841602547119E-2</v>
      </c>
      <c r="J5062" s="50">
        <f>DAX__2019_2020__33[[#This Row],[Adj Close]]-DAX__2019_2020__33[[#This Row],[Adj Open]]</f>
        <v>0.55425766822775469</v>
      </c>
      <c r="K5062" s="50">
        <v>22035726</v>
      </c>
    </row>
    <row r="5063" spans="1:11" x14ac:dyDescent="0.3">
      <c r="A5063" s="51" t="str">
        <f t="shared" si="84"/>
        <v>DBK.DE</v>
      </c>
      <c r="B5063" s="52" t="s">
        <v>94</v>
      </c>
      <c r="C5063" s="50" t="s">
        <v>14127</v>
      </c>
      <c r="D5063" s="50">
        <f>DAX__2019_2020__33[[#This Row],[Open]]*(DAX__2019_2020__33[[#This Row],[Adj Close]]/DAX__2019_2020__33[[#This Row],[Close]])</f>
        <v>7.6354756727062449</v>
      </c>
      <c r="E5063" s="50" t="s">
        <v>14128</v>
      </c>
      <c r="F5063" s="50" t="s">
        <v>14129</v>
      </c>
      <c r="G5063" s="50" t="s">
        <v>14130</v>
      </c>
      <c r="H5063" s="50" t="s">
        <v>14131</v>
      </c>
      <c r="I5063" s="50">
        <f>(DAX__2019_2020__33[[#This Row],[Adj Close]]-DAX__2019_2020__33[[#This Row],[Adj Open]])/DAX__2019_2020__33[[#This Row],[Adj Open]]</f>
        <v>-1.9281663516068023E-2</v>
      </c>
      <c r="J5063" s="50">
        <f>DAX__2019_2020__33[[#This Row],[Adj Close]]-DAX__2019_2020__33[[#This Row],[Adj Open]]</f>
        <v>-0.14722467270624495</v>
      </c>
      <c r="K5063" s="50">
        <v>21953940</v>
      </c>
    </row>
    <row r="5064" spans="1:11" x14ac:dyDescent="0.3">
      <c r="A5064" s="51" t="str">
        <f t="shared" si="84"/>
        <v>DBK.DE</v>
      </c>
      <c r="B5064" s="52" t="s">
        <v>95</v>
      </c>
      <c r="C5064" s="50" t="s">
        <v>14132</v>
      </c>
      <c r="D5064" s="50">
        <f>DAX__2019_2020__33[[#This Row],[Open]]*(DAX__2019_2020__33[[#This Row],[Adj Close]]/DAX__2019_2020__33[[#This Row],[Close]])</f>
        <v>7.5989104658664663</v>
      </c>
      <c r="E5064" s="50" t="s">
        <v>14133</v>
      </c>
      <c r="F5064" s="50" t="s">
        <v>14134</v>
      </c>
      <c r="G5064" s="50" t="s">
        <v>14135</v>
      </c>
      <c r="H5064" s="50" t="s">
        <v>14136</v>
      </c>
      <c r="I5064" s="50">
        <f>(DAX__2019_2020__33[[#This Row],[Adj Close]]-DAX__2019_2020__33[[#This Row],[Adj Open]])/DAX__2019_2020__33[[#This Row],[Adj Open]]</f>
        <v>1.2789666962137571E-2</v>
      </c>
      <c r="J5064" s="50">
        <f>DAX__2019_2020__33[[#This Row],[Adj Close]]-DAX__2019_2020__33[[#This Row],[Adj Open]]</f>
        <v>9.7187534133533759E-2</v>
      </c>
      <c r="K5064" s="50">
        <v>22233612</v>
      </c>
    </row>
    <row r="5065" spans="1:11" x14ac:dyDescent="0.3">
      <c r="A5065" s="51" t="str">
        <f t="shared" si="84"/>
        <v>DBK.DE</v>
      </c>
      <c r="B5065" s="52" t="s">
        <v>96</v>
      </c>
      <c r="C5065" s="50" t="s">
        <v>14137</v>
      </c>
      <c r="D5065" s="50">
        <f>DAX__2019_2020__33[[#This Row],[Open]]*(DAX__2019_2020__33[[#This Row],[Adj Close]]/DAX__2019_2020__33[[#This Row],[Close]])</f>
        <v>7.653758921072412</v>
      </c>
      <c r="E5065" s="50" t="s">
        <v>14138</v>
      </c>
      <c r="F5065" s="50" t="s">
        <v>14139</v>
      </c>
      <c r="G5065" s="50" t="s">
        <v>14140</v>
      </c>
      <c r="H5065" s="50" t="s">
        <v>14141</v>
      </c>
      <c r="I5065" s="50">
        <f>(DAX__2019_2020__33[[#This Row],[Adj Close]]-DAX__2019_2020__33[[#This Row],[Adj Open]])/DAX__2019_2020__33[[#This Row],[Adj Open]]</f>
        <v>3.5202413879810357E-3</v>
      </c>
      <c r="J5065" s="50">
        <f>DAX__2019_2020__33[[#This Row],[Adj Close]]-DAX__2019_2020__33[[#This Row],[Adj Open]]</f>
        <v>2.6943078927588182E-2</v>
      </c>
      <c r="K5065" s="50">
        <v>7400753</v>
      </c>
    </row>
    <row r="5066" spans="1:11" x14ac:dyDescent="0.3">
      <c r="A5066" s="51" t="str">
        <f t="shared" si="84"/>
        <v>DBK.DE</v>
      </c>
      <c r="B5066" s="52" t="s">
        <v>97</v>
      </c>
      <c r="C5066" s="50" t="s">
        <v>14142</v>
      </c>
      <c r="D5066" s="50">
        <f>DAX__2019_2020__33[[#This Row],[Open]]*(DAX__2019_2020__33[[#This Row],[Adj Close]]/DAX__2019_2020__33[[#This Row],[Close]])</f>
        <v>7.5344394160305344</v>
      </c>
      <c r="E5066" s="50" t="s">
        <v>14143</v>
      </c>
      <c r="F5066" s="50" t="s">
        <v>14144</v>
      </c>
      <c r="G5066" s="50" t="s">
        <v>14145</v>
      </c>
      <c r="H5066" s="50" t="s">
        <v>14146</v>
      </c>
      <c r="I5066" s="50">
        <f>(DAX__2019_2020__33[[#This Row],[Adj Close]]-DAX__2019_2020__33[[#This Row],[Adj Open]])/DAX__2019_2020__33[[#This Row],[Adj Open]]</f>
        <v>3.8314176245210726E-3</v>
      </c>
      <c r="J5066" s="50">
        <f>DAX__2019_2020__33[[#This Row],[Adj Close]]-DAX__2019_2020__33[[#This Row],[Adj Open]]</f>
        <v>2.8867583969465649E-2</v>
      </c>
      <c r="K5066" s="50">
        <v>12541871</v>
      </c>
    </row>
    <row r="5067" spans="1:11" x14ac:dyDescent="0.3">
      <c r="A5067" s="51" t="str">
        <f t="shared" si="84"/>
        <v>DBK.DE</v>
      </c>
      <c r="B5067" s="52" t="s">
        <v>98</v>
      </c>
      <c r="C5067" s="50" t="s">
        <v>14147</v>
      </c>
      <c r="D5067" s="50">
        <f>DAX__2019_2020__33[[#This Row],[Open]]*(DAX__2019_2020__33[[#This Row],[Adj Close]]/DAX__2019_2020__33[[#This Row],[Close]])</f>
        <v>7.452647378025838</v>
      </c>
      <c r="E5067" s="50" t="s">
        <v>14133</v>
      </c>
      <c r="F5067" s="50" t="s">
        <v>14119</v>
      </c>
      <c r="G5067" s="50" t="s">
        <v>14148</v>
      </c>
      <c r="H5067" s="50" t="s">
        <v>14149</v>
      </c>
      <c r="I5067" s="50">
        <f>(DAX__2019_2020__33[[#This Row],[Adj Close]]-DAX__2019_2020__33[[#This Row],[Adj Open]])/DAX__2019_2020__33[[#This Row],[Adj Open]]</f>
        <v>2.9438347320852067E-2</v>
      </c>
      <c r="J5067" s="50">
        <f>DAX__2019_2020__33[[#This Row],[Adj Close]]-DAX__2019_2020__33[[#This Row],[Adj Open]]</f>
        <v>0.21939362197416212</v>
      </c>
      <c r="K5067" s="50">
        <v>13406241</v>
      </c>
    </row>
    <row r="5068" spans="1:11" x14ac:dyDescent="0.3">
      <c r="A5068" s="51" t="str">
        <f t="shared" si="84"/>
        <v>DBK.DE</v>
      </c>
      <c r="B5068" s="52" t="s">
        <v>99</v>
      </c>
      <c r="C5068" s="50" t="s">
        <v>14150</v>
      </c>
      <c r="D5068" s="50">
        <f>DAX__2019_2020__33[[#This Row],[Open]]*(DAX__2019_2020__33[[#This Row],[Adj Close]]/DAX__2019_2020__33[[#This Row],[Close]])</f>
        <v>7.6499103681922778</v>
      </c>
      <c r="E5068" s="50" t="s">
        <v>14151</v>
      </c>
      <c r="F5068" s="50" t="s">
        <v>14152</v>
      </c>
      <c r="G5068" s="50" t="s">
        <v>14153</v>
      </c>
      <c r="H5068" s="50" t="s">
        <v>14154</v>
      </c>
      <c r="I5068" s="50">
        <f>(DAX__2019_2020__33[[#This Row],[Adj Close]]-DAX__2019_2020__33[[#This Row],[Adj Open]])/DAX__2019_2020__33[[#This Row],[Adj Open]]</f>
        <v>-1.6100628930817609E-2</v>
      </c>
      <c r="J5068" s="50">
        <f>DAX__2019_2020__33[[#This Row],[Adj Close]]-DAX__2019_2020__33[[#This Row],[Adj Open]]</f>
        <v>-0.12316836819227817</v>
      </c>
      <c r="K5068" s="50">
        <v>16799381</v>
      </c>
    </row>
    <row r="5069" spans="1:11" x14ac:dyDescent="0.3">
      <c r="A5069" s="51" t="str">
        <f t="shared" si="84"/>
        <v>DBK.DE</v>
      </c>
      <c r="B5069" s="52" t="s">
        <v>100</v>
      </c>
      <c r="C5069" s="50" t="s">
        <v>14155</v>
      </c>
      <c r="D5069" s="50">
        <f>DAX__2019_2020__33[[#This Row],[Open]]*(DAX__2019_2020__33[[#This Row],[Adj Close]]/DAX__2019_2020__33[[#This Row],[Close]])</f>
        <v>7.6114191452465869</v>
      </c>
      <c r="E5069" s="50" t="s">
        <v>14156</v>
      </c>
      <c r="F5069" s="50" t="s">
        <v>14157</v>
      </c>
      <c r="G5069" s="50" t="s">
        <v>14158</v>
      </c>
      <c r="H5069" s="50" t="s">
        <v>14159</v>
      </c>
      <c r="I5069" s="50">
        <f>(DAX__2019_2020__33[[#This Row],[Adj Close]]-DAX__2019_2020__33[[#This Row],[Adj Open]])/DAX__2019_2020__33[[#This Row],[Adj Open]]</f>
        <v>2.7939317319848316E-2</v>
      </c>
      <c r="J5069" s="50">
        <f>DAX__2019_2020__33[[#This Row],[Adj Close]]-DAX__2019_2020__33[[#This Row],[Adj Open]]</f>
        <v>0.21265785475341303</v>
      </c>
      <c r="K5069" s="50">
        <v>14842853</v>
      </c>
    </row>
    <row r="5070" spans="1:11" x14ac:dyDescent="0.3">
      <c r="A5070" s="51" t="str">
        <f t="shared" si="84"/>
        <v>DBK.DE</v>
      </c>
      <c r="B5070" s="52" t="s">
        <v>101</v>
      </c>
      <c r="C5070" s="50" t="s">
        <v>14160</v>
      </c>
      <c r="D5070" s="50">
        <f>DAX__2019_2020__33[[#This Row],[Open]]*(DAX__2019_2020__33[[#This Row],[Adj Close]]/DAX__2019_2020__33[[#This Row],[Close]])</f>
        <v>7.8596810634231087</v>
      </c>
      <c r="E5070" s="50" t="s">
        <v>14161</v>
      </c>
      <c r="F5070" s="50" t="s">
        <v>14162</v>
      </c>
      <c r="G5070" s="50" t="s">
        <v>14163</v>
      </c>
      <c r="H5070" s="50" t="s">
        <v>14164</v>
      </c>
      <c r="I5070" s="50">
        <f>(DAX__2019_2020__33[[#This Row],[Adj Close]]-DAX__2019_2020__33[[#This Row],[Adj Open]])/DAX__2019_2020__33[[#This Row],[Adj Open]]</f>
        <v>-1.3589618021547314E-2</v>
      </c>
      <c r="J5070" s="50">
        <f>DAX__2019_2020__33[[#This Row],[Adj Close]]-DAX__2019_2020__33[[#This Row],[Adj Open]]</f>
        <v>-0.10681006342310884</v>
      </c>
      <c r="K5070" s="50">
        <v>12339175</v>
      </c>
    </row>
    <row r="5071" spans="1:11" x14ac:dyDescent="0.3">
      <c r="A5071" s="51" t="str">
        <f t="shared" si="84"/>
        <v>DBK.DE</v>
      </c>
      <c r="B5071" s="52" t="s">
        <v>102</v>
      </c>
      <c r="C5071" s="50" t="s">
        <v>14165</v>
      </c>
      <c r="D5071" s="50">
        <f>DAX__2019_2020__33[[#This Row],[Open]]*(DAX__2019_2020__33[[#This Row],[Adj Close]]/DAX__2019_2020__33[[#This Row],[Close]])</f>
        <v>7.7855874383088874</v>
      </c>
      <c r="E5071" s="50" t="s">
        <v>14166</v>
      </c>
      <c r="F5071" s="50" t="s">
        <v>14167</v>
      </c>
      <c r="G5071" s="50" t="s">
        <v>14168</v>
      </c>
      <c r="H5071" s="50" t="s">
        <v>14169</v>
      </c>
      <c r="I5071" s="50">
        <f>(DAX__2019_2020__33[[#This Row],[Adj Close]]-DAX__2019_2020__33[[#This Row],[Adj Open]])/DAX__2019_2020__33[[#This Row],[Adj Open]]</f>
        <v>2.7190705722407223E-3</v>
      </c>
      <c r="J5071" s="50">
        <f>DAX__2019_2020__33[[#This Row],[Adj Close]]-DAX__2019_2020__33[[#This Row],[Adj Open]]</f>
        <v>2.1169561691112726E-2</v>
      </c>
      <c r="K5071" s="50">
        <v>9886404</v>
      </c>
    </row>
    <row r="5072" spans="1:11" x14ac:dyDescent="0.3">
      <c r="A5072" s="51" t="str">
        <f t="shared" si="84"/>
        <v>DBK.DE</v>
      </c>
      <c r="B5072" s="52" t="s">
        <v>103</v>
      </c>
      <c r="C5072" s="50" t="s">
        <v>14170</v>
      </c>
      <c r="D5072" s="50">
        <f>DAX__2019_2020__33[[#This Row],[Open]]*(DAX__2019_2020__33[[#This Row],[Adj Close]]/DAX__2019_2020__33[[#This Row],[Close]])</f>
        <v>7.7846253205207692</v>
      </c>
      <c r="E5072" s="50" t="s">
        <v>14171</v>
      </c>
      <c r="F5072" s="50" t="s">
        <v>14172</v>
      </c>
      <c r="G5072" s="50" t="s">
        <v>14173</v>
      </c>
      <c r="H5072" s="50" t="s">
        <v>14174</v>
      </c>
      <c r="I5072" s="50">
        <f>(DAX__2019_2020__33[[#This Row],[Adj Close]]-DAX__2019_2020__33[[#This Row],[Adj Open]])/DAX__2019_2020__33[[#This Row],[Adj Open]]</f>
        <v>-3.0902348578492143E-3</v>
      </c>
      <c r="J5072" s="50">
        <f>DAX__2019_2020__33[[#This Row],[Adj Close]]-DAX__2019_2020__33[[#This Row],[Adj Open]]</f>
        <v>-2.4056320520768892E-2</v>
      </c>
      <c r="K5072" s="50">
        <v>10153936</v>
      </c>
    </row>
    <row r="5073" spans="1:11" x14ac:dyDescent="0.3">
      <c r="A5073" s="51" t="str">
        <f t="shared" si="84"/>
        <v>DBK.DE</v>
      </c>
      <c r="B5073" s="52" t="s">
        <v>104</v>
      </c>
      <c r="C5073" s="50" t="s">
        <v>14175</v>
      </c>
      <c r="D5073" s="50">
        <f>DAX__2019_2020__33[[#This Row],[Open]]*(DAX__2019_2020__33[[#This Row],[Adj Close]]/DAX__2019_2020__33[[#This Row],[Close]])</f>
        <v>7.7961719881229028</v>
      </c>
      <c r="E5073" s="50" t="s">
        <v>14176</v>
      </c>
      <c r="F5073" s="50" t="s">
        <v>14177</v>
      </c>
      <c r="G5073" s="50" t="s">
        <v>14178</v>
      </c>
      <c r="H5073" s="50" t="s">
        <v>14179</v>
      </c>
      <c r="I5073" s="50">
        <f>(DAX__2019_2020__33[[#This Row],[Adj Close]]-DAX__2019_2020__33[[#This Row],[Adj Open]])/DAX__2019_2020__33[[#This Row],[Adj Open]]</f>
        <v>-4.3939767958528803E-2</v>
      </c>
      <c r="J5073" s="50">
        <f>DAX__2019_2020__33[[#This Row],[Adj Close]]-DAX__2019_2020__33[[#This Row],[Adj Open]]</f>
        <v>-0.34256198812290251</v>
      </c>
      <c r="K5073" s="50">
        <v>24312600</v>
      </c>
    </row>
    <row r="5074" spans="1:11" x14ac:dyDescent="0.3">
      <c r="A5074" s="51" t="str">
        <f t="shared" si="84"/>
        <v>DBK.DE</v>
      </c>
      <c r="B5074" s="52" t="s">
        <v>105</v>
      </c>
      <c r="C5074" s="50" t="s">
        <v>14180</v>
      </c>
      <c r="D5074" s="50">
        <f>DAX__2019_2020__33[[#This Row],[Open]]*(DAX__2019_2020__33[[#This Row],[Adj Close]]/DAX__2019_2020__33[[#This Row],[Close]])</f>
        <v>7.5055712727272725</v>
      </c>
      <c r="E5074" s="50" t="s">
        <v>14181</v>
      </c>
      <c r="F5074" s="50" t="s">
        <v>14182</v>
      </c>
      <c r="G5074" s="50" t="s">
        <v>14183</v>
      </c>
      <c r="H5074" s="50" t="s">
        <v>14184</v>
      </c>
      <c r="I5074" s="50">
        <f>(DAX__2019_2020__33[[#This Row],[Adj Close]]-DAX__2019_2020__33[[#This Row],[Adj Open]])/DAX__2019_2020__33[[#This Row],[Adj Open]]</f>
        <v>-1.2820512820512768E-2</v>
      </c>
      <c r="J5074" s="50">
        <f>DAX__2019_2020__33[[#This Row],[Adj Close]]-DAX__2019_2020__33[[#This Row],[Adj Open]]</f>
        <v>-9.6225272727272326E-2</v>
      </c>
      <c r="K5074" s="50">
        <v>22001906</v>
      </c>
    </row>
    <row r="5075" spans="1:11" x14ac:dyDescent="0.3">
      <c r="A5075" s="51" t="str">
        <f t="shared" si="84"/>
        <v>DBK.DE</v>
      </c>
      <c r="B5075" s="52" t="s">
        <v>106</v>
      </c>
      <c r="C5075" s="50" t="s">
        <v>14185</v>
      </c>
      <c r="D5075" s="50">
        <f>DAX__2019_2020__33[[#This Row],[Open]]*(DAX__2019_2020__33[[#This Row],[Adj Close]]/DAX__2019_2020__33[[#This Row],[Close]])</f>
        <v>7.4305166896551729</v>
      </c>
      <c r="E5075" s="50" t="s">
        <v>14186</v>
      </c>
      <c r="F5075" s="50" t="s">
        <v>14187</v>
      </c>
      <c r="G5075" s="50" t="s">
        <v>14188</v>
      </c>
      <c r="H5075" s="50" t="s">
        <v>14189</v>
      </c>
      <c r="I5075" s="50">
        <f>(DAX__2019_2020__33[[#This Row],[Adj Close]]-DAX__2019_2020__33[[#This Row],[Adj Open]])/DAX__2019_2020__33[[#This Row],[Adj Open]]</f>
        <v>-8.5470085470085774E-3</v>
      </c>
      <c r="J5075" s="50">
        <f>DAX__2019_2020__33[[#This Row],[Adj Close]]-DAX__2019_2020__33[[#This Row],[Adj Open]]</f>
        <v>-6.3508689655172645E-2</v>
      </c>
      <c r="K5075" s="50">
        <v>12819977</v>
      </c>
    </row>
    <row r="5076" spans="1:11" x14ac:dyDescent="0.3">
      <c r="A5076" s="51" t="str">
        <f t="shared" si="84"/>
        <v>DBK.DE</v>
      </c>
      <c r="B5076" s="52" t="s">
        <v>107</v>
      </c>
      <c r="C5076" s="50" t="s">
        <v>14190</v>
      </c>
      <c r="D5076" s="50">
        <f>DAX__2019_2020__33[[#This Row],[Open]]*(DAX__2019_2020__33[[#This Row],[Adj Close]]/DAX__2019_2020__33[[#This Row],[Close]])</f>
        <v>7.3323665033350434</v>
      </c>
      <c r="E5076" s="50" t="s">
        <v>14191</v>
      </c>
      <c r="F5076" s="50" t="s">
        <v>14192</v>
      </c>
      <c r="G5076" s="50" t="s">
        <v>14193</v>
      </c>
      <c r="H5076" s="50" t="s">
        <v>14194</v>
      </c>
      <c r="I5076" s="50">
        <f>(DAX__2019_2020__33[[#This Row],[Adj Close]]-DAX__2019_2020__33[[#This Row],[Adj Open]])/DAX__2019_2020__33[[#This Row],[Adj Open]]</f>
        <v>2.3097112860892444E-2</v>
      </c>
      <c r="J5076" s="50">
        <f>DAX__2019_2020__33[[#This Row],[Adj Close]]-DAX__2019_2020__33[[#This Row],[Adj Open]]</f>
        <v>0.16935649666495678</v>
      </c>
      <c r="K5076" s="50">
        <v>11101627</v>
      </c>
    </row>
    <row r="5077" spans="1:11" x14ac:dyDescent="0.3">
      <c r="A5077" s="51" t="str">
        <f t="shared" si="84"/>
        <v>DBK.DE</v>
      </c>
      <c r="B5077" s="52" t="s">
        <v>108</v>
      </c>
      <c r="C5077" s="50" t="s">
        <v>14195</v>
      </c>
      <c r="D5077" s="50">
        <f>DAX__2019_2020__33[[#This Row],[Open]]*(DAX__2019_2020__33[[#This Row],[Adj Close]]/DAX__2019_2020__33[[#This Row],[Close]])</f>
        <v>7.4670813835043717</v>
      </c>
      <c r="E5077" s="50" t="s">
        <v>14196</v>
      </c>
      <c r="F5077" s="50" t="s">
        <v>14197</v>
      </c>
      <c r="G5077" s="50" t="s">
        <v>14198</v>
      </c>
      <c r="H5077" s="50" t="s">
        <v>14199</v>
      </c>
      <c r="I5077" s="50">
        <f>(DAX__2019_2020__33[[#This Row],[Adj Close]]-DAX__2019_2020__33[[#This Row],[Adj Open]])/DAX__2019_2020__33[[#This Row],[Adj Open]]</f>
        <v>1.7139175257731901E-2</v>
      </c>
      <c r="J5077" s="50">
        <f>DAX__2019_2020__33[[#This Row],[Adj Close]]-DAX__2019_2020__33[[#This Row],[Adj Open]]</f>
        <v>0.12797961649562861</v>
      </c>
      <c r="K5077" s="50">
        <v>10354726</v>
      </c>
    </row>
    <row r="5078" spans="1:11" x14ac:dyDescent="0.3">
      <c r="A5078" s="51" t="str">
        <f t="shared" si="84"/>
        <v>DBK.DE</v>
      </c>
      <c r="B5078" s="52" t="s">
        <v>109</v>
      </c>
      <c r="C5078" s="50" t="s">
        <v>14200</v>
      </c>
      <c r="D5078" s="50">
        <f>DAX__2019_2020__33[[#This Row],[Open]]*(DAX__2019_2020__33[[#This Row],[Adj Close]]/DAX__2019_2020__33[[#This Row],[Close]])</f>
        <v>7.5729295888002168</v>
      </c>
      <c r="E5078" s="50" t="s">
        <v>14201</v>
      </c>
      <c r="F5078" s="50" t="s">
        <v>14202</v>
      </c>
      <c r="G5078" s="50" t="s">
        <v>14203</v>
      </c>
      <c r="H5078" s="50" t="s">
        <v>14204</v>
      </c>
      <c r="I5078" s="50">
        <f>(DAX__2019_2020__33[[#This Row],[Adj Close]]-DAX__2019_2020__33[[#This Row],[Adj Open]])/DAX__2019_2020__33[[#This Row],[Adj Open]]</f>
        <v>-6.0609911054637956E-2</v>
      </c>
      <c r="J5078" s="50">
        <f>DAX__2019_2020__33[[#This Row],[Adj Close]]-DAX__2019_2020__33[[#This Row],[Adj Open]]</f>
        <v>-0.45899458880021715</v>
      </c>
      <c r="K5078" s="50">
        <v>21078184</v>
      </c>
    </row>
    <row r="5079" spans="1:11" x14ac:dyDescent="0.3">
      <c r="A5079" s="51" t="str">
        <f t="shared" si="84"/>
        <v>DBK.DE</v>
      </c>
      <c r="B5079" s="52" t="s">
        <v>110</v>
      </c>
      <c r="C5079" s="50" t="s">
        <v>14205</v>
      </c>
      <c r="D5079" s="50">
        <f>DAX__2019_2020__33[[#This Row],[Open]]*(DAX__2019_2020__33[[#This Row],[Adj Close]]/DAX__2019_2020__33[[#This Row],[Close]])</f>
        <v>7.0725584328980267</v>
      </c>
      <c r="E5079" s="50" t="s">
        <v>14206</v>
      </c>
      <c r="F5079" s="50" t="s">
        <v>14207</v>
      </c>
      <c r="G5079" s="50" t="s">
        <v>14208</v>
      </c>
      <c r="H5079" s="50" t="s">
        <v>14209</v>
      </c>
      <c r="I5079" s="50">
        <f>(DAX__2019_2020__33[[#This Row],[Adj Close]]-DAX__2019_2020__33[[#This Row],[Adj Open]])/DAX__2019_2020__33[[#This Row],[Adj Open]]</f>
        <v>-2.0680272108843489E-2</v>
      </c>
      <c r="J5079" s="50">
        <f>DAX__2019_2020__33[[#This Row],[Adj Close]]-DAX__2019_2020__33[[#This Row],[Adj Open]]</f>
        <v>-0.14626243289802687</v>
      </c>
      <c r="K5079" s="50">
        <v>16428663</v>
      </c>
    </row>
    <row r="5080" spans="1:11" x14ac:dyDescent="0.3">
      <c r="A5080" s="51" t="str">
        <f t="shared" si="84"/>
        <v>DBK.DE</v>
      </c>
      <c r="B5080" s="52" t="s">
        <v>111</v>
      </c>
      <c r="C5080" s="50" t="s">
        <v>14210</v>
      </c>
      <c r="D5080" s="50">
        <f>DAX__2019_2020__33[[#This Row],[Open]]*(DAX__2019_2020__33[[#This Row],[Adj Close]]/DAX__2019_2020__33[[#This Row],[Close]])</f>
        <v>6.9782569230769225</v>
      </c>
      <c r="E5080" s="50" t="s">
        <v>14211</v>
      </c>
      <c r="F5080" s="50" t="s">
        <v>14212</v>
      </c>
      <c r="G5080" s="50" t="s">
        <v>14213</v>
      </c>
      <c r="H5080" s="50" t="s">
        <v>14214</v>
      </c>
      <c r="I5080" s="50">
        <f>(DAX__2019_2020__33[[#This Row],[Adj Close]]-DAX__2019_2020__33[[#This Row],[Adj Open]])/DAX__2019_2020__33[[#This Row],[Adj Open]]</f>
        <v>1.6409266409266494E-2</v>
      </c>
      <c r="J5080" s="50">
        <f>DAX__2019_2020__33[[#This Row],[Adj Close]]-DAX__2019_2020__33[[#This Row],[Adj Open]]</f>
        <v>0.11450807692307752</v>
      </c>
      <c r="K5080" s="50">
        <v>10665909</v>
      </c>
    </row>
    <row r="5081" spans="1:11" x14ac:dyDescent="0.3">
      <c r="A5081" s="51" t="str">
        <f t="shared" si="84"/>
        <v>DBK.DE</v>
      </c>
      <c r="B5081" s="52" t="s">
        <v>112</v>
      </c>
      <c r="C5081" s="50" t="s">
        <v>14215</v>
      </c>
      <c r="D5081" s="50">
        <f>DAX__2019_2020__33[[#This Row],[Open]]*(DAX__2019_2020__33[[#This Row],[Adj Close]]/DAX__2019_2020__33[[#This Row],[Close]])</f>
        <v>7.182255311553785</v>
      </c>
      <c r="E5081" s="50" t="s">
        <v>14216</v>
      </c>
      <c r="F5081" s="50" t="s">
        <v>14217</v>
      </c>
      <c r="G5081" s="50" t="s">
        <v>14218</v>
      </c>
      <c r="H5081" s="50" t="s">
        <v>14219</v>
      </c>
      <c r="I5081" s="50">
        <f>(DAX__2019_2020__33[[#This Row],[Adj Close]]-DAX__2019_2020__33[[#This Row],[Adj Open]])/DAX__2019_2020__33[[#This Row],[Adj Open]]</f>
        <v>8.8424437299035544E-3</v>
      </c>
      <c r="J5081" s="50">
        <f>DAX__2019_2020__33[[#This Row],[Adj Close]]-DAX__2019_2020__33[[#This Row],[Adj Open]]</f>
        <v>6.3508688446215267E-2</v>
      </c>
      <c r="K5081" s="50">
        <v>9800316</v>
      </c>
    </row>
    <row r="5082" spans="1:11" x14ac:dyDescent="0.3">
      <c r="A5082" s="51" t="str">
        <f t="shared" si="84"/>
        <v>DBK.DE</v>
      </c>
      <c r="B5082" s="52" t="s">
        <v>113</v>
      </c>
      <c r="C5082" s="50" t="s">
        <v>14220</v>
      </c>
      <c r="D5082" s="50">
        <f>DAX__2019_2020__33[[#This Row],[Open]]*(DAX__2019_2020__33[[#This Row],[Adj Close]]/DAX__2019_2020__33[[#This Row],[Close]])</f>
        <v>7.2428763739601205</v>
      </c>
      <c r="E5082" s="50" t="s">
        <v>14221</v>
      </c>
      <c r="F5082" s="50" t="s">
        <v>14222</v>
      </c>
      <c r="G5082" s="50" t="s">
        <v>14216</v>
      </c>
      <c r="H5082" s="50" t="s">
        <v>14223</v>
      </c>
      <c r="I5082" s="50">
        <f>(DAX__2019_2020__33[[#This Row],[Adj Close]]-DAX__2019_2020__33[[#This Row],[Adj Open]])/DAX__2019_2020__33[[#This Row],[Adj Open]]</f>
        <v>6.1113325362031302E-3</v>
      </c>
      <c r="J5082" s="50">
        <f>DAX__2019_2020__33[[#This Row],[Adj Close]]-DAX__2019_2020__33[[#This Row],[Adj Open]]</f>
        <v>4.4263626039879433E-2</v>
      </c>
      <c r="K5082" s="50">
        <v>9078025</v>
      </c>
    </row>
    <row r="5083" spans="1:11" x14ac:dyDescent="0.3">
      <c r="A5083" s="51" t="str">
        <f t="shared" si="84"/>
        <v>DBK.DE</v>
      </c>
      <c r="B5083" s="52" t="s">
        <v>114</v>
      </c>
      <c r="C5083" s="50" t="s">
        <v>14190</v>
      </c>
      <c r="D5083" s="50">
        <f>DAX__2019_2020__33[[#This Row],[Open]]*(DAX__2019_2020__33[[#This Row],[Adj Close]]/DAX__2019_2020__33[[#This Row],[Close]])</f>
        <v>7.3323666829268292</v>
      </c>
      <c r="E5083" s="50" t="s">
        <v>14098</v>
      </c>
      <c r="F5083" s="50" t="s">
        <v>14224</v>
      </c>
      <c r="G5083" s="50" t="s">
        <v>14225</v>
      </c>
      <c r="H5083" s="50" t="s">
        <v>14226</v>
      </c>
      <c r="I5083" s="50">
        <f>(DAX__2019_2020__33[[#This Row],[Adj Close]]-DAX__2019_2020__33[[#This Row],[Adj Open]])/DAX__2019_2020__33[[#This Row],[Adj Open]]</f>
        <v>-3.1496062992125977E-2</v>
      </c>
      <c r="J5083" s="50">
        <f>DAX__2019_2020__33[[#This Row],[Adj Close]]-DAX__2019_2020__33[[#This Row],[Adj Open]]</f>
        <v>-0.23094068292682923</v>
      </c>
      <c r="K5083" s="50">
        <v>11978071</v>
      </c>
    </row>
    <row r="5084" spans="1:11" x14ac:dyDescent="0.3">
      <c r="A5084" s="51" t="str">
        <f t="shared" si="84"/>
        <v>DBK.DE</v>
      </c>
      <c r="B5084" s="52" t="s">
        <v>115</v>
      </c>
      <c r="C5084" s="50" t="s">
        <v>14227</v>
      </c>
      <c r="D5084" s="50">
        <f>DAX__2019_2020__33[[#This Row],[Open]]*(DAX__2019_2020__33[[#This Row],[Adj Close]]/DAX__2019_2020__33[[#This Row],[Close]])</f>
        <v>7.0436903807303803</v>
      </c>
      <c r="E5084" s="50" t="s">
        <v>14193</v>
      </c>
      <c r="F5084" s="50" t="s">
        <v>14228</v>
      </c>
      <c r="G5084" s="50" t="s">
        <v>14185</v>
      </c>
      <c r="H5084" s="50" t="s">
        <v>14229</v>
      </c>
      <c r="I5084" s="50">
        <f>(DAX__2019_2020__33[[#This Row],[Adj Close]]-DAX__2019_2020__33[[#This Row],[Adj Open]])/DAX__2019_2020__33[[#This Row],[Adj Open]]</f>
        <v>5.4918032786885292E-2</v>
      </c>
      <c r="J5084" s="50">
        <f>DAX__2019_2020__33[[#This Row],[Adj Close]]-DAX__2019_2020__33[[#This Row],[Adj Open]]</f>
        <v>0.38682561926961956</v>
      </c>
      <c r="K5084" s="50">
        <v>20472845</v>
      </c>
    </row>
    <row r="5085" spans="1:11" x14ac:dyDescent="0.3">
      <c r="A5085" s="51" t="str">
        <f t="shared" si="84"/>
        <v>DBK.DE</v>
      </c>
      <c r="B5085" s="52" t="s">
        <v>116</v>
      </c>
      <c r="C5085" s="50" t="s">
        <v>14230</v>
      </c>
      <c r="D5085" s="50">
        <f>DAX__2019_2020__33[[#This Row],[Open]]*(DAX__2019_2020__33[[#This Row],[Adj Close]]/DAX__2019_2020__33[[#This Row],[Close]])</f>
        <v>7.4083845883187207</v>
      </c>
      <c r="E5085" s="50" t="s">
        <v>14094</v>
      </c>
      <c r="F5085" s="50" t="s">
        <v>14144</v>
      </c>
      <c r="G5085" s="50" t="s">
        <v>14231</v>
      </c>
      <c r="H5085" s="50" t="s">
        <v>14232</v>
      </c>
      <c r="I5085" s="50">
        <f>(DAX__2019_2020__33[[#This Row],[Adj Close]]-DAX__2019_2020__33[[#This Row],[Adj Open]])/DAX__2019_2020__33[[#This Row],[Adj Open]]</f>
        <v>7.403558903753743E-3</v>
      </c>
      <c r="J5085" s="50">
        <f>DAX__2019_2020__33[[#This Row],[Adj Close]]-DAX__2019_2020__33[[#This Row],[Adj Open]]</f>
        <v>5.4848411681279075E-2</v>
      </c>
      <c r="K5085" s="50">
        <v>6704128</v>
      </c>
    </row>
    <row r="5086" spans="1:11" x14ac:dyDescent="0.3">
      <c r="A5086" s="51" t="str">
        <f t="shared" si="84"/>
        <v>DBK.DE</v>
      </c>
      <c r="B5086" s="52" t="s">
        <v>117</v>
      </c>
      <c r="C5086" s="50" t="s">
        <v>14233</v>
      </c>
      <c r="D5086" s="50">
        <f>DAX__2019_2020__33[[#This Row],[Open]]*(DAX__2019_2020__33[[#This Row],[Adj Close]]/DAX__2019_2020__33[[#This Row],[Close]])</f>
        <v>7.4824782741999201</v>
      </c>
      <c r="E5086" s="50" t="s">
        <v>14130</v>
      </c>
      <c r="F5086" s="50" t="s">
        <v>14182</v>
      </c>
      <c r="G5086" s="50" t="s">
        <v>14089</v>
      </c>
      <c r="H5086" s="50" t="s">
        <v>14234</v>
      </c>
      <c r="I5086" s="50">
        <f>(DAX__2019_2020__33[[#This Row],[Adj Close]]-DAX__2019_2020__33[[#This Row],[Adj Open]])/DAX__2019_2020__33[[#This Row],[Adj Open]]</f>
        <v>-2.3533950617283854E-2</v>
      </c>
      <c r="J5086" s="50">
        <f>DAX__2019_2020__33[[#This Row],[Adj Close]]-DAX__2019_2020__33[[#This Row],[Adj Open]]</f>
        <v>-0.17609227419992024</v>
      </c>
      <c r="K5086" s="50">
        <v>11726663</v>
      </c>
    </row>
    <row r="5087" spans="1:11" x14ac:dyDescent="0.3">
      <c r="A5087" s="51" t="str">
        <f t="shared" si="84"/>
        <v>DBK.DE</v>
      </c>
      <c r="B5087" s="52" t="s">
        <v>118</v>
      </c>
      <c r="C5087" s="50" t="s">
        <v>14235</v>
      </c>
      <c r="D5087" s="50">
        <f>DAX__2019_2020__33[[#This Row],[Open]]*(DAX__2019_2020__33[[#This Row],[Adj Close]]/DAX__2019_2020__33[[#This Row],[Close]])</f>
        <v>7.3131214982442447</v>
      </c>
      <c r="E5087" s="50" t="s">
        <v>14236</v>
      </c>
      <c r="F5087" s="50" t="s">
        <v>14237</v>
      </c>
      <c r="G5087" s="50" t="s">
        <v>14236</v>
      </c>
      <c r="H5087" s="50" t="s">
        <v>14238</v>
      </c>
      <c r="I5087" s="50">
        <f>(DAX__2019_2020__33[[#This Row],[Adj Close]]-DAX__2019_2020__33[[#This Row],[Adj Open]])/DAX__2019_2020__33[[#This Row],[Adj Open]]</f>
        <v>1.1710526315789461E-2</v>
      </c>
      <c r="J5087" s="50">
        <f>DAX__2019_2020__33[[#This Row],[Adj Close]]-DAX__2019_2020__33[[#This Row],[Adj Open]]</f>
        <v>8.5640501755754883E-2</v>
      </c>
      <c r="K5087" s="50">
        <v>8412495</v>
      </c>
    </row>
    <row r="5088" spans="1:11" x14ac:dyDescent="0.3">
      <c r="A5088" s="51" t="str">
        <f t="shared" si="84"/>
        <v>DBK.DE</v>
      </c>
      <c r="B5088" s="52" t="s">
        <v>119</v>
      </c>
      <c r="C5088" s="50" t="s">
        <v>14239</v>
      </c>
      <c r="D5088" s="50">
        <f>DAX__2019_2020__33[[#This Row],[Open]]*(DAX__2019_2020__33[[#This Row],[Adj Close]]/DAX__2019_2020__33[[#This Row],[Close]])</f>
        <v>7.4026103404699732</v>
      </c>
      <c r="E5088" s="50" t="s">
        <v>14240</v>
      </c>
      <c r="F5088" s="50" t="s">
        <v>14241</v>
      </c>
      <c r="G5088" s="50" t="s">
        <v>14098</v>
      </c>
      <c r="H5088" s="50" t="s">
        <v>14242</v>
      </c>
      <c r="I5088" s="50">
        <f>(DAX__2019_2020__33[[#This Row],[Adj Close]]-DAX__2019_2020__33[[#This Row],[Adj Open]])/DAX__2019_2020__33[[#This Row],[Adj Open]]</f>
        <v>-4.2896139347458053E-3</v>
      </c>
      <c r="J5088" s="50">
        <f>DAX__2019_2020__33[[#This Row],[Adj Close]]-DAX__2019_2020__33[[#This Row],[Adj Open]]</f>
        <v>-3.1754340469973386E-2</v>
      </c>
      <c r="K5088" s="50">
        <v>9996167</v>
      </c>
    </row>
    <row r="5089" spans="1:11" x14ac:dyDescent="0.3">
      <c r="A5089" s="51" t="str">
        <f t="shared" si="84"/>
        <v>DBK.DE</v>
      </c>
      <c r="B5089" s="52" t="s">
        <v>120</v>
      </c>
      <c r="C5089" s="50" t="s">
        <v>14243</v>
      </c>
      <c r="D5089" s="50">
        <f>DAX__2019_2020__33[[#This Row],[Open]]*(DAX__2019_2020__33[[#This Row],[Adj Close]]/DAX__2019_2020__33[[#This Row],[Close]])</f>
        <v>7.3294797358960908</v>
      </c>
      <c r="E5089" s="50" t="s">
        <v>14130</v>
      </c>
      <c r="F5089" s="50" t="s">
        <v>14244</v>
      </c>
      <c r="G5089" s="50" t="s">
        <v>14245</v>
      </c>
      <c r="H5089" s="50" t="s">
        <v>14246</v>
      </c>
      <c r="I5089" s="50">
        <f>(DAX__2019_2020__33[[#This Row],[Adj Close]]-DAX__2019_2020__33[[#This Row],[Adj Open]])/DAX__2019_2020__33[[#This Row],[Adj Open]]</f>
        <v>6.5642641459889536E-4</v>
      </c>
      <c r="J5089" s="50">
        <f>DAX__2019_2020__33[[#This Row],[Adj Close]]-DAX__2019_2020__33[[#This Row],[Adj Open]]</f>
        <v>4.8112641039095294E-3</v>
      </c>
      <c r="K5089" s="50">
        <v>9425768</v>
      </c>
    </row>
    <row r="5090" spans="1:11" x14ac:dyDescent="0.3">
      <c r="A5090" s="51" t="str">
        <f t="shared" si="84"/>
        <v>DBK.DE</v>
      </c>
      <c r="B5090" s="52" t="s">
        <v>121</v>
      </c>
      <c r="C5090" s="50" t="s">
        <v>14247</v>
      </c>
      <c r="D5090" s="50">
        <f>DAX__2019_2020__33[[#This Row],[Open]]*(DAX__2019_2020__33[[#This Row],[Adj Close]]/DAX__2019_2020__33[[#This Row],[Close]])</f>
        <v>7.3901013168086758</v>
      </c>
      <c r="E5090" s="50" t="s">
        <v>14248</v>
      </c>
      <c r="F5090" s="50" t="s">
        <v>14144</v>
      </c>
      <c r="G5090" s="50" t="s">
        <v>14178</v>
      </c>
      <c r="H5090" s="50" t="s">
        <v>14179</v>
      </c>
      <c r="I5090" s="50">
        <f>(DAX__2019_2020__33[[#This Row],[Adj Close]]-DAX__2019_2020__33[[#This Row],[Adj Open]])/DAX__2019_2020__33[[#This Row],[Adj Open]]</f>
        <v>8.5937499999999955E-3</v>
      </c>
      <c r="J5090" s="50">
        <f>DAX__2019_2020__33[[#This Row],[Adj Close]]-DAX__2019_2020__33[[#This Row],[Adj Open]]</f>
        <v>6.3508683191324522E-2</v>
      </c>
      <c r="K5090" s="50">
        <v>9033756</v>
      </c>
    </row>
    <row r="5091" spans="1:11" x14ac:dyDescent="0.3">
      <c r="A5091" s="51" t="str">
        <f t="shared" si="84"/>
        <v>DBK.DE</v>
      </c>
      <c r="B5091" s="52" t="s">
        <v>122</v>
      </c>
      <c r="C5091" s="50" t="s">
        <v>14249</v>
      </c>
      <c r="D5091" s="50">
        <f>DAX__2019_2020__33[[#This Row],[Open]]*(DAX__2019_2020__33[[#This Row],[Adj Close]]/DAX__2019_2020__33[[#This Row],[Close]])</f>
        <v>7.3910638368676542</v>
      </c>
      <c r="E5091" s="50" t="s">
        <v>14250</v>
      </c>
      <c r="F5091" s="50" t="s">
        <v>14095</v>
      </c>
      <c r="G5091" s="50" t="s">
        <v>14251</v>
      </c>
      <c r="H5091" s="50" t="s">
        <v>14252</v>
      </c>
      <c r="I5091" s="50">
        <f>(DAX__2019_2020__33[[#This Row],[Adj Close]]-DAX__2019_2020__33[[#This Row],[Adj Open]])/DAX__2019_2020__33[[#This Row],[Adj Open]]</f>
        <v>1.9138133055591779E-2</v>
      </c>
      <c r="J5091" s="50">
        <f>DAX__2019_2020__33[[#This Row],[Adj Close]]-DAX__2019_2020__33[[#This Row],[Adj Open]]</f>
        <v>0.14145116313234585</v>
      </c>
      <c r="K5091" s="50">
        <v>9891912</v>
      </c>
    </row>
    <row r="5092" spans="1:11" x14ac:dyDescent="0.3">
      <c r="A5092" s="51" t="str">
        <f t="shared" si="84"/>
        <v>DBK.DE</v>
      </c>
      <c r="B5092" s="52" t="s">
        <v>123</v>
      </c>
      <c r="C5092" s="50" t="s">
        <v>14253</v>
      </c>
      <c r="D5092" s="50">
        <f>DAX__2019_2020__33[[#This Row],[Open]]*(DAX__2019_2020__33[[#This Row],[Adj Close]]/DAX__2019_2020__33[[#This Row],[Close]])</f>
        <v>7.4815161479208419</v>
      </c>
      <c r="E5092" s="50" t="s">
        <v>14254</v>
      </c>
      <c r="F5092" s="50" t="s">
        <v>14255</v>
      </c>
      <c r="G5092" s="50" t="s">
        <v>14256</v>
      </c>
      <c r="H5092" s="50" t="s">
        <v>14257</v>
      </c>
      <c r="I5092" s="50">
        <f>(DAX__2019_2020__33[[#This Row],[Adj Close]]-DAX__2019_2020__33[[#This Row],[Adj Open]])/DAX__2019_2020__33[[#This Row],[Adj Open]]</f>
        <v>2.6881028938906742E-2</v>
      </c>
      <c r="J5092" s="50">
        <f>DAX__2019_2020__33[[#This Row],[Adj Close]]-DAX__2019_2020__33[[#This Row],[Adj Open]]</f>
        <v>0.20111085207915824</v>
      </c>
      <c r="K5092" s="50">
        <v>16053429</v>
      </c>
    </row>
    <row r="5093" spans="1:11" x14ac:dyDescent="0.3">
      <c r="A5093" s="51" t="str">
        <f t="shared" si="84"/>
        <v>DBK.DE</v>
      </c>
      <c r="B5093" s="52" t="s">
        <v>124</v>
      </c>
      <c r="C5093" s="50" t="s">
        <v>14258</v>
      </c>
      <c r="D5093" s="50">
        <f>DAX__2019_2020__33[[#This Row],[Open]]*(DAX__2019_2020__33[[#This Row],[Adj Close]]/DAX__2019_2020__33[[#This Row],[Close]])</f>
        <v>7.6268155949025864</v>
      </c>
      <c r="E5093" s="50" t="s">
        <v>14259</v>
      </c>
      <c r="F5093" s="50" t="s">
        <v>14260</v>
      </c>
      <c r="G5093" s="50" t="s">
        <v>14261</v>
      </c>
      <c r="H5093" s="50" t="s">
        <v>14262</v>
      </c>
      <c r="I5093" s="50">
        <f>(DAX__2019_2020__33[[#This Row],[Adj Close]]-DAX__2019_2020__33[[#This Row],[Adj Open]])/DAX__2019_2020__33[[#This Row],[Adj Open]]</f>
        <v>2.9649255614433389E-2</v>
      </c>
      <c r="J5093" s="50">
        <f>DAX__2019_2020__33[[#This Row],[Adj Close]]-DAX__2019_2020__33[[#This Row],[Adj Open]]</f>
        <v>0.22612940509741364</v>
      </c>
      <c r="K5093" s="50">
        <v>16752077</v>
      </c>
    </row>
    <row r="5094" spans="1:11" x14ac:dyDescent="0.3">
      <c r="A5094" s="51" t="str">
        <f t="shared" si="84"/>
        <v>DBK.DE</v>
      </c>
      <c r="B5094" s="52" t="s">
        <v>125</v>
      </c>
      <c r="C5094" s="50" t="s">
        <v>14263</v>
      </c>
      <c r="D5094" s="50">
        <f>DAX__2019_2020__33[[#This Row],[Open]]*(DAX__2019_2020__33[[#This Row],[Adj Close]]/DAX__2019_2020__33[[#This Row],[Close]])</f>
        <v>7.919341415636854</v>
      </c>
      <c r="E5094" s="50" t="s">
        <v>14264</v>
      </c>
      <c r="F5094" s="50" t="s">
        <v>14265</v>
      </c>
      <c r="G5094" s="50" t="s">
        <v>14266</v>
      </c>
      <c r="H5094" s="50" t="s">
        <v>14267</v>
      </c>
      <c r="I5094" s="50">
        <f>(DAX__2019_2020__33[[#This Row],[Adj Close]]-DAX__2019_2020__33[[#This Row],[Adj Open]])/DAX__2019_2020__33[[#This Row],[Adj Open]]</f>
        <v>-6.9258809234508589E-3</v>
      </c>
      <c r="J5094" s="50">
        <f>DAX__2019_2020__33[[#This Row],[Adj Close]]-DAX__2019_2020__33[[#This Row],[Adj Open]]</f>
        <v>-5.4848415636853609E-2</v>
      </c>
      <c r="K5094" s="50">
        <v>12310924</v>
      </c>
    </row>
    <row r="5095" spans="1:11" x14ac:dyDescent="0.3">
      <c r="A5095" s="51" t="str">
        <f t="shared" si="84"/>
        <v>DBK.DE</v>
      </c>
      <c r="B5095" s="52" t="s">
        <v>126</v>
      </c>
      <c r="C5095" s="50" t="s">
        <v>14268</v>
      </c>
      <c r="D5095" s="50">
        <f>DAX__2019_2020__33[[#This Row],[Open]]*(DAX__2019_2020__33[[#This Row],[Adj Close]]/DAX__2019_2020__33[[#This Row],[Close]])</f>
        <v>7.9270387998032463</v>
      </c>
      <c r="E5095" s="50" t="s">
        <v>14269</v>
      </c>
      <c r="F5095" s="50" t="s">
        <v>14270</v>
      </c>
      <c r="G5095" s="50" t="s">
        <v>14271</v>
      </c>
      <c r="H5095" s="50" t="s">
        <v>14272</v>
      </c>
      <c r="I5095" s="50">
        <f>(DAX__2019_2020__33[[#This Row],[Adj Close]]-DAX__2019_2020__33[[#This Row],[Adj Open]])/DAX__2019_2020__33[[#This Row],[Adj Open]]</f>
        <v>-1.2867200776887525E-2</v>
      </c>
      <c r="J5095" s="50">
        <f>DAX__2019_2020__33[[#This Row],[Adj Close]]-DAX__2019_2020__33[[#This Row],[Adj Open]]</f>
        <v>-0.10199879980324589</v>
      </c>
      <c r="K5095" s="50">
        <v>7954225</v>
      </c>
    </row>
    <row r="5096" spans="1:11" x14ac:dyDescent="0.3">
      <c r="A5096" s="51" t="str">
        <f t="shared" si="84"/>
        <v>DBK.DE</v>
      </c>
      <c r="B5096" s="52" t="s">
        <v>127</v>
      </c>
      <c r="C5096" s="50" t="s">
        <v>14273</v>
      </c>
      <c r="D5096" s="50">
        <f>DAX__2019_2020__33[[#This Row],[Open]]*(DAX__2019_2020__33[[#This Row],[Adj Close]]/DAX__2019_2020__33[[#This Row],[Close]])</f>
        <v>7.747096966885775</v>
      </c>
      <c r="E5096" s="50" t="s">
        <v>14274</v>
      </c>
      <c r="F5096" s="50" t="s">
        <v>14275</v>
      </c>
      <c r="G5096" s="50" t="s">
        <v>14276</v>
      </c>
      <c r="H5096" s="50" t="s">
        <v>14277</v>
      </c>
      <c r="I5096" s="50">
        <f>(DAX__2019_2020__33[[#This Row],[Adj Close]]-DAX__2019_2020__33[[#This Row],[Adj Open]])/DAX__2019_2020__33[[#This Row],[Adj Open]]</f>
        <v>1.4904980747733022E-3</v>
      </c>
      <c r="J5096" s="50">
        <f>DAX__2019_2020__33[[#This Row],[Adj Close]]-DAX__2019_2020__33[[#This Row],[Adj Open]]</f>
        <v>1.1547033114225336E-2</v>
      </c>
      <c r="K5096" s="50">
        <v>10832771</v>
      </c>
    </row>
    <row r="5097" spans="1:11" x14ac:dyDescent="0.3">
      <c r="A5097" s="51" t="str">
        <f t="shared" si="84"/>
        <v>DBK.DE</v>
      </c>
      <c r="B5097" s="52" t="s">
        <v>128</v>
      </c>
      <c r="C5097" s="50" t="s">
        <v>14278</v>
      </c>
      <c r="D5097" s="50">
        <f>DAX__2019_2020__33[[#This Row],[Open]]*(DAX__2019_2020__33[[#This Row],[Adj Close]]/DAX__2019_2020__33[[#This Row],[Close]])</f>
        <v>7.7345881228585407</v>
      </c>
      <c r="E5097" s="50" t="s">
        <v>14279</v>
      </c>
      <c r="F5097" s="50" t="s">
        <v>14280</v>
      </c>
      <c r="G5097" s="50" t="s">
        <v>14281</v>
      </c>
      <c r="H5097" s="50" t="s">
        <v>14282</v>
      </c>
      <c r="I5097" s="50">
        <f>(DAX__2019_2020__33[[#This Row],[Adj Close]]-DAX__2019_2020__33[[#This Row],[Adj Open]])/DAX__2019_2020__33[[#This Row],[Adj Open]]</f>
        <v>1.667081363523272E-2</v>
      </c>
      <c r="J5097" s="50">
        <f>DAX__2019_2020__33[[#This Row],[Adj Close]]-DAX__2019_2020__33[[#This Row],[Adj Open]]</f>
        <v>0.12894187714145922</v>
      </c>
      <c r="K5097" s="50">
        <v>10912101</v>
      </c>
    </row>
    <row r="5098" spans="1:11" x14ac:dyDescent="0.3">
      <c r="A5098" s="51" t="str">
        <f t="shared" si="84"/>
        <v>DBK.DE</v>
      </c>
      <c r="B5098" s="52" t="s">
        <v>129</v>
      </c>
      <c r="C5098" s="50" t="s">
        <v>14125</v>
      </c>
      <c r="D5098" s="50">
        <f>DAX__2019_2020__33[[#This Row],[Open]]*(DAX__2019_2020__33[[#This Row],[Adj Close]]/DAX__2019_2020__33[[#This Row],[Close]])</f>
        <v>7.807719262737006</v>
      </c>
      <c r="E5098" s="50" t="s">
        <v>14283</v>
      </c>
      <c r="F5098" s="50" t="s">
        <v>14284</v>
      </c>
      <c r="G5098" s="50" t="s">
        <v>14240</v>
      </c>
      <c r="H5098" s="50" t="s">
        <v>14285</v>
      </c>
      <c r="I5098" s="50">
        <f>(DAX__2019_2020__33[[#This Row],[Adj Close]]-DAX__2019_2020__33[[#This Row],[Adj Open]])/DAX__2019_2020__33[[#This Row],[Adj Open]]</f>
        <v>-4.4491003204338256E-2</v>
      </c>
      <c r="J5098" s="50">
        <f>DAX__2019_2020__33[[#This Row],[Adj Close]]-DAX__2019_2020__33[[#This Row],[Adj Open]]</f>
        <v>-0.34737326273700564</v>
      </c>
      <c r="K5098" s="50">
        <v>21018346</v>
      </c>
    </row>
    <row r="5099" spans="1:11" x14ac:dyDescent="0.3">
      <c r="A5099" s="51" t="str">
        <f t="shared" si="84"/>
        <v>DBK.DE</v>
      </c>
      <c r="B5099" s="52" t="s">
        <v>130</v>
      </c>
      <c r="C5099" s="50" t="s">
        <v>14183</v>
      </c>
      <c r="D5099" s="50">
        <f>DAX__2019_2020__33[[#This Row],[Open]]*(DAX__2019_2020__33[[#This Row],[Adj Close]]/DAX__2019_2020__33[[#This Row],[Close]])</f>
        <v>7.4093463081130357</v>
      </c>
      <c r="E5099" s="50" t="s">
        <v>14178</v>
      </c>
      <c r="F5099" s="50" t="s">
        <v>14286</v>
      </c>
      <c r="G5099" s="50" t="s">
        <v>14287</v>
      </c>
      <c r="H5099" s="50" t="s">
        <v>14288</v>
      </c>
      <c r="I5099" s="50">
        <f>(DAX__2019_2020__33[[#This Row],[Adj Close]]-DAX__2019_2020__33[[#This Row],[Adj Open]])/DAX__2019_2020__33[[#This Row],[Adj Open]]</f>
        <v>-2.7272727272727357E-3</v>
      </c>
      <c r="J5099" s="50">
        <f>DAX__2019_2020__33[[#This Row],[Adj Close]]-DAX__2019_2020__33[[#This Row],[Adj Open]]</f>
        <v>-2.0207308113035616E-2</v>
      </c>
      <c r="K5099" s="50">
        <v>13726627</v>
      </c>
    </row>
    <row r="5100" spans="1:11" x14ac:dyDescent="0.3">
      <c r="A5100" s="51" t="str">
        <f t="shared" si="84"/>
        <v>DBK.DE</v>
      </c>
      <c r="B5100" s="52" t="s">
        <v>131</v>
      </c>
      <c r="C5100" s="50" t="s">
        <v>14119</v>
      </c>
      <c r="D5100" s="50">
        <f>DAX__2019_2020__33[[#This Row],[Open]]*(DAX__2019_2020__33[[#This Row],[Adj Close]]/DAX__2019_2020__33[[#This Row],[Close]])</f>
        <v>7.418969501240694</v>
      </c>
      <c r="E5100" s="50" t="s">
        <v>14158</v>
      </c>
      <c r="F5100" s="50" t="s">
        <v>14289</v>
      </c>
      <c r="G5100" s="50" t="s">
        <v>14290</v>
      </c>
      <c r="H5100" s="50" t="s">
        <v>14291</v>
      </c>
      <c r="I5100" s="50">
        <f>(DAX__2019_2020__33[[#This Row],[Adj Close]]-DAX__2019_2020__33[[#This Row],[Adj Open]])/DAX__2019_2020__33[[#This Row],[Adj Open]]</f>
        <v>4.5395590142671985E-2</v>
      </c>
      <c r="J5100" s="50">
        <f>DAX__2019_2020__33[[#This Row],[Adj Close]]-DAX__2019_2020__33[[#This Row],[Adj Open]]</f>
        <v>0.33678849875930617</v>
      </c>
      <c r="K5100" s="50">
        <v>18769859</v>
      </c>
    </row>
    <row r="5101" spans="1:11" x14ac:dyDescent="0.3">
      <c r="A5101" s="51" t="str">
        <f t="shared" si="84"/>
        <v>DBK.DE</v>
      </c>
      <c r="B5101" s="52" t="s">
        <v>132</v>
      </c>
      <c r="C5101" s="50" t="s">
        <v>14292</v>
      </c>
      <c r="D5101" s="50">
        <f>DAX__2019_2020__33[[#This Row],[Open]]*(DAX__2019_2020__33[[#This Row],[Adj Close]]/DAX__2019_2020__33[[#This Row],[Close]])</f>
        <v>7.8423597989310263</v>
      </c>
      <c r="E5101" s="50" t="s">
        <v>14293</v>
      </c>
      <c r="F5101" s="50" t="s">
        <v>14294</v>
      </c>
      <c r="G5101" s="50" t="s">
        <v>14295</v>
      </c>
      <c r="H5101" s="50" t="s">
        <v>14296</v>
      </c>
      <c r="I5101" s="50">
        <f>(DAX__2019_2020__33[[#This Row],[Adj Close]]-DAX__2019_2020__33[[#This Row],[Adj Open]])/DAX__2019_2020__33[[#This Row],[Adj Open]]</f>
        <v>-3.5828220858895775E-2</v>
      </c>
      <c r="J5101" s="50">
        <f>DAX__2019_2020__33[[#This Row],[Adj Close]]-DAX__2019_2020__33[[#This Row],[Adj Open]]</f>
        <v>-0.28097779893102626</v>
      </c>
      <c r="K5101" s="50">
        <v>16931576</v>
      </c>
    </row>
    <row r="5102" spans="1:11" x14ac:dyDescent="0.3">
      <c r="A5102" s="51" t="str">
        <f t="shared" si="84"/>
        <v>DBK.DE</v>
      </c>
      <c r="B5102" s="52" t="s">
        <v>133</v>
      </c>
      <c r="C5102" s="50" t="s">
        <v>14297</v>
      </c>
      <c r="D5102" s="50">
        <f>DAX__2019_2020__33[[#This Row],[Open]]*(DAX__2019_2020__33[[#This Row],[Adj Close]]/DAX__2019_2020__33[[#This Row],[Close]])</f>
        <v>7.5498354340997622</v>
      </c>
      <c r="E5102" s="50" t="s">
        <v>14298</v>
      </c>
      <c r="F5102" s="50" t="s">
        <v>14191</v>
      </c>
      <c r="G5102" s="50" t="s">
        <v>14299</v>
      </c>
      <c r="H5102" s="50" t="s">
        <v>14300</v>
      </c>
      <c r="I5102" s="50">
        <f>(DAX__2019_2020__33[[#This Row],[Adj Close]]-DAX__2019_2020__33[[#This Row],[Adj Open]])/DAX__2019_2020__33[[#This Row],[Adj Open]]</f>
        <v>1.4402243181238736E-2</v>
      </c>
      <c r="J5102" s="50">
        <f>DAX__2019_2020__33[[#This Row],[Adj Close]]-DAX__2019_2020__33[[#This Row],[Adj Open]]</f>
        <v>0.10873456590023789</v>
      </c>
      <c r="K5102" s="50">
        <v>8635215</v>
      </c>
    </row>
    <row r="5103" spans="1:11" x14ac:dyDescent="0.3">
      <c r="A5103" s="51" t="str">
        <f t="shared" si="84"/>
        <v>DBK.DE</v>
      </c>
      <c r="B5103" s="52" t="s">
        <v>134</v>
      </c>
      <c r="C5103" s="50" t="s">
        <v>14301</v>
      </c>
      <c r="D5103" s="50">
        <f>DAX__2019_2020__33[[#This Row],[Open]]*(DAX__2019_2020__33[[#This Row],[Adj Close]]/DAX__2019_2020__33[[#This Row],[Close]])</f>
        <v>7.688399528457345</v>
      </c>
      <c r="E5103" s="50" t="s">
        <v>14302</v>
      </c>
      <c r="F5103" s="50" t="s">
        <v>14303</v>
      </c>
      <c r="G5103" s="50" t="s">
        <v>14304</v>
      </c>
      <c r="H5103" s="50" t="s">
        <v>14305</v>
      </c>
      <c r="I5103" s="50">
        <f>(DAX__2019_2020__33[[#This Row],[Adj Close]]-DAX__2019_2020__33[[#This Row],[Adj Open]])/DAX__2019_2020__33[[#This Row],[Adj Open]]</f>
        <v>-1.2640801001251523E-2</v>
      </c>
      <c r="J5103" s="50">
        <f>DAX__2019_2020__33[[#This Row],[Adj Close]]-DAX__2019_2020__33[[#This Row],[Adj Open]]</f>
        <v>-9.7187528457345351E-2</v>
      </c>
      <c r="K5103" s="50">
        <v>9956148</v>
      </c>
    </row>
    <row r="5104" spans="1:11" x14ac:dyDescent="0.3">
      <c r="A5104" s="51" t="str">
        <f t="shared" si="84"/>
        <v>DBK.DE</v>
      </c>
      <c r="B5104" s="52" t="s">
        <v>135</v>
      </c>
      <c r="C5104" s="50" t="s">
        <v>14306</v>
      </c>
      <c r="D5104" s="50">
        <f>DAX__2019_2020__33[[#This Row],[Open]]*(DAX__2019_2020__33[[#This Row],[Adj Close]]/DAX__2019_2020__33[[#This Row],[Close]])</f>
        <v>7.6277780624360281</v>
      </c>
      <c r="E5104" s="50" t="s">
        <v>14307</v>
      </c>
      <c r="F5104" s="50" t="s">
        <v>14308</v>
      </c>
      <c r="G5104" s="50" t="s">
        <v>14248</v>
      </c>
      <c r="H5104" s="50" t="s">
        <v>14309</v>
      </c>
      <c r="I5104" s="50">
        <f>(DAX__2019_2020__33[[#This Row],[Adj Close]]-DAX__2019_2020__33[[#This Row],[Adj Open]])/DAX__2019_2020__33[[#This Row],[Adj Open]]</f>
        <v>-1.4002775324839099E-2</v>
      </c>
      <c r="J5104" s="50">
        <f>DAX__2019_2020__33[[#This Row],[Adj Close]]-DAX__2019_2020__33[[#This Row],[Adj Open]]</f>
        <v>-0.1068100624360282</v>
      </c>
      <c r="K5104" s="50">
        <v>21954008</v>
      </c>
    </row>
    <row r="5105" spans="1:11" x14ac:dyDescent="0.3">
      <c r="A5105" s="51" t="str">
        <f t="shared" si="84"/>
        <v>DBK.DE</v>
      </c>
      <c r="B5105" s="52" t="s">
        <v>136</v>
      </c>
      <c r="C5105" s="50" t="s">
        <v>14310</v>
      </c>
      <c r="D5105" s="50">
        <f>DAX__2019_2020__33[[#This Row],[Open]]*(DAX__2019_2020__33[[#This Row],[Adj Close]]/DAX__2019_2020__33[[#This Row],[Close]])</f>
        <v>7.6980226044226034</v>
      </c>
      <c r="E5105" s="50" t="s">
        <v>14311</v>
      </c>
      <c r="F5105" s="50" t="s">
        <v>14310</v>
      </c>
      <c r="G5105" s="50" t="s">
        <v>14312</v>
      </c>
      <c r="H5105" s="50" t="s">
        <v>14313</v>
      </c>
      <c r="I5105" s="50">
        <f>(DAX__2019_2020__33[[#This Row],[Adj Close]]-DAX__2019_2020__33[[#This Row],[Adj Open]])/DAX__2019_2020__33[[#This Row],[Adj Open]]</f>
        <v>1.7500000000000127E-2</v>
      </c>
      <c r="J5105" s="50">
        <f>DAX__2019_2020__33[[#This Row],[Adj Close]]-DAX__2019_2020__33[[#This Row],[Adj Open]]</f>
        <v>0.13471539557739654</v>
      </c>
      <c r="K5105" s="50">
        <v>24311004</v>
      </c>
    </row>
    <row r="5106" spans="1:11" x14ac:dyDescent="0.3">
      <c r="A5106" s="51" t="str">
        <f t="shared" si="84"/>
        <v>DBK.DE</v>
      </c>
      <c r="B5106" s="52" t="s">
        <v>137</v>
      </c>
      <c r="C5106" s="50" t="s">
        <v>14314</v>
      </c>
      <c r="D5106" s="50">
        <f>DAX__2019_2020__33[[#This Row],[Open]]*(DAX__2019_2020__33[[#This Row],[Adj Close]]/DAX__2019_2020__33[[#This Row],[Close]])</f>
        <v>7.7365135527299911</v>
      </c>
      <c r="E5106" s="50" t="s">
        <v>14315</v>
      </c>
      <c r="F5106" s="50" t="s">
        <v>14142</v>
      </c>
      <c r="G5106" s="50" t="s">
        <v>14316</v>
      </c>
      <c r="H5106" s="50" t="s">
        <v>14317</v>
      </c>
      <c r="I5106" s="50">
        <f>(DAX__2019_2020__33[[#This Row],[Adj Close]]-DAX__2019_2020__33[[#This Row],[Adj Open]])/DAX__2019_2020__33[[#This Row],[Adj Open]]</f>
        <v>-2.2388059701491008E-3</v>
      </c>
      <c r="J5106" s="50">
        <f>DAX__2019_2020__33[[#This Row],[Adj Close]]-DAX__2019_2020__33[[#This Row],[Adj Open]]</f>
        <v>-1.7320552729991334E-2</v>
      </c>
      <c r="K5106" s="50">
        <v>14996217</v>
      </c>
    </row>
    <row r="5107" spans="1:11" x14ac:dyDescent="0.3">
      <c r="A5107" s="51" t="str">
        <f t="shared" si="84"/>
        <v>DBK.DE</v>
      </c>
      <c r="B5107" s="52" t="s">
        <v>138</v>
      </c>
      <c r="C5107" s="50" t="s">
        <v>14150</v>
      </c>
      <c r="D5107" s="50">
        <f>DAX__2019_2020__33[[#This Row],[Open]]*(DAX__2019_2020__33[[#This Row],[Adj Close]]/DAX__2019_2020__33[[#This Row],[Close]])</f>
        <v>7.6499095434614404</v>
      </c>
      <c r="E5107" s="50" t="s">
        <v>14318</v>
      </c>
      <c r="F5107" s="50" t="s">
        <v>14319</v>
      </c>
      <c r="G5107" s="50" t="s">
        <v>14308</v>
      </c>
      <c r="H5107" s="50" t="s">
        <v>14320</v>
      </c>
      <c r="I5107" s="50">
        <f>(DAX__2019_2020__33[[#This Row],[Adj Close]]-DAX__2019_2020__33[[#This Row],[Adj Open]])/DAX__2019_2020__33[[#This Row],[Adj Open]]</f>
        <v>-2.4654088050314629E-2</v>
      </c>
      <c r="J5107" s="50">
        <f>DAX__2019_2020__33[[#This Row],[Adj Close]]-DAX__2019_2020__33[[#This Row],[Adj Open]]</f>
        <v>-0.18860154346144054</v>
      </c>
      <c r="K5107" s="50">
        <v>13934999</v>
      </c>
    </row>
    <row r="5108" spans="1:11" x14ac:dyDescent="0.3">
      <c r="A5108" s="51" t="str">
        <f t="shared" si="84"/>
        <v>DBK.DE</v>
      </c>
      <c r="B5108" s="52" t="s">
        <v>139</v>
      </c>
      <c r="C5108" s="50" t="s">
        <v>14289</v>
      </c>
      <c r="D5108" s="50">
        <f>DAX__2019_2020__33[[#This Row],[Open]]*(DAX__2019_2020__33[[#This Row],[Adj Close]]/DAX__2019_2020__33[[#This Row],[Close]])</f>
        <v>7.3612341043571812</v>
      </c>
      <c r="E5108" s="50" t="s">
        <v>14321</v>
      </c>
      <c r="F5108" s="50" t="s">
        <v>14322</v>
      </c>
      <c r="G5108" s="50" t="s">
        <v>14086</v>
      </c>
      <c r="H5108" s="50" t="s">
        <v>14087</v>
      </c>
      <c r="I5108" s="50">
        <f>(DAX__2019_2020__33[[#This Row],[Adj Close]]-DAX__2019_2020__33[[#This Row],[Adj Open]])/DAX__2019_2020__33[[#This Row],[Adj Open]]</f>
        <v>-2.7973856209150268E-2</v>
      </c>
      <c r="J5108" s="50">
        <f>DAX__2019_2020__33[[#This Row],[Adj Close]]-DAX__2019_2020__33[[#This Row],[Adj Open]]</f>
        <v>-0.20592210435718084</v>
      </c>
      <c r="K5108" s="50">
        <v>18448161</v>
      </c>
    </row>
    <row r="5109" spans="1:11" x14ac:dyDescent="0.3">
      <c r="A5109" s="51" t="str">
        <f t="shared" si="84"/>
        <v>DBK.DE</v>
      </c>
      <c r="B5109" s="52" t="s">
        <v>140</v>
      </c>
      <c r="C5109" s="50" t="s">
        <v>14323</v>
      </c>
      <c r="D5109" s="50">
        <f>DAX__2019_2020__33[[#This Row],[Open]]*(DAX__2019_2020__33[[#This Row],[Adj Close]]/DAX__2019_2020__33[[#This Row],[Close]])</f>
        <v>7.290027602583482</v>
      </c>
      <c r="E5109" s="50" t="s">
        <v>14324</v>
      </c>
      <c r="F5109" s="50" t="s">
        <v>14325</v>
      </c>
      <c r="G5109" s="50" t="s">
        <v>14326</v>
      </c>
      <c r="H5109" s="50" t="s">
        <v>14327</v>
      </c>
      <c r="I5109" s="50">
        <f>(DAX__2019_2020__33[[#This Row],[Adj Close]]-DAX__2019_2020__33[[#This Row],[Adj Open]])/DAX__2019_2020__33[[#This Row],[Adj Open]]</f>
        <v>-3.94667370644139E-2</v>
      </c>
      <c r="J5109" s="50">
        <f>DAX__2019_2020__33[[#This Row],[Adj Close]]-DAX__2019_2020__33[[#This Row],[Adj Open]]</f>
        <v>-0.28771360258348189</v>
      </c>
      <c r="K5109" s="50">
        <v>18376375</v>
      </c>
    </row>
    <row r="5110" spans="1:11" x14ac:dyDescent="0.3">
      <c r="A5110" s="51" t="str">
        <f t="shared" si="84"/>
        <v>DBK.DE</v>
      </c>
      <c r="B5110" s="52" t="s">
        <v>141</v>
      </c>
      <c r="C5110" s="50" t="s">
        <v>14328</v>
      </c>
      <c r="D5110" s="50">
        <f>DAX__2019_2020__33[[#This Row],[Open]]*(DAX__2019_2020__33[[#This Row],[Adj Close]]/DAX__2019_2020__33[[#This Row],[Close]])</f>
        <v>6.9763333217993084</v>
      </c>
      <c r="E5110" s="50" t="s">
        <v>14205</v>
      </c>
      <c r="F5110" s="50" t="s">
        <v>14329</v>
      </c>
      <c r="G5110" s="50" t="s">
        <v>14330</v>
      </c>
      <c r="H5110" s="50" t="s">
        <v>14331</v>
      </c>
      <c r="I5110" s="50">
        <f>(DAX__2019_2020__33[[#This Row],[Adj Close]]-DAX__2019_2020__33[[#This Row],[Adj Open]])/DAX__2019_2020__33[[#This Row],[Adj Open]]</f>
        <v>-3.4482758620690908E-3</v>
      </c>
      <c r="J5110" s="50">
        <f>DAX__2019_2020__33[[#This Row],[Adj Close]]-DAX__2019_2020__33[[#This Row],[Adj Open]]</f>
        <v>-2.4056321799308833E-2</v>
      </c>
      <c r="K5110" s="50">
        <v>12408848</v>
      </c>
    </row>
    <row r="5111" spans="1:11" x14ac:dyDescent="0.3">
      <c r="A5111" s="51" t="str">
        <f t="shared" si="84"/>
        <v>DBK.DE</v>
      </c>
      <c r="B5111" s="52" t="s">
        <v>142</v>
      </c>
      <c r="C5111" s="50" t="s">
        <v>14332</v>
      </c>
      <c r="D5111" s="50">
        <f>DAX__2019_2020__33[[#This Row],[Open]]*(DAX__2019_2020__33[[#This Row],[Adj Close]]/DAX__2019_2020__33[[#This Row],[Close]])</f>
        <v>6.9474645201916498</v>
      </c>
      <c r="E5111" s="50" t="s">
        <v>14333</v>
      </c>
      <c r="F5111" s="50" t="s">
        <v>14334</v>
      </c>
      <c r="G5111" s="50" t="s">
        <v>14335</v>
      </c>
      <c r="H5111" s="50" t="s">
        <v>14336</v>
      </c>
      <c r="I5111" s="50">
        <f>(DAX__2019_2020__33[[#This Row],[Adj Close]]-DAX__2019_2020__33[[#This Row],[Adj Open]])/DAX__2019_2020__33[[#This Row],[Adj Open]]</f>
        <v>1.1772853185595551E-2</v>
      </c>
      <c r="J5111" s="50">
        <f>DAX__2019_2020__33[[#This Row],[Adj Close]]-DAX__2019_2020__33[[#This Row],[Adj Open]]</f>
        <v>8.1791479808350331E-2</v>
      </c>
      <c r="K5111" s="50">
        <v>12792264</v>
      </c>
    </row>
    <row r="5112" spans="1:11" x14ac:dyDescent="0.3">
      <c r="A5112" s="51" t="str">
        <f t="shared" si="84"/>
        <v>DBK.DE</v>
      </c>
      <c r="B5112" s="52" t="s">
        <v>143</v>
      </c>
      <c r="C5112" s="50" t="s">
        <v>14224</v>
      </c>
      <c r="D5112" s="50">
        <f>DAX__2019_2020__33[[#This Row],[Open]]*(DAX__2019_2020__33[[#This Row],[Adj Close]]/DAX__2019_2020__33[[#This Row],[Close]])</f>
        <v>7.0533124980037263</v>
      </c>
      <c r="E5112" s="50" t="s">
        <v>14284</v>
      </c>
      <c r="F5112" s="50" t="s">
        <v>14337</v>
      </c>
      <c r="G5112" s="50" t="s">
        <v>14338</v>
      </c>
      <c r="H5112" s="50" t="s">
        <v>14339</v>
      </c>
      <c r="I5112" s="50">
        <f>(DAX__2019_2020__33[[#This Row],[Adj Close]]-DAX__2019_2020__33[[#This Row],[Adj Open]])/DAX__2019_2020__33[[#This Row],[Adj Open]]</f>
        <v>2.5102319236016416E-2</v>
      </c>
      <c r="J5112" s="50">
        <f>DAX__2019_2020__33[[#This Row],[Adj Close]]-DAX__2019_2020__33[[#This Row],[Adj Open]]</f>
        <v>0.17705450199627393</v>
      </c>
      <c r="K5112" s="50">
        <v>17957142</v>
      </c>
    </row>
    <row r="5113" spans="1:11" x14ac:dyDescent="0.3">
      <c r="A5113" s="51" t="str">
        <f t="shared" si="84"/>
        <v>DBK.DE</v>
      </c>
      <c r="B5113" s="52" t="s">
        <v>144</v>
      </c>
      <c r="C5113" s="50" t="s">
        <v>14111</v>
      </c>
      <c r="D5113" s="50">
        <f>DAX__2019_2020__33[[#This Row],[Open]]*(DAX__2019_2020__33[[#This Row],[Adj Close]]/DAX__2019_2020__33[[#This Row],[Close]])</f>
        <v>7.1745562915805445</v>
      </c>
      <c r="E5113" s="50" t="s">
        <v>14340</v>
      </c>
      <c r="F5113" s="50" t="s">
        <v>14341</v>
      </c>
      <c r="G5113" s="50" t="s">
        <v>14342</v>
      </c>
      <c r="H5113" s="50" t="s">
        <v>14343</v>
      </c>
      <c r="I5113" s="50">
        <f>(DAX__2019_2020__33[[#This Row],[Adj Close]]-DAX__2019_2020__33[[#This Row],[Adj Open]])/DAX__2019_2020__33[[#This Row],[Adj Open]]</f>
        <v>-2.6689914163090307E-2</v>
      </c>
      <c r="J5113" s="50">
        <f>DAX__2019_2020__33[[#This Row],[Adj Close]]-DAX__2019_2020__33[[#This Row],[Adj Open]]</f>
        <v>-0.19148829158054426</v>
      </c>
      <c r="K5113" s="50">
        <v>18128926</v>
      </c>
    </row>
    <row r="5114" spans="1:11" x14ac:dyDescent="0.3">
      <c r="A5114" s="51" t="str">
        <f t="shared" si="84"/>
        <v>DBK.DE</v>
      </c>
      <c r="B5114" s="52" t="s">
        <v>145</v>
      </c>
      <c r="C5114" s="50" t="s">
        <v>14328</v>
      </c>
      <c r="D5114" s="50">
        <f>DAX__2019_2020__33[[#This Row],[Open]]*(DAX__2019_2020__33[[#This Row],[Adj Close]]/DAX__2019_2020__33[[#This Row],[Close]])</f>
        <v>6.9763334710743798</v>
      </c>
      <c r="E5114" s="50" t="s">
        <v>14344</v>
      </c>
      <c r="F5114" s="50" t="s">
        <v>14345</v>
      </c>
      <c r="G5114" s="50" t="s">
        <v>14346</v>
      </c>
      <c r="H5114" s="50" t="s">
        <v>14347</v>
      </c>
      <c r="I5114" s="50">
        <f>(DAX__2019_2020__33[[#This Row],[Adj Close]]-DAX__2019_2020__33[[#This Row],[Adj Open]])/DAX__2019_2020__33[[#This Row],[Adj Open]]</f>
        <v>1.3793103448276084E-3</v>
      </c>
      <c r="J5114" s="50">
        <f>DAX__2019_2020__33[[#This Row],[Adj Close]]-DAX__2019_2020__33[[#This Row],[Adj Open]]</f>
        <v>9.6225289256199886E-3</v>
      </c>
      <c r="K5114" s="50">
        <v>12195197</v>
      </c>
    </row>
    <row r="5115" spans="1:11" x14ac:dyDescent="0.3">
      <c r="A5115" s="51" t="str">
        <f t="shared" si="84"/>
        <v>DBK.DE</v>
      </c>
      <c r="B5115" s="52" t="s">
        <v>146</v>
      </c>
      <c r="C5115" s="50" t="s">
        <v>14348</v>
      </c>
      <c r="D5115" s="50">
        <f>DAX__2019_2020__33[[#This Row],[Open]]*(DAX__2019_2020__33[[#This Row],[Adj Close]]/DAX__2019_2020__33[[#This Row],[Close]])</f>
        <v>7.0619737157852782</v>
      </c>
      <c r="E5115" s="50" t="s">
        <v>14349</v>
      </c>
      <c r="F5115" s="50" t="s">
        <v>14350</v>
      </c>
      <c r="G5115" s="50" t="s">
        <v>14351</v>
      </c>
      <c r="H5115" s="50" t="s">
        <v>14352</v>
      </c>
      <c r="I5115" s="50">
        <f>(DAX__2019_2020__33[[#This Row],[Adj Close]]-DAX__2019_2020__33[[#This Row],[Adj Open]])/DAX__2019_2020__33[[#This Row],[Adj Open]]</f>
        <v>2.5480310669028356E-2</v>
      </c>
      <c r="J5115" s="50">
        <f>DAX__2019_2020__33[[#This Row],[Adj Close]]-DAX__2019_2020__33[[#This Row],[Adj Open]]</f>
        <v>0.17994128421472144</v>
      </c>
      <c r="K5115" s="50">
        <v>14269978</v>
      </c>
    </row>
    <row r="5116" spans="1:11" x14ac:dyDescent="0.3">
      <c r="A5116" s="51" t="str">
        <f t="shared" ref="A5116:A5179" si="85">"DBK.DE"</f>
        <v>DBK.DE</v>
      </c>
      <c r="B5116" s="52" t="s">
        <v>147</v>
      </c>
      <c r="C5116" s="50" t="s">
        <v>14241</v>
      </c>
      <c r="D5116" s="50">
        <f>DAX__2019_2020__33[[#This Row],[Open]]*(DAX__2019_2020__33[[#This Row],[Adj Close]]/DAX__2019_2020__33[[#This Row],[Close]])</f>
        <v>7.2842539773027184</v>
      </c>
      <c r="E5116" s="50" t="s">
        <v>14188</v>
      </c>
      <c r="F5116" s="50" t="s">
        <v>14353</v>
      </c>
      <c r="G5116" s="50" t="s">
        <v>14354</v>
      </c>
      <c r="H5116" s="50" t="s">
        <v>14355</v>
      </c>
      <c r="I5116" s="50">
        <f>(DAX__2019_2020__33[[#This Row],[Adj Close]]-DAX__2019_2020__33[[#This Row],[Adj Open]])/DAX__2019_2020__33[[#This Row],[Adj Open]]</f>
        <v>1.05680317040954E-3</v>
      </c>
      <c r="J5116" s="50">
        <f>DAX__2019_2020__33[[#This Row],[Adj Close]]-DAX__2019_2020__33[[#This Row],[Adj Open]]</f>
        <v>7.6980226972818144E-3</v>
      </c>
      <c r="K5116" s="50">
        <v>10518200</v>
      </c>
    </row>
    <row r="5117" spans="1:11" x14ac:dyDescent="0.3">
      <c r="A5117" s="51" t="str">
        <f t="shared" si="85"/>
        <v>DBK.DE</v>
      </c>
      <c r="B5117" s="52" t="s">
        <v>148</v>
      </c>
      <c r="C5117" s="50" t="s">
        <v>14356</v>
      </c>
      <c r="D5117" s="50">
        <f>DAX__2019_2020__33[[#This Row],[Open]]*(DAX__2019_2020__33[[#This Row],[Adj Close]]/DAX__2019_2020__33[[#This Row],[Close]])</f>
        <v>7.372781298364945</v>
      </c>
      <c r="E5117" s="50" t="s">
        <v>14357</v>
      </c>
      <c r="F5117" s="50" t="s">
        <v>14358</v>
      </c>
      <c r="G5117" s="50" t="s">
        <v>14359</v>
      </c>
      <c r="H5117" s="50" t="s">
        <v>14360</v>
      </c>
      <c r="I5117" s="50">
        <f>(DAX__2019_2020__33[[#This Row],[Adj Close]]-DAX__2019_2020__33[[#This Row],[Adj Open]])/DAX__2019_2020__33[[#This Row],[Adj Open]]</f>
        <v>-2.2187418428609011E-3</v>
      </c>
      <c r="J5117" s="50">
        <f>DAX__2019_2020__33[[#This Row],[Adj Close]]-DAX__2019_2020__33[[#This Row],[Adj Open]]</f>
        <v>-1.6358298364944623E-2</v>
      </c>
      <c r="K5117" s="50">
        <v>14507731</v>
      </c>
    </row>
    <row r="5118" spans="1:11" x14ac:dyDescent="0.3">
      <c r="A5118" s="51" t="str">
        <f t="shared" si="85"/>
        <v>DBK.DE</v>
      </c>
      <c r="B5118" s="52" t="s">
        <v>149</v>
      </c>
      <c r="C5118" s="50" t="s">
        <v>14361</v>
      </c>
      <c r="D5118" s="50">
        <f>DAX__2019_2020__33[[#This Row],[Open]]*(DAX__2019_2020__33[[#This Row],[Adj Close]]/DAX__2019_2020__33[[#This Row],[Close]])</f>
        <v>7.303498021630177</v>
      </c>
      <c r="E5118" s="50" t="s">
        <v>14362</v>
      </c>
      <c r="F5118" s="50" t="s">
        <v>14363</v>
      </c>
      <c r="G5118" s="50" t="s">
        <v>14364</v>
      </c>
      <c r="H5118" s="50" t="s">
        <v>14365</v>
      </c>
      <c r="I5118" s="50">
        <f>(DAX__2019_2020__33[[#This Row],[Adj Close]]-DAX__2019_2020__33[[#This Row],[Adj Open]])/DAX__2019_2020__33[[#This Row],[Adj Open]]</f>
        <v>-1.0540184453228551E-3</v>
      </c>
      <c r="J5118" s="50">
        <f>DAX__2019_2020__33[[#This Row],[Adj Close]]-DAX__2019_2020__33[[#This Row],[Adj Open]]</f>
        <v>-7.6980216301771875E-3</v>
      </c>
      <c r="K5118" s="50">
        <v>17028157</v>
      </c>
    </row>
    <row r="5119" spans="1:11" x14ac:dyDescent="0.3">
      <c r="A5119" s="51" t="str">
        <f t="shared" si="85"/>
        <v>DBK.DE</v>
      </c>
      <c r="B5119" s="52" t="s">
        <v>150</v>
      </c>
      <c r="C5119" s="50" t="s">
        <v>14366</v>
      </c>
      <c r="D5119" s="50">
        <f>DAX__2019_2020__33[[#This Row],[Open]]*(DAX__2019_2020__33[[#This Row],[Adj Close]]/DAX__2019_2020__33[[#This Row],[Close]])</f>
        <v>7.2736689378003208</v>
      </c>
      <c r="E5119" s="50" t="s">
        <v>14221</v>
      </c>
      <c r="F5119" s="50" t="s">
        <v>14367</v>
      </c>
      <c r="G5119" s="50" t="s">
        <v>14367</v>
      </c>
      <c r="H5119" s="50" t="s">
        <v>14368</v>
      </c>
      <c r="I5119" s="50">
        <f>(DAX__2019_2020__33[[#This Row],[Adj Close]]-DAX__2019_2020__33[[#This Row],[Adj Open]])/DAX__2019_2020__33[[#This Row],[Adj Open]]</f>
        <v>-8.8636062971293381E-3</v>
      </c>
      <c r="J5119" s="50">
        <f>DAX__2019_2020__33[[#This Row],[Adj Close]]-DAX__2019_2020__33[[#This Row],[Adj Open]]</f>
        <v>-6.4470937800320982E-2</v>
      </c>
      <c r="K5119" s="50">
        <v>12984285</v>
      </c>
    </row>
    <row r="5120" spans="1:11" x14ac:dyDescent="0.3">
      <c r="A5120" s="51" t="str">
        <f t="shared" si="85"/>
        <v>DBK.DE</v>
      </c>
      <c r="B5120" s="52" t="s">
        <v>151</v>
      </c>
      <c r="C5120" s="50" t="s">
        <v>14369</v>
      </c>
      <c r="D5120" s="50">
        <f>DAX__2019_2020__33[[#This Row],[Open]]*(DAX__2019_2020__33[[#This Row],[Adj Close]]/DAX__2019_2020__33[[#This Row],[Close]])</f>
        <v>7.1707080408218813</v>
      </c>
      <c r="E5120" s="50" t="s">
        <v>14370</v>
      </c>
      <c r="F5120" s="50" t="s">
        <v>14371</v>
      </c>
      <c r="G5120" s="50" t="s">
        <v>14372</v>
      </c>
      <c r="H5120" s="50" t="s">
        <v>14373</v>
      </c>
      <c r="I5120" s="50">
        <f>(DAX__2019_2020__33[[#This Row],[Adj Close]]-DAX__2019_2020__33[[#This Row],[Adj Open]])/DAX__2019_2020__33[[#This Row],[Adj Open]]</f>
        <v>-1.3821792807300098E-2</v>
      </c>
      <c r="J5120" s="50">
        <f>DAX__2019_2020__33[[#This Row],[Adj Close]]-DAX__2019_2020__33[[#This Row],[Adj Open]]</f>
        <v>-9.9112040821880854E-2</v>
      </c>
      <c r="K5120" s="50">
        <v>13066278</v>
      </c>
    </row>
    <row r="5121" spans="1:11" x14ac:dyDescent="0.3">
      <c r="A5121" s="51" t="str">
        <f t="shared" si="85"/>
        <v>DBK.DE</v>
      </c>
      <c r="B5121" s="52" t="s">
        <v>152</v>
      </c>
      <c r="C5121" s="50" t="s">
        <v>14224</v>
      </c>
      <c r="D5121" s="50">
        <f>DAX__2019_2020__33[[#This Row],[Open]]*(DAX__2019_2020__33[[#This Row],[Adj Close]]/DAX__2019_2020__33[[#This Row],[Close]])</f>
        <v>7.0533128471555866</v>
      </c>
      <c r="E5121" s="50" t="s">
        <v>14374</v>
      </c>
      <c r="F5121" s="50" t="s">
        <v>14375</v>
      </c>
      <c r="G5121" s="50" t="s">
        <v>14376</v>
      </c>
      <c r="H5121" s="50" t="s">
        <v>14377</v>
      </c>
      <c r="I5121" s="50">
        <f>(DAX__2019_2020__33[[#This Row],[Adj Close]]-DAX__2019_2020__33[[#This Row],[Adj Open]])/DAX__2019_2020__33[[#This Row],[Adj Open]]</f>
        <v>-4.7748976807640755E-3</v>
      </c>
      <c r="J5121" s="50">
        <f>DAX__2019_2020__33[[#This Row],[Adj Close]]-DAX__2019_2020__33[[#This Row],[Adj Open]]</f>
        <v>-3.3678847155586666E-2</v>
      </c>
      <c r="K5121" s="50">
        <v>10127018</v>
      </c>
    </row>
    <row r="5122" spans="1:11" x14ac:dyDescent="0.3">
      <c r="A5122" s="51" t="str">
        <f t="shared" si="85"/>
        <v>DBK.DE</v>
      </c>
      <c r="B5122" s="52" t="s">
        <v>153</v>
      </c>
      <c r="C5122" s="50" t="s">
        <v>14378</v>
      </c>
      <c r="D5122" s="50">
        <f>DAX__2019_2020__33[[#This Row],[Open]]*(DAX__2019_2020__33[[#This Row],[Adj Close]]/DAX__2019_2020__33[[#This Row],[Close]])</f>
        <v>7.032143686826843</v>
      </c>
      <c r="E5122" s="50" t="s">
        <v>14379</v>
      </c>
      <c r="F5122" s="50" t="s">
        <v>14380</v>
      </c>
      <c r="G5122" s="50" t="s">
        <v>14381</v>
      </c>
      <c r="H5122" s="50" t="s">
        <v>14382</v>
      </c>
      <c r="I5122" s="50">
        <f>(DAX__2019_2020__33[[#This Row],[Adj Close]]-DAX__2019_2020__33[[#This Row],[Adj Open]])/DAX__2019_2020__33[[#This Row],[Adj Open]]</f>
        <v>-9.0311986863710527E-3</v>
      </c>
      <c r="J5122" s="50">
        <f>DAX__2019_2020__33[[#This Row],[Adj Close]]-DAX__2019_2020__33[[#This Row],[Adj Open]]</f>
        <v>-6.3508686826843075E-2</v>
      </c>
      <c r="K5122" s="50">
        <v>11236690</v>
      </c>
    </row>
    <row r="5123" spans="1:11" x14ac:dyDescent="0.3">
      <c r="A5123" s="51" t="str">
        <f t="shared" si="85"/>
        <v>DBK.DE</v>
      </c>
      <c r="B5123" s="52" t="s">
        <v>154</v>
      </c>
      <c r="C5123" s="50" t="s">
        <v>14383</v>
      </c>
      <c r="D5123" s="50">
        <f>DAX__2019_2020__33[[#This Row],[Open]]*(DAX__2019_2020__33[[#This Row],[Adj Close]]/DAX__2019_2020__33[[#This Row],[Close]])</f>
        <v>7.0090495265700481</v>
      </c>
      <c r="E5123" s="50" t="s">
        <v>14384</v>
      </c>
      <c r="F5123" s="50" t="s">
        <v>14385</v>
      </c>
      <c r="G5123" s="50" t="s">
        <v>14369</v>
      </c>
      <c r="H5123" s="50" t="s">
        <v>14386</v>
      </c>
      <c r="I5123" s="50">
        <f>(DAX__2019_2020__33[[#This Row],[Adj Close]]-DAX__2019_2020__33[[#This Row],[Adj Open]])/DAX__2019_2020__33[[#This Row],[Adj Open]]</f>
        <v>2.3064250411861689E-2</v>
      </c>
      <c r="J5123" s="50">
        <f>DAX__2019_2020__33[[#This Row],[Adj Close]]-DAX__2019_2020__33[[#This Row],[Adj Open]]</f>
        <v>0.16165847342995221</v>
      </c>
      <c r="K5123" s="50">
        <v>16963108</v>
      </c>
    </row>
    <row r="5124" spans="1:11" x14ac:dyDescent="0.3">
      <c r="A5124" s="51" t="str">
        <f t="shared" si="85"/>
        <v>DBK.DE</v>
      </c>
      <c r="B5124" s="52" t="s">
        <v>155</v>
      </c>
      <c r="C5124" s="50" t="s">
        <v>14387</v>
      </c>
      <c r="D5124" s="50">
        <f>DAX__2019_2020__33[[#This Row],[Open]]*(DAX__2019_2020__33[[#This Row],[Adj Close]]/DAX__2019_2020__33[[#This Row],[Close]])</f>
        <v>7.1456892225869995</v>
      </c>
      <c r="E5124" s="50" t="s">
        <v>14195</v>
      </c>
      <c r="F5124" s="50" t="s">
        <v>14388</v>
      </c>
      <c r="G5124" s="50" t="s">
        <v>14389</v>
      </c>
      <c r="H5124" s="50" t="s">
        <v>14390</v>
      </c>
      <c r="I5124" s="50">
        <f>(DAX__2019_2020__33[[#This Row],[Adj Close]]-DAX__2019_2020__33[[#This Row],[Adj Open]])/DAX__2019_2020__33[[#This Row],[Adj Open]]</f>
        <v>2.5451117694586609E-2</v>
      </c>
      <c r="J5124" s="50">
        <f>DAX__2019_2020__33[[#This Row],[Adj Close]]-DAX__2019_2020__33[[#This Row],[Adj Open]]</f>
        <v>0.18186577741300081</v>
      </c>
      <c r="K5124" s="50">
        <v>17985219</v>
      </c>
    </row>
    <row r="5125" spans="1:11" x14ac:dyDescent="0.3">
      <c r="A5125" s="51" t="str">
        <f t="shared" si="85"/>
        <v>DBK.DE</v>
      </c>
      <c r="B5125" s="52" t="s">
        <v>156</v>
      </c>
      <c r="C5125" s="50" t="s">
        <v>14235</v>
      </c>
      <c r="D5125" s="50">
        <f>DAX__2019_2020__33[[#This Row],[Open]]*(DAX__2019_2020__33[[#This Row],[Adj Close]]/DAX__2019_2020__33[[#This Row],[Close]])</f>
        <v>7.3131208682008362</v>
      </c>
      <c r="E5125" s="50" t="s">
        <v>14253</v>
      </c>
      <c r="F5125" s="50" t="s">
        <v>14391</v>
      </c>
      <c r="G5125" s="50" t="s">
        <v>14392</v>
      </c>
      <c r="H5125" s="50" t="s">
        <v>14393</v>
      </c>
      <c r="I5125" s="50">
        <f>(DAX__2019_2020__33[[#This Row],[Adj Close]]-DAX__2019_2020__33[[#This Row],[Adj Open]])/DAX__2019_2020__33[[#This Row],[Adj Open]]</f>
        <v>6.315789473684252E-3</v>
      </c>
      <c r="J5125" s="50">
        <f>DAX__2019_2020__33[[#This Row],[Adj Close]]-DAX__2019_2020__33[[#This Row],[Adj Open]]</f>
        <v>4.6188131799163479E-2</v>
      </c>
      <c r="K5125" s="50">
        <v>9626787</v>
      </c>
    </row>
    <row r="5126" spans="1:11" x14ac:dyDescent="0.3">
      <c r="A5126" s="51" t="str">
        <f t="shared" si="85"/>
        <v>DBK.DE</v>
      </c>
      <c r="B5126" s="52" t="s">
        <v>157</v>
      </c>
      <c r="C5126" s="50" t="s">
        <v>14289</v>
      </c>
      <c r="D5126" s="50">
        <f>DAX__2019_2020__33[[#This Row],[Open]]*(DAX__2019_2020__33[[#This Row],[Adj Close]]/DAX__2019_2020__33[[#This Row],[Close]])</f>
        <v>7.3612334083601283</v>
      </c>
      <c r="E5126" s="50" t="s">
        <v>14394</v>
      </c>
      <c r="F5126" s="50" t="s">
        <v>14395</v>
      </c>
      <c r="G5126" s="50" t="s">
        <v>14253</v>
      </c>
      <c r="H5126" s="50" t="s">
        <v>14396</v>
      </c>
      <c r="I5126" s="50">
        <f>(DAX__2019_2020__33[[#This Row],[Adj Close]]-DAX__2019_2020__33[[#This Row],[Adj Open]])/DAX__2019_2020__33[[#This Row],[Adj Open]]</f>
        <v>1.6339869281045784E-2</v>
      </c>
      <c r="J5126" s="50">
        <f>DAX__2019_2020__33[[#This Row],[Adj Close]]-DAX__2019_2020__33[[#This Row],[Adj Open]]</f>
        <v>0.12028159163987162</v>
      </c>
      <c r="K5126" s="50">
        <v>10503463</v>
      </c>
    </row>
    <row r="5127" spans="1:11" x14ac:dyDescent="0.3">
      <c r="A5127" s="51" t="str">
        <f t="shared" si="85"/>
        <v>DBK.DE</v>
      </c>
      <c r="B5127" s="52" t="s">
        <v>158</v>
      </c>
      <c r="C5127" s="50" t="s">
        <v>14397</v>
      </c>
      <c r="D5127" s="50">
        <f>DAX__2019_2020__33[[#This Row],[Open]]*(DAX__2019_2020__33[[#This Row],[Adj Close]]/DAX__2019_2020__33[[#This Row],[Close]])</f>
        <v>7.5430995389137383</v>
      </c>
      <c r="E5127" s="50" t="s">
        <v>14127</v>
      </c>
      <c r="F5127" s="50" t="s">
        <v>14398</v>
      </c>
      <c r="G5127" s="50" t="s">
        <v>14399</v>
      </c>
      <c r="H5127" s="50" t="s">
        <v>14400</v>
      </c>
      <c r="I5127" s="50">
        <f>(DAX__2019_2020__33[[#This Row],[Adj Close]]-DAX__2019_2020__33[[#This Row],[Adj Open]])/DAX__2019_2020__33[[#This Row],[Adj Open]]</f>
        <v>-1.7859420844496153E-3</v>
      </c>
      <c r="J5127" s="50">
        <f>DAX__2019_2020__33[[#This Row],[Adj Close]]-DAX__2019_2020__33[[#This Row],[Adj Open]]</f>
        <v>-1.3471538913738534E-2</v>
      </c>
      <c r="K5127" s="50">
        <v>13355114</v>
      </c>
    </row>
    <row r="5128" spans="1:11" x14ac:dyDescent="0.3">
      <c r="A5128" s="51" t="str">
        <f t="shared" si="85"/>
        <v>DBK.DE</v>
      </c>
      <c r="B5128" s="52" t="s">
        <v>159</v>
      </c>
      <c r="C5128" s="50" t="s">
        <v>14401</v>
      </c>
      <c r="D5128" s="50">
        <f>DAX__2019_2020__33[[#This Row],[Open]]*(DAX__2019_2020__33[[#This Row],[Adj Close]]/DAX__2019_2020__33[[#This Row],[Close]])</f>
        <v>7.5536849415392515</v>
      </c>
      <c r="E5128" s="50" t="s">
        <v>14200</v>
      </c>
      <c r="F5128" s="50" t="s">
        <v>14402</v>
      </c>
      <c r="G5128" s="50" t="s">
        <v>14403</v>
      </c>
      <c r="H5128" s="50" t="s">
        <v>14404</v>
      </c>
      <c r="I5128" s="50">
        <f>(DAX__2019_2020__33[[#This Row],[Adj Close]]-DAX__2019_2020__33[[#This Row],[Adj Open]])/DAX__2019_2020__33[[#This Row],[Adj Open]]</f>
        <v>-8.5350318471337193E-3</v>
      </c>
      <c r="J5128" s="50">
        <f>DAX__2019_2020__33[[#This Row],[Adj Close]]-DAX__2019_2020__33[[#This Row],[Adj Open]]</f>
        <v>-6.4470941539251925E-2</v>
      </c>
      <c r="K5128" s="50">
        <v>14675634</v>
      </c>
    </row>
    <row r="5129" spans="1:11" x14ac:dyDescent="0.3">
      <c r="A5129" s="51" t="str">
        <f t="shared" si="85"/>
        <v>DBK.DE</v>
      </c>
      <c r="B5129" s="52" t="s">
        <v>160</v>
      </c>
      <c r="C5129" s="50" t="s">
        <v>14195</v>
      </c>
      <c r="D5129" s="50">
        <f>DAX__2019_2020__33[[#This Row],[Open]]*(DAX__2019_2020__33[[#This Row],[Adj Close]]/DAX__2019_2020__33[[#This Row],[Close]])</f>
        <v>7.4670817863671974</v>
      </c>
      <c r="E5129" s="50" t="s">
        <v>14233</v>
      </c>
      <c r="F5129" s="50" t="s">
        <v>14197</v>
      </c>
      <c r="G5129" s="50" t="s">
        <v>14405</v>
      </c>
      <c r="H5129" s="50" t="s">
        <v>14406</v>
      </c>
      <c r="I5129" s="50">
        <f>(DAX__2019_2020__33[[#This Row],[Adj Close]]-DAX__2019_2020__33[[#This Row],[Adj Open]])/DAX__2019_2020__33[[#This Row],[Adj Open]]</f>
        <v>-1.3144329896907177E-2</v>
      </c>
      <c r="J5129" s="50">
        <f>DAX__2019_2020__33[[#This Row],[Adj Close]]-DAX__2019_2020__33[[#This Row],[Adj Open]]</f>
        <v>-9.81497863671974E-2</v>
      </c>
      <c r="K5129" s="50">
        <v>11840093</v>
      </c>
    </row>
    <row r="5130" spans="1:11" x14ac:dyDescent="0.3">
      <c r="A5130" s="51" t="str">
        <f t="shared" si="85"/>
        <v>DBK.DE</v>
      </c>
      <c r="B5130" s="52" t="s">
        <v>161</v>
      </c>
      <c r="C5130" s="50" t="s">
        <v>14407</v>
      </c>
      <c r="D5130" s="50">
        <f>DAX__2019_2020__33[[#This Row],[Open]]*(DAX__2019_2020__33[[#This Row],[Adj Close]]/DAX__2019_2020__33[[#This Row],[Close]])</f>
        <v>7.2746319072708117</v>
      </c>
      <c r="E5130" s="50" t="s">
        <v>14408</v>
      </c>
      <c r="F5130" s="50" t="s">
        <v>14409</v>
      </c>
      <c r="G5130" s="50" t="s">
        <v>14410</v>
      </c>
      <c r="H5130" s="50" t="s">
        <v>14411</v>
      </c>
      <c r="I5130" s="50">
        <f>(DAX__2019_2020__33[[#This Row],[Adj Close]]-DAX__2019_2020__33[[#This Row],[Adj Open]])/DAX__2019_2020__33[[#This Row],[Adj Open]]</f>
        <v>4.2328042328042444E-3</v>
      </c>
      <c r="J5130" s="50">
        <f>DAX__2019_2020__33[[#This Row],[Adj Close]]-DAX__2019_2020__33[[#This Row],[Adj Open]]</f>
        <v>3.0792092729188703E-2</v>
      </c>
      <c r="K5130" s="50">
        <v>12229468</v>
      </c>
    </row>
    <row r="5131" spans="1:11" x14ac:dyDescent="0.3">
      <c r="A5131" s="51" t="str">
        <f t="shared" si="85"/>
        <v>DBK.DE</v>
      </c>
      <c r="B5131" s="52" t="s">
        <v>162</v>
      </c>
      <c r="C5131" s="50" t="s">
        <v>14412</v>
      </c>
      <c r="D5131" s="50">
        <f>DAX__2019_2020__33[[#This Row],[Open]]*(DAX__2019_2020__33[[#This Row],[Adj Close]]/DAX__2019_2020__33[[#This Row],[Close]])</f>
        <v>7.3217818693675625</v>
      </c>
      <c r="E5131" s="50" t="s">
        <v>14413</v>
      </c>
      <c r="F5131" s="50" t="s">
        <v>14414</v>
      </c>
      <c r="G5131" s="50" t="s">
        <v>14415</v>
      </c>
      <c r="H5131" s="50" t="s">
        <v>14416</v>
      </c>
      <c r="I5131" s="50">
        <f>(DAX__2019_2020__33[[#This Row],[Adj Close]]-DAX__2019_2020__33[[#This Row],[Adj Open]])/DAX__2019_2020__33[[#This Row],[Adj Open]]</f>
        <v>-1.7085030884478887E-2</v>
      </c>
      <c r="J5131" s="50">
        <f>DAX__2019_2020__33[[#This Row],[Adj Close]]-DAX__2019_2020__33[[#This Row],[Adj Open]]</f>
        <v>-0.12509286936756236</v>
      </c>
      <c r="K5131" s="50">
        <v>27855443</v>
      </c>
    </row>
    <row r="5132" spans="1:11" x14ac:dyDescent="0.3">
      <c r="A5132" s="51" t="str">
        <f t="shared" si="85"/>
        <v>DBK.DE</v>
      </c>
      <c r="B5132" s="52" t="s">
        <v>163</v>
      </c>
      <c r="C5132" s="50" t="s">
        <v>14417</v>
      </c>
      <c r="D5132" s="50">
        <f>DAX__2019_2020__33[[#This Row],[Open]]*(DAX__2019_2020__33[[#This Row],[Adj Close]]/DAX__2019_2020__33[[#This Row],[Close]])</f>
        <v>7.1495385015665436</v>
      </c>
      <c r="E5132" s="50" t="s">
        <v>14418</v>
      </c>
      <c r="F5132" s="50" t="s">
        <v>14419</v>
      </c>
      <c r="G5132" s="50" t="s">
        <v>14420</v>
      </c>
      <c r="H5132" s="50" t="s">
        <v>14421</v>
      </c>
      <c r="I5132" s="50">
        <f>(DAX__2019_2020__33[[#This Row],[Adj Close]]-DAX__2019_2020__33[[#This Row],[Adj Open]])/DAX__2019_2020__33[[#This Row],[Adj Open]]</f>
        <v>-1.1978465679676916E-2</v>
      </c>
      <c r="J5132" s="50">
        <f>DAX__2019_2020__33[[#This Row],[Adj Close]]-DAX__2019_2020__33[[#This Row],[Adj Open]]</f>
        <v>-8.564050156654357E-2</v>
      </c>
      <c r="K5132" s="50">
        <v>25857045</v>
      </c>
    </row>
    <row r="5133" spans="1:11" x14ac:dyDescent="0.3">
      <c r="A5133" s="51" t="str">
        <f t="shared" si="85"/>
        <v>DBK.DE</v>
      </c>
      <c r="B5133" s="52" t="s">
        <v>164</v>
      </c>
      <c r="C5133" s="50" t="s">
        <v>14103</v>
      </c>
      <c r="D5133" s="50">
        <f>DAX__2019_2020__33[[#This Row],[Open]]*(DAX__2019_2020__33[[#This Row],[Adj Close]]/DAX__2019_2020__33[[#This Row],[Close]])</f>
        <v>7.0052009195402301</v>
      </c>
      <c r="E5133" s="50" t="s">
        <v>14422</v>
      </c>
      <c r="F5133" s="50" t="s">
        <v>14083</v>
      </c>
      <c r="G5133" s="50" t="s">
        <v>14422</v>
      </c>
      <c r="H5133" s="50" t="s">
        <v>14423</v>
      </c>
      <c r="I5133" s="50">
        <f>(DAX__2019_2020__33[[#This Row],[Adj Close]]-DAX__2019_2020__33[[#This Row],[Adj Open]])/DAX__2019_2020__33[[#This Row],[Adj Open]]</f>
        <v>1.579670329670322E-2</v>
      </c>
      <c r="J5133" s="50">
        <f>DAX__2019_2020__33[[#This Row],[Adj Close]]-DAX__2019_2020__33[[#This Row],[Adj Open]]</f>
        <v>0.11065908045976958</v>
      </c>
      <c r="K5133" s="50">
        <v>16399913</v>
      </c>
    </row>
    <row r="5134" spans="1:11" x14ac:dyDescent="0.3">
      <c r="A5134" s="51" t="str">
        <f t="shared" si="85"/>
        <v>DBK.DE</v>
      </c>
      <c r="B5134" s="52" t="s">
        <v>165</v>
      </c>
      <c r="C5134" s="50" t="s">
        <v>14424</v>
      </c>
      <c r="D5134" s="50">
        <f>DAX__2019_2020__33[[#This Row],[Open]]*(DAX__2019_2020__33[[#This Row],[Adj Close]]/DAX__2019_2020__33[[#This Row],[Close]])</f>
        <v>7.0773694605780983</v>
      </c>
      <c r="E5134" s="50" t="s">
        <v>14217</v>
      </c>
      <c r="F5134" s="50" t="s">
        <v>14425</v>
      </c>
      <c r="G5134" s="50" t="s">
        <v>14426</v>
      </c>
      <c r="H5134" s="50" t="s">
        <v>14427</v>
      </c>
      <c r="I5134" s="50">
        <f>(DAX__2019_2020__33[[#This Row],[Adj Close]]-DAX__2019_2020__33[[#This Row],[Adj Open]])/DAX__2019_2020__33[[#This Row],[Adj Open]]</f>
        <v>1.9034670292317102E-3</v>
      </c>
      <c r="J5134" s="50">
        <f>DAX__2019_2020__33[[#This Row],[Adj Close]]-DAX__2019_2020__33[[#This Row],[Adj Open]]</f>
        <v>1.3471539421901824E-2</v>
      </c>
      <c r="K5134" s="50">
        <v>10006605</v>
      </c>
    </row>
    <row r="5135" spans="1:11" x14ac:dyDescent="0.3">
      <c r="A5135" s="51" t="str">
        <f t="shared" si="85"/>
        <v>DBK.DE</v>
      </c>
      <c r="B5135" s="52" t="s">
        <v>166</v>
      </c>
      <c r="C5135" s="50" t="s">
        <v>14344</v>
      </c>
      <c r="D5135" s="50">
        <f>DAX__2019_2020__33[[#This Row],[Open]]*(DAX__2019_2020__33[[#This Row],[Adj Close]]/DAX__2019_2020__33[[#This Row],[Close]])</f>
        <v>7.0658223708214907</v>
      </c>
      <c r="E5135" s="50" t="s">
        <v>14428</v>
      </c>
      <c r="F5135" s="50" t="s">
        <v>14103</v>
      </c>
      <c r="G5135" s="50" t="s">
        <v>14429</v>
      </c>
      <c r="H5135" s="50" t="s">
        <v>14430</v>
      </c>
      <c r="I5135" s="50">
        <f>(DAX__2019_2020__33[[#This Row],[Adj Close]]-DAX__2019_2020__33[[#This Row],[Adj Open]])/DAX__2019_2020__33[[#This Row],[Adj Open]]</f>
        <v>6.2644695628490633E-3</v>
      </c>
      <c r="J5135" s="50">
        <f>DAX__2019_2020__33[[#This Row],[Adj Close]]-DAX__2019_2020__33[[#This Row],[Adj Open]]</f>
        <v>4.4263629178509234E-2</v>
      </c>
      <c r="K5135" s="50">
        <v>13809271</v>
      </c>
    </row>
    <row r="5136" spans="1:11" x14ac:dyDescent="0.3">
      <c r="A5136" s="51" t="str">
        <f t="shared" si="85"/>
        <v>DBK.DE</v>
      </c>
      <c r="B5136" s="52" t="s">
        <v>167</v>
      </c>
      <c r="C5136" s="50" t="s">
        <v>14431</v>
      </c>
      <c r="D5136" s="50">
        <f>DAX__2019_2020__33[[#This Row],[Open]]*(DAX__2019_2020__33[[#This Row],[Adj Close]]/DAX__2019_2020__33[[#This Row],[Close]])</f>
        <v>7.0879540558126868</v>
      </c>
      <c r="E5136" s="50" t="s">
        <v>14432</v>
      </c>
      <c r="F5136" s="50" t="s">
        <v>14346</v>
      </c>
      <c r="G5136" s="50" t="s">
        <v>14433</v>
      </c>
      <c r="H5136" s="50" t="s">
        <v>14434</v>
      </c>
      <c r="I5136" s="50">
        <f>(DAX__2019_2020__33[[#This Row],[Adj Close]]-DAX__2019_2020__33[[#This Row],[Adj Open]])/DAX__2019_2020__33[[#This Row],[Adj Open]]</f>
        <v>-2.7151778441487175E-3</v>
      </c>
      <c r="J5136" s="50">
        <f>DAX__2019_2020__33[[#This Row],[Adj Close]]-DAX__2019_2020__33[[#This Row],[Adj Open]]</f>
        <v>-1.9245055812686651E-2</v>
      </c>
      <c r="K5136" s="50">
        <v>9838325</v>
      </c>
    </row>
    <row r="5137" spans="1:11" x14ac:dyDescent="0.3">
      <c r="A5137" s="51" t="str">
        <f t="shared" si="85"/>
        <v>DBK.DE</v>
      </c>
      <c r="B5137" s="52" t="s">
        <v>168</v>
      </c>
      <c r="C5137" s="50" t="s">
        <v>14083</v>
      </c>
      <c r="D5137" s="50">
        <f>DAX__2019_2020__33[[#This Row],[Open]]*(DAX__2019_2020__33[[#This Row],[Adj Close]]/DAX__2019_2020__33[[#This Row],[Close]])</f>
        <v>6.9282199999999996</v>
      </c>
      <c r="E5137" s="50" t="s">
        <v>14435</v>
      </c>
      <c r="F5137" s="50" t="s">
        <v>14436</v>
      </c>
      <c r="G5137" s="50" t="s">
        <v>14083</v>
      </c>
      <c r="H5137" s="50" t="s">
        <v>14437</v>
      </c>
      <c r="I5137" s="50">
        <f>(DAX__2019_2020__33[[#This Row],[Adj Close]]-DAX__2019_2020__33[[#This Row],[Adj Open]])/DAX__2019_2020__33[[#This Row],[Adj Open]]</f>
        <v>0</v>
      </c>
      <c r="J5137" s="50">
        <f>DAX__2019_2020__33[[#This Row],[Adj Close]]-DAX__2019_2020__33[[#This Row],[Adj Open]]</f>
        <v>0</v>
      </c>
      <c r="K5137" s="50">
        <v>12516254</v>
      </c>
    </row>
    <row r="5138" spans="1:11" x14ac:dyDescent="0.3">
      <c r="A5138" s="51" t="str">
        <f t="shared" si="85"/>
        <v>DBK.DE</v>
      </c>
      <c r="B5138" s="52" t="s">
        <v>169</v>
      </c>
      <c r="C5138" s="50" t="s">
        <v>14105</v>
      </c>
      <c r="D5138" s="50">
        <f>DAX__2019_2020__33[[#This Row],[Open]]*(DAX__2019_2020__33[[#This Row],[Adj Close]]/DAX__2019_2020__33[[#This Row],[Close]])</f>
        <v>6.8801076243408863</v>
      </c>
      <c r="E5138" s="50" t="s">
        <v>14438</v>
      </c>
      <c r="F5138" s="50" t="s">
        <v>14439</v>
      </c>
      <c r="G5138" s="50" t="s">
        <v>14440</v>
      </c>
      <c r="H5138" s="50" t="s">
        <v>14441</v>
      </c>
      <c r="I5138" s="50">
        <f>(DAX__2019_2020__33[[#This Row],[Adj Close]]-DAX__2019_2020__33[[#This Row],[Adj Open]])/DAX__2019_2020__33[[#This Row],[Adj Open]]</f>
        <v>-1.8601398601398596E-2</v>
      </c>
      <c r="J5138" s="50">
        <f>DAX__2019_2020__33[[#This Row],[Adj Close]]-DAX__2019_2020__33[[#This Row],[Adj Open]]</f>
        <v>-0.12797962434088639</v>
      </c>
      <c r="K5138" s="50">
        <v>16541635</v>
      </c>
    </row>
    <row r="5139" spans="1:11" x14ac:dyDescent="0.3">
      <c r="A5139" s="51" t="str">
        <f t="shared" si="85"/>
        <v>DBK.DE</v>
      </c>
      <c r="B5139" s="52" t="s">
        <v>170</v>
      </c>
      <c r="C5139" s="50" t="s">
        <v>14442</v>
      </c>
      <c r="D5139" s="50">
        <f>DAX__2019_2020__33[[#This Row],[Open]]*(DAX__2019_2020__33[[#This Row],[Adj Close]]/DAX__2019_2020__33[[#This Row],[Close]])</f>
        <v>6.7367321392045456</v>
      </c>
      <c r="E5139" s="50" t="s">
        <v>14443</v>
      </c>
      <c r="F5139" s="50" t="s">
        <v>14444</v>
      </c>
      <c r="G5139" s="50" t="s">
        <v>14445</v>
      </c>
      <c r="H5139" s="50" t="s">
        <v>14446</v>
      </c>
      <c r="I5139" s="50">
        <f>(DAX__2019_2020__33[[#This Row],[Adj Close]]-DAX__2019_2020__33[[#This Row],[Adj Open]])/DAX__2019_2020__33[[#This Row],[Adj Open]]</f>
        <v>5.5706327667475767E-3</v>
      </c>
      <c r="J5139" s="50">
        <f>DAX__2019_2020__33[[#This Row],[Adj Close]]-DAX__2019_2020__33[[#This Row],[Adj Open]]</f>
        <v>3.7527860795454338E-2</v>
      </c>
      <c r="K5139" s="50">
        <v>13986738</v>
      </c>
    </row>
    <row r="5140" spans="1:11" x14ac:dyDescent="0.3">
      <c r="A5140" s="51" t="str">
        <f t="shared" si="85"/>
        <v>DBK.DE</v>
      </c>
      <c r="B5140" s="52" t="s">
        <v>171</v>
      </c>
      <c r="C5140" s="50" t="s">
        <v>14447</v>
      </c>
      <c r="D5140" s="50">
        <f>DAX__2019_2020__33[[#This Row],[Open]]*(DAX__2019_2020__33[[#This Row],[Adj Close]]/DAX__2019_2020__33[[#This Row],[Close]])</f>
        <v>6.7655992236151601</v>
      </c>
      <c r="E5140" s="50" t="s">
        <v>14447</v>
      </c>
      <c r="F5140" s="50" t="s">
        <v>14448</v>
      </c>
      <c r="G5140" s="50" t="s">
        <v>14449</v>
      </c>
      <c r="H5140" s="50" t="s">
        <v>14450</v>
      </c>
      <c r="I5140" s="50">
        <f>(DAX__2019_2020__33[[#This Row],[Adj Close]]-DAX__2019_2020__33[[#This Row],[Adj Open]])/DAX__2019_2020__33[[#This Row],[Adj Open]]</f>
        <v>-2.4320864741857389E-2</v>
      </c>
      <c r="J5140" s="50">
        <f>DAX__2019_2020__33[[#This Row],[Adj Close]]-DAX__2019_2020__33[[#This Row],[Adj Open]]</f>
        <v>-0.16454522361515966</v>
      </c>
      <c r="K5140" s="50">
        <v>18138946</v>
      </c>
    </row>
    <row r="5141" spans="1:11" x14ac:dyDescent="0.3">
      <c r="A5141" s="51" t="str">
        <f t="shared" si="85"/>
        <v>DBK.DE</v>
      </c>
      <c r="B5141" s="52" t="s">
        <v>172</v>
      </c>
      <c r="C5141" s="50" t="s">
        <v>14451</v>
      </c>
      <c r="D5141" s="50">
        <f>DAX__2019_2020__33[[#This Row],[Open]]*(DAX__2019_2020__33[[#This Row],[Adj Close]]/DAX__2019_2020__33[[#This Row],[Close]])</f>
        <v>6.6972795505617979</v>
      </c>
      <c r="E5141" s="50" t="s">
        <v>14452</v>
      </c>
      <c r="F5141" s="50" t="s">
        <v>14453</v>
      </c>
      <c r="G5141" s="50" t="s">
        <v>14454</v>
      </c>
      <c r="H5141" s="50" t="s">
        <v>14455</v>
      </c>
      <c r="I5141" s="50">
        <f>(DAX__2019_2020__33[[#This Row],[Adj Close]]-DAX__2019_2020__33[[#This Row],[Adj Open]])/DAX__2019_2020__33[[#This Row],[Adj Open]]</f>
        <v>-2.5862068965517176E-3</v>
      </c>
      <c r="J5141" s="50">
        <f>DAX__2019_2020__33[[#This Row],[Adj Close]]-DAX__2019_2020__33[[#This Row],[Adj Open]]</f>
        <v>-1.732055056179771E-2</v>
      </c>
      <c r="K5141" s="50">
        <v>14706367</v>
      </c>
    </row>
    <row r="5142" spans="1:11" x14ac:dyDescent="0.3">
      <c r="A5142" s="51" t="str">
        <f t="shared" si="85"/>
        <v>DBK.DE</v>
      </c>
      <c r="B5142" s="52" t="s">
        <v>173</v>
      </c>
      <c r="C5142" s="50" t="s">
        <v>14456</v>
      </c>
      <c r="D5142" s="50">
        <f>DAX__2019_2020__33[[#This Row],[Open]]*(DAX__2019_2020__33[[#This Row],[Adj Close]]/DAX__2019_2020__33[[#This Row],[Close]])</f>
        <v>6.6741853686067021</v>
      </c>
      <c r="E5142" s="50" t="s">
        <v>14457</v>
      </c>
      <c r="F5142" s="50" t="s">
        <v>14458</v>
      </c>
      <c r="G5142" s="50" t="s">
        <v>14459</v>
      </c>
      <c r="H5142" s="50" t="s">
        <v>14460</v>
      </c>
      <c r="I5142" s="50">
        <f>(DAX__2019_2020__33[[#This Row],[Adj Close]]-DAX__2019_2020__33[[#This Row],[Adj Open]])/DAX__2019_2020__33[[#This Row],[Adj Open]]</f>
        <v>-1.9031141868512118E-2</v>
      </c>
      <c r="J5142" s="50">
        <f>DAX__2019_2020__33[[#This Row],[Adj Close]]-DAX__2019_2020__33[[#This Row],[Adj Open]]</f>
        <v>-0.12701736860670199</v>
      </c>
      <c r="K5142" s="50">
        <v>12614104</v>
      </c>
    </row>
    <row r="5143" spans="1:11" x14ac:dyDescent="0.3">
      <c r="A5143" s="51" t="str">
        <f t="shared" si="85"/>
        <v>DBK.DE</v>
      </c>
      <c r="B5143" s="52" t="s">
        <v>174</v>
      </c>
      <c r="C5143" s="50" t="s">
        <v>14461</v>
      </c>
      <c r="D5143" s="50">
        <f>DAX__2019_2020__33[[#This Row],[Open]]*(DAX__2019_2020__33[[#This Row],[Adj Close]]/DAX__2019_2020__33[[#This Row],[Close]])</f>
        <v>6.576035351045296</v>
      </c>
      <c r="E5143" s="50" t="s">
        <v>14462</v>
      </c>
      <c r="F5143" s="50" t="s">
        <v>14463</v>
      </c>
      <c r="G5143" s="50" t="s">
        <v>14462</v>
      </c>
      <c r="H5143" s="50" t="s">
        <v>14464</v>
      </c>
      <c r="I5143" s="50">
        <f>(DAX__2019_2020__33[[#This Row],[Adj Close]]-DAX__2019_2020__33[[#This Row],[Adj Open]])/DAX__2019_2020__33[[#This Row],[Adj Open]]</f>
        <v>7.9016681299385189E-3</v>
      </c>
      <c r="J5143" s="50">
        <f>DAX__2019_2020__33[[#This Row],[Adj Close]]-DAX__2019_2020__33[[#This Row],[Adj Open]]</f>
        <v>5.1961648954703676E-2</v>
      </c>
      <c r="K5143" s="50">
        <v>10283481</v>
      </c>
    </row>
    <row r="5144" spans="1:11" x14ac:dyDescent="0.3">
      <c r="A5144" s="51" t="str">
        <f t="shared" si="85"/>
        <v>DBK.DE</v>
      </c>
      <c r="B5144" s="52" t="s">
        <v>175</v>
      </c>
      <c r="C5144" s="50" t="s">
        <v>14465</v>
      </c>
      <c r="D5144" s="50">
        <f>DAX__2019_2020__33[[#This Row],[Open]]*(DAX__2019_2020__33[[#This Row],[Adj Close]]/DAX__2019_2020__33[[#This Row],[Close]])</f>
        <v>6.6587892109877256</v>
      </c>
      <c r="E5144" s="50" t="s">
        <v>14466</v>
      </c>
      <c r="F5144" s="50" t="s">
        <v>14467</v>
      </c>
      <c r="G5144" s="50" t="s">
        <v>14468</v>
      </c>
      <c r="H5144" s="50" t="s">
        <v>14469</v>
      </c>
      <c r="I5144" s="50">
        <f>(DAX__2019_2020__33[[#This Row],[Adj Close]]-DAX__2019_2020__33[[#This Row],[Adj Open]])/DAX__2019_2020__33[[#This Row],[Adj Open]]</f>
        <v>-1.0982658959537504E-2</v>
      </c>
      <c r="J5144" s="50">
        <f>DAX__2019_2020__33[[#This Row],[Adj Close]]-DAX__2019_2020__33[[#This Row],[Adj Open]]</f>
        <v>-7.3131210987726014E-2</v>
      </c>
      <c r="K5144" s="50">
        <v>14955713</v>
      </c>
    </row>
    <row r="5145" spans="1:11" x14ac:dyDescent="0.3">
      <c r="A5145" s="51" t="str">
        <f t="shared" si="85"/>
        <v>DBK.DE</v>
      </c>
      <c r="B5145" s="52" t="s">
        <v>176</v>
      </c>
      <c r="C5145" s="50" t="s">
        <v>14470</v>
      </c>
      <c r="D5145" s="50">
        <f>DAX__2019_2020__33[[#This Row],[Open]]*(DAX__2019_2020__33[[#This Row],[Adj Close]]/DAX__2019_2020__33[[#This Row],[Close]])</f>
        <v>6.5539044577546299</v>
      </c>
      <c r="E5145" s="50" t="s">
        <v>14471</v>
      </c>
      <c r="F5145" s="50" t="s">
        <v>14472</v>
      </c>
      <c r="G5145" s="50" t="s">
        <v>14471</v>
      </c>
      <c r="H5145" s="50" t="s">
        <v>14473</v>
      </c>
      <c r="I5145" s="50">
        <f>(DAX__2019_2020__33[[#This Row],[Adj Close]]-DAX__2019_2020__33[[#This Row],[Adj Open]])/DAX__2019_2020__33[[#This Row],[Adj Open]]</f>
        <v>1.48289531639994E-2</v>
      </c>
      <c r="J5145" s="50">
        <f>DAX__2019_2020__33[[#This Row],[Adj Close]]-DAX__2019_2020__33[[#This Row],[Adj Open]]</f>
        <v>9.7187542245370295E-2</v>
      </c>
      <c r="K5145" s="50">
        <v>11917061</v>
      </c>
    </row>
    <row r="5146" spans="1:11" x14ac:dyDescent="0.3">
      <c r="A5146" s="51" t="str">
        <f t="shared" si="85"/>
        <v>DBK.DE</v>
      </c>
      <c r="B5146" s="52" t="s">
        <v>177</v>
      </c>
      <c r="C5146" s="50" t="s">
        <v>14474</v>
      </c>
      <c r="D5146" s="50">
        <f>DAX__2019_2020__33[[#This Row],[Open]]*(DAX__2019_2020__33[[#This Row],[Adj Close]]/DAX__2019_2020__33[[#This Row],[Close]])</f>
        <v>6.5866205056261871</v>
      </c>
      <c r="E5146" s="50" t="s">
        <v>14475</v>
      </c>
      <c r="F5146" s="50" t="s">
        <v>14476</v>
      </c>
      <c r="G5146" s="50" t="s">
        <v>14477</v>
      </c>
      <c r="H5146" s="50" t="s">
        <v>14478</v>
      </c>
      <c r="I5146" s="50">
        <f>(DAX__2019_2020__33[[#This Row],[Adj Close]]-DAX__2019_2020__33[[#This Row],[Adj Open]])/DAX__2019_2020__33[[#This Row],[Adj Open]]</f>
        <v>-2.9218407596780081E-4</v>
      </c>
      <c r="J5146" s="50">
        <f>DAX__2019_2020__33[[#This Row],[Adj Close]]-DAX__2019_2020__33[[#This Row],[Adj Open]]</f>
        <v>-1.9245056261869564E-3</v>
      </c>
      <c r="K5146" s="50">
        <v>14570135</v>
      </c>
    </row>
    <row r="5147" spans="1:11" x14ac:dyDescent="0.3">
      <c r="A5147" s="51" t="str">
        <f t="shared" si="85"/>
        <v>DBK.DE</v>
      </c>
      <c r="B5147" s="52" t="s">
        <v>178</v>
      </c>
      <c r="C5147" s="50" t="s">
        <v>14479</v>
      </c>
      <c r="D5147" s="50">
        <f>DAX__2019_2020__33[[#This Row],[Open]]*(DAX__2019_2020__33[[#This Row],[Adj Close]]/DAX__2019_2020__33[[#This Row],[Close]])</f>
        <v>6.4855840180586908</v>
      </c>
      <c r="E5147" s="50" t="s">
        <v>14480</v>
      </c>
      <c r="F5147" s="50" t="s">
        <v>14481</v>
      </c>
      <c r="G5147" s="50" t="s">
        <v>14482</v>
      </c>
      <c r="H5147" s="50" t="s">
        <v>14483</v>
      </c>
      <c r="I5147" s="50">
        <f>(DAX__2019_2020__33[[#This Row],[Adj Close]]-DAX__2019_2020__33[[#This Row],[Adj Open]])/DAX__2019_2020__33[[#This Row],[Adj Open]]</f>
        <v>-1.4094955489614263E-2</v>
      </c>
      <c r="J5147" s="50">
        <f>DAX__2019_2020__33[[#This Row],[Adj Close]]-DAX__2019_2020__33[[#This Row],[Adj Open]]</f>
        <v>-9.1414018058690871E-2</v>
      </c>
      <c r="K5147" s="50">
        <v>17464904</v>
      </c>
    </row>
    <row r="5148" spans="1:11" x14ac:dyDescent="0.3">
      <c r="A5148" s="51" t="str">
        <f t="shared" si="85"/>
        <v>DBK.DE</v>
      </c>
      <c r="B5148" s="52" t="s">
        <v>179</v>
      </c>
      <c r="C5148" s="50" t="s">
        <v>14484</v>
      </c>
      <c r="D5148" s="50">
        <f>DAX__2019_2020__33[[#This Row],[Open]]*(DAX__2019_2020__33[[#This Row],[Adj Close]]/DAX__2019_2020__33[[#This Row],[Close]])</f>
        <v>6.3989808345752612</v>
      </c>
      <c r="E5148" s="50" t="s">
        <v>14485</v>
      </c>
      <c r="F5148" s="50" t="s">
        <v>14486</v>
      </c>
      <c r="G5148" s="50" t="s">
        <v>14487</v>
      </c>
      <c r="H5148" s="50" t="s">
        <v>14488</v>
      </c>
      <c r="I5148" s="50">
        <f>(DAX__2019_2020__33[[#This Row],[Adj Close]]-DAX__2019_2020__33[[#This Row],[Adj Open]])/DAX__2019_2020__33[[#This Row],[Adj Open]]</f>
        <v>9.0225563909773956E-3</v>
      </c>
      <c r="J5148" s="50">
        <f>DAX__2019_2020__33[[#This Row],[Adj Close]]-DAX__2019_2020__33[[#This Row],[Adj Open]]</f>
        <v>5.7735165424738888E-2</v>
      </c>
      <c r="K5148" s="50">
        <v>14207764</v>
      </c>
    </row>
    <row r="5149" spans="1:11" x14ac:dyDescent="0.3">
      <c r="A5149" s="51" t="str">
        <f t="shared" si="85"/>
        <v>DBK.DE</v>
      </c>
      <c r="B5149" s="52" t="s">
        <v>180</v>
      </c>
      <c r="C5149" s="50" t="s">
        <v>14489</v>
      </c>
      <c r="D5149" s="50">
        <f>DAX__2019_2020__33[[#This Row],[Open]]*(DAX__2019_2020__33[[#This Row],[Adj Close]]/DAX__2019_2020__33[[#This Row],[Close]])</f>
        <v>6.4470934845049124</v>
      </c>
      <c r="E5149" s="50" t="s">
        <v>14490</v>
      </c>
      <c r="F5149" s="50" t="s">
        <v>14491</v>
      </c>
      <c r="G5149" s="50" t="s">
        <v>14492</v>
      </c>
      <c r="H5149" s="50" t="s">
        <v>14493</v>
      </c>
      <c r="I5149" s="50">
        <f>(DAX__2019_2020__33[[#This Row],[Adj Close]]-DAX__2019_2020__33[[#This Row],[Adj Open]])/DAX__2019_2020__33[[#This Row],[Adj Open]]</f>
        <v>-1.2686567164179029E-2</v>
      </c>
      <c r="J5149" s="50">
        <f>DAX__2019_2020__33[[#This Row],[Adj Close]]-DAX__2019_2020__33[[#This Row],[Adj Open]]</f>
        <v>-8.1791484504912582E-2</v>
      </c>
      <c r="K5149" s="50">
        <v>13343412</v>
      </c>
    </row>
    <row r="5150" spans="1:11" x14ac:dyDescent="0.3">
      <c r="A5150" s="51" t="str">
        <f t="shared" si="85"/>
        <v>DBK.DE</v>
      </c>
      <c r="B5150" s="52" t="s">
        <v>181</v>
      </c>
      <c r="C5150" s="50" t="s">
        <v>14494</v>
      </c>
      <c r="D5150" s="50">
        <f>DAX__2019_2020__33[[#This Row],[Open]]*(DAX__2019_2020__33[[#This Row],[Adj Close]]/DAX__2019_2020__33[[#This Row],[Close]])</f>
        <v>6.2873594616695057</v>
      </c>
      <c r="E5150" s="50" t="s">
        <v>14495</v>
      </c>
      <c r="F5150" s="50" t="s">
        <v>14496</v>
      </c>
      <c r="G5150" s="50" t="s">
        <v>14497</v>
      </c>
      <c r="H5150" s="50" t="s">
        <v>14498</v>
      </c>
      <c r="I5150" s="50">
        <f>(DAX__2019_2020__33[[#This Row],[Adj Close]]-DAX__2019_2020__33[[#This Row],[Adj Open]])/DAX__2019_2020__33[[#This Row],[Adj Open]]</f>
        <v>-1.1784511784511743E-2</v>
      </c>
      <c r="J5150" s="50">
        <f>DAX__2019_2020__33[[#This Row],[Adj Close]]-DAX__2019_2020__33[[#This Row],[Adj Open]]</f>
        <v>-7.40934616695057E-2</v>
      </c>
      <c r="K5150" s="50">
        <v>23193778</v>
      </c>
    </row>
    <row r="5151" spans="1:11" x14ac:dyDescent="0.3">
      <c r="A5151" s="51" t="str">
        <f t="shared" si="85"/>
        <v>DBK.DE</v>
      </c>
      <c r="B5151" s="52" t="s">
        <v>182</v>
      </c>
      <c r="C5151" s="50" t="s">
        <v>14499</v>
      </c>
      <c r="D5151" s="50">
        <f>DAX__2019_2020__33[[#This Row],[Open]]*(DAX__2019_2020__33[[#This Row],[Adj Close]]/DAX__2019_2020__33[[#This Row],[Close]])</f>
        <v>6.3092015117009588</v>
      </c>
      <c r="E5151" s="50" t="s">
        <v>14500</v>
      </c>
      <c r="F5151" s="50" t="s">
        <v>14501</v>
      </c>
      <c r="G5151" s="50" t="s">
        <v>14502</v>
      </c>
      <c r="H5151" s="50" t="s">
        <v>14503</v>
      </c>
      <c r="I5151" s="50">
        <f>(DAX__2019_2020__33[[#This Row],[Adj Close]]-DAX__2019_2020__33[[#This Row],[Adj Open]])/DAX__2019_2020__33[[#This Row],[Adj Open]]</f>
        <v>-1.2102404965089297E-2</v>
      </c>
      <c r="J5151" s="50">
        <f>DAX__2019_2020__33[[#This Row],[Adj Close]]-DAX__2019_2020__33[[#This Row],[Adj Open]]</f>
        <v>-7.6356511700958585E-2</v>
      </c>
      <c r="K5151" s="50">
        <v>13011441</v>
      </c>
    </row>
    <row r="5152" spans="1:11" x14ac:dyDescent="0.3">
      <c r="A5152" s="51" t="str">
        <f t="shared" si="85"/>
        <v>DBK.DE</v>
      </c>
      <c r="B5152" s="52" t="s">
        <v>183</v>
      </c>
      <c r="C5152" s="50" t="s">
        <v>14504</v>
      </c>
      <c r="D5152" s="50">
        <f>DAX__2019_2020__33[[#This Row],[Open]]*(DAX__2019_2020__33[[#This Row],[Adj Close]]/DAX__2019_2020__33[[#This Row],[Close]])</f>
        <v>6.3366121731037683</v>
      </c>
      <c r="E5152" s="50" t="s">
        <v>14505</v>
      </c>
      <c r="F5152" s="50" t="s">
        <v>14506</v>
      </c>
      <c r="G5152" s="50" t="s">
        <v>14507</v>
      </c>
      <c r="H5152" s="50" t="s">
        <v>14508</v>
      </c>
      <c r="I5152" s="50">
        <f>(DAX__2019_2020__33[[#This Row],[Adj Close]]-DAX__2019_2020__33[[#This Row],[Adj Open]])/DAX__2019_2020__33[[#This Row],[Adj Open]]</f>
        <v>-4.0166846902516653E-3</v>
      </c>
      <c r="J5152" s="50">
        <f>DAX__2019_2020__33[[#This Row],[Adj Close]]-DAX__2019_2020__33[[#This Row],[Adj Open]]</f>
        <v>-2.5452173103768239E-2</v>
      </c>
      <c r="K5152" s="50">
        <v>9628873</v>
      </c>
    </row>
    <row r="5153" spans="1:11" x14ac:dyDescent="0.3">
      <c r="A5153" s="51" t="str">
        <f t="shared" si="85"/>
        <v>DBK.DE</v>
      </c>
      <c r="B5153" s="52" t="s">
        <v>184</v>
      </c>
      <c r="C5153" s="50" t="s">
        <v>14509</v>
      </c>
      <c r="D5153" s="50">
        <f>DAX__2019_2020__33[[#This Row],[Open]]*(DAX__2019_2020__33[[#This Row],[Adj Close]]/DAX__2019_2020__33[[#This Row],[Close]])</f>
        <v>6.2651493100713731</v>
      </c>
      <c r="E5153" s="50" t="s">
        <v>14500</v>
      </c>
      <c r="F5153" s="50" t="s">
        <v>14510</v>
      </c>
      <c r="G5153" s="50" t="s">
        <v>14511</v>
      </c>
      <c r="H5153" s="50" t="s">
        <v>14512</v>
      </c>
      <c r="I5153" s="50">
        <f>(DAX__2019_2020__33[[#This Row],[Adj Close]]-DAX__2019_2020__33[[#This Row],[Adj Open]])/DAX__2019_2020__33[[#This Row],[Adj Open]]</f>
        <v>-1.4843750000000122E-2</v>
      </c>
      <c r="J5153" s="50">
        <f>DAX__2019_2020__33[[#This Row],[Adj Close]]-DAX__2019_2020__33[[#This Row],[Adj Open]]</f>
        <v>-9.2998310071372714E-2</v>
      </c>
      <c r="K5153" s="50">
        <v>18511868</v>
      </c>
    </row>
    <row r="5154" spans="1:11" x14ac:dyDescent="0.3">
      <c r="A5154" s="51" t="str">
        <f t="shared" si="85"/>
        <v>DBK.DE</v>
      </c>
      <c r="B5154" s="52" t="s">
        <v>185</v>
      </c>
      <c r="C5154" s="50" t="s">
        <v>14513</v>
      </c>
      <c r="D5154" s="50">
        <f>DAX__2019_2020__33[[#This Row],[Open]]*(DAX__2019_2020__33[[#This Row],[Adj Close]]/DAX__2019_2020__33[[#This Row],[Close]])</f>
        <v>6.1036261581599485</v>
      </c>
      <c r="E5154" s="50" t="s">
        <v>14514</v>
      </c>
      <c r="F5154" s="50" t="s">
        <v>14515</v>
      </c>
      <c r="G5154" s="50" t="s">
        <v>14516</v>
      </c>
      <c r="H5154" s="50" t="s">
        <v>14517</v>
      </c>
      <c r="I5154" s="50">
        <f>(DAX__2019_2020__33[[#This Row],[Adj Close]]-DAX__2019_2020__33[[#This Row],[Adj Open]])/DAX__2019_2020__33[[#This Row],[Adj Open]]</f>
        <v>-1.3311948676824415E-2</v>
      </c>
      <c r="J5154" s="50">
        <f>DAX__2019_2020__33[[#This Row],[Adj Close]]-DAX__2019_2020__33[[#This Row],[Adj Open]]</f>
        <v>-8.1251158159948211E-2</v>
      </c>
      <c r="K5154" s="50">
        <v>15771740</v>
      </c>
    </row>
    <row r="5155" spans="1:11" x14ac:dyDescent="0.3">
      <c r="A5155" s="51" t="str">
        <f t="shared" si="85"/>
        <v>DBK.DE</v>
      </c>
      <c r="B5155" s="52" t="s">
        <v>186</v>
      </c>
      <c r="C5155" s="50" t="s">
        <v>14518</v>
      </c>
      <c r="D5155" s="50">
        <f>DAX__2019_2020__33[[#This Row],[Open]]*(DAX__2019_2020__33[[#This Row],[Adj Close]]/DAX__2019_2020__33[[#This Row],[Close]])</f>
        <v>6.0977524655255939</v>
      </c>
      <c r="E5155" s="50" t="s">
        <v>14519</v>
      </c>
      <c r="F5155" s="50" t="s">
        <v>14520</v>
      </c>
      <c r="G5155" s="50" t="s">
        <v>14521</v>
      </c>
      <c r="H5155" s="50" t="s">
        <v>14522</v>
      </c>
      <c r="I5155" s="50">
        <f>(DAX__2019_2020__33[[#This Row],[Adj Close]]-DAX__2019_2020__33[[#This Row],[Adj Open]])/DAX__2019_2020__33[[#This Row],[Adj Open]]</f>
        <v>-5.7794188473271396E-3</v>
      </c>
      <c r="J5155" s="50">
        <f>DAX__2019_2020__33[[#This Row],[Adj Close]]-DAX__2019_2020__33[[#This Row],[Adj Open]]</f>
        <v>-3.5241465525594151E-2</v>
      </c>
      <c r="K5155" s="50">
        <v>9935630</v>
      </c>
    </row>
    <row r="5156" spans="1:11" x14ac:dyDescent="0.3">
      <c r="A5156" s="51" t="str">
        <f t="shared" si="85"/>
        <v>DBK.DE</v>
      </c>
      <c r="B5156" s="52" t="s">
        <v>187</v>
      </c>
      <c r="C5156" s="50" t="s">
        <v>14523</v>
      </c>
      <c r="D5156" s="50">
        <f>DAX__2019_2020__33[[#This Row],[Open]]*(DAX__2019_2020__33[[#This Row],[Adj Close]]/DAX__2019_2020__33[[#This Row],[Close]])</f>
        <v>6.0155229218005584</v>
      </c>
      <c r="E5156" s="50" t="s">
        <v>14524</v>
      </c>
      <c r="F5156" s="50" t="s">
        <v>14525</v>
      </c>
      <c r="G5156" s="50" t="s">
        <v>14526</v>
      </c>
      <c r="H5156" s="50" t="s">
        <v>14527</v>
      </c>
      <c r="I5156" s="50">
        <f>(DAX__2019_2020__33[[#This Row],[Adj Close]]-DAX__2019_2020__33[[#This Row],[Adj Open]])/DAX__2019_2020__33[[#This Row],[Adj Open]]</f>
        <v>-9.4385679414156851E-3</v>
      </c>
      <c r="J5156" s="50">
        <f>DAX__2019_2020__33[[#This Row],[Adj Close]]-DAX__2019_2020__33[[#This Row],[Adj Open]]</f>
        <v>-5.6777921800557962E-2</v>
      </c>
      <c r="K5156" s="50">
        <v>17193650</v>
      </c>
    </row>
    <row r="5157" spans="1:11" x14ac:dyDescent="0.3">
      <c r="A5157" s="51" t="str">
        <f t="shared" si="85"/>
        <v>DBK.DE</v>
      </c>
      <c r="B5157" s="52" t="s">
        <v>188</v>
      </c>
      <c r="C5157" s="50" t="s">
        <v>14528</v>
      </c>
      <c r="D5157" s="50">
        <f>DAX__2019_2020__33[[#This Row],[Open]]*(DAX__2019_2020__33[[#This Row],[Adj Close]]/DAX__2019_2020__33[[#This Row],[Close]])</f>
        <v>5.8735772384937244</v>
      </c>
      <c r="E5157" s="50" t="s">
        <v>14529</v>
      </c>
      <c r="F5157" s="50" t="s">
        <v>14530</v>
      </c>
      <c r="G5157" s="50" t="s">
        <v>14531</v>
      </c>
      <c r="H5157" s="50" t="s">
        <v>14532</v>
      </c>
      <c r="I5157" s="50">
        <f>(DAX__2019_2020__33[[#This Row],[Adj Close]]-DAX__2019_2020__33[[#This Row],[Adj Open]])/DAX__2019_2020__33[[#This Row],[Adj Open]]</f>
        <v>-4.1666666666668175E-3</v>
      </c>
      <c r="J5157" s="50">
        <f>DAX__2019_2020__33[[#This Row],[Adj Close]]-DAX__2019_2020__33[[#This Row],[Adj Open]]</f>
        <v>-2.4473238493724736E-2</v>
      </c>
      <c r="K5157" s="50">
        <v>22897840</v>
      </c>
    </row>
    <row r="5158" spans="1:11" x14ac:dyDescent="0.3">
      <c r="A5158" s="51" t="str">
        <f t="shared" si="85"/>
        <v>DBK.DE</v>
      </c>
      <c r="B5158" s="52" t="s">
        <v>189</v>
      </c>
      <c r="C5158" s="50" t="s">
        <v>14533</v>
      </c>
      <c r="D5158" s="50">
        <f>DAX__2019_2020__33[[#This Row],[Open]]*(DAX__2019_2020__33[[#This Row],[Adj Close]]/DAX__2019_2020__33[[#This Row],[Close]])</f>
        <v>5.8246314693158148</v>
      </c>
      <c r="E5158" s="50" t="s">
        <v>14534</v>
      </c>
      <c r="F5158" s="50" t="s">
        <v>14535</v>
      </c>
      <c r="G5158" s="50" t="s">
        <v>14534</v>
      </c>
      <c r="H5158" s="50" t="s">
        <v>14536</v>
      </c>
      <c r="I5158" s="50">
        <f>(DAX__2019_2020__33[[#This Row],[Adj Close]]-DAX__2019_2020__33[[#This Row],[Adj Open]])/DAX__2019_2020__33[[#This Row],[Adj Open]]</f>
        <v>4.8907563025210037E-2</v>
      </c>
      <c r="J5158" s="50">
        <f>DAX__2019_2020__33[[#This Row],[Adj Close]]-DAX__2019_2020__33[[#This Row],[Adj Open]]</f>
        <v>0.28486853068418494</v>
      </c>
      <c r="K5158" s="50">
        <v>19267974</v>
      </c>
    </row>
    <row r="5159" spans="1:11" x14ac:dyDescent="0.3">
      <c r="A5159" s="51" t="str">
        <f t="shared" si="85"/>
        <v>DBK.DE</v>
      </c>
      <c r="B5159" s="52" t="s">
        <v>190</v>
      </c>
      <c r="C5159" s="50" t="s">
        <v>14537</v>
      </c>
      <c r="D5159" s="50">
        <f>DAX__2019_2020__33[[#This Row],[Open]]*(DAX__2019_2020__33[[#This Row],[Adj Close]]/DAX__2019_2020__33[[#This Row],[Close]])</f>
        <v>6.1183101173020535</v>
      </c>
      <c r="E5159" s="50" t="s">
        <v>14538</v>
      </c>
      <c r="F5159" s="50" t="s">
        <v>14539</v>
      </c>
      <c r="G5159" s="50" t="s">
        <v>14540</v>
      </c>
      <c r="H5159" s="50" t="s">
        <v>14541</v>
      </c>
      <c r="I5159" s="50">
        <f>(DAX__2019_2020__33[[#This Row],[Adj Close]]-DAX__2019_2020__33[[#This Row],[Adj Open]])/DAX__2019_2020__33[[#This Row],[Adj Open]]</f>
        <v>-1.7920000000000057E-2</v>
      </c>
      <c r="J5159" s="50">
        <f>DAX__2019_2020__33[[#This Row],[Adj Close]]-DAX__2019_2020__33[[#This Row],[Adj Open]]</f>
        <v>-0.10964011730205314</v>
      </c>
      <c r="K5159" s="50">
        <v>12611897</v>
      </c>
    </row>
    <row r="5160" spans="1:11" x14ac:dyDescent="0.3">
      <c r="A5160" s="51" t="str">
        <f t="shared" si="85"/>
        <v>DBK.DE</v>
      </c>
      <c r="B5160" s="52" t="s">
        <v>191</v>
      </c>
      <c r="C5160" s="50" t="s">
        <v>14515</v>
      </c>
      <c r="D5160" s="50">
        <f>DAX__2019_2020__33[[#This Row],[Open]]*(DAX__2019_2020__33[[#This Row],[Adj Close]]/DAX__2019_2020__33[[#This Row],[Close]])</f>
        <v>5.9939863962739173</v>
      </c>
      <c r="E5160" s="50" t="s">
        <v>14542</v>
      </c>
      <c r="F5160" s="50" t="s">
        <v>14543</v>
      </c>
      <c r="G5160" s="50" t="s">
        <v>14544</v>
      </c>
      <c r="H5160" s="50" t="s">
        <v>14545</v>
      </c>
      <c r="I5160" s="50">
        <f>(DAX__2019_2020__33[[#This Row],[Adj Close]]-DAX__2019_2020__33[[#This Row],[Adj Open]])/DAX__2019_2020__33[[#This Row],[Adj Open]]</f>
        <v>-2.6947574718275375E-2</v>
      </c>
      <c r="J5160" s="50">
        <f>DAX__2019_2020__33[[#This Row],[Adj Close]]-DAX__2019_2020__33[[#This Row],[Adj Open]]</f>
        <v>-0.16152339627391754</v>
      </c>
      <c r="K5160" s="50">
        <v>20493968</v>
      </c>
    </row>
    <row r="5161" spans="1:11" x14ac:dyDescent="0.3">
      <c r="A5161" s="51" t="str">
        <f t="shared" si="85"/>
        <v>DBK.DE</v>
      </c>
      <c r="B5161" s="52" t="s">
        <v>192</v>
      </c>
      <c r="C5161" s="50" t="s">
        <v>14546</v>
      </c>
      <c r="D5161" s="50">
        <f>DAX__2019_2020__33[[#This Row],[Open]]*(DAX__2019_2020__33[[#This Row],[Adj Close]]/DAX__2019_2020__33[[#This Row],[Close]])</f>
        <v>5.8559568736171634</v>
      </c>
      <c r="E5161" s="50" t="s">
        <v>14547</v>
      </c>
      <c r="F5161" s="50" t="s">
        <v>14548</v>
      </c>
      <c r="G5161" s="50" t="s">
        <v>14549</v>
      </c>
      <c r="H5161" s="50" t="s">
        <v>14550</v>
      </c>
      <c r="I5161" s="50">
        <f>(DAX__2019_2020__33[[#This Row],[Adj Close]]-DAX__2019_2020__33[[#This Row],[Adj Open]])/DAX__2019_2020__33[[#This Row],[Adj Open]]</f>
        <v>-2.6746907388832167E-3</v>
      </c>
      <c r="J5161" s="50">
        <f>DAX__2019_2020__33[[#This Row],[Adj Close]]-DAX__2019_2020__33[[#This Row],[Adj Open]]</f>
        <v>-1.5662873617163342E-2</v>
      </c>
      <c r="K5161" s="50">
        <v>10758861</v>
      </c>
    </row>
    <row r="5162" spans="1:11" x14ac:dyDescent="0.3">
      <c r="A5162" s="51" t="str">
        <f t="shared" si="85"/>
        <v>DBK.DE</v>
      </c>
      <c r="B5162" s="52" t="s">
        <v>193</v>
      </c>
      <c r="C5162" s="50" t="s">
        <v>14551</v>
      </c>
      <c r="D5162" s="50">
        <f>DAX__2019_2020__33[[#This Row],[Open]]*(DAX__2019_2020__33[[#This Row],[Adj Close]]/DAX__2019_2020__33[[#This Row],[Close]])</f>
        <v>5.8951148061389338</v>
      </c>
      <c r="E5162" s="50" t="s">
        <v>14552</v>
      </c>
      <c r="F5162" s="50" t="s">
        <v>14553</v>
      </c>
      <c r="G5162" s="50" t="s">
        <v>14554</v>
      </c>
      <c r="H5162" s="50" t="s">
        <v>14555</v>
      </c>
      <c r="I5162" s="50">
        <f>(DAX__2019_2020__33[[#This Row],[Adj Close]]-DAX__2019_2020__33[[#This Row],[Adj Open]])/DAX__2019_2020__33[[#This Row],[Adj Open]]</f>
        <v>2.7897708402524025E-2</v>
      </c>
      <c r="J5162" s="50">
        <f>DAX__2019_2020__33[[#This Row],[Adj Close]]-DAX__2019_2020__33[[#This Row],[Adj Open]]</f>
        <v>0.16446019386106592</v>
      </c>
      <c r="K5162" s="50">
        <v>15148569</v>
      </c>
    </row>
    <row r="5163" spans="1:11" x14ac:dyDescent="0.3">
      <c r="A5163" s="51" t="str">
        <f t="shared" si="85"/>
        <v>DBK.DE</v>
      </c>
      <c r="B5163" s="52" t="s">
        <v>194</v>
      </c>
      <c r="C5163" s="50" t="s">
        <v>14556</v>
      </c>
      <c r="D5163" s="50">
        <f>DAX__2019_2020__33[[#This Row],[Open]]*(DAX__2019_2020__33[[#This Row],[Adj Close]]/DAX__2019_2020__33[[#This Row],[Close]])</f>
        <v>5.9714712491846056</v>
      </c>
      <c r="E5163" s="50" t="s">
        <v>14557</v>
      </c>
      <c r="F5163" s="50" t="s">
        <v>14558</v>
      </c>
      <c r="G5163" s="50" t="s">
        <v>14559</v>
      </c>
      <c r="H5163" s="50" t="s">
        <v>14560</v>
      </c>
      <c r="I5163" s="50">
        <f>(DAX__2019_2020__33[[#This Row],[Adj Close]]-DAX__2019_2020__33[[#This Row],[Adj Open]])/DAX__2019_2020__33[[#This Row],[Adj Open]]</f>
        <v>5.2459016393442484E-3</v>
      </c>
      <c r="J5163" s="50">
        <f>DAX__2019_2020__33[[#This Row],[Adj Close]]-DAX__2019_2020__33[[#This Row],[Adj Open]]</f>
        <v>3.1325750815394571E-2</v>
      </c>
      <c r="K5163" s="50">
        <v>13178110</v>
      </c>
    </row>
    <row r="5164" spans="1:11" x14ac:dyDescent="0.3">
      <c r="A5164" s="51" t="str">
        <f t="shared" si="85"/>
        <v>DBK.DE</v>
      </c>
      <c r="B5164" s="52" t="s">
        <v>195</v>
      </c>
      <c r="C5164" s="50" t="s">
        <v>14561</v>
      </c>
      <c r="D5164" s="50">
        <f>DAX__2019_2020__33[[#This Row],[Open]]*(DAX__2019_2020__33[[#This Row],[Adj Close]]/DAX__2019_2020__33[[#This Row],[Close]])</f>
        <v>5.9832183673603154</v>
      </c>
      <c r="E5164" s="50" t="s">
        <v>14562</v>
      </c>
      <c r="F5164" s="50" t="s">
        <v>14563</v>
      </c>
      <c r="G5164" s="50" t="s">
        <v>14564</v>
      </c>
      <c r="H5164" s="50" t="s">
        <v>14565</v>
      </c>
      <c r="I5164" s="50">
        <f>(DAX__2019_2020__33[[#This Row],[Adj Close]]-DAX__2019_2020__33[[#This Row],[Adj Open]])/DAX__2019_2020__33[[#This Row],[Adj Open]]</f>
        <v>-1.4725130890053091E-3</v>
      </c>
      <c r="J5164" s="50">
        <f>DAX__2019_2020__33[[#This Row],[Adj Close]]-DAX__2019_2020__33[[#This Row],[Adj Open]]</f>
        <v>-8.8103673603150412E-3</v>
      </c>
      <c r="K5164" s="50">
        <v>11211179</v>
      </c>
    </row>
    <row r="5165" spans="1:11" x14ac:dyDescent="0.3">
      <c r="A5165" s="51" t="str">
        <f t="shared" si="85"/>
        <v>DBK.DE</v>
      </c>
      <c r="B5165" s="52" t="s">
        <v>196</v>
      </c>
      <c r="C5165" s="50" t="s">
        <v>14566</v>
      </c>
      <c r="D5165" s="50">
        <f>DAX__2019_2020__33[[#This Row],[Open]]*(DAX__2019_2020__33[[#This Row],[Adj Close]]/DAX__2019_2020__33[[#This Row],[Close]])</f>
        <v>5.936229397046624</v>
      </c>
      <c r="E5165" s="50" t="s">
        <v>14567</v>
      </c>
      <c r="F5165" s="50" t="s">
        <v>14568</v>
      </c>
      <c r="G5165" s="50" t="s">
        <v>14569</v>
      </c>
      <c r="H5165" s="50" t="s">
        <v>14570</v>
      </c>
      <c r="I5165" s="50">
        <f>(DAX__2019_2020__33[[#This Row],[Adj Close]]-DAX__2019_2020__33[[#This Row],[Adj Open]])/DAX__2019_2020__33[[#This Row],[Adj Open]]</f>
        <v>-6.1015831134565712E-3</v>
      </c>
      <c r="J5165" s="50">
        <f>DAX__2019_2020__33[[#This Row],[Adj Close]]-DAX__2019_2020__33[[#This Row],[Adj Open]]</f>
        <v>-3.6220397046624164E-2</v>
      </c>
      <c r="K5165" s="50">
        <v>9435131</v>
      </c>
    </row>
    <row r="5166" spans="1:11" x14ac:dyDescent="0.3">
      <c r="A5166" s="51" t="str">
        <f t="shared" si="85"/>
        <v>DBK.DE</v>
      </c>
      <c r="B5166" s="52" t="s">
        <v>197</v>
      </c>
      <c r="C5166" s="50" t="s">
        <v>14571</v>
      </c>
      <c r="D5166" s="50">
        <f>DAX__2019_2020__33[[#This Row],[Open]]*(DAX__2019_2020__33[[#This Row],[Adj Close]]/DAX__2019_2020__33[[#This Row],[Close]])</f>
        <v>5.9822388592240952</v>
      </c>
      <c r="E5166" s="50" t="s">
        <v>14538</v>
      </c>
      <c r="F5166" s="50" t="s">
        <v>14572</v>
      </c>
      <c r="G5166" s="50" t="s">
        <v>14573</v>
      </c>
      <c r="H5166" s="50" t="s">
        <v>14574</v>
      </c>
      <c r="I5166" s="50">
        <f>(DAX__2019_2020__33[[#This Row],[Adj Close]]-DAX__2019_2020__33[[#This Row],[Adj Open]])/DAX__2019_2020__33[[#This Row],[Adj Open]]</f>
        <v>-3.2727867779411138E-4</v>
      </c>
      <c r="J5166" s="50">
        <f>DAX__2019_2020__33[[#This Row],[Adj Close]]-DAX__2019_2020__33[[#This Row],[Adj Open]]</f>
        <v>-1.9578592240954151E-3</v>
      </c>
      <c r="K5166" s="50">
        <v>14933203</v>
      </c>
    </row>
    <row r="5167" spans="1:11" x14ac:dyDescent="0.3">
      <c r="A5167" s="51" t="str">
        <f t="shared" si="85"/>
        <v>DBK.DE</v>
      </c>
      <c r="B5167" s="52" t="s">
        <v>198</v>
      </c>
      <c r="C5167" s="50" t="s">
        <v>14575</v>
      </c>
      <c r="D5167" s="50">
        <f>DAX__2019_2020__33[[#This Row],[Open]]*(DAX__2019_2020__33[[#This Row],[Adj Close]]/DAX__2019_2020__33[[#This Row],[Close]])</f>
        <v>5.9450400671406012</v>
      </c>
      <c r="E5167" s="50" t="s">
        <v>14576</v>
      </c>
      <c r="F5167" s="50" t="s">
        <v>14577</v>
      </c>
      <c r="G5167" s="50" t="s">
        <v>14578</v>
      </c>
      <c r="H5167" s="50" t="s">
        <v>14579</v>
      </c>
      <c r="I5167" s="50">
        <f>(DAX__2019_2020__33[[#This Row],[Adj Close]]-DAX__2019_2020__33[[#This Row],[Adj Open]])/DAX__2019_2020__33[[#This Row],[Adj Open]]</f>
        <v>4.231845875185232E-2</v>
      </c>
      <c r="J5167" s="50">
        <f>DAX__2019_2020__33[[#This Row],[Adj Close]]-DAX__2019_2020__33[[#This Row],[Adj Open]]</f>
        <v>0.25158493285939887</v>
      </c>
      <c r="K5167" s="50">
        <v>22595437</v>
      </c>
    </row>
    <row r="5168" spans="1:11" x14ac:dyDescent="0.3">
      <c r="A5168" s="51" t="str">
        <f t="shared" si="85"/>
        <v>DBK.DE</v>
      </c>
      <c r="B5168" s="52" t="s">
        <v>199</v>
      </c>
      <c r="C5168" s="50" t="s">
        <v>14580</v>
      </c>
      <c r="D5168" s="50">
        <f>DAX__2019_2020__33[[#This Row],[Open]]*(DAX__2019_2020__33[[#This Row],[Adj Close]]/DAX__2019_2020__33[[#This Row],[Close]])</f>
        <v>6.241655664456438</v>
      </c>
      <c r="E5168" s="50" t="s">
        <v>14581</v>
      </c>
      <c r="F5168" s="50" t="s">
        <v>14582</v>
      </c>
      <c r="G5168" s="50" t="s">
        <v>14583</v>
      </c>
      <c r="H5168" s="50" t="s">
        <v>14584</v>
      </c>
      <c r="I5168" s="50">
        <f>(DAX__2019_2020__33[[#This Row],[Adj Close]]-DAX__2019_2020__33[[#This Row],[Adj Open]])/DAX__2019_2020__33[[#This Row],[Adj Open]]</f>
        <v>1.7095357590966153E-2</v>
      </c>
      <c r="J5168" s="50">
        <f>DAX__2019_2020__33[[#This Row],[Adj Close]]-DAX__2019_2020__33[[#This Row],[Adj Open]]</f>
        <v>0.10670333554356226</v>
      </c>
      <c r="K5168" s="50">
        <v>16539310</v>
      </c>
    </row>
    <row r="5169" spans="1:11" x14ac:dyDescent="0.3">
      <c r="A5169" s="51" t="str">
        <f t="shared" si="85"/>
        <v>DBK.DE</v>
      </c>
      <c r="B5169" s="52" t="s">
        <v>200</v>
      </c>
      <c r="C5169" s="50" t="s">
        <v>14500</v>
      </c>
      <c r="D5169" s="50">
        <f>DAX__2019_2020__33[[#This Row],[Open]]*(DAX__2019_2020__33[[#This Row],[Adj Close]]/DAX__2019_2020__33[[#This Row],[Close]])</f>
        <v>6.323884926389109</v>
      </c>
      <c r="E5169" s="50" t="s">
        <v>14585</v>
      </c>
      <c r="F5169" s="50" t="s">
        <v>14586</v>
      </c>
      <c r="G5169" s="50" t="s">
        <v>14587</v>
      </c>
      <c r="H5169" s="50" t="s">
        <v>14588</v>
      </c>
      <c r="I5169" s="50">
        <f>(DAX__2019_2020__33[[#This Row],[Adj Close]]-DAX__2019_2020__33[[#This Row],[Adj Open]])/DAX__2019_2020__33[[#This Row],[Adj Open]]</f>
        <v>-2.2136222910216743E-2</v>
      </c>
      <c r="J5169" s="50">
        <f>DAX__2019_2020__33[[#This Row],[Adj Close]]-DAX__2019_2020__33[[#This Row],[Adj Open]]</f>
        <v>-0.13998692638910892</v>
      </c>
      <c r="K5169" s="50">
        <v>15180593</v>
      </c>
    </row>
    <row r="5170" spans="1:11" x14ac:dyDescent="0.3">
      <c r="A5170" s="51" t="str">
        <f t="shared" si="85"/>
        <v>DBK.DE</v>
      </c>
      <c r="B5170" s="52" t="s">
        <v>201</v>
      </c>
      <c r="C5170" s="50" t="s">
        <v>14589</v>
      </c>
      <c r="D5170" s="50">
        <f>DAX__2019_2020__33[[#This Row],[Open]]*(DAX__2019_2020__33[[#This Row],[Adj Close]]/DAX__2019_2020__33[[#This Row],[Close]])</f>
        <v>6.128100028301886</v>
      </c>
      <c r="E5170" s="50" t="s">
        <v>14590</v>
      </c>
      <c r="F5170" s="50" t="s">
        <v>14591</v>
      </c>
      <c r="G5170" s="50" t="s">
        <v>14592</v>
      </c>
      <c r="H5170" s="50" t="s">
        <v>14593</v>
      </c>
      <c r="I5170" s="50">
        <f>(DAX__2019_2020__33[[#This Row],[Adj Close]]-DAX__2019_2020__33[[#This Row],[Adj Open]])/DAX__2019_2020__33[[#This Row],[Adj Open]]</f>
        <v>1.5974440894568794E-2</v>
      </c>
      <c r="J5170" s="50">
        <f>DAX__2019_2020__33[[#This Row],[Adj Close]]-DAX__2019_2020__33[[#This Row],[Adj Open]]</f>
        <v>9.789297169811384E-2</v>
      </c>
      <c r="K5170" s="50">
        <v>35977617</v>
      </c>
    </row>
    <row r="5171" spans="1:11" x14ac:dyDescent="0.3">
      <c r="A5171" s="51" t="str">
        <f t="shared" si="85"/>
        <v>DBK.DE</v>
      </c>
      <c r="B5171" s="52" t="s">
        <v>202</v>
      </c>
      <c r="C5171" s="50" t="s">
        <v>14594</v>
      </c>
      <c r="D5171" s="50">
        <f>DAX__2019_2020__33[[#This Row],[Open]]*(DAX__2019_2020__33[[#This Row],[Adj Close]]/DAX__2019_2020__33[[#This Row],[Close]])</f>
        <v>6.1907512728432472</v>
      </c>
      <c r="E5171" s="50" t="s">
        <v>14595</v>
      </c>
      <c r="F5171" s="50" t="s">
        <v>14596</v>
      </c>
      <c r="G5171" s="50" t="s">
        <v>14597</v>
      </c>
      <c r="H5171" s="50" t="s">
        <v>14598</v>
      </c>
      <c r="I5171" s="50">
        <f>(DAX__2019_2020__33[[#This Row],[Adj Close]]-DAX__2019_2020__33[[#This Row],[Adj Open]])/DAX__2019_2020__33[[#This Row],[Adj Open]]</f>
        <v>-8.3807716635041253E-3</v>
      </c>
      <c r="J5171" s="50">
        <f>DAX__2019_2020__33[[#This Row],[Adj Close]]-DAX__2019_2020__33[[#This Row],[Adj Open]]</f>
        <v>-5.1883272843246786E-2</v>
      </c>
      <c r="K5171" s="50">
        <v>11776421</v>
      </c>
    </row>
    <row r="5172" spans="1:11" x14ac:dyDescent="0.3">
      <c r="A5172" s="51" t="str">
        <f t="shared" si="85"/>
        <v>DBK.DE</v>
      </c>
      <c r="B5172" s="52" t="s">
        <v>203</v>
      </c>
      <c r="C5172" s="50" t="s">
        <v>14599</v>
      </c>
      <c r="D5172" s="50">
        <f>DAX__2019_2020__33[[#This Row],[Open]]*(DAX__2019_2020__33[[#This Row],[Adj Close]]/DAX__2019_2020__33[[#This Row],[Close]])</f>
        <v>6.1026478274760381</v>
      </c>
      <c r="E5172" s="50" t="s">
        <v>14600</v>
      </c>
      <c r="F5172" s="50" t="s">
        <v>14601</v>
      </c>
      <c r="G5172" s="50" t="s">
        <v>14589</v>
      </c>
      <c r="H5172" s="50" t="s">
        <v>14602</v>
      </c>
      <c r="I5172" s="50">
        <f>(DAX__2019_2020__33[[#This Row],[Adj Close]]-DAX__2019_2020__33[[#This Row],[Adj Open]])/DAX__2019_2020__33[[#This Row],[Adj Open]]</f>
        <v>4.170676932948373E-3</v>
      </c>
      <c r="J5172" s="50">
        <f>DAX__2019_2020__33[[#This Row],[Adj Close]]-DAX__2019_2020__33[[#This Row],[Adj Open]]</f>
        <v>2.5452172523961814E-2</v>
      </c>
      <c r="K5172" s="50">
        <v>7702288</v>
      </c>
    </row>
    <row r="5173" spans="1:11" x14ac:dyDescent="0.3">
      <c r="A5173" s="51" t="str">
        <f t="shared" si="85"/>
        <v>DBK.DE</v>
      </c>
      <c r="B5173" s="52" t="s">
        <v>204</v>
      </c>
      <c r="C5173" s="50" t="s">
        <v>14589</v>
      </c>
      <c r="D5173" s="50">
        <f>DAX__2019_2020__33[[#This Row],[Open]]*(DAX__2019_2020__33[[#This Row],[Adj Close]]/DAX__2019_2020__33[[#This Row],[Close]])</f>
        <v>6.1280997383810405</v>
      </c>
      <c r="E5173" s="50" t="s">
        <v>14603</v>
      </c>
      <c r="F5173" s="50" t="s">
        <v>14604</v>
      </c>
      <c r="G5173" s="50" t="s">
        <v>14603</v>
      </c>
      <c r="H5173" s="50" t="s">
        <v>14605</v>
      </c>
      <c r="I5173" s="50">
        <f>(DAX__2019_2020__33[[#This Row],[Adj Close]]-DAX__2019_2020__33[[#This Row],[Adj Open]])/DAX__2019_2020__33[[#This Row],[Adj Open]]</f>
        <v>3.8019169329073468E-2</v>
      </c>
      <c r="J5173" s="50">
        <f>DAX__2019_2020__33[[#This Row],[Adj Close]]-DAX__2019_2020__33[[#This Row],[Adj Open]]</f>
        <v>0.2329852616189596</v>
      </c>
      <c r="K5173" s="50">
        <v>16490141</v>
      </c>
    </row>
    <row r="5174" spans="1:11" x14ac:dyDescent="0.3">
      <c r="A5174" s="51" t="str">
        <f t="shared" si="85"/>
        <v>DBK.DE</v>
      </c>
      <c r="B5174" s="52" t="s">
        <v>205</v>
      </c>
      <c r="C5174" s="50" t="s">
        <v>14603</v>
      </c>
      <c r="D5174" s="50">
        <f>DAX__2019_2020__33[[#This Row],[Open]]*(DAX__2019_2020__33[[#This Row],[Adj Close]]/DAX__2019_2020__33[[#This Row],[Close]])</f>
        <v>6.3610845059433094</v>
      </c>
      <c r="E5174" s="50" t="s">
        <v>14606</v>
      </c>
      <c r="F5174" s="50" t="s">
        <v>14583</v>
      </c>
      <c r="G5174" s="50" t="s">
        <v>14607</v>
      </c>
      <c r="H5174" s="50" t="s">
        <v>14608</v>
      </c>
      <c r="I5174" s="50">
        <f>(DAX__2019_2020__33[[#This Row],[Adj Close]]-DAX__2019_2020__33[[#This Row],[Adj Open]])/DAX__2019_2020__33[[#This Row],[Adj Open]]</f>
        <v>9.8491843644198888E-3</v>
      </c>
      <c r="J5174" s="50">
        <f>DAX__2019_2020__33[[#This Row],[Adj Close]]-DAX__2019_2020__33[[#This Row],[Adj Open]]</f>
        <v>6.265149405669046E-2</v>
      </c>
      <c r="K5174" s="50">
        <v>13127983</v>
      </c>
    </row>
    <row r="5175" spans="1:11" x14ac:dyDescent="0.3">
      <c r="A5175" s="51" t="str">
        <f t="shared" si="85"/>
        <v>DBK.DE</v>
      </c>
      <c r="B5175" s="52" t="s">
        <v>206</v>
      </c>
      <c r="C5175" s="50" t="s">
        <v>14609</v>
      </c>
      <c r="D5175" s="50">
        <f>DAX__2019_2020__33[[#This Row],[Open]]*(DAX__2019_2020__33[[#This Row],[Adj Close]]/DAX__2019_2020__33[[#This Row],[Close]])</f>
        <v>6.6782580451327433</v>
      </c>
      <c r="E5175" s="50" t="s">
        <v>14453</v>
      </c>
      <c r="F5175" s="50" t="s">
        <v>14610</v>
      </c>
      <c r="G5175" s="50" t="s">
        <v>14611</v>
      </c>
      <c r="H5175" s="50" t="s">
        <v>14612</v>
      </c>
      <c r="I5175" s="50">
        <f>(DAX__2019_2020__33[[#This Row],[Adj Close]]-DAX__2019_2020__33[[#This Row],[Adj Open]])/DAX__2019_2020__33[[#This Row],[Adj Open]]</f>
        <v>-6.1565523306948066E-3</v>
      </c>
      <c r="J5175" s="50">
        <f>DAX__2019_2020__33[[#This Row],[Adj Close]]-DAX__2019_2020__33[[#This Row],[Adj Open]]</f>
        <v>-4.1115045132743333E-2</v>
      </c>
      <c r="K5175" s="50">
        <v>20720159</v>
      </c>
    </row>
    <row r="5176" spans="1:11" x14ac:dyDescent="0.3">
      <c r="A5176" s="51" t="str">
        <f t="shared" si="85"/>
        <v>DBK.DE</v>
      </c>
      <c r="B5176" s="52" t="s">
        <v>207</v>
      </c>
      <c r="C5176" s="50" t="s">
        <v>14613</v>
      </c>
      <c r="D5176" s="50">
        <f>DAX__2019_2020__33[[#This Row],[Open]]*(DAX__2019_2020__33[[#This Row],[Adj Close]]/DAX__2019_2020__33[[#This Row],[Close]])</f>
        <v>6.7761512568467799</v>
      </c>
      <c r="E5176" s="50" t="s">
        <v>14452</v>
      </c>
      <c r="F5176" s="50" t="s">
        <v>14479</v>
      </c>
      <c r="G5176" s="50" t="s">
        <v>14614</v>
      </c>
      <c r="H5176" s="50" t="s">
        <v>14615</v>
      </c>
      <c r="I5176" s="50">
        <f>(DAX__2019_2020__33[[#This Row],[Adj Close]]-DAX__2019_2020__33[[#This Row],[Adj Open]])/DAX__2019_2020__33[[#This Row],[Adj Open]]</f>
        <v>-2.4125975151690279E-2</v>
      </c>
      <c r="J5176" s="50">
        <f>DAX__2019_2020__33[[#This Row],[Adj Close]]-DAX__2019_2020__33[[#This Row],[Adj Open]]</f>
        <v>-0.16348125684678028</v>
      </c>
      <c r="K5176" s="50">
        <v>16622014</v>
      </c>
    </row>
    <row r="5177" spans="1:11" x14ac:dyDescent="0.3">
      <c r="A5177" s="51" t="str">
        <f t="shared" si="85"/>
        <v>DBK.DE</v>
      </c>
      <c r="B5177" s="52" t="s">
        <v>208</v>
      </c>
      <c r="C5177" s="50" t="s">
        <v>14611</v>
      </c>
      <c r="D5177" s="50">
        <f>DAX__2019_2020__33[[#This Row],[Open]]*(DAX__2019_2020__33[[#This Row],[Adj Close]]/DAX__2019_2020__33[[#This Row],[Close]])</f>
        <v>6.637143030213271</v>
      </c>
      <c r="E5177" s="50" t="s">
        <v>14616</v>
      </c>
      <c r="F5177" s="50" t="s">
        <v>14617</v>
      </c>
      <c r="G5177" s="50" t="s">
        <v>14618</v>
      </c>
      <c r="H5177" s="50" t="s">
        <v>14619</v>
      </c>
      <c r="I5177" s="50">
        <f>(DAX__2019_2020__33[[#This Row],[Adj Close]]-DAX__2019_2020__33[[#This Row],[Adj Open]])/DAX__2019_2020__33[[#This Row],[Adj Open]]</f>
        <v>-4.1297935103245687E-3</v>
      </c>
      <c r="J5177" s="50">
        <f>DAX__2019_2020__33[[#This Row],[Adj Close]]-DAX__2019_2020__33[[#This Row],[Adj Open]]</f>
        <v>-2.7410030213270709E-2</v>
      </c>
      <c r="K5177" s="50">
        <v>9552750</v>
      </c>
    </row>
    <row r="5178" spans="1:11" x14ac:dyDescent="0.3">
      <c r="A5178" s="51" t="str">
        <f t="shared" si="85"/>
        <v>DBK.DE</v>
      </c>
      <c r="B5178" s="52" t="s">
        <v>209</v>
      </c>
      <c r="C5178" s="50" t="s">
        <v>14487</v>
      </c>
      <c r="D5178" s="50">
        <f>DAX__2019_2020__33[[#This Row],[Open]]*(DAX__2019_2020__33[[#This Row],[Adj Close]]/DAX__2019_2020__33[[#This Row],[Close]])</f>
        <v>6.5686185963646855</v>
      </c>
      <c r="E5178" s="50" t="s">
        <v>14620</v>
      </c>
      <c r="F5178" s="50" t="s">
        <v>14621</v>
      </c>
      <c r="G5178" s="50" t="s">
        <v>14622</v>
      </c>
      <c r="H5178" s="50" t="s">
        <v>14623</v>
      </c>
      <c r="I5178" s="50">
        <f>(DAX__2019_2020__33[[#This Row],[Adj Close]]-DAX__2019_2020__33[[#This Row],[Adj Open]])/DAX__2019_2020__33[[#This Row],[Adj Open]]</f>
        <v>3.3084947839046239E-2</v>
      </c>
      <c r="J5178" s="50">
        <f>DAX__2019_2020__33[[#This Row],[Adj Close]]-DAX__2019_2020__33[[#This Row],[Adj Open]]</f>
        <v>0.21732240363531474</v>
      </c>
      <c r="K5178" s="50">
        <v>15423271</v>
      </c>
    </row>
    <row r="5179" spans="1:11" x14ac:dyDescent="0.3">
      <c r="A5179" s="51" t="str">
        <f t="shared" si="85"/>
        <v>DBK.DE</v>
      </c>
      <c r="B5179" s="52" t="s">
        <v>210</v>
      </c>
      <c r="C5179" s="50" t="s">
        <v>14624</v>
      </c>
      <c r="D5179" s="50">
        <f>DAX__2019_2020__33[[#This Row],[Open]]*(DAX__2019_2020__33[[#This Row],[Adj Close]]/DAX__2019_2020__33[[#This Row],[Close]])</f>
        <v>6.7506984632962013</v>
      </c>
      <c r="E5179" s="50" t="s">
        <v>14625</v>
      </c>
      <c r="F5179" s="50" t="s">
        <v>14453</v>
      </c>
      <c r="G5179" s="50" t="s">
        <v>14626</v>
      </c>
      <c r="H5179" s="50" t="s">
        <v>14627</v>
      </c>
      <c r="I5179" s="50">
        <f>(DAX__2019_2020__33[[#This Row],[Adj Close]]-DAX__2019_2020__33[[#This Row],[Adj Open]])/DAX__2019_2020__33[[#This Row],[Adj Open]]</f>
        <v>1.537122969837588E-2</v>
      </c>
      <c r="J5179" s="50">
        <f>DAX__2019_2020__33[[#This Row],[Adj Close]]-DAX__2019_2020__33[[#This Row],[Adj Open]]</f>
        <v>0.10376653670379898</v>
      </c>
      <c r="K5179" s="50">
        <v>11164634</v>
      </c>
    </row>
    <row r="5180" spans="1:11" x14ac:dyDescent="0.3">
      <c r="A5180" s="51" t="str">
        <f t="shared" ref="A5180:A5243" si="86">"DBK.DE"</f>
        <v>DBK.DE</v>
      </c>
      <c r="B5180" s="52" t="s">
        <v>211</v>
      </c>
      <c r="C5180" s="50" t="s">
        <v>14452</v>
      </c>
      <c r="D5180" s="50">
        <f>DAX__2019_2020__33[[#This Row],[Open]]*(DAX__2019_2020__33[[#This Row],[Adj Close]]/DAX__2019_2020__33[[#This Row],[Close]])</f>
        <v>6.8720859094076649</v>
      </c>
      <c r="E5180" s="50" t="s">
        <v>14628</v>
      </c>
      <c r="F5180" s="50" t="s">
        <v>14629</v>
      </c>
      <c r="G5180" s="50" t="s">
        <v>14630</v>
      </c>
      <c r="H5180" s="50" t="s">
        <v>14631</v>
      </c>
      <c r="I5180" s="50">
        <f>(DAX__2019_2020__33[[#This Row],[Adj Close]]-DAX__2019_2020__33[[#This Row],[Adj Open]])/DAX__2019_2020__33[[#This Row],[Adj Open]]</f>
        <v>2.2079772079772124E-2</v>
      </c>
      <c r="J5180" s="50">
        <f>DAX__2019_2020__33[[#This Row],[Adj Close]]-DAX__2019_2020__33[[#This Row],[Adj Open]]</f>
        <v>0.15173409059233478</v>
      </c>
      <c r="K5180" s="50">
        <v>23078301</v>
      </c>
    </row>
    <row r="5181" spans="1:11" x14ac:dyDescent="0.3">
      <c r="A5181" s="51" t="str">
        <f t="shared" si="86"/>
        <v>DBK.DE</v>
      </c>
      <c r="B5181" s="52" t="s">
        <v>212</v>
      </c>
      <c r="C5181" s="50" t="s">
        <v>14632</v>
      </c>
      <c r="D5181" s="50">
        <f>DAX__2019_2020__33[[#This Row],[Open]]*(DAX__2019_2020__33[[#This Row],[Adj Close]]/DAX__2019_2020__33[[#This Row],[Close]])</f>
        <v>7.2646375184148493</v>
      </c>
      <c r="E5181" s="50" t="s">
        <v>14633</v>
      </c>
      <c r="F5181" s="50" t="s">
        <v>14634</v>
      </c>
      <c r="G5181" s="50" t="s">
        <v>14458</v>
      </c>
      <c r="H5181" s="50" t="s">
        <v>14635</v>
      </c>
      <c r="I5181" s="50">
        <f>(DAX__2019_2020__33[[#This Row],[Adj Close]]-DAX__2019_2020__33[[#This Row],[Adj Open]])/DAX__2019_2020__33[[#This Row],[Adj Open]]</f>
        <v>-8.5298477294165204E-2</v>
      </c>
      <c r="J5181" s="50">
        <f>DAX__2019_2020__33[[#This Row],[Adj Close]]-DAX__2019_2020__33[[#This Row],[Adj Open]]</f>
        <v>-0.61966251841484965</v>
      </c>
      <c r="K5181" s="50">
        <v>42539812</v>
      </c>
    </row>
    <row r="5182" spans="1:11" x14ac:dyDescent="0.3">
      <c r="A5182" s="51" t="str">
        <f t="shared" si="86"/>
        <v>DBK.DE</v>
      </c>
      <c r="B5182" s="52" t="s">
        <v>213</v>
      </c>
      <c r="C5182" s="50" t="s">
        <v>14636</v>
      </c>
      <c r="D5182" s="50">
        <f>DAX__2019_2020__33[[#This Row],[Open]]*(DAX__2019_2020__33[[#This Row],[Adj Close]]/DAX__2019_2020__33[[#This Row],[Close]])</f>
        <v>6.5108617429669486</v>
      </c>
      <c r="E5182" s="50" t="s">
        <v>14637</v>
      </c>
      <c r="F5182" s="50" t="s">
        <v>14638</v>
      </c>
      <c r="G5182" s="50" t="s">
        <v>14639</v>
      </c>
      <c r="H5182" s="50" t="s">
        <v>14640</v>
      </c>
      <c r="I5182" s="50">
        <f>(DAX__2019_2020__33[[#This Row],[Adj Close]]-DAX__2019_2020__33[[#This Row],[Adj Open]])/DAX__2019_2020__33[[#This Row],[Adj Open]]</f>
        <v>-2.1951586227635017E-2</v>
      </c>
      <c r="J5182" s="50">
        <f>DAX__2019_2020__33[[#This Row],[Adj Close]]-DAX__2019_2020__33[[#This Row],[Adj Open]]</f>
        <v>-0.14292374296694899</v>
      </c>
      <c r="K5182" s="50">
        <v>27256417</v>
      </c>
    </row>
    <row r="5183" spans="1:11" x14ac:dyDescent="0.3">
      <c r="A5183" s="51" t="str">
        <f t="shared" si="86"/>
        <v>DBK.DE</v>
      </c>
      <c r="B5183" s="52" t="s">
        <v>214</v>
      </c>
      <c r="C5183" s="50" t="s">
        <v>14641</v>
      </c>
      <c r="D5183" s="50">
        <f>DAX__2019_2020__33[[#This Row],[Open]]*(DAX__2019_2020__33[[#This Row],[Adj Close]]/DAX__2019_2020__33[[#This Row],[Close]])</f>
        <v>6.3630431087289434</v>
      </c>
      <c r="E5183" s="50" t="s">
        <v>14642</v>
      </c>
      <c r="F5183" s="50" t="s">
        <v>14643</v>
      </c>
      <c r="G5183" s="50" t="s">
        <v>14644</v>
      </c>
      <c r="H5183" s="50" t="s">
        <v>14645</v>
      </c>
      <c r="I5183" s="50">
        <f>(DAX__2019_2020__33[[#This Row],[Adj Close]]-DAX__2019_2020__33[[#This Row],[Adj Open]])/DAX__2019_2020__33[[#This Row],[Adj Open]]</f>
        <v>4.6153846153846149E-3</v>
      </c>
      <c r="J5183" s="50">
        <f>DAX__2019_2020__33[[#This Row],[Adj Close]]-DAX__2019_2020__33[[#This Row],[Adj Open]]</f>
        <v>2.9367891271056656E-2</v>
      </c>
      <c r="K5183" s="50">
        <v>18834168</v>
      </c>
    </row>
    <row r="5184" spans="1:11" x14ac:dyDescent="0.3">
      <c r="A5184" s="51" t="str">
        <f t="shared" si="86"/>
        <v>DBK.DE</v>
      </c>
      <c r="B5184" s="52" t="s">
        <v>215</v>
      </c>
      <c r="C5184" s="50" t="s">
        <v>14646</v>
      </c>
      <c r="D5184" s="50">
        <f>DAX__2019_2020__33[[#This Row],[Open]]*(DAX__2019_2020__33[[#This Row],[Adj Close]]/DAX__2019_2020__33[[#This Row],[Close]])</f>
        <v>6.3640223222576244</v>
      </c>
      <c r="E5184" s="50" t="s">
        <v>14647</v>
      </c>
      <c r="F5184" s="50" t="s">
        <v>14648</v>
      </c>
      <c r="G5184" s="50" t="s">
        <v>14649</v>
      </c>
      <c r="H5184" s="50" t="s">
        <v>14650</v>
      </c>
      <c r="I5184" s="50">
        <f>(DAX__2019_2020__33[[#This Row],[Adj Close]]-DAX__2019_2020__33[[#This Row],[Adj Open]])/DAX__2019_2020__33[[#This Row],[Adj Open]]</f>
        <v>1.3844023996308167E-2</v>
      </c>
      <c r="J5184" s="50">
        <f>DAX__2019_2020__33[[#This Row],[Adj Close]]-DAX__2019_2020__33[[#This Row],[Adj Open]]</f>
        <v>8.8103677742375375E-2</v>
      </c>
      <c r="K5184" s="50">
        <v>13666399</v>
      </c>
    </row>
    <row r="5185" spans="1:11" x14ac:dyDescent="0.3">
      <c r="A5185" s="51" t="str">
        <f t="shared" si="86"/>
        <v>DBK.DE</v>
      </c>
      <c r="B5185" s="52" t="s">
        <v>216</v>
      </c>
      <c r="C5185" s="50" t="s">
        <v>14484</v>
      </c>
      <c r="D5185" s="50">
        <f>DAX__2019_2020__33[[#This Row],[Open]]*(DAX__2019_2020__33[[#This Row],[Adj Close]]/DAX__2019_2020__33[[#This Row],[Close]])</f>
        <v>6.5098824526346943</v>
      </c>
      <c r="E5185" s="50" t="s">
        <v>14651</v>
      </c>
      <c r="F5185" s="50" t="s">
        <v>14484</v>
      </c>
      <c r="G5185" s="50" t="s">
        <v>14652</v>
      </c>
      <c r="H5185" s="50" t="s">
        <v>14653</v>
      </c>
      <c r="I5185" s="50">
        <f>(DAX__2019_2020__33[[#This Row],[Adj Close]]-DAX__2019_2020__33[[#This Row],[Adj Open]])/DAX__2019_2020__33[[#This Row],[Adj Open]]</f>
        <v>1.5939849624060216E-2</v>
      </c>
      <c r="J5185" s="50">
        <f>DAX__2019_2020__33[[#This Row],[Adj Close]]-DAX__2019_2020__33[[#This Row],[Adj Open]]</f>
        <v>0.10376654736530533</v>
      </c>
      <c r="K5185" s="50">
        <v>15728871</v>
      </c>
    </row>
    <row r="5186" spans="1:11" x14ac:dyDescent="0.3">
      <c r="A5186" s="51" t="str">
        <f t="shared" si="86"/>
        <v>DBK.DE</v>
      </c>
      <c r="B5186" s="52" t="s">
        <v>217</v>
      </c>
      <c r="C5186" s="50" t="s">
        <v>14654</v>
      </c>
      <c r="D5186" s="50">
        <f>DAX__2019_2020__33[[#This Row],[Open]]*(DAX__2019_2020__33[[#This Row],[Adj Close]]/DAX__2019_2020__33[[#This Row],[Close]])</f>
        <v>6.6508483970951344</v>
      </c>
      <c r="E5186" s="50" t="s">
        <v>14655</v>
      </c>
      <c r="F5186" s="50" t="s">
        <v>14656</v>
      </c>
      <c r="G5186" s="50" t="s">
        <v>14657</v>
      </c>
      <c r="H5186" s="50" t="s">
        <v>14658</v>
      </c>
      <c r="I5186" s="50">
        <f>(DAX__2019_2020__33[[#This Row],[Adj Close]]-DAX__2019_2020__33[[#This Row],[Adj Open]])/DAX__2019_2020__33[[#This Row],[Adj Open]]</f>
        <v>1.3394171327642077E-2</v>
      </c>
      <c r="J5186" s="50">
        <f>DAX__2019_2020__33[[#This Row],[Adj Close]]-DAX__2019_2020__33[[#This Row],[Adj Open]]</f>
        <v>8.9082602904865915E-2</v>
      </c>
      <c r="K5186" s="50">
        <v>14709427</v>
      </c>
    </row>
    <row r="5187" spans="1:11" x14ac:dyDescent="0.3">
      <c r="A5187" s="51" t="str">
        <f t="shared" si="86"/>
        <v>DBK.DE</v>
      </c>
      <c r="B5187" s="52" t="s">
        <v>218</v>
      </c>
      <c r="C5187" s="50" t="s">
        <v>14659</v>
      </c>
      <c r="D5187" s="50">
        <f>DAX__2019_2020__33[[#This Row],[Open]]*(DAX__2019_2020__33[[#This Row],[Adj Close]]/DAX__2019_2020__33[[#This Row],[Close]])</f>
        <v>6.7369932036753442</v>
      </c>
      <c r="E5187" s="50" t="s">
        <v>14328</v>
      </c>
      <c r="F5187" s="50" t="s">
        <v>14659</v>
      </c>
      <c r="G5187" s="50" t="s">
        <v>14660</v>
      </c>
      <c r="H5187" s="50" t="s">
        <v>14661</v>
      </c>
      <c r="I5187" s="50">
        <f>(DAX__2019_2020__33[[#This Row],[Adj Close]]-DAX__2019_2020__33[[#This Row],[Adj Open]])/DAX__2019_2020__33[[#This Row],[Adj Open]]</f>
        <v>4.3737285672769619E-2</v>
      </c>
      <c r="J5187" s="50">
        <f>DAX__2019_2020__33[[#This Row],[Adj Close]]-DAX__2019_2020__33[[#This Row],[Adj Open]]</f>
        <v>0.29465779632465594</v>
      </c>
      <c r="K5187" s="50">
        <v>18335212</v>
      </c>
    </row>
    <row r="5188" spans="1:11" x14ac:dyDescent="0.3">
      <c r="A5188" s="51" t="str">
        <f t="shared" si="86"/>
        <v>DBK.DE</v>
      </c>
      <c r="B5188" s="52" t="s">
        <v>219</v>
      </c>
      <c r="C5188" s="50" t="s">
        <v>14105</v>
      </c>
      <c r="D5188" s="50">
        <f>DAX__2019_2020__33[[#This Row],[Open]]*(DAX__2019_2020__33[[#This Row],[Adj Close]]/DAX__2019_2020__33[[#This Row],[Close]])</f>
        <v>6.9993462778094706</v>
      </c>
      <c r="E5188" s="50" t="s">
        <v>14662</v>
      </c>
      <c r="F5188" s="50" t="s">
        <v>14663</v>
      </c>
      <c r="G5188" s="50" t="s">
        <v>14663</v>
      </c>
      <c r="H5188" s="50" t="s">
        <v>14664</v>
      </c>
      <c r="I5188" s="50">
        <f>(DAX__2019_2020__33[[#This Row],[Adj Close]]-DAX__2019_2020__33[[#This Row],[Adj Open]])/DAX__2019_2020__33[[#This Row],[Adj Open]]</f>
        <v>-1.930069930069948E-2</v>
      </c>
      <c r="J5188" s="50">
        <f>DAX__2019_2020__33[[#This Row],[Adj Close]]-DAX__2019_2020__33[[#This Row],[Adj Open]]</f>
        <v>-0.13509227780947075</v>
      </c>
      <c r="K5188" s="50">
        <v>13592958</v>
      </c>
    </row>
    <row r="5189" spans="1:11" x14ac:dyDescent="0.3">
      <c r="A5189" s="51" t="str">
        <f t="shared" si="86"/>
        <v>DBK.DE</v>
      </c>
      <c r="B5189" s="52" t="s">
        <v>220</v>
      </c>
      <c r="C5189" s="50" t="s">
        <v>14665</v>
      </c>
      <c r="D5189" s="50">
        <f>DAX__2019_2020__33[[#This Row],[Open]]*(DAX__2019_2020__33[[#This Row],[Adj Close]]/DAX__2019_2020__33[[#This Row],[Close]])</f>
        <v>6.8035609001003294</v>
      </c>
      <c r="E5189" s="50" t="s">
        <v>14666</v>
      </c>
      <c r="F5189" s="50" t="s">
        <v>14471</v>
      </c>
      <c r="G5189" s="50" t="s">
        <v>14667</v>
      </c>
      <c r="H5189" s="50" t="s">
        <v>14668</v>
      </c>
      <c r="I5189" s="50">
        <f>(DAX__2019_2020__33[[#This Row],[Adj Close]]-DAX__2019_2020__33[[#This Row],[Adj Open]])/DAX__2019_2020__33[[#This Row],[Adj Open]]</f>
        <v>3.8848920863309446E-3</v>
      </c>
      <c r="J5189" s="50">
        <f>DAX__2019_2020__33[[#This Row],[Adj Close]]-DAX__2019_2020__33[[#This Row],[Adj Open]]</f>
        <v>2.6431099899670407E-2</v>
      </c>
      <c r="K5189" s="50">
        <v>12585616</v>
      </c>
    </row>
    <row r="5190" spans="1:11" x14ac:dyDescent="0.3">
      <c r="A5190" s="51" t="str">
        <f t="shared" si="86"/>
        <v>DBK.DE</v>
      </c>
      <c r="B5190" s="52" t="s">
        <v>221</v>
      </c>
      <c r="C5190" s="50" t="s">
        <v>14669</v>
      </c>
      <c r="D5190" s="50">
        <f>DAX__2019_2020__33[[#This Row],[Open]]*(DAX__2019_2020__33[[#This Row],[Adj Close]]/DAX__2019_2020__33[[#This Row],[Close]])</f>
        <v>6.9102643200348179</v>
      </c>
      <c r="E5190" s="50" t="s">
        <v>14670</v>
      </c>
      <c r="F5190" s="50" t="s">
        <v>14470</v>
      </c>
      <c r="G5190" s="50" t="s">
        <v>14671</v>
      </c>
      <c r="H5190" s="50" t="s">
        <v>14672</v>
      </c>
      <c r="I5190" s="50">
        <f>(DAX__2019_2020__33[[#This Row],[Adj Close]]-DAX__2019_2020__33[[#This Row],[Adj Open]])/DAX__2019_2020__33[[#This Row],[Adj Open]]</f>
        <v>-2.3516078764697579E-2</v>
      </c>
      <c r="J5190" s="50">
        <f>DAX__2019_2020__33[[#This Row],[Adj Close]]-DAX__2019_2020__33[[#This Row],[Adj Open]]</f>
        <v>-0.16250232003481813</v>
      </c>
      <c r="K5190" s="50">
        <v>13992470</v>
      </c>
    </row>
    <row r="5191" spans="1:11" x14ac:dyDescent="0.3">
      <c r="A5191" s="51" t="str">
        <f t="shared" si="86"/>
        <v>DBK.DE</v>
      </c>
      <c r="B5191" s="52" t="s">
        <v>222</v>
      </c>
      <c r="C5191" s="50" t="s">
        <v>14673</v>
      </c>
      <c r="D5191" s="50">
        <f>DAX__2019_2020__33[[#This Row],[Open]]*(DAX__2019_2020__33[[#This Row],[Adj Close]]/DAX__2019_2020__33[[#This Row],[Close]])</f>
        <v>6.7546147581227443</v>
      </c>
      <c r="E5191" s="50" t="s">
        <v>14674</v>
      </c>
      <c r="F5191" s="50" t="s">
        <v>14675</v>
      </c>
      <c r="G5191" s="50" t="s">
        <v>14676</v>
      </c>
      <c r="H5191" s="50" t="s">
        <v>14677</v>
      </c>
      <c r="I5191" s="50">
        <f>(DAX__2019_2020__33[[#This Row],[Adj Close]]-DAX__2019_2020__33[[#This Row],[Adj Open]])/DAX__2019_2020__33[[#This Row],[Adj Open]]</f>
        <v>3.623188405796984E-3</v>
      </c>
      <c r="J5191" s="50">
        <f>DAX__2019_2020__33[[#This Row],[Adj Close]]-DAX__2019_2020__33[[#This Row],[Adj Open]]</f>
        <v>2.4473241877255525E-2</v>
      </c>
      <c r="K5191" s="50">
        <v>9261556</v>
      </c>
    </row>
    <row r="5192" spans="1:11" x14ac:dyDescent="0.3">
      <c r="A5192" s="51" t="str">
        <f t="shared" si="86"/>
        <v>DBK.DE</v>
      </c>
      <c r="B5192" s="52" t="s">
        <v>223</v>
      </c>
      <c r="C5192" s="50" t="s">
        <v>14678</v>
      </c>
      <c r="D5192" s="50">
        <f>DAX__2019_2020__33[[#This Row],[Open]]*(DAX__2019_2020__33[[#This Row],[Adj Close]]/DAX__2019_2020__33[[#This Row],[Close]])</f>
        <v>6.8525074292122232</v>
      </c>
      <c r="E5192" s="50" t="s">
        <v>14679</v>
      </c>
      <c r="F5192" s="50" t="s">
        <v>14680</v>
      </c>
      <c r="G5192" s="50" t="s">
        <v>14329</v>
      </c>
      <c r="H5192" s="50" t="s">
        <v>14681</v>
      </c>
      <c r="I5192" s="50">
        <f>(DAX__2019_2020__33[[#This Row],[Adj Close]]-DAX__2019_2020__33[[#This Row],[Adj Open]])/DAX__2019_2020__33[[#This Row],[Adj Open]]</f>
        <v>1.9142857142857166E-2</v>
      </c>
      <c r="J5192" s="50">
        <f>DAX__2019_2020__33[[#This Row],[Adj Close]]-DAX__2019_2020__33[[#This Row],[Adj Open]]</f>
        <v>0.131176570787777</v>
      </c>
      <c r="K5192" s="50">
        <v>12493082</v>
      </c>
    </row>
    <row r="5193" spans="1:11" x14ac:dyDescent="0.3">
      <c r="A5193" s="51" t="str">
        <f t="shared" si="86"/>
        <v>DBK.DE</v>
      </c>
      <c r="B5193" s="52" t="s">
        <v>224</v>
      </c>
      <c r="C5193" s="50" t="s">
        <v>14682</v>
      </c>
      <c r="D5193" s="50">
        <f>DAX__2019_2020__33[[#This Row],[Open]]*(DAX__2019_2020__33[[#This Row],[Adj Close]]/DAX__2019_2020__33[[#This Row],[Close]])</f>
        <v>6.7830031398171959</v>
      </c>
      <c r="E5193" s="50" t="s">
        <v>14626</v>
      </c>
      <c r="F5193" s="50" t="s">
        <v>14683</v>
      </c>
      <c r="G5193" s="50" t="s">
        <v>14626</v>
      </c>
      <c r="H5193" s="50" t="s">
        <v>14627</v>
      </c>
      <c r="I5193" s="50">
        <f>(DAX__2019_2020__33[[#This Row],[Adj Close]]-DAX__2019_2020__33[[#This Row],[Adj Open]])/DAX__2019_2020__33[[#This Row],[Adj Open]]</f>
        <v>1.0535430798094873E-2</v>
      </c>
      <c r="J5193" s="50">
        <f>DAX__2019_2020__33[[#This Row],[Adj Close]]-DAX__2019_2020__33[[#This Row],[Adj Open]]</f>
        <v>7.1461860182804315E-2</v>
      </c>
      <c r="K5193" s="50">
        <v>25004151</v>
      </c>
    </row>
    <row r="5194" spans="1:11" x14ac:dyDescent="0.3">
      <c r="A5194" s="51" t="str">
        <f t="shared" si="86"/>
        <v>DBK.DE</v>
      </c>
      <c r="B5194" s="52" t="s">
        <v>225</v>
      </c>
      <c r="C5194" s="50" t="s">
        <v>14684</v>
      </c>
      <c r="D5194" s="50">
        <f>DAX__2019_2020__33[[#This Row],[Open]]*(DAX__2019_2020__33[[#This Row],[Adj Close]]/DAX__2019_2020__33[[#This Row],[Close]])</f>
        <v>6.8818744977490152</v>
      </c>
      <c r="E5194" s="50" t="s">
        <v>14203</v>
      </c>
      <c r="F5194" s="50" t="s">
        <v>14665</v>
      </c>
      <c r="G5194" s="50" t="s">
        <v>14685</v>
      </c>
      <c r="H5194" s="50" t="s">
        <v>14686</v>
      </c>
      <c r="I5194" s="50">
        <f>(DAX__2019_2020__33[[#This Row],[Adj Close]]-DAX__2019_2020__33[[#This Row],[Adj Open]])/DAX__2019_2020__33[[#This Row],[Adj Open]]</f>
        <v>1.1095305832147885E-2</v>
      </c>
      <c r="J5194" s="50">
        <f>DAX__2019_2020__33[[#This Row],[Adj Close]]-DAX__2019_2020__33[[#This Row],[Adj Open]]</f>
        <v>7.6356502250984448E-2</v>
      </c>
      <c r="K5194" s="50">
        <v>29656342</v>
      </c>
    </row>
    <row r="5195" spans="1:11" x14ac:dyDescent="0.3">
      <c r="A5195" s="51" t="str">
        <f t="shared" si="86"/>
        <v>DBK.DE</v>
      </c>
      <c r="B5195" s="52" t="s">
        <v>226</v>
      </c>
      <c r="C5195" s="50" t="s">
        <v>14687</v>
      </c>
      <c r="D5195" s="50">
        <f>DAX__2019_2020__33[[#This Row],[Open]]*(DAX__2019_2020__33[[#This Row],[Adj Close]]/DAX__2019_2020__33[[#This Row],[Close]])</f>
        <v>6.9034117848314605</v>
      </c>
      <c r="E5195" s="50" t="s">
        <v>14688</v>
      </c>
      <c r="F5195" s="50" t="s">
        <v>14689</v>
      </c>
      <c r="G5195" s="50" t="s">
        <v>14690</v>
      </c>
      <c r="H5195" s="50" t="s">
        <v>14691</v>
      </c>
      <c r="I5195" s="50">
        <f>(DAX__2019_2020__33[[#This Row],[Adj Close]]-DAX__2019_2020__33[[#This Row],[Adj Open]])/DAX__2019_2020__33[[#This Row],[Adj Open]]</f>
        <v>9.6426545660806308E-3</v>
      </c>
      <c r="J5195" s="50">
        <f>DAX__2019_2020__33[[#This Row],[Adj Close]]-DAX__2019_2020__33[[#This Row],[Adj Open]]</f>
        <v>6.6567215168539917E-2</v>
      </c>
      <c r="K5195" s="50">
        <v>15172160</v>
      </c>
    </row>
    <row r="5196" spans="1:11" x14ac:dyDescent="0.3">
      <c r="A5196" s="51" t="str">
        <f t="shared" si="86"/>
        <v>DBK.DE</v>
      </c>
      <c r="B5196" s="52" t="s">
        <v>227</v>
      </c>
      <c r="C5196" s="50" t="s">
        <v>14692</v>
      </c>
      <c r="D5196" s="50">
        <f>DAX__2019_2020__33[[#This Row],[Open]]*(DAX__2019_2020__33[[#This Row],[Adj Close]]/DAX__2019_2020__33[[#This Row],[Close]])</f>
        <v>6.9406109441696104</v>
      </c>
      <c r="E5196" s="50" t="s">
        <v>14693</v>
      </c>
      <c r="F5196" s="50" t="s">
        <v>14694</v>
      </c>
      <c r="G5196" s="50" t="s">
        <v>14695</v>
      </c>
      <c r="H5196" s="50" t="s">
        <v>14696</v>
      </c>
      <c r="I5196" s="50">
        <f>(DAX__2019_2020__33[[#This Row],[Adj Close]]-DAX__2019_2020__33[[#This Row],[Adj Open]])/DAX__2019_2020__33[[#This Row],[Adj Open]]</f>
        <v>-2.1156558533144431E-3</v>
      </c>
      <c r="J5196" s="50">
        <f>DAX__2019_2020__33[[#This Row],[Adj Close]]-DAX__2019_2020__33[[#This Row],[Adj Open]]</f>
        <v>-1.4683944169610719E-2</v>
      </c>
      <c r="K5196" s="50">
        <v>8013672</v>
      </c>
    </row>
    <row r="5197" spans="1:11" x14ac:dyDescent="0.3">
      <c r="A5197" s="51" t="str">
        <f t="shared" si="86"/>
        <v>DBK.DE</v>
      </c>
      <c r="B5197" s="52" t="s">
        <v>228</v>
      </c>
      <c r="C5197" s="50" t="s">
        <v>14663</v>
      </c>
      <c r="D5197" s="50">
        <f>DAX__2019_2020__33[[#This Row],[Open]]*(DAX__2019_2020__33[[#This Row],[Adj Close]]/DAX__2019_2020__33[[#This Row],[Close]])</f>
        <v>6.8642549131506447</v>
      </c>
      <c r="E5197" s="50" t="s">
        <v>14697</v>
      </c>
      <c r="F5197" s="50" t="s">
        <v>14698</v>
      </c>
      <c r="G5197" s="50" t="s">
        <v>14699</v>
      </c>
      <c r="H5197" s="50" t="s">
        <v>14700</v>
      </c>
      <c r="I5197" s="50">
        <f>(DAX__2019_2020__33[[#This Row],[Adj Close]]-DAX__2019_2020__33[[#This Row],[Adj Open]])/DAX__2019_2020__33[[#This Row],[Adj Open]]</f>
        <v>-1.6400456360524736E-2</v>
      </c>
      <c r="J5197" s="50">
        <f>DAX__2019_2020__33[[#This Row],[Adj Close]]-DAX__2019_2020__33[[#This Row],[Adj Open]]</f>
        <v>-0.11257691315064466</v>
      </c>
      <c r="K5197" s="50">
        <v>19302614</v>
      </c>
    </row>
    <row r="5198" spans="1:11" x14ac:dyDescent="0.3">
      <c r="A5198" s="51" t="str">
        <f t="shared" si="86"/>
        <v>DBK.DE</v>
      </c>
      <c r="B5198" s="52" t="s">
        <v>229</v>
      </c>
      <c r="C5198" s="50" t="s">
        <v>14701</v>
      </c>
      <c r="D5198" s="50">
        <f>DAX__2019_2020__33[[#This Row],[Open]]*(DAX__2019_2020__33[[#This Row],[Adj Close]]/DAX__2019_2020__33[[#This Row],[Close]])</f>
        <v>6.7937720312500005</v>
      </c>
      <c r="E5198" s="50" t="s">
        <v>14702</v>
      </c>
      <c r="F5198" s="50" t="s">
        <v>14622</v>
      </c>
      <c r="G5198" s="50" t="s">
        <v>14445</v>
      </c>
      <c r="H5198" s="50" t="s">
        <v>14703</v>
      </c>
      <c r="I5198" s="50">
        <f>(DAX__2019_2020__33[[#This Row],[Adj Close]]-DAX__2019_2020__33[[#This Row],[Adj Open]])/DAX__2019_2020__33[[#This Row],[Adj Open]]</f>
        <v>1.4409221902017173E-2</v>
      </c>
      <c r="J5198" s="50">
        <f>DAX__2019_2020__33[[#This Row],[Adj Close]]-DAX__2019_2020__33[[#This Row],[Adj Open]]</f>
        <v>9.7892968749999199E-2</v>
      </c>
      <c r="K5198" s="50">
        <v>19107360</v>
      </c>
    </row>
    <row r="5199" spans="1:11" x14ac:dyDescent="0.3">
      <c r="A5199" s="51" t="str">
        <f t="shared" si="86"/>
        <v>DBK.DE</v>
      </c>
      <c r="B5199" s="52" t="s">
        <v>230</v>
      </c>
      <c r="C5199" s="50" t="s">
        <v>14704</v>
      </c>
      <c r="D5199" s="50">
        <f>DAX__2019_2020__33[[#This Row],[Open]]*(DAX__2019_2020__33[[#This Row],[Adj Close]]/DAX__2019_2020__33[[#This Row],[Close]])</f>
        <v>6.8946016572233972</v>
      </c>
      <c r="E5199" s="50" t="s">
        <v>14085</v>
      </c>
      <c r="F5199" s="50" t="s">
        <v>14705</v>
      </c>
      <c r="G5199" s="50" t="s">
        <v>14706</v>
      </c>
      <c r="H5199" s="50" t="s">
        <v>14707</v>
      </c>
      <c r="I5199" s="50">
        <f>(DAX__2019_2020__33[[#This Row],[Adj Close]]-DAX__2019_2020__33[[#This Row],[Adj Open]])/DAX__2019_2020__33[[#This Row],[Adj Open]]</f>
        <v>7.3832173789577541E-3</v>
      </c>
      <c r="J5199" s="50">
        <f>DAX__2019_2020__33[[#This Row],[Adj Close]]-DAX__2019_2020__33[[#This Row],[Adj Open]]</f>
        <v>5.0904342776602718E-2</v>
      </c>
      <c r="K5199" s="50">
        <v>12610608</v>
      </c>
    </row>
    <row r="5200" spans="1:11" x14ac:dyDescent="0.3">
      <c r="A5200" s="51" t="str">
        <f t="shared" si="86"/>
        <v>DBK.DE</v>
      </c>
      <c r="B5200" s="52" t="s">
        <v>231</v>
      </c>
      <c r="C5200" s="50" t="s">
        <v>14468</v>
      </c>
      <c r="D5200" s="50">
        <f>DAX__2019_2020__33[[#This Row],[Open]]*(DAX__2019_2020__33[[#This Row],[Adj Close]]/DAX__2019_2020__33[[#This Row],[Close]])</f>
        <v>6.6997949645714288</v>
      </c>
      <c r="E5200" s="50" t="s">
        <v>14708</v>
      </c>
      <c r="F5200" s="50" t="s">
        <v>14709</v>
      </c>
      <c r="G5200" s="50" t="s">
        <v>14678</v>
      </c>
      <c r="H5200" s="50" t="s">
        <v>14710</v>
      </c>
      <c r="I5200" s="50">
        <f>(DAX__2019_2020__33[[#This Row],[Adj Close]]-DAX__2019_2020__33[[#This Row],[Adj Open]])/DAX__2019_2020__33[[#This Row],[Adj Open]]</f>
        <v>2.2793687901811816E-2</v>
      </c>
      <c r="J5200" s="50">
        <f>DAX__2019_2020__33[[#This Row],[Adj Close]]-DAX__2019_2020__33[[#This Row],[Adj Open]]</f>
        <v>0.15271303542857151</v>
      </c>
      <c r="K5200" s="50">
        <v>23327426</v>
      </c>
    </row>
    <row r="5201" spans="1:11" x14ac:dyDescent="0.3">
      <c r="A5201" s="51" t="str">
        <f t="shared" si="86"/>
        <v>DBK.DE</v>
      </c>
      <c r="B5201" s="52" t="s">
        <v>232</v>
      </c>
      <c r="C5201" s="50" t="s">
        <v>14711</v>
      </c>
      <c r="D5201" s="50">
        <f>DAX__2019_2020__33[[#This Row],[Open]]*(DAX__2019_2020__33[[#This Row],[Adj Close]]/DAX__2019_2020__33[[#This Row],[Close]])</f>
        <v>6.8241189543936098</v>
      </c>
      <c r="E5201" s="50" t="s">
        <v>14712</v>
      </c>
      <c r="F5201" s="50" t="s">
        <v>14713</v>
      </c>
      <c r="G5201" s="50" t="s">
        <v>14657</v>
      </c>
      <c r="H5201" s="50" t="s">
        <v>14658</v>
      </c>
      <c r="I5201" s="50">
        <f>(DAX__2019_2020__33[[#This Row],[Adj Close]]-DAX__2019_2020__33[[#This Row],[Adj Open]])/DAX__2019_2020__33[[#This Row],[Adj Open]]</f>
        <v>-1.2336823985081078E-2</v>
      </c>
      <c r="J5201" s="50">
        <f>DAX__2019_2020__33[[#This Row],[Adj Close]]-DAX__2019_2020__33[[#This Row],[Adj Open]]</f>
        <v>-8.4187954393609488E-2</v>
      </c>
      <c r="K5201" s="50">
        <v>19249330</v>
      </c>
    </row>
    <row r="5202" spans="1:11" x14ac:dyDescent="0.3">
      <c r="A5202" s="51" t="str">
        <f t="shared" si="86"/>
        <v>DBK.DE</v>
      </c>
      <c r="B5202" s="52" t="s">
        <v>233</v>
      </c>
      <c r="C5202" s="50" t="s">
        <v>14714</v>
      </c>
      <c r="D5202" s="50">
        <f>DAX__2019_2020__33[[#This Row],[Open]]*(DAX__2019_2020__33[[#This Row],[Adj Close]]/DAX__2019_2020__33[[#This Row],[Close]])</f>
        <v>6.7565724063662058</v>
      </c>
      <c r="E5202" s="50" t="s">
        <v>14715</v>
      </c>
      <c r="F5202" s="50" t="s">
        <v>14716</v>
      </c>
      <c r="G5202" s="50" t="s">
        <v>14717</v>
      </c>
      <c r="H5202" s="50" t="s">
        <v>14718</v>
      </c>
      <c r="I5202" s="50">
        <f>(DAX__2019_2020__33[[#This Row],[Adj Close]]-DAX__2019_2020__33[[#This Row],[Adj Open]])/DAX__2019_2020__33[[#This Row],[Adj Open]]</f>
        <v>-2.5934511735728864E-2</v>
      </c>
      <c r="J5202" s="50">
        <f>DAX__2019_2020__33[[#This Row],[Adj Close]]-DAX__2019_2020__33[[#This Row],[Adj Open]]</f>
        <v>-0.17522840636620618</v>
      </c>
      <c r="K5202" s="50">
        <v>15008920</v>
      </c>
    </row>
    <row r="5203" spans="1:11" x14ac:dyDescent="0.3">
      <c r="A5203" s="51" t="str">
        <f t="shared" si="86"/>
        <v>DBK.DE</v>
      </c>
      <c r="B5203" s="52" t="s">
        <v>234</v>
      </c>
      <c r="C5203" s="50" t="s">
        <v>14719</v>
      </c>
      <c r="D5203" s="50">
        <f>DAX__2019_2020__33[[#This Row],[Open]]*(DAX__2019_2020__33[[#This Row],[Adj Close]]/DAX__2019_2020__33[[#This Row],[Close]])</f>
        <v>6.6557419936228364</v>
      </c>
      <c r="E5203" s="50" t="s">
        <v>14720</v>
      </c>
      <c r="F5203" s="50" t="s">
        <v>14721</v>
      </c>
      <c r="G5203" s="50" t="s">
        <v>14722</v>
      </c>
      <c r="H5203" s="50" t="s">
        <v>14723</v>
      </c>
      <c r="I5203" s="50">
        <f>(DAX__2019_2020__33[[#This Row],[Adj Close]]-DAX__2019_2020__33[[#This Row],[Adj Open]])/DAX__2019_2020__33[[#This Row],[Adj Open]]</f>
        <v>-3.1328136490660359E-2</v>
      </c>
      <c r="J5203" s="50">
        <f>DAX__2019_2020__33[[#This Row],[Adj Close]]-DAX__2019_2020__33[[#This Row],[Adj Open]]</f>
        <v>-0.20851199362283612</v>
      </c>
      <c r="K5203" s="50">
        <v>22937110</v>
      </c>
    </row>
    <row r="5204" spans="1:11" x14ac:dyDescent="0.3">
      <c r="A5204" s="51" t="str">
        <f t="shared" si="86"/>
        <v>DBK.DE</v>
      </c>
      <c r="B5204" s="52" t="s">
        <v>235</v>
      </c>
      <c r="C5204" s="50" t="s">
        <v>14724</v>
      </c>
      <c r="D5204" s="50">
        <f>DAX__2019_2020__33[[#This Row],[Open]]*(DAX__2019_2020__33[[#This Row],[Adj Close]]/DAX__2019_2020__33[[#This Row],[Close]])</f>
        <v>6.5774283261627913</v>
      </c>
      <c r="E5204" s="50" t="s">
        <v>14453</v>
      </c>
      <c r="F5204" s="50" t="s">
        <v>14725</v>
      </c>
      <c r="G5204" s="50" t="s">
        <v>14453</v>
      </c>
      <c r="H5204" s="50" t="s">
        <v>14726</v>
      </c>
      <c r="I5204" s="50">
        <f>(DAX__2019_2020__33[[#This Row],[Adj Close]]-DAX__2019_2020__33[[#This Row],[Adj Open]])/DAX__2019_2020__33[[#This Row],[Adj Open]]</f>
        <v>2.3961899092126718E-2</v>
      </c>
      <c r="J5204" s="50">
        <f>DAX__2019_2020__33[[#This Row],[Adj Close]]-DAX__2019_2020__33[[#This Row],[Adj Open]]</f>
        <v>0.15760767383720875</v>
      </c>
      <c r="K5204" s="50">
        <v>17448791</v>
      </c>
    </row>
    <row r="5205" spans="1:11" x14ac:dyDescent="0.3">
      <c r="A5205" s="51" t="str">
        <f t="shared" si="86"/>
        <v>DBK.DE</v>
      </c>
      <c r="B5205" s="52" t="s">
        <v>236</v>
      </c>
      <c r="C5205" s="50" t="s">
        <v>14727</v>
      </c>
      <c r="D5205" s="50">
        <f>DAX__2019_2020__33[[#This Row],[Open]]*(DAX__2019_2020__33[[#This Row],[Adj Close]]/DAX__2019_2020__33[[#This Row],[Close]])</f>
        <v>6.6283322549166792</v>
      </c>
      <c r="E5205" s="50" t="s">
        <v>14728</v>
      </c>
      <c r="F5205" s="50" t="s">
        <v>14729</v>
      </c>
      <c r="G5205" s="50" t="s">
        <v>14729</v>
      </c>
      <c r="H5205" s="50" t="s">
        <v>14730</v>
      </c>
      <c r="I5205" s="50">
        <f>(DAX__2019_2020__33[[#This Row],[Adj Close]]-DAX__2019_2020__33[[#This Row],[Adj Open]])/DAX__2019_2020__33[[#This Row],[Adj Open]]</f>
        <v>-1.6245753950672015E-2</v>
      </c>
      <c r="J5205" s="50">
        <f>DAX__2019_2020__33[[#This Row],[Adj Close]]-DAX__2019_2020__33[[#This Row],[Adj Open]]</f>
        <v>-0.10768225491667938</v>
      </c>
      <c r="K5205" s="50">
        <v>17734648</v>
      </c>
    </row>
    <row r="5206" spans="1:11" x14ac:dyDescent="0.3">
      <c r="A5206" s="51" t="str">
        <f t="shared" si="86"/>
        <v>DBK.DE</v>
      </c>
      <c r="B5206" s="52" t="s">
        <v>237</v>
      </c>
      <c r="C5206" s="50" t="s">
        <v>14731</v>
      </c>
      <c r="D5206" s="50">
        <f>DAX__2019_2020__33[[#This Row],[Open]]*(DAX__2019_2020__33[[#This Row],[Adj Close]]/DAX__2019_2020__33[[#This Row],[Close]])</f>
        <v>6.6156064171564735</v>
      </c>
      <c r="E5206" s="50" t="s">
        <v>14732</v>
      </c>
      <c r="F5206" s="50" t="s">
        <v>14733</v>
      </c>
      <c r="G5206" s="50" t="s">
        <v>14734</v>
      </c>
      <c r="H5206" s="50" t="s">
        <v>14735</v>
      </c>
      <c r="I5206" s="50">
        <f>(DAX__2019_2020__33[[#This Row],[Adj Close]]-DAX__2019_2020__33[[#This Row],[Adj Open]])/DAX__2019_2020__33[[#This Row],[Adj Open]]</f>
        <v>-6.8511393903521775E-2</v>
      </c>
      <c r="J5206" s="50">
        <f>DAX__2019_2020__33[[#This Row],[Adj Close]]-DAX__2019_2020__33[[#This Row],[Adj Open]]</f>
        <v>-0.45324441715647357</v>
      </c>
      <c r="K5206" s="50">
        <v>18351945</v>
      </c>
    </row>
    <row r="5207" spans="1:11" x14ac:dyDescent="0.3">
      <c r="A5207" s="51" t="str">
        <f t="shared" si="86"/>
        <v>DBK.DE</v>
      </c>
      <c r="B5207" s="52" t="s">
        <v>238</v>
      </c>
      <c r="C5207" s="50" t="s">
        <v>14736</v>
      </c>
      <c r="D5207" s="50">
        <f>DAX__2019_2020__33[[#This Row],[Open]]*(DAX__2019_2020__33[[#This Row],[Adj Close]]/DAX__2019_2020__33[[#This Row],[Close]])</f>
        <v>6.0791527583503209</v>
      </c>
      <c r="E5207" s="50" t="s">
        <v>14737</v>
      </c>
      <c r="F5207" s="50" t="s">
        <v>14572</v>
      </c>
      <c r="G5207" s="50" t="s">
        <v>14738</v>
      </c>
      <c r="H5207" s="50" t="s">
        <v>14739</v>
      </c>
      <c r="I5207" s="50">
        <f>(DAX__2019_2020__33[[#This Row],[Adj Close]]-DAX__2019_2020__33[[#This Row],[Adj Open]])/DAX__2019_2020__33[[#This Row],[Adj Open]]</f>
        <v>2.6892109500805221E-2</v>
      </c>
      <c r="J5207" s="50">
        <f>DAX__2019_2020__33[[#This Row],[Adj Close]]-DAX__2019_2020__33[[#This Row],[Adj Open]]</f>
        <v>0.16348124164967892</v>
      </c>
      <c r="K5207" s="50">
        <v>23583422</v>
      </c>
    </row>
    <row r="5208" spans="1:11" x14ac:dyDescent="0.3">
      <c r="A5208" s="51" t="str">
        <f t="shared" si="86"/>
        <v>DBK.DE</v>
      </c>
      <c r="B5208" s="52" t="s">
        <v>239</v>
      </c>
      <c r="C5208" s="50" t="s">
        <v>14576</v>
      </c>
      <c r="D5208" s="50">
        <f>DAX__2019_2020__33[[#This Row],[Open]]*(DAX__2019_2020__33[[#This Row],[Adj Close]]/DAX__2019_2020__33[[#This Row],[Close]])</f>
        <v>6.229908572373863</v>
      </c>
      <c r="E5208" s="50" t="s">
        <v>14576</v>
      </c>
      <c r="F5208" s="50" t="s">
        <v>14740</v>
      </c>
      <c r="G5208" s="50" t="s">
        <v>14741</v>
      </c>
      <c r="H5208" s="50" t="s">
        <v>14742</v>
      </c>
      <c r="I5208" s="50">
        <f>(DAX__2019_2020__33[[#This Row],[Adj Close]]-DAX__2019_2020__33[[#This Row],[Adj Open]])/DAX__2019_2020__33[[#This Row],[Adj Open]]</f>
        <v>-5.0125707102451338E-2</v>
      </c>
      <c r="J5208" s="50">
        <f>DAX__2019_2020__33[[#This Row],[Adj Close]]-DAX__2019_2020__33[[#This Row],[Adj Open]]</f>
        <v>-0.31227857237386303</v>
      </c>
      <c r="K5208" s="50">
        <v>22810474</v>
      </c>
    </row>
    <row r="5209" spans="1:11" x14ac:dyDescent="0.3">
      <c r="A5209" s="51" t="str">
        <f t="shared" si="86"/>
        <v>DBK.DE</v>
      </c>
      <c r="B5209" s="52" t="s">
        <v>240</v>
      </c>
      <c r="C5209" s="50" t="s">
        <v>14743</v>
      </c>
      <c r="D5209" s="50">
        <f>DAX__2019_2020__33[[#This Row],[Open]]*(DAX__2019_2020__33[[#This Row],[Adj Close]]/DAX__2019_2020__33[[#This Row],[Close]])</f>
        <v>5.9518921366649673</v>
      </c>
      <c r="E5209" s="50" t="s">
        <v>14744</v>
      </c>
      <c r="F5209" s="50" t="s">
        <v>14745</v>
      </c>
      <c r="G5209" s="50" t="s">
        <v>14746</v>
      </c>
      <c r="H5209" s="50" t="s">
        <v>14747</v>
      </c>
      <c r="I5209" s="50">
        <f>(DAX__2019_2020__33[[#This Row],[Adj Close]]-DAX__2019_2020__33[[#This Row],[Adj Open]])/DAX__2019_2020__33[[#This Row],[Adj Open]]</f>
        <v>-3.2401315789473736E-2</v>
      </c>
      <c r="J5209" s="50">
        <f>DAX__2019_2020__33[[#This Row],[Adj Close]]-DAX__2019_2020__33[[#This Row],[Adj Open]]</f>
        <v>-0.19284913666496717</v>
      </c>
      <c r="K5209" s="50">
        <v>25283013</v>
      </c>
    </row>
    <row r="5210" spans="1:11" x14ac:dyDescent="0.3">
      <c r="A5210" s="51" t="str">
        <f t="shared" si="86"/>
        <v>DBK.DE</v>
      </c>
      <c r="B5210" s="52" t="s">
        <v>241</v>
      </c>
      <c r="C5210" s="50" t="s">
        <v>14748</v>
      </c>
      <c r="D5210" s="50">
        <f>DAX__2019_2020__33[[#This Row],[Open]]*(DAX__2019_2020__33[[#This Row],[Adj Close]]/DAX__2019_2020__33[[#This Row],[Close]])</f>
        <v>5.7531689386363629</v>
      </c>
      <c r="E5210" s="50" t="s">
        <v>14749</v>
      </c>
      <c r="F5210" s="50" t="s">
        <v>14750</v>
      </c>
      <c r="G5210" s="50" t="s">
        <v>14751</v>
      </c>
      <c r="H5210" s="50" t="s">
        <v>14752</v>
      </c>
      <c r="I5210" s="50">
        <f>(DAX__2019_2020__33[[#This Row],[Adj Close]]-DAX__2019_2020__33[[#This Row],[Adj Open]])/DAX__2019_2020__33[[#This Row],[Adj Open]]</f>
        <v>4.8153819976178409E-2</v>
      </c>
      <c r="J5210" s="50">
        <f>DAX__2019_2020__33[[#This Row],[Adj Close]]-DAX__2019_2020__33[[#This Row],[Adj Open]]</f>
        <v>0.27703706136363682</v>
      </c>
      <c r="K5210" s="50">
        <v>37480692</v>
      </c>
    </row>
    <row r="5211" spans="1:11" x14ac:dyDescent="0.3">
      <c r="A5211" s="51" t="str">
        <f t="shared" si="86"/>
        <v>DBK.DE</v>
      </c>
      <c r="B5211" s="52" t="s">
        <v>242</v>
      </c>
      <c r="C5211" s="50" t="s">
        <v>14753</v>
      </c>
      <c r="D5211" s="50">
        <f>DAX__2019_2020__33[[#This Row],[Open]]*(DAX__2019_2020__33[[#This Row],[Adj Close]]/DAX__2019_2020__33[[#This Row],[Close]])</f>
        <v>6.2083718744862475</v>
      </c>
      <c r="E5211" s="50" t="s">
        <v>14754</v>
      </c>
      <c r="F5211" s="50" t="s">
        <v>14755</v>
      </c>
      <c r="G5211" s="50" t="s">
        <v>14756</v>
      </c>
      <c r="H5211" s="50" t="s">
        <v>14757</v>
      </c>
      <c r="I5211" s="50">
        <f>(DAX__2019_2020__33[[#This Row],[Adj Close]]-DAX__2019_2020__33[[#This Row],[Adj Open]])/DAX__2019_2020__33[[#This Row],[Adj Open]]</f>
        <v>-2.5228634500158434E-3</v>
      </c>
      <c r="J5211" s="50">
        <f>DAX__2019_2020__33[[#This Row],[Adj Close]]-DAX__2019_2020__33[[#This Row],[Adj Open]]</f>
        <v>-1.5662874486247702E-2</v>
      </c>
      <c r="K5211" s="50">
        <v>17030594</v>
      </c>
    </row>
    <row r="5212" spans="1:11" x14ac:dyDescent="0.3">
      <c r="A5212" s="51" t="str">
        <f t="shared" si="86"/>
        <v>DBK.DE</v>
      </c>
      <c r="B5212" s="52" t="s">
        <v>243</v>
      </c>
      <c r="C5212" s="50" t="s">
        <v>14758</v>
      </c>
      <c r="D5212" s="50">
        <f>DAX__2019_2020__33[[#This Row],[Open]]*(DAX__2019_2020__33[[#This Row],[Adj Close]]/DAX__2019_2020__33[[#This Row],[Close]])</f>
        <v>6.2514447387644916</v>
      </c>
      <c r="E5212" s="50" t="s">
        <v>14758</v>
      </c>
      <c r="F5212" s="50" t="s">
        <v>14759</v>
      </c>
      <c r="G5212" s="50" t="s">
        <v>14760</v>
      </c>
      <c r="H5212" s="50" t="s">
        <v>14761</v>
      </c>
      <c r="I5212" s="50">
        <f>(DAX__2019_2020__33[[#This Row],[Adj Close]]-DAX__2019_2020__33[[#This Row],[Adj Open]])/DAX__2019_2020__33[[#This Row],[Adj Open]]</f>
        <v>-1.3936736611337385E-2</v>
      </c>
      <c r="J5212" s="50">
        <f>DAX__2019_2020__33[[#This Row],[Adj Close]]-DAX__2019_2020__33[[#This Row],[Adj Open]]</f>
        <v>-8.7124738764491561E-2</v>
      </c>
      <c r="K5212" s="50">
        <v>12209534</v>
      </c>
    </row>
    <row r="5213" spans="1:11" x14ac:dyDescent="0.3">
      <c r="A5213" s="51" t="str">
        <f t="shared" si="86"/>
        <v>DBK.DE</v>
      </c>
      <c r="B5213" s="52" t="s">
        <v>244</v>
      </c>
      <c r="C5213" s="50" t="s">
        <v>14501</v>
      </c>
      <c r="D5213" s="50">
        <f>DAX__2019_2020__33[[#This Row],[Open]]*(DAX__2019_2020__33[[#This Row],[Adj Close]]/DAX__2019_2020__33[[#This Row],[Close]])</f>
        <v>6.1770456758034022</v>
      </c>
      <c r="E5213" s="50" t="s">
        <v>14762</v>
      </c>
      <c r="F5213" s="50" t="s">
        <v>14763</v>
      </c>
      <c r="G5213" s="50" t="s">
        <v>14764</v>
      </c>
      <c r="H5213" s="50" t="s">
        <v>14765</v>
      </c>
      <c r="I5213" s="50">
        <f>(DAX__2019_2020__33[[#This Row],[Adj Close]]-DAX__2019_2020__33[[#This Row],[Adj Open]])/DAX__2019_2020__33[[#This Row],[Adj Open]]</f>
        <v>6.022187004754426E-3</v>
      </c>
      <c r="J5213" s="50">
        <f>DAX__2019_2020__33[[#This Row],[Adj Close]]-DAX__2019_2020__33[[#This Row],[Adj Open]]</f>
        <v>3.7199324196597772E-2</v>
      </c>
      <c r="K5213" s="50">
        <v>9919672</v>
      </c>
    </row>
    <row r="5214" spans="1:11" x14ac:dyDescent="0.3">
      <c r="A5214" s="51" t="str">
        <f t="shared" si="86"/>
        <v>DBK.DE</v>
      </c>
      <c r="B5214" s="52" t="s">
        <v>245</v>
      </c>
      <c r="C5214" s="50" t="s">
        <v>14733</v>
      </c>
      <c r="D5214" s="50">
        <f>DAX__2019_2020__33[[#This Row],[Open]]*(DAX__2019_2020__33[[#This Row],[Adj Close]]/DAX__2019_2020__33[[#This Row],[Close]])</f>
        <v>6.1574677267810225</v>
      </c>
      <c r="E5214" s="50" t="s">
        <v>14766</v>
      </c>
      <c r="F5214" s="50" t="s">
        <v>14767</v>
      </c>
      <c r="G5214" s="50" t="s">
        <v>14768</v>
      </c>
      <c r="H5214" s="50" t="s">
        <v>14769</v>
      </c>
      <c r="I5214" s="50">
        <f>(DAX__2019_2020__33[[#This Row],[Adj Close]]-DAX__2019_2020__33[[#This Row],[Adj Open]])/DAX__2019_2020__33[[#This Row],[Adj Open]]</f>
        <v>2.8775834658187616E-2</v>
      </c>
      <c r="J5214" s="50">
        <f>DAX__2019_2020__33[[#This Row],[Adj Close]]-DAX__2019_2020__33[[#This Row],[Adj Open]]</f>
        <v>0.17718627321897706</v>
      </c>
      <c r="K5214" s="50">
        <v>12410051</v>
      </c>
    </row>
    <row r="5215" spans="1:11" x14ac:dyDescent="0.3">
      <c r="A5215" s="51" t="str">
        <f t="shared" si="86"/>
        <v>DBK.DE</v>
      </c>
      <c r="B5215" s="52" t="s">
        <v>246</v>
      </c>
      <c r="C5215" s="50" t="s">
        <v>14770</v>
      </c>
      <c r="D5215" s="50">
        <f>DAX__2019_2020__33[[#This Row],[Open]]*(DAX__2019_2020__33[[#This Row],[Adj Close]]/DAX__2019_2020__33[[#This Row],[Close]])</f>
        <v>6.3728323855952187</v>
      </c>
      <c r="E5215" s="50" t="s">
        <v>14771</v>
      </c>
      <c r="F5215" s="50" t="s">
        <v>14772</v>
      </c>
      <c r="G5215" s="50" t="s">
        <v>14772</v>
      </c>
      <c r="H5215" s="50" t="s">
        <v>14773</v>
      </c>
      <c r="I5215" s="50">
        <f>(DAX__2019_2020__33[[#This Row],[Adj Close]]-DAX__2019_2020__33[[#This Row],[Adj Open]])/DAX__2019_2020__33[[#This Row],[Adj Open]]</f>
        <v>-2.319508448540699E-2</v>
      </c>
      <c r="J5215" s="50">
        <f>DAX__2019_2020__33[[#This Row],[Adj Close]]-DAX__2019_2020__33[[#This Row],[Adj Open]]</f>
        <v>-0.14781838559521887</v>
      </c>
      <c r="K5215" s="50">
        <v>15616616</v>
      </c>
    </row>
    <row r="5216" spans="1:11" x14ac:dyDescent="0.3">
      <c r="A5216" s="51" t="str">
        <f t="shared" si="86"/>
        <v>DBK.DE</v>
      </c>
      <c r="B5216" s="52" t="s">
        <v>247</v>
      </c>
      <c r="C5216" s="50" t="s">
        <v>14774</v>
      </c>
      <c r="D5216" s="50">
        <f>DAX__2019_2020__33[[#This Row],[Open]]*(DAX__2019_2020__33[[#This Row],[Adj Close]]/DAX__2019_2020__33[[#This Row],[Close]])</f>
        <v>6.18683591346913</v>
      </c>
      <c r="E5216" s="50" t="s">
        <v>14775</v>
      </c>
      <c r="F5216" s="50" t="s">
        <v>14776</v>
      </c>
      <c r="G5216" s="50" t="s">
        <v>14777</v>
      </c>
      <c r="H5216" s="50" t="s">
        <v>14778</v>
      </c>
      <c r="I5216" s="50">
        <f>(DAX__2019_2020__33[[#This Row],[Adj Close]]-DAX__2019_2020__33[[#This Row],[Adj Open]])/DAX__2019_2020__33[[#This Row],[Adj Open]]</f>
        <v>2.0569620253164905E-3</v>
      </c>
      <c r="J5216" s="50">
        <f>DAX__2019_2020__33[[#This Row],[Adj Close]]-DAX__2019_2020__33[[#This Row],[Adj Open]]</f>
        <v>1.2726086530870262E-2</v>
      </c>
      <c r="K5216" s="50">
        <v>8128236</v>
      </c>
    </row>
    <row r="5217" spans="1:11" x14ac:dyDescent="0.3">
      <c r="A5217" s="51" t="str">
        <f t="shared" si="86"/>
        <v>DBK.DE</v>
      </c>
      <c r="B5217" s="52" t="s">
        <v>248</v>
      </c>
      <c r="C5217" s="50" t="s">
        <v>14578</v>
      </c>
      <c r="D5217" s="50">
        <f>DAX__2019_2020__33[[#This Row],[Open]]*(DAX__2019_2020__33[[#This Row],[Adj Close]]/DAX__2019_2020__33[[#This Row],[Close]])</f>
        <v>6.1966246832684826</v>
      </c>
      <c r="E5217" s="50" t="s">
        <v>14779</v>
      </c>
      <c r="F5217" s="50" t="s">
        <v>14733</v>
      </c>
      <c r="G5217" s="50" t="s">
        <v>14780</v>
      </c>
      <c r="H5217" s="50" t="s">
        <v>14781</v>
      </c>
      <c r="I5217" s="50">
        <f>(DAX__2019_2020__33[[#This Row],[Adj Close]]-DAX__2019_2020__33[[#This Row],[Adj Open]])/DAX__2019_2020__33[[#This Row],[Adj Open]]</f>
        <v>1.5007898894154759E-2</v>
      </c>
      <c r="J5217" s="50">
        <f>DAX__2019_2020__33[[#This Row],[Adj Close]]-DAX__2019_2020__33[[#This Row],[Adj Open]]</f>
        <v>9.299831673151715E-2</v>
      </c>
      <c r="K5217" s="50">
        <v>11230250</v>
      </c>
    </row>
    <row r="5218" spans="1:11" x14ac:dyDescent="0.3">
      <c r="A5218" s="51" t="str">
        <f t="shared" si="86"/>
        <v>DBK.DE</v>
      </c>
      <c r="B5218" s="52" t="s">
        <v>249</v>
      </c>
      <c r="C5218" s="50" t="s">
        <v>14782</v>
      </c>
      <c r="D5218" s="50">
        <f>DAX__2019_2020__33[[#This Row],[Open]]*(DAX__2019_2020__33[[#This Row],[Adj Close]]/DAX__2019_2020__33[[#This Row],[Close]])</f>
        <v>6.3317165775301767</v>
      </c>
      <c r="E5218" s="50" t="s">
        <v>14782</v>
      </c>
      <c r="F5218" s="50" t="s">
        <v>14783</v>
      </c>
      <c r="G5218" s="50" t="s">
        <v>14784</v>
      </c>
      <c r="H5218" s="50" t="s">
        <v>14785</v>
      </c>
      <c r="I5218" s="50">
        <f>(DAX__2019_2020__33[[#This Row],[Adj Close]]-DAX__2019_2020__33[[#This Row],[Adj Open]])/DAX__2019_2020__33[[#This Row],[Adj Open]]</f>
        <v>-9.2764378478670418E-4</v>
      </c>
      <c r="J5218" s="50">
        <f>DAX__2019_2020__33[[#This Row],[Adj Close]]-DAX__2019_2020__33[[#This Row],[Adj Open]]</f>
        <v>-5.8735775301768101E-3</v>
      </c>
      <c r="K5218" s="50">
        <v>9988424</v>
      </c>
    </row>
    <row r="5219" spans="1:11" x14ac:dyDescent="0.3">
      <c r="A5219" s="51" t="str">
        <f t="shared" si="86"/>
        <v>DBK.DE</v>
      </c>
      <c r="B5219" s="52" t="s">
        <v>250</v>
      </c>
      <c r="C5219" s="50" t="s">
        <v>14499</v>
      </c>
      <c r="D5219" s="50">
        <f>DAX__2019_2020__33[[#This Row],[Open]]*(DAX__2019_2020__33[[#This Row],[Adj Close]]/DAX__2019_2020__33[[#This Row],[Close]])</f>
        <v>6.3092015285409042</v>
      </c>
      <c r="E5219" s="50" t="s">
        <v>14786</v>
      </c>
      <c r="F5219" s="50" t="s">
        <v>14787</v>
      </c>
      <c r="G5219" s="50" t="s">
        <v>14788</v>
      </c>
      <c r="H5219" s="50" t="s">
        <v>14789</v>
      </c>
      <c r="I5219" s="50">
        <f>(DAX__2019_2020__33[[#This Row],[Adj Close]]-DAX__2019_2020__33[[#This Row],[Adj Open]])/DAX__2019_2020__33[[#This Row],[Adj Open]]</f>
        <v>1.6602017067494118E-2</v>
      </c>
      <c r="J5219" s="50">
        <f>DAX__2019_2020__33[[#This Row],[Adj Close]]-DAX__2019_2020__33[[#This Row],[Adj Open]]</f>
        <v>0.10474547145909607</v>
      </c>
      <c r="K5219" s="50">
        <v>12345956</v>
      </c>
    </row>
    <row r="5220" spans="1:11" x14ac:dyDescent="0.3">
      <c r="A5220" s="51" t="str">
        <f t="shared" si="86"/>
        <v>DBK.DE</v>
      </c>
      <c r="B5220" s="52" t="s">
        <v>251</v>
      </c>
      <c r="C5220" s="50" t="s">
        <v>14790</v>
      </c>
      <c r="D5220" s="50">
        <f>DAX__2019_2020__33[[#This Row],[Open]]*(DAX__2019_2020__33[[#This Row],[Adj Close]]/DAX__2019_2020__33[[#This Row],[Close]])</f>
        <v>6.4609360316494211</v>
      </c>
      <c r="E5220" s="50" t="s">
        <v>14791</v>
      </c>
      <c r="F5220" s="50" t="s">
        <v>14792</v>
      </c>
      <c r="G5220" s="50" t="s">
        <v>14793</v>
      </c>
      <c r="H5220" s="50" t="s">
        <v>14794</v>
      </c>
      <c r="I5220" s="50">
        <f>(DAX__2019_2020__33[[#This Row],[Adj Close]]-DAX__2019_2020__33[[#This Row],[Adj Open]])/DAX__2019_2020__33[[#This Row],[Adj Open]]</f>
        <v>-4.2424242424241925E-3</v>
      </c>
      <c r="J5220" s="50">
        <f>DAX__2019_2020__33[[#This Row],[Adj Close]]-DAX__2019_2020__33[[#This Row],[Adj Open]]</f>
        <v>-2.7410031649421462E-2</v>
      </c>
      <c r="K5220" s="50">
        <v>11324440</v>
      </c>
    </row>
    <row r="5221" spans="1:11" x14ac:dyDescent="0.3">
      <c r="A5221" s="51" t="str">
        <f t="shared" si="86"/>
        <v>DBK.DE</v>
      </c>
      <c r="B5221" s="52" t="s">
        <v>252</v>
      </c>
      <c r="C5221" s="50" t="s">
        <v>14795</v>
      </c>
      <c r="D5221" s="50">
        <f>DAX__2019_2020__33[[#This Row],[Open]]*(DAX__2019_2020__33[[#This Row],[Adj Close]]/DAX__2019_2020__33[[#This Row],[Close]])</f>
        <v>6.4247149837545132</v>
      </c>
      <c r="E5221" s="50" t="s">
        <v>14796</v>
      </c>
      <c r="F5221" s="50" t="s">
        <v>14644</v>
      </c>
      <c r="G5221" s="50" t="s">
        <v>14797</v>
      </c>
      <c r="H5221" s="50" t="s">
        <v>14798</v>
      </c>
      <c r="I5221" s="50">
        <f>(DAX__2019_2020__33[[#This Row],[Adj Close]]-DAX__2019_2020__33[[#This Row],[Adj Open]])/DAX__2019_2020__33[[#This Row],[Adj Open]]</f>
        <v>1.2951394179491E-2</v>
      </c>
      <c r="J5221" s="50">
        <f>DAX__2019_2020__33[[#This Row],[Adj Close]]-DAX__2019_2020__33[[#This Row],[Adj Open]]</f>
        <v>8.3209016245486822E-2</v>
      </c>
      <c r="K5221" s="50">
        <v>6738241</v>
      </c>
    </row>
    <row r="5222" spans="1:11" x14ac:dyDescent="0.3">
      <c r="A5222" s="51" t="str">
        <f t="shared" si="86"/>
        <v>DBK.DE</v>
      </c>
      <c r="B5222" s="52" t="s">
        <v>253</v>
      </c>
      <c r="C5222" s="50" t="s">
        <v>14482</v>
      </c>
      <c r="D5222" s="50">
        <f>DAX__2019_2020__33[[#This Row],[Open]]*(DAX__2019_2020__33[[#This Row],[Adj Close]]/DAX__2019_2020__33[[#This Row],[Close]])</f>
        <v>6.5049875226449272</v>
      </c>
      <c r="E5222" s="50" t="s">
        <v>14799</v>
      </c>
      <c r="F5222" s="50" t="s">
        <v>14800</v>
      </c>
      <c r="G5222" s="50" t="s">
        <v>14801</v>
      </c>
      <c r="H5222" s="50" t="s">
        <v>14802</v>
      </c>
      <c r="I5222" s="50">
        <f>(DAX__2019_2020__33[[#This Row],[Adj Close]]-DAX__2019_2020__33[[#This Row],[Adj Open]])/DAX__2019_2020__33[[#This Row],[Adj Open]]</f>
        <v>-3.1602708803611678E-3</v>
      </c>
      <c r="J5222" s="50">
        <f>DAX__2019_2020__33[[#This Row],[Adj Close]]-DAX__2019_2020__33[[#This Row],[Adj Open]]</f>
        <v>-2.0557522644927495E-2</v>
      </c>
      <c r="K5222" s="50">
        <v>10587651</v>
      </c>
    </row>
    <row r="5223" spans="1:11" x14ac:dyDescent="0.3">
      <c r="A5223" s="51" t="str">
        <f t="shared" si="86"/>
        <v>DBK.DE</v>
      </c>
      <c r="B5223" s="52" t="s">
        <v>254</v>
      </c>
      <c r="C5223" s="50" t="s">
        <v>14489</v>
      </c>
      <c r="D5223" s="50">
        <f>DAX__2019_2020__33[[#This Row],[Open]]*(DAX__2019_2020__33[[#This Row],[Adj Close]]/DAX__2019_2020__33[[#This Row],[Close]])</f>
        <v>6.5588289528329868</v>
      </c>
      <c r="E5223" s="50" t="s">
        <v>14803</v>
      </c>
      <c r="F5223" s="50" t="s">
        <v>14804</v>
      </c>
      <c r="G5223" s="50" t="s">
        <v>14805</v>
      </c>
      <c r="H5223" s="50" t="s">
        <v>14806</v>
      </c>
      <c r="I5223" s="50">
        <f>(DAX__2019_2020__33[[#This Row],[Adj Close]]-DAX__2019_2020__33[[#This Row],[Adj Open]])/DAX__2019_2020__33[[#This Row],[Adj Open]]</f>
        <v>6.2686567164179441E-3</v>
      </c>
      <c r="J5223" s="50">
        <f>DAX__2019_2020__33[[#This Row],[Adj Close]]-DAX__2019_2020__33[[#This Row],[Adj Open]]</f>
        <v>4.1115047167012975E-2</v>
      </c>
      <c r="K5223" s="50">
        <v>10204078</v>
      </c>
    </row>
    <row r="5224" spans="1:11" x14ac:dyDescent="0.3">
      <c r="A5224" s="51" t="str">
        <f t="shared" si="86"/>
        <v>DBK.DE</v>
      </c>
      <c r="B5224" s="52" t="s">
        <v>255</v>
      </c>
      <c r="C5224" s="50" t="s">
        <v>14807</v>
      </c>
      <c r="D5224" s="50">
        <f>DAX__2019_2020__33[[#This Row],[Open]]*(DAX__2019_2020__33[[#This Row],[Adj Close]]/DAX__2019_2020__33[[#This Row],[Close]])</f>
        <v>6.7056677553611737</v>
      </c>
      <c r="E5224" s="50" t="s">
        <v>14443</v>
      </c>
      <c r="F5224" s="50" t="s">
        <v>14808</v>
      </c>
      <c r="G5224" s="50" t="s">
        <v>14443</v>
      </c>
      <c r="H5224" s="50" t="s">
        <v>14809</v>
      </c>
      <c r="I5224" s="50">
        <f>(DAX__2019_2020__33[[#This Row],[Adj Close]]-DAX__2019_2020__33[[#This Row],[Adj Open]])/DAX__2019_2020__33[[#This Row],[Adj Open]]</f>
        <v>3.4744525547445337E-2</v>
      </c>
      <c r="J5224" s="50">
        <f>DAX__2019_2020__33[[#This Row],[Adj Close]]-DAX__2019_2020__33[[#This Row],[Adj Open]]</f>
        <v>0.23298524463882675</v>
      </c>
      <c r="K5224" s="50">
        <v>17818740</v>
      </c>
    </row>
    <row r="5225" spans="1:11" x14ac:dyDescent="0.3">
      <c r="A5225" s="51" t="str">
        <f t="shared" si="86"/>
        <v>DBK.DE</v>
      </c>
      <c r="B5225" s="52" t="s">
        <v>256</v>
      </c>
      <c r="C5225" s="50" t="s">
        <v>14708</v>
      </c>
      <c r="D5225" s="50">
        <f>DAX__2019_2020__33[[#This Row],[Open]]*(DAX__2019_2020__33[[#This Row],[Adj Close]]/DAX__2019_2020__33[[#This Row],[Close]])</f>
        <v>6.9014535071689629</v>
      </c>
      <c r="E5225" s="50" t="s">
        <v>14810</v>
      </c>
      <c r="F5225" s="50" t="s">
        <v>14811</v>
      </c>
      <c r="G5225" s="50" t="s">
        <v>14812</v>
      </c>
      <c r="H5225" s="50" t="s">
        <v>14813</v>
      </c>
      <c r="I5225" s="50">
        <f>(DAX__2019_2020__33[[#This Row],[Adj Close]]-DAX__2019_2020__33[[#This Row],[Adj Open]])/DAX__2019_2020__33[[#This Row],[Adj Open]]</f>
        <v>9.0780141843971214E-3</v>
      </c>
      <c r="J5225" s="50">
        <f>DAX__2019_2020__33[[#This Row],[Adj Close]]-DAX__2019_2020__33[[#This Row],[Adj Open]]</f>
        <v>6.2651492831037103E-2</v>
      </c>
      <c r="K5225" s="50">
        <v>16099904</v>
      </c>
    </row>
    <row r="5226" spans="1:11" x14ac:dyDescent="0.3">
      <c r="A5226" s="51" t="str">
        <f t="shared" si="86"/>
        <v>DBK.DE</v>
      </c>
      <c r="B5226" s="52" t="s">
        <v>257</v>
      </c>
      <c r="C5226" s="50" t="s">
        <v>14814</v>
      </c>
      <c r="D5226" s="50">
        <f>DAX__2019_2020__33[[#This Row],[Open]]*(DAX__2019_2020__33[[#This Row],[Adj Close]]/DAX__2019_2020__33[[#This Row],[Close]])</f>
        <v>7.0091358296943227</v>
      </c>
      <c r="E5226" s="50" t="s">
        <v>14202</v>
      </c>
      <c r="F5226" s="50" t="s">
        <v>14814</v>
      </c>
      <c r="G5226" s="50" t="s">
        <v>14815</v>
      </c>
      <c r="H5226" s="50" t="s">
        <v>14816</v>
      </c>
      <c r="I5226" s="50">
        <f>(DAX__2019_2020__33[[#This Row],[Adj Close]]-DAX__2019_2020__33[[#This Row],[Adj Open]])/DAX__2019_2020__33[[#This Row],[Adj Open]]</f>
        <v>2.3463687150838033E-2</v>
      </c>
      <c r="J5226" s="50">
        <f>DAX__2019_2020__33[[#This Row],[Adj Close]]-DAX__2019_2020__33[[#This Row],[Adj Open]]</f>
        <v>0.16446017030567717</v>
      </c>
      <c r="K5226" s="50">
        <v>16359477</v>
      </c>
    </row>
    <row r="5227" spans="1:11" x14ac:dyDescent="0.3">
      <c r="A5227" s="51" t="str">
        <f t="shared" si="86"/>
        <v>DBK.DE</v>
      </c>
      <c r="B5227" s="52" t="s">
        <v>258</v>
      </c>
      <c r="C5227" s="50" t="s">
        <v>14425</v>
      </c>
      <c r="D5227" s="50">
        <f>DAX__2019_2020__33[[#This Row],[Open]]*(DAX__2019_2020__33[[#This Row],[Adj Close]]/DAX__2019_2020__33[[#This Row],[Close]])</f>
        <v>7.1383541342281882</v>
      </c>
      <c r="E5227" s="50" t="s">
        <v>14817</v>
      </c>
      <c r="F5227" s="50" t="s">
        <v>14103</v>
      </c>
      <c r="G5227" s="50" t="s">
        <v>14084</v>
      </c>
      <c r="H5227" s="50" t="s">
        <v>14818</v>
      </c>
      <c r="I5227" s="50">
        <f>(DAX__2019_2020__33[[#This Row],[Adj Close]]-DAX__2019_2020__33[[#This Row],[Adj Open]])/DAX__2019_2020__33[[#This Row],[Adj Open]]</f>
        <v>2.1667580910586917E-2</v>
      </c>
      <c r="J5227" s="50">
        <f>DAX__2019_2020__33[[#This Row],[Adj Close]]-DAX__2019_2020__33[[#This Row],[Adj Open]]</f>
        <v>0.15467086577181188</v>
      </c>
      <c r="K5227" s="50">
        <v>23202329</v>
      </c>
    </row>
    <row r="5228" spans="1:11" x14ac:dyDescent="0.3">
      <c r="A5228" s="51" t="str">
        <f t="shared" si="86"/>
        <v>DBK.DE</v>
      </c>
      <c r="B5228" s="52" t="s">
        <v>259</v>
      </c>
      <c r="C5228" s="50" t="s">
        <v>14340</v>
      </c>
      <c r="D5228" s="50">
        <f>DAX__2019_2020__33[[#This Row],[Open]]*(DAX__2019_2020__33[[#This Row],[Adj Close]]/DAX__2019_2020__33[[#This Row],[Close]])</f>
        <v>7.3419722259313662</v>
      </c>
      <c r="E5228" s="50" t="s">
        <v>14819</v>
      </c>
      <c r="F5228" s="50" t="s">
        <v>14375</v>
      </c>
      <c r="G5228" s="50" t="s">
        <v>14820</v>
      </c>
      <c r="H5228" s="50" t="s">
        <v>14821</v>
      </c>
      <c r="I5228" s="50">
        <f>(DAX__2019_2020__33[[#This Row],[Adj Close]]-DAX__2019_2020__33[[#This Row],[Adj Open]])/DAX__2019_2020__33[[#This Row],[Adj Open]]</f>
        <v>-1.4666666666667499E-3</v>
      </c>
      <c r="J5228" s="50">
        <f>DAX__2019_2020__33[[#This Row],[Adj Close]]-DAX__2019_2020__33[[#This Row],[Adj Open]]</f>
        <v>-1.0768225931366615E-2</v>
      </c>
      <c r="K5228" s="50">
        <v>21029761</v>
      </c>
    </row>
    <row r="5229" spans="1:11" x14ac:dyDescent="0.3">
      <c r="A5229" s="51" t="str">
        <f t="shared" si="86"/>
        <v>DBK.DE</v>
      </c>
      <c r="B5229" s="52" t="s">
        <v>260</v>
      </c>
      <c r="C5229" s="50" t="s">
        <v>14822</v>
      </c>
      <c r="D5229" s="50">
        <f>DAX__2019_2020__33[[#This Row],[Open]]*(DAX__2019_2020__33[[#This Row],[Adj Close]]/DAX__2019_2020__33[[#This Row],[Close]])</f>
        <v>7.3664454704772178</v>
      </c>
      <c r="E5229" s="50" t="s">
        <v>14178</v>
      </c>
      <c r="F5229" s="50" t="s">
        <v>14823</v>
      </c>
      <c r="G5229" s="50" t="s">
        <v>14824</v>
      </c>
      <c r="H5229" s="50" t="s">
        <v>14825</v>
      </c>
      <c r="I5229" s="50">
        <f>(DAX__2019_2020__33[[#This Row],[Adj Close]]-DAX__2019_2020__33[[#This Row],[Adj Open]])/DAX__2019_2020__33[[#This Row],[Adj Open]]</f>
        <v>-1.4219269102990021E-2</v>
      </c>
      <c r="J5229" s="50">
        <f>DAX__2019_2020__33[[#This Row],[Adj Close]]-DAX__2019_2020__33[[#This Row],[Adj Open]]</f>
        <v>-0.10474547047721749</v>
      </c>
      <c r="K5229" s="50">
        <v>30437818</v>
      </c>
    </row>
    <row r="5230" spans="1:11" x14ac:dyDescent="0.3">
      <c r="A5230" s="51" t="str">
        <f t="shared" si="86"/>
        <v>DBK.DE</v>
      </c>
      <c r="B5230" s="52" t="s">
        <v>261</v>
      </c>
      <c r="C5230" s="50" t="s">
        <v>14826</v>
      </c>
      <c r="D5230" s="50">
        <f>DAX__2019_2020__33[[#This Row],[Open]]*(DAX__2019_2020__33[[#This Row],[Adj Close]]/DAX__2019_2020__33[[#This Row],[Close]])</f>
        <v>7.2891106887001955</v>
      </c>
      <c r="E5230" s="50" t="s">
        <v>14827</v>
      </c>
      <c r="F5230" s="50" t="s">
        <v>14828</v>
      </c>
      <c r="G5230" s="50" t="s">
        <v>14829</v>
      </c>
      <c r="H5230" s="50" t="s">
        <v>14830</v>
      </c>
      <c r="I5230" s="50">
        <f>(DAX__2019_2020__33[[#This Row],[Adj Close]]-DAX__2019_2020__33[[#This Row],[Adj Open]])/DAX__2019_2020__33[[#This Row],[Adj Open]]</f>
        <v>2.8068761751275869E-2</v>
      </c>
      <c r="J5230" s="50">
        <f>DAX__2019_2020__33[[#This Row],[Adj Close]]-DAX__2019_2020__33[[#This Row],[Adj Open]]</f>
        <v>0.20459631129980416</v>
      </c>
      <c r="K5230" s="50">
        <v>20009074</v>
      </c>
    </row>
    <row r="5231" spans="1:11" x14ac:dyDescent="0.3">
      <c r="A5231" s="51" t="str">
        <f t="shared" si="86"/>
        <v>DBK.DE</v>
      </c>
      <c r="B5231" s="52" t="s">
        <v>262</v>
      </c>
      <c r="C5231" s="50" t="s">
        <v>14218</v>
      </c>
      <c r="D5231" s="50">
        <f>DAX__2019_2020__33[[#This Row],[Open]]*(DAX__2019_2020__33[[#This Row],[Adj Close]]/DAX__2019_2020__33[[#This Row],[Close]])</f>
        <v>7.3713406096584846</v>
      </c>
      <c r="E5231" s="50" t="s">
        <v>14118</v>
      </c>
      <c r="F5231" s="50" t="s">
        <v>14831</v>
      </c>
      <c r="G5231" s="50" t="s">
        <v>14832</v>
      </c>
      <c r="H5231" s="50" t="s">
        <v>14833</v>
      </c>
      <c r="I5231" s="50">
        <f>(DAX__2019_2020__33[[#This Row],[Adj Close]]-DAX__2019_2020__33[[#This Row],[Adj Open]])/DAX__2019_2020__33[[#This Row],[Adj Open]]</f>
        <v>-4.5152722443559112E-3</v>
      </c>
      <c r="J5231" s="50">
        <f>DAX__2019_2020__33[[#This Row],[Adj Close]]-DAX__2019_2020__33[[#This Row],[Adj Open]]</f>
        <v>-3.3283609658484536E-2</v>
      </c>
      <c r="K5231" s="50">
        <v>15634153</v>
      </c>
    </row>
    <row r="5232" spans="1:11" x14ac:dyDescent="0.3">
      <c r="A5232" s="51" t="str">
        <f t="shared" si="86"/>
        <v>DBK.DE</v>
      </c>
      <c r="B5232" s="52" t="s">
        <v>263</v>
      </c>
      <c r="C5232" s="50" t="s">
        <v>14834</v>
      </c>
      <c r="D5232" s="50">
        <f>DAX__2019_2020__33[[#This Row],[Open]]*(DAX__2019_2020__33[[#This Row],[Adj Close]]/DAX__2019_2020__33[[#This Row],[Close]])</f>
        <v>7.3018355746135954</v>
      </c>
      <c r="E5232" s="50" t="s">
        <v>14835</v>
      </c>
      <c r="F5232" s="50" t="s">
        <v>14836</v>
      </c>
      <c r="G5232" s="50" t="s">
        <v>14837</v>
      </c>
      <c r="H5232" s="50" t="s">
        <v>14838</v>
      </c>
      <c r="I5232" s="50">
        <f>(DAX__2019_2020__33[[#This Row],[Adj Close]]-DAX__2019_2020__33[[#This Row],[Adj Open]])/DAX__2019_2020__33[[#This Row],[Adj Open]]</f>
        <v>-1.9841801850113912E-2</v>
      </c>
      <c r="J5232" s="50">
        <f>DAX__2019_2020__33[[#This Row],[Adj Close]]-DAX__2019_2020__33[[#This Row],[Adj Open]]</f>
        <v>-0.14488157461359563</v>
      </c>
      <c r="K5232" s="50">
        <v>14461215</v>
      </c>
    </row>
    <row r="5233" spans="1:11" x14ac:dyDescent="0.3">
      <c r="A5233" s="51" t="str">
        <f t="shared" si="86"/>
        <v>DBK.DE</v>
      </c>
      <c r="B5233" s="52" t="s">
        <v>264</v>
      </c>
      <c r="C5233" s="50" t="s">
        <v>14205</v>
      </c>
      <c r="D5233" s="50">
        <f>DAX__2019_2020__33[[#This Row],[Open]]*(DAX__2019_2020__33[[#This Row],[Adj Close]]/DAX__2019_2020__33[[#This Row],[Close]])</f>
        <v>7.1951324948024942</v>
      </c>
      <c r="E5233" s="50" t="s">
        <v>14205</v>
      </c>
      <c r="F5233" s="50" t="s">
        <v>14380</v>
      </c>
      <c r="G5233" s="50" t="s">
        <v>14380</v>
      </c>
      <c r="H5233" s="50" t="s">
        <v>14839</v>
      </c>
      <c r="I5233" s="50">
        <f>(DAX__2019_2020__33[[#This Row],[Adj Close]]-DAX__2019_2020__33[[#This Row],[Adj Open]])/DAX__2019_2020__33[[#This Row],[Adj Open]]</f>
        <v>-1.8367346938775415E-2</v>
      </c>
      <c r="J5233" s="50">
        <f>DAX__2019_2020__33[[#This Row],[Adj Close]]-DAX__2019_2020__33[[#This Row],[Adj Open]]</f>
        <v>-0.13215549480249411</v>
      </c>
      <c r="K5233" s="50">
        <v>10555735</v>
      </c>
    </row>
    <row r="5234" spans="1:11" x14ac:dyDescent="0.3">
      <c r="A5234" s="51" t="str">
        <f t="shared" si="86"/>
        <v>DBK.DE</v>
      </c>
      <c r="B5234" s="52" t="s">
        <v>265</v>
      </c>
      <c r="C5234" s="50" t="s">
        <v>14840</v>
      </c>
      <c r="D5234" s="50">
        <f>DAX__2019_2020__33[[#This Row],[Open]]*(DAX__2019_2020__33[[#This Row],[Adj Close]]/DAX__2019_2020__33[[#This Row],[Close]])</f>
        <v>7.1080081758793972</v>
      </c>
      <c r="E5234" s="50" t="s">
        <v>14182</v>
      </c>
      <c r="F5234" s="50" t="s">
        <v>14841</v>
      </c>
      <c r="G5234" s="50" t="s">
        <v>14333</v>
      </c>
      <c r="H5234" s="50" t="s">
        <v>14842</v>
      </c>
      <c r="I5234" s="50">
        <f>(DAX__2019_2020__33[[#This Row],[Adj Close]]-DAX__2019_2020__33[[#This Row],[Adj Open]])/DAX__2019_2020__33[[#This Row],[Adj Open]]</f>
        <v>1.4047651838589704E-2</v>
      </c>
      <c r="J5234" s="50">
        <f>DAX__2019_2020__33[[#This Row],[Adj Close]]-DAX__2019_2020__33[[#This Row],[Adj Open]]</f>
        <v>9.9850824120602866E-2</v>
      </c>
      <c r="K5234" s="50">
        <v>12367512</v>
      </c>
    </row>
    <row r="5235" spans="1:11" x14ac:dyDescent="0.3">
      <c r="A5235" s="51" t="str">
        <f t="shared" si="86"/>
        <v>DBK.DE</v>
      </c>
      <c r="B5235" s="52" t="s">
        <v>266</v>
      </c>
      <c r="C5235" s="50" t="s">
        <v>14120</v>
      </c>
      <c r="D5235" s="50">
        <f>DAX__2019_2020__33[[#This Row],[Open]]*(DAX__2019_2020__33[[#This Row],[Adj Close]]/DAX__2019_2020__33[[#This Row],[Close]])</f>
        <v>7.1853436786642932</v>
      </c>
      <c r="E5235" s="50" t="s">
        <v>14387</v>
      </c>
      <c r="F5235" s="50" t="s">
        <v>14843</v>
      </c>
      <c r="G5235" s="50" t="s">
        <v>14844</v>
      </c>
      <c r="H5235" s="50" t="s">
        <v>14845</v>
      </c>
      <c r="I5235" s="50">
        <f>(DAX__2019_2020__33[[#This Row],[Adj Close]]-DAX__2019_2020__33[[#This Row],[Adj Open]])/DAX__2019_2020__33[[#This Row],[Adj Open]]</f>
        <v>-4.4959128065393747E-3</v>
      </c>
      <c r="J5235" s="50">
        <f>DAX__2019_2020__33[[#This Row],[Adj Close]]-DAX__2019_2020__33[[#This Row],[Adj Open]]</f>
        <v>-3.230467866429354E-2</v>
      </c>
      <c r="K5235" s="50">
        <v>19722113</v>
      </c>
    </row>
    <row r="5236" spans="1:11" x14ac:dyDescent="0.3">
      <c r="A5236" s="51" t="str">
        <f t="shared" si="86"/>
        <v>DBK.DE</v>
      </c>
      <c r="B5236" s="52" t="s">
        <v>267</v>
      </c>
      <c r="C5236" s="50" t="s">
        <v>14846</v>
      </c>
      <c r="D5236" s="50">
        <f>DAX__2019_2020__33[[#This Row],[Open]]*(DAX__2019_2020__33[[#This Row],[Adj Close]]/DAX__2019_2020__33[[#This Row],[Close]])</f>
        <v>7.1168185945255988</v>
      </c>
      <c r="E5236" s="50" t="s">
        <v>14847</v>
      </c>
      <c r="F5236" s="50" t="s">
        <v>14678</v>
      </c>
      <c r="G5236" s="50" t="s">
        <v>14848</v>
      </c>
      <c r="H5236" s="50" t="s">
        <v>14849</v>
      </c>
      <c r="I5236" s="50">
        <f>(DAX__2019_2020__33[[#This Row],[Adj Close]]-DAX__2019_2020__33[[#This Row],[Adj Open]])/DAX__2019_2020__33[[#This Row],[Adj Open]]</f>
        <v>-3.0123796423658786E-2</v>
      </c>
      <c r="J5236" s="50">
        <f>DAX__2019_2020__33[[#This Row],[Adj Close]]-DAX__2019_2020__33[[#This Row],[Adj Open]]</f>
        <v>-0.21438559452559858</v>
      </c>
      <c r="K5236" s="50">
        <v>17289859</v>
      </c>
    </row>
    <row r="5237" spans="1:11" x14ac:dyDescent="0.3">
      <c r="A5237" s="51" t="str">
        <f t="shared" si="86"/>
        <v>DBK.DE</v>
      </c>
      <c r="B5237" s="52" t="s">
        <v>268</v>
      </c>
      <c r="C5237" s="50" t="s">
        <v>14695</v>
      </c>
      <c r="D5237" s="50">
        <f>DAX__2019_2020__33[[#This Row],[Open]]*(DAX__2019_2020__33[[#This Row],[Adj Close]]/DAX__2019_2020__33[[#This Row],[Close]])</f>
        <v>6.9259273950795945</v>
      </c>
      <c r="E5237" s="50" t="s">
        <v>14329</v>
      </c>
      <c r="F5237" s="50" t="s">
        <v>14444</v>
      </c>
      <c r="G5237" s="50" t="s">
        <v>14444</v>
      </c>
      <c r="H5237" s="50" t="s">
        <v>14850</v>
      </c>
      <c r="I5237" s="50">
        <f>(DAX__2019_2020__33[[#This Row],[Adj Close]]-DAX__2019_2020__33[[#This Row],[Adj Open]])/DAX__2019_2020__33[[#This Row],[Adj Open]]</f>
        <v>-2.3321554770318005E-2</v>
      </c>
      <c r="J5237" s="50">
        <f>DAX__2019_2020__33[[#This Row],[Adj Close]]-DAX__2019_2020__33[[#This Row],[Adj Open]]</f>
        <v>-0.16152339507959468</v>
      </c>
      <c r="K5237" s="50">
        <v>10409707</v>
      </c>
    </row>
    <row r="5238" spans="1:11" x14ac:dyDescent="0.3">
      <c r="A5238" s="51" t="str">
        <f t="shared" si="86"/>
        <v>DBK.DE</v>
      </c>
      <c r="B5238" s="52" t="s">
        <v>269</v>
      </c>
      <c r="C5238" s="50" t="s">
        <v>14453</v>
      </c>
      <c r="D5238" s="50">
        <f>DAX__2019_2020__33[[#This Row],[Open]]*(DAX__2019_2020__33[[#This Row],[Adj Close]]/DAX__2019_2020__33[[#This Row],[Close]])</f>
        <v>6.7350354371309233</v>
      </c>
      <c r="E5238" s="50" t="s">
        <v>14457</v>
      </c>
      <c r="F5238" s="50" t="s">
        <v>14851</v>
      </c>
      <c r="G5238" s="50" t="s">
        <v>14655</v>
      </c>
      <c r="H5238" s="50" t="s">
        <v>14852</v>
      </c>
      <c r="I5238" s="50">
        <f>(DAX__2019_2020__33[[#This Row],[Adj Close]]-DAX__2019_2020__33[[#This Row],[Adj Open]])/DAX__2019_2020__33[[#This Row],[Adj Open]]</f>
        <v>9.156976744185993E-3</v>
      </c>
      <c r="J5238" s="50">
        <f>DAX__2019_2020__33[[#This Row],[Adj Close]]-DAX__2019_2020__33[[#This Row],[Adj Open]]</f>
        <v>6.1672562869076408E-2</v>
      </c>
      <c r="K5238" s="50">
        <v>16576802</v>
      </c>
    </row>
    <row r="5239" spans="1:11" x14ac:dyDescent="0.3">
      <c r="A5239" s="51" t="str">
        <f t="shared" si="86"/>
        <v>DBK.DE</v>
      </c>
      <c r="B5239" s="52" t="s">
        <v>270</v>
      </c>
      <c r="C5239" s="50" t="s">
        <v>14451</v>
      </c>
      <c r="D5239" s="50">
        <f>DAX__2019_2020__33[[#This Row],[Open]]*(DAX__2019_2020__33[[#This Row],[Adj Close]]/DAX__2019_2020__33[[#This Row],[Close]])</f>
        <v>6.8133508248786949</v>
      </c>
      <c r="E5239" s="50" t="s">
        <v>14451</v>
      </c>
      <c r="F5239" s="50" t="s">
        <v>14654</v>
      </c>
      <c r="G5239" s="50" t="s">
        <v>14448</v>
      </c>
      <c r="H5239" s="50" t="s">
        <v>14853</v>
      </c>
      <c r="I5239" s="50">
        <f>(DAX__2019_2020__33[[#This Row],[Adj Close]]-DAX__2019_2020__33[[#This Row],[Adj Open]])/DAX__2019_2020__33[[#This Row],[Adj Open]]</f>
        <v>-2.2844827586206939E-2</v>
      </c>
      <c r="J5239" s="50">
        <f>DAX__2019_2020__33[[#This Row],[Adj Close]]-DAX__2019_2020__33[[#This Row],[Adj Open]]</f>
        <v>-0.15564982487869461</v>
      </c>
      <c r="K5239" s="50">
        <v>15692617</v>
      </c>
    </row>
    <row r="5240" spans="1:11" x14ac:dyDescent="0.3">
      <c r="A5240" s="51" t="str">
        <f t="shared" si="86"/>
        <v>DBK.DE</v>
      </c>
      <c r="B5240" s="52" t="s">
        <v>271</v>
      </c>
      <c r="C5240" s="50" t="s">
        <v>14854</v>
      </c>
      <c r="D5240" s="50">
        <f>DAX__2019_2020__33[[#This Row],[Open]]*(DAX__2019_2020__33[[#This Row],[Adj Close]]/DAX__2019_2020__33[[#This Row],[Close]])</f>
        <v>6.6567210852936931</v>
      </c>
      <c r="E5240" s="50" t="s">
        <v>14855</v>
      </c>
      <c r="F5240" s="50" t="s">
        <v>14856</v>
      </c>
      <c r="G5240" s="50" t="s">
        <v>14682</v>
      </c>
      <c r="H5240" s="50" t="s">
        <v>14857</v>
      </c>
      <c r="I5240" s="50">
        <f>(DAX__2019_2020__33[[#This Row],[Adj Close]]-DAX__2019_2020__33[[#This Row],[Adj Open]])/DAX__2019_2020__33[[#This Row],[Adj Open]]</f>
        <v>1.8970588235294111E-2</v>
      </c>
      <c r="J5240" s="50">
        <f>DAX__2019_2020__33[[#This Row],[Adj Close]]-DAX__2019_2020__33[[#This Row],[Adj Open]]</f>
        <v>0.12628191470630679</v>
      </c>
      <c r="K5240" s="50">
        <v>10845159</v>
      </c>
    </row>
    <row r="5241" spans="1:11" x14ac:dyDescent="0.3">
      <c r="A5241" s="51" t="str">
        <f t="shared" si="86"/>
        <v>DBK.DE</v>
      </c>
      <c r="B5241" s="52" t="s">
        <v>272</v>
      </c>
      <c r="C5241" s="50" t="s">
        <v>14858</v>
      </c>
      <c r="D5241" s="50">
        <f>DAX__2019_2020__33[[#This Row],[Open]]*(DAX__2019_2020__33[[#This Row],[Adj Close]]/DAX__2019_2020__33[[#This Row],[Close]])</f>
        <v>6.7908343508950662</v>
      </c>
      <c r="E5241" s="50" t="s">
        <v>14859</v>
      </c>
      <c r="F5241" s="50" t="s">
        <v>14675</v>
      </c>
      <c r="G5241" s="50" t="s">
        <v>14860</v>
      </c>
      <c r="H5241" s="50" t="s">
        <v>14861</v>
      </c>
      <c r="I5241" s="50">
        <f>(DAX__2019_2020__33[[#This Row],[Adj Close]]-DAX__2019_2020__33[[#This Row],[Adj Open]])/DAX__2019_2020__33[[#This Row],[Adj Open]]</f>
        <v>-9.5141992215654579E-3</v>
      </c>
      <c r="J5241" s="50">
        <f>DAX__2019_2020__33[[#This Row],[Adj Close]]-DAX__2019_2020__33[[#This Row],[Adj Open]]</f>
        <v>-6.4609350895065809E-2</v>
      </c>
      <c r="K5241" s="50">
        <v>10186386</v>
      </c>
    </row>
    <row r="5242" spans="1:11" x14ac:dyDescent="0.3">
      <c r="A5242" s="51" t="str">
        <f t="shared" si="86"/>
        <v>DBK.DE</v>
      </c>
      <c r="B5242" s="52" t="s">
        <v>273</v>
      </c>
      <c r="C5242" s="50" t="s">
        <v>14862</v>
      </c>
      <c r="D5242" s="50">
        <f>DAX__2019_2020__33[[#This Row],[Open]]*(DAX__2019_2020__33[[#This Row],[Adj Close]]/DAX__2019_2020__33[[#This Row],[Close]])</f>
        <v>6.763424669312565</v>
      </c>
      <c r="E5242" s="50" t="s">
        <v>14629</v>
      </c>
      <c r="F5242" s="50" t="s">
        <v>14863</v>
      </c>
      <c r="G5242" s="50" t="s">
        <v>14864</v>
      </c>
      <c r="H5242" s="50" t="s">
        <v>14865</v>
      </c>
      <c r="I5242" s="50">
        <f>(DAX__2019_2020__33[[#This Row],[Adj Close]]-DAX__2019_2020__33[[#This Row],[Adj Open]])/DAX__2019_2020__33[[#This Row],[Adj Open]]</f>
        <v>-3.3579389202489464E-2</v>
      </c>
      <c r="J5242" s="50">
        <f>DAX__2019_2020__33[[#This Row],[Adj Close]]-DAX__2019_2020__33[[#This Row],[Adj Open]]</f>
        <v>-0.22711166931256521</v>
      </c>
      <c r="K5242" s="50">
        <v>13433773</v>
      </c>
    </row>
    <row r="5243" spans="1:11" x14ac:dyDescent="0.3">
      <c r="A5243" s="51" t="str">
        <f t="shared" si="86"/>
        <v>DBK.DE</v>
      </c>
      <c r="B5243" s="52" t="s">
        <v>274</v>
      </c>
      <c r="C5243" s="50" t="s">
        <v>14484</v>
      </c>
      <c r="D5243" s="50">
        <f>DAX__2019_2020__33[[#This Row],[Open]]*(DAX__2019_2020__33[[#This Row],[Adj Close]]/DAX__2019_2020__33[[#This Row],[Close]])</f>
        <v>6.5098820895522396</v>
      </c>
      <c r="E5243" s="50" t="s">
        <v>14683</v>
      </c>
      <c r="F5243" s="50" t="s">
        <v>14866</v>
      </c>
      <c r="G5243" s="50" t="s">
        <v>14867</v>
      </c>
      <c r="H5243" s="50" t="s">
        <v>14868</v>
      </c>
      <c r="I5243" s="50">
        <f>(DAX__2019_2020__33[[#This Row],[Adj Close]]-DAX__2019_2020__33[[#This Row],[Adj Open]])/DAX__2019_2020__33[[#This Row],[Adj Open]]</f>
        <v>-1.2631578947368514E-2</v>
      </c>
      <c r="J5243" s="50">
        <f>DAX__2019_2020__33[[#This Row],[Adj Close]]-DAX__2019_2020__33[[#This Row],[Adj Open]]</f>
        <v>-8.2230089552239427E-2</v>
      </c>
      <c r="K5243" s="50">
        <v>15527318</v>
      </c>
    </row>
    <row r="5244" spans="1:11" x14ac:dyDescent="0.3">
      <c r="A5244" s="51" t="str">
        <f t="shared" ref="A5244:A5307" si="87">"DBK.DE"</f>
        <v>DBK.DE</v>
      </c>
      <c r="B5244" s="52" t="s">
        <v>275</v>
      </c>
      <c r="C5244" s="50" t="s">
        <v>14869</v>
      </c>
      <c r="D5244" s="50">
        <f>DAX__2019_2020__33[[#This Row],[Open]]*(DAX__2019_2020__33[[#This Row],[Adj Close]]/DAX__2019_2020__33[[#This Row],[Close]])</f>
        <v>6.3826211851851848</v>
      </c>
      <c r="E5244" s="50" t="s">
        <v>14870</v>
      </c>
      <c r="F5244" s="50" t="s">
        <v>14871</v>
      </c>
      <c r="G5244" s="50" t="s">
        <v>14872</v>
      </c>
      <c r="H5244" s="50" t="s">
        <v>14873</v>
      </c>
      <c r="I5244" s="50">
        <f>(DAX__2019_2020__33[[#This Row],[Adj Close]]-DAX__2019_2020__33[[#This Row],[Adj Open]])/DAX__2019_2020__33[[#This Row],[Adj Open]]</f>
        <v>-6.1349693251533223E-3</v>
      </c>
      <c r="J5244" s="50">
        <f>DAX__2019_2020__33[[#This Row],[Adj Close]]-DAX__2019_2020__33[[#This Row],[Adj Open]]</f>
        <v>-3.9157185185184851E-2</v>
      </c>
      <c r="K5244" s="50">
        <v>16042648</v>
      </c>
    </row>
    <row r="5245" spans="1:11" x14ac:dyDescent="0.3">
      <c r="A5245" s="51" t="str">
        <f t="shared" si="87"/>
        <v>DBK.DE</v>
      </c>
      <c r="B5245" s="52" t="s">
        <v>276</v>
      </c>
      <c r="C5245" s="50" t="s">
        <v>14874</v>
      </c>
      <c r="D5245" s="50">
        <f>DAX__2019_2020__33[[#This Row],[Open]]*(DAX__2019_2020__33[[#This Row],[Adj Close]]/DAX__2019_2020__33[[#This Row],[Close]])</f>
        <v>6.3522744371239011</v>
      </c>
      <c r="E5245" s="50" t="s">
        <v>14874</v>
      </c>
      <c r="F5245" s="50" t="s">
        <v>14764</v>
      </c>
      <c r="G5245" s="50" t="s">
        <v>14590</v>
      </c>
      <c r="H5245" s="50" t="s">
        <v>14875</v>
      </c>
      <c r="I5245" s="50">
        <f>(DAX__2019_2020__33[[#This Row],[Adj Close]]-DAX__2019_2020__33[[#This Row],[Adj Open]])/DAX__2019_2020__33[[#This Row],[Adj Open]]</f>
        <v>-1.2328556017876979E-3</v>
      </c>
      <c r="J5245" s="50">
        <f>DAX__2019_2020__33[[#This Row],[Adj Close]]-DAX__2019_2020__33[[#This Row],[Adj Open]]</f>
        <v>-7.8314371239009972E-3</v>
      </c>
      <c r="K5245" s="50">
        <v>11130966</v>
      </c>
    </row>
    <row r="5246" spans="1:11" x14ac:dyDescent="0.3">
      <c r="A5246" s="51" t="str">
        <f t="shared" si="87"/>
        <v>DBK.DE</v>
      </c>
      <c r="B5246" s="52" t="s">
        <v>277</v>
      </c>
      <c r="C5246" s="50" t="s">
        <v>14876</v>
      </c>
      <c r="D5246" s="50">
        <f>DAX__2019_2020__33[[#This Row],[Open]]*(DAX__2019_2020__33[[#This Row],[Adj Close]]/DAX__2019_2020__33[[#This Row],[Close]])</f>
        <v>6.3777261389593907</v>
      </c>
      <c r="E5246" s="50" t="s">
        <v>14877</v>
      </c>
      <c r="F5246" s="50" t="s">
        <v>14878</v>
      </c>
      <c r="G5246" s="50" t="s">
        <v>14879</v>
      </c>
      <c r="H5246" s="50" t="s">
        <v>14880</v>
      </c>
      <c r="I5246" s="50">
        <f>(DAX__2019_2020__33[[#This Row],[Adj Close]]-DAX__2019_2020__33[[#This Row],[Adj Open]])/DAX__2019_2020__33[[#This Row],[Adj Open]]</f>
        <v>-3.2386799693016034E-2</v>
      </c>
      <c r="J5246" s="50">
        <f>DAX__2019_2020__33[[#This Row],[Adj Close]]-DAX__2019_2020__33[[#This Row],[Adj Open]]</f>
        <v>-0.20655413895939034</v>
      </c>
      <c r="K5246" s="50">
        <v>13736758</v>
      </c>
    </row>
    <row r="5247" spans="1:11" x14ac:dyDescent="0.3">
      <c r="A5247" s="51" t="str">
        <f t="shared" si="87"/>
        <v>DBK.DE</v>
      </c>
      <c r="B5247" s="52" t="s">
        <v>278</v>
      </c>
      <c r="C5247" s="50" t="s">
        <v>14586</v>
      </c>
      <c r="D5247" s="50">
        <f>DAX__2019_2020__33[[#This Row],[Open]]*(DAX__2019_2020__33[[#This Row],[Adj Close]]/DAX__2019_2020__33[[#This Row],[Close]])</f>
        <v>6.167256577693041</v>
      </c>
      <c r="E5247" s="50" t="s">
        <v>14881</v>
      </c>
      <c r="F5247" s="50" t="s">
        <v>14882</v>
      </c>
      <c r="G5247" s="50" t="s">
        <v>14763</v>
      </c>
      <c r="H5247" s="50" t="s">
        <v>14883</v>
      </c>
      <c r="I5247" s="50">
        <f>(DAX__2019_2020__33[[#This Row],[Adj Close]]-DAX__2019_2020__33[[#This Row],[Adj Open]])/DAX__2019_2020__33[[#This Row],[Adj Open]]</f>
        <v>-9.5238095238098599E-4</v>
      </c>
      <c r="J5247" s="50">
        <f>DAX__2019_2020__33[[#This Row],[Adj Close]]-DAX__2019_2020__33[[#This Row],[Adj Open]]</f>
        <v>-5.8735776930411987E-3</v>
      </c>
      <c r="K5247" s="50">
        <v>8625379</v>
      </c>
    </row>
    <row r="5248" spans="1:11" x14ac:dyDescent="0.3">
      <c r="A5248" s="51" t="str">
        <f t="shared" si="87"/>
        <v>DBK.DE</v>
      </c>
      <c r="B5248" s="52" t="s">
        <v>279</v>
      </c>
      <c r="C5248" s="50" t="s">
        <v>14884</v>
      </c>
      <c r="D5248" s="50">
        <f>DAX__2019_2020__33[[#This Row],[Open]]*(DAX__2019_2020__33[[#This Row],[Adj Close]]/DAX__2019_2020__33[[#This Row],[Close]])</f>
        <v>6.168235473545792</v>
      </c>
      <c r="E5248" s="50" t="s">
        <v>14768</v>
      </c>
      <c r="F5248" s="50" t="s">
        <v>14767</v>
      </c>
      <c r="G5248" s="50" t="s">
        <v>14885</v>
      </c>
      <c r="H5248" s="50" t="s">
        <v>14886</v>
      </c>
      <c r="I5248" s="50">
        <f>(DAX__2019_2020__33[[#This Row],[Adj Close]]-DAX__2019_2020__33[[#This Row],[Adj Open]])/DAX__2019_2020__33[[#This Row],[Adj Open]]</f>
        <v>2.586890969687352E-2</v>
      </c>
      <c r="J5248" s="50">
        <f>DAX__2019_2020__33[[#This Row],[Adj Close]]-DAX__2019_2020__33[[#This Row],[Adj Open]]</f>
        <v>0.15956552645420796</v>
      </c>
      <c r="K5248" s="50">
        <v>15846271</v>
      </c>
    </row>
    <row r="5249" spans="1:11" x14ac:dyDescent="0.3">
      <c r="A5249" s="51" t="str">
        <f t="shared" si="87"/>
        <v>DBK.DE</v>
      </c>
      <c r="B5249" s="52" t="s">
        <v>280</v>
      </c>
      <c r="C5249" s="50" t="s">
        <v>14887</v>
      </c>
      <c r="D5249" s="50">
        <f>DAX__2019_2020__33[[#This Row],[Open]]*(DAX__2019_2020__33[[#This Row],[Adj Close]]/DAX__2019_2020__33[[#This Row],[Close]])</f>
        <v>6.4022000735618665</v>
      </c>
      <c r="E5249" s="50" t="s">
        <v>14888</v>
      </c>
      <c r="F5249" s="50" t="s">
        <v>14889</v>
      </c>
      <c r="G5249" s="50" t="s">
        <v>14888</v>
      </c>
      <c r="H5249" s="50" t="s">
        <v>14890</v>
      </c>
      <c r="I5249" s="50">
        <f>(DAX__2019_2020__33[[#This Row],[Adj Close]]-DAX__2019_2020__33[[#This Row],[Adj Open]])/DAX__2019_2020__33[[#This Row],[Adj Open]]</f>
        <v>3.9296636085626765E-2</v>
      </c>
      <c r="J5249" s="50">
        <f>DAX__2019_2020__33[[#This Row],[Adj Close]]-DAX__2019_2020__33[[#This Row],[Adj Open]]</f>
        <v>0.25158492643813357</v>
      </c>
      <c r="K5249" s="50">
        <v>17529641</v>
      </c>
    </row>
    <row r="5250" spans="1:11" x14ac:dyDescent="0.3">
      <c r="A5250" s="51" t="str">
        <f t="shared" si="87"/>
        <v>DBK.DE</v>
      </c>
      <c r="B5250" s="52" t="s">
        <v>281</v>
      </c>
      <c r="C5250" s="50" t="s">
        <v>14891</v>
      </c>
      <c r="D5250" s="50">
        <f>DAX__2019_2020__33[[#This Row],[Open]]*(DAX__2019_2020__33[[#This Row],[Adj Close]]/DAX__2019_2020__33[[#This Row],[Close]])</f>
        <v>6.6273537682428483</v>
      </c>
      <c r="E5250" s="50" t="s">
        <v>14659</v>
      </c>
      <c r="F5250" s="50" t="s">
        <v>14892</v>
      </c>
      <c r="G5250" s="50" t="s">
        <v>14893</v>
      </c>
      <c r="H5250" s="50" t="s">
        <v>14894</v>
      </c>
      <c r="I5250" s="50">
        <f>(DAX__2019_2020__33[[#This Row],[Adj Close]]-DAX__2019_2020__33[[#This Row],[Adj Open]])/DAX__2019_2020__33[[#This Row],[Adj Open]]</f>
        <v>1.211225997045803E-2</v>
      </c>
      <c r="J5250" s="50">
        <f>DAX__2019_2020__33[[#This Row],[Adj Close]]-DAX__2019_2020__33[[#This Row],[Adj Open]]</f>
        <v>8.0272231757152035E-2</v>
      </c>
      <c r="K5250" s="50">
        <v>11414510</v>
      </c>
    </row>
    <row r="5251" spans="1:11" x14ac:dyDescent="0.3">
      <c r="A5251" s="51" t="str">
        <f t="shared" si="87"/>
        <v>DBK.DE</v>
      </c>
      <c r="B5251" s="52" t="s">
        <v>282</v>
      </c>
      <c r="C5251" s="50" t="s">
        <v>14673</v>
      </c>
      <c r="D5251" s="50">
        <f>DAX__2019_2020__33[[#This Row],[Open]]*(DAX__2019_2020__33[[#This Row],[Adj Close]]/DAX__2019_2020__33[[#This Row],[Close]])</f>
        <v>6.7546144843240183</v>
      </c>
      <c r="E5251" s="50" t="s">
        <v>14895</v>
      </c>
      <c r="F5251" s="50" t="s">
        <v>14896</v>
      </c>
      <c r="G5251" s="50" t="s">
        <v>14897</v>
      </c>
      <c r="H5251" s="50" t="s">
        <v>14898</v>
      </c>
      <c r="I5251" s="50">
        <f>(DAX__2019_2020__33[[#This Row],[Adj Close]]-DAX__2019_2020__33[[#This Row],[Adj Open]])/DAX__2019_2020__33[[#This Row],[Adj Open]]</f>
        <v>2.159420289855063E-2</v>
      </c>
      <c r="J5251" s="50">
        <f>DAX__2019_2020__33[[#This Row],[Adj Close]]-DAX__2019_2020__33[[#This Row],[Adj Open]]</f>
        <v>0.14586051567598179</v>
      </c>
      <c r="K5251" s="50">
        <v>14775429</v>
      </c>
    </row>
    <row r="5252" spans="1:11" x14ac:dyDescent="0.3">
      <c r="A5252" s="51" t="str">
        <f t="shared" si="87"/>
        <v>DBK.DE</v>
      </c>
      <c r="B5252" s="52" t="s">
        <v>283</v>
      </c>
      <c r="C5252" s="50" t="s">
        <v>14674</v>
      </c>
      <c r="D5252" s="50">
        <f>DAX__2019_2020__33[[#This Row],[Open]]*(DAX__2019_2020__33[[#This Row],[Adj Close]]/DAX__2019_2020__33[[#This Row],[Close]])</f>
        <v>6.8730648967551629</v>
      </c>
      <c r="E5252" s="50" t="s">
        <v>14899</v>
      </c>
      <c r="F5252" s="50" t="s">
        <v>14900</v>
      </c>
      <c r="G5252" s="50" t="s">
        <v>14901</v>
      </c>
      <c r="H5252" s="50" t="s">
        <v>14902</v>
      </c>
      <c r="I5252" s="50">
        <f>(DAX__2019_2020__33[[#This Row],[Adj Close]]-DAX__2019_2020__33[[#This Row],[Adj Open]])/DAX__2019_2020__33[[#This Row],[Adj Open]]</f>
        <v>1.3958125623130563E-2</v>
      </c>
      <c r="J5252" s="50">
        <f>DAX__2019_2020__33[[#This Row],[Adj Close]]-DAX__2019_2020__33[[#This Row],[Adj Open]]</f>
        <v>9.593510324483745E-2</v>
      </c>
      <c r="K5252" s="50">
        <v>18156316</v>
      </c>
    </row>
    <row r="5253" spans="1:11" x14ac:dyDescent="0.3">
      <c r="A5253" s="51" t="str">
        <f t="shared" si="87"/>
        <v>DBK.DE</v>
      </c>
      <c r="B5253" s="52" t="s">
        <v>284</v>
      </c>
      <c r="C5253" s="50" t="s">
        <v>14903</v>
      </c>
      <c r="D5253" s="50">
        <f>DAX__2019_2020__33[[#This Row],[Open]]*(DAX__2019_2020__33[[#This Row],[Adj Close]]/DAX__2019_2020__33[[#This Row],[Close]])</f>
        <v>6.9327798685722302</v>
      </c>
      <c r="E5253" s="50" t="s">
        <v>14381</v>
      </c>
      <c r="F5253" s="50" t="s">
        <v>14904</v>
      </c>
      <c r="G5253" s="50" t="s">
        <v>14905</v>
      </c>
      <c r="H5253" s="50" t="s">
        <v>14906</v>
      </c>
      <c r="I5253" s="50">
        <f>(DAX__2019_2020__33[[#This Row],[Adj Close]]-DAX__2019_2020__33[[#This Row],[Adj Open]])/DAX__2019_2020__33[[#This Row],[Adj Open]]</f>
        <v>7.7661677492233067E-3</v>
      </c>
      <c r="J5253" s="50">
        <f>DAX__2019_2020__33[[#This Row],[Adj Close]]-DAX__2019_2020__33[[#This Row],[Adj Open]]</f>
        <v>5.384113142777025E-2</v>
      </c>
      <c r="K5253" s="50">
        <v>18042882</v>
      </c>
    </row>
    <row r="5254" spans="1:11" x14ac:dyDescent="0.3">
      <c r="A5254" s="51" t="str">
        <f t="shared" si="87"/>
        <v>DBK.DE</v>
      </c>
      <c r="B5254" s="52" t="s">
        <v>285</v>
      </c>
      <c r="C5254" s="50" t="s">
        <v>14907</v>
      </c>
      <c r="D5254" s="50">
        <f>DAX__2019_2020__33[[#This Row],[Open]]*(DAX__2019_2020__33[[#This Row],[Adj Close]]/DAX__2019_2020__33[[#This Row],[Close]])</f>
        <v>6.9787893966441059</v>
      </c>
      <c r="E5254" s="50" t="s">
        <v>14908</v>
      </c>
      <c r="F5254" s="50" t="s">
        <v>14687</v>
      </c>
      <c r="G5254" s="50" t="s">
        <v>14909</v>
      </c>
      <c r="H5254" s="50" t="s">
        <v>14910</v>
      </c>
      <c r="I5254" s="50">
        <f>(DAX__2019_2020__33[[#This Row],[Adj Close]]-DAX__2019_2020__33[[#This Row],[Adj Open]])/DAX__2019_2020__33[[#This Row],[Adj Open]]</f>
        <v>-5.1900687333427007E-3</v>
      </c>
      <c r="J5254" s="50">
        <f>DAX__2019_2020__33[[#This Row],[Adj Close]]-DAX__2019_2020__33[[#This Row],[Adj Open]]</f>
        <v>-3.6220396644106145E-2</v>
      </c>
      <c r="K5254" s="50">
        <v>14529041</v>
      </c>
    </row>
    <row r="5255" spans="1:11" x14ac:dyDescent="0.3">
      <c r="A5255" s="51" t="str">
        <f t="shared" si="87"/>
        <v>DBK.DE</v>
      </c>
      <c r="B5255" s="52" t="s">
        <v>286</v>
      </c>
      <c r="C5255" s="50" t="s">
        <v>14081</v>
      </c>
      <c r="D5255" s="50">
        <f>DAX__2019_2020__33[[#This Row],[Open]]*(DAX__2019_2020__33[[#This Row],[Adj Close]]/DAX__2019_2020__33[[#This Row],[Close]])</f>
        <v>6.9484422914669226</v>
      </c>
      <c r="E5255" s="50" t="s">
        <v>14911</v>
      </c>
      <c r="F5255" s="50" t="s">
        <v>14909</v>
      </c>
      <c r="G5255" s="50" t="s">
        <v>14912</v>
      </c>
      <c r="H5255" s="50" t="s">
        <v>14913</v>
      </c>
      <c r="I5255" s="50">
        <f>(DAX__2019_2020__33[[#This Row],[Adj Close]]-DAX__2019_2020__33[[#This Row],[Adj Open]])/DAX__2019_2020__33[[#This Row],[Adj Open]]</f>
        <v>2.8599605522682436E-2</v>
      </c>
      <c r="J5255" s="50">
        <f>DAX__2019_2020__33[[#This Row],[Adj Close]]-DAX__2019_2020__33[[#This Row],[Adj Open]]</f>
        <v>0.19872270853307761</v>
      </c>
      <c r="K5255" s="50">
        <v>16365781</v>
      </c>
    </row>
    <row r="5256" spans="1:11" x14ac:dyDescent="0.3">
      <c r="A5256" s="51" t="str">
        <f t="shared" si="87"/>
        <v>DBK.DE</v>
      </c>
      <c r="B5256" s="52" t="s">
        <v>287</v>
      </c>
      <c r="C5256" s="50" t="s">
        <v>14914</v>
      </c>
      <c r="D5256" s="50">
        <f>DAX__2019_2020__33[[#This Row],[Open]]*(DAX__2019_2020__33[[#This Row],[Adj Close]]/DAX__2019_2020__33[[#This Row],[Close]])</f>
        <v>7.1608701314508281</v>
      </c>
      <c r="E5256" s="50" t="s">
        <v>14915</v>
      </c>
      <c r="F5256" s="50" t="s">
        <v>14916</v>
      </c>
      <c r="G5256" s="50" t="s">
        <v>14917</v>
      </c>
      <c r="H5256" s="50" t="s">
        <v>14918</v>
      </c>
      <c r="I5256" s="50">
        <f>(DAX__2019_2020__33[[#This Row],[Adj Close]]-DAX__2019_2020__33[[#This Row],[Adj Open]])/DAX__2019_2020__33[[#This Row],[Adj Open]]</f>
        <v>-1.7224880382775233E-2</v>
      </c>
      <c r="J5256" s="50">
        <f>DAX__2019_2020__33[[#This Row],[Adj Close]]-DAX__2019_2020__33[[#This Row],[Adj Open]]</f>
        <v>-0.12334513145082848</v>
      </c>
      <c r="K5256" s="50">
        <v>13745013</v>
      </c>
    </row>
    <row r="5257" spans="1:11" x14ac:dyDescent="0.3">
      <c r="A5257" s="51" t="str">
        <f t="shared" si="87"/>
        <v>DBK.DE</v>
      </c>
      <c r="B5257" s="52" t="s">
        <v>288</v>
      </c>
      <c r="C5257" s="50" t="s">
        <v>14919</v>
      </c>
      <c r="D5257" s="50">
        <f>DAX__2019_2020__33[[#This Row],[Open]]*(DAX__2019_2020__33[[#This Row],[Adj Close]]/DAX__2019_2020__33[[#This Row],[Close]])</f>
        <v>6.9504001252261025</v>
      </c>
      <c r="E5257" s="50" t="s">
        <v>14345</v>
      </c>
      <c r="F5257" s="50" t="s">
        <v>14920</v>
      </c>
      <c r="G5257" s="50" t="s">
        <v>14921</v>
      </c>
      <c r="H5257" s="50" t="s">
        <v>14922</v>
      </c>
      <c r="I5257" s="50">
        <f>(DAX__2019_2020__33[[#This Row],[Adj Close]]-DAX__2019_2020__33[[#This Row],[Adj Open]])/DAX__2019_2020__33[[#This Row],[Adj Open]]</f>
        <v>1.2253521126760638E-2</v>
      </c>
      <c r="J5257" s="50">
        <f>DAX__2019_2020__33[[#This Row],[Adj Close]]-DAX__2019_2020__33[[#This Row],[Adj Open]]</f>
        <v>8.5166874773897838E-2</v>
      </c>
      <c r="K5257" s="50">
        <v>9997871</v>
      </c>
    </row>
    <row r="5258" spans="1:11" x14ac:dyDescent="0.3">
      <c r="A5258" s="51" t="str">
        <f t="shared" si="87"/>
        <v>DBK.DE</v>
      </c>
      <c r="B5258" s="52" t="s">
        <v>289</v>
      </c>
      <c r="C5258" s="50" t="s">
        <v>14212</v>
      </c>
      <c r="D5258" s="50">
        <f>DAX__2019_2020__33[[#This Row],[Open]]*(DAX__2019_2020__33[[#This Row],[Adj Close]]/DAX__2019_2020__33[[#This Row],[Close]])</f>
        <v>7.0502510754850585</v>
      </c>
      <c r="E5258" s="50" t="s">
        <v>14836</v>
      </c>
      <c r="F5258" s="50" t="s">
        <v>14923</v>
      </c>
      <c r="G5258" s="50" t="s">
        <v>14924</v>
      </c>
      <c r="H5258" s="50" t="s">
        <v>14925</v>
      </c>
      <c r="I5258" s="50">
        <f>(DAX__2019_2020__33[[#This Row],[Adj Close]]-DAX__2019_2020__33[[#This Row],[Adj Open]])/DAX__2019_2020__33[[#This Row],[Adj Open]]</f>
        <v>-1.9577895029158545E-2</v>
      </c>
      <c r="J5258" s="50">
        <f>DAX__2019_2020__33[[#This Row],[Adj Close]]-DAX__2019_2020__33[[#This Row],[Adj Open]]</f>
        <v>-0.13802907548505861</v>
      </c>
      <c r="K5258" s="50">
        <v>12475377</v>
      </c>
    </row>
    <row r="5259" spans="1:11" x14ac:dyDescent="0.3">
      <c r="A5259" s="51" t="str">
        <f t="shared" si="87"/>
        <v>DBK.DE</v>
      </c>
      <c r="B5259" s="52" t="s">
        <v>290</v>
      </c>
      <c r="C5259" s="50" t="s">
        <v>14926</v>
      </c>
      <c r="D5259" s="50">
        <f>DAX__2019_2020__33[[#This Row],[Open]]*(DAX__2019_2020__33[[#This Row],[Adj Close]]/DAX__2019_2020__33[[#This Row],[Close]])</f>
        <v>6.9171168796322089</v>
      </c>
      <c r="E5259" s="50" t="s">
        <v>14660</v>
      </c>
      <c r="F5259" s="50" t="s">
        <v>14926</v>
      </c>
      <c r="G5259" s="50" t="s">
        <v>14927</v>
      </c>
      <c r="H5259" s="50" t="s">
        <v>14928</v>
      </c>
      <c r="I5259" s="50">
        <f>(DAX__2019_2020__33[[#This Row],[Adj Close]]-DAX__2019_2020__33[[#This Row],[Adj Open]])/DAX__2019_2020__33[[#This Row],[Adj Open]]</f>
        <v>1.5850551938862239E-2</v>
      </c>
      <c r="J5259" s="50">
        <f>DAX__2019_2020__33[[#This Row],[Adj Close]]-DAX__2019_2020__33[[#This Row],[Adj Open]]</f>
        <v>0.10964012036779103</v>
      </c>
      <c r="K5259" s="50">
        <v>7797477</v>
      </c>
    </row>
    <row r="5260" spans="1:11" x14ac:dyDescent="0.3">
      <c r="A5260" s="51" t="str">
        <f t="shared" si="87"/>
        <v>DBK.DE</v>
      </c>
      <c r="B5260" s="52" t="s">
        <v>291</v>
      </c>
      <c r="C5260" s="50" t="s">
        <v>14929</v>
      </c>
      <c r="D5260" s="50">
        <f>DAX__2019_2020__33[[#This Row],[Open]]*(DAX__2019_2020__33[[#This Row],[Adj Close]]/DAX__2019_2020__33[[#This Row],[Close]])</f>
        <v>7.0306733726141077</v>
      </c>
      <c r="E5260" s="50" t="s">
        <v>14930</v>
      </c>
      <c r="F5260" s="50" t="s">
        <v>14916</v>
      </c>
      <c r="G5260" s="50" t="s">
        <v>14931</v>
      </c>
      <c r="H5260" s="50" t="s">
        <v>14932</v>
      </c>
      <c r="I5260" s="50">
        <f>(DAX__2019_2020__33[[#This Row],[Adj Close]]-DAX__2019_2020__33[[#This Row],[Adj Open]])/DAX__2019_2020__33[[#This Row],[Adj Open]]</f>
        <v>6.6833751044277738E-3</v>
      </c>
      <c r="J5260" s="50">
        <f>DAX__2019_2020__33[[#This Row],[Adj Close]]-DAX__2019_2020__33[[#This Row],[Adj Open]]</f>
        <v>4.6988627385892379E-2</v>
      </c>
      <c r="K5260" s="50">
        <v>10890728</v>
      </c>
    </row>
    <row r="5261" spans="1:11" x14ac:dyDescent="0.3">
      <c r="A5261" s="51" t="str">
        <f t="shared" si="87"/>
        <v>DBK.DE</v>
      </c>
      <c r="B5261" s="52" t="s">
        <v>292</v>
      </c>
      <c r="C5261" s="50" t="s">
        <v>14933</v>
      </c>
      <c r="D5261" s="50">
        <f>DAX__2019_2020__33[[#This Row],[Open]]*(DAX__2019_2020__33[[#This Row],[Adj Close]]/DAX__2019_2020__33[[#This Row],[Close]])</f>
        <v>7.0962606060984053</v>
      </c>
      <c r="E5261" s="50" t="s">
        <v>14934</v>
      </c>
      <c r="F5261" s="50" t="s">
        <v>14935</v>
      </c>
      <c r="G5261" s="50" t="s">
        <v>14380</v>
      </c>
      <c r="H5261" s="50" t="s">
        <v>14839</v>
      </c>
      <c r="I5261" s="50">
        <f>(DAX__2019_2020__33[[#This Row],[Adj Close]]-DAX__2019_2020__33[[#This Row],[Adj Open]])/DAX__2019_2020__33[[#This Row],[Adj Open]]</f>
        <v>-4.6903021106358229E-3</v>
      </c>
      <c r="J5261" s="50">
        <f>DAX__2019_2020__33[[#This Row],[Adj Close]]-DAX__2019_2020__33[[#This Row],[Adj Open]]</f>
        <v>-3.3283606098405194E-2</v>
      </c>
      <c r="K5261" s="50">
        <v>9047392</v>
      </c>
    </row>
    <row r="5262" spans="1:11" x14ac:dyDescent="0.3">
      <c r="A5262" s="51" t="str">
        <f t="shared" si="87"/>
        <v>DBK.DE</v>
      </c>
      <c r="B5262" s="52" t="s">
        <v>293</v>
      </c>
      <c r="C5262" s="50" t="s">
        <v>14936</v>
      </c>
      <c r="D5262" s="50">
        <f>DAX__2019_2020__33[[#This Row],[Open]]*(DAX__2019_2020__33[[#This Row],[Adj Close]]/DAX__2019_2020__33[[#This Row],[Close]])</f>
        <v>6.9954316393195848</v>
      </c>
      <c r="E5262" s="50" t="s">
        <v>14937</v>
      </c>
      <c r="F5262" s="50" t="s">
        <v>14938</v>
      </c>
      <c r="G5262" s="50" t="s">
        <v>14621</v>
      </c>
      <c r="H5262" s="50" t="s">
        <v>14939</v>
      </c>
      <c r="I5262" s="50">
        <f>(DAX__2019_2020__33[[#This Row],[Adj Close]]-DAX__2019_2020__33[[#This Row],[Adj Open]])/DAX__2019_2020__33[[#This Row],[Adj Open]]</f>
        <v>-7.0389028827316028E-2</v>
      </c>
      <c r="J5262" s="50">
        <f>DAX__2019_2020__33[[#This Row],[Adj Close]]-DAX__2019_2020__33[[#This Row],[Adj Open]]</f>
        <v>-0.49240163931958492</v>
      </c>
      <c r="K5262" s="50">
        <v>38794739</v>
      </c>
    </row>
    <row r="5263" spans="1:11" x14ac:dyDescent="0.3">
      <c r="A5263" s="51" t="str">
        <f t="shared" si="87"/>
        <v>DBK.DE</v>
      </c>
      <c r="B5263" s="52" t="s">
        <v>294</v>
      </c>
      <c r="C5263" s="50" t="s">
        <v>14940</v>
      </c>
      <c r="D5263" s="50">
        <f>DAX__2019_2020__33[[#This Row],[Open]]*(DAX__2019_2020__33[[#This Row],[Adj Close]]/DAX__2019_2020__33[[#This Row],[Close]])</f>
        <v>6.4805141330458884</v>
      </c>
      <c r="E5263" s="50" t="s">
        <v>14621</v>
      </c>
      <c r="F5263" s="50" t="s">
        <v>14941</v>
      </c>
      <c r="G5263" s="50" t="s">
        <v>14942</v>
      </c>
      <c r="H5263" s="50" t="s">
        <v>14943</v>
      </c>
      <c r="I5263" s="50">
        <f>(DAX__2019_2020__33[[#This Row],[Adj Close]]-DAX__2019_2020__33[[#This Row],[Adj Open]])/DAX__2019_2020__33[[#This Row],[Adj Open]]</f>
        <v>-1.9033232628398799E-2</v>
      </c>
      <c r="J5263" s="50">
        <f>DAX__2019_2020__33[[#This Row],[Adj Close]]-DAX__2019_2020__33[[#This Row],[Adj Open]]</f>
        <v>-0.12334513304588857</v>
      </c>
      <c r="K5263" s="50">
        <v>19444744</v>
      </c>
    </row>
    <row r="5264" spans="1:11" x14ac:dyDescent="0.3">
      <c r="A5264" s="51" t="str">
        <f t="shared" si="87"/>
        <v>DBK.DE</v>
      </c>
      <c r="B5264" s="52" t="s">
        <v>295</v>
      </c>
      <c r="C5264" s="50" t="s">
        <v>14944</v>
      </c>
      <c r="D5264" s="50">
        <f>DAX__2019_2020__33[[#This Row],[Open]]*(DAX__2019_2020__33[[#This Row],[Adj Close]]/DAX__2019_2020__33[[#This Row],[Close]])</f>
        <v>6.3953473620924948</v>
      </c>
      <c r="E5264" s="50" t="s">
        <v>14945</v>
      </c>
      <c r="F5264" s="50" t="s">
        <v>14946</v>
      </c>
      <c r="G5264" s="50" t="s">
        <v>14947</v>
      </c>
      <c r="H5264" s="50" t="s">
        <v>14948</v>
      </c>
      <c r="I5264" s="50">
        <f>(DAX__2019_2020__33[[#This Row],[Adj Close]]-DAX__2019_2020__33[[#This Row],[Adj Open]])/DAX__2019_2020__33[[#This Row],[Adj Open]]</f>
        <v>9.4902801163323815E-3</v>
      </c>
      <c r="J5264" s="50">
        <f>DAX__2019_2020__33[[#This Row],[Adj Close]]-DAX__2019_2020__33[[#This Row],[Adj Open]]</f>
        <v>6.0693637907505149E-2</v>
      </c>
      <c r="K5264" s="50">
        <v>12403003</v>
      </c>
    </row>
    <row r="5265" spans="1:11" x14ac:dyDescent="0.3">
      <c r="A5265" s="51" t="str">
        <f t="shared" si="87"/>
        <v>DBK.DE</v>
      </c>
      <c r="B5265" s="52" t="s">
        <v>296</v>
      </c>
      <c r="C5265" s="50" t="s">
        <v>14949</v>
      </c>
      <c r="D5265" s="50">
        <f>DAX__2019_2020__33[[#This Row],[Open]]*(DAX__2019_2020__33[[#This Row],[Adj Close]]/DAX__2019_2020__33[[#This Row],[Close]])</f>
        <v>6.5480606185672512</v>
      </c>
      <c r="E5265" s="50" t="s">
        <v>14950</v>
      </c>
      <c r="F5265" s="50" t="s">
        <v>14951</v>
      </c>
      <c r="G5265" s="50" t="s">
        <v>14952</v>
      </c>
      <c r="H5265" s="50" t="s">
        <v>14953</v>
      </c>
      <c r="I5265" s="50">
        <f>(DAX__2019_2020__33[[#This Row],[Adj Close]]-DAX__2019_2020__33[[#This Row],[Adj Open]])/DAX__2019_2020__33[[#This Row],[Adj Open]]</f>
        <v>2.2574375840932869E-2</v>
      </c>
      <c r="J5265" s="50">
        <f>DAX__2019_2020__33[[#This Row],[Adj Close]]-DAX__2019_2020__33[[#This Row],[Adj Open]]</f>
        <v>0.1478183814327485</v>
      </c>
      <c r="K5265" s="50">
        <v>15889144</v>
      </c>
    </row>
    <row r="5266" spans="1:11" x14ac:dyDescent="0.3">
      <c r="A5266" s="51" t="str">
        <f t="shared" si="87"/>
        <v>DBK.DE</v>
      </c>
      <c r="B5266" s="52" t="s">
        <v>297</v>
      </c>
      <c r="C5266" s="50" t="s">
        <v>14954</v>
      </c>
      <c r="D5266" s="50">
        <f>DAX__2019_2020__33[[#This Row],[Open]]*(DAX__2019_2020__33[[#This Row],[Adj Close]]/DAX__2019_2020__33[[#This Row],[Close]])</f>
        <v>6.7467830258111041</v>
      </c>
      <c r="E5266" s="50" t="s">
        <v>14859</v>
      </c>
      <c r="F5266" s="50" t="s">
        <v>14807</v>
      </c>
      <c r="G5266" s="50" t="s">
        <v>14955</v>
      </c>
      <c r="H5266" s="50" t="s">
        <v>14956</v>
      </c>
      <c r="I5266" s="50">
        <f>(DAX__2019_2020__33[[#This Row],[Adj Close]]-DAX__2019_2020__33[[#This Row],[Adj Open]])/DAX__2019_2020__33[[#This Row],[Adj Open]]</f>
        <v>6.2391178177596098E-3</v>
      </c>
      <c r="J5266" s="50">
        <f>DAX__2019_2020__33[[#This Row],[Adj Close]]-DAX__2019_2020__33[[#This Row],[Adj Open]]</f>
        <v>4.2093974188896155E-2</v>
      </c>
      <c r="K5266" s="50">
        <v>14627629</v>
      </c>
    </row>
    <row r="5267" spans="1:11" x14ac:dyDescent="0.3">
      <c r="A5267" s="51" t="str">
        <f t="shared" si="87"/>
        <v>DBK.DE</v>
      </c>
      <c r="B5267" s="52" t="s">
        <v>298</v>
      </c>
      <c r="C5267" s="50" t="s">
        <v>14673</v>
      </c>
      <c r="D5267" s="50">
        <f>DAX__2019_2020__33[[#This Row],[Open]]*(DAX__2019_2020__33[[#This Row],[Adj Close]]/DAX__2019_2020__33[[#This Row],[Close]])</f>
        <v>6.7546151781849666</v>
      </c>
      <c r="E5267" s="50" t="s">
        <v>14957</v>
      </c>
      <c r="F5267" s="50" t="s">
        <v>14453</v>
      </c>
      <c r="G5267" s="50" t="s">
        <v>14958</v>
      </c>
      <c r="H5267" s="50" t="s">
        <v>14959</v>
      </c>
      <c r="I5267" s="50">
        <f>(DAX__2019_2020__33[[#This Row],[Adj Close]]-DAX__2019_2020__33[[#This Row],[Adj Open]])/DAX__2019_2020__33[[#This Row],[Adj Open]]</f>
        <v>4.4927536231883546E-3</v>
      </c>
      <c r="J5267" s="50">
        <f>DAX__2019_2020__33[[#This Row],[Adj Close]]-DAX__2019_2020__33[[#This Row],[Adj Open]]</f>
        <v>3.0346821815033564E-2</v>
      </c>
      <c r="K5267" s="50">
        <v>17912925</v>
      </c>
    </row>
    <row r="5268" spans="1:11" x14ac:dyDescent="0.3">
      <c r="A5268" s="51" t="str">
        <f t="shared" si="87"/>
        <v>DBK.DE</v>
      </c>
      <c r="B5268" s="52" t="s">
        <v>299</v>
      </c>
      <c r="C5268" s="50" t="s">
        <v>14678</v>
      </c>
      <c r="D5268" s="50">
        <f>DAX__2019_2020__33[[#This Row],[Open]]*(DAX__2019_2020__33[[#This Row],[Adj Close]]/DAX__2019_2020__33[[#This Row],[Close]])</f>
        <v>6.8525080062349435</v>
      </c>
      <c r="E5268" s="50" t="s">
        <v>14207</v>
      </c>
      <c r="F5268" s="50" t="s">
        <v>14465</v>
      </c>
      <c r="G5268" s="50" t="s">
        <v>14960</v>
      </c>
      <c r="H5268" s="50" t="s">
        <v>14961</v>
      </c>
      <c r="I5268" s="50">
        <f>(DAX__2019_2020__33[[#This Row],[Adj Close]]-DAX__2019_2020__33[[#This Row],[Adj Open]])/DAX__2019_2020__33[[#This Row],[Adj Open]]</f>
        <v>8.142857142857186E-3</v>
      </c>
      <c r="J5268" s="50">
        <f>DAX__2019_2020__33[[#This Row],[Adj Close]]-DAX__2019_2020__33[[#This Row],[Adj Open]]</f>
        <v>5.579899376505626E-2</v>
      </c>
      <c r="K5268" s="50">
        <v>15630663</v>
      </c>
    </row>
    <row r="5269" spans="1:11" x14ac:dyDescent="0.3">
      <c r="A5269" s="51" t="str">
        <f t="shared" si="87"/>
        <v>DBK.DE</v>
      </c>
      <c r="B5269" s="52" t="s">
        <v>300</v>
      </c>
      <c r="C5269" s="50" t="s">
        <v>14080</v>
      </c>
      <c r="D5269" s="50">
        <f>DAX__2019_2020__33[[#This Row],[Open]]*(DAX__2019_2020__33[[#This Row],[Adj Close]]/DAX__2019_2020__33[[#This Row],[Close]])</f>
        <v>6.8779591969279812</v>
      </c>
      <c r="E5269" s="50" t="s">
        <v>14962</v>
      </c>
      <c r="F5269" s="50" t="s">
        <v>14860</v>
      </c>
      <c r="G5269" s="50" t="s">
        <v>14963</v>
      </c>
      <c r="H5269" s="50" t="s">
        <v>14964</v>
      </c>
      <c r="I5269" s="50">
        <f>(DAX__2019_2020__33[[#This Row],[Adj Close]]-DAX__2019_2020__33[[#This Row],[Adj Open]])/DAX__2019_2020__33[[#This Row],[Adj Open]]</f>
        <v>-1.7791061770566403E-2</v>
      </c>
      <c r="J5269" s="50">
        <f>DAX__2019_2020__33[[#This Row],[Adj Close]]-DAX__2019_2020__33[[#This Row],[Adj Open]]</f>
        <v>-0.12236619692798101</v>
      </c>
      <c r="K5269" s="50">
        <v>14900653</v>
      </c>
    </row>
    <row r="5270" spans="1:11" x14ac:dyDescent="0.3">
      <c r="A5270" s="51" t="str">
        <f t="shared" si="87"/>
        <v>DBK.DE</v>
      </c>
      <c r="B5270" s="52" t="s">
        <v>301</v>
      </c>
      <c r="C5270" s="50" t="s">
        <v>14965</v>
      </c>
      <c r="D5270" s="50">
        <f>DAX__2019_2020__33[[#This Row],[Open]]*(DAX__2019_2020__33[[#This Row],[Adj Close]]/DAX__2019_2020__33[[#This Row],[Close]])</f>
        <v>6.7448253822629969</v>
      </c>
      <c r="E5270" s="50" t="s">
        <v>14966</v>
      </c>
      <c r="F5270" s="50" t="s">
        <v>14967</v>
      </c>
      <c r="G5270" s="50" t="s">
        <v>14968</v>
      </c>
      <c r="H5270" s="50" t="s">
        <v>14969</v>
      </c>
      <c r="I5270" s="50">
        <f>(DAX__2019_2020__33[[#This Row],[Adj Close]]-DAX__2019_2020__33[[#This Row],[Adj Open]])/DAX__2019_2020__33[[#This Row],[Adj Open]]</f>
        <v>-3.3381712626995219E-3</v>
      </c>
      <c r="J5270" s="50">
        <f>DAX__2019_2020__33[[#This Row],[Adj Close]]-DAX__2019_2020__33[[#This Row],[Adj Open]]</f>
        <v>-2.2515382262996653E-2</v>
      </c>
      <c r="K5270" s="50">
        <v>11127270</v>
      </c>
    </row>
    <row r="5271" spans="1:11" x14ac:dyDescent="0.3">
      <c r="A5271" s="51" t="str">
        <f t="shared" si="87"/>
        <v>DBK.DE</v>
      </c>
      <c r="B5271" s="52" t="s">
        <v>302</v>
      </c>
      <c r="C5271" s="50" t="s">
        <v>14970</v>
      </c>
      <c r="D5271" s="50">
        <f>DAX__2019_2020__33[[#This Row],[Open]]*(DAX__2019_2020__33[[#This Row],[Adj Close]]/DAX__2019_2020__33[[#This Row],[Close]])</f>
        <v>6.7418880696939212</v>
      </c>
      <c r="E5271" s="50" t="s">
        <v>14694</v>
      </c>
      <c r="F5271" s="50" t="s">
        <v>14970</v>
      </c>
      <c r="G5271" s="50" t="s">
        <v>14971</v>
      </c>
      <c r="H5271" s="50" t="s">
        <v>14972</v>
      </c>
      <c r="I5271" s="50">
        <f>(DAX__2019_2020__33[[#This Row],[Adj Close]]-DAX__2019_2020__33[[#This Row],[Adj Open]])/DAX__2019_2020__33[[#This Row],[Adj Open]]</f>
        <v>1.0454479454043864E-2</v>
      </c>
      <c r="J5271" s="50">
        <f>DAX__2019_2020__33[[#This Row],[Adj Close]]-DAX__2019_2020__33[[#This Row],[Adj Open]]</f>
        <v>7.0482930306078551E-2</v>
      </c>
      <c r="K5271" s="50">
        <v>10925117</v>
      </c>
    </row>
    <row r="5272" spans="1:11" x14ac:dyDescent="0.3">
      <c r="A5272" s="51" t="str">
        <f t="shared" si="87"/>
        <v>DBK.DE</v>
      </c>
      <c r="B5272" s="52" t="s">
        <v>303</v>
      </c>
      <c r="C5272" s="50" t="s">
        <v>14465</v>
      </c>
      <c r="D5272" s="50">
        <f>DAX__2019_2020__33[[#This Row],[Open]]*(DAX__2019_2020__33[[#This Row],[Adj Close]]/DAX__2019_2020__33[[#This Row],[Close]])</f>
        <v>6.7741929984962406</v>
      </c>
      <c r="E5272" s="50" t="s">
        <v>14973</v>
      </c>
      <c r="F5272" s="50" t="s">
        <v>14484</v>
      </c>
      <c r="G5272" s="50" t="s">
        <v>14484</v>
      </c>
      <c r="H5272" s="50" t="s">
        <v>14974</v>
      </c>
      <c r="I5272" s="50">
        <f>(DAX__2019_2020__33[[#This Row],[Adj Close]]-DAX__2019_2020__33[[#This Row],[Adj Open]])/DAX__2019_2020__33[[#This Row],[Adj Open]]</f>
        <v>-3.9017341040462401E-2</v>
      </c>
      <c r="J5272" s="50">
        <f>DAX__2019_2020__33[[#This Row],[Adj Close]]-DAX__2019_2020__33[[#This Row],[Adj Open]]</f>
        <v>-0.2643109984962404</v>
      </c>
      <c r="K5272" s="50">
        <v>18503154</v>
      </c>
    </row>
    <row r="5273" spans="1:11" x14ac:dyDescent="0.3">
      <c r="A5273" s="51" t="str">
        <f t="shared" si="87"/>
        <v>DBK.DE</v>
      </c>
      <c r="B5273" s="52" t="s">
        <v>304</v>
      </c>
      <c r="C5273" s="50" t="s">
        <v>14484</v>
      </c>
      <c r="D5273" s="50">
        <f>DAX__2019_2020__33[[#This Row],[Open]]*(DAX__2019_2020__33[[#This Row],[Adj Close]]/DAX__2019_2020__33[[#This Row],[Close]])</f>
        <v>6.5098821761025487</v>
      </c>
      <c r="E5273" s="50" t="s">
        <v>14975</v>
      </c>
      <c r="F5273" s="50" t="s">
        <v>14976</v>
      </c>
      <c r="G5273" s="50" t="s">
        <v>14800</v>
      </c>
      <c r="H5273" s="50" t="s">
        <v>14977</v>
      </c>
      <c r="I5273" s="50">
        <f>(DAX__2019_2020__33[[#This Row],[Adj Close]]-DAX__2019_2020__33[[#This Row],[Adj Open]])/DAX__2019_2020__33[[#This Row],[Adj Open]]</f>
        <v>-1.4586466165413519E-2</v>
      </c>
      <c r="J5273" s="50">
        <f>DAX__2019_2020__33[[#This Row],[Adj Close]]-DAX__2019_2020__33[[#This Row],[Adj Open]]</f>
        <v>-9.4956176102548362E-2</v>
      </c>
      <c r="K5273" s="50">
        <v>12094620</v>
      </c>
    </row>
    <row r="5274" spans="1:11" x14ac:dyDescent="0.3">
      <c r="A5274" s="51" t="str">
        <f t="shared" si="87"/>
        <v>DBK.DE</v>
      </c>
      <c r="B5274" s="52" t="s">
        <v>305</v>
      </c>
      <c r="C5274" s="50" t="s">
        <v>14790</v>
      </c>
      <c r="D5274" s="50">
        <f>DAX__2019_2020__33[[#This Row],[Open]]*(DAX__2019_2020__33[[#This Row],[Adj Close]]/DAX__2019_2020__33[[#This Row],[Close]])</f>
        <v>6.4609352395437254</v>
      </c>
      <c r="E5274" s="50" t="s">
        <v>14484</v>
      </c>
      <c r="F5274" s="50" t="s">
        <v>14876</v>
      </c>
      <c r="G5274" s="50" t="s">
        <v>14978</v>
      </c>
      <c r="H5274" s="50" t="s">
        <v>14979</v>
      </c>
      <c r="I5274" s="50">
        <f>(DAX__2019_2020__33[[#This Row],[Adj Close]]-DAX__2019_2020__33[[#This Row],[Adj Open]])/DAX__2019_2020__33[[#This Row],[Adj Open]]</f>
        <v>-3.7878787878787073E-3</v>
      </c>
      <c r="J5274" s="50">
        <f>DAX__2019_2020__33[[#This Row],[Adj Close]]-DAX__2019_2020__33[[#This Row],[Adj Open]]</f>
        <v>-2.4473239543725711E-2</v>
      </c>
      <c r="K5274" s="50">
        <v>11907248</v>
      </c>
    </row>
    <row r="5275" spans="1:11" x14ac:dyDescent="0.3">
      <c r="A5275" s="51" t="str">
        <f t="shared" si="87"/>
        <v>DBK.DE</v>
      </c>
      <c r="B5275" s="52" t="s">
        <v>306</v>
      </c>
      <c r="C5275" s="50" t="s">
        <v>14866</v>
      </c>
      <c r="D5275" s="50">
        <f>DAX__2019_2020__33[[#This Row],[Open]]*(DAX__2019_2020__33[[#This Row],[Adj Close]]/DAX__2019_2020__33[[#This Row],[Close]])</f>
        <v>6.4217780840132965</v>
      </c>
      <c r="E5275" s="50" t="s">
        <v>14980</v>
      </c>
      <c r="F5275" s="50" t="s">
        <v>14887</v>
      </c>
      <c r="G5275" s="50" t="s">
        <v>14981</v>
      </c>
      <c r="H5275" s="50" t="s">
        <v>14982</v>
      </c>
      <c r="I5275" s="50">
        <f>(DAX__2019_2020__33[[#This Row],[Adj Close]]-DAX__2019_2020__33[[#This Row],[Adj Open]])/DAX__2019_2020__33[[#This Row],[Adj Open]]</f>
        <v>8.8414634146342635E-3</v>
      </c>
      <c r="J5275" s="50">
        <f>DAX__2019_2020__33[[#This Row],[Adj Close]]-DAX__2019_2020__33[[#This Row],[Adj Open]]</f>
        <v>5.6777915986703675E-2</v>
      </c>
      <c r="K5275" s="50">
        <v>9742418</v>
      </c>
    </row>
    <row r="5276" spans="1:11" x14ac:dyDescent="0.3">
      <c r="A5276" s="51" t="str">
        <f t="shared" si="87"/>
        <v>DBK.DE</v>
      </c>
      <c r="B5276" s="52" t="s">
        <v>307</v>
      </c>
      <c r="C5276" s="50" t="s">
        <v>14983</v>
      </c>
      <c r="D5276" s="50">
        <f>DAX__2019_2020__33[[#This Row],[Open]]*(DAX__2019_2020__33[[#This Row],[Adj Close]]/DAX__2019_2020__33[[#This Row],[Close]])</f>
        <v>6.5323970133576204</v>
      </c>
      <c r="E5276" s="50" t="s">
        <v>14618</v>
      </c>
      <c r="F5276" s="50" t="s">
        <v>14867</v>
      </c>
      <c r="G5276" s="50" t="s">
        <v>14984</v>
      </c>
      <c r="H5276" s="50" t="s">
        <v>14985</v>
      </c>
      <c r="I5276" s="50">
        <f>(DAX__2019_2020__33[[#This Row],[Adj Close]]-DAX__2019_2020__33[[#This Row],[Adj Open]])/DAX__2019_2020__33[[#This Row],[Adj Open]]</f>
        <v>-1.2737898995953853E-2</v>
      </c>
      <c r="J5276" s="50">
        <f>DAX__2019_2020__33[[#This Row],[Adj Close]]-DAX__2019_2020__33[[#This Row],[Adj Open]]</f>
        <v>-8.3209013357619988E-2</v>
      </c>
      <c r="K5276" s="50">
        <v>9738605</v>
      </c>
    </row>
    <row r="5277" spans="1:11" x14ac:dyDescent="0.3">
      <c r="A5277" s="51" t="str">
        <f t="shared" si="87"/>
        <v>DBK.DE</v>
      </c>
      <c r="B5277" s="52" t="s">
        <v>308</v>
      </c>
      <c r="C5277" s="50" t="s">
        <v>14986</v>
      </c>
      <c r="D5277" s="50">
        <f>DAX__2019_2020__33[[#This Row],[Open]]*(DAX__2019_2020__33[[#This Row],[Adj Close]]/DAX__2019_2020__33[[#This Row],[Close]])</f>
        <v>6.3747901172904982</v>
      </c>
      <c r="E5277" s="50" t="s">
        <v>14987</v>
      </c>
      <c r="F5277" s="50" t="s">
        <v>14988</v>
      </c>
      <c r="G5277" s="50" t="s">
        <v>14786</v>
      </c>
      <c r="H5277" s="50" t="s">
        <v>14989</v>
      </c>
      <c r="I5277" s="50">
        <f>(DAX__2019_2020__33[[#This Row],[Adj Close]]-DAX__2019_2020__33[[#This Row],[Adj Open]])/DAX__2019_2020__33[[#This Row],[Adj Open]]</f>
        <v>1.3359950859950951E-2</v>
      </c>
      <c r="J5277" s="50">
        <f>DAX__2019_2020__33[[#This Row],[Adj Close]]-DAX__2019_2020__33[[#This Row],[Adj Open]]</f>
        <v>8.5166882709502012E-2</v>
      </c>
      <c r="K5277" s="50">
        <v>10491393</v>
      </c>
    </row>
    <row r="5278" spans="1:11" x14ac:dyDescent="0.3">
      <c r="A5278" s="51" t="str">
        <f t="shared" si="87"/>
        <v>DBK.DE</v>
      </c>
      <c r="B5278" s="52" t="s">
        <v>309</v>
      </c>
      <c r="C5278" s="50" t="s">
        <v>14869</v>
      </c>
      <c r="D5278" s="50">
        <f>DAX__2019_2020__33[[#This Row],[Open]]*(DAX__2019_2020__33[[#This Row],[Adj Close]]/DAX__2019_2020__33[[#This Row],[Close]])</f>
        <v>6.3826210941974377</v>
      </c>
      <c r="E5278" s="50" t="s">
        <v>14990</v>
      </c>
      <c r="F5278" s="50" t="s">
        <v>14991</v>
      </c>
      <c r="G5278" s="50" t="s">
        <v>14863</v>
      </c>
      <c r="H5278" s="50" t="s">
        <v>14992</v>
      </c>
      <c r="I5278" s="50">
        <f>(DAX__2019_2020__33[[#This Row],[Adj Close]]-DAX__2019_2020__33[[#This Row],[Adj Open]])/DAX__2019_2020__33[[#This Row],[Adj Open]]</f>
        <v>1.7638036809816005E-2</v>
      </c>
      <c r="J5278" s="50">
        <f>DAX__2019_2020__33[[#This Row],[Adj Close]]-DAX__2019_2020__33[[#This Row],[Adj Open]]</f>
        <v>0.11257690580256252</v>
      </c>
      <c r="K5278" s="50">
        <v>9057601</v>
      </c>
    </row>
    <row r="5279" spans="1:11" x14ac:dyDescent="0.3">
      <c r="A5279" s="51" t="str">
        <f t="shared" si="87"/>
        <v>DBK.DE</v>
      </c>
      <c r="B5279" s="52" t="s">
        <v>310</v>
      </c>
      <c r="C5279" s="50" t="s">
        <v>14993</v>
      </c>
      <c r="D5279" s="50">
        <f>DAX__2019_2020__33[[#This Row],[Open]]*(DAX__2019_2020__33[[#This Row],[Adj Close]]/DAX__2019_2020__33[[#This Row],[Close]])</f>
        <v>6.5333766329492757</v>
      </c>
      <c r="E5279" s="50" t="s">
        <v>14994</v>
      </c>
      <c r="F5279" s="50" t="s">
        <v>14790</v>
      </c>
      <c r="G5279" s="50" t="s">
        <v>14995</v>
      </c>
      <c r="H5279" s="50" t="s">
        <v>14996</v>
      </c>
      <c r="I5279" s="50">
        <f>(DAX__2019_2020__33[[#This Row],[Adj Close]]-DAX__2019_2020__33[[#This Row],[Adj Open]])/DAX__2019_2020__33[[#This Row],[Adj Open]]</f>
        <v>1.3485166317049318E-3</v>
      </c>
      <c r="J5279" s="50">
        <f>DAX__2019_2020__33[[#This Row],[Adj Close]]-DAX__2019_2020__33[[#This Row],[Adj Open]]</f>
        <v>8.8103670507244658E-3</v>
      </c>
      <c r="K5279" s="50">
        <v>13020623</v>
      </c>
    </row>
    <row r="5280" spans="1:11" x14ac:dyDescent="0.3">
      <c r="A5280" s="51" t="str">
        <f t="shared" si="87"/>
        <v>DBK.DE</v>
      </c>
      <c r="B5280" s="52" t="s">
        <v>311</v>
      </c>
      <c r="C5280" s="50" t="s">
        <v>14997</v>
      </c>
      <c r="D5280" s="50">
        <f>DAX__2019_2020__33[[#This Row],[Open]]*(DAX__2019_2020__33[[#This Row],[Adj Close]]/DAX__2019_2020__33[[#This Row],[Close]])</f>
        <v>6.6077745766521803</v>
      </c>
      <c r="E5280" s="50" t="s">
        <v>14998</v>
      </c>
      <c r="F5280" s="50" t="s">
        <v>14999</v>
      </c>
      <c r="G5280" s="50" t="s">
        <v>14983</v>
      </c>
      <c r="H5280" s="50" t="s">
        <v>15000</v>
      </c>
      <c r="I5280" s="50">
        <f>(DAX__2019_2020__33[[#This Row],[Adj Close]]-DAX__2019_2020__33[[#This Row],[Adj Open]])/DAX__2019_2020__33[[#This Row],[Adj Open]]</f>
        <v>-1.1407407407407449E-2</v>
      </c>
      <c r="J5280" s="50">
        <f>DAX__2019_2020__33[[#This Row],[Adj Close]]-DAX__2019_2020__33[[#This Row],[Adj Open]]</f>
        <v>-7.53775766521807E-2</v>
      </c>
      <c r="K5280" s="50">
        <v>8858720</v>
      </c>
    </row>
    <row r="5281" spans="1:11" x14ac:dyDescent="0.3">
      <c r="A5281" s="51" t="str">
        <f t="shared" si="87"/>
        <v>DBK.DE</v>
      </c>
      <c r="B5281" s="52" t="s">
        <v>312</v>
      </c>
      <c r="C5281" s="50" t="s">
        <v>14993</v>
      </c>
      <c r="D5281" s="50">
        <f>DAX__2019_2020__33[[#This Row],[Open]]*(DAX__2019_2020__33[[#This Row],[Adj Close]]/DAX__2019_2020__33[[#This Row],[Close]])</f>
        <v>6.5333766553501063</v>
      </c>
      <c r="E5281" s="50" t="s">
        <v>15001</v>
      </c>
      <c r="F5281" s="50" t="s">
        <v>15002</v>
      </c>
      <c r="G5281" s="50" t="s">
        <v>15002</v>
      </c>
      <c r="H5281" s="50" t="s">
        <v>15003</v>
      </c>
      <c r="I5281" s="50">
        <f>(DAX__2019_2020__33[[#This Row],[Adj Close]]-DAX__2019_2020__33[[#This Row],[Adj Open]])/DAX__2019_2020__33[[#This Row],[Adj Open]]</f>
        <v>-1.138747377884328E-2</v>
      </c>
      <c r="J5281" s="50">
        <f>DAX__2019_2020__33[[#This Row],[Adj Close]]-DAX__2019_2020__33[[#This Row],[Adj Open]]</f>
        <v>-7.4398655350106146E-2</v>
      </c>
      <c r="K5281" s="50">
        <v>9325159</v>
      </c>
    </row>
    <row r="5282" spans="1:11" x14ac:dyDescent="0.3">
      <c r="A5282" s="51" t="str">
        <f t="shared" si="87"/>
        <v>DBK.DE</v>
      </c>
      <c r="B5282" s="52" t="s">
        <v>313</v>
      </c>
      <c r="C5282" s="50" t="s">
        <v>15004</v>
      </c>
      <c r="D5282" s="50">
        <f>DAX__2019_2020__33[[#This Row],[Open]]*(DAX__2019_2020__33[[#This Row],[Adj Close]]/DAX__2019_2020__33[[#This Row],[Close]])</f>
        <v>6.4736612259853139</v>
      </c>
      <c r="E5282" s="50" t="s">
        <v>15005</v>
      </c>
      <c r="F5282" s="50" t="s">
        <v>15006</v>
      </c>
      <c r="G5282" s="50" t="s">
        <v>14983</v>
      </c>
      <c r="H5282" s="50" t="s">
        <v>15000</v>
      </c>
      <c r="I5282" s="50">
        <f>(DAX__2019_2020__33[[#This Row],[Adj Close]]-DAX__2019_2020__33[[#This Row],[Adj Open]])/DAX__2019_2020__33[[#This Row],[Adj Open]]</f>
        <v>9.0730379555420543E-3</v>
      </c>
      <c r="J5282" s="50">
        <f>DAX__2019_2020__33[[#This Row],[Adj Close]]-DAX__2019_2020__33[[#This Row],[Adj Open]]</f>
        <v>5.873577401468566E-2</v>
      </c>
      <c r="K5282" s="50">
        <v>11289725</v>
      </c>
    </row>
    <row r="5283" spans="1:11" x14ac:dyDescent="0.3">
      <c r="A5283" s="51" t="str">
        <f t="shared" si="87"/>
        <v>DBK.DE</v>
      </c>
      <c r="B5283" s="52" t="s">
        <v>314</v>
      </c>
      <c r="C5283" s="50" t="s">
        <v>15007</v>
      </c>
      <c r="D5283" s="50">
        <f>DAX__2019_2020__33[[#This Row],[Open]]*(DAX__2019_2020__33[[#This Row],[Adj Close]]/DAX__2019_2020__33[[#This Row],[Close]])</f>
        <v>6.5265236206375583</v>
      </c>
      <c r="E5283" s="50" t="s">
        <v>15007</v>
      </c>
      <c r="F5283" s="50" t="s">
        <v>15008</v>
      </c>
      <c r="G5283" s="50" t="s">
        <v>15009</v>
      </c>
      <c r="H5283" s="50" t="s">
        <v>15010</v>
      </c>
      <c r="I5283" s="50">
        <f>(DAX__2019_2020__33[[#This Row],[Adj Close]]-DAX__2019_2020__33[[#This Row],[Adj Open]])/DAX__2019_2020__33[[#This Row],[Adj Open]]</f>
        <v>-7.1996400179990235E-3</v>
      </c>
      <c r="J5283" s="50">
        <f>DAX__2019_2020__33[[#This Row],[Adj Close]]-DAX__2019_2020__33[[#This Row],[Adj Open]]</f>
        <v>-4.6988620637558043E-2</v>
      </c>
      <c r="K5283" s="50">
        <v>5205458</v>
      </c>
    </row>
    <row r="5284" spans="1:11" x14ac:dyDescent="0.3">
      <c r="A5284" s="51" t="str">
        <f t="shared" si="87"/>
        <v>DBK.DE</v>
      </c>
      <c r="B5284" s="52" t="s">
        <v>315</v>
      </c>
      <c r="C5284" s="50" t="s">
        <v>15011</v>
      </c>
      <c r="D5284" s="50">
        <f>DAX__2019_2020__33[[#This Row],[Open]]*(DAX__2019_2020__33[[#This Row],[Adj Close]]/DAX__2019_2020__33[[#This Row],[Close]])</f>
        <v>6.4511467665036681</v>
      </c>
      <c r="E5284" s="50" t="s">
        <v>15004</v>
      </c>
      <c r="F5284" s="50" t="s">
        <v>14887</v>
      </c>
      <c r="G5284" s="50" t="s">
        <v>15012</v>
      </c>
      <c r="H5284" s="50" t="s">
        <v>15013</v>
      </c>
      <c r="I5284" s="50">
        <f>(DAX__2019_2020__33[[#This Row],[Adj Close]]-DAX__2019_2020__33[[#This Row],[Adj Open]])/DAX__2019_2020__33[[#This Row],[Adj Open]]</f>
        <v>-6.9802731411230268E-3</v>
      </c>
      <c r="J5284" s="50">
        <f>DAX__2019_2020__33[[#This Row],[Adj Close]]-DAX__2019_2020__33[[#This Row],[Adj Open]]</f>
        <v>-4.5030766503668218E-2</v>
      </c>
      <c r="K5284" s="50">
        <v>8129735</v>
      </c>
    </row>
    <row r="5285" spans="1:11" x14ac:dyDescent="0.3">
      <c r="A5285" s="51" t="str">
        <f t="shared" si="87"/>
        <v>DBK.DE</v>
      </c>
      <c r="B5285" s="52" t="s">
        <v>316</v>
      </c>
      <c r="C5285" s="50" t="s">
        <v>15006</v>
      </c>
      <c r="D5285" s="50">
        <f>DAX__2019_2020__33[[#This Row],[Open]]*(DAX__2019_2020__33[[#This Row],[Adj Close]]/DAX__2019_2020__33[[#This Row],[Close]])</f>
        <v>6.4266730335601618</v>
      </c>
      <c r="E5285" s="50" t="s">
        <v>14617</v>
      </c>
      <c r="F5285" s="50" t="s">
        <v>15014</v>
      </c>
      <c r="G5285" s="50" t="s">
        <v>15015</v>
      </c>
      <c r="H5285" s="50" t="s">
        <v>15016</v>
      </c>
      <c r="I5285" s="50">
        <f>(DAX__2019_2020__33[[#This Row],[Adj Close]]-DAX__2019_2020__33[[#This Row],[Adj Open]])/DAX__2019_2020__33[[#This Row],[Adj Open]]</f>
        <v>-1.5079969535415213E-2</v>
      </c>
      <c r="J5285" s="50">
        <f>DAX__2019_2020__33[[#This Row],[Adj Close]]-DAX__2019_2020__33[[#This Row],[Adj Open]]</f>
        <v>-9.6914033560161705E-2</v>
      </c>
      <c r="K5285" s="50">
        <v>16626381</v>
      </c>
    </row>
    <row r="5286" spans="1:11" x14ac:dyDescent="0.3">
      <c r="A5286" s="51" t="str">
        <f t="shared" si="87"/>
        <v>DBK.DE</v>
      </c>
      <c r="B5286" s="52" t="s">
        <v>317</v>
      </c>
      <c r="C5286" s="50" t="s">
        <v>15017</v>
      </c>
      <c r="D5286" s="50">
        <f>DAX__2019_2020__33[[#This Row],[Open]]*(DAX__2019_2020__33[[#This Row],[Adj Close]]/DAX__2019_2020__33[[#This Row],[Close]])</f>
        <v>6.3464002920549669</v>
      </c>
      <c r="E5286" s="50" t="s">
        <v>15018</v>
      </c>
      <c r="F5286" s="50" t="s">
        <v>15019</v>
      </c>
      <c r="G5286" s="50" t="s">
        <v>15019</v>
      </c>
      <c r="H5286" s="50" t="s">
        <v>15020</v>
      </c>
      <c r="I5286" s="50">
        <f>(DAX__2019_2020__33[[#This Row],[Adj Close]]-DAX__2019_2020__33[[#This Row],[Adj Open]])/DAX__2019_2020__33[[#This Row],[Adj Open]]</f>
        <v>-2.3445935523677207E-2</v>
      </c>
      <c r="J5286" s="50">
        <f>DAX__2019_2020__33[[#This Row],[Adj Close]]-DAX__2019_2020__33[[#This Row],[Adj Open]]</f>
        <v>-0.14879729205496695</v>
      </c>
      <c r="K5286" s="50">
        <v>13721057</v>
      </c>
    </row>
    <row r="5287" spans="1:11" x14ac:dyDescent="0.3">
      <c r="A5287" s="51" t="str">
        <f t="shared" si="87"/>
        <v>DBK.DE</v>
      </c>
      <c r="B5287" s="52" t="s">
        <v>318</v>
      </c>
      <c r="C5287" s="50" t="s">
        <v>15021</v>
      </c>
      <c r="D5287" s="50">
        <f>DAX__2019_2020__33[[#This Row],[Open]]*(DAX__2019_2020__33[[#This Row],[Adj Close]]/DAX__2019_2020__33[[#This Row],[Close]])</f>
        <v>6.1780252501931692</v>
      </c>
      <c r="E5287" s="50" t="s">
        <v>14768</v>
      </c>
      <c r="F5287" s="50" t="s">
        <v>14510</v>
      </c>
      <c r="G5287" s="50" t="s">
        <v>14768</v>
      </c>
      <c r="H5287" s="50" t="s">
        <v>14769</v>
      </c>
      <c r="I5287" s="50">
        <f>(DAX__2019_2020__33[[#This Row],[Adj Close]]-DAX__2019_2020__33[[#This Row],[Adj Open]])/DAX__2019_2020__33[[#This Row],[Adj Open]]</f>
        <v>2.5352559023926465E-2</v>
      </c>
      <c r="J5287" s="50">
        <f>DAX__2019_2020__33[[#This Row],[Adj Close]]-DAX__2019_2020__33[[#This Row],[Adj Open]]</f>
        <v>0.15662874980683039</v>
      </c>
      <c r="K5287" s="50">
        <v>13220761</v>
      </c>
    </row>
    <row r="5288" spans="1:11" x14ac:dyDescent="0.3">
      <c r="A5288" s="51" t="str">
        <f t="shared" si="87"/>
        <v>DBK.DE</v>
      </c>
      <c r="B5288" s="52" t="s">
        <v>319</v>
      </c>
      <c r="C5288" s="50" t="s">
        <v>14768</v>
      </c>
      <c r="D5288" s="50">
        <f>DAX__2019_2020__33[[#This Row],[Open]]*(DAX__2019_2020__33[[#This Row],[Adj Close]]/DAX__2019_2020__33[[#This Row],[Close]])</f>
        <v>6.3346543136342479</v>
      </c>
      <c r="E5288" s="50" t="s">
        <v>15022</v>
      </c>
      <c r="F5288" s="50" t="s">
        <v>14507</v>
      </c>
      <c r="G5288" s="50" t="s">
        <v>14507</v>
      </c>
      <c r="H5288" s="50" t="s">
        <v>14508</v>
      </c>
      <c r="I5288" s="50">
        <f>(DAX__2019_2020__33[[#This Row],[Adj Close]]-DAX__2019_2020__33[[#This Row],[Adj Open]])/DAX__2019_2020__33[[#This Row],[Adj Open]]</f>
        <v>-3.7088548910522807E-3</v>
      </c>
      <c r="J5288" s="50">
        <f>DAX__2019_2020__33[[#This Row],[Adj Close]]-DAX__2019_2020__33[[#This Row],[Adj Open]]</f>
        <v>-2.349431363424781E-2</v>
      </c>
      <c r="K5288" s="50">
        <v>8890992</v>
      </c>
    </row>
    <row r="5289" spans="1:11" x14ac:dyDescent="0.3">
      <c r="A5289" s="51" t="str">
        <f t="shared" si="87"/>
        <v>DBK.DE</v>
      </c>
      <c r="B5289" s="52" t="s">
        <v>320</v>
      </c>
      <c r="C5289" s="50" t="s">
        <v>15023</v>
      </c>
      <c r="D5289" s="50">
        <f>DAX__2019_2020__33[[#This Row],[Open]]*(DAX__2019_2020__33[[#This Row],[Adj Close]]/DAX__2019_2020__33[[#This Row],[Close]])</f>
        <v>6.3287802206896542</v>
      </c>
      <c r="E5289" s="50" t="s">
        <v>15024</v>
      </c>
      <c r="F5289" s="50" t="s">
        <v>15025</v>
      </c>
      <c r="G5289" s="50" t="s">
        <v>15026</v>
      </c>
      <c r="H5289" s="50" t="s">
        <v>15027</v>
      </c>
      <c r="I5289" s="50">
        <f>(DAX__2019_2020__33[[#This Row],[Adj Close]]-DAX__2019_2020__33[[#This Row],[Adj Open]])/DAX__2019_2020__33[[#This Row],[Adj Open]]</f>
        <v>9.280742459396871E-3</v>
      </c>
      <c r="J5289" s="50">
        <f>DAX__2019_2020__33[[#This Row],[Adj Close]]-DAX__2019_2020__33[[#This Row],[Adj Open]]</f>
        <v>5.8735779310345571E-2</v>
      </c>
      <c r="K5289" s="50">
        <v>8731869</v>
      </c>
    </row>
    <row r="5290" spans="1:11" x14ac:dyDescent="0.3">
      <c r="A5290" s="51" t="str">
        <f t="shared" si="87"/>
        <v>DBK.DE</v>
      </c>
      <c r="B5290" s="52" t="s">
        <v>321</v>
      </c>
      <c r="C5290" s="50" t="s">
        <v>15028</v>
      </c>
      <c r="D5290" s="50">
        <f>DAX__2019_2020__33[[#This Row],[Open]]*(DAX__2019_2020__33[[#This Row],[Adj Close]]/DAX__2019_2020__33[[#This Row],[Close]])</f>
        <v>6.3865371253822625</v>
      </c>
      <c r="E5290" s="50" t="s">
        <v>15029</v>
      </c>
      <c r="F5290" s="50" t="s">
        <v>15030</v>
      </c>
      <c r="G5290" s="50" t="s">
        <v>14887</v>
      </c>
      <c r="H5290" s="50" t="s">
        <v>15031</v>
      </c>
      <c r="I5290" s="50">
        <f>(DAX__2019_2020__33[[#This Row],[Adj Close]]-DAX__2019_2020__33[[#This Row],[Adj Open]])/DAX__2019_2020__33[[#This Row],[Adj Open]]</f>
        <v>2.4524831391784475E-3</v>
      </c>
      <c r="J5290" s="50">
        <f>DAX__2019_2020__33[[#This Row],[Adj Close]]-DAX__2019_2020__33[[#This Row],[Adj Open]]</f>
        <v>1.5662874617737188E-2</v>
      </c>
      <c r="K5290" s="50">
        <v>10316509</v>
      </c>
    </row>
    <row r="5291" spans="1:11" x14ac:dyDescent="0.3">
      <c r="A5291" s="51" t="str">
        <f t="shared" si="87"/>
        <v>DBK.DE</v>
      </c>
      <c r="B5291" s="52" t="s">
        <v>322</v>
      </c>
      <c r="C5291" s="50" t="s">
        <v>15032</v>
      </c>
      <c r="D5291" s="50">
        <f>DAX__2019_2020__33[[#This Row],[Open]]*(DAX__2019_2020__33[[#This Row],[Adj Close]]/DAX__2019_2020__33[[#This Row],[Close]])</f>
        <v>6.4619148433307636</v>
      </c>
      <c r="E5291" s="50" t="s">
        <v>14999</v>
      </c>
      <c r="F5291" s="50" t="s">
        <v>15033</v>
      </c>
      <c r="G5291" s="50" t="s">
        <v>14583</v>
      </c>
      <c r="H5291" s="50" t="s">
        <v>14584</v>
      </c>
      <c r="I5291" s="50">
        <f>(DAX__2019_2020__33[[#This Row],[Adj Close]]-DAX__2019_2020__33[[#This Row],[Adj Open]])/DAX__2019_2020__33[[#This Row],[Adj Open]]</f>
        <v>-1.7573094985608238E-2</v>
      </c>
      <c r="J5291" s="50">
        <f>DAX__2019_2020__33[[#This Row],[Adj Close]]-DAX__2019_2020__33[[#This Row],[Adj Open]]</f>
        <v>-0.1135558433307633</v>
      </c>
      <c r="K5291" s="50">
        <v>14189741</v>
      </c>
    </row>
    <row r="5292" spans="1:11" x14ac:dyDescent="0.3">
      <c r="A5292" s="51" t="str">
        <f t="shared" si="87"/>
        <v>DBK.DE</v>
      </c>
      <c r="B5292" s="52" t="s">
        <v>323</v>
      </c>
      <c r="C5292" s="50" t="s">
        <v>14590</v>
      </c>
      <c r="D5292" s="50">
        <f>DAX__2019_2020__33[[#This Row],[Open]]*(DAX__2019_2020__33[[#This Row],[Adj Close]]/DAX__2019_2020__33[[#This Row],[Close]])</f>
        <v>6.3444425637195119</v>
      </c>
      <c r="E5292" s="50" t="s">
        <v>14647</v>
      </c>
      <c r="F5292" s="50" t="s">
        <v>14768</v>
      </c>
      <c r="G5292" s="50" t="s">
        <v>14866</v>
      </c>
      <c r="H5292" s="50" t="s">
        <v>15034</v>
      </c>
      <c r="I5292" s="50">
        <f>(DAX__2019_2020__33[[#This Row],[Adj Close]]-DAX__2019_2020__33[[#This Row],[Adj Open]])/DAX__2019_2020__33[[#This Row],[Adj Open]]</f>
        <v>1.2189476932572147E-2</v>
      </c>
      <c r="J5292" s="50">
        <f>DAX__2019_2020__33[[#This Row],[Adj Close]]-DAX__2019_2020__33[[#This Row],[Adj Open]]</f>
        <v>7.733543628048789E-2</v>
      </c>
      <c r="K5292" s="50">
        <v>9948216</v>
      </c>
    </row>
    <row r="5293" spans="1:11" x14ac:dyDescent="0.3">
      <c r="A5293" s="51" t="str">
        <f t="shared" si="87"/>
        <v>DBK.DE</v>
      </c>
      <c r="B5293" s="52" t="s">
        <v>324</v>
      </c>
      <c r="C5293" s="50" t="s">
        <v>14866</v>
      </c>
      <c r="D5293" s="50">
        <f>DAX__2019_2020__33[[#This Row],[Open]]*(DAX__2019_2020__33[[#This Row],[Adj Close]]/DAX__2019_2020__33[[#This Row],[Close]])</f>
        <v>6.4217786139781774</v>
      </c>
      <c r="E5293" s="50" t="s">
        <v>14675</v>
      </c>
      <c r="F5293" s="50" t="s">
        <v>15035</v>
      </c>
      <c r="G5293" s="50" t="s">
        <v>15036</v>
      </c>
      <c r="H5293" s="50" t="s">
        <v>15037</v>
      </c>
      <c r="I5293" s="50">
        <f>(DAX__2019_2020__33[[#This Row],[Adj Close]]-DAX__2019_2020__33[[#This Row],[Adj Open]])/DAX__2019_2020__33[[#This Row],[Adj Open]]</f>
        <v>3.384146341463419E-2</v>
      </c>
      <c r="J5293" s="50">
        <f>DAX__2019_2020__33[[#This Row],[Adj Close]]-DAX__2019_2020__33[[#This Row],[Adj Open]]</f>
        <v>0.21732238602182274</v>
      </c>
      <c r="K5293" s="50">
        <v>21175217</v>
      </c>
    </row>
    <row r="5294" spans="1:11" x14ac:dyDescent="0.3">
      <c r="A5294" s="51" t="str">
        <f t="shared" si="87"/>
        <v>DBK.DE</v>
      </c>
      <c r="B5294" s="52" t="s">
        <v>325</v>
      </c>
      <c r="C5294" s="50" t="s">
        <v>15038</v>
      </c>
      <c r="D5294" s="50">
        <f>DAX__2019_2020__33[[#This Row],[Open]]*(DAX__2019_2020__33[[#This Row],[Adj Close]]/DAX__2019_2020__33[[#This Row],[Close]])</f>
        <v>6.8250973355155491</v>
      </c>
      <c r="E5294" s="50" t="s">
        <v>15039</v>
      </c>
      <c r="F5294" s="50" t="s">
        <v>15040</v>
      </c>
      <c r="G5294" s="50" t="s">
        <v>15040</v>
      </c>
      <c r="H5294" s="50" t="s">
        <v>15041</v>
      </c>
      <c r="I5294" s="50">
        <f>(DAX__2019_2020__33[[#This Row],[Adj Close]]-DAX__2019_2020__33[[#This Row],[Adj Open]])/DAX__2019_2020__33[[#This Row],[Adj Open]]</f>
        <v>-3.6001147446930636E-2</v>
      </c>
      <c r="J5294" s="50">
        <f>DAX__2019_2020__33[[#This Row],[Adj Close]]-DAX__2019_2020__33[[#This Row],[Adj Open]]</f>
        <v>-0.24571133551554869</v>
      </c>
      <c r="K5294" s="50">
        <v>22171271</v>
      </c>
    </row>
    <row r="5295" spans="1:11" x14ac:dyDescent="0.3">
      <c r="A5295" s="51" t="str">
        <f t="shared" si="87"/>
        <v>DBK.DE</v>
      </c>
      <c r="B5295" s="52" t="s">
        <v>326</v>
      </c>
      <c r="C5295" s="50" t="s">
        <v>14854</v>
      </c>
      <c r="D5295" s="50">
        <f>DAX__2019_2020__33[[#This Row],[Open]]*(DAX__2019_2020__33[[#This Row],[Adj Close]]/DAX__2019_2020__33[[#This Row],[Close]])</f>
        <v>6.6567212643678157</v>
      </c>
      <c r="E5295" s="50" t="s">
        <v>14451</v>
      </c>
      <c r="F5295" s="50" t="s">
        <v>14997</v>
      </c>
      <c r="G5295" s="50" t="s">
        <v>14451</v>
      </c>
      <c r="H5295" s="50" t="s">
        <v>15042</v>
      </c>
      <c r="I5295" s="50">
        <f>(DAX__2019_2020__33[[#This Row],[Adj Close]]-DAX__2019_2020__33[[#This Row],[Adj Open]])/DAX__2019_2020__33[[#This Row],[Adj Open]]</f>
        <v>2.3529411764705903E-2</v>
      </c>
      <c r="J5295" s="50">
        <f>DAX__2019_2020__33[[#This Row],[Adj Close]]-DAX__2019_2020__33[[#This Row],[Adj Open]]</f>
        <v>0.15662873563218405</v>
      </c>
      <c r="K5295" s="50">
        <v>15125990</v>
      </c>
    </row>
    <row r="5296" spans="1:11" x14ac:dyDescent="0.3">
      <c r="A5296" s="51" t="str">
        <f t="shared" si="87"/>
        <v>DBK.DE</v>
      </c>
      <c r="B5296" s="52" t="s">
        <v>327</v>
      </c>
      <c r="C5296" s="50" t="s">
        <v>14900</v>
      </c>
      <c r="D5296" s="50">
        <f>DAX__2019_2020__33[[#This Row],[Open]]*(DAX__2019_2020__33[[#This Row],[Adj Close]]/DAX__2019_2020__33[[#This Row],[Close]])</f>
        <v>6.7722349981399343</v>
      </c>
      <c r="E5296" s="50" t="s">
        <v>15043</v>
      </c>
      <c r="F5296" s="50" t="s">
        <v>15044</v>
      </c>
      <c r="G5296" s="50" t="s">
        <v>15045</v>
      </c>
      <c r="H5296" s="50" t="s">
        <v>15046</v>
      </c>
      <c r="I5296" s="50">
        <f>(DAX__2019_2020__33[[#This Row],[Adj Close]]-DAX__2019_2020__33[[#This Row],[Adj Open]])/DAX__2019_2020__33[[#This Row],[Adj Open]]</f>
        <v>1.026308181555354E-2</v>
      </c>
      <c r="J5296" s="50">
        <f>DAX__2019_2020__33[[#This Row],[Adj Close]]-DAX__2019_2020__33[[#This Row],[Adj Open]]</f>
        <v>6.9504001860065223E-2</v>
      </c>
      <c r="K5296" s="50">
        <v>10906494</v>
      </c>
    </row>
    <row r="5297" spans="1:11" x14ac:dyDescent="0.3">
      <c r="A5297" s="51" t="str">
        <f t="shared" si="87"/>
        <v>DBK.DE</v>
      </c>
      <c r="B5297" s="52" t="s">
        <v>328</v>
      </c>
      <c r="C5297" s="50" t="s">
        <v>15047</v>
      </c>
      <c r="D5297" s="50">
        <f>DAX__2019_2020__33[[#This Row],[Open]]*(DAX__2019_2020__33[[#This Row],[Adj Close]]/DAX__2019_2020__33[[#This Row],[Close]])</f>
        <v>6.8280340967374267</v>
      </c>
      <c r="E5297" s="50" t="s">
        <v>15048</v>
      </c>
      <c r="F5297" s="50" t="s">
        <v>14811</v>
      </c>
      <c r="G5297" s="50" t="s">
        <v>15049</v>
      </c>
      <c r="H5297" s="50" t="s">
        <v>15050</v>
      </c>
      <c r="I5297" s="50">
        <f>(DAX__2019_2020__33[[#This Row],[Adj Close]]-DAX__2019_2020__33[[#This Row],[Adj Open]])/DAX__2019_2020__33[[#This Row],[Adj Open]]</f>
        <v>6.3082437275986556E-3</v>
      </c>
      <c r="J5297" s="50">
        <f>DAX__2019_2020__33[[#This Row],[Adj Close]]-DAX__2019_2020__33[[#This Row],[Adj Open]]</f>
        <v>4.3072903262573625E-2</v>
      </c>
      <c r="K5297" s="50">
        <v>10215282</v>
      </c>
    </row>
    <row r="5298" spans="1:11" x14ac:dyDescent="0.3">
      <c r="A5298" s="51" t="str">
        <f t="shared" si="87"/>
        <v>DBK.DE</v>
      </c>
      <c r="B5298" s="52" t="s">
        <v>329</v>
      </c>
      <c r="C5298" s="50" t="s">
        <v>15051</v>
      </c>
      <c r="D5298" s="50">
        <f>DAX__2019_2020__33[[#This Row],[Open]]*(DAX__2019_2020__33[[#This Row],[Adj Close]]/DAX__2019_2020__33[[#This Row],[Close]])</f>
        <v>6.851528514185393</v>
      </c>
      <c r="E5298" s="50" t="s">
        <v>14690</v>
      </c>
      <c r="F5298" s="50" t="s">
        <v>14971</v>
      </c>
      <c r="G5298" s="50" t="s">
        <v>14690</v>
      </c>
      <c r="H5298" s="50" t="s">
        <v>14691</v>
      </c>
      <c r="I5298" s="50">
        <f>(DAX__2019_2020__33[[#This Row],[Adj Close]]-DAX__2019_2020__33[[#This Row],[Adj Open]])/DAX__2019_2020__33[[#This Row],[Adj Open]]</f>
        <v>1.7288184026289562E-2</v>
      </c>
      <c r="J5298" s="50">
        <f>DAX__2019_2020__33[[#This Row],[Adj Close]]-DAX__2019_2020__33[[#This Row],[Adj Open]]</f>
        <v>0.11845048581460738</v>
      </c>
      <c r="K5298" s="50">
        <v>14098912</v>
      </c>
    </row>
    <row r="5299" spans="1:11" x14ac:dyDescent="0.3">
      <c r="A5299" s="51" t="str">
        <f t="shared" si="87"/>
        <v>DBK.DE</v>
      </c>
      <c r="B5299" s="52" t="s">
        <v>330</v>
      </c>
      <c r="C5299" s="50" t="s">
        <v>14903</v>
      </c>
      <c r="D5299" s="50">
        <f>DAX__2019_2020__33[[#This Row],[Open]]*(DAX__2019_2020__33[[#This Row],[Adj Close]]/DAX__2019_2020__33[[#This Row],[Close]])</f>
        <v>6.9327798746108122</v>
      </c>
      <c r="E5299" s="50" t="s">
        <v>14957</v>
      </c>
      <c r="F5299" s="50" t="s">
        <v>15052</v>
      </c>
      <c r="G5299" s="50" t="s">
        <v>14926</v>
      </c>
      <c r="H5299" s="50" t="s">
        <v>15053</v>
      </c>
      <c r="I5299" s="50">
        <f>(DAX__2019_2020__33[[#This Row],[Adj Close]]-DAX__2019_2020__33[[#This Row],[Adj Open]])/DAX__2019_2020__33[[#This Row],[Adj Open]]</f>
        <v>-2.2592487997740349E-3</v>
      </c>
      <c r="J5299" s="50">
        <f>DAX__2019_2020__33[[#This Row],[Adj Close]]-DAX__2019_2020__33[[#This Row],[Adj Open]]</f>
        <v>-1.5662874610812061E-2</v>
      </c>
      <c r="K5299" s="50">
        <v>30610130</v>
      </c>
    </row>
    <row r="5300" spans="1:11" x14ac:dyDescent="0.3">
      <c r="A5300" s="51" t="str">
        <f t="shared" si="87"/>
        <v>DBK.DE</v>
      </c>
      <c r="B5300" s="52" t="s">
        <v>331</v>
      </c>
      <c r="C5300" s="50" t="s">
        <v>15054</v>
      </c>
      <c r="D5300" s="50">
        <f>DAX__2019_2020__33[[#This Row],[Open]]*(DAX__2019_2020__33[[#This Row],[Adj Close]]/DAX__2019_2020__33[[#This Row],[Close]])</f>
        <v>6.8877489231214701</v>
      </c>
      <c r="E5300" s="50" t="s">
        <v>15054</v>
      </c>
      <c r="F5300" s="50" t="s">
        <v>14966</v>
      </c>
      <c r="G5300" s="50" t="s">
        <v>15055</v>
      </c>
      <c r="H5300" s="50" t="s">
        <v>15056</v>
      </c>
      <c r="I5300" s="50">
        <f>(DAX__2019_2020__33[[#This Row],[Adj Close]]-DAX__2019_2020__33[[#This Row],[Adj Open]])/DAX__2019_2020__33[[#This Row],[Adj Open]]</f>
        <v>-1.8334280841387079E-2</v>
      </c>
      <c r="J5300" s="50">
        <f>DAX__2019_2020__33[[#This Row],[Adj Close]]-DAX__2019_2020__33[[#This Row],[Adj Open]]</f>
        <v>-0.12628192312147046</v>
      </c>
      <c r="K5300" s="50">
        <v>10096288</v>
      </c>
    </row>
    <row r="5301" spans="1:11" x14ac:dyDescent="0.3">
      <c r="A5301" s="51" t="str">
        <f t="shared" si="87"/>
        <v>DBK.DE</v>
      </c>
      <c r="B5301" s="52" t="s">
        <v>332</v>
      </c>
      <c r="C5301" s="50" t="s">
        <v>14954</v>
      </c>
      <c r="D5301" s="50">
        <f>DAX__2019_2020__33[[#This Row],[Open]]*(DAX__2019_2020__33[[#This Row],[Adj Close]]/DAX__2019_2020__33[[#This Row],[Close]])</f>
        <v>6.7467829852302348</v>
      </c>
      <c r="E5301" s="50" t="s">
        <v>15057</v>
      </c>
      <c r="F5301" s="50" t="s">
        <v>15058</v>
      </c>
      <c r="G5301" s="50" t="s">
        <v>14966</v>
      </c>
      <c r="H5301" s="50" t="s">
        <v>15059</v>
      </c>
      <c r="I5301" s="50">
        <f>(DAX__2019_2020__33[[#This Row],[Adj Close]]-DAX__2019_2020__33[[#This Row],[Adj Open]])/DAX__2019_2020__33[[#This Row],[Adj Open]]</f>
        <v>2.0313406848519134E-3</v>
      </c>
      <c r="J5301" s="50">
        <f>DAX__2019_2020__33[[#This Row],[Adj Close]]-DAX__2019_2020__33[[#This Row],[Adj Open]]</f>
        <v>1.3705014769764823E-2</v>
      </c>
      <c r="K5301" s="50">
        <v>8065671</v>
      </c>
    </row>
    <row r="5302" spans="1:11" x14ac:dyDescent="0.3">
      <c r="A5302" s="51" t="str">
        <f t="shared" si="87"/>
        <v>DBK.DE</v>
      </c>
      <c r="B5302" s="52" t="s">
        <v>333</v>
      </c>
      <c r="C5302" s="50" t="s">
        <v>14659</v>
      </c>
      <c r="D5302" s="50">
        <f>DAX__2019_2020__33[[#This Row],[Open]]*(DAX__2019_2020__33[[#This Row],[Adj Close]]/DAX__2019_2020__33[[#This Row],[Close]])</f>
        <v>6.7369934642185925</v>
      </c>
      <c r="E5302" s="50" t="s">
        <v>14855</v>
      </c>
      <c r="F5302" s="50" t="s">
        <v>15060</v>
      </c>
      <c r="G5302" s="50" t="s">
        <v>15061</v>
      </c>
      <c r="H5302" s="50" t="s">
        <v>15062</v>
      </c>
      <c r="I5302" s="50">
        <f>(DAX__2019_2020__33[[#This Row],[Adj Close]]-DAX__2019_2020__33[[#This Row],[Adj Open]])/DAX__2019_2020__33[[#This Row],[Adj Open]]</f>
        <v>5.0857308921824418E-3</v>
      </c>
      <c r="J5302" s="50">
        <f>DAX__2019_2020__33[[#This Row],[Adj Close]]-DAX__2019_2020__33[[#This Row],[Adj Open]]</f>
        <v>3.4262535781407699E-2</v>
      </c>
      <c r="K5302" s="50">
        <v>5349478</v>
      </c>
    </row>
    <row r="5303" spans="1:11" x14ac:dyDescent="0.3">
      <c r="A5303" s="51" t="str">
        <f t="shared" si="87"/>
        <v>DBK.DE</v>
      </c>
      <c r="B5303" s="52" t="s">
        <v>334</v>
      </c>
      <c r="C5303" s="50" t="s">
        <v>14859</v>
      </c>
      <c r="D5303" s="50">
        <f>DAX__2019_2020__33[[#This Row],[Open]]*(DAX__2019_2020__33[[#This Row],[Adj Close]]/DAX__2019_2020__33[[#This Row],[Close]])</f>
        <v>6.8397813327888928</v>
      </c>
      <c r="E5303" s="50" t="s">
        <v>15063</v>
      </c>
      <c r="F5303" s="50" t="s">
        <v>15047</v>
      </c>
      <c r="G5303" s="50" t="s">
        <v>15063</v>
      </c>
      <c r="H5303" s="50" t="s">
        <v>15064</v>
      </c>
      <c r="I5303" s="50">
        <f>(DAX__2019_2020__33[[#This Row],[Adj Close]]-DAX__2019_2020__33[[#This Row],[Adj Open]])/DAX__2019_2020__33[[#This Row],[Adj Open]]</f>
        <v>5.152425933877211E-2</v>
      </c>
      <c r="J5303" s="50">
        <f>DAX__2019_2020__33[[#This Row],[Adj Close]]-DAX__2019_2020__33[[#This Row],[Adj Open]]</f>
        <v>0.35241466721110726</v>
      </c>
      <c r="K5303" s="50">
        <v>24048444</v>
      </c>
    </row>
    <row r="5304" spans="1:11" x14ac:dyDescent="0.3">
      <c r="A5304" s="51" t="str">
        <f t="shared" si="87"/>
        <v>DBK.DE</v>
      </c>
      <c r="B5304" s="52" t="s">
        <v>335</v>
      </c>
      <c r="C5304" s="50" t="s">
        <v>15065</v>
      </c>
      <c r="D5304" s="50">
        <f>DAX__2019_2020__33[[#This Row],[Open]]*(DAX__2019_2020__33[[#This Row],[Adj Close]]/DAX__2019_2020__33[[#This Row],[Close]])</f>
        <v>7.1520600606896556</v>
      </c>
      <c r="E5304" s="50" t="s">
        <v>15066</v>
      </c>
      <c r="F5304" s="50" t="s">
        <v>15067</v>
      </c>
      <c r="G5304" s="50" t="s">
        <v>14328</v>
      </c>
      <c r="H5304" s="50" t="s">
        <v>15068</v>
      </c>
      <c r="I5304" s="50">
        <f>(DAX__2019_2020__33[[#This Row],[Adj Close]]-DAX__2019_2020__33[[#This Row],[Adj Open]])/DAX__2019_2020__33[[#This Row],[Adj Open]]</f>
        <v>-7.6649329318368769E-3</v>
      </c>
      <c r="J5304" s="50">
        <f>DAX__2019_2020__33[[#This Row],[Adj Close]]-DAX__2019_2020__33[[#This Row],[Adj Open]]</f>
        <v>-5.4820060689655392E-2</v>
      </c>
      <c r="K5304" s="50">
        <v>13519680</v>
      </c>
    </row>
    <row r="5305" spans="1:11" x14ac:dyDescent="0.3">
      <c r="A5305" s="51" t="str">
        <f t="shared" si="87"/>
        <v>DBK.DE</v>
      </c>
      <c r="B5305" s="52" t="s">
        <v>336</v>
      </c>
      <c r="C5305" s="50" t="s">
        <v>14917</v>
      </c>
      <c r="D5305" s="50">
        <f>DAX__2019_2020__33[[#This Row],[Open]]*(DAX__2019_2020__33[[#This Row],[Adj Close]]/DAX__2019_2020__33[[#This Row],[Close]])</f>
        <v>7.0375247183020191</v>
      </c>
      <c r="E5305" s="50" t="s">
        <v>15069</v>
      </c>
      <c r="F5305" s="50" t="s">
        <v>15070</v>
      </c>
      <c r="G5305" s="50" t="s">
        <v>14074</v>
      </c>
      <c r="H5305" s="50" t="s">
        <v>15071</v>
      </c>
      <c r="I5305" s="50">
        <f>(DAX__2019_2020__33[[#This Row],[Adj Close]]-DAX__2019_2020__33[[#This Row],[Adj Open]])/DAX__2019_2020__33[[#This Row],[Adj Open]]</f>
        <v>-5.5640561969686874E-4</v>
      </c>
      <c r="J5305" s="50">
        <f>DAX__2019_2020__33[[#This Row],[Adj Close]]-DAX__2019_2020__33[[#This Row],[Adj Open]]</f>
        <v>-3.9157183020188668E-3</v>
      </c>
      <c r="K5305" s="50">
        <v>15053032</v>
      </c>
    </row>
    <row r="5306" spans="1:11" x14ac:dyDescent="0.3">
      <c r="A5306" s="51" t="str">
        <f t="shared" si="87"/>
        <v>DBK.DE</v>
      </c>
      <c r="B5306" s="52" t="s">
        <v>337</v>
      </c>
      <c r="C5306" s="50" t="s">
        <v>15072</v>
      </c>
      <c r="D5306" s="50">
        <f>DAX__2019_2020__33[[#This Row],[Open]]*(DAX__2019_2020__33[[#This Row],[Adj Close]]/DAX__2019_2020__33[[#This Row],[Close]])</f>
        <v>7.0786402815442564</v>
      </c>
      <c r="E5306" s="50" t="s">
        <v>14418</v>
      </c>
      <c r="F5306" s="50" t="s">
        <v>15073</v>
      </c>
      <c r="G5306" s="50" t="s">
        <v>15074</v>
      </c>
      <c r="H5306" s="50" t="s">
        <v>15075</v>
      </c>
      <c r="I5306" s="50">
        <f>(DAX__2019_2020__33[[#This Row],[Adj Close]]-DAX__2019_2020__33[[#This Row],[Adj Open]])/DAX__2019_2020__33[[#This Row],[Adj Open]]</f>
        <v>2.8073572120038717E-2</v>
      </c>
      <c r="J5306" s="50">
        <f>DAX__2019_2020__33[[#This Row],[Adj Close]]-DAX__2019_2020__33[[#This Row],[Adj Open]]</f>
        <v>0.19872271845574385</v>
      </c>
      <c r="K5306" s="50">
        <v>16280714</v>
      </c>
    </row>
    <row r="5307" spans="1:11" x14ac:dyDescent="0.3">
      <c r="A5307" s="51" t="str">
        <f t="shared" si="87"/>
        <v>DBK.DE</v>
      </c>
      <c r="B5307" s="52" t="s">
        <v>338</v>
      </c>
      <c r="C5307" s="50" t="s">
        <v>15076</v>
      </c>
      <c r="D5307" s="50">
        <f>DAX__2019_2020__33[[#This Row],[Open]]*(DAX__2019_2020__33[[#This Row],[Adj Close]]/DAX__2019_2020__33[[#This Row],[Close]])</f>
        <v>7.2088375973975287</v>
      </c>
      <c r="E5307" s="50" t="s">
        <v>15077</v>
      </c>
      <c r="F5307" s="50" t="s">
        <v>15078</v>
      </c>
      <c r="G5307" s="50" t="s">
        <v>15077</v>
      </c>
      <c r="H5307" s="50" t="s">
        <v>15079</v>
      </c>
      <c r="I5307" s="50">
        <f>(DAX__2019_2020__33[[#This Row],[Adj Close]]-DAX__2019_2020__33[[#This Row],[Adj Open]])/DAX__2019_2020__33[[#This Row],[Adj Open]]</f>
        <v>4.3590439978272562E-2</v>
      </c>
      <c r="J5307" s="50">
        <f>DAX__2019_2020__33[[#This Row],[Adj Close]]-DAX__2019_2020__33[[#This Row],[Adj Open]]</f>
        <v>0.31423640260247154</v>
      </c>
      <c r="K5307" s="50">
        <v>23003315</v>
      </c>
    </row>
    <row r="5308" spans="1:11" x14ac:dyDescent="0.3">
      <c r="A5308" s="51" t="str">
        <f t="shared" ref="A5308:A5371" si="88">"DBK.DE"</f>
        <v>DBK.DE</v>
      </c>
      <c r="B5308" s="52" t="s">
        <v>339</v>
      </c>
      <c r="C5308" s="50" t="s">
        <v>14294</v>
      </c>
      <c r="D5308" s="50">
        <f>DAX__2019_2020__33[[#This Row],[Open]]*(DAX__2019_2020__33[[#This Row],[Adj Close]]/DAX__2019_2020__33[[#This Row],[Close]])</f>
        <v>7.6336932293934678</v>
      </c>
      <c r="E5308" s="50" t="s">
        <v>15080</v>
      </c>
      <c r="F5308" s="50" t="s">
        <v>15081</v>
      </c>
      <c r="G5308" s="50" t="s">
        <v>15082</v>
      </c>
      <c r="H5308" s="50" t="s">
        <v>15083</v>
      </c>
      <c r="I5308" s="50">
        <f>(DAX__2019_2020__33[[#This Row],[Adj Close]]-DAX__2019_2020__33[[#This Row],[Adj Open]])/DAX__2019_2020__33[[#This Row],[Adj Open]]</f>
        <v>-1.0515516799179218E-2</v>
      </c>
      <c r="J5308" s="50">
        <f>DAX__2019_2020__33[[#This Row],[Adj Close]]-DAX__2019_2020__33[[#This Row],[Adj Open]]</f>
        <v>-8.0272229393467676E-2</v>
      </c>
      <c r="K5308" s="50">
        <v>17653913</v>
      </c>
    </row>
    <row r="5309" spans="1:11" x14ac:dyDescent="0.3">
      <c r="A5309" s="51" t="str">
        <f t="shared" si="88"/>
        <v>DBK.DE</v>
      </c>
      <c r="B5309" s="52" t="s">
        <v>340</v>
      </c>
      <c r="C5309" s="50" t="s">
        <v>14130</v>
      </c>
      <c r="D5309" s="50">
        <f>DAX__2019_2020__33[[#This Row],[Open]]*(DAX__2019_2020__33[[#This Row],[Adj Close]]/DAX__2019_2020__33[[#This Row],[Close]])</f>
        <v>7.6180308834307988</v>
      </c>
      <c r="E5309" s="50" t="s">
        <v>14130</v>
      </c>
      <c r="F5309" s="50" t="s">
        <v>14177</v>
      </c>
      <c r="G5309" s="50" t="s">
        <v>15084</v>
      </c>
      <c r="H5309" s="50" t="s">
        <v>15085</v>
      </c>
      <c r="I5309" s="50">
        <f>(DAX__2019_2020__33[[#This Row],[Adj Close]]-DAX__2019_2020__33[[#This Row],[Adj Open]])/DAX__2019_2020__33[[#This Row],[Adj Open]]</f>
        <v>-1.1179645335389307E-2</v>
      </c>
      <c r="J5309" s="50">
        <f>DAX__2019_2020__33[[#This Row],[Adj Close]]-DAX__2019_2020__33[[#This Row],[Adj Open]]</f>
        <v>-8.5166883430798812E-2</v>
      </c>
      <c r="K5309" s="50">
        <v>13262969</v>
      </c>
    </row>
    <row r="5310" spans="1:11" x14ac:dyDescent="0.3">
      <c r="A5310" s="51" t="str">
        <f t="shared" si="88"/>
        <v>DBK.DE</v>
      </c>
      <c r="B5310" s="52" t="s">
        <v>341</v>
      </c>
      <c r="C5310" s="50" t="s">
        <v>15086</v>
      </c>
      <c r="D5310" s="50">
        <f>DAX__2019_2020__33[[#This Row],[Open]]*(DAX__2019_2020__33[[#This Row],[Adj Close]]/DAX__2019_2020__33[[#This Row],[Close]])</f>
        <v>7.5583160853562008</v>
      </c>
      <c r="E5310" s="50" t="s">
        <v>15087</v>
      </c>
      <c r="F5310" s="50" t="s">
        <v>15088</v>
      </c>
      <c r="G5310" s="50" t="s">
        <v>15089</v>
      </c>
      <c r="H5310" s="50" t="s">
        <v>15090</v>
      </c>
      <c r="I5310" s="50">
        <f>(DAX__2019_2020__33[[#This Row],[Adj Close]]-DAX__2019_2020__33[[#This Row],[Adj Open]])/DAX__2019_2020__33[[#This Row],[Adj Open]]</f>
        <v>-1.8261883175754463E-2</v>
      </c>
      <c r="J5310" s="50">
        <f>DAX__2019_2020__33[[#This Row],[Adj Close]]-DAX__2019_2020__33[[#This Row],[Adj Open]]</f>
        <v>-0.13802908535620073</v>
      </c>
      <c r="K5310" s="50">
        <v>12178152</v>
      </c>
    </row>
    <row r="5311" spans="1:11" x14ac:dyDescent="0.3">
      <c r="A5311" s="51" t="str">
        <f t="shared" si="88"/>
        <v>DBK.DE</v>
      </c>
      <c r="B5311" s="52" t="s">
        <v>342</v>
      </c>
      <c r="C5311" s="50" t="s">
        <v>15091</v>
      </c>
      <c r="D5311" s="50">
        <f>DAX__2019_2020__33[[#This Row],[Open]]*(DAX__2019_2020__33[[#This Row],[Adj Close]]/DAX__2019_2020__33[[#This Row],[Close]])</f>
        <v>7.429096549593706</v>
      </c>
      <c r="E5311" s="50" t="s">
        <v>14240</v>
      </c>
      <c r="F5311" s="50" t="s">
        <v>14832</v>
      </c>
      <c r="G5311" s="50" t="s">
        <v>14240</v>
      </c>
      <c r="H5311" s="50" t="s">
        <v>15092</v>
      </c>
      <c r="I5311" s="50">
        <f>(DAX__2019_2020__33[[#This Row],[Adj Close]]-DAX__2019_2020__33[[#This Row],[Adj Open]])/DAX__2019_2020__33[[#This Row],[Adj Open]]</f>
        <v>2.1610225326129915E-2</v>
      </c>
      <c r="J5311" s="50">
        <f>DAX__2019_2020__33[[#This Row],[Adj Close]]-DAX__2019_2020__33[[#This Row],[Adj Open]]</f>
        <v>0.16054445040629428</v>
      </c>
      <c r="K5311" s="50">
        <v>15893049</v>
      </c>
    </row>
    <row r="5312" spans="1:11" x14ac:dyDescent="0.3">
      <c r="A5312" s="51" t="str">
        <f t="shared" si="88"/>
        <v>DBK.DE</v>
      </c>
      <c r="B5312" s="52" t="s">
        <v>343</v>
      </c>
      <c r="C5312" s="50" t="s">
        <v>15093</v>
      </c>
      <c r="D5312" s="50">
        <f>DAX__2019_2020__33[[#This Row],[Open]]*(DAX__2019_2020__33[[#This Row],[Adj Close]]/DAX__2019_2020__33[[#This Row],[Close]])</f>
        <v>7.5661478258916768</v>
      </c>
      <c r="E5312" s="50" t="s">
        <v>14308</v>
      </c>
      <c r="F5312" s="50" t="s">
        <v>15094</v>
      </c>
      <c r="G5312" s="50" t="s">
        <v>14241</v>
      </c>
      <c r="H5312" s="50" t="s">
        <v>15095</v>
      </c>
      <c r="I5312" s="50">
        <f>(DAX__2019_2020__33[[#This Row],[Adj Close]]-DAX__2019_2020__33[[#This Row],[Adj Open]])/DAX__2019_2020__33[[#This Row],[Adj Open]]</f>
        <v>-2.0571872169750229E-2</v>
      </c>
      <c r="J5312" s="50">
        <f>DAX__2019_2020__33[[#This Row],[Adj Close]]-DAX__2019_2020__33[[#This Row],[Adj Open]]</f>
        <v>-0.1556498258916772</v>
      </c>
      <c r="K5312" s="50">
        <v>12573989</v>
      </c>
    </row>
    <row r="5313" spans="1:11" x14ac:dyDescent="0.3">
      <c r="A5313" s="51" t="str">
        <f t="shared" si="88"/>
        <v>DBK.DE</v>
      </c>
      <c r="B5313" s="52" t="s">
        <v>344</v>
      </c>
      <c r="C5313" s="50" t="s">
        <v>15096</v>
      </c>
      <c r="D5313" s="50">
        <f>DAX__2019_2020__33[[#This Row],[Open]]*(DAX__2019_2020__33[[#This Row],[Adj Close]]/DAX__2019_2020__33[[#This Row],[Close]])</f>
        <v>7.5103489788963174</v>
      </c>
      <c r="E5313" s="50" t="s">
        <v>15097</v>
      </c>
      <c r="F5313" s="50" t="s">
        <v>15098</v>
      </c>
      <c r="G5313" s="50" t="s">
        <v>15099</v>
      </c>
      <c r="H5313" s="50" t="s">
        <v>15100</v>
      </c>
      <c r="I5313" s="50">
        <f>(DAX__2019_2020__33[[#This Row],[Adj Close]]-DAX__2019_2020__33[[#This Row],[Adj Open]])/DAX__2019_2020__33[[#This Row],[Adj Open]]</f>
        <v>-5.6047966631909019E-3</v>
      </c>
      <c r="J5313" s="50">
        <f>DAX__2019_2020__33[[#This Row],[Adj Close]]-DAX__2019_2020__33[[#This Row],[Adj Open]]</f>
        <v>-4.2093978896317275E-2</v>
      </c>
      <c r="K5313" s="50">
        <v>13169865</v>
      </c>
    </row>
    <row r="5314" spans="1:11" x14ac:dyDescent="0.3">
      <c r="A5314" s="51" t="str">
        <f t="shared" si="88"/>
        <v>DBK.DE</v>
      </c>
      <c r="B5314" s="52" t="s">
        <v>345</v>
      </c>
      <c r="C5314" s="50" t="s">
        <v>14247</v>
      </c>
      <c r="D5314" s="50">
        <f>DAX__2019_2020__33[[#This Row],[Open]]*(DAX__2019_2020__33[[#This Row],[Adj Close]]/DAX__2019_2020__33[[#This Row],[Close]])</f>
        <v>7.5181795255666843</v>
      </c>
      <c r="E5314" s="50" t="s">
        <v>15101</v>
      </c>
      <c r="F5314" s="50" t="s">
        <v>15102</v>
      </c>
      <c r="G5314" s="50" t="s">
        <v>14192</v>
      </c>
      <c r="H5314" s="50" t="s">
        <v>15103</v>
      </c>
      <c r="I5314" s="50">
        <f>(DAX__2019_2020__33[[#This Row],[Adj Close]]-DAX__2019_2020__33[[#This Row],[Adj Open]])/DAX__2019_2020__33[[#This Row],[Adj Open]]</f>
        <v>-1.1979166666666621E-2</v>
      </c>
      <c r="J5314" s="50">
        <f>DAX__2019_2020__33[[#This Row],[Adj Close]]-DAX__2019_2020__33[[#This Row],[Adj Open]]</f>
        <v>-9.0061525566683898E-2</v>
      </c>
      <c r="K5314" s="50">
        <v>13242208</v>
      </c>
    </row>
    <row r="5315" spans="1:11" x14ac:dyDescent="0.3">
      <c r="A5315" s="51" t="str">
        <f t="shared" si="88"/>
        <v>DBK.DE</v>
      </c>
      <c r="B5315" s="52" t="s">
        <v>346</v>
      </c>
      <c r="C5315" s="50" t="s">
        <v>14407</v>
      </c>
      <c r="D5315" s="50">
        <f>DAX__2019_2020__33[[#This Row],[Open]]*(DAX__2019_2020__33[[#This Row],[Adj Close]]/DAX__2019_2020__33[[#This Row],[Close]])</f>
        <v>7.4007074191810327</v>
      </c>
      <c r="E5315" s="50" t="s">
        <v>15102</v>
      </c>
      <c r="F5315" s="50" t="s">
        <v>14322</v>
      </c>
      <c r="G5315" s="50" t="s">
        <v>15104</v>
      </c>
      <c r="H5315" s="50" t="s">
        <v>15105</v>
      </c>
      <c r="I5315" s="50">
        <f>(DAX__2019_2020__33[[#This Row],[Adj Close]]-DAX__2019_2020__33[[#This Row],[Adj Open]])/DAX__2019_2020__33[[#This Row],[Adj Open]]</f>
        <v>-1.7989417989417805E-2</v>
      </c>
      <c r="J5315" s="50">
        <f>DAX__2019_2020__33[[#This Row],[Adj Close]]-DAX__2019_2020__33[[#This Row],[Adj Open]]</f>
        <v>-0.13313441918103308</v>
      </c>
      <c r="K5315" s="50">
        <v>10334007</v>
      </c>
    </row>
    <row r="5316" spans="1:11" x14ac:dyDescent="0.3">
      <c r="A5316" s="51" t="str">
        <f t="shared" si="88"/>
        <v>DBK.DE</v>
      </c>
      <c r="B5316" s="52" t="s">
        <v>347</v>
      </c>
      <c r="C5316" s="50" t="s">
        <v>15106</v>
      </c>
      <c r="D5316" s="50">
        <f>DAX__2019_2020__33[[#This Row],[Open]]*(DAX__2019_2020__33[[#This Row],[Adj Close]]/DAX__2019_2020__33[[#This Row],[Close]])</f>
        <v>7.2342897439999998</v>
      </c>
      <c r="E5316" s="50" t="s">
        <v>15107</v>
      </c>
      <c r="F5316" s="50" t="s">
        <v>15108</v>
      </c>
      <c r="G5316" s="50" t="s">
        <v>14340</v>
      </c>
      <c r="H5316" s="50" t="s">
        <v>15109</v>
      </c>
      <c r="I5316" s="50">
        <f>(DAX__2019_2020__33[[#This Row],[Adj Close]]-DAX__2019_2020__33[[#This Row],[Adj Open]])/DAX__2019_2020__33[[#This Row],[Adj Open]]</f>
        <v>1.4884979702300457E-2</v>
      </c>
      <c r="J5316" s="50">
        <f>DAX__2019_2020__33[[#This Row],[Adj Close]]-DAX__2019_2020__33[[#This Row],[Adj Open]]</f>
        <v>0.10768225600000036</v>
      </c>
      <c r="K5316" s="50">
        <v>11041449</v>
      </c>
    </row>
    <row r="5317" spans="1:11" x14ac:dyDescent="0.3">
      <c r="A5317" s="51" t="str">
        <f t="shared" si="88"/>
        <v>DBK.DE</v>
      </c>
      <c r="B5317" s="52" t="s">
        <v>348</v>
      </c>
      <c r="C5317" s="50" t="s">
        <v>15110</v>
      </c>
      <c r="D5317" s="50">
        <f>DAX__2019_2020__33[[#This Row],[Open]]*(DAX__2019_2020__33[[#This Row],[Adj Close]]/DAX__2019_2020__33[[#This Row],[Close]])</f>
        <v>7.3811292525092442</v>
      </c>
      <c r="E5317" s="50" t="s">
        <v>15111</v>
      </c>
      <c r="F5317" s="50" t="s">
        <v>14111</v>
      </c>
      <c r="G5317" s="50" t="s">
        <v>15111</v>
      </c>
      <c r="H5317" s="50" t="s">
        <v>15112</v>
      </c>
      <c r="I5317" s="50">
        <f>(DAX__2019_2020__33[[#This Row],[Adj Close]]-DAX__2019_2020__33[[#This Row],[Adj Open]])/DAX__2019_2020__33[[#This Row],[Adj Open]]</f>
        <v>4.2440318302387169E-3</v>
      </c>
      <c r="J5317" s="50">
        <f>DAX__2019_2020__33[[#This Row],[Adj Close]]-DAX__2019_2020__33[[#This Row],[Adj Open]]</f>
        <v>3.132574749075534E-2</v>
      </c>
      <c r="K5317" s="50">
        <v>11329023</v>
      </c>
    </row>
    <row r="5318" spans="1:11" x14ac:dyDescent="0.3">
      <c r="A5318" s="51" t="str">
        <f t="shared" si="88"/>
        <v>DBK.DE</v>
      </c>
      <c r="B5318" s="52" t="s">
        <v>349</v>
      </c>
      <c r="C5318" s="50" t="s">
        <v>15113</v>
      </c>
      <c r="D5318" s="50">
        <f>DAX__2019_2020__33[[#This Row],[Open]]*(DAX__2019_2020__33[[#This Row],[Adj Close]]/DAX__2019_2020__33[[#This Row],[Close]])</f>
        <v>7.3752555609057779</v>
      </c>
      <c r="E5318" s="50" t="s">
        <v>14319</v>
      </c>
      <c r="F5318" s="50" t="s">
        <v>15114</v>
      </c>
      <c r="G5318" s="50" t="s">
        <v>15081</v>
      </c>
      <c r="H5318" s="50" t="s">
        <v>15115</v>
      </c>
      <c r="I5318" s="50">
        <f>(DAX__2019_2020__33[[#This Row],[Adj Close]]-DAX__2019_2020__33[[#This Row],[Adj Open]])/DAX__2019_2020__33[[#This Row],[Adj Open]]</f>
        <v>1.9909742500663727E-2</v>
      </c>
      <c r="J5318" s="50">
        <f>DAX__2019_2020__33[[#This Row],[Adj Close]]-DAX__2019_2020__33[[#This Row],[Adj Open]]</f>
        <v>0.14683943909422226</v>
      </c>
      <c r="K5318" s="50">
        <v>21611612</v>
      </c>
    </row>
    <row r="5319" spans="1:11" x14ac:dyDescent="0.3">
      <c r="A5319" s="51" t="str">
        <f t="shared" si="88"/>
        <v>DBK.DE</v>
      </c>
      <c r="B5319" s="52" t="s">
        <v>350</v>
      </c>
      <c r="C5319" s="50" t="s">
        <v>14319</v>
      </c>
      <c r="D5319" s="50">
        <f>DAX__2019_2020__33[[#This Row],[Open]]*(DAX__2019_2020__33[[#This Row],[Adj Close]]/DAX__2019_2020__33[[#This Row],[Close]])</f>
        <v>7.5867045599693448</v>
      </c>
      <c r="E5319" s="50" t="s">
        <v>15116</v>
      </c>
      <c r="F5319" s="50" t="s">
        <v>15117</v>
      </c>
      <c r="G5319" s="50" t="s">
        <v>15118</v>
      </c>
      <c r="H5319" s="50" t="s">
        <v>15119</v>
      </c>
      <c r="I5319" s="50">
        <f>(DAX__2019_2020__33[[#This Row],[Adj Close]]-DAX__2019_2020__33[[#This Row],[Adj Open]])/DAX__2019_2020__33[[#This Row],[Adj Open]]</f>
        <v>1.0193548387096765E-2</v>
      </c>
      <c r="J5319" s="50">
        <f>DAX__2019_2020__33[[#This Row],[Adj Close]]-DAX__2019_2020__33[[#This Row],[Adj Open]]</f>
        <v>7.7335440030655178E-2</v>
      </c>
      <c r="K5319" s="50">
        <v>19481605</v>
      </c>
    </row>
    <row r="5320" spans="1:11" x14ac:dyDescent="0.3">
      <c r="A5320" s="51" t="str">
        <f t="shared" si="88"/>
        <v>DBK.DE</v>
      </c>
      <c r="B5320" s="52" t="s">
        <v>351</v>
      </c>
      <c r="C5320" s="50" t="s">
        <v>14188</v>
      </c>
      <c r="D5320" s="50">
        <f>DAX__2019_2020__33[[#This Row],[Open]]*(DAX__2019_2020__33[[#This Row],[Adj Close]]/DAX__2019_2020__33[[#This Row],[Close]])</f>
        <v>7.4946854018329674</v>
      </c>
      <c r="E5320" s="50" t="s">
        <v>15120</v>
      </c>
      <c r="F5320" s="50" t="s">
        <v>15121</v>
      </c>
      <c r="G5320" s="50" t="s">
        <v>15122</v>
      </c>
      <c r="H5320" s="50" t="s">
        <v>15123</v>
      </c>
      <c r="I5320" s="50">
        <f>(DAX__2019_2020__33[[#This Row],[Adj Close]]-DAX__2019_2020__33[[#This Row],[Adj Open]])/DAX__2019_2020__33[[#This Row],[Adj Open]]</f>
        <v>1.1886102403343821E-2</v>
      </c>
      <c r="J5320" s="50">
        <f>DAX__2019_2020__33[[#This Row],[Adj Close]]-DAX__2019_2020__33[[#This Row],[Adj Open]]</f>
        <v>8.9082598167032678E-2</v>
      </c>
      <c r="K5320" s="50">
        <v>17213073</v>
      </c>
    </row>
    <row r="5321" spans="1:11" x14ac:dyDescent="0.3">
      <c r="A5321" s="51" t="str">
        <f t="shared" si="88"/>
        <v>DBK.DE</v>
      </c>
      <c r="B5321" s="52" t="s">
        <v>352</v>
      </c>
      <c r="C5321" s="50" t="s">
        <v>15124</v>
      </c>
      <c r="D5321" s="50">
        <f>DAX__2019_2020__33[[#This Row],[Open]]*(DAX__2019_2020__33[[#This Row],[Adj Close]]/DAX__2019_2020__33[[#This Row],[Close]])</f>
        <v>7.6454402236340533</v>
      </c>
      <c r="E5321" s="50" t="s">
        <v>14143</v>
      </c>
      <c r="F5321" s="50" t="s">
        <v>15125</v>
      </c>
      <c r="G5321" s="50" t="s">
        <v>14200</v>
      </c>
      <c r="H5321" s="50" t="s">
        <v>15126</v>
      </c>
      <c r="I5321" s="50">
        <f>(DAX__2019_2020__33[[#This Row],[Adj Close]]-DAX__2019_2020__33[[#This Row],[Adj Open]])/DAX__2019_2020__33[[#This Row],[Adj Open]]</f>
        <v>7.6824583866837957E-3</v>
      </c>
      <c r="J5321" s="50">
        <f>DAX__2019_2020__33[[#This Row],[Adj Close]]-DAX__2019_2020__33[[#This Row],[Adj Open]]</f>
        <v>5.8735776365947068E-2</v>
      </c>
      <c r="K5321" s="50">
        <v>15726999</v>
      </c>
    </row>
    <row r="5322" spans="1:11" x14ac:dyDescent="0.3">
      <c r="A5322" s="51" t="str">
        <f t="shared" si="88"/>
        <v>DBK.DE</v>
      </c>
      <c r="B5322" s="52" t="s">
        <v>353</v>
      </c>
      <c r="C5322" s="50" t="s">
        <v>14200</v>
      </c>
      <c r="D5322" s="50">
        <f>DAX__2019_2020__33[[#This Row],[Open]]*(DAX__2019_2020__33[[#This Row],[Adj Close]]/DAX__2019_2020__33[[#This Row],[Close]])</f>
        <v>7.7041763167795327</v>
      </c>
      <c r="E5322" s="50" t="s">
        <v>14298</v>
      </c>
      <c r="F5322" s="50" t="s">
        <v>14399</v>
      </c>
      <c r="G5322" s="50" t="s">
        <v>15127</v>
      </c>
      <c r="H5322" s="50" t="s">
        <v>15128</v>
      </c>
      <c r="I5322" s="50">
        <f>(DAX__2019_2020__33[[#This Row],[Adj Close]]-DAX__2019_2020__33[[#This Row],[Adj Open]])/DAX__2019_2020__33[[#This Row],[Adj Open]]</f>
        <v>1.3214739517153811E-2</v>
      </c>
      <c r="J5322" s="50">
        <f>DAX__2019_2020__33[[#This Row],[Adj Close]]-DAX__2019_2020__33[[#This Row],[Adj Open]]</f>
        <v>0.10180868322046699</v>
      </c>
      <c r="K5322" s="50">
        <v>15895063</v>
      </c>
    </row>
    <row r="5323" spans="1:11" x14ac:dyDescent="0.3">
      <c r="A5323" s="51" t="str">
        <f t="shared" si="88"/>
        <v>DBK.DE</v>
      </c>
      <c r="B5323" s="52" t="s">
        <v>354</v>
      </c>
      <c r="C5323" s="50" t="s">
        <v>14195</v>
      </c>
      <c r="D5323" s="50">
        <f>DAX__2019_2020__33[[#This Row],[Open]]*(DAX__2019_2020__33[[#This Row],[Adj Close]]/DAX__2019_2020__33[[#This Row],[Close]])</f>
        <v>7.5964937841414999</v>
      </c>
      <c r="E5323" s="50" t="s">
        <v>15129</v>
      </c>
      <c r="F5323" s="50" t="s">
        <v>15130</v>
      </c>
      <c r="G5323" s="50" t="s">
        <v>15131</v>
      </c>
      <c r="H5323" s="50" t="s">
        <v>15132</v>
      </c>
      <c r="I5323" s="50">
        <f>(DAX__2019_2020__33[[#This Row],[Adj Close]]-DAX__2019_2020__33[[#This Row],[Adj Open]])/DAX__2019_2020__33[[#This Row],[Adj Open]]</f>
        <v>7.1005154639175269E-2</v>
      </c>
      <c r="J5323" s="50">
        <f>DAX__2019_2020__33[[#This Row],[Adj Close]]-DAX__2019_2020__33[[#This Row],[Adj Open]]</f>
        <v>0.53939021585850089</v>
      </c>
      <c r="K5323" s="50">
        <v>30387829</v>
      </c>
    </row>
    <row r="5324" spans="1:11" x14ac:dyDescent="0.3">
      <c r="A5324" s="51" t="str">
        <f t="shared" si="88"/>
        <v>DBK.DE</v>
      </c>
      <c r="B5324" s="52" t="s">
        <v>355</v>
      </c>
      <c r="C5324" s="50" t="s">
        <v>15133</v>
      </c>
      <c r="D5324" s="50">
        <f>DAX__2019_2020__33[[#This Row],[Open]]*(DAX__2019_2020__33[[#This Row],[Adj Close]]/DAX__2019_2020__33[[#This Row],[Close]])</f>
        <v>8.2425874287783678</v>
      </c>
      <c r="E5324" s="50" t="s">
        <v>15134</v>
      </c>
      <c r="F5324" s="50" t="s">
        <v>15135</v>
      </c>
      <c r="G5324" s="50" t="s">
        <v>15136</v>
      </c>
      <c r="H5324" s="50" t="s">
        <v>15137</v>
      </c>
      <c r="I5324" s="50">
        <f>(DAX__2019_2020__33[[#This Row],[Adj Close]]-DAX__2019_2020__33[[#This Row],[Adj Open]])/DAX__2019_2020__33[[#This Row],[Adj Open]]</f>
        <v>-1.6152019002375253E-2</v>
      </c>
      <c r="J5324" s="50">
        <f>DAX__2019_2020__33[[#This Row],[Adj Close]]-DAX__2019_2020__33[[#This Row],[Adj Open]]</f>
        <v>-0.13313442877836756</v>
      </c>
      <c r="K5324" s="50">
        <v>27408118</v>
      </c>
    </row>
    <row r="5325" spans="1:11" x14ac:dyDescent="0.3">
      <c r="A5325" s="51" t="str">
        <f t="shared" si="88"/>
        <v>DBK.DE</v>
      </c>
      <c r="B5325" s="52" t="s">
        <v>356</v>
      </c>
      <c r="C5325" s="50" t="s">
        <v>15138</v>
      </c>
      <c r="D5325" s="50">
        <f>DAX__2019_2020__33[[#This Row],[Open]]*(DAX__2019_2020__33[[#This Row],[Adj Close]]/DAX__2019_2020__33[[#This Row],[Close]])</f>
        <v>8.124136160865822</v>
      </c>
      <c r="E5325" s="50" t="s">
        <v>15139</v>
      </c>
      <c r="F5325" s="50" t="s">
        <v>15140</v>
      </c>
      <c r="G5325" s="50" t="s">
        <v>14158</v>
      </c>
      <c r="H5325" s="50" t="s">
        <v>15141</v>
      </c>
      <c r="I5325" s="50">
        <f>(DAX__2019_2020__33[[#This Row],[Adj Close]]-DAX__2019_2020__33[[#This Row],[Adj Open]])/DAX__2019_2020__33[[#This Row],[Adj Open]]</f>
        <v>-2.0243402819616809E-2</v>
      </c>
      <c r="J5325" s="50">
        <f>DAX__2019_2020__33[[#This Row],[Adj Close]]-DAX__2019_2020__33[[#This Row],[Adj Open]]</f>
        <v>-0.16446016086582205</v>
      </c>
      <c r="K5325" s="50">
        <v>16954565</v>
      </c>
    </row>
    <row r="5326" spans="1:11" x14ac:dyDescent="0.3">
      <c r="A5326" s="51" t="str">
        <f t="shared" si="88"/>
        <v>DBK.DE</v>
      </c>
      <c r="B5326" s="52" t="s">
        <v>357</v>
      </c>
      <c r="C5326" s="50" t="s">
        <v>15142</v>
      </c>
      <c r="D5326" s="50">
        <f>DAX__2019_2020__33[[#This Row],[Open]]*(DAX__2019_2020__33[[#This Row],[Adj Close]]/DAX__2019_2020__33[[#This Row],[Close]])</f>
        <v>8.0027492957746489</v>
      </c>
      <c r="E5326" s="50" t="s">
        <v>15143</v>
      </c>
      <c r="F5326" s="50" t="s">
        <v>15144</v>
      </c>
      <c r="G5326" s="50" t="s">
        <v>15145</v>
      </c>
      <c r="H5326" s="50" t="s">
        <v>15146</v>
      </c>
      <c r="I5326" s="50">
        <f>(DAX__2019_2020__33[[#This Row],[Adj Close]]-DAX__2019_2020__33[[#This Row],[Adj Open]])/DAX__2019_2020__33[[#This Row],[Adj Open]]</f>
        <v>-1.2232415902141839E-3</v>
      </c>
      <c r="J5326" s="50">
        <f>DAX__2019_2020__33[[#This Row],[Adj Close]]-DAX__2019_2020__33[[#This Row],[Adj Open]]</f>
        <v>-9.7892957746488207E-3</v>
      </c>
      <c r="K5326" s="50">
        <v>14716863</v>
      </c>
    </row>
    <row r="5327" spans="1:11" x14ac:dyDescent="0.3">
      <c r="A5327" s="51" t="str">
        <f t="shared" si="88"/>
        <v>DBK.DE</v>
      </c>
      <c r="B5327" s="52" t="s">
        <v>358</v>
      </c>
      <c r="C5327" s="50" t="s">
        <v>14292</v>
      </c>
      <c r="D5327" s="50">
        <f>DAX__2019_2020__33[[#This Row],[Open]]*(DAX__2019_2020__33[[#This Row],[Adj Close]]/DAX__2019_2020__33[[#This Row],[Close]])</f>
        <v>7.9782760285576</v>
      </c>
      <c r="E5327" s="50" t="s">
        <v>15147</v>
      </c>
      <c r="F5327" s="50" t="s">
        <v>15148</v>
      </c>
      <c r="G5327" s="50" t="s">
        <v>15149</v>
      </c>
      <c r="H5327" s="50" t="s">
        <v>15150</v>
      </c>
      <c r="I5327" s="50">
        <f>(DAX__2019_2020__33[[#This Row],[Adj Close]]-DAX__2019_2020__33[[#This Row],[Adj Open]])/DAX__2019_2020__33[[#This Row],[Adj Open]]</f>
        <v>1.3987730061349598E-2</v>
      </c>
      <c r="J5327" s="50">
        <f>DAX__2019_2020__33[[#This Row],[Adj Close]]-DAX__2019_2020__33[[#This Row],[Adj Open]]</f>
        <v>0.11159797144240002</v>
      </c>
      <c r="K5327" s="50">
        <v>15158979</v>
      </c>
    </row>
    <row r="5328" spans="1:11" x14ac:dyDescent="0.3">
      <c r="A5328" s="51" t="str">
        <f t="shared" si="88"/>
        <v>DBK.DE</v>
      </c>
      <c r="B5328" s="52" t="s">
        <v>359</v>
      </c>
      <c r="C5328" s="50" t="s">
        <v>15151</v>
      </c>
      <c r="D5328" s="50">
        <f>DAX__2019_2020__33[[#This Row],[Open]]*(DAX__2019_2020__33[[#This Row],[Adj Close]]/DAX__2019_2020__33[[#This Row],[Close]])</f>
        <v>8.1740620096463008</v>
      </c>
      <c r="E5328" s="50" t="s">
        <v>15152</v>
      </c>
      <c r="F5328" s="50" t="s">
        <v>15151</v>
      </c>
      <c r="G5328" s="50" t="s">
        <v>15153</v>
      </c>
      <c r="H5328" s="50" t="s">
        <v>15154</v>
      </c>
      <c r="I5328" s="50">
        <f>(DAX__2019_2020__33[[#This Row],[Adj Close]]-DAX__2019_2020__33[[#This Row],[Adj Open]])/DAX__2019_2020__33[[#This Row],[Adj Open]]</f>
        <v>0.11736526946107793</v>
      </c>
      <c r="J5328" s="50">
        <f>DAX__2019_2020__33[[#This Row],[Adj Close]]-DAX__2019_2020__33[[#This Row],[Adj Open]]</f>
        <v>0.95935099035369831</v>
      </c>
      <c r="K5328" s="50">
        <v>51298494</v>
      </c>
    </row>
    <row r="5329" spans="1:11" x14ac:dyDescent="0.3">
      <c r="A5329" s="51" t="str">
        <f t="shared" si="88"/>
        <v>DBK.DE</v>
      </c>
      <c r="B5329" s="52" t="s">
        <v>360</v>
      </c>
      <c r="C5329" s="50" t="s">
        <v>15155</v>
      </c>
      <c r="D5329" s="50">
        <f>DAX__2019_2020__33[[#This Row],[Open]]*(DAX__2019_2020__33[[#This Row],[Adj Close]]/DAX__2019_2020__33[[#This Row],[Close]])</f>
        <v>9.152012744071353</v>
      </c>
      <c r="E5329" s="50" t="s">
        <v>15156</v>
      </c>
      <c r="F5329" s="50" t="s">
        <v>15157</v>
      </c>
      <c r="G5329" s="50" t="s">
        <v>15158</v>
      </c>
      <c r="H5329" s="50" t="s">
        <v>15159</v>
      </c>
      <c r="I5329" s="50">
        <f>(DAX__2019_2020__33[[#This Row],[Adj Close]]-DAX__2019_2020__33[[#This Row],[Adj Open]])/DAX__2019_2020__33[[#This Row],[Adj Open]]</f>
        <v>1.9360359396726895E-2</v>
      </c>
      <c r="J5329" s="50">
        <f>DAX__2019_2020__33[[#This Row],[Adj Close]]-DAX__2019_2020__33[[#This Row],[Adj Open]]</f>
        <v>0.17718625592864612</v>
      </c>
      <c r="K5329" s="50">
        <v>26549903</v>
      </c>
    </row>
    <row r="5330" spans="1:11" x14ac:dyDescent="0.3">
      <c r="A5330" s="51" t="str">
        <f t="shared" si="88"/>
        <v>DBK.DE</v>
      </c>
      <c r="B5330" s="52" t="s">
        <v>361</v>
      </c>
      <c r="C5330" s="50" t="s">
        <v>15160</v>
      </c>
      <c r="D5330" s="50">
        <f>DAX__2019_2020__33[[#This Row],[Open]]*(DAX__2019_2020__33[[#This Row],[Adj Close]]/DAX__2019_2020__33[[#This Row],[Close]])</f>
        <v>9.2998312420246698</v>
      </c>
      <c r="E5330" s="50" t="s">
        <v>15161</v>
      </c>
      <c r="F5330" s="50" t="s">
        <v>15153</v>
      </c>
      <c r="G5330" s="50" t="s">
        <v>15162</v>
      </c>
      <c r="H5330" s="50" t="s">
        <v>15163</v>
      </c>
      <c r="I5330" s="50">
        <f>(DAX__2019_2020__33[[#This Row],[Adj Close]]-DAX__2019_2020__33[[#This Row],[Adj Open]])/DAX__2019_2020__33[[#This Row],[Adj Open]]</f>
        <v>-1.0105263157894635E-2</v>
      </c>
      <c r="J5330" s="50">
        <f>DAX__2019_2020__33[[#This Row],[Adj Close]]-DAX__2019_2020__33[[#This Row],[Adj Open]]</f>
        <v>-9.3977242024669394E-2</v>
      </c>
      <c r="K5330" s="50">
        <v>16603396</v>
      </c>
    </row>
    <row r="5331" spans="1:11" x14ac:dyDescent="0.3">
      <c r="A5331" s="51" t="str">
        <f t="shared" si="88"/>
        <v>DBK.DE</v>
      </c>
      <c r="B5331" s="52" t="s">
        <v>362</v>
      </c>
      <c r="C5331" s="50" t="s">
        <v>15164</v>
      </c>
      <c r="D5331" s="50">
        <f>DAX__2019_2020__33[[#This Row],[Open]]*(DAX__2019_2020__33[[#This Row],[Adj Close]]/DAX__2019_2020__33[[#This Row],[Close]])</f>
        <v>9.2410951975180975</v>
      </c>
      <c r="E5331" s="50" t="s">
        <v>15165</v>
      </c>
      <c r="F5331" s="50" t="s">
        <v>15155</v>
      </c>
      <c r="G5331" s="50" t="s">
        <v>15166</v>
      </c>
      <c r="H5331" s="50" t="s">
        <v>15167</v>
      </c>
      <c r="I5331" s="50">
        <f>(DAX__2019_2020__33[[#This Row],[Adj Close]]-DAX__2019_2020__33[[#This Row],[Adj Open]])/DAX__2019_2020__33[[#This Row],[Adj Open]]</f>
        <v>2.4364406779660928E-2</v>
      </c>
      <c r="J5331" s="50">
        <f>DAX__2019_2020__33[[#This Row],[Adj Close]]-DAX__2019_2020__33[[#This Row],[Adj Open]]</f>
        <v>0.22515380248190198</v>
      </c>
      <c r="K5331" s="50">
        <v>20733054</v>
      </c>
    </row>
    <row r="5332" spans="1:11" x14ac:dyDescent="0.3">
      <c r="A5332" s="51" t="str">
        <f t="shared" si="88"/>
        <v>DBK.DE</v>
      </c>
      <c r="B5332" s="52" t="s">
        <v>363</v>
      </c>
      <c r="C5332" s="50" t="s">
        <v>15168</v>
      </c>
      <c r="D5332" s="50">
        <f>DAX__2019_2020__33[[#This Row],[Open]]*(DAX__2019_2020__33[[#This Row],[Adj Close]]/DAX__2019_2020__33[[#This Row],[Close]])</f>
        <v>9.5132380038045667</v>
      </c>
      <c r="E5332" s="50" t="s">
        <v>15169</v>
      </c>
      <c r="F5332" s="50" t="s">
        <v>15168</v>
      </c>
      <c r="G5332" s="50" t="s">
        <v>15170</v>
      </c>
      <c r="H5332" s="50" t="s">
        <v>15171</v>
      </c>
      <c r="I5332" s="50">
        <f>(DAX__2019_2020__33[[#This Row],[Adj Close]]-DAX__2019_2020__33[[#This Row],[Adj Open]])/DAX__2019_2020__33[[#This Row],[Adj Open]]</f>
        <v>2.7783494546202839E-2</v>
      </c>
      <c r="J5332" s="50">
        <f>DAX__2019_2020__33[[#This Row],[Adj Close]]-DAX__2019_2020__33[[#This Row],[Adj Open]]</f>
        <v>0.26431099619543375</v>
      </c>
      <c r="K5332" s="50">
        <v>20634513</v>
      </c>
    </row>
    <row r="5333" spans="1:11" x14ac:dyDescent="0.3">
      <c r="A5333" s="51" t="str">
        <f t="shared" si="88"/>
        <v>DBK.DE</v>
      </c>
      <c r="B5333" s="52" t="s">
        <v>364</v>
      </c>
      <c r="C5333" s="50" t="s">
        <v>15172</v>
      </c>
      <c r="D5333" s="50">
        <f>DAX__2019_2020__33[[#This Row],[Open]]*(DAX__2019_2020__33[[#This Row],[Adj Close]]/DAX__2019_2020__33[[#This Row],[Close]])</f>
        <v>9.7217500868669013</v>
      </c>
      <c r="E5333" s="50" t="s">
        <v>15173</v>
      </c>
      <c r="F5333" s="50" t="s">
        <v>15174</v>
      </c>
      <c r="G5333" s="50" t="s">
        <v>15175</v>
      </c>
      <c r="H5333" s="50" t="s">
        <v>15176</v>
      </c>
      <c r="I5333" s="50">
        <f>(DAX__2019_2020__33[[#This Row],[Adj Close]]-DAX__2019_2020__33[[#This Row],[Adj Open]])/DAX__2019_2020__33[[#This Row],[Adj Open]]</f>
        <v>2.5878562078340696E-2</v>
      </c>
      <c r="J5333" s="50">
        <f>DAX__2019_2020__33[[#This Row],[Adj Close]]-DAX__2019_2020__33[[#This Row],[Adj Open]]</f>
        <v>0.25158491313309916</v>
      </c>
      <c r="K5333" s="50">
        <v>24202571</v>
      </c>
    </row>
    <row r="5334" spans="1:11" x14ac:dyDescent="0.3">
      <c r="A5334" s="51" t="str">
        <f t="shared" si="88"/>
        <v>DBK.DE</v>
      </c>
      <c r="B5334" s="52" t="s">
        <v>365</v>
      </c>
      <c r="C5334" s="50" t="s">
        <v>15177</v>
      </c>
      <c r="D5334" s="50">
        <f>DAX__2019_2020__33[[#This Row],[Open]]*(DAX__2019_2020__33[[#This Row],[Adj Close]]/DAX__2019_2020__33[[#This Row],[Close]])</f>
        <v>9.9929134514038882</v>
      </c>
      <c r="E5334" s="50" t="s">
        <v>15178</v>
      </c>
      <c r="F5334" s="50" t="s">
        <v>15179</v>
      </c>
      <c r="G5334" s="50" t="s">
        <v>15180</v>
      </c>
      <c r="H5334" s="50" t="s">
        <v>15181</v>
      </c>
      <c r="I5334" s="50">
        <f>(DAX__2019_2020__33[[#This Row],[Adj Close]]-DAX__2019_2020__33[[#This Row],[Adj Open]])/DAX__2019_2020__33[[#This Row],[Adj Open]]</f>
        <v>-2.1551724137931169E-3</v>
      </c>
      <c r="J5334" s="50">
        <f>DAX__2019_2020__33[[#This Row],[Adj Close]]-DAX__2019_2020__33[[#This Row],[Adj Open]]</f>
        <v>-2.1536451403887824E-2</v>
      </c>
      <c r="K5334" s="50">
        <v>16012285</v>
      </c>
    </row>
    <row r="5335" spans="1:11" x14ac:dyDescent="0.3">
      <c r="A5335" s="51" t="str">
        <f t="shared" si="88"/>
        <v>DBK.DE</v>
      </c>
      <c r="B5335" s="52" t="s">
        <v>366</v>
      </c>
      <c r="C5335" s="50" t="s">
        <v>15182</v>
      </c>
      <c r="D5335" s="50">
        <f>DAX__2019_2020__33[[#This Row],[Open]]*(DAX__2019_2020__33[[#This Row],[Adj Close]]/DAX__2019_2020__33[[#This Row],[Close]])</f>
        <v>9.9674615480203848</v>
      </c>
      <c r="E5335" s="50" t="s">
        <v>15183</v>
      </c>
      <c r="F5335" s="50" t="s">
        <v>15184</v>
      </c>
      <c r="G5335" s="50" t="s">
        <v>15185</v>
      </c>
      <c r="H5335" s="50" t="s">
        <v>15186</v>
      </c>
      <c r="I5335" s="50">
        <f>(DAX__2019_2020__33[[#This Row],[Adj Close]]-DAX__2019_2020__33[[#This Row],[Adj Open]])/DAX__2019_2020__33[[#This Row],[Adj Open]]</f>
        <v>2.1606757022195927E-3</v>
      </c>
      <c r="J5335" s="50">
        <f>DAX__2019_2020__33[[#This Row],[Adj Close]]-DAX__2019_2020__33[[#This Row],[Adj Open]]</f>
        <v>2.1536451979615734E-2</v>
      </c>
      <c r="K5335" s="50">
        <v>11755074</v>
      </c>
    </row>
    <row r="5336" spans="1:11" x14ac:dyDescent="0.3">
      <c r="A5336" s="51" t="str">
        <f t="shared" si="88"/>
        <v>DBK.DE</v>
      </c>
      <c r="B5336" s="52" t="s">
        <v>367</v>
      </c>
      <c r="C5336" s="50" t="s">
        <v>15187</v>
      </c>
      <c r="D5336" s="50">
        <f>DAX__2019_2020__33[[#This Row],[Open]]*(DAX__2019_2020__33[[#This Row],[Adj Close]]/DAX__2019_2020__33[[#This Row],[Close]])</f>
        <v>9.9165564338677363</v>
      </c>
      <c r="E5336" s="50" t="s">
        <v>15188</v>
      </c>
      <c r="F5336" s="50" t="s">
        <v>15189</v>
      </c>
      <c r="G5336" s="50" t="s">
        <v>15190</v>
      </c>
      <c r="H5336" s="50" t="s">
        <v>15191</v>
      </c>
      <c r="I5336" s="50">
        <f>(DAX__2019_2020__33[[#This Row],[Adj Close]]-DAX__2019_2020__33[[#This Row],[Adj Open]])/DAX__2019_2020__33[[#This Row],[Adj Open]]</f>
        <v>-1.4807502467917165E-2</v>
      </c>
      <c r="J5336" s="50">
        <f>DAX__2019_2020__33[[#This Row],[Adj Close]]-DAX__2019_2020__33[[#This Row],[Adj Open]]</f>
        <v>-0.14683943386773635</v>
      </c>
      <c r="K5336" s="50">
        <v>20095601</v>
      </c>
    </row>
    <row r="5337" spans="1:11" x14ac:dyDescent="0.3">
      <c r="A5337" s="51" t="str">
        <f t="shared" si="88"/>
        <v>DBK.DE</v>
      </c>
      <c r="B5337" s="52" t="s">
        <v>368</v>
      </c>
      <c r="C5337" s="50" t="s">
        <v>15192</v>
      </c>
      <c r="D5337" s="50">
        <f>DAX__2019_2020__33[[#This Row],[Open]]*(DAX__2019_2020__33[[#This Row],[Adj Close]]/DAX__2019_2020__33[[#This Row],[Close]])</f>
        <v>9.7393713276157801</v>
      </c>
      <c r="E5337" s="50" t="s">
        <v>15193</v>
      </c>
      <c r="F5337" s="50" t="s">
        <v>15194</v>
      </c>
      <c r="G5337" s="50" t="s">
        <v>15195</v>
      </c>
      <c r="H5337" s="50" t="s">
        <v>15196</v>
      </c>
      <c r="I5337" s="50">
        <f>(DAX__2019_2020__33[[#This Row],[Adj Close]]-DAX__2019_2020__33[[#This Row],[Adj Open]])/DAX__2019_2020__33[[#This Row],[Adj Open]]</f>
        <v>-3.8194793446578047E-3</v>
      </c>
      <c r="J5337" s="50">
        <f>DAX__2019_2020__33[[#This Row],[Adj Close]]-DAX__2019_2020__33[[#This Row],[Adj Open]]</f>
        <v>-3.7199327615780931E-2</v>
      </c>
      <c r="K5337" s="50">
        <v>19745247</v>
      </c>
    </row>
    <row r="5338" spans="1:11" x14ac:dyDescent="0.3">
      <c r="A5338" s="51" t="str">
        <f t="shared" si="88"/>
        <v>DBK.DE</v>
      </c>
      <c r="B5338" s="52" t="s">
        <v>369</v>
      </c>
      <c r="C5338" s="50" t="s">
        <v>15197</v>
      </c>
      <c r="D5338" s="50">
        <f>DAX__2019_2020__33[[#This Row],[Open]]*(DAX__2019_2020__33[[#This Row],[Adj Close]]/DAX__2019_2020__33[[#This Row],[Close]])</f>
        <v>9.7227293573890137</v>
      </c>
      <c r="E5338" s="50" t="s">
        <v>15198</v>
      </c>
      <c r="F5338" s="50" t="s">
        <v>15199</v>
      </c>
      <c r="G5338" s="50" t="s">
        <v>15200</v>
      </c>
      <c r="H5338" s="50" t="s">
        <v>15201</v>
      </c>
      <c r="I5338" s="50">
        <f>(DAX__2019_2020__33[[#This Row],[Adj Close]]-DAX__2019_2020__33[[#This Row],[Adj Open]])/DAX__2019_2020__33[[#This Row],[Adj Open]]</f>
        <v>-6.6451872734595904E-3</v>
      </c>
      <c r="J5338" s="50">
        <f>DAX__2019_2020__33[[#This Row],[Adj Close]]-DAX__2019_2020__33[[#This Row],[Adj Open]]</f>
        <v>-6.4609357389013411E-2</v>
      </c>
      <c r="K5338" s="50">
        <v>12267903</v>
      </c>
    </row>
    <row r="5339" spans="1:11" x14ac:dyDescent="0.3">
      <c r="A5339" s="51" t="str">
        <f t="shared" si="88"/>
        <v>DBK.DE</v>
      </c>
      <c r="B5339" s="52" t="s">
        <v>370</v>
      </c>
      <c r="C5339" s="50" t="s">
        <v>15202</v>
      </c>
      <c r="D5339" s="50">
        <f>DAX__2019_2020__33[[#This Row],[Open]]*(DAX__2019_2020__33[[#This Row],[Adj Close]]/DAX__2019_2020__33[[#This Row],[Close]])</f>
        <v>9.5543533977320454</v>
      </c>
      <c r="E5339" s="50" t="s">
        <v>15203</v>
      </c>
      <c r="F5339" s="50" t="s">
        <v>15204</v>
      </c>
      <c r="G5339" s="50" t="s">
        <v>15205</v>
      </c>
      <c r="H5339" s="50" t="s">
        <v>15206</v>
      </c>
      <c r="I5339" s="50">
        <f>(DAX__2019_2020__33[[#This Row],[Adj Close]]-DAX__2019_2020__33[[#This Row],[Adj Open]])/DAX__2019_2020__33[[#This Row],[Adj Open]]</f>
        <v>-2.4180327868852484E-2</v>
      </c>
      <c r="J5339" s="50">
        <f>DAX__2019_2020__33[[#This Row],[Adj Close]]-DAX__2019_2020__33[[#This Row],[Adj Open]]</f>
        <v>-0.23102739773204561</v>
      </c>
      <c r="K5339" s="50">
        <v>23554125</v>
      </c>
    </row>
    <row r="5340" spans="1:11" x14ac:dyDescent="0.3">
      <c r="A5340" s="51" t="str">
        <f t="shared" si="88"/>
        <v>DBK.DE</v>
      </c>
      <c r="B5340" s="52" t="s">
        <v>371</v>
      </c>
      <c r="C5340" s="50" t="s">
        <v>15207</v>
      </c>
      <c r="D5340" s="50">
        <f>DAX__2019_2020__33[[#This Row],[Open]]*(DAX__2019_2020__33[[#This Row],[Adj Close]]/DAX__2019_2020__33[[#This Row],[Close]])</f>
        <v>8.8093878488814319</v>
      </c>
      <c r="E5340" s="50" t="s">
        <v>15208</v>
      </c>
      <c r="F5340" s="50" t="s">
        <v>15209</v>
      </c>
      <c r="G5340" s="50" t="s">
        <v>15210</v>
      </c>
      <c r="H5340" s="50" t="s">
        <v>15211</v>
      </c>
      <c r="I5340" s="50">
        <f>(DAX__2019_2020__33[[#This Row],[Adj Close]]-DAX__2019_2020__33[[#This Row],[Adj Open]])/DAX__2019_2020__33[[#This Row],[Adj Open]]</f>
        <v>-6.5562840315591085E-3</v>
      </c>
      <c r="J5340" s="50">
        <f>DAX__2019_2020__33[[#This Row],[Adj Close]]-DAX__2019_2020__33[[#This Row],[Adj Open]]</f>
        <v>-5.7756848881432177E-2</v>
      </c>
      <c r="K5340" s="50">
        <v>32685408</v>
      </c>
    </row>
    <row r="5341" spans="1:11" x14ac:dyDescent="0.3">
      <c r="A5341" s="51" t="str">
        <f t="shared" si="88"/>
        <v>DBK.DE</v>
      </c>
      <c r="B5341" s="52" t="s">
        <v>372</v>
      </c>
      <c r="C5341" s="50" t="s">
        <v>15212</v>
      </c>
      <c r="D5341" s="50">
        <f>DAX__2019_2020__33[[#This Row],[Open]]*(DAX__2019_2020__33[[#This Row],[Adj Close]]/DAX__2019_2020__33[[#This Row],[Close]])</f>
        <v>8.815261539163151</v>
      </c>
      <c r="E5341" s="50" t="s">
        <v>15213</v>
      </c>
      <c r="F5341" s="50" t="s">
        <v>15214</v>
      </c>
      <c r="G5341" s="50" t="s">
        <v>15215</v>
      </c>
      <c r="H5341" s="50" t="s">
        <v>15216</v>
      </c>
      <c r="I5341" s="50">
        <f>(DAX__2019_2020__33[[#This Row],[Adj Close]]-DAX__2019_2020__33[[#This Row],[Adj Open]])/DAX__2019_2020__33[[#This Row],[Adj Open]]</f>
        <v>-2.5985563575791144E-2</v>
      </c>
      <c r="J5341" s="50">
        <f>DAX__2019_2020__33[[#This Row],[Adj Close]]-DAX__2019_2020__33[[#This Row],[Adj Open]]</f>
        <v>-0.22906953916315054</v>
      </c>
      <c r="K5341" s="50">
        <v>23969807</v>
      </c>
    </row>
    <row r="5342" spans="1:11" x14ac:dyDescent="0.3">
      <c r="A5342" s="51" t="str">
        <f t="shared" si="88"/>
        <v>DBK.DE</v>
      </c>
      <c r="B5342" s="52" t="s">
        <v>373</v>
      </c>
      <c r="C5342" s="50" t="s">
        <v>15217</v>
      </c>
      <c r="D5342" s="50">
        <f>DAX__2019_2020__33[[#This Row],[Open]]*(DAX__2019_2020__33[[#This Row],[Adj Close]]/DAX__2019_2020__33[[#This Row],[Close]])</f>
        <v>8.4187943115124142</v>
      </c>
      <c r="E5342" s="50" t="s">
        <v>15218</v>
      </c>
      <c r="F5342" s="50" t="s">
        <v>15219</v>
      </c>
      <c r="G5342" s="50" t="s">
        <v>15220</v>
      </c>
      <c r="H5342" s="50" t="s">
        <v>15221</v>
      </c>
      <c r="I5342" s="50">
        <f>(DAX__2019_2020__33[[#This Row],[Adj Close]]-DAX__2019_2020__33[[#This Row],[Adj Open]])/DAX__2019_2020__33[[#This Row],[Adj Open]]</f>
        <v>3.0232558139535001E-2</v>
      </c>
      <c r="J5342" s="50">
        <f>DAX__2019_2020__33[[#This Row],[Adj Close]]-DAX__2019_2020__33[[#This Row],[Adj Open]]</f>
        <v>0.25452168848758561</v>
      </c>
      <c r="K5342" s="50">
        <v>27870056</v>
      </c>
    </row>
    <row r="5343" spans="1:11" x14ac:dyDescent="0.3">
      <c r="A5343" s="51" t="str">
        <f t="shared" si="88"/>
        <v>DBK.DE</v>
      </c>
      <c r="B5343" s="52" t="s">
        <v>374</v>
      </c>
      <c r="C5343" s="50" t="s">
        <v>15222</v>
      </c>
      <c r="D5343" s="50">
        <f>DAX__2019_2020__33[[#This Row],[Open]]*(DAX__2019_2020__33[[#This Row],[Adj Close]]/DAX__2019_2020__33[[#This Row],[Close]])</f>
        <v>8.4207523129973474</v>
      </c>
      <c r="E5343" s="50" t="s">
        <v>15223</v>
      </c>
      <c r="F5343" s="50" t="s">
        <v>15224</v>
      </c>
      <c r="G5343" s="50" t="s">
        <v>15225</v>
      </c>
      <c r="H5343" s="50" t="s">
        <v>15226</v>
      </c>
      <c r="I5343" s="50">
        <f>(DAX__2019_2020__33[[#This Row],[Adj Close]]-DAX__2019_2020__33[[#This Row],[Adj Open]])/DAX__2019_2020__33[[#This Row],[Adj Open]]</f>
        <v>-3.5805626598465479E-2</v>
      </c>
      <c r="J5343" s="50">
        <f>DAX__2019_2020__33[[#This Row],[Adj Close]]-DAX__2019_2020__33[[#This Row],[Adj Open]]</f>
        <v>-0.30151031299734754</v>
      </c>
      <c r="K5343" s="50">
        <v>35068577</v>
      </c>
    </row>
    <row r="5344" spans="1:11" x14ac:dyDescent="0.3">
      <c r="A5344" s="51" t="str">
        <f t="shared" si="88"/>
        <v>DBK.DE</v>
      </c>
      <c r="B5344" s="52" t="s">
        <v>375</v>
      </c>
      <c r="C5344" s="50" t="s">
        <v>15227</v>
      </c>
      <c r="D5344" s="50">
        <f>DAX__2019_2020__33[[#This Row],[Open]]*(DAX__2019_2020__33[[#This Row],[Adj Close]]/DAX__2019_2020__33[[#This Row],[Close]])</f>
        <v>7.7217973671785769</v>
      </c>
      <c r="E5344" s="50" t="s">
        <v>15228</v>
      </c>
      <c r="F5344" s="50" t="s">
        <v>15229</v>
      </c>
      <c r="G5344" s="50" t="s">
        <v>15230</v>
      </c>
      <c r="H5344" s="50" t="s">
        <v>15231</v>
      </c>
      <c r="I5344" s="50">
        <f>(DAX__2019_2020__33[[#This Row],[Adj Close]]-DAX__2019_2020__33[[#This Row],[Adj Open]])/DAX__2019_2020__33[[#This Row],[Adj Open]]</f>
        <v>-1.1409736308317594E-3</v>
      </c>
      <c r="J5344" s="50">
        <f>DAX__2019_2020__33[[#This Row],[Adj Close]]-DAX__2019_2020__33[[#This Row],[Adj Open]]</f>
        <v>-8.8103671785768611E-3</v>
      </c>
      <c r="K5344" s="50">
        <v>44428165</v>
      </c>
    </row>
    <row r="5345" spans="1:11" x14ac:dyDescent="0.3">
      <c r="A5345" s="51" t="str">
        <f t="shared" si="88"/>
        <v>DBK.DE</v>
      </c>
      <c r="B5345" s="52" t="s">
        <v>376</v>
      </c>
      <c r="C5345" s="50" t="s">
        <v>14310</v>
      </c>
      <c r="D5345" s="50">
        <f>DAX__2019_2020__33[[#This Row],[Open]]*(DAX__2019_2020__33[[#This Row],[Adj Close]]/DAX__2019_2020__33[[#This Row],[Close]])</f>
        <v>7.8314365005946875</v>
      </c>
      <c r="E5345" s="50" t="s">
        <v>15232</v>
      </c>
      <c r="F5345" s="50" t="s">
        <v>15233</v>
      </c>
      <c r="G5345" s="50" t="s">
        <v>15234</v>
      </c>
      <c r="H5345" s="50" t="s">
        <v>15235</v>
      </c>
      <c r="I5345" s="50">
        <f>(DAX__2019_2020__33[[#This Row],[Adj Close]]-DAX__2019_2020__33[[#This Row],[Adj Open]])/DAX__2019_2020__33[[#This Row],[Adj Open]]</f>
        <v>-5.4124999999999993E-2</v>
      </c>
      <c r="J5345" s="50">
        <f>DAX__2019_2020__33[[#This Row],[Adj Close]]-DAX__2019_2020__33[[#This Row],[Adj Open]]</f>
        <v>-0.4238765005946874</v>
      </c>
      <c r="K5345" s="50">
        <v>40125848</v>
      </c>
    </row>
    <row r="5346" spans="1:11" x14ac:dyDescent="0.3">
      <c r="A5346" s="51" t="str">
        <f t="shared" si="88"/>
        <v>DBK.DE</v>
      </c>
      <c r="B5346" s="52" t="s">
        <v>377</v>
      </c>
      <c r="C5346" s="50" t="s">
        <v>14178</v>
      </c>
      <c r="D5346" s="50">
        <f>DAX__2019_2020__33[[#This Row],[Open]]*(DAX__2019_2020__33[[#This Row],[Adj Close]]/DAX__2019_2020__33[[#This Row],[Close]])</f>
        <v>7.5827895324887615</v>
      </c>
      <c r="E5346" s="50" t="s">
        <v>15236</v>
      </c>
      <c r="F5346" s="50" t="s">
        <v>14383</v>
      </c>
      <c r="G5346" s="50" t="s">
        <v>14420</v>
      </c>
      <c r="H5346" s="50" t="s">
        <v>15237</v>
      </c>
      <c r="I5346" s="50">
        <f>(DAX__2019_2020__33[[#This Row],[Adj Close]]-DAX__2019_2020__33[[#This Row],[Adj Open]])/DAX__2019_2020__33[[#This Row],[Adj Open]]</f>
        <v>-5.2285050348567001E-2</v>
      </c>
      <c r="J5346" s="50">
        <f>DAX__2019_2020__33[[#This Row],[Adj Close]]-DAX__2019_2020__33[[#This Row],[Adj Open]]</f>
        <v>-0.39646653248876174</v>
      </c>
      <c r="K5346" s="50">
        <v>31889865</v>
      </c>
    </row>
    <row r="5347" spans="1:11" x14ac:dyDescent="0.3">
      <c r="A5347" s="51" t="str">
        <f t="shared" si="88"/>
        <v>DBK.DE</v>
      </c>
      <c r="B5347" s="52" t="s">
        <v>378</v>
      </c>
      <c r="C5347" s="50" t="s">
        <v>14432</v>
      </c>
      <c r="D5347" s="50">
        <f>DAX__2019_2020__33[[#This Row],[Open]]*(DAX__2019_2020__33[[#This Row],[Adj Close]]/DAX__2019_2020__33[[#This Row],[Close]])</f>
        <v>7.2802999739884404</v>
      </c>
      <c r="E5347" s="50" t="s">
        <v>15238</v>
      </c>
      <c r="F5347" s="50" t="s">
        <v>14916</v>
      </c>
      <c r="G5347" s="50" t="s">
        <v>14350</v>
      </c>
      <c r="H5347" s="50" t="s">
        <v>15239</v>
      </c>
      <c r="I5347" s="50">
        <f>(DAX__2019_2020__33[[#This Row],[Adj Close]]-DAX__2019_2020__33[[#This Row],[Adj Open]])/DAX__2019_2020__33[[#This Row],[Adj Open]]</f>
        <v>-2.2993142396127594E-2</v>
      </c>
      <c r="J5347" s="50">
        <f>DAX__2019_2020__33[[#This Row],[Adj Close]]-DAX__2019_2020__33[[#This Row],[Adj Open]]</f>
        <v>-0.16739697398844022</v>
      </c>
      <c r="K5347" s="50">
        <v>24684810</v>
      </c>
    </row>
    <row r="5348" spans="1:11" x14ac:dyDescent="0.3">
      <c r="A5348" s="51" t="str">
        <f t="shared" si="88"/>
        <v>DBK.DE</v>
      </c>
      <c r="B5348" s="52" t="s">
        <v>379</v>
      </c>
      <c r="C5348" s="50" t="s">
        <v>15240</v>
      </c>
      <c r="D5348" s="50">
        <f>DAX__2019_2020__33[[#This Row],[Open]]*(DAX__2019_2020__33[[#This Row],[Adj Close]]/DAX__2019_2020__33[[#This Row],[Close]])</f>
        <v>7.1461869373846367</v>
      </c>
      <c r="E5348" s="50" t="s">
        <v>14120</v>
      </c>
      <c r="F5348" s="50" t="s">
        <v>14454</v>
      </c>
      <c r="G5348" s="50" t="s">
        <v>14704</v>
      </c>
      <c r="H5348" s="50" t="s">
        <v>15241</v>
      </c>
      <c r="I5348" s="50">
        <f>(DAX__2019_2020__33[[#This Row],[Adj Close]]-DAX__2019_2020__33[[#This Row],[Adj Open]])/DAX__2019_2020__33[[#This Row],[Adj Open]]</f>
        <v>-3.5205479452054739E-2</v>
      </c>
      <c r="J5348" s="50">
        <f>DAX__2019_2020__33[[#This Row],[Adj Close]]-DAX__2019_2020__33[[#This Row],[Adj Open]]</f>
        <v>-0.25158493738463683</v>
      </c>
      <c r="K5348" s="50">
        <v>32710299</v>
      </c>
    </row>
    <row r="5349" spans="1:11" x14ac:dyDescent="0.3">
      <c r="A5349" s="51" t="str">
        <f t="shared" si="88"/>
        <v>DBK.DE</v>
      </c>
      <c r="B5349" s="52" t="s">
        <v>380</v>
      </c>
      <c r="C5349" s="50" t="s">
        <v>15242</v>
      </c>
      <c r="D5349" s="50">
        <f>DAX__2019_2020__33[[#This Row],[Open]]*(DAX__2019_2020__33[[#This Row],[Adj Close]]/DAX__2019_2020__33[[#This Row],[Close]])</f>
        <v>6.6733631137839433</v>
      </c>
      <c r="E5349" s="50" t="s">
        <v>15243</v>
      </c>
      <c r="F5349" s="50" t="s">
        <v>15244</v>
      </c>
      <c r="G5349" s="50" t="s">
        <v>15245</v>
      </c>
      <c r="H5349" s="50" t="s">
        <v>15246</v>
      </c>
      <c r="I5349" s="50">
        <f>(DAX__2019_2020__33[[#This Row],[Adj Close]]-DAX__2019_2020__33[[#This Row],[Adj Open]])/DAX__2019_2020__33[[#This Row],[Adj Open]]</f>
        <v>-6.0143758251430578E-3</v>
      </c>
      <c r="J5349" s="50">
        <f>DAX__2019_2020__33[[#This Row],[Adj Close]]-DAX__2019_2020__33[[#This Row],[Adj Open]]</f>
        <v>-4.013611378394355E-2</v>
      </c>
      <c r="K5349" s="50">
        <v>33095707</v>
      </c>
    </row>
    <row r="5350" spans="1:11" x14ac:dyDescent="0.3">
      <c r="A5350" s="51" t="str">
        <f t="shared" si="88"/>
        <v>DBK.DE</v>
      </c>
      <c r="B5350" s="52" t="s">
        <v>381</v>
      </c>
      <c r="C5350" s="50" t="s">
        <v>15247</v>
      </c>
      <c r="D5350" s="50">
        <f>DAX__2019_2020__33[[#This Row],[Open]]*(DAX__2019_2020__33[[#This Row],[Adj Close]]/DAX__2019_2020__33[[#This Row],[Close]])</f>
        <v>5.8344205398018447</v>
      </c>
      <c r="E5350" s="50" t="s">
        <v>15248</v>
      </c>
      <c r="F5350" s="50" t="s">
        <v>15249</v>
      </c>
      <c r="G5350" s="50" t="s">
        <v>15250</v>
      </c>
      <c r="H5350" s="50" t="s">
        <v>15251</v>
      </c>
      <c r="I5350" s="50">
        <f>(DAX__2019_2020__33[[#This Row],[Adj Close]]-DAX__2019_2020__33[[#This Row],[Adj Open]])/DAX__2019_2020__33[[#This Row],[Adj Open]]</f>
        <v>-1.7785234899328768E-2</v>
      </c>
      <c r="J5350" s="50">
        <f>DAX__2019_2020__33[[#This Row],[Adj Close]]-DAX__2019_2020__33[[#This Row],[Adj Open]]</f>
        <v>-0.10376653980184436</v>
      </c>
      <c r="K5350" s="50">
        <v>57832981</v>
      </c>
    </row>
    <row r="5351" spans="1:11" x14ac:dyDescent="0.3">
      <c r="A5351" s="51" t="str">
        <f t="shared" si="88"/>
        <v>DBK.DE</v>
      </c>
      <c r="B5351" s="52" t="s">
        <v>382</v>
      </c>
      <c r="C5351" s="50" t="s">
        <v>15252</v>
      </c>
      <c r="D5351" s="50">
        <f>DAX__2019_2020__33[[#This Row],[Open]]*(DAX__2019_2020__33[[#This Row],[Adj Close]]/DAX__2019_2020__33[[#This Row],[Close]])</f>
        <v>5.9186084569874202</v>
      </c>
      <c r="E5351" s="50" t="s">
        <v>14768</v>
      </c>
      <c r="F5351" s="50" t="s">
        <v>15253</v>
      </c>
      <c r="G5351" s="50" t="s">
        <v>15254</v>
      </c>
      <c r="H5351" s="50" t="s">
        <v>15255</v>
      </c>
      <c r="I5351" s="50">
        <f>(DAX__2019_2020__33[[#This Row],[Adj Close]]-DAX__2019_2020__33[[#This Row],[Adj Open]])/DAX__2019_2020__33[[#This Row],[Adj Open]]</f>
        <v>-2.7125372146874115E-2</v>
      </c>
      <c r="J5351" s="50">
        <f>DAX__2019_2020__33[[#This Row],[Adj Close]]-DAX__2019_2020__33[[#This Row],[Adj Open]]</f>
        <v>-0.16054445698742015</v>
      </c>
      <c r="K5351" s="50">
        <v>52483894</v>
      </c>
    </row>
    <row r="5352" spans="1:11" x14ac:dyDescent="0.3">
      <c r="A5352" s="51" t="str">
        <f t="shared" si="88"/>
        <v>DBK.DE</v>
      </c>
      <c r="B5352" s="52" t="s">
        <v>383</v>
      </c>
      <c r="C5352" s="50" t="s">
        <v>14553</v>
      </c>
      <c r="D5352" s="50">
        <f>DAX__2019_2020__33[[#This Row],[Open]]*(DAX__2019_2020__33[[#This Row],[Adj Close]]/DAX__2019_2020__33[[#This Row],[Close]])</f>
        <v>5.8637887340924308</v>
      </c>
      <c r="E5352" s="50" t="s">
        <v>15256</v>
      </c>
      <c r="F5352" s="50" t="s">
        <v>15257</v>
      </c>
      <c r="G5352" s="50" t="s">
        <v>15258</v>
      </c>
      <c r="H5352" s="50" t="s">
        <v>15259</v>
      </c>
      <c r="I5352" s="50">
        <f>(DAX__2019_2020__33[[#This Row],[Adj Close]]-DAX__2019_2020__33[[#This Row],[Adj Open]])/DAX__2019_2020__33[[#This Row],[Adj Open]]</f>
        <v>-3.0050083472453939E-3</v>
      </c>
      <c r="J5352" s="50">
        <f>DAX__2019_2020__33[[#This Row],[Adj Close]]-DAX__2019_2020__33[[#This Row],[Adj Open]]</f>
        <v>-1.7620734092431256E-2</v>
      </c>
      <c r="K5352" s="50">
        <v>40266184</v>
      </c>
    </row>
    <row r="5353" spans="1:11" x14ac:dyDescent="0.3">
      <c r="A5353" s="51" t="str">
        <f t="shared" si="88"/>
        <v>DBK.DE</v>
      </c>
      <c r="B5353" s="52" t="s">
        <v>384</v>
      </c>
      <c r="C5353" s="50" t="s">
        <v>15260</v>
      </c>
      <c r="D5353" s="50">
        <f>DAX__2019_2020__33[[#This Row],[Open]]*(DAX__2019_2020__33[[#This Row],[Adj Close]]/DAX__2019_2020__33[[#This Row],[Close]])</f>
        <v>5.4154384545267913</v>
      </c>
      <c r="E5353" s="50" t="s">
        <v>15261</v>
      </c>
      <c r="F5353" s="50" t="s">
        <v>15262</v>
      </c>
      <c r="G5353" s="50" t="s">
        <v>15262</v>
      </c>
      <c r="H5353" s="50" t="s">
        <v>15263</v>
      </c>
      <c r="I5353" s="50">
        <f>(DAX__2019_2020__33[[#This Row],[Adj Close]]-DAX__2019_2020__33[[#This Row],[Adj Open]])/DAX__2019_2020__33[[#This Row],[Adj Open]]</f>
        <v>-0.11948662328271868</v>
      </c>
      <c r="J5353" s="50">
        <f>DAX__2019_2020__33[[#This Row],[Adj Close]]-DAX__2019_2020__33[[#This Row],[Adj Open]]</f>
        <v>-0.64707245452679096</v>
      </c>
      <c r="K5353" s="50">
        <v>75585767</v>
      </c>
    </row>
    <row r="5354" spans="1:11" x14ac:dyDescent="0.3">
      <c r="A5354" s="51" t="str">
        <f t="shared" si="88"/>
        <v>DBK.DE</v>
      </c>
      <c r="B5354" s="52" t="s">
        <v>385</v>
      </c>
      <c r="C5354" s="50" t="s">
        <v>15264</v>
      </c>
      <c r="D5354" s="50">
        <f>DAX__2019_2020__33[[#This Row],[Open]]*(DAX__2019_2020__33[[#This Row],[Adj Close]]/DAX__2019_2020__33[[#This Row],[Close]])</f>
        <v>5.110012912830558</v>
      </c>
      <c r="E5354" s="50" t="s">
        <v>15265</v>
      </c>
      <c r="F5354" s="50" t="s">
        <v>15266</v>
      </c>
      <c r="G5354" s="50" t="s">
        <v>15267</v>
      </c>
      <c r="H5354" s="50" t="s">
        <v>15268</v>
      </c>
      <c r="I5354" s="50">
        <f>(DAX__2019_2020__33[[#This Row],[Adj Close]]-DAX__2019_2020__33[[#This Row],[Adj Open]])/DAX__2019_2020__33[[#This Row],[Adj Open]]</f>
        <v>-2.2030651340996035E-2</v>
      </c>
      <c r="J5354" s="50">
        <f>DAX__2019_2020__33[[#This Row],[Adj Close]]-DAX__2019_2020__33[[#This Row],[Adj Open]]</f>
        <v>-0.1125769128305576</v>
      </c>
      <c r="K5354" s="50">
        <v>61613470</v>
      </c>
    </row>
    <row r="5355" spans="1:11" x14ac:dyDescent="0.3">
      <c r="A5355" s="51" t="str">
        <f t="shared" si="88"/>
        <v>DBK.DE</v>
      </c>
      <c r="B5355" s="52" t="s">
        <v>386</v>
      </c>
      <c r="C5355" s="50" t="s">
        <v>15269</v>
      </c>
      <c r="D5355" s="50">
        <f>DAX__2019_2020__33[[#This Row],[Open]]*(DAX__2019_2020__33[[#This Row],[Adj Close]]/DAX__2019_2020__33[[#This Row],[Close]])</f>
        <v>4.7659191370770486</v>
      </c>
      <c r="E5355" s="50" t="s">
        <v>15270</v>
      </c>
      <c r="F5355" s="50" t="s">
        <v>15271</v>
      </c>
      <c r="G5355" s="50" t="s">
        <v>15272</v>
      </c>
      <c r="H5355" s="50" t="s">
        <v>15273</v>
      </c>
      <c r="I5355" s="50">
        <f>(DAX__2019_2020__33[[#This Row],[Adj Close]]-DAX__2019_2020__33[[#This Row],[Adj Open]])/DAX__2019_2020__33[[#This Row],[Adj Open]]</f>
        <v>7.7025777960356319E-3</v>
      </c>
      <c r="J5355" s="50">
        <f>DAX__2019_2020__33[[#This Row],[Adj Close]]-DAX__2019_2020__33[[#This Row],[Adj Open]]</f>
        <v>3.6709862922950975E-2</v>
      </c>
      <c r="K5355" s="50">
        <v>47425068</v>
      </c>
    </row>
    <row r="5356" spans="1:11" x14ac:dyDescent="0.3">
      <c r="A5356" s="51" t="str">
        <f t="shared" si="88"/>
        <v>DBK.DE</v>
      </c>
      <c r="B5356" s="52" t="s">
        <v>387</v>
      </c>
      <c r="C5356" s="50" t="s">
        <v>15274</v>
      </c>
      <c r="D5356" s="50">
        <f>DAX__2019_2020__33[[#This Row],[Open]]*(DAX__2019_2020__33[[#This Row],[Adj Close]]/DAX__2019_2020__33[[#This Row],[Close]])</f>
        <v>5.038551</v>
      </c>
      <c r="E5356" s="50" t="s">
        <v>15275</v>
      </c>
      <c r="F5356" s="50" t="s">
        <v>15276</v>
      </c>
      <c r="G5356" s="50" t="s">
        <v>15274</v>
      </c>
      <c r="H5356" s="50" t="s">
        <v>15277</v>
      </c>
      <c r="I5356" s="50">
        <f>(DAX__2019_2020__33[[#This Row],[Adj Close]]-DAX__2019_2020__33[[#This Row],[Adj Open]])/DAX__2019_2020__33[[#This Row],[Adj Open]]</f>
        <v>0</v>
      </c>
      <c r="J5356" s="50">
        <f>DAX__2019_2020__33[[#This Row],[Adj Close]]-DAX__2019_2020__33[[#This Row],[Adj Open]]</f>
        <v>0</v>
      </c>
      <c r="K5356" s="50">
        <v>42324376</v>
      </c>
    </row>
    <row r="5357" spans="1:11" x14ac:dyDescent="0.3">
      <c r="A5357" s="51" t="str">
        <f t="shared" si="88"/>
        <v>DBK.DE</v>
      </c>
      <c r="B5357" s="52" t="s">
        <v>388</v>
      </c>
      <c r="C5357" s="50" t="s">
        <v>15278</v>
      </c>
      <c r="D5357" s="50">
        <f>DAX__2019_2020__33[[#This Row],[Open]]*(DAX__2019_2020__33[[#This Row],[Adj Close]]/DAX__2019_2020__33[[#This Row],[Close]])</f>
        <v>4.8457016524105754</v>
      </c>
      <c r="E5357" s="50" t="s">
        <v>15279</v>
      </c>
      <c r="F5357" s="50" t="s">
        <v>15280</v>
      </c>
      <c r="G5357" s="50" t="s">
        <v>15281</v>
      </c>
      <c r="H5357" s="50" t="s">
        <v>15282</v>
      </c>
      <c r="I5357" s="50">
        <f>(DAX__2019_2020__33[[#This Row],[Adj Close]]-DAX__2019_2020__33[[#This Row],[Adj Open]])/DAX__2019_2020__33[[#This Row],[Adj Open]]</f>
        <v>3.9191919191919167E-2</v>
      </c>
      <c r="J5357" s="50">
        <f>DAX__2019_2020__33[[#This Row],[Adj Close]]-DAX__2019_2020__33[[#This Row],[Adj Open]]</f>
        <v>0.18991234758942444</v>
      </c>
      <c r="K5357" s="50">
        <v>29937096</v>
      </c>
    </row>
    <row r="5358" spans="1:11" x14ac:dyDescent="0.3">
      <c r="A5358" s="51" t="str">
        <f t="shared" si="88"/>
        <v>DBK.DE</v>
      </c>
      <c r="B5358" s="52" t="s">
        <v>389</v>
      </c>
      <c r="C5358" s="50" t="s">
        <v>15283</v>
      </c>
      <c r="D5358" s="50">
        <f>DAX__2019_2020__33[[#This Row],[Open]]*(DAX__2019_2020__33[[#This Row],[Adj Close]]/DAX__2019_2020__33[[#This Row],[Close]])</f>
        <v>5.0336561520745757</v>
      </c>
      <c r="E5358" s="50" t="s">
        <v>15284</v>
      </c>
      <c r="F5358" s="50" t="s">
        <v>15283</v>
      </c>
      <c r="G5358" s="50" t="s">
        <v>15285</v>
      </c>
      <c r="H5358" s="50" t="s">
        <v>15286</v>
      </c>
      <c r="I5358" s="50">
        <f>(DAX__2019_2020__33[[#This Row],[Adj Close]]-DAX__2019_2020__33[[#This Row],[Adj Open]])/DAX__2019_2020__33[[#This Row],[Adj Open]]</f>
        <v>6.3982886036561576E-2</v>
      </c>
      <c r="J5358" s="50">
        <f>DAX__2019_2020__33[[#This Row],[Adj Close]]-DAX__2019_2020__33[[#This Row],[Adj Open]]</f>
        <v>0.32206784792542464</v>
      </c>
      <c r="K5358" s="50">
        <v>27611121</v>
      </c>
    </row>
    <row r="5359" spans="1:11" x14ac:dyDescent="0.3">
      <c r="A5359" s="51" t="str">
        <f t="shared" si="88"/>
        <v>DBK.DE</v>
      </c>
      <c r="B5359" s="52" t="s">
        <v>390</v>
      </c>
      <c r="C5359" s="50" t="s">
        <v>15287</v>
      </c>
      <c r="D5359" s="50">
        <f>DAX__2019_2020__33[[#This Row],[Open]]*(DAX__2019_2020__33[[#This Row],[Adj Close]]/DAX__2019_2020__33[[#This Row],[Close]])</f>
        <v>5.7071605809954749</v>
      </c>
      <c r="E5359" s="50" t="s">
        <v>15288</v>
      </c>
      <c r="F5359" s="50" t="s">
        <v>15289</v>
      </c>
      <c r="G5359" s="50" t="s">
        <v>15290</v>
      </c>
      <c r="H5359" s="50" t="s">
        <v>15291</v>
      </c>
      <c r="I5359" s="50">
        <f>(DAX__2019_2020__33[[#This Row],[Adj Close]]-DAX__2019_2020__33[[#This Row],[Adj Open]])/DAX__2019_2020__33[[#This Row],[Adj Open]]</f>
        <v>-5.2315608919382493E-2</v>
      </c>
      <c r="J5359" s="50">
        <f>DAX__2019_2020__33[[#This Row],[Adj Close]]-DAX__2019_2020__33[[#This Row],[Adj Open]]</f>
        <v>-0.29857358099547504</v>
      </c>
      <c r="K5359" s="50">
        <v>38212001</v>
      </c>
    </row>
    <row r="5360" spans="1:11" x14ac:dyDescent="0.3">
      <c r="A5360" s="51" t="str">
        <f t="shared" si="88"/>
        <v>DBK.DE</v>
      </c>
      <c r="B5360" s="52" t="s">
        <v>391</v>
      </c>
      <c r="C5360" s="50" t="s">
        <v>15292</v>
      </c>
      <c r="D5360" s="50">
        <f>DAX__2019_2020__33[[#This Row],[Open]]*(DAX__2019_2020__33[[#This Row],[Adj Close]]/DAX__2019_2020__33[[#This Row],[Close]])</f>
        <v>5.188326855380148</v>
      </c>
      <c r="E5360" s="50" t="s">
        <v>15293</v>
      </c>
      <c r="F5360" s="50" t="s">
        <v>15294</v>
      </c>
      <c r="G5360" s="50" t="s">
        <v>15295</v>
      </c>
      <c r="H5360" s="50" t="s">
        <v>15296</v>
      </c>
      <c r="I5360" s="50">
        <f>(DAX__2019_2020__33[[#This Row],[Adj Close]]-DAX__2019_2020__33[[#This Row],[Adj Open]])/DAX__2019_2020__33[[#This Row],[Adj Open]]</f>
        <v>3.9811320754717099E-2</v>
      </c>
      <c r="J5360" s="50">
        <f>DAX__2019_2020__33[[#This Row],[Adj Close]]-DAX__2019_2020__33[[#This Row],[Adj Open]]</f>
        <v>0.20655414461985178</v>
      </c>
      <c r="K5360" s="50">
        <v>28675787</v>
      </c>
    </row>
    <row r="5361" spans="1:11" x14ac:dyDescent="0.3">
      <c r="A5361" s="51" t="str">
        <f t="shared" si="88"/>
        <v>DBK.DE</v>
      </c>
      <c r="B5361" s="52" t="s">
        <v>392</v>
      </c>
      <c r="C5361" s="50" t="s">
        <v>15297</v>
      </c>
      <c r="D5361" s="50">
        <f>DAX__2019_2020__33[[#This Row],[Open]]*(DAX__2019_2020__33[[#This Row],[Adj Close]]/DAX__2019_2020__33[[#This Row],[Close]])</f>
        <v>5.7277178895170406</v>
      </c>
      <c r="E5361" s="50" t="s">
        <v>15298</v>
      </c>
      <c r="F5361" s="50" t="s">
        <v>15299</v>
      </c>
      <c r="G5361" s="50" t="s">
        <v>15298</v>
      </c>
      <c r="H5361" s="50" t="s">
        <v>15300</v>
      </c>
      <c r="I5361" s="50">
        <f>(DAX__2019_2020__33[[#This Row],[Adj Close]]-DAX__2019_2020__33[[#This Row],[Adj Open]])/DAX__2019_2020__33[[#This Row],[Adj Open]]</f>
        <v>5.8109724833361819E-2</v>
      </c>
      <c r="J5361" s="50">
        <f>DAX__2019_2020__33[[#This Row],[Adj Close]]-DAX__2019_2020__33[[#This Row],[Adj Open]]</f>
        <v>0.33283611048295914</v>
      </c>
      <c r="K5361" s="50">
        <v>27953008</v>
      </c>
    </row>
    <row r="5362" spans="1:11" x14ac:dyDescent="0.3">
      <c r="A5362" s="51" t="str">
        <f t="shared" si="88"/>
        <v>DBK.DE</v>
      </c>
      <c r="B5362" s="52" t="s">
        <v>393</v>
      </c>
      <c r="C5362" s="50" t="s">
        <v>15301</v>
      </c>
      <c r="D5362" s="50">
        <f>DAX__2019_2020__33[[#This Row],[Open]]*(DAX__2019_2020__33[[#This Row],[Adj Close]]/DAX__2019_2020__33[[#This Row],[Close]])</f>
        <v>6.3131168733094984</v>
      </c>
      <c r="E5362" s="50" t="s">
        <v>14616</v>
      </c>
      <c r="F5362" s="50" t="s">
        <v>14529</v>
      </c>
      <c r="G5362" s="50" t="s">
        <v>15302</v>
      </c>
      <c r="H5362" s="50" t="s">
        <v>15303</v>
      </c>
      <c r="I5362" s="50">
        <f>(DAX__2019_2020__33[[#This Row],[Adj Close]]-DAX__2019_2020__33[[#This Row],[Adj Open]])/DAX__2019_2020__33[[#This Row],[Adj Open]]</f>
        <v>-2.4810048069468823E-3</v>
      </c>
      <c r="J5362" s="50">
        <f>DAX__2019_2020__33[[#This Row],[Adj Close]]-DAX__2019_2020__33[[#This Row],[Adj Open]]</f>
        <v>-1.5662873309498337E-2</v>
      </c>
      <c r="K5362" s="50">
        <v>29559951</v>
      </c>
    </row>
    <row r="5363" spans="1:11" x14ac:dyDescent="0.3">
      <c r="A5363" s="51" t="str">
        <f t="shared" si="88"/>
        <v>DBK.DE</v>
      </c>
      <c r="B5363" s="52" t="s">
        <v>394</v>
      </c>
      <c r="C5363" s="50" t="s">
        <v>15304</v>
      </c>
      <c r="D5363" s="50">
        <f>DAX__2019_2020__33[[#This Row],[Open]]*(DAX__2019_2020__33[[#This Row],[Adj Close]]/DAX__2019_2020__33[[#This Row],[Close]])</f>
        <v>6.0351011738718841</v>
      </c>
      <c r="E5363" s="50" t="s">
        <v>15305</v>
      </c>
      <c r="F5363" s="50" t="s">
        <v>15306</v>
      </c>
      <c r="G5363" s="50" t="s">
        <v>14783</v>
      </c>
      <c r="H5363" s="50" t="s">
        <v>15307</v>
      </c>
      <c r="I5363" s="50">
        <f>(DAX__2019_2020__33[[#This Row],[Adj Close]]-DAX__2019_2020__33[[#This Row],[Adj Open]])/DAX__2019_2020__33[[#This Row],[Adj Open]]</f>
        <v>2.8061638280616422E-2</v>
      </c>
      <c r="J5363" s="50">
        <f>DAX__2019_2020__33[[#This Row],[Adj Close]]-DAX__2019_2020__33[[#This Row],[Adj Open]]</f>
        <v>0.16935482612811636</v>
      </c>
      <c r="K5363" s="50">
        <v>22308055</v>
      </c>
    </row>
    <row r="5364" spans="1:11" x14ac:dyDescent="0.3">
      <c r="A5364" s="51" t="str">
        <f t="shared" si="88"/>
        <v>DBK.DE</v>
      </c>
      <c r="B5364" s="52" t="s">
        <v>395</v>
      </c>
      <c r="C5364" s="50" t="s">
        <v>14556</v>
      </c>
      <c r="D5364" s="50">
        <f>DAX__2019_2020__33[[#This Row],[Open]]*(DAX__2019_2020__33[[#This Row],[Adj Close]]/DAX__2019_2020__33[[#This Row],[Close]])</f>
        <v>5.9714707139223329</v>
      </c>
      <c r="E5364" s="50" t="s">
        <v>15308</v>
      </c>
      <c r="F5364" s="50" t="s">
        <v>15309</v>
      </c>
      <c r="G5364" s="50" t="s">
        <v>15310</v>
      </c>
      <c r="H5364" s="50" t="s">
        <v>15311</v>
      </c>
      <c r="I5364" s="50">
        <f>(DAX__2019_2020__33[[#This Row],[Adj Close]]-DAX__2019_2020__33[[#This Row],[Adj Open]])/DAX__2019_2020__33[[#This Row],[Adj Open]]</f>
        <v>-3.327868852459008E-2</v>
      </c>
      <c r="J5364" s="50">
        <f>DAX__2019_2020__33[[#This Row],[Adj Close]]-DAX__2019_2020__33[[#This Row],[Adj Open]]</f>
        <v>-0.19872271392233287</v>
      </c>
      <c r="K5364" s="50">
        <v>26013875</v>
      </c>
    </row>
    <row r="5365" spans="1:11" x14ac:dyDescent="0.3">
      <c r="A5365" s="51" t="str">
        <f t="shared" si="88"/>
        <v>DBK.DE</v>
      </c>
      <c r="B5365" s="52" t="s">
        <v>396</v>
      </c>
      <c r="C5365" s="50" t="s">
        <v>15254</v>
      </c>
      <c r="D5365" s="50">
        <f>DAX__2019_2020__33[[#This Row],[Open]]*(DAX__2019_2020__33[[#This Row],[Adj Close]]/DAX__2019_2020__33[[#This Row],[Close]])</f>
        <v>5.7580639168956038</v>
      </c>
      <c r="E5365" s="50" t="s">
        <v>15247</v>
      </c>
      <c r="F5365" s="50" t="s">
        <v>15312</v>
      </c>
      <c r="G5365" s="50" t="s">
        <v>15313</v>
      </c>
      <c r="H5365" s="50" t="s">
        <v>15314</v>
      </c>
      <c r="I5365" s="50">
        <f>(DAX__2019_2020__33[[#This Row],[Adj Close]]-DAX__2019_2020__33[[#This Row],[Adj Open]])/DAX__2019_2020__33[[#This Row],[Adj Open]]</f>
        <v>-9.8605916354980953E-3</v>
      </c>
      <c r="J5365" s="50">
        <f>DAX__2019_2020__33[[#This Row],[Adj Close]]-DAX__2019_2020__33[[#This Row],[Adj Open]]</f>
        <v>-5.6777916895604186E-2</v>
      </c>
      <c r="K5365" s="50">
        <v>20256476</v>
      </c>
    </row>
    <row r="5366" spans="1:11" x14ac:dyDescent="0.3">
      <c r="A5366" s="51" t="str">
        <f t="shared" si="88"/>
        <v>DBK.DE</v>
      </c>
      <c r="B5366" s="52" t="s">
        <v>397</v>
      </c>
      <c r="C5366" s="50" t="s">
        <v>14533</v>
      </c>
      <c r="D5366" s="50">
        <f>DAX__2019_2020__33[[#This Row],[Open]]*(DAX__2019_2020__33[[#This Row],[Adj Close]]/DAX__2019_2020__33[[#This Row],[Close]])</f>
        <v>5.8246313369073555</v>
      </c>
      <c r="E5366" s="50" t="s">
        <v>14546</v>
      </c>
      <c r="F5366" s="50" t="s">
        <v>15315</v>
      </c>
      <c r="G5366" s="50" t="s">
        <v>15316</v>
      </c>
      <c r="H5366" s="50" t="s">
        <v>15317</v>
      </c>
      <c r="I5366" s="50">
        <f>(DAX__2019_2020__33[[#This Row],[Adj Close]]-DAX__2019_2020__33[[#This Row],[Adj Open]])/DAX__2019_2020__33[[#This Row],[Adj Open]]</f>
        <v>3.193277310924282E-3</v>
      </c>
      <c r="J5366" s="50">
        <f>DAX__2019_2020__33[[#This Row],[Adj Close]]-DAX__2019_2020__33[[#This Row],[Adj Open]]</f>
        <v>1.8599663092644825E-2</v>
      </c>
      <c r="K5366" s="50">
        <v>20363026</v>
      </c>
    </row>
    <row r="5367" spans="1:11" x14ac:dyDescent="0.3">
      <c r="A5367" s="51" t="str">
        <f t="shared" si="88"/>
        <v>DBK.DE</v>
      </c>
      <c r="B5367" s="52" t="s">
        <v>398</v>
      </c>
      <c r="C5367" s="50" t="s">
        <v>15318</v>
      </c>
      <c r="D5367" s="50">
        <f>DAX__2019_2020__33[[#This Row],[Open]]*(DAX__2019_2020__33[[#This Row],[Adj Close]]/DAX__2019_2020__33[[#This Row],[Close]])</f>
        <v>5.5515098620936048</v>
      </c>
      <c r="E5367" s="50" t="s">
        <v>15319</v>
      </c>
      <c r="F5367" s="50" t="s">
        <v>15320</v>
      </c>
      <c r="G5367" s="50" t="s">
        <v>15321</v>
      </c>
      <c r="H5367" s="50" t="s">
        <v>15322</v>
      </c>
      <c r="I5367" s="50">
        <f>(DAX__2019_2020__33[[#This Row],[Adj Close]]-DAX__2019_2020__33[[#This Row],[Adj Open]])/DAX__2019_2020__33[[#This Row],[Adj Open]]</f>
        <v>-1.2872509257626497E-2</v>
      </c>
      <c r="J5367" s="50">
        <f>DAX__2019_2020__33[[#This Row],[Adj Close]]-DAX__2019_2020__33[[#This Row],[Adj Open]]</f>
        <v>-7.1461862093604722E-2</v>
      </c>
      <c r="K5367" s="50">
        <v>22133298</v>
      </c>
    </row>
    <row r="5368" spans="1:11" x14ac:dyDescent="0.3">
      <c r="A5368" s="51" t="str">
        <f t="shared" si="88"/>
        <v>DBK.DE</v>
      </c>
      <c r="B5368" s="52" t="s">
        <v>399</v>
      </c>
      <c r="C5368" s="50" t="s">
        <v>15323</v>
      </c>
      <c r="D5368" s="50">
        <f>DAX__2019_2020__33[[#This Row],[Open]]*(DAX__2019_2020__33[[#This Row],[Adj Close]]/DAX__2019_2020__33[[#This Row],[Close]])</f>
        <v>5.5094162812500009</v>
      </c>
      <c r="E5368" s="50" t="s">
        <v>15324</v>
      </c>
      <c r="F5368" s="50" t="s">
        <v>15325</v>
      </c>
      <c r="G5368" s="50" t="s">
        <v>15326</v>
      </c>
      <c r="H5368" s="50" t="s">
        <v>15327</v>
      </c>
      <c r="I5368" s="50">
        <f>(DAX__2019_2020__33[[#This Row],[Adj Close]]-DAX__2019_2020__33[[#This Row],[Adj Open]])/DAX__2019_2020__33[[#This Row],[Adj Open]]</f>
        <v>-2.2032693674484811E-2</v>
      </c>
      <c r="J5368" s="50">
        <f>DAX__2019_2020__33[[#This Row],[Adj Close]]-DAX__2019_2020__33[[#This Row],[Adj Open]]</f>
        <v>-0.12138728125000053</v>
      </c>
      <c r="K5368" s="50">
        <v>29795126</v>
      </c>
    </row>
    <row r="5369" spans="1:11" x14ac:dyDescent="0.3">
      <c r="A5369" s="51" t="str">
        <f t="shared" si="88"/>
        <v>DBK.DE</v>
      </c>
      <c r="B5369" s="52" t="s">
        <v>400</v>
      </c>
      <c r="C5369" s="50" t="s">
        <v>15328</v>
      </c>
      <c r="D5369" s="50">
        <f>DAX__2019_2020__33[[#This Row],[Open]]*(DAX__2019_2020__33[[#This Row],[Adj Close]]/DAX__2019_2020__33[[#This Row],[Close]])</f>
        <v>5.4027124526354582</v>
      </c>
      <c r="E5369" s="50" t="s">
        <v>15249</v>
      </c>
      <c r="F5369" s="50" t="s">
        <v>15329</v>
      </c>
      <c r="G5369" s="50" t="s">
        <v>15330</v>
      </c>
      <c r="H5369" s="50" t="s">
        <v>15331</v>
      </c>
      <c r="I5369" s="50">
        <f>(DAX__2019_2020__33[[#This Row],[Adj Close]]-DAX__2019_2020__33[[#This Row],[Adj Open]])/DAX__2019_2020__33[[#This Row],[Adj Open]]</f>
        <v>-1.6850878782388033E-2</v>
      </c>
      <c r="J5369" s="50">
        <f>DAX__2019_2020__33[[#This Row],[Adj Close]]-DAX__2019_2020__33[[#This Row],[Adj Open]]</f>
        <v>-9.1040452635458458E-2</v>
      </c>
      <c r="K5369" s="50">
        <v>22605555</v>
      </c>
    </row>
    <row r="5370" spans="1:11" x14ac:dyDescent="0.3">
      <c r="A5370" s="51" t="str">
        <f t="shared" si="88"/>
        <v>DBK.DE</v>
      </c>
      <c r="B5370" s="52" t="s">
        <v>401</v>
      </c>
      <c r="C5370" s="50" t="s">
        <v>15332</v>
      </c>
      <c r="D5370" s="50">
        <f>DAX__2019_2020__33[[#This Row],[Open]]*(DAX__2019_2020__33[[#This Row],[Adj Close]]/DAX__2019_2020__33[[#This Row],[Close]])</f>
        <v>5.5603205571598444</v>
      </c>
      <c r="E5370" s="50" t="s">
        <v>15333</v>
      </c>
      <c r="F5370" s="50" t="s">
        <v>15334</v>
      </c>
      <c r="G5370" s="50" t="s">
        <v>15335</v>
      </c>
      <c r="H5370" s="50" t="s">
        <v>15336</v>
      </c>
      <c r="I5370" s="50">
        <f>(DAX__2019_2020__33[[#This Row],[Adj Close]]-DAX__2019_2020__33[[#This Row],[Adj Open]])/DAX__2019_2020__33[[#This Row],[Adj Open]]</f>
        <v>3.644366197183093E-2</v>
      </c>
      <c r="J5370" s="50">
        <f>DAX__2019_2020__33[[#This Row],[Adj Close]]-DAX__2019_2020__33[[#This Row],[Adj Open]]</f>
        <v>0.20263844284015597</v>
      </c>
      <c r="K5370" s="50">
        <v>20576683</v>
      </c>
    </row>
    <row r="5371" spans="1:11" x14ac:dyDescent="0.3">
      <c r="A5371" s="51" t="str">
        <f t="shared" si="88"/>
        <v>DBK.DE</v>
      </c>
      <c r="B5371" s="52" t="s">
        <v>402</v>
      </c>
      <c r="C5371" s="50" t="s">
        <v>15337</v>
      </c>
      <c r="D5371" s="50">
        <f>DAX__2019_2020__33[[#This Row],[Open]]*(DAX__2019_2020__33[[#This Row],[Adj Close]]/DAX__2019_2020__33[[#This Row],[Close]])</f>
        <v>6.0233536622078967</v>
      </c>
      <c r="E5371" s="50" t="s">
        <v>15338</v>
      </c>
      <c r="F5371" s="50" t="s">
        <v>15339</v>
      </c>
      <c r="G5371" s="50" t="s">
        <v>14878</v>
      </c>
      <c r="H5371" s="50" t="s">
        <v>15340</v>
      </c>
      <c r="I5371" s="50">
        <f>(DAX__2019_2020__33[[#This Row],[Adj Close]]-DAX__2019_2020__33[[#This Row],[Adj Open]])/DAX__2019_2020__33[[#This Row],[Adj Open]]</f>
        <v>8.4511620347798716E-3</v>
      </c>
      <c r="J5371" s="50">
        <f>DAX__2019_2020__33[[#This Row],[Adj Close]]-DAX__2019_2020__33[[#This Row],[Adj Open]]</f>
        <v>5.0904337792103682E-2</v>
      </c>
      <c r="K5371" s="50">
        <v>25349706</v>
      </c>
    </row>
    <row r="5372" spans="1:11" x14ac:dyDescent="0.3">
      <c r="A5372" s="51" t="str">
        <f t="shared" ref="A5372:A5435" si="89">"DBK.DE"</f>
        <v>DBK.DE</v>
      </c>
      <c r="B5372" s="52" t="s">
        <v>403</v>
      </c>
      <c r="C5372" s="50" t="s">
        <v>15341</v>
      </c>
      <c r="D5372" s="50">
        <f>DAX__2019_2020__33[[#This Row],[Open]]*(DAX__2019_2020__33[[#This Row],[Adj Close]]/DAX__2019_2020__33[[#This Row],[Close]])</f>
        <v>5.947976694642561</v>
      </c>
      <c r="E5372" s="50" t="s">
        <v>15342</v>
      </c>
      <c r="F5372" s="50" t="s">
        <v>15324</v>
      </c>
      <c r="G5372" s="50" t="s">
        <v>15343</v>
      </c>
      <c r="H5372" s="50" t="s">
        <v>15344</v>
      </c>
      <c r="I5372" s="50">
        <f>(DAX__2019_2020__33[[#This Row],[Adj Close]]-DAX__2019_2020__33[[#This Row],[Adj Open]])/DAX__2019_2020__33[[#This Row],[Adj Open]]</f>
        <v>-7.7353522053982948E-3</v>
      </c>
      <c r="J5372" s="50">
        <f>DAX__2019_2020__33[[#This Row],[Adj Close]]-DAX__2019_2020__33[[#This Row],[Adj Open]]</f>
        <v>-4.6009694642560994E-2</v>
      </c>
      <c r="K5372" s="50">
        <v>15601188</v>
      </c>
    </row>
    <row r="5373" spans="1:11" x14ac:dyDescent="0.3">
      <c r="A5373" s="51" t="str">
        <f t="shared" si="89"/>
        <v>DBK.DE</v>
      </c>
      <c r="B5373" s="52" t="s">
        <v>404</v>
      </c>
      <c r="C5373" s="50" t="s">
        <v>14524</v>
      </c>
      <c r="D5373" s="50">
        <f>DAX__2019_2020__33[[#This Row],[Open]]*(DAX__2019_2020__33[[#This Row],[Adj Close]]/DAX__2019_2020__33[[#This Row],[Close]])</f>
        <v>6.020416816473281</v>
      </c>
      <c r="E5373" s="50" t="s">
        <v>15345</v>
      </c>
      <c r="F5373" s="50" t="s">
        <v>15258</v>
      </c>
      <c r="G5373" s="50" t="s">
        <v>15346</v>
      </c>
      <c r="H5373" s="50" t="s">
        <v>15347</v>
      </c>
      <c r="I5373" s="50">
        <f>(DAX__2019_2020__33[[#This Row],[Adj Close]]-DAX__2019_2020__33[[#This Row],[Adj Open]])/DAX__2019_2020__33[[#This Row],[Adj Open]]</f>
        <v>-5.0406504065041973E-3</v>
      </c>
      <c r="J5373" s="50">
        <f>DAX__2019_2020__33[[#This Row],[Adj Close]]-DAX__2019_2020__33[[#This Row],[Adj Open]]</f>
        <v>-3.0346816473280747E-2</v>
      </c>
      <c r="K5373" s="50">
        <v>23362402</v>
      </c>
    </row>
    <row r="5374" spans="1:11" x14ac:dyDescent="0.3">
      <c r="A5374" s="51" t="str">
        <f t="shared" si="89"/>
        <v>DBK.DE</v>
      </c>
      <c r="B5374" s="52" t="s">
        <v>405</v>
      </c>
      <c r="C5374" s="50" t="s">
        <v>15348</v>
      </c>
      <c r="D5374" s="50">
        <f>DAX__2019_2020__33[[#This Row],[Open]]*(DAX__2019_2020__33[[#This Row],[Adj Close]]/DAX__2019_2020__33[[#This Row],[Close]])</f>
        <v>6.0693636334353354</v>
      </c>
      <c r="E5374" s="50" t="s">
        <v>14738</v>
      </c>
      <c r="F5374" s="50" t="s">
        <v>15349</v>
      </c>
      <c r="G5374" s="50" t="s">
        <v>15350</v>
      </c>
      <c r="H5374" s="50" t="s">
        <v>15351</v>
      </c>
      <c r="I5374" s="50">
        <f>(DAX__2019_2020__33[[#This Row],[Adj Close]]-DAX__2019_2020__33[[#This Row],[Adj Open]])/DAX__2019_2020__33[[#This Row],[Adj Open]]</f>
        <v>1.4516129032258376E-3</v>
      </c>
      <c r="J5374" s="50">
        <f>DAX__2019_2020__33[[#This Row],[Adj Close]]-DAX__2019_2020__33[[#This Row],[Adj Open]]</f>
        <v>8.8103665646643847E-3</v>
      </c>
      <c r="K5374" s="50">
        <v>15877455</v>
      </c>
    </row>
    <row r="5375" spans="1:11" x14ac:dyDescent="0.3">
      <c r="A5375" s="51" t="str">
        <f t="shared" si="89"/>
        <v>DBK.DE</v>
      </c>
      <c r="B5375" s="52" t="s">
        <v>406</v>
      </c>
      <c r="C5375" s="50" t="s">
        <v>14518</v>
      </c>
      <c r="D5375" s="50">
        <f>DAX__2019_2020__33[[#This Row],[Open]]*(DAX__2019_2020__33[[#This Row],[Adj Close]]/DAX__2019_2020__33[[#This Row],[Close]])</f>
        <v>6.0977530234375008</v>
      </c>
      <c r="E5375" s="50" t="s">
        <v>14518</v>
      </c>
      <c r="F5375" s="50" t="s">
        <v>15352</v>
      </c>
      <c r="G5375" s="50" t="s">
        <v>15352</v>
      </c>
      <c r="H5375" s="50" t="s">
        <v>15353</v>
      </c>
      <c r="I5375" s="50">
        <f>(DAX__2019_2020__33[[#This Row],[Adj Close]]-DAX__2019_2020__33[[#This Row],[Adj Open]])/DAX__2019_2020__33[[#This Row],[Adj Open]]</f>
        <v>-9.5842029218173155E-2</v>
      </c>
      <c r="J5375" s="50">
        <f>DAX__2019_2020__33[[#This Row],[Adj Close]]-DAX__2019_2020__33[[#This Row],[Adj Open]]</f>
        <v>-0.58442102343750069</v>
      </c>
      <c r="K5375" s="50">
        <v>23906111</v>
      </c>
    </row>
    <row r="5376" spans="1:11" x14ac:dyDescent="0.3">
      <c r="A5376" s="51" t="str">
        <f t="shared" si="89"/>
        <v>DBK.DE</v>
      </c>
      <c r="B5376" s="52" t="s">
        <v>407</v>
      </c>
      <c r="C5376" s="50" t="s">
        <v>15354</v>
      </c>
      <c r="D5376" s="50">
        <f>DAX__2019_2020__33[[#This Row],[Open]]*(DAX__2019_2020__33[[#This Row],[Adj Close]]/DAX__2019_2020__33[[#This Row],[Close]])</f>
        <v>5.6073096487856011</v>
      </c>
      <c r="E5376" s="50" t="s">
        <v>15355</v>
      </c>
      <c r="F5376" s="50" t="s">
        <v>15356</v>
      </c>
      <c r="G5376" s="50" t="s">
        <v>15357</v>
      </c>
      <c r="H5376" s="50" t="s">
        <v>15358</v>
      </c>
      <c r="I5376" s="50">
        <f>(DAX__2019_2020__33[[#This Row],[Adj Close]]-DAX__2019_2020__33[[#This Row],[Adj Open]])/DAX__2019_2020__33[[#This Row],[Adj Open]]</f>
        <v>-8.72905027932865E-4</v>
      </c>
      <c r="J5376" s="50">
        <f>DAX__2019_2020__33[[#This Row],[Adj Close]]-DAX__2019_2020__33[[#This Row],[Adj Open]]</f>
        <v>-4.8946487856014187E-3</v>
      </c>
      <c r="K5376" s="50">
        <v>19432957</v>
      </c>
    </row>
    <row r="5377" spans="1:11" x14ac:dyDescent="0.3">
      <c r="A5377" s="51" t="str">
        <f t="shared" si="89"/>
        <v>DBK.DE</v>
      </c>
      <c r="B5377" s="52" t="s">
        <v>408</v>
      </c>
      <c r="C5377" s="50" t="s">
        <v>14528</v>
      </c>
      <c r="D5377" s="50">
        <f>DAX__2019_2020__33[[#This Row],[Open]]*(DAX__2019_2020__33[[#This Row],[Adj Close]]/DAX__2019_2020__33[[#This Row],[Close]])</f>
        <v>5.8735779601406808</v>
      </c>
      <c r="E5377" s="50" t="s">
        <v>15359</v>
      </c>
      <c r="F5377" s="50" t="s">
        <v>15360</v>
      </c>
      <c r="G5377" s="50" t="s">
        <v>15361</v>
      </c>
      <c r="H5377" s="50" t="s">
        <v>15362</v>
      </c>
      <c r="I5377" s="50">
        <f>(DAX__2019_2020__33[[#This Row],[Adj Close]]-DAX__2019_2020__33[[#This Row],[Adj Open]])/DAX__2019_2020__33[[#This Row],[Adj Open]]</f>
        <v>-4.8333333333334047E-3</v>
      </c>
      <c r="J5377" s="50">
        <f>DAX__2019_2020__33[[#This Row],[Adj Close]]-DAX__2019_2020__33[[#This Row],[Adj Open]]</f>
        <v>-2.8388960140680375E-2</v>
      </c>
      <c r="K5377" s="50">
        <v>19310420</v>
      </c>
    </row>
    <row r="5378" spans="1:11" x14ac:dyDescent="0.3">
      <c r="A5378" s="51" t="str">
        <f t="shared" si="89"/>
        <v>DBK.DE</v>
      </c>
      <c r="B5378" s="52" t="s">
        <v>409</v>
      </c>
      <c r="C5378" s="50" t="s">
        <v>14553</v>
      </c>
      <c r="D5378" s="50">
        <f>DAX__2019_2020__33[[#This Row],[Open]]*(DAX__2019_2020__33[[#This Row],[Adj Close]]/DAX__2019_2020__33[[#This Row],[Close]])</f>
        <v>5.863788226134055</v>
      </c>
      <c r="E5378" s="50" t="s">
        <v>14528</v>
      </c>
      <c r="F5378" s="50" t="s">
        <v>15363</v>
      </c>
      <c r="G5378" s="50" t="s">
        <v>15364</v>
      </c>
      <c r="H5378" s="50" t="s">
        <v>15365</v>
      </c>
      <c r="I5378" s="50">
        <f>(DAX__2019_2020__33[[#This Row],[Adj Close]]-DAX__2019_2020__33[[#This Row],[Adj Open]])/DAX__2019_2020__33[[#This Row],[Adj Open]]</f>
        <v>-1.3689482470784619E-2</v>
      </c>
      <c r="J5378" s="50">
        <f>DAX__2019_2020__33[[#This Row],[Adj Close]]-DAX__2019_2020__33[[#This Row],[Adj Open]]</f>
        <v>-8.027222613405538E-2</v>
      </c>
      <c r="K5378" s="50">
        <v>17888692</v>
      </c>
    </row>
    <row r="5379" spans="1:11" x14ac:dyDescent="0.3">
      <c r="A5379" s="51" t="str">
        <f t="shared" si="89"/>
        <v>DBK.DE</v>
      </c>
      <c r="B5379" s="52" t="s">
        <v>410</v>
      </c>
      <c r="C5379" s="50" t="s">
        <v>15366</v>
      </c>
      <c r="D5379" s="50">
        <f>DAX__2019_2020__33[[#This Row],[Open]]*(DAX__2019_2020__33[[#This Row],[Adj Close]]/DAX__2019_2020__33[[#This Row],[Close]])</f>
        <v>5.6582133093395717</v>
      </c>
      <c r="E5379" s="50" t="s">
        <v>15257</v>
      </c>
      <c r="F5379" s="50" t="s">
        <v>15367</v>
      </c>
      <c r="G5379" s="50" t="s">
        <v>15367</v>
      </c>
      <c r="H5379" s="50" t="s">
        <v>15368</v>
      </c>
      <c r="I5379" s="50">
        <f>(DAX__2019_2020__33[[#This Row],[Adj Close]]-DAX__2019_2020__33[[#This Row],[Adj Open]])/DAX__2019_2020__33[[#This Row],[Adj Open]]</f>
        <v>-3.858131487889279E-2</v>
      </c>
      <c r="J5379" s="50">
        <f>DAX__2019_2020__33[[#This Row],[Adj Close]]-DAX__2019_2020__33[[#This Row],[Adj Open]]</f>
        <v>-0.21830130933957204</v>
      </c>
      <c r="K5379" s="50">
        <v>18330368</v>
      </c>
    </row>
    <row r="5380" spans="1:11" x14ac:dyDescent="0.3">
      <c r="A5380" s="51" t="str">
        <f t="shared" si="89"/>
        <v>DBK.DE</v>
      </c>
      <c r="B5380" s="52" t="s">
        <v>411</v>
      </c>
      <c r="C5380" s="50" t="s">
        <v>15369</v>
      </c>
      <c r="D5380" s="50">
        <f>DAX__2019_2020__33[[#This Row],[Open]]*(DAX__2019_2020__33[[#This Row],[Adj Close]]/DAX__2019_2020__33[[#This Row],[Close]])</f>
        <v>5.5113743352805811</v>
      </c>
      <c r="E5380" s="50" t="s">
        <v>15370</v>
      </c>
      <c r="F5380" s="50" t="s">
        <v>15371</v>
      </c>
      <c r="G5380" s="50" t="s">
        <v>15372</v>
      </c>
      <c r="H5380" s="50" t="s">
        <v>15373</v>
      </c>
      <c r="I5380" s="50">
        <f>(DAX__2019_2020__33[[#This Row],[Adj Close]]-DAX__2019_2020__33[[#This Row],[Adj Open]])/DAX__2019_2020__33[[#This Row],[Adj Open]]</f>
        <v>3.3747779751331654E-3</v>
      </c>
      <c r="J5380" s="50">
        <f>DAX__2019_2020__33[[#This Row],[Adj Close]]-DAX__2019_2020__33[[#This Row],[Adj Open]]</f>
        <v>1.8599664719419096E-2</v>
      </c>
      <c r="K5380" s="50">
        <v>11651071</v>
      </c>
    </row>
    <row r="5381" spans="1:11" x14ac:dyDescent="0.3">
      <c r="A5381" s="51" t="str">
        <f t="shared" si="89"/>
        <v>DBK.DE</v>
      </c>
      <c r="B5381" s="52" t="s">
        <v>412</v>
      </c>
      <c r="C5381" s="50" t="s">
        <v>15374</v>
      </c>
      <c r="D5381" s="50">
        <f>DAX__2019_2020__33[[#This Row],[Open]]*(DAX__2019_2020__33[[#This Row],[Adj Close]]/DAX__2019_2020__33[[#This Row],[Close]])</f>
        <v>5.5779414050632914</v>
      </c>
      <c r="E5381" s="50" t="s">
        <v>15375</v>
      </c>
      <c r="F5381" s="50" t="s">
        <v>15376</v>
      </c>
      <c r="G5381" s="50" t="s">
        <v>15377</v>
      </c>
      <c r="H5381" s="50" t="s">
        <v>15378</v>
      </c>
      <c r="I5381" s="50">
        <f>(DAX__2019_2020__33[[#This Row],[Adj Close]]-DAX__2019_2020__33[[#This Row],[Adj Open]])/DAX__2019_2020__33[[#This Row],[Adj Open]]</f>
        <v>2.5974025974025927E-2</v>
      </c>
      <c r="J5381" s="50">
        <f>DAX__2019_2020__33[[#This Row],[Adj Close]]-DAX__2019_2020__33[[#This Row],[Adj Open]]</f>
        <v>0.1448815949367086</v>
      </c>
      <c r="K5381" s="50">
        <v>18633176</v>
      </c>
    </row>
    <row r="5382" spans="1:11" x14ac:dyDescent="0.3">
      <c r="A5382" s="51" t="str">
        <f t="shared" si="89"/>
        <v>DBK.DE</v>
      </c>
      <c r="B5382" s="52" t="s">
        <v>413</v>
      </c>
      <c r="C5382" s="50" t="s">
        <v>15369</v>
      </c>
      <c r="D5382" s="50">
        <f>DAX__2019_2020__33[[#This Row],[Open]]*(DAX__2019_2020__33[[#This Row],[Adj Close]]/DAX__2019_2020__33[[#This Row],[Close]])</f>
        <v>5.5113744230416444</v>
      </c>
      <c r="E5382" s="50" t="s">
        <v>15379</v>
      </c>
      <c r="F5382" s="50" t="s">
        <v>15380</v>
      </c>
      <c r="G5382" s="50" t="s">
        <v>15380</v>
      </c>
      <c r="H5382" s="50" t="s">
        <v>15381</v>
      </c>
      <c r="I5382" s="50">
        <f>(DAX__2019_2020__33[[#This Row],[Adj Close]]-DAX__2019_2020__33[[#This Row],[Adj Open]])/DAX__2019_2020__33[[#This Row],[Adj Open]]</f>
        <v>-3.1793960923623507E-2</v>
      </c>
      <c r="J5382" s="50">
        <f>DAX__2019_2020__33[[#This Row],[Adj Close]]-DAX__2019_2020__33[[#This Row],[Adj Open]]</f>
        <v>-0.1752284230416441</v>
      </c>
      <c r="K5382" s="50">
        <v>20978844</v>
      </c>
    </row>
    <row r="5383" spans="1:11" x14ac:dyDescent="0.3">
      <c r="A5383" s="51" t="str">
        <f t="shared" si="89"/>
        <v>DBK.DE</v>
      </c>
      <c r="B5383" s="52" t="s">
        <v>414</v>
      </c>
      <c r="C5383" s="50" t="s">
        <v>15382</v>
      </c>
      <c r="D5383" s="50">
        <f>DAX__2019_2020__33[[#This Row],[Open]]*(DAX__2019_2020__33[[#This Row],[Adj Close]]/DAX__2019_2020__33[[#This Row],[Close]])</f>
        <v>5.6454873757733637</v>
      </c>
      <c r="E5383" s="50" t="s">
        <v>15383</v>
      </c>
      <c r="F5383" s="50" t="s">
        <v>15384</v>
      </c>
      <c r="G5383" s="50" t="s">
        <v>15383</v>
      </c>
      <c r="H5383" s="50" t="s">
        <v>15385</v>
      </c>
      <c r="I5383" s="50">
        <f>(DAX__2019_2020__33[[#This Row],[Adj Close]]-DAX__2019_2020__33[[#This Row],[Adj Open]])/DAX__2019_2020__33[[#This Row],[Adj Open]]</f>
        <v>6.5025143055314691E-2</v>
      </c>
      <c r="J5383" s="50">
        <f>DAX__2019_2020__33[[#This Row],[Adj Close]]-DAX__2019_2020__33[[#This Row],[Adj Open]]</f>
        <v>0.36709862422663608</v>
      </c>
      <c r="K5383" s="50">
        <v>35425919</v>
      </c>
    </row>
    <row r="5384" spans="1:11" x14ac:dyDescent="0.3">
      <c r="A5384" s="51" t="str">
        <f t="shared" si="89"/>
        <v>DBK.DE</v>
      </c>
      <c r="B5384" s="52" t="s">
        <v>415</v>
      </c>
      <c r="C5384" s="50" t="s">
        <v>14736</v>
      </c>
      <c r="D5384" s="50">
        <f>DAX__2019_2020__33[[#This Row],[Open]]*(DAX__2019_2020__33[[#This Row],[Adj Close]]/DAX__2019_2020__33[[#This Row],[Close]])</f>
        <v>6.0791527444844311</v>
      </c>
      <c r="E5384" s="50" t="s">
        <v>14775</v>
      </c>
      <c r="F5384" s="50" t="s">
        <v>15386</v>
      </c>
      <c r="G5384" s="50" t="s">
        <v>15387</v>
      </c>
      <c r="H5384" s="50" t="s">
        <v>15388</v>
      </c>
      <c r="I5384" s="50">
        <f>(DAX__2019_2020__33[[#This Row],[Adj Close]]-DAX__2019_2020__33[[#This Row],[Adj Open]])/DAX__2019_2020__33[[#This Row],[Adj Open]]</f>
        <v>2.9146537842189981E-2</v>
      </c>
      <c r="J5384" s="50">
        <f>DAX__2019_2020__33[[#This Row],[Adj Close]]-DAX__2019_2020__33[[#This Row],[Adj Open]]</f>
        <v>0.17718625551556855</v>
      </c>
      <c r="K5384" s="50">
        <v>26533875</v>
      </c>
    </row>
    <row r="5385" spans="1:11" x14ac:dyDescent="0.3">
      <c r="A5385" s="51" t="str">
        <f t="shared" si="89"/>
        <v>DBK.DE</v>
      </c>
      <c r="B5385" s="52" t="s">
        <v>416</v>
      </c>
      <c r="C5385" s="50" t="s">
        <v>14586</v>
      </c>
      <c r="D5385" s="50">
        <f>DAX__2019_2020__33[[#This Row],[Open]]*(DAX__2019_2020__33[[#This Row],[Adj Close]]/DAX__2019_2020__33[[#This Row],[Close]])</f>
        <v>6.167257106918238</v>
      </c>
      <c r="E5385" s="50" t="s">
        <v>14810</v>
      </c>
      <c r="F5385" s="50" t="s">
        <v>14586</v>
      </c>
      <c r="G5385" s="50" t="s">
        <v>14810</v>
      </c>
      <c r="H5385" s="50" t="s">
        <v>15389</v>
      </c>
      <c r="I5385" s="50">
        <f>(DAX__2019_2020__33[[#This Row],[Adj Close]]-DAX__2019_2020__33[[#This Row],[Adj Open]])/DAX__2019_2020__33[[#This Row],[Adj Open]]</f>
        <v>0.13571428571428584</v>
      </c>
      <c r="J5385" s="50">
        <f>DAX__2019_2020__33[[#This Row],[Adj Close]]-DAX__2019_2020__33[[#This Row],[Adj Open]]</f>
        <v>0.83698489308176161</v>
      </c>
      <c r="K5385" s="50">
        <v>34826453</v>
      </c>
    </row>
    <row r="5386" spans="1:11" x14ac:dyDescent="0.3">
      <c r="A5386" s="51" t="str">
        <f t="shared" si="89"/>
        <v>DBK.DE</v>
      </c>
      <c r="B5386" s="52" t="s">
        <v>417</v>
      </c>
      <c r="C5386" s="50" t="s">
        <v>14692</v>
      </c>
      <c r="D5386" s="50">
        <f>DAX__2019_2020__33[[#This Row],[Open]]*(DAX__2019_2020__33[[#This Row],[Adj Close]]/DAX__2019_2020__33[[#This Row],[Close]])</f>
        <v>6.9406110430805548</v>
      </c>
      <c r="E5386" s="50" t="s">
        <v>14205</v>
      </c>
      <c r="F5386" s="50" t="s">
        <v>15002</v>
      </c>
      <c r="G5386" s="50" t="s">
        <v>15390</v>
      </c>
      <c r="H5386" s="50" t="s">
        <v>15391</v>
      </c>
      <c r="I5386" s="50">
        <f>(DAX__2019_2020__33[[#This Row],[Adj Close]]-DAX__2019_2020__33[[#This Row],[Adj Open]])/DAX__2019_2020__33[[#This Row],[Adj Open]]</f>
        <v>-4.4005641748942191E-2</v>
      </c>
      <c r="J5386" s="50">
        <f>DAX__2019_2020__33[[#This Row],[Adj Close]]-DAX__2019_2020__33[[#This Row],[Adj Open]]</f>
        <v>-0.30542604308055488</v>
      </c>
      <c r="K5386" s="50">
        <v>31659092</v>
      </c>
    </row>
    <row r="5387" spans="1:11" x14ac:dyDescent="0.3">
      <c r="A5387" s="51" t="str">
        <f t="shared" si="89"/>
        <v>DBK.DE</v>
      </c>
      <c r="B5387" s="52" t="s">
        <v>418</v>
      </c>
      <c r="C5387" s="50" t="s">
        <v>14646</v>
      </c>
      <c r="D5387" s="50">
        <f>DAX__2019_2020__33[[#This Row],[Open]]*(DAX__2019_2020__33[[#This Row],[Adj Close]]/DAX__2019_2020__33[[#This Row],[Close]])</f>
        <v>6.3640217245564887</v>
      </c>
      <c r="E5387" s="50" t="s">
        <v>14486</v>
      </c>
      <c r="F5387" s="50" t="s">
        <v>15392</v>
      </c>
      <c r="G5387" s="50" t="s">
        <v>14988</v>
      </c>
      <c r="H5387" s="50" t="s">
        <v>15393</v>
      </c>
      <c r="I5387" s="50">
        <f>(DAX__2019_2020__33[[#This Row],[Adj Close]]-DAX__2019_2020__33[[#This Row],[Adj Open]])/DAX__2019_2020__33[[#This Row],[Adj Open]]</f>
        <v>-1.1536686663590166E-2</v>
      </c>
      <c r="J5387" s="50">
        <f>DAX__2019_2020__33[[#This Row],[Adj Close]]-DAX__2019_2020__33[[#This Row],[Adj Open]]</f>
        <v>-7.341972455648893E-2</v>
      </c>
      <c r="K5387" s="50">
        <v>23215524</v>
      </c>
    </row>
    <row r="5388" spans="1:11" x14ac:dyDescent="0.3">
      <c r="A5388" s="51" t="str">
        <f t="shared" si="89"/>
        <v>DBK.DE</v>
      </c>
      <c r="B5388" s="52" t="s">
        <v>419</v>
      </c>
      <c r="C5388" s="50" t="s">
        <v>15394</v>
      </c>
      <c r="D5388" s="50">
        <f>DAX__2019_2020__33[[#This Row],[Open]]*(DAX__2019_2020__33[[#This Row],[Adj Close]]/DAX__2019_2020__33[[#This Row],[Close]])</f>
        <v>6.4726824230945477</v>
      </c>
      <c r="E5388" s="50" t="s">
        <v>15395</v>
      </c>
      <c r="F5388" s="50" t="s">
        <v>15396</v>
      </c>
      <c r="G5388" s="50" t="s">
        <v>15035</v>
      </c>
      <c r="H5388" s="50" t="s">
        <v>15397</v>
      </c>
      <c r="I5388" s="50">
        <f>(DAX__2019_2020__33[[#This Row],[Adj Close]]-DAX__2019_2020__33[[#This Row],[Adj Open]])/DAX__2019_2020__33[[#This Row],[Adj Open]]</f>
        <v>-9.8306110102844187E-3</v>
      </c>
      <c r="J5388" s="50">
        <f>DAX__2019_2020__33[[#This Row],[Adj Close]]-DAX__2019_2020__33[[#This Row],[Adj Open]]</f>
        <v>-6.3630423094547695E-2</v>
      </c>
      <c r="K5388" s="50">
        <v>15943483</v>
      </c>
    </row>
    <row r="5389" spans="1:11" x14ac:dyDescent="0.3">
      <c r="A5389" s="51" t="str">
        <f t="shared" si="89"/>
        <v>DBK.DE</v>
      </c>
      <c r="B5389" s="52" t="s">
        <v>420</v>
      </c>
      <c r="C5389" s="50" t="s">
        <v>14722</v>
      </c>
      <c r="D5389" s="50">
        <f>DAX__2019_2020__33[[#This Row],[Open]]*(DAX__2019_2020__33[[#This Row],[Adj Close]]/DAX__2019_2020__33[[#This Row],[Close]])</f>
        <v>6.4472306946372244</v>
      </c>
      <c r="E5389" s="50" t="s">
        <v>15011</v>
      </c>
      <c r="F5389" s="50" t="s">
        <v>14586</v>
      </c>
      <c r="G5389" s="50" t="s">
        <v>15398</v>
      </c>
      <c r="H5389" s="50" t="s">
        <v>15399</v>
      </c>
      <c r="I5389" s="50">
        <f>(DAX__2019_2020__33[[#This Row],[Adj Close]]-DAX__2019_2020__33[[#This Row],[Adj Open]])/DAX__2019_2020__33[[#This Row],[Adj Open]]</f>
        <v>-3.7351958700273427E-2</v>
      </c>
      <c r="J5389" s="50">
        <f>DAX__2019_2020__33[[#This Row],[Adj Close]]-DAX__2019_2020__33[[#This Row],[Adj Open]]</f>
        <v>-0.24081669463722477</v>
      </c>
      <c r="K5389" s="50">
        <v>12772606</v>
      </c>
    </row>
    <row r="5390" spans="1:11" x14ac:dyDescent="0.3">
      <c r="A5390" s="51" t="str">
        <f t="shared" si="89"/>
        <v>DBK.DE</v>
      </c>
      <c r="B5390" s="52" t="s">
        <v>421</v>
      </c>
      <c r="C5390" s="50" t="s">
        <v>15400</v>
      </c>
      <c r="D5390" s="50">
        <f>DAX__2019_2020__33[[#This Row],[Open]]*(DAX__2019_2020__33[[#This Row],[Adj Close]]/DAX__2019_2020__33[[#This Row],[Close]])</f>
        <v>6.2396967569794048</v>
      </c>
      <c r="E5390" s="50" t="s">
        <v>14866</v>
      </c>
      <c r="F5390" s="50" t="s">
        <v>15401</v>
      </c>
      <c r="G5390" s="50" t="s">
        <v>15402</v>
      </c>
      <c r="H5390" s="50" t="s">
        <v>15403</v>
      </c>
      <c r="I5390" s="50">
        <f>(DAX__2019_2020__33[[#This Row],[Adj Close]]-DAX__2019_2020__33[[#This Row],[Adj Open]])/DAX__2019_2020__33[[#This Row],[Adj Open]]</f>
        <v>2.8396611233134694E-2</v>
      </c>
      <c r="J5390" s="50">
        <f>DAX__2019_2020__33[[#This Row],[Adj Close]]-DAX__2019_2020__33[[#This Row],[Adj Open]]</f>
        <v>0.17718624302059549</v>
      </c>
      <c r="K5390" s="50">
        <v>13123244</v>
      </c>
    </row>
    <row r="5391" spans="1:11" x14ac:dyDescent="0.3">
      <c r="A5391" s="51" t="str">
        <f t="shared" si="89"/>
        <v>DBK.DE</v>
      </c>
      <c r="B5391" s="52" t="s">
        <v>422</v>
      </c>
      <c r="C5391" s="50" t="s">
        <v>15404</v>
      </c>
      <c r="D5391" s="50">
        <f>DAX__2019_2020__33[[#This Row],[Open]]*(DAX__2019_2020__33[[#This Row],[Adj Close]]/DAX__2019_2020__33[[#This Row],[Close]])</f>
        <v>6.4854088075569836</v>
      </c>
      <c r="E5391" s="50" t="s">
        <v>15405</v>
      </c>
      <c r="F5391" s="50" t="s">
        <v>15406</v>
      </c>
      <c r="G5391" s="50" t="s">
        <v>15407</v>
      </c>
      <c r="H5391" s="50" t="s">
        <v>15408</v>
      </c>
      <c r="I5391" s="50">
        <f>(DAX__2019_2020__33[[#This Row],[Adj Close]]-DAX__2019_2020__33[[#This Row],[Adj Open]])/DAX__2019_2020__33[[#This Row],[Adj Open]]</f>
        <v>-1.3283018867924509E-2</v>
      </c>
      <c r="J5391" s="50">
        <f>DAX__2019_2020__33[[#This Row],[Adj Close]]-DAX__2019_2020__33[[#This Row],[Adj Open]]</f>
        <v>-8.61458075569832E-2</v>
      </c>
      <c r="K5391" s="50">
        <v>9644962</v>
      </c>
    </row>
    <row r="5392" spans="1:11" x14ac:dyDescent="0.3">
      <c r="A5392" s="51" t="str">
        <f t="shared" si="89"/>
        <v>DBK.DE</v>
      </c>
      <c r="B5392" s="52" t="s">
        <v>423</v>
      </c>
      <c r="C5392" s="50" t="s">
        <v>14947</v>
      </c>
      <c r="D5392" s="50">
        <f>DAX__2019_2020__33[[#This Row],[Open]]*(DAX__2019_2020__33[[#This Row],[Adj Close]]/DAX__2019_2020__33[[#This Row],[Close]])</f>
        <v>6.4560408114689709</v>
      </c>
      <c r="E5392" s="50" t="s">
        <v>15409</v>
      </c>
      <c r="F5392" s="50" t="s">
        <v>15410</v>
      </c>
      <c r="G5392" s="50" t="s">
        <v>15411</v>
      </c>
      <c r="H5392" s="50" t="s">
        <v>15412</v>
      </c>
      <c r="I5392" s="50">
        <f>(DAX__2019_2020__33[[#This Row],[Adj Close]]-DAX__2019_2020__33[[#This Row],[Adj Open]])/DAX__2019_2020__33[[#This Row],[Adj Open]]</f>
        <v>-3.4874905231235771E-2</v>
      </c>
      <c r="J5392" s="50">
        <f>DAX__2019_2020__33[[#This Row],[Adj Close]]-DAX__2019_2020__33[[#This Row],[Adj Open]]</f>
        <v>-0.22515381146897084</v>
      </c>
      <c r="K5392" s="50">
        <v>14145101</v>
      </c>
    </row>
    <row r="5393" spans="1:11" x14ac:dyDescent="0.3">
      <c r="A5393" s="51" t="str">
        <f t="shared" si="89"/>
        <v>DBK.DE</v>
      </c>
      <c r="B5393" s="52" t="s">
        <v>424</v>
      </c>
      <c r="C5393" s="50" t="s">
        <v>15413</v>
      </c>
      <c r="D5393" s="50">
        <f>DAX__2019_2020__33[[#This Row],[Open]]*(DAX__2019_2020__33[[#This Row],[Adj Close]]/DAX__2019_2020__33[[#This Row],[Close]])</f>
        <v>6.2367605035351978</v>
      </c>
      <c r="E5393" s="50" t="s">
        <v>15414</v>
      </c>
      <c r="F5393" s="50" t="s">
        <v>15415</v>
      </c>
      <c r="G5393" s="50" t="s">
        <v>15416</v>
      </c>
      <c r="H5393" s="50" t="s">
        <v>15417</v>
      </c>
      <c r="I5393" s="50">
        <f>(DAX__2019_2020__33[[#This Row],[Adj Close]]-DAX__2019_2020__33[[#This Row],[Adj Open]])/DAX__2019_2020__33[[#This Row],[Adj Open]]</f>
        <v>2.1189766127766445E-2</v>
      </c>
      <c r="J5393" s="50">
        <f>DAX__2019_2020__33[[#This Row],[Adj Close]]-DAX__2019_2020__33[[#This Row],[Adj Open]]</f>
        <v>0.13215549646480174</v>
      </c>
      <c r="K5393" s="50">
        <v>12191728</v>
      </c>
    </row>
    <row r="5394" spans="1:11" x14ac:dyDescent="0.3">
      <c r="A5394" s="51" t="str">
        <f t="shared" si="89"/>
        <v>DBK.DE</v>
      </c>
      <c r="B5394" s="52" t="s">
        <v>425</v>
      </c>
      <c r="C5394" s="50" t="s">
        <v>14578</v>
      </c>
      <c r="D5394" s="50">
        <f>DAX__2019_2020__33[[#This Row],[Open]]*(DAX__2019_2020__33[[#This Row],[Adj Close]]/DAX__2019_2020__33[[#This Row],[Close]])</f>
        <v>6.1966243131462333</v>
      </c>
      <c r="E5394" s="50" t="s">
        <v>15418</v>
      </c>
      <c r="F5394" s="50" t="s">
        <v>15419</v>
      </c>
      <c r="G5394" s="50" t="s">
        <v>15419</v>
      </c>
      <c r="H5394" s="50" t="s">
        <v>15420</v>
      </c>
      <c r="I5394" s="50">
        <f>(DAX__2019_2020__33[[#This Row],[Adj Close]]-DAX__2019_2020__33[[#This Row],[Adj Open]])/DAX__2019_2020__33[[#This Row],[Adj Open]]</f>
        <v>-3.7440758293838888E-2</v>
      </c>
      <c r="J5394" s="50">
        <f>DAX__2019_2020__33[[#This Row],[Adj Close]]-DAX__2019_2020__33[[#This Row],[Adj Open]]</f>
        <v>-0.23200631314623354</v>
      </c>
      <c r="K5394" s="50">
        <v>18034499</v>
      </c>
    </row>
    <row r="5395" spans="1:11" x14ac:dyDescent="0.3">
      <c r="A5395" s="51" t="str">
        <f t="shared" si="89"/>
        <v>DBK.DE</v>
      </c>
      <c r="B5395" s="52" t="s">
        <v>426</v>
      </c>
      <c r="C5395" s="50" t="s">
        <v>14528</v>
      </c>
      <c r="D5395" s="50">
        <f>DAX__2019_2020__33[[#This Row],[Open]]*(DAX__2019_2020__33[[#This Row],[Adj Close]]/DAX__2019_2020__33[[#This Row],[Close]])</f>
        <v>5.8735775206611578</v>
      </c>
      <c r="E5395" s="50" t="s">
        <v>14524</v>
      </c>
      <c r="F5395" s="50" t="s">
        <v>15421</v>
      </c>
      <c r="G5395" s="50" t="s">
        <v>15422</v>
      </c>
      <c r="H5395" s="50" t="s">
        <v>15423</v>
      </c>
      <c r="I5395" s="50">
        <f>(DAX__2019_2020__33[[#This Row],[Adj Close]]-DAX__2019_2020__33[[#This Row],[Adj Open]])/DAX__2019_2020__33[[#This Row],[Adj Open]]</f>
        <v>8.3333333333332222E-3</v>
      </c>
      <c r="J5395" s="50">
        <f>DAX__2019_2020__33[[#This Row],[Adj Close]]-DAX__2019_2020__33[[#This Row],[Adj Open]]</f>
        <v>4.894647933884233E-2</v>
      </c>
      <c r="K5395" s="50">
        <v>21046870</v>
      </c>
    </row>
    <row r="5396" spans="1:11" x14ac:dyDescent="0.3">
      <c r="A5396" s="51" t="str">
        <f t="shared" si="89"/>
        <v>DBK.DE</v>
      </c>
      <c r="B5396" s="52" t="s">
        <v>427</v>
      </c>
      <c r="C5396" s="50" t="s">
        <v>15424</v>
      </c>
      <c r="D5396" s="50">
        <f>DAX__2019_2020__33[[#This Row],[Open]]*(DAX__2019_2020__33[[#This Row],[Adj Close]]/DAX__2019_2020__33[[#This Row],[Close]])</f>
        <v>6.0360801693317629</v>
      </c>
      <c r="E5396" s="50" t="s">
        <v>15425</v>
      </c>
      <c r="F5396" s="50" t="s">
        <v>15426</v>
      </c>
      <c r="G5396" s="50" t="s">
        <v>15427</v>
      </c>
      <c r="H5396" s="50" t="s">
        <v>15428</v>
      </c>
      <c r="I5396" s="50">
        <f>(DAX__2019_2020__33[[#This Row],[Adj Close]]-DAX__2019_2020__33[[#This Row],[Adj Open]])/DAX__2019_2020__33[[#This Row],[Adj Open]]</f>
        <v>-3.6490431397989125E-2</v>
      </c>
      <c r="J5396" s="50">
        <f>DAX__2019_2020__33[[#This Row],[Adj Close]]-DAX__2019_2020__33[[#This Row],[Adj Open]]</f>
        <v>-0.22025916933176326</v>
      </c>
      <c r="K5396" s="50">
        <v>18430164</v>
      </c>
    </row>
    <row r="5397" spans="1:11" x14ac:dyDescent="0.3">
      <c r="A5397" s="51" t="str">
        <f t="shared" si="89"/>
        <v>DBK.DE</v>
      </c>
      <c r="B5397" s="52" t="s">
        <v>428</v>
      </c>
      <c r="C5397" s="50" t="s">
        <v>15422</v>
      </c>
      <c r="D5397" s="50">
        <f>DAX__2019_2020__33[[#This Row],[Open]]*(DAX__2019_2020__33[[#This Row],[Adj Close]]/DAX__2019_2020__33[[#This Row],[Close]])</f>
        <v>5.9225245805369129</v>
      </c>
      <c r="E5397" s="50" t="s">
        <v>15429</v>
      </c>
      <c r="F5397" s="50" t="s">
        <v>15422</v>
      </c>
      <c r="G5397" s="50" t="s">
        <v>15429</v>
      </c>
      <c r="H5397" s="50" t="s">
        <v>15430</v>
      </c>
      <c r="I5397" s="50">
        <f>(DAX__2019_2020__33[[#This Row],[Adj Close]]-DAX__2019_2020__33[[#This Row],[Adj Open]])/DAX__2019_2020__33[[#This Row],[Adj Open]]</f>
        <v>8.363636363636355E-2</v>
      </c>
      <c r="J5397" s="50">
        <f>DAX__2019_2020__33[[#This Row],[Adj Close]]-DAX__2019_2020__33[[#This Row],[Adj Open]]</f>
        <v>0.49533841946308677</v>
      </c>
      <c r="K5397" s="50">
        <v>18801766</v>
      </c>
    </row>
    <row r="5398" spans="1:11" x14ac:dyDescent="0.3">
      <c r="A5398" s="51" t="str">
        <f t="shared" si="89"/>
        <v>DBK.DE</v>
      </c>
      <c r="B5398" s="52" t="s">
        <v>429</v>
      </c>
      <c r="C5398" s="50" t="s">
        <v>15431</v>
      </c>
      <c r="D5398" s="50">
        <f>DAX__2019_2020__33[[#This Row],[Open]]*(DAX__2019_2020__33[[#This Row],[Adj Close]]/DAX__2019_2020__33[[#This Row],[Close]])</f>
        <v>6.5725339298405467</v>
      </c>
      <c r="E5398" s="50" t="s">
        <v>14480</v>
      </c>
      <c r="F5398" s="50" t="s">
        <v>15432</v>
      </c>
      <c r="G5398" s="50" t="s">
        <v>15008</v>
      </c>
      <c r="H5398" s="50" t="s">
        <v>15433</v>
      </c>
      <c r="I5398" s="50">
        <f>(DAX__2019_2020__33[[#This Row],[Adj Close]]-DAX__2019_2020__33[[#This Row],[Adj Open]])/DAX__2019_2020__33[[#This Row],[Adj Open]]</f>
        <v>-1.9213583556747054E-2</v>
      </c>
      <c r="J5398" s="50">
        <f>DAX__2019_2020__33[[#This Row],[Adj Close]]-DAX__2019_2020__33[[#This Row],[Adj Open]]</f>
        <v>-0.12628192984054643</v>
      </c>
      <c r="K5398" s="50">
        <v>22129209</v>
      </c>
    </row>
    <row r="5399" spans="1:11" x14ac:dyDescent="0.3">
      <c r="A5399" s="51" t="str">
        <f t="shared" si="89"/>
        <v>DBK.DE</v>
      </c>
      <c r="B5399" s="52" t="s">
        <v>430</v>
      </c>
      <c r="C5399" s="50" t="s">
        <v>15434</v>
      </c>
      <c r="D5399" s="50">
        <f>DAX__2019_2020__33[[#This Row],[Open]]*(DAX__2019_2020__33[[#This Row],[Adj Close]]/DAX__2019_2020__33[[#This Row],[Close]])</f>
        <v>6.3836004178581849</v>
      </c>
      <c r="E5399" s="50" t="s">
        <v>15435</v>
      </c>
      <c r="F5399" s="50" t="s">
        <v>15436</v>
      </c>
      <c r="G5399" s="50" t="s">
        <v>15435</v>
      </c>
      <c r="H5399" s="50" t="s">
        <v>15437</v>
      </c>
      <c r="I5399" s="50">
        <f>(DAX__2019_2020__33[[#This Row],[Adj Close]]-DAX__2019_2020__33[[#This Row],[Adj Open]])/DAX__2019_2020__33[[#This Row],[Adj Open]]</f>
        <v>5.1065787455911761E-2</v>
      </c>
      <c r="J5399" s="50">
        <f>DAX__2019_2020__33[[#This Row],[Adj Close]]-DAX__2019_2020__33[[#This Row],[Adj Open]]</f>
        <v>0.32598358214181555</v>
      </c>
      <c r="K5399" s="50">
        <v>14729676</v>
      </c>
    </row>
    <row r="5400" spans="1:11" x14ac:dyDescent="0.3">
      <c r="A5400" s="51" t="str">
        <f t="shared" si="89"/>
        <v>DBK.DE</v>
      </c>
      <c r="B5400" s="52" t="s">
        <v>431</v>
      </c>
      <c r="C5400" s="50" t="s">
        <v>14479</v>
      </c>
      <c r="D5400" s="50">
        <f>DAX__2019_2020__33[[#This Row],[Open]]*(DAX__2019_2020__33[[#This Row],[Adj Close]]/DAX__2019_2020__33[[#This Row],[Close]])</f>
        <v>6.5979862427401343</v>
      </c>
      <c r="E5400" s="50" t="s">
        <v>14461</v>
      </c>
      <c r="F5400" s="50" t="s">
        <v>14801</v>
      </c>
      <c r="G5400" s="50" t="s">
        <v>15438</v>
      </c>
      <c r="H5400" s="50" t="s">
        <v>15439</v>
      </c>
      <c r="I5400" s="50">
        <f>(DAX__2019_2020__33[[#This Row],[Adj Close]]-DAX__2019_2020__33[[#This Row],[Adj Open]])/DAX__2019_2020__33[[#This Row],[Adj Open]]</f>
        <v>-3.7091988130564029E-3</v>
      </c>
      <c r="J5400" s="50">
        <f>DAX__2019_2020__33[[#This Row],[Adj Close]]-DAX__2019_2020__33[[#This Row],[Adj Open]]</f>
        <v>-2.4473242740134182E-2</v>
      </c>
      <c r="K5400" s="50">
        <v>9822511</v>
      </c>
    </row>
    <row r="5401" spans="1:11" x14ac:dyDescent="0.3">
      <c r="A5401" s="51" t="str">
        <f t="shared" si="89"/>
        <v>DBK.DE</v>
      </c>
      <c r="B5401" s="52" t="s">
        <v>432</v>
      </c>
      <c r="C5401" s="50" t="s">
        <v>15440</v>
      </c>
      <c r="D5401" s="50">
        <f>DAX__2019_2020__33[[#This Row],[Open]]*(DAX__2019_2020__33[[#This Row],[Adj Close]]/DAX__2019_2020__33[[#This Row],[Close]])</f>
        <v>6.42275715109849</v>
      </c>
      <c r="E5401" s="50" t="s">
        <v>14950</v>
      </c>
      <c r="F5401" s="50" t="s">
        <v>15441</v>
      </c>
      <c r="G5401" s="50" t="s">
        <v>15442</v>
      </c>
      <c r="H5401" s="50" t="s">
        <v>15443</v>
      </c>
      <c r="I5401" s="50">
        <f>(DAX__2019_2020__33[[#This Row],[Adj Close]]-DAX__2019_2020__33[[#This Row],[Adj Open]])/DAX__2019_2020__33[[#This Row],[Adj Open]]</f>
        <v>1.9814052735863466E-2</v>
      </c>
      <c r="J5401" s="50">
        <f>DAX__2019_2020__33[[#This Row],[Adj Close]]-DAX__2019_2020__33[[#This Row],[Adj Open]]</f>
        <v>0.12726084890150968</v>
      </c>
      <c r="K5401" s="50">
        <v>15437045</v>
      </c>
    </row>
    <row r="5402" spans="1:11" x14ac:dyDescent="0.3">
      <c r="A5402" s="51" t="str">
        <f t="shared" si="89"/>
        <v>DBK.DE</v>
      </c>
      <c r="B5402" s="52" t="s">
        <v>433</v>
      </c>
      <c r="C5402" s="50" t="s">
        <v>15444</v>
      </c>
      <c r="D5402" s="50">
        <f>DAX__2019_2020__33[[#This Row],[Open]]*(DAX__2019_2020__33[[#This Row],[Adj Close]]/DAX__2019_2020__33[[#This Row],[Close]])</f>
        <v>6.6968581471014499</v>
      </c>
      <c r="E5402" s="50" t="s">
        <v>14673</v>
      </c>
      <c r="F5402" s="50" t="s">
        <v>14482</v>
      </c>
      <c r="G5402" s="50" t="s">
        <v>14673</v>
      </c>
      <c r="H5402" s="50" t="s">
        <v>15445</v>
      </c>
      <c r="I5402" s="50">
        <f>(DAX__2019_2020__33[[#This Row],[Adj Close]]-DAX__2019_2020__33[[#This Row],[Adj Open]])/DAX__2019_2020__33[[#This Row],[Adj Open]]</f>
        <v>8.6244701067094923E-3</v>
      </c>
      <c r="J5402" s="50">
        <f>DAX__2019_2020__33[[#This Row],[Adj Close]]-DAX__2019_2020__33[[#This Row],[Adj Open]]</f>
        <v>5.775685289855037E-2</v>
      </c>
      <c r="K5402" s="50">
        <v>9517692</v>
      </c>
    </row>
    <row r="5403" spans="1:11" x14ac:dyDescent="0.3">
      <c r="A5403" s="51" t="str">
        <f t="shared" si="89"/>
        <v>DBK.DE</v>
      </c>
      <c r="B5403" s="52" t="s">
        <v>434</v>
      </c>
      <c r="C5403" s="50" t="s">
        <v>14678</v>
      </c>
      <c r="D5403" s="50">
        <f>DAX__2019_2020__33[[#This Row],[Open]]*(DAX__2019_2020__33[[#This Row],[Adj Close]]/DAX__2019_2020__33[[#This Row],[Close]])</f>
        <v>6.8525074626865674</v>
      </c>
      <c r="E5403" s="50" t="s">
        <v>15446</v>
      </c>
      <c r="F5403" s="50" t="s">
        <v>15447</v>
      </c>
      <c r="G5403" s="50" t="s">
        <v>15446</v>
      </c>
      <c r="H5403" s="50" t="s">
        <v>15448</v>
      </c>
      <c r="I5403" s="50">
        <f>(DAX__2019_2020__33[[#This Row],[Adj Close]]-DAX__2019_2020__33[[#This Row],[Adj Open]])/DAX__2019_2020__33[[#This Row],[Adj Open]]</f>
        <v>7.2000000000000022E-2</v>
      </c>
      <c r="J5403" s="50">
        <f>DAX__2019_2020__33[[#This Row],[Adj Close]]-DAX__2019_2020__33[[#This Row],[Adj Open]]</f>
        <v>0.49338053731343301</v>
      </c>
      <c r="K5403" s="50">
        <v>26923434</v>
      </c>
    </row>
    <row r="5404" spans="1:11" x14ac:dyDescent="0.3">
      <c r="A5404" s="51" t="str">
        <f t="shared" si="89"/>
        <v>DBK.DE</v>
      </c>
      <c r="B5404" s="52" t="s">
        <v>435</v>
      </c>
      <c r="C5404" s="50" t="s">
        <v>14235</v>
      </c>
      <c r="D5404" s="50">
        <f>DAX__2019_2020__33[[#This Row],[Open]]*(DAX__2019_2020__33[[#This Row],[Adj Close]]/DAX__2019_2020__33[[#This Row],[Close]])</f>
        <v>7.4398651598818546</v>
      </c>
      <c r="E5404" s="50" t="s">
        <v>14307</v>
      </c>
      <c r="F5404" s="50" t="s">
        <v>14241</v>
      </c>
      <c r="G5404" s="50" t="s">
        <v>15449</v>
      </c>
      <c r="H5404" s="50" t="s">
        <v>15450</v>
      </c>
      <c r="I5404" s="50">
        <f>(DAX__2019_2020__33[[#This Row],[Adj Close]]-DAX__2019_2020__33[[#This Row],[Adj Open]])/DAX__2019_2020__33[[#This Row],[Adj Open]]</f>
        <v>2.4605263157894759E-2</v>
      </c>
      <c r="J5404" s="50">
        <f>DAX__2019_2020__33[[#This Row],[Adj Close]]-DAX__2019_2020__33[[#This Row],[Adj Open]]</f>
        <v>0.1830598401181458</v>
      </c>
      <c r="K5404" s="50">
        <v>28345497</v>
      </c>
    </row>
    <row r="5405" spans="1:11" x14ac:dyDescent="0.3">
      <c r="A5405" s="51" t="str">
        <f t="shared" si="89"/>
        <v>DBK.DE</v>
      </c>
      <c r="B5405" s="52" t="s">
        <v>436</v>
      </c>
      <c r="C5405" s="50" t="s">
        <v>15451</v>
      </c>
      <c r="D5405" s="50">
        <f>DAX__2019_2020__33[[#This Row],[Open]]*(DAX__2019_2020__33[[#This Row],[Adj Close]]/DAX__2019_2020__33[[#This Row],[Close]])</f>
        <v>7.7364808629629627</v>
      </c>
      <c r="E5405" s="50" t="s">
        <v>15452</v>
      </c>
      <c r="F5405" s="50" t="s">
        <v>15120</v>
      </c>
      <c r="G5405" s="50" t="s">
        <v>14142</v>
      </c>
      <c r="H5405" s="50" t="s">
        <v>15453</v>
      </c>
      <c r="I5405" s="50">
        <f>(DAX__2019_2020__33[[#This Row],[Adj Close]]-DAX__2019_2020__33[[#This Row],[Adj Open]])/DAX__2019_2020__33[[#This Row],[Adj Open]]</f>
        <v>-9.2369986081234558E-3</v>
      </c>
      <c r="J5405" s="50">
        <f>DAX__2019_2020__33[[#This Row],[Adj Close]]-DAX__2019_2020__33[[#This Row],[Adj Open]]</f>
        <v>-7.1461862962962641E-2</v>
      </c>
      <c r="K5405" s="50">
        <v>19102742</v>
      </c>
    </row>
    <row r="5406" spans="1:11" x14ac:dyDescent="0.3">
      <c r="A5406" s="51" t="str">
        <f t="shared" si="89"/>
        <v>DBK.DE</v>
      </c>
      <c r="B5406" s="52" t="s">
        <v>437</v>
      </c>
      <c r="C5406" s="50" t="s">
        <v>15089</v>
      </c>
      <c r="D5406" s="50">
        <f>DAX__2019_2020__33[[#This Row],[Open]]*(DAX__2019_2020__33[[#This Row],[Adj Close]]/DAX__2019_2020__33[[#This Row],[Close]])</f>
        <v>7.4202865515867753</v>
      </c>
      <c r="E5406" s="50" t="s">
        <v>15117</v>
      </c>
      <c r="F5406" s="50" t="s">
        <v>14370</v>
      </c>
      <c r="G5406" s="50" t="s">
        <v>14409</v>
      </c>
      <c r="H5406" s="50" t="s">
        <v>15454</v>
      </c>
      <c r="I5406" s="50">
        <f>(DAX__2019_2020__33[[#This Row],[Adj Close]]-DAX__2019_2020__33[[#This Row],[Adj Open]])/DAX__2019_2020__33[[#This Row],[Adj Open]]</f>
        <v>-6.4643799472296282E-3</v>
      </c>
      <c r="J5406" s="50">
        <f>DAX__2019_2020__33[[#This Row],[Adj Close]]-DAX__2019_2020__33[[#This Row],[Adj Open]]</f>
        <v>-4.7967551586775237E-2</v>
      </c>
      <c r="K5406" s="50">
        <v>21743606</v>
      </c>
    </row>
    <row r="5407" spans="1:11" x14ac:dyDescent="0.3">
      <c r="A5407" s="51" t="str">
        <f t="shared" si="89"/>
        <v>DBK.DE</v>
      </c>
      <c r="B5407" s="52" t="s">
        <v>438</v>
      </c>
      <c r="C5407" s="50" t="s">
        <v>15455</v>
      </c>
      <c r="D5407" s="50">
        <f>DAX__2019_2020__33[[#This Row],[Open]]*(DAX__2019_2020__33[[#This Row],[Adj Close]]/DAX__2019_2020__33[[#This Row],[Close]])</f>
        <v>7.5387372357160833</v>
      </c>
      <c r="E5407" s="50" t="s">
        <v>15456</v>
      </c>
      <c r="F5407" s="50" t="s">
        <v>15455</v>
      </c>
      <c r="G5407" s="50" t="s">
        <v>15457</v>
      </c>
      <c r="H5407" s="50" t="s">
        <v>15458</v>
      </c>
      <c r="I5407" s="50">
        <f>(DAX__2019_2020__33[[#This Row],[Adj Close]]-DAX__2019_2020__33[[#This Row],[Adj Open]])/DAX__2019_2020__33[[#This Row],[Adj Open]]</f>
        <v>3.1814050123360638E-2</v>
      </c>
      <c r="J5407" s="50">
        <f>DAX__2019_2020__33[[#This Row],[Adj Close]]-DAX__2019_2020__33[[#This Row],[Adj Open]]</f>
        <v>0.23983776428391668</v>
      </c>
      <c r="K5407" s="50">
        <v>25462068</v>
      </c>
    </row>
    <row r="5408" spans="1:11" x14ac:dyDescent="0.3">
      <c r="A5408" s="51" t="str">
        <f t="shared" si="89"/>
        <v>DBK.DE</v>
      </c>
      <c r="B5408" s="52" t="s">
        <v>439</v>
      </c>
      <c r="C5408" s="50" t="s">
        <v>14292</v>
      </c>
      <c r="D5408" s="50">
        <f>DAX__2019_2020__33[[#This Row],[Open]]*(DAX__2019_2020__33[[#This Row],[Adj Close]]/DAX__2019_2020__33[[#This Row],[Close]])</f>
        <v>7.9782762112105976</v>
      </c>
      <c r="E5408" s="50" t="s">
        <v>14274</v>
      </c>
      <c r="F5408" s="50" t="s">
        <v>15459</v>
      </c>
      <c r="G5408" s="50" t="s">
        <v>15460</v>
      </c>
      <c r="H5408" s="50" t="s">
        <v>15461</v>
      </c>
      <c r="I5408" s="50">
        <f>(DAX__2019_2020__33[[#This Row],[Adj Close]]-DAX__2019_2020__33[[#This Row],[Adj Open]])/DAX__2019_2020__33[[#This Row],[Adj Open]]</f>
        <v>3.680981595092099E-4</v>
      </c>
      <c r="J5408" s="50">
        <f>DAX__2019_2020__33[[#This Row],[Adj Close]]-DAX__2019_2020__33[[#This Row],[Adj Open]]</f>
        <v>2.9367887894027334E-3</v>
      </c>
      <c r="K5408" s="50">
        <v>20769987</v>
      </c>
    </row>
    <row r="5409" spans="1:11" x14ac:dyDescent="0.3">
      <c r="A5409" s="51" t="str">
        <f t="shared" si="89"/>
        <v>DBK.DE</v>
      </c>
      <c r="B5409" s="52" t="s">
        <v>440</v>
      </c>
      <c r="C5409" s="50" t="s">
        <v>15462</v>
      </c>
      <c r="D5409" s="50">
        <f>DAX__2019_2020__33[[#This Row],[Open]]*(DAX__2019_2020__33[[#This Row],[Adj Close]]/DAX__2019_2020__33[[#This Row],[Close]])</f>
        <v>7.9087718374609279</v>
      </c>
      <c r="E5409" s="50" t="s">
        <v>15463</v>
      </c>
      <c r="F5409" s="50" t="s">
        <v>15464</v>
      </c>
      <c r="G5409" s="50" t="s">
        <v>15465</v>
      </c>
      <c r="H5409" s="50" t="s">
        <v>15466</v>
      </c>
      <c r="I5409" s="50">
        <f>(DAX__2019_2020__33[[#This Row],[Adj Close]]-DAX__2019_2020__33[[#This Row],[Adj Open]])/DAX__2019_2020__33[[#This Row],[Adj Open]]</f>
        <v>2.9582869166976045E-2</v>
      </c>
      <c r="J5409" s="50">
        <f>DAX__2019_2020__33[[#This Row],[Adj Close]]-DAX__2019_2020__33[[#This Row],[Adj Open]]</f>
        <v>0.23396416253907137</v>
      </c>
      <c r="K5409" s="50">
        <v>21960137</v>
      </c>
    </row>
    <row r="5410" spans="1:11" x14ac:dyDescent="0.3">
      <c r="A5410" s="51" t="str">
        <f t="shared" si="89"/>
        <v>DBK.DE</v>
      </c>
      <c r="B5410" s="52" t="s">
        <v>441</v>
      </c>
      <c r="C5410" s="50" t="s">
        <v>15467</v>
      </c>
      <c r="D5410" s="50">
        <f>DAX__2019_2020__33[[#This Row],[Open]]*(DAX__2019_2020__33[[#This Row],[Adj Close]]/DAX__2019_2020__33[[#This Row],[Close]])</f>
        <v>8.3209007348719712</v>
      </c>
      <c r="E5410" s="50" t="s">
        <v>15468</v>
      </c>
      <c r="F5410" s="50" t="s">
        <v>15469</v>
      </c>
      <c r="G5410" s="50" t="s">
        <v>15470</v>
      </c>
      <c r="H5410" s="50" t="s">
        <v>15471</v>
      </c>
      <c r="I5410" s="50">
        <f>(DAX__2019_2020__33[[#This Row],[Adj Close]]-DAX__2019_2020__33[[#This Row],[Adj Open]])/DAX__2019_2020__33[[#This Row],[Adj Open]]</f>
        <v>2.458823529411764E-2</v>
      </c>
      <c r="J5410" s="50">
        <f>DAX__2019_2020__33[[#This Row],[Adj Close]]-DAX__2019_2020__33[[#This Row],[Adj Open]]</f>
        <v>0.20459626512802842</v>
      </c>
      <c r="K5410" s="50">
        <v>25187553</v>
      </c>
    </row>
    <row r="5411" spans="1:11" x14ac:dyDescent="0.3">
      <c r="A5411" s="51" t="str">
        <f t="shared" si="89"/>
        <v>DBK.DE</v>
      </c>
      <c r="B5411" s="52" t="s">
        <v>442</v>
      </c>
      <c r="C5411" s="50" t="s">
        <v>15472</v>
      </c>
      <c r="D5411" s="50">
        <f>DAX__2019_2020__33[[#This Row],[Open]]*(DAX__2019_2020__33[[#This Row],[Adj Close]]/DAX__2019_2020__33[[#This Row],[Close]])</f>
        <v>8.4599100008849568</v>
      </c>
      <c r="E5411" s="50" t="s">
        <v>15473</v>
      </c>
      <c r="F5411" s="50" t="s">
        <v>15474</v>
      </c>
      <c r="G5411" s="50" t="s">
        <v>15475</v>
      </c>
      <c r="H5411" s="50" t="s">
        <v>15476</v>
      </c>
      <c r="I5411" s="50">
        <f>(DAX__2019_2020__33[[#This Row],[Adj Close]]-DAX__2019_2020__33[[#This Row],[Adj Open]])/DAX__2019_2020__33[[#This Row],[Adj Open]]</f>
        <v>4.6054154130988137E-2</v>
      </c>
      <c r="J5411" s="50">
        <f>DAX__2019_2020__33[[#This Row],[Adj Close]]-DAX__2019_2020__33[[#This Row],[Adj Open]]</f>
        <v>0.3896139991150438</v>
      </c>
      <c r="K5411" s="50">
        <v>25951043</v>
      </c>
    </row>
    <row r="5412" spans="1:11" x14ac:dyDescent="0.3">
      <c r="A5412" s="51" t="str">
        <f t="shared" si="89"/>
        <v>DBK.DE</v>
      </c>
      <c r="B5412" s="52" t="s">
        <v>443</v>
      </c>
      <c r="C5412" s="50" t="s">
        <v>15477</v>
      </c>
      <c r="D5412" s="50">
        <f>DAX__2019_2020__33[[#This Row],[Open]]*(DAX__2019_2020__33[[#This Row],[Adj Close]]/DAX__2019_2020__33[[#This Row],[Close]])</f>
        <v>8.7584822282003696</v>
      </c>
      <c r="E5412" s="50" t="s">
        <v>15478</v>
      </c>
      <c r="F5412" s="50" t="s">
        <v>15133</v>
      </c>
      <c r="G5412" s="50" t="s">
        <v>15479</v>
      </c>
      <c r="H5412" s="50" t="s">
        <v>15480</v>
      </c>
      <c r="I5412" s="50">
        <f>(DAX__2019_2020__33[[#This Row],[Adj Close]]-DAX__2019_2020__33[[#This Row],[Adj Open]])/DAX__2019_2020__33[[#This Row],[Adj Open]]</f>
        <v>-3.6101486531798253E-2</v>
      </c>
      <c r="J5412" s="50">
        <f>DAX__2019_2020__33[[#This Row],[Adj Close]]-DAX__2019_2020__33[[#This Row],[Adj Open]]</f>
        <v>-0.31619422820037002</v>
      </c>
      <c r="K5412" s="50">
        <v>24981711</v>
      </c>
    </row>
    <row r="5413" spans="1:11" x14ac:dyDescent="0.3">
      <c r="A5413" s="51" t="str">
        <f t="shared" si="89"/>
        <v>DBK.DE</v>
      </c>
      <c r="B5413" s="52" t="s">
        <v>444</v>
      </c>
      <c r="C5413" s="50" t="s">
        <v>15481</v>
      </c>
      <c r="D5413" s="50">
        <f>DAX__2019_2020__33[[#This Row],[Open]]*(DAX__2019_2020__33[[#This Row],[Adj Close]]/DAX__2019_2020__33[[#This Row],[Close]])</f>
        <v>8.6635276157804455</v>
      </c>
      <c r="E5413" s="50" t="s">
        <v>15482</v>
      </c>
      <c r="F5413" s="50" t="s">
        <v>15483</v>
      </c>
      <c r="G5413" s="50" t="s">
        <v>15484</v>
      </c>
      <c r="H5413" s="50" t="s">
        <v>15485</v>
      </c>
      <c r="I5413" s="50">
        <f>(DAX__2019_2020__33[[#This Row],[Adj Close]]-DAX__2019_2020__33[[#This Row],[Adj Open]])/DAX__2019_2020__33[[#This Row],[Adj Open]]</f>
        <v>-1.1864406779661064E-2</v>
      </c>
      <c r="J5413" s="50">
        <f>DAX__2019_2020__33[[#This Row],[Adj Close]]-DAX__2019_2020__33[[#This Row],[Adj Open]]</f>
        <v>-0.10278761578044637</v>
      </c>
      <c r="K5413" s="50">
        <v>21396603</v>
      </c>
    </row>
    <row r="5414" spans="1:11" x14ac:dyDescent="0.3">
      <c r="A5414" s="51" t="str">
        <f t="shared" si="89"/>
        <v>DBK.DE</v>
      </c>
      <c r="B5414" s="52" t="s">
        <v>445</v>
      </c>
      <c r="C5414" s="50" t="s">
        <v>15486</v>
      </c>
      <c r="D5414" s="50">
        <f>DAX__2019_2020__33[[#This Row],[Open]]*(DAX__2019_2020__33[[#This Row],[Adj Close]]/DAX__2019_2020__33[[#This Row],[Close]])</f>
        <v>8.1730838807474804</v>
      </c>
      <c r="E5414" s="50" t="s">
        <v>15487</v>
      </c>
      <c r="F5414" s="50" t="s">
        <v>15488</v>
      </c>
      <c r="G5414" s="50" t="s">
        <v>15488</v>
      </c>
      <c r="H5414" s="50" t="s">
        <v>15489</v>
      </c>
      <c r="I5414" s="50">
        <f>(DAX__2019_2020__33[[#This Row],[Adj Close]]-DAX__2019_2020__33[[#This Row],[Adj Open]])/DAX__2019_2020__33[[#This Row],[Adj Open]]</f>
        <v>-2.5751587016409193E-2</v>
      </c>
      <c r="J5414" s="50">
        <f>DAX__2019_2020__33[[#This Row],[Adj Close]]-DAX__2019_2020__33[[#This Row],[Adj Open]]</f>
        <v>-0.21046988074748008</v>
      </c>
      <c r="K5414" s="50">
        <v>21200529</v>
      </c>
    </row>
    <row r="5415" spans="1:11" x14ac:dyDescent="0.3">
      <c r="A5415" s="51" t="str">
        <f t="shared" si="89"/>
        <v>DBK.DE</v>
      </c>
      <c r="B5415" s="52" t="s">
        <v>446</v>
      </c>
      <c r="C5415" s="50" t="s">
        <v>14310</v>
      </c>
      <c r="D5415" s="50">
        <f>DAX__2019_2020__33[[#This Row],[Open]]*(DAX__2019_2020__33[[#This Row],[Adj Close]]/DAX__2019_2020__33[[#This Row],[Close]])</f>
        <v>7.8314375453007958</v>
      </c>
      <c r="E5415" s="50" t="s">
        <v>15490</v>
      </c>
      <c r="F5415" s="50" t="s">
        <v>14127</v>
      </c>
      <c r="G5415" s="50" t="s">
        <v>15491</v>
      </c>
      <c r="H5415" s="50" t="s">
        <v>15492</v>
      </c>
      <c r="I5415" s="50">
        <f>(DAX__2019_2020__33[[#This Row],[Adj Close]]-DAX__2019_2020__33[[#This Row],[Adj Open]])/DAX__2019_2020__33[[#This Row],[Adj Open]]</f>
        <v>3.4750000000000079E-2</v>
      </c>
      <c r="J5415" s="50">
        <f>DAX__2019_2020__33[[#This Row],[Adj Close]]-DAX__2019_2020__33[[#This Row],[Adj Open]]</f>
        <v>0.27214245469920328</v>
      </c>
      <c r="K5415" s="50">
        <v>19710438</v>
      </c>
    </row>
    <row r="5416" spans="1:11" x14ac:dyDescent="0.3">
      <c r="A5416" s="51" t="str">
        <f t="shared" si="89"/>
        <v>DBK.DE</v>
      </c>
      <c r="B5416" s="52" t="s">
        <v>447</v>
      </c>
      <c r="C5416" s="50" t="s">
        <v>15493</v>
      </c>
      <c r="D5416" s="50">
        <f>DAX__2019_2020__33[[#This Row],[Open]]*(DAX__2019_2020__33[[#This Row],[Adj Close]]/DAX__2019_2020__33[[#This Row],[Close]])</f>
        <v>7.7188606606060599</v>
      </c>
      <c r="E5416" s="50" t="s">
        <v>15151</v>
      </c>
      <c r="F5416" s="50" t="s">
        <v>15494</v>
      </c>
      <c r="G5416" s="50" t="s">
        <v>15143</v>
      </c>
      <c r="H5416" s="50" t="s">
        <v>15495</v>
      </c>
      <c r="I5416" s="50">
        <f>(DAX__2019_2020__33[[#This Row],[Adj Close]]-DAX__2019_2020__33[[#This Row],[Adj Open]])/DAX__2019_2020__33[[#This Row],[Adj Open]]</f>
        <v>4.6290424857324049E-2</v>
      </c>
      <c r="J5416" s="50">
        <f>DAX__2019_2020__33[[#This Row],[Adj Close]]-DAX__2019_2020__33[[#This Row],[Adj Open]]</f>
        <v>0.3573093393939395</v>
      </c>
      <c r="K5416" s="50">
        <v>16935600</v>
      </c>
    </row>
    <row r="5417" spans="1:11" x14ac:dyDescent="0.3">
      <c r="A5417" s="51" t="str">
        <f t="shared" si="89"/>
        <v>DBK.DE</v>
      </c>
      <c r="B5417" s="52" t="s">
        <v>448</v>
      </c>
      <c r="C5417" s="50" t="s">
        <v>15217</v>
      </c>
      <c r="D5417" s="50">
        <f>DAX__2019_2020__33[[#This Row],[Open]]*(DAX__2019_2020__33[[#This Row],[Adj Close]]/DAX__2019_2020__33[[#This Row],[Close]])</f>
        <v>8.4187945518867924</v>
      </c>
      <c r="E5417" s="50" t="s">
        <v>15496</v>
      </c>
      <c r="F5417" s="50" t="s">
        <v>15497</v>
      </c>
      <c r="G5417" s="50" t="s">
        <v>15498</v>
      </c>
      <c r="H5417" s="50" t="s">
        <v>15499</v>
      </c>
      <c r="I5417" s="50">
        <f>(DAX__2019_2020__33[[#This Row],[Adj Close]]-DAX__2019_2020__33[[#This Row],[Adj Open]])/DAX__2019_2020__33[[#This Row],[Adj Open]]</f>
        <v>-1.3953488372093013E-2</v>
      </c>
      <c r="J5417" s="50">
        <f>DAX__2019_2020__33[[#This Row],[Adj Close]]-DAX__2019_2020__33[[#This Row],[Adj Open]]</f>
        <v>-0.11747155188679237</v>
      </c>
      <c r="K5417" s="50">
        <v>19020950</v>
      </c>
    </row>
    <row r="5418" spans="1:11" x14ac:dyDescent="0.3">
      <c r="A5418" s="51" t="str">
        <f t="shared" si="89"/>
        <v>DBK.DE</v>
      </c>
      <c r="B5418" s="52" t="s">
        <v>449</v>
      </c>
      <c r="C5418" s="50" t="s">
        <v>15500</v>
      </c>
      <c r="D5418" s="50">
        <f>DAX__2019_2020__33[[#This Row],[Open]]*(DAX__2019_2020__33[[#This Row],[Adj Close]]/DAX__2019_2020__33[[#This Row],[Close]])</f>
        <v>8.3453747332859187</v>
      </c>
      <c r="E5418" s="50" t="s">
        <v>15501</v>
      </c>
      <c r="F5418" s="50" t="s">
        <v>15502</v>
      </c>
      <c r="G5418" s="50" t="s">
        <v>15503</v>
      </c>
      <c r="H5418" s="50" t="s">
        <v>15504</v>
      </c>
      <c r="I5418" s="50">
        <f>(DAX__2019_2020__33[[#This Row],[Adj Close]]-DAX__2019_2020__33[[#This Row],[Adj Open]])/DAX__2019_2020__33[[#This Row],[Adj Open]]</f>
        <v>-1.0439882697947322E-2</v>
      </c>
      <c r="J5418" s="50">
        <f>DAX__2019_2020__33[[#This Row],[Adj Close]]-DAX__2019_2020__33[[#This Row],[Adj Open]]</f>
        <v>-8.712473328591841E-2</v>
      </c>
      <c r="K5418" s="50">
        <v>16470379</v>
      </c>
    </row>
    <row r="5419" spans="1:11" x14ac:dyDescent="0.3">
      <c r="A5419" s="51" t="str">
        <f t="shared" si="89"/>
        <v>DBK.DE</v>
      </c>
      <c r="B5419" s="52" t="s">
        <v>450</v>
      </c>
      <c r="C5419" s="50" t="s">
        <v>15505</v>
      </c>
      <c r="D5419" s="50">
        <f>DAX__2019_2020__33[[#This Row],[Open]]*(DAX__2019_2020__33[[#This Row],[Adj Close]]/DAX__2019_2020__33[[#This Row],[Close]])</f>
        <v>8.1897247452499098</v>
      </c>
      <c r="E5419" s="50" t="s">
        <v>15506</v>
      </c>
      <c r="F5419" s="50" t="s">
        <v>15507</v>
      </c>
      <c r="G5419" s="50" t="s">
        <v>15508</v>
      </c>
      <c r="H5419" s="50" t="s">
        <v>15509</v>
      </c>
      <c r="I5419" s="50">
        <f>(DAX__2019_2020__33[[#This Row],[Adj Close]]-DAX__2019_2020__33[[#This Row],[Adj Open]])/DAX__2019_2020__33[[#This Row],[Adj Open]]</f>
        <v>-1.231173798709057E-2</v>
      </c>
      <c r="J5419" s="50">
        <f>DAX__2019_2020__33[[#This Row],[Adj Close]]-DAX__2019_2020__33[[#This Row],[Adj Open]]</f>
        <v>-0.10082974524990895</v>
      </c>
      <c r="K5419" s="50">
        <v>21838617</v>
      </c>
    </row>
    <row r="5420" spans="1:11" x14ac:dyDescent="0.3">
      <c r="A5420" s="51" t="str">
        <f t="shared" si="89"/>
        <v>DBK.DE</v>
      </c>
      <c r="B5420" s="52" t="s">
        <v>451</v>
      </c>
      <c r="C5420" s="50" t="s">
        <v>15510</v>
      </c>
      <c r="D5420" s="50">
        <f>DAX__2019_2020__33[[#This Row],[Open]]*(DAX__2019_2020__33[[#This Row],[Adj Close]]/DAX__2019_2020__33[[#This Row],[Close]])</f>
        <v>8.2181142705586172</v>
      </c>
      <c r="E5420" s="50" t="s">
        <v>15511</v>
      </c>
      <c r="F5420" s="50" t="s">
        <v>15136</v>
      </c>
      <c r="G5420" s="50" t="s">
        <v>15512</v>
      </c>
      <c r="H5420" s="50" t="s">
        <v>15513</v>
      </c>
      <c r="I5420" s="50">
        <f>(DAX__2019_2020__33[[#This Row],[Adj Close]]-DAX__2019_2020__33[[#This Row],[Adj Open]])/DAX__2019_2020__33[[#This Row],[Adj Open]]</f>
        <v>-6.3132817153065341E-3</v>
      </c>
      <c r="J5420" s="50">
        <f>DAX__2019_2020__33[[#This Row],[Adj Close]]-DAX__2019_2020__33[[#This Row],[Adj Open]]</f>
        <v>-5.1883270558617411E-2</v>
      </c>
      <c r="K5420" s="50">
        <v>27166817</v>
      </c>
    </row>
    <row r="5421" spans="1:11" x14ac:dyDescent="0.3">
      <c r="A5421" s="51" t="str">
        <f t="shared" si="89"/>
        <v>DBK.DE</v>
      </c>
      <c r="B5421" s="52" t="s">
        <v>452</v>
      </c>
      <c r="C5421" s="50" t="s">
        <v>15228</v>
      </c>
      <c r="D5421" s="50">
        <f>DAX__2019_2020__33[[#This Row],[Open]]*(DAX__2019_2020__33[[#This Row],[Adj Close]]/DAX__2019_2020__33[[#This Row],[Close]])</f>
        <v>7.9498879387116199</v>
      </c>
      <c r="E5421" s="50" t="s">
        <v>15514</v>
      </c>
      <c r="F5421" s="50" t="s">
        <v>14290</v>
      </c>
      <c r="G5421" s="50" t="s">
        <v>15515</v>
      </c>
      <c r="H5421" s="50" t="s">
        <v>15516</v>
      </c>
      <c r="I5421" s="50">
        <f>(DAX__2019_2020__33[[#This Row],[Adj Close]]-DAX__2019_2020__33[[#This Row],[Adj Open]])/DAX__2019_2020__33[[#This Row],[Adj Open]]</f>
        <v>2.2657308213274132E-2</v>
      </c>
      <c r="J5421" s="50">
        <f>DAX__2019_2020__33[[#This Row],[Adj Close]]-DAX__2019_2020__33[[#This Row],[Adj Open]]</f>
        <v>0.18012306128837974</v>
      </c>
      <c r="K5421" s="50">
        <v>11794509</v>
      </c>
    </row>
    <row r="5422" spans="1:11" x14ac:dyDescent="0.3">
      <c r="A5422" s="51" t="str">
        <f t="shared" si="89"/>
        <v>DBK.DE</v>
      </c>
      <c r="B5422" s="52" t="s">
        <v>453</v>
      </c>
      <c r="C5422" s="50" t="s">
        <v>15151</v>
      </c>
      <c r="D5422" s="50">
        <f>DAX__2019_2020__33[[#This Row],[Open]]*(DAX__2019_2020__33[[#This Row],[Adj Close]]/DAX__2019_2020__33[[#This Row],[Close]])</f>
        <v>8.1740623567921435</v>
      </c>
      <c r="E5422" s="50" t="s">
        <v>15517</v>
      </c>
      <c r="F5422" s="50" t="s">
        <v>15518</v>
      </c>
      <c r="G5422" s="50" t="s">
        <v>15519</v>
      </c>
      <c r="H5422" s="50" t="s">
        <v>15520</v>
      </c>
      <c r="I5422" s="50">
        <f>(DAX__2019_2020__33[[#This Row],[Adj Close]]-DAX__2019_2020__33[[#This Row],[Adj Open]])/DAX__2019_2020__33[[#This Row],[Adj Open]]</f>
        <v>2.4431137724550901E-2</v>
      </c>
      <c r="J5422" s="50">
        <f>DAX__2019_2020__33[[#This Row],[Adj Close]]-DAX__2019_2020__33[[#This Row],[Adj Open]]</f>
        <v>0.19970164320785599</v>
      </c>
      <c r="K5422" s="50">
        <v>15396782</v>
      </c>
    </row>
    <row r="5423" spans="1:11" x14ac:dyDescent="0.3">
      <c r="A5423" s="51" t="str">
        <f t="shared" si="89"/>
        <v>DBK.DE</v>
      </c>
      <c r="B5423" s="52" t="s">
        <v>454</v>
      </c>
      <c r="C5423" s="50" t="s">
        <v>15521</v>
      </c>
      <c r="D5423" s="50">
        <f>DAX__2019_2020__33[[#This Row],[Open]]*(DAX__2019_2020__33[[#This Row],[Adj Close]]/DAX__2019_2020__33[[#This Row],[Close]])</f>
        <v>8.3404799704506285</v>
      </c>
      <c r="E5423" s="50" t="s">
        <v>15522</v>
      </c>
      <c r="F5423" s="50" t="s">
        <v>15523</v>
      </c>
      <c r="G5423" s="50" t="s">
        <v>15523</v>
      </c>
      <c r="H5423" s="50" t="s">
        <v>15524</v>
      </c>
      <c r="I5423" s="50">
        <f>(DAX__2019_2020__33[[#This Row],[Adj Close]]-DAX__2019_2020__33[[#This Row],[Adj Open]])/DAX__2019_2020__33[[#This Row],[Adj Open]]</f>
        <v>-4.6713615023474195E-2</v>
      </c>
      <c r="J5423" s="50">
        <f>DAX__2019_2020__33[[#This Row],[Adj Close]]-DAX__2019_2020__33[[#This Row],[Adj Open]]</f>
        <v>-0.38961397045062807</v>
      </c>
      <c r="K5423" s="50">
        <v>12358523</v>
      </c>
    </row>
    <row r="5424" spans="1:11" x14ac:dyDescent="0.3">
      <c r="A5424" s="51" t="str">
        <f t="shared" si="89"/>
        <v>DBK.DE</v>
      </c>
      <c r="B5424" s="52" t="s">
        <v>455</v>
      </c>
      <c r="C5424" s="50" t="s">
        <v>14162</v>
      </c>
      <c r="D5424" s="50">
        <f>DAX__2019_2020__33[[#This Row],[Open]]*(DAX__2019_2020__33[[#This Row],[Adj Close]]/DAX__2019_2020__33[[#This Row],[Close]])</f>
        <v>7.8745101964711495</v>
      </c>
      <c r="E5424" s="50" t="s">
        <v>15525</v>
      </c>
      <c r="F5424" s="50" t="s">
        <v>15526</v>
      </c>
      <c r="G5424" s="50" t="s">
        <v>15527</v>
      </c>
      <c r="H5424" s="50" t="s">
        <v>15528</v>
      </c>
      <c r="I5424" s="50">
        <f>(DAX__2019_2020__33[[#This Row],[Adj Close]]-DAX__2019_2020__33[[#This Row],[Adj Open]])/DAX__2019_2020__33[[#This Row],[Adj Open]]</f>
        <v>4.2764793635007382E-2</v>
      </c>
      <c r="J5424" s="50">
        <f>DAX__2019_2020__33[[#This Row],[Adj Close]]-DAX__2019_2020__33[[#This Row],[Adj Open]]</f>
        <v>0.33675180352885015</v>
      </c>
      <c r="K5424" s="50">
        <v>14043775</v>
      </c>
    </row>
    <row r="5425" spans="1:11" x14ac:dyDescent="0.3">
      <c r="A5425" s="51" t="str">
        <f t="shared" si="89"/>
        <v>DBK.DE</v>
      </c>
      <c r="B5425" s="52" t="s">
        <v>456</v>
      </c>
      <c r="C5425" s="50" t="s">
        <v>15529</v>
      </c>
      <c r="D5425" s="50">
        <f>DAX__2019_2020__33[[#This Row],[Open]]*(DAX__2019_2020__33[[#This Row],[Adj Close]]/DAX__2019_2020__33[[#This Row],[Close]])</f>
        <v>8.3199232589450407</v>
      </c>
      <c r="E5425" s="50" t="s">
        <v>15530</v>
      </c>
      <c r="F5425" s="50" t="s">
        <v>15531</v>
      </c>
      <c r="G5425" s="50" t="s">
        <v>15532</v>
      </c>
      <c r="H5425" s="50" t="s">
        <v>15533</v>
      </c>
      <c r="I5425" s="50">
        <f>(DAX__2019_2020__33[[#This Row],[Adj Close]]-DAX__2019_2020__33[[#This Row],[Adj Open]])/DAX__2019_2020__33[[#This Row],[Adj Open]]</f>
        <v>-4.3063889869396597E-2</v>
      </c>
      <c r="J5425" s="50">
        <f>DAX__2019_2020__33[[#This Row],[Adj Close]]-DAX__2019_2020__33[[#This Row],[Adj Open]]</f>
        <v>-0.35828825894504046</v>
      </c>
      <c r="K5425" s="50">
        <v>11655437</v>
      </c>
    </row>
    <row r="5426" spans="1:11" x14ac:dyDescent="0.3">
      <c r="A5426" s="51" t="str">
        <f t="shared" si="89"/>
        <v>DBK.DE</v>
      </c>
      <c r="B5426" s="52" t="s">
        <v>457</v>
      </c>
      <c r="C5426" s="50" t="s">
        <v>15534</v>
      </c>
      <c r="D5426" s="50">
        <f>DAX__2019_2020__33[[#This Row],[Open]]*(DAX__2019_2020__33[[#This Row],[Adj Close]]/DAX__2019_2020__33[[#This Row],[Close]])</f>
        <v>7.9293311743772241</v>
      </c>
      <c r="E5426" s="50" t="s">
        <v>15535</v>
      </c>
      <c r="F5426" s="50" t="s">
        <v>15536</v>
      </c>
      <c r="G5426" s="50" t="s">
        <v>15537</v>
      </c>
      <c r="H5426" s="50" t="s">
        <v>15538</v>
      </c>
      <c r="I5426" s="50">
        <f>(DAX__2019_2020__33[[#This Row],[Adj Close]]-DAX__2019_2020__33[[#This Row],[Adj Open]])/DAX__2019_2020__33[[#This Row],[Adj Open]]</f>
        <v>4.0740740740740779E-2</v>
      </c>
      <c r="J5426" s="50">
        <f>DAX__2019_2020__33[[#This Row],[Adj Close]]-DAX__2019_2020__33[[#This Row],[Adj Open]]</f>
        <v>0.32304682562277609</v>
      </c>
      <c r="K5426" s="50">
        <v>13109901</v>
      </c>
    </row>
    <row r="5427" spans="1:11" x14ac:dyDescent="0.3">
      <c r="A5427" s="51" t="str">
        <f t="shared" si="89"/>
        <v>DBK.DE</v>
      </c>
      <c r="B5427" s="52" t="s">
        <v>458</v>
      </c>
      <c r="C5427" s="50" t="s">
        <v>15539</v>
      </c>
      <c r="D5427" s="50">
        <f>DAX__2019_2020__33[[#This Row],[Open]]*(DAX__2019_2020__33[[#This Row],[Adj Close]]/DAX__2019_2020__33[[#This Row],[Close]])</f>
        <v>8.3111121691871457</v>
      </c>
      <c r="E5427" s="50" t="s">
        <v>15540</v>
      </c>
      <c r="F5427" s="50" t="s">
        <v>15541</v>
      </c>
      <c r="G5427" s="50" t="s">
        <v>15219</v>
      </c>
      <c r="H5427" s="50" t="s">
        <v>15542</v>
      </c>
      <c r="I5427" s="50">
        <f>(DAX__2019_2020__33[[#This Row],[Adj Close]]-DAX__2019_2020__33[[#This Row],[Adj Open]])/DAX__2019_2020__33[[#This Row],[Adj Open]]</f>
        <v>-3.0624263839811663E-3</v>
      </c>
      <c r="J5427" s="50">
        <f>DAX__2019_2020__33[[#This Row],[Adj Close]]-DAX__2019_2020__33[[#This Row],[Adj Open]]</f>
        <v>-2.5452169187145657E-2</v>
      </c>
      <c r="K5427" s="50">
        <v>11643918</v>
      </c>
    </row>
    <row r="5428" spans="1:11" x14ac:dyDescent="0.3">
      <c r="A5428" s="51" t="str">
        <f t="shared" si="89"/>
        <v>DBK.DE</v>
      </c>
      <c r="B5428" s="52" t="s">
        <v>459</v>
      </c>
      <c r="C5428" s="50" t="s">
        <v>15151</v>
      </c>
      <c r="D5428" s="50">
        <f>DAX__2019_2020__33[[#This Row],[Open]]*(DAX__2019_2020__33[[#This Row],[Adj Close]]/DAX__2019_2020__33[[#This Row],[Close]])</f>
        <v>8.1740617886665863</v>
      </c>
      <c r="E5428" s="50" t="s">
        <v>15543</v>
      </c>
      <c r="F5428" s="50" t="s">
        <v>15544</v>
      </c>
      <c r="G5428" s="50" t="s">
        <v>15545</v>
      </c>
      <c r="H5428" s="50" t="s">
        <v>15546</v>
      </c>
      <c r="I5428" s="50">
        <f>(DAX__2019_2020__33[[#This Row],[Adj Close]]-DAX__2019_2020__33[[#This Row],[Adj Open]])/DAX__2019_2020__33[[#This Row],[Adj Open]]</f>
        <v>-3.5928143712568881E-4</v>
      </c>
      <c r="J5428" s="50">
        <f>DAX__2019_2020__33[[#This Row],[Adj Close]]-DAX__2019_2020__33[[#This Row],[Adj Open]]</f>
        <v>-2.9367886665863097E-3</v>
      </c>
      <c r="K5428" s="50">
        <v>10161026</v>
      </c>
    </row>
    <row r="5429" spans="1:11" x14ac:dyDescent="0.3">
      <c r="A5429" s="51" t="str">
        <f t="shared" si="89"/>
        <v>DBK.DE</v>
      </c>
      <c r="B5429" s="52" t="s">
        <v>460</v>
      </c>
      <c r="C5429" s="50" t="s">
        <v>15547</v>
      </c>
      <c r="D5429" s="50">
        <f>DAX__2019_2020__33[[#This Row],[Open]]*(DAX__2019_2020__33[[#This Row],[Adj Close]]/DAX__2019_2020__33[[#This Row],[Close]])</f>
        <v>8.2259465401613454</v>
      </c>
      <c r="E5429" s="50" t="s">
        <v>15548</v>
      </c>
      <c r="F5429" s="50" t="s">
        <v>15549</v>
      </c>
      <c r="G5429" s="50" t="s">
        <v>15550</v>
      </c>
      <c r="H5429" s="50" t="s">
        <v>15551</v>
      </c>
      <c r="I5429" s="50">
        <f>(DAX__2019_2020__33[[#This Row],[Adj Close]]-DAX__2019_2020__33[[#This Row],[Adj Open]])/DAX__2019_2020__33[[#This Row],[Adj Open]]</f>
        <v>1.7850767583006206E-2</v>
      </c>
      <c r="J5429" s="50">
        <f>DAX__2019_2020__33[[#This Row],[Adj Close]]-DAX__2019_2020__33[[#This Row],[Adj Open]]</f>
        <v>0.14683945983865421</v>
      </c>
      <c r="K5429" s="50">
        <v>16050999</v>
      </c>
    </row>
    <row r="5430" spans="1:11" x14ac:dyDescent="0.3">
      <c r="A5430" s="51" t="str">
        <f t="shared" si="89"/>
        <v>DBK.DE</v>
      </c>
      <c r="B5430" s="52" t="s">
        <v>461</v>
      </c>
      <c r="C5430" s="50" t="s">
        <v>15552</v>
      </c>
      <c r="D5430" s="50">
        <f>DAX__2019_2020__33[[#This Row],[Open]]*(DAX__2019_2020__33[[#This Row],[Adj Close]]/DAX__2019_2020__33[[#This Row],[Close]])</f>
        <v>8.3835538832134002</v>
      </c>
      <c r="E5430" s="50" t="s">
        <v>15553</v>
      </c>
      <c r="F5430" s="50" t="s">
        <v>15554</v>
      </c>
      <c r="G5430" s="50" t="s">
        <v>15555</v>
      </c>
      <c r="H5430" s="50" t="s">
        <v>15556</v>
      </c>
      <c r="I5430" s="50">
        <f>(DAX__2019_2020__33[[#This Row],[Adj Close]]-DAX__2019_2020__33[[#This Row],[Adj Open]])/DAX__2019_2020__33[[#This Row],[Adj Open]]</f>
        <v>-1.0158804297057367E-2</v>
      </c>
      <c r="J5430" s="50">
        <f>DAX__2019_2020__33[[#This Row],[Adj Close]]-DAX__2019_2020__33[[#This Row],[Adj Open]]</f>
        <v>-8.5166883213400268E-2</v>
      </c>
      <c r="K5430" s="50">
        <v>7351890</v>
      </c>
    </row>
    <row r="5431" spans="1:11" x14ac:dyDescent="0.3">
      <c r="A5431" s="51" t="str">
        <f t="shared" si="89"/>
        <v>DBK.DE</v>
      </c>
      <c r="B5431" s="52" t="s">
        <v>462</v>
      </c>
      <c r="C5431" s="50" t="s">
        <v>15223</v>
      </c>
      <c r="D5431" s="50">
        <f>DAX__2019_2020__33[[#This Row],[Open]]*(DAX__2019_2020__33[[#This Row],[Adj Close]]/DAX__2019_2020__33[[#This Row],[Close]])</f>
        <v>8.5852126748410544</v>
      </c>
      <c r="E5431" s="50" t="s">
        <v>15557</v>
      </c>
      <c r="F5431" s="50" t="s">
        <v>15558</v>
      </c>
      <c r="G5431" s="50" t="s">
        <v>15559</v>
      </c>
      <c r="H5431" s="50" t="s">
        <v>15560</v>
      </c>
      <c r="I5431" s="50">
        <f>(DAX__2019_2020__33[[#This Row],[Adj Close]]-DAX__2019_2020__33[[#This Row],[Adj Open]])/DAX__2019_2020__33[[#This Row],[Adj Open]]</f>
        <v>4.3329532497149116E-3</v>
      </c>
      <c r="J5431" s="50">
        <f>DAX__2019_2020__33[[#This Row],[Adj Close]]-DAX__2019_2020__33[[#This Row],[Adj Open]]</f>
        <v>3.7199325158946195E-2</v>
      </c>
      <c r="K5431" s="50">
        <v>17298704</v>
      </c>
    </row>
    <row r="5432" spans="1:11" x14ac:dyDescent="0.3">
      <c r="A5432" s="51" t="str">
        <f t="shared" si="89"/>
        <v>DBK.DE</v>
      </c>
      <c r="B5432" s="52" t="s">
        <v>463</v>
      </c>
      <c r="C5432" s="50" t="s">
        <v>15561</v>
      </c>
      <c r="D5432" s="50">
        <f>DAX__2019_2020__33[[#This Row],[Open]]*(DAX__2019_2020__33[[#This Row],[Adj Close]]/DAX__2019_2020__33[[#This Row],[Close]])</f>
        <v>8.5656338727995447</v>
      </c>
      <c r="E5432" s="50" t="s">
        <v>15562</v>
      </c>
      <c r="F5432" s="50" t="s">
        <v>15563</v>
      </c>
      <c r="G5432" s="50" t="s">
        <v>15564</v>
      </c>
      <c r="H5432" s="50" t="s">
        <v>15565</v>
      </c>
      <c r="I5432" s="50">
        <f>(DAX__2019_2020__33[[#This Row],[Adj Close]]-DAX__2019_2020__33[[#This Row],[Adj Open]])/DAX__2019_2020__33[[#This Row],[Adj Open]]</f>
        <v>6.2857142857143536E-3</v>
      </c>
      <c r="J5432" s="50">
        <f>DAX__2019_2020__33[[#This Row],[Adj Close]]-DAX__2019_2020__33[[#This Row],[Adj Open]]</f>
        <v>5.3841127200454864E-2</v>
      </c>
      <c r="K5432" s="50">
        <v>12551867</v>
      </c>
    </row>
    <row r="5433" spans="1:11" x14ac:dyDescent="0.3">
      <c r="A5433" s="51" t="str">
        <f t="shared" si="89"/>
        <v>DBK.DE</v>
      </c>
      <c r="B5433" s="52" t="s">
        <v>464</v>
      </c>
      <c r="C5433" s="50" t="s">
        <v>15566</v>
      </c>
      <c r="D5433" s="50">
        <f>DAX__2019_2020__33[[#This Row],[Open]]*(DAX__2019_2020__33[[#This Row],[Adj Close]]/DAX__2019_2020__33[[#This Row],[Close]])</f>
        <v>8.5362662962112505</v>
      </c>
      <c r="E5433" s="50" t="s">
        <v>15567</v>
      </c>
      <c r="F5433" s="50" t="s">
        <v>15568</v>
      </c>
      <c r="G5433" s="50" t="s">
        <v>15569</v>
      </c>
      <c r="H5433" s="50" t="s">
        <v>15570</v>
      </c>
      <c r="I5433" s="50">
        <f>(DAX__2019_2020__33[[#This Row],[Adj Close]]-DAX__2019_2020__33[[#This Row],[Adj Open]])/DAX__2019_2020__33[[#This Row],[Adj Open]]</f>
        <v>-1.1467889908256005E-3</v>
      </c>
      <c r="J5433" s="50">
        <f>DAX__2019_2020__33[[#This Row],[Adj Close]]-DAX__2019_2020__33[[#This Row],[Adj Open]]</f>
        <v>-9.7892962112506865E-3</v>
      </c>
      <c r="K5433" s="50">
        <v>10914192</v>
      </c>
    </row>
    <row r="5434" spans="1:11" x14ac:dyDescent="0.3">
      <c r="A5434" s="51" t="str">
        <f t="shared" si="89"/>
        <v>DBK.DE</v>
      </c>
      <c r="B5434" s="52" t="s">
        <v>465</v>
      </c>
      <c r="C5434" s="50" t="s">
        <v>15571</v>
      </c>
      <c r="D5434" s="50">
        <f>DAX__2019_2020__33[[#This Row],[Open]]*(DAX__2019_2020__33[[#This Row],[Adj Close]]/DAX__2019_2020__33[[#This Row],[Close]])</f>
        <v>8.5440979800325039</v>
      </c>
      <c r="E5434" s="50" t="s">
        <v>15572</v>
      </c>
      <c r="F5434" s="50" t="s">
        <v>15487</v>
      </c>
      <c r="G5434" s="50" t="s">
        <v>15573</v>
      </c>
      <c r="H5434" s="50" t="s">
        <v>15574</v>
      </c>
      <c r="I5434" s="50">
        <f>(DAX__2019_2020__33[[#This Row],[Adj Close]]-DAX__2019_2020__33[[#This Row],[Adj Open]])/DAX__2019_2020__33[[#This Row],[Adj Open]]</f>
        <v>-1.3061411549037515E-2</v>
      </c>
      <c r="J5434" s="50">
        <f>DAX__2019_2020__33[[#This Row],[Adj Close]]-DAX__2019_2020__33[[#This Row],[Adj Open]]</f>
        <v>-0.11159798003250465</v>
      </c>
      <c r="K5434" s="50">
        <v>11679642</v>
      </c>
    </row>
    <row r="5435" spans="1:11" x14ac:dyDescent="0.3">
      <c r="A5435" s="51" t="str">
        <f t="shared" si="89"/>
        <v>DBK.DE</v>
      </c>
      <c r="B5435" s="52" t="s">
        <v>466</v>
      </c>
      <c r="C5435" s="50" t="s">
        <v>15503</v>
      </c>
      <c r="D5435" s="50">
        <f>DAX__2019_2020__33[[#This Row],[Open]]*(DAX__2019_2020__33[[#This Row],[Adj Close]]/DAX__2019_2020__33[[#This Row],[Close]])</f>
        <v>8.2582503732577912</v>
      </c>
      <c r="E5435" s="50" t="s">
        <v>15575</v>
      </c>
      <c r="F5435" s="50" t="s">
        <v>15547</v>
      </c>
      <c r="G5435" s="50" t="s">
        <v>15576</v>
      </c>
      <c r="H5435" s="50" t="s">
        <v>15577</v>
      </c>
      <c r="I5435" s="50">
        <f>(DAX__2019_2020__33[[#This Row],[Adj Close]]-DAX__2019_2020__33[[#This Row],[Adj Open]])/DAX__2019_2020__33[[#This Row],[Adj Open]]</f>
        <v>4.611190137505914E-2</v>
      </c>
      <c r="J5435" s="50">
        <f>DAX__2019_2020__33[[#This Row],[Adj Close]]-DAX__2019_2020__33[[#This Row],[Adj Open]]</f>
        <v>0.38080362674220858</v>
      </c>
      <c r="K5435" s="50">
        <v>11704086</v>
      </c>
    </row>
    <row r="5436" spans="1:11" x14ac:dyDescent="0.3">
      <c r="A5436" s="51" t="str">
        <f t="shared" ref="A5436:A5499" si="90">"DBK.DE"</f>
        <v>DBK.DE</v>
      </c>
      <c r="B5436" s="52" t="s">
        <v>467</v>
      </c>
      <c r="C5436" s="50" t="s">
        <v>15578</v>
      </c>
      <c r="D5436" s="50">
        <f>DAX__2019_2020__33[[#This Row],[Open]]*(DAX__2019_2020__33[[#This Row],[Adj Close]]/DAX__2019_2020__33[[#This Row],[Close]])</f>
        <v>8.8103674285714284</v>
      </c>
      <c r="E5436" s="50" t="s">
        <v>15579</v>
      </c>
      <c r="F5436" s="50" t="s">
        <v>15580</v>
      </c>
      <c r="G5436" s="50" t="s">
        <v>15561</v>
      </c>
      <c r="H5436" s="50" t="s">
        <v>15581</v>
      </c>
      <c r="I5436" s="50">
        <f>(DAX__2019_2020__33[[#This Row],[Adj Close]]-DAX__2019_2020__33[[#This Row],[Adj Open]])/DAX__2019_2020__33[[#This Row],[Adj Open]]</f>
        <v>-2.7777777777777721E-2</v>
      </c>
      <c r="J5436" s="50">
        <f>DAX__2019_2020__33[[#This Row],[Adj Close]]-DAX__2019_2020__33[[#This Row],[Adj Open]]</f>
        <v>-0.24473242857142807</v>
      </c>
      <c r="K5436" s="50">
        <v>16161523</v>
      </c>
    </row>
    <row r="5437" spans="1:11" x14ac:dyDescent="0.3">
      <c r="A5437" s="51" t="str">
        <f t="shared" si="90"/>
        <v>DBK.DE</v>
      </c>
      <c r="B5437" s="52" t="s">
        <v>468</v>
      </c>
      <c r="C5437" s="50" t="s">
        <v>15134</v>
      </c>
      <c r="D5437" s="50">
        <f>DAX__2019_2020__33[[#This Row],[Open]]*(DAX__2019_2020__33[[#This Row],[Adj Close]]/DAX__2019_2020__33[[#This Row],[Close]])</f>
        <v>8.4677407055320124</v>
      </c>
      <c r="E5437" s="50" t="s">
        <v>15582</v>
      </c>
      <c r="F5437" s="50" t="s">
        <v>15479</v>
      </c>
      <c r="G5437" s="50" t="s">
        <v>15583</v>
      </c>
      <c r="H5437" s="50" t="s">
        <v>15584</v>
      </c>
      <c r="I5437" s="50">
        <f>(DAX__2019_2020__33[[#This Row],[Adj Close]]-DAX__2019_2020__33[[#This Row],[Adj Open]])/DAX__2019_2020__33[[#This Row],[Adj Open]]</f>
        <v>9.3641618497109797E-3</v>
      </c>
      <c r="J5437" s="50">
        <f>DAX__2019_2020__33[[#This Row],[Adj Close]]-DAX__2019_2020__33[[#This Row],[Adj Open]]</f>
        <v>7.9293294467987607E-2</v>
      </c>
      <c r="K5437" s="50">
        <v>13881055</v>
      </c>
    </row>
    <row r="5438" spans="1:11" x14ac:dyDescent="0.3">
      <c r="A5438" s="51" t="str">
        <f t="shared" si="90"/>
        <v>DBK.DE</v>
      </c>
      <c r="B5438" s="52" t="s">
        <v>469</v>
      </c>
      <c r="C5438" s="50" t="s">
        <v>15585</v>
      </c>
      <c r="D5438" s="50">
        <f>DAX__2019_2020__33[[#This Row],[Open]]*(DAX__2019_2020__33[[#This Row],[Adj Close]]/DAX__2019_2020__33[[#This Row],[Close]])</f>
        <v>8.6537379148311295</v>
      </c>
      <c r="E5438" s="50" t="s">
        <v>15586</v>
      </c>
      <c r="F5438" s="50" t="s">
        <v>15587</v>
      </c>
      <c r="G5438" s="50" t="s">
        <v>15588</v>
      </c>
      <c r="H5438" s="50" t="s">
        <v>15589</v>
      </c>
      <c r="I5438" s="50">
        <f>(DAX__2019_2020__33[[#This Row],[Adj Close]]-DAX__2019_2020__33[[#This Row],[Adj Open]])/DAX__2019_2020__33[[#This Row],[Adj Open]]</f>
        <v>1.4705882352941944E-3</v>
      </c>
      <c r="J5438" s="50">
        <f>DAX__2019_2020__33[[#This Row],[Adj Close]]-DAX__2019_2020__33[[#This Row],[Adj Open]]</f>
        <v>1.2726085168869972E-2</v>
      </c>
      <c r="K5438" s="50">
        <v>13330657</v>
      </c>
    </row>
    <row r="5439" spans="1:11" x14ac:dyDescent="0.3">
      <c r="A5439" s="51" t="str">
        <f t="shared" si="90"/>
        <v>DBK.DE</v>
      </c>
      <c r="B5439" s="52" t="s">
        <v>470</v>
      </c>
      <c r="C5439" s="50" t="s">
        <v>15590</v>
      </c>
      <c r="D5439" s="50">
        <f>DAX__2019_2020__33[[#This Row],[Open]]*(DAX__2019_2020__33[[#This Row],[Adj Close]]/DAX__2019_2020__33[[#This Row],[Close]])</f>
        <v>8.6850642739539623</v>
      </c>
      <c r="E5439" s="50" t="s">
        <v>15591</v>
      </c>
      <c r="F5439" s="50" t="s">
        <v>15592</v>
      </c>
      <c r="G5439" s="50" t="s">
        <v>15593</v>
      </c>
      <c r="H5439" s="50" t="s">
        <v>15594</v>
      </c>
      <c r="I5439" s="50">
        <f>(DAX__2019_2020__33[[#This Row],[Adj Close]]-DAX__2019_2020__33[[#This Row],[Adj Open]])/DAX__2019_2020__33[[#This Row],[Adj Open]]</f>
        <v>-5.973850315599505E-3</v>
      </c>
      <c r="J5439" s="50">
        <f>DAX__2019_2020__33[[#This Row],[Adj Close]]-DAX__2019_2020__33[[#This Row],[Adj Open]]</f>
        <v>-5.1883273953961861E-2</v>
      </c>
      <c r="K5439" s="50">
        <v>10479643</v>
      </c>
    </row>
    <row r="5440" spans="1:11" x14ac:dyDescent="0.3">
      <c r="A5440" s="51" t="str">
        <f t="shared" si="90"/>
        <v>DBK.DE</v>
      </c>
      <c r="B5440" s="52" t="s">
        <v>471</v>
      </c>
      <c r="C5440" s="50" t="s">
        <v>15595</v>
      </c>
      <c r="D5440" s="50">
        <f>DAX__2019_2020__33[[#This Row],[Open]]*(DAX__2019_2020__33[[#This Row],[Adj Close]]/DAX__2019_2020__33[[#This Row],[Close]])</f>
        <v>8.5959811149885592</v>
      </c>
      <c r="E5440" s="50" t="s">
        <v>15209</v>
      </c>
      <c r="F5440" s="50" t="s">
        <v>15596</v>
      </c>
      <c r="G5440" s="50" t="s">
        <v>15597</v>
      </c>
      <c r="H5440" s="50" t="s">
        <v>15598</v>
      </c>
      <c r="I5440" s="50">
        <f>(DAX__2019_2020__33[[#This Row],[Adj Close]]-DAX__2019_2020__33[[#This Row],[Adj Open]])/DAX__2019_2020__33[[#This Row],[Adj Open]]</f>
        <v>-4.6691720760734749E-3</v>
      </c>
      <c r="J5440" s="50">
        <f>DAX__2019_2020__33[[#This Row],[Adj Close]]-DAX__2019_2020__33[[#This Row],[Adj Open]]</f>
        <v>-4.0136114988559513E-2</v>
      </c>
      <c r="K5440" s="50">
        <v>11892926</v>
      </c>
    </row>
    <row r="5441" spans="1:11" x14ac:dyDescent="0.3">
      <c r="A5441" s="51" t="str">
        <f t="shared" si="90"/>
        <v>DBK.DE</v>
      </c>
      <c r="B5441" s="52" t="s">
        <v>472</v>
      </c>
      <c r="C5441" s="50" t="s">
        <v>15134</v>
      </c>
      <c r="D5441" s="50">
        <f>DAX__2019_2020__33[[#This Row],[Open]]*(DAX__2019_2020__33[[#This Row],[Adj Close]]/DAX__2019_2020__33[[#This Row],[Close]])</f>
        <v>8.4677418882379474</v>
      </c>
      <c r="E5441" s="50" t="s">
        <v>15599</v>
      </c>
      <c r="F5441" s="50" t="s">
        <v>15600</v>
      </c>
      <c r="G5441" s="50" t="s">
        <v>15599</v>
      </c>
      <c r="H5441" s="50" t="s">
        <v>15601</v>
      </c>
      <c r="I5441" s="50">
        <f>(DAX__2019_2020__33[[#This Row],[Adj Close]]-DAX__2019_2020__33[[#This Row],[Adj Open]])/DAX__2019_2020__33[[#This Row],[Adj Open]]</f>
        <v>2.6127167630057613E-2</v>
      </c>
      <c r="J5441" s="50">
        <f>DAX__2019_2020__33[[#This Row],[Adj Close]]-DAX__2019_2020__33[[#This Row],[Adj Open]]</f>
        <v>0.22123811176205344</v>
      </c>
      <c r="K5441" s="50">
        <v>9113134</v>
      </c>
    </row>
    <row r="5442" spans="1:11" x14ac:dyDescent="0.3">
      <c r="A5442" s="51" t="str">
        <f t="shared" si="90"/>
        <v>DBK.DE</v>
      </c>
      <c r="B5442" s="52" t="s">
        <v>473</v>
      </c>
      <c r="C5442" s="50" t="s">
        <v>15207</v>
      </c>
      <c r="D5442" s="50">
        <f>DAX__2019_2020__33[[#This Row],[Open]]*(DAX__2019_2020__33[[#This Row],[Adj Close]]/DAX__2019_2020__33[[#This Row],[Close]])</f>
        <v>8.8093876703542424</v>
      </c>
      <c r="E5442" s="50" t="s">
        <v>15602</v>
      </c>
      <c r="F5442" s="50" t="s">
        <v>15603</v>
      </c>
      <c r="G5442" s="50" t="s">
        <v>15604</v>
      </c>
      <c r="H5442" s="50" t="s">
        <v>15605</v>
      </c>
      <c r="I5442" s="50">
        <f>(DAX__2019_2020__33[[#This Row],[Adj Close]]-DAX__2019_2020__33[[#This Row],[Adj Open]])/DAX__2019_2020__33[[#This Row],[Adj Open]]</f>
        <v>-5.5783975997333105E-2</v>
      </c>
      <c r="J5442" s="50">
        <f>DAX__2019_2020__33[[#This Row],[Adj Close]]-DAX__2019_2020__33[[#This Row],[Adj Open]]</f>
        <v>-0.49142267035424325</v>
      </c>
      <c r="K5442" s="50">
        <v>25707043</v>
      </c>
    </row>
    <row r="5443" spans="1:11" x14ac:dyDescent="0.3">
      <c r="A5443" s="51" t="str">
        <f t="shared" si="90"/>
        <v>DBK.DE</v>
      </c>
      <c r="B5443" s="52" t="s">
        <v>474</v>
      </c>
      <c r="C5443" s="50" t="s">
        <v>15606</v>
      </c>
      <c r="D5443" s="50">
        <f>DAX__2019_2020__33[[#This Row],[Open]]*(DAX__2019_2020__33[[#This Row],[Adj Close]]/DAX__2019_2020__33[[#This Row],[Close]])</f>
        <v>8.3864909400824015</v>
      </c>
      <c r="E5443" s="50" t="s">
        <v>15607</v>
      </c>
      <c r="F5443" s="50" t="s">
        <v>15608</v>
      </c>
      <c r="G5443" s="50" t="s">
        <v>15609</v>
      </c>
      <c r="H5443" s="50" t="s">
        <v>15610</v>
      </c>
      <c r="I5443" s="50">
        <f>(DAX__2019_2020__33[[#This Row],[Adj Close]]-DAX__2019_2020__33[[#This Row],[Adj Open]])/DAX__2019_2020__33[[#This Row],[Adj Open]]</f>
        <v>-8.4043422434924714E-3</v>
      </c>
      <c r="J5443" s="50">
        <f>DAX__2019_2020__33[[#This Row],[Adj Close]]-DAX__2019_2020__33[[#This Row],[Adj Open]]</f>
        <v>-7.0482940082401413E-2</v>
      </c>
      <c r="K5443" s="50">
        <v>12122449</v>
      </c>
    </row>
    <row r="5444" spans="1:11" x14ac:dyDescent="0.3">
      <c r="A5444" s="51" t="str">
        <f t="shared" si="90"/>
        <v>DBK.DE</v>
      </c>
      <c r="B5444" s="52" t="s">
        <v>475</v>
      </c>
      <c r="C5444" s="50" t="s">
        <v>15611</v>
      </c>
      <c r="D5444" s="50">
        <f>DAX__2019_2020__33[[#This Row],[Open]]*(DAX__2019_2020__33[[#This Row],[Adj Close]]/DAX__2019_2020__33[[#This Row],[Close]])</f>
        <v>8.399216180314113</v>
      </c>
      <c r="E5444" s="50" t="s">
        <v>15612</v>
      </c>
      <c r="F5444" s="50" t="s">
        <v>14264</v>
      </c>
      <c r="G5444" s="50" t="s">
        <v>15613</v>
      </c>
      <c r="H5444" s="50" t="s">
        <v>15614</v>
      </c>
      <c r="I5444" s="50">
        <f>(DAX__2019_2020__33[[#This Row],[Adj Close]]-DAX__2019_2020__33[[#This Row],[Adj Open]])/DAX__2019_2020__33[[#This Row],[Adj Open]]</f>
        <v>-2.7855477855478011E-2</v>
      </c>
      <c r="J5444" s="50">
        <f>DAX__2019_2020__33[[#This Row],[Adj Close]]-DAX__2019_2020__33[[#This Row],[Adj Open]]</f>
        <v>-0.23396418031411237</v>
      </c>
      <c r="K5444" s="50">
        <v>9740810</v>
      </c>
    </row>
    <row r="5445" spans="1:11" x14ac:dyDescent="0.3">
      <c r="A5445" s="51" t="str">
        <f t="shared" si="90"/>
        <v>DBK.DE</v>
      </c>
      <c r="B5445" s="52" t="s">
        <v>476</v>
      </c>
      <c r="C5445" s="50" t="s">
        <v>15615</v>
      </c>
      <c r="D5445" s="50">
        <f>DAX__2019_2020__33[[#This Row],[Open]]*(DAX__2019_2020__33[[#This Row],[Adj Close]]/DAX__2019_2020__33[[#This Row],[Close]])</f>
        <v>8.027222144324913</v>
      </c>
      <c r="E5445" s="50" t="s">
        <v>15616</v>
      </c>
      <c r="F5445" s="50" t="s">
        <v>15144</v>
      </c>
      <c r="G5445" s="50" t="s">
        <v>15617</v>
      </c>
      <c r="H5445" s="50" t="s">
        <v>15618</v>
      </c>
      <c r="I5445" s="50">
        <f>(DAX__2019_2020__33[[#This Row],[Adj Close]]-DAX__2019_2020__33[[#This Row],[Adj Open]])/DAX__2019_2020__33[[#This Row],[Adj Open]]</f>
        <v>8.9024390243902206E-3</v>
      </c>
      <c r="J5445" s="50">
        <f>DAX__2019_2020__33[[#This Row],[Adj Close]]-DAX__2019_2020__33[[#This Row],[Adj Open]]</f>
        <v>7.1461855675087449E-2</v>
      </c>
      <c r="K5445" s="50">
        <v>9389644</v>
      </c>
    </row>
    <row r="5446" spans="1:11" x14ac:dyDescent="0.3">
      <c r="A5446" s="51" t="str">
        <f t="shared" si="90"/>
        <v>DBK.DE</v>
      </c>
      <c r="B5446" s="52" t="s">
        <v>477</v>
      </c>
      <c r="C5446" s="50" t="s">
        <v>15619</v>
      </c>
      <c r="D5446" s="50">
        <f>DAX__2019_2020__33[[#This Row],[Open]]*(DAX__2019_2020__33[[#This Row],[Adj Close]]/DAX__2019_2020__33[[#This Row],[Close]])</f>
        <v>8.0487604466979956</v>
      </c>
      <c r="E5446" s="50" t="s">
        <v>15620</v>
      </c>
      <c r="F5446" s="50" t="s">
        <v>15621</v>
      </c>
      <c r="G5446" s="50" t="s">
        <v>15622</v>
      </c>
      <c r="H5446" s="50" t="s">
        <v>15623</v>
      </c>
      <c r="I5446" s="50">
        <f>(DAX__2019_2020__33[[#This Row],[Adj Close]]-DAX__2019_2020__33[[#This Row],[Adj Open]])/DAX__2019_2020__33[[#This Row],[Adj Open]]</f>
        <v>-1.6540987594259243E-2</v>
      </c>
      <c r="J5446" s="50">
        <f>DAX__2019_2020__33[[#This Row],[Adj Close]]-DAX__2019_2020__33[[#This Row],[Adj Open]]</f>
        <v>-0.13313444669799601</v>
      </c>
      <c r="K5446" s="50">
        <v>9026282</v>
      </c>
    </row>
    <row r="5447" spans="1:11" x14ac:dyDescent="0.3">
      <c r="A5447" s="51" t="str">
        <f t="shared" si="90"/>
        <v>DBK.DE</v>
      </c>
      <c r="B5447" s="52" t="s">
        <v>478</v>
      </c>
      <c r="C5447" s="50" t="s">
        <v>15624</v>
      </c>
      <c r="D5447" s="50">
        <f>DAX__2019_2020__33[[#This Row],[Open]]*(DAX__2019_2020__33[[#This Row],[Adj Close]]/DAX__2019_2020__33[[#This Row],[Close]])</f>
        <v>7.8852781293750001</v>
      </c>
      <c r="E5447" s="50" t="s">
        <v>15625</v>
      </c>
      <c r="F5447" s="50" t="s">
        <v>15626</v>
      </c>
      <c r="G5447" s="50" t="s">
        <v>14310</v>
      </c>
      <c r="H5447" s="50" t="s">
        <v>15627</v>
      </c>
      <c r="I5447" s="50">
        <f>(DAX__2019_2020__33[[#This Row],[Adj Close]]-DAX__2019_2020__33[[#This Row],[Adj Open]])/DAX__2019_2020__33[[#This Row],[Adj Open]]</f>
        <v>-6.8280571073866978E-3</v>
      </c>
      <c r="J5447" s="50">
        <f>DAX__2019_2020__33[[#This Row],[Adj Close]]-DAX__2019_2020__33[[#This Row],[Adj Open]]</f>
        <v>-5.3841129374999852E-2</v>
      </c>
      <c r="K5447" s="50">
        <v>9729350</v>
      </c>
    </row>
    <row r="5448" spans="1:11" x14ac:dyDescent="0.3">
      <c r="A5448" s="51" t="str">
        <f t="shared" si="90"/>
        <v>DBK.DE</v>
      </c>
      <c r="B5448" s="52" t="s">
        <v>479</v>
      </c>
      <c r="C5448" s="50" t="s">
        <v>15628</v>
      </c>
      <c r="D5448" s="50">
        <f>DAX__2019_2020__33[[#This Row],[Open]]*(DAX__2019_2020__33[[#This Row],[Adj Close]]/DAX__2019_2020__33[[#This Row],[Close]])</f>
        <v>8.0957489794871798</v>
      </c>
      <c r="E5448" s="50" t="s">
        <v>15629</v>
      </c>
      <c r="F5448" s="50" t="s">
        <v>15630</v>
      </c>
      <c r="G5448" s="50" t="s">
        <v>14180</v>
      </c>
      <c r="H5448" s="50" t="s">
        <v>15631</v>
      </c>
      <c r="I5448" s="50">
        <f>(DAX__2019_2020__33[[#This Row],[Adj Close]]-DAX__2019_2020__33[[#This Row],[Adj Open]])/DAX__2019_2020__33[[#This Row],[Adj Open]]</f>
        <v>-5.683192261185005E-2</v>
      </c>
      <c r="J5448" s="50">
        <f>DAX__2019_2020__33[[#This Row],[Adj Close]]-DAX__2019_2020__33[[#This Row],[Adj Open]]</f>
        <v>-0.46009697948717942</v>
      </c>
      <c r="K5448" s="50">
        <v>19672519</v>
      </c>
    </row>
    <row r="5449" spans="1:11" x14ac:dyDescent="0.3">
      <c r="A5449" s="51" t="str">
        <f t="shared" si="90"/>
        <v>DBK.DE</v>
      </c>
      <c r="B5449" s="52" t="s">
        <v>480</v>
      </c>
      <c r="C5449" s="50" t="s">
        <v>15632</v>
      </c>
      <c r="D5449" s="50">
        <f>DAX__2019_2020__33[[#This Row],[Open]]*(DAX__2019_2020__33[[#This Row],[Adj Close]]/DAX__2019_2020__33[[#This Row],[Close]])</f>
        <v>7.6562093603698802</v>
      </c>
      <c r="E5449" s="50" t="s">
        <v>14200</v>
      </c>
      <c r="F5449" s="50" t="s">
        <v>15633</v>
      </c>
      <c r="G5449" s="50" t="s">
        <v>14241</v>
      </c>
      <c r="H5449" s="50" t="s">
        <v>15095</v>
      </c>
      <c r="I5449" s="50">
        <f>(DAX__2019_2020__33[[#This Row],[Adj Close]]-DAX__2019_2020__33[[#This Row],[Adj Open]])/DAX__2019_2020__33[[#This Row],[Adj Open]]</f>
        <v>-3.2093082725994058E-2</v>
      </c>
      <c r="J5449" s="50">
        <f>DAX__2019_2020__33[[#This Row],[Adj Close]]-DAX__2019_2020__33[[#This Row],[Adj Open]]</f>
        <v>-0.24571136036988062</v>
      </c>
      <c r="K5449" s="50">
        <v>22977254</v>
      </c>
    </row>
    <row r="5450" spans="1:11" x14ac:dyDescent="0.3">
      <c r="A5450" s="51" t="str">
        <f t="shared" si="90"/>
        <v>DBK.DE</v>
      </c>
      <c r="B5450" s="52" t="s">
        <v>481</v>
      </c>
      <c r="C5450" s="50" t="s">
        <v>14323</v>
      </c>
      <c r="D5450" s="50">
        <f>DAX__2019_2020__33[[#This Row],[Open]]*(DAX__2019_2020__33[[#This Row],[Adj Close]]/DAX__2019_2020__33[[#This Row],[Close]])</f>
        <v>7.4163710551969428</v>
      </c>
      <c r="E5450" s="50" t="s">
        <v>14130</v>
      </c>
      <c r="F5450" s="50" t="s">
        <v>15634</v>
      </c>
      <c r="G5450" s="50" t="s">
        <v>14428</v>
      </c>
      <c r="H5450" s="50" t="s">
        <v>15635</v>
      </c>
      <c r="I5450" s="50">
        <f>(DAX__2019_2020__33[[#This Row],[Adj Close]]-DAX__2019_2020__33[[#This Row],[Adj Open]])/DAX__2019_2020__33[[#This Row],[Adj Open]]</f>
        <v>1.9799366420275434E-3</v>
      </c>
      <c r="J5450" s="50">
        <f>DAX__2019_2020__33[[#This Row],[Adj Close]]-DAX__2019_2020__33[[#This Row],[Adj Open]]</f>
        <v>1.4683944803056903E-2</v>
      </c>
      <c r="K5450" s="50">
        <v>14357458</v>
      </c>
    </row>
    <row r="5451" spans="1:11" x14ac:dyDescent="0.3">
      <c r="A5451" s="51" t="str">
        <f t="shared" si="90"/>
        <v>DBK.DE</v>
      </c>
      <c r="B5451" s="52" t="s">
        <v>482</v>
      </c>
      <c r="C5451" s="50" t="s">
        <v>14235</v>
      </c>
      <c r="D5451" s="50">
        <f>DAX__2019_2020__33[[#This Row],[Open]]*(DAX__2019_2020__33[[#This Row],[Adj Close]]/DAX__2019_2020__33[[#This Row],[Close]])</f>
        <v>7.4398653900165961</v>
      </c>
      <c r="E5451" s="50" t="s">
        <v>15636</v>
      </c>
      <c r="F5451" s="50" t="s">
        <v>15637</v>
      </c>
      <c r="G5451" s="50" t="s">
        <v>15636</v>
      </c>
      <c r="H5451" s="50" t="s">
        <v>15638</v>
      </c>
      <c r="I5451" s="50">
        <f>(DAX__2019_2020__33[[#This Row],[Adj Close]]-DAX__2019_2020__33[[#This Row],[Adj Open]])/DAX__2019_2020__33[[#This Row],[Adj Open]]</f>
        <v>3.0657894736842186E-2</v>
      </c>
      <c r="J5451" s="50">
        <f>DAX__2019_2020__33[[#This Row],[Adj Close]]-DAX__2019_2020__33[[#This Row],[Adj Open]]</f>
        <v>0.22809060998340414</v>
      </c>
      <c r="K5451" s="50">
        <v>12256144</v>
      </c>
    </row>
    <row r="5452" spans="1:11" x14ac:dyDescent="0.3">
      <c r="A5452" s="51" t="str">
        <f t="shared" si="90"/>
        <v>DBK.DE</v>
      </c>
      <c r="B5452" s="52" t="s">
        <v>483</v>
      </c>
      <c r="C5452" s="50" t="s">
        <v>15639</v>
      </c>
      <c r="D5452" s="50">
        <f>DAX__2019_2020__33[[#This Row],[Open]]*(DAX__2019_2020__33[[#This Row],[Adj Close]]/DAX__2019_2020__33[[#This Row],[Close]])</f>
        <v>7.753122895510935</v>
      </c>
      <c r="E5452" s="50" t="s">
        <v>14314</v>
      </c>
      <c r="F5452" s="50" t="s">
        <v>15087</v>
      </c>
      <c r="G5452" s="50" t="s">
        <v>15640</v>
      </c>
      <c r="H5452" s="50" t="s">
        <v>15641</v>
      </c>
      <c r="I5452" s="50">
        <f>(DAX__2019_2020__33[[#This Row],[Adj Close]]-DAX__2019_2020__33[[#This Row],[Adj Open]])/DAX__2019_2020__33[[#This Row],[Adj Open]]</f>
        <v>-1.2752525252525222E-2</v>
      </c>
      <c r="J5452" s="50">
        <f>DAX__2019_2020__33[[#This Row],[Adj Close]]-DAX__2019_2020__33[[#This Row],[Adj Open]]</f>
        <v>-9.8871895510934671E-2</v>
      </c>
      <c r="K5452" s="50">
        <v>9954713</v>
      </c>
    </row>
    <row r="5453" spans="1:11" x14ac:dyDescent="0.3">
      <c r="A5453" s="51" t="str">
        <f t="shared" si="90"/>
        <v>DBK.DE</v>
      </c>
      <c r="B5453" s="52" t="s">
        <v>484</v>
      </c>
      <c r="C5453" s="50" t="s">
        <v>15642</v>
      </c>
      <c r="D5453" s="50">
        <f>DAX__2019_2020__33[[#This Row],[Open]]*(DAX__2019_2020__33[[#This Row],[Adj Close]]/DAX__2019_2020__33[[#This Row],[Close]])</f>
        <v>7.7031974372217276</v>
      </c>
      <c r="E5453" s="50" t="s">
        <v>15464</v>
      </c>
      <c r="F5453" s="50" t="s">
        <v>15643</v>
      </c>
      <c r="G5453" s="50" t="s">
        <v>14186</v>
      </c>
      <c r="H5453" s="50" t="s">
        <v>15644</v>
      </c>
      <c r="I5453" s="50">
        <f>(DAX__2019_2020__33[[#This Row],[Adj Close]]-DAX__2019_2020__33[[#This Row],[Adj Open]])/DAX__2019_2020__33[[#This Row],[Adj Open]]</f>
        <v>-1.0166476045240971E-3</v>
      </c>
      <c r="J5453" s="50">
        <f>DAX__2019_2020__33[[#This Row],[Adj Close]]-DAX__2019_2020__33[[#This Row],[Adj Open]]</f>
        <v>-7.8314372217276329E-3</v>
      </c>
      <c r="K5453" s="50">
        <v>7875105</v>
      </c>
    </row>
    <row r="5454" spans="1:11" x14ac:dyDescent="0.3">
      <c r="A5454" s="51" t="str">
        <f t="shared" si="90"/>
        <v>DBK.DE</v>
      </c>
      <c r="B5454" s="52" t="s">
        <v>485</v>
      </c>
      <c r="C5454" s="50" t="s">
        <v>14186</v>
      </c>
      <c r="D5454" s="50">
        <f>DAX__2019_2020__33[[#This Row],[Open]]*(DAX__2019_2020__33[[#This Row],[Adj Close]]/DAX__2019_2020__33[[#This Row],[Close]])</f>
        <v>7.6953653941699987</v>
      </c>
      <c r="E5454" s="50" t="s">
        <v>15645</v>
      </c>
      <c r="F5454" s="50" t="s">
        <v>14247</v>
      </c>
      <c r="G5454" s="50" t="s">
        <v>14240</v>
      </c>
      <c r="H5454" s="50" t="s">
        <v>15092</v>
      </c>
      <c r="I5454" s="50">
        <f>(DAX__2019_2020__33[[#This Row],[Adj Close]]-DAX__2019_2020__33[[#This Row],[Adj Open]])/DAX__2019_2020__33[[#This Row],[Adj Open]]</f>
        <v>-1.3738710087775045E-2</v>
      </c>
      <c r="J5454" s="50">
        <f>DAX__2019_2020__33[[#This Row],[Adj Close]]-DAX__2019_2020__33[[#This Row],[Adj Open]]</f>
        <v>-0.10572439416999835</v>
      </c>
      <c r="K5454" s="50">
        <v>8434776</v>
      </c>
    </row>
    <row r="5455" spans="1:11" x14ac:dyDescent="0.3">
      <c r="A5455" s="51" t="str">
        <f t="shared" si="90"/>
        <v>DBK.DE</v>
      </c>
      <c r="B5455" s="52" t="s">
        <v>486</v>
      </c>
      <c r="C5455" s="50" t="s">
        <v>15087</v>
      </c>
      <c r="D5455" s="50">
        <f>DAX__2019_2020__33[[#This Row],[Open]]*(DAX__2019_2020__33[[#This Row],[Adj Close]]/DAX__2019_2020__33[[#This Row],[Close]])</f>
        <v>7.5769153667054718</v>
      </c>
      <c r="E5455" s="50" t="s">
        <v>15646</v>
      </c>
      <c r="F5455" s="50" t="s">
        <v>14118</v>
      </c>
      <c r="G5455" s="50" t="s">
        <v>15647</v>
      </c>
      <c r="H5455" s="50" t="s">
        <v>15648</v>
      </c>
      <c r="I5455" s="50">
        <f>(DAX__2019_2020__33[[#This Row],[Adj Close]]-DAX__2019_2020__33[[#This Row],[Adj Open]])/DAX__2019_2020__33[[#This Row],[Adj Open]]</f>
        <v>-1.1627906976744544E-3</v>
      </c>
      <c r="J5455" s="50">
        <f>DAX__2019_2020__33[[#This Row],[Adj Close]]-DAX__2019_2020__33[[#This Row],[Adj Open]]</f>
        <v>-8.8103667054717505E-3</v>
      </c>
      <c r="K5455" s="50">
        <v>7030464</v>
      </c>
    </row>
    <row r="5456" spans="1:11" x14ac:dyDescent="0.3">
      <c r="A5456" s="51" t="str">
        <f t="shared" si="90"/>
        <v>DBK.DE</v>
      </c>
      <c r="B5456" s="52" t="s">
        <v>487</v>
      </c>
      <c r="C5456" s="50" t="s">
        <v>15649</v>
      </c>
      <c r="D5456" s="50">
        <f>DAX__2019_2020__33[[#This Row],[Open]]*(DAX__2019_2020__33[[#This Row],[Adj Close]]/DAX__2019_2020__33[[#This Row],[Close]])</f>
        <v>7.6748089488139826</v>
      </c>
      <c r="E5456" s="50" t="s">
        <v>14167</v>
      </c>
      <c r="F5456" s="50" t="s">
        <v>15650</v>
      </c>
      <c r="G5456" s="50" t="s">
        <v>14280</v>
      </c>
      <c r="H5456" s="50" t="s">
        <v>15651</v>
      </c>
      <c r="I5456" s="50">
        <f>(DAX__2019_2020__33[[#This Row],[Adj Close]]-DAX__2019_2020__33[[#This Row],[Adj Open]])/DAX__2019_2020__33[[#This Row],[Adj Open]]</f>
        <v>2.1683673469387741E-2</v>
      </c>
      <c r="J5456" s="50">
        <f>DAX__2019_2020__33[[#This Row],[Adj Close]]-DAX__2019_2020__33[[#This Row],[Adj Open]]</f>
        <v>0.16641805118601738</v>
      </c>
      <c r="K5456" s="50">
        <v>9725405</v>
      </c>
    </row>
    <row r="5457" spans="1:11" x14ac:dyDescent="0.3">
      <c r="A5457" s="51" t="str">
        <f t="shared" si="90"/>
        <v>DBK.DE</v>
      </c>
      <c r="B5457" s="52" t="s">
        <v>488</v>
      </c>
      <c r="C5457" s="50" t="s">
        <v>15652</v>
      </c>
      <c r="D5457" s="50">
        <f>DAX__2019_2020__33[[#This Row],[Open]]*(DAX__2019_2020__33[[#This Row],[Adj Close]]/DAX__2019_2020__33[[#This Row],[Close]])</f>
        <v>7.9048573873983239</v>
      </c>
      <c r="E5457" s="50" t="s">
        <v>15620</v>
      </c>
      <c r="F5457" s="50" t="s">
        <v>15653</v>
      </c>
      <c r="G5457" s="50" t="s">
        <v>15654</v>
      </c>
      <c r="H5457" s="50" t="s">
        <v>15655</v>
      </c>
      <c r="I5457" s="50">
        <f>(DAX__2019_2020__33[[#This Row],[Adj Close]]-DAX__2019_2020__33[[#This Row],[Adj Open]])/DAX__2019_2020__33[[#This Row],[Adj Open]]</f>
        <v>2.0061919504644123E-2</v>
      </c>
      <c r="J5457" s="50">
        <f>DAX__2019_2020__33[[#This Row],[Adj Close]]-DAX__2019_2020__33[[#This Row],[Adj Open]]</f>
        <v>0.15858661260167661</v>
      </c>
      <c r="K5457" s="50">
        <v>12069232</v>
      </c>
    </row>
    <row r="5458" spans="1:11" x14ac:dyDescent="0.3">
      <c r="A5458" s="51" t="str">
        <f t="shared" si="90"/>
        <v>DBK.DE</v>
      </c>
      <c r="B5458" s="52" t="s">
        <v>489</v>
      </c>
      <c r="C5458" s="50" t="s">
        <v>14263</v>
      </c>
      <c r="D5458" s="50">
        <f>DAX__2019_2020__33[[#This Row],[Open]]*(DAX__2019_2020__33[[#This Row],[Adj Close]]/DAX__2019_2020__33[[#This Row],[Close]])</f>
        <v>8.0565911101694923</v>
      </c>
      <c r="E5458" s="50" t="s">
        <v>15656</v>
      </c>
      <c r="F5458" s="50" t="s">
        <v>14274</v>
      </c>
      <c r="G5458" s="50" t="s">
        <v>15657</v>
      </c>
      <c r="H5458" s="50" t="s">
        <v>15658</v>
      </c>
      <c r="I5458" s="50">
        <f>(DAX__2019_2020__33[[#This Row],[Adj Close]]-DAX__2019_2020__33[[#This Row],[Adj Open]])/DAX__2019_2020__33[[#This Row],[Adj Open]]</f>
        <v>3.6452004860267383E-3</v>
      </c>
      <c r="J5458" s="50">
        <f>DAX__2019_2020__33[[#This Row],[Adj Close]]-DAX__2019_2020__33[[#This Row],[Adj Open]]</f>
        <v>2.9367889830508531E-2</v>
      </c>
      <c r="K5458" s="50">
        <v>8677919</v>
      </c>
    </row>
    <row r="5459" spans="1:11" x14ac:dyDescent="0.3">
      <c r="A5459" s="51" t="str">
        <f t="shared" si="90"/>
        <v>DBK.DE</v>
      </c>
      <c r="B5459" s="52" t="s">
        <v>490</v>
      </c>
      <c r="C5459" s="50" t="s">
        <v>14283</v>
      </c>
      <c r="D5459" s="50">
        <f>DAX__2019_2020__33[[#This Row],[Open]]*(DAX__2019_2020__33[[#This Row],[Adj Close]]/DAX__2019_2020__33[[#This Row],[Close]])</f>
        <v>8.0174337681159411</v>
      </c>
      <c r="E5459" s="50" t="s">
        <v>15659</v>
      </c>
      <c r="F5459" s="50" t="s">
        <v>15660</v>
      </c>
      <c r="G5459" s="50" t="s">
        <v>14315</v>
      </c>
      <c r="H5459" s="50" t="s">
        <v>15661</v>
      </c>
      <c r="I5459" s="50">
        <f>(DAX__2019_2020__33[[#This Row],[Adj Close]]-DAX__2019_2020__33[[#This Row],[Adj Open]])/DAX__2019_2020__33[[#This Row],[Adj Open]]</f>
        <v>-1.4285714285714212E-2</v>
      </c>
      <c r="J5459" s="50">
        <f>DAX__2019_2020__33[[#This Row],[Adj Close]]-DAX__2019_2020__33[[#This Row],[Adj Open]]</f>
        <v>-0.11453476811594143</v>
      </c>
      <c r="K5459" s="50">
        <v>8000949</v>
      </c>
    </row>
    <row r="5460" spans="1:11" x14ac:dyDescent="0.3">
      <c r="A5460" s="51" t="str">
        <f t="shared" si="90"/>
        <v>DBK.DE</v>
      </c>
      <c r="B5460" s="52" t="s">
        <v>491</v>
      </c>
      <c r="C5460" s="50" t="s">
        <v>15462</v>
      </c>
      <c r="D5460" s="50">
        <f>DAX__2019_2020__33[[#This Row],[Open]]*(DAX__2019_2020__33[[#This Row],[Adj Close]]/DAX__2019_2020__33[[#This Row],[Close]])</f>
        <v>7.9087722960713851</v>
      </c>
      <c r="E5460" s="50" t="s">
        <v>15662</v>
      </c>
      <c r="F5460" s="50" t="s">
        <v>14181</v>
      </c>
      <c r="G5460" s="50" t="s">
        <v>15663</v>
      </c>
      <c r="H5460" s="50" t="s">
        <v>15664</v>
      </c>
      <c r="I5460" s="50">
        <f>(DAX__2019_2020__33[[#This Row],[Adj Close]]-DAX__2019_2020__33[[#This Row],[Adj Open]])/DAX__2019_2020__33[[#This Row],[Adj Open]]</f>
        <v>-1.2377769525932032E-3</v>
      </c>
      <c r="J5460" s="50">
        <f>DAX__2019_2020__33[[#This Row],[Adj Close]]-DAX__2019_2020__33[[#This Row],[Adj Open]]</f>
        <v>-9.7892960713847899E-3</v>
      </c>
      <c r="K5460" s="50">
        <v>8433006</v>
      </c>
    </row>
    <row r="5461" spans="1:11" x14ac:dyDescent="0.3">
      <c r="A5461" s="51" t="str">
        <f t="shared" si="90"/>
        <v>DBK.DE</v>
      </c>
      <c r="B5461" s="52" t="s">
        <v>492</v>
      </c>
      <c r="C5461" s="50" t="s">
        <v>15665</v>
      </c>
      <c r="D5461" s="50">
        <f>DAX__2019_2020__33[[#This Row],[Open]]*(DAX__2019_2020__33[[#This Row],[Adj Close]]/DAX__2019_2020__33[[#This Row],[Close]])</f>
        <v>7.8598263585332155</v>
      </c>
      <c r="E5461" s="50" t="s">
        <v>15534</v>
      </c>
      <c r="F5461" s="50" t="s">
        <v>15666</v>
      </c>
      <c r="G5461" s="50" t="s">
        <v>15667</v>
      </c>
      <c r="H5461" s="50" t="s">
        <v>15668</v>
      </c>
      <c r="I5461" s="50">
        <f>(DAX__2019_2020__33[[#This Row],[Adj Close]]-DAX__2019_2020__33[[#This Row],[Adj Open]])/DAX__2019_2020__33[[#This Row],[Adj Open]]</f>
        <v>-8.2202017685887828E-3</v>
      </c>
      <c r="J5461" s="50">
        <f>DAX__2019_2020__33[[#This Row],[Adj Close]]-DAX__2019_2020__33[[#This Row],[Adj Open]]</f>
        <v>-6.4609358533215477E-2</v>
      </c>
      <c r="K5461" s="50">
        <v>5276006</v>
      </c>
    </row>
    <row r="5462" spans="1:11" x14ac:dyDescent="0.3">
      <c r="A5462" s="51" t="str">
        <f t="shared" si="90"/>
        <v>DBK.DE</v>
      </c>
      <c r="B5462" s="52" t="s">
        <v>493</v>
      </c>
      <c r="C5462" s="50" t="s">
        <v>15669</v>
      </c>
      <c r="D5462" s="50">
        <f>DAX__2019_2020__33[[#This Row],[Open]]*(DAX__2019_2020__33[[#This Row],[Adj Close]]/DAX__2019_2020__33[[#This Row],[Close]])</f>
        <v>7.7335442662288463</v>
      </c>
      <c r="E5462" s="50" t="s">
        <v>15670</v>
      </c>
      <c r="F5462" s="50" t="s">
        <v>15671</v>
      </c>
      <c r="G5462" s="50" t="s">
        <v>15672</v>
      </c>
      <c r="H5462" s="50" t="s">
        <v>15673</v>
      </c>
      <c r="I5462" s="50">
        <f>(DAX__2019_2020__33[[#This Row],[Adj Close]]-DAX__2019_2020__33[[#This Row],[Adj Open]])/DAX__2019_2020__33[[#This Row],[Adj Open]]</f>
        <v>2.2784810126581885E-3</v>
      </c>
      <c r="J5462" s="50">
        <f>DAX__2019_2020__33[[#This Row],[Adj Close]]-DAX__2019_2020__33[[#This Row],[Adj Open]]</f>
        <v>1.7620733771154029E-2</v>
      </c>
      <c r="K5462" s="50">
        <v>6443252</v>
      </c>
    </row>
    <row r="5463" spans="1:11" x14ac:dyDescent="0.3">
      <c r="A5463" s="51" t="str">
        <f t="shared" si="90"/>
        <v>DBK.DE</v>
      </c>
      <c r="B5463" s="52" t="s">
        <v>494</v>
      </c>
      <c r="C5463" s="50" t="s">
        <v>15674</v>
      </c>
      <c r="D5463" s="50">
        <f>DAX__2019_2020__33[[#This Row],[Open]]*(DAX__2019_2020__33[[#This Row],[Adj Close]]/DAX__2019_2020__33[[#This Row],[Close]])</f>
        <v>7.6777449886797093</v>
      </c>
      <c r="E5463" s="50" t="s">
        <v>15675</v>
      </c>
      <c r="F5463" s="50" t="s">
        <v>15676</v>
      </c>
      <c r="G5463" s="50" t="s">
        <v>15675</v>
      </c>
      <c r="H5463" s="50" t="s">
        <v>15677</v>
      </c>
      <c r="I5463" s="50">
        <f>(DAX__2019_2020__33[[#This Row],[Adj Close]]-DAX__2019_2020__33[[#This Row],[Adj Open]])/DAX__2019_2020__33[[#This Row],[Adj Open]]</f>
        <v>3.6210633686089524E-2</v>
      </c>
      <c r="J5463" s="50">
        <f>DAX__2019_2020__33[[#This Row],[Adj Close]]-DAX__2019_2020__33[[#This Row],[Adj Open]]</f>
        <v>0.27801601132029052</v>
      </c>
      <c r="K5463" s="50">
        <v>5966415</v>
      </c>
    </row>
    <row r="5464" spans="1:11" x14ac:dyDescent="0.3">
      <c r="A5464" s="51" t="str">
        <f t="shared" si="90"/>
        <v>DBK.DE</v>
      </c>
      <c r="B5464" s="52" t="s">
        <v>495</v>
      </c>
      <c r="C5464" s="50" t="s">
        <v>15678</v>
      </c>
      <c r="D5464" s="50">
        <f>DAX__2019_2020__33[[#This Row],[Open]]*(DAX__2019_2020__33[[#This Row],[Adj Close]]/DAX__2019_2020__33[[#This Row],[Close]])</f>
        <v>7.8803840482233509</v>
      </c>
      <c r="E5464" s="50" t="s">
        <v>15660</v>
      </c>
      <c r="F5464" s="50" t="s">
        <v>15679</v>
      </c>
      <c r="G5464" s="50" t="s">
        <v>15080</v>
      </c>
      <c r="H5464" s="50" t="s">
        <v>15680</v>
      </c>
      <c r="I5464" s="50">
        <f>(DAX__2019_2020__33[[#This Row],[Adj Close]]-DAX__2019_2020__33[[#This Row],[Adj Open]])/DAX__2019_2020__33[[#This Row],[Adj Open]]</f>
        <v>-2.1118012422360319E-2</v>
      </c>
      <c r="J5464" s="50">
        <f>DAX__2019_2020__33[[#This Row],[Adj Close]]-DAX__2019_2020__33[[#This Row],[Adj Open]]</f>
        <v>-0.16641804822335082</v>
      </c>
      <c r="K5464" s="50">
        <v>6604447</v>
      </c>
    </row>
    <row r="5465" spans="1:11" x14ac:dyDescent="0.3">
      <c r="A5465" s="51" t="str">
        <f t="shared" si="90"/>
        <v>DBK.DE</v>
      </c>
      <c r="B5465" s="52" t="s">
        <v>496</v>
      </c>
      <c r="C5465" s="50" t="s">
        <v>15639</v>
      </c>
      <c r="D5465" s="50">
        <f>DAX__2019_2020__33[[#This Row],[Open]]*(DAX__2019_2020__33[[#This Row],[Adj Close]]/DAX__2019_2020__33[[#This Row],[Close]])</f>
        <v>7.7531228549422337</v>
      </c>
      <c r="E5465" s="50" t="s">
        <v>15681</v>
      </c>
      <c r="F5465" s="50" t="s">
        <v>14249</v>
      </c>
      <c r="G5465" s="50" t="s">
        <v>15682</v>
      </c>
      <c r="H5465" s="50" t="s">
        <v>15683</v>
      </c>
      <c r="I5465" s="50">
        <f>(DAX__2019_2020__33[[#This Row],[Adj Close]]-DAX__2019_2020__33[[#This Row],[Adj Open]])/DAX__2019_2020__33[[#This Row],[Adj Open]]</f>
        <v>-1.6414141414141468E-2</v>
      </c>
      <c r="J5465" s="50">
        <f>DAX__2019_2020__33[[#This Row],[Adj Close]]-DAX__2019_2020__33[[#This Row],[Adj Open]]</f>
        <v>-0.12726085494223405</v>
      </c>
      <c r="K5465" s="50">
        <v>9965951</v>
      </c>
    </row>
    <row r="5466" spans="1:11" x14ac:dyDescent="0.3">
      <c r="A5466" s="51" t="str">
        <f t="shared" si="90"/>
        <v>DBK.DE</v>
      </c>
      <c r="B5466" s="52" t="s">
        <v>497</v>
      </c>
      <c r="C5466" s="50" t="s">
        <v>14303</v>
      </c>
      <c r="D5466" s="50">
        <f>DAX__2019_2020__33[[#This Row],[Open]]*(DAX__2019_2020__33[[#This Row],[Adj Close]]/DAX__2019_2020__33[[#This Row],[Close]])</f>
        <v>7.6934084065150596</v>
      </c>
      <c r="E5466" s="50" t="s">
        <v>15684</v>
      </c>
      <c r="F5466" s="50" t="s">
        <v>15685</v>
      </c>
      <c r="G5466" s="50" t="s">
        <v>15684</v>
      </c>
      <c r="H5466" s="50" t="s">
        <v>15686</v>
      </c>
      <c r="I5466" s="50">
        <f>(DAX__2019_2020__33[[#This Row],[Adj Close]]-DAX__2019_2020__33[[#This Row],[Adj Open]])/DAX__2019_2020__33[[#This Row],[Adj Open]]</f>
        <v>3.5118971879373843E-2</v>
      </c>
      <c r="J5466" s="50">
        <f>DAX__2019_2020__33[[#This Row],[Adj Close]]-DAX__2019_2020__33[[#This Row],[Adj Open]]</f>
        <v>0.27018459348494073</v>
      </c>
      <c r="K5466" s="50">
        <v>10234483</v>
      </c>
    </row>
    <row r="5467" spans="1:11" x14ac:dyDescent="0.3">
      <c r="A5467" s="51" t="str">
        <f t="shared" si="90"/>
        <v>DBK.DE</v>
      </c>
      <c r="B5467" s="52" t="s">
        <v>498</v>
      </c>
      <c r="C5467" s="50" t="s">
        <v>15687</v>
      </c>
      <c r="D5467" s="50">
        <f>DAX__2019_2020__33[[#This Row],[Open]]*(DAX__2019_2020__33[[#This Row],[Adj Close]]/DAX__2019_2020__33[[#This Row],[Close]])</f>
        <v>8.0370121996076502</v>
      </c>
      <c r="E5467" s="50" t="s">
        <v>15688</v>
      </c>
      <c r="F5467" s="50" t="s">
        <v>15689</v>
      </c>
      <c r="G5467" s="50" t="s">
        <v>15689</v>
      </c>
      <c r="H5467" s="50" t="s">
        <v>15690</v>
      </c>
      <c r="I5467" s="50">
        <f>(DAX__2019_2020__33[[#This Row],[Adj Close]]-DAX__2019_2020__33[[#This Row],[Adj Open]])/DAX__2019_2020__33[[#This Row],[Adj Open]]</f>
        <v>-6.5773447015834083E-3</v>
      </c>
      <c r="J5467" s="50">
        <f>DAX__2019_2020__33[[#This Row],[Adj Close]]-DAX__2019_2020__33[[#This Row],[Adj Open]]</f>
        <v>-5.2862199607650595E-2</v>
      </c>
      <c r="K5467" s="50">
        <v>9860610</v>
      </c>
    </row>
    <row r="5468" spans="1:11" x14ac:dyDescent="0.3">
      <c r="A5468" s="51" t="str">
        <f t="shared" si="90"/>
        <v>DBK.DE</v>
      </c>
      <c r="B5468" s="52" t="s">
        <v>499</v>
      </c>
      <c r="C5468" s="50" t="s">
        <v>15456</v>
      </c>
      <c r="D5468" s="50">
        <f>DAX__2019_2020__33[[#This Row],[Open]]*(DAX__2019_2020__33[[#This Row],[Adj Close]]/DAX__2019_2020__33[[#This Row],[Close]])</f>
        <v>7.988065781419448</v>
      </c>
      <c r="E5468" s="50" t="s">
        <v>15514</v>
      </c>
      <c r="F5468" s="50" t="s">
        <v>15488</v>
      </c>
      <c r="G5468" s="50" t="s">
        <v>15138</v>
      </c>
      <c r="H5468" s="50" t="s">
        <v>15691</v>
      </c>
      <c r="I5468" s="50">
        <f>(DAX__2019_2020__33[[#This Row],[Adj Close]]-DAX__2019_2020__33[[#This Row],[Adj Open]])/DAX__2019_2020__33[[#This Row],[Adj Open]]</f>
        <v>1.7034313725490122E-2</v>
      </c>
      <c r="J5468" s="50">
        <f>DAX__2019_2020__33[[#This Row],[Adj Close]]-DAX__2019_2020__33[[#This Row],[Adj Open]]</f>
        <v>0.13607121858055127</v>
      </c>
      <c r="K5468" s="50">
        <v>7838547</v>
      </c>
    </row>
    <row r="5469" spans="1:11" x14ac:dyDescent="0.3">
      <c r="A5469" s="51" t="str">
        <f t="shared" si="90"/>
        <v>DBK.DE</v>
      </c>
      <c r="B5469" s="52" t="s">
        <v>500</v>
      </c>
      <c r="C5469" s="50" t="s">
        <v>15692</v>
      </c>
      <c r="D5469" s="50">
        <f>DAX__2019_2020__33[[#This Row],[Open]]*(DAX__2019_2020__33[[#This Row],[Adj Close]]/DAX__2019_2020__33[[#This Row],[Close]])</f>
        <v>8.125116664654028</v>
      </c>
      <c r="E5469" s="50" t="s">
        <v>15693</v>
      </c>
      <c r="F5469" s="50" t="s">
        <v>15142</v>
      </c>
      <c r="G5469" s="50" t="s">
        <v>15694</v>
      </c>
      <c r="H5469" s="50" t="s">
        <v>15695</v>
      </c>
      <c r="I5469" s="50">
        <f>(DAX__2019_2020__33[[#This Row],[Adj Close]]-DAX__2019_2020__33[[#This Row],[Adj Open]])/DAX__2019_2020__33[[#This Row],[Adj Open]]</f>
        <v>-2.2891566265060923E-3</v>
      </c>
      <c r="J5469" s="50">
        <f>DAX__2019_2020__33[[#This Row],[Adj Close]]-DAX__2019_2020__33[[#This Row],[Adj Open]]</f>
        <v>-1.8599664654027848E-2</v>
      </c>
      <c r="K5469" s="50">
        <v>7294687</v>
      </c>
    </row>
    <row r="5470" spans="1:11" x14ac:dyDescent="0.3">
      <c r="A5470" s="51" t="str">
        <f t="shared" si="90"/>
        <v>DBK.DE</v>
      </c>
      <c r="B5470" s="52" t="s">
        <v>501</v>
      </c>
      <c r="C5470" s="50" t="s">
        <v>15696</v>
      </c>
      <c r="D5470" s="50">
        <f>DAX__2019_2020__33[[#This Row],[Open]]*(DAX__2019_2020__33[[#This Row],[Adj Close]]/DAX__2019_2020__33[[#This Row],[Close]])</f>
        <v>8.1466520427536224</v>
      </c>
      <c r="E5470" s="50" t="s">
        <v>15511</v>
      </c>
      <c r="F5470" s="50" t="s">
        <v>15697</v>
      </c>
      <c r="G5470" s="50" t="s">
        <v>14269</v>
      </c>
      <c r="H5470" s="50" t="s">
        <v>15698</v>
      </c>
      <c r="I5470" s="50">
        <f>(DAX__2019_2020__33[[#This Row],[Adj Close]]-DAX__2019_2020__33[[#This Row],[Adj Open]])/DAX__2019_2020__33[[#This Row],[Adj Open]]</f>
        <v>-5.0468637346790714E-3</v>
      </c>
      <c r="J5470" s="50">
        <f>DAX__2019_2020__33[[#This Row],[Adj Close]]-DAX__2019_2020__33[[#This Row],[Adj Open]]</f>
        <v>-4.1115042753622433E-2</v>
      </c>
      <c r="K5470" s="50">
        <v>16314972</v>
      </c>
    </row>
    <row r="5471" spans="1:11" x14ac:dyDescent="0.3">
      <c r="A5471" s="51" t="str">
        <f t="shared" si="90"/>
        <v>DBK.DE</v>
      </c>
      <c r="B5471" s="52" t="s">
        <v>502</v>
      </c>
      <c r="C5471" s="50" t="s">
        <v>15699</v>
      </c>
      <c r="D5471" s="50">
        <f>DAX__2019_2020__33[[#This Row],[Open]]*(DAX__2019_2020__33[[#This Row],[Adj Close]]/DAX__2019_2020__33[[#This Row],[Close]])</f>
        <v>8.1936407102803717</v>
      </c>
      <c r="E5471" s="50" t="s">
        <v>15700</v>
      </c>
      <c r="F5471" s="50" t="s">
        <v>15232</v>
      </c>
      <c r="G5471" s="50" t="s">
        <v>15232</v>
      </c>
      <c r="H5471" s="50" t="s">
        <v>15701</v>
      </c>
      <c r="I5471" s="50">
        <f>(DAX__2019_2020__33[[#This Row],[Adj Close]]-DAX__2019_2020__33[[#This Row],[Adj Open]])/DAX__2019_2020__33[[#This Row],[Adj Open]]</f>
        <v>-4.121863799283132E-2</v>
      </c>
      <c r="J5471" s="50">
        <f>DAX__2019_2020__33[[#This Row],[Adj Close]]-DAX__2019_2020__33[[#This Row],[Adj Open]]</f>
        <v>-0.33773071028037194</v>
      </c>
      <c r="K5471" s="50">
        <v>8674350</v>
      </c>
    </row>
    <row r="5472" spans="1:11" x14ac:dyDescent="0.3">
      <c r="A5472" s="51" t="str">
        <f t="shared" si="90"/>
        <v>DBK.DE</v>
      </c>
      <c r="B5472" s="52" t="s">
        <v>503</v>
      </c>
      <c r="C5472" s="50" t="s">
        <v>15702</v>
      </c>
      <c r="D5472" s="50">
        <f>DAX__2019_2020__33[[#This Row],[Open]]*(DAX__2019_2020__33[[#This Row],[Adj Close]]/DAX__2019_2020__33[[#This Row],[Close]])</f>
        <v>7.9391195189046586</v>
      </c>
      <c r="E5472" s="50" t="s">
        <v>14312</v>
      </c>
      <c r="F5472" s="50" t="s">
        <v>15703</v>
      </c>
      <c r="G5472" s="50" t="s">
        <v>15704</v>
      </c>
      <c r="H5472" s="50" t="s">
        <v>15705</v>
      </c>
      <c r="I5472" s="50">
        <f>(DAX__2019_2020__33[[#This Row],[Adj Close]]-DAX__2019_2020__33[[#This Row],[Adj Open]])/DAX__2019_2020__33[[#This Row],[Adj Open]]</f>
        <v>-1.8372379778051597E-2</v>
      </c>
      <c r="J5472" s="50">
        <f>DAX__2019_2020__33[[#This Row],[Adj Close]]-DAX__2019_2020__33[[#This Row],[Adj Open]]</f>
        <v>-0.14586051890465868</v>
      </c>
      <c r="K5472" s="50">
        <v>13067681</v>
      </c>
    </row>
    <row r="5473" spans="1:11" x14ac:dyDescent="0.3">
      <c r="A5473" s="51" t="str">
        <f t="shared" si="90"/>
        <v>DBK.DE</v>
      </c>
      <c r="B5473" s="52" t="s">
        <v>504</v>
      </c>
      <c r="C5473" s="50" t="s">
        <v>15704</v>
      </c>
      <c r="D5473" s="50">
        <f>DAX__2019_2020__33[[#This Row],[Open]]*(DAX__2019_2020__33[[#This Row],[Adj Close]]/DAX__2019_2020__33[[#This Row],[Close]])</f>
        <v>7.7932584939850571</v>
      </c>
      <c r="E5473" s="50" t="s">
        <v>15678</v>
      </c>
      <c r="F5473" s="50" t="s">
        <v>15706</v>
      </c>
      <c r="G5473" s="50" t="s">
        <v>14132</v>
      </c>
      <c r="H5473" s="50" t="s">
        <v>15707</v>
      </c>
      <c r="I5473" s="50">
        <f>(DAX__2019_2020__33[[#This Row],[Adj Close]]-DAX__2019_2020__33[[#This Row],[Adj Open]])/DAX__2019_2020__33[[#This Row],[Adj Open]]</f>
        <v>-8.0391910563998824E-3</v>
      </c>
      <c r="J5473" s="50">
        <f>DAX__2019_2020__33[[#This Row],[Adj Close]]-DAX__2019_2020__33[[#This Row],[Adj Open]]</f>
        <v>-6.2651493985057094E-2</v>
      </c>
      <c r="K5473" s="50">
        <v>12235891</v>
      </c>
    </row>
    <row r="5474" spans="1:11" x14ac:dyDescent="0.3">
      <c r="A5474" s="51" t="str">
        <f t="shared" si="90"/>
        <v>DBK.DE</v>
      </c>
      <c r="B5474" s="52" t="s">
        <v>505</v>
      </c>
      <c r="C5474" s="50" t="s">
        <v>14310</v>
      </c>
      <c r="D5474" s="50">
        <f>DAX__2019_2020__33[[#This Row],[Open]]*(DAX__2019_2020__33[[#This Row],[Adj Close]]/DAX__2019_2020__33[[#This Row],[Close]])</f>
        <v>7.8314367626538122</v>
      </c>
      <c r="E5474" s="50" t="s">
        <v>15708</v>
      </c>
      <c r="F5474" s="50" t="s">
        <v>15632</v>
      </c>
      <c r="G5474" s="50" t="s">
        <v>15709</v>
      </c>
      <c r="H5474" s="50" t="s">
        <v>15710</v>
      </c>
      <c r="I5474" s="50">
        <f>(DAX__2019_2020__33[[#This Row],[Adj Close]]-DAX__2019_2020__33[[#This Row],[Adj Open]])/DAX__2019_2020__33[[#This Row],[Adj Open]]</f>
        <v>-1.4625000000000003E-2</v>
      </c>
      <c r="J5474" s="50">
        <f>DAX__2019_2020__33[[#This Row],[Adj Close]]-DAX__2019_2020__33[[#This Row],[Adj Open]]</f>
        <v>-0.11453476265381202</v>
      </c>
      <c r="K5474" s="50">
        <v>12655717</v>
      </c>
    </row>
    <row r="5475" spans="1:11" x14ac:dyDescent="0.3">
      <c r="A5475" s="51" t="str">
        <f t="shared" si="90"/>
        <v>DBK.DE</v>
      </c>
      <c r="B5475" s="52" t="s">
        <v>506</v>
      </c>
      <c r="C5475" s="50" t="s">
        <v>14155</v>
      </c>
      <c r="D5475" s="50">
        <f>DAX__2019_2020__33[[#This Row],[Open]]*(DAX__2019_2020__33[[#This Row],[Adj Close]]/DAX__2019_2020__33[[#This Row],[Close]])</f>
        <v>7.7433329166666676</v>
      </c>
      <c r="E5475" s="50" t="s">
        <v>15136</v>
      </c>
      <c r="F5475" s="50" t="s">
        <v>15711</v>
      </c>
      <c r="G5475" s="50" t="s">
        <v>15712</v>
      </c>
      <c r="H5475" s="50" t="s">
        <v>15713</v>
      </c>
      <c r="I5475" s="50">
        <f>(DAX__2019_2020__33[[#This Row],[Adj Close]]-DAX__2019_2020__33[[#This Row],[Adj Open]])/DAX__2019_2020__33[[#This Row],[Adj Open]]</f>
        <v>2.8571428571428491E-2</v>
      </c>
      <c r="J5475" s="50">
        <f>DAX__2019_2020__33[[#This Row],[Adj Close]]-DAX__2019_2020__33[[#This Row],[Adj Open]]</f>
        <v>0.22123808333333272</v>
      </c>
      <c r="K5475" s="50">
        <v>18428700</v>
      </c>
    </row>
    <row r="5476" spans="1:11" x14ac:dyDescent="0.3">
      <c r="A5476" s="51" t="str">
        <f t="shared" si="90"/>
        <v>DBK.DE</v>
      </c>
      <c r="B5476" s="52" t="s">
        <v>507</v>
      </c>
      <c r="C5476" s="50" t="s">
        <v>15714</v>
      </c>
      <c r="D5476" s="50">
        <f>DAX__2019_2020__33[[#This Row],[Open]]*(DAX__2019_2020__33[[#This Row],[Adj Close]]/DAX__2019_2020__33[[#This Row],[Close]])</f>
        <v>8.0546325202727846</v>
      </c>
      <c r="E5476" s="50" t="s">
        <v>15715</v>
      </c>
      <c r="F5476" s="50" t="s">
        <v>15716</v>
      </c>
      <c r="G5476" s="50" t="s">
        <v>14173</v>
      </c>
      <c r="H5476" s="50" t="s">
        <v>15717</v>
      </c>
      <c r="I5476" s="50">
        <f>(DAX__2019_2020__33[[#This Row],[Adj Close]]-DAX__2019_2020__33[[#This Row],[Adj Open]])/DAX__2019_2020__33[[#This Row],[Adj Open]]</f>
        <v>-1.9810403500243188E-2</v>
      </c>
      <c r="J5476" s="50">
        <f>DAX__2019_2020__33[[#This Row],[Adj Close]]-DAX__2019_2020__33[[#This Row],[Adj Open]]</f>
        <v>-0.15956552027278459</v>
      </c>
      <c r="K5476" s="50">
        <v>9199596</v>
      </c>
    </row>
    <row r="5477" spans="1:11" x14ac:dyDescent="0.3">
      <c r="A5477" s="51" t="str">
        <f t="shared" si="90"/>
        <v>DBK.DE</v>
      </c>
      <c r="B5477" s="52" t="s">
        <v>508</v>
      </c>
      <c r="C5477" s="50" t="s">
        <v>15534</v>
      </c>
      <c r="D5477" s="50">
        <f>DAX__2019_2020__33[[#This Row],[Open]]*(DAX__2019_2020__33[[#This Row],[Adj Close]]/DAX__2019_2020__33[[#This Row],[Close]])</f>
        <v>7.9293305491990855</v>
      </c>
      <c r="E5477" s="50" t="s">
        <v>15718</v>
      </c>
      <c r="F5477" s="50" t="s">
        <v>15711</v>
      </c>
      <c r="G5477" s="50" t="s">
        <v>15711</v>
      </c>
      <c r="H5477" s="50" t="s">
        <v>15719</v>
      </c>
      <c r="I5477" s="50">
        <f>(DAX__2019_2020__33[[#This Row],[Adj Close]]-DAX__2019_2020__33[[#This Row],[Adj Open]])/DAX__2019_2020__33[[#This Row],[Adj Open]]</f>
        <v>-2.8888888888888964E-2</v>
      </c>
      <c r="J5477" s="50">
        <f>DAX__2019_2020__33[[#This Row],[Adj Close]]-DAX__2019_2020__33[[#This Row],[Adj Open]]</f>
        <v>-0.22906954919908529</v>
      </c>
      <c r="K5477" s="50">
        <v>11629433</v>
      </c>
    </row>
    <row r="5478" spans="1:11" x14ac:dyDescent="0.3">
      <c r="A5478" s="51" t="str">
        <f t="shared" si="90"/>
        <v>DBK.DE</v>
      </c>
      <c r="B5478" s="52" t="s">
        <v>509</v>
      </c>
      <c r="C5478" s="50" t="s">
        <v>15669</v>
      </c>
      <c r="D5478" s="50">
        <f>DAX__2019_2020__33[[#This Row],[Open]]*(DAX__2019_2020__33[[#This Row],[Adj Close]]/DAX__2019_2020__33[[#This Row],[Close]])</f>
        <v>7.7335438841737396</v>
      </c>
      <c r="E5478" s="50" t="s">
        <v>15720</v>
      </c>
      <c r="F5478" s="50" t="s">
        <v>15721</v>
      </c>
      <c r="G5478" s="50" t="s">
        <v>15722</v>
      </c>
      <c r="H5478" s="50" t="s">
        <v>15723</v>
      </c>
      <c r="I5478" s="50">
        <f>(DAX__2019_2020__33[[#This Row],[Adj Close]]-DAX__2019_2020__33[[#This Row],[Adj Open]])/DAX__2019_2020__33[[#This Row],[Adj Open]]</f>
        <v>1.4177215189873379E-2</v>
      </c>
      <c r="J5478" s="50">
        <f>DAX__2019_2020__33[[#This Row],[Adj Close]]-DAX__2019_2020__33[[#This Row],[Adj Open]]</f>
        <v>0.10964011582626032</v>
      </c>
      <c r="K5478" s="50">
        <v>12792361</v>
      </c>
    </row>
    <row r="5479" spans="1:11" x14ac:dyDescent="0.3">
      <c r="A5479" s="51" t="str">
        <f t="shared" si="90"/>
        <v>DBK.DE</v>
      </c>
      <c r="B5479" s="52" t="s">
        <v>510</v>
      </c>
      <c r="C5479" s="50" t="s">
        <v>14256</v>
      </c>
      <c r="D5479" s="50">
        <f>DAX__2019_2020__33[[#This Row],[Open]]*(DAX__2019_2020__33[[#This Row],[Adj Close]]/DAX__2019_2020__33[[#This Row],[Close]])</f>
        <v>7.8157737746091307</v>
      </c>
      <c r="E5479" s="50" t="s">
        <v>15144</v>
      </c>
      <c r="F5479" s="50" t="s">
        <v>15724</v>
      </c>
      <c r="G5479" s="50" t="s">
        <v>15725</v>
      </c>
      <c r="H5479" s="50" t="s">
        <v>15726</v>
      </c>
      <c r="I5479" s="50">
        <f>(DAX__2019_2020__33[[#This Row],[Adj Close]]-DAX__2019_2020__33[[#This Row],[Adj Open]])/DAX__2019_2020__33[[#This Row],[Adj Open]]</f>
        <v>1.3777555110220309E-3</v>
      </c>
      <c r="J5479" s="50">
        <f>DAX__2019_2020__33[[#This Row],[Adj Close]]-DAX__2019_2020__33[[#This Row],[Adj Open]]</f>
        <v>1.0768225390869191E-2</v>
      </c>
      <c r="K5479" s="50">
        <v>10216931</v>
      </c>
    </row>
    <row r="5480" spans="1:11" x14ac:dyDescent="0.3">
      <c r="A5480" s="51" t="str">
        <f t="shared" si="90"/>
        <v>DBK.DE</v>
      </c>
      <c r="B5480" s="52" t="s">
        <v>511</v>
      </c>
      <c r="C5480" s="50" t="s">
        <v>15727</v>
      </c>
      <c r="D5480" s="50">
        <f>DAX__2019_2020__33[[#This Row],[Open]]*(DAX__2019_2020__33[[#This Row],[Adj Close]]/DAX__2019_2020__33[[#This Row],[Close]])</f>
        <v>7.8099003128520224</v>
      </c>
      <c r="E5480" s="50" t="s">
        <v>14254</v>
      </c>
      <c r="F5480" s="50" t="s">
        <v>15685</v>
      </c>
      <c r="G5480" s="50" t="s">
        <v>15685</v>
      </c>
      <c r="H5480" s="50" t="s">
        <v>15728</v>
      </c>
      <c r="I5480" s="50">
        <f>(DAX__2019_2020__33[[#This Row],[Adj Close]]-DAX__2019_2020__33[[#This Row],[Adj Open]])/DAX__2019_2020__33[[#This Row],[Adj Open]]</f>
        <v>-2.0807219854600139E-2</v>
      </c>
      <c r="J5480" s="50">
        <f>DAX__2019_2020__33[[#This Row],[Adj Close]]-DAX__2019_2020__33[[#This Row],[Adj Open]]</f>
        <v>-0.16250231285202243</v>
      </c>
      <c r="K5480" s="50">
        <v>10938461</v>
      </c>
    </row>
    <row r="5481" spans="1:11" x14ac:dyDescent="0.3">
      <c r="A5481" s="51" t="str">
        <f t="shared" si="90"/>
        <v>DBK.DE</v>
      </c>
      <c r="B5481" s="52" t="s">
        <v>512</v>
      </c>
      <c r="C5481" s="50" t="s">
        <v>14132</v>
      </c>
      <c r="D5481" s="50">
        <f>DAX__2019_2020__33[[#This Row],[Open]]*(DAX__2019_2020__33[[#This Row],[Adj Close]]/DAX__2019_2020__33[[#This Row],[Close]])</f>
        <v>7.7306072814833575</v>
      </c>
      <c r="E5481" s="50" t="s">
        <v>15729</v>
      </c>
      <c r="F5481" s="50" t="s">
        <v>15730</v>
      </c>
      <c r="G5481" s="50" t="s">
        <v>15731</v>
      </c>
      <c r="H5481" s="50" t="s">
        <v>15732</v>
      </c>
      <c r="I5481" s="50">
        <f>(DAX__2019_2020__33[[#This Row],[Adj Close]]-DAX__2019_2020__33[[#This Row],[Adj Open]])/DAX__2019_2020__33[[#This Row],[Adj Open]]</f>
        <v>5.0652146384693711E-4</v>
      </c>
      <c r="J5481" s="50">
        <f>DAX__2019_2020__33[[#This Row],[Adj Close]]-DAX__2019_2020__33[[#This Row],[Adj Open]]</f>
        <v>3.9157185166427411E-3</v>
      </c>
      <c r="K5481" s="50">
        <v>8340767</v>
      </c>
    </row>
    <row r="5482" spans="1:11" x14ac:dyDescent="0.3">
      <c r="A5482" s="51" t="str">
        <f t="shared" si="90"/>
        <v>DBK.DE</v>
      </c>
      <c r="B5482" s="52" t="s">
        <v>513</v>
      </c>
      <c r="C5482" s="50" t="s">
        <v>15733</v>
      </c>
      <c r="D5482" s="50">
        <f>DAX__2019_2020__33[[#This Row],[Open]]*(DAX__2019_2020__33[[#This Row],[Adj Close]]/DAX__2019_2020__33[[#This Row],[Close]])</f>
        <v>7.7296280446058088</v>
      </c>
      <c r="E5482" s="50" t="s">
        <v>15734</v>
      </c>
      <c r="F5482" s="50" t="s">
        <v>14183</v>
      </c>
      <c r="G5482" s="50" t="s">
        <v>15735</v>
      </c>
      <c r="H5482" s="50" t="s">
        <v>15736</v>
      </c>
      <c r="I5482" s="50">
        <f>(DAX__2019_2020__33[[#This Row],[Adj Close]]-DAX__2019_2020__33[[#This Row],[Adj Open]])/DAX__2019_2020__33[[#This Row],[Adj Open]]</f>
        <v>-2.3302938196555184E-2</v>
      </c>
      <c r="J5482" s="50">
        <f>DAX__2019_2020__33[[#This Row],[Adj Close]]-DAX__2019_2020__33[[#This Row],[Adj Open]]</f>
        <v>-0.18012304460580886</v>
      </c>
      <c r="K5482" s="50">
        <v>10350282</v>
      </c>
    </row>
    <row r="5483" spans="1:11" x14ac:dyDescent="0.3">
      <c r="A5483" s="51" t="str">
        <f t="shared" si="90"/>
        <v>DBK.DE</v>
      </c>
      <c r="B5483" s="52" t="s">
        <v>514</v>
      </c>
      <c r="C5483" s="50" t="s">
        <v>15737</v>
      </c>
      <c r="D5483" s="50">
        <f>DAX__2019_2020__33[[#This Row],[Open]]*(DAX__2019_2020__33[[#This Row],[Adj Close]]/DAX__2019_2020__33[[#This Row],[Close]])</f>
        <v>7.5671265611492515</v>
      </c>
      <c r="E5483" s="50" t="s">
        <v>15711</v>
      </c>
      <c r="F5483" s="50" t="s">
        <v>15738</v>
      </c>
      <c r="G5483" s="50" t="s">
        <v>15711</v>
      </c>
      <c r="H5483" s="50" t="s">
        <v>15719</v>
      </c>
      <c r="I5483" s="50">
        <f>(DAX__2019_2020__33[[#This Row],[Adj Close]]-DAX__2019_2020__33[[#This Row],[Adj Open]])/DAX__2019_2020__33[[#This Row],[Adj Open]]</f>
        <v>1.7593790426907969E-2</v>
      </c>
      <c r="J5483" s="50">
        <f>DAX__2019_2020__33[[#This Row],[Adj Close]]-DAX__2019_2020__33[[#This Row],[Adj Open]]</f>
        <v>0.13313443885074872</v>
      </c>
      <c r="K5483" s="50">
        <v>11128223</v>
      </c>
    </row>
    <row r="5484" spans="1:11" x14ac:dyDescent="0.3">
      <c r="A5484" s="51" t="str">
        <f t="shared" si="90"/>
        <v>DBK.DE</v>
      </c>
      <c r="B5484" s="52" t="s">
        <v>515</v>
      </c>
      <c r="C5484" s="50" t="s">
        <v>15739</v>
      </c>
      <c r="D5484" s="50">
        <f>DAX__2019_2020__33[[#This Row],[Open]]*(DAX__2019_2020__33[[#This Row],[Adj Close]]/DAX__2019_2020__33[[#This Row],[Close]])</f>
        <v>7.5857262495823159</v>
      </c>
      <c r="E5484" s="50" t="s">
        <v>15740</v>
      </c>
      <c r="F5484" s="50" t="s">
        <v>14236</v>
      </c>
      <c r="G5484" s="50" t="s">
        <v>15741</v>
      </c>
      <c r="H5484" s="50" t="s">
        <v>15742</v>
      </c>
      <c r="I5484" s="50">
        <f>(DAX__2019_2020__33[[#This Row],[Adj Close]]-DAX__2019_2020__33[[#This Row],[Adj Open]])/DAX__2019_2020__33[[#This Row],[Adj Open]]</f>
        <v>4.1295651051748827E-3</v>
      </c>
      <c r="J5484" s="50">
        <f>DAX__2019_2020__33[[#This Row],[Adj Close]]-DAX__2019_2020__33[[#This Row],[Adj Open]]</f>
        <v>3.1325750417684262E-2</v>
      </c>
      <c r="K5484" s="50">
        <v>9263874</v>
      </c>
    </row>
    <row r="5485" spans="1:11" x14ac:dyDescent="0.3">
      <c r="A5485" s="51" t="str">
        <f t="shared" si="90"/>
        <v>DBK.DE</v>
      </c>
      <c r="B5485" s="52" t="s">
        <v>516</v>
      </c>
      <c r="C5485" s="50" t="s">
        <v>15743</v>
      </c>
      <c r="D5485" s="50">
        <f>DAX__2019_2020__33[[#This Row],[Open]]*(DAX__2019_2020__33[[#This Row],[Adj Close]]/DAX__2019_2020__33[[#This Row],[Close]])</f>
        <v>7.6160723983315952</v>
      </c>
      <c r="E5485" s="50" t="s">
        <v>14398</v>
      </c>
      <c r="F5485" s="50" t="s">
        <v>15744</v>
      </c>
      <c r="G5485" s="50" t="s">
        <v>15096</v>
      </c>
      <c r="H5485" s="50" t="s">
        <v>15745</v>
      </c>
      <c r="I5485" s="50">
        <f>(DAX__2019_2020__33[[#This Row],[Adj Close]]-DAX__2019_2020__33[[#This Row],[Adj Open]])/DAX__2019_2020__33[[#This Row],[Adj Open]]</f>
        <v>-1.3881748071979465E-2</v>
      </c>
      <c r="J5485" s="50">
        <f>DAX__2019_2020__33[[#This Row],[Adj Close]]-DAX__2019_2020__33[[#This Row],[Adj Open]]</f>
        <v>-0.10572439833159564</v>
      </c>
      <c r="K5485" s="50">
        <v>23418292</v>
      </c>
    </row>
    <row r="5486" spans="1:11" x14ac:dyDescent="0.3">
      <c r="A5486" s="51" t="str">
        <f t="shared" si="90"/>
        <v>DBK.DE</v>
      </c>
      <c r="B5486" s="52" t="s">
        <v>517</v>
      </c>
      <c r="C5486" s="50" t="s">
        <v>15746</v>
      </c>
      <c r="D5486" s="50">
        <f>DAX__2019_2020__33[[#This Row],[Open]]*(DAX__2019_2020__33[[#This Row],[Adj Close]]/DAX__2019_2020__33[[#This Row],[Close]])</f>
        <v>7.3370782085714286</v>
      </c>
      <c r="E5486" s="50" t="s">
        <v>15746</v>
      </c>
      <c r="F5486" s="50" t="s">
        <v>14678</v>
      </c>
      <c r="G5486" s="50" t="s">
        <v>14678</v>
      </c>
      <c r="H5486" s="50" t="s">
        <v>14710</v>
      </c>
      <c r="I5486" s="50">
        <f>(DAX__2019_2020__33[[#This Row],[Adj Close]]-DAX__2019_2020__33[[#This Row],[Adj Open]])/DAX__2019_2020__33[[#This Row],[Adj Open]]</f>
        <v>-6.6044029352901892E-2</v>
      </c>
      <c r="J5486" s="50">
        <f>DAX__2019_2020__33[[#This Row],[Adj Close]]-DAX__2019_2020__33[[#This Row],[Adj Open]]</f>
        <v>-0.4845702085714283</v>
      </c>
      <c r="K5486" s="50">
        <v>28709193</v>
      </c>
    </row>
    <row r="5487" spans="1:11" x14ac:dyDescent="0.3">
      <c r="A5487" s="51" t="str">
        <f t="shared" si="90"/>
        <v>DBK.DE</v>
      </c>
      <c r="B5487" s="52" t="s">
        <v>518</v>
      </c>
      <c r="C5487" s="50" t="s">
        <v>15747</v>
      </c>
      <c r="D5487" s="50">
        <f>DAX__2019_2020__33[[#This Row],[Open]]*(DAX__2019_2020__33[[#This Row],[Adj Close]]/DAX__2019_2020__33[[#This Row],[Close]])</f>
        <v>6.9366953025670615</v>
      </c>
      <c r="E5487" s="50" t="s">
        <v>15748</v>
      </c>
      <c r="F5487" s="50" t="s">
        <v>15749</v>
      </c>
      <c r="G5487" s="50" t="s">
        <v>15750</v>
      </c>
      <c r="H5487" s="50" t="s">
        <v>15751</v>
      </c>
      <c r="I5487" s="50">
        <f>(DAX__2019_2020__33[[#This Row],[Adj Close]]-DAX__2019_2020__33[[#This Row],[Adj Open]])/DAX__2019_2020__33[[#This Row],[Adj Open]]</f>
        <v>-2.1450747953711598E-2</v>
      </c>
      <c r="J5487" s="50">
        <f>DAX__2019_2020__33[[#This Row],[Adj Close]]-DAX__2019_2020__33[[#This Row],[Adj Open]]</f>
        <v>-0.14879730256706125</v>
      </c>
      <c r="K5487" s="50">
        <v>13414155</v>
      </c>
    </row>
    <row r="5488" spans="1:11" x14ac:dyDescent="0.3">
      <c r="A5488" s="51" t="str">
        <f t="shared" si="90"/>
        <v>DBK.DE</v>
      </c>
      <c r="B5488" s="52" t="s">
        <v>519</v>
      </c>
      <c r="C5488" s="50" t="s">
        <v>14665</v>
      </c>
      <c r="D5488" s="50">
        <f>DAX__2019_2020__33[[#This Row],[Open]]*(DAX__2019_2020__33[[#This Row],[Adj Close]]/DAX__2019_2020__33[[#This Row],[Close]])</f>
        <v>6.8035604226566999</v>
      </c>
      <c r="E5488" s="50" t="s">
        <v>15752</v>
      </c>
      <c r="F5488" s="50" t="s">
        <v>15753</v>
      </c>
      <c r="G5488" s="50" t="s">
        <v>15754</v>
      </c>
      <c r="H5488" s="50" t="s">
        <v>15755</v>
      </c>
      <c r="I5488" s="50">
        <f>(DAX__2019_2020__33[[#This Row],[Adj Close]]-DAX__2019_2020__33[[#This Row],[Adj Open]])/DAX__2019_2020__33[[#This Row],[Adj Open]]</f>
        <v>8.6330935251795172E-4</v>
      </c>
      <c r="J5488" s="50">
        <f>DAX__2019_2020__33[[#This Row],[Adj Close]]-DAX__2019_2020__33[[#This Row],[Adj Open]]</f>
        <v>5.8735773433005178E-3</v>
      </c>
      <c r="K5488" s="50">
        <v>11894645</v>
      </c>
    </row>
    <row r="5489" spans="1:11" x14ac:dyDescent="0.3">
      <c r="A5489" s="51" t="str">
        <f t="shared" si="90"/>
        <v>DBK.DE</v>
      </c>
      <c r="B5489" s="52" t="s">
        <v>520</v>
      </c>
      <c r="C5489" s="50" t="s">
        <v>14807</v>
      </c>
      <c r="D5489" s="50">
        <f>DAX__2019_2020__33[[#This Row],[Open]]*(DAX__2019_2020__33[[#This Row],[Adj Close]]/DAX__2019_2020__33[[#This Row],[Close]])</f>
        <v>6.7056678278393544</v>
      </c>
      <c r="E5489" s="50" t="s">
        <v>15756</v>
      </c>
      <c r="F5489" s="50" t="s">
        <v>14609</v>
      </c>
      <c r="G5489" s="50" t="s">
        <v>15757</v>
      </c>
      <c r="H5489" s="50" t="s">
        <v>15758</v>
      </c>
      <c r="I5489" s="50">
        <f>(DAX__2019_2020__33[[#This Row],[Adj Close]]-DAX__2019_2020__33[[#This Row],[Adj Open]])/DAX__2019_2020__33[[#This Row],[Adj Open]]</f>
        <v>1.4160583941605942E-2</v>
      </c>
      <c r="J5489" s="50">
        <f>DAX__2019_2020__33[[#This Row],[Adj Close]]-DAX__2019_2020__33[[#This Row],[Adj Open]]</f>
        <v>9.4956172160645558E-2</v>
      </c>
      <c r="K5489" s="50">
        <v>10737153</v>
      </c>
    </row>
    <row r="5490" spans="1:11" x14ac:dyDescent="0.3">
      <c r="A5490" s="51" t="str">
        <f t="shared" si="90"/>
        <v>DBK.DE</v>
      </c>
      <c r="B5490" s="52" t="s">
        <v>521</v>
      </c>
      <c r="C5490" s="50" t="s">
        <v>15051</v>
      </c>
      <c r="D5490" s="50">
        <f>DAX__2019_2020__33[[#This Row],[Open]]*(DAX__2019_2020__33[[#This Row],[Adj Close]]/DAX__2019_2020__33[[#This Row],[Close]])</f>
        <v>6.8515281563330372</v>
      </c>
      <c r="E5490" s="50" t="s">
        <v>14663</v>
      </c>
      <c r="F5490" s="50" t="s">
        <v>15759</v>
      </c>
      <c r="G5490" s="50" t="s">
        <v>14463</v>
      </c>
      <c r="H5490" s="50" t="s">
        <v>15760</v>
      </c>
      <c r="I5490" s="50">
        <f>(DAX__2019_2020__33[[#This Row],[Adj Close]]-DAX__2019_2020__33[[#This Row],[Adj Open]])/DAX__2019_2020__33[[#This Row],[Adj Open]]</f>
        <v>-3.214744963566217E-2</v>
      </c>
      <c r="J5490" s="50">
        <f>DAX__2019_2020__33[[#This Row],[Adj Close]]-DAX__2019_2020__33[[#This Row],[Adj Open]]</f>
        <v>-0.22025915633303761</v>
      </c>
      <c r="K5490" s="50">
        <v>9170387</v>
      </c>
    </row>
    <row r="5491" spans="1:11" x14ac:dyDescent="0.3">
      <c r="A5491" s="51" t="str">
        <f t="shared" si="90"/>
        <v>DBK.DE</v>
      </c>
      <c r="B5491" s="52" t="s">
        <v>522</v>
      </c>
      <c r="C5491" s="50" t="s">
        <v>15761</v>
      </c>
      <c r="D5491" s="50">
        <f>DAX__2019_2020__33[[#This Row],[Open]]*(DAX__2019_2020__33[[#This Row],[Adj Close]]/DAX__2019_2020__33[[#This Row],[Close]])</f>
        <v>6.8260760517051704</v>
      </c>
      <c r="E5491" s="50" t="s">
        <v>14930</v>
      </c>
      <c r="F5491" s="50" t="s">
        <v>14711</v>
      </c>
      <c r="G5491" s="50" t="s">
        <v>14930</v>
      </c>
      <c r="H5491" s="50" t="s">
        <v>15762</v>
      </c>
      <c r="I5491" s="50">
        <f>(DAX__2019_2020__33[[#This Row],[Adj Close]]-DAX__2019_2020__33[[#This Row],[Adj Open]])/DAX__2019_2020__33[[#This Row],[Adj Open]]</f>
        <v>4.2879678760935118E-2</v>
      </c>
      <c r="J5491" s="50">
        <f>DAX__2019_2020__33[[#This Row],[Adj Close]]-DAX__2019_2020__33[[#This Row],[Adj Open]]</f>
        <v>0.29269994829483004</v>
      </c>
      <c r="K5491" s="50">
        <v>13692280</v>
      </c>
    </row>
    <row r="5492" spans="1:11" x14ac:dyDescent="0.3">
      <c r="A5492" s="51" t="str">
        <f t="shared" si="90"/>
        <v>DBK.DE</v>
      </c>
      <c r="B5492" s="52" t="s">
        <v>523</v>
      </c>
      <c r="C5492" s="50" t="s">
        <v>14702</v>
      </c>
      <c r="D5492" s="50">
        <f>DAX__2019_2020__33[[#This Row],[Open]]*(DAX__2019_2020__33[[#This Row],[Adj Close]]/DAX__2019_2020__33[[#This Row],[Close]])</f>
        <v>7.0394827633587784</v>
      </c>
      <c r="E5492" s="50" t="s">
        <v>15763</v>
      </c>
      <c r="F5492" s="50" t="s">
        <v>14923</v>
      </c>
      <c r="G5492" s="50" t="s">
        <v>14670</v>
      </c>
      <c r="H5492" s="50" t="s">
        <v>15764</v>
      </c>
      <c r="I5492" s="50">
        <f>(DAX__2019_2020__33[[#This Row],[Adj Close]]-DAX__2019_2020__33[[#This Row],[Adj Open]])/DAX__2019_2020__33[[#This Row],[Adj Open]]</f>
        <v>-1.6270337922403025E-2</v>
      </c>
      <c r="J5492" s="50">
        <f>DAX__2019_2020__33[[#This Row],[Adj Close]]-DAX__2019_2020__33[[#This Row],[Adj Open]]</f>
        <v>-0.11453476335877877</v>
      </c>
      <c r="K5492" s="50">
        <v>7358036</v>
      </c>
    </row>
    <row r="5493" spans="1:11" x14ac:dyDescent="0.3">
      <c r="A5493" s="51" t="str">
        <f t="shared" si="90"/>
        <v>DBK.DE</v>
      </c>
      <c r="B5493" s="52" t="s">
        <v>524</v>
      </c>
      <c r="C5493" s="50" t="s">
        <v>15765</v>
      </c>
      <c r="D5493" s="50">
        <f>DAX__2019_2020__33[[#This Row],[Open]]*(DAX__2019_2020__33[[#This Row],[Adj Close]]/DAX__2019_2020__33[[#This Row],[Close]])</f>
        <v>6.8358655677329621</v>
      </c>
      <c r="E5493" s="50" t="s">
        <v>15766</v>
      </c>
      <c r="F5493" s="50" t="s">
        <v>15749</v>
      </c>
      <c r="G5493" s="50" t="s">
        <v>15767</v>
      </c>
      <c r="H5493" s="50" t="s">
        <v>15768</v>
      </c>
      <c r="I5493" s="50">
        <f>(DAX__2019_2020__33[[#This Row],[Adj Close]]-DAX__2019_2020__33[[#This Row],[Adj Open]])/DAX__2019_2020__33[[#This Row],[Adj Open]]</f>
        <v>2.9643419733638845E-2</v>
      </c>
      <c r="J5493" s="50">
        <f>DAX__2019_2020__33[[#This Row],[Adj Close]]-DAX__2019_2020__33[[#This Row],[Adj Open]]</f>
        <v>0.20263843226703759</v>
      </c>
      <c r="K5493" s="50">
        <v>9469724</v>
      </c>
    </row>
    <row r="5494" spans="1:11" x14ac:dyDescent="0.3">
      <c r="A5494" s="51" t="str">
        <f t="shared" si="90"/>
        <v>DBK.DE</v>
      </c>
      <c r="B5494" s="52" t="s">
        <v>525</v>
      </c>
      <c r="C5494" s="50" t="s">
        <v>15769</v>
      </c>
      <c r="D5494" s="50">
        <f>DAX__2019_2020__33[[#This Row],[Open]]*(DAX__2019_2020__33[[#This Row],[Adj Close]]/DAX__2019_2020__33[[#This Row],[Close]])</f>
        <v>7.1628277183098596</v>
      </c>
      <c r="E5494" s="50" t="s">
        <v>15770</v>
      </c>
      <c r="F5494" s="50" t="s">
        <v>15771</v>
      </c>
      <c r="G5494" s="50" t="s">
        <v>14919</v>
      </c>
      <c r="H5494" s="50" t="s">
        <v>15772</v>
      </c>
      <c r="I5494" s="50">
        <f>(DAX__2019_2020__33[[#This Row],[Adj Close]]-DAX__2019_2020__33[[#This Row],[Adj Open]])/DAX__2019_2020__33[[#This Row],[Adj Open]]</f>
        <v>-2.9656963236299079E-2</v>
      </c>
      <c r="J5494" s="50">
        <f>DAX__2019_2020__33[[#This Row],[Adj Close]]-DAX__2019_2020__33[[#This Row],[Adj Open]]</f>
        <v>-0.21242771830985951</v>
      </c>
      <c r="K5494" s="50">
        <v>8794247</v>
      </c>
    </row>
    <row r="5495" spans="1:11" x14ac:dyDescent="0.3">
      <c r="A5495" s="51" t="str">
        <f t="shared" si="90"/>
        <v>DBK.DE</v>
      </c>
      <c r="B5495" s="52" t="s">
        <v>526</v>
      </c>
      <c r="C5495" s="50" t="s">
        <v>15773</v>
      </c>
      <c r="D5495" s="50">
        <f>DAX__2019_2020__33[[#This Row],[Open]]*(DAX__2019_2020__33[[#This Row],[Adj Close]]/DAX__2019_2020__33[[#This Row],[Close]])</f>
        <v>6.9190750005558641</v>
      </c>
      <c r="E5495" s="50" t="s">
        <v>15073</v>
      </c>
      <c r="F5495" s="50" t="s">
        <v>14708</v>
      </c>
      <c r="G5495" s="50" t="s">
        <v>15774</v>
      </c>
      <c r="H5495" s="50" t="s">
        <v>15775</v>
      </c>
      <c r="I5495" s="50">
        <f>(DAX__2019_2020__33[[#This Row],[Adj Close]]-DAX__2019_2020__33[[#This Row],[Adj Open]])/DAX__2019_2020__33[[#This Row],[Adj Open]]</f>
        <v>1.8109790605546166E-2</v>
      </c>
      <c r="J5495" s="50">
        <f>DAX__2019_2020__33[[#This Row],[Adj Close]]-DAX__2019_2020__33[[#This Row],[Adj Open]]</f>
        <v>0.12530299944413592</v>
      </c>
      <c r="K5495" s="50">
        <v>10038303</v>
      </c>
    </row>
    <row r="5496" spans="1:11" x14ac:dyDescent="0.3">
      <c r="A5496" s="51" t="str">
        <f t="shared" si="90"/>
        <v>DBK.DE</v>
      </c>
      <c r="B5496" s="52" t="s">
        <v>527</v>
      </c>
      <c r="C5496" s="50" t="s">
        <v>15776</v>
      </c>
      <c r="D5496" s="50">
        <f>DAX__2019_2020__33[[#This Row],[Open]]*(DAX__2019_2020__33[[#This Row],[Adj Close]]/DAX__2019_2020__33[[#This Row],[Close]])</f>
        <v>7.1363969266304341</v>
      </c>
      <c r="E5496" s="50" t="s">
        <v>15777</v>
      </c>
      <c r="F5496" s="50" t="s">
        <v>15778</v>
      </c>
      <c r="G5496" s="50" t="s">
        <v>14100</v>
      </c>
      <c r="H5496" s="50" t="s">
        <v>15779</v>
      </c>
      <c r="I5496" s="50">
        <f>(DAX__2019_2020__33[[#This Row],[Adj Close]]-DAX__2019_2020__33[[#This Row],[Adj Open]])/DAX__2019_2020__33[[#This Row],[Adj Open]]</f>
        <v>9.602194787380041E-3</v>
      </c>
      <c r="J5496" s="50">
        <f>DAX__2019_2020__33[[#This Row],[Adj Close]]-DAX__2019_2020__33[[#This Row],[Adj Open]]</f>
        <v>6.8525073369565703E-2</v>
      </c>
      <c r="K5496" s="50">
        <v>10507033</v>
      </c>
    </row>
    <row r="5497" spans="1:11" x14ac:dyDescent="0.3">
      <c r="A5497" s="51" t="str">
        <f t="shared" si="90"/>
        <v>DBK.DE</v>
      </c>
      <c r="B5497" s="52" t="s">
        <v>528</v>
      </c>
      <c r="C5497" s="50" t="s">
        <v>15780</v>
      </c>
      <c r="D5497" s="50">
        <f>DAX__2019_2020__33[[#This Row],[Open]]*(DAX__2019_2020__33[[#This Row],[Adj Close]]/DAX__2019_2020__33[[#This Row],[Close]])</f>
        <v>7.2440797172236504</v>
      </c>
      <c r="E5497" s="50" t="s">
        <v>14180</v>
      </c>
      <c r="F5497" s="50" t="s">
        <v>15781</v>
      </c>
      <c r="G5497" s="50" t="s">
        <v>15743</v>
      </c>
      <c r="H5497" s="50" t="s">
        <v>15782</v>
      </c>
      <c r="I5497" s="50">
        <f>(DAX__2019_2020__33[[#This Row],[Adj Close]]-DAX__2019_2020__33[[#This Row],[Adj Open]])/DAX__2019_2020__33[[#This Row],[Adj Open]]</f>
        <v>5.1351351351351361E-2</v>
      </c>
      <c r="J5497" s="50">
        <f>DAX__2019_2020__33[[#This Row],[Adj Close]]-DAX__2019_2020__33[[#This Row],[Adj Open]]</f>
        <v>0.37199328277634969</v>
      </c>
      <c r="K5497" s="50">
        <v>16101486</v>
      </c>
    </row>
    <row r="5498" spans="1:11" x14ac:dyDescent="0.3">
      <c r="A5498" s="51" t="str">
        <f t="shared" si="90"/>
        <v>DBK.DE</v>
      </c>
      <c r="B5498" s="52" t="s">
        <v>529</v>
      </c>
      <c r="C5498" s="50" t="s">
        <v>15737</v>
      </c>
      <c r="D5498" s="50">
        <f>DAX__2019_2020__33[[#This Row],[Open]]*(DAX__2019_2020__33[[#This Row],[Adj Close]]/DAX__2019_2020__33[[#This Row],[Close]])</f>
        <v>7.5671269179487188</v>
      </c>
      <c r="E5498" s="50" t="s">
        <v>15230</v>
      </c>
      <c r="F5498" s="50" t="s">
        <v>14239</v>
      </c>
      <c r="G5498" s="50" t="s">
        <v>14180</v>
      </c>
      <c r="H5498" s="50" t="s">
        <v>15631</v>
      </c>
      <c r="I5498" s="50">
        <f>(DAX__2019_2020__33[[#This Row],[Adj Close]]-DAX__2019_2020__33[[#This Row],[Adj Open]])/DAX__2019_2020__33[[#This Row],[Adj Open]]</f>
        <v>9.0556274256144136E-3</v>
      </c>
      <c r="J5498" s="50">
        <f>DAX__2019_2020__33[[#This Row],[Adj Close]]-DAX__2019_2020__33[[#This Row],[Adj Open]]</f>
        <v>6.8525082051281494E-2</v>
      </c>
      <c r="K5498" s="50">
        <v>10279304</v>
      </c>
    </row>
    <row r="5499" spans="1:11" x14ac:dyDescent="0.3">
      <c r="A5499" s="51" t="str">
        <f t="shared" si="90"/>
        <v>DBK.DE</v>
      </c>
      <c r="B5499" s="52" t="s">
        <v>530</v>
      </c>
      <c r="C5499" s="50" t="s">
        <v>15783</v>
      </c>
      <c r="D5499" s="50">
        <f>DAX__2019_2020__33[[#This Row],[Open]]*(DAX__2019_2020__33[[#This Row],[Adj Close]]/DAX__2019_2020__33[[#This Row],[Close]])</f>
        <v>7.6914499972250256</v>
      </c>
      <c r="E5499" s="50" t="s">
        <v>15452</v>
      </c>
      <c r="F5499" s="50" t="s">
        <v>15784</v>
      </c>
      <c r="G5499" s="50" t="s">
        <v>15785</v>
      </c>
      <c r="H5499" s="50" t="s">
        <v>15786</v>
      </c>
      <c r="I5499" s="50">
        <f>(DAX__2019_2020__33[[#This Row],[Adj Close]]-DAX__2019_2020__33[[#This Row],[Adj Open]])/DAX__2019_2020__33[[#This Row],[Adj Open]]</f>
        <v>9.0365279368715117E-3</v>
      </c>
      <c r="J5499" s="50">
        <f>DAX__2019_2020__33[[#This Row],[Adj Close]]-DAX__2019_2020__33[[#This Row],[Adj Open]]</f>
        <v>6.9504002774974261E-2</v>
      </c>
      <c r="K5499" s="50">
        <v>10489031</v>
      </c>
    </row>
    <row r="5500" spans="1:11" x14ac:dyDescent="0.3">
      <c r="A5500" s="51" t="str">
        <f t="shared" ref="A5500:A5556" si="91">"DBK.DE"</f>
        <v>DBK.DE</v>
      </c>
      <c r="B5500" s="52" t="s">
        <v>531</v>
      </c>
      <c r="C5500" s="50" t="s">
        <v>15787</v>
      </c>
      <c r="D5500" s="50">
        <f>DAX__2019_2020__33[[#This Row],[Open]]*(DAX__2019_2020__33[[#This Row],[Adj Close]]/DAX__2019_2020__33[[#This Row],[Close]])</f>
        <v>7.7766168914956006</v>
      </c>
      <c r="E5500" s="50" t="s">
        <v>15788</v>
      </c>
      <c r="F5500" s="50" t="s">
        <v>15740</v>
      </c>
      <c r="G5500" s="50" t="s">
        <v>15674</v>
      </c>
      <c r="H5500" s="50" t="s">
        <v>15789</v>
      </c>
      <c r="I5500" s="50">
        <f>(DAX__2019_2020__33[[#This Row],[Adj Close]]-DAX__2019_2020__33[[#This Row],[Adj Open]])/DAX__2019_2020__33[[#This Row],[Adj Open]]</f>
        <v>-1.2713997985901266E-2</v>
      </c>
      <c r="J5500" s="50">
        <f>DAX__2019_2020__33[[#This Row],[Adj Close]]-DAX__2019_2020__33[[#This Row],[Adj Open]]</f>
        <v>-9.8871891495600828E-2</v>
      </c>
      <c r="K5500" s="50">
        <v>7778064</v>
      </c>
    </row>
    <row r="5501" spans="1:11" x14ac:dyDescent="0.3">
      <c r="A5501" s="51" t="str">
        <f t="shared" si="91"/>
        <v>DBK.DE</v>
      </c>
      <c r="B5501" s="52" t="s">
        <v>532</v>
      </c>
      <c r="C5501" s="50" t="s">
        <v>15790</v>
      </c>
      <c r="D5501" s="50">
        <f>DAX__2019_2020__33[[#This Row],[Open]]*(DAX__2019_2020__33[[#This Row],[Adj Close]]/DAX__2019_2020__33[[#This Row],[Close]])</f>
        <v>7.6708926885496185</v>
      </c>
      <c r="E5501" s="50" t="s">
        <v>15667</v>
      </c>
      <c r="F5501" s="50" t="s">
        <v>15791</v>
      </c>
      <c r="G5501" s="50" t="s">
        <v>14145</v>
      </c>
      <c r="H5501" s="50" t="s">
        <v>15792</v>
      </c>
      <c r="I5501" s="50">
        <f>(DAX__2019_2020__33[[#This Row],[Adj Close]]-DAX__2019_2020__33[[#This Row],[Adj Open]])/DAX__2019_2020__33[[#This Row],[Adj Open]]</f>
        <v>3.0627871362939895E-3</v>
      </c>
      <c r="J5501" s="50">
        <f>DAX__2019_2020__33[[#This Row],[Adj Close]]-DAX__2019_2020__33[[#This Row],[Adj Open]]</f>
        <v>2.3494311450381389E-2</v>
      </c>
      <c r="K5501" s="50">
        <v>7737022</v>
      </c>
    </row>
    <row r="5502" spans="1:11" x14ac:dyDescent="0.3">
      <c r="A5502" s="51" t="str">
        <f t="shared" si="91"/>
        <v>DBK.DE</v>
      </c>
      <c r="B5502" s="52" t="s">
        <v>533</v>
      </c>
      <c r="C5502" s="50" t="s">
        <v>15793</v>
      </c>
      <c r="D5502" s="50">
        <f>DAX__2019_2020__33[[#This Row],[Open]]*(DAX__2019_2020__33[[#This Row],[Adj Close]]/DAX__2019_2020__33[[#This Row],[Close]])</f>
        <v>7.7276703986642703</v>
      </c>
      <c r="E5502" s="50" t="s">
        <v>15794</v>
      </c>
      <c r="F5502" s="50" t="s">
        <v>15795</v>
      </c>
      <c r="G5502" s="50" t="s">
        <v>15650</v>
      </c>
      <c r="H5502" s="50" t="s">
        <v>15796</v>
      </c>
      <c r="I5502" s="50">
        <f>(DAX__2019_2020__33[[#This Row],[Adj Close]]-DAX__2019_2020__33[[#This Row],[Adj Open]])/DAX__2019_2020__33[[#This Row],[Adj Open]]</f>
        <v>-1.3681276919179221E-2</v>
      </c>
      <c r="J5502" s="50">
        <f>DAX__2019_2020__33[[#This Row],[Adj Close]]-DAX__2019_2020__33[[#This Row],[Adj Open]]</f>
        <v>-0.10572439866426997</v>
      </c>
      <c r="K5502" s="50">
        <v>8653947</v>
      </c>
    </row>
    <row r="5503" spans="1:11" x14ac:dyDescent="0.3">
      <c r="A5503" s="51" t="str">
        <f t="shared" si="91"/>
        <v>DBK.DE</v>
      </c>
      <c r="B5503" s="52" t="s">
        <v>534</v>
      </c>
      <c r="C5503" s="50" t="s">
        <v>15120</v>
      </c>
      <c r="D5503" s="50">
        <f>DAX__2019_2020__33[[#This Row],[Open]]*(DAX__2019_2020__33[[#This Row],[Adj Close]]/DAX__2019_2020__33[[#This Row],[Close]])</f>
        <v>7.6062828875968984</v>
      </c>
      <c r="E5503" s="50" t="s">
        <v>15797</v>
      </c>
      <c r="F5503" s="50" t="s">
        <v>15798</v>
      </c>
      <c r="G5503" s="50" t="s">
        <v>15087</v>
      </c>
      <c r="H5503" s="50" t="s">
        <v>15799</v>
      </c>
      <c r="I5503" s="50">
        <f>(DAX__2019_2020__33[[#This Row],[Adj Close]]-DAX__2019_2020__33[[#This Row],[Adj Open]])/DAX__2019_2020__33[[#This Row],[Adj Open]]</f>
        <v>-3.8610038610038043E-3</v>
      </c>
      <c r="J5503" s="50">
        <f>DAX__2019_2020__33[[#This Row],[Adj Close]]-DAX__2019_2020__33[[#This Row],[Adj Open]]</f>
        <v>-2.936788759689879E-2</v>
      </c>
      <c r="K5503" s="50">
        <v>7633556</v>
      </c>
    </row>
    <row r="5504" spans="1:11" x14ac:dyDescent="0.3">
      <c r="A5504" s="51" t="str">
        <f t="shared" si="91"/>
        <v>DBK.DE</v>
      </c>
      <c r="B5504" s="52" t="s">
        <v>535</v>
      </c>
      <c r="C5504" s="50" t="s">
        <v>14244</v>
      </c>
      <c r="D5504" s="50">
        <f>DAX__2019_2020__33[[#This Row],[Open]]*(DAX__2019_2020__33[[#This Row],[Adj Close]]/DAX__2019_2020__33[[#This Row],[Close]])</f>
        <v>7.4496543229098524</v>
      </c>
      <c r="E5504" s="50" t="s">
        <v>14239</v>
      </c>
      <c r="F5504" s="50" t="s">
        <v>14106</v>
      </c>
      <c r="G5504" s="50" t="s">
        <v>14402</v>
      </c>
      <c r="H5504" s="50" t="s">
        <v>15800</v>
      </c>
      <c r="I5504" s="50">
        <f>(DAX__2019_2020__33[[#This Row],[Adj Close]]-DAX__2019_2020__33[[#This Row],[Adj Open]])/DAX__2019_2020__33[[#This Row],[Adj Open]]</f>
        <v>4.3363994743757604E-3</v>
      </c>
      <c r="J5504" s="50">
        <f>DAX__2019_2020__33[[#This Row],[Adj Close]]-DAX__2019_2020__33[[#This Row],[Adj Open]]</f>
        <v>3.2304677090147393E-2</v>
      </c>
      <c r="K5504" s="50">
        <v>10540714</v>
      </c>
    </row>
    <row r="5505" spans="1:11" x14ac:dyDescent="0.3">
      <c r="A5505" s="51" t="str">
        <f t="shared" si="91"/>
        <v>DBK.DE</v>
      </c>
      <c r="B5505" s="52" t="s">
        <v>536</v>
      </c>
      <c r="C5505" s="50" t="s">
        <v>14239</v>
      </c>
      <c r="D5505" s="50">
        <f>DAX__2019_2020__33[[#This Row],[Open]]*(DAX__2019_2020__33[[#This Row],[Adj Close]]/DAX__2019_2020__33[[#This Row],[Close]])</f>
        <v>7.5309051154481876</v>
      </c>
      <c r="E5505" s="50" t="s">
        <v>15801</v>
      </c>
      <c r="F5505" s="50" t="s">
        <v>15802</v>
      </c>
      <c r="G5505" s="50" t="s">
        <v>15803</v>
      </c>
      <c r="H5505" s="50" t="s">
        <v>15804</v>
      </c>
      <c r="I5505" s="50">
        <f>(DAX__2019_2020__33[[#This Row],[Adj Close]]-DAX__2019_2020__33[[#This Row],[Adj Open]])/DAX__2019_2020__33[[#This Row],[Adj Open]]</f>
        <v>2.2357987781099781E-2</v>
      </c>
      <c r="J5505" s="50">
        <f>DAX__2019_2020__33[[#This Row],[Adj Close]]-DAX__2019_2020__33[[#This Row],[Adj Open]]</f>
        <v>0.1683758845518124</v>
      </c>
      <c r="K5505" s="50">
        <v>12688903</v>
      </c>
    </row>
    <row r="5506" spans="1:11" x14ac:dyDescent="0.3">
      <c r="A5506" s="51" t="str">
        <f t="shared" si="91"/>
        <v>DBK.DE</v>
      </c>
      <c r="B5506" s="52" t="s">
        <v>537</v>
      </c>
      <c r="C5506" s="50" t="s">
        <v>15080</v>
      </c>
      <c r="D5506" s="50">
        <f>DAX__2019_2020__33[[#This Row],[Open]]*(DAX__2019_2020__33[[#This Row],[Adj Close]]/DAX__2019_2020__33[[#This Row],[Close]])</f>
        <v>7.7139654450000004</v>
      </c>
      <c r="E5506" s="50" t="s">
        <v>14128</v>
      </c>
      <c r="F5506" s="50" t="s">
        <v>15805</v>
      </c>
      <c r="G5506" s="50" t="s">
        <v>14310</v>
      </c>
      <c r="H5506" s="50" t="s">
        <v>15627</v>
      </c>
      <c r="I5506" s="50">
        <f>(DAX__2019_2020__33[[#This Row],[Adj Close]]-DAX__2019_2020__33[[#This Row],[Adj Open]])/DAX__2019_2020__33[[#This Row],[Adj Open]]</f>
        <v>1.5228426395939064E-2</v>
      </c>
      <c r="J5506" s="50">
        <f>DAX__2019_2020__33[[#This Row],[Adj Close]]-DAX__2019_2020__33[[#This Row],[Adj Open]]</f>
        <v>0.11747155499999984</v>
      </c>
      <c r="K5506" s="50">
        <v>8822512</v>
      </c>
    </row>
    <row r="5507" spans="1:11" x14ac:dyDescent="0.3">
      <c r="A5507" s="51" t="str">
        <f t="shared" si="91"/>
        <v>DBK.DE</v>
      </c>
      <c r="B5507" s="52" t="s">
        <v>538</v>
      </c>
      <c r="C5507" s="50" t="s">
        <v>15806</v>
      </c>
      <c r="D5507" s="50">
        <f>DAX__2019_2020__33[[#This Row],[Open]]*(DAX__2019_2020__33[[#This Row],[Adj Close]]/DAX__2019_2020__33[[#This Row],[Close]])</f>
        <v>7.8001108181595091</v>
      </c>
      <c r="E5507" s="50" t="s">
        <v>15807</v>
      </c>
      <c r="F5507" s="50" t="s">
        <v>14299</v>
      </c>
      <c r="G5507" s="50" t="s">
        <v>14292</v>
      </c>
      <c r="H5507" s="50" t="s">
        <v>15808</v>
      </c>
      <c r="I5507" s="50">
        <f>(DAX__2019_2020__33[[#This Row],[Adj Close]]-DAX__2019_2020__33[[#This Row],[Adj Open]])/DAX__2019_2020__33[[#This Row],[Adj Open]]</f>
        <v>2.2841365461847417E-2</v>
      </c>
      <c r="J5507" s="50">
        <f>DAX__2019_2020__33[[#This Row],[Adj Close]]-DAX__2019_2020__33[[#This Row],[Adj Open]]</f>
        <v>0.17816518184049102</v>
      </c>
      <c r="K5507" s="50">
        <v>12658385</v>
      </c>
    </row>
    <row r="5508" spans="1:11" x14ac:dyDescent="0.3">
      <c r="A5508" s="51" t="str">
        <f t="shared" si="91"/>
        <v>DBK.DE</v>
      </c>
      <c r="B5508" s="52" t="s">
        <v>539</v>
      </c>
      <c r="C5508" s="50" t="s">
        <v>15143</v>
      </c>
      <c r="D5508" s="50">
        <f>DAX__2019_2020__33[[#This Row],[Open]]*(DAX__2019_2020__33[[#This Row],[Adj Close]]/DAX__2019_2020__33[[#This Row],[Close]])</f>
        <v>8.0761692331866737</v>
      </c>
      <c r="E5508" s="50" t="s">
        <v>15809</v>
      </c>
      <c r="F5508" s="50" t="s">
        <v>15810</v>
      </c>
      <c r="G5508" s="50" t="s">
        <v>15811</v>
      </c>
      <c r="H5508" s="50" t="s">
        <v>15812</v>
      </c>
      <c r="I5508" s="50">
        <f>(DAX__2019_2020__33[[#This Row],[Adj Close]]-DAX__2019_2020__33[[#This Row],[Adj Open]])/DAX__2019_2020__33[[#This Row],[Adj Open]]</f>
        <v>-3.5757575757575648E-2</v>
      </c>
      <c r="J5508" s="50">
        <f>DAX__2019_2020__33[[#This Row],[Adj Close]]-DAX__2019_2020__33[[#This Row],[Adj Open]]</f>
        <v>-0.28878423318667412</v>
      </c>
      <c r="K5508" s="50">
        <v>9785699</v>
      </c>
    </row>
    <row r="5509" spans="1:11" x14ac:dyDescent="0.3">
      <c r="A5509" s="51" t="str">
        <f t="shared" si="91"/>
        <v>DBK.DE</v>
      </c>
      <c r="B5509" s="52" t="s">
        <v>540</v>
      </c>
      <c r="C5509" s="50" t="s">
        <v>15227</v>
      </c>
      <c r="D5509" s="50">
        <f>DAX__2019_2020__33[[#This Row],[Open]]*(DAX__2019_2020__33[[#This Row],[Adj Close]]/DAX__2019_2020__33[[#This Row],[Close]])</f>
        <v>7.7217968561015455</v>
      </c>
      <c r="E5509" s="50" t="s">
        <v>15813</v>
      </c>
      <c r="F5509" s="50" t="s">
        <v>14195</v>
      </c>
      <c r="G5509" s="50" t="s">
        <v>14413</v>
      </c>
      <c r="H5509" s="50" t="s">
        <v>15814</v>
      </c>
      <c r="I5509" s="50">
        <f>(DAX__2019_2020__33[[#This Row],[Adj Close]]-DAX__2019_2020__33[[#This Row],[Adj Open]])/DAX__2019_2020__33[[#This Row],[Adj Open]]</f>
        <v>8.7474645030425902E-3</v>
      </c>
      <c r="J5509" s="50">
        <f>DAX__2019_2020__33[[#This Row],[Adj Close]]-DAX__2019_2020__33[[#This Row],[Adj Open]]</f>
        <v>6.7546143898454147E-2</v>
      </c>
      <c r="K5509" s="50">
        <v>8118007</v>
      </c>
    </row>
    <row r="5510" spans="1:11" x14ac:dyDescent="0.3">
      <c r="A5510" s="51" t="str">
        <f t="shared" si="91"/>
        <v>DBK.DE</v>
      </c>
      <c r="B5510" s="52" t="s">
        <v>541</v>
      </c>
      <c r="C5510" s="50" t="s">
        <v>15815</v>
      </c>
      <c r="D5510" s="50">
        <f>DAX__2019_2020__33[[#This Row],[Open]]*(DAX__2019_2020__33[[#This Row],[Adj Close]]/DAX__2019_2020__33[[#This Row],[Close]])</f>
        <v>7.7991317778325122</v>
      </c>
      <c r="E5510" s="50" t="s">
        <v>15816</v>
      </c>
      <c r="F5510" s="50" t="s">
        <v>14137</v>
      </c>
      <c r="G5510" s="50" t="s">
        <v>14171</v>
      </c>
      <c r="H5510" s="50" t="s">
        <v>15817</v>
      </c>
      <c r="I5510" s="50">
        <f>(DAX__2019_2020__33[[#This Row],[Adj Close]]-DAX__2019_2020__33[[#This Row],[Adj Open]])/DAX__2019_2020__33[[#This Row],[Adj Open]]</f>
        <v>1.9204217396761696E-2</v>
      </c>
      <c r="J5510" s="50">
        <f>DAX__2019_2020__33[[#This Row],[Adj Close]]-DAX__2019_2020__33[[#This Row],[Adj Open]]</f>
        <v>0.14977622216748809</v>
      </c>
      <c r="K5510" s="50">
        <v>11029268</v>
      </c>
    </row>
    <row r="5511" spans="1:11" x14ac:dyDescent="0.3">
      <c r="A5511" s="51" t="str">
        <f t="shared" si="91"/>
        <v>DBK.DE</v>
      </c>
      <c r="B5511" s="52" t="s">
        <v>542</v>
      </c>
      <c r="C5511" s="50" t="s">
        <v>14310</v>
      </c>
      <c r="D5511" s="50">
        <f>DAX__2019_2020__33[[#This Row],[Open]]*(DAX__2019_2020__33[[#This Row],[Adj Close]]/DAX__2019_2020__33[[#This Row],[Close]])</f>
        <v>7.8314368159203989</v>
      </c>
      <c r="E5511" s="50" t="s">
        <v>15818</v>
      </c>
      <c r="F5511" s="50" t="s">
        <v>15819</v>
      </c>
      <c r="G5511" s="50" t="s">
        <v>14314</v>
      </c>
      <c r="H5511" s="50" t="s">
        <v>15820</v>
      </c>
      <c r="I5511" s="50">
        <f>(DAX__2019_2020__33[[#This Row],[Adj Close]]-DAX__2019_2020__33[[#This Row],[Adj Open]])/DAX__2019_2020__33[[#This Row],[Adj Open]]</f>
        <v>4.9999999999998448E-3</v>
      </c>
      <c r="J5511" s="50">
        <f>DAX__2019_2020__33[[#This Row],[Adj Close]]-DAX__2019_2020__33[[#This Row],[Adj Open]]</f>
        <v>3.9157184079600782E-2</v>
      </c>
      <c r="K5511" s="50">
        <v>13771290</v>
      </c>
    </row>
    <row r="5512" spans="1:11" x14ac:dyDescent="0.3">
      <c r="A5512" s="51" t="str">
        <f t="shared" si="91"/>
        <v>DBK.DE</v>
      </c>
      <c r="B5512" s="52" t="s">
        <v>543</v>
      </c>
      <c r="C5512" s="50" t="s">
        <v>14156</v>
      </c>
      <c r="D5512" s="50">
        <f>DAX__2019_2020__33[[#This Row],[Open]]*(DAX__2019_2020__33[[#This Row],[Adj Close]]/DAX__2019_2020__33[[#This Row],[Close]])</f>
        <v>7.9763182407079638</v>
      </c>
      <c r="E5512" s="50" t="s">
        <v>15619</v>
      </c>
      <c r="F5512" s="50" t="s">
        <v>15821</v>
      </c>
      <c r="G5512" s="50" t="s">
        <v>14155</v>
      </c>
      <c r="H5512" s="50" t="s">
        <v>15822</v>
      </c>
      <c r="I5512" s="50">
        <f>(DAX__2019_2020__33[[#This Row],[Adj Close]]-DAX__2019_2020__33[[#This Row],[Adj Open]])/DAX__2019_2020__33[[#This Row],[Adj Open]]</f>
        <v>-2.9209621993127075E-2</v>
      </c>
      <c r="J5512" s="50">
        <f>DAX__2019_2020__33[[#This Row],[Adj Close]]-DAX__2019_2020__33[[#This Row],[Adj Open]]</f>
        <v>-0.232985240707964</v>
      </c>
      <c r="K5512" s="50">
        <v>11581778</v>
      </c>
    </row>
    <row r="5513" spans="1:11" x14ac:dyDescent="0.3">
      <c r="A5513" s="51" t="str">
        <f t="shared" si="91"/>
        <v>DBK.DE</v>
      </c>
      <c r="B5513" s="52" t="s">
        <v>544</v>
      </c>
      <c r="C5513" s="50" t="s">
        <v>15706</v>
      </c>
      <c r="D5513" s="50">
        <f>DAX__2019_2020__33[[#This Row],[Open]]*(DAX__2019_2020__33[[#This Row],[Adj Close]]/DAX__2019_2020__33[[#This Row],[Close]])</f>
        <v>7.6894922444902685</v>
      </c>
      <c r="E5513" s="50" t="s">
        <v>15823</v>
      </c>
      <c r="F5513" s="50" t="s">
        <v>14370</v>
      </c>
      <c r="G5513" s="50" t="s">
        <v>15824</v>
      </c>
      <c r="H5513" s="50" t="s">
        <v>15825</v>
      </c>
      <c r="I5513" s="50">
        <f>(DAX__2019_2020__33[[#This Row],[Adj Close]]-DAX__2019_2020__33[[#This Row],[Adj Open]])/DAX__2019_2020__33[[#This Row],[Adj Open]]</f>
        <v>-1.2221514958624991E-2</v>
      </c>
      <c r="J5513" s="50">
        <f>DAX__2019_2020__33[[#This Row],[Adj Close]]-DAX__2019_2020__33[[#This Row],[Adj Open]]</f>
        <v>-9.3977244490268674E-2</v>
      </c>
      <c r="K5513" s="50">
        <v>20153761</v>
      </c>
    </row>
    <row r="5514" spans="1:11" x14ac:dyDescent="0.3">
      <c r="A5514" s="51" t="str">
        <f t="shared" si="91"/>
        <v>DBK.DE</v>
      </c>
      <c r="B5514" s="52" t="s">
        <v>545</v>
      </c>
      <c r="C5514" s="50" t="s">
        <v>15826</v>
      </c>
      <c r="D5514" s="50">
        <f>DAX__2019_2020__33[[#This Row],[Open]]*(DAX__2019_2020__33[[#This Row],[Adj Close]]/DAX__2019_2020__33[[#This Row],[Close]])</f>
        <v>7.7922796499238958</v>
      </c>
      <c r="E5514" s="50" t="s">
        <v>15670</v>
      </c>
      <c r="F5514" s="50" t="s">
        <v>15827</v>
      </c>
      <c r="G5514" s="50" t="s">
        <v>15828</v>
      </c>
      <c r="H5514" s="50" t="s">
        <v>15829</v>
      </c>
      <c r="I5514" s="50">
        <f>(DAX__2019_2020__33[[#This Row],[Adj Close]]-DAX__2019_2020__33[[#This Row],[Adj Open]])/DAX__2019_2020__33[[#This Row],[Adj Open]]</f>
        <v>-9.547738693467216E-3</v>
      </c>
      <c r="J5514" s="50">
        <f>DAX__2019_2020__33[[#This Row],[Adj Close]]-DAX__2019_2020__33[[#This Row],[Adj Open]]</f>
        <v>-7.4398649923895555E-2</v>
      </c>
      <c r="K5514" s="50">
        <v>14527908</v>
      </c>
    </row>
    <row r="5515" spans="1:11" x14ac:dyDescent="0.3">
      <c r="A5515" s="51" t="str">
        <f t="shared" si="91"/>
        <v>DBK.DE</v>
      </c>
      <c r="B5515" s="52" t="s">
        <v>546</v>
      </c>
      <c r="C5515" s="50" t="s">
        <v>14195</v>
      </c>
      <c r="D5515" s="50">
        <f>DAX__2019_2020__33[[#This Row],[Open]]*(DAX__2019_2020__33[[#This Row],[Adj Close]]/DAX__2019_2020__33[[#This Row],[Close]])</f>
        <v>7.5964939222883183</v>
      </c>
      <c r="E5515" s="50" t="s">
        <v>14150</v>
      </c>
      <c r="F5515" s="50" t="s">
        <v>15081</v>
      </c>
      <c r="G5515" s="50" t="s">
        <v>15731</v>
      </c>
      <c r="H5515" s="50" t="s">
        <v>15732</v>
      </c>
      <c r="I5515" s="50">
        <f>(DAX__2019_2020__33[[#This Row],[Adj Close]]-DAX__2019_2020__33[[#This Row],[Adj Open]])/DAX__2019_2020__33[[#This Row],[Adj Open]]</f>
        <v>1.8170103092783486E-2</v>
      </c>
      <c r="J5515" s="50">
        <f>DAX__2019_2020__33[[#This Row],[Adj Close]]-DAX__2019_2020__33[[#This Row],[Adj Open]]</f>
        <v>0.13802907771168194</v>
      </c>
      <c r="K5515" s="50">
        <v>12653191</v>
      </c>
    </row>
    <row r="5516" spans="1:11" x14ac:dyDescent="0.3">
      <c r="A5516" s="51" t="str">
        <f t="shared" si="91"/>
        <v>DBK.DE</v>
      </c>
      <c r="B5516" s="52" t="s">
        <v>547</v>
      </c>
      <c r="C5516" s="50" t="s">
        <v>14310</v>
      </c>
      <c r="D5516" s="50">
        <f>DAX__2019_2020__33[[#This Row],[Open]]*(DAX__2019_2020__33[[#This Row],[Adj Close]]/DAX__2019_2020__33[[#This Row],[Close]])</f>
        <v>7.8314368370298943</v>
      </c>
      <c r="E5516" s="50" t="s">
        <v>15696</v>
      </c>
      <c r="F5516" s="50" t="s">
        <v>15639</v>
      </c>
      <c r="G5516" s="50" t="s">
        <v>15544</v>
      </c>
      <c r="H5516" s="50" t="s">
        <v>15830</v>
      </c>
      <c r="I5516" s="50">
        <f>(DAX__2019_2020__33[[#This Row],[Adj Close]]-DAX__2019_2020__33[[#This Row],[Adj Open]])/DAX__2019_2020__33[[#This Row],[Adj Open]]</f>
        <v>3.6999999999999943E-2</v>
      </c>
      <c r="J5516" s="50">
        <f>DAX__2019_2020__33[[#This Row],[Adj Close]]-DAX__2019_2020__33[[#This Row],[Adj Open]]</f>
        <v>0.28976316297010563</v>
      </c>
      <c r="K5516" s="50">
        <v>15369230</v>
      </c>
    </row>
    <row r="5517" spans="1:11" x14ac:dyDescent="0.3">
      <c r="A5517" s="51" t="str">
        <f t="shared" si="91"/>
        <v>DBK.DE</v>
      </c>
      <c r="B5517" s="52" t="s">
        <v>548</v>
      </c>
      <c r="C5517" s="50" t="s">
        <v>15831</v>
      </c>
      <c r="D5517" s="50">
        <f>DAX__2019_2020__33[[#This Row],[Open]]*(DAX__2019_2020__33[[#This Row],[Adj Close]]/DAX__2019_2020__33[[#This Row],[Close]])</f>
        <v>8.1574200584216712</v>
      </c>
      <c r="E5517" s="50" t="s">
        <v>15832</v>
      </c>
      <c r="F5517" s="50" t="s">
        <v>15833</v>
      </c>
      <c r="G5517" s="50" t="s">
        <v>15539</v>
      </c>
      <c r="H5517" s="50" t="s">
        <v>15834</v>
      </c>
      <c r="I5517" s="50">
        <f>(DAX__2019_2020__33[[#This Row],[Adj Close]]-DAX__2019_2020__33[[#This Row],[Adj Open]])/DAX__2019_2020__33[[#This Row],[Adj Open]]</f>
        <v>1.884075363014533E-2</v>
      </c>
      <c r="J5517" s="50">
        <f>DAX__2019_2020__33[[#This Row],[Adj Close]]-DAX__2019_2020__33[[#This Row],[Adj Open]]</f>
        <v>0.15369194157832844</v>
      </c>
      <c r="K5517" s="50">
        <v>18500667</v>
      </c>
    </row>
    <row r="5518" spans="1:11" x14ac:dyDescent="0.3">
      <c r="A5518" s="51" t="str">
        <f t="shared" si="91"/>
        <v>DBK.DE</v>
      </c>
      <c r="B5518" s="52" t="s">
        <v>549</v>
      </c>
      <c r="C5518" s="50" t="s">
        <v>15692</v>
      </c>
      <c r="D5518" s="50">
        <f>DAX__2019_2020__33[[#This Row],[Open]]*(DAX__2019_2020__33[[#This Row],[Adj Close]]/DAX__2019_2020__33[[#This Row],[Close]])</f>
        <v>8.1251161486328591</v>
      </c>
      <c r="E5518" s="50" t="s">
        <v>15835</v>
      </c>
      <c r="F5518" s="50" t="s">
        <v>15836</v>
      </c>
      <c r="G5518" s="50" t="s">
        <v>15837</v>
      </c>
      <c r="H5518" s="50" t="s">
        <v>15838</v>
      </c>
      <c r="I5518" s="50">
        <f>(DAX__2019_2020__33[[#This Row],[Adj Close]]-DAX__2019_2020__33[[#This Row],[Adj Open]])/DAX__2019_2020__33[[#This Row],[Adj Open]]</f>
        <v>3.1084337349397438E-2</v>
      </c>
      <c r="J5518" s="50">
        <f>DAX__2019_2020__33[[#This Row],[Adj Close]]-DAX__2019_2020__33[[#This Row],[Adj Open]]</f>
        <v>0.25256385136714066</v>
      </c>
      <c r="K5518" s="50">
        <v>20067407</v>
      </c>
    </row>
    <row r="5519" spans="1:11" x14ac:dyDescent="0.3">
      <c r="A5519" s="51" t="str">
        <f t="shared" si="91"/>
        <v>DBK.DE</v>
      </c>
      <c r="B5519" s="52" t="s">
        <v>550</v>
      </c>
      <c r="C5519" s="50" t="s">
        <v>15839</v>
      </c>
      <c r="D5519" s="50">
        <f>DAX__2019_2020__33[[#This Row],[Open]]*(DAX__2019_2020__33[[#This Row],[Adj Close]]/DAX__2019_2020__33[[#This Row],[Close]])</f>
        <v>8.369848296252929</v>
      </c>
      <c r="E5519" s="50" t="s">
        <v>15612</v>
      </c>
      <c r="F5519" s="50" t="s">
        <v>15840</v>
      </c>
      <c r="G5519" s="50" t="s">
        <v>15841</v>
      </c>
      <c r="H5519" s="50" t="s">
        <v>15842</v>
      </c>
      <c r="I5519" s="50">
        <f>(DAX__2019_2020__33[[#This Row],[Adj Close]]-DAX__2019_2020__33[[#This Row],[Adj Open]])/DAX__2019_2020__33[[#This Row],[Adj Open]]</f>
        <v>-1.1695906432750861E-3</v>
      </c>
      <c r="J5519" s="50">
        <f>DAX__2019_2020__33[[#This Row],[Adj Close]]-DAX__2019_2020__33[[#This Row],[Adj Open]]</f>
        <v>-9.789296252929347E-3</v>
      </c>
      <c r="K5519" s="50">
        <v>15413124</v>
      </c>
    </row>
    <row r="5520" spans="1:11" x14ac:dyDescent="0.3">
      <c r="A5520" s="51" t="str">
        <f t="shared" si="91"/>
        <v>DBK.DE</v>
      </c>
      <c r="B5520" s="52" t="s">
        <v>551</v>
      </c>
      <c r="C5520" s="50" t="s">
        <v>15529</v>
      </c>
      <c r="D5520" s="50">
        <f>DAX__2019_2020__33[[#This Row],[Open]]*(DAX__2019_2020__33[[#This Row],[Adj Close]]/DAX__2019_2020__33[[#This Row],[Close]])</f>
        <v>8.3199226895459351</v>
      </c>
      <c r="E5520" s="50" t="s">
        <v>15843</v>
      </c>
      <c r="F5520" s="50" t="s">
        <v>15844</v>
      </c>
      <c r="G5520" s="50" t="s">
        <v>15845</v>
      </c>
      <c r="H5520" s="50" t="s">
        <v>15846</v>
      </c>
      <c r="I5520" s="50">
        <f>(DAX__2019_2020__33[[#This Row],[Adj Close]]-DAX__2019_2020__33[[#This Row],[Adj Open]])/DAX__2019_2020__33[[#This Row],[Adj Open]]</f>
        <v>2.8238616307800918E-3</v>
      </c>
      <c r="J5520" s="50">
        <f>DAX__2019_2020__33[[#This Row],[Adj Close]]-DAX__2019_2020__33[[#This Row],[Adj Open]]</f>
        <v>2.349431045406547E-2</v>
      </c>
      <c r="K5520" s="50">
        <v>12464954</v>
      </c>
    </row>
    <row r="5521" spans="1:11" x14ac:dyDescent="0.3">
      <c r="A5521" s="51" t="str">
        <f t="shared" si="91"/>
        <v>DBK.DE</v>
      </c>
      <c r="B5521" s="52" t="s">
        <v>552</v>
      </c>
      <c r="C5521" s="50" t="s">
        <v>15847</v>
      </c>
      <c r="D5521" s="50">
        <f>DAX__2019_2020__33[[#This Row],[Open]]*(DAX__2019_2020__33[[#This Row],[Adj Close]]/DAX__2019_2020__33[[#This Row],[Close]])</f>
        <v>8.5137514998312511</v>
      </c>
      <c r="E5521" s="50" t="s">
        <v>15848</v>
      </c>
      <c r="F5521" s="50" t="s">
        <v>15849</v>
      </c>
      <c r="G5521" s="50" t="s">
        <v>15850</v>
      </c>
      <c r="H5521" s="50" t="s">
        <v>15851</v>
      </c>
      <c r="I5521" s="50">
        <f>(DAX__2019_2020__33[[#This Row],[Adj Close]]-DAX__2019_2020__33[[#This Row],[Adj Open]])/DAX__2019_2020__33[[#This Row],[Adj Open]]</f>
        <v>2.2076578130389875E-2</v>
      </c>
      <c r="J5521" s="50">
        <f>DAX__2019_2020__33[[#This Row],[Adj Close]]-DAX__2019_2020__33[[#This Row],[Adj Open]]</f>
        <v>0.1879545001687486</v>
      </c>
      <c r="K5521" s="50">
        <v>37450085</v>
      </c>
    </row>
    <row r="5522" spans="1:11" x14ac:dyDescent="0.3">
      <c r="A5522" s="51" t="str">
        <f t="shared" si="91"/>
        <v>DBK.DE</v>
      </c>
      <c r="B5522" s="52" t="s">
        <v>553</v>
      </c>
      <c r="C5522" s="50" t="s">
        <v>15852</v>
      </c>
      <c r="D5522" s="50">
        <f>DAX__2019_2020__33[[#This Row],[Open]]*(DAX__2019_2020__33[[#This Row],[Adj Close]]/DAX__2019_2020__33[[#This Row],[Close]])</f>
        <v>8.8896597328699087</v>
      </c>
      <c r="E5522" s="50" t="s">
        <v>15853</v>
      </c>
      <c r="F5522" s="50" t="s">
        <v>15854</v>
      </c>
      <c r="G5522" s="50" t="s">
        <v>15855</v>
      </c>
      <c r="H5522" s="50" t="s">
        <v>15856</v>
      </c>
      <c r="I5522" s="50">
        <f>(DAX__2019_2020__33[[#This Row],[Adj Close]]-DAX__2019_2020__33[[#This Row],[Adj Open]])/DAX__2019_2020__33[[#This Row],[Adj Open]]</f>
        <v>-1.9821605550048422E-3</v>
      </c>
      <c r="J5522" s="50">
        <f>DAX__2019_2020__33[[#This Row],[Adj Close]]-DAX__2019_2020__33[[#This Row],[Adj Open]]</f>
        <v>-1.7620732869909617E-2</v>
      </c>
      <c r="K5522" s="50">
        <v>27367936</v>
      </c>
    </row>
    <row r="5523" spans="1:11" x14ac:dyDescent="0.3">
      <c r="A5523" s="51" t="str">
        <f t="shared" si="91"/>
        <v>DBK.DE</v>
      </c>
      <c r="B5523" s="52" t="s">
        <v>554</v>
      </c>
      <c r="C5523" s="50" t="s">
        <v>15857</v>
      </c>
      <c r="D5523" s="50">
        <f>DAX__2019_2020__33[[#This Row],[Open]]*(DAX__2019_2020__33[[#This Row],[Adj Close]]/DAX__2019_2020__33[[#This Row],[Close]])</f>
        <v>8.8358190202438198</v>
      </c>
      <c r="E5523" s="50" t="s">
        <v>15858</v>
      </c>
      <c r="F5523" s="50" t="s">
        <v>15859</v>
      </c>
      <c r="G5523" s="50" t="s">
        <v>15860</v>
      </c>
      <c r="H5523" s="50" t="s">
        <v>15861</v>
      </c>
      <c r="I5523" s="50">
        <f>(DAX__2019_2020__33[[#This Row],[Adj Close]]-DAX__2019_2020__33[[#This Row],[Adj Open]])/DAX__2019_2020__33[[#This Row],[Adj Open]]</f>
        <v>-9.4172390870816015E-3</v>
      </c>
      <c r="J5523" s="50">
        <f>DAX__2019_2020__33[[#This Row],[Adj Close]]-DAX__2019_2020__33[[#This Row],[Adj Open]]</f>
        <v>-8.3209020243819154E-2</v>
      </c>
      <c r="K5523" s="50">
        <v>17599465</v>
      </c>
    </row>
    <row r="5524" spans="1:11" x14ac:dyDescent="0.3">
      <c r="A5524" s="51" t="str">
        <f t="shared" si="91"/>
        <v>DBK.DE</v>
      </c>
      <c r="B5524" s="52" t="s">
        <v>555</v>
      </c>
      <c r="C5524" s="50" t="s">
        <v>15862</v>
      </c>
      <c r="D5524" s="50">
        <f>DAX__2019_2020__33[[#This Row],[Open]]*(DAX__2019_2020__33[[#This Row],[Adj Close]]/DAX__2019_2020__33[[#This Row],[Close]])</f>
        <v>8.6145805321657125</v>
      </c>
      <c r="E5524" s="50" t="s">
        <v>15863</v>
      </c>
      <c r="F5524" s="50" t="s">
        <v>15864</v>
      </c>
      <c r="G5524" s="50" t="s">
        <v>15865</v>
      </c>
      <c r="H5524" s="50" t="s">
        <v>15866</v>
      </c>
      <c r="I5524" s="50">
        <f>(DAX__2019_2020__33[[#This Row],[Adj Close]]-DAX__2019_2020__33[[#This Row],[Adj Open]])/DAX__2019_2020__33[[#This Row],[Adj Open]]</f>
        <v>1.2159090909090958E-2</v>
      </c>
      <c r="J5524" s="50">
        <f>DAX__2019_2020__33[[#This Row],[Adj Close]]-DAX__2019_2020__33[[#This Row],[Adj Open]]</f>
        <v>0.10474546783428806</v>
      </c>
      <c r="K5524" s="50">
        <v>10864441</v>
      </c>
    </row>
    <row r="5525" spans="1:11" x14ac:dyDescent="0.3">
      <c r="A5525" s="51" t="str">
        <f t="shared" si="91"/>
        <v>DBK.DE</v>
      </c>
      <c r="B5525" s="52" t="s">
        <v>556</v>
      </c>
      <c r="C5525" s="50" t="s">
        <v>15867</v>
      </c>
      <c r="D5525" s="50">
        <f>DAX__2019_2020__33[[#This Row],[Open]]*(DAX__2019_2020__33[[#This Row],[Adj Close]]/DAX__2019_2020__33[[#This Row],[Close]])</f>
        <v>8.6106650729212966</v>
      </c>
      <c r="E5525" s="50" t="s">
        <v>15868</v>
      </c>
      <c r="F5525" s="50" t="s">
        <v>15869</v>
      </c>
      <c r="G5525" s="50" t="s">
        <v>15870</v>
      </c>
      <c r="H5525" s="50" t="s">
        <v>15871</v>
      </c>
      <c r="I5525" s="50">
        <f>(DAX__2019_2020__33[[#This Row],[Adj Close]]-DAX__2019_2020__33[[#This Row],[Adj Open]])/DAX__2019_2020__33[[#This Row],[Adj Open]]</f>
        <v>2.2737608003638131E-2</v>
      </c>
      <c r="J5525" s="50">
        <f>DAX__2019_2020__33[[#This Row],[Adj Close]]-DAX__2019_2020__33[[#This Row],[Adj Open]]</f>
        <v>0.19578592707870257</v>
      </c>
      <c r="K5525" s="50">
        <v>13484752</v>
      </c>
    </row>
    <row r="5526" spans="1:11" x14ac:dyDescent="0.3">
      <c r="A5526" s="51" t="str">
        <f t="shared" si="91"/>
        <v>DBK.DE</v>
      </c>
      <c r="B5526" s="52" t="s">
        <v>557</v>
      </c>
      <c r="C5526" s="50" t="s">
        <v>15872</v>
      </c>
      <c r="D5526" s="50">
        <f>DAX__2019_2020__33[[#This Row],[Open]]*(DAX__2019_2020__33[[#This Row],[Adj Close]]/DAX__2019_2020__33[[#This Row],[Close]])</f>
        <v>8.9806999861796637</v>
      </c>
      <c r="E5526" s="50" t="s">
        <v>15873</v>
      </c>
      <c r="F5526" s="50" t="s">
        <v>15874</v>
      </c>
      <c r="G5526" s="50" t="s">
        <v>15875</v>
      </c>
      <c r="H5526" s="50" t="s">
        <v>15876</v>
      </c>
      <c r="I5526" s="50">
        <f>(DAX__2019_2020__33[[#This Row],[Adj Close]]-DAX__2019_2020__33[[#This Row],[Adj Open]])/DAX__2019_2020__33[[#This Row],[Adj Open]]</f>
        <v>-6.2132112491823767E-3</v>
      </c>
      <c r="J5526" s="50">
        <f>DAX__2019_2020__33[[#This Row],[Adj Close]]-DAX__2019_2020__33[[#This Row],[Adj Open]]</f>
        <v>-5.5798986179663501E-2</v>
      </c>
      <c r="K5526" s="50">
        <v>17184749</v>
      </c>
    </row>
    <row r="5527" spans="1:11" x14ac:dyDescent="0.3">
      <c r="A5527" s="51" t="str">
        <f t="shared" si="91"/>
        <v>DBK.DE</v>
      </c>
      <c r="B5527" s="52" t="s">
        <v>558</v>
      </c>
      <c r="C5527" s="50" t="s">
        <v>15877</v>
      </c>
      <c r="D5527" s="50">
        <f>DAX__2019_2020__33[[#This Row],[Open]]*(DAX__2019_2020__33[[#This Row],[Adj Close]]/DAX__2019_2020__33[[#This Row],[Close]])</f>
        <v>8.9082595337127835</v>
      </c>
      <c r="E5527" s="50" t="s">
        <v>15878</v>
      </c>
      <c r="F5527" s="50" t="s">
        <v>15879</v>
      </c>
      <c r="G5527" s="50" t="s">
        <v>15880</v>
      </c>
      <c r="H5527" s="50" t="s">
        <v>15881</v>
      </c>
      <c r="I5527" s="50">
        <f>(DAX__2019_2020__33[[#This Row],[Adj Close]]-DAX__2019_2020__33[[#This Row],[Adj Open]])/DAX__2019_2020__33[[#This Row],[Adj Open]]</f>
        <v>3.9560439560440254E-3</v>
      </c>
      <c r="J5527" s="50">
        <f>DAX__2019_2020__33[[#This Row],[Adj Close]]-DAX__2019_2020__33[[#This Row],[Adj Open]]</f>
        <v>3.5241466287216028E-2</v>
      </c>
      <c r="K5527" s="50">
        <v>12805789</v>
      </c>
    </row>
    <row r="5528" spans="1:11" x14ac:dyDescent="0.3">
      <c r="A5528" s="51" t="str">
        <f t="shared" si="91"/>
        <v>DBK.DE</v>
      </c>
      <c r="B5528" s="52" t="s">
        <v>559</v>
      </c>
      <c r="C5528" s="50" t="s">
        <v>15882</v>
      </c>
      <c r="D5528" s="50">
        <f>DAX__2019_2020__33[[#This Row],[Open]]*(DAX__2019_2020__33[[#This Row],[Adj Close]]/DAX__2019_2020__33[[#This Row],[Close]])</f>
        <v>8.9121752111562529</v>
      </c>
      <c r="E5528" s="50" t="s">
        <v>15883</v>
      </c>
      <c r="F5528" s="50" t="s">
        <v>15884</v>
      </c>
      <c r="G5528" s="50" t="s">
        <v>15885</v>
      </c>
      <c r="H5528" s="50" t="s">
        <v>15886</v>
      </c>
      <c r="I5528" s="50">
        <f>(DAX__2019_2020__33[[#This Row],[Adj Close]]-DAX__2019_2020__33[[#This Row],[Adj Open]])/DAX__2019_2020__33[[#This Row],[Adj Open]]</f>
        <v>3.2952548330416985E-4</v>
      </c>
      <c r="J5528" s="50">
        <f>DAX__2019_2020__33[[#This Row],[Adj Close]]-DAX__2019_2020__33[[#This Row],[Adj Open]]</f>
        <v>2.9367888437477063E-3</v>
      </c>
      <c r="K5528" s="50">
        <v>12511371</v>
      </c>
    </row>
    <row r="5529" spans="1:11" x14ac:dyDescent="0.3">
      <c r="A5529" s="51" t="str">
        <f t="shared" si="91"/>
        <v>DBK.DE</v>
      </c>
      <c r="B5529" s="52" t="s">
        <v>560</v>
      </c>
      <c r="C5529" s="50" t="s">
        <v>15887</v>
      </c>
      <c r="D5529" s="50">
        <f>DAX__2019_2020__33[[#This Row],[Open]]*(DAX__2019_2020__33[[#This Row],[Adj Close]]/DAX__2019_2020__33[[#This Row],[Close]])</f>
        <v>8.8201566644422211</v>
      </c>
      <c r="E5529" s="50" t="s">
        <v>15888</v>
      </c>
      <c r="F5529" s="50" t="s">
        <v>15889</v>
      </c>
      <c r="G5529" s="50" t="s">
        <v>15890</v>
      </c>
      <c r="H5529" s="50" t="s">
        <v>15891</v>
      </c>
      <c r="I5529" s="50">
        <f>(DAX__2019_2020__33[[#This Row],[Adj Close]]-DAX__2019_2020__33[[#This Row],[Adj Open]])/DAX__2019_2020__33[[#This Row],[Adj Open]]</f>
        <v>-2.1087680355161369E-3</v>
      </c>
      <c r="J5529" s="50">
        <f>DAX__2019_2020__33[[#This Row],[Adj Close]]-DAX__2019_2020__33[[#This Row],[Adj Open]]</f>
        <v>-1.8599664442220387E-2</v>
      </c>
      <c r="K5529" s="50">
        <v>11208148</v>
      </c>
    </row>
    <row r="5530" spans="1:11" x14ac:dyDescent="0.3">
      <c r="A5530" s="51" t="str">
        <f t="shared" si="91"/>
        <v>DBK.DE</v>
      </c>
      <c r="B5530" s="52" t="s">
        <v>561</v>
      </c>
      <c r="C5530" s="50" t="s">
        <v>15892</v>
      </c>
      <c r="D5530" s="50">
        <f>DAX__2019_2020__33[[#This Row],[Open]]*(DAX__2019_2020__33[[#This Row],[Adj Close]]/DAX__2019_2020__33[[#This Row],[Close]])</f>
        <v>8.7966621718749991</v>
      </c>
      <c r="E5530" s="50" t="s">
        <v>15893</v>
      </c>
      <c r="F5530" s="50" t="s">
        <v>15210</v>
      </c>
      <c r="G5530" s="50" t="s">
        <v>15894</v>
      </c>
      <c r="H5530" s="50" t="s">
        <v>15895</v>
      </c>
      <c r="I5530" s="50">
        <f>(DAX__2019_2020__33[[#This Row],[Adj Close]]-DAX__2019_2020__33[[#This Row],[Adj Open]])/DAX__2019_2020__33[[#This Row],[Adj Open]]</f>
        <v>-2.8933897173379856E-3</v>
      </c>
      <c r="J5530" s="50">
        <f>DAX__2019_2020__33[[#This Row],[Adj Close]]-DAX__2019_2020__33[[#This Row],[Adj Open]]</f>
        <v>-2.5452171874999152E-2</v>
      </c>
      <c r="K5530" s="50">
        <v>8327043</v>
      </c>
    </row>
    <row r="5531" spans="1:11" x14ac:dyDescent="0.3">
      <c r="A5531" s="51" t="str">
        <f t="shared" si="91"/>
        <v>DBK.DE</v>
      </c>
      <c r="B5531" s="52" t="s">
        <v>562</v>
      </c>
      <c r="C5531" s="50" t="s">
        <v>15896</v>
      </c>
      <c r="D5531" s="50">
        <f>DAX__2019_2020__33[[#This Row],[Open]]*(DAX__2019_2020__33[[#This Row],[Adj Close]]/DAX__2019_2020__33[[#This Row],[Close]])</f>
        <v>8.8319027437998709</v>
      </c>
      <c r="E5531" s="50" t="s">
        <v>15897</v>
      </c>
      <c r="F5531" s="50" t="s">
        <v>15898</v>
      </c>
      <c r="G5531" s="50" t="s">
        <v>15899</v>
      </c>
      <c r="H5531" s="50" t="s">
        <v>15900</v>
      </c>
      <c r="I5531" s="50">
        <f>(DAX__2019_2020__33[[#This Row],[Adj Close]]-DAX__2019_2020__33[[#This Row],[Adj Open]])/DAX__2019_2020__33[[#This Row],[Adj Open]]</f>
        <v>2.7931722456218059E-2</v>
      </c>
      <c r="J5531" s="50">
        <f>DAX__2019_2020__33[[#This Row],[Adj Close]]-DAX__2019_2020__33[[#This Row],[Adj Open]]</f>
        <v>0.24669025620012874</v>
      </c>
      <c r="K5531" s="50">
        <v>14361905</v>
      </c>
    </row>
    <row r="5532" spans="1:11" x14ac:dyDescent="0.3">
      <c r="A5532" s="51" t="str">
        <f t="shared" si="91"/>
        <v>DBK.DE</v>
      </c>
      <c r="B5532" s="52" t="s">
        <v>563</v>
      </c>
      <c r="C5532" s="50" t="s">
        <v>15901</v>
      </c>
      <c r="D5532" s="50">
        <f>DAX__2019_2020__33[[#This Row],[Open]]*(DAX__2019_2020__33[[#This Row],[Adj Close]]/DAX__2019_2020__33[[#This Row],[Close]])</f>
        <v>9.1578868544113075</v>
      </c>
      <c r="E5532" s="50" t="s">
        <v>15902</v>
      </c>
      <c r="F5532" s="50" t="s">
        <v>15903</v>
      </c>
      <c r="G5532" s="50" t="s">
        <v>15902</v>
      </c>
      <c r="H5532" s="50" t="s">
        <v>15904</v>
      </c>
      <c r="I5532" s="50">
        <f>(DAX__2019_2020__33[[#This Row],[Adj Close]]-DAX__2019_2020__33[[#This Row],[Adj Open]])/DAX__2019_2020__33[[#This Row],[Adj Open]]</f>
        <v>2.8647781934794062E-2</v>
      </c>
      <c r="J5532" s="50">
        <f>DAX__2019_2020__33[[#This Row],[Adj Close]]-DAX__2019_2020__33[[#This Row],[Adj Open]]</f>
        <v>0.26235314558869227</v>
      </c>
      <c r="K5532" s="50">
        <v>16225556</v>
      </c>
    </row>
    <row r="5533" spans="1:11" x14ac:dyDescent="0.3">
      <c r="A5533" s="51" t="str">
        <f t="shared" si="91"/>
        <v>DBK.DE</v>
      </c>
      <c r="B5533" s="52" t="s">
        <v>564</v>
      </c>
      <c r="C5533" s="50" t="s">
        <v>15166</v>
      </c>
      <c r="D5533" s="50">
        <f>DAX__2019_2020__33[[#This Row],[Open]]*(DAX__2019_2020__33[[#This Row],[Adj Close]]/DAX__2019_2020__33[[#This Row],[Close]])</f>
        <v>9.4662502609702202</v>
      </c>
      <c r="E5533" s="50" t="s">
        <v>15905</v>
      </c>
      <c r="F5533" s="50" t="s">
        <v>15906</v>
      </c>
      <c r="G5533" s="50" t="s">
        <v>15907</v>
      </c>
      <c r="H5533" s="50" t="s">
        <v>15908</v>
      </c>
      <c r="I5533" s="50">
        <f>(DAX__2019_2020__33[[#This Row],[Adj Close]]-DAX__2019_2020__33[[#This Row],[Adj Open]])/DAX__2019_2020__33[[#This Row],[Adj Open]]</f>
        <v>-1.7269906928645357E-2</v>
      </c>
      <c r="J5533" s="50">
        <f>DAX__2019_2020__33[[#This Row],[Adj Close]]-DAX__2019_2020__33[[#This Row],[Adj Open]]</f>
        <v>-0.16348126097022053</v>
      </c>
      <c r="K5533" s="50">
        <v>12655940</v>
      </c>
    </row>
    <row r="5534" spans="1:11" x14ac:dyDescent="0.3">
      <c r="A5534" s="51" t="str">
        <f t="shared" si="91"/>
        <v>DBK.DE</v>
      </c>
      <c r="B5534" s="52" t="s">
        <v>565</v>
      </c>
      <c r="C5534" s="50" t="s">
        <v>15909</v>
      </c>
      <c r="D5534" s="50">
        <f>DAX__2019_2020__33[[#This Row],[Open]]*(DAX__2019_2020__33[[#This Row],[Adj Close]]/DAX__2019_2020__33[[#This Row],[Close]])</f>
        <v>9.3194097483274927</v>
      </c>
      <c r="E5534" s="50" t="s">
        <v>15910</v>
      </c>
      <c r="F5534" s="50" t="s">
        <v>15911</v>
      </c>
      <c r="G5534" s="50" t="s">
        <v>15912</v>
      </c>
      <c r="H5534" s="50" t="s">
        <v>15913</v>
      </c>
      <c r="I5534" s="50">
        <f>(DAX__2019_2020__33[[#This Row],[Adj Close]]-DAX__2019_2020__33[[#This Row],[Adj Open]])/DAX__2019_2020__33[[#This Row],[Adj Open]]</f>
        <v>-1.0819327731092494E-2</v>
      </c>
      <c r="J5534" s="50">
        <f>DAX__2019_2020__33[[#This Row],[Adj Close]]-DAX__2019_2020__33[[#This Row],[Adj Open]]</f>
        <v>-0.10082974832749336</v>
      </c>
      <c r="K5534" s="50">
        <v>5846697</v>
      </c>
    </row>
    <row r="5535" spans="1:11" x14ac:dyDescent="0.3">
      <c r="A5535" s="51" t="str">
        <f t="shared" si="91"/>
        <v>DBK.DE</v>
      </c>
      <c r="B5535" s="52" t="s">
        <v>566</v>
      </c>
      <c r="C5535" s="50" t="s">
        <v>15914</v>
      </c>
      <c r="D5535" s="50">
        <f>DAX__2019_2020__33[[#This Row],[Open]]*(DAX__2019_2020__33[[#This Row],[Adj Close]]/DAX__2019_2020__33[[#This Row],[Close]])</f>
        <v>9.206833555989034</v>
      </c>
      <c r="E5535" s="50" t="s">
        <v>15915</v>
      </c>
      <c r="F5535" s="50" t="s">
        <v>15916</v>
      </c>
      <c r="G5535" s="50" t="s">
        <v>15917</v>
      </c>
      <c r="H5535" s="50" t="s">
        <v>15918</v>
      </c>
      <c r="I5535" s="50">
        <f>(DAX__2019_2020__33[[#This Row],[Adj Close]]-DAX__2019_2020__33[[#This Row],[Adj Open]])/DAX__2019_2020__33[[#This Row],[Adj Open]]</f>
        <v>8.3997873471558255E-3</v>
      </c>
      <c r="J5535" s="50">
        <f>DAX__2019_2020__33[[#This Row],[Adj Close]]-DAX__2019_2020__33[[#This Row],[Adj Open]]</f>
        <v>7.733544401096637E-2</v>
      </c>
      <c r="K5535" s="50">
        <v>9056490</v>
      </c>
    </row>
    <row r="5536" spans="1:11" x14ac:dyDescent="0.3">
      <c r="A5536" s="51" t="str">
        <f t="shared" si="91"/>
        <v>DBK.DE</v>
      </c>
      <c r="B5536" s="52" t="s">
        <v>567</v>
      </c>
      <c r="C5536" s="50" t="s">
        <v>15204</v>
      </c>
      <c r="D5536" s="50">
        <f>DAX__2019_2020__33[[#This Row],[Open]]*(DAX__2019_2020__33[[#This Row],[Adj Close]]/DAX__2019_2020__33[[#This Row],[Close]])</f>
        <v>9.2019389917585368</v>
      </c>
      <c r="E5536" s="50" t="s">
        <v>15915</v>
      </c>
      <c r="F5536" s="50" t="s">
        <v>15919</v>
      </c>
      <c r="G5536" s="50" t="s">
        <v>15920</v>
      </c>
      <c r="H5536" s="50" t="s">
        <v>15921</v>
      </c>
      <c r="I5536" s="50">
        <f>(DAX__2019_2020__33[[#This Row],[Adj Close]]-DAX__2019_2020__33[[#This Row],[Adj Open]])/DAX__2019_2020__33[[#This Row],[Adj Open]]</f>
        <v>-6.0638297872340607E-3</v>
      </c>
      <c r="J5536" s="50">
        <f>DAX__2019_2020__33[[#This Row],[Adj Close]]-DAX__2019_2020__33[[#This Row],[Adj Open]]</f>
        <v>-5.5798991758535976E-2</v>
      </c>
      <c r="K5536" s="50">
        <v>13007086</v>
      </c>
    </row>
    <row r="5537" spans="1:11" x14ac:dyDescent="0.3">
      <c r="A5537" s="51" t="str">
        <f t="shared" si="91"/>
        <v>DBK.DE</v>
      </c>
      <c r="B5537" s="52" t="s">
        <v>568</v>
      </c>
      <c r="C5537" s="50" t="s">
        <v>15922</v>
      </c>
      <c r="D5537" s="50">
        <f>DAX__2019_2020__33[[#This Row],[Open]]*(DAX__2019_2020__33[[#This Row],[Adj Close]]/DAX__2019_2020__33[[#This Row],[Close]])</f>
        <v>9.1236248171817707</v>
      </c>
      <c r="E5537" s="50" t="s">
        <v>15923</v>
      </c>
      <c r="F5537" s="50" t="s">
        <v>15924</v>
      </c>
      <c r="G5537" s="50" t="s">
        <v>15923</v>
      </c>
      <c r="H5537" s="50" t="s">
        <v>15925</v>
      </c>
      <c r="I5537" s="50">
        <f>(DAX__2019_2020__33[[#This Row],[Adj Close]]-DAX__2019_2020__33[[#This Row],[Adj Open]])/DAX__2019_2020__33[[#This Row],[Adj Open]]</f>
        <v>2.4141630901287455E-2</v>
      </c>
      <c r="J5537" s="50">
        <f>DAX__2019_2020__33[[#This Row],[Adj Close]]-DAX__2019_2020__33[[#This Row],[Adj Open]]</f>
        <v>0.22025918281822854</v>
      </c>
      <c r="K5537" s="50">
        <v>10223181</v>
      </c>
    </row>
    <row r="5538" spans="1:11" x14ac:dyDescent="0.3">
      <c r="A5538" s="51" t="str">
        <f t="shared" si="91"/>
        <v>DBK.DE</v>
      </c>
      <c r="B5538" s="52" t="s">
        <v>569</v>
      </c>
      <c r="C5538" s="50" t="s">
        <v>15926</v>
      </c>
      <c r="D5538" s="50">
        <f>DAX__2019_2020__33[[#This Row],[Open]]*(DAX__2019_2020__33[[#This Row],[Adj Close]]/DAX__2019_2020__33[[#This Row],[Close]])</f>
        <v>9.2704632245540406</v>
      </c>
      <c r="E5538" s="50" t="s">
        <v>15927</v>
      </c>
      <c r="F5538" s="50" t="s">
        <v>15928</v>
      </c>
      <c r="G5538" s="50" t="s">
        <v>15158</v>
      </c>
      <c r="H5538" s="50" t="s">
        <v>15159</v>
      </c>
      <c r="I5538" s="50">
        <f>(DAX__2019_2020__33[[#This Row],[Adj Close]]-DAX__2019_2020__33[[#This Row],[Adj Open]])/DAX__2019_2020__33[[#This Row],[Adj Open]]</f>
        <v>6.3357972544876842E-3</v>
      </c>
      <c r="J5538" s="50">
        <f>DAX__2019_2020__33[[#This Row],[Adj Close]]-DAX__2019_2020__33[[#This Row],[Adj Open]]</f>
        <v>5.8735775445958538E-2</v>
      </c>
      <c r="K5538" s="50">
        <v>10543230</v>
      </c>
    </row>
    <row r="5539" spans="1:11" x14ac:dyDescent="0.3">
      <c r="A5539" s="51" t="str">
        <f t="shared" si="91"/>
        <v>DBK.DE</v>
      </c>
      <c r="B5539" s="52" t="s">
        <v>570</v>
      </c>
      <c r="C5539" s="50" t="s">
        <v>15909</v>
      </c>
      <c r="D5539" s="50">
        <f>DAX__2019_2020__33[[#This Row],[Open]]*(DAX__2019_2020__33[[#This Row],[Adj Close]]/DAX__2019_2020__33[[#This Row],[Close]])</f>
        <v>9.3194112275664036</v>
      </c>
      <c r="E5539" s="50" t="s">
        <v>15929</v>
      </c>
      <c r="F5539" s="50" t="s">
        <v>15930</v>
      </c>
      <c r="G5539" s="50" t="s">
        <v>15931</v>
      </c>
      <c r="H5539" s="50" t="s">
        <v>15932</v>
      </c>
      <c r="I5539" s="50">
        <f>(DAX__2019_2020__33[[#This Row],[Adj Close]]-DAX__2019_2020__33[[#This Row],[Adj Open]])/DAX__2019_2020__33[[#This Row],[Adj Open]]</f>
        <v>2.4264705882352879E-2</v>
      </c>
      <c r="J5539" s="50">
        <f>DAX__2019_2020__33[[#This Row],[Adj Close]]-DAX__2019_2020__33[[#This Row],[Adj Open]]</f>
        <v>0.22613277243359597</v>
      </c>
      <c r="K5539" s="50">
        <v>13454850</v>
      </c>
    </row>
    <row r="5540" spans="1:11" x14ac:dyDescent="0.3">
      <c r="A5540" s="51" t="str">
        <f t="shared" si="91"/>
        <v>DBK.DE</v>
      </c>
      <c r="B5540" s="52" t="s">
        <v>571</v>
      </c>
      <c r="C5540" s="50" t="s">
        <v>15933</v>
      </c>
      <c r="D5540" s="50">
        <f>DAX__2019_2020__33[[#This Row],[Open]]*(DAX__2019_2020__33[[#This Row],[Adj Close]]/DAX__2019_2020__33[[#This Row],[Close]])</f>
        <v>9.5347741408335036</v>
      </c>
      <c r="E5540" s="50" t="s">
        <v>15934</v>
      </c>
      <c r="F5540" s="50" t="s">
        <v>15935</v>
      </c>
      <c r="G5540" s="50" t="s">
        <v>15936</v>
      </c>
      <c r="H5540" s="50" t="s">
        <v>15937</v>
      </c>
      <c r="I5540" s="50">
        <f>(DAX__2019_2020__33[[#This Row],[Adj Close]]-DAX__2019_2020__33[[#This Row],[Adj Open]])/DAX__2019_2020__33[[#This Row],[Adj Open]]</f>
        <v>2.0533880903506058E-4</v>
      </c>
      <c r="J5540" s="50">
        <f>DAX__2019_2020__33[[#This Row],[Adj Close]]-DAX__2019_2020__33[[#This Row],[Adj Open]]</f>
        <v>1.9578591664970446E-3</v>
      </c>
      <c r="K5540" s="50">
        <v>13477337</v>
      </c>
    </row>
    <row r="5541" spans="1:11" x14ac:dyDescent="0.3">
      <c r="A5541" s="51" t="str">
        <f t="shared" si="91"/>
        <v>DBK.DE</v>
      </c>
      <c r="B5541" s="52" t="s">
        <v>572</v>
      </c>
      <c r="C5541" s="50" t="s">
        <v>15938</v>
      </c>
      <c r="D5541" s="50">
        <f>DAX__2019_2020__33[[#This Row],[Open]]*(DAX__2019_2020__33[[#This Row],[Adj Close]]/DAX__2019_2020__33[[#This Row],[Close]])</f>
        <v>9.4701648889585286</v>
      </c>
      <c r="E5541" s="50" t="s">
        <v>15939</v>
      </c>
      <c r="F5541" s="50" t="s">
        <v>15940</v>
      </c>
      <c r="G5541" s="50" t="s">
        <v>15941</v>
      </c>
      <c r="H5541" s="50" t="s">
        <v>15942</v>
      </c>
      <c r="I5541" s="50">
        <f>(DAX__2019_2020__33[[#This Row],[Adj Close]]-DAX__2019_2020__33[[#This Row],[Adj Open]])/DAX__2019_2020__33[[#This Row],[Adj Open]]</f>
        <v>-1.0440355592309256E-2</v>
      </c>
      <c r="J5541" s="50">
        <f>DAX__2019_2020__33[[#This Row],[Adj Close]]-DAX__2019_2020__33[[#This Row],[Adj Open]]</f>
        <v>-9.8871888958528942E-2</v>
      </c>
      <c r="K5541" s="50">
        <v>8982411</v>
      </c>
    </row>
    <row r="5542" spans="1:11" x14ac:dyDescent="0.3">
      <c r="A5542" s="51" t="str">
        <f t="shared" si="91"/>
        <v>DBK.DE</v>
      </c>
      <c r="B5542" s="52" t="s">
        <v>573</v>
      </c>
      <c r="C5542" s="50" t="s">
        <v>15943</v>
      </c>
      <c r="D5542" s="50">
        <f>DAX__2019_2020__33[[#This Row],[Open]]*(DAX__2019_2020__33[[#This Row],[Adj Close]]/DAX__2019_2020__33[[#This Row],[Close]])</f>
        <v>9.3047254780539408</v>
      </c>
      <c r="E5542" s="50" t="s">
        <v>15944</v>
      </c>
      <c r="F5542" s="50" t="s">
        <v>15945</v>
      </c>
      <c r="G5542" s="50" t="s">
        <v>15946</v>
      </c>
      <c r="H5542" s="50" t="s">
        <v>15947</v>
      </c>
      <c r="I5542" s="50">
        <f>(DAX__2019_2020__33[[#This Row],[Adj Close]]-DAX__2019_2020__33[[#This Row],[Adj Open]])/DAX__2019_2020__33[[#This Row],[Adj Open]]</f>
        <v>-5.2603892688059609E-3</v>
      </c>
      <c r="J5542" s="50">
        <f>DAX__2019_2020__33[[#This Row],[Adj Close]]-DAX__2019_2020__33[[#This Row],[Adj Open]]</f>
        <v>-4.8946478053940368E-2</v>
      </c>
      <c r="K5542" s="50">
        <v>8455937</v>
      </c>
    </row>
    <row r="5543" spans="1:11" x14ac:dyDescent="0.3">
      <c r="A5543" s="51" t="str">
        <f t="shared" si="91"/>
        <v>DBK.DE</v>
      </c>
      <c r="B5543" s="52" t="s">
        <v>574</v>
      </c>
      <c r="C5543" s="50" t="s">
        <v>15948</v>
      </c>
      <c r="D5543" s="50">
        <f>DAX__2019_2020__33[[#This Row],[Open]]*(DAX__2019_2020__33[[#This Row],[Adj Close]]/DAX__2019_2020__33[[#This Row],[Close]])</f>
        <v>9.2822114163173151</v>
      </c>
      <c r="E5543" s="50" t="s">
        <v>15949</v>
      </c>
      <c r="F5543" s="50" t="s">
        <v>15950</v>
      </c>
      <c r="G5543" s="50" t="s">
        <v>15950</v>
      </c>
      <c r="H5543" s="50" t="s">
        <v>15951</v>
      </c>
      <c r="I5543" s="50">
        <f>(DAX__2019_2020__33[[#This Row],[Adj Close]]-DAX__2019_2020__33[[#This Row],[Adj Open]])/DAX__2019_2020__33[[#This Row],[Adj Open]]</f>
        <v>-1.8877873866272776E-2</v>
      </c>
      <c r="J5543" s="50">
        <f>DAX__2019_2020__33[[#This Row],[Adj Close]]-DAX__2019_2020__33[[#This Row],[Adj Open]]</f>
        <v>-0.17522841631731545</v>
      </c>
      <c r="K5543" s="50">
        <v>10752378</v>
      </c>
    </row>
    <row r="5544" spans="1:11" x14ac:dyDescent="0.3">
      <c r="A5544" s="51" t="str">
        <f t="shared" si="91"/>
        <v>DBK.DE</v>
      </c>
      <c r="B5544" s="52" t="s">
        <v>575</v>
      </c>
      <c r="C5544" s="50" t="s">
        <v>15952</v>
      </c>
      <c r="D5544" s="50">
        <f>DAX__2019_2020__33[[#This Row],[Open]]*(DAX__2019_2020__33[[#This Row],[Adj Close]]/DAX__2019_2020__33[[#This Row],[Close]])</f>
        <v>9.1148136413747682</v>
      </c>
      <c r="E5544" s="50" t="s">
        <v>15953</v>
      </c>
      <c r="F5544" s="50" t="s">
        <v>15954</v>
      </c>
      <c r="G5544" s="50" t="s">
        <v>15885</v>
      </c>
      <c r="H5544" s="50" t="s">
        <v>15886</v>
      </c>
      <c r="I5544" s="50">
        <f>(DAX__2019_2020__33[[#This Row],[Adj Close]]-DAX__2019_2020__33[[#This Row],[Adj Open]])/DAX__2019_2020__33[[#This Row],[Adj Open]]</f>
        <v>-2.1909569326603047E-2</v>
      </c>
      <c r="J5544" s="50">
        <f>DAX__2019_2020__33[[#This Row],[Adj Close]]-DAX__2019_2020__33[[#This Row],[Adj Open]]</f>
        <v>-0.19970164137476765</v>
      </c>
      <c r="K5544" s="50">
        <v>12299583</v>
      </c>
    </row>
    <row r="5545" spans="1:11" x14ac:dyDescent="0.3">
      <c r="A5545" s="51" t="str">
        <f t="shared" si="91"/>
        <v>DBK.DE</v>
      </c>
      <c r="B5545" s="52" t="s">
        <v>576</v>
      </c>
      <c r="C5545" s="50" t="s">
        <v>15955</v>
      </c>
      <c r="D5545" s="50">
        <f>DAX__2019_2020__33[[#This Row],[Open]]*(DAX__2019_2020__33[[#This Row],[Adj Close]]/DAX__2019_2020__33[[#This Row],[Close]])</f>
        <v>8.9376279902461153</v>
      </c>
      <c r="E5545" s="50" t="s">
        <v>15956</v>
      </c>
      <c r="F5545" s="50" t="s">
        <v>15957</v>
      </c>
      <c r="G5545" s="50" t="s">
        <v>15958</v>
      </c>
      <c r="H5545" s="50" t="s">
        <v>15959</v>
      </c>
      <c r="I5545" s="50">
        <f>(DAX__2019_2020__33[[#This Row],[Adj Close]]-DAX__2019_2020__33[[#This Row],[Adj Open]])/DAX__2019_2020__33[[#This Row],[Adj Open]]</f>
        <v>-3.4282584884994471E-2</v>
      </c>
      <c r="J5545" s="50">
        <f>DAX__2019_2020__33[[#This Row],[Adj Close]]-DAX__2019_2020__33[[#This Row],[Adj Open]]</f>
        <v>-0.30640499024611501</v>
      </c>
      <c r="K5545" s="50">
        <v>14339530</v>
      </c>
    </row>
    <row r="5546" spans="1:11" x14ac:dyDescent="0.3">
      <c r="A5546" s="51" t="str">
        <f t="shared" si="91"/>
        <v>DBK.DE</v>
      </c>
      <c r="B5546" s="52" t="s">
        <v>577</v>
      </c>
      <c r="C5546" s="50" t="s">
        <v>15960</v>
      </c>
      <c r="D5546" s="50">
        <f>DAX__2019_2020__33[[#This Row],[Open]]*(DAX__2019_2020__33[[#This Row],[Adj Close]]/DAX__2019_2020__33[[#This Row],[Close]])</f>
        <v>8.6801689325753273</v>
      </c>
      <c r="E5546" s="50" t="s">
        <v>15212</v>
      </c>
      <c r="F5546" s="50" t="s">
        <v>15961</v>
      </c>
      <c r="G5546" s="50" t="s">
        <v>15961</v>
      </c>
      <c r="H5546" s="50" t="s">
        <v>15962</v>
      </c>
      <c r="I5546" s="50">
        <f>(DAX__2019_2020__33[[#This Row],[Adj Close]]-DAX__2019_2020__33[[#This Row],[Adj Open]])/DAX__2019_2020__33[[#This Row],[Adj Open]]</f>
        <v>-8.1199954888914461E-3</v>
      </c>
      <c r="J5546" s="50">
        <f>DAX__2019_2020__33[[#This Row],[Adj Close]]-DAX__2019_2020__33[[#This Row],[Adj Open]]</f>
        <v>-7.0482932575327339E-2</v>
      </c>
      <c r="K5546" s="50">
        <v>9268283</v>
      </c>
    </row>
    <row r="5547" spans="1:11" x14ac:dyDescent="0.3">
      <c r="A5547" s="51" t="str">
        <f t="shared" si="91"/>
        <v>DBK.DE</v>
      </c>
      <c r="B5547" s="52" t="s">
        <v>578</v>
      </c>
      <c r="C5547" s="50" t="s">
        <v>15961</v>
      </c>
      <c r="D5547" s="50">
        <f>DAX__2019_2020__33[[#This Row],[Open]]*(DAX__2019_2020__33[[#This Row],[Adj Close]]/DAX__2019_2020__33[[#This Row],[Close]])</f>
        <v>8.6096857310236565</v>
      </c>
      <c r="E5547" s="50" t="s">
        <v>15210</v>
      </c>
      <c r="F5547" s="50" t="s">
        <v>15963</v>
      </c>
      <c r="G5547" s="50" t="s">
        <v>15964</v>
      </c>
      <c r="H5547" s="50" t="s">
        <v>15965</v>
      </c>
      <c r="I5547" s="50">
        <f>(DAX__2019_2020__33[[#This Row],[Adj Close]]-DAX__2019_2020__33[[#This Row],[Adj Open]])/DAX__2019_2020__33[[#This Row],[Adj Open]]</f>
        <v>1.4098919840818781E-2</v>
      </c>
      <c r="J5547" s="50">
        <f>DAX__2019_2020__33[[#This Row],[Adj Close]]-DAX__2019_2020__33[[#This Row],[Adj Open]]</f>
        <v>0.12138726897634378</v>
      </c>
      <c r="K5547" s="50">
        <v>8973616</v>
      </c>
    </row>
    <row r="5548" spans="1:11" x14ac:dyDescent="0.3">
      <c r="A5548" s="51" t="str">
        <f t="shared" si="91"/>
        <v>DBK.DE</v>
      </c>
      <c r="B5548" s="52" t="s">
        <v>579</v>
      </c>
      <c r="C5548" s="50" t="s">
        <v>15218</v>
      </c>
      <c r="D5548" s="50">
        <f>DAX__2019_2020__33[[#This Row],[Open]]*(DAX__2019_2020__33[[#This Row],[Adj Close]]/DAX__2019_2020__33[[#This Row],[Close]])</f>
        <v>8.7790411406911915</v>
      </c>
      <c r="E5548" s="50" t="s">
        <v>15966</v>
      </c>
      <c r="F5548" s="50" t="s">
        <v>15967</v>
      </c>
      <c r="G5548" s="50" t="s">
        <v>15968</v>
      </c>
      <c r="H5548" s="50" t="s">
        <v>15969</v>
      </c>
      <c r="I5548" s="50">
        <f>(DAX__2019_2020__33[[#This Row],[Adj Close]]-DAX__2019_2020__33[[#This Row],[Adj Open]])/DAX__2019_2020__33[[#This Row],[Adj Open]]</f>
        <v>2.2301516503133169E-4</v>
      </c>
      <c r="J5548" s="50">
        <f>DAX__2019_2020__33[[#This Row],[Adj Close]]-DAX__2019_2020__33[[#This Row],[Adj Open]]</f>
        <v>1.9578593088080964E-3</v>
      </c>
      <c r="K5548" s="50">
        <v>10008226</v>
      </c>
    </row>
    <row r="5549" spans="1:11" x14ac:dyDescent="0.3">
      <c r="A5549" s="51" t="str">
        <f t="shared" si="91"/>
        <v>DBK.DE</v>
      </c>
      <c r="B5549" s="52" t="s">
        <v>580</v>
      </c>
      <c r="C5549" s="50" t="s">
        <v>15970</v>
      </c>
      <c r="D5549" s="50">
        <f>DAX__2019_2020__33[[#This Row],[Open]]*(DAX__2019_2020__33[[#This Row],[Adj Close]]/DAX__2019_2020__33[[#This Row],[Close]])</f>
        <v>8.8436504322304064</v>
      </c>
      <c r="E5549" s="50" t="s">
        <v>15971</v>
      </c>
      <c r="F5549" s="50" t="s">
        <v>15578</v>
      </c>
      <c r="G5549" s="50" t="s">
        <v>15972</v>
      </c>
      <c r="H5549" s="50" t="s">
        <v>15973</v>
      </c>
      <c r="I5549" s="50">
        <f>(DAX__2019_2020__33[[#This Row],[Adj Close]]-DAX__2019_2020__33[[#This Row],[Adj Open]])/DAX__2019_2020__33[[#This Row],[Adj Open]]</f>
        <v>6.9736550808056717E-3</v>
      </c>
      <c r="J5549" s="50">
        <f>DAX__2019_2020__33[[#This Row],[Adj Close]]-DAX__2019_2020__33[[#This Row],[Adj Open]]</f>
        <v>6.1672567769592845E-2</v>
      </c>
      <c r="K5549" s="50">
        <v>10406531</v>
      </c>
    </row>
    <row r="5550" spans="1:11" x14ac:dyDescent="0.3">
      <c r="A5550" s="51" t="str">
        <f t="shared" si="91"/>
        <v>DBK.DE</v>
      </c>
      <c r="B5550" s="52" t="s">
        <v>581</v>
      </c>
      <c r="C5550" s="50" t="s">
        <v>15974</v>
      </c>
      <c r="D5550" s="50">
        <f>DAX__2019_2020__33[[#This Row],[Open]]*(DAX__2019_2020__33[[#This Row],[Adj Close]]/DAX__2019_2020__33[[#This Row],[Close]])</f>
        <v>8.8691018870431915</v>
      </c>
      <c r="E5550" s="50" t="s">
        <v>15975</v>
      </c>
      <c r="F5550" s="50" t="s">
        <v>15976</v>
      </c>
      <c r="G5550" s="50" t="s">
        <v>15977</v>
      </c>
      <c r="H5550" s="50" t="s">
        <v>15978</v>
      </c>
      <c r="I5550" s="50">
        <f>(DAX__2019_2020__33[[#This Row],[Adj Close]]-DAX__2019_2020__33[[#This Row],[Adj Open]])/DAX__2019_2020__33[[#This Row],[Adj Open]]</f>
        <v>-3.3112582781459335E-3</v>
      </c>
      <c r="J5550" s="50">
        <f>DAX__2019_2020__33[[#This Row],[Adj Close]]-DAX__2019_2020__33[[#This Row],[Adj Open]]</f>
        <v>-2.9367887043191487E-2</v>
      </c>
      <c r="K5550" s="50">
        <v>19555797</v>
      </c>
    </row>
    <row r="5551" spans="1:11" x14ac:dyDescent="0.3">
      <c r="A5551" s="51" t="str">
        <f t="shared" si="91"/>
        <v>DBK.DE</v>
      </c>
      <c r="B5551" s="52" t="s">
        <v>582</v>
      </c>
      <c r="C5551" s="50" t="s">
        <v>15979</v>
      </c>
      <c r="D5551" s="50">
        <f>DAX__2019_2020__33[[#This Row],[Open]]*(DAX__2019_2020__33[[#This Row],[Adj Close]]/DAX__2019_2020__33[[#This Row],[Close]])</f>
        <v>8.7369473236009743</v>
      </c>
      <c r="E5551" s="50" t="s">
        <v>15979</v>
      </c>
      <c r="F5551" s="50" t="s">
        <v>15980</v>
      </c>
      <c r="G5551" s="50" t="s">
        <v>15981</v>
      </c>
      <c r="H5551" s="50" t="s">
        <v>15982</v>
      </c>
      <c r="I5551" s="50">
        <f>(DAX__2019_2020__33[[#This Row],[Adj Close]]-DAX__2019_2020__33[[#This Row],[Adj Open]])/DAX__2019_2020__33[[#This Row],[Adj Open]]</f>
        <v>-3.2941176470588328E-2</v>
      </c>
      <c r="J5551" s="50">
        <f>DAX__2019_2020__33[[#This Row],[Adj Close]]-DAX__2019_2020__33[[#This Row],[Adj Open]]</f>
        <v>-0.28780532360097411</v>
      </c>
      <c r="K5551" s="50">
        <v>16132598</v>
      </c>
    </row>
    <row r="5552" spans="1:11" x14ac:dyDescent="0.3">
      <c r="A5552" s="51" t="str">
        <f t="shared" si="91"/>
        <v>DBK.DE</v>
      </c>
      <c r="B5552" s="52" t="s">
        <v>583</v>
      </c>
      <c r="C5552" s="50" t="s">
        <v>15522</v>
      </c>
      <c r="D5552" s="50">
        <f>DAX__2019_2020__33[[#This Row],[Open]]*(DAX__2019_2020__33[[#This Row],[Adj Close]]/DAX__2019_2020__33[[#This Row],[Close]])</f>
        <v>8.4481629729114509</v>
      </c>
      <c r="E5552" s="50" t="s">
        <v>15983</v>
      </c>
      <c r="F5552" s="50" t="s">
        <v>15984</v>
      </c>
      <c r="G5552" s="50" t="s">
        <v>15985</v>
      </c>
      <c r="H5552" s="50" t="s">
        <v>15986</v>
      </c>
      <c r="I5552" s="50">
        <f>(DAX__2019_2020__33[[#This Row],[Adj Close]]-DAX__2019_2020__33[[#This Row],[Adj Open]])/DAX__2019_2020__33[[#This Row],[Adj Open]]</f>
        <v>1.8076477404403081E-2</v>
      </c>
      <c r="J5552" s="50">
        <f>DAX__2019_2020__33[[#This Row],[Adj Close]]-DAX__2019_2020__33[[#This Row],[Adj Open]]</f>
        <v>0.15271302708854861</v>
      </c>
      <c r="K5552" s="50">
        <v>6648941</v>
      </c>
    </row>
    <row r="5553" spans="1:11" x14ac:dyDescent="0.3">
      <c r="A5553" s="51" t="str">
        <f t="shared" si="91"/>
        <v>DBK.DE</v>
      </c>
      <c r="B5553" s="52" t="s">
        <v>584</v>
      </c>
      <c r="C5553" s="50" t="s">
        <v>15987</v>
      </c>
      <c r="D5553" s="50">
        <f>DAX__2019_2020__33[[#This Row],[Open]]*(DAX__2019_2020__33[[#This Row],[Adj Close]]/DAX__2019_2020__33[[#This Row],[Close]])</f>
        <v>8.5666133223867291</v>
      </c>
      <c r="E5553" s="50" t="s">
        <v>15988</v>
      </c>
      <c r="F5553" s="50" t="s">
        <v>15989</v>
      </c>
      <c r="G5553" s="50" t="s">
        <v>15988</v>
      </c>
      <c r="H5553" s="50" t="s">
        <v>15990</v>
      </c>
      <c r="I5553" s="50">
        <f>(DAX__2019_2020__33[[#This Row],[Adj Close]]-DAX__2019_2020__33[[#This Row],[Adj Open]])/DAX__2019_2020__33[[#This Row],[Adj Open]]</f>
        <v>2.6511255856473737E-2</v>
      </c>
      <c r="J5553" s="50">
        <f>DAX__2019_2020__33[[#This Row],[Adj Close]]-DAX__2019_2020__33[[#This Row],[Adj Open]]</f>
        <v>0.22711167761327111</v>
      </c>
      <c r="K5553" s="50">
        <v>8711095</v>
      </c>
    </row>
    <row r="5554" spans="1:11" x14ac:dyDescent="0.3">
      <c r="A5554" s="51" t="str">
        <f t="shared" si="91"/>
        <v>DBK.DE</v>
      </c>
      <c r="B5554" s="52" t="s">
        <v>585</v>
      </c>
      <c r="C5554" s="50" t="s">
        <v>15991</v>
      </c>
      <c r="D5554" s="50">
        <f>DAX__2019_2020__33[[#This Row],[Open]]*(DAX__2019_2020__33[[#This Row],[Adj Close]]/DAX__2019_2020__33[[#This Row],[Close]])</f>
        <v>8.9572067802126281</v>
      </c>
      <c r="E5554" s="50" t="s">
        <v>15992</v>
      </c>
      <c r="F5554" s="50" t="s">
        <v>15482</v>
      </c>
      <c r="G5554" s="50" t="s">
        <v>15993</v>
      </c>
      <c r="H5554" s="50" t="s">
        <v>15994</v>
      </c>
      <c r="I5554" s="50">
        <f>(DAX__2019_2020__33[[#This Row],[Adj Close]]-DAX__2019_2020__33[[#This Row],[Adj Open]])/DAX__2019_2020__33[[#This Row],[Adj Open]]</f>
        <v>7.4316939890709177E-3</v>
      </c>
      <c r="J5554" s="50">
        <f>DAX__2019_2020__33[[#This Row],[Adj Close]]-DAX__2019_2020__33[[#This Row],[Adj Open]]</f>
        <v>6.6567219787371457E-2</v>
      </c>
      <c r="K5554" s="50">
        <v>8988834</v>
      </c>
    </row>
    <row r="5555" spans="1:11" x14ac:dyDescent="0.3">
      <c r="A5555" s="51" t="str">
        <f t="shared" si="91"/>
        <v>DBK.DE</v>
      </c>
      <c r="B5555" s="52" t="s">
        <v>586</v>
      </c>
      <c r="C5555" s="50" t="s">
        <v>15995</v>
      </c>
      <c r="D5555" s="50">
        <f>DAX__2019_2020__33[[#This Row],[Open]]*(DAX__2019_2020__33[[#This Row],[Adj Close]]/DAX__2019_2020__33[[#This Row],[Close]])</f>
        <v>9.0257315898926649</v>
      </c>
      <c r="E5555" s="50" t="s">
        <v>15996</v>
      </c>
      <c r="F5555" s="50" t="s">
        <v>15997</v>
      </c>
      <c r="G5555" s="50" t="s">
        <v>15967</v>
      </c>
      <c r="H5555" s="50" t="s">
        <v>15998</v>
      </c>
      <c r="I5555" s="50">
        <f>(DAX__2019_2020__33[[#This Row],[Adj Close]]-DAX__2019_2020__33[[#This Row],[Adj Open]])/DAX__2019_2020__33[[#This Row],[Adj Open]]</f>
        <v>-2.9934924078091046E-2</v>
      </c>
      <c r="J5555" s="50">
        <f>DAX__2019_2020__33[[#This Row],[Adj Close]]-DAX__2019_2020__33[[#This Row],[Adj Open]]</f>
        <v>-0.27018458989266492</v>
      </c>
      <c r="K5555" s="50">
        <v>7264705</v>
      </c>
    </row>
    <row r="5556" spans="1:11" x14ac:dyDescent="0.3">
      <c r="A5556" s="51" t="str">
        <f t="shared" si="91"/>
        <v>DBK.DE</v>
      </c>
      <c r="B5556" s="52" t="s">
        <v>587</v>
      </c>
      <c r="C5556" s="50" t="s">
        <v>15999</v>
      </c>
      <c r="D5556" s="50">
        <f>DAX__2019_2020__33[[#This Row],[Open]]*(DAX__2019_2020__33[[#This Row],[Adj Close]]/DAX__2019_2020__33[[#This Row],[Close]])</f>
        <v>8.7986202587998648</v>
      </c>
      <c r="E5556" s="50" t="s">
        <v>16000</v>
      </c>
      <c r="F5556" s="50" t="s">
        <v>16001</v>
      </c>
      <c r="G5556" s="50" t="s">
        <v>16001</v>
      </c>
      <c r="H5556" s="50" t="s">
        <v>16002</v>
      </c>
      <c r="I5556" s="50">
        <f>(DAX__2019_2020__33[[#This Row],[Adj Close]]-DAX__2019_2020__33[[#This Row],[Adj Open]])/DAX__2019_2020__33[[#This Row],[Adj Open]]</f>
        <v>-4.3391188251000719E-3</v>
      </c>
      <c r="J5556" s="50">
        <f>DAX__2019_2020__33[[#This Row],[Adj Close]]-DAX__2019_2020__33[[#This Row],[Adj Open]]</f>
        <v>-3.8178258799865361E-2</v>
      </c>
      <c r="K5556" s="50">
        <v>3889428</v>
      </c>
    </row>
    <row r="5557" spans="1:11" x14ac:dyDescent="0.3">
      <c r="A5557" s="51" t="str">
        <f t="shared" ref="A5557:A5620" si="92">"DPW.DE"</f>
        <v>DPW.DE</v>
      </c>
      <c r="B5557" s="52" t="s">
        <v>83</v>
      </c>
      <c r="C5557" s="50" t="s">
        <v>16003</v>
      </c>
      <c r="D5557" s="50">
        <f>DAX__2019_2020__33[[#This Row],[Open]]*(DAX__2019_2020__33[[#This Row],[Adj Close]]/DAX__2019_2020__33[[#This Row],[Close]])</f>
        <v>19.61043551172747</v>
      </c>
      <c r="E5557" s="50" t="s">
        <v>16004</v>
      </c>
      <c r="F5557" s="50" t="s">
        <v>16005</v>
      </c>
      <c r="G5557" s="50" t="s">
        <v>16006</v>
      </c>
      <c r="H5557" s="50" t="s">
        <v>16007</v>
      </c>
      <c r="I5557" s="50">
        <f>(DAX__2019_2020__33[[#This Row],[Adj Close]]-DAX__2019_2020__33[[#This Row],[Adj Open]])/DAX__2019_2020__33[[#This Row],[Adj Open]]</f>
        <v>1.1382841963863466E-2</v>
      </c>
      <c r="J5557" s="50">
        <f>DAX__2019_2020__33[[#This Row],[Adj Close]]-DAX__2019_2020__33[[#This Row],[Adj Open]]</f>
        <v>0.22322248827252977</v>
      </c>
      <c r="K5557" s="50">
        <v>3131139</v>
      </c>
    </row>
    <row r="5558" spans="1:11" x14ac:dyDescent="0.3">
      <c r="A5558" s="51" t="str">
        <f t="shared" si="92"/>
        <v>DPW.DE</v>
      </c>
      <c r="B5558" s="52" t="s">
        <v>84</v>
      </c>
      <c r="C5558" s="50" t="s">
        <v>16008</v>
      </c>
      <c r="D5558" s="50">
        <f>DAX__2019_2020__33[[#This Row],[Open]]*(DAX__2019_2020__33[[#This Row],[Adj Close]]/DAX__2019_2020__33[[#This Row],[Close]])</f>
        <v>19.668310737184083</v>
      </c>
      <c r="E5558" s="50" t="s">
        <v>16009</v>
      </c>
      <c r="F5558" s="50" t="s">
        <v>16010</v>
      </c>
      <c r="G5558" s="50" t="s">
        <v>1648</v>
      </c>
      <c r="H5558" s="50" t="s">
        <v>16011</v>
      </c>
      <c r="I5558" s="50">
        <f>(DAX__2019_2020__33[[#This Row],[Adj Close]]-DAX__2019_2020__33[[#This Row],[Adj Open]])/DAX__2019_2020__33[[#This Row],[Adj Open]]</f>
        <v>-1.050861662427007E-2</v>
      </c>
      <c r="J5558" s="50">
        <f>DAX__2019_2020__33[[#This Row],[Adj Close]]-DAX__2019_2020__33[[#This Row],[Adj Open]]</f>
        <v>-0.20668673718408215</v>
      </c>
      <c r="K5558" s="50">
        <v>3084143</v>
      </c>
    </row>
    <row r="5559" spans="1:11" x14ac:dyDescent="0.3">
      <c r="A5559" s="51" t="str">
        <f t="shared" si="92"/>
        <v>DPW.DE</v>
      </c>
      <c r="B5559" s="52" t="s">
        <v>85</v>
      </c>
      <c r="C5559" s="50" t="s">
        <v>16012</v>
      </c>
      <c r="D5559" s="50">
        <f>DAX__2019_2020__33[[#This Row],[Open]]*(DAX__2019_2020__33[[#This Row],[Adj Close]]/DAX__2019_2020__33[[#This Row],[Close]])</f>
        <v>19.651775410655738</v>
      </c>
      <c r="E5559" s="50" t="s">
        <v>16013</v>
      </c>
      <c r="F5559" s="50" t="s">
        <v>16003</v>
      </c>
      <c r="G5559" s="50" t="s">
        <v>16014</v>
      </c>
      <c r="H5559" s="50" t="s">
        <v>16015</v>
      </c>
      <c r="I5559" s="50">
        <f>(DAX__2019_2020__33[[#This Row],[Adj Close]]-DAX__2019_2020__33[[#This Row],[Adj Open]])/DAX__2019_2020__33[[#This Row],[Adj Open]]</f>
        <v>2.6503996634413184E-2</v>
      </c>
      <c r="J5559" s="50">
        <f>DAX__2019_2020__33[[#This Row],[Adj Close]]-DAX__2019_2020__33[[#This Row],[Adj Open]]</f>
        <v>0.52085058934426343</v>
      </c>
      <c r="K5559" s="50">
        <v>4847884</v>
      </c>
    </row>
    <row r="5560" spans="1:11" x14ac:dyDescent="0.3">
      <c r="A5560" s="51" t="str">
        <f t="shared" si="92"/>
        <v>DPW.DE</v>
      </c>
      <c r="B5560" s="52" t="s">
        <v>86</v>
      </c>
      <c r="C5560" s="50" t="s">
        <v>16016</v>
      </c>
      <c r="D5560" s="50">
        <f>DAX__2019_2020__33[[#This Row],[Open]]*(DAX__2019_2020__33[[#This Row],[Adj Close]]/DAX__2019_2020__33[[#This Row],[Close]])</f>
        <v>20.321439999999999</v>
      </c>
      <c r="E5560" s="50" t="s">
        <v>16017</v>
      </c>
      <c r="F5560" s="50" t="s">
        <v>16018</v>
      </c>
      <c r="G5560" s="50" t="s">
        <v>16016</v>
      </c>
      <c r="H5560" s="50" t="s">
        <v>16019</v>
      </c>
      <c r="I5560" s="50">
        <f>(DAX__2019_2020__33[[#This Row],[Adj Close]]-DAX__2019_2020__33[[#This Row],[Adj Open]])/DAX__2019_2020__33[[#This Row],[Adj Open]]</f>
        <v>0</v>
      </c>
      <c r="J5560" s="50">
        <f>DAX__2019_2020__33[[#This Row],[Adj Close]]-DAX__2019_2020__33[[#This Row],[Adj Open]]</f>
        <v>0</v>
      </c>
      <c r="K5560" s="50">
        <v>2655621</v>
      </c>
    </row>
    <row r="5561" spans="1:11" x14ac:dyDescent="0.3">
      <c r="A5561" s="51" t="str">
        <f t="shared" si="92"/>
        <v>DPW.DE</v>
      </c>
      <c r="B5561" s="52" t="s">
        <v>87</v>
      </c>
      <c r="C5561" s="50" t="s">
        <v>16020</v>
      </c>
      <c r="D5561" s="50">
        <f>DAX__2019_2020__33[[#This Row],[Open]]*(DAX__2019_2020__33[[#This Row],[Adj Close]]/DAX__2019_2020__33[[#This Row],[Close]])</f>
        <v>20.387581016777062</v>
      </c>
      <c r="E5561" s="50" t="s">
        <v>16021</v>
      </c>
      <c r="F5561" s="50" t="s">
        <v>16022</v>
      </c>
      <c r="G5561" s="50" t="s">
        <v>16023</v>
      </c>
      <c r="H5561" s="50" t="s">
        <v>16024</v>
      </c>
      <c r="I5561" s="50">
        <f>(DAX__2019_2020__33[[#This Row],[Adj Close]]-DAX__2019_2020__33[[#This Row],[Adj Open]])/DAX__2019_2020__33[[#This Row],[Adj Open]]</f>
        <v>9.3268045417679649E-3</v>
      </c>
      <c r="J5561" s="50">
        <f>DAX__2019_2020__33[[#This Row],[Adj Close]]-DAX__2019_2020__33[[#This Row],[Adj Open]]</f>
        <v>0.19015098322293866</v>
      </c>
      <c r="K5561" s="50">
        <v>3995908</v>
      </c>
    </row>
    <row r="5562" spans="1:11" x14ac:dyDescent="0.3">
      <c r="A5562" s="51" t="str">
        <f t="shared" si="92"/>
        <v>DPW.DE</v>
      </c>
      <c r="B5562" s="52" t="s">
        <v>88</v>
      </c>
      <c r="C5562" s="50" t="s">
        <v>16025</v>
      </c>
      <c r="D5562" s="50">
        <f>DAX__2019_2020__33[[#This Row],[Open]]*(DAX__2019_2020__33[[#This Row],[Adj Close]]/DAX__2019_2020__33[[#This Row],[Close]])</f>
        <v>20.72654358609844</v>
      </c>
      <c r="E5562" s="50" t="s">
        <v>16026</v>
      </c>
      <c r="F5562" s="50" t="s">
        <v>16027</v>
      </c>
      <c r="G5562" s="50" t="s">
        <v>16028</v>
      </c>
      <c r="H5562" s="50" t="s">
        <v>16029</v>
      </c>
      <c r="I5562" s="50">
        <f>(DAX__2019_2020__33[[#This Row],[Adj Close]]-DAX__2019_2020__33[[#This Row],[Adj Open]])/DAX__2019_2020__33[[#This Row],[Adj Open]]</f>
        <v>1.1567650578380537E-2</v>
      </c>
      <c r="J5562" s="50">
        <f>DAX__2019_2020__33[[#This Row],[Adj Close]]-DAX__2019_2020__33[[#This Row],[Adj Open]]</f>
        <v>0.23975741390156102</v>
      </c>
      <c r="K5562" s="50">
        <v>3549120</v>
      </c>
    </row>
    <row r="5563" spans="1:11" x14ac:dyDescent="0.3">
      <c r="A5563" s="51" t="str">
        <f t="shared" si="92"/>
        <v>DPW.DE</v>
      </c>
      <c r="B5563" s="52" t="s">
        <v>89</v>
      </c>
      <c r="C5563" s="50" t="s">
        <v>1659</v>
      </c>
      <c r="D5563" s="50">
        <f>DAX__2019_2020__33[[#This Row],[Open]]*(DAX__2019_2020__33[[#This Row],[Adj Close]]/DAX__2019_2020__33[[#This Row],[Close]])</f>
        <v>20.916695724817831</v>
      </c>
      <c r="E5563" s="50" t="s">
        <v>1659</v>
      </c>
      <c r="F5563" s="50" t="s">
        <v>16030</v>
      </c>
      <c r="G5563" s="50" t="s">
        <v>16031</v>
      </c>
      <c r="H5563" s="50" t="s">
        <v>16032</v>
      </c>
      <c r="I5563" s="50">
        <f>(DAX__2019_2020__33[[#This Row],[Adj Close]]-DAX__2019_2020__33[[#This Row],[Adj Open]])/DAX__2019_2020__33[[#This Row],[Adj Open]]</f>
        <v>-9.8814233154712102E-3</v>
      </c>
      <c r="J5563" s="50">
        <f>DAX__2019_2020__33[[#This Row],[Adj Close]]-DAX__2019_2020__33[[#This Row],[Adj Open]]</f>
        <v>-0.2066867248178319</v>
      </c>
      <c r="K5563" s="50">
        <v>2722769</v>
      </c>
    </row>
    <row r="5564" spans="1:11" x14ac:dyDescent="0.3">
      <c r="A5564" s="51" t="str">
        <f t="shared" si="92"/>
        <v>DPW.DE</v>
      </c>
      <c r="B5564" s="52" t="s">
        <v>90</v>
      </c>
      <c r="C5564" s="50" t="s">
        <v>16033</v>
      </c>
      <c r="D5564" s="50">
        <f>DAX__2019_2020__33[[#This Row],[Open]]*(DAX__2019_2020__33[[#This Row],[Adj Close]]/DAX__2019_2020__33[[#This Row],[Close]])</f>
        <v>20.784416680058527</v>
      </c>
      <c r="E5564" s="50" t="s">
        <v>16034</v>
      </c>
      <c r="F5564" s="50" t="s">
        <v>16035</v>
      </c>
      <c r="G5564" s="50" t="s">
        <v>16036</v>
      </c>
      <c r="H5564" s="50" t="s">
        <v>16037</v>
      </c>
      <c r="I5564" s="50">
        <f>(DAX__2019_2020__33[[#This Row],[Adj Close]]-DAX__2019_2020__33[[#This Row],[Adj Open]])/DAX__2019_2020__33[[#This Row],[Adj Open]]</f>
        <v>-6.36432006222432E-3</v>
      </c>
      <c r="J5564" s="50">
        <f>DAX__2019_2020__33[[#This Row],[Adj Close]]-DAX__2019_2020__33[[#This Row],[Adj Open]]</f>
        <v>-0.13227868005852628</v>
      </c>
      <c r="K5564" s="50">
        <v>2731494</v>
      </c>
    </row>
    <row r="5565" spans="1:11" x14ac:dyDescent="0.3">
      <c r="A5565" s="51" t="str">
        <f t="shared" si="92"/>
        <v>DPW.DE</v>
      </c>
      <c r="B5565" s="52" t="s">
        <v>91</v>
      </c>
      <c r="C5565" s="50" t="s">
        <v>16038</v>
      </c>
      <c r="D5565" s="50">
        <f>DAX__2019_2020__33[[#This Row],[Open]]*(DAX__2019_2020__33[[#This Row],[Adj Close]]/DAX__2019_2020__33[[#This Row],[Close]])</f>
        <v>20.594265</v>
      </c>
      <c r="E5565" s="50" t="s">
        <v>16036</v>
      </c>
      <c r="F5565" s="50" t="s">
        <v>1656</v>
      </c>
      <c r="G5565" s="50" t="s">
        <v>16038</v>
      </c>
      <c r="H5565" s="50" t="s">
        <v>16039</v>
      </c>
      <c r="I5565" s="50">
        <f>(DAX__2019_2020__33[[#This Row],[Adj Close]]-DAX__2019_2020__33[[#This Row],[Adj Open]])/DAX__2019_2020__33[[#This Row],[Adj Open]]</f>
        <v>0</v>
      </c>
      <c r="J5565" s="50">
        <f>DAX__2019_2020__33[[#This Row],[Adj Close]]-DAX__2019_2020__33[[#This Row],[Adj Open]]</f>
        <v>0</v>
      </c>
      <c r="K5565" s="50">
        <v>2383947</v>
      </c>
    </row>
    <row r="5566" spans="1:11" x14ac:dyDescent="0.3">
      <c r="A5566" s="51" t="str">
        <f t="shared" si="92"/>
        <v>DPW.DE</v>
      </c>
      <c r="B5566" s="52" t="s">
        <v>92</v>
      </c>
      <c r="C5566" s="50" t="s">
        <v>16040</v>
      </c>
      <c r="D5566" s="50">
        <f>DAX__2019_2020__33[[#This Row],[Open]]*(DAX__2019_2020__33[[#This Row],[Adj Close]]/DAX__2019_2020__33[[#This Row],[Close]])</f>
        <v>20.999370950040948</v>
      </c>
      <c r="E5566" s="50" t="s">
        <v>16041</v>
      </c>
      <c r="F5566" s="50" t="s">
        <v>16042</v>
      </c>
      <c r="G5566" s="50" t="s">
        <v>16043</v>
      </c>
      <c r="H5566" s="50" t="s">
        <v>16044</v>
      </c>
      <c r="I5566" s="50">
        <f>(DAX__2019_2020__33[[#This Row],[Adj Close]]-DAX__2019_2020__33[[#This Row],[Adj Open]])/DAX__2019_2020__33[[#This Row],[Adj Open]]</f>
        <v>-3.8582677165354233E-2</v>
      </c>
      <c r="J5566" s="50">
        <f>DAX__2019_2020__33[[#This Row],[Adj Close]]-DAX__2019_2020__33[[#This Row],[Adj Open]]</f>
        <v>-0.81021195004094793</v>
      </c>
      <c r="K5566" s="50">
        <v>8984688</v>
      </c>
    </row>
    <row r="5567" spans="1:11" x14ac:dyDescent="0.3">
      <c r="A5567" s="51" t="str">
        <f t="shared" si="92"/>
        <v>DPW.DE</v>
      </c>
      <c r="B5567" s="52" t="s">
        <v>93</v>
      </c>
      <c r="C5567" s="50" t="s">
        <v>16045</v>
      </c>
      <c r="D5567" s="50">
        <f>DAX__2019_2020__33[[#This Row],[Open]]*(DAX__2019_2020__33[[#This Row],[Adj Close]]/DAX__2019_2020__33[[#This Row],[Close]])</f>
        <v>20.238762416349882</v>
      </c>
      <c r="E5567" s="50" t="s">
        <v>16046</v>
      </c>
      <c r="F5567" s="50" t="s">
        <v>16047</v>
      </c>
      <c r="G5567" s="50" t="s">
        <v>16048</v>
      </c>
      <c r="H5567" s="50" t="s">
        <v>16049</v>
      </c>
      <c r="I5567" s="50">
        <f>(DAX__2019_2020__33[[#This Row],[Adj Close]]-DAX__2019_2020__33[[#This Row],[Adj Open]])/DAX__2019_2020__33[[#This Row],[Adj Open]]</f>
        <v>2.2467361111111105E-2</v>
      </c>
      <c r="J5567" s="50">
        <f>DAX__2019_2020__33[[#This Row],[Adj Close]]-DAX__2019_2020__33[[#This Row],[Adj Open]]</f>
        <v>0.45471158365011632</v>
      </c>
      <c r="K5567" s="50">
        <v>4643046</v>
      </c>
    </row>
    <row r="5568" spans="1:11" x14ac:dyDescent="0.3">
      <c r="A5568" s="51" t="str">
        <f t="shared" si="92"/>
        <v>DPW.DE</v>
      </c>
      <c r="B5568" s="52" t="s">
        <v>94</v>
      </c>
      <c r="C5568" s="50" t="s">
        <v>16050</v>
      </c>
      <c r="D5568" s="50">
        <f>DAX__2019_2020__33[[#This Row],[Open]]*(DAX__2019_2020__33[[#This Row],[Adj Close]]/DAX__2019_2020__33[[#This Row],[Close]])</f>
        <v>20.561195794372779</v>
      </c>
      <c r="E5568" s="50" t="s">
        <v>16051</v>
      </c>
      <c r="F5568" s="50" t="s">
        <v>16052</v>
      </c>
      <c r="G5568" s="50" t="s">
        <v>16053</v>
      </c>
      <c r="H5568" s="50" t="s">
        <v>16054</v>
      </c>
      <c r="I5568" s="50">
        <f>(DAX__2019_2020__33[[#This Row],[Adj Close]]-DAX__2019_2020__33[[#This Row],[Adj Open]])/DAX__2019_2020__33[[#This Row],[Adj Open]]</f>
        <v>6.031322636456735E-3</v>
      </c>
      <c r="J5568" s="50">
        <f>DAX__2019_2020__33[[#This Row],[Adj Close]]-DAX__2019_2020__33[[#This Row],[Adj Open]]</f>
        <v>0.12401120562721957</v>
      </c>
      <c r="K5568" s="50">
        <v>2790885</v>
      </c>
    </row>
    <row r="5569" spans="1:11" x14ac:dyDescent="0.3">
      <c r="A5569" s="51" t="str">
        <f t="shared" si="92"/>
        <v>DPW.DE</v>
      </c>
      <c r="B5569" s="52" t="s">
        <v>95</v>
      </c>
      <c r="C5569" s="50" t="s">
        <v>16055</v>
      </c>
      <c r="D5569" s="50">
        <f>DAX__2019_2020__33[[#This Row],[Open]]*(DAX__2019_2020__33[[#This Row],[Adj Close]]/DAX__2019_2020__33[[#This Row],[Close]])</f>
        <v>20.834024063068256</v>
      </c>
      <c r="E5569" s="50" t="s">
        <v>16056</v>
      </c>
      <c r="F5569" s="50" t="s">
        <v>16057</v>
      </c>
      <c r="G5569" s="50" t="s">
        <v>16058</v>
      </c>
      <c r="H5569" s="50" t="s">
        <v>16059</v>
      </c>
      <c r="I5569" s="50">
        <f>(DAX__2019_2020__33[[#This Row],[Adj Close]]-DAX__2019_2020__33[[#This Row],[Adj Open]])/DAX__2019_2020__33[[#This Row],[Adj Open]]</f>
        <v>2.261900703892834E-2</v>
      </c>
      <c r="J5569" s="50">
        <f>DAX__2019_2020__33[[#This Row],[Adj Close]]-DAX__2019_2020__33[[#This Row],[Adj Open]]</f>
        <v>0.4712449369317433</v>
      </c>
      <c r="K5569" s="50">
        <v>5113384</v>
      </c>
    </row>
    <row r="5570" spans="1:11" x14ac:dyDescent="0.3">
      <c r="A5570" s="51" t="str">
        <f t="shared" si="92"/>
        <v>DPW.DE</v>
      </c>
      <c r="B5570" s="52" t="s">
        <v>96</v>
      </c>
      <c r="C5570" s="50" t="s">
        <v>16060</v>
      </c>
      <c r="D5570" s="50">
        <f>DAX__2019_2020__33[[#This Row],[Open]]*(DAX__2019_2020__33[[#This Row],[Adj Close]]/DAX__2019_2020__33[[#This Row],[Close]])</f>
        <v>21.412744487426629</v>
      </c>
      <c r="E5570" s="50" t="s">
        <v>16061</v>
      </c>
      <c r="F5570" s="50" t="s">
        <v>16062</v>
      </c>
      <c r="G5570" s="50" t="s">
        <v>1644</v>
      </c>
      <c r="H5570" s="50" t="s">
        <v>16063</v>
      </c>
      <c r="I5570" s="50">
        <f>(DAX__2019_2020__33[[#This Row],[Adj Close]]-DAX__2019_2020__33[[#This Row],[Adj Open]])/DAX__2019_2020__33[[#This Row],[Adj Open]]</f>
        <v>-1.0424749034749043E-2</v>
      </c>
      <c r="J5570" s="50">
        <f>DAX__2019_2020__33[[#This Row],[Adj Close]]-DAX__2019_2020__33[[#This Row],[Adj Open]]</f>
        <v>-0.22322248742662865</v>
      </c>
      <c r="K5570" s="50">
        <v>2350335</v>
      </c>
    </row>
    <row r="5571" spans="1:11" x14ac:dyDescent="0.3">
      <c r="A5571" s="51" t="str">
        <f t="shared" si="92"/>
        <v>DPW.DE</v>
      </c>
      <c r="B5571" s="52" t="s">
        <v>97</v>
      </c>
      <c r="C5571" s="50" t="s">
        <v>16064</v>
      </c>
      <c r="D5571" s="50">
        <f>DAX__2019_2020__33[[#This Row],[Open]]*(DAX__2019_2020__33[[#This Row],[Adj Close]]/DAX__2019_2020__33[[#This Row],[Close]])</f>
        <v>20.982837540967257</v>
      </c>
      <c r="E5571" s="50" t="s">
        <v>16065</v>
      </c>
      <c r="F5571" s="50" t="s">
        <v>16066</v>
      </c>
      <c r="G5571" s="50" t="s">
        <v>16067</v>
      </c>
      <c r="H5571" s="50" t="s">
        <v>16068</v>
      </c>
      <c r="I5571" s="50">
        <f>(DAX__2019_2020__33[[#This Row],[Adj Close]]-DAX__2019_2020__33[[#This Row],[Adj Open]])/DAX__2019_2020__33[[#This Row],[Adj Open]]</f>
        <v>9.0623329023771949E-3</v>
      </c>
      <c r="J5571" s="50">
        <f>DAX__2019_2020__33[[#This Row],[Adj Close]]-DAX__2019_2020__33[[#This Row],[Adj Open]]</f>
        <v>0.19015345903274294</v>
      </c>
      <c r="K5571" s="50">
        <v>2080948</v>
      </c>
    </row>
    <row r="5572" spans="1:11" x14ac:dyDescent="0.3">
      <c r="A5572" s="51" t="str">
        <f t="shared" si="92"/>
        <v>DPW.DE</v>
      </c>
      <c r="B5572" s="52" t="s">
        <v>98</v>
      </c>
      <c r="C5572" s="50" t="s">
        <v>16062</v>
      </c>
      <c r="D5572" s="50">
        <f>DAX__2019_2020__33[[#This Row],[Open]]*(DAX__2019_2020__33[[#This Row],[Adj Close]]/DAX__2019_2020__33[[#This Row],[Close]])</f>
        <v>21.148187259775455</v>
      </c>
      <c r="E5572" s="50" t="s">
        <v>16069</v>
      </c>
      <c r="F5572" s="50" t="s">
        <v>16070</v>
      </c>
      <c r="G5572" s="50" t="s">
        <v>16071</v>
      </c>
      <c r="H5572" s="50" t="s">
        <v>16072</v>
      </c>
      <c r="I5572" s="50">
        <f>(DAX__2019_2020__33[[#This Row],[Adj Close]]-DAX__2019_2020__33[[#This Row],[Adj Open]])/DAX__2019_2020__33[[#This Row],[Adj Open]]</f>
        <v>9.7732603596559411E-3</v>
      </c>
      <c r="J5572" s="50">
        <f>DAX__2019_2020__33[[#This Row],[Adj Close]]-DAX__2019_2020__33[[#This Row],[Adj Open]]</f>
        <v>0.20668674022454425</v>
      </c>
      <c r="K5572" s="50">
        <v>3670288</v>
      </c>
    </row>
    <row r="5573" spans="1:11" x14ac:dyDescent="0.3">
      <c r="A5573" s="51" t="str">
        <f t="shared" si="92"/>
        <v>DPW.DE</v>
      </c>
      <c r="B5573" s="52" t="s">
        <v>99</v>
      </c>
      <c r="C5573" s="50" t="s">
        <v>16073</v>
      </c>
      <c r="D5573" s="50">
        <f>DAX__2019_2020__33[[#This Row],[Open]]*(DAX__2019_2020__33[[#This Row],[Adj Close]]/DAX__2019_2020__33[[#This Row],[Close]])</f>
        <v>21.371407171372375</v>
      </c>
      <c r="E5573" s="50" t="s">
        <v>16074</v>
      </c>
      <c r="F5573" s="50" t="s">
        <v>16075</v>
      </c>
      <c r="G5573" s="50" t="s">
        <v>1657</v>
      </c>
      <c r="H5573" s="50" t="s">
        <v>16076</v>
      </c>
      <c r="I5573" s="50">
        <f>(DAX__2019_2020__33[[#This Row],[Adj Close]]-DAX__2019_2020__33[[#This Row],[Adj Open]])/DAX__2019_2020__33[[#This Row],[Adj Open]]</f>
        <v>-1.9342746615088318E-3</v>
      </c>
      <c r="J5573" s="50">
        <f>DAX__2019_2020__33[[#This Row],[Adj Close]]-DAX__2019_2020__33[[#This Row],[Adj Open]]</f>
        <v>-4.1338171372373722E-2</v>
      </c>
      <c r="K5573" s="50">
        <v>2783210</v>
      </c>
    </row>
    <row r="5574" spans="1:11" x14ac:dyDescent="0.3">
      <c r="A5574" s="51" t="str">
        <f t="shared" si="92"/>
        <v>DPW.DE</v>
      </c>
      <c r="B5574" s="52" t="s">
        <v>100</v>
      </c>
      <c r="C5574" s="50" t="s">
        <v>16077</v>
      </c>
      <c r="D5574" s="50">
        <f>DAX__2019_2020__33[[#This Row],[Open]]*(DAX__2019_2020__33[[#This Row],[Adj Close]]/DAX__2019_2020__33[[#This Row],[Close]])</f>
        <v>21.487152807949553</v>
      </c>
      <c r="E5574" s="50" t="s">
        <v>16078</v>
      </c>
      <c r="F5574" s="50" t="s">
        <v>16079</v>
      </c>
      <c r="G5574" s="50" t="s">
        <v>16080</v>
      </c>
      <c r="H5574" s="50" t="s">
        <v>16081</v>
      </c>
      <c r="I5574" s="50">
        <f>(DAX__2019_2020__33[[#This Row],[Adj Close]]-DAX__2019_2020__33[[#This Row],[Adj Open]])/DAX__2019_2020__33[[#This Row],[Adj Open]]</f>
        <v>1.2312389380531126E-2</v>
      </c>
      <c r="J5574" s="50">
        <f>DAX__2019_2020__33[[#This Row],[Adj Close]]-DAX__2019_2020__33[[#This Row],[Adj Open]]</f>
        <v>0.26455819205044762</v>
      </c>
      <c r="K5574" s="50">
        <v>2808705</v>
      </c>
    </row>
    <row r="5575" spans="1:11" x14ac:dyDescent="0.3">
      <c r="A5575" s="51" t="str">
        <f t="shared" si="92"/>
        <v>DPW.DE</v>
      </c>
      <c r="B5575" s="52" t="s">
        <v>101</v>
      </c>
      <c r="C5575" s="50" t="s">
        <v>16082</v>
      </c>
      <c r="D5575" s="50">
        <f>DAX__2019_2020__33[[#This Row],[Open]]*(DAX__2019_2020__33[[#This Row],[Adj Close]]/DAX__2019_2020__33[[#This Row],[Close]])</f>
        <v>21.602897069292652</v>
      </c>
      <c r="E5575" s="50" t="s">
        <v>16083</v>
      </c>
      <c r="F5575" s="50" t="s">
        <v>16074</v>
      </c>
      <c r="G5575" s="50" t="s">
        <v>16084</v>
      </c>
      <c r="H5575" s="50" t="s">
        <v>16085</v>
      </c>
      <c r="I5575" s="50">
        <f>(DAX__2019_2020__33[[#This Row],[Adj Close]]-DAX__2019_2020__33[[#This Row],[Adj Open]])/DAX__2019_2020__33[[#This Row],[Adj Open]]</f>
        <v>4.9751628386972722E-3</v>
      </c>
      <c r="J5575" s="50">
        <f>DAX__2019_2020__33[[#This Row],[Adj Close]]-DAX__2019_2020__33[[#This Row],[Adj Open]]</f>
        <v>0.10747793070734701</v>
      </c>
      <c r="K5575" s="50">
        <v>2417434</v>
      </c>
    </row>
    <row r="5576" spans="1:11" x14ac:dyDescent="0.3">
      <c r="A5576" s="51" t="str">
        <f t="shared" si="92"/>
        <v>DPW.DE</v>
      </c>
      <c r="B5576" s="52" t="s">
        <v>102</v>
      </c>
      <c r="C5576" s="50" t="s">
        <v>16086</v>
      </c>
      <c r="D5576" s="50">
        <f>DAX__2019_2020__33[[#This Row],[Open]]*(DAX__2019_2020__33[[#This Row],[Adj Close]]/DAX__2019_2020__33[[#This Row],[Close]])</f>
        <v>21.768247268685322</v>
      </c>
      <c r="E5576" s="50" t="s">
        <v>16087</v>
      </c>
      <c r="F5576" s="50" t="s">
        <v>16088</v>
      </c>
      <c r="G5576" s="50" t="s">
        <v>16089</v>
      </c>
      <c r="H5576" s="50" t="s">
        <v>16090</v>
      </c>
      <c r="I5576" s="50">
        <f>(DAX__2019_2020__33[[#This Row],[Adj Close]]-DAX__2019_2020__33[[#This Row],[Adj Open]])/DAX__2019_2020__33[[#This Row],[Adj Open]]</f>
        <v>-9.1150778579567257E-3</v>
      </c>
      <c r="J5576" s="50">
        <f>DAX__2019_2020__33[[#This Row],[Adj Close]]-DAX__2019_2020__33[[#This Row],[Adj Open]]</f>
        <v>-0.19841926868532056</v>
      </c>
      <c r="K5576" s="50">
        <v>2626705</v>
      </c>
    </row>
    <row r="5577" spans="1:11" x14ac:dyDescent="0.3">
      <c r="A5577" s="51" t="str">
        <f t="shared" si="92"/>
        <v>DPW.DE</v>
      </c>
      <c r="B5577" s="52" t="s">
        <v>103</v>
      </c>
      <c r="C5577" s="50" t="s">
        <v>16091</v>
      </c>
      <c r="D5577" s="50">
        <f>DAX__2019_2020__33[[#This Row],[Open]]*(DAX__2019_2020__33[[#This Row],[Adj Close]]/DAX__2019_2020__33[[#This Row],[Close]])</f>
        <v>21.495418703954122</v>
      </c>
      <c r="E5577" s="50" t="s">
        <v>16092</v>
      </c>
      <c r="F5577" s="50" t="s">
        <v>16093</v>
      </c>
      <c r="G5577" s="50" t="s">
        <v>16094</v>
      </c>
      <c r="H5577" s="50" t="s">
        <v>16095</v>
      </c>
      <c r="I5577" s="50">
        <f>(DAX__2019_2020__33[[#This Row],[Adj Close]]-DAX__2019_2020__33[[#This Row],[Adj Open]])/DAX__2019_2020__33[[#This Row],[Adj Open]]</f>
        <v>-1.1923038461538617E-2</v>
      </c>
      <c r="J5577" s="50">
        <f>DAX__2019_2020__33[[#This Row],[Adj Close]]-DAX__2019_2020__33[[#This Row],[Adj Open]]</f>
        <v>-0.25629070395412157</v>
      </c>
      <c r="K5577" s="50">
        <v>3499202</v>
      </c>
    </row>
    <row r="5578" spans="1:11" x14ac:dyDescent="0.3">
      <c r="A5578" s="51" t="str">
        <f t="shared" si="92"/>
        <v>DPW.DE</v>
      </c>
      <c r="B5578" s="52" t="s">
        <v>104</v>
      </c>
      <c r="C5578" s="50" t="s">
        <v>16096</v>
      </c>
      <c r="D5578" s="50">
        <f>DAX__2019_2020__33[[#This Row],[Open]]*(DAX__2019_2020__33[[#This Row],[Adj Close]]/DAX__2019_2020__33[[#This Row],[Close]])</f>
        <v>21.363140754658385</v>
      </c>
      <c r="E5578" s="50" t="s">
        <v>16097</v>
      </c>
      <c r="F5578" s="50" t="s">
        <v>16098</v>
      </c>
      <c r="G5578" s="50" t="s">
        <v>16099</v>
      </c>
      <c r="H5578" s="50" t="s">
        <v>16100</v>
      </c>
      <c r="I5578" s="50">
        <f>(DAX__2019_2020__33[[#This Row],[Adj Close]]-DAX__2019_2020__33[[#This Row],[Adj Open]])/DAX__2019_2020__33[[#This Row],[Adj Open]]</f>
        <v>-3.0959752321980684E-3</v>
      </c>
      <c r="J5578" s="50">
        <f>DAX__2019_2020__33[[#This Row],[Adj Close]]-DAX__2019_2020__33[[#This Row],[Adj Open]]</f>
        <v>-6.6139754658383509E-2</v>
      </c>
      <c r="K5578" s="50">
        <v>3937600</v>
      </c>
    </row>
    <row r="5579" spans="1:11" x14ac:dyDescent="0.3">
      <c r="A5579" s="51" t="str">
        <f t="shared" si="92"/>
        <v>DPW.DE</v>
      </c>
      <c r="B5579" s="52" t="s">
        <v>105</v>
      </c>
      <c r="C5579" s="50" t="s">
        <v>16101</v>
      </c>
      <c r="D5579" s="50">
        <f>DAX__2019_2020__33[[#This Row],[Open]]*(DAX__2019_2020__33[[#This Row],[Adj Close]]/DAX__2019_2020__33[[#This Row],[Close]])</f>
        <v>21.34660558097691</v>
      </c>
      <c r="E5579" s="50" t="s">
        <v>16079</v>
      </c>
      <c r="F5579" s="50" t="s">
        <v>16075</v>
      </c>
      <c r="G5579" s="50" t="s">
        <v>16102</v>
      </c>
      <c r="H5579" s="50" t="s">
        <v>16103</v>
      </c>
      <c r="I5579" s="50">
        <f>(DAX__2019_2020__33[[#This Row],[Adj Close]]-DAX__2019_2020__33[[#This Row],[Adj Open]])/DAX__2019_2020__33[[#This Row],[Adj Open]]</f>
        <v>-1.1618512780791398E-3</v>
      </c>
      <c r="J5579" s="50">
        <f>DAX__2019_2020__33[[#This Row],[Adj Close]]-DAX__2019_2020__33[[#This Row],[Adj Open]]</f>
        <v>-2.4801580976909321E-2</v>
      </c>
      <c r="K5579" s="50">
        <v>2491295</v>
      </c>
    </row>
    <row r="5580" spans="1:11" x14ac:dyDescent="0.3">
      <c r="A5580" s="51" t="str">
        <f t="shared" si="92"/>
        <v>DPW.DE</v>
      </c>
      <c r="B5580" s="52" t="s">
        <v>106</v>
      </c>
      <c r="C5580" s="50" t="s">
        <v>16096</v>
      </c>
      <c r="D5580" s="50">
        <f>DAX__2019_2020__33[[#This Row],[Open]]*(DAX__2019_2020__33[[#This Row],[Adj Close]]/DAX__2019_2020__33[[#This Row],[Close]])</f>
        <v>21.36314049636454</v>
      </c>
      <c r="E5580" s="50" t="s">
        <v>16079</v>
      </c>
      <c r="F5580" s="50" t="s">
        <v>16104</v>
      </c>
      <c r="G5580" s="50" t="s">
        <v>1647</v>
      </c>
      <c r="H5580" s="50" t="s">
        <v>16105</v>
      </c>
      <c r="I5580" s="50">
        <f>(DAX__2019_2020__33[[#This Row],[Adj Close]]-DAX__2019_2020__33[[#This Row],[Adj Open]])/DAX__2019_2020__33[[#This Row],[Adj Open]]</f>
        <v>-8.5138931888545794E-3</v>
      </c>
      <c r="J5580" s="50">
        <f>DAX__2019_2020__33[[#This Row],[Adj Close]]-DAX__2019_2020__33[[#This Row],[Adj Open]]</f>
        <v>-0.18188349636454149</v>
      </c>
      <c r="K5580" s="50">
        <v>2329725</v>
      </c>
    </row>
    <row r="5581" spans="1:11" x14ac:dyDescent="0.3">
      <c r="A5581" s="51" t="str">
        <f t="shared" si="92"/>
        <v>DPW.DE</v>
      </c>
      <c r="B5581" s="52" t="s">
        <v>107</v>
      </c>
      <c r="C5581" s="50" t="s">
        <v>16106</v>
      </c>
      <c r="D5581" s="50">
        <f>DAX__2019_2020__33[[#This Row],[Open]]*(DAX__2019_2020__33[[#This Row],[Adj Close]]/DAX__2019_2020__33[[#This Row],[Close]])</f>
        <v>21.255662296699821</v>
      </c>
      <c r="E5581" s="50" t="s">
        <v>16107</v>
      </c>
      <c r="F5581" s="50" t="s">
        <v>16075</v>
      </c>
      <c r="G5581" s="50" t="s">
        <v>16082</v>
      </c>
      <c r="H5581" s="50" t="s">
        <v>16108</v>
      </c>
      <c r="I5581" s="50">
        <f>(DAX__2019_2020__33[[#This Row],[Adj Close]]-DAX__2019_2020__33[[#This Row],[Adj Open]])/DAX__2019_2020__33[[#This Row],[Adj Open]]</f>
        <v>1.6336056644731881E-2</v>
      </c>
      <c r="J5581" s="50">
        <f>DAX__2019_2020__33[[#This Row],[Adj Close]]-DAX__2019_2020__33[[#This Row],[Adj Open]]</f>
        <v>0.34723370330018</v>
      </c>
      <c r="K5581" s="50">
        <v>3002864</v>
      </c>
    </row>
    <row r="5582" spans="1:11" x14ac:dyDescent="0.3">
      <c r="A5582" s="51" t="str">
        <f t="shared" si="92"/>
        <v>DPW.DE</v>
      </c>
      <c r="B5582" s="52" t="s">
        <v>108</v>
      </c>
      <c r="C5582" s="50" t="s">
        <v>1662</v>
      </c>
      <c r="D5582" s="50">
        <f>DAX__2019_2020__33[[#This Row],[Open]]*(DAX__2019_2020__33[[#This Row],[Adj Close]]/DAX__2019_2020__33[[#This Row],[Close]])</f>
        <v>21.660770172827231</v>
      </c>
      <c r="E5582" s="50" t="s">
        <v>16109</v>
      </c>
      <c r="F5582" s="50" t="s">
        <v>16077</v>
      </c>
      <c r="G5582" s="50" t="s">
        <v>16110</v>
      </c>
      <c r="H5582" s="50" t="s">
        <v>16111</v>
      </c>
      <c r="I5582" s="50">
        <f>(DAX__2019_2020__33[[#This Row],[Adj Close]]-DAX__2019_2020__33[[#This Row],[Adj Open]])/DAX__2019_2020__33[[#This Row],[Adj Open]]</f>
        <v>-1.9084350416629578E-3</v>
      </c>
      <c r="J5582" s="50">
        <f>DAX__2019_2020__33[[#This Row],[Adj Close]]-DAX__2019_2020__33[[#This Row],[Adj Open]]</f>
        <v>-4.133817282723129E-2</v>
      </c>
      <c r="K5582" s="50">
        <v>1708805</v>
      </c>
    </row>
    <row r="5583" spans="1:11" x14ac:dyDescent="0.3">
      <c r="A5583" s="51" t="str">
        <f t="shared" si="92"/>
        <v>DPW.DE</v>
      </c>
      <c r="B5583" s="52" t="s">
        <v>109</v>
      </c>
      <c r="C5583" s="50" t="s">
        <v>16077</v>
      </c>
      <c r="D5583" s="50">
        <f>DAX__2019_2020__33[[#This Row],[Open]]*(DAX__2019_2020__33[[#This Row],[Adj Close]]/DAX__2019_2020__33[[#This Row],[Close]])</f>
        <v>21.487152991223041</v>
      </c>
      <c r="E5583" s="50" t="s">
        <v>16077</v>
      </c>
      <c r="F5583" s="50" t="s">
        <v>16064</v>
      </c>
      <c r="G5583" s="50" t="s">
        <v>16112</v>
      </c>
      <c r="H5583" s="50" t="s">
        <v>16113</v>
      </c>
      <c r="I5583" s="50">
        <f>(DAX__2019_2020__33[[#This Row],[Adj Close]]-DAX__2019_2020__33[[#This Row],[Adj Open]])/DAX__2019_2020__33[[#This Row],[Adj Open]]</f>
        <v>-2.3085840707964659E-2</v>
      </c>
      <c r="J5583" s="50">
        <f>DAX__2019_2020__33[[#This Row],[Adj Close]]-DAX__2019_2020__33[[#This Row],[Adj Open]]</f>
        <v>-0.49604899122304147</v>
      </c>
      <c r="K5583" s="50">
        <v>3483311</v>
      </c>
    </row>
    <row r="5584" spans="1:11" x14ac:dyDescent="0.3">
      <c r="A5584" s="51" t="str">
        <f t="shared" si="92"/>
        <v>DPW.DE</v>
      </c>
      <c r="B5584" s="52" t="s">
        <v>110</v>
      </c>
      <c r="C5584" s="50" t="s">
        <v>16028</v>
      </c>
      <c r="D5584" s="50">
        <f>DAX__2019_2020__33[[#This Row],[Open]]*(DAX__2019_2020__33[[#This Row],[Adj Close]]/DAX__2019_2020__33[[#This Row],[Close]])</f>
        <v>20.966302517958312</v>
      </c>
      <c r="E5584" s="50" t="s">
        <v>16114</v>
      </c>
      <c r="F5584" s="50" t="s">
        <v>16115</v>
      </c>
      <c r="G5584" s="50" t="s">
        <v>16116</v>
      </c>
      <c r="H5584" s="50" t="s">
        <v>16117</v>
      </c>
      <c r="I5584" s="50">
        <f>(DAX__2019_2020__33[[#This Row],[Adj Close]]-DAX__2019_2020__33[[#This Row],[Adj Open]])/DAX__2019_2020__33[[#This Row],[Adj Open]]</f>
        <v>-3.9432569423004712E-3</v>
      </c>
      <c r="J5584" s="50">
        <f>DAX__2019_2020__33[[#This Row],[Adj Close]]-DAX__2019_2020__33[[#This Row],[Adj Open]]</f>
        <v>-8.2675517958310962E-2</v>
      </c>
      <c r="K5584" s="50">
        <v>3226330</v>
      </c>
    </row>
    <row r="5585" spans="1:11" x14ac:dyDescent="0.3">
      <c r="A5585" s="51" t="str">
        <f t="shared" si="92"/>
        <v>DPW.DE</v>
      </c>
      <c r="B5585" s="52" t="s">
        <v>111</v>
      </c>
      <c r="C5585" s="50" t="s">
        <v>16079</v>
      </c>
      <c r="D5585" s="50">
        <f>DAX__2019_2020__33[[#This Row],[Open]]*(DAX__2019_2020__33[[#This Row],[Adj Close]]/DAX__2019_2020__33[[#This Row],[Close]])</f>
        <v>21.445818474576132</v>
      </c>
      <c r="E5585" s="50" t="s">
        <v>16092</v>
      </c>
      <c r="F5585" s="50" t="s">
        <v>16093</v>
      </c>
      <c r="G5585" s="50" t="s">
        <v>16118</v>
      </c>
      <c r="H5585" s="50" t="s">
        <v>16119</v>
      </c>
      <c r="I5585" s="50">
        <f>(DAX__2019_2020__33[[#This Row],[Adj Close]]-DAX__2019_2020__33[[#This Row],[Adj Open]])/DAX__2019_2020__33[[#This Row],[Adj Open]]</f>
        <v>-2.3131070812215395E-3</v>
      </c>
      <c r="J5585" s="50">
        <f>DAX__2019_2020__33[[#This Row],[Adj Close]]-DAX__2019_2020__33[[#This Row],[Adj Open]]</f>
        <v>-4.9606474576133763E-2</v>
      </c>
      <c r="K5585" s="50">
        <v>4077393</v>
      </c>
    </row>
    <row r="5586" spans="1:11" x14ac:dyDescent="0.3">
      <c r="A5586" s="51" t="str">
        <f t="shared" si="92"/>
        <v>DPW.DE</v>
      </c>
      <c r="B5586" s="52" t="s">
        <v>112</v>
      </c>
      <c r="C5586" s="50" t="s">
        <v>16120</v>
      </c>
      <c r="D5586" s="50">
        <f>DAX__2019_2020__33[[#This Row],[Open]]*(DAX__2019_2020__33[[#This Row],[Adj Close]]/DAX__2019_2020__33[[#This Row],[Close]])</f>
        <v>21.594629170436939</v>
      </c>
      <c r="E5586" s="50" t="s">
        <v>16121</v>
      </c>
      <c r="F5586" s="50" t="s">
        <v>16088</v>
      </c>
      <c r="G5586" s="50" t="s">
        <v>16122</v>
      </c>
      <c r="H5586" s="50" t="s">
        <v>16123</v>
      </c>
      <c r="I5586" s="50">
        <f>(DAX__2019_2020__33[[#This Row],[Adj Close]]-DAX__2019_2020__33[[#This Row],[Adj Open]])/DAX__2019_2020__33[[#This Row],[Adj Open]]</f>
        <v>-1.9142801717349741E-3</v>
      </c>
      <c r="J5586" s="50">
        <f>DAX__2019_2020__33[[#This Row],[Adj Close]]-DAX__2019_2020__33[[#This Row],[Adj Open]]</f>
        <v>-4.1338170436937105E-2</v>
      </c>
      <c r="K5586" s="50">
        <v>1903920</v>
      </c>
    </row>
    <row r="5587" spans="1:11" x14ac:dyDescent="0.3">
      <c r="A5587" s="51" t="str">
        <f t="shared" si="92"/>
        <v>DPW.DE</v>
      </c>
      <c r="B5587" s="52" t="s">
        <v>113</v>
      </c>
      <c r="C5587" s="50" t="s">
        <v>16124</v>
      </c>
      <c r="D5587" s="50">
        <f>DAX__2019_2020__33[[#This Row],[Open]]*(DAX__2019_2020__33[[#This Row],[Adj Close]]/DAX__2019_2020__33[[#This Row],[Close]])</f>
        <v>21.693838531047618</v>
      </c>
      <c r="E5587" s="50" t="s">
        <v>16080</v>
      </c>
      <c r="F5587" s="50" t="s">
        <v>16077</v>
      </c>
      <c r="G5587" s="50" t="s">
        <v>16121</v>
      </c>
      <c r="H5587" s="50" t="s">
        <v>16125</v>
      </c>
      <c r="I5587" s="50">
        <f>(DAX__2019_2020__33[[#This Row],[Adj Close]]-DAX__2019_2020__33[[#This Row],[Adj Open]])/DAX__2019_2020__33[[#This Row],[Adj Open]]</f>
        <v>3.8109756097569163E-4</v>
      </c>
      <c r="J5587" s="50">
        <f>DAX__2019_2020__33[[#This Row],[Adj Close]]-DAX__2019_2020__33[[#This Row],[Adj Open]]</f>
        <v>8.2674689523827283E-3</v>
      </c>
      <c r="K5587" s="50">
        <v>2150729</v>
      </c>
    </row>
    <row r="5588" spans="1:11" x14ac:dyDescent="0.3">
      <c r="A5588" s="51" t="str">
        <f t="shared" si="92"/>
        <v>DPW.DE</v>
      </c>
      <c r="B5588" s="52" t="s">
        <v>114</v>
      </c>
      <c r="C5588" s="50" t="s">
        <v>16126</v>
      </c>
      <c r="D5588" s="50">
        <f>DAX__2019_2020__33[[#This Row],[Open]]*(DAX__2019_2020__33[[#This Row],[Adj Close]]/DAX__2019_2020__33[[#This Row],[Close]])</f>
        <v>21.86745694213154</v>
      </c>
      <c r="E5588" s="50" t="s">
        <v>16127</v>
      </c>
      <c r="F5588" s="50" t="s">
        <v>16128</v>
      </c>
      <c r="G5588" s="50" t="s">
        <v>16091</v>
      </c>
      <c r="H5588" s="50" t="s">
        <v>16129</v>
      </c>
      <c r="I5588" s="50">
        <f>(DAX__2019_2020__33[[#This Row],[Adj Close]]-DAX__2019_2020__33[[#This Row],[Adj Open]])/DAX__2019_2020__33[[#This Row],[Adj Open]]</f>
        <v>-1.7013269678137339E-2</v>
      </c>
      <c r="J5588" s="50">
        <f>DAX__2019_2020__33[[#This Row],[Adj Close]]-DAX__2019_2020__33[[#This Row],[Adj Open]]</f>
        <v>-0.37203694213154037</v>
      </c>
      <c r="K5588" s="50">
        <v>2488368</v>
      </c>
    </row>
    <row r="5589" spans="1:11" x14ac:dyDescent="0.3">
      <c r="A5589" s="51" t="str">
        <f t="shared" si="92"/>
        <v>DPW.DE</v>
      </c>
      <c r="B5589" s="52" t="s">
        <v>115</v>
      </c>
      <c r="C5589" s="50" t="s">
        <v>16091</v>
      </c>
      <c r="D5589" s="50">
        <f>DAX__2019_2020__33[[#This Row],[Open]]*(DAX__2019_2020__33[[#This Row],[Adj Close]]/DAX__2019_2020__33[[#This Row],[Close]])</f>
        <v>21.495419813084116</v>
      </c>
      <c r="E5589" s="50" t="s">
        <v>16130</v>
      </c>
      <c r="F5589" s="50" t="s">
        <v>16096</v>
      </c>
      <c r="G5589" s="50" t="s">
        <v>16131</v>
      </c>
      <c r="H5589" s="50" t="s">
        <v>16132</v>
      </c>
      <c r="I5589" s="50">
        <f>(DAX__2019_2020__33[[#This Row],[Adj Close]]-DAX__2019_2020__33[[#This Row],[Adj Open]])/DAX__2019_2020__33[[#This Row],[Adj Open]]</f>
        <v>2.8846153846153754E-2</v>
      </c>
      <c r="J5589" s="50">
        <f>DAX__2019_2020__33[[#This Row],[Adj Close]]-DAX__2019_2020__33[[#This Row],[Adj Open]]</f>
        <v>0.62006018691588594</v>
      </c>
      <c r="K5589" s="50">
        <v>4151527</v>
      </c>
    </row>
    <row r="5590" spans="1:11" x14ac:dyDescent="0.3">
      <c r="A5590" s="51" t="str">
        <f t="shared" si="92"/>
        <v>DPW.DE</v>
      </c>
      <c r="B5590" s="52" t="s">
        <v>116</v>
      </c>
      <c r="C5590" s="50" t="s">
        <v>16133</v>
      </c>
      <c r="D5590" s="50">
        <f>DAX__2019_2020__33[[#This Row],[Open]]*(DAX__2019_2020__33[[#This Row],[Adj Close]]/DAX__2019_2020__33[[#This Row],[Close]])</f>
        <v>22.074143684880092</v>
      </c>
      <c r="E5590" s="50" t="s">
        <v>16134</v>
      </c>
      <c r="F5590" s="50" t="s">
        <v>16135</v>
      </c>
      <c r="G5590" s="50" t="s">
        <v>16136</v>
      </c>
      <c r="H5590" s="50" t="s">
        <v>16137</v>
      </c>
      <c r="I5590" s="50">
        <f>(DAX__2019_2020__33[[#This Row],[Adj Close]]-DAX__2019_2020__33[[#This Row],[Adj Open]])/DAX__2019_2020__33[[#This Row],[Adj Open]]</f>
        <v>-2.2097377449536278E-2</v>
      </c>
      <c r="J5590" s="50">
        <f>DAX__2019_2020__33[[#This Row],[Adj Close]]-DAX__2019_2020__33[[#This Row],[Adj Open]]</f>
        <v>-0.48778068488009296</v>
      </c>
      <c r="K5590" s="50">
        <v>3608262</v>
      </c>
    </row>
    <row r="5591" spans="1:11" x14ac:dyDescent="0.3">
      <c r="A5591" s="51" t="str">
        <f t="shared" si="92"/>
        <v>DPW.DE</v>
      </c>
      <c r="B5591" s="52" t="s">
        <v>117</v>
      </c>
      <c r="C5591" s="50" t="s">
        <v>16089</v>
      </c>
      <c r="D5591" s="50">
        <f>DAX__2019_2020__33[[#This Row],[Open]]*(DAX__2019_2020__33[[#This Row],[Adj Close]]/DAX__2019_2020__33[[#This Row],[Close]])</f>
        <v>21.569826755203742</v>
      </c>
      <c r="E5591" s="50" t="s">
        <v>16138</v>
      </c>
      <c r="F5591" s="50" t="s">
        <v>16139</v>
      </c>
      <c r="G5591" s="50" t="s">
        <v>16138</v>
      </c>
      <c r="H5591" s="50" t="s">
        <v>16140</v>
      </c>
      <c r="I5591" s="50">
        <f>(DAX__2019_2020__33[[#This Row],[Adj Close]]-DAX__2019_2020__33[[#This Row],[Adj Open]])/DAX__2019_2020__33[[#This Row],[Adj Open]]</f>
        <v>1.1498620160981217E-2</v>
      </c>
      <c r="J5591" s="50">
        <f>DAX__2019_2020__33[[#This Row],[Adj Close]]-DAX__2019_2020__33[[#This Row],[Adj Open]]</f>
        <v>0.24802324479625781</v>
      </c>
      <c r="K5591" s="50">
        <v>2693699</v>
      </c>
    </row>
    <row r="5592" spans="1:11" x14ac:dyDescent="0.3">
      <c r="A5592" s="51" t="str">
        <f t="shared" si="92"/>
        <v>DPW.DE</v>
      </c>
      <c r="B5592" s="52" t="s">
        <v>118</v>
      </c>
      <c r="C5592" s="50" t="s">
        <v>16141</v>
      </c>
      <c r="D5592" s="50">
        <f>DAX__2019_2020__33[[#This Row],[Open]]*(DAX__2019_2020__33[[#This Row],[Adj Close]]/DAX__2019_2020__33[[#This Row],[Close]])</f>
        <v>21.859188989202469</v>
      </c>
      <c r="E5592" s="50" t="s">
        <v>16142</v>
      </c>
      <c r="F5592" s="50" t="s">
        <v>16078</v>
      </c>
      <c r="G5592" s="50" t="s">
        <v>16143</v>
      </c>
      <c r="H5592" s="50" t="s">
        <v>16144</v>
      </c>
      <c r="I5592" s="50">
        <f>(DAX__2019_2020__33[[#This Row],[Adj Close]]-DAX__2019_2020__33[[#This Row],[Adj Open]])/DAX__2019_2020__33[[#This Row],[Adj Open]]</f>
        <v>1.0211724273384109E-2</v>
      </c>
      <c r="J5592" s="50">
        <f>DAX__2019_2020__33[[#This Row],[Adj Close]]-DAX__2019_2020__33[[#This Row],[Adj Open]]</f>
        <v>0.22322001079752951</v>
      </c>
      <c r="K5592" s="50">
        <v>2386317</v>
      </c>
    </row>
    <row r="5593" spans="1:11" x14ac:dyDescent="0.3">
      <c r="A5593" s="51" t="str">
        <f t="shared" si="92"/>
        <v>DPW.DE</v>
      </c>
      <c r="B5593" s="52" t="s">
        <v>119</v>
      </c>
      <c r="C5593" s="50" t="s">
        <v>1671</v>
      </c>
      <c r="D5593" s="50">
        <f>DAX__2019_2020__33[[#This Row],[Open]]*(DAX__2019_2020__33[[#This Row],[Adj Close]]/DAX__2019_2020__33[[#This Row],[Close]])</f>
        <v>22.148551479504025</v>
      </c>
      <c r="E5593" s="50" t="s">
        <v>16145</v>
      </c>
      <c r="F5593" s="50" t="s">
        <v>16146</v>
      </c>
      <c r="G5593" s="50" t="s">
        <v>16147</v>
      </c>
      <c r="H5593" s="50" t="s">
        <v>16148</v>
      </c>
      <c r="I5593" s="50">
        <f>(DAX__2019_2020__33[[#This Row],[Adj Close]]-DAX__2019_2020__33[[#This Row],[Adj Open]])/DAX__2019_2020__33[[#This Row],[Adj Open]]</f>
        <v>1.8663306507527974E-3</v>
      </c>
      <c r="J5593" s="50">
        <f>DAX__2019_2020__33[[#This Row],[Adj Close]]-DAX__2019_2020__33[[#This Row],[Adj Open]]</f>
        <v>4.1336520495974582E-2</v>
      </c>
      <c r="K5593" s="50">
        <v>3089386</v>
      </c>
    </row>
    <row r="5594" spans="1:11" x14ac:dyDescent="0.3">
      <c r="A5594" s="51" t="str">
        <f t="shared" si="92"/>
        <v>DPW.DE</v>
      </c>
      <c r="B5594" s="52" t="s">
        <v>120</v>
      </c>
      <c r="C5594" s="50" t="s">
        <v>16149</v>
      </c>
      <c r="D5594" s="50">
        <f>DAX__2019_2020__33[[#This Row],[Open]]*(DAX__2019_2020__33[[#This Row],[Adj Close]]/DAX__2019_2020__33[[#This Row],[Close]])</f>
        <v>22.231223741477386</v>
      </c>
      <c r="E5594" s="50" t="s">
        <v>16150</v>
      </c>
      <c r="F5594" s="50" t="s">
        <v>16131</v>
      </c>
      <c r="G5594" s="50" t="s">
        <v>16131</v>
      </c>
      <c r="H5594" s="50" t="s">
        <v>16132</v>
      </c>
      <c r="I5594" s="50">
        <f>(DAX__2019_2020__33[[#This Row],[Adj Close]]-DAX__2019_2020__33[[#This Row],[Adj Open]])/DAX__2019_2020__33[[#This Row],[Adj Open]]</f>
        <v>-5.20635943497066E-3</v>
      </c>
      <c r="J5594" s="50">
        <f>DAX__2019_2020__33[[#This Row],[Adj Close]]-DAX__2019_2020__33[[#This Row],[Adj Open]]</f>
        <v>-0.11574374147738453</v>
      </c>
      <c r="K5594" s="50">
        <v>2570467</v>
      </c>
    </row>
    <row r="5595" spans="1:11" x14ac:dyDescent="0.3">
      <c r="A5595" s="51" t="str">
        <f t="shared" si="92"/>
        <v>DPW.DE</v>
      </c>
      <c r="B5595" s="52" t="s">
        <v>121</v>
      </c>
      <c r="C5595" s="50" t="s">
        <v>16151</v>
      </c>
      <c r="D5595" s="50">
        <f>DAX__2019_2020__33[[#This Row],[Open]]*(DAX__2019_2020__33[[#This Row],[Adj Close]]/DAX__2019_2020__33[[#This Row],[Close]])</f>
        <v>22.256026413248023</v>
      </c>
      <c r="E5595" s="50" t="s">
        <v>16152</v>
      </c>
      <c r="F5595" s="50" t="s">
        <v>16153</v>
      </c>
      <c r="G5595" s="50" t="s">
        <v>16153</v>
      </c>
      <c r="H5595" s="50" t="s">
        <v>16154</v>
      </c>
      <c r="I5595" s="50">
        <f>(DAX__2019_2020__33[[#This Row],[Adj Close]]-DAX__2019_2020__33[[#This Row],[Adj Open]])/DAX__2019_2020__33[[#This Row],[Adj Open]]</f>
        <v>-1.3001485884101027E-2</v>
      </c>
      <c r="J5595" s="50">
        <f>DAX__2019_2020__33[[#This Row],[Adj Close]]-DAX__2019_2020__33[[#This Row],[Adj Open]]</f>
        <v>-0.28936141324802378</v>
      </c>
      <c r="K5595" s="50">
        <v>2209085</v>
      </c>
    </row>
    <row r="5596" spans="1:11" x14ac:dyDescent="0.3">
      <c r="A5596" s="51" t="str">
        <f t="shared" si="92"/>
        <v>DPW.DE</v>
      </c>
      <c r="B5596" s="52" t="s">
        <v>122</v>
      </c>
      <c r="C5596" s="50" t="s">
        <v>16155</v>
      </c>
      <c r="D5596" s="50">
        <f>DAX__2019_2020__33[[#This Row],[Open]]*(DAX__2019_2020__33[[#This Row],[Adj Close]]/DAX__2019_2020__33[[#This Row],[Close]])</f>
        <v>21.842654252223817</v>
      </c>
      <c r="E5596" s="50" t="s">
        <v>16156</v>
      </c>
      <c r="F5596" s="50" t="s">
        <v>16157</v>
      </c>
      <c r="G5596" s="50" t="s">
        <v>1703</v>
      </c>
      <c r="H5596" s="50" t="s">
        <v>16158</v>
      </c>
      <c r="I5596" s="50">
        <f>(DAX__2019_2020__33[[#This Row],[Adj Close]]-DAX__2019_2020__33[[#This Row],[Adj Open]])/DAX__2019_2020__33[[#This Row],[Adj Open]]</f>
        <v>2.3845533686601039E-2</v>
      </c>
      <c r="J5596" s="50">
        <f>DAX__2019_2020__33[[#This Row],[Adj Close]]-DAX__2019_2020__33[[#This Row],[Adj Open]]</f>
        <v>0.52084974777618243</v>
      </c>
      <c r="K5596" s="50">
        <v>3182816</v>
      </c>
    </row>
    <row r="5597" spans="1:11" x14ac:dyDescent="0.3">
      <c r="A5597" s="51" t="str">
        <f t="shared" si="92"/>
        <v>DPW.DE</v>
      </c>
      <c r="B5597" s="52" t="s">
        <v>123</v>
      </c>
      <c r="C5597" s="50" t="s">
        <v>1706</v>
      </c>
      <c r="D5597" s="50">
        <f>DAX__2019_2020__33[[#This Row],[Open]]*(DAX__2019_2020__33[[#This Row],[Adj Close]]/DAX__2019_2020__33[[#This Row],[Close]])</f>
        <v>22.222954106035065</v>
      </c>
      <c r="E5597" s="50" t="s">
        <v>16159</v>
      </c>
      <c r="F5597" s="50" t="s">
        <v>1714</v>
      </c>
      <c r="G5597" s="50" t="s">
        <v>16160</v>
      </c>
      <c r="H5597" s="50" t="s">
        <v>16161</v>
      </c>
      <c r="I5597" s="50">
        <f>(DAX__2019_2020__33[[#This Row],[Adj Close]]-DAX__2019_2020__33[[#This Row],[Adj Open]])/DAX__2019_2020__33[[#This Row],[Adj Open]]</f>
        <v>8.9286461655001745E-3</v>
      </c>
      <c r="J5597" s="50">
        <f>DAX__2019_2020__33[[#This Row],[Adj Close]]-DAX__2019_2020__33[[#This Row],[Adj Open]]</f>
        <v>0.19842089396493634</v>
      </c>
      <c r="K5597" s="50">
        <v>4370570</v>
      </c>
    </row>
    <row r="5598" spans="1:11" x14ac:dyDescent="0.3">
      <c r="A5598" s="51" t="str">
        <f t="shared" si="92"/>
        <v>DPW.DE</v>
      </c>
      <c r="B5598" s="52" t="s">
        <v>124</v>
      </c>
      <c r="C5598" s="50" t="s">
        <v>1712</v>
      </c>
      <c r="D5598" s="50">
        <f>DAX__2019_2020__33[[#This Row],[Open]]*(DAX__2019_2020__33[[#This Row],[Adj Close]]/DAX__2019_2020__33[[#This Row],[Close]])</f>
        <v>22.297364736576611</v>
      </c>
      <c r="E5598" s="50" t="s">
        <v>1696</v>
      </c>
      <c r="F5598" s="50" t="s">
        <v>1671</v>
      </c>
      <c r="G5598" s="50" t="s">
        <v>16162</v>
      </c>
      <c r="H5598" s="50" t="s">
        <v>16163</v>
      </c>
      <c r="I5598" s="50">
        <f>(DAX__2019_2020__33[[#This Row],[Adj Close]]-DAX__2019_2020__33[[#This Row],[Adj Open]])/DAX__2019_2020__33[[#This Row],[Adj Open]]</f>
        <v>1.2977419836018493E-2</v>
      </c>
      <c r="J5598" s="50">
        <f>DAX__2019_2020__33[[#This Row],[Adj Close]]-DAX__2019_2020__33[[#This Row],[Adj Open]]</f>
        <v>0.28936226342338855</v>
      </c>
      <c r="K5598" s="50">
        <v>3470202</v>
      </c>
    </row>
    <row r="5599" spans="1:11" x14ac:dyDescent="0.3">
      <c r="A5599" s="51" t="str">
        <f t="shared" si="92"/>
        <v>DPW.DE</v>
      </c>
      <c r="B5599" s="52" t="s">
        <v>125</v>
      </c>
      <c r="C5599" s="50" t="s">
        <v>16164</v>
      </c>
      <c r="D5599" s="50">
        <f>DAX__2019_2020__33[[#This Row],[Open]]*(DAX__2019_2020__33[[#This Row],[Adj Close]]/DAX__2019_2020__33[[#This Row],[Close]])</f>
        <v>22.776876729182664</v>
      </c>
      <c r="E5599" s="50" t="s">
        <v>16165</v>
      </c>
      <c r="F5599" s="50" t="s">
        <v>16166</v>
      </c>
      <c r="G5599" s="50" t="s">
        <v>16167</v>
      </c>
      <c r="H5599" s="50" t="s">
        <v>16168</v>
      </c>
      <c r="I5599" s="50">
        <f>(DAX__2019_2020__33[[#This Row],[Adj Close]]-DAX__2019_2020__33[[#This Row],[Adj Open]])/DAX__2019_2020__33[[#This Row],[Adj Open]]</f>
        <v>-9.0744104927190684E-3</v>
      </c>
      <c r="J5599" s="50">
        <f>DAX__2019_2020__33[[#This Row],[Adj Close]]-DAX__2019_2020__33[[#This Row],[Adj Open]]</f>
        <v>-0.20668672918266395</v>
      </c>
      <c r="K5599" s="50">
        <v>2529194</v>
      </c>
    </row>
    <row r="5600" spans="1:11" x14ac:dyDescent="0.3">
      <c r="A5600" s="51" t="str">
        <f t="shared" si="92"/>
        <v>DPW.DE</v>
      </c>
      <c r="B5600" s="52" t="s">
        <v>126</v>
      </c>
      <c r="C5600" s="50" t="s">
        <v>16169</v>
      </c>
      <c r="D5600" s="50">
        <f>DAX__2019_2020__33[[#This Row],[Open]]*(DAX__2019_2020__33[[#This Row],[Adj Close]]/DAX__2019_2020__33[[#This Row],[Close]])</f>
        <v>22.760341981743213</v>
      </c>
      <c r="E5600" s="50" t="s">
        <v>16170</v>
      </c>
      <c r="F5600" s="50" t="s">
        <v>16171</v>
      </c>
      <c r="G5600" s="50" t="s">
        <v>16172</v>
      </c>
      <c r="H5600" s="50" t="s">
        <v>16173</v>
      </c>
      <c r="I5600" s="50">
        <f>(DAX__2019_2020__33[[#This Row],[Adj Close]]-DAX__2019_2020__33[[#This Row],[Adj Open]])/DAX__2019_2020__33[[#This Row],[Adj Open]]</f>
        <v>-3.9956772976505817E-3</v>
      </c>
      <c r="J5600" s="50">
        <f>DAX__2019_2020__33[[#This Row],[Adj Close]]-DAX__2019_2020__33[[#This Row],[Adj Open]]</f>
        <v>-9.0942981743214801E-2</v>
      </c>
      <c r="K5600" s="50">
        <v>3680409</v>
      </c>
    </row>
    <row r="5601" spans="1:11" x14ac:dyDescent="0.3">
      <c r="A5601" s="51" t="str">
        <f t="shared" si="92"/>
        <v>DPW.DE</v>
      </c>
      <c r="B5601" s="52" t="s">
        <v>127</v>
      </c>
      <c r="C5601" s="50" t="s">
        <v>16174</v>
      </c>
      <c r="D5601" s="50">
        <f>DAX__2019_2020__33[[#This Row],[Open]]*(DAX__2019_2020__33[[#This Row],[Adj Close]]/DAX__2019_2020__33[[#This Row],[Close]])</f>
        <v>22.652866</v>
      </c>
      <c r="E5601" s="50" t="s">
        <v>16175</v>
      </c>
      <c r="F5601" s="50" t="s">
        <v>16150</v>
      </c>
      <c r="G5601" s="50" t="s">
        <v>16174</v>
      </c>
      <c r="H5601" s="50" t="s">
        <v>16176</v>
      </c>
      <c r="I5601" s="50">
        <f>(DAX__2019_2020__33[[#This Row],[Adj Close]]-DAX__2019_2020__33[[#This Row],[Adj Open]])/DAX__2019_2020__33[[#This Row],[Adj Open]]</f>
        <v>0</v>
      </c>
      <c r="J5601" s="50">
        <f>DAX__2019_2020__33[[#This Row],[Adj Close]]-DAX__2019_2020__33[[#This Row],[Adj Open]]</f>
        <v>0</v>
      </c>
      <c r="K5601" s="50">
        <v>2776968</v>
      </c>
    </row>
    <row r="5602" spans="1:11" x14ac:dyDescent="0.3">
      <c r="A5602" s="51" t="str">
        <f t="shared" si="92"/>
        <v>DPW.DE</v>
      </c>
      <c r="B5602" s="52" t="s">
        <v>128</v>
      </c>
      <c r="C5602" s="50" t="s">
        <v>16177</v>
      </c>
      <c r="D5602" s="50">
        <f>DAX__2019_2020__33[[#This Row],[Open]]*(DAX__2019_2020__33[[#This Row],[Adj Close]]/DAX__2019_2020__33[[#This Row],[Close]])</f>
        <v>22.611526715867161</v>
      </c>
      <c r="E5602" s="50" t="s">
        <v>16178</v>
      </c>
      <c r="F5602" s="50" t="s">
        <v>16179</v>
      </c>
      <c r="G5602" s="50" t="s">
        <v>16180</v>
      </c>
      <c r="H5602" s="50" t="s">
        <v>16181</v>
      </c>
      <c r="I5602" s="50">
        <f>(DAX__2019_2020__33[[#This Row],[Adj Close]]-DAX__2019_2020__33[[#This Row],[Adj Open]])/DAX__2019_2020__33[[#This Row],[Adj Open]]</f>
        <v>-9.1407678244973412E-3</v>
      </c>
      <c r="J5602" s="50">
        <f>DAX__2019_2020__33[[#This Row],[Adj Close]]-DAX__2019_2020__33[[#This Row],[Adj Open]]</f>
        <v>-0.20668671586716059</v>
      </c>
      <c r="K5602" s="50">
        <v>3651233</v>
      </c>
    </row>
    <row r="5603" spans="1:11" x14ac:dyDescent="0.3">
      <c r="A5603" s="51" t="str">
        <f t="shared" si="92"/>
        <v>DPW.DE</v>
      </c>
      <c r="B5603" s="52" t="s">
        <v>129</v>
      </c>
      <c r="C5603" s="50" t="s">
        <v>16152</v>
      </c>
      <c r="D5603" s="50">
        <f>DAX__2019_2020__33[[#This Row],[Open]]*(DAX__2019_2020__33[[#This Row],[Adj Close]]/DAX__2019_2020__33[[#This Row],[Close]])</f>
        <v>22.322167055658756</v>
      </c>
      <c r="E5603" s="50" t="s">
        <v>16182</v>
      </c>
      <c r="F5603" s="50" t="s">
        <v>16183</v>
      </c>
      <c r="G5603" s="50" t="s">
        <v>1719</v>
      </c>
      <c r="H5603" s="50" t="s">
        <v>16184</v>
      </c>
      <c r="I5603" s="50">
        <f>(DAX__2019_2020__33[[#This Row],[Adj Close]]-DAX__2019_2020__33[[#This Row],[Adj Open]])/DAX__2019_2020__33[[#This Row],[Adj Open]]</f>
        <v>1.6666703703703812E-2</v>
      </c>
      <c r="J5603" s="50">
        <f>DAX__2019_2020__33[[#This Row],[Adj Close]]-DAX__2019_2020__33[[#This Row],[Adj Open]]</f>
        <v>0.37203694434124301</v>
      </c>
      <c r="K5603" s="50">
        <v>5229437</v>
      </c>
    </row>
    <row r="5604" spans="1:11" x14ac:dyDescent="0.3">
      <c r="A5604" s="51" t="str">
        <f t="shared" si="92"/>
        <v>DPW.DE</v>
      </c>
      <c r="B5604" s="52" t="s">
        <v>130</v>
      </c>
      <c r="C5604" s="50" t="s">
        <v>16185</v>
      </c>
      <c r="D5604" s="50">
        <f>DAX__2019_2020__33[[#This Row],[Open]]*(DAX__2019_2020__33[[#This Row],[Adj Close]]/DAX__2019_2020__33[[#This Row],[Close]])</f>
        <v>22.710736729853458</v>
      </c>
      <c r="E5604" s="50" t="s">
        <v>16186</v>
      </c>
      <c r="F5604" s="50" t="s">
        <v>16187</v>
      </c>
      <c r="G5604" s="50" t="s">
        <v>16188</v>
      </c>
      <c r="H5604" s="50" t="s">
        <v>16189</v>
      </c>
      <c r="I5604" s="50">
        <f>(DAX__2019_2020__33[[#This Row],[Adj Close]]-DAX__2019_2020__33[[#This Row],[Adj Open]])/DAX__2019_2020__33[[#This Row],[Adj Open]]</f>
        <v>6.5526394813481955E-3</v>
      </c>
      <c r="J5604" s="50">
        <f>DAX__2019_2020__33[[#This Row],[Adj Close]]-DAX__2019_2020__33[[#This Row],[Adj Open]]</f>
        <v>0.14881527014654239</v>
      </c>
      <c r="K5604" s="50">
        <v>3643595</v>
      </c>
    </row>
    <row r="5605" spans="1:11" x14ac:dyDescent="0.3">
      <c r="A5605" s="51" t="str">
        <f t="shared" si="92"/>
        <v>DPW.DE</v>
      </c>
      <c r="B5605" s="52" t="s">
        <v>131</v>
      </c>
      <c r="C5605" s="50" t="s">
        <v>16190</v>
      </c>
      <c r="D5605" s="50">
        <f>DAX__2019_2020__33[[#This Row],[Open]]*(DAX__2019_2020__33[[#This Row],[Adj Close]]/DAX__2019_2020__33[[#This Row],[Close]])</f>
        <v>22.917424739337832</v>
      </c>
      <c r="E5605" s="50" t="s">
        <v>16191</v>
      </c>
      <c r="F5605" s="50" t="s">
        <v>16186</v>
      </c>
      <c r="G5605" s="50" t="s">
        <v>16192</v>
      </c>
      <c r="H5605" s="50" t="s">
        <v>16193</v>
      </c>
      <c r="I5605" s="50">
        <f>(DAX__2019_2020__33[[#This Row],[Adj Close]]-DAX__2019_2020__33[[#This Row],[Adj Open]])/DAX__2019_2020__33[[#This Row],[Adj Open]]</f>
        <v>1.2626299156792907E-2</v>
      </c>
      <c r="J5605" s="50">
        <f>DAX__2019_2020__33[[#This Row],[Adj Close]]-DAX__2019_2020__33[[#This Row],[Adj Open]]</f>
        <v>0.28936226066216619</v>
      </c>
      <c r="K5605" s="50">
        <v>3150356</v>
      </c>
    </row>
    <row r="5606" spans="1:11" x14ac:dyDescent="0.3">
      <c r="A5606" s="51" t="str">
        <f t="shared" si="92"/>
        <v>DPW.DE</v>
      </c>
      <c r="B5606" s="52" t="s">
        <v>132</v>
      </c>
      <c r="C5606" s="50" t="s">
        <v>16194</v>
      </c>
      <c r="D5606" s="50">
        <f>DAX__2019_2020__33[[#This Row],[Open]]*(DAX__2019_2020__33[[#This Row],[Adj Close]]/DAX__2019_2020__33[[#This Row],[Close]])</f>
        <v>23.479611828484643</v>
      </c>
      <c r="E5606" s="50" t="s">
        <v>16195</v>
      </c>
      <c r="F5606" s="50" t="s">
        <v>16196</v>
      </c>
      <c r="G5606" s="50" t="s">
        <v>16197</v>
      </c>
      <c r="H5606" s="50" t="s">
        <v>16198</v>
      </c>
      <c r="I5606" s="50">
        <f>(DAX__2019_2020__33[[#This Row],[Adj Close]]-DAX__2019_2020__33[[#This Row],[Adj Open]])/DAX__2019_2020__33[[#This Row],[Adj Open]]</f>
        <v>1.7605985915493806E-3</v>
      </c>
      <c r="J5606" s="50">
        <f>DAX__2019_2020__33[[#This Row],[Adj Close]]-DAX__2019_2020__33[[#This Row],[Adj Open]]</f>
        <v>4.1338171515356237E-2</v>
      </c>
      <c r="K5606" s="50">
        <v>5186850</v>
      </c>
    </row>
    <row r="5607" spans="1:11" x14ac:dyDescent="0.3">
      <c r="A5607" s="51" t="str">
        <f t="shared" si="92"/>
        <v>DPW.DE</v>
      </c>
      <c r="B5607" s="52" t="s">
        <v>133</v>
      </c>
      <c r="C5607" s="50" t="s">
        <v>16197</v>
      </c>
      <c r="D5607" s="50">
        <f>DAX__2019_2020__33[[#This Row],[Open]]*(DAX__2019_2020__33[[#This Row],[Adj Close]]/DAX__2019_2020__33[[#This Row],[Close]])</f>
        <v>23.52095174902918</v>
      </c>
      <c r="E5607" s="50" t="s">
        <v>16199</v>
      </c>
      <c r="F5607" s="50" t="s">
        <v>16200</v>
      </c>
      <c r="G5607" s="50" t="s">
        <v>16201</v>
      </c>
      <c r="H5607" s="50" t="s">
        <v>16202</v>
      </c>
      <c r="I5607" s="50">
        <f>(DAX__2019_2020__33[[#This Row],[Adj Close]]-DAX__2019_2020__33[[#This Row],[Adj Open]])/DAX__2019_2020__33[[#This Row],[Adj Open]]</f>
        <v>1.2653707815335492E-2</v>
      </c>
      <c r="J5607" s="50">
        <f>DAX__2019_2020__33[[#This Row],[Adj Close]]-DAX__2019_2020__33[[#This Row],[Adj Open]]</f>
        <v>0.29762725097081955</v>
      </c>
      <c r="K5607" s="50">
        <v>3204858</v>
      </c>
    </row>
    <row r="5608" spans="1:11" x14ac:dyDescent="0.3">
      <c r="A5608" s="51" t="str">
        <f t="shared" si="92"/>
        <v>DPW.DE</v>
      </c>
      <c r="B5608" s="52" t="s">
        <v>134</v>
      </c>
      <c r="C5608" s="50" t="s">
        <v>16203</v>
      </c>
      <c r="D5608" s="50">
        <f>DAX__2019_2020__33[[#This Row],[Open]]*(DAX__2019_2020__33[[#This Row],[Adj Close]]/DAX__2019_2020__33[[#This Row],[Close]])</f>
        <v>23.859917580419644</v>
      </c>
      <c r="E5608" s="50" t="s">
        <v>16204</v>
      </c>
      <c r="F5608" s="50" t="s">
        <v>1820</v>
      </c>
      <c r="G5608" s="50" t="s">
        <v>16205</v>
      </c>
      <c r="H5608" s="50" t="s">
        <v>16206</v>
      </c>
      <c r="I5608" s="50">
        <f>(DAX__2019_2020__33[[#This Row],[Adj Close]]-DAX__2019_2020__33[[#This Row],[Adj Open]])/DAX__2019_2020__33[[#This Row],[Adj Open]]</f>
        <v>1.4206479064224528E-2</v>
      </c>
      <c r="J5608" s="50">
        <f>DAX__2019_2020__33[[#This Row],[Adj Close]]-DAX__2019_2020__33[[#This Row],[Adj Open]]</f>
        <v>0.33896541958035442</v>
      </c>
      <c r="K5608" s="50">
        <v>3678792</v>
      </c>
    </row>
    <row r="5609" spans="1:11" x14ac:dyDescent="0.3">
      <c r="A5609" s="51" t="str">
        <f t="shared" si="92"/>
        <v>DPW.DE</v>
      </c>
      <c r="B5609" s="52" t="s">
        <v>135</v>
      </c>
      <c r="C5609" s="50" t="s">
        <v>16207</v>
      </c>
      <c r="D5609" s="50">
        <f>DAX__2019_2020__33[[#This Row],[Open]]*(DAX__2019_2020__33[[#This Row],[Adj Close]]/DAX__2019_2020__33[[#This Row],[Close]])</f>
        <v>24.298091246143883</v>
      </c>
      <c r="E5609" s="50" t="s">
        <v>16208</v>
      </c>
      <c r="F5609" s="50" t="s">
        <v>16209</v>
      </c>
      <c r="G5609" s="50" t="s">
        <v>16210</v>
      </c>
      <c r="H5609" s="50" t="s">
        <v>16211</v>
      </c>
      <c r="I5609" s="50">
        <f>(DAX__2019_2020__33[[#This Row],[Adj Close]]-DAX__2019_2020__33[[#This Row],[Adj Open]])/DAX__2019_2020__33[[#This Row],[Adj Open]]</f>
        <v>2.7220143831920632E-3</v>
      </c>
      <c r="J5609" s="50">
        <f>DAX__2019_2020__33[[#This Row],[Adj Close]]-DAX__2019_2020__33[[#This Row],[Adj Open]]</f>
        <v>6.6139753856116812E-2</v>
      </c>
      <c r="K5609" s="50">
        <v>11516817</v>
      </c>
    </row>
    <row r="5610" spans="1:11" x14ac:dyDescent="0.3">
      <c r="A5610" s="51" t="str">
        <f t="shared" si="92"/>
        <v>DPW.DE</v>
      </c>
      <c r="B5610" s="52" t="s">
        <v>136</v>
      </c>
      <c r="C5610" s="50" t="s">
        <v>16212</v>
      </c>
      <c r="D5610" s="50">
        <f>DAX__2019_2020__33[[#This Row],[Open]]*(DAX__2019_2020__33[[#This Row],[Adj Close]]/DAX__2019_2020__33[[#This Row],[Close]])</f>
        <v>24.562650744778256</v>
      </c>
      <c r="E5610" s="50" t="s">
        <v>16212</v>
      </c>
      <c r="F5610" s="50" t="s">
        <v>16213</v>
      </c>
      <c r="G5610" s="50" t="s">
        <v>16214</v>
      </c>
      <c r="H5610" s="50" t="s">
        <v>16215</v>
      </c>
      <c r="I5610" s="50">
        <f>(DAX__2019_2020__33[[#This Row],[Adj Close]]-DAX__2019_2020__33[[#This Row],[Adj Open]])/DAX__2019_2020__33[[#This Row],[Adj Open]]</f>
        <v>-4.7121846082863357E-3</v>
      </c>
      <c r="J5610" s="50">
        <f>DAX__2019_2020__33[[#This Row],[Adj Close]]-DAX__2019_2020__33[[#This Row],[Adj Open]]</f>
        <v>-0.115743744778257</v>
      </c>
      <c r="K5610" s="50">
        <v>2793824</v>
      </c>
    </row>
    <row r="5611" spans="1:11" x14ac:dyDescent="0.3">
      <c r="A5611" s="51" t="str">
        <f t="shared" si="92"/>
        <v>DPW.DE</v>
      </c>
      <c r="B5611" s="52" t="s">
        <v>137</v>
      </c>
      <c r="C5611" s="50" t="s">
        <v>16216</v>
      </c>
      <c r="D5611" s="50">
        <f>DAX__2019_2020__33[[#This Row],[Open]]*(DAX__2019_2020__33[[#This Row],[Adj Close]]/DAX__2019_2020__33[[#This Row],[Close]])</f>
        <v>24.504777557425228</v>
      </c>
      <c r="E5611" s="50" t="s">
        <v>16217</v>
      </c>
      <c r="F5611" s="50" t="s">
        <v>16218</v>
      </c>
      <c r="G5611" s="50" t="s">
        <v>16219</v>
      </c>
      <c r="H5611" s="50" t="s">
        <v>16220</v>
      </c>
      <c r="I5611" s="50">
        <f>(DAX__2019_2020__33[[#This Row],[Adj Close]]-DAX__2019_2020__33[[#This Row],[Adj Open]])/DAX__2019_2020__33[[#This Row],[Adj Open]]</f>
        <v>7.7598518137600185E-3</v>
      </c>
      <c r="J5611" s="50">
        <f>DAX__2019_2020__33[[#This Row],[Adj Close]]-DAX__2019_2020__33[[#This Row],[Adj Open]]</f>
        <v>0.19015344257477196</v>
      </c>
      <c r="K5611" s="50">
        <v>3233408</v>
      </c>
    </row>
    <row r="5612" spans="1:11" x14ac:dyDescent="0.3">
      <c r="A5612" s="51" t="str">
        <f t="shared" si="92"/>
        <v>DPW.DE</v>
      </c>
      <c r="B5612" s="52" t="s">
        <v>138</v>
      </c>
      <c r="C5612" s="50" t="s">
        <v>16221</v>
      </c>
      <c r="D5612" s="50">
        <f>DAX__2019_2020__33[[#This Row],[Open]]*(DAX__2019_2020__33[[#This Row],[Adj Close]]/DAX__2019_2020__33[[#This Row],[Close]])</f>
        <v>24.711463743079818</v>
      </c>
      <c r="E5612" s="50" t="s">
        <v>16221</v>
      </c>
      <c r="F5612" s="50" t="s">
        <v>1824</v>
      </c>
      <c r="G5612" s="50" t="s">
        <v>16222</v>
      </c>
      <c r="H5612" s="50" t="s">
        <v>16223</v>
      </c>
      <c r="I5612" s="50">
        <f>(DAX__2019_2020__33[[#This Row],[Adj Close]]-DAX__2019_2020__33[[#This Row],[Adj Open]])/DAX__2019_2020__33[[#This Row],[Adj Open]]</f>
        <v>-1.5389729521235521E-2</v>
      </c>
      <c r="J5612" s="50">
        <f>DAX__2019_2020__33[[#This Row],[Adj Close]]-DAX__2019_2020__33[[#This Row],[Adj Open]]</f>
        <v>-0.38030274307981671</v>
      </c>
      <c r="K5612" s="50">
        <v>4522763</v>
      </c>
    </row>
    <row r="5613" spans="1:11" x14ac:dyDescent="0.3">
      <c r="A5613" s="51" t="str">
        <f t="shared" si="92"/>
        <v>DPW.DE</v>
      </c>
      <c r="B5613" s="52" t="s">
        <v>139</v>
      </c>
      <c r="C5613" s="50" t="s">
        <v>1742</v>
      </c>
      <c r="D5613" s="50">
        <f>DAX__2019_2020__33[[#This Row],[Open]]*(DAX__2019_2020__33[[#This Row],[Adj Close]]/DAX__2019_2020__33[[#This Row],[Close]])</f>
        <v>24.347696965395077</v>
      </c>
      <c r="E5613" s="50" t="s">
        <v>16210</v>
      </c>
      <c r="F5613" s="50" t="s">
        <v>16224</v>
      </c>
      <c r="G5613" s="50" t="s">
        <v>16225</v>
      </c>
      <c r="H5613" s="50" t="s">
        <v>16226</v>
      </c>
      <c r="I5613" s="50">
        <f>(DAX__2019_2020__33[[#This Row],[Adj Close]]-DAX__2019_2020__33[[#This Row],[Adj Open]])/DAX__2019_2020__33[[#This Row],[Adj Open]]</f>
        <v>-2.037354769529541E-2</v>
      </c>
      <c r="J5613" s="50">
        <f>DAX__2019_2020__33[[#This Row],[Adj Close]]-DAX__2019_2020__33[[#This Row],[Adj Open]]</f>
        <v>-0.49604896539507592</v>
      </c>
      <c r="K5613" s="50">
        <v>5572956</v>
      </c>
    </row>
    <row r="5614" spans="1:11" x14ac:dyDescent="0.3">
      <c r="A5614" s="51" t="str">
        <f t="shared" si="92"/>
        <v>DPW.DE</v>
      </c>
      <c r="B5614" s="52" t="s">
        <v>140</v>
      </c>
      <c r="C5614" s="50" t="s">
        <v>16227</v>
      </c>
      <c r="D5614" s="50">
        <f>DAX__2019_2020__33[[#This Row],[Open]]*(DAX__2019_2020__33[[#This Row],[Adj Close]]/DAX__2019_2020__33[[#This Row],[Close]])</f>
        <v>24.033532752224534</v>
      </c>
      <c r="E5614" s="50" t="s">
        <v>16227</v>
      </c>
      <c r="F5614" s="50" t="s">
        <v>1724</v>
      </c>
      <c r="G5614" s="50" t="s">
        <v>16228</v>
      </c>
      <c r="H5614" s="50" t="s">
        <v>16229</v>
      </c>
      <c r="I5614" s="50">
        <f>(DAX__2019_2020__33[[#This Row],[Adj Close]]-DAX__2019_2020__33[[#This Row],[Adj Open]])/DAX__2019_2020__33[[#This Row],[Adj Open]]</f>
        <v>-1.7543894048847538E-2</v>
      </c>
      <c r="J5614" s="50">
        <f>DAX__2019_2020__33[[#This Row],[Adj Close]]-DAX__2019_2020__33[[#This Row],[Adj Open]]</f>
        <v>-0.42164175222453437</v>
      </c>
      <c r="K5614" s="50">
        <v>3377918</v>
      </c>
    </row>
    <row r="5615" spans="1:11" x14ac:dyDescent="0.3">
      <c r="A5615" s="51" t="str">
        <f t="shared" si="92"/>
        <v>DPW.DE</v>
      </c>
      <c r="B5615" s="52" t="s">
        <v>141</v>
      </c>
      <c r="C5615" s="50" t="s">
        <v>16230</v>
      </c>
      <c r="D5615" s="50">
        <f>DAX__2019_2020__33[[#This Row],[Open]]*(DAX__2019_2020__33[[#This Row],[Adj Close]]/DAX__2019_2020__33[[#This Row],[Close]])</f>
        <v>23.545751828049358</v>
      </c>
      <c r="E5615" s="50" t="s">
        <v>16201</v>
      </c>
      <c r="F5615" s="50" t="s">
        <v>16194</v>
      </c>
      <c r="G5615" s="50" t="s">
        <v>16231</v>
      </c>
      <c r="H5615" s="50" t="s">
        <v>16232</v>
      </c>
      <c r="I5615" s="50">
        <f>(DAX__2019_2020__33[[#This Row],[Adj Close]]-DAX__2019_2020__33[[#This Row],[Adj Open]])/DAX__2019_2020__33[[#This Row],[Adj Open]]</f>
        <v>1.7556530898876154E-3</v>
      </c>
      <c r="J5615" s="50">
        <f>DAX__2019_2020__33[[#This Row],[Adj Close]]-DAX__2019_2020__33[[#This Row],[Adj Open]]</f>
        <v>4.1338171950641822E-2</v>
      </c>
      <c r="K5615" s="50">
        <v>2208854</v>
      </c>
    </row>
    <row r="5616" spans="1:11" x14ac:dyDescent="0.3">
      <c r="A5616" s="51" t="str">
        <f t="shared" si="92"/>
        <v>DPW.DE</v>
      </c>
      <c r="B5616" s="52" t="s">
        <v>142</v>
      </c>
      <c r="C5616" s="50" t="s">
        <v>16233</v>
      </c>
      <c r="D5616" s="50">
        <f>DAX__2019_2020__33[[#This Row],[Open]]*(DAX__2019_2020__33[[#This Row],[Adj Close]]/DAX__2019_2020__33[[#This Row],[Close]])</f>
        <v>23.686300296309369</v>
      </c>
      <c r="E5616" s="50" t="s">
        <v>16234</v>
      </c>
      <c r="F5616" s="50" t="s">
        <v>16235</v>
      </c>
      <c r="G5616" s="50" t="s">
        <v>16236</v>
      </c>
      <c r="H5616" s="50" t="s">
        <v>16237</v>
      </c>
      <c r="I5616" s="50">
        <f>(DAX__2019_2020__33[[#This Row],[Adj Close]]-DAX__2019_2020__33[[#This Row],[Adj Open]])/DAX__2019_2020__33[[#This Row],[Adj Open]]</f>
        <v>-3.4907504362999807E-4</v>
      </c>
      <c r="J5616" s="50">
        <f>DAX__2019_2020__33[[#This Row],[Adj Close]]-DAX__2019_2020__33[[#This Row],[Adj Open]]</f>
        <v>-8.2682963093674289E-3</v>
      </c>
      <c r="K5616" s="50">
        <v>1860325</v>
      </c>
    </row>
    <row r="5617" spans="1:11" x14ac:dyDescent="0.3">
      <c r="A5617" s="51" t="str">
        <f t="shared" si="92"/>
        <v>DPW.DE</v>
      </c>
      <c r="B5617" s="52" t="s">
        <v>143</v>
      </c>
      <c r="C5617" s="50" t="s">
        <v>16233</v>
      </c>
      <c r="D5617" s="50">
        <f>DAX__2019_2020__33[[#This Row],[Open]]*(DAX__2019_2020__33[[#This Row],[Adj Close]]/DAX__2019_2020__33[[#This Row],[Close]])</f>
        <v>23.686298620450607</v>
      </c>
      <c r="E5617" s="50" t="s">
        <v>16238</v>
      </c>
      <c r="F5617" s="50" t="s">
        <v>16239</v>
      </c>
      <c r="G5617" s="50" t="s">
        <v>16225</v>
      </c>
      <c r="H5617" s="50" t="s">
        <v>16226</v>
      </c>
      <c r="I5617" s="50">
        <f>(DAX__2019_2020__33[[#This Row],[Adj Close]]-DAX__2019_2020__33[[#This Row],[Adj Open]])/DAX__2019_2020__33[[#This Row],[Adj Open]]</f>
        <v>6.9808027923211275E-3</v>
      </c>
      <c r="J5617" s="50">
        <f>DAX__2019_2020__33[[#This Row],[Adj Close]]-DAX__2019_2020__33[[#This Row],[Adj Open]]</f>
        <v>0.16534937954939366</v>
      </c>
      <c r="K5617" s="50">
        <v>3700801</v>
      </c>
    </row>
    <row r="5618" spans="1:11" x14ac:dyDescent="0.3">
      <c r="A5618" s="51" t="str">
        <f t="shared" si="92"/>
        <v>DPW.DE</v>
      </c>
      <c r="B5618" s="52" t="s">
        <v>144</v>
      </c>
      <c r="C5618" s="50" t="s">
        <v>16203</v>
      </c>
      <c r="D5618" s="50">
        <f>DAX__2019_2020__33[[#This Row],[Open]]*(DAX__2019_2020__33[[#This Row],[Adj Close]]/DAX__2019_2020__33[[#This Row],[Close]])</f>
        <v>23.85991592176951</v>
      </c>
      <c r="E5618" s="50" t="s">
        <v>1730</v>
      </c>
      <c r="F5618" s="50" t="s">
        <v>16234</v>
      </c>
      <c r="G5618" s="50" t="s">
        <v>16234</v>
      </c>
      <c r="H5618" s="50" t="s">
        <v>16240</v>
      </c>
      <c r="I5618" s="50">
        <f>(DAX__2019_2020__33[[#This Row],[Adj Close]]-DAX__2019_2020__33[[#This Row],[Adj Open]])/DAX__2019_2020__33[[#This Row],[Adj Open]]</f>
        <v>-4.5045389984566747E-3</v>
      </c>
      <c r="J5618" s="50">
        <f>DAX__2019_2020__33[[#This Row],[Adj Close]]-DAX__2019_2020__33[[#This Row],[Adj Open]]</f>
        <v>-0.1074779217695081</v>
      </c>
      <c r="K5618" s="50">
        <v>1946590</v>
      </c>
    </row>
    <row r="5619" spans="1:11" x14ac:dyDescent="0.3">
      <c r="A5619" s="51" t="str">
        <f t="shared" si="92"/>
        <v>DPW.DE</v>
      </c>
      <c r="B5619" s="52" t="s">
        <v>145</v>
      </c>
      <c r="C5619" s="50" t="s">
        <v>16195</v>
      </c>
      <c r="D5619" s="50">
        <f>DAX__2019_2020__33[[#This Row],[Open]]*(DAX__2019_2020__33[[#This Row],[Adj Close]]/DAX__2019_2020__33[[#This Row],[Close]])</f>
        <v>23.909520248275864</v>
      </c>
      <c r="E5619" s="50" t="s">
        <v>16241</v>
      </c>
      <c r="F5619" s="50" t="s">
        <v>1820</v>
      </c>
      <c r="G5619" s="50" t="s">
        <v>16242</v>
      </c>
      <c r="H5619" s="50" t="s">
        <v>16243</v>
      </c>
      <c r="I5619" s="50">
        <f>(DAX__2019_2020__33[[#This Row],[Adj Close]]-DAX__2019_2020__33[[#This Row],[Adj Open]])/DAX__2019_2020__33[[#This Row],[Adj Open]]</f>
        <v>2.7662517289072865E-3</v>
      </c>
      <c r="J5619" s="50">
        <f>DAX__2019_2020__33[[#This Row],[Adj Close]]-DAX__2019_2020__33[[#This Row],[Adj Open]]</f>
        <v>6.6139751724136886E-2</v>
      </c>
      <c r="K5619" s="50">
        <v>3143596</v>
      </c>
    </row>
    <row r="5620" spans="1:11" x14ac:dyDescent="0.3">
      <c r="A5620" s="51" t="str">
        <f t="shared" si="92"/>
        <v>DPW.DE</v>
      </c>
      <c r="B5620" s="52" t="s">
        <v>146</v>
      </c>
      <c r="C5620" s="50" t="s">
        <v>16244</v>
      </c>
      <c r="D5620" s="50">
        <f>DAX__2019_2020__33[[#This Row],[Open]]*(DAX__2019_2020__33[[#This Row],[Adj Close]]/DAX__2019_2020__33[[#This Row],[Close]])</f>
        <v>24.190616716351332</v>
      </c>
      <c r="E5620" s="50" t="s">
        <v>16245</v>
      </c>
      <c r="F5620" s="50" t="s">
        <v>16246</v>
      </c>
      <c r="G5620" s="50" t="s">
        <v>16247</v>
      </c>
      <c r="H5620" s="50" t="s">
        <v>16248</v>
      </c>
      <c r="I5620" s="50">
        <f>(DAX__2019_2020__33[[#This Row],[Adj Close]]-DAX__2019_2020__33[[#This Row],[Adj Open]])/DAX__2019_2020__33[[#This Row],[Adj Open]]</f>
        <v>6.1517771701982485E-3</v>
      </c>
      <c r="J5620" s="50">
        <f>DAX__2019_2020__33[[#This Row],[Adj Close]]-DAX__2019_2020__33[[#This Row],[Adj Open]]</f>
        <v>0.14881528364866625</v>
      </c>
      <c r="K5620" s="50">
        <v>3436736</v>
      </c>
    </row>
    <row r="5621" spans="1:11" x14ac:dyDescent="0.3">
      <c r="A5621" s="51" t="str">
        <f t="shared" ref="A5621:A5684" si="93">"DPW.DE"</f>
        <v>DPW.DE</v>
      </c>
      <c r="B5621" s="52" t="s">
        <v>147</v>
      </c>
      <c r="C5621" s="50" t="s">
        <v>1625</v>
      </c>
      <c r="D5621" s="50">
        <f>DAX__2019_2020__33[[#This Row],[Open]]*(DAX__2019_2020__33[[#This Row],[Adj Close]]/DAX__2019_2020__33[[#This Row],[Close]])</f>
        <v>24.008730233158463</v>
      </c>
      <c r="E5621" s="50" t="s">
        <v>1824</v>
      </c>
      <c r="F5621" s="50" t="s">
        <v>16249</v>
      </c>
      <c r="G5621" s="50" t="s">
        <v>16250</v>
      </c>
      <c r="H5621" s="50" t="s">
        <v>16251</v>
      </c>
      <c r="I5621" s="50">
        <f>(DAX__2019_2020__33[[#This Row],[Adj Close]]-DAX__2019_2020__33[[#This Row],[Adj Open]])/DAX__2019_2020__33[[#This Row],[Adj Open]]</f>
        <v>-1.0330922509265413E-3</v>
      </c>
      <c r="J5621" s="50">
        <f>DAX__2019_2020__33[[#This Row],[Adj Close]]-DAX__2019_2020__33[[#This Row],[Adj Open]]</f>
        <v>-2.4803233158461779E-2</v>
      </c>
      <c r="K5621" s="50">
        <v>5160143</v>
      </c>
    </row>
    <row r="5622" spans="1:11" x14ac:dyDescent="0.3">
      <c r="A5622" s="51" t="str">
        <f t="shared" si="93"/>
        <v>DPW.DE</v>
      </c>
      <c r="B5622" s="52" t="s">
        <v>148</v>
      </c>
      <c r="C5622" s="50" t="s">
        <v>16252</v>
      </c>
      <c r="D5622" s="50">
        <f>DAX__2019_2020__33[[#This Row],[Open]]*(DAX__2019_2020__33[[#This Row],[Adj Close]]/DAX__2019_2020__33[[#This Row],[Close]])</f>
        <v>24.186480317212915</v>
      </c>
      <c r="E5622" s="50" t="s">
        <v>16253</v>
      </c>
      <c r="F5622" s="50" t="s">
        <v>16252</v>
      </c>
      <c r="G5622" s="50" t="s">
        <v>16254</v>
      </c>
      <c r="H5622" s="50" t="s">
        <v>16255</v>
      </c>
      <c r="I5622" s="50">
        <f>(DAX__2019_2020__33[[#This Row],[Adj Close]]-DAX__2019_2020__33[[#This Row],[Adj Open]])/DAX__2019_2020__33[[#This Row],[Adj Open]]</f>
        <v>2.0167493425653379E-2</v>
      </c>
      <c r="J5622" s="50">
        <f>DAX__2019_2020__33[[#This Row],[Adj Close]]-DAX__2019_2020__33[[#This Row],[Adj Open]]</f>
        <v>0.48778068278708631</v>
      </c>
      <c r="K5622" s="50">
        <v>4623691</v>
      </c>
    </row>
    <row r="5623" spans="1:11" x14ac:dyDescent="0.3">
      <c r="A5623" s="51" t="str">
        <f t="shared" si="93"/>
        <v>DPW.DE</v>
      </c>
      <c r="B5623" s="52" t="s">
        <v>149</v>
      </c>
      <c r="C5623" s="50" t="s">
        <v>16256</v>
      </c>
      <c r="D5623" s="50">
        <f>DAX__2019_2020__33[[#This Row],[Open]]*(DAX__2019_2020__33[[#This Row],[Adj Close]]/DAX__2019_2020__33[[#This Row],[Close]])</f>
        <v>24.533713558515949</v>
      </c>
      <c r="E5623" s="50" t="s">
        <v>16257</v>
      </c>
      <c r="F5623" s="50" t="s">
        <v>16258</v>
      </c>
      <c r="G5623" s="50" t="s">
        <v>16259</v>
      </c>
      <c r="H5623" s="50" t="s">
        <v>16260</v>
      </c>
      <c r="I5623" s="50">
        <f>(DAX__2019_2020__33[[#This Row],[Adj Close]]-DAX__2019_2020__33[[#This Row],[Adj Open]])/DAX__2019_2020__33[[#This Row],[Adj Open]]</f>
        <v>7.7506995029721143E-3</v>
      </c>
      <c r="J5623" s="50">
        <f>DAX__2019_2020__33[[#This Row],[Adj Close]]-DAX__2019_2020__33[[#This Row],[Adj Open]]</f>
        <v>0.19015344148404978</v>
      </c>
      <c r="K5623" s="50">
        <v>2312597</v>
      </c>
    </row>
    <row r="5624" spans="1:11" x14ac:dyDescent="0.3">
      <c r="A5624" s="51" t="str">
        <f t="shared" si="93"/>
        <v>DPW.DE</v>
      </c>
      <c r="B5624" s="52" t="s">
        <v>150</v>
      </c>
      <c r="C5624" s="50" t="s">
        <v>16261</v>
      </c>
      <c r="D5624" s="50">
        <f>DAX__2019_2020__33[[#This Row],[Open]]*(DAX__2019_2020__33[[#This Row],[Adj Close]]/DAX__2019_2020__33[[#This Row],[Close]])</f>
        <v>24.756935140588432</v>
      </c>
      <c r="E5624" s="50" t="s">
        <v>16262</v>
      </c>
      <c r="F5624" s="50" t="s">
        <v>16263</v>
      </c>
      <c r="G5624" s="50" t="s">
        <v>16264</v>
      </c>
      <c r="H5624" s="50" t="s">
        <v>16265</v>
      </c>
      <c r="I5624" s="50">
        <f>(DAX__2019_2020__33[[#This Row],[Adj Close]]-DAX__2019_2020__33[[#This Row],[Adj Open]])/DAX__2019_2020__33[[#This Row],[Adj Open]]</f>
        <v>-1.168809484054077E-3</v>
      </c>
      <c r="J5624" s="50">
        <f>DAX__2019_2020__33[[#This Row],[Adj Close]]-DAX__2019_2020__33[[#This Row],[Adj Open]]</f>
        <v>-2.8936140588431414E-2</v>
      </c>
      <c r="K5624" s="50">
        <v>2391957</v>
      </c>
    </row>
    <row r="5625" spans="1:11" x14ac:dyDescent="0.3">
      <c r="A5625" s="51" t="str">
        <f t="shared" si="93"/>
        <v>DPW.DE</v>
      </c>
      <c r="B5625" s="52" t="s">
        <v>151</v>
      </c>
      <c r="C5625" s="50" t="s">
        <v>16266</v>
      </c>
      <c r="D5625" s="50">
        <f>DAX__2019_2020__33[[#This Row],[Open]]*(DAX__2019_2020__33[[#This Row],[Adj Close]]/DAX__2019_2020__33[[#This Row],[Close]])</f>
        <v>24.682530240722333</v>
      </c>
      <c r="E5625" s="50" t="s">
        <v>16267</v>
      </c>
      <c r="F5625" s="50" t="s">
        <v>16268</v>
      </c>
      <c r="G5625" s="50" t="s">
        <v>16267</v>
      </c>
      <c r="H5625" s="50" t="s">
        <v>16269</v>
      </c>
      <c r="I5625" s="50">
        <f>(DAX__2019_2020__33[[#This Row],[Adj Close]]-DAX__2019_2020__33[[#This Row],[Adj Open]])/DAX__2019_2020__33[[#This Row],[Adj Open]]</f>
        <v>1.0885948752302753E-2</v>
      </c>
      <c r="J5625" s="50">
        <f>DAX__2019_2020__33[[#This Row],[Adj Close]]-DAX__2019_2020__33[[#This Row],[Adj Open]]</f>
        <v>0.26869275927766623</v>
      </c>
      <c r="K5625" s="50">
        <v>2404034</v>
      </c>
    </row>
    <row r="5626" spans="1:11" x14ac:dyDescent="0.3">
      <c r="A5626" s="51" t="str">
        <f t="shared" si="93"/>
        <v>DPW.DE</v>
      </c>
      <c r="B5626" s="52" t="s">
        <v>152</v>
      </c>
      <c r="C5626" s="50" t="s">
        <v>16270</v>
      </c>
      <c r="D5626" s="50">
        <f>DAX__2019_2020__33[[#This Row],[Open]]*(DAX__2019_2020__33[[#This Row],[Adj Close]]/DAX__2019_2020__33[[#This Row],[Close]])</f>
        <v>24.922285037264398</v>
      </c>
      <c r="E5626" s="50" t="s">
        <v>16271</v>
      </c>
      <c r="F5626" s="50" t="s">
        <v>16272</v>
      </c>
      <c r="G5626" s="50" t="s">
        <v>16272</v>
      </c>
      <c r="H5626" s="50" t="s">
        <v>16273</v>
      </c>
      <c r="I5626" s="50">
        <f>(DAX__2019_2020__33[[#This Row],[Adj Close]]-DAX__2019_2020__33[[#This Row],[Adj Open]])/DAX__2019_2020__33[[#This Row],[Adj Open]]</f>
        <v>-9.4542710233869471E-3</v>
      </c>
      <c r="J5626" s="50">
        <f>DAX__2019_2020__33[[#This Row],[Adj Close]]-DAX__2019_2020__33[[#This Row],[Adj Open]]</f>
        <v>-0.2356220372643989</v>
      </c>
      <c r="K5626" s="50">
        <v>3068017</v>
      </c>
    </row>
    <row r="5627" spans="1:11" x14ac:dyDescent="0.3">
      <c r="A5627" s="51" t="str">
        <f t="shared" si="93"/>
        <v>DPW.DE</v>
      </c>
      <c r="B5627" s="52" t="s">
        <v>153</v>
      </c>
      <c r="C5627" s="50" t="s">
        <v>16274</v>
      </c>
      <c r="D5627" s="50">
        <f>DAX__2019_2020__33[[#This Row],[Open]]*(DAX__2019_2020__33[[#This Row],[Adj Close]]/DAX__2019_2020__33[[#This Row],[Close]])</f>
        <v>24.71973396892081</v>
      </c>
      <c r="E5627" s="50" t="s">
        <v>16275</v>
      </c>
      <c r="F5627" s="50" t="s">
        <v>16276</v>
      </c>
      <c r="G5627" s="50" t="s">
        <v>16277</v>
      </c>
      <c r="H5627" s="50" t="s">
        <v>16278</v>
      </c>
      <c r="I5627" s="50">
        <f>(DAX__2019_2020__33[[#This Row],[Adj Close]]-DAX__2019_2020__33[[#This Row],[Adj Open]])/DAX__2019_2020__33[[#This Row],[Adj Open]]</f>
        <v>5.0170568561875239E-4</v>
      </c>
      <c r="J5627" s="50">
        <f>DAX__2019_2020__33[[#This Row],[Adj Close]]-DAX__2019_2020__33[[#This Row],[Adj Open]]</f>
        <v>1.2402031079190579E-2</v>
      </c>
      <c r="K5627" s="50">
        <v>2402157</v>
      </c>
    </row>
    <row r="5628" spans="1:11" x14ac:dyDescent="0.3">
      <c r="A5628" s="51" t="str">
        <f t="shared" si="93"/>
        <v>DPW.DE</v>
      </c>
      <c r="B5628" s="52" t="s">
        <v>154</v>
      </c>
      <c r="C5628" s="50" t="s">
        <v>16279</v>
      </c>
      <c r="D5628" s="50">
        <f>DAX__2019_2020__33[[#This Row],[Open]]*(DAX__2019_2020__33[[#This Row],[Adj Close]]/DAX__2019_2020__33[[#This Row],[Close]])</f>
        <v>24.769335191793118</v>
      </c>
      <c r="E5628" s="50" t="s">
        <v>1812</v>
      </c>
      <c r="F5628" s="50" t="s">
        <v>16280</v>
      </c>
      <c r="G5628" s="50" t="s">
        <v>16281</v>
      </c>
      <c r="H5628" s="50" t="s">
        <v>16282</v>
      </c>
      <c r="I5628" s="50">
        <f>(DAX__2019_2020__33[[#This Row],[Adj Close]]-DAX__2019_2020__33[[#This Row],[Adj Open]])/DAX__2019_2020__33[[#This Row],[Adj Open]]</f>
        <v>8.1776037442456411E-3</v>
      </c>
      <c r="J5628" s="50">
        <f>DAX__2019_2020__33[[#This Row],[Adj Close]]-DAX__2019_2020__33[[#This Row],[Adj Open]]</f>
        <v>0.20255380820688274</v>
      </c>
      <c r="K5628" s="50">
        <v>2886556</v>
      </c>
    </row>
    <row r="5629" spans="1:11" x14ac:dyDescent="0.3">
      <c r="A5629" s="51" t="str">
        <f t="shared" si="93"/>
        <v>DPW.DE</v>
      </c>
      <c r="B5629" s="52" t="s">
        <v>155</v>
      </c>
      <c r="C5629" s="50" t="s">
        <v>16283</v>
      </c>
      <c r="D5629" s="50">
        <f>DAX__2019_2020__33[[#This Row],[Open]]*(DAX__2019_2020__33[[#This Row],[Adj Close]]/DAX__2019_2020__33[[#This Row],[Close]])</f>
        <v>24.889216968983501</v>
      </c>
      <c r="E5629" s="50" t="s">
        <v>16284</v>
      </c>
      <c r="F5629" s="50" t="s">
        <v>16285</v>
      </c>
      <c r="G5629" s="50" t="s">
        <v>16286</v>
      </c>
      <c r="H5629" s="50" t="s">
        <v>16287</v>
      </c>
      <c r="I5629" s="50">
        <f>(DAX__2019_2020__33[[#This Row],[Adj Close]]-DAX__2019_2020__33[[#This Row],[Adj Open]])/DAX__2019_2020__33[[#This Row],[Adj Open]]</f>
        <v>4.9828932071083567E-4</v>
      </c>
      <c r="J5629" s="50">
        <f>DAX__2019_2020__33[[#This Row],[Adj Close]]-DAX__2019_2020__33[[#This Row],[Adj Open]]</f>
        <v>1.2402031016499393E-2</v>
      </c>
      <c r="K5629" s="50">
        <v>2162795</v>
      </c>
    </row>
    <row r="5630" spans="1:11" x14ac:dyDescent="0.3">
      <c r="A5630" s="51" t="str">
        <f t="shared" si="93"/>
        <v>DPW.DE</v>
      </c>
      <c r="B5630" s="52" t="s">
        <v>156</v>
      </c>
      <c r="C5630" s="50" t="s">
        <v>16288</v>
      </c>
      <c r="D5630" s="50">
        <f>DAX__2019_2020__33[[#This Row],[Open]]*(DAX__2019_2020__33[[#This Row],[Adj Close]]/DAX__2019_2020__33[[#This Row],[Close]])</f>
        <v>25.000828017099639</v>
      </c>
      <c r="E5630" s="50" t="s">
        <v>16289</v>
      </c>
      <c r="F5630" s="50" t="s">
        <v>1755</v>
      </c>
      <c r="G5630" s="50" t="s">
        <v>16290</v>
      </c>
      <c r="H5630" s="50" t="s">
        <v>16291</v>
      </c>
      <c r="I5630" s="50">
        <f>(DAX__2019_2020__33[[#This Row],[Adj Close]]-DAX__2019_2020__33[[#This Row],[Adj Open]])/DAX__2019_2020__33[[#This Row],[Adj Open]]</f>
        <v>5.6216931216930815E-3</v>
      </c>
      <c r="J5630" s="50">
        <f>DAX__2019_2020__33[[#This Row],[Adj Close]]-DAX__2019_2020__33[[#This Row],[Adj Open]]</f>
        <v>0.14054698290036072</v>
      </c>
      <c r="K5630" s="50">
        <v>2325917</v>
      </c>
    </row>
    <row r="5631" spans="1:11" x14ac:dyDescent="0.3">
      <c r="A5631" s="51" t="str">
        <f t="shared" si="93"/>
        <v>DPW.DE</v>
      </c>
      <c r="B5631" s="52" t="s">
        <v>157</v>
      </c>
      <c r="C5631" s="50" t="s">
        <v>16292</v>
      </c>
      <c r="D5631" s="50">
        <f>DAX__2019_2020__33[[#This Row],[Open]]*(DAX__2019_2020__33[[#This Row],[Adj Close]]/DAX__2019_2020__33[[#This Row],[Close]])</f>
        <v>25.174444000000001</v>
      </c>
      <c r="E5631" s="50" t="s">
        <v>1842</v>
      </c>
      <c r="F5631" s="50" t="s">
        <v>16293</v>
      </c>
      <c r="G5631" s="50" t="s">
        <v>16292</v>
      </c>
      <c r="H5631" s="50" t="s">
        <v>16294</v>
      </c>
      <c r="I5631" s="50">
        <f>(DAX__2019_2020__33[[#This Row],[Adj Close]]-DAX__2019_2020__33[[#This Row],[Adj Open]])/DAX__2019_2020__33[[#This Row],[Adj Open]]</f>
        <v>0</v>
      </c>
      <c r="J5631" s="50">
        <f>DAX__2019_2020__33[[#This Row],[Adj Close]]-DAX__2019_2020__33[[#This Row],[Adj Open]]</f>
        <v>0</v>
      </c>
      <c r="K5631" s="50">
        <v>2429803</v>
      </c>
    </row>
    <row r="5632" spans="1:11" x14ac:dyDescent="0.3">
      <c r="A5632" s="51" t="str">
        <f t="shared" si="93"/>
        <v>DPW.DE</v>
      </c>
      <c r="B5632" s="52" t="s">
        <v>158</v>
      </c>
      <c r="C5632" s="50" t="s">
        <v>1798</v>
      </c>
      <c r="D5632" s="50">
        <f>DAX__2019_2020__33[[#This Row],[Open]]*(DAX__2019_2020__33[[#This Row],[Adj Close]]/DAX__2019_2020__33[[#This Row],[Close]])</f>
        <v>25.248850499422783</v>
      </c>
      <c r="E5632" s="50" t="s">
        <v>16295</v>
      </c>
      <c r="F5632" s="50" t="s">
        <v>16296</v>
      </c>
      <c r="G5632" s="50" t="s">
        <v>16297</v>
      </c>
      <c r="H5632" s="50" t="s">
        <v>16298</v>
      </c>
      <c r="I5632" s="50">
        <f>(DAX__2019_2020__33[[#This Row],[Adj Close]]-DAX__2019_2020__33[[#This Row],[Adj Open]])/DAX__2019_2020__33[[#This Row],[Adj Open]]</f>
        <v>5.2390306077593424E-3</v>
      </c>
      <c r="J5632" s="50">
        <f>DAX__2019_2020__33[[#This Row],[Adj Close]]-DAX__2019_2020__33[[#This Row],[Adj Open]]</f>
        <v>0.13227950057721571</v>
      </c>
      <c r="K5632" s="50">
        <v>3411046</v>
      </c>
    </row>
    <row r="5633" spans="1:11" x14ac:dyDescent="0.3">
      <c r="A5633" s="51" t="str">
        <f t="shared" si="93"/>
        <v>DPW.DE</v>
      </c>
      <c r="B5633" s="52" t="s">
        <v>159</v>
      </c>
      <c r="C5633" s="50" t="s">
        <v>16299</v>
      </c>
      <c r="D5633" s="50">
        <f>DAX__2019_2020__33[[#This Row],[Open]]*(DAX__2019_2020__33[[#This Row],[Adj Close]]/DAX__2019_2020__33[[#This Row],[Close]])</f>
        <v>25.29432153438259</v>
      </c>
      <c r="E5633" s="50" t="s">
        <v>16300</v>
      </c>
      <c r="F5633" s="50" t="s">
        <v>16301</v>
      </c>
      <c r="G5633" s="50" t="s">
        <v>16302</v>
      </c>
      <c r="H5633" s="50" t="s">
        <v>16303</v>
      </c>
      <c r="I5633" s="50">
        <f>(DAX__2019_2020__33[[#This Row],[Adj Close]]-DAX__2019_2020__33[[#This Row],[Adj Open]])/DAX__2019_2020__33[[#This Row],[Adj Open]]</f>
        <v>1.6342540164815744E-2</v>
      </c>
      <c r="J5633" s="50">
        <f>DAX__2019_2020__33[[#This Row],[Adj Close]]-DAX__2019_2020__33[[#This Row],[Adj Open]]</f>
        <v>0.41337346561741128</v>
      </c>
      <c r="K5633" s="50">
        <v>5909906</v>
      </c>
    </row>
    <row r="5634" spans="1:11" x14ac:dyDescent="0.3">
      <c r="A5634" s="51" t="str">
        <f t="shared" si="93"/>
        <v>DPW.DE</v>
      </c>
      <c r="B5634" s="52" t="s">
        <v>160</v>
      </c>
      <c r="C5634" s="50" t="s">
        <v>1809</v>
      </c>
      <c r="D5634" s="50">
        <f>DAX__2019_2020__33[[#This Row],[Open]]*(DAX__2019_2020__33[[#This Row],[Adj Close]]/DAX__2019_2020__33[[#This Row],[Close]])</f>
        <v>25.811039460893486</v>
      </c>
      <c r="E5634" s="50" t="s">
        <v>16304</v>
      </c>
      <c r="F5634" s="50" t="s">
        <v>16305</v>
      </c>
      <c r="G5634" s="50" t="s">
        <v>16306</v>
      </c>
      <c r="H5634" s="50" t="s">
        <v>16307</v>
      </c>
      <c r="I5634" s="50">
        <f>(DAX__2019_2020__33[[#This Row],[Adj Close]]-DAX__2019_2020__33[[#This Row],[Adj Open]])/DAX__2019_2020__33[[#This Row],[Adj Open]]</f>
        <v>-2.2421205074351575E-3</v>
      </c>
      <c r="J5634" s="50">
        <f>DAX__2019_2020__33[[#This Row],[Adj Close]]-DAX__2019_2020__33[[#This Row],[Adj Open]]</f>
        <v>-5.7871460893487381E-2</v>
      </c>
      <c r="K5634" s="50">
        <v>3013257</v>
      </c>
    </row>
    <row r="5635" spans="1:11" x14ac:dyDescent="0.3">
      <c r="A5635" s="51" t="str">
        <f t="shared" si="93"/>
        <v>DPW.DE</v>
      </c>
      <c r="B5635" s="52" t="s">
        <v>161</v>
      </c>
      <c r="C5635" s="50" t="s">
        <v>16308</v>
      </c>
      <c r="D5635" s="50">
        <f>DAX__2019_2020__33[[#This Row],[Open]]*(DAX__2019_2020__33[[#This Row],[Adj Close]]/DAX__2019_2020__33[[#This Row],[Close]])</f>
        <v>25.525809655531543</v>
      </c>
      <c r="E5635" s="50" t="s">
        <v>16309</v>
      </c>
      <c r="F5635" s="50" t="s">
        <v>16310</v>
      </c>
      <c r="G5635" s="50" t="s">
        <v>16311</v>
      </c>
      <c r="H5635" s="50" t="s">
        <v>16312</v>
      </c>
      <c r="I5635" s="50">
        <f>(DAX__2019_2020__33[[#This Row],[Adj Close]]-DAX__2019_2020__33[[#This Row],[Adj Open]])/DAX__2019_2020__33[[#This Row],[Adj Open]]</f>
        <v>5.9918704453440948E-3</v>
      </c>
      <c r="J5635" s="50">
        <f>DAX__2019_2020__33[[#This Row],[Adj Close]]-DAX__2019_2020__33[[#This Row],[Adj Open]]</f>
        <v>0.15294734446845837</v>
      </c>
      <c r="K5635" s="50">
        <v>3292479</v>
      </c>
    </row>
    <row r="5636" spans="1:11" x14ac:dyDescent="0.3">
      <c r="A5636" s="51" t="str">
        <f t="shared" si="93"/>
        <v>DPW.DE</v>
      </c>
      <c r="B5636" s="52" t="s">
        <v>162</v>
      </c>
      <c r="C5636" s="50" t="s">
        <v>16313</v>
      </c>
      <c r="D5636" s="50">
        <f>DAX__2019_2020__33[[#This Row],[Open]]*(DAX__2019_2020__33[[#This Row],[Adj Close]]/DAX__2019_2020__33[[#This Row],[Close]])</f>
        <v>25.53821233554153</v>
      </c>
      <c r="E5636" s="50" t="s">
        <v>16314</v>
      </c>
      <c r="F5636" s="50" t="s">
        <v>16315</v>
      </c>
      <c r="G5636" s="50" t="s">
        <v>16316</v>
      </c>
      <c r="H5636" s="50" t="s">
        <v>16317</v>
      </c>
      <c r="I5636" s="50">
        <f>(DAX__2019_2020__33[[#This Row],[Adj Close]]-DAX__2019_2020__33[[#This Row],[Adj Open]])/DAX__2019_2020__33[[#This Row],[Adj Open]]</f>
        <v>4.3703789048358194E-3</v>
      </c>
      <c r="J5636" s="50">
        <f>DAX__2019_2020__33[[#This Row],[Adj Close]]-DAX__2019_2020__33[[#This Row],[Adj Open]]</f>
        <v>0.1116116644584686</v>
      </c>
      <c r="K5636" s="50">
        <v>2700318</v>
      </c>
    </row>
    <row r="5637" spans="1:11" x14ac:dyDescent="0.3">
      <c r="A5637" s="51" t="str">
        <f t="shared" si="93"/>
        <v>DPW.DE</v>
      </c>
      <c r="B5637" s="52" t="s">
        <v>163</v>
      </c>
      <c r="C5637" s="50" t="s">
        <v>16318</v>
      </c>
      <c r="D5637" s="50">
        <f>DAX__2019_2020__33[[#This Row],[Open]]*(DAX__2019_2020__33[[#This Row],[Adj Close]]/DAX__2019_2020__33[[#This Row],[Close]])</f>
        <v>25.629155326349718</v>
      </c>
      <c r="E5637" s="50" t="s">
        <v>16319</v>
      </c>
      <c r="F5637" s="50" t="s">
        <v>16320</v>
      </c>
      <c r="G5637" s="50" t="s">
        <v>16316</v>
      </c>
      <c r="H5637" s="50" t="s">
        <v>16317</v>
      </c>
      <c r="I5637" s="50">
        <f>(DAX__2019_2020__33[[#This Row],[Adj Close]]-DAX__2019_2020__33[[#This Row],[Adj Open]])/DAX__2019_2020__33[[#This Row],[Adj Open]]</f>
        <v>8.0645161290318645E-4</v>
      </c>
      <c r="J5637" s="50">
        <f>DAX__2019_2020__33[[#This Row],[Adj Close]]-DAX__2019_2020__33[[#This Row],[Adj Open]]</f>
        <v>2.0668673650281022E-2</v>
      </c>
      <c r="K5637" s="50">
        <v>3161229</v>
      </c>
    </row>
    <row r="5638" spans="1:11" x14ac:dyDescent="0.3">
      <c r="A5638" s="51" t="str">
        <f t="shared" si="93"/>
        <v>DPW.DE</v>
      </c>
      <c r="B5638" s="52" t="s">
        <v>164</v>
      </c>
      <c r="C5638" s="50" t="s">
        <v>16321</v>
      </c>
      <c r="D5638" s="50">
        <f>DAX__2019_2020__33[[#This Row],[Open]]*(DAX__2019_2020__33[[#This Row],[Adj Close]]/DAX__2019_2020__33[[#This Row],[Close]])</f>
        <v>25.732498120148772</v>
      </c>
      <c r="E5638" s="50" t="s">
        <v>16322</v>
      </c>
      <c r="F5638" s="50" t="s">
        <v>1829</v>
      </c>
      <c r="G5638" s="50" t="s">
        <v>16323</v>
      </c>
      <c r="H5638" s="50" t="s">
        <v>16324</v>
      </c>
      <c r="I5638" s="50">
        <f>(DAX__2019_2020__33[[#This Row],[Adj Close]]-DAX__2019_2020__33[[#This Row],[Adj Open]])/DAX__2019_2020__33[[#This Row],[Adj Open]]</f>
        <v>-6.5863453815261539E-3</v>
      </c>
      <c r="J5638" s="50">
        <f>DAX__2019_2020__33[[#This Row],[Adj Close]]-DAX__2019_2020__33[[#This Row],[Adj Open]]</f>
        <v>-0.16948312014877231</v>
      </c>
      <c r="K5638" s="50">
        <v>2057484</v>
      </c>
    </row>
    <row r="5639" spans="1:11" x14ac:dyDescent="0.3">
      <c r="A5639" s="51" t="str">
        <f t="shared" si="93"/>
        <v>DPW.DE</v>
      </c>
      <c r="B5639" s="52" t="s">
        <v>165</v>
      </c>
      <c r="C5639" s="50" t="s">
        <v>16325</v>
      </c>
      <c r="D5639" s="50">
        <f>DAX__2019_2020__33[[#This Row],[Open]]*(DAX__2019_2020__33[[#This Row],[Adj Close]]/DAX__2019_2020__33[[#This Row],[Close]])</f>
        <v>25.480338251132689</v>
      </c>
      <c r="E5639" s="50" t="s">
        <v>16326</v>
      </c>
      <c r="F5639" s="50" t="s">
        <v>16327</v>
      </c>
      <c r="G5639" s="50" t="s">
        <v>16328</v>
      </c>
      <c r="H5639" s="50" t="s">
        <v>16329</v>
      </c>
      <c r="I5639" s="50">
        <f>(DAX__2019_2020__33[[#This Row],[Adj Close]]-DAX__2019_2020__33[[#This Row],[Adj Open]])/DAX__2019_2020__33[[#This Row],[Adj Open]]</f>
        <v>2.5957170668395998E-3</v>
      </c>
      <c r="J5639" s="50">
        <f>DAX__2019_2020__33[[#This Row],[Adj Close]]-DAX__2019_2020__33[[#This Row],[Adj Open]]</f>
        <v>6.6139748867310999E-2</v>
      </c>
      <c r="K5639" s="50">
        <v>3562057</v>
      </c>
    </row>
    <row r="5640" spans="1:11" x14ac:dyDescent="0.3">
      <c r="A5640" s="51" t="str">
        <f t="shared" si="93"/>
        <v>DPW.DE</v>
      </c>
      <c r="B5640" s="52" t="s">
        <v>166</v>
      </c>
      <c r="C5640" s="50" t="s">
        <v>16315</v>
      </c>
      <c r="D5640" s="50">
        <f>DAX__2019_2020__33[[#This Row],[Open]]*(DAX__2019_2020__33[[#This Row],[Adj Close]]/DAX__2019_2020__33[[#This Row],[Close]])</f>
        <v>25.492741780631803</v>
      </c>
      <c r="E5640" s="50" t="s">
        <v>16306</v>
      </c>
      <c r="F5640" s="50" t="s">
        <v>16330</v>
      </c>
      <c r="G5640" s="50" t="s">
        <v>16331</v>
      </c>
      <c r="H5640" s="50" t="s">
        <v>16332</v>
      </c>
      <c r="I5640" s="50">
        <f>(DAX__2019_2020__33[[#This Row],[Adj Close]]-DAX__2019_2020__33[[#This Row],[Adj Open]])/DAX__2019_2020__33[[#This Row],[Adj Open]]</f>
        <v>6.4861685255770329E-3</v>
      </c>
      <c r="J5640" s="50">
        <f>DAX__2019_2020__33[[#This Row],[Adj Close]]-DAX__2019_2020__33[[#This Row],[Adj Open]]</f>
        <v>0.1653502193681966</v>
      </c>
      <c r="K5640" s="50">
        <v>3013178</v>
      </c>
    </row>
    <row r="5641" spans="1:11" x14ac:dyDescent="0.3">
      <c r="A5641" s="51" t="str">
        <f t="shared" si="93"/>
        <v>DPW.DE</v>
      </c>
      <c r="B5641" s="52" t="s">
        <v>167</v>
      </c>
      <c r="C5641" s="50" t="s">
        <v>16313</v>
      </c>
      <c r="D5641" s="50">
        <f>DAX__2019_2020__33[[#This Row],[Open]]*(DAX__2019_2020__33[[#This Row],[Adj Close]]/DAX__2019_2020__33[[#This Row],[Close]])</f>
        <v>25.53821175432201</v>
      </c>
      <c r="E5641" s="50" t="s">
        <v>16331</v>
      </c>
      <c r="F5641" s="50" t="s">
        <v>16333</v>
      </c>
      <c r="G5641" s="50" t="s">
        <v>1802</v>
      </c>
      <c r="H5641" s="50" t="s">
        <v>16334</v>
      </c>
      <c r="I5641" s="50">
        <f>(DAX__2019_2020__33[[#This Row],[Adj Close]]-DAX__2019_2020__33[[#This Row],[Adj Open]])/DAX__2019_2020__33[[#This Row],[Adj Open]]</f>
        <v>-9.7112337232504705E-4</v>
      </c>
      <c r="J5641" s="50">
        <f>DAX__2019_2020__33[[#This Row],[Adj Close]]-DAX__2019_2020__33[[#This Row],[Adj Open]]</f>
        <v>-2.4800754322008345E-2</v>
      </c>
      <c r="K5641" s="50">
        <v>2988371</v>
      </c>
    </row>
    <row r="5642" spans="1:11" x14ac:dyDescent="0.3">
      <c r="A5642" s="51" t="str">
        <f t="shared" si="93"/>
        <v>DPW.DE</v>
      </c>
      <c r="B5642" s="52" t="s">
        <v>168</v>
      </c>
      <c r="C5642" s="50" t="s">
        <v>16335</v>
      </c>
      <c r="D5642" s="50">
        <f>DAX__2019_2020__33[[#This Row],[Open]]*(DAX__2019_2020__33[[#This Row],[Adj Close]]/DAX__2019_2020__33[[#This Row],[Close]])</f>
        <v>24.885080689313984</v>
      </c>
      <c r="E5642" s="50" t="s">
        <v>16336</v>
      </c>
      <c r="F5642" s="50" t="s">
        <v>16263</v>
      </c>
      <c r="G5642" s="50" t="s">
        <v>16336</v>
      </c>
      <c r="H5642" s="50" t="s">
        <v>16337</v>
      </c>
      <c r="I5642" s="50">
        <f>(DAX__2019_2020__33[[#This Row],[Adj Close]]-DAX__2019_2020__33[[#This Row],[Adj Open]])/DAX__2019_2020__33[[#This Row],[Adj Open]]</f>
        <v>7.3089700996677703E-3</v>
      </c>
      <c r="J5642" s="50">
        <f>DAX__2019_2020__33[[#This Row],[Adj Close]]-DAX__2019_2020__33[[#This Row],[Adj Open]]</f>
        <v>0.18188431068601574</v>
      </c>
      <c r="K5642" s="50">
        <v>4171318</v>
      </c>
    </row>
    <row r="5643" spans="1:11" x14ac:dyDescent="0.3">
      <c r="A5643" s="51" t="str">
        <f t="shared" si="93"/>
        <v>DPW.DE</v>
      </c>
      <c r="B5643" s="52" t="s">
        <v>169</v>
      </c>
      <c r="C5643" s="50" t="s">
        <v>16279</v>
      </c>
      <c r="D5643" s="50">
        <f>DAX__2019_2020__33[[#This Row],[Open]]*(DAX__2019_2020__33[[#This Row],[Adj Close]]/DAX__2019_2020__33[[#This Row],[Close]])</f>
        <v>24.769334183087015</v>
      </c>
      <c r="E5643" s="50" t="s">
        <v>16338</v>
      </c>
      <c r="F5643" s="50" t="s">
        <v>1824</v>
      </c>
      <c r="G5643" s="50" t="s">
        <v>16339</v>
      </c>
      <c r="H5643" s="50" t="s">
        <v>16340</v>
      </c>
      <c r="I5643" s="50">
        <f>(DAX__2019_2020__33[[#This Row],[Adj Close]]-DAX__2019_2020__33[[#This Row],[Adj Open]])/DAX__2019_2020__33[[#This Row],[Adj Open]]</f>
        <v>-1.5687550590372298E-2</v>
      </c>
      <c r="J5643" s="50">
        <f>DAX__2019_2020__33[[#This Row],[Adj Close]]-DAX__2019_2020__33[[#This Row],[Adj Open]]</f>
        <v>-0.38857018308701541</v>
      </c>
      <c r="K5643" s="50">
        <v>5019724</v>
      </c>
    </row>
    <row r="5644" spans="1:11" x14ac:dyDescent="0.3">
      <c r="A5644" s="51" t="str">
        <f t="shared" si="93"/>
        <v>DPW.DE</v>
      </c>
      <c r="B5644" s="52" t="s">
        <v>170</v>
      </c>
      <c r="C5644" s="50" t="s">
        <v>16341</v>
      </c>
      <c r="D5644" s="50">
        <f>DAX__2019_2020__33[[#This Row],[Open]]*(DAX__2019_2020__33[[#This Row],[Adj Close]]/DAX__2019_2020__33[[#This Row],[Close]])</f>
        <v>24.223684899608561</v>
      </c>
      <c r="E5644" s="50" t="s">
        <v>16342</v>
      </c>
      <c r="F5644" s="50" t="s">
        <v>16343</v>
      </c>
      <c r="G5644" s="50" t="s">
        <v>16344</v>
      </c>
      <c r="H5644" s="50" t="s">
        <v>16345</v>
      </c>
      <c r="I5644" s="50">
        <f>(DAX__2019_2020__33[[#This Row],[Adj Close]]-DAX__2019_2020__33[[#This Row],[Adj Open]])/DAX__2019_2020__33[[#This Row],[Adj Open]]</f>
        <v>-3.9249148097239336E-3</v>
      </c>
      <c r="J5644" s="50">
        <f>DAX__2019_2020__33[[#This Row],[Adj Close]]-DAX__2019_2020__33[[#This Row],[Adj Open]]</f>
        <v>-9.5075899608559666E-2</v>
      </c>
      <c r="K5644" s="50">
        <v>4705370</v>
      </c>
    </row>
    <row r="5645" spans="1:11" x14ac:dyDescent="0.3">
      <c r="A5645" s="51" t="str">
        <f t="shared" si="93"/>
        <v>DPW.DE</v>
      </c>
      <c r="B5645" s="52" t="s">
        <v>171</v>
      </c>
      <c r="C5645" s="50" t="s">
        <v>16346</v>
      </c>
      <c r="D5645" s="50">
        <f>DAX__2019_2020__33[[#This Row],[Open]]*(DAX__2019_2020__33[[#This Row],[Adj Close]]/DAX__2019_2020__33[[#This Row],[Close]])</f>
        <v>24.091404721640167</v>
      </c>
      <c r="E5645" s="50" t="s">
        <v>16347</v>
      </c>
      <c r="F5645" s="50" t="s">
        <v>16348</v>
      </c>
      <c r="G5645" s="50" t="s">
        <v>16349</v>
      </c>
      <c r="H5645" s="50" t="s">
        <v>16350</v>
      </c>
      <c r="I5645" s="50">
        <f>(DAX__2019_2020__33[[#This Row],[Adj Close]]-DAX__2019_2020__33[[#This Row],[Adj Open]])/DAX__2019_2020__33[[#This Row],[Adj Open]]</f>
        <v>-1.0638263920324761E-2</v>
      </c>
      <c r="J5645" s="50">
        <f>DAX__2019_2020__33[[#This Row],[Adj Close]]-DAX__2019_2020__33[[#This Row],[Adj Open]]</f>
        <v>-0.2562907216401662</v>
      </c>
      <c r="K5645" s="50">
        <v>5333501</v>
      </c>
    </row>
    <row r="5646" spans="1:11" x14ac:dyDescent="0.3">
      <c r="A5646" s="51" t="str">
        <f t="shared" si="93"/>
        <v>DPW.DE</v>
      </c>
      <c r="B5646" s="52" t="s">
        <v>172</v>
      </c>
      <c r="C5646" s="50" t="s">
        <v>16242</v>
      </c>
      <c r="D5646" s="50">
        <f>DAX__2019_2020__33[[#This Row],[Open]]*(DAX__2019_2020__33[[#This Row],[Adj Close]]/DAX__2019_2020__33[[#This Row],[Close]])</f>
        <v>23.975658776503302</v>
      </c>
      <c r="E5646" s="50" t="s">
        <v>1689</v>
      </c>
      <c r="F5646" s="50" t="s">
        <v>16351</v>
      </c>
      <c r="G5646" s="50" t="s">
        <v>16352</v>
      </c>
      <c r="H5646" s="50" t="s">
        <v>16353</v>
      </c>
      <c r="I5646" s="50">
        <f>(DAX__2019_2020__33[[#This Row],[Adj Close]]-DAX__2019_2020__33[[#This Row],[Adj Open]])/DAX__2019_2020__33[[#This Row],[Adj Open]]</f>
        <v>-7.931034482758649E-3</v>
      </c>
      <c r="J5646" s="50">
        <f>DAX__2019_2020__33[[#This Row],[Adj Close]]-DAX__2019_2020__33[[#This Row],[Adj Open]]</f>
        <v>-0.19015177650330273</v>
      </c>
      <c r="K5646" s="50">
        <v>5555612</v>
      </c>
    </row>
    <row r="5647" spans="1:11" x14ac:dyDescent="0.3">
      <c r="A5647" s="51" t="str">
        <f t="shared" si="93"/>
        <v>DPW.DE</v>
      </c>
      <c r="B5647" s="52" t="s">
        <v>173</v>
      </c>
      <c r="C5647" s="50" t="s">
        <v>16354</v>
      </c>
      <c r="D5647" s="50">
        <f>DAX__2019_2020__33[[#This Row],[Open]]*(DAX__2019_2020__33[[#This Row],[Adj Close]]/DAX__2019_2020__33[[#This Row],[Close]])</f>
        <v>23.814445799682318</v>
      </c>
      <c r="E5647" s="50" t="s">
        <v>16355</v>
      </c>
      <c r="F5647" s="50" t="s">
        <v>16196</v>
      </c>
      <c r="G5647" s="50" t="s">
        <v>16356</v>
      </c>
      <c r="H5647" s="50" t="s">
        <v>16357</v>
      </c>
      <c r="I5647" s="50">
        <f>(DAX__2019_2020__33[[#This Row],[Adj Close]]-DAX__2019_2020__33[[#This Row],[Adj Open]])/DAX__2019_2020__33[[#This Row],[Adj Open]]</f>
        <v>-1.649019267488289E-2</v>
      </c>
      <c r="J5647" s="50">
        <f>DAX__2019_2020__33[[#This Row],[Adj Close]]-DAX__2019_2020__33[[#This Row],[Adj Open]]</f>
        <v>-0.39270479968231697</v>
      </c>
      <c r="K5647" s="50">
        <v>4863356</v>
      </c>
    </row>
    <row r="5648" spans="1:11" x14ac:dyDescent="0.3">
      <c r="A5648" s="51" t="str">
        <f t="shared" si="93"/>
        <v>DPW.DE</v>
      </c>
      <c r="B5648" s="52" t="s">
        <v>174</v>
      </c>
      <c r="C5648" s="50" t="s">
        <v>16230</v>
      </c>
      <c r="D5648" s="50">
        <f>DAX__2019_2020__33[[#This Row],[Open]]*(DAX__2019_2020__33[[#This Row],[Adj Close]]/DAX__2019_2020__33[[#This Row],[Close]])</f>
        <v>23.545751278802644</v>
      </c>
      <c r="E5648" s="50" t="s">
        <v>16358</v>
      </c>
      <c r="F5648" s="50" t="s">
        <v>16359</v>
      </c>
      <c r="G5648" s="50" t="s">
        <v>16234</v>
      </c>
      <c r="H5648" s="50" t="s">
        <v>16240</v>
      </c>
      <c r="I5648" s="50">
        <f>(DAX__2019_2020__33[[#This Row],[Adj Close]]-DAX__2019_2020__33[[#This Row],[Adj Open]])/DAX__2019_2020__33[[#This Row],[Adj Open]]</f>
        <v>8.7780898876405611E-3</v>
      </c>
      <c r="J5648" s="50">
        <f>DAX__2019_2020__33[[#This Row],[Adj Close]]-DAX__2019_2020__33[[#This Row],[Adj Open]]</f>
        <v>0.20668672119735731</v>
      </c>
      <c r="K5648" s="50">
        <v>3958366</v>
      </c>
    </row>
    <row r="5649" spans="1:11" x14ac:dyDescent="0.3">
      <c r="A5649" s="51" t="str">
        <f t="shared" si="93"/>
        <v>DPW.DE</v>
      </c>
      <c r="B5649" s="52" t="s">
        <v>175</v>
      </c>
      <c r="C5649" s="50" t="s">
        <v>16360</v>
      </c>
      <c r="D5649" s="50">
        <f>DAX__2019_2020__33[[#This Row],[Open]]*(DAX__2019_2020__33[[#This Row],[Adj Close]]/DAX__2019_2020__33[[#This Row],[Close]])</f>
        <v>23.917788469225449</v>
      </c>
      <c r="E5649" s="50" t="s">
        <v>16361</v>
      </c>
      <c r="F5649" s="50" t="s">
        <v>16362</v>
      </c>
      <c r="G5649" s="50" t="s">
        <v>16195</v>
      </c>
      <c r="H5649" s="50" t="s">
        <v>16363</v>
      </c>
      <c r="I5649" s="50">
        <f>(DAX__2019_2020__33[[#This Row],[Adj Close]]-DAX__2019_2020__33[[#This Row],[Adj Open]])/DAX__2019_2020__33[[#This Row],[Adj Open]]</f>
        <v>-3.4566194262004808E-4</v>
      </c>
      <c r="J5649" s="50">
        <f>DAX__2019_2020__33[[#This Row],[Adj Close]]-DAX__2019_2020__33[[#This Row],[Adj Open]]</f>
        <v>-8.2674692254478543E-3</v>
      </c>
      <c r="K5649" s="50">
        <v>4365106</v>
      </c>
    </row>
    <row r="5650" spans="1:11" x14ac:dyDescent="0.3">
      <c r="A5650" s="51" t="str">
        <f t="shared" si="93"/>
        <v>DPW.DE</v>
      </c>
      <c r="B5650" s="52" t="s">
        <v>176</v>
      </c>
      <c r="C5650" s="50" t="s">
        <v>16364</v>
      </c>
      <c r="D5650" s="50">
        <f>DAX__2019_2020__33[[#This Row],[Open]]*(DAX__2019_2020__33[[#This Row],[Adj Close]]/DAX__2019_2020__33[[#This Row],[Close]])</f>
        <v>24.034364915574095</v>
      </c>
      <c r="E5650" s="50" t="s">
        <v>16365</v>
      </c>
      <c r="F5650" s="50" t="s">
        <v>16366</v>
      </c>
      <c r="G5650" s="50" t="s">
        <v>16367</v>
      </c>
      <c r="H5650" s="50" t="s">
        <v>16368</v>
      </c>
      <c r="I5650" s="50">
        <f>(DAX__2019_2020__33[[#This Row],[Adj Close]]-DAX__2019_2020__33[[#This Row],[Adj Open]])/DAX__2019_2020__33[[#This Row],[Adj Open]]</f>
        <v>1.755328613457682E-2</v>
      </c>
      <c r="J5650" s="50">
        <f>DAX__2019_2020__33[[#This Row],[Adj Close]]-DAX__2019_2020__33[[#This Row],[Adj Open]]</f>
        <v>0.42188208442590636</v>
      </c>
      <c r="K5650" s="50">
        <v>5353740</v>
      </c>
    </row>
    <row r="5651" spans="1:11" x14ac:dyDescent="0.3">
      <c r="A5651" s="51" t="str">
        <f t="shared" si="93"/>
        <v>DPW.DE</v>
      </c>
      <c r="B5651" s="52" t="s">
        <v>177</v>
      </c>
      <c r="C5651" s="50" t="s">
        <v>16200</v>
      </c>
      <c r="D5651" s="50">
        <f>DAX__2019_2020__33[[#This Row],[Open]]*(DAX__2019_2020__33[[#This Row],[Adj Close]]/DAX__2019_2020__33[[#This Row],[Close]])</f>
        <v>24.365841419030421</v>
      </c>
      <c r="E5651" s="50" t="s">
        <v>16200</v>
      </c>
      <c r="F5651" s="50" t="s">
        <v>16364</v>
      </c>
      <c r="G5651" s="50" t="s">
        <v>16192</v>
      </c>
      <c r="H5651" s="50" t="s">
        <v>16369</v>
      </c>
      <c r="I5651" s="50">
        <f>(DAX__2019_2020__33[[#This Row],[Adj Close]]-DAX__2019_2020__33[[#This Row],[Adj Open]])/DAX__2019_2020__33[[#This Row],[Adj Open]]</f>
        <v>-8.1271734320555299E-3</v>
      </c>
      <c r="J5651" s="50">
        <f>DAX__2019_2020__33[[#This Row],[Adj Close]]-DAX__2019_2020__33[[#This Row],[Adj Open]]</f>
        <v>-0.19802541903042226</v>
      </c>
      <c r="K5651" s="50">
        <v>4492158</v>
      </c>
    </row>
    <row r="5652" spans="1:11" x14ac:dyDescent="0.3">
      <c r="A5652" s="51" t="str">
        <f t="shared" si="93"/>
        <v>DPW.DE</v>
      </c>
      <c r="B5652" s="52" t="s">
        <v>178</v>
      </c>
      <c r="C5652" s="50" t="s">
        <v>1821</v>
      </c>
      <c r="D5652" s="50">
        <f>DAX__2019_2020__33[[#This Row],[Open]]*(DAX__2019_2020__33[[#This Row],[Adj Close]]/DAX__2019_2020__33[[#This Row],[Close]])</f>
        <v>24.055887616571379</v>
      </c>
      <c r="E5652" s="50" t="s">
        <v>16370</v>
      </c>
      <c r="F5652" s="50" t="s">
        <v>16170</v>
      </c>
      <c r="G5652" s="50" t="s">
        <v>16371</v>
      </c>
      <c r="H5652" s="50" t="s">
        <v>16372</v>
      </c>
      <c r="I5652" s="50">
        <f>(DAX__2019_2020__33[[#This Row],[Adj Close]]-DAX__2019_2020__33[[#This Row],[Adj Open]])/DAX__2019_2020__33[[#This Row],[Adj Open]]</f>
        <v>-7.1582316693546526E-3</v>
      </c>
      <c r="J5652" s="50">
        <f>DAX__2019_2020__33[[#This Row],[Adj Close]]-DAX__2019_2020__33[[#This Row],[Adj Open]]</f>
        <v>-0.17219761657137767</v>
      </c>
      <c r="K5652" s="50">
        <v>2865850</v>
      </c>
    </row>
    <row r="5653" spans="1:11" x14ac:dyDescent="0.3">
      <c r="A5653" s="51" t="str">
        <f t="shared" si="93"/>
        <v>DPW.DE</v>
      </c>
      <c r="B5653" s="52" t="s">
        <v>179</v>
      </c>
      <c r="C5653" s="50" t="s">
        <v>16373</v>
      </c>
      <c r="D5653" s="50">
        <f>DAX__2019_2020__33[[#This Row],[Open]]*(DAX__2019_2020__33[[#This Row],[Adj Close]]/DAX__2019_2020__33[[#This Row],[Close]])</f>
        <v>23.918130459185093</v>
      </c>
      <c r="E5653" s="50" t="s">
        <v>16374</v>
      </c>
      <c r="F5653" s="50" t="s">
        <v>16375</v>
      </c>
      <c r="G5653" s="50" t="s">
        <v>1701</v>
      </c>
      <c r="H5653" s="50" t="s">
        <v>16376</v>
      </c>
      <c r="I5653" s="50">
        <f>(DAX__2019_2020__33[[#This Row],[Adj Close]]-DAX__2019_2020__33[[#This Row],[Adj Open]])/DAX__2019_2020__33[[#This Row],[Adj Open]]</f>
        <v>3.239740704113054E-3</v>
      </c>
      <c r="J5653" s="50">
        <f>DAX__2019_2020__33[[#This Row],[Adj Close]]-DAX__2019_2020__33[[#This Row],[Adj Open]]</f>
        <v>7.7488540814908191E-2</v>
      </c>
      <c r="K5653" s="50">
        <v>3051562</v>
      </c>
    </row>
    <row r="5654" spans="1:11" x14ac:dyDescent="0.3">
      <c r="A5654" s="51" t="str">
        <f t="shared" si="93"/>
        <v>DPW.DE</v>
      </c>
      <c r="B5654" s="52" t="s">
        <v>180</v>
      </c>
      <c r="C5654" s="50" t="s">
        <v>16377</v>
      </c>
      <c r="D5654" s="50">
        <f>DAX__2019_2020__33[[#This Row],[Open]]*(DAX__2019_2020__33[[#This Row],[Adj Close]]/DAX__2019_2020__33[[#This Row],[Close]])</f>
        <v>23.956875729177561</v>
      </c>
      <c r="E5654" s="50" t="s">
        <v>16377</v>
      </c>
      <c r="F5654" s="50" t="s">
        <v>16378</v>
      </c>
      <c r="G5654" s="50" t="s">
        <v>16379</v>
      </c>
      <c r="H5654" s="50" t="s">
        <v>16380</v>
      </c>
      <c r="I5654" s="50">
        <f>(DAX__2019_2020__33[[#This Row],[Adj Close]]-DAX__2019_2020__33[[#This Row],[Adj Open]])/DAX__2019_2020__33[[#This Row],[Adj Open]]</f>
        <v>-6.6487688535932354E-3</v>
      </c>
      <c r="J5654" s="50">
        <f>DAX__2019_2020__33[[#This Row],[Adj Close]]-DAX__2019_2020__33[[#This Row],[Adj Open]]</f>
        <v>-0.15928372917755951</v>
      </c>
      <c r="K5654" s="50">
        <v>2713830</v>
      </c>
    </row>
    <row r="5655" spans="1:11" x14ac:dyDescent="0.3">
      <c r="A5655" s="51" t="str">
        <f t="shared" si="93"/>
        <v>DPW.DE</v>
      </c>
      <c r="B5655" s="52" t="s">
        <v>181</v>
      </c>
      <c r="C5655" s="50" t="s">
        <v>1675</v>
      </c>
      <c r="D5655" s="50">
        <f>DAX__2019_2020__33[[#This Row],[Open]]*(DAX__2019_2020__33[[#This Row],[Adj Close]]/DAX__2019_2020__33[[#This Row],[Close]])</f>
        <v>23.573733359182796</v>
      </c>
      <c r="E5655" s="50" t="s">
        <v>1675</v>
      </c>
      <c r="F5655" s="50" t="s">
        <v>16381</v>
      </c>
      <c r="G5655" s="50" t="s">
        <v>16382</v>
      </c>
      <c r="H5655" s="50" t="s">
        <v>16383</v>
      </c>
      <c r="I5655" s="50">
        <f>(DAX__2019_2020__33[[#This Row],[Adj Close]]-DAX__2019_2020__33[[#This Row],[Adj Open]])/DAX__2019_2020__33[[#This Row],[Adj Open]]</f>
        <v>-1.296563232160833E-2</v>
      </c>
      <c r="J5655" s="50">
        <f>DAX__2019_2020__33[[#This Row],[Adj Close]]-DAX__2019_2020__33[[#This Row],[Adj Open]]</f>
        <v>-0.30564835918279698</v>
      </c>
      <c r="K5655" s="50">
        <v>4291667</v>
      </c>
    </row>
    <row r="5656" spans="1:11" x14ac:dyDescent="0.3">
      <c r="A5656" s="51" t="str">
        <f t="shared" si="93"/>
        <v>DPW.DE</v>
      </c>
      <c r="B5656" s="52" t="s">
        <v>182</v>
      </c>
      <c r="C5656" s="50" t="s">
        <v>16384</v>
      </c>
      <c r="D5656" s="50">
        <f>DAX__2019_2020__33[[#This Row],[Open]]*(DAX__2019_2020__33[[#This Row],[Adj Close]]/DAX__2019_2020__33[[#This Row],[Close]])</f>
        <v>23.237953323583856</v>
      </c>
      <c r="E5656" s="50" t="s">
        <v>16385</v>
      </c>
      <c r="F5656" s="50" t="s">
        <v>16386</v>
      </c>
      <c r="G5656" s="50" t="s">
        <v>16387</v>
      </c>
      <c r="H5656" s="50" t="s">
        <v>16388</v>
      </c>
      <c r="I5656" s="50">
        <f>(DAX__2019_2020__33[[#This Row],[Adj Close]]-DAX__2019_2020__33[[#This Row],[Adj Open]])/DAX__2019_2020__33[[#This Row],[Adj Open]]</f>
        <v>7.4101519081146529E-4</v>
      </c>
      <c r="J5656" s="50">
        <f>DAX__2019_2020__33[[#This Row],[Adj Close]]-DAX__2019_2020__33[[#This Row],[Adj Open]]</f>
        <v>1.7219676416143415E-2</v>
      </c>
      <c r="K5656" s="50">
        <v>2964267</v>
      </c>
    </row>
    <row r="5657" spans="1:11" x14ac:dyDescent="0.3">
      <c r="A5657" s="51" t="str">
        <f t="shared" si="93"/>
        <v>DPW.DE</v>
      </c>
      <c r="B5657" s="52" t="s">
        <v>183</v>
      </c>
      <c r="C5657" s="50" t="s">
        <v>16159</v>
      </c>
      <c r="D5657" s="50">
        <f>DAX__2019_2020__33[[#This Row],[Open]]*(DAX__2019_2020__33[[#This Row],[Adj Close]]/DAX__2019_2020__33[[#This Row],[Close]])</f>
        <v>23.367100545563346</v>
      </c>
      <c r="E5657" s="50" t="s">
        <v>16389</v>
      </c>
      <c r="F5657" s="50" t="s">
        <v>16390</v>
      </c>
      <c r="G5657" s="50" t="s">
        <v>1703</v>
      </c>
      <c r="H5657" s="50" t="s">
        <v>16391</v>
      </c>
      <c r="I5657" s="50">
        <f>(DAX__2019_2020__33[[#This Row],[Adj Close]]-DAX__2019_2020__33[[#This Row],[Adj Open]])/DAX__2019_2020__33[[#This Row],[Adj Open]]</f>
        <v>-3.3161386630853121E-3</v>
      </c>
      <c r="J5657" s="50">
        <f>DAX__2019_2020__33[[#This Row],[Adj Close]]-DAX__2019_2020__33[[#This Row],[Adj Open]]</f>
        <v>-7.7488545563344502E-2</v>
      </c>
      <c r="K5657" s="50">
        <v>1865051</v>
      </c>
    </row>
    <row r="5658" spans="1:11" x14ac:dyDescent="0.3">
      <c r="A5658" s="51" t="str">
        <f t="shared" si="93"/>
        <v>DPW.DE</v>
      </c>
      <c r="B5658" s="52" t="s">
        <v>184</v>
      </c>
      <c r="C5658" s="50" t="s">
        <v>16160</v>
      </c>
      <c r="D5658" s="50">
        <f>DAX__2019_2020__33[[#This Row],[Open]]*(DAX__2019_2020__33[[#This Row],[Adj Close]]/DAX__2019_2020__33[[#This Row],[Close]])</f>
        <v>23.349880664102308</v>
      </c>
      <c r="E5658" s="50" t="s">
        <v>16392</v>
      </c>
      <c r="F5658" s="50" t="s">
        <v>16393</v>
      </c>
      <c r="G5658" s="50" t="s">
        <v>16394</v>
      </c>
      <c r="H5658" s="50" t="s">
        <v>16395</v>
      </c>
      <c r="I5658" s="50">
        <f>(DAX__2019_2020__33[[#This Row],[Adj Close]]-DAX__2019_2020__33[[#This Row],[Adj Open]])/DAX__2019_2020__33[[#This Row],[Adj Open]]</f>
        <v>-1.8620980139344309E-2</v>
      </c>
      <c r="J5658" s="50">
        <f>DAX__2019_2020__33[[#This Row],[Adj Close]]-DAX__2019_2020__33[[#This Row],[Adj Open]]</f>
        <v>-0.4347976641023088</v>
      </c>
      <c r="K5658" s="50">
        <v>5806188</v>
      </c>
    </row>
    <row r="5659" spans="1:11" x14ac:dyDescent="0.3">
      <c r="A5659" s="51" t="str">
        <f t="shared" si="93"/>
        <v>DPW.DE</v>
      </c>
      <c r="B5659" s="52" t="s">
        <v>185</v>
      </c>
      <c r="C5659" s="50" t="s">
        <v>16396</v>
      </c>
      <c r="D5659" s="50">
        <f>DAX__2019_2020__33[[#This Row],[Open]]*(DAX__2019_2020__33[[#This Row],[Adj Close]]/DAX__2019_2020__33[[#This Row],[Close]])</f>
        <v>22.755804747990776</v>
      </c>
      <c r="E5659" s="50" t="s">
        <v>16397</v>
      </c>
      <c r="F5659" s="50" t="s">
        <v>16157</v>
      </c>
      <c r="G5659" s="50" t="s">
        <v>16398</v>
      </c>
      <c r="H5659" s="50" t="s">
        <v>16399</v>
      </c>
      <c r="I5659" s="50">
        <f>(DAX__2019_2020__33[[#This Row],[Adj Close]]-DAX__2019_2020__33[[#This Row],[Adj Open]])/DAX__2019_2020__33[[#This Row],[Adj Open]]</f>
        <v>3.7836171017781883E-3</v>
      </c>
      <c r="J5659" s="50">
        <f>DAX__2019_2020__33[[#This Row],[Adj Close]]-DAX__2019_2020__33[[#This Row],[Adj Open]]</f>
        <v>8.6099252009223193E-2</v>
      </c>
      <c r="K5659" s="50">
        <v>3901991</v>
      </c>
    </row>
    <row r="5660" spans="1:11" x14ac:dyDescent="0.3">
      <c r="A5660" s="51" t="str">
        <f t="shared" si="93"/>
        <v>DPW.DE</v>
      </c>
      <c r="B5660" s="52" t="s">
        <v>186</v>
      </c>
      <c r="C5660" s="50" t="s">
        <v>16400</v>
      </c>
      <c r="D5660" s="50">
        <f>DAX__2019_2020__33[[#This Row],[Open]]*(DAX__2019_2020__33[[#This Row],[Adj Close]]/DAX__2019_2020__33[[#This Row],[Close]])</f>
        <v>22.975351787098521</v>
      </c>
      <c r="E5660" s="50" t="s">
        <v>16401</v>
      </c>
      <c r="F5660" s="50" t="s">
        <v>16146</v>
      </c>
      <c r="G5660" s="50" t="s">
        <v>16402</v>
      </c>
      <c r="H5660" s="50" t="s">
        <v>16403</v>
      </c>
      <c r="I5660" s="50">
        <f>(DAX__2019_2020__33[[#This Row],[Adj Close]]-DAX__2019_2020__33[[#This Row],[Adj Open]])/DAX__2019_2020__33[[#This Row],[Adj Open]]</f>
        <v>1.4990069889079562E-3</v>
      </c>
      <c r="J5660" s="50">
        <f>DAX__2019_2020__33[[#This Row],[Adj Close]]-DAX__2019_2020__33[[#This Row],[Adj Open]]</f>
        <v>3.4440212901479583E-2</v>
      </c>
      <c r="K5660" s="50">
        <v>1626469</v>
      </c>
    </row>
    <row r="5661" spans="1:11" x14ac:dyDescent="0.3">
      <c r="A5661" s="51" t="str">
        <f t="shared" si="93"/>
        <v>DPW.DE</v>
      </c>
      <c r="B5661" s="52" t="s">
        <v>187</v>
      </c>
      <c r="C5661" s="50" t="s">
        <v>16404</v>
      </c>
      <c r="D5661" s="50">
        <f>DAX__2019_2020__33[[#This Row],[Open]]*(DAX__2019_2020__33[[#This Row],[Adj Close]]/DAX__2019_2020__33[[#This Row],[Close]])</f>
        <v>22.751497273075973</v>
      </c>
      <c r="E5661" s="50" t="s">
        <v>16405</v>
      </c>
      <c r="F5661" s="50" t="s">
        <v>16406</v>
      </c>
      <c r="G5661" s="50" t="s">
        <v>16407</v>
      </c>
      <c r="H5661" s="50" t="s">
        <v>16408</v>
      </c>
      <c r="I5661" s="50">
        <f>(DAX__2019_2020__33[[#This Row],[Adj Close]]-DAX__2019_2020__33[[#This Row],[Adj Open]])/DAX__2019_2020__33[[#This Row],[Adj Open]]</f>
        <v>-1.7029328932045072E-3</v>
      </c>
      <c r="J5661" s="50">
        <f>DAX__2019_2020__33[[#This Row],[Adj Close]]-DAX__2019_2020__33[[#This Row],[Adj Open]]</f>
        <v>-3.8744273075973723E-2</v>
      </c>
      <c r="K5661" s="50">
        <v>3954295</v>
      </c>
    </row>
    <row r="5662" spans="1:11" x14ac:dyDescent="0.3">
      <c r="A5662" s="51" t="str">
        <f t="shared" si="93"/>
        <v>DPW.DE</v>
      </c>
      <c r="B5662" s="52" t="s">
        <v>188</v>
      </c>
      <c r="C5662" s="50" t="s">
        <v>16409</v>
      </c>
      <c r="D5662" s="50">
        <f>DAX__2019_2020__33[[#This Row],[Open]]*(DAX__2019_2020__33[[#This Row],[Adj Close]]/DAX__2019_2020__33[[#This Row],[Close]])</f>
        <v>22.501811509348443</v>
      </c>
      <c r="E5662" s="50" t="s">
        <v>16398</v>
      </c>
      <c r="F5662" s="50" t="s">
        <v>16122</v>
      </c>
      <c r="G5662" s="50" t="s">
        <v>16410</v>
      </c>
      <c r="H5662" s="50" t="s">
        <v>16411</v>
      </c>
      <c r="I5662" s="50">
        <f>(DAX__2019_2020__33[[#This Row],[Adj Close]]-DAX__2019_2020__33[[#This Row],[Adj Open]])/DAX__2019_2020__33[[#This Row],[Adj Open]]</f>
        <v>1.3009374402142712E-2</v>
      </c>
      <c r="J5662" s="50">
        <f>DAX__2019_2020__33[[#This Row],[Adj Close]]-DAX__2019_2020__33[[#This Row],[Adj Open]]</f>
        <v>0.29273449065155788</v>
      </c>
      <c r="K5662" s="50">
        <v>2722982</v>
      </c>
    </row>
    <row r="5663" spans="1:11" x14ac:dyDescent="0.3">
      <c r="A5663" s="51" t="str">
        <f t="shared" si="93"/>
        <v>DPW.DE</v>
      </c>
      <c r="B5663" s="52" t="s">
        <v>189</v>
      </c>
      <c r="C5663" s="50" t="s">
        <v>16412</v>
      </c>
      <c r="D5663" s="50">
        <f>DAX__2019_2020__33[[#This Row],[Open]]*(DAX__2019_2020__33[[#This Row],[Adj Close]]/DAX__2019_2020__33[[#This Row],[Close]])</f>
        <v>22.622349576695076</v>
      </c>
      <c r="E5663" s="50" t="s">
        <v>16413</v>
      </c>
      <c r="F5663" s="50" t="s">
        <v>16414</v>
      </c>
      <c r="G5663" s="50" t="s">
        <v>16384</v>
      </c>
      <c r="H5663" s="50" t="s">
        <v>16415</v>
      </c>
      <c r="I5663" s="50">
        <f>(DAX__2019_2020__33[[#This Row],[Adj Close]]-DAX__2019_2020__33[[#This Row],[Adj Open]])/DAX__2019_2020__33[[#This Row],[Adj Open]]</f>
        <v>2.7212178877259647E-2</v>
      </c>
      <c r="J5663" s="50">
        <f>DAX__2019_2020__33[[#This Row],[Adj Close]]-DAX__2019_2020__33[[#This Row],[Adj Open]]</f>
        <v>0.61560342330492546</v>
      </c>
      <c r="K5663" s="50">
        <v>3760750</v>
      </c>
    </row>
    <row r="5664" spans="1:11" x14ac:dyDescent="0.3">
      <c r="A5664" s="51" t="str">
        <f t="shared" si="93"/>
        <v>DPW.DE</v>
      </c>
      <c r="B5664" s="52" t="s">
        <v>190</v>
      </c>
      <c r="C5664" s="50" t="s">
        <v>1712</v>
      </c>
      <c r="D5664" s="50">
        <f>DAX__2019_2020__33[[#This Row],[Open]]*(DAX__2019_2020__33[[#This Row],[Adj Close]]/DAX__2019_2020__33[[#This Row],[Close]])</f>
        <v>23.220730983864566</v>
      </c>
      <c r="E5664" s="50" t="s">
        <v>16416</v>
      </c>
      <c r="F5664" s="50" t="s">
        <v>16417</v>
      </c>
      <c r="G5664" s="50" t="s">
        <v>16418</v>
      </c>
      <c r="H5664" s="50" t="s">
        <v>16419</v>
      </c>
      <c r="I5664" s="50">
        <f>(DAX__2019_2020__33[[#This Row],[Adj Close]]-DAX__2019_2020__33[[#This Row],[Adj Open]])/DAX__2019_2020__33[[#This Row],[Adj Open]]</f>
        <v>3.8932889838073892E-3</v>
      </c>
      <c r="J5664" s="50">
        <f>DAX__2019_2020__33[[#This Row],[Adj Close]]-DAX__2019_2020__33[[#This Row],[Adj Open]]</f>
        <v>9.0405016135434835E-2</v>
      </c>
      <c r="K5664" s="50">
        <v>3188425</v>
      </c>
    </row>
    <row r="5665" spans="1:11" x14ac:dyDescent="0.3">
      <c r="A5665" s="51" t="str">
        <f t="shared" si="93"/>
        <v>DPW.DE</v>
      </c>
      <c r="B5665" s="52" t="s">
        <v>191</v>
      </c>
      <c r="C5665" s="50" t="s">
        <v>16420</v>
      </c>
      <c r="D5665" s="50">
        <f>DAX__2019_2020__33[[#This Row],[Open]]*(DAX__2019_2020__33[[#This Row],[Adj Close]]/DAX__2019_2020__33[[#This Row],[Close]])</f>
        <v>23.354184867363909</v>
      </c>
      <c r="E5665" s="50" t="s">
        <v>16421</v>
      </c>
      <c r="F5665" s="50" t="s">
        <v>16422</v>
      </c>
      <c r="G5665" s="50" t="s">
        <v>16423</v>
      </c>
      <c r="H5665" s="50" t="s">
        <v>16424</v>
      </c>
      <c r="I5665" s="50">
        <f>(DAX__2019_2020__33[[#This Row],[Adj Close]]-DAX__2019_2020__33[[#This Row],[Adj Open]])/DAX__2019_2020__33[[#This Row],[Adj Open]]</f>
        <v>-5.1612534562211652E-3</v>
      </c>
      <c r="J5665" s="50">
        <f>DAX__2019_2020__33[[#This Row],[Adj Close]]-DAX__2019_2020__33[[#This Row],[Adj Open]]</f>
        <v>-0.12053686736391001</v>
      </c>
      <c r="K5665" s="50">
        <v>2349902</v>
      </c>
    </row>
    <row r="5666" spans="1:11" x14ac:dyDescent="0.3">
      <c r="A5666" s="51" t="str">
        <f t="shared" si="93"/>
        <v>DPW.DE</v>
      </c>
      <c r="B5666" s="52" t="s">
        <v>192</v>
      </c>
      <c r="C5666" s="50" t="s">
        <v>1703</v>
      </c>
      <c r="D5666" s="50">
        <f>DAX__2019_2020__33[[#This Row],[Open]]*(DAX__2019_2020__33[[#This Row],[Adj Close]]/DAX__2019_2020__33[[#This Row],[Close]])</f>
        <v>23.289611507244583</v>
      </c>
      <c r="E5666" s="50" t="s">
        <v>16425</v>
      </c>
      <c r="F5666" s="50" t="s">
        <v>16426</v>
      </c>
      <c r="G5666" s="50" t="s">
        <v>16162</v>
      </c>
      <c r="H5666" s="50" t="s">
        <v>16427</v>
      </c>
      <c r="I5666" s="50">
        <f>(DAX__2019_2020__33[[#This Row],[Adj Close]]-DAX__2019_2020__33[[#This Row],[Adj Open]])/DAX__2019_2020__33[[#This Row],[Adj Open]]</f>
        <v>9.9815530492256277E-3</v>
      </c>
      <c r="J5666" s="50">
        <f>DAX__2019_2020__33[[#This Row],[Adj Close]]-DAX__2019_2020__33[[#This Row],[Adj Open]]</f>
        <v>0.23246649275541742</v>
      </c>
      <c r="K5666" s="50">
        <v>2769898</v>
      </c>
    </row>
    <row r="5667" spans="1:11" x14ac:dyDescent="0.3">
      <c r="A5667" s="51" t="str">
        <f t="shared" si="93"/>
        <v>DPW.DE</v>
      </c>
      <c r="B5667" s="52" t="s">
        <v>193</v>
      </c>
      <c r="C5667" s="50" t="s">
        <v>16164</v>
      </c>
      <c r="D5667" s="50">
        <f>DAX__2019_2020__33[[#This Row],[Open]]*(DAX__2019_2020__33[[#This Row],[Adj Close]]/DAX__2019_2020__33[[#This Row],[Close]])</f>
        <v>23.720106326230681</v>
      </c>
      <c r="E5667" s="50" t="s">
        <v>16186</v>
      </c>
      <c r="F5667" s="50" t="s">
        <v>16428</v>
      </c>
      <c r="G5667" s="50" t="s">
        <v>16428</v>
      </c>
      <c r="H5667" s="50" t="s">
        <v>16429</v>
      </c>
      <c r="I5667" s="50">
        <f>(DAX__2019_2020__33[[#This Row],[Adj Close]]-DAX__2019_2020__33[[#This Row],[Adj Open]])/DAX__2019_2020__33[[#This Row],[Adj Open]]</f>
        <v>-6.3520510472612783E-3</v>
      </c>
      <c r="J5667" s="50">
        <f>DAX__2019_2020__33[[#This Row],[Adj Close]]-DAX__2019_2020__33[[#This Row],[Adj Open]]</f>
        <v>-0.15067132623068247</v>
      </c>
      <c r="K5667" s="50">
        <v>4538023</v>
      </c>
    </row>
    <row r="5668" spans="1:11" x14ac:dyDescent="0.3">
      <c r="A5668" s="51" t="str">
        <f t="shared" si="93"/>
        <v>DPW.DE</v>
      </c>
      <c r="B5668" s="52" t="s">
        <v>194</v>
      </c>
      <c r="C5668" s="50" t="s">
        <v>16430</v>
      </c>
      <c r="D5668" s="50">
        <f>DAX__2019_2020__33[[#This Row],[Open]]*(DAX__2019_2020__33[[#This Row],[Adj Close]]/DAX__2019_2020__33[[#This Row],[Close]])</f>
        <v>23.461809080679249</v>
      </c>
      <c r="E5668" s="50" t="s">
        <v>16431</v>
      </c>
      <c r="F5668" s="50" t="s">
        <v>16416</v>
      </c>
      <c r="G5668" s="50" t="s">
        <v>1696</v>
      </c>
      <c r="H5668" s="50" t="s">
        <v>16432</v>
      </c>
      <c r="I5668" s="50">
        <f>(DAX__2019_2020__33[[#This Row],[Adj Close]]-DAX__2019_2020__33[[#This Row],[Adj Open]])/DAX__2019_2020__33[[#This Row],[Adj Open]]</f>
        <v>4.4037064220182227E-3</v>
      </c>
      <c r="J5668" s="50">
        <f>DAX__2019_2020__33[[#This Row],[Adj Close]]-DAX__2019_2020__33[[#This Row],[Adj Open]]</f>
        <v>0.10331891932075266</v>
      </c>
      <c r="K5668" s="50">
        <v>2266385</v>
      </c>
    </row>
    <row r="5669" spans="1:11" x14ac:dyDescent="0.3">
      <c r="A5669" s="51" t="str">
        <f t="shared" si="93"/>
        <v>DPW.DE</v>
      </c>
      <c r="B5669" s="52" t="s">
        <v>195</v>
      </c>
      <c r="C5669" s="50" t="s">
        <v>16150</v>
      </c>
      <c r="D5669" s="50">
        <f>DAX__2019_2020__33[[#This Row],[Open]]*(DAX__2019_2020__33[[#This Row],[Adj Close]]/DAX__2019_2020__33[[#This Row],[Close]])</f>
        <v>23.45319937415454</v>
      </c>
      <c r="E5669" s="50" t="s">
        <v>1719</v>
      </c>
      <c r="F5669" s="50" t="s">
        <v>16385</v>
      </c>
      <c r="G5669" s="50" t="s">
        <v>16433</v>
      </c>
      <c r="H5669" s="50" t="s">
        <v>16434</v>
      </c>
      <c r="I5669" s="50">
        <f>(DAX__2019_2020__33[[#This Row],[Adj Close]]-DAX__2019_2020__33[[#This Row],[Adj Open]])/DAX__2019_2020__33[[#This Row],[Adj Open]]</f>
        <v>7.342180616740147E-3</v>
      </c>
      <c r="J5669" s="50">
        <f>DAX__2019_2020__33[[#This Row],[Adj Close]]-DAX__2019_2020__33[[#This Row],[Adj Open]]</f>
        <v>0.17219762584545961</v>
      </c>
      <c r="K5669" s="50">
        <v>2138216</v>
      </c>
    </row>
    <row r="5670" spans="1:11" x14ac:dyDescent="0.3">
      <c r="A5670" s="51" t="str">
        <f t="shared" si="93"/>
        <v>DPW.DE</v>
      </c>
      <c r="B5670" s="52" t="s">
        <v>196</v>
      </c>
      <c r="C5670" s="50" t="s">
        <v>16435</v>
      </c>
      <c r="D5670" s="50">
        <f>DAX__2019_2020__33[[#This Row],[Open]]*(DAX__2019_2020__33[[#This Row],[Adj Close]]/DAX__2019_2020__33[[#This Row],[Close]])</f>
        <v>23.638310647126026</v>
      </c>
      <c r="E5670" s="50" t="s">
        <v>16436</v>
      </c>
      <c r="F5670" s="50" t="s">
        <v>16437</v>
      </c>
      <c r="G5670" s="50" t="s">
        <v>1675</v>
      </c>
      <c r="H5670" s="50" t="s">
        <v>16438</v>
      </c>
      <c r="I5670" s="50">
        <f>(DAX__2019_2020__33[[#This Row],[Adj Close]]-DAX__2019_2020__33[[#This Row],[Adj Open]])/DAX__2019_2020__33[[#This Row],[Adj Open]]</f>
        <v>-2.7317792751774786E-3</v>
      </c>
      <c r="J5670" s="50">
        <f>DAX__2019_2020__33[[#This Row],[Adj Close]]-DAX__2019_2020__33[[#This Row],[Adj Open]]</f>
        <v>-6.4574647126026008E-2</v>
      </c>
      <c r="K5670" s="50">
        <v>1903411</v>
      </c>
    </row>
    <row r="5671" spans="1:11" x14ac:dyDescent="0.3">
      <c r="A5671" s="51" t="str">
        <f t="shared" si="93"/>
        <v>DPW.DE</v>
      </c>
      <c r="B5671" s="52" t="s">
        <v>197</v>
      </c>
      <c r="C5671" s="50" t="s">
        <v>16174</v>
      </c>
      <c r="D5671" s="50">
        <f>DAX__2019_2020__33[[#This Row],[Open]]*(DAX__2019_2020__33[[#This Row],[Adj Close]]/DAX__2019_2020__33[[#This Row],[Close]])</f>
        <v>23.590955490096654</v>
      </c>
      <c r="E5671" s="50" t="s">
        <v>16439</v>
      </c>
      <c r="F5671" s="50" t="s">
        <v>16437</v>
      </c>
      <c r="G5671" s="50" t="s">
        <v>16425</v>
      </c>
      <c r="H5671" s="50" t="s">
        <v>16440</v>
      </c>
      <c r="I5671" s="50">
        <f>(DAX__2019_2020__33[[#This Row],[Adj Close]]-DAX__2019_2020__33[[#This Row],[Adj Open]])/DAX__2019_2020__33[[#This Row],[Adj Open]]</f>
        <v>-1.4598175182481117E-3</v>
      </c>
      <c r="J5671" s="50">
        <f>DAX__2019_2020__33[[#This Row],[Adj Close]]-DAX__2019_2020__33[[#This Row],[Adj Open]]</f>
        <v>-3.4438490096654562E-2</v>
      </c>
      <c r="K5671" s="50">
        <v>2766209</v>
      </c>
    </row>
    <row r="5672" spans="1:11" x14ac:dyDescent="0.3">
      <c r="A5672" s="51" t="str">
        <f t="shared" si="93"/>
        <v>DPW.DE</v>
      </c>
      <c r="B5672" s="52" t="s">
        <v>198</v>
      </c>
      <c r="C5672" s="50" t="s">
        <v>16174</v>
      </c>
      <c r="D5672" s="50">
        <f>DAX__2019_2020__33[[#This Row],[Open]]*(DAX__2019_2020__33[[#This Row],[Adj Close]]/DAX__2019_2020__33[[#This Row],[Close]])</f>
        <v>23.590957786577111</v>
      </c>
      <c r="E5672" s="50" t="s">
        <v>16441</v>
      </c>
      <c r="F5672" s="50" t="s">
        <v>16442</v>
      </c>
      <c r="G5672" s="50" t="s">
        <v>16443</v>
      </c>
      <c r="H5672" s="50" t="s">
        <v>16444</v>
      </c>
      <c r="I5672" s="50">
        <f>(DAX__2019_2020__33[[#This Row],[Adj Close]]-DAX__2019_2020__33[[#This Row],[Adj Open]])/DAX__2019_2020__33[[#This Row],[Adj Open]]</f>
        <v>2.2445218978102238E-2</v>
      </c>
      <c r="J5672" s="50">
        <f>DAX__2019_2020__33[[#This Row],[Adj Close]]-DAX__2019_2020__33[[#This Row],[Adj Open]]</f>
        <v>0.52950421342288934</v>
      </c>
      <c r="K5672" s="50">
        <v>4538386</v>
      </c>
    </row>
    <row r="5673" spans="1:11" x14ac:dyDescent="0.3">
      <c r="A5673" s="51" t="str">
        <f t="shared" si="93"/>
        <v>DPW.DE</v>
      </c>
      <c r="B5673" s="52" t="s">
        <v>199</v>
      </c>
      <c r="C5673" s="50" t="s">
        <v>16445</v>
      </c>
      <c r="D5673" s="50">
        <f>DAX__2019_2020__33[[#This Row],[Open]]*(DAX__2019_2020__33[[#This Row],[Adj Close]]/DAX__2019_2020__33[[#This Row],[Close]])</f>
        <v>24.107545864661656</v>
      </c>
      <c r="E5673" s="50" t="s">
        <v>16446</v>
      </c>
      <c r="F5673" s="50" t="s">
        <v>16447</v>
      </c>
      <c r="G5673" s="50" t="s">
        <v>16448</v>
      </c>
      <c r="H5673" s="50" t="s">
        <v>16449</v>
      </c>
      <c r="I5673" s="50">
        <f>(DAX__2019_2020__33[[#This Row],[Adj Close]]-DAX__2019_2020__33[[#This Row],[Adj Open]])/DAX__2019_2020__33[[#This Row],[Adj Open]]</f>
        <v>-2.5000000000000326E-3</v>
      </c>
      <c r="J5673" s="50">
        <f>DAX__2019_2020__33[[#This Row],[Adj Close]]-DAX__2019_2020__33[[#This Row],[Adj Open]]</f>
        <v>-6.0268864661654931E-2</v>
      </c>
      <c r="K5673" s="50">
        <v>2570267</v>
      </c>
    </row>
    <row r="5674" spans="1:11" x14ac:dyDescent="0.3">
      <c r="A5674" s="51" t="str">
        <f t="shared" si="93"/>
        <v>DPW.DE</v>
      </c>
      <c r="B5674" s="52" t="s">
        <v>200</v>
      </c>
      <c r="C5674" s="50" t="s">
        <v>16443</v>
      </c>
      <c r="D5674" s="50">
        <f>DAX__2019_2020__33[[#This Row],[Open]]*(DAX__2019_2020__33[[#This Row],[Adj Close]]/DAX__2019_2020__33[[#This Row],[Close]])</f>
        <v>24.120462162678141</v>
      </c>
      <c r="E5674" s="50" t="s">
        <v>16450</v>
      </c>
      <c r="F5674" s="50" t="s">
        <v>16451</v>
      </c>
      <c r="G5674" s="50" t="s">
        <v>16452</v>
      </c>
      <c r="H5674" s="50" t="s">
        <v>16453</v>
      </c>
      <c r="I5674" s="50">
        <f>(DAX__2019_2020__33[[#This Row],[Adj Close]]-DAX__2019_2020__33[[#This Row],[Adj Open]])/DAX__2019_2020__33[[#This Row],[Adj Open]]</f>
        <v>1.1422452665445382E-2</v>
      </c>
      <c r="J5674" s="50">
        <f>DAX__2019_2020__33[[#This Row],[Adj Close]]-DAX__2019_2020__33[[#This Row],[Adj Open]]</f>
        <v>0.27551483732185744</v>
      </c>
      <c r="K5674" s="50">
        <v>3285632</v>
      </c>
    </row>
    <row r="5675" spans="1:11" x14ac:dyDescent="0.3">
      <c r="A5675" s="51" t="str">
        <f t="shared" si="93"/>
        <v>DPW.DE</v>
      </c>
      <c r="B5675" s="52" t="s">
        <v>201</v>
      </c>
      <c r="C5675" s="50" t="s">
        <v>16235</v>
      </c>
      <c r="D5675" s="50">
        <f>DAX__2019_2020__33[[#This Row],[Open]]*(DAX__2019_2020__33[[#This Row],[Adj Close]]/DAX__2019_2020__33[[#This Row],[Close]])</f>
        <v>24.443332999999999</v>
      </c>
      <c r="E5675" s="50" t="s">
        <v>16454</v>
      </c>
      <c r="F5675" s="50" t="s">
        <v>16455</v>
      </c>
      <c r="G5675" s="50" t="s">
        <v>16235</v>
      </c>
      <c r="H5675" s="50" t="s">
        <v>16456</v>
      </c>
      <c r="I5675" s="50">
        <f>(DAX__2019_2020__33[[#This Row],[Adj Close]]-DAX__2019_2020__33[[#This Row],[Adj Open]])/DAX__2019_2020__33[[#This Row],[Adj Open]]</f>
        <v>0</v>
      </c>
      <c r="J5675" s="50">
        <f>DAX__2019_2020__33[[#This Row],[Adj Close]]-DAX__2019_2020__33[[#This Row],[Adj Open]]</f>
        <v>0</v>
      </c>
      <c r="K5675" s="50">
        <v>8439832</v>
      </c>
    </row>
    <row r="5676" spans="1:11" x14ac:dyDescent="0.3">
      <c r="A5676" s="51" t="str">
        <f t="shared" si="93"/>
        <v>DPW.DE</v>
      </c>
      <c r="B5676" s="52" t="s">
        <v>202</v>
      </c>
      <c r="C5676" s="50" t="s">
        <v>16457</v>
      </c>
      <c r="D5676" s="50">
        <f>DAX__2019_2020__33[[#This Row],[Open]]*(DAX__2019_2020__33[[#This Row],[Adj Close]]/DAX__2019_2020__33[[#This Row],[Close]])</f>
        <v>24.460552712319096</v>
      </c>
      <c r="E5676" s="50" t="s">
        <v>16197</v>
      </c>
      <c r="F5676" s="50" t="s">
        <v>16458</v>
      </c>
      <c r="G5676" s="50" t="s">
        <v>16356</v>
      </c>
      <c r="H5676" s="50" t="s">
        <v>16459</v>
      </c>
      <c r="I5676" s="50">
        <f>(DAX__2019_2020__33[[#This Row],[Adj Close]]-DAX__2019_2020__33[[#This Row],[Adj Open]])/DAX__2019_2020__33[[#This Row],[Adj Open]]</f>
        <v>-2.8159098908835463E-3</v>
      </c>
      <c r="J5676" s="50">
        <f>DAX__2019_2020__33[[#This Row],[Adj Close]]-DAX__2019_2020__33[[#This Row],[Adj Open]]</f>
        <v>-6.8878712319097701E-2</v>
      </c>
      <c r="K5676" s="50">
        <v>2875223</v>
      </c>
    </row>
    <row r="5677" spans="1:11" x14ac:dyDescent="0.3">
      <c r="A5677" s="51" t="str">
        <f t="shared" si="93"/>
        <v>DPW.DE</v>
      </c>
      <c r="B5677" s="52" t="s">
        <v>203</v>
      </c>
      <c r="C5677" s="50" t="s">
        <v>16460</v>
      </c>
      <c r="D5677" s="50">
        <f>DAX__2019_2020__33[[#This Row],[Open]]*(DAX__2019_2020__33[[#This Row],[Adj Close]]/DAX__2019_2020__33[[#This Row],[Close]])</f>
        <v>24.22378151645615</v>
      </c>
      <c r="E5677" s="50" t="s">
        <v>16461</v>
      </c>
      <c r="F5677" s="50" t="s">
        <v>16462</v>
      </c>
      <c r="G5677" s="50" t="s">
        <v>16370</v>
      </c>
      <c r="H5677" s="50" t="s">
        <v>16463</v>
      </c>
      <c r="I5677" s="50">
        <f>(DAX__2019_2020__33[[#This Row],[Adj Close]]-DAX__2019_2020__33[[#This Row],[Adj Open]])/DAX__2019_2020__33[[#This Row],[Adj Open]]</f>
        <v>-1.0662875422073077E-3</v>
      </c>
      <c r="J5677" s="50">
        <f>DAX__2019_2020__33[[#This Row],[Adj Close]]-DAX__2019_2020__33[[#This Row],[Adj Open]]</f>
        <v>-2.5829516456148838E-2</v>
      </c>
      <c r="K5677" s="50">
        <v>2175090</v>
      </c>
    </row>
    <row r="5678" spans="1:11" x14ac:dyDescent="0.3">
      <c r="A5678" s="51" t="str">
        <f t="shared" si="93"/>
        <v>DPW.DE</v>
      </c>
      <c r="B5678" s="52" t="s">
        <v>204</v>
      </c>
      <c r="C5678" s="50" t="s">
        <v>16445</v>
      </c>
      <c r="D5678" s="50">
        <f>DAX__2019_2020__33[[#This Row],[Open]]*(DAX__2019_2020__33[[#This Row],[Adj Close]]/DAX__2019_2020__33[[#This Row],[Close]])</f>
        <v>24.107545892351276</v>
      </c>
      <c r="E5678" s="50" t="s">
        <v>16464</v>
      </c>
      <c r="F5678" s="50" t="s">
        <v>16465</v>
      </c>
      <c r="G5678" s="50" t="s">
        <v>16466</v>
      </c>
      <c r="H5678" s="50" t="s">
        <v>16467</v>
      </c>
      <c r="I5678" s="50">
        <f>(DAX__2019_2020__33[[#This Row],[Adj Close]]-DAX__2019_2020__33[[#This Row],[Adj Open]])/DAX__2019_2020__33[[#This Row],[Adj Open]]</f>
        <v>8.5714285714284921E-3</v>
      </c>
      <c r="J5678" s="50">
        <f>DAX__2019_2020__33[[#This Row],[Adj Close]]-DAX__2019_2020__33[[#This Row],[Adj Open]]</f>
        <v>0.20663610764872331</v>
      </c>
      <c r="K5678" s="50">
        <v>2471023</v>
      </c>
    </row>
    <row r="5679" spans="1:11" x14ac:dyDescent="0.3">
      <c r="A5679" s="51" t="str">
        <f t="shared" si="93"/>
        <v>DPW.DE</v>
      </c>
      <c r="B5679" s="52" t="s">
        <v>205</v>
      </c>
      <c r="C5679" s="50" t="s">
        <v>16194</v>
      </c>
      <c r="D5679" s="50">
        <f>DAX__2019_2020__33[[#This Row],[Open]]*(DAX__2019_2020__33[[#This Row],[Adj Close]]/DAX__2019_2020__33[[#This Row],[Close]])</f>
        <v>24.45193949041116</v>
      </c>
      <c r="E5679" s="50" t="s">
        <v>16468</v>
      </c>
      <c r="F5679" s="50" t="s">
        <v>16469</v>
      </c>
      <c r="G5679" s="50" t="s">
        <v>16359</v>
      </c>
      <c r="H5679" s="50" t="s">
        <v>16470</v>
      </c>
      <c r="I5679" s="50">
        <f>(DAX__2019_2020__33[[#This Row],[Adj Close]]-DAX__2019_2020__33[[#This Row],[Adj Open]])/DAX__2019_2020__33[[#This Row],[Adj Open]]</f>
        <v>-1.4084154929576696E-3</v>
      </c>
      <c r="J5679" s="50">
        <f>DAX__2019_2020__33[[#This Row],[Adj Close]]-DAX__2019_2020__33[[#This Row],[Adj Open]]</f>
        <v>-3.443849041115854E-2</v>
      </c>
      <c r="K5679" s="50">
        <v>2211563</v>
      </c>
    </row>
    <row r="5680" spans="1:11" x14ac:dyDescent="0.3">
      <c r="A5680" s="51" t="str">
        <f t="shared" si="93"/>
        <v>DPW.DE</v>
      </c>
      <c r="B5680" s="52" t="s">
        <v>206</v>
      </c>
      <c r="C5680" s="50" t="s">
        <v>16471</v>
      </c>
      <c r="D5680" s="50">
        <f>DAX__2019_2020__33[[#This Row],[Open]]*(DAX__2019_2020__33[[#This Row],[Adj Close]]/DAX__2019_2020__33[[#This Row],[Close]])</f>
        <v>24.434720541784326</v>
      </c>
      <c r="E5680" s="50" t="s">
        <v>16472</v>
      </c>
      <c r="F5680" s="50" t="s">
        <v>16471</v>
      </c>
      <c r="G5680" s="50" t="s">
        <v>16473</v>
      </c>
      <c r="H5680" s="50" t="s">
        <v>16474</v>
      </c>
      <c r="I5680" s="50">
        <f>(DAX__2019_2020__33[[#This Row],[Adj Close]]-DAX__2019_2020__33[[#This Row],[Adj Open]])/DAX__2019_2020__33[[#This Row],[Adj Open]]</f>
        <v>1.8322798390514303E-2</v>
      </c>
      <c r="J5680" s="50">
        <f>DAX__2019_2020__33[[#This Row],[Adj Close]]-DAX__2019_2020__33[[#This Row],[Adj Open]]</f>
        <v>0.44771245821567263</v>
      </c>
      <c r="K5680" s="50">
        <v>3574268</v>
      </c>
    </row>
    <row r="5681" spans="1:11" x14ac:dyDescent="0.3">
      <c r="A5681" s="51" t="str">
        <f t="shared" si="93"/>
        <v>DPW.DE</v>
      </c>
      <c r="B5681" s="52" t="s">
        <v>207</v>
      </c>
      <c r="C5681" s="50" t="s">
        <v>16204</v>
      </c>
      <c r="D5681" s="50">
        <f>DAX__2019_2020__33[[#This Row],[Open]]*(DAX__2019_2020__33[[#This Row],[Adj Close]]/DAX__2019_2020__33[[#This Row],[Close]])</f>
        <v>25.269876720209705</v>
      </c>
      <c r="E5681" s="50" t="s">
        <v>16475</v>
      </c>
      <c r="F5681" s="50" t="s">
        <v>1630</v>
      </c>
      <c r="G5681" s="50" t="s">
        <v>1630</v>
      </c>
      <c r="H5681" s="50" t="s">
        <v>16476</v>
      </c>
      <c r="I5681" s="50">
        <f>(DAX__2019_2020__33[[#This Row],[Adj Close]]-DAX__2019_2020__33[[#This Row],[Adj Open]])/DAX__2019_2020__33[[#This Row],[Adj Open]]</f>
        <v>-5.1106984667803361E-3</v>
      </c>
      <c r="J5681" s="50">
        <f>DAX__2019_2020__33[[#This Row],[Adj Close]]-DAX__2019_2020__33[[#This Row],[Adj Open]]</f>
        <v>-0.12914672020970386</v>
      </c>
      <c r="K5681" s="50">
        <v>2964222</v>
      </c>
    </row>
    <row r="5682" spans="1:11" x14ac:dyDescent="0.3">
      <c r="A5682" s="51" t="str">
        <f t="shared" si="93"/>
        <v>DPW.DE</v>
      </c>
      <c r="B5682" s="52" t="s">
        <v>208</v>
      </c>
      <c r="C5682" s="50" t="s">
        <v>16341</v>
      </c>
      <c r="D5682" s="50">
        <f>DAX__2019_2020__33[[#This Row],[Open]]*(DAX__2019_2020__33[[#This Row],[Adj Close]]/DAX__2019_2020__33[[#This Row],[Close]])</f>
        <v>25.226823001486313</v>
      </c>
      <c r="E5682" s="50" t="s">
        <v>16477</v>
      </c>
      <c r="F5682" s="50" t="s">
        <v>16478</v>
      </c>
      <c r="G5682" s="50" t="s">
        <v>16479</v>
      </c>
      <c r="H5682" s="50" t="s">
        <v>16480</v>
      </c>
      <c r="I5682" s="50">
        <f>(DAX__2019_2020__33[[#This Row],[Adj Close]]-DAX__2019_2020__33[[#This Row],[Adj Open]])/DAX__2019_2020__33[[#This Row],[Adj Open]]</f>
        <v>-2.3890444501379776E-3</v>
      </c>
      <c r="J5682" s="50">
        <f>DAX__2019_2020__33[[#This Row],[Adj Close]]-DAX__2019_2020__33[[#This Row],[Adj Open]]</f>
        <v>-6.0268001486313949E-2</v>
      </c>
      <c r="K5682" s="50">
        <v>2356007</v>
      </c>
    </row>
    <row r="5683" spans="1:11" x14ac:dyDescent="0.3">
      <c r="A5683" s="51" t="str">
        <f t="shared" si="93"/>
        <v>DPW.DE</v>
      </c>
      <c r="B5683" s="52" t="s">
        <v>209</v>
      </c>
      <c r="C5683" s="50" t="s">
        <v>16341</v>
      </c>
      <c r="D5683" s="50">
        <f>DAX__2019_2020__33[[#This Row],[Open]]*(DAX__2019_2020__33[[#This Row],[Adj Close]]/DAX__2019_2020__33[[#This Row],[Close]])</f>
        <v>25.226823654378649</v>
      </c>
      <c r="E5683" s="50" t="s">
        <v>16339</v>
      </c>
      <c r="F5683" s="50" t="s">
        <v>16481</v>
      </c>
      <c r="G5683" s="50" t="s">
        <v>16482</v>
      </c>
      <c r="H5683" s="50" t="s">
        <v>16483</v>
      </c>
      <c r="I5683" s="50">
        <f>(DAX__2019_2020__33[[#This Row],[Adj Close]]-DAX__2019_2020__33[[#This Row],[Adj Open]])/DAX__2019_2020__33[[#This Row],[Adj Open]]</f>
        <v>5.2901366993219423E-3</v>
      </c>
      <c r="J5683" s="50">
        <f>DAX__2019_2020__33[[#This Row],[Adj Close]]-DAX__2019_2020__33[[#This Row],[Adj Open]]</f>
        <v>0.13345334562135136</v>
      </c>
      <c r="K5683" s="50">
        <v>1745102</v>
      </c>
    </row>
    <row r="5684" spans="1:11" x14ac:dyDescent="0.3">
      <c r="A5684" s="51" t="str">
        <f t="shared" si="93"/>
        <v>DPW.DE</v>
      </c>
      <c r="B5684" s="52" t="s">
        <v>210</v>
      </c>
      <c r="C5684" s="50" t="s">
        <v>16339</v>
      </c>
      <c r="D5684" s="50">
        <f>DAX__2019_2020__33[[#This Row],[Open]]*(DAX__2019_2020__33[[#This Row],[Adj Close]]/DAX__2019_2020__33[[#This Row],[Close]])</f>
        <v>25.390412079177899</v>
      </c>
      <c r="E5684" s="50" t="s">
        <v>16484</v>
      </c>
      <c r="F5684" s="50" t="s">
        <v>16247</v>
      </c>
      <c r="G5684" s="50" t="s">
        <v>16485</v>
      </c>
      <c r="H5684" s="50" t="s">
        <v>16486</v>
      </c>
      <c r="I5684" s="50">
        <f>(DAX__2019_2020__33[[#This Row],[Adj Close]]-DAX__2019_2020__33[[#This Row],[Adj Open]])/DAX__2019_2020__33[[#This Row],[Adj Open]]</f>
        <v>6.4428619871142465E-3</v>
      </c>
      <c r="J5684" s="50">
        <f>DAX__2019_2020__33[[#This Row],[Adj Close]]-DAX__2019_2020__33[[#This Row],[Adj Open]]</f>
        <v>0.16358692082210169</v>
      </c>
      <c r="K5684" s="50">
        <v>1792842</v>
      </c>
    </row>
    <row r="5685" spans="1:11" x14ac:dyDescent="0.3">
      <c r="A5685" s="51" t="str">
        <f t="shared" ref="A5685:A5748" si="94">"DPW.DE"</f>
        <v>DPW.DE</v>
      </c>
      <c r="B5685" s="52" t="s">
        <v>211</v>
      </c>
      <c r="C5685" s="50" t="s">
        <v>16487</v>
      </c>
      <c r="D5685" s="50">
        <f>DAX__2019_2020__33[[#This Row],[Open]]*(DAX__2019_2020__33[[#This Row],[Adj Close]]/DAX__2019_2020__33[[#This Row],[Close]])</f>
        <v>25.467901161879009</v>
      </c>
      <c r="E5685" s="50" t="s">
        <v>16488</v>
      </c>
      <c r="F5685" s="50" t="s">
        <v>16489</v>
      </c>
      <c r="G5685" s="50" t="s">
        <v>16490</v>
      </c>
      <c r="H5685" s="50" t="s">
        <v>16491</v>
      </c>
      <c r="I5685" s="50">
        <f>(DAX__2019_2020__33[[#This Row],[Adj Close]]-DAX__2019_2020__33[[#This Row],[Adj Open]])/DAX__2019_2020__33[[#This Row],[Adj Open]]</f>
        <v>3.380662609872535E-4</v>
      </c>
      <c r="J5685" s="50">
        <f>DAX__2019_2020__33[[#This Row],[Adj Close]]-DAX__2019_2020__33[[#This Row],[Adj Open]]</f>
        <v>8.609838120989366E-3</v>
      </c>
      <c r="K5685" s="50">
        <v>1920787</v>
      </c>
    </row>
    <row r="5686" spans="1:11" x14ac:dyDescent="0.3">
      <c r="A5686" s="51" t="str">
        <f t="shared" si="94"/>
        <v>DPW.DE</v>
      </c>
      <c r="B5686" s="52" t="s">
        <v>212</v>
      </c>
      <c r="C5686" s="50" t="s">
        <v>1815</v>
      </c>
      <c r="D5686" s="50">
        <f>DAX__2019_2020__33[[#This Row],[Open]]*(DAX__2019_2020__33[[#This Row],[Adj Close]]/DAX__2019_2020__33[[#This Row],[Close]])</f>
        <v>25.364583726190666</v>
      </c>
      <c r="E5686" s="50" t="s">
        <v>16492</v>
      </c>
      <c r="F5686" s="50" t="s">
        <v>16477</v>
      </c>
      <c r="G5686" s="50" t="s">
        <v>16493</v>
      </c>
      <c r="H5686" s="50" t="s">
        <v>16494</v>
      </c>
      <c r="I5686" s="50">
        <f>(DAX__2019_2020__33[[#This Row],[Adj Close]]-DAX__2019_2020__33[[#This Row],[Adj Open]])/DAX__2019_2020__33[[#This Row],[Adj Open]]</f>
        <v>1.5274949602001894E-3</v>
      </c>
      <c r="J5686" s="50">
        <f>DAX__2019_2020__33[[#This Row],[Adj Close]]-DAX__2019_2020__33[[#This Row],[Adj Open]]</f>
        <v>3.8744273809331986E-2</v>
      </c>
      <c r="K5686" s="50">
        <v>1489337</v>
      </c>
    </row>
    <row r="5687" spans="1:11" x14ac:dyDescent="0.3">
      <c r="A5687" s="51" t="str">
        <f t="shared" si="94"/>
        <v>DPW.DE</v>
      </c>
      <c r="B5687" s="52" t="s">
        <v>213</v>
      </c>
      <c r="C5687" s="50" t="s">
        <v>16247</v>
      </c>
      <c r="D5687" s="50">
        <f>DAX__2019_2020__33[[#This Row],[Open]]*(DAX__2019_2020__33[[#This Row],[Adj Close]]/DAX__2019_2020__33[[#This Row],[Close]])</f>
        <v>25.347364625689703</v>
      </c>
      <c r="E5687" s="50" t="s">
        <v>16495</v>
      </c>
      <c r="F5687" s="50" t="s">
        <v>16496</v>
      </c>
      <c r="G5687" s="50" t="s">
        <v>16497</v>
      </c>
      <c r="H5687" s="50" t="s">
        <v>16498</v>
      </c>
      <c r="I5687" s="50">
        <f>(DAX__2019_2020__33[[#This Row],[Adj Close]]-DAX__2019_2020__33[[#This Row],[Adj Open]])/DAX__2019_2020__33[[#This Row],[Adj Open]]</f>
        <v>-6.793511997502959E-3</v>
      </c>
      <c r="J5687" s="50">
        <f>DAX__2019_2020__33[[#This Row],[Adj Close]]-DAX__2019_2020__33[[#This Row],[Adj Open]]</f>
        <v>-0.17219762568970509</v>
      </c>
      <c r="K5687" s="50">
        <v>2999129</v>
      </c>
    </row>
    <row r="5688" spans="1:11" x14ac:dyDescent="0.3">
      <c r="A5688" s="51" t="str">
        <f t="shared" si="94"/>
        <v>DPW.DE</v>
      </c>
      <c r="B5688" s="52" t="s">
        <v>214</v>
      </c>
      <c r="C5688" s="50" t="s">
        <v>16499</v>
      </c>
      <c r="D5688" s="50">
        <f>DAX__2019_2020__33[[#This Row],[Open]]*(DAX__2019_2020__33[[#This Row],[Adj Close]]/DAX__2019_2020__33[[#This Row],[Close]])</f>
        <v>25.183776134038197</v>
      </c>
      <c r="E5688" s="50" t="s">
        <v>16500</v>
      </c>
      <c r="F5688" s="50" t="s">
        <v>1792</v>
      </c>
      <c r="G5688" s="50" t="s">
        <v>16501</v>
      </c>
      <c r="H5688" s="50" t="s">
        <v>16502</v>
      </c>
      <c r="I5688" s="50">
        <f>(DAX__2019_2020__33[[#This Row],[Adj Close]]-DAX__2019_2020__33[[#This Row],[Adj Open]])/DAX__2019_2020__33[[#This Row],[Adj Open]]</f>
        <v>2.3931623931624591E-3</v>
      </c>
      <c r="J5688" s="50">
        <f>DAX__2019_2020__33[[#This Row],[Adj Close]]-DAX__2019_2020__33[[#This Row],[Adj Open]]</f>
        <v>6.0268865961802476E-2</v>
      </c>
      <c r="K5688" s="50">
        <v>1751754</v>
      </c>
    </row>
    <row r="5689" spans="1:11" x14ac:dyDescent="0.3">
      <c r="A5689" s="51" t="str">
        <f t="shared" si="94"/>
        <v>DPW.DE</v>
      </c>
      <c r="B5689" s="52" t="s">
        <v>215</v>
      </c>
      <c r="C5689" s="50" t="s">
        <v>16500</v>
      </c>
      <c r="D5689" s="50">
        <f>DAX__2019_2020__33[[#This Row],[Open]]*(DAX__2019_2020__33[[#This Row],[Adj Close]]/DAX__2019_2020__33[[#This Row],[Close]])</f>
        <v>25.386107211637526</v>
      </c>
      <c r="E5689" s="50" t="s">
        <v>16503</v>
      </c>
      <c r="F5689" s="50" t="s">
        <v>1757</v>
      </c>
      <c r="G5689" s="50" t="s">
        <v>16504</v>
      </c>
      <c r="H5689" s="50" t="s">
        <v>16505</v>
      </c>
      <c r="I5689" s="50">
        <f>(DAX__2019_2020__33[[#This Row],[Adj Close]]-DAX__2019_2020__33[[#This Row],[Adj Open]])/DAX__2019_2020__33[[#This Row],[Adj Open]]</f>
        <v>-1.3566558807306607E-3</v>
      </c>
      <c r="J5689" s="50">
        <f>DAX__2019_2020__33[[#This Row],[Adj Close]]-DAX__2019_2020__33[[#This Row],[Adj Open]]</f>
        <v>-3.4440211637527085E-2</v>
      </c>
      <c r="K5689" s="50">
        <v>1817939</v>
      </c>
    </row>
    <row r="5690" spans="1:11" x14ac:dyDescent="0.3">
      <c r="A5690" s="51" t="str">
        <f t="shared" si="94"/>
        <v>DPW.DE</v>
      </c>
      <c r="B5690" s="52" t="s">
        <v>216</v>
      </c>
      <c r="C5690" s="50" t="s">
        <v>16506</v>
      </c>
      <c r="D5690" s="50">
        <f>DAX__2019_2020__33[[#This Row],[Open]]*(DAX__2019_2020__33[[#This Row],[Adj Close]]/DAX__2019_2020__33[[#This Row],[Close]])</f>
        <v>25.381801973088059</v>
      </c>
      <c r="E5690" s="50" t="s">
        <v>16503</v>
      </c>
      <c r="F5690" s="50" t="s">
        <v>16204</v>
      </c>
      <c r="G5690" s="50" t="s">
        <v>16507</v>
      </c>
      <c r="H5690" s="50" t="s">
        <v>16508</v>
      </c>
      <c r="I5690" s="50">
        <f>(DAX__2019_2020__33[[#This Row],[Adj Close]]-DAX__2019_2020__33[[#This Row],[Adj Open]])/DAX__2019_2020__33[[#This Row],[Adj Open]]</f>
        <v>-4.2401628222523422E-3</v>
      </c>
      <c r="J5690" s="50">
        <f>DAX__2019_2020__33[[#This Row],[Adj Close]]-DAX__2019_2020__33[[#This Row],[Adj Open]]</f>
        <v>-0.10762297308805913</v>
      </c>
      <c r="K5690" s="50">
        <v>2259701</v>
      </c>
    </row>
    <row r="5691" spans="1:11" x14ac:dyDescent="0.3">
      <c r="A5691" s="51" t="str">
        <f t="shared" si="94"/>
        <v>DPW.DE</v>
      </c>
      <c r="B5691" s="52" t="s">
        <v>217</v>
      </c>
      <c r="C5691" s="50" t="s">
        <v>16509</v>
      </c>
      <c r="D5691" s="50">
        <f>DAX__2019_2020__33[[#This Row],[Open]]*(DAX__2019_2020__33[[#This Row],[Adj Close]]/DAX__2019_2020__33[[#This Row],[Close]])</f>
        <v>25.399024652473226</v>
      </c>
      <c r="E5691" s="50" t="s">
        <v>16510</v>
      </c>
      <c r="F5691" s="50" t="s">
        <v>16511</v>
      </c>
      <c r="G5691" s="50" t="s">
        <v>16475</v>
      </c>
      <c r="H5691" s="50" t="s">
        <v>16512</v>
      </c>
      <c r="I5691" s="50">
        <f>(DAX__2019_2020__33[[#This Row],[Adj Close]]-DAX__2019_2020__33[[#This Row],[Adj Open]])/DAX__2019_2020__33[[#This Row],[Adj Open]]</f>
        <v>-2.5424067796610481E-3</v>
      </c>
      <c r="J5691" s="50">
        <f>DAX__2019_2020__33[[#This Row],[Adj Close]]-DAX__2019_2020__33[[#This Row],[Adj Open]]</f>
        <v>-6.4574652473226024E-2</v>
      </c>
      <c r="K5691" s="50">
        <v>1842810</v>
      </c>
    </row>
    <row r="5692" spans="1:11" x14ac:dyDescent="0.3">
      <c r="A5692" s="51" t="str">
        <f t="shared" si="94"/>
        <v>DPW.DE</v>
      </c>
      <c r="B5692" s="52" t="s">
        <v>218</v>
      </c>
      <c r="C5692" s="50" t="s">
        <v>16222</v>
      </c>
      <c r="D5692" s="50">
        <f>DAX__2019_2020__33[[#This Row],[Open]]*(DAX__2019_2020__33[[#This Row],[Adj Close]]/DAX__2019_2020__33[[#This Row],[Close]])</f>
        <v>25.338752922181687</v>
      </c>
      <c r="E5692" s="50" t="s">
        <v>16513</v>
      </c>
      <c r="F5692" s="50" t="s">
        <v>16514</v>
      </c>
      <c r="G5692" s="50" t="s">
        <v>16515</v>
      </c>
      <c r="H5692" s="50" t="s">
        <v>16516</v>
      </c>
      <c r="I5692" s="50">
        <f>(DAX__2019_2020__33[[#This Row],[Adj Close]]-DAX__2019_2020__33[[#This Row],[Adj Open]])/DAX__2019_2020__33[[#This Row],[Adj Open]]</f>
        <v>3.7377166156982757E-3</v>
      </c>
      <c r="J5692" s="50">
        <f>DAX__2019_2020__33[[#This Row],[Adj Close]]-DAX__2019_2020__33[[#This Row],[Adj Open]]</f>
        <v>9.4709077818311727E-2</v>
      </c>
      <c r="K5692" s="50">
        <v>2798911</v>
      </c>
    </row>
    <row r="5693" spans="1:11" x14ac:dyDescent="0.3">
      <c r="A5693" s="51" t="str">
        <f t="shared" si="94"/>
        <v>DPW.DE</v>
      </c>
      <c r="B5693" s="52" t="s">
        <v>219</v>
      </c>
      <c r="C5693" s="50" t="s">
        <v>16487</v>
      </c>
      <c r="D5693" s="50">
        <f>DAX__2019_2020__33[[#This Row],[Open]]*(DAX__2019_2020__33[[#This Row],[Adj Close]]/DAX__2019_2020__33[[#This Row],[Close]])</f>
        <v>25.467902142202611</v>
      </c>
      <c r="E5693" s="50" t="s">
        <v>16517</v>
      </c>
      <c r="F5693" s="50" t="s">
        <v>16507</v>
      </c>
      <c r="G5693" s="50" t="s">
        <v>16245</v>
      </c>
      <c r="H5693" s="50" t="s">
        <v>16518</v>
      </c>
      <c r="I5693" s="50">
        <f>(DAX__2019_2020__33[[#This Row],[Adj Close]]-DAX__2019_2020__33[[#This Row],[Adj Open]])/DAX__2019_2020__33[[#This Row],[Adj Open]]</f>
        <v>-3.8877620013522038E-3</v>
      </c>
      <c r="J5693" s="50">
        <f>DAX__2019_2020__33[[#This Row],[Adj Close]]-DAX__2019_2020__33[[#This Row],[Adj Open]]</f>
        <v>-9.9013142202611704E-2</v>
      </c>
      <c r="K5693" s="50">
        <v>2172430</v>
      </c>
    </row>
    <row r="5694" spans="1:11" x14ac:dyDescent="0.3">
      <c r="A5694" s="51" t="str">
        <f t="shared" si="94"/>
        <v>DPW.DE</v>
      </c>
      <c r="B5694" s="52" t="s">
        <v>220</v>
      </c>
      <c r="C5694" s="50" t="s">
        <v>16504</v>
      </c>
      <c r="D5694" s="50">
        <f>DAX__2019_2020__33[[#This Row],[Open]]*(DAX__2019_2020__33[[#This Row],[Adj Close]]/DAX__2019_2020__33[[#This Row],[Close]])</f>
        <v>25.351667540623403</v>
      </c>
      <c r="E5694" s="50" t="s">
        <v>16258</v>
      </c>
      <c r="F5694" s="50" t="s">
        <v>16519</v>
      </c>
      <c r="G5694" s="50" t="s">
        <v>16507</v>
      </c>
      <c r="H5694" s="50" t="s">
        <v>16508</v>
      </c>
      <c r="I5694" s="50">
        <f>(DAX__2019_2020__33[[#This Row],[Adj Close]]-DAX__2019_2020__33[[#This Row],[Adj Open]])/DAX__2019_2020__33[[#This Row],[Adj Open]]</f>
        <v>-3.056546102903701E-3</v>
      </c>
      <c r="J5694" s="50">
        <f>DAX__2019_2020__33[[#This Row],[Adj Close]]-DAX__2019_2020__33[[#This Row],[Adj Open]]</f>
        <v>-7.7488540623402713E-2</v>
      </c>
      <c r="K5694" s="50">
        <v>2034425</v>
      </c>
    </row>
    <row r="5695" spans="1:11" x14ac:dyDescent="0.3">
      <c r="A5695" s="51" t="str">
        <f t="shared" si="94"/>
        <v>DPW.DE</v>
      </c>
      <c r="B5695" s="52" t="s">
        <v>221</v>
      </c>
      <c r="C5695" s="50" t="s">
        <v>16520</v>
      </c>
      <c r="D5695" s="50">
        <f>DAX__2019_2020__33[[#This Row],[Open]]*(DAX__2019_2020__33[[#This Row],[Adj Close]]/DAX__2019_2020__33[[#This Row],[Close]])</f>
        <v>25.485120437866748</v>
      </c>
      <c r="E5695" s="50" t="s">
        <v>16212</v>
      </c>
      <c r="F5695" s="50" t="s">
        <v>16521</v>
      </c>
      <c r="G5695" s="50" t="s">
        <v>16522</v>
      </c>
      <c r="H5695" s="50" t="s">
        <v>16523</v>
      </c>
      <c r="I5695" s="50">
        <f>(DAX__2019_2020__33[[#This Row],[Adj Close]]-DAX__2019_2020__33[[#This Row],[Adj Open]])/DAX__2019_2020__33[[#This Row],[Adj Open]]</f>
        <v>-3.5472635135136805E-3</v>
      </c>
      <c r="J5695" s="50">
        <f>DAX__2019_2020__33[[#This Row],[Adj Close]]-DAX__2019_2020__33[[#This Row],[Adj Open]]</f>
        <v>-9.040243786674651E-2</v>
      </c>
      <c r="K5695" s="50">
        <v>2212092</v>
      </c>
    </row>
    <row r="5696" spans="1:11" x14ac:dyDescent="0.3">
      <c r="A5696" s="51" t="str">
        <f t="shared" si="94"/>
        <v>DPW.DE</v>
      </c>
      <c r="B5696" s="52" t="s">
        <v>222</v>
      </c>
      <c r="C5696" s="50" t="s">
        <v>16339</v>
      </c>
      <c r="D5696" s="50">
        <f>DAX__2019_2020__33[[#This Row],[Open]]*(DAX__2019_2020__33[[#This Row],[Adj Close]]/DAX__2019_2020__33[[#This Row],[Close]])</f>
        <v>25.390411756743003</v>
      </c>
      <c r="E5696" s="50" t="s">
        <v>16208</v>
      </c>
      <c r="F5696" s="50" t="s">
        <v>16524</v>
      </c>
      <c r="G5696" s="50" t="s">
        <v>16525</v>
      </c>
      <c r="H5696" s="50" t="s">
        <v>16526</v>
      </c>
      <c r="I5696" s="50">
        <f>(DAX__2019_2020__33[[#This Row],[Adj Close]]-DAX__2019_2020__33[[#This Row],[Adj Open]])/DAX__2019_2020__33[[#This Row],[Adj Open]]</f>
        <v>-5.0864699898264603E-4</v>
      </c>
      <c r="J5696" s="50">
        <f>DAX__2019_2020__33[[#This Row],[Adj Close]]-DAX__2019_2020__33[[#This Row],[Adj Open]]</f>
        <v>-1.2914756743001021E-2</v>
      </c>
      <c r="K5696" s="50">
        <v>1401280</v>
      </c>
    </row>
    <row r="5697" spans="1:11" x14ac:dyDescent="0.3">
      <c r="A5697" s="51" t="str">
        <f t="shared" si="94"/>
        <v>DPW.DE</v>
      </c>
      <c r="B5697" s="52" t="s">
        <v>223</v>
      </c>
      <c r="C5697" s="50" t="s">
        <v>16527</v>
      </c>
      <c r="D5697" s="50">
        <f>DAX__2019_2020__33[[#This Row],[Open]]*(DAX__2019_2020__33[[#This Row],[Adj Close]]/DAX__2019_2020__33[[#This Row],[Close]])</f>
        <v>25.442070844577792</v>
      </c>
      <c r="E5697" s="50" t="s">
        <v>16528</v>
      </c>
      <c r="F5697" s="50" t="s">
        <v>16527</v>
      </c>
      <c r="G5697" s="50" t="s">
        <v>1791</v>
      </c>
      <c r="H5697" s="50" t="s">
        <v>16529</v>
      </c>
      <c r="I5697" s="50">
        <f>(DAX__2019_2020__33[[#This Row],[Adj Close]]-DAX__2019_2020__33[[#This Row],[Adj Open]])/DAX__2019_2020__33[[#This Row],[Adj Open]]</f>
        <v>2.2673435623466524E-2</v>
      </c>
      <c r="J5697" s="50">
        <f>DAX__2019_2020__33[[#This Row],[Adj Close]]-DAX__2019_2020__33[[#This Row],[Adj Open]]</f>
        <v>0.57685915542220911</v>
      </c>
      <c r="K5697" s="50">
        <v>3522158</v>
      </c>
    </row>
    <row r="5698" spans="1:11" x14ac:dyDescent="0.3">
      <c r="A5698" s="51" t="str">
        <f t="shared" si="94"/>
        <v>DPW.DE</v>
      </c>
      <c r="B5698" s="52" t="s">
        <v>224</v>
      </c>
      <c r="C5698" s="50" t="s">
        <v>16530</v>
      </c>
      <c r="D5698" s="50">
        <f>DAX__2019_2020__33[[#This Row],[Open]]*(DAX__2019_2020__33[[#This Row],[Adj Close]]/DAX__2019_2020__33[[#This Row],[Close]])</f>
        <v>25.988797491995932</v>
      </c>
      <c r="E5698" s="50" t="s">
        <v>1774</v>
      </c>
      <c r="F5698" s="50" t="s">
        <v>16335</v>
      </c>
      <c r="G5698" s="50" t="s">
        <v>16531</v>
      </c>
      <c r="H5698" s="50" t="s">
        <v>16532</v>
      </c>
      <c r="I5698" s="50">
        <f>(DAX__2019_2020__33[[#This Row],[Adj Close]]-DAX__2019_2020__33[[#This Row],[Adj Open]])/DAX__2019_2020__33[[#This Row],[Adj Open]]</f>
        <v>8.9448735777661482E-3</v>
      </c>
      <c r="J5698" s="50">
        <f>DAX__2019_2020__33[[#This Row],[Adj Close]]-DAX__2019_2020__33[[#This Row],[Adj Open]]</f>
        <v>0.23246650800406954</v>
      </c>
      <c r="K5698" s="50">
        <v>2881136</v>
      </c>
    </row>
    <row r="5699" spans="1:11" x14ac:dyDescent="0.3">
      <c r="A5699" s="51" t="str">
        <f t="shared" si="94"/>
        <v>DPW.DE</v>
      </c>
      <c r="B5699" s="52" t="s">
        <v>225</v>
      </c>
      <c r="C5699" s="50" t="s">
        <v>16533</v>
      </c>
      <c r="D5699" s="50">
        <f>DAX__2019_2020__33[[#This Row],[Open]]*(DAX__2019_2020__33[[#This Row],[Adj Close]]/DAX__2019_2020__33[[#This Row],[Close]])</f>
        <v>26.272919682997685</v>
      </c>
      <c r="E5699" s="50" t="s">
        <v>16534</v>
      </c>
      <c r="F5699" s="50" t="s">
        <v>16535</v>
      </c>
      <c r="G5699" s="50" t="s">
        <v>16288</v>
      </c>
      <c r="H5699" s="50" t="s">
        <v>16536</v>
      </c>
      <c r="I5699" s="50">
        <f>(DAX__2019_2020__33[[#This Row],[Adj Close]]-DAX__2019_2020__33[[#This Row],[Adj Open]])/DAX__2019_2020__33[[#This Row],[Adj Open]]</f>
        <v>-9.0119288550525815E-3</v>
      </c>
      <c r="J5699" s="50">
        <f>DAX__2019_2020__33[[#This Row],[Adj Close]]-DAX__2019_2020__33[[#This Row],[Adj Open]]</f>
        <v>-0.23676968299768575</v>
      </c>
      <c r="K5699" s="50">
        <v>3627063</v>
      </c>
    </row>
    <row r="5700" spans="1:11" x14ac:dyDescent="0.3">
      <c r="A5700" s="51" t="str">
        <f t="shared" si="94"/>
        <v>DPW.DE</v>
      </c>
      <c r="B5700" s="52" t="s">
        <v>226</v>
      </c>
      <c r="C5700" s="50" t="s">
        <v>16537</v>
      </c>
      <c r="D5700" s="50">
        <f>DAX__2019_2020__33[[#This Row],[Open]]*(DAX__2019_2020__33[[#This Row],[Adj Close]]/DAX__2019_2020__33[[#This Row],[Close]])</f>
        <v>26.126553272070772</v>
      </c>
      <c r="E5700" s="50" t="s">
        <v>16538</v>
      </c>
      <c r="F5700" s="50" t="s">
        <v>16539</v>
      </c>
      <c r="G5700" s="50" t="s">
        <v>1756</v>
      </c>
      <c r="H5700" s="50" t="s">
        <v>16540</v>
      </c>
      <c r="I5700" s="50">
        <f>(DAX__2019_2020__33[[#This Row],[Adj Close]]-DAX__2019_2020__33[[#This Row],[Adj Open]])/DAX__2019_2020__33[[#This Row],[Adj Open]]</f>
        <v>-1.4829461684940282E-3</v>
      </c>
      <c r="J5700" s="50">
        <f>DAX__2019_2020__33[[#This Row],[Adj Close]]-DAX__2019_2020__33[[#This Row],[Adj Open]]</f>
        <v>-3.8744272070772467E-2</v>
      </c>
      <c r="K5700" s="50">
        <v>2016121</v>
      </c>
    </row>
    <row r="5701" spans="1:11" x14ac:dyDescent="0.3">
      <c r="A5701" s="51" t="str">
        <f t="shared" si="94"/>
        <v>DPW.DE</v>
      </c>
      <c r="B5701" s="52" t="s">
        <v>227</v>
      </c>
      <c r="C5701" s="50" t="s">
        <v>16541</v>
      </c>
      <c r="D5701" s="50">
        <f>DAX__2019_2020__33[[#This Row],[Open]]*(DAX__2019_2020__33[[#This Row],[Adj Close]]/DAX__2019_2020__33[[#This Row],[Close]])</f>
        <v>26.010319085603761</v>
      </c>
      <c r="E5701" s="50" t="s">
        <v>16531</v>
      </c>
      <c r="F5701" s="50" t="s">
        <v>16541</v>
      </c>
      <c r="G5701" s="50" t="s">
        <v>16542</v>
      </c>
      <c r="H5701" s="50" t="s">
        <v>16543</v>
      </c>
      <c r="I5701" s="50">
        <f>(DAX__2019_2020__33[[#This Row],[Adj Close]]-DAX__2019_2020__33[[#This Row],[Adj Open]])/DAX__2019_2020__33[[#This Row],[Adj Open]]</f>
        <v>3.9722278706463641E-3</v>
      </c>
      <c r="J5701" s="50">
        <f>DAX__2019_2020__33[[#This Row],[Adj Close]]-DAX__2019_2020__33[[#This Row],[Adj Open]]</f>
        <v>0.1033189143962403</v>
      </c>
      <c r="K5701" s="50">
        <v>1398496</v>
      </c>
    </row>
    <row r="5702" spans="1:11" x14ac:dyDescent="0.3">
      <c r="A5702" s="51" t="str">
        <f t="shared" si="94"/>
        <v>DPW.DE</v>
      </c>
      <c r="B5702" s="52" t="s">
        <v>228</v>
      </c>
      <c r="C5702" s="50" t="s">
        <v>16542</v>
      </c>
      <c r="D5702" s="50">
        <f>DAX__2019_2020__33[[#This Row],[Open]]*(DAX__2019_2020__33[[#This Row],[Adj Close]]/DAX__2019_2020__33[[#This Row],[Close]])</f>
        <v>26.113640474006111</v>
      </c>
      <c r="E5702" s="50" t="s">
        <v>1738</v>
      </c>
      <c r="F5702" s="50" t="s">
        <v>16477</v>
      </c>
      <c r="G5702" s="50" t="s">
        <v>16222</v>
      </c>
      <c r="H5702" s="50" t="s">
        <v>16544</v>
      </c>
      <c r="I5702" s="50">
        <f>(DAX__2019_2020__33[[#This Row],[Adj Close]]-DAX__2019_2020__33[[#This Row],[Adj Open]])/DAX__2019_2020__33[[#This Row],[Adj Open]]</f>
        <v>-2.9673590504450884E-2</v>
      </c>
      <c r="J5702" s="50">
        <f>DAX__2019_2020__33[[#This Row],[Adj Close]]-DAX__2019_2020__33[[#This Row],[Adj Open]]</f>
        <v>-0.77488547400611196</v>
      </c>
      <c r="K5702" s="50">
        <v>3705805</v>
      </c>
    </row>
    <row r="5703" spans="1:11" x14ac:dyDescent="0.3">
      <c r="A5703" s="51" t="str">
        <f t="shared" si="94"/>
        <v>DPW.DE</v>
      </c>
      <c r="B5703" s="52" t="s">
        <v>229</v>
      </c>
      <c r="C5703" s="50" t="s">
        <v>16545</v>
      </c>
      <c r="D5703" s="50">
        <f>DAX__2019_2020__33[[#This Row],[Open]]*(DAX__2019_2020__33[[#This Row],[Adj Close]]/DAX__2019_2020__33[[#This Row],[Close]])</f>
        <v>25.282790343781766</v>
      </c>
      <c r="E5703" s="50" t="s">
        <v>16515</v>
      </c>
      <c r="F5703" s="50" t="s">
        <v>16204</v>
      </c>
      <c r="G5703" s="50" t="s">
        <v>16546</v>
      </c>
      <c r="H5703" s="50" t="s">
        <v>16547</v>
      </c>
      <c r="I5703" s="50">
        <f>(DAX__2019_2020__33[[#This Row],[Adj Close]]-DAX__2019_2020__33[[#This Row],[Adj Open]])/DAX__2019_2020__33[[#This Row],[Adj Open]]</f>
        <v>4.9378511833817126E-3</v>
      </c>
      <c r="J5703" s="50">
        <f>DAX__2019_2020__33[[#This Row],[Adj Close]]-DAX__2019_2020__33[[#This Row],[Adj Open]]</f>
        <v>0.12484265621823454</v>
      </c>
      <c r="K5703" s="50">
        <v>2868311</v>
      </c>
    </row>
    <row r="5704" spans="1:11" x14ac:dyDescent="0.3">
      <c r="A5704" s="51" t="str">
        <f t="shared" si="94"/>
        <v>DPW.DE</v>
      </c>
      <c r="B5704" s="52" t="s">
        <v>230</v>
      </c>
      <c r="C5704" s="50" t="s">
        <v>1742</v>
      </c>
      <c r="D5704" s="50">
        <f>DAX__2019_2020__33[[#This Row],[Open]]*(DAX__2019_2020__33[[#This Row],[Adj Close]]/DAX__2019_2020__33[[#This Row],[Close]])</f>
        <v>25.355973049759289</v>
      </c>
      <c r="E5704" s="50" t="s">
        <v>16342</v>
      </c>
      <c r="F5704" s="50" t="s">
        <v>16548</v>
      </c>
      <c r="G5704" s="50" t="s">
        <v>16213</v>
      </c>
      <c r="H5704" s="50" t="s">
        <v>16549</v>
      </c>
      <c r="I5704" s="50">
        <f>(DAX__2019_2020__33[[#This Row],[Adj Close]]-DAX__2019_2020__33[[#This Row],[Adj Open]])/DAX__2019_2020__33[[#This Row],[Adj Open]]</f>
        <v>-1.6978267674762368E-3</v>
      </c>
      <c r="J5704" s="50">
        <f>DAX__2019_2020__33[[#This Row],[Adj Close]]-DAX__2019_2020__33[[#This Row],[Adj Open]]</f>
        <v>-4.305004975928739E-2</v>
      </c>
      <c r="K5704" s="50">
        <v>3960588</v>
      </c>
    </row>
    <row r="5705" spans="1:11" x14ac:dyDescent="0.3">
      <c r="A5705" s="51" t="str">
        <f t="shared" si="94"/>
        <v>DPW.DE</v>
      </c>
      <c r="B5705" s="52" t="s">
        <v>231</v>
      </c>
      <c r="C5705" s="50" t="s">
        <v>16201</v>
      </c>
      <c r="D5705" s="50">
        <f>DAX__2019_2020__33[[#This Row],[Open]]*(DAX__2019_2020__33[[#This Row],[Adj Close]]/DAX__2019_2020__33[[#This Row],[Close]])</f>
        <v>24.804945740074285</v>
      </c>
      <c r="E5705" s="50" t="s">
        <v>1643</v>
      </c>
      <c r="F5705" s="50" t="s">
        <v>16550</v>
      </c>
      <c r="G5705" s="50" t="s">
        <v>16351</v>
      </c>
      <c r="H5705" s="50" t="s">
        <v>16551</v>
      </c>
      <c r="I5705" s="50">
        <f>(DAX__2019_2020__33[[#This Row],[Adj Close]]-DAX__2019_2020__33[[#This Row],[Adj Open]])/DAX__2019_2020__33[[#This Row],[Adj Open]]</f>
        <v>-1.5966644080758163E-2</v>
      </c>
      <c r="J5705" s="50">
        <f>DAX__2019_2020__33[[#This Row],[Adj Close]]-DAX__2019_2020__33[[#This Row],[Adj Open]]</f>
        <v>-0.39605174007428445</v>
      </c>
      <c r="K5705" s="50">
        <v>6328283</v>
      </c>
    </row>
    <row r="5706" spans="1:11" x14ac:dyDescent="0.3">
      <c r="A5706" s="51" t="str">
        <f t="shared" si="94"/>
        <v>DPW.DE</v>
      </c>
      <c r="B5706" s="52" t="s">
        <v>232</v>
      </c>
      <c r="C5706" s="50" t="s">
        <v>16552</v>
      </c>
      <c r="D5706" s="50">
        <f>DAX__2019_2020__33[[#This Row],[Open]]*(DAX__2019_2020__33[[#This Row],[Adj Close]]/DAX__2019_2020__33[[#This Row],[Close]])</f>
        <v>24.202257008482281</v>
      </c>
      <c r="E5706" s="50" t="s">
        <v>16553</v>
      </c>
      <c r="F5706" s="50" t="s">
        <v>16373</v>
      </c>
      <c r="G5706" s="50" t="s">
        <v>16554</v>
      </c>
      <c r="H5706" s="50" t="s">
        <v>16555</v>
      </c>
      <c r="I5706" s="50">
        <f>(DAX__2019_2020__33[[#This Row],[Adj Close]]-DAX__2019_2020__33[[#This Row],[Adj Open]])/DAX__2019_2020__33[[#This Row],[Adj Open]]</f>
        <v>-8.1822124446029338E-3</v>
      </c>
      <c r="J5706" s="50">
        <f>DAX__2019_2020__33[[#This Row],[Adj Close]]-DAX__2019_2020__33[[#This Row],[Adj Open]]</f>
        <v>-0.1980280084822823</v>
      </c>
      <c r="K5706" s="50">
        <v>4423529</v>
      </c>
    </row>
    <row r="5707" spans="1:11" x14ac:dyDescent="0.3">
      <c r="A5707" s="51" t="str">
        <f t="shared" si="94"/>
        <v>DPW.DE</v>
      </c>
      <c r="B5707" s="52" t="s">
        <v>233</v>
      </c>
      <c r="C5707" s="50" t="s">
        <v>16461</v>
      </c>
      <c r="D5707" s="50">
        <f>DAX__2019_2020__33[[#This Row],[Open]]*(DAX__2019_2020__33[[#This Row],[Adj Close]]/DAX__2019_2020__33[[#This Row],[Close]])</f>
        <v>24.426113119840405</v>
      </c>
      <c r="E5707" s="50" t="s">
        <v>1824</v>
      </c>
      <c r="F5707" s="50" t="s">
        <v>16556</v>
      </c>
      <c r="G5707" s="50" t="s">
        <v>16450</v>
      </c>
      <c r="H5707" s="50" t="s">
        <v>16557</v>
      </c>
      <c r="I5707" s="50">
        <f>(DAX__2019_2020__33[[#This Row],[Adj Close]]-DAX__2019_2020__33[[#This Row],[Adj Open]])/DAX__2019_2020__33[[#This Row],[Adj Open]]</f>
        <v>4.9347548489688678E-3</v>
      </c>
      <c r="J5707" s="50">
        <f>DAX__2019_2020__33[[#This Row],[Adj Close]]-DAX__2019_2020__33[[#This Row],[Adj Open]]</f>
        <v>0.12053688015959452</v>
      </c>
      <c r="K5707" s="50">
        <v>5826113</v>
      </c>
    </row>
    <row r="5708" spans="1:11" x14ac:dyDescent="0.3">
      <c r="A5708" s="51" t="str">
        <f t="shared" si="94"/>
        <v>DPW.DE</v>
      </c>
      <c r="B5708" s="52" t="s">
        <v>234</v>
      </c>
      <c r="C5708" s="50" t="s">
        <v>16249</v>
      </c>
      <c r="D5708" s="50">
        <f>DAX__2019_2020__33[[#This Row],[Open]]*(DAX__2019_2020__33[[#This Row],[Adj Close]]/DAX__2019_2020__33[[#This Row],[Close]])</f>
        <v>24.744673969136269</v>
      </c>
      <c r="E5708" s="50" t="s">
        <v>16349</v>
      </c>
      <c r="F5708" s="50" t="s">
        <v>16558</v>
      </c>
      <c r="G5708" s="50" t="s">
        <v>16559</v>
      </c>
      <c r="H5708" s="50" t="s">
        <v>16560</v>
      </c>
      <c r="I5708" s="50">
        <f>(DAX__2019_2020__33[[#This Row],[Adj Close]]-DAX__2019_2020__33[[#This Row],[Adj Open]])/DAX__2019_2020__33[[#This Row],[Adj Open]]</f>
        <v>-1.9137439109253871E-3</v>
      </c>
      <c r="J5708" s="50">
        <f>DAX__2019_2020__33[[#This Row],[Adj Close]]-DAX__2019_2020__33[[#This Row],[Adj Open]]</f>
        <v>-4.7354969136268465E-2</v>
      </c>
      <c r="K5708" s="50">
        <v>3703868</v>
      </c>
    </row>
    <row r="5709" spans="1:11" x14ac:dyDescent="0.3">
      <c r="A5709" s="51" t="str">
        <f t="shared" si="94"/>
        <v>DPW.DE</v>
      </c>
      <c r="B5709" s="52" t="s">
        <v>235</v>
      </c>
      <c r="C5709" s="50" t="s">
        <v>16561</v>
      </c>
      <c r="D5709" s="50">
        <f>DAX__2019_2020__33[[#This Row],[Open]]*(DAX__2019_2020__33[[#This Row],[Adj Close]]/DAX__2019_2020__33[[#This Row],[Close]])</f>
        <v>24.959919652040821</v>
      </c>
      <c r="E5709" s="50" t="s">
        <v>16500</v>
      </c>
      <c r="F5709" s="50" t="s">
        <v>16203</v>
      </c>
      <c r="G5709" s="50" t="s">
        <v>16213</v>
      </c>
      <c r="H5709" s="50" t="s">
        <v>16549</v>
      </c>
      <c r="I5709" s="50">
        <f>(DAX__2019_2020__33[[#This Row],[Adj Close]]-DAX__2019_2020__33[[#This Row],[Adj Open]])/DAX__2019_2020__33[[#This Row],[Adj Open]]</f>
        <v>1.4142807864780839E-2</v>
      </c>
      <c r="J5709" s="50">
        <f>DAX__2019_2020__33[[#This Row],[Adj Close]]-DAX__2019_2020__33[[#This Row],[Adj Open]]</f>
        <v>0.35300334795918076</v>
      </c>
      <c r="K5709" s="50">
        <v>3742077</v>
      </c>
    </row>
    <row r="5710" spans="1:11" x14ac:dyDescent="0.3">
      <c r="A5710" s="51" t="str">
        <f t="shared" si="94"/>
        <v>DPW.DE</v>
      </c>
      <c r="B5710" s="52" t="s">
        <v>236</v>
      </c>
      <c r="C5710" s="50" t="s">
        <v>16562</v>
      </c>
      <c r="D5710" s="50">
        <f>DAX__2019_2020__33[[#This Row],[Open]]*(DAX__2019_2020__33[[#This Row],[Adj Close]]/DAX__2019_2020__33[[#This Row],[Close]])</f>
        <v>25.054629996674109</v>
      </c>
      <c r="E5710" s="50" t="s">
        <v>16563</v>
      </c>
      <c r="F5710" s="50" t="s">
        <v>16564</v>
      </c>
      <c r="G5710" s="50" t="s">
        <v>16565</v>
      </c>
      <c r="H5710" s="50" t="s">
        <v>16566</v>
      </c>
      <c r="I5710" s="50">
        <f>(DAX__2019_2020__33[[#This Row],[Adj Close]]-DAX__2019_2020__33[[#This Row],[Adj Open]])/DAX__2019_2020__33[[#This Row],[Adj Open]]</f>
        <v>-1.4604845360824788E-2</v>
      </c>
      <c r="J5710" s="50">
        <f>DAX__2019_2020__33[[#This Row],[Adj Close]]-DAX__2019_2020__33[[#This Row],[Adj Open]]</f>
        <v>-0.36591899667410743</v>
      </c>
      <c r="K5710" s="50">
        <v>3892570</v>
      </c>
    </row>
    <row r="5711" spans="1:11" x14ac:dyDescent="0.3">
      <c r="A5711" s="51" t="str">
        <f t="shared" si="94"/>
        <v>DPW.DE</v>
      </c>
      <c r="B5711" s="52" t="s">
        <v>237</v>
      </c>
      <c r="C5711" s="50" t="s">
        <v>1820</v>
      </c>
      <c r="D5711" s="50">
        <f>DAX__2019_2020__33[[#This Row],[Open]]*(DAX__2019_2020__33[[#This Row],[Adj Close]]/DAX__2019_2020__33[[#This Row],[Close]])</f>
        <v>24.796332685028471</v>
      </c>
      <c r="E5711" s="50" t="s">
        <v>16567</v>
      </c>
      <c r="F5711" s="50" t="s">
        <v>16568</v>
      </c>
      <c r="G5711" s="50" t="s">
        <v>16468</v>
      </c>
      <c r="H5711" s="50" t="s">
        <v>16569</v>
      </c>
      <c r="I5711" s="50">
        <f>(DAX__2019_2020__33[[#This Row],[Adj Close]]-DAX__2019_2020__33[[#This Row],[Adj Open]])/DAX__2019_2020__33[[#This Row],[Adj Open]]</f>
        <v>-9.5485767204368487E-3</v>
      </c>
      <c r="J5711" s="50">
        <f>DAX__2019_2020__33[[#This Row],[Adj Close]]-DAX__2019_2020__33[[#This Row],[Adj Open]]</f>
        <v>-0.23676968502847018</v>
      </c>
      <c r="K5711" s="50">
        <v>1803958</v>
      </c>
    </row>
    <row r="5712" spans="1:11" x14ac:dyDescent="0.3">
      <c r="A5712" s="51" t="str">
        <f t="shared" si="94"/>
        <v>DPW.DE</v>
      </c>
      <c r="B5712" s="52" t="s">
        <v>238</v>
      </c>
      <c r="C5712" s="50" t="s">
        <v>16471</v>
      </c>
      <c r="D5712" s="50">
        <f>DAX__2019_2020__33[[#This Row],[Open]]*(DAX__2019_2020__33[[#This Row],[Adj Close]]/DAX__2019_2020__33[[#This Row],[Close]])</f>
        <v>24.434720776125292</v>
      </c>
      <c r="E5712" s="50" t="s">
        <v>16570</v>
      </c>
      <c r="F5712" s="50" t="s">
        <v>16571</v>
      </c>
      <c r="G5712" s="50" t="s">
        <v>16572</v>
      </c>
      <c r="H5712" s="50" t="s">
        <v>16573</v>
      </c>
      <c r="I5712" s="50">
        <f>(DAX__2019_2020__33[[#This Row],[Adj Close]]-DAX__2019_2020__33[[#This Row],[Adj Open]])/DAX__2019_2020__33[[#This Row],[Adj Open]]</f>
        <v>2.290352441520516E-2</v>
      </c>
      <c r="J5712" s="50">
        <f>DAX__2019_2020__33[[#This Row],[Adj Close]]-DAX__2019_2020__33[[#This Row],[Adj Open]]</f>
        <v>0.55964122387470638</v>
      </c>
      <c r="K5712" s="50">
        <v>3018800</v>
      </c>
    </row>
    <row r="5713" spans="1:11" x14ac:dyDescent="0.3">
      <c r="A5713" s="51" t="str">
        <f t="shared" si="94"/>
        <v>DPW.DE</v>
      </c>
      <c r="B5713" s="52" t="s">
        <v>239</v>
      </c>
      <c r="C5713" s="50" t="s">
        <v>16561</v>
      </c>
      <c r="D5713" s="50">
        <f>DAX__2019_2020__33[[#This Row],[Open]]*(DAX__2019_2020__33[[#This Row],[Adj Close]]/DAX__2019_2020__33[[#This Row],[Close]])</f>
        <v>24.959921410547576</v>
      </c>
      <c r="E5713" s="50" t="s">
        <v>16561</v>
      </c>
      <c r="F5713" s="50" t="s">
        <v>16574</v>
      </c>
      <c r="G5713" s="50" t="s">
        <v>16197</v>
      </c>
      <c r="H5713" s="50" t="s">
        <v>16575</v>
      </c>
      <c r="I5713" s="50">
        <f>(DAX__2019_2020__33[[#This Row],[Adj Close]]-DAX__2019_2020__33[[#This Row],[Adj Open]])/DAX__2019_2020__33[[#This Row],[Adj Open]]</f>
        <v>-1.8627078302863028E-2</v>
      </c>
      <c r="J5713" s="50">
        <f>DAX__2019_2020__33[[#This Row],[Adj Close]]-DAX__2019_2020__33[[#This Row],[Adj Open]]</f>
        <v>-0.46493041054757711</v>
      </c>
      <c r="K5713" s="50">
        <v>3418907</v>
      </c>
    </row>
    <row r="5714" spans="1:11" x14ac:dyDescent="0.3">
      <c r="A5714" s="51" t="str">
        <f t="shared" si="94"/>
        <v>DPW.DE</v>
      </c>
      <c r="B5714" s="52" t="s">
        <v>240</v>
      </c>
      <c r="C5714" s="50" t="s">
        <v>16576</v>
      </c>
      <c r="D5714" s="50">
        <f>DAX__2019_2020__33[[#This Row],[Open]]*(DAX__2019_2020__33[[#This Row],[Adj Close]]/DAX__2019_2020__33[[#This Row],[Close]])</f>
        <v>24.482071805860045</v>
      </c>
      <c r="E5714" s="50" t="s">
        <v>16577</v>
      </c>
      <c r="F5714" s="50" t="s">
        <v>16578</v>
      </c>
      <c r="G5714" s="50" t="s">
        <v>16579</v>
      </c>
      <c r="H5714" s="50" t="s">
        <v>16580</v>
      </c>
      <c r="I5714" s="50">
        <f>(DAX__2019_2020__33[[#This Row],[Adj Close]]-DAX__2019_2020__33[[#This Row],[Adj Open]])/DAX__2019_2020__33[[#This Row],[Adj Open]]</f>
        <v>-7.2093900900085184E-3</v>
      </c>
      <c r="J5714" s="50">
        <f>DAX__2019_2020__33[[#This Row],[Adj Close]]-DAX__2019_2020__33[[#This Row],[Adj Open]]</f>
        <v>-0.17650080586004435</v>
      </c>
      <c r="K5714" s="50">
        <v>3524697</v>
      </c>
    </row>
    <row r="5715" spans="1:11" x14ac:dyDescent="0.3">
      <c r="A5715" s="51" t="str">
        <f t="shared" si="94"/>
        <v>DPW.DE</v>
      </c>
      <c r="B5715" s="52" t="s">
        <v>241</v>
      </c>
      <c r="C5715" s="50" t="s">
        <v>16581</v>
      </c>
      <c r="D5715" s="50">
        <f>DAX__2019_2020__33[[#This Row],[Open]]*(DAX__2019_2020__33[[#This Row],[Adj Close]]/DAX__2019_2020__33[[#This Row],[Close]])</f>
        <v>24.37445348471239</v>
      </c>
      <c r="E5715" s="50" t="s">
        <v>16582</v>
      </c>
      <c r="F5715" s="50" t="s">
        <v>16558</v>
      </c>
      <c r="G5715" s="50" t="s">
        <v>16583</v>
      </c>
      <c r="H5715" s="50" t="s">
        <v>16584</v>
      </c>
      <c r="I5715" s="50">
        <f>(DAX__2019_2020__33[[#This Row],[Adj Close]]-DAX__2019_2020__33[[#This Row],[Adj Open]])/DAX__2019_2020__33[[#This Row],[Adj Open]]</f>
        <v>9.5373016438465453E-3</v>
      </c>
      <c r="J5715" s="50">
        <f>DAX__2019_2020__33[[#This Row],[Adj Close]]-DAX__2019_2020__33[[#This Row],[Adj Open]]</f>
        <v>0.23246651528760864</v>
      </c>
      <c r="K5715" s="50">
        <v>3032956</v>
      </c>
    </row>
    <row r="5716" spans="1:11" x14ac:dyDescent="0.3">
      <c r="A5716" s="51" t="str">
        <f t="shared" si="94"/>
        <v>DPW.DE</v>
      </c>
      <c r="B5716" s="52" t="s">
        <v>242</v>
      </c>
      <c r="C5716" s="50" t="s">
        <v>16585</v>
      </c>
      <c r="D5716" s="50">
        <f>DAX__2019_2020__33[[#This Row],[Open]]*(DAX__2019_2020__33[[#This Row],[Adj Close]]/DAX__2019_2020__33[[#This Row],[Close]])</f>
        <v>24.680103250074769</v>
      </c>
      <c r="E5716" s="50" t="s">
        <v>16586</v>
      </c>
      <c r="F5716" s="50" t="s">
        <v>16587</v>
      </c>
      <c r="G5716" s="50" t="s">
        <v>16588</v>
      </c>
      <c r="H5716" s="50" t="s">
        <v>16589</v>
      </c>
      <c r="I5716" s="50">
        <f>(DAX__2019_2020__33[[#This Row],[Adj Close]]-DAX__2019_2020__33[[#This Row],[Adj Open]])/DAX__2019_2020__33[[#This Row],[Adj Open]]</f>
        <v>7.3259721846861778E-3</v>
      </c>
      <c r="J5716" s="50">
        <f>DAX__2019_2020__33[[#This Row],[Adj Close]]-DAX__2019_2020__33[[#This Row],[Adj Open]]</f>
        <v>0.18080574992523069</v>
      </c>
      <c r="K5716" s="50">
        <v>1966225</v>
      </c>
    </row>
    <row r="5717" spans="1:11" x14ac:dyDescent="0.3">
      <c r="A5717" s="51" t="str">
        <f t="shared" si="94"/>
        <v>DPW.DE</v>
      </c>
      <c r="B5717" s="52" t="s">
        <v>243</v>
      </c>
      <c r="C5717" s="50" t="s">
        <v>16199</v>
      </c>
      <c r="D5717" s="50">
        <f>DAX__2019_2020__33[[#This Row],[Open]]*(DAX__2019_2020__33[[#This Row],[Adj Close]]/DAX__2019_2020__33[[#This Row],[Close]])</f>
        <v>24.873822699037117</v>
      </c>
      <c r="E5717" s="50" t="s">
        <v>16478</v>
      </c>
      <c r="F5717" s="50" t="s">
        <v>16228</v>
      </c>
      <c r="G5717" s="50" t="s">
        <v>16582</v>
      </c>
      <c r="H5717" s="50" t="s">
        <v>16590</v>
      </c>
      <c r="I5717" s="50">
        <f>(DAX__2019_2020__33[[#This Row],[Adj Close]]-DAX__2019_2020__33[[#This Row],[Adj Open]])/DAX__2019_2020__33[[#This Row],[Adj Open]]</f>
        <v>-9.5188303744836375E-3</v>
      </c>
      <c r="J5717" s="50">
        <f>DAX__2019_2020__33[[#This Row],[Adj Close]]-DAX__2019_2020__33[[#This Row],[Adj Open]]</f>
        <v>-0.23676969903711509</v>
      </c>
      <c r="K5717" s="50">
        <v>2096233</v>
      </c>
    </row>
    <row r="5718" spans="1:11" x14ac:dyDescent="0.3">
      <c r="A5718" s="51" t="str">
        <f t="shared" si="94"/>
        <v>DPW.DE</v>
      </c>
      <c r="B5718" s="52" t="s">
        <v>244</v>
      </c>
      <c r="C5718" s="50" t="s">
        <v>16591</v>
      </c>
      <c r="D5718" s="50">
        <f>DAX__2019_2020__33[[#This Row],[Open]]*(DAX__2019_2020__33[[#This Row],[Adj Close]]/DAX__2019_2020__33[[#This Row],[Close]])</f>
        <v>24.718845061617021</v>
      </c>
      <c r="E5718" s="50" t="s">
        <v>16346</v>
      </c>
      <c r="F5718" s="50" t="s">
        <v>16591</v>
      </c>
      <c r="G5718" s="50" t="s">
        <v>16592</v>
      </c>
      <c r="H5718" s="50" t="s">
        <v>16593</v>
      </c>
      <c r="I5718" s="50">
        <f>(DAX__2019_2020__33[[#This Row],[Adj Close]]-DAX__2019_2020__33[[#This Row],[Adj Open]])/DAX__2019_2020__33[[#This Row],[Adj Open]]</f>
        <v>1.3061651447636735E-2</v>
      </c>
      <c r="J5718" s="50">
        <f>DAX__2019_2020__33[[#This Row],[Adj Close]]-DAX__2019_2020__33[[#This Row],[Adj Open]]</f>
        <v>0.32286893838297814</v>
      </c>
      <c r="K5718" s="50">
        <v>1820681</v>
      </c>
    </row>
    <row r="5719" spans="1:11" x14ac:dyDescent="0.3">
      <c r="A5719" s="51" t="str">
        <f t="shared" si="94"/>
        <v>DPW.DE</v>
      </c>
      <c r="B5719" s="52" t="s">
        <v>245</v>
      </c>
      <c r="C5719" s="50" t="s">
        <v>16242</v>
      </c>
      <c r="D5719" s="50">
        <f>DAX__2019_2020__33[[#This Row],[Open]]*(DAX__2019_2020__33[[#This Row],[Adj Close]]/DAX__2019_2020__33[[#This Row],[Close]])</f>
        <v>24.968532725081769</v>
      </c>
      <c r="E5719" s="50" t="s">
        <v>16521</v>
      </c>
      <c r="F5719" s="50" t="s">
        <v>16594</v>
      </c>
      <c r="G5719" s="50" t="s">
        <v>16595</v>
      </c>
      <c r="H5719" s="50" t="s">
        <v>16596</v>
      </c>
      <c r="I5719" s="50">
        <f>(DAX__2019_2020__33[[#This Row],[Adj Close]]-DAX__2019_2020__33[[#This Row],[Adj Open]])/DAX__2019_2020__33[[#This Row],[Adj Open]]</f>
        <v>1.5517241379310151E-3</v>
      </c>
      <c r="J5719" s="50">
        <f>DAX__2019_2020__33[[#This Row],[Adj Close]]-DAX__2019_2020__33[[#This Row],[Adj Open]]</f>
        <v>3.8744274918229848E-2</v>
      </c>
      <c r="K5719" s="50">
        <v>1805214</v>
      </c>
    </row>
    <row r="5720" spans="1:11" x14ac:dyDescent="0.3">
      <c r="A5720" s="51" t="str">
        <f t="shared" si="94"/>
        <v>DPW.DE</v>
      </c>
      <c r="B5720" s="52" t="s">
        <v>246</v>
      </c>
      <c r="C5720" s="50" t="s">
        <v>16241</v>
      </c>
      <c r="D5720" s="50">
        <f>DAX__2019_2020__33[[#This Row],[Open]]*(DAX__2019_2020__33[[#This Row],[Adj Close]]/DAX__2019_2020__33[[#This Row],[Close]])</f>
        <v>25.123506210143674</v>
      </c>
      <c r="E5720" s="50" t="s">
        <v>1762</v>
      </c>
      <c r="F5720" s="50" t="s">
        <v>16597</v>
      </c>
      <c r="G5720" s="50" t="s">
        <v>16598</v>
      </c>
      <c r="H5720" s="50" t="s">
        <v>16599</v>
      </c>
      <c r="I5720" s="50">
        <f>(DAX__2019_2020__33[[#This Row],[Adj Close]]-DAX__2019_2020__33[[#This Row],[Adj Open]])/DAX__2019_2020__33[[#This Row],[Adj Open]]</f>
        <v>-1.010966415352981E-2</v>
      </c>
      <c r="J5720" s="50">
        <f>DAX__2019_2020__33[[#This Row],[Adj Close]]-DAX__2019_2020__33[[#This Row],[Adj Open]]</f>
        <v>-0.25399021014367307</v>
      </c>
      <c r="K5720" s="50">
        <v>2949783</v>
      </c>
    </row>
    <row r="5721" spans="1:11" x14ac:dyDescent="0.3">
      <c r="A5721" s="51" t="str">
        <f t="shared" si="94"/>
        <v>DPW.DE</v>
      </c>
      <c r="B5721" s="52" t="s">
        <v>247</v>
      </c>
      <c r="C5721" s="50" t="s">
        <v>16203</v>
      </c>
      <c r="D5721" s="50">
        <f>DAX__2019_2020__33[[#This Row],[Open]]*(DAX__2019_2020__33[[#This Row],[Adj Close]]/DAX__2019_2020__33[[#This Row],[Close]])</f>
        <v>24.847993803012802</v>
      </c>
      <c r="E5721" s="50" t="s">
        <v>16600</v>
      </c>
      <c r="F5721" s="50" t="s">
        <v>1638</v>
      </c>
      <c r="G5721" s="50" t="s">
        <v>16601</v>
      </c>
      <c r="H5721" s="50" t="s">
        <v>16602</v>
      </c>
      <c r="I5721" s="50">
        <f>(DAX__2019_2020__33[[#This Row],[Adj Close]]-DAX__2019_2020__33[[#This Row],[Adj Open]])/DAX__2019_2020__33[[#This Row],[Adj Open]]</f>
        <v>4.1579693638957495E-3</v>
      </c>
      <c r="J5721" s="50">
        <f>DAX__2019_2020__33[[#This Row],[Adj Close]]-DAX__2019_2020__33[[#This Row],[Adj Open]]</f>
        <v>0.10331719698719866</v>
      </c>
      <c r="K5721" s="50">
        <v>1755277</v>
      </c>
    </row>
    <row r="5722" spans="1:11" x14ac:dyDescent="0.3">
      <c r="A5722" s="51" t="str">
        <f t="shared" si="94"/>
        <v>DPW.DE</v>
      </c>
      <c r="B5722" s="52" t="s">
        <v>248</v>
      </c>
      <c r="C5722" s="50" t="s">
        <v>16209</v>
      </c>
      <c r="D5722" s="50">
        <f>DAX__2019_2020__33[[#This Row],[Open]]*(DAX__2019_2020__33[[#This Row],[Adj Close]]/DAX__2019_2020__33[[#This Row],[Close]])</f>
        <v>25.037409346792128</v>
      </c>
      <c r="E5722" s="50" t="s">
        <v>16603</v>
      </c>
      <c r="F5722" s="50" t="s">
        <v>16597</v>
      </c>
      <c r="G5722" s="50" t="s">
        <v>16604</v>
      </c>
      <c r="H5722" s="50" t="s">
        <v>16605</v>
      </c>
      <c r="I5722" s="50">
        <f>(DAX__2019_2020__33[[#This Row],[Adj Close]]-DAX__2019_2020__33[[#This Row],[Adj Open]])/DAX__2019_2020__33[[#This Row],[Adj Open]]</f>
        <v>4.986244841815723E-3</v>
      </c>
      <c r="J5722" s="50">
        <f>DAX__2019_2020__33[[#This Row],[Adj Close]]-DAX__2019_2020__33[[#This Row],[Adj Open]]</f>
        <v>0.12484265320787102</v>
      </c>
      <c r="K5722" s="50">
        <v>2534430</v>
      </c>
    </row>
    <row r="5723" spans="1:11" x14ac:dyDescent="0.3">
      <c r="A5723" s="51" t="str">
        <f t="shared" si="94"/>
        <v>DPW.DE</v>
      </c>
      <c r="B5723" s="52" t="s">
        <v>249</v>
      </c>
      <c r="C5723" s="50" t="s">
        <v>16604</v>
      </c>
      <c r="D5723" s="50">
        <f>DAX__2019_2020__33[[#This Row],[Open]]*(DAX__2019_2020__33[[#This Row],[Adj Close]]/DAX__2019_2020__33[[#This Row],[Close]])</f>
        <v>25.162252514985443</v>
      </c>
      <c r="E5723" s="50" t="s">
        <v>16499</v>
      </c>
      <c r="F5723" s="50" t="s">
        <v>16597</v>
      </c>
      <c r="G5723" s="50" t="s">
        <v>16606</v>
      </c>
      <c r="H5723" s="50" t="s">
        <v>16607</v>
      </c>
      <c r="I5723" s="50">
        <f>(DAX__2019_2020__33[[#This Row],[Adj Close]]-DAX__2019_2020__33[[#This Row],[Adj Open]])/DAX__2019_2020__33[[#This Row],[Adj Open]]</f>
        <v>-1.0265183917878488E-3</v>
      </c>
      <c r="J5723" s="50">
        <f>DAX__2019_2020__33[[#This Row],[Adj Close]]-DAX__2019_2020__33[[#This Row],[Adj Open]]</f>
        <v>-2.5829514985442614E-2</v>
      </c>
      <c r="K5723" s="50">
        <v>1807101</v>
      </c>
    </row>
    <row r="5724" spans="1:11" x14ac:dyDescent="0.3">
      <c r="A5724" s="51" t="str">
        <f t="shared" si="94"/>
        <v>DPW.DE</v>
      </c>
      <c r="B5724" s="52" t="s">
        <v>250</v>
      </c>
      <c r="C5724" s="50" t="s">
        <v>16548</v>
      </c>
      <c r="D5724" s="50">
        <f>DAX__2019_2020__33[[#This Row],[Open]]*(DAX__2019_2020__33[[#This Row],[Adj Close]]/DAX__2019_2020__33[[#This Row],[Close]])</f>
        <v>25.205303305991684</v>
      </c>
      <c r="E5724" s="50" t="s">
        <v>1813</v>
      </c>
      <c r="F5724" s="50" t="s">
        <v>16606</v>
      </c>
      <c r="G5724" s="50" t="s">
        <v>16256</v>
      </c>
      <c r="H5724" s="50" t="s">
        <v>16608</v>
      </c>
      <c r="I5724" s="50">
        <f>(DAX__2019_2020__33[[#This Row],[Adj Close]]-DAX__2019_2020__33[[#This Row],[Adj Open]])/DAX__2019_2020__33[[#This Row],[Adj Open]]</f>
        <v>1.3663501280956584E-2</v>
      </c>
      <c r="J5724" s="50">
        <f>DAX__2019_2020__33[[#This Row],[Adj Close]]-DAX__2019_2020__33[[#This Row],[Adj Open]]</f>
        <v>0.34439269400831662</v>
      </c>
      <c r="K5724" s="50">
        <v>2482552</v>
      </c>
    </row>
    <row r="5725" spans="1:11" x14ac:dyDescent="0.3">
      <c r="A5725" s="51" t="str">
        <f t="shared" si="94"/>
        <v>DPW.DE</v>
      </c>
      <c r="B5725" s="52" t="s">
        <v>251</v>
      </c>
      <c r="C5725" s="50" t="s">
        <v>1632</v>
      </c>
      <c r="D5725" s="50">
        <f>DAX__2019_2020__33[[#This Row],[Open]]*(DAX__2019_2020__33[[#This Row],[Adj Close]]/DAX__2019_2020__33[[#This Row],[Close]])</f>
        <v>25.657316757745285</v>
      </c>
      <c r="E5725" s="50" t="s">
        <v>16609</v>
      </c>
      <c r="F5725" s="50" t="s">
        <v>16610</v>
      </c>
      <c r="G5725" s="50" t="s">
        <v>16274</v>
      </c>
      <c r="H5725" s="50" t="s">
        <v>16611</v>
      </c>
      <c r="I5725" s="50">
        <f>(DAX__2019_2020__33[[#This Row],[Adj Close]]-DAX__2019_2020__33[[#This Row],[Adj Open]])/DAX__2019_2020__33[[#This Row],[Adj Open]]</f>
        <v>3.3557383676421945E-3</v>
      </c>
      <c r="J5725" s="50">
        <f>DAX__2019_2020__33[[#This Row],[Adj Close]]-DAX__2019_2020__33[[#This Row],[Adj Open]]</f>
        <v>8.6099242254714881E-2</v>
      </c>
      <c r="K5725" s="50">
        <v>2942189</v>
      </c>
    </row>
    <row r="5726" spans="1:11" x14ac:dyDescent="0.3">
      <c r="A5726" s="51" t="str">
        <f t="shared" si="94"/>
        <v>DPW.DE</v>
      </c>
      <c r="B5726" s="52" t="s">
        <v>252</v>
      </c>
      <c r="C5726" s="50" t="s">
        <v>16279</v>
      </c>
      <c r="D5726" s="50">
        <f>DAX__2019_2020__33[[#This Row],[Open]]*(DAX__2019_2020__33[[#This Row],[Adj Close]]/DAX__2019_2020__33[[#This Row],[Close]])</f>
        <v>25.795075077845947</v>
      </c>
      <c r="E5726" s="50" t="s">
        <v>1735</v>
      </c>
      <c r="F5726" s="50" t="s">
        <v>16612</v>
      </c>
      <c r="G5726" s="50" t="s">
        <v>16613</v>
      </c>
      <c r="H5726" s="50" t="s">
        <v>16614</v>
      </c>
      <c r="I5726" s="50">
        <f>(DAX__2019_2020__33[[#This Row],[Adj Close]]-DAX__2019_2020__33[[#This Row],[Adj Open]])/DAX__2019_2020__33[[#This Row],[Adj Open]]</f>
        <v>4.005373965466289E-3</v>
      </c>
      <c r="J5726" s="50">
        <f>DAX__2019_2020__33[[#This Row],[Adj Close]]-DAX__2019_2020__33[[#This Row],[Adj Open]]</f>
        <v>0.10331892215405247</v>
      </c>
      <c r="K5726" s="50">
        <v>1806759</v>
      </c>
    </row>
    <row r="5727" spans="1:11" x14ac:dyDescent="0.3">
      <c r="A5727" s="51" t="str">
        <f t="shared" si="94"/>
        <v>DPW.DE</v>
      </c>
      <c r="B5727" s="52" t="s">
        <v>253</v>
      </c>
      <c r="C5727" s="50" t="s">
        <v>16615</v>
      </c>
      <c r="D5727" s="50">
        <f>DAX__2019_2020__33[[#This Row],[Open]]*(DAX__2019_2020__33[[#This Row],[Adj Close]]/DAX__2019_2020__33[[#This Row],[Close]])</f>
        <v>25.77785750203542</v>
      </c>
      <c r="E5727" s="50" t="s">
        <v>16261</v>
      </c>
      <c r="F5727" s="50" t="s">
        <v>16493</v>
      </c>
      <c r="G5727" s="50" t="s">
        <v>16616</v>
      </c>
      <c r="H5727" s="50" t="s">
        <v>16617</v>
      </c>
      <c r="I5727" s="50">
        <f>(DAX__2019_2020__33[[#This Row],[Adj Close]]-DAX__2019_2020__33[[#This Row],[Adj Open]])/DAX__2019_2020__33[[#This Row],[Adj Open]]</f>
        <v>-9.0180691710731262E-3</v>
      </c>
      <c r="J5727" s="50">
        <f>DAX__2019_2020__33[[#This Row],[Adj Close]]-DAX__2019_2020__33[[#This Row],[Adj Open]]</f>
        <v>-0.23246650203542174</v>
      </c>
      <c r="K5727" s="50">
        <v>2420708</v>
      </c>
    </row>
    <row r="5728" spans="1:11" x14ac:dyDescent="0.3">
      <c r="A5728" s="51" t="str">
        <f t="shared" si="94"/>
        <v>DPW.DE</v>
      </c>
      <c r="B5728" s="52" t="s">
        <v>254</v>
      </c>
      <c r="C5728" s="50" t="s">
        <v>16618</v>
      </c>
      <c r="D5728" s="50">
        <f>DAX__2019_2020__33[[#This Row],[Open]]*(DAX__2019_2020__33[[#This Row],[Adj Close]]/DAX__2019_2020__33[[#This Row],[Close]])</f>
        <v>25.868258380364004</v>
      </c>
      <c r="E5728" s="50" t="s">
        <v>16619</v>
      </c>
      <c r="F5728" s="50" t="s">
        <v>16620</v>
      </c>
      <c r="G5728" s="50" t="s">
        <v>16261</v>
      </c>
      <c r="H5728" s="50" t="s">
        <v>16621</v>
      </c>
      <c r="I5728" s="50">
        <f>(DAX__2019_2020__33[[#This Row],[Adj Close]]-DAX__2019_2020__33[[#This Row],[Adj Open]])/DAX__2019_2020__33[[#This Row],[Adj Open]]</f>
        <v>-3.3283408221002802E-3</v>
      </c>
      <c r="J5728" s="50">
        <f>DAX__2019_2020__33[[#This Row],[Adj Close]]-DAX__2019_2020__33[[#This Row],[Adj Open]]</f>
        <v>-8.6098380364003191E-2</v>
      </c>
      <c r="K5728" s="50">
        <v>2318740</v>
      </c>
    </row>
    <row r="5729" spans="1:11" x14ac:dyDescent="0.3">
      <c r="A5729" s="51" t="str">
        <f t="shared" si="94"/>
        <v>DPW.DE</v>
      </c>
      <c r="B5729" s="52" t="s">
        <v>255</v>
      </c>
      <c r="C5729" s="50" t="s">
        <v>16619</v>
      </c>
      <c r="D5729" s="50">
        <f>DAX__2019_2020__33[[#This Row],[Open]]*(DAX__2019_2020__33[[#This Row],[Adj Close]]/DAX__2019_2020__33[[#This Row],[Close]])</f>
        <v>25.928528363008059</v>
      </c>
      <c r="E5729" s="50" t="s">
        <v>16531</v>
      </c>
      <c r="F5729" s="50" t="s">
        <v>16283</v>
      </c>
      <c r="G5729" s="50" t="s">
        <v>16284</v>
      </c>
      <c r="H5729" s="50" t="s">
        <v>16622</v>
      </c>
      <c r="I5729" s="50">
        <f>(DAX__2019_2020__33[[#This Row],[Adj Close]]-DAX__2019_2020__33[[#This Row],[Adj Open]])/DAX__2019_2020__33[[#This Row],[Adj Open]]</f>
        <v>8.9656317449776941E-3</v>
      </c>
      <c r="J5729" s="50">
        <f>DAX__2019_2020__33[[#This Row],[Adj Close]]-DAX__2019_2020__33[[#This Row],[Adj Open]]</f>
        <v>0.23246563699193956</v>
      </c>
      <c r="K5729" s="50">
        <v>2844936</v>
      </c>
    </row>
    <row r="5730" spans="1:11" x14ac:dyDescent="0.3">
      <c r="A5730" s="51" t="str">
        <f t="shared" si="94"/>
        <v>DPW.DE</v>
      </c>
      <c r="B5730" s="52" t="s">
        <v>256</v>
      </c>
      <c r="C5730" s="50" t="s">
        <v>16538</v>
      </c>
      <c r="D5730" s="50">
        <f>DAX__2019_2020__33[[#This Row],[Open]]*(DAX__2019_2020__33[[#This Row],[Adj Close]]/DAX__2019_2020__33[[#This Row],[Close]])</f>
        <v>26.173906518815595</v>
      </c>
      <c r="E5730" s="50" t="s">
        <v>16623</v>
      </c>
      <c r="F5730" s="50" t="s">
        <v>16624</v>
      </c>
      <c r="G5730" s="50" t="s">
        <v>16623</v>
      </c>
      <c r="H5730" s="50" t="s">
        <v>16625</v>
      </c>
      <c r="I5730" s="50">
        <f>(DAX__2019_2020__33[[#This Row],[Adj Close]]-DAX__2019_2020__33[[#This Row],[Adj Open]])/DAX__2019_2020__33[[#This Row],[Adj Open]]</f>
        <v>2.7960855263158961E-3</v>
      </c>
      <c r="J5730" s="50">
        <f>DAX__2019_2020__33[[#This Row],[Adj Close]]-DAX__2019_2020__33[[#This Row],[Adj Open]]</f>
        <v>7.318448118440557E-2</v>
      </c>
      <c r="K5730" s="50">
        <v>2320399</v>
      </c>
    </row>
    <row r="5731" spans="1:11" x14ac:dyDescent="0.3">
      <c r="A5731" s="51" t="str">
        <f t="shared" si="94"/>
        <v>DPW.DE</v>
      </c>
      <c r="B5731" s="52" t="s">
        <v>257</v>
      </c>
      <c r="C5731" s="50" t="s">
        <v>16626</v>
      </c>
      <c r="D5731" s="50">
        <f>DAX__2019_2020__33[[#This Row],[Open]]*(DAX__2019_2020__33[[#This Row],[Adj Close]]/DAX__2019_2020__33[[#This Row],[Close]])</f>
        <v>26.130860853438371</v>
      </c>
      <c r="E5731" s="50" t="s">
        <v>16627</v>
      </c>
      <c r="F5731" s="50" t="s">
        <v>16628</v>
      </c>
      <c r="G5731" s="50" t="s">
        <v>16629</v>
      </c>
      <c r="H5731" s="50" t="s">
        <v>16630</v>
      </c>
      <c r="I5731" s="50">
        <f>(DAX__2019_2020__33[[#This Row],[Adj Close]]-DAX__2019_2020__33[[#This Row],[Adj Open]])/DAX__2019_2020__33[[#This Row],[Adj Open]]</f>
        <v>3.7891268533772602E-3</v>
      </c>
      <c r="J5731" s="50">
        <f>DAX__2019_2020__33[[#This Row],[Adj Close]]-DAX__2019_2020__33[[#This Row],[Adj Open]]</f>
        <v>9.9013146561627963E-2</v>
      </c>
      <c r="K5731" s="50">
        <v>1830780</v>
      </c>
    </row>
    <row r="5732" spans="1:11" x14ac:dyDescent="0.3">
      <c r="A5732" s="51" t="str">
        <f t="shared" si="94"/>
        <v>DPW.DE</v>
      </c>
      <c r="B5732" s="52" t="s">
        <v>258</v>
      </c>
      <c r="C5732" s="50" t="s">
        <v>16631</v>
      </c>
      <c r="D5732" s="50">
        <f>DAX__2019_2020__33[[#This Row],[Open]]*(DAX__2019_2020__33[[#This Row],[Adj Close]]/DAX__2019_2020__33[[#This Row],[Close]])</f>
        <v>26.204039880762807</v>
      </c>
      <c r="E5732" s="50" t="s">
        <v>16632</v>
      </c>
      <c r="F5732" s="50" t="s">
        <v>16631</v>
      </c>
      <c r="G5732" s="50" t="s">
        <v>1795</v>
      </c>
      <c r="H5732" s="50" t="s">
        <v>16633</v>
      </c>
      <c r="I5732" s="50">
        <f>(DAX__2019_2020__33[[#This Row],[Adj Close]]-DAX__2019_2020__33[[#This Row],[Adj Open]])/DAX__2019_2020__33[[#This Row],[Adj Open]]</f>
        <v>1.133569940317713E-2</v>
      </c>
      <c r="J5732" s="50">
        <f>DAX__2019_2020__33[[#This Row],[Adj Close]]-DAX__2019_2020__33[[#This Row],[Adj Open]]</f>
        <v>0.29704111923719267</v>
      </c>
      <c r="K5732" s="50">
        <v>3219669</v>
      </c>
    </row>
    <row r="5733" spans="1:11" x14ac:dyDescent="0.3">
      <c r="A5733" s="51" t="str">
        <f t="shared" si="94"/>
        <v>DPW.DE</v>
      </c>
      <c r="B5733" s="52" t="s">
        <v>259</v>
      </c>
      <c r="C5733" s="50" t="s">
        <v>16634</v>
      </c>
      <c r="D5733" s="50">
        <f>DAX__2019_2020__33[[#This Row],[Open]]*(DAX__2019_2020__33[[#This Row],[Adj Close]]/DAX__2019_2020__33[[#This Row],[Close]])</f>
        <v>26.55704602720385</v>
      </c>
      <c r="E5733" s="50" t="s">
        <v>16635</v>
      </c>
      <c r="F5733" s="50" t="s">
        <v>16636</v>
      </c>
      <c r="G5733" s="50" t="s">
        <v>16328</v>
      </c>
      <c r="H5733" s="50" t="s">
        <v>16637</v>
      </c>
      <c r="I5733" s="50">
        <f>(DAX__2019_2020__33[[#This Row],[Adj Close]]-DAX__2019_2020__33[[#This Row],[Adj Open]])/DAX__2019_2020__33[[#This Row],[Adj Open]]</f>
        <v>1.7831415718314995E-3</v>
      </c>
      <c r="J5733" s="50">
        <f>DAX__2019_2020__33[[#This Row],[Adj Close]]-DAX__2019_2020__33[[#This Row],[Adj Open]]</f>
        <v>4.7354972796149752E-2</v>
      </c>
      <c r="K5733" s="50">
        <v>2629517</v>
      </c>
    </row>
    <row r="5734" spans="1:11" x14ac:dyDescent="0.3">
      <c r="A5734" s="51" t="str">
        <f t="shared" si="94"/>
        <v>DPW.DE</v>
      </c>
      <c r="B5734" s="52" t="s">
        <v>260</v>
      </c>
      <c r="C5734" s="50" t="s">
        <v>16318</v>
      </c>
      <c r="D5734" s="50">
        <f>DAX__2019_2020__33[[#This Row],[Open]]*(DAX__2019_2020__33[[#This Row],[Adj Close]]/DAX__2019_2020__33[[#This Row],[Close]])</f>
        <v>26.690499838657633</v>
      </c>
      <c r="E5734" s="50" t="s">
        <v>16638</v>
      </c>
      <c r="F5734" s="50" t="s">
        <v>16297</v>
      </c>
      <c r="G5734" s="50" t="s">
        <v>16639</v>
      </c>
      <c r="H5734" s="50" t="s">
        <v>16640</v>
      </c>
      <c r="I5734" s="50">
        <f>(DAX__2019_2020__33[[#This Row],[Adj Close]]-DAX__2019_2020__33[[#This Row],[Adj Open]])/DAX__2019_2020__33[[#This Row],[Adj Open]]</f>
        <v>-3.2258064516137944E-4</v>
      </c>
      <c r="J5734" s="50">
        <f>DAX__2019_2020__33[[#This Row],[Adj Close]]-DAX__2019_2020__33[[#This Row],[Adj Open]]</f>
        <v>-8.6098386576338726E-3</v>
      </c>
      <c r="K5734" s="50">
        <v>2747104</v>
      </c>
    </row>
    <row r="5735" spans="1:11" x14ac:dyDescent="0.3">
      <c r="A5735" s="51" t="str">
        <f t="shared" si="94"/>
        <v>DPW.DE</v>
      </c>
      <c r="B5735" s="52" t="s">
        <v>261</v>
      </c>
      <c r="C5735" s="50" t="s">
        <v>16641</v>
      </c>
      <c r="D5735" s="50">
        <f>DAX__2019_2020__33[[#This Row],[Open]]*(DAX__2019_2020__33[[#This Row],[Adj Close]]/DAX__2019_2020__33[[#This Row],[Close]])</f>
        <v>26.630228835556984</v>
      </c>
      <c r="E5735" s="50" t="s">
        <v>16642</v>
      </c>
      <c r="F5735" s="50" t="s">
        <v>16641</v>
      </c>
      <c r="G5735" s="50" t="s">
        <v>16643</v>
      </c>
      <c r="H5735" s="50" t="s">
        <v>16644</v>
      </c>
      <c r="I5735" s="50">
        <f>(DAX__2019_2020__33[[#This Row],[Adj Close]]-DAX__2019_2020__33[[#This Row],[Adj Open]])/DAX__2019_2020__33[[#This Row],[Adj Open]]</f>
        <v>5.6579372777239003E-3</v>
      </c>
      <c r="J5735" s="50">
        <f>DAX__2019_2020__33[[#This Row],[Adj Close]]-DAX__2019_2020__33[[#This Row],[Adj Open]]</f>
        <v>0.15067216444301579</v>
      </c>
      <c r="K5735" s="50">
        <v>2587481</v>
      </c>
    </row>
    <row r="5736" spans="1:11" x14ac:dyDescent="0.3">
      <c r="A5736" s="51" t="str">
        <f t="shared" si="94"/>
        <v>DPW.DE</v>
      </c>
      <c r="B5736" s="52" t="s">
        <v>262</v>
      </c>
      <c r="C5736" s="50" t="s">
        <v>1802</v>
      </c>
      <c r="D5736" s="50">
        <f>DAX__2019_2020__33[[#This Row],[Open]]*(DAX__2019_2020__33[[#This Row],[Adj Close]]/DAX__2019_2020__33[[#This Row],[Close]])</f>
        <v>26.569962103412987</v>
      </c>
      <c r="E5736" s="50" t="s">
        <v>16645</v>
      </c>
      <c r="F5736" s="50" t="s">
        <v>16310</v>
      </c>
      <c r="G5736" s="50" t="s">
        <v>16308</v>
      </c>
      <c r="H5736" s="50" t="s">
        <v>16646</v>
      </c>
      <c r="I5736" s="50">
        <f>(DAX__2019_2020__33[[#This Row],[Adj Close]]-DAX__2019_2020__33[[#This Row],[Adj Open]])/DAX__2019_2020__33[[#This Row],[Adj Open]]</f>
        <v>4.8603368483363747E-4</v>
      </c>
      <c r="J5736" s="50">
        <f>DAX__2019_2020__33[[#This Row],[Adj Close]]-DAX__2019_2020__33[[#This Row],[Adj Open]]</f>
        <v>1.2913896587011919E-2</v>
      </c>
      <c r="K5736" s="50">
        <v>2173848</v>
      </c>
    </row>
    <row r="5737" spans="1:11" x14ac:dyDescent="0.3">
      <c r="A5737" s="51" t="str">
        <f t="shared" si="94"/>
        <v>DPW.DE</v>
      </c>
      <c r="B5737" s="52" t="s">
        <v>263</v>
      </c>
      <c r="C5737" s="50" t="s">
        <v>1753</v>
      </c>
      <c r="D5737" s="50">
        <f>DAX__2019_2020__33[[#This Row],[Open]]*(DAX__2019_2020__33[[#This Row],[Adj Close]]/DAX__2019_2020__33[[#This Row],[Close]])</f>
        <v>26.518301707971311</v>
      </c>
      <c r="E5737" s="50" t="s">
        <v>16647</v>
      </c>
      <c r="F5737" s="50" t="s">
        <v>16648</v>
      </c>
      <c r="G5737" s="50" t="s">
        <v>16649</v>
      </c>
      <c r="H5737" s="50" t="s">
        <v>16650</v>
      </c>
      <c r="I5737" s="50">
        <f>(DAX__2019_2020__33[[#This Row],[Adj Close]]-DAX__2019_2020__33[[#This Row],[Adj Open]])/DAX__2019_2020__33[[#This Row],[Adj Open]]</f>
        <v>-2.597402681733833E-3</v>
      </c>
      <c r="J5737" s="50">
        <f>DAX__2019_2020__33[[#This Row],[Adj Close]]-DAX__2019_2020__33[[#This Row],[Adj Open]]</f>
        <v>-6.887870797131157E-2</v>
      </c>
      <c r="K5737" s="50">
        <v>2635455</v>
      </c>
    </row>
    <row r="5738" spans="1:11" x14ac:dyDescent="0.3">
      <c r="A5738" s="51" t="str">
        <f t="shared" si="94"/>
        <v>DPW.DE</v>
      </c>
      <c r="B5738" s="52" t="s">
        <v>264</v>
      </c>
      <c r="C5738" s="50" t="s">
        <v>16217</v>
      </c>
      <c r="D5738" s="50">
        <f>DAX__2019_2020__33[[#This Row],[Open]]*(DAX__2019_2020__33[[#This Row],[Adj Close]]/DAX__2019_2020__33[[#This Row],[Close]])</f>
        <v>25.846734338714992</v>
      </c>
      <c r="E5738" s="50" t="s">
        <v>16626</v>
      </c>
      <c r="F5738" s="50" t="s">
        <v>16274</v>
      </c>
      <c r="G5738" s="50" t="s">
        <v>16626</v>
      </c>
      <c r="H5738" s="50" t="s">
        <v>16651</v>
      </c>
      <c r="I5738" s="50">
        <f>(DAX__2019_2020__33[[#This Row],[Adj Close]]-DAX__2019_2020__33[[#This Row],[Adj Open]])/DAX__2019_2020__33[[#This Row],[Adj Open]]</f>
        <v>1.0992671552298506E-2</v>
      </c>
      <c r="J5738" s="50">
        <f>DAX__2019_2020__33[[#This Row],[Adj Close]]-DAX__2019_2020__33[[#This Row],[Adj Open]]</f>
        <v>0.28412466128500924</v>
      </c>
      <c r="K5738" s="50">
        <v>3769722</v>
      </c>
    </row>
    <row r="5739" spans="1:11" x14ac:dyDescent="0.3">
      <c r="A5739" s="51" t="str">
        <f t="shared" si="94"/>
        <v>DPW.DE</v>
      </c>
      <c r="B5739" s="52" t="s">
        <v>265</v>
      </c>
      <c r="C5739" s="50" t="s">
        <v>1738</v>
      </c>
      <c r="D5739" s="50">
        <f>DAX__2019_2020__33[[#This Row],[Open]]*(DAX__2019_2020__33[[#This Row],[Adj Close]]/DAX__2019_2020__33[[#This Row],[Close]])</f>
        <v>26.148080925116098</v>
      </c>
      <c r="E5739" s="50" t="s">
        <v>1798</v>
      </c>
      <c r="F5739" s="50" t="s">
        <v>16530</v>
      </c>
      <c r="G5739" s="50" t="s">
        <v>16275</v>
      </c>
      <c r="H5739" s="50" t="s">
        <v>16652</v>
      </c>
      <c r="I5739" s="50">
        <f>(DAX__2019_2020__33[[#This Row],[Adj Close]]-DAX__2019_2020__33[[#This Row],[Adj Open]])/DAX__2019_2020__33[[#This Row],[Adj Open]]</f>
        <v>-3.9513004955119991E-3</v>
      </c>
      <c r="J5739" s="50">
        <f>DAX__2019_2020__33[[#This Row],[Adj Close]]-DAX__2019_2020__33[[#This Row],[Adj Open]]</f>
        <v>-0.10331892511609908</v>
      </c>
      <c r="K5739" s="50">
        <v>2738984</v>
      </c>
    </row>
    <row r="5740" spans="1:11" x14ac:dyDescent="0.3">
      <c r="A5740" s="51" t="str">
        <f t="shared" si="94"/>
        <v>DPW.DE</v>
      </c>
      <c r="B5740" s="52" t="s">
        <v>266</v>
      </c>
      <c r="C5740" s="50" t="s">
        <v>16537</v>
      </c>
      <c r="D5740" s="50">
        <f>DAX__2019_2020__33[[#This Row],[Open]]*(DAX__2019_2020__33[[#This Row],[Adj Close]]/DAX__2019_2020__33[[#This Row],[Close]])</f>
        <v>26.126553412547871</v>
      </c>
      <c r="E5740" s="50" t="s">
        <v>16653</v>
      </c>
      <c r="F5740" s="50" t="s">
        <v>16654</v>
      </c>
      <c r="G5740" s="50" t="s">
        <v>16530</v>
      </c>
      <c r="H5740" s="50" t="s">
        <v>16655</v>
      </c>
      <c r="I5740" s="50">
        <f>(DAX__2019_2020__33[[#This Row],[Adj Close]]-DAX__2019_2020__33[[#This Row],[Adj Open]])/DAX__2019_2020__33[[#This Row],[Adj Open]]</f>
        <v>-5.2726974879782305E-3</v>
      </c>
      <c r="J5740" s="50">
        <f>DAX__2019_2020__33[[#This Row],[Adj Close]]-DAX__2019_2020__33[[#This Row],[Adj Open]]</f>
        <v>-0.13775741254787022</v>
      </c>
      <c r="K5740" s="50">
        <v>7978032</v>
      </c>
    </row>
    <row r="5741" spans="1:11" x14ac:dyDescent="0.3">
      <c r="A5741" s="51" t="str">
        <f t="shared" si="94"/>
        <v>DPW.DE</v>
      </c>
      <c r="B5741" s="52" t="s">
        <v>267</v>
      </c>
      <c r="C5741" s="50" t="s">
        <v>16656</v>
      </c>
      <c r="D5741" s="50">
        <f>DAX__2019_2020__33[[#This Row],[Open]]*(DAX__2019_2020__33[[#This Row],[Adj Close]]/DAX__2019_2020__33[[#This Row],[Close]])</f>
        <v>25.889786079094556</v>
      </c>
      <c r="E5741" s="50" t="s">
        <v>16657</v>
      </c>
      <c r="F5741" s="50" t="s">
        <v>16510</v>
      </c>
      <c r="G5741" s="50" t="s">
        <v>16658</v>
      </c>
      <c r="H5741" s="50" t="s">
        <v>16659</v>
      </c>
      <c r="I5741" s="50">
        <f>(DAX__2019_2020__33[[#This Row],[Adj Close]]-DAX__2019_2020__33[[#This Row],[Adj Open]])/DAX__2019_2020__33[[#This Row],[Adj Open]]</f>
        <v>-7.8151313601596602E-3</v>
      </c>
      <c r="J5741" s="50">
        <f>DAX__2019_2020__33[[#This Row],[Adj Close]]-DAX__2019_2020__33[[#This Row],[Adj Open]]</f>
        <v>-0.20233207909455686</v>
      </c>
      <c r="K5741" s="50">
        <v>2795546</v>
      </c>
    </row>
    <row r="5742" spans="1:11" x14ac:dyDescent="0.3">
      <c r="A5742" s="51" t="str">
        <f t="shared" si="94"/>
        <v>DPW.DE</v>
      </c>
      <c r="B5742" s="52" t="s">
        <v>268</v>
      </c>
      <c r="C5742" s="50" t="s">
        <v>16261</v>
      </c>
      <c r="D5742" s="50">
        <f>DAX__2019_2020__33[[#This Row],[Open]]*(DAX__2019_2020__33[[#This Row],[Adj Close]]/DAX__2019_2020__33[[#This Row],[Close]])</f>
        <v>25.782160300435656</v>
      </c>
      <c r="E5742" s="50" t="s">
        <v>16619</v>
      </c>
      <c r="F5742" s="50" t="s">
        <v>16660</v>
      </c>
      <c r="G5742" s="50" t="s">
        <v>16661</v>
      </c>
      <c r="H5742" s="50" t="s">
        <v>16662</v>
      </c>
      <c r="I5742" s="50">
        <f>(DAX__2019_2020__33[[#This Row],[Adj Close]]-DAX__2019_2020__33[[#This Row],[Adj Open]])/DAX__2019_2020__33[[#This Row],[Adj Open]]</f>
        <v>-3.5064284521623052E-3</v>
      </c>
      <c r="J5742" s="50">
        <f>DAX__2019_2020__33[[#This Row],[Adj Close]]-DAX__2019_2020__33[[#This Row],[Adj Open]]</f>
        <v>-9.040330043565703E-2</v>
      </c>
      <c r="K5742" s="50">
        <v>2214899</v>
      </c>
    </row>
    <row r="5743" spans="1:11" x14ac:dyDescent="0.3">
      <c r="A5743" s="51" t="str">
        <f t="shared" si="94"/>
        <v>DPW.DE</v>
      </c>
      <c r="B5743" s="52" t="s">
        <v>269</v>
      </c>
      <c r="C5743" s="50" t="s">
        <v>16663</v>
      </c>
      <c r="D5743" s="50">
        <f>DAX__2019_2020__33[[#This Row],[Open]]*(DAX__2019_2020__33[[#This Row],[Adj Close]]/DAX__2019_2020__33[[#This Row],[Close]])</f>
        <v>25.614268727974494</v>
      </c>
      <c r="E5743" s="50" t="s">
        <v>1632</v>
      </c>
      <c r="F5743" s="50" t="s">
        <v>16664</v>
      </c>
      <c r="G5743" s="50" t="s">
        <v>16484</v>
      </c>
      <c r="H5743" s="50" t="s">
        <v>16665</v>
      </c>
      <c r="I5743" s="50">
        <f>(DAX__2019_2020__33[[#This Row],[Adj Close]]-DAX__2019_2020__33[[#This Row],[Adj Open]])/DAX__2019_2020__33[[#This Row],[Adj Open]]</f>
        <v>1.5126050420167952E-3</v>
      </c>
      <c r="J5743" s="50">
        <f>DAX__2019_2020__33[[#This Row],[Adj Close]]-DAX__2019_2020__33[[#This Row],[Adj Open]]</f>
        <v>3.8744272025507343E-2</v>
      </c>
      <c r="K5743" s="50">
        <v>1995853</v>
      </c>
    </row>
    <row r="5744" spans="1:11" x14ac:dyDescent="0.3">
      <c r="A5744" s="51" t="str">
        <f t="shared" si="94"/>
        <v>DPW.DE</v>
      </c>
      <c r="B5744" s="52" t="s">
        <v>270</v>
      </c>
      <c r="C5744" s="50" t="s">
        <v>16660</v>
      </c>
      <c r="D5744" s="50">
        <f>DAX__2019_2020__33[[#This Row],[Open]]*(DAX__2019_2020__33[[#This Row],[Adj Close]]/DAX__2019_2020__33[[#This Row],[Close]])</f>
        <v>25.661624220231602</v>
      </c>
      <c r="E5744" s="50" t="s">
        <v>16338</v>
      </c>
      <c r="F5744" s="50" t="s">
        <v>16666</v>
      </c>
      <c r="G5744" s="50" t="s">
        <v>16286</v>
      </c>
      <c r="H5744" s="50" t="s">
        <v>16667</v>
      </c>
      <c r="I5744" s="50">
        <f>(DAX__2019_2020__33[[#This Row],[Adj Close]]-DAX__2019_2020__33[[#This Row],[Adj Open]])/DAX__2019_2020__33[[#This Row],[Adj Open]]</f>
        <v>1.0568730078845781E-2</v>
      </c>
      <c r="J5744" s="50">
        <f>DAX__2019_2020__33[[#This Row],[Adj Close]]-DAX__2019_2020__33[[#This Row],[Adj Open]]</f>
        <v>0.27121077976839914</v>
      </c>
      <c r="K5744" s="50">
        <v>2010797</v>
      </c>
    </row>
    <row r="5745" spans="1:11" x14ac:dyDescent="0.3">
      <c r="A5745" s="51" t="str">
        <f t="shared" si="94"/>
        <v>DPW.DE</v>
      </c>
      <c r="B5745" s="52" t="s">
        <v>271</v>
      </c>
      <c r="C5745" s="50" t="s">
        <v>16668</v>
      </c>
      <c r="D5745" s="50">
        <f>DAX__2019_2020__33[[#This Row],[Open]]*(DAX__2019_2020__33[[#This Row],[Adj Close]]/DAX__2019_2020__33[[#This Row],[Close]])</f>
        <v>25.971576405648381</v>
      </c>
      <c r="E5745" s="50" t="s">
        <v>16669</v>
      </c>
      <c r="F5745" s="50" t="s">
        <v>16670</v>
      </c>
      <c r="G5745" s="50" t="s">
        <v>1755</v>
      </c>
      <c r="H5745" s="50" t="s">
        <v>16671</v>
      </c>
      <c r="I5745" s="50">
        <f>(DAX__2019_2020__33[[#This Row],[Adj Close]]-DAX__2019_2020__33[[#This Row],[Adj Open]])/DAX__2019_2020__33[[#This Row],[Adj Open]]</f>
        <v>8.2877504297108374E-4</v>
      </c>
      <c r="J5745" s="50">
        <f>DAX__2019_2020__33[[#This Row],[Adj Close]]-DAX__2019_2020__33[[#This Row],[Adj Open]]</f>
        <v>2.152459435161802E-2</v>
      </c>
      <c r="K5745" s="50">
        <v>1640872</v>
      </c>
    </row>
    <row r="5746" spans="1:11" x14ac:dyDescent="0.3">
      <c r="A5746" s="51" t="str">
        <f t="shared" si="94"/>
        <v>DPW.DE</v>
      </c>
      <c r="B5746" s="52" t="s">
        <v>272</v>
      </c>
      <c r="C5746" s="50" t="s">
        <v>16672</v>
      </c>
      <c r="D5746" s="50">
        <f>DAX__2019_2020__33[[#This Row],[Open]]*(DAX__2019_2020__33[[#This Row],[Adj Close]]/DAX__2019_2020__33[[#This Row],[Close]])</f>
        <v>26.027542689835212</v>
      </c>
      <c r="E5746" s="50" t="s">
        <v>16673</v>
      </c>
      <c r="F5746" s="50" t="s">
        <v>16541</v>
      </c>
      <c r="G5746" s="50" t="s">
        <v>16673</v>
      </c>
      <c r="H5746" s="50" t="s">
        <v>16674</v>
      </c>
      <c r="I5746" s="50">
        <f>(DAX__2019_2020__33[[#This Row],[Adj Close]]-DAX__2019_2020__33[[#This Row],[Adj Open]])/DAX__2019_2020__33[[#This Row],[Adj Open]]</f>
        <v>1.3728084684088624E-2</v>
      </c>
      <c r="J5746" s="50">
        <f>DAX__2019_2020__33[[#This Row],[Adj Close]]-DAX__2019_2020__33[[#This Row],[Adj Open]]</f>
        <v>0.35730831016478959</v>
      </c>
      <c r="K5746" s="50">
        <v>2630450</v>
      </c>
    </row>
    <row r="5747" spans="1:11" x14ac:dyDescent="0.3">
      <c r="A5747" s="51" t="str">
        <f t="shared" si="94"/>
        <v>DPW.DE</v>
      </c>
      <c r="B5747" s="52" t="s">
        <v>273</v>
      </c>
      <c r="C5747" s="50" t="s">
        <v>1633</v>
      </c>
      <c r="D5747" s="50">
        <f>DAX__2019_2020__33[[#This Row],[Open]]*(DAX__2019_2020__33[[#This Row],[Adj Close]]/DAX__2019_2020__33[[#This Row],[Close]])</f>
        <v>26.423592650082082</v>
      </c>
      <c r="E5747" s="50" t="s">
        <v>16675</v>
      </c>
      <c r="F5747" s="50" t="s">
        <v>16489</v>
      </c>
      <c r="G5747" s="50" t="s">
        <v>16504</v>
      </c>
      <c r="H5747" s="50" t="s">
        <v>16505</v>
      </c>
      <c r="I5747" s="50">
        <f>(DAX__2019_2020__33[[#This Row],[Adj Close]]-DAX__2019_2020__33[[#This Row],[Adj Open]])/DAX__2019_2020__33[[#This Row],[Adj Open]]</f>
        <v>-4.0566991183871158E-2</v>
      </c>
      <c r="J5747" s="50">
        <f>DAX__2019_2020__33[[#This Row],[Adj Close]]-DAX__2019_2020__33[[#This Row],[Adj Open]]</f>
        <v>-1.0719256500820826</v>
      </c>
      <c r="K5747" s="50">
        <v>5233583</v>
      </c>
    </row>
    <row r="5748" spans="1:11" x14ac:dyDescent="0.3">
      <c r="A5748" s="51" t="str">
        <f t="shared" si="94"/>
        <v>DPW.DE</v>
      </c>
      <c r="B5748" s="52" t="s">
        <v>274</v>
      </c>
      <c r="C5748" s="50" t="s">
        <v>16247</v>
      </c>
      <c r="D5748" s="50">
        <f>DAX__2019_2020__33[[#This Row],[Open]]*(DAX__2019_2020__33[[#This Row],[Adj Close]]/DAX__2019_2020__33[[#This Row],[Close]])</f>
        <v>25.347362849559147</v>
      </c>
      <c r="E5748" s="50" t="s">
        <v>16247</v>
      </c>
      <c r="F5748" s="50" t="s">
        <v>16349</v>
      </c>
      <c r="G5748" s="50" t="s">
        <v>16598</v>
      </c>
      <c r="H5748" s="50" t="s">
        <v>16599</v>
      </c>
      <c r="I5748" s="50">
        <f>(DAX__2019_2020__33[[#This Row],[Adj Close]]-DAX__2019_2020__33[[#This Row],[Adj Open]])/DAX__2019_2020__33[[#This Row],[Adj Open]]</f>
        <v>-1.8851935500953192E-2</v>
      </c>
      <c r="J5748" s="50">
        <f>DAX__2019_2020__33[[#This Row],[Adj Close]]-DAX__2019_2020__33[[#This Row],[Adj Open]]</f>
        <v>-0.47784684955914614</v>
      </c>
      <c r="K5748" s="50">
        <v>4675915</v>
      </c>
    </row>
    <row r="5749" spans="1:11" x14ac:dyDescent="0.3">
      <c r="A5749" s="51" t="str">
        <f t="shared" ref="A5749:A5812" si="95">"DPW.DE"</f>
        <v>DPW.DE</v>
      </c>
      <c r="B5749" s="52" t="s">
        <v>275</v>
      </c>
      <c r="C5749" s="50" t="s">
        <v>16676</v>
      </c>
      <c r="D5749" s="50">
        <f>DAX__2019_2020__33[[#This Row],[Open]]*(DAX__2019_2020__33[[#This Row],[Adj Close]]/DAX__2019_2020__33[[#This Row],[Close]])</f>
        <v>24.929787650442783</v>
      </c>
      <c r="E5749" s="50" t="s">
        <v>16238</v>
      </c>
      <c r="F5749" s="50" t="s">
        <v>16454</v>
      </c>
      <c r="G5749" s="50" t="s">
        <v>16677</v>
      </c>
      <c r="H5749" s="50" t="s">
        <v>16678</v>
      </c>
      <c r="I5749" s="50">
        <f>(DAX__2019_2020__33[[#This Row],[Adj Close]]-DAX__2019_2020__33[[#This Row],[Adj Open]])/DAX__2019_2020__33[[#This Row],[Adj Open]]</f>
        <v>-2.5902607494386631E-3</v>
      </c>
      <c r="J5749" s="50">
        <f>DAX__2019_2020__33[[#This Row],[Adj Close]]-DAX__2019_2020__33[[#This Row],[Adj Open]]</f>
        <v>-6.4574650442782655E-2</v>
      </c>
      <c r="K5749" s="50">
        <v>3079597</v>
      </c>
    </row>
    <row r="5750" spans="1:11" x14ac:dyDescent="0.3">
      <c r="A5750" s="51" t="str">
        <f t="shared" si="95"/>
        <v>DPW.DE</v>
      </c>
      <c r="B5750" s="52" t="s">
        <v>276</v>
      </c>
      <c r="C5750" s="50" t="s">
        <v>1820</v>
      </c>
      <c r="D5750" s="50">
        <f>DAX__2019_2020__33[[#This Row],[Open]]*(DAX__2019_2020__33[[#This Row],[Adj Close]]/DAX__2019_2020__33[[#This Row],[Close]])</f>
        <v>24.796334332059619</v>
      </c>
      <c r="E5750" s="50" t="s">
        <v>16679</v>
      </c>
      <c r="F5750" s="50" t="s">
        <v>16680</v>
      </c>
      <c r="G5750" s="50" t="s">
        <v>16681</v>
      </c>
      <c r="H5750" s="50" t="s">
        <v>16682</v>
      </c>
      <c r="I5750" s="50">
        <f>(DAX__2019_2020__33[[#This Row],[Adj Close]]-DAX__2019_2020__33[[#This Row],[Adj Open]])/DAX__2019_2020__33[[#This Row],[Adj Open]]</f>
        <v>-1.7360764491694083E-3</v>
      </c>
      <c r="J5750" s="50">
        <f>DAX__2019_2020__33[[#This Row],[Adj Close]]-DAX__2019_2020__33[[#This Row],[Adj Open]]</f>
        <v>-4.3048332059619554E-2</v>
      </c>
      <c r="K5750" s="50">
        <v>2322403</v>
      </c>
    </row>
    <row r="5751" spans="1:11" x14ac:dyDescent="0.3">
      <c r="A5751" s="51" t="str">
        <f t="shared" si="95"/>
        <v>DPW.DE</v>
      </c>
      <c r="B5751" s="52" t="s">
        <v>277</v>
      </c>
      <c r="C5751" s="50" t="s">
        <v>16683</v>
      </c>
      <c r="D5751" s="50">
        <f>DAX__2019_2020__33[[#This Row],[Open]]*(DAX__2019_2020__33[[#This Row],[Adj Close]]/DAX__2019_2020__33[[#This Row],[Close]])</f>
        <v>24.714542435995813</v>
      </c>
      <c r="E5751" s="50" t="s">
        <v>1629</v>
      </c>
      <c r="F5751" s="50" t="s">
        <v>16457</v>
      </c>
      <c r="G5751" s="50" t="s">
        <v>16684</v>
      </c>
      <c r="H5751" s="50" t="s">
        <v>16685</v>
      </c>
      <c r="I5751" s="50">
        <f>(DAX__2019_2020__33[[#This Row],[Adj Close]]-DAX__2019_2020__33[[#This Row],[Adj Open]])/DAX__2019_2020__33[[#This Row],[Adj Open]]</f>
        <v>-1.219299773558524E-3</v>
      </c>
      <c r="J5751" s="50">
        <f>DAX__2019_2020__33[[#This Row],[Adj Close]]-DAX__2019_2020__33[[#This Row],[Adj Open]]</f>
        <v>-3.0134435995812225E-2</v>
      </c>
      <c r="K5751" s="50">
        <v>2691669</v>
      </c>
    </row>
    <row r="5752" spans="1:11" x14ac:dyDescent="0.3">
      <c r="A5752" s="51" t="str">
        <f t="shared" si="95"/>
        <v>DPW.DE</v>
      </c>
      <c r="B5752" s="52" t="s">
        <v>278</v>
      </c>
      <c r="C5752" s="50" t="s">
        <v>16686</v>
      </c>
      <c r="D5752" s="50">
        <f>DAX__2019_2020__33[[#This Row],[Open]]*(DAX__2019_2020__33[[#This Row],[Adj Close]]/DAX__2019_2020__33[[#This Row],[Close]])</f>
        <v>24.654271917924095</v>
      </c>
      <c r="E5752" s="50" t="s">
        <v>16346</v>
      </c>
      <c r="F5752" s="50" t="s">
        <v>16348</v>
      </c>
      <c r="G5752" s="50" t="s">
        <v>16687</v>
      </c>
      <c r="H5752" s="50" t="s">
        <v>16688</v>
      </c>
      <c r="I5752" s="50">
        <f>(DAX__2019_2020__33[[#This Row],[Adj Close]]-DAX__2019_2020__33[[#This Row],[Adj Open]])/DAX__2019_2020__33[[#This Row],[Adj Open]]</f>
        <v>3.8414876898899587E-3</v>
      </c>
      <c r="J5752" s="50">
        <f>DAX__2019_2020__33[[#This Row],[Adj Close]]-DAX__2019_2020__33[[#This Row],[Adj Open]]</f>
        <v>9.4709082075905116E-2</v>
      </c>
      <c r="K5752" s="50">
        <v>2804419</v>
      </c>
    </row>
    <row r="5753" spans="1:11" x14ac:dyDescent="0.3">
      <c r="A5753" s="51" t="str">
        <f t="shared" si="95"/>
        <v>DPW.DE</v>
      </c>
      <c r="B5753" s="52" t="s">
        <v>279</v>
      </c>
      <c r="C5753" s="50" t="s">
        <v>16681</v>
      </c>
      <c r="D5753" s="50">
        <f>DAX__2019_2020__33[[#This Row],[Open]]*(DAX__2019_2020__33[[#This Row],[Adj Close]]/DAX__2019_2020__33[[#This Row],[Close]])</f>
        <v>24.753283841140366</v>
      </c>
      <c r="E5753" s="50" t="s">
        <v>16246</v>
      </c>
      <c r="F5753" s="50" t="s">
        <v>1638</v>
      </c>
      <c r="G5753" s="50" t="s">
        <v>1625</v>
      </c>
      <c r="H5753" s="50" t="s">
        <v>16689</v>
      </c>
      <c r="I5753" s="50">
        <f>(DAX__2019_2020__33[[#This Row],[Adj Close]]-DAX__2019_2020__33[[#This Row],[Adj Open]])/DAX__2019_2020__33[[#This Row],[Adj Open]]</f>
        <v>1.0086991304347781E-2</v>
      </c>
      <c r="J5753" s="50">
        <f>DAX__2019_2020__33[[#This Row],[Adj Close]]-DAX__2019_2020__33[[#This Row],[Adj Open]]</f>
        <v>0.2496861588596353</v>
      </c>
      <c r="K5753" s="50">
        <v>2992923</v>
      </c>
    </row>
    <row r="5754" spans="1:11" x14ac:dyDescent="0.3">
      <c r="A5754" s="51" t="str">
        <f t="shared" si="95"/>
        <v>DPW.DE</v>
      </c>
      <c r="B5754" s="52" t="s">
        <v>280</v>
      </c>
      <c r="C5754" s="50" t="s">
        <v>1630</v>
      </c>
      <c r="D5754" s="50">
        <f>DAX__2019_2020__33[[#This Row],[Open]]*(DAX__2019_2020__33[[#This Row],[Adj Close]]/DAX__2019_2020__33[[#This Row],[Close]])</f>
        <v>25.140728140281499</v>
      </c>
      <c r="E5754" s="50" t="s">
        <v>16663</v>
      </c>
      <c r="F5754" s="50" t="s">
        <v>16343</v>
      </c>
      <c r="G5754" s="50" t="s">
        <v>1769</v>
      </c>
      <c r="H5754" s="50" t="s">
        <v>16690</v>
      </c>
      <c r="I5754" s="50">
        <f>(DAX__2019_2020__33[[#This Row],[Adj Close]]-DAX__2019_2020__33[[#This Row],[Adj Open]])/DAX__2019_2020__33[[#This Row],[Adj Open]]</f>
        <v>1.7808150075063322E-2</v>
      </c>
      <c r="J5754" s="50">
        <f>DAX__2019_2020__33[[#This Row],[Adj Close]]-DAX__2019_2020__33[[#This Row],[Adj Open]]</f>
        <v>0.44770985971850052</v>
      </c>
      <c r="K5754" s="50">
        <v>3034999</v>
      </c>
    </row>
    <row r="5755" spans="1:11" x14ac:dyDescent="0.3">
      <c r="A5755" s="51" t="str">
        <f t="shared" si="95"/>
        <v>DPW.DE</v>
      </c>
      <c r="B5755" s="52" t="s">
        <v>281</v>
      </c>
      <c r="C5755" s="50" t="s">
        <v>16691</v>
      </c>
      <c r="D5755" s="50">
        <f>DAX__2019_2020__33[[#This Row],[Open]]*(DAX__2019_2020__33[[#This Row],[Adj Close]]/DAX__2019_2020__33[[#This Row],[Close]])</f>
        <v>25.498038333837361</v>
      </c>
      <c r="E5755" s="50" t="s">
        <v>16263</v>
      </c>
      <c r="F5755" s="50" t="s">
        <v>16692</v>
      </c>
      <c r="G5755" s="50" t="s">
        <v>16517</v>
      </c>
      <c r="H5755" s="50" t="s">
        <v>16693</v>
      </c>
      <c r="I5755" s="50">
        <f>(DAX__2019_2020__33[[#This Row],[Adj Close]]-DAX__2019_2020__33[[#This Row],[Adj Open]])/DAX__2019_2020__33[[#This Row],[Adj Open]]</f>
        <v>4.896167482694759E-3</v>
      </c>
      <c r="J5755" s="50">
        <f>DAX__2019_2020__33[[#This Row],[Adj Close]]-DAX__2019_2020__33[[#This Row],[Adj Open]]</f>
        <v>0.12484266616263895</v>
      </c>
      <c r="K5755" s="50">
        <v>1544104</v>
      </c>
    </row>
    <row r="5756" spans="1:11" x14ac:dyDescent="0.3">
      <c r="A5756" s="51" t="str">
        <f t="shared" si="95"/>
        <v>DPW.DE</v>
      </c>
      <c r="B5756" s="52" t="s">
        <v>282</v>
      </c>
      <c r="C5756" s="50" t="s">
        <v>16694</v>
      </c>
      <c r="D5756" s="50">
        <f>DAX__2019_2020__33[[#This Row],[Open]]*(DAX__2019_2020__33[[#This Row],[Adj Close]]/DAX__2019_2020__33[[#This Row],[Close]])</f>
        <v>26.023235596297688</v>
      </c>
      <c r="E5756" s="50" t="s">
        <v>1774</v>
      </c>
      <c r="F5756" s="50" t="s">
        <v>16285</v>
      </c>
      <c r="G5756" s="50" t="s">
        <v>16293</v>
      </c>
      <c r="H5756" s="50" t="s">
        <v>16695</v>
      </c>
      <c r="I5756" s="50">
        <f>(DAX__2019_2020__33[[#This Row],[Adj Close]]-DAX__2019_2020__33[[#This Row],[Adj Open]])/DAX__2019_2020__33[[#This Row],[Adj Open]]</f>
        <v>2.9777005789909062E-3</v>
      </c>
      <c r="J5756" s="50">
        <f>DAX__2019_2020__33[[#This Row],[Adj Close]]-DAX__2019_2020__33[[#This Row],[Adj Open]]</f>
        <v>7.7489403702312387E-2</v>
      </c>
      <c r="K5756" s="50">
        <v>3168747</v>
      </c>
    </row>
    <row r="5757" spans="1:11" x14ac:dyDescent="0.3">
      <c r="A5757" s="51" t="str">
        <f t="shared" si="95"/>
        <v>DPW.DE</v>
      </c>
      <c r="B5757" s="52" t="s">
        <v>283</v>
      </c>
      <c r="C5757" s="50" t="s">
        <v>16696</v>
      </c>
      <c r="D5757" s="50">
        <f>DAX__2019_2020__33[[#This Row],[Open]]*(DAX__2019_2020__33[[#This Row],[Adj Close]]/DAX__2019_2020__33[[#This Row],[Close]])</f>
        <v>26.053370185227834</v>
      </c>
      <c r="E5757" s="50" t="s">
        <v>16301</v>
      </c>
      <c r="F5757" s="50" t="s">
        <v>16609</v>
      </c>
      <c r="G5757" s="50" t="s">
        <v>16697</v>
      </c>
      <c r="H5757" s="50" t="s">
        <v>16698</v>
      </c>
      <c r="I5757" s="50">
        <f>(DAX__2019_2020__33[[#This Row],[Adj Close]]-DAX__2019_2020__33[[#This Row],[Adj Open]])/DAX__2019_2020__33[[#This Row],[Adj Open]]</f>
        <v>4.4613350958360122E-3</v>
      </c>
      <c r="J5757" s="50">
        <f>DAX__2019_2020__33[[#This Row],[Adj Close]]-DAX__2019_2020__33[[#This Row],[Adj Open]]</f>
        <v>0.11623281477216452</v>
      </c>
      <c r="K5757" s="50">
        <v>2597308</v>
      </c>
    </row>
    <row r="5758" spans="1:11" x14ac:dyDescent="0.3">
      <c r="A5758" s="51" t="str">
        <f t="shared" si="95"/>
        <v>DPW.DE</v>
      </c>
      <c r="B5758" s="52" t="s">
        <v>284</v>
      </c>
      <c r="C5758" s="50" t="s">
        <v>16653</v>
      </c>
      <c r="D5758" s="50">
        <f>DAX__2019_2020__33[[#This Row],[Open]]*(DAX__2019_2020__33[[#This Row],[Adj Close]]/DAX__2019_2020__33[[#This Row],[Close]])</f>
        <v>26.135162676114025</v>
      </c>
      <c r="E5758" s="50" t="s">
        <v>16699</v>
      </c>
      <c r="F5758" s="50" t="s">
        <v>16626</v>
      </c>
      <c r="G5758" s="50" t="s">
        <v>16700</v>
      </c>
      <c r="H5758" s="50" t="s">
        <v>16701</v>
      </c>
      <c r="I5758" s="50">
        <f>(DAX__2019_2020__33[[#This Row],[Adj Close]]-DAX__2019_2020__33[[#This Row],[Adj Open]])/DAX__2019_2020__33[[#This Row],[Adj Open]]</f>
        <v>5.4356778125514904E-3</v>
      </c>
      <c r="J5758" s="50">
        <f>DAX__2019_2020__33[[#This Row],[Adj Close]]-DAX__2019_2020__33[[#This Row],[Adj Open]]</f>
        <v>0.14206232388597684</v>
      </c>
      <c r="K5758" s="50">
        <v>3077073</v>
      </c>
    </row>
    <row r="5759" spans="1:11" x14ac:dyDescent="0.3">
      <c r="A5759" s="51" t="str">
        <f t="shared" si="95"/>
        <v>DPW.DE</v>
      </c>
      <c r="B5759" s="52" t="s">
        <v>285</v>
      </c>
      <c r="C5759" s="50" t="s">
        <v>16702</v>
      </c>
      <c r="D5759" s="50">
        <f>DAX__2019_2020__33[[#This Row],[Open]]*(DAX__2019_2020__33[[#This Row],[Adj Close]]/DAX__2019_2020__33[[#This Row],[Close]])</f>
        <v>26.539828812869441</v>
      </c>
      <c r="E5759" s="50" t="s">
        <v>16703</v>
      </c>
      <c r="F5759" s="50" t="s">
        <v>16704</v>
      </c>
      <c r="G5759" s="50" t="s">
        <v>16705</v>
      </c>
      <c r="H5759" s="50" t="s">
        <v>16706</v>
      </c>
      <c r="I5759" s="50">
        <f>(DAX__2019_2020__33[[#This Row],[Adj Close]]-DAX__2019_2020__33[[#This Row],[Adj Open]])/DAX__2019_2020__33[[#This Row],[Adj Open]]</f>
        <v>-2.1087103938779977E-3</v>
      </c>
      <c r="J5759" s="50">
        <f>DAX__2019_2020__33[[#This Row],[Adj Close]]-DAX__2019_2020__33[[#This Row],[Adj Open]]</f>
        <v>-5.596481286944055E-2</v>
      </c>
      <c r="K5759" s="50">
        <v>3727060</v>
      </c>
    </row>
    <row r="5760" spans="1:11" x14ac:dyDescent="0.3">
      <c r="A5760" s="51" t="str">
        <f t="shared" si="95"/>
        <v>DPW.DE</v>
      </c>
      <c r="B5760" s="52" t="s">
        <v>286</v>
      </c>
      <c r="C5760" s="50" t="s">
        <v>16313</v>
      </c>
      <c r="D5760" s="50">
        <f>DAX__2019_2020__33[[#This Row],[Open]]*(DAX__2019_2020__33[[#This Row],[Adj Close]]/DAX__2019_2020__33[[#This Row],[Close]])</f>
        <v>26.595789629935993</v>
      </c>
      <c r="E5760" s="50" t="s">
        <v>16707</v>
      </c>
      <c r="F5760" s="50" t="s">
        <v>16325</v>
      </c>
      <c r="G5760" s="50" t="s">
        <v>16708</v>
      </c>
      <c r="H5760" s="50" t="s">
        <v>16709</v>
      </c>
      <c r="I5760" s="50">
        <f>(DAX__2019_2020__33[[#This Row],[Adj Close]]-DAX__2019_2020__33[[#This Row],[Adj Open]])/DAX__2019_2020__33[[#This Row],[Adj Open]]</f>
        <v>1.3272904282062294E-2</v>
      </c>
      <c r="J5760" s="50">
        <f>DAX__2019_2020__33[[#This Row],[Adj Close]]-DAX__2019_2020__33[[#This Row],[Adj Open]]</f>
        <v>0.3530033700640054</v>
      </c>
      <c r="K5760" s="50">
        <v>2770578</v>
      </c>
    </row>
    <row r="5761" spans="1:11" x14ac:dyDescent="0.3">
      <c r="A5761" s="51" t="str">
        <f t="shared" si="95"/>
        <v>DPW.DE</v>
      </c>
      <c r="B5761" s="52" t="s">
        <v>287</v>
      </c>
      <c r="C5761" s="50" t="s">
        <v>16710</v>
      </c>
      <c r="D5761" s="50">
        <f>DAX__2019_2020__33[[#This Row],[Open]]*(DAX__2019_2020__33[[#This Row],[Adj Close]]/DAX__2019_2020__33[[#This Row],[Close]])</f>
        <v>26.991841862559244</v>
      </c>
      <c r="E5761" s="50" t="s">
        <v>16711</v>
      </c>
      <c r="F5761" s="50" t="s">
        <v>16712</v>
      </c>
      <c r="G5761" s="50" t="s">
        <v>16713</v>
      </c>
      <c r="H5761" s="50" t="s">
        <v>16714</v>
      </c>
      <c r="I5761" s="50">
        <f>(DAX__2019_2020__33[[#This Row],[Adj Close]]-DAX__2019_2020__33[[#This Row],[Adj Open]])/DAX__2019_2020__33[[#This Row],[Adj Open]]</f>
        <v>9.5693779904304724E-3</v>
      </c>
      <c r="J5761" s="50">
        <f>DAX__2019_2020__33[[#This Row],[Adj Close]]-DAX__2019_2020__33[[#This Row],[Adj Open]]</f>
        <v>0.25829513744075427</v>
      </c>
      <c r="K5761" s="50">
        <v>3363178</v>
      </c>
    </row>
    <row r="5762" spans="1:11" x14ac:dyDescent="0.3">
      <c r="A5762" s="51" t="str">
        <f t="shared" si="95"/>
        <v>DPW.DE</v>
      </c>
      <c r="B5762" s="52" t="s">
        <v>288</v>
      </c>
      <c r="C5762" s="50" t="s">
        <v>16715</v>
      </c>
      <c r="D5762" s="50">
        <f>DAX__2019_2020__33[[#This Row],[Open]]*(DAX__2019_2020__33[[#This Row],[Adj Close]]/DAX__2019_2020__33[[#This Row],[Close]])</f>
        <v>27.220002940006264</v>
      </c>
      <c r="E5762" s="50" t="s">
        <v>16716</v>
      </c>
      <c r="F5762" s="50" t="s">
        <v>16717</v>
      </c>
      <c r="G5762" s="50" t="s">
        <v>16718</v>
      </c>
      <c r="H5762" s="50" t="s">
        <v>16719</v>
      </c>
      <c r="I5762" s="50">
        <f>(DAX__2019_2020__33[[#This Row],[Adj Close]]-DAX__2019_2020__33[[#This Row],[Adj Open]])/DAX__2019_2020__33[[#This Row],[Adj Open]]</f>
        <v>9.647319310453999E-3</v>
      </c>
      <c r="J5762" s="50">
        <f>DAX__2019_2020__33[[#This Row],[Adj Close]]-DAX__2019_2020__33[[#This Row],[Adj Open]]</f>
        <v>0.26260005999373703</v>
      </c>
      <c r="K5762" s="50">
        <v>3152373</v>
      </c>
    </row>
    <row r="5763" spans="1:11" x14ac:dyDescent="0.3">
      <c r="A5763" s="51" t="str">
        <f t="shared" si="95"/>
        <v>DPW.DE</v>
      </c>
      <c r="B5763" s="52" t="s">
        <v>289</v>
      </c>
      <c r="C5763" s="50" t="s">
        <v>16720</v>
      </c>
      <c r="D5763" s="50">
        <f>DAX__2019_2020__33[[#This Row],[Open]]*(DAX__2019_2020__33[[#This Row],[Adj Close]]/DAX__2019_2020__33[[#This Row],[Close]])</f>
        <v>27.551482697399162</v>
      </c>
      <c r="E5763" s="50" t="s">
        <v>16721</v>
      </c>
      <c r="F5763" s="50" t="s">
        <v>16722</v>
      </c>
      <c r="G5763" s="50" t="s">
        <v>16723</v>
      </c>
      <c r="H5763" s="50" t="s">
        <v>16724</v>
      </c>
      <c r="I5763" s="50">
        <f>(DAX__2019_2020__33[[#This Row],[Adj Close]]-DAX__2019_2020__33[[#This Row],[Adj Open]])/DAX__2019_2020__33[[#This Row],[Adj Open]]</f>
        <v>3.2812499999998572E-3</v>
      </c>
      <c r="J5763" s="50">
        <f>DAX__2019_2020__33[[#This Row],[Adj Close]]-DAX__2019_2020__33[[#This Row],[Adj Open]]</f>
        <v>9.0403302600837065E-2</v>
      </c>
      <c r="K5763" s="50">
        <v>3051654</v>
      </c>
    </row>
    <row r="5764" spans="1:11" x14ac:dyDescent="0.3">
      <c r="A5764" s="51" t="str">
        <f t="shared" si="95"/>
        <v>DPW.DE</v>
      </c>
      <c r="B5764" s="52" t="s">
        <v>290</v>
      </c>
      <c r="C5764" s="50" t="s">
        <v>16725</v>
      </c>
      <c r="D5764" s="50">
        <f>DAX__2019_2020__33[[#This Row],[Open]]*(DAX__2019_2020__33[[#This Row],[Adj Close]]/DAX__2019_2020__33[[#This Row],[Close]])</f>
        <v>27.684934959284721</v>
      </c>
      <c r="E5764" s="50" t="s">
        <v>16726</v>
      </c>
      <c r="F5764" s="50" t="s">
        <v>16727</v>
      </c>
      <c r="G5764" s="50" t="s">
        <v>16728</v>
      </c>
      <c r="H5764" s="50" t="s">
        <v>16729</v>
      </c>
      <c r="I5764" s="50">
        <f>(DAX__2019_2020__33[[#This Row],[Adj Close]]-DAX__2019_2020__33[[#This Row],[Adj Open]])/DAX__2019_2020__33[[#This Row],[Adj Open]]</f>
        <v>-4.1983829637187225E-3</v>
      </c>
      <c r="J5764" s="50">
        <f>DAX__2019_2020__33[[#This Row],[Adj Close]]-DAX__2019_2020__33[[#This Row],[Adj Open]]</f>
        <v>-0.11623195928472185</v>
      </c>
      <c r="K5764" s="50">
        <v>2165102</v>
      </c>
    </row>
    <row r="5765" spans="1:11" x14ac:dyDescent="0.3">
      <c r="A5765" s="51" t="str">
        <f t="shared" si="95"/>
        <v>DPW.DE</v>
      </c>
      <c r="B5765" s="52" t="s">
        <v>291</v>
      </c>
      <c r="C5765" s="50" t="s">
        <v>16730</v>
      </c>
      <c r="D5765" s="50">
        <f>DAX__2019_2020__33[[#This Row],[Open]]*(DAX__2019_2020__33[[#This Row],[Adj Close]]/DAX__2019_2020__33[[#This Row],[Close]])</f>
        <v>27.51704224154032</v>
      </c>
      <c r="E5765" s="50" t="s">
        <v>16731</v>
      </c>
      <c r="F5765" s="50" t="s">
        <v>16732</v>
      </c>
      <c r="G5765" s="50" t="s">
        <v>16733</v>
      </c>
      <c r="H5765" s="50" t="s">
        <v>16734</v>
      </c>
      <c r="I5765" s="50">
        <f>(DAX__2019_2020__33[[#This Row],[Adj Close]]-DAX__2019_2020__33[[#This Row],[Adj Open]])/DAX__2019_2020__33[[#This Row],[Adj Open]]</f>
        <v>4.0676158969843671E-3</v>
      </c>
      <c r="J5765" s="50">
        <f>DAX__2019_2020__33[[#This Row],[Adj Close]]-DAX__2019_2020__33[[#This Row],[Adj Open]]</f>
        <v>0.11192875845967976</v>
      </c>
      <c r="K5765" s="50">
        <v>1909048</v>
      </c>
    </row>
    <row r="5766" spans="1:11" x14ac:dyDescent="0.3">
      <c r="A5766" s="51" t="str">
        <f t="shared" si="95"/>
        <v>DPW.DE</v>
      </c>
      <c r="B5766" s="52" t="s">
        <v>292</v>
      </c>
      <c r="C5766" s="50" t="s">
        <v>16735</v>
      </c>
      <c r="D5766" s="50">
        <f>DAX__2019_2020__33[[#This Row],[Open]]*(DAX__2019_2020__33[[#This Row],[Adj Close]]/DAX__2019_2020__33[[#This Row],[Close]])</f>
        <v>27.693548874894248</v>
      </c>
      <c r="E5766" s="50" t="s">
        <v>16735</v>
      </c>
      <c r="F5766" s="50" t="s">
        <v>16736</v>
      </c>
      <c r="G5766" s="50" t="s">
        <v>16737</v>
      </c>
      <c r="H5766" s="50" t="s">
        <v>16738</v>
      </c>
      <c r="I5766" s="50">
        <f>(DAX__2019_2020__33[[#This Row],[Adj Close]]-DAX__2019_2020__33[[#This Row],[Adj Open]])/DAX__2019_2020__33[[#This Row],[Adj Open]]</f>
        <v>-2.1762784959960648E-3</v>
      </c>
      <c r="J5766" s="50">
        <f>DAX__2019_2020__33[[#This Row],[Adj Close]]-DAX__2019_2020__33[[#This Row],[Adj Open]]</f>
        <v>-6.026887489424837E-2</v>
      </c>
      <c r="K5766" s="50">
        <v>2448523</v>
      </c>
    </row>
    <row r="5767" spans="1:11" x14ac:dyDescent="0.3">
      <c r="A5767" s="51" t="str">
        <f t="shared" si="95"/>
        <v>DPW.DE</v>
      </c>
      <c r="B5767" s="52" t="s">
        <v>293</v>
      </c>
      <c r="C5767" s="50" t="s">
        <v>16733</v>
      </c>
      <c r="D5767" s="50">
        <f>DAX__2019_2020__33[[#This Row],[Open]]*(DAX__2019_2020__33[[#This Row],[Adj Close]]/DAX__2019_2020__33[[#This Row],[Close]])</f>
        <v>27.628972721071612</v>
      </c>
      <c r="E5767" s="50" t="s">
        <v>16739</v>
      </c>
      <c r="F5767" s="50" t="s">
        <v>16740</v>
      </c>
      <c r="G5767" s="50" t="s">
        <v>1905</v>
      </c>
      <c r="H5767" s="50" t="s">
        <v>16741</v>
      </c>
      <c r="I5767" s="50">
        <f>(DAX__2019_2020__33[[#This Row],[Adj Close]]-DAX__2019_2020__33[[#This Row],[Adj Open]])/DAX__2019_2020__33[[#This Row],[Adj Open]]</f>
        <v>-4.6743222187598027E-3</v>
      </c>
      <c r="J5767" s="50">
        <f>DAX__2019_2020__33[[#This Row],[Adj Close]]-DAX__2019_2020__33[[#This Row],[Adj Open]]</f>
        <v>-0.12914672107161351</v>
      </c>
      <c r="K5767" s="50">
        <v>2374882</v>
      </c>
    </row>
    <row r="5768" spans="1:11" x14ac:dyDescent="0.3">
      <c r="A5768" s="51" t="str">
        <f t="shared" si="95"/>
        <v>DPW.DE</v>
      </c>
      <c r="B5768" s="52" t="s">
        <v>294</v>
      </c>
      <c r="C5768" s="50" t="s">
        <v>16742</v>
      </c>
      <c r="D5768" s="50">
        <f>DAX__2019_2020__33[[#This Row],[Open]]*(DAX__2019_2020__33[[#This Row],[Adj Close]]/DAX__2019_2020__33[[#This Row],[Close]])</f>
        <v>27.547178902401164</v>
      </c>
      <c r="E5768" s="50" t="s">
        <v>16728</v>
      </c>
      <c r="F5768" s="50" t="s">
        <v>1907</v>
      </c>
      <c r="G5768" s="50" t="s">
        <v>16743</v>
      </c>
      <c r="H5768" s="50" t="s">
        <v>16744</v>
      </c>
      <c r="I5768" s="50">
        <f>(DAX__2019_2020__33[[#This Row],[Adj Close]]-DAX__2019_2020__33[[#This Row],[Adj Open]])/DAX__2019_2020__33[[#This Row],[Adj Open]]</f>
        <v>-7.6574774915618218E-3</v>
      </c>
      <c r="J5768" s="50">
        <f>DAX__2019_2020__33[[#This Row],[Adj Close]]-DAX__2019_2020__33[[#This Row],[Adj Open]]</f>
        <v>-0.21094190240116362</v>
      </c>
      <c r="K5768" s="50">
        <v>2922173</v>
      </c>
    </row>
    <row r="5769" spans="1:11" x14ac:dyDescent="0.3">
      <c r="A5769" s="51" t="str">
        <f t="shared" si="95"/>
        <v>DPW.DE</v>
      </c>
      <c r="B5769" s="52" t="s">
        <v>295</v>
      </c>
      <c r="C5769" s="50" t="s">
        <v>16745</v>
      </c>
      <c r="D5769" s="50">
        <f>DAX__2019_2020__33[[#This Row],[Open]]*(DAX__2019_2020__33[[#This Row],[Adj Close]]/DAX__2019_2020__33[[#This Row],[Close]])</f>
        <v>27.47399404228856</v>
      </c>
      <c r="E5769" s="50" t="s">
        <v>16746</v>
      </c>
      <c r="F5769" s="50" t="s">
        <v>16747</v>
      </c>
      <c r="G5769" s="50" t="s">
        <v>16726</v>
      </c>
      <c r="H5769" s="50" t="s">
        <v>16748</v>
      </c>
      <c r="I5769" s="50">
        <f>(DAX__2019_2020__33[[#This Row],[Adj Close]]-DAX__2019_2020__33[[#This Row],[Adj Open]])/DAX__2019_2020__33[[#This Row],[Adj Open]]</f>
        <v>7.8345346286430306E-3</v>
      </c>
      <c r="J5769" s="50">
        <f>DAX__2019_2020__33[[#This Row],[Adj Close]]-DAX__2019_2020__33[[#This Row],[Adj Open]]</f>
        <v>0.21524595771144206</v>
      </c>
      <c r="K5769" s="50">
        <v>2732618</v>
      </c>
    </row>
    <row r="5770" spans="1:11" x14ac:dyDescent="0.3">
      <c r="A5770" s="51" t="str">
        <f t="shared" si="95"/>
        <v>DPW.DE</v>
      </c>
      <c r="B5770" s="52" t="s">
        <v>296</v>
      </c>
      <c r="C5770" s="50" t="s">
        <v>16731</v>
      </c>
      <c r="D5770" s="50">
        <f>DAX__2019_2020__33[[#This Row],[Open]]*(DAX__2019_2020__33[[#This Row],[Adj Close]]/DAX__2019_2020__33[[#This Row],[Close]])</f>
        <v>27.762421944742794</v>
      </c>
      <c r="E5770" s="50" t="s">
        <v>16749</v>
      </c>
      <c r="F5770" s="50" t="s">
        <v>16726</v>
      </c>
      <c r="G5770" s="50" t="s">
        <v>16750</v>
      </c>
      <c r="H5770" s="50" t="s">
        <v>16751</v>
      </c>
      <c r="I5770" s="50">
        <f>(DAX__2019_2020__33[[#This Row],[Adj Close]]-DAX__2019_2020__33[[#This Row],[Adj Open]])/DAX__2019_2020__33[[#This Row],[Adj Open]]</f>
        <v>7.2879828589853864E-3</v>
      </c>
      <c r="J5770" s="50">
        <f>DAX__2019_2020__33[[#This Row],[Adj Close]]-DAX__2019_2020__33[[#This Row],[Adj Open]]</f>
        <v>0.20233205525720521</v>
      </c>
      <c r="K5770" s="50">
        <v>2456433</v>
      </c>
    </row>
    <row r="5771" spans="1:11" x14ac:dyDescent="0.3">
      <c r="A5771" s="51" t="str">
        <f t="shared" si="95"/>
        <v>DPW.DE</v>
      </c>
      <c r="B5771" s="52" t="s">
        <v>297</v>
      </c>
      <c r="C5771" s="50" t="s">
        <v>16752</v>
      </c>
      <c r="D5771" s="50">
        <f>DAX__2019_2020__33[[#This Row],[Open]]*(DAX__2019_2020__33[[#This Row],[Adj Close]]/DAX__2019_2020__33[[#This Row],[Close]])</f>
        <v>28.007803124801537</v>
      </c>
      <c r="E5771" s="50" t="s">
        <v>16753</v>
      </c>
      <c r="F5771" s="50" t="s">
        <v>16754</v>
      </c>
      <c r="G5771" s="50" t="s">
        <v>16753</v>
      </c>
      <c r="H5771" s="50" t="s">
        <v>16755</v>
      </c>
      <c r="I5771" s="50">
        <f>(DAX__2019_2020__33[[#This Row],[Adj Close]]-DAX__2019_2020__33[[#This Row],[Adj Open]])/DAX__2019_2020__33[[#This Row],[Adj Open]]</f>
        <v>4.3036890348506574E-3</v>
      </c>
      <c r="J5771" s="50">
        <f>DAX__2019_2020__33[[#This Row],[Adj Close]]-DAX__2019_2020__33[[#This Row],[Adj Open]]</f>
        <v>0.12053687519846434</v>
      </c>
      <c r="K5771" s="50">
        <v>2637615</v>
      </c>
    </row>
    <row r="5772" spans="1:11" x14ac:dyDescent="0.3">
      <c r="A5772" s="51" t="str">
        <f t="shared" si="95"/>
        <v>DPW.DE</v>
      </c>
      <c r="B5772" s="52" t="s">
        <v>298</v>
      </c>
      <c r="C5772" s="50" t="s">
        <v>16756</v>
      </c>
      <c r="D5772" s="50">
        <f>DAX__2019_2020__33[[#This Row],[Open]]*(DAX__2019_2020__33[[#This Row],[Adj Close]]/DAX__2019_2020__33[[#This Row],[Close]])</f>
        <v>28.076682755688235</v>
      </c>
      <c r="E5772" s="50" t="s">
        <v>16757</v>
      </c>
      <c r="F5772" s="50" t="s">
        <v>16758</v>
      </c>
      <c r="G5772" s="50" t="s">
        <v>16750</v>
      </c>
      <c r="H5772" s="50" t="s">
        <v>16751</v>
      </c>
      <c r="I5772" s="50">
        <f>(DAX__2019_2020__33[[#This Row],[Adj Close]]-DAX__2019_2020__33[[#This Row],[Adj Open]])/DAX__2019_2020__33[[#This Row],[Adj Open]]</f>
        <v>-3.9865377495694309E-3</v>
      </c>
      <c r="J5772" s="50">
        <f>DAX__2019_2020__33[[#This Row],[Adj Close]]-DAX__2019_2020__33[[#This Row],[Adj Open]]</f>
        <v>-0.11192875568823624</v>
      </c>
      <c r="K5772" s="50">
        <v>2409779</v>
      </c>
    </row>
    <row r="5773" spans="1:11" x14ac:dyDescent="0.3">
      <c r="A5773" s="51" t="str">
        <f t="shared" si="95"/>
        <v>DPW.DE</v>
      </c>
      <c r="B5773" s="52" t="s">
        <v>299</v>
      </c>
      <c r="C5773" s="50" t="s">
        <v>16759</v>
      </c>
      <c r="D5773" s="50">
        <f>DAX__2019_2020__33[[#This Row],[Open]]*(DAX__2019_2020__33[[#This Row],[Adj Close]]/DAX__2019_2020__33[[#This Row],[Close]])</f>
        <v>28.124038916231793</v>
      </c>
      <c r="E5773" s="50" t="s">
        <v>16760</v>
      </c>
      <c r="F5773" s="50" t="s">
        <v>16761</v>
      </c>
      <c r="G5773" s="50" t="s">
        <v>16762</v>
      </c>
      <c r="H5773" s="50" t="s">
        <v>16763</v>
      </c>
      <c r="I5773" s="50">
        <f>(DAX__2019_2020__33[[#This Row],[Adj Close]]-DAX__2019_2020__33[[#This Row],[Adj Open]])/DAX__2019_2020__33[[#This Row],[Adj Open]]</f>
        <v>7.959528303703509E-3</v>
      </c>
      <c r="J5773" s="50">
        <f>DAX__2019_2020__33[[#This Row],[Adj Close]]-DAX__2019_2020__33[[#This Row],[Adj Open]]</f>
        <v>0.22385408376820592</v>
      </c>
      <c r="K5773" s="50">
        <v>2751357</v>
      </c>
    </row>
    <row r="5774" spans="1:11" x14ac:dyDescent="0.3">
      <c r="A5774" s="51" t="str">
        <f t="shared" si="95"/>
        <v>DPW.DE</v>
      </c>
      <c r="B5774" s="52" t="s">
        <v>300</v>
      </c>
      <c r="C5774" s="50" t="s">
        <v>16764</v>
      </c>
      <c r="D5774" s="50">
        <f>DAX__2019_2020__33[[#This Row],[Open]]*(DAX__2019_2020__33[[#This Row],[Adj Close]]/DAX__2019_2020__33[[#This Row],[Close]])</f>
        <v>28.403858623902536</v>
      </c>
      <c r="E5774" s="50" t="s">
        <v>16764</v>
      </c>
      <c r="F5774" s="50" t="s">
        <v>16765</v>
      </c>
      <c r="G5774" s="50" t="s">
        <v>16766</v>
      </c>
      <c r="H5774" s="50" t="s">
        <v>16767</v>
      </c>
      <c r="I5774" s="50">
        <f>(DAX__2019_2020__33[[#This Row],[Adj Close]]-DAX__2019_2020__33[[#This Row],[Adj Open]])/DAX__2019_2020__33[[#This Row],[Adj Open]]</f>
        <v>-7.4265833630443043E-3</v>
      </c>
      <c r="J5774" s="50">
        <f>DAX__2019_2020__33[[#This Row],[Adj Close]]-DAX__2019_2020__33[[#This Row],[Adj Open]]</f>
        <v>-0.21094362390253707</v>
      </c>
      <c r="K5774" s="50">
        <v>2727656</v>
      </c>
    </row>
    <row r="5775" spans="1:11" x14ac:dyDescent="0.3">
      <c r="A5775" s="51" t="str">
        <f t="shared" si="95"/>
        <v>DPW.DE</v>
      </c>
      <c r="B5775" s="52" t="s">
        <v>301</v>
      </c>
      <c r="C5775" s="50" t="s">
        <v>16768</v>
      </c>
      <c r="D5775" s="50">
        <f>DAX__2019_2020__33[[#This Row],[Open]]*(DAX__2019_2020__33[[#This Row],[Adj Close]]/DAX__2019_2020__33[[#This Row],[Close]])</f>
        <v>28.201525663885203</v>
      </c>
      <c r="E5775" s="50" t="s">
        <v>16769</v>
      </c>
      <c r="F5775" s="50" t="s">
        <v>16770</v>
      </c>
      <c r="G5775" s="50" t="s">
        <v>16771</v>
      </c>
      <c r="H5775" s="50" t="s">
        <v>16772</v>
      </c>
      <c r="I5775" s="50">
        <f>(DAX__2019_2020__33[[#This Row],[Adj Close]]-DAX__2019_2020__33[[#This Row],[Adj Open]])/DAX__2019_2020__33[[#This Row],[Adj Open]]</f>
        <v>1.5255685689043822E-4</v>
      </c>
      <c r="J5775" s="50">
        <f>DAX__2019_2020__33[[#This Row],[Adj Close]]-DAX__2019_2020__33[[#This Row],[Adj Open]]</f>
        <v>4.302336114797356E-3</v>
      </c>
      <c r="K5775" s="50">
        <v>3526066</v>
      </c>
    </row>
    <row r="5776" spans="1:11" x14ac:dyDescent="0.3">
      <c r="A5776" s="51" t="str">
        <f t="shared" si="95"/>
        <v>DPW.DE</v>
      </c>
      <c r="B5776" s="52" t="s">
        <v>302</v>
      </c>
      <c r="C5776" s="50" t="s">
        <v>16773</v>
      </c>
      <c r="D5776" s="50">
        <f>DAX__2019_2020__33[[#This Row],[Open]]*(DAX__2019_2020__33[[#This Row],[Adj Close]]/DAX__2019_2020__33[[#This Row],[Close]])</f>
        <v>28.601882388292317</v>
      </c>
      <c r="E5776" s="50" t="s">
        <v>16774</v>
      </c>
      <c r="F5776" s="50" t="s">
        <v>1927</v>
      </c>
      <c r="G5776" s="50" t="s">
        <v>16775</v>
      </c>
      <c r="H5776" s="50" t="s">
        <v>16776</v>
      </c>
      <c r="I5776" s="50">
        <f>(DAX__2019_2020__33[[#This Row],[Adj Close]]-DAX__2019_2020__33[[#This Row],[Adj Open]])/DAX__2019_2020__33[[#This Row],[Adj Open]]</f>
        <v>2.378076388378195E-2</v>
      </c>
      <c r="J5776" s="50">
        <f>DAX__2019_2020__33[[#This Row],[Adj Close]]-DAX__2019_2020__33[[#This Row],[Adj Open]]</f>
        <v>0.68017461170768101</v>
      </c>
      <c r="K5776" s="50">
        <v>7229042</v>
      </c>
    </row>
    <row r="5777" spans="1:11" x14ac:dyDescent="0.3">
      <c r="A5777" s="51" t="str">
        <f t="shared" si="95"/>
        <v>DPW.DE</v>
      </c>
      <c r="B5777" s="52" t="s">
        <v>303</v>
      </c>
      <c r="C5777" s="50" t="s">
        <v>16777</v>
      </c>
      <c r="D5777" s="50">
        <f>DAX__2019_2020__33[[#This Row],[Open]]*(DAX__2019_2020__33[[#This Row],[Adj Close]]/DAX__2019_2020__33[[#This Row],[Close]])</f>
        <v>29.213181351766465</v>
      </c>
      <c r="E5777" s="50" t="s">
        <v>1615</v>
      </c>
      <c r="F5777" s="50" t="s">
        <v>16778</v>
      </c>
      <c r="G5777" s="50" t="s">
        <v>16779</v>
      </c>
      <c r="H5777" s="50" t="s">
        <v>16780</v>
      </c>
      <c r="I5777" s="50">
        <f>(DAX__2019_2020__33[[#This Row],[Adj Close]]-DAX__2019_2020__33[[#This Row],[Adj Open]])/DAX__2019_2020__33[[#This Row],[Adj Open]]</f>
        <v>2.2104627173592669E-3</v>
      </c>
      <c r="J5777" s="50">
        <f>DAX__2019_2020__33[[#This Row],[Adj Close]]-DAX__2019_2020__33[[#This Row],[Adj Open]]</f>
        <v>6.4574648233534759E-2</v>
      </c>
      <c r="K5777" s="50">
        <v>2975492</v>
      </c>
    </row>
    <row r="5778" spans="1:11" x14ac:dyDescent="0.3">
      <c r="A5778" s="51" t="str">
        <f t="shared" si="95"/>
        <v>DPW.DE</v>
      </c>
      <c r="B5778" s="52" t="s">
        <v>304</v>
      </c>
      <c r="C5778" s="50" t="s">
        <v>1616</v>
      </c>
      <c r="D5778" s="50">
        <f>DAX__2019_2020__33[[#This Row],[Open]]*(DAX__2019_2020__33[[#This Row],[Adj Close]]/DAX__2019_2020__33[[#This Row],[Close]])</f>
        <v>29.36815945489732</v>
      </c>
      <c r="E5778" s="50" t="s">
        <v>16781</v>
      </c>
      <c r="F5778" s="50" t="s">
        <v>16782</v>
      </c>
      <c r="G5778" s="50" t="s">
        <v>16783</v>
      </c>
      <c r="H5778" s="50" t="s">
        <v>16784</v>
      </c>
      <c r="I5778" s="50">
        <f>(DAX__2019_2020__33[[#This Row],[Adj Close]]-DAX__2019_2020__33[[#This Row],[Adj Open]])/DAX__2019_2020__33[[#This Row],[Adj Open]]</f>
        <v>2.6385223500874394E-3</v>
      </c>
      <c r="J5778" s="50">
        <f>DAX__2019_2020__33[[#This Row],[Adj Close]]-DAX__2019_2020__33[[#This Row],[Adj Open]]</f>
        <v>7.748854510267833E-2</v>
      </c>
      <c r="K5778" s="50">
        <v>2829690</v>
      </c>
    </row>
    <row r="5779" spans="1:11" x14ac:dyDescent="0.3">
      <c r="A5779" s="51" t="str">
        <f t="shared" si="95"/>
        <v>DPW.DE</v>
      </c>
      <c r="B5779" s="52" t="s">
        <v>305</v>
      </c>
      <c r="C5779" s="50" t="s">
        <v>16785</v>
      </c>
      <c r="D5779" s="50">
        <f>DAX__2019_2020__33[[#This Row],[Open]]*(DAX__2019_2020__33[[#This Row],[Adj Close]]/DAX__2019_2020__33[[#This Row],[Close]])</f>
        <v>29.600625995704263</v>
      </c>
      <c r="E5779" s="50" t="s">
        <v>16786</v>
      </c>
      <c r="F5779" s="50" t="s">
        <v>16787</v>
      </c>
      <c r="G5779" s="50" t="s">
        <v>16788</v>
      </c>
      <c r="H5779" s="50" t="s">
        <v>16789</v>
      </c>
      <c r="I5779" s="50">
        <f>(DAX__2019_2020__33[[#This Row],[Adj Close]]-DAX__2019_2020__33[[#This Row],[Adj Open]])/DAX__2019_2020__33[[#This Row],[Adj Open]]</f>
        <v>-1.3089586588434766E-3</v>
      </c>
      <c r="J5779" s="50">
        <f>DAX__2019_2020__33[[#This Row],[Adj Close]]-DAX__2019_2020__33[[#This Row],[Adj Open]]</f>
        <v>-3.8745995704264402E-2</v>
      </c>
      <c r="K5779" s="50">
        <v>3291212</v>
      </c>
    </row>
    <row r="5780" spans="1:11" x14ac:dyDescent="0.3">
      <c r="A5780" s="51" t="str">
        <f t="shared" si="95"/>
        <v>DPW.DE</v>
      </c>
      <c r="B5780" s="52" t="s">
        <v>306</v>
      </c>
      <c r="C5780" s="50" t="s">
        <v>16790</v>
      </c>
      <c r="D5780" s="50">
        <f>DAX__2019_2020__33[[#This Row],[Open]]*(DAX__2019_2020__33[[#This Row],[Adj Close]]/DAX__2019_2020__33[[#This Row],[Close]])</f>
        <v>29.52743730199019</v>
      </c>
      <c r="E5780" s="50" t="s">
        <v>16791</v>
      </c>
      <c r="F5780" s="50" t="s">
        <v>16792</v>
      </c>
      <c r="G5780" s="50" t="s">
        <v>1610</v>
      </c>
      <c r="H5780" s="50" t="s">
        <v>16793</v>
      </c>
      <c r="I5780" s="50">
        <f>(DAX__2019_2020__33[[#This Row],[Adj Close]]-DAX__2019_2020__33[[#This Row],[Adj Open]])/DAX__2019_2020__33[[#This Row],[Adj Open]]</f>
        <v>-5.1027558012978905E-3</v>
      </c>
      <c r="J5780" s="50">
        <f>DAX__2019_2020__33[[#This Row],[Adj Close]]-DAX__2019_2020__33[[#This Row],[Adj Open]]</f>
        <v>-0.15067130199019019</v>
      </c>
      <c r="K5780" s="50">
        <v>1891179</v>
      </c>
    </row>
    <row r="5781" spans="1:11" x14ac:dyDescent="0.3">
      <c r="A5781" s="51" t="str">
        <f t="shared" si="95"/>
        <v>DPW.DE</v>
      </c>
      <c r="B5781" s="52" t="s">
        <v>307</v>
      </c>
      <c r="C5781" s="50" t="s">
        <v>1610</v>
      </c>
      <c r="D5781" s="50">
        <f>DAX__2019_2020__33[[#This Row],[Open]]*(DAX__2019_2020__33[[#This Row],[Adj Close]]/DAX__2019_2020__33[[#This Row],[Close]])</f>
        <v>29.376768362864865</v>
      </c>
      <c r="E5781" s="50" t="s">
        <v>1953</v>
      </c>
      <c r="F5781" s="50" t="s">
        <v>16794</v>
      </c>
      <c r="G5781" s="50" t="s">
        <v>16791</v>
      </c>
      <c r="H5781" s="50" t="s">
        <v>16795</v>
      </c>
      <c r="I5781" s="50">
        <f>(DAX__2019_2020__33[[#This Row],[Adj Close]]-DAX__2019_2020__33[[#This Row],[Adj Open]])/DAX__2019_2020__33[[#This Row],[Adj Open]]</f>
        <v>9.2321808098529048E-3</v>
      </c>
      <c r="J5781" s="50">
        <f>DAX__2019_2020__33[[#This Row],[Adj Close]]-DAX__2019_2020__33[[#This Row],[Adj Open]]</f>
        <v>0.27121163713513496</v>
      </c>
      <c r="K5781" s="50">
        <v>2808218</v>
      </c>
    </row>
    <row r="5782" spans="1:11" x14ac:dyDescent="0.3">
      <c r="A5782" s="51" t="str">
        <f t="shared" si="95"/>
        <v>DPW.DE</v>
      </c>
      <c r="B5782" s="52" t="s">
        <v>308</v>
      </c>
      <c r="C5782" s="50" t="s">
        <v>1970</v>
      </c>
      <c r="D5782" s="50">
        <f>DAX__2019_2020__33[[#This Row],[Open]]*(DAX__2019_2020__33[[#This Row],[Adj Close]]/DAX__2019_2020__33[[#This Row],[Close]])</f>
        <v>29.514523406147635</v>
      </c>
      <c r="E5782" s="50" t="s">
        <v>16796</v>
      </c>
      <c r="F5782" s="50" t="s">
        <v>16779</v>
      </c>
      <c r="G5782" s="50" t="s">
        <v>1610</v>
      </c>
      <c r="H5782" s="50" t="s">
        <v>16793</v>
      </c>
      <c r="I5782" s="50">
        <f>(DAX__2019_2020__33[[#This Row],[Adj Close]]-DAX__2019_2020__33[[#This Row],[Adj Open]])/DAX__2019_2020__33[[#This Row],[Adj Open]]</f>
        <v>-4.6674447102520878E-3</v>
      </c>
      <c r="J5782" s="50">
        <f>DAX__2019_2020__33[[#This Row],[Adj Close]]-DAX__2019_2020__33[[#This Row],[Adj Open]]</f>
        <v>-0.13775740614763521</v>
      </c>
      <c r="K5782" s="50">
        <v>2207568</v>
      </c>
    </row>
    <row r="5783" spans="1:11" x14ac:dyDescent="0.3">
      <c r="A5783" s="51" t="str">
        <f t="shared" si="95"/>
        <v>DPW.DE</v>
      </c>
      <c r="B5783" s="52" t="s">
        <v>309</v>
      </c>
      <c r="C5783" s="50" t="s">
        <v>16797</v>
      </c>
      <c r="D5783" s="50">
        <f>DAX__2019_2020__33[[#This Row],[Open]]*(DAX__2019_2020__33[[#This Row],[Adj Close]]/DAX__2019_2020__33[[#This Row],[Close]])</f>
        <v>29.208874786741791</v>
      </c>
      <c r="E5783" s="50" t="s">
        <v>16798</v>
      </c>
      <c r="F5783" s="50" t="s">
        <v>16799</v>
      </c>
      <c r="G5783" s="50" t="s">
        <v>16800</v>
      </c>
      <c r="H5783" s="50" t="s">
        <v>16801</v>
      </c>
      <c r="I5783" s="50">
        <f>(DAX__2019_2020__33[[#This Row],[Adj Close]]-DAX__2019_2020__33[[#This Row],[Adj Open]])/DAX__2019_2020__33[[#This Row],[Adj Open]]</f>
        <v>1.1791009927517074E-3</v>
      </c>
      <c r="J5783" s="50">
        <f>DAX__2019_2020__33[[#This Row],[Adj Close]]-DAX__2019_2020__33[[#This Row],[Adj Open]]</f>
        <v>3.4440213258207564E-2</v>
      </c>
      <c r="K5783" s="50">
        <v>2606180</v>
      </c>
    </row>
    <row r="5784" spans="1:11" x14ac:dyDescent="0.3">
      <c r="A5784" s="51" t="str">
        <f t="shared" si="95"/>
        <v>DPW.DE</v>
      </c>
      <c r="B5784" s="52" t="s">
        <v>310</v>
      </c>
      <c r="C5784" s="50" t="s">
        <v>16787</v>
      </c>
      <c r="D5784" s="50">
        <f>DAX__2019_2020__33[[#This Row],[Open]]*(DAX__2019_2020__33[[#This Row],[Adj Close]]/DAX__2019_2020__33[[#This Row],[Close]])</f>
        <v>29.325108206953612</v>
      </c>
      <c r="E5784" s="50" t="s">
        <v>16802</v>
      </c>
      <c r="F5784" s="50" t="s">
        <v>16803</v>
      </c>
      <c r="G5784" s="50" t="s">
        <v>16804</v>
      </c>
      <c r="H5784" s="50" t="s">
        <v>16805</v>
      </c>
      <c r="I5784" s="50">
        <f>(DAX__2019_2020__33[[#This Row],[Adj Close]]-DAX__2019_2020__33[[#This Row],[Adj Open]])/DAX__2019_2020__33[[#This Row],[Adj Open]]</f>
        <v>-4.5508513050249253E-3</v>
      </c>
      <c r="J5784" s="50">
        <f>DAX__2019_2020__33[[#This Row],[Adj Close]]-DAX__2019_2020__33[[#This Row],[Adj Open]]</f>
        <v>-0.13345420695361199</v>
      </c>
      <c r="K5784" s="50">
        <v>2923164</v>
      </c>
    </row>
    <row r="5785" spans="1:11" x14ac:dyDescent="0.3">
      <c r="A5785" s="51" t="str">
        <f t="shared" si="95"/>
        <v>DPW.DE</v>
      </c>
      <c r="B5785" s="52" t="s">
        <v>311</v>
      </c>
      <c r="C5785" s="50" t="s">
        <v>1606</v>
      </c>
      <c r="D5785" s="50">
        <f>DAX__2019_2020__33[[#This Row],[Open]]*(DAX__2019_2020__33[[#This Row],[Adj Close]]/DAX__2019_2020__33[[#This Row],[Close]])</f>
        <v>29.419818312830362</v>
      </c>
      <c r="E5785" s="50" t="s">
        <v>16783</v>
      </c>
      <c r="F5785" s="50" t="s">
        <v>16806</v>
      </c>
      <c r="G5785" s="50" t="s">
        <v>16806</v>
      </c>
      <c r="H5785" s="50" t="s">
        <v>16807</v>
      </c>
      <c r="I5785" s="50">
        <f>(DAX__2019_2020__33[[#This Row],[Adj Close]]-DAX__2019_2020__33[[#This Row],[Adj Open]])/DAX__2019_2020__33[[#This Row],[Adj Open]]</f>
        <v>-7.4625992076441305E-3</v>
      </c>
      <c r="J5785" s="50">
        <f>DAX__2019_2020__33[[#This Row],[Adj Close]]-DAX__2019_2020__33[[#This Row],[Adj Open]]</f>
        <v>-0.21954831283036214</v>
      </c>
      <c r="K5785" s="50">
        <v>1581881</v>
      </c>
    </row>
    <row r="5786" spans="1:11" x14ac:dyDescent="0.3">
      <c r="A5786" s="51" t="str">
        <f t="shared" si="95"/>
        <v>DPW.DE</v>
      </c>
      <c r="B5786" s="52" t="s">
        <v>312</v>
      </c>
      <c r="C5786" s="50" t="s">
        <v>16808</v>
      </c>
      <c r="D5786" s="50">
        <f>DAX__2019_2020__33[[#This Row],[Open]]*(DAX__2019_2020__33[[#This Row],[Adj Close]]/DAX__2019_2020__33[[#This Row],[Close]])</f>
        <v>29.195960750130617</v>
      </c>
      <c r="E5786" s="50" t="s">
        <v>16809</v>
      </c>
      <c r="F5786" s="50" t="s">
        <v>1929</v>
      </c>
      <c r="G5786" s="50" t="s">
        <v>1949</v>
      </c>
      <c r="H5786" s="50" t="s">
        <v>16810</v>
      </c>
      <c r="I5786" s="50">
        <f>(DAX__2019_2020__33[[#This Row],[Adj Close]]-DAX__2019_2020__33[[#This Row],[Adj Open]])/DAX__2019_2020__33[[#This Row],[Adj Open]]</f>
        <v>-1.7694485402534432E-3</v>
      </c>
      <c r="J5786" s="50">
        <f>DAX__2019_2020__33[[#This Row],[Adj Close]]-DAX__2019_2020__33[[#This Row],[Adj Open]]</f>
        <v>-5.166075013061544E-2</v>
      </c>
      <c r="K5786" s="50">
        <v>4073377</v>
      </c>
    </row>
    <row r="5787" spans="1:11" x14ac:dyDescent="0.3">
      <c r="A5787" s="51" t="str">
        <f t="shared" si="95"/>
        <v>DPW.DE</v>
      </c>
      <c r="B5787" s="52" t="s">
        <v>313</v>
      </c>
      <c r="C5787" s="50" t="s">
        <v>1924</v>
      </c>
      <c r="D5787" s="50">
        <f>DAX__2019_2020__33[[#This Row],[Open]]*(DAX__2019_2020__33[[#This Row],[Adj Close]]/DAX__2019_2020__33[[#This Row],[Close]])</f>
        <v>29.230403290390679</v>
      </c>
      <c r="E5787" s="50" t="s">
        <v>16811</v>
      </c>
      <c r="F5787" s="50" t="s">
        <v>1943</v>
      </c>
      <c r="G5787" s="50" t="s">
        <v>16812</v>
      </c>
      <c r="H5787" s="50" t="s">
        <v>16813</v>
      </c>
      <c r="I5787" s="50">
        <f>(DAX__2019_2020__33[[#This Row],[Adj Close]]-DAX__2019_2020__33[[#This Row],[Adj Open]])/DAX__2019_2020__33[[#This Row],[Adj Open]]</f>
        <v>-6.7746684307903151E-3</v>
      </c>
      <c r="J5787" s="50">
        <f>DAX__2019_2020__33[[#This Row],[Adj Close]]-DAX__2019_2020__33[[#This Row],[Adj Open]]</f>
        <v>-0.19802629039067909</v>
      </c>
      <c r="K5787" s="50">
        <v>2104479</v>
      </c>
    </row>
    <row r="5788" spans="1:11" x14ac:dyDescent="0.3">
      <c r="A5788" s="51" t="str">
        <f t="shared" si="95"/>
        <v>DPW.DE</v>
      </c>
      <c r="B5788" s="52" t="s">
        <v>314</v>
      </c>
      <c r="C5788" s="50" t="s">
        <v>1943</v>
      </c>
      <c r="D5788" s="50">
        <f>DAX__2019_2020__33[[#This Row],[Open]]*(DAX__2019_2020__33[[#This Row],[Adj Close]]/DAX__2019_2020__33[[#This Row],[Close]])</f>
        <v>28.989324005453355</v>
      </c>
      <c r="E5788" s="50" t="s">
        <v>16814</v>
      </c>
      <c r="F5788" s="50" t="s">
        <v>16815</v>
      </c>
      <c r="G5788" s="50" t="s">
        <v>16816</v>
      </c>
      <c r="H5788" s="50" t="s">
        <v>16817</v>
      </c>
      <c r="I5788" s="50">
        <f>(DAX__2019_2020__33[[#This Row],[Adj Close]]-DAX__2019_2020__33[[#This Row],[Adj Open]])/DAX__2019_2020__33[[#This Row],[Adj Open]]</f>
        <v>1.3365608159526549E-3</v>
      </c>
      <c r="J5788" s="50">
        <f>DAX__2019_2020__33[[#This Row],[Adj Close]]-DAX__2019_2020__33[[#This Row],[Adj Open]]</f>
        <v>3.8745994546644624E-2</v>
      </c>
      <c r="K5788" s="50">
        <v>1202955</v>
      </c>
    </row>
    <row r="5789" spans="1:11" x14ac:dyDescent="0.3">
      <c r="A5789" s="51" t="str">
        <f t="shared" si="95"/>
        <v>DPW.DE</v>
      </c>
      <c r="B5789" s="52" t="s">
        <v>315</v>
      </c>
      <c r="C5789" s="50" t="s">
        <v>1939</v>
      </c>
      <c r="D5789" s="50">
        <f>DAX__2019_2020__33[[#This Row],[Open]]*(DAX__2019_2020__33[[#This Row],[Adj Close]]/DAX__2019_2020__33[[#This Row],[Close]])</f>
        <v>28.972109781955965</v>
      </c>
      <c r="E5789" s="50" t="s">
        <v>16818</v>
      </c>
      <c r="F5789" s="50" t="s">
        <v>16819</v>
      </c>
      <c r="G5789" s="50" t="s">
        <v>16782</v>
      </c>
      <c r="H5789" s="50" t="s">
        <v>16820</v>
      </c>
      <c r="I5789" s="50">
        <f>(DAX__2019_2020__33[[#This Row],[Adj Close]]-DAX__2019_2020__33[[#This Row],[Adj Open]])/DAX__2019_2020__33[[#This Row],[Adj Open]]</f>
        <v>5.6462998129986324E-3</v>
      </c>
      <c r="J5789" s="50">
        <f>DAX__2019_2020__33[[#This Row],[Adj Close]]-DAX__2019_2020__33[[#This Row],[Adj Open]]</f>
        <v>0.16358521804403381</v>
      </c>
      <c r="K5789" s="50">
        <v>2234283</v>
      </c>
    </row>
    <row r="5790" spans="1:11" x14ac:dyDescent="0.3">
      <c r="A5790" s="51" t="str">
        <f t="shared" si="95"/>
        <v>DPW.DE</v>
      </c>
      <c r="B5790" s="52" t="s">
        <v>316</v>
      </c>
      <c r="C5790" s="50" t="s">
        <v>16821</v>
      </c>
      <c r="D5790" s="50">
        <f>DAX__2019_2020__33[[#This Row],[Open]]*(DAX__2019_2020__33[[#This Row],[Adj Close]]/DAX__2019_2020__33[[#This Row],[Close]])</f>
        <v>29.217486335221452</v>
      </c>
      <c r="E5790" s="50" t="s">
        <v>16822</v>
      </c>
      <c r="F5790" s="50" t="s">
        <v>16823</v>
      </c>
      <c r="G5790" s="50" t="s">
        <v>16824</v>
      </c>
      <c r="H5790" s="50" t="s">
        <v>16825</v>
      </c>
      <c r="I5790" s="50">
        <f>(DAX__2019_2020__33[[#This Row],[Adj Close]]-DAX__2019_2020__33[[#This Row],[Adj Open]])/DAX__2019_2020__33[[#This Row],[Adj Open]]</f>
        <v>-1.915429441124818E-2</v>
      </c>
      <c r="J5790" s="50">
        <f>DAX__2019_2020__33[[#This Row],[Adj Close]]-DAX__2019_2020__33[[#This Row],[Adj Open]]</f>
        <v>-0.55964033522145229</v>
      </c>
      <c r="K5790" s="50">
        <v>5015433</v>
      </c>
    </row>
    <row r="5791" spans="1:11" x14ac:dyDescent="0.3">
      <c r="A5791" s="51" t="str">
        <f t="shared" si="95"/>
        <v>DPW.DE</v>
      </c>
      <c r="B5791" s="52" t="s">
        <v>317</v>
      </c>
      <c r="C5791" s="50" t="s">
        <v>16826</v>
      </c>
      <c r="D5791" s="50">
        <f>DAX__2019_2020__33[[#This Row],[Open]]*(DAX__2019_2020__33[[#This Row],[Adj Close]]/DAX__2019_2020__33[[#This Row],[Close]])</f>
        <v>28.748248763396912</v>
      </c>
      <c r="E5791" s="50" t="s">
        <v>16827</v>
      </c>
      <c r="F5791" s="50" t="s">
        <v>16828</v>
      </c>
      <c r="G5791" s="50" t="s">
        <v>16829</v>
      </c>
      <c r="H5791" s="50" t="s">
        <v>16830</v>
      </c>
      <c r="I5791" s="50">
        <f>(DAX__2019_2020__33[[#This Row],[Adj Close]]-DAX__2019_2020__33[[#This Row],[Adj Open]])/DAX__2019_2020__33[[#This Row],[Adj Open]]</f>
        <v>-2.5456424841463553E-3</v>
      </c>
      <c r="J5791" s="50">
        <f>DAX__2019_2020__33[[#This Row],[Adj Close]]-DAX__2019_2020__33[[#This Row],[Adj Open]]</f>
        <v>-7.3182763396911099E-2</v>
      </c>
      <c r="K5791" s="50">
        <v>3338455</v>
      </c>
    </row>
    <row r="5792" spans="1:11" x14ac:dyDescent="0.3">
      <c r="A5792" s="51" t="str">
        <f t="shared" si="95"/>
        <v>DPW.DE</v>
      </c>
      <c r="B5792" s="52" t="s">
        <v>318</v>
      </c>
      <c r="C5792" s="50" t="s">
        <v>1600</v>
      </c>
      <c r="D5792" s="50">
        <f>DAX__2019_2020__33[[#This Row],[Open]]*(DAX__2019_2020__33[[#This Row],[Adj Close]]/DAX__2019_2020__33[[#This Row],[Close]])</f>
        <v>28.679371768371478</v>
      </c>
      <c r="E5792" s="50" t="s">
        <v>16777</v>
      </c>
      <c r="F5792" s="50" t="s">
        <v>16829</v>
      </c>
      <c r="G5792" s="50" t="s">
        <v>16831</v>
      </c>
      <c r="H5792" s="50" t="s">
        <v>16832</v>
      </c>
      <c r="I5792" s="50">
        <f>(DAX__2019_2020__33[[#This Row],[Adj Close]]-DAX__2019_2020__33[[#This Row],[Adj Open]])/DAX__2019_2020__33[[#This Row],[Adj Open]]</f>
        <v>1.441008662833722E-2</v>
      </c>
      <c r="J5792" s="50">
        <f>DAX__2019_2020__33[[#This Row],[Adj Close]]-DAX__2019_2020__33[[#This Row],[Adj Open]]</f>
        <v>0.41327223162852178</v>
      </c>
      <c r="K5792" s="50">
        <v>2582412</v>
      </c>
    </row>
    <row r="5793" spans="1:11" x14ac:dyDescent="0.3">
      <c r="A5793" s="51" t="str">
        <f t="shared" si="95"/>
        <v>DPW.DE</v>
      </c>
      <c r="B5793" s="52" t="s">
        <v>319</v>
      </c>
      <c r="C5793" s="50" t="s">
        <v>1921</v>
      </c>
      <c r="D5793" s="50">
        <f>DAX__2019_2020__33[[#This Row],[Open]]*(DAX__2019_2020__33[[#This Row],[Adj Close]]/DAX__2019_2020__33[[#This Row],[Close]])</f>
        <v>29.152914391077477</v>
      </c>
      <c r="E5793" s="50" t="s">
        <v>1615</v>
      </c>
      <c r="F5793" s="50" t="s">
        <v>16833</v>
      </c>
      <c r="G5793" s="50" t="s">
        <v>16834</v>
      </c>
      <c r="H5793" s="50" t="s">
        <v>16835</v>
      </c>
      <c r="I5793" s="50">
        <f>(DAX__2019_2020__33[[#This Row],[Adj Close]]-DAX__2019_2020__33[[#This Row],[Adj Open]])/DAX__2019_2020__33[[#This Row],[Adj Open]]</f>
        <v>-6.349704478744448E-3</v>
      </c>
      <c r="J5793" s="50">
        <f>DAX__2019_2020__33[[#This Row],[Adj Close]]-DAX__2019_2020__33[[#This Row],[Adj Open]]</f>
        <v>-0.18511239107747812</v>
      </c>
      <c r="K5793" s="50">
        <v>1633358</v>
      </c>
    </row>
    <row r="5794" spans="1:11" x14ac:dyDescent="0.3">
      <c r="A5794" s="51" t="str">
        <f t="shared" si="95"/>
        <v>DPW.DE</v>
      </c>
      <c r="B5794" s="52" t="s">
        <v>320</v>
      </c>
      <c r="C5794" s="50" t="s">
        <v>1929</v>
      </c>
      <c r="D5794" s="50">
        <f>DAX__2019_2020__33[[#This Row],[Open]]*(DAX__2019_2020__33[[#This Row],[Adj Close]]/DAX__2019_2020__33[[#This Row],[Close]])</f>
        <v>29.066812727162933</v>
      </c>
      <c r="E5794" s="50" t="s">
        <v>1952</v>
      </c>
      <c r="F5794" s="50" t="s">
        <v>16836</v>
      </c>
      <c r="G5794" s="50" t="s">
        <v>2039</v>
      </c>
      <c r="H5794" s="50" t="s">
        <v>16837</v>
      </c>
      <c r="I5794" s="50">
        <f>(DAX__2019_2020__33[[#This Row],[Adj Close]]-DAX__2019_2020__33[[#This Row],[Adj Open]])/DAX__2019_2020__33[[#This Row],[Adj Open]]</f>
        <v>9.4787920307339586E-3</v>
      </c>
      <c r="J5794" s="50">
        <f>DAX__2019_2020__33[[#This Row],[Adj Close]]-DAX__2019_2020__33[[#This Row],[Adj Open]]</f>
        <v>0.27551827283706842</v>
      </c>
      <c r="K5794" s="50">
        <v>2181313</v>
      </c>
    </row>
    <row r="5795" spans="1:11" x14ac:dyDescent="0.3">
      <c r="A5795" s="51" t="str">
        <f t="shared" si="95"/>
        <v>DPW.DE</v>
      </c>
      <c r="B5795" s="52" t="s">
        <v>321</v>
      </c>
      <c r="C5795" s="50" t="s">
        <v>16838</v>
      </c>
      <c r="D5795" s="50">
        <f>DAX__2019_2020__33[[#This Row],[Open]]*(DAX__2019_2020__33[[#This Row],[Adj Close]]/DAX__2019_2020__33[[#This Row],[Close]])</f>
        <v>29.385379209074795</v>
      </c>
      <c r="E5795" s="50" t="s">
        <v>16781</v>
      </c>
      <c r="F5795" s="50" t="s">
        <v>16775</v>
      </c>
      <c r="G5795" s="50" t="s">
        <v>16839</v>
      </c>
      <c r="H5795" s="50" t="s">
        <v>16840</v>
      </c>
      <c r="I5795" s="50">
        <f>(DAX__2019_2020__33[[#This Row],[Adj Close]]-DAX__2019_2020__33[[#This Row],[Adj Open]])/DAX__2019_2020__33[[#This Row],[Adj Open]]</f>
        <v>-2.490565411937689E-3</v>
      </c>
      <c r="J5795" s="50">
        <f>DAX__2019_2020__33[[#This Row],[Adj Close]]-DAX__2019_2020__33[[#This Row],[Adj Open]]</f>
        <v>-7.3186209074794562E-2</v>
      </c>
      <c r="K5795" s="50">
        <v>1507877</v>
      </c>
    </row>
    <row r="5796" spans="1:11" x14ac:dyDescent="0.3">
      <c r="A5796" s="51" t="str">
        <f t="shared" si="95"/>
        <v>DPW.DE</v>
      </c>
      <c r="B5796" s="52" t="s">
        <v>322</v>
      </c>
      <c r="C5796" s="50" t="s">
        <v>16808</v>
      </c>
      <c r="D5796" s="50">
        <f>DAX__2019_2020__33[[#This Row],[Open]]*(DAX__2019_2020__33[[#This Row],[Adj Close]]/DAX__2019_2020__33[[#This Row],[Close]])</f>
        <v>29.195960890622693</v>
      </c>
      <c r="E5796" s="50" t="s">
        <v>16841</v>
      </c>
      <c r="F5796" s="50" t="s">
        <v>16842</v>
      </c>
      <c r="G5796" s="50" t="s">
        <v>16800</v>
      </c>
      <c r="H5796" s="50" t="s">
        <v>16801</v>
      </c>
      <c r="I5796" s="50">
        <f>(DAX__2019_2020__33[[#This Row],[Adj Close]]-DAX__2019_2020__33[[#This Row],[Adj Open]])/DAX__2019_2020__33[[#This Row],[Adj Open]]</f>
        <v>1.6219404305516524E-3</v>
      </c>
      <c r="J5796" s="50">
        <f>DAX__2019_2020__33[[#This Row],[Adj Close]]-DAX__2019_2020__33[[#This Row],[Adj Open]]</f>
        <v>4.7354109377305775E-2</v>
      </c>
      <c r="K5796" s="50">
        <v>2762294</v>
      </c>
    </row>
    <row r="5797" spans="1:11" x14ac:dyDescent="0.3">
      <c r="A5797" s="51" t="str">
        <f t="shared" si="95"/>
        <v>DPW.DE</v>
      </c>
      <c r="B5797" s="52" t="s">
        <v>323</v>
      </c>
      <c r="C5797" s="50" t="s">
        <v>1605</v>
      </c>
      <c r="D5797" s="50">
        <f>DAX__2019_2020__33[[#This Row],[Open]]*(DAX__2019_2020__33[[#This Row],[Adj Close]]/DAX__2019_2020__33[[#This Row],[Close]])</f>
        <v>29.247622066374294</v>
      </c>
      <c r="E5797" s="50" t="s">
        <v>16843</v>
      </c>
      <c r="F5797" s="50" t="s">
        <v>16777</v>
      </c>
      <c r="G5797" s="50" t="s">
        <v>16844</v>
      </c>
      <c r="H5797" s="50" t="s">
        <v>16845</v>
      </c>
      <c r="I5797" s="50">
        <f>(DAX__2019_2020__33[[#This Row],[Adj Close]]-DAX__2019_2020__33[[#This Row],[Adj Open]])/DAX__2019_2020__33[[#This Row],[Adj Open]]</f>
        <v>8.9785396238286092E-3</v>
      </c>
      <c r="J5797" s="50">
        <f>DAX__2019_2020__33[[#This Row],[Adj Close]]-DAX__2019_2020__33[[#This Row],[Adj Open]]</f>
        <v>0.26260093362570558</v>
      </c>
      <c r="K5797" s="50">
        <v>2799234</v>
      </c>
    </row>
    <row r="5798" spans="1:11" x14ac:dyDescent="0.3">
      <c r="A5798" s="51" t="str">
        <f t="shared" si="95"/>
        <v>DPW.DE</v>
      </c>
      <c r="B5798" s="52" t="s">
        <v>324</v>
      </c>
      <c r="C5798" s="50" t="s">
        <v>16785</v>
      </c>
      <c r="D5798" s="50">
        <f>DAX__2019_2020__33[[#This Row],[Open]]*(DAX__2019_2020__33[[#This Row],[Adj Close]]/DAX__2019_2020__33[[#This Row],[Close]])</f>
        <v>29.600627424378796</v>
      </c>
      <c r="E5798" s="50" t="s">
        <v>16846</v>
      </c>
      <c r="F5798" s="50" t="s">
        <v>16847</v>
      </c>
      <c r="G5798" s="50" t="s">
        <v>1869</v>
      </c>
      <c r="H5798" s="50" t="s">
        <v>16848</v>
      </c>
      <c r="I5798" s="50">
        <f>(DAX__2019_2020__33[[#This Row],[Adj Close]]-DAX__2019_2020__33[[#This Row],[Adj Open]])/DAX__2019_2020__33[[#This Row],[Adj Open]]</f>
        <v>-4.6538683928483843E-3</v>
      </c>
      <c r="J5798" s="50">
        <f>DAX__2019_2020__33[[#This Row],[Adj Close]]-DAX__2019_2020__33[[#This Row],[Adj Open]]</f>
        <v>-0.13775742437879757</v>
      </c>
      <c r="K5798" s="50">
        <v>2597908</v>
      </c>
    </row>
    <row r="5799" spans="1:11" x14ac:dyDescent="0.3">
      <c r="A5799" s="51" t="str">
        <f t="shared" si="95"/>
        <v>DPW.DE</v>
      </c>
      <c r="B5799" s="52" t="s">
        <v>325</v>
      </c>
      <c r="C5799" s="50" t="s">
        <v>16849</v>
      </c>
      <c r="D5799" s="50">
        <f>DAX__2019_2020__33[[#This Row],[Open]]*(DAX__2019_2020__33[[#This Row],[Adj Close]]/DAX__2019_2020__33[[#This Row],[Close]])</f>
        <v>29.768516450051283</v>
      </c>
      <c r="E5799" s="50" t="s">
        <v>16850</v>
      </c>
      <c r="F5799" s="50" t="s">
        <v>1965</v>
      </c>
      <c r="G5799" s="50" t="s">
        <v>16851</v>
      </c>
      <c r="H5799" s="50" t="s">
        <v>16852</v>
      </c>
      <c r="I5799" s="50">
        <f>(DAX__2019_2020__33[[#This Row],[Adj Close]]-DAX__2019_2020__33[[#This Row],[Adj Open]])/DAX__2019_2020__33[[#This Row],[Adj Open]]</f>
        <v>1.3014605552722572E-3</v>
      </c>
      <c r="J5799" s="50">
        <f>DAX__2019_2020__33[[#This Row],[Adj Close]]-DAX__2019_2020__33[[#This Row],[Adj Open]]</f>
        <v>3.8742549948715066E-2</v>
      </c>
      <c r="K5799" s="50">
        <v>3949177</v>
      </c>
    </row>
    <row r="5800" spans="1:11" x14ac:dyDescent="0.3">
      <c r="A5800" s="51" t="str">
        <f t="shared" si="95"/>
        <v>DPW.DE</v>
      </c>
      <c r="B5800" s="52" t="s">
        <v>326</v>
      </c>
      <c r="C5800" s="50" t="s">
        <v>16853</v>
      </c>
      <c r="D5800" s="50">
        <f>DAX__2019_2020__33[[#This Row],[Open]]*(DAX__2019_2020__33[[#This Row],[Adj Close]]/DAX__2019_2020__33[[#This Row],[Close]])</f>
        <v>29.914879599691812</v>
      </c>
      <c r="E5800" s="50" t="s">
        <v>16854</v>
      </c>
      <c r="F5800" s="50" t="s">
        <v>16855</v>
      </c>
      <c r="G5800" s="50" t="s">
        <v>16856</v>
      </c>
      <c r="H5800" s="50" t="s">
        <v>16857</v>
      </c>
      <c r="I5800" s="50">
        <f>(DAX__2019_2020__33[[#This Row],[Adj Close]]-DAX__2019_2020__33[[#This Row],[Adj Open]])/DAX__2019_2020__33[[#This Row],[Adj Open]]</f>
        <v>4.6049792662246963E-3</v>
      </c>
      <c r="J5800" s="50">
        <f>DAX__2019_2020__33[[#This Row],[Adj Close]]-DAX__2019_2020__33[[#This Row],[Adj Open]]</f>
        <v>0.13775740030818895</v>
      </c>
      <c r="K5800" s="50">
        <v>2220366</v>
      </c>
    </row>
    <row r="5801" spans="1:11" x14ac:dyDescent="0.3">
      <c r="A5801" s="51" t="str">
        <f t="shared" si="95"/>
        <v>DPW.DE</v>
      </c>
      <c r="B5801" s="52" t="s">
        <v>327</v>
      </c>
      <c r="C5801" s="50" t="s">
        <v>1961</v>
      </c>
      <c r="D5801" s="50">
        <f>DAX__2019_2020__33[[#This Row],[Open]]*(DAX__2019_2020__33[[#This Row],[Adj Close]]/DAX__2019_2020__33[[#This Row],[Close]])</f>
        <v>30.039726665899501</v>
      </c>
      <c r="E5801" s="50" t="s">
        <v>16858</v>
      </c>
      <c r="F5801" s="50" t="s">
        <v>16859</v>
      </c>
      <c r="G5801" s="50" t="s">
        <v>16860</v>
      </c>
      <c r="H5801" s="50" t="s">
        <v>16861</v>
      </c>
      <c r="I5801" s="50">
        <f>(DAX__2019_2020__33[[#This Row],[Adj Close]]-DAX__2019_2020__33[[#This Row],[Adj Open]])/DAX__2019_2020__33[[#This Row],[Adj Open]]</f>
        <v>-2.866093518661593E-3</v>
      </c>
      <c r="J5801" s="50">
        <f>DAX__2019_2020__33[[#This Row],[Adj Close]]-DAX__2019_2020__33[[#This Row],[Adj Open]]</f>
        <v>-8.609666589950038E-2</v>
      </c>
      <c r="K5801" s="50">
        <v>2700487</v>
      </c>
    </row>
    <row r="5802" spans="1:11" x14ac:dyDescent="0.3">
      <c r="A5802" s="51" t="str">
        <f t="shared" si="95"/>
        <v>DPW.DE</v>
      </c>
      <c r="B5802" s="52" t="s">
        <v>328</v>
      </c>
      <c r="C5802" s="50" t="s">
        <v>16862</v>
      </c>
      <c r="D5802" s="50">
        <f>DAX__2019_2020__33[[#This Row],[Open]]*(DAX__2019_2020__33[[#This Row],[Adj Close]]/DAX__2019_2020__33[[#This Row],[Close]])</f>
        <v>29.678115329929341</v>
      </c>
      <c r="E5802" s="50" t="s">
        <v>16863</v>
      </c>
      <c r="F5802" s="50" t="s">
        <v>1608</v>
      </c>
      <c r="G5802" s="50" t="s">
        <v>16864</v>
      </c>
      <c r="H5802" s="50" t="s">
        <v>16865</v>
      </c>
      <c r="I5802" s="50">
        <f>(DAX__2019_2020__33[[#This Row],[Adj Close]]-DAX__2019_2020__33[[#This Row],[Adj Open]])/DAX__2019_2020__33[[#This Row],[Adj Open]]</f>
        <v>-2.7560486580781758E-3</v>
      </c>
      <c r="J5802" s="50">
        <f>DAX__2019_2020__33[[#This Row],[Adj Close]]-DAX__2019_2020__33[[#This Row],[Adj Open]]</f>
        <v>-8.1794329929341103E-2</v>
      </c>
      <c r="K5802" s="50">
        <v>2893591</v>
      </c>
    </row>
    <row r="5803" spans="1:11" x14ac:dyDescent="0.3">
      <c r="A5803" s="51" t="str">
        <f t="shared" si="95"/>
        <v>DPW.DE</v>
      </c>
      <c r="B5803" s="52" t="s">
        <v>329</v>
      </c>
      <c r="C5803" s="50" t="s">
        <v>16866</v>
      </c>
      <c r="D5803" s="50">
        <f>DAX__2019_2020__33[[#This Row],[Open]]*(DAX__2019_2020__33[[#This Row],[Adj Close]]/DAX__2019_2020__33[[#This Row],[Close]])</f>
        <v>29.630758303842594</v>
      </c>
      <c r="E5803" s="50" t="s">
        <v>1596</v>
      </c>
      <c r="F5803" s="50" t="s">
        <v>16794</v>
      </c>
      <c r="G5803" s="50" t="s">
        <v>16781</v>
      </c>
      <c r="H5803" s="50" t="s">
        <v>16867</v>
      </c>
      <c r="I5803" s="50">
        <f>(DAX__2019_2020__33[[#This Row],[Adj Close]]-DAX__2019_2020__33[[#This Row],[Adj Open]])/DAX__2019_2020__33[[#This Row],[Adj Open]]</f>
        <v>-5.0849628044468045E-3</v>
      </c>
      <c r="J5803" s="50">
        <f>DAX__2019_2020__33[[#This Row],[Adj Close]]-DAX__2019_2020__33[[#This Row],[Adj Open]]</f>
        <v>-0.15067130384259286</v>
      </c>
      <c r="K5803" s="50">
        <v>3400908</v>
      </c>
    </row>
    <row r="5804" spans="1:11" x14ac:dyDescent="0.3">
      <c r="A5804" s="51" t="str">
        <f t="shared" si="95"/>
        <v>DPW.DE</v>
      </c>
      <c r="B5804" s="52" t="s">
        <v>330</v>
      </c>
      <c r="C5804" s="50" t="s">
        <v>16868</v>
      </c>
      <c r="D5804" s="50">
        <f>DAX__2019_2020__33[[#This Row],[Open]]*(DAX__2019_2020__33[[#This Row],[Adj Close]]/DAX__2019_2020__33[[#This Row],[Close]])</f>
        <v>29.437035058777379</v>
      </c>
      <c r="E5804" s="50" t="s">
        <v>16869</v>
      </c>
      <c r="F5804" s="50" t="s">
        <v>16868</v>
      </c>
      <c r="G5804" s="50" t="s">
        <v>16870</v>
      </c>
      <c r="H5804" s="50" t="s">
        <v>16871</v>
      </c>
      <c r="I5804" s="50">
        <f>(DAX__2019_2020__33[[#This Row],[Adj Close]]-DAX__2019_2020__33[[#This Row],[Adj Open]])/DAX__2019_2020__33[[#This Row],[Adj Open]]</f>
        <v>8.6283126244022009E-3</v>
      </c>
      <c r="J5804" s="50">
        <f>DAX__2019_2020__33[[#This Row],[Adj Close]]-DAX__2019_2020__33[[#This Row],[Adj Open]]</f>
        <v>0.25399194122261903</v>
      </c>
      <c r="K5804" s="50">
        <v>6833900</v>
      </c>
    </row>
    <row r="5805" spans="1:11" x14ac:dyDescent="0.3">
      <c r="A5805" s="51" t="str">
        <f t="shared" si="95"/>
        <v>DPW.DE</v>
      </c>
      <c r="B5805" s="52" t="s">
        <v>331</v>
      </c>
      <c r="C5805" s="50" t="s">
        <v>16872</v>
      </c>
      <c r="D5805" s="50">
        <f>DAX__2019_2020__33[[#This Row],[Open]]*(DAX__2019_2020__33[[#This Row],[Adj Close]]/DAX__2019_2020__33[[#This Row],[Close]])</f>
        <v>29.652285163778274</v>
      </c>
      <c r="E5805" s="50" t="s">
        <v>16872</v>
      </c>
      <c r="F5805" s="50" t="s">
        <v>16841</v>
      </c>
      <c r="G5805" s="50" t="s">
        <v>16873</v>
      </c>
      <c r="H5805" s="50" t="s">
        <v>16874</v>
      </c>
      <c r="I5805" s="50">
        <f>(DAX__2019_2020__33[[#This Row],[Adj Close]]-DAX__2019_2020__33[[#This Row],[Adj Open]])/DAX__2019_2020__33[[#This Row],[Adj Open]]</f>
        <v>-1.234030233276126E-2</v>
      </c>
      <c r="J5805" s="50">
        <f>DAX__2019_2020__33[[#This Row],[Adj Close]]-DAX__2019_2020__33[[#This Row],[Adj Open]]</f>
        <v>-0.36591816377827513</v>
      </c>
      <c r="K5805" s="50">
        <v>2179453</v>
      </c>
    </row>
    <row r="5806" spans="1:11" x14ac:dyDescent="0.3">
      <c r="A5806" s="51" t="str">
        <f t="shared" si="95"/>
        <v>DPW.DE</v>
      </c>
      <c r="B5806" s="52" t="s">
        <v>332</v>
      </c>
      <c r="C5806" s="50" t="s">
        <v>16875</v>
      </c>
      <c r="D5806" s="50">
        <f>DAX__2019_2020__33[[#This Row],[Open]]*(DAX__2019_2020__33[[#This Row],[Adj Close]]/DAX__2019_2020__33[[#This Row],[Close]])</f>
        <v>29.363852719048179</v>
      </c>
      <c r="E5806" s="50" t="s">
        <v>16786</v>
      </c>
      <c r="F5806" s="50" t="s">
        <v>16847</v>
      </c>
      <c r="G5806" s="50" t="s">
        <v>16876</v>
      </c>
      <c r="H5806" s="50" t="s">
        <v>16877</v>
      </c>
      <c r="I5806" s="50">
        <f>(DAX__2019_2020__33[[#This Row],[Adj Close]]-DAX__2019_2020__33[[#This Row],[Adj Open]])/DAX__2019_2020__33[[#This Row],[Adj Open]]</f>
        <v>8.7963348482627841E-3</v>
      </c>
      <c r="J5806" s="50">
        <f>DAX__2019_2020__33[[#This Row],[Adj Close]]-DAX__2019_2020__33[[#This Row],[Adj Open]]</f>
        <v>0.25829428095181939</v>
      </c>
      <c r="K5806" s="50">
        <v>1888707</v>
      </c>
    </row>
    <row r="5807" spans="1:11" x14ac:dyDescent="0.3">
      <c r="A5807" s="51" t="str">
        <f t="shared" si="95"/>
        <v>DPW.DE</v>
      </c>
      <c r="B5807" s="52" t="s">
        <v>333</v>
      </c>
      <c r="C5807" s="50" t="s">
        <v>1970</v>
      </c>
      <c r="D5807" s="50">
        <f>DAX__2019_2020__33[[#This Row],[Open]]*(DAX__2019_2020__33[[#This Row],[Adj Close]]/DAX__2019_2020__33[[#This Row],[Close]])</f>
        <v>29.51452348447485</v>
      </c>
      <c r="E5807" s="50" t="s">
        <v>16843</v>
      </c>
      <c r="F5807" s="50" t="s">
        <v>16806</v>
      </c>
      <c r="G5807" s="50" t="s">
        <v>16775</v>
      </c>
      <c r="H5807" s="50" t="s">
        <v>16776</v>
      </c>
      <c r="I5807" s="50">
        <f>(DAX__2019_2020__33[[#This Row],[Adj Close]]-DAX__2019_2020__33[[#This Row],[Adj Open]])/DAX__2019_2020__33[[#This Row],[Adj Open]]</f>
        <v>-7.8763421200797375E-3</v>
      </c>
      <c r="J5807" s="50">
        <f>DAX__2019_2020__33[[#This Row],[Adj Close]]-DAX__2019_2020__33[[#This Row],[Adj Open]]</f>
        <v>-0.23246648447485185</v>
      </c>
      <c r="K5807" s="50">
        <v>1153869</v>
      </c>
    </row>
    <row r="5808" spans="1:11" x14ac:dyDescent="0.3">
      <c r="A5808" s="51" t="str">
        <f t="shared" si="95"/>
        <v>DPW.DE</v>
      </c>
      <c r="B5808" s="52" t="s">
        <v>334</v>
      </c>
      <c r="C5808" s="50" t="s">
        <v>16878</v>
      </c>
      <c r="D5808" s="50">
        <f>DAX__2019_2020__33[[#This Row],[Open]]*(DAX__2019_2020__33[[#This Row],[Adj Close]]/DAX__2019_2020__33[[#This Row],[Close]])</f>
        <v>29.22609451378154</v>
      </c>
      <c r="E5808" s="50" t="s">
        <v>16879</v>
      </c>
      <c r="F5808" s="50" t="s">
        <v>16880</v>
      </c>
      <c r="G5808" s="50" t="s">
        <v>16802</v>
      </c>
      <c r="H5808" s="50" t="s">
        <v>16881</v>
      </c>
      <c r="I5808" s="50">
        <f>(DAX__2019_2020__33[[#This Row],[Adj Close]]-DAX__2019_2020__33[[#This Row],[Adj Open]])/DAX__2019_2020__33[[#This Row],[Adj Open]]</f>
        <v>1.0016202680807103E-2</v>
      </c>
      <c r="J5808" s="50">
        <f>DAX__2019_2020__33[[#This Row],[Adj Close]]-DAX__2019_2020__33[[#This Row],[Adj Open]]</f>
        <v>0.29273448621846043</v>
      </c>
      <c r="K5808" s="50">
        <v>1919948</v>
      </c>
    </row>
    <row r="5809" spans="1:11" x14ac:dyDescent="0.3">
      <c r="A5809" s="51" t="str">
        <f t="shared" si="95"/>
        <v>DPW.DE</v>
      </c>
      <c r="B5809" s="52" t="s">
        <v>335</v>
      </c>
      <c r="C5809" s="50" t="s">
        <v>16875</v>
      </c>
      <c r="D5809" s="50">
        <f>DAX__2019_2020__33[[#This Row],[Open]]*(DAX__2019_2020__33[[#This Row],[Adj Close]]/DAX__2019_2020__33[[#This Row],[Close]])</f>
        <v>29.363854941830027</v>
      </c>
      <c r="E5809" s="50" t="s">
        <v>16882</v>
      </c>
      <c r="F5809" s="50" t="s">
        <v>16883</v>
      </c>
      <c r="G5809" s="50" t="s">
        <v>16884</v>
      </c>
      <c r="H5809" s="50" t="s">
        <v>16885</v>
      </c>
      <c r="I5809" s="50">
        <f>(DAX__2019_2020__33[[#This Row],[Adj Close]]-DAX__2019_2020__33[[#This Row],[Adj Open]])/DAX__2019_2020__33[[#This Row],[Adj Open]]</f>
        <v>-8.9429995601817396E-3</v>
      </c>
      <c r="J5809" s="50">
        <f>DAX__2019_2020__33[[#This Row],[Adj Close]]-DAX__2019_2020__33[[#This Row],[Adj Open]]</f>
        <v>-0.26260094183002636</v>
      </c>
      <c r="K5809" s="50">
        <v>2555879</v>
      </c>
    </row>
    <row r="5810" spans="1:11" x14ac:dyDescent="0.3">
      <c r="A5810" s="51" t="str">
        <f t="shared" si="95"/>
        <v>DPW.DE</v>
      </c>
      <c r="B5810" s="52" t="s">
        <v>336</v>
      </c>
      <c r="C5810" s="50" t="s">
        <v>16886</v>
      </c>
      <c r="D5810" s="50">
        <f>DAX__2019_2020__33[[#This Row],[Open]]*(DAX__2019_2020__33[[#This Row],[Adj Close]]/DAX__2019_2020__33[[#This Row],[Close]])</f>
        <v>28.842958022304831</v>
      </c>
      <c r="E5810" s="50" t="s">
        <v>16887</v>
      </c>
      <c r="F5810" s="50" t="s">
        <v>16888</v>
      </c>
      <c r="G5810" s="50" t="s">
        <v>16889</v>
      </c>
      <c r="H5810" s="50" t="s">
        <v>16890</v>
      </c>
      <c r="I5810" s="50">
        <f>(DAX__2019_2020__33[[#This Row],[Adj Close]]-DAX__2019_2020__33[[#This Row],[Adj Open]])/DAX__2019_2020__33[[#This Row],[Adj Open]]</f>
        <v>3.7313432835821315E-3</v>
      </c>
      <c r="J5810" s="50">
        <f>DAX__2019_2020__33[[#This Row],[Adj Close]]-DAX__2019_2020__33[[#This Row],[Adj Open]]</f>
        <v>0.10762297769516849</v>
      </c>
      <c r="K5810" s="50">
        <v>2712666</v>
      </c>
    </row>
    <row r="5811" spans="1:11" x14ac:dyDescent="0.3">
      <c r="A5811" s="51" t="str">
        <f t="shared" si="95"/>
        <v>DPW.DE</v>
      </c>
      <c r="B5811" s="52" t="s">
        <v>337</v>
      </c>
      <c r="C5811" s="50" t="s">
        <v>16831</v>
      </c>
      <c r="D5811" s="50">
        <f>DAX__2019_2020__33[[#This Row],[Open]]*(DAX__2019_2020__33[[#This Row],[Adj Close]]/DAX__2019_2020__33[[#This Row],[Close]])</f>
        <v>29.092645680420468</v>
      </c>
      <c r="E5811" s="50" t="s">
        <v>1610</v>
      </c>
      <c r="F5811" s="50" t="s">
        <v>16891</v>
      </c>
      <c r="G5811" s="50" t="s">
        <v>1898</v>
      </c>
      <c r="H5811" s="50" t="s">
        <v>16892</v>
      </c>
      <c r="I5811" s="50">
        <f>(DAX__2019_2020__33[[#This Row],[Adj Close]]-DAX__2019_2020__33[[#This Row],[Adj Open]])/DAX__2019_2020__33[[#This Row],[Adj Open]]</f>
        <v>3.8472032007339993E-3</v>
      </c>
      <c r="J5811" s="50">
        <f>DAX__2019_2020__33[[#This Row],[Adj Close]]-DAX__2019_2020__33[[#This Row],[Adj Open]]</f>
        <v>0.11192531957953378</v>
      </c>
      <c r="K5811" s="50">
        <v>2719245</v>
      </c>
    </row>
    <row r="5812" spans="1:11" x14ac:dyDescent="0.3">
      <c r="A5812" s="51" t="str">
        <f t="shared" si="95"/>
        <v>DPW.DE</v>
      </c>
      <c r="B5812" s="52" t="s">
        <v>338</v>
      </c>
      <c r="C5812" s="50" t="s">
        <v>16827</v>
      </c>
      <c r="D5812" s="50">
        <f>DAX__2019_2020__33[[#This Row],[Open]]*(DAX__2019_2020__33[[#This Row],[Adj Close]]/DAX__2019_2020__33[[#This Row],[Close]])</f>
        <v>29.040983767823331</v>
      </c>
      <c r="E5812" s="50" t="s">
        <v>16893</v>
      </c>
      <c r="F5812" s="50" t="s">
        <v>16891</v>
      </c>
      <c r="G5812" s="50" t="s">
        <v>1970</v>
      </c>
      <c r="H5812" s="50" t="s">
        <v>16894</v>
      </c>
      <c r="I5812" s="50">
        <f>(DAX__2019_2020__33[[#This Row],[Adj Close]]-DAX__2019_2020__33[[#This Row],[Adj Open]])/DAX__2019_2020__33[[#This Row],[Adj Open]]</f>
        <v>1.630592943966799E-2</v>
      </c>
      <c r="J5812" s="50">
        <f>DAX__2019_2020__33[[#This Row],[Adj Close]]-DAX__2019_2020__33[[#This Row],[Adj Open]]</f>
        <v>0.47354023217667063</v>
      </c>
      <c r="K5812" s="50">
        <v>2687591</v>
      </c>
    </row>
    <row r="5813" spans="1:11" x14ac:dyDescent="0.3">
      <c r="A5813" s="51" t="str">
        <f t="shared" ref="A5813:A5876" si="96">"DPW.DE"</f>
        <v>DPW.DE</v>
      </c>
      <c r="B5813" s="52" t="s">
        <v>339</v>
      </c>
      <c r="C5813" s="50" t="s">
        <v>1947</v>
      </c>
      <c r="D5813" s="50">
        <f>DAX__2019_2020__33[[#This Row],[Open]]*(DAX__2019_2020__33[[#This Row],[Adj Close]]/DAX__2019_2020__33[[#This Row],[Close]])</f>
        <v>29.790036683808637</v>
      </c>
      <c r="E5813" s="50" t="s">
        <v>16895</v>
      </c>
      <c r="F5813" s="50" t="s">
        <v>16896</v>
      </c>
      <c r="G5813" s="50" t="s">
        <v>16897</v>
      </c>
      <c r="H5813" s="50" t="s">
        <v>16898</v>
      </c>
      <c r="I5813" s="50">
        <f>(DAX__2019_2020__33[[#This Row],[Adj Close]]-DAX__2019_2020__33[[#This Row],[Adj Open]])/DAX__2019_2020__33[[#This Row],[Adj Open]]</f>
        <v>7.2260119783815104E-4</v>
      </c>
      <c r="J5813" s="50">
        <f>DAX__2019_2020__33[[#This Row],[Adj Close]]-DAX__2019_2020__33[[#This Row],[Adj Open]]</f>
        <v>2.1526316191362582E-2</v>
      </c>
      <c r="K5813" s="50">
        <v>2796824</v>
      </c>
    </row>
    <row r="5814" spans="1:11" x14ac:dyDescent="0.3">
      <c r="A5814" s="51" t="str">
        <f t="shared" si="96"/>
        <v>DPW.DE</v>
      </c>
      <c r="B5814" s="52" t="s">
        <v>340</v>
      </c>
      <c r="C5814" s="50" t="s">
        <v>1975</v>
      </c>
      <c r="D5814" s="50">
        <f>DAX__2019_2020__33[[#This Row],[Open]]*(DAX__2019_2020__33[[#This Row],[Adj Close]]/DAX__2019_2020__33[[#This Row],[Close]])</f>
        <v>29.876139200958509</v>
      </c>
      <c r="E5814" s="50" t="s">
        <v>16899</v>
      </c>
      <c r="F5814" s="50" t="s">
        <v>16900</v>
      </c>
      <c r="G5814" s="50" t="s">
        <v>1615</v>
      </c>
      <c r="H5814" s="50" t="s">
        <v>16901</v>
      </c>
      <c r="I5814" s="50">
        <f>(DAX__2019_2020__33[[#This Row],[Adj Close]]-DAX__2019_2020__33[[#This Row],[Adj Open]])/DAX__2019_2020__33[[#This Row],[Adj Open]]</f>
        <v>-1.8732045569681728E-2</v>
      </c>
      <c r="J5814" s="50">
        <f>DAX__2019_2020__33[[#This Row],[Adj Close]]-DAX__2019_2020__33[[#This Row],[Adj Open]]</f>
        <v>-0.55964120095850944</v>
      </c>
      <c r="K5814" s="50">
        <v>2642838</v>
      </c>
    </row>
    <row r="5815" spans="1:11" x14ac:dyDescent="0.3">
      <c r="A5815" s="51" t="str">
        <f t="shared" si="96"/>
        <v>DPW.DE</v>
      </c>
      <c r="B5815" s="52" t="s">
        <v>341</v>
      </c>
      <c r="C5815" s="50" t="s">
        <v>16902</v>
      </c>
      <c r="D5815" s="50">
        <f>DAX__2019_2020__33[[#This Row],[Open]]*(DAX__2019_2020__33[[#This Row],[Adj Close]]/DAX__2019_2020__33[[#This Row],[Close]])</f>
        <v>29.458561799469937</v>
      </c>
      <c r="E5815" s="50" t="s">
        <v>16902</v>
      </c>
      <c r="F5815" s="50" t="s">
        <v>16889</v>
      </c>
      <c r="G5815" s="50" t="s">
        <v>16903</v>
      </c>
      <c r="H5815" s="50" t="s">
        <v>16904</v>
      </c>
      <c r="I5815" s="50">
        <f>(DAX__2019_2020__33[[#This Row],[Adj Close]]-DAX__2019_2020__33[[#This Row],[Adj Open]])/DAX__2019_2020__33[[#This Row],[Adj Open]]</f>
        <v>-1.4321262604121076E-2</v>
      </c>
      <c r="J5815" s="50">
        <f>DAX__2019_2020__33[[#This Row],[Adj Close]]-DAX__2019_2020__33[[#This Row],[Adj Open]]</f>
        <v>-0.42188379946993848</v>
      </c>
      <c r="K5815" s="50">
        <v>2763012</v>
      </c>
    </row>
    <row r="5816" spans="1:11" x14ac:dyDescent="0.3">
      <c r="A5816" s="51" t="str">
        <f t="shared" si="96"/>
        <v>DPW.DE</v>
      </c>
      <c r="B5816" s="52" t="s">
        <v>342</v>
      </c>
      <c r="C5816" s="50" t="s">
        <v>16812</v>
      </c>
      <c r="D5816" s="50">
        <f>DAX__2019_2020__33[[#This Row],[Open]]*(DAX__2019_2020__33[[#This Row],[Adj Close]]/DAX__2019_2020__33[[#This Row],[Close]])</f>
        <v>29.032374641459224</v>
      </c>
      <c r="E5816" s="50" t="s">
        <v>16838</v>
      </c>
      <c r="F5816" s="50" t="s">
        <v>16905</v>
      </c>
      <c r="G5816" s="50" t="s">
        <v>16838</v>
      </c>
      <c r="H5816" s="50" t="s">
        <v>16906</v>
      </c>
      <c r="I5816" s="50">
        <f>(DAX__2019_2020__33[[#This Row],[Adj Close]]-DAX__2019_2020__33[[#This Row],[Adj Open]])/DAX__2019_2020__33[[#This Row],[Adj Open]]</f>
        <v>1.2158955748548179E-2</v>
      </c>
      <c r="J5816" s="50">
        <f>DAX__2019_2020__33[[#This Row],[Adj Close]]-DAX__2019_2020__33[[#This Row],[Adj Open]]</f>
        <v>0.35300335854077503</v>
      </c>
      <c r="K5816" s="50">
        <v>3090763</v>
      </c>
    </row>
    <row r="5817" spans="1:11" x14ac:dyDescent="0.3">
      <c r="A5817" s="51" t="str">
        <f t="shared" si="96"/>
        <v>DPW.DE</v>
      </c>
      <c r="B5817" s="52" t="s">
        <v>343</v>
      </c>
      <c r="C5817" s="50" t="s">
        <v>16907</v>
      </c>
      <c r="D5817" s="50">
        <f>DAX__2019_2020__33[[#This Row],[Open]]*(DAX__2019_2020__33[[#This Row],[Adj Close]]/DAX__2019_2020__33[[#This Row],[Close]])</f>
        <v>29.355245247600568</v>
      </c>
      <c r="E5817" s="50" t="s">
        <v>1972</v>
      </c>
      <c r="F5817" s="50" t="s">
        <v>16841</v>
      </c>
      <c r="G5817" s="50" t="s">
        <v>1972</v>
      </c>
      <c r="H5817" s="50" t="s">
        <v>16908</v>
      </c>
      <c r="I5817" s="50">
        <f>(DAX__2019_2020__33[[#This Row],[Adj Close]]-DAX__2019_2020__33[[#This Row],[Adj Open]])/DAX__2019_2020__33[[#This Row],[Adj Open]]</f>
        <v>4.8393311383097635E-3</v>
      </c>
      <c r="J5817" s="50">
        <f>DAX__2019_2020__33[[#This Row],[Adj Close]]-DAX__2019_2020__33[[#This Row],[Adj Open]]</f>
        <v>0.14205975239943314</v>
      </c>
      <c r="K5817" s="50">
        <v>2396994</v>
      </c>
    </row>
    <row r="5818" spans="1:11" x14ac:dyDescent="0.3">
      <c r="A5818" s="51" t="str">
        <f t="shared" si="96"/>
        <v>DPW.DE</v>
      </c>
      <c r="B5818" s="52" t="s">
        <v>344</v>
      </c>
      <c r="C5818" s="50" t="s">
        <v>16909</v>
      </c>
      <c r="D5818" s="50">
        <f>DAX__2019_2020__33[[#This Row],[Open]]*(DAX__2019_2020__33[[#This Row],[Adj Close]]/DAX__2019_2020__33[[#This Row],[Close]])</f>
        <v>29.505916020642534</v>
      </c>
      <c r="E5818" s="50" t="s">
        <v>16910</v>
      </c>
      <c r="F5818" s="50" t="s">
        <v>16911</v>
      </c>
      <c r="G5818" s="50" t="s">
        <v>16910</v>
      </c>
      <c r="H5818" s="50" t="s">
        <v>16912</v>
      </c>
      <c r="I5818" s="50">
        <f>(DAX__2019_2020__33[[#This Row],[Adj Close]]-DAX__2019_2020__33[[#This Row],[Adj Open]])/DAX__2019_2020__33[[#This Row],[Adj Open]]</f>
        <v>3.6475051065071734E-3</v>
      </c>
      <c r="J5818" s="50">
        <f>DAX__2019_2020__33[[#This Row],[Adj Close]]-DAX__2019_2020__33[[#This Row],[Adj Open]]</f>
        <v>0.10762297935746545</v>
      </c>
      <c r="K5818" s="50">
        <v>1942358</v>
      </c>
    </row>
    <row r="5819" spans="1:11" x14ac:dyDescent="0.3">
      <c r="A5819" s="51" t="str">
        <f t="shared" si="96"/>
        <v>DPW.DE</v>
      </c>
      <c r="B5819" s="52" t="s">
        <v>345</v>
      </c>
      <c r="C5819" s="50" t="s">
        <v>16913</v>
      </c>
      <c r="D5819" s="50">
        <f>DAX__2019_2020__33[[#This Row],[Open]]*(DAX__2019_2020__33[[#This Row],[Adj Close]]/DAX__2019_2020__33[[#This Row],[Close]])</f>
        <v>29.74698990691606</v>
      </c>
      <c r="E5819" s="50" t="s">
        <v>16897</v>
      </c>
      <c r="F5819" s="50" t="s">
        <v>16873</v>
      </c>
      <c r="G5819" s="50" t="s">
        <v>1615</v>
      </c>
      <c r="H5819" s="50" t="s">
        <v>16901</v>
      </c>
      <c r="I5819" s="50">
        <f>(DAX__2019_2020__33[[#This Row],[Adj Close]]-DAX__2019_2020__33[[#This Row],[Adj Open]])/DAX__2019_2020__33[[#This Row],[Adj Open]]</f>
        <v>-1.4471780447808358E-2</v>
      </c>
      <c r="J5819" s="50">
        <f>DAX__2019_2020__33[[#This Row],[Adj Close]]-DAX__2019_2020__33[[#This Row],[Adj Open]]</f>
        <v>-0.43049190691606043</v>
      </c>
      <c r="K5819" s="50">
        <v>3209069</v>
      </c>
    </row>
    <row r="5820" spans="1:11" x14ac:dyDescent="0.3">
      <c r="A5820" s="51" t="str">
        <f t="shared" si="96"/>
        <v>DPW.DE</v>
      </c>
      <c r="B5820" s="52" t="s">
        <v>346</v>
      </c>
      <c r="C5820" s="50" t="s">
        <v>16847</v>
      </c>
      <c r="D5820" s="50">
        <f>DAX__2019_2020__33[[#This Row],[Open]]*(DAX__2019_2020__33[[#This Row],[Adj Close]]/DAX__2019_2020__33[[#This Row],[Close]])</f>
        <v>29.239009932508388</v>
      </c>
      <c r="E5820" s="50" t="s">
        <v>16914</v>
      </c>
      <c r="F5820" s="50" t="s">
        <v>1957</v>
      </c>
      <c r="G5820" s="50" t="s">
        <v>16915</v>
      </c>
      <c r="H5820" s="50" t="s">
        <v>16916</v>
      </c>
      <c r="I5820" s="50">
        <f>(DAX__2019_2020__33[[#This Row],[Adj Close]]-DAX__2019_2020__33[[#This Row],[Adj Open]])/DAX__2019_2020__33[[#This Row],[Adj Open]]</f>
        <v>8.9811545636382332E-3</v>
      </c>
      <c r="J5820" s="50">
        <f>DAX__2019_2020__33[[#This Row],[Adj Close]]-DAX__2019_2020__33[[#This Row],[Adj Open]]</f>
        <v>0.26260006749161136</v>
      </c>
      <c r="K5820" s="50">
        <v>1363974</v>
      </c>
    </row>
    <row r="5821" spans="1:11" x14ac:dyDescent="0.3">
      <c r="A5821" s="51" t="str">
        <f t="shared" si="96"/>
        <v>DPW.DE</v>
      </c>
      <c r="B5821" s="52" t="s">
        <v>347</v>
      </c>
      <c r="C5821" s="50" t="s">
        <v>1615</v>
      </c>
      <c r="D5821" s="50">
        <f>DAX__2019_2020__33[[#This Row],[Open]]*(DAX__2019_2020__33[[#This Row],[Adj Close]]/DAX__2019_2020__33[[#This Row],[Close]])</f>
        <v>29.316501105210939</v>
      </c>
      <c r="E5821" s="50" t="s">
        <v>16811</v>
      </c>
      <c r="F5821" s="50" t="s">
        <v>16917</v>
      </c>
      <c r="G5821" s="50" t="s">
        <v>16806</v>
      </c>
      <c r="H5821" s="50" t="s">
        <v>16807</v>
      </c>
      <c r="I5821" s="50">
        <f>(DAX__2019_2020__33[[#This Row],[Adj Close]]-DAX__2019_2020__33[[#This Row],[Adj Open]])/DAX__2019_2020__33[[#This Row],[Adj Open]]</f>
        <v>-3.9646990885375362E-3</v>
      </c>
      <c r="J5821" s="50">
        <f>DAX__2019_2020__33[[#This Row],[Adj Close]]-DAX__2019_2020__33[[#This Row],[Adj Open]]</f>
        <v>-0.11623110521093949</v>
      </c>
      <c r="K5821" s="50">
        <v>2270280</v>
      </c>
    </row>
    <row r="5822" spans="1:11" x14ac:dyDescent="0.3">
      <c r="A5822" s="51" t="str">
        <f t="shared" si="96"/>
        <v>DPW.DE</v>
      </c>
      <c r="B5822" s="52" t="s">
        <v>348</v>
      </c>
      <c r="C5822" s="50" t="s">
        <v>16779</v>
      </c>
      <c r="D5822" s="50">
        <f>DAX__2019_2020__33[[#This Row],[Open]]*(DAX__2019_2020__33[[#This Row],[Adj Close]]/DAX__2019_2020__33[[#This Row],[Close]])</f>
        <v>29.277752525222041</v>
      </c>
      <c r="E5822" s="50" t="s">
        <v>16918</v>
      </c>
      <c r="F5822" s="50" t="s">
        <v>16919</v>
      </c>
      <c r="G5822" s="50" t="s">
        <v>16920</v>
      </c>
      <c r="H5822" s="50" t="s">
        <v>16921</v>
      </c>
      <c r="I5822" s="50">
        <f>(DAX__2019_2020__33[[#This Row],[Adj Close]]-DAX__2019_2020__33[[#This Row],[Adj Open]])/DAX__2019_2020__33[[#This Row],[Adj Open]]</f>
        <v>-3.9700631092467699E-3</v>
      </c>
      <c r="J5822" s="50">
        <f>DAX__2019_2020__33[[#This Row],[Adj Close]]-DAX__2019_2020__33[[#This Row],[Adj Open]]</f>
        <v>-0.11623452522204047</v>
      </c>
      <c r="K5822" s="50">
        <v>2632263</v>
      </c>
    </row>
    <row r="5823" spans="1:11" x14ac:dyDescent="0.3">
      <c r="A5823" s="51" t="str">
        <f t="shared" si="96"/>
        <v>DPW.DE</v>
      </c>
      <c r="B5823" s="52" t="s">
        <v>349</v>
      </c>
      <c r="C5823" s="50" t="s">
        <v>16922</v>
      </c>
      <c r="D5823" s="50">
        <f>DAX__2019_2020__33[[#This Row],[Open]]*(DAX__2019_2020__33[[#This Row],[Adj Close]]/DAX__2019_2020__33[[#This Row],[Close]])</f>
        <v>28.993627175379881</v>
      </c>
      <c r="E5823" s="50" t="s">
        <v>16922</v>
      </c>
      <c r="F5823" s="50" t="s">
        <v>16923</v>
      </c>
      <c r="G5823" s="50" t="s">
        <v>16924</v>
      </c>
      <c r="H5823" s="50" t="s">
        <v>16925</v>
      </c>
      <c r="I5823" s="50">
        <f>(DAX__2019_2020__33[[#This Row],[Adj Close]]-DAX__2019_2020__33[[#This Row],[Adj Open]])/DAX__2019_2020__33[[#This Row],[Adj Open]]</f>
        <v>-2.0044514329458567E-2</v>
      </c>
      <c r="J5823" s="50">
        <f>DAX__2019_2020__33[[#This Row],[Adj Close]]-DAX__2019_2020__33[[#This Row],[Adj Open]]</f>
        <v>-0.58116317537988138</v>
      </c>
      <c r="K5823" s="50">
        <v>3630299</v>
      </c>
    </row>
    <row r="5824" spans="1:11" x14ac:dyDescent="0.3">
      <c r="A5824" s="51" t="str">
        <f t="shared" si="96"/>
        <v>DPW.DE</v>
      </c>
      <c r="B5824" s="52" t="s">
        <v>350</v>
      </c>
      <c r="C5824" s="50" t="s">
        <v>16926</v>
      </c>
      <c r="D5824" s="50">
        <f>DAX__2019_2020__33[[#This Row],[Open]]*(DAX__2019_2020__33[[#This Row],[Adj Close]]/DAX__2019_2020__33[[#This Row],[Close]])</f>
        <v>28.632018330821662</v>
      </c>
      <c r="E5824" s="50" t="s">
        <v>16927</v>
      </c>
      <c r="F5824" s="50" t="s">
        <v>16928</v>
      </c>
      <c r="G5824" s="50" t="s">
        <v>16929</v>
      </c>
      <c r="H5824" s="50" t="s">
        <v>16930</v>
      </c>
      <c r="I5824" s="50">
        <f>(DAX__2019_2020__33[[#This Row],[Adj Close]]-DAX__2019_2020__33[[#This Row],[Adj Open]])/DAX__2019_2020__33[[#This Row],[Adj Open]]</f>
        <v>-1.5035031873852146E-3</v>
      </c>
      <c r="J5824" s="50">
        <f>DAX__2019_2020__33[[#This Row],[Adj Close]]-DAX__2019_2020__33[[#This Row],[Adj Open]]</f>
        <v>-4.3048330821662262E-2</v>
      </c>
      <c r="K5824" s="50">
        <v>2820201</v>
      </c>
    </row>
    <row r="5825" spans="1:11" x14ac:dyDescent="0.3">
      <c r="A5825" s="51" t="str">
        <f t="shared" si="96"/>
        <v>DPW.DE</v>
      </c>
      <c r="B5825" s="52" t="s">
        <v>351</v>
      </c>
      <c r="C5825" s="50" t="s">
        <v>1901</v>
      </c>
      <c r="D5825" s="50">
        <f>DAX__2019_2020__33[[#This Row],[Open]]*(DAX__2019_2020__33[[#This Row],[Adj Close]]/DAX__2019_2020__33[[#This Row],[Close]])</f>
        <v>28.068072194711849</v>
      </c>
      <c r="E5825" s="50" t="s">
        <v>16931</v>
      </c>
      <c r="F5825" s="50" t="s">
        <v>16932</v>
      </c>
      <c r="G5825" s="50" t="s">
        <v>16933</v>
      </c>
      <c r="H5825" s="50" t="s">
        <v>16934</v>
      </c>
      <c r="I5825" s="50">
        <f>(DAX__2019_2020__33[[#This Row],[Adj Close]]-DAX__2019_2020__33[[#This Row],[Adj Open]])/DAX__2019_2020__33[[#This Row],[Adj Open]]</f>
        <v>-9.6625159302157811E-3</v>
      </c>
      <c r="J5825" s="50">
        <f>DAX__2019_2020__33[[#This Row],[Adj Close]]-DAX__2019_2020__33[[#This Row],[Adj Open]]</f>
        <v>-0.27120819471184987</v>
      </c>
      <c r="K5825" s="50">
        <v>3895502</v>
      </c>
    </row>
    <row r="5826" spans="1:11" x14ac:dyDescent="0.3">
      <c r="A5826" s="51" t="str">
        <f t="shared" si="96"/>
        <v>DPW.DE</v>
      </c>
      <c r="B5826" s="52" t="s">
        <v>352</v>
      </c>
      <c r="C5826" s="50" t="s">
        <v>16935</v>
      </c>
      <c r="D5826" s="50">
        <f>DAX__2019_2020__33[[#This Row],[Open]]*(DAX__2019_2020__33[[#This Row],[Adj Close]]/DAX__2019_2020__33[[#This Row],[Close]])</f>
        <v>27.874351868905741</v>
      </c>
      <c r="E5826" s="50" t="s">
        <v>16936</v>
      </c>
      <c r="F5826" s="50" t="s">
        <v>16937</v>
      </c>
      <c r="G5826" s="50" t="s">
        <v>16938</v>
      </c>
      <c r="H5826" s="50" t="s">
        <v>16939</v>
      </c>
      <c r="I5826" s="50">
        <f>(DAX__2019_2020__33[[#This Row],[Adj Close]]-DAX__2019_2020__33[[#This Row],[Adj Open]])/DAX__2019_2020__33[[#This Row],[Adj Open]]</f>
        <v>-2.1621621621621175E-3</v>
      </c>
      <c r="J5826" s="50">
        <f>DAX__2019_2020__33[[#This Row],[Adj Close]]-DAX__2019_2020__33[[#This Row],[Adj Open]]</f>
        <v>-6.0268868905740902E-2</v>
      </c>
      <c r="K5826" s="50">
        <v>3111976</v>
      </c>
    </row>
    <row r="5827" spans="1:11" x14ac:dyDescent="0.3">
      <c r="A5827" s="51" t="str">
        <f t="shared" si="96"/>
        <v>DPW.DE</v>
      </c>
      <c r="B5827" s="52" t="s">
        <v>353</v>
      </c>
      <c r="C5827" s="50" t="s">
        <v>16940</v>
      </c>
      <c r="D5827" s="50">
        <f>DAX__2019_2020__33[[#This Row],[Open]]*(DAX__2019_2020__33[[#This Row],[Adj Close]]/DAX__2019_2020__33[[#This Row],[Close]])</f>
        <v>27.792557942824114</v>
      </c>
      <c r="E5827" s="50" t="s">
        <v>1903</v>
      </c>
      <c r="F5827" s="50" t="s">
        <v>16941</v>
      </c>
      <c r="G5827" s="50" t="s">
        <v>16942</v>
      </c>
      <c r="H5827" s="50" t="s">
        <v>16943</v>
      </c>
      <c r="I5827" s="50">
        <f>(DAX__2019_2020__33[[#This Row],[Adj Close]]-DAX__2019_2020__33[[#This Row],[Adj Open]])/DAX__2019_2020__33[[#This Row],[Adj Open]]</f>
        <v>1.3320942172272207E-2</v>
      </c>
      <c r="J5827" s="50">
        <f>DAX__2019_2020__33[[#This Row],[Adj Close]]-DAX__2019_2020__33[[#This Row],[Adj Open]]</f>
        <v>0.37022305717588466</v>
      </c>
      <c r="K5827" s="50">
        <v>2459256</v>
      </c>
    </row>
    <row r="5828" spans="1:11" x14ac:dyDescent="0.3">
      <c r="A5828" s="51" t="str">
        <f t="shared" si="96"/>
        <v>DPW.DE</v>
      </c>
      <c r="B5828" s="52" t="s">
        <v>354</v>
      </c>
      <c r="C5828" s="50" t="s">
        <v>16944</v>
      </c>
      <c r="D5828" s="50">
        <f>DAX__2019_2020__33[[#This Row],[Open]]*(DAX__2019_2020__33[[#This Row],[Adj Close]]/DAX__2019_2020__33[[#This Row],[Close]])</f>
        <v>27.732288583530078</v>
      </c>
      <c r="E5828" s="50" t="s">
        <v>16945</v>
      </c>
      <c r="F5828" s="50" t="s">
        <v>16946</v>
      </c>
      <c r="G5828" s="50" t="s">
        <v>16947</v>
      </c>
      <c r="H5828" s="50" t="s">
        <v>16948</v>
      </c>
      <c r="I5828" s="50">
        <f>(DAX__2019_2020__33[[#This Row],[Adj Close]]-DAX__2019_2020__33[[#This Row],[Adj Open]])/DAX__2019_2020__33[[#This Row],[Adj Open]]</f>
        <v>-6.8301461294676524E-3</v>
      </c>
      <c r="J5828" s="50">
        <f>DAX__2019_2020__33[[#This Row],[Adj Close]]-DAX__2019_2020__33[[#This Row],[Adj Open]]</f>
        <v>-0.18941558353007792</v>
      </c>
      <c r="K5828" s="50">
        <v>4984483</v>
      </c>
    </row>
    <row r="5829" spans="1:11" x14ac:dyDescent="0.3">
      <c r="A5829" s="51" t="str">
        <f t="shared" si="96"/>
        <v>DPW.DE</v>
      </c>
      <c r="B5829" s="52" t="s">
        <v>355</v>
      </c>
      <c r="C5829" s="50" t="s">
        <v>16949</v>
      </c>
      <c r="D5829" s="50">
        <f>DAX__2019_2020__33[[#This Row],[Open]]*(DAX__2019_2020__33[[#This Row],[Adj Close]]/DAX__2019_2020__33[[#This Row],[Close]])</f>
        <v>27.585921461904746</v>
      </c>
      <c r="E5829" s="50" t="s">
        <v>16950</v>
      </c>
      <c r="F5829" s="50" t="s">
        <v>16951</v>
      </c>
      <c r="G5829" s="50" t="s">
        <v>16952</v>
      </c>
      <c r="H5829" s="50" t="s">
        <v>16953</v>
      </c>
      <c r="I5829" s="50">
        <f>(DAX__2019_2020__33[[#This Row],[Adj Close]]-DAX__2019_2020__33[[#This Row],[Adj Open]])/DAX__2019_2020__33[[#This Row],[Adj Open]]</f>
        <v>-1.4513108161263617E-2</v>
      </c>
      <c r="J5829" s="50">
        <f>DAX__2019_2020__33[[#This Row],[Adj Close]]-DAX__2019_2020__33[[#This Row],[Adj Open]]</f>
        <v>-0.40035746190474697</v>
      </c>
      <c r="K5829" s="50">
        <v>3634979</v>
      </c>
    </row>
    <row r="5830" spans="1:11" x14ac:dyDescent="0.3">
      <c r="A5830" s="51" t="str">
        <f t="shared" si="96"/>
        <v>DPW.DE</v>
      </c>
      <c r="B5830" s="52" t="s">
        <v>356</v>
      </c>
      <c r="C5830" s="50" t="s">
        <v>16954</v>
      </c>
      <c r="D5830" s="50">
        <f>DAX__2019_2020__33[[#This Row],[Open]]*(DAX__2019_2020__33[[#This Row],[Adj Close]]/DAX__2019_2020__33[[#This Row],[Close]])</f>
        <v>27.207089761903077</v>
      </c>
      <c r="E5830" s="50" t="s">
        <v>16955</v>
      </c>
      <c r="F5830" s="50" t="s">
        <v>16956</v>
      </c>
      <c r="G5830" s="50" t="s">
        <v>16957</v>
      </c>
      <c r="H5830" s="50" t="s">
        <v>16958</v>
      </c>
      <c r="I5830" s="50">
        <f>(DAX__2019_2020__33[[#This Row],[Adj Close]]-DAX__2019_2020__33[[#This Row],[Adj Open]])/DAX__2019_2020__33[[#This Row],[Adj Open]]</f>
        <v>-4.1139556962025937E-3</v>
      </c>
      <c r="J5830" s="50">
        <f>DAX__2019_2020__33[[#This Row],[Adj Close]]-DAX__2019_2020__33[[#This Row],[Adj Open]]</f>
        <v>-0.11192876190307643</v>
      </c>
      <c r="K5830" s="50">
        <v>2733849</v>
      </c>
    </row>
    <row r="5831" spans="1:11" x14ac:dyDescent="0.3">
      <c r="A5831" s="51" t="str">
        <f t="shared" si="96"/>
        <v>DPW.DE</v>
      </c>
      <c r="B5831" s="52" t="s">
        <v>357</v>
      </c>
      <c r="C5831" s="50" t="s">
        <v>16959</v>
      </c>
      <c r="D5831" s="50">
        <f>DAX__2019_2020__33[[#This Row],[Open]]*(DAX__2019_2020__33[[#This Row],[Adj Close]]/DAX__2019_2020__33[[#This Row],[Close]])</f>
        <v>27.176956234110733</v>
      </c>
      <c r="E5831" s="50" t="s">
        <v>16960</v>
      </c>
      <c r="F5831" s="50" t="s">
        <v>16961</v>
      </c>
      <c r="G5831" s="50" t="s">
        <v>16962</v>
      </c>
      <c r="H5831" s="50" t="s">
        <v>16963</v>
      </c>
      <c r="I5831" s="50">
        <f>(DAX__2019_2020__33[[#This Row],[Adj Close]]-DAX__2019_2020__33[[#This Row],[Adj Open]])/DAX__2019_2020__33[[#This Row],[Adj Open]]</f>
        <v>1.615713555656148E-2</v>
      </c>
      <c r="J5831" s="50">
        <f>DAX__2019_2020__33[[#This Row],[Adj Close]]-DAX__2019_2020__33[[#This Row],[Adj Open]]</f>
        <v>0.43910176588926575</v>
      </c>
      <c r="K5831" s="50">
        <v>2676048</v>
      </c>
    </row>
    <row r="5832" spans="1:11" x14ac:dyDescent="0.3">
      <c r="A5832" s="51" t="str">
        <f t="shared" si="96"/>
        <v>DPW.DE</v>
      </c>
      <c r="B5832" s="52" t="s">
        <v>358</v>
      </c>
      <c r="C5832" s="50" t="s">
        <v>16962</v>
      </c>
      <c r="D5832" s="50">
        <f>DAX__2019_2020__33[[#This Row],[Open]]*(DAX__2019_2020__33[[#This Row],[Adj Close]]/DAX__2019_2020__33[[#This Row],[Close]])</f>
        <v>27.616057318424129</v>
      </c>
      <c r="E5832" s="50" t="s">
        <v>16964</v>
      </c>
      <c r="F5832" s="50" t="s">
        <v>16965</v>
      </c>
      <c r="G5832" s="50" t="s">
        <v>16966</v>
      </c>
      <c r="H5832" s="50" t="s">
        <v>16967</v>
      </c>
      <c r="I5832" s="50">
        <f>(DAX__2019_2020__33[[#This Row],[Adj Close]]-DAX__2019_2020__33[[#This Row],[Adj Open]])/DAX__2019_2020__33[[#This Row],[Adj Open]]</f>
        <v>1.82384717618558E-2</v>
      </c>
      <c r="J5832" s="50">
        <f>DAX__2019_2020__33[[#This Row],[Adj Close]]-DAX__2019_2020__33[[#This Row],[Adj Open]]</f>
        <v>0.5036746815758697</v>
      </c>
      <c r="K5832" s="50">
        <v>3790186</v>
      </c>
    </row>
    <row r="5833" spans="1:11" x14ac:dyDescent="0.3">
      <c r="A5833" s="51" t="str">
        <f t="shared" si="96"/>
        <v>DPW.DE</v>
      </c>
      <c r="B5833" s="52" t="s">
        <v>359</v>
      </c>
      <c r="C5833" s="50" t="s">
        <v>16968</v>
      </c>
      <c r="D5833" s="50">
        <f>DAX__2019_2020__33[[#This Row],[Open]]*(DAX__2019_2020__33[[#This Row],[Adj Close]]/DAX__2019_2020__33[[#This Row],[Close]])</f>
        <v>28.649238471534662</v>
      </c>
      <c r="E5833" s="50" t="s">
        <v>16968</v>
      </c>
      <c r="F5833" s="50" t="s">
        <v>16969</v>
      </c>
      <c r="G5833" s="50" t="s">
        <v>1852</v>
      </c>
      <c r="H5833" s="50" t="s">
        <v>16970</v>
      </c>
      <c r="I5833" s="50">
        <f>(DAX__2019_2020__33[[#This Row],[Adj Close]]-DAX__2019_2020__33[[#This Row],[Adj Open]])/DAX__2019_2020__33[[#This Row],[Adj Open]]</f>
        <v>-1.1870803193340282E-2</v>
      </c>
      <c r="J5833" s="50">
        <f>DAX__2019_2020__33[[#This Row],[Adj Close]]-DAX__2019_2020__33[[#This Row],[Adj Open]]</f>
        <v>-0.34008947153466096</v>
      </c>
      <c r="K5833" s="50">
        <v>2163211</v>
      </c>
    </row>
    <row r="5834" spans="1:11" x14ac:dyDescent="0.3">
      <c r="A5834" s="51" t="str">
        <f t="shared" si="96"/>
        <v>DPW.DE</v>
      </c>
      <c r="B5834" s="52" t="s">
        <v>360</v>
      </c>
      <c r="C5834" s="50" t="s">
        <v>16971</v>
      </c>
      <c r="D5834" s="50">
        <f>DAX__2019_2020__33[[#This Row],[Open]]*(DAX__2019_2020__33[[#This Row],[Adj Close]]/DAX__2019_2020__33[[#This Row],[Close]])</f>
        <v>28.235959429790316</v>
      </c>
      <c r="E5834" s="50" t="s">
        <v>16972</v>
      </c>
      <c r="F5834" s="50" t="s">
        <v>16973</v>
      </c>
      <c r="G5834" s="50" t="s">
        <v>16974</v>
      </c>
      <c r="H5834" s="50" t="s">
        <v>16975</v>
      </c>
      <c r="I5834" s="50">
        <f>(DAX__2019_2020__33[[#This Row],[Adj Close]]-DAX__2019_2020__33[[#This Row],[Adj Open]])/DAX__2019_2020__33[[#This Row],[Adj Open]]</f>
        <v>-3.2016772801754822E-3</v>
      </c>
      <c r="J5834" s="50">
        <f>DAX__2019_2020__33[[#This Row],[Adj Close]]-DAX__2019_2020__33[[#This Row],[Adj Open]]</f>
        <v>-9.0402429790316319E-2</v>
      </c>
      <c r="K5834" s="50">
        <v>2181386</v>
      </c>
    </row>
    <row r="5835" spans="1:11" x14ac:dyDescent="0.3">
      <c r="A5835" s="51" t="str">
        <f t="shared" si="96"/>
        <v>DPW.DE</v>
      </c>
      <c r="B5835" s="52" t="s">
        <v>361</v>
      </c>
      <c r="C5835" s="50" t="s">
        <v>16749</v>
      </c>
      <c r="D5835" s="50">
        <f>DAX__2019_2020__33[[#This Row],[Open]]*(DAX__2019_2020__33[[#This Row],[Adj Close]]/DAX__2019_2020__33[[#This Row],[Close]])</f>
        <v>28.037938771733142</v>
      </c>
      <c r="E5835" s="50" t="s">
        <v>16974</v>
      </c>
      <c r="F5835" s="50" t="s">
        <v>16976</v>
      </c>
      <c r="G5835" s="50" t="s">
        <v>16977</v>
      </c>
      <c r="H5835" s="50" t="s">
        <v>16978</v>
      </c>
      <c r="I5835" s="50">
        <f>(DAX__2019_2020__33[[#This Row],[Adj Close]]-DAX__2019_2020__33[[#This Row],[Adj Open]])/DAX__2019_2020__33[[#This Row],[Adj Open]]</f>
        <v>-1.2282205198286115E-3</v>
      </c>
      <c r="J5835" s="50">
        <f>DAX__2019_2020__33[[#This Row],[Adj Close]]-DAX__2019_2020__33[[#This Row],[Adj Open]]</f>
        <v>-3.4436771733140858E-2</v>
      </c>
      <c r="K5835" s="50">
        <v>1467868</v>
      </c>
    </row>
    <row r="5836" spans="1:11" x14ac:dyDescent="0.3">
      <c r="A5836" s="51" t="str">
        <f t="shared" si="96"/>
        <v>DPW.DE</v>
      </c>
      <c r="B5836" s="52" t="s">
        <v>362</v>
      </c>
      <c r="C5836" s="50" t="s">
        <v>16979</v>
      </c>
      <c r="D5836" s="50">
        <f>DAX__2019_2020__33[[#This Row],[Open]]*(DAX__2019_2020__33[[#This Row],[Adj Close]]/DAX__2019_2020__33[[#This Row],[Close]])</f>
        <v>28.154174129602122</v>
      </c>
      <c r="E5836" s="50" t="s">
        <v>16980</v>
      </c>
      <c r="F5836" s="50" t="s">
        <v>16981</v>
      </c>
      <c r="G5836" s="50" t="s">
        <v>16982</v>
      </c>
      <c r="H5836" s="50" t="s">
        <v>16983</v>
      </c>
      <c r="I5836" s="50">
        <f>(DAX__2019_2020__33[[#This Row],[Adj Close]]-DAX__2019_2020__33[[#This Row],[Adj Open]])/DAX__2019_2020__33[[#This Row],[Adj Open]]</f>
        <v>8.1039447063014376E-3</v>
      </c>
      <c r="J5836" s="50">
        <f>DAX__2019_2020__33[[#This Row],[Adj Close]]-DAX__2019_2020__33[[#This Row],[Adj Open]]</f>
        <v>0.228159870397878</v>
      </c>
      <c r="K5836" s="50">
        <v>2312633</v>
      </c>
    </row>
    <row r="5837" spans="1:11" x14ac:dyDescent="0.3">
      <c r="A5837" s="51" t="str">
        <f t="shared" si="96"/>
        <v>DPW.DE</v>
      </c>
      <c r="B5837" s="52" t="s">
        <v>363</v>
      </c>
      <c r="C5837" s="50" t="s">
        <v>16984</v>
      </c>
      <c r="D5837" s="50">
        <f>DAX__2019_2020__33[[#This Row],[Open]]*(DAX__2019_2020__33[[#This Row],[Adj Close]]/DAX__2019_2020__33[[#This Row],[Close]])</f>
        <v>28.472735585615414</v>
      </c>
      <c r="E5837" s="50" t="s">
        <v>1941</v>
      </c>
      <c r="F5837" s="50" t="s">
        <v>16985</v>
      </c>
      <c r="G5837" s="50" t="s">
        <v>16986</v>
      </c>
      <c r="H5837" s="50" t="s">
        <v>16987</v>
      </c>
      <c r="I5837" s="50">
        <f>(DAX__2019_2020__33[[#This Row],[Adj Close]]-DAX__2019_2020__33[[#This Row],[Adj Open]])/DAX__2019_2020__33[[#This Row],[Adj Open]]</f>
        <v>4.8382219534319516E-3</v>
      </c>
      <c r="J5837" s="50">
        <f>DAX__2019_2020__33[[#This Row],[Adj Close]]-DAX__2019_2020__33[[#This Row],[Adj Open]]</f>
        <v>0.13775741438458766</v>
      </c>
      <c r="K5837" s="50">
        <v>2178010</v>
      </c>
    </row>
    <row r="5838" spans="1:11" x14ac:dyDescent="0.3">
      <c r="A5838" s="51" t="str">
        <f t="shared" si="96"/>
        <v>DPW.DE</v>
      </c>
      <c r="B5838" s="52" t="s">
        <v>364</v>
      </c>
      <c r="C5838" s="50" t="s">
        <v>16924</v>
      </c>
      <c r="D5838" s="50">
        <f>DAX__2019_2020__33[[#This Row],[Open]]*(DAX__2019_2020__33[[#This Row],[Adj Close]]/DAX__2019_2020__33[[#This Row],[Close]])</f>
        <v>28.412466511817264</v>
      </c>
      <c r="E5838" s="50" t="s">
        <v>16886</v>
      </c>
      <c r="F5838" s="50" t="s">
        <v>16988</v>
      </c>
      <c r="G5838" s="50" t="s">
        <v>16989</v>
      </c>
      <c r="H5838" s="50" t="s">
        <v>16990</v>
      </c>
      <c r="I5838" s="50">
        <f>(DAX__2019_2020__33[[#This Row],[Adj Close]]-DAX__2019_2020__33[[#This Row],[Adj Open]])/DAX__2019_2020__33[[#This Row],[Adj Open]]</f>
        <v>1.2727212121212151E-2</v>
      </c>
      <c r="J5838" s="50">
        <f>DAX__2019_2020__33[[#This Row],[Adj Close]]-DAX__2019_2020__33[[#This Row],[Adj Open]]</f>
        <v>0.36161148818273503</v>
      </c>
      <c r="K5838" s="50">
        <v>2967971</v>
      </c>
    </row>
    <row r="5839" spans="1:11" x14ac:dyDescent="0.3">
      <c r="A5839" s="51" t="str">
        <f t="shared" si="96"/>
        <v>DPW.DE</v>
      </c>
      <c r="B5839" s="52" t="s">
        <v>365</v>
      </c>
      <c r="C5839" s="50" t="s">
        <v>16886</v>
      </c>
      <c r="D5839" s="50">
        <f>DAX__2019_2020__33[[#This Row],[Open]]*(DAX__2019_2020__33[[#This Row],[Adj Close]]/DAX__2019_2020__33[[#This Row],[Close]])</f>
        <v>28.842957169058575</v>
      </c>
      <c r="E5839" s="50" t="s">
        <v>16991</v>
      </c>
      <c r="F5839" s="50" t="s">
        <v>16992</v>
      </c>
      <c r="G5839" s="50" t="s">
        <v>16926</v>
      </c>
      <c r="H5839" s="50" t="s">
        <v>16993</v>
      </c>
      <c r="I5839" s="50">
        <f>(DAX__2019_2020__33[[#This Row],[Adj Close]]-DAX__2019_2020__33[[#This Row],[Adj Open]])/DAX__2019_2020__33[[#This Row],[Adj Open]]</f>
        <v>-7.3134029850746808E-3</v>
      </c>
      <c r="J5839" s="50">
        <f>DAX__2019_2020__33[[#This Row],[Adj Close]]-DAX__2019_2020__33[[#This Row],[Adj Open]]</f>
        <v>-0.21094016905857416</v>
      </c>
      <c r="K5839" s="50">
        <v>2028423</v>
      </c>
    </row>
    <row r="5840" spans="1:11" x14ac:dyDescent="0.3">
      <c r="A5840" s="51" t="str">
        <f t="shared" si="96"/>
        <v>DPW.DE</v>
      </c>
      <c r="B5840" s="52" t="s">
        <v>366</v>
      </c>
      <c r="C5840" s="50" t="s">
        <v>16994</v>
      </c>
      <c r="D5840" s="50">
        <f>DAX__2019_2020__33[[#This Row],[Open]]*(DAX__2019_2020__33[[#This Row],[Adj Close]]/DAX__2019_2020__33[[#This Row],[Close]])</f>
        <v>28.735336840114957</v>
      </c>
      <c r="E5840" s="50" t="s">
        <v>16826</v>
      </c>
      <c r="F5840" s="50" t="s">
        <v>16995</v>
      </c>
      <c r="G5840" s="50" t="s">
        <v>16980</v>
      </c>
      <c r="H5840" s="50" t="s">
        <v>16996</v>
      </c>
      <c r="I5840" s="50">
        <f>(DAX__2019_2020__33[[#This Row],[Adj Close]]-DAX__2019_2020__33[[#This Row],[Adj Open]])/DAX__2019_2020__33[[#This Row],[Adj Open]]</f>
        <v>-9.5880149812733531E-3</v>
      </c>
      <c r="J5840" s="50">
        <f>DAX__2019_2020__33[[#This Row],[Adj Close]]-DAX__2019_2020__33[[#This Row],[Adj Open]]</f>
        <v>-0.2755148401149583</v>
      </c>
      <c r="K5840" s="50">
        <v>1750021</v>
      </c>
    </row>
    <row r="5841" spans="1:11" x14ac:dyDescent="0.3">
      <c r="A5841" s="51" t="str">
        <f t="shared" si="96"/>
        <v>DPW.DE</v>
      </c>
      <c r="B5841" s="52" t="s">
        <v>367</v>
      </c>
      <c r="C5841" s="50" t="s">
        <v>16997</v>
      </c>
      <c r="D5841" s="50">
        <f>DAX__2019_2020__33[[#This Row],[Open]]*(DAX__2019_2020__33[[#This Row],[Adj Close]]/DAX__2019_2020__33[[#This Row],[Close]])</f>
        <v>28.072377371440613</v>
      </c>
      <c r="E5841" s="50" t="s">
        <v>16759</v>
      </c>
      <c r="F5841" s="50" t="s">
        <v>16723</v>
      </c>
      <c r="G5841" s="50" t="s">
        <v>16998</v>
      </c>
      <c r="H5841" s="50" t="s">
        <v>16999</v>
      </c>
      <c r="I5841" s="50">
        <f>(DAX__2019_2020__33[[#This Row],[Adj Close]]-DAX__2019_2020__33[[#This Row],[Adj Open]])/DAX__2019_2020__33[[#This Row],[Adj Open]]</f>
        <v>-1.1194540714614374E-2</v>
      </c>
      <c r="J5841" s="50">
        <f>DAX__2019_2020__33[[#This Row],[Adj Close]]-DAX__2019_2020__33[[#This Row],[Adj Open]]</f>
        <v>-0.31425737144061117</v>
      </c>
      <c r="K5841" s="50">
        <v>3129759</v>
      </c>
    </row>
    <row r="5842" spans="1:11" x14ac:dyDescent="0.3">
      <c r="A5842" s="51" t="str">
        <f t="shared" si="96"/>
        <v>DPW.DE</v>
      </c>
      <c r="B5842" s="52" t="s">
        <v>368</v>
      </c>
      <c r="C5842" s="50" t="s">
        <v>16750</v>
      </c>
      <c r="D5842" s="50">
        <f>DAX__2019_2020__33[[#This Row],[Open]]*(DAX__2019_2020__33[[#This Row],[Adj Close]]/DAX__2019_2020__33[[#This Row],[Close]])</f>
        <v>27.964756231682976</v>
      </c>
      <c r="E5842" s="50" t="s">
        <v>16749</v>
      </c>
      <c r="F5842" s="50" t="s">
        <v>17000</v>
      </c>
      <c r="G5842" s="50" t="s">
        <v>16749</v>
      </c>
      <c r="H5842" s="50" t="s">
        <v>17001</v>
      </c>
      <c r="I5842" s="50">
        <f>(DAX__2019_2020__33[[#This Row],[Adj Close]]-DAX__2019_2020__33[[#This Row],[Adj Open]])/DAX__2019_2020__33[[#This Row],[Adj Open]]</f>
        <v>2.6169642857144584E-3</v>
      </c>
      <c r="J5842" s="50">
        <f>DAX__2019_2020__33[[#This Row],[Adj Close]]-DAX__2019_2020__33[[#This Row],[Adj Open]]</f>
        <v>7.3182768317025193E-2</v>
      </c>
      <c r="K5842" s="50">
        <v>2274347</v>
      </c>
    </row>
    <row r="5843" spans="1:11" x14ac:dyDescent="0.3">
      <c r="A5843" s="51" t="str">
        <f t="shared" si="96"/>
        <v>DPW.DE</v>
      </c>
      <c r="B5843" s="52" t="s">
        <v>369</v>
      </c>
      <c r="C5843" s="50" t="s">
        <v>17002</v>
      </c>
      <c r="D5843" s="50">
        <f>DAX__2019_2020__33[[#This Row],[Open]]*(DAX__2019_2020__33[[#This Row],[Adj Close]]/DAX__2019_2020__33[[#This Row],[Close]])</f>
        <v>27.96906163347883</v>
      </c>
      <c r="E5843" s="50" t="s">
        <v>17003</v>
      </c>
      <c r="F5843" s="50" t="s">
        <v>16933</v>
      </c>
      <c r="G5843" s="50" t="s">
        <v>16933</v>
      </c>
      <c r="H5843" s="50" t="s">
        <v>16934</v>
      </c>
      <c r="I5843" s="50">
        <f>(DAX__2019_2020__33[[#This Row],[Adj Close]]-DAX__2019_2020__33[[#This Row],[Adj Open]])/DAX__2019_2020__33[[#This Row],[Adj Open]]</f>
        <v>-6.1567182959299267E-3</v>
      </c>
      <c r="J5843" s="50">
        <f>DAX__2019_2020__33[[#This Row],[Adj Close]]-DAX__2019_2020__33[[#This Row],[Adj Open]]</f>
        <v>-0.17219763347883088</v>
      </c>
      <c r="K5843" s="50">
        <v>2402600</v>
      </c>
    </row>
    <row r="5844" spans="1:11" x14ac:dyDescent="0.3">
      <c r="A5844" s="51" t="str">
        <f t="shared" si="96"/>
        <v>DPW.DE</v>
      </c>
      <c r="B5844" s="52" t="s">
        <v>370</v>
      </c>
      <c r="C5844" s="50" t="s">
        <v>17004</v>
      </c>
      <c r="D5844" s="50">
        <f>DAX__2019_2020__33[[#This Row],[Open]]*(DAX__2019_2020__33[[#This Row],[Adj Close]]/DAX__2019_2020__33[[#This Row],[Close]])</f>
        <v>27.715068314322494</v>
      </c>
      <c r="E5844" s="50" t="s">
        <v>17004</v>
      </c>
      <c r="F5844" s="50" t="s">
        <v>17005</v>
      </c>
      <c r="G5844" s="50" t="s">
        <v>17006</v>
      </c>
      <c r="H5844" s="50" t="s">
        <v>17007</v>
      </c>
      <c r="I5844" s="50">
        <f>(DAX__2019_2020__33[[#This Row],[Adj Close]]-DAX__2019_2020__33[[#This Row],[Adj Open]])/DAX__2019_2020__33[[#This Row],[Adj Open]]</f>
        <v>-1.1183566672369295E-2</v>
      </c>
      <c r="J5844" s="50">
        <f>DAX__2019_2020__33[[#This Row],[Adj Close]]-DAX__2019_2020__33[[#This Row],[Adj Open]]</f>
        <v>-0.30995331432249529</v>
      </c>
      <c r="K5844" s="50">
        <v>4201524</v>
      </c>
    </row>
    <row r="5845" spans="1:11" x14ac:dyDescent="0.3">
      <c r="A5845" s="51" t="str">
        <f t="shared" si="96"/>
        <v>DPW.DE</v>
      </c>
      <c r="B5845" s="52" t="s">
        <v>371</v>
      </c>
      <c r="C5845" s="50" t="s">
        <v>17008</v>
      </c>
      <c r="D5845" s="50">
        <f>DAX__2019_2020__33[[#This Row],[Open]]*(DAX__2019_2020__33[[#This Row],[Adj Close]]/DAX__2019_2020__33[[#This Row],[Close]])</f>
        <v>26.445118340523631</v>
      </c>
      <c r="E5845" s="50" t="s">
        <v>17008</v>
      </c>
      <c r="F5845" s="50" t="s">
        <v>16283</v>
      </c>
      <c r="G5845" s="50" t="s">
        <v>17009</v>
      </c>
      <c r="H5845" s="50" t="s">
        <v>17010</v>
      </c>
      <c r="I5845" s="50">
        <f>(DAX__2019_2020__33[[#This Row],[Adj Close]]-DAX__2019_2020__33[[#This Row],[Adj Open]])/DAX__2019_2020__33[[#This Row],[Adj Open]]</f>
        <v>-1.1395083835259709E-2</v>
      </c>
      <c r="J5845" s="50">
        <f>DAX__2019_2020__33[[#This Row],[Adj Close]]-DAX__2019_2020__33[[#This Row],[Adj Open]]</f>
        <v>-0.3013443405236309</v>
      </c>
      <c r="K5845" s="50">
        <v>7345637</v>
      </c>
    </row>
    <row r="5846" spans="1:11" x14ac:dyDescent="0.3">
      <c r="A5846" s="51" t="str">
        <f t="shared" si="96"/>
        <v>DPW.DE</v>
      </c>
      <c r="B5846" s="52" t="s">
        <v>372</v>
      </c>
      <c r="C5846" s="50" t="s">
        <v>17011</v>
      </c>
      <c r="D5846" s="50">
        <f>DAX__2019_2020__33[[#This Row],[Open]]*(DAX__2019_2020__33[[#This Row],[Adj Close]]/DAX__2019_2020__33[[#This Row],[Close]])</f>
        <v>26.346104698391422</v>
      </c>
      <c r="E5846" s="50" t="s">
        <v>17012</v>
      </c>
      <c r="F5846" s="50" t="s">
        <v>1772</v>
      </c>
      <c r="G5846" s="50" t="s">
        <v>16661</v>
      </c>
      <c r="H5846" s="50" t="s">
        <v>16662</v>
      </c>
      <c r="I5846" s="50">
        <f>(DAX__2019_2020__33[[#This Row],[Adj Close]]-DAX__2019_2020__33[[#This Row],[Adj Open]])/DAX__2019_2020__33[[#This Row],[Adj Open]]</f>
        <v>-2.48366013071896E-2</v>
      </c>
      <c r="J5846" s="50">
        <f>DAX__2019_2020__33[[#This Row],[Adj Close]]-DAX__2019_2020__33[[#This Row],[Adj Open]]</f>
        <v>-0.65434769839142248</v>
      </c>
      <c r="K5846" s="50">
        <v>4795338</v>
      </c>
    </row>
    <row r="5847" spans="1:11" x14ac:dyDescent="0.3">
      <c r="A5847" s="51" t="str">
        <f t="shared" si="96"/>
        <v>DPW.DE</v>
      </c>
      <c r="B5847" s="52" t="s">
        <v>373</v>
      </c>
      <c r="C5847" s="50" t="s">
        <v>17013</v>
      </c>
      <c r="D5847" s="50">
        <f>DAX__2019_2020__33[[#This Row],[Open]]*(DAX__2019_2020__33[[#This Row],[Adj Close]]/DAX__2019_2020__33[[#This Row],[Close]])</f>
        <v>25.450682316655463</v>
      </c>
      <c r="E5847" s="50" t="s">
        <v>17014</v>
      </c>
      <c r="F5847" s="50" t="s">
        <v>16473</v>
      </c>
      <c r="G5847" s="50" t="s">
        <v>16610</v>
      </c>
      <c r="H5847" s="50" t="s">
        <v>17015</v>
      </c>
      <c r="I5847" s="50">
        <f>(DAX__2019_2020__33[[#This Row],[Adj Close]]-DAX__2019_2020__33[[#This Row],[Adj Open]])/DAX__2019_2020__33[[#This Row],[Adj Open]]</f>
        <v>4.5670163926595439E-3</v>
      </c>
      <c r="J5847" s="50">
        <f>DAX__2019_2020__33[[#This Row],[Adj Close]]-DAX__2019_2020__33[[#This Row],[Adj Open]]</f>
        <v>0.11623368334453588</v>
      </c>
      <c r="K5847" s="50">
        <v>6143298</v>
      </c>
    </row>
    <row r="5848" spans="1:11" x14ac:dyDescent="0.3">
      <c r="A5848" s="51" t="str">
        <f t="shared" si="96"/>
        <v>DPW.DE</v>
      </c>
      <c r="B5848" s="52" t="s">
        <v>374</v>
      </c>
      <c r="C5848" s="50" t="s">
        <v>17016</v>
      </c>
      <c r="D5848" s="50">
        <f>DAX__2019_2020__33[[#This Row],[Open]]*(DAX__2019_2020__33[[#This Row],[Adj Close]]/DAX__2019_2020__33[[#This Row],[Close]])</f>
        <v>25.076154601468275</v>
      </c>
      <c r="E5848" s="50" t="s">
        <v>16497</v>
      </c>
      <c r="F5848" s="50" t="s">
        <v>1718</v>
      </c>
      <c r="G5848" s="50" t="s">
        <v>17017</v>
      </c>
      <c r="H5848" s="50" t="s">
        <v>17018</v>
      </c>
      <c r="I5848" s="50">
        <f>(DAX__2019_2020__33[[#This Row],[Adj Close]]-DAX__2019_2020__33[[#This Row],[Adj Open]])/DAX__2019_2020__33[[#This Row],[Adj Open]]</f>
        <v>-1.7854077253218862E-2</v>
      </c>
      <c r="J5848" s="50">
        <f>DAX__2019_2020__33[[#This Row],[Adj Close]]-DAX__2019_2020__33[[#This Row],[Adj Open]]</f>
        <v>-0.44771160146827427</v>
      </c>
      <c r="K5848" s="50">
        <v>7513896</v>
      </c>
    </row>
    <row r="5849" spans="1:11" x14ac:dyDescent="0.3">
      <c r="A5849" s="51" t="str">
        <f t="shared" si="96"/>
        <v>DPW.DE</v>
      </c>
      <c r="B5849" s="52" t="s">
        <v>375</v>
      </c>
      <c r="C5849" s="50" t="s">
        <v>17019</v>
      </c>
      <c r="D5849" s="50">
        <f>DAX__2019_2020__33[[#This Row],[Open]]*(DAX__2019_2020__33[[#This Row],[Adj Close]]/DAX__2019_2020__33[[#This Row],[Close]])</f>
        <v>23.832032076989968</v>
      </c>
      <c r="E5849" s="50" t="s">
        <v>17020</v>
      </c>
      <c r="F5849" s="50" t="s">
        <v>17021</v>
      </c>
      <c r="G5849" s="50" t="s">
        <v>16160</v>
      </c>
      <c r="H5849" s="50" t="s">
        <v>17022</v>
      </c>
      <c r="I5849" s="50">
        <f>(DAX__2019_2020__33[[#This Row],[Adj Close]]-DAX__2019_2020__33[[#This Row],[Adj Open]])/DAX__2019_2020__33[[#This Row],[Adj Open]]</f>
        <v>-2.0231177745664717E-2</v>
      </c>
      <c r="J5849" s="50">
        <f>DAX__2019_2020__33[[#This Row],[Adj Close]]-DAX__2019_2020__33[[#This Row],[Adj Open]]</f>
        <v>-0.48215007698996715</v>
      </c>
      <c r="K5849" s="50">
        <v>12219750</v>
      </c>
    </row>
    <row r="5850" spans="1:11" x14ac:dyDescent="0.3">
      <c r="A5850" s="51" t="str">
        <f t="shared" si="96"/>
        <v>DPW.DE</v>
      </c>
      <c r="B5850" s="52" t="s">
        <v>376</v>
      </c>
      <c r="C5850" s="50" t="s">
        <v>17023</v>
      </c>
      <c r="D5850" s="50">
        <f>DAX__2019_2020__33[[#This Row],[Open]]*(DAX__2019_2020__33[[#This Row],[Adj Close]]/DAX__2019_2020__33[[#This Row],[Close]])</f>
        <v>22.884952321804509</v>
      </c>
      <c r="E5850" s="50" t="s">
        <v>16420</v>
      </c>
      <c r="F5850" s="50" t="s">
        <v>16079</v>
      </c>
      <c r="G5850" s="50" t="s">
        <v>17024</v>
      </c>
      <c r="H5850" s="50" t="s">
        <v>17025</v>
      </c>
      <c r="I5850" s="50">
        <f>(DAX__2019_2020__33[[#This Row],[Adj Close]]-DAX__2019_2020__33[[#This Row],[Adj Open]])/DAX__2019_2020__33[[#This Row],[Adj Open]]</f>
        <v>7.5244544770516897E-4</v>
      </c>
      <c r="J5850" s="50">
        <f>DAX__2019_2020__33[[#This Row],[Adj Close]]-DAX__2019_2020__33[[#This Row],[Adj Open]]</f>
        <v>1.7219678195491639E-2</v>
      </c>
      <c r="K5850" s="50">
        <v>8530640</v>
      </c>
    </row>
    <row r="5851" spans="1:11" x14ac:dyDescent="0.3">
      <c r="A5851" s="51" t="str">
        <f t="shared" si="96"/>
        <v>DPW.DE</v>
      </c>
      <c r="B5851" s="52" t="s">
        <v>377</v>
      </c>
      <c r="C5851" s="50" t="s">
        <v>1706</v>
      </c>
      <c r="D5851" s="50">
        <f>DAX__2019_2020__33[[#This Row],[Open]]*(DAX__2019_2020__33[[#This Row],[Adj Close]]/DAX__2019_2020__33[[#This Row],[Close]])</f>
        <v>23.143244963016155</v>
      </c>
      <c r="E5851" s="50" t="s">
        <v>17026</v>
      </c>
      <c r="F5851" s="50" t="s">
        <v>17027</v>
      </c>
      <c r="G5851" s="50" t="s">
        <v>16121</v>
      </c>
      <c r="H5851" s="50" t="s">
        <v>17028</v>
      </c>
      <c r="I5851" s="50">
        <f>(DAX__2019_2020__33[[#This Row],[Adj Close]]-DAX__2019_2020__33[[#This Row],[Adj Open]])/DAX__2019_2020__33[[#This Row],[Adj Open]]</f>
        <v>-2.3437463669548547E-2</v>
      </c>
      <c r="J5851" s="50">
        <f>DAX__2019_2020__33[[#This Row],[Adj Close]]-DAX__2019_2020__33[[#This Row],[Adj Open]]</f>
        <v>-0.54241896301615355</v>
      </c>
      <c r="K5851" s="50">
        <v>8437913</v>
      </c>
    </row>
    <row r="5852" spans="1:11" x14ac:dyDescent="0.3">
      <c r="A5852" s="51" t="str">
        <f t="shared" si="96"/>
        <v>DPW.DE</v>
      </c>
      <c r="B5852" s="52" t="s">
        <v>378</v>
      </c>
      <c r="C5852" s="50" t="s">
        <v>17029</v>
      </c>
      <c r="D5852" s="50">
        <f>DAX__2019_2020__33[[#This Row],[Open]]*(DAX__2019_2020__33[[#This Row],[Adj Close]]/DAX__2019_2020__33[[#This Row],[Close]])</f>
        <v>22.613740254400756</v>
      </c>
      <c r="E5852" s="50" t="s">
        <v>17030</v>
      </c>
      <c r="F5852" s="50" t="s">
        <v>16122</v>
      </c>
      <c r="G5852" s="50" t="s">
        <v>17031</v>
      </c>
      <c r="H5852" s="50" t="s">
        <v>17032</v>
      </c>
      <c r="I5852" s="50">
        <f>(DAX__2019_2020__33[[#This Row],[Adj Close]]-DAX__2019_2020__33[[#This Row],[Adj Open]])/DAX__2019_2020__33[[#This Row],[Adj Open]]</f>
        <v>9.708776307206313E-3</v>
      </c>
      <c r="J5852" s="50">
        <f>DAX__2019_2020__33[[#This Row],[Adj Close]]-DAX__2019_2020__33[[#This Row],[Adj Open]]</f>
        <v>0.21955174559924373</v>
      </c>
      <c r="K5852" s="50">
        <v>5720148</v>
      </c>
    </row>
    <row r="5853" spans="1:11" x14ac:dyDescent="0.3">
      <c r="A5853" s="51" t="str">
        <f t="shared" si="96"/>
        <v>DPW.DE</v>
      </c>
      <c r="B5853" s="52" t="s">
        <v>379</v>
      </c>
      <c r="C5853" s="50" t="s">
        <v>16134</v>
      </c>
      <c r="D5853" s="50">
        <f>DAX__2019_2020__33[[#This Row],[Open]]*(DAX__2019_2020__33[[#This Row],[Adj Close]]/DAX__2019_2020__33[[#This Row],[Close]])</f>
        <v>23.005489208273183</v>
      </c>
      <c r="E5853" s="50" t="s">
        <v>16131</v>
      </c>
      <c r="F5853" s="50" t="s">
        <v>17033</v>
      </c>
      <c r="G5853" s="50" t="s">
        <v>17034</v>
      </c>
      <c r="H5853" s="50" t="s">
        <v>17035</v>
      </c>
      <c r="I5853" s="50">
        <f>(DAX__2019_2020__33[[#This Row],[Adj Close]]-DAX__2019_2020__33[[#This Row],[Adj Open]])/DAX__2019_2020__33[[#This Row],[Adj Open]]</f>
        <v>-2.9752995125486355E-2</v>
      </c>
      <c r="J5853" s="50">
        <f>DAX__2019_2020__33[[#This Row],[Adj Close]]-DAX__2019_2020__33[[#This Row],[Adj Open]]</f>
        <v>-0.68448220827318096</v>
      </c>
      <c r="K5853" s="50">
        <v>6115660</v>
      </c>
    </row>
    <row r="5854" spans="1:11" x14ac:dyDescent="0.3">
      <c r="A5854" s="51" t="str">
        <f t="shared" si="96"/>
        <v>DPW.DE</v>
      </c>
      <c r="B5854" s="52" t="s">
        <v>380</v>
      </c>
      <c r="C5854" s="50" t="s">
        <v>17036</v>
      </c>
      <c r="D5854" s="50">
        <f>DAX__2019_2020__33[[#This Row],[Open]]*(DAX__2019_2020__33[[#This Row],[Adj Close]]/DAX__2019_2020__33[[#This Row],[Close]])</f>
        <v>21.825940881581602</v>
      </c>
      <c r="E5854" s="50" t="s">
        <v>17037</v>
      </c>
      <c r="F5854" s="50" t="s">
        <v>17038</v>
      </c>
      <c r="G5854" s="50" t="s">
        <v>17039</v>
      </c>
      <c r="H5854" s="50" t="s">
        <v>17040</v>
      </c>
      <c r="I5854" s="50">
        <f>(DAX__2019_2020__33[[#This Row],[Adj Close]]-DAX__2019_2020__33[[#This Row],[Adj Open]])/DAX__2019_2020__33[[#This Row],[Adj Open]]</f>
        <v>-2.2287968441814597E-2</v>
      </c>
      <c r="J5854" s="50">
        <f>DAX__2019_2020__33[[#This Row],[Adj Close]]-DAX__2019_2020__33[[#This Row],[Adj Open]]</f>
        <v>-0.4864558815816018</v>
      </c>
      <c r="K5854" s="50">
        <v>9283888</v>
      </c>
    </row>
    <row r="5855" spans="1:11" x14ac:dyDescent="0.3">
      <c r="A5855" s="51" t="str">
        <f t="shared" si="96"/>
        <v>DPW.DE</v>
      </c>
      <c r="B5855" s="52" t="s">
        <v>381</v>
      </c>
      <c r="C5855" s="50" t="s">
        <v>17041</v>
      </c>
      <c r="D5855" s="50">
        <f>DAX__2019_2020__33[[#This Row],[Open]]*(DAX__2019_2020__33[[#This Row],[Adj Close]]/DAX__2019_2020__33[[#This Row],[Close]])</f>
        <v>20.026484815805276</v>
      </c>
      <c r="E5855" s="50" t="s">
        <v>17042</v>
      </c>
      <c r="F5855" s="50" t="s">
        <v>17043</v>
      </c>
      <c r="G5855" s="50" t="s">
        <v>17044</v>
      </c>
      <c r="H5855" s="50" t="s">
        <v>17045</v>
      </c>
      <c r="I5855" s="50">
        <f>(DAX__2019_2020__33[[#This Row],[Adj Close]]-DAX__2019_2020__33[[#This Row],[Adj Open]])/DAX__2019_2020__33[[#This Row],[Adj Open]]</f>
        <v>-2.7515004299226407E-2</v>
      </c>
      <c r="J5855" s="50">
        <f>DAX__2019_2020__33[[#This Row],[Adj Close]]-DAX__2019_2020__33[[#This Row],[Adj Open]]</f>
        <v>-0.55102881580527452</v>
      </c>
      <c r="K5855" s="50">
        <v>14311663</v>
      </c>
    </row>
    <row r="5856" spans="1:11" x14ac:dyDescent="0.3">
      <c r="A5856" s="51" t="str">
        <f t="shared" si="96"/>
        <v>DPW.DE</v>
      </c>
      <c r="B5856" s="52" t="s">
        <v>382</v>
      </c>
      <c r="C5856" s="50" t="s">
        <v>17046</v>
      </c>
      <c r="D5856" s="50">
        <f>DAX__2019_2020__33[[#This Row],[Open]]*(DAX__2019_2020__33[[#This Row],[Adj Close]]/DAX__2019_2020__33[[#This Row],[Close]])</f>
        <v>19.996348617572469</v>
      </c>
      <c r="E5856" s="50" t="s">
        <v>17047</v>
      </c>
      <c r="F5856" s="50" t="s">
        <v>17048</v>
      </c>
      <c r="G5856" s="50" t="s">
        <v>17049</v>
      </c>
      <c r="H5856" s="50" t="s">
        <v>17050</v>
      </c>
      <c r="I5856" s="50">
        <f>(DAX__2019_2020__33[[#This Row],[Adj Close]]-DAX__2019_2020__33[[#This Row],[Adj Open]])/DAX__2019_2020__33[[#This Row],[Adj Open]]</f>
        <v>3.3153972012917012E-2</v>
      </c>
      <c r="J5856" s="50">
        <f>DAX__2019_2020__33[[#This Row],[Adj Close]]-DAX__2019_2020__33[[#This Row],[Adj Open]]</f>
        <v>0.66295838242752936</v>
      </c>
      <c r="K5856" s="50">
        <v>12697875</v>
      </c>
    </row>
    <row r="5857" spans="1:11" x14ac:dyDescent="0.3">
      <c r="A5857" s="51" t="str">
        <f t="shared" si="96"/>
        <v>DPW.DE</v>
      </c>
      <c r="B5857" s="52" t="s">
        <v>383</v>
      </c>
      <c r="C5857" s="50" t="s">
        <v>17051</v>
      </c>
      <c r="D5857" s="50">
        <f>DAX__2019_2020__33[[#This Row],[Open]]*(DAX__2019_2020__33[[#This Row],[Adj Close]]/DAX__2019_2020__33[[#This Row],[Close]])</f>
        <v>21.094105128389081</v>
      </c>
      <c r="E5857" s="50" t="s">
        <v>17052</v>
      </c>
      <c r="F5857" s="50" t="s">
        <v>17053</v>
      </c>
      <c r="G5857" s="50" t="s">
        <v>17054</v>
      </c>
      <c r="H5857" s="50" t="s">
        <v>17055</v>
      </c>
      <c r="I5857" s="50">
        <f>(DAX__2019_2020__33[[#This Row],[Adj Close]]-DAX__2019_2020__33[[#This Row],[Adj Open]])/DAX__2019_2020__33[[#This Row],[Adj Open]]</f>
        <v>-3.2244938775510143E-2</v>
      </c>
      <c r="J5857" s="50">
        <f>DAX__2019_2020__33[[#This Row],[Adj Close]]-DAX__2019_2020__33[[#This Row],[Adj Open]]</f>
        <v>-0.68017812838908043</v>
      </c>
      <c r="K5857" s="50">
        <v>8924022</v>
      </c>
    </row>
    <row r="5858" spans="1:11" x14ac:dyDescent="0.3">
      <c r="A5858" s="51" t="str">
        <f t="shared" si="96"/>
        <v>DPW.DE</v>
      </c>
      <c r="B5858" s="52" t="s">
        <v>384</v>
      </c>
      <c r="C5858" s="50" t="s">
        <v>17056</v>
      </c>
      <c r="D5858" s="50">
        <f>DAX__2019_2020__33[[#This Row],[Open]]*(DAX__2019_2020__33[[#This Row],[Adj Close]]/DAX__2019_2020__33[[#This Row],[Close]])</f>
        <v>19.376437476914745</v>
      </c>
      <c r="E5858" s="50" t="s">
        <v>17057</v>
      </c>
      <c r="F5858" s="50" t="s">
        <v>17058</v>
      </c>
      <c r="G5858" s="50" t="s">
        <v>17059</v>
      </c>
      <c r="H5858" s="50" t="s">
        <v>17060</v>
      </c>
      <c r="I5858" s="50">
        <f>(DAX__2019_2020__33[[#This Row],[Adj Close]]-DAX__2019_2020__33[[#This Row],[Adj Open]])/DAX__2019_2020__33[[#This Row],[Adj Open]]</f>
        <v>-7.3094782185949086E-2</v>
      </c>
      <c r="J5858" s="50">
        <f>DAX__2019_2020__33[[#This Row],[Adj Close]]-DAX__2019_2020__33[[#This Row],[Adj Open]]</f>
        <v>-1.4163164769147443</v>
      </c>
      <c r="K5858" s="50">
        <v>15092885</v>
      </c>
    </row>
    <row r="5859" spans="1:11" x14ac:dyDescent="0.3">
      <c r="A5859" s="51" t="str">
        <f t="shared" si="96"/>
        <v>DPW.DE</v>
      </c>
      <c r="B5859" s="52" t="s">
        <v>385</v>
      </c>
      <c r="C5859" s="50" t="s">
        <v>17061</v>
      </c>
      <c r="D5859" s="50">
        <f>DAX__2019_2020__33[[#This Row],[Open]]*(DAX__2019_2020__33[[#This Row],[Adj Close]]/DAX__2019_2020__33[[#This Row],[Close]])</f>
        <v>18.498238476272423</v>
      </c>
      <c r="E5859" s="50" t="s">
        <v>17062</v>
      </c>
      <c r="F5859" s="50" t="s">
        <v>17063</v>
      </c>
      <c r="G5859" s="50" t="s">
        <v>17064</v>
      </c>
      <c r="H5859" s="50" t="s">
        <v>17065</v>
      </c>
      <c r="I5859" s="50">
        <f>(DAX__2019_2020__33[[#This Row],[Adj Close]]-DAX__2019_2020__33[[#This Row],[Adj Open]])/DAX__2019_2020__33[[#This Row],[Adj Open]]</f>
        <v>1.0006981149314255E-2</v>
      </c>
      <c r="J5859" s="50">
        <f>DAX__2019_2020__33[[#This Row],[Adj Close]]-DAX__2019_2020__33[[#This Row],[Adj Open]]</f>
        <v>0.18511152372757778</v>
      </c>
      <c r="K5859" s="50">
        <v>16663379</v>
      </c>
    </row>
    <row r="5860" spans="1:11" x14ac:dyDescent="0.3">
      <c r="A5860" s="51" t="str">
        <f t="shared" si="96"/>
        <v>DPW.DE</v>
      </c>
      <c r="B5860" s="52" t="s">
        <v>386</v>
      </c>
      <c r="C5860" s="50" t="s">
        <v>17066</v>
      </c>
      <c r="D5860" s="50">
        <f>DAX__2019_2020__33[[#This Row],[Open]]*(DAX__2019_2020__33[[#This Row],[Adj Close]]/DAX__2019_2020__33[[#This Row],[Close]])</f>
        <v>17.753486749772019</v>
      </c>
      <c r="E5860" s="50" t="s">
        <v>17067</v>
      </c>
      <c r="F5860" s="50" t="s">
        <v>17068</v>
      </c>
      <c r="G5860" s="50" t="s">
        <v>17069</v>
      </c>
      <c r="H5860" s="50" t="s">
        <v>17070</v>
      </c>
      <c r="I5860" s="50">
        <f>(DAX__2019_2020__33[[#This Row],[Adj Close]]-DAX__2019_2020__33[[#This Row],[Adj Open]])/DAX__2019_2020__33[[#This Row],[Adj Open]]</f>
        <v>-2.9098931663484148E-3</v>
      </c>
      <c r="J5860" s="50">
        <f>DAX__2019_2020__33[[#This Row],[Adj Close]]-DAX__2019_2020__33[[#This Row],[Adj Open]]</f>
        <v>-5.1660749772018733E-2</v>
      </c>
      <c r="K5860" s="50">
        <v>14268687</v>
      </c>
    </row>
    <row r="5861" spans="1:11" x14ac:dyDescent="0.3">
      <c r="A5861" s="51" t="str">
        <f t="shared" si="96"/>
        <v>DPW.DE</v>
      </c>
      <c r="B5861" s="52" t="s">
        <v>387</v>
      </c>
      <c r="C5861" s="50" t="s">
        <v>17071</v>
      </c>
      <c r="D5861" s="50">
        <f>DAX__2019_2020__33[[#This Row],[Open]]*(DAX__2019_2020__33[[#This Row],[Adj Close]]/DAX__2019_2020__33[[#This Row],[Close]])</f>
        <v>18.468103161341361</v>
      </c>
      <c r="E5861" s="50" t="s">
        <v>17072</v>
      </c>
      <c r="F5861" s="50" t="s">
        <v>17073</v>
      </c>
      <c r="G5861" s="50" t="s">
        <v>17074</v>
      </c>
      <c r="H5861" s="50" t="s">
        <v>17075</v>
      </c>
      <c r="I5861" s="50">
        <f>(DAX__2019_2020__33[[#This Row],[Adj Close]]-DAX__2019_2020__33[[#This Row],[Adj Open]])/DAX__2019_2020__33[[#This Row],[Adj Open]]</f>
        <v>-2.2144567732188029E-2</v>
      </c>
      <c r="J5861" s="50">
        <f>DAX__2019_2020__33[[#This Row],[Adj Close]]-DAX__2019_2020__33[[#This Row],[Adj Open]]</f>
        <v>-0.4089681613413596</v>
      </c>
      <c r="K5861" s="50">
        <v>8657520</v>
      </c>
    </row>
    <row r="5862" spans="1:11" x14ac:dyDescent="0.3">
      <c r="A5862" s="51" t="str">
        <f t="shared" si="96"/>
        <v>DPW.DE</v>
      </c>
      <c r="B5862" s="52" t="s">
        <v>388</v>
      </c>
      <c r="C5862" s="50" t="s">
        <v>17076</v>
      </c>
      <c r="D5862" s="50">
        <f>DAX__2019_2020__33[[#This Row],[Open]]*(DAX__2019_2020__33[[#This Row],[Adj Close]]/DAX__2019_2020__33[[#This Row],[Close]])</f>
        <v>17.374652720891202</v>
      </c>
      <c r="E5862" s="50" t="s">
        <v>17077</v>
      </c>
      <c r="F5862" s="50" t="s">
        <v>17078</v>
      </c>
      <c r="G5862" s="50" t="s">
        <v>17079</v>
      </c>
      <c r="H5862" s="50" t="s">
        <v>17080</v>
      </c>
      <c r="I5862" s="50">
        <f>(DAX__2019_2020__33[[#This Row],[Adj Close]]-DAX__2019_2020__33[[#This Row],[Adj Open]])/DAX__2019_2020__33[[#This Row],[Adj Open]]</f>
        <v>-5.3220961347869182E-2</v>
      </c>
      <c r="J5862" s="50">
        <f>DAX__2019_2020__33[[#This Row],[Adj Close]]-DAX__2019_2020__33[[#This Row],[Adj Open]]</f>
        <v>-0.92469572089120078</v>
      </c>
      <c r="K5862" s="50">
        <v>9351971</v>
      </c>
    </row>
    <row r="5863" spans="1:11" x14ac:dyDescent="0.3">
      <c r="A5863" s="51" t="str">
        <f t="shared" si="96"/>
        <v>DPW.DE</v>
      </c>
      <c r="B5863" s="52" t="s">
        <v>389</v>
      </c>
      <c r="C5863" s="50" t="s">
        <v>17081</v>
      </c>
      <c r="D5863" s="50">
        <f>DAX__2019_2020__33[[#This Row],[Open]]*(DAX__2019_2020__33[[#This Row],[Adj Close]]/DAX__2019_2020__33[[#This Row],[Close]])</f>
        <v>16.51194681254379</v>
      </c>
      <c r="E5863" s="50" t="s">
        <v>17082</v>
      </c>
      <c r="F5863" s="50" t="s">
        <v>17083</v>
      </c>
      <c r="G5863" s="50" t="s">
        <v>17084</v>
      </c>
      <c r="H5863" s="50" t="s">
        <v>17085</v>
      </c>
      <c r="I5863" s="50">
        <f>(DAX__2019_2020__33[[#This Row],[Adj Close]]-DAX__2019_2020__33[[#This Row],[Adj Open]])/DAX__2019_2020__33[[#This Row],[Adj Open]]</f>
        <v>8.6401089081295596E-2</v>
      </c>
      <c r="J5863" s="50">
        <f>DAX__2019_2020__33[[#This Row],[Adj Close]]-DAX__2019_2020__33[[#This Row],[Adj Open]]</f>
        <v>1.426650187456211</v>
      </c>
      <c r="K5863" s="50">
        <v>9051669</v>
      </c>
    </row>
    <row r="5864" spans="1:11" x14ac:dyDescent="0.3">
      <c r="A5864" s="51" t="str">
        <f t="shared" si="96"/>
        <v>DPW.DE</v>
      </c>
      <c r="B5864" s="52" t="s">
        <v>390</v>
      </c>
      <c r="C5864" s="50" t="s">
        <v>17086</v>
      </c>
      <c r="D5864" s="50">
        <f>DAX__2019_2020__33[[#This Row],[Open]]*(DAX__2019_2020__33[[#This Row],[Adj Close]]/DAX__2019_2020__33[[#This Row],[Close]])</f>
        <v>18.790971624671396</v>
      </c>
      <c r="E5864" s="50" t="s">
        <v>17087</v>
      </c>
      <c r="F5864" s="50" t="s">
        <v>17088</v>
      </c>
      <c r="G5864" s="50" t="s">
        <v>17089</v>
      </c>
      <c r="H5864" s="50" t="s">
        <v>17090</v>
      </c>
      <c r="I5864" s="50">
        <f>(DAX__2019_2020__33[[#This Row],[Adj Close]]-DAX__2019_2020__33[[#This Row],[Adj Open]])/DAX__2019_2020__33[[#This Row],[Adj Open]]</f>
        <v>-5.1088290900880115E-2</v>
      </c>
      <c r="J5864" s="50">
        <f>DAX__2019_2020__33[[#This Row],[Adj Close]]-DAX__2019_2020__33[[#This Row],[Adj Open]]</f>
        <v>-0.95999862467139607</v>
      </c>
      <c r="K5864" s="50">
        <v>13260518</v>
      </c>
    </row>
    <row r="5865" spans="1:11" x14ac:dyDescent="0.3">
      <c r="A5865" s="51" t="str">
        <f t="shared" si="96"/>
        <v>DPW.DE</v>
      </c>
      <c r="B5865" s="52" t="s">
        <v>391</v>
      </c>
      <c r="C5865" s="50" t="s">
        <v>17091</v>
      </c>
      <c r="D5865" s="50">
        <f>DAX__2019_2020__33[[#This Row],[Open]]*(DAX__2019_2020__33[[#This Row],[Adj Close]]/DAX__2019_2020__33[[#This Row],[Close]])</f>
        <v>17.219675858204877</v>
      </c>
      <c r="E5865" s="50" t="s">
        <v>17092</v>
      </c>
      <c r="F5865" s="50" t="s">
        <v>17093</v>
      </c>
      <c r="G5865" s="50" t="s">
        <v>17094</v>
      </c>
      <c r="H5865" s="50" t="s">
        <v>17095</v>
      </c>
      <c r="I5865" s="50">
        <f>(DAX__2019_2020__33[[#This Row],[Adj Close]]-DAX__2019_2020__33[[#This Row],[Adj Open]])/DAX__2019_2020__33[[#This Row],[Adj Open]]</f>
        <v>5.7750050000000004E-2</v>
      </c>
      <c r="J5865" s="50">
        <f>DAX__2019_2020__33[[#This Row],[Adj Close]]-DAX__2019_2020__33[[#This Row],[Adj Open]]</f>
        <v>0.99443714179512455</v>
      </c>
      <c r="K5865" s="50">
        <v>7189451</v>
      </c>
    </row>
    <row r="5866" spans="1:11" x14ac:dyDescent="0.3">
      <c r="A5866" s="51" t="str">
        <f t="shared" si="96"/>
        <v>DPW.DE</v>
      </c>
      <c r="B5866" s="52" t="s">
        <v>392</v>
      </c>
      <c r="C5866" s="50" t="s">
        <v>17096</v>
      </c>
      <c r="D5866" s="50">
        <f>DAX__2019_2020__33[[#This Row],[Open]]*(DAX__2019_2020__33[[#This Row],[Adj Close]]/DAX__2019_2020__33[[#This Row],[Close]])</f>
        <v>19.294647366319811</v>
      </c>
      <c r="E5866" s="50" t="s">
        <v>17097</v>
      </c>
      <c r="F5866" s="50" t="s">
        <v>17098</v>
      </c>
      <c r="G5866" s="50" t="s">
        <v>17099</v>
      </c>
      <c r="H5866" s="50" t="s">
        <v>17100</v>
      </c>
      <c r="I5866" s="50">
        <f>(DAX__2019_2020__33[[#This Row],[Adj Close]]-DAX__2019_2020__33[[#This Row],[Adj Open]])/DAX__2019_2020__33[[#This Row],[Adj Open]]</f>
        <v>5.064703257474356E-2</v>
      </c>
      <c r="J5866" s="50">
        <f>DAX__2019_2020__33[[#This Row],[Adj Close]]-DAX__2019_2020__33[[#This Row],[Adj Open]]</f>
        <v>0.97721663368018952</v>
      </c>
      <c r="K5866" s="50">
        <v>9545384</v>
      </c>
    </row>
    <row r="5867" spans="1:11" x14ac:dyDescent="0.3">
      <c r="A5867" s="51" t="str">
        <f t="shared" si="96"/>
        <v>DPW.DE</v>
      </c>
      <c r="B5867" s="52" t="s">
        <v>393</v>
      </c>
      <c r="C5867" s="50" t="s">
        <v>17101</v>
      </c>
      <c r="D5867" s="50">
        <f>DAX__2019_2020__33[[#This Row],[Open]]*(DAX__2019_2020__33[[#This Row],[Adj Close]]/DAX__2019_2020__33[[#This Row],[Close]])</f>
        <v>20.990784786867906</v>
      </c>
      <c r="E5867" s="50" t="s">
        <v>17102</v>
      </c>
      <c r="F5867" s="50" t="s">
        <v>17103</v>
      </c>
      <c r="G5867" s="50" t="s">
        <v>17104</v>
      </c>
      <c r="H5867" s="50" t="s">
        <v>17105</v>
      </c>
      <c r="I5867" s="50">
        <f>(DAX__2019_2020__33[[#This Row],[Adj Close]]-DAX__2019_2020__33[[#This Row],[Adj Open]])/DAX__2019_2020__33[[#This Row],[Adj Open]]</f>
        <v>-2.6250985490196482E-2</v>
      </c>
      <c r="J5867" s="50">
        <f>DAX__2019_2020__33[[#This Row],[Adj Close]]-DAX__2019_2020__33[[#This Row],[Adj Open]]</f>
        <v>-0.55102878686790646</v>
      </c>
      <c r="K5867" s="50">
        <v>7822347</v>
      </c>
    </row>
    <row r="5868" spans="1:11" x14ac:dyDescent="0.3">
      <c r="A5868" s="51" t="str">
        <f t="shared" si="96"/>
        <v>DPW.DE</v>
      </c>
      <c r="B5868" s="52" t="s">
        <v>394</v>
      </c>
      <c r="C5868" s="50" t="s">
        <v>17106</v>
      </c>
      <c r="D5868" s="50">
        <f>DAX__2019_2020__33[[#This Row],[Open]]*(DAX__2019_2020__33[[#This Row],[Adj Close]]/DAX__2019_2020__33[[#This Row],[Close]])</f>
        <v>19.923165287019714</v>
      </c>
      <c r="E5868" s="50" t="s">
        <v>17107</v>
      </c>
      <c r="F5868" s="50" t="s">
        <v>17108</v>
      </c>
      <c r="G5868" s="50" t="s">
        <v>17109</v>
      </c>
      <c r="H5868" s="50" t="s">
        <v>17110</v>
      </c>
      <c r="I5868" s="50">
        <f>(DAX__2019_2020__33[[#This Row],[Adj Close]]-DAX__2019_2020__33[[#This Row],[Adj Open]])/DAX__2019_2020__33[[#This Row],[Adj Open]]</f>
        <v>4.6240278575638748E-2</v>
      </c>
      <c r="J5868" s="50">
        <f>DAX__2019_2020__33[[#This Row],[Adj Close]]-DAX__2019_2020__33[[#This Row],[Adj Open]]</f>
        <v>0.92125271298028721</v>
      </c>
      <c r="K5868" s="50">
        <v>7600970</v>
      </c>
    </row>
    <row r="5869" spans="1:11" x14ac:dyDescent="0.3">
      <c r="A5869" s="51" t="str">
        <f t="shared" si="96"/>
        <v>DPW.DE</v>
      </c>
      <c r="B5869" s="52" t="s">
        <v>395</v>
      </c>
      <c r="C5869" s="50" t="s">
        <v>17111</v>
      </c>
      <c r="D5869" s="50">
        <f>DAX__2019_2020__33[[#This Row],[Open]]*(DAX__2019_2020__33[[#This Row],[Adj Close]]/DAX__2019_2020__33[[#This Row],[Close]])</f>
        <v>20.40962507057424</v>
      </c>
      <c r="E5869" s="50" t="s">
        <v>17112</v>
      </c>
      <c r="F5869" s="50" t="s">
        <v>17113</v>
      </c>
      <c r="G5869" s="50" t="s">
        <v>17114</v>
      </c>
      <c r="H5869" s="50" t="s">
        <v>17115</v>
      </c>
      <c r="I5869" s="50">
        <f>(DAX__2019_2020__33[[#This Row],[Adj Close]]-DAX__2019_2020__33[[#This Row],[Adj Open]])/DAX__2019_2020__33[[#This Row],[Adj Open]]</f>
        <v>-4.6825606412149175E-2</v>
      </c>
      <c r="J5869" s="50">
        <f>DAX__2019_2020__33[[#This Row],[Adj Close]]-DAX__2019_2020__33[[#This Row],[Adj Open]]</f>
        <v>-0.95569307057424169</v>
      </c>
      <c r="K5869" s="50">
        <v>7012728</v>
      </c>
    </row>
    <row r="5870" spans="1:11" x14ac:dyDescent="0.3">
      <c r="A5870" s="51" t="str">
        <f t="shared" si="96"/>
        <v>DPW.DE</v>
      </c>
      <c r="B5870" s="52" t="s">
        <v>396</v>
      </c>
      <c r="C5870" s="50" t="s">
        <v>17116</v>
      </c>
      <c r="D5870" s="50">
        <f>DAX__2019_2020__33[[#This Row],[Open]]*(DAX__2019_2020__33[[#This Row],[Adj Close]]/DAX__2019_2020__33[[#This Row],[Close]])</f>
        <v>19.578771364770819</v>
      </c>
      <c r="E5870" s="50" t="s">
        <v>17117</v>
      </c>
      <c r="F5870" s="50" t="s">
        <v>17118</v>
      </c>
      <c r="G5870" s="50" t="s">
        <v>17119</v>
      </c>
      <c r="H5870" s="50" t="s">
        <v>17120</v>
      </c>
      <c r="I5870" s="50">
        <f>(DAX__2019_2020__33[[#This Row],[Adj Close]]-DAX__2019_2020__33[[#This Row],[Adj Open]])/DAX__2019_2020__33[[#This Row],[Adj Open]]</f>
        <v>8.0035136323658856E-2</v>
      </c>
      <c r="J5870" s="50">
        <f>DAX__2019_2020__33[[#This Row],[Adj Close]]-DAX__2019_2020__33[[#This Row],[Adj Open]]</f>
        <v>1.5669896352291808</v>
      </c>
      <c r="K5870" s="50">
        <v>8697176</v>
      </c>
    </row>
    <row r="5871" spans="1:11" x14ac:dyDescent="0.3">
      <c r="A5871" s="51" t="str">
        <f t="shared" si="96"/>
        <v>DPW.DE</v>
      </c>
      <c r="B5871" s="52" t="s">
        <v>397</v>
      </c>
      <c r="C5871" s="50" t="s">
        <v>17121</v>
      </c>
      <c r="D5871" s="50">
        <f>DAX__2019_2020__33[[#This Row],[Open]]*(DAX__2019_2020__33[[#This Row],[Adj Close]]/DAX__2019_2020__33[[#This Row],[Close]])</f>
        <v>21.438497981836527</v>
      </c>
      <c r="E5871" s="50" t="s">
        <v>17122</v>
      </c>
      <c r="F5871" s="50" t="s">
        <v>17123</v>
      </c>
      <c r="G5871" s="50" t="s">
        <v>17124</v>
      </c>
      <c r="H5871" s="50" t="s">
        <v>17125</v>
      </c>
      <c r="I5871" s="50">
        <f>(DAX__2019_2020__33[[#This Row],[Adj Close]]-DAX__2019_2020__33[[#This Row],[Adj Open]])/DAX__2019_2020__33[[#This Row],[Adj Open]]</f>
        <v>-5.0200803212850937E-3</v>
      </c>
      <c r="J5871" s="50">
        <f>DAX__2019_2020__33[[#This Row],[Adj Close]]-DAX__2019_2020__33[[#This Row],[Adj Open]]</f>
        <v>-0.10762298183652774</v>
      </c>
      <c r="K5871" s="50">
        <v>8007107</v>
      </c>
    </row>
    <row r="5872" spans="1:11" x14ac:dyDescent="0.3">
      <c r="A5872" s="51" t="str">
        <f t="shared" si="96"/>
        <v>DPW.DE</v>
      </c>
      <c r="B5872" s="52" t="s">
        <v>398</v>
      </c>
      <c r="C5872" s="50" t="s">
        <v>17126</v>
      </c>
      <c r="D5872" s="50">
        <f>DAX__2019_2020__33[[#This Row],[Open]]*(DAX__2019_2020__33[[#This Row],[Adj Close]]/DAX__2019_2020__33[[#This Row],[Close]])</f>
        <v>20.792758816617713</v>
      </c>
      <c r="E5872" s="50" t="s">
        <v>17127</v>
      </c>
      <c r="F5872" s="50" t="s">
        <v>17128</v>
      </c>
      <c r="G5872" s="50" t="s">
        <v>17042</v>
      </c>
      <c r="H5872" s="50" t="s">
        <v>17129</v>
      </c>
      <c r="I5872" s="50">
        <f>(DAX__2019_2020__33[[#This Row],[Adj Close]]-DAX__2019_2020__33[[#This Row],[Adj Open]])/DAX__2019_2020__33[[#This Row],[Adj Open]]</f>
        <v>-1.3250517598343814E-2</v>
      </c>
      <c r="J5872" s="50">
        <f>DAX__2019_2020__33[[#This Row],[Adj Close]]-DAX__2019_2020__33[[#This Row],[Adj Open]]</f>
        <v>-0.27551481661771149</v>
      </c>
      <c r="K5872" s="50">
        <v>5562939</v>
      </c>
    </row>
    <row r="5873" spans="1:11" x14ac:dyDescent="0.3">
      <c r="A5873" s="51" t="str">
        <f t="shared" si="96"/>
        <v>DPW.DE</v>
      </c>
      <c r="B5873" s="52" t="s">
        <v>399</v>
      </c>
      <c r="C5873" s="50" t="s">
        <v>16009</v>
      </c>
      <c r="D5873" s="50">
        <f>DAX__2019_2020__33[[#This Row],[Open]]*(DAX__2019_2020__33[[#This Row],[Adj Close]]/DAX__2019_2020__33[[#This Row],[Close]])</f>
        <v>20.775539945467745</v>
      </c>
      <c r="E5873" s="50" t="s">
        <v>17130</v>
      </c>
      <c r="F5873" s="50" t="s">
        <v>17131</v>
      </c>
      <c r="G5873" s="50" t="s">
        <v>17132</v>
      </c>
      <c r="H5873" s="50" t="s">
        <v>17133</v>
      </c>
      <c r="I5873" s="50">
        <f>(DAX__2019_2020__33[[#This Row],[Adj Close]]-DAX__2019_2020__33[[#This Row],[Adj Open]])/DAX__2019_2020__33[[#This Row],[Adj Open]]</f>
        <v>2.0721509354391871E-3</v>
      </c>
      <c r="J5873" s="50">
        <f>DAX__2019_2020__33[[#This Row],[Adj Close]]-DAX__2019_2020__33[[#This Row],[Adj Open]]</f>
        <v>4.3050054532255189E-2</v>
      </c>
      <c r="K5873" s="50">
        <v>5405580</v>
      </c>
    </row>
    <row r="5874" spans="1:11" x14ac:dyDescent="0.3">
      <c r="A5874" s="51" t="str">
        <f t="shared" si="96"/>
        <v>DPW.DE</v>
      </c>
      <c r="B5874" s="52" t="s">
        <v>400</v>
      </c>
      <c r="C5874" s="50" t="s">
        <v>17126</v>
      </c>
      <c r="D5874" s="50">
        <f>DAX__2019_2020__33[[#This Row],[Open]]*(DAX__2019_2020__33[[#This Row],[Adj Close]]/DAX__2019_2020__33[[#This Row],[Close]])</f>
        <v>20.792759907521578</v>
      </c>
      <c r="E5874" s="50" t="s">
        <v>17134</v>
      </c>
      <c r="F5874" s="50" t="s">
        <v>17135</v>
      </c>
      <c r="G5874" s="50" t="s">
        <v>16018</v>
      </c>
      <c r="H5874" s="50" t="s">
        <v>17136</v>
      </c>
      <c r="I5874" s="50">
        <f>(DAX__2019_2020__33[[#This Row],[Adj Close]]-DAX__2019_2020__33[[#This Row],[Adj Open]])/DAX__2019_2020__33[[#This Row],[Adj Open]]</f>
        <v>7.453416149068335E-3</v>
      </c>
      <c r="J5874" s="50">
        <f>DAX__2019_2020__33[[#This Row],[Adj Close]]-DAX__2019_2020__33[[#This Row],[Adj Open]]</f>
        <v>0.15497709247842195</v>
      </c>
      <c r="K5874" s="50">
        <v>5867500</v>
      </c>
    </row>
    <row r="5875" spans="1:11" x14ac:dyDescent="0.3">
      <c r="A5875" s="51" t="str">
        <f t="shared" si="96"/>
        <v>DPW.DE</v>
      </c>
      <c r="B5875" s="52" t="s">
        <v>401</v>
      </c>
      <c r="C5875" s="50" t="s">
        <v>17137</v>
      </c>
      <c r="D5875" s="50">
        <f>DAX__2019_2020__33[[#This Row],[Open]]*(DAX__2019_2020__33[[#This Row],[Adj Close]]/DAX__2019_2020__33[[#This Row],[Close]])</f>
        <v>21.765674526710988</v>
      </c>
      <c r="E5875" s="50" t="s">
        <v>16126</v>
      </c>
      <c r="F5875" s="50" t="s">
        <v>17138</v>
      </c>
      <c r="G5875" s="50" t="s">
        <v>16041</v>
      </c>
      <c r="H5875" s="50" t="s">
        <v>17139</v>
      </c>
      <c r="I5875" s="50">
        <f>(DAX__2019_2020__33[[#This Row],[Adj Close]]-DAX__2019_2020__33[[#This Row],[Adj Open]])/DAX__2019_2020__33[[#This Row],[Adj Open]]</f>
        <v>2.4129666767022804E-2</v>
      </c>
      <c r="J5875" s="50">
        <f>DAX__2019_2020__33[[#This Row],[Adj Close]]-DAX__2019_2020__33[[#This Row],[Adj Open]]</f>
        <v>0.52519847328901292</v>
      </c>
      <c r="K5875" s="50">
        <v>6032276</v>
      </c>
    </row>
    <row r="5876" spans="1:11" x14ac:dyDescent="0.3">
      <c r="A5876" s="51" t="str">
        <f t="shared" si="96"/>
        <v>DPW.DE</v>
      </c>
      <c r="B5876" s="52" t="s">
        <v>402</v>
      </c>
      <c r="C5876" s="50" t="s">
        <v>16131</v>
      </c>
      <c r="D5876" s="50">
        <f>DAX__2019_2020__33[[#This Row],[Open]]*(DAX__2019_2020__33[[#This Row],[Adj Close]]/DAX__2019_2020__33[[#This Row],[Close]])</f>
        <v>23.031318281853284</v>
      </c>
      <c r="E5876" s="50" t="s">
        <v>1712</v>
      </c>
      <c r="F5876" s="50" t="s">
        <v>16070</v>
      </c>
      <c r="G5876" s="50" t="s">
        <v>16060</v>
      </c>
      <c r="H5876" s="50" t="s">
        <v>17140</v>
      </c>
      <c r="I5876" s="50">
        <f>(DAX__2019_2020__33[[#This Row],[Adj Close]]-DAX__2019_2020__33[[#This Row],[Adj Open]])/DAX__2019_2020__33[[#This Row],[Adj Open]]</f>
        <v>-3.1775700934579501E-2</v>
      </c>
      <c r="J5876" s="50">
        <f>DAX__2019_2020__33[[#This Row],[Adj Close]]-DAX__2019_2020__33[[#This Row],[Adj Open]]</f>
        <v>-0.73183628185328331</v>
      </c>
      <c r="K5876" s="50">
        <v>4582580</v>
      </c>
    </row>
    <row r="5877" spans="1:11" x14ac:dyDescent="0.3">
      <c r="A5877" s="51" t="str">
        <f t="shared" ref="A5877:A5940" si="97">"DPW.DE"</f>
        <v>DPW.DE</v>
      </c>
      <c r="B5877" s="52" t="s">
        <v>403</v>
      </c>
      <c r="C5877" s="50" t="s">
        <v>1659</v>
      </c>
      <c r="D5877" s="50">
        <f>DAX__2019_2020__33[[#This Row],[Open]]*(DAX__2019_2020__33[[#This Row],[Adj Close]]/DAX__2019_2020__33[[#This Row],[Close]])</f>
        <v>21.782888414424619</v>
      </c>
      <c r="E5877" s="50" t="s">
        <v>16098</v>
      </c>
      <c r="F5877" s="50" t="s">
        <v>17141</v>
      </c>
      <c r="G5877" s="50" t="s">
        <v>17142</v>
      </c>
      <c r="H5877" s="50" t="s">
        <v>17143</v>
      </c>
      <c r="I5877" s="50">
        <f>(DAX__2019_2020__33[[#This Row],[Adj Close]]-DAX__2019_2020__33[[#This Row],[Adj Open]])/DAX__2019_2020__33[[#This Row],[Adj Open]]</f>
        <v>2.7668775797184898E-3</v>
      </c>
      <c r="J5877" s="50">
        <f>DAX__2019_2020__33[[#This Row],[Adj Close]]-DAX__2019_2020__33[[#This Row],[Adj Open]]</f>
        <v>6.0270585575381119E-2</v>
      </c>
      <c r="K5877" s="50">
        <v>5761215</v>
      </c>
    </row>
    <row r="5878" spans="1:11" x14ac:dyDescent="0.3">
      <c r="A5878" s="51" t="str">
        <f t="shared" si="97"/>
        <v>DPW.DE</v>
      </c>
      <c r="B5878" s="52" t="s">
        <v>404</v>
      </c>
      <c r="C5878" s="50" t="s">
        <v>1640</v>
      </c>
      <c r="D5878" s="50">
        <f>DAX__2019_2020__33[[#This Row],[Open]]*(DAX__2019_2020__33[[#This Row],[Adj Close]]/DAX__2019_2020__33[[#This Row],[Close]])</f>
        <v>22.144504332627346</v>
      </c>
      <c r="E5878" s="50" t="s">
        <v>16121</v>
      </c>
      <c r="F5878" s="50" t="s">
        <v>17144</v>
      </c>
      <c r="G5878" s="50" t="s">
        <v>17033</v>
      </c>
      <c r="H5878" s="50" t="s">
        <v>17145</v>
      </c>
      <c r="I5878" s="50">
        <f>(DAX__2019_2020__33[[#This Row],[Adj Close]]-DAX__2019_2020__33[[#This Row],[Adj Open]])/DAX__2019_2020__33[[#This Row],[Adj Open]]</f>
        <v>-1.9439736370129564E-3</v>
      </c>
      <c r="J5878" s="50">
        <f>DAX__2019_2020__33[[#This Row],[Adj Close]]-DAX__2019_2020__33[[#This Row],[Adj Open]]</f>
        <v>-4.3048332627346753E-2</v>
      </c>
      <c r="K5878" s="50">
        <v>4842972</v>
      </c>
    </row>
    <row r="5879" spans="1:11" x14ac:dyDescent="0.3">
      <c r="A5879" s="51" t="str">
        <f t="shared" si="97"/>
        <v>DPW.DE</v>
      </c>
      <c r="B5879" s="52" t="s">
        <v>405</v>
      </c>
      <c r="C5879" s="50" t="s">
        <v>17146</v>
      </c>
      <c r="D5879" s="50">
        <f>DAX__2019_2020__33[[#This Row],[Open]]*(DAX__2019_2020__33[[#This Row],[Adj Close]]/DAX__2019_2020__33[[#This Row],[Close]])</f>
        <v>22.428629736980653</v>
      </c>
      <c r="E5879" s="50" t="s">
        <v>1671</v>
      </c>
      <c r="F5879" s="50" t="s">
        <v>17147</v>
      </c>
      <c r="G5879" s="50" t="s">
        <v>16109</v>
      </c>
      <c r="H5879" s="50" t="s">
        <v>17148</v>
      </c>
      <c r="I5879" s="50">
        <f>(DAX__2019_2020__33[[#This Row],[Adj Close]]-DAX__2019_2020__33[[#This Row],[Adj Open]])/DAX__2019_2020__33[[#This Row],[Adj Open]]</f>
        <v>6.5259119587682147E-3</v>
      </c>
      <c r="J5879" s="50">
        <f>DAX__2019_2020__33[[#This Row],[Adj Close]]-DAX__2019_2020__33[[#This Row],[Adj Open]]</f>
        <v>0.14636726301934644</v>
      </c>
      <c r="K5879" s="50">
        <v>3848557</v>
      </c>
    </row>
    <row r="5880" spans="1:11" x14ac:dyDescent="0.3">
      <c r="A5880" s="51" t="str">
        <f t="shared" si="97"/>
        <v>DPW.DE</v>
      </c>
      <c r="B5880" s="52" t="s">
        <v>406</v>
      </c>
      <c r="C5880" s="50" t="s">
        <v>16109</v>
      </c>
      <c r="D5880" s="50">
        <f>DAX__2019_2020__33[[#This Row],[Open]]*(DAX__2019_2020__33[[#This Row],[Adj Close]]/DAX__2019_2020__33[[#This Row],[Close]])</f>
        <v>22.574995935385516</v>
      </c>
      <c r="E5880" s="50" t="s">
        <v>16124</v>
      </c>
      <c r="F5880" s="50" t="s">
        <v>16057</v>
      </c>
      <c r="G5880" s="50" t="s">
        <v>17149</v>
      </c>
      <c r="H5880" s="50" t="s">
        <v>17150</v>
      </c>
      <c r="I5880" s="50">
        <f>(DAX__2019_2020__33[[#This Row],[Adj Close]]-DAX__2019_2020__33[[#This Row],[Adj Open]])/DAX__2019_2020__33[[#This Row],[Adj Open]]</f>
        <v>-3.3562129426473269E-2</v>
      </c>
      <c r="J5880" s="50">
        <f>DAX__2019_2020__33[[#This Row],[Adj Close]]-DAX__2019_2020__33[[#This Row],[Adj Open]]</f>
        <v>-0.75766493538551671</v>
      </c>
      <c r="K5880" s="50">
        <v>4366972</v>
      </c>
    </row>
    <row r="5881" spans="1:11" x14ac:dyDescent="0.3">
      <c r="A5881" s="51" t="str">
        <f t="shared" si="97"/>
        <v>DPW.DE</v>
      </c>
      <c r="B5881" s="52" t="s">
        <v>407</v>
      </c>
      <c r="C5881" s="50" t="s">
        <v>17033</v>
      </c>
      <c r="D5881" s="50">
        <f>DAX__2019_2020__33[[#This Row],[Open]]*(DAX__2019_2020__33[[#This Row],[Adj Close]]/DAX__2019_2020__33[[#This Row],[Close]])</f>
        <v>22.101452561436052</v>
      </c>
      <c r="E5881" s="50" t="s">
        <v>16092</v>
      </c>
      <c r="F5881" s="50" t="s">
        <v>16055</v>
      </c>
      <c r="G5881" s="50" t="s">
        <v>17151</v>
      </c>
      <c r="H5881" s="50" t="s">
        <v>17152</v>
      </c>
      <c r="I5881" s="50">
        <f>(DAX__2019_2020__33[[#This Row],[Adj Close]]-DAX__2019_2020__33[[#This Row],[Adj Open]])/DAX__2019_2020__33[[#This Row],[Adj Open]]</f>
        <v>-8.5702765874562329E-3</v>
      </c>
      <c r="J5881" s="50">
        <f>DAX__2019_2020__33[[#This Row],[Adj Close]]-DAX__2019_2020__33[[#This Row],[Adj Open]]</f>
        <v>-0.18941556143604998</v>
      </c>
      <c r="K5881" s="50">
        <v>3281606</v>
      </c>
    </row>
    <row r="5882" spans="1:11" x14ac:dyDescent="0.3">
      <c r="A5882" s="51" t="str">
        <f t="shared" si="97"/>
        <v>DPW.DE</v>
      </c>
      <c r="B5882" s="52" t="s">
        <v>408</v>
      </c>
      <c r="C5882" s="50" t="s">
        <v>16097</v>
      </c>
      <c r="D5882" s="50">
        <f>DAX__2019_2020__33[[#This Row],[Open]]*(DAX__2019_2020__33[[#This Row],[Adj Close]]/DAX__2019_2020__33[[#This Row],[Close]])</f>
        <v>22.618045847344568</v>
      </c>
      <c r="E5882" s="50" t="s">
        <v>17153</v>
      </c>
      <c r="F5882" s="50" t="s">
        <v>16061</v>
      </c>
      <c r="G5882" s="50" t="s">
        <v>1709</v>
      </c>
      <c r="H5882" s="50" t="s">
        <v>17154</v>
      </c>
      <c r="I5882" s="50">
        <f>(DAX__2019_2020__33[[#This Row],[Adj Close]]-DAX__2019_2020__33[[#This Row],[Adj Open]])/DAX__2019_2020__33[[#This Row],[Adj Open]]</f>
        <v>-3.0452607537115356E-3</v>
      </c>
      <c r="J5882" s="50">
        <f>DAX__2019_2020__33[[#This Row],[Adj Close]]-DAX__2019_2020__33[[#This Row],[Adj Open]]</f>
        <v>-6.887784734456659E-2</v>
      </c>
      <c r="K5882" s="50">
        <v>5961436</v>
      </c>
    </row>
    <row r="5883" spans="1:11" x14ac:dyDescent="0.3">
      <c r="A5883" s="51" t="str">
        <f t="shared" si="97"/>
        <v>DPW.DE</v>
      </c>
      <c r="B5883" s="52" t="s">
        <v>409</v>
      </c>
      <c r="C5883" s="50" t="s">
        <v>16393</v>
      </c>
      <c r="D5883" s="50">
        <f>DAX__2019_2020__33[[#This Row],[Open]]*(DAX__2019_2020__33[[#This Row],[Adj Close]]/DAX__2019_2020__33[[#This Row],[Close]])</f>
        <v>22.910781408495176</v>
      </c>
      <c r="E5883" s="50" t="s">
        <v>17155</v>
      </c>
      <c r="F5883" s="50" t="s">
        <v>16060</v>
      </c>
      <c r="G5883" s="50" t="s">
        <v>17031</v>
      </c>
      <c r="H5883" s="50" t="s">
        <v>17032</v>
      </c>
      <c r="I5883" s="50">
        <f>(DAX__2019_2020__33[[#This Row],[Adj Close]]-DAX__2019_2020__33[[#This Row],[Adj Open]])/DAX__2019_2020__33[[#This Row],[Adj Open]]</f>
        <v>-3.3822246004426015E-3</v>
      </c>
      <c r="J5883" s="50">
        <f>DAX__2019_2020__33[[#This Row],[Adj Close]]-DAX__2019_2020__33[[#This Row],[Adj Open]]</f>
        <v>-7.7489408495175383E-2</v>
      </c>
      <c r="K5883" s="50">
        <v>3629907</v>
      </c>
    </row>
    <row r="5884" spans="1:11" x14ac:dyDescent="0.3">
      <c r="A5884" s="51" t="str">
        <f t="shared" si="97"/>
        <v>DPW.DE</v>
      </c>
      <c r="B5884" s="52" t="s">
        <v>410</v>
      </c>
      <c r="C5884" s="50" t="s">
        <v>16120</v>
      </c>
      <c r="D5884" s="50">
        <f>DAX__2019_2020__33[[#This Row],[Open]]*(DAX__2019_2020__33[[#This Row],[Adj Close]]/DAX__2019_2020__33[[#This Row],[Close]])</f>
        <v>22.488897535747228</v>
      </c>
      <c r="E5884" s="50" t="s">
        <v>17156</v>
      </c>
      <c r="F5884" s="50" t="s">
        <v>17157</v>
      </c>
      <c r="G5884" s="50" t="s">
        <v>1657</v>
      </c>
      <c r="H5884" s="50" t="s">
        <v>17158</v>
      </c>
      <c r="I5884" s="50">
        <f>(DAX__2019_2020__33[[#This Row],[Adj Close]]-DAX__2019_2020__33[[#This Row],[Adj Open]])/DAX__2019_2020__33[[#This Row],[Adj Open]]</f>
        <v>-1.225122464581832E-2</v>
      </c>
      <c r="J5884" s="50">
        <f>DAX__2019_2020__33[[#This Row],[Adj Close]]-DAX__2019_2020__33[[#This Row],[Adj Open]]</f>
        <v>-0.27551653574722934</v>
      </c>
      <c r="K5884" s="50">
        <v>4639142</v>
      </c>
    </row>
    <row r="5885" spans="1:11" x14ac:dyDescent="0.3">
      <c r="A5885" s="51" t="str">
        <f t="shared" si="97"/>
        <v>DPW.DE</v>
      </c>
      <c r="B5885" s="52" t="s">
        <v>411</v>
      </c>
      <c r="C5885" s="50" t="s">
        <v>16088</v>
      </c>
      <c r="D5885" s="50">
        <f>DAX__2019_2020__33[[#This Row],[Open]]*(DAX__2019_2020__33[[#This Row],[Adj Close]]/DAX__2019_2020__33[[#This Row],[Close]])</f>
        <v>22.437238986211259</v>
      </c>
      <c r="E5885" s="50" t="s">
        <v>17159</v>
      </c>
      <c r="F5885" s="50" t="s">
        <v>16092</v>
      </c>
      <c r="G5885" s="50" t="s">
        <v>17160</v>
      </c>
      <c r="H5885" s="50" t="s">
        <v>17161</v>
      </c>
      <c r="I5885" s="50">
        <f>(DAX__2019_2020__33[[#This Row],[Adj Close]]-DAX__2019_2020__33[[#This Row],[Adj Open]])/DAX__2019_2020__33[[#This Row],[Adj Open]]</f>
        <v>8.8258637308466226E-3</v>
      </c>
      <c r="J5885" s="50">
        <f>DAX__2019_2020__33[[#This Row],[Adj Close]]-DAX__2019_2020__33[[#This Row],[Adj Open]]</f>
        <v>0.1980280137887398</v>
      </c>
      <c r="K5885" s="50">
        <v>3035114</v>
      </c>
    </row>
    <row r="5886" spans="1:11" x14ac:dyDescent="0.3">
      <c r="A5886" s="51" t="str">
        <f t="shared" si="97"/>
        <v>DPW.DE</v>
      </c>
      <c r="B5886" s="52" t="s">
        <v>412</v>
      </c>
      <c r="C5886" s="50" t="s">
        <v>16078</v>
      </c>
      <c r="D5886" s="50">
        <f>DAX__2019_2020__33[[#This Row],[Open]]*(DAX__2019_2020__33[[#This Row],[Adj Close]]/DAX__2019_2020__33[[#This Row],[Close]])</f>
        <v>22.695535084221945</v>
      </c>
      <c r="E5886" s="50" t="s">
        <v>17024</v>
      </c>
      <c r="F5886" s="50" t="s">
        <v>17162</v>
      </c>
      <c r="G5886" s="50" t="s">
        <v>16121</v>
      </c>
      <c r="H5886" s="50" t="s">
        <v>17028</v>
      </c>
      <c r="I5886" s="50">
        <f>(DAX__2019_2020__33[[#This Row],[Adj Close]]-DAX__2019_2020__33[[#This Row],[Adj Open]])/DAX__2019_2020__33[[#This Row],[Adj Open]]</f>
        <v>-4.1730271558032307E-3</v>
      </c>
      <c r="J5886" s="50">
        <f>DAX__2019_2020__33[[#This Row],[Adj Close]]-DAX__2019_2020__33[[#This Row],[Adj Open]]</f>
        <v>-9.4709084221943129E-2</v>
      </c>
      <c r="K5886" s="50">
        <v>3399111</v>
      </c>
    </row>
    <row r="5887" spans="1:11" x14ac:dyDescent="0.3">
      <c r="A5887" s="51" t="str">
        <f t="shared" si="97"/>
        <v>DPW.DE</v>
      </c>
      <c r="B5887" s="52" t="s">
        <v>413</v>
      </c>
      <c r="C5887" s="50" t="s">
        <v>17163</v>
      </c>
      <c r="D5887" s="50">
        <f>DAX__2019_2020__33[[#This Row],[Open]]*(DAX__2019_2020__33[[#This Row],[Adj Close]]/DAX__2019_2020__33[[#This Row],[Close]])</f>
        <v>22.342530591258424</v>
      </c>
      <c r="E5887" s="50" t="s">
        <v>16069</v>
      </c>
      <c r="F5887" s="50" t="s">
        <v>17164</v>
      </c>
      <c r="G5887" s="50" t="s">
        <v>16136</v>
      </c>
      <c r="H5887" s="50" t="s">
        <v>17165</v>
      </c>
      <c r="I5887" s="50">
        <f>(DAX__2019_2020__33[[#This Row],[Adj Close]]-DAX__2019_2020__33[[#This Row],[Adj Open]])/DAX__2019_2020__33[[#This Row],[Adj Open]]</f>
        <v>6.1657030379305379E-3</v>
      </c>
      <c r="J5887" s="50">
        <f>DAX__2019_2020__33[[#This Row],[Adj Close]]-DAX__2019_2020__33[[#This Row],[Adj Open]]</f>
        <v>0.13775740874157805</v>
      </c>
      <c r="K5887" s="50">
        <v>4038515</v>
      </c>
    </row>
    <row r="5888" spans="1:11" x14ac:dyDescent="0.3">
      <c r="A5888" s="51" t="str">
        <f t="shared" si="97"/>
        <v>DPW.DE</v>
      </c>
      <c r="B5888" s="52" t="s">
        <v>414</v>
      </c>
      <c r="C5888" s="50" t="s">
        <v>17155</v>
      </c>
      <c r="D5888" s="50">
        <f>DAX__2019_2020__33[[#This Row],[Open]]*(DAX__2019_2020__33[[#This Row],[Adj Close]]/DAX__2019_2020__33[[#This Row],[Close]])</f>
        <v>22.962440288971965</v>
      </c>
      <c r="E5888" s="50" t="s">
        <v>1671</v>
      </c>
      <c r="F5888" s="50" t="s">
        <v>16157</v>
      </c>
      <c r="G5888" s="50" t="s">
        <v>16131</v>
      </c>
      <c r="H5888" s="50" t="s">
        <v>17166</v>
      </c>
      <c r="I5888" s="50">
        <f>(DAX__2019_2020__33[[#This Row],[Adj Close]]-DAX__2019_2020__33[[#This Row],[Adj Open]])/DAX__2019_2020__33[[#This Row],[Adj Open]]</f>
        <v>2.9996250468690131E-3</v>
      </c>
      <c r="J5888" s="50">
        <f>DAX__2019_2020__33[[#This Row],[Adj Close]]-DAX__2019_2020__33[[#This Row],[Adj Open]]</f>
        <v>6.8878711028034445E-2</v>
      </c>
      <c r="K5888" s="50">
        <v>3582546</v>
      </c>
    </row>
    <row r="5889" spans="1:11" x14ac:dyDescent="0.3">
      <c r="A5889" s="51" t="str">
        <f t="shared" si="97"/>
        <v>DPW.DE</v>
      </c>
      <c r="B5889" s="52" t="s">
        <v>415</v>
      </c>
      <c r="C5889" s="50" t="s">
        <v>17153</v>
      </c>
      <c r="D5889" s="50">
        <f>DAX__2019_2020__33[[#This Row],[Open]]*(DAX__2019_2020__33[[#This Row],[Adj Close]]/DAX__2019_2020__33[[#This Row],[Close]])</f>
        <v>23.057147634397239</v>
      </c>
      <c r="E5889" s="50" t="s">
        <v>16554</v>
      </c>
      <c r="F5889" s="50" t="s">
        <v>17167</v>
      </c>
      <c r="G5889" s="50" t="s">
        <v>16379</v>
      </c>
      <c r="H5889" s="50" t="s">
        <v>16380</v>
      </c>
      <c r="I5889" s="50">
        <f>(DAX__2019_2020__33[[#This Row],[Adj Close]]-DAX__2019_2020__33[[#This Row],[Adj Open]])/DAX__2019_2020__33[[#This Row],[Adj Open]]</f>
        <v>3.2113441668654132E-2</v>
      </c>
      <c r="J5889" s="50">
        <f>DAX__2019_2020__33[[#This Row],[Adj Close]]-DAX__2019_2020__33[[#This Row],[Adj Open]]</f>
        <v>0.74044436560276239</v>
      </c>
      <c r="K5889" s="50">
        <v>5017839</v>
      </c>
    </row>
    <row r="5890" spans="1:11" x14ac:dyDescent="0.3">
      <c r="A5890" s="51" t="str">
        <f t="shared" si="97"/>
        <v>DPW.DE</v>
      </c>
      <c r="B5890" s="52" t="s">
        <v>416</v>
      </c>
      <c r="C5890" s="50" t="s">
        <v>17168</v>
      </c>
      <c r="D5890" s="50">
        <f>DAX__2019_2020__33[[#This Row],[Open]]*(DAX__2019_2020__33[[#This Row],[Adj Close]]/DAX__2019_2020__33[[#This Row],[Close]])</f>
        <v>23.763153053882181</v>
      </c>
      <c r="E5890" s="50" t="s">
        <v>17169</v>
      </c>
      <c r="F5890" s="50" t="s">
        <v>16387</v>
      </c>
      <c r="G5890" s="50" t="s">
        <v>16373</v>
      </c>
      <c r="H5890" s="50" t="s">
        <v>17170</v>
      </c>
      <c r="I5890" s="50">
        <f>(DAX__2019_2020__33[[#This Row],[Adj Close]]-DAX__2019_2020__33[[#This Row],[Adj Open]])/DAX__2019_2020__33[[#This Row],[Adj Open]]</f>
        <v>6.5217753623187163E-3</v>
      </c>
      <c r="J5890" s="50">
        <f>DAX__2019_2020__33[[#This Row],[Adj Close]]-DAX__2019_2020__33[[#This Row],[Adj Open]]</f>
        <v>0.15497794611781757</v>
      </c>
      <c r="K5890" s="50">
        <v>4897213</v>
      </c>
    </row>
    <row r="5891" spans="1:11" x14ac:dyDescent="0.3">
      <c r="A5891" s="51" t="str">
        <f t="shared" si="97"/>
        <v>DPW.DE</v>
      </c>
      <c r="B5891" s="52" t="s">
        <v>417</v>
      </c>
      <c r="C5891" s="50" t="s">
        <v>17171</v>
      </c>
      <c r="D5891" s="50">
        <f>DAX__2019_2020__33[[#This Row],[Open]]*(DAX__2019_2020__33[[#This Row],[Adj Close]]/DAX__2019_2020__33[[#This Row],[Close]])</f>
        <v>23.987010380689174</v>
      </c>
      <c r="E5891" s="50" t="s">
        <v>17172</v>
      </c>
      <c r="F5891" s="50" t="s">
        <v>17173</v>
      </c>
      <c r="G5891" s="50" t="s">
        <v>17174</v>
      </c>
      <c r="H5891" s="50" t="s">
        <v>17175</v>
      </c>
      <c r="I5891" s="50">
        <f>(DAX__2019_2020__33[[#This Row],[Adj Close]]-DAX__2019_2020__33[[#This Row],[Adj Open]])/DAX__2019_2020__33[[#This Row],[Adj Open]]</f>
        <v>-2.5484600664587354E-2</v>
      </c>
      <c r="J5891" s="50">
        <f>DAX__2019_2020__33[[#This Row],[Adj Close]]-DAX__2019_2020__33[[#This Row],[Adj Open]]</f>
        <v>-0.61129938068917511</v>
      </c>
      <c r="K5891" s="50">
        <v>6114690</v>
      </c>
    </row>
    <row r="5892" spans="1:11" x14ac:dyDescent="0.3">
      <c r="A5892" s="51" t="str">
        <f t="shared" si="97"/>
        <v>DPW.DE</v>
      </c>
      <c r="B5892" s="52" t="s">
        <v>418</v>
      </c>
      <c r="C5892" s="50" t="s">
        <v>17159</v>
      </c>
      <c r="D5892" s="50">
        <f>DAX__2019_2020__33[[#This Row],[Open]]*(DAX__2019_2020__33[[#This Row],[Adj Close]]/DAX__2019_2020__33[[#This Row],[Close]])</f>
        <v>22.807460763888887</v>
      </c>
      <c r="E5892" s="50" t="s">
        <v>17176</v>
      </c>
      <c r="F5892" s="50" t="s">
        <v>17177</v>
      </c>
      <c r="G5892" s="50" t="s">
        <v>17147</v>
      </c>
      <c r="H5892" s="50" t="s">
        <v>17178</v>
      </c>
      <c r="I5892" s="50">
        <f>(DAX__2019_2020__33[[#This Row],[Adj Close]]-DAX__2019_2020__33[[#This Row],[Adj Open]])/DAX__2019_2020__33[[#This Row],[Adj Open]]</f>
        <v>-2.151755379388437E-2</v>
      </c>
      <c r="J5892" s="50">
        <f>DAX__2019_2020__33[[#This Row],[Adj Close]]-DAX__2019_2020__33[[#This Row],[Adj Open]]</f>
        <v>-0.49076076388888623</v>
      </c>
      <c r="K5892" s="50">
        <v>5891929</v>
      </c>
    </row>
    <row r="5893" spans="1:11" x14ac:dyDescent="0.3">
      <c r="A5893" s="51" t="str">
        <f t="shared" si="97"/>
        <v>DPW.DE</v>
      </c>
      <c r="B5893" s="52" t="s">
        <v>419</v>
      </c>
      <c r="C5893" s="50" t="s">
        <v>17160</v>
      </c>
      <c r="D5893" s="50">
        <f>DAX__2019_2020__33[[#This Row],[Open]]*(DAX__2019_2020__33[[#This Row],[Adj Close]]/DAX__2019_2020__33[[#This Row],[Close]])</f>
        <v>22.635266412851074</v>
      </c>
      <c r="E5893" s="50" t="s">
        <v>17023</v>
      </c>
      <c r="F5893" s="50" t="s">
        <v>16092</v>
      </c>
      <c r="G5893" s="50" t="s">
        <v>16405</v>
      </c>
      <c r="H5893" s="50" t="s">
        <v>17179</v>
      </c>
      <c r="I5893" s="50">
        <f>(DAX__2019_2020__33[[#This Row],[Adj Close]]-DAX__2019_2020__33[[#This Row],[Adj Open]])/DAX__2019_2020__33[[#This Row],[Adj Open]]</f>
        <v>8.3681624812414618E-3</v>
      </c>
      <c r="J5893" s="50">
        <f>DAX__2019_2020__33[[#This Row],[Adj Close]]-DAX__2019_2020__33[[#This Row],[Adj Open]]</f>
        <v>0.18941558714892537</v>
      </c>
      <c r="K5893" s="50">
        <v>3945657</v>
      </c>
    </row>
    <row r="5894" spans="1:11" x14ac:dyDescent="0.3">
      <c r="A5894" s="51" t="str">
        <f t="shared" si="97"/>
        <v>DPW.DE</v>
      </c>
      <c r="B5894" s="52" t="s">
        <v>420</v>
      </c>
      <c r="C5894" s="50" t="s">
        <v>16397</v>
      </c>
      <c r="D5894" s="50">
        <f>DAX__2019_2020__33[[#This Row],[Open]]*(DAX__2019_2020__33[[#This Row],[Adj Close]]/DAX__2019_2020__33[[#This Row],[Close]])</f>
        <v>22.919392516391877</v>
      </c>
      <c r="E5894" s="50" t="s">
        <v>1714</v>
      </c>
      <c r="F5894" s="50" t="s">
        <v>16124</v>
      </c>
      <c r="G5894" s="50" t="s">
        <v>16157</v>
      </c>
      <c r="H5894" s="50" t="s">
        <v>17180</v>
      </c>
      <c r="I5894" s="50">
        <f>(DAX__2019_2020__33[[#This Row],[Adj Close]]-DAX__2019_2020__33[[#This Row],[Adj Open]])/DAX__2019_2020__33[[#This Row],[Adj Open]]</f>
        <v>-1.0142786996889992E-2</v>
      </c>
      <c r="J5894" s="50">
        <f>DAX__2019_2020__33[[#This Row],[Adj Close]]-DAX__2019_2020__33[[#This Row],[Adj Open]]</f>
        <v>-0.23246651639187732</v>
      </c>
      <c r="K5894" s="50">
        <v>2708035</v>
      </c>
    </row>
    <row r="5895" spans="1:11" x14ac:dyDescent="0.3">
      <c r="A5895" s="51" t="str">
        <f t="shared" si="97"/>
        <v>DPW.DE</v>
      </c>
      <c r="B5895" s="52" t="s">
        <v>421</v>
      </c>
      <c r="C5895" s="50" t="s">
        <v>17181</v>
      </c>
      <c r="D5895" s="50">
        <f>DAX__2019_2020__33[[#This Row],[Open]]*(DAX__2019_2020__33[[#This Row],[Adj Close]]/DAX__2019_2020__33[[#This Row],[Close]])</f>
        <v>22.729972323996968</v>
      </c>
      <c r="E5895" s="50" t="s">
        <v>16153</v>
      </c>
      <c r="F5895" s="50" t="s">
        <v>16110</v>
      </c>
      <c r="G5895" s="50" t="s">
        <v>16155</v>
      </c>
      <c r="H5895" s="50" t="s">
        <v>17182</v>
      </c>
      <c r="I5895" s="50">
        <f>(DAX__2019_2020__33[[#This Row],[Adj Close]]-DAX__2019_2020__33[[#This Row],[Adj Open]])/DAX__2019_2020__33[[#This Row],[Adj Open]]</f>
        <v>7.5757575757585916E-4</v>
      </c>
      <c r="J5895" s="50">
        <f>DAX__2019_2020__33[[#This Row],[Adj Close]]-DAX__2019_2020__33[[#This Row],[Adj Open]]</f>
        <v>1.7219676003030315E-2</v>
      </c>
      <c r="K5895" s="50">
        <v>3322781</v>
      </c>
    </row>
    <row r="5896" spans="1:11" x14ac:dyDescent="0.3">
      <c r="A5896" s="51" t="str">
        <f t="shared" si="97"/>
        <v>DPW.DE</v>
      </c>
      <c r="B5896" s="52" t="s">
        <v>422</v>
      </c>
      <c r="C5896" s="50" t="s">
        <v>17024</v>
      </c>
      <c r="D5896" s="50">
        <f>DAX__2019_2020__33[[#This Row],[Open]]*(DAX__2019_2020__33[[#This Row],[Adj Close]]/DAX__2019_2020__33[[#This Row],[Close]])</f>
        <v>22.902170048462661</v>
      </c>
      <c r="E5896" s="50" t="s">
        <v>1715</v>
      </c>
      <c r="F5896" s="50" t="s">
        <v>16405</v>
      </c>
      <c r="G5896" s="50" t="s">
        <v>17153</v>
      </c>
      <c r="H5896" s="50" t="s">
        <v>17183</v>
      </c>
      <c r="I5896" s="50">
        <f>(DAX__2019_2020__33[[#This Row],[Adj Close]]-DAX__2019_2020__33[[#This Row],[Adj Open]])/DAX__2019_2020__33[[#This Row],[Adj Open]]</f>
        <v>6.7669548872179158E-3</v>
      </c>
      <c r="J5896" s="50">
        <f>DAX__2019_2020__33[[#This Row],[Adj Close]]-DAX__2019_2020__33[[#This Row],[Adj Open]]</f>
        <v>0.15497795153734018</v>
      </c>
      <c r="K5896" s="50">
        <v>2641279</v>
      </c>
    </row>
    <row r="5897" spans="1:11" x14ac:dyDescent="0.3">
      <c r="A5897" s="51" t="str">
        <f t="shared" si="97"/>
        <v>DPW.DE</v>
      </c>
      <c r="B5897" s="52" t="s">
        <v>423</v>
      </c>
      <c r="C5897" s="50" t="s">
        <v>16390</v>
      </c>
      <c r="D5897" s="50">
        <f>DAX__2019_2020__33[[#This Row],[Open]]*(DAX__2019_2020__33[[#This Row],[Adj Close]]/DAX__2019_2020__33[[#This Row],[Close]])</f>
        <v>23.20351579371928</v>
      </c>
      <c r="E5897" s="50" t="s">
        <v>16385</v>
      </c>
      <c r="F5897" s="50" t="s">
        <v>17176</v>
      </c>
      <c r="G5897" s="50" t="s">
        <v>17184</v>
      </c>
      <c r="H5897" s="50" t="s">
        <v>17185</v>
      </c>
      <c r="I5897" s="50">
        <f>(DAX__2019_2020__33[[#This Row],[Adj Close]]-DAX__2019_2020__33[[#This Row],[Adj Open]])/DAX__2019_2020__33[[#This Row],[Adj Open]]</f>
        <v>-7.0501296085294157E-3</v>
      </c>
      <c r="J5897" s="50">
        <f>DAX__2019_2020__33[[#This Row],[Adj Close]]-DAX__2019_2020__33[[#This Row],[Adj Open]]</f>
        <v>-0.16358779371928023</v>
      </c>
      <c r="K5897" s="50">
        <v>3305151</v>
      </c>
    </row>
    <row r="5898" spans="1:11" x14ac:dyDescent="0.3">
      <c r="A5898" s="51" t="str">
        <f t="shared" si="97"/>
        <v>DPW.DE</v>
      </c>
      <c r="B5898" s="52" t="s">
        <v>424</v>
      </c>
      <c r="C5898" s="50" t="s">
        <v>16167</v>
      </c>
      <c r="D5898" s="50">
        <f>DAX__2019_2020__33[[#This Row],[Open]]*(DAX__2019_2020__33[[#This Row],[Adj Close]]/DAX__2019_2020__33[[#This Row],[Close]])</f>
        <v>23.504858199424682</v>
      </c>
      <c r="E5898" s="50" t="s">
        <v>17186</v>
      </c>
      <c r="F5898" s="50" t="s">
        <v>16160</v>
      </c>
      <c r="G5898" s="50" t="s">
        <v>17187</v>
      </c>
      <c r="H5898" s="50" t="s">
        <v>17188</v>
      </c>
      <c r="I5898" s="50">
        <f>(DAX__2019_2020__33[[#This Row],[Adj Close]]-DAX__2019_2020__33[[#This Row],[Adj Open]])/DAX__2019_2020__33[[#This Row],[Adj Open]]</f>
        <v>9.5238098726669884E-3</v>
      </c>
      <c r="J5898" s="50">
        <f>DAX__2019_2020__33[[#This Row],[Adj Close]]-DAX__2019_2020__33[[#This Row],[Adj Open]]</f>
        <v>0.2238558005753184</v>
      </c>
      <c r="K5898" s="50">
        <v>5431874</v>
      </c>
    </row>
    <row r="5899" spans="1:11" x14ac:dyDescent="0.3">
      <c r="A5899" s="51" t="str">
        <f t="shared" si="97"/>
        <v>DPW.DE</v>
      </c>
      <c r="B5899" s="52" t="s">
        <v>425</v>
      </c>
      <c r="C5899" s="50" t="s">
        <v>17189</v>
      </c>
      <c r="D5899" s="50">
        <f>DAX__2019_2020__33[[#This Row],[Open]]*(DAX__2019_2020__33[[#This Row],[Adj Close]]/DAX__2019_2020__33[[#This Row],[Close]])</f>
        <v>23.616787439257969</v>
      </c>
      <c r="E5899" s="50" t="s">
        <v>17189</v>
      </c>
      <c r="F5899" s="50" t="s">
        <v>16130</v>
      </c>
      <c r="G5899" s="50" t="s">
        <v>1712</v>
      </c>
      <c r="H5899" s="50" t="s">
        <v>17190</v>
      </c>
      <c r="I5899" s="50">
        <f>(DAX__2019_2020__33[[#This Row],[Adj Close]]-DAX__2019_2020__33[[#This Row],[Adj Open]])/DAX__2019_2020__33[[#This Row],[Adj Open]]</f>
        <v>-1.6769996354356515E-2</v>
      </c>
      <c r="J5899" s="50">
        <f>DAX__2019_2020__33[[#This Row],[Adj Close]]-DAX__2019_2020__33[[#This Row],[Adj Open]]</f>
        <v>-0.39605343925796888</v>
      </c>
      <c r="K5899" s="50">
        <v>3913393</v>
      </c>
    </row>
    <row r="5900" spans="1:11" x14ac:dyDescent="0.3">
      <c r="A5900" s="51" t="str">
        <f t="shared" si="97"/>
        <v>DPW.DE</v>
      </c>
      <c r="B5900" s="52" t="s">
        <v>426</v>
      </c>
      <c r="C5900" s="50" t="s">
        <v>17191</v>
      </c>
      <c r="D5900" s="50">
        <f>DAX__2019_2020__33[[#This Row],[Open]]*(DAX__2019_2020__33[[#This Row],[Adj Close]]/DAX__2019_2020__33[[#This Row],[Close]])</f>
        <v>24.069392449514343</v>
      </c>
      <c r="E5900" s="50" t="s">
        <v>17192</v>
      </c>
      <c r="F5900" s="50" t="s">
        <v>16093</v>
      </c>
      <c r="G5900" s="50" t="s">
        <v>16135</v>
      </c>
      <c r="H5900" s="50" t="s">
        <v>17193</v>
      </c>
      <c r="I5900" s="50">
        <f>(DAX__2019_2020__33[[#This Row],[Adj Close]]-DAX__2019_2020__33[[#This Row],[Adj Open]])/DAX__2019_2020__33[[#This Row],[Adj Open]]</f>
        <v>-2.6256601650412499E-2</v>
      </c>
      <c r="J5900" s="50">
        <f>DAX__2019_2020__33[[#This Row],[Adj Close]]-DAX__2019_2020__33[[#This Row],[Adj Open]]</f>
        <v>-0.6319804495143444</v>
      </c>
      <c r="K5900" s="50">
        <v>6335613</v>
      </c>
    </row>
    <row r="5901" spans="1:11" x14ac:dyDescent="0.3">
      <c r="A5901" s="51" t="str">
        <f t="shared" si="97"/>
        <v>DPW.DE</v>
      </c>
      <c r="B5901" s="52" t="s">
        <v>427</v>
      </c>
      <c r="C5901" s="50" t="s">
        <v>16110</v>
      </c>
      <c r="D5901" s="50">
        <f>DAX__2019_2020__33[[#This Row],[Open]]*(DAX__2019_2020__33[[#This Row],[Adj Close]]/DAX__2019_2020__33[[#This Row],[Close]])</f>
        <v>23.60894908921933</v>
      </c>
      <c r="E5901" s="50" t="s">
        <v>17194</v>
      </c>
      <c r="F5901" s="50" t="s">
        <v>16110</v>
      </c>
      <c r="G5901" s="50" t="s">
        <v>17195</v>
      </c>
      <c r="H5901" s="50" t="s">
        <v>17196</v>
      </c>
      <c r="I5901" s="50">
        <f>(DAX__2019_2020__33[[#This Row],[Adj Close]]-DAX__2019_2020__33[[#This Row],[Adj Open]])/DAX__2019_2020__33[[#This Row],[Adj Open]]</f>
        <v>2.8680688336520075E-2</v>
      </c>
      <c r="J5901" s="50">
        <f>DAX__2019_2020__33[[#This Row],[Adj Close]]-DAX__2019_2020__33[[#This Row],[Adj Open]]</f>
        <v>0.67712091078066905</v>
      </c>
      <c r="K5901" s="50">
        <v>5590077</v>
      </c>
    </row>
    <row r="5902" spans="1:11" x14ac:dyDescent="0.3">
      <c r="A5902" s="51" t="str">
        <f t="shared" si="97"/>
        <v>DPW.DE</v>
      </c>
      <c r="B5902" s="52" t="s">
        <v>428</v>
      </c>
      <c r="C5902" s="50" t="s">
        <v>1713</v>
      </c>
      <c r="D5902" s="50">
        <f>DAX__2019_2020__33[[#This Row],[Open]]*(DAX__2019_2020__33[[#This Row],[Adj Close]]/DAX__2019_2020__33[[#This Row],[Close]])</f>
        <v>24.6291477894212</v>
      </c>
      <c r="E5902" s="50" t="s">
        <v>17197</v>
      </c>
      <c r="F5902" s="50" t="s">
        <v>1704</v>
      </c>
      <c r="G5902" s="50" t="s">
        <v>17198</v>
      </c>
      <c r="H5902" s="50" t="s">
        <v>17199</v>
      </c>
      <c r="I5902" s="50">
        <f>(DAX__2019_2020__33[[#This Row],[Adj Close]]-DAX__2019_2020__33[[#This Row],[Adj Open]])/DAX__2019_2020__33[[#This Row],[Adj Open]]</f>
        <v>2.4926611989493683E-2</v>
      </c>
      <c r="J5902" s="50">
        <f>DAX__2019_2020__33[[#This Row],[Adj Close]]-DAX__2019_2020__33[[#This Row],[Adj Open]]</f>
        <v>0.61392121057879834</v>
      </c>
      <c r="K5902" s="50">
        <v>5071323</v>
      </c>
    </row>
    <row r="5903" spans="1:11" x14ac:dyDescent="0.3">
      <c r="A5903" s="51" t="str">
        <f t="shared" si="97"/>
        <v>DPW.DE</v>
      </c>
      <c r="B5903" s="52" t="s">
        <v>429</v>
      </c>
      <c r="C5903" s="50" t="s">
        <v>16471</v>
      </c>
      <c r="D5903" s="50">
        <f>DAX__2019_2020__33[[#This Row],[Open]]*(DAX__2019_2020__33[[#This Row],[Adj Close]]/DAX__2019_2020__33[[#This Row],[Close]])</f>
        <v>25.622254669064002</v>
      </c>
      <c r="E5903" s="50" t="s">
        <v>16365</v>
      </c>
      <c r="F5903" s="50" t="s">
        <v>1719</v>
      </c>
      <c r="G5903" s="50" t="s">
        <v>17200</v>
      </c>
      <c r="H5903" s="50" t="s">
        <v>17201</v>
      </c>
      <c r="I5903" s="50">
        <f>(DAX__2019_2020__33[[#This Row],[Adj Close]]-DAX__2019_2020__33[[#This Row],[Adj Open]])/DAX__2019_2020__33[[#This Row],[Adj Open]]</f>
        <v>-2.2198697047170472E-2</v>
      </c>
      <c r="J5903" s="50">
        <f>DAX__2019_2020__33[[#This Row],[Adj Close]]-DAX__2019_2020__33[[#This Row],[Adj Open]]</f>
        <v>-0.56878066906400093</v>
      </c>
      <c r="K5903" s="50">
        <v>3945297</v>
      </c>
    </row>
    <row r="5904" spans="1:11" x14ac:dyDescent="0.3">
      <c r="A5904" s="51" t="str">
        <f t="shared" si="97"/>
        <v>DPW.DE</v>
      </c>
      <c r="B5904" s="52" t="s">
        <v>430</v>
      </c>
      <c r="C5904" s="50" t="s">
        <v>16170</v>
      </c>
      <c r="D5904" s="50">
        <f>DAX__2019_2020__33[[#This Row],[Open]]*(DAX__2019_2020__33[[#This Row],[Adj Close]]/DAX__2019_2020__33[[#This Row],[Close]])</f>
        <v>24.890966753265094</v>
      </c>
      <c r="E5904" s="50" t="s">
        <v>16457</v>
      </c>
      <c r="F5904" s="50" t="s">
        <v>17202</v>
      </c>
      <c r="G5904" s="50" t="s">
        <v>16356</v>
      </c>
      <c r="H5904" s="50" t="s">
        <v>17203</v>
      </c>
      <c r="I5904" s="50">
        <f>(DAX__2019_2020__33[[#This Row],[Adj Close]]-DAX__2019_2020__33[[#This Row],[Adj Open]])/DAX__2019_2020__33[[#This Row],[Adj Open]]</f>
        <v>2.7566195139644402E-2</v>
      </c>
      <c r="J5904" s="50">
        <f>DAX__2019_2020__33[[#This Row],[Adj Close]]-DAX__2019_2020__33[[#This Row],[Adj Open]]</f>
        <v>0.68614924673490663</v>
      </c>
      <c r="K5904" s="50">
        <v>3673107</v>
      </c>
    </row>
    <row r="5905" spans="1:11" x14ac:dyDescent="0.3">
      <c r="A5905" s="51" t="str">
        <f t="shared" si="97"/>
        <v>DPW.DE</v>
      </c>
      <c r="B5905" s="52" t="s">
        <v>431</v>
      </c>
      <c r="C5905" s="50" t="s">
        <v>16374</v>
      </c>
      <c r="D5905" s="50">
        <f>DAX__2019_2020__33[[#This Row],[Open]]*(DAX__2019_2020__33[[#This Row],[Adj Close]]/DAX__2019_2020__33[[#This Row],[Close]])</f>
        <v>25.324323691426962</v>
      </c>
      <c r="E5905" s="50" t="s">
        <v>17204</v>
      </c>
      <c r="F5905" s="50" t="s">
        <v>16371</v>
      </c>
      <c r="G5905" s="50" t="s">
        <v>17205</v>
      </c>
      <c r="H5905" s="50" t="s">
        <v>17206</v>
      </c>
      <c r="I5905" s="50">
        <f>(DAX__2019_2020__33[[#This Row],[Adj Close]]-DAX__2019_2020__33[[#This Row],[Adj Open]])/DAX__2019_2020__33[[#This Row],[Adj Open]]</f>
        <v>-7.1300893807517089E-3</v>
      </c>
      <c r="J5905" s="50">
        <f>DAX__2019_2020__33[[#This Row],[Adj Close]]-DAX__2019_2020__33[[#This Row],[Adj Open]]</f>
        <v>-0.1805646914269623</v>
      </c>
      <c r="K5905" s="50">
        <v>2745428</v>
      </c>
    </row>
    <row r="5906" spans="1:11" x14ac:dyDescent="0.3">
      <c r="A5906" s="51" t="str">
        <f t="shared" si="97"/>
        <v>DPW.DE</v>
      </c>
      <c r="B5906" s="52" t="s">
        <v>432</v>
      </c>
      <c r="C5906" s="50" t="s">
        <v>16174</v>
      </c>
      <c r="D5906" s="50">
        <f>DAX__2019_2020__33[[#This Row],[Open]]*(DAX__2019_2020__33[[#This Row],[Adj Close]]/DAX__2019_2020__33[[#This Row],[Close]])</f>
        <v>24.737486705534906</v>
      </c>
      <c r="E5906" s="50" t="s">
        <v>17207</v>
      </c>
      <c r="F5906" s="50" t="s">
        <v>1675</v>
      </c>
      <c r="G5906" s="50" t="s">
        <v>16164</v>
      </c>
      <c r="H5906" s="50" t="s">
        <v>17208</v>
      </c>
      <c r="I5906" s="50">
        <f>(DAX__2019_2020__33[[#This Row],[Adj Close]]-DAX__2019_2020__33[[#This Row],[Adj Open]])/DAX__2019_2020__33[[#This Row],[Adj Open]]</f>
        <v>5.4744160583942783E-3</v>
      </c>
      <c r="J5906" s="50">
        <f>DAX__2019_2020__33[[#This Row],[Adj Close]]-DAX__2019_2020__33[[#This Row],[Adj Open]]</f>
        <v>0.13542329446509527</v>
      </c>
      <c r="K5906" s="50">
        <v>2631228</v>
      </c>
    </row>
    <row r="5907" spans="1:11" x14ac:dyDescent="0.3">
      <c r="A5907" s="51" t="str">
        <f t="shared" si="97"/>
        <v>DPW.DE</v>
      </c>
      <c r="B5907" s="52" t="s">
        <v>433</v>
      </c>
      <c r="C5907" s="50" t="s">
        <v>17169</v>
      </c>
      <c r="D5907" s="50">
        <f>DAX__2019_2020__33[[#This Row],[Open]]*(DAX__2019_2020__33[[#This Row],[Adj Close]]/DAX__2019_2020__33[[#This Row],[Close]])</f>
        <v>25.116671599719098</v>
      </c>
      <c r="E5907" s="50" t="s">
        <v>17209</v>
      </c>
      <c r="F5907" s="50" t="s">
        <v>17210</v>
      </c>
      <c r="G5907" s="50" t="s">
        <v>16230</v>
      </c>
      <c r="H5907" s="50" t="s">
        <v>17211</v>
      </c>
      <c r="I5907" s="50">
        <f>(DAX__2019_2020__33[[#This Row],[Adj Close]]-DAX__2019_2020__33[[#This Row],[Adj Open]])/DAX__2019_2020__33[[#This Row],[Adj Open]]</f>
        <v>2.3723939611790163E-2</v>
      </c>
      <c r="J5907" s="50">
        <f>DAX__2019_2020__33[[#This Row],[Adj Close]]-DAX__2019_2020__33[[#This Row],[Adj Open]]</f>
        <v>0.59586640028090088</v>
      </c>
      <c r="K5907" s="50">
        <v>3037765</v>
      </c>
    </row>
    <row r="5908" spans="1:11" x14ac:dyDescent="0.3">
      <c r="A5908" s="51" t="str">
        <f t="shared" si="97"/>
        <v>DPW.DE</v>
      </c>
      <c r="B5908" s="52" t="s">
        <v>434</v>
      </c>
      <c r="C5908" s="50" t="s">
        <v>1817</v>
      </c>
      <c r="D5908" s="50">
        <f>DAX__2019_2020__33[[#This Row],[Open]]*(DAX__2019_2020__33[[#This Row],[Adj Close]]/DAX__2019_2020__33[[#This Row],[Close]])</f>
        <v>25.911161452710267</v>
      </c>
      <c r="E5908" s="50" t="s">
        <v>16591</v>
      </c>
      <c r="F5908" s="50" t="s">
        <v>17212</v>
      </c>
      <c r="G5908" s="50" t="s">
        <v>16235</v>
      </c>
      <c r="H5908" s="50" t="s">
        <v>17213</v>
      </c>
      <c r="I5908" s="50">
        <f>(DAX__2019_2020__33[[#This Row],[Adj Close]]-DAX__2019_2020__33[[#This Row],[Adj Open]])/DAX__2019_2020__33[[#This Row],[Adj Open]]</f>
        <v>-1.0801463038276608E-2</v>
      </c>
      <c r="J5908" s="50">
        <f>DAX__2019_2020__33[[#This Row],[Adj Close]]-DAX__2019_2020__33[[#This Row],[Adj Open]]</f>
        <v>-0.27987845271026757</v>
      </c>
      <c r="K5908" s="50">
        <v>3031777</v>
      </c>
    </row>
    <row r="5909" spans="1:11" x14ac:dyDescent="0.3">
      <c r="A5909" s="51" t="str">
        <f t="shared" si="97"/>
        <v>DPW.DE</v>
      </c>
      <c r="B5909" s="52" t="s">
        <v>435</v>
      </c>
      <c r="C5909" s="50" t="s">
        <v>16351</v>
      </c>
      <c r="D5909" s="50">
        <f>DAX__2019_2020__33[[#This Row],[Open]]*(DAX__2019_2020__33[[#This Row],[Adj Close]]/DAX__2019_2020__33[[#This Row],[Close]])</f>
        <v>25.595170434782606</v>
      </c>
      <c r="E5909" s="50" t="s">
        <v>16209</v>
      </c>
      <c r="F5909" s="50" t="s">
        <v>16351</v>
      </c>
      <c r="G5909" s="50" t="s">
        <v>16601</v>
      </c>
      <c r="H5909" s="50" t="s">
        <v>17214</v>
      </c>
      <c r="I5909" s="50">
        <f>(DAX__2019_2020__33[[#This Row],[Adj Close]]-DAX__2019_2020__33[[#This Row],[Adj Open]])/DAX__2019_2020__33[[#This Row],[Adj Open]]</f>
        <v>2.2222222222222268E-2</v>
      </c>
      <c r="J5909" s="50">
        <f>DAX__2019_2020__33[[#This Row],[Adj Close]]-DAX__2019_2020__33[[#This Row],[Adj Open]]</f>
        <v>0.56878156521739243</v>
      </c>
      <c r="K5909" s="50">
        <v>5139052</v>
      </c>
    </row>
    <row r="5910" spans="1:11" x14ac:dyDescent="0.3">
      <c r="A5910" s="51" t="str">
        <f t="shared" si="97"/>
        <v>DPW.DE</v>
      </c>
      <c r="B5910" s="52" t="s">
        <v>436</v>
      </c>
      <c r="C5910" s="50" t="s">
        <v>16213</v>
      </c>
      <c r="D5910" s="50">
        <f>DAX__2019_2020__33[[#This Row],[Open]]*(DAX__2019_2020__33[[#This Row],[Adj Close]]/DAX__2019_2020__33[[#This Row],[Close]])</f>
        <v>26.543142143104042</v>
      </c>
      <c r="E5910" s="50" t="s">
        <v>16222</v>
      </c>
      <c r="F5910" s="50" t="s">
        <v>17215</v>
      </c>
      <c r="G5910" s="50" t="s">
        <v>16360</v>
      </c>
      <c r="H5910" s="50" t="s">
        <v>17216</v>
      </c>
      <c r="I5910" s="50">
        <f>(DAX__2019_2020__33[[#This Row],[Adj Close]]-DAX__2019_2020__33[[#This Row],[Adj Open]])/DAX__2019_2020__33[[#This Row],[Adj Open]]</f>
        <v>-1.5986394557823067E-2</v>
      </c>
      <c r="J5910" s="50">
        <f>DAX__2019_2020__33[[#This Row],[Adj Close]]-DAX__2019_2020__33[[#This Row],[Adj Open]]</f>
        <v>-0.42432914310404257</v>
      </c>
      <c r="K5910" s="50">
        <v>4279158</v>
      </c>
    </row>
    <row r="5911" spans="1:11" x14ac:dyDescent="0.3">
      <c r="A5911" s="51" t="str">
        <f t="shared" si="97"/>
        <v>DPW.DE</v>
      </c>
      <c r="B5911" s="52" t="s">
        <v>437</v>
      </c>
      <c r="C5911" s="50" t="s">
        <v>16454</v>
      </c>
      <c r="D5911" s="50">
        <f>DAX__2019_2020__33[[#This Row],[Open]]*(DAX__2019_2020__33[[#This Row],[Adj Close]]/DAX__2019_2020__33[[#This Row],[Close]])</f>
        <v>25.820877283774127</v>
      </c>
      <c r="E5911" s="50" t="s">
        <v>16681</v>
      </c>
      <c r="F5911" s="50" t="s">
        <v>17212</v>
      </c>
      <c r="G5911" s="50" t="s">
        <v>17212</v>
      </c>
      <c r="H5911" s="50" t="s">
        <v>17217</v>
      </c>
      <c r="I5911" s="50">
        <f>(DAX__2019_2020__33[[#This Row],[Adj Close]]-DAX__2019_2020__33[[#This Row],[Adj Open]])/DAX__2019_2020__33[[#This Row],[Adj Open]]</f>
        <v>-2.167832167832183E-2</v>
      </c>
      <c r="J5911" s="50">
        <f>DAX__2019_2020__33[[#This Row],[Adj Close]]-DAX__2019_2020__33[[#This Row],[Adj Open]]</f>
        <v>-0.55975328377412836</v>
      </c>
      <c r="K5911" s="50">
        <v>8595058</v>
      </c>
    </row>
    <row r="5912" spans="1:11" x14ac:dyDescent="0.3">
      <c r="A5912" s="51" t="str">
        <f t="shared" si="97"/>
        <v>DPW.DE</v>
      </c>
      <c r="B5912" s="52" t="s">
        <v>438</v>
      </c>
      <c r="C5912" s="50" t="s">
        <v>17218</v>
      </c>
      <c r="D5912" s="50">
        <f>DAX__2019_2020__33[[#This Row],[Open]]*(DAX__2019_2020__33[[#This Row],[Adj Close]]/DAX__2019_2020__33[[#This Row],[Close]])</f>
        <v>25.929216308782081</v>
      </c>
      <c r="E5912" s="50" t="s">
        <v>17219</v>
      </c>
      <c r="F5912" s="50" t="s">
        <v>17218</v>
      </c>
      <c r="G5912" s="50" t="s">
        <v>16207</v>
      </c>
      <c r="H5912" s="50" t="s">
        <v>17220</v>
      </c>
      <c r="I5912" s="50">
        <f>(DAX__2019_2020__33[[#This Row],[Adj Close]]-DAX__2019_2020__33[[#This Row],[Adj Open]])/DAX__2019_2020__33[[#This Row],[Adj Open]]</f>
        <v>2.3328691620079695E-2</v>
      </c>
      <c r="J5912" s="50">
        <f>DAX__2019_2020__33[[#This Row],[Adj Close]]-DAX__2019_2020__33[[#This Row],[Adj Open]]</f>
        <v>0.60489469121791828</v>
      </c>
      <c r="K5912" s="50">
        <v>6475148</v>
      </c>
    </row>
    <row r="5913" spans="1:11" x14ac:dyDescent="0.3">
      <c r="A5913" s="51" t="str">
        <f t="shared" si="97"/>
        <v>DPW.DE</v>
      </c>
      <c r="B5913" s="52" t="s">
        <v>439</v>
      </c>
      <c r="C5913" s="50" t="s">
        <v>16485</v>
      </c>
      <c r="D5913" s="50">
        <f>DAX__2019_2020__33[[#This Row],[Open]]*(DAX__2019_2020__33[[#This Row],[Adj Close]]/DAX__2019_2020__33[[#This Row],[Close]])</f>
        <v>26.795933294117646</v>
      </c>
      <c r="E5913" s="50" t="s">
        <v>1831</v>
      </c>
      <c r="F5913" s="50" t="s">
        <v>16546</v>
      </c>
      <c r="G5913" s="50" t="s">
        <v>17011</v>
      </c>
      <c r="H5913" s="50" t="s">
        <v>17221</v>
      </c>
      <c r="I5913" s="50">
        <f>(DAX__2019_2020__33[[#This Row],[Adj Close]]-DAX__2019_2020__33[[#This Row],[Adj Open]])/DAX__2019_2020__33[[#This Row],[Adj Open]]</f>
        <v>3.0997304582210318E-2</v>
      </c>
      <c r="J5913" s="50">
        <f>DAX__2019_2020__33[[#This Row],[Adj Close]]-DAX__2019_2020__33[[#This Row],[Adj Open]]</f>
        <v>0.83060170588235493</v>
      </c>
      <c r="K5913" s="50">
        <v>5773016</v>
      </c>
    </row>
    <row r="5914" spans="1:11" x14ac:dyDescent="0.3">
      <c r="A5914" s="51" t="str">
        <f t="shared" si="97"/>
        <v>DPW.DE</v>
      </c>
      <c r="B5914" s="52" t="s">
        <v>440</v>
      </c>
      <c r="C5914" s="50" t="s">
        <v>16336</v>
      </c>
      <c r="D5914" s="50">
        <f>DAX__2019_2020__33[[#This Row],[Open]]*(DAX__2019_2020__33[[#This Row],[Adj Close]]/DAX__2019_2020__33[[#This Row],[Close]])</f>
        <v>27.373740788082742</v>
      </c>
      <c r="E5914" s="50" t="s">
        <v>1831</v>
      </c>
      <c r="F5914" s="50" t="s">
        <v>16696</v>
      </c>
      <c r="G5914" s="50" t="s">
        <v>1633</v>
      </c>
      <c r="H5914" s="50" t="s">
        <v>17222</v>
      </c>
      <c r="I5914" s="50">
        <f>(DAX__2019_2020__33[[#This Row],[Adj Close]]-DAX__2019_2020__33[[#This Row],[Adj Open]])/DAX__2019_2020__33[[#This Row],[Adj Open]]</f>
        <v>1.2203199208443134E-2</v>
      </c>
      <c r="J5914" s="50">
        <f>DAX__2019_2020__33[[#This Row],[Adj Close]]-DAX__2019_2020__33[[#This Row],[Adj Open]]</f>
        <v>0.33404721191725884</v>
      </c>
      <c r="K5914" s="50">
        <v>4340676</v>
      </c>
    </row>
    <row r="5915" spans="1:11" x14ac:dyDescent="0.3">
      <c r="A5915" s="51" t="str">
        <f t="shared" si="97"/>
        <v>DPW.DE</v>
      </c>
      <c r="B5915" s="52" t="s">
        <v>441</v>
      </c>
      <c r="C5915" s="50" t="s">
        <v>16647</v>
      </c>
      <c r="D5915" s="50">
        <f>DAX__2019_2020__33[[#This Row],[Open]]*(DAX__2019_2020__33[[#This Row],[Adj Close]]/DAX__2019_2020__33[[#This Row],[Close]])</f>
        <v>27.843212383615896</v>
      </c>
      <c r="E5915" s="50" t="s">
        <v>16747</v>
      </c>
      <c r="F5915" s="50" t="s">
        <v>17223</v>
      </c>
      <c r="G5915" s="50" t="s">
        <v>17224</v>
      </c>
      <c r="H5915" s="50" t="s">
        <v>17225</v>
      </c>
      <c r="I5915" s="50">
        <f>(DAX__2019_2020__33[[#This Row],[Adj Close]]-DAX__2019_2020__33[[#This Row],[Adj Open]])/DAX__2019_2020__33[[#This Row],[Adj Open]]</f>
        <v>2.7561640726329349E-2</v>
      </c>
      <c r="J5915" s="50">
        <f>DAX__2019_2020__33[[#This Row],[Adj Close]]-DAX__2019_2020__33[[#This Row],[Adj Open]]</f>
        <v>0.76740461638410551</v>
      </c>
      <c r="K5915" s="50">
        <v>6202519</v>
      </c>
    </row>
    <row r="5916" spans="1:11" x14ac:dyDescent="0.3">
      <c r="A5916" s="51" t="str">
        <f t="shared" si="97"/>
        <v>DPW.DE</v>
      </c>
      <c r="B5916" s="52" t="s">
        <v>442</v>
      </c>
      <c r="C5916" s="50" t="s">
        <v>16314</v>
      </c>
      <c r="D5916" s="50">
        <f>DAX__2019_2020__33[[#This Row],[Open]]*(DAX__2019_2020__33[[#This Row],[Adj Close]]/DAX__2019_2020__33[[#This Row],[Close]])</f>
        <v>28.168232581017758</v>
      </c>
      <c r="E5916" s="50" t="s">
        <v>16730</v>
      </c>
      <c r="F5916" s="50" t="s">
        <v>17226</v>
      </c>
      <c r="G5916" s="50" t="s">
        <v>16732</v>
      </c>
      <c r="H5916" s="50" t="s">
        <v>17227</v>
      </c>
      <c r="I5916" s="50">
        <f>(DAX__2019_2020__33[[#This Row],[Adj Close]]-DAX__2019_2020__33[[#This Row],[Adj Open]])/DAX__2019_2020__33[[#This Row],[Adj Open]]</f>
        <v>1.9871762183597309E-2</v>
      </c>
      <c r="J5916" s="50">
        <f>DAX__2019_2020__33[[#This Row],[Adj Close]]-DAX__2019_2020__33[[#This Row],[Adj Open]]</f>
        <v>0.55975241898224226</v>
      </c>
      <c r="K5916" s="50">
        <v>4867898</v>
      </c>
    </row>
    <row r="5917" spans="1:11" x14ac:dyDescent="0.3">
      <c r="A5917" s="51" t="str">
        <f t="shared" si="97"/>
        <v>DPW.DE</v>
      </c>
      <c r="B5917" s="52" t="s">
        <v>443</v>
      </c>
      <c r="C5917" s="50" t="s">
        <v>16736</v>
      </c>
      <c r="D5917" s="50">
        <f>DAX__2019_2020__33[[#This Row],[Open]]*(DAX__2019_2020__33[[#This Row],[Adj Close]]/DAX__2019_2020__33[[#This Row],[Close]])</f>
        <v>28.755069782283556</v>
      </c>
      <c r="E5917" s="50" t="s">
        <v>16728</v>
      </c>
      <c r="F5917" s="50" t="s">
        <v>16318</v>
      </c>
      <c r="G5917" s="50" t="s">
        <v>16642</v>
      </c>
      <c r="H5917" s="50" t="s">
        <v>17228</v>
      </c>
      <c r="I5917" s="50">
        <f>(DAX__2019_2020__33[[#This Row],[Adj Close]]-DAX__2019_2020__33[[#This Row],[Adj Open]])/DAX__2019_2020__33[[#This Row],[Adj Open]]</f>
        <v>-2.0094222919937225E-2</v>
      </c>
      <c r="J5917" s="50">
        <f>DAX__2019_2020__33[[#This Row],[Adj Close]]-DAX__2019_2020__33[[#This Row],[Adj Open]]</f>
        <v>-0.57781078228355653</v>
      </c>
      <c r="K5917" s="50">
        <v>5236474</v>
      </c>
    </row>
    <row r="5918" spans="1:11" x14ac:dyDescent="0.3">
      <c r="A5918" s="51" t="str">
        <f t="shared" si="97"/>
        <v>DPW.DE</v>
      </c>
      <c r="B5918" s="52" t="s">
        <v>444</v>
      </c>
      <c r="C5918" s="50" t="s">
        <v>16708</v>
      </c>
      <c r="D5918" s="50">
        <f>DAX__2019_2020__33[[#This Row],[Open]]*(DAX__2019_2020__33[[#This Row],[Adj Close]]/DAX__2019_2020__33[[#This Row],[Close]])</f>
        <v>28.258512730478127</v>
      </c>
      <c r="E5918" s="50" t="s">
        <v>16713</v>
      </c>
      <c r="F5918" s="50" t="s">
        <v>17229</v>
      </c>
      <c r="G5918" s="50" t="s">
        <v>17230</v>
      </c>
      <c r="H5918" s="50" t="s">
        <v>17231</v>
      </c>
      <c r="I5918" s="50">
        <f>(DAX__2019_2020__33[[#This Row],[Adj Close]]-DAX__2019_2020__33[[#This Row],[Adj Open]])/DAX__2019_2020__33[[#This Row],[Adj Open]]</f>
        <v>-8.6261344608988769E-3</v>
      </c>
      <c r="J5918" s="50">
        <f>DAX__2019_2020__33[[#This Row],[Adj Close]]-DAX__2019_2020__33[[#This Row],[Adj Open]]</f>
        <v>-0.24376173047812699</v>
      </c>
      <c r="K5918" s="50">
        <v>3051331</v>
      </c>
    </row>
    <row r="5919" spans="1:11" x14ac:dyDescent="0.3">
      <c r="A5919" s="51" t="str">
        <f t="shared" si="97"/>
        <v>DPW.DE</v>
      </c>
      <c r="B5919" s="52" t="s">
        <v>445</v>
      </c>
      <c r="C5919" s="50" t="s">
        <v>1756</v>
      </c>
      <c r="D5919" s="50">
        <f>DAX__2019_2020__33[[#This Row],[Open]]*(DAX__2019_2020__33[[#This Row],[Adj Close]]/DAX__2019_2020__33[[#This Row],[Close]])</f>
        <v>27.355682676717613</v>
      </c>
      <c r="E5919" s="50" t="s">
        <v>17232</v>
      </c>
      <c r="F5919" s="50" t="s">
        <v>17233</v>
      </c>
      <c r="G5919" s="50" t="s">
        <v>17234</v>
      </c>
      <c r="H5919" s="50" t="s">
        <v>17235</v>
      </c>
      <c r="I5919" s="50">
        <f>(DAX__2019_2020__33[[#This Row],[Adj Close]]-DAX__2019_2020__33[[#This Row],[Adj Open]])/DAX__2019_2020__33[[#This Row],[Adj Open]]</f>
        <v>-1.2541221536013857E-2</v>
      </c>
      <c r="J5919" s="50">
        <f>DAX__2019_2020__33[[#This Row],[Adj Close]]-DAX__2019_2020__33[[#This Row],[Adj Open]]</f>
        <v>-0.34307367671761213</v>
      </c>
      <c r="K5919" s="50">
        <v>4814046</v>
      </c>
    </row>
    <row r="5920" spans="1:11" x14ac:dyDescent="0.3">
      <c r="A5920" s="51" t="str">
        <f t="shared" si="97"/>
        <v>DPW.DE</v>
      </c>
      <c r="B5920" s="52" t="s">
        <v>446</v>
      </c>
      <c r="C5920" s="50" t="s">
        <v>16546</v>
      </c>
      <c r="D5920" s="50">
        <f>DAX__2019_2020__33[[#This Row],[Open]]*(DAX__2019_2020__33[[#This Row],[Adj Close]]/DAX__2019_2020__33[[#This Row],[Close]])</f>
        <v>26.64245234864126</v>
      </c>
      <c r="E5920" s="50" t="s">
        <v>17236</v>
      </c>
      <c r="F5920" s="50" t="s">
        <v>16213</v>
      </c>
      <c r="G5920" s="50" t="s">
        <v>16541</v>
      </c>
      <c r="H5920" s="50" t="s">
        <v>17237</v>
      </c>
      <c r="I5920" s="50">
        <f>(DAX__2019_2020__33[[#This Row],[Adj Close]]-DAX__2019_2020__33[[#This Row],[Adj Open]])/DAX__2019_2020__33[[#This Row],[Adj Open]]</f>
        <v>2.3720738732632841E-2</v>
      </c>
      <c r="J5920" s="50">
        <f>DAX__2019_2020__33[[#This Row],[Adj Close]]-DAX__2019_2020__33[[#This Row],[Adj Open]]</f>
        <v>0.63197865135873954</v>
      </c>
      <c r="K5920" s="50">
        <v>5482302</v>
      </c>
    </row>
    <row r="5921" spans="1:11" x14ac:dyDescent="0.3">
      <c r="A5921" s="51" t="str">
        <f t="shared" si="97"/>
        <v>DPW.DE</v>
      </c>
      <c r="B5921" s="52" t="s">
        <v>447</v>
      </c>
      <c r="C5921" s="50" t="s">
        <v>16244</v>
      </c>
      <c r="D5921" s="50">
        <f>DAX__2019_2020__33[[#This Row],[Open]]*(DAX__2019_2020__33[[#This Row],[Adj Close]]/DAX__2019_2020__33[[#This Row],[Close]])</f>
        <v>26.416745535617093</v>
      </c>
      <c r="E5921" s="50" t="s">
        <v>16279</v>
      </c>
      <c r="F5921" s="50" t="s">
        <v>16473</v>
      </c>
      <c r="G5921" s="50" t="s">
        <v>17233</v>
      </c>
      <c r="H5921" s="50" t="s">
        <v>17238</v>
      </c>
      <c r="I5921" s="50">
        <f>(DAX__2019_2020__33[[#This Row],[Adj Close]]-DAX__2019_2020__33[[#This Row],[Adj Open]])/DAX__2019_2020__33[[#This Row],[Adj Open]]</f>
        <v>1.8796958304853031E-2</v>
      </c>
      <c r="J5921" s="50">
        <f>DAX__2019_2020__33[[#This Row],[Adj Close]]-DAX__2019_2020__33[[#This Row],[Adj Open]]</f>
        <v>0.49655446438290696</v>
      </c>
      <c r="K5921" s="50">
        <v>4162878</v>
      </c>
    </row>
    <row r="5922" spans="1:11" x14ac:dyDescent="0.3">
      <c r="A5922" s="51" t="str">
        <f t="shared" si="97"/>
        <v>DPW.DE</v>
      </c>
      <c r="B5922" s="52" t="s">
        <v>448</v>
      </c>
      <c r="C5922" s="50" t="s">
        <v>16700</v>
      </c>
      <c r="D5922" s="50">
        <f>DAX__2019_2020__33[[#This Row],[Open]]*(DAX__2019_2020__33[[#This Row],[Adj Close]]/DAX__2019_2020__33[[#This Row],[Close]])</f>
        <v>27.554306848787952</v>
      </c>
      <c r="E5922" s="50" t="s">
        <v>17239</v>
      </c>
      <c r="F5922" s="50" t="s">
        <v>17240</v>
      </c>
      <c r="G5922" s="50" t="s">
        <v>1795</v>
      </c>
      <c r="H5922" s="50" t="s">
        <v>17241</v>
      </c>
      <c r="I5922" s="50">
        <f>(DAX__2019_2020__33[[#This Row],[Adj Close]]-DAX__2019_2020__33[[#This Row],[Adj Open]])/DAX__2019_2020__33[[#This Row],[Adj Open]]</f>
        <v>8.519036697247663E-3</v>
      </c>
      <c r="J5922" s="50">
        <f>DAX__2019_2020__33[[#This Row],[Adj Close]]-DAX__2019_2020__33[[#This Row],[Adj Open]]</f>
        <v>0.23473615121204716</v>
      </c>
      <c r="K5922" s="50">
        <v>5067820</v>
      </c>
    </row>
    <row r="5923" spans="1:11" x14ac:dyDescent="0.3">
      <c r="A5923" s="51" t="str">
        <f t="shared" si="97"/>
        <v>DPW.DE</v>
      </c>
      <c r="B5923" s="52" t="s">
        <v>449</v>
      </c>
      <c r="C5923" s="50" t="s">
        <v>16333</v>
      </c>
      <c r="D5923" s="50">
        <f>DAX__2019_2020__33[[#This Row],[Open]]*(DAX__2019_2020__33[[#This Row],[Adj Close]]/DAX__2019_2020__33[[#This Row],[Close]])</f>
        <v>27.743902429441953</v>
      </c>
      <c r="E5923" s="50" t="s">
        <v>16730</v>
      </c>
      <c r="F5923" s="50" t="s">
        <v>1842</v>
      </c>
      <c r="G5923" s="50" t="s">
        <v>17242</v>
      </c>
      <c r="H5923" s="50" t="s">
        <v>17243</v>
      </c>
      <c r="I5923" s="50">
        <f>(DAX__2019_2020__33[[#This Row],[Adj Close]]-DAX__2019_2020__33[[#This Row],[Adj Open]])/DAX__2019_2020__33[[#This Row],[Adj Open]]</f>
        <v>1.4643670680117087E-2</v>
      </c>
      <c r="J5923" s="50">
        <f>DAX__2019_2020__33[[#This Row],[Adj Close]]-DAX__2019_2020__33[[#This Row],[Adj Open]]</f>
        <v>0.40627257055804833</v>
      </c>
      <c r="K5923" s="50">
        <v>5786519</v>
      </c>
    </row>
    <row r="5924" spans="1:11" x14ac:dyDescent="0.3">
      <c r="A5924" s="51" t="str">
        <f t="shared" si="97"/>
        <v>DPW.DE</v>
      </c>
      <c r="B5924" s="52" t="s">
        <v>450</v>
      </c>
      <c r="C5924" s="50" t="s">
        <v>17244</v>
      </c>
      <c r="D5924" s="50">
        <f>DAX__2019_2020__33[[#This Row],[Open]]*(DAX__2019_2020__33[[#This Row],[Adj Close]]/DAX__2019_2020__33[[#This Row],[Close]])</f>
        <v>28.086977181927587</v>
      </c>
      <c r="E5924" s="50" t="s">
        <v>16954</v>
      </c>
      <c r="F5924" s="50" t="s">
        <v>17245</v>
      </c>
      <c r="G5924" s="50" t="s">
        <v>16638</v>
      </c>
      <c r="H5924" s="50" t="s">
        <v>17246</v>
      </c>
      <c r="I5924" s="50">
        <f>(DAX__2019_2020__33[[#This Row],[Adj Close]]-DAX__2019_2020__33[[#This Row],[Adj Open]])/DAX__2019_2020__33[[#This Row],[Adj Open]]</f>
        <v>-3.2147218510211891E-4</v>
      </c>
      <c r="J5924" s="50">
        <f>DAX__2019_2020__33[[#This Row],[Adj Close]]-DAX__2019_2020__33[[#This Row],[Adj Open]]</f>
        <v>-9.0291819275876151E-3</v>
      </c>
      <c r="K5924" s="50">
        <v>5167356</v>
      </c>
    </row>
    <row r="5925" spans="1:11" x14ac:dyDescent="0.3">
      <c r="A5925" s="51" t="str">
        <f t="shared" si="97"/>
        <v>DPW.DE</v>
      </c>
      <c r="B5925" s="52" t="s">
        <v>451</v>
      </c>
      <c r="C5925" s="50" t="s">
        <v>17005</v>
      </c>
      <c r="D5925" s="50">
        <f>DAX__2019_2020__33[[#This Row],[Open]]*(DAX__2019_2020__33[[#This Row],[Adj Close]]/DAX__2019_2020__33[[#This Row],[Close]])</f>
        <v>28.484219656657618</v>
      </c>
      <c r="E5925" s="50" t="s">
        <v>17247</v>
      </c>
      <c r="F5925" s="50" t="s">
        <v>16638</v>
      </c>
      <c r="G5925" s="50" t="s">
        <v>16638</v>
      </c>
      <c r="H5925" s="50" t="s">
        <v>17246</v>
      </c>
      <c r="I5925" s="50">
        <f>(DAX__2019_2020__33[[#This Row],[Adj Close]]-DAX__2019_2020__33[[#This Row],[Adj Open]])/DAX__2019_2020__33[[#This Row],[Adj Open]]</f>
        <v>-1.4263043241300849E-2</v>
      </c>
      <c r="J5925" s="50">
        <f>DAX__2019_2020__33[[#This Row],[Adj Close]]-DAX__2019_2020__33[[#This Row],[Adj Open]]</f>
        <v>-0.40627165665761922</v>
      </c>
      <c r="K5925" s="50">
        <v>8277169</v>
      </c>
    </row>
    <row r="5926" spans="1:11" x14ac:dyDescent="0.3">
      <c r="A5926" s="51" t="str">
        <f t="shared" si="97"/>
        <v>DPW.DE</v>
      </c>
      <c r="B5926" s="52" t="s">
        <v>452</v>
      </c>
      <c r="C5926" s="50" t="s">
        <v>17248</v>
      </c>
      <c r="D5926" s="50">
        <f>DAX__2019_2020__33[[#This Row],[Open]]*(DAX__2019_2020__33[[#This Row],[Adj Close]]/DAX__2019_2020__33[[#This Row],[Close]])</f>
        <v>27.834184741074299</v>
      </c>
      <c r="E5926" s="50" t="s">
        <v>1847</v>
      </c>
      <c r="F5926" s="50" t="s">
        <v>17249</v>
      </c>
      <c r="G5926" s="50" t="s">
        <v>17250</v>
      </c>
      <c r="H5926" s="50" t="s">
        <v>17251</v>
      </c>
      <c r="I5926" s="50">
        <f>(DAX__2019_2020__33[[#This Row],[Adj Close]]-DAX__2019_2020__33[[#This Row],[Adj Open]])/DAX__2019_2020__33[[#This Row],[Adj Open]]</f>
        <v>8.4333441453129949E-3</v>
      </c>
      <c r="J5926" s="50">
        <f>DAX__2019_2020__33[[#This Row],[Adj Close]]-DAX__2019_2020__33[[#This Row],[Adj Open]]</f>
        <v>0.23473525892569924</v>
      </c>
      <c r="K5926" s="50">
        <v>2957097</v>
      </c>
    </row>
    <row r="5927" spans="1:11" x14ac:dyDescent="0.3">
      <c r="A5927" s="51" t="str">
        <f t="shared" si="97"/>
        <v>DPW.DE</v>
      </c>
      <c r="B5927" s="52" t="s">
        <v>453</v>
      </c>
      <c r="C5927" s="50" t="s">
        <v>17252</v>
      </c>
      <c r="D5927" s="50">
        <f>DAX__2019_2020__33[[#This Row],[Open]]*(DAX__2019_2020__33[[#This Row],[Adj Close]]/DAX__2019_2020__33[[#This Row],[Close]])</f>
        <v>28.457134847117796</v>
      </c>
      <c r="E5927" s="50" t="s">
        <v>16726</v>
      </c>
      <c r="F5927" s="50" t="s">
        <v>17253</v>
      </c>
      <c r="G5927" s="50" t="s">
        <v>16718</v>
      </c>
      <c r="H5927" s="50" t="s">
        <v>17254</v>
      </c>
      <c r="I5927" s="50">
        <f>(DAX__2019_2020__33[[#This Row],[Adj Close]]-DAX__2019_2020__33[[#This Row],[Adj Open]])/DAX__2019_2020__33[[#This Row],[Adj Open]]</f>
        <v>1.2690355329949219E-2</v>
      </c>
      <c r="J5927" s="50">
        <f>DAX__2019_2020__33[[#This Row],[Adj Close]]-DAX__2019_2020__33[[#This Row],[Adj Open]]</f>
        <v>0.36113115288220499</v>
      </c>
      <c r="K5927" s="50">
        <v>4362547</v>
      </c>
    </row>
    <row r="5928" spans="1:11" x14ac:dyDescent="0.3">
      <c r="A5928" s="51" t="str">
        <f t="shared" si="97"/>
        <v>DPW.DE</v>
      </c>
      <c r="B5928" s="52" t="s">
        <v>454</v>
      </c>
      <c r="C5928" s="50" t="s">
        <v>16732</v>
      </c>
      <c r="D5928" s="50">
        <f>DAX__2019_2020__33[[#This Row],[Open]]*(DAX__2019_2020__33[[#This Row],[Adj Close]]/DAX__2019_2020__33[[#This Row],[Close]])</f>
        <v>28.727985710576316</v>
      </c>
      <c r="E5928" s="50" t="s">
        <v>17255</v>
      </c>
      <c r="F5928" s="50" t="s">
        <v>17256</v>
      </c>
      <c r="G5928" s="50" t="s">
        <v>17256</v>
      </c>
      <c r="H5928" s="50" t="s">
        <v>17257</v>
      </c>
      <c r="I5928" s="50">
        <f>(DAX__2019_2020__33[[#This Row],[Adj Close]]-DAX__2019_2020__33[[#This Row],[Adj Open]])/DAX__2019_2020__33[[#This Row],[Adj Open]]</f>
        <v>-7.5424261470774341E-3</v>
      </c>
      <c r="J5928" s="50">
        <f>DAX__2019_2020__33[[#This Row],[Adj Close]]-DAX__2019_2020__33[[#This Row],[Adj Open]]</f>
        <v>-0.21667871057631771</v>
      </c>
      <c r="K5928" s="50">
        <v>3567145</v>
      </c>
    </row>
    <row r="5929" spans="1:11" x14ac:dyDescent="0.3">
      <c r="A5929" s="51" t="str">
        <f t="shared" si="97"/>
        <v>DPW.DE</v>
      </c>
      <c r="B5929" s="52" t="s">
        <v>455</v>
      </c>
      <c r="C5929" s="50" t="s">
        <v>16954</v>
      </c>
      <c r="D5929" s="50">
        <f>DAX__2019_2020__33[[#This Row],[Open]]*(DAX__2019_2020__33[[#This Row],[Adj Close]]/DAX__2019_2020__33[[#This Row],[Close]])</f>
        <v>28.529362279202278</v>
      </c>
      <c r="E5929" s="50" t="s">
        <v>17258</v>
      </c>
      <c r="F5929" s="50" t="s">
        <v>1809</v>
      </c>
      <c r="G5929" s="50" t="s">
        <v>17259</v>
      </c>
      <c r="H5929" s="50" t="s">
        <v>17260</v>
      </c>
      <c r="I5929" s="50">
        <f>(DAX__2019_2020__33[[#This Row],[Adj Close]]-DAX__2019_2020__33[[#This Row],[Adj Open]])/DAX__2019_2020__33[[#This Row],[Adj Open]]</f>
        <v>-3.1645569620255176E-4</v>
      </c>
      <c r="J5929" s="50">
        <f>DAX__2019_2020__33[[#This Row],[Adj Close]]-DAX__2019_2020__33[[#This Row],[Adj Open]]</f>
        <v>-9.0282792022797764E-3</v>
      </c>
      <c r="K5929" s="50">
        <v>3736567</v>
      </c>
    </row>
    <row r="5930" spans="1:11" x14ac:dyDescent="0.3">
      <c r="A5930" s="51" t="str">
        <f t="shared" si="97"/>
        <v>DPW.DE</v>
      </c>
      <c r="B5930" s="52" t="s">
        <v>456</v>
      </c>
      <c r="C5930" s="50" t="s">
        <v>17261</v>
      </c>
      <c r="D5930" s="50">
        <f>DAX__2019_2020__33[[#This Row],[Open]]*(DAX__2019_2020__33[[#This Row],[Adj Close]]/DAX__2019_2020__33[[#This Row],[Close]])</f>
        <v>28.872437199363059</v>
      </c>
      <c r="E5930" s="50" t="s">
        <v>17262</v>
      </c>
      <c r="F5930" s="50" t="s">
        <v>17263</v>
      </c>
      <c r="G5930" s="50" t="s">
        <v>17264</v>
      </c>
      <c r="H5930" s="50" t="s">
        <v>17265</v>
      </c>
      <c r="I5930" s="50">
        <f>(DAX__2019_2020__33[[#This Row],[Adj Close]]-DAX__2019_2020__33[[#This Row],[Adj Open]])/DAX__2019_2020__33[[#This Row],[Adj Open]]</f>
        <v>-1.8136335209505961E-2</v>
      </c>
      <c r="J5930" s="50">
        <f>DAX__2019_2020__33[[#This Row],[Adj Close]]-DAX__2019_2020__33[[#This Row],[Adj Open]]</f>
        <v>-0.52364019936305795</v>
      </c>
      <c r="K5930" s="50">
        <v>3428802</v>
      </c>
    </row>
    <row r="5931" spans="1:11" x14ac:dyDescent="0.3">
      <c r="A5931" s="51" t="str">
        <f t="shared" si="97"/>
        <v>DPW.DE</v>
      </c>
      <c r="B5931" s="52" t="s">
        <v>457</v>
      </c>
      <c r="C5931" s="50" t="s">
        <v>1847</v>
      </c>
      <c r="D5931" s="50">
        <f>DAX__2019_2020__33[[#This Row],[Open]]*(DAX__2019_2020__33[[#This Row],[Adj Close]]/DAX__2019_2020__33[[#This Row],[Close]])</f>
        <v>28.249486801181053</v>
      </c>
      <c r="E5931" s="50" t="s">
        <v>16733</v>
      </c>
      <c r="F5931" s="50" t="s">
        <v>17266</v>
      </c>
      <c r="G5931" s="50" t="s">
        <v>17267</v>
      </c>
      <c r="H5931" s="50" t="s">
        <v>17268</v>
      </c>
      <c r="I5931" s="50">
        <f>(DAX__2019_2020__33[[#This Row],[Adj Close]]-DAX__2019_2020__33[[#This Row],[Adj Open]])/DAX__2019_2020__33[[#This Row],[Adj Open]]</f>
        <v>1.8536272977428152E-2</v>
      </c>
      <c r="J5931" s="50">
        <f>DAX__2019_2020__33[[#This Row],[Adj Close]]-DAX__2019_2020__33[[#This Row],[Adj Open]]</f>
        <v>0.52364019881894563</v>
      </c>
      <c r="K5931" s="50">
        <v>3398820</v>
      </c>
    </row>
    <row r="5932" spans="1:11" x14ac:dyDescent="0.3">
      <c r="A5932" s="51" t="str">
        <f t="shared" si="97"/>
        <v>DPW.DE</v>
      </c>
      <c r="B5932" s="52" t="s">
        <v>458</v>
      </c>
      <c r="C5932" s="50" t="s">
        <v>16949</v>
      </c>
      <c r="D5932" s="50">
        <f>DAX__2019_2020__33[[#This Row],[Open]]*(DAX__2019_2020__33[[#This Row],[Adj Close]]/DAX__2019_2020__33[[#This Row],[Close]])</f>
        <v>28.926608549113901</v>
      </c>
      <c r="E5932" s="50" t="s">
        <v>17269</v>
      </c>
      <c r="F5932" s="50" t="s">
        <v>16720</v>
      </c>
      <c r="G5932" s="50" t="s">
        <v>17270</v>
      </c>
      <c r="H5932" s="50" t="s">
        <v>17271</v>
      </c>
      <c r="I5932" s="50">
        <f>(DAX__2019_2020__33[[#This Row],[Adj Close]]-DAX__2019_2020__33[[#This Row],[Adj Open]])/DAX__2019_2020__33[[#This Row],[Adj Open]]</f>
        <v>1.5917540077480141E-2</v>
      </c>
      <c r="J5932" s="50">
        <f>DAX__2019_2020__33[[#This Row],[Adj Close]]-DAX__2019_2020__33[[#This Row],[Adj Open]]</f>
        <v>0.46044045088610019</v>
      </c>
      <c r="K5932" s="50">
        <v>4709289</v>
      </c>
    </row>
    <row r="5933" spans="1:11" x14ac:dyDescent="0.3">
      <c r="A5933" s="51" t="str">
        <f t="shared" si="97"/>
        <v>DPW.DE</v>
      </c>
      <c r="B5933" s="52" t="s">
        <v>459</v>
      </c>
      <c r="C5933" s="50" t="s">
        <v>17272</v>
      </c>
      <c r="D5933" s="50">
        <f>DAX__2019_2020__33[[#This Row],[Open]]*(DAX__2019_2020__33[[#This Row],[Adj Close]]/DAX__2019_2020__33[[#This Row],[Close]])</f>
        <v>29.703038969332574</v>
      </c>
      <c r="E5933" s="50" t="s">
        <v>17273</v>
      </c>
      <c r="F5933" s="50" t="s">
        <v>17004</v>
      </c>
      <c r="G5933" s="50" t="s">
        <v>1919</v>
      </c>
      <c r="H5933" s="50" t="s">
        <v>17274</v>
      </c>
      <c r="I5933" s="50">
        <f>(DAX__2019_2020__33[[#This Row],[Adj Close]]-DAX__2019_2020__33[[#This Row],[Adj Open]])/DAX__2019_2020__33[[#This Row],[Adj Open]]</f>
        <v>-3.3434952374776076E-3</v>
      </c>
      <c r="J5933" s="50">
        <f>DAX__2019_2020__33[[#This Row],[Adj Close]]-DAX__2019_2020__33[[#This Row],[Adj Open]]</f>
        <v>-9.9311969332575245E-2</v>
      </c>
      <c r="K5933" s="50">
        <v>3616235</v>
      </c>
    </row>
    <row r="5934" spans="1:11" x14ac:dyDescent="0.3">
      <c r="A5934" s="51" t="str">
        <f t="shared" si="97"/>
        <v>DPW.DE</v>
      </c>
      <c r="B5934" s="52" t="s">
        <v>460</v>
      </c>
      <c r="C5934" s="50" t="s">
        <v>1915</v>
      </c>
      <c r="D5934" s="50">
        <f>DAX__2019_2020__33[[#This Row],[Open]]*(DAX__2019_2020__33[[#This Row],[Adj Close]]/DAX__2019_2020__33[[#This Row],[Close]])</f>
        <v>29.92874707995707</v>
      </c>
      <c r="E5934" s="50" t="s">
        <v>17275</v>
      </c>
      <c r="F5934" s="50" t="s">
        <v>16769</v>
      </c>
      <c r="G5934" s="50" t="s">
        <v>1618</v>
      </c>
      <c r="H5934" s="50" t="s">
        <v>17276</v>
      </c>
      <c r="I5934" s="50">
        <f>(DAX__2019_2020__33[[#This Row],[Adj Close]]-DAX__2019_2020__33[[#This Row],[Adj Open]])/DAX__2019_2020__33[[#This Row],[Adj Open]]</f>
        <v>3.9214778931233266E-3</v>
      </c>
      <c r="J5934" s="50">
        <f>DAX__2019_2020__33[[#This Row],[Adj Close]]-DAX__2019_2020__33[[#This Row],[Adj Open]]</f>
        <v>0.11736492004293098</v>
      </c>
      <c r="K5934" s="50">
        <v>3951442</v>
      </c>
    </row>
    <row r="5935" spans="1:11" x14ac:dyDescent="0.3">
      <c r="A5935" s="51" t="str">
        <f t="shared" si="97"/>
        <v>DPW.DE</v>
      </c>
      <c r="B5935" s="52" t="s">
        <v>461</v>
      </c>
      <c r="C5935" s="50" t="s">
        <v>17277</v>
      </c>
      <c r="D5935" s="50">
        <f>DAX__2019_2020__33[[#This Row],[Open]]*(DAX__2019_2020__33[[#This Row],[Adj Close]]/DAX__2019_2020__33[[#This Row],[Close]])</f>
        <v>30.181537028343797</v>
      </c>
      <c r="E5935" s="50" t="s">
        <v>17278</v>
      </c>
      <c r="F5935" s="50" t="s">
        <v>16769</v>
      </c>
      <c r="G5935" s="50" t="s">
        <v>17279</v>
      </c>
      <c r="H5935" s="50" t="s">
        <v>17280</v>
      </c>
      <c r="I5935" s="50">
        <f>(DAX__2019_2020__33[[#This Row],[Adj Close]]-DAX__2019_2020__33[[#This Row],[Adj Open]])/DAX__2019_2020__33[[#This Row],[Adj Open]]</f>
        <v>-9.5722105892912055E-3</v>
      </c>
      <c r="J5935" s="50">
        <f>DAX__2019_2020__33[[#This Row],[Adj Close]]-DAX__2019_2020__33[[#This Row],[Adj Open]]</f>
        <v>-0.28890402834379714</v>
      </c>
      <c r="K5935" s="50">
        <v>2282253</v>
      </c>
    </row>
    <row r="5936" spans="1:11" x14ac:dyDescent="0.3">
      <c r="A5936" s="51" t="str">
        <f t="shared" si="97"/>
        <v>DPW.DE</v>
      </c>
      <c r="B5936" s="52" t="s">
        <v>462</v>
      </c>
      <c r="C5936" s="50" t="s">
        <v>16884</v>
      </c>
      <c r="D5936" s="50">
        <f>DAX__2019_2020__33[[#This Row],[Open]]*(DAX__2019_2020__33[[#This Row],[Adj Close]]/DAX__2019_2020__33[[#This Row],[Close]])</f>
        <v>30.51558244967184</v>
      </c>
      <c r="E5936" s="50" t="s">
        <v>16811</v>
      </c>
      <c r="F5936" s="50" t="s">
        <v>16905</v>
      </c>
      <c r="G5936" s="50" t="s">
        <v>1605</v>
      </c>
      <c r="H5936" s="50" t="s">
        <v>17281</v>
      </c>
      <c r="I5936" s="50">
        <f>(DAX__2019_2020__33[[#This Row],[Adj Close]]-DAX__2019_2020__33[[#This Row],[Adj Open]])/DAX__2019_2020__33[[#This Row],[Adj Open]]</f>
        <v>5.0296451192204201E-3</v>
      </c>
      <c r="J5936" s="50">
        <f>DAX__2019_2020__33[[#This Row],[Adj Close]]-DAX__2019_2020__33[[#This Row],[Adj Open]]</f>
        <v>0.15348255032816027</v>
      </c>
      <c r="K5936" s="50">
        <v>3313837</v>
      </c>
    </row>
    <row r="5937" spans="1:11" x14ac:dyDescent="0.3">
      <c r="A5937" s="51" t="str">
        <f t="shared" si="97"/>
        <v>DPW.DE</v>
      </c>
      <c r="B5937" s="52" t="s">
        <v>463</v>
      </c>
      <c r="C5937" s="50" t="s">
        <v>1929</v>
      </c>
      <c r="D5937" s="50">
        <f>DAX__2019_2020__33[[#This Row],[Open]]*(DAX__2019_2020__33[[#This Row],[Adj Close]]/DAX__2019_2020__33[[#This Row],[Close]])</f>
        <v>30.479469409069175</v>
      </c>
      <c r="E5937" s="50" t="s">
        <v>16792</v>
      </c>
      <c r="F5937" s="50" t="s">
        <v>17282</v>
      </c>
      <c r="G5937" s="50" t="s">
        <v>16812</v>
      </c>
      <c r="H5937" s="50" t="s">
        <v>17283</v>
      </c>
      <c r="I5937" s="50">
        <f>(DAX__2019_2020__33[[#This Row],[Adj Close]]-DAX__2019_2020__33[[#This Row],[Adj Open]])/DAX__2019_2020__33[[#This Row],[Adj Open]]</f>
        <v>-1.1847453308497979E-3</v>
      </c>
      <c r="J5937" s="50">
        <f>DAX__2019_2020__33[[#This Row],[Adj Close]]-DAX__2019_2020__33[[#This Row],[Adj Open]]</f>
        <v>-3.6110409069173954E-2</v>
      </c>
      <c r="K5937" s="50">
        <v>3295108</v>
      </c>
    </row>
    <row r="5938" spans="1:11" x14ac:dyDescent="0.3">
      <c r="A5938" s="51" t="str">
        <f t="shared" si="97"/>
        <v>DPW.DE</v>
      </c>
      <c r="B5938" s="52" t="s">
        <v>464</v>
      </c>
      <c r="C5938" s="50" t="s">
        <v>16818</v>
      </c>
      <c r="D5938" s="50">
        <f>DAX__2019_2020__33[[#This Row],[Open]]*(DAX__2019_2020__33[[#This Row],[Adj Close]]/DAX__2019_2020__33[[#This Row],[Close]])</f>
        <v>30.696149493486022</v>
      </c>
      <c r="E5938" s="50" t="s">
        <v>17284</v>
      </c>
      <c r="F5938" s="50" t="s">
        <v>16833</v>
      </c>
      <c r="G5938" s="50" t="s">
        <v>1924</v>
      </c>
      <c r="H5938" s="50" t="s">
        <v>17285</v>
      </c>
      <c r="I5938" s="50">
        <f>(DAX__2019_2020__33[[#This Row],[Adj Close]]-DAX__2019_2020__33[[#This Row],[Adj Open]])/DAX__2019_2020__33[[#This Row],[Adj Open]]</f>
        <v>-1.4705588235294053E-3</v>
      </c>
      <c r="J5938" s="50">
        <f>DAX__2019_2020__33[[#This Row],[Adj Close]]-DAX__2019_2020__33[[#This Row],[Adj Open]]</f>
        <v>-4.5140493486023558E-2</v>
      </c>
      <c r="K5938" s="50">
        <v>6065647</v>
      </c>
    </row>
    <row r="5939" spans="1:11" x14ac:dyDescent="0.3">
      <c r="A5939" s="51" t="str">
        <f t="shared" si="97"/>
        <v>DPW.DE</v>
      </c>
      <c r="B5939" s="52" t="s">
        <v>465</v>
      </c>
      <c r="C5939" s="50" t="s">
        <v>1610</v>
      </c>
      <c r="D5939" s="50">
        <f>DAX__2019_2020__33[[#This Row],[Open]]*(DAX__2019_2020__33[[#This Row],[Adj Close]]/DAX__2019_2020__33[[#This Row],[Close]])</f>
        <v>30.804487000000002</v>
      </c>
      <c r="E5939" s="50" t="s">
        <v>1956</v>
      </c>
      <c r="F5939" s="50" t="s">
        <v>16811</v>
      </c>
      <c r="G5939" s="50" t="s">
        <v>1610</v>
      </c>
      <c r="H5939" s="50" t="s">
        <v>17286</v>
      </c>
      <c r="I5939" s="50">
        <f>(DAX__2019_2020__33[[#This Row],[Adj Close]]-DAX__2019_2020__33[[#This Row],[Adj Open]])/DAX__2019_2020__33[[#This Row],[Adj Open]]</f>
        <v>0</v>
      </c>
      <c r="J5939" s="50">
        <f>DAX__2019_2020__33[[#This Row],[Adj Close]]-DAX__2019_2020__33[[#This Row],[Adj Open]]</f>
        <v>0</v>
      </c>
      <c r="K5939" s="50">
        <v>3894658</v>
      </c>
    </row>
    <row r="5940" spans="1:11" x14ac:dyDescent="0.3">
      <c r="A5940" s="51" t="str">
        <f t="shared" si="97"/>
        <v>DPW.DE</v>
      </c>
      <c r="B5940" s="52" t="s">
        <v>466</v>
      </c>
      <c r="C5940" s="50" t="s">
        <v>16818</v>
      </c>
      <c r="D5940" s="50">
        <f>DAX__2019_2020__33[[#This Row],[Open]]*(DAX__2019_2020__33[[#This Row],[Adj Close]]/DAX__2019_2020__33[[#This Row],[Close]])</f>
        <v>30.696148000000001</v>
      </c>
      <c r="E5940" s="50" t="s">
        <v>17287</v>
      </c>
      <c r="F5940" s="50" t="s">
        <v>17288</v>
      </c>
      <c r="G5940" s="50" t="s">
        <v>16818</v>
      </c>
      <c r="H5940" s="50" t="s">
        <v>17289</v>
      </c>
      <c r="I5940" s="50">
        <f>(DAX__2019_2020__33[[#This Row],[Adj Close]]-DAX__2019_2020__33[[#This Row],[Adj Open]])/DAX__2019_2020__33[[#This Row],[Adj Open]]</f>
        <v>0</v>
      </c>
      <c r="J5940" s="50">
        <f>DAX__2019_2020__33[[#This Row],[Adj Close]]-DAX__2019_2020__33[[#This Row],[Adj Open]]</f>
        <v>0</v>
      </c>
      <c r="K5940" s="50">
        <v>3213148</v>
      </c>
    </row>
    <row r="5941" spans="1:11" x14ac:dyDescent="0.3">
      <c r="A5941" s="51" t="str">
        <f t="shared" ref="A5941:A6004" si="98">"DPW.DE"</f>
        <v>DPW.DE</v>
      </c>
      <c r="B5941" s="52" t="s">
        <v>467</v>
      </c>
      <c r="C5941" s="50" t="s">
        <v>16785</v>
      </c>
      <c r="D5941" s="50">
        <f>DAX__2019_2020__33[[#This Row],[Open]]*(DAX__2019_2020__33[[#This Row],[Adj Close]]/DAX__2019_2020__33[[#This Row],[Close]])</f>
        <v>31.039225045085573</v>
      </c>
      <c r="E5941" s="50" t="s">
        <v>1965</v>
      </c>
      <c r="F5941" s="50" t="s">
        <v>17290</v>
      </c>
      <c r="G5941" s="50" t="s">
        <v>1965</v>
      </c>
      <c r="H5941" s="50" t="s">
        <v>17291</v>
      </c>
      <c r="I5941" s="50">
        <f>(DAX__2019_2020__33[[#This Row],[Adj Close]]-DAX__2019_2020__33[[#This Row],[Adj Open]])/DAX__2019_2020__33[[#This Row],[Adj Open]]</f>
        <v>2.036067421871254E-3</v>
      </c>
      <c r="J5941" s="50">
        <f>DAX__2019_2020__33[[#This Row],[Adj Close]]-DAX__2019_2020__33[[#This Row],[Adj Open]]</f>
        <v>6.3197954914429033E-2</v>
      </c>
      <c r="K5941" s="50">
        <v>2960734</v>
      </c>
    </row>
    <row r="5942" spans="1:11" x14ac:dyDescent="0.3">
      <c r="A5942" s="51" t="str">
        <f t="shared" si="98"/>
        <v>DPW.DE</v>
      </c>
      <c r="B5942" s="52" t="s">
        <v>468</v>
      </c>
      <c r="C5942" s="50" t="s">
        <v>16911</v>
      </c>
      <c r="D5942" s="50">
        <f>DAX__2019_2020__33[[#This Row],[Open]]*(DAX__2019_2020__33[[#This Row],[Adj Close]]/DAX__2019_2020__33[[#This Row],[Close]])</f>
        <v>30.822544556631538</v>
      </c>
      <c r="E5942" s="50" t="s">
        <v>17292</v>
      </c>
      <c r="F5942" s="50" t="s">
        <v>16884</v>
      </c>
      <c r="G5942" s="50" t="s">
        <v>17292</v>
      </c>
      <c r="H5942" s="50" t="s">
        <v>17293</v>
      </c>
      <c r="I5942" s="50">
        <f>(DAX__2019_2020__33[[#This Row],[Adj Close]]-DAX__2019_2020__33[[#This Row],[Adj Open]])/DAX__2019_2020__33[[#This Row],[Adj Open]]</f>
        <v>7.9086411221041143E-3</v>
      </c>
      <c r="J5942" s="50">
        <f>DAX__2019_2020__33[[#This Row],[Adj Close]]-DAX__2019_2020__33[[#This Row],[Adj Open]]</f>
        <v>0.24376444336846248</v>
      </c>
      <c r="K5942" s="50">
        <v>3527711</v>
      </c>
    </row>
    <row r="5943" spans="1:11" x14ac:dyDescent="0.3">
      <c r="A5943" s="51" t="str">
        <f t="shared" si="98"/>
        <v>DPW.DE</v>
      </c>
      <c r="B5943" s="52" t="s">
        <v>469</v>
      </c>
      <c r="C5943" s="50" t="s">
        <v>17294</v>
      </c>
      <c r="D5943" s="50">
        <f>DAX__2019_2020__33[[#This Row],[Open]]*(DAX__2019_2020__33[[#This Row],[Adj Close]]/DAX__2019_2020__33[[#This Row],[Close]])</f>
        <v>31.147563002369562</v>
      </c>
      <c r="E5943" s="50" t="s">
        <v>1593</v>
      </c>
      <c r="F5943" s="50" t="s">
        <v>1968</v>
      </c>
      <c r="G5943" s="50" t="s">
        <v>16860</v>
      </c>
      <c r="H5943" s="50" t="s">
        <v>17295</v>
      </c>
      <c r="I5943" s="50">
        <f>(DAX__2019_2020__33[[#This Row],[Adj Close]]-DAX__2019_2020__33[[#This Row],[Adj Open]])/DAX__2019_2020__33[[#This Row],[Adj Open]]</f>
        <v>8.4058260869564333E-3</v>
      </c>
      <c r="J5943" s="50">
        <f>DAX__2019_2020__33[[#This Row],[Adj Close]]-DAX__2019_2020__33[[#This Row],[Adj Open]]</f>
        <v>0.26182099763043709</v>
      </c>
      <c r="K5943" s="50">
        <v>4403570</v>
      </c>
    </row>
    <row r="5944" spans="1:11" x14ac:dyDescent="0.3">
      <c r="A5944" s="51" t="str">
        <f t="shared" si="98"/>
        <v>DPW.DE</v>
      </c>
      <c r="B5944" s="52" t="s">
        <v>470</v>
      </c>
      <c r="C5944" s="50" t="s">
        <v>17296</v>
      </c>
      <c r="D5944" s="50">
        <f>DAX__2019_2020__33[[#This Row],[Open]]*(DAX__2019_2020__33[[#This Row],[Adj Close]]/DAX__2019_2020__33[[#This Row],[Close]])</f>
        <v>31.292015978164276</v>
      </c>
      <c r="E5944" s="50" t="s">
        <v>17297</v>
      </c>
      <c r="F5944" s="50" t="s">
        <v>1963</v>
      </c>
      <c r="G5944" s="50" t="s">
        <v>17298</v>
      </c>
      <c r="H5944" s="50" t="s">
        <v>17299</v>
      </c>
      <c r="I5944" s="50">
        <f>(DAX__2019_2020__33[[#This Row],[Adj Close]]-DAX__2019_2020__33[[#This Row],[Adj Open]])/DAX__2019_2020__33[[#This Row],[Adj Open]]</f>
        <v>9.5211194460473186E-3</v>
      </c>
      <c r="J5944" s="50">
        <f>DAX__2019_2020__33[[#This Row],[Adj Close]]-DAX__2019_2020__33[[#This Row],[Adj Open]]</f>
        <v>0.29793502183572329</v>
      </c>
      <c r="K5944" s="50">
        <v>3769056</v>
      </c>
    </row>
    <row r="5945" spans="1:11" x14ac:dyDescent="0.3">
      <c r="A5945" s="51" t="str">
        <f t="shared" si="98"/>
        <v>DPW.DE</v>
      </c>
      <c r="B5945" s="52" t="s">
        <v>471</v>
      </c>
      <c r="C5945" s="50" t="s">
        <v>16854</v>
      </c>
      <c r="D5945" s="50">
        <f>DAX__2019_2020__33[[#This Row],[Open]]*(DAX__2019_2020__33[[#This Row],[Adj Close]]/DAX__2019_2020__33[[#This Row],[Close]])</f>
        <v>31.598976535836179</v>
      </c>
      <c r="E5945" s="50" t="s">
        <v>17300</v>
      </c>
      <c r="F5945" s="50" t="s">
        <v>16860</v>
      </c>
      <c r="G5945" s="50" t="s">
        <v>17301</v>
      </c>
      <c r="H5945" s="50" t="s">
        <v>17302</v>
      </c>
      <c r="I5945" s="50">
        <f>(DAX__2019_2020__33[[#This Row],[Adj Close]]-DAX__2019_2020__33[[#This Row],[Adj Open]])/DAX__2019_2020__33[[#This Row],[Adj Open]]</f>
        <v>4.5714285714284798E-3</v>
      </c>
      <c r="J5945" s="50">
        <f>DAX__2019_2020__33[[#This Row],[Adj Close]]-DAX__2019_2020__33[[#This Row],[Adj Open]]</f>
        <v>0.14445246416381963</v>
      </c>
      <c r="K5945" s="50">
        <v>3596714</v>
      </c>
    </row>
    <row r="5946" spans="1:11" x14ac:dyDescent="0.3">
      <c r="A5946" s="51" t="str">
        <f t="shared" si="98"/>
        <v>DPW.DE</v>
      </c>
      <c r="B5946" s="52" t="s">
        <v>472</v>
      </c>
      <c r="C5946" s="50" t="s">
        <v>17303</v>
      </c>
      <c r="D5946" s="50">
        <f>DAX__2019_2020__33[[#This Row],[Open]]*(DAX__2019_2020__33[[#This Row],[Adj Close]]/DAX__2019_2020__33[[#This Row],[Close]])</f>
        <v>31.79759857584764</v>
      </c>
      <c r="E5946" s="50" t="s">
        <v>17304</v>
      </c>
      <c r="F5946" s="50" t="s">
        <v>17305</v>
      </c>
      <c r="G5946" s="50" t="s">
        <v>1930</v>
      </c>
      <c r="H5946" s="50" t="s">
        <v>17306</v>
      </c>
      <c r="I5946" s="50">
        <f>(DAX__2019_2020__33[[#This Row],[Adj Close]]-DAX__2019_2020__33[[#This Row],[Adj Open]])/DAX__2019_2020__33[[#This Row],[Adj Open]]</f>
        <v>2.271379833294044E-3</v>
      </c>
      <c r="J5946" s="50">
        <f>DAX__2019_2020__33[[#This Row],[Adj Close]]-DAX__2019_2020__33[[#This Row],[Adj Open]]</f>
        <v>7.2224424152359745E-2</v>
      </c>
      <c r="K5946" s="50">
        <v>2527956</v>
      </c>
    </row>
    <row r="5947" spans="1:11" x14ac:dyDescent="0.3">
      <c r="A5947" s="51" t="str">
        <f t="shared" si="98"/>
        <v>DPW.DE</v>
      </c>
      <c r="B5947" s="52" t="s">
        <v>473</v>
      </c>
      <c r="C5947" s="50" t="s">
        <v>17307</v>
      </c>
      <c r="D5947" s="50">
        <f>DAX__2019_2020__33[[#This Row],[Open]]*(DAX__2019_2020__33[[#This Row],[Adj Close]]/DAX__2019_2020__33[[#This Row],[Close]])</f>
        <v>32.149706423942874</v>
      </c>
      <c r="E5947" s="50" t="s">
        <v>17308</v>
      </c>
      <c r="F5947" s="50" t="s">
        <v>17304</v>
      </c>
      <c r="G5947" s="50" t="s">
        <v>17309</v>
      </c>
      <c r="H5947" s="50" t="s">
        <v>17310</v>
      </c>
      <c r="I5947" s="50">
        <f>(DAX__2019_2020__33[[#This Row],[Adj Close]]-DAX__2019_2020__33[[#This Row],[Adj Open]])/DAX__2019_2020__33[[#This Row],[Adj Open]]</f>
        <v>-2.5274079604769659E-3</v>
      </c>
      <c r="J5947" s="50">
        <f>DAX__2019_2020__33[[#This Row],[Adj Close]]-DAX__2019_2020__33[[#This Row],[Adj Open]]</f>
        <v>-8.1255423942870664E-2</v>
      </c>
      <c r="K5947" s="50">
        <v>3164031</v>
      </c>
    </row>
    <row r="5948" spans="1:11" x14ac:dyDescent="0.3">
      <c r="A5948" s="51" t="str">
        <f t="shared" si="98"/>
        <v>DPW.DE</v>
      </c>
      <c r="B5948" s="52" t="s">
        <v>474</v>
      </c>
      <c r="C5948" s="50" t="s">
        <v>17311</v>
      </c>
      <c r="D5948" s="50">
        <f>DAX__2019_2020__33[[#This Row],[Open]]*(DAX__2019_2020__33[[#This Row],[Adj Close]]/DAX__2019_2020__33[[#This Row],[Close]])</f>
        <v>32.014276511203128</v>
      </c>
      <c r="E5948" s="50" t="s">
        <v>17312</v>
      </c>
      <c r="F5948" s="50" t="s">
        <v>17313</v>
      </c>
      <c r="G5948" s="50" t="s">
        <v>1859</v>
      </c>
      <c r="H5948" s="50" t="s">
        <v>17314</v>
      </c>
      <c r="I5948" s="50">
        <f>(DAX__2019_2020__33[[#This Row],[Adj Close]]-DAX__2019_2020__33[[#This Row],[Adj Open]])/DAX__2019_2020__33[[#This Row],[Adj Open]]</f>
        <v>-2.5380711375655477E-3</v>
      </c>
      <c r="J5948" s="50">
        <f>DAX__2019_2020__33[[#This Row],[Adj Close]]-DAX__2019_2020__33[[#This Row],[Adj Open]]</f>
        <v>-8.1254511203127322E-2</v>
      </c>
      <c r="K5948" s="50">
        <v>2542953</v>
      </c>
    </row>
    <row r="5949" spans="1:11" x14ac:dyDescent="0.3">
      <c r="A5949" s="51" t="str">
        <f t="shared" si="98"/>
        <v>DPW.DE</v>
      </c>
      <c r="B5949" s="52" t="s">
        <v>475</v>
      </c>
      <c r="C5949" s="50" t="s">
        <v>17315</v>
      </c>
      <c r="D5949" s="50">
        <f>DAX__2019_2020__33[[#This Row],[Open]]*(DAX__2019_2020__33[[#This Row],[Adj Close]]/DAX__2019_2020__33[[#This Row],[Close]])</f>
        <v>32.050389441764004</v>
      </c>
      <c r="E5949" s="50" t="s">
        <v>2031</v>
      </c>
      <c r="F5949" s="50" t="s">
        <v>17303</v>
      </c>
      <c r="G5949" s="50" t="s">
        <v>17316</v>
      </c>
      <c r="H5949" s="50" t="s">
        <v>17317</v>
      </c>
      <c r="I5949" s="50">
        <f>(DAX__2019_2020__33[[#This Row],[Adj Close]]-DAX__2019_2020__33[[#This Row],[Adj Open]])/DAX__2019_2020__33[[#This Row],[Adj Open]]</f>
        <v>-3.3802535211266992E-3</v>
      </c>
      <c r="J5949" s="50">
        <f>DAX__2019_2020__33[[#This Row],[Adj Close]]-DAX__2019_2020__33[[#This Row],[Adj Open]]</f>
        <v>-0.10833844176400476</v>
      </c>
      <c r="K5949" s="50">
        <v>2787225</v>
      </c>
    </row>
    <row r="5950" spans="1:11" x14ac:dyDescent="0.3">
      <c r="A5950" s="51" t="str">
        <f t="shared" si="98"/>
        <v>DPW.DE</v>
      </c>
      <c r="B5950" s="52" t="s">
        <v>476</v>
      </c>
      <c r="C5950" s="50" t="s">
        <v>17318</v>
      </c>
      <c r="D5950" s="50">
        <f>DAX__2019_2020__33[[#This Row],[Open]]*(DAX__2019_2020__33[[#This Row],[Adj Close]]/DAX__2019_2020__33[[#This Row],[Close]])</f>
        <v>31.472579438085265</v>
      </c>
      <c r="E5950" s="50" t="s">
        <v>1961</v>
      </c>
      <c r="F5950" s="50" t="s">
        <v>17294</v>
      </c>
      <c r="G5950" s="50" t="s">
        <v>17319</v>
      </c>
      <c r="H5950" s="50" t="s">
        <v>17320</v>
      </c>
      <c r="I5950" s="50">
        <f>(DAX__2019_2020__33[[#This Row],[Adj Close]]-DAX__2019_2020__33[[#This Row],[Adj Open]])/DAX__2019_2020__33[[#This Row],[Adj Open]]</f>
        <v>-3.4423120068183639E-3</v>
      </c>
      <c r="J5950" s="50">
        <f>DAX__2019_2020__33[[#This Row],[Adj Close]]-DAX__2019_2020__33[[#This Row],[Adj Open]]</f>
        <v>-0.10833843808526566</v>
      </c>
      <c r="K5950" s="50">
        <v>3147239</v>
      </c>
    </row>
    <row r="5951" spans="1:11" x14ac:dyDescent="0.3">
      <c r="A5951" s="51" t="str">
        <f t="shared" si="98"/>
        <v>DPW.DE</v>
      </c>
      <c r="B5951" s="52" t="s">
        <v>477</v>
      </c>
      <c r="C5951" s="50" t="s">
        <v>16851</v>
      </c>
      <c r="D5951" s="50">
        <f>DAX__2019_2020__33[[#This Row],[Open]]*(DAX__2019_2020__33[[#This Row],[Adj Close]]/DAX__2019_2020__33[[#This Row],[Close]])</f>
        <v>31.255901494879996</v>
      </c>
      <c r="E5951" s="50" t="s">
        <v>17321</v>
      </c>
      <c r="F5951" s="50" t="s">
        <v>1963</v>
      </c>
      <c r="G5951" s="50" t="s">
        <v>17318</v>
      </c>
      <c r="H5951" s="50" t="s">
        <v>17322</v>
      </c>
      <c r="I5951" s="50">
        <f>(DAX__2019_2020__33[[#This Row],[Adj Close]]-DAX__2019_2020__33[[#This Row],[Adj Open]])/DAX__2019_2020__33[[#This Row],[Adj Open]]</f>
        <v>6.932466982451208E-3</v>
      </c>
      <c r="J5951" s="50">
        <f>DAX__2019_2020__33[[#This Row],[Adj Close]]-DAX__2019_2020__33[[#This Row],[Adj Open]]</f>
        <v>0.21668050512000292</v>
      </c>
      <c r="K5951" s="50">
        <v>2086789</v>
      </c>
    </row>
    <row r="5952" spans="1:11" x14ac:dyDescent="0.3">
      <c r="A5952" s="51" t="str">
        <f t="shared" si="98"/>
        <v>DPW.DE</v>
      </c>
      <c r="B5952" s="52" t="s">
        <v>478</v>
      </c>
      <c r="C5952" s="50" t="s">
        <v>1593</v>
      </c>
      <c r="D5952" s="50">
        <f>DAX__2019_2020__33[[#This Row],[Open]]*(DAX__2019_2020__33[[#This Row],[Adj Close]]/DAX__2019_2020__33[[#This Row],[Close]])</f>
        <v>31.626061408628924</v>
      </c>
      <c r="E5952" s="50" t="s">
        <v>17309</v>
      </c>
      <c r="F5952" s="50" t="s">
        <v>17323</v>
      </c>
      <c r="G5952" s="50" t="s">
        <v>17298</v>
      </c>
      <c r="H5952" s="50" t="s">
        <v>17299</v>
      </c>
      <c r="I5952" s="50">
        <f>(DAX__2019_2020__33[[#This Row],[Adj Close]]-DAX__2019_2020__33[[#This Row],[Adj Open]])/DAX__2019_2020__33[[#This Row],[Adj Open]]</f>
        <v>-1.141792781666856E-3</v>
      </c>
      <c r="J5952" s="50">
        <f>DAX__2019_2020__33[[#This Row],[Adj Close]]-DAX__2019_2020__33[[#This Row],[Adj Open]]</f>
        <v>-3.6110408628925228E-2</v>
      </c>
      <c r="K5952" s="50">
        <v>2968020</v>
      </c>
    </row>
    <row r="5953" spans="1:11" x14ac:dyDescent="0.3">
      <c r="A5953" s="51" t="str">
        <f t="shared" si="98"/>
        <v>DPW.DE</v>
      </c>
      <c r="B5953" s="52" t="s">
        <v>479</v>
      </c>
      <c r="C5953" s="50" t="s">
        <v>1611</v>
      </c>
      <c r="D5953" s="50">
        <f>DAX__2019_2020__33[[#This Row],[Open]]*(DAX__2019_2020__33[[#This Row],[Adj Close]]/DAX__2019_2020__33[[#This Row],[Close]])</f>
        <v>31.653149116846571</v>
      </c>
      <c r="E5953" s="50" t="s">
        <v>17324</v>
      </c>
      <c r="F5953" s="50" t="s">
        <v>1857</v>
      </c>
      <c r="G5953" s="50" t="s">
        <v>1604</v>
      </c>
      <c r="H5953" s="50" t="s">
        <v>17325</v>
      </c>
      <c r="I5953" s="50">
        <f>(DAX__2019_2020__33[[#This Row],[Adj Close]]-DAX__2019_2020__33[[#This Row],[Adj Open]])/DAX__2019_2020__33[[#This Row],[Adj Open]]</f>
        <v>5.7044208298797005E-3</v>
      </c>
      <c r="J5953" s="50">
        <f>DAX__2019_2020__33[[#This Row],[Adj Close]]-DAX__2019_2020__33[[#This Row],[Adj Open]]</f>
        <v>0.18056288315342783</v>
      </c>
      <c r="K5953" s="50">
        <v>2725294</v>
      </c>
    </row>
    <row r="5954" spans="1:11" x14ac:dyDescent="0.3">
      <c r="A5954" s="51" t="str">
        <f t="shared" si="98"/>
        <v>DPW.DE</v>
      </c>
      <c r="B5954" s="52" t="s">
        <v>480</v>
      </c>
      <c r="C5954" s="50" t="s">
        <v>1598</v>
      </c>
      <c r="D5954" s="50">
        <f>DAX__2019_2020__33[[#This Row],[Open]]*(DAX__2019_2020__33[[#This Row],[Adj Close]]/DAX__2019_2020__33[[#This Row],[Close]])</f>
        <v>31.779544878941508</v>
      </c>
      <c r="E5954" s="50" t="s">
        <v>1598</v>
      </c>
      <c r="F5954" s="50" t="s">
        <v>16792</v>
      </c>
      <c r="G5954" s="50" t="s">
        <v>16914</v>
      </c>
      <c r="H5954" s="50" t="s">
        <v>17326</v>
      </c>
      <c r="I5954" s="50">
        <f>(DAX__2019_2020__33[[#This Row],[Adj Close]]-DAX__2019_2020__33[[#This Row],[Adj Open]])/DAX__2019_2020__33[[#This Row],[Adj Open]]</f>
        <v>-2.5284090190792915E-2</v>
      </c>
      <c r="J5954" s="50">
        <f>DAX__2019_2020__33[[#This Row],[Adj Close]]-DAX__2019_2020__33[[#This Row],[Adj Open]]</f>
        <v>-0.80351687894150814</v>
      </c>
      <c r="K5954" s="50">
        <v>5044345</v>
      </c>
    </row>
    <row r="5955" spans="1:11" x14ac:dyDescent="0.3">
      <c r="A5955" s="51" t="str">
        <f t="shared" si="98"/>
        <v>DPW.DE</v>
      </c>
      <c r="B5955" s="52" t="s">
        <v>481</v>
      </c>
      <c r="C5955" s="50" t="s">
        <v>16909</v>
      </c>
      <c r="D5955" s="50">
        <f>DAX__2019_2020__33[[#This Row],[Open]]*(DAX__2019_2020__33[[#This Row],[Adj Close]]/DAX__2019_2020__33[[#This Row],[Close]])</f>
        <v>30.939912084641687</v>
      </c>
      <c r="E5955" s="50" t="s">
        <v>17327</v>
      </c>
      <c r="F5955" s="50" t="s">
        <v>1606</v>
      </c>
      <c r="G5955" s="50" t="s">
        <v>1972</v>
      </c>
      <c r="H5955" s="50" t="s">
        <v>17328</v>
      </c>
      <c r="I5955" s="50">
        <f>(DAX__2019_2020__33[[#This Row],[Adj Close]]-DAX__2019_2020__33[[#This Row],[Adj Open]])/DAX__2019_2020__33[[#This Row],[Adj Open]]</f>
        <v>-2.9185876860229025E-4</v>
      </c>
      <c r="J5955" s="50">
        <f>DAX__2019_2020__33[[#This Row],[Adj Close]]-DAX__2019_2020__33[[#This Row],[Adj Open]]</f>
        <v>-9.030084641686642E-3</v>
      </c>
      <c r="K5955" s="50">
        <v>3752414</v>
      </c>
    </row>
    <row r="5956" spans="1:11" x14ac:dyDescent="0.3">
      <c r="A5956" s="51" t="str">
        <f t="shared" si="98"/>
        <v>DPW.DE</v>
      </c>
      <c r="B5956" s="52" t="s">
        <v>482</v>
      </c>
      <c r="C5956" s="50" t="s">
        <v>16913</v>
      </c>
      <c r="D5956" s="50">
        <f>DAX__2019_2020__33[[#This Row],[Open]]*(DAX__2019_2020__33[[#This Row],[Adj Close]]/DAX__2019_2020__33[[#This Row],[Close]])</f>
        <v>31.192701615854038</v>
      </c>
      <c r="E5956" s="50" t="s">
        <v>17329</v>
      </c>
      <c r="F5956" s="50" t="s">
        <v>16862</v>
      </c>
      <c r="G5956" s="50" t="s">
        <v>2030</v>
      </c>
      <c r="H5956" s="50" t="s">
        <v>17330</v>
      </c>
      <c r="I5956" s="50">
        <f>(DAX__2019_2020__33[[#This Row],[Adj Close]]-DAX__2019_2020__33[[#This Row],[Adj Open]])/DAX__2019_2020__33[[#This Row],[Adj Open]]</f>
        <v>2.3154819772932565E-2</v>
      </c>
      <c r="J5956" s="50">
        <f>DAX__2019_2020__33[[#This Row],[Adj Close]]-DAX__2019_2020__33[[#This Row],[Adj Open]]</f>
        <v>0.72226138414596264</v>
      </c>
      <c r="K5956" s="50">
        <v>3968657</v>
      </c>
    </row>
    <row r="5957" spans="1:11" x14ac:dyDescent="0.3">
      <c r="A5957" s="51" t="str">
        <f t="shared" si="98"/>
        <v>DPW.DE</v>
      </c>
      <c r="B5957" s="52" t="s">
        <v>483</v>
      </c>
      <c r="C5957" s="50" t="s">
        <v>2048</v>
      </c>
      <c r="D5957" s="50">
        <f>DAX__2019_2020__33[[#This Row],[Open]]*(DAX__2019_2020__33[[#This Row],[Adj Close]]/DAX__2019_2020__33[[#This Row],[Close]])</f>
        <v>32.041364056754539</v>
      </c>
      <c r="E5957" s="50" t="s">
        <v>2033</v>
      </c>
      <c r="F5957" s="50" t="s">
        <v>1862</v>
      </c>
      <c r="G5957" s="50" t="s">
        <v>1859</v>
      </c>
      <c r="H5957" s="50" t="s">
        <v>17314</v>
      </c>
      <c r="I5957" s="50">
        <f>(DAX__2019_2020__33[[#This Row],[Adj Close]]-DAX__2019_2020__33[[#This Row],[Adj Open]])/DAX__2019_2020__33[[#This Row],[Adj Open]]</f>
        <v>-3.3813184907681296E-3</v>
      </c>
      <c r="J5957" s="50">
        <f>DAX__2019_2020__33[[#This Row],[Adj Close]]-DAX__2019_2020__33[[#This Row],[Adj Open]]</f>
        <v>-0.10834205675453745</v>
      </c>
      <c r="K5957" s="50">
        <v>2940406</v>
      </c>
    </row>
    <row r="5958" spans="1:11" x14ac:dyDescent="0.3">
      <c r="A5958" s="51" t="str">
        <f t="shared" si="98"/>
        <v>DPW.DE</v>
      </c>
      <c r="B5958" s="52" t="s">
        <v>484</v>
      </c>
      <c r="C5958" s="50" t="s">
        <v>17331</v>
      </c>
      <c r="D5958" s="50">
        <f>DAX__2019_2020__33[[#This Row],[Open]]*(DAX__2019_2020__33[[#This Row],[Adj Close]]/DAX__2019_2020__33[[#This Row],[Close]])</f>
        <v>32.411526451368672</v>
      </c>
      <c r="E5958" s="50" t="s">
        <v>17332</v>
      </c>
      <c r="F5958" s="50" t="s">
        <v>17333</v>
      </c>
      <c r="G5958" s="50" t="s">
        <v>17334</v>
      </c>
      <c r="H5958" s="50" t="s">
        <v>17335</v>
      </c>
      <c r="I5958" s="50">
        <f>(DAX__2019_2020__33[[#This Row],[Adj Close]]-DAX__2019_2020__33[[#This Row],[Adj Open]])/DAX__2019_2020__33[[#This Row],[Adj Open]]</f>
        <v>1.0306350400760582E-2</v>
      </c>
      <c r="J5958" s="50">
        <f>DAX__2019_2020__33[[#This Row],[Adj Close]]-DAX__2019_2020__33[[#This Row],[Adj Open]]</f>
        <v>0.33404454863132571</v>
      </c>
      <c r="K5958" s="50">
        <v>4259874</v>
      </c>
    </row>
    <row r="5959" spans="1:11" x14ac:dyDescent="0.3">
      <c r="A5959" s="51" t="str">
        <f t="shared" si="98"/>
        <v>DPW.DE</v>
      </c>
      <c r="B5959" s="52" t="s">
        <v>485</v>
      </c>
      <c r="C5959" s="50" t="s">
        <v>17336</v>
      </c>
      <c r="D5959" s="50">
        <f>DAX__2019_2020__33[[#This Row],[Open]]*(DAX__2019_2020__33[[#This Row],[Adj Close]]/DAX__2019_2020__33[[#This Row],[Close]])</f>
        <v>32.835850453993437</v>
      </c>
      <c r="E5959" s="50" t="s">
        <v>1587</v>
      </c>
      <c r="F5959" s="50" t="s">
        <v>17337</v>
      </c>
      <c r="G5959" s="50" t="s">
        <v>2014</v>
      </c>
      <c r="H5959" s="50" t="s">
        <v>17338</v>
      </c>
      <c r="I5959" s="50">
        <f>(DAX__2019_2020__33[[#This Row],[Adj Close]]-DAX__2019_2020__33[[#This Row],[Adj Open]])/DAX__2019_2020__33[[#This Row],[Adj Open]]</f>
        <v>8.2493815850803254E-4</v>
      </c>
      <c r="J5959" s="50">
        <f>DAX__2019_2020__33[[#This Row],[Adj Close]]-DAX__2019_2020__33[[#This Row],[Adj Open]]</f>
        <v>2.7087546006562491E-2</v>
      </c>
      <c r="K5959" s="50">
        <v>2940953</v>
      </c>
    </row>
    <row r="5960" spans="1:11" x14ac:dyDescent="0.3">
      <c r="A5960" s="51" t="str">
        <f t="shared" si="98"/>
        <v>DPW.DE</v>
      </c>
      <c r="B5960" s="52" t="s">
        <v>486</v>
      </c>
      <c r="C5960" s="50" t="s">
        <v>2014</v>
      </c>
      <c r="D5960" s="50">
        <f>DAX__2019_2020__33[[#This Row],[Open]]*(DAX__2019_2020__33[[#This Row],[Adj Close]]/DAX__2019_2020__33[[#This Row],[Close]])</f>
        <v>32.862937573199673</v>
      </c>
      <c r="E5960" s="50" t="s">
        <v>17332</v>
      </c>
      <c r="F5960" s="50" t="s">
        <v>17339</v>
      </c>
      <c r="G5960" s="50" t="s">
        <v>17340</v>
      </c>
      <c r="H5960" s="50" t="s">
        <v>17341</v>
      </c>
      <c r="I5960" s="50">
        <f>(DAX__2019_2020__33[[#This Row],[Adj Close]]-DAX__2019_2020__33[[#This Row],[Adj Open]])/DAX__2019_2020__33[[#This Row],[Adj Open]]</f>
        <v>2.1977471319918002E-3</v>
      </c>
      <c r="J5960" s="50">
        <f>DAX__2019_2020__33[[#This Row],[Adj Close]]-DAX__2019_2020__33[[#This Row],[Adj Open]]</f>
        <v>7.2224426800325148E-2</v>
      </c>
      <c r="K5960" s="50">
        <v>2390534</v>
      </c>
    </row>
    <row r="5961" spans="1:11" x14ac:dyDescent="0.3">
      <c r="A5961" s="51" t="str">
        <f t="shared" si="98"/>
        <v>DPW.DE</v>
      </c>
      <c r="B5961" s="52" t="s">
        <v>487</v>
      </c>
      <c r="C5961" s="50" t="s">
        <v>17342</v>
      </c>
      <c r="D5961" s="50">
        <f>DAX__2019_2020__33[[#This Row],[Open]]*(DAX__2019_2020__33[[#This Row],[Adj Close]]/DAX__2019_2020__33[[#This Row],[Close]])</f>
        <v>33.251155568504323</v>
      </c>
      <c r="E5961" s="50" t="s">
        <v>17343</v>
      </c>
      <c r="F5961" s="50" t="s">
        <v>17344</v>
      </c>
      <c r="G5961" s="50" t="s">
        <v>1874</v>
      </c>
      <c r="H5961" s="50" t="s">
        <v>17345</v>
      </c>
      <c r="I5961" s="50">
        <f>(DAX__2019_2020__33[[#This Row],[Adj Close]]-DAX__2019_2020__33[[#This Row],[Adj Open]])/DAX__2019_2020__33[[#This Row],[Adj Open]]</f>
        <v>-1.9007329948012559E-3</v>
      </c>
      <c r="J5961" s="50">
        <f>DAX__2019_2020__33[[#This Row],[Adj Close]]-DAX__2019_2020__33[[#This Row],[Adj Open]]</f>
        <v>-6.3201568504325678E-2</v>
      </c>
      <c r="K5961" s="50">
        <v>2499964</v>
      </c>
    </row>
    <row r="5962" spans="1:11" x14ac:dyDescent="0.3">
      <c r="A5962" s="51" t="str">
        <f t="shared" si="98"/>
        <v>DPW.DE</v>
      </c>
      <c r="B5962" s="52" t="s">
        <v>488</v>
      </c>
      <c r="C5962" s="50" t="s">
        <v>1883</v>
      </c>
      <c r="D5962" s="50">
        <f>DAX__2019_2020__33[[#This Row],[Open]]*(DAX__2019_2020__33[[#This Row],[Adj Close]]/DAX__2019_2020__33[[#This Row],[Close]])</f>
        <v>33.377547116265639</v>
      </c>
      <c r="E5962" s="50" t="s">
        <v>17346</v>
      </c>
      <c r="F5962" s="50" t="s">
        <v>1993</v>
      </c>
      <c r="G5962" s="50" t="s">
        <v>17347</v>
      </c>
      <c r="H5962" s="50" t="s">
        <v>17348</v>
      </c>
      <c r="I5962" s="50">
        <f>(DAX__2019_2020__33[[#This Row],[Adj Close]]-DAX__2019_2020__33[[#This Row],[Adj Open]])/DAX__2019_2020__33[[#This Row],[Adj Open]]</f>
        <v>1.5417905993564717E-2</v>
      </c>
      <c r="J5962" s="50">
        <f>DAX__2019_2020__33[[#This Row],[Adj Close]]-DAX__2019_2020__33[[#This Row],[Adj Open]]</f>
        <v>0.51461188373436073</v>
      </c>
      <c r="K5962" s="50">
        <v>4100247</v>
      </c>
    </row>
    <row r="5963" spans="1:11" x14ac:dyDescent="0.3">
      <c r="A5963" s="51" t="str">
        <f t="shared" si="98"/>
        <v>DPW.DE</v>
      </c>
      <c r="B5963" s="52" t="s">
        <v>489</v>
      </c>
      <c r="C5963" s="50" t="s">
        <v>17349</v>
      </c>
      <c r="D5963" s="50">
        <f>DAX__2019_2020__33[[#This Row],[Open]]*(DAX__2019_2020__33[[#This Row],[Adj Close]]/DAX__2019_2020__33[[#This Row],[Close]])</f>
        <v>33.783821909479308</v>
      </c>
      <c r="E5963" s="50" t="s">
        <v>17350</v>
      </c>
      <c r="F5963" s="50" t="s">
        <v>1891</v>
      </c>
      <c r="G5963" s="50" t="s">
        <v>17351</v>
      </c>
      <c r="H5963" s="50" t="s">
        <v>17352</v>
      </c>
      <c r="I5963" s="50">
        <f>(DAX__2019_2020__33[[#This Row],[Adj Close]]-DAX__2019_2020__33[[#This Row],[Adj Open]])/DAX__2019_2020__33[[#This Row],[Adj Open]]</f>
        <v>1.7637734774865646E-2</v>
      </c>
      <c r="J5963" s="50">
        <f>DAX__2019_2020__33[[#This Row],[Adj Close]]-DAX__2019_2020__33[[#This Row],[Adj Open]]</f>
        <v>0.59587009052069106</v>
      </c>
      <c r="K5963" s="50">
        <v>3045218</v>
      </c>
    </row>
    <row r="5964" spans="1:11" x14ac:dyDescent="0.3">
      <c r="A5964" s="51" t="str">
        <f t="shared" si="98"/>
        <v>DPW.DE</v>
      </c>
      <c r="B5964" s="52" t="s">
        <v>490</v>
      </c>
      <c r="C5964" s="50" t="s">
        <v>17353</v>
      </c>
      <c r="D5964" s="50">
        <f>DAX__2019_2020__33[[#This Row],[Open]]*(DAX__2019_2020__33[[#This Row],[Adj Close]]/DAX__2019_2020__33[[#This Row],[Close]])</f>
        <v>34.163008571888646</v>
      </c>
      <c r="E5964" s="50" t="s">
        <v>17354</v>
      </c>
      <c r="F5964" s="50" t="s">
        <v>17355</v>
      </c>
      <c r="G5964" s="50" t="s">
        <v>17356</v>
      </c>
      <c r="H5964" s="50" t="s">
        <v>17357</v>
      </c>
      <c r="I5964" s="50">
        <f>(DAX__2019_2020__33[[#This Row],[Adj Close]]-DAX__2019_2020__33[[#This Row],[Adj Open]])/DAX__2019_2020__33[[#This Row],[Adj Open]]</f>
        <v>2.1141120507397349E-3</v>
      </c>
      <c r="J5964" s="50">
        <f>DAX__2019_2020__33[[#This Row],[Adj Close]]-DAX__2019_2020__33[[#This Row],[Adj Open]]</f>
        <v>7.2224428111354655E-2</v>
      </c>
      <c r="K5964" s="50">
        <v>2226352</v>
      </c>
    </row>
    <row r="5965" spans="1:11" x14ac:dyDescent="0.3">
      <c r="A5965" s="51" t="str">
        <f t="shared" si="98"/>
        <v>DPW.DE</v>
      </c>
      <c r="B5965" s="52" t="s">
        <v>491</v>
      </c>
      <c r="C5965" s="50" t="s">
        <v>17358</v>
      </c>
      <c r="D5965" s="50">
        <f>DAX__2019_2020__33[[#This Row],[Open]]*(DAX__2019_2020__33[[#This Row],[Adj Close]]/DAX__2019_2020__33[[#This Row],[Close]])</f>
        <v>34.135921551650114</v>
      </c>
      <c r="E5965" s="50" t="s">
        <v>1201</v>
      </c>
      <c r="F5965" s="50" t="s">
        <v>17359</v>
      </c>
      <c r="G5965" s="50" t="s">
        <v>17360</v>
      </c>
      <c r="H5965" s="50" t="s">
        <v>17361</v>
      </c>
      <c r="I5965" s="50">
        <f>(DAX__2019_2020__33[[#This Row],[Adj Close]]-DAX__2019_2020__33[[#This Row],[Adj Open]])/DAX__2019_2020__33[[#This Row],[Adj Open]]</f>
        <v>-4.2316581795381883E-3</v>
      </c>
      <c r="J5965" s="50">
        <f>DAX__2019_2020__33[[#This Row],[Adj Close]]-DAX__2019_2020__33[[#This Row],[Adj Open]]</f>
        <v>-0.14445155165011414</v>
      </c>
      <c r="K5965" s="50">
        <v>2233920</v>
      </c>
    </row>
    <row r="5966" spans="1:11" x14ac:dyDescent="0.3">
      <c r="A5966" s="51" t="str">
        <f t="shared" si="98"/>
        <v>DPW.DE</v>
      </c>
      <c r="B5966" s="52" t="s">
        <v>492</v>
      </c>
      <c r="C5966" s="50" t="s">
        <v>11573</v>
      </c>
      <c r="D5966" s="50">
        <f>DAX__2019_2020__33[[#This Row],[Open]]*(DAX__2019_2020__33[[#This Row],[Adj Close]]/DAX__2019_2020__33[[#This Row],[Close]])</f>
        <v>34.000498028922415</v>
      </c>
      <c r="E5966" s="50" t="s">
        <v>17362</v>
      </c>
      <c r="F5966" s="50" t="s">
        <v>2062</v>
      </c>
      <c r="G5966" s="50" t="s">
        <v>2071</v>
      </c>
      <c r="H5966" s="50" t="s">
        <v>17363</v>
      </c>
      <c r="I5966" s="50">
        <f>(DAX__2019_2020__33[[#This Row],[Adj Close]]-DAX__2019_2020__33[[#This Row],[Adj Open]])/DAX__2019_2020__33[[#This Row],[Adj Open]]</f>
        <v>1.0355788635156845E-2</v>
      </c>
      <c r="J5966" s="50">
        <f>DAX__2019_2020__33[[#This Row],[Adj Close]]-DAX__2019_2020__33[[#This Row],[Adj Open]]</f>
        <v>0.35210197107758745</v>
      </c>
      <c r="K5966" s="50">
        <v>2043591</v>
      </c>
    </row>
    <row r="5967" spans="1:11" x14ac:dyDescent="0.3">
      <c r="A5967" s="51" t="str">
        <f t="shared" si="98"/>
        <v>DPW.DE</v>
      </c>
      <c r="B5967" s="52" t="s">
        <v>493</v>
      </c>
      <c r="C5967" s="50" t="s">
        <v>17364</v>
      </c>
      <c r="D5967" s="50">
        <f>DAX__2019_2020__33[[#This Row],[Open]]*(DAX__2019_2020__33[[#This Row],[Adj Close]]/DAX__2019_2020__33[[#This Row],[Close]])</f>
        <v>34.21718195806514</v>
      </c>
      <c r="E5967" s="50" t="s">
        <v>17365</v>
      </c>
      <c r="F5967" s="50" t="s">
        <v>17360</v>
      </c>
      <c r="G5967" s="50" t="s">
        <v>17366</v>
      </c>
      <c r="H5967" s="50" t="s">
        <v>17367</v>
      </c>
      <c r="I5967" s="50">
        <f>(DAX__2019_2020__33[[#This Row],[Adj Close]]-DAX__2019_2020__33[[#This Row],[Adj Open]])/DAX__2019_2020__33[[#This Row],[Adj Open]]</f>
        <v>-1.8469656017433345E-3</v>
      </c>
      <c r="J5967" s="50">
        <f>DAX__2019_2020__33[[#This Row],[Adj Close]]-DAX__2019_2020__33[[#This Row],[Adj Open]]</f>
        <v>-6.3197958065138948E-2</v>
      </c>
      <c r="K5967" s="50">
        <v>2400307</v>
      </c>
    </row>
    <row r="5968" spans="1:11" x14ac:dyDescent="0.3">
      <c r="A5968" s="51" t="str">
        <f t="shared" si="98"/>
        <v>DPW.DE</v>
      </c>
      <c r="B5968" s="52" t="s">
        <v>494</v>
      </c>
      <c r="C5968" s="50" t="s">
        <v>17358</v>
      </c>
      <c r="D5968" s="50">
        <f>DAX__2019_2020__33[[#This Row],[Open]]*(DAX__2019_2020__33[[#This Row],[Adj Close]]/DAX__2019_2020__33[[#This Row],[Close]])</f>
        <v>34.135925562597464</v>
      </c>
      <c r="E5968" s="50" t="s">
        <v>17368</v>
      </c>
      <c r="F5968" s="50" t="s">
        <v>17369</v>
      </c>
      <c r="G5968" s="50" t="s">
        <v>17370</v>
      </c>
      <c r="H5968" s="50" t="s">
        <v>17371</v>
      </c>
      <c r="I5968" s="50">
        <f>(DAX__2019_2020__33[[#This Row],[Adj Close]]-DAX__2019_2020__33[[#This Row],[Adj Open]])/DAX__2019_2020__33[[#This Row],[Adj Open]]</f>
        <v>9.7857442532200932E-3</v>
      </c>
      <c r="J5968" s="50">
        <f>DAX__2019_2020__33[[#This Row],[Adj Close]]-DAX__2019_2020__33[[#This Row],[Adj Open]]</f>
        <v>0.334045437402537</v>
      </c>
      <c r="K5968" s="50">
        <v>2260137</v>
      </c>
    </row>
    <row r="5969" spans="1:11" x14ac:dyDescent="0.3">
      <c r="A5969" s="51" t="str">
        <f t="shared" si="98"/>
        <v>DPW.DE</v>
      </c>
      <c r="B5969" s="52" t="s">
        <v>495</v>
      </c>
      <c r="C5969" s="50" t="s">
        <v>17372</v>
      </c>
      <c r="D5969" s="50">
        <f>DAX__2019_2020__33[[#This Row],[Open]]*(DAX__2019_2020__33[[#This Row],[Adj Close]]/DAX__2019_2020__33[[#This Row],[Close]])</f>
        <v>34.208149071167355</v>
      </c>
      <c r="E5969" s="50" t="s">
        <v>17362</v>
      </c>
      <c r="F5969" s="50" t="s">
        <v>17369</v>
      </c>
      <c r="G5969" s="50" t="s">
        <v>17373</v>
      </c>
      <c r="H5969" s="50" t="s">
        <v>17374</v>
      </c>
      <c r="I5969" s="50">
        <f>(DAX__2019_2020__33[[#This Row],[Adj Close]]-DAX__2019_2020__33[[#This Row],[Adj Open]])/DAX__2019_2020__33[[#This Row],[Adj Open]]</f>
        <v>4.7506203417951396E-3</v>
      </c>
      <c r="J5969" s="50">
        <f>DAX__2019_2020__33[[#This Row],[Adj Close]]-DAX__2019_2020__33[[#This Row],[Adj Open]]</f>
        <v>0.16250992883264814</v>
      </c>
      <c r="K5969" s="50">
        <v>2228060</v>
      </c>
    </row>
    <row r="5970" spans="1:11" x14ac:dyDescent="0.3">
      <c r="A5970" s="51" t="str">
        <f t="shared" si="98"/>
        <v>DPW.DE</v>
      </c>
      <c r="B5970" s="52" t="s">
        <v>496</v>
      </c>
      <c r="C5970" s="50" t="s">
        <v>1536</v>
      </c>
      <c r="D5970" s="50">
        <f>DAX__2019_2020__33[[#This Row],[Open]]*(DAX__2019_2020__33[[#This Row],[Adj Close]]/DAX__2019_2020__33[[#This Row],[Close]])</f>
        <v>34.442888010884658</v>
      </c>
      <c r="E5970" s="50" t="s">
        <v>8202</v>
      </c>
      <c r="F5970" s="50" t="s">
        <v>17375</v>
      </c>
      <c r="G5970" s="50" t="s">
        <v>17354</v>
      </c>
      <c r="H5970" s="50" t="s">
        <v>17376</v>
      </c>
      <c r="I5970" s="50">
        <f>(DAX__2019_2020__33[[#This Row],[Adj Close]]-DAX__2019_2020__33[[#This Row],[Adj Open]])/DAX__2019_2020__33[[#This Row],[Adj Open]]</f>
        <v>2.6211794169760617E-3</v>
      </c>
      <c r="J5970" s="50">
        <f>DAX__2019_2020__33[[#This Row],[Adj Close]]-DAX__2019_2020__33[[#This Row],[Adj Open]]</f>
        <v>9.0280989115342436E-2</v>
      </c>
      <c r="K5970" s="50">
        <v>3422047</v>
      </c>
    </row>
    <row r="5971" spans="1:11" x14ac:dyDescent="0.3">
      <c r="A5971" s="51" t="str">
        <f t="shared" si="98"/>
        <v>DPW.DE</v>
      </c>
      <c r="B5971" s="52" t="s">
        <v>497</v>
      </c>
      <c r="C5971" s="50" t="s">
        <v>17377</v>
      </c>
      <c r="D5971" s="50">
        <f>DAX__2019_2020__33[[#This Row],[Open]]*(DAX__2019_2020__33[[#This Row],[Adj Close]]/DAX__2019_2020__33[[#This Row],[Close]])</f>
        <v>34.713731026021946</v>
      </c>
      <c r="E5971" s="50" t="s">
        <v>17378</v>
      </c>
      <c r="F5971" s="50" t="s">
        <v>17377</v>
      </c>
      <c r="G5971" s="50" t="s">
        <v>17379</v>
      </c>
      <c r="H5971" s="50" t="s">
        <v>17380</v>
      </c>
      <c r="I5971" s="50">
        <f>(DAX__2019_2020__33[[#This Row],[Adj Close]]-DAX__2019_2020__33[[#This Row],[Adj Open]])/DAX__2019_2020__33[[#This Row],[Adj Open]]</f>
        <v>7.5422884904474512E-3</v>
      </c>
      <c r="J5971" s="50">
        <f>DAX__2019_2020__33[[#This Row],[Adj Close]]-DAX__2019_2020__33[[#This Row],[Adj Open]]</f>
        <v>0.26182097397805393</v>
      </c>
      <c r="K5971" s="50">
        <v>2570704</v>
      </c>
    </row>
    <row r="5972" spans="1:11" x14ac:dyDescent="0.3">
      <c r="A5972" s="51" t="str">
        <f t="shared" si="98"/>
        <v>DPW.DE</v>
      </c>
      <c r="B5972" s="52" t="s">
        <v>498</v>
      </c>
      <c r="C5972" s="50" t="s">
        <v>8200</v>
      </c>
      <c r="D5972" s="50">
        <f>DAX__2019_2020__33[[#This Row],[Open]]*(DAX__2019_2020__33[[#This Row],[Adj Close]]/DAX__2019_2020__33[[#This Row],[Close]])</f>
        <v>35.210287538304392</v>
      </c>
      <c r="E5972" s="50" t="s">
        <v>1178</v>
      </c>
      <c r="F5972" s="50" t="s">
        <v>17381</v>
      </c>
      <c r="G5972" s="50" t="s">
        <v>8191</v>
      </c>
      <c r="H5972" s="50" t="s">
        <v>17382</v>
      </c>
      <c r="I5972" s="50">
        <f>(DAX__2019_2020__33[[#This Row],[Adj Close]]-DAX__2019_2020__33[[#This Row],[Adj Open]])/DAX__2019_2020__33[[#This Row],[Adj Open]]</f>
        <v>4.1025641025640904E-3</v>
      </c>
      <c r="J5972" s="50">
        <f>DAX__2019_2020__33[[#This Row],[Adj Close]]-DAX__2019_2020__33[[#This Row],[Adj Open]]</f>
        <v>0.14445246169560733</v>
      </c>
      <c r="K5972" s="50">
        <v>2945855</v>
      </c>
    </row>
    <row r="5973" spans="1:11" x14ac:dyDescent="0.3">
      <c r="A5973" s="51" t="str">
        <f t="shared" si="98"/>
        <v>DPW.DE</v>
      </c>
      <c r="B5973" s="52" t="s">
        <v>499</v>
      </c>
      <c r="C5973" s="50" t="s">
        <v>2074</v>
      </c>
      <c r="D5973" s="50">
        <f>DAX__2019_2020__33[[#This Row],[Open]]*(DAX__2019_2020__33[[#This Row],[Adj Close]]/DAX__2019_2020__33[[#This Row],[Close]])</f>
        <v>35.092923967850552</v>
      </c>
      <c r="E5973" s="50" t="s">
        <v>17383</v>
      </c>
      <c r="F5973" s="50" t="s">
        <v>1174</v>
      </c>
      <c r="G5973" s="50" t="s">
        <v>17383</v>
      </c>
      <c r="H5973" s="50" t="s">
        <v>17384</v>
      </c>
      <c r="I5973" s="50">
        <f>(DAX__2019_2020__33[[#This Row],[Adj Close]]-DAX__2019_2020__33[[#This Row],[Adj Open]])/DAX__2019_2020__33[[#This Row],[Adj Open]]</f>
        <v>2.9328506028518487E-2</v>
      </c>
      <c r="J5973" s="50">
        <f>DAX__2019_2020__33[[#This Row],[Adj Close]]-DAX__2019_2020__33[[#This Row],[Adj Open]]</f>
        <v>1.0292230321494458</v>
      </c>
      <c r="K5973" s="50">
        <v>3198517</v>
      </c>
    </row>
    <row r="5974" spans="1:11" x14ac:dyDescent="0.3">
      <c r="A5974" s="51" t="str">
        <f t="shared" si="98"/>
        <v>DPW.DE</v>
      </c>
      <c r="B5974" s="52" t="s">
        <v>500</v>
      </c>
      <c r="C5974" s="50" t="s">
        <v>17385</v>
      </c>
      <c r="D5974" s="50">
        <f>DAX__2019_2020__33[[#This Row],[Open]]*(DAX__2019_2020__33[[#This Row],[Adj Close]]/DAX__2019_2020__33[[#This Row],[Close]])</f>
        <v>36.104088396127317</v>
      </c>
      <c r="E5974" s="50" t="s">
        <v>1189</v>
      </c>
      <c r="F5974" s="50" t="s">
        <v>1526</v>
      </c>
      <c r="G5974" s="50" t="s">
        <v>1530</v>
      </c>
      <c r="H5974" s="50" t="s">
        <v>17386</v>
      </c>
      <c r="I5974" s="50">
        <f>(DAX__2019_2020__33[[#This Row],[Adj Close]]-DAX__2019_2020__33[[#This Row],[Adj Open]])/DAX__2019_2020__33[[#This Row],[Adj Open]]</f>
        <v>-1.300327516862815E-2</v>
      </c>
      <c r="J5974" s="50">
        <f>DAX__2019_2020__33[[#This Row],[Adj Close]]-DAX__2019_2020__33[[#This Row],[Adj Open]]</f>
        <v>-0.46947139612731803</v>
      </c>
      <c r="K5974" s="50">
        <v>4123317</v>
      </c>
    </row>
    <row r="5975" spans="1:11" x14ac:dyDescent="0.3">
      <c r="A5975" s="51" t="str">
        <f t="shared" si="98"/>
        <v>DPW.DE</v>
      </c>
      <c r="B5975" s="52" t="s">
        <v>501</v>
      </c>
      <c r="C5975" s="50" t="s">
        <v>8202</v>
      </c>
      <c r="D5975" s="50">
        <f>DAX__2019_2020__33[[#This Row],[Open]]*(DAX__2019_2020__33[[#This Row],[Adj Close]]/DAX__2019_2020__33[[#This Row],[Close]])</f>
        <v>35.802003906798966</v>
      </c>
      <c r="E5975" s="50" t="s">
        <v>17387</v>
      </c>
      <c r="F5975" s="50" t="s">
        <v>17388</v>
      </c>
      <c r="G5975" s="50" t="s">
        <v>1555</v>
      </c>
      <c r="H5975" s="50" t="s">
        <v>17389</v>
      </c>
      <c r="I5975" s="50">
        <f>(DAX__2019_2020__33[[#This Row],[Adj Close]]-DAX__2019_2020__33[[#This Row],[Adj Open]])/DAX__2019_2020__33[[#This Row],[Adj Open]]</f>
        <v>-6.7531948051949928E-3</v>
      </c>
      <c r="J5975" s="50">
        <f>DAX__2019_2020__33[[#This Row],[Adj Close]]-DAX__2019_2020__33[[#This Row],[Adj Open]]</f>
        <v>-0.2417779067989656</v>
      </c>
      <c r="K5975" s="50">
        <v>4695582</v>
      </c>
    </row>
    <row r="5976" spans="1:11" x14ac:dyDescent="0.3">
      <c r="A5976" s="51" t="str">
        <f t="shared" si="98"/>
        <v>DPW.DE</v>
      </c>
      <c r="B5976" s="52" t="s">
        <v>502</v>
      </c>
      <c r="C5976" s="50" t="s">
        <v>1207</v>
      </c>
      <c r="D5976" s="50">
        <f>DAX__2019_2020__33[[#This Row],[Open]]*(DAX__2019_2020__33[[#This Row],[Adj Close]]/DAX__2019_2020__33[[#This Row],[Close]])</f>
        <v>35.857798600903187</v>
      </c>
      <c r="E5976" s="50" t="s">
        <v>17390</v>
      </c>
      <c r="F5976" s="50" t="s">
        <v>17391</v>
      </c>
      <c r="G5976" s="50" t="s">
        <v>17362</v>
      </c>
      <c r="H5976" s="50" t="s">
        <v>17392</v>
      </c>
      <c r="I5976" s="50">
        <f>(DAX__2019_2020__33[[#This Row],[Adj Close]]-DAX__2019_2020__33[[#This Row],[Adj Open]])/DAX__2019_2020__33[[#This Row],[Adj Open]]</f>
        <v>-1.1410839953038347E-2</v>
      </c>
      <c r="J5976" s="50">
        <f>DAX__2019_2020__33[[#This Row],[Adj Close]]-DAX__2019_2020__33[[#This Row],[Adj Open]]</f>
        <v>-0.4091676009031886</v>
      </c>
      <c r="K5976" s="50">
        <v>3472951</v>
      </c>
    </row>
    <row r="5977" spans="1:11" x14ac:dyDescent="0.3">
      <c r="A5977" s="51" t="str">
        <f t="shared" si="98"/>
        <v>DPW.DE</v>
      </c>
      <c r="B5977" s="52" t="s">
        <v>503</v>
      </c>
      <c r="C5977" s="50" t="s">
        <v>8202</v>
      </c>
      <c r="D5977" s="50">
        <f>DAX__2019_2020__33[[#This Row],[Open]]*(DAX__2019_2020__33[[#This Row],[Adj Close]]/DAX__2019_2020__33[[#This Row],[Close]])</f>
        <v>35.802003633628509</v>
      </c>
      <c r="E5977" s="50" t="s">
        <v>1174</v>
      </c>
      <c r="F5977" s="50" t="s">
        <v>17393</v>
      </c>
      <c r="G5977" s="50" t="s">
        <v>17394</v>
      </c>
      <c r="H5977" s="50" t="s">
        <v>17395</v>
      </c>
      <c r="I5977" s="50">
        <f>(DAX__2019_2020__33[[#This Row],[Adj Close]]-DAX__2019_2020__33[[#This Row],[Adj Open]])/DAX__2019_2020__33[[#This Row],[Adj Open]]</f>
        <v>-2.0779740259741536E-3</v>
      </c>
      <c r="J5977" s="50">
        <f>DAX__2019_2020__33[[#This Row],[Adj Close]]-DAX__2019_2020__33[[#This Row],[Adj Open]]</f>
        <v>-7.4395633628512314E-2</v>
      </c>
      <c r="K5977" s="50">
        <v>2645872</v>
      </c>
    </row>
    <row r="5978" spans="1:11" x14ac:dyDescent="0.3">
      <c r="A5978" s="51" t="str">
        <f t="shared" si="98"/>
        <v>DPW.DE</v>
      </c>
      <c r="B5978" s="52" t="s">
        <v>504</v>
      </c>
      <c r="C5978" s="50" t="s">
        <v>17396</v>
      </c>
      <c r="D5978" s="50">
        <f>DAX__2019_2020__33[[#This Row],[Open]]*(DAX__2019_2020__33[[#This Row],[Adj Close]]/DAX__2019_2020__33[[#This Row],[Close]])</f>
        <v>35.523031073526781</v>
      </c>
      <c r="E5978" s="50" t="s">
        <v>1175</v>
      </c>
      <c r="F5978" s="50" t="s">
        <v>17396</v>
      </c>
      <c r="G5978" s="50" t="s">
        <v>1196</v>
      </c>
      <c r="H5978" s="50" t="s">
        <v>17397</v>
      </c>
      <c r="I5978" s="50">
        <f>(DAX__2019_2020__33[[#This Row],[Adj Close]]-DAX__2019_2020__33[[#This Row],[Adj Open]])/DAX__2019_2020__33[[#This Row],[Adj Open]]</f>
        <v>6.8062301883186358E-3</v>
      </c>
      <c r="J5978" s="50">
        <f>DAX__2019_2020__33[[#This Row],[Adj Close]]-DAX__2019_2020__33[[#This Row],[Adj Open]]</f>
        <v>0.24177792647321894</v>
      </c>
      <c r="K5978" s="50">
        <v>3421301</v>
      </c>
    </row>
    <row r="5979" spans="1:11" x14ac:dyDescent="0.3">
      <c r="A5979" s="51" t="str">
        <f t="shared" si="98"/>
        <v>DPW.DE</v>
      </c>
      <c r="B5979" s="52" t="s">
        <v>505</v>
      </c>
      <c r="C5979" s="50" t="s">
        <v>1551</v>
      </c>
      <c r="D5979" s="50">
        <f>DAX__2019_2020__33[[#This Row],[Open]]*(DAX__2019_2020__33[[#This Row],[Adj Close]]/DAX__2019_2020__33[[#This Row],[Close]])</f>
        <v>35.913593831209305</v>
      </c>
      <c r="E5979" s="50" t="s">
        <v>1227</v>
      </c>
      <c r="F5979" s="50" t="s">
        <v>1201</v>
      </c>
      <c r="G5979" s="50" t="s">
        <v>17370</v>
      </c>
      <c r="H5979" s="50" t="s">
        <v>17398</v>
      </c>
      <c r="I5979" s="50">
        <f>(DAX__2019_2020__33[[#This Row],[Adj Close]]-DAX__2019_2020__33[[#This Row],[Adj Open]])/DAX__2019_2020__33[[#This Row],[Adj Open]]</f>
        <v>-1.1393034992051788E-2</v>
      </c>
      <c r="J5979" s="50">
        <f>DAX__2019_2020__33[[#This Row],[Adj Close]]-DAX__2019_2020__33[[#This Row],[Adj Open]]</f>
        <v>-0.4091648312093028</v>
      </c>
      <c r="K5979" s="50">
        <v>3842589</v>
      </c>
    </row>
    <row r="5980" spans="1:11" x14ac:dyDescent="0.3">
      <c r="A5980" s="51" t="str">
        <f t="shared" si="98"/>
        <v>DPW.DE</v>
      </c>
      <c r="B5980" s="52" t="s">
        <v>506</v>
      </c>
      <c r="C5980" s="50" t="s">
        <v>17399</v>
      </c>
      <c r="D5980" s="50">
        <f>DAX__2019_2020__33[[#This Row],[Open]]*(DAX__2019_2020__33[[#This Row],[Adj Close]]/DAX__2019_2020__33[[#This Row],[Close]])</f>
        <v>35.337042091295118</v>
      </c>
      <c r="E5980" s="50" t="s">
        <v>1565</v>
      </c>
      <c r="F5980" s="50" t="s">
        <v>17400</v>
      </c>
      <c r="G5980" s="50" t="s">
        <v>17401</v>
      </c>
      <c r="H5980" s="50" t="s">
        <v>17402</v>
      </c>
      <c r="I5980" s="50">
        <f>(DAX__2019_2020__33[[#This Row],[Adj Close]]-DAX__2019_2020__33[[#This Row],[Adj Open]])/DAX__2019_2020__33[[#This Row],[Adj Open]]</f>
        <v>-8.4210526315789142E-3</v>
      </c>
      <c r="J5980" s="50">
        <f>DAX__2019_2020__33[[#This Row],[Adj Close]]-DAX__2019_2020__33[[#This Row],[Adj Open]]</f>
        <v>-0.29757509129511561</v>
      </c>
      <c r="K5980" s="50">
        <v>4702154</v>
      </c>
    </row>
    <row r="5981" spans="1:11" x14ac:dyDescent="0.3">
      <c r="A5981" s="51" t="str">
        <f t="shared" si="98"/>
        <v>DPW.DE</v>
      </c>
      <c r="B5981" s="52" t="s">
        <v>507</v>
      </c>
      <c r="C5981" s="50" t="s">
        <v>17366</v>
      </c>
      <c r="D5981" s="50">
        <f>DAX__2019_2020__33[[#This Row],[Open]]*(DAX__2019_2020__33[[#This Row],[Adj Close]]/DAX__2019_2020__33[[#This Row],[Close]])</f>
        <v>35.178958826544239</v>
      </c>
      <c r="E5981" s="50" t="s">
        <v>17403</v>
      </c>
      <c r="F5981" s="50" t="s">
        <v>17404</v>
      </c>
      <c r="G5981" s="50" t="s">
        <v>1589</v>
      </c>
      <c r="H5981" s="50" t="s">
        <v>17405</v>
      </c>
      <c r="I5981" s="50">
        <f>(DAX__2019_2020__33[[#This Row],[Adj Close]]-DAX__2019_2020__33[[#This Row],[Adj Open]])/DAX__2019_2020__33[[#This Row],[Adj Open]]</f>
        <v>-6.0799362368523253E-3</v>
      </c>
      <c r="J5981" s="50">
        <f>DAX__2019_2020__33[[#This Row],[Adj Close]]-DAX__2019_2020__33[[#This Row],[Adj Open]]</f>
        <v>-0.21388582654424226</v>
      </c>
      <c r="K5981" s="50">
        <v>2629090</v>
      </c>
    </row>
    <row r="5982" spans="1:11" x14ac:dyDescent="0.3">
      <c r="A5982" s="51" t="str">
        <f t="shared" si="98"/>
        <v>DPW.DE</v>
      </c>
      <c r="B5982" s="52" t="s">
        <v>508</v>
      </c>
      <c r="C5982" s="50" t="s">
        <v>17406</v>
      </c>
      <c r="D5982" s="50">
        <f>DAX__2019_2020__33[[#This Row],[Open]]*(DAX__2019_2020__33[[#This Row],[Adj Close]]/DAX__2019_2020__33[[#This Row],[Close]])</f>
        <v>35.095266088221734</v>
      </c>
      <c r="E5982" s="50" t="s">
        <v>17407</v>
      </c>
      <c r="F5982" s="50" t="s">
        <v>17388</v>
      </c>
      <c r="G5982" s="50" t="s">
        <v>17408</v>
      </c>
      <c r="H5982" s="50" t="s">
        <v>17409</v>
      </c>
      <c r="I5982" s="50">
        <f>(DAX__2019_2020__33[[#This Row],[Adj Close]]-DAX__2019_2020__33[[#This Row],[Adj Open]])/DAX__2019_2020__33[[#This Row],[Adj Open]]</f>
        <v>1.4043401481537009E-2</v>
      </c>
      <c r="J5982" s="50">
        <f>DAX__2019_2020__33[[#This Row],[Adj Close]]-DAX__2019_2020__33[[#This Row],[Adj Open]]</f>
        <v>0.49285691177826862</v>
      </c>
      <c r="K5982" s="50">
        <v>3586453</v>
      </c>
    </row>
    <row r="5983" spans="1:11" x14ac:dyDescent="0.3">
      <c r="A5983" s="51" t="str">
        <f t="shared" si="98"/>
        <v>DPW.DE</v>
      </c>
      <c r="B5983" s="52" t="s">
        <v>509</v>
      </c>
      <c r="C5983" s="50" t="s">
        <v>17410</v>
      </c>
      <c r="D5983" s="50">
        <f>DAX__2019_2020__33[[#This Row],[Open]]*(DAX__2019_2020__33[[#This Row],[Adj Close]]/DAX__2019_2020__33[[#This Row],[Close]])</f>
        <v>35.327744225824723</v>
      </c>
      <c r="E5983" s="50" t="s">
        <v>1227</v>
      </c>
      <c r="F5983" s="50" t="s">
        <v>17411</v>
      </c>
      <c r="G5983" s="50" t="s">
        <v>1199</v>
      </c>
      <c r="H5983" s="50" t="s">
        <v>17412</v>
      </c>
      <c r="I5983" s="50">
        <f>(DAX__2019_2020__33[[#This Row],[Adj Close]]-DAX__2019_2020__33[[#This Row],[Adj Open]])/DAX__2019_2020__33[[#This Row],[Adj Open]]</f>
        <v>2.5796234493486132E-2</v>
      </c>
      <c r="J5983" s="50">
        <f>DAX__2019_2020__33[[#This Row],[Adj Close]]-DAX__2019_2020__33[[#This Row],[Adj Open]]</f>
        <v>0.91132277417527519</v>
      </c>
      <c r="K5983" s="50">
        <v>3266170</v>
      </c>
    </row>
    <row r="5984" spans="1:11" x14ac:dyDescent="0.3">
      <c r="A5984" s="51" t="str">
        <f t="shared" si="98"/>
        <v>DPW.DE</v>
      </c>
      <c r="B5984" s="52" t="s">
        <v>510</v>
      </c>
      <c r="C5984" s="50" t="s">
        <v>17413</v>
      </c>
      <c r="D5984" s="50">
        <f>DAX__2019_2020__33[[#This Row],[Open]]*(DAX__2019_2020__33[[#This Row],[Adj Close]]/DAX__2019_2020__33[[#This Row],[Close]])</f>
        <v>36.294861637484672</v>
      </c>
      <c r="E5984" s="50" t="s">
        <v>1553</v>
      </c>
      <c r="F5984" s="50" t="s">
        <v>17414</v>
      </c>
      <c r="G5984" s="50" t="s">
        <v>1226</v>
      </c>
      <c r="H5984" s="50" t="s">
        <v>17415</v>
      </c>
      <c r="I5984" s="50">
        <f>(DAX__2019_2020__33[[#This Row],[Adj Close]]-DAX__2019_2020__33[[#This Row],[Adj Open]])/DAX__2019_2020__33[[#This Row],[Adj Open]]</f>
        <v>-9.7360238210612658E-3</v>
      </c>
      <c r="J5984" s="50">
        <f>DAX__2019_2020__33[[#This Row],[Adj Close]]-DAX__2019_2020__33[[#This Row],[Adj Open]]</f>
        <v>-0.35336763748467348</v>
      </c>
      <c r="K5984" s="50">
        <v>2505028</v>
      </c>
    </row>
    <row r="5985" spans="1:11" x14ac:dyDescent="0.3">
      <c r="A5985" s="51" t="str">
        <f t="shared" si="98"/>
        <v>DPW.DE</v>
      </c>
      <c r="B5985" s="52" t="s">
        <v>511</v>
      </c>
      <c r="C5985" s="50" t="s">
        <v>8202</v>
      </c>
      <c r="D5985" s="50">
        <f>DAX__2019_2020__33[[#This Row],[Open]]*(DAX__2019_2020__33[[#This Row],[Adj Close]]/DAX__2019_2020__33[[#This Row],[Close]])</f>
        <v>35.802003189179317</v>
      </c>
      <c r="E5985" s="50" t="s">
        <v>17416</v>
      </c>
      <c r="F5985" s="50" t="s">
        <v>17417</v>
      </c>
      <c r="G5985" s="50" t="s">
        <v>17418</v>
      </c>
      <c r="H5985" s="50" t="s">
        <v>17419</v>
      </c>
      <c r="I5985" s="50">
        <f>(DAX__2019_2020__33[[#This Row],[Adj Close]]-DAX__2019_2020__33[[#This Row],[Adj Open]])/DAX__2019_2020__33[[#This Row],[Adj Open]]</f>
        <v>3.3766493506491952E-3</v>
      </c>
      <c r="J5985" s="50">
        <f>DAX__2019_2020__33[[#This Row],[Adj Close]]-DAX__2019_2020__33[[#This Row],[Adj Open]]</f>
        <v>0.12089081082068276</v>
      </c>
      <c r="K5985" s="50">
        <v>2187991</v>
      </c>
    </row>
    <row r="5986" spans="1:11" x14ac:dyDescent="0.3">
      <c r="A5986" s="51" t="str">
        <f t="shared" si="98"/>
        <v>DPW.DE</v>
      </c>
      <c r="B5986" s="52" t="s">
        <v>512</v>
      </c>
      <c r="C5986" s="50" t="s">
        <v>2074</v>
      </c>
      <c r="D5986" s="50">
        <f>DAX__2019_2020__33[[#This Row],[Open]]*(DAX__2019_2020__33[[#This Row],[Adj Close]]/DAX__2019_2020__33[[#This Row],[Close]])</f>
        <v>36.146074541099551</v>
      </c>
      <c r="E5986" s="50" t="s">
        <v>1199</v>
      </c>
      <c r="F5986" s="50" t="s">
        <v>1194</v>
      </c>
      <c r="G5986" s="50" t="s">
        <v>17420</v>
      </c>
      <c r="H5986" s="50" t="s">
        <v>17421</v>
      </c>
      <c r="I5986" s="50">
        <f>(DAX__2019_2020__33[[#This Row],[Adj Close]]-DAX__2019_2020__33[[#This Row],[Adj Open]])/DAX__2019_2020__33[[#This Row],[Adj Open]]</f>
        <v>-1.1062516363841503E-2</v>
      </c>
      <c r="J5986" s="50">
        <f>DAX__2019_2020__33[[#This Row],[Adj Close]]-DAX__2019_2020__33[[#This Row],[Adj Open]]</f>
        <v>-0.39986654109954856</v>
      </c>
      <c r="K5986" s="50">
        <v>1909661</v>
      </c>
    </row>
    <row r="5987" spans="1:11" x14ac:dyDescent="0.3">
      <c r="A5987" s="51" t="str">
        <f t="shared" si="98"/>
        <v>DPW.DE</v>
      </c>
      <c r="B5987" s="52" t="s">
        <v>513</v>
      </c>
      <c r="C5987" s="50" t="s">
        <v>8202</v>
      </c>
      <c r="D5987" s="50">
        <f>DAX__2019_2020__33[[#This Row],[Open]]*(DAX__2019_2020__33[[#This Row],[Adj Close]]/DAX__2019_2020__33[[#This Row],[Close]])</f>
        <v>35.802005002585318</v>
      </c>
      <c r="E5987" s="50" t="s">
        <v>1217</v>
      </c>
      <c r="F5987" s="50" t="s">
        <v>17422</v>
      </c>
      <c r="G5987" s="50" t="s">
        <v>17387</v>
      </c>
      <c r="H5987" s="50" t="s">
        <v>17423</v>
      </c>
      <c r="I5987" s="50">
        <f>(DAX__2019_2020__33[[#This Row],[Adj Close]]-DAX__2019_2020__33[[#This Row],[Adj Open]])/DAX__2019_2020__33[[#This Row],[Adj Open]]</f>
        <v>4.6753246753246484E-3</v>
      </c>
      <c r="J5987" s="50">
        <f>DAX__2019_2020__33[[#This Row],[Adj Close]]-DAX__2019_2020__33[[#This Row],[Adj Open]]</f>
        <v>0.16738599741468363</v>
      </c>
      <c r="K5987" s="50">
        <v>2341903</v>
      </c>
    </row>
    <row r="5988" spans="1:11" x14ac:dyDescent="0.3">
      <c r="A5988" s="51" t="str">
        <f t="shared" si="98"/>
        <v>DPW.DE</v>
      </c>
      <c r="B5988" s="52" t="s">
        <v>514</v>
      </c>
      <c r="C5988" s="50" t="s">
        <v>17424</v>
      </c>
      <c r="D5988" s="50">
        <f>DAX__2019_2020__33[[#This Row],[Open]]*(DAX__2019_2020__33[[#This Row],[Adj Close]]/DAX__2019_2020__33[[#This Row],[Close]])</f>
        <v>36.332058827052848</v>
      </c>
      <c r="E5988" s="50" t="s">
        <v>8178</v>
      </c>
      <c r="F5988" s="50" t="s">
        <v>1013</v>
      </c>
      <c r="G5988" s="50" t="s">
        <v>8178</v>
      </c>
      <c r="H5988" s="50" t="s">
        <v>17425</v>
      </c>
      <c r="I5988" s="50">
        <f>(DAX__2019_2020__33[[#This Row],[Adj Close]]-DAX__2019_2020__33[[#This Row],[Adj Open]])/DAX__2019_2020__33[[#This Row],[Adj Open]]</f>
        <v>8.4464294855387881E-3</v>
      </c>
      <c r="J5988" s="50">
        <f>DAX__2019_2020__33[[#This Row],[Adj Close]]-DAX__2019_2020__33[[#This Row],[Adj Open]]</f>
        <v>0.30687617294714897</v>
      </c>
      <c r="K5988" s="50">
        <v>3523011</v>
      </c>
    </row>
    <row r="5989" spans="1:11" x14ac:dyDescent="0.3">
      <c r="A5989" s="51" t="str">
        <f t="shared" si="98"/>
        <v>DPW.DE</v>
      </c>
      <c r="B5989" s="52" t="s">
        <v>515</v>
      </c>
      <c r="C5989" s="50" t="s">
        <v>1549</v>
      </c>
      <c r="D5989" s="50">
        <f>DAX__2019_2020__33[[#This Row],[Open]]*(DAX__2019_2020__33[[#This Row],[Adj Close]]/DAX__2019_2020__33[[#This Row],[Close]])</f>
        <v>35.997284417417589</v>
      </c>
      <c r="E5989" s="50" t="s">
        <v>17426</v>
      </c>
      <c r="F5989" s="50" t="s">
        <v>1561</v>
      </c>
      <c r="G5989" s="50" t="s">
        <v>17426</v>
      </c>
      <c r="H5989" s="50" t="s">
        <v>17427</v>
      </c>
      <c r="I5989" s="50">
        <f>(DAX__2019_2020__33[[#This Row],[Adj Close]]-DAX__2019_2020__33[[#This Row],[Adj Open]])/DAX__2019_2020__33[[#This Row],[Adj Open]]</f>
        <v>2.1699819728747426E-2</v>
      </c>
      <c r="J5989" s="50">
        <f>DAX__2019_2020__33[[#This Row],[Adj Close]]-DAX__2019_2020__33[[#This Row],[Adj Open]]</f>
        <v>0.78113458258241053</v>
      </c>
      <c r="K5989" s="50">
        <v>3133627</v>
      </c>
    </row>
    <row r="5990" spans="1:11" x14ac:dyDescent="0.3">
      <c r="A5990" s="51" t="str">
        <f t="shared" si="98"/>
        <v>DPW.DE</v>
      </c>
      <c r="B5990" s="52" t="s">
        <v>516</v>
      </c>
      <c r="C5990" s="50" t="s">
        <v>17426</v>
      </c>
      <c r="D5990" s="50">
        <f>DAX__2019_2020__33[[#This Row],[Open]]*(DAX__2019_2020__33[[#This Row],[Adj Close]]/DAX__2019_2020__33[[#This Row],[Close]])</f>
        <v>36.778422553916919</v>
      </c>
      <c r="E5990" s="50" t="s">
        <v>17385</v>
      </c>
      <c r="F5990" s="50" t="s">
        <v>1553</v>
      </c>
      <c r="G5990" s="50" t="s">
        <v>1232</v>
      </c>
      <c r="H5990" s="50" t="s">
        <v>17428</v>
      </c>
      <c r="I5990" s="50">
        <f>(DAX__2019_2020__33[[#This Row],[Adj Close]]-DAX__2019_2020__33[[#This Row],[Adj Open]])/DAX__2019_2020__33[[#This Row],[Adj Open]]</f>
        <v>-4.0455121124022267E-3</v>
      </c>
      <c r="J5990" s="50">
        <f>DAX__2019_2020__33[[#This Row],[Adj Close]]-DAX__2019_2020__33[[#This Row],[Adj Open]]</f>
        <v>-0.14878755391691811</v>
      </c>
      <c r="K5990" s="50">
        <v>9475512</v>
      </c>
    </row>
    <row r="5991" spans="1:11" x14ac:dyDescent="0.3">
      <c r="A5991" s="51" t="str">
        <f t="shared" si="98"/>
        <v>DPW.DE</v>
      </c>
      <c r="B5991" s="52" t="s">
        <v>517</v>
      </c>
      <c r="C5991" s="50" t="s">
        <v>2074</v>
      </c>
      <c r="D5991" s="50">
        <f>DAX__2019_2020__33[[#This Row],[Open]]*(DAX__2019_2020__33[[#This Row],[Adj Close]]/DAX__2019_2020__33[[#This Row],[Close]])</f>
        <v>36.146074087158063</v>
      </c>
      <c r="E5991" s="50" t="s">
        <v>17429</v>
      </c>
      <c r="F5991" s="50" t="s">
        <v>17430</v>
      </c>
      <c r="G5991" s="50" t="s">
        <v>17431</v>
      </c>
      <c r="H5991" s="50" t="s">
        <v>17432</v>
      </c>
      <c r="I5991" s="50">
        <f>(DAX__2019_2020__33[[#This Row],[Adj Close]]-DAX__2019_2020__33[[#This Row],[Adj Open]])/DAX__2019_2020__33[[#This Row],[Adj Open]]</f>
        <v>-3.0100283768980801E-2</v>
      </c>
      <c r="J5991" s="50">
        <f>DAX__2019_2020__33[[#This Row],[Adj Close]]-DAX__2019_2020__33[[#This Row],[Adj Open]]</f>
        <v>-1.0880070871580614</v>
      </c>
      <c r="K5991" s="50">
        <v>6620962</v>
      </c>
    </row>
    <row r="5992" spans="1:11" x14ac:dyDescent="0.3">
      <c r="A5992" s="51" t="str">
        <f t="shared" si="98"/>
        <v>DPW.DE</v>
      </c>
      <c r="B5992" s="52" t="s">
        <v>518</v>
      </c>
      <c r="C5992" s="50" t="s">
        <v>17364</v>
      </c>
      <c r="D5992" s="50">
        <f>DAX__2019_2020__33[[#This Row],[Open]]*(DAX__2019_2020__33[[#This Row],[Adj Close]]/DAX__2019_2020__33[[#This Row],[Close]])</f>
        <v>35.24405120229563</v>
      </c>
      <c r="E5992" s="50" t="s">
        <v>1205</v>
      </c>
      <c r="F5992" s="50" t="s">
        <v>17433</v>
      </c>
      <c r="G5992" s="50" t="s">
        <v>17403</v>
      </c>
      <c r="H5992" s="50" t="s">
        <v>17434</v>
      </c>
      <c r="I5992" s="50">
        <f>(DAX__2019_2020__33[[#This Row],[Adj Close]]-DAX__2019_2020__33[[#This Row],[Adj Open]])/DAX__2019_2020__33[[#This Row],[Adj Open]]</f>
        <v>3.1661739753999357E-3</v>
      </c>
      <c r="J5992" s="50">
        <f>DAX__2019_2020__33[[#This Row],[Adj Close]]-DAX__2019_2020__33[[#This Row],[Adj Open]]</f>
        <v>0.11158879770437125</v>
      </c>
      <c r="K5992" s="50">
        <v>3131365</v>
      </c>
    </row>
    <row r="5993" spans="1:11" x14ac:dyDescent="0.3">
      <c r="A5993" s="51" t="str">
        <f t="shared" si="98"/>
        <v>DPW.DE</v>
      </c>
      <c r="B5993" s="52" t="s">
        <v>519</v>
      </c>
      <c r="C5993" s="50" t="s">
        <v>17435</v>
      </c>
      <c r="D5993" s="50">
        <f>DAX__2019_2020__33[[#This Row],[Open]]*(DAX__2019_2020__33[[#This Row],[Adj Close]]/DAX__2019_2020__33[[#This Row],[Close]])</f>
        <v>35.606722446872872</v>
      </c>
      <c r="E5993" s="50" t="s">
        <v>17436</v>
      </c>
      <c r="F5993" s="50" t="s">
        <v>17362</v>
      </c>
      <c r="G5993" s="50" t="s">
        <v>17437</v>
      </c>
      <c r="H5993" s="50" t="s">
        <v>17438</v>
      </c>
      <c r="I5993" s="50">
        <f>(DAX__2019_2020__33[[#This Row],[Adj Close]]-DAX__2019_2020__33[[#This Row],[Adj Open]])/DAX__2019_2020__33[[#This Row],[Adj Open]]</f>
        <v>6.5291197041232483E-3</v>
      </c>
      <c r="J5993" s="50">
        <f>DAX__2019_2020__33[[#This Row],[Adj Close]]-DAX__2019_2020__33[[#This Row],[Adj Open]]</f>
        <v>0.23248055312712523</v>
      </c>
      <c r="K5993" s="50">
        <v>2929295</v>
      </c>
    </row>
    <row r="5994" spans="1:11" x14ac:dyDescent="0.3">
      <c r="A5994" s="51" t="str">
        <f t="shared" si="98"/>
        <v>DPW.DE</v>
      </c>
      <c r="B5994" s="52" t="s">
        <v>520</v>
      </c>
      <c r="C5994" s="50" t="s">
        <v>17362</v>
      </c>
      <c r="D5994" s="50">
        <f>DAX__2019_2020__33[[#This Row],[Open]]*(DAX__2019_2020__33[[#This Row],[Adj Close]]/DAX__2019_2020__33[[#This Row],[Close]])</f>
        <v>35.448632451703567</v>
      </c>
      <c r="E5994" s="50" t="s">
        <v>17439</v>
      </c>
      <c r="F5994" s="50" t="s">
        <v>1535</v>
      </c>
      <c r="G5994" s="50" t="s">
        <v>1194</v>
      </c>
      <c r="H5994" s="50" t="s">
        <v>17440</v>
      </c>
      <c r="I5994" s="50">
        <f>(DAX__2019_2020__33[[#This Row],[Adj Close]]-DAX__2019_2020__33[[#This Row],[Adj Open]])/DAX__2019_2020__33[[#This Row],[Adj Open]]</f>
        <v>4.1972718834540649E-3</v>
      </c>
      <c r="J5994" s="50">
        <f>DAX__2019_2020__33[[#This Row],[Adj Close]]-DAX__2019_2020__33[[#This Row],[Adj Open]]</f>
        <v>0.1487875482964327</v>
      </c>
      <c r="K5994" s="50">
        <v>2741485</v>
      </c>
    </row>
    <row r="5995" spans="1:11" x14ac:dyDescent="0.3">
      <c r="A5995" s="51" t="str">
        <f t="shared" si="98"/>
        <v>DPW.DE</v>
      </c>
      <c r="B5995" s="52" t="s">
        <v>521</v>
      </c>
      <c r="C5995" s="50" t="s">
        <v>1205</v>
      </c>
      <c r="D5995" s="50">
        <f>DAX__2019_2020__33[[#This Row],[Open]]*(DAX__2019_2020__33[[#This Row],[Adj Close]]/DAX__2019_2020__33[[#This Row],[Close]])</f>
        <v>35.616019817576905</v>
      </c>
      <c r="E5995" s="50" t="s">
        <v>17441</v>
      </c>
      <c r="F5995" s="50" t="s">
        <v>17346</v>
      </c>
      <c r="G5995" s="50" t="s">
        <v>17442</v>
      </c>
      <c r="H5995" s="50" t="s">
        <v>17443</v>
      </c>
      <c r="I5995" s="50">
        <f>(DAX__2019_2020__33[[#This Row],[Adj Close]]-DAX__2019_2020__33[[#This Row],[Adj Open]])/DAX__2019_2020__33[[#This Row],[Adj Open]]</f>
        <v>-3.3942820729576809E-3</v>
      </c>
      <c r="J5995" s="50">
        <f>DAX__2019_2020__33[[#This Row],[Adj Close]]-DAX__2019_2020__33[[#This Row],[Adj Open]]</f>
        <v>-0.12089081757690678</v>
      </c>
      <c r="K5995" s="50">
        <v>2422460</v>
      </c>
    </row>
    <row r="5996" spans="1:11" x14ac:dyDescent="0.3">
      <c r="A5996" s="51" t="str">
        <f t="shared" si="98"/>
        <v>DPW.DE</v>
      </c>
      <c r="B5996" s="52" t="s">
        <v>522</v>
      </c>
      <c r="C5996" s="50" t="s">
        <v>17444</v>
      </c>
      <c r="D5996" s="50">
        <f>DAX__2019_2020__33[[#This Row],[Open]]*(DAX__2019_2020__33[[#This Row],[Adj Close]]/DAX__2019_2020__33[[#This Row],[Close]])</f>
        <v>35.783404386438946</v>
      </c>
      <c r="E5996" s="50" t="s">
        <v>17445</v>
      </c>
      <c r="F5996" s="50" t="s">
        <v>17407</v>
      </c>
      <c r="G5996" s="50" t="s">
        <v>17445</v>
      </c>
      <c r="H5996" s="50" t="s">
        <v>17446</v>
      </c>
      <c r="I5996" s="50">
        <f>(DAX__2019_2020__33[[#This Row],[Adj Close]]-DAX__2019_2020__33[[#This Row],[Adj Open]])/DAX__2019_2020__33[[#This Row],[Adj Open]]</f>
        <v>1.9490644490644596E-2</v>
      </c>
      <c r="J5996" s="50">
        <f>DAX__2019_2020__33[[#This Row],[Adj Close]]-DAX__2019_2020__33[[#This Row],[Adj Open]]</f>
        <v>0.69744161356105394</v>
      </c>
      <c r="K5996" s="50">
        <v>3452928</v>
      </c>
    </row>
    <row r="5997" spans="1:11" x14ac:dyDescent="0.3">
      <c r="A5997" s="51" t="str">
        <f t="shared" si="98"/>
        <v>DPW.DE</v>
      </c>
      <c r="B5997" s="52" t="s">
        <v>523</v>
      </c>
      <c r="C5997" s="50" t="s">
        <v>1229</v>
      </c>
      <c r="D5997" s="50">
        <f>DAX__2019_2020__33[[#This Row],[Open]]*(DAX__2019_2020__33[[#This Row],[Adj Close]]/DAX__2019_2020__33[[#This Row],[Close]])</f>
        <v>36.39715154322883</v>
      </c>
      <c r="E5997" s="50" t="s">
        <v>1517</v>
      </c>
      <c r="F5997" s="50" t="s">
        <v>1560</v>
      </c>
      <c r="G5997" s="50" t="s">
        <v>17447</v>
      </c>
      <c r="H5997" s="50" t="s">
        <v>17448</v>
      </c>
      <c r="I5997" s="50">
        <f>(DAX__2019_2020__33[[#This Row],[Adj Close]]-DAX__2019_2020__33[[#This Row],[Adj Open]])/DAX__2019_2020__33[[#This Row],[Adj Open]]</f>
        <v>8.6867912285842584E-3</v>
      </c>
      <c r="J5997" s="50">
        <f>DAX__2019_2020__33[[#This Row],[Adj Close]]-DAX__2019_2020__33[[#This Row],[Adj Open]]</f>
        <v>0.31617445677117217</v>
      </c>
      <c r="K5997" s="50">
        <v>2337386</v>
      </c>
    </row>
    <row r="5998" spans="1:11" x14ac:dyDescent="0.3">
      <c r="A5998" s="51" t="str">
        <f t="shared" si="98"/>
        <v>DPW.DE</v>
      </c>
      <c r="B5998" s="52" t="s">
        <v>524</v>
      </c>
      <c r="C5998" s="50" t="s">
        <v>1553</v>
      </c>
      <c r="D5998" s="50">
        <f>DAX__2019_2020__33[[#This Row],[Open]]*(DAX__2019_2020__33[[#This Row],[Adj Close]]/DAX__2019_2020__33[[#This Row],[Close]])</f>
        <v>36.508745286749502</v>
      </c>
      <c r="E5998" s="50" t="s">
        <v>17449</v>
      </c>
      <c r="F5998" s="50" t="s">
        <v>1217</v>
      </c>
      <c r="G5998" s="50" t="s">
        <v>1525</v>
      </c>
      <c r="H5998" s="50" t="s">
        <v>17450</v>
      </c>
      <c r="I5998" s="50">
        <f>(DAX__2019_2020__33[[#This Row],[Adj Close]]-DAX__2019_2020__33[[#This Row],[Adj Open]])/DAX__2019_2020__33[[#This Row],[Adj Open]]</f>
        <v>-9.1695368909597095E-3</v>
      </c>
      <c r="J5998" s="50">
        <f>DAX__2019_2020__33[[#This Row],[Adj Close]]-DAX__2019_2020__33[[#This Row],[Adj Open]]</f>
        <v>-0.33476828674950099</v>
      </c>
      <c r="K5998" s="50">
        <v>3189136</v>
      </c>
    </row>
    <row r="5999" spans="1:11" x14ac:dyDescent="0.3">
      <c r="A5999" s="51" t="str">
        <f t="shared" si="98"/>
        <v>DPW.DE</v>
      </c>
      <c r="B5999" s="52" t="s">
        <v>525</v>
      </c>
      <c r="C5999" s="50" t="s">
        <v>1170</v>
      </c>
      <c r="D5999" s="50">
        <f>DAX__2019_2020__33[[#This Row],[Open]]*(DAX__2019_2020__33[[#This Row],[Adj Close]]/DAX__2019_2020__33[[#This Row],[Close]])</f>
        <v>36.545943737762997</v>
      </c>
      <c r="E5999" s="50" t="s">
        <v>1170</v>
      </c>
      <c r="F5999" s="50" t="s">
        <v>1175</v>
      </c>
      <c r="G5999" s="50" t="s">
        <v>17451</v>
      </c>
      <c r="H5999" s="50" t="s">
        <v>17452</v>
      </c>
      <c r="I5999" s="50">
        <f>(DAX__2019_2020__33[[#This Row],[Adj Close]]-DAX__2019_2020__33[[#This Row],[Adj Open]])/DAX__2019_2020__33[[#This Row],[Adj Open]]</f>
        <v>-7.6333335275641538E-4</v>
      </c>
      <c r="J5999" s="50">
        <f>DAX__2019_2020__33[[#This Row],[Adj Close]]-DAX__2019_2020__33[[#This Row],[Adj Open]]</f>
        <v>-2.7896737762993951E-2</v>
      </c>
      <c r="K5999" s="50">
        <v>3103107</v>
      </c>
    </row>
    <row r="6000" spans="1:11" x14ac:dyDescent="0.3">
      <c r="A6000" s="51" t="str">
        <f t="shared" si="98"/>
        <v>DPW.DE</v>
      </c>
      <c r="B6000" s="52" t="s">
        <v>526</v>
      </c>
      <c r="C6000" s="50" t="s">
        <v>1549</v>
      </c>
      <c r="D6000" s="50">
        <f>DAX__2019_2020__33[[#This Row],[Open]]*(DAX__2019_2020__33[[#This Row],[Adj Close]]/DAX__2019_2020__33[[#This Row],[Close]])</f>
        <v>35.997285551342195</v>
      </c>
      <c r="E6000" s="50" t="s">
        <v>17451</v>
      </c>
      <c r="F6000" s="50" t="s">
        <v>17453</v>
      </c>
      <c r="G6000" s="50" t="s">
        <v>17445</v>
      </c>
      <c r="H6000" s="50" t="s">
        <v>17446</v>
      </c>
      <c r="I6000" s="50">
        <f>(DAX__2019_2020__33[[#This Row],[Adj Close]]-DAX__2019_2020__33[[#This Row],[Adj Open]])/DAX__2019_2020__33[[#This Row],[Adj Open]]</f>
        <v>1.3433247569962253E-2</v>
      </c>
      <c r="J6000" s="50">
        <f>DAX__2019_2020__33[[#This Row],[Adj Close]]-DAX__2019_2020__33[[#This Row],[Adj Open]]</f>
        <v>0.4835604486578049</v>
      </c>
      <c r="K6000" s="50">
        <v>2376022</v>
      </c>
    </row>
    <row r="6001" spans="1:11" x14ac:dyDescent="0.3">
      <c r="A6001" s="51" t="str">
        <f t="shared" si="98"/>
        <v>DPW.DE</v>
      </c>
      <c r="B6001" s="52" t="s">
        <v>527</v>
      </c>
      <c r="C6001" s="50" t="s">
        <v>17454</v>
      </c>
      <c r="D6001" s="50">
        <f>DAX__2019_2020__33[[#This Row],[Open]]*(DAX__2019_2020__33[[#This Row],[Adj Close]]/DAX__2019_2020__33[[#This Row],[Close]])</f>
        <v>36.731927555668015</v>
      </c>
      <c r="E6001" s="50" t="s">
        <v>1180</v>
      </c>
      <c r="F6001" s="50" t="s">
        <v>2072</v>
      </c>
      <c r="G6001" s="50" t="s">
        <v>17455</v>
      </c>
      <c r="H6001" s="50" t="s">
        <v>17456</v>
      </c>
      <c r="I6001" s="50">
        <f>(DAX__2019_2020__33[[#This Row],[Adj Close]]-DAX__2019_2020__33[[#This Row],[Adj Open]])/DAX__2019_2020__33[[#This Row],[Adj Open]]</f>
        <v>5.0632911392409186E-4</v>
      </c>
      <c r="J6001" s="50">
        <f>DAX__2019_2020__33[[#This Row],[Adj Close]]-DAX__2019_2020__33[[#This Row],[Adj Open]]</f>
        <v>1.859844433198532E-2</v>
      </c>
      <c r="K6001" s="50">
        <v>2092772</v>
      </c>
    </row>
    <row r="6002" spans="1:11" x14ac:dyDescent="0.3">
      <c r="A6002" s="51" t="str">
        <f t="shared" si="98"/>
        <v>DPW.DE</v>
      </c>
      <c r="B6002" s="52" t="s">
        <v>528</v>
      </c>
      <c r="C6002" s="50" t="s">
        <v>17457</v>
      </c>
      <c r="D6002" s="50">
        <f>DAX__2019_2020__33[[#This Row],[Open]]*(DAX__2019_2020__33[[#This Row],[Adj Close]]/DAX__2019_2020__33[[#This Row],[Close]])</f>
        <v>36.927212821134631</v>
      </c>
      <c r="E6002" s="50" t="s">
        <v>2081</v>
      </c>
      <c r="F6002" s="50" t="s">
        <v>1193</v>
      </c>
      <c r="G6002" s="50" t="s">
        <v>17458</v>
      </c>
      <c r="H6002" s="50" t="s">
        <v>17459</v>
      </c>
      <c r="I6002" s="50">
        <f>(DAX__2019_2020__33[[#This Row],[Adj Close]]-DAX__2019_2020__33[[#This Row],[Adj Open]])/DAX__2019_2020__33[[#This Row],[Adj Open]]</f>
        <v>-1.0073281543020651E-3</v>
      </c>
      <c r="J6002" s="50">
        <f>DAX__2019_2020__33[[#This Row],[Adj Close]]-DAX__2019_2020__33[[#This Row],[Adj Open]]</f>
        <v>-3.7197821134633102E-2</v>
      </c>
      <c r="K6002" s="50">
        <v>1813214</v>
      </c>
    </row>
    <row r="6003" spans="1:11" x14ac:dyDescent="0.3">
      <c r="A6003" s="51" t="str">
        <f t="shared" si="98"/>
        <v>DPW.DE</v>
      </c>
      <c r="B6003" s="52" t="s">
        <v>529</v>
      </c>
      <c r="C6003" s="50" t="s">
        <v>17460</v>
      </c>
      <c r="D6003" s="50">
        <f>DAX__2019_2020__33[[#This Row],[Open]]*(DAX__2019_2020__33[[#This Row],[Adj Close]]/DAX__2019_2020__33[[#This Row],[Close]])</f>
        <v>37.048100434543905</v>
      </c>
      <c r="E6003" s="50" t="s">
        <v>17461</v>
      </c>
      <c r="F6003" s="50" t="s">
        <v>1218</v>
      </c>
      <c r="G6003" s="50" t="s">
        <v>1243</v>
      </c>
      <c r="H6003" s="50" t="s">
        <v>17462</v>
      </c>
      <c r="I6003" s="50">
        <f>(DAX__2019_2020__33[[#This Row],[Adj Close]]-DAX__2019_2020__33[[#This Row],[Adj Open]])/DAX__2019_2020__33[[#This Row],[Adj Open]]</f>
        <v>3.4638579317269033E-2</v>
      </c>
      <c r="J6003" s="50">
        <f>DAX__2019_2020__33[[#This Row],[Adj Close]]-DAX__2019_2020__33[[#This Row],[Adj Open]]</f>
        <v>1.2832935654560984</v>
      </c>
      <c r="K6003" s="50">
        <v>5508457</v>
      </c>
    </row>
    <row r="6004" spans="1:11" x14ac:dyDescent="0.3">
      <c r="A6004" s="51" t="str">
        <f t="shared" si="98"/>
        <v>DPW.DE</v>
      </c>
      <c r="B6004" s="52" t="s">
        <v>530</v>
      </c>
      <c r="C6004" s="50" t="s">
        <v>17463</v>
      </c>
      <c r="D6004" s="50">
        <f>DAX__2019_2020__33[[#This Row],[Open]]*(DAX__2019_2020__33[[#This Row],[Adj Close]]/DAX__2019_2020__33[[#This Row],[Close]])</f>
        <v>38.610371300698766</v>
      </c>
      <c r="E6004" s="50" t="s">
        <v>1154</v>
      </c>
      <c r="F6004" s="50" t="s">
        <v>1512</v>
      </c>
      <c r="G6004" s="50" t="s">
        <v>1248</v>
      </c>
      <c r="H6004" s="50" t="s">
        <v>17464</v>
      </c>
      <c r="I6004" s="50">
        <f>(DAX__2019_2020__33[[#This Row],[Adj Close]]-DAX__2019_2020__33[[#This Row],[Adj Open]])/DAX__2019_2020__33[[#This Row],[Adj Open]]</f>
        <v>-1.3246604046242666E-2</v>
      </c>
      <c r="J6004" s="50">
        <f>DAX__2019_2020__33[[#This Row],[Adj Close]]-DAX__2019_2020__33[[#This Row],[Adj Open]]</f>
        <v>-0.51145630069876802</v>
      </c>
      <c r="K6004" s="50">
        <v>3207137</v>
      </c>
    </row>
    <row r="6005" spans="1:11" x14ac:dyDescent="0.3">
      <c r="A6005" s="51" t="str">
        <f t="shared" ref="A6005:A6061" si="99">"DPW.DE"</f>
        <v>DPW.DE</v>
      </c>
      <c r="B6005" s="52" t="s">
        <v>531</v>
      </c>
      <c r="C6005" s="50" t="s">
        <v>1018</v>
      </c>
      <c r="D6005" s="50">
        <f>DAX__2019_2020__33[[#This Row],[Open]]*(DAX__2019_2020__33[[#This Row],[Adj Close]]/DAX__2019_2020__33[[#This Row],[Close]])</f>
        <v>38.312796082848458</v>
      </c>
      <c r="E6005" s="50" t="s">
        <v>17465</v>
      </c>
      <c r="F6005" s="50" t="s">
        <v>17466</v>
      </c>
      <c r="G6005" s="50" t="s">
        <v>17467</v>
      </c>
      <c r="H6005" s="50" t="s">
        <v>17468</v>
      </c>
      <c r="I6005" s="50">
        <f>(DAX__2019_2020__33[[#This Row],[Adj Close]]-DAX__2019_2020__33[[#This Row],[Adj Open]])/DAX__2019_2020__33[[#This Row],[Adj Open]]</f>
        <v>1.9416989819974924E-3</v>
      </c>
      <c r="J6005" s="50">
        <f>DAX__2019_2020__33[[#This Row],[Adj Close]]-DAX__2019_2020__33[[#This Row],[Adj Open]]</f>
        <v>7.4391917151544362E-2</v>
      </c>
      <c r="K6005" s="50">
        <v>2172867</v>
      </c>
    </row>
    <row r="6006" spans="1:11" x14ac:dyDescent="0.3">
      <c r="A6006" s="51" t="str">
        <f t="shared" si="99"/>
        <v>DPW.DE</v>
      </c>
      <c r="B6006" s="52" t="s">
        <v>532</v>
      </c>
      <c r="C6006" s="50" t="s">
        <v>1473</v>
      </c>
      <c r="D6006" s="50">
        <f>DAX__2019_2020__33[[#This Row],[Open]]*(DAX__2019_2020__33[[#This Row],[Adj Close]]/DAX__2019_2020__33[[#This Row],[Close]])</f>
        <v>38.433685455090931</v>
      </c>
      <c r="E6006" s="50" t="s">
        <v>1159</v>
      </c>
      <c r="F6006" s="50" t="s">
        <v>1109</v>
      </c>
      <c r="G6006" s="50" t="s">
        <v>1487</v>
      </c>
      <c r="H6006" s="50" t="s">
        <v>17469</v>
      </c>
      <c r="I6006" s="50">
        <f>(DAX__2019_2020__33[[#This Row],[Adj Close]]-DAX__2019_2020__33[[#This Row],[Adj Open]])/DAX__2019_2020__33[[#This Row],[Adj Open]]</f>
        <v>-7.2593754048204352E-4</v>
      </c>
      <c r="J6006" s="50">
        <f>DAX__2019_2020__33[[#This Row],[Adj Close]]-DAX__2019_2020__33[[#This Row],[Adj Open]]</f>
        <v>-2.7900455090929199E-2</v>
      </c>
      <c r="K6006" s="50">
        <v>1985254</v>
      </c>
    </row>
    <row r="6007" spans="1:11" x14ac:dyDescent="0.3">
      <c r="A6007" s="51" t="str">
        <f t="shared" si="99"/>
        <v>DPW.DE</v>
      </c>
      <c r="B6007" s="52" t="s">
        <v>533</v>
      </c>
      <c r="C6007" s="50" t="s">
        <v>17465</v>
      </c>
      <c r="D6007" s="50">
        <f>DAX__2019_2020__33[[#This Row],[Open]]*(DAX__2019_2020__33[[#This Row],[Adj Close]]/DAX__2019_2020__33[[#This Row],[Close]])</f>
        <v>38.508080734553147</v>
      </c>
      <c r="E6007" s="50" t="s">
        <v>1327</v>
      </c>
      <c r="F6007" s="50" t="s">
        <v>1578</v>
      </c>
      <c r="G6007" s="50" t="s">
        <v>1252</v>
      </c>
      <c r="H6007" s="50" t="s">
        <v>17470</v>
      </c>
      <c r="I6007" s="50">
        <f>(DAX__2019_2020__33[[#This Row],[Adj Close]]-DAX__2019_2020__33[[#This Row],[Adj Open]])/DAX__2019_2020__33[[#This Row],[Adj Open]]</f>
        <v>1.4489495290993654E-3</v>
      </c>
      <c r="J6007" s="50">
        <f>DAX__2019_2020__33[[#This Row],[Adj Close]]-DAX__2019_2020__33[[#This Row],[Adj Open]]</f>
        <v>5.5796265446851123E-2</v>
      </c>
      <c r="K6007" s="50">
        <v>1741277</v>
      </c>
    </row>
    <row r="6008" spans="1:11" x14ac:dyDescent="0.3">
      <c r="A6008" s="51" t="str">
        <f t="shared" si="99"/>
        <v>DPW.DE</v>
      </c>
      <c r="B6008" s="52" t="s">
        <v>534</v>
      </c>
      <c r="C6008" s="50" t="s">
        <v>2188</v>
      </c>
      <c r="D6008" s="50">
        <f>DAX__2019_2020__33[[#This Row],[Open]]*(DAX__2019_2020__33[[#This Row],[Adj Close]]/DAX__2019_2020__33[[#This Row],[Close]])</f>
        <v>38.768457357122848</v>
      </c>
      <c r="E6008" s="50" t="s">
        <v>1033</v>
      </c>
      <c r="F6008" s="50" t="s">
        <v>1251</v>
      </c>
      <c r="G6008" s="50" t="s">
        <v>1450</v>
      </c>
      <c r="H6008" s="50" t="s">
        <v>17471</v>
      </c>
      <c r="I6008" s="50">
        <f>(DAX__2019_2020__33[[#This Row],[Adj Close]]-DAX__2019_2020__33[[#This Row],[Adj Open]])/DAX__2019_2020__33[[#This Row],[Adj Open]]</f>
        <v>6.2365556784974357E-3</v>
      </c>
      <c r="J6008" s="50">
        <f>DAX__2019_2020__33[[#This Row],[Adj Close]]-DAX__2019_2020__33[[#This Row],[Adj Open]]</f>
        <v>0.2417816428771502</v>
      </c>
      <c r="K6008" s="50">
        <v>2253751</v>
      </c>
    </row>
    <row r="6009" spans="1:11" x14ac:dyDescent="0.3">
      <c r="A6009" s="51" t="str">
        <f t="shared" si="99"/>
        <v>DPW.DE</v>
      </c>
      <c r="B6009" s="52" t="s">
        <v>535</v>
      </c>
      <c r="C6009" s="50" t="s">
        <v>1487</v>
      </c>
      <c r="D6009" s="50">
        <f>DAX__2019_2020__33[[#This Row],[Open]]*(DAX__2019_2020__33[[#This Row],[Adj Close]]/DAX__2019_2020__33[[#This Row],[Close]])</f>
        <v>38.405786100433652</v>
      </c>
      <c r="E6009" s="50" t="s">
        <v>17472</v>
      </c>
      <c r="F6009" s="50" t="s">
        <v>17473</v>
      </c>
      <c r="G6009" s="50" t="s">
        <v>1497</v>
      </c>
      <c r="H6009" s="50" t="s">
        <v>17474</v>
      </c>
      <c r="I6009" s="50">
        <f>(DAX__2019_2020__33[[#This Row],[Adj Close]]-DAX__2019_2020__33[[#This Row],[Adj Open]])/DAX__2019_2020__33[[#This Row],[Adj Open]]</f>
        <v>-1.4285714631615275E-2</v>
      </c>
      <c r="J6009" s="50">
        <f>DAX__2019_2020__33[[#This Row],[Adj Close]]-DAX__2019_2020__33[[#This Row],[Adj Open]]</f>
        <v>-0.54865410043365159</v>
      </c>
      <c r="K6009" s="50">
        <v>3241387</v>
      </c>
    </row>
    <row r="6010" spans="1:11" x14ac:dyDescent="0.3">
      <c r="A6010" s="51" t="str">
        <f t="shared" si="99"/>
        <v>DPW.DE</v>
      </c>
      <c r="B6010" s="52" t="s">
        <v>536</v>
      </c>
      <c r="C6010" s="50" t="s">
        <v>2090</v>
      </c>
      <c r="D6010" s="50">
        <f>DAX__2019_2020__33[[#This Row],[Open]]*(DAX__2019_2020__33[[#This Row],[Adj Close]]/DAX__2019_2020__33[[#This Row],[Close]])</f>
        <v>37.987318828306847</v>
      </c>
      <c r="E6010" s="50" t="s">
        <v>11576</v>
      </c>
      <c r="F6010" s="50" t="s">
        <v>2088</v>
      </c>
      <c r="G6010" s="50" t="s">
        <v>9806</v>
      </c>
      <c r="H6010" s="50" t="s">
        <v>17475</v>
      </c>
      <c r="I6010" s="50">
        <f>(DAX__2019_2020__33[[#This Row],[Adj Close]]-DAX__2019_2020__33[[#This Row],[Adj Open]])/DAX__2019_2020__33[[#This Row],[Adj Open]]</f>
        <v>1.0281567210848075E-2</v>
      </c>
      <c r="J6010" s="50">
        <f>DAX__2019_2020__33[[#This Row],[Adj Close]]-DAX__2019_2020__33[[#This Row],[Adj Open]]</f>
        <v>0.39056917169315142</v>
      </c>
      <c r="K6010" s="50">
        <v>2939799</v>
      </c>
    </row>
    <row r="6011" spans="1:11" x14ac:dyDescent="0.3">
      <c r="A6011" s="51" t="str">
        <f t="shared" si="99"/>
        <v>DPW.DE</v>
      </c>
      <c r="B6011" s="52" t="s">
        <v>537</v>
      </c>
      <c r="C6011" s="50" t="s">
        <v>1492</v>
      </c>
      <c r="D6011" s="50">
        <f>DAX__2019_2020__33[[#This Row],[Open]]*(DAX__2019_2020__33[[#This Row],[Adj Close]]/DAX__2019_2020__33[[#This Row],[Close]])</f>
        <v>38.53597729552525</v>
      </c>
      <c r="E6011" s="50" t="s">
        <v>2188</v>
      </c>
      <c r="F6011" s="50" t="s">
        <v>17476</v>
      </c>
      <c r="G6011" s="50" t="s">
        <v>17477</v>
      </c>
      <c r="H6011" s="50" t="s">
        <v>17478</v>
      </c>
      <c r="I6011" s="50">
        <f>(DAX__2019_2020__33[[#This Row],[Adj Close]]-DAX__2019_2020__33[[#This Row],[Adj Open]])/DAX__2019_2020__33[[#This Row],[Adj Open]]</f>
        <v>-2.4131033400844855E-3</v>
      </c>
      <c r="J6011" s="50">
        <f>DAX__2019_2020__33[[#This Row],[Adj Close]]-DAX__2019_2020__33[[#This Row],[Adj Open]]</f>
        <v>-9.2991295525251871E-2</v>
      </c>
      <c r="K6011" s="50">
        <v>1916135</v>
      </c>
    </row>
    <row r="6012" spans="1:11" x14ac:dyDescent="0.3">
      <c r="A6012" s="51" t="str">
        <f t="shared" si="99"/>
        <v>DPW.DE</v>
      </c>
      <c r="B6012" s="52" t="s">
        <v>538</v>
      </c>
      <c r="C6012" s="50" t="s">
        <v>1510</v>
      </c>
      <c r="D6012" s="50">
        <f>DAX__2019_2020__33[[#This Row],[Open]]*(DAX__2019_2020__33[[#This Row],[Adj Close]]/DAX__2019_2020__33[[#This Row],[Close]])</f>
        <v>38.033818372626932</v>
      </c>
      <c r="E6012" s="50" t="s">
        <v>988</v>
      </c>
      <c r="F6012" s="50" t="s">
        <v>2090</v>
      </c>
      <c r="G6012" s="50" t="s">
        <v>1028</v>
      </c>
      <c r="H6012" s="50" t="s">
        <v>17479</v>
      </c>
      <c r="I6012" s="50">
        <f>(DAX__2019_2020__33[[#This Row],[Adj Close]]-DAX__2019_2020__33[[#This Row],[Adj Open]])/DAX__2019_2020__33[[#This Row],[Adj Open]]</f>
        <v>1.1491368631228949E-2</v>
      </c>
      <c r="J6012" s="50">
        <f>DAX__2019_2020__33[[#This Row],[Adj Close]]-DAX__2019_2020__33[[#This Row],[Adj Open]]</f>
        <v>0.43706062737306439</v>
      </c>
      <c r="K6012" s="50">
        <v>1977346</v>
      </c>
    </row>
    <row r="6013" spans="1:11" x14ac:dyDescent="0.3">
      <c r="A6013" s="51" t="str">
        <f t="shared" si="99"/>
        <v>DPW.DE</v>
      </c>
      <c r="B6013" s="52" t="s">
        <v>539</v>
      </c>
      <c r="C6013" s="50" t="s">
        <v>17480</v>
      </c>
      <c r="D6013" s="50">
        <f>DAX__2019_2020__33[[#This Row],[Open]]*(DAX__2019_2020__33[[#This Row],[Adj Close]]/DAX__2019_2020__33[[#This Row],[Close]])</f>
        <v>38.731261851311992</v>
      </c>
      <c r="E6013" s="50" t="s">
        <v>1045</v>
      </c>
      <c r="F6013" s="50" t="s">
        <v>8172</v>
      </c>
      <c r="G6013" s="50" t="s">
        <v>17481</v>
      </c>
      <c r="H6013" s="50" t="s">
        <v>17482</v>
      </c>
      <c r="I6013" s="50">
        <f>(DAX__2019_2020__33[[#This Row],[Adj Close]]-DAX__2019_2020__33[[#This Row],[Adj Open]])/DAX__2019_2020__33[[#This Row],[Adj Open]]</f>
        <v>-1.5126097713032435E-2</v>
      </c>
      <c r="J6013" s="50">
        <f>DAX__2019_2020__33[[#This Row],[Adj Close]]-DAX__2019_2020__33[[#This Row],[Adj Open]]</f>
        <v>-0.58585285131199072</v>
      </c>
      <c r="K6013" s="50">
        <v>2059500</v>
      </c>
    </row>
    <row r="6014" spans="1:11" x14ac:dyDescent="0.3">
      <c r="A6014" s="51" t="str">
        <f t="shared" si="99"/>
        <v>DPW.DE</v>
      </c>
      <c r="B6014" s="52" t="s">
        <v>540</v>
      </c>
      <c r="C6014" s="50" t="s">
        <v>994</v>
      </c>
      <c r="D6014" s="50">
        <f>DAX__2019_2020__33[[#This Row],[Open]]*(DAX__2019_2020__33[[#This Row],[Adj Close]]/DAX__2019_2020__33[[#This Row],[Close]])</f>
        <v>37.782738093469632</v>
      </c>
      <c r="E6014" s="50" t="s">
        <v>17483</v>
      </c>
      <c r="F6014" s="50" t="s">
        <v>999</v>
      </c>
      <c r="G6014" s="50" t="s">
        <v>2088</v>
      </c>
      <c r="H6014" s="50" t="s">
        <v>17484</v>
      </c>
      <c r="I6014" s="50">
        <f>(DAX__2019_2020__33[[#This Row],[Adj Close]]-DAX__2019_2020__33[[#This Row],[Adj Open]])/DAX__2019_2020__33[[#This Row],[Adj Open]]</f>
        <v>4.184051090719996E-3</v>
      </c>
      <c r="J6014" s="50">
        <f>DAX__2019_2020__33[[#This Row],[Adj Close]]-DAX__2019_2020__33[[#This Row],[Adj Open]]</f>
        <v>0.15808490653036955</v>
      </c>
      <c r="K6014" s="50">
        <v>2724311</v>
      </c>
    </row>
    <row r="6015" spans="1:11" x14ac:dyDescent="0.3">
      <c r="A6015" s="51" t="str">
        <f t="shared" si="99"/>
        <v>DPW.DE</v>
      </c>
      <c r="B6015" s="52" t="s">
        <v>541</v>
      </c>
      <c r="C6015" s="50" t="s">
        <v>1249</v>
      </c>
      <c r="D6015" s="50">
        <f>DAX__2019_2020__33[[#This Row],[Open]]*(DAX__2019_2020__33[[#This Row],[Adj Close]]/DAX__2019_2020__33[[#This Row],[Close]])</f>
        <v>37.615353449859342</v>
      </c>
      <c r="E6015" s="50" t="s">
        <v>8183</v>
      </c>
      <c r="F6015" s="50" t="s">
        <v>1221</v>
      </c>
      <c r="G6015" s="50" t="s">
        <v>1514</v>
      </c>
      <c r="H6015" s="50" t="s">
        <v>17485</v>
      </c>
      <c r="I6015" s="50">
        <f>(DAX__2019_2020__33[[#This Row],[Adj Close]]-DAX__2019_2020__33[[#This Row],[Adj Open]])/DAX__2019_2020__33[[#This Row],[Adj Open]]</f>
        <v>3.9555005202594196E-3</v>
      </c>
      <c r="J6015" s="50">
        <f>DAX__2019_2020__33[[#This Row],[Adj Close]]-DAX__2019_2020__33[[#This Row],[Adj Open]]</f>
        <v>0.14878755014066058</v>
      </c>
      <c r="K6015" s="50">
        <v>2147428</v>
      </c>
    </row>
    <row r="6016" spans="1:11" x14ac:dyDescent="0.3">
      <c r="A6016" s="51" t="str">
        <f t="shared" si="99"/>
        <v>DPW.DE</v>
      </c>
      <c r="B6016" s="52" t="s">
        <v>542</v>
      </c>
      <c r="C6016" s="50" t="s">
        <v>17486</v>
      </c>
      <c r="D6016" s="50">
        <f>DAX__2019_2020__33[[#This Row],[Open]]*(DAX__2019_2020__33[[#This Row],[Adj Close]]/DAX__2019_2020__33[[#This Row],[Close]])</f>
        <v>36.964410380030536</v>
      </c>
      <c r="E6016" s="50" t="s">
        <v>9815</v>
      </c>
      <c r="F6016" s="50" t="s">
        <v>17487</v>
      </c>
      <c r="G6016" s="50" t="s">
        <v>1575</v>
      </c>
      <c r="H6016" s="50" t="s">
        <v>17488</v>
      </c>
      <c r="I6016" s="50">
        <f>(DAX__2019_2020__33[[#This Row],[Adj Close]]-DAX__2019_2020__33[[#This Row],[Adj Open]])/DAX__2019_2020__33[[#This Row],[Adj Open]]</f>
        <v>-2.7673207547169601E-3</v>
      </c>
      <c r="J6016" s="50">
        <f>DAX__2019_2020__33[[#This Row],[Adj Close]]-DAX__2019_2020__33[[#This Row],[Adj Open]]</f>
        <v>-0.10229238003053354</v>
      </c>
      <c r="K6016" s="50">
        <v>3051838</v>
      </c>
    </row>
    <row r="6017" spans="1:11" x14ac:dyDescent="0.3">
      <c r="A6017" s="51" t="str">
        <f t="shared" si="99"/>
        <v>DPW.DE</v>
      </c>
      <c r="B6017" s="52" t="s">
        <v>543</v>
      </c>
      <c r="C6017" s="50" t="s">
        <v>17489</v>
      </c>
      <c r="D6017" s="50">
        <f>DAX__2019_2020__33[[#This Row],[Open]]*(DAX__2019_2020__33[[#This Row],[Adj Close]]/DAX__2019_2020__33[[#This Row],[Close]])</f>
        <v>37.178292766740242</v>
      </c>
      <c r="E6017" s="50" t="s">
        <v>17490</v>
      </c>
      <c r="F6017" s="50" t="s">
        <v>1530</v>
      </c>
      <c r="G6017" s="50" t="s">
        <v>17458</v>
      </c>
      <c r="H6017" s="50" t="s">
        <v>17459</v>
      </c>
      <c r="I6017" s="50">
        <f>(DAX__2019_2020__33[[#This Row],[Adj Close]]-DAX__2019_2020__33[[#This Row],[Adj Open]])/DAX__2019_2020__33[[#This Row],[Adj Open]]</f>
        <v>-7.753926963481695E-3</v>
      </c>
      <c r="J6017" s="50">
        <f>DAX__2019_2020__33[[#This Row],[Adj Close]]-DAX__2019_2020__33[[#This Row],[Adj Open]]</f>
        <v>-0.28827776674024364</v>
      </c>
      <c r="K6017" s="50">
        <v>2595512</v>
      </c>
    </row>
    <row r="6018" spans="1:11" x14ac:dyDescent="0.3">
      <c r="A6018" s="51" t="str">
        <f t="shared" si="99"/>
        <v>DPW.DE</v>
      </c>
      <c r="B6018" s="52" t="s">
        <v>544</v>
      </c>
      <c r="C6018" s="50" t="s">
        <v>1211</v>
      </c>
      <c r="D6018" s="50">
        <f>DAX__2019_2020__33[[#This Row],[Open]]*(DAX__2019_2020__33[[#This Row],[Adj Close]]/DAX__2019_2020__33[[#This Row],[Close]])</f>
        <v>35.98798761788472</v>
      </c>
      <c r="E6018" s="50" t="s">
        <v>1224</v>
      </c>
      <c r="F6018" s="50" t="s">
        <v>17491</v>
      </c>
      <c r="G6018" s="50" t="s">
        <v>17492</v>
      </c>
      <c r="H6018" s="50" t="s">
        <v>17493</v>
      </c>
      <c r="I6018" s="50">
        <f>(DAX__2019_2020__33[[#This Row],[Adj Close]]-DAX__2019_2020__33[[#This Row],[Adj Open]])/DAX__2019_2020__33[[#This Row],[Adj Open]]</f>
        <v>-1.4728681789956543E-2</v>
      </c>
      <c r="J6018" s="50">
        <f>DAX__2019_2020__33[[#This Row],[Adj Close]]-DAX__2019_2020__33[[#This Row],[Adj Open]]</f>
        <v>-0.53005561788472022</v>
      </c>
      <c r="K6018" s="50">
        <v>5229005</v>
      </c>
    </row>
    <row r="6019" spans="1:11" x14ac:dyDescent="0.3">
      <c r="A6019" s="51" t="str">
        <f t="shared" si="99"/>
        <v>DPW.DE</v>
      </c>
      <c r="B6019" s="52" t="s">
        <v>545</v>
      </c>
      <c r="C6019" s="50" t="s">
        <v>1536</v>
      </c>
      <c r="D6019" s="50">
        <f>DAX__2019_2020__33[[#This Row],[Open]]*(DAX__2019_2020__33[[#This Row],[Adj Close]]/DAX__2019_2020__33[[#This Row],[Close]])</f>
        <v>35.476532470069138</v>
      </c>
      <c r="E6019" s="50" t="s">
        <v>1561</v>
      </c>
      <c r="F6019" s="50" t="s">
        <v>17403</v>
      </c>
      <c r="G6019" s="50" t="s">
        <v>17494</v>
      </c>
      <c r="H6019" s="50" t="s">
        <v>17495</v>
      </c>
      <c r="I6019" s="50">
        <f>(DAX__2019_2020__33[[#This Row],[Adj Close]]-DAX__2019_2020__33[[#This Row],[Adj Open]])/DAX__2019_2020__33[[#This Row],[Adj Open]]</f>
        <v>6.2908777829161861E-3</v>
      </c>
      <c r="J6019" s="50">
        <f>DAX__2019_2020__33[[#This Row],[Adj Close]]-DAX__2019_2020__33[[#This Row],[Adj Open]]</f>
        <v>0.22317852993086262</v>
      </c>
      <c r="K6019" s="50">
        <v>3355864</v>
      </c>
    </row>
    <row r="6020" spans="1:11" x14ac:dyDescent="0.3">
      <c r="A6020" s="51" t="str">
        <f t="shared" si="99"/>
        <v>DPW.DE</v>
      </c>
      <c r="B6020" s="52" t="s">
        <v>546</v>
      </c>
      <c r="C6020" s="50" t="s">
        <v>17356</v>
      </c>
      <c r="D6020" s="50">
        <f>DAX__2019_2020__33[[#This Row],[Open]]*(DAX__2019_2020__33[[#This Row],[Adj Close]]/DAX__2019_2020__33[[#This Row],[Close]])</f>
        <v>35.262647547551801</v>
      </c>
      <c r="E6020" s="50" t="s">
        <v>8202</v>
      </c>
      <c r="F6020" s="50" t="s">
        <v>17353</v>
      </c>
      <c r="G6020" s="50" t="s">
        <v>17496</v>
      </c>
      <c r="H6020" s="50" t="s">
        <v>17497</v>
      </c>
      <c r="I6020" s="50">
        <f>(DAX__2019_2020__33[[#This Row],[Adj Close]]-DAX__2019_2020__33[[#This Row],[Adj Open]])/DAX__2019_2020__33[[#This Row],[Adj Open]]</f>
        <v>3.1646362428604667E-3</v>
      </c>
      <c r="J6020" s="50">
        <f>DAX__2019_2020__33[[#This Row],[Adj Close]]-DAX__2019_2020__33[[#This Row],[Adj Open]]</f>
        <v>0.11159345244819718</v>
      </c>
      <c r="K6020" s="50">
        <v>3826944</v>
      </c>
    </row>
    <row r="6021" spans="1:11" x14ac:dyDescent="0.3">
      <c r="A6021" s="51" t="str">
        <f t="shared" si="99"/>
        <v>DPW.DE</v>
      </c>
      <c r="B6021" s="52" t="s">
        <v>547</v>
      </c>
      <c r="C6021" s="50" t="s">
        <v>17498</v>
      </c>
      <c r="D6021" s="50">
        <f>DAX__2019_2020__33[[#This Row],[Open]]*(DAX__2019_2020__33[[#This Row],[Adj Close]]/DAX__2019_2020__33[[#This Row],[Close]])</f>
        <v>35.662514965078969</v>
      </c>
      <c r="E6021" s="50" t="s">
        <v>1553</v>
      </c>
      <c r="F6021" s="50" t="s">
        <v>1538</v>
      </c>
      <c r="G6021" s="50" t="s">
        <v>1566</v>
      </c>
      <c r="H6021" s="50" t="s">
        <v>17499</v>
      </c>
      <c r="I6021" s="50">
        <f>(DAX__2019_2020__33[[#This Row],[Adj Close]]-DAX__2019_2020__33[[#This Row],[Adj Open]])/DAX__2019_2020__33[[#This Row],[Adj Open]]</f>
        <v>1.538464226256283E-2</v>
      </c>
      <c r="J6021" s="50">
        <f>DAX__2019_2020__33[[#This Row],[Adj Close]]-DAX__2019_2020__33[[#This Row],[Adj Open]]</f>
        <v>0.54865503492103329</v>
      </c>
      <c r="K6021" s="50">
        <v>2964281</v>
      </c>
    </row>
    <row r="6022" spans="1:11" x14ac:dyDescent="0.3">
      <c r="A6022" s="51" t="str">
        <f t="shared" si="99"/>
        <v>DPW.DE</v>
      </c>
      <c r="B6022" s="52" t="s">
        <v>548</v>
      </c>
      <c r="C6022" s="50" t="s">
        <v>17500</v>
      </c>
      <c r="D6022" s="50">
        <f>DAX__2019_2020__33[[#This Row],[Open]]*(DAX__2019_2020__33[[#This Row],[Adj Close]]/DAX__2019_2020__33[[#This Row],[Close]])</f>
        <v>36.462244394649474</v>
      </c>
      <c r="E6022" s="50" t="s">
        <v>996</v>
      </c>
      <c r="F6022" s="50" t="s">
        <v>17501</v>
      </c>
      <c r="G6022" s="50" t="s">
        <v>996</v>
      </c>
      <c r="H6022" s="50" t="s">
        <v>17502</v>
      </c>
      <c r="I6022" s="50">
        <f>(DAX__2019_2020__33[[#This Row],[Adj Close]]-DAX__2019_2020__33[[#This Row],[Adj Open]])/DAX__2019_2020__33[[#This Row],[Adj Open]]</f>
        <v>1.2241775369593796E-2</v>
      </c>
      <c r="J6022" s="50">
        <f>DAX__2019_2020__33[[#This Row],[Adj Close]]-DAX__2019_2020__33[[#This Row],[Adj Open]]</f>
        <v>0.44636260535052941</v>
      </c>
      <c r="K6022" s="50">
        <v>3219551</v>
      </c>
    </row>
    <row r="6023" spans="1:11" x14ac:dyDescent="0.3">
      <c r="A6023" s="51" t="str">
        <f t="shared" si="99"/>
        <v>DPW.DE</v>
      </c>
      <c r="B6023" s="52" t="s">
        <v>549</v>
      </c>
      <c r="C6023" s="50" t="s">
        <v>17449</v>
      </c>
      <c r="D6023" s="50">
        <f>DAX__2019_2020__33[[#This Row],[Open]]*(DAX__2019_2020__33[[#This Row],[Adj Close]]/DAX__2019_2020__33[[#This Row],[Close]])</f>
        <v>36.58313924434502</v>
      </c>
      <c r="E6023" s="50" t="s">
        <v>2087</v>
      </c>
      <c r="F6023" s="50" t="s">
        <v>8187</v>
      </c>
      <c r="G6023" s="50" t="s">
        <v>17503</v>
      </c>
      <c r="H6023" s="50" t="s">
        <v>17504</v>
      </c>
      <c r="I6023" s="50">
        <f>(DAX__2019_2020__33[[#This Row],[Adj Close]]-DAX__2019_2020__33[[#This Row],[Adj Open]])/DAX__2019_2020__33[[#This Row],[Adj Open]]</f>
        <v>2.2623284189120369E-2</v>
      </c>
      <c r="J6023" s="50">
        <f>DAX__2019_2020__33[[#This Row],[Adj Close]]-DAX__2019_2020__33[[#This Row],[Adj Open]]</f>
        <v>0.82763075565497957</v>
      </c>
      <c r="K6023" s="50">
        <v>4195054</v>
      </c>
    </row>
    <row r="6024" spans="1:11" x14ac:dyDescent="0.3">
      <c r="A6024" s="51" t="str">
        <f t="shared" si="99"/>
        <v>DPW.DE</v>
      </c>
      <c r="B6024" s="52" t="s">
        <v>550</v>
      </c>
      <c r="C6024" s="50" t="s">
        <v>17505</v>
      </c>
      <c r="D6024" s="50">
        <f>DAX__2019_2020__33[[#This Row],[Open]]*(DAX__2019_2020__33[[#This Row],[Adj Close]]/DAX__2019_2020__33[[#This Row],[Close]])</f>
        <v>37.726944527058983</v>
      </c>
      <c r="E6024" s="50" t="s">
        <v>17463</v>
      </c>
      <c r="F6024" s="50" t="s">
        <v>1503</v>
      </c>
      <c r="G6024" s="50" t="s">
        <v>981</v>
      </c>
      <c r="H6024" s="50" t="s">
        <v>17506</v>
      </c>
      <c r="I6024" s="50">
        <f>(DAX__2019_2020__33[[#This Row],[Adj Close]]-DAX__2019_2020__33[[#This Row],[Adj Open]])/DAX__2019_2020__33[[#This Row],[Adj Open]]</f>
        <v>1.9225979788020698E-2</v>
      </c>
      <c r="J6024" s="50">
        <f>DAX__2019_2020__33[[#This Row],[Adj Close]]-DAX__2019_2020__33[[#This Row],[Adj Open]]</f>
        <v>0.72533747294101403</v>
      </c>
      <c r="K6024" s="50">
        <v>3491745</v>
      </c>
    </row>
    <row r="6025" spans="1:11" x14ac:dyDescent="0.3">
      <c r="A6025" s="51" t="str">
        <f t="shared" si="99"/>
        <v>DPW.DE</v>
      </c>
      <c r="B6025" s="52" t="s">
        <v>551</v>
      </c>
      <c r="C6025" s="50" t="s">
        <v>981</v>
      </c>
      <c r="D6025" s="50">
        <f>DAX__2019_2020__33[[#This Row],[Open]]*(DAX__2019_2020__33[[#This Row],[Adj Close]]/DAX__2019_2020__33[[#This Row],[Close]])</f>
        <v>38.452278811491141</v>
      </c>
      <c r="E6025" s="50" t="s">
        <v>1019</v>
      </c>
      <c r="F6025" s="50" t="s">
        <v>1023</v>
      </c>
      <c r="G6025" s="50" t="s">
        <v>17465</v>
      </c>
      <c r="H6025" s="50" t="s">
        <v>17507</v>
      </c>
      <c r="I6025" s="50">
        <f>(DAX__2019_2020__33[[#This Row],[Adj Close]]-DAX__2019_2020__33[[#This Row],[Adj Open]])/DAX__2019_2020__33[[#This Row],[Adj Open]]</f>
        <v>1.4510762491451463E-3</v>
      </c>
      <c r="J6025" s="50">
        <f>DAX__2019_2020__33[[#This Row],[Adj Close]]-DAX__2019_2020__33[[#This Row],[Adj Open]]</f>
        <v>5.579718850886195E-2</v>
      </c>
      <c r="K6025" s="50">
        <v>2716676</v>
      </c>
    </row>
    <row r="6026" spans="1:11" x14ac:dyDescent="0.3">
      <c r="A6026" s="51" t="str">
        <f t="shared" si="99"/>
        <v>DPW.DE</v>
      </c>
      <c r="B6026" s="52" t="s">
        <v>552</v>
      </c>
      <c r="C6026" s="50" t="s">
        <v>17508</v>
      </c>
      <c r="D6026" s="50">
        <f>DAX__2019_2020__33[[#This Row],[Open]]*(DAX__2019_2020__33[[#This Row],[Adj Close]]/DAX__2019_2020__33[[#This Row],[Close]])</f>
        <v>39.196223526511112</v>
      </c>
      <c r="E6026" s="50" t="s">
        <v>9786</v>
      </c>
      <c r="F6026" s="50" t="s">
        <v>17509</v>
      </c>
      <c r="G6026" s="50" t="s">
        <v>9810</v>
      </c>
      <c r="H6026" s="50" t="s">
        <v>17510</v>
      </c>
      <c r="I6026" s="50">
        <f>(DAX__2019_2020__33[[#This Row],[Adj Close]]-DAX__2019_2020__33[[#This Row],[Adj Open]])/DAX__2019_2020__33[[#This Row],[Adj Open]]</f>
        <v>-3.9145953065435196E-2</v>
      </c>
      <c r="J6026" s="50">
        <f>DAX__2019_2020__33[[#This Row],[Adj Close]]-DAX__2019_2020__33[[#This Row],[Adj Open]]</f>
        <v>-1.5343735265111107</v>
      </c>
      <c r="K6026" s="50">
        <v>8459850</v>
      </c>
    </row>
    <row r="6027" spans="1:11" x14ac:dyDescent="0.3">
      <c r="A6027" s="51" t="str">
        <f t="shared" si="99"/>
        <v>DPW.DE</v>
      </c>
      <c r="B6027" s="52" t="s">
        <v>553</v>
      </c>
      <c r="C6027" s="50" t="s">
        <v>17483</v>
      </c>
      <c r="D6027" s="50">
        <f>DAX__2019_2020__33[[#This Row],[Open]]*(DAX__2019_2020__33[[#This Row],[Adj Close]]/DAX__2019_2020__33[[#This Row],[Close]])</f>
        <v>38.015220977269905</v>
      </c>
      <c r="E6027" s="50" t="s">
        <v>17483</v>
      </c>
      <c r="F6027" s="50" t="s">
        <v>17356</v>
      </c>
      <c r="G6027" s="50" t="s">
        <v>17437</v>
      </c>
      <c r="H6027" s="50" t="s">
        <v>17438</v>
      </c>
      <c r="I6027" s="50">
        <f>(DAX__2019_2020__33[[#This Row],[Adj Close]]-DAX__2019_2020__33[[#This Row],[Adj Open]])/DAX__2019_2020__33[[#This Row],[Adj Open]]</f>
        <v>-5.7240703100765719E-2</v>
      </c>
      <c r="J6027" s="50">
        <f>DAX__2019_2020__33[[#This Row],[Adj Close]]-DAX__2019_2020__33[[#This Row],[Adj Open]]</f>
        <v>-2.1760179772699075</v>
      </c>
      <c r="K6027" s="50">
        <v>10277595</v>
      </c>
    </row>
    <row r="6028" spans="1:11" x14ac:dyDescent="0.3">
      <c r="A6028" s="51" t="str">
        <f t="shared" si="99"/>
        <v>DPW.DE</v>
      </c>
      <c r="B6028" s="52" t="s">
        <v>554</v>
      </c>
      <c r="C6028" s="50" t="s">
        <v>17511</v>
      </c>
      <c r="D6028" s="50">
        <f>DAX__2019_2020__33[[#This Row],[Open]]*(DAX__2019_2020__33[[#This Row],[Adj Close]]/DAX__2019_2020__33[[#This Row],[Close]])</f>
        <v>36.34135917395345</v>
      </c>
      <c r="E6028" s="50" t="s">
        <v>17512</v>
      </c>
      <c r="F6028" s="50" t="s">
        <v>1205</v>
      </c>
      <c r="G6028" s="50" t="s">
        <v>17513</v>
      </c>
      <c r="H6028" s="50" t="s">
        <v>17514</v>
      </c>
      <c r="I6028" s="50">
        <f>(DAX__2019_2020__33[[#This Row],[Adj Close]]-DAX__2019_2020__33[[#This Row],[Adj Open]])/DAX__2019_2020__33[[#This Row],[Adj Open]]</f>
        <v>-6.141299583352155E-3</v>
      </c>
      <c r="J6028" s="50">
        <f>DAX__2019_2020__33[[#This Row],[Adj Close]]-DAX__2019_2020__33[[#This Row],[Adj Open]]</f>
        <v>-0.22318317395345133</v>
      </c>
      <c r="K6028" s="50">
        <v>5259507</v>
      </c>
    </row>
    <row r="6029" spans="1:11" x14ac:dyDescent="0.3">
      <c r="A6029" s="51" t="str">
        <f t="shared" si="99"/>
        <v>DPW.DE</v>
      </c>
      <c r="B6029" s="52" t="s">
        <v>555</v>
      </c>
      <c r="C6029" s="50" t="s">
        <v>17515</v>
      </c>
      <c r="D6029" s="50">
        <f>DAX__2019_2020__33[[#This Row],[Open]]*(DAX__2019_2020__33[[#This Row],[Adj Close]]/DAX__2019_2020__33[[#This Row],[Close]])</f>
        <v>36.053083530477068</v>
      </c>
      <c r="E6029" s="50" t="s">
        <v>17516</v>
      </c>
      <c r="F6029" s="50" t="s">
        <v>1549</v>
      </c>
      <c r="G6029" s="50" t="s">
        <v>1006</v>
      </c>
      <c r="H6029" s="50" t="s">
        <v>17517</v>
      </c>
      <c r="I6029" s="50">
        <f>(DAX__2019_2020__33[[#This Row],[Adj Close]]-DAX__2019_2020__33[[#This Row],[Adj Open]])/DAX__2019_2020__33[[#This Row],[Adj Open]]</f>
        <v>3.8689192674746546E-3</v>
      </c>
      <c r="J6029" s="50">
        <f>DAX__2019_2020__33[[#This Row],[Adj Close]]-DAX__2019_2020__33[[#This Row],[Adj Open]]</f>
        <v>0.13948646952293586</v>
      </c>
      <c r="K6029" s="50">
        <v>3849184</v>
      </c>
    </row>
    <row r="6030" spans="1:11" x14ac:dyDescent="0.3">
      <c r="A6030" s="51" t="str">
        <f t="shared" si="99"/>
        <v>DPW.DE</v>
      </c>
      <c r="B6030" s="52" t="s">
        <v>556</v>
      </c>
      <c r="C6030" s="50" t="s">
        <v>17518</v>
      </c>
      <c r="D6030" s="50">
        <f>DAX__2019_2020__33[[#This Row],[Open]]*(DAX__2019_2020__33[[#This Row],[Adj Close]]/DAX__2019_2020__33[[#This Row],[Close]])</f>
        <v>36.080977451373947</v>
      </c>
      <c r="E6030" s="50" t="s">
        <v>1224</v>
      </c>
      <c r="F6030" s="50" t="s">
        <v>1169</v>
      </c>
      <c r="G6030" s="50" t="s">
        <v>2074</v>
      </c>
      <c r="H6030" s="50" t="s">
        <v>17519</v>
      </c>
      <c r="I6030" s="50">
        <f>(DAX__2019_2020__33[[#This Row],[Adj Close]]-DAX__2019_2020__33[[#This Row],[Adj Open]])/DAX__2019_2020__33[[#This Row],[Adj Open]]</f>
        <v>1.8041237578382433E-3</v>
      </c>
      <c r="J6030" s="50">
        <f>DAX__2019_2020__33[[#This Row],[Adj Close]]-DAX__2019_2020__33[[#This Row],[Adj Open]]</f>
        <v>6.5094548626049686E-2</v>
      </c>
      <c r="K6030" s="50">
        <v>3644365</v>
      </c>
    </row>
    <row r="6031" spans="1:11" x14ac:dyDescent="0.3">
      <c r="A6031" s="51" t="str">
        <f t="shared" si="99"/>
        <v>DPW.DE</v>
      </c>
      <c r="B6031" s="52" t="s">
        <v>557</v>
      </c>
      <c r="C6031" s="50" t="s">
        <v>1526</v>
      </c>
      <c r="D6031" s="50">
        <f>DAX__2019_2020__33[[#This Row],[Open]]*(DAX__2019_2020__33[[#This Row],[Adj Close]]/DAX__2019_2020__33[[#This Row],[Close]])</f>
        <v>36.601735232214388</v>
      </c>
      <c r="E6031" s="50" t="s">
        <v>8178</v>
      </c>
      <c r="F6031" s="50" t="s">
        <v>17437</v>
      </c>
      <c r="G6031" s="50" t="s">
        <v>1549</v>
      </c>
      <c r="H6031" s="50" t="s">
        <v>17520</v>
      </c>
      <c r="I6031" s="50">
        <f>(DAX__2019_2020__33[[#This Row],[Adj Close]]-DAX__2019_2020__33[[#This Row],[Adj Open]])/DAX__2019_2020__33[[#This Row],[Adj Open]]</f>
        <v>-1.6514278035714272E-2</v>
      </c>
      <c r="J6031" s="50">
        <f>DAX__2019_2020__33[[#This Row],[Adj Close]]-DAX__2019_2020__33[[#This Row],[Adj Open]]</f>
        <v>-0.60445123221438735</v>
      </c>
      <c r="K6031" s="50">
        <v>3756754</v>
      </c>
    </row>
    <row r="6032" spans="1:11" x14ac:dyDescent="0.3">
      <c r="A6032" s="51" t="str">
        <f t="shared" si="99"/>
        <v>DPW.DE</v>
      </c>
      <c r="B6032" s="52" t="s">
        <v>558</v>
      </c>
      <c r="C6032" s="50" t="s">
        <v>1211</v>
      </c>
      <c r="D6032" s="50">
        <f>DAX__2019_2020__33[[#This Row],[Open]]*(DAX__2019_2020__33[[#This Row],[Adj Close]]/DAX__2019_2020__33[[#This Row],[Close]])</f>
        <v>35.987990458261443</v>
      </c>
      <c r="E6032" s="50" t="s">
        <v>17378</v>
      </c>
      <c r="F6032" s="50" t="s">
        <v>1207</v>
      </c>
      <c r="G6032" s="50" t="s">
        <v>1208</v>
      </c>
      <c r="H6032" s="50" t="s">
        <v>17521</v>
      </c>
      <c r="I6032" s="50">
        <f>(DAX__2019_2020__33[[#This Row],[Adj Close]]-DAX__2019_2020__33[[#This Row],[Adj Open]])/DAX__2019_2020__33[[#This Row],[Adj Open]]</f>
        <v>3.8758913727159243E-3</v>
      </c>
      <c r="J6032" s="50">
        <f>DAX__2019_2020__33[[#This Row],[Adj Close]]-DAX__2019_2020__33[[#This Row],[Adj Open]]</f>
        <v>0.13948554173855854</v>
      </c>
      <c r="K6032" s="50">
        <v>2996625</v>
      </c>
    </row>
    <row r="6033" spans="1:11" x14ac:dyDescent="0.3">
      <c r="A6033" s="51" t="str">
        <f t="shared" si="99"/>
        <v>DPW.DE</v>
      </c>
      <c r="B6033" s="52" t="s">
        <v>559</v>
      </c>
      <c r="C6033" s="50" t="s">
        <v>1208</v>
      </c>
      <c r="D6033" s="50">
        <f>DAX__2019_2020__33[[#This Row],[Open]]*(DAX__2019_2020__33[[#This Row],[Adj Close]]/DAX__2019_2020__33[[#This Row],[Close]])</f>
        <v>36.127476071010172</v>
      </c>
      <c r="E6033" s="50" t="s">
        <v>17522</v>
      </c>
      <c r="F6033" s="50" t="s">
        <v>1211</v>
      </c>
      <c r="G6033" s="50" t="s">
        <v>1566</v>
      </c>
      <c r="H6033" s="50" t="s">
        <v>17499</v>
      </c>
      <c r="I6033" s="50">
        <f>(DAX__2019_2020__33[[#This Row],[Adj Close]]-DAX__2019_2020__33[[#This Row],[Adj Open]])/DAX__2019_2020__33[[#This Row],[Adj Open]]</f>
        <v>2.3166281758882608E-3</v>
      </c>
      <c r="J6033" s="50">
        <f>DAX__2019_2020__33[[#This Row],[Adj Close]]-DAX__2019_2020__33[[#This Row],[Adj Open]]</f>
        <v>8.3693928989831079E-2</v>
      </c>
      <c r="K6033" s="50">
        <v>3042441</v>
      </c>
    </row>
    <row r="6034" spans="1:11" x14ac:dyDescent="0.3">
      <c r="A6034" s="51" t="str">
        <f t="shared" si="99"/>
        <v>DPW.DE</v>
      </c>
      <c r="B6034" s="52" t="s">
        <v>560</v>
      </c>
      <c r="C6034" s="50" t="s">
        <v>1175</v>
      </c>
      <c r="D6034" s="50">
        <f>DAX__2019_2020__33[[#This Row],[Open]]*(DAX__2019_2020__33[[#This Row],[Adj Close]]/DAX__2019_2020__33[[#This Row],[Close]])</f>
        <v>36.071681916964671</v>
      </c>
      <c r="E6034" s="50" t="s">
        <v>1010</v>
      </c>
      <c r="F6034" s="50" t="s">
        <v>17523</v>
      </c>
      <c r="G6034" s="50" t="s">
        <v>1167</v>
      </c>
      <c r="H6034" s="50" t="s">
        <v>17524</v>
      </c>
      <c r="I6034" s="50">
        <f>(DAX__2019_2020__33[[#This Row],[Adj Close]]-DAX__2019_2020__33[[#This Row],[Adj Open]])/DAX__2019_2020__33[[#This Row],[Adj Open]]</f>
        <v>7.9916729056027768E-3</v>
      </c>
      <c r="J6034" s="50">
        <f>DAX__2019_2020__33[[#This Row],[Adj Close]]-DAX__2019_2020__33[[#This Row],[Adj Open]]</f>
        <v>0.28827308303532817</v>
      </c>
      <c r="K6034" s="50">
        <v>2696122</v>
      </c>
    </row>
    <row r="6035" spans="1:11" x14ac:dyDescent="0.3">
      <c r="A6035" s="51" t="str">
        <f t="shared" si="99"/>
        <v>DPW.DE</v>
      </c>
      <c r="B6035" s="52" t="s">
        <v>561</v>
      </c>
      <c r="C6035" s="50" t="s">
        <v>1177</v>
      </c>
      <c r="D6035" s="50">
        <f>DAX__2019_2020__33[[#This Row],[Open]]*(DAX__2019_2020__33[[#This Row],[Adj Close]]/DAX__2019_2020__33[[#This Row],[Close]])</f>
        <v>36.406457692180098</v>
      </c>
      <c r="E6035" s="50" t="s">
        <v>17525</v>
      </c>
      <c r="F6035" s="50" t="s">
        <v>1224</v>
      </c>
      <c r="G6035" s="50" t="s">
        <v>17525</v>
      </c>
      <c r="H6035" s="50" t="s">
        <v>17526</v>
      </c>
      <c r="I6035" s="50">
        <f>(DAX__2019_2020__33[[#This Row],[Adj Close]]-DAX__2019_2020__33[[#This Row],[Adj Open]])/DAX__2019_2020__33[[#This Row],[Adj Open]]</f>
        <v>1.864620594399961E-2</v>
      </c>
      <c r="J6035" s="50">
        <f>DAX__2019_2020__33[[#This Row],[Adj Close]]-DAX__2019_2020__33[[#This Row],[Adj Open]]</f>
        <v>0.67884230781989885</v>
      </c>
      <c r="K6035" s="50">
        <v>3774226</v>
      </c>
    </row>
    <row r="6036" spans="1:11" x14ac:dyDescent="0.3">
      <c r="A6036" s="51" t="str">
        <f t="shared" si="99"/>
        <v>DPW.DE</v>
      </c>
      <c r="B6036" s="52" t="s">
        <v>562</v>
      </c>
      <c r="C6036" s="50" t="s">
        <v>11571</v>
      </c>
      <c r="D6036" s="50">
        <f>DAX__2019_2020__33[[#This Row],[Open]]*(DAX__2019_2020__33[[#This Row],[Adj Close]]/DAX__2019_2020__33[[#This Row],[Close]])</f>
        <v>37.271283004968794</v>
      </c>
      <c r="E6036" s="50" t="s">
        <v>1189</v>
      </c>
      <c r="F6036" s="50" t="s">
        <v>1529</v>
      </c>
      <c r="G6036" s="50" t="s">
        <v>2072</v>
      </c>
      <c r="H6036" s="50" t="s">
        <v>17527</v>
      </c>
      <c r="I6036" s="50">
        <f>(DAX__2019_2020__33[[#This Row],[Adj Close]]-DAX__2019_2020__33[[#This Row],[Adj Open]])/DAX__2019_2020__33[[#This Row],[Adj Open]]</f>
        <v>-2.3702618577713597E-2</v>
      </c>
      <c r="J6036" s="50">
        <f>DAX__2019_2020__33[[#This Row],[Adj Close]]-DAX__2019_2020__33[[#This Row],[Adj Open]]</f>
        <v>-0.88342700496879445</v>
      </c>
      <c r="K6036" s="50">
        <v>3143011</v>
      </c>
    </row>
    <row r="6037" spans="1:11" x14ac:dyDescent="0.3">
      <c r="A6037" s="51" t="str">
        <f t="shared" si="99"/>
        <v>DPW.DE</v>
      </c>
      <c r="B6037" s="52" t="s">
        <v>563</v>
      </c>
      <c r="C6037" s="50" t="s">
        <v>1168</v>
      </c>
      <c r="D6037" s="50">
        <f>DAX__2019_2020__33[[#This Row],[Open]]*(DAX__2019_2020__33[[#This Row],[Adj Close]]/DAX__2019_2020__33[[#This Row],[Close]])</f>
        <v>36.62033555864798</v>
      </c>
      <c r="E6037" s="50" t="s">
        <v>1520</v>
      </c>
      <c r="F6037" s="50" t="s">
        <v>17528</v>
      </c>
      <c r="G6037" s="50" t="s">
        <v>11571</v>
      </c>
      <c r="H6037" s="50" t="s">
        <v>17529</v>
      </c>
      <c r="I6037" s="50">
        <f>(DAX__2019_2020__33[[#This Row],[Adj Close]]-DAX__2019_2020__33[[#This Row],[Adj Open]])/DAX__2019_2020__33[[#This Row],[Adj Open]]</f>
        <v>1.7775545511032234E-2</v>
      </c>
      <c r="J6037" s="50">
        <f>DAX__2019_2020__33[[#This Row],[Adj Close]]-DAX__2019_2020__33[[#This Row],[Adj Open]]</f>
        <v>0.65094644135201918</v>
      </c>
      <c r="K6037" s="50">
        <v>3685757</v>
      </c>
    </row>
    <row r="6038" spans="1:11" x14ac:dyDescent="0.3">
      <c r="A6038" s="51" t="str">
        <f t="shared" si="99"/>
        <v>DPW.DE</v>
      </c>
      <c r="B6038" s="52" t="s">
        <v>564</v>
      </c>
      <c r="C6038" s="50" t="s">
        <v>17530</v>
      </c>
      <c r="D6038" s="50">
        <f>DAX__2019_2020__33[[#This Row],[Open]]*(DAX__2019_2020__33[[#This Row],[Adj Close]]/DAX__2019_2020__33[[#This Row],[Close]])</f>
        <v>37.466568634219549</v>
      </c>
      <c r="E6038" s="50" t="s">
        <v>1160</v>
      </c>
      <c r="F6038" s="50" t="s">
        <v>17531</v>
      </c>
      <c r="G6038" s="50" t="s">
        <v>1020</v>
      </c>
      <c r="H6038" s="50" t="s">
        <v>17532</v>
      </c>
      <c r="I6038" s="50">
        <f>(DAX__2019_2020__33[[#This Row],[Adj Close]]-DAX__2019_2020__33[[#This Row],[Adj Open]])/DAX__2019_2020__33[[#This Row],[Adj Open]]</f>
        <v>2.4819557587005769E-3</v>
      </c>
      <c r="J6038" s="50">
        <f>DAX__2019_2020__33[[#This Row],[Adj Close]]-DAX__2019_2020__33[[#This Row],[Adj Open]]</f>
        <v>9.2990365780451611E-2</v>
      </c>
      <c r="K6038" s="50">
        <v>2934788</v>
      </c>
    </row>
    <row r="6039" spans="1:11" x14ac:dyDescent="0.3">
      <c r="A6039" s="51" t="str">
        <f t="shared" si="99"/>
        <v>DPW.DE</v>
      </c>
      <c r="B6039" s="52" t="s">
        <v>565</v>
      </c>
      <c r="C6039" s="50" t="s">
        <v>1249</v>
      </c>
      <c r="D6039" s="50">
        <f>DAX__2019_2020__33[[#This Row],[Open]]*(DAX__2019_2020__33[[#This Row],[Adj Close]]/DAX__2019_2020__33[[#This Row],[Close]])</f>
        <v>37.615353081637117</v>
      </c>
      <c r="E6039" s="50" t="s">
        <v>1151</v>
      </c>
      <c r="F6039" s="50" t="s">
        <v>1513</v>
      </c>
      <c r="G6039" s="50" t="s">
        <v>1513</v>
      </c>
      <c r="H6039" s="50" t="s">
        <v>17533</v>
      </c>
      <c r="I6039" s="50">
        <f>(DAX__2019_2020__33[[#This Row],[Adj Close]]-DAX__2019_2020__33[[#This Row],[Adj Open]])/DAX__2019_2020__33[[#This Row],[Adj Open]]</f>
        <v>-2.4726822627273506E-4</v>
      </c>
      <c r="J6039" s="50">
        <f>DAX__2019_2020__33[[#This Row],[Adj Close]]-DAX__2019_2020__33[[#This Row],[Adj Open]]</f>
        <v>-9.3010816371190685E-3</v>
      </c>
      <c r="K6039" s="50">
        <v>1844921</v>
      </c>
    </row>
    <row r="6040" spans="1:11" x14ac:dyDescent="0.3">
      <c r="A6040" s="51" t="str">
        <f t="shared" si="99"/>
        <v>DPW.DE</v>
      </c>
      <c r="B6040" s="52" t="s">
        <v>566</v>
      </c>
      <c r="C6040" s="50" t="s">
        <v>17490</v>
      </c>
      <c r="D6040" s="50">
        <f>DAX__2019_2020__33[[#This Row],[Open]]*(DAX__2019_2020__33[[#This Row],[Adj Close]]/DAX__2019_2020__33[[#This Row],[Close]])</f>
        <v>37.336377461797269</v>
      </c>
      <c r="E6040" s="50" t="s">
        <v>17534</v>
      </c>
      <c r="F6040" s="50" t="s">
        <v>1103</v>
      </c>
      <c r="G6040" s="50" t="s">
        <v>1494</v>
      </c>
      <c r="H6040" s="50" t="s">
        <v>17535</v>
      </c>
      <c r="I6040" s="50">
        <f>(DAX__2019_2020__33[[#This Row],[Adj Close]]-DAX__2019_2020__33[[#This Row],[Adj Open]])/DAX__2019_2020__33[[#This Row],[Adj Open]]</f>
        <v>1.0709837573606995E-2</v>
      </c>
      <c r="J6040" s="50">
        <f>DAX__2019_2020__33[[#This Row],[Adj Close]]-DAX__2019_2020__33[[#This Row],[Adj Open]]</f>
        <v>0.39986653820272977</v>
      </c>
      <c r="K6040" s="50">
        <v>2774405</v>
      </c>
    </row>
    <row r="6041" spans="1:11" x14ac:dyDescent="0.3">
      <c r="A6041" s="51" t="str">
        <f t="shared" si="99"/>
        <v>DPW.DE</v>
      </c>
      <c r="B6041" s="52" t="s">
        <v>567</v>
      </c>
      <c r="C6041" s="50" t="s">
        <v>1244</v>
      </c>
      <c r="D6041" s="50">
        <f>DAX__2019_2020__33[[#This Row],[Open]]*(DAX__2019_2020__33[[#This Row],[Adj Close]]/DAX__2019_2020__33[[#This Row],[Close]])</f>
        <v>37.717646263255553</v>
      </c>
      <c r="E6041" s="50" t="s">
        <v>1050</v>
      </c>
      <c r="F6041" s="50" t="s">
        <v>1249</v>
      </c>
      <c r="G6041" s="50" t="s">
        <v>9810</v>
      </c>
      <c r="H6041" s="50" t="s">
        <v>17510</v>
      </c>
      <c r="I6041" s="50">
        <f>(DAX__2019_2020__33[[#This Row],[Adj Close]]-DAX__2019_2020__33[[#This Row],[Adj Open]])/DAX__2019_2020__33[[#This Row],[Adj Open]]</f>
        <v>-1.4793145591883907E-3</v>
      </c>
      <c r="J6041" s="50">
        <f>DAX__2019_2020__33[[#This Row],[Adj Close]]-DAX__2019_2020__33[[#This Row],[Adj Open]]</f>
        <v>-5.5796263255551537E-2</v>
      </c>
      <c r="K6041" s="50">
        <v>6313259</v>
      </c>
    </row>
    <row r="6042" spans="1:11" x14ac:dyDescent="0.3">
      <c r="A6042" s="51" t="str">
        <f t="shared" si="99"/>
        <v>DPW.DE</v>
      </c>
      <c r="B6042" s="52" t="s">
        <v>568</v>
      </c>
      <c r="C6042" s="50" t="s">
        <v>1160</v>
      </c>
      <c r="D6042" s="50">
        <f>DAX__2019_2020__33[[#This Row],[Open]]*(DAX__2019_2020__33[[#This Row],[Adj Close]]/DAX__2019_2020__33[[#This Row],[Close]])</f>
        <v>37.671145552946719</v>
      </c>
      <c r="E6042" s="50" t="s">
        <v>1238</v>
      </c>
      <c r="F6042" s="50" t="s">
        <v>8220</v>
      </c>
      <c r="G6042" s="50" t="s">
        <v>1495</v>
      </c>
      <c r="H6042" s="50" t="s">
        <v>17536</v>
      </c>
      <c r="I6042" s="50">
        <f>(DAX__2019_2020__33[[#This Row],[Adj Close]]-DAX__2019_2020__33[[#This Row],[Adj Open]])/DAX__2019_2020__33[[#This Row],[Adj Open]]</f>
        <v>5.1839795203150844E-3</v>
      </c>
      <c r="J6042" s="50">
        <f>DAX__2019_2020__33[[#This Row],[Adj Close]]-DAX__2019_2020__33[[#This Row],[Adj Open]]</f>
        <v>0.19528644705328446</v>
      </c>
      <c r="K6042" s="50">
        <v>3394122</v>
      </c>
    </row>
    <row r="6043" spans="1:11" x14ac:dyDescent="0.3">
      <c r="A6043" s="51" t="str">
        <f t="shared" si="99"/>
        <v>DPW.DE</v>
      </c>
      <c r="B6043" s="52" t="s">
        <v>569</v>
      </c>
      <c r="C6043" s="50" t="s">
        <v>17537</v>
      </c>
      <c r="D6043" s="50">
        <f>DAX__2019_2020__33[[#This Row],[Open]]*(DAX__2019_2020__33[[#This Row],[Adj Close]]/DAX__2019_2020__33[[#This Row],[Close]])</f>
        <v>37.819933089230183</v>
      </c>
      <c r="E6043" s="50" t="s">
        <v>1241</v>
      </c>
      <c r="F6043" s="50" t="s">
        <v>17538</v>
      </c>
      <c r="G6043" s="50" t="s">
        <v>1249</v>
      </c>
      <c r="H6043" s="50" t="s">
        <v>17539</v>
      </c>
      <c r="I6043" s="50">
        <f>(DAX__2019_2020__33[[#This Row],[Adj Close]]-DAX__2019_2020__33[[#This Row],[Adj Open]])/DAX__2019_2020__33[[#This Row],[Adj Open]]</f>
        <v>-5.4093191742965166E-3</v>
      </c>
      <c r="J6043" s="50">
        <f>DAX__2019_2020__33[[#This Row],[Adj Close]]-DAX__2019_2020__33[[#This Row],[Adj Open]]</f>
        <v>-0.20458008923018411</v>
      </c>
      <c r="K6043" s="50">
        <v>2514856</v>
      </c>
    </row>
    <row r="6044" spans="1:11" x14ac:dyDescent="0.3">
      <c r="A6044" s="51" t="str">
        <f t="shared" si="99"/>
        <v>DPW.DE</v>
      </c>
      <c r="B6044" s="52" t="s">
        <v>570</v>
      </c>
      <c r="C6044" s="50" t="s">
        <v>9810</v>
      </c>
      <c r="D6044" s="50">
        <f>DAX__2019_2020__33[[#This Row],[Open]]*(DAX__2019_2020__33[[#This Row],[Adj Close]]/DAX__2019_2020__33[[#This Row],[Close]])</f>
        <v>37.661848443675893</v>
      </c>
      <c r="E6044" s="50" t="s">
        <v>17540</v>
      </c>
      <c r="F6044" s="50" t="s">
        <v>999</v>
      </c>
      <c r="G6044" s="50" t="s">
        <v>8220</v>
      </c>
      <c r="H6044" s="50" t="s">
        <v>17541</v>
      </c>
      <c r="I6044" s="50">
        <f>(DAX__2019_2020__33[[#This Row],[Adj Close]]-DAX__2019_2020__33[[#This Row],[Adj Open]])/DAX__2019_2020__33[[#This Row],[Adj Open]]</f>
        <v>-4.9382716049388409E-4</v>
      </c>
      <c r="J6044" s="50">
        <f>DAX__2019_2020__33[[#This Row],[Adj Close]]-DAX__2019_2020__33[[#This Row],[Adj Open]]</f>
        <v>-1.8598443675891474E-2</v>
      </c>
      <c r="K6044" s="50">
        <v>3401530</v>
      </c>
    </row>
    <row r="6045" spans="1:11" x14ac:dyDescent="0.3">
      <c r="A6045" s="51" t="str">
        <f t="shared" si="99"/>
        <v>DPW.DE</v>
      </c>
      <c r="B6045" s="52" t="s">
        <v>571</v>
      </c>
      <c r="C6045" s="50" t="s">
        <v>17473</v>
      </c>
      <c r="D6045" s="50">
        <f>DAX__2019_2020__33[[#This Row],[Open]]*(DAX__2019_2020__33[[#This Row],[Adj Close]]/DAX__2019_2020__33[[#This Row],[Close]])</f>
        <v>37.578157029601151</v>
      </c>
      <c r="E6045" s="50" t="s">
        <v>9810</v>
      </c>
      <c r="F6045" s="50" t="s">
        <v>1572</v>
      </c>
      <c r="G6045" s="50" t="s">
        <v>17542</v>
      </c>
      <c r="H6045" s="50" t="s">
        <v>17543</v>
      </c>
      <c r="I6045" s="50">
        <f>(DAX__2019_2020__33[[#This Row],[Adj Close]]-DAX__2019_2020__33[[#This Row],[Adj Open]])/DAX__2019_2020__33[[#This Row],[Adj Open]]</f>
        <v>-1.880717644147472E-2</v>
      </c>
      <c r="J6045" s="50">
        <f>DAX__2019_2020__33[[#This Row],[Adj Close]]-DAX__2019_2020__33[[#This Row],[Adj Open]]</f>
        <v>-0.70673902960115242</v>
      </c>
      <c r="K6045" s="50">
        <v>4114681</v>
      </c>
    </row>
    <row r="6046" spans="1:11" x14ac:dyDescent="0.3">
      <c r="A6046" s="51" t="str">
        <f t="shared" si="99"/>
        <v>DPW.DE</v>
      </c>
      <c r="B6046" s="52" t="s">
        <v>572</v>
      </c>
      <c r="C6046" s="50" t="s">
        <v>17512</v>
      </c>
      <c r="D6046" s="50">
        <f>DAX__2019_2020__33[[#This Row],[Open]]*(DAX__2019_2020__33[[#This Row],[Adj Close]]/DAX__2019_2020__33[[#This Row],[Close]])</f>
        <v>36.815621195711373</v>
      </c>
      <c r="E6046" s="50" t="s">
        <v>17457</v>
      </c>
      <c r="F6046" s="50" t="s">
        <v>1553</v>
      </c>
      <c r="G6046" s="50" t="s">
        <v>17544</v>
      </c>
      <c r="H6046" s="50" t="s">
        <v>17545</v>
      </c>
      <c r="I6046" s="50">
        <f>(DAX__2019_2020__33[[#This Row],[Adj Close]]-DAX__2019_2020__33[[#This Row],[Adj Open]])/DAX__2019_2020__33[[#This Row],[Adj Open]]</f>
        <v>-6.0621874210659713E-3</v>
      </c>
      <c r="J6046" s="50">
        <f>DAX__2019_2020__33[[#This Row],[Adj Close]]-DAX__2019_2020__33[[#This Row],[Adj Open]]</f>
        <v>-0.22318319571137124</v>
      </c>
      <c r="K6046" s="50">
        <v>2364683</v>
      </c>
    </row>
    <row r="6047" spans="1:11" x14ac:dyDescent="0.3">
      <c r="A6047" s="51" t="str">
        <f t="shared" si="99"/>
        <v>DPW.DE</v>
      </c>
      <c r="B6047" s="52" t="s">
        <v>573</v>
      </c>
      <c r="C6047" s="50" t="s">
        <v>1526</v>
      </c>
      <c r="D6047" s="50">
        <f>DAX__2019_2020__33[[#This Row],[Open]]*(DAX__2019_2020__33[[#This Row],[Adj Close]]/DAX__2019_2020__33[[#This Row],[Close]])</f>
        <v>36.601736089195327</v>
      </c>
      <c r="E6047" s="50" t="s">
        <v>17546</v>
      </c>
      <c r="F6047" s="50" t="s">
        <v>1532</v>
      </c>
      <c r="G6047" s="50" t="s">
        <v>17547</v>
      </c>
      <c r="H6047" s="50" t="s">
        <v>17548</v>
      </c>
      <c r="I6047" s="50">
        <f>(DAX__2019_2020__33[[#This Row],[Adj Close]]-DAX__2019_2020__33[[#This Row],[Adj Open]])/DAX__2019_2020__33[[#This Row],[Adj Open]]</f>
        <v>2.0324694605573989E-3</v>
      </c>
      <c r="J6047" s="50">
        <f>DAX__2019_2020__33[[#This Row],[Adj Close]]-DAX__2019_2020__33[[#This Row],[Adj Open]]</f>
        <v>7.4391910804671113E-2</v>
      </c>
      <c r="K6047" s="50">
        <v>2422037</v>
      </c>
    </row>
    <row r="6048" spans="1:11" x14ac:dyDescent="0.3">
      <c r="A6048" s="51" t="str">
        <f t="shared" si="99"/>
        <v>DPW.DE</v>
      </c>
      <c r="B6048" s="52" t="s">
        <v>574</v>
      </c>
      <c r="C6048" s="50" t="s">
        <v>17454</v>
      </c>
      <c r="D6048" s="50">
        <f>DAX__2019_2020__33[[#This Row],[Open]]*(DAX__2019_2020__33[[#This Row],[Adj Close]]/DAX__2019_2020__33[[#This Row],[Close]])</f>
        <v>36.731922978128182</v>
      </c>
      <c r="E6048" s="50" t="s">
        <v>996</v>
      </c>
      <c r="F6048" s="50" t="s">
        <v>17528</v>
      </c>
      <c r="G6048" s="50" t="s">
        <v>17487</v>
      </c>
      <c r="H6048" s="50" t="s">
        <v>17549</v>
      </c>
      <c r="I6048" s="50">
        <f>(DAX__2019_2020__33[[#This Row],[Adj Close]]-DAX__2019_2020__33[[#This Row],[Adj Open]])/DAX__2019_2020__33[[#This Row],[Adj Open]]</f>
        <v>-4.5569620253164966E-3</v>
      </c>
      <c r="J6048" s="50">
        <f>DAX__2019_2020__33[[#This Row],[Adj Close]]-DAX__2019_2020__33[[#This Row],[Adj Open]]</f>
        <v>-0.16738597812818057</v>
      </c>
      <c r="K6048" s="50">
        <v>2729851</v>
      </c>
    </row>
    <row r="6049" spans="1:11" x14ac:dyDescent="0.3">
      <c r="A6049" s="51" t="str">
        <f t="shared" si="99"/>
        <v>DPW.DE</v>
      </c>
      <c r="B6049" s="52" t="s">
        <v>575</v>
      </c>
      <c r="C6049" s="50" t="s">
        <v>1526</v>
      </c>
      <c r="D6049" s="50">
        <f>DAX__2019_2020__33[[#This Row],[Open]]*(DAX__2019_2020__33[[#This Row],[Adj Close]]/DAX__2019_2020__33[[#This Row],[Close]])</f>
        <v>36.601737918410279</v>
      </c>
      <c r="E6049" s="50" t="s">
        <v>17512</v>
      </c>
      <c r="F6049" s="50" t="s">
        <v>17523</v>
      </c>
      <c r="G6049" s="50" t="s">
        <v>17378</v>
      </c>
      <c r="H6049" s="50" t="s">
        <v>17550</v>
      </c>
      <c r="I6049" s="50">
        <f>(DAX__2019_2020__33[[#This Row],[Adj Close]]-DAX__2019_2020__33[[#This Row],[Adj Open]])/DAX__2019_2020__33[[#This Row],[Adj Open]]</f>
        <v>-6.8597813297817771E-3</v>
      </c>
      <c r="J6049" s="50">
        <f>DAX__2019_2020__33[[#This Row],[Adj Close]]-DAX__2019_2020__33[[#This Row],[Adj Open]]</f>
        <v>-0.25107991841027655</v>
      </c>
      <c r="K6049" s="50">
        <v>2640036</v>
      </c>
    </row>
    <row r="6050" spans="1:11" x14ac:dyDescent="0.3">
      <c r="A6050" s="51" t="str">
        <f t="shared" si="99"/>
        <v>DPW.DE</v>
      </c>
      <c r="B6050" s="52" t="s">
        <v>576</v>
      </c>
      <c r="C6050" s="50" t="s">
        <v>17429</v>
      </c>
      <c r="D6050" s="50">
        <f>DAX__2019_2020__33[[#This Row],[Open]]*(DAX__2019_2020__33[[#This Row],[Adj Close]]/DAX__2019_2020__33[[#This Row],[Close]])</f>
        <v>36.183269381101873</v>
      </c>
      <c r="E6050" s="50" t="s">
        <v>17516</v>
      </c>
      <c r="F6050" s="50" t="s">
        <v>17390</v>
      </c>
      <c r="G6050" s="50" t="s">
        <v>17511</v>
      </c>
      <c r="H6050" s="50" t="s">
        <v>17551</v>
      </c>
      <c r="I6050" s="50">
        <f>(DAX__2019_2020__33[[#This Row],[Adj Close]]-DAX__2019_2020__33[[#This Row],[Adj Open]])/DAX__2019_2020__33[[#This Row],[Adj Open]]</f>
        <v>4.3691081984066019E-3</v>
      </c>
      <c r="J6050" s="50">
        <f>DAX__2019_2020__33[[#This Row],[Adj Close]]-DAX__2019_2020__33[[#This Row],[Adj Open]]</f>
        <v>0.15808861889812675</v>
      </c>
      <c r="K6050" s="50">
        <v>2998106</v>
      </c>
    </row>
    <row r="6051" spans="1:11" x14ac:dyDescent="0.3">
      <c r="A6051" s="51" t="str">
        <f t="shared" si="99"/>
        <v>DPW.DE</v>
      </c>
      <c r="B6051" s="52" t="s">
        <v>577</v>
      </c>
      <c r="C6051" s="50" t="s">
        <v>1517</v>
      </c>
      <c r="D6051" s="50">
        <f>DAX__2019_2020__33[[#This Row],[Open]]*(DAX__2019_2020__33[[#This Row],[Adj Close]]/DAX__2019_2020__33[[#This Row],[Close]])</f>
        <v>36.722630191818958</v>
      </c>
      <c r="E6051" s="50" t="s">
        <v>1234</v>
      </c>
      <c r="F6051" s="50" t="s">
        <v>1177</v>
      </c>
      <c r="G6051" s="50" t="s">
        <v>17528</v>
      </c>
      <c r="H6051" s="50" t="s">
        <v>17552</v>
      </c>
      <c r="I6051" s="50">
        <f>(DAX__2019_2020__33[[#This Row],[Adj Close]]-DAX__2019_2020__33[[#This Row],[Adj Open]])/DAX__2019_2020__33[[#This Row],[Adj Open]]</f>
        <v>-6.0775383095700696E-3</v>
      </c>
      <c r="J6051" s="50">
        <f>DAX__2019_2020__33[[#This Row],[Adj Close]]-DAX__2019_2020__33[[#This Row],[Adj Open]]</f>
        <v>-0.22318319181895419</v>
      </c>
      <c r="K6051" s="50">
        <v>2228520</v>
      </c>
    </row>
    <row r="6052" spans="1:11" x14ac:dyDescent="0.3">
      <c r="A6052" s="51" t="str">
        <f t="shared" si="99"/>
        <v>DPW.DE</v>
      </c>
      <c r="B6052" s="52" t="s">
        <v>578</v>
      </c>
      <c r="C6052" s="50" t="s">
        <v>8187</v>
      </c>
      <c r="D6052" s="50">
        <f>DAX__2019_2020__33[[#This Row],[Open]]*(DAX__2019_2020__33[[#This Row],[Adj Close]]/DAX__2019_2020__33[[#This Row],[Close]])</f>
        <v>36.471549269764949</v>
      </c>
      <c r="E6052" s="50" t="s">
        <v>1573</v>
      </c>
      <c r="F6052" s="50" t="s">
        <v>17413</v>
      </c>
      <c r="G6052" s="50" t="s">
        <v>17553</v>
      </c>
      <c r="H6052" s="50" t="s">
        <v>17554</v>
      </c>
      <c r="I6052" s="50">
        <f>(DAX__2019_2020__33[[#This Row],[Adj Close]]-DAX__2019_2020__33[[#This Row],[Adj Open]])/DAX__2019_2020__33[[#This Row],[Adj Open]]</f>
        <v>5.354385381071268E-3</v>
      </c>
      <c r="J6052" s="50">
        <f>DAX__2019_2020__33[[#This Row],[Adj Close]]-DAX__2019_2020__33[[#This Row],[Adj Open]]</f>
        <v>0.19528273023504994</v>
      </c>
      <c r="K6052" s="50">
        <v>2412385</v>
      </c>
    </row>
    <row r="6053" spans="1:11" x14ac:dyDescent="0.3">
      <c r="A6053" s="51" t="str">
        <f t="shared" si="99"/>
        <v>DPW.DE</v>
      </c>
      <c r="B6053" s="52" t="s">
        <v>579</v>
      </c>
      <c r="C6053" s="50" t="s">
        <v>1178</v>
      </c>
      <c r="D6053" s="50">
        <f>DAX__2019_2020__33[[#This Row],[Open]]*(DAX__2019_2020__33[[#This Row],[Adj Close]]/DAX__2019_2020__33[[#This Row],[Close]])</f>
        <v>36.741224321914906</v>
      </c>
      <c r="E6053" s="50" t="s">
        <v>1248</v>
      </c>
      <c r="F6053" s="50" t="s">
        <v>8178</v>
      </c>
      <c r="G6053" s="50" t="s">
        <v>1512</v>
      </c>
      <c r="H6053" s="50" t="s">
        <v>17555</v>
      </c>
      <c r="I6053" s="50">
        <f>(DAX__2019_2020__33[[#This Row],[Adj Close]]-DAX__2019_2020__33[[#This Row],[Adj Open]])/DAX__2019_2020__33[[#This Row],[Adj Open]]</f>
        <v>3.6193395909561922E-2</v>
      </c>
      <c r="J6053" s="50">
        <f>DAX__2019_2020__33[[#This Row],[Adj Close]]-DAX__2019_2020__33[[#This Row],[Adj Open]]</f>
        <v>1.329789678085092</v>
      </c>
      <c r="K6053" s="50">
        <v>4725457</v>
      </c>
    </row>
    <row r="6054" spans="1:11" x14ac:dyDescent="0.3">
      <c r="A6054" s="51" t="str">
        <f t="shared" si="99"/>
        <v>DPW.DE</v>
      </c>
      <c r="B6054" s="52" t="s">
        <v>580</v>
      </c>
      <c r="C6054" s="50" t="s">
        <v>17540</v>
      </c>
      <c r="D6054" s="50">
        <f>DAX__2019_2020__33[[#This Row],[Open]]*(DAX__2019_2020__33[[#This Row],[Adj Close]]/DAX__2019_2020__33[[#This Row],[Close]])</f>
        <v>38.210504070434162</v>
      </c>
      <c r="E6054" s="50" t="s">
        <v>1045</v>
      </c>
      <c r="F6054" s="50" t="s">
        <v>17481</v>
      </c>
      <c r="G6054" s="50" t="s">
        <v>1474</v>
      </c>
      <c r="H6054" s="50" t="s">
        <v>17556</v>
      </c>
      <c r="I6054" s="50">
        <f>(DAX__2019_2020__33[[#This Row],[Adj Close]]-DAX__2019_2020__33[[#This Row],[Adj Open]])/DAX__2019_2020__33[[#This Row],[Adj Open]]</f>
        <v>8.7612801168166585E-3</v>
      </c>
      <c r="J6054" s="50">
        <f>DAX__2019_2020__33[[#This Row],[Adj Close]]-DAX__2019_2020__33[[#This Row],[Adj Open]]</f>
        <v>0.33477292956583682</v>
      </c>
      <c r="K6054" s="50">
        <v>4011320</v>
      </c>
    </row>
    <row r="6055" spans="1:11" x14ac:dyDescent="0.3">
      <c r="A6055" s="51" t="str">
        <f t="shared" si="99"/>
        <v>DPW.DE</v>
      </c>
      <c r="B6055" s="52" t="s">
        <v>581</v>
      </c>
      <c r="C6055" s="50" t="s">
        <v>17557</v>
      </c>
      <c r="D6055" s="50">
        <f>DAX__2019_2020__33[[#This Row],[Open]]*(DAX__2019_2020__33[[#This Row],[Adj Close]]/DAX__2019_2020__33[[#This Row],[Close]])</f>
        <v>38.489476802624743</v>
      </c>
      <c r="E6055" s="50" t="s">
        <v>17558</v>
      </c>
      <c r="F6055" s="50" t="s">
        <v>1489</v>
      </c>
      <c r="G6055" s="50" t="s">
        <v>1489</v>
      </c>
      <c r="H6055" s="50" t="s">
        <v>17559</v>
      </c>
      <c r="I6055" s="50">
        <f>(DAX__2019_2020__33[[#This Row],[Adj Close]]-DAX__2019_2020__33[[#This Row],[Adj Open]])/DAX__2019_2020__33[[#This Row],[Adj Open]]</f>
        <v>-5.3153178380121622E-3</v>
      </c>
      <c r="J6055" s="50">
        <f>DAX__2019_2020__33[[#This Row],[Adj Close]]-DAX__2019_2020__33[[#This Row],[Adj Open]]</f>
        <v>-0.20458380262474662</v>
      </c>
      <c r="K6055" s="50">
        <v>7670265</v>
      </c>
    </row>
    <row r="6056" spans="1:11" x14ac:dyDescent="0.3">
      <c r="A6056" s="51" t="str">
        <f t="shared" si="99"/>
        <v>DPW.DE</v>
      </c>
      <c r="B6056" s="52" t="s">
        <v>582</v>
      </c>
      <c r="C6056" s="50" t="s">
        <v>17560</v>
      </c>
      <c r="D6056" s="50">
        <f>DAX__2019_2020__33[[#This Row],[Open]]*(DAX__2019_2020__33[[#This Row],[Adj Close]]/DAX__2019_2020__33[[#This Row],[Close]])</f>
        <v>37.959420851484772</v>
      </c>
      <c r="E6056" s="50" t="s">
        <v>17561</v>
      </c>
      <c r="F6056" s="50" t="s">
        <v>17454</v>
      </c>
      <c r="G6056" s="50" t="s">
        <v>17562</v>
      </c>
      <c r="H6056" s="50" t="s">
        <v>17563</v>
      </c>
      <c r="I6056" s="50">
        <f>(DAX__2019_2020__33[[#This Row],[Adj Close]]-DAX__2019_2020__33[[#This Row],[Adj Open]])/DAX__2019_2020__33[[#This Row],[Adj Open]]</f>
        <v>-2.5232704556589911E-2</v>
      </c>
      <c r="J6056" s="50">
        <f>DAX__2019_2020__33[[#This Row],[Adj Close]]-DAX__2019_2020__33[[#This Row],[Adj Open]]</f>
        <v>-0.95781885148477386</v>
      </c>
      <c r="K6056" s="50">
        <v>4372697</v>
      </c>
    </row>
    <row r="6057" spans="1:11" x14ac:dyDescent="0.3">
      <c r="A6057" s="51" t="str">
        <f t="shared" si="99"/>
        <v>DPW.DE</v>
      </c>
      <c r="B6057" s="52" t="s">
        <v>583</v>
      </c>
      <c r="C6057" s="50" t="s">
        <v>1189</v>
      </c>
      <c r="D6057" s="50">
        <f>DAX__2019_2020__33[[#This Row],[Open]]*(DAX__2019_2020__33[[#This Row],[Adj Close]]/DAX__2019_2020__33[[#This Row],[Close]])</f>
        <v>37.308477734077805</v>
      </c>
      <c r="E6057" s="50" t="s">
        <v>17530</v>
      </c>
      <c r="F6057" s="50" t="s">
        <v>17525</v>
      </c>
      <c r="G6057" s="50" t="s">
        <v>17509</v>
      </c>
      <c r="H6057" s="50" t="s">
        <v>17564</v>
      </c>
      <c r="I6057" s="50">
        <f>(DAX__2019_2020__33[[#This Row],[Adj Close]]-DAX__2019_2020__33[[#This Row],[Adj Open]])/DAX__2019_2020__33[[#This Row],[Adj Open]]</f>
        <v>-2.9910020685694335E-3</v>
      </c>
      <c r="J6057" s="50">
        <f>DAX__2019_2020__33[[#This Row],[Adj Close]]-DAX__2019_2020__33[[#This Row],[Adj Open]]</f>
        <v>-0.11158973407780337</v>
      </c>
      <c r="K6057" s="50">
        <v>2387989</v>
      </c>
    </row>
    <row r="6058" spans="1:11" x14ac:dyDescent="0.3">
      <c r="A6058" s="51" t="str">
        <f t="shared" si="99"/>
        <v>DPW.DE</v>
      </c>
      <c r="B6058" s="52" t="s">
        <v>584</v>
      </c>
      <c r="C6058" s="50" t="s">
        <v>1516</v>
      </c>
      <c r="D6058" s="50">
        <f>DAX__2019_2020__33[[#This Row],[Open]]*(DAX__2019_2020__33[[#This Row],[Adj Close]]/DAX__2019_2020__33[[#This Row],[Close]])</f>
        <v>37.382873369922201</v>
      </c>
      <c r="E6058" s="50" t="s">
        <v>1485</v>
      </c>
      <c r="F6058" s="50" t="s">
        <v>17565</v>
      </c>
      <c r="G6058" s="50" t="s">
        <v>17509</v>
      </c>
      <c r="H6058" s="50" t="s">
        <v>17564</v>
      </c>
      <c r="I6058" s="50">
        <f>(DAX__2019_2020__33[[#This Row],[Adj Close]]-DAX__2019_2020__33[[#This Row],[Adj Open]])/DAX__2019_2020__33[[#This Row],[Adj Open]]</f>
        <v>-4.9751491299714155E-3</v>
      </c>
      <c r="J6058" s="50">
        <f>DAX__2019_2020__33[[#This Row],[Adj Close]]-DAX__2019_2020__33[[#This Row],[Adj Open]]</f>
        <v>-0.18598536992220005</v>
      </c>
      <c r="K6058" s="50">
        <v>2036098</v>
      </c>
    </row>
    <row r="6059" spans="1:11" x14ac:dyDescent="0.3">
      <c r="A6059" s="51" t="str">
        <f t="shared" si="99"/>
        <v>DPW.DE</v>
      </c>
      <c r="B6059" s="52" t="s">
        <v>585</v>
      </c>
      <c r="C6059" s="50" t="s">
        <v>1109</v>
      </c>
      <c r="D6059" s="50">
        <f>DAX__2019_2020__33[[#This Row],[Open]]*(DAX__2019_2020__33[[#This Row],[Adj Close]]/DAX__2019_2020__33[[#This Row],[Close]])</f>
        <v>38.219797537821457</v>
      </c>
      <c r="E6059" s="50" t="s">
        <v>1037</v>
      </c>
      <c r="F6059" s="50" t="s">
        <v>17566</v>
      </c>
      <c r="G6059" s="50" t="s">
        <v>991</v>
      </c>
      <c r="H6059" s="50" t="s">
        <v>17567</v>
      </c>
      <c r="I6059" s="50">
        <f>(DAX__2019_2020__33[[#This Row],[Adj Close]]-DAX__2019_2020__33[[#This Row],[Adj Open]])/DAX__2019_2020__33[[#This Row],[Adj Open]]</f>
        <v>-1.4597810929333781E-3</v>
      </c>
      <c r="J6059" s="50">
        <f>DAX__2019_2020__33[[#This Row],[Adj Close]]-DAX__2019_2020__33[[#This Row],[Adj Open]]</f>
        <v>-5.5792537821453436E-2</v>
      </c>
      <c r="K6059" s="50">
        <v>2223149</v>
      </c>
    </row>
    <row r="6060" spans="1:11" x14ac:dyDescent="0.3">
      <c r="A6060" s="51" t="str">
        <f t="shared" si="99"/>
        <v>DPW.DE</v>
      </c>
      <c r="B6060" s="52" t="s">
        <v>586</v>
      </c>
      <c r="C6060" s="50" t="s">
        <v>981</v>
      </c>
      <c r="D6060" s="50">
        <f>DAX__2019_2020__33[[#This Row],[Open]]*(DAX__2019_2020__33[[#This Row],[Adj Close]]/DAX__2019_2020__33[[#This Row],[Close]])</f>
        <v>38.452281916241986</v>
      </c>
      <c r="E6060" s="50" t="s">
        <v>17568</v>
      </c>
      <c r="F6060" s="50" t="s">
        <v>1494</v>
      </c>
      <c r="G6060" s="50" t="s">
        <v>17569</v>
      </c>
      <c r="H6060" s="50" t="s">
        <v>17570</v>
      </c>
      <c r="I6060" s="50">
        <f>(DAX__2019_2020__33[[#This Row],[Adj Close]]-DAX__2019_2020__33[[#This Row],[Adj Open]])/DAX__2019_2020__33[[#This Row],[Adj Open]]</f>
        <v>-1.4993906408411521E-2</v>
      </c>
      <c r="J6060" s="50">
        <f>DAX__2019_2020__33[[#This Row],[Adj Close]]-DAX__2019_2020__33[[#This Row],[Adj Open]]</f>
        <v>-0.57654991624198715</v>
      </c>
      <c r="K6060" s="50">
        <v>1880277</v>
      </c>
    </row>
    <row r="6061" spans="1:11" x14ac:dyDescent="0.3">
      <c r="A6061" s="51" t="str">
        <f t="shared" si="99"/>
        <v>DPW.DE</v>
      </c>
      <c r="B6061" s="52" t="s">
        <v>587</v>
      </c>
      <c r="C6061" s="50" t="s">
        <v>17571</v>
      </c>
      <c r="D6061" s="50">
        <f>DAX__2019_2020__33[[#This Row],[Open]]*(DAX__2019_2020__33[[#This Row],[Adj Close]]/DAX__2019_2020__33[[#This Row],[Close]])</f>
        <v>37.847835374366667</v>
      </c>
      <c r="E6061" s="50" t="s">
        <v>1241</v>
      </c>
      <c r="F6061" s="50" t="s">
        <v>17572</v>
      </c>
      <c r="G6061" s="50" t="s">
        <v>9810</v>
      </c>
      <c r="H6061" s="50" t="s">
        <v>17510</v>
      </c>
      <c r="I6061" s="50">
        <f>(DAX__2019_2020__33[[#This Row],[Adj Close]]-DAX__2019_2020__33[[#This Row],[Adj Open]])/DAX__2019_2020__33[[#This Row],[Adj Open]]</f>
        <v>-4.9140293632916488E-3</v>
      </c>
      <c r="J6061" s="50">
        <f>DAX__2019_2020__33[[#This Row],[Adj Close]]-DAX__2019_2020__33[[#This Row],[Adj Open]]</f>
        <v>-0.18598537436666618</v>
      </c>
      <c r="K6061" s="50">
        <v>1227197</v>
      </c>
    </row>
    <row r="6062" spans="1:11" x14ac:dyDescent="0.3">
      <c r="A6062" s="51" t="str">
        <f t="shared" ref="A6062:A6114" si="100">"DTE.DE"</f>
        <v>DTE.DE</v>
      </c>
      <c r="B6062" s="52" t="s">
        <v>83</v>
      </c>
      <c r="C6062" s="50" t="s">
        <v>17573</v>
      </c>
      <c r="D6062" s="50">
        <f>DAX__2019_2020__33[[#This Row],[Open]]*(DAX__2019_2020__33[[#This Row],[Adj Close]]/DAX__2019_2020__33[[#This Row],[Close]])</f>
        <v>11.948996913630229</v>
      </c>
      <c r="E6062" s="50" t="s">
        <v>17574</v>
      </c>
      <c r="F6062" s="50" t="s">
        <v>17575</v>
      </c>
      <c r="G6062" s="50" t="s">
        <v>17576</v>
      </c>
      <c r="H6062" s="50" t="s">
        <v>17577</v>
      </c>
      <c r="I6062" s="50">
        <f>(DAX__2019_2020__33[[#This Row],[Adj Close]]-DAX__2019_2020__33[[#This Row],[Adj Open]])/DAX__2019_2020__33[[#This Row],[Adj Open]]</f>
        <v>5.4274084124831508E-3</v>
      </c>
      <c r="J6062" s="50">
        <f>DAX__2019_2020__33[[#This Row],[Adj Close]]-DAX__2019_2020__33[[#This Row],[Adj Open]]</f>
        <v>6.4852086369771911E-2</v>
      </c>
      <c r="K6062" s="50">
        <v>8351335</v>
      </c>
    </row>
    <row r="6063" spans="1:11" x14ac:dyDescent="0.3">
      <c r="A6063" s="51" t="str">
        <f t="shared" si="100"/>
        <v>DTE.DE</v>
      </c>
      <c r="B6063" s="52" t="s">
        <v>84</v>
      </c>
      <c r="C6063" s="50" t="s">
        <v>17578</v>
      </c>
      <c r="D6063" s="50">
        <f>DAX__2019_2020__33[[#This Row],[Open]]*(DAX__2019_2020__33[[#This Row],[Adj Close]]/DAX__2019_2020__33[[#This Row],[Close]])</f>
        <v>11.961158044876088</v>
      </c>
      <c r="E6063" s="50" t="s">
        <v>17579</v>
      </c>
      <c r="F6063" s="50" t="s">
        <v>17580</v>
      </c>
      <c r="G6063" s="50" t="s">
        <v>17581</v>
      </c>
      <c r="H6063" s="50" t="s">
        <v>17582</v>
      </c>
      <c r="I6063" s="50">
        <f>(DAX__2019_2020__33[[#This Row],[Adj Close]]-DAX__2019_2020__33[[#This Row],[Adj Open]])/DAX__2019_2020__33[[#This Row],[Adj Open]]</f>
        <v>1.1860386309725499E-2</v>
      </c>
      <c r="J6063" s="50">
        <f>DAX__2019_2020__33[[#This Row],[Adj Close]]-DAX__2019_2020__33[[#This Row],[Adj Open]]</f>
        <v>0.14186395512391137</v>
      </c>
      <c r="K6063" s="50">
        <v>10370848</v>
      </c>
    </row>
    <row r="6064" spans="1:11" x14ac:dyDescent="0.3">
      <c r="A6064" s="51" t="str">
        <f t="shared" si="100"/>
        <v>DTE.DE</v>
      </c>
      <c r="B6064" s="52" t="s">
        <v>85</v>
      </c>
      <c r="C6064" s="50" t="s">
        <v>17583</v>
      </c>
      <c r="D6064" s="50">
        <f>DAX__2019_2020__33[[#This Row],[Open]]*(DAX__2019_2020__33[[#This Row],[Adj Close]]/DAX__2019_2020__33[[#This Row],[Close]])</f>
        <v>12.167873211033566</v>
      </c>
      <c r="E6064" s="50" t="s">
        <v>17584</v>
      </c>
      <c r="F6064" s="50" t="s">
        <v>17574</v>
      </c>
      <c r="G6064" s="50" t="s">
        <v>17585</v>
      </c>
      <c r="H6064" s="50" t="s">
        <v>17586</v>
      </c>
      <c r="I6064" s="50">
        <f>(DAX__2019_2020__33[[#This Row],[Adj Close]]-DAX__2019_2020__33[[#This Row],[Adj Open]])/DAX__2019_2020__33[[#This Row],[Adj Open]]</f>
        <v>2.3317788141239536E-3</v>
      </c>
      <c r="J6064" s="50">
        <f>DAX__2019_2020__33[[#This Row],[Adj Close]]-DAX__2019_2020__33[[#This Row],[Adj Open]]</f>
        <v>2.837278896643447E-2</v>
      </c>
      <c r="K6064" s="50">
        <v>10704000</v>
      </c>
    </row>
    <row r="6065" spans="1:11" x14ac:dyDescent="0.3">
      <c r="A6065" s="51" t="str">
        <f t="shared" si="100"/>
        <v>DTE.DE</v>
      </c>
      <c r="B6065" s="52" t="s">
        <v>86</v>
      </c>
      <c r="C6065" s="50" t="s">
        <v>17587</v>
      </c>
      <c r="D6065" s="50">
        <f>DAX__2019_2020__33[[#This Row],[Open]]*(DAX__2019_2020__33[[#This Row],[Adj Close]]/DAX__2019_2020__33[[#This Row],[Close]])</f>
        <v>12.244885044473948</v>
      </c>
      <c r="E6065" s="50" t="s">
        <v>17588</v>
      </c>
      <c r="F6065" s="50" t="s">
        <v>17589</v>
      </c>
      <c r="G6065" s="50" t="s">
        <v>17590</v>
      </c>
      <c r="H6065" s="50" t="s">
        <v>17591</v>
      </c>
      <c r="I6065" s="50">
        <f>(DAX__2019_2020__33[[#This Row],[Adj Close]]-DAX__2019_2020__33[[#This Row],[Adj Open]])/DAX__2019_2020__33[[#This Row],[Adj Open]]</f>
        <v>-2.6481297583582429E-3</v>
      </c>
      <c r="J6065" s="50">
        <f>DAX__2019_2020__33[[#This Row],[Adj Close]]-DAX__2019_2020__33[[#This Row],[Adj Open]]</f>
        <v>-3.2426044473947258E-2</v>
      </c>
      <c r="K6065" s="50">
        <v>8086509</v>
      </c>
    </row>
    <row r="6066" spans="1:11" x14ac:dyDescent="0.3">
      <c r="A6066" s="51" t="str">
        <f t="shared" si="100"/>
        <v>DTE.DE</v>
      </c>
      <c r="B6066" s="52" t="s">
        <v>87</v>
      </c>
      <c r="C6066" s="50" t="s">
        <v>17592</v>
      </c>
      <c r="D6066" s="50">
        <f>DAX__2019_2020__33[[#This Row],[Open]]*(DAX__2019_2020__33[[#This Row],[Adj Close]]/DAX__2019_2020__33[[#This Row],[Close]])</f>
        <v>12.163819148335016</v>
      </c>
      <c r="E6066" s="50" t="s">
        <v>17593</v>
      </c>
      <c r="F6066" s="50" t="s">
        <v>17594</v>
      </c>
      <c r="G6066" s="50" t="s">
        <v>17595</v>
      </c>
      <c r="H6066" s="50" t="s">
        <v>17596</v>
      </c>
      <c r="I6066" s="50">
        <f>(DAX__2019_2020__33[[#This Row],[Adj Close]]-DAX__2019_2020__33[[#This Row],[Adj Open]])/DAX__2019_2020__33[[#This Row],[Adj Open]]</f>
        <v>-9.3302232589136981E-3</v>
      </c>
      <c r="J6066" s="50">
        <f>DAX__2019_2020__33[[#This Row],[Adj Close]]-DAX__2019_2020__33[[#This Row],[Adj Open]]</f>
        <v>-0.11349114833501517</v>
      </c>
      <c r="K6066" s="50">
        <v>16750939</v>
      </c>
    </row>
    <row r="6067" spans="1:11" x14ac:dyDescent="0.3">
      <c r="A6067" s="51" t="str">
        <f t="shared" si="100"/>
        <v>DTE.DE</v>
      </c>
      <c r="B6067" s="52" t="s">
        <v>88</v>
      </c>
      <c r="C6067" s="50" t="s">
        <v>17597</v>
      </c>
      <c r="D6067" s="50">
        <f>DAX__2019_2020__33[[#This Row],[Open]]*(DAX__2019_2020__33[[#This Row],[Adj Close]]/DAX__2019_2020__33[[#This Row],[Close]])</f>
        <v>12.078700636425188</v>
      </c>
      <c r="E6067" s="50" t="s">
        <v>17598</v>
      </c>
      <c r="F6067" s="50" t="s">
        <v>17599</v>
      </c>
      <c r="G6067" s="50" t="s">
        <v>17600</v>
      </c>
      <c r="H6067" s="50" t="s">
        <v>17601</v>
      </c>
      <c r="I6067" s="50">
        <f>(DAX__2019_2020__33[[#This Row],[Adj Close]]-DAX__2019_2020__33[[#This Row],[Adj Open]])/DAX__2019_2020__33[[#This Row],[Adj Open]]</f>
        <v>-8.7248322147651779E-3</v>
      </c>
      <c r="J6067" s="50">
        <f>DAX__2019_2020__33[[#This Row],[Adj Close]]-DAX__2019_2020__33[[#This Row],[Adj Open]]</f>
        <v>-0.10538463642518714</v>
      </c>
      <c r="K6067" s="50">
        <v>16543729</v>
      </c>
    </row>
    <row r="6068" spans="1:11" x14ac:dyDescent="0.3">
      <c r="A6068" s="51" t="str">
        <f t="shared" si="100"/>
        <v>DTE.DE</v>
      </c>
      <c r="B6068" s="52" t="s">
        <v>89</v>
      </c>
      <c r="C6068" s="50" t="s">
        <v>17602</v>
      </c>
      <c r="D6068" s="50">
        <f>DAX__2019_2020__33[[#This Row],[Open]]*(DAX__2019_2020__33[[#This Row],[Adj Close]]/DAX__2019_2020__33[[#This Row],[Close]])</f>
        <v>11.928730679634642</v>
      </c>
      <c r="E6068" s="50" t="s">
        <v>17603</v>
      </c>
      <c r="F6068" s="50" t="s">
        <v>17604</v>
      </c>
      <c r="G6068" s="50" t="s">
        <v>17605</v>
      </c>
      <c r="H6068" s="50" t="s">
        <v>17606</v>
      </c>
      <c r="I6068" s="50">
        <f>(DAX__2019_2020__33[[#This Row],[Adj Close]]-DAX__2019_2020__33[[#This Row],[Adj Open]])/DAX__2019_2020__33[[#This Row],[Adj Open]]</f>
        <v>4.4172612979951733E-3</v>
      </c>
      <c r="J6068" s="50">
        <f>DAX__2019_2020__33[[#This Row],[Adj Close]]-DAX__2019_2020__33[[#This Row],[Adj Open]]</f>
        <v>5.2692320365357759E-2</v>
      </c>
      <c r="K6068" s="50">
        <v>10142787</v>
      </c>
    </row>
    <row r="6069" spans="1:11" x14ac:dyDescent="0.3">
      <c r="A6069" s="51" t="str">
        <f t="shared" si="100"/>
        <v>DTE.DE</v>
      </c>
      <c r="B6069" s="52" t="s">
        <v>90</v>
      </c>
      <c r="C6069" s="50" t="s">
        <v>17607</v>
      </c>
      <c r="D6069" s="50">
        <f>DAX__2019_2020__33[[#This Row],[Open]]*(DAX__2019_2020__33[[#This Row],[Adj Close]]/DAX__2019_2020__33[[#This Row],[Close]])</f>
        <v>11.985475551747541</v>
      </c>
      <c r="E6069" s="50" t="s">
        <v>17595</v>
      </c>
      <c r="F6069" s="50" t="s">
        <v>17608</v>
      </c>
      <c r="G6069" s="50" t="s">
        <v>17609</v>
      </c>
      <c r="H6069" s="50" t="s">
        <v>17610</v>
      </c>
      <c r="I6069" s="50">
        <f>(DAX__2019_2020__33[[#This Row],[Adj Close]]-DAX__2019_2020__33[[#This Row],[Adj Open]])/DAX__2019_2020__33[[#This Row],[Adj Open]]</f>
        <v>-3.3818058843423141E-3</v>
      </c>
      <c r="J6069" s="50">
        <f>DAX__2019_2020__33[[#This Row],[Adj Close]]-DAX__2019_2020__33[[#This Row],[Adj Open]]</f>
        <v>-4.0532551747540779E-2</v>
      </c>
      <c r="K6069" s="50">
        <v>8783538</v>
      </c>
    </row>
    <row r="6070" spans="1:11" x14ac:dyDescent="0.3">
      <c r="A6070" s="51" t="str">
        <f t="shared" si="100"/>
        <v>DTE.DE</v>
      </c>
      <c r="B6070" s="52" t="s">
        <v>91</v>
      </c>
      <c r="C6070" s="50" t="s">
        <v>17608</v>
      </c>
      <c r="D6070" s="50">
        <f>DAX__2019_2020__33[[#This Row],[Open]]*(DAX__2019_2020__33[[#This Row],[Adj Close]]/DAX__2019_2020__33[[#This Row],[Close]])</f>
        <v>11.924678255695342</v>
      </c>
      <c r="E6070" s="50" t="s">
        <v>17611</v>
      </c>
      <c r="F6070" s="50" t="s">
        <v>17612</v>
      </c>
      <c r="G6070" s="50" t="s">
        <v>17613</v>
      </c>
      <c r="H6070" s="50" t="s">
        <v>17614</v>
      </c>
      <c r="I6070" s="50">
        <f>(DAX__2019_2020__33[[#This Row],[Adj Close]]-DAX__2019_2020__33[[#This Row],[Adj Open]])/DAX__2019_2020__33[[#This Row],[Adj Open]]</f>
        <v>-3.3990482664864426E-4</v>
      </c>
      <c r="J6070" s="50">
        <f>DAX__2019_2020__33[[#This Row],[Adj Close]]-DAX__2019_2020__33[[#This Row],[Adj Open]]</f>
        <v>-4.0532556953429832E-3</v>
      </c>
      <c r="K6070" s="50">
        <v>7653206</v>
      </c>
    </row>
    <row r="6071" spans="1:11" x14ac:dyDescent="0.3">
      <c r="A6071" s="51" t="str">
        <f t="shared" si="100"/>
        <v>DTE.DE</v>
      </c>
      <c r="B6071" s="52" t="s">
        <v>92</v>
      </c>
      <c r="C6071" s="50" t="s">
        <v>17615</v>
      </c>
      <c r="D6071" s="50">
        <f>DAX__2019_2020__33[[#This Row],[Open]]*(DAX__2019_2020__33[[#This Row],[Adj Close]]/DAX__2019_2020__33[[#This Row],[Close]])</f>
        <v>12.021955405515833</v>
      </c>
      <c r="E6071" s="50" t="s">
        <v>17616</v>
      </c>
      <c r="F6071" s="50" t="s">
        <v>17617</v>
      </c>
      <c r="G6071" s="50" t="s">
        <v>17618</v>
      </c>
      <c r="H6071" s="50" t="s">
        <v>17619</v>
      </c>
      <c r="I6071" s="50">
        <f>(DAX__2019_2020__33[[#This Row],[Adj Close]]-DAX__2019_2020__33[[#This Row],[Adj Open]])/DAX__2019_2020__33[[#This Row],[Adj Open]]</f>
        <v>-9.777478084962956E-3</v>
      </c>
      <c r="J6071" s="50">
        <f>DAX__2019_2020__33[[#This Row],[Adj Close]]-DAX__2019_2020__33[[#This Row],[Adj Open]]</f>
        <v>-0.11754440551583301</v>
      </c>
      <c r="K6071" s="50">
        <v>9769905</v>
      </c>
    </row>
    <row r="6072" spans="1:11" x14ac:dyDescent="0.3">
      <c r="A6072" s="51" t="str">
        <f t="shared" si="100"/>
        <v>DTE.DE</v>
      </c>
      <c r="B6072" s="52" t="s">
        <v>93</v>
      </c>
      <c r="C6072" s="50" t="s">
        <v>17620</v>
      </c>
      <c r="D6072" s="50">
        <f>DAX__2019_2020__33[[#This Row],[Open]]*(DAX__2019_2020__33[[#This Row],[Adj Close]]/DAX__2019_2020__33[[#This Row],[Close]])</f>
        <v>11.932784299829642</v>
      </c>
      <c r="E6072" s="50" t="s">
        <v>17621</v>
      </c>
      <c r="F6072" s="50" t="s">
        <v>17622</v>
      </c>
      <c r="G6072" s="50" t="s">
        <v>17623</v>
      </c>
      <c r="H6072" s="50" t="s">
        <v>17624</v>
      </c>
      <c r="I6072" s="50">
        <f>(DAX__2019_2020__33[[#This Row],[Adj Close]]-DAX__2019_2020__33[[#This Row],[Adj Open]])/DAX__2019_2020__33[[#This Row],[Adj Open]]</f>
        <v>-3.057065217391278E-3</v>
      </c>
      <c r="J6072" s="50">
        <f>DAX__2019_2020__33[[#This Row],[Adj Close]]-DAX__2019_2020__33[[#This Row],[Adj Open]]</f>
        <v>-3.6479299829641931E-2</v>
      </c>
      <c r="K6072" s="50">
        <v>8443876</v>
      </c>
    </row>
    <row r="6073" spans="1:11" x14ac:dyDescent="0.3">
      <c r="A6073" s="51" t="str">
        <f t="shared" si="100"/>
        <v>DTE.DE</v>
      </c>
      <c r="B6073" s="52" t="s">
        <v>94</v>
      </c>
      <c r="C6073" s="50" t="s">
        <v>17625</v>
      </c>
      <c r="D6073" s="50">
        <f>DAX__2019_2020__33[[#This Row],[Open]]*(DAX__2019_2020__33[[#This Row],[Adj Close]]/DAX__2019_2020__33[[#This Row],[Close]])</f>
        <v>11.855771787183002</v>
      </c>
      <c r="E6073" s="50" t="s">
        <v>17626</v>
      </c>
      <c r="F6073" s="50" t="s">
        <v>17627</v>
      </c>
      <c r="G6073" s="50" t="s">
        <v>17628</v>
      </c>
      <c r="H6073" s="50" t="s">
        <v>17629</v>
      </c>
      <c r="I6073" s="50">
        <f>(DAX__2019_2020__33[[#This Row],[Adj Close]]-DAX__2019_2020__33[[#This Row],[Adj Open]])/DAX__2019_2020__33[[#This Row],[Adj Open]]</f>
        <v>-2.3931623931624222E-3</v>
      </c>
      <c r="J6073" s="50">
        <f>DAX__2019_2020__33[[#This Row],[Adj Close]]-DAX__2019_2020__33[[#This Row],[Adj Open]]</f>
        <v>-2.8372787183002401E-2</v>
      </c>
      <c r="K6073" s="50">
        <v>9735389</v>
      </c>
    </row>
    <row r="6074" spans="1:11" x14ac:dyDescent="0.3">
      <c r="A6074" s="51" t="str">
        <f t="shared" si="100"/>
        <v>DTE.DE</v>
      </c>
      <c r="B6074" s="52" t="s">
        <v>95</v>
      </c>
      <c r="C6074" s="50" t="s">
        <v>17630</v>
      </c>
      <c r="D6074" s="50">
        <f>DAX__2019_2020__33[[#This Row],[Open]]*(DAX__2019_2020__33[[#This Row],[Adj Close]]/DAX__2019_2020__33[[#This Row],[Close]])</f>
        <v>11.859825711887174</v>
      </c>
      <c r="E6074" s="50" t="s">
        <v>17631</v>
      </c>
      <c r="F6074" s="50" t="s">
        <v>17575</v>
      </c>
      <c r="G6074" s="50" t="s">
        <v>17631</v>
      </c>
      <c r="H6074" s="50" t="s">
        <v>17632</v>
      </c>
      <c r="I6074" s="50">
        <f>(DAX__2019_2020__33[[#This Row],[Adj Close]]-DAX__2019_2020__33[[#This Row],[Adj Open]])/DAX__2019_2020__33[[#This Row],[Adj Open]]</f>
        <v>1.7771701982228254E-2</v>
      </c>
      <c r="J6074" s="50">
        <f>DAX__2019_2020__33[[#This Row],[Adj Close]]-DAX__2019_2020__33[[#This Row],[Adj Open]]</f>
        <v>0.21076928811282691</v>
      </c>
      <c r="K6074" s="50">
        <v>16644399</v>
      </c>
    </row>
    <row r="6075" spans="1:11" x14ac:dyDescent="0.3">
      <c r="A6075" s="51" t="str">
        <f t="shared" si="100"/>
        <v>DTE.DE</v>
      </c>
      <c r="B6075" s="52" t="s">
        <v>96</v>
      </c>
      <c r="C6075" s="50" t="s">
        <v>17602</v>
      </c>
      <c r="D6075" s="50">
        <f>DAX__2019_2020__33[[#This Row],[Open]]*(DAX__2019_2020__33[[#This Row],[Adj Close]]/DAX__2019_2020__33[[#This Row],[Close]])</f>
        <v>11.928731460082588</v>
      </c>
      <c r="E6075" s="50" t="s">
        <v>17600</v>
      </c>
      <c r="F6075" s="50" t="s">
        <v>17633</v>
      </c>
      <c r="G6075" s="50" t="s">
        <v>17634</v>
      </c>
      <c r="H6075" s="50" t="s">
        <v>17635</v>
      </c>
      <c r="I6075" s="50">
        <f>(DAX__2019_2020__33[[#This Row],[Adj Close]]-DAX__2019_2020__33[[#This Row],[Adj Open]])/DAX__2019_2020__33[[#This Row],[Adj Open]]</f>
        <v>-1.2572205232755766E-2</v>
      </c>
      <c r="J6075" s="50">
        <f>DAX__2019_2020__33[[#This Row],[Adj Close]]-DAX__2019_2020__33[[#This Row],[Adj Open]]</f>
        <v>-0.14997046008258863</v>
      </c>
      <c r="K6075" s="50">
        <v>15300345</v>
      </c>
    </row>
    <row r="6076" spans="1:11" x14ac:dyDescent="0.3">
      <c r="A6076" s="51" t="str">
        <f t="shared" si="100"/>
        <v>DTE.DE</v>
      </c>
      <c r="B6076" s="52" t="s">
        <v>97</v>
      </c>
      <c r="C6076" s="50" t="s">
        <v>17636</v>
      </c>
      <c r="D6076" s="50">
        <f>DAX__2019_2020__33[[#This Row],[Open]]*(DAX__2019_2020__33[[#This Row],[Adj Close]]/DAX__2019_2020__33[[#This Row],[Close]])</f>
        <v>11.738227933975242</v>
      </c>
      <c r="E6076" s="50" t="s">
        <v>17637</v>
      </c>
      <c r="F6076" s="50" t="s">
        <v>17638</v>
      </c>
      <c r="G6076" s="50" t="s">
        <v>17639</v>
      </c>
      <c r="H6076" s="50" t="s">
        <v>17640</v>
      </c>
      <c r="I6076" s="50">
        <f>(DAX__2019_2020__33[[#This Row],[Adj Close]]-DAX__2019_2020__33[[#This Row],[Adj Open]])/DAX__2019_2020__33[[#This Row],[Adj Open]]</f>
        <v>4.1436464088397242E-3</v>
      </c>
      <c r="J6076" s="50">
        <f>DAX__2019_2020__33[[#This Row],[Adj Close]]-DAX__2019_2020__33[[#This Row],[Adj Open]]</f>
        <v>4.8639066024758648E-2</v>
      </c>
      <c r="K6076" s="50">
        <v>10944287</v>
      </c>
    </row>
    <row r="6077" spans="1:11" x14ac:dyDescent="0.3">
      <c r="A6077" s="51" t="str">
        <f t="shared" si="100"/>
        <v>DTE.DE</v>
      </c>
      <c r="B6077" s="52" t="s">
        <v>98</v>
      </c>
      <c r="C6077" s="50" t="s">
        <v>17641</v>
      </c>
      <c r="D6077" s="50">
        <f>DAX__2019_2020__33[[#This Row],[Open]]*(DAX__2019_2020__33[[#This Row],[Adj Close]]/DAX__2019_2020__33[[#This Row],[Close]])</f>
        <v>11.68553595503286</v>
      </c>
      <c r="E6077" s="50" t="s">
        <v>17642</v>
      </c>
      <c r="F6077" s="50" t="s">
        <v>17643</v>
      </c>
      <c r="G6077" s="50" t="s">
        <v>17644</v>
      </c>
      <c r="H6077" s="50" t="s">
        <v>17645</v>
      </c>
      <c r="I6077" s="50">
        <f>(DAX__2019_2020__33[[#This Row],[Adj Close]]-DAX__2019_2020__33[[#This Row],[Adj Open]])/DAX__2019_2020__33[[#This Row],[Adj Open]]</f>
        <v>2.7748872702047251E-3</v>
      </c>
      <c r="J6077" s="50">
        <f>DAX__2019_2020__33[[#This Row],[Adj Close]]-DAX__2019_2020__33[[#This Row],[Adj Open]]</f>
        <v>3.2426044967140299E-2</v>
      </c>
      <c r="K6077" s="50">
        <v>9772427</v>
      </c>
    </row>
    <row r="6078" spans="1:11" x14ac:dyDescent="0.3">
      <c r="A6078" s="51" t="str">
        <f t="shared" si="100"/>
        <v>DTE.DE</v>
      </c>
      <c r="B6078" s="52" t="s">
        <v>99</v>
      </c>
      <c r="C6078" s="50" t="s">
        <v>17646</v>
      </c>
      <c r="D6078" s="50">
        <f>DAX__2019_2020__33[[#This Row],[Open]]*(DAX__2019_2020__33[[#This Row],[Adj Close]]/DAX__2019_2020__33[[#This Row],[Close]])</f>
        <v>11.673374714587739</v>
      </c>
      <c r="E6078" s="50" t="s">
        <v>17647</v>
      </c>
      <c r="F6078" s="50" t="s">
        <v>17648</v>
      </c>
      <c r="G6078" s="50" t="s">
        <v>17649</v>
      </c>
      <c r="H6078" s="50" t="s">
        <v>17650</v>
      </c>
      <c r="I6078" s="50">
        <f>(DAX__2019_2020__33[[#This Row],[Adj Close]]-DAX__2019_2020__33[[#This Row],[Adj Open]])/DAX__2019_2020__33[[#This Row],[Adj Open]]</f>
        <v>-1.4583333333333453E-2</v>
      </c>
      <c r="J6078" s="50">
        <f>DAX__2019_2020__33[[#This Row],[Adj Close]]-DAX__2019_2020__33[[#This Row],[Adj Open]]</f>
        <v>-0.17023671458773926</v>
      </c>
      <c r="K6078" s="50">
        <v>20777270</v>
      </c>
    </row>
    <row r="6079" spans="1:11" x14ac:dyDescent="0.3">
      <c r="A6079" s="51" t="str">
        <f t="shared" si="100"/>
        <v>DTE.DE</v>
      </c>
      <c r="B6079" s="52" t="s">
        <v>100</v>
      </c>
      <c r="C6079" s="50" t="s">
        <v>17651</v>
      </c>
      <c r="D6079" s="50">
        <f>DAX__2019_2020__33[[#This Row],[Open]]*(DAX__2019_2020__33[[#This Row],[Adj Close]]/DAX__2019_2020__33[[#This Row],[Close]])</f>
        <v>11.572043181979426</v>
      </c>
      <c r="E6079" s="50" t="s">
        <v>17651</v>
      </c>
      <c r="F6079" s="50" t="s">
        <v>17652</v>
      </c>
      <c r="G6079" s="50" t="s">
        <v>17653</v>
      </c>
      <c r="H6079" s="50" t="s">
        <v>17654</v>
      </c>
      <c r="I6079" s="50">
        <f>(DAX__2019_2020__33[[#This Row],[Adj Close]]-DAX__2019_2020__33[[#This Row],[Adj Open]])/DAX__2019_2020__33[[#This Row],[Adj Open]]</f>
        <v>-1.2609457092819677E-2</v>
      </c>
      <c r="J6079" s="50">
        <f>DAX__2019_2020__33[[#This Row],[Adj Close]]-DAX__2019_2020__33[[#This Row],[Adj Open]]</f>
        <v>-0.14591718197942605</v>
      </c>
      <c r="K6079" s="50">
        <v>20165942</v>
      </c>
    </row>
    <row r="6080" spans="1:11" x14ac:dyDescent="0.3">
      <c r="A6080" s="51" t="str">
        <f t="shared" si="100"/>
        <v>DTE.DE</v>
      </c>
      <c r="B6080" s="52" t="s">
        <v>101</v>
      </c>
      <c r="C6080" s="50" t="s">
        <v>17655</v>
      </c>
      <c r="D6080" s="50">
        <f>DAX__2019_2020__33[[#This Row],[Open]]*(DAX__2019_2020__33[[#This Row],[Adj Close]]/DAX__2019_2020__33[[#This Row],[Close]])</f>
        <v>11.365328797183098</v>
      </c>
      <c r="E6080" s="50" t="s">
        <v>17651</v>
      </c>
      <c r="F6080" s="50" t="s">
        <v>17656</v>
      </c>
      <c r="G6080" s="50" t="s">
        <v>17657</v>
      </c>
      <c r="H6080" s="50" t="s">
        <v>17658</v>
      </c>
      <c r="I6080" s="50">
        <f>(DAX__2019_2020__33[[#This Row],[Adj Close]]-DAX__2019_2020__33[[#This Row],[Adj Open]])/DAX__2019_2020__33[[#This Row],[Adj Open]]</f>
        <v>1.2838801711840262E-2</v>
      </c>
      <c r="J6080" s="50">
        <f>DAX__2019_2020__33[[#This Row],[Adj Close]]-DAX__2019_2020__33[[#This Row],[Adj Open]]</f>
        <v>0.14591720281690179</v>
      </c>
      <c r="K6080" s="50">
        <v>14590580</v>
      </c>
    </row>
    <row r="6081" spans="1:11" x14ac:dyDescent="0.3">
      <c r="A6081" s="51" t="str">
        <f t="shared" si="100"/>
        <v>DTE.DE</v>
      </c>
      <c r="B6081" s="52" t="s">
        <v>102</v>
      </c>
      <c r="C6081" s="50" t="s">
        <v>17659</v>
      </c>
      <c r="D6081" s="50">
        <f>DAX__2019_2020__33[[#This Row],[Open]]*(DAX__2019_2020__33[[#This Row],[Adj Close]]/DAX__2019_2020__33[[#This Row],[Close]])</f>
        <v>11.584204255512777</v>
      </c>
      <c r="E6081" s="50" t="s">
        <v>17660</v>
      </c>
      <c r="F6081" s="50" t="s">
        <v>17649</v>
      </c>
      <c r="G6081" s="50" t="s">
        <v>17661</v>
      </c>
      <c r="H6081" s="50" t="s">
        <v>17662</v>
      </c>
      <c r="I6081" s="50">
        <f>(DAX__2019_2020__33[[#This Row],[Adj Close]]-DAX__2019_2020__33[[#This Row],[Adj Open]])/DAX__2019_2020__33[[#This Row],[Adj Open]]</f>
        <v>-3.4989503149059542E-4</v>
      </c>
      <c r="J6081" s="50">
        <f>DAX__2019_2020__33[[#This Row],[Adj Close]]-DAX__2019_2020__33[[#This Row],[Adj Open]]</f>
        <v>-4.0532555127761327E-3</v>
      </c>
      <c r="K6081" s="50">
        <v>9204159</v>
      </c>
    </row>
    <row r="6082" spans="1:11" x14ac:dyDescent="0.3">
      <c r="A6082" s="51" t="str">
        <f t="shared" si="100"/>
        <v>DTE.DE</v>
      </c>
      <c r="B6082" s="52" t="s">
        <v>103</v>
      </c>
      <c r="C6082" s="50" t="s">
        <v>17663</v>
      </c>
      <c r="D6082" s="50">
        <f>DAX__2019_2020__33[[#This Row],[Open]]*(DAX__2019_2020__33[[#This Row],[Adj Close]]/DAX__2019_2020__33[[#This Row],[Close]])</f>
        <v>11.539618000000001</v>
      </c>
      <c r="E6082" s="50" t="s">
        <v>17664</v>
      </c>
      <c r="F6082" s="50" t="s">
        <v>17665</v>
      </c>
      <c r="G6082" s="50" t="s">
        <v>17663</v>
      </c>
      <c r="H6082" s="50" t="s">
        <v>17666</v>
      </c>
      <c r="I6082" s="50">
        <f>(DAX__2019_2020__33[[#This Row],[Adj Close]]-DAX__2019_2020__33[[#This Row],[Adj Open]])/DAX__2019_2020__33[[#This Row],[Adj Open]]</f>
        <v>0</v>
      </c>
      <c r="J6082" s="50">
        <f>DAX__2019_2020__33[[#This Row],[Adj Close]]-DAX__2019_2020__33[[#This Row],[Adj Open]]</f>
        <v>0</v>
      </c>
      <c r="K6082" s="50">
        <v>11097284</v>
      </c>
    </row>
    <row r="6083" spans="1:11" x14ac:dyDescent="0.3">
      <c r="A6083" s="51" t="str">
        <f t="shared" si="100"/>
        <v>DTE.DE</v>
      </c>
      <c r="B6083" s="52" t="s">
        <v>104</v>
      </c>
      <c r="C6083" s="50" t="s">
        <v>17663</v>
      </c>
      <c r="D6083" s="50">
        <f>DAX__2019_2020__33[[#This Row],[Open]]*(DAX__2019_2020__33[[#This Row],[Adj Close]]/DAX__2019_2020__33[[#This Row],[Close]])</f>
        <v>11.539617295983087</v>
      </c>
      <c r="E6083" s="50" t="s">
        <v>17667</v>
      </c>
      <c r="F6083" s="50" t="s">
        <v>17668</v>
      </c>
      <c r="G6083" s="50" t="s">
        <v>17649</v>
      </c>
      <c r="H6083" s="50" t="s">
        <v>17650</v>
      </c>
      <c r="I6083" s="50">
        <f>(DAX__2019_2020__33[[#This Row],[Adj Close]]-DAX__2019_2020__33[[#This Row],[Adj Open]])/DAX__2019_2020__33[[#This Row],[Adj Open]]</f>
        <v>-3.1612223393045463E-3</v>
      </c>
      <c r="J6083" s="50">
        <f>DAX__2019_2020__33[[#This Row],[Adj Close]]-DAX__2019_2020__33[[#This Row],[Adj Open]]</f>
        <v>-3.6479295983086857E-2</v>
      </c>
      <c r="K6083" s="50">
        <v>21600742</v>
      </c>
    </row>
    <row r="6084" spans="1:11" x14ac:dyDescent="0.3">
      <c r="A6084" s="51" t="str">
        <f t="shared" si="100"/>
        <v>DTE.DE</v>
      </c>
      <c r="B6084" s="52" t="s">
        <v>105</v>
      </c>
      <c r="C6084" s="50" t="s">
        <v>17669</v>
      </c>
      <c r="D6084" s="50">
        <f>DAX__2019_2020__33[[#This Row],[Open]]*(DAX__2019_2020__33[[#This Row],[Adj Close]]/DAX__2019_2020__33[[#This Row],[Close]])</f>
        <v>11.519352</v>
      </c>
      <c r="E6084" s="50" t="s">
        <v>17667</v>
      </c>
      <c r="F6084" s="50" t="s">
        <v>17670</v>
      </c>
      <c r="G6084" s="50" t="s">
        <v>17669</v>
      </c>
      <c r="H6084" s="50" t="s">
        <v>17671</v>
      </c>
      <c r="I6084" s="50">
        <f>(DAX__2019_2020__33[[#This Row],[Adj Close]]-DAX__2019_2020__33[[#This Row],[Adj Open]])/DAX__2019_2020__33[[#This Row],[Adj Open]]</f>
        <v>0</v>
      </c>
      <c r="J6084" s="50">
        <f>DAX__2019_2020__33[[#This Row],[Adj Close]]-DAX__2019_2020__33[[#This Row],[Adj Open]]</f>
        <v>0</v>
      </c>
      <c r="K6084" s="50">
        <v>16620406</v>
      </c>
    </row>
    <row r="6085" spans="1:11" x14ac:dyDescent="0.3">
      <c r="A6085" s="51" t="str">
        <f t="shared" si="100"/>
        <v>DTE.DE</v>
      </c>
      <c r="B6085" s="52" t="s">
        <v>106</v>
      </c>
      <c r="C6085" s="50" t="s">
        <v>17669</v>
      </c>
      <c r="D6085" s="50">
        <f>DAX__2019_2020__33[[#This Row],[Open]]*(DAX__2019_2020__33[[#This Row],[Adj Close]]/DAX__2019_2020__33[[#This Row],[Close]])</f>
        <v>11.519350805369129</v>
      </c>
      <c r="E6085" s="50" t="s">
        <v>17661</v>
      </c>
      <c r="F6085" s="50" t="s">
        <v>17672</v>
      </c>
      <c r="G6085" s="50" t="s">
        <v>17673</v>
      </c>
      <c r="H6085" s="50" t="s">
        <v>17674</v>
      </c>
      <c r="I6085" s="50">
        <f>(DAX__2019_2020__33[[#This Row],[Adj Close]]-DAX__2019_2020__33[[#This Row],[Adj Open]])/DAX__2019_2020__33[[#This Row],[Adj Open]]</f>
        <v>-3.8705137227306226E-3</v>
      </c>
      <c r="J6085" s="50">
        <f>DAX__2019_2020__33[[#This Row],[Adj Close]]-DAX__2019_2020__33[[#This Row],[Adj Open]]</f>
        <v>-4.4585805369129261E-2</v>
      </c>
      <c r="K6085" s="50">
        <v>9953896</v>
      </c>
    </row>
    <row r="6086" spans="1:11" x14ac:dyDescent="0.3">
      <c r="A6086" s="51" t="str">
        <f t="shared" si="100"/>
        <v>DTE.DE</v>
      </c>
      <c r="B6086" s="52" t="s">
        <v>107</v>
      </c>
      <c r="C6086" s="50" t="s">
        <v>17675</v>
      </c>
      <c r="D6086" s="50">
        <f>DAX__2019_2020__33[[#This Row],[Open]]*(DAX__2019_2020__33[[#This Row],[Adj Close]]/DAX__2019_2020__33[[#This Row],[Close]])</f>
        <v>11.499084694511565</v>
      </c>
      <c r="E6086" s="50" t="s">
        <v>17633</v>
      </c>
      <c r="F6086" s="50" t="s">
        <v>17673</v>
      </c>
      <c r="G6086" s="50" t="s">
        <v>17676</v>
      </c>
      <c r="H6086" s="50" t="s">
        <v>17677</v>
      </c>
      <c r="I6086" s="50">
        <f>(DAX__2019_2020__33[[#This Row],[Adj Close]]-DAX__2019_2020__33[[#This Row],[Adj Open]])/DAX__2019_2020__33[[#This Row],[Adj Open]]</f>
        <v>2.1149101163200412E-2</v>
      </c>
      <c r="J6086" s="50">
        <f>DAX__2019_2020__33[[#This Row],[Adj Close]]-DAX__2019_2020__33[[#This Row],[Adj Open]]</f>
        <v>0.2431953054884346</v>
      </c>
      <c r="K6086" s="50">
        <v>15330347</v>
      </c>
    </row>
    <row r="6087" spans="1:11" x14ac:dyDescent="0.3">
      <c r="A6087" s="51" t="str">
        <f t="shared" si="100"/>
        <v>DTE.DE</v>
      </c>
      <c r="B6087" s="52" t="s">
        <v>108</v>
      </c>
      <c r="C6087" s="50" t="s">
        <v>17636</v>
      </c>
      <c r="D6087" s="50">
        <f>DAX__2019_2020__33[[#This Row],[Open]]*(DAX__2019_2020__33[[#This Row],[Adj Close]]/DAX__2019_2020__33[[#This Row],[Close]])</f>
        <v>11.738228156206414</v>
      </c>
      <c r="E6087" s="50" t="s">
        <v>17678</v>
      </c>
      <c r="F6087" s="50" t="s">
        <v>17679</v>
      </c>
      <c r="G6087" s="50" t="s">
        <v>17680</v>
      </c>
      <c r="H6087" s="50" t="s">
        <v>17681</v>
      </c>
      <c r="I6087" s="50">
        <f>(DAX__2019_2020__33[[#This Row],[Adj Close]]-DAX__2019_2020__33[[#This Row],[Adj Open]])/DAX__2019_2020__33[[#This Row],[Adj Open]]</f>
        <v>-9.6685082872927409E-3</v>
      </c>
      <c r="J6087" s="50">
        <f>DAX__2019_2020__33[[#This Row],[Adj Close]]-DAX__2019_2020__33[[#This Row],[Adj Open]]</f>
        <v>-0.1134911562064147</v>
      </c>
      <c r="K6087" s="50">
        <v>9314379</v>
      </c>
    </row>
    <row r="6088" spans="1:11" x14ac:dyDescent="0.3">
      <c r="A6088" s="51" t="str">
        <f t="shared" si="100"/>
        <v>DTE.DE</v>
      </c>
      <c r="B6088" s="52" t="s">
        <v>109</v>
      </c>
      <c r="C6088" s="50" t="s">
        <v>17659</v>
      </c>
      <c r="D6088" s="50">
        <f>DAX__2019_2020__33[[#This Row],[Open]]*(DAX__2019_2020__33[[#This Row],[Adj Close]]/DAX__2019_2020__33[[#This Row],[Close]])</f>
        <v>11.584203359182233</v>
      </c>
      <c r="E6088" s="50" t="s">
        <v>17682</v>
      </c>
      <c r="F6088" s="50" t="s">
        <v>17673</v>
      </c>
      <c r="G6088" s="50" t="s">
        <v>17675</v>
      </c>
      <c r="H6088" s="50" t="s">
        <v>17683</v>
      </c>
      <c r="I6088" s="50">
        <f>(DAX__2019_2020__33[[#This Row],[Adj Close]]-DAX__2019_2020__33[[#This Row],[Adj Open]])/DAX__2019_2020__33[[#This Row],[Adj Open]]</f>
        <v>-7.3477956613015247E-3</v>
      </c>
      <c r="J6088" s="50">
        <f>DAX__2019_2020__33[[#This Row],[Adj Close]]-DAX__2019_2020__33[[#This Row],[Adj Open]]</f>
        <v>-8.511835918223376E-2</v>
      </c>
      <c r="K6088" s="50">
        <v>11171046</v>
      </c>
    </row>
    <row r="6089" spans="1:11" x14ac:dyDescent="0.3">
      <c r="A6089" s="51" t="str">
        <f t="shared" si="100"/>
        <v>DTE.DE</v>
      </c>
      <c r="B6089" s="52" t="s">
        <v>110</v>
      </c>
      <c r="C6089" s="50" t="s">
        <v>17675</v>
      </c>
      <c r="D6089" s="50">
        <f>DAX__2019_2020__33[[#This Row],[Open]]*(DAX__2019_2020__33[[#This Row],[Adj Close]]/DAX__2019_2020__33[[#This Row],[Close]])</f>
        <v>11.499086300919378</v>
      </c>
      <c r="E6089" s="50" t="s">
        <v>17684</v>
      </c>
      <c r="F6089" s="50" t="s">
        <v>17685</v>
      </c>
      <c r="G6089" s="50" t="s">
        <v>17686</v>
      </c>
      <c r="H6089" s="50" t="s">
        <v>17687</v>
      </c>
      <c r="I6089" s="50">
        <f>(DAX__2019_2020__33[[#This Row],[Adj Close]]-DAX__2019_2020__33[[#This Row],[Adj Open]])/DAX__2019_2020__33[[#This Row],[Adj Open]]</f>
        <v>-3.1723651744801347E-3</v>
      </c>
      <c r="J6089" s="50">
        <f>DAX__2019_2020__33[[#This Row],[Adj Close]]-DAX__2019_2020__33[[#This Row],[Adj Open]]</f>
        <v>-3.6479300919378232E-2</v>
      </c>
      <c r="K6089" s="50">
        <v>11629891</v>
      </c>
    </row>
    <row r="6090" spans="1:11" x14ac:dyDescent="0.3">
      <c r="A6090" s="51" t="str">
        <f t="shared" si="100"/>
        <v>DTE.DE</v>
      </c>
      <c r="B6090" s="52" t="s">
        <v>111</v>
      </c>
      <c r="C6090" s="50" t="s">
        <v>17657</v>
      </c>
      <c r="D6090" s="50">
        <f>DAX__2019_2020__33[[#This Row],[Open]]*(DAX__2019_2020__33[[#This Row],[Adj Close]]/DAX__2019_2020__33[[#This Row],[Close]])</f>
        <v>11.511246045197741</v>
      </c>
      <c r="E6090" s="50" t="s">
        <v>17663</v>
      </c>
      <c r="F6090" s="50" t="s">
        <v>17688</v>
      </c>
      <c r="G6090" s="50" t="s">
        <v>17689</v>
      </c>
      <c r="H6090" s="50" t="s">
        <v>17690</v>
      </c>
      <c r="I6090" s="50">
        <f>(DAX__2019_2020__33[[#This Row],[Adj Close]]-DAX__2019_2020__33[[#This Row],[Adj Open]])/DAX__2019_2020__33[[#This Row],[Adj Open]]</f>
        <v>-2.8169014084506805E-3</v>
      </c>
      <c r="J6090" s="50">
        <f>DAX__2019_2020__33[[#This Row],[Adj Close]]-DAX__2019_2020__33[[#This Row],[Adj Open]]</f>
        <v>-3.2426045197739839E-2</v>
      </c>
      <c r="K6090" s="50">
        <v>9068889</v>
      </c>
    </row>
    <row r="6091" spans="1:11" x14ac:dyDescent="0.3">
      <c r="A6091" s="51" t="str">
        <f t="shared" si="100"/>
        <v>DTE.DE</v>
      </c>
      <c r="B6091" s="52" t="s">
        <v>112</v>
      </c>
      <c r="C6091" s="50" t="s">
        <v>17691</v>
      </c>
      <c r="D6091" s="50">
        <f>DAX__2019_2020__33[[#This Row],[Open]]*(DAX__2019_2020__33[[#This Row],[Adj Close]]/DAX__2019_2020__33[[#This Row],[Close]])</f>
        <v>11.551776845637585</v>
      </c>
      <c r="E6091" s="50" t="s">
        <v>17667</v>
      </c>
      <c r="F6091" s="50" t="s">
        <v>17692</v>
      </c>
      <c r="G6091" s="50" t="s">
        <v>17673</v>
      </c>
      <c r="H6091" s="50" t="s">
        <v>17674</v>
      </c>
      <c r="I6091" s="50">
        <f>(DAX__2019_2020__33[[#This Row],[Adj Close]]-DAX__2019_2020__33[[#This Row],[Adj Open]])/DAX__2019_2020__33[[#This Row],[Adj Open]]</f>
        <v>-6.6666666666668007E-3</v>
      </c>
      <c r="J6091" s="50">
        <f>DAX__2019_2020__33[[#This Row],[Adj Close]]-DAX__2019_2020__33[[#This Row],[Adj Open]]</f>
        <v>-7.7011845637585452E-2</v>
      </c>
      <c r="K6091" s="50">
        <v>9090292</v>
      </c>
    </row>
    <row r="6092" spans="1:11" x14ac:dyDescent="0.3">
      <c r="A6092" s="51" t="str">
        <f t="shared" si="100"/>
        <v>DTE.DE</v>
      </c>
      <c r="B6092" s="52" t="s">
        <v>113</v>
      </c>
      <c r="C6092" s="50" t="s">
        <v>17691</v>
      </c>
      <c r="D6092" s="50">
        <f>DAX__2019_2020__33[[#This Row],[Open]]*(DAX__2019_2020__33[[#This Row],[Adj Close]]/DAX__2019_2020__33[[#This Row],[Close]])</f>
        <v>11.551778344511121</v>
      </c>
      <c r="E6092" s="50" t="s">
        <v>17693</v>
      </c>
      <c r="F6092" s="50" t="s">
        <v>17694</v>
      </c>
      <c r="G6092" s="50" t="s">
        <v>17695</v>
      </c>
      <c r="H6092" s="50" t="s">
        <v>17696</v>
      </c>
      <c r="I6092" s="50">
        <f>(DAX__2019_2020__33[[#This Row],[Adj Close]]-DAX__2019_2020__33[[#This Row],[Adj Open]])/DAX__2019_2020__33[[#This Row],[Adj Open]]</f>
        <v>-5.9649122807019271E-3</v>
      </c>
      <c r="J6092" s="50">
        <f>DAX__2019_2020__33[[#This Row],[Adj Close]]-DAX__2019_2020__33[[#This Row],[Adj Open]]</f>
        <v>-6.8905344511120958E-2</v>
      </c>
      <c r="K6092" s="50">
        <v>8409993</v>
      </c>
    </row>
    <row r="6093" spans="1:11" x14ac:dyDescent="0.3">
      <c r="A6093" s="51" t="str">
        <f t="shared" si="100"/>
        <v>DTE.DE</v>
      </c>
      <c r="B6093" s="52" t="s">
        <v>114</v>
      </c>
      <c r="C6093" s="50" t="s">
        <v>17697</v>
      </c>
      <c r="D6093" s="50">
        <f>DAX__2019_2020__33[[#This Row],[Open]]*(DAX__2019_2020__33[[#This Row],[Adj Close]]/DAX__2019_2020__33[[#This Row],[Close]])</f>
        <v>11.555831622481442</v>
      </c>
      <c r="E6093" s="50" t="s">
        <v>17698</v>
      </c>
      <c r="F6093" s="50" t="s">
        <v>17699</v>
      </c>
      <c r="G6093" s="50" t="s">
        <v>17692</v>
      </c>
      <c r="H6093" s="50" t="s">
        <v>17700</v>
      </c>
      <c r="I6093" s="50">
        <f>(DAX__2019_2020__33[[#This Row],[Adj Close]]-DAX__2019_2020__33[[#This Row],[Adj Open]])/DAX__2019_2020__33[[#This Row],[Adj Open]]</f>
        <v>-7.7165906699404171E-3</v>
      </c>
      <c r="J6093" s="50">
        <f>DAX__2019_2020__33[[#This Row],[Adj Close]]-DAX__2019_2020__33[[#This Row],[Adj Open]]</f>
        <v>-8.9171622481442725E-2</v>
      </c>
      <c r="K6093" s="50">
        <v>9518145</v>
      </c>
    </row>
    <row r="6094" spans="1:11" x14ac:dyDescent="0.3">
      <c r="A6094" s="51" t="str">
        <f t="shared" si="100"/>
        <v>DTE.DE</v>
      </c>
      <c r="B6094" s="52" t="s">
        <v>115</v>
      </c>
      <c r="C6094" s="50" t="s">
        <v>17673</v>
      </c>
      <c r="D6094" s="50">
        <f>DAX__2019_2020__33[[#This Row],[Open]]*(DAX__2019_2020__33[[#This Row],[Adj Close]]/DAX__2019_2020__33[[#This Row],[Close]])</f>
        <v>11.474765639551192</v>
      </c>
      <c r="E6094" s="50" t="s">
        <v>17701</v>
      </c>
      <c r="F6094" s="50" t="s">
        <v>17702</v>
      </c>
      <c r="G6094" s="50" t="s">
        <v>17693</v>
      </c>
      <c r="H6094" s="50" t="s">
        <v>17703</v>
      </c>
      <c r="I6094" s="50">
        <f>(DAX__2019_2020__33[[#This Row],[Adj Close]]-DAX__2019_2020__33[[#This Row],[Adj Open]])/DAX__2019_2020__33[[#This Row],[Adj Open]]</f>
        <v>7.417873542917724E-3</v>
      </c>
      <c r="J6094" s="50">
        <f>DAX__2019_2020__33[[#This Row],[Adj Close]]-DAX__2019_2020__33[[#This Row],[Adj Open]]</f>
        <v>8.5118360448808161E-2</v>
      </c>
      <c r="K6094" s="50">
        <v>16305630</v>
      </c>
    </row>
    <row r="6095" spans="1:11" x14ac:dyDescent="0.3">
      <c r="A6095" s="51" t="str">
        <f t="shared" si="100"/>
        <v>DTE.DE</v>
      </c>
      <c r="B6095" s="52" t="s">
        <v>116</v>
      </c>
      <c r="C6095" s="50" t="s">
        <v>17659</v>
      </c>
      <c r="D6095" s="50">
        <f>DAX__2019_2020__33[[#This Row],[Open]]*(DAX__2019_2020__33[[#This Row],[Adj Close]]/DAX__2019_2020__33[[#This Row],[Close]])</f>
        <v>11.584204399860917</v>
      </c>
      <c r="E6095" s="50" t="s">
        <v>17704</v>
      </c>
      <c r="F6095" s="50" t="s">
        <v>17705</v>
      </c>
      <c r="G6095" s="50" t="s">
        <v>17706</v>
      </c>
      <c r="H6095" s="50" t="s">
        <v>17707</v>
      </c>
      <c r="I6095" s="50">
        <f>(DAX__2019_2020__33[[#This Row],[Adj Close]]-DAX__2019_2020__33[[#This Row],[Adj Open]])/DAX__2019_2020__33[[#This Row],[Adj Open]]</f>
        <v>6.2981105668300473E-3</v>
      </c>
      <c r="J6095" s="50">
        <f>DAX__2019_2020__33[[#This Row],[Adj Close]]-DAX__2019_2020__33[[#This Row],[Adj Open]]</f>
        <v>7.2958600139083174E-2</v>
      </c>
      <c r="K6095" s="50">
        <v>8434930</v>
      </c>
    </row>
    <row r="6096" spans="1:11" x14ac:dyDescent="0.3">
      <c r="A6096" s="51" t="str">
        <f t="shared" si="100"/>
        <v>DTE.DE</v>
      </c>
      <c r="B6096" s="52" t="s">
        <v>117</v>
      </c>
      <c r="C6096" s="50" t="s">
        <v>17643</v>
      </c>
      <c r="D6096" s="50">
        <f>DAX__2019_2020__33[[#This Row],[Open]]*(DAX__2019_2020__33[[#This Row],[Adj Close]]/DAX__2019_2020__33[[#This Row],[Close]])</f>
        <v>11.681481427486187</v>
      </c>
      <c r="E6096" s="50" t="s">
        <v>17708</v>
      </c>
      <c r="F6096" s="50" t="s">
        <v>17706</v>
      </c>
      <c r="G6096" s="50" t="s">
        <v>17636</v>
      </c>
      <c r="H6096" s="50" t="s">
        <v>17709</v>
      </c>
      <c r="I6096" s="50">
        <f>(DAX__2019_2020__33[[#This Row],[Adj Close]]-DAX__2019_2020__33[[#This Row],[Adj Open]])/DAX__2019_2020__33[[#This Row],[Adj Open]]</f>
        <v>4.85773768216528E-3</v>
      </c>
      <c r="J6096" s="50">
        <f>DAX__2019_2020__33[[#This Row],[Adj Close]]-DAX__2019_2020__33[[#This Row],[Adj Open]]</f>
        <v>5.6745572513813514E-2</v>
      </c>
      <c r="K6096" s="50">
        <v>9923021</v>
      </c>
    </row>
    <row r="6097" spans="1:11" x14ac:dyDescent="0.3">
      <c r="A6097" s="51" t="str">
        <f t="shared" si="100"/>
        <v>DTE.DE</v>
      </c>
      <c r="B6097" s="52" t="s">
        <v>118</v>
      </c>
      <c r="C6097" s="50" t="s">
        <v>17599</v>
      </c>
      <c r="D6097" s="50">
        <f>DAX__2019_2020__33[[#This Row],[Open]]*(DAX__2019_2020__33[[#This Row],[Adj Close]]/DAX__2019_2020__33[[#This Row],[Close]])</f>
        <v>11.774707189643348</v>
      </c>
      <c r="E6097" s="50" t="s">
        <v>17604</v>
      </c>
      <c r="F6097" s="50" t="s">
        <v>17644</v>
      </c>
      <c r="G6097" s="50" t="s">
        <v>17678</v>
      </c>
      <c r="H6097" s="50" t="s">
        <v>17710</v>
      </c>
      <c r="I6097" s="50">
        <f>(DAX__2019_2020__33[[#This Row],[Adj Close]]-DAX__2019_2020__33[[#This Row],[Adj Open]])/DAX__2019_2020__33[[#This Row],[Adj Open]]</f>
        <v>3.7865748709121857E-3</v>
      </c>
      <c r="J6097" s="50">
        <f>DAX__2019_2020__33[[#This Row],[Adj Close]]-DAX__2019_2020__33[[#This Row],[Adj Open]]</f>
        <v>4.4585810356652544E-2</v>
      </c>
      <c r="K6097" s="50">
        <v>9167077</v>
      </c>
    </row>
    <row r="6098" spans="1:11" x14ac:dyDescent="0.3">
      <c r="A6098" s="51" t="str">
        <f t="shared" si="100"/>
        <v>DTE.DE</v>
      </c>
      <c r="B6098" s="52" t="s">
        <v>119</v>
      </c>
      <c r="C6098" s="50" t="s">
        <v>17618</v>
      </c>
      <c r="D6098" s="50">
        <f>DAX__2019_2020__33[[#This Row],[Open]]*(DAX__2019_2020__33[[#This Row],[Adj Close]]/DAX__2019_2020__33[[#This Row],[Close]])</f>
        <v>11.904412558934062</v>
      </c>
      <c r="E6098" s="50" t="s">
        <v>17573</v>
      </c>
      <c r="F6098" s="50" t="s">
        <v>17659</v>
      </c>
      <c r="G6098" s="50" t="s">
        <v>17711</v>
      </c>
      <c r="H6098" s="50" t="s">
        <v>17712</v>
      </c>
      <c r="I6098" s="50">
        <f>(DAX__2019_2020__33[[#This Row],[Adj Close]]-DAX__2019_2020__33[[#This Row],[Adj Open]])/DAX__2019_2020__33[[#This Row],[Adj Open]]</f>
        <v>-3.4048348655090397E-3</v>
      </c>
      <c r="J6098" s="50">
        <f>DAX__2019_2020__33[[#This Row],[Adj Close]]-DAX__2019_2020__33[[#This Row],[Adj Open]]</f>
        <v>-4.0532558934062379E-2</v>
      </c>
      <c r="K6098" s="50">
        <v>15326643</v>
      </c>
    </row>
    <row r="6099" spans="1:11" x14ac:dyDescent="0.3">
      <c r="A6099" s="51" t="str">
        <f t="shared" si="100"/>
        <v>DTE.DE</v>
      </c>
      <c r="B6099" s="52" t="s">
        <v>120</v>
      </c>
      <c r="C6099" s="50" t="s">
        <v>17713</v>
      </c>
      <c r="D6099" s="50">
        <f>DAX__2019_2020__33[[#This Row],[Open]]*(DAX__2019_2020__33[[#This Row],[Adj Close]]/DAX__2019_2020__33[[#This Row],[Close]])</f>
        <v>11.847664683583107</v>
      </c>
      <c r="E6099" s="50" t="s">
        <v>17613</v>
      </c>
      <c r="F6099" s="50" t="s">
        <v>17714</v>
      </c>
      <c r="G6099" s="50" t="s">
        <v>17715</v>
      </c>
      <c r="H6099" s="50" t="s">
        <v>17716</v>
      </c>
      <c r="I6099" s="50">
        <f>(DAX__2019_2020__33[[#This Row],[Adj Close]]-DAX__2019_2020__33[[#This Row],[Adj Open]])/DAX__2019_2020__33[[#This Row],[Adj Open]]</f>
        <v>4.4474854601436334E-3</v>
      </c>
      <c r="J6099" s="50">
        <f>DAX__2019_2020__33[[#This Row],[Adj Close]]-DAX__2019_2020__33[[#This Row],[Adj Open]]</f>
        <v>5.2692316416893092E-2</v>
      </c>
      <c r="K6099" s="50">
        <v>9852458</v>
      </c>
    </row>
    <row r="6100" spans="1:11" x14ac:dyDescent="0.3">
      <c r="A6100" s="51" t="str">
        <f t="shared" si="100"/>
        <v>DTE.DE</v>
      </c>
      <c r="B6100" s="52" t="s">
        <v>121</v>
      </c>
      <c r="C6100" s="50" t="s">
        <v>17608</v>
      </c>
      <c r="D6100" s="50">
        <f>DAX__2019_2020__33[[#This Row],[Open]]*(DAX__2019_2020__33[[#This Row],[Adj Close]]/DAX__2019_2020__33[[#This Row],[Close]])</f>
        <v>11.92467764266118</v>
      </c>
      <c r="E6100" s="50" t="s">
        <v>17621</v>
      </c>
      <c r="F6100" s="50" t="s">
        <v>17678</v>
      </c>
      <c r="G6100" s="50" t="s">
        <v>17678</v>
      </c>
      <c r="H6100" s="50" t="s">
        <v>17710</v>
      </c>
      <c r="I6100" s="50">
        <f>(DAX__2019_2020__33[[#This Row],[Adj Close]]-DAX__2019_2020__33[[#This Row],[Adj Open]])/DAX__2019_2020__33[[#This Row],[Adj Open]]</f>
        <v>-8.83752549286204E-3</v>
      </c>
      <c r="J6100" s="50">
        <f>DAX__2019_2020__33[[#This Row],[Adj Close]]-DAX__2019_2020__33[[#This Row],[Adj Open]]</f>
        <v>-0.10538464266118019</v>
      </c>
      <c r="K6100" s="50">
        <v>9945867</v>
      </c>
    </row>
    <row r="6101" spans="1:11" x14ac:dyDescent="0.3">
      <c r="A6101" s="51" t="str">
        <f t="shared" si="100"/>
        <v>DTE.DE</v>
      </c>
      <c r="B6101" s="52" t="s">
        <v>122</v>
      </c>
      <c r="C6101" s="50" t="s">
        <v>17639</v>
      </c>
      <c r="D6101" s="50">
        <f>DAX__2019_2020__33[[#This Row],[Open]]*(DAX__2019_2020__33[[#This Row],[Adj Close]]/DAX__2019_2020__33[[#This Row],[Close]])</f>
        <v>11.786866297343911</v>
      </c>
      <c r="E6101" s="50" t="s">
        <v>17714</v>
      </c>
      <c r="F6101" s="50" t="s">
        <v>17717</v>
      </c>
      <c r="G6101" s="50" t="s">
        <v>17633</v>
      </c>
      <c r="H6101" s="50" t="s">
        <v>17718</v>
      </c>
      <c r="I6101" s="50">
        <f>(DAX__2019_2020__33[[#This Row],[Adj Close]]-DAX__2019_2020__33[[#This Row],[Adj Open]])/DAX__2019_2020__33[[#This Row],[Adj Open]]</f>
        <v>-3.0949105914717602E-3</v>
      </c>
      <c r="J6101" s="50">
        <f>DAX__2019_2020__33[[#This Row],[Adj Close]]-DAX__2019_2020__33[[#This Row],[Adj Open]]</f>
        <v>-3.6479297343911199E-2</v>
      </c>
      <c r="K6101" s="50">
        <v>11799573</v>
      </c>
    </row>
    <row r="6102" spans="1:11" x14ac:dyDescent="0.3">
      <c r="A6102" s="51" t="str">
        <f t="shared" si="100"/>
        <v>DTE.DE</v>
      </c>
      <c r="B6102" s="52" t="s">
        <v>123</v>
      </c>
      <c r="C6102" s="50" t="s">
        <v>17633</v>
      </c>
      <c r="D6102" s="50">
        <f>DAX__2019_2020__33[[#This Row],[Open]]*(DAX__2019_2020__33[[#This Row],[Adj Close]]/DAX__2019_2020__33[[#This Row],[Close]])</f>
        <v>11.750386765538673</v>
      </c>
      <c r="E6102" s="50" t="s">
        <v>17719</v>
      </c>
      <c r="F6102" s="50" t="s">
        <v>17643</v>
      </c>
      <c r="G6102" s="50" t="s">
        <v>17636</v>
      </c>
      <c r="H6102" s="50" t="s">
        <v>17709</v>
      </c>
      <c r="I6102" s="50">
        <f>(DAX__2019_2020__33[[#This Row],[Adj Close]]-DAX__2019_2020__33[[#This Row],[Adj Open]])/DAX__2019_2020__33[[#This Row],[Adj Open]]</f>
        <v>-1.0348395998619276E-3</v>
      </c>
      <c r="J6102" s="50">
        <f>DAX__2019_2020__33[[#This Row],[Adj Close]]-DAX__2019_2020__33[[#This Row],[Adj Open]]</f>
        <v>-1.2159765538672929E-2</v>
      </c>
      <c r="K6102" s="50">
        <v>9032299</v>
      </c>
    </row>
    <row r="6103" spans="1:11" x14ac:dyDescent="0.3">
      <c r="A6103" s="51" t="str">
        <f t="shared" si="100"/>
        <v>DTE.DE</v>
      </c>
      <c r="B6103" s="52" t="s">
        <v>124</v>
      </c>
      <c r="C6103" s="50" t="s">
        <v>17720</v>
      </c>
      <c r="D6103" s="50">
        <f>DAX__2019_2020__33[[#This Row],[Open]]*(DAX__2019_2020__33[[#This Row],[Adj Close]]/DAX__2019_2020__33[[#This Row],[Close]])</f>
        <v>11.705800704176735</v>
      </c>
      <c r="E6103" s="50" t="s">
        <v>17617</v>
      </c>
      <c r="F6103" s="50" t="s">
        <v>17646</v>
      </c>
      <c r="G6103" s="50" t="s">
        <v>17676</v>
      </c>
      <c r="H6103" s="50" t="s">
        <v>17677</v>
      </c>
      <c r="I6103" s="50">
        <f>(DAX__2019_2020__33[[#This Row],[Adj Close]]-DAX__2019_2020__33[[#This Row],[Adj Open]])/DAX__2019_2020__33[[#This Row],[Adj Open]]</f>
        <v>3.1163434903046265E-3</v>
      </c>
      <c r="J6103" s="50">
        <f>DAX__2019_2020__33[[#This Row],[Adj Close]]-DAX__2019_2020__33[[#This Row],[Adj Open]]</f>
        <v>3.6479295823264479E-2</v>
      </c>
      <c r="K6103" s="50">
        <v>11195219</v>
      </c>
    </row>
    <row r="6104" spans="1:11" x14ac:dyDescent="0.3">
      <c r="A6104" s="51" t="str">
        <f t="shared" si="100"/>
        <v>DTE.DE</v>
      </c>
      <c r="B6104" s="52" t="s">
        <v>125</v>
      </c>
      <c r="C6104" s="50" t="s">
        <v>17599</v>
      </c>
      <c r="D6104" s="50">
        <f>DAX__2019_2020__33[[#This Row],[Open]]*(DAX__2019_2020__33[[#This Row],[Adj Close]]/DAX__2019_2020__33[[#This Row],[Close]])</f>
        <v>11.774706999999999</v>
      </c>
      <c r="E6104" s="50" t="s">
        <v>17711</v>
      </c>
      <c r="F6104" s="50" t="s">
        <v>17704</v>
      </c>
      <c r="G6104" s="50" t="s">
        <v>17599</v>
      </c>
      <c r="H6104" s="50" t="s">
        <v>17721</v>
      </c>
      <c r="I6104" s="50">
        <f>(DAX__2019_2020__33[[#This Row],[Adj Close]]-DAX__2019_2020__33[[#This Row],[Adj Open]])/DAX__2019_2020__33[[#This Row],[Adj Open]]</f>
        <v>0</v>
      </c>
      <c r="J6104" s="50">
        <f>DAX__2019_2020__33[[#This Row],[Adj Close]]-DAX__2019_2020__33[[#This Row],[Adj Open]]</f>
        <v>0</v>
      </c>
      <c r="K6104" s="50">
        <v>11061934</v>
      </c>
    </row>
    <row r="6105" spans="1:11" x14ac:dyDescent="0.3">
      <c r="A6105" s="51" t="str">
        <f t="shared" si="100"/>
        <v>DTE.DE</v>
      </c>
      <c r="B6105" s="52" t="s">
        <v>126</v>
      </c>
      <c r="C6105" s="50" t="s">
        <v>17722</v>
      </c>
      <c r="D6105" s="50">
        <f>DAX__2019_2020__33[[#This Row],[Open]]*(DAX__2019_2020__33[[#This Row],[Adj Close]]/DAX__2019_2020__33[[#This Row],[Close]])</f>
        <v>11.83550576619815</v>
      </c>
      <c r="E6105" s="50" t="s">
        <v>17723</v>
      </c>
      <c r="F6105" s="50" t="s">
        <v>17719</v>
      </c>
      <c r="G6105" s="50" t="s">
        <v>17642</v>
      </c>
      <c r="H6105" s="50" t="s">
        <v>17724</v>
      </c>
      <c r="I6105" s="50">
        <f>(DAX__2019_2020__33[[#This Row],[Adj Close]]-DAX__2019_2020__33[[#This Row],[Adj Open]])/DAX__2019_2020__33[[#This Row],[Adj Open]]</f>
        <v>-1.0273972602739872E-3</v>
      </c>
      <c r="J6105" s="50">
        <f>DAX__2019_2020__33[[#This Row],[Adj Close]]-DAX__2019_2020__33[[#This Row],[Adj Open]]</f>
        <v>-1.2159766198148958E-2</v>
      </c>
      <c r="K6105" s="50">
        <v>8500642</v>
      </c>
    </row>
    <row r="6106" spans="1:11" x14ac:dyDescent="0.3">
      <c r="A6106" s="51" t="str">
        <f t="shared" si="100"/>
        <v>DTE.DE</v>
      </c>
      <c r="B6106" s="52" t="s">
        <v>127</v>
      </c>
      <c r="C6106" s="50" t="s">
        <v>17642</v>
      </c>
      <c r="D6106" s="50">
        <f>DAX__2019_2020__33[[#This Row],[Open]]*(DAX__2019_2020__33[[#This Row],[Adj Close]]/DAX__2019_2020__33[[#This Row],[Close]])</f>
        <v>11.823345639210348</v>
      </c>
      <c r="E6106" s="50" t="s">
        <v>17611</v>
      </c>
      <c r="F6106" s="50" t="s">
        <v>17617</v>
      </c>
      <c r="G6106" s="50" t="s">
        <v>17725</v>
      </c>
      <c r="H6106" s="50" t="s">
        <v>17726</v>
      </c>
      <c r="I6106" s="50">
        <f>(DAX__2019_2020__33[[#This Row],[Adj Close]]-DAX__2019_2020__33[[#This Row],[Adj Open]])/DAX__2019_2020__33[[#This Row],[Adj Open]]</f>
        <v>7.1991772368871386E-3</v>
      </c>
      <c r="J6106" s="50">
        <f>DAX__2019_2020__33[[#This Row],[Adj Close]]-DAX__2019_2020__33[[#This Row],[Adj Open]]</f>
        <v>8.5118360789651959E-2</v>
      </c>
      <c r="K6106" s="50">
        <v>11026909</v>
      </c>
    </row>
    <row r="6107" spans="1:11" x14ac:dyDescent="0.3">
      <c r="A6107" s="51" t="str">
        <f t="shared" si="100"/>
        <v>DTE.DE</v>
      </c>
      <c r="B6107" s="52" t="s">
        <v>128</v>
      </c>
      <c r="C6107" s="50" t="s">
        <v>17725</v>
      </c>
      <c r="D6107" s="50">
        <f>DAX__2019_2020__33[[#This Row],[Open]]*(DAX__2019_2020__33[[#This Row],[Adj Close]]/DAX__2019_2020__33[[#This Row],[Close]])</f>
        <v>11.908464255362615</v>
      </c>
      <c r="E6107" s="50" t="s">
        <v>17607</v>
      </c>
      <c r="F6107" s="50" t="s">
        <v>17727</v>
      </c>
      <c r="G6107" s="50" t="s">
        <v>17618</v>
      </c>
      <c r="H6107" s="50" t="s">
        <v>17619</v>
      </c>
      <c r="I6107" s="50">
        <f>(DAX__2019_2020__33[[#This Row],[Adj Close]]-DAX__2019_2020__33[[#This Row],[Adj Open]])/DAX__2019_2020__33[[#This Row],[Adj Open]]</f>
        <v>-3.4036759700480269E-4</v>
      </c>
      <c r="J6107" s="50">
        <f>DAX__2019_2020__33[[#This Row],[Adj Close]]-DAX__2019_2020__33[[#This Row],[Adj Open]]</f>
        <v>-4.05325536261536E-3</v>
      </c>
      <c r="K6107" s="50">
        <v>8297786</v>
      </c>
    </row>
    <row r="6108" spans="1:11" x14ac:dyDescent="0.3">
      <c r="A6108" s="51" t="str">
        <f t="shared" si="100"/>
        <v>DTE.DE</v>
      </c>
      <c r="B6108" s="52" t="s">
        <v>129</v>
      </c>
      <c r="C6108" s="50" t="s">
        <v>17618</v>
      </c>
      <c r="D6108" s="50">
        <f>DAX__2019_2020__33[[#This Row],[Open]]*(DAX__2019_2020__33[[#This Row],[Adj Close]]/DAX__2019_2020__33[[#This Row],[Close]])</f>
        <v>11.904410557162072</v>
      </c>
      <c r="E6108" s="50" t="s">
        <v>17728</v>
      </c>
      <c r="F6108" s="50" t="s">
        <v>17623</v>
      </c>
      <c r="G6108" s="50" t="s">
        <v>17729</v>
      </c>
      <c r="H6108" s="50" t="s">
        <v>17730</v>
      </c>
      <c r="I6108" s="50">
        <f>(DAX__2019_2020__33[[#This Row],[Adj Close]]-DAX__2019_2020__33[[#This Row],[Adj Open]])/DAX__2019_2020__33[[#This Row],[Adj Open]]</f>
        <v>1.2597889002383308E-2</v>
      </c>
      <c r="J6108" s="50">
        <f>DAX__2019_2020__33[[#This Row],[Adj Close]]-DAX__2019_2020__33[[#This Row],[Adj Open]]</f>
        <v>0.14997044283792782</v>
      </c>
      <c r="K6108" s="50">
        <v>14003412</v>
      </c>
    </row>
    <row r="6109" spans="1:11" x14ac:dyDescent="0.3">
      <c r="A6109" s="51" t="str">
        <f t="shared" si="100"/>
        <v>DTE.DE</v>
      </c>
      <c r="B6109" s="52" t="s">
        <v>130</v>
      </c>
      <c r="C6109" s="50" t="s">
        <v>17731</v>
      </c>
      <c r="D6109" s="50">
        <f>DAX__2019_2020__33[[#This Row],[Open]]*(DAX__2019_2020__33[[#This Row],[Adj Close]]/DAX__2019_2020__33[[#This Row],[Close]])</f>
        <v>12.038168234106962</v>
      </c>
      <c r="E6109" s="50" t="s">
        <v>17732</v>
      </c>
      <c r="F6109" s="50" t="s">
        <v>17576</v>
      </c>
      <c r="G6109" s="50" t="s">
        <v>17595</v>
      </c>
      <c r="H6109" s="50" t="s">
        <v>17596</v>
      </c>
      <c r="I6109" s="50">
        <f>(DAX__2019_2020__33[[#This Row],[Adj Close]]-DAX__2019_2020__33[[#This Row],[Adj Open]])/DAX__2019_2020__33[[#This Row],[Adj Open]]</f>
        <v>1.0101010101010947E-3</v>
      </c>
      <c r="J6109" s="50">
        <f>DAX__2019_2020__33[[#This Row],[Adj Close]]-DAX__2019_2020__33[[#This Row],[Adj Open]]</f>
        <v>1.2159765893038355E-2</v>
      </c>
      <c r="K6109" s="50">
        <v>12362859</v>
      </c>
    </row>
    <row r="6110" spans="1:11" x14ac:dyDescent="0.3">
      <c r="A6110" s="51" t="str">
        <f t="shared" si="100"/>
        <v>DTE.DE</v>
      </c>
      <c r="B6110" s="52" t="s">
        <v>131</v>
      </c>
      <c r="C6110" s="50" t="s">
        <v>17597</v>
      </c>
      <c r="D6110" s="50">
        <f>DAX__2019_2020__33[[#This Row],[Open]]*(DAX__2019_2020__33[[#This Row],[Adj Close]]/DAX__2019_2020__33[[#This Row],[Close]])</f>
        <v>12.078700681590377</v>
      </c>
      <c r="E6110" s="50" t="s">
        <v>17733</v>
      </c>
      <c r="F6110" s="50" t="s">
        <v>17734</v>
      </c>
      <c r="G6110" s="50" t="s">
        <v>17735</v>
      </c>
      <c r="H6110" s="50" t="s">
        <v>17736</v>
      </c>
      <c r="I6110" s="50">
        <f>(DAX__2019_2020__33[[#This Row],[Adj Close]]-DAX__2019_2020__33[[#This Row],[Adj Open]])/DAX__2019_2020__33[[#This Row],[Adj Open]]</f>
        <v>4.3624161073825655E-3</v>
      </c>
      <c r="J6110" s="50">
        <f>DAX__2019_2020__33[[#This Row],[Adj Close]]-DAX__2019_2020__33[[#This Row],[Adj Open]]</f>
        <v>5.2692318409622629E-2</v>
      </c>
      <c r="K6110" s="50">
        <v>8673470</v>
      </c>
    </row>
    <row r="6111" spans="1:11" x14ac:dyDescent="0.3">
      <c r="A6111" s="51" t="str">
        <f t="shared" si="100"/>
        <v>DTE.DE</v>
      </c>
      <c r="B6111" s="52" t="s">
        <v>132</v>
      </c>
      <c r="C6111" s="50" t="s">
        <v>17732</v>
      </c>
      <c r="D6111" s="50">
        <f>DAX__2019_2020__33[[#This Row],[Open]]*(DAX__2019_2020__33[[#This Row],[Adj Close]]/DAX__2019_2020__33[[#This Row],[Close]])</f>
        <v>12.159765744751748</v>
      </c>
      <c r="E6111" s="50" t="s">
        <v>17583</v>
      </c>
      <c r="F6111" s="50" t="s">
        <v>17737</v>
      </c>
      <c r="G6111" s="50" t="s">
        <v>17592</v>
      </c>
      <c r="H6111" s="50" t="s">
        <v>17738</v>
      </c>
      <c r="I6111" s="50">
        <f>(DAX__2019_2020__33[[#This Row],[Adj Close]]-DAX__2019_2020__33[[#This Row],[Adj Open]])/DAX__2019_2020__33[[#This Row],[Adj Open]]</f>
        <v>3.333333333334277E-4</v>
      </c>
      <c r="J6111" s="50">
        <f>DAX__2019_2020__33[[#This Row],[Adj Close]]-DAX__2019_2020__33[[#This Row],[Adj Open]]</f>
        <v>4.0532552482517303E-3</v>
      </c>
      <c r="K6111" s="50">
        <v>9673788</v>
      </c>
    </row>
    <row r="6112" spans="1:11" x14ac:dyDescent="0.3">
      <c r="A6112" s="51" t="str">
        <f t="shared" si="100"/>
        <v>DTE.DE</v>
      </c>
      <c r="B6112" s="52" t="s">
        <v>133</v>
      </c>
      <c r="C6112" s="50" t="s">
        <v>17583</v>
      </c>
      <c r="D6112" s="50">
        <f>DAX__2019_2020__33[[#This Row],[Open]]*(DAX__2019_2020__33[[#This Row],[Adj Close]]/DAX__2019_2020__33[[#This Row],[Close]])</f>
        <v>12.167873884182661</v>
      </c>
      <c r="E6112" s="50" t="s">
        <v>17739</v>
      </c>
      <c r="F6112" s="50" t="s">
        <v>17732</v>
      </c>
      <c r="G6112" s="50" t="s">
        <v>17740</v>
      </c>
      <c r="H6112" s="50" t="s">
        <v>17741</v>
      </c>
      <c r="I6112" s="50">
        <f>(DAX__2019_2020__33[[#This Row],[Adj Close]]-DAX__2019_2020__33[[#This Row],[Adj Open]])/DAX__2019_2020__33[[#This Row],[Adj Open]]</f>
        <v>6.6622251832111129E-3</v>
      </c>
      <c r="J6112" s="50">
        <f>DAX__2019_2020__33[[#This Row],[Adj Close]]-DAX__2019_2020__33[[#This Row],[Adj Open]]</f>
        <v>8.1065115817338551E-2</v>
      </c>
      <c r="K6112" s="50">
        <v>10710337</v>
      </c>
    </row>
    <row r="6113" spans="1:11" x14ac:dyDescent="0.3">
      <c r="A6113" s="51" t="str">
        <f t="shared" si="100"/>
        <v>DTE.DE</v>
      </c>
      <c r="B6113" s="52" t="s">
        <v>134</v>
      </c>
      <c r="C6113" s="50" t="s">
        <v>17742</v>
      </c>
      <c r="D6113" s="50">
        <f>DAX__2019_2020__33[[#This Row],[Open]]*(DAX__2019_2020__33[[#This Row],[Adj Close]]/DAX__2019_2020__33[[#This Row],[Close]])</f>
        <v>12.277309704081633</v>
      </c>
      <c r="E6113" s="50" t="s">
        <v>17743</v>
      </c>
      <c r="F6113" s="50" t="s">
        <v>17593</v>
      </c>
      <c r="G6113" s="50" t="s">
        <v>17744</v>
      </c>
      <c r="H6113" s="50" t="s">
        <v>17745</v>
      </c>
      <c r="I6113" s="50">
        <f>(DAX__2019_2020__33[[#This Row],[Adj Close]]-DAX__2019_2020__33[[#This Row],[Adj Open]])/DAX__2019_2020__33[[#This Row],[Adj Open]]</f>
        <v>2.9712776493892147E-3</v>
      </c>
      <c r="J6113" s="50">
        <f>DAX__2019_2020__33[[#This Row],[Adj Close]]-DAX__2019_2020__33[[#This Row],[Adj Open]]</f>
        <v>3.6479295918367072E-2</v>
      </c>
      <c r="K6113" s="50">
        <v>9465979</v>
      </c>
    </row>
    <row r="6114" spans="1:11" x14ac:dyDescent="0.3">
      <c r="A6114" s="51" t="str">
        <f t="shared" si="100"/>
        <v>DTE.DE</v>
      </c>
      <c r="B6114" s="52" t="s">
        <v>135</v>
      </c>
      <c r="C6114" s="50" t="s">
        <v>17746</v>
      </c>
      <c r="D6114" s="50">
        <f>DAX__2019_2020__33[[#This Row],[Open]]*(DAX__2019_2020__33[[#This Row],[Adj Close]]/DAX__2019_2020__33[[#This Row],[Close]])</f>
        <v>12.321896714100905</v>
      </c>
      <c r="E6114" s="50" t="s">
        <v>17747</v>
      </c>
      <c r="F6114" s="50" t="s">
        <v>17748</v>
      </c>
      <c r="G6114" s="50" t="s">
        <v>17749</v>
      </c>
      <c r="H6114" s="50" t="s">
        <v>17750</v>
      </c>
      <c r="I6114" s="50">
        <f>(DAX__2019_2020__33[[#This Row],[Adj Close]]-DAX__2019_2020__33[[#This Row],[Adj Open]])/DAX__2019_2020__33[[#This Row],[Adj Open]]</f>
        <v>1.7105263157894821E-2</v>
      </c>
      <c r="J6114" s="50">
        <f>DAX__2019_2020__33[[#This Row],[Adj Close]]-DAX__2019_2020__33[[#This Row],[Adj Open]]</f>
        <v>0.21076928589909549</v>
      </c>
      <c r="K6114" s="50">
        <v>33664034</v>
      </c>
    </row>
    <row r="6115" spans="1:11" x14ac:dyDescent="0.3">
      <c r="A6115" s="51" t="str">
        <f t="shared" ref="A6115:A6178" si="101">"DTE.DE"</f>
        <v>DTE.DE</v>
      </c>
      <c r="B6115" s="52" t="s">
        <v>136</v>
      </c>
      <c r="C6115" s="50" t="s">
        <v>17751</v>
      </c>
      <c r="D6115" s="50">
        <f>DAX__2019_2020__33[[#This Row],[Open]]*(DAX__2019_2020__33[[#This Row],[Adj Close]]/DAX__2019_2020__33[[#This Row],[Close]])</f>
        <v>12.520506520766775</v>
      </c>
      <c r="E6115" s="50" t="s">
        <v>17752</v>
      </c>
      <c r="F6115" s="50" t="s">
        <v>17753</v>
      </c>
      <c r="G6115" s="50" t="s">
        <v>17754</v>
      </c>
      <c r="H6115" s="50" t="s">
        <v>17755</v>
      </c>
      <c r="I6115" s="50">
        <f>(DAX__2019_2020__33[[#This Row],[Adj Close]]-DAX__2019_2020__33[[#This Row],[Adj Open]])/DAX__2019_2020__33[[#This Row],[Adj Open]]</f>
        <v>1.3272903852379321E-2</v>
      </c>
      <c r="J6115" s="50">
        <f>DAX__2019_2020__33[[#This Row],[Adj Close]]-DAX__2019_2020__33[[#This Row],[Adj Open]]</f>
        <v>0.16618347923322574</v>
      </c>
      <c r="K6115" s="50">
        <v>14489336</v>
      </c>
    </row>
    <row r="6116" spans="1:11" x14ac:dyDescent="0.3">
      <c r="A6116" s="51" t="str">
        <f t="shared" si="101"/>
        <v>DTE.DE</v>
      </c>
      <c r="B6116" s="52" t="s">
        <v>137</v>
      </c>
      <c r="C6116" s="50" t="s">
        <v>17756</v>
      </c>
      <c r="D6116" s="50">
        <f>DAX__2019_2020__33[[#This Row],[Open]]*(DAX__2019_2020__33[[#This Row],[Adj Close]]/DAX__2019_2020__33[[#This Row],[Close]])</f>
        <v>12.727221510516253</v>
      </c>
      <c r="E6116" s="50" t="s">
        <v>17757</v>
      </c>
      <c r="F6116" s="50" t="s">
        <v>17758</v>
      </c>
      <c r="G6116" s="50" t="s">
        <v>17759</v>
      </c>
      <c r="H6116" s="50" t="s">
        <v>17760</v>
      </c>
      <c r="I6116" s="50">
        <f>(DAX__2019_2020__33[[#This Row],[Adj Close]]-DAX__2019_2020__33[[#This Row],[Adj Open]])/DAX__2019_2020__33[[#This Row],[Adj Open]]</f>
        <v>-6.3694267515928323E-4</v>
      </c>
      <c r="J6116" s="50">
        <f>DAX__2019_2020__33[[#This Row],[Adj Close]]-DAX__2019_2020__33[[#This Row],[Adj Open]]</f>
        <v>-8.106510516252996E-3</v>
      </c>
      <c r="K6116" s="50">
        <v>12824510</v>
      </c>
    </row>
    <row r="6117" spans="1:11" x14ac:dyDescent="0.3">
      <c r="A6117" s="51" t="str">
        <f t="shared" si="101"/>
        <v>DTE.DE</v>
      </c>
      <c r="B6117" s="52" t="s">
        <v>138</v>
      </c>
      <c r="C6117" s="50" t="s">
        <v>17761</v>
      </c>
      <c r="D6117" s="50">
        <f>DAX__2019_2020__33[[#This Row],[Open]]*(DAX__2019_2020__33[[#This Row],[Adj Close]]/DAX__2019_2020__33[[#This Row],[Close]])</f>
        <v>12.751542323651453</v>
      </c>
      <c r="E6117" s="50" t="s">
        <v>17762</v>
      </c>
      <c r="F6117" s="50" t="s">
        <v>17763</v>
      </c>
      <c r="G6117" s="50" t="s">
        <v>17764</v>
      </c>
      <c r="H6117" s="50" t="s">
        <v>17765</v>
      </c>
      <c r="I6117" s="50">
        <f>(DAX__2019_2020__33[[#This Row],[Adj Close]]-DAX__2019_2020__33[[#This Row],[Adj Open]])/DAX__2019_2020__33[[#This Row],[Adj Open]]</f>
        <v>-4.1322314049587108E-3</v>
      </c>
      <c r="J6117" s="50">
        <f>DAX__2019_2020__33[[#This Row],[Adj Close]]-DAX__2019_2020__33[[#This Row],[Adj Open]]</f>
        <v>-5.269232365145271E-2</v>
      </c>
      <c r="K6117" s="50">
        <v>11272979</v>
      </c>
    </row>
    <row r="6118" spans="1:11" x14ac:dyDescent="0.3">
      <c r="A6118" s="51" t="str">
        <f t="shared" si="101"/>
        <v>DTE.DE</v>
      </c>
      <c r="B6118" s="52" t="s">
        <v>139</v>
      </c>
      <c r="C6118" s="50" t="s">
        <v>17766</v>
      </c>
      <c r="D6118" s="50">
        <f>DAX__2019_2020__33[[#This Row],[Open]]*(DAX__2019_2020__33[[#This Row],[Adj Close]]/DAX__2019_2020__33[[#This Row],[Close]])</f>
        <v>12.670476317088607</v>
      </c>
      <c r="E6118" s="50" t="s">
        <v>17767</v>
      </c>
      <c r="F6118" s="50" t="s">
        <v>17768</v>
      </c>
      <c r="G6118" s="50" t="s">
        <v>17769</v>
      </c>
      <c r="H6118" s="50" t="s">
        <v>17770</v>
      </c>
      <c r="I6118" s="50">
        <f>(DAX__2019_2020__33[[#This Row],[Adj Close]]-DAX__2019_2020__33[[#This Row],[Adj Open]])/DAX__2019_2020__33[[#This Row],[Adj Open]]</f>
        <v>1.0876519513755662E-2</v>
      </c>
      <c r="J6118" s="50">
        <f>DAX__2019_2020__33[[#This Row],[Adj Close]]-DAX__2019_2020__33[[#This Row],[Adj Open]]</f>
        <v>0.1378106829113932</v>
      </c>
      <c r="K6118" s="50">
        <v>11581029</v>
      </c>
    </row>
    <row r="6119" spans="1:11" x14ac:dyDescent="0.3">
      <c r="A6119" s="51" t="str">
        <f t="shared" si="101"/>
        <v>DTE.DE</v>
      </c>
      <c r="B6119" s="52" t="s">
        <v>140</v>
      </c>
      <c r="C6119" s="50" t="s">
        <v>17771</v>
      </c>
      <c r="D6119" s="50">
        <f>DAX__2019_2020__33[[#This Row],[Open]]*(DAX__2019_2020__33[[#This Row],[Adj Close]]/DAX__2019_2020__33[[#This Row],[Close]])</f>
        <v>12.832606448066477</v>
      </c>
      <c r="E6119" s="50" t="s">
        <v>17772</v>
      </c>
      <c r="F6119" s="50" t="s">
        <v>17773</v>
      </c>
      <c r="G6119" s="50" t="s">
        <v>17773</v>
      </c>
      <c r="H6119" s="50" t="s">
        <v>17774</v>
      </c>
      <c r="I6119" s="50">
        <f>(DAX__2019_2020__33[[#This Row],[Adj Close]]-DAX__2019_2020__33[[#This Row],[Adj Open]])/DAX__2019_2020__33[[#This Row],[Adj Open]]</f>
        <v>-1.1686670878079685E-2</v>
      </c>
      <c r="J6119" s="50">
        <f>DAX__2019_2020__33[[#This Row],[Adj Close]]-DAX__2019_2020__33[[#This Row],[Adj Open]]</f>
        <v>-0.14997044806647608</v>
      </c>
      <c r="K6119" s="50">
        <v>15556560</v>
      </c>
    </row>
    <row r="6120" spans="1:11" x14ac:dyDescent="0.3">
      <c r="A6120" s="51" t="str">
        <f t="shared" si="101"/>
        <v>DTE.DE</v>
      </c>
      <c r="B6120" s="52" t="s">
        <v>141</v>
      </c>
      <c r="C6120" s="50" t="s">
        <v>17775</v>
      </c>
      <c r="D6120" s="50">
        <f>DAX__2019_2020__33[[#This Row],[Open]]*(DAX__2019_2020__33[[#This Row],[Adj Close]]/DAX__2019_2020__33[[#This Row],[Close]])</f>
        <v>12.674529340192926</v>
      </c>
      <c r="E6120" s="50" t="s">
        <v>17776</v>
      </c>
      <c r="F6120" s="50" t="s">
        <v>17777</v>
      </c>
      <c r="G6120" s="50" t="s">
        <v>17778</v>
      </c>
      <c r="H6120" s="50" t="s">
        <v>17779</v>
      </c>
      <c r="I6120" s="50">
        <f>(DAX__2019_2020__33[[#This Row],[Adj Close]]-DAX__2019_2020__33[[#This Row],[Adj Open]])/DAX__2019_2020__33[[#This Row],[Adj Open]]</f>
        <v>-5.4365206267987963E-3</v>
      </c>
      <c r="J6120" s="50">
        <f>DAX__2019_2020__33[[#This Row],[Adj Close]]-DAX__2019_2020__33[[#This Row],[Adj Open]]</f>
        <v>-6.8905340192925379E-2</v>
      </c>
      <c r="K6120" s="50">
        <v>10622857</v>
      </c>
    </row>
    <row r="6121" spans="1:11" x14ac:dyDescent="0.3">
      <c r="A6121" s="51" t="str">
        <f t="shared" si="101"/>
        <v>DTE.DE</v>
      </c>
      <c r="B6121" s="52" t="s">
        <v>142</v>
      </c>
      <c r="C6121" s="50" t="s">
        <v>17780</v>
      </c>
      <c r="D6121" s="50">
        <f>DAX__2019_2020__33[[#This Row],[Open]]*(DAX__2019_2020__33[[#This Row],[Adj Close]]/DAX__2019_2020__33[[#This Row],[Close]])</f>
        <v>12.601571400703552</v>
      </c>
      <c r="E6121" s="50" t="s">
        <v>17756</v>
      </c>
      <c r="F6121" s="50" t="s">
        <v>17781</v>
      </c>
      <c r="G6121" s="50" t="s">
        <v>17775</v>
      </c>
      <c r="H6121" s="50" t="s">
        <v>17782</v>
      </c>
      <c r="I6121" s="50">
        <f>(DAX__2019_2020__33[[#This Row],[Adj Close]]-DAX__2019_2020__33[[#This Row],[Adj Open]])/DAX__2019_2020__33[[#This Row],[Adj Open]]</f>
        <v>5.7896429720166055E-3</v>
      </c>
      <c r="J6121" s="50">
        <f>DAX__2019_2020__33[[#This Row],[Adj Close]]-DAX__2019_2020__33[[#This Row],[Adj Open]]</f>
        <v>7.2958599296448767E-2</v>
      </c>
      <c r="K6121" s="50">
        <v>9518525</v>
      </c>
    </row>
    <row r="6122" spans="1:11" x14ac:dyDescent="0.3">
      <c r="A6122" s="51" t="str">
        <f t="shared" si="101"/>
        <v>DTE.DE</v>
      </c>
      <c r="B6122" s="52" t="s">
        <v>143</v>
      </c>
      <c r="C6122" s="50" t="s">
        <v>17783</v>
      </c>
      <c r="D6122" s="50">
        <f>DAX__2019_2020__33[[#This Row],[Open]]*(DAX__2019_2020__33[[#This Row],[Adj Close]]/DAX__2019_2020__33[[#This Row],[Close]])</f>
        <v>12.646157211384715</v>
      </c>
      <c r="E6122" s="50" t="s">
        <v>17784</v>
      </c>
      <c r="F6122" s="50" t="s">
        <v>17785</v>
      </c>
      <c r="G6122" s="50" t="s">
        <v>17775</v>
      </c>
      <c r="H6122" s="50" t="s">
        <v>17782</v>
      </c>
      <c r="I6122" s="50">
        <f>(DAX__2019_2020__33[[#This Row],[Adj Close]]-DAX__2019_2020__33[[#This Row],[Adj Open]])/DAX__2019_2020__33[[#This Row],[Adj Open]]</f>
        <v>2.2435897435897282E-3</v>
      </c>
      <c r="J6122" s="50">
        <f>DAX__2019_2020__33[[#This Row],[Adj Close]]-DAX__2019_2020__33[[#This Row],[Adj Open]]</f>
        <v>2.8372788615286026E-2</v>
      </c>
      <c r="K6122" s="50">
        <v>12612504</v>
      </c>
    </row>
    <row r="6123" spans="1:11" x14ac:dyDescent="0.3">
      <c r="A6123" s="51" t="str">
        <f t="shared" si="101"/>
        <v>DTE.DE</v>
      </c>
      <c r="B6123" s="52" t="s">
        <v>144</v>
      </c>
      <c r="C6123" s="50" t="s">
        <v>17758</v>
      </c>
      <c r="D6123" s="50">
        <f>DAX__2019_2020__33[[#This Row],[Open]]*(DAX__2019_2020__33[[#This Row],[Adj Close]]/DAX__2019_2020__33[[#This Row],[Close]])</f>
        <v>12.658317345782356</v>
      </c>
      <c r="E6123" s="50" t="s">
        <v>17786</v>
      </c>
      <c r="F6123" s="50" t="s">
        <v>17787</v>
      </c>
      <c r="G6123" s="50" t="s">
        <v>17787</v>
      </c>
      <c r="H6123" s="50" t="s">
        <v>17788</v>
      </c>
      <c r="I6123" s="50">
        <f>(DAX__2019_2020__33[[#This Row],[Adj Close]]-DAX__2019_2020__33[[#This Row],[Adj Open]])/DAX__2019_2020__33[[#This Row],[Adj Open]]</f>
        <v>-5.4434838296509606E-3</v>
      </c>
      <c r="J6123" s="50">
        <f>DAX__2019_2020__33[[#This Row],[Adj Close]]-DAX__2019_2020__33[[#This Row],[Adj Open]]</f>
        <v>-6.890534578235652E-2</v>
      </c>
      <c r="K6123" s="50">
        <v>15271969</v>
      </c>
    </row>
    <row r="6124" spans="1:11" x14ac:dyDescent="0.3">
      <c r="A6124" s="51" t="str">
        <f t="shared" si="101"/>
        <v>DTE.DE</v>
      </c>
      <c r="B6124" s="52" t="s">
        <v>145</v>
      </c>
      <c r="C6124" s="50" t="s">
        <v>17789</v>
      </c>
      <c r="D6124" s="50">
        <f>DAX__2019_2020__33[[#This Row],[Open]]*(DAX__2019_2020__33[[#This Row],[Adj Close]]/DAX__2019_2020__33[[#This Row],[Close]])</f>
        <v>12.563943575532276</v>
      </c>
      <c r="E6124" s="50" t="s">
        <v>17790</v>
      </c>
      <c r="F6124" s="50" t="s">
        <v>17791</v>
      </c>
      <c r="G6124" s="50" t="s">
        <v>17792</v>
      </c>
      <c r="H6124" s="50" t="s">
        <v>17793</v>
      </c>
      <c r="I6124" s="50">
        <f>(DAX__2019_2020__33[[#This Row],[Adj Close]]-DAX__2019_2020__33[[#This Row],[Adj Open]])/DAX__2019_2020__33[[#This Row],[Adj Open]]</f>
        <v>-3.3783783783796167E-4</v>
      </c>
      <c r="J6124" s="50">
        <f>DAX__2019_2020__33[[#This Row],[Adj Close]]-DAX__2019_2020__33[[#This Row],[Adj Open]]</f>
        <v>-4.2445755322759737E-3</v>
      </c>
      <c r="K6124" s="50">
        <v>15964412</v>
      </c>
    </row>
    <row r="6125" spans="1:11" x14ac:dyDescent="0.3">
      <c r="A6125" s="51" t="str">
        <f t="shared" si="101"/>
        <v>DTE.DE</v>
      </c>
      <c r="B6125" s="52" t="s">
        <v>146</v>
      </c>
      <c r="C6125" s="50" t="s">
        <v>17794</v>
      </c>
      <c r="D6125" s="50">
        <f>DAX__2019_2020__33[[#This Row],[Open]]*(DAX__2019_2020__33[[#This Row],[Adj Close]]/DAX__2019_2020__33[[#This Row],[Close]])</f>
        <v>12.60299398152892</v>
      </c>
      <c r="E6125" s="50" t="s">
        <v>17795</v>
      </c>
      <c r="F6125" s="50" t="s">
        <v>17796</v>
      </c>
      <c r="G6125" s="50" t="s">
        <v>17797</v>
      </c>
      <c r="H6125" s="50" t="s">
        <v>17798</v>
      </c>
      <c r="I6125" s="50">
        <f>(DAX__2019_2020__33[[#This Row],[Adj Close]]-DAX__2019_2020__33[[#This Row],[Adj Open]])/DAX__2019_2020__33[[#This Row],[Adj Open]]</f>
        <v>-8.0829853159095771E-4</v>
      </c>
      <c r="J6125" s="50">
        <f>DAX__2019_2020__33[[#This Row],[Adj Close]]-DAX__2019_2020__33[[#This Row],[Adj Open]]</f>
        <v>-1.0186981528919503E-2</v>
      </c>
      <c r="K6125" s="50">
        <v>12465810</v>
      </c>
    </row>
    <row r="6126" spans="1:11" x14ac:dyDescent="0.3">
      <c r="A6126" s="51" t="str">
        <f t="shared" si="101"/>
        <v>DTE.DE</v>
      </c>
      <c r="B6126" s="52" t="s">
        <v>147</v>
      </c>
      <c r="C6126" s="50" t="s">
        <v>17799</v>
      </c>
      <c r="D6126" s="50">
        <f>DAX__2019_2020__33[[#This Row],[Open]]*(DAX__2019_2020__33[[#This Row],[Adj Close]]/DAX__2019_2020__33[[#This Row],[Close]])</f>
        <v>12.611482282245008</v>
      </c>
      <c r="E6126" s="50" t="s">
        <v>17799</v>
      </c>
      <c r="F6126" s="50" t="s">
        <v>17800</v>
      </c>
      <c r="G6126" s="50" t="s">
        <v>17801</v>
      </c>
      <c r="H6126" s="50" t="s">
        <v>17802</v>
      </c>
      <c r="I6126" s="50">
        <f>(DAX__2019_2020__33[[#This Row],[Adj Close]]-DAX__2019_2020__33[[#This Row],[Adj Open]])/DAX__2019_2020__33[[#This Row],[Adj Open]]</f>
        <v>-2.1540118470651445E-3</v>
      </c>
      <c r="J6126" s="50">
        <f>DAX__2019_2020__33[[#This Row],[Adj Close]]-DAX__2019_2020__33[[#This Row],[Adj Open]]</f>
        <v>-2.7165282245007916E-2</v>
      </c>
      <c r="K6126" s="50">
        <v>9258529</v>
      </c>
    </row>
    <row r="6127" spans="1:11" x14ac:dyDescent="0.3">
      <c r="A6127" s="51" t="str">
        <f t="shared" si="101"/>
        <v>DTE.DE</v>
      </c>
      <c r="B6127" s="52" t="s">
        <v>148</v>
      </c>
      <c r="C6127" s="50" t="s">
        <v>17803</v>
      </c>
      <c r="D6127" s="50">
        <f>DAX__2019_2020__33[[#This Row],[Open]]*(DAX__2019_2020__33[[#This Row],[Adj Close]]/DAX__2019_2020__33[[#This Row],[Close]])</f>
        <v>12.633554433962264</v>
      </c>
      <c r="E6127" s="50" t="s">
        <v>17804</v>
      </c>
      <c r="F6127" s="50" t="s">
        <v>17805</v>
      </c>
      <c r="G6127" s="50" t="s">
        <v>17804</v>
      </c>
      <c r="H6127" s="50" t="s">
        <v>17806</v>
      </c>
      <c r="I6127" s="50">
        <f>(DAX__2019_2020__33[[#This Row],[Adj Close]]-DAX__2019_2020__33[[#This Row],[Adj Open]])/DAX__2019_2020__33[[#This Row],[Adj Open]]</f>
        <v>4.3004972449939647E-3</v>
      </c>
      <c r="J6127" s="50">
        <f>DAX__2019_2020__33[[#This Row],[Adj Close]]-DAX__2019_2020__33[[#This Row],[Adj Open]]</f>
        <v>5.4330566037736006E-2</v>
      </c>
      <c r="K6127" s="50">
        <v>11751095</v>
      </c>
    </row>
    <row r="6128" spans="1:11" x14ac:dyDescent="0.3">
      <c r="A6128" s="51" t="str">
        <f t="shared" si="101"/>
        <v>DTE.DE</v>
      </c>
      <c r="B6128" s="52" t="s">
        <v>149</v>
      </c>
      <c r="C6128" s="50" t="s">
        <v>17807</v>
      </c>
      <c r="D6128" s="50">
        <f>DAX__2019_2020__33[[#This Row],[Open]]*(DAX__2019_2020__33[[#This Row],[Adj Close]]/DAX__2019_2020__33[[#This Row],[Close]])</f>
        <v>12.682791509433962</v>
      </c>
      <c r="E6128" s="50" t="s">
        <v>17808</v>
      </c>
      <c r="F6128" s="50" t="s">
        <v>17809</v>
      </c>
      <c r="G6128" s="50" t="s">
        <v>17808</v>
      </c>
      <c r="H6128" s="50" t="s">
        <v>17810</v>
      </c>
      <c r="I6128" s="50">
        <f>(DAX__2019_2020__33[[#This Row],[Adj Close]]-DAX__2019_2020__33[[#This Row],[Adj Open]])/DAX__2019_2020__33[[#This Row],[Adj Open]]</f>
        <v>7.496653279785867E-3</v>
      </c>
      <c r="J6128" s="50">
        <f>DAX__2019_2020__33[[#This Row],[Adj Close]]-DAX__2019_2020__33[[#This Row],[Adj Open]]</f>
        <v>9.5078490566038454E-2</v>
      </c>
      <c r="K6128" s="50">
        <v>10102252</v>
      </c>
    </row>
    <row r="6129" spans="1:11" x14ac:dyDescent="0.3">
      <c r="A6129" s="51" t="str">
        <f t="shared" si="101"/>
        <v>DTE.DE</v>
      </c>
      <c r="B6129" s="52" t="s">
        <v>150</v>
      </c>
      <c r="C6129" s="50" t="s">
        <v>17811</v>
      </c>
      <c r="D6129" s="50">
        <f>DAX__2019_2020__33[[#This Row],[Open]]*(DAX__2019_2020__33[[#This Row],[Adj Close]]/DAX__2019_2020__33[[#This Row],[Close]])</f>
        <v>12.803337680726109</v>
      </c>
      <c r="E6129" s="50" t="s">
        <v>17812</v>
      </c>
      <c r="F6129" s="50" t="s">
        <v>17813</v>
      </c>
      <c r="G6129" s="50" t="s">
        <v>17814</v>
      </c>
      <c r="H6129" s="50" t="s">
        <v>17815</v>
      </c>
      <c r="I6129" s="50">
        <f>(DAX__2019_2020__33[[#This Row],[Adj Close]]-DAX__2019_2020__33[[#This Row],[Adj Open]])/DAX__2019_2020__33[[#This Row],[Adj Open]]</f>
        <v>-6.4978119612784952E-3</v>
      </c>
      <c r="J6129" s="50">
        <f>DAX__2019_2020__33[[#This Row],[Adj Close]]-DAX__2019_2020__33[[#This Row],[Adj Open]]</f>
        <v>-8.3193680726109775E-2</v>
      </c>
      <c r="K6129" s="50">
        <v>10753810</v>
      </c>
    </row>
    <row r="6130" spans="1:11" x14ac:dyDescent="0.3">
      <c r="A6130" s="51" t="str">
        <f t="shared" si="101"/>
        <v>DTE.DE</v>
      </c>
      <c r="B6130" s="52" t="s">
        <v>151</v>
      </c>
      <c r="C6130" s="50" t="s">
        <v>17816</v>
      </c>
      <c r="D6130" s="50">
        <f>DAX__2019_2020__33[[#This Row],[Open]]*(DAX__2019_2020__33[[#This Row],[Adj Close]]/DAX__2019_2020__33[[#This Row],[Close]])</f>
        <v>12.735425625217044</v>
      </c>
      <c r="E6130" s="50" t="s">
        <v>17817</v>
      </c>
      <c r="F6130" s="50" t="s">
        <v>17804</v>
      </c>
      <c r="G6130" s="50" t="s">
        <v>17818</v>
      </c>
      <c r="H6130" s="50" t="s">
        <v>17819</v>
      </c>
      <c r="I6130" s="50">
        <f>(DAX__2019_2020__33[[#This Row],[Adj Close]]-DAX__2019_2020__33[[#This Row],[Adj Open]])/DAX__2019_2020__33[[#This Row],[Adj Open]]</f>
        <v>-1.8664178109586323E-3</v>
      </c>
      <c r="J6130" s="50">
        <f>DAX__2019_2020__33[[#This Row],[Adj Close]]-DAX__2019_2020__33[[#This Row],[Adj Open]]</f>
        <v>-2.3769625217044066E-2</v>
      </c>
      <c r="K6130" s="50">
        <v>8205601</v>
      </c>
    </row>
    <row r="6131" spans="1:11" x14ac:dyDescent="0.3">
      <c r="A6131" s="51" t="str">
        <f t="shared" si="101"/>
        <v>DTE.DE</v>
      </c>
      <c r="B6131" s="52" t="s">
        <v>152</v>
      </c>
      <c r="C6131" s="50" t="s">
        <v>17820</v>
      </c>
      <c r="D6131" s="50">
        <f>DAX__2019_2020__33[[#This Row],[Open]]*(DAX__2019_2020__33[[#This Row],[Adj Close]]/DAX__2019_2020__33[[#This Row],[Close]])</f>
        <v>12.71674998262961</v>
      </c>
      <c r="E6131" s="50" t="s">
        <v>17821</v>
      </c>
      <c r="F6131" s="50" t="s">
        <v>17822</v>
      </c>
      <c r="G6131" s="50" t="s">
        <v>17823</v>
      </c>
      <c r="H6131" s="50" t="s">
        <v>17824</v>
      </c>
      <c r="I6131" s="50">
        <f>(DAX__2019_2020__33[[#This Row],[Adj Close]]-DAX__2019_2020__33[[#This Row],[Adj Open]])/DAX__2019_2020__33[[#This Row],[Adj Open]]</f>
        <v>-8.0106809078777698E-4</v>
      </c>
      <c r="J6131" s="50">
        <f>DAX__2019_2020__33[[#This Row],[Adj Close]]-DAX__2019_2020__33[[#This Row],[Adj Open]]</f>
        <v>-1.0186982629610597E-2</v>
      </c>
      <c r="K6131" s="50">
        <v>7610680</v>
      </c>
    </row>
    <row r="6132" spans="1:11" x14ac:dyDescent="0.3">
      <c r="A6132" s="51" t="str">
        <f t="shared" si="101"/>
        <v>DTE.DE</v>
      </c>
      <c r="B6132" s="52" t="s">
        <v>153</v>
      </c>
      <c r="C6132" s="50" t="s">
        <v>17825</v>
      </c>
      <c r="D6132" s="50">
        <f>DAX__2019_2020__33[[#This Row],[Open]]*(DAX__2019_2020__33[[#This Row],[Adj Close]]/DAX__2019_2020__33[[#This Row],[Close]])</f>
        <v>12.721841906873911</v>
      </c>
      <c r="E6132" s="50" t="s">
        <v>17826</v>
      </c>
      <c r="F6132" s="50" t="s">
        <v>17827</v>
      </c>
      <c r="G6132" s="50" t="s">
        <v>17827</v>
      </c>
      <c r="H6132" s="50" t="s">
        <v>17828</v>
      </c>
      <c r="I6132" s="50">
        <f>(DAX__2019_2020__33[[#This Row],[Adj Close]]-DAX__2019_2020__33[[#This Row],[Adj Open]])/DAX__2019_2020__33[[#This Row],[Adj Open]]</f>
        <v>-4.0037368210329325E-3</v>
      </c>
      <c r="J6132" s="50">
        <f>DAX__2019_2020__33[[#This Row],[Adj Close]]-DAX__2019_2020__33[[#This Row],[Adj Open]]</f>
        <v>-5.093490687391089E-2</v>
      </c>
      <c r="K6132" s="50">
        <v>8475054</v>
      </c>
    </row>
    <row r="6133" spans="1:11" x14ac:dyDescent="0.3">
      <c r="A6133" s="51" t="str">
        <f t="shared" si="101"/>
        <v>DTE.DE</v>
      </c>
      <c r="B6133" s="52" t="s">
        <v>154</v>
      </c>
      <c r="C6133" s="50" t="s">
        <v>17829</v>
      </c>
      <c r="D6133" s="50">
        <f>DAX__2019_2020__33[[#This Row],[Open]]*(DAX__2019_2020__33[[#This Row],[Adj Close]]/DAX__2019_2020__33[[#This Row],[Close]])</f>
        <v>12.672605229609692</v>
      </c>
      <c r="E6133" s="50" t="s">
        <v>17830</v>
      </c>
      <c r="F6133" s="50" t="s">
        <v>17831</v>
      </c>
      <c r="G6133" s="50" t="s">
        <v>17832</v>
      </c>
      <c r="H6133" s="50" t="s">
        <v>17833</v>
      </c>
      <c r="I6133" s="50">
        <f>(DAX__2019_2020__33[[#This Row],[Adj Close]]-DAX__2019_2020__33[[#This Row],[Adj Open]])/DAX__2019_2020__33[[#This Row],[Adj Open]]</f>
        <v>-4.5551982851019341E-3</v>
      </c>
      <c r="J6133" s="50">
        <f>DAX__2019_2020__33[[#This Row],[Adj Close]]-DAX__2019_2020__33[[#This Row],[Adj Open]]</f>
        <v>-5.772622960969187E-2</v>
      </c>
      <c r="K6133" s="50">
        <v>10990414</v>
      </c>
    </row>
    <row r="6134" spans="1:11" x14ac:dyDescent="0.3">
      <c r="A6134" s="51" t="str">
        <f t="shared" si="101"/>
        <v>DTE.DE</v>
      </c>
      <c r="B6134" s="52" t="s">
        <v>155</v>
      </c>
      <c r="C6134" s="50" t="s">
        <v>17832</v>
      </c>
      <c r="D6134" s="50">
        <f>DAX__2019_2020__33[[#This Row],[Open]]*(DAX__2019_2020__33[[#This Row],[Adj Close]]/DAX__2019_2020__33[[#This Row],[Close]])</f>
        <v>12.61487828297815</v>
      </c>
      <c r="E6134" s="50" t="s">
        <v>17795</v>
      </c>
      <c r="F6134" s="50" t="s">
        <v>17834</v>
      </c>
      <c r="G6134" s="50" t="s">
        <v>17835</v>
      </c>
      <c r="H6134" s="50" t="s">
        <v>17836</v>
      </c>
      <c r="I6134" s="50">
        <f>(DAX__2019_2020__33[[#This Row],[Adj Close]]-DAX__2019_2020__33[[#This Row],[Adj Open]])/DAX__2019_2020__33[[#This Row],[Adj Open]]</f>
        <v>-2.1534320323014816E-3</v>
      </c>
      <c r="J6134" s="50">
        <f>DAX__2019_2020__33[[#This Row],[Adj Close]]-DAX__2019_2020__33[[#This Row],[Adj Open]]</f>
        <v>-2.7165282978149463E-2</v>
      </c>
      <c r="K6134" s="50">
        <v>9280688</v>
      </c>
    </row>
    <row r="6135" spans="1:11" x14ac:dyDescent="0.3">
      <c r="A6135" s="51" t="str">
        <f t="shared" si="101"/>
        <v>DTE.DE</v>
      </c>
      <c r="B6135" s="52" t="s">
        <v>156</v>
      </c>
      <c r="C6135" s="50" t="s">
        <v>17837</v>
      </c>
      <c r="D6135" s="50">
        <f>DAX__2019_2020__33[[#This Row],[Open]]*(DAX__2019_2020__33[[#This Row],[Adj Close]]/DAX__2019_2020__33[[#This Row],[Close]])</f>
        <v>12.58261904200107</v>
      </c>
      <c r="E6135" s="50" t="s">
        <v>17838</v>
      </c>
      <c r="F6135" s="50" t="s">
        <v>17839</v>
      </c>
      <c r="G6135" s="50" t="s">
        <v>17838</v>
      </c>
      <c r="H6135" s="50" t="s">
        <v>17840</v>
      </c>
      <c r="I6135" s="50">
        <f>(DAX__2019_2020__33[[#This Row],[Adj Close]]-DAX__2019_2020__33[[#This Row],[Adj Open]])/DAX__2019_2020__33[[#This Row],[Adj Open]]</f>
        <v>8.7707461880987547E-3</v>
      </c>
      <c r="J6135" s="50">
        <f>DAX__2019_2020__33[[#This Row],[Adj Close]]-DAX__2019_2020__33[[#This Row],[Adj Open]]</f>
        <v>0.1103589579989297</v>
      </c>
      <c r="K6135" s="50">
        <v>8114073</v>
      </c>
    </row>
    <row r="6136" spans="1:11" x14ac:dyDescent="0.3">
      <c r="A6136" s="51" t="str">
        <f t="shared" si="101"/>
        <v>DTE.DE</v>
      </c>
      <c r="B6136" s="52" t="s">
        <v>157</v>
      </c>
      <c r="C6136" s="50" t="s">
        <v>17818</v>
      </c>
      <c r="D6136" s="50">
        <f>DAX__2019_2020__33[[#This Row],[Open]]*(DAX__2019_2020__33[[#This Row],[Adj Close]]/DAX__2019_2020__33[[#This Row],[Close]])</f>
        <v>12.711654962809364</v>
      </c>
      <c r="E6136" s="50" t="s">
        <v>17841</v>
      </c>
      <c r="F6136" s="50" t="s">
        <v>17830</v>
      </c>
      <c r="G6136" s="50" t="s">
        <v>17830</v>
      </c>
      <c r="H6136" s="50" t="s">
        <v>17842</v>
      </c>
      <c r="I6136" s="50">
        <f>(DAX__2019_2020__33[[#This Row],[Adj Close]]-DAX__2019_2020__33[[#This Row],[Adj Open]])/DAX__2019_2020__33[[#This Row],[Adj Open]]</f>
        <v>-1.6027781487911942E-3</v>
      </c>
      <c r="J6136" s="50">
        <f>DAX__2019_2020__33[[#This Row],[Adj Close]]-DAX__2019_2020__33[[#This Row],[Adj Open]]</f>
        <v>-2.0373962809363988E-2</v>
      </c>
      <c r="K6136" s="50">
        <v>9478214</v>
      </c>
    </row>
    <row r="6137" spans="1:11" x14ac:dyDescent="0.3">
      <c r="A6137" s="51" t="str">
        <f t="shared" si="101"/>
        <v>DTE.DE</v>
      </c>
      <c r="B6137" s="52" t="s">
        <v>158</v>
      </c>
      <c r="C6137" s="50" t="s">
        <v>17797</v>
      </c>
      <c r="D6137" s="50">
        <f>DAX__2019_2020__33[[#This Row],[Open]]*(DAX__2019_2020__33[[#This Row],[Adj Close]]/DAX__2019_2020__33[[#This Row],[Close]])</f>
        <v>12.592807418403247</v>
      </c>
      <c r="E6137" s="50" t="s">
        <v>17731</v>
      </c>
      <c r="F6137" s="50" t="s">
        <v>17843</v>
      </c>
      <c r="G6137" s="50" t="s">
        <v>17605</v>
      </c>
      <c r="H6137" s="50" t="s">
        <v>17844</v>
      </c>
      <c r="I6137" s="50">
        <f>(DAX__2019_2020__33[[#This Row],[Adj Close]]-DAX__2019_2020__33[[#This Row],[Adj Open]])/DAX__2019_2020__33[[#This Row],[Adj Open]]</f>
        <v>-3.6402858298503257E-3</v>
      </c>
      <c r="J6137" s="50">
        <f>DAX__2019_2020__33[[#This Row],[Adj Close]]-DAX__2019_2020__33[[#This Row],[Adj Open]]</f>
        <v>-4.5841418403247403E-2</v>
      </c>
      <c r="K6137" s="50">
        <v>15716992</v>
      </c>
    </row>
    <row r="6138" spans="1:11" x14ac:dyDescent="0.3">
      <c r="A6138" s="51" t="str">
        <f t="shared" si="101"/>
        <v>DTE.DE</v>
      </c>
      <c r="B6138" s="52" t="s">
        <v>159</v>
      </c>
      <c r="C6138" s="50" t="s">
        <v>17845</v>
      </c>
      <c r="D6138" s="50">
        <f>DAX__2019_2020__33[[#This Row],[Open]]*(DAX__2019_2020__33[[#This Row],[Adj Close]]/DAX__2019_2020__33[[#This Row],[Close]])</f>
        <v>12.523195546480387</v>
      </c>
      <c r="E6138" s="50" t="s">
        <v>17597</v>
      </c>
      <c r="F6138" s="50" t="s">
        <v>17573</v>
      </c>
      <c r="G6138" s="50" t="s">
        <v>17846</v>
      </c>
      <c r="H6138" s="50" t="s">
        <v>17847</v>
      </c>
      <c r="I6138" s="50">
        <f>(DAX__2019_2020__33[[#This Row],[Adj Close]]-DAX__2019_2020__33[[#This Row],[Adj Open]])/DAX__2019_2020__33[[#This Row],[Adj Open]]</f>
        <v>9.2190889370932193E-3</v>
      </c>
      <c r="J6138" s="50">
        <f>DAX__2019_2020__33[[#This Row],[Adj Close]]-DAX__2019_2020__33[[#This Row],[Adj Open]]</f>
        <v>0.11545245351961242</v>
      </c>
      <c r="K6138" s="50">
        <v>18453854</v>
      </c>
    </row>
    <row r="6139" spans="1:11" x14ac:dyDescent="0.3">
      <c r="A6139" s="51" t="str">
        <f t="shared" si="101"/>
        <v>DTE.DE</v>
      </c>
      <c r="B6139" s="52" t="s">
        <v>160</v>
      </c>
      <c r="C6139" s="50" t="s">
        <v>17848</v>
      </c>
      <c r="D6139" s="50">
        <f>DAX__2019_2020__33[[#This Row],[Open]]*(DAX__2019_2020__33[[#This Row],[Adj Close]]/DAX__2019_2020__33[[#This Row],[Close]])</f>
        <v>12.631857184000001</v>
      </c>
      <c r="E6139" s="50" t="s">
        <v>17849</v>
      </c>
      <c r="F6139" s="50" t="s">
        <v>17850</v>
      </c>
      <c r="G6139" s="50" t="s">
        <v>17732</v>
      </c>
      <c r="H6139" s="50" t="s">
        <v>17851</v>
      </c>
      <c r="I6139" s="50">
        <f>(DAX__2019_2020__33[[#This Row],[Adj Close]]-DAX__2019_2020__33[[#This Row],[Adj Open]])/DAX__2019_2020__33[[#This Row],[Adj Open]]</f>
        <v>8.0645161290321694E-3</v>
      </c>
      <c r="J6139" s="50">
        <f>DAX__2019_2020__33[[#This Row],[Adj Close]]-DAX__2019_2020__33[[#This Row],[Adj Open]]</f>
        <v>0.10186981599999889</v>
      </c>
      <c r="K6139" s="50">
        <v>9865756</v>
      </c>
    </row>
    <row r="6140" spans="1:11" x14ac:dyDescent="0.3">
      <c r="A6140" s="51" t="str">
        <f t="shared" si="101"/>
        <v>DTE.DE</v>
      </c>
      <c r="B6140" s="52" t="s">
        <v>161</v>
      </c>
      <c r="C6140" s="50" t="s">
        <v>17852</v>
      </c>
      <c r="D6140" s="50">
        <f>DAX__2019_2020__33[[#This Row],[Open]]*(DAX__2019_2020__33[[#This Row],[Adj Close]]/DAX__2019_2020__33[[#This Row],[Close]])</f>
        <v>12.65223020561252</v>
      </c>
      <c r="E6140" s="50" t="s">
        <v>17830</v>
      </c>
      <c r="F6140" s="50" t="s">
        <v>17853</v>
      </c>
      <c r="G6140" s="50" t="s">
        <v>17801</v>
      </c>
      <c r="H6140" s="50" t="s">
        <v>17802</v>
      </c>
      <c r="I6140" s="50">
        <f>(DAX__2019_2020__33[[#This Row],[Adj Close]]-DAX__2019_2020__33[[#This Row],[Adj Open]])/DAX__2019_2020__33[[#This Row],[Adj Open]]</f>
        <v>-5.3676865271067818E-3</v>
      </c>
      <c r="J6140" s="50">
        <f>DAX__2019_2020__33[[#This Row],[Adj Close]]-DAX__2019_2020__33[[#This Row],[Adj Open]]</f>
        <v>-6.7913205612519789E-2</v>
      </c>
      <c r="K6140" s="50">
        <v>11872346</v>
      </c>
    </row>
    <row r="6141" spans="1:11" x14ac:dyDescent="0.3">
      <c r="A6141" s="51" t="str">
        <f t="shared" si="101"/>
        <v>DTE.DE</v>
      </c>
      <c r="B6141" s="52" t="s">
        <v>162</v>
      </c>
      <c r="C6141" s="50" t="s">
        <v>17854</v>
      </c>
      <c r="D6141" s="50">
        <f>DAX__2019_2020__33[[#This Row],[Open]]*(DAX__2019_2020__33[[#This Row],[Adj Close]]/DAX__2019_2020__33[[#This Row],[Close]])</f>
        <v>12.540175548257373</v>
      </c>
      <c r="E6141" s="50" t="s">
        <v>17598</v>
      </c>
      <c r="F6141" s="50" t="s">
        <v>17855</v>
      </c>
      <c r="G6141" s="50" t="s">
        <v>17598</v>
      </c>
      <c r="H6141" s="50" t="s">
        <v>17856</v>
      </c>
      <c r="I6141" s="50">
        <f>(DAX__2019_2020__33[[#This Row],[Adj Close]]-DAX__2019_2020__33[[#This Row],[Adj Open]])/DAX__2019_2020__33[[#This Row],[Adj Open]]</f>
        <v>1.0018954779312177E-2</v>
      </c>
      <c r="J6141" s="50">
        <f>DAX__2019_2020__33[[#This Row],[Adj Close]]-DAX__2019_2020__33[[#This Row],[Adj Open]]</f>
        <v>0.12563945174262692</v>
      </c>
      <c r="K6141" s="50">
        <v>7105341</v>
      </c>
    </row>
    <row r="6142" spans="1:11" x14ac:dyDescent="0.3">
      <c r="A6142" s="51" t="str">
        <f t="shared" si="101"/>
        <v>DTE.DE</v>
      </c>
      <c r="B6142" s="52" t="s">
        <v>163</v>
      </c>
      <c r="C6142" s="50" t="s">
        <v>17857</v>
      </c>
      <c r="D6142" s="50">
        <f>DAX__2019_2020__33[[#This Row],[Open]]*(DAX__2019_2020__33[[#This Row],[Adj Close]]/DAX__2019_2020__33[[#This Row],[Close]])</f>
        <v>12.694676509358288</v>
      </c>
      <c r="E6142" s="50" t="s">
        <v>17579</v>
      </c>
      <c r="F6142" s="50" t="s">
        <v>17858</v>
      </c>
      <c r="G6142" s="50" t="s">
        <v>17859</v>
      </c>
      <c r="H6142" s="50" t="s">
        <v>17860</v>
      </c>
      <c r="I6142" s="50">
        <f>(DAX__2019_2020__33[[#This Row],[Adj Close]]-DAX__2019_2020__33[[#This Row],[Adj Open]])/DAX__2019_2020__33[[#This Row],[Adj Open]]</f>
        <v>4.0123044001601769E-4</v>
      </c>
      <c r="J6142" s="50">
        <f>DAX__2019_2020__33[[#This Row],[Adj Close]]-DAX__2019_2020__33[[#This Row],[Adj Open]]</f>
        <v>5.0934906417108294E-3</v>
      </c>
      <c r="K6142" s="50">
        <v>8119750</v>
      </c>
    </row>
    <row r="6143" spans="1:11" x14ac:dyDescent="0.3">
      <c r="A6143" s="51" t="str">
        <f t="shared" si="101"/>
        <v>DTE.DE</v>
      </c>
      <c r="B6143" s="52" t="s">
        <v>164</v>
      </c>
      <c r="C6143" s="50" t="s">
        <v>17861</v>
      </c>
      <c r="D6143" s="50">
        <f>DAX__2019_2020__33[[#This Row],[Open]]*(DAX__2019_2020__33[[#This Row],[Adj Close]]/DAX__2019_2020__33[[#This Row],[Close]])</f>
        <v>12.689583169765887</v>
      </c>
      <c r="E6143" s="50" t="s">
        <v>17862</v>
      </c>
      <c r="F6143" s="50" t="s">
        <v>17846</v>
      </c>
      <c r="G6143" s="50" t="s">
        <v>17830</v>
      </c>
      <c r="H6143" s="50" t="s">
        <v>17842</v>
      </c>
      <c r="I6143" s="50">
        <f>(DAX__2019_2020__33[[#This Row],[Adj Close]]-DAX__2019_2020__33[[#This Row],[Adj Open]])/DAX__2019_2020__33[[#This Row],[Adj Open]]</f>
        <v>1.3379716350004844E-4</v>
      </c>
      <c r="J6143" s="50">
        <f>DAX__2019_2020__33[[#This Row],[Adj Close]]-DAX__2019_2020__33[[#This Row],[Adj Open]]</f>
        <v>1.6978302341126295E-3</v>
      </c>
      <c r="K6143" s="50">
        <v>5866035</v>
      </c>
    </row>
    <row r="6144" spans="1:11" x14ac:dyDescent="0.3">
      <c r="A6144" s="51" t="str">
        <f t="shared" si="101"/>
        <v>DTE.DE</v>
      </c>
      <c r="B6144" s="52" t="s">
        <v>165</v>
      </c>
      <c r="C6144" s="50" t="s">
        <v>17863</v>
      </c>
      <c r="D6144" s="50">
        <f>DAX__2019_2020__33[[#This Row],[Open]]*(DAX__2019_2020__33[[#This Row],[Adj Close]]/DAX__2019_2020__33[[#This Row],[Close]])</f>
        <v>12.679396132492959</v>
      </c>
      <c r="E6144" s="50" t="s">
        <v>17830</v>
      </c>
      <c r="F6144" s="50" t="s">
        <v>17864</v>
      </c>
      <c r="G6144" s="50" t="s">
        <v>17865</v>
      </c>
      <c r="H6144" s="50" t="s">
        <v>17866</v>
      </c>
      <c r="I6144" s="50">
        <f>(DAX__2019_2020__33[[#This Row],[Adj Close]]-DAX__2019_2020__33[[#This Row],[Adj Open]])/DAX__2019_2020__33[[#This Row],[Adj Open]]</f>
        <v>-1.47295125870382E-3</v>
      </c>
      <c r="J6144" s="50">
        <f>DAX__2019_2020__33[[#This Row],[Adj Close]]-DAX__2019_2020__33[[#This Row],[Adj Open]]</f>
        <v>-1.8676132492959852E-2</v>
      </c>
      <c r="K6144" s="50">
        <v>10510424</v>
      </c>
    </row>
    <row r="6145" spans="1:11" x14ac:dyDescent="0.3">
      <c r="A6145" s="51" t="str">
        <f t="shared" si="101"/>
        <v>DTE.DE</v>
      </c>
      <c r="B6145" s="52" t="s">
        <v>166</v>
      </c>
      <c r="C6145" s="50" t="s">
        <v>17867</v>
      </c>
      <c r="D6145" s="50">
        <f>DAX__2019_2020__33[[#This Row],[Open]]*(DAX__2019_2020__33[[#This Row],[Adj Close]]/DAX__2019_2020__33[[#This Row],[Close]])</f>
        <v>12.643741152635091</v>
      </c>
      <c r="E6145" s="50" t="s">
        <v>17868</v>
      </c>
      <c r="F6145" s="50" t="s">
        <v>17869</v>
      </c>
      <c r="G6145" s="50" t="s">
        <v>17870</v>
      </c>
      <c r="H6145" s="50" t="s">
        <v>17871</v>
      </c>
      <c r="I6145" s="50">
        <f>(DAX__2019_2020__33[[#This Row],[Adj Close]]-DAX__2019_2020__33[[#This Row],[Adj Open]])/DAX__2019_2020__33[[#This Row],[Adj Open]]</f>
        <v>6.4455485430374082E-3</v>
      </c>
      <c r="J6145" s="50">
        <f>DAX__2019_2020__33[[#This Row],[Adj Close]]-DAX__2019_2020__33[[#This Row],[Adj Open]]</f>
        <v>8.1495847364909224E-2</v>
      </c>
      <c r="K6145" s="50">
        <v>8689765</v>
      </c>
    </row>
    <row r="6146" spans="1:11" x14ac:dyDescent="0.3">
      <c r="A6146" s="51" t="str">
        <f t="shared" si="101"/>
        <v>DTE.DE</v>
      </c>
      <c r="B6146" s="52" t="s">
        <v>167</v>
      </c>
      <c r="C6146" s="50" t="s">
        <v>17598</v>
      </c>
      <c r="D6146" s="50">
        <f>DAX__2019_2020__33[[#This Row],[Open]]*(DAX__2019_2020__33[[#This Row],[Adj Close]]/DAX__2019_2020__33[[#This Row],[Close]])</f>
        <v>12.665814830406221</v>
      </c>
      <c r="E6146" s="50" t="s">
        <v>17872</v>
      </c>
      <c r="F6146" s="50" t="s">
        <v>17809</v>
      </c>
      <c r="G6146" s="50" t="s">
        <v>17873</v>
      </c>
      <c r="H6146" s="50" t="s">
        <v>17874</v>
      </c>
      <c r="I6146" s="50">
        <f>(DAX__2019_2020__33[[#This Row],[Adj Close]]-DAX__2019_2020__33[[#This Row],[Adj Open]])/DAX__2019_2020__33[[#This Row],[Adj Open]]</f>
        <v>-1.3404825737276424E-4</v>
      </c>
      <c r="J6146" s="50">
        <f>DAX__2019_2020__33[[#This Row],[Adj Close]]-DAX__2019_2020__33[[#This Row],[Adj Open]]</f>
        <v>-1.6978304062220673E-3</v>
      </c>
      <c r="K6146" s="50">
        <v>7737729</v>
      </c>
    </row>
    <row r="6147" spans="1:11" x14ac:dyDescent="0.3">
      <c r="A6147" s="51" t="str">
        <f t="shared" si="101"/>
        <v>DTE.DE</v>
      </c>
      <c r="B6147" s="52" t="s">
        <v>168</v>
      </c>
      <c r="C6147" s="50" t="s">
        <v>17875</v>
      </c>
      <c r="D6147" s="50">
        <f>DAX__2019_2020__33[[#This Row],[Open]]*(DAX__2019_2020__33[[#This Row],[Adj Close]]/DAX__2019_2020__33[[#This Row],[Close]])</f>
        <v>12.565642801530817</v>
      </c>
      <c r="E6147" s="50" t="s">
        <v>17827</v>
      </c>
      <c r="F6147" s="50" t="s">
        <v>17789</v>
      </c>
      <c r="G6147" s="50" t="s">
        <v>17867</v>
      </c>
      <c r="H6147" s="50" t="s">
        <v>17876</v>
      </c>
      <c r="I6147" s="50">
        <f>(DAX__2019_2020__33[[#This Row],[Adj Close]]-DAX__2019_2020__33[[#This Row],[Adj Open]])/DAX__2019_2020__33[[#This Row],[Adj Open]]</f>
        <v>6.2153763005000241E-3</v>
      </c>
      <c r="J6147" s="50">
        <f>DAX__2019_2020__33[[#This Row],[Adj Close]]-DAX__2019_2020__33[[#This Row],[Adj Open]]</f>
        <v>7.8100198469183368E-2</v>
      </c>
      <c r="K6147" s="50">
        <v>7237811</v>
      </c>
    </row>
    <row r="6148" spans="1:11" x14ac:dyDescent="0.3">
      <c r="A6148" s="51" t="str">
        <f t="shared" si="101"/>
        <v>DTE.DE</v>
      </c>
      <c r="B6148" s="52" t="s">
        <v>169</v>
      </c>
      <c r="C6148" s="50" t="s">
        <v>17829</v>
      </c>
      <c r="D6148" s="50">
        <f>DAX__2019_2020__33[[#This Row],[Open]]*(DAX__2019_2020__33[[#This Row],[Adj Close]]/DAX__2019_2020__33[[#This Row],[Close]])</f>
        <v>12.672605400080744</v>
      </c>
      <c r="E6148" s="50" t="s">
        <v>17877</v>
      </c>
      <c r="F6148" s="50" t="s">
        <v>17731</v>
      </c>
      <c r="G6148" s="50" t="s">
        <v>17878</v>
      </c>
      <c r="H6148" s="50" t="s">
        <v>17879</v>
      </c>
      <c r="I6148" s="50">
        <f>(DAX__2019_2020__33[[#This Row],[Adj Close]]-DAX__2019_2020__33[[#This Row],[Adj Open]])/DAX__2019_2020__33[[#This Row],[Adj Open]]</f>
        <v>-4.4212218649519342E-3</v>
      </c>
      <c r="J6148" s="50">
        <f>DAX__2019_2020__33[[#This Row],[Adj Close]]-DAX__2019_2020__33[[#This Row],[Adj Open]]</f>
        <v>-5.6028400080744944E-2</v>
      </c>
      <c r="K6148" s="50">
        <v>12981821</v>
      </c>
    </row>
    <row r="6149" spans="1:11" x14ac:dyDescent="0.3">
      <c r="A6149" s="51" t="str">
        <f t="shared" si="101"/>
        <v>DTE.DE</v>
      </c>
      <c r="B6149" s="52" t="s">
        <v>170</v>
      </c>
      <c r="C6149" s="50" t="s">
        <v>17731</v>
      </c>
      <c r="D6149" s="50">
        <f>DAX__2019_2020__33[[#This Row],[Open]]*(DAX__2019_2020__33[[#This Row],[Adj Close]]/DAX__2019_2020__33[[#This Row],[Close]])</f>
        <v>12.606390783657066</v>
      </c>
      <c r="E6149" s="50" t="s">
        <v>17880</v>
      </c>
      <c r="F6149" s="50" t="s">
        <v>17731</v>
      </c>
      <c r="G6149" s="50" t="s">
        <v>17581</v>
      </c>
      <c r="H6149" s="50" t="s">
        <v>17881</v>
      </c>
      <c r="I6149" s="50">
        <f>(DAX__2019_2020__33[[#This Row],[Adj Close]]-DAX__2019_2020__33[[#This Row],[Adj Open]])/DAX__2019_2020__33[[#This Row],[Adj Open]]</f>
        <v>5.3872053872053866E-3</v>
      </c>
      <c r="J6149" s="50">
        <f>DAX__2019_2020__33[[#This Row],[Adj Close]]-DAX__2019_2020__33[[#This Row],[Adj Open]]</f>
        <v>6.791321634293368E-2</v>
      </c>
      <c r="K6149" s="50">
        <v>9134555</v>
      </c>
    </row>
    <row r="6150" spans="1:11" x14ac:dyDescent="0.3">
      <c r="A6150" s="51" t="str">
        <f t="shared" si="101"/>
        <v>DTE.DE</v>
      </c>
      <c r="B6150" s="52" t="s">
        <v>171</v>
      </c>
      <c r="C6150" s="50" t="s">
        <v>17581</v>
      </c>
      <c r="D6150" s="50">
        <f>DAX__2019_2020__33[[#This Row],[Open]]*(DAX__2019_2020__33[[#This Row],[Adj Close]]/DAX__2019_2020__33[[#This Row],[Close]])</f>
        <v>12.674302870806951</v>
      </c>
      <c r="E6150" s="50" t="s">
        <v>17882</v>
      </c>
      <c r="F6150" s="50" t="s">
        <v>17797</v>
      </c>
      <c r="G6150" s="50" t="s">
        <v>17794</v>
      </c>
      <c r="H6150" s="50" t="s">
        <v>17883</v>
      </c>
      <c r="I6150" s="50">
        <f>(DAX__2019_2020__33[[#This Row],[Adj Close]]-DAX__2019_2020__33[[#This Row],[Adj Open]])/DAX__2019_2020__33[[#This Row],[Adj Open]]</f>
        <v>-5.6262558606831005E-3</v>
      </c>
      <c r="J6150" s="50">
        <f>DAX__2019_2020__33[[#This Row],[Adj Close]]-DAX__2019_2020__33[[#This Row],[Adj Open]]</f>
        <v>-7.1308870806950253E-2</v>
      </c>
      <c r="K6150" s="50">
        <v>10019683</v>
      </c>
    </row>
    <row r="6151" spans="1:11" x14ac:dyDescent="0.3">
      <c r="A6151" s="51" t="str">
        <f t="shared" si="101"/>
        <v>DTE.DE</v>
      </c>
      <c r="B6151" s="52" t="s">
        <v>172</v>
      </c>
      <c r="C6151" s="50" t="s">
        <v>17631</v>
      </c>
      <c r="D6151" s="50">
        <f>DAX__2019_2020__33[[#This Row],[Open]]*(DAX__2019_2020__33[[#This Row],[Adj Close]]/DAX__2019_2020__33[[#This Row],[Close]])</f>
        <v>12.640346037280409</v>
      </c>
      <c r="E6151" s="50" t="s">
        <v>17884</v>
      </c>
      <c r="F6151" s="50" t="s">
        <v>17850</v>
      </c>
      <c r="G6151" s="50" t="s">
        <v>17865</v>
      </c>
      <c r="H6151" s="50" t="s">
        <v>17866</v>
      </c>
      <c r="I6151" s="50">
        <f>(DAX__2019_2020__33[[#This Row],[Adj Close]]-DAX__2019_2020__33[[#This Row],[Adj Open]])/DAX__2019_2020__33[[#This Row],[Adj Open]]</f>
        <v>1.6118200134316858E-3</v>
      </c>
      <c r="J6151" s="50">
        <f>DAX__2019_2020__33[[#This Row],[Adj Close]]-DAX__2019_2020__33[[#This Row],[Adj Open]]</f>
        <v>2.0373962719590466E-2</v>
      </c>
      <c r="K6151" s="50">
        <v>12181383</v>
      </c>
    </row>
    <row r="6152" spans="1:11" x14ac:dyDescent="0.3">
      <c r="A6152" s="51" t="str">
        <f t="shared" si="101"/>
        <v>DTE.DE</v>
      </c>
      <c r="B6152" s="52" t="s">
        <v>173</v>
      </c>
      <c r="C6152" s="50" t="s">
        <v>17846</v>
      </c>
      <c r="D6152" s="50">
        <f>DAX__2019_2020__33[[#This Row],[Open]]*(DAX__2019_2020__33[[#This Row],[Adj Close]]/DAX__2019_2020__33[[#This Row],[Close]])</f>
        <v>12.638648960655736</v>
      </c>
      <c r="E6152" s="50" t="s">
        <v>17574</v>
      </c>
      <c r="F6152" s="50" t="s">
        <v>17885</v>
      </c>
      <c r="G6152" s="50" t="s">
        <v>17727</v>
      </c>
      <c r="H6152" s="50" t="s">
        <v>17886</v>
      </c>
      <c r="I6152" s="50">
        <f>(DAX__2019_2020__33[[#This Row],[Adj Close]]-DAX__2019_2020__33[[#This Row],[Adj Open]])/DAX__2019_2020__33[[#This Row],[Adj Open]]</f>
        <v>-1.6657710908113833E-2</v>
      </c>
      <c r="J6152" s="50">
        <f>DAX__2019_2020__33[[#This Row],[Adj Close]]-DAX__2019_2020__33[[#This Row],[Adj Open]]</f>
        <v>-0.21053096065573662</v>
      </c>
      <c r="K6152" s="50">
        <v>13031794</v>
      </c>
    </row>
    <row r="6153" spans="1:11" x14ac:dyDescent="0.3">
      <c r="A6153" s="51" t="str">
        <f t="shared" si="101"/>
        <v>DTE.DE</v>
      </c>
      <c r="B6153" s="52" t="s">
        <v>174</v>
      </c>
      <c r="C6153" s="50" t="s">
        <v>17887</v>
      </c>
      <c r="D6153" s="50">
        <f>DAX__2019_2020__33[[#This Row],[Open]]*(DAX__2019_2020__33[[#This Row],[Adj Close]]/DAX__2019_2020__33[[#This Row],[Close]])</f>
        <v>12.485844570083399</v>
      </c>
      <c r="E6153" s="50" t="s">
        <v>17888</v>
      </c>
      <c r="F6153" s="50" t="s">
        <v>17889</v>
      </c>
      <c r="G6153" s="50" t="s">
        <v>17888</v>
      </c>
      <c r="H6153" s="50" t="s">
        <v>17890</v>
      </c>
      <c r="I6153" s="50">
        <f>(DAX__2019_2020__33[[#This Row],[Adj Close]]-DAX__2019_2020__33[[#This Row],[Adj Open]])/DAX__2019_2020__33[[#This Row],[Adj Open]]</f>
        <v>1.0878433505575236E-2</v>
      </c>
      <c r="J6153" s="50">
        <f>DAX__2019_2020__33[[#This Row],[Adj Close]]-DAX__2019_2020__33[[#This Row],[Adj Open]]</f>
        <v>0.13582642991659988</v>
      </c>
      <c r="K6153" s="50">
        <v>11059359</v>
      </c>
    </row>
    <row r="6154" spans="1:11" x14ac:dyDescent="0.3">
      <c r="A6154" s="51" t="str">
        <f t="shared" si="101"/>
        <v>DTE.DE</v>
      </c>
      <c r="B6154" s="52" t="s">
        <v>175</v>
      </c>
      <c r="C6154" s="50" t="s">
        <v>17875</v>
      </c>
      <c r="D6154" s="50">
        <f>DAX__2019_2020__33[[#This Row],[Open]]*(DAX__2019_2020__33[[#This Row],[Adj Close]]/DAX__2019_2020__33[[#This Row],[Close]])</f>
        <v>12.565640437373874</v>
      </c>
      <c r="E6154" s="50" t="s">
        <v>17888</v>
      </c>
      <c r="F6154" s="50" t="s">
        <v>17891</v>
      </c>
      <c r="G6154" s="50" t="s">
        <v>17850</v>
      </c>
      <c r="H6154" s="50" t="s">
        <v>17892</v>
      </c>
      <c r="I6154" s="50">
        <f>(DAX__2019_2020__33[[#This Row],[Adj Close]]-DAX__2019_2020__33[[#This Row],[Adj Open]])/DAX__2019_2020__33[[#This Row],[Adj Open]]</f>
        <v>4.3237400351302862E-3</v>
      </c>
      <c r="J6154" s="50">
        <f>DAX__2019_2020__33[[#This Row],[Adj Close]]-DAX__2019_2020__33[[#This Row],[Adj Open]]</f>
        <v>5.4330562626125456E-2</v>
      </c>
      <c r="K6154" s="50">
        <v>10856766</v>
      </c>
    </row>
    <row r="6155" spans="1:11" x14ac:dyDescent="0.3">
      <c r="A6155" s="51" t="str">
        <f t="shared" si="101"/>
        <v>DTE.DE</v>
      </c>
      <c r="B6155" s="52" t="s">
        <v>176</v>
      </c>
      <c r="C6155" s="50" t="s">
        <v>17893</v>
      </c>
      <c r="D6155" s="50">
        <f>DAX__2019_2020__33[[#This Row],[Open]]*(DAX__2019_2020__33[[#This Row],[Adj Close]]/DAX__2019_2020__33[[#This Row],[Close]])</f>
        <v>12.575829255293963</v>
      </c>
      <c r="E6155" s="50" t="s">
        <v>17894</v>
      </c>
      <c r="F6155" s="50" t="s">
        <v>17893</v>
      </c>
      <c r="G6155" s="50" t="s">
        <v>17894</v>
      </c>
      <c r="H6155" s="50" t="s">
        <v>17895</v>
      </c>
      <c r="I6155" s="50">
        <f>(DAX__2019_2020__33[[#This Row],[Adj Close]]-DAX__2019_2020__33[[#This Row],[Adj Open]])/DAX__2019_2020__33[[#This Row],[Adj Open]]</f>
        <v>2.6461455380045965E-2</v>
      </c>
      <c r="J6155" s="50">
        <f>DAX__2019_2020__33[[#This Row],[Adj Close]]-DAX__2019_2020__33[[#This Row],[Adj Open]]</f>
        <v>0.33277474470603785</v>
      </c>
      <c r="K6155" s="50">
        <v>13779860</v>
      </c>
    </row>
    <row r="6156" spans="1:11" x14ac:dyDescent="0.3">
      <c r="A6156" s="51" t="str">
        <f t="shared" si="101"/>
        <v>DTE.DE</v>
      </c>
      <c r="B6156" s="52" t="s">
        <v>177</v>
      </c>
      <c r="C6156" s="50" t="s">
        <v>17896</v>
      </c>
      <c r="D6156" s="50">
        <f>DAX__2019_2020__33[[#This Row],[Open]]*(DAX__2019_2020__33[[#This Row],[Adj Close]]/DAX__2019_2020__33[[#This Row],[Close]])</f>
        <v>12.84748244575937</v>
      </c>
      <c r="E6156" s="50" t="s">
        <v>17897</v>
      </c>
      <c r="F6156" s="50" t="s">
        <v>17898</v>
      </c>
      <c r="G6156" s="50" t="s">
        <v>17899</v>
      </c>
      <c r="H6156" s="50" t="s">
        <v>17900</v>
      </c>
      <c r="I6156" s="50">
        <f>(DAX__2019_2020__33[[#This Row],[Adj Close]]-DAX__2019_2020__33[[#This Row],[Adj Open]])/DAX__2019_2020__33[[#This Row],[Adj Open]]</f>
        <v>5.0218052068190426E-3</v>
      </c>
      <c r="J6156" s="50">
        <f>DAX__2019_2020__33[[#This Row],[Adj Close]]-DAX__2019_2020__33[[#This Row],[Adj Open]]</f>
        <v>6.4517554240630659E-2</v>
      </c>
      <c r="K6156" s="50">
        <v>12572653</v>
      </c>
    </row>
    <row r="6157" spans="1:11" x14ac:dyDescent="0.3">
      <c r="A6157" s="51" t="str">
        <f t="shared" si="101"/>
        <v>DTE.DE</v>
      </c>
      <c r="B6157" s="52" t="s">
        <v>178</v>
      </c>
      <c r="C6157" s="50" t="s">
        <v>17899</v>
      </c>
      <c r="D6157" s="50">
        <f>DAX__2019_2020__33[[#This Row],[Open]]*(DAX__2019_2020__33[[#This Row],[Adj Close]]/DAX__2019_2020__33[[#This Row],[Close]])</f>
        <v>12.911999448514981</v>
      </c>
      <c r="E6157" s="50" t="s">
        <v>17901</v>
      </c>
      <c r="F6157" s="50" t="s">
        <v>17902</v>
      </c>
      <c r="G6157" s="50" t="s">
        <v>17903</v>
      </c>
      <c r="H6157" s="50" t="s">
        <v>17904</v>
      </c>
      <c r="I6157" s="50">
        <f>(DAX__2019_2020__33[[#This Row],[Adj Close]]-DAX__2019_2020__33[[#This Row],[Adj Open]])/DAX__2019_2020__33[[#This Row],[Adj Open]]</f>
        <v>4.9967126890203082E-3</v>
      </c>
      <c r="J6157" s="50">
        <f>DAX__2019_2020__33[[#This Row],[Adj Close]]-DAX__2019_2020__33[[#This Row],[Adj Open]]</f>
        <v>6.4517551485018032E-2</v>
      </c>
      <c r="K6157" s="50">
        <v>17377610</v>
      </c>
    </row>
    <row r="6158" spans="1:11" x14ac:dyDescent="0.3">
      <c r="A6158" s="51" t="str">
        <f t="shared" si="101"/>
        <v>DTE.DE</v>
      </c>
      <c r="B6158" s="52" t="s">
        <v>179</v>
      </c>
      <c r="C6158" s="50" t="s">
        <v>17905</v>
      </c>
      <c r="D6158" s="50">
        <f>DAX__2019_2020__33[[#This Row],[Open]]*(DAX__2019_2020__33[[#This Row],[Adj Close]]/DAX__2019_2020__33[[#This Row],[Close]])</f>
        <v>12.988401554438418</v>
      </c>
      <c r="E6158" s="50" t="s">
        <v>17906</v>
      </c>
      <c r="F6158" s="50" t="s">
        <v>17907</v>
      </c>
      <c r="G6158" s="50" t="s">
        <v>17907</v>
      </c>
      <c r="H6158" s="50" t="s">
        <v>17908</v>
      </c>
      <c r="I6158" s="50">
        <f>(DAX__2019_2020__33[[#This Row],[Adj Close]]-DAX__2019_2020__33[[#This Row],[Adj Open]])/DAX__2019_2020__33[[#This Row],[Adj Open]]</f>
        <v>-1.1895424836601306E-2</v>
      </c>
      <c r="J6158" s="50">
        <f>DAX__2019_2020__33[[#This Row],[Adj Close]]-DAX__2019_2020__33[[#This Row],[Adj Open]]</f>
        <v>-0.15450255443841776</v>
      </c>
      <c r="K6158" s="50">
        <v>15102277</v>
      </c>
    </row>
    <row r="6159" spans="1:11" x14ac:dyDescent="0.3">
      <c r="A6159" s="51" t="str">
        <f t="shared" si="101"/>
        <v>DTE.DE</v>
      </c>
      <c r="B6159" s="52" t="s">
        <v>180</v>
      </c>
      <c r="C6159" s="50" t="s">
        <v>17909</v>
      </c>
      <c r="D6159" s="50">
        <f>DAX__2019_2020__33[[#This Row],[Open]]*(DAX__2019_2020__33[[#This Row],[Adj Close]]/DAX__2019_2020__33[[#This Row],[Close]])</f>
        <v>12.796546358250497</v>
      </c>
      <c r="E6159" s="50" t="s">
        <v>17910</v>
      </c>
      <c r="F6159" s="50" t="s">
        <v>17852</v>
      </c>
      <c r="G6159" s="50" t="s">
        <v>17584</v>
      </c>
      <c r="H6159" s="50" t="s">
        <v>17911</v>
      </c>
      <c r="I6159" s="50">
        <f>(DAX__2019_2020__33[[#This Row],[Adj Close]]-DAX__2019_2020__33[[#This Row],[Adj Open]])/DAX__2019_2020__33[[#This Row],[Adj Open]]</f>
        <v>1.0614302772986501E-3</v>
      </c>
      <c r="J6159" s="50">
        <f>DAX__2019_2020__33[[#This Row],[Adj Close]]-DAX__2019_2020__33[[#This Row],[Adj Open]]</f>
        <v>1.3582641749502855E-2</v>
      </c>
      <c r="K6159" s="50">
        <v>12737061</v>
      </c>
    </row>
    <row r="6160" spans="1:11" x14ac:dyDescent="0.3">
      <c r="A6160" s="51" t="str">
        <f t="shared" si="101"/>
        <v>DTE.DE</v>
      </c>
      <c r="B6160" s="52" t="s">
        <v>181</v>
      </c>
      <c r="C6160" s="50" t="s">
        <v>17830</v>
      </c>
      <c r="D6160" s="50">
        <f>DAX__2019_2020__33[[#This Row],[Open]]*(DAX__2019_2020__33[[#This Row],[Adj Close]]/DAX__2019_2020__33[[#This Row],[Close]])</f>
        <v>12.69128114781337</v>
      </c>
      <c r="E6160" s="50" t="s">
        <v>17912</v>
      </c>
      <c r="F6160" s="50" t="s">
        <v>17913</v>
      </c>
      <c r="G6160" s="50" t="s">
        <v>17914</v>
      </c>
      <c r="H6160" s="50" t="s">
        <v>17915</v>
      </c>
      <c r="I6160" s="50">
        <f>(DAX__2019_2020__33[[#This Row],[Adj Close]]-DAX__2019_2020__33[[#This Row],[Adj Open]])/DAX__2019_2020__33[[#This Row],[Adj Open]]</f>
        <v>6.4214046822743632E-3</v>
      </c>
      <c r="J6160" s="50">
        <f>DAX__2019_2020__33[[#This Row],[Adj Close]]-DAX__2019_2020__33[[#This Row],[Adj Open]]</f>
        <v>8.1495852186629136E-2</v>
      </c>
      <c r="K6160" s="50">
        <v>12697835</v>
      </c>
    </row>
    <row r="6161" spans="1:11" x14ac:dyDescent="0.3">
      <c r="A6161" s="51" t="str">
        <f t="shared" si="101"/>
        <v>DTE.DE</v>
      </c>
      <c r="B6161" s="52" t="s">
        <v>182</v>
      </c>
      <c r="C6161" s="50" t="s">
        <v>17916</v>
      </c>
      <c r="D6161" s="50">
        <f>DAX__2019_2020__33[[#This Row],[Open]]*(DAX__2019_2020__33[[#This Row],[Adj Close]]/DAX__2019_2020__33[[#This Row],[Close]])</f>
        <v>12.798244490776378</v>
      </c>
      <c r="E6161" s="50" t="s">
        <v>17917</v>
      </c>
      <c r="F6161" s="50" t="s">
        <v>17918</v>
      </c>
      <c r="G6161" s="50" t="s">
        <v>17912</v>
      </c>
      <c r="H6161" s="50" t="s">
        <v>17919</v>
      </c>
      <c r="I6161" s="50">
        <f>(DAX__2019_2020__33[[#This Row],[Adj Close]]-DAX__2019_2020__33[[#This Row],[Adj Open]])/DAX__2019_2020__33[[#This Row],[Adj Open]]</f>
        <v>-3.9798355001336843E-4</v>
      </c>
      <c r="J6161" s="50">
        <f>DAX__2019_2020__33[[#This Row],[Adj Close]]-DAX__2019_2020__33[[#This Row],[Adj Open]]</f>
        <v>-5.0934907763782178E-3</v>
      </c>
      <c r="K6161" s="50">
        <v>8843188</v>
      </c>
    </row>
    <row r="6162" spans="1:11" x14ac:dyDescent="0.3">
      <c r="A6162" s="51" t="str">
        <f t="shared" si="101"/>
        <v>DTE.DE</v>
      </c>
      <c r="B6162" s="52" t="s">
        <v>183</v>
      </c>
      <c r="C6162" s="50" t="s">
        <v>17812</v>
      </c>
      <c r="D6162" s="50">
        <f>DAX__2019_2020__33[[#This Row],[Open]]*(DAX__2019_2020__33[[#This Row],[Adj Close]]/DAX__2019_2020__33[[#This Row],[Close]])</f>
        <v>12.808431860147214</v>
      </c>
      <c r="E6162" s="50" t="s">
        <v>17920</v>
      </c>
      <c r="F6162" s="50" t="s">
        <v>17921</v>
      </c>
      <c r="G6162" s="50" t="s">
        <v>17922</v>
      </c>
      <c r="H6162" s="50" t="s">
        <v>17923</v>
      </c>
      <c r="I6162" s="50">
        <f>(DAX__2019_2020__33[[#This Row],[Adj Close]]-DAX__2019_2020__33[[#This Row],[Adj Open]])/DAX__2019_2020__33[[#This Row],[Adj Open]]</f>
        <v>8.4835630965004113E-3</v>
      </c>
      <c r="J6162" s="50">
        <f>DAX__2019_2020__33[[#This Row],[Adj Close]]-DAX__2019_2020__33[[#This Row],[Adj Open]]</f>
        <v>0.10866113985278503</v>
      </c>
      <c r="K6162" s="50">
        <v>4273897</v>
      </c>
    </row>
    <row r="6163" spans="1:11" x14ac:dyDescent="0.3">
      <c r="A6163" s="51" t="str">
        <f t="shared" si="101"/>
        <v>DTE.DE</v>
      </c>
      <c r="B6163" s="52" t="s">
        <v>184</v>
      </c>
      <c r="C6163" s="50" t="s">
        <v>17924</v>
      </c>
      <c r="D6163" s="50">
        <f>DAX__2019_2020__33[[#This Row],[Open]]*(DAX__2019_2020__33[[#This Row],[Adj Close]]/DAX__2019_2020__33[[#This Row],[Close]])</f>
        <v>12.891625279816513</v>
      </c>
      <c r="E6163" s="50" t="s">
        <v>17925</v>
      </c>
      <c r="F6163" s="50" t="s">
        <v>17912</v>
      </c>
      <c r="G6163" s="50" t="s">
        <v>17925</v>
      </c>
      <c r="H6163" s="50" t="s">
        <v>17926</v>
      </c>
      <c r="I6163" s="50">
        <f>(DAX__2019_2020__33[[#This Row],[Adj Close]]-DAX__2019_2020__33[[#This Row],[Adj Open]])/DAX__2019_2020__33[[#This Row],[Adj Open]]</f>
        <v>4.8729092585276697E-3</v>
      </c>
      <c r="J6163" s="50">
        <f>DAX__2019_2020__33[[#This Row],[Adj Close]]-DAX__2019_2020__33[[#This Row],[Adj Open]]</f>
        <v>6.2819720183487249E-2</v>
      </c>
      <c r="K6163" s="50">
        <v>26377323</v>
      </c>
    </row>
    <row r="6164" spans="1:11" x14ac:dyDescent="0.3">
      <c r="A6164" s="51" t="str">
        <f t="shared" si="101"/>
        <v>DTE.DE</v>
      </c>
      <c r="B6164" s="52" t="s">
        <v>185</v>
      </c>
      <c r="C6164" s="50" t="s">
        <v>17927</v>
      </c>
      <c r="D6164" s="50">
        <f>DAX__2019_2020__33[[#This Row],[Open]]*(DAX__2019_2020__33[[#This Row],[Adj Close]]/DAX__2019_2020__33[[#This Row],[Close]])</f>
        <v>12.85257503692957</v>
      </c>
      <c r="E6164" s="50" t="s">
        <v>17928</v>
      </c>
      <c r="F6164" s="50" t="s">
        <v>17929</v>
      </c>
      <c r="G6164" s="50" t="s">
        <v>17902</v>
      </c>
      <c r="H6164" s="50" t="s">
        <v>17930</v>
      </c>
      <c r="I6164" s="50">
        <f>(DAX__2019_2020__33[[#This Row],[Adj Close]]-DAX__2019_2020__33[[#This Row],[Adj Open]])/DAX__2019_2020__33[[#This Row],[Adj Open]]</f>
        <v>1.5852047556142558E-3</v>
      </c>
      <c r="J6164" s="50">
        <f>DAX__2019_2020__33[[#This Row],[Adj Close]]-DAX__2019_2020__33[[#This Row],[Adj Open]]</f>
        <v>2.0373963070429824E-2</v>
      </c>
      <c r="K6164" s="50">
        <v>10324199</v>
      </c>
    </row>
    <row r="6165" spans="1:11" x14ac:dyDescent="0.3">
      <c r="A6165" s="51" t="str">
        <f t="shared" si="101"/>
        <v>DTE.DE</v>
      </c>
      <c r="B6165" s="52" t="s">
        <v>186</v>
      </c>
      <c r="C6165" s="50" t="s">
        <v>17902</v>
      </c>
      <c r="D6165" s="50">
        <f>DAX__2019_2020__33[[#This Row],[Open]]*(DAX__2019_2020__33[[#This Row],[Adj Close]]/DAX__2019_2020__33[[#This Row],[Close]])</f>
        <v>12.872949393843724</v>
      </c>
      <c r="E6165" s="50" t="s">
        <v>17931</v>
      </c>
      <c r="F6165" s="50" t="s">
        <v>17932</v>
      </c>
      <c r="G6165" s="50" t="s">
        <v>17933</v>
      </c>
      <c r="H6165" s="50" t="s">
        <v>17934</v>
      </c>
      <c r="I6165" s="50">
        <f>(DAX__2019_2020__33[[#This Row],[Adj Close]]-DAX__2019_2020__33[[#This Row],[Adj Open]])/DAX__2019_2020__33[[#This Row],[Adj Open]]</f>
        <v>2.6378264310208863E-3</v>
      </c>
      <c r="J6165" s="50">
        <f>DAX__2019_2020__33[[#This Row],[Adj Close]]-DAX__2019_2020__33[[#This Row],[Adj Open]]</f>
        <v>3.3956606156275271E-2</v>
      </c>
      <c r="K6165" s="50">
        <v>5196557</v>
      </c>
    </row>
    <row r="6166" spans="1:11" x14ac:dyDescent="0.3">
      <c r="A6166" s="51" t="str">
        <f t="shared" si="101"/>
        <v>DTE.DE</v>
      </c>
      <c r="B6166" s="52" t="s">
        <v>187</v>
      </c>
      <c r="C6166" s="50" t="s">
        <v>17739</v>
      </c>
      <c r="D6166" s="50">
        <f>DAX__2019_2020__33[[#This Row],[Open]]*(DAX__2019_2020__33[[#This Row],[Adj Close]]/DAX__2019_2020__33[[#This Row],[Close]])</f>
        <v>12.835596150893448</v>
      </c>
      <c r="E6166" s="50" t="s">
        <v>17933</v>
      </c>
      <c r="F6166" s="50" t="s">
        <v>17935</v>
      </c>
      <c r="G6166" s="50" t="s">
        <v>17740</v>
      </c>
      <c r="H6166" s="50" t="s">
        <v>17936</v>
      </c>
      <c r="I6166" s="50">
        <f>(DAX__2019_2020__33[[#This Row],[Adj Close]]-DAX__2019_2020__33[[#This Row],[Adj Open]])/DAX__2019_2020__33[[#This Row],[Adj Open]]</f>
        <v>-6.6137566137565201E-4</v>
      </c>
      <c r="J6166" s="50">
        <f>DAX__2019_2020__33[[#This Row],[Adj Close]]-DAX__2019_2020__33[[#This Row],[Adj Open]]</f>
        <v>-8.4891508934479276E-3</v>
      </c>
      <c r="K6166" s="50">
        <v>10839736</v>
      </c>
    </row>
    <row r="6167" spans="1:11" x14ac:dyDescent="0.3">
      <c r="A6167" s="51" t="str">
        <f t="shared" si="101"/>
        <v>DTE.DE</v>
      </c>
      <c r="B6167" s="52" t="s">
        <v>188</v>
      </c>
      <c r="C6167" s="50" t="s">
        <v>17937</v>
      </c>
      <c r="D6167" s="50">
        <f>DAX__2019_2020__33[[#This Row],[Open]]*(DAX__2019_2020__33[[#This Row],[Adj Close]]/DAX__2019_2020__33[[#This Row],[Close]])</f>
        <v>12.811826210982659</v>
      </c>
      <c r="E6167" s="50" t="s">
        <v>17938</v>
      </c>
      <c r="F6167" s="50" t="s">
        <v>17882</v>
      </c>
      <c r="G6167" s="50" t="s">
        <v>17938</v>
      </c>
      <c r="H6167" s="50" t="s">
        <v>17939</v>
      </c>
      <c r="I6167" s="50">
        <f>(DAX__2019_2020__33[[#This Row],[Adj Close]]-DAX__2019_2020__33[[#This Row],[Adj Open]])/DAX__2019_2020__33[[#This Row],[Adj Open]]</f>
        <v>8.746355685131206E-3</v>
      </c>
      <c r="J6167" s="50">
        <f>DAX__2019_2020__33[[#This Row],[Adj Close]]-DAX__2019_2020__33[[#This Row],[Adj Open]]</f>
        <v>0.11205678901734117</v>
      </c>
      <c r="K6167" s="50">
        <v>8863512</v>
      </c>
    </row>
    <row r="6168" spans="1:11" x14ac:dyDescent="0.3">
      <c r="A6168" s="51" t="str">
        <f t="shared" si="101"/>
        <v>DTE.DE</v>
      </c>
      <c r="B6168" s="52" t="s">
        <v>189</v>
      </c>
      <c r="C6168" s="50" t="s">
        <v>17940</v>
      </c>
      <c r="D6168" s="50">
        <f>DAX__2019_2020__33[[#This Row],[Open]]*(DAX__2019_2020__33[[#This Row],[Adj Close]]/DAX__2019_2020__33[[#This Row],[Close]])</f>
        <v>12.87125111106735</v>
      </c>
      <c r="E6168" s="50" t="s">
        <v>17941</v>
      </c>
      <c r="F6168" s="50" t="s">
        <v>17740</v>
      </c>
      <c r="G6168" s="50" t="s">
        <v>17942</v>
      </c>
      <c r="H6168" s="50" t="s">
        <v>17943</v>
      </c>
      <c r="I6168" s="50">
        <f>(DAX__2019_2020__33[[#This Row],[Adj Close]]-DAX__2019_2020__33[[#This Row],[Adj Open]])/DAX__2019_2020__33[[#This Row],[Adj Open]]</f>
        <v>4.7487138899880883E-3</v>
      </c>
      <c r="J6168" s="50">
        <f>DAX__2019_2020__33[[#This Row],[Adj Close]]-DAX__2019_2020__33[[#This Row],[Adj Open]]</f>
        <v>6.1121888932650137E-2</v>
      </c>
      <c r="K6168" s="50">
        <v>10574809</v>
      </c>
    </row>
    <row r="6169" spans="1:11" x14ac:dyDescent="0.3">
      <c r="A6169" s="51" t="str">
        <f t="shared" si="101"/>
        <v>DTE.DE</v>
      </c>
      <c r="B6169" s="52" t="s">
        <v>190</v>
      </c>
      <c r="C6169" s="50" t="s">
        <v>17944</v>
      </c>
      <c r="D6169" s="50">
        <f>DAX__2019_2020__33[[#This Row],[Open]]*(DAX__2019_2020__33[[#This Row],[Adj Close]]/DAX__2019_2020__33[[#This Row],[Close]])</f>
        <v>12.930674435146441</v>
      </c>
      <c r="E6169" s="50" t="s">
        <v>17945</v>
      </c>
      <c r="F6169" s="50" t="s">
        <v>17946</v>
      </c>
      <c r="G6169" s="50" t="s">
        <v>17947</v>
      </c>
      <c r="H6169" s="50" t="s">
        <v>17948</v>
      </c>
      <c r="I6169" s="50">
        <f>(DAX__2019_2020__33[[#This Row],[Adj Close]]-DAX__2019_2020__33[[#This Row],[Adj Open]])/DAX__2019_2020__33[[#This Row],[Adj Open]]</f>
        <v>4.2016806722690193E-3</v>
      </c>
      <c r="J6169" s="50">
        <f>DAX__2019_2020__33[[#This Row],[Adj Close]]-DAX__2019_2020__33[[#This Row],[Adj Open]]</f>
        <v>5.4330564853557917E-2</v>
      </c>
      <c r="K6169" s="50">
        <v>7424557</v>
      </c>
    </row>
    <row r="6170" spans="1:11" x14ac:dyDescent="0.3">
      <c r="A6170" s="51" t="str">
        <f t="shared" si="101"/>
        <v>DTE.DE</v>
      </c>
      <c r="B6170" s="52" t="s">
        <v>191</v>
      </c>
      <c r="C6170" s="50" t="s">
        <v>17949</v>
      </c>
      <c r="D6170" s="50">
        <f>DAX__2019_2020__33[[#This Row],[Open]]*(DAX__2019_2020__33[[#This Row],[Adj Close]]/DAX__2019_2020__33[[#This Row],[Close]])</f>
        <v>12.979912431288263</v>
      </c>
      <c r="E6170" s="50" t="s">
        <v>17950</v>
      </c>
      <c r="F6170" s="50" t="s">
        <v>17897</v>
      </c>
      <c r="G6170" s="50" t="s">
        <v>17951</v>
      </c>
      <c r="H6170" s="50" t="s">
        <v>17952</v>
      </c>
      <c r="I6170" s="50">
        <f>(DAX__2019_2020__33[[#This Row],[Adj Close]]-DAX__2019_2020__33[[#This Row],[Adj Open]])/DAX__2019_2020__33[[#This Row],[Adj Open]]</f>
        <v>4.1857423152388048E-3</v>
      </c>
      <c r="J6170" s="50">
        <f>DAX__2019_2020__33[[#This Row],[Adj Close]]-DAX__2019_2020__33[[#This Row],[Adj Open]]</f>
        <v>5.433056871173747E-2</v>
      </c>
      <c r="K6170" s="50">
        <v>8052222</v>
      </c>
    </row>
    <row r="6171" spans="1:11" x14ac:dyDescent="0.3">
      <c r="A6171" s="51" t="str">
        <f t="shared" si="101"/>
        <v>DTE.DE</v>
      </c>
      <c r="B6171" s="52" t="s">
        <v>192</v>
      </c>
      <c r="C6171" s="50" t="s">
        <v>17953</v>
      </c>
      <c r="D6171" s="50">
        <f>DAX__2019_2020__33[[#This Row],[Open]]*(DAX__2019_2020__33[[#This Row],[Adj Close]]/DAX__2019_2020__33[[#This Row],[Close]])</f>
        <v>13.030848222641019</v>
      </c>
      <c r="E6171" s="50" t="s">
        <v>17954</v>
      </c>
      <c r="F6171" s="50" t="s">
        <v>17897</v>
      </c>
      <c r="G6171" s="50" t="s">
        <v>17955</v>
      </c>
      <c r="H6171" s="50" t="s">
        <v>17956</v>
      </c>
      <c r="I6171" s="50">
        <f>(DAX__2019_2020__33[[#This Row],[Adj Close]]-DAX__2019_2020__33[[#This Row],[Adj Open]])/DAX__2019_2020__33[[#This Row],[Adj Open]]</f>
        <v>2.4755700325733115E-3</v>
      </c>
      <c r="J6171" s="50">
        <f>DAX__2019_2020__33[[#This Row],[Adj Close]]-DAX__2019_2020__33[[#This Row],[Adj Open]]</f>
        <v>3.2258777358981305E-2</v>
      </c>
      <c r="K6171" s="50">
        <v>8324232</v>
      </c>
    </row>
    <row r="6172" spans="1:11" x14ac:dyDescent="0.3">
      <c r="A6172" s="51" t="str">
        <f t="shared" si="101"/>
        <v>DTE.DE</v>
      </c>
      <c r="B6172" s="52" t="s">
        <v>193</v>
      </c>
      <c r="C6172" s="50" t="s">
        <v>17957</v>
      </c>
      <c r="D6172" s="50">
        <f>DAX__2019_2020__33[[#This Row],[Open]]*(DAX__2019_2020__33[[#This Row],[Adj Close]]/DAX__2019_2020__33[[#This Row],[Close]])</f>
        <v>13.115738644963466</v>
      </c>
      <c r="E6172" s="50" t="s">
        <v>17957</v>
      </c>
      <c r="F6172" s="50" t="s">
        <v>17903</v>
      </c>
      <c r="G6172" s="50" t="s">
        <v>17958</v>
      </c>
      <c r="H6172" s="50" t="s">
        <v>17959</v>
      </c>
      <c r="I6172" s="50">
        <f>(DAX__2019_2020__33[[#This Row],[Adj Close]]-DAX__2019_2020__33[[#This Row],[Adj Open]])/DAX__2019_2020__33[[#This Row],[Adj Open]]</f>
        <v>-7.8964401294498495E-3</v>
      </c>
      <c r="J6172" s="50">
        <f>DAX__2019_2020__33[[#This Row],[Adj Close]]-DAX__2019_2020__33[[#This Row],[Adj Open]]</f>
        <v>-0.10356764496346571</v>
      </c>
      <c r="K6172" s="50">
        <v>11893898</v>
      </c>
    </row>
    <row r="6173" spans="1:11" x14ac:dyDescent="0.3">
      <c r="A6173" s="51" t="str">
        <f t="shared" si="101"/>
        <v>DTE.DE</v>
      </c>
      <c r="B6173" s="52" t="s">
        <v>194</v>
      </c>
      <c r="C6173" s="50" t="s">
        <v>17960</v>
      </c>
      <c r="D6173" s="50">
        <f>DAX__2019_2020__33[[#This Row],[Open]]*(DAX__2019_2020__33[[#This Row],[Adj Close]]/DAX__2019_2020__33[[#This Row],[Close]])</f>
        <v>12.971423126050418</v>
      </c>
      <c r="E6173" s="50" t="s">
        <v>17961</v>
      </c>
      <c r="F6173" s="50" t="s">
        <v>17962</v>
      </c>
      <c r="G6173" s="50" t="s">
        <v>17963</v>
      </c>
      <c r="H6173" s="50" t="s">
        <v>17964</v>
      </c>
      <c r="I6173" s="50">
        <f>(DAX__2019_2020__33[[#This Row],[Adj Close]]-DAX__2019_2020__33[[#This Row],[Adj Open]])/DAX__2019_2020__33[[#This Row],[Adj Open]]</f>
        <v>1.2434554973822138E-2</v>
      </c>
      <c r="J6173" s="50">
        <f>DAX__2019_2020__33[[#This Row],[Adj Close]]-DAX__2019_2020__33[[#This Row],[Adj Open]]</f>
        <v>0.16129387394958172</v>
      </c>
      <c r="K6173" s="50">
        <v>8735565</v>
      </c>
    </row>
    <row r="6174" spans="1:11" x14ac:dyDescent="0.3">
      <c r="A6174" s="51" t="str">
        <f t="shared" si="101"/>
        <v>DTE.DE</v>
      </c>
      <c r="B6174" s="52" t="s">
        <v>195</v>
      </c>
      <c r="C6174" s="50" t="s">
        <v>17965</v>
      </c>
      <c r="D6174" s="50">
        <f>DAX__2019_2020__33[[#This Row],[Open]]*(DAX__2019_2020__33[[#This Row],[Adj Close]]/DAX__2019_2020__33[[#This Row],[Close]])</f>
        <v>13.158184605433377</v>
      </c>
      <c r="E6174" s="50" t="s">
        <v>17966</v>
      </c>
      <c r="F6174" s="50" t="s">
        <v>17967</v>
      </c>
      <c r="G6174" s="50" t="s">
        <v>17749</v>
      </c>
      <c r="H6174" s="50" t="s">
        <v>17968</v>
      </c>
      <c r="I6174" s="50">
        <f>(DAX__2019_2020__33[[#This Row],[Adj Close]]-DAX__2019_2020__33[[#This Row],[Adj Open]])/DAX__2019_2020__33[[#This Row],[Adj Open]]</f>
        <v>-2.5806451612903031E-3</v>
      </c>
      <c r="J6174" s="50">
        <f>DAX__2019_2020__33[[#This Row],[Adj Close]]-DAX__2019_2020__33[[#This Row],[Adj Open]]</f>
        <v>-3.3956605433376197E-2</v>
      </c>
      <c r="K6174" s="50">
        <v>9027022</v>
      </c>
    </row>
    <row r="6175" spans="1:11" x14ac:dyDescent="0.3">
      <c r="A6175" s="51" t="str">
        <f t="shared" si="101"/>
        <v>DTE.DE</v>
      </c>
      <c r="B6175" s="52" t="s">
        <v>196</v>
      </c>
      <c r="C6175" s="50" t="s">
        <v>17969</v>
      </c>
      <c r="D6175" s="50">
        <f>DAX__2019_2020__33[[#This Row],[Open]]*(DAX__2019_2020__33[[#This Row],[Adj Close]]/DAX__2019_2020__33[[#This Row],[Close]])</f>
        <v>13.068198660298895</v>
      </c>
      <c r="E6175" s="50" t="s">
        <v>17967</v>
      </c>
      <c r="F6175" s="50" t="s">
        <v>17970</v>
      </c>
      <c r="G6175" s="50" t="s">
        <v>17971</v>
      </c>
      <c r="H6175" s="50" t="s">
        <v>17972</v>
      </c>
      <c r="I6175" s="50">
        <f>(DAX__2019_2020__33[[#This Row],[Adj Close]]-DAX__2019_2020__33[[#This Row],[Adj Open]])/DAX__2019_2020__33[[#This Row],[Adj Open]]</f>
        <v>-2.5984149668705403E-4</v>
      </c>
      <c r="J6175" s="50">
        <f>DAX__2019_2020__33[[#This Row],[Adj Close]]-DAX__2019_2020__33[[#This Row],[Adj Open]]</f>
        <v>-3.3956602988958196E-3</v>
      </c>
      <c r="K6175" s="50">
        <v>7049267</v>
      </c>
    </row>
    <row r="6176" spans="1:11" x14ac:dyDescent="0.3">
      <c r="A6176" s="51" t="str">
        <f t="shared" si="101"/>
        <v>DTE.DE</v>
      </c>
      <c r="B6176" s="52" t="s">
        <v>197</v>
      </c>
      <c r="C6176" s="50" t="s">
        <v>17973</v>
      </c>
      <c r="D6176" s="50">
        <f>DAX__2019_2020__33[[#This Row],[Open]]*(DAX__2019_2020__33[[#This Row],[Adj Close]]/DAX__2019_2020__33[[#This Row],[Close]])</f>
        <v>13.066501775172593</v>
      </c>
      <c r="E6176" s="50" t="s">
        <v>17749</v>
      </c>
      <c r="F6176" s="50" t="s">
        <v>17974</v>
      </c>
      <c r="G6176" s="50" t="s">
        <v>17951</v>
      </c>
      <c r="H6176" s="50" t="s">
        <v>17952</v>
      </c>
      <c r="I6176" s="50">
        <f>(DAX__2019_2020__33[[#This Row],[Adj Close]]-DAX__2019_2020__33[[#This Row],[Adj Open]])/DAX__2019_2020__33[[#This Row],[Adj Open]]</f>
        <v>-2.4688149688149598E-3</v>
      </c>
      <c r="J6176" s="50">
        <f>DAX__2019_2020__33[[#This Row],[Adj Close]]-DAX__2019_2020__33[[#This Row],[Adj Open]]</f>
        <v>-3.2258775172593346E-2</v>
      </c>
      <c r="K6176" s="50">
        <v>6765121</v>
      </c>
    </row>
    <row r="6177" spans="1:11" x14ac:dyDescent="0.3">
      <c r="A6177" s="51" t="str">
        <f t="shared" si="101"/>
        <v>DTE.DE</v>
      </c>
      <c r="B6177" s="52" t="s">
        <v>198</v>
      </c>
      <c r="C6177" s="50" t="s">
        <v>17975</v>
      </c>
      <c r="D6177" s="50">
        <f>DAX__2019_2020__33[[#This Row],[Open]]*(DAX__2019_2020__33[[#This Row],[Adj Close]]/DAX__2019_2020__33[[#This Row],[Close]])</f>
        <v>13.09876055976377</v>
      </c>
      <c r="E6177" s="50" t="s">
        <v>17976</v>
      </c>
      <c r="F6177" s="50" t="s">
        <v>17958</v>
      </c>
      <c r="G6177" s="50" t="s">
        <v>17977</v>
      </c>
      <c r="H6177" s="50" t="s">
        <v>17978</v>
      </c>
      <c r="I6177" s="50">
        <f>(DAX__2019_2020__33[[#This Row],[Adj Close]]-DAX__2019_2020__33[[#This Row],[Adj Open]])/DAX__2019_2020__33[[#This Row],[Adj Open]]</f>
        <v>9.5917044718080678E-3</v>
      </c>
      <c r="J6177" s="50">
        <f>DAX__2019_2020__33[[#This Row],[Adj Close]]-DAX__2019_2020__33[[#This Row],[Adj Open]]</f>
        <v>0.12563944023622931</v>
      </c>
      <c r="K6177" s="50">
        <v>14795956</v>
      </c>
    </row>
    <row r="6178" spans="1:11" x14ac:dyDescent="0.3">
      <c r="A6178" s="51" t="str">
        <f t="shared" si="101"/>
        <v>DTE.DE</v>
      </c>
      <c r="B6178" s="52" t="s">
        <v>199</v>
      </c>
      <c r="C6178" s="50" t="s">
        <v>17766</v>
      </c>
      <c r="D6178" s="50">
        <f>DAX__2019_2020__33[[#This Row],[Open]]*(DAX__2019_2020__33[[#This Row],[Adj Close]]/DAX__2019_2020__33[[#This Row],[Close]])</f>
        <v>13.268543665592784</v>
      </c>
      <c r="E6178" s="50" t="s">
        <v>17979</v>
      </c>
      <c r="F6178" s="50" t="s">
        <v>17975</v>
      </c>
      <c r="G6178" s="50" t="s">
        <v>17980</v>
      </c>
      <c r="H6178" s="50" t="s">
        <v>17981</v>
      </c>
      <c r="I6178" s="50">
        <f>(DAX__2019_2020__33[[#This Row],[Adj Close]]-DAX__2019_2020__33[[#This Row],[Adj Open]])/DAX__2019_2020__33[[#This Row],[Adj Open]]</f>
        <v>-7.0377479206654419E-3</v>
      </c>
      <c r="J6178" s="50">
        <f>DAX__2019_2020__33[[#This Row],[Adj Close]]-DAX__2019_2020__33[[#This Row],[Adj Open]]</f>
        <v>-9.338066559278424E-2</v>
      </c>
      <c r="K6178" s="50">
        <v>8512190</v>
      </c>
    </row>
    <row r="6179" spans="1:11" x14ac:dyDescent="0.3">
      <c r="A6179" s="51" t="str">
        <f t="shared" ref="A6179:A6242" si="102">"DTE.DE"</f>
        <v>DTE.DE</v>
      </c>
      <c r="B6179" s="52" t="s">
        <v>200</v>
      </c>
      <c r="C6179" s="50" t="s">
        <v>17982</v>
      </c>
      <c r="D6179" s="50">
        <f>DAX__2019_2020__33[[#This Row],[Open]]*(DAX__2019_2020__33[[#This Row],[Adj Close]]/DAX__2019_2020__33[[#This Row],[Close]])</f>
        <v>13.212515668435355</v>
      </c>
      <c r="E6179" s="50" t="s">
        <v>17983</v>
      </c>
      <c r="F6179" s="50" t="s">
        <v>17984</v>
      </c>
      <c r="G6179" s="50" t="s">
        <v>17985</v>
      </c>
      <c r="H6179" s="50" t="s">
        <v>17986</v>
      </c>
      <c r="I6179" s="50">
        <f>(DAX__2019_2020__33[[#This Row],[Adj Close]]-DAX__2019_2020__33[[#This Row],[Adj Open]])/DAX__2019_2020__33[[#This Row],[Adj Open]]</f>
        <v>-7.0675918786942968E-3</v>
      </c>
      <c r="J6179" s="50">
        <f>DAX__2019_2020__33[[#This Row],[Adj Close]]-DAX__2019_2020__33[[#This Row],[Adj Open]]</f>
        <v>-9.3380668435354863E-2</v>
      </c>
      <c r="K6179" s="50">
        <v>11169151</v>
      </c>
    </row>
    <row r="6180" spans="1:11" x14ac:dyDescent="0.3">
      <c r="A6180" s="51" t="str">
        <f t="shared" si="102"/>
        <v>DTE.DE</v>
      </c>
      <c r="B6180" s="52" t="s">
        <v>201</v>
      </c>
      <c r="C6180" s="50" t="s">
        <v>17987</v>
      </c>
      <c r="D6180" s="50">
        <f>DAX__2019_2020__33[[#This Row],[Open]]*(DAX__2019_2020__33[[#This Row],[Adj Close]]/DAX__2019_2020__33[[#This Row],[Close]])</f>
        <v>13.114040944718401</v>
      </c>
      <c r="E6180" s="50" t="s">
        <v>17988</v>
      </c>
      <c r="F6180" s="50" t="s">
        <v>17989</v>
      </c>
      <c r="G6180" s="50" t="s">
        <v>17967</v>
      </c>
      <c r="H6180" s="50" t="s">
        <v>17990</v>
      </c>
      <c r="I6180" s="50">
        <f>(DAX__2019_2020__33[[#This Row],[Adj Close]]-DAX__2019_2020__33[[#This Row],[Adj Open]])/DAX__2019_2020__33[[#This Row],[Adj Open]]</f>
        <v>-2.3303987571206262E-3</v>
      </c>
      <c r="J6180" s="50">
        <f>DAX__2019_2020__33[[#This Row],[Adj Close]]-DAX__2019_2020__33[[#This Row],[Adj Open]]</f>
        <v>-3.0560944718400762E-2</v>
      </c>
      <c r="K6180" s="50">
        <v>24196070</v>
      </c>
    </row>
    <row r="6181" spans="1:11" x14ac:dyDescent="0.3">
      <c r="A6181" s="51" t="str">
        <f t="shared" si="102"/>
        <v>DTE.DE</v>
      </c>
      <c r="B6181" s="52" t="s">
        <v>202</v>
      </c>
      <c r="C6181" s="50" t="s">
        <v>17991</v>
      </c>
      <c r="D6181" s="50">
        <f>DAX__2019_2020__33[[#This Row],[Open]]*(DAX__2019_2020__33[[#This Row],[Adj Close]]/DAX__2019_2020__33[[#This Row],[Close]])</f>
        <v>13.095365060302163</v>
      </c>
      <c r="E6181" s="50" t="s">
        <v>17975</v>
      </c>
      <c r="F6181" s="50" t="s">
        <v>17992</v>
      </c>
      <c r="G6181" s="50" t="s">
        <v>17993</v>
      </c>
      <c r="H6181" s="50" t="s">
        <v>17994</v>
      </c>
      <c r="I6181" s="50">
        <f>(DAX__2019_2020__33[[#This Row],[Adj Close]]-DAX__2019_2020__33[[#This Row],[Adj Open]])/DAX__2019_2020__33[[#This Row],[Adj Open]]</f>
        <v>-4.5377933359264464E-3</v>
      </c>
      <c r="J6181" s="50">
        <f>DAX__2019_2020__33[[#This Row],[Adj Close]]-DAX__2019_2020__33[[#This Row],[Adj Open]]</f>
        <v>-5.9424060302163184E-2</v>
      </c>
      <c r="K6181" s="50">
        <v>6504240</v>
      </c>
    </row>
    <row r="6182" spans="1:11" x14ac:dyDescent="0.3">
      <c r="A6182" s="51" t="str">
        <f t="shared" si="102"/>
        <v>DTE.DE</v>
      </c>
      <c r="B6182" s="52" t="s">
        <v>203</v>
      </c>
      <c r="C6182" s="50" t="s">
        <v>17992</v>
      </c>
      <c r="D6182" s="50">
        <f>DAX__2019_2020__33[[#This Row],[Open]]*(DAX__2019_2020__33[[#This Row],[Adj Close]]/DAX__2019_2020__33[[#This Row],[Close]])</f>
        <v>13.000286563818703</v>
      </c>
      <c r="E6182" s="50" t="s">
        <v>17995</v>
      </c>
      <c r="F6182" s="50" t="s">
        <v>17928</v>
      </c>
      <c r="G6182" s="50" t="s">
        <v>17993</v>
      </c>
      <c r="H6182" s="50" t="s">
        <v>17994</v>
      </c>
      <c r="I6182" s="50">
        <f>(DAX__2019_2020__33[[#This Row],[Adj Close]]-DAX__2019_2020__33[[#This Row],[Adj Open]])/DAX__2019_2020__33[[#This Row],[Adj Open]]</f>
        <v>2.7425884811283236E-3</v>
      </c>
      <c r="J6182" s="50">
        <f>DAX__2019_2020__33[[#This Row],[Adj Close]]-DAX__2019_2020__33[[#This Row],[Adj Open]]</f>
        <v>3.5654436181296489E-2</v>
      </c>
      <c r="K6182" s="50">
        <v>5707353</v>
      </c>
    </row>
    <row r="6183" spans="1:11" x14ac:dyDescent="0.3">
      <c r="A6183" s="51" t="str">
        <f t="shared" si="102"/>
        <v>DTE.DE</v>
      </c>
      <c r="B6183" s="52" t="s">
        <v>204</v>
      </c>
      <c r="C6183" s="50" t="s">
        <v>17743</v>
      </c>
      <c r="D6183" s="50">
        <f>DAX__2019_2020__33[[#This Row],[Open]]*(DAX__2019_2020__33[[#This Row],[Adj Close]]/DAX__2019_2020__33[[#This Row],[Close]])</f>
        <v>12.962935</v>
      </c>
      <c r="E6183" s="50" t="s">
        <v>17996</v>
      </c>
      <c r="F6183" s="50" t="s">
        <v>17997</v>
      </c>
      <c r="G6183" s="50" t="s">
        <v>17743</v>
      </c>
      <c r="H6183" s="50" t="s">
        <v>17998</v>
      </c>
      <c r="I6183" s="50">
        <f>(DAX__2019_2020__33[[#This Row],[Adj Close]]-DAX__2019_2020__33[[#This Row],[Adj Open]])/DAX__2019_2020__33[[#This Row],[Adj Open]]</f>
        <v>0</v>
      </c>
      <c r="J6183" s="50">
        <f>DAX__2019_2020__33[[#This Row],[Adj Close]]-DAX__2019_2020__33[[#This Row],[Adj Open]]</f>
        <v>0</v>
      </c>
      <c r="K6183" s="50">
        <v>5707759</v>
      </c>
    </row>
    <row r="6184" spans="1:11" x14ac:dyDescent="0.3">
      <c r="A6184" s="51" t="str">
        <f t="shared" si="102"/>
        <v>DTE.DE</v>
      </c>
      <c r="B6184" s="52" t="s">
        <v>205</v>
      </c>
      <c r="C6184" s="50" t="s">
        <v>17743</v>
      </c>
      <c r="D6184" s="50">
        <f>DAX__2019_2020__33[[#This Row],[Open]]*(DAX__2019_2020__33[[#This Row],[Adj Close]]/DAX__2019_2020__33[[#This Row],[Close]])</f>
        <v>12.962934516150296</v>
      </c>
      <c r="E6184" s="50" t="s">
        <v>17743</v>
      </c>
      <c r="F6184" s="50" t="s">
        <v>17935</v>
      </c>
      <c r="G6184" s="50" t="s">
        <v>17910</v>
      </c>
      <c r="H6184" s="50" t="s">
        <v>17999</v>
      </c>
      <c r="I6184" s="50">
        <f>(DAX__2019_2020__33[[#This Row],[Adj Close]]-DAX__2019_2020__33[[#This Row],[Adj Open]])/DAX__2019_2020__33[[#This Row],[Adj Open]]</f>
        <v>-6.5487884741322793E-3</v>
      </c>
      <c r="J6184" s="50">
        <f>DAX__2019_2020__33[[#This Row],[Adj Close]]-DAX__2019_2020__33[[#This Row],[Adj Open]]</f>
        <v>-8.4891516150296553E-2</v>
      </c>
      <c r="K6184" s="50">
        <v>6739247</v>
      </c>
    </row>
    <row r="6185" spans="1:11" x14ac:dyDescent="0.3">
      <c r="A6185" s="51" t="str">
        <f t="shared" si="102"/>
        <v>DTE.DE</v>
      </c>
      <c r="B6185" s="52" t="s">
        <v>206</v>
      </c>
      <c r="C6185" s="50" t="s">
        <v>18000</v>
      </c>
      <c r="D6185" s="50">
        <f>DAX__2019_2020__33[[#This Row],[Open]]*(DAX__2019_2020__33[[#This Row],[Adj Close]]/DAX__2019_2020__33[[#This Row],[Close]])</f>
        <v>12.867855582829346</v>
      </c>
      <c r="E6185" s="50" t="s">
        <v>17942</v>
      </c>
      <c r="F6185" s="50" t="s">
        <v>17812</v>
      </c>
      <c r="G6185" s="50" t="s">
        <v>18001</v>
      </c>
      <c r="H6185" s="50" t="s">
        <v>18002</v>
      </c>
      <c r="I6185" s="50">
        <f>(DAX__2019_2020__33[[#This Row],[Adj Close]]-DAX__2019_2020__33[[#This Row],[Adj Open]])/DAX__2019_2020__33[[#This Row],[Adj Open]]</f>
        <v>3.5624752605884647E-3</v>
      </c>
      <c r="J6185" s="50">
        <f>DAX__2019_2020__33[[#This Row],[Adj Close]]-DAX__2019_2020__33[[#This Row],[Adj Open]]</f>
        <v>4.5841417170654708E-2</v>
      </c>
      <c r="K6185" s="50">
        <v>8940974</v>
      </c>
    </row>
    <row r="6186" spans="1:11" x14ac:dyDescent="0.3">
      <c r="A6186" s="51" t="str">
        <f t="shared" si="102"/>
        <v>DTE.DE</v>
      </c>
      <c r="B6186" s="52" t="s">
        <v>207</v>
      </c>
      <c r="C6186" s="50" t="s">
        <v>18003</v>
      </c>
      <c r="D6186" s="50">
        <f>DAX__2019_2020__33[[#This Row],[Open]]*(DAX__2019_2020__33[[#This Row],[Adj Close]]/DAX__2019_2020__33[[#This Row],[Close]])</f>
        <v>13.022357338233364</v>
      </c>
      <c r="E6186" s="50" t="s">
        <v>18004</v>
      </c>
      <c r="F6186" s="50" t="s">
        <v>18005</v>
      </c>
      <c r="G6186" s="50" t="s">
        <v>18006</v>
      </c>
      <c r="H6186" s="50" t="s">
        <v>18007</v>
      </c>
      <c r="I6186" s="50">
        <f>(DAX__2019_2020__33[[#This Row],[Adj Close]]-DAX__2019_2020__33[[#This Row],[Adj Open]])/DAX__2019_2020__33[[#This Row],[Adj Open]]</f>
        <v>-6.6492829204694327E-3</v>
      </c>
      <c r="J6186" s="50">
        <f>DAX__2019_2020__33[[#This Row],[Adj Close]]-DAX__2019_2020__33[[#This Row],[Adj Open]]</f>
        <v>-8.6589338233364899E-2</v>
      </c>
      <c r="K6186" s="50">
        <v>7211126</v>
      </c>
    </row>
    <row r="6187" spans="1:11" x14ac:dyDescent="0.3">
      <c r="A6187" s="51" t="str">
        <f t="shared" si="102"/>
        <v>DTE.DE</v>
      </c>
      <c r="B6187" s="52" t="s">
        <v>208</v>
      </c>
      <c r="C6187" s="50" t="s">
        <v>18008</v>
      </c>
      <c r="D6187" s="50">
        <f>DAX__2019_2020__33[[#This Row],[Open]]*(DAX__2019_2020__33[[#This Row],[Adj Close]]/DAX__2019_2020__33[[#This Row],[Close]])</f>
        <v>12.968027757257321</v>
      </c>
      <c r="E6187" s="50" t="s">
        <v>18009</v>
      </c>
      <c r="F6187" s="50" t="s">
        <v>18010</v>
      </c>
      <c r="G6187" s="50" t="s">
        <v>17917</v>
      </c>
      <c r="H6187" s="50" t="s">
        <v>18011</v>
      </c>
      <c r="I6187" s="50">
        <f>(DAX__2019_2020__33[[#This Row],[Adj Close]]-DAX__2019_2020__33[[#This Row],[Adj Open]])/DAX__2019_2020__33[[#This Row],[Adj Open]]</f>
        <v>-3.2731081434928836E-3</v>
      </c>
      <c r="J6187" s="50">
        <f>DAX__2019_2020__33[[#This Row],[Adj Close]]-DAX__2019_2020__33[[#This Row],[Adj Open]]</f>
        <v>-4.2445757257320693E-2</v>
      </c>
      <c r="K6187" s="50">
        <v>6722570</v>
      </c>
    </row>
    <row r="6188" spans="1:11" x14ac:dyDescent="0.3">
      <c r="A6188" s="51" t="str">
        <f t="shared" si="102"/>
        <v>DTE.DE</v>
      </c>
      <c r="B6188" s="52" t="s">
        <v>209</v>
      </c>
      <c r="C6188" s="50" t="s">
        <v>17925</v>
      </c>
      <c r="D6188" s="50">
        <f>DAX__2019_2020__33[[#This Row],[Open]]*(DAX__2019_2020__33[[#This Row],[Adj Close]]/DAX__2019_2020__33[[#This Row],[Close]])</f>
        <v>12.954444995444488</v>
      </c>
      <c r="E6188" s="50" t="s">
        <v>17954</v>
      </c>
      <c r="F6188" s="50" t="s">
        <v>18012</v>
      </c>
      <c r="G6188" s="50" t="s">
        <v>18013</v>
      </c>
      <c r="H6188" s="50" t="s">
        <v>18014</v>
      </c>
      <c r="I6188" s="50">
        <f>(DAX__2019_2020__33[[#This Row],[Adj Close]]-DAX__2019_2020__33[[#This Row],[Adj Open]])/DAX__2019_2020__33[[#This Row],[Adj Open]]</f>
        <v>6.9462647444298647E-3</v>
      </c>
      <c r="J6188" s="50">
        <f>DAX__2019_2020__33[[#This Row],[Adj Close]]-DAX__2019_2020__33[[#This Row],[Adj Open]]</f>
        <v>8.9985004555511949E-2</v>
      </c>
      <c r="K6188" s="50">
        <v>5455949</v>
      </c>
    </row>
    <row r="6189" spans="1:11" x14ac:dyDescent="0.3">
      <c r="A6189" s="51" t="str">
        <f t="shared" si="102"/>
        <v>DTE.DE</v>
      </c>
      <c r="B6189" s="52" t="s">
        <v>210</v>
      </c>
      <c r="C6189" s="50" t="s">
        <v>18015</v>
      </c>
      <c r="D6189" s="50">
        <f>DAX__2019_2020__33[[#This Row],[Open]]*(DAX__2019_2020__33[[#This Row],[Adj Close]]/DAX__2019_2020__33[[#This Row],[Close]])</f>
        <v>13.081782334407217</v>
      </c>
      <c r="E6189" s="50" t="s">
        <v>17787</v>
      </c>
      <c r="F6189" s="50" t="s">
        <v>18016</v>
      </c>
      <c r="G6189" s="50" t="s">
        <v>17980</v>
      </c>
      <c r="H6189" s="50" t="s">
        <v>17981</v>
      </c>
      <c r="I6189" s="50">
        <f>(DAX__2019_2020__33[[#This Row],[Adj Close]]-DAX__2019_2020__33[[#This Row],[Adj Open]])/DAX__2019_2020__33[[#This Row],[Adj Open]]</f>
        <v>7.1382219338091352E-3</v>
      </c>
      <c r="J6189" s="50">
        <f>DAX__2019_2020__33[[#This Row],[Adj Close]]-DAX__2019_2020__33[[#This Row],[Adj Open]]</f>
        <v>9.3380665592782464E-2</v>
      </c>
      <c r="K6189" s="50">
        <v>5272942</v>
      </c>
    </row>
    <row r="6190" spans="1:11" x14ac:dyDescent="0.3">
      <c r="A6190" s="51" t="str">
        <f t="shared" si="102"/>
        <v>DTE.DE</v>
      </c>
      <c r="B6190" s="52" t="s">
        <v>211</v>
      </c>
      <c r="C6190" s="50" t="s">
        <v>18017</v>
      </c>
      <c r="D6190" s="50">
        <f>DAX__2019_2020__33[[#This Row],[Open]]*(DAX__2019_2020__33[[#This Row],[Adj Close]]/DAX__2019_2020__33[[#This Row],[Close]])</f>
        <v>13.198932531953428</v>
      </c>
      <c r="E6190" s="50" t="s">
        <v>18018</v>
      </c>
      <c r="F6190" s="50" t="s">
        <v>18019</v>
      </c>
      <c r="G6190" s="50" t="s">
        <v>17749</v>
      </c>
      <c r="H6190" s="50" t="s">
        <v>17968</v>
      </c>
      <c r="I6190" s="50">
        <f>(DAX__2019_2020__33[[#This Row],[Adj Close]]-DAX__2019_2020__33[[#This Row],[Adj Open]])/DAX__2019_2020__33[[#This Row],[Adj Open]]</f>
        <v>-5.6598919475173226E-3</v>
      </c>
      <c r="J6190" s="50">
        <f>DAX__2019_2020__33[[#This Row],[Adj Close]]-DAX__2019_2020__33[[#This Row],[Adj Open]]</f>
        <v>-7.4704531953427633E-2</v>
      </c>
      <c r="K6190" s="50">
        <v>6434241</v>
      </c>
    </row>
    <row r="6191" spans="1:11" x14ac:dyDescent="0.3">
      <c r="A6191" s="51" t="str">
        <f t="shared" si="102"/>
        <v>DTE.DE</v>
      </c>
      <c r="B6191" s="52" t="s">
        <v>212</v>
      </c>
      <c r="C6191" s="50" t="s">
        <v>17950</v>
      </c>
      <c r="D6191" s="50">
        <f>DAX__2019_2020__33[[#This Row],[Open]]*(DAX__2019_2020__33[[#This Row],[Adj Close]]/DAX__2019_2020__33[[#This Row],[Close]])</f>
        <v>13.073292076644226</v>
      </c>
      <c r="E6191" s="50" t="s">
        <v>18020</v>
      </c>
      <c r="F6191" s="50" t="s">
        <v>17950</v>
      </c>
      <c r="G6191" s="50" t="s">
        <v>17987</v>
      </c>
      <c r="H6191" s="50" t="s">
        <v>18021</v>
      </c>
      <c r="I6191" s="50">
        <f>(DAX__2019_2020__33[[#This Row],[Adj Close]]-DAX__2019_2020__33[[#This Row],[Adj Open]])/DAX__2019_2020__33[[#This Row],[Adj Open]]</f>
        <v>3.1168831168830783E-3</v>
      </c>
      <c r="J6191" s="50">
        <f>DAX__2019_2020__33[[#This Row],[Adj Close]]-DAX__2019_2020__33[[#This Row],[Adj Open]]</f>
        <v>4.0747923355773707E-2</v>
      </c>
      <c r="K6191" s="50">
        <v>4254295</v>
      </c>
    </row>
    <row r="6192" spans="1:11" x14ac:dyDescent="0.3">
      <c r="A6192" s="51" t="str">
        <f t="shared" si="102"/>
        <v>DTE.DE</v>
      </c>
      <c r="B6192" s="52" t="s">
        <v>213</v>
      </c>
      <c r="C6192" s="50" t="s">
        <v>17975</v>
      </c>
      <c r="D6192" s="50">
        <f>DAX__2019_2020__33[[#This Row],[Open]]*(DAX__2019_2020__33[[#This Row],[Adj Close]]/DAX__2019_2020__33[[#This Row],[Close]])</f>
        <v>13.098760545924968</v>
      </c>
      <c r="E6192" s="50" t="s">
        <v>18022</v>
      </c>
      <c r="F6192" s="50" t="s">
        <v>18023</v>
      </c>
      <c r="G6192" s="50" t="s">
        <v>17749</v>
      </c>
      <c r="H6192" s="50" t="s">
        <v>17968</v>
      </c>
      <c r="I6192" s="50">
        <f>(DAX__2019_2020__33[[#This Row],[Adj Close]]-DAX__2019_2020__33[[#This Row],[Adj Open]])/DAX__2019_2020__33[[#This Row],[Adj Open]]</f>
        <v>1.9442644199611338E-3</v>
      </c>
      <c r="J6192" s="50">
        <f>DAX__2019_2020__33[[#This Row],[Adj Close]]-DAX__2019_2020__33[[#This Row],[Adj Open]]</f>
        <v>2.5467454075032592E-2</v>
      </c>
      <c r="K6192" s="50">
        <v>6123315</v>
      </c>
    </row>
    <row r="6193" spans="1:11" x14ac:dyDescent="0.3">
      <c r="A6193" s="51" t="str">
        <f t="shared" si="102"/>
        <v>DTE.DE</v>
      </c>
      <c r="B6193" s="52" t="s">
        <v>214</v>
      </c>
      <c r="C6193" s="50" t="s">
        <v>17987</v>
      </c>
      <c r="D6193" s="50">
        <f>DAX__2019_2020__33[[#This Row],[Open]]*(DAX__2019_2020__33[[#This Row],[Adj Close]]/DAX__2019_2020__33[[#This Row],[Close]])</f>
        <v>13.11403977209604</v>
      </c>
      <c r="E6193" s="50" t="s">
        <v>18024</v>
      </c>
      <c r="F6193" s="50" t="s">
        <v>18025</v>
      </c>
      <c r="G6193" s="50" t="s">
        <v>18015</v>
      </c>
      <c r="H6193" s="50" t="s">
        <v>18026</v>
      </c>
      <c r="I6193" s="50">
        <f>(DAX__2019_2020__33[[#This Row],[Adj Close]]-DAX__2019_2020__33[[#This Row],[Adj Open]])/DAX__2019_2020__33[[#This Row],[Adj Open]]</f>
        <v>-2.4598653547384373E-3</v>
      </c>
      <c r="J6193" s="50">
        <f>DAX__2019_2020__33[[#This Row],[Adj Close]]-DAX__2019_2020__33[[#This Row],[Adj Open]]</f>
        <v>-3.2258772096041E-2</v>
      </c>
      <c r="K6193" s="50">
        <v>6786763</v>
      </c>
    </row>
    <row r="6194" spans="1:11" x14ac:dyDescent="0.3">
      <c r="A6194" s="51" t="str">
        <f t="shared" si="102"/>
        <v>DTE.DE</v>
      </c>
      <c r="B6194" s="52" t="s">
        <v>215</v>
      </c>
      <c r="C6194" s="50" t="s">
        <v>17967</v>
      </c>
      <c r="D6194" s="50">
        <f>DAX__2019_2020__33[[#This Row],[Open]]*(DAX__2019_2020__33[[#This Row],[Adj Close]]/DAX__2019_2020__33[[#This Row],[Close]])</f>
        <v>13.083480516457682</v>
      </c>
      <c r="E6194" s="50" t="s">
        <v>18027</v>
      </c>
      <c r="F6194" s="50" t="s">
        <v>17743</v>
      </c>
      <c r="G6194" s="50" t="s">
        <v>18028</v>
      </c>
      <c r="H6194" s="50" t="s">
        <v>18029</v>
      </c>
      <c r="I6194" s="50">
        <f>(DAX__2019_2020__33[[#This Row],[Adj Close]]-DAX__2019_2020__33[[#This Row],[Adj Open]])/DAX__2019_2020__33[[#This Row],[Adj Open]]</f>
        <v>-6.4884505580067968E-3</v>
      </c>
      <c r="J6194" s="50">
        <f>DAX__2019_2020__33[[#This Row],[Adj Close]]-DAX__2019_2020__33[[#This Row],[Adj Open]]</f>
        <v>-8.4891516457680893E-2</v>
      </c>
      <c r="K6194" s="50">
        <v>7086897</v>
      </c>
    </row>
    <row r="6195" spans="1:11" x14ac:dyDescent="0.3">
      <c r="A6195" s="51" t="str">
        <f t="shared" si="102"/>
        <v>DTE.DE</v>
      </c>
      <c r="B6195" s="52" t="s">
        <v>216</v>
      </c>
      <c r="C6195" s="50" t="s">
        <v>17970</v>
      </c>
      <c r="D6195" s="50">
        <f>DAX__2019_2020__33[[#This Row],[Open]]*(DAX__2019_2020__33[[#This Row],[Adj Close]]/DAX__2019_2020__33[[#This Row],[Close]])</f>
        <v>12.996891572215663</v>
      </c>
      <c r="E6195" s="50" t="s">
        <v>18003</v>
      </c>
      <c r="F6195" s="50" t="s">
        <v>18030</v>
      </c>
      <c r="G6195" s="50" t="s">
        <v>18031</v>
      </c>
      <c r="H6195" s="50" t="s">
        <v>18032</v>
      </c>
      <c r="I6195" s="50">
        <f>(DAX__2019_2020__33[[#This Row],[Adj Close]]-DAX__2019_2020__33[[#This Row],[Adj Open]])/DAX__2019_2020__33[[#This Row],[Adj Open]]</f>
        <v>-4.1802743305029691E-3</v>
      </c>
      <c r="J6195" s="50">
        <f>DAX__2019_2020__33[[#This Row],[Adj Close]]-DAX__2019_2020__33[[#This Row],[Adj Open]]</f>
        <v>-5.4330572215663508E-2</v>
      </c>
      <c r="K6195" s="50">
        <v>7287245</v>
      </c>
    </row>
    <row r="6196" spans="1:11" x14ac:dyDescent="0.3">
      <c r="A6196" s="51" t="str">
        <f t="shared" si="102"/>
        <v>DTE.DE</v>
      </c>
      <c r="B6196" s="52" t="s">
        <v>217</v>
      </c>
      <c r="C6196" s="50" t="s">
        <v>17933</v>
      </c>
      <c r="D6196" s="50">
        <f>DAX__2019_2020__33[[#This Row],[Open]]*(DAX__2019_2020__33[[#This Row],[Adj Close]]/DAX__2019_2020__33[[#This Row],[Close]])</f>
        <v>12.906905780079681</v>
      </c>
      <c r="E6196" s="50" t="s">
        <v>18033</v>
      </c>
      <c r="F6196" s="50" t="s">
        <v>18034</v>
      </c>
      <c r="G6196" s="50" t="s">
        <v>18035</v>
      </c>
      <c r="H6196" s="50" t="s">
        <v>18036</v>
      </c>
      <c r="I6196" s="50">
        <f>(DAX__2019_2020__33[[#This Row],[Adj Close]]-DAX__2019_2020__33[[#This Row],[Adj Open]])/DAX__2019_2020__33[[#This Row],[Adj Open]]</f>
        <v>-9.4711917916336878E-3</v>
      </c>
      <c r="J6196" s="50">
        <f>DAX__2019_2020__33[[#This Row],[Adj Close]]-DAX__2019_2020__33[[#This Row],[Adj Open]]</f>
        <v>-0.12224378007968006</v>
      </c>
      <c r="K6196" s="50">
        <v>7474913</v>
      </c>
    </row>
    <row r="6197" spans="1:11" x14ac:dyDescent="0.3">
      <c r="A6197" s="51" t="str">
        <f t="shared" si="102"/>
        <v>DTE.DE</v>
      </c>
      <c r="B6197" s="52" t="s">
        <v>218</v>
      </c>
      <c r="C6197" s="50" t="s">
        <v>18037</v>
      </c>
      <c r="D6197" s="50">
        <f>DAX__2019_2020__33[[#This Row],[Open]]*(DAX__2019_2020__33[[#This Row],[Adj Close]]/DAX__2019_2020__33[[#This Row],[Close]])</f>
        <v>12.767683605333334</v>
      </c>
      <c r="E6197" s="50" t="s">
        <v>17921</v>
      </c>
      <c r="F6197" s="50" t="s">
        <v>17852</v>
      </c>
      <c r="G6197" s="50" t="s">
        <v>17732</v>
      </c>
      <c r="H6197" s="50" t="s">
        <v>17851</v>
      </c>
      <c r="I6197" s="50">
        <f>(DAX__2019_2020__33[[#This Row],[Adj Close]]-DAX__2019_2020__33[[#This Row],[Adj Open]])/DAX__2019_2020__33[[#This Row],[Adj Open]]</f>
        <v>-2.6595744680851237E-3</v>
      </c>
      <c r="J6197" s="50">
        <f>DAX__2019_2020__33[[#This Row],[Adj Close]]-DAX__2019_2020__33[[#This Row],[Adj Open]]</f>
        <v>-3.3956605333333556E-2</v>
      </c>
      <c r="K6197" s="50">
        <v>6519827</v>
      </c>
    </row>
    <row r="6198" spans="1:11" x14ac:dyDescent="0.3">
      <c r="A6198" s="51" t="str">
        <f t="shared" si="102"/>
        <v>DTE.DE</v>
      </c>
      <c r="B6198" s="52" t="s">
        <v>219</v>
      </c>
      <c r="C6198" s="50" t="s">
        <v>17830</v>
      </c>
      <c r="D6198" s="50">
        <f>DAX__2019_2020__33[[#This Row],[Open]]*(DAX__2019_2020__33[[#This Row],[Adj Close]]/DAX__2019_2020__33[[#This Row],[Close]])</f>
        <v>12.69128138111888</v>
      </c>
      <c r="E6198" s="50" t="s">
        <v>17859</v>
      </c>
      <c r="F6198" s="50" t="s">
        <v>17603</v>
      </c>
      <c r="G6198" s="50" t="s">
        <v>18038</v>
      </c>
      <c r="H6198" s="50" t="s">
        <v>18039</v>
      </c>
      <c r="I6198" s="50">
        <f>(DAX__2019_2020__33[[#This Row],[Adj Close]]-DAX__2019_2020__33[[#This Row],[Adj Open]])/DAX__2019_2020__33[[#This Row],[Adj Open]]</f>
        <v>-5.2173913043477493E-3</v>
      </c>
      <c r="J6198" s="50">
        <f>DAX__2019_2020__33[[#This Row],[Adj Close]]-DAX__2019_2020__33[[#This Row],[Adj Open]]</f>
        <v>-6.6215381118880146E-2</v>
      </c>
      <c r="K6198" s="50">
        <v>8037530</v>
      </c>
    </row>
    <row r="6199" spans="1:11" x14ac:dyDescent="0.3">
      <c r="A6199" s="51" t="str">
        <f t="shared" si="102"/>
        <v>DTE.DE</v>
      </c>
      <c r="B6199" s="52" t="s">
        <v>220</v>
      </c>
      <c r="C6199" s="50" t="s">
        <v>17831</v>
      </c>
      <c r="D6199" s="50">
        <f>DAX__2019_2020__33[[#This Row],[Open]]*(DAX__2019_2020__33[[#This Row],[Adj Close]]/DAX__2019_2020__33[[#This Row],[Close]])</f>
        <v>12.501124732701424</v>
      </c>
      <c r="E6199" s="50" t="s">
        <v>18040</v>
      </c>
      <c r="F6199" s="50" t="s">
        <v>18041</v>
      </c>
      <c r="G6199" s="50" t="s">
        <v>17600</v>
      </c>
      <c r="H6199" s="50" t="s">
        <v>18042</v>
      </c>
      <c r="I6199" s="50">
        <f>(DAX__2019_2020__33[[#This Row],[Adj Close]]-DAX__2019_2020__33[[#This Row],[Adj Open]])/DAX__2019_2020__33[[#This Row],[Adj Open]]</f>
        <v>2.9879125356510874E-3</v>
      </c>
      <c r="J6199" s="50">
        <f>DAX__2019_2020__33[[#This Row],[Adj Close]]-DAX__2019_2020__33[[#This Row],[Adj Open]]</f>
        <v>3.7352267298576436E-2</v>
      </c>
      <c r="K6199" s="50">
        <v>8602685</v>
      </c>
    </row>
    <row r="6200" spans="1:11" x14ac:dyDescent="0.3">
      <c r="A6200" s="51" t="str">
        <f t="shared" si="102"/>
        <v>DTE.DE</v>
      </c>
      <c r="B6200" s="52" t="s">
        <v>221</v>
      </c>
      <c r="C6200" s="50" t="s">
        <v>17611</v>
      </c>
      <c r="D6200" s="50">
        <f>DAX__2019_2020__33[[#This Row],[Open]]*(DAX__2019_2020__33[[#This Row],[Adj Close]]/DAX__2019_2020__33[[#This Row],[Close]])</f>
        <v>12.555455005448106</v>
      </c>
      <c r="E6200" s="50" t="s">
        <v>17801</v>
      </c>
      <c r="F6200" s="50" t="s">
        <v>18043</v>
      </c>
      <c r="G6200" s="50" t="s">
        <v>18044</v>
      </c>
      <c r="H6200" s="50" t="s">
        <v>18045</v>
      </c>
      <c r="I6200" s="50">
        <f>(DAX__2019_2020__33[[#This Row],[Adj Close]]-DAX__2019_2020__33[[#This Row],[Adj Open]])/DAX__2019_2020__33[[#This Row],[Adj Open]]</f>
        <v>-7.1670047329276234E-3</v>
      </c>
      <c r="J6200" s="50">
        <f>DAX__2019_2020__33[[#This Row],[Adj Close]]-DAX__2019_2020__33[[#This Row],[Adj Open]]</f>
        <v>-8.9985005448106392E-2</v>
      </c>
      <c r="K6200" s="50">
        <v>8969422</v>
      </c>
    </row>
    <row r="6201" spans="1:11" x14ac:dyDescent="0.3">
      <c r="A6201" s="51" t="str">
        <f t="shared" si="102"/>
        <v>DTE.DE</v>
      </c>
      <c r="B6201" s="52" t="s">
        <v>222</v>
      </c>
      <c r="C6201" s="50" t="s">
        <v>18046</v>
      </c>
      <c r="D6201" s="50">
        <f>DAX__2019_2020__33[[#This Row],[Open]]*(DAX__2019_2020__33[[#This Row],[Adj Close]]/DAX__2019_2020__33[[#This Row],[Close]])</f>
        <v>12.42641926367347</v>
      </c>
      <c r="E6201" s="50" t="s">
        <v>18047</v>
      </c>
      <c r="F6201" s="50" t="s">
        <v>18048</v>
      </c>
      <c r="G6201" s="50" t="s">
        <v>17891</v>
      </c>
      <c r="H6201" s="50" t="s">
        <v>18049</v>
      </c>
      <c r="I6201" s="50">
        <f>(DAX__2019_2020__33[[#This Row],[Adj Close]]-DAX__2019_2020__33[[#This Row],[Adj Open]])/DAX__2019_2020__33[[#This Row],[Adj Open]]</f>
        <v>4.2355513048229765E-3</v>
      </c>
      <c r="J6201" s="50">
        <f>DAX__2019_2020__33[[#This Row],[Adj Close]]-DAX__2019_2020__33[[#This Row],[Adj Open]]</f>
        <v>5.2632736326529539E-2</v>
      </c>
      <c r="K6201" s="50">
        <v>6956324</v>
      </c>
    </row>
    <row r="6202" spans="1:11" x14ac:dyDescent="0.3">
      <c r="A6202" s="51" t="str">
        <f t="shared" si="102"/>
        <v>DTE.DE</v>
      </c>
      <c r="B6202" s="52" t="s">
        <v>223</v>
      </c>
      <c r="C6202" s="50" t="s">
        <v>18050</v>
      </c>
      <c r="D6202" s="50">
        <f>DAX__2019_2020__33[[#This Row],[Open]]*(DAX__2019_2020__33[[#This Row],[Adj Close]]/DAX__2019_2020__33[[#This Row],[Close]])</f>
        <v>12.529987132582439</v>
      </c>
      <c r="E6202" s="50" t="s">
        <v>18051</v>
      </c>
      <c r="F6202" s="50" t="s">
        <v>17891</v>
      </c>
      <c r="G6202" s="50" t="s">
        <v>18052</v>
      </c>
      <c r="H6202" s="50" t="s">
        <v>18053</v>
      </c>
      <c r="I6202" s="50">
        <f>(DAX__2019_2020__33[[#This Row],[Adj Close]]-DAX__2019_2020__33[[#This Row],[Adj Open]])/DAX__2019_2020__33[[#This Row],[Adj Open]]</f>
        <v>-1.4905149051490773E-3</v>
      </c>
      <c r="J6202" s="50">
        <f>DAX__2019_2020__33[[#This Row],[Adj Close]]-DAX__2019_2020__33[[#This Row],[Adj Open]]</f>
        <v>-1.8676132582440275E-2</v>
      </c>
      <c r="K6202" s="50">
        <v>9428169</v>
      </c>
    </row>
    <row r="6203" spans="1:11" x14ac:dyDescent="0.3">
      <c r="A6203" s="51" t="str">
        <f t="shared" si="102"/>
        <v>DTE.DE</v>
      </c>
      <c r="B6203" s="52" t="s">
        <v>224</v>
      </c>
      <c r="C6203" s="50" t="s">
        <v>18054</v>
      </c>
      <c r="D6203" s="50">
        <f>DAX__2019_2020__33[[#This Row],[Open]]*(DAX__2019_2020__33[[#This Row],[Adj Close]]/DAX__2019_2020__33[[#This Row],[Close]])</f>
        <v>12.574131169704334</v>
      </c>
      <c r="E6203" s="50" t="s">
        <v>17878</v>
      </c>
      <c r="F6203" s="50" t="s">
        <v>17853</v>
      </c>
      <c r="G6203" s="50" t="s">
        <v>17893</v>
      </c>
      <c r="H6203" s="50" t="s">
        <v>18055</v>
      </c>
      <c r="I6203" s="50">
        <f>(DAX__2019_2020__33[[#This Row],[Adj Close]]-DAX__2019_2020__33[[#This Row],[Adj Open]])/DAX__2019_2020__33[[#This Row],[Adj Open]]</f>
        <v>1.3502565487448061E-4</v>
      </c>
      <c r="J6203" s="50">
        <f>DAX__2019_2020__33[[#This Row],[Adj Close]]-DAX__2019_2020__33[[#This Row],[Adj Open]]</f>
        <v>1.6978302956669467E-3</v>
      </c>
      <c r="K6203" s="50">
        <v>7417550</v>
      </c>
    </row>
    <row r="6204" spans="1:11" x14ac:dyDescent="0.3">
      <c r="A6204" s="51" t="str">
        <f t="shared" si="102"/>
        <v>DTE.DE</v>
      </c>
      <c r="B6204" s="52" t="s">
        <v>225</v>
      </c>
      <c r="C6204" s="50" t="s">
        <v>17850</v>
      </c>
      <c r="D6204" s="50">
        <f>DAX__2019_2020__33[[#This Row],[Open]]*(DAX__2019_2020__33[[#This Row],[Adj Close]]/DAX__2019_2020__33[[#This Row],[Close]])</f>
        <v>12.61997217521834</v>
      </c>
      <c r="E6204" s="50" t="s">
        <v>17852</v>
      </c>
      <c r="F6204" s="50" t="s">
        <v>18056</v>
      </c>
      <c r="G6204" s="50" t="s">
        <v>18057</v>
      </c>
      <c r="H6204" s="50" t="s">
        <v>18058</v>
      </c>
      <c r="I6204" s="50">
        <f>(DAX__2019_2020__33[[#This Row],[Adj Close]]-DAX__2019_2020__33[[#This Row],[Adj Open]])/DAX__2019_2020__33[[#This Row],[Adj Open]]</f>
        <v>-1.4126193999730816E-2</v>
      </c>
      <c r="J6204" s="50">
        <f>DAX__2019_2020__33[[#This Row],[Adj Close]]-DAX__2019_2020__33[[#This Row],[Adj Open]]</f>
        <v>-0.17827217521833916</v>
      </c>
      <c r="K6204" s="50">
        <v>11498271</v>
      </c>
    </row>
    <row r="6205" spans="1:11" x14ac:dyDescent="0.3">
      <c r="A6205" s="51" t="str">
        <f t="shared" si="102"/>
        <v>DTE.DE</v>
      </c>
      <c r="B6205" s="52" t="s">
        <v>226</v>
      </c>
      <c r="C6205" s="50" t="s">
        <v>18059</v>
      </c>
      <c r="D6205" s="50">
        <f>DAX__2019_2020__33[[#This Row],[Open]]*(DAX__2019_2020__33[[#This Row],[Adj Close]]/DAX__2019_2020__33[[#This Row],[Close]])</f>
        <v>12.553756753435731</v>
      </c>
      <c r="E6205" s="50" t="s">
        <v>18060</v>
      </c>
      <c r="F6205" s="50" t="s">
        <v>18061</v>
      </c>
      <c r="G6205" s="50" t="s">
        <v>18060</v>
      </c>
      <c r="H6205" s="50" t="s">
        <v>18062</v>
      </c>
      <c r="I6205" s="50">
        <f>(DAX__2019_2020__33[[#This Row],[Adj Close]]-DAX__2019_2020__33[[#This Row],[Adj Open]])/DAX__2019_2020__33[[#This Row],[Adj Open]]</f>
        <v>3.7868542061130425E-3</v>
      </c>
      <c r="J6205" s="50">
        <f>DAX__2019_2020__33[[#This Row],[Adj Close]]-DAX__2019_2020__33[[#This Row],[Adj Open]]</f>
        <v>4.7539246564268112E-2</v>
      </c>
      <c r="K6205" s="50">
        <v>9270874</v>
      </c>
    </row>
    <row r="6206" spans="1:11" x14ac:dyDescent="0.3">
      <c r="A6206" s="51" t="str">
        <f t="shared" si="102"/>
        <v>DTE.DE</v>
      </c>
      <c r="B6206" s="52" t="s">
        <v>227</v>
      </c>
      <c r="C6206" s="50" t="s">
        <v>18063</v>
      </c>
      <c r="D6206" s="50">
        <f>DAX__2019_2020__33[[#This Row],[Open]]*(DAX__2019_2020__33[[#This Row],[Adj Close]]/DAX__2019_2020__33[[#This Row],[Close]])</f>
        <v>12.686188789856031</v>
      </c>
      <c r="E6206" s="50" t="s">
        <v>17973</v>
      </c>
      <c r="F6206" s="50" t="s">
        <v>17803</v>
      </c>
      <c r="G6206" s="50" t="s">
        <v>18064</v>
      </c>
      <c r="H6206" s="50" t="s">
        <v>18065</v>
      </c>
      <c r="I6206" s="50">
        <f>(DAX__2019_2020__33[[#This Row],[Adj Close]]-DAX__2019_2020__33[[#This Row],[Adj Open]])/DAX__2019_2020__33[[#This Row],[Adj Open]]</f>
        <v>1.3249464668094135E-2</v>
      </c>
      <c r="J6206" s="50">
        <f>DAX__2019_2020__33[[#This Row],[Adj Close]]-DAX__2019_2020__33[[#This Row],[Adj Open]]</f>
        <v>0.16808521014396938</v>
      </c>
      <c r="K6206" s="50">
        <v>16631183</v>
      </c>
    </row>
    <row r="6207" spans="1:11" x14ac:dyDescent="0.3">
      <c r="A6207" s="51" t="str">
        <f t="shared" si="102"/>
        <v>DTE.DE</v>
      </c>
      <c r="B6207" s="52" t="s">
        <v>228</v>
      </c>
      <c r="C6207" s="50" t="s">
        <v>18066</v>
      </c>
      <c r="D6207" s="50">
        <f>DAX__2019_2020__33[[#This Row],[Open]]*(DAX__2019_2020__33[[#This Row],[Adj Close]]/DAX__2019_2020__33[[#This Row],[Close]])</f>
        <v>12.864459416442774</v>
      </c>
      <c r="E6207" s="50" t="s">
        <v>18067</v>
      </c>
      <c r="F6207" s="50" t="s">
        <v>17864</v>
      </c>
      <c r="G6207" s="50" t="s">
        <v>17846</v>
      </c>
      <c r="H6207" s="50" t="s">
        <v>17847</v>
      </c>
      <c r="I6207" s="50">
        <f>(DAX__2019_2020__33[[#This Row],[Adj Close]]-DAX__2019_2020__33[[#This Row],[Adj Open]])/DAX__2019_2020__33[[#This Row],[Adj Open]]</f>
        <v>-1.7553121288108833E-2</v>
      </c>
      <c r="J6207" s="50">
        <f>DAX__2019_2020__33[[#This Row],[Adj Close]]-DAX__2019_2020__33[[#This Row],[Adj Open]]</f>
        <v>-0.2258114164427738</v>
      </c>
      <c r="K6207" s="50">
        <v>10094814</v>
      </c>
    </row>
    <row r="6208" spans="1:11" x14ac:dyDescent="0.3">
      <c r="A6208" s="51" t="str">
        <f t="shared" si="102"/>
        <v>DTE.DE</v>
      </c>
      <c r="B6208" s="52" t="s">
        <v>229</v>
      </c>
      <c r="C6208" s="50" t="s">
        <v>17598</v>
      </c>
      <c r="D6208" s="50">
        <f>DAX__2019_2020__33[[#This Row],[Open]]*(DAX__2019_2020__33[[#This Row],[Adj Close]]/DAX__2019_2020__33[[#This Row],[Close]])</f>
        <v>12.66581460752688</v>
      </c>
      <c r="E6208" s="50" t="s">
        <v>17863</v>
      </c>
      <c r="F6208" s="50" t="s">
        <v>17605</v>
      </c>
      <c r="G6208" s="50" t="s">
        <v>17848</v>
      </c>
      <c r="H6208" s="50" t="s">
        <v>18068</v>
      </c>
      <c r="I6208" s="50">
        <f>(DAX__2019_2020__33[[#This Row],[Adj Close]]-DAX__2019_2020__33[[#This Row],[Adj Open]])/DAX__2019_2020__33[[#This Row],[Adj Open]]</f>
        <v>-2.6809651474529661E-3</v>
      </c>
      <c r="J6208" s="50">
        <f>DAX__2019_2020__33[[#This Row],[Adj Close]]-DAX__2019_2020__33[[#This Row],[Adj Open]]</f>
        <v>-3.3956607526880234E-2</v>
      </c>
      <c r="K6208" s="50">
        <v>8050992</v>
      </c>
    </row>
    <row r="6209" spans="1:11" x14ac:dyDescent="0.3">
      <c r="A6209" s="51" t="str">
        <f t="shared" si="102"/>
        <v>DTE.DE</v>
      </c>
      <c r="B6209" s="52" t="s">
        <v>230</v>
      </c>
      <c r="C6209" s="50" t="s">
        <v>17848</v>
      </c>
      <c r="D6209" s="50">
        <f>DAX__2019_2020__33[[#This Row],[Open]]*(DAX__2019_2020__33[[#This Row],[Adj Close]]/DAX__2019_2020__33[[#This Row],[Close]])</f>
        <v>12.631856603773585</v>
      </c>
      <c r="E6209" s="50" t="s">
        <v>18069</v>
      </c>
      <c r="F6209" s="50" t="s">
        <v>17878</v>
      </c>
      <c r="G6209" s="50" t="s">
        <v>17808</v>
      </c>
      <c r="H6209" s="50" t="s">
        <v>17810</v>
      </c>
      <c r="I6209" s="50">
        <f>(DAX__2019_2020__33[[#This Row],[Adj Close]]-DAX__2019_2020__33[[#This Row],[Adj Open]])/DAX__2019_2020__33[[#This Row],[Adj Open]]</f>
        <v>1.1559139784946243E-2</v>
      </c>
      <c r="J6209" s="50">
        <f>DAX__2019_2020__33[[#This Row],[Adj Close]]-DAX__2019_2020__33[[#This Row],[Adj Open]]</f>
        <v>0.14601339622641518</v>
      </c>
      <c r="K6209" s="50">
        <v>10423002</v>
      </c>
    </row>
    <row r="6210" spans="1:11" x14ac:dyDescent="0.3">
      <c r="A6210" s="51" t="str">
        <f t="shared" si="102"/>
        <v>DTE.DE</v>
      </c>
      <c r="B6210" s="52" t="s">
        <v>231</v>
      </c>
      <c r="C6210" s="50" t="s">
        <v>17859</v>
      </c>
      <c r="D6210" s="50">
        <f>DAX__2019_2020__33[[#This Row],[Open]]*(DAX__2019_2020__33[[#This Row],[Adj Close]]/DAX__2019_2020__33[[#This Row],[Close]])</f>
        <v>12.699769792284869</v>
      </c>
      <c r="E6210" s="50" t="s">
        <v>18034</v>
      </c>
      <c r="F6210" s="50" t="s">
        <v>18070</v>
      </c>
      <c r="G6210" s="50" t="s">
        <v>17835</v>
      </c>
      <c r="H6210" s="50" t="s">
        <v>17836</v>
      </c>
      <c r="I6210" s="50">
        <f>(DAX__2019_2020__33[[#This Row],[Adj Close]]-DAX__2019_2020__33[[#This Row],[Adj Open]])/DAX__2019_2020__33[[#This Row],[Adj Open]]</f>
        <v>-8.823529411764815E-3</v>
      </c>
      <c r="J6210" s="50">
        <f>DAX__2019_2020__33[[#This Row],[Adj Close]]-DAX__2019_2020__33[[#This Row],[Adj Open]]</f>
        <v>-0.11205679228486787</v>
      </c>
      <c r="K6210" s="50">
        <v>14713155</v>
      </c>
    </row>
    <row r="6211" spans="1:11" x14ac:dyDescent="0.3">
      <c r="A6211" s="51" t="str">
        <f t="shared" si="102"/>
        <v>DTE.DE</v>
      </c>
      <c r="B6211" s="52" t="s">
        <v>232</v>
      </c>
      <c r="C6211" s="50" t="s">
        <v>18071</v>
      </c>
      <c r="D6211" s="50">
        <f>DAX__2019_2020__33[[#This Row],[Open]]*(DAX__2019_2020__33[[#This Row],[Adj Close]]/DAX__2019_2020__33[[#This Row],[Close]])</f>
        <v>12.504519889480148</v>
      </c>
      <c r="E6211" s="50" t="s">
        <v>17852</v>
      </c>
      <c r="F6211" s="50" t="s">
        <v>18072</v>
      </c>
      <c r="G6211" s="50" t="s">
        <v>18073</v>
      </c>
      <c r="H6211" s="50" t="s">
        <v>18074</v>
      </c>
      <c r="I6211" s="50">
        <f>(DAX__2019_2020__33[[#This Row],[Adj Close]]-DAX__2019_2020__33[[#This Row],[Adj Open]])/DAX__2019_2020__33[[#This Row],[Adj Open]]</f>
        <v>-4.8879837067210431E-3</v>
      </c>
      <c r="J6211" s="50">
        <f>DAX__2019_2020__33[[#This Row],[Adj Close]]-DAX__2019_2020__33[[#This Row],[Adj Open]]</f>
        <v>-6.1121889480148184E-2</v>
      </c>
      <c r="K6211" s="50">
        <v>12451315</v>
      </c>
    </row>
    <row r="6212" spans="1:11" x14ac:dyDescent="0.3">
      <c r="A6212" s="51" t="str">
        <f t="shared" si="102"/>
        <v>DTE.DE</v>
      </c>
      <c r="B6212" s="52" t="s">
        <v>233</v>
      </c>
      <c r="C6212" s="50" t="s">
        <v>17594</v>
      </c>
      <c r="D6212" s="50">
        <f>DAX__2019_2020__33[[#This Row],[Open]]*(DAX__2019_2020__33[[#This Row],[Adj Close]]/DAX__2019_2020__33[[#This Row],[Close]])</f>
        <v>12.521498270547946</v>
      </c>
      <c r="E6212" s="50" t="s">
        <v>18075</v>
      </c>
      <c r="F6212" s="50" t="s">
        <v>18043</v>
      </c>
      <c r="G6212" s="50" t="s">
        <v>17722</v>
      </c>
      <c r="H6212" s="50" t="s">
        <v>18076</v>
      </c>
      <c r="I6212" s="50">
        <f>(DAX__2019_2020__33[[#This Row],[Adj Close]]-DAX__2019_2020__33[[#This Row],[Adj Open]])/DAX__2019_2020__33[[#This Row],[Adj Open]]</f>
        <v>-1.0169491525423763E-2</v>
      </c>
      <c r="J6212" s="50">
        <f>DAX__2019_2020__33[[#This Row],[Adj Close]]-DAX__2019_2020__33[[#This Row],[Adj Open]]</f>
        <v>-0.12733727054794564</v>
      </c>
      <c r="K6212" s="50">
        <v>9466347</v>
      </c>
    </row>
    <row r="6213" spans="1:11" x14ac:dyDescent="0.3">
      <c r="A6213" s="51" t="str">
        <f t="shared" si="102"/>
        <v>DTE.DE</v>
      </c>
      <c r="B6213" s="52" t="s">
        <v>234</v>
      </c>
      <c r="C6213" s="50" t="s">
        <v>17727</v>
      </c>
      <c r="D6213" s="50">
        <f>DAX__2019_2020__33[[#This Row],[Open]]*(DAX__2019_2020__33[[#This Row],[Adj Close]]/DAX__2019_2020__33[[#This Row],[Close]])</f>
        <v>12.428117812115412</v>
      </c>
      <c r="E6213" s="50" t="s">
        <v>17887</v>
      </c>
      <c r="F6213" s="50" t="s">
        <v>18077</v>
      </c>
      <c r="G6213" s="50" t="s">
        <v>18078</v>
      </c>
      <c r="H6213" s="50" t="s">
        <v>18079</v>
      </c>
      <c r="I6213" s="50">
        <f>(DAX__2019_2020__33[[#This Row],[Adj Close]]-DAX__2019_2020__33[[#This Row],[Adj Open]])/DAX__2019_2020__33[[#This Row],[Adj Open]]</f>
        <v>-9.5628415300551912E-4</v>
      </c>
      <c r="J6213" s="50">
        <f>DAX__2019_2020__33[[#This Row],[Adj Close]]-DAX__2019_2020__33[[#This Row],[Adj Open]]</f>
        <v>-1.1884812115411592E-2</v>
      </c>
      <c r="K6213" s="50">
        <v>10282535</v>
      </c>
    </row>
    <row r="6214" spans="1:11" x14ac:dyDescent="0.3">
      <c r="A6214" s="51" t="str">
        <f t="shared" si="102"/>
        <v>DTE.DE</v>
      </c>
      <c r="B6214" s="52" t="s">
        <v>235</v>
      </c>
      <c r="C6214" s="50" t="s">
        <v>18080</v>
      </c>
      <c r="D6214" s="50">
        <f>DAX__2019_2020__33[[#This Row],[Open]]*(DAX__2019_2020__33[[#This Row],[Adj Close]]/DAX__2019_2020__33[[#This Row],[Close]])</f>
        <v>12.309271068188066</v>
      </c>
      <c r="E6214" s="50" t="s">
        <v>18081</v>
      </c>
      <c r="F6214" s="50" t="s">
        <v>18082</v>
      </c>
      <c r="G6214" s="50" t="s">
        <v>18083</v>
      </c>
      <c r="H6214" s="50" t="s">
        <v>18084</v>
      </c>
      <c r="I6214" s="50">
        <f>(DAX__2019_2020__33[[#This Row],[Adj Close]]-DAX__2019_2020__33[[#This Row],[Adj Open]])/DAX__2019_2020__33[[#This Row],[Adj Open]]</f>
        <v>3.3103448275862896E-3</v>
      </c>
      <c r="J6214" s="50">
        <f>DAX__2019_2020__33[[#This Row],[Adj Close]]-DAX__2019_2020__33[[#This Row],[Adj Open]]</f>
        <v>4.0747931811933924E-2</v>
      </c>
      <c r="K6214" s="50">
        <v>11375607</v>
      </c>
    </row>
    <row r="6215" spans="1:11" x14ac:dyDescent="0.3">
      <c r="A6215" s="51" t="str">
        <f t="shared" si="102"/>
        <v>DTE.DE</v>
      </c>
      <c r="B6215" s="52" t="s">
        <v>236</v>
      </c>
      <c r="C6215" s="50" t="s">
        <v>17647</v>
      </c>
      <c r="D6215" s="50">
        <f>DAX__2019_2020__33[[#This Row],[Open]]*(DAX__2019_2020__33[[#This Row],[Adj Close]]/DAX__2019_2020__33[[#This Row],[Close]])</f>
        <v>12.266823169803487</v>
      </c>
      <c r="E6215" s="50" t="s">
        <v>18085</v>
      </c>
      <c r="F6215" s="50" t="s">
        <v>18086</v>
      </c>
      <c r="G6215" s="50" t="s">
        <v>18087</v>
      </c>
      <c r="H6215" s="50" t="s">
        <v>18088</v>
      </c>
      <c r="I6215" s="50">
        <f>(DAX__2019_2020__33[[#This Row],[Adj Close]]-DAX__2019_2020__33[[#This Row],[Adj Open]])/DAX__2019_2020__33[[#This Row],[Adj Open]]</f>
        <v>1.3840830449826099E-4</v>
      </c>
      <c r="J6215" s="50">
        <f>DAX__2019_2020__33[[#This Row],[Adj Close]]-DAX__2019_2020__33[[#This Row],[Adj Open]]</f>
        <v>1.6978301965124842E-3</v>
      </c>
      <c r="K6215" s="50">
        <v>9622585</v>
      </c>
    </row>
    <row r="6216" spans="1:11" x14ac:dyDescent="0.3">
      <c r="A6216" s="51" t="str">
        <f t="shared" si="102"/>
        <v>DTE.DE</v>
      </c>
      <c r="B6216" s="52" t="s">
        <v>237</v>
      </c>
      <c r="C6216" s="50" t="s">
        <v>18089</v>
      </c>
      <c r="D6216" s="50">
        <f>DAX__2019_2020__33[[#This Row],[Open]]*(DAX__2019_2020__33[[#This Row],[Adj Close]]/DAX__2019_2020__33[[#This Row],[Close]])</f>
        <v>12.275313169686074</v>
      </c>
      <c r="E6216" s="50" t="s">
        <v>18090</v>
      </c>
      <c r="F6216" s="50" t="s">
        <v>18091</v>
      </c>
      <c r="G6216" s="50" t="s">
        <v>18092</v>
      </c>
      <c r="H6216" s="50" t="s">
        <v>18093</v>
      </c>
      <c r="I6216" s="50">
        <f>(DAX__2019_2020__33[[#This Row],[Adj Close]]-DAX__2019_2020__33[[#This Row],[Adj Open]])/DAX__2019_2020__33[[#This Row],[Adj Open]]</f>
        <v>1.3831258644536387E-4</v>
      </c>
      <c r="J6216" s="50">
        <f>DAX__2019_2020__33[[#This Row],[Adj Close]]-DAX__2019_2020__33[[#This Row],[Adj Open]]</f>
        <v>1.6978303139261186E-3</v>
      </c>
      <c r="K6216" s="50">
        <v>6509636</v>
      </c>
    </row>
    <row r="6217" spans="1:11" x14ac:dyDescent="0.3">
      <c r="A6217" s="51" t="str">
        <f t="shared" si="102"/>
        <v>DTE.DE</v>
      </c>
      <c r="B6217" s="52" t="s">
        <v>238</v>
      </c>
      <c r="C6217" s="50" t="s">
        <v>18094</v>
      </c>
      <c r="D6217" s="50">
        <f>DAX__2019_2020__33[[#This Row],[Open]]*(DAX__2019_2020__33[[#This Row],[Adj Close]]/DAX__2019_2020__33[[#This Row],[Close]])</f>
        <v>12.297384656155746</v>
      </c>
      <c r="E6217" s="50" t="s">
        <v>18095</v>
      </c>
      <c r="F6217" s="50" t="s">
        <v>18096</v>
      </c>
      <c r="G6217" s="50" t="s">
        <v>18097</v>
      </c>
      <c r="H6217" s="50" t="s">
        <v>18098</v>
      </c>
      <c r="I6217" s="50">
        <f>(DAX__2019_2020__33[[#This Row],[Adj Close]]-DAX__2019_2020__33[[#This Row],[Adj Open]])/DAX__2019_2020__33[[#This Row],[Adj Open]]</f>
        <v>7.0412812370563762E-3</v>
      </c>
      <c r="J6217" s="50">
        <f>DAX__2019_2020__33[[#This Row],[Adj Close]]-DAX__2019_2020__33[[#This Row],[Adj Open]]</f>
        <v>8.6589343844254429E-2</v>
      </c>
      <c r="K6217" s="50">
        <v>12006227</v>
      </c>
    </row>
    <row r="6218" spans="1:11" x14ac:dyDescent="0.3">
      <c r="A6218" s="51" t="str">
        <f t="shared" si="102"/>
        <v>DTE.DE</v>
      </c>
      <c r="B6218" s="52" t="s">
        <v>239</v>
      </c>
      <c r="C6218" s="50" t="s">
        <v>17575</v>
      </c>
      <c r="D6218" s="50">
        <f>DAX__2019_2020__33[[#This Row],[Open]]*(DAX__2019_2020__33[[#This Row],[Adj Close]]/DAX__2019_2020__33[[#This Row],[Close]])</f>
        <v>12.40264988856789</v>
      </c>
      <c r="E6218" s="50" t="s">
        <v>18041</v>
      </c>
      <c r="F6218" s="50" t="s">
        <v>18099</v>
      </c>
      <c r="G6218" s="50" t="s">
        <v>18100</v>
      </c>
      <c r="H6218" s="50" t="s">
        <v>18101</v>
      </c>
      <c r="I6218" s="50">
        <f>(DAX__2019_2020__33[[#This Row],[Adj Close]]-DAX__2019_2020__33[[#This Row],[Adj Open]])/DAX__2019_2020__33[[#This Row],[Adj Open]]</f>
        <v>-4.9281314168376561E-3</v>
      </c>
      <c r="J6218" s="50">
        <f>DAX__2019_2020__33[[#This Row],[Adj Close]]-DAX__2019_2020__33[[#This Row],[Adj Open]]</f>
        <v>-6.1121888567889471E-2</v>
      </c>
      <c r="K6218" s="50">
        <v>9600211</v>
      </c>
    </row>
    <row r="6219" spans="1:11" x14ac:dyDescent="0.3">
      <c r="A6219" s="51" t="str">
        <f t="shared" si="102"/>
        <v>DTE.DE</v>
      </c>
      <c r="B6219" s="52" t="s">
        <v>240</v>
      </c>
      <c r="C6219" s="50" t="s">
        <v>18102</v>
      </c>
      <c r="D6219" s="50">
        <f>DAX__2019_2020__33[[#This Row],[Open]]*(DAX__2019_2020__33[[#This Row],[Adj Close]]/DAX__2019_2020__33[[#This Row],[Close]])</f>
        <v>12.312666209721465</v>
      </c>
      <c r="E6219" s="50" t="s">
        <v>18103</v>
      </c>
      <c r="F6219" s="50" t="s">
        <v>18104</v>
      </c>
      <c r="G6219" s="50" t="s">
        <v>18105</v>
      </c>
      <c r="H6219" s="50" t="s">
        <v>18106</v>
      </c>
      <c r="I6219" s="50">
        <f>(DAX__2019_2020__33[[#This Row],[Adj Close]]-DAX__2019_2020__33[[#This Row],[Adj Open]])/DAX__2019_2020__33[[#This Row],[Adj Open]]</f>
        <v>9.9282956425812609E-3</v>
      </c>
      <c r="J6219" s="50">
        <f>DAX__2019_2020__33[[#This Row],[Adj Close]]-DAX__2019_2020__33[[#This Row],[Adj Open]]</f>
        <v>0.12224379027853516</v>
      </c>
      <c r="K6219" s="50">
        <v>11289169</v>
      </c>
    </row>
    <row r="6220" spans="1:11" x14ac:dyDescent="0.3">
      <c r="A6220" s="51" t="str">
        <f t="shared" si="102"/>
        <v>DTE.DE</v>
      </c>
      <c r="B6220" s="52" t="s">
        <v>241</v>
      </c>
      <c r="C6220" s="50" t="s">
        <v>18057</v>
      </c>
      <c r="D6220" s="50">
        <f>DAX__2019_2020__33[[#This Row],[Open]]*(DAX__2019_2020__33[[#This Row],[Adj Close]]/DAX__2019_2020__33[[#This Row],[Close]])</f>
        <v>12.441701164897193</v>
      </c>
      <c r="E6220" s="50" t="s">
        <v>17631</v>
      </c>
      <c r="F6220" s="50" t="s">
        <v>18057</v>
      </c>
      <c r="G6220" s="50" t="s">
        <v>17803</v>
      </c>
      <c r="H6220" s="50" t="s">
        <v>18107</v>
      </c>
      <c r="I6220" s="50">
        <f>(DAX__2019_2020__33[[#This Row],[Adj Close]]-DAX__2019_2020__33[[#This Row],[Adj Open]])/DAX__2019_2020__33[[#This Row],[Adj Open]]</f>
        <v>1.5420305676855796E-2</v>
      </c>
      <c r="J6220" s="50">
        <f>DAX__2019_2020__33[[#This Row],[Adj Close]]-DAX__2019_2020__33[[#This Row],[Adj Open]]</f>
        <v>0.19185483510280754</v>
      </c>
      <c r="K6220" s="50">
        <v>11908927</v>
      </c>
    </row>
    <row r="6221" spans="1:11" x14ac:dyDescent="0.3">
      <c r="A6221" s="51" t="str">
        <f t="shared" si="102"/>
        <v>DTE.DE</v>
      </c>
      <c r="B6221" s="52" t="s">
        <v>242</v>
      </c>
      <c r="C6221" s="50" t="s">
        <v>17818</v>
      </c>
      <c r="D6221" s="50">
        <f>DAX__2019_2020__33[[#This Row],[Open]]*(DAX__2019_2020__33[[#This Row],[Adj Close]]/DAX__2019_2020__33[[#This Row],[Close]])</f>
        <v>12.711655678681083</v>
      </c>
      <c r="E6221" s="50" t="s">
        <v>18108</v>
      </c>
      <c r="F6221" s="50" t="s">
        <v>18109</v>
      </c>
      <c r="G6221" s="50" t="s">
        <v>18110</v>
      </c>
      <c r="H6221" s="50" t="s">
        <v>18111</v>
      </c>
      <c r="I6221" s="50">
        <f>(DAX__2019_2020__33[[#This Row],[Adj Close]]-DAX__2019_2020__33[[#This Row],[Adj Open]])/DAX__2019_2020__33[[#This Row],[Adj Open]]</f>
        <v>5.3425938293042059E-4</v>
      </c>
      <c r="J6221" s="50">
        <f>DAX__2019_2020__33[[#This Row],[Adj Close]]-DAX__2019_2020__33[[#This Row],[Adj Open]]</f>
        <v>6.7913213189161326E-3</v>
      </c>
      <c r="K6221" s="50">
        <v>8399631</v>
      </c>
    </row>
    <row r="6222" spans="1:11" x14ac:dyDescent="0.3">
      <c r="A6222" s="51" t="str">
        <f t="shared" si="102"/>
        <v>DTE.DE</v>
      </c>
      <c r="B6222" s="52" t="s">
        <v>243</v>
      </c>
      <c r="C6222" s="50" t="s">
        <v>17870</v>
      </c>
      <c r="D6222" s="50">
        <f>DAX__2019_2020__33[[#This Row],[Open]]*(DAX__2019_2020__33[[#This Row],[Adj Close]]/DAX__2019_2020__33[[#This Row],[Close]])</f>
        <v>12.725236791633252</v>
      </c>
      <c r="E6222" s="50" t="s">
        <v>18112</v>
      </c>
      <c r="F6222" s="50" t="s">
        <v>17873</v>
      </c>
      <c r="G6222" s="50" t="s">
        <v>17862</v>
      </c>
      <c r="H6222" s="50" t="s">
        <v>18113</v>
      </c>
      <c r="I6222" s="50">
        <f>(DAX__2019_2020__33[[#This Row],[Adj Close]]-DAX__2019_2020__33[[#This Row],[Adj Open]])/DAX__2019_2020__33[[#This Row],[Adj Open]]</f>
        <v>-1.7344896597730763E-3</v>
      </c>
      <c r="J6222" s="50">
        <f>DAX__2019_2020__33[[#This Row],[Adj Close]]-DAX__2019_2020__33[[#This Row],[Adj Open]]</f>
        <v>-2.2071791633251792E-2</v>
      </c>
      <c r="K6222" s="50">
        <v>6413016</v>
      </c>
    </row>
    <row r="6223" spans="1:11" x14ac:dyDescent="0.3">
      <c r="A6223" s="51" t="str">
        <f t="shared" si="102"/>
        <v>DTE.DE</v>
      </c>
      <c r="B6223" s="52" t="s">
        <v>244</v>
      </c>
      <c r="C6223" s="50" t="s">
        <v>17597</v>
      </c>
      <c r="D6223" s="50">
        <f>DAX__2019_2020__33[[#This Row],[Open]]*(DAX__2019_2020__33[[#This Row],[Adj Close]]/DAX__2019_2020__33[[#This Row],[Close]])</f>
        <v>12.64883630376344</v>
      </c>
      <c r="E6223" s="50" t="s">
        <v>18114</v>
      </c>
      <c r="F6223" s="50" t="s">
        <v>17832</v>
      </c>
      <c r="G6223" s="50" t="s">
        <v>17848</v>
      </c>
      <c r="H6223" s="50" t="s">
        <v>18068</v>
      </c>
      <c r="I6223" s="50">
        <f>(DAX__2019_2020__33[[#This Row],[Adj Close]]-DAX__2019_2020__33[[#This Row],[Adj Open]])/DAX__2019_2020__33[[#This Row],[Adj Open]]</f>
        <v>-1.3422818791946423E-3</v>
      </c>
      <c r="J6223" s="50">
        <f>DAX__2019_2020__33[[#This Row],[Adj Close]]-DAX__2019_2020__33[[#This Row],[Adj Open]]</f>
        <v>-1.6978303763441005E-2</v>
      </c>
      <c r="K6223" s="50">
        <v>7222423</v>
      </c>
    </row>
    <row r="6224" spans="1:11" x14ac:dyDescent="0.3">
      <c r="A6224" s="51" t="str">
        <f t="shared" si="102"/>
        <v>DTE.DE</v>
      </c>
      <c r="B6224" s="52" t="s">
        <v>245</v>
      </c>
      <c r="C6224" s="50" t="s">
        <v>17835</v>
      </c>
      <c r="D6224" s="50">
        <f>DAX__2019_2020__33[[#This Row],[Open]]*(DAX__2019_2020__33[[#This Row],[Adj Close]]/DAX__2019_2020__33[[#This Row],[Close]])</f>
        <v>12.587713830298126</v>
      </c>
      <c r="E6224" s="50" t="s">
        <v>18115</v>
      </c>
      <c r="F6224" s="50" t="s">
        <v>18116</v>
      </c>
      <c r="G6224" s="50" t="s">
        <v>18117</v>
      </c>
      <c r="H6224" s="50" t="s">
        <v>18118</v>
      </c>
      <c r="I6224" s="50">
        <f>(DAX__2019_2020__33[[#This Row],[Adj Close]]-DAX__2019_2020__33[[#This Row],[Adj Open]])/DAX__2019_2020__33[[#This Row],[Adj Open]]</f>
        <v>-1.3487995683845422E-4</v>
      </c>
      <c r="J6224" s="50">
        <f>DAX__2019_2020__33[[#This Row],[Adj Close]]-DAX__2019_2020__33[[#This Row],[Adj Open]]</f>
        <v>-1.6978302981254245E-3</v>
      </c>
      <c r="K6224" s="50">
        <v>6858848</v>
      </c>
    </row>
    <row r="6225" spans="1:11" x14ac:dyDescent="0.3">
      <c r="A6225" s="51" t="str">
        <f t="shared" si="102"/>
        <v>DTE.DE</v>
      </c>
      <c r="B6225" s="52" t="s">
        <v>246</v>
      </c>
      <c r="C6225" s="50" t="s">
        <v>17731</v>
      </c>
      <c r="D6225" s="50">
        <f>DAX__2019_2020__33[[#This Row],[Open]]*(DAX__2019_2020__33[[#This Row],[Adj Close]]/DAX__2019_2020__33[[#This Row],[Close]])</f>
        <v>12.606389549208069</v>
      </c>
      <c r="E6225" s="50" t="s">
        <v>18119</v>
      </c>
      <c r="F6225" s="50" t="s">
        <v>17854</v>
      </c>
      <c r="G6225" s="50" t="s">
        <v>17800</v>
      </c>
      <c r="H6225" s="50" t="s">
        <v>18120</v>
      </c>
      <c r="I6225" s="50">
        <f>(DAX__2019_2020__33[[#This Row],[Adj Close]]-DAX__2019_2020__33[[#This Row],[Adj Open]])/DAX__2019_2020__33[[#This Row],[Adj Open]]</f>
        <v>-5.1178451178452286E-3</v>
      </c>
      <c r="J6225" s="50">
        <f>DAX__2019_2020__33[[#This Row],[Adj Close]]-DAX__2019_2020__33[[#This Row],[Adj Open]]</f>
        <v>-6.4517549208069624E-2</v>
      </c>
      <c r="K6225" s="50">
        <v>7443192</v>
      </c>
    </row>
    <row r="6226" spans="1:11" x14ac:dyDescent="0.3">
      <c r="A6226" s="51" t="str">
        <f t="shared" si="102"/>
        <v>DTE.DE</v>
      </c>
      <c r="B6226" s="52" t="s">
        <v>247</v>
      </c>
      <c r="C6226" s="50" t="s">
        <v>17845</v>
      </c>
      <c r="D6226" s="50">
        <f>DAX__2019_2020__33[[#This Row],[Open]]*(DAX__2019_2020__33[[#This Row],[Adj Close]]/DAX__2019_2020__33[[#This Row],[Close]])</f>
        <v>12.523196091817447</v>
      </c>
      <c r="E6226" s="50" t="s">
        <v>17864</v>
      </c>
      <c r="F6226" s="50" t="s">
        <v>18121</v>
      </c>
      <c r="G6226" s="50" t="s">
        <v>18054</v>
      </c>
      <c r="H6226" s="50" t="s">
        <v>18122</v>
      </c>
      <c r="I6226" s="50">
        <f>(DAX__2019_2020__33[[#This Row],[Adj Close]]-DAX__2019_2020__33[[#This Row],[Adj Open]])/DAX__2019_2020__33[[#This Row],[Adj Open]]</f>
        <v>4.0672451193057195E-3</v>
      </c>
      <c r="J6226" s="50">
        <f>DAX__2019_2020__33[[#This Row],[Adj Close]]-DAX__2019_2020__33[[#This Row],[Adj Open]]</f>
        <v>5.0934908182552974E-2</v>
      </c>
      <c r="K6226" s="50">
        <v>4311150</v>
      </c>
    </row>
    <row r="6227" spans="1:11" x14ac:dyDescent="0.3">
      <c r="A6227" s="51" t="str">
        <f t="shared" si="102"/>
        <v>DTE.DE</v>
      </c>
      <c r="B6227" s="52" t="s">
        <v>248</v>
      </c>
      <c r="C6227" s="50" t="s">
        <v>18038</v>
      </c>
      <c r="D6227" s="50">
        <f>DAX__2019_2020__33[[#This Row],[Open]]*(DAX__2019_2020__33[[#This Row],[Adj Close]]/DAX__2019_2020__33[[#This Row],[Close]])</f>
        <v>12.625065377181208</v>
      </c>
      <c r="E6227" s="50" t="s">
        <v>17597</v>
      </c>
      <c r="F6227" s="50" t="s">
        <v>17831</v>
      </c>
      <c r="G6227" s="50" t="s">
        <v>17597</v>
      </c>
      <c r="H6227" s="50" t="s">
        <v>18123</v>
      </c>
      <c r="I6227" s="50">
        <f>(DAX__2019_2020__33[[#This Row],[Adj Close]]-DAX__2019_2020__33[[#This Row],[Adj Open]])/DAX__2019_2020__33[[#This Row],[Adj Open]]</f>
        <v>1.8827326519634097E-3</v>
      </c>
      <c r="J6227" s="50">
        <f>DAX__2019_2020__33[[#This Row],[Adj Close]]-DAX__2019_2020__33[[#This Row],[Adj Open]]</f>
        <v>2.3769622818791802E-2</v>
      </c>
      <c r="K6227" s="50">
        <v>9919165</v>
      </c>
    </row>
    <row r="6228" spans="1:11" x14ac:dyDescent="0.3">
      <c r="A6228" s="51" t="str">
        <f t="shared" si="102"/>
        <v>DTE.DE</v>
      </c>
      <c r="B6228" s="52" t="s">
        <v>249</v>
      </c>
      <c r="C6228" s="50" t="s">
        <v>18109</v>
      </c>
      <c r="D6228" s="50">
        <f>DAX__2019_2020__33[[#This Row],[Open]]*(DAX__2019_2020__33[[#This Row],[Adj Close]]/DAX__2019_2020__33[[#This Row],[Close]])</f>
        <v>12.653928867229368</v>
      </c>
      <c r="E6228" s="50" t="s">
        <v>17870</v>
      </c>
      <c r="F6228" s="50" t="s">
        <v>17850</v>
      </c>
      <c r="G6228" s="50" t="s">
        <v>17829</v>
      </c>
      <c r="H6228" s="50" t="s">
        <v>18124</v>
      </c>
      <c r="I6228" s="50">
        <f>(DAX__2019_2020__33[[#This Row],[Adj Close]]-DAX__2019_2020__33[[#This Row],[Adj Open]])/DAX__2019_2020__33[[#This Row],[Adj Open]]</f>
        <v>1.4759157386287779E-3</v>
      </c>
      <c r="J6228" s="50">
        <f>DAX__2019_2020__33[[#This Row],[Adj Close]]-DAX__2019_2020__33[[#This Row],[Adj Open]]</f>
        <v>1.8676132770632847E-2</v>
      </c>
      <c r="K6228" s="50">
        <v>5972871</v>
      </c>
    </row>
    <row r="6229" spans="1:11" x14ac:dyDescent="0.3">
      <c r="A6229" s="51" t="str">
        <f t="shared" si="102"/>
        <v>DTE.DE</v>
      </c>
      <c r="B6229" s="52" t="s">
        <v>250</v>
      </c>
      <c r="C6229" s="50" t="s">
        <v>17574</v>
      </c>
      <c r="D6229" s="50">
        <f>DAX__2019_2020__33[[#This Row],[Open]]*(DAX__2019_2020__33[[#This Row],[Adj Close]]/DAX__2019_2020__33[[#This Row],[Close]])</f>
        <v>12.657324521136061</v>
      </c>
      <c r="E6229" s="50" t="s">
        <v>17910</v>
      </c>
      <c r="F6229" s="50" t="s">
        <v>17574</v>
      </c>
      <c r="G6229" s="50" t="s">
        <v>17927</v>
      </c>
      <c r="H6229" s="50" t="s">
        <v>18125</v>
      </c>
      <c r="I6229" s="50">
        <f>(DAX__2019_2020__33[[#This Row],[Adj Close]]-DAX__2019_2020__33[[#This Row],[Adj Open]])/DAX__2019_2020__33[[#This Row],[Adj Open]]</f>
        <v>1.5425888665325432E-2</v>
      </c>
      <c r="J6229" s="50">
        <f>DAX__2019_2020__33[[#This Row],[Adj Close]]-DAX__2019_2020__33[[#This Row],[Adj Open]]</f>
        <v>0.19525047886393843</v>
      </c>
      <c r="K6229" s="50">
        <v>8107241</v>
      </c>
    </row>
    <row r="6230" spans="1:11" x14ac:dyDescent="0.3">
      <c r="A6230" s="51" t="str">
        <f t="shared" si="102"/>
        <v>DTE.DE</v>
      </c>
      <c r="B6230" s="52" t="s">
        <v>251</v>
      </c>
      <c r="C6230" s="50" t="s">
        <v>17927</v>
      </c>
      <c r="D6230" s="50">
        <f>DAX__2019_2020__33[[#This Row],[Open]]*(DAX__2019_2020__33[[#This Row],[Adj Close]]/DAX__2019_2020__33[[#This Row],[Close]])</f>
        <v>12.852574057722721</v>
      </c>
      <c r="E6230" s="50" t="s">
        <v>17928</v>
      </c>
      <c r="F6230" s="50" t="s">
        <v>18126</v>
      </c>
      <c r="G6230" s="50" t="s">
        <v>18127</v>
      </c>
      <c r="H6230" s="50" t="s">
        <v>18128</v>
      </c>
      <c r="I6230" s="50">
        <f>(DAX__2019_2020__33[[#This Row],[Adj Close]]-DAX__2019_2020__33[[#This Row],[Adj Open]])/DAX__2019_2020__33[[#This Row],[Adj Open]]</f>
        <v>2.3778071334212432E-3</v>
      </c>
      <c r="J6230" s="50">
        <f>DAX__2019_2020__33[[#This Row],[Adj Close]]-DAX__2019_2020__33[[#This Row],[Adj Open]]</f>
        <v>3.0560942277277903E-2</v>
      </c>
      <c r="K6230" s="50">
        <v>7763142</v>
      </c>
    </row>
    <row r="6231" spans="1:11" x14ac:dyDescent="0.3">
      <c r="A6231" s="51" t="str">
        <f t="shared" si="102"/>
        <v>DTE.DE</v>
      </c>
      <c r="B6231" s="52" t="s">
        <v>252</v>
      </c>
      <c r="C6231" s="50" t="s">
        <v>18129</v>
      </c>
      <c r="D6231" s="50">
        <f>DAX__2019_2020__33[[#This Row],[Open]]*(DAX__2019_2020__33[[#This Row],[Adj Close]]/DAX__2019_2020__33[[#This Row],[Close]])</f>
        <v>12.861064485245903</v>
      </c>
      <c r="E6231" s="50" t="s">
        <v>18130</v>
      </c>
      <c r="F6231" s="50" t="s">
        <v>17927</v>
      </c>
      <c r="G6231" s="50" t="s">
        <v>18012</v>
      </c>
      <c r="H6231" s="50" t="s">
        <v>18131</v>
      </c>
      <c r="I6231" s="50">
        <f>(DAX__2019_2020__33[[#This Row],[Adj Close]]-DAX__2019_2020__33[[#This Row],[Adj Open]])/DAX__2019_2020__33[[#This Row],[Adj Open]]</f>
        <v>6.60066006600656E-3</v>
      </c>
      <c r="J6231" s="50">
        <f>DAX__2019_2020__33[[#This Row],[Adj Close]]-DAX__2019_2020__33[[#This Row],[Adj Open]]</f>
        <v>8.4891514754097841E-2</v>
      </c>
      <c r="K6231" s="50">
        <v>4704712</v>
      </c>
    </row>
    <row r="6232" spans="1:11" x14ac:dyDescent="0.3">
      <c r="A6232" s="51" t="str">
        <f t="shared" si="102"/>
        <v>DTE.DE</v>
      </c>
      <c r="B6232" s="52" t="s">
        <v>253</v>
      </c>
      <c r="C6232" s="50" t="s">
        <v>18132</v>
      </c>
      <c r="D6232" s="50">
        <f>DAX__2019_2020__33[[#This Row],[Open]]*(DAX__2019_2020__33[[#This Row],[Adj Close]]/DAX__2019_2020__33[[#This Row],[Close]])</f>
        <v>12.951049569773565</v>
      </c>
      <c r="E6232" s="50" t="s">
        <v>18133</v>
      </c>
      <c r="F6232" s="50" t="s">
        <v>18134</v>
      </c>
      <c r="G6232" s="50" t="s">
        <v>18135</v>
      </c>
      <c r="H6232" s="50" t="s">
        <v>18136</v>
      </c>
      <c r="I6232" s="50">
        <f>(DAX__2019_2020__33[[#This Row],[Adj Close]]-DAX__2019_2020__33[[#This Row],[Adj Open]])/DAX__2019_2020__33[[#This Row],[Adj Open]]</f>
        <v>-4.1950707918196424E-3</v>
      </c>
      <c r="J6232" s="50">
        <f>DAX__2019_2020__33[[#This Row],[Adj Close]]-DAX__2019_2020__33[[#This Row],[Adj Open]]</f>
        <v>-5.4330569773565429E-2</v>
      </c>
      <c r="K6232" s="50">
        <v>6052293</v>
      </c>
    </row>
    <row r="6233" spans="1:11" x14ac:dyDescent="0.3">
      <c r="A6233" s="51" t="str">
        <f t="shared" si="102"/>
        <v>DTE.DE</v>
      </c>
      <c r="B6233" s="52" t="s">
        <v>254</v>
      </c>
      <c r="C6233" s="50" t="s">
        <v>17925</v>
      </c>
      <c r="D6233" s="50">
        <f>DAX__2019_2020__33[[#This Row],[Open]]*(DAX__2019_2020__33[[#This Row],[Adj Close]]/DAX__2019_2020__33[[#This Row],[Close]])</f>
        <v>12.954444566991313</v>
      </c>
      <c r="E6233" s="50" t="s">
        <v>17962</v>
      </c>
      <c r="F6233" s="50" t="s">
        <v>18064</v>
      </c>
      <c r="G6233" s="50" t="s">
        <v>18137</v>
      </c>
      <c r="H6233" s="50" t="s">
        <v>18138</v>
      </c>
      <c r="I6233" s="50">
        <f>(DAX__2019_2020__33[[#This Row],[Adj Close]]-DAX__2019_2020__33[[#This Row],[Adj Open]])/DAX__2019_2020__33[[#This Row],[Adj Open]]</f>
        <v>-4.193971166448175E-3</v>
      </c>
      <c r="J6233" s="50">
        <f>DAX__2019_2020__33[[#This Row],[Adj Close]]-DAX__2019_2020__33[[#This Row],[Adj Open]]</f>
        <v>-5.4330566991312779E-2</v>
      </c>
      <c r="K6233" s="50">
        <v>5363717</v>
      </c>
    </row>
    <row r="6234" spans="1:11" x14ac:dyDescent="0.3">
      <c r="A6234" s="51" t="str">
        <f t="shared" si="102"/>
        <v>DTE.DE</v>
      </c>
      <c r="B6234" s="52" t="s">
        <v>255</v>
      </c>
      <c r="C6234" s="50" t="s">
        <v>18139</v>
      </c>
      <c r="D6234" s="50">
        <f>DAX__2019_2020__33[[#This Row],[Open]]*(DAX__2019_2020__33[[#This Row],[Adj Close]]/DAX__2019_2020__33[[#This Row],[Close]])</f>
        <v>12.922186956366048</v>
      </c>
      <c r="E6234" s="50" t="s">
        <v>18140</v>
      </c>
      <c r="F6234" s="50" t="s">
        <v>18141</v>
      </c>
      <c r="G6234" s="50" t="s">
        <v>18142</v>
      </c>
      <c r="H6234" s="50" t="s">
        <v>18143</v>
      </c>
      <c r="I6234" s="50">
        <f>(DAX__2019_2020__33[[#This Row],[Adj Close]]-DAX__2019_2020__33[[#This Row],[Adj Open]])/DAX__2019_2020__33[[#This Row],[Adj Open]]</f>
        <v>-9.3286033372749853E-3</v>
      </c>
      <c r="J6234" s="50">
        <f>DAX__2019_2020__33[[#This Row],[Adj Close]]-DAX__2019_2020__33[[#This Row],[Adj Open]]</f>
        <v>-0.12054595636604759</v>
      </c>
      <c r="K6234" s="50">
        <v>7385903</v>
      </c>
    </row>
    <row r="6235" spans="1:11" x14ac:dyDescent="0.3">
      <c r="A6235" s="51" t="str">
        <f t="shared" si="102"/>
        <v>DTE.DE</v>
      </c>
      <c r="B6235" s="52" t="s">
        <v>256</v>
      </c>
      <c r="C6235" s="50" t="s">
        <v>17812</v>
      </c>
      <c r="D6235" s="50">
        <f>DAX__2019_2020__33[[#This Row],[Open]]*(DAX__2019_2020__33[[#This Row],[Adj Close]]/DAX__2019_2020__33[[#This Row],[Close]])</f>
        <v>12.808433338987541</v>
      </c>
      <c r="E6235" s="50" t="s">
        <v>18134</v>
      </c>
      <c r="F6235" s="50" t="s">
        <v>18144</v>
      </c>
      <c r="G6235" s="50" t="s">
        <v>17937</v>
      </c>
      <c r="H6235" s="50" t="s">
        <v>18145</v>
      </c>
      <c r="I6235" s="50">
        <f>(DAX__2019_2020__33[[#This Row],[Adj Close]]-DAX__2019_2020__33[[#This Row],[Adj Open]])/DAX__2019_2020__33[[#This Row],[Adj Open]]</f>
        <v>2.6511134676575332E-4</v>
      </c>
      <c r="J6235" s="50">
        <f>DAX__2019_2020__33[[#This Row],[Adj Close]]-DAX__2019_2020__33[[#This Row],[Adj Open]]</f>
        <v>3.3956610124583619E-3</v>
      </c>
      <c r="K6235" s="50">
        <v>6881226</v>
      </c>
    </row>
    <row r="6236" spans="1:11" x14ac:dyDescent="0.3">
      <c r="A6236" s="51" t="str">
        <f t="shared" si="102"/>
        <v>DTE.DE</v>
      </c>
      <c r="B6236" s="52" t="s">
        <v>257</v>
      </c>
      <c r="C6236" s="50" t="s">
        <v>17584</v>
      </c>
      <c r="D6236" s="50">
        <f>DAX__2019_2020__33[[#This Row],[Open]]*(DAX__2019_2020__33[[#This Row],[Adj Close]]/DAX__2019_2020__33[[#This Row],[Close]])</f>
        <v>12.810129247040042</v>
      </c>
      <c r="E6236" s="50" t="s">
        <v>18030</v>
      </c>
      <c r="F6236" s="50" t="s">
        <v>18146</v>
      </c>
      <c r="G6236" s="50" t="s">
        <v>17880</v>
      </c>
      <c r="H6236" s="50" t="s">
        <v>18147</v>
      </c>
      <c r="I6236" s="50">
        <f>(DAX__2019_2020__33[[#This Row],[Adj Close]]-DAX__2019_2020__33[[#This Row],[Adj Open]])/DAX__2019_2020__33[[#This Row],[Adj Open]]</f>
        <v>-3.7110669317428472E-3</v>
      </c>
      <c r="J6236" s="50">
        <f>DAX__2019_2020__33[[#This Row],[Adj Close]]-DAX__2019_2020__33[[#This Row],[Adj Open]]</f>
        <v>-4.7539247040042198E-2</v>
      </c>
      <c r="K6236" s="50">
        <v>5186122</v>
      </c>
    </row>
    <row r="6237" spans="1:11" x14ac:dyDescent="0.3">
      <c r="A6237" s="51" t="str">
        <f t="shared" si="102"/>
        <v>DTE.DE</v>
      </c>
      <c r="B6237" s="52" t="s">
        <v>258</v>
      </c>
      <c r="C6237" s="50" t="s">
        <v>18148</v>
      </c>
      <c r="D6237" s="50">
        <f>DAX__2019_2020__33[[#This Row],[Open]]*(DAX__2019_2020__33[[#This Row],[Adj Close]]/DAX__2019_2020__33[[#This Row],[Close]])</f>
        <v>12.779567830188679</v>
      </c>
      <c r="E6237" s="50" t="s">
        <v>17912</v>
      </c>
      <c r="F6237" s="50" t="s">
        <v>18063</v>
      </c>
      <c r="G6237" s="50" t="s">
        <v>17808</v>
      </c>
      <c r="H6237" s="50" t="s">
        <v>17810</v>
      </c>
      <c r="I6237" s="50">
        <f>(DAX__2019_2020__33[[#This Row],[Adj Close]]-DAX__2019_2020__33[[#This Row],[Adj Open]])/DAX__2019_2020__33[[#This Row],[Adj Open]]</f>
        <v>-1.3285505513480918E-4</v>
      </c>
      <c r="J6237" s="50">
        <f>DAX__2019_2020__33[[#This Row],[Adj Close]]-DAX__2019_2020__33[[#This Row],[Adj Open]]</f>
        <v>-1.6978301886787506E-3</v>
      </c>
      <c r="K6237" s="50">
        <v>7741925</v>
      </c>
    </row>
    <row r="6238" spans="1:11" x14ac:dyDescent="0.3">
      <c r="A6238" s="51" t="str">
        <f t="shared" si="102"/>
        <v>DTE.DE</v>
      </c>
      <c r="B6238" s="52" t="s">
        <v>259</v>
      </c>
      <c r="C6238" s="50" t="s">
        <v>18149</v>
      </c>
      <c r="D6238" s="50">
        <f>DAX__2019_2020__33[[#This Row],[Open]]*(DAX__2019_2020__33[[#This Row],[Adj Close]]/DAX__2019_2020__33[[#This Row],[Close]])</f>
        <v>12.805035509343936</v>
      </c>
      <c r="E6238" s="50" t="s">
        <v>18150</v>
      </c>
      <c r="F6238" s="50" t="s">
        <v>18151</v>
      </c>
      <c r="G6238" s="50" t="s">
        <v>17584</v>
      </c>
      <c r="H6238" s="50" t="s">
        <v>17911</v>
      </c>
      <c r="I6238" s="50">
        <f>(DAX__2019_2020__33[[#This Row],[Adj Close]]-DAX__2019_2020__33[[#This Row],[Adj Open]])/DAX__2019_2020__33[[#This Row],[Adj Open]]</f>
        <v>3.9777247414480281E-4</v>
      </c>
      <c r="J6238" s="50">
        <f>DAX__2019_2020__33[[#This Row],[Adj Close]]-DAX__2019_2020__33[[#This Row],[Adj Open]]</f>
        <v>5.0934906560637927E-3</v>
      </c>
      <c r="K6238" s="50">
        <v>6802500</v>
      </c>
    </row>
    <row r="6239" spans="1:11" x14ac:dyDescent="0.3">
      <c r="A6239" s="51" t="str">
        <f t="shared" si="102"/>
        <v>DTE.DE</v>
      </c>
      <c r="B6239" s="52" t="s">
        <v>260</v>
      </c>
      <c r="C6239" s="50" t="s">
        <v>18149</v>
      </c>
      <c r="D6239" s="50">
        <f>DAX__2019_2020__33[[#This Row],[Open]]*(DAX__2019_2020__33[[#This Row],[Adj Close]]/DAX__2019_2020__33[[#This Row],[Close]])</f>
        <v>12.805034814180285</v>
      </c>
      <c r="E6239" s="50" t="s">
        <v>18152</v>
      </c>
      <c r="F6239" s="50" t="s">
        <v>18108</v>
      </c>
      <c r="G6239" s="50" t="s">
        <v>18127</v>
      </c>
      <c r="H6239" s="50" t="s">
        <v>18128</v>
      </c>
      <c r="I6239" s="50">
        <f>(DAX__2019_2020__33[[#This Row],[Adj Close]]-DAX__2019_2020__33[[#This Row],[Adj Open]])/DAX__2019_2020__33[[#This Row],[Adj Open]]</f>
        <v>6.0991779368866897E-3</v>
      </c>
      <c r="J6239" s="50">
        <f>DAX__2019_2020__33[[#This Row],[Adj Close]]-DAX__2019_2020__33[[#This Row],[Adj Open]]</f>
        <v>7.8100185819714341E-2</v>
      </c>
      <c r="K6239" s="50">
        <v>8597578</v>
      </c>
    </row>
    <row r="6240" spans="1:11" x14ac:dyDescent="0.3">
      <c r="A6240" s="51" t="str">
        <f t="shared" si="102"/>
        <v>DTE.DE</v>
      </c>
      <c r="B6240" s="52" t="s">
        <v>261</v>
      </c>
      <c r="C6240" s="50" t="s">
        <v>18153</v>
      </c>
      <c r="D6240" s="50">
        <f>DAX__2019_2020__33[[#This Row],[Open]]*(DAX__2019_2020__33[[#This Row],[Adj Close]]/DAX__2019_2020__33[[#This Row],[Close]])</f>
        <v>12.889926924947146</v>
      </c>
      <c r="E6240" s="50" t="s">
        <v>17938</v>
      </c>
      <c r="F6240" s="50" t="s">
        <v>17937</v>
      </c>
      <c r="G6240" s="50" t="s">
        <v>18154</v>
      </c>
      <c r="H6240" s="50" t="s">
        <v>18155</v>
      </c>
      <c r="I6240" s="50">
        <f>(DAX__2019_2020__33[[#This Row],[Adj Close]]-DAX__2019_2020__33[[#This Row],[Adj Open]])/DAX__2019_2020__33[[#This Row],[Adj Open]]</f>
        <v>-3.1612223393045467E-3</v>
      </c>
      <c r="J6240" s="50">
        <f>DAX__2019_2020__33[[#This Row],[Adj Close]]-DAX__2019_2020__33[[#This Row],[Adj Open]]</f>
        <v>-4.0747924947146075E-2</v>
      </c>
      <c r="K6240" s="50">
        <v>8643025</v>
      </c>
    </row>
    <row r="6241" spans="1:11" x14ac:dyDescent="0.3">
      <c r="A6241" s="51" t="str">
        <f t="shared" si="102"/>
        <v>DTE.DE</v>
      </c>
      <c r="B6241" s="52" t="s">
        <v>262</v>
      </c>
      <c r="C6241" s="50" t="s">
        <v>17935</v>
      </c>
      <c r="D6241" s="50">
        <f>DAX__2019_2020__33[[#This Row],[Open]]*(DAX__2019_2020__33[[#This Row],[Adj Close]]/DAX__2019_2020__33[[#This Row],[Close]])</f>
        <v>12.825410036478987</v>
      </c>
      <c r="E6241" s="50" t="s">
        <v>18000</v>
      </c>
      <c r="F6241" s="50" t="s">
        <v>18156</v>
      </c>
      <c r="G6241" s="50" t="s">
        <v>18126</v>
      </c>
      <c r="H6241" s="50" t="s">
        <v>18157</v>
      </c>
      <c r="I6241" s="50">
        <f>(DAX__2019_2020__33[[#This Row],[Adj Close]]-DAX__2019_2020__33[[#This Row],[Adj Open]])/DAX__2019_2020__33[[#This Row],[Adj Open]]</f>
        <v>1.588562351072149E-3</v>
      </c>
      <c r="J6241" s="50">
        <f>DAX__2019_2020__33[[#This Row],[Adj Close]]-DAX__2019_2020__33[[#This Row],[Adj Open]]</f>
        <v>2.0373963521013394E-2</v>
      </c>
      <c r="K6241" s="50">
        <v>5979640</v>
      </c>
    </row>
    <row r="6242" spans="1:11" x14ac:dyDescent="0.3">
      <c r="A6242" s="51" t="str">
        <f t="shared" si="102"/>
        <v>DTE.DE</v>
      </c>
      <c r="B6242" s="52" t="s">
        <v>263</v>
      </c>
      <c r="C6242" s="50" t="s">
        <v>18158</v>
      </c>
      <c r="D6242" s="50">
        <f>DAX__2019_2020__33[[#This Row],[Open]]*(DAX__2019_2020__33[[#This Row],[Adj Close]]/DAX__2019_2020__33[[#This Row],[Close]])</f>
        <v>12.866158133474297</v>
      </c>
      <c r="E6242" s="50" t="s">
        <v>17938</v>
      </c>
      <c r="F6242" s="50" t="s">
        <v>18159</v>
      </c>
      <c r="G6242" s="50" t="s">
        <v>17896</v>
      </c>
      <c r="H6242" s="50" t="s">
        <v>18160</v>
      </c>
      <c r="I6242" s="50">
        <f>(DAX__2019_2020__33[[#This Row],[Adj Close]]-DAX__2019_2020__33[[#This Row],[Adj Open]])/DAX__2019_2020__33[[#This Row],[Adj Open]]</f>
        <v>-1.4515703351808829E-3</v>
      </c>
      <c r="J6242" s="50">
        <f>DAX__2019_2020__33[[#This Row],[Adj Close]]-DAX__2019_2020__33[[#This Row],[Adj Open]]</f>
        <v>-1.8676133474297529E-2</v>
      </c>
      <c r="K6242" s="50">
        <v>5613644</v>
      </c>
    </row>
    <row r="6243" spans="1:11" x14ac:dyDescent="0.3">
      <c r="A6243" s="51" t="str">
        <f t="shared" ref="A6243:A6306" si="103">"DTE.DE"</f>
        <v>DTE.DE</v>
      </c>
      <c r="B6243" s="52" t="s">
        <v>264</v>
      </c>
      <c r="C6243" s="50" t="s">
        <v>18161</v>
      </c>
      <c r="D6243" s="50">
        <f>DAX__2019_2020__33[[#This Row],[Open]]*(DAX__2019_2020__33[[#This Row],[Adj Close]]/DAX__2019_2020__33[[#This Row],[Close]])</f>
        <v>12.83050380481389</v>
      </c>
      <c r="E6243" s="50" t="s">
        <v>17899</v>
      </c>
      <c r="F6243" s="50" t="s">
        <v>18162</v>
      </c>
      <c r="G6243" s="50" t="s">
        <v>17894</v>
      </c>
      <c r="H6243" s="50" t="s">
        <v>17895</v>
      </c>
      <c r="I6243" s="50">
        <f>(DAX__2019_2020__33[[#This Row],[Adj Close]]-DAX__2019_2020__33[[#This Row],[Adj Open]])/DAX__2019_2020__33[[#This Row],[Adj Open]]</f>
        <v>6.0870715892549368E-3</v>
      </c>
      <c r="J6243" s="50">
        <f>DAX__2019_2020__33[[#This Row],[Adj Close]]-DAX__2019_2020__33[[#This Row],[Adj Open]]</f>
        <v>7.810019518611E-2</v>
      </c>
      <c r="K6243" s="50">
        <v>6098587</v>
      </c>
    </row>
    <row r="6244" spans="1:11" x14ac:dyDescent="0.3">
      <c r="A6244" s="51" t="str">
        <f t="shared" si="103"/>
        <v>DTE.DE</v>
      </c>
      <c r="B6244" s="52" t="s">
        <v>265</v>
      </c>
      <c r="C6244" s="50" t="s">
        <v>17899</v>
      </c>
      <c r="D6244" s="50">
        <f>DAX__2019_2020__33[[#This Row],[Open]]*(DAX__2019_2020__33[[#This Row],[Adj Close]]/DAX__2019_2020__33[[#This Row],[Close]])</f>
        <v>12.91199922481637</v>
      </c>
      <c r="E6244" s="50" t="s">
        <v>17947</v>
      </c>
      <c r="F6244" s="50" t="s">
        <v>18069</v>
      </c>
      <c r="G6244" s="50" t="s">
        <v>18163</v>
      </c>
      <c r="H6244" s="50" t="s">
        <v>18164</v>
      </c>
      <c r="I6244" s="50">
        <f>(DAX__2019_2020__33[[#This Row],[Adj Close]]-DAX__2019_2020__33[[#This Row],[Adj Open]])/DAX__2019_2020__33[[#This Row],[Adj Open]]</f>
        <v>2.4983563445101294E-3</v>
      </c>
      <c r="J6244" s="50">
        <f>DAX__2019_2020__33[[#This Row],[Adj Close]]-DAX__2019_2020__33[[#This Row],[Adj Open]]</f>
        <v>3.2258775183629851E-2</v>
      </c>
      <c r="K6244" s="50">
        <v>6949498</v>
      </c>
    </row>
    <row r="6245" spans="1:11" x14ac:dyDescent="0.3">
      <c r="A6245" s="51" t="str">
        <f t="shared" si="103"/>
        <v>DTE.DE</v>
      </c>
      <c r="B6245" s="52" t="s">
        <v>266</v>
      </c>
      <c r="C6245" s="50" t="s">
        <v>18165</v>
      </c>
      <c r="D6245" s="50">
        <f>DAX__2019_2020__33[[#This Row],[Open]]*(DAX__2019_2020__33[[#This Row],[Adj Close]]/DAX__2019_2020__33[[#This Row],[Close]])</f>
        <v>12.969724492651839</v>
      </c>
      <c r="E6245" s="50" t="s">
        <v>18166</v>
      </c>
      <c r="F6245" s="50" t="s">
        <v>17925</v>
      </c>
      <c r="G6245" s="50" t="s">
        <v>18167</v>
      </c>
      <c r="H6245" s="50" t="s">
        <v>18168</v>
      </c>
      <c r="I6245" s="50">
        <f>(DAX__2019_2020__33[[#This Row],[Adj Close]]-DAX__2019_2020__33[[#This Row],[Adj Open]])/DAX__2019_2020__33[[#This Row],[Adj Open]]</f>
        <v>6.5453593402278517E-3</v>
      </c>
      <c r="J6245" s="50">
        <f>DAX__2019_2020__33[[#This Row],[Adj Close]]-DAX__2019_2020__33[[#This Row],[Adj Open]]</f>
        <v>8.4891507348160644E-2</v>
      </c>
      <c r="K6245" s="50">
        <v>24264215</v>
      </c>
    </row>
    <row r="6246" spans="1:11" x14ac:dyDescent="0.3">
      <c r="A6246" s="51" t="str">
        <f t="shared" si="103"/>
        <v>DTE.DE</v>
      </c>
      <c r="B6246" s="52" t="s">
        <v>267</v>
      </c>
      <c r="C6246" s="50" t="s">
        <v>18169</v>
      </c>
      <c r="D6246" s="50">
        <f>DAX__2019_2020__33[[#This Row],[Open]]*(DAX__2019_2020__33[[#This Row],[Adj Close]]/DAX__2019_2020__33[[#This Row],[Close]])</f>
        <v>13.03933643153527</v>
      </c>
      <c r="E6246" s="50" t="s">
        <v>18170</v>
      </c>
      <c r="F6246" s="50" t="s">
        <v>18171</v>
      </c>
      <c r="G6246" s="50" t="s">
        <v>18170</v>
      </c>
      <c r="H6246" s="50" t="s">
        <v>18172</v>
      </c>
      <c r="I6246" s="50">
        <f>(DAX__2019_2020__33[[#This Row],[Adj Close]]-DAX__2019_2020__33[[#This Row],[Adj Open]])/DAX__2019_2020__33[[#This Row],[Adj Open]]</f>
        <v>4.1666666666666232E-3</v>
      </c>
      <c r="J6246" s="50">
        <f>DAX__2019_2020__33[[#This Row],[Adj Close]]-DAX__2019_2020__33[[#This Row],[Adj Open]]</f>
        <v>5.4330568464729723E-2</v>
      </c>
      <c r="K6246" s="50">
        <v>7803419</v>
      </c>
    </row>
    <row r="6247" spans="1:11" x14ac:dyDescent="0.3">
      <c r="A6247" s="51" t="str">
        <f t="shared" si="103"/>
        <v>DTE.DE</v>
      </c>
      <c r="B6247" s="52" t="s">
        <v>268</v>
      </c>
      <c r="C6247" s="50" t="s">
        <v>17901</v>
      </c>
      <c r="D6247" s="50">
        <f>DAX__2019_2020__33[[#This Row],[Open]]*(DAX__2019_2020__33[[#This Row],[Adj Close]]/DAX__2019_2020__33[[#This Row],[Close]])</f>
        <v>13.078384881831225</v>
      </c>
      <c r="E6247" s="50" t="s">
        <v>17957</v>
      </c>
      <c r="F6247" s="50" t="s">
        <v>18173</v>
      </c>
      <c r="G6247" s="50" t="s">
        <v>18173</v>
      </c>
      <c r="H6247" s="50" t="s">
        <v>18174</v>
      </c>
      <c r="I6247" s="50">
        <f>(DAX__2019_2020__33[[#This Row],[Adj Close]]-DAX__2019_2020__33[[#This Row],[Adj Open]])/DAX__2019_2020__33[[#This Row],[Adj Open]]</f>
        <v>-4.6735038296767629E-3</v>
      </c>
      <c r="J6247" s="50">
        <f>DAX__2019_2020__33[[#This Row],[Adj Close]]-DAX__2019_2020__33[[#This Row],[Adj Open]]</f>
        <v>-6.1121881831224911E-2</v>
      </c>
      <c r="K6247" s="50">
        <v>6079753</v>
      </c>
    </row>
    <row r="6248" spans="1:11" x14ac:dyDescent="0.3">
      <c r="A6248" s="51" t="str">
        <f t="shared" si="103"/>
        <v>DTE.DE</v>
      </c>
      <c r="B6248" s="52" t="s">
        <v>269</v>
      </c>
      <c r="C6248" s="50" t="s">
        <v>17903</v>
      </c>
      <c r="D6248" s="50">
        <f>DAX__2019_2020__33[[#This Row],[Open]]*(DAX__2019_2020__33[[#This Row],[Adj Close]]/DAX__2019_2020__33[[#This Row],[Close]])</f>
        <v>12.976515849241631</v>
      </c>
      <c r="E6248" s="50" t="s">
        <v>18166</v>
      </c>
      <c r="F6248" s="50" t="s">
        <v>17917</v>
      </c>
      <c r="G6248" s="50" t="s">
        <v>17947</v>
      </c>
      <c r="H6248" s="50" t="s">
        <v>17948</v>
      </c>
      <c r="I6248" s="50">
        <f>(DAX__2019_2020__33[[#This Row],[Adj Close]]-DAX__2019_2020__33[[#This Row],[Adj Open]])/DAX__2019_2020__33[[#This Row],[Adj Open]]</f>
        <v>6.5419337956301607E-4</v>
      </c>
      <c r="J6248" s="50">
        <f>DAX__2019_2020__33[[#This Row],[Adj Close]]-DAX__2019_2020__33[[#This Row],[Adj Open]]</f>
        <v>8.4891507583684245E-3</v>
      </c>
      <c r="K6248" s="50">
        <v>6607955</v>
      </c>
    </row>
    <row r="6249" spans="1:11" x14ac:dyDescent="0.3">
      <c r="A6249" s="51" t="str">
        <f t="shared" si="103"/>
        <v>DTE.DE</v>
      </c>
      <c r="B6249" s="52" t="s">
        <v>270</v>
      </c>
      <c r="C6249" s="50" t="s">
        <v>17947</v>
      </c>
      <c r="D6249" s="50">
        <f>DAX__2019_2020__33[[#This Row],[Open]]*(DAX__2019_2020__33[[#This Row],[Adj Close]]/DAX__2019_2020__33[[#This Row],[Close]])</f>
        <v>12.985005863070539</v>
      </c>
      <c r="E6249" s="50" t="s">
        <v>17984</v>
      </c>
      <c r="F6249" s="50" t="s">
        <v>18132</v>
      </c>
      <c r="G6249" s="50" t="s">
        <v>18170</v>
      </c>
      <c r="H6249" s="50" t="s">
        <v>18172</v>
      </c>
      <c r="I6249" s="50">
        <f>(DAX__2019_2020__33[[#This Row],[Adj Close]]-DAX__2019_2020__33[[#This Row],[Adj Open]])/DAX__2019_2020__33[[#This Row],[Adj Open]]</f>
        <v>8.3682008368201333E-3</v>
      </c>
      <c r="J6249" s="50">
        <f>DAX__2019_2020__33[[#This Row],[Adj Close]]-DAX__2019_2020__33[[#This Row],[Adj Open]]</f>
        <v>0.10866113692946122</v>
      </c>
      <c r="K6249" s="50">
        <v>7734027</v>
      </c>
    </row>
    <row r="6250" spans="1:11" x14ac:dyDescent="0.3">
      <c r="A6250" s="51" t="str">
        <f t="shared" si="103"/>
        <v>DTE.DE</v>
      </c>
      <c r="B6250" s="52" t="s">
        <v>271</v>
      </c>
      <c r="C6250" s="50" t="s">
        <v>17957</v>
      </c>
      <c r="D6250" s="50">
        <f>DAX__2019_2020__33[[#This Row],[Open]]*(DAX__2019_2020__33[[#This Row],[Adj Close]]/DAX__2019_2020__33[[#This Row],[Close]])</f>
        <v>13.115739535867725</v>
      </c>
      <c r="E6250" s="50" t="s">
        <v>18175</v>
      </c>
      <c r="F6250" s="50" t="s">
        <v>18169</v>
      </c>
      <c r="G6250" s="50" t="s">
        <v>17996</v>
      </c>
      <c r="H6250" s="50" t="s">
        <v>18176</v>
      </c>
      <c r="I6250" s="50">
        <f>(DAX__2019_2020__33[[#This Row],[Adj Close]]-DAX__2019_2020__33[[#This Row],[Adj Open]])/DAX__2019_2020__33[[#This Row],[Adj Open]]</f>
        <v>-5.6957928802587867E-3</v>
      </c>
      <c r="J6250" s="50">
        <f>DAX__2019_2020__33[[#This Row],[Adj Close]]-DAX__2019_2020__33[[#This Row],[Adj Open]]</f>
        <v>-7.4704535867724076E-2</v>
      </c>
      <c r="K6250" s="50">
        <v>6884774</v>
      </c>
    </row>
    <row r="6251" spans="1:11" x14ac:dyDescent="0.3">
      <c r="A6251" s="51" t="str">
        <f t="shared" si="103"/>
        <v>DTE.DE</v>
      </c>
      <c r="B6251" s="52" t="s">
        <v>272</v>
      </c>
      <c r="C6251" s="50" t="s">
        <v>18177</v>
      </c>
      <c r="D6251" s="50">
        <f>DAX__2019_2020__33[[#This Row],[Open]]*(DAX__2019_2020__33[[#This Row],[Adj Close]]/DAX__2019_2020__33[[#This Row],[Close]])</f>
        <v>13.013869429647913</v>
      </c>
      <c r="E6251" s="50" t="s">
        <v>18023</v>
      </c>
      <c r="F6251" s="50" t="s">
        <v>18178</v>
      </c>
      <c r="G6251" s="50" t="s">
        <v>17969</v>
      </c>
      <c r="H6251" s="50" t="s">
        <v>18179</v>
      </c>
      <c r="I6251" s="50">
        <f>(DAX__2019_2020__33[[#This Row],[Adj Close]]-DAX__2019_2020__33[[#This Row],[Adj Open]])/DAX__2019_2020__33[[#This Row],[Adj Open]]</f>
        <v>4.1748206131768202E-3</v>
      </c>
      <c r="J6251" s="50">
        <f>DAX__2019_2020__33[[#This Row],[Adj Close]]-DAX__2019_2020__33[[#This Row],[Adj Open]]</f>
        <v>5.4330570352085772E-2</v>
      </c>
      <c r="K6251" s="50">
        <v>6759195</v>
      </c>
    </row>
    <row r="6252" spans="1:11" x14ac:dyDescent="0.3">
      <c r="A6252" s="51" t="str">
        <f t="shared" si="103"/>
        <v>DTE.DE</v>
      </c>
      <c r="B6252" s="52" t="s">
        <v>273</v>
      </c>
      <c r="C6252" s="50" t="s">
        <v>17950</v>
      </c>
      <c r="D6252" s="50">
        <f>DAX__2019_2020__33[[#This Row],[Open]]*(DAX__2019_2020__33[[#This Row],[Adj Close]]/DAX__2019_2020__33[[#This Row],[Close]])</f>
        <v>13.073292736993089</v>
      </c>
      <c r="E6252" s="50" t="s">
        <v>18180</v>
      </c>
      <c r="F6252" s="50" t="s">
        <v>17960</v>
      </c>
      <c r="G6252" s="50" t="s">
        <v>18181</v>
      </c>
      <c r="H6252" s="50" t="s">
        <v>18182</v>
      </c>
      <c r="I6252" s="50">
        <f>(DAX__2019_2020__33[[#This Row],[Adj Close]]-DAX__2019_2020__33[[#This Row],[Adj Open]])/DAX__2019_2020__33[[#This Row],[Adj Open]]</f>
        <v>-4.0259740259740735E-3</v>
      </c>
      <c r="J6252" s="50">
        <f>DAX__2019_2020__33[[#This Row],[Adj Close]]-DAX__2019_2020__33[[#This Row],[Adj Open]]</f>
        <v>-5.2632736993089679E-2</v>
      </c>
      <c r="K6252" s="50">
        <v>7800446</v>
      </c>
    </row>
    <row r="6253" spans="1:11" x14ac:dyDescent="0.3">
      <c r="A6253" s="51" t="str">
        <f t="shared" si="103"/>
        <v>DTE.DE</v>
      </c>
      <c r="B6253" s="52" t="s">
        <v>274</v>
      </c>
      <c r="C6253" s="50" t="s">
        <v>17974</v>
      </c>
      <c r="D6253" s="50">
        <f>DAX__2019_2020__33[[#This Row],[Open]]*(DAX__2019_2020__33[[#This Row],[Adj Close]]/DAX__2019_2020__33[[#This Row],[Close]])</f>
        <v>13.015566226415094</v>
      </c>
      <c r="E6253" s="50" t="s">
        <v>18183</v>
      </c>
      <c r="F6253" s="50" t="s">
        <v>17808</v>
      </c>
      <c r="G6253" s="50" t="s">
        <v>17808</v>
      </c>
      <c r="H6253" s="50" t="s">
        <v>17810</v>
      </c>
      <c r="I6253" s="50">
        <f>(DAX__2019_2020__33[[#This Row],[Adj Close]]-DAX__2019_2020__33[[#This Row],[Adj Open]])/DAX__2019_2020__33[[#This Row],[Adj Open]]</f>
        <v>-1.8262457605009132E-2</v>
      </c>
      <c r="J6253" s="50">
        <f>DAX__2019_2020__33[[#This Row],[Adj Close]]-DAX__2019_2020__33[[#This Row],[Adj Open]]</f>
        <v>-0.23769622641509436</v>
      </c>
      <c r="K6253" s="50">
        <v>10061426</v>
      </c>
    </row>
    <row r="6254" spans="1:11" x14ac:dyDescent="0.3">
      <c r="A6254" s="51" t="str">
        <f t="shared" si="103"/>
        <v>DTE.DE</v>
      </c>
      <c r="B6254" s="52" t="s">
        <v>275</v>
      </c>
      <c r="C6254" s="50" t="s">
        <v>18150</v>
      </c>
      <c r="D6254" s="50">
        <f>DAX__2019_2020__33[[#This Row],[Open]]*(DAX__2019_2020__33[[#This Row],[Adj Close]]/DAX__2019_2020__33[[#This Row],[Close]])</f>
        <v>12.81352522442506</v>
      </c>
      <c r="E6254" s="50" t="s">
        <v>17927</v>
      </c>
      <c r="F6254" s="50" t="s">
        <v>18184</v>
      </c>
      <c r="G6254" s="50" t="s">
        <v>18126</v>
      </c>
      <c r="H6254" s="50" t="s">
        <v>18157</v>
      </c>
      <c r="I6254" s="50">
        <f>(DAX__2019_2020__33[[#This Row],[Adj Close]]-DAX__2019_2020__33[[#This Row],[Adj Open]])/DAX__2019_2020__33[[#This Row],[Adj Open]]</f>
        <v>2.5175566450244681E-3</v>
      </c>
      <c r="J6254" s="50">
        <f>DAX__2019_2020__33[[#This Row],[Adj Close]]-DAX__2019_2020__33[[#This Row],[Adj Open]]</f>
        <v>3.2258775574939946E-2</v>
      </c>
      <c r="K6254" s="50">
        <v>9200288</v>
      </c>
    </row>
    <row r="6255" spans="1:11" x14ac:dyDescent="0.3">
      <c r="A6255" s="51" t="str">
        <f t="shared" si="103"/>
        <v>DTE.DE</v>
      </c>
      <c r="B6255" s="52" t="s">
        <v>276</v>
      </c>
      <c r="C6255" s="50" t="s">
        <v>18185</v>
      </c>
      <c r="D6255" s="50">
        <f>DAX__2019_2020__33[[#This Row],[Open]]*(DAX__2019_2020__33[[#This Row],[Adj Close]]/DAX__2019_2020__33[[#This Row],[Close]])</f>
        <v>12.788057782557377</v>
      </c>
      <c r="E6255" s="50" t="s">
        <v>18012</v>
      </c>
      <c r="F6255" s="50" t="s">
        <v>18185</v>
      </c>
      <c r="G6255" s="50" t="s">
        <v>18012</v>
      </c>
      <c r="H6255" s="50" t="s">
        <v>18131</v>
      </c>
      <c r="I6255" s="50">
        <f>(DAX__2019_2020__33[[#This Row],[Adj Close]]-DAX__2019_2020__33[[#This Row],[Adj Open]])/DAX__2019_2020__33[[#This Row],[Adj Open]]</f>
        <v>1.2347318109399923E-2</v>
      </c>
      <c r="J6255" s="50">
        <f>DAX__2019_2020__33[[#This Row],[Adj Close]]-DAX__2019_2020__33[[#This Row],[Adj Open]]</f>
        <v>0.15789821744262333</v>
      </c>
      <c r="K6255" s="50">
        <v>5353696</v>
      </c>
    </row>
    <row r="6256" spans="1:11" x14ac:dyDescent="0.3">
      <c r="A6256" s="51" t="str">
        <f t="shared" si="103"/>
        <v>DTE.DE</v>
      </c>
      <c r="B6256" s="52" t="s">
        <v>277</v>
      </c>
      <c r="C6256" s="50" t="s">
        <v>18012</v>
      </c>
      <c r="D6256" s="50">
        <f>DAX__2019_2020__33[[#This Row],[Open]]*(DAX__2019_2020__33[[#This Row],[Adj Close]]/DAX__2019_2020__33[[#This Row],[Close]])</f>
        <v>12.945955866946045</v>
      </c>
      <c r="E6256" s="50" t="s">
        <v>18009</v>
      </c>
      <c r="F6256" s="50" t="s">
        <v>18069</v>
      </c>
      <c r="G6256" s="50" t="s">
        <v>17931</v>
      </c>
      <c r="H6256" s="50" t="s">
        <v>18186</v>
      </c>
      <c r="I6256" s="50">
        <f>(DAX__2019_2020__33[[#This Row],[Adj Close]]-DAX__2019_2020__33[[#This Row],[Adj Open]])/DAX__2019_2020__33[[#This Row],[Adj Open]]</f>
        <v>1.4426229508196495E-3</v>
      </c>
      <c r="J6256" s="50">
        <f>DAX__2019_2020__33[[#This Row],[Adj Close]]-DAX__2019_2020__33[[#This Row],[Adj Open]]</f>
        <v>1.8676133053954658E-2</v>
      </c>
      <c r="K6256" s="50">
        <v>7194802</v>
      </c>
    </row>
    <row r="6257" spans="1:11" x14ac:dyDescent="0.3">
      <c r="A6257" s="51" t="str">
        <f t="shared" si="103"/>
        <v>DTE.DE</v>
      </c>
      <c r="B6257" s="52" t="s">
        <v>278</v>
      </c>
      <c r="C6257" s="50" t="s">
        <v>18187</v>
      </c>
      <c r="D6257" s="50">
        <f>DAX__2019_2020__33[[#This Row],[Open]]*(DAX__2019_2020__33[[#This Row],[Adj Close]]/DAX__2019_2020__33[[#This Row],[Close]])</f>
        <v>12.966330446384365</v>
      </c>
      <c r="E6257" s="50" t="s">
        <v>17963</v>
      </c>
      <c r="F6257" s="50" t="s">
        <v>17925</v>
      </c>
      <c r="G6257" s="50" t="s">
        <v>17953</v>
      </c>
      <c r="H6257" s="50" t="s">
        <v>18188</v>
      </c>
      <c r="I6257" s="50">
        <f>(DAX__2019_2020__33[[#This Row],[Adj Close]]-DAX__2019_2020__33[[#This Row],[Adj Open]])/DAX__2019_2020__33[[#This Row],[Adj Open]]</f>
        <v>4.9757758282048163E-3</v>
      </c>
      <c r="J6257" s="50">
        <f>DAX__2019_2020__33[[#This Row],[Adj Close]]-DAX__2019_2020__33[[#This Row],[Adj Open]]</f>
        <v>6.4517553615635492E-2</v>
      </c>
      <c r="K6257" s="50">
        <v>7166670</v>
      </c>
    </row>
    <row r="6258" spans="1:11" x14ac:dyDescent="0.3">
      <c r="A6258" s="51" t="str">
        <f t="shared" si="103"/>
        <v>DTE.DE</v>
      </c>
      <c r="B6258" s="52" t="s">
        <v>279</v>
      </c>
      <c r="C6258" s="50" t="s">
        <v>17951</v>
      </c>
      <c r="D6258" s="50">
        <f>DAX__2019_2020__33[[#This Row],[Open]]*(DAX__2019_2020__33[[#This Row],[Adj Close]]/DAX__2019_2020__33[[#This Row],[Close]])</f>
        <v>13.0342427560115</v>
      </c>
      <c r="E6258" s="50" t="s">
        <v>17969</v>
      </c>
      <c r="F6258" s="50" t="s">
        <v>18031</v>
      </c>
      <c r="G6258" s="50" t="s">
        <v>18189</v>
      </c>
      <c r="H6258" s="50" t="s">
        <v>18190</v>
      </c>
      <c r="I6258" s="50">
        <f>(DAX__2019_2020__33[[#This Row],[Adj Close]]-DAX__2019_2020__33[[#This Row],[Adj Open]])/DAX__2019_2020__33[[#This Row],[Adj Open]]</f>
        <v>-3.2564803959879555E-3</v>
      </c>
      <c r="J6258" s="50">
        <f>DAX__2019_2020__33[[#This Row],[Adj Close]]-DAX__2019_2020__33[[#This Row],[Adj Open]]</f>
        <v>-4.2445756011499469E-2</v>
      </c>
      <c r="K6258" s="50">
        <v>10646200</v>
      </c>
    </row>
    <row r="6259" spans="1:11" x14ac:dyDescent="0.3">
      <c r="A6259" s="51" t="str">
        <f t="shared" si="103"/>
        <v>DTE.DE</v>
      </c>
      <c r="B6259" s="52" t="s">
        <v>280</v>
      </c>
      <c r="C6259" s="50" t="s">
        <v>17992</v>
      </c>
      <c r="D6259" s="50">
        <f>DAX__2019_2020__33[[#This Row],[Open]]*(DAX__2019_2020__33[[#This Row],[Adj Close]]/DAX__2019_2020__33[[#This Row],[Close]])</f>
        <v>13.000287044642857</v>
      </c>
      <c r="E6259" s="50" t="s">
        <v>18191</v>
      </c>
      <c r="F6259" s="50" t="s">
        <v>17925</v>
      </c>
      <c r="G6259" s="50" t="s">
        <v>18192</v>
      </c>
      <c r="H6259" s="50" t="s">
        <v>18193</v>
      </c>
      <c r="I6259" s="50">
        <f>(DAX__2019_2020__33[[#This Row],[Adj Close]]-DAX__2019_2020__33[[#This Row],[Adj Open]])/DAX__2019_2020__33[[#This Row],[Adj Open]]</f>
        <v>9.2725610552435514E-3</v>
      </c>
      <c r="J6259" s="50">
        <f>DAX__2019_2020__33[[#This Row],[Adj Close]]-DAX__2019_2020__33[[#This Row],[Adj Open]]</f>
        <v>0.12054595535714263</v>
      </c>
      <c r="K6259" s="50">
        <v>10727258</v>
      </c>
    </row>
    <row r="6260" spans="1:11" x14ac:dyDescent="0.3">
      <c r="A6260" s="51" t="str">
        <f t="shared" si="103"/>
        <v>DTE.DE</v>
      </c>
      <c r="B6260" s="52" t="s">
        <v>281</v>
      </c>
      <c r="C6260" s="50" t="s">
        <v>18194</v>
      </c>
      <c r="D6260" s="50">
        <f>DAX__2019_2020__33[[#This Row],[Open]]*(DAX__2019_2020__33[[#This Row],[Adj Close]]/DAX__2019_2020__33[[#This Row],[Close]])</f>
        <v>13.112343243030457</v>
      </c>
      <c r="E6260" s="50" t="s">
        <v>17980</v>
      </c>
      <c r="F6260" s="50" t="s">
        <v>18170</v>
      </c>
      <c r="G6260" s="50" t="s">
        <v>17961</v>
      </c>
      <c r="H6260" s="50" t="s">
        <v>18195</v>
      </c>
      <c r="I6260" s="50">
        <f>(DAX__2019_2020__33[[#This Row],[Adj Close]]-DAX__2019_2020__33[[#This Row],[Adj Open]])/DAX__2019_2020__33[[#This Row],[Adj Open]]</f>
        <v>3.2370840347016542E-3</v>
      </c>
      <c r="J6260" s="50">
        <f>DAX__2019_2020__33[[#This Row],[Adj Close]]-DAX__2019_2020__33[[#This Row],[Adj Open]]</f>
        <v>4.2445756969542003E-2</v>
      </c>
      <c r="K6260" s="50">
        <v>5973679</v>
      </c>
    </row>
    <row r="6261" spans="1:11" x14ac:dyDescent="0.3">
      <c r="A6261" s="51" t="str">
        <f t="shared" si="103"/>
        <v>DTE.DE</v>
      </c>
      <c r="B6261" s="52" t="s">
        <v>282</v>
      </c>
      <c r="C6261" s="50" t="s">
        <v>18196</v>
      </c>
      <c r="D6261" s="50">
        <f>DAX__2019_2020__33[[#This Row],[Open]]*(DAX__2019_2020__33[[#This Row],[Adj Close]]/DAX__2019_2020__33[[#This Row],[Close]])</f>
        <v>13.207421915277955</v>
      </c>
      <c r="E6261" s="50" t="s">
        <v>18197</v>
      </c>
      <c r="F6261" s="50" t="s">
        <v>18198</v>
      </c>
      <c r="G6261" s="50" t="s">
        <v>18199</v>
      </c>
      <c r="H6261" s="50" t="s">
        <v>18200</v>
      </c>
      <c r="I6261" s="50">
        <f>(DAX__2019_2020__33[[#This Row],[Adj Close]]-DAX__2019_2020__33[[#This Row],[Adj Open]])/DAX__2019_2020__33[[#This Row],[Adj Open]]</f>
        <v>1.0541200668466318E-2</v>
      </c>
      <c r="J6261" s="50">
        <f>DAX__2019_2020__33[[#This Row],[Adj Close]]-DAX__2019_2020__33[[#This Row],[Adj Open]]</f>
        <v>0.13922208472204467</v>
      </c>
      <c r="K6261" s="50">
        <v>11380601</v>
      </c>
    </row>
    <row r="6262" spans="1:11" x14ac:dyDescent="0.3">
      <c r="A6262" s="51" t="str">
        <f t="shared" si="103"/>
        <v>DTE.DE</v>
      </c>
      <c r="B6262" s="52" t="s">
        <v>283</v>
      </c>
      <c r="C6262" s="50" t="s">
        <v>18201</v>
      </c>
      <c r="D6262" s="50">
        <f>DAX__2019_2020__33[[#This Row],[Open]]*(DAX__2019_2020__33[[#This Row],[Adj Close]]/DAX__2019_2020__33[[#This Row],[Close]])</f>
        <v>13.351738304048892</v>
      </c>
      <c r="E6262" s="50" t="s">
        <v>18202</v>
      </c>
      <c r="F6262" s="50" t="s">
        <v>18203</v>
      </c>
      <c r="G6262" s="50" t="s">
        <v>18204</v>
      </c>
      <c r="H6262" s="50" t="s">
        <v>18205</v>
      </c>
      <c r="I6262" s="50">
        <f>(DAX__2019_2020__33[[#This Row],[Adj Close]]-DAX__2019_2020__33[[#This Row],[Adj Open]])/DAX__2019_2020__33[[#This Row],[Adj Open]]</f>
        <v>-1.2716174974567937E-3</v>
      </c>
      <c r="J6262" s="50">
        <f>DAX__2019_2020__33[[#This Row],[Adj Close]]-DAX__2019_2020__33[[#This Row],[Adj Open]]</f>
        <v>-1.6978304048892667E-2</v>
      </c>
      <c r="K6262" s="50">
        <v>11786605</v>
      </c>
    </row>
    <row r="6263" spans="1:11" x14ac:dyDescent="0.3">
      <c r="A6263" s="51" t="str">
        <f t="shared" si="103"/>
        <v>DTE.DE</v>
      </c>
      <c r="B6263" s="52" t="s">
        <v>284</v>
      </c>
      <c r="C6263" s="50" t="s">
        <v>18206</v>
      </c>
      <c r="D6263" s="50">
        <f>DAX__2019_2020__33[[#This Row],[Open]]*(DAX__2019_2020__33[[#This Row],[Adj Close]]/DAX__2019_2020__33[[#This Row],[Close]])</f>
        <v>13.316083234692588</v>
      </c>
      <c r="E6263" s="50" t="s">
        <v>18207</v>
      </c>
      <c r="F6263" s="50" t="s">
        <v>18206</v>
      </c>
      <c r="G6263" s="50" t="s">
        <v>18208</v>
      </c>
      <c r="H6263" s="50" t="s">
        <v>18209</v>
      </c>
      <c r="I6263" s="50">
        <f>(DAX__2019_2020__33[[#This Row],[Adj Close]]-DAX__2019_2020__33[[#This Row],[Adj Open]])/DAX__2019_2020__33[[#This Row],[Adj Open]]</f>
        <v>9.9451740405457709E-3</v>
      </c>
      <c r="J6263" s="50">
        <f>DAX__2019_2020__33[[#This Row],[Adj Close]]-DAX__2019_2020__33[[#This Row],[Adj Open]]</f>
        <v>0.13243076530741149</v>
      </c>
      <c r="K6263" s="50">
        <v>12305976</v>
      </c>
    </row>
    <row r="6264" spans="1:11" x14ac:dyDescent="0.3">
      <c r="A6264" s="51" t="str">
        <f t="shared" si="103"/>
        <v>DTE.DE</v>
      </c>
      <c r="B6264" s="52" t="s">
        <v>285</v>
      </c>
      <c r="C6264" s="50" t="s">
        <v>18210</v>
      </c>
      <c r="D6264" s="50">
        <f>DAX__2019_2020__33[[#This Row],[Open]]*(DAX__2019_2020__33[[#This Row],[Adj Close]]/DAX__2019_2020__33[[#This Row],[Close]])</f>
        <v>13.462096279688677</v>
      </c>
      <c r="E6264" s="50" t="s">
        <v>18207</v>
      </c>
      <c r="F6264" s="50" t="s">
        <v>18202</v>
      </c>
      <c r="G6264" s="50" t="s">
        <v>18207</v>
      </c>
      <c r="H6264" s="50" t="s">
        <v>18211</v>
      </c>
      <c r="I6264" s="50">
        <f>(DAX__2019_2020__33[[#This Row],[Adj Close]]-DAX__2019_2020__33[[#This Row],[Adj Open]])/DAX__2019_2020__33[[#This Row],[Adj Open]]</f>
        <v>4.6664144280489078E-3</v>
      </c>
      <c r="J6264" s="50">
        <f>DAX__2019_2020__33[[#This Row],[Adj Close]]-DAX__2019_2020__33[[#This Row],[Adj Open]]</f>
        <v>6.2819720311322769E-2</v>
      </c>
      <c r="K6264" s="50">
        <v>10141910</v>
      </c>
    </row>
    <row r="6265" spans="1:11" x14ac:dyDescent="0.3">
      <c r="A6265" s="51" t="str">
        <f t="shared" si="103"/>
        <v>DTE.DE</v>
      </c>
      <c r="B6265" s="52" t="s">
        <v>286</v>
      </c>
      <c r="C6265" s="50" t="s">
        <v>18212</v>
      </c>
      <c r="D6265" s="50">
        <f>DAX__2019_2020__33[[#This Row],[Open]]*(DAX__2019_2020__33[[#This Row],[Adj Close]]/DAX__2019_2020__33[[#This Row],[Close]])</f>
        <v>13.531707563508947</v>
      </c>
      <c r="E6265" s="50" t="s">
        <v>18213</v>
      </c>
      <c r="F6265" s="50" t="s">
        <v>18214</v>
      </c>
      <c r="G6265" s="50" t="s">
        <v>18215</v>
      </c>
      <c r="H6265" s="50" t="s">
        <v>18216</v>
      </c>
      <c r="I6265" s="50">
        <f>(DAX__2019_2020__33[[#This Row],[Adj Close]]-DAX__2019_2020__33[[#This Row],[Adj Open]])/DAX__2019_2020__33[[#This Row],[Adj Open]]</f>
        <v>2.6348808030112799E-3</v>
      </c>
      <c r="J6265" s="50">
        <f>DAX__2019_2020__33[[#This Row],[Adj Close]]-DAX__2019_2020__33[[#This Row],[Adj Open]]</f>
        <v>3.5654436491052266E-2</v>
      </c>
      <c r="K6265" s="50">
        <v>9850307</v>
      </c>
    </row>
    <row r="6266" spans="1:11" x14ac:dyDescent="0.3">
      <c r="A6266" s="51" t="str">
        <f t="shared" si="103"/>
        <v>DTE.DE</v>
      </c>
      <c r="B6266" s="52" t="s">
        <v>287</v>
      </c>
      <c r="C6266" s="50" t="s">
        <v>18217</v>
      </c>
      <c r="D6266" s="50">
        <f>DAX__2019_2020__33[[#This Row],[Open]]*(DAX__2019_2020__33[[#This Row],[Adj Close]]/DAX__2019_2020__33[[#This Row],[Close]])</f>
        <v>13.575850730764468</v>
      </c>
      <c r="E6266" s="50" t="s">
        <v>18218</v>
      </c>
      <c r="F6266" s="50" t="s">
        <v>18219</v>
      </c>
      <c r="G6266" s="50" t="s">
        <v>18220</v>
      </c>
      <c r="H6266" s="50" t="s">
        <v>18221</v>
      </c>
      <c r="I6266" s="50">
        <f>(DAX__2019_2020__33[[#This Row],[Adj Close]]-DAX__2019_2020__33[[#This Row],[Adj Open]])/DAX__2019_2020__33[[#This Row],[Adj Open]]</f>
        <v>9.3796898449222902E-3</v>
      </c>
      <c r="J6266" s="50">
        <f>DAX__2019_2020__33[[#This Row],[Adj Close]]-DAX__2019_2020__33[[#This Row],[Adj Open]]</f>
        <v>0.12733726923553235</v>
      </c>
      <c r="K6266" s="50">
        <v>8831555</v>
      </c>
    </row>
    <row r="6267" spans="1:11" x14ac:dyDescent="0.3">
      <c r="A6267" s="51" t="str">
        <f t="shared" si="103"/>
        <v>DTE.DE</v>
      </c>
      <c r="B6267" s="52" t="s">
        <v>288</v>
      </c>
      <c r="C6267" s="50" t="s">
        <v>18222</v>
      </c>
      <c r="D6267" s="50">
        <f>DAX__2019_2020__33[[#This Row],[Open]]*(DAX__2019_2020__33[[#This Row],[Adj Close]]/DAX__2019_2020__33[[#This Row],[Close]])</f>
        <v>13.69639703717645</v>
      </c>
      <c r="E6267" s="50" t="s">
        <v>18223</v>
      </c>
      <c r="F6267" s="50" t="s">
        <v>18224</v>
      </c>
      <c r="G6267" s="50" t="s">
        <v>18225</v>
      </c>
      <c r="H6267" s="50" t="s">
        <v>18226</v>
      </c>
      <c r="I6267" s="50">
        <f>(DAX__2019_2020__33[[#This Row],[Adj Close]]-DAX__2019_2020__33[[#This Row],[Adj Open]])/DAX__2019_2020__33[[#This Row],[Adj Open]]</f>
        <v>7.4376467436687906E-3</v>
      </c>
      <c r="J6267" s="50">
        <f>DAX__2019_2020__33[[#This Row],[Adj Close]]-DAX__2019_2020__33[[#This Row],[Adj Open]]</f>
        <v>0.10186896282355029</v>
      </c>
      <c r="K6267" s="50">
        <v>8058474</v>
      </c>
    </row>
    <row r="6268" spans="1:11" x14ac:dyDescent="0.3">
      <c r="A6268" s="51" t="str">
        <f t="shared" si="103"/>
        <v>DTE.DE</v>
      </c>
      <c r="B6268" s="52" t="s">
        <v>289</v>
      </c>
      <c r="C6268" s="50" t="s">
        <v>18227</v>
      </c>
      <c r="D6268" s="50">
        <f>DAX__2019_2020__33[[#This Row],[Open]]*(DAX__2019_2020__33[[#This Row],[Adj Close]]/DAX__2019_2020__33[[#This Row],[Close]])</f>
        <v>13.766006978489246</v>
      </c>
      <c r="E6268" s="50" t="s">
        <v>18228</v>
      </c>
      <c r="F6268" s="50" t="s">
        <v>18229</v>
      </c>
      <c r="G6268" s="50" t="s">
        <v>18217</v>
      </c>
      <c r="H6268" s="50" t="s">
        <v>18230</v>
      </c>
      <c r="I6268" s="50">
        <f>(DAX__2019_2020__33[[#This Row],[Adj Close]]-DAX__2019_2020__33[[#This Row],[Adj Open]])/DAX__2019_2020__33[[#This Row],[Adj Open]]</f>
        <v>-1.3813517513566886E-2</v>
      </c>
      <c r="J6268" s="50">
        <f>DAX__2019_2020__33[[#This Row],[Adj Close]]-DAX__2019_2020__33[[#This Row],[Adj Open]]</f>
        <v>-0.19015697848924518</v>
      </c>
      <c r="K6268" s="50">
        <v>10827792</v>
      </c>
    </row>
    <row r="6269" spans="1:11" x14ac:dyDescent="0.3">
      <c r="A6269" s="51" t="str">
        <f t="shared" si="103"/>
        <v>DTE.DE</v>
      </c>
      <c r="B6269" s="52" t="s">
        <v>290</v>
      </c>
      <c r="C6269" s="50" t="s">
        <v>18231</v>
      </c>
      <c r="D6269" s="50">
        <f>DAX__2019_2020__33[[#This Row],[Open]]*(DAX__2019_2020__33[[#This Row],[Adj Close]]/DAX__2019_2020__33[[#This Row],[Close]])</f>
        <v>13.587736</v>
      </c>
      <c r="E6269" s="50" t="s">
        <v>18232</v>
      </c>
      <c r="F6269" s="50" t="s">
        <v>18233</v>
      </c>
      <c r="G6269" s="50" t="s">
        <v>18231</v>
      </c>
      <c r="H6269" s="50" t="s">
        <v>18234</v>
      </c>
      <c r="I6269" s="50">
        <f>(DAX__2019_2020__33[[#This Row],[Adj Close]]-DAX__2019_2020__33[[#This Row],[Adj Open]])/DAX__2019_2020__33[[#This Row],[Adj Open]]</f>
        <v>0</v>
      </c>
      <c r="J6269" s="50">
        <f>DAX__2019_2020__33[[#This Row],[Adj Close]]-DAX__2019_2020__33[[#This Row],[Adj Open]]</f>
        <v>0</v>
      </c>
      <c r="K6269" s="50">
        <v>6583589</v>
      </c>
    </row>
    <row r="6270" spans="1:11" x14ac:dyDescent="0.3">
      <c r="A6270" s="51" t="str">
        <f t="shared" si="103"/>
        <v>DTE.DE</v>
      </c>
      <c r="B6270" s="52" t="s">
        <v>291</v>
      </c>
      <c r="C6270" s="50" t="s">
        <v>18229</v>
      </c>
      <c r="D6270" s="50">
        <f>DAX__2019_2020__33[[#This Row],[Open]]*(DAX__2019_2020__33[[#This Row],[Adj Close]]/DAX__2019_2020__33[[#This Row],[Close]])</f>
        <v>13.55547757142857</v>
      </c>
      <c r="E6270" s="50" t="s">
        <v>18235</v>
      </c>
      <c r="F6270" s="50" t="s">
        <v>18236</v>
      </c>
      <c r="G6270" s="50" t="s">
        <v>18237</v>
      </c>
      <c r="H6270" s="50" t="s">
        <v>18238</v>
      </c>
      <c r="I6270" s="50">
        <f>(DAX__2019_2020__33[[#This Row],[Adj Close]]-DAX__2019_2020__33[[#This Row],[Adj Open]])/DAX__2019_2020__33[[#This Row],[Adj Open]]</f>
        <v>-4.0080160320640568E-3</v>
      </c>
      <c r="J6270" s="50">
        <f>DAX__2019_2020__33[[#This Row],[Adj Close]]-DAX__2019_2020__33[[#This Row],[Adj Open]]</f>
        <v>-5.4330571428570451E-2</v>
      </c>
      <c r="K6270" s="50">
        <v>7919133</v>
      </c>
    </row>
    <row r="6271" spans="1:11" x14ac:dyDescent="0.3">
      <c r="A6271" s="51" t="str">
        <f t="shared" si="103"/>
        <v>DTE.DE</v>
      </c>
      <c r="B6271" s="52" t="s">
        <v>292</v>
      </c>
      <c r="C6271" s="50" t="s">
        <v>18239</v>
      </c>
      <c r="D6271" s="50">
        <f>DAX__2019_2020__33[[#This Row],[Open]]*(DAX__2019_2020__33[[#This Row],[Adj Close]]/DAX__2019_2020__33[[#This Row],[Close]])</f>
        <v>13.533405067816092</v>
      </c>
      <c r="E6271" s="50" t="s">
        <v>18240</v>
      </c>
      <c r="F6271" s="50" t="s">
        <v>18241</v>
      </c>
      <c r="G6271" s="50" t="s">
        <v>18242</v>
      </c>
      <c r="H6271" s="50" t="s">
        <v>18243</v>
      </c>
      <c r="I6271" s="50">
        <f>(DAX__2019_2020__33[[#This Row],[Adj Close]]-DAX__2019_2020__33[[#This Row],[Adj Open]])/DAX__2019_2020__33[[#This Row],[Adj Open]]</f>
        <v>-1.7689123071132937E-2</v>
      </c>
      <c r="J6271" s="50">
        <f>DAX__2019_2020__33[[#This Row],[Adj Close]]-DAX__2019_2020__33[[#This Row],[Adj Open]]</f>
        <v>-0.23939406781609307</v>
      </c>
      <c r="K6271" s="50">
        <v>10159439</v>
      </c>
    </row>
    <row r="6272" spans="1:11" x14ac:dyDescent="0.3">
      <c r="A6272" s="51" t="str">
        <f t="shared" si="103"/>
        <v>DTE.DE</v>
      </c>
      <c r="B6272" s="52" t="s">
        <v>293</v>
      </c>
      <c r="C6272" s="50" t="s">
        <v>18244</v>
      </c>
      <c r="D6272" s="50">
        <f>DAX__2019_2020__33[[#This Row],[Open]]*(DAX__2019_2020__33[[#This Row],[Adj Close]]/DAX__2019_2020__33[[#This Row],[Close]])</f>
        <v>13.338154509225092</v>
      </c>
      <c r="E6272" s="50" t="s">
        <v>17762</v>
      </c>
      <c r="F6272" s="50" t="s">
        <v>17979</v>
      </c>
      <c r="G6272" s="50" t="s">
        <v>18245</v>
      </c>
      <c r="H6272" s="50" t="s">
        <v>18246</v>
      </c>
      <c r="I6272" s="50">
        <f>(DAX__2019_2020__33[[#This Row],[Adj Close]]-DAX__2019_2020__33[[#This Row],[Adj Open]])/DAX__2019_2020__33[[#This Row],[Adj Open]]</f>
        <v>3.81873727087683E-4</v>
      </c>
      <c r="J6272" s="50">
        <f>DAX__2019_2020__33[[#This Row],[Adj Close]]-DAX__2019_2020__33[[#This Row],[Adj Open]]</f>
        <v>5.0934907749091707E-3</v>
      </c>
      <c r="K6272" s="50">
        <v>6492048</v>
      </c>
    </row>
    <row r="6273" spans="1:11" x14ac:dyDescent="0.3">
      <c r="A6273" s="51" t="str">
        <f t="shared" si="103"/>
        <v>DTE.DE</v>
      </c>
      <c r="B6273" s="52" t="s">
        <v>294</v>
      </c>
      <c r="C6273" s="50" t="s">
        <v>18247</v>
      </c>
      <c r="D6273" s="50">
        <f>DAX__2019_2020__33[[#This Row],[Open]]*(DAX__2019_2020__33[[#This Row],[Adj Close]]/DAX__2019_2020__33[[#This Row],[Close]])</f>
        <v>13.331363430745816</v>
      </c>
      <c r="E6273" s="50" t="s">
        <v>18248</v>
      </c>
      <c r="F6273" s="50" t="s">
        <v>18249</v>
      </c>
      <c r="G6273" s="50" t="s">
        <v>18250</v>
      </c>
      <c r="H6273" s="50" t="s">
        <v>18251</v>
      </c>
      <c r="I6273" s="50">
        <f>(DAX__2019_2020__33[[#This Row],[Adj Close]]-DAX__2019_2020__33[[#This Row],[Adj Open]])/DAX__2019_2020__33[[#This Row],[Adj Open]]</f>
        <v>4.0753948038715982E-3</v>
      </c>
      <c r="J6273" s="50">
        <f>DAX__2019_2020__33[[#This Row],[Adj Close]]-DAX__2019_2020__33[[#This Row],[Adj Open]]</f>
        <v>5.4330569254185335E-2</v>
      </c>
      <c r="K6273" s="50">
        <v>10483739</v>
      </c>
    </row>
    <row r="6274" spans="1:11" x14ac:dyDescent="0.3">
      <c r="A6274" s="51" t="str">
        <f t="shared" si="103"/>
        <v>DTE.DE</v>
      </c>
      <c r="B6274" s="52" t="s">
        <v>295</v>
      </c>
      <c r="C6274" s="50" t="s">
        <v>18252</v>
      </c>
      <c r="D6274" s="50">
        <f>DAX__2019_2020__33[[#This Row],[Open]]*(DAX__2019_2020__33[[#This Row],[Adj Close]]/DAX__2019_2020__33[[#This Row],[Close]])</f>
        <v>13.455306160348361</v>
      </c>
      <c r="E6274" s="50" t="s">
        <v>18253</v>
      </c>
      <c r="F6274" s="50" t="s">
        <v>18254</v>
      </c>
      <c r="G6274" s="50" t="s">
        <v>18255</v>
      </c>
      <c r="H6274" s="50" t="s">
        <v>18256</v>
      </c>
      <c r="I6274" s="50">
        <f>(DAX__2019_2020__33[[#This Row],[Adj Close]]-DAX__2019_2020__33[[#This Row],[Adj Open]])/DAX__2019_2020__33[[#This Row],[Adj Open]]</f>
        <v>-1.4763406940063077E-2</v>
      </c>
      <c r="J6274" s="50">
        <f>DAX__2019_2020__33[[#This Row],[Adj Close]]-DAX__2019_2020__33[[#This Row],[Adj Open]]</f>
        <v>-0.19864616034836047</v>
      </c>
      <c r="K6274" s="50">
        <v>8266126</v>
      </c>
    </row>
    <row r="6275" spans="1:11" x14ac:dyDescent="0.3">
      <c r="A6275" s="51" t="str">
        <f t="shared" si="103"/>
        <v>DTE.DE</v>
      </c>
      <c r="B6275" s="52" t="s">
        <v>296</v>
      </c>
      <c r="C6275" s="50" t="s">
        <v>18257</v>
      </c>
      <c r="D6275" s="50">
        <f>DAX__2019_2020__33[[#This Row],[Open]]*(DAX__2019_2020__33[[#This Row],[Adj Close]]/DAX__2019_2020__33[[#This Row],[Close]])</f>
        <v>13.305897321843482</v>
      </c>
      <c r="E6275" s="50" t="s">
        <v>18204</v>
      </c>
      <c r="F6275" s="50" t="s">
        <v>18258</v>
      </c>
      <c r="G6275" s="50" t="s">
        <v>18259</v>
      </c>
      <c r="H6275" s="50" t="s">
        <v>18260</v>
      </c>
      <c r="I6275" s="50">
        <f>(DAX__2019_2020__33[[#This Row],[Adj Close]]-DAX__2019_2020__33[[#This Row],[Adj Open]])/DAX__2019_2020__33[[#This Row],[Adj Open]]</f>
        <v>-5.1039938752063811E-4</v>
      </c>
      <c r="J6275" s="50">
        <f>DAX__2019_2020__33[[#This Row],[Adj Close]]-DAX__2019_2020__33[[#This Row],[Adj Open]]</f>
        <v>-6.7913218434814127E-3</v>
      </c>
      <c r="K6275" s="50">
        <v>7973279</v>
      </c>
    </row>
    <row r="6276" spans="1:11" x14ac:dyDescent="0.3">
      <c r="A6276" s="51" t="str">
        <f t="shared" si="103"/>
        <v>DTE.DE</v>
      </c>
      <c r="B6276" s="52" t="s">
        <v>297</v>
      </c>
      <c r="C6276" s="50" t="s">
        <v>18206</v>
      </c>
      <c r="D6276" s="50">
        <f>DAX__2019_2020__33[[#This Row],[Open]]*(DAX__2019_2020__33[[#This Row],[Adj Close]]/DAX__2019_2020__33[[#This Row],[Close]])</f>
        <v>13.316082756587363</v>
      </c>
      <c r="E6276" s="50" t="s">
        <v>18206</v>
      </c>
      <c r="F6276" s="50" t="s">
        <v>18196</v>
      </c>
      <c r="G6276" s="50" t="s">
        <v>18261</v>
      </c>
      <c r="H6276" s="50" t="s">
        <v>18262</v>
      </c>
      <c r="I6276" s="50">
        <f>(DAX__2019_2020__33[[#This Row],[Adj Close]]-DAX__2019_2020__33[[#This Row],[Adj Open]])/DAX__2019_2020__33[[#This Row],[Adj Open]]</f>
        <v>-3.18755578222618E-3</v>
      </c>
      <c r="J6276" s="50">
        <f>DAX__2019_2020__33[[#This Row],[Adj Close]]-DAX__2019_2020__33[[#This Row],[Adj Open]]</f>
        <v>-4.2445756587362382E-2</v>
      </c>
      <c r="K6276" s="50">
        <v>7734064</v>
      </c>
    </row>
    <row r="6277" spans="1:11" x14ac:dyDescent="0.3">
      <c r="A6277" s="51" t="str">
        <f t="shared" si="103"/>
        <v>DTE.DE</v>
      </c>
      <c r="B6277" s="52" t="s">
        <v>298</v>
      </c>
      <c r="C6277" s="50" t="s">
        <v>18263</v>
      </c>
      <c r="D6277" s="50">
        <f>DAX__2019_2020__33[[#This Row],[Open]]*(DAX__2019_2020__33[[#This Row],[Adj Close]]/DAX__2019_2020__33[[#This Row],[Close]])</f>
        <v>13.248168943480479</v>
      </c>
      <c r="E6277" s="50" t="s">
        <v>18245</v>
      </c>
      <c r="F6277" s="50" t="s">
        <v>18254</v>
      </c>
      <c r="G6277" s="50" t="s">
        <v>18264</v>
      </c>
      <c r="H6277" s="50" t="s">
        <v>18265</v>
      </c>
      <c r="I6277" s="50">
        <f>(DAX__2019_2020__33[[#This Row],[Adj Close]]-DAX__2019_2020__33[[#This Row],[Adj Open]])/DAX__2019_2020__33[[#This Row],[Adj Open]]</f>
        <v>4.4854543124440184E-3</v>
      </c>
      <c r="J6277" s="50">
        <f>DAX__2019_2020__33[[#This Row],[Adj Close]]-DAX__2019_2020__33[[#This Row],[Adj Open]]</f>
        <v>5.9424056519521429E-2</v>
      </c>
      <c r="K6277" s="50">
        <v>7321126</v>
      </c>
    </row>
    <row r="6278" spans="1:11" x14ac:dyDescent="0.3">
      <c r="A6278" s="51" t="str">
        <f t="shared" si="103"/>
        <v>DTE.DE</v>
      </c>
      <c r="B6278" s="52" t="s">
        <v>299</v>
      </c>
      <c r="C6278" s="50" t="s">
        <v>17957</v>
      </c>
      <c r="D6278" s="50">
        <f>DAX__2019_2020__33[[#This Row],[Open]]*(DAX__2019_2020__33[[#This Row],[Adj Close]]/DAX__2019_2020__33[[#This Row],[Close]])</f>
        <v>13.115739023834331</v>
      </c>
      <c r="E6278" s="50" t="s">
        <v>18266</v>
      </c>
      <c r="F6278" s="50" t="s">
        <v>17584</v>
      </c>
      <c r="G6278" s="50" t="s">
        <v>17993</v>
      </c>
      <c r="H6278" s="50" t="s">
        <v>17994</v>
      </c>
      <c r="I6278" s="50">
        <f>(DAX__2019_2020__33[[#This Row],[Adj Close]]-DAX__2019_2020__33[[#This Row],[Adj Open]])/DAX__2019_2020__33[[#This Row],[Adj Open]]</f>
        <v>-6.0841423948220247E-3</v>
      </c>
      <c r="J6278" s="50">
        <f>DAX__2019_2020__33[[#This Row],[Adj Close]]-DAX__2019_2020__33[[#This Row],[Adj Open]]</f>
        <v>-7.9798023834332099E-2</v>
      </c>
      <c r="K6278" s="50">
        <v>24791977</v>
      </c>
    </row>
    <row r="6279" spans="1:11" x14ac:dyDescent="0.3">
      <c r="A6279" s="51" t="str">
        <f t="shared" si="103"/>
        <v>DTE.DE</v>
      </c>
      <c r="B6279" s="52" t="s">
        <v>300</v>
      </c>
      <c r="C6279" s="50" t="s">
        <v>18009</v>
      </c>
      <c r="D6279" s="50">
        <f>DAX__2019_2020__33[[#This Row],[Open]]*(DAX__2019_2020__33[[#This Row],[Adj Close]]/DAX__2019_2020__33[[#This Row],[Close]])</f>
        <v>13.005378196891193</v>
      </c>
      <c r="E6279" s="50" t="s">
        <v>18254</v>
      </c>
      <c r="F6279" s="50" t="s">
        <v>18178</v>
      </c>
      <c r="G6279" s="50" t="s">
        <v>18267</v>
      </c>
      <c r="H6279" s="50" t="s">
        <v>18268</v>
      </c>
      <c r="I6279" s="50">
        <f>(DAX__2019_2020__33[[#This Row],[Adj Close]]-DAX__2019_2020__33[[#This Row],[Adj Open]])/DAX__2019_2020__33[[#This Row],[Adj Open]]</f>
        <v>7.8328981723236428E-3</v>
      </c>
      <c r="J6279" s="50">
        <f>DAX__2019_2020__33[[#This Row],[Adj Close]]-DAX__2019_2020__33[[#This Row],[Adj Open]]</f>
        <v>0.10186980310880678</v>
      </c>
      <c r="K6279" s="50">
        <v>14046374</v>
      </c>
    </row>
    <row r="6280" spans="1:11" x14ac:dyDescent="0.3">
      <c r="A6280" s="51" t="str">
        <f t="shared" si="103"/>
        <v>DTE.DE</v>
      </c>
      <c r="B6280" s="52" t="s">
        <v>301</v>
      </c>
      <c r="C6280" s="50" t="s">
        <v>18009</v>
      </c>
      <c r="D6280" s="50">
        <f>DAX__2019_2020__33[[#This Row],[Open]]*(DAX__2019_2020__33[[#This Row],[Adj Close]]/DAX__2019_2020__33[[#This Row],[Close]])</f>
        <v>13.005380133350764</v>
      </c>
      <c r="E6280" s="50" t="s">
        <v>17996</v>
      </c>
      <c r="F6280" s="50" t="s">
        <v>17920</v>
      </c>
      <c r="G6280" s="50" t="s">
        <v>18269</v>
      </c>
      <c r="H6280" s="50" t="s">
        <v>18270</v>
      </c>
      <c r="I6280" s="50">
        <f>(DAX__2019_2020__33[[#This Row],[Adj Close]]-DAX__2019_2020__33[[#This Row],[Adj Open]])/DAX__2019_2020__33[[#This Row],[Adj Open]]</f>
        <v>-1.4360313315926541E-3</v>
      </c>
      <c r="J6280" s="50">
        <f>DAX__2019_2020__33[[#This Row],[Adj Close]]-DAX__2019_2020__33[[#This Row],[Adj Open]]</f>
        <v>-1.8676133350764346E-2</v>
      </c>
      <c r="K6280" s="50">
        <v>9220167</v>
      </c>
    </row>
    <row r="6281" spans="1:11" x14ac:dyDescent="0.3">
      <c r="A6281" s="51" t="str">
        <f t="shared" si="103"/>
        <v>DTE.DE</v>
      </c>
      <c r="B6281" s="52" t="s">
        <v>302</v>
      </c>
      <c r="C6281" s="50" t="s">
        <v>17974</v>
      </c>
      <c r="D6281" s="50">
        <f>DAX__2019_2020__33[[#This Row],[Open]]*(DAX__2019_2020__33[[#This Row],[Adj Close]]/DAX__2019_2020__33[[#This Row],[Close]])</f>
        <v>13.015566697498699</v>
      </c>
      <c r="E6281" s="50" t="s">
        <v>18166</v>
      </c>
      <c r="F6281" s="50" t="s">
        <v>18031</v>
      </c>
      <c r="G6281" s="50" t="s">
        <v>18271</v>
      </c>
      <c r="H6281" s="50" t="s">
        <v>18272</v>
      </c>
      <c r="I6281" s="50">
        <f>(DAX__2019_2020__33[[#This Row],[Adj Close]]-DAX__2019_2020__33[[#This Row],[Adj Open]])/DAX__2019_2020__33[[#This Row],[Adj Open]]</f>
        <v>1.3044612575006064E-3</v>
      </c>
      <c r="J6281" s="50">
        <f>DAX__2019_2020__33[[#This Row],[Adj Close]]-DAX__2019_2020__33[[#This Row],[Adj Open]]</f>
        <v>1.6978302501302167E-2</v>
      </c>
      <c r="K6281" s="50">
        <v>7639054</v>
      </c>
    </row>
    <row r="6282" spans="1:11" x14ac:dyDescent="0.3">
      <c r="A6282" s="51" t="str">
        <f t="shared" si="103"/>
        <v>DTE.DE</v>
      </c>
      <c r="B6282" s="52" t="s">
        <v>303</v>
      </c>
      <c r="C6282" s="50" t="s">
        <v>17951</v>
      </c>
      <c r="D6282" s="50">
        <f>DAX__2019_2020__33[[#This Row],[Open]]*(DAX__2019_2020__33[[#This Row],[Adj Close]]/DAX__2019_2020__33[[#This Row],[Close]])</f>
        <v>13.034242718717277</v>
      </c>
      <c r="E6282" s="50" t="s">
        <v>18015</v>
      </c>
      <c r="F6282" s="50" t="s">
        <v>18033</v>
      </c>
      <c r="G6282" s="50" t="s">
        <v>17960</v>
      </c>
      <c r="H6282" s="50" t="s">
        <v>18273</v>
      </c>
      <c r="I6282" s="50">
        <f>(DAX__2019_2020__33[[#This Row],[Adj Close]]-DAX__2019_2020__33[[#This Row],[Adj Open]])/DAX__2019_2020__33[[#This Row],[Adj Open]]</f>
        <v>-4.8195909860622253E-3</v>
      </c>
      <c r="J6282" s="50">
        <f>DAX__2019_2020__33[[#This Row],[Adj Close]]-DAX__2019_2020__33[[#This Row],[Adj Open]]</f>
        <v>-6.2819718717276984E-2</v>
      </c>
      <c r="K6282" s="50">
        <v>7976825</v>
      </c>
    </row>
    <row r="6283" spans="1:11" x14ac:dyDescent="0.3">
      <c r="A6283" s="51" t="str">
        <f t="shared" si="103"/>
        <v>DTE.DE</v>
      </c>
      <c r="B6283" s="52" t="s">
        <v>304</v>
      </c>
      <c r="C6283" s="50" t="s">
        <v>18012</v>
      </c>
      <c r="D6283" s="50">
        <f>DAX__2019_2020__33[[#This Row],[Open]]*(DAX__2019_2020__33[[#This Row],[Adj Close]]/DAX__2019_2020__33[[#This Row],[Close]])</f>
        <v>12.945955645161291</v>
      </c>
      <c r="E6283" s="50" t="s">
        <v>17960</v>
      </c>
      <c r="F6283" s="50" t="s">
        <v>17907</v>
      </c>
      <c r="G6283" s="50" t="s">
        <v>18274</v>
      </c>
      <c r="H6283" s="50" t="s">
        <v>18275</v>
      </c>
      <c r="I6283" s="50">
        <f>(DAX__2019_2020__33[[#This Row],[Adj Close]]-DAX__2019_2020__33[[#This Row],[Adj Open]])/DAX__2019_2020__33[[#This Row],[Adj Open]]</f>
        <v>-8.0000000000000886E-3</v>
      </c>
      <c r="J6283" s="50">
        <f>DAX__2019_2020__33[[#This Row],[Adj Close]]-DAX__2019_2020__33[[#This Row],[Adj Open]]</f>
        <v>-0.10356764516129147</v>
      </c>
      <c r="K6283" s="50">
        <v>9481023</v>
      </c>
    </row>
    <row r="6284" spans="1:11" x14ac:dyDescent="0.3">
      <c r="A6284" s="51" t="str">
        <f t="shared" si="103"/>
        <v>DTE.DE</v>
      </c>
      <c r="B6284" s="52" t="s">
        <v>305</v>
      </c>
      <c r="C6284" s="50" t="s">
        <v>18067</v>
      </c>
      <c r="D6284" s="50">
        <f>DAX__2019_2020__33[[#This Row],[Open]]*(DAX__2019_2020__33[[#This Row],[Adj Close]]/DAX__2019_2020__33[[#This Row],[Close]])</f>
        <v>12.928977945899696</v>
      </c>
      <c r="E6284" s="50" t="s">
        <v>17944</v>
      </c>
      <c r="F6284" s="50" t="s">
        <v>17812</v>
      </c>
      <c r="G6284" s="50" t="s">
        <v>17946</v>
      </c>
      <c r="H6284" s="50" t="s">
        <v>18276</v>
      </c>
      <c r="I6284" s="50">
        <f>(DAX__2019_2020__33[[#This Row],[Adj Close]]-DAX__2019_2020__33[[#This Row],[Adj Open]])/DAX__2019_2020__33[[#This Row],[Adj Open]]</f>
        <v>-2.3637557452395484E-3</v>
      </c>
      <c r="J6284" s="50">
        <f>DAX__2019_2020__33[[#This Row],[Adj Close]]-DAX__2019_2020__33[[#This Row],[Adj Open]]</f>
        <v>-3.0560945899695824E-2</v>
      </c>
      <c r="K6284" s="50">
        <v>12483791</v>
      </c>
    </row>
    <row r="6285" spans="1:11" x14ac:dyDescent="0.3">
      <c r="A6285" s="51" t="str">
        <f t="shared" si="103"/>
        <v>DTE.DE</v>
      </c>
      <c r="B6285" s="52" t="s">
        <v>306</v>
      </c>
      <c r="C6285" s="50" t="s">
        <v>18277</v>
      </c>
      <c r="D6285" s="50">
        <f>DAX__2019_2020__33[[#This Row],[Open]]*(DAX__2019_2020__33[[#This Row],[Adj Close]]/DAX__2019_2020__33[[#This Row],[Close]])</f>
        <v>12.915395491057337</v>
      </c>
      <c r="E6285" s="50" t="s">
        <v>17997</v>
      </c>
      <c r="F6285" s="50" t="s">
        <v>17935</v>
      </c>
      <c r="G6285" s="50" t="s">
        <v>18278</v>
      </c>
      <c r="H6285" s="50" t="s">
        <v>18279</v>
      </c>
      <c r="I6285" s="50">
        <f>(DAX__2019_2020__33[[#This Row],[Adj Close]]-DAX__2019_2020__33[[#This Row],[Adj Open]])/DAX__2019_2020__33[[#This Row],[Adj Open]]</f>
        <v>-3.9437360326009558E-4</v>
      </c>
      <c r="J6285" s="50">
        <f>DAX__2019_2020__33[[#This Row],[Adj Close]]-DAX__2019_2020__33[[#This Row],[Adj Open]]</f>
        <v>-5.0934910573374736E-3</v>
      </c>
      <c r="K6285" s="50">
        <v>11510994</v>
      </c>
    </row>
    <row r="6286" spans="1:11" x14ac:dyDescent="0.3">
      <c r="A6286" s="51" t="str">
        <f t="shared" si="103"/>
        <v>DTE.DE</v>
      </c>
      <c r="B6286" s="52" t="s">
        <v>307</v>
      </c>
      <c r="C6286" s="50" t="s">
        <v>18140</v>
      </c>
      <c r="D6286" s="50">
        <f>DAX__2019_2020__33[[#This Row],[Open]]*(DAX__2019_2020__33[[#This Row],[Adj Close]]/DAX__2019_2020__33[[#This Row],[Close]])</f>
        <v>12.93407121192927</v>
      </c>
      <c r="E6286" s="50" t="s">
        <v>18012</v>
      </c>
      <c r="F6286" s="50" t="s">
        <v>18280</v>
      </c>
      <c r="G6286" s="50" t="s">
        <v>18158</v>
      </c>
      <c r="H6286" s="50" t="s">
        <v>18281</v>
      </c>
      <c r="I6286" s="50">
        <f>(DAX__2019_2020__33[[#This Row],[Adj Close]]-DAX__2019_2020__33[[#This Row],[Adj Open]])/DAX__2019_2020__33[[#This Row],[Adj Open]]</f>
        <v>-5.2507219742715114E-3</v>
      </c>
      <c r="J6286" s="50">
        <f>DAX__2019_2020__33[[#This Row],[Adj Close]]-DAX__2019_2020__33[[#This Row],[Adj Open]]</f>
        <v>-6.7913211929269579E-2</v>
      </c>
      <c r="K6286" s="50">
        <v>8366225</v>
      </c>
    </row>
    <row r="6287" spans="1:11" x14ac:dyDescent="0.3">
      <c r="A6287" s="51" t="str">
        <f t="shared" si="103"/>
        <v>DTE.DE</v>
      </c>
      <c r="B6287" s="52" t="s">
        <v>308</v>
      </c>
      <c r="C6287" s="50" t="s">
        <v>18154</v>
      </c>
      <c r="D6287" s="50">
        <f>DAX__2019_2020__33[[#This Row],[Open]]*(DAX__2019_2020__33[[#This Row],[Adj Close]]/DAX__2019_2020__33[[#This Row],[Close]])</f>
        <v>12.84917894357616</v>
      </c>
      <c r="E6287" s="50" t="s">
        <v>18064</v>
      </c>
      <c r="F6287" s="50" t="s">
        <v>17826</v>
      </c>
      <c r="G6287" s="50" t="s">
        <v>17898</v>
      </c>
      <c r="H6287" s="50" t="s">
        <v>18282</v>
      </c>
      <c r="I6287" s="50">
        <f>(DAX__2019_2020__33[[#This Row],[Adj Close]]-DAX__2019_2020__33[[#This Row],[Adj Open]])/DAX__2019_2020__33[[#This Row],[Adj Open]]</f>
        <v>-2.3784355179703987E-3</v>
      </c>
      <c r="J6287" s="50">
        <f>DAX__2019_2020__33[[#This Row],[Adj Close]]-DAX__2019_2020__33[[#This Row],[Adj Open]]</f>
        <v>-3.0560943576158905E-2</v>
      </c>
      <c r="K6287" s="50">
        <v>8222629</v>
      </c>
    </row>
    <row r="6288" spans="1:11" x14ac:dyDescent="0.3">
      <c r="A6288" s="51" t="str">
        <f t="shared" si="103"/>
        <v>DTE.DE</v>
      </c>
      <c r="B6288" s="52" t="s">
        <v>309</v>
      </c>
      <c r="C6288" s="50" t="s">
        <v>18283</v>
      </c>
      <c r="D6288" s="50">
        <f>DAX__2019_2020__33[[#This Row],[Open]]*(DAX__2019_2020__33[[#This Row],[Adj Close]]/DAX__2019_2020__33[[#This Row],[Close]])</f>
        <v>12.820316435856574</v>
      </c>
      <c r="E6288" s="50" t="s">
        <v>18284</v>
      </c>
      <c r="F6288" s="50" t="s">
        <v>18148</v>
      </c>
      <c r="G6288" s="50" t="s">
        <v>18035</v>
      </c>
      <c r="H6288" s="50" t="s">
        <v>18036</v>
      </c>
      <c r="I6288" s="50">
        <f>(DAX__2019_2020__33[[#This Row],[Adj Close]]-DAX__2019_2020__33[[#This Row],[Adj Open]])/DAX__2019_2020__33[[#This Row],[Adj Open]]</f>
        <v>-2.7810885975367051E-3</v>
      </c>
      <c r="J6288" s="50">
        <f>DAX__2019_2020__33[[#This Row],[Adj Close]]-DAX__2019_2020__33[[#This Row],[Adj Open]]</f>
        <v>-3.565443585657313E-2</v>
      </c>
      <c r="K6288" s="50">
        <v>10244944</v>
      </c>
    </row>
    <row r="6289" spans="1:11" x14ac:dyDescent="0.3">
      <c r="A6289" s="51" t="str">
        <f t="shared" si="103"/>
        <v>DTE.DE</v>
      </c>
      <c r="B6289" s="52" t="s">
        <v>310</v>
      </c>
      <c r="C6289" s="50" t="s">
        <v>18283</v>
      </c>
      <c r="D6289" s="50">
        <f>DAX__2019_2020__33[[#This Row],[Open]]*(DAX__2019_2020__33[[#This Row],[Adj Close]]/DAX__2019_2020__33[[#This Row],[Close]])</f>
        <v>12.820315660352364</v>
      </c>
      <c r="E6289" s="50" t="s">
        <v>17940</v>
      </c>
      <c r="F6289" s="50" t="s">
        <v>18285</v>
      </c>
      <c r="G6289" s="50" t="s">
        <v>18162</v>
      </c>
      <c r="H6289" s="50" t="s">
        <v>18286</v>
      </c>
      <c r="I6289" s="50">
        <f>(DAX__2019_2020__33[[#This Row],[Adj Close]]-DAX__2019_2020__33[[#This Row],[Adj Open]])/DAX__2019_2020__33[[#This Row],[Adj Open]]</f>
        <v>-2.6486558071775522E-4</v>
      </c>
      <c r="J6289" s="50">
        <f>DAX__2019_2020__33[[#This Row],[Adj Close]]-DAX__2019_2020__33[[#This Row],[Adj Open]]</f>
        <v>-3.3956603523641604E-3</v>
      </c>
      <c r="K6289" s="50">
        <v>8843706</v>
      </c>
    </row>
    <row r="6290" spans="1:11" x14ac:dyDescent="0.3">
      <c r="A6290" s="51" t="str">
        <f t="shared" si="103"/>
        <v>DTE.DE</v>
      </c>
      <c r="B6290" s="52" t="s">
        <v>311</v>
      </c>
      <c r="C6290" s="50" t="s">
        <v>17740</v>
      </c>
      <c r="D6290" s="50">
        <f>DAX__2019_2020__33[[#This Row],[Open]]*(DAX__2019_2020__33[[#This Row],[Adj Close]]/DAX__2019_2020__33[[#This Row],[Close]])</f>
        <v>12.827107283459345</v>
      </c>
      <c r="E6290" s="50" t="s">
        <v>18274</v>
      </c>
      <c r="F6290" s="50" t="s">
        <v>17808</v>
      </c>
      <c r="G6290" s="50" t="s">
        <v>17817</v>
      </c>
      <c r="H6290" s="50" t="s">
        <v>18287</v>
      </c>
      <c r="I6290" s="50">
        <f>(DAX__2019_2020__33[[#This Row],[Adj Close]]-DAX__2019_2020__33[[#This Row],[Adj Open]])/DAX__2019_2020__33[[#This Row],[Adj Open]]</f>
        <v>-2.1178027796161679E-3</v>
      </c>
      <c r="J6290" s="50">
        <f>DAX__2019_2020__33[[#This Row],[Adj Close]]-DAX__2019_2020__33[[#This Row],[Adj Open]]</f>
        <v>-2.7165283459344991E-2</v>
      </c>
      <c r="K6290" s="50">
        <v>6058437</v>
      </c>
    </row>
    <row r="6291" spans="1:11" x14ac:dyDescent="0.3">
      <c r="A6291" s="51" t="str">
        <f t="shared" si="103"/>
        <v>DTE.DE</v>
      </c>
      <c r="B6291" s="52" t="s">
        <v>312</v>
      </c>
      <c r="C6291" s="50" t="s">
        <v>18142</v>
      </c>
      <c r="D6291" s="50">
        <f>DAX__2019_2020__33[[#This Row],[Open]]*(DAX__2019_2020__33[[#This Row],[Adj Close]]/DAX__2019_2020__33[[#This Row],[Close]])</f>
        <v>12.80163962264151</v>
      </c>
      <c r="E6291" s="50" t="s">
        <v>17898</v>
      </c>
      <c r="F6291" s="50" t="s">
        <v>18114</v>
      </c>
      <c r="G6291" s="50" t="s">
        <v>17808</v>
      </c>
      <c r="H6291" s="50" t="s">
        <v>17810</v>
      </c>
      <c r="I6291" s="50">
        <f>(DAX__2019_2020__33[[#This Row],[Adj Close]]-DAX__2019_2020__33[[#This Row],[Adj Open]])/DAX__2019_2020__33[[#This Row],[Adj Open]]</f>
        <v>-1.8567639257294571E-3</v>
      </c>
      <c r="J6291" s="50">
        <f>DAX__2019_2020__33[[#This Row],[Adj Close]]-DAX__2019_2020__33[[#This Row],[Adj Open]]</f>
        <v>-2.3769622641509613E-2</v>
      </c>
      <c r="K6291" s="50">
        <v>13241276</v>
      </c>
    </row>
    <row r="6292" spans="1:11" x14ac:dyDescent="0.3">
      <c r="A6292" s="51" t="str">
        <f t="shared" si="103"/>
        <v>DTE.DE</v>
      </c>
      <c r="B6292" s="52" t="s">
        <v>313</v>
      </c>
      <c r="C6292" s="50" t="s">
        <v>17808</v>
      </c>
      <c r="D6292" s="50">
        <f>DAX__2019_2020__33[[#This Row],[Open]]*(DAX__2019_2020__33[[#This Row],[Adj Close]]/DAX__2019_2020__33[[#This Row],[Close]])</f>
        <v>12.777869981379492</v>
      </c>
      <c r="E6292" s="50" t="s">
        <v>17953</v>
      </c>
      <c r="F6292" s="50" t="s">
        <v>18288</v>
      </c>
      <c r="G6292" s="50" t="s">
        <v>18289</v>
      </c>
      <c r="H6292" s="50" t="s">
        <v>18290</v>
      </c>
      <c r="I6292" s="50">
        <f>(DAX__2019_2020__33[[#This Row],[Adj Close]]-DAX__2019_2020__33[[#This Row],[Adj Open]])/DAX__2019_2020__33[[#This Row],[Adj Open]]</f>
        <v>1.3287270794578769E-2</v>
      </c>
      <c r="J6292" s="50">
        <f>DAX__2019_2020__33[[#This Row],[Adj Close]]-DAX__2019_2020__33[[#This Row],[Adj Open]]</f>
        <v>0.16978301862050849</v>
      </c>
      <c r="K6292" s="50">
        <v>13829992</v>
      </c>
    </row>
    <row r="6293" spans="1:11" x14ac:dyDescent="0.3">
      <c r="A6293" s="51" t="str">
        <f t="shared" si="103"/>
        <v>DTE.DE</v>
      </c>
      <c r="B6293" s="52" t="s">
        <v>314</v>
      </c>
      <c r="C6293" s="50" t="s">
        <v>18291</v>
      </c>
      <c r="D6293" s="50">
        <f>DAX__2019_2020__33[[#This Row],[Open]]*(DAX__2019_2020__33[[#This Row],[Adj Close]]/DAX__2019_2020__33[[#This Row],[Close]])</f>
        <v>12.920488321062322</v>
      </c>
      <c r="E6293" s="50" t="s">
        <v>17743</v>
      </c>
      <c r="F6293" s="50" t="s">
        <v>18010</v>
      </c>
      <c r="G6293" s="50" t="s">
        <v>18001</v>
      </c>
      <c r="H6293" s="50" t="s">
        <v>18002</v>
      </c>
      <c r="I6293" s="50">
        <f>(DAX__2019_2020__33[[#This Row],[Adj Close]]-DAX__2019_2020__33[[#This Row],[Adj Open]])/DAX__2019_2020__33[[#This Row],[Adj Open]]</f>
        <v>-5.2562417871238824E-4</v>
      </c>
      <c r="J6293" s="50">
        <f>DAX__2019_2020__33[[#This Row],[Adj Close]]-DAX__2019_2020__33[[#This Row],[Adj Open]]</f>
        <v>-6.7913210623213871E-3</v>
      </c>
      <c r="K6293" s="50">
        <v>4384133</v>
      </c>
    </row>
    <row r="6294" spans="1:11" x14ac:dyDescent="0.3">
      <c r="A6294" s="51" t="str">
        <f t="shared" si="103"/>
        <v>DTE.DE</v>
      </c>
      <c r="B6294" s="52" t="s">
        <v>315</v>
      </c>
      <c r="C6294" s="50" t="s">
        <v>17746</v>
      </c>
      <c r="D6294" s="50">
        <f>DAX__2019_2020__33[[#This Row],[Open]]*(DAX__2019_2020__33[[#This Row],[Adj Close]]/DAX__2019_2020__33[[#This Row],[Close]])</f>
        <v>12.903510055132578</v>
      </c>
      <c r="E6294" s="50" t="s">
        <v>18292</v>
      </c>
      <c r="F6294" s="50" t="s">
        <v>18158</v>
      </c>
      <c r="G6294" s="50" t="s">
        <v>18140</v>
      </c>
      <c r="H6294" s="50" t="s">
        <v>18293</v>
      </c>
      <c r="I6294" s="50">
        <f>(DAX__2019_2020__33[[#This Row],[Adj Close]]-DAX__2019_2020__33[[#This Row],[Adj Open]])/DAX__2019_2020__33[[#This Row],[Adj Open]]</f>
        <v>2.3684210526317222E-3</v>
      </c>
      <c r="J6294" s="50">
        <f>DAX__2019_2020__33[[#This Row],[Adj Close]]-DAX__2019_2020__33[[#This Row],[Adj Open]]</f>
        <v>3.0560944867421114E-2</v>
      </c>
      <c r="K6294" s="50">
        <v>7778433</v>
      </c>
    </row>
    <row r="6295" spans="1:11" x14ac:dyDescent="0.3">
      <c r="A6295" s="51" t="str">
        <f t="shared" si="103"/>
        <v>DTE.DE</v>
      </c>
      <c r="B6295" s="52" t="s">
        <v>316</v>
      </c>
      <c r="C6295" s="50" t="s">
        <v>17905</v>
      </c>
      <c r="D6295" s="50">
        <f>DAX__2019_2020__33[[#This Row],[Open]]*(DAX__2019_2020__33[[#This Row],[Adj Close]]/DAX__2019_2020__33[[#This Row],[Close]])</f>
        <v>12.988402589561252</v>
      </c>
      <c r="E6295" s="50" t="s">
        <v>18028</v>
      </c>
      <c r="F6295" s="50" t="s">
        <v>17795</v>
      </c>
      <c r="G6295" s="50" t="s">
        <v>18109</v>
      </c>
      <c r="H6295" s="50" t="s">
        <v>18294</v>
      </c>
      <c r="I6295" s="50">
        <f>(DAX__2019_2020__33[[#This Row],[Adj Close]]-DAX__2019_2020__33[[#This Row],[Adj Open]])/DAX__2019_2020__33[[#This Row],[Adj Open]]</f>
        <v>-2.575163398692816E-2</v>
      </c>
      <c r="J6295" s="50">
        <f>DAX__2019_2020__33[[#This Row],[Adj Close]]-DAX__2019_2020__33[[#This Row],[Adj Open]]</f>
        <v>-0.33447258956125125</v>
      </c>
      <c r="K6295" s="50">
        <v>13205954</v>
      </c>
    </row>
    <row r="6296" spans="1:11" x14ac:dyDescent="0.3">
      <c r="A6296" s="51" t="str">
        <f t="shared" si="103"/>
        <v>DTE.DE</v>
      </c>
      <c r="B6296" s="52" t="s">
        <v>317</v>
      </c>
      <c r="C6296" s="50" t="s">
        <v>18295</v>
      </c>
      <c r="D6296" s="50">
        <f>DAX__2019_2020__33[[#This Row],[Open]]*(DAX__2019_2020__33[[#This Row],[Adj Close]]/DAX__2019_2020__33[[#This Row],[Close]])</f>
        <v>12.709958420967958</v>
      </c>
      <c r="E6296" s="50" t="s">
        <v>17870</v>
      </c>
      <c r="F6296" s="50" t="s">
        <v>18296</v>
      </c>
      <c r="G6296" s="50" t="s">
        <v>17873</v>
      </c>
      <c r="H6296" s="50" t="s">
        <v>17874</v>
      </c>
      <c r="I6296" s="50">
        <f>(DAX__2019_2020__33[[#This Row],[Adj Close]]-DAX__2019_2020__33[[#This Row],[Adj Open]])/DAX__2019_2020__33[[#This Row],[Adj Open]]</f>
        <v>-3.6067325674592841E-3</v>
      </c>
      <c r="J6296" s="50">
        <f>DAX__2019_2020__33[[#This Row],[Adj Close]]-DAX__2019_2020__33[[#This Row],[Adj Open]]</f>
        <v>-4.5841420967958513E-2</v>
      </c>
      <c r="K6296" s="50">
        <v>11017685</v>
      </c>
    </row>
    <row r="6297" spans="1:11" x14ac:dyDescent="0.3">
      <c r="A6297" s="51" t="str">
        <f t="shared" si="103"/>
        <v>DTE.DE</v>
      </c>
      <c r="B6297" s="52" t="s">
        <v>318</v>
      </c>
      <c r="C6297" s="50" t="s">
        <v>17861</v>
      </c>
      <c r="D6297" s="50">
        <f>DAX__2019_2020__33[[#This Row],[Open]]*(DAX__2019_2020__33[[#This Row],[Adj Close]]/DAX__2019_2020__33[[#This Row],[Close]])</f>
        <v>12.689583130388504</v>
      </c>
      <c r="E6297" s="50" t="s">
        <v>17914</v>
      </c>
      <c r="F6297" s="50" t="s">
        <v>17799</v>
      </c>
      <c r="G6297" s="50" t="s">
        <v>17868</v>
      </c>
      <c r="H6297" s="50" t="s">
        <v>18297</v>
      </c>
      <c r="I6297" s="50">
        <f>(DAX__2019_2020__33[[#This Row],[Adj Close]]-DAX__2019_2020__33[[#This Row],[Adj Open]])/DAX__2019_2020__33[[#This Row],[Adj Open]]</f>
        <v>5.6194808670056492E-3</v>
      </c>
      <c r="J6297" s="50">
        <f>DAX__2019_2020__33[[#This Row],[Adj Close]]-DAX__2019_2020__33[[#This Row],[Adj Open]]</f>
        <v>7.1308869611495851E-2</v>
      </c>
      <c r="K6297" s="50">
        <v>9543572</v>
      </c>
    </row>
    <row r="6298" spans="1:11" x14ac:dyDescent="0.3">
      <c r="A6298" s="51" t="str">
        <f t="shared" si="103"/>
        <v>DTE.DE</v>
      </c>
      <c r="B6298" s="52" t="s">
        <v>319</v>
      </c>
      <c r="C6298" s="50" t="s">
        <v>18185</v>
      </c>
      <c r="D6298" s="50">
        <f>DAX__2019_2020__33[[#This Row],[Open]]*(DAX__2019_2020__33[[#This Row],[Adj Close]]/DAX__2019_2020__33[[#This Row],[Close]])</f>
        <v>12.788057416655564</v>
      </c>
      <c r="E6298" s="50" t="s">
        <v>18150</v>
      </c>
      <c r="F6298" s="50" t="s">
        <v>18298</v>
      </c>
      <c r="G6298" s="50" t="s">
        <v>17583</v>
      </c>
      <c r="H6298" s="50" t="s">
        <v>18299</v>
      </c>
      <c r="I6298" s="50">
        <f>(DAX__2019_2020__33[[#This Row],[Adj Close]]-DAX__2019_2020__33[[#This Row],[Adj Open]])/DAX__2019_2020__33[[#This Row],[Adj Open]]</f>
        <v>-3.5847052575676938E-3</v>
      </c>
      <c r="J6298" s="50">
        <f>DAX__2019_2020__33[[#This Row],[Adj Close]]-DAX__2019_2020__33[[#This Row],[Adj Open]]</f>
        <v>-4.5841416655562739E-2</v>
      </c>
      <c r="K6298" s="50">
        <v>6929593</v>
      </c>
    </row>
    <row r="6299" spans="1:11" x14ac:dyDescent="0.3">
      <c r="A6299" s="51" t="str">
        <f t="shared" si="103"/>
        <v>DTE.DE</v>
      </c>
      <c r="B6299" s="52" t="s">
        <v>320</v>
      </c>
      <c r="C6299" s="50" t="s">
        <v>18288</v>
      </c>
      <c r="D6299" s="50">
        <f>DAX__2019_2020__33[[#This Row],[Open]]*(DAX__2019_2020__33[[#This Row],[Adj Close]]/DAX__2019_2020__33[[#This Row],[Close]])</f>
        <v>12.752402565985131</v>
      </c>
      <c r="E6299" s="50" t="s">
        <v>18161</v>
      </c>
      <c r="F6299" s="50" t="s">
        <v>17823</v>
      </c>
      <c r="G6299" s="50" t="s">
        <v>18185</v>
      </c>
      <c r="H6299" s="50" t="s">
        <v>18300</v>
      </c>
      <c r="I6299" s="50">
        <f>(DAX__2019_2020__33[[#This Row],[Adj Close]]-DAX__2019_2020__33[[#This Row],[Adj Open]])/DAX__2019_2020__33[[#This Row],[Adj Open]]</f>
        <v>2.795899347623451E-3</v>
      </c>
      <c r="J6299" s="50">
        <f>DAX__2019_2020__33[[#This Row],[Adj Close]]-DAX__2019_2020__33[[#This Row],[Adj Open]]</f>
        <v>3.5654434014869452E-2</v>
      </c>
      <c r="K6299" s="50">
        <v>6354957</v>
      </c>
    </row>
    <row r="6300" spans="1:11" x14ac:dyDescent="0.3">
      <c r="A6300" s="51" t="str">
        <f t="shared" si="103"/>
        <v>DTE.DE</v>
      </c>
      <c r="B6300" s="52" t="s">
        <v>321</v>
      </c>
      <c r="C6300" s="50" t="s">
        <v>18034</v>
      </c>
      <c r="D6300" s="50">
        <f>DAX__2019_2020__33[[#This Row],[Open]]*(DAX__2019_2020__33[[#This Row],[Adj Close]]/DAX__2019_2020__33[[#This Row],[Close]])</f>
        <v>12.776172793530353</v>
      </c>
      <c r="E6300" s="50" t="s">
        <v>17921</v>
      </c>
      <c r="F6300" s="50" t="s">
        <v>17732</v>
      </c>
      <c r="G6300" s="50" t="s">
        <v>17821</v>
      </c>
      <c r="H6300" s="50" t="s">
        <v>18301</v>
      </c>
      <c r="I6300" s="50">
        <f>(DAX__2019_2020__33[[#This Row],[Adj Close]]-DAX__2019_2020__33[[#This Row],[Adj Open]])/DAX__2019_2020__33[[#This Row],[Adj Open]]</f>
        <v>-1.7275747508306816E-3</v>
      </c>
      <c r="J6300" s="50">
        <f>DAX__2019_2020__33[[#This Row],[Adj Close]]-DAX__2019_2020__33[[#This Row],[Adj Open]]</f>
        <v>-2.2071793530352934E-2</v>
      </c>
      <c r="K6300" s="50">
        <v>5854066</v>
      </c>
    </row>
    <row r="6301" spans="1:11" x14ac:dyDescent="0.3">
      <c r="A6301" s="51" t="str">
        <f t="shared" si="103"/>
        <v>DTE.DE</v>
      </c>
      <c r="B6301" s="52" t="s">
        <v>322</v>
      </c>
      <c r="C6301" s="50" t="s">
        <v>17823</v>
      </c>
      <c r="D6301" s="50">
        <f>DAX__2019_2020__33[[#This Row],[Open]]*(DAX__2019_2020__33[[#This Row],[Adj Close]]/DAX__2019_2020__33[[#This Row],[Close]])</f>
        <v>12.706562554391619</v>
      </c>
      <c r="E6301" s="50" t="s">
        <v>18302</v>
      </c>
      <c r="F6301" s="50" t="s">
        <v>18116</v>
      </c>
      <c r="G6301" s="50" t="s">
        <v>17913</v>
      </c>
      <c r="H6301" s="50" t="s">
        <v>18303</v>
      </c>
      <c r="I6301" s="50">
        <f>(DAX__2019_2020__33[[#This Row],[Adj Close]]-DAX__2019_2020__33[[#This Row],[Adj Open]])/DAX__2019_2020__33[[#This Row],[Adj Open]]</f>
        <v>-5.077498663816106E-3</v>
      </c>
      <c r="J6301" s="50">
        <f>DAX__2019_2020__33[[#This Row],[Adj Close]]-DAX__2019_2020__33[[#This Row],[Adj Open]]</f>
        <v>-6.4517554391619214E-2</v>
      </c>
      <c r="K6301" s="50">
        <v>10256460</v>
      </c>
    </row>
    <row r="6302" spans="1:11" x14ac:dyDescent="0.3">
      <c r="A6302" s="51" t="str">
        <f t="shared" si="103"/>
        <v>DTE.DE</v>
      </c>
      <c r="B6302" s="52" t="s">
        <v>323</v>
      </c>
      <c r="C6302" s="50" t="s">
        <v>17913</v>
      </c>
      <c r="D6302" s="50">
        <f>DAX__2019_2020__33[[#This Row],[Open]]*(DAX__2019_2020__33[[#This Row],[Adj Close]]/DAX__2019_2020__33[[#This Row],[Close]])</f>
        <v>12.642044339419979</v>
      </c>
      <c r="E6302" s="50" t="s">
        <v>17857</v>
      </c>
      <c r="F6302" s="50" t="s">
        <v>18304</v>
      </c>
      <c r="G6302" s="50" t="s">
        <v>18305</v>
      </c>
      <c r="H6302" s="50" t="s">
        <v>18306</v>
      </c>
      <c r="I6302" s="50">
        <f>(DAX__2019_2020__33[[#This Row],[Adj Close]]-DAX__2019_2020__33[[#This Row],[Adj Open]])/DAX__2019_2020__33[[#This Row],[Adj Open]]</f>
        <v>2.6860059092134519E-4</v>
      </c>
      <c r="J6302" s="50">
        <f>DAX__2019_2020__33[[#This Row],[Adj Close]]-DAX__2019_2020__33[[#This Row],[Adj Open]]</f>
        <v>3.395660580022053E-3</v>
      </c>
      <c r="K6302" s="50">
        <v>8348248</v>
      </c>
    </row>
    <row r="6303" spans="1:11" x14ac:dyDescent="0.3">
      <c r="A6303" s="51" t="str">
        <f t="shared" si="103"/>
        <v>DTE.DE</v>
      </c>
      <c r="B6303" s="52" t="s">
        <v>324</v>
      </c>
      <c r="C6303" s="50" t="s">
        <v>18307</v>
      </c>
      <c r="D6303" s="50">
        <f>DAX__2019_2020__33[[#This Row],[Open]]*(DAX__2019_2020__33[[#This Row],[Adj Close]]/DAX__2019_2020__33[[#This Row],[Close]])</f>
        <v>12.676000932196509</v>
      </c>
      <c r="E6303" s="50" t="s">
        <v>17807</v>
      </c>
      <c r="F6303" s="50" t="s">
        <v>17600</v>
      </c>
      <c r="G6303" s="50" t="s">
        <v>18308</v>
      </c>
      <c r="H6303" s="50" t="s">
        <v>18309</v>
      </c>
      <c r="I6303" s="50">
        <f>(DAX__2019_2020__33[[#This Row],[Adj Close]]-DAX__2019_2020__33[[#This Row],[Adj Open]])/DAX__2019_2020__33[[#This Row],[Adj Open]]</f>
        <v>-1.0313420841146545E-2</v>
      </c>
      <c r="J6303" s="50">
        <f>DAX__2019_2020__33[[#This Row],[Adj Close]]-DAX__2019_2020__33[[#This Row],[Adj Open]]</f>
        <v>-0.1307329321965085</v>
      </c>
      <c r="K6303" s="50">
        <v>10494836</v>
      </c>
    </row>
    <row r="6304" spans="1:11" x14ac:dyDescent="0.3">
      <c r="A6304" s="51" t="str">
        <f t="shared" si="103"/>
        <v>DTE.DE</v>
      </c>
      <c r="B6304" s="52" t="s">
        <v>325</v>
      </c>
      <c r="C6304" s="50" t="s">
        <v>17581</v>
      </c>
      <c r="D6304" s="50">
        <f>DAX__2019_2020__33[[#This Row],[Open]]*(DAX__2019_2020__33[[#This Row],[Adj Close]]/DAX__2019_2020__33[[#This Row],[Close]])</f>
        <v>12.674302740143611</v>
      </c>
      <c r="E6304" s="50" t="s">
        <v>17581</v>
      </c>
      <c r="F6304" s="50" t="s">
        <v>18310</v>
      </c>
      <c r="G6304" s="50" t="s">
        <v>18311</v>
      </c>
      <c r="H6304" s="50" t="s">
        <v>18312</v>
      </c>
      <c r="I6304" s="50">
        <f>(DAX__2019_2020__33[[#This Row],[Adj Close]]-DAX__2019_2020__33[[#This Row],[Adj Open]])/DAX__2019_2020__33[[#This Row],[Adj Open]]</f>
        <v>-1.1252511721366357E-2</v>
      </c>
      <c r="J6304" s="50">
        <f>DAX__2019_2020__33[[#This Row],[Adj Close]]-DAX__2019_2020__33[[#This Row],[Adj Open]]</f>
        <v>-0.14261774014361173</v>
      </c>
      <c r="K6304" s="50">
        <v>12502008</v>
      </c>
    </row>
    <row r="6305" spans="1:11" x14ac:dyDescent="0.3">
      <c r="A6305" s="51" t="str">
        <f t="shared" si="103"/>
        <v>DTE.DE</v>
      </c>
      <c r="B6305" s="52" t="s">
        <v>326</v>
      </c>
      <c r="C6305" s="50" t="s">
        <v>17603</v>
      </c>
      <c r="D6305" s="50">
        <f>DAX__2019_2020__33[[#This Row],[Open]]*(DAX__2019_2020__33[[#This Row],[Adj Close]]/DAX__2019_2020__33[[#This Row],[Close]])</f>
        <v>12.597899736629937</v>
      </c>
      <c r="E6305" s="50" t="s">
        <v>18109</v>
      </c>
      <c r="F6305" s="50" t="s">
        <v>18117</v>
      </c>
      <c r="G6305" s="50" t="s">
        <v>17869</v>
      </c>
      <c r="H6305" s="50" t="s">
        <v>18313</v>
      </c>
      <c r="I6305" s="50">
        <f>(DAX__2019_2020__33[[#This Row],[Adj Close]]-DAX__2019_2020__33[[#This Row],[Adj Open]])/DAX__2019_2020__33[[#This Row],[Adj Open]]</f>
        <v>2.9649595687331713E-3</v>
      </c>
      <c r="J6305" s="50">
        <f>DAX__2019_2020__33[[#This Row],[Adj Close]]-DAX__2019_2020__33[[#This Row],[Adj Open]]</f>
        <v>3.7352263370062033E-2</v>
      </c>
      <c r="K6305" s="50">
        <v>9409980</v>
      </c>
    </row>
    <row r="6306" spans="1:11" x14ac:dyDescent="0.3">
      <c r="A6306" s="51" t="str">
        <f t="shared" si="103"/>
        <v>DTE.DE</v>
      </c>
      <c r="B6306" s="52" t="s">
        <v>327</v>
      </c>
      <c r="C6306" s="50" t="s">
        <v>18296</v>
      </c>
      <c r="D6306" s="50">
        <f>DAX__2019_2020__33[[#This Row],[Open]]*(DAX__2019_2020__33[[#This Row],[Adj Close]]/DAX__2019_2020__33[[#This Row],[Close]])</f>
        <v>12.618274660565277</v>
      </c>
      <c r="E6306" s="50" t="s">
        <v>17823</v>
      </c>
      <c r="F6306" s="50" t="s">
        <v>17835</v>
      </c>
      <c r="G6306" s="50" t="s">
        <v>17832</v>
      </c>
      <c r="H6306" s="50" t="s">
        <v>17833</v>
      </c>
      <c r="I6306" s="50">
        <f>(DAX__2019_2020__33[[#This Row],[Adj Close]]-DAX__2019_2020__33[[#This Row],[Adj Open]])/DAX__2019_2020__33[[#This Row],[Adj Open]]</f>
        <v>-2.6910656620026335E-4</v>
      </c>
      <c r="J6306" s="50">
        <f>DAX__2019_2020__33[[#This Row],[Adj Close]]-DAX__2019_2020__33[[#This Row],[Adj Open]]</f>
        <v>-3.3956605652765148E-3</v>
      </c>
      <c r="K6306" s="50">
        <v>10182614</v>
      </c>
    </row>
    <row r="6307" spans="1:11" x14ac:dyDescent="0.3">
      <c r="A6307" s="51" t="str">
        <f t="shared" ref="A6307:A6370" si="104">"DTE.DE"</f>
        <v>DTE.DE</v>
      </c>
      <c r="B6307" s="52" t="s">
        <v>328</v>
      </c>
      <c r="C6307" s="50" t="s">
        <v>17603</v>
      </c>
      <c r="D6307" s="50">
        <f>DAX__2019_2020__33[[#This Row],[Open]]*(DAX__2019_2020__33[[#This Row],[Adj Close]]/DAX__2019_2020__33[[#This Row],[Close]])</f>
        <v>12.597900683760683</v>
      </c>
      <c r="E6307" s="50" t="s">
        <v>18305</v>
      </c>
      <c r="F6307" s="50" t="s">
        <v>17855</v>
      </c>
      <c r="G6307" s="50" t="s">
        <v>17855</v>
      </c>
      <c r="H6307" s="50" t="s">
        <v>18314</v>
      </c>
      <c r="I6307" s="50">
        <f>(DAX__2019_2020__33[[#This Row],[Adj Close]]-DAX__2019_2020__33[[#This Row],[Adj Open]])/DAX__2019_2020__33[[#This Row],[Adj Open]]</f>
        <v>-6.6037735849056207E-3</v>
      </c>
      <c r="J6307" s="50">
        <f>DAX__2019_2020__33[[#This Row],[Adj Close]]-DAX__2019_2020__33[[#This Row],[Adj Open]]</f>
        <v>-8.3193683760683257E-2</v>
      </c>
      <c r="K6307" s="50">
        <v>12709253</v>
      </c>
    </row>
    <row r="6308" spans="1:11" x14ac:dyDescent="0.3">
      <c r="A6308" s="51" t="str">
        <f t="shared" si="104"/>
        <v>DTE.DE</v>
      </c>
      <c r="B6308" s="52" t="s">
        <v>329</v>
      </c>
      <c r="C6308" s="50" t="s">
        <v>18315</v>
      </c>
      <c r="D6308" s="50">
        <f>DAX__2019_2020__33[[#This Row],[Open]]*(DAX__2019_2020__33[[#This Row],[Adj Close]]/DAX__2019_2020__33[[#This Row],[Close]])</f>
        <v>12.552059588434911</v>
      </c>
      <c r="E6308" s="50" t="s">
        <v>18304</v>
      </c>
      <c r="F6308" s="50" t="s">
        <v>18316</v>
      </c>
      <c r="G6308" s="50" t="s">
        <v>18317</v>
      </c>
      <c r="H6308" s="50" t="s">
        <v>18318</v>
      </c>
      <c r="I6308" s="50">
        <f>(DAX__2019_2020__33[[#This Row],[Adj Close]]-DAX__2019_2020__33[[#This Row],[Adj Open]])/DAX__2019_2020__33[[#This Row],[Adj Open]]</f>
        <v>-3.5168402542945284E-3</v>
      </c>
      <c r="J6308" s="50">
        <f>DAX__2019_2020__33[[#This Row],[Adj Close]]-DAX__2019_2020__33[[#This Row],[Adj Open]]</f>
        <v>-4.4143588434911507E-2</v>
      </c>
      <c r="K6308" s="50">
        <v>14128543</v>
      </c>
    </row>
    <row r="6309" spans="1:11" x14ac:dyDescent="0.3">
      <c r="A6309" s="51" t="str">
        <f t="shared" si="104"/>
        <v>DTE.DE</v>
      </c>
      <c r="B6309" s="52" t="s">
        <v>330</v>
      </c>
      <c r="C6309" s="50" t="s">
        <v>18317</v>
      </c>
      <c r="D6309" s="50">
        <f>DAX__2019_2020__33[[#This Row],[Open]]*(DAX__2019_2020__33[[#This Row],[Adj Close]]/DAX__2019_2020__33[[#This Row],[Close]])</f>
        <v>12.507915770031078</v>
      </c>
      <c r="E6309" s="50" t="s">
        <v>17813</v>
      </c>
      <c r="F6309" s="50" t="s">
        <v>18319</v>
      </c>
      <c r="G6309" s="50" t="s">
        <v>17875</v>
      </c>
      <c r="H6309" s="50" t="s">
        <v>18320</v>
      </c>
      <c r="I6309" s="50">
        <f>(DAX__2019_2020__33[[#This Row],[Adj Close]]-DAX__2019_2020__33[[#This Row],[Adj Open]])/DAX__2019_2020__33[[#This Row],[Adj Open]]</f>
        <v>4.6151757839011506E-3</v>
      </c>
      <c r="J6309" s="50">
        <f>DAX__2019_2020__33[[#This Row],[Adj Close]]-DAX__2019_2020__33[[#This Row],[Adj Open]]</f>
        <v>5.7726229968922738E-2</v>
      </c>
      <c r="K6309" s="50">
        <v>29026065</v>
      </c>
    </row>
    <row r="6310" spans="1:11" x14ac:dyDescent="0.3">
      <c r="A6310" s="51" t="str">
        <f t="shared" si="104"/>
        <v>DTE.DE</v>
      </c>
      <c r="B6310" s="52" t="s">
        <v>331</v>
      </c>
      <c r="C6310" s="50" t="s">
        <v>18321</v>
      </c>
      <c r="D6310" s="50">
        <f>DAX__2019_2020__33[[#This Row],[Open]]*(DAX__2019_2020__33[[#This Row],[Adj Close]]/DAX__2019_2020__33[[#This Row],[Close]])</f>
        <v>12.526592947826085</v>
      </c>
      <c r="E6310" s="50" t="s">
        <v>17611</v>
      </c>
      <c r="F6310" s="50" t="s">
        <v>18322</v>
      </c>
      <c r="G6310" s="50" t="s">
        <v>17620</v>
      </c>
      <c r="H6310" s="50" t="s">
        <v>18323</v>
      </c>
      <c r="I6310" s="50">
        <f>(DAX__2019_2020__33[[#This Row],[Adj Close]]-DAX__2019_2020__33[[#This Row],[Adj Open]])/DAX__2019_2020__33[[#This Row],[Adj Open]]</f>
        <v>-2.4396855516398979E-3</v>
      </c>
      <c r="J6310" s="50">
        <f>DAX__2019_2020__33[[#This Row],[Adj Close]]-DAX__2019_2020__33[[#This Row],[Adj Open]]</f>
        <v>-3.0560947826085538E-2</v>
      </c>
      <c r="K6310" s="50">
        <v>8469794</v>
      </c>
    </row>
    <row r="6311" spans="1:11" x14ac:dyDescent="0.3">
      <c r="A6311" s="51" t="str">
        <f t="shared" si="104"/>
        <v>DTE.DE</v>
      </c>
      <c r="B6311" s="52" t="s">
        <v>332</v>
      </c>
      <c r="C6311" s="50" t="s">
        <v>18310</v>
      </c>
      <c r="D6311" s="50">
        <f>DAX__2019_2020__33[[#This Row],[Open]]*(DAX__2019_2020__33[[#This Row],[Adj Close]]/DAX__2019_2020__33[[#This Row],[Close]])</f>
        <v>12.528289435308508</v>
      </c>
      <c r="E6311" s="50" t="s">
        <v>18310</v>
      </c>
      <c r="F6311" s="50" t="s">
        <v>18324</v>
      </c>
      <c r="G6311" s="50" t="s">
        <v>18325</v>
      </c>
      <c r="H6311" s="50" t="s">
        <v>18326</v>
      </c>
      <c r="I6311" s="50">
        <f>(DAX__2019_2020__33[[#This Row],[Adj Close]]-DAX__2019_2020__33[[#This Row],[Adj Open]])/DAX__2019_2020__33[[#This Row],[Adj Open]]</f>
        <v>-2.8459140804987667E-3</v>
      </c>
      <c r="J6311" s="50">
        <f>DAX__2019_2020__33[[#This Row],[Adj Close]]-DAX__2019_2020__33[[#This Row],[Adj Open]]</f>
        <v>-3.5654435308508425E-2</v>
      </c>
      <c r="K6311" s="50">
        <v>5591396</v>
      </c>
    </row>
    <row r="6312" spans="1:11" x14ac:dyDescent="0.3">
      <c r="A6312" s="51" t="str">
        <f t="shared" si="104"/>
        <v>DTE.DE</v>
      </c>
      <c r="B6312" s="52" t="s">
        <v>333</v>
      </c>
      <c r="C6312" s="50" t="s">
        <v>18327</v>
      </c>
      <c r="D6312" s="50">
        <f>DAX__2019_2020__33[[#This Row],[Open]]*(DAX__2019_2020__33[[#This Row],[Adj Close]]/DAX__2019_2020__33[[#This Row],[Close]])</f>
        <v>12.506217246122169</v>
      </c>
      <c r="E6312" s="50" t="s">
        <v>18328</v>
      </c>
      <c r="F6312" s="50" t="s">
        <v>17622</v>
      </c>
      <c r="G6312" s="50" t="s">
        <v>17622</v>
      </c>
      <c r="H6312" s="50" t="s">
        <v>18329</v>
      </c>
      <c r="I6312" s="50">
        <f>(DAX__2019_2020__33[[#This Row],[Adj Close]]-DAX__2019_2020__33[[#This Row],[Adj Open]])/DAX__2019_2020__33[[#This Row],[Adj Open]]</f>
        <v>-1.0996470268802606E-2</v>
      </c>
      <c r="J6312" s="50">
        <f>DAX__2019_2020__33[[#This Row],[Adj Close]]-DAX__2019_2020__33[[#This Row],[Adj Open]]</f>
        <v>-0.13752424612216885</v>
      </c>
      <c r="K6312" s="50">
        <v>5774093</v>
      </c>
    </row>
    <row r="6313" spans="1:11" x14ac:dyDescent="0.3">
      <c r="A6313" s="51" t="str">
        <f t="shared" si="104"/>
        <v>DTE.DE</v>
      </c>
      <c r="B6313" s="52" t="s">
        <v>334</v>
      </c>
      <c r="C6313" s="50" t="s">
        <v>18330</v>
      </c>
      <c r="D6313" s="50">
        <f>DAX__2019_2020__33[[#This Row],[Open]]*(DAX__2019_2020__33[[#This Row],[Adj Close]]/DAX__2019_2020__33[[#This Row],[Close]])</f>
        <v>12.392464017659139</v>
      </c>
      <c r="E6313" s="50" t="s">
        <v>18331</v>
      </c>
      <c r="F6313" s="50" t="s">
        <v>18332</v>
      </c>
      <c r="G6313" s="50" t="s">
        <v>17575</v>
      </c>
      <c r="H6313" s="50" t="s">
        <v>18333</v>
      </c>
      <c r="I6313" s="50">
        <f>(DAX__2019_2020__33[[#This Row],[Adj Close]]-DAX__2019_2020__33[[#This Row],[Adj Open]])/DAX__2019_2020__33[[#This Row],[Adj Open]]</f>
        <v>8.2203041512532676E-4</v>
      </c>
      <c r="J6313" s="50">
        <f>DAX__2019_2020__33[[#This Row],[Adj Close]]-DAX__2019_2020__33[[#This Row],[Adj Open]]</f>
        <v>1.0186982340862016E-2</v>
      </c>
      <c r="K6313" s="50">
        <v>9435019</v>
      </c>
    </row>
    <row r="6314" spans="1:11" x14ac:dyDescent="0.3">
      <c r="A6314" s="51" t="str">
        <f t="shared" si="104"/>
        <v>DTE.DE</v>
      </c>
      <c r="B6314" s="52" t="s">
        <v>335</v>
      </c>
      <c r="C6314" s="50" t="s">
        <v>17622</v>
      </c>
      <c r="D6314" s="50">
        <f>DAX__2019_2020__33[[#This Row],[Open]]*(DAX__2019_2020__33[[#This Row],[Adj Close]]/DAX__2019_2020__33[[#This Row],[Close]])</f>
        <v>12.368692736417135</v>
      </c>
      <c r="E6314" s="50" t="s">
        <v>18334</v>
      </c>
      <c r="F6314" s="50" t="s">
        <v>18335</v>
      </c>
      <c r="G6314" s="50" t="s">
        <v>18336</v>
      </c>
      <c r="H6314" s="50" t="s">
        <v>18337</v>
      </c>
      <c r="I6314" s="50">
        <f>(DAX__2019_2020__33[[#This Row],[Adj Close]]-DAX__2019_2020__33[[#This Row],[Adj Open]])/DAX__2019_2020__33[[#This Row],[Adj Open]]</f>
        <v>3.0199039121482727E-3</v>
      </c>
      <c r="J6314" s="50">
        <f>DAX__2019_2020__33[[#This Row],[Adj Close]]-DAX__2019_2020__33[[#This Row],[Adj Open]]</f>
        <v>3.735226358286603E-2</v>
      </c>
      <c r="K6314" s="50">
        <v>9232877</v>
      </c>
    </row>
    <row r="6315" spans="1:11" x14ac:dyDescent="0.3">
      <c r="A6315" s="51" t="str">
        <f t="shared" si="104"/>
        <v>DTE.DE</v>
      </c>
      <c r="B6315" s="52" t="s">
        <v>336</v>
      </c>
      <c r="C6315" s="50" t="s">
        <v>17678</v>
      </c>
      <c r="D6315" s="50">
        <f>DAX__2019_2020__33[[#This Row],[Open]]*(DAX__2019_2020__33[[#This Row],[Adj Close]]/DAX__2019_2020__33[[#This Row],[Close]])</f>
        <v>12.377181830155029</v>
      </c>
      <c r="E6315" s="50" t="s">
        <v>18324</v>
      </c>
      <c r="F6315" s="50" t="s">
        <v>18338</v>
      </c>
      <c r="G6315" s="50" t="s">
        <v>18339</v>
      </c>
      <c r="H6315" s="50" t="s">
        <v>18340</v>
      </c>
      <c r="I6315" s="50">
        <f>(DAX__2019_2020__33[[#This Row],[Adj Close]]-DAX__2019_2020__33[[#This Row],[Adj Open]])/DAX__2019_2020__33[[#This Row],[Adj Open]]</f>
        <v>-1.3717421124837404E-4</v>
      </c>
      <c r="J6315" s="50">
        <f>DAX__2019_2020__33[[#This Row],[Adj Close]]-DAX__2019_2020__33[[#This Row],[Adj Open]]</f>
        <v>-1.697830155029223E-3</v>
      </c>
      <c r="K6315" s="50">
        <v>7337533</v>
      </c>
    </row>
    <row r="6316" spans="1:11" x14ac:dyDescent="0.3">
      <c r="A6316" s="51" t="str">
        <f t="shared" si="104"/>
        <v>DTE.DE</v>
      </c>
      <c r="B6316" s="52" t="s">
        <v>337</v>
      </c>
      <c r="C6316" s="50" t="s">
        <v>18341</v>
      </c>
      <c r="D6316" s="50">
        <f>DAX__2019_2020__33[[#This Row],[Open]]*(DAX__2019_2020__33[[#This Row],[Adj Close]]/DAX__2019_2020__33[[#This Row],[Close]])</f>
        <v>12.373787544844586</v>
      </c>
      <c r="E6316" s="50" t="s">
        <v>17796</v>
      </c>
      <c r="F6316" s="50" t="s">
        <v>18342</v>
      </c>
      <c r="G6316" s="50" t="s">
        <v>18343</v>
      </c>
      <c r="H6316" s="50" t="s">
        <v>18344</v>
      </c>
      <c r="I6316" s="50">
        <f>(DAX__2019_2020__33[[#This Row],[Adj Close]]-DAX__2019_2020__33[[#This Row],[Adj Open]])/DAX__2019_2020__33[[#This Row],[Adj Open]]</f>
        <v>2.0581778265641353E-3</v>
      </c>
      <c r="J6316" s="50">
        <f>DAX__2019_2020__33[[#This Row],[Adj Close]]-DAX__2019_2020__33[[#This Row],[Adj Open]]</f>
        <v>2.5467455155414598E-2</v>
      </c>
      <c r="K6316" s="50">
        <v>9646934</v>
      </c>
    </row>
    <row r="6317" spans="1:11" x14ac:dyDescent="0.3">
      <c r="A6317" s="51" t="str">
        <f t="shared" si="104"/>
        <v>DTE.DE</v>
      </c>
      <c r="B6317" s="52" t="s">
        <v>338</v>
      </c>
      <c r="C6317" s="50" t="s">
        <v>17885</v>
      </c>
      <c r="D6317" s="50">
        <f>DAX__2019_2020__33[[#This Row],[Open]]*(DAX__2019_2020__33[[#This Row],[Adj Close]]/DAX__2019_2020__33[[#This Row],[Close]])</f>
        <v>12.36360164393731</v>
      </c>
      <c r="E6317" s="50" t="s">
        <v>18343</v>
      </c>
      <c r="F6317" s="50" t="s">
        <v>18345</v>
      </c>
      <c r="G6317" s="50" t="s">
        <v>18083</v>
      </c>
      <c r="H6317" s="50" t="s">
        <v>18084</v>
      </c>
      <c r="I6317" s="50">
        <f>(DAX__2019_2020__33[[#This Row],[Adj Close]]-DAX__2019_2020__33[[#This Row],[Adj Open]])/DAX__2019_2020__33[[#This Row],[Adj Open]]</f>
        <v>-1.0985992859103959E-3</v>
      </c>
      <c r="J6317" s="50">
        <f>DAX__2019_2020__33[[#This Row],[Adj Close]]-DAX__2019_2020__33[[#This Row],[Adj Open]]</f>
        <v>-1.3582643937310124E-2</v>
      </c>
      <c r="K6317" s="50">
        <v>10757370</v>
      </c>
    </row>
    <row r="6318" spans="1:11" x14ac:dyDescent="0.3">
      <c r="A6318" s="51" t="str">
        <f t="shared" si="104"/>
        <v>DTE.DE</v>
      </c>
      <c r="B6318" s="52" t="s">
        <v>339</v>
      </c>
      <c r="C6318" s="50" t="s">
        <v>17575</v>
      </c>
      <c r="D6318" s="50">
        <f>DAX__2019_2020__33[[#This Row],[Open]]*(DAX__2019_2020__33[[#This Row],[Adj Close]]/DAX__2019_2020__33[[#This Row],[Close]])</f>
        <v>12.402650363636363</v>
      </c>
      <c r="E6318" s="50" t="s">
        <v>17858</v>
      </c>
      <c r="F6318" s="50" t="s">
        <v>18343</v>
      </c>
      <c r="G6318" s="50" t="s">
        <v>17731</v>
      </c>
      <c r="H6318" s="50" t="s">
        <v>18346</v>
      </c>
      <c r="I6318" s="50">
        <f>(DAX__2019_2020__33[[#This Row],[Adj Close]]-DAX__2019_2020__33[[#This Row],[Adj Open]])/DAX__2019_2020__33[[#This Row],[Adj Open]]</f>
        <v>1.6427104722792588E-2</v>
      </c>
      <c r="J6318" s="50">
        <f>DAX__2019_2020__33[[#This Row],[Adj Close]]-DAX__2019_2020__33[[#This Row],[Adj Open]]</f>
        <v>0.20373963636363612</v>
      </c>
      <c r="K6318" s="50">
        <v>14510060</v>
      </c>
    </row>
    <row r="6319" spans="1:11" x14ac:dyDescent="0.3">
      <c r="A6319" s="51" t="str">
        <f t="shared" si="104"/>
        <v>DTE.DE</v>
      </c>
      <c r="B6319" s="52" t="s">
        <v>340</v>
      </c>
      <c r="C6319" s="50" t="s">
        <v>17839</v>
      </c>
      <c r="D6319" s="50">
        <f>DAX__2019_2020__33[[#This Row],[Open]]*(DAX__2019_2020__33[[#This Row],[Adj Close]]/DAX__2019_2020__33[[#This Row],[Close]])</f>
        <v>12.579224246714535</v>
      </c>
      <c r="E6319" s="50" t="s">
        <v>17878</v>
      </c>
      <c r="F6319" s="50" t="s">
        <v>18347</v>
      </c>
      <c r="G6319" s="50" t="s">
        <v>18311</v>
      </c>
      <c r="H6319" s="50" t="s">
        <v>18312</v>
      </c>
      <c r="I6319" s="50">
        <f>(DAX__2019_2020__33[[#This Row],[Adj Close]]-DAX__2019_2020__33[[#This Row],[Adj Open]])/DAX__2019_2020__33[[#This Row],[Adj Open]]</f>
        <v>-3.779187474692794E-3</v>
      </c>
      <c r="J6319" s="50">
        <f>DAX__2019_2020__33[[#This Row],[Adj Close]]-DAX__2019_2020__33[[#This Row],[Adj Open]]</f>
        <v>-4.7539246714535466E-2</v>
      </c>
      <c r="K6319" s="50">
        <v>7884365</v>
      </c>
    </row>
    <row r="6320" spans="1:11" x14ac:dyDescent="0.3">
      <c r="A6320" s="51" t="str">
        <f t="shared" si="104"/>
        <v>DTE.DE</v>
      </c>
      <c r="B6320" s="52" t="s">
        <v>341</v>
      </c>
      <c r="C6320" s="50" t="s">
        <v>17576</v>
      </c>
      <c r="D6320" s="50">
        <f>DAX__2019_2020__33[[#This Row],[Open]]*(DAX__2019_2020__33[[#This Row],[Adj Close]]/DAX__2019_2020__33[[#This Row],[Close]])</f>
        <v>12.580921736281738</v>
      </c>
      <c r="E6320" s="50" t="s">
        <v>17801</v>
      </c>
      <c r="F6320" s="50" t="s">
        <v>18081</v>
      </c>
      <c r="G6320" s="50" t="s">
        <v>18348</v>
      </c>
      <c r="H6320" s="50" t="s">
        <v>18349</v>
      </c>
      <c r="I6320" s="50">
        <f>(DAX__2019_2020__33[[#This Row],[Adj Close]]-DAX__2019_2020__33[[#This Row],[Adj Open]])/DAX__2019_2020__33[[#This Row],[Adj Open]]</f>
        <v>-1.1336032388664052E-2</v>
      </c>
      <c r="J6320" s="50">
        <f>DAX__2019_2020__33[[#This Row],[Adj Close]]-DAX__2019_2020__33[[#This Row],[Adj Open]]</f>
        <v>-0.14261773628173735</v>
      </c>
      <c r="K6320" s="50">
        <v>8384403</v>
      </c>
    </row>
    <row r="6321" spans="1:11" x14ac:dyDescent="0.3">
      <c r="A6321" s="51" t="str">
        <f t="shared" si="104"/>
        <v>DTE.DE</v>
      </c>
      <c r="B6321" s="52" t="s">
        <v>342</v>
      </c>
      <c r="C6321" s="50" t="s">
        <v>18056</v>
      </c>
      <c r="D6321" s="50">
        <f>DAX__2019_2020__33[[#This Row],[Open]]*(DAX__2019_2020__33[[#This Row],[Adj Close]]/DAX__2019_2020__33[[#This Row],[Close]])</f>
        <v>12.429815830327867</v>
      </c>
      <c r="E6321" s="50" t="s">
        <v>18073</v>
      </c>
      <c r="F6321" s="50" t="s">
        <v>17639</v>
      </c>
      <c r="G6321" s="50" t="s">
        <v>17727</v>
      </c>
      <c r="H6321" s="50" t="s">
        <v>17886</v>
      </c>
      <c r="I6321" s="50">
        <f>(DAX__2019_2020__33[[#This Row],[Adj Close]]-DAX__2019_2020__33[[#This Row],[Adj Open]])/DAX__2019_2020__33[[#This Row],[Adj Open]]</f>
        <v>-1.365933615624764E-4</v>
      </c>
      <c r="J6321" s="50">
        <f>DAX__2019_2020__33[[#This Row],[Adj Close]]-DAX__2019_2020__33[[#This Row],[Adj Open]]</f>
        <v>-1.6978303278669671E-3</v>
      </c>
      <c r="K6321" s="50">
        <v>8657045</v>
      </c>
    </row>
    <row r="6322" spans="1:11" x14ac:dyDescent="0.3">
      <c r="A6322" s="51" t="str">
        <f t="shared" si="104"/>
        <v>DTE.DE</v>
      </c>
      <c r="B6322" s="52" t="s">
        <v>343</v>
      </c>
      <c r="C6322" s="50" t="s">
        <v>18331</v>
      </c>
      <c r="D6322" s="50">
        <f>DAX__2019_2020__33[[#This Row],[Open]]*(DAX__2019_2020__33[[#This Row],[Adj Close]]/DAX__2019_2020__33[[#This Row],[Close]])</f>
        <v>12.451887018528609</v>
      </c>
      <c r="E6322" s="50" t="s">
        <v>17608</v>
      </c>
      <c r="F6322" s="50" t="s">
        <v>18350</v>
      </c>
      <c r="G6322" s="50" t="s">
        <v>17715</v>
      </c>
      <c r="H6322" s="50" t="s">
        <v>18351</v>
      </c>
      <c r="I6322" s="50">
        <f>(DAX__2019_2020__33[[#This Row],[Adj Close]]-DAX__2019_2020__33[[#This Row],[Adj Open]])/DAX__2019_2020__33[[#This Row],[Adj Open]]</f>
        <v>8.1810744477780898E-4</v>
      </c>
      <c r="J6322" s="50">
        <f>DAX__2019_2020__33[[#This Row],[Adj Close]]-DAX__2019_2020__33[[#This Row],[Adj Open]]</f>
        <v>1.0186981471390411E-2</v>
      </c>
      <c r="K6322" s="50">
        <v>7501201</v>
      </c>
    </row>
    <row r="6323" spans="1:11" x14ac:dyDescent="0.3">
      <c r="A6323" s="51" t="str">
        <f t="shared" si="104"/>
        <v>DTE.DE</v>
      </c>
      <c r="B6323" s="52" t="s">
        <v>344</v>
      </c>
      <c r="C6323" s="50" t="s">
        <v>18322</v>
      </c>
      <c r="D6323" s="50">
        <f>DAX__2019_2020__33[[#This Row],[Open]]*(DAX__2019_2020__33[[#This Row],[Adj Close]]/DAX__2019_2020__33[[#This Row],[Close]])</f>
        <v>12.456980866766468</v>
      </c>
      <c r="E6323" s="50" t="s">
        <v>18352</v>
      </c>
      <c r="F6323" s="50" t="s">
        <v>18334</v>
      </c>
      <c r="G6323" s="50" t="s">
        <v>18095</v>
      </c>
      <c r="H6323" s="50" t="s">
        <v>18353</v>
      </c>
      <c r="I6323" s="50">
        <f>(DAX__2019_2020__33[[#This Row],[Adj Close]]-DAX__2019_2020__33[[#This Row],[Adj Open]])/DAX__2019_2020__33[[#This Row],[Adj Open]]</f>
        <v>1.4992503748125106E-3</v>
      </c>
      <c r="J6323" s="50">
        <f>DAX__2019_2020__33[[#This Row],[Adj Close]]-DAX__2019_2020__33[[#This Row],[Adj Open]]</f>
        <v>1.86761332335319E-2</v>
      </c>
      <c r="K6323" s="50">
        <v>6333041</v>
      </c>
    </row>
    <row r="6324" spans="1:11" x14ac:dyDescent="0.3">
      <c r="A6324" s="51" t="str">
        <f t="shared" si="104"/>
        <v>DTE.DE</v>
      </c>
      <c r="B6324" s="52" t="s">
        <v>345</v>
      </c>
      <c r="C6324" s="50" t="s">
        <v>18354</v>
      </c>
      <c r="D6324" s="50">
        <f>DAX__2019_2020__33[[#This Row],[Open]]*(DAX__2019_2020__33[[#This Row],[Adj Close]]/DAX__2019_2020__33[[#This Row],[Close]])</f>
        <v>12.4943327746594</v>
      </c>
      <c r="E6324" s="50" t="s">
        <v>18355</v>
      </c>
      <c r="F6324" s="50" t="s">
        <v>18356</v>
      </c>
      <c r="G6324" s="50" t="s">
        <v>17715</v>
      </c>
      <c r="H6324" s="50" t="s">
        <v>18351</v>
      </c>
      <c r="I6324" s="50">
        <f>(DAX__2019_2020__33[[#This Row],[Adj Close]]-DAX__2019_2020__33[[#This Row],[Adj Open]])/DAX__2019_2020__33[[#This Row],[Adj Open]]</f>
        <v>-2.5818725370294685E-3</v>
      </c>
      <c r="J6324" s="50">
        <f>DAX__2019_2020__33[[#This Row],[Adj Close]]-DAX__2019_2020__33[[#This Row],[Adj Open]]</f>
        <v>-3.2258774659400302E-2</v>
      </c>
      <c r="K6324" s="50">
        <v>9930537</v>
      </c>
    </row>
    <row r="6325" spans="1:11" x14ac:dyDescent="0.3">
      <c r="A6325" s="51" t="str">
        <f t="shared" si="104"/>
        <v>DTE.DE</v>
      </c>
      <c r="B6325" s="52" t="s">
        <v>346</v>
      </c>
      <c r="C6325" s="50" t="s">
        <v>17630</v>
      </c>
      <c r="D6325" s="50">
        <f>DAX__2019_2020__33[[#This Row],[Open]]*(DAX__2019_2020__33[[#This Row],[Adj Close]]/DAX__2019_2020__33[[#This Row],[Close]])</f>
        <v>12.419628035907861</v>
      </c>
      <c r="E6325" s="50" t="s">
        <v>18357</v>
      </c>
      <c r="F6325" s="50" t="s">
        <v>18358</v>
      </c>
      <c r="G6325" s="50" t="s">
        <v>18050</v>
      </c>
      <c r="H6325" s="50" t="s">
        <v>18359</v>
      </c>
      <c r="I6325" s="50">
        <f>(DAX__2019_2020__33[[#This Row],[Adj Close]]-DAX__2019_2020__33[[#This Row],[Adj Open]])/DAX__2019_2020__33[[#This Row],[Adj Open]]</f>
        <v>8.8858509911140075E-3</v>
      </c>
      <c r="J6325" s="50">
        <f>DAX__2019_2020__33[[#This Row],[Adj Close]]-DAX__2019_2020__33[[#This Row],[Adj Open]]</f>
        <v>0.11035896409213919</v>
      </c>
      <c r="K6325" s="50">
        <v>6888096</v>
      </c>
    </row>
    <row r="6326" spans="1:11" x14ac:dyDescent="0.3">
      <c r="A6326" s="51" t="str">
        <f t="shared" si="104"/>
        <v>DTE.DE</v>
      </c>
      <c r="B6326" s="52" t="s">
        <v>347</v>
      </c>
      <c r="C6326" s="50" t="s">
        <v>17887</v>
      </c>
      <c r="D6326" s="50">
        <f>DAX__2019_2020__33[[#This Row],[Open]]*(DAX__2019_2020__33[[#This Row],[Adj Close]]/DAX__2019_2020__33[[#This Row],[Close]])</f>
        <v>12.485843525620279</v>
      </c>
      <c r="E6326" s="50" t="s">
        <v>18360</v>
      </c>
      <c r="F6326" s="50" t="s">
        <v>18361</v>
      </c>
      <c r="G6326" s="50" t="s">
        <v>18362</v>
      </c>
      <c r="H6326" s="50" t="s">
        <v>18363</v>
      </c>
      <c r="I6326" s="50">
        <f>(DAX__2019_2020__33[[#This Row],[Adj Close]]-DAX__2019_2020__33[[#This Row],[Adj Open]])/DAX__2019_2020__33[[#This Row],[Adj Open]]</f>
        <v>8.4307859668208609E-3</v>
      </c>
      <c r="J6326" s="50">
        <f>DAX__2019_2020__33[[#This Row],[Adj Close]]-DAX__2019_2020__33[[#This Row],[Adj Open]]</f>
        <v>0.10526547437972056</v>
      </c>
      <c r="K6326" s="50">
        <v>8318716</v>
      </c>
    </row>
    <row r="6327" spans="1:11" x14ac:dyDescent="0.3">
      <c r="A6327" s="51" t="str">
        <f t="shared" si="104"/>
        <v>DTE.DE</v>
      </c>
      <c r="B6327" s="52" t="s">
        <v>348</v>
      </c>
      <c r="C6327" s="50" t="s">
        <v>18364</v>
      </c>
      <c r="D6327" s="50">
        <f>DAX__2019_2020__33[[#This Row],[Open]]*(DAX__2019_2020__33[[#This Row],[Adj Close]]/DAX__2019_2020__33[[#This Row],[Close]])</f>
        <v>12.669210250470808</v>
      </c>
      <c r="E6327" s="50" t="s">
        <v>18115</v>
      </c>
      <c r="F6327" s="50" t="s">
        <v>17835</v>
      </c>
      <c r="G6327" s="50" t="s">
        <v>17888</v>
      </c>
      <c r="H6327" s="50" t="s">
        <v>17890</v>
      </c>
      <c r="I6327" s="50">
        <f>(DAX__2019_2020__33[[#This Row],[Adj Close]]-DAX__2019_2020__33[[#This Row],[Adj Open]])/DAX__2019_2020__33[[#This Row],[Adj Open]]</f>
        <v>-3.7523452157597862E-3</v>
      </c>
      <c r="J6327" s="50">
        <f>DAX__2019_2020__33[[#This Row],[Adj Close]]-DAX__2019_2020__33[[#This Row],[Adj Open]]</f>
        <v>-4.753925047080898E-2</v>
      </c>
      <c r="K6327" s="50">
        <v>8317278</v>
      </c>
    </row>
    <row r="6328" spans="1:11" x14ac:dyDescent="0.3">
      <c r="A6328" s="51" t="str">
        <f t="shared" si="104"/>
        <v>DTE.DE</v>
      </c>
      <c r="B6328" s="52" t="s">
        <v>349</v>
      </c>
      <c r="C6328" s="50" t="s">
        <v>17864</v>
      </c>
      <c r="D6328" s="50">
        <f>DAX__2019_2020__33[[#This Row],[Open]]*(DAX__2019_2020__33[[#This Row],[Adj Close]]/DAX__2019_2020__33[[#This Row],[Close]])</f>
        <v>12.604692734115082</v>
      </c>
      <c r="E6328" s="50" t="s">
        <v>17864</v>
      </c>
      <c r="F6328" s="50" t="s">
        <v>18365</v>
      </c>
      <c r="G6328" s="50" t="s">
        <v>18331</v>
      </c>
      <c r="H6328" s="50" t="s">
        <v>18366</v>
      </c>
      <c r="I6328" s="50">
        <f>(DAX__2019_2020__33[[#This Row],[Adj Close]]-DAX__2019_2020__33[[#This Row],[Adj Open]])/DAX__2019_2020__33[[#This Row],[Adj Open]]</f>
        <v>-1.2122844827586276E-2</v>
      </c>
      <c r="J6328" s="50">
        <f>DAX__2019_2020__33[[#This Row],[Adj Close]]-DAX__2019_2020__33[[#This Row],[Adj Open]]</f>
        <v>-0.15280473411508133</v>
      </c>
      <c r="K6328" s="50">
        <v>9570257</v>
      </c>
    </row>
    <row r="6329" spans="1:11" x14ac:dyDescent="0.3">
      <c r="A6329" s="51" t="str">
        <f t="shared" si="104"/>
        <v>DTE.DE</v>
      </c>
      <c r="B6329" s="52" t="s">
        <v>350</v>
      </c>
      <c r="C6329" s="50" t="s">
        <v>18367</v>
      </c>
      <c r="D6329" s="50">
        <f>DAX__2019_2020__33[[#This Row],[Open]]*(DAX__2019_2020__33[[#This Row],[Adj Close]]/DAX__2019_2020__33[[#This Row],[Close]])</f>
        <v>12.455282862702703</v>
      </c>
      <c r="E6329" s="50" t="s">
        <v>17615</v>
      </c>
      <c r="F6329" s="50" t="s">
        <v>18368</v>
      </c>
      <c r="G6329" s="50" t="s">
        <v>17789</v>
      </c>
      <c r="H6329" s="50" t="s">
        <v>18369</v>
      </c>
      <c r="I6329" s="50">
        <f>(DAX__2019_2020__33[[#This Row],[Adj Close]]-DAX__2019_2020__33[[#This Row],[Adj Open]])/DAX__2019_2020__33[[#This Row],[Adj Open]]</f>
        <v>8.7241003271537193E-3</v>
      </c>
      <c r="J6329" s="50">
        <f>DAX__2019_2020__33[[#This Row],[Adj Close]]-DAX__2019_2020__33[[#This Row],[Adj Open]]</f>
        <v>0.10866113729729676</v>
      </c>
      <c r="K6329" s="50">
        <v>7880248</v>
      </c>
    </row>
    <row r="6330" spans="1:11" x14ac:dyDescent="0.3">
      <c r="A6330" s="51" t="str">
        <f t="shared" si="104"/>
        <v>DTE.DE</v>
      </c>
      <c r="B6330" s="52" t="s">
        <v>351</v>
      </c>
      <c r="C6330" s="50" t="s">
        <v>17831</v>
      </c>
      <c r="D6330" s="50">
        <f>DAX__2019_2020__33[[#This Row],[Open]]*(DAX__2019_2020__33[[#This Row],[Adj Close]]/DAX__2019_2020__33[[#This Row],[Close]])</f>
        <v>12.501124251579238</v>
      </c>
      <c r="E6330" s="50" t="s">
        <v>18308</v>
      </c>
      <c r="F6330" s="50" t="s">
        <v>18370</v>
      </c>
      <c r="G6330" s="50" t="s">
        <v>17885</v>
      </c>
      <c r="H6330" s="50" t="s">
        <v>18371</v>
      </c>
      <c r="I6330" s="50">
        <f>(DAX__2019_2020__33[[#This Row],[Adj Close]]-DAX__2019_2020__33[[#This Row],[Adj Open]])/DAX__2019_2020__33[[#This Row],[Adj Open]]</f>
        <v>-1.1000950699443308E-2</v>
      </c>
      <c r="J6330" s="50">
        <f>DAX__2019_2020__33[[#This Row],[Adj Close]]-DAX__2019_2020__33[[#This Row],[Adj Open]]</f>
        <v>-0.13752425157923831</v>
      </c>
      <c r="K6330" s="50">
        <v>9635192</v>
      </c>
    </row>
    <row r="6331" spans="1:11" x14ac:dyDescent="0.3">
      <c r="A6331" s="51" t="str">
        <f t="shared" si="104"/>
        <v>DTE.DE</v>
      </c>
      <c r="B6331" s="52" t="s">
        <v>352</v>
      </c>
      <c r="C6331" s="50" t="s">
        <v>18356</v>
      </c>
      <c r="D6331" s="50">
        <f>DAX__2019_2020__33[[#This Row],[Open]]*(DAX__2019_2020__33[[#This Row],[Adj Close]]/DAX__2019_2020__33[[#This Row],[Close]])</f>
        <v>12.436606076458752</v>
      </c>
      <c r="E6331" s="50" t="s">
        <v>18307</v>
      </c>
      <c r="F6331" s="50" t="s">
        <v>18072</v>
      </c>
      <c r="G6331" s="50" t="s">
        <v>17574</v>
      </c>
      <c r="H6331" s="50" t="s">
        <v>18372</v>
      </c>
      <c r="I6331" s="50">
        <f>(DAX__2019_2020__33[[#This Row],[Adj Close]]-DAX__2019_2020__33[[#This Row],[Adj Open]])/DAX__2019_2020__33[[#This Row],[Adj Open]]</f>
        <v>1.7747440273037547E-2</v>
      </c>
      <c r="J6331" s="50">
        <f>DAX__2019_2020__33[[#This Row],[Adj Close]]-DAX__2019_2020__33[[#This Row],[Adj Open]]</f>
        <v>0.22071792354124753</v>
      </c>
      <c r="K6331" s="50">
        <v>11638999</v>
      </c>
    </row>
    <row r="6332" spans="1:11" x14ac:dyDescent="0.3">
      <c r="A6332" s="51" t="str">
        <f t="shared" si="104"/>
        <v>DTE.DE</v>
      </c>
      <c r="B6332" s="52" t="s">
        <v>353</v>
      </c>
      <c r="C6332" s="50" t="s">
        <v>17888</v>
      </c>
      <c r="D6332" s="50">
        <f>DAX__2019_2020__33[[#This Row],[Open]]*(DAX__2019_2020__33[[#This Row],[Adj Close]]/DAX__2019_2020__33[[#This Row],[Close]])</f>
        <v>12.621671151972002</v>
      </c>
      <c r="E6332" s="50" t="s">
        <v>18063</v>
      </c>
      <c r="F6332" s="50" t="s">
        <v>17839</v>
      </c>
      <c r="G6332" s="50" t="s">
        <v>18373</v>
      </c>
      <c r="H6332" s="50" t="s">
        <v>18374</v>
      </c>
      <c r="I6332" s="50">
        <f>(DAX__2019_2020__33[[#This Row],[Adj Close]]-DAX__2019_2020__33[[#This Row],[Adj Open]])/DAX__2019_2020__33[[#This Row],[Adj Open]]</f>
        <v>-6.7258541834816564E-4</v>
      </c>
      <c r="J6332" s="50">
        <f>DAX__2019_2020__33[[#This Row],[Adj Close]]-DAX__2019_2020__33[[#This Row],[Adj Open]]</f>
        <v>-8.4891519720020625E-3</v>
      </c>
      <c r="K6332" s="50">
        <v>7517399</v>
      </c>
    </row>
    <row r="6333" spans="1:11" x14ac:dyDescent="0.3">
      <c r="A6333" s="51" t="str">
        <f t="shared" si="104"/>
        <v>DTE.DE</v>
      </c>
      <c r="B6333" s="52" t="s">
        <v>354</v>
      </c>
      <c r="C6333" s="50" t="s">
        <v>18041</v>
      </c>
      <c r="D6333" s="50">
        <f>DAX__2019_2020__33[[#This Row],[Open]]*(DAX__2019_2020__33[[#This Row],[Adj Close]]/DAX__2019_2020__33[[#This Row],[Close]])</f>
        <v>12.468866151791797</v>
      </c>
      <c r="E6333" s="50" t="s">
        <v>18347</v>
      </c>
      <c r="F6333" s="50" t="s">
        <v>17575</v>
      </c>
      <c r="G6333" s="50" t="s">
        <v>18319</v>
      </c>
      <c r="H6333" s="50" t="s">
        <v>18375</v>
      </c>
      <c r="I6333" s="50">
        <f>(DAX__2019_2020__33[[#This Row],[Adj Close]]-DAX__2019_2020__33[[#This Row],[Adj Open]])/DAX__2019_2020__33[[#This Row],[Adj Open]]</f>
        <v>-6.8082788671028132E-4</v>
      </c>
      <c r="J6333" s="50">
        <f>DAX__2019_2020__33[[#This Row],[Adj Close]]-DAX__2019_2020__33[[#This Row],[Adj Open]]</f>
        <v>-8.4891517917977666E-3</v>
      </c>
      <c r="K6333" s="50">
        <v>11617733</v>
      </c>
    </row>
    <row r="6334" spans="1:11" x14ac:dyDescent="0.3">
      <c r="A6334" s="51" t="str">
        <f t="shared" si="104"/>
        <v>DTE.DE</v>
      </c>
      <c r="B6334" s="52" t="s">
        <v>355</v>
      </c>
      <c r="C6334" s="50" t="s">
        <v>18376</v>
      </c>
      <c r="D6334" s="50">
        <f>DAX__2019_2020__33[[#This Row],[Open]]*(DAX__2019_2020__33[[#This Row],[Adj Close]]/DAX__2019_2020__33[[#This Row],[Close]])</f>
        <v>12.458679062029304</v>
      </c>
      <c r="E6334" s="50" t="s">
        <v>18075</v>
      </c>
      <c r="F6334" s="50" t="s">
        <v>17628</v>
      </c>
      <c r="G6334" s="50" t="s">
        <v>18343</v>
      </c>
      <c r="H6334" s="50" t="s">
        <v>18344</v>
      </c>
      <c r="I6334" s="50">
        <f>(DAX__2019_2020__33[[#This Row],[Adj Close]]-DAX__2019_2020__33[[#This Row],[Adj Open]])/DAX__2019_2020__33[[#This Row],[Adj Open]]</f>
        <v>-4.7696920141728997E-3</v>
      </c>
      <c r="J6334" s="50">
        <f>DAX__2019_2020__33[[#This Row],[Adj Close]]-DAX__2019_2020__33[[#This Row],[Adj Open]]</f>
        <v>-5.9424062029304281E-2</v>
      </c>
      <c r="K6334" s="50">
        <v>11378907</v>
      </c>
    </row>
    <row r="6335" spans="1:11" x14ac:dyDescent="0.3">
      <c r="A6335" s="51" t="str">
        <f t="shared" si="104"/>
        <v>DTE.DE</v>
      </c>
      <c r="B6335" s="52" t="s">
        <v>356</v>
      </c>
      <c r="C6335" s="50" t="s">
        <v>18319</v>
      </c>
      <c r="D6335" s="50">
        <f>DAX__2019_2020__33[[#This Row],[Open]]*(DAX__2019_2020__33[[#This Row],[Adj Close]]/DAX__2019_2020__33[[#This Row],[Close]])</f>
        <v>12.460375603361115</v>
      </c>
      <c r="E6335" s="50" t="s">
        <v>18377</v>
      </c>
      <c r="F6335" s="50" t="s">
        <v>17628</v>
      </c>
      <c r="G6335" s="50" t="s">
        <v>18046</v>
      </c>
      <c r="H6335" s="50" t="s">
        <v>18378</v>
      </c>
      <c r="I6335" s="50">
        <f>(DAX__2019_2020__33[[#This Row],[Adj Close]]-DAX__2019_2020__33[[#This Row],[Adj Open]])/DAX__2019_2020__33[[#This Row],[Adj Open]]</f>
        <v>-2.7251669164736906E-3</v>
      </c>
      <c r="J6335" s="50">
        <f>DAX__2019_2020__33[[#This Row],[Adj Close]]-DAX__2019_2020__33[[#This Row],[Adj Open]]</f>
        <v>-3.3956603361115612E-2</v>
      </c>
      <c r="K6335" s="50">
        <v>8341657</v>
      </c>
    </row>
    <row r="6336" spans="1:11" x14ac:dyDescent="0.3">
      <c r="A6336" s="51" t="str">
        <f t="shared" si="104"/>
        <v>DTE.DE</v>
      </c>
      <c r="B6336" s="52" t="s">
        <v>357</v>
      </c>
      <c r="C6336" s="50" t="s">
        <v>18044</v>
      </c>
      <c r="D6336" s="50">
        <f>DAX__2019_2020__33[[#This Row],[Open]]*(DAX__2019_2020__33[[#This Row],[Adj Close]]/DAX__2019_2020__33[[#This Row],[Close]])</f>
        <v>12.465469150879105</v>
      </c>
      <c r="E6336" s="50" t="s">
        <v>18379</v>
      </c>
      <c r="F6336" s="50" t="s">
        <v>18072</v>
      </c>
      <c r="G6336" s="50" t="s">
        <v>18322</v>
      </c>
      <c r="H6336" s="50" t="s">
        <v>18380</v>
      </c>
      <c r="I6336" s="50">
        <f>(DAX__2019_2020__33[[#This Row],[Adj Close]]-DAX__2019_2020__33[[#This Row],[Adj Open]])/DAX__2019_2020__33[[#This Row],[Adj Open]]</f>
        <v>-6.8101334786159571E-4</v>
      </c>
      <c r="J6336" s="50">
        <f>DAX__2019_2020__33[[#This Row],[Adj Close]]-DAX__2019_2020__33[[#This Row],[Adj Open]]</f>
        <v>-8.4891508791056225E-3</v>
      </c>
      <c r="K6336" s="50">
        <v>8422039</v>
      </c>
    </row>
    <row r="6337" spans="1:11" x14ac:dyDescent="0.3">
      <c r="A6337" s="51" t="str">
        <f t="shared" si="104"/>
        <v>DTE.DE</v>
      </c>
      <c r="B6337" s="52" t="s">
        <v>358</v>
      </c>
      <c r="C6337" s="50" t="s">
        <v>18105</v>
      </c>
      <c r="D6337" s="50">
        <f>DAX__2019_2020__33[[#This Row],[Open]]*(DAX__2019_2020__33[[#This Row],[Adj Close]]/DAX__2019_2020__33[[#This Row],[Close]])</f>
        <v>12.434907964154785</v>
      </c>
      <c r="E6337" s="50" t="s">
        <v>18071</v>
      </c>
      <c r="F6337" s="50" t="s">
        <v>18381</v>
      </c>
      <c r="G6337" s="50" t="s">
        <v>18071</v>
      </c>
      <c r="H6337" s="50" t="s">
        <v>18382</v>
      </c>
      <c r="I6337" s="50">
        <f>(DAX__2019_2020__33[[#This Row],[Adj Close]]-DAX__2019_2020__33[[#This Row],[Adj Open]])/DAX__2019_2020__33[[#This Row],[Adj Open]]</f>
        <v>5.5980338612780737E-3</v>
      </c>
      <c r="J6337" s="50">
        <f>DAX__2019_2020__33[[#This Row],[Adj Close]]-DAX__2019_2020__33[[#This Row],[Adj Open]]</f>
        <v>6.9611035845214886E-2</v>
      </c>
      <c r="K6337" s="50">
        <v>9254510</v>
      </c>
    </row>
    <row r="6338" spans="1:11" x14ac:dyDescent="0.3">
      <c r="A6338" s="51" t="str">
        <f t="shared" si="104"/>
        <v>DTE.DE</v>
      </c>
      <c r="B6338" s="52" t="s">
        <v>359</v>
      </c>
      <c r="C6338" s="50" t="s">
        <v>18347</v>
      </c>
      <c r="D6338" s="50">
        <f>DAX__2019_2020__33[[#This Row],[Open]]*(DAX__2019_2020__33[[#This Row],[Adj Close]]/DAX__2019_2020__33[[#This Row],[Close]])</f>
        <v>12.519800485991377</v>
      </c>
      <c r="E6338" s="50" t="s">
        <v>17804</v>
      </c>
      <c r="F6338" s="50" t="s">
        <v>17620</v>
      </c>
      <c r="G6338" s="50" t="s">
        <v>17864</v>
      </c>
      <c r="H6338" s="50" t="s">
        <v>18383</v>
      </c>
      <c r="I6338" s="50">
        <f>(DAX__2019_2020__33[[#This Row],[Adj Close]]-DAX__2019_2020__33[[#This Row],[Adj Open]])/DAX__2019_2020__33[[#This Row],[Adj Open]]</f>
        <v>6.7805804176839434E-3</v>
      </c>
      <c r="J6338" s="50">
        <f>DAX__2019_2020__33[[#This Row],[Adj Close]]-DAX__2019_2020__33[[#This Row],[Adj Open]]</f>
        <v>8.4891514008623048E-2</v>
      </c>
      <c r="K6338" s="50">
        <v>7640151</v>
      </c>
    </row>
    <row r="6339" spans="1:11" x14ac:dyDescent="0.3">
      <c r="A6339" s="51" t="str">
        <f t="shared" si="104"/>
        <v>DTE.DE</v>
      </c>
      <c r="B6339" s="52" t="s">
        <v>360</v>
      </c>
      <c r="C6339" s="50" t="s">
        <v>17837</v>
      </c>
      <c r="D6339" s="50">
        <f>DAX__2019_2020__33[[#This Row],[Open]]*(DAX__2019_2020__33[[#This Row],[Adj Close]]/DAX__2019_2020__33[[#This Row],[Close]])</f>
        <v>12.582619791034759</v>
      </c>
      <c r="E6339" s="50" t="s">
        <v>17861</v>
      </c>
      <c r="F6339" s="50" t="s">
        <v>17805</v>
      </c>
      <c r="G6339" s="50" t="s">
        <v>18384</v>
      </c>
      <c r="H6339" s="50" t="s">
        <v>18385</v>
      </c>
      <c r="I6339" s="50">
        <f>(DAX__2019_2020__33[[#This Row],[Adj Close]]-DAX__2019_2020__33[[#This Row],[Adj Open]])/DAX__2019_2020__33[[#This Row],[Adj Open]]</f>
        <v>5.3973822695993238E-3</v>
      </c>
      <c r="J6339" s="50">
        <f>DAX__2019_2020__33[[#This Row],[Adj Close]]-DAX__2019_2020__33[[#This Row],[Adj Open]]</f>
        <v>6.7913208965240557E-2</v>
      </c>
      <c r="K6339" s="50">
        <v>7507806</v>
      </c>
    </row>
    <row r="6340" spans="1:11" x14ac:dyDescent="0.3">
      <c r="A6340" s="51" t="str">
        <f t="shared" si="104"/>
        <v>DTE.DE</v>
      </c>
      <c r="B6340" s="52" t="s">
        <v>361</v>
      </c>
      <c r="C6340" s="50" t="s">
        <v>17822</v>
      </c>
      <c r="D6340" s="50">
        <f>DAX__2019_2020__33[[#This Row],[Open]]*(DAX__2019_2020__33[[#This Row],[Adj Close]]/DAX__2019_2020__33[[#This Row],[Close]])</f>
        <v>12.677699061490848</v>
      </c>
      <c r="E6340" s="50" t="s">
        <v>18063</v>
      </c>
      <c r="F6340" s="50" t="s">
        <v>18304</v>
      </c>
      <c r="G6340" s="50" t="s">
        <v>18296</v>
      </c>
      <c r="H6340" s="50" t="s">
        <v>18386</v>
      </c>
      <c r="I6340" s="50">
        <f>(DAX__2019_2020__33[[#This Row],[Adj Close]]-DAX__2019_2020__33[[#This Row],[Adj Open]])/DAX__2019_2020__33[[#This Row],[Adj Open]]</f>
        <v>-4.6872907459486459E-3</v>
      </c>
      <c r="J6340" s="50">
        <f>DAX__2019_2020__33[[#This Row],[Adj Close]]-DAX__2019_2020__33[[#This Row],[Adj Open]]</f>
        <v>-5.942406149084789E-2</v>
      </c>
      <c r="K6340" s="50">
        <v>5854479</v>
      </c>
    </row>
    <row r="6341" spans="1:11" x14ac:dyDescent="0.3">
      <c r="A6341" s="51" t="str">
        <f t="shared" si="104"/>
        <v>DTE.DE</v>
      </c>
      <c r="B6341" s="52" t="s">
        <v>362</v>
      </c>
      <c r="C6341" s="50" t="s">
        <v>17957</v>
      </c>
      <c r="D6341" s="50">
        <f>DAX__2019_2020__33[[#This Row],[Open]]*(DAX__2019_2020__33[[#This Row],[Adj Close]]/DAX__2019_2020__33[[#This Row],[Close]])</f>
        <v>13.115738623395149</v>
      </c>
      <c r="E6341" s="50" t="s">
        <v>18387</v>
      </c>
      <c r="F6341" s="50" t="s">
        <v>18181</v>
      </c>
      <c r="G6341" s="50" t="s">
        <v>18388</v>
      </c>
      <c r="H6341" s="50" t="s">
        <v>18389</v>
      </c>
      <c r="I6341" s="50">
        <f>(DAX__2019_2020__33[[#This Row],[Adj Close]]-DAX__2019_2020__33[[#This Row],[Adj Open]])/DAX__2019_2020__33[[#This Row],[Adj Open]]</f>
        <v>-1.8122977346277369E-3</v>
      </c>
      <c r="J6341" s="50">
        <f>DAX__2019_2020__33[[#This Row],[Adj Close]]-DAX__2019_2020__33[[#This Row],[Adj Open]]</f>
        <v>-2.3769623395148542E-2</v>
      </c>
      <c r="K6341" s="50">
        <v>25566634</v>
      </c>
    </row>
    <row r="6342" spans="1:11" x14ac:dyDescent="0.3">
      <c r="A6342" s="51" t="str">
        <f t="shared" si="104"/>
        <v>DTE.DE</v>
      </c>
      <c r="B6342" s="52" t="s">
        <v>363</v>
      </c>
      <c r="C6342" s="50" t="s">
        <v>17985</v>
      </c>
      <c r="D6342" s="50">
        <f>DAX__2019_2020__33[[#This Row],[Open]]*(DAX__2019_2020__33[[#This Row],[Adj Close]]/DAX__2019_2020__33[[#This Row],[Close]])</f>
        <v>13.119134409556752</v>
      </c>
      <c r="E6342" s="50" t="s">
        <v>18018</v>
      </c>
      <c r="F6342" s="50" t="s">
        <v>18390</v>
      </c>
      <c r="G6342" s="50" t="s">
        <v>18391</v>
      </c>
      <c r="H6342" s="50" t="s">
        <v>18392</v>
      </c>
      <c r="I6342" s="50">
        <f>(DAX__2019_2020__33[[#This Row],[Adj Close]]-DAX__2019_2020__33[[#This Row],[Adj Open]])/DAX__2019_2020__33[[#This Row],[Adj Open]]</f>
        <v>1.0223890254950156E-2</v>
      </c>
      <c r="J6342" s="50">
        <f>DAX__2019_2020__33[[#This Row],[Adj Close]]-DAX__2019_2020__33[[#This Row],[Adj Open]]</f>
        <v>0.13412859044324854</v>
      </c>
      <c r="K6342" s="50">
        <v>14988169</v>
      </c>
    </row>
    <row r="6343" spans="1:11" x14ac:dyDescent="0.3">
      <c r="A6343" s="51" t="str">
        <f t="shared" si="104"/>
        <v>DTE.DE</v>
      </c>
      <c r="B6343" s="52" t="s">
        <v>364</v>
      </c>
      <c r="C6343" s="50" t="s">
        <v>18393</v>
      </c>
      <c r="D6343" s="50">
        <f>DAX__2019_2020__33[[#This Row],[Open]]*(DAX__2019_2020__33[[#This Row],[Adj Close]]/DAX__2019_2020__33[[#This Row],[Close]])</f>
        <v>13.168373068894601</v>
      </c>
      <c r="E6343" s="50" t="s">
        <v>18391</v>
      </c>
      <c r="F6343" s="50" t="s">
        <v>17996</v>
      </c>
      <c r="G6343" s="50" t="s">
        <v>18022</v>
      </c>
      <c r="H6343" s="50" t="s">
        <v>18394</v>
      </c>
      <c r="I6343" s="50">
        <f>(DAX__2019_2020__33[[#This Row],[Adj Close]]-DAX__2019_2020__33[[#This Row],[Adj Open]])/DAX__2019_2020__33[[#This Row],[Adj Open]]</f>
        <v>3.0943785456420984E-3</v>
      </c>
      <c r="J6343" s="50">
        <f>DAX__2019_2020__33[[#This Row],[Adj Close]]-DAX__2019_2020__33[[#This Row],[Adj Open]]</f>
        <v>4.0747931105398649E-2</v>
      </c>
      <c r="K6343" s="50">
        <v>12786034</v>
      </c>
    </row>
    <row r="6344" spans="1:11" x14ac:dyDescent="0.3">
      <c r="A6344" s="51" t="str">
        <f t="shared" si="104"/>
        <v>DTE.DE</v>
      </c>
      <c r="B6344" s="52" t="s">
        <v>365</v>
      </c>
      <c r="C6344" s="50" t="s">
        <v>18395</v>
      </c>
      <c r="D6344" s="50">
        <f>DAX__2019_2020__33[[#This Row],[Open]]*(DAX__2019_2020__33[[#This Row],[Adj Close]]/DAX__2019_2020__33[[#This Row],[Close]])</f>
        <v>13.187047150479845</v>
      </c>
      <c r="E6344" s="50" t="s">
        <v>18396</v>
      </c>
      <c r="F6344" s="50" t="s">
        <v>18395</v>
      </c>
      <c r="G6344" s="50" t="s">
        <v>17766</v>
      </c>
      <c r="H6344" s="50" t="s">
        <v>18397</v>
      </c>
      <c r="I6344" s="50">
        <f>(DAX__2019_2020__33[[#This Row],[Adj Close]]-DAX__2019_2020__33[[#This Row],[Adj Open]])/DAX__2019_2020__33[[#This Row],[Adj Open]]</f>
        <v>6.1799922750096978E-3</v>
      </c>
      <c r="J6344" s="50">
        <f>DAX__2019_2020__33[[#This Row],[Adj Close]]-DAX__2019_2020__33[[#This Row],[Adj Open]]</f>
        <v>8.1495849520154096E-2</v>
      </c>
      <c r="K6344" s="50">
        <v>8102383</v>
      </c>
    </row>
    <row r="6345" spans="1:11" x14ac:dyDescent="0.3">
      <c r="A6345" s="51" t="str">
        <f t="shared" si="104"/>
        <v>DTE.DE</v>
      </c>
      <c r="B6345" s="52" t="s">
        <v>366</v>
      </c>
      <c r="C6345" s="50" t="s">
        <v>18264</v>
      </c>
      <c r="D6345" s="50">
        <f>DAX__2019_2020__33[[#This Row],[Open]]*(DAX__2019_2020__33[[#This Row],[Adj Close]]/DAX__2019_2020__33[[#This Row],[Close]])</f>
        <v>13.307594169664496</v>
      </c>
      <c r="E6345" s="50" t="s">
        <v>18398</v>
      </c>
      <c r="F6345" s="50" t="s">
        <v>17979</v>
      </c>
      <c r="G6345" s="50" t="s">
        <v>18399</v>
      </c>
      <c r="H6345" s="50" t="s">
        <v>18400</v>
      </c>
      <c r="I6345" s="50">
        <f>(DAX__2019_2020__33[[#This Row],[Adj Close]]-DAX__2019_2020__33[[#This Row],[Adj Open]])/DAX__2019_2020__33[[#This Row],[Adj Open]]</f>
        <v>1.2758356723665626E-4</v>
      </c>
      <c r="J6345" s="50">
        <f>DAX__2019_2020__33[[#This Row],[Adj Close]]-DAX__2019_2020__33[[#This Row],[Adj Open]]</f>
        <v>1.6978303355035251E-3</v>
      </c>
      <c r="K6345" s="50">
        <v>5682800</v>
      </c>
    </row>
    <row r="6346" spans="1:11" x14ac:dyDescent="0.3">
      <c r="A6346" s="51" t="str">
        <f t="shared" si="104"/>
        <v>DTE.DE</v>
      </c>
      <c r="B6346" s="52" t="s">
        <v>367</v>
      </c>
      <c r="C6346" s="50" t="s">
        <v>18401</v>
      </c>
      <c r="D6346" s="50">
        <f>DAX__2019_2020__33[[#This Row],[Open]]*(DAX__2019_2020__33[[#This Row],[Adj Close]]/DAX__2019_2020__33[[#This Row],[Close]])</f>
        <v>13.234587449968533</v>
      </c>
      <c r="E6346" s="50" t="s">
        <v>18402</v>
      </c>
      <c r="F6346" s="50" t="s">
        <v>18403</v>
      </c>
      <c r="G6346" s="50" t="s">
        <v>18404</v>
      </c>
      <c r="H6346" s="50" t="s">
        <v>18405</v>
      </c>
      <c r="I6346" s="50">
        <f>(DAX__2019_2020__33[[#This Row],[Adj Close]]-DAX__2019_2020__33[[#This Row],[Adj Open]])/DAX__2019_2020__33[[#This Row],[Adj Open]]</f>
        <v>1.924310455420147E-2</v>
      </c>
      <c r="J6346" s="50">
        <f>DAX__2019_2020__33[[#This Row],[Adj Close]]-DAX__2019_2020__33[[#This Row],[Adj Open]]</f>
        <v>0.25467455003146711</v>
      </c>
      <c r="K6346" s="50">
        <v>11333575</v>
      </c>
    </row>
    <row r="6347" spans="1:11" x14ac:dyDescent="0.3">
      <c r="A6347" s="51" t="str">
        <f t="shared" si="104"/>
        <v>DTE.DE</v>
      </c>
      <c r="B6347" s="52" t="s">
        <v>368</v>
      </c>
      <c r="C6347" s="50" t="s">
        <v>18406</v>
      </c>
      <c r="D6347" s="50">
        <f>DAX__2019_2020__33[[#This Row],[Open]]*(DAX__2019_2020__33[[#This Row],[Adj Close]]/DAX__2019_2020__33[[#This Row],[Close]])</f>
        <v>13.709978810270622</v>
      </c>
      <c r="E6347" s="50" t="s">
        <v>18407</v>
      </c>
      <c r="F6347" s="50" t="s">
        <v>18408</v>
      </c>
      <c r="G6347" s="50" t="s">
        <v>18409</v>
      </c>
      <c r="H6347" s="50" t="s">
        <v>18410</v>
      </c>
      <c r="I6347" s="50">
        <f>(DAX__2019_2020__33[[#This Row],[Adj Close]]-DAX__2019_2020__33[[#This Row],[Adj Open]])/DAX__2019_2020__33[[#This Row],[Adj Open]]</f>
        <v>2.4767739938080527E-2</v>
      </c>
      <c r="J6347" s="50">
        <f>DAX__2019_2020__33[[#This Row],[Adj Close]]-DAX__2019_2020__33[[#This Row],[Adj Open]]</f>
        <v>0.33956518972937744</v>
      </c>
      <c r="K6347" s="50">
        <v>24154334</v>
      </c>
    </row>
    <row r="6348" spans="1:11" x14ac:dyDescent="0.3">
      <c r="A6348" s="51" t="str">
        <f t="shared" si="104"/>
        <v>DTE.DE</v>
      </c>
      <c r="B6348" s="52" t="s">
        <v>369</v>
      </c>
      <c r="C6348" s="50" t="s">
        <v>18409</v>
      </c>
      <c r="D6348" s="50">
        <f>DAX__2019_2020__33[[#This Row],[Open]]*(DAX__2019_2020__33[[#This Row],[Adj Close]]/DAX__2019_2020__33[[#This Row],[Close]])</f>
        <v>14.049545446017229</v>
      </c>
      <c r="E6348" s="50" t="s">
        <v>18411</v>
      </c>
      <c r="F6348" s="50" t="s">
        <v>18412</v>
      </c>
      <c r="G6348" s="50" t="s">
        <v>18413</v>
      </c>
      <c r="H6348" s="50" t="s">
        <v>18414</v>
      </c>
      <c r="I6348" s="50">
        <f>(DAX__2019_2020__33[[#This Row],[Adj Close]]-DAX__2019_2020__33[[#This Row],[Adj Open]])/DAX__2019_2020__33[[#This Row],[Adj Open]]</f>
        <v>4.5921452925767508E-3</v>
      </c>
      <c r="J6348" s="50">
        <f>DAX__2019_2020__33[[#This Row],[Adj Close]]-DAX__2019_2020__33[[#This Row],[Adj Open]]</f>
        <v>6.4517553982771148E-2</v>
      </c>
      <c r="K6348" s="50">
        <v>13116257</v>
      </c>
    </row>
    <row r="6349" spans="1:11" x14ac:dyDescent="0.3">
      <c r="A6349" s="51" t="str">
        <f t="shared" si="104"/>
        <v>DTE.DE</v>
      </c>
      <c r="B6349" s="52" t="s">
        <v>370</v>
      </c>
      <c r="C6349" s="50" t="s">
        <v>18415</v>
      </c>
      <c r="D6349" s="50">
        <f>DAX__2019_2020__33[[#This Row],[Open]]*(DAX__2019_2020__33[[#This Row],[Adj Close]]/DAX__2019_2020__33[[#This Row],[Close]])</f>
        <v>14.091989503030304</v>
      </c>
      <c r="E6349" s="50" t="s">
        <v>18416</v>
      </c>
      <c r="F6349" s="50" t="s">
        <v>18417</v>
      </c>
      <c r="G6349" s="50" t="s">
        <v>18418</v>
      </c>
      <c r="H6349" s="50" t="s">
        <v>18419</v>
      </c>
      <c r="I6349" s="50">
        <f>(DAX__2019_2020__33[[#This Row],[Adj Close]]-DAX__2019_2020__33[[#This Row],[Adj Open]])/DAX__2019_2020__33[[#This Row],[Adj Open]]</f>
        <v>-6.0240963855422618E-3</v>
      </c>
      <c r="J6349" s="50">
        <f>DAX__2019_2020__33[[#This Row],[Adj Close]]-DAX__2019_2020__33[[#This Row],[Adj Open]]</f>
        <v>-8.4891503030304349E-2</v>
      </c>
      <c r="K6349" s="50">
        <v>16814487</v>
      </c>
    </row>
    <row r="6350" spans="1:11" x14ac:dyDescent="0.3">
      <c r="A6350" s="51" t="str">
        <f t="shared" si="104"/>
        <v>DTE.DE</v>
      </c>
      <c r="B6350" s="52" t="s">
        <v>371</v>
      </c>
      <c r="C6350" s="50" t="s">
        <v>18420</v>
      </c>
      <c r="D6350" s="50">
        <f>DAX__2019_2020__33[[#This Row],[Open]]*(DAX__2019_2020__33[[#This Row],[Adj Close]]/DAX__2019_2020__33[[#This Row],[Close]])</f>
        <v>13.781287872990781</v>
      </c>
      <c r="E6350" s="50" t="s">
        <v>18421</v>
      </c>
      <c r="F6350" s="50" t="s">
        <v>18422</v>
      </c>
      <c r="G6350" s="50" t="s">
        <v>18423</v>
      </c>
      <c r="H6350" s="50" t="s">
        <v>18424</v>
      </c>
      <c r="I6350" s="50">
        <f>(DAX__2019_2020__33[[#This Row],[Adj Close]]-DAX__2019_2020__33[[#This Row],[Adj Open]])/DAX__2019_2020__33[[#This Row],[Adj Open]]</f>
        <v>-4.5582730416578515E-3</v>
      </c>
      <c r="J6350" s="50">
        <f>DAX__2019_2020__33[[#This Row],[Adj Close]]-DAX__2019_2020__33[[#This Row],[Adj Open]]</f>
        <v>-6.281887299078015E-2</v>
      </c>
      <c r="K6350" s="50">
        <v>17975950</v>
      </c>
    </row>
    <row r="6351" spans="1:11" x14ac:dyDescent="0.3">
      <c r="A6351" s="51" t="str">
        <f t="shared" si="104"/>
        <v>DTE.DE</v>
      </c>
      <c r="B6351" s="52" t="s">
        <v>372</v>
      </c>
      <c r="C6351" s="50" t="s">
        <v>18425</v>
      </c>
      <c r="D6351" s="50">
        <f>DAX__2019_2020__33[[#This Row],[Open]]*(DAX__2019_2020__33[[#This Row],[Adj Close]]/DAX__2019_2020__33[[#This Row],[Close]])</f>
        <v>13.803359414522875</v>
      </c>
      <c r="E6351" s="50" t="s">
        <v>18426</v>
      </c>
      <c r="F6351" s="50" t="s">
        <v>18244</v>
      </c>
      <c r="G6351" s="50" t="s">
        <v>18427</v>
      </c>
      <c r="H6351" s="50" t="s">
        <v>18428</v>
      </c>
      <c r="I6351" s="50">
        <f>(DAX__2019_2020__33[[#This Row],[Adj Close]]-DAX__2019_2020__33[[#This Row],[Adj Open]])/DAX__2019_2020__33[[#This Row],[Adj Open]]</f>
        <v>-2.9397293972939841E-2</v>
      </c>
      <c r="J6351" s="50">
        <f>DAX__2019_2020__33[[#This Row],[Adj Close]]-DAX__2019_2020__33[[#This Row],[Adj Open]]</f>
        <v>-0.40578141452287575</v>
      </c>
      <c r="K6351" s="50">
        <v>17576512</v>
      </c>
    </row>
    <row r="6352" spans="1:11" x14ac:dyDescent="0.3">
      <c r="A6352" s="51" t="str">
        <f t="shared" si="104"/>
        <v>DTE.DE</v>
      </c>
      <c r="B6352" s="52" t="s">
        <v>373</v>
      </c>
      <c r="C6352" s="50" t="s">
        <v>18429</v>
      </c>
      <c r="D6352" s="50">
        <f>DAX__2019_2020__33[[#This Row],[Open]]*(DAX__2019_2020__33[[#This Row],[Adj Close]]/DAX__2019_2020__33[[#This Row],[Close]])</f>
        <v>13.416254226741231</v>
      </c>
      <c r="E6352" s="50" t="s">
        <v>18430</v>
      </c>
      <c r="F6352" s="50" t="s">
        <v>18431</v>
      </c>
      <c r="G6352" s="50" t="s">
        <v>18432</v>
      </c>
      <c r="H6352" s="50" t="s">
        <v>18433</v>
      </c>
      <c r="I6352" s="50">
        <f>(DAX__2019_2020__33[[#This Row],[Adj Close]]-DAX__2019_2020__33[[#This Row],[Adj Open]])/DAX__2019_2020__33[[#This Row],[Adj Open]]</f>
        <v>-4.3027081751455731E-3</v>
      </c>
      <c r="J6352" s="50">
        <f>DAX__2019_2020__33[[#This Row],[Adj Close]]-DAX__2019_2020__33[[#This Row],[Adj Open]]</f>
        <v>-5.7726226741230846E-2</v>
      </c>
      <c r="K6352" s="50">
        <v>19234654</v>
      </c>
    </row>
    <row r="6353" spans="1:11" x14ac:dyDescent="0.3">
      <c r="A6353" s="51" t="str">
        <f t="shared" si="104"/>
        <v>DTE.DE</v>
      </c>
      <c r="B6353" s="52" t="s">
        <v>374</v>
      </c>
      <c r="C6353" s="50" t="s">
        <v>17965</v>
      </c>
      <c r="D6353" s="50">
        <f>DAX__2019_2020__33[[#This Row],[Open]]*(DAX__2019_2020__33[[#This Row],[Adj Close]]/DAX__2019_2020__33[[#This Row],[Close]])</f>
        <v>13.158185069172539</v>
      </c>
      <c r="E6353" s="50" t="s">
        <v>18434</v>
      </c>
      <c r="F6353" s="50" t="s">
        <v>18006</v>
      </c>
      <c r="G6353" s="50" t="s">
        <v>18435</v>
      </c>
      <c r="H6353" s="50" t="s">
        <v>18436</v>
      </c>
      <c r="I6353" s="50">
        <f>(DAX__2019_2020__33[[#This Row],[Adj Close]]-DAX__2019_2020__33[[#This Row],[Adj Open]])/DAX__2019_2020__33[[#This Row],[Adj Open]]</f>
        <v>-1.1354838709677437E-2</v>
      </c>
      <c r="J6353" s="50">
        <f>DAX__2019_2020__33[[#This Row],[Adj Close]]-DAX__2019_2020__33[[#This Row],[Adj Open]]</f>
        <v>-0.14940906917254004</v>
      </c>
      <c r="K6353" s="50">
        <v>24573629</v>
      </c>
    </row>
    <row r="6354" spans="1:11" x14ac:dyDescent="0.3">
      <c r="A6354" s="51" t="str">
        <f t="shared" si="104"/>
        <v>DTE.DE</v>
      </c>
      <c r="B6354" s="52" t="s">
        <v>375</v>
      </c>
      <c r="C6354" s="50" t="s">
        <v>17820</v>
      </c>
      <c r="D6354" s="50">
        <f>DAX__2019_2020__33[[#This Row],[Open]]*(DAX__2019_2020__33[[#This Row],[Adj Close]]/DAX__2019_2020__33[[#This Row],[Close]])</f>
        <v>12.716747979127135</v>
      </c>
      <c r="E6354" s="50" t="s">
        <v>18437</v>
      </c>
      <c r="F6354" s="50" t="s">
        <v>17617</v>
      </c>
      <c r="G6354" s="50" t="s">
        <v>18321</v>
      </c>
      <c r="H6354" s="50" t="s">
        <v>18438</v>
      </c>
      <c r="I6354" s="50">
        <f>(DAX__2019_2020__33[[#This Row],[Adj Close]]-DAX__2019_2020__33[[#This Row],[Adj Open]])/DAX__2019_2020__33[[#This Row],[Adj Open]]</f>
        <v>-1.4953271028037398E-2</v>
      </c>
      <c r="J6354" s="50">
        <f>DAX__2019_2020__33[[#This Row],[Adj Close]]-DAX__2019_2020__33[[#This Row],[Adj Open]]</f>
        <v>-0.19015697912713492</v>
      </c>
      <c r="K6354" s="50">
        <v>36292177</v>
      </c>
    </row>
    <row r="6355" spans="1:11" x14ac:dyDescent="0.3">
      <c r="A6355" s="51" t="str">
        <f t="shared" si="104"/>
        <v>DTE.DE</v>
      </c>
      <c r="B6355" s="52" t="s">
        <v>376</v>
      </c>
      <c r="C6355" s="50" t="s">
        <v>18075</v>
      </c>
      <c r="D6355" s="50">
        <f>DAX__2019_2020__33[[#This Row],[Open]]*(DAX__2019_2020__33[[#This Row],[Adj Close]]/DAX__2019_2020__33[[#This Row],[Close]])</f>
        <v>12.533382622964169</v>
      </c>
      <c r="E6355" s="50" t="s">
        <v>17584</v>
      </c>
      <c r="F6355" s="50" t="s">
        <v>18439</v>
      </c>
      <c r="G6355" s="50" t="s">
        <v>18379</v>
      </c>
      <c r="H6355" s="50" t="s">
        <v>18440</v>
      </c>
      <c r="I6355" s="50">
        <f>(DAX__2019_2020__33[[#This Row],[Adj Close]]-DAX__2019_2020__33[[#This Row],[Adj Open]])/DAX__2019_2020__33[[#This Row],[Adj Open]]</f>
        <v>-1.8965050121917753E-3</v>
      </c>
      <c r="J6355" s="50">
        <f>DAX__2019_2020__33[[#This Row],[Adj Close]]-DAX__2019_2020__33[[#This Row],[Adj Open]]</f>
        <v>-2.3769622964168846E-2</v>
      </c>
      <c r="K6355" s="50">
        <v>23089669</v>
      </c>
    </row>
    <row r="6356" spans="1:11" x14ac:dyDescent="0.3">
      <c r="A6356" s="51" t="str">
        <f t="shared" si="104"/>
        <v>DTE.DE</v>
      </c>
      <c r="B6356" s="52" t="s">
        <v>377</v>
      </c>
      <c r="C6356" s="50" t="s">
        <v>17830</v>
      </c>
      <c r="D6356" s="50">
        <f>DAX__2019_2020__33[[#This Row],[Open]]*(DAX__2019_2020__33[[#This Row],[Adj Close]]/DAX__2019_2020__33[[#This Row],[Close]])</f>
        <v>12.691280373831775</v>
      </c>
      <c r="E6356" s="50" t="s">
        <v>18142</v>
      </c>
      <c r="F6356" s="50" t="s">
        <v>18047</v>
      </c>
      <c r="G6356" s="50" t="s">
        <v>18070</v>
      </c>
      <c r="H6356" s="50" t="s">
        <v>18441</v>
      </c>
      <c r="I6356" s="50">
        <f>(DAX__2019_2020__33[[#This Row],[Adj Close]]-DAX__2019_2020__33[[#This Row],[Adj Open]])/DAX__2019_2020__33[[#This Row],[Adj Open]]</f>
        <v>-1.2307692307692217E-2</v>
      </c>
      <c r="J6356" s="50">
        <f>DAX__2019_2020__33[[#This Row],[Adj Close]]-DAX__2019_2020__33[[#This Row],[Adj Open]]</f>
        <v>-0.15620037383177454</v>
      </c>
      <c r="K6356" s="50">
        <v>24369814</v>
      </c>
    </row>
    <row r="6357" spans="1:11" x14ac:dyDescent="0.3">
      <c r="A6357" s="51" t="str">
        <f t="shared" si="104"/>
        <v>DTE.DE</v>
      </c>
      <c r="B6357" s="52" t="s">
        <v>378</v>
      </c>
      <c r="C6357" s="50" t="s">
        <v>17800</v>
      </c>
      <c r="D6357" s="50">
        <f>DAX__2019_2020__33[[#This Row],[Open]]*(DAX__2019_2020__33[[#This Row],[Adj Close]]/DAX__2019_2020__33[[#This Row],[Close]])</f>
        <v>12.541873216679967</v>
      </c>
      <c r="E6357" s="50" t="s">
        <v>17849</v>
      </c>
      <c r="F6357" s="50" t="s">
        <v>18442</v>
      </c>
      <c r="G6357" s="50" t="s">
        <v>17849</v>
      </c>
      <c r="H6357" s="50" t="s">
        <v>18443</v>
      </c>
      <c r="I6357" s="50">
        <f>(DAX__2019_2020__33[[#This Row],[Adj Close]]-DAX__2019_2020__33[[#This Row],[Adj Open]])/DAX__2019_2020__33[[#This Row],[Adj Open]]</f>
        <v>1.7733856775416331E-2</v>
      </c>
      <c r="J6357" s="50">
        <f>DAX__2019_2020__33[[#This Row],[Adj Close]]-DAX__2019_2020__33[[#This Row],[Adj Open]]</f>
        <v>0.22241578332003265</v>
      </c>
      <c r="K6357" s="50">
        <v>17248629</v>
      </c>
    </row>
    <row r="6358" spans="1:11" x14ac:dyDescent="0.3">
      <c r="A6358" s="51" t="str">
        <f t="shared" si="104"/>
        <v>DTE.DE</v>
      </c>
      <c r="B6358" s="52" t="s">
        <v>379</v>
      </c>
      <c r="C6358" s="50" t="s">
        <v>17877</v>
      </c>
      <c r="D6358" s="50">
        <f>DAX__2019_2020__33[[#This Row],[Open]]*(DAX__2019_2020__33[[#This Row],[Adj Close]]/DAX__2019_2020__33[[#This Row],[Close]])</f>
        <v>12.822014974221984</v>
      </c>
      <c r="E6358" s="50" t="s">
        <v>18444</v>
      </c>
      <c r="F6358" s="50" t="s">
        <v>18117</v>
      </c>
      <c r="G6358" s="50" t="s">
        <v>17818</v>
      </c>
      <c r="H6358" s="50" t="s">
        <v>17819</v>
      </c>
      <c r="I6358" s="50">
        <f>(DAX__2019_2020__33[[#This Row],[Adj Close]]-DAX__2019_2020__33[[#This Row],[Adj Open]])/DAX__2019_2020__33[[#This Row],[Adj Open]]</f>
        <v>-8.6069915254237146E-3</v>
      </c>
      <c r="J6358" s="50">
        <f>DAX__2019_2020__33[[#This Row],[Adj Close]]-DAX__2019_2020__33[[#This Row],[Adj Open]]</f>
        <v>-0.1103589742219846</v>
      </c>
      <c r="K6358" s="50">
        <v>14853864</v>
      </c>
    </row>
    <row r="6359" spans="1:11" x14ac:dyDescent="0.3">
      <c r="A6359" s="51" t="str">
        <f t="shared" si="104"/>
        <v>DTE.DE</v>
      </c>
      <c r="B6359" s="52" t="s">
        <v>380</v>
      </c>
      <c r="C6359" s="50" t="s">
        <v>17615</v>
      </c>
      <c r="D6359" s="50">
        <f>DAX__2019_2020__33[[#This Row],[Open]]*(DAX__2019_2020__33[[#This Row],[Adj Close]]/DAX__2019_2020__33[[#This Row],[Close]])</f>
        <v>12.589411193275014</v>
      </c>
      <c r="E6359" s="50" t="s">
        <v>18119</v>
      </c>
      <c r="F6359" s="50" t="s">
        <v>18445</v>
      </c>
      <c r="G6359" s="50" t="s">
        <v>18072</v>
      </c>
      <c r="H6359" s="50" t="s">
        <v>18446</v>
      </c>
      <c r="I6359" s="50">
        <f>(DAX__2019_2020__33[[#This Row],[Adj Close]]-DAX__2019_2020__33[[#This Row],[Adj Open]])/DAX__2019_2020__33[[#This Row],[Adj Open]]</f>
        <v>-1.3351314902225195E-2</v>
      </c>
      <c r="J6359" s="50">
        <f>DAX__2019_2020__33[[#This Row],[Adj Close]]-DAX__2019_2020__33[[#This Row],[Adj Open]]</f>
        <v>-0.16808519327501337</v>
      </c>
      <c r="K6359" s="50">
        <v>22127577</v>
      </c>
    </row>
    <row r="6360" spans="1:11" x14ac:dyDescent="0.3">
      <c r="A6360" s="51" t="str">
        <f t="shared" si="104"/>
        <v>DTE.DE</v>
      </c>
      <c r="B6360" s="52" t="s">
        <v>381</v>
      </c>
      <c r="C6360" s="50" t="s">
        <v>18447</v>
      </c>
      <c r="D6360" s="50">
        <f>DAX__2019_2020__33[[#This Row],[Open]]*(DAX__2019_2020__33[[#This Row],[Adj Close]]/DAX__2019_2020__33[[#This Row],[Close]])</f>
        <v>11.917070074952422</v>
      </c>
      <c r="E6360" s="50" t="s">
        <v>18448</v>
      </c>
      <c r="F6360" s="50" t="s">
        <v>18449</v>
      </c>
      <c r="G6360" s="50" t="s">
        <v>18450</v>
      </c>
      <c r="H6360" s="50" t="s">
        <v>18451</v>
      </c>
      <c r="I6360" s="50">
        <f>(DAX__2019_2020__33[[#This Row],[Adj Close]]-DAX__2019_2020__33[[#This Row],[Adj Open]])/DAX__2019_2020__33[[#This Row],[Adj Open]]</f>
        <v>-2.6784442228237594E-2</v>
      </c>
      <c r="J6360" s="50">
        <f>DAX__2019_2020__33[[#This Row],[Adj Close]]-DAX__2019_2020__33[[#This Row],[Adj Open]]</f>
        <v>-0.31919207495242219</v>
      </c>
      <c r="K6360" s="50">
        <v>36334539</v>
      </c>
    </row>
    <row r="6361" spans="1:11" x14ac:dyDescent="0.3">
      <c r="A6361" s="51" t="str">
        <f t="shared" si="104"/>
        <v>DTE.DE</v>
      </c>
      <c r="B6361" s="52" t="s">
        <v>382</v>
      </c>
      <c r="C6361" s="50" t="s">
        <v>18452</v>
      </c>
      <c r="D6361" s="50">
        <f>DAX__2019_2020__33[[#This Row],[Open]]*(DAX__2019_2020__33[[#This Row],[Adj Close]]/DAX__2019_2020__33[[#This Row],[Close]])</f>
        <v>11.701446435713194</v>
      </c>
      <c r="E6361" s="50" t="s">
        <v>18453</v>
      </c>
      <c r="F6361" s="50" t="s">
        <v>18454</v>
      </c>
      <c r="G6361" s="50" t="s">
        <v>18455</v>
      </c>
      <c r="H6361" s="50" t="s">
        <v>18456</v>
      </c>
      <c r="I6361" s="50">
        <f>(DAX__2019_2020__33[[#This Row],[Adj Close]]-DAX__2019_2020__33[[#This Row],[Adj Open]])/DAX__2019_2020__33[[#This Row],[Adj Open]]</f>
        <v>-5.0928612884503781E-2</v>
      </c>
      <c r="J6361" s="50">
        <f>DAX__2019_2020__33[[#This Row],[Adj Close]]-DAX__2019_2020__33[[#This Row],[Adj Open]]</f>
        <v>-0.59593843571319383</v>
      </c>
      <c r="K6361" s="50">
        <v>34779537</v>
      </c>
    </row>
    <row r="6362" spans="1:11" x14ac:dyDescent="0.3">
      <c r="A6362" s="51" t="str">
        <f t="shared" si="104"/>
        <v>DTE.DE</v>
      </c>
      <c r="B6362" s="52" t="s">
        <v>383</v>
      </c>
      <c r="C6362" s="50" t="s">
        <v>18457</v>
      </c>
      <c r="D6362" s="50">
        <f>DAX__2019_2020__33[[#This Row],[Open]]*(DAX__2019_2020__33[[#This Row],[Adj Close]]/DAX__2019_2020__33[[#This Row],[Close]])</f>
        <v>11.205679245283019</v>
      </c>
      <c r="E6362" s="50" t="s">
        <v>18458</v>
      </c>
      <c r="F6362" s="50" t="s">
        <v>18459</v>
      </c>
      <c r="G6362" s="50" t="s">
        <v>18460</v>
      </c>
      <c r="H6362" s="50" t="s">
        <v>18461</v>
      </c>
      <c r="I6362" s="50">
        <f>(DAX__2019_2020__33[[#This Row],[Adj Close]]-DAX__2019_2020__33[[#This Row],[Adj Open]])/DAX__2019_2020__33[[#This Row],[Adj Open]]</f>
        <v>-2.0303030303030253E-2</v>
      </c>
      <c r="J6362" s="50">
        <f>DAX__2019_2020__33[[#This Row],[Adj Close]]-DAX__2019_2020__33[[#This Row],[Adj Open]]</f>
        <v>-0.2275092452830183</v>
      </c>
      <c r="K6362" s="50">
        <v>25851639</v>
      </c>
    </row>
    <row r="6363" spans="1:11" x14ac:dyDescent="0.3">
      <c r="A6363" s="51" t="str">
        <f t="shared" si="104"/>
        <v>DTE.DE</v>
      </c>
      <c r="B6363" s="52" t="s">
        <v>384</v>
      </c>
      <c r="C6363" s="50" t="s">
        <v>18462</v>
      </c>
      <c r="D6363" s="50">
        <f>DAX__2019_2020__33[[#This Row],[Open]]*(DAX__2019_2020__33[[#This Row],[Adj Close]]/DAX__2019_2020__33[[#This Row],[Close]])</f>
        <v>10.451843707114417</v>
      </c>
      <c r="E6363" s="50" t="s">
        <v>18463</v>
      </c>
      <c r="F6363" s="50" t="s">
        <v>18464</v>
      </c>
      <c r="G6363" s="50" t="s">
        <v>18465</v>
      </c>
      <c r="H6363" s="50" t="s">
        <v>18466</v>
      </c>
      <c r="I6363" s="50">
        <f>(DAX__2019_2020__33[[#This Row],[Adj Close]]-DAX__2019_2020__33[[#This Row],[Adj Open]])/DAX__2019_2020__33[[#This Row],[Adj Open]]</f>
        <v>-6.1565951916828961E-2</v>
      </c>
      <c r="J6363" s="50">
        <f>DAX__2019_2020__33[[#This Row],[Adj Close]]-DAX__2019_2020__33[[#This Row],[Adj Open]]</f>
        <v>-0.64347770711441754</v>
      </c>
      <c r="K6363" s="50">
        <v>47355263</v>
      </c>
    </row>
    <row r="6364" spans="1:11" x14ac:dyDescent="0.3">
      <c r="A6364" s="51" t="str">
        <f t="shared" si="104"/>
        <v>DTE.DE</v>
      </c>
      <c r="B6364" s="52" t="s">
        <v>385</v>
      </c>
      <c r="C6364" s="50" t="s">
        <v>18467</v>
      </c>
      <c r="D6364" s="50">
        <f>DAX__2019_2020__33[[#This Row],[Open]]*(DAX__2019_2020__33[[#This Row],[Adj Close]]/DAX__2019_2020__33[[#This Row],[Close]])</f>
        <v>10.183586630902779</v>
      </c>
      <c r="E6364" s="50" t="s">
        <v>18468</v>
      </c>
      <c r="F6364" s="50" t="s">
        <v>18469</v>
      </c>
      <c r="G6364" s="50" t="s">
        <v>18470</v>
      </c>
      <c r="H6364" s="50" t="s">
        <v>18471</v>
      </c>
      <c r="I6364" s="50">
        <f>(DAX__2019_2020__33[[#This Row],[Adj Close]]-DAX__2019_2020__33[[#This Row],[Adj Open]])/DAX__2019_2020__33[[#This Row],[Adj Open]]</f>
        <v>-3.9679893297766028E-2</v>
      </c>
      <c r="J6364" s="50">
        <f>DAX__2019_2020__33[[#This Row],[Adj Close]]-DAX__2019_2020__33[[#This Row],[Adj Open]]</f>
        <v>-0.40408363090277888</v>
      </c>
      <c r="K6364" s="50">
        <v>32959263</v>
      </c>
    </row>
    <row r="6365" spans="1:11" x14ac:dyDescent="0.3">
      <c r="A6365" s="51" t="str">
        <f t="shared" si="104"/>
        <v>DTE.DE</v>
      </c>
      <c r="B6365" s="52" t="s">
        <v>386</v>
      </c>
      <c r="C6365" s="50" t="s">
        <v>18472</v>
      </c>
      <c r="D6365" s="50">
        <f>DAX__2019_2020__33[[#This Row],[Open]]*(DAX__2019_2020__33[[#This Row],[Adj Close]]/DAX__2019_2020__33[[#This Row],[Close]])</f>
        <v>9.4144684344726741</v>
      </c>
      <c r="E6365" s="50" t="s">
        <v>18473</v>
      </c>
      <c r="F6365" s="50" t="s">
        <v>18474</v>
      </c>
      <c r="G6365" s="50" t="s">
        <v>18475</v>
      </c>
      <c r="H6365" s="50" t="s">
        <v>18476</v>
      </c>
      <c r="I6365" s="50">
        <f>(DAX__2019_2020__33[[#This Row],[Adj Close]]-DAX__2019_2020__33[[#This Row],[Adj Open]])/DAX__2019_2020__33[[#This Row],[Adj Open]]</f>
        <v>-1.3345356176735823E-2</v>
      </c>
      <c r="J6365" s="50">
        <f>DAX__2019_2020__33[[#This Row],[Adj Close]]-DAX__2019_2020__33[[#This Row],[Adj Open]]</f>
        <v>-0.12563943447267434</v>
      </c>
      <c r="K6365" s="50">
        <v>36811536</v>
      </c>
    </row>
    <row r="6366" spans="1:11" x14ac:dyDescent="0.3">
      <c r="A6366" s="51" t="str">
        <f t="shared" si="104"/>
        <v>DTE.DE</v>
      </c>
      <c r="B6366" s="52" t="s">
        <v>387</v>
      </c>
      <c r="C6366" s="50" t="s">
        <v>18477</v>
      </c>
      <c r="D6366" s="50">
        <f>DAX__2019_2020__33[[#This Row],[Open]]*(DAX__2019_2020__33[[#This Row],[Adj Close]]/DAX__2019_2020__33[[#This Row],[Close]])</f>
        <v>9.6165096843209223</v>
      </c>
      <c r="E6366" s="50" t="s">
        <v>18478</v>
      </c>
      <c r="F6366" s="50" t="s">
        <v>18479</v>
      </c>
      <c r="G6366" s="50" t="s">
        <v>18480</v>
      </c>
      <c r="H6366" s="50" t="s">
        <v>18481</v>
      </c>
      <c r="I6366" s="50">
        <f>(DAX__2019_2020__33[[#This Row],[Adj Close]]-DAX__2019_2020__33[[#This Row],[Adj Open]])/DAX__2019_2020__33[[#This Row],[Adj Open]]</f>
        <v>1.0063559322033967E-2</v>
      </c>
      <c r="J6366" s="50">
        <f>DAX__2019_2020__33[[#This Row],[Adj Close]]-DAX__2019_2020__33[[#This Row],[Adj Open]]</f>
        <v>9.677631567907774E-2</v>
      </c>
      <c r="K6366" s="50">
        <v>28947423</v>
      </c>
    </row>
    <row r="6367" spans="1:11" x14ac:dyDescent="0.3">
      <c r="A6367" s="51" t="str">
        <f t="shared" si="104"/>
        <v>DTE.DE</v>
      </c>
      <c r="B6367" s="52" t="s">
        <v>388</v>
      </c>
      <c r="C6367" s="50" t="s">
        <v>18482</v>
      </c>
      <c r="D6367" s="50">
        <f>DAX__2019_2020__33[[#This Row],[Open]]*(DAX__2019_2020__33[[#This Row],[Adj Close]]/DAX__2019_2020__33[[#This Row],[Close]])</f>
        <v>9.4229572378138844</v>
      </c>
      <c r="E6367" s="50" t="s">
        <v>18483</v>
      </c>
      <c r="F6367" s="50" t="s">
        <v>18484</v>
      </c>
      <c r="G6367" s="50" t="s">
        <v>18485</v>
      </c>
      <c r="H6367" s="50" t="s">
        <v>18486</v>
      </c>
      <c r="I6367" s="50">
        <f>(DAX__2019_2020__33[[#This Row],[Adj Close]]-DAX__2019_2020__33[[#This Row],[Adj Open]])/DAX__2019_2020__33[[#This Row],[Adj Open]]</f>
        <v>-2.4144144144144026E-2</v>
      </c>
      <c r="J6367" s="50">
        <f>DAX__2019_2020__33[[#This Row],[Adj Close]]-DAX__2019_2020__33[[#This Row],[Adj Open]]</f>
        <v>-0.22750923781388366</v>
      </c>
      <c r="K6367" s="50">
        <v>31849359</v>
      </c>
    </row>
    <row r="6368" spans="1:11" x14ac:dyDescent="0.3">
      <c r="A6368" s="51" t="str">
        <f t="shared" si="104"/>
        <v>DTE.DE</v>
      </c>
      <c r="B6368" s="52" t="s">
        <v>389</v>
      </c>
      <c r="C6368" s="50" t="s">
        <v>18487</v>
      </c>
      <c r="D6368" s="50">
        <f>DAX__2019_2020__33[[#This Row],[Open]]*(DAX__2019_2020__33[[#This Row],[Adj Close]]/DAX__2019_2020__33[[#This Row],[Close]])</f>
        <v>9.2990175018200727</v>
      </c>
      <c r="E6368" s="50" t="s">
        <v>18488</v>
      </c>
      <c r="F6368" s="50" t="s">
        <v>18489</v>
      </c>
      <c r="G6368" s="50" t="s">
        <v>18490</v>
      </c>
      <c r="H6368" s="50" t="s">
        <v>18491</v>
      </c>
      <c r="I6368" s="50">
        <f>(DAX__2019_2020__33[[#This Row],[Adj Close]]-DAX__2019_2020__33[[#This Row],[Adj Open]])/DAX__2019_2020__33[[#This Row],[Adj Open]]</f>
        <v>5.3313857951433272E-2</v>
      </c>
      <c r="J6368" s="50">
        <f>DAX__2019_2020__33[[#This Row],[Adj Close]]-DAX__2019_2020__33[[#This Row],[Adj Open]]</f>
        <v>0.49576649817992724</v>
      </c>
      <c r="K6368" s="50">
        <v>31606779</v>
      </c>
    </row>
    <row r="6369" spans="1:11" x14ac:dyDescent="0.3">
      <c r="A6369" s="51" t="str">
        <f t="shared" si="104"/>
        <v>DTE.DE</v>
      </c>
      <c r="B6369" s="52" t="s">
        <v>390</v>
      </c>
      <c r="C6369" s="50" t="s">
        <v>18492</v>
      </c>
      <c r="D6369" s="50">
        <f>DAX__2019_2020__33[[#This Row],[Open]]*(DAX__2019_2020__33[[#This Row],[Adj Close]]/DAX__2019_2020__33[[#This Row],[Close]])</f>
        <v>10.236219374648353</v>
      </c>
      <c r="E6369" s="50" t="s">
        <v>18493</v>
      </c>
      <c r="F6369" s="50" t="s">
        <v>18494</v>
      </c>
      <c r="G6369" s="50" t="s">
        <v>18495</v>
      </c>
      <c r="H6369" s="50" t="s">
        <v>18496</v>
      </c>
      <c r="I6369" s="50">
        <f>(DAX__2019_2020__33[[#This Row],[Adj Close]]-DAX__2019_2020__33[[#This Row],[Adj Open]])/DAX__2019_2020__33[[#This Row],[Adj Open]]</f>
        <v>2.3221098026205882E-3</v>
      </c>
      <c r="J6369" s="50">
        <f>DAX__2019_2020__33[[#This Row],[Adj Close]]-DAX__2019_2020__33[[#This Row],[Adj Open]]</f>
        <v>2.3769625351645729E-2</v>
      </c>
      <c r="K6369" s="50">
        <v>45811631</v>
      </c>
    </row>
    <row r="6370" spans="1:11" x14ac:dyDescent="0.3">
      <c r="A6370" s="51" t="str">
        <f t="shared" si="104"/>
        <v>DTE.DE</v>
      </c>
      <c r="B6370" s="52" t="s">
        <v>391</v>
      </c>
      <c r="C6370" s="50" t="s">
        <v>18497</v>
      </c>
      <c r="D6370" s="50">
        <f>DAX__2019_2020__33[[#This Row],[Open]]*(DAX__2019_2020__33[[#This Row],[Adj Close]]/DAX__2019_2020__33[[#This Row],[Close]])</f>
        <v>9.9526807590298372</v>
      </c>
      <c r="E6370" s="50" t="s">
        <v>18498</v>
      </c>
      <c r="F6370" s="50" t="s">
        <v>18499</v>
      </c>
      <c r="G6370" s="50" t="s">
        <v>18500</v>
      </c>
      <c r="H6370" s="50" t="s">
        <v>18501</v>
      </c>
      <c r="I6370" s="50">
        <f>(DAX__2019_2020__33[[#This Row],[Adj Close]]-DAX__2019_2020__33[[#This Row],[Adj Open]])/DAX__2019_2020__33[[#This Row],[Adj Open]]</f>
        <v>-2.2347321733196882E-2</v>
      </c>
      <c r="J6370" s="50">
        <f>DAX__2019_2020__33[[#This Row],[Adj Close]]-DAX__2019_2020__33[[#This Row],[Adj Open]]</f>
        <v>-0.2224157590298379</v>
      </c>
      <c r="K6370" s="50">
        <v>26546345</v>
      </c>
    </row>
    <row r="6371" spans="1:11" x14ac:dyDescent="0.3">
      <c r="A6371" s="51" t="str">
        <f t="shared" ref="A6371:A6434" si="105">"DTE.DE"</f>
        <v>DTE.DE</v>
      </c>
      <c r="B6371" s="52" t="s">
        <v>392</v>
      </c>
      <c r="C6371" s="50" t="s">
        <v>18502</v>
      </c>
      <c r="D6371" s="50">
        <f>DAX__2019_2020__33[[#This Row],[Open]]*(DAX__2019_2020__33[[#This Row],[Adj Close]]/DAX__2019_2020__33[[#This Row],[Close]])</f>
        <v>10.04775881535649</v>
      </c>
      <c r="E6371" s="50" t="s">
        <v>18503</v>
      </c>
      <c r="F6371" s="50" t="s">
        <v>18504</v>
      </c>
      <c r="G6371" s="50" t="s">
        <v>18503</v>
      </c>
      <c r="H6371" s="50" t="s">
        <v>18505</v>
      </c>
      <c r="I6371" s="50">
        <f>(DAX__2019_2020__33[[#This Row],[Adj Close]]-DAX__2019_2020__33[[#This Row],[Adj Open]])/DAX__2019_2020__33[[#This Row],[Adj Open]]</f>
        <v>1.6728624535316053E-2</v>
      </c>
      <c r="J6371" s="50">
        <f>DAX__2019_2020__33[[#This Row],[Adj Close]]-DAX__2019_2020__33[[#This Row],[Adj Open]]</f>
        <v>0.16808518464351074</v>
      </c>
      <c r="K6371" s="50">
        <v>24593524</v>
      </c>
    </row>
    <row r="6372" spans="1:11" x14ac:dyDescent="0.3">
      <c r="A6372" s="51" t="str">
        <f t="shared" si="105"/>
        <v>DTE.DE</v>
      </c>
      <c r="B6372" s="52" t="s">
        <v>393</v>
      </c>
      <c r="C6372" s="50" t="s">
        <v>18462</v>
      </c>
      <c r="D6372" s="50">
        <f>DAX__2019_2020__33[[#This Row],[Open]]*(DAX__2019_2020__33[[#This Row],[Adj Close]]/DAX__2019_2020__33[[#This Row],[Close]])</f>
        <v>10.451843687739782</v>
      </c>
      <c r="E6372" s="50" t="s">
        <v>18506</v>
      </c>
      <c r="F6372" s="50" t="s">
        <v>18507</v>
      </c>
      <c r="G6372" s="50" t="s">
        <v>18508</v>
      </c>
      <c r="H6372" s="50" t="s">
        <v>18509</v>
      </c>
      <c r="I6372" s="50">
        <f>(DAX__2019_2020__33[[#This Row],[Adj Close]]-DAX__2019_2020__33[[#This Row],[Adj Open]])/DAX__2019_2020__33[[#This Row],[Adj Open]]</f>
        <v>-2.6153346328784841E-2</v>
      </c>
      <c r="J6372" s="50">
        <f>DAX__2019_2020__33[[#This Row],[Adj Close]]-DAX__2019_2020__33[[#This Row],[Adj Open]]</f>
        <v>-0.27335068773978222</v>
      </c>
      <c r="K6372" s="50">
        <v>25924784</v>
      </c>
    </row>
    <row r="6373" spans="1:11" x14ac:dyDescent="0.3">
      <c r="A6373" s="51" t="str">
        <f t="shared" si="105"/>
        <v>DTE.DE</v>
      </c>
      <c r="B6373" s="52" t="s">
        <v>394</v>
      </c>
      <c r="C6373" s="50" t="s">
        <v>18510</v>
      </c>
      <c r="D6373" s="50">
        <f>DAX__2019_2020__33[[#This Row],[Open]]*(DAX__2019_2020__33[[#This Row],[Adj Close]]/DAX__2019_2020__33[[#This Row],[Close]])</f>
        <v>10.001918124290009</v>
      </c>
      <c r="E6373" s="50" t="s">
        <v>18511</v>
      </c>
      <c r="F6373" s="50" t="s">
        <v>18512</v>
      </c>
      <c r="G6373" s="50" t="s">
        <v>18511</v>
      </c>
      <c r="H6373" s="50" t="s">
        <v>18513</v>
      </c>
      <c r="I6373" s="50">
        <f>(DAX__2019_2020__33[[#This Row],[Adj Close]]-DAX__2019_2020__33[[#This Row],[Adj Open]])/DAX__2019_2020__33[[#This Row],[Adj Open]]</f>
        <v>1.6126294347309503E-2</v>
      </c>
      <c r="J6373" s="50">
        <f>DAX__2019_2020__33[[#This Row],[Adj Close]]-DAX__2019_2020__33[[#This Row],[Adj Open]]</f>
        <v>0.16129387570999043</v>
      </c>
      <c r="K6373" s="50">
        <v>22545943</v>
      </c>
    </row>
    <row r="6374" spans="1:11" x14ac:dyDescent="0.3">
      <c r="A6374" s="51" t="str">
        <f t="shared" si="105"/>
        <v>DTE.DE</v>
      </c>
      <c r="B6374" s="52" t="s">
        <v>395</v>
      </c>
      <c r="C6374" s="50" t="s">
        <v>18514</v>
      </c>
      <c r="D6374" s="50">
        <f>DAX__2019_2020__33[[#This Row],[Open]]*(DAX__2019_2020__33[[#This Row],[Adj Close]]/DAX__2019_2020__33[[#This Row],[Close]])</f>
        <v>10.43847349171082</v>
      </c>
      <c r="E6374" s="50" t="s">
        <v>18515</v>
      </c>
      <c r="F6374" s="50" t="s">
        <v>18516</v>
      </c>
      <c r="G6374" s="50" t="s">
        <v>18517</v>
      </c>
      <c r="H6374" s="50" t="s">
        <v>18518</v>
      </c>
      <c r="I6374" s="50">
        <f>(DAX__2019_2020__33[[#This Row],[Adj Close]]-DAX__2019_2020__33[[#This Row],[Adj Open]])/DAX__2019_2020__33[[#This Row],[Adj Open]]</f>
        <v>1.8835616438355528E-3</v>
      </c>
      <c r="J6374" s="50">
        <f>DAX__2019_2020__33[[#This Row],[Adj Close]]-DAX__2019_2020__33[[#This Row],[Adj Open]]</f>
        <v>1.9661508289180674E-2</v>
      </c>
      <c r="K6374" s="50">
        <v>19980194</v>
      </c>
    </row>
    <row r="6375" spans="1:11" x14ac:dyDescent="0.3">
      <c r="A6375" s="51" t="str">
        <f t="shared" si="105"/>
        <v>DTE.DE</v>
      </c>
      <c r="B6375" s="52" t="s">
        <v>396</v>
      </c>
      <c r="C6375" s="50" t="s">
        <v>18519</v>
      </c>
      <c r="D6375" s="50">
        <f>DAX__2019_2020__33[[#This Row],[Open]]*(DAX__2019_2020__33[[#This Row],[Adj Close]]/DAX__2019_2020__33[[#This Row],[Close]])</f>
        <v>10.554653951276489</v>
      </c>
      <c r="E6375" s="50" t="s">
        <v>18498</v>
      </c>
      <c r="F6375" s="50" t="s">
        <v>18520</v>
      </c>
      <c r="G6375" s="50" t="s">
        <v>18521</v>
      </c>
      <c r="H6375" s="50" t="s">
        <v>18522</v>
      </c>
      <c r="I6375" s="50">
        <f>(DAX__2019_2020__33[[#This Row],[Adj Close]]-DAX__2019_2020__33[[#This Row],[Adj Open]])/DAX__2019_2020__33[[#This Row],[Adj Open]]</f>
        <v>1.4902624894157473E-2</v>
      </c>
      <c r="J6375" s="50">
        <f>DAX__2019_2020__33[[#This Row],[Adj Close]]-DAX__2019_2020__33[[#This Row],[Adj Open]]</f>
        <v>0.15729204872351055</v>
      </c>
      <c r="K6375" s="50">
        <v>16038883</v>
      </c>
    </row>
    <row r="6376" spans="1:11" x14ac:dyDescent="0.3">
      <c r="A6376" s="51" t="str">
        <f t="shared" si="105"/>
        <v>DTE.DE</v>
      </c>
      <c r="B6376" s="52" t="s">
        <v>397</v>
      </c>
      <c r="C6376" s="50" t="s">
        <v>18523</v>
      </c>
      <c r="D6376" s="50">
        <f>DAX__2019_2020__33[[#This Row],[Open]]*(DAX__2019_2020__33[[#This Row],[Adj Close]]/DAX__2019_2020__33[[#This Row],[Close]])</f>
        <v>10.913923527001863</v>
      </c>
      <c r="E6376" s="50" t="s">
        <v>18524</v>
      </c>
      <c r="F6376" s="50" t="s">
        <v>18525</v>
      </c>
      <c r="G6376" s="50" t="s">
        <v>18526</v>
      </c>
      <c r="H6376" s="50" t="s">
        <v>18527</v>
      </c>
      <c r="I6376" s="50">
        <f>(DAX__2019_2020__33[[#This Row],[Adj Close]]-DAX__2019_2020__33[[#This Row],[Adj Open]])/DAX__2019_2020__33[[#This Row],[Adj Open]]</f>
        <v>-3.2590894202423858E-2</v>
      </c>
      <c r="J6376" s="50">
        <f>DAX__2019_2020__33[[#This Row],[Adj Close]]-DAX__2019_2020__33[[#This Row],[Adj Open]]</f>
        <v>-0.35569452700186233</v>
      </c>
      <c r="K6376" s="50">
        <v>19526969</v>
      </c>
    </row>
    <row r="6377" spans="1:11" x14ac:dyDescent="0.3">
      <c r="A6377" s="51" t="str">
        <f t="shared" si="105"/>
        <v>DTE.DE</v>
      </c>
      <c r="B6377" s="52" t="s">
        <v>398</v>
      </c>
      <c r="C6377" s="50" t="s">
        <v>18528</v>
      </c>
      <c r="D6377" s="50">
        <f>DAX__2019_2020__33[[#This Row],[Open]]*(DAX__2019_2020__33[[#This Row],[Adj Close]]/DAX__2019_2020__33[[#This Row],[Close]])</f>
        <v>10.299949524739585</v>
      </c>
      <c r="E6377" s="50" t="s">
        <v>18529</v>
      </c>
      <c r="F6377" s="50" t="s">
        <v>18530</v>
      </c>
      <c r="G6377" s="50" t="s">
        <v>18470</v>
      </c>
      <c r="H6377" s="50" t="s">
        <v>18531</v>
      </c>
      <c r="I6377" s="50">
        <f>(DAX__2019_2020__33[[#This Row],[Adj Close]]-DAX__2019_2020__33[[#This Row],[Adj Open]])/DAX__2019_2020__33[[#This Row],[Adj Open]]</f>
        <v>-4.3383947939272505E-4</v>
      </c>
      <c r="J6377" s="50">
        <f>DAX__2019_2020__33[[#This Row],[Adj Close]]-DAX__2019_2020__33[[#This Row],[Adj Open]]</f>
        <v>-4.4685247395843675E-3</v>
      </c>
      <c r="K6377" s="50">
        <v>16196604</v>
      </c>
    </row>
    <row r="6378" spans="1:11" x14ac:dyDescent="0.3">
      <c r="A6378" s="51" t="str">
        <f t="shared" si="105"/>
        <v>DTE.DE</v>
      </c>
      <c r="B6378" s="52" t="s">
        <v>399</v>
      </c>
      <c r="C6378" s="50" t="s">
        <v>18532</v>
      </c>
      <c r="D6378" s="50">
        <f>DAX__2019_2020__33[[#This Row],[Open]]*(DAX__2019_2020__33[[#This Row],[Adj Close]]/DAX__2019_2020__33[[#This Row],[Close]])</f>
        <v>10.366976755364806</v>
      </c>
      <c r="E6378" s="50" t="s">
        <v>18533</v>
      </c>
      <c r="F6378" s="50" t="s">
        <v>18534</v>
      </c>
      <c r="G6378" s="50" t="s">
        <v>18535</v>
      </c>
      <c r="H6378" s="50" t="s">
        <v>18536</v>
      </c>
      <c r="I6378" s="50">
        <f>(DAX__2019_2020__33[[#This Row],[Adj Close]]-DAX__2019_2020__33[[#This Row],[Adj Open]])/DAX__2019_2020__33[[#This Row],[Adj Open]]</f>
        <v>4.3103448275862233E-3</v>
      </c>
      <c r="J6378" s="50">
        <f>DAX__2019_2020__33[[#This Row],[Adj Close]]-DAX__2019_2020__33[[#This Row],[Adj Open]]</f>
        <v>4.46852446351933E-2</v>
      </c>
      <c r="K6378" s="50">
        <v>16096682</v>
      </c>
    </row>
    <row r="6379" spans="1:11" x14ac:dyDescent="0.3">
      <c r="A6379" s="51" t="str">
        <f t="shared" si="105"/>
        <v>DTE.DE</v>
      </c>
      <c r="B6379" s="52" t="s">
        <v>400</v>
      </c>
      <c r="C6379" s="50" t="s">
        <v>18537</v>
      </c>
      <c r="D6379" s="50">
        <f>DAX__2019_2020__33[[#This Row],[Open]]*(DAX__2019_2020__33[[#This Row],[Adj Close]]/DAX__2019_2020__33[[#This Row],[Close]])</f>
        <v>10.402725999999999</v>
      </c>
      <c r="E6379" s="50" t="s">
        <v>18538</v>
      </c>
      <c r="F6379" s="50" t="s">
        <v>18539</v>
      </c>
      <c r="G6379" s="50" t="s">
        <v>18537</v>
      </c>
      <c r="H6379" s="50" t="s">
        <v>18540</v>
      </c>
      <c r="I6379" s="50">
        <f>(DAX__2019_2020__33[[#This Row],[Adj Close]]-DAX__2019_2020__33[[#This Row],[Adj Open]])/DAX__2019_2020__33[[#This Row],[Adj Open]]</f>
        <v>0</v>
      </c>
      <c r="J6379" s="50">
        <f>DAX__2019_2020__33[[#This Row],[Adj Close]]-DAX__2019_2020__33[[#This Row],[Adj Open]]</f>
        <v>0</v>
      </c>
      <c r="K6379" s="50">
        <v>10640646</v>
      </c>
    </row>
    <row r="6380" spans="1:11" x14ac:dyDescent="0.3">
      <c r="A6380" s="51" t="str">
        <f t="shared" si="105"/>
        <v>DTE.DE</v>
      </c>
      <c r="B6380" s="52" t="s">
        <v>401</v>
      </c>
      <c r="C6380" s="50" t="s">
        <v>18541</v>
      </c>
      <c r="D6380" s="50">
        <f>DAX__2019_2020__33[[#This Row],[Open]]*(DAX__2019_2020__33[[#This Row],[Adj Close]]/DAX__2019_2020__33[[#This Row],[Close]])</f>
        <v>10.670836303652031</v>
      </c>
      <c r="E6380" s="50" t="s">
        <v>18542</v>
      </c>
      <c r="F6380" s="50" t="s">
        <v>18543</v>
      </c>
      <c r="G6380" s="50" t="s">
        <v>18544</v>
      </c>
      <c r="H6380" s="50" t="s">
        <v>18545</v>
      </c>
      <c r="I6380" s="50">
        <f>(DAX__2019_2020__33[[#This Row],[Adj Close]]-DAX__2019_2020__33[[#This Row],[Adj Open]])/DAX__2019_2020__33[[#This Row],[Adj Open]]</f>
        <v>2.0519262981574568E-2</v>
      </c>
      <c r="J6380" s="50">
        <f>DAX__2019_2020__33[[#This Row],[Adj Close]]-DAX__2019_2020__33[[#This Row],[Adj Open]]</f>
        <v>0.21895769634796913</v>
      </c>
      <c r="K6380" s="50">
        <v>14335620</v>
      </c>
    </row>
    <row r="6381" spans="1:11" x14ac:dyDescent="0.3">
      <c r="A6381" s="51" t="str">
        <f t="shared" si="105"/>
        <v>DTE.DE</v>
      </c>
      <c r="B6381" s="52" t="s">
        <v>402</v>
      </c>
      <c r="C6381" s="50" t="s">
        <v>18546</v>
      </c>
      <c r="D6381" s="50">
        <f>DAX__2019_2020__33[[#This Row],[Open]]*(DAX__2019_2020__33[[#This Row],[Adj Close]]/DAX__2019_2020__33[[#This Row],[Close]])</f>
        <v>11.17131308033912</v>
      </c>
      <c r="E6381" s="50" t="s">
        <v>18547</v>
      </c>
      <c r="F6381" s="50" t="s">
        <v>18548</v>
      </c>
      <c r="G6381" s="50" t="s">
        <v>18549</v>
      </c>
      <c r="H6381" s="50" t="s">
        <v>18550</v>
      </c>
      <c r="I6381" s="50">
        <f>(DAX__2019_2020__33[[#This Row],[Adj Close]]-DAX__2019_2020__33[[#This Row],[Adj Open]])/DAX__2019_2020__33[[#This Row],[Adj Open]]</f>
        <v>-9.2000000000000692E-3</v>
      </c>
      <c r="J6381" s="50">
        <f>DAX__2019_2020__33[[#This Row],[Adj Close]]-DAX__2019_2020__33[[#This Row],[Adj Open]]</f>
        <v>-0.10277608033912067</v>
      </c>
      <c r="K6381" s="50">
        <v>15001793</v>
      </c>
    </row>
    <row r="6382" spans="1:11" x14ac:dyDescent="0.3">
      <c r="A6382" s="51" t="str">
        <f t="shared" si="105"/>
        <v>DTE.DE</v>
      </c>
      <c r="B6382" s="52" t="s">
        <v>403</v>
      </c>
      <c r="C6382" s="50" t="s">
        <v>18551</v>
      </c>
      <c r="D6382" s="50">
        <f>DAX__2019_2020__33[[#This Row],[Open]]*(DAX__2019_2020__33[[#This Row],[Adj Close]]/DAX__2019_2020__33[[#This Row],[Close]])</f>
        <v>10.997037711281843</v>
      </c>
      <c r="E6382" s="50" t="s">
        <v>18552</v>
      </c>
      <c r="F6382" s="50" t="s">
        <v>18553</v>
      </c>
      <c r="G6382" s="50" t="s">
        <v>18554</v>
      </c>
      <c r="H6382" s="50" t="s">
        <v>18555</v>
      </c>
      <c r="I6382" s="50">
        <f>(DAX__2019_2020__33[[#This Row],[Adj Close]]-DAX__2019_2020__33[[#This Row],[Adj Open]])/DAX__2019_2020__33[[#This Row],[Adj Open]]</f>
        <v>4.8760666395775516E-3</v>
      </c>
      <c r="J6382" s="50">
        <f>DAX__2019_2020__33[[#This Row],[Adj Close]]-DAX__2019_2020__33[[#This Row],[Adj Open]]</f>
        <v>5.3622288718157662E-2</v>
      </c>
      <c r="K6382" s="50">
        <v>12427461</v>
      </c>
    </row>
    <row r="6383" spans="1:11" x14ac:dyDescent="0.3">
      <c r="A6383" s="51" t="str">
        <f t="shared" si="105"/>
        <v>DTE.DE</v>
      </c>
      <c r="B6383" s="52" t="s">
        <v>404</v>
      </c>
      <c r="C6383" s="50" t="s">
        <v>18556</v>
      </c>
      <c r="D6383" s="50">
        <f>DAX__2019_2020__33[[#This Row],[Open]]*(DAX__2019_2020__33[[#This Row],[Adj Close]]/DAX__2019_2020__33[[#This Row],[Close]])</f>
        <v>11.037254427820461</v>
      </c>
      <c r="E6383" s="50" t="s">
        <v>18557</v>
      </c>
      <c r="F6383" s="50" t="s">
        <v>18553</v>
      </c>
      <c r="G6383" s="50" t="s">
        <v>18554</v>
      </c>
      <c r="H6383" s="50" t="s">
        <v>18555</v>
      </c>
      <c r="I6383" s="50">
        <f>(DAX__2019_2020__33[[#This Row],[Adj Close]]-DAX__2019_2020__33[[#This Row],[Adj Open]])/DAX__2019_2020__33[[#This Row],[Adj Open]]</f>
        <v>1.2145748987855011E-3</v>
      </c>
      <c r="J6383" s="50">
        <f>DAX__2019_2020__33[[#This Row],[Adj Close]]-DAX__2019_2020__33[[#This Row],[Adj Open]]</f>
        <v>1.340557217953986E-2</v>
      </c>
      <c r="K6383" s="50">
        <v>13209569</v>
      </c>
    </row>
    <row r="6384" spans="1:11" x14ac:dyDescent="0.3">
      <c r="A6384" s="51" t="str">
        <f t="shared" si="105"/>
        <v>DTE.DE</v>
      </c>
      <c r="B6384" s="52" t="s">
        <v>405</v>
      </c>
      <c r="C6384" s="50" t="s">
        <v>18552</v>
      </c>
      <c r="D6384" s="50">
        <f>DAX__2019_2020__33[[#This Row],[Open]]*(DAX__2019_2020__33[[#This Row],[Adj Close]]/DAX__2019_2020__33[[#This Row],[Close]])</f>
        <v>11.157905852576906</v>
      </c>
      <c r="E6384" s="50" t="s">
        <v>18558</v>
      </c>
      <c r="F6384" s="50" t="s">
        <v>18554</v>
      </c>
      <c r="G6384" s="50" t="s">
        <v>18559</v>
      </c>
      <c r="H6384" s="50" t="s">
        <v>18560</v>
      </c>
      <c r="I6384" s="50">
        <f>(DAX__2019_2020__33[[#This Row],[Adj Close]]-DAX__2019_2020__33[[#This Row],[Adj Open]])/DAX__2019_2020__33[[#This Row],[Adj Open]]</f>
        <v>2.4028834601522255E-3</v>
      </c>
      <c r="J6384" s="50">
        <f>DAX__2019_2020__33[[#This Row],[Adj Close]]-DAX__2019_2020__33[[#This Row],[Adj Open]]</f>
        <v>2.6811147423092763E-2</v>
      </c>
      <c r="K6384" s="50">
        <v>12295418</v>
      </c>
    </row>
    <row r="6385" spans="1:11" x14ac:dyDescent="0.3">
      <c r="A6385" s="51" t="str">
        <f t="shared" si="105"/>
        <v>DTE.DE</v>
      </c>
      <c r="B6385" s="52" t="s">
        <v>406</v>
      </c>
      <c r="C6385" s="50" t="s">
        <v>18561</v>
      </c>
      <c r="D6385" s="50">
        <f>DAX__2019_2020__33[[#This Row],[Open]]*(DAX__2019_2020__33[[#This Row],[Adj Close]]/DAX__2019_2020__33[[#This Row],[Close]])</f>
        <v>11.153436890528905</v>
      </c>
      <c r="E6385" s="50" t="s">
        <v>18562</v>
      </c>
      <c r="F6385" s="50" t="s">
        <v>18563</v>
      </c>
      <c r="G6385" s="50" t="s">
        <v>18564</v>
      </c>
      <c r="H6385" s="50" t="s">
        <v>18565</v>
      </c>
      <c r="I6385" s="50">
        <f>(DAX__2019_2020__33[[#This Row],[Adj Close]]-DAX__2019_2020__33[[#This Row],[Adj Open]])/DAX__2019_2020__33[[#This Row],[Adj Open]]</f>
        <v>-2.2836538461538457E-2</v>
      </c>
      <c r="J6385" s="50">
        <f>DAX__2019_2020__33[[#This Row],[Adj Close]]-DAX__2019_2020__33[[#This Row],[Adj Open]]</f>
        <v>-0.25470589052890524</v>
      </c>
      <c r="K6385" s="50">
        <v>13234103</v>
      </c>
    </row>
    <row r="6386" spans="1:11" x14ac:dyDescent="0.3">
      <c r="A6386" s="51" t="str">
        <f t="shared" si="105"/>
        <v>DTE.DE</v>
      </c>
      <c r="B6386" s="52" t="s">
        <v>407</v>
      </c>
      <c r="C6386" s="50" t="s">
        <v>18566</v>
      </c>
      <c r="D6386" s="50">
        <f>DAX__2019_2020__33[[#This Row],[Open]]*(DAX__2019_2020__33[[#This Row],[Adj Close]]/DAX__2019_2020__33[[#This Row],[Close]])</f>
        <v>10.979164868550368</v>
      </c>
      <c r="E6386" s="50" t="s">
        <v>18549</v>
      </c>
      <c r="F6386" s="50" t="s">
        <v>18567</v>
      </c>
      <c r="G6386" s="50" t="s">
        <v>18568</v>
      </c>
      <c r="H6386" s="50" t="s">
        <v>18569</v>
      </c>
      <c r="I6386" s="50">
        <f>(DAX__2019_2020__33[[#This Row],[Adj Close]]-DAX__2019_2020__33[[#This Row],[Adj Open]])/DAX__2019_2020__33[[#This Row],[Adj Open]]</f>
        <v>-6.105006105006138E-3</v>
      </c>
      <c r="J6386" s="50">
        <f>DAX__2019_2020__33[[#This Row],[Adj Close]]-DAX__2019_2020__33[[#This Row],[Adj Open]]</f>
        <v>-6.7027868550368908E-2</v>
      </c>
      <c r="K6386" s="50">
        <v>10566157</v>
      </c>
    </row>
    <row r="6387" spans="1:11" x14ac:dyDescent="0.3">
      <c r="A6387" s="51" t="str">
        <f t="shared" si="105"/>
        <v>DTE.DE</v>
      </c>
      <c r="B6387" s="52" t="s">
        <v>408</v>
      </c>
      <c r="C6387" s="50" t="s">
        <v>18570</v>
      </c>
      <c r="D6387" s="50">
        <f>DAX__2019_2020__33[[#This Row],[Open]]*(DAX__2019_2020__33[[#This Row],[Adj Close]]/DAX__2019_2020__33[[#This Row],[Close]])</f>
        <v>11.189186049560352</v>
      </c>
      <c r="E6387" s="50" t="s">
        <v>18571</v>
      </c>
      <c r="F6387" s="50" t="s">
        <v>18572</v>
      </c>
      <c r="G6387" s="50" t="s">
        <v>18573</v>
      </c>
      <c r="H6387" s="50" t="s">
        <v>18574</v>
      </c>
      <c r="I6387" s="50">
        <f>(DAX__2019_2020__33[[#This Row],[Adj Close]]-DAX__2019_2020__33[[#This Row],[Adj Open]])/DAX__2019_2020__33[[#This Row],[Adj Open]]</f>
        <v>-7.987220447284413E-4</v>
      </c>
      <c r="J6387" s="50">
        <f>DAX__2019_2020__33[[#This Row],[Adj Close]]-DAX__2019_2020__33[[#This Row],[Adj Open]]</f>
        <v>-8.9370495603517952E-3</v>
      </c>
      <c r="K6387" s="50">
        <v>17697498</v>
      </c>
    </row>
    <row r="6388" spans="1:11" x14ac:dyDescent="0.3">
      <c r="A6388" s="51" t="str">
        <f t="shared" si="105"/>
        <v>DTE.DE</v>
      </c>
      <c r="B6388" s="52" t="s">
        <v>409</v>
      </c>
      <c r="C6388" s="50" t="s">
        <v>18575</v>
      </c>
      <c r="D6388" s="50">
        <f>DAX__2019_2020__33[[#This Row],[Open]]*(DAX__2019_2020__33[[#This Row],[Adj Close]]/DAX__2019_2020__33[[#This Row],[Close]])</f>
        <v>11.291961328729281</v>
      </c>
      <c r="E6388" s="50" t="s">
        <v>18576</v>
      </c>
      <c r="F6388" s="50" t="s">
        <v>18549</v>
      </c>
      <c r="G6388" s="50" t="s">
        <v>18577</v>
      </c>
      <c r="H6388" s="50" t="s">
        <v>18578</v>
      </c>
      <c r="I6388" s="50">
        <f>(DAX__2019_2020__33[[#This Row],[Adj Close]]-DAX__2019_2020__33[[#This Row],[Adj Open]])/DAX__2019_2020__33[[#This Row],[Adj Open]]</f>
        <v>2.7700831024931095E-3</v>
      </c>
      <c r="J6388" s="50">
        <f>DAX__2019_2020__33[[#This Row],[Adj Close]]-DAX__2019_2020__33[[#This Row],[Adj Open]]</f>
        <v>3.1279671270718623E-2</v>
      </c>
      <c r="K6388" s="50">
        <v>9926789</v>
      </c>
    </row>
    <row r="6389" spans="1:11" x14ac:dyDescent="0.3">
      <c r="A6389" s="51" t="str">
        <f t="shared" si="105"/>
        <v>DTE.DE</v>
      </c>
      <c r="B6389" s="52" t="s">
        <v>410</v>
      </c>
      <c r="C6389" s="50" t="s">
        <v>18579</v>
      </c>
      <c r="D6389" s="50">
        <f>DAX__2019_2020__33[[#This Row],[Open]]*(DAX__2019_2020__33[[#This Row],[Adj Close]]/DAX__2019_2020__33[[#This Row],[Close]])</f>
        <v>11.260681916461914</v>
      </c>
      <c r="E6389" s="50" t="s">
        <v>18580</v>
      </c>
      <c r="F6389" s="50" t="s">
        <v>18568</v>
      </c>
      <c r="G6389" s="50" t="s">
        <v>18568</v>
      </c>
      <c r="H6389" s="50" t="s">
        <v>18569</v>
      </c>
      <c r="I6389" s="50">
        <f>(DAX__2019_2020__33[[#This Row],[Adj Close]]-DAX__2019_2020__33[[#This Row],[Adj Open]])/DAX__2019_2020__33[[#This Row],[Adj Open]]</f>
        <v>-3.0952380952380808E-2</v>
      </c>
      <c r="J6389" s="50">
        <f>DAX__2019_2020__33[[#This Row],[Adj Close]]-DAX__2019_2020__33[[#This Row],[Adj Open]]</f>
        <v>-0.34854491646191477</v>
      </c>
      <c r="K6389" s="50">
        <v>13660226</v>
      </c>
    </row>
    <row r="6390" spans="1:11" x14ac:dyDescent="0.3">
      <c r="A6390" s="51" t="str">
        <f t="shared" si="105"/>
        <v>DTE.DE</v>
      </c>
      <c r="B6390" s="52" t="s">
        <v>411</v>
      </c>
      <c r="C6390" s="50" t="s">
        <v>18581</v>
      </c>
      <c r="D6390" s="50">
        <f>DAX__2019_2020__33[[#This Row],[Open]]*(DAX__2019_2020__33[[#This Row],[Adj Close]]/DAX__2019_2020__33[[#This Row],[Close]])</f>
        <v>10.974696105053722</v>
      </c>
      <c r="E6390" s="50" t="s">
        <v>18558</v>
      </c>
      <c r="F6390" s="50" t="s">
        <v>18582</v>
      </c>
      <c r="G6390" s="50" t="s">
        <v>18583</v>
      </c>
      <c r="H6390" s="50" t="s">
        <v>18584</v>
      </c>
      <c r="I6390" s="50">
        <f>(DAX__2019_2020__33[[#This Row],[Adj Close]]-DAX__2019_2020__33[[#This Row],[Adj Open]])/DAX__2019_2020__33[[#This Row],[Adj Open]]</f>
        <v>2.3208469055374503E-2</v>
      </c>
      <c r="J6390" s="50">
        <f>DAX__2019_2020__33[[#This Row],[Adj Close]]-DAX__2019_2020__33[[#This Row],[Adj Open]]</f>
        <v>0.25470589494627838</v>
      </c>
      <c r="K6390" s="50">
        <v>10628318</v>
      </c>
    </row>
    <row r="6391" spans="1:11" x14ac:dyDescent="0.3">
      <c r="A6391" s="51" t="str">
        <f t="shared" si="105"/>
        <v>DTE.DE</v>
      </c>
      <c r="B6391" s="52" t="s">
        <v>412</v>
      </c>
      <c r="C6391" s="50" t="s">
        <v>18585</v>
      </c>
      <c r="D6391" s="50">
        <f>DAX__2019_2020__33[[#This Row],[Open]]*(DAX__2019_2020__33[[#This Row],[Adj Close]]/DAX__2019_2020__33[[#This Row],[Close]])</f>
        <v>11.215995854531004</v>
      </c>
      <c r="E6391" s="50" t="s">
        <v>18586</v>
      </c>
      <c r="F6391" s="50" t="s">
        <v>18587</v>
      </c>
      <c r="G6391" s="50" t="s">
        <v>18558</v>
      </c>
      <c r="H6391" s="50" t="s">
        <v>18588</v>
      </c>
      <c r="I6391" s="50">
        <f>(DAX__2019_2020__33[[#This Row],[Adj Close]]-DAX__2019_2020__33[[#This Row],[Adj Open]])/DAX__2019_2020__33[[#This Row],[Adj Open]]</f>
        <v>2.3904382470118449E-3</v>
      </c>
      <c r="J6391" s="50">
        <f>DAX__2019_2020__33[[#This Row],[Adj Close]]-DAX__2019_2020__33[[#This Row],[Adj Open]]</f>
        <v>2.6811145468997211E-2</v>
      </c>
      <c r="K6391" s="50">
        <v>12004929</v>
      </c>
    </row>
    <row r="6392" spans="1:11" x14ac:dyDescent="0.3">
      <c r="A6392" s="51" t="str">
        <f t="shared" si="105"/>
        <v>DTE.DE</v>
      </c>
      <c r="B6392" s="52" t="s">
        <v>413</v>
      </c>
      <c r="C6392" s="50" t="s">
        <v>18557</v>
      </c>
      <c r="D6392" s="50">
        <f>DAX__2019_2020__33[[#This Row],[Open]]*(DAX__2019_2020__33[[#This Row],[Adj Close]]/DAX__2019_2020__33[[#This Row],[Close]])</f>
        <v>11.117688791418354</v>
      </c>
      <c r="E6392" s="50" t="s">
        <v>18589</v>
      </c>
      <c r="F6392" s="50" t="s">
        <v>18590</v>
      </c>
      <c r="G6392" s="50" t="s">
        <v>18591</v>
      </c>
      <c r="H6392" s="50" t="s">
        <v>18592</v>
      </c>
      <c r="I6392" s="50">
        <f>(DAX__2019_2020__33[[#This Row],[Adj Close]]-DAX__2019_2020__33[[#This Row],[Adj Open]])/DAX__2019_2020__33[[#This Row],[Adj Open]]</f>
        <v>1.1655948553054697E-2</v>
      </c>
      <c r="J6392" s="50">
        <f>DAX__2019_2020__33[[#This Row],[Adj Close]]-DAX__2019_2020__33[[#This Row],[Adj Open]]</f>
        <v>0.12958720858164519</v>
      </c>
      <c r="K6392" s="50">
        <v>14028630</v>
      </c>
    </row>
    <row r="6393" spans="1:11" x14ac:dyDescent="0.3">
      <c r="A6393" s="51" t="str">
        <f t="shared" si="105"/>
        <v>DTE.DE</v>
      </c>
      <c r="B6393" s="52" t="s">
        <v>414</v>
      </c>
      <c r="C6393" s="50" t="s">
        <v>18593</v>
      </c>
      <c r="D6393" s="50">
        <f>DAX__2019_2020__33[[#This Row],[Open]]*(DAX__2019_2020__33[[#This Row],[Adj Close]]/DAX__2019_2020__33[[#This Row],[Close]])</f>
        <v>11.439423209876544</v>
      </c>
      <c r="E6393" s="50" t="s">
        <v>18594</v>
      </c>
      <c r="F6393" s="50" t="s">
        <v>18595</v>
      </c>
      <c r="G6393" s="50" t="s">
        <v>18596</v>
      </c>
      <c r="H6393" s="50" t="s">
        <v>18597</v>
      </c>
      <c r="I6393" s="50">
        <f>(DAX__2019_2020__33[[#This Row],[Adj Close]]-DAX__2019_2020__33[[#This Row],[Adj Open]])/DAX__2019_2020__33[[#This Row],[Adj Open]]</f>
        <v>1.249999999999993E-2</v>
      </c>
      <c r="J6393" s="50">
        <f>DAX__2019_2020__33[[#This Row],[Adj Close]]-DAX__2019_2020__33[[#This Row],[Adj Open]]</f>
        <v>0.142992790123456</v>
      </c>
      <c r="K6393" s="50">
        <v>13412347</v>
      </c>
    </row>
    <row r="6394" spans="1:11" x14ac:dyDescent="0.3">
      <c r="A6394" s="51" t="str">
        <f t="shared" si="105"/>
        <v>DTE.DE</v>
      </c>
      <c r="B6394" s="52" t="s">
        <v>415</v>
      </c>
      <c r="C6394" s="50" t="s">
        <v>18598</v>
      </c>
      <c r="D6394" s="50">
        <f>DAX__2019_2020__33[[#This Row],[Open]]*(DAX__2019_2020__33[[#This Row],[Adj Close]]/DAX__2019_2020__33[[#This Row],[Close]])</f>
        <v>11.591351336434109</v>
      </c>
      <c r="E6394" s="50" t="s">
        <v>18599</v>
      </c>
      <c r="F6394" s="50" t="s">
        <v>18600</v>
      </c>
      <c r="G6394" s="50" t="s">
        <v>18601</v>
      </c>
      <c r="H6394" s="50" t="s">
        <v>18602</v>
      </c>
      <c r="I6394" s="50">
        <f>(DAX__2019_2020__33[[#This Row],[Adj Close]]-DAX__2019_2020__33[[#This Row],[Adj Open]])/DAX__2019_2020__33[[#This Row],[Adj Open]]</f>
        <v>-5.3970701619121689E-3</v>
      </c>
      <c r="J6394" s="50">
        <f>DAX__2019_2020__33[[#This Row],[Adj Close]]-DAX__2019_2020__33[[#This Row],[Adj Open]]</f>
        <v>-6.2559336434109269E-2</v>
      </c>
      <c r="K6394" s="50">
        <v>12551150</v>
      </c>
    </row>
    <row r="6395" spans="1:11" x14ac:dyDescent="0.3">
      <c r="A6395" s="51" t="str">
        <f t="shared" si="105"/>
        <v>DTE.DE</v>
      </c>
      <c r="B6395" s="52" t="s">
        <v>416</v>
      </c>
      <c r="C6395" s="50" t="s">
        <v>18603</v>
      </c>
      <c r="D6395" s="50">
        <f>DAX__2019_2020__33[[#This Row],[Open]]*(DAX__2019_2020__33[[#This Row],[Adj Close]]/DAX__2019_2020__33[[#This Row],[Close]])</f>
        <v>11.618163615988045</v>
      </c>
      <c r="E6395" s="50" t="s">
        <v>18604</v>
      </c>
      <c r="F6395" s="50" t="s">
        <v>18605</v>
      </c>
      <c r="G6395" s="50" t="s">
        <v>18606</v>
      </c>
      <c r="H6395" s="50" t="s">
        <v>18607</v>
      </c>
      <c r="I6395" s="50">
        <f>(DAX__2019_2020__33[[#This Row],[Adj Close]]-DAX__2019_2020__33[[#This Row],[Adj Open]])/DAX__2019_2020__33[[#This Row],[Adj Open]]</f>
        <v>2.9615384615384651E-2</v>
      </c>
      <c r="J6395" s="50">
        <f>DAX__2019_2020__33[[#This Row],[Adj Close]]-DAX__2019_2020__33[[#This Row],[Adj Open]]</f>
        <v>0.34407638401195406</v>
      </c>
      <c r="K6395" s="50">
        <v>15197859</v>
      </c>
    </row>
    <row r="6396" spans="1:11" x14ac:dyDescent="0.3">
      <c r="A6396" s="51" t="str">
        <f t="shared" si="105"/>
        <v>DTE.DE</v>
      </c>
      <c r="B6396" s="52" t="s">
        <v>417</v>
      </c>
      <c r="C6396" s="50" t="s">
        <v>18608</v>
      </c>
      <c r="D6396" s="50">
        <f>DAX__2019_2020__33[[#This Row],[Open]]*(DAX__2019_2020__33[[#This Row],[Adj Close]]/DAX__2019_2020__33[[#This Row],[Close]])</f>
        <v>12.020331114446529</v>
      </c>
      <c r="E6396" s="50" t="s">
        <v>18609</v>
      </c>
      <c r="F6396" s="50" t="s">
        <v>18610</v>
      </c>
      <c r="G6396" s="50" t="s">
        <v>18611</v>
      </c>
      <c r="H6396" s="50" t="s">
        <v>18612</v>
      </c>
      <c r="I6396" s="50">
        <f>(DAX__2019_2020__33[[#This Row],[Adj Close]]-DAX__2019_2020__33[[#This Row],[Adj Open]])/DAX__2019_2020__33[[#This Row],[Adj Open]]</f>
        <v>-9.2936802973977335E-3</v>
      </c>
      <c r="J6396" s="50">
        <f>DAX__2019_2020__33[[#This Row],[Adj Close]]-DAX__2019_2020__33[[#This Row],[Adj Open]]</f>
        <v>-0.11171311444652865</v>
      </c>
      <c r="K6396" s="50">
        <v>19948004</v>
      </c>
    </row>
    <row r="6397" spans="1:11" x14ac:dyDescent="0.3">
      <c r="A6397" s="51" t="str">
        <f t="shared" si="105"/>
        <v>DTE.DE</v>
      </c>
      <c r="B6397" s="52" t="s">
        <v>418</v>
      </c>
      <c r="C6397" s="50" t="s">
        <v>18613</v>
      </c>
      <c r="D6397" s="50">
        <f>DAX__2019_2020__33[[#This Row],[Open]]*(DAX__2019_2020__33[[#This Row],[Adj Close]]/DAX__2019_2020__33[[#This Row],[Close]])</f>
        <v>11.703066034924332</v>
      </c>
      <c r="E6397" s="50" t="s">
        <v>18614</v>
      </c>
      <c r="F6397" s="50" t="s">
        <v>18600</v>
      </c>
      <c r="G6397" s="50" t="s">
        <v>18615</v>
      </c>
      <c r="H6397" s="50" t="s">
        <v>18616</v>
      </c>
      <c r="I6397" s="50">
        <f>(DAX__2019_2020__33[[#This Row],[Adj Close]]-DAX__2019_2020__33[[#This Row],[Adj Open]])/DAX__2019_2020__33[[#This Row],[Adj Open]]</f>
        <v>-1.603665521191305E-2</v>
      </c>
      <c r="J6397" s="50">
        <f>DAX__2019_2020__33[[#This Row],[Adj Close]]-DAX__2019_2020__33[[#This Row],[Adj Open]]</f>
        <v>-0.18767803492433188</v>
      </c>
      <c r="K6397" s="50">
        <v>17206611</v>
      </c>
    </row>
    <row r="6398" spans="1:11" x14ac:dyDescent="0.3">
      <c r="A6398" s="51" t="str">
        <f t="shared" si="105"/>
        <v>DTE.DE</v>
      </c>
      <c r="B6398" s="52" t="s">
        <v>419</v>
      </c>
      <c r="C6398" s="50" t="s">
        <v>18617</v>
      </c>
      <c r="D6398" s="50">
        <f>DAX__2019_2020__33[[#This Row],[Open]]*(DAX__2019_2020__33[[#This Row],[Adj Close]]/DAX__2019_2020__33[[#This Row],[Close]])</f>
        <v>11.64497472006161</v>
      </c>
      <c r="E6398" s="50" t="s">
        <v>18618</v>
      </c>
      <c r="F6398" s="50" t="s">
        <v>18619</v>
      </c>
      <c r="G6398" s="50" t="s">
        <v>18620</v>
      </c>
      <c r="H6398" s="50" t="s">
        <v>18621</v>
      </c>
      <c r="I6398" s="50">
        <f>(DAX__2019_2020__33[[#This Row],[Adj Close]]-DAX__2019_2020__33[[#This Row],[Adj Open]])/DAX__2019_2020__33[[#This Row],[Adj Open]]</f>
        <v>-3.4535686876438925E-3</v>
      </c>
      <c r="J6398" s="50">
        <f>DAX__2019_2020__33[[#This Row],[Adj Close]]-DAX__2019_2020__33[[#This Row],[Adj Open]]</f>
        <v>-4.0216720061609479E-2</v>
      </c>
      <c r="K6398" s="50">
        <v>11047076</v>
      </c>
    </row>
    <row r="6399" spans="1:11" x14ac:dyDescent="0.3">
      <c r="A6399" s="51" t="str">
        <f t="shared" si="105"/>
        <v>DTE.DE</v>
      </c>
      <c r="B6399" s="52" t="s">
        <v>420</v>
      </c>
      <c r="C6399" s="50" t="s">
        <v>18622</v>
      </c>
      <c r="D6399" s="50">
        <f>DAX__2019_2020__33[[#This Row],[Open]]*(DAX__2019_2020__33[[#This Row],[Adj Close]]/DAX__2019_2020__33[[#This Row],[Close]])</f>
        <v>11.64944214883721</v>
      </c>
      <c r="E6399" s="50" t="s">
        <v>18623</v>
      </c>
      <c r="F6399" s="50" t="s">
        <v>18601</v>
      </c>
      <c r="G6399" s="50" t="s">
        <v>18601</v>
      </c>
      <c r="H6399" s="50" t="s">
        <v>18602</v>
      </c>
      <c r="I6399" s="50">
        <f>(DAX__2019_2020__33[[#This Row],[Adj Close]]-DAX__2019_2020__33[[#This Row],[Adj Open]])/DAX__2019_2020__33[[#This Row],[Adj Open]]</f>
        <v>-1.0356731875719317E-2</v>
      </c>
      <c r="J6399" s="50">
        <f>DAX__2019_2020__33[[#This Row],[Adj Close]]-DAX__2019_2020__33[[#This Row],[Adj Open]]</f>
        <v>-0.12065014883721048</v>
      </c>
      <c r="K6399" s="50">
        <v>9703783</v>
      </c>
    </row>
    <row r="6400" spans="1:11" x14ac:dyDescent="0.3">
      <c r="A6400" s="51" t="str">
        <f t="shared" si="105"/>
        <v>DTE.DE</v>
      </c>
      <c r="B6400" s="52" t="s">
        <v>421</v>
      </c>
      <c r="C6400" s="50" t="s">
        <v>18624</v>
      </c>
      <c r="D6400" s="50">
        <f>DAX__2019_2020__33[[#This Row],[Open]]*(DAX__2019_2020__33[[#This Row],[Adj Close]]/DAX__2019_2020__33[[#This Row],[Close]])</f>
        <v>11.667316883327061</v>
      </c>
      <c r="E6400" s="50" t="s">
        <v>18625</v>
      </c>
      <c r="F6400" s="50" t="s">
        <v>18626</v>
      </c>
      <c r="G6400" s="50" t="s">
        <v>18627</v>
      </c>
      <c r="H6400" s="50" t="s">
        <v>18628</v>
      </c>
      <c r="I6400" s="50">
        <f>(DAX__2019_2020__33[[#This Row],[Adj Close]]-DAX__2019_2020__33[[#This Row],[Adj Open]])/DAX__2019_2020__33[[#This Row],[Adj Open]]</f>
        <v>1.7617770968977355E-2</v>
      </c>
      <c r="J6400" s="50">
        <f>DAX__2019_2020__33[[#This Row],[Adj Close]]-DAX__2019_2020__33[[#This Row],[Adj Open]]</f>
        <v>0.20555211667293882</v>
      </c>
      <c r="K6400" s="50">
        <v>14783374</v>
      </c>
    </row>
    <row r="6401" spans="1:11" x14ac:dyDescent="0.3">
      <c r="A6401" s="51" t="str">
        <f t="shared" si="105"/>
        <v>DTE.DE</v>
      </c>
      <c r="B6401" s="52" t="s">
        <v>422</v>
      </c>
      <c r="C6401" s="50" t="s">
        <v>18629</v>
      </c>
      <c r="D6401" s="50">
        <f>DAX__2019_2020__33[[#This Row],[Open]]*(DAX__2019_2020__33[[#This Row],[Adj Close]]/DAX__2019_2020__33[[#This Row],[Close]])</f>
        <v>12.096296877745242</v>
      </c>
      <c r="E6401" s="50" t="s">
        <v>18630</v>
      </c>
      <c r="F6401" s="50" t="s">
        <v>18631</v>
      </c>
      <c r="G6401" s="50" t="s">
        <v>18632</v>
      </c>
      <c r="H6401" s="50" t="s">
        <v>18633</v>
      </c>
      <c r="I6401" s="50">
        <f>(DAX__2019_2020__33[[#This Row],[Adj Close]]-DAX__2019_2020__33[[#This Row],[Adj Open]])/DAX__2019_2020__33[[#This Row],[Adj Open]]</f>
        <v>9.2353158478019077E-3</v>
      </c>
      <c r="J6401" s="50">
        <f>DAX__2019_2020__33[[#This Row],[Adj Close]]-DAX__2019_2020__33[[#This Row],[Adj Open]]</f>
        <v>0.11171312225475738</v>
      </c>
      <c r="K6401" s="50">
        <v>13602433</v>
      </c>
    </row>
    <row r="6402" spans="1:11" x14ac:dyDescent="0.3">
      <c r="A6402" s="51" t="str">
        <f t="shared" si="105"/>
        <v>DTE.DE</v>
      </c>
      <c r="B6402" s="52" t="s">
        <v>423</v>
      </c>
      <c r="C6402" s="50" t="s">
        <v>18634</v>
      </c>
      <c r="D6402" s="50">
        <f>DAX__2019_2020__33[[#This Row],[Open]]*(DAX__2019_2020__33[[#This Row],[Adj Close]]/DAX__2019_2020__33[[#This Row],[Close]])</f>
        <v>12.288442656307806</v>
      </c>
      <c r="E6402" s="50" t="s">
        <v>18634</v>
      </c>
      <c r="F6402" s="50" t="s">
        <v>18635</v>
      </c>
      <c r="G6402" s="50" t="s">
        <v>18636</v>
      </c>
      <c r="H6402" s="50" t="s">
        <v>18637</v>
      </c>
      <c r="I6402" s="50">
        <f>(DAX__2019_2020__33[[#This Row],[Adj Close]]-DAX__2019_2020__33[[#This Row],[Adj Open]])/DAX__2019_2020__33[[#This Row],[Adj Open]]</f>
        <v>-1.7090909090909115E-2</v>
      </c>
      <c r="J6402" s="50">
        <f>DAX__2019_2020__33[[#This Row],[Adj Close]]-DAX__2019_2020__33[[#This Row],[Adj Open]]</f>
        <v>-0.21002065630780642</v>
      </c>
      <c r="K6402" s="50">
        <v>9630907</v>
      </c>
    </row>
    <row r="6403" spans="1:11" x14ac:dyDescent="0.3">
      <c r="A6403" s="51" t="str">
        <f t="shared" si="105"/>
        <v>DTE.DE</v>
      </c>
      <c r="B6403" s="52" t="s">
        <v>424</v>
      </c>
      <c r="C6403" s="50" t="s">
        <v>18638</v>
      </c>
      <c r="D6403" s="50">
        <f>DAX__2019_2020__33[[#This Row],[Open]]*(DAX__2019_2020__33[[#This Row],[Adj Close]]/DAX__2019_2020__33[[#This Row],[Close]])</f>
        <v>12.069485288363635</v>
      </c>
      <c r="E6403" s="50" t="s">
        <v>18639</v>
      </c>
      <c r="F6403" s="50" t="s">
        <v>18638</v>
      </c>
      <c r="G6403" s="50" t="s">
        <v>18634</v>
      </c>
      <c r="H6403" s="50" t="s">
        <v>18640</v>
      </c>
      <c r="I6403" s="50">
        <f>(DAX__2019_2020__33[[#This Row],[Adj Close]]-DAX__2019_2020__33[[#This Row],[Adj Open]])/DAX__2019_2020__33[[#This Row],[Adj Open]]</f>
        <v>1.8141429100333215E-2</v>
      </c>
      <c r="J6403" s="50">
        <f>DAX__2019_2020__33[[#This Row],[Adj Close]]-DAX__2019_2020__33[[#This Row],[Adj Open]]</f>
        <v>0.21895771163636368</v>
      </c>
      <c r="K6403" s="50">
        <v>11479257</v>
      </c>
    </row>
    <row r="6404" spans="1:11" x14ac:dyDescent="0.3">
      <c r="A6404" s="51" t="str">
        <f t="shared" si="105"/>
        <v>DTE.DE</v>
      </c>
      <c r="B6404" s="52" t="s">
        <v>425</v>
      </c>
      <c r="C6404" s="50" t="s">
        <v>18641</v>
      </c>
      <c r="D6404" s="50">
        <f>DAX__2019_2020__33[[#This Row],[Open]]*(DAX__2019_2020__33[[#This Row],[Adj Close]]/DAX__2019_2020__33[[#This Row],[Close]])</f>
        <v>12.154386918238993</v>
      </c>
      <c r="E6404" s="50" t="s">
        <v>18642</v>
      </c>
      <c r="F6404" s="50" t="s">
        <v>18636</v>
      </c>
      <c r="G6404" s="50" t="s">
        <v>18636</v>
      </c>
      <c r="H6404" s="50" t="s">
        <v>18637</v>
      </c>
      <c r="I6404" s="50">
        <f>(DAX__2019_2020__33[[#This Row],[Adj Close]]-DAX__2019_2020__33[[#This Row],[Adj Open]])/DAX__2019_2020__33[[#This Row],[Adj Open]]</f>
        <v>-6.2499999999999587E-3</v>
      </c>
      <c r="J6404" s="50">
        <f>DAX__2019_2020__33[[#This Row],[Adj Close]]-DAX__2019_2020__33[[#This Row],[Adj Open]]</f>
        <v>-7.5964918238993207E-2</v>
      </c>
      <c r="K6404" s="50">
        <v>13146214</v>
      </c>
    </row>
    <row r="6405" spans="1:11" x14ac:dyDescent="0.3">
      <c r="A6405" s="51" t="str">
        <f t="shared" si="105"/>
        <v>DTE.DE</v>
      </c>
      <c r="B6405" s="52" t="s">
        <v>426</v>
      </c>
      <c r="C6405" s="50" t="s">
        <v>18643</v>
      </c>
      <c r="D6405" s="50">
        <f>DAX__2019_2020__33[[#This Row],[Open]]*(DAX__2019_2020__33[[#This Row],[Adj Close]]/DAX__2019_2020__33[[#This Row],[Close]])</f>
        <v>12.11416932018985</v>
      </c>
      <c r="E6405" s="50" t="s">
        <v>18644</v>
      </c>
      <c r="F6405" s="50" t="s">
        <v>18608</v>
      </c>
      <c r="G6405" s="50" t="s">
        <v>18645</v>
      </c>
      <c r="H6405" s="50" t="s">
        <v>18646</v>
      </c>
      <c r="I6405" s="50">
        <f>(DAX__2019_2020__33[[#This Row],[Adj Close]]-DAX__2019_2020__33[[#This Row],[Adj Open]])/DAX__2019_2020__33[[#This Row],[Adj Open]]</f>
        <v>1.0328292143120647E-2</v>
      </c>
      <c r="J6405" s="50">
        <f>DAX__2019_2020__33[[#This Row],[Adj Close]]-DAX__2019_2020__33[[#This Row],[Adj Open]]</f>
        <v>0.12511867981015001</v>
      </c>
      <c r="K6405" s="50">
        <v>16861757</v>
      </c>
    </row>
    <row r="6406" spans="1:11" x14ac:dyDescent="0.3">
      <c r="A6406" s="51" t="str">
        <f t="shared" si="105"/>
        <v>DTE.DE</v>
      </c>
      <c r="B6406" s="52" t="s">
        <v>427</v>
      </c>
      <c r="C6406" s="50" t="s">
        <v>18647</v>
      </c>
      <c r="D6406" s="50">
        <f>DAX__2019_2020__33[[#This Row],[Open]]*(DAX__2019_2020__33[[#This Row],[Adj Close]]/DAX__2019_2020__33[[#This Row],[Close]])</f>
        <v>12.351002897360704</v>
      </c>
      <c r="E6406" s="50" t="s">
        <v>18648</v>
      </c>
      <c r="F6406" s="50" t="s">
        <v>18643</v>
      </c>
      <c r="G6406" s="50" t="s">
        <v>18649</v>
      </c>
      <c r="H6406" s="50" t="s">
        <v>18650</v>
      </c>
      <c r="I6406" s="50">
        <f>(DAX__2019_2020__33[[#This Row],[Adj Close]]-DAX__2019_2020__33[[#This Row],[Adj Open]])/DAX__2019_2020__33[[#This Row],[Adj Open]]</f>
        <v>-1.3024602026049176E-2</v>
      </c>
      <c r="J6406" s="50">
        <f>DAX__2019_2020__33[[#This Row],[Adj Close]]-DAX__2019_2020__33[[#This Row],[Adj Open]]</f>
        <v>-0.16086689736070348</v>
      </c>
      <c r="K6406" s="50">
        <v>13461602</v>
      </c>
    </row>
    <row r="6407" spans="1:11" x14ac:dyDescent="0.3">
      <c r="A6407" s="51" t="str">
        <f t="shared" si="105"/>
        <v>DTE.DE</v>
      </c>
      <c r="B6407" s="52" t="s">
        <v>428</v>
      </c>
      <c r="C6407" s="50" t="s">
        <v>18647</v>
      </c>
      <c r="D6407" s="50">
        <f>DAX__2019_2020__33[[#This Row],[Open]]*(DAX__2019_2020__33[[#This Row],[Adj Close]]/DAX__2019_2020__33[[#This Row],[Close]])</f>
        <v>12.351001366308246</v>
      </c>
      <c r="E6407" s="50" t="s">
        <v>18651</v>
      </c>
      <c r="F6407" s="50" t="s">
        <v>18652</v>
      </c>
      <c r="G6407" s="50" t="s">
        <v>18653</v>
      </c>
      <c r="H6407" s="50" t="s">
        <v>18654</v>
      </c>
      <c r="I6407" s="50">
        <f>(DAX__2019_2020__33[[#This Row],[Adj Close]]-DAX__2019_2020__33[[#This Row],[Adj Open]])/DAX__2019_2020__33[[#This Row],[Adj Open]]</f>
        <v>9.4066570188131495E-3</v>
      </c>
      <c r="J6407" s="50">
        <f>DAX__2019_2020__33[[#This Row],[Adj Close]]-DAX__2019_2020__33[[#This Row],[Adj Open]]</f>
        <v>0.11618163369175427</v>
      </c>
      <c r="K6407" s="50">
        <v>14621042</v>
      </c>
    </row>
    <row r="6408" spans="1:11" x14ac:dyDescent="0.3">
      <c r="A6408" s="51" t="str">
        <f t="shared" si="105"/>
        <v>DTE.DE</v>
      </c>
      <c r="B6408" s="52" t="s">
        <v>429</v>
      </c>
      <c r="C6408" s="50" t="s">
        <v>18655</v>
      </c>
      <c r="D6408" s="50">
        <f>DAX__2019_2020__33[[#This Row],[Open]]*(DAX__2019_2020__33[[#This Row],[Adj Close]]/DAX__2019_2020__33[[#This Row],[Close]])</f>
        <v>12.628050899230489</v>
      </c>
      <c r="E6408" s="50" t="s">
        <v>17695</v>
      </c>
      <c r="F6408" s="50" t="s">
        <v>18656</v>
      </c>
      <c r="G6408" s="50" t="s">
        <v>18657</v>
      </c>
      <c r="H6408" s="50" t="s">
        <v>18658</v>
      </c>
      <c r="I6408" s="50">
        <f>(DAX__2019_2020__33[[#This Row],[Adj Close]]-DAX__2019_2020__33[[#This Row],[Adj Open]])/DAX__2019_2020__33[[#This Row],[Adj Open]]</f>
        <v>-3.432413305024784E-2</v>
      </c>
      <c r="J6408" s="50">
        <f>DAX__2019_2020__33[[#This Row],[Adj Close]]-DAX__2019_2020__33[[#This Row],[Adj Open]]</f>
        <v>-0.43344689923048918</v>
      </c>
      <c r="K6408" s="50">
        <v>18285304</v>
      </c>
    </row>
    <row r="6409" spans="1:11" x14ac:dyDescent="0.3">
      <c r="A6409" s="51" t="str">
        <f t="shared" si="105"/>
        <v>DTE.DE</v>
      </c>
      <c r="B6409" s="52" t="s">
        <v>430</v>
      </c>
      <c r="C6409" s="50" t="s">
        <v>18659</v>
      </c>
      <c r="D6409" s="50">
        <f>DAX__2019_2020__33[[#This Row],[Open]]*(DAX__2019_2020__33[[#This Row],[Adj Close]]/DAX__2019_2020__33[[#This Row],[Close]])</f>
        <v>12.060548384839649</v>
      </c>
      <c r="E6409" s="50" t="s">
        <v>18660</v>
      </c>
      <c r="F6409" s="50" t="s">
        <v>18627</v>
      </c>
      <c r="G6409" s="50" t="s">
        <v>18661</v>
      </c>
      <c r="H6409" s="50" t="s">
        <v>18662</v>
      </c>
      <c r="I6409" s="50">
        <f>(DAX__2019_2020__33[[#This Row],[Adj Close]]-DAX__2019_2020__33[[#This Row],[Adj Open]])/DAX__2019_2020__33[[#This Row],[Adj Open]]</f>
        <v>1.6672841793256916E-2</v>
      </c>
      <c r="J6409" s="50">
        <f>DAX__2019_2020__33[[#This Row],[Adj Close]]-DAX__2019_2020__33[[#This Row],[Adj Open]]</f>
        <v>0.20108361516035167</v>
      </c>
      <c r="K6409" s="50">
        <v>13296968</v>
      </c>
    </row>
    <row r="6410" spans="1:11" x14ac:dyDescent="0.3">
      <c r="A6410" s="51" t="str">
        <f t="shared" si="105"/>
        <v>DTE.DE</v>
      </c>
      <c r="B6410" s="52" t="s">
        <v>431</v>
      </c>
      <c r="C6410" s="50" t="s">
        <v>18663</v>
      </c>
      <c r="D6410" s="50">
        <f>DAX__2019_2020__33[[#This Row],[Open]]*(DAX__2019_2020__33[[#This Row],[Adj Close]]/DAX__2019_2020__33[[#This Row],[Close]])</f>
        <v>12.163324850439881</v>
      </c>
      <c r="E6410" s="50" t="s">
        <v>18664</v>
      </c>
      <c r="F6410" s="50" t="s">
        <v>18665</v>
      </c>
      <c r="G6410" s="50" t="s">
        <v>18649</v>
      </c>
      <c r="H6410" s="50" t="s">
        <v>18650</v>
      </c>
      <c r="I6410" s="50">
        <f>(DAX__2019_2020__33[[#This Row],[Adj Close]]-DAX__2019_2020__33[[#This Row],[Adj Open]])/DAX__2019_2020__33[[#This Row],[Adj Open]]</f>
        <v>2.2042615723734211E-3</v>
      </c>
      <c r="J6410" s="50">
        <f>DAX__2019_2020__33[[#This Row],[Adj Close]]-DAX__2019_2020__33[[#This Row],[Adj Open]]</f>
        <v>2.6811149560119318E-2</v>
      </c>
      <c r="K6410" s="50">
        <v>6445577</v>
      </c>
    </row>
    <row r="6411" spans="1:11" x14ac:dyDescent="0.3">
      <c r="A6411" s="51" t="str">
        <f t="shared" si="105"/>
        <v>DTE.DE</v>
      </c>
      <c r="B6411" s="52" t="s">
        <v>432</v>
      </c>
      <c r="C6411" s="50" t="s">
        <v>18666</v>
      </c>
      <c r="D6411" s="50">
        <f>DAX__2019_2020__33[[#This Row],[Open]]*(DAX__2019_2020__33[[#This Row],[Adj Close]]/DAX__2019_2020__33[[#This Row],[Close]])</f>
        <v>12.065016831683169</v>
      </c>
      <c r="E6411" s="50" t="s">
        <v>18667</v>
      </c>
      <c r="F6411" s="50" t="s">
        <v>18668</v>
      </c>
      <c r="G6411" s="50" t="s">
        <v>18669</v>
      </c>
      <c r="H6411" s="50" t="s">
        <v>18670</v>
      </c>
      <c r="I6411" s="50">
        <f>(DAX__2019_2020__33[[#This Row],[Adj Close]]-DAX__2019_2020__33[[#This Row],[Adj Open]])/DAX__2019_2020__33[[#This Row],[Adj Open]]</f>
        <v>1.0000000000000023E-2</v>
      </c>
      <c r="J6411" s="50">
        <f>DAX__2019_2020__33[[#This Row],[Adj Close]]-DAX__2019_2020__33[[#This Row],[Adj Open]]</f>
        <v>0.12065016831683195</v>
      </c>
      <c r="K6411" s="50">
        <v>7959706</v>
      </c>
    </row>
    <row r="6412" spans="1:11" x14ac:dyDescent="0.3">
      <c r="A6412" s="51" t="str">
        <f t="shared" si="105"/>
        <v>DTE.DE</v>
      </c>
      <c r="B6412" s="52" t="s">
        <v>433</v>
      </c>
      <c r="C6412" s="50" t="s">
        <v>18645</v>
      </c>
      <c r="D6412" s="50">
        <f>DAX__2019_2020__33[[#This Row],[Open]]*(DAX__2019_2020__33[[#This Row],[Adj Close]]/DAX__2019_2020__33[[#This Row],[Close]])</f>
        <v>12.239288836225597</v>
      </c>
      <c r="E6412" s="50" t="s">
        <v>18671</v>
      </c>
      <c r="F6412" s="50" t="s">
        <v>18672</v>
      </c>
      <c r="G6412" s="50" t="s">
        <v>18671</v>
      </c>
      <c r="H6412" s="50" t="s">
        <v>18673</v>
      </c>
      <c r="I6412" s="50">
        <f>(DAX__2019_2020__33[[#This Row],[Adj Close]]-DAX__2019_2020__33[[#This Row],[Adj Open]])/DAX__2019_2020__33[[#This Row],[Adj Open]]</f>
        <v>9.8576122672508065E-3</v>
      </c>
      <c r="J6412" s="50">
        <f>DAX__2019_2020__33[[#This Row],[Adj Close]]-DAX__2019_2020__33[[#This Row],[Adj Open]]</f>
        <v>0.1206501637744033</v>
      </c>
      <c r="K6412" s="50">
        <v>5535359</v>
      </c>
    </row>
    <row r="6413" spans="1:11" x14ac:dyDescent="0.3">
      <c r="A6413" s="51" t="str">
        <f t="shared" si="105"/>
        <v>DTE.DE</v>
      </c>
      <c r="B6413" s="52" t="s">
        <v>434</v>
      </c>
      <c r="C6413" s="50" t="s">
        <v>18648</v>
      </c>
      <c r="D6413" s="50">
        <f>DAX__2019_2020__33[[#This Row],[Open]]*(DAX__2019_2020__33[[#This Row],[Adj Close]]/DAX__2019_2020__33[[#This Row],[Close]])</f>
        <v>12.440372013029316</v>
      </c>
      <c r="E6413" s="50" t="s">
        <v>18674</v>
      </c>
      <c r="F6413" s="50" t="s">
        <v>18675</v>
      </c>
      <c r="G6413" s="50" t="s">
        <v>18676</v>
      </c>
      <c r="H6413" s="50" t="s">
        <v>18677</v>
      </c>
      <c r="I6413" s="50">
        <f>(DAX__2019_2020__33[[#This Row],[Adj Close]]-DAX__2019_2020__33[[#This Row],[Adj Open]])/DAX__2019_2020__33[[#This Row],[Adj Open]]</f>
        <v>-7.5431034482758173E-3</v>
      </c>
      <c r="J6413" s="50">
        <f>DAX__2019_2020__33[[#This Row],[Adj Close]]-DAX__2019_2020__33[[#This Row],[Adj Open]]</f>
        <v>-9.383901302931541E-2</v>
      </c>
      <c r="K6413" s="50">
        <v>11902109</v>
      </c>
    </row>
    <row r="6414" spans="1:11" x14ac:dyDescent="0.3">
      <c r="A6414" s="51" t="str">
        <f t="shared" si="105"/>
        <v>DTE.DE</v>
      </c>
      <c r="B6414" s="52" t="s">
        <v>435</v>
      </c>
      <c r="C6414" s="50" t="s">
        <v>18678</v>
      </c>
      <c r="D6414" s="50">
        <f>DAX__2019_2020__33[[#This Row],[Open]]*(DAX__2019_2020__33[[#This Row],[Adj Close]]/DAX__2019_2020__33[[#This Row],[Close]])</f>
        <v>12.386749357928341</v>
      </c>
      <c r="E6414" s="50" t="s">
        <v>18679</v>
      </c>
      <c r="F6414" s="50" t="s">
        <v>18680</v>
      </c>
      <c r="G6414" s="50" t="s">
        <v>17653</v>
      </c>
      <c r="H6414" s="50" t="s">
        <v>18681</v>
      </c>
      <c r="I6414" s="50">
        <f>(DAX__2019_2020__33[[#This Row],[Adj Close]]-DAX__2019_2020__33[[#This Row],[Adj Open]])/DAX__2019_2020__33[[#This Row],[Adj Open]]</f>
        <v>1.6955266955267084E-2</v>
      </c>
      <c r="J6414" s="50">
        <f>DAX__2019_2020__33[[#This Row],[Adj Close]]-DAX__2019_2020__33[[#This Row],[Adj Open]]</f>
        <v>0.21002064207165816</v>
      </c>
      <c r="K6414" s="50">
        <v>14095987</v>
      </c>
    </row>
    <row r="6415" spans="1:11" x14ac:dyDescent="0.3">
      <c r="A6415" s="51" t="str">
        <f t="shared" si="105"/>
        <v>DTE.DE</v>
      </c>
      <c r="B6415" s="52" t="s">
        <v>436</v>
      </c>
      <c r="C6415" s="50" t="s">
        <v>18682</v>
      </c>
      <c r="D6415" s="50">
        <f>DAX__2019_2020__33[[#This Row],[Open]]*(DAX__2019_2020__33[[#This Row],[Adj Close]]/DAX__2019_2020__33[[#This Row],[Close]])</f>
        <v>12.70848247034194</v>
      </c>
      <c r="E6415" s="50" t="s">
        <v>18345</v>
      </c>
      <c r="F6415" s="50" t="s">
        <v>17695</v>
      </c>
      <c r="G6415" s="50" t="s">
        <v>17660</v>
      </c>
      <c r="H6415" s="50" t="s">
        <v>18683</v>
      </c>
      <c r="I6415" s="50">
        <f>(DAX__2019_2020__33[[#This Row],[Adj Close]]-DAX__2019_2020__33[[#This Row],[Adj Open]])/DAX__2019_2020__33[[#This Row],[Adj Open]]</f>
        <v>7.7355836849507548E-3</v>
      </c>
      <c r="J6415" s="50">
        <f>DAX__2019_2020__33[[#This Row],[Adj Close]]-DAX__2019_2020__33[[#This Row],[Adj Open]]</f>
        <v>9.8307529658059778E-2</v>
      </c>
      <c r="K6415" s="50">
        <v>12211196</v>
      </c>
    </row>
    <row r="6416" spans="1:11" x14ac:dyDescent="0.3">
      <c r="A6416" s="51" t="str">
        <f t="shared" si="105"/>
        <v>DTE.DE</v>
      </c>
      <c r="B6416" s="52" t="s">
        <v>437</v>
      </c>
      <c r="C6416" s="50" t="s">
        <v>17698</v>
      </c>
      <c r="D6416" s="50">
        <f>DAX__2019_2020__33[[#This Row],[Open]]*(DAX__2019_2020__33[[#This Row],[Adj Close]]/DAX__2019_2020__33[[#This Row],[Close]])</f>
        <v>12.779979104056437</v>
      </c>
      <c r="E6416" s="50" t="s">
        <v>18684</v>
      </c>
      <c r="F6416" s="50" t="s">
        <v>18685</v>
      </c>
      <c r="G6416" s="50" t="s">
        <v>18686</v>
      </c>
      <c r="H6416" s="50" t="s">
        <v>18687</v>
      </c>
      <c r="I6416" s="50">
        <f>(DAX__2019_2020__33[[#This Row],[Adj Close]]-DAX__2019_2020__33[[#This Row],[Adj Open]])/DAX__2019_2020__33[[#This Row],[Adj Open]]</f>
        <v>-8.7412587412587957E-3</v>
      </c>
      <c r="J6416" s="50">
        <f>DAX__2019_2020__33[[#This Row],[Adj Close]]-DAX__2019_2020__33[[#This Row],[Adj Open]]</f>
        <v>-0.11171310405643808</v>
      </c>
      <c r="K6416" s="50">
        <v>16387373</v>
      </c>
    </row>
    <row r="6417" spans="1:11" x14ac:dyDescent="0.3">
      <c r="A6417" s="51" t="str">
        <f t="shared" si="105"/>
        <v>DTE.DE</v>
      </c>
      <c r="B6417" s="52" t="s">
        <v>438</v>
      </c>
      <c r="C6417" s="50" t="s">
        <v>17646</v>
      </c>
      <c r="D6417" s="50">
        <f>DAX__2019_2020__33[[#This Row],[Open]]*(DAX__2019_2020__33[[#This Row],[Adj Close]]/DAX__2019_2020__33[[#This Row],[Close]])</f>
        <v>12.869350255885363</v>
      </c>
      <c r="E6417" s="50" t="s">
        <v>17715</v>
      </c>
      <c r="F6417" s="50" t="s">
        <v>18688</v>
      </c>
      <c r="G6417" s="50" t="s">
        <v>17791</v>
      </c>
      <c r="H6417" s="50" t="s">
        <v>18689</v>
      </c>
      <c r="I6417" s="50">
        <f>(DAX__2019_2020__33[[#This Row],[Adj Close]]-DAX__2019_2020__33[[#This Row],[Adj Open]])/DAX__2019_2020__33[[#This Row],[Adj Open]]</f>
        <v>1.7708333333333263E-2</v>
      </c>
      <c r="J6417" s="50">
        <f>DAX__2019_2020__33[[#This Row],[Adj Close]]-DAX__2019_2020__33[[#This Row],[Adj Open]]</f>
        <v>0.22789474411463573</v>
      </c>
      <c r="K6417" s="50">
        <v>15173012</v>
      </c>
    </row>
    <row r="6418" spans="1:11" x14ac:dyDescent="0.3">
      <c r="A6418" s="51" t="str">
        <f t="shared" si="105"/>
        <v>DTE.DE</v>
      </c>
      <c r="B6418" s="52" t="s">
        <v>439</v>
      </c>
      <c r="C6418" s="50" t="s">
        <v>17621</v>
      </c>
      <c r="D6418" s="50">
        <f>DAX__2019_2020__33[[#This Row],[Open]]*(DAX__2019_2020__33[[#This Row],[Adj Close]]/DAX__2019_2020__33[[#This Row],[Close]])</f>
        <v>13.159805561105559</v>
      </c>
      <c r="E6418" s="50" t="s">
        <v>17742</v>
      </c>
      <c r="F6418" s="50" t="s">
        <v>17725</v>
      </c>
      <c r="G6418" s="50" t="s">
        <v>18690</v>
      </c>
      <c r="H6418" s="50" t="s">
        <v>18691</v>
      </c>
      <c r="I6418" s="50">
        <f>(DAX__2019_2020__33[[#This Row],[Adj Close]]-DAX__2019_2020__33[[#This Row],[Adj Open]])/DAX__2019_2020__33[[#This Row],[Adj Open]]</f>
        <v>1.9694397283531541E-2</v>
      </c>
      <c r="J6418" s="50">
        <f>DAX__2019_2020__33[[#This Row],[Adj Close]]-DAX__2019_2020__33[[#This Row],[Adj Open]]</f>
        <v>0.25917443889444058</v>
      </c>
      <c r="K6418" s="50">
        <v>17797048</v>
      </c>
    </row>
    <row r="6419" spans="1:11" x14ac:dyDescent="0.3">
      <c r="A6419" s="51" t="str">
        <f t="shared" si="105"/>
        <v>DTE.DE</v>
      </c>
      <c r="B6419" s="52" t="s">
        <v>440</v>
      </c>
      <c r="C6419" s="50" t="s">
        <v>17870</v>
      </c>
      <c r="D6419" s="50">
        <f>DAX__2019_2020__33[[#This Row],[Open]]*(DAX__2019_2020__33[[#This Row],[Adj Close]]/DAX__2019_2020__33[[#This Row],[Close]])</f>
        <v>13.396636426524491</v>
      </c>
      <c r="E6419" s="50" t="s">
        <v>18012</v>
      </c>
      <c r="F6419" s="50" t="s">
        <v>17728</v>
      </c>
      <c r="G6419" s="50" t="s">
        <v>17592</v>
      </c>
      <c r="H6419" s="50" t="s">
        <v>18692</v>
      </c>
      <c r="I6419" s="50">
        <f>(DAX__2019_2020__33[[#This Row],[Adj Close]]-DAX__2019_2020__33[[#This Row],[Adj Open]])/DAX__2019_2020__33[[#This Row],[Adj Open]]</f>
        <v>1.0006671114076984E-3</v>
      </c>
      <c r="J6419" s="50">
        <f>DAX__2019_2020__33[[#This Row],[Adj Close]]-DAX__2019_2020__33[[#This Row],[Adj Open]]</f>
        <v>1.3405573475509414E-2</v>
      </c>
      <c r="K6419" s="50">
        <v>15331652</v>
      </c>
    </row>
    <row r="6420" spans="1:11" x14ac:dyDescent="0.3">
      <c r="A6420" s="51" t="str">
        <f t="shared" si="105"/>
        <v>DTE.DE</v>
      </c>
      <c r="B6420" s="52" t="s">
        <v>441</v>
      </c>
      <c r="C6420" s="50" t="s">
        <v>17593</v>
      </c>
      <c r="D6420" s="50">
        <f>DAX__2019_2020__33[[#This Row],[Open]]*(DAX__2019_2020__33[[#This Row],[Adj Close]]/DAX__2019_2020__33[[#This Row],[Close]])</f>
        <v>13.508350031558184</v>
      </c>
      <c r="E6420" s="50" t="s">
        <v>18693</v>
      </c>
      <c r="F6420" s="50" t="s">
        <v>18694</v>
      </c>
      <c r="G6420" s="50" t="s">
        <v>17899</v>
      </c>
      <c r="H6420" s="50" t="s">
        <v>18695</v>
      </c>
      <c r="I6420" s="50">
        <f>(DAX__2019_2020__33[[#This Row],[Adj Close]]-DAX__2019_2020__33[[#This Row],[Adj Open]])/DAX__2019_2020__33[[#This Row],[Adj Open]]</f>
        <v>6.2851472047635824E-3</v>
      </c>
      <c r="J6420" s="50">
        <f>DAX__2019_2020__33[[#This Row],[Adj Close]]-DAX__2019_2020__33[[#This Row],[Adj Open]]</f>
        <v>8.4901968441815967E-2</v>
      </c>
      <c r="K6420" s="50">
        <v>18450813</v>
      </c>
    </row>
    <row r="6421" spans="1:11" x14ac:dyDescent="0.3">
      <c r="A6421" s="51" t="str">
        <f t="shared" si="105"/>
        <v>DTE.DE</v>
      </c>
      <c r="B6421" s="52" t="s">
        <v>442</v>
      </c>
      <c r="C6421" s="50" t="s">
        <v>17740</v>
      </c>
      <c r="D6421" s="50">
        <f>DAX__2019_2020__33[[#This Row],[Open]]*(DAX__2019_2020__33[[#This Row],[Adj Close]]/DAX__2019_2020__33[[#This Row],[Close]])</f>
        <v>13.503882127099109</v>
      </c>
      <c r="E6421" s="50" t="s">
        <v>18696</v>
      </c>
      <c r="F6421" s="50" t="s">
        <v>18142</v>
      </c>
      <c r="G6421" s="50" t="s">
        <v>18697</v>
      </c>
      <c r="H6421" s="50" t="s">
        <v>18698</v>
      </c>
      <c r="I6421" s="50">
        <f>(DAX__2019_2020__33[[#This Row],[Adj Close]]-DAX__2019_2020__33[[#This Row],[Adj Open]])/DAX__2019_2020__33[[#This Row],[Adj Open]]</f>
        <v>4.9636002647254658E-3</v>
      </c>
      <c r="J6421" s="50">
        <f>DAX__2019_2020__33[[#This Row],[Adj Close]]-DAX__2019_2020__33[[#This Row],[Adj Open]]</f>
        <v>6.7027872900890628E-2</v>
      </c>
      <c r="K6421" s="50">
        <v>12481185</v>
      </c>
    </row>
    <row r="6422" spans="1:11" x14ac:dyDescent="0.3">
      <c r="A6422" s="51" t="str">
        <f t="shared" si="105"/>
        <v>DTE.DE</v>
      </c>
      <c r="B6422" s="52" t="s">
        <v>443</v>
      </c>
      <c r="C6422" s="50" t="s">
        <v>18012</v>
      </c>
      <c r="D6422" s="50">
        <f>DAX__2019_2020__33[[#This Row],[Open]]*(DAX__2019_2020__33[[#This Row],[Adj Close]]/DAX__2019_2020__33[[#This Row],[Close]])</f>
        <v>13.628999292297564</v>
      </c>
      <c r="E6422" s="50" t="s">
        <v>18016</v>
      </c>
      <c r="F6422" s="50" t="s">
        <v>17735</v>
      </c>
      <c r="G6422" s="50" t="s">
        <v>17744</v>
      </c>
      <c r="H6422" s="50" t="s">
        <v>18699</v>
      </c>
      <c r="I6422" s="50">
        <f>(DAX__2019_2020__33[[#This Row],[Adj Close]]-DAX__2019_2020__33[[#This Row],[Adj Open]])/DAX__2019_2020__33[[#This Row],[Adj Open]]</f>
        <v>-3.9344262295082314E-3</v>
      </c>
      <c r="J6422" s="50">
        <f>DAX__2019_2020__33[[#This Row],[Adj Close]]-DAX__2019_2020__33[[#This Row],[Adj Open]]</f>
        <v>-5.3622292297564655E-2</v>
      </c>
      <c r="K6422" s="50">
        <v>14702639</v>
      </c>
    </row>
    <row r="6423" spans="1:11" x14ac:dyDescent="0.3">
      <c r="A6423" s="51" t="str">
        <f t="shared" si="105"/>
        <v>DTE.DE</v>
      </c>
      <c r="B6423" s="52" t="s">
        <v>444</v>
      </c>
      <c r="C6423" s="50" t="s">
        <v>18700</v>
      </c>
      <c r="D6423" s="50">
        <f>DAX__2019_2020__33[[#This Row],[Open]]*(DAX__2019_2020__33[[#This Row],[Adj Close]]/DAX__2019_2020__33[[#This Row],[Close]])</f>
        <v>13.642405209656085</v>
      </c>
      <c r="E6423" s="50" t="s">
        <v>18693</v>
      </c>
      <c r="F6423" s="50" t="s">
        <v>17587</v>
      </c>
      <c r="G6423" s="50" t="s">
        <v>17739</v>
      </c>
      <c r="H6423" s="50" t="s">
        <v>18701</v>
      </c>
      <c r="I6423" s="50">
        <f>(DAX__2019_2020__33[[#This Row],[Adj Close]]-DAX__2019_2020__33[[#This Row],[Adj Open]])/DAX__2019_2020__33[[#This Row],[Adj Open]]</f>
        <v>-9.4988535866361405E-3</v>
      </c>
      <c r="J6423" s="50">
        <f>DAX__2019_2020__33[[#This Row],[Adj Close]]-DAX__2019_2020__33[[#This Row],[Adj Open]]</f>
        <v>-0.12958720965608528</v>
      </c>
      <c r="K6423" s="50">
        <v>11011569</v>
      </c>
    </row>
    <row r="6424" spans="1:11" x14ac:dyDescent="0.3">
      <c r="A6424" s="51" t="str">
        <f t="shared" si="105"/>
        <v>DTE.DE</v>
      </c>
      <c r="B6424" s="52" t="s">
        <v>445</v>
      </c>
      <c r="C6424" s="50" t="s">
        <v>18690</v>
      </c>
      <c r="D6424" s="50">
        <f>DAX__2019_2020__33[[#This Row],[Open]]*(DAX__2019_2020__33[[#This Row],[Adj Close]]/DAX__2019_2020__33[[#This Row],[Close]])</f>
        <v>13.41897850731044</v>
      </c>
      <c r="E6424" s="50" t="s">
        <v>18702</v>
      </c>
      <c r="F6424" s="50" t="s">
        <v>17613</v>
      </c>
      <c r="G6424" s="50" t="s">
        <v>17613</v>
      </c>
      <c r="H6424" s="50" t="s">
        <v>18703</v>
      </c>
      <c r="I6424" s="50">
        <f>(DAX__2019_2020__33[[#This Row],[Adj Close]]-DAX__2019_2020__33[[#This Row],[Adj Open]])/DAX__2019_2020__33[[#This Row],[Adj Open]]</f>
        <v>-2.0646020646020717E-2</v>
      </c>
      <c r="J6424" s="50">
        <f>DAX__2019_2020__33[[#This Row],[Adj Close]]-DAX__2019_2020__33[[#This Row],[Adj Open]]</f>
        <v>-0.27704850731043962</v>
      </c>
      <c r="K6424" s="50">
        <v>14792302</v>
      </c>
    </row>
    <row r="6425" spans="1:11" x14ac:dyDescent="0.3">
      <c r="A6425" s="51" t="str">
        <f t="shared" si="105"/>
        <v>DTE.DE</v>
      </c>
      <c r="B6425" s="52" t="s">
        <v>446</v>
      </c>
      <c r="C6425" s="50" t="s">
        <v>17639</v>
      </c>
      <c r="D6425" s="50">
        <f>DAX__2019_2020__33[[#This Row],[Open]]*(DAX__2019_2020__33[[#This Row],[Adj Close]]/DAX__2019_2020__33[[#This Row],[Close]])</f>
        <v>12.994468756682659</v>
      </c>
      <c r="E6425" s="50" t="s">
        <v>18071</v>
      </c>
      <c r="F6425" s="50" t="s">
        <v>18704</v>
      </c>
      <c r="G6425" s="50" t="s">
        <v>17628</v>
      </c>
      <c r="H6425" s="50" t="s">
        <v>18705</v>
      </c>
      <c r="I6425" s="50">
        <f>(DAX__2019_2020__33[[#This Row],[Adj Close]]-DAX__2019_2020__33[[#This Row],[Adj Open]])/DAX__2019_2020__33[[#This Row],[Adj Open]]</f>
        <v>3.4387895460797923E-3</v>
      </c>
      <c r="J6425" s="50">
        <f>DAX__2019_2020__33[[#This Row],[Adj Close]]-DAX__2019_2020__33[[#This Row],[Adj Open]]</f>
        <v>4.4685243317340806E-2</v>
      </c>
      <c r="K6425" s="50">
        <v>13623297</v>
      </c>
    </row>
    <row r="6426" spans="1:11" x14ac:dyDescent="0.3">
      <c r="A6426" s="51" t="str">
        <f t="shared" si="105"/>
        <v>DTE.DE</v>
      </c>
      <c r="B6426" s="52" t="s">
        <v>447</v>
      </c>
      <c r="C6426" s="50" t="s">
        <v>17638</v>
      </c>
      <c r="D6426" s="50">
        <f>DAX__2019_2020__33[[#This Row],[Open]]*(DAX__2019_2020__33[[#This Row],[Adj Close]]/DAX__2019_2020__33[[#This Row],[Close]])</f>
        <v>12.900630250170185</v>
      </c>
      <c r="E6426" s="50" t="s">
        <v>17621</v>
      </c>
      <c r="F6426" s="50" t="s">
        <v>18706</v>
      </c>
      <c r="G6426" s="50" t="s">
        <v>17725</v>
      </c>
      <c r="H6426" s="50" t="s">
        <v>18707</v>
      </c>
      <c r="I6426" s="50">
        <f>(DAX__2019_2020__33[[#This Row],[Adj Close]]-DAX__2019_2020__33[[#This Row],[Adj Open]])/DAX__2019_2020__33[[#This Row],[Adj Open]]</f>
        <v>1.7665396605472727E-2</v>
      </c>
      <c r="J6426" s="50">
        <f>DAX__2019_2020__33[[#This Row],[Adj Close]]-DAX__2019_2020__33[[#This Row],[Adj Open]]</f>
        <v>0.22789474982981517</v>
      </c>
      <c r="K6426" s="50">
        <v>11918389</v>
      </c>
    </row>
    <row r="6427" spans="1:11" x14ac:dyDescent="0.3">
      <c r="A6427" s="51" t="str">
        <f t="shared" si="105"/>
        <v>DTE.DE</v>
      </c>
      <c r="B6427" s="52" t="s">
        <v>448</v>
      </c>
      <c r="C6427" s="50" t="s">
        <v>17603</v>
      </c>
      <c r="D6427" s="50">
        <f>DAX__2019_2020__33[[#This Row],[Open]]*(DAX__2019_2020__33[[#This Row],[Adj Close]]/DAX__2019_2020__33[[#This Row],[Close]])</f>
        <v>13.262581096198348</v>
      </c>
      <c r="E6427" s="50" t="s">
        <v>18708</v>
      </c>
      <c r="F6427" s="50" t="s">
        <v>17792</v>
      </c>
      <c r="G6427" s="50" t="s">
        <v>18709</v>
      </c>
      <c r="H6427" s="50" t="s">
        <v>18710</v>
      </c>
      <c r="I6427" s="50">
        <f>(DAX__2019_2020__33[[#This Row],[Adj Close]]-DAX__2019_2020__33[[#This Row],[Adj Open]])/DAX__2019_2020__33[[#This Row],[Adj Open]]</f>
        <v>1.9204851752021471E-2</v>
      </c>
      <c r="J6427" s="50">
        <f>DAX__2019_2020__33[[#This Row],[Adj Close]]-DAX__2019_2020__33[[#This Row],[Adj Open]]</f>
        <v>0.2547059038016517</v>
      </c>
      <c r="K6427" s="50">
        <v>16120334</v>
      </c>
    </row>
    <row r="6428" spans="1:11" x14ac:dyDescent="0.3">
      <c r="A6428" s="51" t="str">
        <f t="shared" si="105"/>
        <v>DTE.DE</v>
      </c>
      <c r="B6428" s="52" t="s">
        <v>449</v>
      </c>
      <c r="C6428" s="50" t="s">
        <v>17912</v>
      </c>
      <c r="D6428" s="50">
        <f>DAX__2019_2020__33[[#This Row],[Open]]*(DAX__2019_2020__33[[#This Row],[Adj Close]]/DAX__2019_2020__33[[#This Row],[Close]])</f>
        <v>13.468133389342922</v>
      </c>
      <c r="E6428" s="50" t="s">
        <v>17953</v>
      </c>
      <c r="F6428" s="50" t="s">
        <v>18711</v>
      </c>
      <c r="G6428" s="50" t="s">
        <v>18712</v>
      </c>
      <c r="H6428" s="50" t="s">
        <v>18713</v>
      </c>
      <c r="I6428" s="50">
        <f>(DAX__2019_2020__33[[#This Row],[Adj Close]]-DAX__2019_2020__33[[#This Row],[Adj Open]])/DAX__2019_2020__33[[#This Row],[Adj Open]]</f>
        <v>1.4930325149303252E-2</v>
      </c>
      <c r="J6428" s="50">
        <f>DAX__2019_2020__33[[#This Row],[Adj Close]]-DAX__2019_2020__33[[#This Row],[Adj Open]]</f>
        <v>0.20108361065707747</v>
      </c>
      <c r="K6428" s="50">
        <v>13275400</v>
      </c>
    </row>
    <row r="6429" spans="1:11" x14ac:dyDescent="0.3">
      <c r="A6429" s="51" t="str">
        <f t="shared" si="105"/>
        <v>DTE.DE</v>
      </c>
      <c r="B6429" s="52" t="s">
        <v>450</v>
      </c>
      <c r="C6429" s="50" t="s">
        <v>17905</v>
      </c>
      <c r="D6429" s="50">
        <f>DAX__2019_2020__33[[#This Row],[Open]]*(DAX__2019_2020__33[[#This Row],[Adj Close]]/DAX__2019_2020__33[[#This Row],[Close]])</f>
        <v>13.673684475661549</v>
      </c>
      <c r="E6429" s="50" t="s">
        <v>18714</v>
      </c>
      <c r="F6429" s="50" t="s">
        <v>17744</v>
      </c>
      <c r="G6429" s="50" t="s">
        <v>18715</v>
      </c>
      <c r="H6429" s="50" t="s">
        <v>18716</v>
      </c>
      <c r="I6429" s="50">
        <f>(DAX__2019_2020__33[[#This Row],[Adj Close]]-DAX__2019_2020__33[[#This Row],[Adj Open]])/DAX__2019_2020__33[[#This Row],[Adj Open]]</f>
        <v>3.267973856208808E-4</v>
      </c>
      <c r="J6429" s="50">
        <f>DAX__2019_2020__33[[#This Row],[Adj Close]]-DAX__2019_2020__33[[#This Row],[Adj Open]]</f>
        <v>4.4685243384510187E-3</v>
      </c>
      <c r="K6429" s="50">
        <v>15005956</v>
      </c>
    </row>
    <row r="6430" spans="1:11" x14ac:dyDescent="0.3">
      <c r="A6430" s="51" t="str">
        <f t="shared" si="105"/>
        <v>DTE.DE</v>
      </c>
      <c r="B6430" s="52" t="s">
        <v>451</v>
      </c>
      <c r="C6430" s="50" t="s">
        <v>18023</v>
      </c>
      <c r="D6430" s="50">
        <f>DAX__2019_2020__33[[#This Row],[Open]]*(DAX__2019_2020__33[[#This Row],[Adj Close]]/DAX__2019_2020__33[[#This Row],[Close]])</f>
        <v>13.780928815369585</v>
      </c>
      <c r="E6430" s="50" t="s">
        <v>18717</v>
      </c>
      <c r="F6430" s="50" t="s">
        <v>18718</v>
      </c>
      <c r="G6430" s="50" t="s">
        <v>18719</v>
      </c>
      <c r="H6430" s="50" t="s">
        <v>18720</v>
      </c>
      <c r="I6430" s="50">
        <f>(DAX__2019_2020__33[[#This Row],[Adj Close]]-DAX__2019_2020__33[[#This Row],[Adj Open]])/DAX__2019_2020__33[[#This Row],[Adj Open]]</f>
        <v>-4.2153047989622935E-3</v>
      </c>
      <c r="J6430" s="50">
        <f>DAX__2019_2020__33[[#This Row],[Adj Close]]-DAX__2019_2020__33[[#This Row],[Adj Open]]</f>
        <v>-5.8090815369585158E-2</v>
      </c>
      <c r="K6430" s="50">
        <v>32726692</v>
      </c>
    </row>
    <row r="6431" spans="1:11" x14ac:dyDescent="0.3">
      <c r="A6431" s="51" t="str">
        <f t="shared" si="105"/>
        <v>DTE.DE</v>
      </c>
      <c r="B6431" s="52" t="s">
        <v>452</v>
      </c>
      <c r="C6431" s="50" t="s">
        <v>18721</v>
      </c>
      <c r="D6431" s="50">
        <f>DAX__2019_2020__33[[#This Row],[Open]]*(DAX__2019_2020__33[[#This Row],[Adj Close]]/DAX__2019_2020__33[[#This Row],[Close]])</f>
        <v>13.732139033333334</v>
      </c>
      <c r="E6431" s="50" t="s">
        <v>17616</v>
      </c>
      <c r="F6431" s="50" t="s">
        <v>17719</v>
      </c>
      <c r="G6431" s="50" t="s">
        <v>17891</v>
      </c>
      <c r="H6431" s="50" t="s">
        <v>18722</v>
      </c>
      <c r="I6431" s="50">
        <f>(DAX__2019_2020__33[[#This Row],[Adj Close]]-DAX__2019_2020__33[[#This Row],[Adj Open]])/DAX__2019_2020__33[[#This Row],[Adj Open]]</f>
        <v>-4.4023027429733741E-3</v>
      </c>
      <c r="J6431" s="50">
        <f>DAX__2019_2020__33[[#This Row],[Adj Close]]-DAX__2019_2020__33[[#This Row],[Adj Open]]</f>
        <v>-6.0453033333335071E-2</v>
      </c>
      <c r="K6431" s="50">
        <v>12178776</v>
      </c>
    </row>
    <row r="6432" spans="1:11" x14ac:dyDescent="0.3">
      <c r="A6432" s="51" t="str">
        <f t="shared" si="105"/>
        <v>DTE.DE</v>
      </c>
      <c r="B6432" s="52" t="s">
        <v>453</v>
      </c>
      <c r="C6432" s="50" t="s">
        <v>17728</v>
      </c>
      <c r="D6432" s="50">
        <f>DAX__2019_2020__33[[#This Row],[Open]]*(DAX__2019_2020__33[[#This Row],[Adj Close]]/DAX__2019_2020__33[[#This Row],[Close]])</f>
        <v>13.908847435043306</v>
      </c>
      <c r="E6432" s="50" t="s">
        <v>18723</v>
      </c>
      <c r="F6432" s="50" t="s">
        <v>17737</v>
      </c>
      <c r="G6432" s="50" t="s">
        <v>17583</v>
      </c>
      <c r="H6432" s="50" t="s">
        <v>18724</v>
      </c>
      <c r="I6432" s="50">
        <f>(DAX__2019_2020__33[[#This Row],[Adj Close]]-DAX__2019_2020__33[[#This Row],[Adj Open]])/DAX__2019_2020__33[[#This Row],[Adj Open]]</f>
        <v>3.6776997659645101E-3</v>
      </c>
      <c r="J6432" s="50">
        <f>DAX__2019_2020__33[[#This Row],[Adj Close]]-DAX__2019_2020__33[[#This Row],[Adj Open]]</f>
        <v>5.1152564956694846E-2</v>
      </c>
      <c r="K6432" s="50">
        <v>17702282</v>
      </c>
    </row>
    <row r="6433" spans="1:11" x14ac:dyDescent="0.3">
      <c r="A6433" s="51" t="str">
        <f t="shared" si="105"/>
        <v>DTE.DE</v>
      </c>
      <c r="B6433" s="52" t="s">
        <v>454</v>
      </c>
      <c r="C6433" s="50" t="s">
        <v>17807</v>
      </c>
      <c r="D6433" s="50">
        <f>DAX__2019_2020__33[[#This Row],[Open]]*(DAX__2019_2020__33[[#This Row],[Adj Close]]/DAX__2019_2020__33[[#This Row],[Close]])</f>
        <v>13.894897472317156</v>
      </c>
      <c r="E6433" s="50" t="s">
        <v>17733</v>
      </c>
      <c r="F6433" s="50" t="s">
        <v>17630</v>
      </c>
      <c r="G6433" s="50" t="s">
        <v>17630</v>
      </c>
      <c r="H6433" s="50" t="s">
        <v>18725</v>
      </c>
      <c r="I6433" s="50">
        <f>(DAX__2019_2020__33[[#This Row],[Adj Close]]-DAX__2019_2020__33[[#This Row],[Adj Open]])/DAX__2019_2020__33[[#This Row],[Adj Open]]</f>
        <v>-2.0749665327978527E-2</v>
      </c>
      <c r="J6433" s="50">
        <f>DAX__2019_2020__33[[#This Row],[Adj Close]]-DAX__2019_2020__33[[#This Row],[Adj Open]]</f>
        <v>-0.28831447231715579</v>
      </c>
      <c r="K6433" s="50">
        <v>14066934</v>
      </c>
    </row>
    <row r="6434" spans="1:11" x14ac:dyDescent="0.3">
      <c r="A6434" s="51" t="str">
        <f t="shared" si="105"/>
        <v>DTE.DE</v>
      </c>
      <c r="B6434" s="52" t="s">
        <v>455</v>
      </c>
      <c r="C6434" s="50" t="s">
        <v>18365</v>
      </c>
      <c r="D6434" s="50">
        <f>DAX__2019_2020__33[[#This Row],[Open]]*(DAX__2019_2020__33[[#This Row],[Adj Close]]/DAX__2019_2020__33[[#This Row],[Close]])</f>
        <v>13.634483570315146</v>
      </c>
      <c r="E6434" s="50" t="s">
        <v>17792</v>
      </c>
      <c r="F6434" s="50" t="s">
        <v>18726</v>
      </c>
      <c r="G6434" s="50" t="s">
        <v>17578</v>
      </c>
      <c r="H6434" s="50" t="s">
        <v>18720</v>
      </c>
      <c r="I6434" s="50">
        <f>(DAX__2019_2020__33[[#This Row],[Adj Close]]-DAX__2019_2020__33[[#This Row],[Adj Open]])/DAX__2019_2020__33[[#This Row],[Adj Open]]</f>
        <v>6.4802182810369197E-3</v>
      </c>
      <c r="J6434" s="50">
        <f>DAX__2019_2020__33[[#This Row],[Adj Close]]-DAX__2019_2020__33[[#This Row],[Adj Open]]</f>
        <v>8.8354429684853741E-2</v>
      </c>
      <c r="K6434" s="50">
        <v>9748362</v>
      </c>
    </row>
    <row r="6435" spans="1:11" x14ac:dyDescent="0.3">
      <c r="A6435" s="51" t="str">
        <f t="shared" ref="A6435:A6498" si="106">"DTE.DE"</f>
        <v>DTE.DE</v>
      </c>
      <c r="B6435" s="52" t="s">
        <v>456</v>
      </c>
      <c r="C6435" s="50" t="s">
        <v>18727</v>
      </c>
      <c r="D6435" s="50">
        <f>DAX__2019_2020__33[[#This Row],[Open]]*(DAX__2019_2020__33[[#This Row],[Adj Close]]/DAX__2019_2020__33[[#This Row],[Close]])</f>
        <v>13.778641129165235</v>
      </c>
      <c r="E6435" s="50" t="s">
        <v>18728</v>
      </c>
      <c r="F6435" s="50" t="s">
        <v>17714</v>
      </c>
      <c r="G6435" s="50" t="s">
        <v>17714</v>
      </c>
      <c r="H6435" s="50" t="s">
        <v>18729</v>
      </c>
      <c r="I6435" s="50">
        <f>(DAX__2019_2020__33[[#This Row],[Adj Close]]-DAX__2019_2020__33[[#This Row],[Adj Open]])/DAX__2019_2020__33[[#This Row],[Adj Open]]</f>
        <v>-1.7549780627742088E-2</v>
      </c>
      <c r="J6435" s="50">
        <f>DAX__2019_2020__33[[#This Row],[Adj Close]]-DAX__2019_2020__33[[#This Row],[Adj Open]]</f>
        <v>-0.24181212916523442</v>
      </c>
      <c r="K6435" s="50">
        <v>10224946</v>
      </c>
    </row>
    <row r="6436" spans="1:11" x14ac:dyDescent="0.3">
      <c r="A6436" s="51" t="str">
        <f t="shared" si="106"/>
        <v>DTE.DE</v>
      </c>
      <c r="B6436" s="52" t="s">
        <v>457</v>
      </c>
      <c r="C6436" s="50" t="s">
        <v>17719</v>
      </c>
      <c r="D6436" s="50">
        <f>DAX__2019_2020__33[[#This Row],[Open]]*(DAX__2019_2020__33[[#This Row],[Adj Close]]/DAX__2019_2020__33[[#This Row],[Close]])</f>
        <v>13.546129798378926</v>
      </c>
      <c r="E6436" s="50" t="s">
        <v>17576</v>
      </c>
      <c r="F6436" s="50" t="s">
        <v>17644</v>
      </c>
      <c r="G6436" s="50" t="s">
        <v>18730</v>
      </c>
      <c r="H6436" s="50" t="s">
        <v>18731</v>
      </c>
      <c r="I6436" s="50">
        <f>(DAX__2019_2020__33[[#This Row],[Adj Close]]-DAX__2019_2020__33[[#This Row],[Adj Open]])/DAX__2019_2020__33[[#This Row],[Adj Open]]</f>
        <v>1.6477857878475843E-2</v>
      </c>
      <c r="J6436" s="50">
        <f>DAX__2019_2020__33[[#This Row],[Adj Close]]-DAX__2019_2020__33[[#This Row],[Adj Open]]</f>
        <v>0.22321120162107455</v>
      </c>
      <c r="K6436" s="50">
        <v>12731095</v>
      </c>
    </row>
    <row r="6437" spans="1:11" x14ac:dyDescent="0.3">
      <c r="A6437" s="51" t="str">
        <f t="shared" si="106"/>
        <v>DTE.DE</v>
      </c>
      <c r="B6437" s="52" t="s">
        <v>458</v>
      </c>
      <c r="C6437" s="50" t="s">
        <v>17615</v>
      </c>
      <c r="D6437" s="50">
        <f>DAX__2019_2020__33[[#This Row],[Open]]*(DAX__2019_2020__33[[#This Row],[Adj Close]]/DAX__2019_2020__33[[#This Row],[Close]])</f>
        <v>13.792591636667781</v>
      </c>
      <c r="E6437" s="50" t="s">
        <v>17732</v>
      </c>
      <c r="F6437" s="50" t="s">
        <v>18732</v>
      </c>
      <c r="G6437" s="50" t="s">
        <v>18733</v>
      </c>
      <c r="H6437" s="50" t="s">
        <v>18734</v>
      </c>
      <c r="I6437" s="50">
        <f>(DAX__2019_2020__33[[#This Row],[Adj Close]]-DAX__2019_2020__33[[#This Row],[Adj Open]])/DAX__2019_2020__33[[#This Row],[Adj Open]]</f>
        <v>7.7545515846257976E-3</v>
      </c>
      <c r="J6437" s="50">
        <f>DAX__2019_2020__33[[#This Row],[Adj Close]]-DAX__2019_2020__33[[#This Row],[Adj Open]]</f>
        <v>0.10695536333221867</v>
      </c>
      <c r="K6437" s="50">
        <v>12186912</v>
      </c>
    </row>
    <row r="6438" spans="1:11" x14ac:dyDescent="0.3">
      <c r="A6438" s="51" t="str">
        <f t="shared" si="106"/>
        <v>DTE.DE</v>
      </c>
      <c r="B6438" s="52" t="s">
        <v>459</v>
      </c>
      <c r="C6438" s="50" t="s">
        <v>17732</v>
      </c>
      <c r="D6438" s="50">
        <f>DAX__2019_2020__33[[#This Row],[Open]]*(DAX__2019_2020__33[[#This Row],[Adj Close]]/DAX__2019_2020__33[[#This Row],[Close]])</f>
        <v>13.950700067249496</v>
      </c>
      <c r="E6438" s="50" t="s">
        <v>17732</v>
      </c>
      <c r="F6438" s="50" t="s">
        <v>17621</v>
      </c>
      <c r="G6438" s="50" t="s">
        <v>17729</v>
      </c>
      <c r="H6438" s="50" t="s">
        <v>18735</v>
      </c>
      <c r="I6438" s="50">
        <f>(DAX__2019_2020__33[[#This Row],[Adj Close]]-DAX__2019_2020__33[[#This Row],[Adj Open]])/DAX__2019_2020__33[[#This Row],[Adj Open]]</f>
        <v>-8.66666666666672E-3</v>
      </c>
      <c r="J6438" s="50">
        <f>DAX__2019_2020__33[[#This Row],[Adj Close]]-DAX__2019_2020__33[[#This Row],[Adj Open]]</f>
        <v>-0.12090606724949637</v>
      </c>
      <c r="K6438" s="50">
        <v>8286181</v>
      </c>
    </row>
    <row r="6439" spans="1:11" x14ac:dyDescent="0.3">
      <c r="A6439" s="51" t="str">
        <f t="shared" si="106"/>
        <v>DTE.DE</v>
      </c>
      <c r="B6439" s="52" t="s">
        <v>460</v>
      </c>
      <c r="C6439" s="50" t="s">
        <v>17589</v>
      </c>
      <c r="D6439" s="50">
        <f>DAX__2019_2020__33[[#This Row],[Open]]*(DAX__2019_2020__33[[#This Row],[Adj Close]]/DAX__2019_2020__33[[#This Row],[Close]])</f>
        <v>13.880946137942441</v>
      </c>
      <c r="E6439" s="50" t="s">
        <v>17744</v>
      </c>
      <c r="F6439" s="50" t="s">
        <v>18736</v>
      </c>
      <c r="G6439" s="50" t="s">
        <v>17593</v>
      </c>
      <c r="H6439" s="50" t="s">
        <v>18737</v>
      </c>
      <c r="I6439" s="50">
        <f>(DAX__2019_2020__33[[#This Row],[Adj Close]]-DAX__2019_2020__33[[#This Row],[Adj Open]])/DAX__2019_2020__33[[#This Row],[Adj Open]]</f>
        <v>1.2730318257956483E-2</v>
      </c>
      <c r="J6439" s="50">
        <f>DAX__2019_2020__33[[#This Row],[Adj Close]]-DAX__2019_2020__33[[#This Row],[Adj Open]]</f>
        <v>0.1767088620575592</v>
      </c>
      <c r="K6439" s="50">
        <v>11496125</v>
      </c>
    </row>
    <row r="6440" spans="1:11" x14ac:dyDescent="0.3">
      <c r="A6440" s="51" t="str">
        <f t="shared" si="106"/>
        <v>DTE.DE</v>
      </c>
      <c r="B6440" s="52" t="s">
        <v>461</v>
      </c>
      <c r="C6440" s="50" t="s">
        <v>17740</v>
      </c>
      <c r="D6440" s="50">
        <f>DAX__2019_2020__33[[#This Row],[Open]]*(DAX__2019_2020__33[[#This Row],[Adj Close]]/DAX__2019_2020__33[[#This Row],[Close]])</f>
        <v>14.053005603735823</v>
      </c>
      <c r="E6440" s="50" t="s">
        <v>17588</v>
      </c>
      <c r="F6440" s="50" t="s">
        <v>17735</v>
      </c>
      <c r="G6440" s="50" t="s">
        <v>17870</v>
      </c>
      <c r="H6440" s="50" t="s">
        <v>18738</v>
      </c>
      <c r="I6440" s="50">
        <f>(DAX__2019_2020__33[[#This Row],[Adj Close]]-DAX__2019_2020__33[[#This Row],[Adj Open]])/DAX__2019_2020__33[[#This Row],[Adj Open]]</f>
        <v>-7.9417604235604983E-3</v>
      </c>
      <c r="J6440" s="50">
        <f>DAX__2019_2020__33[[#This Row],[Adj Close]]-DAX__2019_2020__33[[#This Row],[Adj Open]]</f>
        <v>-0.11160560373582307</v>
      </c>
      <c r="K6440" s="50">
        <v>6991416</v>
      </c>
    </row>
    <row r="6441" spans="1:11" x14ac:dyDescent="0.3">
      <c r="A6441" s="51" t="str">
        <f t="shared" si="106"/>
        <v>DTE.DE</v>
      </c>
      <c r="B6441" s="52" t="s">
        <v>462</v>
      </c>
      <c r="C6441" s="50" t="s">
        <v>18739</v>
      </c>
      <c r="D6441" s="50">
        <f>DAX__2019_2020__33[[#This Row],[Open]]*(DAX__2019_2020__33[[#This Row],[Adj Close]]/DAX__2019_2020__33[[#This Row],[Close]])</f>
        <v>14.141359701462768</v>
      </c>
      <c r="E6441" s="50" t="s">
        <v>18700</v>
      </c>
      <c r="F6441" s="50" t="s">
        <v>18740</v>
      </c>
      <c r="G6441" s="50" t="s">
        <v>18037</v>
      </c>
      <c r="H6441" s="50" t="s">
        <v>18741</v>
      </c>
      <c r="I6441" s="50">
        <f>(DAX__2019_2020__33[[#This Row],[Adj Close]]-DAX__2019_2020__33[[#This Row],[Adj Open]])/DAX__2019_2020__33[[#This Row],[Adj Open]]</f>
        <v>-1.0851693521867968E-2</v>
      </c>
      <c r="J6441" s="50">
        <f>DAX__2019_2020__33[[#This Row],[Adj Close]]-DAX__2019_2020__33[[#This Row],[Adj Open]]</f>
        <v>-0.15345770146276827</v>
      </c>
      <c r="K6441" s="50">
        <v>10215460</v>
      </c>
    </row>
    <row r="6442" spans="1:11" x14ac:dyDescent="0.3">
      <c r="A6442" s="51" t="str">
        <f t="shared" si="106"/>
        <v>DTE.DE</v>
      </c>
      <c r="B6442" s="52" t="s">
        <v>463</v>
      </c>
      <c r="C6442" s="50" t="s">
        <v>18690</v>
      </c>
      <c r="D6442" s="50">
        <f>DAX__2019_2020__33[[#This Row],[Open]]*(DAX__2019_2020__33[[#This Row],[Adj Close]]/DAX__2019_2020__33[[#This Row],[Close]])</f>
        <v>13.96465103478261</v>
      </c>
      <c r="E6442" s="50" t="s">
        <v>18702</v>
      </c>
      <c r="F6442" s="50" t="s">
        <v>17603</v>
      </c>
      <c r="G6442" s="50" t="s">
        <v>17830</v>
      </c>
      <c r="H6442" s="50" t="s">
        <v>18742</v>
      </c>
      <c r="I6442" s="50">
        <f>(DAX__2019_2020__33[[#This Row],[Adj Close]]-DAX__2019_2020__33[[#This Row],[Adj Open]])/DAX__2019_2020__33[[#This Row],[Adj Open]]</f>
        <v>-4.3290043290045164E-3</v>
      </c>
      <c r="J6442" s="50">
        <f>DAX__2019_2020__33[[#This Row],[Adj Close]]-DAX__2019_2020__33[[#This Row],[Adj Open]]</f>
        <v>-6.0453034782611326E-2</v>
      </c>
      <c r="K6442" s="50">
        <v>11298476</v>
      </c>
    </row>
    <row r="6443" spans="1:11" x14ac:dyDescent="0.3">
      <c r="A6443" s="51" t="str">
        <f t="shared" si="106"/>
        <v>DTE.DE</v>
      </c>
      <c r="B6443" s="52" t="s">
        <v>464</v>
      </c>
      <c r="C6443" s="50" t="s">
        <v>18743</v>
      </c>
      <c r="D6443" s="50">
        <f>DAX__2019_2020__33[[#This Row],[Open]]*(DAX__2019_2020__33[[#This Row],[Adj Close]]/DAX__2019_2020__33[[#This Row],[Close]])</f>
        <v>13.862345867473932</v>
      </c>
      <c r="E6443" s="50" t="s">
        <v>18142</v>
      </c>
      <c r="F6443" s="50" t="s">
        <v>18744</v>
      </c>
      <c r="G6443" s="50" t="s">
        <v>17595</v>
      </c>
      <c r="H6443" s="50" t="s">
        <v>18745</v>
      </c>
      <c r="I6443" s="50">
        <f>(DAX__2019_2020__33[[#This Row],[Adj Close]]-DAX__2019_2020__33[[#This Row],[Adj Open]])/DAX__2019_2020__33[[#This Row],[Adj Open]]</f>
        <v>-2.6836632002683828E-3</v>
      </c>
      <c r="J6443" s="50">
        <f>DAX__2019_2020__33[[#This Row],[Adj Close]]-DAX__2019_2020__33[[#This Row],[Adj Open]]</f>
        <v>-3.7201867473932282E-2</v>
      </c>
      <c r="K6443" s="50">
        <v>8190670</v>
      </c>
    </row>
    <row r="6444" spans="1:11" x14ac:dyDescent="0.3">
      <c r="A6444" s="51" t="str">
        <f t="shared" si="106"/>
        <v>DTE.DE</v>
      </c>
      <c r="B6444" s="52" t="s">
        <v>465</v>
      </c>
      <c r="C6444" s="50" t="s">
        <v>18728</v>
      </c>
      <c r="D6444" s="50">
        <f>DAX__2019_2020__33[[#This Row],[Open]]*(DAX__2019_2020__33[[#This Row],[Adj Close]]/DAX__2019_2020__33[[#This Row],[Close]])</f>
        <v>13.853044998982705</v>
      </c>
      <c r="E6444" s="50" t="s">
        <v>18114</v>
      </c>
      <c r="F6444" s="50" t="s">
        <v>17621</v>
      </c>
      <c r="G6444" s="50" t="s">
        <v>17580</v>
      </c>
      <c r="H6444" s="50" t="s">
        <v>18746</v>
      </c>
      <c r="I6444" s="50">
        <f>(DAX__2019_2020__33[[#This Row],[Adj Close]]-DAX__2019_2020__33[[#This Row],[Adj Open]])/DAX__2019_2020__33[[#This Row],[Adj Open]]</f>
        <v>-1.0070493454179208E-2</v>
      </c>
      <c r="J6444" s="50">
        <f>DAX__2019_2020__33[[#This Row],[Adj Close]]-DAX__2019_2020__33[[#This Row],[Adj Open]]</f>
        <v>-0.13950699898270535</v>
      </c>
      <c r="K6444" s="50">
        <v>9047744</v>
      </c>
    </row>
    <row r="6445" spans="1:11" x14ac:dyDescent="0.3">
      <c r="A6445" s="51" t="str">
        <f t="shared" si="106"/>
        <v>DTE.DE</v>
      </c>
      <c r="B6445" s="52" t="s">
        <v>466</v>
      </c>
      <c r="C6445" s="50" t="s">
        <v>17891</v>
      </c>
      <c r="D6445" s="50">
        <f>DAX__2019_2020__33[[#This Row],[Open]]*(DAX__2019_2020__33[[#This Row],[Adj Close]]/DAX__2019_2020__33[[#This Row],[Close]])</f>
        <v>13.671686197183098</v>
      </c>
      <c r="E6445" s="50" t="s">
        <v>17598</v>
      </c>
      <c r="F6445" s="50" t="s">
        <v>17891</v>
      </c>
      <c r="G6445" s="50" t="s">
        <v>17574</v>
      </c>
      <c r="H6445" s="50" t="s">
        <v>18747</v>
      </c>
      <c r="I6445" s="50">
        <f>(DAX__2019_2020__33[[#This Row],[Adj Close]]-DAX__2019_2020__33[[#This Row],[Adj Open]])/DAX__2019_2020__33[[#This Row],[Adj Open]]</f>
        <v>1.4285714285714381E-2</v>
      </c>
      <c r="J6445" s="50">
        <f>DAX__2019_2020__33[[#This Row],[Adj Close]]-DAX__2019_2020__33[[#This Row],[Adj Open]]</f>
        <v>0.19530980281690269</v>
      </c>
      <c r="K6445" s="50">
        <v>7096540</v>
      </c>
    </row>
    <row r="6446" spans="1:11" x14ac:dyDescent="0.3">
      <c r="A6446" s="51" t="str">
        <f t="shared" si="106"/>
        <v>DTE.DE</v>
      </c>
      <c r="B6446" s="52" t="s">
        <v>467</v>
      </c>
      <c r="C6446" s="50" t="s">
        <v>17898</v>
      </c>
      <c r="D6446" s="50">
        <f>DAX__2019_2020__33[[#This Row],[Open]]*(DAX__2019_2020__33[[#This Row],[Adj Close]]/DAX__2019_2020__33[[#This Row],[Close]])</f>
        <v>14.043703534083388</v>
      </c>
      <c r="E6446" s="50" t="s">
        <v>17588</v>
      </c>
      <c r="F6446" s="50" t="s">
        <v>18748</v>
      </c>
      <c r="G6446" s="50" t="s">
        <v>17740</v>
      </c>
      <c r="H6446" s="50" t="s">
        <v>18749</v>
      </c>
      <c r="I6446" s="50">
        <f>(DAX__2019_2020__33[[#This Row],[Adj Close]]-DAX__2019_2020__33[[#This Row],[Adj Open]])/DAX__2019_2020__33[[#This Row],[Adj Open]]</f>
        <v>6.6225165562914514E-4</v>
      </c>
      <c r="J6446" s="50">
        <f>DAX__2019_2020__33[[#This Row],[Adj Close]]-DAX__2019_2020__33[[#This Row],[Adj Open]]</f>
        <v>9.3004659166115999E-3</v>
      </c>
      <c r="K6446" s="50">
        <v>8855909</v>
      </c>
    </row>
    <row r="6447" spans="1:11" x14ac:dyDescent="0.3">
      <c r="A6447" s="51" t="str">
        <f t="shared" si="106"/>
        <v>DTE.DE</v>
      </c>
      <c r="B6447" s="52" t="s">
        <v>468</v>
      </c>
      <c r="C6447" s="50" t="s">
        <v>17859</v>
      </c>
      <c r="D6447" s="50">
        <f>DAX__2019_2020__33[[#This Row],[Open]]*(DAX__2019_2020__33[[#This Row],[Adj Close]]/DAX__2019_2020__33[[#This Row],[Close]])</f>
        <v>13.913497672823219</v>
      </c>
      <c r="E6447" s="50" t="s">
        <v>18177</v>
      </c>
      <c r="F6447" s="50" t="s">
        <v>17807</v>
      </c>
      <c r="G6447" s="50" t="s">
        <v>17748</v>
      </c>
      <c r="H6447" s="50" t="s">
        <v>18750</v>
      </c>
      <c r="I6447" s="50">
        <f>(DAX__2019_2020__33[[#This Row],[Adj Close]]-DAX__2019_2020__33[[#This Row],[Adj Open]])/DAX__2019_2020__33[[#This Row],[Adj Open]]</f>
        <v>1.3368983957219194E-2</v>
      </c>
      <c r="J6447" s="50">
        <f>DAX__2019_2020__33[[#This Row],[Adj Close]]-DAX__2019_2020__33[[#This Row],[Adj Open]]</f>
        <v>0.1860093271767802</v>
      </c>
      <c r="K6447" s="50">
        <v>12419862</v>
      </c>
    </row>
    <row r="6448" spans="1:11" x14ac:dyDescent="0.3">
      <c r="A6448" s="51" t="str">
        <f t="shared" si="106"/>
        <v>DTE.DE</v>
      </c>
      <c r="B6448" s="52" t="s">
        <v>469</v>
      </c>
      <c r="C6448" s="50" t="s">
        <v>18751</v>
      </c>
      <c r="D6448" s="50">
        <f>DAX__2019_2020__33[[#This Row],[Open]]*(DAX__2019_2020__33[[#This Row],[Adj Close]]/DAX__2019_2020__33[[#This Row],[Close]])</f>
        <v>14.150658931885488</v>
      </c>
      <c r="E6448" s="50" t="s">
        <v>18752</v>
      </c>
      <c r="F6448" s="50" t="s">
        <v>18034</v>
      </c>
      <c r="G6448" s="50" t="s">
        <v>18753</v>
      </c>
      <c r="H6448" s="50" t="s">
        <v>18754</v>
      </c>
      <c r="I6448" s="50">
        <f>(DAX__2019_2020__33[[#This Row],[Adj Close]]-DAX__2019_2020__33[[#This Row],[Adj Open]])/DAX__2019_2020__33[[#This Row],[Adj Open]]</f>
        <v>-1.3144922773577663E-3</v>
      </c>
      <c r="J6448" s="50">
        <f>DAX__2019_2020__33[[#This Row],[Adj Close]]-DAX__2019_2020__33[[#This Row],[Adj Open]]</f>
        <v>-1.8600931885487171E-2</v>
      </c>
      <c r="K6448" s="50">
        <v>10619650</v>
      </c>
    </row>
    <row r="6449" spans="1:11" x14ac:dyDescent="0.3">
      <c r="A6449" s="51" t="str">
        <f t="shared" si="106"/>
        <v>DTE.DE</v>
      </c>
      <c r="B6449" s="52" t="s">
        <v>470</v>
      </c>
      <c r="C6449" s="50" t="s">
        <v>17898</v>
      </c>
      <c r="D6449" s="50">
        <f>DAX__2019_2020__33[[#This Row],[Open]]*(DAX__2019_2020__33[[#This Row],[Adj Close]]/DAX__2019_2020__33[[#This Row],[Close]])</f>
        <v>14.043704139960759</v>
      </c>
      <c r="E6449" s="50" t="s">
        <v>18169</v>
      </c>
      <c r="F6449" s="50" t="s">
        <v>18755</v>
      </c>
      <c r="G6449" s="50" t="s">
        <v>17949</v>
      </c>
      <c r="H6449" s="50" t="s">
        <v>18756</v>
      </c>
      <c r="I6449" s="50">
        <f>(DAX__2019_2020__33[[#This Row],[Adj Close]]-DAX__2019_2020__33[[#This Row],[Adj Open]])/DAX__2019_2020__33[[#This Row],[Adj Open]]</f>
        <v>1.2582781456953636E-2</v>
      </c>
      <c r="J6449" s="50">
        <f>DAX__2019_2020__33[[#This Row],[Adj Close]]-DAX__2019_2020__33[[#This Row],[Adj Open]]</f>
        <v>0.17670886003924124</v>
      </c>
      <c r="K6449" s="50">
        <v>8709046</v>
      </c>
    </row>
    <row r="6450" spans="1:11" x14ac:dyDescent="0.3">
      <c r="A6450" s="51" t="str">
        <f t="shared" si="106"/>
        <v>DTE.DE</v>
      </c>
      <c r="B6450" s="52" t="s">
        <v>471</v>
      </c>
      <c r="C6450" s="50" t="s">
        <v>18712</v>
      </c>
      <c r="D6450" s="50">
        <f>DAX__2019_2020__33[[#This Row],[Open]]*(DAX__2019_2020__33[[#This Row],[Adj Close]]/DAX__2019_2020__33[[#This Row],[Close]])</f>
        <v>14.225062932242224</v>
      </c>
      <c r="E6450" s="50" t="s">
        <v>18718</v>
      </c>
      <c r="F6450" s="50" t="s">
        <v>18291</v>
      </c>
      <c r="G6450" s="50" t="s">
        <v>18693</v>
      </c>
      <c r="H6450" s="50" t="s">
        <v>18757</v>
      </c>
      <c r="I6450" s="50">
        <f>(DAX__2019_2020__33[[#This Row],[Adj Close]]-DAX__2019_2020__33[[#This Row],[Adj Open]])/DAX__2019_2020__33[[#This Row],[Adj Open]]</f>
        <v>-1.3076168682574724E-3</v>
      </c>
      <c r="J6450" s="50">
        <f>DAX__2019_2020__33[[#This Row],[Adj Close]]-DAX__2019_2020__33[[#This Row],[Adj Open]]</f>
        <v>-1.8600932242224033E-2</v>
      </c>
      <c r="K6450" s="50">
        <v>8653517</v>
      </c>
    </row>
    <row r="6451" spans="1:11" x14ac:dyDescent="0.3">
      <c r="A6451" s="51" t="str">
        <f t="shared" si="106"/>
        <v>DTE.DE</v>
      </c>
      <c r="B6451" s="52" t="s">
        <v>472</v>
      </c>
      <c r="C6451" s="50" t="s">
        <v>18758</v>
      </c>
      <c r="D6451" s="50">
        <f>DAX__2019_2020__33[[#This Row],[Open]]*(DAX__2019_2020__33[[#This Row],[Adj Close]]/DAX__2019_2020__33[[#This Row],[Close]])</f>
        <v>14.169260834847501</v>
      </c>
      <c r="E6451" s="50" t="s">
        <v>18759</v>
      </c>
      <c r="F6451" s="50" t="s">
        <v>18697</v>
      </c>
      <c r="G6451" s="50" t="s">
        <v>18015</v>
      </c>
      <c r="H6451" s="50" t="s">
        <v>18760</v>
      </c>
      <c r="I6451" s="50">
        <f>(DAX__2019_2020__33[[#This Row],[Adj Close]]-DAX__2019_2020__33[[#This Row],[Adj Open]])/DAX__2019_2020__33[[#This Row],[Adj Open]]</f>
        <v>1.148670823761087E-2</v>
      </c>
      <c r="J6451" s="50">
        <f>DAX__2019_2020__33[[#This Row],[Adj Close]]-DAX__2019_2020__33[[#This Row],[Adj Open]]</f>
        <v>0.16275816515249986</v>
      </c>
      <c r="K6451" s="50">
        <v>7305828</v>
      </c>
    </row>
    <row r="6452" spans="1:11" x14ac:dyDescent="0.3">
      <c r="A6452" s="51" t="str">
        <f t="shared" si="106"/>
        <v>DTE.DE</v>
      </c>
      <c r="B6452" s="52" t="s">
        <v>473</v>
      </c>
      <c r="C6452" s="50" t="s">
        <v>17965</v>
      </c>
      <c r="D6452" s="50">
        <f>DAX__2019_2020__33[[#This Row],[Open]]*(DAX__2019_2020__33[[#This Row],[Adj Close]]/DAX__2019_2020__33[[#This Row],[Close]])</f>
        <v>14.415723735408561</v>
      </c>
      <c r="E6452" s="50" t="s">
        <v>18761</v>
      </c>
      <c r="F6452" s="50" t="s">
        <v>18762</v>
      </c>
      <c r="G6452" s="50" t="s">
        <v>18023</v>
      </c>
      <c r="H6452" s="50" t="s">
        <v>18763</v>
      </c>
      <c r="I6452" s="50">
        <f>(DAX__2019_2020__33[[#This Row],[Adj Close]]-DAX__2019_2020__33[[#This Row],[Adj Open]])/DAX__2019_2020__33[[#This Row],[Adj Open]]</f>
        <v>-5.1612903225806885E-3</v>
      </c>
      <c r="J6452" s="50">
        <f>DAX__2019_2020__33[[#This Row],[Adj Close]]-DAX__2019_2020__33[[#This Row],[Adj Open]]</f>
        <v>-7.4403735408560934E-2</v>
      </c>
      <c r="K6452" s="50">
        <v>9162609</v>
      </c>
    </row>
    <row r="6453" spans="1:11" x14ac:dyDescent="0.3">
      <c r="A6453" s="51" t="str">
        <f t="shared" si="106"/>
        <v>DTE.DE</v>
      </c>
      <c r="B6453" s="52" t="s">
        <v>474</v>
      </c>
      <c r="C6453" s="50" t="s">
        <v>17753</v>
      </c>
      <c r="D6453" s="50">
        <f>DAX__2019_2020__33[[#This Row],[Open]]*(DAX__2019_2020__33[[#This Row],[Adj Close]]/DAX__2019_2020__33[[#This Row],[Close]])</f>
        <v>14.345968991816694</v>
      </c>
      <c r="E6453" s="50" t="s">
        <v>18764</v>
      </c>
      <c r="F6453" s="50" t="s">
        <v>18739</v>
      </c>
      <c r="G6453" s="50" t="s">
        <v>18693</v>
      </c>
      <c r="H6453" s="50" t="s">
        <v>18757</v>
      </c>
      <c r="I6453" s="50">
        <f>(DAX__2019_2020__33[[#This Row],[Adj Close]]-DAX__2019_2020__33[[#This Row],[Adj Open]])/DAX__2019_2020__33[[#This Row],[Adj Open]]</f>
        <v>-9.7244732576985161E-3</v>
      </c>
      <c r="J6453" s="50">
        <f>DAX__2019_2020__33[[#This Row],[Adj Close]]-DAX__2019_2020__33[[#This Row],[Adj Open]]</f>
        <v>-0.13950699181669357</v>
      </c>
      <c r="K6453" s="50">
        <v>8096387</v>
      </c>
    </row>
    <row r="6454" spans="1:11" x14ac:dyDescent="0.3">
      <c r="A6454" s="51" t="str">
        <f t="shared" si="106"/>
        <v>DTE.DE</v>
      </c>
      <c r="B6454" s="52" t="s">
        <v>475</v>
      </c>
      <c r="C6454" s="50" t="s">
        <v>17960</v>
      </c>
      <c r="D6454" s="50">
        <f>DAX__2019_2020__33[[#This Row],[Open]]*(DAX__2019_2020__33[[#This Row],[Adj Close]]/DAX__2019_2020__33[[#This Row],[Close]])</f>
        <v>14.211113334208799</v>
      </c>
      <c r="E6454" s="50" t="s">
        <v>18003</v>
      </c>
      <c r="F6454" s="50" t="s">
        <v>17746</v>
      </c>
      <c r="G6454" s="50" t="s">
        <v>18067</v>
      </c>
      <c r="H6454" s="50" t="s">
        <v>18765</v>
      </c>
      <c r="I6454" s="50">
        <f>(DAX__2019_2020__33[[#This Row],[Adj Close]]-DAX__2019_2020__33[[#This Row],[Adj Open]])/DAX__2019_2020__33[[#This Row],[Adj Open]]</f>
        <v>-3.2722513089004789E-3</v>
      </c>
      <c r="J6454" s="50">
        <f>DAX__2019_2020__33[[#This Row],[Adj Close]]-DAX__2019_2020__33[[#This Row],[Adj Open]]</f>
        <v>-4.6502334208797791E-2</v>
      </c>
      <c r="K6454" s="50">
        <v>7656147</v>
      </c>
    </row>
    <row r="6455" spans="1:11" x14ac:dyDescent="0.3">
      <c r="A6455" s="51" t="str">
        <f t="shared" si="106"/>
        <v>DTE.DE</v>
      </c>
      <c r="B6455" s="52" t="s">
        <v>476</v>
      </c>
      <c r="C6455" s="50" t="s">
        <v>17742</v>
      </c>
      <c r="D6455" s="50">
        <f>DAX__2019_2020__33[[#This Row],[Open]]*(DAX__2019_2020__33[[#This Row],[Adj Close]]/DAX__2019_2020__33[[#This Row],[Close]])</f>
        <v>14.085556359543009</v>
      </c>
      <c r="E6455" s="50" t="s">
        <v>17588</v>
      </c>
      <c r="F6455" s="50" t="s">
        <v>17729</v>
      </c>
      <c r="G6455" s="50" t="s">
        <v>17848</v>
      </c>
      <c r="H6455" s="50" t="s">
        <v>18766</v>
      </c>
      <c r="I6455" s="50">
        <f>(DAX__2019_2020__33[[#This Row],[Adj Close]]-DAX__2019_2020__33[[#This Row],[Adj Open]])/DAX__2019_2020__33[[#This Row],[Adj Open]]</f>
        <v>-1.7497523935292109E-2</v>
      </c>
      <c r="J6455" s="50">
        <f>DAX__2019_2020__33[[#This Row],[Adj Close]]-DAX__2019_2020__33[[#This Row],[Adj Open]]</f>
        <v>-0.24646235954300977</v>
      </c>
      <c r="K6455" s="50">
        <v>10026278</v>
      </c>
    </row>
    <row r="6456" spans="1:11" x14ac:dyDescent="0.3">
      <c r="A6456" s="51" t="str">
        <f t="shared" si="106"/>
        <v>DTE.DE</v>
      </c>
      <c r="B6456" s="52" t="s">
        <v>477</v>
      </c>
      <c r="C6456" s="50" t="s">
        <v>18721</v>
      </c>
      <c r="D6456" s="50">
        <f>DAX__2019_2020__33[[#This Row],[Open]]*(DAX__2019_2020__33[[#This Row],[Adj Close]]/DAX__2019_2020__33[[#This Row],[Close]])</f>
        <v>13.732139334352702</v>
      </c>
      <c r="E6456" s="50" t="s">
        <v>18744</v>
      </c>
      <c r="F6456" s="50" t="s">
        <v>17791</v>
      </c>
      <c r="G6456" s="50" t="s">
        <v>17602</v>
      </c>
      <c r="H6456" s="50" t="s">
        <v>18767</v>
      </c>
      <c r="I6456" s="50">
        <f>(DAX__2019_2020__33[[#This Row],[Adj Close]]-DAX__2019_2020__33[[#This Row],[Adj Open]])/DAX__2019_2020__33[[#This Row],[Adj Open]]</f>
        <v>-3.3863867253641025E-3</v>
      </c>
      <c r="J6456" s="50">
        <f>DAX__2019_2020__33[[#This Row],[Adj Close]]-DAX__2019_2020__33[[#This Row],[Adj Open]]</f>
        <v>-4.6502334352702235E-2</v>
      </c>
      <c r="K6456" s="50">
        <v>10077612</v>
      </c>
    </row>
    <row r="6457" spans="1:11" x14ac:dyDescent="0.3">
      <c r="A6457" s="51" t="str">
        <f t="shared" si="106"/>
        <v>DTE.DE</v>
      </c>
      <c r="B6457" s="52" t="s">
        <v>478</v>
      </c>
      <c r="C6457" s="50" t="s">
        <v>18768</v>
      </c>
      <c r="D6457" s="50">
        <f>DAX__2019_2020__33[[#This Row],[Open]]*(DAX__2019_2020__33[[#This Row],[Adj Close]]/DAX__2019_2020__33[[#This Row],[Close]])</f>
        <v>13.773990731160897</v>
      </c>
      <c r="E6457" s="50" t="s">
        <v>17832</v>
      </c>
      <c r="F6457" s="50" t="s">
        <v>18769</v>
      </c>
      <c r="G6457" s="50" t="s">
        <v>18071</v>
      </c>
      <c r="H6457" s="50" t="s">
        <v>18770</v>
      </c>
      <c r="I6457" s="50">
        <f>(DAX__2019_2020__33[[#This Row],[Adj Close]]-DAX__2019_2020__33[[#This Row],[Adj Open]])/DAX__2019_2020__33[[#This Row],[Adj Open]]</f>
        <v>-5.4017555705605227E-3</v>
      </c>
      <c r="J6457" s="50">
        <f>DAX__2019_2020__33[[#This Row],[Adj Close]]-DAX__2019_2020__33[[#This Row],[Adj Open]]</f>
        <v>-7.4403731160897379E-2</v>
      </c>
      <c r="K6457" s="50">
        <v>8562256</v>
      </c>
    </row>
    <row r="6458" spans="1:11" x14ac:dyDescent="0.3">
      <c r="A6458" s="51" t="str">
        <f t="shared" si="106"/>
        <v>DTE.DE</v>
      </c>
      <c r="B6458" s="52" t="s">
        <v>479</v>
      </c>
      <c r="C6458" s="50" t="s">
        <v>17609</v>
      </c>
      <c r="D6458" s="50">
        <f>DAX__2019_2020__33[[#This Row],[Open]]*(DAX__2019_2020__33[[#This Row],[Adj Close]]/DAX__2019_2020__33[[#This Row],[Close]])</f>
        <v>13.704236260143198</v>
      </c>
      <c r="E6458" s="50" t="s">
        <v>18721</v>
      </c>
      <c r="F6458" s="50" t="s">
        <v>17711</v>
      </c>
      <c r="G6458" s="50" t="s">
        <v>17723</v>
      </c>
      <c r="H6458" s="50" t="s">
        <v>18771</v>
      </c>
      <c r="I6458" s="50">
        <f>(DAX__2019_2020__33[[#This Row],[Adj Close]]-DAX__2019_2020__33[[#This Row],[Adj Open]])/DAX__2019_2020__33[[#This Row],[Adj Open]]</f>
        <v>-4.7505938242280383E-3</v>
      </c>
      <c r="J6458" s="50">
        <f>DAX__2019_2020__33[[#This Row],[Adj Close]]-DAX__2019_2020__33[[#This Row],[Adj Open]]</f>
        <v>-6.5103260143198227E-2</v>
      </c>
      <c r="K6458" s="50">
        <v>7671141</v>
      </c>
    </row>
    <row r="6459" spans="1:11" x14ac:dyDescent="0.3">
      <c r="A6459" s="51" t="str">
        <f t="shared" si="106"/>
        <v>DTE.DE</v>
      </c>
      <c r="B6459" s="52" t="s">
        <v>480</v>
      </c>
      <c r="C6459" s="50" t="s">
        <v>18365</v>
      </c>
      <c r="D6459" s="50">
        <f>DAX__2019_2020__33[[#This Row],[Open]]*(DAX__2019_2020__33[[#This Row],[Adj Close]]/DAX__2019_2020__33[[#This Row],[Close]])</f>
        <v>13.634483997214485</v>
      </c>
      <c r="E6459" s="50" t="s">
        <v>17715</v>
      </c>
      <c r="F6459" s="50" t="s">
        <v>18772</v>
      </c>
      <c r="G6459" s="50" t="s">
        <v>18773</v>
      </c>
      <c r="H6459" s="50" t="s">
        <v>18774</v>
      </c>
      <c r="I6459" s="50">
        <f>(DAX__2019_2020__33[[#This Row],[Adj Close]]-DAX__2019_2020__33[[#This Row],[Adj Open]])/DAX__2019_2020__33[[#This Row],[Adj Open]]</f>
        <v>-2.0463847203274186E-2</v>
      </c>
      <c r="J6459" s="50">
        <f>DAX__2019_2020__33[[#This Row],[Adj Close]]-DAX__2019_2020__33[[#This Row],[Adj Open]]</f>
        <v>-0.27901399721448428</v>
      </c>
      <c r="K6459" s="50">
        <v>13001102</v>
      </c>
    </row>
    <row r="6460" spans="1:11" x14ac:dyDescent="0.3">
      <c r="A6460" s="51" t="str">
        <f t="shared" si="106"/>
        <v>DTE.DE</v>
      </c>
      <c r="B6460" s="52" t="s">
        <v>481</v>
      </c>
      <c r="C6460" s="50" t="s">
        <v>17706</v>
      </c>
      <c r="D6460" s="50">
        <f>DAX__2019_2020__33[[#This Row],[Open]]*(DAX__2019_2020__33[[#This Row],[Adj Close]]/DAX__2019_2020__33[[#This Row],[Close]])</f>
        <v>13.374070017649139</v>
      </c>
      <c r="E6460" s="50" t="s">
        <v>18726</v>
      </c>
      <c r="F6460" s="50" t="s">
        <v>17695</v>
      </c>
      <c r="G6460" s="50" t="s">
        <v>17695</v>
      </c>
      <c r="H6460" s="50" t="s">
        <v>18775</v>
      </c>
      <c r="I6460" s="50">
        <f>(DAX__2019_2020__33[[#This Row],[Adj Close]]-DAX__2019_2020__33[[#This Row],[Adj Open]])/DAX__2019_2020__33[[#This Row],[Adj Open]]</f>
        <v>-1.4951321279555148E-2</v>
      </c>
      <c r="J6460" s="50">
        <f>DAX__2019_2020__33[[#This Row],[Adj Close]]-DAX__2019_2020__33[[#This Row],[Adj Open]]</f>
        <v>-0.19996001764913807</v>
      </c>
      <c r="K6460" s="50">
        <v>11531047</v>
      </c>
    </row>
    <row r="6461" spans="1:11" x14ac:dyDescent="0.3">
      <c r="A6461" s="51" t="str">
        <f t="shared" si="106"/>
        <v>DTE.DE</v>
      </c>
      <c r="B6461" s="52" t="s">
        <v>482</v>
      </c>
      <c r="C6461" s="50" t="s">
        <v>18682</v>
      </c>
      <c r="D6461" s="50">
        <f>DAX__2019_2020__33[[#This Row],[Open]]*(DAX__2019_2020__33[[#This Row],[Adj Close]]/DAX__2019_2020__33[[#This Row],[Close]])</f>
        <v>13.225263271972318</v>
      </c>
      <c r="E6461" s="50" t="s">
        <v>17599</v>
      </c>
      <c r="F6461" s="50" t="s">
        <v>18776</v>
      </c>
      <c r="G6461" s="50" t="s">
        <v>17647</v>
      </c>
      <c r="H6461" s="50" t="s">
        <v>18777</v>
      </c>
      <c r="I6461" s="50">
        <f>(DAX__2019_2020__33[[#This Row],[Adj Close]]-DAX__2019_2020__33[[#This Row],[Adj Open]])/DAX__2019_2020__33[[#This Row],[Adj Open]]</f>
        <v>1.6174402250351574E-2</v>
      </c>
      <c r="J6461" s="50">
        <f>DAX__2019_2020__33[[#This Row],[Adj Close]]-DAX__2019_2020__33[[#This Row],[Adj Open]]</f>
        <v>0.21391072802768107</v>
      </c>
      <c r="K6461" s="50">
        <v>10204841</v>
      </c>
    </row>
    <row r="6462" spans="1:11" x14ac:dyDescent="0.3">
      <c r="A6462" s="51" t="str">
        <f t="shared" si="106"/>
        <v>DTE.DE</v>
      </c>
      <c r="B6462" s="52" t="s">
        <v>483</v>
      </c>
      <c r="C6462" s="50" t="s">
        <v>17639</v>
      </c>
      <c r="D6462" s="50">
        <f>DAX__2019_2020__33[[#This Row],[Open]]*(DAX__2019_2020__33[[#This Row],[Adj Close]]/DAX__2019_2020__33[[#This Row],[Close]])</f>
        <v>13.522879197260275</v>
      </c>
      <c r="E6462" s="50" t="s">
        <v>17723</v>
      </c>
      <c r="F6462" s="50" t="s">
        <v>17720</v>
      </c>
      <c r="G6462" s="50" t="s">
        <v>17722</v>
      </c>
      <c r="H6462" s="50" t="s">
        <v>18778</v>
      </c>
      <c r="I6462" s="50">
        <f>(DAX__2019_2020__33[[#This Row],[Adj Close]]-DAX__2019_2020__33[[#This Row],[Adj Open]])/DAX__2019_2020__33[[#This Row],[Adj Open]]</f>
        <v>4.1265474552956791E-3</v>
      </c>
      <c r="J6462" s="50">
        <f>DAX__2019_2020__33[[#This Row],[Adj Close]]-DAX__2019_2020__33[[#This Row],[Adj Open]]</f>
        <v>5.5802802739725266E-2</v>
      </c>
      <c r="K6462" s="50">
        <v>7936595</v>
      </c>
    </row>
    <row r="6463" spans="1:11" x14ac:dyDescent="0.3">
      <c r="A6463" s="51" t="str">
        <f t="shared" si="106"/>
        <v>DTE.DE</v>
      </c>
      <c r="B6463" s="52" t="s">
        <v>484</v>
      </c>
      <c r="C6463" s="50" t="s">
        <v>17602</v>
      </c>
      <c r="D6463" s="50">
        <f>DAX__2019_2020__33[[#This Row],[Open]]*(DAX__2019_2020__33[[#This Row],[Adj Close]]/DAX__2019_2020__33[[#This Row],[Close]])</f>
        <v>13.685635992790939</v>
      </c>
      <c r="E6463" s="50" t="s">
        <v>17611</v>
      </c>
      <c r="F6463" s="50" t="s">
        <v>17617</v>
      </c>
      <c r="G6463" s="50" t="s">
        <v>17719</v>
      </c>
      <c r="H6463" s="50" t="s">
        <v>18779</v>
      </c>
      <c r="I6463" s="50">
        <f>(DAX__2019_2020__33[[#This Row],[Adj Close]]-DAX__2019_2020__33[[#This Row],[Adj Open]])/DAX__2019_2020__33[[#This Row],[Adj Open]]</f>
        <v>-1.0193679918450637E-2</v>
      </c>
      <c r="J6463" s="50">
        <f>DAX__2019_2020__33[[#This Row],[Adj Close]]-DAX__2019_2020__33[[#This Row],[Adj Open]]</f>
        <v>-0.13950699279093826</v>
      </c>
      <c r="K6463" s="50">
        <v>7274996</v>
      </c>
    </row>
    <row r="6464" spans="1:11" x14ac:dyDescent="0.3">
      <c r="A6464" s="51" t="str">
        <f t="shared" si="106"/>
        <v>DTE.DE</v>
      </c>
      <c r="B6464" s="52" t="s">
        <v>485</v>
      </c>
      <c r="C6464" s="50" t="s">
        <v>17622</v>
      </c>
      <c r="D6464" s="50">
        <f>DAX__2019_2020__33[[#This Row],[Open]]*(DAX__2019_2020__33[[#This Row],[Adj Close]]/DAX__2019_2020__33[[#This Row],[Close]])</f>
        <v>13.550780370114147</v>
      </c>
      <c r="E6464" s="50" t="s">
        <v>17637</v>
      </c>
      <c r="F6464" s="50" t="s">
        <v>18780</v>
      </c>
      <c r="G6464" s="50" t="s">
        <v>17644</v>
      </c>
      <c r="H6464" s="50" t="s">
        <v>18781</v>
      </c>
      <c r="I6464" s="50">
        <f>(DAX__2019_2020__33[[#This Row],[Adj Close]]-DAX__2019_2020__33[[#This Row],[Adj Open]])/DAX__2019_2020__33[[#This Row],[Adj Open]]</f>
        <v>-7.8929306794783237E-3</v>
      </c>
      <c r="J6464" s="50">
        <f>DAX__2019_2020__33[[#This Row],[Adj Close]]-DAX__2019_2020__33[[#This Row],[Adj Open]]</f>
        <v>-0.10695537011414658</v>
      </c>
      <c r="K6464" s="50">
        <v>7819169</v>
      </c>
    </row>
    <row r="6465" spans="1:11" x14ac:dyDescent="0.3">
      <c r="A6465" s="51" t="str">
        <f t="shared" si="106"/>
        <v>DTE.DE</v>
      </c>
      <c r="B6465" s="52" t="s">
        <v>486</v>
      </c>
      <c r="C6465" s="50" t="s">
        <v>18071</v>
      </c>
      <c r="D6465" s="50">
        <f>DAX__2019_2020__33[[#This Row],[Open]]*(DAX__2019_2020__33[[#This Row],[Adj Close]]/DAX__2019_2020__33[[#This Row],[Close]])</f>
        <v>13.699587863207547</v>
      </c>
      <c r="E6465" s="50" t="s">
        <v>18782</v>
      </c>
      <c r="F6465" s="50" t="s">
        <v>17891</v>
      </c>
      <c r="G6465" s="50" t="s">
        <v>17603</v>
      </c>
      <c r="H6465" s="50" t="s">
        <v>18783</v>
      </c>
      <c r="I6465" s="50">
        <f>(DAX__2019_2020__33[[#This Row],[Adj Close]]-DAX__2019_2020__33[[#This Row],[Adj Open]])/DAX__2019_2020__33[[#This Row],[Adj Open]]</f>
        <v>7.4677528852681247E-3</v>
      </c>
      <c r="J6465" s="50">
        <f>DAX__2019_2020__33[[#This Row],[Adj Close]]-DAX__2019_2020__33[[#This Row],[Adj Open]]</f>
        <v>0.10230513679245234</v>
      </c>
      <c r="K6465" s="50">
        <v>11877875</v>
      </c>
    </row>
    <row r="6466" spans="1:11" x14ac:dyDescent="0.3">
      <c r="A6466" s="51" t="str">
        <f t="shared" si="106"/>
        <v>DTE.DE</v>
      </c>
      <c r="B6466" s="52" t="s">
        <v>487</v>
      </c>
      <c r="C6466" s="50" t="s">
        <v>17589</v>
      </c>
      <c r="D6466" s="50">
        <f>DAX__2019_2020__33[[#This Row],[Open]]*(DAX__2019_2020__33[[#This Row],[Adj Close]]/DAX__2019_2020__33[[#This Row],[Close]])</f>
        <v>13.880946801210898</v>
      </c>
      <c r="E6466" s="50" t="s">
        <v>17807</v>
      </c>
      <c r="F6466" s="50" t="s">
        <v>17723</v>
      </c>
      <c r="G6466" s="50" t="s">
        <v>17595</v>
      </c>
      <c r="H6466" s="50" t="s">
        <v>18745</v>
      </c>
      <c r="I6466" s="50">
        <f>(DAX__2019_2020__33[[#This Row],[Adj Close]]-DAX__2019_2020__33[[#This Row],[Adj Open]])/DAX__2019_2020__33[[#This Row],[Adj Open]]</f>
        <v>-4.0201005025125875E-3</v>
      </c>
      <c r="J6466" s="50">
        <f>DAX__2019_2020__33[[#This Row],[Adj Close]]-DAX__2019_2020__33[[#This Row],[Adj Open]]</f>
        <v>-5.5802801210898423E-2</v>
      </c>
      <c r="K6466" s="50">
        <v>6886295</v>
      </c>
    </row>
    <row r="6467" spans="1:11" x14ac:dyDescent="0.3">
      <c r="A6467" s="51" t="str">
        <f t="shared" si="106"/>
        <v>DTE.DE</v>
      </c>
      <c r="B6467" s="52" t="s">
        <v>488</v>
      </c>
      <c r="C6467" s="50" t="s">
        <v>17790</v>
      </c>
      <c r="D6467" s="50">
        <f>DAX__2019_2020__33[[#This Row],[Open]]*(DAX__2019_2020__33[[#This Row],[Adj Close]]/DAX__2019_2020__33[[#This Row],[Close]])</f>
        <v>13.871645734734734</v>
      </c>
      <c r="E6467" s="50" t="s">
        <v>17746</v>
      </c>
      <c r="F6467" s="50" t="s">
        <v>17790</v>
      </c>
      <c r="G6467" s="50" t="s">
        <v>17733</v>
      </c>
      <c r="H6467" s="50" t="s">
        <v>18784</v>
      </c>
      <c r="I6467" s="50">
        <f>(DAX__2019_2020__33[[#This Row],[Adj Close]]-DAX__2019_2020__33[[#This Row],[Adj Open]])/DAX__2019_2020__33[[#This Row],[Adj Open]]</f>
        <v>4.6932618169628661E-3</v>
      </c>
      <c r="J6467" s="50">
        <f>DAX__2019_2020__33[[#This Row],[Adj Close]]-DAX__2019_2020__33[[#This Row],[Adj Open]]</f>
        <v>6.510326526526633E-2</v>
      </c>
      <c r="K6467" s="50">
        <v>9610756</v>
      </c>
    </row>
    <row r="6468" spans="1:11" x14ac:dyDescent="0.3">
      <c r="A6468" s="51" t="str">
        <f t="shared" si="106"/>
        <v>DTE.DE</v>
      </c>
      <c r="B6468" s="52" t="s">
        <v>489</v>
      </c>
      <c r="C6468" s="50" t="s">
        <v>18694</v>
      </c>
      <c r="D6468" s="50">
        <f>DAX__2019_2020__33[[#This Row],[Open]]*(DAX__2019_2020__33[[#This Row],[Adj Close]]/DAX__2019_2020__33[[#This Row],[Close]])</f>
        <v>13.973950039708802</v>
      </c>
      <c r="E6468" s="50" t="s">
        <v>17899</v>
      </c>
      <c r="F6468" s="50" t="s">
        <v>17870</v>
      </c>
      <c r="G6468" s="50" t="s">
        <v>17740</v>
      </c>
      <c r="H6468" s="50" t="s">
        <v>18749</v>
      </c>
      <c r="I6468" s="50">
        <f>(DAX__2019_2020__33[[#This Row],[Adj Close]]-DAX__2019_2020__33[[#This Row],[Adj Open]])/DAX__2019_2020__33[[#This Row],[Adj Open]]</f>
        <v>5.6572379367720348E-3</v>
      </c>
      <c r="J6468" s="50">
        <f>DAX__2019_2020__33[[#This Row],[Adj Close]]-DAX__2019_2020__33[[#This Row],[Adj Open]]</f>
        <v>7.9053960291197711E-2</v>
      </c>
      <c r="K6468" s="50">
        <v>9233900</v>
      </c>
    </row>
    <row r="6469" spans="1:11" x14ac:dyDescent="0.3">
      <c r="A6469" s="51" t="str">
        <f t="shared" si="106"/>
        <v>DTE.DE</v>
      </c>
      <c r="B6469" s="52" t="s">
        <v>490</v>
      </c>
      <c r="C6469" s="50" t="s">
        <v>18177</v>
      </c>
      <c r="D6469" s="50">
        <f>DAX__2019_2020__33[[#This Row],[Open]]*(DAX__2019_2020__33[[#This Row],[Adj Close]]/DAX__2019_2020__33[[#This Row],[Close]])</f>
        <v>14.257615934030046</v>
      </c>
      <c r="E6469" s="50" t="s">
        <v>18785</v>
      </c>
      <c r="F6469" s="50" t="s">
        <v>18291</v>
      </c>
      <c r="G6469" s="50" t="s">
        <v>17970</v>
      </c>
      <c r="H6469" s="50" t="s">
        <v>18786</v>
      </c>
      <c r="I6469" s="50">
        <f>(DAX__2019_2020__33[[#This Row],[Adj Close]]-DAX__2019_2020__33[[#This Row],[Adj Open]])/DAX__2019_2020__33[[#This Row],[Adj Open]]</f>
        <v>-1.304631441617726E-3</v>
      </c>
      <c r="J6469" s="50">
        <f>DAX__2019_2020__33[[#This Row],[Adj Close]]-DAX__2019_2020__33[[#This Row],[Adj Open]]</f>
        <v>-1.860093403004548E-2</v>
      </c>
      <c r="K6469" s="50">
        <v>12519252</v>
      </c>
    </row>
    <row r="6470" spans="1:11" x14ac:dyDescent="0.3">
      <c r="A6470" s="51" t="str">
        <f t="shared" si="106"/>
        <v>DTE.DE</v>
      </c>
      <c r="B6470" s="52" t="s">
        <v>491</v>
      </c>
      <c r="C6470" s="50" t="s">
        <v>18787</v>
      </c>
      <c r="D6470" s="50">
        <f>DAX__2019_2020__33[[#This Row],[Open]]*(DAX__2019_2020__33[[#This Row],[Adj Close]]/DAX__2019_2020__33[[#This Row],[Close]])</f>
        <v>14.243664833116037</v>
      </c>
      <c r="E6470" s="50" t="s">
        <v>17785</v>
      </c>
      <c r="F6470" s="50" t="s">
        <v>18788</v>
      </c>
      <c r="G6470" s="50" t="s">
        <v>18003</v>
      </c>
      <c r="H6470" s="50" t="s">
        <v>18789</v>
      </c>
      <c r="I6470" s="50">
        <f>(DAX__2019_2020__33[[#This Row],[Adj Close]]-DAX__2019_2020__33[[#This Row],[Adj Open]])/DAX__2019_2020__33[[#This Row],[Adj Open]]</f>
        <v>1.6323865491347849E-3</v>
      </c>
      <c r="J6470" s="50">
        <f>DAX__2019_2020__33[[#This Row],[Adj Close]]-DAX__2019_2020__33[[#This Row],[Adj Open]]</f>
        <v>2.3251166883962782E-2</v>
      </c>
      <c r="K6470" s="50">
        <v>10659680</v>
      </c>
    </row>
    <row r="6471" spans="1:11" x14ac:dyDescent="0.3">
      <c r="A6471" s="51" t="str">
        <f t="shared" si="106"/>
        <v>DTE.DE</v>
      </c>
      <c r="B6471" s="52" t="s">
        <v>492</v>
      </c>
      <c r="C6471" s="50" t="s">
        <v>18790</v>
      </c>
      <c r="D6471" s="50">
        <f>DAX__2019_2020__33[[#This Row],[Open]]*(DAX__2019_2020__33[[#This Row],[Adj Close]]/DAX__2019_2020__33[[#This Row],[Close]])</f>
        <v>14.271565863741339</v>
      </c>
      <c r="E6471" s="50" t="s">
        <v>17957</v>
      </c>
      <c r="F6471" s="50" t="s">
        <v>18791</v>
      </c>
      <c r="G6471" s="50" t="s">
        <v>18723</v>
      </c>
      <c r="H6471" s="50" t="s">
        <v>18792</v>
      </c>
      <c r="I6471" s="50">
        <f>(DAX__2019_2020__33[[#This Row],[Adj Close]]-DAX__2019_2020__33[[#This Row],[Adj Open]])/DAX__2019_2020__33[[#This Row],[Adj Open]]</f>
        <v>-1.2381883349625282E-2</v>
      </c>
      <c r="J6471" s="50">
        <f>DAX__2019_2020__33[[#This Row],[Adj Close]]-DAX__2019_2020__33[[#This Row],[Adj Open]]</f>
        <v>-0.17670886374133943</v>
      </c>
      <c r="K6471" s="50">
        <v>8819578</v>
      </c>
    </row>
    <row r="6472" spans="1:11" x14ac:dyDescent="0.3">
      <c r="A6472" s="51" t="str">
        <f t="shared" si="106"/>
        <v>DTE.DE</v>
      </c>
      <c r="B6472" s="52" t="s">
        <v>493</v>
      </c>
      <c r="C6472" s="50" t="s">
        <v>17898</v>
      </c>
      <c r="D6472" s="50">
        <f>DAX__2019_2020__33[[#This Row],[Open]]*(DAX__2019_2020__33[[#This Row],[Adj Close]]/DAX__2019_2020__33[[#This Row],[Close]])</f>
        <v>14.043704666666665</v>
      </c>
      <c r="E6472" s="50" t="s">
        <v>18793</v>
      </c>
      <c r="F6472" s="50" t="s">
        <v>17870</v>
      </c>
      <c r="G6472" s="50" t="s">
        <v>17732</v>
      </c>
      <c r="H6472" s="50" t="s">
        <v>18794</v>
      </c>
      <c r="I6472" s="50">
        <f>(DAX__2019_2020__33[[#This Row],[Adj Close]]-DAX__2019_2020__33[[#This Row],[Adj Open]])/DAX__2019_2020__33[[#This Row],[Adj Open]]</f>
        <v>-6.6225165562913092E-3</v>
      </c>
      <c r="J6472" s="50">
        <f>DAX__2019_2020__33[[#This Row],[Adj Close]]-DAX__2019_2020__33[[#This Row],[Adj Open]]</f>
        <v>-9.3004666666665514E-2</v>
      </c>
      <c r="K6472" s="50">
        <v>7681688</v>
      </c>
    </row>
    <row r="6473" spans="1:11" x14ac:dyDescent="0.3">
      <c r="A6473" s="51" t="str">
        <f t="shared" si="106"/>
        <v>DTE.DE</v>
      </c>
      <c r="B6473" s="52" t="s">
        <v>494</v>
      </c>
      <c r="C6473" s="50" t="s">
        <v>17732</v>
      </c>
      <c r="D6473" s="50">
        <f>DAX__2019_2020__33[[#This Row],[Open]]*(DAX__2019_2020__33[[#This Row],[Adj Close]]/DAX__2019_2020__33[[#This Row],[Close]])</f>
        <v>13.950700065919579</v>
      </c>
      <c r="E6473" s="50" t="s">
        <v>17746</v>
      </c>
      <c r="F6473" s="50" t="s">
        <v>17735</v>
      </c>
      <c r="G6473" s="50" t="s">
        <v>17910</v>
      </c>
      <c r="H6473" s="50" t="s">
        <v>18795</v>
      </c>
      <c r="I6473" s="50">
        <f>(DAX__2019_2020__33[[#This Row],[Adj Close]]-DAX__2019_2020__33[[#This Row],[Adj Open]])/DAX__2019_2020__33[[#This Row],[Adj Open]]</f>
        <v>1.1333333333333286E-2</v>
      </c>
      <c r="J6473" s="50">
        <f>DAX__2019_2020__33[[#This Row],[Adj Close]]-DAX__2019_2020__33[[#This Row],[Adj Open]]</f>
        <v>0.15810793408042123</v>
      </c>
      <c r="K6473" s="50">
        <v>6026527</v>
      </c>
    </row>
    <row r="6474" spans="1:11" x14ac:dyDescent="0.3">
      <c r="A6474" s="51" t="str">
        <f t="shared" si="106"/>
        <v>DTE.DE</v>
      </c>
      <c r="B6474" s="52" t="s">
        <v>495</v>
      </c>
      <c r="C6474" s="50" t="s">
        <v>18755</v>
      </c>
      <c r="D6474" s="50">
        <f>DAX__2019_2020__33[[#This Row],[Open]]*(DAX__2019_2020__33[[#This Row],[Adj Close]]/DAX__2019_2020__33[[#This Row],[Close]])</f>
        <v>14.029753058843196</v>
      </c>
      <c r="E6474" s="50" t="s">
        <v>17740</v>
      </c>
      <c r="F6474" s="50" t="s">
        <v>18796</v>
      </c>
      <c r="G6474" s="50" t="s">
        <v>17728</v>
      </c>
      <c r="H6474" s="50" t="s">
        <v>18797</v>
      </c>
      <c r="I6474" s="50">
        <f>(DAX__2019_2020__33[[#This Row],[Adj Close]]-DAX__2019_2020__33[[#This Row],[Adj Open]])/DAX__2019_2020__33[[#This Row],[Adj Open]]</f>
        <v>-8.6178322837255888E-3</v>
      </c>
      <c r="J6474" s="50">
        <f>DAX__2019_2020__33[[#This Row],[Adj Close]]-DAX__2019_2020__33[[#This Row],[Adj Open]]</f>
        <v>-0.12090605884319672</v>
      </c>
      <c r="K6474" s="50">
        <v>8013976</v>
      </c>
    </row>
    <row r="6475" spans="1:11" x14ac:dyDescent="0.3">
      <c r="A6475" s="51" t="str">
        <f t="shared" si="106"/>
        <v>DTE.DE</v>
      </c>
      <c r="B6475" s="52" t="s">
        <v>496</v>
      </c>
      <c r="C6475" s="50" t="s">
        <v>17735</v>
      </c>
      <c r="D6475" s="50">
        <f>DAX__2019_2020__33[[#This Row],[Open]]*(DAX__2019_2020__33[[#This Row],[Adj Close]]/DAX__2019_2020__33[[#This Row],[Close]])</f>
        <v>13.91814883726415</v>
      </c>
      <c r="E6475" s="50" t="s">
        <v>17884</v>
      </c>
      <c r="F6475" s="50" t="s">
        <v>17578</v>
      </c>
      <c r="G6475" s="50" t="s">
        <v>17603</v>
      </c>
      <c r="H6475" s="50" t="s">
        <v>18783</v>
      </c>
      <c r="I6475" s="50">
        <f>(DAX__2019_2020__33[[#This Row],[Adj Close]]-DAX__2019_2020__33[[#This Row],[Adj Open]])/DAX__2019_2020__33[[#This Row],[Adj Open]]</f>
        <v>-8.3528232542598897E-3</v>
      </c>
      <c r="J6475" s="50">
        <f>DAX__2019_2020__33[[#This Row],[Adj Close]]-DAX__2019_2020__33[[#This Row],[Adj Open]]</f>
        <v>-0.11625583726415023</v>
      </c>
      <c r="K6475" s="50">
        <v>8366119</v>
      </c>
    </row>
    <row r="6476" spans="1:11" x14ac:dyDescent="0.3">
      <c r="A6476" s="51" t="str">
        <f t="shared" si="106"/>
        <v>DTE.DE</v>
      </c>
      <c r="B6476" s="52" t="s">
        <v>497</v>
      </c>
      <c r="C6476" s="50" t="s">
        <v>18782</v>
      </c>
      <c r="D6476" s="50">
        <f>DAX__2019_2020__33[[#This Row],[Open]]*(DAX__2019_2020__33[[#This Row],[Adj Close]]/DAX__2019_2020__33[[#This Row],[Close]])</f>
        <v>13.89024627728322</v>
      </c>
      <c r="E6476" s="50" t="s">
        <v>17910</v>
      </c>
      <c r="F6476" s="50" t="s">
        <v>17598</v>
      </c>
      <c r="G6476" s="50" t="s">
        <v>17588</v>
      </c>
      <c r="H6476" s="50" t="s">
        <v>18798</v>
      </c>
      <c r="I6476" s="50">
        <f>(DAX__2019_2020__33[[#This Row],[Adj Close]]-DAX__2019_2020__33[[#This Row],[Adj Open]])/DAX__2019_2020__33[[#This Row],[Adj Open]]</f>
        <v>1.540006695681277E-2</v>
      </c>
      <c r="J6476" s="50">
        <f>DAX__2019_2020__33[[#This Row],[Adj Close]]-DAX__2019_2020__33[[#This Row],[Adj Open]]</f>
        <v>0.21391072271678091</v>
      </c>
      <c r="K6476" s="50">
        <v>7958425</v>
      </c>
    </row>
    <row r="6477" spans="1:11" x14ac:dyDescent="0.3">
      <c r="A6477" s="51" t="str">
        <f t="shared" si="106"/>
        <v>DTE.DE</v>
      </c>
      <c r="B6477" s="52" t="s">
        <v>498</v>
      </c>
      <c r="C6477" s="50" t="s">
        <v>17746</v>
      </c>
      <c r="D6477" s="50">
        <f>DAX__2019_2020__33[[#This Row],[Open]]*(DAX__2019_2020__33[[#This Row],[Adj Close]]/DAX__2019_2020__33[[#This Row],[Close]])</f>
        <v>14.136708631717772</v>
      </c>
      <c r="E6477" s="50" t="s">
        <v>18714</v>
      </c>
      <c r="F6477" s="50" t="s">
        <v>17588</v>
      </c>
      <c r="G6477" s="50" t="s">
        <v>17588</v>
      </c>
      <c r="H6477" s="50" t="s">
        <v>18798</v>
      </c>
      <c r="I6477" s="50">
        <f>(DAX__2019_2020__33[[#This Row],[Adj Close]]-DAX__2019_2020__33[[#This Row],[Adj Open]])/DAX__2019_2020__33[[#This Row],[Adj Open]]</f>
        <v>-2.3026315789473695E-3</v>
      </c>
      <c r="J6477" s="50">
        <f>DAX__2019_2020__33[[#This Row],[Adj Close]]-DAX__2019_2020__33[[#This Row],[Adj Open]]</f>
        <v>-3.2551631717771201E-2</v>
      </c>
      <c r="K6477" s="50">
        <v>8125400</v>
      </c>
    </row>
    <row r="6478" spans="1:11" x14ac:dyDescent="0.3">
      <c r="A6478" s="51" t="str">
        <f t="shared" si="106"/>
        <v>DTE.DE</v>
      </c>
      <c r="B6478" s="52" t="s">
        <v>499</v>
      </c>
      <c r="C6478" s="50" t="s">
        <v>18788</v>
      </c>
      <c r="D6478" s="50">
        <f>DAX__2019_2020__33[[#This Row],[Open]]*(DAX__2019_2020__33[[#This Row],[Adj Close]]/DAX__2019_2020__33[[#This Row],[Close]])</f>
        <v>14.071606533025099</v>
      </c>
      <c r="E6478" s="50" t="s">
        <v>18753</v>
      </c>
      <c r="F6478" s="50" t="s">
        <v>17912</v>
      </c>
      <c r="G6478" s="50" t="s">
        <v>17927</v>
      </c>
      <c r="H6478" s="50" t="s">
        <v>18799</v>
      </c>
      <c r="I6478" s="50">
        <f>(DAX__2019_2020__33[[#This Row],[Adj Close]]-DAX__2019_2020__33[[#This Row],[Adj Open]])/DAX__2019_2020__33[[#This Row],[Adj Open]]</f>
        <v>6.6093853271646666E-4</v>
      </c>
      <c r="J6478" s="50">
        <f>DAX__2019_2020__33[[#This Row],[Adj Close]]-DAX__2019_2020__33[[#This Row],[Adj Open]]</f>
        <v>9.300466974901056E-3</v>
      </c>
      <c r="K6478" s="50">
        <v>5411785</v>
      </c>
    </row>
    <row r="6479" spans="1:11" x14ac:dyDescent="0.3">
      <c r="A6479" s="51" t="str">
        <f t="shared" si="106"/>
        <v>DTE.DE</v>
      </c>
      <c r="B6479" s="52" t="s">
        <v>500</v>
      </c>
      <c r="C6479" s="50" t="s">
        <v>17910</v>
      </c>
      <c r="D6479" s="50">
        <f>DAX__2019_2020__33[[#This Row],[Open]]*(DAX__2019_2020__33[[#This Row],[Adj Close]]/DAX__2019_2020__33[[#This Row],[Close]])</f>
        <v>14.108808400924701</v>
      </c>
      <c r="E6479" s="50" t="s">
        <v>17744</v>
      </c>
      <c r="F6479" s="50" t="s">
        <v>17732</v>
      </c>
      <c r="G6479" s="50" t="s">
        <v>17927</v>
      </c>
      <c r="H6479" s="50" t="s">
        <v>18799</v>
      </c>
      <c r="I6479" s="50">
        <f>(DAX__2019_2020__33[[#This Row],[Adj Close]]-DAX__2019_2020__33[[#This Row],[Adj Open]])/DAX__2019_2020__33[[#This Row],[Adj Open]]</f>
        <v>-1.977587343440904E-3</v>
      </c>
      <c r="J6479" s="50">
        <f>DAX__2019_2020__33[[#This Row],[Adj Close]]-DAX__2019_2020__33[[#This Row],[Adj Open]]</f>
        <v>-2.7901400924701392E-2</v>
      </c>
      <c r="K6479" s="50">
        <v>6725044</v>
      </c>
    </row>
    <row r="6480" spans="1:11" x14ac:dyDescent="0.3">
      <c r="A6480" s="51" t="str">
        <f t="shared" si="106"/>
        <v>DTE.DE</v>
      </c>
      <c r="B6480" s="52" t="s">
        <v>501</v>
      </c>
      <c r="C6480" s="50" t="s">
        <v>18700</v>
      </c>
      <c r="D6480" s="50">
        <f>DAX__2019_2020__33[[#This Row],[Open]]*(DAX__2019_2020__33[[#This Row],[Adj Close]]/DAX__2019_2020__33[[#This Row],[Close]])</f>
        <v>14.197161279706274</v>
      </c>
      <c r="E6480" s="50" t="s">
        <v>18700</v>
      </c>
      <c r="F6480" s="50" t="s">
        <v>17830</v>
      </c>
      <c r="G6480" s="50" t="s">
        <v>17820</v>
      </c>
      <c r="H6480" s="50" t="s">
        <v>18800</v>
      </c>
      <c r="I6480" s="50">
        <f>(DAX__2019_2020__33[[#This Row],[Adj Close]]-DAX__2019_2020__33[[#This Row],[Adj Open]])/DAX__2019_2020__33[[#This Row],[Adj Open]]</f>
        <v>-1.8670160497870857E-2</v>
      </c>
      <c r="J6480" s="50">
        <f>DAX__2019_2020__33[[#This Row],[Adj Close]]-DAX__2019_2020__33[[#This Row],[Adj Open]]</f>
        <v>-0.26506327970627375</v>
      </c>
      <c r="K6480" s="50">
        <v>7548009</v>
      </c>
    </row>
    <row r="6481" spans="1:11" x14ac:dyDescent="0.3">
      <c r="A6481" s="51" t="str">
        <f t="shared" si="106"/>
        <v>DTE.DE</v>
      </c>
      <c r="B6481" s="52" t="s">
        <v>502</v>
      </c>
      <c r="C6481" s="50" t="s">
        <v>18037</v>
      </c>
      <c r="D6481" s="50">
        <f>DAX__2019_2020__33[[#This Row],[Open]]*(DAX__2019_2020__33[[#This Row],[Adj Close]]/DAX__2019_2020__33[[#This Row],[Close]])</f>
        <v>13.987901526779659</v>
      </c>
      <c r="E6481" s="50" t="s">
        <v>17912</v>
      </c>
      <c r="F6481" s="50" t="s">
        <v>17580</v>
      </c>
      <c r="G6481" s="50" t="s">
        <v>17594</v>
      </c>
      <c r="H6481" s="50" t="s">
        <v>18801</v>
      </c>
      <c r="I6481" s="50">
        <f>(DAX__2019_2020__33[[#This Row],[Adj Close]]-DAX__2019_2020__33[[#This Row],[Adj Open]])/DAX__2019_2020__33[[#This Row],[Adj Open]]</f>
        <v>-1.9281914893616903E-2</v>
      </c>
      <c r="J6481" s="50">
        <f>DAX__2019_2020__33[[#This Row],[Adj Close]]-DAX__2019_2020__33[[#This Row],[Adj Open]]</f>
        <v>-0.26971352677965932</v>
      </c>
      <c r="K6481" s="50">
        <v>8385408</v>
      </c>
    </row>
    <row r="6482" spans="1:11" x14ac:dyDescent="0.3">
      <c r="A6482" s="51" t="str">
        <f t="shared" si="106"/>
        <v>DTE.DE</v>
      </c>
      <c r="B6482" s="52" t="s">
        <v>503</v>
      </c>
      <c r="C6482" s="50" t="s">
        <v>17734</v>
      </c>
      <c r="D6482" s="50">
        <f>DAX__2019_2020__33[[#This Row],[Open]]*(DAX__2019_2020__33[[#This Row],[Adj Close]]/DAX__2019_2020__33[[#This Row],[Close]])</f>
        <v>13.834444437799043</v>
      </c>
      <c r="E6482" s="50" t="s">
        <v>17735</v>
      </c>
      <c r="F6482" s="50" t="s">
        <v>17630</v>
      </c>
      <c r="G6482" s="50" t="s">
        <v>17630</v>
      </c>
      <c r="H6482" s="50" t="s">
        <v>18725</v>
      </c>
      <c r="I6482" s="50">
        <f>(DAX__2019_2020__33[[#This Row],[Adj Close]]-DAX__2019_2020__33[[#This Row],[Adj Open]])/DAX__2019_2020__33[[#This Row],[Adj Open]]</f>
        <v>-1.6470588235294056E-2</v>
      </c>
      <c r="J6482" s="50">
        <f>DAX__2019_2020__33[[#This Row],[Adj Close]]-DAX__2019_2020__33[[#This Row],[Adj Open]]</f>
        <v>-0.22786143779904222</v>
      </c>
      <c r="K6482" s="50">
        <v>9959420</v>
      </c>
    </row>
    <row r="6483" spans="1:11" x14ac:dyDescent="0.3">
      <c r="A6483" s="51" t="str">
        <f t="shared" si="106"/>
        <v>DTE.DE</v>
      </c>
      <c r="B6483" s="52" t="s">
        <v>504</v>
      </c>
      <c r="C6483" s="50" t="s">
        <v>18736</v>
      </c>
      <c r="D6483" s="50">
        <f>DAX__2019_2020__33[[#This Row],[Open]]*(DAX__2019_2020__33[[#This Row],[Adj Close]]/DAX__2019_2020__33[[#This Row],[Close]])</f>
        <v>13.843745181227671</v>
      </c>
      <c r="E6483" s="50" t="s">
        <v>17751</v>
      </c>
      <c r="F6483" s="50" t="s">
        <v>17737</v>
      </c>
      <c r="G6483" s="50" t="s">
        <v>18802</v>
      </c>
      <c r="H6483" s="50" t="s">
        <v>18803</v>
      </c>
      <c r="I6483" s="50">
        <f>(DAX__2019_2020__33[[#This Row],[Adj Close]]-DAX__2019_2020__33[[#This Row],[Adj Open]])/DAX__2019_2020__33[[#This Row],[Adj Open]]</f>
        <v>3.4262680550890122E-2</v>
      </c>
      <c r="J6483" s="50">
        <f>DAX__2019_2020__33[[#This Row],[Adj Close]]-DAX__2019_2020__33[[#This Row],[Adj Open]]</f>
        <v>0.47432381877232821</v>
      </c>
      <c r="K6483" s="50">
        <v>20189595</v>
      </c>
    </row>
    <row r="6484" spans="1:11" x14ac:dyDescent="0.3">
      <c r="A6484" s="51" t="str">
        <f t="shared" si="106"/>
        <v>DTE.DE</v>
      </c>
      <c r="B6484" s="52" t="s">
        <v>505</v>
      </c>
      <c r="C6484" s="50" t="s">
        <v>17781</v>
      </c>
      <c r="D6484" s="50">
        <f>DAX__2019_2020__33[[#This Row],[Open]]*(DAX__2019_2020__33[[#This Row],[Adj Close]]/DAX__2019_2020__33[[#This Row],[Close]])</f>
        <v>14.373871638179436</v>
      </c>
      <c r="E6484" s="50" t="s">
        <v>18804</v>
      </c>
      <c r="F6484" s="50" t="s">
        <v>18739</v>
      </c>
      <c r="G6484" s="50" t="s">
        <v>17743</v>
      </c>
      <c r="H6484" s="50" t="s">
        <v>18805</v>
      </c>
      <c r="I6484" s="50">
        <f>(DAX__2019_2020__33[[#This Row],[Adj Close]]-DAX__2019_2020__33[[#This Row],[Adj Open]])/DAX__2019_2020__33[[#This Row],[Adj Open]]</f>
        <v>-1.1970236169524386E-2</v>
      </c>
      <c r="J6484" s="50">
        <f>DAX__2019_2020__33[[#This Row],[Adj Close]]-DAX__2019_2020__33[[#This Row],[Adj Open]]</f>
        <v>-0.17205863817943623</v>
      </c>
      <c r="K6484" s="50">
        <v>12820728</v>
      </c>
    </row>
    <row r="6485" spans="1:11" x14ac:dyDescent="0.3">
      <c r="A6485" s="51" t="str">
        <f t="shared" si="106"/>
        <v>DTE.DE</v>
      </c>
      <c r="B6485" s="52" t="s">
        <v>506</v>
      </c>
      <c r="C6485" s="50" t="s">
        <v>17746</v>
      </c>
      <c r="D6485" s="50">
        <f>DAX__2019_2020__33[[#This Row],[Open]]*(DAX__2019_2020__33[[#This Row],[Adj Close]]/DAX__2019_2020__33[[#This Row],[Close]])</f>
        <v>14.136709502504173</v>
      </c>
      <c r="E6485" s="50" t="s">
        <v>18712</v>
      </c>
      <c r="F6485" s="50" t="s">
        <v>17830</v>
      </c>
      <c r="G6485" s="50" t="s">
        <v>18748</v>
      </c>
      <c r="H6485" s="50" t="s">
        <v>18806</v>
      </c>
      <c r="I6485" s="50">
        <f>(DAX__2019_2020__33[[#This Row],[Adj Close]]-DAX__2019_2020__33[[#This Row],[Adj Open]])/DAX__2019_2020__33[[#This Row],[Adj Open]]</f>
        <v>-1.4802631578947383E-2</v>
      </c>
      <c r="J6485" s="50">
        <f>DAX__2019_2020__33[[#This Row],[Adj Close]]-DAX__2019_2020__33[[#This Row],[Adj Open]]</f>
        <v>-0.20926050250417383</v>
      </c>
      <c r="K6485" s="50">
        <v>11955368</v>
      </c>
    </row>
    <row r="6486" spans="1:11" x14ac:dyDescent="0.3">
      <c r="A6486" s="51" t="str">
        <f t="shared" si="106"/>
        <v>DTE.DE</v>
      </c>
      <c r="B6486" s="52" t="s">
        <v>507</v>
      </c>
      <c r="C6486" s="50" t="s">
        <v>18755</v>
      </c>
      <c r="D6486" s="50">
        <f>DAX__2019_2020__33[[#This Row],[Open]]*(DAX__2019_2020__33[[#This Row],[Adj Close]]/DAX__2019_2020__33[[#This Row],[Close]])</f>
        <v>14.029754795057661</v>
      </c>
      <c r="E6486" s="50" t="s">
        <v>18012</v>
      </c>
      <c r="F6486" s="50" t="s">
        <v>17859</v>
      </c>
      <c r="G6486" s="50" t="s">
        <v>18807</v>
      </c>
      <c r="H6486" s="50" t="s">
        <v>18808</v>
      </c>
      <c r="I6486" s="50">
        <f>(DAX__2019_2020__33[[#This Row],[Adj Close]]-DAX__2019_2020__33[[#This Row],[Adj Open]])/DAX__2019_2020__33[[#This Row],[Adj Open]]</f>
        <v>5.9661915810407806E-3</v>
      </c>
      <c r="J6486" s="50">
        <f>DAX__2019_2020__33[[#This Row],[Adj Close]]-DAX__2019_2020__33[[#This Row],[Adj Open]]</f>
        <v>8.3704204942339544E-2</v>
      </c>
      <c r="K6486" s="50">
        <v>7343394</v>
      </c>
    </row>
    <row r="6487" spans="1:11" x14ac:dyDescent="0.3">
      <c r="A6487" s="51" t="str">
        <f t="shared" si="106"/>
        <v>DTE.DE</v>
      </c>
      <c r="B6487" s="52" t="s">
        <v>508</v>
      </c>
      <c r="C6487" s="50" t="s">
        <v>17588</v>
      </c>
      <c r="D6487" s="50">
        <f>DAX__2019_2020__33[[#This Row],[Open]]*(DAX__2019_2020__33[[#This Row],[Adj Close]]/DAX__2019_2020__33[[#This Row],[Close]])</f>
        <v>14.104157396396397</v>
      </c>
      <c r="E6487" s="50" t="s">
        <v>17949</v>
      </c>
      <c r="F6487" s="50" t="s">
        <v>17589</v>
      </c>
      <c r="G6487" s="50" t="s">
        <v>17733</v>
      </c>
      <c r="H6487" s="50" t="s">
        <v>18784</v>
      </c>
      <c r="I6487" s="50">
        <f>(DAX__2019_2020__33[[#This Row],[Adj Close]]-DAX__2019_2020__33[[#This Row],[Adj Open]])/DAX__2019_2020__33[[#This Row],[Adj Open]]</f>
        <v>-1.186943620178043E-2</v>
      </c>
      <c r="J6487" s="50">
        <f>DAX__2019_2020__33[[#This Row],[Adj Close]]-DAX__2019_2020__33[[#This Row],[Adj Open]]</f>
        <v>-0.1674083963963966</v>
      </c>
      <c r="K6487" s="50">
        <v>10104904</v>
      </c>
    </row>
    <row r="6488" spans="1:11" x14ac:dyDescent="0.3">
      <c r="A6488" s="51" t="str">
        <f t="shared" si="106"/>
        <v>DTE.DE</v>
      </c>
      <c r="B6488" s="52" t="s">
        <v>509</v>
      </c>
      <c r="C6488" s="50" t="s">
        <v>18711</v>
      </c>
      <c r="D6488" s="50">
        <f>DAX__2019_2020__33[[#This Row],[Open]]*(DAX__2019_2020__33[[#This Row],[Adj Close]]/DAX__2019_2020__33[[#This Row],[Close]])</f>
        <v>13.983251730931515</v>
      </c>
      <c r="E6488" s="50" t="s">
        <v>18809</v>
      </c>
      <c r="F6488" s="50" t="s">
        <v>17884</v>
      </c>
      <c r="G6488" s="50" t="s">
        <v>18762</v>
      </c>
      <c r="H6488" s="50" t="s">
        <v>18810</v>
      </c>
      <c r="I6488" s="50">
        <f>(DAX__2019_2020__33[[#This Row],[Adj Close]]-DAX__2019_2020__33[[#This Row],[Adj Open]])/DAX__2019_2020__33[[#This Row],[Adj Open]]</f>
        <v>2.4609245094778812E-2</v>
      </c>
      <c r="J6488" s="50">
        <f>DAX__2019_2020__33[[#This Row],[Adj Close]]-DAX__2019_2020__33[[#This Row],[Adj Open]]</f>
        <v>0.34411726906848372</v>
      </c>
      <c r="K6488" s="50">
        <v>12194552</v>
      </c>
    </row>
    <row r="6489" spans="1:11" x14ac:dyDescent="0.3">
      <c r="A6489" s="51" t="str">
        <f t="shared" si="106"/>
        <v>DTE.DE</v>
      </c>
      <c r="B6489" s="52" t="s">
        <v>510</v>
      </c>
      <c r="C6489" s="50" t="s">
        <v>17950</v>
      </c>
      <c r="D6489" s="50">
        <f>DAX__2019_2020__33[[#This Row],[Open]]*(DAX__2019_2020__33[[#This Row],[Adj Close]]/DAX__2019_2020__33[[#This Row],[Close]])</f>
        <v>14.322719101269946</v>
      </c>
      <c r="E6489" s="50" t="s">
        <v>17753</v>
      </c>
      <c r="F6489" s="50" t="s">
        <v>18700</v>
      </c>
      <c r="G6489" s="50" t="s">
        <v>18719</v>
      </c>
      <c r="H6489" s="50" t="s">
        <v>18811</v>
      </c>
      <c r="I6489" s="50">
        <f>(DAX__2019_2020__33[[#This Row],[Adj Close]]-DAX__2019_2020__33[[#This Row],[Adj Open]])/DAX__2019_2020__33[[#This Row],[Adj Open]]</f>
        <v>-2.9220779220779998E-3</v>
      </c>
      <c r="J6489" s="50">
        <f>DAX__2019_2020__33[[#This Row],[Adj Close]]-DAX__2019_2020__33[[#This Row],[Adj Open]]</f>
        <v>-4.1852101269945763E-2</v>
      </c>
      <c r="K6489" s="50">
        <v>7060928</v>
      </c>
    </row>
    <row r="6490" spans="1:11" x14ac:dyDescent="0.3">
      <c r="A6490" s="51" t="str">
        <f t="shared" si="106"/>
        <v>DTE.DE</v>
      </c>
      <c r="B6490" s="52" t="s">
        <v>511</v>
      </c>
      <c r="C6490" s="50" t="s">
        <v>17950</v>
      </c>
      <c r="D6490" s="50">
        <f>DAX__2019_2020__33[[#This Row],[Open]]*(DAX__2019_2020__33[[#This Row],[Adj Close]]/DAX__2019_2020__33[[#This Row],[Close]])</f>
        <v>14.322718666666665</v>
      </c>
      <c r="E6490" s="50" t="s">
        <v>18812</v>
      </c>
      <c r="F6490" s="50" t="s">
        <v>18739</v>
      </c>
      <c r="G6490" s="50" t="s">
        <v>17905</v>
      </c>
      <c r="H6490" s="50" t="s">
        <v>18813</v>
      </c>
      <c r="I6490" s="50">
        <f>(DAX__2019_2020__33[[#This Row],[Adj Close]]-DAX__2019_2020__33[[#This Row],[Adj Open]])/DAX__2019_2020__33[[#This Row],[Adj Open]]</f>
        <v>-6.4935064935064141E-3</v>
      </c>
      <c r="J6490" s="50">
        <f>DAX__2019_2020__33[[#This Row],[Adj Close]]-DAX__2019_2020__33[[#This Row],[Adj Open]]</f>
        <v>-9.3004666666665514E-2</v>
      </c>
      <c r="K6490" s="50">
        <v>7467374</v>
      </c>
    </row>
    <row r="6491" spans="1:11" x14ac:dyDescent="0.3">
      <c r="A6491" s="51" t="str">
        <f t="shared" si="106"/>
        <v>DTE.DE</v>
      </c>
      <c r="B6491" s="52" t="s">
        <v>512</v>
      </c>
      <c r="C6491" s="50" t="s">
        <v>17950</v>
      </c>
      <c r="D6491" s="50">
        <f>DAX__2019_2020__33[[#This Row],[Open]]*(DAX__2019_2020__33[[#This Row],[Adj Close]]/DAX__2019_2020__33[[#This Row],[Close]])</f>
        <v>14.322718228927517</v>
      </c>
      <c r="E6491" s="50" t="s">
        <v>18267</v>
      </c>
      <c r="F6491" s="50" t="s">
        <v>18739</v>
      </c>
      <c r="G6491" s="50" t="s">
        <v>18752</v>
      </c>
      <c r="H6491" s="50" t="s">
        <v>18814</v>
      </c>
      <c r="I6491" s="50">
        <f>(DAX__2019_2020__33[[#This Row],[Adj Close]]-DAX__2019_2020__33[[#This Row],[Adj Open]])/DAX__2019_2020__33[[#This Row],[Adj Open]]</f>
        <v>-1.0064935064935037E-2</v>
      </c>
      <c r="J6491" s="50">
        <f>DAX__2019_2020__33[[#This Row],[Adj Close]]-DAX__2019_2020__33[[#This Row],[Adj Open]]</f>
        <v>-0.14415722892751681</v>
      </c>
      <c r="K6491" s="50">
        <v>5829679</v>
      </c>
    </row>
    <row r="6492" spans="1:11" x14ac:dyDescent="0.3">
      <c r="A6492" s="51" t="str">
        <f t="shared" si="106"/>
        <v>DTE.DE</v>
      </c>
      <c r="B6492" s="52" t="s">
        <v>513</v>
      </c>
      <c r="C6492" s="50" t="s">
        <v>18793</v>
      </c>
      <c r="D6492" s="50">
        <f>DAX__2019_2020__33[[#This Row],[Open]]*(DAX__2019_2020__33[[#This Row],[Adj Close]]/DAX__2019_2020__33[[#This Row],[Close]])</f>
        <v>14.187861233114754</v>
      </c>
      <c r="E6492" s="50" t="s">
        <v>17905</v>
      </c>
      <c r="F6492" s="50" t="s">
        <v>18129</v>
      </c>
      <c r="G6492" s="50" t="s">
        <v>18012</v>
      </c>
      <c r="H6492" s="50" t="s">
        <v>18815</v>
      </c>
      <c r="I6492" s="50">
        <f>(DAX__2019_2020__33[[#This Row],[Adj Close]]-DAX__2019_2020__33[[#This Row],[Adj Open]])/DAX__2019_2020__33[[#This Row],[Adj Open]]</f>
        <v>-3.2776138970828456E-4</v>
      </c>
      <c r="J6492" s="50">
        <f>DAX__2019_2020__33[[#This Row],[Adj Close]]-DAX__2019_2020__33[[#This Row],[Adj Open]]</f>
        <v>-4.6502331147539877E-3</v>
      </c>
      <c r="K6492" s="50">
        <v>10129340</v>
      </c>
    </row>
    <row r="6493" spans="1:11" x14ac:dyDescent="0.3">
      <c r="A6493" s="51" t="str">
        <f t="shared" si="106"/>
        <v>DTE.DE</v>
      </c>
      <c r="B6493" s="52" t="s">
        <v>514</v>
      </c>
      <c r="C6493" s="50" t="s">
        <v>17960</v>
      </c>
      <c r="D6493" s="50">
        <f>DAX__2019_2020__33[[#This Row],[Open]]*(DAX__2019_2020__33[[#This Row],[Adj Close]]/DAX__2019_2020__33[[#This Row],[Close]])</f>
        <v>14.211113334208799</v>
      </c>
      <c r="E6493" s="50" t="s">
        <v>18177</v>
      </c>
      <c r="F6493" s="50" t="s">
        <v>17927</v>
      </c>
      <c r="G6493" s="50" t="s">
        <v>18067</v>
      </c>
      <c r="H6493" s="50" t="s">
        <v>18765</v>
      </c>
      <c r="I6493" s="50">
        <f>(DAX__2019_2020__33[[#This Row],[Adj Close]]-DAX__2019_2020__33[[#This Row],[Adj Open]])/DAX__2019_2020__33[[#This Row],[Adj Open]]</f>
        <v>-3.2722513089004789E-3</v>
      </c>
      <c r="J6493" s="50">
        <f>DAX__2019_2020__33[[#This Row],[Adj Close]]-DAX__2019_2020__33[[#This Row],[Adj Open]]</f>
        <v>-4.6502334208797791E-2</v>
      </c>
      <c r="K6493" s="50">
        <v>10880753</v>
      </c>
    </row>
    <row r="6494" spans="1:11" x14ac:dyDescent="0.3">
      <c r="A6494" s="51" t="str">
        <f t="shared" si="106"/>
        <v>DTE.DE</v>
      </c>
      <c r="B6494" s="52" t="s">
        <v>515</v>
      </c>
      <c r="C6494" s="50" t="s">
        <v>18711</v>
      </c>
      <c r="D6494" s="50">
        <f>DAX__2019_2020__33[[#This Row],[Open]]*(DAX__2019_2020__33[[#This Row],[Adj Close]]/DAX__2019_2020__33[[#This Row],[Close]])</f>
        <v>13.983250775510205</v>
      </c>
      <c r="E6494" s="50" t="s">
        <v>18012</v>
      </c>
      <c r="F6494" s="50" t="s">
        <v>18740</v>
      </c>
      <c r="G6494" s="50" t="s">
        <v>17744</v>
      </c>
      <c r="H6494" s="50" t="s">
        <v>18816</v>
      </c>
      <c r="I6494" s="50">
        <f>(DAX__2019_2020__33[[#This Row],[Adj Close]]-DAX__2019_2020__33[[#This Row],[Adj Open]])/DAX__2019_2020__33[[#This Row],[Adj Open]]</f>
        <v>1.0309278350515434E-2</v>
      </c>
      <c r="J6494" s="50">
        <f>DAX__2019_2020__33[[#This Row],[Adj Close]]-DAX__2019_2020__33[[#This Row],[Adj Open]]</f>
        <v>0.14415722448979551</v>
      </c>
      <c r="K6494" s="50">
        <v>7163913</v>
      </c>
    </row>
    <row r="6495" spans="1:11" x14ac:dyDescent="0.3">
      <c r="A6495" s="51" t="str">
        <f t="shared" si="106"/>
        <v>DTE.DE</v>
      </c>
      <c r="B6495" s="52" t="s">
        <v>516</v>
      </c>
      <c r="C6495" s="50" t="s">
        <v>17910</v>
      </c>
      <c r="D6495" s="50">
        <f>DAX__2019_2020__33[[#This Row],[Open]]*(DAX__2019_2020__33[[#This Row],[Adj Close]]/DAX__2019_2020__33[[#This Row],[Close]])</f>
        <v>14.108807730254352</v>
      </c>
      <c r="E6495" s="50" t="s">
        <v>18752</v>
      </c>
      <c r="F6495" s="50" t="s">
        <v>17807</v>
      </c>
      <c r="G6495" s="50" t="s">
        <v>17807</v>
      </c>
      <c r="H6495" s="50" t="s">
        <v>18817</v>
      </c>
      <c r="I6495" s="50">
        <f>(DAX__2019_2020__33[[#This Row],[Adj Close]]-DAX__2019_2020__33[[#This Row],[Adj Open]])/DAX__2019_2020__33[[#This Row],[Adj Open]]</f>
        <v>-1.5161502966381066E-2</v>
      </c>
      <c r="J6495" s="50">
        <f>DAX__2019_2020__33[[#This Row],[Adj Close]]-DAX__2019_2020__33[[#This Row],[Adj Open]]</f>
        <v>-0.21391073025435148</v>
      </c>
      <c r="K6495" s="50">
        <v>29470987</v>
      </c>
    </row>
    <row r="6496" spans="1:11" x14ac:dyDescent="0.3">
      <c r="A6496" s="51" t="str">
        <f t="shared" si="106"/>
        <v>DTE.DE</v>
      </c>
      <c r="B6496" s="52" t="s">
        <v>517</v>
      </c>
      <c r="C6496" s="50" t="s">
        <v>17807</v>
      </c>
      <c r="D6496" s="50">
        <f>DAX__2019_2020__33[[#This Row],[Open]]*(DAX__2019_2020__33[[#This Row],[Adj Close]]/DAX__2019_2020__33[[#This Row],[Close]])</f>
        <v>13.894896513103447</v>
      </c>
      <c r="E6496" s="50" t="s">
        <v>17735</v>
      </c>
      <c r="F6496" s="50" t="s">
        <v>17641</v>
      </c>
      <c r="G6496" s="50" t="s">
        <v>18080</v>
      </c>
      <c r="H6496" s="50" t="s">
        <v>18818</v>
      </c>
      <c r="I6496" s="50">
        <f>(DAX__2019_2020__33[[#This Row],[Adj Close]]-DAX__2019_2020__33[[#This Row],[Adj Open]])/DAX__2019_2020__33[[#This Row],[Adj Open]]</f>
        <v>-2.945113788487275E-2</v>
      </c>
      <c r="J6496" s="50">
        <f>DAX__2019_2020__33[[#This Row],[Adj Close]]-DAX__2019_2020__33[[#This Row],[Adj Open]]</f>
        <v>-0.4092205131034472</v>
      </c>
      <c r="K6496" s="50">
        <v>17928604</v>
      </c>
    </row>
    <row r="6497" spans="1:11" x14ac:dyDescent="0.3">
      <c r="A6497" s="51" t="str">
        <f t="shared" si="106"/>
        <v>DTE.DE</v>
      </c>
      <c r="B6497" s="52" t="s">
        <v>518</v>
      </c>
      <c r="C6497" s="50" t="s">
        <v>18819</v>
      </c>
      <c r="D6497" s="50">
        <f>DAX__2019_2020__33[[#This Row],[Open]]*(DAX__2019_2020__33[[#This Row],[Adj Close]]/DAX__2019_2020__33[[#This Row],[Close]])</f>
        <v>13.504278035281908</v>
      </c>
      <c r="E6497" s="50" t="s">
        <v>17604</v>
      </c>
      <c r="F6497" s="50" t="s">
        <v>17647</v>
      </c>
      <c r="G6497" s="50" t="s">
        <v>17644</v>
      </c>
      <c r="H6497" s="50" t="s">
        <v>18781</v>
      </c>
      <c r="I6497" s="50">
        <f>(DAX__2019_2020__33[[#This Row],[Adj Close]]-DAX__2019_2020__33[[#This Row],[Adj Open]])/DAX__2019_2020__33[[#This Row],[Adj Open]]</f>
        <v>-4.4765840220384609E-3</v>
      </c>
      <c r="J6497" s="50">
        <f>DAX__2019_2020__33[[#This Row],[Adj Close]]-DAX__2019_2020__33[[#This Row],[Adj Open]]</f>
        <v>-6.045303528190793E-2</v>
      </c>
      <c r="K6497" s="50">
        <v>9261904</v>
      </c>
    </row>
    <row r="6498" spans="1:11" x14ac:dyDescent="0.3">
      <c r="A6498" s="51" t="str">
        <f t="shared" si="106"/>
        <v>DTE.DE</v>
      </c>
      <c r="B6498" s="52" t="s">
        <v>519</v>
      </c>
      <c r="C6498" s="50" t="s">
        <v>17719</v>
      </c>
      <c r="D6498" s="50">
        <f>DAX__2019_2020__33[[#This Row],[Open]]*(DAX__2019_2020__33[[#This Row],[Adj Close]]/DAX__2019_2020__33[[#This Row],[Close]])</f>
        <v>13.546129160180682</v>
      </c>
      <c r="E6498" s="50" t="s">
        <v>17727</v>
      </c>
      <c r="F6498" s="50" t="s">
        <v>18780</v>
      </c>
      <c r="G6498" s="50" t="s">
        <v>18780</v>
      </c>
      <c r="H6498" s="50" t="s">
        <v>18820</v>
      </c>
      <c r="I6498" s="50">
        <f>(DAX__2019_2020__33[[#This Row],[Adj Close]]-DAX__2019_2020__33[[#This Row],[Adj Open]])/DAX__2019_2020__33[[#This Row],[Adj Open]]</f>
        <v>-1.2015104703055291E-2</v>
      </c>
      <c r="J6498" s="50">
        <f>DAX__2019_2020__33[[#This Row],[Adj Close]]-DAX__2019_2020__33[[#This Row],[Adj Open]]</f>
        <v>-0.16275816018068134</v>
      </c>
      <c r="K6498" s="50">
        <v>6749867</v>
      </c>
    </row>
    <row r="6499" spans="1:11" x14ac:dyDescent="0.3">
      <c r="A6499" s="51" t="str">
        <f t="shared" ref="A6499:A6562" si="107">"DTE.DE"</f>
        <v>DTE.DE</v>
      </c>
      <c r="B6499" s="52" t="s">
        <v>520</v>
      </c>
      <c r="C6499" s="50" t="s">
        <v>17664</v>
      </c>
      <c r="D6499" s="50">
        <f>DAX__2019_2020__33[[#This Row],[Open]]*(DAX__2019_2020__33[[#This Row],[Adj Close]]/DAX__2019_2020__33[[#This Row],[Close]])</f>
        <v>13.271765667597764</v>
      </c>
      <c r="E6499" s="50" t="s">
        <v>18726</v>
      </c>
      <c r="F6499" s="50" t="s">
        <v>17657</v>
      </c>
      <c r="G6499" s="50" t="s">
        <v>18821</v>
      </c>
      <c r="H6499" s="50" t="s">
        <v>18822</v>
      </c>
      <c r="I6499" s="50">
        <f>(DAX__2019_2020__33[[#This Row],[Adj Close]]-DAX__2019_2020__33[[#This Row],[Adj Open]])/DAX__2019_2020__33[[#This Row],[Adj Open]]</f>
        <v>3.5038542396637166E-3</v>
      </c>
      <c r="J6499" s="50">
        <f>DAX__2019_2020__33[[#This Row],[Adj Close]]-DAX__2019_2020__33[[#This Row],[Adj Open]]</f>
        <v>4.650233240223578E-2</v>
      </c>
      <c r="K6499" s="50">
        <v>8006391</v>
      </c>
    </row>
    <row r="6500" spans="1:11" x14ac:dyDescent="0.3">
      <c r="A6500" s="51" t="str">
        <f t="shared" si="107"/>
        <v>DTE.DE</v>
      </c>
      <c r="B6500" s="52" t="s">
        <v>521</v>
      </c>
      <c r="C6500" s="50" t="s">
        <v>18823</v>
      </c>
      <c r="D6500" s="50">
        <f>DAX__2019_2020__33[[#This Row],[Open]]*(DAX__2019_2020__33[[#This Row],[Adj Close]]/DAX__2019_2020__33[[#This Row],[Close]])</f>
        <v>13.360120164200142</v>
      </c>
      <c r="E6500" s="50" t="s">
        <v>17720</v>
      </c>
      <c r="F6500" s="50" t="s">
        <v>17688</v>
      </c>
      <c r="G6500" s="50" t="s">
        <v>17649</v>
      </c>
      <c r="H6500" s="50" t="s">
        <v>18824</v>
      </c>
      <c r="I6500" s="50">
        <f>(DAX__2019_2020__33[[#This Row],[Adj Close]]-DAX__2019_2020__33[[#This Row],[Adj Open]])/DAX__2019_2020__33[[#This Row],[Adj Open]]</f>
        <v>-1.2182387747998661E-2</v>
      </c>
      <c r="J6500" s="50">
        <f>DAX__2019_2020__33[[#This Row],[Adj Close]]-DAX__2019_2020__33[[#This Row],[Adj Open]]</f>
        <v>-0.16275816420014166</v>
      </c>
      <c r="K6500" s="50">
        <v>11500439</v>
      </c>
    </row>
    <row r="6501" spans="1:11" x14ac:dyDescent="0.3">
      <c r="A6501" s="51" t="str">
        <f t="shared" si="107"/>
        <v>DTE.DE</v>
      </c>
      <c r="B6501" s="52" t="s">
        <v>522</v>
      </c>
      <c r="C6501" s="50" t="s">
        <v>18825</v>
      </c>
      <c r="D6501" s="50">
        <f>DAX__2019_2020__33[[#This Row],[Open]]*(DAX__2019_2020__33[[#This Row],[Adj Close]]/DAX__2019_2020__33[[#This Row],[Close]])</f>
        <v>13.388021565899582</v>
      </c>
      <c r="E6501" s="50" t="s">
        <v>17643</v>
      </c>
      <c r="F6501" s="50" t="s">
        <v>17697</v>
      </c>
      <c r="G6501" s="50" t="s">
        <v>17680</v>
      </c>
      <c r="H6501" s="50" t="s">
        <v>18826</v>
      </c>
      <c r="I6501" s="50">
        <f>(DAX__2019_2020__33[[#This Row],[Adj Close]]-DAX__2019_2020__33[[#This Row],[Adj Open]])/DAX__2019_2020__33[[#This Row],[Adj Open]]</f>
        <v>-3.8207711010767565E-3</v>
      </c>
      <c r="J6501" s="50">
        <f>DAX__2019_2020__33[[#This Row],[Adj Close]]-DAX__2019_2020__33[[#This Row],[Adj Open]]</f>
        <v>-5.1152565899581504E-2</v>
      </c>
      <c r="K6501" s="50">
        <v>8891027</v>
      </c>
    </row>
    <row r="6502" spans="1:11" x14ac:dyDescent="0.3">
      <c r="A6502" s="51" t="str">
        <f t="shared" si="107"/>
        <v>DTE.DE</v>
      </c>
      <c r="B6502" s="52" t="s">
        <v>523</v>
      </c>
      <c r="C6502" s="50" t="s">
        <v>18827</v>
      </c>
      <c r="D6502" s="50">
        <f>DAX__2019_2020__33[[#This Row],[Open]]*(DAX__2019_2020__33[[#This Row],[Adj Close]]/DAX__2019_2020__33[[#This Row],[Close]])</f>
        <v>13.332218799299476</v>
      </c>
      <c r="E6502" s="50" t="s">
        <v>18828</v>
      </c>
      <c r="F6502" s="50" t="s">
        <v>17663</v>
      </c>
      <c r="G6502" s="50" t="s">
        <v>17651</v>
      </c>
      <c r="H6502" s="50" t="s">
        <v>18829</v>
      </c>
      <c r="I6502" s="50">
        <f>(DAX__2019_2020__33[[#This Row],[Adj Close]]-DAX__2019_2020__33[[#This Row],[Adj Open]])/DAX__2019_2020__33[[#This Row],[Adj Open]]</f>
        <v>-4.1855598186258669E-3</v>
      </c>
      <c r="J6502" s="50">
        <f>DAX__2019_2020__33[[#This Row],[Adj Close]]-DAX__2019_2020__33[[#This Row],[Adj Open]]</f>
        <v>-5.5802799299476291E-2</v>
      </c>
      <c r="K6502" s="50">
        <v>7244736</v>
      </c>
    </row>
    <row r="6503" spans="1:11" x14ac:dyDescent="0.3">
      <c r="A6503" s="51" t="str">
        <f t="shared" si="107"/>
        <v>DTE.DE</v>
      </c>
      <c r="B6503" s="52" t="s">
        <v>524</v>
      </c>
      <c r="C6503" s="50" t="s">
        <v>18772</v>
      </c>
      <c r="D6503" s="50">
        <f>DAX__2019_2020__33[[#This Row],[Open]]*(DAX__2019_2020__33[[#This Row],[Adj Close]]/DAX__2019_2020__33[[#This Row],[Close]])</f>
        <v>13.211312038488455</v>
      </c>
      <c r="E6503" s="50" t="s">
        <v>18830</v>
      </c>
      <c r="F6503" s="50" t="s">
        <v>18772</v>
      </c>
      <c r="G6503" s="50" t="s">
        <v>17659</v>
      </c>
      <c r="H6503" s="50" t="s">
        <v>18831</v>
      </c>
      <c r="I6503" s="50">
        <f>(DAX__2019_2020__33[[#This Row],[Adj Close]]-DAX__2019_2020__33[[#This Row],[Adj Open]])/DAX__2019_2020__33[[#This Row],[Adj Open]]</f>
        <v>5.9838085181273771E-3</v>
      </c>
      <c r="J6503" s="50">
        <f>DAX__2019_2020__33[[#This Row],[Adj Close]]-DAX__2019_2020__33[[#This Row],[Adj Open]]</f>
        <v>7.9053961511545978E-2</v>
      </c>
      <c r="K6503" s="50">
        <v>13679168</v>
      </c>
    </row>
    <row r="6504" spans="1:11" x14ac:dyDescent="0.3">
      <c r="A6504" s="51" t="str">
        <f t="shared" si="107"/>
        <v>DTE.DE</v>
      </c>
      <c r="B6504" s="52" t="s">
        <v>525</v>
      </c>
      <c r="C6504" s="50" t="s">
        <v>18080</v>
      </c>
      <c r="D6504" s="50">
        <f>DAX__2019_2020__33[[#This Row],[Open]]*(DAX__2019_2020__33[[#This Row],[Adj Close]]/DAX__2019_2020__33[[#This Row],[Close]])</f>
        <v>13.485676399447131</v>
      </c>
      <c r="E6504" s="50" t="s">
        <v>17725</v>
      </c>
      <c r="F6504" s="50" t="s">
        <v>17641</v>
      </c>
      <c r="G6504" s="50" t="s">
        <v>18345</v>
      </c>
      <c r="H6504" s="50" t="s">
        <v>18832</v>
      </c>
      <c r="I6504" s="50">
        <f>(DAX__2019_2020__33[[#This Row],[Adj Close]]-DAX__2019_2020__33[[#This Row],[Adj Open]])/DAX__2019_2020__33[[#This Row],[Adj Open]]</f>
        <v>-2.0689655172413295E-3</v>
      </c>
      <c r="J6504" s="50">
        <f>DAX__2019_2020__33[[#This Row],[Adj Close]]-DAX__2019_2020__33[[#This Row],[Adj Open]]</f>
        <v>-2.7901399447131325E-2</v>
      </c>
      <c r="K6504" s="50">
        <v>10079675</v>
      </c>
    </row>
    <row r="6505" spans="1:11" x14ac:dyDescent="0.3">
      <c r="A6505" s="51" t="str">
        <f t="shared" si="107"/>
        <v>DTE.DE</v>
      </c>
      <c r="B6505" s="52" t="s">
        <v>526</v>
      </c>
      <c r="C6505" s="50" t="s">
        <v>18780</v>
      </c>
      <c r="D6505" s="50">
        <f>DAX__2019_2020__33[[#This Row],[Open]]*(DAX__2019_2020__33[[#This Row],[Adj Close]]/DAX__2019_2020__33[[#This Row],[Close]])</f>
        <v>13.383372392832531</v>
      </c>
      <c r="E6505" s="50" t="s">
        <v>17604</v>
      </c>
      <c r="F6505" s="50" t="s">
        <v>18833</v>
      </c>
      <c r="G6505" s="50" t="s">
        <v>18834</v>
      </c>
      <c r="H6505" s="50" t="s">
        <v>18835</v>
      </c>
      <c r="I6505" s="50">
        <f>(DAX__2019_2020__33[[#This Row],[Adj Close]]-DAX__2019_2020__33[[#This Row],[Adj Open]])/DAX__2019_2020__33[[#This Row],[Adj Open]]</f>
        <v>8.3391243919387296E-3</v>
      </c>
      <c r="J6505" s="50">
        <f>DAX__2019_2020__33[[#This Row],[Adj Close]]-DAX__2019_2020__33[[#This Row],[Adj Open]]</f>
        <v>0.11160560716746915</v>
      </c>
      <c r="K6505" s="50">
        <v>8112644</v>
      </c>
    </row>
    <row r="6506" spans="1:11" x14ac:dyDescent="0.3">
      <c r="A6506" s="51" t="str">
        <f t="shared" si="107"/>
        <v>DTE.DE</v>
      </c>
      <c r="B6506" s="52" t="s">
        <v>527</v>
      </c>
      <c r="C6506" s="50" t="s">
        <v>17604</v>
      </c>
      <c r="D6506" s="50">
        <f>DAX__2019_2020__33[[#This Row],[Open]]*(DAX__2019_2020__33[[#This Row],[Adj Close]]/DAX__2019_2020__33[[#This Row],[Close]])</f>
        <v>13.597281735874745</v>
      </c>
      <c r="E6506" s="50" t="s">
        <v>17737</v>
      </c>
      <c r="F6506" s="50" t="s">
        <v>17722</v>
      </c>
      <c r="G6506" s="50" t="s">
        <v>17725</v>
      </c>
      <c r="H6506" s="50" t="s">
        <v>18836</v>
      </c>
      <c r="I6506" s="50">
        <f>(DAX__2019_2020__33[[#This Row],[Adj Close]]-DAX__2019_2020__33[[#This Row],[Adj Open]])/DAX__2019_2020__33[[#This Row],[Adj Open]]</f>
        <v>4.787961696306452E-3</v>
      </c>
      <c r="J6506" s="50">
        <f>DAX__2019_2020__33[[#This Row],[Adj Close]]-DAX__2019_2020__33[[#This Row],[Adj Open]]</f>
        <v>6.5103264125255578E-2</v>
      </c>
      <c r="K6506" s="50">
        <v>8074685</v>
      </c>
    </row>
    <row r="6507" spans="1:11" x14ac:dyDescent="0.3">
      <c r="A6507" s="51" t="str">
        <f t="shared" si="107"/>
        <v>DTE.DE</v>
      </c>
      <c r="B6507" s="52" t="s">
        <v>528</v>
      </c>
      <c r="C6507" s="50" t="s">
        <v>18727</v>
      </c>
      <c r="D6507" s="50">
        <f>DAX__2019_2020__33[[#This Row],[Open]]*(DAX__2019_2020__33[[#This Row],[Adj Close]]/DAX__2019_2020__33[[#This Row],[Close]])</f>
        <v>13.778641366666667</v>
      </c>
      <c r="E6507" s="50" t="s">
        <v>17631</v>
      </c>
      <c r="F6507" s="50" t="s">
        <v>17618</v>
      </c>
      <c r="G6507" s="50" t="s">
        <v>17891</v>
      </c>
      <c r="H6507" s="50" t="s">
        <v>18722</v>
      </c>
      <c r="I6507" s="50">
        <f>(DAX__2019_2020__33[[#This Row],[Adj Close]]-DAX__2019_2020__33[[#This Row],[Adj Open]])/DAX__2019_2020__33[[#This Row],[Adj Open]]</f>
        <v>-7.7624029699629596E-3</v>
      </c>
      <c r="J6507" s="50">
        <f>DAX__2019_2020__33[[#This Row],[Adj Close]]-DAX__2019_2020__33[[#This Row],[Adj Open]]</f>
        <v>-0.10695536666666783</v>
      </c>
      <c r="K6507" s="50">
        <v>7208707</v>
      </c>
    </row>
    <row r="6508" spans="1:11" x14ac:dyDescent="0.3">
      <c r="A6508" s="51" t="str">
        <f t="shared" si="107"/>
        <v>DTE.DE</v>
      </c>
      <c r="B6508" s="52" t="s">
        <v>529</v>
      </c>
      <c r="C6508" s="50" t="s">
        <v>17626</v>
      </c>
      <c r="D6508" s="50">
        <f>DAX__2019_2020__33[[#This Row],[Open]]*(DAX__2019_2020__33[[#This Row],[Adj Close]]/DAX__2019_2020__33[[#This Row],[Close]])</f>
        <v>13.667035732803319</v>
      </c>
      <c r="E6508" s="50" t="s">
        <v>17608</v>
      </c>
      <c r="F6508" s="50" t="s">
        <v>17706</v>
      </c>
      <c r="G6508" s="50" t="s">
        <v>18837</v>
      </c>
      <c r="H6508" s="50" t="s">
        <v>18838</v>
      </c>
      <c r="I6508" s="50">
        <f>(DAX__2019_2020__33[[#This Row],[Adj Close]]-DAX__2019_2020__33[[#This Row],[Adj Open]])/DAX__2019_2020__33[[#This Row],[Adj Open]]</f>
        <v>-1.5651582170806425E-2</v>
      </c>
      <c r="J6508" s="50">
        <f>DAX__2019_2020__33[[#This Row],[Adj Close]]-DAX__2019_2020__33[[#This Row],[Adj Open]]</f>
        <v>-0.21391073280331874</v>
      </c>
      <c r="K6508" s="50">
        <v>9827930</v>
      </c>
    </row>
    <row r="6509" spans="1:11" x14ac:dyDescent="0.3">
      <c r="A6509" s="51" t="str">
        <f t="shared" si="107"/>
        <v>DTE.DE</v>
      </c>
      <c r="B6509" s="52" t="s">
        <v>530</v>
      </c>
      <c r="C6509" s="50" t="s">
        <v>17627</v>
      </c>
      <c r="D6509" s="50">
        <f>DAX__2019_2020__33[[#This Row],[Open]]*(DAX__2019_2020__33[[#This Row],[Adj Close]]/DAX__2019_2020__33[[#This Row],[Close]])</f>
        <v>13.518227964705883</v>
      </c>
      <c r="E6509" s="50" t="s">
        <v>17711</v>
      </c>
      <c r="F6509" s="50" t="s">
        <v>17647</v>
      </c>
      <c r="G6509" s="50" t="s">
        <v>17647</v>
      </c>
      <c r="H6509" s="50" t="s">
        <v>18777</v>
      </c>
      <c r="I6509" s="50">
        <f>(DAX__2019_2020__33[[#This Row],[Adj Close]]-DAX__2019_2020__33[[#This Row],[Adj Open]])/DAX__2019_2020__33[[#This Row],[Adj Open]]</f>
        <v>-5.8479532163743329E-3</v>
      </c>
      <c r="J6509" s="50">
        <f>DAX__2019_2020__33[[#This Row],[Adj Close]]-DAX__2019_2020__33[[#This Row],[Adj Open]]</f>
        <v>-7.9053964705883217E-2</v>
      </c>
      <c r="K6509" s="50">
        <v>8182334</v>
      </c>
    </row>
    <row r="6510" spans="1:11" x14ac:dyDescent="0.3">
      <c r="A6510" s="51" t="str">
        <f t="shared" si="107"/>
        <v>DTE.DE</v>
      </c>
      <c r="B6510" s="52" t="s">
        <v>531</v>
      </c>
      <c r="C6510" s="50" t="s">
        <v>17720</v>
      </c>
      <c r="D6510" s="50">
        <f>DAX__2019_2020__33[[#This Row],[Open]]*(DAX__2019_2020__33[[#This Row],[Adj Close]]/DAX__2019_2020__33[[#This Row],[Close]])</f>
        <v>13.429874100729419</v>
      </c>
      <c r="E6510" s="50" t="s">
        <v>18704</v>
      </c>
      <c r="F6510" s="50" t="s">
        <v>18839</v>
      </c>
      <c r="G6510" s="50" t="s">
        <v>18825</v>
      </c>
      <c r="H6510" s="50" t="s">
        <v>18840</v>
      </c>
      <c r="I6510" s="50">
        <f>(DAX__2019_2020__33[[#This Row],[Adj Close]]-DAX__2019_2020__33[[#This Row],[Adj Open]])/DAX__2019_2020__33[[#This Row],[Adj Open]]</f>
        <v>-3.1163434903047076E-3</v>
      </c>
      <c r="J6510" s="50">
        <f>DAX__2019_2020__33[[#This Row],[Adj Close]]-DAX__2019_2020__33[[#This Row],[Adj Open]]</f>
        <v>-4.1852100729419917E-2</v>
      </c>
      <c r="K6510" s="50">
        <v>9173480</v>
      </c>
    </row>
    <row r="6511" spans="1:11" x14ac:dyDescent="0.3">
      <c r="A6511" s="51" t="str">
        <f t="shared" si="107"/>
        <v>DTE.DE</v>
      </c>
      <c r="B6511" s="52" t="s">
        <v>532</v>
      </c>
      <c r="C6511" s="50" t="s">
        <v>18773</v>
      </c>
      <c r="D6511" s="50">
        <f>DAX__2019_2020__33[[#This Row],[Open]]*(DAX__2019_2020__33[[#This Row],[Adj Close]]/DAX__2019_2020__33[[#This Row],[Close]])</f>
        <v>13.355469935127674</v>
      </c>
      <c r="E6511" s="50" t="s">
        <v>18841</v>
      </c>
      <c r="F6511" s="50" t="s">
        <v>18842</v>
      </c>
      <c r="G6511" s="50" t="s">
        <v>18841</v>
      </c>
      <c r="H6511" s="50" t="s">
        <v>18843</v>
      </c>
      <c r="I6511" s="50">
        <f>(DAX__2019_2020__33[[#This Row],[Adj Close]]-DAX__2019_2020__33[[#This Row],[Adj Open]])/DAX__2019_2020__33[[#This Row],[Adj Open]]</f>
        <v>9.0529247910863635E-3</v>
      </c>
      <c r="J6511" s="50">
        <f>DAX__2019_2020__33[[#This Row],[Adj Close]]-DAX__2019_2020__33[[#This Row],[Adj Open]]</f>
        <v>0.12090606487232591</v>
      </c>
      <c r="K6511" s="50">
        <v>7255979</v>
      </c>
    </row>
    <row r="6512" spans="1:11" x14ac:dyDescent="0.3">
      <c r="A6512" s="51" t="str">
        <f t="shared" si="107"/>
        <v>DTE.DE</v>
      </c>
      <c r="B6512" s="52" t="s">
        <v>533</v>
      </c>
      <c r="C6512" s="50" t="s">
        <v>18834</v>
      </c>
      <c r="D6512" s="50">
        <f>DAX__2019_2020__33[[#This Row],[Open]]*(DAX__2019_2020__33[[#This Row],[Adj Close]]/DAX__2019_2020__33[[#This Row],[Close]])</f>
        <v>13.494977832129342</v>
      </c>
      <c r="E6512" s="50" t="s">
        <v>17625</v>
      </c>
      <c r="F6512" s="50" t="s">
        <v>18089</v>
      </c>
      <c r="G6512" s="50" t="s">
        <v>17627</v>
      </c>
      <c r="H6512" s="50" t="s">
        <v>18844</v>
      </c>
      <c r="I6512" s="50">
        <f>(DAX__2019_2020__33[[#This Row],[Adj Close]]-DAX__2019_2020__33[[#This Row],[Adj Open]])/DAX__2019_2020__33[[#This Row],[Adj Open]]</f>
        <v>1.7229496898691239E-3</v>
      </c>
      <c r="J6512" s="50">
        <f>DAX__2019_2020__33[[#This Row],[Adj Close]]-DAX__2019_2020__33[[#This Row],[Adj Open]]</f>
        <v>2.3251167870657952E-2</v>
      </c>
      <c r="K6512" s="50">
        <v>6416983</v>
      </c>
    </row>
    <row r="6513" spans="1:11" x14ac:dyDescent="0.3">
      <c r="A6513" s="51" t="str">
        <f t="shared" si="107"/>
        <v>DTE.DE</v>
      </c>
      <c r="B6513" s="52" t="s">
        <v>534</v>
      </c>
      <c r="C6513" s="50" t="s">
        <v>17714</v>
      </c>
      <c r="D6513" s="50">
        <f>DAX__2019_2020__33[[#This Row],[Open]]*(DAX__2019_2020__33[[#This Row],[Adj Close]]/DAX__2019_2020__33[[#This Row],[Close]])</f>
        <v>13.536828730569948</v>
      </c>
      <c r="E6513" s="50" t="s">
        <v>17623</v>
      </c>
      <c r="F6513" s="50" t="s">
        <v>18845</v>
      </c>
      <c r="G6513" s="50" t="s">
        <v>18845</v>
      </c>
      <c r="H6513" s="50" t="s">
        <v>18846</v>
      </c>
      <c r="I6513" s="50">
        <f>(DAX__2019_2020__33[[#This Row],[Adj Close]]-DAX__2019_2020__33[[#This Row],[Adj Open]])/DAX__2019_2020__33[[#This Row],[Adj Open]]</f>
        <v>-5.4963929920989118E-3</v>
      </c>
      <c r="J6513" s="50">
        <f>DAX__2019_2020__33[[#This Row],[Adj Close]]-DAX__2019_2020__33[[#This Row],[Adj Open]]</f>
        <v>-7.4403730569947868E-2</v>
      </c>
      <c r="K6513" s="50">
        <v>7921554</v>
      </c>
    </row>
    <row r="6514" spans="1:11" x14ac:dyDescent="0.3">
      <c r="A6514" s="51" t="str">
        <f t="shared" si="107"/>
        <v>DTE.DE</v>
      </c>
      <c r="B6514" s="52" t="s">
        <v>535</v>
      </c>
      <c r="C6514" s="50" t="s">
        <v>17705</v>
      </c>
      <c r="D6514" s="50">
        <f>DAX__2019_2020__33[[#This Row],[Open]]*(DAX__2019_2020__33[[#This Row],[Adj Close]]/DAX__2019_2020__33[[#This Row],[Close]])</f>
        <v>13.248514495720398</v>
      </c>
      <c r="E6514" s="50" t="s">
        <v>17651</v>
      </c>
      <c r="F6514" s="50" t="s">
        <v>18847</v>
      </c>
      <c r="G6514" s="50" t="s">
        <v>17655</v>
      </c>
      <c r="H6514" s="50" t="s">
        <v>18848</v>
      </c>
      <c r="I6514" s="50">
        <f>(DAX__2019_2020__33[[#This Row],[Adj Close]]-DAX__2019_2020__33[[#This Row],[Adj Open]])/DAX__2019_2020__33[[#This Row],[Adj Open]]</f>
        <v>-1.5795015795015726E-2</v>
      </c>
      <c r="J6514" s="50">
        <f>DAX__2019_2020__33[[#This Row],[Adj Close]]-DAX__2019_2020__33[[#This Row],[Adj Open]]</f>
        <v>-0.20926049572039851</v>
      </c>
      <c r="K6514" s="50">
        <v>14452672</v>
      </c>
    </row>
    <row r="6515" spans="1:11" x14ac:dyDescent="0.3">
      <c r="A6515" s="51" t="str">
        <f t="shared" si="107"/>
        <v>DTE.DE</v>
      </c>
      <c r="B6515" s="52" t="s">
        <v>536</v>
      </c>
      <c r="C6515" s="50" t="s">
        <v>18849</v>
      </c>
      <c r="D6515" s="50">
        <f>DAX__2019_2020__33[[#This Row],[Open]]*(DAX__2019_2020__33[[#This Row],[Adj Close]]/DAX__2019_2020__33[[#This Row],[Close]])</f>
        <v>13.08575639957265</v>
      </c>
      <c r="E6515" s="50" t="s">
        <v>17670</v>
      </c>
      <c r="F6515" s="50" t="s">
        <v>18850</v>
      </c>
      <c r="G6515" s="50" t="s">
        <v>17672</v>
      </c>
      <c r="H6515" s="50" t="s">
        <v>18851</v>
      </c>
      <c r="I6515" s="50">
        <f>(DAX__2019_2020__33[[#This Row],[Adj Close]]-DAX__2019_2020__33[[#This Row],[Adj Open]])/DAX__2019_2020__33[[#This Row],[Adj Open]]</f>
        <v>-2.1321961620469772E-3</v>
      </c>
      <c r="J6515" s="50">
        <f>DAX__2019_2020__33[[#This Row],[Adj Close]]-DAX__2019_2020__33[[#This Row],[Adj Open]]</f>
        <v>-2.7901399572650476E-2</v>
      </c>
      <c r="K6515" s="50">
        <v>12412963</v>
      </c>
    </row>
    <row r="6516" spans="1:11" x14ac:dyDescent="0.3">
      <c r="A6516" s="51" t="str">
        <f t="shared" si="107"/>
        <v>DTE.DE</v>
      </c>
      <c r="B6516" s="52" t="s">
        <v>537</v>
      </c>
      <c r="C6516" s="50" t="s">
        <v>17694</v>
      </c>
      <c r="D6516" s="50">
        <f>DAX__2019_2020__33[[#This Row],[Open]]*(DAX__2019_2020__33[[#This Row],[Adj Close]]/DAX__2019_2020__33[[#This Row],[Close]])</f>
        <v>13.090406833333335</v>
      </c>
      <c r="E6516" s="50" t="s">
        <v>17691</v>
      </c>
      <c r="F6516" s="50" t="s">
        <v>17648</v>
      </c>
      <c r="G6516" s="50" t="s">
        <v>18653</v>
      </c>
      <c r="H6516" s="50" t="s">
        <v>18852</v>
      </c>
      <c r="I6516" s="50">
        <f>(DAX__2019_2020__33[[#This Row],[Adj Close]]-DAX__2019_2020__33[[#This Row],[Adj Open]])/DAX__2019_2020__33[[#This Row],[Adj Open]]</f>
        <v>-8.8809946714032226E-3</v>
      </c>
      <c r="J6516" s="50">
        <f>DAX__2019_2020__33[[#This Row],[Adj Close]]-DAX__2019_2020__33[[#This Row],[Adj Open]]</f>
        <v>-0.11625583333333367</v>
      </c>
      <c r="K6516" s="50">
        <v>7080615</v>
      </c>
    </row>
    <row r="6517" spans="1:11" x14ac:dyDescent="0.3">
      <c r="A6517" s="51" t="str">
        <f t="shared" si="107"/>
        <v>DTE.DE</v>
      </c>
      <c r="B6517" s="52" t="s">
        <v>538</v>
      </c>
      <c r="C6517" s="50" t="s">
        <v>18853</v>
      </c>
      <c r="D6517" s="50">
        <f>DAX__2019_2020__33[[#This Row],[Open]]*(DAX__2019_2020__33[[#This Row],[Adj Close]]/DAX__2019_2020__33[[#This Row],[Close]])</f>
        <v>12.927648260233919</v>
      </c>
      <c r="E6517" s="50" t="s">
        <v>18854</v>
      </c>
      <c r="F6517" s="50" t="s">
        <v>18855</v>
      </c>
      <c r="G6517" s="50" t="s">
        <v>18652</v>
      </c>
      <c r="H6517" s="50" t="s">
        <v>18856</v>
      </c>
      <c r="I6517" s="50">
        <f>(DAX__2019_2020__33[[#This Row],[Adj Close]]-DAX__2019_2020__33[[#This Row],[Adj Open]])/DAX__2019_2020__33[[#This Row],[Adj Open]]</f>
        <v>-1.5827338129496438E-2</v>
      </c>
      <c r="J6517" s="50">
        <f>DAX__2019_2020__33[[#This Row],[Adj Close]]-DAX__2019_2020__33[[#This Row],[Adj Open]]</f>
        <v>-0.20461026023391859</v>
      </c>
      <c r="K6517" s="50">
        <v>11136709</v>
      </c>
    </row>
    <row r="6518" spans="1:11" x14ac:dyDescent="0.3">
      <c r="A6518" s="51" t="str">
        <f t="shared" si="107"/>
        <v>DTE.DE</v>
      </c>
      <c r="B6518" s="52" t="s">
        <v>539</v>
      </c>
      <c r="C6518" s="50" t="s">
        <v>18634</v>
      </c>
      <c r="D6518" s="50">
        <f>DAX__2019_2020__33[[#This Row],[Open]]*(DAX__2019_2020__33[[#This Row],[Adj Close]]/DAX__2019_2020__33[[#This Row],[Close]])</f>
        <v>12.788140578635014</v>
      </c>
      <c r="E6518" s="50" t="s">
        <v>18857</v>
      </c>
      <c r="F6518" s="50" t="s">
        <v>18604</v>
      </c>
      <c r="G6518" s="50" t="s">
        <v>18858</v>
      </c>
      <c r="H6518" s="50" t="s">
        <v>18859</v>
      </c>
      <c r="I6518" s="50">
        <f>(DAX__2019_2020__33[[#This Row],[Adj Close]]-DAX__2019_2020__33[[#This Row],[Adj Open]])/DAX__2019_2020__33[[#This Row],[Adj Open]]</f>
        <v>-1.9636363636363618E-2</v>
      </c>
      <c r="J6518" s="50">
        <f>DAX__2019_2020__33[[#This Row],[Adj Close]]-DAX__2019_2020__33[[#This Row],[Adj Open]]</f>
        <v>-0.25111257863501457</v>
      </c>
      <c r="K6518" s="50">
        <v>9241325</v>
      </c>
    </row>
    <row r="6519" spans="1:11" x14ac:dyDescent="0.3">
      <c r="A6519" s="51" t="str">
        <f t="shared" si="107"/>
        <v>DTE.DE</v>
      </c>
      <c r="B6519" s="52" t="s">
        <v>540</v>
      </c>
      <c r="C6519" s="50" t="s">
        <v>18860</v>
      </c>
      <c r="D6519" s="50">
        <f>DAX__2019_2020__33[[#This Row],[Open]]*(DAX__2019_2020__33[[#This Row],[Adj Close]]/DAX__2019_2020__33[[#This Row],[Close]])</f>
        <v>12.462625832402235</v>
      </c>
      <c r="E6519" s="50" t="s">
        <v>18638</v>
      </c>
      <c r="F6519" s="50" t="s">
        <v>18861</v>
      </c>
      <c r="G6519" s="50" t="s">
        <v>18862</v>
      </c>
      <c r="H6519" s="50" t="s">
        <v>18863</v>
      </c>
      <c r="I6519" s="50">
        <f>(DAX__2019_2020__33[[#This Row],[Adj Close]]-DAX__2019_2020__33[[#This Row],[Adj Open]])/DAX__2019_2020__33[[#This Row],[Adj Open]]</f>
        <v>1.8656716417910261E-3</v>
      </c>
      <c r="J6519" s="50">
        <f>DAX__2019_2020__33[[#This Row],[Adj Close]]-DAX__2019_2020__33[[#This Row],[Adj Open]]</f>
        <v>2.3251167597765132E-2</v>
      </c>
      <c r="K6519" s="50">
        <v>9344198</v>
      </c>
    </row>
    <row r="6520" spans="1:11" x14ac:dyDescent="0.3">
      <c r="A6520" s="51" t="str">
        <f t="shared" si="107"/>
        <v>DTE.DE</v>
      </c>
      <c r="B6520" s="52" t="s">
        <v>541</v>
      </c>
      <c r="C6520" s="50" t="s">
        <v>18864</v>
      </c>
      <c r="D6520" s="50">
        <f>DAX__2019_2020__33[[#This Row],[Open]]*(DAX__2019_2020__33[[#This Row],[Adj Close]]/DAX__2019_2020__33[[#This Row],[Close]])</f>
        <v>12.425423102859265</v>
      </c>
      <c r="E6520" s="50" t="s">
        <v>18865</v>
      </c>
      <c r="F6520" s="50" t="s">
        <v>18866</v>
      </c>
      <c r="G6520" s="50" t="s">
        <v>18867</v>
      </c>
      <c r="H6520" s="50" t="s">
        <v>18868</v>
      </c>
      <c r="I6520" s="50">
        <f>(DAX__2019_2020__33[[#This Row],[Adj Close]]-DAX__2019_2020__33[[#This Row],[Adj Open]])/DAX__2019_2020__33[[#This Row],[Adj Open]]</f>
        <v>7.8592814371257601E-3</v>
      </c>
      <c r="J6520" s="50">
        <f>DAX__2019_2020__33[[#This Row],[Adj Close]]-DAX__2019_2020__33[[#This Row],[Adj Open]]</f>
        <v>9.7654897140735386E-2</v>
      </c>
      <c r="K6520" s="50">
        <v>7798365</v>
      </c>
    </row>
    <row r="6521" spans="1:11" x14ac:dyDescent="0.3">
      <c r="A6521" s="51" t="str">
        <f t="shared" si="107"/>
        <v>DTE.DE</v>
      </c>
      <c r="B6521" s="52" t="s">
        <v>542</v>
      </c>
      <c r="C6521" s="50" t="s">
        <v>18604</v>
      </c>
      <c r="D6521" s="50">
        <f>DAX__2019_2020__33[[#This Row],[Open]]*(DAX__2019_2020__33[[#This Row],[Adj Close]]/DAX__2019_2020__33[[#This Row],[Close]])</f>
        <v>12.499826861886792</v>
      </c>
      <c r="E6521" s="50" t="s">
        <v>18869</v>
      </c>
      <c r="F6521" s="50" t="s">
        <v>18870</v>
      </c>
      <c r="G6521" s="50" t="s">
        <v>18871</v>
      </c>
      <c r="H6521" s="50" t="s">
        <v>18872</v>
      </c>
      <c r="I6521" s="50">
        <f>(DAX__2019_2020__33[[#This Row],[Adj Close]]-DAX__2019_2020__33[[#This Row],[Adj Open]])/DAX__2019_2020__33[[#This Row],[Adj Open]]</f>
        <v>-1.4136904761904781E-2</v>
      </c>
      <c r="J6521" s="50">
        <f>DAX__2019_2020__33[[#This Row],[Adj Close]]-DAX__2019_2020__33[[#This Row],[Adj Open]]</f>
        <v>-0.17670886188679269</v>
      </c>
      <c r="K6521" s="50">
        <v>8814403</v>
      </c>
    </row>
    <row r="6522" spans="1:11" x14ac:dyDescent="0.3">
      <c r="A6522" s="51" t="str">
        <f t="shared" si="107"/>
        <v>DTE.DE</v>
      </c>
      <c r="B6522" s="52" t="s">
        <v>543</v>
      </c>
      <c r="C6522" s="50" t="s">
        <v>18871</v>
      </c>
      <c r="D6522" s="50">
        <f>DAX__2019_2020__33[[#This Row],[Open]]*(DAX__2019_2020__33[[#This Row],[Adj Close]]/DAX__2019_2020__33[[#This Row],[Close]])</f>
        <v>12.323118400918132</v>
      </c>
      <c r="E6522" s="50" t="s">
        <v>18873</v>
      </c>
      <c r="F6522" s="50" t="s">
        <v>18603</v>
      </c>
      <c r="G6522" s="50" t="s">
        <v>18874</v>
      </c>
      <c r="H6522" s="50" t="s">
        <v>18875</v>
      </c>
      <c r="I6522" s="50">
        <f>(DAX__2019_2020__33[[#This Row],[Adj Close]]-DAX__2019_2020__33[[#This Row],[Adj Open]])/DAX__2019_2020__33[[#This Row],[Adj Open]]</f>
        <v>-1.3584905660377306E-2</v>
      </c>
      <c r="J6522" s="50">
        <f>DAX__2019_2020__33[[#This Row],[Adj Close]]-DAX__2019_2020__33[[#This Row],[Adj Open]]</f>
        <v>-0.16740840091813247</v>
      </c>
      <c r="K6522" s="50">
        <v>13191954</v>
      </c>
    </row>
    <row r="6523" spans="1:11" x14ac:dyDescent="0.3">
      <c r="A6523" s="51" t="str">
        <f t="shared" si="107"/>
        <v>DTE.DE</v>
      </c>
      <c r="B6523" s="52" t="s">
        <v>544</v>
      </c>
      <c r="C6523" s="50" t="s">
        <v>18876</v>
      </c>
      <c r="D6523" s="50">
        <f>DAX__2019_2020__33[[#This Row],[Open]]*(DAX__2019_2020__33[[#This Row],[Adj Close]]/DAX__2019_2020__33[[#This Row],[Close]])</f>
        <v>12.016202899726881</v>
      </c>
      <c r="E6523" s="50" t="s">
        <v>18876</v>
      </c>
      <c r="F6523" s="50" t="s">
        <v>18591</v>
      </c>
      <c r="G6523" s="50" t="s">
        <v>18600</v>
      </c>
      <c r="H6523" s="50" t="s">
        <v>18877</v>
      </c>
      <c r="I6523" s="50">
        <f>(DAX__2019_2020__33[[#This Row],[Adj Close]]-DAX__2019_2020__33[[#This Row],[Adj Open]])/DAX__2019_2020__33[[#This Row],[Adj Open]]</f>
        <v>-8.1269349845200616E-3</v>
      </c>
      <c r="J6523" s="50">
        <f>DAX__2019_2020__33[[#This Row],[Adj Close]]-DAX__2019_2020__33[[#This Row],[Adj Open]]</f>
        <v>-9.7654899726881794E-2</v>
      </c>
      <c r="K6523" s="50">
        <v>19446164</v>
      </c>
    </row>
    <row r="6524" spans="1:11" x14ac:dyDescent="0.3">
      <c r="A6524" s="51" t="str">
        <f t="shared" si="107"/>
        <v>DTE.DE</v>
      </c>
      <c r="B6524" s="52" t="s">
        <v>545</v>
      </c>
      <c r="C6524" s="50" t="s">
        <v>18878</v>
      </c>
      <c r="D6524" s="50">
        <f>DAX__2019_2020__33[[#This Row],[Open]]*(DAX__2019_2020__33[[#This Row],[Adj Close]]/DAX__2019_2020__33[[#This Row],[Close]])</f>
        <v>11.895297872858773</v>
      </c>
      <c r="E6524" s="50" t="s">
        <v>18879</v>
      </c>
      <c r="F6524" s="50" t="s">
        <v>18880</v>
      </c>
      <c r="G6524" s="50" t="s">
        <v>18881</v>
      </c>
      <c r="H6524" s="50" t="s">
        <v>18882</v>
      </c>
      <c r="I6524" s="50">
        <f>(DAX__2019_2020__33[[#This Row],[Adj Close]]-DAX__2019_2020__33[[#This Row],[Adj Open]])/DAX__2019_2020__33[[#This Row],[Adj Open]]</f>
        <v>2.6974198592650541E-2</v>
      </c>
      <c r="J6524" s="50">
        <f>DAX__2019_2020__33[[#This Row],[Adj Close]]-DAX__2019_2020__33[[#This Row],[Adj Open]]</f>
        <v>0.32086612714122609</v>
      </c>
      <c r="K6524" s="50">
        <v>17025751</v>
      </c>
    </row>
    <row r="6525" spans="1:11" x14ac:dyDescent="0.3">
      <c r="A6525" s="51" t="str">
        <f t="shared" si="107"/>
        <v>DTE.DE</v>
      </c>
      <c r="B6525" s="52" t="s">
        <v>546</v>
      </c>
      <c r="C6525" s="50" t="s">
        <v>18603</v>
      </c>
      <c r="D6525" s="50">
        <f>DAX__2019_2020__33[[#This Row],[Open]]*(DAX__2019_2020__33[[#This Row],[Adj Close]]/DAX__2019_2020__33[[#This Row],[Close]])</f>
        <v>12.09060673297628</v>
      </c>
      <c r="E6525" s="50" t="s">
        <v>18883</v>
      </c>
      <c r="F6525" s="50" t="s">
        <v>18596</v>
      </c>
      <c r="G6525" s="50" t="s">
        <v>18874</v>
      </c>
      <c r="H6525" s="50" t="s">
        <v>18875</v>
      </c>
      <c r="I6525" s="50">
        <f>(DAX__2019_2020__33[[#This Row],[Adj Close]]-DAX__2019_2020__33[[#This Row],[Adj Open]])/DAX__2019_2020__33[[#This Row],[Adj Open]]</f>
        <v>5.3846153846154538E-3</v>
      </c>
      <c r="J6525" s="50">
        <f>DAX__2019_2020__33[[#This Row],[Adj Close]]-DAX__2019_2020__33[[#This Row],[Adj Open]]</f>
        <v>6.5103267023719269E-2</v>
      </c>
      <c r="K6525" s="50">
        <v>11091937</v>
      </c>
    </row>
    <row r="6526" spans="1:11" x14ac:dyDescent="0.3">
      <c r="A6526" s="51" t="str">
        <f t="shared" si="107"/>
        <v>DTE.DE</v>
      </c>
      <c r="B6526" s="52" t="s">
        <v>547</v>
      </c>
      <c r="C6526" s="50" t="s">
        <v>18884</v>
      </c>
      <c r="D6526" s="50">
        <f>DAX__2019_2020__33[[#This Row],[Open]]*(DAX__2019_2020__33[[#This Row],[Adj Close]]/DAX__2019_2020__33[[#This Row],[Close]])</f>
        <v>12.295216768598133</v>
      </c>
      <c r="E6526" s="50" t="s">
        <v>18885</v>
      </c>
      <c r="F6526" s="50" t="s">
        <v>18613</v>
      </c>
      <c r="G6526" s="50" t="s">
        <v>18886</v>
      </c>
      <c r="H6526" s="50" t="s">
        <v>18887</v>
      </c>
      <c r="I6526" s="50">
        <f>(DAX__2019_2020__33[[#This Row],[Adj Close]]-DAX__2019_2020__33[[#This Row],[Adj Open]])/DAX__2019_2020__33[[#This Row],[Adj Open]]</f>
        <v>1.1724659606656501E-2</v>
      </c>
      <c r="J6526" s="50">
        <f>DAX__2019_2020__33[[#This Row],[Adj Close]]-DAX__2019_2020__33[[#This Row],[Adj Open]]</f>
        <v>0.1441572314018682</v>
      </c>
      <c r="K6526" s="50">
        <v>10294207</v>
      </c>
    </row>
    <row r="6527" spans="1:11" x14ac:dyDescent="0.3">
      <c r="A6527" s="51" t="str">
        <f t="shared" si="107"/>
        <v>DTE.DE</v>
      </c>
      <c r="B6527" s="52" t="s">
        <v>548</v>
      </c>
      <c r="C6527" s="50" t="s">
        <v>18668</v>
      </c>
      <c r="D6527" s="50">
        <f>DAX__2019_2020__33[[#This Row],[Open]]*(DAX__2019_2020__33[[#This Row],[Adj Close]]/DAX__2019_2020__33[[#This Row],[Close]])</f>
        <v>12.490526104913188</v>
      </c>
      <c r="E6527" s="50" t="s">
        <v>18629</v>
      </c>
      <c r="F6527" s="50" t="s">
        <v>18631</v>
      </c>
      <c r="G6527" s="50" t="s">
        <v>18629</v>
      </c>
      <c r="H6527" s="50" t="s">
        <v>18888</v>
      </c>
      <c r="I6527" s="50">
        <f>(DAX__2019_2020__33[[#This Row],[Adj Close]]-DAX__2019_2020__33[[#This Row],[Adj Open]])/DAX__2019_2020__33[[#This Row],[Adj Open]]</f>
        <v>7.8183172002978529E-3</v>
      </c>
      <c r="J6527" s="50">
        <f>DAX__2019_2020__33[[#This Row],[Adj Close]]-DAX__2019_2020__33[[#This Row],[Adj Open]]</f>
        <v>9.7654895086812132E-2</v>
      </c>
      <c r="K6527" s="50">
        <v>10142028</v>
      </c>
    </row>
    <row r="6528" spans="1:11" x14ac:dyDescent="0.3">
      <c r="A6528" s="51" t="str">
        <f t="shared" si="107"/>
        <v>DTE.DE</v>
      </c>
      <c r="B6528" s="52" t="s">
        <v>549</v>
      </c>
      <c r="C6528" s="50" t="s">
        <v>18889</v>
      </c>
      <c r="D6528" s="50">
        <f>DAX__2019_2020__33[[#This Row],[Open]]*(DAX__2019_2020__33[[#This Row],[Adj Close]]/DAX__2019_2020__33[[#This Row],[Close]])</f>
        <v>12.411471987964989</v>
      </c>
      <c r="E6528" s="50" t="s">
        <v>18661</v>
      </c>
      <c r="F6528" s="50" t="s">
        <v>18871</v>
      </c>
      <c r="G6528" s="50" t="s">
        <v>18890</v>
      </c>
      <c r="H6528" s="50" t="s">
        <v>18891</v>
      </c>
      <c r="I6528" s="50">
        <f>(DAX__2019_2020__33[[#This Row],[Adj Close]]-DAX__2019_2020__33[[#This Row],[Adj Open]])/DAX__2019_2020__33[[#This Row],[Adj Open]]</f>
        <v>2.7351067815661389E-2</v>
      </c>
      <c r="J6528" s="50">
        <f>DAX__2019_2020__33[[#This Row],[Adj Close]]-DAX__2019_2020__33[[#This Row],[Adj Open]]</f>
        <v>0.33946701203501206</v>
      </c>
      <c r="K6528" s="50">
        <v>11992299</v>
      </c>
    </row>
    <row r="6529" spans="1:11" x14ac:dyDescent="0.3">
      <c r="A6529" s="51" t="str">
        <f t="shared" si="107"/>
        <v>DTE.DE</v>
      </c>
      <c r="B6529" s="52" t="s">
        <v>550</v>
      </c>
      <c r="C6529" s="50" t="s">
        <v>18892</v>
      </c>
      <c r="D6529" s="50">
        <f>DAX__2019_2020__33[[#This Row],[Open]]*(DAX__2019_2020__33[[#This Row],[Adj Close]]/DAX__2019_2020__33[[#This Row],[Close]])</f>
        <v>12.909047833153544</v>
      </c>
      <c r="E6529" s="50" t="s">
        <v>18847</v>
      </c>
      <c r="F6529" s="50" t="s">
        <v>18893</v>
      </c>
      <c r="G6529" s="50" t="s">
        <v>18894</v>
      </c>
      <c r="H6529" s="50" t="s">
        <v>18895</v>
      </c>
      <c r="I6529" s="50">
        <f>(DAX__2019_2020__33[[#This Row],[Adj Close]]-DAX__2019_2020__33[[#This Row],[Adj Open]])/DAX__2019_2020__33[[#This Row],[Adj Open]]</f>
        <v>1.8011527377520585E-3</v>
      </c>
      <c r="J6529" s="50">
        <f>DAX__2019_2020__33[[#This Row],[Adj Close]]-DAX__2019_2020__33[[#This Row],[Adj Open]]</f>
        <v>2.3251166846456783E-2</v>
      </c>
      <c r="K6529" s="50">
        <v>13767486</v>
      </c>
    </row>
    <row r="6530" spans="1:11" x14ac:dyDescent="0.3">
      <c r="A6530" s="51" t="str">
        <f t="shared" si="107"/>
        <v>DTE.DE</v>
      </c>
      <c r="B6530" s="52" t="s">
        <v>551</v>
      </c>
      <c r="C6530" s="50" t="s">
        <v>17691</v>
      </c>
      <c r="D6530" s="50">
        <f>DAX__2019_2020__33[[#This Row],[Open]]*(DAX__2019_2020__33[[#This Row],[Adj Close]]/DAX__2019_2020__33[[#This Row],[Close]])</f>
        <v>13.253165502645503</v>
      </c>
      <c r="E6530" s="50" t="s">
        <v>18896</v>
      </c>
      <c r="F6530" s="50" t="s">
        <v>18897</v>
      </c>
      <c r="G6530" s="50" t="s">
        <v>18686</v>
      </c>
      <c r="H6530" s="50" t="s">
        <v>18898</v>
      </c>
      <c r="I6530" s="50">
        <f>(DAX__2019_2020__33[[#This Row],[Adj Close]]-DAX__2019_2020__33[[#This Row],[Adj Open]])/DAX__2019_2020__33[[#This Row],[Adj Open]]</f>
        <v>-5.2631578947368316E-3</v>
      </c>
      <c r="J6530" s="50">
        <f>DAX__2019_2020__33[[#This Row],[Adj Close]]-DAX__2019_2020__33[[#This Row],[Adj Open]]</f>
        <v>-6.9753502645502508E-2</v>
      </c>
      <c r="K6530" s="50">
        <v>19290745</v>
      </c>
    </row>
    <row r="6531" spans="1:11" x14ac:dyDescent="0.3">
      <c r="A6531" s="51" t="str">
        <f t="shared" si="107"/>
        <v>DTE.DE</v>
      </c>
      <c r="B6531" s="52" t="s">
        <v>552</v>
      </c>
      <c r="C6531" s="50" t="s">
        <v>17676</v>
      </c>
      <c r="D6531" s="50">
        <f>DAX__2019_2020__33[[#This Row],[Open]]*(DAX__2019_2020__33[[#This Row],[Adj Close]]/DAX__2019_2020__33[[#This Row],[Close]])</f>
        <v>13.471725440776039</v>
      </c>
      <c r="E6531" s="50" t="s">
        <v>17597</v>
      </c>
      <c r="F6531" s="50" t="s">
        <v>17697</v>
      </c>
      <c r="G6531" s="50" t="s">
        <v>17725</v>
      </c>
      <c r="H6531" s="50" t="s">
        <v>18836</v>
      </c>
      <c r="I6531" s="50">
        <f>(DAX__2019_2020__33[[#This Row],[Adj Close]]-DAX__2019_2020__33[[#This Row],[Adj Open]])/DAX__2019_2020__33[[#This Row],[Adj Open]]</f>
        <v>1.4152571625819784E-2</v>
      </c>
      <c r="J6531" s="50">
        <f>DAX__2019_2020__33[[#This Row],[Adj Close]]-DAX__2019_2020__33[[#This Row],[Adj Open]]</f>
        <v>0.19065955922396149</v>
      </c>
      <c r="K6531" s="50">
        <v>25717259</v>
      </c>
    </row>
    <row r="6532" spans="1:11" x14ac:dyDescent="0.3">
      <c r="A6532" s="51" t="str">
        <f t="shared" si="107"/>
        <v>DTE.DE</v>
      </c>
      <c r="B6532" s="52" t="s">
        <v>553</v>
      </c>
      <c r="C6532" s="50" t="s">
        <v>18726</v>
      </c>
      <c r="D6532" s="50">
        <f>DAX__2019_2020__33[[#This Row],[Open]]*(DAX__2019_2020__33[[#This Row],[Adj Close]]/DAX__2019_2020__33[[#This Row],[Close]])</f>
        <v>13.490326409137056</v>
      </c>
      <c r="E6532" s="50" t="s">
        <v>18736</v>
      </c>
      <c r="F6532" s="50" t="s">
        <v>18704</v>
      </c>
      <c r="G6532" s="50" t="s">
        <v>18732</v>
      </c>
      <c r="H6532" s="50" t="s">
        <v>18899</v>
      </c>
      <c r="I6532" s="50">
        <f>(DAX__2019_2020__33[[#This Row],[Adj Close]]-DAX__2019_2020__33[[#This Row],[Adj Open]])/DAX__2019_2020__33[[#This Row],[Adj Open]]</f>
        <v>1.8614270941054757E-2</v>
      </c>
      <c r="J6532" s="50">
        <f>DAX__2019_2020__33[[#This Row],[Adj Close]]-DAX__2019_2020__33[[#This Row],[Adj Open]]</f>
        <v>0.25111259086294346</v>
      </c>
      <c r="K6532" s="50">
        <v>17141846</v>
      </c>
    </row>
    <row r="6533" spans="1:11" x14ac:dyDescent="0.3">
      <c r="A6533" s="51" t="str">
        <f t="shared" si="107"/>
        <v>DTE.DE</v>
      </c>
      <c r="B6533" s="52" t="s">
        <v>554</v>
      </c>
      <c r="C6533" s="50" t="s">
        <v>17631</v>
      </c>
      <c r="D6533" s="50">
        <f>DAX__2019_2020__33[[#This Row],[Open]]*(DAX__2019_2020__33[[#This Row],[Adj Close]]/DAX__2019_2020__33[[#This Row],[Close]])</f>
        <v>13.848394568568571</v>
      </c>
      <c r="E6533" s="50" t="s">
        <v>18807</v>
      </c>
      <c r="F6533" s="50" t="s">
        <v>17737</v>
      </c>
      <c r="G6533" s="50" t="s">
        <v>17733</v>
      </c>
      <c r="H6533" s="50" t="s">
        <v>18784</v>
      </c>
      <c r="I6533" s="50">
        <f>(DAX__2019_2020__33[[#This Row],[Adj Close]]-DAX__2019_2020__33[[#This Row],[Adj Open]])/DAX__2019_2020__33[[#This Row],[Adj Open]]</f>
        <v>6.3801208865009E-3</v>
      </c>
      <c r="J6533" s="50">
        <f>DAX__2019_2020__33[[#This Row],[Adj Close]]-DAX__2019_2020__33[[#This Row],[Adj Open]]</f>
        <v>8.8354431431429958E-2</v>
      </c>
      <c r="K6533" s="50">
        <v>14080502</v>
      </c>
    </row>
    <row r="6534" spans="1:11" x14ac:dyDescent="0.3">
      <c r="A6534" s="51" t="str">
        <f t="shared" si="107"/>
        <v>DTE.DE</v>
      </c>
      <c r="B6534" s="52" t="s">
        <v>555</v>
      </c>
      <c r="C6534" s="50" t="s">
        <v>17585</v>
      </c>
      <c r="D6534" s="50">
        <f>DAX__2019_2020__33[[#This Row],[Open]]*(DAX__2019_2020__33[[#This Row],[Adj Close]]/DAX__2019_2020__33[[#This Row],[Close]])</f>
        <v>13.992552233377662</v>
      </c>
      <c r="E6534" s="50" t="s">
        <v>18697</v>
      </c>
      <c r="F6534" s="50" t="s">
        <v>17597</v>
      </c>
      <c r="G6534" s="50" t="s">
        <v>18037</v>
      </c>
      <c r="H6534" s="50" t="s">
        <v>18741</v>
      </c>
      <c r="I6534" s="50">
        <f>(DAX__2019_2020__33[[#This Row],[Adj Close]]-DAX__2019_2020__33[[#This Row],[Adj Open]])/DAX__2019_2020__33[[#This Row],[Adj Open]]</f>
        <v>-3.3233632436041908E-4</v>
      </c>
      <c r="J6534" s="50">
        <f>DAX__2019_2020__33[[#This Row],[Adj Close]]-DAX__2019_2020__33[[#This Row],[Adj Open]]</f>
        <v>-4.6502333776619054E-3</v>
      </c>
      <c r="K6534" s="50">
        <v>14731897</v>
      </c>
    </row>
    <row r="6535" spans="1:11" x14ac:dyDescent="0.3">
      <c r="A6535" s="51" t="str">
        <f t="shared" si="107"/>
        <v>DTE.DE</v>
      </c>
      <c r="B6535" s="52" t="s">
        <v>556</v>
      </c>
      <c r="C6535" s="50" t="s">
        <v>17820</v>
      </c>
      <c r="D6535" s="50">
        <f>DAX__2019_2020__33[[#This Row],[Open]]*(DAX__2019_2020__33[[#This Row],[Adj Close]]/DAX__2019_2020__33[[#This Row],[Close]])</f>
        <v>13.932099033188068</v>
      </c>
      <c r="E6535" s="50" t="s">
        <v>17732</v>
      </c>
      <c r="F6535" s="50" t="s">
        <v>17792</v>
      </c>
      <c r="G6535" s="50" t="s">
        <v>17790</v>
      </c>
      <c r="H6535" s="50" t="s">
        <v>18900</v>
      </c>
      <c r="I6535" s="50">
        <f>(DAX__2019_2020__33[[#This Row],[Adj Close]]-DAX__2019_2020__33[[#This Row],[Adj Open]])/DAX__2019_2020__33[[#This Row],[Adj Open]]</f>
        <v>-4.3391188251003087E-3</v>
      </c>
      <c r="J6535" s="50">
        <f>DAX__2019_2020__33[[#This Row],[Adj Close]]-DAX__2019_2020__33[[#This Row],[Adj Open]]</f>
        <v>-6.0453033188068162E-2</v>
      </c>
      <c r="K6535" s="50">
        <v>11292526</v>
      </c>
    </row>
    <row r="6536" spans="1:11" x14ac:dyDescent="0.3">
      <c r="A6536" s="51" t="str">
        <f t="shared" si="107"/>
        <v>DTE.DE</v>
      </c>
      <c r="B6536" s="52" t="s">
        <v>557</v>
      </c>
      <c r="C6536" s="50" t="s">
        <v>17583</v>
      </c>
      <c r="D6536" s="50">
        <f>DAX__2019_2020__33[[#This Row],[Open]]*(DAX__2019_2020__33[[#This Row],[Adj Close]]/DAX__2019_2020__33[[#This Row],[Close]])</f>
        <v>13.959999858974358</v>
      </c>
      <c r="E6536" s="50" t="s">
        <v>18034</v>
      </c>
      <c r="F6536" s="50" t="s">
        <v>17576</v>
      </c>
      <c r="G6536" s="50" t="s">
        <v>17576</v>
      </c>
      <c r="H6536" s="50" t="s">
        <v>18901</v>
      </c>
      <c r="I6536" s="50">
        <f>(DAX__2019_2020__33[[#This Row],[Adj Close]]-DAX__2019_2020__33[[#This Row],[Adj Open]])/DAX__2019_2020__33[[#This Row],[Adj Open]]</f>
        <v>-1.2658227848101193E-2</v>
      </c>
      <c r="J6536" s="50">
        <f>DAX__2019_2020__33[[#This Row],[Adj Close]]-DAX__2019_2020__33[[#This Row],[Adj Open]]</f>
        <v>-0.17670885897435795</v>
      </c>
      <c r="K6536" s="50">
        <v>9490351</v>
      </c>
    </row>
    <row r="6537" spans="1:11" x14ac:dyDescent="0.3">
      <c r="A6537" s="51" t="str">
        <f t="shared" si="107"/>
        <v>DTE.DE</v>
      </c>
      <c r="B6537" s="52" t="s">
        <v>558</v>
      </c>
      <c r="C6537" s="50" t="s">
        <v>17790</v>
      </c>
      <c r="D6537" s="50">
        <f>DAX__2019_2020__33[[#This Row],[Open]]*(DAX__2019_2020__33[[#This Row],[Adj Close]]/DAX__2019_2020__33[[#This Row],[Close]])</f>
        <v>13.871645900401068</v>
      </c>
      <c r="E6537" s="50" t="s">
        <v>17859</v>
      </c>
      <c r="F6537" s="50" t="s">
        <v>17611</v>
      </c>
      <c r="G6537" s="50" t="s">
        <v>17859</v>
      </c>
      <c r="H6537" s="50" t="s">
        <v>18902</v>
      </c>
      <c r="I6537" s="50">
        <f>(DAX__2019_2020__33[[#This Row],[Adj Close]]-DAX__2019_2020__33[[#This Row],[Adj Open]])/DAX__2019_2020__33[[#This Row],[Adj Open]]</f>
        <v>3.0170968823333465E-3</v>
      </c>
      <c r="J6537" s="50">
        <f>DAX__2019_2020__33[[#This Row],[Adj Close]]-DAX__2019_2020__33[[#This Row],[Adj Open]]</f>
        <v>4.1852099598932213E-2</v>
      </c>
      <c r="K6537" s="50">
        <v>8947524</v>
      </c>
    </row>
    <row r="6538" spans="1:11" x14ac:dyDescent="0.3">
      <c r="A6538" s="51" t="str">
        <f t="shared" si="107"/>
        <v>DTE.DE</v>
      </c>
      <c r="B6538" s="52" t="s">
        <v>559</v>
      </c>
      <c r="C6538" s="50" t="s">
        <v>17581</v>
      </c>
      <c r="D6538" s="50">
        <f>DAX__2019_2020__33[[#This Row],[Open]]*(DAX__2019_2020__33[[#This Row],[Adj Close]]/DAX__2019_2020__33[[#This Row],[Close]])</f>
        <v>13.885596699966477</v>
      </c>
      <c r="E6538" s="50" t="s">
        <v>17859</v>
      </c>
      <c r="F6538" s="50" t="s">
        <v>17616</v>
      </c>
      <c r="G6538" s="50" t="s">
        <v>17790</v>
      </c>
      <c r="H6538" s="50" t="s">
        <v>18900</v>
      </c>
      <c r="I6538" s="50">
        <f>(DAX__2019_2020__33[[#This Row],[Adj Close]]-DAX__2019_2020__33[[#This Row],[Adj Open]])/DAX__2019_2020__33[[#This Row],[Adj Open]]</f>
        <v>-1.0046885465506002E-3</v>
      </c>
      <c r="J6538" s="50">
        <f>DAX__2019_2020__33[[#This Row],[Adj Close]]-DAX__2019_2020__33[[#This Row],[Adj Open]]</f>
        <v>-1.3950699966477131E-2</v>
      </c>
      <c r="K6538" s="50">
        <v>7046827</v>
      </c>
    </row>
    <row r="6539" spans="1:11" x14ac:dyDescent="0.3">
      <c r="A6539" s="51" t="str">
        <f t="shared" si="107"/>
        <v>DTE.DE</v>
      </c>
      <c r="B6539" s="52" t="s">
        <v>560</v>
      </c>
      <c r="C6539" s="50" t="s">
        <v>17605</v>
      </c>
      <c r="D6539" s="50">
        <f>DAX__2019_2020__33[[#This Row],[Open]]*(DAX__2019_2020__33[[#This Row],[Adj Close]]/DAX__2019_2020__33[[#This Row],[Close]])</f>
        <v>13.746089733333333</v>
      </c>
      <c r="E6539" s="50" t="s">
        <v>17734</v>
      </c>
      <c r="F6539" s="50" t="s">
        <v>17623</v>
      </c>
      <c r="G6539" s="50" t="s">
        <v>17731</v>
      </c>
      <c r="H6539" s="50" t="s">
        <v>18903</v>
      </c>
      <c r="I6539" s="50">
        <f>(DAX__2019_2020__33[[#This Row],[Adj Close]]-DAX__2019_2020__33[[#This Row],[Adj Open]])/DAX__2019_2020__33[[#This Row],[Adj Open]]</f>
        <v>4.7361299052773691E-3</v>
      </c>
      <c r="J6539" s="50">
        <f>DAX__2019_2020__33[[#This Row],[Adj Close]]-DAX__2019_2020__33[[#This Row],[Adj Open]]</f>
        <v>6.5103266666666215E-2</v>
      </c>
      <c r="K6539" s="50">
        <v>10443379</v>
      </c>
    </row>
    <row r="6540" spans="1:11" x14ac:dyDescent="0.3">
      <c r="A6540" s="51" t="str">
        <f t="shared" si="107"/>
        <v>DTE.DE</v>
      </c>
      <c r="B6540" s="52" t="s">
        <v>561</v>
      </c>
      <c r="C6540" s="50" t="s">
        <v>17611</v>
      </c>
      <c r="D6540" s="50">
        <f>DAX__2019_2020__33[[#This Row],[Open]]*(DAX__2019_2020__33[[#This Row],[Adj Close]]/DAX__2019_2020__33[[#This Row],[Close]])</f>
        <v>13.755390498486376</v>
      </c>
      <c r="E6540" s="50" t="s">
        <v>17820</v>
      </c>
      <c r="F6540" s="50" t="s">
        <v>17605</v>
      </c>
      <c r="G6540" s="50" t="s">
        <v>17595</v>
      </c>
      <c r="H6540" s="50" t="s">
        <v>18745</v>
      </c>
      <c r="I6540" s="50">
        <f>(DAX__2019_2020__33[[#This Row],[Adj Close]]-DAX__2019_2020__33[[#This Row],[Adj Open]])/DAX__2019_2020__33[[#This Row],[Adj Open]]</f>
        <v>5.0709939148073984E-3</v>
      </c>
      <c r="J6540" s="50">
        <f>DAX__2019_2020__33[[#This Row],[Adj Close]]-DAX__2019_2020__33[[#This Row],[Adj Open]]</f>
        <v>6.9753501513623917E-2</v>
      </c>
      <c r="K6540" s="50">
        <v>10450269</v>
      </c>
    </row>
    <row r="6541" spans="1:11" x14ac:dyDescent="0.3">
      <c r="A6541" s="51" t="str">
        <f t="shared" si="107"/>
        <v>DTE.DE</v>
      </c>
      <c r="B6541" s="52" t="s">
        <v>562</v>
      </c>
      <c r="C6541" s="50" t="s">
        <v>18743</v>
      </c>
      <c r="D6541" s="50">
        <f>DAX__2019_2020__33[[#This Row],[Open]]*(DAX__2019_2020__33[[#This Row],[Adj Close]]/DAX__2019_2020__33[[#This Row],[Close]])</f>
        <v>13.862345768631435</v>
      </c>
      <c r="E6541" s="50" t="s">
        <v>18114</v>
      </c>
      <c r="F6541" s="50" t="s">
        <v>18050</v>
      </c>
      <c r="G6541" s="50" t="s">
        <v>18050</v>
      </c>
      <c r="H6541" s="50" t="s">
        <v>18904</v>
      </c>
      <c r="I6541" s="50">
        <f>(DAX__2019_2020__33[[#This Row],[Adj Close]]-DAX__2019_2020__33[[#This Row],[Adj Open]])/DAX__2019_2020__33[[#This Row],[Adj Open]]</f>
        <v>-9.7282791009727365E-3</v>
      </c>
      <c r="J6541" s="50">
        <f>DAX__2019_2020__33[[#This Row],[Adj Close]]-DAX__2019_2020__33[[#This Row],[Adj Open]]</f>
        <v>-0.13485676863143503</v>
      </c>
      <c r="K6541" s="50">
        <v>7777873</v>
      </c>
    </row>
    <row r="6542" spans="1:11" x14ac:dyDescent="0.3">
      <c r="A6542" s="51" t="str">
        <f t="shared" si="107"/>
        <v>DTE.DE</v>
      </c>
      <c r="B6542" s="52" t="s">
        <v>563</v>
      </c>
      <c r="C6542" s="50" t="s">
        <v>17597</v>
      </c>
      <c r="D6542" s="50">
        <f>DAX__2019_2020__33[[#This Row],[Open]]*(DAX__2019_2020__33[[#This Row],[Adj Close]]/DAX__2019_2020__33[[#This Row],[Close]])</f>
        <v>13.857694563826204</v>
      </c>
      <c r="E6542" s="50" t="s">
        <v>17859</v>
      </c>
      <c r="F6542" s="50" t="s">
        <v>17580</v>
      </c>
      <c r="G6542" s="50" t="s">
        <v>17616</v>
      </c>
      <c r="H6542" s="50" t="s">
        <v>18905</v>
      </c>
      <c r="I6542" s="50">
        <f>(DAX__2019_2020__33[[#This Row],[Adj Close]]-DAX__2019_2020__33[[#This Row],[Adj Open]])/DAX__2019_2020__33[[#This Row],[Adj Open]]</f>
        <v>-3.6912751677851976E-3</v>
      </c>
      <c r="J6542" s="50">
        <f>DAX__2019_2020__33[[#This Row],[Adj Close]]-DAX__2019_2020__33[[#This Row],[Adj Open]]</f>
        <v>-5.115256382620359E-2</v>
      </c>
      <c r="K6542" s="50">
        <v>7589731</v>
      </c>
    </row>
    <row r="6543" spans="1:11" x14ac:dyDescent="0.3">
      <c r="A6543" s="51" t="str">
        <f t="shared" si="107"/>
        <v>DTE.DE</v>
      </c>
      <c r="B6543" s="52" t="s">
        <v>564</v>
      </c>
      <c r="C6543" s="50" t="s">
        <v>18748</v>
      </c>
      <c r="D6543" s="50">
        <f>DAX__2019_2020__33[[#This Row],[Open]]*(DAX__2019_2020__33[[#This Row],[Adj Close]]/DAX__2019_2020__33[[#This Row],[Close]])</f>
        <v>13.927448403444847</v>
      </c>
      <c r="E6543" s="50" t="s">
        <v>18010</v>
      </c>
      <c r="F6543" s="50" t="s">
        <v>17574</v>
      </c>
      <c r="G6543" s="50" t="s">
        <v>18906</v>
      </c>
      <c r="H6543" s="50" t="s">
        <v>18907</v>
      </c>
      <c r="I6543" s="50">
        <f>(DAX__2019_2020__33[[#This Row],[Adj Close]]-DAX__2019_2020__33[[#This Row],[Adj Open]])/DAX__2019_2020__33[[#This Row],[Adj Open]]</f>
        <v>8.0133555926545745E-3</v>
      </c>
      <c r="J6543" s="50">
        <f>DAX__2019_2020__33[[#This Row],[Adj Close]]-DAX__2019_2020__33[[#This Row],[Adj Open]]</f>
        <v>0.11160559655515279</v>
      </c>
      <c r="K6543" s="50">
        <v>13010781</v>
      </c>
    </row>
    <row r="6544" spans="1:11" x14ac:dyDescent="0.3">
      <c r="A6544" s="51" t="str">
        <f t="shared" si="107"/>
        <v>DTE.DE</v>
      </c>
      <c r="B6544" s="52" t="s">
        <v>565</v>
      </c>
      <c r="C6544" s="50" t="s">
        <v>18709</v>
      </c>
      <c r="D6544" s="50">
        <f>DAX__2019_2020__33[[#This Row],[Open]]*(DAX__2019_2020__33[[#This Row],[Adj Close]]/DAX__2019_2020__33[[#This Row],[Close]])</f>
        <v>14.066955999999999</v>
      </c>
      <c r="E6544" s="50" t="s">
        <v>18807</v>
      </c>
      <c r="F6544" s="50" t="s">
        <v>18035</v>
      </c>
      <c r="G6544" s="50" t="s">
        <v>18709</v>
      </c>
      <c r="H6544" s="50" t="s">
        <v>18908</v>
      </c>
      <c r="I6544" s="50">
        <f>(DAX__2019_2020__33[[#This Row],[Adj Close]]-DAX__2019_2020__33[[#This Row],[Adj Open]])/DAX__2019_2020__33[[#This Row],[Adj Open]]</f>
        <v>0</v>
      </c>
      <c r="J6544" s="50">
        <f>DAX__2019_2020__33[[#This Row],[Adj Close]]-DAX__2019_2020__33[[#This Row],[Adj Open]]</f>
        <v>0</v>
      </c>
      <c r="K6544" s="50">
        <v>5530536</v>
      </c>
    </row>
    <row r="6545" spans="1:11" x14ac:dyDescent="0.3">
      <c r="A6545" s="51" t="str">
        <f t="shared" si="107"/>
        <v>DTE.DE</v>
      </c>
      <c r="B6545" s="52" t="s">
        <v>566</v>
      </c>
      <c r="C6545" s="50" t="s">
        <v>18142</v>
      </c>
      <c r="D6545" s="50">
        <f>DAX__2019_2020__33[[#This Row],[Open]]*(DAX__2019_2020__33[[#This Row],[Adj Close]]/DAX__2019_2020__33[[#This Row],[Close]])</f>
        <v>14.025103501154733</v>
      </c>
      <c r="E6545" s="50" t="s">
        <v>18793</v>
      </c>
      <c r="F6545" s="50" t="s">
        <v>18702</v>
      </c>
      <c r="G6545" s="50" t="s">
        <v>18723</v>
      </c>
      <c r="H6545" s="50" t="s">
        <v>18792</v>
      </c>
      <c r="I6545" s="50">
        <f>(DAX__2019_2020__33[[#This Row],[Adj Close]]-DAX__2019_2020__33[[#This Row],[Adj Open]])/DAX__2019_2020__33[[#This Row],[Adj Open]]</f>
        <v>4.9734748010610329E-3</v>
      </c>
      <c r="J6545" s="50">
        <f>DAX__2019_2020__33[[#This Row],[Adj Close]]-DAX__2019_2020__33[[#This Row],[Adj Open]]</f>
        <v>6.9753498845265938E-2</v>
      </c>
      <c r="K6545" s="50">
        <v>9138149</v>
      </c>
    </row>
    <row r="6546" spans="1:11" x14ac:dyDescent="0.3">
      <c r="A6546" s="51" t="str">
        <f t="shared" si="107"/>
        <v>DTE.DE</v>
      </c>
      <c r="B6546" s="52" t="s">
        <v>567</v>
      </c>
      <c r="C6546" s="50" t="s">
        <v>17910</v>
      </c>
      <c r="D6546" s="50">
        <f>DAX__2019_2020__33[[#This Row],[Open]]*(DAX__2019_2020__33[[#This Row],[Adj Close]]/DAX__2019_2020__33[[#This Row],[Close]])</f>
        <v>14.108807565332452</v>
      </c>
      <c r="E6546" s="50" t="s">
        <v>18714</v>
      </c>
      <c r="F6546" s="50" t="s">
        <v>18791</v>
      </c>
      <c r="G6546" s="50" t="s">
        <v>17593</v>
      </c>
      <c r="H6546" s="50" t="s">
        <v>18737</v>
      </c>
      <c r="I6546" s="50">
        <f>(DAX__2019_2020__33[[#This Row],[Adj Close]]-DAX__2019_2020__33[[#This Row],[Adj Open]])/DAX__2019_2020__33[[#This Row],[Adj Open]]</f>
        <v>-3.6255767963085002E-3</v>
      </c>
      <c r="J6546" s="50">
        <f>DAX__2019_2020__33[[#This Row],[Adj Close]]-DAX__2019_2020__33[[#This Row],[Adj Open]]</f>
        <v>-5.1152565332451161E-2</v>
      </c>
      <c r="K6546" s="50">
        <v>14645176</v>
      </c>
    </row>
    <row r="6547" spans="1:11" x14ac:dyDescent="0.3">
      <c r="A6547" s="51" t="str">
        <f t="shared" si="107"/>
        <v>DTE.DE</v>
      </c>
      <c r="B6547" s="52" t="s">
        <v>568</v>
      </c>
      <c r="C6547" s="50" t="s">
        <v>17899</v>
      </c>
      <c r="D6547" s="50">
        <f>DAX__2019_2020__33[[#This Row],[Open]]*(DAX__2019_2020__33[[#This Row],[Adj Close]]/DAX__2019_2020__33[[#This Row],[Close]])</f>
        <v>14.146010738268341</v>
      </c>
      <c r="E6547" s="50" t="s">
        <v>18693</v>
      </c>
      <c r="F6547" s="50" t="s">
        <v>17593</v>
      </c>
      <c r="G6547" s="50" t="s">
        <v>18788</v>
      </c>
      <c r="H6547" s="50" t="s">
        <v>18909</v>
      </c>
      <c r="I6547" s="50">
        <f>(DAX__2019_2020__33[[#This Row],[Adj Close]]-DAX__2019_2020__33[[#This Row],[Adj Open]])/DAX__2019_2020__33[[#This Row],[Adj Open]]</f>
        <v>-5.2596975673898649E-3</v>
      </c>
      <c r="J6547" s="50">
        <f>DAX__2019_2020__33[[#This Row],[Adj Close]]-DAX__2019_2020__33[[#This Row],[Adj Open]]</f>
        <v>-7.4403738268340902E-2</v>
      </c>
      <c r="K6547" s="50">
        <v>7820804</v>
      </c>
    </row>
    <row r="6548" spans="1:11" x14ac:dyDescent="0.3">
      <c r="A6548" s="51" t="str">
        <f t="shared" si="107"/>
        <v>DTE.DE</v>
      </c>
      <c r="B6548" s="52" t="s">
        <v>569</v>
      </c>
      <c r="C6548" s="50" t="s">
        <v>18709</v>
      </c>
      <c r="D6548" s="50">
        <f>DAX__2019_2020__33[[#This Row],[Open]]*(DAX__2019_2020__33[[#This Row],[Adj Close]]/DAX__2019_2020__33[[#This Row],[Close]])</f>
        <v>14.066956299537647</v>
      </c>
      <c r="E6548" s="50" t="s">
        <v>17928</v>
      </c>
      <c r="F6548" s="50" t="s">
        <v>17898</v>
      </c>
      <c r="G6548" s="50" t="s">
        <v>17927</v>
      </c>
      <c r="H6548" s="50" t="s">
        <v>18799</v>
      </c>
      <c r="I6548" s="50">
        <f>(DAX__2019_2020__33[[#This Row],[Adj Close]]-DAX__2019_2020__33[[#This Row],[Adj Open]])/DAX__2019_2020__33[[#This Row],[Adj Open]]</f>
        <v>9.9173553719015986E-4</v>
      </c>
      <c r="J6548" s="50">
        <f>DAX__2019_2020__33[[#This Row],[Adj Close]]-DAX__2019_2020__33[[#This Row],[Adj Open]]</f>
        <v>1.3950700462352472E-2</v>
      </c>
      <c r="K6548" s="50">
        <v>8042324</v>
      </c>
    </row>
    <row r="6549" spans="1:11" x14ac:dyDescent="0.3">
      <c r="A6549" s="51" t="str">
        <f t="shared" si="107"/>
        <v>DTE.DE</v>
      </c>
      <c r="B6549" s="52" t="s">
        <v>570</v>
      </c>
      <c r="C6549" s="50" t="s">
        <v>18129</v>
      </c>
      <c r="D6549" s="50">
        <f>DAX__2019_2020__33[[#This Row],[Open]]*(DAX__2019_2020__33[[#This Row],[Adj Close]]/DAX__2019_2020__33[[#This Row],[Close]])</f>
        <v>14.090207134308512</v>
      </c>
      <c r="E6549" s="50" t="s">
        <v>17899</v>
      </c>
      <c r="F6549" s="50" t="s">
        <v>17732</v>
      </c>
      <c r="G6549" s="50" t="s">
        <v>18037</v>
      </c>
      <c r="H6549" s="50" t="s">
        <v>18741</v>
      </c>
      <c r="I6549" s="50">
        <f>(DAX__2019_2020__33[[#This Row],[Adj Close]]-DAX__2019_2020__33[[#This Row],[Adj Open]])/DAX__2019_2020__33[[#This Row],[Adj Open]]</f>
        <v>-7.2607260726073692E-3</v>
      </c>
      <c r="J6549" s="50">
        <f>DAX__2019_2020__33[[#This Row],[Adj Close]]-DAX__2019_2020__33[[#This Row],[Adj Open]]</f>
        <v>-0.10230513430851218</v>
      </c>
      <c r="K6549" s="50">
        <v>6733759</v>
      </c>
    </row>
    <row r="6550" spans="1:11" x14ac:dyDescent="0.3">
      <c r="A6550" s="51" t="str">
        <f t="shared" si="107"/>
        <v>DTE.DE</v>
      </c>
      <c r="B6550" s="52" t="s">
        <v>571</v>
      </c>
      <c r="C6550" s="50" t="s">
        <v>18142</v>
      </c>
      <c r="D6550" s="50">
        <f>DAX__2019_2020__33[[#This Row],[Open]]*(DAX__2019_2020__33[[#This Row],[Adj Close]]/DAX__2019_2020__33[[#This Row],[Close]])</f>
        <v>14.025102940170939</v>
      </c>
      <c r="E6550" s="50" t="s">
        <v>18700</v>
      </c>
      <c r="F6550" s="50" t="s">
        <v>18034</v>
      </c>
      <c r="G6550" s="50" t="s">
        <v>17899</v>
      </c>
      <c r="H6550" s="50" t="s">
        <v>18910</v>
      </c>
      <c r="I6550" s="50">
        <f>(DAX__2019_2020__33[[#This Row],[Adj Close]]-DAX__2019_2020__33[[#This Row],[Adj Open]])/DAX__2019_2020__33[[#This Row],[Adj Open]]</f>
        <v>8.6206896551724657E-3</v>
      </c>
      <c r="J6550" s="50">
        <f>DAX__2019_2020__33[[#This Row],[Adj Close]]-DAX__2019_2020__33[[#This Row],[Adj Open]]</f>
        <v>0.12090605982906055</v>
      </c>
      <c r="K6550" s="50">
        <v>8341577</v>
      </c>
    </row>
    <row r="6551" spans="1:11" x14ac:dyDescent="0.3">
      <c r="A6551" s="51" t="str">
        <f t="shared" si="107"/>
        <v>DTE.DE</v>
      </c>
      <c r="B6551" s="52" t="s">
        <v>572</v>
      </c>
      <c r="C6551" s="50" t="s">
        <v>18010</v>
      </c>
      <c r="D6551" s="50">
        <f>DAX__2019_2020__33[[#This Row],[Open]]*(DAX__2019_2020__33[[#This Row],[Adj Close]]/DAX__2019_2020__33[[#This Row],[Close]])</f>
        <v>14.118109233607907</v>
      </c>
      <c r="E6551" s="50" t="s">
        <v>18751</v>
      </c>
      <c r="F6551" s="50" t="s">
        <v>17584</v>
      </c>
      <c r="G6551" s="50" t="s">
        <v>18807</v>
      </c>
      <c r="H6551" s="50" t="s">
        <v>18808</v>
      </c>
      <c r="I6551" s="50">
        <f>(DAX__2019_2020__33[[#This Row],[Adj Close]]-DAX__2019_2020__33[[#This Row],[Adj Open]])/DAX__2019_2020__33[[#This Row],[Adj Open]]</f>
        <v>-3.2938076416326169E-4</v>
      </c>
      <c r="J6551" s="50">
        <f>DAX__2019_2020__33[[#This Row],[Adj Close]]-DAX__2019_2020__33[[#This Row],[Adj Open]]</f>
        <v>-4.6502336079061735E-3</v>
      </c>
      <c r="K6551" s="50">
        <v>5106783</v>
      </c>
    </row>
    <row r="6552" spans="1:11" x14ac:dyDescent="0.3">
      <c r="A6552" s="51" t="str">
        <f t="shared" si="107"/>
        <v>DTE.DE</v>
      </c>
      <c r="B6552" s="52" t="s">
        <v>573</v>
      </c>
      <c r="C6552" s="50" t="s">
        <v>17744</v>
      </c>
      <c r="D6552" s="50">
        <f>DAX__2019_2020__33[[#This Row],[Open]]*(DAX__2019_2020__33[[#This Row],[Adj Close]]/DAX__2019_2020__33[[#This Row],[Close]])</f>
        <v>14.127407727332892</v>
      </c>
      <c r="E6552" s="50" t="s">
        <v>18753</v>
      </c>
      <c r="F6552" s="50" t="s">
        <v>18702</v>
      </c>
      <c r="G6552" s="50" t="s">
        <v>17740</v>
      </c>
      <c r="H6552" s="50" t="s">
        <v>18749</v>
      </c>
      <c r="I6552" s="50">
        <f>(DAX__2019_2020__33[[#This Row],[Adj Close]]-DAX__2019_2020__33[[#This Row],[Adj Open]])/DAX__2019_2020__33[[#This Row],[Adj Open]]</f>
        <v>-5.2666227781435629E-3</v>
      </c>
      <c r="J6552" s="50">
        <f>DAX__2019_2020__33[[#This Row],[Adj Close]]-DAX__2019_2020__33[[#This Row],[Adj Open]]</f>
        <v>-7.4403727332892799E-2</v>
      </c>
      <c r="K6552" s="50">
        <v>7259399</v>
      </c>
    </row>
    <row r="6553" spans="1:11" x14ac:dyDescent="0.3">
      <c r="A6553" s="51" t="str">
        <f t="shared" si="107"/>
        <v>DTE.DE</v>
      </c>
      <c r="B6553" s="52" t="s">
        <v>574</v>
      </c>
      <c r="C6553" s="50" t="s">
        <v>17744</v>
      </c>
      <c r="D6553" s="50">
        <f>DAX__2019_2020__33[[#This Row],[Open]]*(DAX__2019_2020__33[[#This Row],[Adj Close]]/DAX__2019_2020__33[[#This Row],[Close]])</f>
        <v>14.127409303885752</v>
      </c>
      <c r="E6553" s="50" t="s">
        <v>18739</v>
      </c>
      <c r="F6553" s="50" t="s">
        <v>17585</v>
      </c>
      <c r="G6553" s="50" t="s">
        <v>18702</v>
      </c>
      <c r="H6553" s="50" t="s">
        <v>18911</v>
      </c>
      <c r="I6553" s="50">
        <f>(DAX__2019_2020__33[[#This Row],[Adj Close]]-DAX__2019_2020__33[[#This Row],[Adj Open]])/DAX__2019_2020__33[[#This Row],[Adj Open]]</f>
        <v>-8.8874259381171421E-3</v>
      </c>
      <c r="J6553" s="50">
        <f>DAX__2019_2020__33[[#This Row],[Adj Close]]-DAX__2019_2020__33[[#This Row],[Adj Open]]</f>
        <v>-0.12555630388575167</v>
      </c>
      <c r="K6553" s="50">
        <v>8447084</v>
      </c>
    </row>
    <row r="6554" spans="1:11" x14ac:dyDescent="0.3">
      <c r="A6554" s="51" t="str">
        <f t="shared" si="107"/>
        <v>DTE.DE</v>
      </c>
      <c r="B6554" s="52" t="s">
        <v>575</v>
      </c>
      <c r="C6554" s="50" t="s">
        <v>18694</v>
      </c>
      <c r="D6554" s="50">
        <f>DAX__2019_2020__33[[#This Row],[Open]]*(DAX__2019_2020__33[[#This Row],[Adj Close]]/DAX__2019_2020__33[[#This Row],[Close]])</f>
        <v>13.973951634422949</v>
      </c>
      <c r="E6554" s="50" t="s">
        <v>17898</v>
      </c>
      <c r="F6554" s="50" t="s">
        <v>17734</v>
      </c>
      <c r="G6554" s="50" t="s">
        <v>17870</v>
      </c>
      <c r="H6554" s="50" t="s">
        <v>18738</v>
      </c>
      <c r="I6554" s="50">
        <f>(DAX__2019_2020__33[[#This Row],[Adj Close]]-DAX__2019_2020__33[[#This Row],[Adj Open]])/DAX__2019_2020__33[[#This Row],[Adj Open]]</f>
        <v>-2.3294509151414932E-3</v>
      </c>
      <c r="J6554" s="50">
        <f>DAX__2019_2020__33[[#This Row],[Adj Close]]-DAX__2019_2020__33[[#This Row],[Adj Open]]</f>
        <v>-3.2551634422949505E-2</v>
      </c>
      <c r="K6554" s="50">
        <v>9436390</v>
      </c>
    </row>
    <row r="6555" spans="1:11" x14ac:dyDescent="0.3">
      <c r="A6555" s="51" t="str">
        <f t="shared" si="107"/>
        <v>DTE.DE</v>
      </c>
      <c r="B6555" s="52" t="s">
        <v>576</v>
      </c>
      <c r="C6555" s="50" t="s">
        <v>17581</v>
      </c>
      <c r="D6555" s="50">
        <f>DAX__2019_2020__33[[#This Row],[Open]]*(DAX__2019_2020__33[[#This Row],[Adj Close]]/DAX__2019_2020__33[[#This Row],[Close]])</f>
        <v>13.885596665531336</v>
      </c>
      <c r="E6555" s="50" t="s">
        <v>18733</v>
      </c>
      <c r="F6555" s="50" t="s">
        <v>17642</v>
      </c>
      <c r="G6555" s="50" t="s">
        <v>17715</v>
      </c>
      <c r="H6555" s="50" t="s">
        <v>18912</v>
      </c>
      <c r="I6555" s="50">
        <f>(DAX__2019_2020__33[[#This Row],[Adj Close]]-DAX__2019_2020__33[[#This Row],[Adj Open]])/DAX__2019_2020__33[[#This Row],[Adj Open]]</f>
        <v>-1.6744809109176181E-2</v>
      </c>
      <c r="J6555" s="50">
        <f>DAX__2019_2020__33[[#This Row],[Adj Close]]-DAX__2019_2020__33[[#This Row],[Adj Open]]</f>
        <v>-0.23251166553133551</v>
      </c>
      <c r="K6555" s="50">
        <v>11591760</v>
      </c>
    </row>
    <row r="6556" spans="1:11" x14ac:dyDescent="0.3">
      <c r="A6556" s="51" t="str">
        <f t="shared" si="107"/>
        <v>DTE.DE</v>
      </c>
      <c r="B6556" s="52" t="s">
        <v>577</v>
      </c>
      <c r="C6556" s="50" t="s">
        <v>17576</v>
      </c>
      <c r="D6556" s="50">
        <f>DAX__2019_2020__33[[#This Row],[Open]]*(DAX__2019_2020__33[[#This Row],[Adj Close]]/DAX__2019_2020__33[[#This Row],[Close]])</f>
        <v>13.78329139959432</v>
      </c>
      <c r="E6556" s="50" t="s">
        <v>17735</v>
      </c>
      <c r="F6556" s="50" t="s">
        <v>17580</v>
      </c>
      <c r="G6556" s="50" t="s">
        <v>17611</v>
      </c>
      <c r="H6556" s="50" t="s">
        <v>18913</v>
      </c>
      <c r="I6556" s="50">
        <f>(DAX__2019_2020__33[[#This Row],[Adj Close]]-DAX__2019_2020__33[[#This Row],[Adj Open]])/DAX__2019_2020__33[[#This Row],[Adj Open]]</f>
        <v>-2.0242914979756916E-3</v>
      </c>
      <c r="J6556" s="50">
        <f>DAX__2019_2020__33[[#This Row],[Adj Close]]-DAX__2019_2020__33[[#This Row],[Adj Open]]</f>
        <v>-2.7901399594320253E-2</v>
      </c>
      <c r="K6556" s="50">
        <v>8199908</v>
      </c>
    </row>
    <row r="6557" spans="1:11" x14ac:dyDescent="0.3">
      <c r="A6557" s="51" t="str">
        <f t="shared" si="107"/>
        <v>DTE.DE</v>
      </c>
      <c r="B6557" s="52" t="s">
        <v>578</v>
      </c>
      <c r="C6557" s="50" t="s">
        <v>17616</v>
      </c>
      <c r="D6557" s="50">
        <f>DAX__2019_2020__33[[#This Row],[Open]]*(DAX__2019_2020__33[[#This Row],[Adj Close]]/DAX__2019_2020__33[[#This Row],[Close]])</f>
        <v>13.806543233490565</v>
      </c>
      <c r="E6557" s="50" t="s">
        <v>17733</v>
      </c>
      <c r="F6557" s="50" t="s">
        <v>17580</v>
      </c>
      <c r="G6557" s="50" t="s">
        <v>17603</v>
      </c>
      <c r="H6557" s="50" t="s">
        <v>18783</v>
      </c>
      <c r="I6557" s="50">
        <f>(DAX__2019_2020__33[[#This Row],[Adj Close]]-DAX__2019_2020__33[[#This Row],[Adj Open]])/DAX__2019_2020__33[[#This Row],[Adj Open]]</f>
        <v>-3.3681374200062526E-4</v>
      </c>
      <c r="J6557" s="50">
        <f>DAX__2019_2020__33[[#This Row],[Adj Close]]-DAX__2019_2020__33[[#This Row],[Adj Open]]</f>
        <v>-4.6502334905653697E-3</v>
      </c>
      <c r="K6557" s="50">
        <v>9294506</v>
      </c>
    </row>
    <row r="6558" spans="1:11" x14ac:dyDescent="0.3">
      <c r="A6558" s="51" t="str">
        <f t="shared" si="107"/>
        <v>DTE.DE</v>
      </c>
      <c r="B6558" s="52" t="s">
        <v>579</v>
      </c>
      <c r="C6558" s="50" t="s">
        <v>17574</v>
      </c>
      <c r="D6558" s="50">
        <f>DAX__2019_2020__33[[#This Row],[Open]]*(DAX__2019_2020__33[[#This Row],[Adj Close]]/DAX__2019_2020__33[[#This Row],[Close]])</f>
        <v>13.866994642262895</v>
      </c>
      <c r="E6558" s="50" t="s">
        <v>18035</v>
      </c>
      <c r="F6558" s="50" t="s">
        <v>17848</v>
      </c>
      <c r="G6558" s="50" t="s">
        <v>18694</v>
      </c>
      <c r="H6558" s="50" t="s">
        <v>18914</v>
      </c>
      <c r="I6558" s="50">
        <f>(DAX__2019_2020__33[[#This Row],[Adj Close]]-DAX__2019_2020__33[[#This Row],[Adj Open]])/DAX__2019_2020__33[[#This Row],[Adj Open]]</f>
        <v>7.712944332662652E-3</v>
      </c>
      <c r="J6558" s="50">
        <f>DAX__2019_2020__33[[#This Row],[Adj Close]]-DAX__2019_2020__33[[#This Row],[Adj Open]]</f>
        <v>0.10695535773710496</v>
      </c>
      <c r="K6558" s="50">
        <v>9889293</v>
      </c>
    </row>
    <row r="6559" spans="1:11" x14ac:dyDescent="0.3">
      <c r="A6559" s="51" t="str">
        <f t="shared" si="107"/>
        <v>DTE.DE</v>
      </c>
      <c r="B6559" s="52" t="s">
        <v>580</v>
      </c>
      <c r="C6559" s="50" t="s">
        <v>17927</v>
      </c>
      <c r="D6559" s="50">
        <f>DAX__2019_2020__33[[#This Row],[Open]]*(DAX__2019_2020__33[[#This Row],[Adj Close]]/DAX__2019_2020__33[[#This Row],[Close]])</f>
        <v>14.080906902560693</v>
      </c>
      <c r="E6559" s="50" t="s">
        <v>17746</v>
      </c>
      <c r="F6559" s="50" t="s">
        <v>18694</v>
      </c>
      <c r="G6559" s="50" t="s">
        <v>18711</v>
      </c>
      <c r="H6559" s="50" t="s">
        <v>18915</v>
      </c>
      <c r="I6559" s="50">
        <f>(DAX__2019_2020__33[[#This Row],[Adj Close]]-DAX__2019_2020__33[[#This Row],[Adj Open]])/DAX__2019_2020__33[[#This Row],[Adj Open]]</f>
        <v>-6.9352708058125221E-3</v>
      </c>
      <c r="J6559" s="50">
        <f>DAX__2019_2020__33[[#This Row],[Adj Close]]-DAX__2019_2020__33[[#This Row],[Adj Open]]</f>
        <v>-9.7654902560693202E-2</v>
      </c>
      <c r="K6559" s="50">
        <v>12143150</v>
      </c>
    </row>
    <row r="6560" spans="1:11" x14ac:dyDescent="0.3">
      <c r="A6560" s="51" t="str">
        <f t="shared" si="107"/>
        <v>DTE.DE</v>
      </c>
      <c r="B6560" s="52" t="s">
        <v>581</v>
      </c>
      <c r="C6560" s="50" t="s">
        <v>18037</v>
      </c>
      <c r="D6560" s="50">
        <f>DAX__2019_2020__33[[#This Row],[Open]]*(DAX__2019_2020__33[[#This Row],[Adj Close]]/DAX__2019_2020__33[[#This Row],[Close]])</f>
        <v>13.987901434912221</v>
      </c>
      <c r="E6560" s="50" t="s">
        <v>18916</v>
      </c>
      <c r="F6560" s="50" t="s">
        <v>17884</v>
      </c>
      <c r="G6560" s="50" t="s">
        <v>18906</v>
      </c>
      <c r="H6560" s="50" t="s">
        <v>18907</v>
      </c>
      <c r="I6560" s="50">
        <f>(DAX__2019_2020__33[[#This Row],[Adj Close]]-DAX__2019_2020__33[[#This Row],[Adj Open]])/DAX__2019_2020__33[[#This Row],[Adj Open]]</f>
        <v>3.6569148936171584E-3</v>
      </c>
      <c r="J6560" s="50">
        <f>DAX__2019_2020__33[[#This Row],[Adj Close]]-DAX__2019_2020__33[[#This Row],[Adj Open]]</f>
        <v>5.1152565087779323E-2</v>
      </c>
      <c r="K6560" s="50">
        <v>24855032</v>
      </c>
    </row>
    <row r="6561" spans="1:11" x14ac:dyDescent="0.3">
      <c r="A6561" s="51" t="str">
        <f t="shared" si="107"/>
        <v>DTE.DE</v>
      </c>
      <c r="B6561" s="52" t="s">
        <v>582</v>
      </c>
      <c r="C6561" s="50" t="s">
        <v>17884</v>
      </c>
      <c r="D6561" s="50">
        <f>DAX__2019_2020__33[[#This Row],[Open]]*(DAX__2019_2020__33[[#This Row],[Adj Close]]/DAX__2019_2020__33[[#This Row],[Close]])</f>
        <v>13.969300728142075</v>
      </c>
      <c r="E6561" s="50" t="s">
        <v>18694</v>
      </c>
      <c r="F6561" s="50" t="s">
        <v>17599</v>
      </c>
      <c r="G6561" s="50" t="s">
        <v>17727</v>
      </c>
      <c r="H6561" s="50" t="s">
        <v>18917</v>
      </c>
      <c r="I6561" s="50">
        <f>(DAX__2019_2020__33[[#This Row],[Adj Close]]-DAX__2019_2020__33[[#This Row],[Adj Open]])/DAX__2019_2020__33[[#This Row],[Adj Open]]</f>
        <v>-2.5299600532623059E-2</v>
      </c>
      <c r="J6561" s="50">
        <f>DAX__2019_2020__33[[#This Row],[Adj Close]]-DAX__2019_2020__33[[#This Row],[Adj Open]]</f>
        <v>-0.35341772814207495</v>
      </c>
      <c r="K6561" s="50">
        <v>14077044</v>
      </c>
    </row>
    <row r="6562" spans="1:11" x14ac:dyDescent="0.3">
      <c r="A6562" s="51" t="str">
        <f t="shared" si="107"/>
        <v>DTE.DE</v>
      </c>
      <c r="B6562" s="52" t="s">
        <v>583</v>
      </c>
      <c r="C6562" s="50" t="s">
        <v>17594</v>
      </c>
      <c r="D6562" s="50">
        <f>DAX__2019_2020__33[[#This Row],[Open]]*(DAX__2019_2020__33[[#This Row],[Adj Close]]/DAX__2019_2020__33[[#This Row],[Close]])</f>
        <v>13.718188131830599</v>
      </c>
      <c r="E6562" s="50" t="s">
        <v>18732</v>
      </c>
      <c r="F6562" s="50" t="s">
        <v>17722</v>
      </c>
      <c r="G6562" s="50" t="s">
        <v>17727</v>
      </c>
      <c r="H6562" s="50" t="s">
        <v>18917</v>
      </c>
      <c r="I6562" s="50">
        <f>(DAX__2019_2020__33[[#This Row],[Adj Close]]-DAX__2019_2020__33[[#This Row],[Adj Open]])/DAX__2019_2020__33[[#This Row],[Adj Open]]</f>
        <v>-7.4576271186439303E-3</v>
      </c>
      <c r="J6562" s="50">
        <f>DAX__2019_2020__33[[#This Row],[Adj Close]]-DAX__2019_2020__33[[#This Row],[Adj Open]]</f>
        <v>-0.10230513183059919</v>
      </c>
      <c r="K6562" s="50">
        <v>10850541</v>
      </c>
    </row>
    <row r="6563" spans="1:11" x14ac:dyDescent="0.3">
      <c r="A6563" s="51" t="str">
        <f>"DTE.DE"</f>
        <v>DTE.DE</v>
      </c>
      <c r="B6563" s="52" t="s">
        <v>584</v>
      </c>
      <c r="C6563" s="50" t="s">
        <v>17711</v>
      </c>
      <c r="D6563" s="50">
        <f>DAX__2019_2020__33[[#This Row],[Open]]*(DAX__2019_2020__33[[#This Row],[Adj Close]]/DAX__2019_2020__33[[#This Row],[Close]])</f>
        <v>13.611233296283782</v>
      </c>
      <c r="E6563" s="50" t="s">
        <v>17576</v>
      </c>
      <c r="F6563" s="50" t="s">
        <v>17604</v>
      </c>
      <c r="G6563" s="50" t="s">
        <v>17789</v>
      </c>
      <c r="H6563" s="50" t="s">
        <v>18918</v>
      </c>
      <c r="I6563" s="50">
        <f>(DAX__2019_2020__33[[#This Row],[Adj Close]]-DAX__2019_2020__33[[#This Row],[Adj Open]])/DAX__2019_2020__33[[#This Row],[Adj Open]]</f>
        <v>1.1274342330030825E-2</v>
      </c>
      <c r="J6563" s="50">
        <f>DAX__2019_2020__33[[#This Row],[Adj Close]]-DAX__2019_2020__33[[#This Row],[Adj Open]]</f>
        <v>0.15345770371621725</v>
      </c>
      <c r="K6563" s="50">
        <v>6303089</v>
      </c>
    </row>
    <row r="6564" spans="1:11" x14ac:dyDescent="0.3">
      <c r="A6564" s="51" t="str">
        <f>"DTE.DE"</f>
        <v>DTE.DE</v>
      </c>
      <c r="B6564" s="52" t="s">
        <v>585</v>
      </c>
      <c r="C6564" s="50" t="s">
        <v>18748</v>
      </c>
      <c r="D6564" s="50">
        <f>DAX__2019_2020__33[[#This Row],[Open]]*(DAX__2019_2020__33[[#This Row],[Adj Close]]/DAX__2019_2020__33[[#This Row],[Close]])</f>
        <v>13.927449098143237</v>
      </c>
      <c r="E6564" s="50" t="s">
        <v>17927</v>
      </c>
      <c r="F6564" s="50" t="s">
        <v>17735</v>
      </c>
      <c r="G6564" s="50" t="s">
        <v>18142</v>
      </c>
      <c r="H6564" s="50" t="s">
        <v>18919</v>
      </c>
      <c r="I6564" s="50">
        <f>(DAX__2019_2020__33[[#This Row],[Adj Close]]-DAX__2019_2020__33[[#This Row],[Adj Open]])/DAX__2019_2020__33[[#This Row],[Adj Open]]</f>
        <v>7.0116861435726143E-3</v>
      </c>
      <c r="J6564" s="50">
        <f>DAX__2019_2020__33[[#This Row],[Adj Close]]-DAX__2019_2020__33[[#This Row],[Adj Open]]</f>
        <v>9.7654901856763843E-2</v>
      </c>
      <c r="K6564" s="50">
        <v>7587625</v>
      </c>
    </row>
    <row r="6565" spans="1:11" x14ac:dyDescent="0.3">
      <c r="A6565" s="51" t="str">
        <f>"DTE.DE"</f>
        <v>DTE.DE</v>
      </c>
      <c r="B6565" s="52" t="s">
        <v>586</v>
      </c>
      <c r="C6565" s="50" t="s">
        <v>18129</v>
      </c>
      <c r="D6565" s="50">
        <f>DAX__2019_2020__33[[#This Row],[Open]]*(DAX__2019_2020__33[[#This Row],[Adj Close]]/DAX__2019_2020__33[[#This Row],[Close]])</f>
        <v>14.090207100297915</v>
      </c>
      <c r="E6565" s="50" t="s">
        <v>18739</v>
      </c>
      <c r="F6565" s="50" t="s">
        <v>17912</v>
      </c>
      <c r="G6565" s="50" t="s">
        <v>17587</v>
      </c>
      <c r="H6565" s="50" t="s">
        <v>18920</v>
      </c>
      <c r="I6565" s="50">
        <f>(DAX__2019_2020__33[[#This Row],[Adj Close]]-DAX__2019_2020__33[[#This Row],[Adj Open]])/DAX__2019_2020__33[[#This Row],[Adj Open]]</f>
        <v>-2.9702970297029573E-3</v>
      </c>
      <c r="J6565" s="50">
        <f>DAX__2019_2020__33[[#This Row],[Adj Close]]-DAX__2019_2020__33[[#This Row],[Adj Open]]</f>
        <v>-4.1852100297914419E-2</v>
      </c>
      <c r="K6565" s="50">
        <v>5958110</v>
      </c>
    </row>
    <row r="6566" spans="1:11" x14ac:dyDescent="0.3">
      <c r="A6566" s="51" t="str">
        <f>"DTE.DE"</f>
        <v>DTE.DE</v>
      </c>
      <c r="B6566" s="52" t="s">
        <v>587</v>
      </c>
      <c r="C6566" s="50" t="s">
        <v>17740</v>
      </c>
      <c r="D6566" s="50">
        <f>DAX__2019_2020__33[[#This Row],[Open]]*(DAX__2019_2020__33[[#This Row],[Adj Close]]/DAX__2019_2020__33[[#This Row],[Close]])</f>
        <v>14.053004224005349</v>
      </c>
      <c r="E6566" s="50" t="s">
        <v>17593</v>
      </c>
      <c r="F6566" s="50" t="s">
        <v>17728</v>
      </c>
      <c r="G6566" s="50" t="s">
        <v>17728</v>
      </c>
      <c r="H6566" s="50" t="s">
        <v>18797</v>
      </c>
      <c r="I6566" s="50">
        <f>(DAX__2019_2020__33[[#This Row],[Adj Close]]-DAX__2019_2020__33[[#This Row],[Adj Open]])/DAX__2019_2020__33[[#This Row],[Adj Open]]</f>
        <v>-1.0258107213765709E-2</v>
      </c>
      <c r="J6566" s="50">
        <f>DAX__2019_2020__33[[#This Row],[Adj Close]]-DAX__2019_2020__33[[#This Row],[Adj Open]]</f>
        <v>-0.14415722400534925</v>
      </c>
      <c r="K6566" s="50">
        <v>3800644</v>
      </c>
    </row>
    <row r="6567" spans="1:11" x14ac:dyDescent="0.3">
      <c r="A6567" s="51" t="str">
        <f t="shared" ref="A6567:A6630" si="108">"FME.DE"</f>
        <v>FME.DE</v>
      </c>
      <c r="B6567" s="52" t="s">
        <v>83</v>
      </c>
      <c r="C6567" s="50" t="s">
        <v>8129</v>
      </c>
      <c r="D6567" s="50">
        <f>DAX__2019_2020__33[[#This Row],[Open]]*(DAX__2019_2020__33[[#This Row],[Adj Close]]/DAX__2019_2020__33[[#This Row],[Close]])</f>
        <v>50.497271996928269</v>
      </c>
      <c r="E6567" s="50" t="s">
        <v>8742</v>
      </c>
      <c r="F6567" s="50" t="s">
        <v>9141</v>
      </c>
      <c r="G6567" s="50" t="s">
        <v>8389</v>
      </c>
      <c r="H6567" s="50" t="s">
        <v>18921</v>
      </c>
      <c r="I6567" s="50">
        <f>(DAX__2019_2020__33[[#This Row],[Adj Close]]-DAX__2019_2020__33[[#This Row],[Adj Open]])/DAX__2019_2020__33[[#This Row],[Adj Open]]</f>
        <v>1.4893616493134089E-2</v>
      </c>
      <c r="J6567" s="50">
        <f>DAX__2019_2020__33[[#This Row],[Adj Close]]-DAX__2019_2020__33[[#This Row],[Adj Open]]</f>
        <v>0.75208700307172904</v>
      </c>
      <c r="K6567" s="50">
        <v>854907</v>
      </c>
    </row>
    <row r="6568" spans="1:11" x14ac:dyDescent="0.3">
      <c r="A6568" s="51" t="str">
        <f t="shared" si="108"/>
        <v>FME.DE</v>
      </c>
      <c r="B6568" s="52" t="s">
        <v>84</v>
      </c>
      <c r="C6568" s="50" t="s">
        <v>9685</v>
      </c>
      <c r="D6568" s="50">
        <f>DAX__2019_2020__33[[#This Row],[Open]]*(DAX__2019_2020__33[[#This Row],[Adj Close]]/DAX__2019_2020__33[[#This Row],[Close]])</f>
        <v>50.944938913931239</v>
      </c>
      <c r="E6568" s="50" t="s">
        <v>9729</v>
      </c>
      <c r="F6568" s="50" t="s">
        <v>18922</v>
      </c>
      <c r="G6568" s="50" t="s">
        <v>9024</v>
      </c>
      <c r="H6568" s="50" t="s">
        <v>18923</v>
      </c>
      <c r="I6568" s="50">
        <f>(DAX__2019_2020__33[[#This Row],[Adj Close]]-DAX__2019_2020__33[[#This Row],[Adj Open]])/DAX__2019_2020__33[[#This Row],[Adj Open]]</f>
        <v>-2.319859320918825E-2</v>
      </c>
      <c r="J6568" s="50">
        <f>DAX__2019_2020__33[[#This Row],[Adj Close]]-DAX__2019_2020__33[[#This Row],[Adj Open]]</f>
        <v>-1.1818509139312354</v>
      </c>
      <c r="K6568" s="50">
        <v>801987</v>
      </c>
    </row>
    <row r="6569" spans="1:11" x14ac:dyDescent="0.3">
      <c r="A6569" s="51" t="str">
        <f t="shared" si="108"/>
        <v>FME.DE</v>
      </c>
      <c r="B6569" s="52" t="s">
        <v>85</v>
      </c>
      <c r="C6569" s="50" t="s">
        <v>8621</v>
      </c>
      <c r="D6569" s="50">
        <f>DAX__2019_2020__33[[#This Row],[Open]]*(DAX__2019_2020__33[[#This Row],[Adj Close]]/DAX__2019_2020__33[[#This Row],[Close]])</f>
        <v>49.780994464069664</v>
      </c>
      <c r="E6569" s="50" t="s">
        <v>9556</v>
      </c>
      <c r="F6569" s="50" t="s">
        <v>5116</v>
      </c>
      <c r="G6569" s="50" t="s">
        <v>9556</v>
      </c>
      <c r="H6569" s="50" t="s">
        <v>18924</v>
      </c>
      <c r="I6569" s="50">
        <f>(DAX__2019_2020__33[[#This Row],[Adj Close]]-DAX__2019_2020__33[[#This Row],[Adj Open]])/DAX__2019_2020__33[[#This Row],[Adj Open]]</f>
        <v>6.3309372780912629E-2</v>
      </c>
      <c r="J6569" s="50">
        <f>DAX__2019_2020__33[[#This Row],[Adj Close]]-DAX__2019_2020__33[[#This Row],[Adj Open]]</f>
        <v>3.1516035359303345</v>
      </c>
      <c r="K6569" s="50">
        <v>1450823</v>
      </c>
    </row>
    <row r="6570" spans="1:11" x14ac:dyDescent="0.3">
      <c r="A6570" s="51" t="str">
        <f t="shared" si="108"/>
        <v>FME.DE</v>
      </c>
      <c r="B6570" s="52" t="s">
        <v>86</v>
      </c>
      <c r="C6570" s="50" t="s">
        <v>11340</v>
      </c>
      <c r="D6570" s="50">
        <f>DAX__2019_2020__33[[#This Row],[Open]]*(DAX__2019_2020__33[[#This Row],[Adj Close]]/DAX__2019_2020__33[[#This Row],[Close]])</f>
        <v>53.34445717137131</v>
      </c>
      <c r="E6570" s="50" t="s">
        <v>5163</v>
      </c>
      <c r="F6570" s="50" t="s">
        <v>11770</v>
      </c>
      <c r="G6570" s="50" t="s">
        <v>4966</v>
      </c>
      <c r="H6570" s="50" t="s">
        <v>18925</v>
      </c>
      <c r="I6570" s="50">
        <f>(DAX__2019_2020__33[[#This Row],[Adj Close]]-DAX__2019_2020__33[[#This Row],[Adj Open]])/DAX__2019_2020__33[[#This Row],[Adj Open]]</f>
        <v>-1.3091691403434308E-2</v>
      </c>
      <c r="J6570" s="50">
        <f>DAX__2019_2020__33[[#This Row],[Adj Close]]-DAX__2019_2020__33[[#This Row],[Adj Open]]</f>
        <v>-0.69836917137131138</v>
      </c>
      <c r="K6570" s="50">
        <v>905881</v>
      </c>
    </row>
    <row r="6571" spans="1:11" x14ac:dyDescent="0.3">
      <c r="A6571" s="51" t="str">
        <f t="shared" si="108"/>
        <v>FME.DE</v>
      </c>
      <c r="B6571" s="52" t="s">
        <v>87</v>
      </c>
      <c r="C6571" s="50" t="s">
        <v>11806</v>
      </c>
      <c r="D6571" s="50">
        <f>DAX__2019_2020__33[[#This Row],[Open]]*(DAX__2019_2020__33[[#This Row],[Adj Close]]/DAX__2019_2020__33[[#This Row],[Close]])</f>
        <v>52.628186531373565</v>
      </c>
      <c r="E6571" s="50" t="s">
        <v>9101</v>
      </c>
      <c r="F6571" s="50" t="s">
        <v>11770</v>
      </c>
      <c r="G6571" s="50" t="s">
        <v>9546</v>
      </c>
      <c r="H6571" s="50" t="s">
        <v>18926</v>
      </c>
      <c r="I6571" s="50">
        <f>(DAX__2019_2020__33[[#This Row],[Adj Close]]-DAX__2019_2020__33[[#This Row],[Adj Open]])/DAX__2019_2020__33[[#This Row],[Adj Open]]</f>
        <v>-1.19087616860966E-2</v>
      </c>
      <c r="J6571" s="50">
        <f>DAX__2019_2020__33[[#This Row],[Adj Close]]-DAX__2019_2020__33[[#This Row],[Adj Open]]</f>
        <v>-0.62673653137356666</v>
      </c>
      <c r="K6571" s="50">
        <v>1150149</v>
      </c>
    </row>
    <row r="6572" spans="1:11" x14ac:dyDescent="0.3">
      <c r="A6572" s="51" t="str">
        <f t="shared" si="108"/>
        <v>FME.DE</v>
      </c>
      <c r="B6572" s="52" t="s">
        <v>88</v>
      </c>
      <c r="C6572" s="50" t="s">
        <v>7781</v>
      </c>
      <c r="D6572" s="50">
        <f>DAX__2019_2020__33[[#This Row],[Open]]*(DAX__2019_2020__33[[#This Row],[Adj Close]]/DAX__2019_2020__33[[#This Row],[Close]])</f>
        <v>52.664002359084883</v>
      </c>
      <c r="E6572" s="50" t="s">
        <v>7641</v>
      </c>
      <c r="F6572" s="50" t="s">
        <v>7781</v>
      </c>
      <c r="G6572" s="50" t="s">
        <v>5183</v>
      </c>
      <c r="H6572" s="50" t="s">
        <v>18927</v>
      </c>
      <c r="I6572" s="50">
        <f>(DAX__2019_2020__33[[#This Row],[Adj Close]]-DAX__2019_2020__33[[#This Row],[Adj Open]])/DAX__2019_2020__33[[#This Row],[Adj Open]]</f>
        <v>2.5501530091805519E-2</v>
      </c>
      <c r="J6572" s="50">
        <f>DAX__2019_2020__33[[#This Row],[Adj Close]]-DAX__2019_2020__33[[#This Row],[Adj Open]]</f>
        <v>1.34301264091512</v>
      </c>
      <c r="K6572" s="50">
        <v>1151046</v>
      </c>
    </row>
    <row r="6573" spans="1:11" x14ac:dyDescent="0.3">
      <c r="A6573" s="51" t="str">
        <f t="shared" si="108"/>
        <v>FME.DE</v>
      </c>
      <c r="B6573" s="52" t="s">
        <v>89</v>
      </c>
      <c r="C6573" s="50" t="s">
        <v>4962</v>
      </c>
      <c r="D6573" s="50">
        <f>DAX__2019_2020__33[[#This Row],[Open]]*(DAX__2019_2020__33[[#This Row],[Adj Close]]/DAX__2019_2020__33[[#This Row],[Close]])</f>
        <v>53.72049769316893</v>
      </c>
      <c r="E6573" s="50" t="s">
        <v>4962</v>
      </c>
      <c r="F6573" s="50" t="s">
        <v>18928</v>
      </c>
      <c r="G6573" s="50" t="s">
        <v>11340</v>
      </c>
      <c r="H6573" s="50" t="s">
        <v>18929</v>
      </c>
      <c r="I6573" s="50">
        <f>(DAX__2019_2020__33[[#This Row],[Adj Close]]-DAX__2019_2020__33[[#This Row],[Adj Open]])/DAX__2019_2020__33[[#This Row],[Adj Open]]</f>
        <v>-6.9999666666667251E-3</v>
      </c>
      <c r="J6573" s="50">
        <f>DAX__2019_2020__33[[#This Row],[Adj Close]]-DAX__2019_2020__33[[#This Row],[Adj Open]]</f>
        <v>-0.37604169316892921</v>
      </c>
      <c r="K6573" s="50">
        <v>1022632</v>
      </c>
    </row>
    <row r="6574" spans="1:11" x14ac:dyDescent="0.3">
      <c r="A6574" s="51" t="str">
        <f t="shared" si="108"/>
        <v>FME.DE</v>
      </c>
      <c r="B6574" s="52" t="s">
        <v>90</v>
      </c>
      <c r="C6574" s="50" t="s">
        <v>7836</v>
      </c>
      <c r="D6574" s="50">
        <f>DAX__2019_2020__33[[#This Row],[Open]]*(DAX__2019_2020__33[[#This Row],[Adj Close]]/DAX__2019_2020__33[[#This Row],[Close]])</f>
        <v>53.648871762021784</v>
      </c>
      <c r="E6574" s="50" t="s">
        <v>7836</v>
      </c>
      <c r="F6574" s="50" t="s">
        <v>9121</v>
      </c>
      <c r="G6574" s="50" t="s">
        <v>18930</v>
      </c>
      <c r="H6574" s="50" t="s">
        <v>18931</v>
      </c>
      <c r="I6574" s="50">
        <f>(DAX__2019_2020__33[[#This Row],[Adj Close]]-DAX__2019_2020__33[[#This Row],[Adj Open]])/DAX__2019_2020__33[[#This Row],[Adj Open]]</f>
        <v>-1.1348398242603469E-2</v>
      </c>
      <c r="J6574" s="50">
        <f>DAX__2019_2020__33[[#This Row],[Adj Close]]-DAX__2019_2020__33[[#This Row],[Adj Open]]</f>
        <v>-0.60882876202178693</v>
      </c>
      <c r="K6574" s="50">
        <v>728130</v>
      </c>
    </row>
    <row r="6575" spans="1:11" x14ac:dyDescent="0.3">
      <c r="A6575" s="51" t="str">
        <f t="shared" si="108"/>
        <v>FME.DE</v>
      </c>
      <c r="B6575" s="52" t="s">
        <v>91</v>
      </c>
      <c r="C6575" s="50" t="s">
        <v>8756</v>
      </c>
      <c r="D6575" s="50">
        <f>DAX__2019_2020__33[[#This Row],[Open]]*(DAX__2019_2020__33[[#This Row],[Adj Close]]/DAX__2019_2020__33[[#This Row],[Close]])</f>
        <v>52.89678989039983</v>
      </c>
      <c r="E6575" s="50" t="s">
        <v>8969</v>
      </c>
      <c r="F6575" s="50" t="s">
        <v>8943</v>
      </c>
      <c r="G6575" s="50" t="s">
        <v>8924</v>
      </c>
      <c r="H6575" s="50" t="s">
        <v>18932</v>
      </c>
      <c r="I6575" s="50">
        <f>(DAX__2019_2020__33[[#This Row],[Adj Close]]-DAX__2019_2020__33[[#This Row],[Adj Open]])/DAX__2019_2020__33[[#This Row],[Adj Open]]</f>
        <v>2.0311272162787429E-3</v>
      </c>
      <c r="J6575" s="50">
        <f>DAX__2019_2020__33[[#This Row],[Adj Close]]-DAX__2019_2020__33[[#This Row],[Adj Open]]</f>
        <v>0.10744010960016936</v>
      </c>
      <c r="K6575" s="50">
        <v>567604</v>
      </c>
    </row>
    <row r="6576" spans="1:11" x14ac:dyDescent="0.3">
      <c r="A6576" s="51" t="str">
        <f t="shared" si="108"/>
        <v>FME.DE</v>
      </c>
      <c r="B6576" s="52" t="s">
        <v>92</v>
      </c>
      <c r="C6576" s="50" t="s">
        <v>7706</v>
      </c>
      <c r="D6576" s="50">
        <f>DAX__2019_2020__33[[#This Row],[Open]]*(DAX__2019_2020__33[[#This Row],[Adj Close]]/DAX__2019_2020__33[[#This Row],[Close]])</f>
        <v>53.326556948530381</v>
      </c>
      <c r="E6576" s="50" t="s">
        <v>18933</v>
      </c>
      <c r="F6576" s="50" t="s">
        <v>8924</v>
      </c>
      <c r="G6576" s="50" t="s">
        <v>4983</v>
      </c>
      <c r="H6576" s="50" t="s">
        <v>18934</v>
      </c>
      <c r="I6576" s="50">
        <f>(DAX__2019_2020__33[[#This Row],[Adj Close]]-DAX__2019_2020__33[[#This Row],[Adj Open]])/DAX__2019_2020__33[[#This Row],[Adj Open]]</f>
        <v>8.0590999318485377E-3</v>
      </c>
      <c r="J6576" s="50">
        <f>DAX__2019_2020__33[[#This Row],[Adj Close]]-DAX__2019_2020__33[[#This Row],[Adj Open]]</f>
        <v>0.42976405146961838</v>
      </c>
      <c r="K6576" s="50">
        <v>732336</v>
      </c>
    </row>
    <row r="6577" spans="1:11" x14ac:dyDescent="0.3">
      <c r="A6577" s="51" t="str">
        <f t="shared" si="108"/>
        <v>FME.DE</v>
      </c>
      <c r="B6577" s="52" t="s">
        <v>93</v>
      </c>
      <c r="C6577" s="50" t="s">
        <v>7748</v>
      </c>
      <c r="D6577" s="50">
        <f>DAX__2019_2020__33[[#This Row],[Open]]*(DAX__2019_2020__33[[#This Row],[Adj Close]]/DAX__2019_2020__33[[#This Row],[Close]])</f>
        <v>53.899571765400438</v>
      </c>
      <c r="E6577" s="50" t="s">
        <v>4989</v>
      </c>
      <c r="F6577" s="50" t="s">
        <v>18935</v>
      </c>
      <c r="G6577" s="50" t="s">
        <v>7707</v>
      </c>
      <c r="H6577" s="50" t="s">
        <v>18936</v>
      </c>
      <c r="I6577" s="50">
        <f>(DAX__2019_2020__33[[#This Row],[Adj Close]]-DAX__2019_2020__33[[#This Row],[Adj Open]])/DAX__2019_2020__33[[#This Row],[Adj Open]]</f>
        <v>9.9667440204859702E-3</v>
      </c>
      <c r="J6577" s="50">
        <f>DAX__2019_2020__33[[#This Row],[Adj Close]]-DAX__2019_2020__33[[#This Row],[Adj Open]]</f>
        <v>0.53720323459955921</v>
      </c>
      <c r="K6577" s="50">
        <v>805805</v>
      </c>
    </row>
    <row r="6578" spans="1:11" x14ac:dyDescent="0.3">
      <c r="A6578" s="51" t="str">
        <f t="shared" si="108"/>
        <v>FME.DE</v>
      </c>
      <c r="B6578" s="52" t="s">
        <v>94</v>
      </c>
      <c r="C6578" s="50" t="s">
        <v>7286</v>
      </c>
      <c r="D6578" s="50">
        <f>DAX__2019_2020__33[[#This Row],[Open]]*(DAX__2019_2020__33[[#This Row],[Adj Close]]/DAX__2019_2020__33[[#This Row],[Close]])</f>
        <v>54.365149975649743</v>
      </c>
      <c r="E6578" s="50" t="s">
        <v>8087</v>
      </c>
      <c r="F6578" s="50" t="s">
        <v>7824</v>
      </c>
      <c r="G6578" s="50" t="s">
        <v>8110</v>
      </c>
      <c r="H6578" s="50" t="s">
        <v>18937</v>
      </c>
      <c r="I6578" s="50">
        <f>(DAX__2019_2020__33[[#This Row],[Adj Close]]-DAX__2019_2020__33[[#This Row],[Adj Open]])/DAX__2019_2020__33[[#This Row],[Adj Open]]</f>
        <v>7.9051382097308255E-3</v>
      </c>
      <c r="J6578" s="50">
        <f>DAX__2019_2020__33[[#This Row],[Adj Close]]-DAX__2019_2020__33[[#This Row],[Adj Open]]</f>
        <v>0.42976402435025562</v>
      </c>
      <c r="K6578" s="50">
        <v>846676</v>
      </c>
    </row>
    <row r="6579" spans="1:11" x14ac:dyDescent="0.3">
      <c r="A6579" s="51" t="str">
        <f t="shared" si="108"/>
        <v>FME.DE</v>
      </c>
      <c r="B6579" s="52" t="s">
        <v>95</v>
      </c>
      <c r="C6579" s="50" t="s">
        <v>4989</v>
      </c>
      <c r="D6579" s="50">
        <f>DAX__2019_2020__33[[#This Row],[Open]]*(DAX__2019_2020__33[[#This Row],[Adj Close]]/DAX__2019_2020__33[[#This Row],[Close]])</f>
        <v>55.1530457036733</v>
      </c>
      <c r="E6579" s="50" t="s">
        <v>4973</v>
      </c>
      <c r="F6579" s="50" t="s">
        <v>7711</v>
      </c>
      <c r="G6579" s="50" t="s">
        <v>7599</v>
      </c>
      <c r="H6579" s="50" t="s">
        <v>18938</v>
      </c>
      <c r="I6579" s="50">
        <f>(DAX__2019_2020__33[[#This Row],[Adj Close]]-DAX__2019_2020__33[[#This Row],[Adj Open]])/DAX__2019_2020__33[[#This Row],[Adj Open]]</f>
        <v>6.8182145070848918E-3</v>
      </c>
      <c r="J6579" s="50">
        <f>DAX__2019_2020__33[[#This Row],[Adj Close]]-DAX__2019_2020__33[[#This Row],[Adj Open]]</f>
        <v>0.37604529632670136</v>
      </c>
      <c r="K6579" s="50">
        <v>1039880</v>
      </c>
    </row>
    <row r="6580" spans="1:11" x14ac:dyDescent="0.3">
      <c r="A6580" s="51" t="str">
        <f t="shared" si="108"/>
        <v>FME.DE</v>
      </c>
      <c r="B6580" s="52" t="s">
        <v>96</v>
      </c>
      <c r="C6580" s="50" t="s">
        <v>5039</v>
      </c>
      <c r="D6580" s="50">
        <f>DAX__2019_2020__33[[#This Row],[Open]]*(DAX__2019_2020__33[[#This Row],[Adj Close]]/DAX__2019_2020__33[[#This Row],[Close]])</f>
        <v>55.600717995366516</v>
      </c>
      <c r="E6580" s="50" t="s">
        <v>7648</v>
      </c>
      <c r="F6580" s="50" t="s">
        <v>7604</v>
      </c>
      <c r="G6580" s="50" t="s">
        <v>5353</v>
      </c>
      <c r="H6580" s="50" t="s">
        <v>18939</v>
      </c>
      <c r="I6580" s="50">
        <f>(DAX__2019_2020__33[[#This Row],[Adj Close]]-DAX__2019_2020__33[[#This Row],[Adj Open]])/DAX__2019_2020__33[[#This Row],[Adj Open]]</f>
        <v>-6.4411757307947012E-3</v>
      </c>
      <c r="J6580" s="50">
        <f>DAX__2019_2020__33[[#This Row],[Adj Close]]-DAX__2019_2020__33[[#This Row],[Adj Open]]</f>
        <v>-0.35813399536651502</v>
      </c>
      <c r="K6580" s="50">
        <v>611066</v>
      </c>
    </row>
    <row r="6581" spans="1:11" x14ac:dyDescent="0.3">
      <c r="A6581" s="51" t="str">
        <f t="shared" si="108"/>
        <v>FME.DE</v>
      </c>
      <c r="B6581" s="52" t="s">
        <v>97</v>
      </c>
      <c r="C6581" s="50" t="s">
        <v>8110</v>
      </c>
      <c r="D6581" s="50">
        <f>DAX__2019_2020__33[[#This Row],[Open]]*(DAX__2019_2020__33[[#This Row],[Adj Close]]/DAX__2019_2020__33[[#This Row],[Close]])</f>
        <v>54.794910357612032</v>
      </c>
      <c r="E6581" s="50" t="s">
        <v>8974</v>
      </c>
      <c r="F6581" s="50" t="s">
        <v>8110</v>
      </c>
      <c r="G6581" s="50" t="s">
        <v>5350</v>
      </c>
      <c r="H6581" s="50" t="s">
        <v>18940</v>
      </c>
      <c r="I6581" s="50">
        <f>(DAX__2019_2020__33[[#This Row],[Adj Close]]-DAX__2019_2020__33[[#This Row],[Adj Open]])/DAX__2019_2020__33[[#This Row],[Adj Open]]</f>
        <v>9.1502776282635749E-3</v>
      </c>
      <c r="J6581" s="50">
        <f>DAX__2019_2020__33[[#This Row],[Adj Close]]-DAX__2019_2020__33[[#This Row],[Adj Open]]</f>
        <v>0.50138864238796543</v>
      </c>
      <c r="K6581" s="50">
        <v>564355</v>
      </c>
    </row>
    <row r="6582" spans="1:11" x14ac:dyDescent="0.3">
      <c r="A6582" s="51" t="str">
        <f t="shared" si="108"/>
        <v>FME.DE</v>
      </c>
      <c r="B6582" s="52" t="s">
        <v>98</v>
      </c>
      <c r="C6582" s="50" t="s">
        <v>5264</v>
      </c>
      <c r="D6582" s="50">
        <f>DAX__2019_2020__33[[#This Row],[Open]]*(DAX__2019_2020__33[[#This Row],[Adj Close]]/DAX__2019_2020__33[[#This Row],[Close]])</f>
        <v>55.332114814664294</v>
      </c>
      <c r="E6582" s="50" t="s">
        <v>9554</v>
      </c>
      <c r="F6582" s="50" t="s">
        <v>7734</v>
      </c>
      <c r="G6582" s="50" t="s">
        <v>7672</v>
      </c>
      <c r="H6582" s="50" t="s">
        <v>18941</v>
      </c>
      <c r="I6582" s="50">
        <f>(DAX__2019_2020__33[[#This Row],[Adj Close]]-DAX__2019_2020__33[[#This Row],[Adj Open]])/DAX__2019_2020__33[[#This Row],[Adj Open]]</f>
        <v>-9.7082525842766721E-4</v>
      </c>
      <c r="J6582" s="50">
        <f>DAX__2019_2020__33[[#This Row],[Adj Close]]-DAX__2019_2020__33[[#This Row],[Adj Open]]</f>
        <v>-5.3717814664295815E-2</v>
      </c>
      <c r="K6582" s="50">
        <v>994295</v>
      </c>
    </row>
    <row r="6583" spans="1:11" x14ac:dyDescent="0.3">
      <c r="A6583" s="51" t="str">
        <f t="shared" si="108"/>
        <v>FME.DE</v>
      </c>
      <c r="B6583" s="52" t="s">
        <v>99</v>
      </c>
      <c r="C6583" s="50" t="s">
        <v>7604</v>
      </c>
      <c r="D6583" s="50">
        <f>DAX__2019_2020__33[[#This Row],[Open]]*(DAX__2019_2020__33[[#This Row],[Adj Close]]/DAX__2019_2020__33[[#This Row],[Close]])</f>
        <v>55.063513874195721</v>
      </c>
      <c r="E6583" s="50" t="s">
        <v>5618</v>
      </c>
      <c r="F6583" s="50" t="s">
        <v>8087</v>
      </c>
      <c r="G6583" s="50" t="s">
        <v>8955</v>
      </c>
      <c r="H6583" s="50" t="s">
        <v>18942</v>
      </c>
      <c r="I6583" s="50">
        <f>(DAX__2019_2020__33[[#This Row],[Adj Close]]-DAX__2019_2020__33[[#This Row],[Adj Open]])/DAX__2019_2020__33[[#This Row],[Adj Open]]</f>
        <v>1.3008455284552064E-3</v>
      </c>
      <c r="J6583" s="50">
        <f>DAX__2019_2020__33[[#This Row],[Adj Close]]-DAX__2019_2020__33[[#This Row],[Adj Open]]</f>
        <v>7.1629125804278715E-2</v>
      </c>
      <c r="K6583" s="50">
        <v>906950</v>
      </c>
    </row>
    <row r="6584" spans="1:11" x14ac:dyDescent="0.3">
      <c r="A6584" s="51" t="str">
        <f t="shared" si="108"/>
        <v>FME.DE</v>
      </c>
      <c r="B6584" s="52" t="s">
        <v>100</v>
      </c>
      <c r="C6584" s="50" t="s">
        <v>8974</v>
      </c>
      <c r="D6584" s="50">
        <f>DAX__2019_2020__33[[#This Row],[Open]]*(DAX__2019_2020__33[[#This Row],[Adj Close]]/DAX__2019_2020__33[[#This Row],[Close]])</f>
        <v>55.672344017322835</v>
      </c>
      <c r="E6584" s="50" t="s">
        <v>7391</v>
      </c>
      <c r="F6584" s="50" t="s">
        <v>8974</v>
      </c>
      <c r="G6584" s="50" t="s">
        <v>5168</v>
      </c>
      <c r="H6584" s="50" t="s">
        <v>18943</v>
      </c>
      <c r="I6584" s="50">
        <f>(DAX__2019_2020__33[[#This Row],[Adj Close]]-DAX__2019_2020__33[[#This Row],[Adj Open]])/DAX__2019_2020__33[[#This Row],[Adj Open]]</f>
        <v>2.1228690897394594E-2</v>
      </c>
      <c r="J6584" s="50">
        <f>DAX__2019_2020__33[[#This Row],[Adj Close]]-DAX__2019_2020__33[[#This Row],[Adj Open]]</f>
        <v>1.1818509826771617</v>
      </c>
      <c r="K6584" s="50">
        <v>1057760</v>
      </c>
    </row>
    <row r="6585" spans="1:11" x14ac:dyDescent="0.3">
      <c r="A6585" s="51" t="str">
        <f t="shared" si="108"/>
        <v>FME.DE</v>
      </c>
      <c r="B6585" s="52" t="s">
        <v>101</v>
      </c>
      <c r="C6585" s="50" t="s">
        <v>7583</v>
      </c>
      <c r="D6585" s="50">
        <f>DAX__2019_2020__33[[#This Row],[Open]]*(DAX__2019_2020__33[[#This Row],[Adj Close]]/DAX__2019_2020__33[[#This Row],[Close]])</f>
        <v>56.531873563037855</v>
      </c>
      <c r="E6585" s="50" t="s">
        <v>7368</v>
      </c>
      <c r="F6585" s="50" t="s">
        <v>7314</v>
      </c>
      <c r="G6585" s="50" t="s">
        <v>7341</v>
      </c>
      <c r="H6585" s="50" t="s">
        <v>18944</v>
      </c>
      <c r="I6585" s="50">
        <f>(DAX__2019_2020__33[[#This Row],[Adj Close]]-DAX__2019_2020__33[[#This Row],[Adj Open]])/DAX__2019_2020__33[[#This Row],[Adj Open]]</f>
        <v>-6.3352867648932122E-4</v>
      </c>
      <c r="J6585" s="50">
        <f>DAX__2019_2020__33[[#This Row],[Adj Close]]-DAX__2019_2020__33[[#This Row],[Adj Open]]</f>
        <v>-3.581456303785302E-2</v>
      </c>
      <c r="K6585" s="50">
        <v>704988</v>
      </c>
    </row>
    <row r="6586" spans="1:11" x14ac:dyDescent="0.3">
      <c r="A6586" s="51" t="str">
        <f t="shared" si="108"/>
        <v>FME.DE</v>
      </c>
      <c r="B6586" s="52" t="s">
        <v>102</v>
      </c>
      <c r="C6586" s="50" t="s">
        <v>7339</v>
      </c>
      <c r="D6586" s="50">
        <f>DAX__2019_2020__33[[#This Row],[Open]]*(DAX__2019_2020__33[[#This Row],[Adj Close]]/DAX__2019_2020__33[[#This Row],[Close]])</f>
        <v>56.549783510955855</v>
      </c>
      <c r="E6586" s="50" t="s">
        <v>7867</v>
      </c>
      <c r="F6586" s="50" t="s">
        <v>5174</v>
      </c>
      <c r="G6586" s="50" t="s">
        <v>4963</v>
      </c>
      <c r="H6586" s="50" t="s">
        <v>18945</v>
      </c>
      <c r="I6586" s="50">
        <f>(DAX__2019_2020__33[[#This Row],[Adj Close]]-DAX__2019_2020__33[[#This Row],[Adj Open]])/DAX__2019_2020__33[[#This Row],[Adj Open]]</f>
        <v>-2.8499050031665272E-3</v>
      </c>
      <c r="J6586" s="50">
        <f>DAX__2019_2020__33[[#This Row],[Adj Close]]-DAX__2019_2020__33[[#This Row],[Adj Open]]</f>
        <v>-0.16116151095585707</v>
      </c>
      <c r="K6586" s="50">
        <v>686869</v>
      </c>
    </row>
    <row r="6587" spans="1:11" x14ac:dyDescent="0.3">
      <c r="A6587" s="51" t="str">
        <f t="shared" si="108"/>
        <v>FME.DE</v>
      </c>
      <c r="B6587" s="52" t="s">
        <v>103</v>
      </c>
      <c r="C6587" s="50" t="s">
        <v>5034</v>
      </c>
      <c r="D6587" s="50">
        <f>DAX__2019_2020__33[[#This Row],[Open]]*(DAX__2019_2020__33[[#This Row],[Adj Close]]/DAX__2019_2020__33[[#This Row],[Close]])</f>
        <v>55.958854288232565</v>
      </c>
      <c r="E6587" s="50" t="s">
        <v>5363</v>
      </c>
      <c r="F6587" s="50" t="s">
        <v>5528</v>
      </c>
      <c r="G6587" s="50" t="s">
        <v>8787</v>
      </c>
      <c r="H6587" s="50" t="s">
        <v>18946</v>
      </c>
      <c r="I6587" s="50">
        <f>(DAX__2019_2020__33[[#This Row],[Adj Close]]-DAX__2019_2020__33[[#This Row],[Adj Open]])/DAX__2019_2020__33[[#This Row],[Adj Open]]</f>
        <v>2.0159967999999993E-2</v>
      </c>
      <c r="J6587" s="50">
        <f>DAX__2019_2020__33[[#This Row],[Adj Close]]-DAX__2019_2020__33[[#This Row],[Adj Open]]</f>
        <v>1.128128711767431</v>
      </c>
      <c r="K6587" s="50">
        <v>702102</v>
      </c>
    </row>
    <row r="6588" spans="1:11" x14ac:dyDescent="0.3">
      <c r="A6588" s="51" t="str">
        <f t="shared" si="108"/>
        <v>FME.DE</v>
      </c>
      <c r="B6588" s="52" t="s">
        <v>104</v>
      </c>
      <c r="C6588" s="50" t="s">
        <v>5580</v>
      </c>
      <c r="D6588" s="50">
        <f>DAX__2019_2020__33[[#This Row],[Open]]*(DAX__2019_2020__33[[#This Row],[Adj Close]]/DAX__2019_2020__33[[#This Row],[Close]])</f>
        <v>57.552565870466744</v>
      </c>
      <c r="E6588" s="50" t="s">
        <v>7377</v>
      </c>
      <c r="F6588" s="50" t="s">
        <v>7676</v>
      </c>
      <c r="G6588" s="50" t="s">
        <v>7353</v>
      </c>
      <c r="H6588" s="50" t="s">
        <v>18947</v>
      </c>
      <c r="I6588" s="50">
        <f>(DAX__2019_2020__33[[#This Row],[Adj Close]]-DAX__2019_2020__33[[#This Row],[Adj Open]])/DAX__2019_2020__33[[#This Row],[Adj Open]]</f>
        <v>1.2445862048005303E-3</v>
      </c>
      <c r="J6588" s="50">
        <f>DAX__2019_2020__33[[#This Row],[Adj Close]]-DAX__2019_2020__33[[#This Row],[Adj Open]]</f>
        <v>7.162912953325673E-2</v>
      </c>
      <c r="K6588" s="50">
        <v>1063795</v>
      </c>
    </row>
    <row r="6589" spans="1:11" x14ac:dyDescent="0.3">
      <c r="A6589" s="51" t="str">
        <f t="shared" si="108"/>
        <v>FME.DE</v>
      </c>
      <c r="B6589" s="52" t="s">
        <v>105</v>
      </c>
      <c r="C6589" s="50" t="s">
        <v>18948</v>
      </c>
      <c r="D6589" s="50">
        <f>DAX__2019_2020__33[[#This Row],[Open]]*(DAX__2019_2020__33[[#This Row],[Adj Close]]/DAX__2019_2020__33[[#This Row],[Close]])</f>
        <v>57.96441984766529</v>
      </c>
      <c r="E6589" s="50" t="s">
        <v>7849</v>
      </c>
      <c r="F6589" s="50" t="s">
        <v>11842</v>
      </c>
      <c r="G6589" s="50" t="s">
        <v>7301</v>
      </c>
      <c r="H6589" s="50" t="s">
        <v>18949</v>
      </c>
      <c r="I6589" s="50">
        <f>(DAX__2019_2020__33[[#This Row],[Adj Close]]-DAX__2019_2020__33[[#This Row],[Adj Open]])/DAX__2019_2020__33[[#This Row],[Adj Open]]</f>
        <v>-1.5755283155862918E-2</v>
      </c>
      <c r="J6589" s="50">
        <f>DAX__2019_2020__33[[#This Row],[Adj Close]]-DAX__2019_2020__33[[#This Row],[Adj Open]]</f>
        <v>-0.91324584766528716</v>
      </c>
      <c r="K6589" s="50">
        <v>667053</v>
      </c>
    </row>
    <row r="6590" spans="1:11" x14ac:dyDescent="0.3">
      <c r="A6590" s="51" t="str">
        <f t="shared" si="108"/>
        <v>FME.DE</v>
      </c>
      <c r="B6590" s="52" t="s">
        <v>106</v>
      </c>
      <c r="C6590" s="50" t="s">
        <v>5363</v>
      </c>
      <c r="D6590" s="50">
        <f>DAX__2019_2020__33[[#This Row],[Open]]*(DAX__2019_2020__33[[#This Row],[Adj Close]]/DAX__2019_2020__33[[#This Row],[Close]])</f>
        <v>57.266053311710316</v>
      </c>
      <c r="E6590" s="50" t="s">
        <v>5225</v>
      </c>
      <c r="F6590" s="50" t="s">
        <v>5164</v>
      </c>
      <c r="G6590" s="50" t="s">
        <v>7368</v>
      </c>
      <c r="H6590" s="50" t="s">
        <v>18950</v>
      </c>
      <c r="I6590" s="50">
        <f>(DAX__2019_2020__33[[#This Row],[Adj Close]]-DAX__2019_2020__33[[#This Row],[Adj Open]])/DAX__2019_2020__33[[#This Row],[Adj Open]]</f>
        <v>1.8762195415292157E-3</v>
      </c>
      <c r="J6590" s="50">
        <f>DAX__2019_2020__33[[#This Row],[Adj Close]]-DAX__2019_2020__33[[#This Row],[Adj Open]]</f>
        <v>0.10744368828968476</v>
      </c>
      <c r="K6590" s="50">
        <v>502398</v>
      </c>
    </row>
    <row r="6591" spans="1:11" x14ac:dyDescent="0.3">
      <c r="A6591" s="51" t="str">
        <f t="shared" si="108"/>
        <v>FME.DE</v>
      </c>
      <c r="B6591" s="52" t="s">
        <v>107</v>
      </c>
      <c r="C6591" s="50" t="s">
        <v>9590</v>
      </c>
      <c r="D6591" s="50">
        <f>DAX__2019_2020__33[[#This Row],[Open]]*(DAX__2019_2020__33[[#This Row],[Adj Close]]/DAX__2019_2020__33[[#This Row],[Close]])</f>
        <v>57.498847441734071</v>
      </c>
      <c r="E6591" s="50" t="s">
        <v>8909</v>
      </c>
      <c r="F6591" s="50" t="s">
        <v>7679</v>
      </c>
      <c r="G6591" s="50" t="s">
        <v>5560</v>
      </c>
      <c r="H6591" s="50" t="s">
        <v>18951</v>
      </c>
      <c r="I6591" s="50">
        <f>(DAX__2019_2020__33[[#This Row],[Adj Close]]-DAX__2019_2020__33[[#This Row],[Adj Open]])/DAX__2019_2020__33[[#This Row],[Adj Open]]</f>
        <v>3.4568685229388441E-2</v>
      </c>
      <c r="J6591" s="50">
        <f>DAX__2019_2020__33[[#This Row],[Adj Close]]-DAX__2019_2020__33[[#This Row],[Adj Open]]</f>
        <v>1.987659558265932</v>
      </c>
      <c r="K6591" s="50">
        <v>1684194</v>
      </c>
    </row>
    <row r="6592" spans="1:11" x14ac:dyDescent="0.3">
      <c r="A6592" s="51" t="str">
        <f t="shared" si="108"/>
        <v>FME.DE</v>
      </c>
      <c r="B6592" s="52" t="s">
        <v>108</v>
      </c>
      <c r="C6592" s="50" t="s">
        <v>5375</v>
      </c>
      <c r="D6592" s="50">
        <f>DAX__2019_2020__33[[#This Row],[Open]]*(DAX__2019_2020__33[[#This Row],[Adj Close]]/DAX__2019_2020__33[[#This Row],[Close]])</f>
        <v>59.45069111281898</v>
      </c>
      <c r="E6592" s="50" t="s">
        <v>7448</v>
      </c>
      <c r="F6592" s="50" t="s">
        <v>7400</v>
      </c>
      <c r="G6592" s="50" t="s">
        <v>9624</v>
      </c>
      <c r="H6592" s="50" t="s">
        <v>18952</v>
      </c>
      <c r="I6592" s="50">
        <f>(DAX__2019_2020__33[[#This Row],[Adj Close]]-DAX__2019_2020__33[[#This Row],[Adj Open]])/DAX__2019_2020__33[[#This Row],[Adj Open]]</f>
        <v>4.2168372223845597E-3</v>
      </c>
      <c r="J6592" s="50">
        <f>DAX__2019_2020__33[[#This Row],[Adj Close]]-DAX__2019_2020__33[[#This Row],[Adj Open]]</f>
        <v>0.25069388718102203</v>
      </c>
      <c r="K6592" s="50">
        <v>871618</v>
      </c>
    </row>
    <row r="6593" spans="1:11" x14ac:dyDescent="0.3">
      <c r="A6593" s="51" t="str">
        <f t="shared" si="108"/>
        <v>FME.DE</v>
      </c>
      <c r="B6593" s="52" t="s">
        <v>109</v>
      </c>
      <c r="C6593" s="50" t="s">
        <v>18953</v>
      </c>
      <c r="D6593" s="50">
        <f>DAX__2019_2020__33[[#This Row],[Open]]*(DAX__2019_2020__33[[#This Row],[Adj Close]]/DAX__2019_2020__33[[#This Row],[Close]])</f>
        <v>59.307435018934761</v>
      </c>
      <c r="E6593" s="50" t="s">
        <v>5219</v>
      </c>
      <c r="F6593" s="50" t="s">
        <v>18953</v>
      </c>
      <c r="G6593" s="50" t="s">
        <v>8050</v>
      </c>
      <c r="H6593" s="50" t="s">
        <v>18954</v>
      </c>
      <c r="I6593" s="50">
        <f>(DAX__2019_2020__33[[#This Row],[Adj Close]]-DAX__2019_2020__33[[#This Row],[Adj Open]])/DAX__2019_2020__33[[#This Row],[Adj Open]]</f>
        <v>9.0587261189232766E-4</v>
      </c>
      <c r="J6593" s="50">
        <f>DAX__2019_2020__33[[#This Row],[Adj Close]]-DAX__2019_2020__33[[#This Row],[Adj Open]]</f>
        <v>5.3724981065236932E-2</v>
      </c>
      <c r="K6593" s="50">
        <v>994493</v>
      </c>
    </row>
    <row r="6594" spans="1:11" x14ac:dyDescent="0.3">
      <c r="A6594" s="51" t="str">
        <f t="shared" si="108"/>
        <v>FME.DE</v>
      </c>
      <c r="B6594" s="52" t="s">
        <v>110</v>
      </c>
      <c r="C6594" s="50" t="s">
        <v>7374</v>
      </c>
      <c r="D6594" s="50">
        <f>DAX__2019_2020__33[[#This Row],[Open]]*(DAX__2019_2020__33[[#This Row],[Adj Close]]/DAX__2019_2020__33[[#This Row],[Close]])</f>
        <v>59.235812429470755</v>
      </c>
      <c r="E6594" s="50" t="s">
        <v>8035</v>
      </c>
      <c r="F6594" s="50" t="s">
        <v>7579</v>
      </c>
      <c r="G6594" s="50" t="s">
        <v>5373</v>
      </c>
      <c r="H6594" s="50" t="s">
        <v>18955</v>
      </c>
      <c r="I6594" s="50">
        <f>(DAX__2019_2020__33[[#This Row],[Adj Close]]-DAX__2019_2020__33[[#This Row],[Adj Open]])/DAX__2019_2020__33[[#This Row],[Adj Open]]</f>
        <v>-8.162046060335831E-3</v>
      </c>
      <c r="J6594" s="50">
        <f>DAX__2019_2020__33[[#This Row],[Adj Close]]-DAX__2019_2020__33[[#This Row],[Adj Open]]</f>
        <v>-0.48348542947075401</v>
      </c>
      <c r="K6594" s="50">
        <v>1223222</v>
      </c>
    </row>
    <row r="6595" spans="1:11" x14ac:dyDescent="0.3">
      <c r="A6595" s="51" t="str">
        <f t="shared" si="108"/>
        <v>FME.DE</v>
      </c>
      <c r="B6595" s="52" t="s">
        <v>111</v>
      </c>
      <c r="C6595" s="50" t="s">
        <v>5252</v>
      </c>
      <c r="D6595" s="50">
        <f>DAX__2019_2020__33[[#This Row],[Open]]*(DAX__2019_2020__33[[#This Row],[Adj Close]]/DAX__2019_2020__33[[#This Row],[Close]])</f>
        <v>59.092552783132192</v>
      </c>
      <c r="E6595" s="50" t="s">
        <v>8050</v>
      </c>
      <c r="F6595" s="50" t="s">
        <v>7377</v>
      </c>
      <c r="G6595" s="50" t="s">
        <v>9227</v>
      </c>
      <c r="H6595" s="50" t="s">
        <v>18956</v>
      </c>
      <c r="I6595" s="50">
        <f>(DAX__2019_2020__33[[#This Row],[Adj Close]]-DAX__2019_2020__33[[#This Row],[Adj Open]])/DAX__2019_2020__33[[#This Row],[Adj Open]]</f>
        <v>-4.2424090909091621E-3</v>
      </c>
      <c r="J6595" s="50">
        <f>DAX__2019_2020__33[[#This Row],[Adj Close]]-DAX__2019_2020__33[[#This Row],[Adj Open]]</f>
        <v>-0.25069478313218951</v>
      </c>
      <c r="K6595" s="50">
        <v>556950</v>
      </c>
    </row>
    <row r="6596" spans="1:11" x14ac:dyDescent="0.3">
      <c r="A6596" s="51" t="str">
        <f t="shared" si="108"/>
        <v>FME.DE</v>
      </c>
      <c r="B6596" s="52" t="s">
        <v>112</v>
      </c>
      <c r="C6596" s="50" t="s">
        <v>7397</v>
      </c>
      <c r="D6596" s="50">
        <f>DAX__2019_2020__33[[#This Row],[Open]]*(DAX__2019_2020__33[[#This Row],[Adj Close]]/DAX__2019_2020__33[[#This Row],[Close]])</f>
        <v>59.217896918824607</v>
      </c>
      <c r="E6596" s="50" t="s">
        <v>5488</v>
      </c>
      <c r="F6596" s="50" t="s">
        <v>7397</v>
      </c>
      <c r="G6596" s="50" t="s">
        <v>5254</v>
      </c>
      <c r="H6596" s="50" t="s">
        <v>18957</v>
      </c>
      <c r="I6596" s="50">
        <f>(DAX__2019_2020__33[[#This Row],[Adj Close]]-DAX__2019_2020__33[[#This Row],[Adj Open]])/DAX__2019_2020__33[[#This Row],[Adj Open]]</f>
        <v>9.9788934076033946E-3</v>
      </c>
      <c r="J6596" s="50">
        <f>DAX__2019_2020__33[[#This Row],[Adj Close]]-DAX__2019_2020__33[[#This Row],[Adj Open]]</f>
        <v>0.59092908117539622</v>
      </c>
      <c r="K6596" s="50">
        <v>726953</v>
      </c>
    </row>
    <row r="6597" spans="1:11" x14ac:dyDescent="0.3">
      <c r="A6597" s="51" t="str">
        <f t="shared" si="108"/>
        <v>FME.DE</v>
      </c>
      <c r="B6597" s="52" t="s">
        <v>113</v>
      </c>
      <c r="C6597" s="50" t="s">
        <v>5249</v>
      </c>
      <c r="D6597" s="50">
        <f>DAX__2019_2020__33[[#This Row],[Open]]*(DAX__2019_2020__33[[#This Row],[Adj Close]]/DAX__2019_2020__33[[#This Row],[Close]])</f>
        <v>60.20277720647789</v>
      </c>
      <c r="E6597" s="50" t="s">
        <v>18958</v>
      </c>
      <c r="F6597" s="50" t="s">
        <v>7448</v>
      </c>
      <c r="G6597" s="50" t="s">
        <v>18959</v>
      </c>
      <c r="H6597" s="50" t="s">
        <v>18960</v>
      </c>
      <c r="I6597" s="50">
        <f>(DAX__2019_2020__33[[#This Row],[Adj Close]]-DAX__2019_2020__33[[#This Row],[Adj Open]])/DAX__2019_2020__33[[#This Row],[Adj Open]]</f>
        <v>4.1641732351033918E-3</v>
      </c>
      <c r="J6597" s="50">
        <f>DAX__2019_2020__33[[#This Row],[Adj Close]]-DAX__2019_2020__33[[#This Row],[Adj Open]]</f>
        <v>0.25069479352210777</v>
      </c>
      <c r="K6597" s="50">
        <v>772926</v>
      </c>
    </row>
    <row r="6598" spans="1:11" x14ac:dyDescent="0.3">
      <c r="A6598" s="51" t="str">
        <f t="shared" si="108"/>
        <v>FME.DE</v>
      </c>
      <c r="B6598" s="52" t="s">
        <v>114</v>
      </c>
      <c r="C6598" s="50" t="s">
        <v>7999</v>
      </c>
      <c r="D6598" s="50">
        <f>DAX__2019_2020__33[[#This Row],[Open]]*(DAX__2019_2020__33[[#This Row],[Adj Close]]/DAX__2019_2020__33[[#This Row],[Close]])</f>
        <v>61.008582354118481</v>
      </c>
      <c r="E6598" s="50" t="s">
        <v>5241</v>
      </c>
      <c r="F6598" s="50" t="s">
        <v>18961</v>
      </c>
      <c r="G6598" s="50" t="s">
        <v>5338</v>
      </c>
      <c r="H6598" s="50" t="s">
        <v>18962</v>
      </c>
      <c r="I6598" s="50">
        <f>(DAX__2019_2020__33[[#This Row],[Adj Close]]-DAX__2019_2020__33[[#This Row],[Adj Open]])/DAX__2019_2020__33[[#This Row],[Adj Open]]</f>
        <v>-9.9794542116152501E-3</v>
      </c>
      <c r="J6598" s="50">
        <f>DAX__2019_2020__33[[#This Row],[Adj Close]]-DAX__2019_2020__33[[#This Row],[Adj Open]]</f>
        <v>-0.60883235411848347</v>
      </c>
      <c r="K6598" s="50">
        <v>712562</v>
      </c>
    </row>
    <row r="6599" spans="1:11" x14ac:dyDescent="0.3">
      <c r="A6599" s="51" t="str">
        <f t="shared" si="108"/>
        <v>FME.DE</v>
      </c>
      <c r="B6599" s="52" t="s">
        <v>115</v>
      </c>
      <c r="C6599" s="50" t="s">
        <v>7920</v>
      </c>
      <c r="D6599" s="50">
        <f>DAX__2019_2020__33[[#This Row],[Open]]*(DAX__2019_2020__33[[#This Row],[Adj Close]]/DAX__2019_2020__33[[#This Row],[Close]])</f>
        <v>60.292306054253665</v>
      </c>
      <c r="E6599" s="50" t="s">
        <v>18963</v>
      </c>
      <c r="F6599" s="50" t="s">
        <v>5249</v>
      </c>
      <c r="G6599" s="50" t="s">
        <v>8865</v>
      </c>
      <c r="H6599" s="50" t="s">
        <v>18964</v>
      </c>
      <c r="I6599" s="50">
        <f>(DAX__2019_2020__33[[#This Row],[Adj Close]]-DAX__2019_2020__33[[#This Row],[Adj Open]])/DAX__2019_2020__33[[#This Row],[Adj Open]]</f>
        <v>1.7226077649306636E-2</v>
      </c>
      <c r="J6599" s="50">
        <f>DAX__2019_2020__33[[#This Row],[Adj Close]]-DAX__2019_2020__33[[#This Row],[Adj Open]]</f>
        <v>1.0385999457463342</v>
      </c>
      <c r="K6599" s="50">
        <v>1113162</v>
      </c>
    </row>
    <row r="6600" spans="1:11" x14ac:dyDescent="0.3">
      <c r="A6600" s="51" t="str">
        <f t="shared" si="108"/>
        <v>FME.DE</v>
      </c>
      <c r="B6600" s="52" t="s">
        <v>116</v>
      </c>
      <c r="C6600" s="50" t="s">
        <v>5503</v>
      </c>
      <c r="D6600" s="50">
        <f>DAX__2019_2020__33[[#This Row],[Open]]*(DAX__2019_2020__33[[#This Row],[Adj Close]]/DAX__2019_2020__33[[#This Row],[Close]])</f>
        <v>61.545778894711894</v>
      </c>
      <c r="E6600" s="50" t="s">
        <v>12814</v>
      </c>
      <c r="F6600" s="50" t="s">
        <v>8886</v>
      </c>
      <c r="G6600" s="50" t="s">
        <v>5226</v>
      </c>
      <c r="H6600" s="50" t="s">
        <v>18965</v>
      </c>
      <c r="I6600" s="50">
        <f>(DAX__2019_2020__33[[#This Row],[Adj Close]]-DAX__2019_2020__33[[#This Row],[Adj Open]])/DAX__2019_2020__33[[#This Row],[Adj Open]]</f>
        <v>-4.3642131034102704E-3</v>
      </c>
      <c r="J6600" s="50">
        <f>DAX__2019_2020__33[[#This Row],[Adj Close]]-DAX__2019_2020__33[[#This Row],[Adj Open]]</f>
        <v>-0.26859889471189291</v>
      </c>
      <c r="K6600" s="50">
        <v>629267</v>
      </c>
    </row>
    <row r="6601" spans="1:11" x14ac:dyDescent="0.3">
      <c r="A6601" s="51" t="str">
        <f t="shared" si="108"/>
        <v>FME.DE</v>
      </c>
      <c r="B6601" s="52" t="s">
        <v>117</v>
      </c>
      <c r="C6601" s="50" t="s">
        <v>18966</v>
      </c>
      <c r="D6601" s="50">
        <f>DAX__2019_2020__33[[#This Row],[Open]]*(DAX__2019_2020__33[[#This Row],[Adj Close]]/DAX__2019_2020__33[[#This Row],[Close]])</f>
        <v>60.811609893447589</v>
      </c>
      <c r="E6601" s="50" t="s">
        <v>9279</v>
      </c>
      <c r="F6601" s="50" t="s">
        <v>18967</v>
      </c>
      <c r="G6601" s="50" t="s">
        <v>5287</v>
      </c>
      <c r="H6601" s="50" t="s">
        <v>18968</v>
      </c>
      <c r="I6601" s="50">
        <f>(DAX__2019_2020__33[[#This Row],[Adj Close]]-DAX__2019_2020__33[[#This Row],[Adj Open]])/DAX__2019_2020__33[[#This Row],[Adj Open]]</f>
        <v>-6.4781362331608654E-3</v>
      </c>
      <c r="J6601" s="50">
        <f>DAX__2019_2020__33[[#This Row],[Adj Close]]-DAX__2019_2020__33[[#This Row],[Adj Open]]</f>
        <v>-0.39394589344758657</v>
      </c>
      <c r="K6601" s="50">
        <v>1035481</v>
      </c>
    </row>
    <row r="6602" spans="1:11" x14ac:dyDescent="0.3">
      <c r="A6602" s="51" t="str">
        <f t="shared" si="108"/>
        <v>FME.DE</v>
      </c>
      <c r="B6602" s="52" t="s">
        <v>118</v>
      </c>
      <c r="C6602" s="50" t="s">
        <v>9311</v>
      </c>
      <c r="D6602" s="50">
        <f>DAX__2019_2020__33[[#This Row],[Open]]*(DAX__2019_2020__33[[#This Row],[Adj Close]]/DAX__2019_2020__33[[#This Row],[Close]])</f>
        <v>62.727639287178171</v>
      </c>
      <c r="E6602" s="50" t="s">
        <v>5446</v>
      </c>
      <c r="F6602" s="50" t="s">
        <v>12822</v>
      </c>
      <c r="G6602" s="50" t="s">
        <v>11396</v>
      </c>
      <c r="H6602" s="50" t="s">
        <v>18969</v>
      </c>
      <c r="I6602" s="50">
        <f>(DAX__2019_2020__33[[#This Row],[Adj Close]]-DAX__2019_2020__33[[#This Row],[Adj Open]])/DAX__2019_2020__33[[#This Row],[Adj Open]]</f>
        <v>6.8513133557327596E-3</v>
      </c>
      <c r="J6602" s="50">
        <f>DAX__2019_2020__33[[#This Row],[Adj Close]]-DAX__2019_2020__33[[#This Row],[Adj Open]]</f>
        <v>0.42976671282183077</v>
      </c>
      <c r="K6602" s="50">
        <v>1974201</v>
      </c>
    </row>
    <row r="6603" spans="1:11" x14ac:dyDescent="0.3">
      <c r="A6603" s="51" t="str">
        <f t="shared" si="108"/>
        <v>FME.DE</v>
      </c>
      <c r="B6603" s="52" t="s">
        <v>119</v>
      </c>
      <c r="C6603" s="50" t="s">
        <v>5465</v>
      </c>
      <c r="D6603" s="50">
        <f>DAX__2019_2020__33[[#This Row],[Open]]*(DAX__2019_2020__33[[#This Row],[Adj Close]]/DAX__2019_2020__33[[#This Row],[Close]])</f>
        <v>63.65878919655075</v>
      </c>
      <c r="E6603" s="50" t="s">
        <v>18970</v>
      </c>
      <c r="F6603" s="50" t="s">
        <v>12808</v>
      </c>
      <c r="G6603" s="50" t="s">
        <v>5473</v>
      </c>
      <c r="H6603" s="50" t="s">
        <v>18971</v>
      </c>
      <c r="I6603" s="50">
        <f>(DAX__2019_2020__33[[#This Row],[Adj Close]]-DAX__2019_2020__33[[#This Row],[Adj Open]])/DAX__2019_2020__33[[#This Row],[Adj Open]]</f>
        <v>-8.4387906733836594E-3</v>
      </c>
      <c r="J6603" s="50">
        <f>DAX__2019_2020__33[[#This Row],[Adj Close]]-DAX__2019_2020__33[[#This Row],[Adj Open]]</f>
        <v>-0.53720319655074888</v>
      </c>
      <c r="K6603" s="50">
        <v>827436</v>
      </c>
    </row>
    <row r="6604" spans="1:11" x14ac:dyDescent="0.3">
      <c r="A6604" s="51" t="str">
        <f t="shared" si="108"/>
        <v>FME.DE</v>
      </c>
      <c r="B6604" s="52" t="s">
        <v>120</v>
      </c>
      <c r="C6604" s="50" t="s">
        <v>7991</v>
      </c>
      <c r="D6604" s="50">
        <f>DAX__2019_2020__33[[#This Row],[Open]]*(DAX__2019_2020__33[[#This Row],[Adj Close]]/DAX__2019_2020__33[[#This Row],[Close]])</f>
        <v>63.103676412730259</v>
      </c>
      <c r="E6604" s="50" t="s">
        <v>11503</v>
      </c>
      <c r="F6604" s="50" t="s">
        <v>9146</v>
      </c>
      <c r="G6604" s="50" t="s">
        <v>9262</v>
      </c>
      <c r="H6604" s="50" t="s">
        <v>18972</v>
      </c>
      <c r="I6604" s="50">
        <f>(DAX__2019_2020__33[[#This Row],[Adj Close]]-DAX__2019_2020__33[[#This Row],[Adj Open]])/DAX__2019_2020__33[[#This Row],[Adj Open]]</f>
        <v>-2.8382518655674122E-4</v>
      </c>
      <c r="J6604" s="50">
        <f>DAX__2019_2020__33[[#This Row],[Adj Close]]-DAX__2019_2020__33[[#This Row],[Adj Open]]</f>
        <v>-1.7910412730259395E-2</v>
      </c>
      <c r="K6604" s="50">
        <v>920940</v>
      </c>
    </row>
    <row r="6605" spans="1:11" x14ac:dyDescent="0.3">
      <c r="A6605" s="51" t="str">
        <f t="shared" si="108"/>
        <v>FME.DE</v>
      </c>
      <c r="B6605" s="52" t="s">
        <v>121</v>
      </c>
      <c r="C6605" s="50" t="s">
        <v>18973</v>
      </c>
      <c r="D6605" s="50">
        <f>DAX__2019_2020__33[[#This Row],[Open]]*(DAX__2019_2020__33[[#This Row],[Adj Close]]/DAX__2019_2020__33[[#This Row],[Close]])</f>
        <v>62.83507555752125</v>
      </c>
      <c r="E6605" s="50" t="s">
        <v>9313</v>
      </c>
      <c r="F6605" s="50" t="s">
        <v>18974</v>
      </c>
      <c r="G6605" s="50" t="s">
        <v>18975</v>
      </c>
      <c r="H6605" s="50" t="s">
        <v>18976</v>
      </c>
      <c r="I6605" s="50">
        <f>(DAX__2019_2020__33[[#This Row],[Adj Close]]-DAX__2019_2020__33[[#This Row],[Adj Open]])/DAX__2019_2020__33[[#This Row],[Adj Open]]</f>
        <v>5.699658022228298E-3</v>
      </c>
      <c r="J6605" s="50">
        <f>DAX__2019_2020__33[[#This Row],[Adj Close]]-DAX__2019_2020__33[[#This Row],[Adj Open]]</f>
        <v>0.35813844247874727</v>
      </c>
      <c r="K6605" s="50">
        <v>800399</v>
      </c>
    </row>
    <row r="6606" spans="1:11" x14ac:dyDescent="0.3">
      <c r="A6606" s="51" t="str">
        <f t="shared" si="108"/>
        <v>FME.DE</v>
      </c>
      <c r="B6606" s="52" t="s">
        <v>122</v>
      </c>
      <c r="C6606" s="50" t="s">
        <v>18973</v>
      </c>
      <c r="D6606" s="50">
        <f>DAX__2019_2020__33[[#This Row],[Open]]*(DAX__2019_2020__33[[#This Row],[Adj Close]]/DAX__2019_2020__33[[#This Row],[Close]])</f>
        <v>62.835077294590043</v>
      </c>
      <c r="E6606" s="50" t="s">
        <v>9244</v>
      </c>
      <c r="F6606" s="50" t="s">
        <v>5189</v>
      </c>
      <c r="G6606" s="50" t="s">
        <v>18977</v>
      </c>
      <c r="H6606" s="50" t="s">
        <v>18978</v>
      </c>
      <c r="I6606" s="50">
        <f>(DAX__2019_2020__33[[#This Row],[Adj Close]]-DAX__2019_2020__33[[#This Row],[Adj Open]])/DAX__2019_2020__33[[#This Row],[Adj Open]]</f>
        <v>-2.2228512396694357E-2</v>
      </c>
      <c r="J6606" s="50">
        <f>DAX__2019_2020__33[[#This Row],[Adj Close]]-DAX__2019_2020__33[[#This Row],[Adj Open]]</f>
        <v>-1.3967302945900428</v>
      </c>
      <c r="K6606" s="50">
        <v>1031377</v>
      </c>
    </row>
    <row r="6607" spans="1:11" x14ac:dyDescent="0.3">
      <c r="A6607" s="51" t="str">
        <f t="shared" si="108"/>
        <v>FME.DE</v>
      </c>
      <c r="B6607" s="52" t="s">
        <v>123</v>
      </c>
      <c r="C6607" s="50" t="s">
        <v>9289</v>
      </c>
      <c r="D6607" s="50">
        <f>DAX__2019_2020__33[[#This Row],[Open]]*(DAX__2019_2020__33[[#This Row],[Adj Close]]/DAX__2019_2020__33[[#This Row],[Close]])</f>
        <v>61.939735209271134</v>
      </c>
      <c r="E6607" s="50" t="s">
        <v>5487</v>
      </c>
      <c r="F6607" s="50" t="s">
        <v>7943</v>
      </c>
      <c r="G6607" s="50" t="s">
        <v>7999</v>
      </c>
      <c r="H6607" s="50" t="s">
        <v>18979</v>
      </c>
      <c r="I6607" s="50">
        <f>(DAX__2019_2020__33[[#This Row],[Adj Close]]-DAX__2019_2020__33[[#This Row],[Adj Open]])/DAX__2019_2020__33[[#This Row],[Adj Open]]</f>
        <v>-1.5033261058109296E-2</v>
      </c>
      <c r="J6607" s="50">
        <f>DAX__2019_2020__33[[#This Row],[Adj Close]]-DAX__2019_2020__33[[#This Row],[Adj Open]]</f>
        <v>-0.93115620927113696</v>
      </c>
      <c r="K6607" s="50">
        <v>819393</v>
      </c>
    </row>
    <row r="6608" spans="1:11" x14ac:dyDescent="0.3">
      <c r="A6608" s="51" t="str">
        <f t="shared" si="108"/>
        <v>FME.DE</v>
      </c>
      <c r="B6608" s="52" t="s">
        <v>124</v>
      </c>
      <c r="C6608" s="50" t="s">
        <v>5246</v>
      </c>
      <c r="D6608" s="50">
        <f>DAX__2019_2020__33[[#This Row],[Open]]*(DAX__2019_2020__33[[#This Row],[Adj Close]]/DAX__2019_2020__33[[#This Row],[Close]])</f>
        <v>60.704171314255504</v>
      </c>
      <c r="E6608" s="50" t="s">
        <v>8876</v>
      </c>
      <c r="F6608" s="50" t="s">
        <v>5338</v>
      </c>
      <c r="G6608" s="50" t="s">
        <v>8032</v>
      </c>
      <c r="H6608" s="50" t="s">
        <v>18980</v>
      </c>
      <c r="I6608" s="50">
        <f>(DAX__2019_2020__33[[#This Row],[Adj Close]]-DAX__2019_2020__33[[#This Row],[Adj Open]])/DAX__2019_2020__33[[#This Row],[Adj Open]]</f>
        <v>1.5929114339419671E-2</v>
      </c>
      <c r="J6608" s="50">
        <f>DAX__2019_2020__33[[#This Row],[Adj Close]]-DAX__2019_2020__33[[#This Row],[Adj Open]]</f>
        <v>0.96696368574449565</v>
      </c>
      <c r="K6608" s="50">
        <v>1073089</v>
      </c>
    </row>
    <row r="6609" spans="1:11" x14ac:dyDescent="0.3">
      <c r="A6609" s="51" t="str">
        <f t="shared" si="108"/>
        <v>FME.DE</v>
      </c>
      <c r="B6609" s="52" t="s">
        <v>125</v>
      </c>
      <c r="C6609" s="50" t="s">
        <v>7925</v>
      </c>
      <c r="D6609" s="50">
        <f>DAX__2019_2020__33[[#This Row],[Open]]*(DAX__2019_2020__33[[#This Row],[Adj Close]]/DAX__2019_2020__33[[#This Row],[Close]])</f>
        <v>62.154615851186037</v>
      </c>
      <c r="E6609" s="50" t="s">
        <v>5430</v>
      </c>
      <c r="F6609" s="50" t="s">
        <v>5503</v>
      </c>
      <c r="G6609" s="50" t="s">
        <v>7939</v>
      </c>
      <c r="H6609" s="50" t="s">
        <v>18981</v>
      </c>
      <c r="I6609" s="50">
        <f>(DAX__2019_2020__33[[#This Row],[Adj Close]]-DAX__2019_2020__33[[#This Row],[Adj Open]])/DAX__2019_2020__33[[#This Row],[Adj Open]]</f>
        <v>-6.3381592145826471E-3</v>
      </c>
      <c r="J6609" s="50">
        <f>DAX__2019_2020__33[[#This Row],[Adj Close]]-DAX__2019_2020__33[[#This Row],[Adj Open]]</f>
        <v>-0.39394585118603942</v>
      </c>
      <c r="K6609" s="50">
        <v>649227</v>
      </c>
    </row>
    <row r="6610" spans="1:11" x14ac:dyDescent="0.3">
      <c r="A6610" s="51" t="str">
        <f t="shared" si="108"/>
        <v>FME.DE</v>
      </c>
      <c r="B6610" s="52" t="s">
        <v>126</v>
      </c>
      <c r="C6610" s="50" t="s">
        <v>18982</v>
      </c>
      <c r="D6610" s="50">
        <f>DAX__2019_2020__33[[#This Row],[Open]]*(DAX__2019_2020__33[[#This Row],[Adj Close]]/DAX__2019_2020__33[[#This Row],[Close]])</f>
        <v>59.934180113216811</v>
      </c>
      <c r="E6610" s="50" t="s">
        <v>5246</v>
      </c>
      <c r="F6610" s="50" t="s">
        <v>5372</v>
      </c>
      <c r="G6610" s="50" t="s">
        <v>5342</v>
      </c>
      <c r="H6610" s="50" t="s">
        <v>18983</v>
      </c>
      <c r="I6610" s="50">
        <f>(DAX__2019_2020__33[[#This Row],[Adj Close]]-DAX__2019_2020__33[[#This Row],[Adj Open]])/DAX__2019_2020__33[[#This Row],[Adj Open]]</f>
        <v>7.4693753370368484E-3</v>
      </c>
      <c r="J6610" s="50">
        <f>DAX__2019_2020__33[[#This Row],[Adj Close]]-DAX__2019_2020__33[[#This Row],[Adj Open]]</f>
        <v>0.44767088678318601</v>
      </c>
      <c r="K6610" s="50">
        <v>1359233</v>
      </c>
    </row>
    <row r="6611" spans="1:11" x14ac:dyDescent="0.3">
      <c r="A6611" s="51" t="str">
        <f t="shared" si="108"/>
        <v>FME.DE</v>
      </c>
      <c r="B6611" s="52" t="s">
        <v>127</v>
      </c>
      <c r="C6611" s="50" t="s">
        <v>7442</v>
      </c>
      <c r="D6611" s="50">
        <f>DAX__2019_2020__33[[#This Row],[Open]]*(DAX__2019_2020__33[[#This Row],[Adj Close]]/DAX__2019_2020__33[[#This Row],[Close]])</f>
        <v>60.04161222769676</v>
      </c>
      <c r="E6611" s="50" t="s">
        <v>7432</v>
      </c>
      <c r="F6611" s="50" t="s">
        <v>5330</v>
      </c>
      <c r="G6611" s="50" t="s">
        <v>5505</v>
      </c>
      <c r="H6611" s="50" t="s">
        <v>18984</v>
      </c>
      <c r="I6611" s="50">
        <f>(DAX__2019_2020__33[[#This Row],[Adj Close]]-DAX__2019_2020__33[[#This Row],[Adj Open]])/DAX__2019_2020__33[[#This Row],[Adj Open]]</f>
        <v>2.3561005772770927E-2</v>
      </c>
      <c r="J6611" s="50">
        <f>DAX__2019_2020__33[[#This Row],[Adj Close]]-DAX__2019_2020__33[[#This Row],[Adj Open]]</f>
        <v>1.4146407723032368</v>
      </c>
      <c r="K6611" s="50">
        <v>881640</v>
      </c>
    </row>
    <row r="6612" spans="1:11" x14ac:dyDescent="0.3">
      <c r="A6612" s="51" t="str">
        <f t="shared" si="108"/>
        <v>FME.DE</v>
      </c>
      <c r="B6612" s="52" t="s">
        <v>128</v>
      </c>
      <c r="C6612" s="50" t="s">
        <v>8865</v>
      </c>
      <c r="D6612" s="50">
        <f>DAX__2019_2020__33[[#This Row],[Open]]*(DAX__2019_2020__33[[#This Row],[Adj Close]]/DAX__2019_2020__33[[#This Row],[Close]])</f>
        <v>61.330906330485014</v>
      </c>
      <c r="E6612" s="50" t="s">
        <v>5419</v>
      </c>
      <c r="F6612" s="50" t="s">
        <v>5559</v>
      </c>
      <c r="G6612" s="50" t="s">
        <v>5249</v>
      </c>
      <c r="H6612" s="50" t="s">
        <v>18985</v>
      </c>
      <c r="I6612" s="50">
        <f>(DAX__2019_2020__33[[#This Row],[Adj Close]]-DAX__2019_2020__33[[#This Row],[Adj Open]])/DAX__2019_2020__33[[#This Row],[Adj Open]]</f>
        <v>-1.8394189781021857E-2</v>
      </c>
      <c r="J6612" s="50">
        <f>DAX__2019_2020__33[[#This Row],[Adj Close]]-DAX__2019_2020__33[[#This Row],[Adj Open]]</f>
        <v>-1.1281323304850162</v>
      </c>
      <c r="K6612" s="50">
        <v>941655</v>
      </c>
    </row>
    <row r="6613" spans="1:11" x14ac:dyDescent="0.3">
      <c r="A6613" s="51" t="str">
        <f t="shared" si="108"/>
        <v>FME.DE</v>
      </c>
      <c r="B6613" s="52" t="s">
        <v>129</v>
      </c>
      <c r="C6613" s="50" t="s">
        <v>5219</v>
      </c>
      <c r="D6613" s="50">
        <f>DAX__2019_2020__33[[#This Row],[Open]]*(DAX__2019_2020__33[[#This Row],[Adj Close]]/DAX__2019_2020__33[[#This Row],[Close]])</f>
        <v>60.149061477579103</v>
      </c>
      <c r="E6613" s="50" t="s">
        <v>7418</v>
      </c>
      <c r="F6613" s="50" t="s">
        <v>7361</v>
      </c>
      <c r="G6613" s="50" t="s">
        <v>7448</v>
      </c>
      <c r="H6613" s="50" t="s">
        <v>18986</v>
      </c>
      <c r="I6613" s="50">
        <f>(DAX__2019_2020__33[[#This Row],[Adj Close]]-DAX__2019_2020__33[[#This Row],[Adj Open]])/DAX__2019_2020__33[[#This Row],[Adj Open]]</f>
        <v>-4.763307532003676E-3</v>
      </c>
      <c r="J6613" s="50">
        <f>DAX__2019_2020__33[[#This Row],[Adj Close]]-DAX__2019_2020__33[[#This Row],[Adj Open]]</f>
        <v>-0.28650847757910469</v>
      </c>
      <c r="K6613" s="50">
        <v>632672</v>
      </c>
    </row>
    <row r="6614" spans="1:11" x14ac:dyDescent="0.3">
      <c r="A6614" s="51" t="str">
        <f t="shared" si="108"/>
        <v>FME.DE</v>
      </c>
      <c r="B6614" s="52" t="s">
        <v>130</v>
      </c>
      <c r="C6614" s="50" t="s">
        <v>8838</v>
      </c>
      <c r="D6614" s="50">
        <f>DAX__2019_2020__33[[#This Row],[Open]]*(DAX__2019_2020__33[[#This Row],[Adj Close]]/DAX__2019_2020__33[[#This Row],[Close]])</f>
        <v>59.593941838161626</v>
      </c>
      <c r="E6614" s="50" t="s">
        <v>5330</v>
      </c>
      <c r="F6614" s="50" t="s">
        <v>7856</v>
      </c>
      <c r="G6614" s="50" t="s">
        <v>9195</v>
      </c>
      <c r="H6614" s="50" t="s">
        <v>18987</v>
      </c>
      <c r="I6614" s="50">
        <f>(DAX__2019_2020__33[[#This Row],[Adj Close]]-DAX__2019_2020__33[[#This Row],[Adj Open]])/DAX__2019_2020__33[[#This Row],[Adj Open]]</f>
        <v>-2.1033654478173061E-3</v>
      </c>
      <c r="J6614" s="50">
        <f>DAX__2019_2020__33[[#This Row],[Adj Close]]-DAX__2019_2020__33[[#This Row],[Adj Open]]</f>
        <v>-0.12534783816162332</v>
      </c>
      <c r="K6614" s="50">
        <v>823592</v>
      </c>
    </row>
    <row r="6615" spans="1:11" x14ac:dyDescent="0.3">
      <c r="A6615" s="51" t="str">
        <f t="shared" si="108"/>
        <v>FME.DE</v>
      </c>
      <c r="B6615" s="52" t="s">
        <v>131</v>
      </c>
      <c r="C6615" s="50" t="s">
        <v>7488</v>
      </c>
      <c r="D6615" s="50">
        <f>DAX__2019_2020__33[[#This Row],[Open]]*(DAX__2019_2020__33[[#This Row],[Adj Close]]/DAX__2019_2020__33[[#This Row],[Close]])</f>
        <v>59.629757388512758</v>
      </c>
      <c r="E6615" s="50" t="s">
        <v>9174</v>
      </c>
      <c r="F6615" s="50" t="s">
        <v>18988</v>
      </c>
      <c r="G6615" s="50" t="s">
        <v>5588</v>
      </c>
      <c r="H6615" s="50" t="s">
        <v>18989</v>
      </c>
      <c r="I6615" s="50">
        <f>(DAX__2019_2020__33[[#This Row],[Adj Close]]-DAX__2019_2020__33[[#This Row],[Adj Open]])/DAX__2019_2020__33[[#This Row],[Adj Open]]</f>
        <v>7.2072674837015977E-3</v>
      </c>
      <c r="J6615" s="50">
        <f>DAX__2019_2020__33[[#This Row],[Adj Close]]-DAX__2019_2020__33[[#This Row],[Adj Open]]</f>
        <v>0.42976761148724307</v>
      </c>
      <c r="K6615" s="50">
        <v>595640</v>
      </c>
    </row>
    <row r="6616" spans="1:11" x14ac:dyDescent="0.3">
      <c r="A6616" s="51" t="str">
        <f t="shared" si="108"/>
        <v>FME.DE</v>
      </c>
      <c r="B6616" s="52" t="s">
        <v>132</v>
      </c>
      <c r="C6616" s="50" t="s">
        <v>5003</v>
      </c>
      <c r="D6616" s="50">
        <f>DAX__2019_2020__33[[#This Row],[Open]]*(DAX__2019_2020__33[[#This Row],[Adj Close]]/DAX__2019_2020__33[[#This Row],[Close]])</f>
        <v>60.883237775006968</v>
      </c>
      <c r="E6616" s="50" t="s">
        <v>9299</v>
      </c>
      <c r="F6616" s="50" t="s">
        <v>11152</v>
      </c>
      <c r="G6616" s="50" t="s">
        <v>18990</v>
      </c>
      <c r="H6616" s="50" t="s">
        <v>18991</v>
      </c>
      <c r="I6616" s="50">
        <f>(DAX__2019_2020__33[[#This Row],[Adj Close]]-DAX__2019_2020__33[[#This Row],[Adj Open]])/DAX__2019_2020__33[[#This Row],[Adj Open]]</f>
        <v>3.5293823529411778E-3</v>
      </c>
      <c r="J6616" s="50">
        <f>DAX__2019_2020__33[[#This Row],[Adj Close]]-DAX__2019_2020__33[[#This Row],[Adj Open]]</f>
        <v>0.21488022499303128</v>
      </c>
      <c r="K6616" s="50">
        <v>1093109</v>
      </c>
    </row>
    <row r="6617" spans="1:11" x14ac:dyDescent="0.3">
      <c r="A6617" s="51" t="str">
        <f t="shared" si="108"/>
        <v>FME.DE</v>
      </c>
      <c r="B6617" s="52" t="s">
        <v>133</v>
      </c>
      <c r="C6617" s="50" t="s">
        <v>7468</v>
      </c>
      <c r="D6617" s="50">
        <f>DAX__2019_2020__33[[#This Row],[Open]]*(DAX__2019_2020__33[[#This Row],[Adj Close]]/DAX__2019_2020__33[[#This Row],[Close]])</f>
        <v>61.31300881487558</v>
      </c>
      <c r="E6617" s="50" t="s">
        <v>5235</v>
      </c>
      <c r="F6617" s="50" t="s">
        <v>7468</v>
      </c>
      <c r="G6617" s="50" t="s">
        <v>7498</v>
      </c>
      <c r="H6617" s="50" t="s">
        <v>18992</v>
      </c>
      <c r="I6617" s="50">
        <f>(DAX__2019_2020__33[[#This Row],[Adj Close]]-DAX__2019_2020__33[[#This Row],[Adj Open]])/DAX__2019_2020__33[[#This Row],[Adj Open]]</f>
        <v>1.8399458890210583E-2</v>
      </c>
      <c r="J6617" s="50">
        <f>DAX__2019_2020__33[[#This Row],[Adj Close]]-DAX__2019_2020__33[[#This Row],[Adj Open]]</f>
        <v>1.1281261851244224</v>
      </c>
      <c r="K6617" s="50">
        <v>1125733</v>
      </c>
    </row>
    <row r="6618" spans="1:11" x14ac:dyDescent="0.3">
      <c r="A6618" s="51" t="str">
        <f t="shared" si="108"/>
        <v>FME.DE</v>
      </c>
      <c r="B6618" s="52" t="s">
        <v>134</v>
      </c>
      <c r="C6618" s="50" t="s">
        <v>5491</v>
      </c>
      <c r="D6618" s="50">
        <f>DAX__2019_2020__33[[#This Row],[Open]]*(DAX__2019_2020__33[[#This Row],[Adj Close]]/DAX__2019_2020__33[[#This Row],[Close]])</f>
        <v>62.584388192342814</v>
      </c>
      <c r="E6618" s="50" t="s">
        <v>5411</v>
      </c>
      <c r="F6618" s="50" t="s">
        <v>7939</v>
      </c>
      <c r="G6618" s="50" t="s">
        <v>7944</v>
      </c>
      <c r="H6618" s="50" t="s">
        <v>18993</v>
      </c>
      <c r="I6618" s="50">
        <f>(DAX__2019_2020__33[[#This Row],[Adj Close]]-DAX__2019_2020__33[[#This Row],[Adj Open]])/DAX__2019_2020__33[[#This Row],[Adj Open]]</f>
        <v>-6.5808295685026059E-3</v>
      </c>
      <c r="J6618" s="50">
        <f>DAX__2019_2020__33[[#This Row],[Adj Close]]-DAX__2019_2020__33[[#This Row],[Adj Open]]</f>
        <v>-0.41185719234281493</v>
      </c>
      <c r="K6618" s="50">
        <v>820977</v>
      </c>
    </row>
    <row r="6619" spans="1:11" x14ac:dyDescent="0.3">
      <c r="A6619" s="51" t="str">
        <f t="shared" si="108"/>
        <v>FME.DE</v>
      </c>
      <c r="B6619" s="52" t="s">
        <v>135</v>
      </c>
      <c r="C6619" s="50" t="s">
        <v>9264</v>
      </c>
      <c r="D6619" s="50">
        <f>DAX__2019_2020__33[[#This Row],[Open]]*(DAX__2019_2020__33[[#This Row],[Adj Close]]/DAX__2019_2020__33[[#This Row],[Close]])</f>
        <v>62.656010175978963</v>
      </c>
      <c r="E6619" s="50" t="s">
        <v>9306</v>
      </c>
      <c r="F6619" s="50" t="s">
        <v>12814</v>
      </c>
      <c r="G6619" s="50" t="s">
        <v>5598</v>
      </c>
      <c r="H6619" s="50" t="s">
        <v>18994</v>
      </c>
      <c r="I6619" s="50">
        <f>(DAX__2019_2020__33[[#This Row],[Adj Close]]-DAX__2019_2020__33[[#This Row],[Adj Open]])/DAX__2019_2020__33[[#This Row],[Adj Open]]</f>
        <v>-4.2869818110751615E-3</v>
      </c>
      <c r="J6619" s="50">
        <f>DAX__2019_2020__33[[#This Row],[Adj Close]]-DAX__2019_2020__33[[#This Row],[Adj Open]]</f>
        <v>-0.26860517597896205</v>
      </c>
      <c r="K6619" s="50">
        <v>1560435</v>
      </c>
    </row>
    <row r="6620" spans="1:11" x14ac:dyDescent="0.3">
      <c r="A6620" s="51" t="str">
        <f t="shared" si="108"/>
        <v>FME.DE</v>
      </c>
      <c r="B6620" s="52" t="s">
        <v>136</v>
      </c>
      <c r="C6620" s="50" t="s">
        <v>7509</v>
      </c>
      <c r="D6620" s="50">
        <f>DAX__2019_2020__33[[#This Row],[Open]]*(DAX__2019_2020__33[[#This Row],[Adj Close]]/DAX__2019_2020__33[[#This Row],[Close]])</f>
        <v>62.494851124680594</v>
      </c>
      <c r="E6620" s="50" t="s">
        <v>11224</v>
      </c>
      <c r="F6620" s="50" t="s">
        <v>5485</v>
      </c>
      <c r="G6620" s="50" t="s">
        <v>5389</v>
      </c>
      <c r="H6620" s="50" t="s">
        <v>18995</v>
      </c>
      <c r="I6620" s="50">
        <f>(DAX__2019_2020__33[[#This Row],[Adj Close]]-DAX__2019_2020__33[[#This Row],[Adj Open]])/DAX__2019_2020__33[[#This Row],[Adj Open]]</f>
        <v>-6.3037533107269837E-3</v>
      </c>
      <c r="J6620" s="50">
        <f>DAX__2019_2020__33[[#This Row],[Adj Close]]-DAX__2019_2020__33[[#This Row],[Adj Open]]</f>
        <v>-0.39395212468059526</v>
      </c>
      <c r="K6620" s="50">
        <v>651179</v>
      </c>
    </row>
    <row r="6621" spans="1:11" x14ac:dyDescent="0.3">
      <c r="A6621" s="51" t="str">
        <f t="shared" si="108"/>
        <v>FME.DE</v>
      </c>
      <c r="B6621" s="52" t="s">
        <v>137</v>
      </c>
      <c r="C6621" s="50" t="s">
        <v>9295</v>
      </c>
      <c r="D6621" s="50">
        <f>DAX__2019_2020__33[[#This Row],[Open]]*(DAX__2019_2020__33[[#This Row],[Adj Close]]/DAX__2019_2020__33[[#This Row],[Close]])</f>
        <v>62.065089107438006</v>
      </c>
      <c r="E6621" s="50" t="s">
        <v>5439</v>
      </c>
      <c r="F6621" s="50" t="s">
        <v>5417</v>
      </c>
      <c r="G6621" s="50" t="s">
        <v>18973</v>
      </c>
      <c r="H6621" s="50" t="s">
        <v>18996</v>
      </c>
      <c r="I6621" s="50">
        <f>(DAX__2019_2020__33[[#This Row],[Adj Close]]-DAX__2019_2020__33[[#This Row],[Adj Open]])/DAX__2019_2020__33[[#This Row],[Adj Open]]</f>
        <v>1.240623196768623E-2</v>
      </c>
      <c r="J6621" s="50">
        <f>DAX__2019_2020__33[[#This Row],[Adj Close]]-DAX__2019_2020__33[[#This Row],[Adj Open]]</f>
        <v>0.7699938925619918</v>
      </c>
      <c r="K6621" s="50">
        <v>628694</v>
      </c>
    </row>
    <row r="6622" spans="1:11" x14ac:dyDescent="0.3">
      <c r="A6622" s="51" t="str">
        <f t="shared" si="108"/>
        <v>FME.DE</v>
      </c>
      <c r="B6622" s="52" t="s">
        <v>138</v>
      </c>
      <c r="C6622" s="50" t="s">
        <v>9306</v>
      </c>
      <c r="D6622" s="50">
        <f>DAX__2019_2020__33[[#This Row],[Open]]*(DAX__2019_2020__33[[#This Row],[Adj Close]]/DAX__2019_2020__33[[#This Row],[Close]])</f>
        <v>62.799259926803167</v>
      </c>
      <c r="E6622" s="50" t="s">
        <v>9338</v>
      </c>
      <c r="F6622" s="50" t="s">
        <v>11224</v>
      </c>
      <c r="G6622" s="50" t="s">
        <v>5497</v>
      </c>
      <c r="H6622" s="50" t="s">
        <v>18997</v>
      </c>
      <c r="I6622" s="50">
        <f>(DAX__2019_2020__33[[#This Row],[Adj Close]]-DAX__2019_2020__33[[#This Row],[Adj Open]])/DAX__2019_2020__33[[#This Row],[Adj Open]]</f>
        <v>8.5543057963259547E-3</v>
      </c>
      <c r="J6622" s="50">
        <f>DAX__2019_2020__33[[#This Row],[Adj Close]]-DAX__2019_2020__33[[#This Row],[Adj Open]]</f>
        <v>0.53720407319683261</v>
      </c>
      <c r="K6622" s="50">
        <v>851126</v>
      </c>
    </row>
    <row r="6623" spans="1:11" x14ac:dyDescent="0.3">
      <c r="A6623" s="51" t="str">
        <f t="shared" si="108"/>
        <v>FME.DE</v>
      </c>
      <c r="B6623" s="52" t="s">
        <v>139</v>
      </c>
      <c r="C6623" s="50" t="s">
        <v>5411</v>
      </c>
      <c r="D6623" s="50">
        <f>DAX__2019_2020__33[[#This Row],[Open]]*(DAX__2019_2020__33[[#This Row],[Adj Close]]/DAX__2019_2020__33[[#This Row],[Close]])</f>
        <v>63.229036049661559</v>
      </c>
      <c r="E6623" s="50" t="s">
        <v>18998</v>
      </c>
      <c r="F6623" s="50" t="s">
        <v>7925</v>
      </c>
      <c r="G6623" s="50" t="s">
        <v>18973</v>
      </c>
      <c r="H6623" s="50" t="s">
        <v>18996</v>
      </c>
      <c r="I6623" s="50">
        <f>(DAX__2019_2020__33[[#This Row],[Adj Close]]-DAX__2019_2020__33[[#This Row],[Adj Open]])/DAX__2019_2020__33[[#This Row],[Adj Open]]</f>
        <v>-6.2305718112188498E-3</v>
      </c>
      <c r="J6623" s="50">
        <f>DAX__2019_2020__33[[#This Row],[Adj Close]]-DAX__2019_2020__33[[#This Row],[Adj Open]]</f>
        <v>-0.39395304966156175</v>
      </c>
      <c r="K6623" s="50">
        <v>823435</v>
      </c>
    </row>
    <row r="6624" spans="1:11" x14ac:dyDescent="0.3">
      <c r="A6624" s="51" t="str">
        <f t="shared" si="108"/>
        <v>FME.DE</v>
      </c>
      <c r="B6624" s="52" t="s">
        <v>140</v>
      </c>
      <c r="C6624" s="50" t="s">
        <v>11848</v>
      </c>
      <c r="D6624" s="50">
        <f>DAX__2019_2020__33[[#This Row],[Open]]*(DAX__2019_2020__33[[#This Row],[Adj Close]]/DAX__2019_2020__33[[#This Row],[Close]])</f>
        <v>62.978333900864889</v>
      </c>
      <c r="E6624" s="50" t="s">
        <v>9265</v>
      </c>
      <c r="F6624" s="50" t="s">
        <v>8026</v>
      </c>
      <c r="G6624" s="50" t="s">
        <v>8026</v>
      </c>
      <c r="H6624" s="50" t="s">
        <v>18999</v>
      </c>
      <c r="I6624" s="50">
        <f>(DAX__2019_2020__33[[#This Row],[Adj Close]]-DAX__2019_2020__33[[#This Row],[Adj Open]])/DAX__2019_2020__33[[#This Row],[Adj Open]]</f>
        <v>-2.7864644746354465E-2</v>
      </c>
      <c r="J6624" s="50">
        <f>DAX__2019_2020__33[[#This Row],[Adj Close]]-DAX__2019_2020__33[[#This Row],[Adj Open]]</f>
        <v>-1.7548689008648921</v>
      </c>
      <c r="K6624" s="50">
        <v>1065524</v>
      </c>
    </row>
    <row r="6625" spans="1:11" x14ac:dyDescent="0.3">
      <c r="A6625" s="51" t="str">
        <f t="shared" si="108"/>
        <v>FME.DE</v>
      </c>
      <c r="B6625" s="52" t="s">
        <v>141</v>
      </c>
      <c r="C6625" s="50" t="s">
        <v>9289</v>
      </c>
      <c r="D6625" s="50">
        <f>DAX__2019_2020__33[[#This Row],[Open]]*(DAX__2019_2020__33[[#This Row],[Adj Close]]/DAX__2019_2020__33[[#This Row],[Close]])</f>
        <v>61.939737971283918</v>
      </c>
      <c r="E6625" s="50" t="s">
        <v>19000</v>
      </c>
      <c r="F6625" s="50" t="s">
        <v>8884</v>
      </c>
      <c r="G6625" s="50" t="s">
        <v>9282</v>
      </c>
      <c r="H6625" s="50" t="s">
        <v>19001</v>
      </c>
      <c r="I6625" s="50">
        <f>(DAX__2019_2020__33[[#This Row],[Adj Close]]-DAX__2019_2020__33[[#This Row],[Adj Open]])/DAX__2019_2020__33[[#This Row],[Adj Open]]</f>
        <v>6.3602630818155115E-3</v>
      </c>
      <c r="J6625" s="50">
        <f>DAX__2019_2020__33[[#This Row],[Adj Close]]-DAX__2019_2020__33[[#This Row],[Adj Open]]</f>
        <v>0.39395302871608351</v>
      </c>
      <c r="K6625" s="50">
        <v>808151</v>
      </c>
    </row>
    <row r="6626" spans="1:11" x14ac:dyDescent="0.3">
      <c r="A6626" s="51" t="str">
        <f t="shared" si="108"/>
        <v>FME.DE</v>
      </c>
      <c r="B6626" s="52" t="s">
        <v>142</v>
      </c>
      <c r="C6626" s="50" t="s">
        <v>9311</v>
      </c>
      <c r="D6626" s="50">
        <f>DAX__2019_2020__33[[#This Row],[Open]]*(DAX__2019_2020__33[[#This Row],[Adj Close]]/DAX__2019_2020__33[[#This Row],[Close]])</f>
        <v>62.727639468456523</v>
      </c>
      <c r="E6626" s="50" t="s">
        <v>11075</v>
      </c>
      <c r="F6626" s="50" t="s">
        <v>5233</v>
      </c>
      <c r="G6626" s="50" t="s">
        <v>5427</v>
      </c>
      <c r="H6626" s="50" t="s">
        <v>19002</v>
      </c>
      <c r="I6626" s="50">
        <f>(DAX__2019_2020__33[[#This Row],[Adj Close]]-DAX__2019_2020__33[[#This Row],[Adj Open]])/DAX__2019_2020__33[[#This Row],[Adj Open]]</f>
        <v>7.7076793522032954E-3</v>
      </c>
      <c r="J6626" s="50">
        <f>DAX__2019_2020__33[[#This Row],[Adj Close]]-DAX__2019_2020__33[[#This Row],[Adj Open]]</f>
        <v>0.48348453154347482</v>
      </c>
      <c r="K6626" s="50">
        <v>844506</v>
      </c>
    </row>
    <row r="6627" spans="1:11" x14ac:dyDescent="0.3">
      <c r="A6627" s="51" t="str">
        <f t="shared" si="108"/>
        <v>FME.DE</v>
      </c>
      <c r="B6627" s="52" t="s">
        <v>143</v>
      </c>
      <c r="C6627" s="50" t="s">
        <v>9267</v>
      </c>
      <c r="D6627" s="50">
        <f>DAX__2019_2020__33[[#This Row],[Open]]*(DAX__2019_2020__33[[#This Row],[Adj Close]]/DAX__2019_2020__33[[#This Row],[Close]])</f>
        <v>63.408101367757865</v>
      </c>
      <c r="E6627" s="50" t="s">
        <v>5414</v>
      </c>
      <c r="F6627" s="50" t="s">
        <v>7931</v>
      </c>
      <c r="G6627" s="50" t="s">
        <v>9264</v>
      </c>
      <c r="H6627" s="50" t="s">
        <v>19003</v>
      </c>
      <c r="I6627" s="50">
        <f>(DAX__2019_2020__33[[#This Row],[Adj Close]]-DAX__2019_2020__33[[#This Row],[Adj Open]])/DAX__2019_2020__33[[#This Row],[Adj Open]]</f>
        <v>-1.1861013837898815E-2</v>
      </c>
      <c r="J6627" s="50">
        <f>DAX__2019_2020__33[[#This Row],[Adj Close]]-DAX__2019_2020__33[[#This Row],[Adj Open]]</f>
        <v>-0.7520843677578668</v>
      </c>
      <c r="K6627" s="50">
        <v>926724</v>
      </c>
    </row>
    <row r="6628" spans="1:11" x14ac:dyDescent="0.3">
      <c r="A6628" s="51" t="str">
        <f t="shared" si="108"/>
        <v>FME.DE</v>
      </c>
      <c r="B6628" s="52" t="s">
        <v>144</v>
      </c>
      <c r="C6628" s="50" t="s">
        <v>11853</v>
      </c>
      <c r="D6628" s="50">
        <f>DAX__2019_2020__33[[#This Row],[Open]]*(DAX__2019_2020__33[[#This Row],[Adj Close]]/DAX__2019_2020__33[[#This Row],[Close]])</f>
        <v>62.817178106975291</v>
      </c>
      <c r="E6628" s="50" t="s">
        <v>19004</v>
      </c>
      <c r="F6628" s="50" t="s">
        <v>11853</v>
      </c>
      <c r="G6628" s="50" t="s">
        <v>19005</v>
      </c>
      <c r="H6628" s="50" t="s">
        <v>19006</v>
      </c>
      <c r="I6628" s="50">
        <f>(DAX__2019_2020__33[[#This Row],[Adj Close]]-DAX__2019_2020__33[[#This Row],[Adj Open]])/DAX__2019_2020__33[[#This Row],[Adj Open]]</f>
        <v>1.1402436636120974E-2</v>
      </c>
      <c r="J6628" s="50">
        <f>DAX__2019_2020__33[[#This Row],[Adj Close]]-DAX__2019_2020__33[[#This Row],[Adj Open]]</f>
        <v>0.71626889302471142</v>
      </c>
      <c r="K6628" s="50">
        <v>862078</v>
      </c>
    </row>
    <row r="6629" spans="1:11" x14ac:dyDescent="0.3">
      <c r="A6629" s="51" t="str">
        <f t="shared" si="108"/>
        <v>FME.DE</v>
      </c>
      <c r="B6629" s="52" t="s">
        <v>145</v>
      </c>
      <c r="C6629" s="50" t="s">
        <v>5230</v>
      </c>
      <c r="D6629" s="50">
        <f>DAX__2019_2020__33[[#This Row],[Open]]*(DAX__2019_2020__33[[#This Row],[Adj Close]]/DAX__2019_2020__33[[#This Row],[Close]])</f>
        <v>63.837864883859211</v>
      </c>
      <c r="E6629" s="50" t="s">
        <v>9338</v>
      </c>
      <c r="F6629" s="50" t="s">
        <v>19007</v>
      </c>
      <c r="G6629" s="50" t="s">
        <v>11041</v>
      </c>
      <c r="H6629" s="50" t="s">
        <v>19008</v>
      </c>
      <c r="I6629" s="50">
        <f>(DAX__2019_2020__33[[#This Row],[Adj Close]]-DAX__2019_2020__33[[#This Row],[Adj Open]])/DAX__2019_2020__33[[#This Row],[Adj Open]]</f>
        <v>8.4151328857587134E-3</v>
      </c>
      <c r="J6629" s="50">
        <f>DAX__2019_2020__33[[#This Row],[Adj Close]]-DAX__2019_2020__33[[#This Row],[Adj Open]]</f>
        <v>0.537204116140785</v>
      </c>
      <c r="K6629" s="50">
        <v>1129178</v>
      </c>
    </row>
    <row r="6630" spans="1:11" x14ac:dyDescent="0.3">
      <c r="A6630" s="51" t="str">
        <f t="shared" si="108"/>
        <v>FME.DE</v>
      </c>
      <c r="B6630" s="52" t="s">
        <v>146</v>
      </c>
      <c r="C6630" s="50" t="s">
        <v>4996</v>
      </c>
      <c r="D6630" s="50">
        <f>DAX__2019_2020__33[[#This Row],[Open]]*(DAX__2019_2020__33[[#This Row],[Adj Close]]/DAX__2019_2020__33[[#This Row],[Close]])</f>
        <v>64.912269421321767</v>
      </c>
      <c r="E6630" s="50" t="s">
        <v>9405</v>
      </c>
      <c r="F6630" s="50" t="s">
        <v>9252</v>
      </c>
      <c r="G6630" s="50" t="s">
        <v>8898</v>
      </c>
      <c r="H6630" s="50" t="s">
        <v>19009</v>
      </c>
      <c r="I6630" s="50">
        <f>(DAX__2019_2020__33[[#This Row],[Adj Close]]-DAX__2019_2020__33[[#This Row],[Adj Open]])/DAX__2019_2020__33[[#This Row],[Adj Open]]</f>
        <v>4.689600000000127E-3</v>
      </c>
      <c r="J6630" s="50">
        <f>DAX__2019_2020__33[[#This Row],[Adj Close]]-DAX__2019_2020__33[[#This Row],[Adj Open]]</f>
        <v>0.30441257867823879</v>
      </c>
      <c r="K6630" s="50">
        <v>921295</v>
      </c>
    </row>
    <row r="6631" spans="1:11" x14ac:dyDescent="0.3">
      <c r="A6631" s="51" t="str">
        <f t="shared" ref="A6631:A6694" si="109">"FME.DE"</f>
        <v>FME.DE</v>
      </c>
      <c r="B6631" s="52" t="s">
        <v>147</v>
      </c>
      <c r="C6631" s="50" t="s">
        <v>9613</v>
      </c>
      <c r="D6631" s="50">
        <f>DAX__2019_2020__33[[#This Row],[Open]]*(DAX__2019_2020__33[[#This Row],[Adj Close]]/DAX__2019_2020__33[[#This Row],[Close]])</f>
        <v>65.270401698390444</v>
      </c>
      <c r="E6631" s="50" t="s">
        <v>7521</v>
      </c>
      <c r="F6631" s="50" t="s">
        <v>9252</v>
      </c>
      <c r="G6631" s="50" t="s">
        <v>7521</v>
      </c>
      <c r="H6631" s="50" t="s">
        <v>19010</v>
      </c>
      <c r="I6631" s="50">
        <f>(DAX__2019_2020__33[[#This Row],[Adj Close]]-DAX__2019_2020__33[[#This Row],[Adj Open]])/DAX__2019_2020__33[[#This Row],[Adj Open]]</f>
        <v>1.2345692391064762E-2</v>
      </c>
      <c r="J6631" s="50">
        <f>DAX__2019_2020__33[[#This Row],[Adj Close]]-DAX__2019_2020__33[[#This Row],[Adj Open]]</f>
        <v>0.80580830160955941</v>
      </c>
      <c r="K6631" s="50">
        <v>828682</v>
      </c>
    </row>
    <row r="6632" spans="1:11" x14ac:dyDescent="0.3">
      <c r="A6632" s="51" t="str">
        <f t="shared" si="109"/>
        <v>FME.DE</v>
      </c>
      <c r="B6632" s="52" t="s">
        <v>148</v>
      </c>
      <c r="C6632" s="50" t="s">
        <v>9397</v>
      </c>
      <c r="D6632" s="50">
        <f>DAX__2019_2020__33[[#This Row],[Open]]*(DAX__2019_2020__33[[#This Row],[Adj Close]]/DAX__2019_2020__33[[#This Row],[Close]])</f>
        <v>66.165745512076455</v>
      </c>
      <c r="E6632" s="50" t="s">
        <v>9353</v>
      </c>
      <c r="F6632" s="50" t="s">
        <v>9388</v>
      </c>
      <c r="G6632" s="50" t="s">
        <v>11409</v>
      </c>
      <c r="H6632" s="50" t="s">
        <v>19011</v>
      </c>
      <c r="I6632" s="50">
        <f>(DAX__2019_2020__33[[#This Row],[Adj Close]]-DAX__2019_2020__33[[#This Row],[Adj Open]])/DAX__2019_2020__33[[#This Row],[Adj Open]]</f>
        <v>6.4951960353126928E-3</v>
      </c>
      <c r="J6632" s="50">
        <f>DAX__2019_2020__33[[#This Row],[Adj Close]]-DAX__2019_2020__33[[#This Row],[Adj Open]]</f>
        <v>0.42975948792354757</v>
      </c>
      <c r="K6632" s="50">
        <v>1094091</v>
      </c>
    </row>
    <row r="6633" spans="1:11" x14ac:dyDescent="0.3">
      <c r="A6633" s="51" t="str">
        <f t="shared" si="109"/>
        <v>FME.DE</v>
      </c>
      <c r="B6633" s="52" t="s">
        <v>149</v>
      </c>
      <c r="C6633" s="50" t="s">
        <v>11454</v>
      </c>
      <c r="D6633" s="50">
        <f>DAX__2019_2020__33[[#This Row],[Open]]*(DAX__2019_2020__33[[#This Row],[Adj Close]]/DAX__2019_2020__33[[#This Row],[Close]])</f>
        <v>66.29109612210064</v>
      </c>
      <c r="E6633" s="50" t="s">
        <v>7535</v>
      </c>
      <c r="F6633" s="50" t="s">
        <v>7521</v>
      </c>
      <c r="G6633" s="50" t="s">
        <v>11477</v>
      </c>
      <c r="H6633" s="50" t="s">
        <v>19012</v>
      </c>
      <c r="I6633" s="50">
        <f>(DAX__2019_2020__33[[#This Row],[Adj Close]]-DAX__2019_2020__33[[#This Row],[Adj Open]])/DAX__2019_2020__33[[#This Row],[Adj Open]]</f>
        <v>-1.0805240264652298E-3</v>
      </c>
      <c r="J6633" s="50">
        <f>DAX__2019_2020__33[[#This Row],[Adj Close]]-DAX__2019_2020__33[[#This Row],[Adj Open]]</f>
        <v>-7.1629122100645759E-2</v>
      </c>
      <c r="K6633" s="50">
        <v>672683</v>
      </c>
    </row>
    <row r="6634" spans="1:11" x14ac:dyDescent="0.3">
      <c r="A6634" s="51" t="str">
        <f t="shared" si="109"/>
        <v>FME.DE</v>
      </c>
      <c r="B6634" s="52" t="s">
        <v>150</v>
      </c>
      <c r="C6634" s="50" t="s">
        <v>11454</v>
      </c>
      <c r="D6634" s="50">
        <f>DAX__2019_2020__33[[#This Row],[Open]]*(DAX__2019_2020__33[[#This Row],[Adj Close]]/DAX__2019_2020__33[[#This Row],[Close]])</f>
        <v>66.291104929543721</v>
      </c>
      <c r="E6634" s="50" t="s">
        <v>11096</v>
      </c>
      <c r="F6634" s="50" t="s">
        <v>9328</v>
      </c>
      <c r="G6634" s="50" t="s">
        <v>5217</v>
      </c>
      <c r="H6634" s="50" t="s">
        <v>19013</v>
      </c>
      <c r="I6634" s="50">
        <f>(DAX__2019_2020__33[[#This Row],[Adj Close]]-DAX__2019_2020__33[[#This Row],[Adj Open]])/DAX__2019_2020__33[[#This Row],[Adj Open]]</f>
        <v>-4.862250069391511E-3</v>
      </c>
      <c r="J6634" s="50">
        <f>DAX__2019_2020__33[[#This Row],[Adj Close]]-DAX__2019_2020__33[[#This Row],[Adj Open]]</f>
        <v>-0.32232392954371392</v>
      </c>
      <c r="K6634" s="50">
        <v>780672</v>
      </c>
    </row>
    <row r="6635" spans="1:11" x14ac:dyDescent="0.3">
      <c r="A6635" s="51" t="str">
        <f t="shared" si="109"/>
        <v>FME.DE</v>
      </c>
      <c r="B6635" s="52" t="s">
        <v>151</v>
      </c>
      <c r="C6635" s="50" t="s">
        <v>5217</v>
      </c>
      <c r="D6635" s="50">
        <f>DAX__2019_2020__33[[#This Row],[Open]]*(DAX__2019_2020__33[[#This Row],[Adj Close]]/DAX__2019_2020__33[[#This Row],[Close]])</f>
        <v>65.968768975450089</v>
      </c>
      <c r="E6635" s="50" t="s">
        <v>11890</v>
      </c>
      <c r="F6635" s="50" t="s">
        <v>9405</v>
      </c>
      <c r="G6635" s="50" t="s">
        <v>9405</v>
      </c>
      <c r="H6635" s="50" t="s">
        <v>19014</v>
      </c>
      <c r="I6635" s="50">
        <f>(DAX__2019_2020__33[[#This Row],[Adj Close]]-DAX__2019_2020__33[[#This Row],[Adj Open]])/DAX__2019_2020__33[[#This Row],[Adj Open]]</f>
        <v>-4.8859934853421735E-3</v>
      </c>
      <c r="J6635" s="50">
        <f>DAX__2019_2020__33[[#This Row],[Adj Close]]-DAX__2019_2020__33[[#This Row],[Adj Open]]</f>
        <v>-0.32232297545009203</v>
      </c>
      <c r="K6635" s="50">
        <v>640968</v>
      </c>
    </row>
    <row r="6636" spans="1:11" x14ac:dyDescent="0.3">
      <c r="A6636" s="51" t="str">
        <f t="shared" si="109"/>
        <v>FME.DE</v>
      </c>
      <c r="B6636" s="52" t="s">
        <v>152</v>
      </c>
      <c r="C6636" s="50" t="s">
        <v>11012</v>
      </c>
      <c r="D6636" s="50">
        <f>DAX__2019_2020__33[[#This Row],[Open]]*(DAX__2019_2020__33[[#This Row],[Adj Close]]/DAX__2019_2020__33[[#This Row],[Close]])</f>
        <v>65.431566992300773</v>
      </c>
      <c r="E6636" s="50" t="s">
        <v>5477</v>
      </c>
      <c r="F6636" s="50" t="s">
        <v>11216</v>
      </c>
      <c r="G6636" s="50" t="s">
        <v>11902</v>
      </c>
      <c r="H6636" s="50" t="s">
        <v>19015</v>
      </c>
      <c r="I6636" s="50">
        <f>(DAX__2019_2020__33[[#This Row],[Adj Close]]-DAX__2019_2020__33[[#This Row],[Adj Open]])/DAX__2019_2020__33[[#This Row],[Adj Open]]</f>
        <v>4.1050217814717878E-3</v>
      </c>
      <c r="J6636" s="50">
        <f>DAX__2019_2020__33[[#This Row],[Adj Close]]-DAX__2019_2020__33[[#This Row],[Adj Open]]</f>
        <v>0.26859800769922515</v>
      </c>
      <c r="K6636" s="50">
        <v>706488</v>
      </c>
    </row>
    <row r="6637" spans="1:11" x14ac:dyDescent="0.3">
      <c r="A6637" s="51" t="str">
        <f t="shared" si="109"/>
        <v>FME.DE</v>
      </c>
      <c r="B6637" s="52" t="s">
        <v>153</v>
      </c>
      <c r="C6637" s="50" t="s">
        <v>11065</v>
      </c>
      <c r="D6637" s="50">
        <f>DAX__2019_2020__33[[#This Row],[Open]]*(DAX__2019_2020__33[[#This Row],[Adj Close]]/DAX__2019_2020__33[[#This Row],[Close]])</f>
        <v>65.574820178256829</v>
      </c>
      <c r="E6637" s="50" t="s">
        <v>11890</v>
      </c>
      <c r="F6637" s="50" t="s">
        <v>7548</v>
      </c>
      <c r="G6637" s="50" t="s">
        <v>11127</v>
      </c>
      <c r="H6637" s="50" t="s">
        <v>19016</v>
      </c>
      <c r="I6637" s="50">
        <f>(DAX__2019_2020__33[[#This Row],[Adj Close]]-DAX__2019_2020__33[[#This Row],[Adj Open]])/DAX__2019_2020__33[[#This Row],[Adj Open]]</f>
        <v>6.8268707489587801E-3</v>
      </c>
      <c r="J6637" s="50">
        <f>DAX__2019_2020__33[[#This Row],[Adj Close]]-DAX__2019_2020__33[[#This Row],[Adj Open]]</f>
        <v>0.44767082174317352</v>
      </c>
      <c r="K6637" s="50">
        <v>524991</v>
      </c>
    </row>
    <row r="6638" spans="1:11" x14ac:dyDescent="0.3">
      <c r="A6638" s="51" t="str">
        <f t="shared" si="109"/>
        <v>FME.DE</v>
      </c>
      <c r="B6638" s="52" t="s">
        <v>154</v>
      </c>
      <c r="C6638" s="50" t="s">
        <v>9317</v>
      </c>
      <c r="D6638" s="50">
        <f>DAX__2019_2020__33[[#This Row],[Open]]*(DAX__2019_2020__33[[#This Row],[Adj Close]]/DAX__2019_2020__33[[#This Row],[Close]])</f>
        <v>65.897146131276017</v>
      </c>
      <c r="E6638" s="50" t="s">
        <v>9378</v>
      </c>
      <c r="F6638" s="50" t="s">
        <v>9399</v>
      </c>
      <c r="G6638" s="50" t="s">
        <v>9355</v>
      </c>
      <c r="H6638" s="50" t="s">
        <v>19017</v>
      </c>
      <c r="I6638" s="50">
        <f>(DAX__2019_2020__33[[#This Row],[Adj Close]]-DAX__2019_2020__33[[#This Row],[Adj Open]])/DAX__2019_2020__33[[#This Row],[Adj Open]]</f>
        <v>1.2771780238363541E-2</v>
      </c>
      <c r="J6638" s="50">
        <f>DAX__2019_2020__33[[#This Row],[Adj Close]]-DAX__2019_2020__33[[#This Row],[Adj Open]]</f>
        <v>0.84162386872398542</v>
      </c>
      <c r="K6638" s="50">
        <v>698885</v>
      </c>
    </row>
    <row r="6639" spans="1:11" x14ac:dyDescent="0.3">
      <c r="A6639" s="51" t="str">
        <f t="shared" si="109"/>
        <v>FME.DE</v>
      </c>
      <c r="B6639" s="52" t="s">
        <v>155</v>
      </c>
      <c r="C6639" s="50" t="s">
        <v>7534</v>
      </c>
      <c r="D6639" s="50">
        <f>DAX__2019_2020__33[[#This Row],[Open]]*(DAX__2019_2020__33[[#This Row],[Adj Close]]/DAX__2019_2020__33[[#This Row],[Close]])</f>
        <v>66.702952676423365</v>
      </c>
      <c r="E6639" s="50" t="s">
        <v>11441</v>
      </c>
      <c r="F6639" s="50" t="s">
        <v>11477</v>
      </c>
      <c r="G6639" s="50" t="s">
        <v>5478</v>
      </c>
      <c r="H6639" s="50" t="s">
        <v>19018</v>
      </c>
      <c r="I6639" s="50">
        <f>(DAX__2019_2020__33[[#This Row],[Adj Close]]-DAX__2019_2020__33[[#This Row],[Adj Open]])/DAX__2019_2020__33[[#This Row],[Adj Open]]</f>
        <v>-6.4429932885905622E-3</v>
      </c>
      <c r="J6639" s="50">
        <f>DAX__2019_2020__33[[#This Row],[Adj Close]]-DAX__2019_2020__33[[#This Row],[Adj Open]]</f>
        <v>-0.42976667642336963</v>
      </c>
      <c r="K6639" s="50">
        <v>757634</v>
      </c>
    </row>
    <row r="6640" spans="1:11" x14ac:dyDescent="0.3">
      <c r="A6640" s="51" t="str">
        <f t="shared" si="109"/>
        <v>FME.DE</v>
      </c>
      <c r="B6640" s="52" t="s">
        <v>156</v>
      </c>
      <c r="C6640" s="50" t="s">
        <v>9408</v>
      </c>
      <c r="D6640" s="50">
        <f>DAX__2019_2020__33[[#This Row],[Open]]*(DAX__2019_2020__33[[#This Row],[Adj Close]]/DAX__2019_2020__33[[#This Row],[Close]])</f>
        <v>66.183660046983121</v>
      </c>
      <c r="E6640" s="50" t="s">
        <v>12825</v>
      </c>
      <c r="F6640" s="50" t="s">
        <v>19019</v>
      </c>
      <c r="G6640" s="50" t="s">
        <v>11029</v>
      </c>
      <c r="H6640" s="50" t="s">
        <v>19020</v>
      </c>
      <c r="I6640" s="50">
        <f>(DAX__2019_2020__33[[#This Row],[Adj Close]]-DAX__2019_2020__33[[#This Row],[Adj Open]])/DAX__2019_2020__33[[#This Row],[Adj Open]]</f>
        <v>-4.0583740275536287E-3</v>
      </c>
      <c r="J6640" s="50">
        <f>DAX__2019_2020__33[[#This Row],[Adj Close]]-DAX__2019_2020__33[[#This Row],[Adj Open]]</f>
        <v>-0.26859804698311507</v>
      </c>
      <c r="K6640" s="50">
        <v>649674</v>
      </c>
    </row>
    <row r="6641" spans="1:11" x14ac:dyDescent="0.3">
      <c r="A6641" s="51" t="str">
        <f t="shared" si="109"/>
        <v>FME.DE</v>
      </c>
      <c r="B6641" s="52" t="s">
        <v>157</v>
      </c>
      <c r="C6641" s="50" t="s">
        <v>11103</v>
      </c>
      <c r="D6641" s="50">
        <f>DAX__2019_2020__33[[#This Row],[Open]]*(DAX__2019_2020__33[[#This Row],[Adj Close]]/DAX__2019_2020__33[[#This Row],[Close]])</f>
        <v>66.147833809233987</v>
      </c>
      <c r="E6641" s="50" t="s">
        <v>9355</v>
      </c>
      <c r="F6641" s="50" t="s">
        <v>7521</v>
      </c>
      <c r="G6641" s="50" t="s">
        <v>11496</v>
      </c>
      <c r="H6641" s="50" t="s">
        <v>19021</v>
      </c>
      <c r="I6641" s="50">
        <f>(DAX__2019_2020__33[[#This Row],[Adj Close]]-DAX__2019_2020__33[[#This Row],[Adj Open]])/DAX__2019_2020__33[[#This Row],[Adj Open]]</f>
        <v>-8.1208720135727815E-4</v>
      </c>
      <c r="J6641" s="50">
        <f>DAX__2019_2020__33[[#This Row],[Adj Close]]-DAX__2019_2020__33[[#This Row],[Adj Open]]</f>
        <v>-5.3717809233987168E-2</v>
      </c>
      <c r="K6641" s="50">
        <v>640019</v>
      </c>
    </row>
    <row r="6642" spans="1:11" x14ac:dyDescent="0.3">
      <c r="A6642" s="51" t="str">
        <f t="shared" si="109"/>
        <v>FME.DE</v>
      </c>
      <c r="B6642" s="52" t="s">
        <v>158</v>
      </c>
      <c r="C6642" s="50" t="s">
        <v>9328</v>
      </c>
      <c r="D6642" s="50">
        <f>DAX__2019_2020__33[[#This Row],[Open]]*(DAX__2019_2020__33[[#This Row],[Adj Close]]/DAX__2019_2020__33[[#This Row],[Close]])</f>
        <v>65.825516152256839</v>
      </c>
      <c r="E6642" s="50" t="s">
        <v>9317</v>
      </c>
      <c r="F6642" s="50" t="s">
        <v>11027</v>
      </c>
      <c r="G6642" s="50" t="s">
        <v>11220</v>
      </c>
      <c r="H6642" s="50" t="s">
        <v>19022</v>
      </c>
      <c r="I6642" s="50">
        <f>(DAX__2019_2020__33[[#This Row],[Adj Close]]-DAX__2019_2020__33[[#This Row],[Adj Open]])/DAX__2019_2020__33[[#This Row],[Adj Open]]</f>
        <v>-2.9107726976648259E-2</v>
      </c>
      <c r="J6642" s="50">
        <f>DAX__2019_2020__33[[#This Row],[Adj Close]]-DAX__2019_2020__33[[#This Row],[Adj Open]]</f>
        <v>-1.9160311522568421</v>
      </c>
      <c r="K6642" s="50">
        <v>1519858</v>
      </c>
    </row>
    <row r="6643" spans="1:11" x14ac:dyDescent="0.3">
      <c r="A6643" s="51" t="str">
        <f t="shared" si="109"/>
        <v>FME.DE</v>
      </c>
      <c r="B6643" s="52" t="s">
        <v>159</v>
      </c>
      <c r="C6643" s="50" t="s">
        <v>4948</v>
      </c>
      <c r="D6643" s="50">
        <f>DAX__2019_2020__33[[#This Row],[Open]]*(DAX__2019_2020__33[[#This Row],[Adj Close]]/DAX__2019_2020__33[[#This Row],[Close]])</f>
        <v>63.569256395709438</v>
      </c>
      <c r="E6643" s="50" t="s">
        <v>11089</v>
      </c>
      <c r="F6643" s="50" t="s">
        <v>5242</v>
      </c>
      <c r="G6643" s="50" t="s">
        <v>11853</v>
      </c>
      <c r="H6643" s="50" t="s">
        <v>19023</v>
      </c>
      <c r="I6643" s="50">
        <f>(DAX__2019_2020__33[[#This Row],[Adj Close]]-DAX__2019_2020__33[[#This Row],[Adj Open]])/DAX__2019_2020__33[[#This Row],[Adj Open]]</f>
        <v>-1.1830929577464781E-2</v>
      </c>
      <c r="J6643" s="50">
        <f>DAX__2019_2020__33[[#This Row],[Adj Close]]-DAX__2019_2020__33[[#This Row],[Adj Open]]</f>
        <v>-0.75208339570944105</v>
      </c>
      <c r="K6643" s="50">
        <v>1727065</v>
      </c>
    </row>
    <row r="6644" spans="1:11" x14ac:dyDescent="0.3">
      <c r="A6644" s="51" t="str">
        <f t="shared" si="109"/>
        <v>FME.DE</v>
      </c>
      <c r="B6644" s="52" t="s">
        <v>160</v>
      </c>
      <c r="C6644" s="50" t="s">
        <v>11513</v>
      </c>
      <c r="D6644" s="50">
        <f>DAX__2019_2020__33[[#This Row],[Open]]*(DAX__2019_2020__33[[#This Row],[Adj Close]]/DAX__2019_2020__33[[#This Row],[Close]])</f>
        <v>62.763445989387563</v>
      </c>
      <c r="E6644" s="50" t="s">
        <v>7957</v>
      </c>
      <c r="F6644" s="50" t="s">
        <v>5598</v>
      </c>
      <c r="G6644" s="50" t="s">
        <v>9246</v>
      </c>
      <c r="H6644" s="50" t="s">
        <v>19024</v>
      </c>
      <c r="I6644" s="50">
        <f>(DAX__2019_2020__33[[#This Row],[Adj Close]]-DAX__2019_2020__33[[#This Row],[Adj Open]])/DAX__2019_2020__33[[#This Row],[Adj Open]]</f>
        <v>1.6833110323341328E-2</v>
      </c>
      <c r="J6644" s="50">
        <f>DAX__2019_2020__33[[#This Row],[Adj Close]]-DAX__2019_2020__33[[#This Row],[Adj Open]]</f>
        <v>1.0565040106124357</v>
      </c>
      <c r="K6644" s="50">
        <v>974193</v>
      </c>
    </row>
    <row r="6645" spans="1:11" x14ac:dyDescent="0.3">
      <c r="A6645" s="51" t="str">
        <f t="shared" si="109"/>
        <v>FME.DE</v>
      </c>
      <c r="B6645" s="52" t="s">
        <v>161</v>
      </c>
      <c r="C6645" s="50" t="s">
        <v>5497</v>
      </c>
      <c r="D6645" s="50">
        <f>DAX__2019_2020__33[[#This Row],[Open]]*(DAX__2019_2020__33[[#This Row],[Adj Close]]/DAX__2019_2020__33[[#This Row],[Close]])</f>
        <v>63.336469244842903</v>
      </c>
      <c r="E6645" s="50" t="s">
        <v>5388</v>
      </c>
      <c r="F6645" s="50" t="s">
        <v>19000</v>
      </c>
      <c r="G6645" s="50" t="s">
        <v>9316</v>
      </c>
      <c r="H6645" s="50" t="s">
        <v>19025</v>
      </c>
      <c r="I6645" s="50">
        <f>(DAX__2019_2020__33[[#This Row],[Adj Close]]-DAX__2019_2020__33[[#This Row],[Adj Open]])/DAX__2019_2020__33[[#This Row],[Adj Open]]</f>
        <v>1.7246268511344875E-2</v>
      </c>
      <c r="J6645" s="50">
        <f>DAX__2019_2020__33[[#This Row],[Adj Close]]-DAX__2019_2020__33[[#This Row],[Adj Open]]</f>
        <v>1.0923177551570973</v>
      </c>
      <c r="K6645" s="50">
        <v>927543</v>
      </c>
    </row>
    <row r="6646" spans="1:11" x14ac:dyDescent="0.3">
      <c r="A6646" s="51" t="str">
        <f t="shared" si="109"/>
        <v>FME.DE</v>
      </c>
      <c r="B6646" s="52" t="s">
        <v>162</v>
      </c>
      <c r="C6646" s="50" t="s">
        <v>5196</v>
      </c>
      <c r="D6646" s="50">
        <f>DAX__2019_2020__33[[#This Row],[Open]]*(DAX__2019_2020__33[[#This Row],[Adj Close]]/DAX__2019_2020__33[[#This Row],[Close]])</f>
        <v>64.554126973022662</v>
      </c>
      <c r="E6646" s="50" t="s">
        <v>11907</v>
      </c>
      <c r="F6646" s="50" t="s">
        <v>19004</v>
      </c>
      <c r="G6646" s="50" t="s">
        <v>7559</v>
      </c>
      <c r="H6646" s="50" t="s">
        <v>19026</v>
      </c>
      <c r="I6646" s="50">
        <f>(DAX__2019_2020__33[[#This Row],[Adj Close]]-DAX__2019_2020__33[[#This Row],[Adj Open]])/DAX__2019_2020__33[[#This Row],[Adj Open]]</f>
        <v>-4.9930653257438439E-3</v>
      </c>
      <c r="J6646" s="50">
        <f>DAX__2019_2020__33[[#This Row],[Adj Close]]-DAX__2019_2020__33[[#This Row],[Adj Open]]</f>
        <v>-0.32232297302266488</v>
      </c>
      <c r="K6646" s="50">
        <v>750856</v>
      </c>
    </row>
    <row r="6647" spans="1:11" x14ac:dyDescent="0.3">
      <c r="A6647" s="51" t="str">
        <f t="shared" si="109"/>
        <v>FME.DE</v>
      </c>
      <c r="B6647" s="52" t="s">
        <v>163</v>
      </c>
      <c r="C6647" s="50" t="s">
        <v>11219</v>
      </c>
      <c r="D6647" s="50">
        <f>DAX__2019_2020__33[[#This Row],[Open]]*(DAX__2019_2020__33[[#This Row],[Adj Close]]/DAX__2019_2020__33[[#This Row],[Close]])</f>
        <v>64.285534066394504</v>
      </c>
      <c r="E6647" s="50" t="s">
        <v>11122</v>
      </c>
      <c r="F6647" s="50" t="s">
        <v>11446</v>
      </c>
      <c r="G6647" s="50" t="s">
        <v>9613</v>
      </c>
      <c r="H6647" s="50" t="s">
        <v>19027</v>
      </c>
      <c r="I6647" s="50">
        <f>(DAX__2019_2020__33[[#This Row],[Adj Close]]-DAX__2019_2020__33[[#This Row],[Adj Open]])/DAX__2019_2020__33[[#This Row],[Adj Open]]</f>
        <v>1.5320319694136966E-2</v>
      </c>
      <c r="J6647" s="50">
        <f>DAX__2019_2020__33[[#This Row],[Adj Close]]-DAX__2019_2020__33[[#This Row],[Adj Open]]</f>
        <v>0.98487493360549649</v>
      </c>
      <c r="K6647" s="50">
        <v>639929</v>
      </c>
    </row>
    <row r="6648" spans="1:11" x14ac:dyDescent="0.3">
      <c r="A6648" s="51" t="str">
        <f t="shared" si="109"/>
        <v>FME.DE</v>
      </c>
      <c r="B6648" s="52" t="s">
        <v>164</v>
      </c>
      <c r="C6648" s="50" t="s">
        <v>7551</v>
      </c>
      <c r="D6648" s="50">
        <f>DAX__2019_2020__33[[#This Row],[Open]]*(DAX__2019_2020__33[[#This Row],[Adj Close]]/DAX__2019_2020__33[[#This Row],[Close]])</f>
        <v>65.718080081951229</v>
      </c>
      <c r="E6648" s="50" t="s">
        <v>9355</v>
      </c>
      <c r="F6648" s="50" t="s">
        <v>19028</v>
      </c>
      <c r="G6648" s="50" t="s">
        <v>11132</v>
      </c>
      <c r="H6648" s="50" t="s">
        <v>19029</v>
      </c>
      <c r="I6648" s="50">
        <f>(DAX__2019_2020__33[[#This Row],[Adj Close]]-DAX__2019_2020__33[[#This Row],[Adj Open]])/DAX__2019_2020__33[[#This Row],[Adj Open]]</f>
        <v>1.3896402891106193E-2</v>
      </c>
      <c r="J6648" s="50">
        <f>DAX__2019_2020__33[[#This Row],[Adj Close]]-DAX__2019_2020__33[[#This Row],[Adj Open]]</f>
        <v>0.91324491804877539</v>
      </c>
      <c r="K6648" s="50">
        <v>676535</v>
      </c>
    </row>
    <row r="6649" spans="1:11" x14ac:dyDescent="0.3">
      <c r="A6649" s="51" t="str">
        <f t="shared" si="109"/>
        <v>FME.DE</v>
      </c>
      <c r="B6649" s="52" t="s">
        <v>165</v>
      </c>
      <c r="C6649" s="50" t="s">
        <v>4999</v>
      </c>
      <c r="D6649" s="50">
        <f>DAX__2019_2020__33[[#This Row],[Open]]*(DAX__2019_2020__33[[#This Row],[Adj Close]]/DAX__2019_2020__33[[#This Row],[Close]])</f>
        <v>66.685054552154469</v>
      </c>
      <c r="E6649" s="50" t="s">
        <v>9446</v>
      </c>
      <c r="F6649" s="50" t="s">
        <v>9319</v>
      </c>
      <c r="G6649" s="50" t="s">
        <v>11492</v>
      </c>
      <c r="H6649" s="50" t="s">
        <v>19030</v>
      </c>
      <c r="I6649" s="50">
        <f>(DAX__2019_2020__33[[#This Row],[Adj Close]]-DAX__2019_2020__33[[#This Row],[Adj Open]])/DAX__2019_2020__33[[#This Row],[Adj Open]]</f>
        <v>6.4446291711347092E-3</v>
      </c>
      <c r="J6649" s="50">
        <f>DAX__2019_2020__33[[#This Row],[Adj Close]]-DAX__2019_2020__33[[#This Row],[Adj Open]]</f>
        <v>0.42976044784552414</v>
      </c>
      <c r="K6649" s="50">
        <v>873604</v>
      </c>
    </row>
    <row r="6650" spans="1:11" x14ac:dyDescent="0.3">
      <c r="A6650" s="51" t="str">
        <f t="shared" si="109"/>
        <v>FME.DE</v>
      </c>
      <c r="B6650" s="52" t="s">
        <v>166</v>
      </c>
      <c r="C6650" s="50" t="s">
        <v>11110</v>
      </c>
      <c r="D6650" s="50">
        <f>DAX__2019_2020__33[[#This Row],[Open]]*(DAX__2019_2020__33[[#This Row],[Adj Close]]/DAX__2019_2020__33[[#This Row],[Close]])</f>
        <v>66.613421173797335</v>
      </c>
      <c r="E6650" s="50" t="s">
        <v>19031</v>
      </c>
      <c r="F6650" s="50" t="s">
        <v>11409</v>
      </c>
      <c r="G6650" s="50" t="s">
        <v>9456</v>
      </c>
      <c r="H6650" s="50" t="s">
        <v>19032</v>
      </c>
      <c r="I6650" s="50">
        <f>(DAX__2019_2020__33[[#This Row],[Adj Close]]-DAX__2019_2020__33[[#This Row],[Adj Open]])/DAX__2019_2020__33[[#This Row],[Adj Open]]</f>
        <v>1.1559139474216723E-2</v>
      </c>
      <c r="J6650" s="50">
        <f>DAX__2019_2020__33[[#This Row],[Adj Close]]-DAX__2019_2020__33[[#This Row],[Adj Open]]</f>
        <v>0.76999382620266488</v>
      </c>
      <c r="K6650" s="50">
        <v>1037724</v>
      </c>
    </row>
    <row r="6651" spans="1:11" x14ac:dyDescent="0.3">
      <c r="A6651" s="51" t="str">
        <f t="shared" si="109"/>
        <v>FME.DE</v>
      </c>
      <c r="B6651" s="52" t="s">
        <v>167</v>
      </c>
      <c r="C6651" s="50" t="s">
        <v>11415</v>
      </c>
      <c r="D6651" s="50">
        <f>DAX__2019_2020__33[[#This Row],[Open]]*(DAX__2019_2020__33[[#This Row],[Adj Close]]/DAX__2019_2020__33[[#This Row],[Close]])</f>
        <v>67.329695573932881</v>
      </c>
      <c r="E6651" s="50" t="s">
        <v>11176</v>
      </c>
      <c r="F6651" s="50" t="s">
        <v>5198</v>
      </c>
      <c r="G6651" s="50" t="s">
        <v>11195</v>
      </c>
      <c r="H6651" s="50" t="s">
        <v>19033</v>
      </c>
      <c r="I6651" s="50">
        <f>(DAX__2019_2020__33[[#This Row],[Adj Close]]-DAX__2019_2020__33[[#This Row],[Adj Open]])/DAX__2019_2020__33[[#This Row],[Adj Open]]</f>
        <v>1.4893657509055414E-2</v>
      </c>
      <c r="J6651" s="50">
        <f>DAX__2019_2020__33[[#This Row],[Adj Close]]-DAX__2019_2020__33[[#This Row],[Adj Open]]</f>
        <v>1.0027854260671205</v>
      </c>
      <c r="K6651" s="50">
        <v>771402</v>
      </c>
    </row>
    <row r="6652" spans="1:11" x14ac:dyDescent="0.3">
      <c r="A6652" s="51" t="str">
        <f t="shared" si="109"/>
        <v>FME.DE</v>
      </c>
      <c r="B6652" s="52" t="s">
        <v>168</v>
      </c>
      <c r="C6652" s="50" t="s">
        <v>9409</v>
      </c>
      <c r="D6652" s="50">
        <f>DAX__2019_2020__33[[#This Row],[Open]]*(DAX__2019_2020__33[[#This Row],[Adj Close]]/DAX__2019_2020__33[[#This Row],[Close]])</f>
        <v>67.508767045687037</v>
      </c>
      <c r="E6652" s="50" t="s">
        <v>19034</v>
      </c>
      <c r="F6652" s="50" t="s">
        <v>11121</v>
      </c>
      <c r="G6652" s="50" t="s">
        <v>11096</v>
      </c>
      <c r="H6652" s="50" t="s">
        <v>19035</v>
      </c>
      <c r="I6652" s="50">
        <f>(DAX__2019_2020__33[[#This Row],[Adj Close]]-DAX__2019_2020__33[[#This Row],[Adj Open]])/DAX__2019_2020__33[[#This Row],[Adj Open]]</f>
        <v>-1.2732095152994736E-2</v>
      </c>
      <c r="J6652" s="50">
        <f>DAX__2019_2020__33[[#This Row],[Adj Close]]-DAX__2019_2020__33[[#This Row],[Adj Open]]</f>
        <v>-0.85952804568704266</v>
      </c>
      <c r="K6652" s="50">
        <v>669207</v>
      </c>
    </row>
    <row r="6653" spans="1:11" x14ac:dyDescent="0.3">
      <c r="A6653" s="51" t="str">
        <f t="shared" si="109"/>
        <v>FME.DE</v>
      </c>
      <c r="B6653" s="52" t="s">
        <v>169</v>
      </c>
      <c r="C6653" s="50" t="s">
        <v>11470</v>
      </c>
      <c r="D6653" s="50">
        <f>DAX__2019_2020__33[[#This Row],[Open]]*(DAX__2019_2020__33[[#This Row],[Adj Close]]/DAX__2019_2020__33[[#This Row],[Close]])</f>
        <v>66.953665984179977</v>
      </c>
      <c r="E6653" s="50" t="s">
        <v>5198</v>
      </c>
      <c r="F6653" s="50" t="s">
        <v>5447</v>
      </c>
      <c r="G6653" s="50" t="s">
        <v>7525</v>
      </c>
      <c r="H6653" s="50" t="s">
        <v>19036</v>
      </c>
      <c r="I6653" s="50">
        <f>(DAX__2019_2020__33[[#This Row],[Adj Close]]-DAX__2019_2020__33[[#This Row],[Adj Open]])/DAX__2019_2020__33[[#This Row],[Adj Open]]</f>
        <v>-2.112867105012944E-2</v>
      </c>
      <c r="J6653" s="50">
        <f>DAX__2019_2020__33[[#This Row],[Adj Close]]-DAX__2019_2020__33[[#This Row],[Adj Open]]</f>
        <v>-1.4146419841799798</v>
      </c>
      <c r="K6653" s="50">
        <v>1053166</v>
      </c>
    </row>
    <row r="6654" spans="1:11" x14ac:dyDescent="0.3">
      <c r="A6654" s="51" t="str">
        <f t="shared" si="109"/>
        <v>FME.DE</v>
      </c>
      <c r="B6654" s="52" t="s">
        <v>170</v>
      </c>
      <c r="C6654" s="50" t="s">
        <v>7549</v>
      </c>
      <c r="D6654" s="50">
        <f>DAX__2019_2020__33[[#This Row],[Open]]*(DAX__2019_2020__33[[#This Row],[Adj Close]]/DAX__2019_2020__33[[#This Row],[Close]])</f>
        <v>65.198776886486471</v>
      </c>
      <c r="E6654" s="50" t="s">
        <v>11110</v>
      </c>
      <c r="F6654" s="50" t="s">
        <v>7549</v>
      </c>
      <c r="G6654" s="50" t="s">
        <v>5477</v>
      </c>
      <c r="H6654" s="50" t="s">
        <v>19037</v>
      </c>
      <c r="I6654" s="50">
        <f>(DAX__2019_2020__33[[#This Row],[Adj Close]]-DAX__2019_2020__33[[#This Row],[Adj Open]])/DAX__2019_2020__33[[#This Row],[Adj Open]]</f>
        <v>1.6204339467179581E-2</v>
      </c>
      <c r="J6654" s="50">
        <f>DAX__2019_2020__33[[#This Row],[Adj Close]]-DAX__2019_2020__33[[#This Row],[Adj Open]]</f>
        <v>1.0565031135135285</v>
      </c>
      <c r="K6654" s="50">
        <v>1081861</v>
      </c>
    </row>
    <row r="6655" spans="1:11" x14ac:dyDescent="0.3">
      <c r="A6655" s="51" t="str">
        <f t="shared" si="109"/>
        <v>FME.DE</v>
      </c>
      <c r="B6655" s="52" t="s">
        <v>171</v>
      </c>
      <c r="C6655" s="50" t="s">
        <v>11029</v>
      </c>
      <c r="D6655" s="50">
        <f>DAX__2019_2020__33[[#This Row],[Open]]*(DAX__2019_2020__33[[#This Row],[Adj Close]]/DAX__2019_2020__33[[#This Row],[Close]])</f>
        <v>65.915061044015772</v>
      </c>
      <c r="E6655" s="50" t="s">
        <v>11048</v>
      </c>
      <c r="F6655" s="50" t="s">
        <v>7512</v>
      </c>
      <c r="G6655" s="50" t="s">
        <v>7547</v>
      </c>
      <c r="H6655" s="50" t="s">
        <v>19038</v>
      </c>
      <c r="I6655" s="50">
        <f>(DAX__2019_2020__33[[#This Row],[Adj Close]]-DAX__2019_2020__33[[#This Row],[Adj Open]])/DAX__2019_2020__33[[#This Row],[Adj Open]]</f>
        <v>-1.3854998077084943E-2</v>
      </c>
      <c r="J6655" s="50">
        <f>DAX__2019_2020__33[[#This Row],[Adj Close]]-DAX__2019_2020__33[[#This Row],[Adj Open]]</f>
        <v>-0.91325304401577512</v>
      </c>
      <c r="K6655" s="50">
        <v>840908</v>
      </c>
    </row>
    <row r="6656" spans="1:11" x14ac:dyDescent="0.3">
      <c r="A6656" s="51" t="str">
        <f t="shared" si="109"/>
        <v>FME.DE</v>
      </c>
      <c r="B6656" s="52" t="s">
        <v>172</v>
      </c>
      <c r="C6656" s="50" t="s">
        <v>7521</v>
      </c>
      <c r="D6656" s="50">
        <f>DAX__2019_2020__33[[#This Row],[Open]]*(DAX__2019_2020__33[[#This Row],[Adj Close]]/DAX__2019_2020__33[[#This Row],[Close]])</f>
        <v>66.076218723375405</v>
      </c>
      <c r="E6656" s="50" t="s">
        <v>11477</v>
      </c>
      <c r="F6656" s="50" t="s">
        <v>11485</v>
      </c>
      <c r="G6656" s="50" t="s">
        <v>5433</v>
      </c>
      <c r="H6656" s="50" t="s">
        <v>19039</v>
      </c>
      <c r="I6656" s="50">
        <f>(DAX__2019_2020__33[[#This Row],[Adj Close]]-DAX__2019_2020__33[[#This Row],[Adj Open]])/DAX__2019_2020__33[[#This Row],[Adj Open]]</f>
        <v>-1.734425403749644E-2</v>
      </c>
      <c r="J6656" s="50">
        <f>DAX__2019_2020__33[[#This Row],[Adj Close]]-DAX__2019_2020__33[[#This Row],[Adj Open]]</f>
        <v>-1.1460427233754018</v>
      </c>
      <c r="K6656" s="50">
        <v>952610</v>
      </c>
    </row>
    <row r="6657" spans="1:11" x14ac:dyDescent="0.3">
      <c r="A6657" s="51" t="str">
        <f t="shared" si="109"/>
        <v>FME.DE</v>
      </c>
      <c r="B6657" s="52" t="s">
        <v>173</v>
      </c>
      <c r="C6657" s="50" t="s">
        <v>7549</v>
      </c>
      <c r="D6657" s="50">
        <f>DAX__2019_2020__33[[#This Row],[Open]]*(DAX__2019_2020__33[[#This Row],[Adj Close]]/DAX__2019_2020__33[[#This Row],[Close]])</f>
        <v>65.19878479706648</v>
      </c>
      <c r="E6657" s="50" t="s">
        <v>9613</v>
      </c>
      <c r="F6657" s="50" t="s">
        <v>19040</v>
      </c>
      <c r="G6657" s="50" t="s">
        <v>19004</v>
      </c>
      <c r="H6657" s="50" t="s">
        <v>19041</v>
      </c>
      <c r="I6657" s="50">
        <f>(DAX__2019_2020__33[[#This Row],[Adj Close]]-DAX__2019_2020__33[[#This Row],[Adj Open]])/DAX__2019_2020__33[[#This Row],[Adj Open]]</f>
        <v>-1.8950810216973164E-2</v>
      </c>
      <c r="J6657" s="50">
        <f>DAX__2019_2020__33[[#This Row],[Adj Close]]-DAX__2019_2020__33[[#This Row],[Adj Open]]</f>
        <v>-1.2355697970664821</v>
      </c>
      <c r="K6657" s="50">
        <v>513912</v>
      </c>
    </row>
    <row r="6658" spans="1:11" x14ac:dyDescent="0.3">
      <c r="A6658" s="51" t="str">
        <f t="shared" si="109"/>
        <v>FME.DE</v>
      </c>
      <c r="B6658" s="52" t="s">
        <v>174</v>
      </c>
      <c r="C6658" s="50" t="s">
        <v>11446</v>
      </c>
      <c r="D6658" s="50">
        <f>DAX__2019_2020__33[[#This Row],[Open]]*(DAX__2019_2020__33[[#This Row],[Adj Close]]/DAX__2019_2020__33[[#This Row],[Close]])</f>
        <v>64.195991326468288</v>
      </c>
      <c r="E6658" s="50" t="s">
        <v>11041</v>
      </c>
      <c r="F6658" s="50" t="s">
        <v>7969</v>
      </c>
      <c r="G6658" s="50" t="s">
        <v>19042</v>
      </c>
      <c r="H6658" s="50" t="s">
        <v>19043</v>
      </c>
      <c r="I6658" s="50">
        <f>(DAX__2019_2020__33[[#This Row],[Adj Close]]-DAX__2019_2020__33[[#This Row],[Adj Open]])/DAX__2019_2020__33[[#This Row],[Adj Open]]</f>
        <v>-8.6470714915093966E-3</v>
      </c>
      <c r="J6658" s="50">
        <f>DAX__2019_2020__33[[#This Row],[Adj Close]]-DAX__2019_2020__33[[#This Row],[Adj Open]]</f>
        <v>-0.55510732646828842</v>
      </c>
      <c r="K6658" s="50">
        <v>686428</v>
      </c>
    </row>
    <row r="6659" spans="1:11" x14ac:dyDescent="0.3">
      <c r="A6659" s="51" t="str">
        <f t="shared" si="109"/>
        <v>FME.DE</v>
      </c>
      <c r="B6659" s="52" t="s">
        <v>175</v>
      </c>
      <c r="C6659" s="50" t="s">
        <v>11884</v>
      </c>
      <c r="D6659" s="50">
        <f>DAX__2019_2020__33[[#This Row],[Open]]*(DAX__2019_2020__33[[#This Row],[Adj Close]]/DAX__2019_2020__33[[#This Row],[Close]])</f>
        <v>63.891587206954078</v>
      </c>
      <c r="E6659" s="50" t="s">
        <v>11220</v>
      </c>
      <c r="F6659" s="50" t="s">
        <v>18974</v>
      </c>
      <c r="G6659" s="50" t="s">
        <v>11503</v>
      </c>
      <c r="H6659" s="50" t="s">
        <v>19044</v>
      </c>
      <c r="I6659" s="50">
        <f>(DAX__2019_2020__33[[#This Row],[Adj Close]]-DAX__2019_2020__33[[#This Row],[Adj Open]])/DAX__2019_2020__33[[#This Row],[Adj Open]]</f>
        <v>-4.204077855884638E-3</v>
      </c>
      <c r="J6659" s="50">
        <f>DAX__2019_2020__33[[#This Row],[Adj Close]]-DAX__2019_2020__33[[#This Row],[Adj Open]]</f>
        <v>-0.26860520695407786</v>
      </c>
      <c r="K6659" s="50">
        <v>741324</v>
      </c>
    </row>
    <row r="6660" spans="1:11" x14ac:dyDescent="0.3">
      <c r="A6660" s="51" t="str">
        <f t="shared" si="109"/>
        <v>FME.DE</v>
      </c>
      <c r="B6660" s="52" t="s">
        <v>176</v>
      </c>
      <c r="C6660" s="50" t="s">
        <v>11002</v>
      </c>
      <c r="D6660" s="50">
        <f>DAX__2019_2020__33[[#This Row],[Open]]*(DAX__2019_2020__33[[#This Row],[Adj Close]]/DAX__2019_2020__33[[#This Row],[Close]])</f>
        <v>64.323933696303328</v>
      </c>
      <c r="E6660" s="50" t="s">
        <v>7969</v>
      </c>
      <c r="F6660" s="50" t="s">
        <v>7921</v>
      </c>
      <c r="G6660" s="50" t="s">
        <v>7969</v>
      </c>
      <c r="H6660" s="50" t="s">
        <v>19045</v>
      </c>
      <c r="I6660" s="50">
        <f>(DAX__2019_2020__33[[#This Row],[Adj Close]]-DAX__2019_2020__33[[#This Row],[Adj Open]])/DAX__2019_2020__33[[#This Row],[Adj Open]]</f>
        <v>2.8304130863055187E-3</v>
      </c>
      <c r="J6660" s="50">
        <f>DAX__2019_2020__33[[#This Row],[Adj Close]]-DAX__2019_2020__33[[#This Row],[Adj Open]]</f>
        <v>0.18206330369666546</v>
      </c>
      <c r="K6660" s="50">
        <v>1021416</v>
      </c>
    </row>
    <row r="6661" spans="1:11" x14ac:dyDescent="0.3">
      <c r="A6661" s="51" t="str">
        <f t="shared" si="109"/>
        <v>FME.DE</v>
      </c>
      <c r="B6661" s="52" t="s">
        <v>177</v>
      </c>
      <c r="C6661" s="50" t="s">
        <v>7982</v>
      </c>
      <c r="D6661" s="50">
        <f>DAX__2019_2020__33[[#This Row],[Open]]*(DAX__2019_2020__33[[#This Row],[Adj Close]]/DAX__2019_2020__33[[#This Row],[Close]])</f>
        <v>64.589302161888142</v>
      </c>
      <c r="E6661" s="50" t="s">
        <v>7509</v>
      </c>
      <c r="F6661" s="50" t="s">
        <v>8013</v>
      </c>
      <c r="G6661" s="50" t="s">
        <v>5251</v>
      </c>
      <c r="H6661" s="50" t="s">
        <v>19046</v>
      </c>
      <c r="I6661" s="50">
        <f>(DAX__2019_2020__33[[#This Row],[Adj Close]]-DAX__2019_2020__33[[#This Row],[Adj Open]])/DAX__2019_2020__33[[#This Row],[Adj Open]]</f>
        <v>-7.7386214923849967E-3</v>
      </c>
      <c r="J6661" s="50">
        <f>DAX__2019_2020__33[[#This Row],[Adj Close]]-DAX__2019_2020__33[[#This Row],[Adj Open]]</f>
        <v>-0.49983216188813628</v>
      </c>
      <c r="K6661" s="50">
        <v>969766</v>
      </c>
    </row>
    <row r="6662" spans="1:11" x14ac:dyDescent="0.3">
      <c r="A6662" s="51" t="str">
        <f t="shared" si="109"/>
        <v>FME.DE</v>
      </c>
      <c r="B6662" s="52" t="s">
        <v>178</v>
      </c>
      <c r="C6662" s="50" t="s">
        <v>5424</v>
      </c>
      <c r="D6662" s="50">
        <f>DAX__2019_2020__33[[#This Row],[Open]]*(DAX__2019_2020__33[[#This Row],[Adj Close]]/DAX__2019_2020__33[[#This Row],[Close]])</f>
        <v>63.97840811361047</v>
      </c>
      <c r="E6662" s="50" t="s">
        <v>5424</v>
      </c>
      <c r="F6662" s="50" t="s">
        <v>9226</v>
      </c>
      <c r="G6662" s="50" t="s">
        <v>5191</v>
      </c>
      <c r="H6662" s="50" t="s">
        <v>19047</v>
      </c>
      <c r="I6662" s="50">
        <f>(DAX__2019_2020__33[[#This Row],[Adj Close]]-DAX__2019_2020__33[[#This Row],[Adj Open]])/DAX__2019_2020__33[[#This Row],[Adj Open]]</f>
        <v>-1.0995398828324659E-2</v>
      </c>
      <c r="J6662" s="50">
        <f>DAX__2019_2020__33[[#This Row],[Adj Close]]-DAX__2019_2020__33[[#This Row],[Adj Open]]</f>
        <v>-0.70346811361046946</v>
      </c>
      <c r="K6662" s="50">
        <v>860682</v>
      </c>
    </row>
    <row r="6663" spans="1:11" x14ac:dyDescent="0.3">
      <c r="A6663" s="51" t="str">
        <f t="shared" si="109"/>
        <v>FME.DE</v>
      </c>
      <c r="B6663" s="52" t="s">
        <v>179</v>
      </c>
      <c r="C6663" s="50" t="s">
        <v>18977</v>
      </c>
      <c r="D6663" s="50">
        <f>DAX__2019_2020__33[[#This Row],[Open]]*(DAX__2019_2020__33[[#This Row],[Adj Close]]/DAX__2019_2020__33[[#This Row],[Close]])</f>
        <v>63.515602107693198</v>
      </c>
      <c r="E6663" s="50" t="s">
        <v>5424</v>
      </c>
      <c r="F6663" s="50" t="s">
        <v>5551</v>
      </c>
      <c r="G6663" s="50" t="s">
        <v>7503</v>
      </c>
      <c r="H6663" s="50" t="s">
        <v>19048</v>
      </c>
      <c r="I6663" s="50">
        <f>(DAX__2019_2020__33[[#This Row],[Adj Close]]-DAX__2019_2020__33[[#This Row],[Adj Open]])/DAX__2019_2020__33[[#This Row],[Adj Open]]</f>
        <v>4.9547651579088456E-3</v>
      </c>
      <c r="J6663" s="50">
        <f>DAX__2019_2020__33[[#This Row],[Adj Close]]-DAX__2019_2020__33[[#This Row],[Adj Open]]</f>
        <v>0.31470489230679988</v>
      </c>
      <c r="K6663" s="50">
        <v>1000655</v>
      </c>
    </row>
    <row r="6664" spans="1:11" x14ac:dyDescent="0.3">
      <c r="A6664" s="51" t="str">
        <f t="shared" si="109"/>
        <v>FME.DE</v>
      </c>
      <c r="B6664" s="52" t="s">
        <v>180</v>
      </c>
      <c r="C6664" s="50" t="s">
        <v>5550</v>
      </c>
      <c r="D6664" s="50">
        <f>DAX__2019_2020__33[[#This Row],[Open]]*(DAX__2019_2020__33[[#This Row],[Adj Close]]/DAX__2019_2020__33[[#This Row],[Close]])</f>
        <v>63.608158227056514</v>
      </c>
      <c r="E6664" s="50" t="s">
        <v>5439</v>
      </c>
      <c r="F6664" s="50" t="s">
        <v>5550</v>
      </c>
      <c r="G6664" s="50" t="s">
        <v>8029</v>
      </c>
      <c r="H6664" s="50" t="s">
        <v>19049</v>
      </c>
      <c r="I6664" s="50">
        <f>(DAX__2019_2020__33[[#This Row],[Adj Close]]-DAX__2019_2020__33[[#This Row],[Adj Open]])/DAX__2019_2020__33[[#This Row],[Adj Open]]</f>
        <v>5.2386640681218273E-3</v>
      </c>
      <c r="J6664" s="50">
        <f>DAX__2019_2020__33[[#This Row],[Adj Close]]-DAX__2019_2020__33[[#This Row],[Adj Open]]</f>
        <v>0.33322177294348876</v>
      </c>
      <c r="K6664" s="50">
        <v>671380</v>
      </c>
    </row>
    <row r="6665" spans="1:11" x14ac:dyDescent="0.3">
      <c r="A6665" s="51" t="str">
        <f t="shared" si="109"/>
        <v>FME.DE</v>
      </c>
      <c r="B6665" s="52" t="s">
        <v>181</v>
      </c>
      <c r="C6665" s="50" t="s">
        <v>5505</v>
      </c>
      <c r="D6665" s="50">
        <f>DAX__2019_2020__33[[#This Row],[Open]]*(DAX__2019_2020__33[[#This Row],[Adj Close]]/DAX__2019_2020__33[[#This Row],[Close]])</f>
        <v>63.534099291275538</v>
      </c>
      <c r="E6665" s="50" t="s">
        <v>5595</v>
      </c>
      <c r="F6665" s="50" t="s">
        <v>7473</v>
      </c>
      <c r="G6665" s="50" t="s">
        <v>7473</v>
      </c>
      <c r="H6665" s="50" t="s">
        <v>19050</v>
      </c>
      <c r="I6665" s="50">
        <f>(DAX__2019_2020__33[[#This Row],[Adj Close]]-DAX__2019_2020__33[[#This Row],[Adj Open]])/DAX__2019_2020__33[[#This Row],[Adj Open]]</f>
        <v>-1.6608377281590533E-2</v>
      </c>
      <c r="J6665" s="50">
        <f>DAX__2019_2020__33[[#This Row],[Adj Close]]-DAX__2019_2020__33[[#This Row],[Adj Open]]</f>
        <v>-1.0551982912755378</v>
      </c>
      <c r="K6665" s="50">
        <v>841240</v>
      </c>
    </row>
    <row r="6666" spans="1:11" x14ac:dyDescent="0.3">
      <c r="A6666" s="51" t="str">
        <f t="shared" si="109"/>
        <v>FME.DE</v>
      </c>
      <c r="B6666" s="52" t="s">
        <v>182</v>
      </c>
      <c r="C6666" s="50" t="s">
        <v>7470</v>
      </c>
      <c r="D6666" s="50">
        <f>DAX__2019_2020__33[[#This Row],[Open]]*(DAX__2019_2020__33[[#This Row],[Adj Close]]/DAX__2019_2020__33[[#This Row],[Close]])</f>
        <v>62.664028956808785</v>
      </c>
      <c r="E6666" s="50" t="s">
        <v>4974</v>
      </c>
      <c r="F6666" s="50" t="s">
        <v>5249</v>
      </c>
      <c r="G6666" s="50" t="s">
        <v>9174</v>
      </c>
      <c r="H6666" s="50" t="s">
        <v>19051</v>
      </c>
      <c r="I6666" s="50">
        <f>(DAX__2019_2020__33[[#This Row],[Adj Close]]-DAX__2019_2020__33[[#This Row],[Adj Open]])/DAX__2019_2020__33[[#This Row],[Adj Open]]</f>
        <v>-8.8623342184177684E-4</v>
      </c>
      <c r="J6666" s="50">
        <f>DAX__2019_2020__33[[#This Row],[Adj Close]]-DAX__2019_2020__33[[#This Row],[Adj Open]]</f>
        <v>-5.5534956808784841E-2</v>
      </c>
      <c r="K6666" s="50">
        <v>631449</v>
      </c>
    </row>
    <row r="6667" spans="1:11" x14ac:dyDescent="0.3">
      <c r="A6667" s="51" t="str">
        <f t="shared" si="109"/>
        <v>FME.DE</v>
      </c>
      <c r="B6667" s="52" t="s">
        <v>183</v>
      </c>
      <c r="C6667" s="50" t="s">
        <v>5290</v>
      </c>
      <c r="D6667" s="50">
        <f>DAX__2019_2020__33[[#This Row],[Open]]*(DAX__2019_2020__33[[#This Row],[Adj Close]]/DAX__2019_2020__33[[#This Row],[Close]])</f>
        <v>62.738071317239587</v>
      </c>
      <c r="E6667" s="50" t="s">
        <v>5228</v>
      </c>
      <c r="F6667" s="50" t="s">
        <v>9624</v>
      </c>
      <c r="G6667" s="50" t="s">
        <v>5456</v>
      </c>
      <c r="H6667" s="50" t="s">
        <v>19052</v>
      </c>
      <c r="I6667" s="50">
        <f>(DAX__2019_2020__33[[#This Row],[Adj Close]]-DAX__2019_2020__33[[#This Row],[Adj Open]])/DAX__2019_2020__33[[#This Row],[Adj Open]]</f>
        <v>-1.3868442222904292E-2</v>
      </c>
      <c r="J6667" s="50">
        <f>DAX__2019_2020__33[[#This Row],[Adj Close]]-DAX__2019_2020__33[[#This Row],[Adj Open]]</f>
        <v>-0.8700793172395862</v>
      </c>
      <c r="K6667" s="50">
        <v>431703</v>
      </c>
    </row>
    <row r="6668" spans="1:11" x14ac:dyDescent="0.3">
      <c r="A6668" s="51" t="str">
        <f t="shared" si="109"/>
        <v>FME.DE</v>
      </c>
      <c r="B6668" s="52" t="s">
        <v>184</v>
      </c>
      <c r="C6668" s="50" t="s">
        <v>7442</v>
      </c>
      <c r="D6668" s="50">
        <f>DAX__2019_2020__33[[#This Row],[Open]]*(DAX__2019_2020__33[[#This Row],[Adj Close]]/DAX__2019_2020__33[[#This Row],[Close]])</f>
        <v>62.071640634215626</v>
      </c>
      <c r="E6668" s="50" t="s">
        <v>7476</v>
      </c>
      <c r="F6668" s="50" t="s">
        <v>9167</v>
      </c>
      <c r="G6668" s="50" t="s">
        <v>8020</v>
      </c>
      <c r="H6668" s="50" t="s">
        <v>19053</v>
      </c>
      <c r="I6668" s="50">
        <f>(DAX__2019_2020__33[[#This Row],[Adj Close]]-DAX__2019_2020__33[[#This Row],[Adj Open]])/DAX__2019_2020__33[[#This Row],[Adj Open]]</f>
        <v>3.8771549023905948E-3</v>
      </c>
      <c r="J6668" s="50">
        <f>DAX__2019_2020__33[[#This Row],[Adj Close]]-DAX__2019_2020__33[[#This Row],[Adj Open]]</f>
        <v>0.24066136578437636</v>
      </c>
      <c r="K6668" s="50">
        <v>1482640</v>
      </c>
    </row>
    <row r="6669" spans="1:11" x14ac:dyDescent="0.3">
      <c r="A6669" s="51" t="str">
        <f t="shared" si="109"/>
        <v>FME.DE</v>
      </c>
      <c r="B6669" s="52" t="s">
        <v>185</v>
      </c>
      <c r="C6669" s="50" t="s">
        <v>7425</v>
      </c>
      <c r="D6669" s="50">
        <f>DAX__2019_2020__33[[#This Row],[Open]]*(DAX__2019_2020__33[[#This Row],[Adj Close]]/DAX__2019_2020__33[[#This Row],[Close]])</f>
        <v>61.682876287033856</v>
      </c>
      <c r="E6669" s="50" t="s">
        <v>5545</v>
      </c>
      <c r="F6669" s="50" t="s">
        <v>7409</v>
      </c>
      <c r="G6669" s="50" t="s">
        <v>18953</v>
      </c>
      <c r="H6669" s="50" t="s">
        <v>19054</v>
      </c>
      <c r="I6669" s="50">
        <f>(DAX__2019_2020__33[[#This Row],[Adj Close]]-DAX__2019_2020__33[[#This Row],[Adj Open]])/DAX__2019_2020__33[[#This Row],[Adj Open]]</f>
        <v>-6.0024160564588662E-3</v>
      </c>
      <c r="J6669" s="50">
        <f>DAX__2019_2020__33[[#This Row],[Adj Close]]-DAX__2019_2020__33[[#This Row],[Adj Open]]</f>
        <v>-0.37024628703385787</v>
      </c>
      <c r="K6669" s="50">
        <v>835996</v>
      </c>
    </row>
    <row r="6670" spans="1:11" x14ac:dyDescent="0.3">
      <c r="A6670" s="51" t="str">
        <f t="shared" si="109"/>
        <v>FME.DE</v>
      </c>
      <c r="B6670" s="52" t="s">
        <v>186</v>
      </c>
      <c r="C6670" s="50" t="s">
        <v>18988</v>
      </c>
      <c r="D6670" s="50">
        <f>DAX__2019_2020__33[[#This Row],[Open]]*(DAX__2019_2020__33[[#This Row],[Adj Close]]/DAX__2019_2020__33[[#This Row],[Close]])</f>
        <v>61.423711270094671</v>
      </c>
      <c r="E6670" s="50" t="s">
        <v>9624</v>
      </c>
      <c r="F6670" s="50" t="s">
        <v>5272</v>
      </c>
      <c r="G6670" s="50" t="s">
        <v>8822</v>
      </c>
      <c r="H6670" s="50" t="s">
        <v>19055</v>
      </c>
      <c r="I6670" s="50">
        <f>(DAX__2019_2020__33[[#This Row],[Adj Close]]-DAX__2019_2020__33[[#This Row],[Adj Open]])/DAX__2019_2020__33[[#This Row],[Adj Open]]</f>
        <v>-5.726310944449798E-3</v>
      </c>
      <c r="J6670" s="50">
        <f>DAX__2019_2020__33[[#This Row],[Adj Close]]-DAX__2019_2020__33[[#This Row],[Adj Open]]</f>
        <v>-0.35173127009466754</v>
      </c>
      <c r="K6670" s="50">
        <v>453640</v>
      </c>
    </row>
    <row r="6671" spans="1:11" x14ac:dyDescent="0.3">
      <c r="A6671" s="51" t="str">
        <f t="shared" si="109"/>
        <v>FME.DE</v>
      </c>
      <c r="B6671" s="52" t="s">
        <v>187</v>
      </c>
      <c r="C6671" s="50" t="s">
        <v>8828</v>
      </c>
      <c r="D6671" s="50">
        <f>DAX__2019_2020__33[[#This Row],[Open]]*(DAX__2019_2020__33[[#This Row],[Adj Close]]/DAX__2019_2020__33[[#This Row],[Close]])</f>
        <v>60.609172395240648</v>
      </c>
      <c r="E6671" s="50" t="s">
        <v>8797</v>
      </c>
      <c r="F6671" s="50" t="s">
        <v>9477</v>
      </c>
      <c r="G6671" s="50" t="s">
        <v>11817</v>
      </c>
      <c r="H6671" s="50" t="s">
        <v>19056</v>
      </c>
      <c r="I6671" s="50">
        <f>(DAX__2019_2020__33[[#This Row],[Adj Close]]-DAX__2019_2020__33[[#This Row],[Adj Open]])/DAX__2019_2020__33[[#This Row],[Adj Open]]</f>
        <v>-3.0544286932911217E-3</v>
      </c>
      <c r="J6671" s="50">
        <f>DAX__2019_2020__33[[#This Row],[Adj Close]]-DAX__2019_2020__33[[#This Row],[Adj Open]]</f>
        <v>-0.18512639524065122</v>
      </c>
      <c r="K6671" s="50">
        <v>747494</v>
      </c>
    </row>
    <row r="6672" spans="1:11" x14ac:dyDescent="0.3">
      <c r="A6672" s="51" t="str">
        <f t="shared" si="109"/>
        <v>FME.DE</v>
      </c>
      <c r="B6672" s="52" t="s">
        <v>188</v>
      </c>
      <c r="C6672" s="50" t="s">
        <v>8832</v>
      </c>
      <c r="D6672" s="50">
        <f>DAX__2019_2020__33[[#This Row],[Open]]*(DAX__2019_2020__33[[#This Row],[Adj Close]]/DAX__2019_2020__33[[#This Row],[Close]])</f>
        <v>60.238922728023191</v>
      </c>
      <c r="E6672" s="50" t="s">
        <v>9205</v>
      </c>
      <c r="F6672" s="50" t="s">
        <v>5509</v>
      </c>
      <c r="G6672" s="50" t="s">
        <v>5276</v>
      </c>
      <c r="H6672" s="50" t="s">
        <v>19057</v>
      </c>
      <c r="I6672" s="50">
        <f>(DAX__2019_2020__33[[#This Row],[Adj Close]]-DAX__2019_2020__33[[#This Row],[Adj Open]])/DAX__2019_2020__33[[#This Row],[Adj Open]]</f>
        <v>7.9901042412384143E-3</v>
      </c>
      <c r="J6672" s="50">
        <f>DAX__2019_2020__33[[#This Row],[Adj Close]]-DAX__2019_2020__33[[#This Row],[Adj Open]]</f>
        <v>0.48131527197681123</v>
      </c>
      <c r="K6672" s="50">
        <v>758571</v>
      </c>
    </row>
    <row r="6673" spans="1:11" x14ac:dyDescent="0.3">
      <c r="A6673" s="51" t="str">
        <f t="shared" si="109"/>
        <v>FME.DE</v>
      </c>
      <c r="B6673" s="52" t="s">
        <v>189</v>
      </c>
      <c r="C6673" s="50" t="s">
        <v>5188</v>
      </c>
      <c r="D6673" s="50">
        <f>DAX__2019_2020__33[[#This Row],[Open]]*(DAX__2019_2020__33[[#This Row],[Adj Close]]/DAX__2019_2020__33[[#This Row],[Close]])</f>
        <v>60.349995221658034</v>
      </c>
      <c r="E6673" s="50" t="s">
        <v>5582</v>
      </c>
      <c r="F6673" s="50" t="s">
        <v>7371</v>
      </c>
      <c r="G6673" s="50" t="s">
        <v>7488</v>
      </c>
      <c r="H6673" s="50" t="s">
        <v>19058</v>
      </c>
      <c r="I6673" s="50">
        <f>(DAX__2019_2020__33[[#This Row],[Adj Close]]-DAX__2019_2020__33[[#This Row],[Adj Open]])/DAX__2019_2020__33[[#This Row],[Adj Open]]</f>
        <v>2.1472408963454453E-2</v>
      </c>
      <c r="J6673" s="50">
        <f>DAX__2019_2020__33[[#This Row],[Adj Close]]-DAX__2019_2020__33[[#This Row],[Adj Open]]</f>
        <v>1.2958597783419634</v>
      </c>
      <c r="K6673" s="50">
        <v>866944</v>
      </c>
    </row>
    <row r="6674" spans="1:11" x14ac:dyDescent="0.3">
      <c r="A6674" s="51" t="str">
        <f t="shared" si="109"/>
        <v>FME.DE</v>
      </c>
      <c r="B6674" s="52" t="s">
        <v>190</v>
      </c>
      <c r="C6674" s="50" t="s">
        <v>18988</v>
      </c>
      <c r="D6674" s="50">
        <f>DAX__2019_2020__33[[#This Row],[Open]]*(DAX__2019_2020__33[[#This Row],[Adj Close]]/DAX__2019_2020__33[[#This Row],[Close]])</f>
        <v>61.423706000000003</v>
      </c>
      <c r="E6674" s="50" t="s">
        <v>5557</v>
      </c>
      <c r="F6674" s="50" t="s">
        <v>8822</v>
      </c>
      <c r="G6674" s="50" t="s">
        <v>18988</v>
      </c>
      <c r="H6674" s="50" t="s">
        <v>19059</v>
      </c>
      <c r="I6674" s="50">
        <f>(DAX__2019_2020__33[[#This Row],[Adj Close]]-DAX__2019_2020__33[[#This Row],[Adj Open]])/DAX__2019_2020__33[[#This Row],[Adj Open]]</f>
        <v>0</v>
      </c>
      <c r="J6674" s="50">
        <f>DAX__2019_2020__33[[#This Row],[Adj Close]]-DAX__2019_2020__33[[#This Row],[Adj Open]]</f>
        <v>0</v>
      </c>
      <c r="K6674" s="50">
        <v>573521</v>
      </c>
    </row>
    <row r="6675" spans="1:11" x14ac:dyDescent="0.3">
      <c r="A6675" s="51" t="str">
        <f t="shared" si="109"/>
        <v>FME.DE</v>
      </c>
      <c r="B6675" s="52" t="s">
        <v>191</v>
      </c>
      <c r="C6675" s="50" t="s">
        <v>18988</v>
      </c>
      <c r="D6675" s="50">
        <f>DAX__2019_2020__33[[#This Row],[Open]]*(DAX__2019_2020__33[[#This Row],[Adj Close]]/DAX__2019_2020__33[[#This Row],[Close]])</f>
        <v>61.42370604982392</v>
      </c>
      <c r="E6675" s="50" t="s">
        <v>7490</v>
      </c>
      <c r="F6675" s="50" t="s">
        <v>5359</v>
      </c>
      <c r="G6675" s="50" t="s">
        <v>7416</v>
      </c>
      <c r="H6675" s="50" t="s">
        <v>19060</v>
      </c>
      <c r="I6675" s="50">
        <f>(DAX__2019_2020__33[[#This Row],[Adj Close]]-DAX__2019_2020__33[[#This Row],[Adj Open]])/DAX__2019_2020__33[[#This Row],[Adj Open]]</f>
        <v>2.1096895402398595E-3</v>
      </c>
      <c r="J6675" s="50">
        <f>DAX__2019_2020__33[[#This Row],[Adj Close]]-DAX__2019_2020__33[[#This Row],[Adj Open]]</f>
        <v>0.12958495017608129</v>
      </c>
      <c r="K6675" s="50">
        <v>629868</v>
      </c>
    </row>
    <row r="6676" spans="1:11" x14ac:dyDescent="0.3">
      <c r="A6676" s="51" t="str">
        <f t="shared" si="109"/>
        <v>FME.DE</v>
      </c>
      <c r="B6676" s="52" t="s">
        <v>192</v>
      </c>
      <c r="C6676" s="50" t="s">
        <v>9616</v>
      </c>
      <c r="D6676" s="50">
        <f>DAX__2019_2020__33[[#This Row],[Open]]*(DAX__2019_2020__33[[#This Row],[Adj Close]]/DAX__2019_2020__33[[#This Row],[Close]])</f>
        <v>61.516272965821955</v>
      </c>
      <c r="E6676" s="50" t="s">
        <v>7490</v>
      </c>
      <c r="F6676" s="50" t="s">
        <v>8053</v>
      </c>
      <c r="G6676" s="50" t="s">
        <v>7394</v>
      </c>
      <c r="H6676" s="50" t="s">
        <v>19061</v>
      </c>
      <c r="I6676" s="50">
        <f>(DAX__2019_2020__33[[#This Row],[Adj Close]]-DAX__2019_2020__33[[#This Row],[Adj Open]])/DAX__2019_2020__33[[#This Row],[Adj Open]]</f>
        <v>-2.1065152288070473E-3</v>
      </c>
      <c r="J6676" s="50">
        <f>DAX__2019_2020__33[[#This Row],[Adj Close]]-DAX__2019_2020__33[[#This Row],[Adj Open]]</f>
        <v>-0.12958496582195522</v>
      </c>
      <c r="K6676" s="50">
        <v>651115</v>
      </c>
    </row>
    <row r="6677" spans="1:11" x14ac:dyDescent="0.3">
      <c r="A6677" s="51" t="str">
        <f t="shared" si="109"/>
        <v>FME.DE</v>
      </c>
      <c r="B6677" s="52" t="s">
        <v>193</v>
      </c>
      <c r="C6677" s="50" t="s">
        <v>5559</v>
      </c>
      <c r="D6677" s="50">
        <f>DAX__2019_2020__33[[#This Row],[Open]]*(DAX__2019_2020__33[[#This Row],[Adj Close]]/DAX__2019_2020__33[[#This Row],[Close]])</f>
        <v>62.034611799070518</v>
      </c>
      <c r="E6677" s="50" t="s">
        <v>5550</v>
      </c>
      <c r="F6677" s="50" t="s">
        <v>5324</v>
      </c>
      <c r="G6677" s="50" t="s">
        <v>9174</v>
      </c>
      <c r="H6677" s="50" t="s">
        <v>19051</v>
      </c>
      <c r="I6677" s="50">
        <f>(DAX__2019_2020__33[[#This Row],[Adj Close]]-DAX__2019_2020__33[[#This Row],[Adj Open]])/DAX__2019_2020__33[[#This Row],[Adj Open]]</f>
        <v>9.2510001156818848E-3</v>
      </c>
      <c r="J6677" s="50">
        <f>DAX__2019_2020__33[[#This Row],[Adj Close]]-DAX__2019_2020__33[[#This Row],[Adj Open]]</f>
        <v>0.57388220092948217</v>
      </c>
      <c r="K6677" s="50">
        <v>864315</v>
      </c>
    </row>
    <row r="6678" spans="1:11" x14ac:dyDescent="0.3">
      <c r="A6678" s="51" t="str">
        <f t="shared" si="109"/>
        <v>FME.DE</v>
      </c>
      <c r="B6678" s="52" t="s">
        <v>194</v>
      </c>
      <c r="C6678" s="50" t="s">
        <v>8022</v>
      </c>
      <c r="D6678" s="50">
        <f>DAX__2019_2020__33[[#This Row],[Open]]*(DAX__2019_2020__33[[#This Row],[Adj Close]]/DAX__2019_2020__33[[#This Row],[Close]])</f>
        <v>62.164204096789639</v>
      </c>
      <c r="E6678" s="50" t="s">
        <v>8002</v>
      </c>
      <c r="F6678" s="50" t="s">
        <v>5276</v>
      </c>
      <c r="G6678" s="50" t="s">
        <v>9160</v>
      </c>
      <c r="H6678" s="50" t="s">
        <v>19062</v>
      </c>
      <c r="I6678" s="50">
        <f>(DAX__2019_2020__33[[#This Row],[Adj Close]]-DAX__2019_2020__33[[#This Row],[Adj Open]])/DAX__2019_2020__33[[#This Row],[Adj Open]]</f>
        <v>-2.2632592457856291E-2</v>
      </c>
      <c r="J6678" s="50">
        <f>DAX__2019_2020__33[[#This Row],[Adj Close]]-DAX__2019_2020__33[[#This Row],[Adj Open]]</f>
        <v>-1.4069370967896404</v>
      </c>
      <c r="K6678" s="50">
        <v>915720</v>
      </c>
    </row>
    <row r="6679" spans="1:11" x14ac:dyDescent="0.3">
      <c r="A6679" s="51" t="str">
        <f t="shared" si="109"/>
        <v>FME.DE</v>
      </c>
      <c r="B6679" s="52" t="s">
        <v>195</v>
      </c>
      <c r="C6679" s="50" t="s">
        <v>5306</v>
      </c>
      <c r="D6679" s="50">
        <f>DAX__2019_2020__33[[#This Row],[Open]]*(DAX__2019_2020__33[[#This Row],[Adj Close]]/DAX__2019_2020__33[[#This Row],[Close]])</f>
        <v>60.627677961736246</v>
      </c>
      <c r="E6679" s="50" t="s">
        <v>7442</v>
      </c>
      <c r="F6679" s="50" t="s">
        <v>5306</v>
      </c>
      <c r="G6679" s="50" t="s">
        <v>11234</v>
      </c>
      <c r="H6679" s="50" t="s">
        <v>19063</v>
      </c>
      <c r="I6679" s="50">
        <f>(DAX__2019_2020__33[[#This Row],[Adj Close]]-DAX__2019_2020__33[[#This Row],[Adj Open]])/DAX__2019_2020__33[[#This Row],[Adj Open]]</f>
        <v>1.1603083969465694E-2</v>
      </c>
      <c r="J6679" s="50">
        <f>DAX__2019_2020__33[[#This Row],[Adj Close]]-DAX__2019_2020__33[[#This Row],[Adj Open]]</f>
        <v>0.70346803826375037</v>
      </c>
      <c r="K6679" s="50">
        <v>743321</v>
      </c>
    </row>
    <row r="6680" spans="1:11" x14ac:dyDescent="0.3">
      <c r="A6680" s="51" t="str">
        <f t="shared" si="109"/>
        <v>FME.DE</v>
      </c>
      <c r="B6680" s="52" t="s">
        <v>196</v>
      </c>
      <c r="C6680" s="50" t="s">
        <v>9237</v>
      </c>
      <c r="D6680" s="50">
        <f>DAX__2019_2020__33[[#This Row],[Open]]*(DAX__2019_2020__33[[#This Row],[Adj Close]]/DAX__2019_2020__33[[#This Row],[Close]])</f>
        <v>61.590316558461183</v>
      </c>
      <c r="E6680" s="50" t="s">
        <v>5289</v>
      </c>
      <c r="F6680" s="50" t="s">
        <v>5272</v>
      </c>
      <c r="G6680" s="50" t="s">
        <v>5300</v>
      </c>
      <c r="H6680" s="50" t="s">
        <v>19064</v>
      </c>
      <c r="I6680" s="50">
        <f>(DAX__2019_2020__33[[#This Row],[Adj Close]]-DAX__2019_2020__33[[#This Row],[Adj Open]])/DAX__2019_2020__33[[#This Row],[Adj Open]]</f>
        <v>2.4045085301395742E-3</v>
      </c>
      <c r="J6680" s="50">
        <f>DAX__2019_2020__33[[#This Row],[Adj Close]]-DAX__2019_2020__33[[#This Row],[Adj Open]]</f>
        <v>0.14809444153881657</v>
      </c>
      <c r="K6680" s="50">
        <v>702588</v>
      </c>
    </row>
    <row r="6681" spans="1:11" x14ac:dyDescent="0.3">
      <c r="A6681" s="51" t="str">
        <f t="shared" si="109"/>
        <v>FME.DE</v>
      </c>
      <c r="B6681" s="52" t="s">
        <v>197</v>
      </c>
      <c r="C6681" s="50" t="s">
        <v>9167</v>
      </c>
      <c r="D6681" s="50">
        <f>DAX__2019_2020__33[[#This Row],[Open]]*(DAX__2019_2020__33[[#This Row],[Adj Close]]/DAX__2019_2020__33[[#This Row],[Close]])</f>
        <v>61.627342441180538</v>
      </c>
      <c r="E6681" s="50" t="s">
        <v>8044</v>
      </c>
      <c r="F6681" s="50" t="s">
        <v>8838</v>
      </c>
      <c r="G6681" s="50" t="s">
        <v>5255</v>
      </c>
      <c r="H6681" s="50" t="s">
        <v>19065</v>
      </c>
      <c r="I6681" s="50">
        <f>(DAX__2019_2020__33[[#This Row],[Adj Close]]-DAX__2019_2020__33[[#This Row],[Adj Open]])/DAX__2019_2020__33[[#This Row],[Adj Open]]</f>
        <v>1.261634086463405E-2</v>
      </c>
      <c r="J6681" s="50">
        <f>DAX__2019_2020__33[[#This Row],[Adj Close]]-DAX__2019_2020__33[[#This Row],[Adj Open]]</f>
        <v>0.77751155881946232</v>
      </c>
      <c r="K6681" s="50">
        <v>629639</v>
      </c>
    </row>
    <row r="6682" spans="1:11" x14ac:dyDescent="0.3">
      <c r="A6682" s="51" t="str">
        <f t="shared" si="109"/>
        <v>FME.DE</v>
      </c>
      <c r="B6682" s="52" t="s">
        <v>198</v>
      </c>
      <c r="C6682" s="50" t="s">
        <v>9226</v>
      </c>
      <c r="D6682" s="50">
        <f>DAX__2019_2020__33[[#This Row],[Open]]*(DAX__2019_2020__33[[#This Row],[Adj Close]]/DAX__2019_2020__33[[#This Row],[Close]])</f>
        <v>62.219733820131651</v>
      </c>
      <c r="E6682" s="50" t="s">
        <v>7432</v>
      </c>
      <c r="F6682" s="50" t="s">
        <v>9616</v>
      </c>
      <c r="G6682" s="50" t="s">
        <v>5505</v>
      </c>
      <c r="H6682" s="50" t="s">
        <v>19066</v>
      </c>
      <c r="I6682" s="50">
        <f>(DAX__2019_2020__33[[#This Row],[Adj Close]]-DAX__2019_2020__33[[#This Row],[Adj Open]])/DAX__2019_2020__33[[#This Row],[Adj Open]]</f>
        <v>2.112463521088026E-2</v>
      </c>
      <c r="J6682" s="50">
        <f>DAX__2019_2020__33[[#This Row],[Adj Close]]-DAX__2019_2020__33[[#This Row],[Adj Open]]</f>
        <v>1.3143691798683506</v>
      </c>
      <c r="K6682" s="50">
        <v>1012179</v>
      </c>
    </row>
    <row r="6683" spans="1:11" x14ac:dyDescent="0.3">
      <c r="A6683" s="51" t="str">
        <f t="shared" si="109"/>
        <v>FME.DE</v>
      </c>
      <c r="B6683" s="52" t="s">
        <v>199</v>
      </c>
      <c r="C6683" s="50" t="s">
        <v>8865</v>
      </c>
      <c r="D6683" s="50">
        <f>DAX__2019_2020__33[[#This Row],[Open]]*(DAX__2019_2020__33[[#This Row],[Adj Close]]/DAX__2019_2020__33[[#This Row],[Close]])</f>
        <v>63.404518069216252</v>
      </c>
      <c r="E6683" s="50" t="s">
        <v>7991</v>
      </c>
      <c r="F6683" s="50" t="s">
        <v>8038</v>
      </c>
      <c r="G6683" s="50" t="s">
        <v>8887</v>
      </c>
      <c r="H6683" s="50" t="s">
        <v>19067</v>
      </c>
      <c r="I6683" s="50">
        <f>(DAX__2019_2020__33[[#This Row],[Adj Close]]-DAX__2019_2020__33[[#This Row],[Adj Open]])/DAX__2019_2020__33[[#This Row],[Adj Open]]</f>
        <v>2.5985386861313867E-2</v>
      </c>
      <c r="J6683" s="50">
        <f>DAX__2019_2020__33[[#This Row],[Adj Close]]-DAX__2019_2020__33[[#This Row],[Adj Open]]</f>
        <v>1.6475909307837497</v>
      </c>
      <c r="K6683" s="50">
        <v>1064732</v>
      </c>
    </row>
    <row r="6684" spans="1:11" x14ac:dyDescent="0.3">
      <c r="A6684" s="51" t="str">
        <f t="shared" si="109"/>
        <v>FME.DE</v>
      </c>
      <c r="B6684" s="52" t="s">
        <v>200</v>
      </c>
      <c r="C6684" s="50" t="s">
        <v>5435</v>
      </c>
      <c r="D6684" s="50">
        <f>DAX__2019_2020__33[[#This Row],[Open]]*(DAX__2019_2020__33[[#This Row],[Adj Close]]/DAX__2019_2020__33[[#This Row],[Close]])</f>
        <v>66.29243472132174</v>
      </c>
      <c r="E6684" s="50" t="s">
        <v>9324</v>
      </c>
      <c r="F6684" s="50" t="s">
        <v>11505</v>
      </c>
      <c r="G6684" s="50" t="s">
        <v>5492</v>
      </c>
      <c r="H6684" s="50" t="s">
        <v>19068</v>
      </c>
      <c r="I6684" s="50">
        <f>(DAX__2019_2020__33[[#This Row],[Adj Close]]-DAX__2019_2020__33[[#This Row],[Adj Open]])/DAX__2019_2020__33[[#This Row],[Adj Open]]</f>
        <v>-5.3058500988893403E-3</v>
      </c>
      <c r="J6684" s="50">
        <f>DAX__2019_2020__33[[#This Row],[Adj Close]]-DAX__2019_2020__33[[#This Row],[Adj Open]]</f>
        <v>-0.35173772132174008</v>
      </c>
      <c r="K6684" s="50">
        <v>915768</v>
      </c>
    </row>
    <row r="6685" spans="1:11" x14ac:dyDescent="0.3">
      <c r="A6685" s="51" t="str">
        <f t="shared" si="109"/>
        <v>FME.DE</v>
      </c>
      <c r="B6685" s="52" t="s">
        <v>201</v>
      </c>
      <c r="C6685" s="50" t="s">
        <v>7960</v>
      </c>
      <c r="D6685" s="50">
        <f>DAX__2019_2020__33[[#This Row],[Open]]*(DAX__2019_2020__33[[#This Row],[Adj Close]]/DAX__2019_2020__33[[#This Row],[Close]])</f>
        <v>65.700048762094852</v>
      </c>
      <c r="E6685" s="50" t="s">
        <v>7957</v>
      </c>
      <c r="F6685" s="50" t="s">
        <v>9262</v>
      </c>
      <c r="G6685" s="50" t="s">
        <v>19000</v>
      </c>
      <c r="H6685" s="50" t="s">
        <v>19069</v>
      </c>
      <c r="I6685" s="50">
        <f>(DAX__2019_2020__33[[#This Row],[Adj Close]]-DAX__2019_2020__33[[#This Row],[Adj Open]])/DAX__2019_2020__33[[#This Row],[Adj Open]]</f>
        <v>-6.4807830453317908E-3</v>
      </c>
      <c r="J6685" s="50">
        <f>DAX__2019_2020__33[[#This Row],[Adj Close]]-DAX__2019_2020__33[[#This Row],[Adj Open]]</f>
        <v>-0.42578776209485625</v>
      </c>
      <c r="K6685" s="50">
        <v>1761403</v>
      </c>
    </row>
    <row r="6686" spans="1:11" x14ac:dyDescent="0.3">
      <c r="A6686" s="51" t="str">
        <f t="shared" si="109"/>
        <v>FME.DE</v>
      </c>
      <c r="B6686" s="52" t="s">
        <v>202</v>
      </c>
      <c r="C6686" s="50" t="s">
        <v>5473</v>
      </c>
      <c r="D6686" s="50">
        <f>DAX__2019_2020__33[[#This Row],[Open]]*(DAX__2019_2020__33[[#This Row],[Adj Close]]/DAX__2019_2020__33[[#This Row],[Close]])</f>
        <v>65.255749311287744</v>
      </c>
      <c r="E6686" s="50" t="s">
        <v>11505</v>
      </c>
      <c r="F6686" s="50" t="s">
        <v>8025</v>
      </c>
      <c r="G6686" s="50" t="s">
        <v>8025</v>
      </c>
      <c r="H6686" s="50" t="s">
        <v>19070</v>
      </c>
      <c r="I6686" s="50">
        <f>(DAX__2019_2020__33[[#This Row],[Adj Close]]-DAX__2019_2020__33[[#This Row],[Adj Open]])/DAX__2019_2020__33[[#This Row],[Adj Open]]</f>
        <v>-3.177302127659571E-2</v>
      </c>
      <c r="J6686" s="50">
        <f>DAX__2019_2020__33[[#This Row],[Adj Close]]-DAX__2019_2020__33[[#This Row],[Adj Open]]</f>
        <v>-2.0733723112877414</v>
      </c>
      <c r="K6686" s="50">
        <v>905940</v>
      </c>
    </row>
    <row r="6687" spans="1:11" x14ac:dyDescent="0.3">
      <c r="A6687" s="51" t="str">
        <f t="shared" si="109"/>
        <v>FME.DE</v>
      </c>
      <c r="B6687" s="52" t="s">
        <v>203</v>
      </c>
      <c r="C6687" s="50" t="s">
        <v>18990</v>
      </c>
      <c r="D6687" s="50">
        <f>DAX__2019_2020__33[[#This Row],[Open]]*(DAX__2019_2020__33[[#This Row],[Adj Close]]/DAX__2019_2020__33[[#This Row],[Close]])</f>
        <v>63.163861028237967</v>
      </c>
      <c r="E6687" s="50" t="s">
        <v>8026</v>
      </c>
      <c r="F6687" s="50" t="s">
        <v>7418</v>
      </c>
      <c r="G6687" s="50" t="s">
        <v>8025</v>
      </c>
      <c r="H6687" s="50" t="s">
        <v>19070</v>
      </c>
      <c r="I6687" s="50">
        <f>(DAX__2019_2020__33[[#This Row],[Adj Close]]-DAX__2019_2020__33[[#This Row],[Adj Open]])/DAX__2019_2020__33[[#This Row],[Adj Open]]</f>
        <v>2.9314186087765266E-4</v>
      </c>
      <c r="J6687" s="50">
        <f>DAX__2019_2020__33[[#This Row],[Adj Close]]-DAX__2019_2020__33[[#This Row],[Adj Open]]</f>
        <v>1.8515971762035122E-2</v>
      </c>
      <c r="K6687" s="50">
        <v>634992</v>
      </c>
    </row>
    <row r="6688" spans="1:11" x14ac:dyDescent="0.3">
      <c r="A6688" s="51" t="str">
        <f t="shared" si="109"/>
        <v>FME.DE</v>
      </c>
      <c r="B6688" s="52" t="s">
        <v>204</v>
      </c>
      <c r="C6688" s="50" t="s">
        <v>9174</v>
      </c>
      <c r="D6688" s="50">
        <f>DAX__2019_2020__33[[#This Row],[Open]]*(DAX__2019_2020__33[[#This Row],[Adj Close]]/DAX__2019_2020__33[[#This Row],[Close]])</f>
        <v>62.608497343253958</v>
      </c>
      <c r="E6688" s="50" t="s">
        <v>8028</v>
      </c>
      <c r="F6688" s="50" t="s">
        <v>9174</v>
      </c>
      <c r="G6688" s="50" t="s">
        <v>5555</v>
      </c>
      <c r="H6688" s="50" t="s">
        <v>19071</v>
      </c>
      <c r="I6688" s="50">
        <f>(DAX__2019_2020__33[[#This Row],[Adj Close]]-DAX__2019_2020__33[[#This Row],[Adj Open]])/DAX__2019_2020__33[[#This Row],[Adj Open]]</f>
        <v>7.6878327570643187E-3</v>
      </c>
      <c r="J6688" s="50">
        <f>DAX__2019_2020__33[[#This Row],[Adj Close]]-DAX__2019_2020__33[[#This Row],[Adj Open]]</f>
        <v>0.48132365674604216</v>
      </c>
      <c r="K6688" s="50">
        <v>459107</v>
      </c>
    </row>
    <row r="6689" spans="1:11" x14ac:dyDescent="0.3">
      <c r="A6689" s="51" t="str">
        <f t="shared" si="109"/>
        <v>FME.DE</v>
      </c>
      <c r="B6689" s="52" t="s">
        <v>205</v>
      </c>
      <c r="C6689" s="50" t="s">
        <v>7937</v>
      </c>
      <c r="D6689" s="50">
        <f>DAX__2019_2020__33[[#This Row],[Open]]*(DAX__2019_2020__33[[#This Row],[Adj Close]]/DAX__2019_2020__33[[#This Row],[Close]])</f>
        <v>63.367497040202792</v>
      </c>
      <c r="E6689" s="50" t="s">
        <v>5470</v>
      </c>
      <c r="F6689" s="50" t="s">
        <v>8025</v>
      </c>
      <c r="G6689" s="50" t="s">
        <v>5419</v>
      </c>
      <c r="H6689" s="50" t="s">
        <v>19072</v>
      </c>
      <c r="I6689" s="50">
        <f>(DAX__2019_2020__33[[#This Row],[Adj Close]]-DAX__2019_2020__33[[#This Row],[Adj Open]])/DAX__2019_2020__33[[#This Row],[Adj Open]]</f>
        <v>2.0449751978525018E-3</v>
      </c>
      <c r="J6689" s="50">
        <f>DAX__2019_2020__33[[#This Row],[Adj Close]]-DAX__2019_2020__33[[#This Row],[Adj Open]]</f>
        <v>0.12958495979720652</v>
      </c>
      <c r="K6689" s="50">
        <v>627687</v>
      </c>
    </row>
    <row r="6690" spans="1:11" x14ac:dyDescent="0.3">
      <c r="A6690" s="51" t="str">
        <f t="shared" si="109"/>
        <v>FME.DE</v>
      </c>
      <c r="B6690" s="52" t="s">
        <v>206</v>
      </c>
      <c r="C6690" s="50" t="s">
        <v>8028</v>
      </c>
      <c r="D6690" s="50">
        <f>DAX__2019_2020__33[[#This Row],[Open]]*(DAX__2019_2020__33[[#This Row],[Adj Close]]/DAX__2019_2020__33[[#This Row],[Close]])</f>
        <v>63.645183157640851</v>
      </c>
      <c r="E6690" s="50" t="s">
        <v>7944</v>
      </c>
      <c r="F6690" s="50" t="s">
        <v>9279</v>
      </c>
      <c r="G6690" s="50" t="s">
        <v>5422</v>
      </c>
      <c r="H6690" s="50" t="s">
        <v>19073</v>
      </c>
      <c r="I6690" s="50">
        <f>(DAX__2019_2020__33[[#This Row],[Adj Close]]-DAX__2019_2020__33[[#This Row],[Adj Open]])/DAX__2019_2020__33[[#This Row],[Adj Open]]</f>
        <v>4.072120300403795E-3</v>
      </c>
      <c r="J6690" s="50">
        <f>DAX__2019_2020__33[[#This Row],[Adj Close]]-DAX__2019_2020__33[[#This Row],[Adj Open]]</f>
        <v>0.259170842359147</v>
      </c>
      <c r="K6690" s="50">
        <v>601049</v>
      </c>
    </row>
    <row r="6691" spans="1:11" x14ac:dyDescent="0.3">
      <c r="A6691" s="51" t="str">
        <f t="shared" si="109"/>
        <v>FME.DE</v>
      </c>
      <c r="B6691" s="52" t="s">
        <v>207</v>
      </c>
      <c r="C6691" s="50" t="s">
        <v>9244</v>
      </c>
      <c r="D6691" s="50">
        <f>DAX__2019_2020__33[[#This Row],[Open]]*(DAX__2019_2020__33[[#This Row],[Adj Close]]/DAX__2019_2020__33[[#This Row],[Close]])</f>
        <v>64.97805858624848</v>
      </c>
      <c r="E6691" s="50" t="s">
        <v>5448</v>
      </c>
      <c r="F6691" s="50" t="s">
        <v>8918</v>
      </c>
      <c r="G6691" s="50" t="s">
        <v>5626</v>
      </c>
      <c r="H6691" s="50" t="s">
        <v>19074</v>
      </c>
      <c r="I6691" s="50">
        <f>(DAX__2019_2020__33[[#This Row],[Adj Close]]-DAX__2019_2020__33[[#This Row],[Adj Open]])/DAX__2019_2020__33[[#This Row],[Adj Open]]</f>
        <v>2.5641026736796615E-3</v>
      </c>
      <c r="J6691" s="50">
        <f>DAX__2019_2020__33[[#This Row],[Adj Close]]-DAX__2019_2020__33[[#This Row],[Adj Open]]</f>
        <v>0.16661041375151342</v>
      </c>
      <c r="K6691" s="50">
        <v>761754</v>
      </c>
    </row>
    <row r="6692" spans="1:11" x14ac:dyDescent="0.3">
      <c r="A6692" s="51" t="str">
        <f t="shared" si="109"/>
        <v>FME.DE</v>
      </c>
      <c r="B6692" s="52" t="s">
        <v>208</v>
      </c>
      <c r="C6692" s="50" t="s">
        <v>19075</v>
      </c>
      <c r="D6692" s="50">
        <f>DAX__2019_2020__33[[#This Row],[Open]]*(DAX__2019_2020__33[[#This Row],[Adj Close]]/DAX__2019_2020__33[[#This Row],[Close]])</f>
        <v>65.459381242738928</v>
      </c>
      <c r="E6692" s="50" t="s">
        <v>11075</v>
      </c>
      <c r="F6692" s="50" t="s">
        <v>9264</v>
      </c>
      <c r="G6692" s="50" t="s">
        <v>19076</v>
      </c>
      <c r="H6692" s="50" t="s">
        <v>19077</v>
      </c>
      <c r="I6692" s="50">
        <f>(DAX__2019_2020__33[[#This Row],[Adj Close]]-DAX__2019_2020__33[[#This Row],[Adj Open]])/DAX__2019_2020__33[[#This Row],[Adj Open]]</f>
        <v>-6.50451065463059E-3</v>
      </c>
      <c r="J6692" s="50">
        <f>DAX__2019_2020__33[[#This Row],[Adj Close]]-DAX__2019_2020__33[[#This Row],[Adj Open]]</f>
        <v>-0.42578124273892115</v>
      </c>
      <c r="K6692" s="50">
        <v>574930</v>
      </c>
    </row>
    <row r="6693" spans="1:11" x14ac:dyDescent="0.3">
      <c r="A6693" s="51" t="str">
        <f t="shared" si="109"/>
        <v>FME.DE</v>
      </c>
      <c r="B6693" s="52" t="s">
        <v>209</v>
      </c>
      <c r="C6693" s="50" t="s">
        <v>9244</v>
      </c>
      <c r="D6693" s="50">
        <f>DAX__2019_2020__33[[#This Row],[Open]]*(DAX__2019_2020__33[[#This Row],[Adj Close]]/DAX__2019_2020__33[[#This Row],[Close]])</f>
        <v>64.978058326411173</v>
      </c>
      <c r="E6693" s="50" t="s">
        <v>19004</v>
      </c>
      <c r="F6693" s="50" t="s">
        <v>11224</v>
      </c>
      <c r="G6693" s="50" t="s">
        <v>19075</v>
      </c>
      <c r="H6693" s="50" t="s">
        <v>19078</v>
      </c>
      <c r="I6693" s="50">
        <f>(DAX__2019_2020__33[[#This Row],[Adj Close]]-DAX__2019_2020__33[[#This Row],[Adj Open]])/DAX__2019_2020__33[[#This Row],[Adj Open]]</f>
        <v>7.4074647040227254E-3</v>
      </c>
      <c r="J6693" s="50">
        <f>DAX__2019_2020__33[[#This Row],[Adj Close]]-DAX__2019_2020__33[[#This Row],[Adj Open]]</f>
        <v>0.48132267358882075</v>
      </c>
      <c r="K6693" s="50">
        <v>392389</v>
      </c>
    </row>
    <row r="6694" spans="1:11" x14ac:dyDescent="0.3">
      <c r="A6694" s="51" t="str">
        <f t="shared" si="109"/>
        <v>FME.DE</v>
      </c>
      <c r="B6694" s="52" t="s">
        <v>210</v>
      </c>
      <c r="C6694" s="50" t="s">
        <v>19042</v>
      </c>
      <c r="D6694" s="50">
        <f>DAX__2019_2020__33[[#This Row],[Open]]*(DAX__2019_2020__33[[#This Row],[Adj Close]]/DAX__2019_2020__33[[#This Row],[Close]])</f>
        <v>65.792602722199973</v>
      </c>
      <c r="E6694" s="50" t="s">
        <v>9259</v>
      </c>
      <c r="F6694" s="50" t="s">
        <v>19076</v>
      </c>
      <c r="G6694" s="50" t="s">
        <v>11851</v>
      </c>
      <c r="H6694" s="50" t="s">
        <v>19079</v>
      </c>
      <c r="I6694" s="50">
        <f>(DAX__2019_2020__33[[#This Row],[Adj Close]]-DAX__2019_2020__33[[#This Row],[Adj Open]])/DAX__2019_2020__33[[#This Row],[Adj Open]]</f>
        <v>-5.3461591067484292E-3</v>
      </c>
      <c r="J6694" s="50">
        <f>DAX__2019_2020__33[[#This Row],[Adj Close]]-DAX__2019_2020__33[[#This Row],[Adj Open]]</f>
        <v>-0.3517377221999709</v>
      </c>
      <c r="K6694" s="50">
        <v>275528</v>
      </c>
    </row>
    <row r="6695" spans="1:11" x14ac:dyDescent="0.3">
      <c r="A6695" s="51" t="str">
        <f t="shared" ref="A6695:A6758" si="110">"FME.DE"</f>
        <v>FME.DE</v>
      </c>
      <c r="B6695" s="52" t="s">
        <v>211</v>
      </c>
      <c r="C6695" s="50" t="s">
        <v>5406</v>
      </c>
      <c r="D6695" s="50">
        <f>DAX__2019_2020__33[[#This Row],[Open]]*(DAX__2019_2020__33[[#This Row],[Adj Close]]/DAX__2019_2020__33[[#This Row],[Close]])</f>
        <v>65.533439116087266</v>
      </c>
      <c r="E6695" s="50" t="s">
        <v>11503</v>
      </c>
      <c r="F6695" s="50" t="s">
        <v>9306</v>
      </c>
      <c r="G6695" s="50" t="s">
        <v>11503</v>
      </c>
      <c r="H6695" s="50" t="s">
        <v>19080</v>
      </c>
      <c r="I6695" s="50">
        <f>(DAX__2019_2020__33[[#This Row],[Adj Close]]-DAX__2019_2020__33[[#This Row],[Adj Open]])/DAX__2019_2020__33[[#This Row],[Adj Open]]</f>
        <v>3.6722456071081305E-3</v>
      </c>
      <c r="J6695" s="50">
        <f>DAX__2019_2020__33[[#This Row],[Adj Close]]-DAX__2019_2020__33[[#This Row],[Adj Open]]</f>
        <v>0.24065488391273959</v>
      </c>
      <c r="K6695" s="50">
        <v>491632</v>
      </c>
    </row>
    <row r="6696" spans="1:11" x14ac:dyDescent="0.3">
      <c r="A6696" s="51" t="str">
        <f t="shared" si="110"/>
        <v>FME.DE</v>
      </c>
      <c r="B6696" s="52" t="s">
        <v>212</v>
      </c>
      <c r="C6696" s="50" t="s">
        <v>5406</v>
      </c>
      <c r="D6696" s="50">
        <f>DAX__2019_2020__33[[#This Row],[Open]]*(DAX__2019_2020__33[[#This Row],[Adj Close]]/DAX__2019_2020__33[[#This Row],[Close]])</f>
        <v>65.533432291592106</v>
      </c>
      <c r="E6696" s="50" t="s">
        <v>8903</v>
      </c>
      <c r="F6696" s="50" t="s">
        <v>11848</v>
      </c>
      <c r="G6696" s="50" t="s">
        <v>7991</v>
      </c>
      <c r="H6696" s="50" t="s">
        <v>19081</v>
      </c>
      <c r="I6696" s="50">
        <f>(DAX__2019_2020__33[[#This Row],[Adj Close]]-DAX__2019_2020__33[[#This Row],[Adj Open]])/DAX__2019_2020__33[[#This Row],[Adj Open]]</f>
        <v>-4.5197738197837742E-3</v>
      </c>
      <c r="J6696" s="50">
        <f>DAX__2019_2020__33[[#This Row],[Adj Close]]-DAX__2019_2020__33[[#This Row],[Adj Open]]</f>
        <v>-0.29619629159211058</v>
      </c>
      <c r="K6696" s="50">
        <v>390099</v>
      </c>
    </row>
    <row r="6697" spans="1:11" x14ac:dyDescent="0.3">
      <c r="A6697" s="51" t="str">
        <f t="shared" si="110"/>
        <v>FME.DE</v>
      </c>
      <c r="B6697" s="52" t="s">
        <v>213</v>
      </c>
      <c r="C6697" s="50" t="s">
        <v>11224</v>
      </c>
      <c r="D6697" s="50">
        <f>DAX__2019_2020__33[[#This Row],[Open]]*(DAX__2019_2020__33[[#This Row],[Adj Close]]/DAX__2019_2020__33[[#This Row],[Close]])</f>
        <v>64.904018540706147</v>
      </c>
      <c r="E6697" s="50" t="s">
        <v>11848</v>
      </c>
      <c r="F6697" s="50" t="s">
        <v>7400</v>
      </c>
      <c r="G6697" s="50" t="s">
        <v>7425</v>
      </c>
      <c r="H6697" s="50" t="s">
        <v>19082</v>
      </c>
      <c r="I6697" s="50">
        <f>(DAX__2019_2020__33[[#This Row],[Adj Close]]-DAX__2019_2020__33[[#This Row],[Adj Open]])/DAX__2019_2020__33[[#This Row],[Adj Open]]</f>
        <v>-4.9629261995325205E-2</v>
      </c>
      <c r="J6697" s="50">
        <f>DAX__2019_2020__33[[#This Row],[Adj Close]]-DAX__2019_2020__33[[#This Row],[Adj Open]]</f>
        <v>-3.2211385407061499</v>
      </c>
      <c r="K6697" s="50">
        <v>1823780</v>
      </c>
    </row>
    <row r="6698" spans="1:11" x14ac:dyDescent="0.3">
      <c r="A6698" s="51" t="str">
        <f t="shared" si="110"/>
        <v>FME.DE</v>
      </c>
      <c r="B6698" s="52" t="s">
        <v>214</v>
      </c>
      <c r="C6698" s="50" t="s">
        <v>5330</v>
      </c>
      <c r="D6698" s="50">
        <f>DAX__2019_2020__33[[#This Row],[Open]]*(DAX__2019_2020__33[[#This Row],[Adj Close]]/DAX__2019_2020__33[[#This Row],[Close]])</f>
        <v>62.016097933749577</v>
      </c>
      <c r="E6698" s="50" t="s">
        <v>5226</v>
      </c>
      <c r="F6698" s="50" t="s">
        <v>5621</v>
      </c>
      <c r="G6698" s="50" t="s">
        <v>11152</v>
      </c>
      <c r="H6698" s="50" t="s">
        <v>19083</v>
      </c>
      <c r="I6698" s="50">
        <f>(DAX__2019_2020__33[[#This Row],[Adj Close]]-DAX__2019_2020__33[[#This Row],[Adj Open]])/DAX__2019_2020__33[[#This Row],[Adj Open]]</f>
        <v>1.1044746268656629E-2</v>
      </c>
      <c r="J6698" s="50">
        <f>DAX__2019_2020__33[[#This Row],[Adj Close]]-DAX__2019_2020__33[[#This Row],[Adj Open]]</f>
        <v>0.68495206625042471</v>
      </c>
      <c r="K6698" s="50">
        <v>1359185</v>
      </c>
    </row>
    <row r="6699" spans="1:11" x14ac:dyDescent="0.3">
      <c r="A6699" s="51" t="str">
        <f t="shared" si="110"/>
        <v>FME.DE</v>
      </c>
      <c r="B6699" s="52" t="s">
        <v>215</v>
      </c>
      <c r="C6699" s="50" t="s">
        <v>8886</v>
      </c>
      <c r="D6699" s="50">
        <f>DAX__2019_2020__33[[#This Row],[Open]]*(DAX__2019_2020__33[[#This Row],[Adj Close]]/DAX__2019_2020__33[[#This Row],[Close]])</f>
        <v>63.237907826131185</v>
      </c>
      <c r="E6699" s="50" t="s">
        <v>5448</v>
      </c>
      <c r="F6699" s="50" t="s">
        <v>5003</v>
      </c>
      <c r="G6699" s="50" t="s">
        <v>7924</v>
      </c>
      <c r="H6699" s="50" t="s">
        <v>19084</v>
      </c>
      <c r="I6699" s="50">
        <f>(DAX__2019_2020__33[[#This Row],[Adj Close]]-DAX__2019_2020__33[[#This Row],[Adj Open]])/DAX__2019_2020__33[[#This Row],[Adj Open]]</f>
        <v>3.3957830796253086E-2</v>
      </c>
      <c r="J6699" s="50">
        <f>DAX__2019_2020__33[[#This Row],[Adj Close]]-DAX__2019_2020__33[[#This Row],[Adj Open]]</f>
        <v>2.1474221738688115</v>
      </c>
      <c r="K6699" s="50">
        <v>1653987</v>
      </c>
    </row>
    <row r="6700" spans="1:11" x14ac:dyDescent="0.3">
      <c r="A6700" s="51" t="str">
        <f t="shared" si="110"/>
        <v>FME.DE</v>
      </c>
      <c r="B6700" s="52" t="s">
        <v>216</v>
      </c>
      <c r="C6700" s="50" t="s">
        <v>9267</v>
      </c>
      <c r="D6700" s="50">
        <f>DAX__2019_2020__33[[#This Row],[Open]]*(DAX__2019_2020__33[[#This Row],[Adj Close]]/DAX__2019_2020__33[[#This Row],[Close]])</f>
        <v>65.551940781575652</v>
      </c>
      <c r="E6700" s="50" t="s">
        <v>11073</v>
      </c>
      <c r="F6700" s="50" t="s">
        <v>5233</v>
      </c>
      <c r="G6700" s="50" t="s">
        <v>5233</v>
      </c>
      <c r="H6700" s="50" t="s">
        <v>19085</v>
      </c>
      <c r="I6700" s="50">
        <f>(DAX__2019_2020__33[[#This Row],[Adj Close]]-DAX__2019_2020__33[[#This Row],[Adj Open]])/DAX__2019_2020__33[[#This Row],[Adj Open]]</f>
        <v>-1.5814783959333559E-2</v>
      </c>
      <c r="J6700" s="50">
        <f>DAX__2019_2020__33[[#This Row],[Adj Close]]-DAX__2019_2020__33[[#This Row],[Adj Open]]</f>
        <v>-1.036689781575646</v>
      </c>
      <c r="K6700" s="50">
        <v>750085</v>
      </c>
    </row>
    <row r="6701" spans="1:11" x14ac:dyDescent="0.3">
      <c r="A6701" s="51" t="str">
        <f t="shared" si="110"/>
        <v>FME.DE</v>
      </c>
      <c r="B6701" s="52" t="s">
        <v>217</v>
      </c>
      <c r="C6701" s="50" t="s">
        <v>7509</v>
      </c>
      <c r="D6701" s="50">
        <f>DAX__2019_2020__33[[#This Row],[Open]]*(DAX__2019_2020__33[[#This Row],[Adj Close]]/DAX__2019_2020__33[[#This Row],[Close]])</f>
        <v>64.607818776036709</v>
      </c>
      <c r="E6701" s="50" t="s">
        <v>9313</v>
      </c>
      <c r="F6701" s="50" t="s">
        <v>7925</v>
      </c>
      <c r="G6701" s="50" t="s">
        <v>5626</v>
      </c>
      <c r="H6701" s="50" t="s">
        <v>19074</v>
      </c>
      <c r="I6701" s="50">
        <f>(DAX__2019_2020__33[[#This Row],[Adj Close]]-DAX__2019_2020__33[[#This Row],[Adj Open]])/DAX__2019_2020__33[[#This Row],[Adj Open]]</f>
        <v>8.3093692703707939E-3</v>
      </c>
      <c r="J6701" s="50">
        <f>DAX__2019_2020__33[[#This Row],[Adj Close]]-DAX__2019_2020__33[[#This Row],[Adj Open]]</f>
        <v>0.53685022396328463</v>
      </c>
      <c r="K6701" s="50">
        <v>715079</v>
      </c>
    </row>
    <row r="6702" spans="1:11" x14ac:dyDescent="0.3">
      <c r="A6702" s="51" t="str">
        <f t="shared" si="110"/>
        <v>FME.DE</v>
      </c>
      <c r="B6702" s="52" t="s">
        <v>218</v>
      </c>
      <c r="C6702" s="50" t="s">
        <v>5406</v>
      </c>
      <c r="D6702" s="50">
        <f>DAX__2019_2020__33[[#This Row],[Open]]*(DAX__2019_2020__33[[#This Row],[Adj Close]]/DAX__2019_2020__33[[#This Row],[Close]])</f>
        <v>65.533432310365143</v>
      </c>
      <c r="E6702" s="50" t="s">
        <v>11497</v>
      </c>
      <c r="F6702" s="50" t="s">
        <v>19076</v>
      </c>
      <c r="G6702" s="50" t="s">
        <v>5427</v>
      </c>
      <c r="H6702" s="50" t="s">
        <v>19086</v>
      </c>
      <c r="I6702" s="50">
        <f>(DAX__2019_2020__33[[#This Row],[Adj Close]]-DAX__2019_2020__33[[#This Row],[Adj Open]])/DAX__2019_2020__33[[#This Row],[Adj Open]]</f>
        <v>-2.8249292588306218E-3</v>
      </c>
      <c r="J6702" s="50">
        <f>DAX__2019_2020__33[[#This Row],[Adj Close]]-DAX__2019_2020__33[[#This Row],[Adj Open]]</f>
        <v>-0.18512731036514651</v>
      </c>
      <c r="K6702" s="50">
        <v>904413</v>
      </c>
    </row>
    <row r="6703" spans="1:11" x14ac:dyDescent="0.3">
      <c r="A6703" s="51" t="str">
        <f t="shared" si="110"/>
        <v>FME.DE</v>
      </c>
      <c r="B6703" s="52" t="s">
        <v>219</v>
      </c>
      <c r="C6703" s="50" t="s">
        <v>18998</v>
      </c>
      <c r="D6703" s="50">
        <f>DAX__2019_2020__33[[#This Row],[Open]]*(DAX__2019_2020__33[[#This Row],[Adj Close]]/DAX__2019_2020__33[[#This Row],[Close]])</f>
        <v>65.422362805826666</v>
      </c>
      <c r="E6703" s="50" t="s">
        <v>18998</v>
      </c>
      <c r="F6703" s="50" t="s">
        <v>8022</v>
      </c>
      <c r="G6703" s="50" t="s">
        <v>9606</v>
      </c>
      <c r="H6703" s="50" t="s">
        <v>19087</v>
      </c>
      <c r="I6703" s="50">
        <f>(DAX__2019_2020__33[[#This Row],[Adj Close]]-DAX__2019_2020__33[[#This Row],[Adj Open]])/DAX__2019_2020__33[[#This Row],[Adj Open]]</f>
        <v>-3.6219538766270654E-2</v>
      </c>
      <c r="J6703" s="50">
        <f>DAX__2019_2020__33[[#This Row],[Adj Close]]-DAX__2019_2020__33[[#This Row],[Adj Open]]</f>
        <v>-2.3695678058266623</v>
      </c>
      <c r="K6703" s="50">
        <v>1651060</v>
      </c>
    </row>
    <row r="6704" spans="1:11" x14ac:dyDescent="0.3">
      <c r="A6704" s="51" t="str">
        <f t="shared" si="110"/>
        <v>FME.DE</v>
      </c>
      <c r="B6704" s="52" t="s">
        <v>220</v>
      </c>
      <c r="C6704" s="50" t="s">
        <v>9626</v>
      </c>
      <c r="D6704" s="50">
        <f>DAX__2019_2020__33[[#This Row],[Open]]*(DAX__2019_2020__33[[#This Row],[Adj Close]]/DAX__2019_2020__33[[#This Row],[Close]])</f>
        <v>62.830634950666081</v>
      </c>
      <c r="E6704" s="50" t="s">
        <v>7942</v>
      </c>
      <c r="F6704" s="50" t="s">
        <v>5287</v>
      </c>
      <c r="G6704" s="50" t="s">
        <v>11152</v>
      </c>
      <c r="H6704" s="50" t="s">
        <v>19083</v>
      </c>
      <c r="I6704" s="50">
        <f>(DAX__2019_2020__33[[#This Row],[Adj Close]]-DAX__2019_2020__33[[#This Row],[Adj Open]])/DAX__2019_2020__33[[#This Row],[Adj Open]]</f>
        <v>-2.0624485295720365E-3</v>
      </c>
      <c r="J6704" s="50">
        <f>DAX__2019_2020__33[[#This Row],[Adj Close]]-DAX__2019_2020__33[[#This Row],[Adj Open]]</f>
        <v>-0.12958495066607867</v>
      </c>
      <c r="K6704" s="50">
        <v>679611</v>
      </c>
    </row>
    <row r="6705" spans="1:11" x14ac:dyDescent="0.3">
      <c r="A6705" s="51" t="str">
        <f t="shared" si="110"/>
        <v>FME.DE</v>
      </c>
      <c r="B6705" s="52" t="s">
        <v>221</v>
      </c>
      <c r="C6705" s="50" t="s">
        <v>5379</v>
      </c>
      <c r="D6705" s="50">
        <f>DAX__2019_2020__33[[#This Row],[Open]]*(DAX__2019_2020__33[[#This Row],[Adj Close]]/DAX__2019_2020__33[[#This Row],[Close]])</f>
        <v>62.589981086690955</v>
      </c>
      <c r="E6705" s="50" t="s">
        <v>5226</v>
      </c>
      <c r="F6705" s="50" t="s">
        <v>5254</v>
      </c>
      <c r="G6705" s="50" t="s">
        <v>5330</v>
      </c>
      <c r="H6705" s="50" t="s">
        <v>19088</v>
      </c>
      <c r="I6705" s="50">
        <f>(DAX__2019_2020__33[[#This Row],[Adj Close]]-DAX__2019_2020__33[[#This Row],[Adj Open]])/DAX__2019_2020__33[[#This Row],[Adj Open]]</f>
        <v>-9.1689289040699992E-3</v>
      </c>
      <c r="J6705" s="50">
        <f>DAX__2019_2020__33[[#This Row],[Adj Close]]-DAX__2019_2020__33[[#This Row],[Adj Open]]</f>
        <v>-0.57388308669095522</v>
      </c>
      <c r="K6705" s="50">
        <v>805829</v>
      </c>
    </row>
    <row r="6706" spans="1:11" x14ac:dyDescent="0.3">
      <c r="A6706" s="51" t="str">
        <f t="shared" si="110"/>
        <v>FME.DE</v>
      </c>
      <c r="B6706" s="52" t="s">
        <v>222</v>
      </c>
      <c r="C6706" s="50" t="s">
        <v>8909</v>
      </c>
      <c r="D6706" s="50">
        <f>DAX__2019_2020__33[[#This Row],[Open]]*(DAX__2019_2020__33[[#This Row],[Adj Close]]/DAX__2019_2020__33[[#This Row],[Close]])</f>
        <v>62.053127770869629</v>
      </c>
      <c r="E6706" s="50" t="s">
        <v>5232</v>
      </c>
      <c r="F6706" s="50" t="s">
        <v>7488</v>
      </c>
      <c r="G6706" s="50" t="s">
        <v>9174</v>
      </c>
      <c r="H6706" s="50" t="s">
        <v>19051</v>
      </c>
      <c r="I6706" s="50">
        <f>(DAX__2019_2020__33[[#This Row],[Adj Close]]-DAX__2019_2020__33[[#This Row],[Adj Open]])/DAX__2019_2020__33[[#This Row],[Adj Open]]</f>
        <v>8.9498507018220506E-3</v>
      </c>
      <c r="J6706" s="50">
        <f>DAX__2019_2020__33[[#This Row],[Adj Close]]-DAX__2019_2020__33[[#This Row],[Adj Open]]</f>
        <v>0.55536622913037093</v>
      </c>
      <c r="K6706" s="50">
        <v>895424</v>
      </c>
    </row>
    <row r="6707" spans="1:11" x14ac:dyDescent="0.3">
      <c r="A6707" s="51" t="str">
        <f t="shared" si="110"/>
        <v>FME.DE</v>
      </c>
      <c r="B6707" s="52" t="s">
        <v>223</v>
      </c>
      <c r="C6707" s="50" t="s">
        <v>18958</v>
      </c>
      <c r="D6707" s="50">
        <f>DAX__2019_2020__33[[#This Row],[Open]]*(DAX__2019_2020__33[[#This Row],[Adj Close]]/DAX__2019_2020__33[[#This Row],[Close]])</f>
        <v>63.126835687498904</v>
      </c>
      <c r="E6707" s="50" t="s">
        <v>8028</v>
      </c>
      <c r="F6707" s="50" t="s">
        <v>5326</v>
      </c>
      <c r="G6707" s="50" t="s">
        <v>5419</v>
      </c>
      <c r="H6707" s="50" t="s">
        <v>19072</v>
      </c>
      <c r="I6707" s="50">
        <f>(DAX__2019_2020__33[[#This Row],[Adj Close]]-DAX__2019_2020__33[[#This Row],[Adj Open]])/DAX__2019_2020__33[[#This Row],[Adj Open]]</f>
        <v>5.8651175600492747E-3</v>
      </c>
      <c r="J6707" s="50">
        <f>DAX__2019_2020__33[[#This Row],[Adj Close]]-DAX__2019_2020__33[[#This Row],[Adj Open]]</f>
        <v>0.37024631250109508</v>
      </c>
      <c r="K6707" s="50">
        <v>836117</v>
      </c>
    </row>
    <row r="6708" spans="1:11" x14ac:dyDescent="0.3">
      <c r="A6708" s="51" t="str">
        <f t="shared" si="110"/>
        <v>FME.DE</v>
      </c>
      <c r="B6708" s="52" t="s">
        <v>224</v>
      </c>
      <c r="C6708" s="50" t="s">
        <v>11226</v>
      </c>
      <c r="D6708" s="50">
        <f>DAX__2019_2020__33[[#This Row],[Open]]*(DAX__2019_2020__33[[#This Row],[Adj Close]]/DAX__2019_2020__33[[#This Row],[Close]])</f>
        <v>63.682205048897011</v>
      </c>
      <c r="E6708" s="50" t="s">
        <v>9295</v>
      </c>
      <c r="F6708" s="50" t="s">
        <v>18990</v>
      </c>
      <c r="G6708" s="50" t="s">
        <v>9287</v>
      </c>
      <c r="H6708" s="50" t="s">
        <v>19089</v>
      </c>
      <c r="I6708" s="50">
        <f>(DAX__2019_2020__33[[#This Row],[Adj Close]]-DAX__2019_2020__33[[#This Row],[Adj Open]])/DAX__2019_2020__33[[#This Row],[Adj Open]]</f>
        <v>2.0348690973167839E-3</v>
      </c>
      <c r="J6708" s="50">
        <f>DAX__2019_2020__33[[#This Row],[Adj Close]]-DAX__2019_2020__33[[#This Row],[Adj Open]]</f>
        <v>0.1295849511029914</v>
      </c>
      <c r="K6708" s="50">
        <v>692914</v>
      </c>
    </row>
    <row r="6709" spans="1:11" x14ac:dyDescent="0.3">
      <c r="A6709" s="51" t="str">
        <f t="shared" si="110"/>
        <v>FME.DE</v>
      </c>
      <c r="B6709" s="52" t="s">
        <v>225</v>
      </c>
      <c r="C6709" s="50" t="s">
        <v>7982</v>
      </c>
      <c r="D6709" s="50">
        <f>DAX__2019_2020__33[[#This Row],[Open]]*(DAX__2019_2020__33[[#This Row],[Adj Close]]/DAX__2019_2020__33[[#This Row],[Close]])</f>
        <v>64.589302245224985</v>
      </c>
      <c r="E6709" s="50" t="s">
        <v>5491</v>
      </c>
      <c r="F6709" s="50" t="s">
        <v>8002</v>
      </c>
      <c r="G6709" s="50" t="s">
        <v>5379</v>
      </c>
      <c r="H6709" s="50" t="s">
        <v>19090</v>
      </c>
      <c r="I6709" s="50">
        <f>(DAX__2019_2020__33[[#This Row],[Adj Close]]-DAX__2019_2020__33[[#This Row],[Adj Open]])/DAX__2019_2020__33[[#This Row],[Adj Open]]</f>
        <v>-3.0954371323508006E-2</v>
      </c>
      <c r="J6709" s="50">
        <f>DAX__2019_2020__33[[#This Row],[Adj Close]]-DAX__2019_2020__33[[#This Row],[Adj Open]]</f>
        <v>-1.9993212452249836</v>
      </c>
      <c r="K6709" s="50">
        <v>1013240</v>
      </c>
    </row>
    <row r="6710" spans="1:11" x14ac:dyDescent="0.3">
      <c r="A6710" s="51" t="str">
        <f t="shared" si="110"/>
        <v>FME.DE</v>
      </c>
      <c r="B6710" s="52" t="s">
        <v>226</v>
      </c>
      <c r="C6710" s="50" t="s">
        <v>11152</v>
      </c>
      <c r="D6710" s="50">
        <f>DAX__2019_2020__33[[#This Row],[Open]]*(DAX__2019_2020__33[[#This Row],[Adj Close]]/DAX__2019_2020__33[[#This Row],[Close]])</f>
        <v>62.701057432108072</v>
      </c>
      <c r="E6710" s="50" t="s">
        <v>11152</v>
      </c>
      <c r="F6710" s="50" t="s">
        <v>8035</v>
      </c>
      <c r="G6710" s="50" t="s">
        <v>7418</v>
      </c>
      <c r="H6710" s="50" t="s">
        <v>19091</v>
      </c>
      <c r="I6710" s="50">
        <f>(DAX__2019_2020__33[[#This Row],[Adj Close]]-DAX__2019_2020__33[[#This Row],[Adj Open]])/DAX__2019_2020__33[[#This Row],[Adj Open]]</f>
        <v>-2.657218856132946E-3</v>
      </c>
      <c r="J6710" s="50">
        <f>DAX__2019_2020__33[[#This Row],[Adj Close]]-DAX__2019_2020__33[[#This Row],[Adj Open]]</f>
        <v>-0.16661043210807236</v>
      </c>
      <c r="K6710" s="50">
        <v>1127104</v>
      </c>
    </row>
    <row r="6711" spans="1:11" x14ac:dyDescent="0.3">
      <c r="A6711" s="51" t="str">
        <f t="shared" si="110"/>
        <v>FME.DE</v>
      </c>
      <c r="B6711" s="52" t="s">
        <v>227</v>
      </c>
      <c r="C6711" s="50" t="s">
        <v>7476</v>
      </c>
      <c r="D6711" s="50">
        <f>DAX__2019_2020__33[[#This Row],[Open]]*(DAX__2019_2020__33[[#This Row],[Adj Close]]/DAX__2019_2020__33[[#This Row],[Close]])</f>
        <v>62.51593395867183</v>
      </c>
      <c r="E6711" s="50" t="s">
        <v>8886</v>
      </c>
      <c r="F6711" s="50" t="s">
        <v>7428</v>
      </c>
      <c r="G6711" s="50" t="s">
        <v>7428</v>
      </c>
      <c r="H6711" s="50" t="s">
        <v>19092</v>
      </c>
      <c r="I6711" s="50">
        <f>(DAX__2019_2020__33[[#This Row],[Adj Close]]-DAX__2019_2020__33[[#This Row],[Adj Open]])/DAX__2019_2020__33[[#This Row],[Adj Open]]</f>
        <v>-2.0728308843229299E-3</v>
      </c>
      <c r="J6711" s="50">
        <f>DAX__2019_2020__33[[#This Row],[Adj Close]]-DAX__2019_2020__33[[#This Row],[Adj Open]]</f>
        <v>-0.12958495867182762</v>
      </c>
      <c r="K6711" s="50">
        <v>880188</v>
      </c>
    </row>
    <row r="6712" spans="1:11" x14ac:dyDescent="0.3">
      <c r="A6712" s="51" t="str">
        <f t="shared" si="110"/>
        <v>FME.DE</v>
      </c>
      <c r="B6712" s="52" t="s">
        <v>228</v>
      </c>
      <c r="C6712" s="50" t="s">
        <v>5340</v>
      </c>
      <c r="D6712" s="50">
        <f>DAX__2019_2020__33[[#This Row],[Open]]*(DAX__2019_2020__33[[#This Row],[Adj Close]]/DAX__2019_2020__33[[#This Row],[Close]])</f>
        <v>62.201226135404383</v>
      </c>
      <c r="E6712" s="50" t="s">
        <v>5340</v>
      </c>
      <c r="F6712" s="50" t="s">
        <v>7875</v>
      </c>
      <c r="G6712" s="50" t="s">
        <v>5271</v>
      </c>
      <c r="H6712" s="50" t="s">
        <v>19093</v>
      </c>
      <c r="I6712" s="50">
        <f>(DAX__2019_2020__33[[#This Row],[Adj Close]]-DAX__2019_2020__33[[#This Row],[Adj Open]])/DAX__2019_2020__33[[#This Row],[Adj Open]]</f>
        <v>-5.0595210592047989E-2</v>
      </c>
      <c r="J6712" s="50">
        <f>DAX__2019_2020__33[[#This Row],[Adj Close]]-DAX__2019_2020__33[[#This Row],[Adj Open]]</f>
        <v>-3.1470841354043841</v>
      </c>
      <c r="K6712" s="50">
        <v>2766618</v>
      </c>
    </row>
    <row r="6713" spans="1:11" x14ac:dyDescent="0.3">
      <c r="A6713" s="51" t="str">
        <f t="shared" si="110"/>
        <v>FME.DE</v>
      </c>
      <c r="B6713" s="52" t="s">
        <v>229</v>
      </c>
      <c r="C6713" s="50" t="s">
        <v>11367</v>
      </c>
      <c r="D6713" s="50">
        <f>DAX__2019_2020__33[[#This Row],[Open]]*(DAX__2019_2020__33[[#This Row],[Adj Close]]/DAX__2019_2020__33[[#This Row],[Close]])</f>
        <v>59.220745625731453</v>
      </c>
      <c r="E6713" s="50" t="s">
        <v>8808</v>
      </c>
      <c r="F6713" s="50" t="s">
        <v>7307</v>
      </c>
      <c r="G6713" s="50" t="s">
        <v>7295</v>
      </c>
      <c r="H6713" s="50" t="s">
        <v>19094</v>
      </c>
      <c r="I6713" s="50">
        <f>(DAX__2019_2020__33[[#This Row],[Adj Close]]-DAX__2019_2020__33[[#This Row],[Adj Open]])/DAX__2019_2020__33[[#This Row],[Adj Open]]</f>
        <v>-1.688024382619556E-2</v>
      </c>
      <c r="J6713" s="50">
        <f>DAX__2019_2020__33[[#This Row],[Adj Close]]-DAX__2019_2020__33[[#This Row],[Adj Open]]</f>
        <v>-0.99966062573145109</v>
      </c>
      <c r="K6713" s="50">
        <v>1237775</v>
      </c>
    </row>
    <row r="6714" spans="1:11" x14ac:dyDescent="0.3">
      <c r="A6714" s="51" t="str">
        <f t="shared" si="110"/>
        <v>FME.DE</v>
      </c>
      <c r="B6714" s="52" t="s">
        <v>230</v>
      </c>
      <c r="C6714" s="50" t="s">
        <v>5256</v>
      </c>
      <c r="D6714" s="50">
        <f>DAX__2019_2020__33[[#This Row],[Open]]*(DAX__2019_2020__33[[#This Row],[Adj Close]]/DAX__2019_2020__33[[#This Row],[Close]])</f>
        <v>58.313644412607452</v>
      </c>
      <c r="E6714" s="50" t="s">
        <v>5369</v>
      </c>
      <c r="F6714" s="50" t="s">
        <v>5592</v>
      </c>
      <c r="G6714" s="50" t="s">
        <v>19095</v>
      </c>
      <c r="H6714" s="50" t="s">
        <v>19096</v>
      </c>
      <c r="I6714" s="50">
        <f>(DAX__2019_2020__33[[#This Row],[Adj Close]]-DAX__2019_2020__33[[#This Row],[Adj Open]])/DAX__2019_2020__33[[#This Row],[Adj Open]]</f>
        <v>-2.8571428571429339E-3</v>
      </c>
      <c r="J6714" s="50">
        <f>DAX__2019_2020__33[[#This Row],[Adj Close]]-DAX__2019_2020__33[[#This Row],[Adj Open]]</f>
        <v>-0.16661041260745435</v>
      </c>
      <c r="K6714" s="50">
        <v>1078645</v>
      </c>
    </row>
    <row r="6715" spans="1:11" x14ac:dyDescent="0.3">
      <c r="A6715" s="51" t="str">
        <f t="shared" si="110"/>
        <v>FME.DE</v>
      </c>
      <c r="B6715" s="52" t="s">
        <v>231</v>
      </c>
      <c r="C6715" s="50" t="s">
        <v>5264</v>
      </c>
      <c r="D6715" s="50">
        <f>DAX__2019_2020__33[[#This Row],[Open]]*(DAX__2019_2020__33[[#This Row],[Adj Close]]/DAX__2019_2020__33[[#This Row],[Close]])</f>
        <v>57.202911225991969</v>
      </c>
      <c r="E6715" s="50" t="s">
        <v>7669</v>
      </c>
      <c r="F6715" s="50" t="s">
        <v>7633</v>
      </c>
      <c r="G6715" s="50" t="s">
        <v>5513</v>
      </c>
      <c r="H6715" s="50" t="s">
        <v>19097</v>
      </c>
      <c r="I6715" s="50">
        <f>(DAX__2019_2020__33[[#This Row],[Adj Close]]-DAX__2019_2020__33[[#This Row],[Adj Open]])/DAX__2019_2020__33[[#This Row],[Adj Open]]</f>
        <v>-1.2944660403633919E-3</v>
      </c>
      <c r="J6715" s="50">
        <f>DAX__2019_2020__33[[#This Row],[Adj Close]]-DAX__2019_2020__33[[#This Row],[Adj Open]]</f>
        <v>-7.4047225991968446E-2</v>
      </c>
      <c r="K6715" s="50">
        <v>1150009</v>
      </c>
    </row>
    <row r="6716" spans="1:11" x14ac:dyDescent="0.3">
      <c r="A6716" s="51" t="str">
        <f t="shared" si="110"/>
        <v>FME.DE</v>
      </c>
      <c r="B6716" s="52" t="s">
        <v>232</v>
      </c>
      <c r="C6716" s="50" t="s">
        <v>4984</v>
      </c>
      <c r="D6716" s="50">
        <f>DAX__2019_2020__33[[#This Row],[Open]]*(DAX__2019_2020__33[[#This Row],[Adj Close]]/DAX__2019_2020__33[[#This Row],[Close]])</f>
        <v>56.092170043720017</v>
      </c>
      <c r="E6716" s="50" t="s">
        <v>7734</v>
      </c>
      <c r="F6716" s="50" t="s">
        <v>19098</v>
      </c>
      <c r="G6716" s="50" t="s">
        <v>11839</v>
      </c>
      <c r="H6716" s="50" t="s">
        <v>19099</v>
      </c>
      <c r="I6716" s="50">
        <f>(DAX__2019_2020__33[[#This Row],[Adj Close]]-DAX__2019_2020__33[[#This Row],[Adj Open]])/DAX__2019_2020__33[[#This Row],[Adj Open]]</f>
        <v>-7.2606933089338242E-3</v>
      </c>
      <c r="J6716" s="50">
        <f>DAX__2019_2020__33[[#This Row],[Adj Close]]-DAX__2019_2020__33[[#This Row],[Adj Open]]</f>
        <v>-0.40726804372001624</v>
      </c>
      <c r="K6716" s="50">
        <v>1022661</v>
      </c>
    </row>
    <row r="6717" spans="1:11" x14ac:dyDescent="0.3">
      <c r="A6717" s="51" t="str">
        <f t="shared" si="110"/>
        <v>FME.DE</v>
      </c>
      <c r="B6717" s="52" t="s">
        <v>233</v>
      </c>
      <c r="C6717" s="50" t="s">
        <v>4962</v>
      </c>
      <c r="D6717" s="50">
        <f>DAX__2019_2020__33[[#This Row],[Open]]*(DAX__2019_2020__33[[#This Row],[Adj Close]]/DAX__2019_2020__33[[#This Row],[Close]])</f>
        <v>55.536807731092438</v>
      </c>
      <c r="E6717" s="50" t="s">
        <v>8765</v>
      </c>
      <c r="F6717" s="50" t="s">
        <v>7704</v>
      </c>
      <c r="G6717" s="50" t="s">
        <v>7704</v>
      </c>
      <c r="H6717" s="50" t="s">
        <v>19100</v>
      </c>
      <c r="I6717" s="50">
        <f>(DAX__2019_2020__33[[#This Row],[Adj Close]]-DAX__2019_2020__33[[#This Row],[Adj Open]])/DAX__2019_2020__33[[#This Row],[Adj Open]]</f>
        <v>-8.3333333333332985E-3</v>
      </c>
      <c r="J6717" s="50">
        <f>DAX__2019_2020__33[[#This Row],[Adj Close]]-DAX__2019_2020__33[[#This Row],[Adj Open]]</f>
        <v>-0.46280673109243509</v>
      </c>
      <c r="K6717" s="50">
        <v>716998</v>
      </c>
    </row>
    <row r="6718" spans="1:11" x14ac:dyDescent="0.3">
      <c r="A6718" s="51" t="str">
        <f t="shared" si="110"/>
        <v>FME.DE</v>
      </c>
      <c r="B6718" s="52" t="s">
        <v>234</v>
      </c>
      <c r="C6718" s="50" t="s">
        <v>11338</v>
      </c>
      <c r="D6718" s="50">
        <f>DAX__2019_2020__33[[#This Row],[Open]]*(DAX__2019_2020__33[[#This Row],[Adj Close]]/DAX__2019_2020__33[[#This Row],[Close]])</f>
        <v>55.277633335933494</v>
      </c>
      <c r="E6718" s="50" t="s">
        <v>19101</v>
      </c>
      <c r="F6718" s="50" t="s">
        <v>9121</v>
      </c>
      <c r="G6718" s="50" t="s">
        <v>19102</v>
      </c>
      <c r="H6718" s="50" t="s">
        <v>19103</v>
      </c>
      <c r="I6718" s="50">
        <f>(DAX__2019_2020__33[[#This Row],[Adj Close]]-DAX__2019_2020__33[[#This Row],[Adj Open]])/DAX__2019_2020__33[[#This Row],[Adj Open]]</f>
        <v>-4.353683785102507E-3</v>
      </c>
      <c r="J6718" s="50">
        <f>DAX__2019_2020__33[[#This Row],[Adj Close]]-DAX__2019_2020__33[[#This Row],[Adj Open]]</f>
        <v>-0.24066133593349548</v>
      </c>
      <c r="K6718" s="50">
        <v>776434</v>
      </c>
    </row>
    <row r="6719" spans="1:11" x14ac:dyDescent="0.3">
      <c r="A6719" s="51" t="str">
        <f t="shared" si="110"/>
        <v>FME.DE</v>
      </c>
      <c r="B6719" s="52" t="s">
        <v>235</v>
      </c>
      <c r="C6719" s="50" t="s">
        <v>11839</v>
      </c>
      <c r="D6719" s="50">
        <f>DAX__2019_2020__33[[#This Row],[Open]]*(DAX__2019_2020__33[[#This Row],[Adj Close]]/DAX__2019_2020__33[[#This Row],[Close]])</f>
        <v>55.684906659730672</v>
      </c>
      <c r="E6719" s="50" t="s">
        <v>9213</v>
      </c>
      <c r="F6719" s="50" t="s">
        <v>11833</v>
      </c>
      <c r="G6719" s="50" t="s">
        <v>5606</v>
      </c>
      <c r="H6719" s="50" t="s">
        <v>19104</v>
      </c>
      <c r="I6719" s="50">
        <f>(DAX__2019_2020__33[[#This Row],[Adj Close]]-DAX__2019_2020__33[[#This Row],[Adj Open]])/DAX__2019_2020__33[[#This Row],[Adj Open]]</f>
        <v>-9.9737367021278931E-4</v>
      </c>
      <c r="J6719" s="50">
        <f>DAX__2019_2020__33[[#This Row],[Adj Close]]-DAX__2019_2020__33[[#This Row],[Adj Open]]</f>
        <v>-5.553865973067218E-2</v>
      </c>
      <c r="K6719" s="50">
        <v>679472</v>
      </c>
    </row>
    <row r="6720" spans="1:11" x14ac:dyDescent="0.3">
      <c r="A6720" s="51" t="str">
        <f t="shared" si="110"/>
        <v>FME.DE</v>
      </c>
      <c r="B6720" s="52" t="s">
        <v>236</v>
      </c>
      <c r="C6720" s="50" t="s">
        <v>11742</v>
      </c>
      <c r="D6720" s="50">
        <f>DAX__2019_2020__33[[#This Row],[Open]]*(DAX__2019_2020__33[[#This Row],[Adj Close]]/DAX__2019_2020__33[[#This Row],[Close]])</f>
        <v>55.481270886782376</v>
      </c>
      <c r="E6720" s="50" t="s">
        <v>19105</v>
      </c>
      <c r="F6720" s="50" t="s">
        <v>9124</v>
      </c>
      <c r="G6720" s="50" t="s">
        <v>5028</v>
      </c>
      <c r="H6720" s="50" t="s">
        <v>19106</v>
      </c>
      <c r="I6720" s="50">
        <f>(DAX__2019_2020__33[[#This Row],[Adj Close]]-DAX__2019_2020__33[[#This Row],[Adj Open]])/DAX__2019_2020__33[[#This Row],[Adj Open]]</f>
        <v>-2.3356690413024492E-3</v>
      </c>
      <c r="J6720" s="50">
        <f>DAX__2019_2020__33[[#This Row],[Adj Close]]-DAX__2019_2020__33[[#This Row],[Adj Open]]</f>
        <v>-0.12958588678237248</v>
      </c>
      <c r="K6720" s="50">
        <v>622268</v>
      </c>
    </row>
    <row r="6721" spans="1:11" x14ac:dyDescent="0.3">
      <c r="A6721" s="51" t="str">
        <f t="shared" si="110"/>
        <v>FME.DE</v>
      </c>
      <c r="B6721" s="52" t="s">
        <v>237</v>
      </c>
      <c r="C6721" s="50" t="s">
        <v>5183</v>
      </c>
      <c r="D6721" s="50">
        <f>DAX__2019_2020__33[[#This Row],[Open]]*(DAX__2019_2020__33[[#This Row],[Adj Close]]/DAX__2019_2020__33[[#This Row],[Close]])</f>
        <v>55.833003526161491</v>
      </c>
      <c r="E6721" s="50" t="s">
        <v>7286</v>
      </c>
      <c r="F6721" s="50" t="s">
        <v>5178</v>
      </c>
      <c r="G6721" s="50" t="s">
        <v>7777</v>
      </c>
      <c r="H6721" s="50" t="s">
        <v>19107</v>
      </c>
      <c r="I6721" s="50">
        <f>(DAX__2019_2020__33[[#This Row],[Adj Close]]-DAX__2019_2020__33[[#This Row],[Adj Open]])/DAX__2019_2020__33[[#This Row],[Adj Open]]</f>
        <v>-1.5251956233421696E-2</v>
      </c>
      <c r="J6721" s="50">
        <f>DAX__2019_2020__33[[#This Row],[Adj Close]]-DAX__2019_2020__33[[#This Row],[Adj Open]]</f>
        <v>-0.8515625261614943</v>
      </c>
      <c r="K6721" s="50">
        <v>536821</v>
      </c>
    </row>
    <row r="6722" spans="1:11" x14ac:dyDescent="0.3">
      <c r="A6722" s="51" t="str">
        <f t="shared" si="110"/>
        <v>FME.DE</v>
      </c>
      <c r="B6722" s="52" t="s">
        <v>238</v>
      </c>
      <c r="C6722" s="50" t="s">
        <v>8924</v>
      </c>
      <c r="D6722" s="50">
        <f>DAX__2019_2020__33[[#This Row],[Open]]*(DAX__2019_2020__33[[#This Row],[Adj Close]]/DAX__2019_2020__33[[#This Row],[Close]])</f>
        <v>54.796318305292615</v>
      </c>
      <c r="E6722" s="50" t="s">
        <v>5004</v>
      </c>
      <c r="F6722" s="50" t="s">
        <v>19108</v>
      </c>
      <c r="G6722" s="50" t="s">
        <v>7833</v>
      </c>
      <c r="H6722" s="50" t="s">
        <v>19109</v>
      </c>
      <c r="I6722" s="50">
        <f>(DAX__2019_2020__33[[#This Row],[Adj Close]]-DAX__2019_2020__33[[#This Row],[Adj Open]])/DAX__2019_2020__33[[#This Row],[Adj Open]]</f>
        <v>1.0810793736304185E-2</v>
      </c>
      <c r="J6722" s="50">
        <f>DAX__2019_2020__33[[#This Row],[Adj Close]]-DAX__2019_2020__33[[#This Row],[Adj Open]]</f>
        <v>0.59239169470738773</v>
      </c>
      <c r="K6722" s="50">
        <v>754291</v>
      </c>
    </row>
    <row r="6723" spans="1:11" x14ac:dyDescent="0.3">
      <c r="A6723" s="51" t="str">
        <f t="shared" si="110"/>
        <v>FME.DE</v>
      </c>
      <c r="B6723" s="52" t="s">
        <v>239</v>
      </c>
      <c r="C6723" s="50" t="s">
        <v>7708</v>
      </c>
      <c r="D6723" s="50">
        <f>DAX__2019_2020__33[[#This Row],[Open]]*(DAX__2019_2020__33[[#This Row],[Adj Close]]/DAX__2019_2020__33[[#This Row],[Close]])</f>
        <v>55.740444089625669</v>
      </c>
      <c r="E6723" s="50" t="s">
        <v>7708</v>
      </c>
      <c r="F6723" s="50" t="s">
        <v>11720</v>
      </c>
      <c r="G6723" s="50" t="s">
        <v>7631</v>
      </c>
      <c r="H6723" s="50" t="s">
        <v>19110</v>
      </c>
      <c r="I6723" s="50">
        <f>(DAX__2019_2020__33[[#This Row],[Adj Close]]-DAX__2019_2020__33[[#This Row],[Adj Open]])/DAX__2019_2020__33[[#This Row],[Adj Open]]</f>
        <v>-1.9926950848107687E-2</v>
      </c>
      <c r="J6723" s="50">
        <f>DAX__2019_2020__33[[#This Row],[Adj Close]]-DAX__2019_2020__33[[#This Row],[Adj Open]]</f>
        <v>-1.1107370896256654</v>
      </c>
      <c r="K6723" s="50">
        <v>827177</v>
      </c>
    </row>
    <row r="6724" spans="1:11" x14ac:dyDescent="0.3">
      <c r="A6724" s="51" t="str">
        <f t="shared" si="110"/>
        <v>FME.DE</v>
      </c>
      <c r="B6724" s="52" t="s">
        <v>240</v>
      </c>
      <c r="C6724" s="50" t="s">
        <v>7812</v>
      </c>
      <c r="D6724" s="50">
        <f>DAX__2019_2020__33[[#This Row],[Open]]*(DAX__2019_2020__33[[#This Row],[Adj Close]]/DAX__2019_2020__33[[#This Row],[Close]])</f>
        <v>54.55565324317665</v>
      </c>
      <c r="E6724" s="50" t="s">
        <v>7704</v>
      </c>
      <c r="F6724" s="50" t="s">
        <v>8748</v>
      </c>
      <c r="G6724" s="50" t="s">
        <v>7816</v>
      </c>
      <c r="H6724" s="50" t="s">
        <v>19111</v>
      </c>
      <c r="I6724" s="50">
        <f>(DAX__2019_2020__33[[#This Row],[Adj Close]]-DAX__2019_2020__33[[#This Row],[Adj Open]])/DAX__2019_2020__33[[#This Row],[Adj Open]]</f>
        <v>-6.4472006523108175E-3</v>
      </c>
      <c r="J6724" s="50">
        <f>DAX__2019_2020__33[[#This Row],[Adj Close]]-DAX__2019_2020__33[[#This Row],[Adj Open]]</f>
        <v>-0.35173124317665128</v>
      </c>
      <c r="K6724" s="50">
        <v>761936</v>
      </c>
    </row>
    <row r="6725" spans="1:11" x14ac:dyDescent="0.3">
      <c r="A6725" s="51" t="str">
        <f t="shared" si="110"/>
        <v>FME.DE</v>
      </c>
      <c r="B6725" s="52" t="s">
        <v>241</v>
      </c>
      <c r="C6725" s="50" t="s">
        <v>8926</v>
      </c>
      <c r="D6725" s="50">
        <f>DAX__2019_2020__33[[#This Row],[Open]]*(DAX__2019_2020__33[[#This Row],[Adj Close]]/DAX__2019_2020__33[[#This Row],[Close]])</f>
        <v>54.092849764197005</v>
      </c>
      <c r="E6725" s="50" t="s">
        <v>19112</v>
      </c>
      <c r="F6725" s="50" t="s">
        <v>5053</v>
      </c>
      <c r="G6725" s="50" t="s">
        <v>7835</v>
      </c>
      <c r="H6725" s="50" t="s">
        <v>19113</v>
      </c>
      <c r="I6725" s="50">
        <f>(DAX__2019_2020__33[[#This Row],[Adj Close]]-DAX__2019_2020__33[[#This Row],[Adj Open]])/DAX__2019_2020__33[[#This Row],[Adj Open]]</f>
        <v>1.5742676518526233E-2</v>
      </c>
      <c r="J6725" s="50">
        <f>DAX__2019_2020__33[[#This Row],[Adj Close]]-DAX__2019_2020__33[[#This Row],[Adj Open]]</f>
        <v>0.8515662358029914</v>
      </c>
      <c r="K6725" s="50">
        <v>1024357</v>
      </c>
    </row>
    <row r="6726" spans="1:11" x14ac:dyDescent="0.3">
      <c r="A6726" s="51" t="str">
        <f t="shared" si="110"/>
        <v>FME.DE</v>
      </c>
      <c r="B6726" s="52" t="s">
        <v>242</v>
      </c>
      <c r="C6726" s="50" t="s">
        <v>7833</v>
      </c>
      <c r="D6726" s="50">
        <f>DAX__2019_2020__33[[#This Row],[Open]]*(DAX__2019_2020__33[[#This Row],[Adj Close]]/DAX__2019_2020__33[[#This Row],[Close]])</f>
        <v>55.388705337754288</v>
      </c>
      <c r="E6726" s="50" t="s">
        <v>5005</v>
      </c>
      <c r="F6726" s="50" t="s">
        <v>5092</v>
      </c>
      <c r="G6726" s="50" t="s">
        <v>5266</v>
      </c>
      <c r="H6726" s="50" t="s">
        <v>19114</v>
      </c>
      <c r="I6726" s="50">
        <f>(DAX__2019_2020__33[[#This Row],[Adj Close]]-DAX__2019_2020__33[[#This Row],[Adj Open]])/DAX__2019_2020__33[[#This Row],[Adj Open]]</f>
        <v>1.5708539438502561E-2</v>
      </c>
      <c r="J6726" s="50">
        <f>DAX__2019_2020__33[[#This Row],[Adj Close]]-DAX__2019_2020__33[[#This Row],[Adj Open]]</f>
        <v>0.87007566224571065</v>
      </c>
      <c r="K6726" s="50">
        <v>793910</v>
      </c>
    </row>
    <row r="6727" spans="1:11" x14ac:dyDescent="0.3">
      <c r="A6727" s="51" t="str">
        <f t="shared" si="110"/>
        <v>FME.DE</v>
      </c>
      <c r="B6727" s="52" t="s">
        <v>243</v>
      </c>
      <c r="C6727" s="50" t="s">
        <v>8115</v>
      </c>
      <c r="D6727" s="50">
        <f>DAX__2019_2020__33[[#This Row],[Open]]*(DAX__2019_2020__33[[#This Row],[Adj Close]]/DAX__2019_2020__33[[#This Row],[Close]])</f>
        <v>56.221763813883896</v>
      </c>
      <c r="E6727" s="50" t="s">
        <v>5171</v>
      </c>
      <c r="F6727" s="50" t="s">
        <v>5004</v>
      </c>
      <c r="G6727" s="50" t="s">
        <v>18933</v>
      </c>
      <c r="H6727" s="50" t="s">
        <v>19115</v>
      </c>
      <c r="I6727" s="50">
        <f>(DAX__2019_2020__33[[#This Row],[Adj Close]]-DAX__2019_2020__33[[#This Row],[Adj Open]])/DAX__2019_2020__33[[#This Row],[Adj Open]]</f>
        <v>-3.6220281981549783E-3</v>
      </c>
      <c r="J6727" s="50">
        <f>DAX__2019_2020__33[[#This Row],[Adj Close]]-DAX__2019_2020__33[[#This Row],[Adj Open]]</f>
        <v>-0.20363681388389665</v>
      </c>
      <c r="K6727" s="50">
        <v>606712</v>
      </c>
    </row>
    <row r="6728" spans="1:11" x14ac:dyDescent="0.3">
      <c r="A6728" s="51" t="str">
        <f t="shared" si="110"/>
        <v>FME.DE</v>
      </c>
      <c r="B6728" s="52" t="s">
        <v>244</v>
      </c>
      <c r="C6728" s="50" t="s">
        <v>18933</v>
      </c>
      <c r="D6728" s="50">
        <f>DAX__2019_2020__33[[#This Row],[Open]]*(DAX__2019_2020__33[[#This Row],[Adj Close]]/DAX__2019_2020__33[[#This Row],[Close]])</f>
        <v>56.01812351069082</v>
      </c>
      <c r="E6728" s="50" t="s">
        <v>8115</v>
      </c>
      <c r="F6728" s="50" t="s">
        <v>19112</v>
      </c>
      <c r="G6728" s="50" t="s">
        <v>4983</v>
      </c>
      <c r="H6728" s="50" t="s">
        <v>19116</v>
      </c>
      <c r="I6728" s="50">
        <f>(DAX__2019_2020__33[[#This Row],[Adj Close]]-DAX__2019_2020__33[[#This Row],[Adj Open]])/DAX__2019_2020__33[[#This Row],[Adj Open]]</f>
        <v>-7.9312458691342628E-3</v>
      </c>
      <c r="J6728" s="50">
        <f>DAX__2019_2020__33[[#This Row],[Adj Close]]-DAX__2019_2020__33[[#This Row],[Adj Open]]</f>
        <v>-0.44429351069081946</v>
      </c>
      <c r="K6728" s="50">
        <v>898443</v>
      </c>
    </row>
    <row r="6729" spans="1:11" x14ac:dyDescent="0.3">
      <c r="A6729" s="51" t="str">
        <f t="shared" si="110"/>
        <v>FME.DE</v>
      </c>
      <c r="B6729" s="52" t="s">
        <v>245</v>
      </c>
      <c r="C6729" s="50" t="s">
        <v>5028</v>
      </c>
      <c r="D6729" s="50">
        <f>DAX__2019_2020__33[[#This Row],[Open]]*(DAX__2019_2020__33[[#This Row],[Adj Close]]/DAX__2019_2020__33[[#This Row],[Close]])</f>
        <v>55.351680566617546</v>
      </c>
      <c r="E6729" s="50" t="s">
        <v>8961</v>
      </c>
      <c r="F6729" s="50" t="s">
        <v>8117</v>
      </c>
      <c r="G6729" s="50" t="s">
        <v>19117</v>
      </c>
      <c r="H6729" s="50" t="s">
        <v>19118</v>
      </c>
      <c r="I6729" s="50">
        <f>(DAX__2019_2020__33[[#This Row],[Adj Close]]-DAX__2019_2020__33[[#This Row],[Adj Open]])/DAX__2019_2020__33[[#This Row],[Adj Open]]</f>
        <v>8.0267559870694435E-3</v>
      </c>
      <c r="J6729" s="50">
        <f>DAX__2019_2020__33[[#This Row],[Adj Close]]-DAX__2019_2020__33[[#This Row],[Adj Open]]</f>
        <v>0.44429443338245278</v>
      </c>
      <c r="K6729" s="50">
        <v>729022</v>
      </c>
    </row>
    <row r="6730" spans="1:11" x14ac:dyDescent="0.3">
      <c r="A6730" s="51" t="str">
        <f t="shared" si="110"/>
        <v>FME.DE</v>
      </c>
      <c r="B6730" s="52" t="s">
        <v>246</v>
      </c>
      <c r="C6730" s="50" t="s">
        <v>7712</v>
      </c>
      <c r="D6730" s="50">
        <f>DAX__2019_2020__33[[#This Row],[Open]]*(DAX__2019_2020__33[[#This Row],[Adj Close]]/DAX__2019_2020__33[[#This Row],[Close]])</f>
        <v>55.851517346584728</v>
      </c>
      <c r="E6730" s="50" t="s">
        <v>4989</v>
      </c>
      <c r="F6730" s="50" t="s">
        <v>7712</v>
      </c>
      <c r="G6730" s="50" t="s">
        <v>4984</v>
      </c>
      <c r="H6730" s="50" t="s">
        <v>19119</v>
      </c>
      <c r="I6730" s="50">
        <f>(DAX__2019_2020__33[[#This Row],[Adj Close]]-DAX__2019_2020__33[[#This Row],[Adj Open]])/DAX__2019_2020__33[[#This Row],[Adj Open]]</f>
        <v>4.308882996353995E-3</v>
      </c>
      <c r="J6730" s="50">
        <f>DAX__2019_2020__33[[#This Row],[Adj Close]]-DAX__2019_2020__33[[#This Row],[Adj Open]]</f>
        <v>0.24065765341526912</v>
      </c>
      <c r="K6730" s="50">
        <v>1026536</v>
      </c>
    </row>
    <row r="6731" spans="1:11" x14ac:dyDescent="0.3">
      <c r="A6731" s="51" t="str">
        <f t="shared" si="110"/>
        <v>FME.DE</v>
      </c>
      <c r="B6731" s="52" t="s">
        <v>247</v>
      </c>
      <c r="C6731" s="50" t="s">
        <v>7710</v>
      </c>
      <c r="D6731" s="50">
        <f>DAX__2019_2020__33[[#This Row],[Open]]*(DAX__2019_2020__33[[#This Row],[Adj Close]]/DAX__2019_2020__33[[#This Row],[Close]])</f>
        <v>55.907050973076757</v>
      </c>
      <c r="E6731" s="50" t="s">
        <v>7637</v>
      </c>
      <c r="F6731" s="50" t="s">
        <v>7621</v>
      </c>
      <c r="G6731" s="50" t="s">
        <v>9084</v>
      </c>
      <c r="H6731" s="50" t="s">
        <v>19120</v>
      </c>
      <c r="I6731" s="50">
        <f>(DAX__2019_2020__33[[#This Row],[Adj Close]]-DAX__2019_2020__33[[#This Row],[Adj Open]])/DAX__2019_2020__33[[#This Row],[Adj Open]]</f>
        <v>9.9332778167791186E-4</v>
      </c>
      <c r="J6731" s="50">
        <f>DAX__2019_2020__33[[#This Row],[Adj Close]]-DAX__2019_2020__33[[#This Row],[Adj Open]]</f>
        <v>5.5534026923240276E-2</v>
      </c>
      <c r="K6731" s="50">
        <v>437274</v>
      </c>
    </row>
    <row r="6732" spans="1:11" x14ac:dyDescent="0.3">
      <c r="A6732" s="51" t="str">
        <f t="shared" si="110"/>
        <v>FME.DE</v>
      </c>
      <c r="B6732" s="52" t="s">
        <v>248</v>
      </c>
      <c r="C6732" s="50" t="s">
        <v>7286</v>
      </c>
      <c r="D6732" s="50">
        <f>DAX__2019_2020__33[[#This Row],[Open]]*(DAX__2019_2020__33[[#This Row],[Adj Close]]/DAX__2019_2020__33[[#This Row],[Close]])</f>
        <v>56.203246478569376</v>
      </c>
      <c r="E6732" s="50" t="s">
        <v>7286</v>
      </c>
      <c r="F6732" s="50" t="s">
        <v>18935</v>
      </c>
      <c r="G6732" s="50" t="s">
        <v>12800</v>
      </c>
      <c r="H6732" s="50" t="s">
        <v>19121</v>
      </c>
      <c r="I6732" s="50">
        <f>(DAX__2019_2020__33[[#This Row],[Adj Close]]-DAX__2019_2020__33[[#This Row],[Adj Open]])/DAX__2019_2020__33[[#This Row],[Adj Open]]</f>
        <v>-6.9170288715904105E-3</v>
      </c>
      <c r="J6732" s="50">
        <f>DAX__2019_2020__33[[#This Row],[Adj Close]]-DAX__2019_2020__33[[#This Row],[Adj Open]]</f>
        <v>-0.38875947856937643</v>
      </c>
      <c r="K6732" s="50">
        <v>680275</v>
      </c>
    </row>
    <row r="6733" spans="1:11" x14ac:dyDescent="0.3">
      <c r="A6733" s="51" t="str">
        <f t="shared" si="110"/>
        <v>FME.DE</v>
      </c>
      <c r="B6733" s="52" t="s">
        <v>249</v>
      </c>
      <c r="C6733" s="50" t="s">
        <v>7605</v>
      </c>
      <c r="D6733" s="50">
        <f>DAX__2019_2020__33[[#This Row],[Open]]*(DAX__2019_2020__33[[#This Row],[Adj Close]]/DAX__2019_2020__33[[#This Row],[Close]])</f>
        <v>55.666389248601476</v>
      </c>
      <c r="E6733" s="50" t="s">
        <v>9213</v>
      </c>
      <c r="F6733" s="50" t="s">
        <v>8117</v>
      </c>
      <c r="G6733" s="50" t="s">
        <v>5004</v>
      </c>
      <c r="H6733" s="50" t="s">
        <v>19122</v>
      </c>
      <c r="I6733" s="50">
        <f>(DAX__2019_2020__33[[#This Row],[Adj Close]]-DAX__2019_2020__33[[#This Row],[Adj Open]])/DAX__2019_2020__33[[#This Row],[Adj Open]]</f>
        <v>5.9860493180253693E-3</v>
      </c>
      <c r="J6733" s="50">
        <f>DAX__2019_2020__33[[#This Row],[Adj Close]]-DAX__2019_2020__33[[#This Row],[Adj Open]]</f>
        <v>0.33322175139852561</v>
      </c>
      <c r="K6733" s="50">
        <v>733781</v>
      </c>
    </row>
    <row r="6734" spans="1:11" x14ac:dyDescent="0.3">
      <c r="A6734" s="51" t="str">
        <f t="shared" si="110"/>
        <v>FME.DE</v>
      </c>
      <c r="B6734" s="52" t="s">
        <v>250</v>
      </c>
      <c r="C6734" s="50" t="s">
        <v>12800</v>
      </c>
      <c r="D6734" s="50">
        <f>DAX__2019_2020__33[[#This Row],[Open]]*(DAX__2019_2020__33[[#This Row],[Adj Close]]/DAX__2019_2020__33[[#This Row],[Close]])</f>
        <v>55.814487374082915</v>
      </c>
      <c r="E6734" s="50" t="s">
        <v>5171</v>
      </c>
      <c r="F6734" s="50" t="s">
        <v>7289</v>
      </c>
      <c r="G6734" s="50" t="s">
        <v>7641</v>
      </c>
      <c r="H6734" s="50" t="s">
        <v>19123</v>
      </c>
      <c r="I6734" s="50">
        <f>(DAX__2019_2020__33[[#This Row],[Adj Close]]-DAX__2019_2020__33[[#This Row],[Adj Open]])/DAX__2019_2020__33[[#This Row],[Adj Open]]</f>
        <v>9.6186071246866407E-3</v>
      </c>
      <c r="J6734" s="50">
        <f>DAX__2019_2020__33[[#This Row],[Adj Close]]-DAX__2019_2020__33[[#This Row],[Adj Open]]</f>
        <v>0.53685762591708652</v>
      </c>
      <c r="K6734" s="50">
        <v>851511</v>
      </c>
    </row>
    <row r="6735" spans="1:11" x14ac:dyDescent="0.3">
      <c r="A6735" s="51" t="str">
        <f t="shared" si="110"/>
        <v>FME.DE</v>
      </c>
      <c r="B6735" s="52" t="s">
        <v>251</v>
      </c>
      <c r="C6735" s="50" t="s">
        <v>5277</v>
      </c>
      <c r="D6735" s="50">
        <f>DAX__2019_2020__33[[#This Row],[Open]]*(DAX__2019_2020__33[[#This Row],[Adj Close]]/DAX__2019_2020__33[[#This Row],[Close]])</f>
        <v>56.332832444031183</v>
      </c>
      <c r="E6735" s="50" t="s">
        <v>7838</v>
      </c>
      <c r="F6735" s="50" t="s">
        <v>8773</v>
      </c>
      <c r="G6735" s="50" t="s">
        <v>8110</v>
      </c>
      <c r="H6735" s="50" t="s">
        <v>19124</v>
      </c>
      <c r="I6735" s="50">
        <f>(DAX__2019_2020__33[[#This Row],[Adj Close]]-DAX__2019_2020__33[[#This Row],[Adj Open]])/DAX__2019_2020__33[[#This Row],[Adj Open]]</f>
        <v>5.5865920869767839E-3</v>
      </c>
      <c r="J6735" s="50">
        <f>DAX__2019_2020__33[[#This Row],[Adj Close]]-DAX__2019_2020__33[[#This Row],[Adj Open]]</f>
        <v>0.31470855596881364</v>
      </c>
      <c r="K6735" s="50">
        <v>670440</v>
      </c>
    </row>
    <row r="6736" spans="1:11" x14ac:dyDescent="0.3">
      <c r="A6736" s="51" t="str">
        <f t="shared" si="110"/>
        <v>FME.DE</v>
      </c>
      <c r="B6736" s="52" t="s">
        <v>252</v>
      </c>
      <c r="C6736" s="50" t="s">
        <v>8961</v>
      </c>
      <c r="D6736" s="50">
        <f>DAX__2019_2020__33[[#This Row],[Open]]*(DAX__2019_2020__33[[#This Row],[Adj Close]]/DAX__2019_2020__33[[#This Row],[Close]])</f>
        <v>56.610516415812043</v>
      </c>
      <c r="E6736" s="50" t="s">
        <v>8955</v>
      </c>
      <c r="F6736" s="50" t="s">
        <v>7654</v>
      </c>
      <c r="G6736" s="50" t="s">
        <v>7637</v>
      </c>
      <c r="H6736" s="50" t="s">
        <v>19125</v>
      </c>
      <c r="I6736" s="50">
        <f>(DAX__2019_2020__33[[#This Row],[Adj Close]]-DAX__2019_2020__33[[#This Row],[Adj Open]])/DAX__2019_2020__33[[#This Row],[Adj Open]]</f>
        <v>-1.6350392413341716E-3</v>
      </c>
      <c r="J6736" s="50">
        <f>DAX__2019_2020__33[[#This Row],[Adj Close]]-DAX__2019_2020__33[[#This Row],[Adj Open]]</f>
        <v>-9.2560415812044994E-2</v>
      </c>
      <c r="K6736" s="50">
        <v>397781</v>
      </c>
    </row>
    <row r="6737" spans="1:11" x14ac:dyDescent="0.3">
      <c r="A6737" s="51" t="str">
        <f t="shared" si="110"/>
        <v>FME.DE</v>
      </c>
      <c r="B6737" s="52" t="s">
        <v>253</v>
      </c>
      <c r="C6737" s="50" t="s">
        <v>7711</v>
      </c>
      <c r="D6737" s="50">
        <f>DAX__2019_2020__33[[#This Row],[Open]]*(DAX__2019_2020__33[[#This Row],[Adj Close]]/DAX__2019_2020__33[[#This Row],[Close]])</f>
        <v>56.592002999999998</v>
      </c>
      <c r="E6737" s="50" t="s">
        <v>7838</v>
      </c>
      <c r="F6737" s="50" t="s">
        <v>7710</v>
      </c>
      <c r="G6737" s="50" t="s">
        <v>7711</v>
      </c>
      <c r="H6737" s="50" t="s">
        <v>19126</v>
      </c>
      <c r="I6737" s="50">
        <f>(DAX__2019_2020__33[[#This Row],[Adj Close]]-DAX__2019_2020__33[[#This Row],[Adj Open]])/DAX__2019_2020__33[[#This Row],[Adj Open]]</f>
        <v>0</v>
      </c>
      <c r="J6737" s="50">
        <f>DAX__2019_2020__33[[#This Row],[Adj Close]]-DAX__2019_2020__33[[#This Row],[Adj Open]]</f>
        <v>0</v>
      </c>
      <c r="K6737" s="50">
        <v>738284</v>
      </c>
    </row>
    <row r="6738" spans="1:11" x14ac:dyDescent="0.3">
      <c r="A6738" s="51" t="str">
        <f t="shared" si="110"/>
        <v>FME.DE</v>
      </c>
      <c r="B6738" s="52" t="s">
        <v>254</v>
      </c>
      <c r="C6738" s="50" t="s">
        <v>5574</v>
      </c>
      <c r="D6738" s="50">
        <f>DAX__2019_2020__33[[#This Row],[Open]]*(DAX__2019_2020__33[[#This Row],[Adj Close]]/DAX__2019_2020__33[[#This Row],[Close]])</f>
        <v>57.295474727595874</v>
      </c>
      <c r="E6738" s="50" t="s">
        <v>7314</v>
      </c>
      <c r="F6738" s="50" t="s">
        <v>8950</v>
      </c>
      <c r="G6738" s="50" t="s">
        <v>7643</v>
      </c>
      <c r="H6738" s="50" t="s">
        <v>19127</v>
      </c>
      <c r="I6738" s="50">
        <f>(DAX__2019_2020__33[[#This Row],[Adj Close]]-DAX__2019_2020__33[[#This Row],[Adj Open]])/DAX__2019_2020__33[[#This Row],[Adj Open]]</f>
        <v>-8.0775441655075199E-3</v>
      </c>
      <c r="J6738" s="50">
        <f>DAX__2019_2020__33[[#This Row],[Adj Close]]-DAX__2019_2020__33[[#This Row],[Adj Open]]</f>
        <v>-0.4628067275958756</v>
      </c>
      <c r="K6738" s="50">
        <v>695111</v>
      </c>
    </row>
    <row r="6739" spans="1:11" x14ac:dyDescent="0.3">
      <c r="A6739" s="51" t="str">
        <f t="shared" si="110"/>
        <v>FME.DE</v>
      </c>
      <c r="B6739" s="52" t="s">
        <v>255</v>
      </c>
      <c r="C6739" s="50" t="s">
        <v>5353</v>
      </c>
      <c r="D6739" s="50">
        <f>DAX__2019_2020__33[[#This Row],[Open]]*(DAX__2019_2020__33[[#This Row],[Adj Close]]/DAX__2019_2020__33[[#This Row],[Close]])</f>
        <v>57.110351350586612</v>
      </c>
      <c r="E6739" s="50" t="s">
        <v>19128</v>
      </c>
      <c r="F6739" s="50" t="s">
        <v>11534</v>
      </c>
      <c r="G6739" s="50" t="s">
        <v>11534</v>
      </c>
      <c r="H6739" s="50" t="s">
        <v>19129</v>
      </c>
      <c r="I6739" s="50">
        <f>(DAX__2019_2020__33[[#This Row],[Adj Close]]-DAX__2019_2020__33[[#This Row],[Adj Open]])/DAX__2019_2020__33[[#This Row],[Adj Open]]</f>
        <v>-4.2139707582825323E-3</v>
      </c>
      <c r="J6739" s="50">
        <f>DAX__2019_2020__33[[#This Row],[Adj Close]]-DAX__2019_2020__33[[#This Row],[Adj Open]]</f>
        <v>-0.24066135058661331</v>
      </c>
      <c r="K6739" s="50">
        <v>465542</v>
      </c>
    </row>
    <row r="6740" spans="1:11" x14ac:dyDescent="0.3">
      <c r="A6740" s="51" t="str">
        <f t="shared" si="110"/>
        <v>FME.DE</v>
      </c>
      <c r="B6740" s="52" t="s">
        <v>256</v>
      </c>
      <c r="C6740" s="50" t="s">
        <v>8781</v>
      </c>
      <c r="D6740" s="50">
        <f>DAX__2019_2020__33[[#This Row],[Open]]*(DAX__2019_2020__33[[#This Row],[Adj Close]]/DAX__2019_2020__33[[#This Row],[Close]])</f>
        <v>57.03630087399123</v>
      </c>
      <c r="E6740" s="50" t="s">
        <v>5528</v>
      </c>
      <c r="F6740" s="50" t="s">
        <v>7734</v>
      </c>
      <c r="G6740" s="50" t="s">
        <v>7648</v>
      </c>
      <c r="H6740" s="50" t="s">
        <v>19130</v>
      </c>
      <c r="I6740" s="50">
        <f>(DAX__2019_2020__33[[#This Row],[Adj Close]]-DAX__2019_2020__33[[#This Row],[Adj Open]])/DAX__2019_2020__33[[#This Row],[Adj Open]]</f>
        <v>1.0061717138294629E-2</v>
      </c>
      <c r="J6740" s="50">
        <f>DAX__2019_2020__33[[#This Row],[Adj Close]]-DAX__2019_2020__33[[#This Row],[Adj Open]]</f>
        <v>0.57388312600876645</v>
      </c>
      <c r="K6740" s="50">
        <v>619406</v>
      </c>
    </row>
    <row r="6741" spans="1:11" x14ac:dyDescent="0.3">
      <c r="A6741" s="51" t="str">
        <f t="shared" si="110"/>
        <v>FME.DE</v>
      </c>
      <c r="B6741" s="52" t="s">
        <v>257</v>
      </c>
      <c r="C6741" s="50" t="s">
        <v>5034</v>
      </c>
      <c r="D6741" s="50">
        <f>DAX__2019_2020__33[[#This Row],[Open]]*(DAX__2019_2020__33[[#This Row],[Adj Close]]/DAX__2019_2020__33[[#This Row],[Close]])</f>
        <v>57.850842</v>
      </c>
      <c r="E6741" s="50" t="s">
        <v>5174</v>
      </c>
      <c r="F6741" s="50" t="s">
        <v>7601</v>
      </c>
      <c r="G6741" s="50" t="s">
        <v>5034</v>
      </c>
      <c r="H6741" s="50" t="s">
        <v>19131</v>
      </c>
      <c r="I6741" s="50">
        <f>(DAX__2019_2020__33[[#This Row],[Adj Close]]-DAX__2019_2020__33[[#This Row],[Adj Open]])/DAX__2019_2020__33[[#This Row],[Adj Open]]</f>
        <v>0</v>
      </c>
      <c r="J6741" s="50">
        <f>DAX__2019_2020__33[[#This Row],[Adj Close]]-DAX__2019_2020__33[[#This Row],[Adj Open]]</f>
        <v>0</v>
      </c>
      <c r="K6741" s="50">
        <v>584892</v>
      </c>
    </row>
    <row r="6742" spans="1:11" x14ac:dyDescent="0.3">
      <c r="A6742" s="51" t="str">
        <f t="shared" si="110"/>
        <v>FME.DE</v>
      </c>
      <c r="B6742" s="52" t="s">
        <v>258</v>
      </c>
      <c r="C6742" s="50" t="s">
        <v>11812</v>
      </c>
      <c r="D6742" s="50">
        <f>DAX__2019_2020__33[[#This Row],[Open]]*(DAX__2019_2020__33[[#This Row],[Adj Close]]/DAX__2019_2020__33[[#This Row],[Close]])</f>
        <v>57.721256770783008</v>
      </c>
      <c r="E6742" s="50" t="s">
        <v>7685</v>
      </c>
      <c r="F6742" s="50" t="s">
        <v>7654</v>
      </c>
      <c r="G6742" s="50" t="s">
        <v>7669</v>
      </c>
      <c r="H6742" s="50" t="s">
        <v>19132</v>
      </c>
      <c r="I6742" s="50">
        <f>(DAX__2019_2020__33[[#This Row],[Adj Close]]-DAX__2019_2020__33[[#This Row],[Adj Open]])/DAX__2019_2020__33[[#This Row],[Adj Open]]</f>
        <v>2.5657311968293232E-3</v>
      </c>
      <c r="J6742" s="50">
        <f>DAX__2019_2020__33[[#This Row],[Adj Close]]-DAX__2019_2020__33[[#This Row],[Adj Open]]</f>
        <v>0.14809722921699375</v>
      </c>
      <c r="K6742" s="50">
        <v>1443295</v>
      </c>
    </row>
    <row r="6743" spans="1:11" x14ac:dyDescent="0.3">
      <c r="A6743" s="51" t="str">
        <f t="shared" si="110"/>
        <v>FME.DE</v>
      </c>
      <c r="B6743" s="52" t="s">
        <v>259</v>
      </c>
      <c r="C6743" s="50" t="s">
        <v>5273</v>
      </c>
      <c r="D6743" s="50">
        <f>DAX__2019_2020__33[[#This Row],[Open]]*(DAX__2019_2020__33[[#This Row],[Adj Close]]/DAX__2019_2020__33[[#This Row],[Close]])</f>
        <v>58.165545806466028</v>
      </c>
      <c r="E6743" s="50" t="s">
        <v>5590</v>
      </c>
      <c r="F6743" s="50" t="s">
        <v>5034</v>
      </c>
      <c r="G6743" s="50" t="s">
        <v>7307</v>
      </c>
      <c r="H6743" s="50" t="s">
        <v>19133</v>
      </c>
      <c r="I6743" s="50">
        <f>(DAX__2019_2020__33[[#This Row],[Adj Close]]-DAX__2019_2020__33[[#This Row],[Adj Open]])/DAX__2019_2020__33[[#This Row],[Adj Open]]</f>
        <v>3.1828453214500233E-4</v>
      </c>
      <c r="J6743" s="50">
        <f>DAX__2019_2020__33[[#This Row],[Adj Close]]-DAX__2019_2020__33[[#This Row],[Adj Open]]</f>
        <v>1.8513193533969741E-2</v>
      </c>
      <c r="K6743" s="50">
        <v>669383</v>
      </c>
    </row>
    <row r="6744" spans="1:11" x14ac:dyDescent="0.3">
      <c r="A6744" s="51" t="str">
        <f t="shared" si="110"/>
        <v>FME.DE</v>
      </c>
      <c r="B6744" s="52" t="s">
        <v>260</v>
      </c>
      <c r="C6744" s="50" t="s">
        <v>7295</v>
      </c>
      <c r="D6744" s="50">
        <f>DAX__2019_2020__33[[#This Row],[Open]]*(DAX__2019_2020__33[[#This Row],[Adj Close]]/DAX__2019_2020__33[[#This Row],[Close]])</f>
        <v>58.221084699910037</v>
      </c>
      <c r="E6744" s="50" t="s">
        <v>8103</v>
      </c>
      <c r="F6744" s="50" t="s">
        <v>8974</v>
      </c>
      <c r="G6744" s="50" t="s">
        <v>4973</v>
      </c>
      <c r="H6744" s="50" t="s">
        <v>19134</v>
      </c>
      <c r="I6744" s="50">
        <f>(DAX__2019_2020__33[[#This Row],[Adj Close]]-DAX__2019_2020__33[[#This Row],[Adj Open]])/DAX__2019_2020__33[[#This Row],[Adj Open]]</f>
        <v>-7.9491253434300045E-3</v>
      </c>
      <c r="J6744" s="50">
        <f>DAX__2019_2020__33[[#This Row],[Adj Close]]-DAX__2019_2020__33[[#This Row],[Adj Open]]</f>
        <v>-0.46280669991003975</v>
      </c>
      <c r="K6744" s="50">
        <v>786459</v>
      </c>
    </row>
    <row r="6745" spans="1:11" x14ac:dyDescent="0.3">
      <c r="A6745" s="51" t="str">
        <f t="shared" si="110"/>
        <v>FME.DE</v>
      </c>
      <c r="B6745" s="52" t="s">
        <v>261</v>
      </c>
      <c r="C6745" s="50" t="s">
        <v>7688</v>
      </c>
      <c r="D6745" s="50">
        <f>DAX__2019_2020__33[[#This Row],[Open]]*(DAX__2019_2020__33[[#This Row],[Adj Close]]/DAX__2019_2020__33[[#This Row],[Close]])</f>
        <v>57.776790341788953</v>
      </c>
      <c r="E6745" s="50" t="s">
        <v>5227</v>
      </c>
      <c r="F6745" s="50" t="s">
        <v>7684</v>
      </c>
      <c r="G6745" s="50" t="s">
        <v>5256</v>
      </c>
      <c r="H6745" s="50" t="s">
        <v>19135</v>
      </c>
      <c r="I6745" s="50">
        <f>(DAX__2019_2020__33[[#This Row],[Adj Close]]-DAX__2019_2020__33[[#This Row],[Adj Open]])/DAX__2019_2020__33[[#This Row],[Adj Open]]</f>
        <v>9.2919259625737285E-3</v>
      </c>
      <c r="J6745" s="50">
        <f>DAX__2019_2020__33[[#This Row],[Adj Close]]-DAX__2019_2020__33[[#This Row],[Adj Open]]</f>
        <v>0.53685765821104781</v>
      </c>
      <c r="K6745" s="50">
        <v>560642</v>
      </c>
    </row>
    <row r="6746" spans="1:11" x14ac:dyDescent="0.3">
      <c r="A6746" s="51" t="str">
        <f t="shared" si="110"/>
        <v>FME.DE</v>
      </c>
      <c r="B6746" s="52" t="s">
        <v>262</v>
      </c>
      <c r="C6746" s="50" t="s">
        <v>7664</v>
      </c>
      <c r="D6746" s="50">
        <f>DAX__2019_2020__33[[#This Row],[Open]]*(DAX__2019_2020__33[[#This Row],[Adj Close]]/DAX__2019_2020__33[[#This Row],[Close]])</f>
        <v>58.035961222444207</v>
      </c>
      <c r="E6746" s="50" t="s">
        <v>7328</v>
      </c>
      <c r="F6746" s="50" t="s">
        <v>9554</v>
      </c>
      <c r="G6746" s="50" t="s">
        <v>5529</v>
      </c>
      <c r="H6746" s="50" t="s">
        <v>19136</v>
      </c>
      <c r="I6746" s="50">
        <f>(DAX__2019_2020__33[[#This Row],[Adj Close]]-DAX__2019_2020__33[[#This Row],[Adj Open]])/DAX__2019_2020__33[[#This Row],[Adj Open]]</f>
        <v>6.6985325885401282E-3</v>
      </c>
      <c r="J6746" s="50">
        <f>DAX__2019_2020__33[[#This Row],[Adj Close]]-DAX__2019_2020__33[[#This Row],[Adj Open]]</f>
        <v>0.38875577755579371</v>
      </c>
      <c r="K6746" s="50">
        <v>477635</v>
      </c>
    </row>
    <row r="6747" spans="1:11" x14ac:dyDescent="0.3">
      <c r="A6747" s="51" t="str">
        <f t="shared" si="110"/>
        <v>FME.DE</v>
      </c>
      <c r="B6747" s="52" t="s">
        <v>263</v>
      </c>
      <c r="C6747" s="50" t="s">
        <v>7899</v>
      </c>
      <c r="D6747" s="50">
        <f>DAX__2019_2020__33[[#This Row],[Open]]*(DAX__2019_2020__33[[#This Row],[Adj Close]]/DAX__2019_2020__33[[#This Row],[Close]])</f>
        <v>58.628356689839343</v>
      </c>
      <c r="E6747" s="50" t="s">
        <v>7730</v>
      </c>
      <c r="F6747" s="50" t="s">
        <v>5256</v>
      </c>
      <c r="G6747" s="50" t="s">
        <v>5035</v>
      </c>
      <c r="H6747" s="50" t="s">
        <v>19137</v>
      </c>
      <c r="I6747" s="50">
        <f>(DAX__2019_2020__33[[#This Row],[Adj Close]]-DAX__2019_2020__33[[#This Row],[Adj Open]])/DAX__2019_2020__33[[#This Row],[Adj Open]]</f>
        <v>-1.8945216293022277E-3</v>
      </c>
      <c r="J6747" s="50">
        <f>DAX__2019_2020__33[[#This Row],[Adj Close]]-DAX__2019_2020__33[[#This Row],[Adj Open]]</f>
        <v>-0.11107268983934659</v>
      </c>
      <c r="K6747" s="50">
        <v>653585</v>
      </c>
    </row>
    <row r="6748" spans="1:11" x14ac:dyDescent="0.3">
      <c r="A6748" s="51" t="str">
        <f t="shared" si="110"/>
        <v>FME.DE</v>
      </c>
      <c r="B6748" s="52" t="s">
        <v>264</v>
      </c>
      <c r="C6748" s="50" t="s">
        <v>5541</v>
      </c>
      <c r="D6748" s="50">
        <f>DAX__2019_2020__33[[#This Row],[Open]]*(DAX__2019_2020__33[[#This Row],[Adj Close]]/DAX__2019_2020__33[[#This Row],[Close]])</f>
        <v>58.720916842594264</v>
      </c>
      <c r="E6748" s="50" t="s">
        <v>5541</v>
      </c>
      <c r="F6748" s="50" t="s">
        <v>7314</v>
      </c>
      <c r="G6748" s="50" t="s">
        <v>7339</v>
      </c>
      <c r="H6748" s="50" t="s">
        <v>19138</v>
      </c>
      <c r="I6748" s="50">
        <f>(DAX__2019_2020__33[[#This Row],[Adj Close]]-DAX__2019_2020__33[[#This Row],[Adj Open]])/DAX__2019_2020__33[[#This Row],[Adj Open]]</f>
        <v>-4.4136034743631827E-3</v>
      </c>
      <c r="J6748" s="50">
        <f>DAX__2019_2020__33[[#This Row],[Adj Close]]-DAX__2019_2020__33[[#This Row],[Adj Open]]</f>
        <v>-0.25917084259426559</v>
      </c>
      <c r="K6748" s="50">
        <v>602579</v>
      </c>
    </row>
    <row r="6749" spans="1:11" x14ac:dyDescent="0.3">
      <c r="A6749" s="51" t="str">
        <f t="shared" si="110"/>
        <v>FME.DE</v>
      </c>
      <c r="B6749" s="52" t="s">
        <v>265</v>
      </c>
      <c r="C6749" s="50" t="s">
        <v>7588</v>
      </c>
      <c r="D6749" s="50">
        <f>DAX__2019_2020__33[[#This Row],[Open]]*(DAX__2019_2020__33[[#This Row],[Adj Close]]/DAX__2019_2020__33[[#This Row],[Close]])</f>
        <v>58.60984461674802</v>
      </c>
      <c r="E6749" s="50" t="s">
        <v>7328</v>
      </c>
      <c r="F6749" s="50" t="s">
        <v>4963</v>
      </c>
      <c r="G6749" s="50" t="s">
        <v>7328</v>
      </c>
      <c r="H6749" s="50" t="s">
        <v>19139</v>
      </c>
      <c r="I6749" s="50">
        <f>(DAX__2019_2020__33[[#This Row],[Adj Close]]-DAX__2019_2020__33[[#This Row],[Adj Open]])/DAX__2019_2020__33[[#This Row],[Adj Open]]</f>
        <v>5.05367972204686E-3</v>
      </c>
      <c r="J6749" s="50">
        <f>DAX__2019_2020__33[[#This Row],[Adj Close]]-DAX__2019_2020__33[[#This Row],[Adj Open]]</f>
        <v>0.29619538325197681</v>
      </c>
      <c r="K6749" s="50">
        <v>514117</v>
      </c>
    </row>
    <row r="6750" spans="1:11" x14ac:dyDescent="0.3">
      <c r="A6750" s="51" t="str">
        <f t="shared" si="110"/>
        <v>FME.DE</v>
      </c>
      <c r="B6750" s="52" t="s">
        <v>266</v>
      </c>
      <c r="C6750" s="50" t="s">
        <v>7853</v>
      </c>
      <c r="D6750" s="50">
        <f>DAX__2019_2020__33[[#This Row],[Open]]*(DAX__2019_2020__33[[#This Row],[Adj Close]]/DAX__2019_2020__33[[#This Row],[Close]])</f>
        <v>58.924549581402729</v>
      </c>
      <c r="E6750" s="50" t="s">
        <v>11258</v>
      </c>
      <c r="F6750" s="50" t="s">
        <v>7380</v>
      </c>
      <c r="G6750" s="50" t="s">
        <v>8084</v>
      </c>
      <c r="H6750" s="50" t="s">
        <v>19140</v>
      </c>
      <c r="I6750" s="50">
        <f>(DAX__2019_2020__33[[#This Row],[Adj Close]]-DAX__2019_2020__33[[#This Row],[Adj Open]])/DAX__2019_2020__33[[#This Row],[Adj Open]]</f>
        <v>-1.0053408733898801E-2</v>
      </c>
      <c r="J6750" s="50">
        <f>DAX__2019_2020__33[[#This Row],[Adj Close]]-DAX__2019_2020__33[[#This Row],[Adj Open]]</f>
        <v>-0.5923925814027271</v>
      </c>
      <c r="K6750" s="50">
        <v>1515007</v>
      </c>
    </row>
    <row r="6751" spans="1:11" x14ac:dyDescent="0.3">
      <c r="A6751" s="51" t="str">
        <f t="shared" si="110"/>
        <v>FME.DE</v>
      </c>
      <c r="B6751" s="52" t="s">
        <v>267</v>
      </c>
      <c r="C6751" s="50" t="s">
        <v>9629</v>
      </c>
      <c r="D6751" s="50">
        <f>DAX__2019_2020__33[[#This Row],[Open]]*(DAX__2019_2020__33[[#This Row],[Adj Close]]/DAX__2019_2020__33[[#This Row],[Close]])</f>
        <v>58.072986241048142</v>
      </c>
      <c r="E6751" s="50" t="s">
        <v>5618</v>
      </c>
      <c r="F6751" s="50" t="s">
        <v>8974</v>
      </c>
      <c r="G6751" s="50" t="s">
        <v>7314</v>
      </c>
      <c r="H6751" s="50" t="s">
        <v>19141</v>
      </c>
      <c r="I6751" s="50">
        <f>(DAX__2019_2020__33[[#This Row],[Adj Close]]-DAX__2019_2020__33[[#This Row],[Adj Open]])/DAX__2019_2020__33[[#This Row],[Adj Open]]</f>
        <v>6.3750396437665079E-4</v>
      </c>
      <c r="J6751" s="50">
        <f>DAX__2019_2020__33[[#This Row],[Adj Close]]-DAX__2019_2020__33[[#This Row],[Adj Open]]</f>
        <v>3.7021758951858885E-2</v>
      </c>
      <c r="K6751" s="50">
        <v>486343</v>
      </c>
    </row>
    <row r="6752" spans="1:11" x14ac:dyDescent="0.3">
      <c r="A6752" s="51" t="str">
        <f t="shared" si="110"/>
        <v>FME.DE</v>
      </c>
      <c r="B6752" s="52" t="s">
        <v>268</v>
      </c>
      <c r="C6752" s="50" t="s">
        <v>4963</v>
      </c>
      <c r="D6752" s="50">
        <f>DAX__2019_2020__33[[#This Row],[Open]]*(DAX__2019_2020__33[[#This Row],[Adj Close]]/DAX__2019_2020__33[[#This Row],[Close]])</f>
        <v>58.295132634046325</v>
      </c>
      <c r="E6752" s="50" t="s">
        <v>5363</v>
      </c>
      <c r="F6752" s="50" t="s">
        <v>5273</v>
      </c>
      <c r="G6752" s="50" t="s">
        <v>7291</v>
      </c>
      <c r="H6752" s="50" t="s">
        <v>19142</v>
      </c>
      <c r="I6752" s="50">
        <f>(DAX__2019_2020__33[[#This Row],[Adj Close]]-DAX__2019_2020__33[[#This Row],[Adj Open]])/DAX__2019_2020__33[[#This Row],[Adj Open]]</f>
        <v>5.0809622102254842E-3</v>
      </c>
      <c r="J6752" s="50">
        <f>DAX__2019_2020__33[[#This Row],[Adj Close]]-DAX__2019_2020__33[[#This Row],[Adj Open]]</f>
        <v>0.2961953659536718</v>
      </c>
      <c r="K6752" s="50">
        <v>603269</v>
      </c>
    </row>
    <row r="6753" spans="1:11" x14ac:dyDescent="0.3">
      <c r="A6753" s="51" t="str">
        <f t="shared" si="110"/>
        <v>FME.DE</v>
      </c>
      <c r="B6753" s="52" t="s">
        <v>269</v>
      </c>
      <c r="C6753" s="50" t="s">
        <v>4963</v>
      </c>
      <c r="D6753" s="50">
        <f>DAX__2019_2020__33[[#This Row],[Open]]*(DAX__2019_2020__33[[#This Row],[Adj Close]]/DAX__2019_2020__33[[#This Row],[Close]])</f>
        <v>58.295139719740796</v>
      </c>
      <c r="E6753" s="50" t="s">
        <v>4963</v>
      </c>
      <c r="F6753" s="50" t="s">
        <v>5171</v>
      </c>
      <c r="G6753" s="50" t="s">
        <v>8094</v>
      </c>
      <c r="H6753" s="50" t="s">
        <v>19143</v>
      </c>
      <c r="I6753" s="50">
        <f>(DAX__2019_2020__33[[#This Row],[Adj Close]]-DAX__2019_2020__33[[#This Row],[Adj Open]])/DAX__2019_2020__33[[#This Row],[Adj Open]]</f>
        <v>-1.6195633534455346E-2</v>
      </c>
      <c r="J6753" s="50">
        <f>DAX__2019_2020__33[[#This Row],[Adj Close]]-DAX__2019_2020__33[[#This Row],[Adj Open]]</f>
        <v>-0.94412671974079387</v>
      </c>
      <c r="K6753" s="50">
        <v>848876</v>
      </c>
    </row>
    <row r="6754" spans="1:11" x14ac:dyDescent="0.3">
      <c r="A6754" s="51" t="str">
        <f t="shared" si="110"/>
        <v>FME.DE</v>
      </c>
      <c r="B6754" s="52" t="s">
        <v>270</v>
      </c>
      <c r="C6754" s="50" t="s">
        <v>8958</v>
      </c>
      <c r="D6754" s="50">
        <f>DAX__2019_2020__33[[#This Row],[Open]]*(DAX__2019_2020__33[[#This Row],[Adj Close]]/DAX__2019_2020__33[[#This Row],[Close]])</f>
        <v>57.536132730457346</v>
      </c>
      <c r="E6754" s="50" t="s">
        <v>5360</v>
      </c>
      <c r="F6754" s="50" t="s">
        <v>7632</v>
      </c>
      <c r="G6754" s="50" t="s">
        <v>7632</v>
      </c>
      <c r="H6754" s="50" t="s">
        <v>19144</v>
      </c>
      <c r="I6754" s="50">
        <f>(DAX__2019_2020__33[[#This Row],[Adj Close]]-DAX__2019_2020__33[[#This Row],[Adj Open]])/DAX__2019_2020__33[[#This Row],[Adj Open]]</f>
        <v>-8.0437580437580109E-3</v>
      </c>
      <c r="J6754" s="50">
        <f>DAX__2019_2020__33[[#This Row],[Adj Close]]-DAX__2019_2020__33[[#This Row],[Adj Open]]</f>
        <v>-0.46280673045734488</v>
      </c>
      <c r="K6754" s="50">
        <v>551168</v>
      </c>
    </row>
    <row r="6755" spans="1:11" x14ac:dyDescent="0.3">
      <c r="A6755" s="51" t="str">
        <f t="shared" si="110"/>
        <v>FME.DE</v>
      </c>
      <c r="B6755" s="52" t="s">
        <v>271</v>
      </c>
      <c r="C6755" s="50" t="s">
        <v>7655</v>
      </c>
      <c r="D6755" s="50">
        <f>DAX__2019_2020__33[[#This Row],[Open]]*(DAX__2019_2020__33[[#This Row],[Adj Close]]/DAX__2019_2020__33[[#This Row],[Close]])</f>
        <v>57.054813154968386</v>
      </c>
      <c r="E6755" s="50" t="s">
        <v>7381</v>
      </c>
      <c r="F6755" s="50" t="s">
        <v>11328</v>
      </c>
      <c r="G6755" s="50" t="s">
        <v>7639</v>
      </c>
      <c r="H6755" s="50" t="s">
        <v>19145</v>
      </c>
      <c r="I6755" s="50">
        <f>(DAX__2019_2020__33[[#This Row],[Adj Close]]-DAX__2019_2020__33[[#This Row],[Adj Open]])/DAX__2019_2020__33[[#This Row],[Adj Open]]</f>
        <v>4.5424887174316001E-3</v>
      </c>
      <c r="J6755" s="50">
        <f>DAX__2019_2020__33[[#This Row],[Adj Close]]-DAX__2019_2020__33[[#This Row],[Adj Open]]</f>
        <v>0.25917084503161192</v>
      </c>
      <c r="K6755" s="50">
        <v>698176</v>
      </c>
    </row>
    <row r="6756" spans="1:11" x14ac:dyDescent="0.3">
      <c r="A6756" s="51" t="str">
        <f t="shared" si="110"/>
        <v>FME.DE</v>
      </c>
      <c r="B6756" s="52" t="s">
        <v>272</v>
      </c>
      <c r="C6756" s="50" t="s">
        <v>11375</v>
      </c>
      <c r="D6756" s="50">
        <f>DAX__2019_2020__33[[#This Row],[Open]]*(DAX__2019_2020__33[[#This Row],[Adj Close]]/DAX__2019_2020__33[[#This Row],[Close]])</f>
        <v>57.258446144763397</v>
      </c>
      <c r="E6756" s="50" t="s">
        <v>5534</v>
      </c>
      <c r="F6756" s="50" t="s">
        <v>7633</v>
      </c>
      <c r="G6756" s="50" t="s">
        <v>5353</v>
      </c>
      <c r="H6756" s="50" t="s">
        <v>19146</v>
      </c>
      <c r="I6756" s="50">
        <f>(DAX__2019_2020__33[[#This Row],[Adj Close]]-DAX__2019_2020__33[[#This Row],[Adj Open]])/DAX__2019_2020__33[[#This Row],[Adj Open]]</f>
        <v>-2.5864855708617497E-3</v>
      </c>
      <c r="J6756" s="50">
        <f>DAX__2019_2020__33[[#This Row],[Adj Close]]-DAX__2019_2020__33[[#This Row],[Adj Open]]</f>
        <v>-0.14809814476339511</v>
      </c>
      <c r="K6756" s="50">
        <v>777523</v>
      </c>
    </row>
    <row r="6757" spans="1:11" x14ac:dyDescent="0.3">
      <c r="A6757" s="51" t="str">
        <f t="shared" si="110"/>
        <v>FME.DE</v>
      </c>
      <c r="B6757" s="52" t="s">
        <v>273</v>
      </c>
      <c r="C6757" s="50" t="s">
        <v>5513</v>
      </c>
      <c r="D6757" s="50">
        <f>DAX__2019_2020__33[[#This Row],[Open]]*(DAX__2019_2020__33[[#This Row],[Adj Close]]/DAX__2019_2020__33[[#This Row],[Close]])</f>
        <v>57.128864727099504</v>
      </c>
      <c r="E6757" s="50" t="s">
        <v>7735</v>
      </c>
      <c r="F6757" s="50" t="s">
        <v>7285</v>
      </c>
      <c r="G6757" s="50" t="s">
        <v>5028</v>
      </c>
      <c r="H6757" s="50" t="s">
        <v>19106</v>
      </c>
      <c r="I6757" s="50">
        <f>(DAX__2019_2020__33[[#This Row],[Adj Close]]-DAX__2019_2020__33[[#This Row],[Adj Open]])/DAX__2019_2020__33[[#This Row],[Adj Open]]</f>
        <v>-3.1108262619762551E-2</v>
      </c>
      <c r="J6757" s="50">
        <f>DAX__2019_2020__33[[#This Row],[Adj Close]]-DAX__2019_2020__33[[#This Row],[Adj Open]]</f>
        <v>-1.7771797270995009</v>
      </c>
      <c r="K6757" s="50">
        <v>1358570</v>
      </c>
    </row>
    <row r="6758" spans="1:11" x14ac:dyDescent="0.3">
      <c r="A6758" s="51" t="str">
        <f t="shared" si="110"/>
        <v>FME.DE</v>
      </c>
      <c r="B6758" s="52" t="s">
        <v>274</v>
      </c>
      <c r="C6758" s="50" t="s">
        <v>7288</v>
      </c>
      <c r="D6758" s="50">
        <f>DAX__2019_2020__33[[#This Row],[Open]]*(DAX__2019_2020__33[[#This Row],[Adj Close]]/DAX__2019_2020__33[[#This Row],[Close]])</f>
        <v>55.444248435709689</v>
      </c>
      <c r="E6758" s="50" t="s">
        <v>12800</v>
      </c>
      <c r="F6758" s="50" t="s">
        <v>7774</v>
      </c>
      <c r="G6758" s="50" t="s">
        <v>7774</v>
      </c>
      <c r="H6758" s="50" t="s">
        <v>19147</v>
      </c>
      <c r="I6758" s="50">
        <f>(DAX__2019_2020__33[[#This Row],[Adj Close]]-DAX__2019_2020__33[[#This Row],[Adj Open]])/DAX__2019_2020__33[[#This Row],[Adj Open]]</f>
        <v>-3.1719564884154762E-2</v>
      </c>
      <c r="J6758" s="50">
        <f>DAX__2019_2020__33[[#This Row],[Adj Close]]-DAX__2019_2020__33[[#This Row],[Adj Open]]</f>
        <v>-1.7586674357096896</v>
      </c>
      <c r="K6758" s="50">
        <v>1751858</v>
      </c>
    </row>
    <row r="6759" spans="1:11" x14ac:dyDescent="0.3">
      <c r="A6759" s="51" t="str">
        <f t="shared" ref="A6759:A6822" si="111">"FME.DE"</f>
        <v>FME.DE</v>
      </c>
      <c r="B6759" s="52" t="s">
        <v>275</v>
      </c>
      <c r="C6759" s="50" t="s">
        <v>5089</v>
      </c>
      <c r="D6759" s="50">
        <f>DAX__2019_2020__33[[#This Row],[Open]]*(DAX__2019_2020__33[[#This Row],[Adj Close]]/DAX__2019_2020__33[[#This Row],[Close]])</f>
        <v>54.148383762693079</v>
      </c>
      <c r="E6759" s="50" t="s">
        <v>19148</v>
      </c>
      <c r="F6759" s="50" t="s">
        <v>7769</v>
      </c>
      <c r="G6759" s="50" t="s">
        <v>11835</v>
      </c>
      <c r="H6759" s="50" t="s">
        <v>19149</v>
      </c>
      <c r="I6759" s="50">
        <f>(DAX__2019_2020__33[[#This Row],[Adj Close]]-DAX__2019_2020__33[[#This Row],[Adj Open]])/DAX__2019_2020__33[[#This Row],[Adj Open]]</f>
        <v>7.8632307692307214E-3</v>
      </c>
      <c r="J6759" s="50">
        <f>DAX__2019_2020__33[[#This Row],[Adj Close]]-DAX__2019_2020__33[[#This Row],[Adj Open]]</f>
        <v>0.42578123730692141</v>
      </c>
      <c r="K6759" s="50">
        <v>1326685</v>
      </c>
    </row>
    <row r="6760" spans="1:11" x14ac:dyDescent="0.3">
      <c r="A6760" s="51" t="str">
        <f t="shared" si="111"/>
        <v>FME.DE</v>
      </c>
      <c r="B6760" s="52" t="s">
        <v>276</v>
      </c>
      <c r="C6760" s="50" t="s">
        <v>9108</v>
      </c>
      <c r="D6760" s="50">
        <f>DAX__2019_2020__33[[#This Row],[Open]]*(DAX__2019_2020__33[[#This Row],[Adj Close]]/DAX__2019_2020__33[[#This Row],[Close]])</f>
        <v>54.518631116849747</v>
      </c>
      <c r="E6760" s="50" t="s">
        <v>18930</v>
      </c>
      <c r="F6760" s="50" t="s">
        <v>9481</v>
      </c>
      <c r="G6760" s="50" t="s">
        <v>4966</v>
      </c>
      <c r="H6760" s="50" t="s">
        <v>19150</v>
      </c>
      <c r="I6760" s="50">
        <f>(DAX__2019_2020__33[[#This Row],[Adj Close]]-DAX__2019_2020__33[[#This Row],[Adj Open]])/DAX__2019_2020__33[[#This Row],[Adj Open]]</f>
        <v>-1.6978437454042254E-3</v>
      </c>
      <c r="J6760" s="50">
        <f>DAX__2019_2020__33[[#This Row],[Adj Close]]-DAX__2019_2020__33[[#This Row],[Adj Open]]</f>
        <v>-9.2564116849743527E-2</v>
      </c>
      <c r="K6760" s="50">
        <v>645470</v>
      </c>
    </row>
    <row r="6761" spans="1:11" x14ac:dyDescent="0.3">
      <c r="A6761" s="51" t="str">
        <f t="shared" si="111"/>
        <v>FME.DE</v>
      </c>
      <c r="B6761" s="52" t="s">
        <v>277</v>
      </c>
      <c r="C6761" s="50" t="s">
        <v>9108</v>
      </c>
      <c r="D6761" s="50">
        <f>DAX__2019_2020__33[[#This Row],[Open]]*(DAX__2019_2020__33[[#This Row],[Adj Close]]/DAX__2019_2020__33[[#This Row],[Close]])</f>
        <v>54.518631144089277</v>
      </c>
      <c r="E6761" s="50" t="s">
        <v>9108</v>
      </c>
      <c r="F6761" s="50" t="s">
        <v>7769</v>
      </c>
      <c r="G6761" s="50" t="s">
        <v>19151</v>
      </c>
      <c r="H6761" s="50" t="s">
        <v>19152</v>
      </c>
      <c r="I6761" s="50">
        <f>(DAX__2019_2020__33[[#This Row],[Adj Close]]-DAX__2019_2020__33[[#This Row],[Adj Open]])/DAX__2019_2020__33[[#This Row],[Adj Open]]</f>
        <v>-2.7164684985919916E-3</v>
      </c>
      <c r="J6761" s="50">
        <f>DAX__2019_2020__33[[#This Row],[Adj Close]]-DAX__2019_2020__33[[#This Row],[Adj Open]]</f>
        <v>-0.1480981440892748</v>
      </c>
      <c r="K6761" s="50">
        <v>599460</v>
      </c>
    </row>
    <row r="6762" spans="1:11" x14ac:dyDescent="0.3">
      <c r="A6762" s="51" t="str">
        <f t="shared" si="111"/>
        <v>FME.DE</v>
      </c>
      <c r="B6762" s="52" t="s">
        <v>278</v>
      </c>
      <c r="C6762" s="50" t="s">
        <v>4966</v>
      </c>
      <c r="D6762" s="50">
        <f>DAX__2019_2020__33[[#This Row],[Open]]*(DAX__2019_2020__33[[#This Row],[Adj Close]]/DAX__2019_2020__33[[#This Row],[Close]])</f>
        <v>54.426070956742656</v>
      </c>
      <c r="E6762" s="50" t="s">
        <v>11833</v>
      </c>
      <c r="F6762" s="50" t="s">
        <v>8926</v>
      </c>
      <c r="G6762" s="50" t="s">
        <v>7623</v>
      </c>
      <c r="H6762" s="50" t="s">
        <v>19153</v>
      </c>
      <c r="I6762" s="50">
        <f>(DAX__2019_2020__33[[#This Row],[Adj Close]]-DAX__2019_2020__33[[#This Row],[Adj Open]])/DAX__2019_2020__33[[#This Row],[Adj Open]]</f>
        <v>1.3945578468462163E-2</v>
      </c>
      <c r="J6762" s="50">
        <f>DAX__2019_2020__33[[#This Row],[Adj Close]]-DAX__2019_2020__33[[#This Row],[Adj Open]]</f>
        <v>0.75900304325734425</v>
      </c>
      <c r="K6762" s="50">
        <v>962739</v>
      </c>
    </row>
    <row r="6763" spans="1:11" x14ac:dyDescent="0.3">
      <c r="A6763" s="51" t="str">
        <f t="shared" si="111"/>
        <v>FME.DE</v>
      </c>
      <c r="B6763" s="52" t="s">
        <v>279</v>
      </c>
      <c r="C6763" s="50" t="s">
        <v>5163</v>
      </c>
      <c r="D6763" s="50">
        <f>DAX__2019_2020__33[[#This Row],[Open]]*(DAX__2019_2020__33[[#This Row],[Adj Close]]/DAX__2019_2020__33[[#This Row],[Close]])</f>
        <v>55.166560649615668</v>
      </c>
      <c r="E6763" s="50" t="s">
        <v>4983</v>
      </c>
      <c r="F6763" s="50" t="s">
        <v>8972</v>
      </c>
      <c r="G6763" s="50" t="s">
        <v>8972</v>
      </c>
      <c r="H6763" s="50" t="s">
        <v>19154</v>
      </c>
      <c r="I6763" s="50">
        <f>(DAX__2019_2020__33[[#This Row],[Adj Close]]-DAX__2019_2020__33[[#This Row],[Adj Open]])/DAX__2019_2020__33[[#This Row],[Adj Open]]</f>
        <v>-4.3623826967242136E-3</v>
      </c>
      <c r="J6763" s="50">
        <f>DAX__2019_2020__33[[#This Row],[Adj Close]]-DAX__2019_2020__33[[#This Row],[Adj Open]]</f>
        <v>-0.24065764961567027</v>
      </c>
      <c r="K6763" s="50">
        <v>1057234</v>
      </c>
    </row>
    <row r="6764" spans="1:11" x14ac:dyDescent="0.3">
      <c r="A6764" s="51" t="str">
        <f t="shared" si="111"/>
        <v>FME.DE</v>
      </c>
      <c r="B6764" s="52" t="s">
        <v>280</v>
      </c>
      <c r="C6764" s="50" t="s">
        <v>18930</v>
      </c>
      <c r="D6764" s="50">
        <f>DAX__2019_2020__33[[#This Row],[Open]]*(DAX__2019_2020__33[[#This Row],[Adj Close]]/DAX__2019_2020__33[[#This Row],[Close]])</f>
        <v>54.833343879309822</v>
      </c>
      <c r="E6764" s="50" t="s">
        <v>12800</v>
      </c>
      <c r="F6764" s="50" t="s">
        <v>18928</v>
      </c>
      <c r="G6764" s="50" t="s">
        <v>18935</v>
      </c>
      <c r="H6764" s="50" t="s">
        <v>19155</v>
      </c>
      <c r="I6764" s="50">
        <f>(DAX__2019_2020__33[[#This Row],[Adj Close]]-DAX__2019_2020__33[[#This Row],[Adj Open]])/DAX__2019_2020__33[[#This Row],[Adj Open]]</f>
        <v>1.3841981301756243E-2</v>
      </c>
      <c r="J6764" s="50">
        <f>DAX__2019_2020__33[[#This Row],[Adj Close]]-DAX__2019_2020__33[[#This Row],[Adj Open]]</f>
        <v>0.7590021206901767</v>
      </c>
      <c r="K6764" s="50">
        <v>1148160</v>
      </c>
    </row>
    <row r="6765" spans="1:11" x14ac:dyDescent="0.3">
      <c r="A6765" s="51" t="str">
        <f t="shared" si="111"/>
        <v>FME.DE</v>
      </c>
      <c r="B6765" s="52" t="s">
        <v>281</v>
      </c>
      <c r="C6765" s="50" t="s">
        <v>5092</v>
      </c>
      <c r="D6765" s="50">
        <f>DAX__2019_2020__33[[#This Row],[Open]]*(DAX__2019_2020__33[[#This Row],[Adj Close]]/DAX__2019_2020__33[[#This Row],[Close]])</f>
        <v>55.240611116014712</v>
      </c>
      <c r="E6765" s="50" t="s">
        <v>5175</v>
      </c>
      <c r="F6765" s="50" t="s">
        <v>9112</v>
      </c>
      <c r="G6765" s="50" t="s">
        <v>5175</v>
      </c>
      <c r="H6765" s="50" t="s">
        <v>19156</v>
      </c>
      <c r="I6765" s="50">
        <f>(DAX__2019_2020__33[[#This Row],[Adj Close]]-DAX__2019_2020__33[[#This Row],[Adj Open]])/DAX__2019_2020__33[[#This Row],[Adj Open]]</f>
        <v>2.3458445040213803E-3</v>
      </c>
      <c r="J6765" s="50">
        <f>DAX__2019_2020__33[[#This Row],[Adj Close]]-DAX__2019_2020__33[[#This Row],[Adj Open]]</f>
        <v>0.12958588398528548</v>
      </c>
      <c r="K6765" s="50">
        <v>835439</v>
      </c>
    </row>
    <row r="6766" spans="1:11" x14ac:dyDescent="0.3">
      <c r="A6766" s="51" t="str">
        <f t="shared" si="111"/>
        <v>FME.DE</v>
      </c>
      <c r="B6766" s="52" t="s">
        <v>282</v>
      </c>
      <c r="C6766" s="50" t="s">
        <v>7748</v>
      </c>
      <c r="D6766" s="50">
        <f>DAX__2019_2020__33[[#This Row],[Open]]*(DAX__2019_2020__33[[#This Row],[Adj Close]]/DAX__2019_2020__33[[#This Row],[Close]])</f>
        <v>55.721927666458654</v>
      </c>
      <c r="E6766" s="50" t="s">
        <v>7603</v>
      </c>
      <c r="F6766" s="50" t="s">
        <v>7700</v>
      </c>
      <c r="G6766" s="50" t="s">
        <v>11803</v>
      </c>
      <c r="H6766" s="50" t="s">
        <v>19157</v>
      </c>
      <c r="I6766" s="50">
        <f>(DAX__2019_2020__33[[#This Row],[Adj Close]]-DAX__2019_2020__33[[#This Row],[Adj Open]])/DAX__2019_2020__33[[#This Row],[Adj Open]]</f>
        <v>1.2624551285306524E-2</v>
      </c>
      <c r="J6766" s="50">
        <f>DAX__2019_2020__33[[#This Row],[Adj Close]]-DAX__2019_2020__33[[#This Row],[Adj Open]]</f>
        <v>0.70346433354134774</v>
      </c>
      <c r="K6766" s="50">
        <v>868067</v>
      </c>
    </row>
    <row r="6767" spans="1:11" x14ac:dyDescent="0.3">
      <c r="A6767" s="51" t="str">
        <f t="shared" si="111"/>
        <v>FME.DE</v>
      </c>
      <c r="B6767" s="52" t="s">
        <v>283</v>
      </c>
      <c r="C6767" s="50" t="s">
        <v>5171</v>
      </c>
      <c r="D6767" s="50">
        <f>DAX__2019_2020__33[[#This Row],[Open]]*(DAX__2019_2020__33[[#This Row],[Adj Close]]/DAX__2019_2020__33[[#This Row],[Close]])</f>
        <v>56.554976663051576</v>
      </c>
      <c r="E6767" s="50" t="s">
        <v>5360</v>
      </c>
      <c r="F6767" s="50" t="s">
        <v>8765</v>
      </c>
      <c r="G6767" s="50" t="s">
        <v>7646</v>
      </c>
      <c r="H6767" s="50" t="s">
        <v>19158</v>
      </c>
      <c r="I6767" s="50">
        <f>(DAX__2019_2020__33[[#This Row],[Adj Close]]-DAX__2019_2020__33[[#This Row],[Adj Open]])/DAX__2019_2020__33[[#This Row],[Adj Open]]</f>
        <v>2.9460066430771086E-3</v>
      </c>
      <c r="J6767" s="50">
        <f>DAX__2019_2020__33[[#This Row],[Adj Close]]-DAX__2019_2020__33[[#This Row],[Adj Open]]</f>
        <v>0.16661133694842079</v>
      </c>
      <c r="K6767" s="50">
        <v>951300</v>
      </c>
    </row>
    <row r="6768" spans="1:11" x14ac:dyDescent="0.3">
      <c r="A6768" s="51" t="str">
        <f t="shared" si="111"/>
        <v>FME.DE</v>
      </c>
      <c r="B6768" s="52" t="s">
        <v>284</v>
      </c>
      <c r="C6768" s="50" t="s">
        <v>7844</v>
      </c>
      <c r="D6768" s="50">
        <f>DAX__2019_2020__33[[#This Row],[Open]]*(DAX__2019_2020__33[[#This Row],[Adj Close]]/DAX__2019_2020__33[[#This Row],[Close]])</f>
        <v>56.888202618565565</v>
      </c>
      <c r="E6768" s="50" t="s">
        <v>5273</v>
      </c>
      <c r="F6768" s="50" t="s">
        <v>8087</v>
      </c>
      <c r="G6768" s="50" t="s">
        <v>7725</v>
      </c>
      <c r="H6768" s="50" t="s">
        <v>19159</v>
      </c>
      <c r="I6768" s="50">
        <f>(DAX__2019_2020__33[[#This Row],[Adj Close]]-DAX__2019_2020__33[[#This Row],[Adj Open]])/DAX__2019_2020__33[[#This Row],[Adj Open]]</f>
        <v>-3.2541653637189593E-3</v>
      </c>
      <c r="J6768" s="50">
        <f>DAX__2019_2020__33[[#This Row],[Adj Close]]-DAX__2019_2020__33[[#This Row],[Adj Open]]</f>
        <v>-0.18512361856556225</v>
      </c>
      <c r="K6768" s="50">
        <v>1089948</v>
      </c>
    </row>
    <row r="6769" spans="1:11" x14ac:dyDescent="0.3">
      <c r="A6769" s="51" t="str">
        <f t="shared" si="111"/>
        <v>FME.DE</v>
      </c>
      <c r="B6769" s="52" t="s">
        <v>285</v>
      </c>
      <c r="C6769" s="50" t="s">
        <v>9087</v>
      </c>
      <c r="D6769" s="50">
        <f>DAX__2019_2020__33[[#This Row],[Open]]*(DAX__2019_2020__33[[#This Row],[Adj Close]]/DAX__2019_2020__33[[#This Row],[Close]])</f>
        <v>56.777130083375788</v>
      </c>
      <c r="E6769" s="50" t="s">
        <v>8978</v>
      </c>
      <c r="F6769" s="50" t="s">
        <v>5170</v>
      </c>
      <c r="G6769" s="50" t="s">
        <v>5171</v>
      </c>
      <c r="H6769" s="50" t="s">
        <v>19160</v>
      </c>
      <c r="I6769" s="50">
        <f>(DAX__2019_2020__33[[#This Row],[Adj Close]]-DAX__2019_2020__33[[#This Row],[Adj Open]])/DAX__2019_2020__33[[#This Row],[Adj Open]]</f>
        <v>-3.9126507988263837E-3</v>
      </c>
      <c r="J6769" s="50">
        <f>DAX__2019_2020__33[[#This Row],[Adj Close]]-DAX__2019_2020__33[[#This Row],[Adj Open]]</f>
        <v>-0.22214908337578976</v>
      </c>
      <c r="K6769" s="50">
        <v>942232</v>
      </c>
    </row>
    <row r="6770" spans="1:11" x14ac:dyDescent="0.3">
      <c r="A6770" s="51" t="str">
        <f t="shared" si="111"/>
        <v>FME.DE</v>
      </c>
      <c r="B6770" s="52" t="s">
        <v>286</v>
      </c>
      <c r="C6770" s="50" t="s">
        <v>7711</v>
      </c>
      <c r="D6770" s="50">
        <f>DAX__2019_2020__33[[#This Row],[Open]]*(DAX__2019_2020__33[[#This Row],[Adj Close]]/DAX__2019_2020__33[[#This Row],[Close]])</f>
        <v>56.592006492320145</v>
      </c>
      <c r="E6770" s="50" t="s">
        <v>5574</v>
      </c>
      <c r="F6770" s="50" t="s">
        <v>7645</v>
      </c>
      <c r="G6770" s="50" t="s">
        <v>7651</v>
      </c>
      <c r="H6770" s="50" t="s">
        <v>19161</v>
      </c>
      <c r="I6770" s="50">
        <f>(DAX__2019_2020__33[[#This Row],[Adj Close]]-DAX__2019_2020__33[[#This Row],[Adj Open]])/DAX__2019_2020__33[[#This Row],[Adj Open]]</f>
        <v>6.869512706403411E-3</v>
      </c>
      <c r="J6770" s="50">
        <f>DAX__2019_2020__33[[#This Row],[Adj Close]]-DAX__2019_2020__33[[#This Row],[Adj Open]]</f>
        <v>0.38875950767985756</v>
      </c>
      <c r="K6770" s="50">
        <v>682385</v>
      </c>
    </row>
    <row r="6771" spans="1:11" x14ac:dyDescent="0.3">
      <c r="A6771" s="51" t="str">
        <f t="shared" si="111"/>
        <v>FME.DE</v>
      </c>
      <c r="B6771" s="52" t="s">
        <v>287</v>
      </c>
      <c r="C6771" s="50" t="s">
        <v>19162</v>
      </c>
      <c r="D6771" s="50">
        <f>DAX__2019_2020__33[[#This Row],[Open]]*(DAX__2019_2020__33[[#This Row],[Adj Close]]/DAX__2019_2020__33[[#This Row],[Close]])</f>
        <v>56.943736074024038</v>
      </c>
      <c r="E6771" s="50" t="s">
        <v>19162</v>
      </c>
      <c r="F6771" s="50" t="s">
        <v>8389</v>
      </c>
      <c r="G6771" s="50" t="s">
        <v>8663</v>
      </c>
      <c r="H6771" s="50" t="s">
        <v>19163</v>
      </c>
      <c r="I6771" s="50">
        <f>(DAX__2019_2020__33[[#This Row],[Adj Close]]-DAX__2019_2020__33[[#This Row],[Adj Open]])/DAX__2019_2020__33[[#This Row],[Adj Open]]</f>
        <v>-5.8517587776332973E-2</v>
      </c>
      <c r="J6771" s="50">
        <f>DAX__2019_2020__33[[#This Row],[Adj Close]]-DAX__2019_2020__33[[#This Row],[Adj Open]]</f>
        <v>-3.3322100740240401</v>
      </c>
      <c r="K6771" s="50">
        <v>3845528</v>
      </c>
    </row>
    <row r="6772" spans="1:11" x14ac:dyDescent="0.3">
      <c r="A6772" s="51" t="str">
        <f t="shared" si="111"/>
        <v>FME.DE</v>
      </c>
      <c r="B6772" s="52" t="s">
        <v>288</v>
      </c>
      <c r="C6772" s="50" t="s">
        <v>8988</v>
      </c>
      <c r="D6772" s="50">
        <f>DAX__2019_2020__33[[#This Row],[Open]]*(DAX__2019_2020__33[[#This Row],[Adj Close]]/DAX__2019_2020__33[[#This Row],[Close]])</f>
        <v>53.259795967106513</v>
      </c>
      <c r="E6772" s="50" t="s">
        <v>7706</v>
      </c>
      <c r="F6772" s="50" t="s">
        <v>8988</v>
      </c>
      <c r="G6772" s="50" t="s">
        <v>4966</v>
      </c>
      <c r="H6772" s="50" t="s">
        <v>19150</v>
      </c>
      <c r="I6772" s="50">
        <f>(DAX__2019_2020__33[[#This Row],[Adj Close]]-DAX__2019_2020__33[[#This Row],[Adj Open]])/DAX__2019_2020__33[[#This Row],[Adj Open]]</f>
        <v>2.1897775079983122E-2</v>
      </c>
      <c r="J6772" s="50">
        <f>DAX__2019_2020__33[[#This Row],[Adj Close]]-DAX__2019_2020__33[[#This Row],[Adj Open]]</f>
        <v>1.1662710328934907</v>
      </c>
      <c r="K6772" s="50">
        <v>1695796</v>
      </c>
    </row>
    <row r="6773" spans="1:11" x14ac:dyDescent="0.3">
      <c r="A6773" s="51" t="str">
        <f t="shared" si="111"/>
        <v>FME.DE</v>
      </c>
      <c r="B6773" s="52" t="s">
        <v>289</v>
      </c>
      <c r="C6773" s="50" t="s">
        <v>4995</v>
      </c>
      <c r="D6773" s="50">
        <f>DAX__2019_2020__33[[#This Row],[Open]]*(DAX__2019_2020__33[[#This Row],[Adj Close]]/DAX__2019_2020__33[[#This Row],[Close]])</f>
        <v>54.611190605632494</v>
      </c>
      <c r="E6773" s="50" t="s">
        <v>5028</v>
      </c>
      <c r="F6773" s="50" t="s">
        <v>4966</v>
      </c>
      <c r="G6773" s="50" t="s">
        <v>4966</v>
      </c>
      <c r="H6773" s="50" t="s">
        <v>19150</v>
      </c>
      <c r="I6773" s="50">
        <f>(DAX__2019_2020__33[[#This Row],[Adj Close]]-DAX__2019_2020__33[[#This Row],[Adj Open]])/DAX__2019_2020__33[[#This Row],[Adj Open]]</f>
        <v>-3.3898474576270722E-3</v>
      </c>
      <c r="J6773" s="50">
        <f>DAX__2019_2020__33[[#This Row],[Adj Close]]-DAX__2019_2020__33[[#This Row],[Adj Open]]</f>
        <v>-0.18512360563249075</v>
      </c>
      <c r="K6773" s="50">
        <v>840237</v>
      </c>
    </row>
    <row r="6774" spans="1:11" x14ac:dyDescent="0.3">
      <c r="A6774" s="51" t="str">
        <f t="shared" si="111"/>
        <v>FME.DE</v>
      </c>
      <c r="B6774" s="52" t="s">
        <v>290</v>
      </c>
      <c r="C6774" s="50" t="s">
        <v>9556</v>
      </c>
      <c r="D6774" s="50">
        <f>DAX__2019_2020__33[[#This Row],[Open]]*(DAX__2019_2020__33[[#This Row],[Adj Close]]/DAX__2019_2020__33[[#This Row],[Close]])</f>
        <v>54.7222671121351</v>
      </c>
      <c r="E6774" s="50" t="s">
        <v>8972</v>
      </c>
      <c r="F6774" s="50" t="s">
        <v>9657</v>
      </c>
      <c r="G6774" s="50" t="s">
        <v>8972</v>
      </c>
      <c r="H6774" s="50" t="s">
        <v>19154</v>
      </c>
      <c r="I6774" s="50">
        <f>(DAX__2019_2020__33[[#This Row],[Adj Close]]-DAX__2019_2020__33[[#This Row],[Adj Open]])/DAX__2019_2020__33[[#This Row],[Adj Open]]</f>
        <v>3.7212619032689965E-3</v>
      </c>
      <c r="J6774" s="50">
        <f>DAX__2019_2020__33[[#This Row],[Adj Close]]-DAX__2019_2020__33[[#This Row],[Adj Open]]</f>
        <v>0.20363588786489828</v>
      </c>
      <c r="K6774" s="50">
        <v>805148</v>
      </c>
    </row>
    <row r="6775" spans="1:11" x14ac:dyDescent="0.3">
      <c r="A6775" s="51" t="str">
        <f t="shared" si="111"/>
        <v>FME.DE</v>
      </c>
      <c r="B6775" s="52" t="s">
        <v>291</v>
      </c>
      <c r="C6775" s="50" t="s">
        <v>7625</v>
      </c>
      <c r="D6775" s="50">
        <f>DAX__2019_2020__33[[#This Row],[Open]]*(DAX__2019_2020__33[[#This Row],[Adj Close]]/DAX__2019_2020__33[[#This Row],[Close]])</f>
        <v>54.81482985139079</v>
      </c>
      <c r="E6775" s="50" t="s">
        <v>11839</v>
      </c>
      <c r="F6775" s="50" t="s">
        <v>4995</v>
      </c>
      <c r="G6775" s="50" t="s">
        <v>5175</v>
      </c>
      <c r="H6775" s="50" t="s">
        <v>19156</v>
      </c>
      <c r="I6775" s="50">
        <f>(DAX__2019_2020__33[[#This Row],[Adj Close]]-DAX__2019_2020__33[[#This Row],[Adj Open]])/DAX__2019_2020__33[[#This Row],[Adj Open]]</f>
        <v>1.0131695202098964E-2</v>
      </c>
      <c r="J6775" s="50">
        <f>DAX__2019_2020__33[[#This Row],[Adj Close]]-DAX__2019_2020__33[[#This Row],[Adj Open]]</f>
        <v>0.55536714860920711</v>
      </c>
      <c r="K6775" s="50">
        <v>1027558</v>
      </c>
    </row>
    <row r="6776" spans="1:11" x14ac:dyDescent="0.3">
      <c r="A6776" s="51" t="str">
        <f t="shared" si="111"/>
        <v>FME.DE</v>
      </c>
      <c r="B6776" s="52" t="s">
        <v>292</v>
      </c>
      <c r="C6776" s="50" t="s">
        <v>7737</v>
      </c>
      <c r="D6776" s="50">
        <f>DAX__2019_2020__33[[#This Row],[Open]]*(DAX__2019_2020__33[[#This Row],[Adj Close]]/DAX__2019_2020__33[[#This Row],[Close]])</f>
        <v>56.962253504918657</v>
      </c>
      <c r="E6776" s="50" t="s">
        <v>8787</v>
      </c>
      <c r="F6776" s="50" t="s">
        <v>7604</v>
      </c>
      <c r="G6776" s="50" t="s">
        <v>5592</v>
      </c>
      <c r="H6776" s="50" t="s">
        <v>19164</v>
      </c>
      <c r="I6776" s="50">
        <f>(DAX__2019_2020__33[[#This Row],[Adj Close]]-DAX__2019_2020__33[[#This Row],[Adj Open]])/DAX__2019_2020__33[[#This Row],[Adj Open]]</f>
        <v>1.7224520357092672E-2</v>
      </c>
      <c r="J6776" s="50">
        <f>DAX__2019_2020__33[[#This Row],[Adj Close]]-DAX__2019_2020__33[[#This Row],[Adj Open]]</f>
        <v>0.9811474950813448</v>
      </c>
      <c r="K6776" s="50">
        <v>2525098</v>
      </c>
    </row>
    <row r="6777" spans="1:11" x14ac:dyDescent="0.3">
      <c r="A6777" s="51" t="str">
        <f t="shared" si="111"/>
        <v>FME.DE</v>
      </c>
      <c r="B6777" s="52" t="s">
        <v>293</v>
      </c>
      <c r="C6777" s="50" t="s">
        <v>7341</v>
      </c>
      <c r="D6777" s="50">
        <f>DAX__2019_2020__33[[#This Row],[Open]]*(DAX__2019_2020__33[[#This Row],[Adj Close]]/DAX__2019_2020__33[[#This Row],[Close]])</f>
        <v>58.406207531964426</v>
      </c>
      <c r="E6777" s="50" t="s">
        <v>7577</v>
      </c>
      <c r="F6777" s="50" t="s">
        <v>7295</v>
      </c>
      <c r="G6777" s="50" t="s">
        <v>7577</v>
      </c>
      <c r="H6777" s="50" t="s">
        <v>19165</v>
      </c>
      <c r="I6777" s="50">
        <f>(DAX__2019_2020__33[[#This Row],[Adj Close]]-DAX__2019_2020__33[[#This Row],[Adj Open]])/DAX__2019_2020__33[[#This Row],[Adj Open]]</f>
        <v>2.7892282975983607E-2</v>
      </c>
      <c r="J6777" s="50">
        <f>DAX__2019_2020__33[[#This Row],[Adj Close]]-DAX__2019_2020__33[[#This Row],[Adj Open]]</f>
        <v>1.6290824680355769</v>
      </c>
      <c r="K6777" s="50">
        <v>2165225</v>
      </c>
    </row>
    <row r="6778" spans="1:11" x14ac:dyDescent="0.3">
      <c r="A6778" s="51" t="str">
        <f t="shared" si="111"/>
        <v>FME.DE</v>
      </c>
      <c r="B6778" s="52" t="s">
        <v>294</v>
      </c>
      <c r="C6778" s="50" t="s">
        <v>5259</v>
      </c>
      <c r="D6778" s="50">
        <f>DAX__2019_2020__33[[#This Row],[Open]]*(DAX__2019_2020__33[[#This Row],[Adj Close]]/DAX__2019_2020__33[[#This Row],[Close]])</f>
        <v>59.794628154689981</v>
      </c>
      <c r="E6778" s="50" t="s">
        <v>5331</v>
      </c>
      <c r="F6778" s="50" t="s">
        <v>5371</v>
      </c>
      <c r="G6778" s="50" t="s">
        <v>9477</v>
      </c>
      <c r="H6778" s="50" t="s">
        <v>19166</v>
      </c>
      <c r="I6778" s="50">
        <f>(DAX__2019_2020__33[[#This Row],[Adj Close]]-DAX__2019_2020__33[[#This Row],[Adj Open]])/DAX__2019_2020__33[[#This Row],[Adj Open]]</f>
        <v>4.3343499793917313E-3</v>
      </c>
      <c r="J6778" s="50">
        <f>DAX__2019_2020__33[[#This Row],[Adj Close]]-DAX__2019_2020__33[[#This Row],[Adj Open]]</f>
        <v>0.25917084531001677</v>
      </c>
      <c r="K6778" s="50">
        <v>1318483</v>
      </c>
    </row>
    <row r="6779" spans="1:11" x14ac:dyDescent="0.3">
      <c r="A6779" s="51" t="str">
        <f t="shared" si="111"/>
        <v>FME.DE</v>
      </c>
      <c r="B6779" s="52" t="s">
        <v>295</v>
      </c>
      <c r="C6779" s="50" t="s">
        <v>5594</v>
      </c>
      <c r="D6779" s="50">
        <f>DAX__2019_2020__33[[#This Row],[Open]]*(DAX__2019_2020__33[[#This Row],[Adj Close]]/DAX__2019_2020__33[[#This Row],[Close]])</f>
        <v>60.164876015540656</v>
      </c>
      <c r="E6779" s="50" t="s">
        <v>8056</v>
      </c>
      <c r="F6779" s="50" t="s">
        <v>5346</v>
      </c>
      <c r="G6779" s="50" t="s">
        <v>8822</v>
      </c>
      <c r="H6779" s="50" t="s">
        <v>19055</v>
      </c>
      <c r="I6779" s="50">
        <f>(DAX__2019_2020__33[[#This Row],[Adj Close]]-DAX__2019_2020__33[[#This Row],[Adj Open]])/DAX__2019_2020__33[[#This Row],[Adj Open]]</f>
        <v>1.5076969230769148E-2</v>
      </c>
      <c r="J6779" s="50">
        <f>DAX__2019_2020__33[[#This Row],[Adj Close]]-DAX__2019_2020__33[[#This Row],[Adj Open]]</f>
        <v>0.90710398445934715</v>
      </c>
      <c r="K6779" s="50">
        <v>1251506</v>
      </c>
    </row>
    <row r="6780" spans="1:11" x14ac:dyDescent="0.3">
      <c r="A6780" s="51" t="str">
        <f t="shared" si="111"/>
        <v>FME.DE</v>
      </c>
      <c r="B6780" s="52" t="s">
        <v>296</v>
      </c>
      <c r="C6780" s="50" t="s">
        <v>5252</v>
      </c>
      <c r="D6780" s="50">
        <f>DAX__2019_2020__33[[#This Row],[Open]]*(DAX__2019_2020__33[[#This Row],[Adj Close]]/DAX__2019_2020__33[[#This Row],[Close]])</f>
        <v>61.090484958343772</v>
      </c>
      <c r="E6780" s="50" t="s">
        <v>8909</v>
      </c>
      <c r="F6780" s="50" t="s">
        <v>5600</v>
      </c>
      <c r="G6780" s="50" t="s">
        <v>8035</v>
      </c>
      <c r="H6780" s="50" t="s">
        <v>19167</v>
      </c>
      <c r="I6780" s="50">
        <f>(DAX__2019_2020__33[[#This Row],[Adj Close]]-DAX__2019_2020__33[[#This Row],[Adj Open]])/DAX__2019_2020__33[[#This Row],[Adj Open]]</f>
        <v>1.151518181818181E-2</v>
      </c>
      <c r="J6780" s="50">
        <f>DAX__2019_2020__33[[#This Row],[Adj Close]]-DAX__2019_2020__33[[#This Row],[Adj Open]]</f>
        <v>0.70346804165622956</v>
      </c>
      <c r="K6780" s="50">
        <v>1191809</v>
      </c>
    </row>
    <row r="6781" spans="1:11" x14ac:dyDescent="0.3">
      <c r="A6781" s="51" t="str">
        <f t="shared" si="111"/>
        <v>FME.DE</v>
      </c>
      <c r="B6781" s="52" t="s">
        <v>297</v>
      </c>
      <c r="C6781" s="50" t="s">
        <v>8035</v>
      </c>
      <c r="D6781" s="50">
        <f>DAX__2019_2020__33[[#This Row],[Open]]*(DAX__2019_2020__33[[#This Row],[Adj Close]]/DAX__2019_2020__33[[#This Row],[Close]])</f>
        <v>61.793952113751878</v>
      </c>
      <c r="E6781" s="50" t="s">
        <v>7429</v>
      </c>
      <c r="F6781" s="50" t="s">
        <v>5545</v>
      </c>
      <c r="G6781" s="50" t="s">
        <v>5290</v>
      </c>
      <c r="H6781" s="50" t="s">
        <v>19168</v>
      </c>
      <c r="I6781" s="50">
        <f>(DAX__2019_2020__33[[#This Row],[Adj Close]]-DAX__2019_2020__33[[#This Row],[Adj Open]])/DAX__2019_2020__33[[#This Row],[Adj Open]]</f>
        <v>1.5278564551271271E-2</v>
      </c>
      <c r="J6781" s="50">
        <f>DAX__2019_2020__33[[#This Row],[Adj Close]]-DAX__2019_2020__33[[#This Row],[Adj Open]]</f>
        <v>0.9441228862481239</v>
      </c>
      <c r="K6781" s="50">
        <v>1220393</v>
      </c>
    </row>
    <row r="6782" spans="1:11" x14ac:dyDescent="0.3">
      <c r="A6782" s="51" t="str">
        <f t="shared" si="111"/>
        <v>FME.DE</v>
      </c>
      <c r="B6782" s="52" t="s">
        <v>298</v>
      </c>
      <c r="C6782" s="50" t="s">
        <v>9626</v>
      </c>
      <c r="D6782" s="50">
        <f>DAX__2019_2020__33[[#This Row],[Open]]*(DAX__2019_2020__33[[#This Row],[Adj Close]]/DAX__2019_2020__33[[#This Row],[Close]])</f>
        <v>62.830643000000002</v>
      </c>
      <c r="E6782" s="50" t="s">
        <v>5555</v>
      </c>
      <c r="F6782" s="50" t="s">
        <v>7473</v>
      </c>
      <c r="G6782" s="50" t="s">
        <v>9626</v>
      </c>
      <c r="H6782" s="50" t="s">
        <v>19169</v>
      </c>
      <c r="I6782" s="50">
        <f>(DAX__2019_2020__33[[#This Row],[Adj Close]]-DAX__2019_2020__33[[#This Row],[Adj Open]])/DAX__2019_2020__33[[#This Row],[Adj Open]]</f>
        <v>0</v>
      </c>
      <c r="J6782" s="50">
        <f>DAX__2019_2020__33[[#This Row],[Adj Close]]-DAX__2019_2020__33[[#This Row],[Adj Open]]</f>
        <v>0</v>
      </c>
      <c r="K6782" s="50">
        <v>797704</v>
      </c>
    </row>
    <row r="6783" spans="1:11" x14ac:dyDescent="0.3">
      <c r="A6783" s="51" t="str">
        <f t="shared" si="111"/>
        <v>FME.DE</v>
      </c>
      <c r="B6783" s="52" t="s">
        <v>299</v>
      </c>
      <c r="C6783" s="50" t="s">
        <v>4974</v>
      </c>
      <c r="D6783" s="50">
        <f>DAX__2019_2020__33[[#This Row],[Open]]*(DAX__2019_2020__33[[#This Row],[Adj Close]]/DAX__2019_2020__33[[#This Row],[Close]])</f>
        <v>63.034270598828506</v>
      </c>
      <c r="E6783" s="50" t="s">
        <v>5422</v>
      </c>
      <c r="F6783" s="50" t="s">
        <v>7440</v>
      </c>
      <c r="G6783" s="50" t="s">
        <v>5443</v>
      </c>
      <c r="H6783" s="50" t="s">
        <v>19170</v>
      </c>
      <c r="I6783" s="50">
        <f>(DAX__2019_2020__33[[#This Row],[Adj Close]]-DAX__2019_2020__33[[#This Row],[Adj Open]])/DAX__2019_2020__33[[#This Row],[Adj Open]]</f>
        <v>1.3509530499545796E-2</v>
      </c>
      <c r="J6783" s="50">
        <f>DAX__2019_2020__33[[#This Row],[Adj Close]]-DAX__2019_2020__33[[#This Row],[Adj Open]]</f>
        <v>0.85156340117149654</v>
      </c>
      <c r="K6783" s="50">
        <v>940573</v>
      </c>
    </row>
    <row r="6784" spans="1:11" x14ac:dyDescent="0.3">
      <c r="A6784" s="51" t="str">
        <f t="shared" si="111"/>
        <v>FME.DE</v>
      </c>
      <c r="B6784" s="52" t="s">
        <v>300</v>
      </c>
      <c r="C6784" s="50" t="s">
        <v>8029</v>
      </c>
      <c r="D6784" s="50">
        <f>DAX__2019_2020__33[[#This Row],[Open]]*(DAX__2019_2020__33[[#This Row],[Adj Close]]/DAX__2019_2020__33[[#This Row],[Close]])</f>
        <v>63.941375838932345</v>
      </c>
      <c r="E6784" s="50" t="s">
        <v>8029</v>
      </c>
      <c r="F6784" s="50" t="s">
        <v>4974</v>
      </c>
      <c r="G6784" s="50" t="s">
        <v>4974</v>
      </c>
      <c r="H6784" s="50" t="s">
        <v>19171</v>
      </c>
      <c r="I6784" s="50">
        <f>(DAX__2019_2020__33[[#This Row],[Adj Close]]-DAX__2019_2020__33[[#This Row],[Adj Open]])/DAX__2019_2020__33[[#This Row],[Adj Open]]</f>
        <v>-1.4186507985335434E-2</v>
      </c>
      <c r="J6784" s="50">
        <f>DAX__2019_2020__33[[#This Row],[Adj Close]]-DAX__2019_2020__33[[#This Row],[Adj Open]]</f>
        <v>-0.90710483893234795</v>
      </c>
      <c r="K6784" s="50">
        <v>998191</v>
      </c>
    </row>
    <row r="6785" spans="1:11" x14ac:dyDescent="0.3">
      <c r="A6785" s="51" t="str">
        <f t="shared" si="111"/>
        <v>FME.DE</v>
      </c>
      <c r="B6785" s="52" t="s">
        <v>301</v>
      </c>
      <c r="C6785" s="50" t="s">
        <v>4974</v>
      </c>
      <c r="D6785" s="50">
        <f>DAX__2019_2020__33[[#This Row],[Open]]*(DAX__2019_2020__33[[#This Row],[Adj Close]]/DAX__2019_2020__33[[#This Row],[Close]])</f>
        <v>63.034275103253293</v>
      </c>
      <c r="E6785" s="50" t="s">
        <v>4974</v>
      </c>
      <c r="F6785" s="50" t="s">
        <v>18982</v>
      </c>
      <c r="G6785" s="50" t="s">
        <v>8022</v>
      </c>
      <c r="H6785" s="50" t="s">
        <v>19172</v>
      </c>
      <c r="I6785" s="50">
        <f>(DAX__2019_2020__33[[#This Row],[Adj Close]]-DAX__2019_2020__33[[#This Row],[Adj Open]])/DAX__2019_2020__33[[#This Row],[Adj Open]]</f>
        <v>-1.3803142842970354E-2</v>
      </c>
      <c r="J6785" s="50">
        <f>DAX__2019_2020__33[[#This Row],[Adj Close]]-DAX__2019_2020__33[[#This Row],[Adj Open]]</f>
        <v>-0.87007110325329506</v>
      </c>
      <c r="K6785" s="50">
        <v>972977</v>
      </c>
    </row>
    <row r="6786" spans="1:11" x14ac:dyDescent="0.3">
      <c r="A6786" s="51" t="str">
        <f t="shared" si="111"/>
        <v>FME.DE</v>
      </c>
      <c r="B6786" s="52" t="s">
        <v>302</v>
      </c>
      <c r="C6786" s="50" t="s">
        <v>5254</v>
      </c>
      <c r="D6786" s="50">
        <f>DAX__2019_2020__33[[#This Row],[Open]]*(DAX__2019_2020__33[[#This Row],[Adj Close]]/DAX__2019_2020__33[[#This Row],[Close]])</f>
        <v>61.830984869117621</v>
      </c>
      <c r="E6786" s="50" t="s">
        <v>5330</v>
      </c>
      <c r="F6786" s="50" t="s">
        <v>5272</v>
      </c>
      <c r="G6786" s="50" t="s">
        <v>8838</v>
      </c>
      <c r="H6786" s="50" t="s">
        <v>19173</v>
      </c>
      <c r="I6786" s="50">
        <f>(DAX__2019_2020__33[[#This Row],[Adj Close]]-DAX__2019_2020__33[[#This Row],[Adj Open]])/DAX__2019_2020__33[[#This Row],[Adj Open]]</f>
        <v>-3.5928890601996744E-3</v>
      </c>
      <c r="J6786" s="50">
        <f>DAX__2019_2020__33[[#This Row],[Adj Close]]-DAX__2019_2020__33[[#This Row],[Adj Open]]</f>
        <v>-0.2221518691176243</v>
      </c>
      <c r="K6786" s="50">
        <v>886919</v>
      </c>
    </row>
    <row r="6787" spans="1:11" x14ac:dyDescent="0.3">
      <c r="A6787" s="51" t="str">
        <f t="shared" si="111"/>
        <v>FME.DE</v>
      </c>
      <c r="B6787" s="52" t="s">
        <v>303</v>
      </c>
      <c r="C6787" s="50" t="s">
        <v>5375</v>
      </c>
      <c r="D6787" s="50">
        <f>DAX__2019_2020__33[[#This Row],[Open]]*(DAX__2019_2020__33[[#This Row],[Adj Close]]/DAX__2019_2020__33[[#This Row],[Close]])</f>
        <v>61.460731623332542</v>
      </c>
      <c r="E6787" s="50" t="s">
        <v>5545</v>
      </c>
      <c r="F6787" s="50" t="s">
        <v>11518</v>
      </c>
      <c r="G6787" s="50" t="s">
        <v>8852</v>
      </c>
      <c r="H6787" s="50" t="s">
        <v>19174</v>
      </c>
      <c r="I6787" s="50">
        <f>(DAX__2019_2020__33[[#This Row],[Adj Close]]-DAX__2019_2020__33[[#This Row],[Adj Open]])/DAX__2019_2020__33[[#This Row],[Adj Open]]</f>
        <v>-8.7349696164165918E-3</v>
      </c>
      <c r="J6787" s="50">
        <f>DAX__2019_2020__33[[#This Row],[Adj Close]]-DAX__2019_2020__33[[#This Row],[Adj Open]]</f>
        <v>-0.53685762333254416</v>
      </c>
      <c r="K6787" s="50">
        <v>907487</v>
      </c>
    </row>
    <row r="6788" spans="1:11" x14ac:dyDescent="0.3">
      <c r="A6788" s="51" t="str">
        <f t="shared" si="111"/>
        <v>FME.DE</v>
      </c>
      <c r="B6788" s="52" t="s">
        <v>304</v>
      </c>
      <c r="C6788" s="50" t="s">
        <v>5272</v>
      </c>
      <c r="D6788" s="50">
        <f>DAX__2019_2020__33[[#This Row],[Open]]*(DAX__2019_2020__33[[#This Row],[Adj Close]]/DAX__2019_2020__33[[#This Row],[Close]])</f>
        <v>60.99792973311785</v>
      </c>
      <c r="E6788" s="50" t="s">
        <v>8850</v>
      </c>
      <c r="F6788" s="50" t="s">
        <v>7479</v>
      </c>
      <c r="G6788" s="50" t="s">
        <v>8828</v>
      </c>
      <c r="H6788" s="50" t="s">
        <v>19175</v>
      </c>
      <c r="I6788" s="50">
        <f>(DAX__2019_2020__33[[#This Row],[Adj Close]]-DAX__2019_2020__33[[#This Row],[Adj Open]])/DAX__2019_2020__33[[#This Row],[Adj Open]]</f>
        <v>-6.373277500052307E-3</v>
      </c>
      <c r="J6788" s="50">
        <f>DAX__2019_2020__33[[#This Row],[Adj Close]]-DAX__2019_2020__33[[#This Row],[Adj Open]]</f>
        <v>-0.38875673311785164</v>
      </c>
      <c r="K6788" s="50">
        <v>652767</v>
      </c>
    </row>
    <row r="6789" spans="1:11" x14ac:dyDescent="0.3">
      <c r="A6789" s="51" t="str">
        <f t="shared" si="111"/>
        <v>FME.DE</v>
      </c>
      <c r="B6789" s="52" t="s">
        <v>305</v>
      </c>
      <c r="C6789" s="50" t="s">
        <v>7407</v>
      </c>
      <c r="D6789" s="50">
        <f>DAX__2019_2020__33[[#This Row],[Open]]*(DAX__2019_2020__33[[#This Row],[Adj Close]]/DAX__2019_2020__33[[#This Row],[Close]])</f>
        <v>60.84982315333086</v>
      </c>
      <c r="E6789" s="50" t="s">
        <v>5359</v>
      </c>
      <c r="F6789" s="50" t="s">
        <v>7347</v>
      </c>
      <c r="G6789" s="50" t="s">
        <v>5272</v>
      </c>
      <c r="H6789" s="50" t="s">
        <v>19176</v>
      </c>
      <c r="I6789" s="50">
        <f>(DAX__2019_2020__33[[#This Row],[Adj Close]]-DAX__2019_2020__33[[#This Row],[Adj Open]])/DAX__2019_2020__33[[#This Row],[Adj Open]]</f>
        <v>2.4338911601427629E-3</v>
      </c>
      <c r="J6789" s="50">
        <f>DAX__2019_2020__33[[#This Row],[Adj Close]]-DAX__2019_2020__33[[#This Row],[Adj Open]]</f>
        <v>0.14810184666914239</v>
      </c>
      <c r="K6789" s="50">
        <v>839913</v>
      </c>
    </row>
    <row r="6790" spans="1:11" x14ac:dyDescent="0.3">
      <c r="A6790" s="51" t="str">
        <f t="shared" si="111"/>
        <v>FME.DE</v>
      </c>
      <c r="B6790" s="52" t="s">
        <v>306</v>
      </c>
      <c r="C6790" s="50" t="s">
        <v>8050</v>
      </c>
      <c r="D6790" s="50">
        <f>DAX__2019_2020__33[[#This Row],[Open]]*(DAX__2019_2020__33[[#This Row],[Adj Close]]/DAX__2019_2020__33[[#This Row],[Close]])</f>
        <v>61.368175241173603</v>
      </c>
      <c r="E6790" s="50" t="s">
        <v>18959</v>
      </c>
      <c r="F6790" s="50" t="s">
        <v>8050</v>
      </c>
      <c r="G6790" s="50" t="s">
        <v>5324</v>
      </c>
      <c r="H6790" s="50" t="s">
        <v>19177</v>
      </c>
      <c r="I6790" s="50">
        <f>(DAX__2019_2020__33[[#This Row],[Adj Close]]-DAX__2019_2020__33[[#This Row],[Adj Open]])/DAX__2019_2020__33[[#This Row],[Adj Open]]</f>
        <v>7.239758345108995E-3</v>
      </c>
      <c r="J6790" s="50">
        <f>DAX__2019_2020__33[[#This Row],[Adj Close]]-DAX__2019_2020__33[[#This Row],[Adj Open]]</f>
        <v>0.44429075882639779</v>
      </c>
      <c r="K6790" s="50">
        <v>976166</v>
      </c>
    </row>
    <row r="6791" spans="1:11" x14ac:dyDescent="0.3">
      <c r="A6791" s="51" t="str">
        <f t="shared" si="111"/>
        <v>FME.DE</v>
      </c>
      <c r="B6791" s="52" t="s">
        <v>307</v>
      </c>
      <c r="C6791" s="50" t="s">
        <v>5330</v>
      </c>
      <c r="D6791" s="50">
        <f>DAX__2019_2020__33[[#This Row],[Open]]*(DAX__2019_2020__33[[#This Row],[Adj Close]]/DAX__2019_2020__33[[#This Row],[Close]])</f>
        <v>62.016106032411464</v>
      </c>
      <c r="E6791" s="50" t="s">
        <v>5551</v>
      </c>
      <c r="F6791" s="50" t="s">
        <v>9624</v>
      </c>
      <c r="G6791" s="50" t="s">
        <v>18967</v>
      </c>
      <c r="H6791" s="50" t="s">
        <v>19178</v>
      </c>
      <c r="I6791" s="50">
        <f>(DAX__2019_2020__33[[#This Row],[Adj Close]]-DAX__2019_2020__33[[#This Row],[Adj Open]])/DAX__2019_2020__33[[#This Row],[Adj Open]]</f>
        <v>2.0895373134329014E-3</v>
      </c>
      <c r="J6791" s="50">
        <f>DAX__2019_2020__33[[#This Row],[Adj Close]]-DAX__2019_2020__33[[#This Row],[Adj Open]]</f>
        <v>0.12958496758853499</v>
      </c>
      <c r="K6791" s="50">
        <v>955022</v>
      </c>
    </row>
    <row r="6792" spans="1:11" x14ac:dyDescent="0.3">
      <c r="A6792" s="51" t="str">
        <f t="shared" si="111"/>
        <v>FME.DE</v>
      </c>
      <c r="B6792" s="52" t="s">
        <v>308</v>
      </c>
      <c r="C6792" s="50" t="s">
        <v>5330</v>
      </c>
      <c r="D6792" s="50">
        <f>DAX__2019_2020__33[[#This Row],[Open]]*(DAX__2019_2020__33[[#This Row],[Adj Close]]/DAX__2019_2020__33[[#This Row],[Close]])</f>
        <v>62.016105623521597</v>
      </c>
      <c r="E6792" s="50" t="s">
        <v>5330</v>
      </c>
      <c r="F6792" s="50" t="s">
        <v>7856</v>
      </c>
      <c r="G6792" s="50" t="s">
        <v>5372</v>
      </c>
      <c r="H6792" s="50" t="s">
        <v>19179</v>
      </c>
      <c r="I6792" s="50">
        <f>(DAX__2019_2020__33[[#This Row],[Adj Close]]-DAX__2019_2020__33[[#This Row],[Adj Open]])/DAX__2019_2020__33[[#This Row],[Adj Open]]</f>
        <v>-9.8508059701492897E-3</v>
      </c>
      <c r="J6792" s="50">
        <f>DAX__2019_2020__33[[#This Row],[Adj Close]]-DAX__2019_2020__33[[#This Row],[Adj Open]]</f>
        <v>-0.61090862352159547</v>
      </c>
      <c r="K6792" s="50">
        <v>848430</v>
      </c>
    </row>
    <row r="6793" spans="1:11" x14ac:dyDescent="0.3">
      <c r="A6793" s="51" t="str">
        <f t="shared" si="111"/>
        <v>FME.DE</v>
      </c>
      <c r="B6793" s="52" t="s">
        <v>309</v>
      </c>
      <c r="C6793" s="50" t="s">
        <v>5359</v>
      </c>
      <c r="D6793" s="50">
        <f>DAX__2019_2020__33[[#This Row],[Open]]*(DAX__2019_2020__33[[#This Row],[Adj Close]]/DAX__2019_2020__33[[#This Row],[Close]])</f>
        <v>61.164539464120047</v>
      </c>
      <c r="E6793" s="50" t="s">
        <v>7422</v>
      </c>
      <c r="F6793" s="50" t="s">
        <v>7413</v>
      </c>
      <c r="G6793" s="50" t="s">
        <v>8053</v>
      </c>
      <c r="H6793" s="50" t="s">
        <v>19180</v>
      </c>
      <c r="I6793" s="50">
        <f>(DAX__2019_2020__33[[#This Row],[Adj Close]]-DAX__2019_2020__33[[#This Row],[Adj Open]])/DAX__2019_2020__33[[#This Row],[Adj Open]]</f>
        <v>-6.0534199136361622E-4</v>
      </c>
      <c r="J6793" s="50">
        <f>DAX__2019_2020__33[[#This Row],[Adj Close]]-DAX__2019_2020__33[[#This Row],[Adj Open]]</f>
        <v>-3.7025464120048923E-2</v>
      </c>
      <c r="K6793" s="50">
        <v>820657</v>
      </c>
    </row>
    <row r="6794" spans="1:11" x14ac:dyDescent="0.3">
      <c r="A6794" s="51" t="str">
        <f t="shared" si="111"/>
        <v>FME.DE</v>
      </c>
      <c r="B6794" s="52" t="s">
        <v>310</v>
      </c>
      <c r="C6794" s="50" t="s">
        <v>8050</v>
      </c>
      <c r="D6794" s="50">
        <f>DAX__2019_2020__33[[#This Row],[Open]]*(DAX__2019_2020__33[[#This Row],[Adj Close]]/DAX__2019_2020__33[[#This Row],[Close]])</f>
        <v>61.368175588196941</v>
      </c>
      <c r="E6794" s="50" t="s">
        <v>5318</v>
      </c>
      <c r="F6794" s="50" t="s">
        <v>8053</v>
      </c>
      <c r="G6794" s="50" t="s">
        <v>7488</v>
      </c>
      <c r="H6794" s="50" t="s">
        <v>19058</v>
      </c>
      <c r="I6794" s="50">
        <f>(DAX__2019_2020__33[[#This Row],[Adj Close]]-DAX__2019_2020__33[[#This Row],[Adj Open]])/DAX__2019_2020__33[[#This Row],[Adj Open]]</f>
        <v>4.524811258304103E-3</v>
      </c>
      <c r="J6794" s="50">
        <f>DAX__2019_2020__33[[#This Row],[Adj Close]]-DAX__2019_2020__33[[#This Row],[Adj Open]]</f>
        <v>0.27767941180305655</v>
      </c>
      <c r="K6794" s="50">
        <v>1072385</v>
      </c>
    </row>
    <row r="6795" spans="1:11" x14ac:dyDescent="0.3">
      <c r="A6795" s="51" t="str">
        <f t="shared" si="111"/>
        <v>FME.DE</v>
      </c>
      <c r="B6795" s="52" t="s">
        <v>311</v>
      </c>
      <c r="C6795" s="50" t="s">
        <v>5218</v>
      </c>
      <c r="D6795" s="50">
        <f>DAX__2019_2020__33[[#This Row],[Open]]*(DAX__2019_2020__33[[#This Row],[Adj Close]]/DAX__2019_2020__33[[#This Row],[Close]])</f>
        <v>62.108662000000002</v>
      </c>
      <c r="E6795" s="50" t="s">
        <v>5342</v>
      </c>
      <c r="F6795" s="50" t="s">
        <v>5456</v>
      </c>
      <c r="G6795" s="50" t="s">
        <v>5218</v>
      </c>
      <c r="H6795" s="50" t="s">
        <v>19181</v>
      </c>
      <c r="I6795" s="50">
        <f>(DAX__2019_2020__33[[#This Row],[Adj Close]]-DAX__2019_2020__33[[#This Row],[Adj Open]])/DAX__2019_2020__33[[#This Row],[Adj Open]]</f>
        <v>0</v>
      </c>
      <c r="J6795" s="50">
        <f>DAX__2019_2020__33[[#This Row],[Adj Close]]-DAX__2019_2020__33[[#This Row],[Adj Open]]</f>
        <v>0</v>
      </c>
      <c r="K6795" s="50">
        <v>650215</v>
      </c>
    </row>
    <row r="6796" spans="1:11" x14ac:dyDescent="0.3">
      <c r="A6796" s="51" t="str">
        <f t="shared" si="111"/>
        <v>FME.DE</v>
      </c>
      <c r="B6796" s="52" t="s">
        <v>312</v>
      </c>
      <c r="C6796" s="50" t="s">
        <v>7473</v>
      </c>
      <c r="D6796" s="50">
        <f>DAX__2019_2020__33[[#This Row],[Open]]*(DAX__2019_2020__33[[#This Row],[Adj Close]]/DAX__2019_2020__33[[#This Row],[Close]])</f>
        <v>62.47890509026189</v>
      </c>
      <c r="E6796" s="50" t="s">
        <v>7943</v>
      </c>
      <c r="F6796" s="50" t="s">
        <v>8838</v>
      </c>
      <c r="G6796" s="50" t="s">
        <v>5557</v>
      </c>
      <c r="H6796" s="50" t="s">
        <v>19182</v>
      </c>
      <c r="I6796" s="50">
        <f>(DAX__2019_2020__33[[#This Row],[Adj Close]]-DAX__2019_2020__33[[#This Row],[Adj Open]])/DAX__2019_2020__33[[#This Row],[Adj Open]]</f>
        <v>-9.1852296296295686E-3</v>
      </c>
      <c r="J6796" s="50">
        <f>DAX__2019_2020__33[[#This Row],[Adj Close]]-DAX__2019_2020__33[[#This Row],[Adj Open]]</f>
        <v>-0.57388309026188722</v>
      </c>
      <c r="K6796" s="50">
        <v>1084214</v>
      </c>
    </row>
    <row r="6797" spans="1:11" x14ac:dyDescent="0.3">
      <c r="A6797" s="51" t="str">
        <f t="shared" si="111"/>
        <v>FME.DE</v>
      </c>
      <c r="B6797" s="52" t="s">
        <v>313</v>
      </c>
      <c r="C6797" s="50" t="s">
        <v>7446</v>
      </c>
      <c r="D6797" s="50">
        <f>DAX__2019_2020__33[[#This Row],[Open]]*(DAX__2019_2020__33[[#This Row],[Adj Close]]/DAX__2019_2020__33[[#This Row],[Close]])</f>
        <v>61.997588596255049</v>
      </c>
      <c r="E6797" s="50" t="s">
        <v>8909</v>
      </c>
      <c r="F6797" s="50" t="s">
        <v>7374</v>
      </c>
      <c r="G6797" s="50" t="s">
        <v>7422</v>
      </c>
      <c r="H6797" s="50" t="s">
        <v>19183</v>
      </c>
      <c r="I6797" s="50">
        <f>(DAX__2019_2020__33[[#This Row],[Adj Close]]-DAX__2019_2020__33[[#This Row],[Adj Open]])/DAX__2019_2020__33[[#This Row],[Adj Open]]</f>
        <v>-8.9579870577191946E-3</v>
      </c>
      <c r="J6797" s="50">
        <f>DAX__2019_2020__33[[#This Row],[Adj Close]]-DAX__2019_2020__33[[#This Row],[Adj Open]]</f>
        <v>-0.55537359625505189</v>
      </c>
      <c r="K6797" s="50">
        <v>950992</v>
      </c>
    </row>
    <row r="6798" spans="1:11" x14ac:dyDescent="0.3">
      <c r="A6798" s="51" t="str">
        <f t="shared" si="111"/>
        <v>FME.DE</v>
      </c>
      <c r="B6798" s="52" t="s">
        <v>314</v>
      </c>
      <c r="C6798" s="50" t="s">
        <v>7394</v>
      </c>
      <c r="D6798" s="50">
        <f>DAX__2019_2020__33[[#This Row],[Open]]*(DAX__2019_2020__33[[#This Row],[Adj Close]]/DAX__2019_2020__33[[#This Row],[Close]])</f>
        <v>61.386684072690237</v>
      </c>
      <c r="E6798" s="50" t="s">
        <v>9202</v>
      </c>
      <c r="F6798" s="50" t="s">
        <v>5565</v>
      </c>
      <c r="G6798" s="50" t="s">
        <v>5375</v>
      </c>
      <c r="H6798" s="50" t="s">
        <v>19184</v>
      </c>
      <c r="I6798" s="50">
        <f>(DAX__2019_2020__33[[#This Row],[Adj Close]]-DAX__2019_2020__33[[#This Row],[Adj Open]])/DAX__2019_2020__33[[#This Row],[Adj Open]]</f>
        <v>1.2063027744270483E-3</v>
      </c>
      <c r="J6798" s="50">
        <f>DAX__2019_2020__33[[#This Row],[Adj Close]]-DAX__2019_2020__33[[#This Row],[Adj Open]]</f>
        <v>7.4050927309762926E-2</v>
      </c>
      <c r="K6798" s="50">
        <v>623095</v>
      </c>
    </row>
    <row r="6799" spans="1:11" x14ac:dyDescent="0.3">
      <c r="A6799" s="51" t="str">
        <f t="shared" si="111"/>
        <v>FME.DE</v>
      </c>
      <c r="B6799" s="52" t="s">
        <v>315</v>
      </c>
      <c r="C6799" s="50" t="s">
        <v>5272</v>
      </c>
      <c r="D6799" s="50">
        <f>DAX__2019_2020__33[[#This Row],[Open]]*(DAX__2019_2020__33[[#This Row],[Adj Close]]/DAX__2019_2020__33[[#This Row],[Close]])</f>
        <v>60.997931789566252</v>
      </c>
      <c r="E6799" s="50" t="s">
        <v>5330</v>
      </c>
      <c r="F6799" s="50" t="s">
        <v>5547</v>
      </c>
      <c r="G6799" s="50" t="s">
        <v>8838</v>
      </c>
      <c r="H6799" s="50" t="s">
        <v>19173</v>
      </c>
      <c r="I6799" s="50">
        <f>(DAX__2019_2020__33[[#This Row],[Adj Close]]-DAX__2019_2020__33[[#This Row],[Adj Open]])/DAX__2019_2020__33[[#This Row],[Adj Open]]</f>
        <v>1.0015113504852314E-2</v>
      </c>
      <c r="J6799" s="50">
        <f>DAX__2019_2020__33[[#This Row],[Adj Close]]-DAX__2019_2020__33[[#This Row],[Adj Open]]</f>
        <v>0.61090121043374523</v>
      </c>
      <c r="K6799" s="50">
        <v>774623</v>
      </c>
    </row>
    <row r="6800" spans="1:11" x14ac:dyDescent="0.3">
      <c r="A6800" s="51" t="str">
        <f t="shared" si="111"/>
        <v>FME.DE</v>
      </c>
      <c r="B6800" s="52" t="s">
        <v>316</v>
      </c>
      <c r="C6800" s="50" t="s">
        <v>5324</v>
      </c>
      <c r="D6800" s="50">
        <f>DAX__2019_2020__33[[#This Row],[Open]]*(DAX__2019_2020__33[[#This Row],[Adj Close]]/DAX__2019_2020__33[[#This Row],[Close]])</f>
        <v>61.812461938561626</v>
      </c>
      <c r="E6800" s="50" t="s">
        <v>7920</v>
      </c>
      <c r="F6800" s="50" t="s">
        <v>8828</v>
      </c>
      <c r="G6800" s="50" t="s">
        <v>8852</v>
      </c>
      <c r="H6800" s="50" t="s">
        <v>19174</v>
      </c>
      <c r="I6800" s="50">
        <f>(DAX__2019_2020__33[[#This Row],[Adj Close]]-DAX__2019_2020__33[[#This Row],[Adj Open]])/DAX__2019_2020__33[[#This Row],[Adj Open]]</f>
        <v>-1.437554678609692E-2</v>
      </c>
      <c r="J6800" s="50">
        <f>DAX__2019_2020__33[[#This Row],[Adj Close]]-DAX__2019_2020__33[[#This Row],[Adj Open]]</f>
        <v>-0.88858793856162777</v>
      </c>
      <c r="K6800" s="50">
        <v>1018736</v>
      </c>
    </row>
    <row r="6801" spans="1:11" x14ac:dyDescent="0.3">
      <c r="A6801" s="51" t="str">
        <f t="shared" si="111"/>
        <v>FME.DE</v>
      </c>
      <c r="B6801" s="52" t="s">
        <v>317</v>
      </c>
      <c r="C6801" s="50" t="s">
        <v>5272</v>
      </c>
      <c r="D6801" s="50">
        <f>DAX__2019_2020__33[[#This Row],[Open]]*(DAX__2019_2020__33[[#This Row],[Adj Close]]/DAX__2019_2020__33[[#This Row],[Close]])</f>
        <v>60.99792425506822</v>
      </c>
      <c r="E6801" s="50" t="s">
        <v>5252</v>
      </c>
      <c r="F6801" s="50" t="s">
        <v>9477</v>
      </c>
      <c r="G6801" s="50" t="s">
        <v>11518</v>
      </c>
      <c r="H6801" s="50" t="s">
        <v>19185</v>
      </c>
      <c r="I6801" s="50">
        <f>(DAX__2019_2020__33[[#This Row],[Adj Close]]-DAX__2019_2020__33[[#This Row],[Adj Open]])/DAX__2019_2020__33[[#This Row],[Adj Open]]</f>
        <v>-5.1593928631444158E-3</v>
      </c>
      <c r="J6801" s="50">
        <f>DAX__2019_2020__33[[#This Row],[Adj Close]]-DAX__2019_2020__33[[#This Row],[Adj Open]]</f>
        <v>-0.31471225506822265</v>
      </c>
      <c r="K6801" s="50">
        <v>881263</v>
      </c>
    </row>
    <row r="6802" spans="1:11" x14ac:dyDescent="0.3">
      <c r="A6802" s="51" t="str">
        <f t="shared" si="111"/>
        <v>FME.DE</v>
      </c>
      <c r="B6802" s="52" t="s">
        <v>318</v>
      </c>
      <c r="C6802" s="50" t="s">
        <v>7388</v>
      </c>
      <c r="D6802" s="50">
        <f>DAX__2019_2020__33[[#This Row],[Open]]*(DAX__2019_2020__33[[#This Row],[Adj Close]]/DAX__2019_2020__33[[#This Row],[Close]])</f>
        <v>60.590652451398697</v>
      </c>
      <c r="E6802" s="50" t="s">
        <v>7416</v>
      </c>
      <c r="F6802" s="50" t="s">
        <v>11817</v>
      </c>
      <c r="G6802" s="50" t="s">
        <v>7327</v>
      </c>
      <c r="H6802" s="50" t="s">
        <v>19186</v>
      </c>
      <c r="I6802" s="50">
        <f>(DAX__2019_2020__33[[#This Row],[Adj Close]]-DAX__2019_2020__33[[#This Row],[Adj Open]])/DAX__2019_2020__33[[#This Row],[Adj Open]]</f>
        <v>1.0082554385617927E-2</v>
      </c>
      <c r="J6802" s="50">
        <f>DAX__2019_2020__33[[#This Row],[Adj Close]]-DAX__2019_2020__33[[#This Row],[Adj Open]]</f>
        <v>0.6109085486013015</v>
      </c>
      <c r="K6802" s="50">
        <v>774054</v>
      </c>
    </row>
    <row r="6803" spans="1:11" x14ac:dyDescent="0.3">
      <c r="A6803" s="51" t="str">
        <f t="shared" si="111"/>
        <v>FME.DE</v>
      </c>
      <c r="B6803" s="52" t="s">
        <v>319</v>
      </c>
      <c r="C6803" s="50" t="s">
        <v>9195</v>
      </c>
      <c r="D6803" s="50">
        <f>DAX__2019_2020__33[[#This Row],[Open]]*(DAX__2019_2020__33[[#This Row],[Adj Close]]/DAX__2019_2020__33[[#This Row],[Close]])</f>
        <v>61.479244181338593</v>
      </c>
      <c r="E6803" s="50" t="s">
        <v>9195</v>
      </c>
      <c r="F6803" s="50" t="s">
        <v>5332</v>
      </c>
      <c r="G6803" s="50" t="s">
        <v>5600</v>
      </c>
      <c r="H6803" s="50" t="s">
        <v>19187</v>
      </c>
      <c r="I6803" s="50">
        <f>(DAX__2019_2020__33[[#This Row],[Adj Close]]-DAX__2019_2020__33[[#This Row],[Adj Open]])/DAX__2019_2020__33[[#This Row],[Adj Open]]</f>
        <v>-9.9367061107108311E-3</v>
      </c>
      <c r="J6803" s="50">
        <f>DAX__2019_2020__33[[#This Row],[Adj Close]]-DAX__2019_2020__33[[#This Row],[Adj Open]]</f>
        <v>-0.6109011813385905</v>
      </c>
      <c r="K6803" s="50">
        <v>536709</v>
      </c>
    </row>
    <row r="6804" spans="1:11" x14ac:dyDescent="0.3">
      <c r="A6804" s="51" t="str">
        <f t="shared" si="111"/>
        <v>FME.DE</v>
      </c>
      <c r="B6804" s="52" t="s">
        <v>320</v>
      </c>
      <c r="C6804" s="50" t="s">
        <v>5585</v>
      </c>
      <c r="D6804" s="50">
        <f>DAX__2019_2020__33[[#This Row],[Open]]*(DAX__2019_2020__33[[#This Row],[Adj Close]]/DAX__2019_2020__33[[#This Row],[Close]])</f>
        <v>60.442558087600879</v>
      </c>
      <c r="E6804" s="50" t="s">
        <v>5373</v>
      </c>
      <c r="F6804" s="50" t="s">
        <v>7362</v>
      </c>
      <c r="G6804" s="50" t="s">
        <v>9207</v>
      </c>
      <c r="H6804" s="50" t="s">
        <v>19188</v>
      </c>
      <c r="I6804" s="50">
        <f>(DAX__2019_2020__33[[#This Row],[Adj Close]]-DAX__2019_2020__33[[#This Row],[Adj Open]])/DAX__2019_2020__33[[#This Row],[Adj Open]]</f>
        <v>-9.4946856281154322E-3</v>
      </c>
      <c r="J6804" s="50">
        <f>DAX__2019_2020__33[[#This Row],[Adj Close]]-DAX__2019_2020__33[[#This Row],[Adj Open]]</f>
        <v>-0.57388308760087625</v>
      </c>
      <c r="K6804" s="50">
        <v>1523896</v>
      </c>
    </row>
    <row r="6805" spans="1:11" x14ac:dyDescent="0.3">
      <c r="A6805" s="51" t="str">
        <f t="shared" si="111"/>
        <v>FME.DE</v>
      </c>
      <c r="B6805" s="52" t="s">
        <v>321</v>
      </c>
      <c r="C6805" s="50" t="s">
        <v>18948</v>
      </c>
      <c r="D6805" s="50">
        <f>DAX__2019_2020__33[[#This Row],[Open]]*(DAX__2019_2020__33[[#This Row],[Adj Close]]/DAX__2019_2020__33[[#This Row],[Close]])</f>
        <v>59.924209711767716</v>
      </c>
      <c r="E6805" s="50" t="s">
        <v>9601</v>
      </c>
      <c r="F6805" s="50" t="s">
        <v>5259</v>
      </c>
      <c r="G6805" s="50" t="s">
        <v>11354</v>
      </c>
      <c r="H6805" s="50" t="s">
        <v>19189</v>
      </c>
      <c r="I6805" s="50">
        <f>(DAX__2019_2020__33[[#This Row],[Adj Close]]-DAX__2019_2020__33[[#This Row],[Adj Open]])/DAX__2019_2020__33[[#This Row],[Adj Open]]</f>
        <v>4.9428484690406324E-3</v>
      </c>
      <c r="J6805" s="50">
        <f>DAX__2019_2020__33[[#This Row],[Adj Close]]-DAX__2019_2020__33[[#This Row],[Adj Open]]</f>
        <v>0.29619628823228084</v>
      </c>
      <c r="K6805" s="50">
        <v>689674</v>
      </c>
    </row>
    <row r="6806" spans="1:11" x14ac:dyDescent="0.3">
      <c r="A6806" s="51" t="str">
        <f t="shared" si="111"/>
        <v>FME.DE</v>
      </c>
      <c r="B6806" s="52" t="s">
        <v>322</v>
      </c>
      <c r="C6806" s="50" t="s">
        <v>5539</v>
      </c>
      <c r="D6806" s="50">
        <f>DAX__2019_2020__33[[#This Row],[Open]]*(DAX__2019_2020__33[[#This Row],[Adj Close]]/DAX__2019_2020__33[[#This Row],[Close]])</f>
        <v>60.016769743000907</v>
      </c>
      <c r="E6806" s="50" t="s">
        <v>9197</v>
      </c>
      <c r="F6806" s="50" t="s">
        <v>7483</v>
      </c>
      <c r="G6806" s="50" t="s">
        <v>5252</v>
      </c>
      <c r="H6806" s="50" t="s">
        <v>19190</v>
      </c>
      <c r="I6806" s="50">
        <f>(DAX__2019_2020__33[[#This Row],[Adj Close]]-DAX__2019_2020__33[[#This Row],[Adj Open]])/DAX__2019_2020__33[[#This Row],[Adj Open]]</f>
        <v>1.7890254033945396E-2</v>
      </c>
      <c r="J6806" s="50">
        <f>DAX__2019_2020__33[[#This Row],[Adj Close]]-DAX__2019_2020__33[[#This Row],[Adj Open]]</f>
        <v>1.073715256999094</v>
      </c>
      <c r="K6806" s="50">
        <v>1197547</v>
      </c>
    </row>
    <row r="6807" spans="1:11" x14ac:dyDescent="0.3">
      <c r="A6807" s="51" t="str">
        <f t="shared" si="111"/>
        <v>FME.DE</v>
      </c>
      <c r="B6807" s="52" t="s">
        <v>323</v>
      </c>
      <c r="C6807" s="50" t="s">
        <v>8822</v>
      </c>
      <c r="D6807" s="50">
        <f>DAX__2019_2020__33[[#This Row],[Open]]*(DAX__2019_2020__33[[#This Row],[Adj Close]]/DAX__2019_2020__33[[#This Row],[Close]])</f>
        <v>61.07197137290666</v>
      </c>
      <c r="E6807" s="50" t="s">
        <v>7327</v>
      </c>
      <c r="F6807" s="50" t="s">
        <v>4979</v>
      </c>
      <c r="G6807" s="50" t="s">
        <v>5000</v>
      </c>
      <c r="H6807" s="50" t="s">
        <v>19191</v>
      </c>
      <c r="I6807" s="50">
        <f>(DAX__2019_2020__33[[#This Row],[Adj Close]]-DAX__2019_2020__33[[#This Row],[Adj Open]])/DAX__2019_2020__33[[#This Row],[Adj Open]]</f>
        <v>-1.3337450136217741E-2</v>
      </c>
      <c r="J6807" s="50">
        <f>DAX__2019_2020__33[[#This Row],[Adj Close]]-DAX__2019_2020__33[[#This Row],[Adj Open]]</f>
        <v>-0.81454437290665993</v>
      </c>
      <c r="K6807" s="50">
        <v>1021771</v>
      </c>
    </row>
    <row r="6808" spans="1:11" x14ac:dyDescent="0.3">
      <c r="A6808" s="51" t="str">
        <f t="shared" si="111"/>
        <v>FME.DE</v>
      </c>
      <c r="B6808" s="52" t="s">
        <v>324</v>
      </c>
      <c r="C6808" s="50" t="s">
        <v>5594</v>
      </c>
      <c r="D6808" s="50">
        <f>DAX__2019_2020__33[[#This Row],[Open]]*(DAX__2019_2020__33[[#This Row],[Adj Close]]/DAX__2019_2020__33[[#This Row],[Close]])</f>
        <v>60.164871145691535</v>
      </c>
      <c r="E6808" s="50" t="s">
        <v>8822</v>
      </c>
      <c r="F6808" s="50" t="s">
        <v>7371</v>
      </c>
      <c r="G6808" s="50" t="s">
        <v>19192</v>
      </c>
      <c r="H6808" s="50" t="s">
        <v>19193</v>
      </c>
      <c r="I6808" s="50">
        <f>(DAX__2019_2020__33[[#This Row],[Adj Close]]-DAX__2019_2020__33[[#This Row],[Adj Open]])/DAX__2019_2020__33[[#This Row],[Adj Open]]</f>
        <v>5.2307076923076368E-3</v>
      </c>
      <c r="J6808" s="50">
        <f>DAX__2019_2020__33[[#This Row],[Adj Close]]-DAX__2019_2020__33[[#This Row],[Adj Open]]</f>
        <v>0.31470485430846651</v>
      </c>
      <c r="K6808" s="50">
        <v>817443</v>
      </c>
    </row>
    <row r="6809" spans="1:11" x14ac:dyDescent="0.3">
      <c r="A6809" s="51" t="str">
        <f t="shared" si="111"/>
        <v>FME.DE</v>
      </c>
      <c r="B6809" s="52" t="s">
        <v>325</v>
      </c>
      <c r="C6809" s="50" t="s">
        <v>7396</v>
      </c>
      <c r="D6809" s="50">
        <f>DAX__2019_2020__33[[#This Row],[Open]]*(DAX__2019_2020__33[[#This Row],[Adj Close]]/DAX__2019_2020__33[[#This Row],[Close]])</f>
        <v>60.97941207184693</v>
      </c>
      <c r="E6809" s="50" t="s">
        <v>5300</v>
      </c>
      <c r="F6809" s="50" t="s">
        <v>7407</v>
      </c>
      <c r="G6809" s="50" t="s">
        <v>7856</v>
      </c>
      <c r="H6809" s="50" t="s">
        <v>19194</v>
      </c>
      <c r="I6809" s="50">
        <f>(DAX__2019_2020__33[[#This Row],[Adj Close]]-DAX__2019_2020__33[[#This Row],[Adj Open]])/DAX__2019_2020__33[[#This Row],[Adj Open]]</f>
        <v>1.2143594967072258E-3</v>
      </c>
      <c r="J6809" s="50">
        <f>DAX__2019_2020__33[[#This Row],[Adj Close]]-DAX__2019_2020__33[[#This Row],[Adj Open]]</f>
        <v>7.4050928153070572E-2</v>
      </c>
      <c r="K6809" s="50">
        <v>824880</v>
      </c>
    </row>
    <row r="6810" spans="1:11" x14ac:dyDescent="0.3">
      <c r="A6810" s="51" t="str">
        <f t="shared" si="111"/>
        <v>FME.DE</v>
      </c>
      <c r="B6810" s="52" t="s">
        <v>326</v>
      </c>
      <c r="C6810" s="50" t="s">
        <v>8824</v>
      </c>
      <c r="D6810" s="50">
        <f>DAX__2019_2020__33[[#This Row],[Open]]*(DAX__2019_2020__33[[#This Row],[Adj Close]]/DAX__2019_2020__33[[#This Row],[Close]])</f>
        <v>61.183048071710509</v>
      </c>
      <c r="E6810" s="50" t="s">
        <v>9624</v>
      </c>
      <c r="F6810" s="50" t="s">
        <v>19195</v>
      </c>
      <c r="G6810" s="50" t="s">
        <v>9197</v>
      </c>
      <c r="H6810" s="50" t="s">
        <v>19196</v>
      </c>
      <c r="I6810" s="50">
        <f>(DAX__2019_2020__33[[#This Row],[Adj Close]]-DAX__2019_2020__33[[#This Row],[Adj Open]])/DAX__2019_2020__33[[#This Row],[Adj Open]]</f>
        <v>1.2103177370747396E-3</v>
      </c>
      <c r="J6810" s="50">
        <f>DAX__2019_2020__33[[#This Row],[Adj Close]]-DAX__2019_2020__33[[#This Row],[Adj Open]]</f>
        <v>7.4050928289487672E-2</v>
      </c>
      <c r="K6810" s="50">
        <v>477466</v>
      </c>
    </row>
    <row r="6811" spans="1:11" x14ac:dyDescent="0.3">
      <c r="A6811" s="51" t="str">
        <f t="shared" si="111"/>
        <v>FME.DE</v>
      </c>
      <c r="B6811" s="52" t="s">
        <v>327</v>
      </c>
      <c r="C6811" s="50" t="s">
        <v>7327</v>
      </c>
      <c r="D6811" s="50">
        <f>DAX__2019_2020__33[[#This Row],[Open]]*(DAX__2019_2020__33[[#This Row],[Adj Close]]/DAX__2019_2020__33[[#This Row],[Close]])</f>
        <v>61.201565241276391</v>
      </c>
      <c r="E6811" s="50" t="s">
        <v>9197</v>
      </c>
      <c r="F6811" s="50" t="s">
        <v>5567</v>
      </c>
      <c r="G6811" s="50" t="s">
        <v>5315</v>
      </c>
      <c r="H6811" s="50" t="s">
        <v>19197</v>
      </c>
      <c r="I6811" s="50">
        <f>(DAX__2019_2020__33[[#This Row],[Adj Close]]-DAX__2019_2020__33[[#This Row],[Adj Open]])/DAX__2019_2020__33[[#This Row],[Adj Open]]</f>
        <v>-2.0568677227676413E-2</v>
      </c>
      <c r="J6811" s="50">
        <f>DAX__2019_2020__33[[#This Row],[Adj Close]]-DAX__2019_2020__33[[#This Row],[Adj Open]]</f>
        <v>-1.2588352412763939</v>
      </c>
      <c r="K6811" s="50">
        <v>1232082</v>
      </c>
    </row>
    <row r="6812" spans="1:11" x14ac:dyDescent="0.3">
      <c r="A6812" s="51" t="str">
        <f t="shared" si="111"/>
        <v>FME.DE</v>
      </c>
      <c r="B6812" s="52" t="s">
        <v>328</v>
      </c>
      <c r="C6812" s="50" t="s">
        <v>7353</v>
      </c>
      <c r="D6812" s="50">
        <f>DAX__2019_2020__33[[#This Row],[Open]]*(DAX__2019_2020__33[[#This Row],[Adj Close]]/DAX__2019_2020__33[[#This Row],[Close]])</f>
        <v>59.572482969465725</v>
      </c>
      <c r="E6812" s="50" t="s">
        <v>5591</v>
      </c>
      <c r="F6812" s="50" t="s">
        <v>7679</v>
      </c>
      <c r="G6812" s="50" t="s">
        <v>8102</v>
      </c>
      <c r="H6812" s="50" t="s">
        <v>19198</v>
      </c>
      <c r="I6812" s="50">
        <f>(DAX__2019_2020__33[[#This Row],[Adj Close]]-DAX__2019_2020__33[[#This Row],[Adj Open]])/DAX__2019_2020__33[[#This Row],[Adj Open]]</f>
        <v>9.322094323773552E-4</v>
      </c>
      <c r="J6812" s="50">
        <f>DAX__2019_2020__33[[#This Row],[Adj Close]]-DAX__2019_2020__33[[#This Row],[Adj Open]]</f>
        <v>5.5534030534275303E-2</v>
      </c>
      <c r="K6812" s="50">
        <v>817886</v>
      </c>
    </row>
    <row r="6813" spans="1:11" x14ac:dyDescent="0.3">
      <c r="A6813" s="51" t="str">
        <f t="shared" si="111"/>
        <v>FME.DE</v>
      </c>
      <c r="B6813" s="52" t="s">
        <v>329</v>
      </c>
      <c r="C6813" s="50" t="s">
        <v>5259</v>
      </c>
      <c r="D6813" s="50">
        <f>DAX__2019_2020__33[[#This Row],[Open]]*(DAX__2019_2020__33[[#This Row],[Adj Close]]/DAX__2019_2020__33[[#This Row],[Close]])</f>
        <v>59.794628715615339</v>
      </c>
      <c r="E6813" s="50" t="s">
        <v>7371</v>
      </c>
      <c r="F6813" s="50" t="s">
        <v>7368</v>
      </c>
      <c r="G6813" s="50" t="s">
        <v>7849</v>
      </c>
      <c r="H6813" s="50" t="s">
        <v>19199</v>
      </c>
      <c r="I6813" s="50">
        <f>(DAX__2019_2020__33[[#This Row],[Adj Close]]-DAX__2019_2020__33[[#This Row],[Adj Open]])/DAX__2019_2020__33[[#This Row],[Adj Open]]</f>
        <v>5.2632199771896022E-3</v>
      </c>
      <c r="J6813" s="50">
        <f>DAX__2019_2020__33[[#This Row],[Adj Close]]-DAX__2019_2020__33[[#This Row],[Adj Open]]</f>
        <v>0.3147122843846617</v>
      </c>
      <c r="K6813" s="50">
        <v>1024901</v>
      </c>
    </row>
    <row r="6814" spans="1:11" x14ac:dyDescent="0.3">
      <c r="A6814" s="51" t="str">
        <f t="shared" si="111"/>
        <v>FME.DE</v>
      </c>
      <c r="B6814" s="52" t="s">
        <v>330</v>
      </c>
      <c r="C6814" s="50" t="s">
        <v>5594</v>
      </c>
      <c r="D6814" s="50">
        <f>DAX__2019_2020__33[[#This Row],[Open]]*(DAX__2019_2020__33[[#This Row],[Adj Close]]/DAX__2019_2020__33[[#This Row],[Close]])</f>
        <v>60.164870636568693</v>
      </c>
      <c r="E6814" s="50" t="s">
        <v>7407</v>
      </c>
      <c r="F6814" s="50" t="s">
        <v>5331</v>
      </c>
      <c r="G6814" s="50" t="s">
        <v>7354</v>
      </c>
      <c r="H6814" s="50" t="s">
        <v>19200</v>
      </c>
      <c r="I6814" s="50">
        <f>(DAX__2019_2020__33[[#This Row],[Adj Close]]-DAX__2019_2020__33[[#This Row],[Adj Open]])/DAX__2019_2020__33[[#This Row],[Adj Open]]</f>
        <v>3.6922769230768953E-3</v>
      </c>
      <c r="J6814" s="50">
        <f>DAX__2019_2020__33[[#This Row],[Adj Close]]-DAX__2019_2020__33[[#This Row],[Adj Open]]</f>
        <v>0.22214536343130931</v>
      </c>
      <c r="K6814" s="50">
        <v>1732604</v>
      </c>
    </row>
    <row r="6815" spans="1:11" x14ac:dyDescent="0.3">
      <c r="A6815" s="51" t="str">
        <f t="shared" si="111"/>
        <v>FME.DE</v>
      </c>
      <c r="B6815" s="52" t="s">
        <v>331</v>
      </c>
      <c r="C6815" s="50" t="s">
        <v>8832</v>
      </c>
      <c r="D6815" s="50">
        <f>DAX__2019_2020__33[[#This Row],[Open]]*(DAX__2019_2020__33[[#This Row],[Adj Close]]/DAX__2019_2020__33[[#This Row],[Close]])</f>
        <v>60.238925159688904</v>
      </c>
      <c r="E6815" s="50" t="s">
        <v>7396</v>
      </c>
      <c r="F6815" s="50" t="s">
        <v>5296</v>
      </c>
      <c r="G6815" s="50" t="s">
        <v>7681</v>
      </c>
      <c r="H6815" s="50" t="s">
        <v>19201</v>
      </c>
      <c r="I6815" s="50">
        <f>(DAX__2019_2020__33[[#This Row],[Adj Close]]-DAX__2019_2020__33[[#This Row],[Adj Open]])/DAX__2019_2020__33[[#This Row],[Adj Open]]</f>
        <v>4.3023815518628567E-3</v>
      </c>
      <c r="J6815" s="50">
        <f>DAX__2019_2020__33[[#This Row],[Adj Close]]-DAX__2019_2020__33[[#This Row],[Adj Open]]</f>
        <v>0.25917084031109283</v>
      </c>
      <c r="K6815" s="50">
        <v>452085</v>
      </c>
    </row>
    <row r="6816" spans="1:11" x14ac:dyDescent="0.3">
      <c r="A6816" s="51" t="str">
        <f t="shared" si="111"/>
        <v>FME.DE</v>
      </c>
      <c r="B6816" s="52" t="s">
        <v>332</v>
      </c>
      <c r="C6816" s="50" t="s">
        <v>5289</v>
      </c>
      <c r="D6816" s="50">
        <f>DAX__2019_2020__33[[#This Row],[Open]]*(DAX__2019_2020__33[[#This Row],[Adj Close]]/DAX__2019_2020__33[[#This Row],[Close]])</f>
        <v>61.923542276250025</v>
      </c>
      <c r="E6816" s="50" t="s">
        <v>7920</v>
      </c>
      <c r="F6816" s="50" t="s">
        <v>5372</v>
      </c>
      <c r="G6816" s="50" t="s">
        <v>7425</v>
      </c>
      <c r="H6816" s="50" t="s">
        <v>19082</v>
      </c>
      <c r="I6816" s="50">
        <f>(DAX__2019_2020__33[[#This Row],[Adj Close]]-DAX__2019_2020__33[[#This Row],[Adj Open]])/DAX__2019_2020__33[[#This Row],[Adj Open]]</f>
        <v>-3.8864423352333089E-3</v>
      </c>
      <c r="J6816" s="50">
        <f>DAX__2019_2020__33[[#This Row],[Adj Close]]-DAX__2019_2020__33[[#This Row],[Adj Open]]</f>
        <v>-0.24066227625002767</v>
      </c>
      <c r="K6816" s="50">
        <v>1176025</v>
      </c>
    </row>
    <row r="6817" spans="1:11" x14ac:dyDescent="0.3">
      <c r="A6817" s="51" t="str">
        <f t="shared" si="111"/>
        <v>FME.DE</v>
      </c>
      <c r="B6817" s="52" t="s">
        <v>333</v>
      </c>
      <c r="C6817" s="50" t="s">
        <v>8035</v>
      </c>
      <c r="D6817" s="50">
        <f>DAX__2019_2020__33[[#This Row],[Open]]*(DAX__2019_2020__33[[#This Row],[Adj Close]]/DAX__2019_2020__33[[#This Row],[Close]])</f>
        <v>61.793956546101917</v>
      </c>
      <c r="E6817" s="50" t="s">
        <v>8035</v>
      </c>
      <c r="F6817" s="50" t="s">
        <v>7386</v>
      </c>
      <c r="G6817" s="50" t="s">
        <v>7856</v>
      </c>
      <c r="H6817" s="50" t="s">
        <v>19194</v>
      </c>
      <c r="I6817" s="50">
        <f>(DAX__2019_2020__33[[#This Row],[Adj Close]]-DAX__2019_2020__33[[#This Row],[Adj Open]])/DAX__2019_2020__33[[#This Row],[Adj Open]]</f>
        <v>-1.1983268065210629E-2</v>
      </c>
      <c r="J6817" s="50">
        <f>DAX__2019_2020__33[[#This Row],[Adj Close]]-DAX__2019_2020__33[[#This Row],[Adj Open]]</f>
        <v>-0.74049354610191642</v>
      </c>
      <c r="K6817" s="50">
        <v>494453</v>
      </c>
    </row>
    <row r="6818" spans="1:11" x14ac:dyDescent="0.3">
      <c r="A6818" s="51" t="str">
        <f t="shared" si="111"/>
        <v>FME.DE</v>
      </c>
      <c r="B6818" s="52" t="s">
        <v>334</v>
      </c>
      <c r="C6818" s="50" t="s">
        <v>9227</v>
      </c>
      <c r="D6818" s="50">
        <f>DAX__2019_2020__33[[#This Row],[Open]]*(DAX__2019_2020__33[[#This Row],[Adj Close]]/DAX__2019_2020__33[[#This Row],[Close]])</f>
        <v>60.831314019253327</v>
      </c>
      <c r="E6818" s="50" t="s">
        <v>9167</v>
      </c>
      <c r="F6818" s="50" t="s">
        <v>5332</v>
      </c>
      <c r="G6818" s="50" t="s">
        <v>5547</v>
      </c>
      <c r="H6818" s="50" t="s">
        <v>19202</v>
      </c>
      <c r="I6818" s="50">
        <f>(DAX__2019_2020__33[[#This Row],[Adj Close]]-DAX__2019_2020__33[[#This Row],[Adj Open]])/DAX__2019_2020__33[[#This Row],[Adj Open]]</f>
        <v>1.8258520720351196E-3</v>
      </c>
      <c r="J6818" s="50">
        <f>DAX__2019_2020__33[[#This Row],[Adj Close]]-DAX__2019_2020__33[[#This Row],[Adj Open]]</f>
        <v>0.11106898074667271</v>
      </c>
      <c r="K6818" s="50">
        <v>584770</v>
      </c>
    </row>
    <row r="6819" spans="1:11" x14ac:dyDescent="0.3">
      <c r="A6819" s="51" t="str">
        <f t="shared" si="111"/>
        <v>FME.DE</v>
      </c>
      <c r="B6819" s="52" t="s">
        <v>335</v>
      </c>
      <c r="C6819" s="50" t="s">
        <v>5306</v>
      </c>
      <c r="D6819" s="50">
        <f>DAX__2019_2020__33[[#This Row],[Open]]*(DAX__2019_2020__33[[#This Row],[Adj Close]]/DAX__2019_2020__33[[#This Row],[Close]])</f>
        <v>60.627682</v>
      </c>
      <c r="E6819" s="50" t="s">
        <v>9160</v>
      </c>
      <c r="F6819" s="50" t="s">
        <v>5008</v>
      </c>
      <c r="G6819" s="50" t="s">
        <v>5306</v>
      </c>
      <c r="H6819" s="50" t="s">
        <v>19203</v>
      </c>
      <c r="I6819" s="50">
        <f>(DAX__2019_2020__33[[#This Row],[Adj Close]]-DAX__2019_2020__33[[#This Row],[Adj Open]])/DAX__2019_2020__33[[#This Row],[Adj Open]]</f>
        <v>0</v>
      </c>
      <c r="J6819" s="50">
        <f>DAX__2019_2020__33[[#This Row],[Adj Close]]-DAX__2019_2020__33[[#This Row],[Adj Open]]</f>
        <v>0</v>
      </c>
      <c r="K6819" s="50">
        <v>634361</v>
      </c>
    </row>
    <row r="6820" spans="1:11" x14ac:dyDescent="0.3">
      <c r="A6820" s="51" t="str">
        <f t="shared" si="111"/>
        <v>FME.DE</v>
      </c>
      <c r="B6820" s="52" t="s">
        <v>336</v>
      </c>
      <c r="C6820" s="50" t="s">
        <v>7849</v>
      </c>
      <c r="D6820" s="50">
        <f>DAX__2019_2020__33[[#This Row],[Open]]*(DAX__2019_2020__33[[#This Row],[Adj Close]]/DAX__2019_2020__33[[#This Row],[Close]])</f>
        <v>60.109335556671283</v>
      </c>
      <c r="E6820" s="50" t="s">
        <v>7347</v>
      </c>
      <c r="F6820" s="50" t="s">
        <v>7884</v>
      </c>
      <c r="G6820" s="50" t="s">
        <v>8796</v>
      </c>
      <c r="H6820" s="50" t="s">
        <v>19204</v>
      </c>
      <c r="I6820" s="50">
        <f>(DAX__2019_2020__33[[#This Row],[Adj Close]]-DAX__2019_2020__33[[#This Row],[Adj Open]])/DAX__2019_2020__33[[#This Row],[Adj Open]]</f>
        <v>1.2318293430295412E-3</v>
      </c>
      <c r="J6820" s="50">
        <f>DAX__2019_2020__33[[#This Row],[Adj Close]]-DAX__2019_2020__33[[#This Row],[Adj Open]]</f>
        <v>7.4044443328716625E-2</v>
      </c>
      <c r="K6820" s="50">
        <v>592778</v>
      </c>
    </row>
    <row r="6821" spans="1:11" x14ac:dyDescent="0.3">
      <c r="A6821" s="51" t="str">
        <f t="shared" si="111"/>
        <v>FME.DE</v>
      </c>
      <c r="B6821" s="52" t="s">
        <v>337</v>
      </c>
      <c r="C6821" s="50" t="s">
        <v>5585</v>
      </c>
      <c r="D6821" s="50">
        <f>DAX__2019_2020__33[[#This Row],[Open]]*(DAX__2019_2020__33[[#This Row],[Adj Close]]/DAX__2019_2020__33[[#This Row],[Close]])</f>
        <v>60.442554297348536</v>
      </c>
      <c r="E6821" s="50" t="s">
        <v>5272</v>
      </c>
      <c r="F6821" s="50" t="s">
        <v>5331</v>
      </c>
      <c r="G6821" s="50" t="s">
        <v>5000</v>
      </c>
      <c r="H6821" s="50" t="s">
        <v>19191</v>
      </c>
      <c r="I6821" s="50">
        <f>(DAX__2019_2020__33[[#This Row],[Adj Close]]-DAX__2019_2020__33[[#This Row],[Adj Open]])/DAX__2019_2020__33[[#This Row],[Adj Open]]</f>
        <v>-3.0628635652589814E-3</v>
      </c>
      <c r="J6821" s="50">
        <f>DAX__2019_2020__33[[#This Row],[Adj Close]]-DAX__2019_2020__33[[#This Row],[Adj Open]]</f>
        <v>-0.1851272973485365</v>
      </c>
      <c r="K6821" s="50">
        <v>597535</v>
      </c>
    </row>
    <row r="6822" spans="1:11" x14ac:dyDescent="0.3">
      <c r="A6822" s="51" t="str">
        <f t="shared" si="111"/>
        <v>FME.DE</v>
      </c>
      <c r="B6822" s="52" t="s">
        <v>338</v>
      </c>
      <c r="C6822" s="50" t="s">
        <v>7855</v>
      </c>
      <c r="D6822" s="50">
        <f>DAX__2019_2020__33[[#This Row],[Open]]*(DAX__2019_2020__33[[#This Row],[Adj Close]]/DAX__2019_2020__33[[#This Row],[Close]])</f>
        <v>59.702064424991349</v>
      </c>
      <c r="E6822" s="50" t="s">
        <v>7579</v>
      </c>
      <c r="F6822" s="50" t="s">
        <v>7332</v>
      </c>
      <c r="G6822" s="50" t="s">
        <v>7852</v>
      </c>
      <c r="H6822" s="50" t="s">
        <v>19205</v>
      </c>
      <c r="I6822" s="50">
        <f>(DAX__2019_2020__33[[#This Row],[Adj Close]]-DAX__2019_2020__33[[#This Row],[Adj Open]])/DAX__2019_2020__33[[#This Row],[Adj Open]]</f>
        <v>1.1162806201550355E-2</v>
      </c>
      <c r="J6822" s="50">
        <f>DAX__2019_2020__33[[#This Row],[Adj Close]]-DAX__2019_2020__33[[#This Row],[Adj Open]]</f>
        <v>0.66644257500865223</v>
      </c>
      <c r="K6822" s="50">
        <v>573393</v>
      </c>
    </row>
    <row r="6823" spans="1:11" x14ac:dyDescent="0.3">
      <c r="A6823" s="51" t="str">
        <f t="shared" ref="A6823:A6886" si="112">"FME.DE"</f>
        <v>FME.DE</v>
      </c>
      <c r="B6823" s="52" t="s">
        <v>339</v>
      </c>
      <c r="C6823" s="50" t="s">
        <v>19195</v>
      </c>
      <c r="D6823" s="50">
        <f>DAX__2019_2020__33[[#This Row],[Open]]*(DAX__2019_2020__33[[#This Row],[Adj Close]]/DAX__2019_2020__33[[#This Row],[Close]])</f>
        <v>61.034952812523571</v>
      </c>
      <c r="E6823" s="50" t="s">
        <v>9170</v>
      </c>
      <c r="F6823" s="50" t="s">
        <v>5565</v>
      </c>
      <c r="G6823" s="50" t="s">
        <v>5375</v>
      </c>
      <c r="H6823" s="50" t="s">
        <v>19184</v>
      </c>
      <c r="I6823" s="50">
        <f>(DAX__2019_2020__33[[#This Row],[Adj Close]]-DAX__2019_2020__33[[#This Row],[Adj Open]])/DAX__2019_2020__33[[#This Row],[Adj Open]]</f>
        <v>6.976038611584935E-3</v>
      </c>
      <c r="J6823" s="50">
        <f>DAX__2019_2020__33[[#This Row],[Adj Close]]-DAX__2019_2020__33[[#This Row],[Adj Open]]</f>
        <v>0.42578218747642893</v>
      </c>
      <c r="K6823" s="50">
        <v>932857</v>
      </c>
    </row>
    <row r="6824" spans="1:11" x14ac:dyDescent="0.3">
      <c r="A6824" s="51" t="str">
        <f t="shared" si="112"/>
        <v>FME.DE</v>
      </c>
      <c r="B6824" s="52" t="s">
        <v>340</v>
      </c>
      <c r="C6824" s="50" t="s">
        <v>7422</v>
      </c>
      <c r="D6824" s="50">
        <f>DAX__2019_2020__33[[#This Row],[Open]]*(DAX__2019_2020__33[[#This Row],[Adj Close]]/DAX__2019_2020__33[[#This Row],[Close]])</f>
        <v>61.442214980412494</v>
      </c>
      <c r="E6824" s="50" t="s">
        <v>9170</v>
      </c>
      <c r="F6824" s="50" t="s">
        <v>7409</v>
      </c>
      <c r="G6824" s="50" t="s">
        <v>11234</v>
      </c>
      <c r="H6824" s="50" t="s">
        <v>19063</v>
      </c>
      <c r="I6824" s="50">
        <f>(DAX__2019_2020__33[[#This Row],[Adj Close]]-DAX__2019_2020__33[[#This Row],[Adj Open]])/DAX__2019_2020__33[[#This Row],[Adj Open]]</f>
        <v>-1.8076981835356302E-3</v>
      </c>
      <c r="J6824" s="50">
        <f>DAX__2019_2020__33[[#This Row],[Adj Close]]-DAX__2019_2020__33[[#This Row],[Adj Open]]</f>
        <v>-0.11106898041249735</v>
      </c>
      <c r="K6824" s="50">
        <v>551434</v>
      </c>
    </row>
    <row r="6825" spans="1:11" x14ac:dyDescent="0.3">
      <c r="A6825" s="51" t="str">
        <f t="shared" si="112"/>
        <v>FME.DE</v>
      </c>
      <c r="B6825" s="52" t="s">
        <v>341</v>
      </c>
      <c r="C6825" s="50" t="s">
        <v>8850</v>
      </c>
      <c r="D6825" s="50">
        <f>DAX__2019_2020__33[[#This Row],[Open]]*(DAX__2019_2020__33[[#This Row],[Adj Close]]/DAX__2019_2020__33[[#This Row],[Close]])</f>
        <v>61.275609099074572</v>
      </c>
      <c r="E6825" s="50" t="s">
        <v>7488</v>
      </c>
      <c r="F6825" s="50" t="s">
        <v>5272</v>
      </c>
      <c r="G6825" s="50" t="s">
        <v>8050</v>
      </c>
      <c r="H6825" s="50" t="s">
        <v>19206</v>
      </c>
      <c r="I6825" s="50">
        <f>(DAX__2019_2020__33[[#This Row],[Adj Close]]-DAX__2019_2020__33[[#This Row],[Adj Open]])/DAX__2019_2020__33[[#This Row],[Adj Open]]</f>
        <v>1.5106647210272189E-3</v>
      </c>
      <c r="J6825" s="50">
        <f>DAX__2019_2020__33[[#This Row],[Adj Close]]-DAX__2019_2020__33[[#This Row],[Adj Open]]</f>
        <v>9.256690092542641E-2</v>
      </c>
      <c r="K6825" s="50">
        <v>625567</v>
      </c>
    </row>
    <row r="6826" spans="1:11" x14ac:dyDescent="0.3">
      <c r="A6826" s="51" t="str">
        <f t="shared" si="112"/>
        <v>FME.DE</v>
      </c>
      <c r="B6826" s="52" t="s">
        <v>342</v>
      </c>
      <c r="C6826" s="50" t="s">
        <v>5560</v>
      </c>
      <c r="D6826" s="50">
        <f>DAX__2019_2020__33[[#This Row],[Open]]*(DAX__2019_2020__33[[#This Row],[Adj Close]]/DAX__2019_2020__33[[#This Row],[Close]])</f>
        <v>61.497763889233042</v>
      </c>
      <c r="E6826" s="50" t="s">
        <v>5287</v>
      </c>
      <c r="F6826" s="50" t="s">
        <v>5299</v>
      </c>
      <c r="G6826" s="50" t="s">
        <v>5249</v>
      </c>
      <c r="H6826" s="50" t="s">
        <v>19207</v>
      </c>
      <c r="I6826" s="50">
        <f>(DAX__2019_2020__33[[#This Row],[Adj Close]]-DAX__2019_2020__33[[#This Row],[Adj Open]])/DAX__2019_2020__33[[#This Row],[Adj Open]]</f>
        <v>1.2040878626102371E-2</v>
      </c>
      <c r="J6826" s="50">
        <f>DAX__2019_2020__33[[#This Row],[Adj Close]]-DAX__2019_2020__33[[#This Row],[Adj Open]]</f>
        <v>0.74048711076695639</v>
      </c>
      <c r="K6826" s="50">
        <v>1001165</v>
      </c>
    </row>
    <row r="6827" spans="1:11" x14ac:dyDescent="0.3">
      <c r="A6827" s="51" t="str">
        <f t="shared" si="112"/>
        <v>FME.DE</v>
      </c>
      <c r="B6827" s="52" t="s">
        <v>343</v>
      </c>
      <c r="C6827" s="50" t="s">
        <v>18961</v>
      </c>
      <c r="D6827" s="50">
        <f>DAX__2019_2020__33[[#This Row],[Open]]*(DAX__2019_2020__33[[#This Row],[Adj Close]]/DAX__2019_2020__33[[#This Row],[Close]])</f>
        <v>62.349322927238326</v>
      </c>
      <c r="E6827" s="50" t="s">
        <v>5551</v>
      </c>
      <c r="F6827" s="50" t="s">
        <v>5318</v>
      </c>
      <c r="G6827" s="50" t="s">
        <v>7423</v>
      </c>
      <c r="H6827" s="50" t="s">
        <v>19208</v>
      </c>
      <c r="I6827" s="50">
        <f>(DAX__2019_2020__33[[#This Row],[Adj Close]]-DAX__2019_2020__33[[#This Row],[Adj Open]])/DAX__2019_2020__33[[#This Row],[Adj Open]]</f>
        <v>-1.1876781296365063E-3</v>
      </c>
      <c r="J6827" s="50">
        <f>DAX__2019_2020__33[[#This Row],[Adj Close]]-DAX__2019_2020__33[[#This Row],[Adj Open]]</f>
        <v>-7.4050927238324959E-2</v>
      </c>
      <c r="K6827" s="50">
        <v>841867</v>
      </c>
    </row>
    <row r="6828" spans="1:11" x14ac:dyDescent="0.3">
      <c r="A6828" s="51" t="str">
        <f t="shared" si="112"/>
        <v>FME.DE</v>
      </c>
      <c r="B6828" s="52" t="s">
        <v>344</v>
      </c>
      <c r="C6828" s="50" t="s">
        <v>9184</v>
      </c>
      <c r="D6828" s="50">
        <f>DAX__2019_2020__33[[#This Row],[Open]]*(DAX__2019_2020__33[[#This Row],[Adj Close]]/DAX__2019_2020__33[[#This Row],[Close]])</f>
        <v>62.256755647671135</v>
      </c>
      <c r="E6828" s="50" t="s">
        <v>7943</v>
      </c>
      <c r="F6828" s="50" t="s">
        <v>5218</v>
      </c>
      <c r="G6828" s="50" t="s">
        <v>7473</v>
      </c>
      <c r="H6828" s="50" t="s">
        <v>19050</v>
      </c>
      <c r="I6828" s="50">
        <f>(DAX__2019_2020__33[[#This Row],[Adj Close]]-DAX__2019_2020__33[[#This Row],[Adj Open]])/DAX__2019_2020__33[[#This Row],[Adj Open]]</f>
        <v>3.568212799042248E-3</v>
      </c>
      <c r="J6828" s="50">
        <f>DAX__2019_2020__33[[#This Row],[Adj Close]]-DAX__2019_2020__33[[#This Row],[Adj Open]]</f>
        <v>0.2221453523288659</v>
      </c>
      <c r="K6828" s="50">
        <v>647970</v>
      </c>
    </row>
    <row r="6829" spans="1:11" x14ac:dyDescent="0.3">
      <c r="A6829" s="51" t="str">
        <f t="shared" si="112"/>
        <v>FME.DE</v>
      </c>
      <c r="B6829" s="52" t="s">
        <v>345</v>
      </c>
      <c r="C6829" s="50" t="s">
        <v>5246</v>
      </c>
      <c r="D6829" s="50">
        <f>DAX__2019_2020__33[[#This Row],[Open]]*(DAX__2019_2020__33[[#This Row],[Adj Close]]/DAX__2019_2020__33[[#This Row],[Close]])</f>
        <v>62.7565910474475</v>
      </c>
      <c r="E6829" s="50" t="s">
        <v>8013</v>
      </c>
      <c r="F6829" s="50" t="s">
        <v>8044</v>
      </c>
      <c r="G6829" s="50" t="s">
        <v>7437</v>
      </c>
      <c r="H6829" s="50" t="s">
        <v>19209</v>
      </c>
      <c r="I6829" s="50">
        <f>(DAX__2019_2020__33[[#This Row],[Adj Close]]-DAX__2019_2020__33[[#This Row],[Adj Open]])/DAX__2019_2020__33[[#This Row],[Adj Open]]</f>
        <v>8.8492621453117675E-4</v>
      </c>
      <c r="J6829" s="50">
        <f>DAX__2019_2020__33[[#This Row],[Adj Close]]-DAX__2019_2020__33[[#This Row],[Adj Open]]</f>
        <v>5.5534952552498851E-2</v>
      </c>
      <c r="K6829" s="50">
        <v>780353</v>
      </c>
    </row>
    <row r="6830" spans="1:11" x14ac:dyDescent="0.3">
      <c r="A6830" s="51" t="str">
        <f t="shared" si="112"/>
        <v>FME.DE</v>
      </c>
      <c r="B6830" s="52" t="s">
        <v>346</v>
      </c>
      <c r="C6830" s="50" t="s">
        <v>5311</v>
      </c>
      <c r="D6830" s="50">
        <f>DAX__2019_2020__33[[#This Row],[Open]]*(DAX__2019_2020__33[[#This Row],[Adj Close]]/DAX__2019_2020__33[[#This Row],[Close]])</f>
        <v>62.849148112493808</v>
      </c>
      <c r="E6830" s="50" t="s">
        <v>8884</v>
      </c>
      <c r="F6830" s="50" t="s">
        <v>5551</v>
      </c>
      <c r="G6830" s="50" t="s">
        <v>8872</v>
      </c>
      <c r="H6830" s="50" t="s">
        <v>19210</v>
      </c>
      <c r="I6830" s="50">
        <f>(DAX__2019_2020__33[[#This Row],[Adj Close]]-DAX__2019_2020__33[[#This Row],[Adj Open]])/DAX__2019_2020__33[[#This Row],[Adj Open]]</f>
        <v>1.4138423736718045E-2</v>
      </c>
      <c r="J6830" s="50">
        <f>DAX__2019_2020__33[[#This Row],[Adj Close]]-DAX__2019_2020__33[[#This Row],[Adj Open]]</f>
        <v>0.88858788750619055</v>
      </c>
      <c r="K6830" s="50">
        <v>706916</v>
      </c>
    </row>
    <row r="6831" spans="1:11" x14ac:dyDescent="0.3">
      <c r="A6831" s="51" t="str">
        <f t="shared" si="112"/>
        <v>FME.DE</v>
      </c>
      <c r="B6831" s="52" t="s">
        <v>347</v>
      </c>
      <c r="C6831" s="50" t="s">
        <v>5485</v>
      </c>
      <c r="D6831" s="50">
        <f>DAX__2019_2020__33[[#This Row],[Open]]*(DAX__2019_2020__33[[#This Row],[Adj Close]]/DAX__2019_2020__33[[#This Row],[Close]])</f>
        <v>64.052445323382827</v>
      </c>
      <c r="E6831" s="50" t="s">
        <v>5459</v>
      </c>
      <c r="F6831" s="50" t="s">
        <v>7503</v>
      </c>
      <c r="G6831" s="50" t="s">
        <v>5496</v>
      </c>
      <c r="H6831" s="50" t="s">
        <v>19211</v>
      </c>
      <c r="I6831" s="50">
        <f>(DAX__2019_2020__33[[#This Row],[Adj Close]]-DAX__2019_2020__33[[#This Row],[Adj Open]])/DAX__2019_2020__33[[#This Row],[Adj Open]]</f>
        <v>7.5145089962936609E-3</v>
      </c>
      <c r="J6831" s="50">
        <f>DAX__2019_2020__33[[#This Row],[Adj Close]]-DAX__2019_2020__33[[#This Row],[Adj Open]]</f>
        <v>0.4813226766171681</v>
      </c>
      <c r="K6831" s="50">
        <v>786749</v>
      </c>
    </row>
    <row r="6832" spans="1:11" x14ac:dyDescent="0.3">
      <c r="A6832" s="51" t="str">
        <f t="shared" si="112"/>
        <v>FME.DE</v>
      </c>
      <c r="B6832" s="52" t="s">
        <v>348</v>
      </c>
      <c r="C6832" s="50" t="s">
        <v>7931</v>
      </c>
      <c r="D6832" s="50">
        <f>DAX__2019_2020__33[[#This Row],[Open]]*(DAX__2019_2020__33[[#This Row],[Adj Close]]/DAX__2019_2020__33[[#This Row],[Close]])</f>
        <v>64.718887076773214</v>
      </c>
      <c r="E6832" s="50" t="s">
        <v>18975</v>
      </c>
      <c r="F6832" s="50" t="s">
        <v>8907</v>
      </c>
      <c r="G6832" s="50" t="s">
        <v>5459</v>
      </c>
      <c r="H6832" s="50" t="s">
        <v>19212</v>
      </c>
      <c r="I6832" s="50">
        <f>(DAX__2019_2020__33[[#This Row],[Adj Close]]-DAX__2019_2020__33[[#This Row],[Adj Open]])/DAX__2019_2020__33[[#This Row],[Adj Open]]</f>
        <v>1.1441933965729218E-3</v>
      </c>
      <c r="J6832" s="50">
        <f>DAX__2019_2020__33[[#This Row],[Adj Close]]-DAX__2019_2020__33[[#This Row],[Adj Open]]</f>
        <v>7.405092322679252E-2</v>
      </c>
      <c r="K6832" s="50">
        <v>855260</v>
      </c>
    </row>
    <row r="6833" spans="1:11" x14ac:dyDescent="0.3">
      <c r="A6833" s="51" t="str">
        <f t="shared" si="112"/>
        <v>FME.DE</v>
      </c>
      <c r="B6833" s="52" t="s">
        <v>349</v>
      </c>
      <c r="C6833" s="50" t="s">
        <v>7509</v>
      </c>
      <c r="D6833" s="50">
        <f>DAX__2019_2020__33[[#This Row],[Open]]*(DAX__2019_2020__33[[#This Row],[Adj Close]]/DAX__2019_2020__33[[#This Row],[Close]])</f>
        <v>64.60782656615936</v>
      </c>
      <c r="E6833" s="50" t="s">
        <v>8887</v>
      </c>
      <c r="F6833" s="50" t="s">
        <v>7985</v>
      </c>
      <c r="G6833" s="50" t="s">
        <v>9264</v>
      </c>
      <c r="H6833" s="50" t="s">
        <v>19213</v>
      </c>
      <c r="I6833" s="50">
        <f>(DAX__2019_2020__33[[#This Row],[Adj Close]]-DAX__2019_2020__33[[#This Row],[Adj Open]])/DAX__2019_2020__33[[#This Row],[Adj Open]]</f>
        <v>2.5787964507679893E-3</v>
      </c>
      <c r="J6833" s="50">
        <f>DAX__2019_2020__33[[#This Row],[Adj Close]]-DAX__2019_2020__33[[#This Row],[Adj Open]]</f>
        <v>0.16661043384064556</v>
      </c>
      <c r="K6833" s="50">
        <v>732156</v>
      </c>
    </row>
    <row r="6834" spans="1:11" x14ac:dyDescent="0.3">
      <c r="A6834" s="51" t="str">
        <f t="shared" si="112"/>
        <v>FME.DE</v>
      </c>
      <c r="B6834" s="52" t="s">
        <v>350</v>
      </c>
      <c r="C6834" s="50" t="s">
        <v>9267</v>
      </c>
      <c r="D6834" s="50">
        <f>DAX__2019_2020__33[[#This Row],[Open]]*(DAX__2019_2020__33[[#This Row],[Adj Close]]/DAX__2019_2020__33[[#This Row],[Close]])</f>
        <v>65.551940701691493</v>
      </c>
      <c r="E6834" s="50" t="s">
        <v>7547</v>
      </c>
      <c r="F6834" s="50" t="s">
        <v>19075</v>
      </c>
      <c r="G6834" s="50" t="s">
        <v>5388</v>
      </c>
      <c r="H6834" s="50" t="s">
        <v>19214</v>
      </c>
      <c r="I6834" s="50">
        <f>(DAX__2019_2020__33[[#This Row],[Adj Close]]-DAX__2019_2020__33[[#This Row],[Adj Open]])/DAX__2019_2020__33[[#This Row],[Adj Open]]</f>
        <v>1.6944323637390676E-2</v>
      </c>
      <c r="J6834" s="50">
        <f>DAX__2019_2020__33[[#This Row],[Adj Close]]-DAX__2019_2020__33[[#This Row],[Adj Open]]</f>
        <v>1.110733298308503</v>
      </c>
      <c r="K6834" s="50">
        <v>1300402</v>
      </c>
    </row>
    <row r="6835" spans="1:11" x14ac:dyDescent="0.3">
      <c r="A6835" s="51" t="str">
        <f t="shared" si="112"/>
        <v>FME.DE</v>
      </c>
      <c r="B6835" s="52" t="s">
        <v>351</v>
      </c>
      <c r="C6835" s="50" t="s">
        <v>5414</v>
      </c>
      <c r="D6835" s="50">
        <f>DAX__2019_2020__33[[#This Row],[Open]]*(DAX__2019_2020__33[[#This Row],[Adj Close]]/DAX__2019_2020__33[[#This Row],[Close]])</f>
        <v>66.18135811211522</v>
      </c>
      <c r="E6835" s="50" t="s">
        <v>5452</v>
      </c>
      <c r="F6835" s="50" t="s">
        <v>9146</v>
      </c>
      <c r="G6835" s="50" t="s">
        <v>9267</v>
      </c>
      <c r="H6835" s="50" t="s">
        <v>19215</v>
      </c>
      <c r="I6835" s="50">
        <f>(DAX__2019_2020__33[[#This Row],[Adj Close]]-DAX__2019_2020__33[[#This Row],[Adj Open]])/DAX__2019_2020__33[[#This Row],[Adj Open]]</f>
        <v>-9.5104895104894897E-3</v>
      </c>
      <c r="J6835" s="50">
        <f>DAX__2019_2020__33[[#This Row],[Adj Close]]-DAX__2019_2020__33[[#This Row],[Adj Open]]</f>
        <v>-0.62941711211522033</v>
      </c>
      <c r="K6835" s="50">
        <v>1136662</v>
      </c>
    </row>
    <row r="6836" spans="1:11" x14ac:dyDescent="0.3">
      <c r="A6836" s="51" t="str">
        <f t="shared" si="112"/>
        <v>FME.DE</v>
      </c>
      <c r="B6836" s="52" t="s">
        <v>352</v>
      </c>
      <c r="C6836" s="50" t="s">
        <v>11089</v>
      </c>
      <c r="D6836" s="50">
        <f>DAX__2019_2020__33[[#This Row],[Open]]*(DAX__2019_2020__33[[#This Row],[Adj Close]]/DAX__2019_2020__33[[#This Row],[Close]])</f>
        <v>65.755577134393207</v>
      </c>
      <c r="E6836" s="50" t="s">
        <v>8901</v>
      </c>
      <c r="F6836" s="50" t="s">
        <v>19075</v>
      </c>
      <c r="G6836" s="50" t="s">
        <v>19216</v>
      </c>
      <c r="H6836" s="50" t="s">
        <v>19217</v>
      </c>
      <c r="I6836" s="50">
        <f>(DAX__2019_2020__33[[#This Row],[Adj Close]]-DAX__2019_2020__33[[#This Row],[Adj Open]])/DAX__2019_2020__33[[#This Row],[Adj Open]]</f>
        <v>1.4639653510139858E-2</v>
      </c>
      <c r="J6836" s="50">
        <f>DAX__2019_2020__33[[#This Row],[Adj Close]]-DAX__2019_2020__33[[#This Row],[Adj Open]]</f>
        <v>0.96263886560679168</v>
      </c>
      <c r="K6836" s="50">
        <v>848502</v>
      </c>
    </row>
    <row r="6837" spans="1:11" x14ac:dyDescent="0.3">
      <c r="A6837" s="51" t="str">
        <f t="shared" si="112"/>
        <v>FME.DE</v>
      </c>
      <c r="B6837" s="52" t="s">
        <v>353</v>
      </c>
      <c r="C6837" s="50" t="s">
        <v>5437</v>
      </c>
      <c r="D6837" s="50">
        <f>DAX__2019_2020__33[[#This Row],[Open]]*(DAX__2019_2020__33[[#This Row],[Adj Close]]/DAX__2019_2020__33[[#This Row],[Close]])</f>
        <v>66.422034524809874</v>
      </c>
      <c r="E6837" s="50" t="s">
        <v>7520</v>
      </c>
      <c r="F6837" s="50" t="s">
        <v>5435</v>
      </c>
      <c r="G6837" s="50" t="s">
        <v>9338</v>
      </c>
      <c r="H6837" s="50" t="s">
        <v>19218</v>
      </c>
      <c r="I6837" s="50">
        <f>(DAX__2019_2020__33[[#This Row],[Adj Close]]-DAX__2019_2020__33[[#This Row],[Adj Open]])/DAX__2019_2020__33[[#This Row],[Adj Open]]</f>
        <v>2.2295986000670375E-3</v>
      </c>
      <c r="J6837" s="50">
        <f>DAX__2019_2020__33[[#This Row],[Adj Close]]-DAX__2019_2020__33[[#This Row],[Adj Open]]</f>
        <v>0.14809447519012053</v>
      </c>
      <c r="K6837" s="50">
        <v>600546</v>
      </c>
    </row>
    <row r="6838" spans="1:11" x14ac:dyDescent="0.3">
      <c r="A6838" s="51" t="str">
        <f t="shared" si="112"/>
        <v>FME.DE</v>
      </c>
      <c r="B6838" s="52" t="s">
        <v>354</v>
      </c>
      <c r="C6838" s="50" t="s">
        <v>5414</v>
      </c>
      <c r="D6838" s="50">
        <f>DAX__2019_2020__33[[#This Row],[Open]]*(DAX__2019_2020__33[[#This Row],[Adj Close]]/DAX__2019_2020__33[[#This Row],[Close]])</f>
        <v>66.181358084707583</v>
      </c>
      <c r="E6838" s="50" t="s">
        <v>5414</v>
      </c>
      <c r="F6838" s="50" t="s">
        <v>5411</v>
      </c>
      <c r="G6838" s="50" t="s">
        <v>11075</v>
      </c>
      <c r="H6838" s="50" t="s">
        <v>19219</v>
      </c>
      <c r="I6838" s="50">
        <f>(DAX__2019_2020__33[[#This Row],[Adj Close]]-DAX__2019_2020__33[[#This Row],[Adj Open]])/DAX__2019_2020__33[[#This Row],[Adj Open]]</f>
        <v>-8.6713706293705551E-3</v>
      </c>
      <c r="J6838" s="50">
        <f>DAX__2019_2020__33[[#This Row],[Adj Close]]-DAX__2019_2020__33[[#This Row],[Adj Open]]</f>
        <v>-0.57388308470758886</v>
      </c>
      <c r="K6838" s="50">
        <v>906626</v>
      </c>
    </row>
    <row r="6839" spans="1:11" x14ac:dyDescent="0.3">
      <c r="A6839" s="51" t="str">
        <f t="shared" si="112"/>
        <v>FME.DE</v>
      </c>
      <c r="B6839" s="52" t="s">
        <v>355</v>
      </c>
      <c r="C6839" s="50" t="s">
        <v>7960</v>
      </c>
      <c r="D6839" s="50">
        <f>DAX__2019_2020__33[[#This Row],[Open]]*(DAX__2019_2020__33[[#This Row],[Adj Close]]/DAX__2019_2020__33[[#This Row],[Close]])</f>
        <v>65.700041701949473</v>
      </c>
      <c r="E6839" s="50" t="s">
        <v>11087</v>
      </c>
      <c r="F6839" s="50" t="s">
        <v>9611</v>
      </c>
      <c r="G6839" s="50" t="s">
        <v>5233</v>
      </c>
      <c r="H6839" s="50" t="s">
        <v>19085</v>
      </c>
      <c r="I6839" s="50">
        <f>(DAX__2019_2020__33[[#This Row],[Adj Close]]-DAX__2019_2020__33[[#This Row],[Adj Open]])/DAX__2019_2020__33[[#This Row],[Adj Open]]</f>
        <v>-1.8033332571146778E-2</v>
      </c>
      <c r="J6839" s="50">
        <f>DAX__2019_2020__33[[#This Row],[Adj Close]]-DAX__2019_2020__33[[#This Row],[Adj Open]]</f>
        <v>-1.184790701949467</v>
      </c>
      <c r="K6839" s="50">
        <v>883858</v>
      </c>
    </row>
    <row r="6840" spans="1:11" x14ac:dyDescent="0.3">
      <c r="A6840" s="51" t="str">
        <f t="shared" si="112"/>
        <v>FME.DE</v>
      </c>
      <c r="B6840" s="52" t="s">
        <v>356</v>
      </c>
      <c r="C6840" s="50" t="s">
        <v>9611</v>
      </c>
      <c r="D6840" s="50">
        <f>DAX__2019_2020__33[[#This Row],[Open]]*(DAX__2019_2020__33[[#This Row],[Adj Close]]/DAX__2019_2020__33[[#This Row],[Close]])</f>
        <v>64.367164211817709</v>
      </c>
      <c r="E6840" s="50" t="s">
        <v>9306</v>
      </c>
      <c r="F6840" s="50" t="s">
        <v>7944</v>
      </c>
      <c r="G6840" s="50" t="s">
        <v>5491</v>
      </c>
      <c r="H6840" s="50" t="s">
        <v>19220</v>
      </c>
      <c r="I6840" s="50">
        <f>(DAX__2019_2020__33[[#This Row],[Adj Close]]-DAX__2019_2020__33[[#This Row],[Adj Open]])/DAX__2019_2020__33[[#This Row],[Adj Open]]</f>
        <v>5.1768909235418306E-3</v>
      </c>
      <c r="J6840" s="50">
        <f>DAX__2019_2020__33[[#This Row],[Adj Close]]-DAX__2019_2020__33[[#This Row],[Adj Open]]</f>
        <v>0.33322178818228565</v>
      </c>
      <c r="K6840" s="50">
        <v>651023</v>
      </c>
    </row>
    <row r="6841" spans="1:11" x14ac:dyDescent="0.3">
      <c r="A6841" s="51" t="str">
        <f t="shared" si="112"/>
        <v>FME.DE</v>
      </c>
      <c r="B6841" s="52" t="s">
        <v>357</v>
      </c>
      <c r="C6841" s="50" t="s">
        <v>9306</v>
      </c>
      <c r="D6841" s="50">
        <f>DAX__2019_2020__33[[#This Row],[Open]]*(DAX__2019_2020__33[[#This Row],[Adj Close]]/DAX__2019_2020__33[[#This Row],[Close]])</f>
        <v>64.9225314784142</v>
      </c>
      <c r="E6841" s="50" t="s">
        <v>11220</v>
      </c>
      <c r="F6841" s="50" t="s">
        <v>9306</v>
      </c>
      <c r="G6841" s="50" t="s">
        <v>8903</v>
      </c>
      <c r="H6841" s="50" t="s">
        <v>19221</v>
      </c>
      <c r="I6841" s="50">
        <f>(DAX__2019_2020__33[[#This Row],[Adj Close]]-DAX__2019_2020__33[[#This Row],[Adj Open]])/DAX__2019_2020__33[[#This Row],[Adj Open]]</f>
        <v>1.4257200089210253E-2</v>
      </c>
      <c r="J6841" s="50">
        <f>DAX__2019_2020__33[[#This Row],[Adj Close]]-DAX__2019_2020__33[[#This Row],[Adj Open]]</f>
        <v>0.92561352158580235</v>
      </c>
      <c r="K6841" s="50">
        <v>782345</v>
      </c>
    </row>
    <row r="6842" spans="1:11" x14ac:dyDescent="0.3">
      <c r="A6842" s="51" t="str">
        <f t="shared" si="112"/>
        <v>FME.DE</v>
      </c>
      <c r="B6842" s="52" t="s">
        <v>358</v>
      </c>
      <c r="C6842" s="50" t="s">
        <v>5448</v>
      </c>
      <c r="D6842" s="50">
        <f>DAX__2019_2020__33[[#This Row],[Open]]*(DAX__2019_2020__33[[#This Row],[Adj Close]]/DAX__2019_2020__33[[#This Row],[Close]])</f>
        <v>65.663024341595758</v>
      </c>
      <c r="E6842" s="50" t="s">
        <v>7549</v>
      </c>
      <c r="F6842" s="50" t="s">
        <v>5448</v>
      </c>
      <c r="G6842" s="50" t="s">
        <v>11907</v>
      </c>
      <c r="H6842" s="50" t="s">
        <v>19222</v>
      </c>
      <c r="I6842" s="50">
        <f>(DAX__2019_2020__33[[#This Row],[Adj Close]]-DAX__2019_2020__33[[#This Row],[Adj Open]])/DAX__2019_2020__33[[#This Row],[Adj Open]]</f>
        <v>2.4527741062087979E-2</v>
      </c>
      <c r="J6842" s="50">
        <f>DAX__2019_2020__33[[#This Row],[Adj Close]]-DAX__2019_2020__33[[#This Row],[Adj Open]]</f>
        <v>1.6105656584042407</v>
      </c>
      <c r="K6842" s="50">
        <v>821168</v>
      </c>
    </row>
    <row r="6843" spans="1:11" x14ac:dyDescent="0.3">
      <c r="A6843" s="51" t="str">
        <f t="shared" si="112"/>
        <v>FME.DE</v>
      </c>
      <c r="B6843" s="52" t="s">
        <v>359</v>
      </c>
      <c r="C6843" s="50" t="s">
        <v>11122</v>
      </c>
      <c r="D6843" s="50">
        <f>DAX__2019_2020__33[[#This Row],[Open]]*(DAX__2019_2020__33[[#This Row],[Adj Close]]/DAX__2019_2020__33[[#This Row],[Close]])</f>
        <v>67.662338103819408</v>
      </c>
      <c r="E6843" s="50" t="s">
        <v>11419</v>
      </c>
      <c r="F6843" s="50" t="s">
        <v>9324</v>
      </c>
      <c r="G6843" s="50" t="s">
        <v>11040</v>
      </c>
      <c r="H6843" s="50" t="s">
        <v>19223</v>
      </c>
      <c r="I6843" s="50">
        <f>(DAX__2019_2020__33[[#This Row],[Adj Close]]-DAX__2019_2020__33[[#This Row],[Adj Open]])/DAX__2019_2020__33[[#This Row],[Adj Open]]</f>
        <v>2.7366621815778599E-4</v>
      </c>
      <c r="J6843" s="50">
        <f>DAX__2019_2020__33[[#This Row],[Adj Close]]-DAX__2019_2020__33[[#This Row],[Adj Open]]</f>
        <v>1.8516896180585718E-2</v>
      </c>
      <c r="K6843" s="50">
        <v>632716</v>
      </c>
    </row>
    <row r="6844" spans="1:11" x14ac:dyDescent="0.3">
      <c r="A6844" s="51" t="str">
        <f t="shared" si="112"/>
        <v>FME.DE</v>
      </c>
      <c r="B6844" s="52" t="s">
        <v>360</v>
      </c>
      <c r="C6844" s="50" t="s">
        <v>5405</v>
      </c>
      <c r="D6844" s="50">
        <f>DAX__2019_2020__33[[#This Row],[Open]]*(DAX__2019_2020__33[[#This Row],[Adj Close]]/DAX__2019_2020__33[[#This Row],[Close]])</f>
        <v>67.56978622094654</v>
      </c>
      <c r="E6844" s="50" t="s">
        <v>11072</v>
      </c>
      <c r="F6844" s="50" t="s">
        <v>7520</v>
      </c>
      <c r="G6844" s="50" t="s">
        <v>11499</v>
      </c>
      <c r="H6844" s="50" t="s">
        <v>19224</v>
      </c>
      <c r="I6844" s="50">
        <f>(DAX__2019_2020__33[[#This Row],[Adj Close]]-DAX__2019_2020__33[[#This Row],[Adj Open]])/DAX__2019_2020__33[[#This Row],[Adj Open]]</f>
        <v>-7.3972739726028162E-3</v>
      </c>
      <c r="J6844" s="50">
        <f>DAX__2019_2020__33[[#This Row],[Adj Close]]-DAX__2019_2020__33[[#This Row],[Adj Open]]</f>
        <v>-0.49983222094654423</v>
      </c>
      <c r="K6844" s="50">
        <v>586311</v>
      </c>
    </row>
    <row r="6845" spans="1:11" x14ac:dyDescent="0.3">
      <c r="A6845" s="51" t="str">
        <f t="shared" si="112"/>
        <v>FME.DE</v>
      </c>
      <c r="B6845" s="52" t="s">
        <v>361</v>
      </c>
      <c r="C6845" s="50" t="s">
        <v>11219</v>
      </c>
      <c r="D6845" s="50">
        <f>DAX__2019_2020__33[[#This Row],[Open]]*(DAX__2019_2020__33[[#This Row],[Adj Close]]/DAX__2019_2020__33[[#This Row],[Close]])</f>
        <v>66.459045590341219</v>
      </c>
      <c r="E6845" s="50" t="s">
        <v>7543</v>
      </c>
      <c r="F6845" s="50" t="s">
        <v>11219</v>
      </c>
      <c r="G6845" s="50" t="s">
        <v>7558</v>
      </c>
      <c r="H6845" s="50" t="s">
        <v>19225</v>
      </c>
      <c r="I6845" s="50">
        <f>(DAX__2019_2020__33[[#This Row],[Adj Close]]-DAX__2019_2020__33[[#This Row],[Adj Open]])/DAX__2019_2020__33[[#This Row],[Adj Open]]</f>
        <v>1.3927576019739041E-2</v>
      </c>
      <c r="J6845" s="50">
        <f>DAX__2019_2020__33[[#This Row],[Adj Close]]-DAX__2019_2020__33[[#This Row],[Adj Open]]</f>
        <v>0.92561340965878003</v>
      </c>
      <c r="K6845" s="50">
        <v>492961</v>
      </c>
    </row>
    <row r="6846" spans="1:11" x14ac:dyDescent="0.3">
      <c r="A6846" s="51" t="str">
        <f t="shared" si="112"/>
        <v>FME.DE</v>
      </c>
      <c r="B6846" s="52" t="s">
        <v>362</v>
      </c>
      <c r="C6846" s="50" t="s">
        <v>7551</v>
      </c>
      <c r="D6846" s="50">
        <f>DAX__2019_2020__33[[#This Row],[Open]]*(DAX__2019_2020__33[[#This Row],[Adj Close]]/DAX__2019_2020__33[[#This Row],[Close]])</f>
        <v>67.940025224296434</v>
      </c>
      <c r="E6846" s="50" t="s">
        <v>19226</v>
      </c>
      <c r="F6846" s="50" t="s">
        <v>11444</v>
      </c>
      <c r="G6846" s="50" t="s">
        <v>11496</v>
      </c>
      <c r="H6846" s="50" t="s">
        <v>19227</v>
      </c>
      <c r="I6846" s="50">
        <f>(DAX__2019_2020__33[[#This Row],[Adj Close]]-DAX__2019_2020__33[[#This Row],[Adj Open]])/DAX__2019_2020__33[[#This Row],[Adj Open]]</f>
        <v>5.7220434408161948E-3</v>
      </c>
      <c r="J6846" s="50">
        <f>DAX__2019_2020__33[[#This Row],[Adj Close]]-DAX__2019_2020__33[[#This Row],[Adj Open]]</f>
        <v>0.38875577570357223</v>
      </c>
      <c r="K6846" s="50">
        <v>820740</v>
      </c>
    </row>
    <row r="6847" spans="1:11" x14ac:dyDescent="0.3">
      <c r="A6847" s="51" t="str">
        <f t="shared" si="112"/>
        <v>FME.DE</v>
      </c>
      <c r="B6847" s="52" t="s">
        <v>363</v>
      </c>
      <c r="C6847" s="50" t="s">
        <v>9384</v>
      </c>
      <c r="D6847" s="50">
        <f>DAX__2019_2020__33[[#This Row],[Open]]*(DAX__2019_2020__33[[#This Row],[Adj Close]]/DAX__2019_2020__33[[#This Row],[Close]])</f>
        <v>68.58795126679567</v>
      </c>
      <c r="E6847" s="50" t="s">
        <v>7532</v>
      </c>
      <c r="F6847" s="50" t="s">
        <v>11167</v>
      </c>
      <c r="G6847" s="50" t="s">
        <v>11167</v>
      </c>
      <c r="H6847" s="50" t="s">
        <v>19228</v>
      </c>
      <c r="I6847" s="50">
        <f>(DAX__2019_2020__33[[#This Row],[Adj Close]]-DAX__2019_2020__33[[#This Row],[Adj Open]])/DAX__2019_2020__33[[#This Row],[Adj Open]]</f>
        <v>-7.0174900679485196E-3</v>
      </c>
      <c r="J6847" s="50">
        <f>DAX__2019_2020__33[[#This Row],[Adj Close]]-DAX__2019_2020__33[[#This Row],[Adj Open]]</f>
        <v>-0.48131526679567571</v>
      </c>
      <c r="K6847" s="50">
        <v>406593</v>
      </c>
    </row>
    <row r="6848" spans="1:11" x14ac:dyDescent="0.3">
      <c r="A6848" s="51" t="str">
        <f t="shared" si="112"/>
        <v>FME.DE</v>
      </c>
      <c r="B6848" s="52" t="s">
        <v>364</v>
      </c>
      <c r="C6848" s="50" t="s">
        <v>11119</v>
      </c>
      <c r="D6848" s="50">
        <f>DAX__2019_2020__33[[#This Row],[Open]]*(DAX__2019_2020__33[[#This Row],[Adj Close]]/DAX__2019_2020__33[[#This Row],[Close]])</f>
        <v>67.736389295331165</v>
      </c>
      <c r="E6848" s="50" t="s">
        <v>11477</v>
      </c>
      <c r="F6848" s="50" t="s">
        <v>7548</v>
      </c>
      <c r="G6848" s="50" t="s">
        <v>5217</v>
      </c>
      <c r="H6848" s="50" t="s">
        <v>19229</v>
      </c>
      <c r="I6848" s="50">
        <f>(DAX__2019_2020__33[[#This Row],[Adj Close]]-DAX__2019_2020__33[[#This Row],[Adj Open]])/DAX__2019_2020__33[[#This Row],[Adj Open]]</f>
        <v>6.8324678874008933E-3</v>
      </c>
      <c r="J6848" s="50">
        <f>DAX__2019_2020__33[[#This Row],[Adj Close]]-DAX__2019_2020__33[[#This Row],[Adj Open]]</f>
        <v>0.46280670466883578</v>
      </c>
      <c r="K6848" s="50">
        <v>521377</v>
      </c>
    </row>
    <row r="6849" spans="1:11" x14ac:dyDescent="0.3">
      <c r="A6849" s="51" t="str">
        <f t="shared" si="112"/>
        <v>FME.DE</v>
      </c>
      <c r="B6849" s="52" t="s">
        <v>365</v>
      </c>
      <c r="C6849" s="50" t="s">
        <v>7521</v>
      </c>
      <c r="D6849" s="50">
        <f>DAX__2019_2020__33[[#This Row],[Open]]*(DAX__2019_2020__33[[#This Row],[Adj Close]]/DAX__2019_2020__33[[#This Row],[Close]])</f>
        <v>68.310264950164495</v>
      </c>
      <c r="E6849" s="50" t="s">
        <v>11863</v>
      </c>
      <c r="F6849" s="50" t="s">
        <v>11127</v>
      </c>
      <c r="G6849" s="50" t="s">
        <v>4999</v>
      </c>
      <c r="H6849" s="50" t="s">
        <v>19230</v>
      </c>
      <c r="I6849" s="50">
        <f>(DAX__2019_2020__33[[#This Row],[Adj Close]]-DAX__2019_2020__33[[#This Row],[Adj Open]])/DAX__2019_2020__33[[#This Row],[Adj Open]]</f>
        <v>9.2140917663648212E-3</v>
      </c>
      <c r="J6849" s="50">
        <f>DAX__2019_2020__33[[#This Row],[Adj Close]]-DAX__2019_2020__33[[#This Row],[Adj Open]]</f>
        <v>0.62941704983551006</v>
      </c>
      <c r="K6849" s="50">
        <v>573431</v>
      </c>
    </row>
    <row r="6850" spans="1:11" x14ac:dyDescent="0.3">
      <c r="A6850" s="51" t="str">
        <f t="shared" si="112"/>
        <v>FME.DE</v>
      </c>
      <c r="B6850" s="52" t="s">
        <v>366</v>
      </c>
      <c r="C6850" s="50" t="s">
        <v>11441</v>
      </c>
      <c r="D6850" s="50">
        <f>DAX__2019_2020__33[[#This Row],[Open]]*(DAX__2019_2020__33[[#This Row],[Adj Close]]/DAX__2019_2020__33[[#This Row],[Close]])</f>
        <v>69.29141982554853</v>
      </c>
      <c r="E6850" s="50" t="s">
        <v>9395</v>
      </c>
      <c r="F6850" s="50" t="s">
        <v>5478</v>
      </c>
      <c r="G6850" s="50" t="s">
        <v>9378</v>
      </c>
      <c r="H6850" s="50" t="s">
        <v>19231</v>
      </c>
      <c r="I6850" s="50">
        <f>(DAX__2019_2020__33[[#This Row],[Adj Close]]-DAX__2019_2020__33[[#This Row],[Adj Open]])/DAX__2019_2020__33[[#This Row],[Adj Open]]</f>
        <v>-3.7403018469103154E-3</v>
      </c>
      <c r="J6850" s="50">
        <f>DAX__2019_2020__33[[#This Row],[Adj Close]]-DAX__2019_2020__33[[#This Row],[Adj Open]]</f>
        <v>-0.25917082554853721</v>
      </c>
      <c r="K6850" s="50">
        <v>490645</v>
      </c>
    </row>
    <row r="6851" spans="1:11" x14ac:dyDescent="0.3">
      <c r="A6851" s="51" t="str">
        <f t="shared" si="112"/>
        <v>FME.DE</v>
      </c>
      <c r="B6851" s="52" t="s">
        <v>367</v>
      </c>
      <c r="C6851" s="50" t="s">
        <v>12837</v>
      </c>
      <c r="D6851" s="50">
        <f>DAX__2019_2020__33[[#This Row],[Open]]*(DAX__2019_2020__33[[#This Row],[Adj Close]]/DAX__2019_2020__33[[#This Row],[Close]])</f>
        <v>68.569435863413958</v>
      </c>
      <c r="E6851" s="50" t="s">
        <v>9355</v>
      </c>
      <c r="F6851" s="50" t="s">
        <v>11013</v>
      </c>
      <c r="G6851" s="50" t="s">
        <v>11121</v>
      </c>
      <c r="H6851" s="50" t="s">
        <v>19232</v>
      </c>
      <c r="I6851" s="50">
        <f>(DAX__2019_2020__33[[#This Row],[Adj Close]]-DAX__2019_2020__33[[#This Row],[Adj Open]])/DAX__2019_2020__33[[#This Row],[Adj Open]]</f>
        <v>-1.889848761073047E-3</v>
      </c>
      <c r="J6851" s="50">
        <f>DAX__2019_2020__33[[#This Row],[Adj Close]]-DAX__2019_2020__33[[#This Row],[Adj Open]]</f>
        <v>-0.12958586341395062</v>
      </c>
      <c r="K6851" s="50">
        <v>597295</v>
      </c>
    </row>
    <row r="6852" spans="1:11" x14ac:dyDescent="0.3">
      <c r="A6852" s="51" t="str">
        <f t="shared" si="112"/>
        <v>FME.DE</v>
      </c>
      <c r="B6852" s="52" t="s">
        <v>368</v>
      </c>
      <c r="C6852" s="50" t="s">
        <v>9358</v>
      </c>
      <c r="D6852" s="50">
        <f>DAX__2019_2020__33[[#This Row],[Open]]*(DAX__2019_2020__33[[#This Row],[Adj Close]]/DAX__2019_2020__33[[#This Row],[Close]])</f>
        <v>68.921165773805143</v>
      </c>
      <c r="E6852" s="50" t="s">
        <v>4994</v>
      </c>
      <c r="F6852" s="50" t="s">
        <v>11474</v>
      </c>
      <c r="G6852" s="50" t="s">
        <v>12841</v>
      </c>
      <c r="H6852" s="50" t="s">
        <v>19233</v>
      </c>
      <c r="I6852" s="50">
        <f>(DAX__2019_2020__33[[#This Row],[Adj Close]]-DAX__2019_2020__33[[#This Row],[Adj Open]])/DAX__2019_2020__33[[#This Row],[Adj Open]]</f>
        <v>4.5662638271053357E-3</v>
      </c>
      <c r="J6852" s="50">
        <f>DAX__2019_2020__33[[#This Row],[Adj Close]]-DAX__2019_2020__33[[#This Row],[Adj Open]]</f>
        <v>0.31471222619485673</v>
      </c>
      <c r="K6852" s="50">
        <v>690363</v>
      </c>
    </row>
    <row r="6853" spans="1:11" x14ac:dyDescent="0.3">
      <c r="A6853" s="51" t="str">
        <f t="shared" si="112"/>
        <v>FME.DE</v>
      </c>
      <c r="B6853" s="52" t="s">
        <v>369</v>
      </c>
      <c r="C6853" s="50" t="s">
        <v>9347</v>
      </c>
      <c r="D6853" s="50">
        <f>DAX__2019_2020__33[[#This Row],[Open]]*(DAX__2019_2020__33[[#This Row],[Adj Close]]/DAX__2019_2020__33[[#This Row],[Close]])</f>
        <v>69.75422730988187</v>
      </c>
      <c r="E6853" s="50" t="s">
        <v>5202</v>
      </c>
      <c r="F6853" s="50" t="s">
        <v>11415</v>
      </c>
      <c r="G6853" s="50" t="s">
        <v>19234</v>
      </c>
      <c r="H6853" s="50" t="s">
        <v>19235</v>
      </c>
      <c r="I6853" s="50">
        <f>(DAX__2019_2020__33[[#This Row],[Adj Close]]-DAX__2019_2020__33[[#This Row],[Adj Open]])/DAX__2019_2020__33[[#This Row],[Adj Open]]</f>
        <v>2.9458611604848525E-2</v>
      </c>
      <c r="J6853" s="50">
        <f>DAX__2019_2020__33[[#This Row],[Adj Close]]-DAX__2019_2020__33[[#This Row],[Adj Open]]</f>
        <v>2.0548626901181279</v>
      </c>
      <c r="K6853" s="50">
        <v>1807951</v>
      </c>
    </row>
    <row r="6854" spans="1:11" x14ac:dyDescent="0.3">
      <c r="A6854" s="51" t="str">
        <f t="shared" si="112"/>
        <v>FME.DE</v>
      </c>
      <c r="B6854" s="52" t="s">
        <v>370</v>
      </c>
      <c r="C6854" s="50" t="s">
        <v>19236</v>
      </c>
      <c r="D6854" s="50">
        <f>DAX__2019_2020__33[[#This Row],[Open]]*(DAX__2019_2020__33[[#This Row],[Adj Close]]/DAX__2019_2020__33[[#This Row],[Close]])</f>
        <v>71.56842899524311</v>
      </c>
      <c r="E6854" s="50" t="s">
        <v>19237</v>
      </c>
      <c r="F6854" s="50" t="s">
        <v>9373</v>
      </c>
      <c r="G6854" s="50" t="s">
        <v>19238</v>
      </c>
      <c r="H6854" s="50" t="s">
        <v>19239</v>
      </c>
      <c r="I6854" s="50">
        <f>(DAX__2019_2020__33[[#This Row],[Adj Close]]-DAX__2019_2020__33[[#This Row],[Adj Open]])/DAX__2019_2020__33[[#This Row],[Adj Open]]</f>
        <v>-2.1210553543714244E-2</v>
      </c>
      <c r="J6854" s="50">
        <f>DAX__2019_2020__33[[#This Row],[Adj Close]]-DAX__2019_2020__33[[#This Row],[Adj Open]]</f>
        <v>-1.5180059952431151</v>
      </c>
      <c r="K6854" s="50">
        <v>1084573</v>
      </c>
    </row>
    <row r="6855" spans="1:11" x14ac:dyDescent="0.3">
      <c r="A6855" s="51" t="str">
        <f t="shared" si="112"/>
        <v>FME.DE</v>
      </c>
      <c r="B6855" s="52" t="s">
        <v>371</v>
      </c>
      <c r="C6855" s="50" t="s">
        <v>11096</v>
      </c>
      <c r="D6855" s="50">
        <f>DAX__2019_2020__33[[#This Row],[Open]]*(DAX__2019_2020__33[[#This Row],[Adj Close]]/DAX__2019_2020__33[[#This Row],[Close]])</f>
        <v>68.902671079093906</v>
      </c>
      <c r="E6855" s="50" t="s">
        <v>11096</v>
      </c>
      <c r="F6855" s="50" t="s">
        <v>7520</v>
      </c>
      <c r="G6855" s="50" t="s">
        <v>11474</v>
      </c>
      <c r="H6855" s="50" t="s">
        <v>19240</v>
      </c>
      <c r="I6855" s="50">
        <f>(DAX__2019_2020__33[[#This Row],[Adj Close]]-DAX__2019_2020__33[[#This Row],[Adj Open]])/DAX__2019_2020__33[[#This Row],[Adj Open]]</f>
        <v>-1.2090287155016571E-2</v>
      </c>
      <c r="J6855" s="50">
        <f>DAX__2019_2020__33[[#This Row],[Adj Close]]-DAX__2019_2020__33[[#This Row],[Adj Open]]</f>
        <v>-0.83305307909390081</v>
      </c>
      <c r="K6855" s="50">
        <v>1476471</v>
      </c>
    </row>
    <row r="6856" spans="1:11" x14ac:dyDescent="0.3">
      <c r="A6856" s="51" t="str">
        <f t="shared" si="112"/>
        <v>FME.DE</v>
      </c>
      <c r="B6856" s="52" t="s">
        <v>372</v>
      </c>
      <c r="C6856" s="50" t="s">
        <v>9397</v>
      </c>
      <c r="D6856" s="50">
        <f>DAX__2019_2020__33[[#This Row],[Open]]*(DAX__2019_2020__33[[#This Row],[Adj Close]]/DAX__2019_2020__33[[#This Row],[Close]])</f>
        <v>68.402832543102818</v>
      </c>
      <c r="E6856" s="50" t="s">
        <v>9355</v>
      </c>
      <c r="F6856" s="50" t="s">
        <v>5196</v>
      </c>
      <c r="G6856" s="50" t="s">
        <v>5402</v>
      </c>
      <c r="H6856" s="50" t="s">
        <v>19241</v>
      </c>
      <c r="I6856" s="50">
        <f>(DAX__2019_2020__33[[#This Row],[Adj Close]]-DAX__2019_2020__33[[#This Row],[Adj Open]])/DAX__2019_2020__33[[#This Row],[Adj Open]]</f>
        <v>-2.0027117184651541E-2</v>
      </c>
      <c r="J6856" s="50">
        <f>DAX__2019_2020__33[[#This Row],[Adj Close]]-DAX__2019_2020__33[[#This Row],[Adj Open]]</f>
        <v>-1.3699115431028162</v>
      </c>
      <c r="K6856" s="50">
        <v>1121244</v>
      </c>
    </row>
    <row r="6857" spans="1:11" x14ac:dyDescent="0.3">
      <c r="A6857" s="51" t="str">
        <f t="shared" si="112"/>
        <v>FME.DE</v>
      </c>
      <c r="B6857" s="52" t="s">
        <v>373</v>
      </c>
      <c r="C6857" s="50" t="s">
        <v>5231</v>
      </c>
      <c r="D6857" s="50">
        <f>DAX__2019_2020__33[[#This Row],[Open]]*(DAX__2019_2020__33[[#This Row],[Adj Close]]/DAX__2019_2020__33[[#This Row],[Close]])</f>
        <v>66.77374899677767</v>
      </c>
      <c r="E6857" s="50" t="s">
        <v>19242</v>
      </c>
      <c r="F6857" s="50" t="s">
        <v>11853</v>
      </c>
      <c r="G6857" s="50" t="s">
        <v>19243</v>
      </c>
      <c r="H6857" s="50" t="s">
        <v>19244</v>
      </c>
      <c r="I6857" s="50">
        <f>(DAX__2019_2020__33[[#This Row],[Adj Close]]-DAX__2019_2020__33[[#This Row],[Adj Open]])/DAX__2019_2020__33[[#This Row],[Adj Open]]</f>
        <v>-1.1089686873991106E-3</v>
      </c>
      <c r="J6857" s="50">
        <f>DAX__2019_2020__33[[#This Row],[Adj Close]]-DAX__2019_2020__33[[#This Row],[Adj Open]]</f>
        <v>-7.404999677767421E-2</v>
      </c>
      <c r="K6857" s="50">
        <v>1266782</v>
      </c>
    </row>
    <row r="6858" spans="1:11" x14ac:dyDescent="0.3">
      <c r="A6858" s="51" t="str">
        <f t="shared" si="112"/>
        <v>FME.DE</v>
      </c>
      <c r="B6858" s="52" t="s">
        <v>374</v>
      </c>
      <c r="C6858" s="50" t="s">
        <v>5411</v>
      </c>
      <c r="D6858" s="50">
        <f>DAX__2019_2020__33[[#This Row],[Open]]*(DAX__2019_2020__33[[#This Row],[Adj Close]]/DAX__2019_2020__33[[#This Row],[Close]])</f>
        <v>65.366821481231398</v>
      </c>
      <c r="E6858" s="50" t="s">
        <v>5412</v>
      </c>
      <c r="F6858" s="50" t="s">
        <v>8907</v>
      </c>
      <c r="G6858" s="50" t="s">
        <v>11851</v>
      </c>
      <c r="H6858" s="50" t="s">
        <v>19079</v>
      </c>
      <c r="I6858" s="50">
        <f>(DAX__2019_2020__33[[#This Row],[Adj Close]]-DAX__2019_2020__33[[#This Row],[Adj Open]])/DAX__2019_2020__33[[#This Row],[Adj Open]]</f>
        <v>1.1327385528431197E-3</v>
      </c>
      <c r="J6858" s="50">
        <f>DAX__2019_2020__33[[#This Row],[Adj Close]]-DAX__2019_2020__33[[#This Row],[Adj Open]]</f>
        <v>7.4043518768604599E-2</v>
      </c>
      <c r="K6858" s="50">
        <v>1406240</v>
      </c>
    </row>
    <row r="6859" spans="1:11" x14ac:dyDescent="0.3">
      <c r="A6859" s="51" t="str">
        <f t="shared" si="112"/>
        <v>FME.DE</v>
      </c>
      <c r="B6859" s="52" t="s">
        <v>375</v>
      </c>
      <c r="C6859" s="50" t="s">
        <v>5382</v>
      </c>
      <c r="D6859" s="50">
        <f>DAX__2019_2020__33[[#This Row],[Open]]*(DAX__2019_2020__33[[#This Row],[Adj Close]]/DAX__2019_2020__33[[#This Row],[Close]])</f>
        <v>63.219398107192212</v>
      </c>
      <c r="E6859" s="50" t="s">
        <v>5323</v>
      </c>
      <c r="F6859" s="50" t="s">
        <v>5338</v>
      </c>
      <c r="G6859" s="50" t="s">
        <v>9295</v>
      </c>
      <c r="H6859" s="50" t="s">
        <v>19245</v>
      </c>
      <c r="I6859" s="50">
        <f>(DAX__2019_2020__33[[#This Row],[Adj Close]]-DAX__2019_2020__33[[#This Row],[Adj Open]])/DAX__2019_2020__33[[#This Row],[Adj Open]]</f>
        <v>1.4934069622222193E-2</v>
      </c>
      <c r="J6859" s="50">
        <f>DAX__2019_2020__33[[#This Row],[Adj Close]]-DAX__2019_2020__33[[#This Row],[Adj Open]]</f>
        <v>0.94412289280779049</v>
      </c>
      <c r="K6859" s="50">
        <v>2245738</v>
      </c>
    </row>
    <row r="6860" spans="1:11" x14ac:dyDescent="0.3">
      <c r="A6860" s="51" t="str">
        <f t="shared" si="112"/>
        <v>FME.DE</v>
      </c>
      <c r="B6860" s="52" t="s">
        <v>376</v>
      </c>
      <c r="C6860" s="50" t="s">
        <v>5598</v>
      </c>
      <c r="D6860" s="50">
        <f>DAX__2019_2020__33[[#This Row],[Open]]*(DAX__2019_2020__33[[#This Row],[Adj Close]]/DAX__2019_2020__33[[#This Row],[Close]])</f>
        <v>64.496741067367964</v>
      </c>
      <c r="E6860" s="50" t="s">
        <v>5231</v>
      </c>
      <c r="F6860" s="50" t="s">
        <v>9608</v>
      </c>
      <c r="G6860" s="50" t="s">
        <v>11302</v>
      </c>
      <c r="H6860" s="50" t="s">
        <v>19246</v>
      </c>
      <c r="I6860" s="50">
        <f>(DAX__2019_2020__33[[#This Row],[Adj Close]]-DAX__2019_2020__33[[#This Row],[Adj Open]])/DAX__2019_2020__33[[#This Row],[Adj Open]]</f>
        <v>1.2629133180252258E-2</v>
      </c>
      <c r="J6860" s="50">
        <f>DAX__2019_2020__33[[#This Row],[Adj Close]]-DAX__2019_2020__33[[#This Row],[Adj Open]]</f>
        <v>0.81453793263203522</v>
      </c>
      <c r="K6860" s="50">
        <v>1668861</v>
      </c>
    </row>
    <row r="6861" spans="1:11" x14ac:dyDescent="0.3">
      <c r="A6861" s="51" t="str">
        <f t="shared" si="112"/>
        <v>FME.DE</v>
      </c>
      <c r="B6861" s="52" t="s">
        <v>377</v>
      </c>
      <c r="C6861" s="50" t="s">
        <v>9305</v>
      </c>
      <c r="D6861" s="50">
        <f>DAX__2019_2020__33[[#This Row],[Open]]*(DAX__2019_2020__33[[#This Row],[Adj Close]]/DAX__2019_2020__33[[#This Row],[Close]])</f>
        <v>66.273917346529643</v>
      </c>
      <c r="E6861" s="50" t="s">
        <v>5460</v>
      </c>
      <c r="F6861" s="50" t="s">
        <v>18973</v>
      </c>
      <c r="G6861" s="50" t="s">
        <v>9262</v>
      </c>
      <c r="H6861" s="50" t="s">
        <v>19247</v>
      </c>
      <c r="I6861" s="50">
        <f>(DAX__2019_2020__33[[#This Row],[Adj Close]]-DAX__2019_2020__33[[#This Row],[Adj Open]])/DAX__2019_2020__33[[#This Row],[Adj Open]]</f>
        <v>-1.5921774187759016E-2</v>
      </c>
      <c r="J6861" s="50">
        <f>DAX__2019_2020__33[[#This Row],[Adj Close]]-DAX__2019_2020__33[[#This Row],[Adj Open]]</f>
        <v>-1.0551983465296502</v>
      </c>
      <c r="K6861" s="50">
        <v>1292128</v>
      </c>
    </row>
    <row r="6862" spans="1:11" x14ac:dyDescent="0.3">
      <c r="A6862" s="51" t="str">
        <f t="shared" si="112"/>
        <v>FME.DE</v>
      </c>
      <c r="B6862" s="52" t="s">
        <v>378</v>
      </c>
      <c r="C6862" s="50" t="s">
        <v>11513</v>
      </c>
      <c r="D6862" s="50">
        <f>DAX__2019_2020__33[[#This Row],[Open]]*(DAX__2019_2020__33[[#This Row],[Adj Close]]/DAX__2019_2020__33[[#This Row],[Close]])</f>
        <v>64.885505352208298</v>
      </c>
      <c r="E6862" s="50" t="s">
        <v>5435</v>
      </c>
      <c r="F6862" s="50" t="s">
        <v>5378</v>
      </c>
      <c r="G6862" s="50" t="s">
        <v>5497</v>
      </c>
      <c r="H6862" s="50" t="s">
        <v>19248</v>
      </c>
      <c r="I6862" s="50">
        <f>(DAX__2019_2020__33[[#This Row],[Adj Close]]-DAX__2019_2020__33[[#This Row],[Adj Open]])/DAX__2019_2020__33[[#This Row],[Adj Open]]</f>
        <v>9.1298148111215484E-3</v>
      </c>
      <c r="J6862" s="50">
        <f>DAX__2019_2020__33[[#This Row],[Adj Close]]-DAX__2019_2020__33[[#This Row],[Adj Open]]</f>
        <v>0.59239264779169787</v>
      </c>
      <c r="K6862" s="50">
        <v>1330202</v>
      </c>
    </row>
    <row r="6863" spans="1:11" x14ac:dyDescent="0.3">
      <c r="A6863" s="51" t="str">
        <f t="shared" si="112"/>
        <v>FME.DE</v>
      </c>
      <c r="B6863" s="52" t="s">
        <v>379</v>
      </c>
      <c r="C6863" s="50" t="s">
        <v>7928</v>
      </c>
      <c r="D6863" s="50">
        <f>DAX__2019_2020__33[[#This Row],[Open]]*(DAX__2019_2020__33[[#This Row],[Adj Close]]/DAX__2019_2020__33[[#This Row],[Close]])</f>
        <v>65.866661954377719</v>
      </c>
      <c r="E6863" s="50" t="s">
        <v>7928</v>
      </c>
      <c r="F6863" s="50" t="s">
        <v>8856</v>
      </c>
      <c r="G6863" s="50" t="s">
        <v>18973</v>
      </c>
      <c r="H6863" s="50" t="s">
        <v>19249</v>
      </c>
      <c r="I6863" s="50">
        <f>(DAX__2019_2020__33[[#This Row],[Adj Close]]-DAX__2019_2020__33[[#This Row],[Adj Open]])/DAX__2019_2020__33[[#This Row],[Adj Open]]</f>
        <v>-1.3771837337164857E-2</v>
      </c>
      <c r="J6863" s="50">
        <f>DAX__2019_2020__33[[#This Row],[Adj Close]]-DAX__2019_2020__33[[#This Row],[Adj Open]]</f>
        <v>-0.90710495437771499</v>
      </c>
      <c r="K6863" s="50">
        <v>1089052</v>
      </c>
    </row>
    <row r="6864" spans="1:11" x14ac:dyDescent="0.3">
      <c r="A6864" s="51" t="str">
        <f t="shared" si="112"/>
        <v>FME.DE</v>
      </c>
      <c r="B6864" s="52" t="s">
        <v>380</v>
      </c>
      <c r="C6864" s="50" t="s">
        <v>18977</v>
      </c>
      <c r="D6864" s="50">
        <f>DAX__2019_2020__33[[#This Row],[Open]]*(DAX__2019_2020__33[[#This Row],[Adj Close]]/DAX__2019_2020__33[[#This Row],[Close]])</f>
        <v>63.515591217522804</v>
      </c>
      <c r="E6864" s="50" t="s">
        <v>7944</v>
      </c>
      <c r="F6864" s="50" t="s">
        <v>8039</v>
      </c>
      <c r="G6864" s="50" t="s">
        <v>9299</v>
      </c>
      <c r="H6864" s="50" t="s">
        <v>19250</v>
      </c>
      <c r="I6864" s="50">
        <f>(DAX__2019_2020__33[[#This Row],[Adj Close]]-DAX__2019_2020__33[[#This Row],[Adj Open]])/DAX__2019_2020__33[[#This Row],[Adj Open]]</f>
        <v>6.9949720054660759E-3</v>
      </c>
      <c r="J6864" s="50">
        <f>DAX__2019_2020__33[[#This Row],[Adj Close]]-DAX__2019_2020__33[[#This Row],[Adj Open]]</f>
        <v>0.44428978247719897</v>
      </c>
      <c r="K6864" s="50">
        <v>1127014</v>
      </c>
    </row>
    <row r="6865" spans="1:11" x14ac:dyDescent="0.3">
      <c r="A6865" s="51" t="str">
        <f t="shared" si="112"/>
        <v>FME.DE</v>
      </c>
      <c r="B6865" s="52" t="s">
        <v>381</v>
      </c>
      <c r="C6865" s="50" t="s">
        <v>5346</v>
      </c>
      <c r="D6865" s="50">
        <f>DAX__2019_2020__33[[#This Row],[Open]]*(DAX__2019_2020__33[[#This Row],[Adj Close]]/DAX__2019_2020__33[[#This Row],[Close]])</f>
        <v>60.146361787672944</v>
      </c>
      <c r="E6865" s="50" t="s">
        <v>9195</v>
      </c>
      <c r="F6865" s="50" t="s">
        <v>5168</v>
      </c>
      <c r="G6865" s="50" t="s">
        <v>7422</v>
      </c>
      <c r="H6865" s="50" t="s">
        <v>19183</v>
      </c>
      <c r="I6865" s="50">
        <f>(DAX__2019_2020__33[[#This Row],[Adj Close]]-DAX__2019_2020__33[[#This Row],[Adj Open]])/DAX__2019_2020__33[[#This Row],[Adj Open]]</f>
        <v>2.1544997466374421E-2</v>
      </c>
      <c r="J6865" s="50">
        <f>DAX__2019_2020__33[[#This Row],[Adj Close]]-DAX__2019_2020__33[[#This Row],[Adj Open]]</f>
        <v>1.295853212327053</v>
      </c>
      <c r="K6865" s="50">
        <v>2330159</v>
      </c>
    </row>
    <row r="6866" spans="1:11" x14ac:dyDescent="0.3">
      <c r="A6866" s="51" t="str">
        <f t="shared" si="112"/>
        <v>FME.DE</v>
      </c>
      <c r="B6866" s="52" t="s">
        <v>382</v>
      </c>
      <c r="C6866" s="50" t="s">
        <v>5324</v>
      </c>
      <c r="D6866" s="50">
        <f>DAX__2019_2020__33[[#This Row],[Open]]*(DAX__2019_2020__33[[#This Row],[Adj Close]]/DAX__2019_2020__33[[#This Row],[Close]])</f>
        <v>61.812462557227647</v>
      </c>
      <c r="E6866" s="50" t="s">
        <v>5288</v>
      </c>
      <c r="F6866" s="50" t="s">
        <v>7371</v>
      </c>
      <c r="G6866" s="50" t="s">
        <v>7403</v>
      </c>
      <c r="H6866" s="50" t="s">
        <v>19251</v>
      </c>
      <c r="I6866" s="50">
        <f>(DAX__2019_2020__33[[#This Row],[Adj Close]]-DAX__2019_2020__33[[#This Row],[Adj Open]])/DAX__2019_2020__33[[#This Row],[Adj Open]]</f>
        <v>-2.4857682312933269E-2</v>
      </c>
      <c r="J6866" s="50">
        <f>DAX__2019_2020__33[[#This Row],[Adj Close]]-DAX__2019_2020__33[[#This Row],[Adj Open]]</f>
        <v>-1.5365145572276475</v>
      </c>
      <c r="K6866" s="50">
        <v>1983175</v>
      </c>
    </row>
    <row r="6867" spans="1:11" x14ac:dyDescent="0.3">
      <c r="A6867" s="51" t="str">
        <f t="shared" si="112"/>
        <v>FME.DE</v>
      </c>
      <c r="B6867" s="52" t="s">
        <v>383</v>
      </c>
      <c r="C6867" s="50" t="s">
        <v>5594</v>
      </c>
      <c r="D6867" s="50">
        <f>DAX__2019_2020__33[[#This Row],[Open]]*(DAX__2019_2020__33[[#This Row],[Adj Close]]/DAX__2019_2020__33[[#This Row],[Close]])</f>
        <v>60.16487578517588</v>
      </c>
      <c r="E6867" s="50" t="s">
        <v>8824</v>
      </c>
      <c r="F6867" s="50" t="s">
        <v>5164</v>
      </c>
      <c r="G6867" s="50" t="s">
        <v>11258</v>
      </c>
      <c r="H6867" s="50" t="s">
        <v>19252</v>
      </c>
      <c r="I6867" s="50">
        <f>(DAX__2019_2020__33[[#This Row],[Adj Close]]-DAX__2019_2020__33[[#This Row],[Adj Open]])/DAX__2019_2020__33[[#This Row],[Adj Open]]</f>
        <v>-2.0307692307692291E-2</v>
      </c>
      <c r="J6867" s="50">
        <f>DAX__2019_2020__33[[#This Row],[Adj Close]]-DAX__2019_2020__33[[#This Row],[Adj Open]]</f>
        <v>-1.2218097851758785</v>
      </c>
      <c r="K6867" s="50">
        <v>1791655</v>
      </c>
    </row>
    <row r="6868" spans="1:11" x14ac:dyDescent="0.3">
      <c r="A6868" s="51" t="str">
        <f t="shared" si="112"/>
        <v>FME.DE</v>
      </c>
      <c r="B6868" s="52" t="s">
        <v>384</v>
      </c>
      <c r="C6868" s="50" t="s">
        <v>7286</v>
      </c>
      <c r="D6868" s="50">
        <f>DAX__2019_2020__33[[#This Row],[Open]]*(DAX__2019_2020__33[[#This Row],[Adj Close]]/DAX__2019_2020__33[[#This Row],[Close]])</f>
        <v>56.203246579410099</v>
      </c>
      <c r="E6868" s="50" t="s">
        <v>8087</v>
      </c>
      <c r="F6868" s="50" t="s">
        <v>8940</v>
      </c>
      <c r="G6868" s="50" t="s">
        <v>4966</v>
      </c>
      <c r="H6868" s="50" t="s">
        <v>19150</v>
      </c>
      <c r="I6868" s="50">
        <f>(DAX__2019_2020__33[[#This Row],[Adj Close]]-DAX__2019_2020__33[[#This Row],[Adj Open]])/DAX__2019_2020__33[[#This Row],[Adj Open]]</f>
        <v>-3.1620585776999582E-2</v>
      </c>
      <c r="J6868" s="50">
        <f>DAX__2019_2020__33[[#This Row],[Adj Close]]-DAX__2019_2020__33[[#This Row],[Adj Open]]</f>
        <v>-1.7771795794100953</v>
      </c>
      <c r="K6868" s="50">
        <v>3071181</v>
      </c>
    </row>
    <row r="6869" spans="1:11" x14ac:dyDescent="0.3">
      <c r="A6869" s="51" t="str">
        <f t="shared" si="112"/>
        <v>FME.DE</v>
      </c>
      <c r="B6869" s="52" t="s">
        <v>385</v>
      </c>
      <c r="C6869" s="50" t="s">
        <v>8115</v>
      </c>
      <c r="D6869" s="50">
        <f>DAX__2019_2020__33[[#This Row],[Open]]*(DAX__2019_2020__33[[#This Row],[Adj Close]]/DAX__2019_2020__33[[#This Row],[Close]])</f>
        <v>56.221763950225984</v>
      </c>
      <c r="E6869" s="50" t="s">
        <v>8078</v>
      </c>
      <c r="F6869" s="50" t="s">
        <v>8748</v>
      </c>
      <c r="G6869" s="50" t="s">
        <v>9481</v>
      </c>
      <c r="H6869" s="50" t="s">
        <v>19253</v>
      </c>
      <c r="I6869" s="50">
        <f>(DAX__2019_2020__33[[#This Row],[Adj Close]]-DAX__2019_2020__33[[#This Row],[Adj Open]])/DAX__2019_2020__33[[#This Row],[Adj Open]]</f>
        <v>-3.8195652347854749E-2</v>
      </c>
      <c r="J6869" s="50">
        <f>DAX__2019_2020__33[[#This Row],[Adj Close]]-DAX__2019_2020__33[[#This Row],[Adj Open]]</f>
        <v>-2.1474269502259844</v>
      </c>
      <c r="K6869" s="50">
        <v>2593183</v>
      </c>
    </row>
    <row r="6870" spans="1:11" x14ac:dyDescent="0.3">
      <c r="A6870" s="51" t="str">
        <f t="shared" si="112"/>
        <v>FME.DE</v>
      </c>
      <c r="B6870" s="52" t="s">
        <v>386</v>
      </c>
      <c r="C6870" s="50" t="s">
        <v>8621</v>
      </c>
      <c r="D6870" s="50">
        <f>DAX__2019_2020__33[[#This Row],[Open]]*(DAX__2019_2020__33[[#This Row],[Adj Close]]/DAX__2019_2020__33[[#This Row],[Close]])</f>
        <v>51.464106980031708</v>
      </c>
      <c r="E6870" s="50" t="s">
        <v>7781</v>
      </c>
      <c r="F6870" s="50" t="s">
        <v>8611</v>
      </c>
      <c r="G6870" s="50" t="s">
        <v>19254</v>
      </c>
      <c r="H6870" s="50" t="s">
        <v>19255</v>
      </c>
      <c r="I6870" s="50">
        <f>(DAX__2019_2020__33[[#This Row],[Adj Close]]-DAX__2019_2020__33[[#This Row],[Adj Open]])/DAX__2019_2020__33[[#This Row],[Adj Open]]</f>
        <v>4.028780720459741E-2</v>
      </c>
      <c r="J6870" s="50">
        <f>DAX__2019_2020__33[[#This Row],[Adj Close]]-DAX__2019_2020__33[[#This Row],[Adj Open]]</f>
        <v>2.0733760199682933</v>
      </c>
      <c r="K6870" s="50">
        <v>2893169</v>
      </c>
    </row>
    <row r="6871" spans="1:11" x14ac:dyDescent="0.3">
      <c r="A6871" s="51" t="str">
        <f t="shared" si="112"/>
        <v>FME.DE</v>
      </c>
      <c r="B6871" s="52" t="s">
        <v>387</v>
      </c>
      <c r="C6871" s="50" t="s">
        <v>7835</v>
      </c>
      <c r="D6871" s="50">
        <f>DAX__2019_2020__33[[#This Row],[Open]]*(DAX__2019_2020__33[[#This Row],[Adj Close]]/DAX__2019_2020__33[[#This Row],[Close]])</f>
        <v>54.944412502270175</v>
      </c>
      <c r="E6871" s="50" t="s">
        <v>7688</v>
      </c>
      <c r="F6871" s="50" t="s">
        <v>5031</v>
      </c>
      <c r="G6871" s="50" t="s">
        <v>8773</v>
      </c>
      <c r="H6871" s="50" t="s">
        <v>19256</v>
      </c>
      <c r="I6871" s="50">
        <f>(DAX__2019_2020__33[[#This Row],[Adj Close]]-DAX__2019_2020__33[[#This Row],[Adj Open]])/DAX__2019_2020__33[[#This Row],[Adj Open]]</f>
        <v>2.190025232647826E-2</v>
      </c>
      <c r="J6871" s="50">
        <f>DAX__2019_2020__33[[#This Row],[Adj Close]]-DAX__2019_2020__33[[#This Row],[Adj Open]]</f>
        <v>1.2032964977298235</v>
      </c>
      <c r="K6871" s="50">
        <v>2226888</v>
      </c>
    </row>
    <row r="6872" spans="1:11" x14ac:dyDescent="0.3">
      <c r="A6872" s="51" t="str">
        <f t="shared" si="112"/>
        <v>FME.DE</v>
      </c>
      <c r="B6872" s="52" t="s">
        <v>388</v>
      </c>
      <c r="C6872" s="50" t="s">
        <v>7625</v>
      </c>
      <c r="D6872" s="50">
        <f>DAX__2019_2020__33[[#This Row],[Open]]*(DAX__2019_2020__33[[#This Row],[Adj Close]]/DAX__2019_2020__33[[#This Row],[Close]])</f>
        <v>54.814830269281892</v>
      </c>
      <c r="E6872" s="50" t="s">
        <v>9548</v>
      </c>
      <c r="F6872" s="50" t="s">
        <v>19257</v>
      </c>
      <c r="G6872" s="50" t="s">
        <v>8924</v>
      </c>
      <c r="H6872" s="50" t="s">
        <v>19258</v>
      </c>
      <c r="I6872" s="50">
        <f>(DAX__2019_2020__33[[#This Row],[Adj Close]]-DAX__2019_2020__33[[#This Row],[Adj Open]])/DAX__2019_2020__33[[#This Row],[Adj Open]]</f>
        <v>-3.3772373627628355E-4</v>
      </c>
      <c r="J6872" s="50">
        <f>DAX__2019_2020__33[[#This Row],[Adj Close]]-DAX__2019_2020__33[[#This Row],[Adj Open]]</f>
        <v>-1.8512269281892202E-2</v>
      </c>
      <c r="K6872" s="50">
        <v>1571370</v>
      </c>
    </row>
    <row r="6873" spans="1:11" x14ac:dyDescent="0.3">
      <c r="A6873" s="51" t="str">
        <f t="shared" si="112"/>
        <v>FME.DE</v>
      </c>
      <c r="B6873" s="52" t="s">
        <v>389</v>
      </c>
      <c r="C6873" s="50" t="s">
        <v>19148</v>
      </c>
      <c r="D6873" s="50">
        <f>DAX__2019_2020__33[[#This Row],[Open]]*(DAX__2019_2020__33[[#This Row],[Adj Close]]/DAX__2019_2020__33[[#This Row],[Close]])</f>
        <v>54.907387506736775</v>
      </c>
      <c r="E6873" s="50" t="s">
        <v>7623</v>
      </c>
      <c r="F6873" s="50" t="s">
        <v>9685</v>
      </c>
      <c r="G6873" s="50" t="s">
        <v>9082</v>
      </c>
      <c r="H6873" s="50" t="s">
        <v>19259</v>
      </c>
      <c r="I6873" s="50">
        <f>(DAX__2019_2020__33[[#This Row],[Adj Close]]-DAX__2019_2020__33[[#This Row],[Adj Open]])/DAX__2019_2020__33[[#This Row],[Adj Open]]</f>
        <v>-1.2137592717464622E-2</v>
      </c>
      <c r="J6873" s="50">
        <f>DAX__2019_2020__33[[#This Row],[Adj Close]]-DAX__2019_2020__33[[#This Row],[Adj Open]]</f>
        <v>-0.66644350673677621</v>
      </c>
      <c r="K6873" s="50">
        <v>1725807</v>
      </c>
    </row>
    <row r="6874" spans="1:11" x14ac:dyDescent="0.3">
      <c r="A6874" s="51" t="str">
        <f t="shared" si="112"/>
        <v>FME.DE</v>
      </c>
      <c r="B6874" s="52" t="s">
        <v>390</v>
      </c>
      <c r="C6874" s="50" t="s">
        <v>19260</v>
      </c>
      <c r="D6874" s="50">
        <f>DAX__2019_2020__33[[#This Row],[Open]]*(DAX__2019_2020__33[[#This Row],[Adj Close]]/DAX__2019_2020__33[[#This Row],[Close]])</f>
        <v>55.777462018724719</v>
      </c>
      <c r="E6874" s="50" t="s">
        <v>9084</v>
      </c>
      <c r="F6874" s="50" t="s">
        <v>7785</v>
      </c>
      <c r="G6874" s="50" t="s">
        <v>9722</v>
      </c>
      <c r="H6874" s="50" t="s">
        <v>19261</v>
      </c>
      <c r="I6874" s="50">
        <f>(DAX__2019_2020__33[[#This Row],[Adj Close]]-DAX__2019_2020__33[[#This Row],[Adj Open]])/DAX__2019_2020__33[[#This Row],[Adj Open]]</f>
        <v>-6.3060058515103087E-2</v>
      </c>
      <c r="J6874" s="50">
        <f>DAX__2019_2020__33[[#This Row],[Adj Close]]-DAX__2019_2020__33[[#This Row],[Adj Open]]</f>
        <v>-3.5173300187247207</v>
      </c>
      <c r="K6874" s="50">
        <v>2637099</v>
      </c>
    </row>
    <row r="6875" spans="1:11" x14ac:dyDescent="0.3">
      <c r="A6875" s="51" t="str">
        <f t="shared" si="112"/>
        <v>FME.DE</v>
      </c>
      <c r="B6875" s="52" t="s">
        <v>391</v>
      </c>
      <c r="C6875" s="50" t="s">
        <v>8496</v>
      </c>
      <c r="D6875" s="50">
        <f>DAX__2019_2020__33[[#This Row],[Open]]*(DAX__2019_2020__33[[#This Row],[Adj Close]]/DAX__2019_2020__33[[#This Row],[Close]])</f>
        <v>49.964610883548687</v>
      </c>
      <c r="E6875" s="50" t="s">
        <v>9136</v>
      </c>
      <c r="F6875" s="50" t="s">
        <v>8639</v>
      </c>
      <c r="G6875" s="50" t="s">
        <v>9653</v>
      </c>
      <c r="H6875" s="50" t="s">
        <v>19262</v>
      </c>
      <c r="I6875" s="50">
        <f>(DAX__2019_2020__33[[#This Row],[Adj Close]]-DAX__2019_2020__33[[#This Row],[Adj Open]])/DAX__2019_2020__33[[#This Row],[Adj Open]]</f>
        <v>4.1867395331604371E-2</v>
      </c>
      <c r="J6875" s="50">
        <f>DAX__2019_2020__33[[#This Row],[Adj Close]]-DAX__2019_2020__33[[#This Row],[Adj Open]]</f>
        <v>2.0918881164513152</v>
      </c>
      <c r="K6875" s="50">
        <v>2033532</v>
      </c>
    </row>
    <row r="6876" spans="1:11" x14ac:dyDescent="0.3">
      <c r="A6876" s="51" t="str">
        <f t="shared" si="112"/>
        <v>FME.DE</v>
      </c>
      <c r="B6876" s="52" t="s">
        <v>392</v>
      </c>
      <c r="C6876" s="50" t="s">
        <v>11684</v>
      </c>
      <c r="D6876" s="50">
        <f>DAX__2019_2020__33[[#This Row],[Open]]*(DAX__2019_2020__33[[#This Row],[Adj Close]]/DAX__2019_2020__33[[#This Row],[Close]])</f>
        <v>54.314994918144819</v>
      </c>
      <c r="E6876" s="50" t="s">
        <v>9549</v>
      </c>
      <c r="F6876" s="50" t="s">
        <v>19263</v>
      </c>
      <c r="G6876" s="50" t="s">
        <v>19264</v>
      </c>
      <c r="H6876" s="50" t="s">
        <v>19265</v>
      </c>
      <c r="I6876" s="50">
        <f>(DAX__2019_2020__33[[#This Row],[Adj Close]]-DAX__2019_2020__33[[#This Row],[Adj Open]])/DAX__2019_2020__33[[#This Row],[Adj Open]]</f>
        <v>-3.919562031356507E-2</v>
      </c>
      <c r="J6876" s="50">
        <f>DAX__2019_2020__33[[#This Row],[Adj Close]]-DAX__2019_2020__33[[#This Row],[Adj Open]]</f>
        <v>-2.1289099181448208</v>
      </c>
      <c r="K6876" s="50">
        <v>2621203</v>
      </c>
    </row>
    <row r="6877" spans="1:11" x14ac:dyDescent="0.3">
      <c r="A6877" s="51" t="str">
        <f t="shared" si="112"/>
        <v>FME.DE</v>
      </c>
      <c r="B6877" s="52" t="s">
        <v>393</v>
      </c>
      <c r="C6877" s="50" t="s">
        <v>5095</v>
      </c>
      <c r="D6877" s="50">
        <f>DAX__2019_2020__33[[#This Row],[Open]]*(DAX__2019_2020__33[[#This Row],[Adj Close]]/DAX__2019_2020__33[[#This Row],[Close]])</f>
        <v>53.555995969184885</v>
      </c>
      <c r="E6877" s="50" t="s">
        <v>5095</v>
      </c>
      <c r="F6877" s="50" t="s">
        <v>8668</v>
      </c>
      <c r="G6877" s="50" t="s">
        <v>5112</v>
      </c>
      <c r="H6877" s="50" t="s">
        <v>19266</v>
      </c>
      <c r="I6877" s="50">
        <f>(DAX__2019_2020__33[[#This Row],[Adj Close]]-DAX__2019_2020__33[[#This Row],[Adj Open]])/DAX__2019_2020__33[[#This Row],[Adj Open]]</f>
        <v>-3.2146577391175539E-2</v>
      </c>
      <c r="J6877" s="50">
        <f>DAX__2019_2020__33[[#This Row],[Adj Close]]-DAX__2019_2020__33[[#This Row],[Adj Open]]</f>
        <v>-1.721641969184887</v>
      </c>
      <c r="K6877" s="50">
        <v>2668601</v>
      </c>
    </row>
    <row r="6878" spans="1:11" x14ac:dyDescent="0.3">
      <c r="A6878" s="51" t="str">
        <f t="shared" si="112"/>
        <v>FME.DE</v>
      </c>
      <c r="B6878" s="52" t="s">
        <v>394</v>
      </c>
      <c r="C6878" s="50" t="s">
        <v>8614</v>
      </c>
      <c r="D6878" s="50">
        <f>DAX__2019_2020__33[[#This Row],[Open]]*(DAX__2019_2020__33[[#This Row],[Adj Close]]/DAX__2019_2020__33[[#This Row],[Close]])</f>
        <v>51.186423975560935</v>
      </c>
      <c r="E6878" s="50" t="s">
        <v>8378</v>
      </c>
      <c r="F6878" s="50" t="s">
        <v>8385</v>
      </c>
      <c r="G6878" s="50" t="s">
        <v>8988</v>
      </c>
      <c r="H6878" s="50" t="s">
        <v>19267</v>
      </c>
      <c r="I6878" s="50">
        <f>(DAX__2019_2020__33[[#This Row],[Adj Close]]-DAX__2019_2020__33[[#This Row],[Adj Open]])/DAX__2019_2020__33[[#This Row],[Adj Open]]</f>
        <v>4.0506366012773257E-2</v>
      </c>
      <c r="J6878" s="50">
        <f>DAX__2019_2020__33[[#This Row],[Adj Close]]-DAX__2019_2020__33[[#This Row],[Adj Open]]</f>
        <v>2.0733760244390638</v>
      </c>
      <c r="K6878" s="50">
        <v>3209145</v>
      </c>
    </row>
    <row r="6879" spans="1:11" x14ac:dyDescent="0.3">
      <c r="A6879" s="51" t="str">
        <f t="shared" si="112"/>
        <v>FME.DE</v>
      </c>
      <c r="B6879" s="52" t="s">
        <v>395</v>
      </c>
      <c r="C6879" s="50" t="s">
        <v>11711</v>
      </c>
      <c r="D6879" s="50">
        <f>DAX__2019_2020__33[[#This Row],[Open]]*(DAX__2019_2020__33[[#This Row],[Adj Close]]/DAX__2019_2020__33[[#This Row],[Close]])</f>
        <v>52.611865525341607</v>
      </c>
      <c r="E6879" s="50" t="s">
        <v>9657</v>
      </c>
      <c r="F6879" s="50" t="s">
        <v>11753</v>
      </c>
      <c r="G6879" s="50" t="s">
        <v>8667</v>
      </c>
      <c r="H6879" s="50" t="s">
        <v>19268</v>
      </c>
      <c r="I6879" s="50">
        <f>(DAX__2019_2020__33[[#This Row],[Adj Close]]-DAX__2019_2020__33[[#This Row],[Adj Open]])/DAX__2019_2020__33[[#This Row],[Adj Open]]</f>
        <v>1.6185749472202634E-2</v>
      </c>
      <c r="J6879" s="50">
        <f>DAX__2019_2020__33[[#This Row],[Adj Close]]-DAX__2019_2020__33[[#This Row],[Adj Open]]</f>
        <v>0.85156247465839385</v>
      </c>
      <c r="K6879" s="50">
        <v>2283631</v>
      </c>
    </row>
    <row r="6880" spans="1:11" x14ac:dyDescent="0.3">
      <c r="A6880" s="51" t="str">
        <f t="shared" si="112"/>
        <v>FME.DE</v>
      </c>
      <c r="B6880" s="52" t="s">
        <v>396</v>
      </c>
      <c r="C6880" s="50" t="s">
        <v>9112</v>
      </c>
      <c r="D6880" s="50">
        <f>DAX__2019_2020__33[[#This Row],[Open]]*(DAX__2019_2020__33[[#This Row],[Adj Close]]/DAX__2019_2020__33[[#This Row],[Close]])</f>
        <v>54.389041710089565</v>
      </c>
      <c r="E6880" s="50" t="s">
        <v>5054</v>
      </c>
      <c r="F6880" s="50" t="s">
        <v>5048</v>
      </c>
      <c r="G6880" s="50" t="s">
        <v>7796</v>
      </c>
      <c r="H6880" s="50" t="s">
        <v>19269</v>
      </c>
      <c r="I6880" s="50">
        <f>(DAX__2019_2020__33[[#This Row],[Adj Close]]-DAX__2019_2020__33[[#This Row],[Adj Open]])/DAX__2019_2020__33[[#This Row],[Adj Open]]</f>
        <v>-3.0632404037863503E-3</v>
      </c>
      <c r="J6880" s="50">
        <f>DAX__2019_2020__33[[#This Row],[Adj Close]]-DAX__2019_2020__33[[#This Row],[Adj Open]]</f>
        <v>-0.1666067100895674</v>
      </c>
      <c r="K6880" s="50">
        <v>1853035</v>
      </c>
    </row>
    <row r="6881" spans="1:11" x14ac:dyDescent="0.3">
      <c r="A6881" s="51" t="str">
        <f t="shared" si="112"/>
        <v>FME.DE</v>
      </c>
      <c r="B6881" s="52" t="s">
        <v>397</v>
      </c>
      <c r="C6881" s="50" t="s">
        <v>7660</v>
      </c>
      <c r="D6881" s="50">
        <f>DAX__2019_2020__33[[#This Row],[Open]]*(DAX__2019_2020__33[[#This Row],[Adj Close]]/DAX__2019_2020__33[[#This Row],[Close]])</f>
        <v>55.518292124945312</v>
      </c>
      <c r="E6881" s="50" t="s">
        <v>7707</v>
      </c>
      <c r="F6881" s="50" t="s">
        <v>11763</v>
      </c>
      <c r="G6881" s="50" t="s">
        <v>7748</v>
      </c>
      <c r="H6881" s="50" t="s">
        <v>19270</v>
      </c>
      <c r="I6881" s="50">
        <f>(DAX__2019_2020__33[[#This Row],[Adj Close]]-DAX__2019_2020__33[[#This Row],[Adj Open]])/DAX__2019_2020__33[[#This Row],[Adj Open]]</f>
        <v>3.6679059686562238E-3</v>
      </c>
      <c r="J6881" s="50">
        <f>DAX__2019_2020__33[[#This Row],[Adj Close]]-DAX__2019_2020__33[[#This Row],[Adj Open]]</f>
        <v>0.20363587505468672</v>
      </c>
      <c r="K6881" s="50">
        <v>2181216</v>
      </c>
    </row>
    <row r="6882" spans="1:11" x14ac:dyDescent="0.3">
      <c r="A6882" s="51" t="str">
        <f t="shared" si="112"/>
        <v>FME.DE</v>
      </c>
      <c r="B6882" s="52" t="s">
        <v>398</v>
      </c>
      <c r="C6882" s="50" t="s">
        <v>11322</v>
      </c>
      <c r="D6882" s="50">
        <f>DAX__2019_2020__33[[#This Row],[Open]]*(DAX__2019_2020__33[[#This Row],[Adj Close]]/DAX__2019_2020__33[[#This Row],[Close]])</f>
        <v>54.481610290158621</v>
      </c>
      <c r="E6882" s="50" t="s">
        <v>5005</v>
      </c>
      <c r="F6882" s="50" t="s">
        <v>8382</v>
      </c>
      <c r="G6882" s="50" t="s">
        <v>7289</v>
      </c>
      <c r="H6882" s="50" t="s">
        <v>19271</v>
      </c>
      <c r="I6882" s="50">
        <f>(DAX__2019_2020__33[[#This Row],[Adj Close]]-DAX__2019_2020__33[[#This Row],[Adj Open]])/DAX__2019_2020__33[[#This Row],[Adj Open]]</f>
        <v>1.970776385138033E-2</v>
      </c>
      <c r="J6882" s="50">
        <f>DAX__2019_2020__33[[#This Row],[Adj Close]]-DAX__2019_2020__33[[#This Row],[Adj Open]]</f>
        <v>1.0737107098413787</v>
      </c>
      <c r="K6882" s="50">
        <v>1924834</v>
      </c>
    </row>
    <row r="6883" spans="1:11" x14ac:dyDescent="0.3">
      <c r="A6883" s="51" t="str">
        <f t="shared" si="112"/>
        <v>FME.DE</v>
      </c>
      <c r="B6883" s="52" t="s">
        <v>399</v>
      </c>
      <c r="C6883" s="50" t="s">
        <v>9548</v>
      </c>
      <c r="D6883" s="50">
        <f>DAX__2019_2020__33[[#This Row],[Open]]*(DAX__2019_2020__33[[#This Row],[Adj Close]]/DAX__2019_2020__33[[#This Row],[Close]])</f>
        <v>55.925563460976555</v>
      </c>
      <c r="E6883" s="50" t="s">
        <v>7633</v>
      </c>
      <c r="F6883" s="50" t="s">
        <v>11539</v>
      </c>
      <c r="G6883" s="50" t="s">
        <v>4975</v>
      </c>
      <c r="H6883" s="50" t="s">
        <v>19272</v>
      </c>
      <c r="I6883" s="50">
        <f>(DAX__2019_2020__33[[#This Row],[Adj Close]]-DAX__2019_2020__33[[#This Row],[Adj Open]])/DAX__2019_2020__33[[#This Row],[Adj Open]]</f>
        <v>-1.6550811537597229E-2</v>
      </c>
      <c r="J6883" s="50">
        <f>DAX__2019_2020__33[[#This Row],[Adj Close]]-DAX__2019_2020__33[[#This Row],[Adj Open]]</f>
        <v>-0.92561346097655672</v>
      </c>
      <c r="K6883" s="50">
        <v>1137711</v>
      </c>
    </row>
    <row r="6884" spans="1:11" x14ac:dyDescent="0.3">
      <c r="A6884" s="51" t="str">
        <f t="shared" si="112"/>
        <v>FME.DE</v>
      </c>
      <c r="B6884" s="52" t="s">
        <v>400</v>
      </c>
      <c r="C6884" s="50" t="s">
        <v>5092</v>
      </c>
      <c r="D6884" s="50">
        <f>DAX__2019_2020__33[[#This Row],[Open]]*(DAX__2019_2020__33[[#This Row],[Adj Close]]/DAX__2019_2020__33[[#This Row],[Close]])</f>
        <v>55.240611998014174</v>
      </c>
      <c r="E6884" s="50" t="s">
        <v>7717</v>
      </c>
      <c r="F6884" s="50" t="s">
        <v>7627</v>
      </c>
      <c r="G6884" s="50" t="s">
        <v>7700</v>
      </c>
      <c r="H6884" s="50" t="s">
        <v>19273</v>
      </c>
      <c r="I6884" s="50">
        <f>(DAX__2019_2020__33[[#This Row],[Adj Close]]-DAX__2019_2020__33[[#This Row],[Adj Open]])/DAX__2019_2020__33[[#This Row],[Adj Open]]</f>
        <v>7.3726373994637325E-3</v>
      </c>
      <c r="J6884" s="50">
        <f>DAX__2019_2020__33[[#This Row],[Adj Close]]-DAX__2019_2020__33[[#This Row],[Adj Open]]</f>
        <v>0.40726900198582427</v>
      </c>
      <c r="K6884" s="50">
        <v>744022</v>
      </c>
    </row>
    <row r="6885" spans="1:11" x14ac:dyDescent="0.3">
      <c r="A6885" s="51" t="str">
        <f t="shared" si="112"/>
        <v>FME.DE</v>
      </c>
      <c r="B6885" s="52" t="s">
        <v>401</v>
      </c>
      <c r="C6885" s="50" t="s">
        <v>5524</v>
      </c>
      <c r="D6885" s="50">
        <f>DAX__2019_2020__33[[#This Row],[Open]]*(DAX__2019_2020__33[[#This Row],[Adj Close]]/DAX__2019_2020__33[[#This Row],[Close]])</f>
        <v>56.814155618800015</v>
      </c>
      <c r="E6885" s="50" t="s">
        <v>7875</v>
      </c>
      <c r="F6885" s="50" t="s">
        <v>4984</v>
      </c>
      <c r="G6885" s="50" t="s">
        <v>8781</v>
      </c>
      <c r="H6885" s="50" t="s">
        <v>19274</v>
      </c>
      <c r="I6885" s="50">
        <f>(DAX__2019_2020__33[[#This Row],[Adj Close]]-DAX__2019_2020__33[[#This Row],[Adj Open]])/DAX__2019_2020__33[[#This Row],[Adj Open]]</f>
        <v>3.9100357785917311E-3</v>
      </c>
      <c r="J6885" s="50">
        <f>DAX__2019_2020__33[[#This Row],[Adj Close]]-DAX__2019_2020__33[[#This Row],[Adj Open]]</f>
        <v>0.2221453811999865</v>
      </c>
      <c r="K6885" s="50">
        <v>1005906</v>
      </c>
    </row>
    <row r="6886" spans="1:11" x14ac:dyDescent="0.3">
      <c r="A6886" s="51" t="str">
        <f t="shared" si="112"/>
        <v>FME.DE</v>
      </c>
      <c r="B6886" s="52" t="s">
        <v>402</v>
      </c>
      <c r="C6886" s="50" t="s">
        <v>5541</v>
      </c>
      <c r="D6886" s="50">
        <f>DAX__2019_2020__33[[#This Row],[Open]]*(DAX__2019_2020__33[[#This Row],[Adj Close]]/DAX__2019_2020__33[[#This Row],[Close]])</f>
        <v>58.720916924383936</v>
      </c>
      <c r="E6886" s="50" t="s">
        <v>9478</v>
      </c>
      <c r="F6886" s="50" t="s">
        <v>7599</v>
      </c>
      <c r="G6886" s="50" t="s">
        <v>7297</v>
      </c>
      <c r="H6886" s="50" t="s">
        <v>19275</v>
      </c>
      <c r="I6886" s="50">
        <f>(DAX__2019_2020__33[[#This Row],[Adj Close]]-DAX__2019_2020__33[[#This Row],[Adj Open]])/DAX__2019_2020__33[[#This Row],[Adj Open]]</f>
        <v>-8.1967372036056106E-3</v>
      </c>
      <c r="J6886" s="50">
        <f>DAX__2019_2020__33[[#This Row],[Adj Close]]-DAX__2019_2020__33[[#This Row],[Adj Open]]</f>
        <v>-0.48131992438393212</v>
      </c>
      <c r="K6886" s="50">
        <v>852987</v>
      </c>
    </row>
    <row r="6887" spans="1:11" x14ac:dyDescent="0.3">
      <c r="A6887" s="51" t="str">
        <f t="shared" ref="A6887:A6950" si="113">"FME.DE"</f>
        <v>FME.DE</v>
      </c>
      <c r="B6887" s="52" t="s">
        <v>403</v>
      </c>
      <c r="C6887" s="50" t="s">
        <v>7342</v>
      </c>
      <c r="D6887" s="50">
        <f>DAX__2019_2020__33[[#This Row],[Open]]*(DAX__2019_2020__33[[#This Row],[Adj Close]]/DAX__2019_2020__33[[#This Row],[Close]])</f>
        <v>57.98042680597721</v>
      </c>
      <c r="E6887" s="50" t="s">
        <v>5258</v>
      </c>
      <c r="F6887" s="50" t="s">
        <v>5530</v>
      </c>
      <c r="G6887" s="50" t="s">
        <v>7597</v>
      </c>
      <c r="H6887" s="50" t="s">
        <v>19276</v>
      </c>
      <c r="I6887" s="50">
        <f>(DAX__2019_2020__33[[#This Row],[Adj Close]]-DAX__2019_2020__33[[#This Row],[Adj Open]])/DAX__2019_2020__33[[#This Row],[Adj Open]]</f>
        <v>-6.7049490214710688E-3</v>
      </c>
      <c r="J6887" s="50">
        <f>DAX__2019_2020__33[[#This Row],[Adj Close]]-DAX__2019_2020__33[[#This Row],[Adj Open]]</f>
        <v>-0.38875580597721182</v>
      </c>
      <c r="K6887" s="50">
        <v>806008</v>
      </c>
    </row>
    <row r="6888" spans="1:11" x14ac:dyDescent="0.3">
      <c r="A6888" s="51" t="str">
        <f t="shared" si="113"/>
        <v>FME.DE</v>
      </c>
      <c r="B6888" s="52" t="s">
        <v>404</v>
      </c>
      <c r="C6888" s="50" t="s">
        <v>7291</v>
      </c>
      <c r="D6888" s="50">
        <f>DAX__2019_2020__33[[#This Row],[Open]]*(DAX__2019_2020__33[[#This Row],[Adj Close]]/DAX__2019_2020__33[[#This Row],[Close]])</f>
        <v>58.591327026906278</v>
      </c>
      <c r="E6888" s="50" t="s">
        <v>9221</v>
      </c>
      <c r="F6888" s="50" t="s">
        <v>11812</v>
      </c>
      <c r="G6888" s="50" t="s">
        <v>11365</v>
      </c>
      <c r="H6888" s="50" t="s">
        <v>19277</v>
      </c>
      <c r="I6888" s="50">
        <f>(DAX__2019_2020__33[[#This Row],[Adj Close]]-DAX__2019_2020__33[[#This Row],[Adj Open]])/DAX__2019_2020__33[[#This Row],[Adj Open]]</f>
        <v>-9.4781992018677641E-4</v>
      </c>
      <c r="J6888" s="50">
        <f>DAX__2019_2020__33[[#This Row],[Adj Close]]-DAX__2019_2020__33[[#This Row],[Adj Open]]</f>
        <v>-5.5534026906279621E-2</v>
      </c>
      <c r="K6888" s="50">
        <v>940358</v>
      </c>
    </row>
    <row r="6889" spans="1:11" x14ac:dyDescent="0.3">
      <c r="A6889" s="51" t="str">
        <f t="shared" si="113"/>
        <v>FME.DE</v>
      </c>
      <c r="B6889" s="52" t="s">
        <v>405</v>
      </c>
      <c r="C6889" s="50" t="s">
        <v>7302</v>
      </c>
      <c r="D6889" s="50">
        <f>DAX__2019_2020__33[[#This Row],[Open]]*(DAX__2019_2020__33[[#This Row],[Adj Close]]/DAX__2019_2020__33[[#This Row],[Close]])</f>
        <v>59.479922393216313</v>
      </c>
      <c r="E6889" s="50" t="s">
        <v>8808</v>
      </c>
      <c r="F6889" s="50" t="s">
        <v>5541</v>
      </c>
      <c r="G6889" s="50" t="s">
        <v>12786</v>
      </c>
      <c r="H6889" s="50" t="s">
        <v>19278</v>
      </c>
      <c r="I6889" s="50">
        <f>(DAX__2019_2020__33[[#This Row],[Adj Close]]-DAX__2019_2020__33[[#This Row],[Adj Open]])/DAX__2019_2020__33[[#This Row],[Adj Open]]</f>
        <v>-3.1124182037841502E-3</v>
      </c>
      <c r="J6889" s="50">
        <f>DAX__2019_2020__33[[#This Row],[Adj Close]]-DAX__2019_2020__33[[#This Row],[Adj Open]]</f>
        <v>-0.18512639321631497</v>
      </c>
      <c r="K6889" s="50">
        <v>912856</v>
      </c>
    </row>
    <row r="6890" spans="1:11" x14ac:dyDescent="0.3">
      <c r="A6890" s="51" t="str">
        <f t="shared" si="113"/>
        <v>FME.DE</v>
      </c>
      <c r="B6890" s="52" t="s">
        <v>406</v>
      </c>
      <c r="C6890" s="50" t="s">
        <v>7884</v>
      </c>
      <c r="D6890" s="50">
        <f>DAX__2019_2020__33[[#This Row],[Open]]*(DAX__2019_2020__33[[#This Row],[Adj Close]]/DAX__2019_2020__33[[#This Row],[Close]])</f>
        <v>59.350338528533328</v>
      </c>
      <c r="E6890" s="50" t="s">
        <v>7403</v>
      </c>
      <c r="F6890" s="50" t="s">
        <v>7323</v>
      </c>
      <c r="G6890" s="50" t="s">
        <v>7688</v>
      </c>
      <c r="H6890" s="50" t="s">
        <v>19279</v>
      </c>
      <c r="I6890" s="50">
        <f>(DAX__2019_2020__33[[#This Row],[Adj Close]]-DAX__2019_2020__33[[#This Row],[Adj Open]])/DAX__2019_2020__33[[#This Row],[Adj Open]]</f>
        <v>-2.6512865259847251E-2</v>
      </c>
      <c r="J6890" s="50">
        <f>DAX__2019_2020__33[[#This Row],[Adj Close]]-DAX__2019_2020__33[[#This Row],[Adj Open]]</f>
        <v>-1.5735475285333251</v>
      </c>
      <c r="K6890" s="50">
        <v>838724</v>
      </c>
    </row>
    <row r="6891" spans="1:11" x14ac:dyDescent="0.3">
      <c r="A6891" s="51" t="str">
        <f t="shared" si="113"/>
        <v>FME.DE</v>
      </c>
      <c r="B6891" s="52" t="s">
        <v>407</v>
      </c>
      <c r="C6891" s="50" t="s">
        <v>8084</v>
      </c>
      <c r="D6891" s="50">
        <f>DAX__2019_2020__33[[#This Row],[Open]]*(DAX__2019_2020__33[[#This Row],[Adj Close]]/DAX__2019_2020__33[[#This Row],[Close]])</f>
        <v>58.332157106388664</v>
      </c>
      <c r="E6891" s="50" t="s">
        <v>5000</v>
      </c>
      <c r="F6891" s="50" t="s">
        <v>5258</v>
      </c>
      <c r="G6891" s="50" t="s">
        <v>5567</v>
      </c>
      <c r="H6891" s="50" t="s">
        <v>19280</v>
      </c>
      <c r="I6891" s="50">
        <f>(DAX__2019_2020__33[[#This Row],[Adj Close]]-DAX__2019_2020__33[[#This Row],[Adj Open]])/DAX__2019_2020__33[[#This Row],[Adj Open]]</f>
        <v>2.253256109171697E-2</v>
      </c>
      <c r="J6891" s="50">
        <f>DAX__2019_2020__33[[#This Row],[Adj Close]]-DAX__2019_2020__33[[#This Row],[Adj Open]]</f>
        <v>1.3143728936113348</v>
      </c>
      <c r="K6891" s="50">
        <v>951859</v>
      </c>
    </row>
    <row r="6892" spans="1:11" x14ac:dyDescent="0.3">
      <c r="A6892" s="51" t="str">
        <f t="shared" si="113"/>
        <v>FME.DE</v>
      </c>
      <c r="B6892" s="52" t="s">
        <v>408</v>
      </c>
      <c r="C6892" s="50" t="s">
        <v>9160</v>
      </c>
      <c r="D6892" s="50">
        <f>DAX__2019_2020__33[[#This Row],[Open]]*(DAX__2019_2020__33[[#This Row],[Adj Close]]/DAX__2019_2020__33[[#This Row],[Close]])</f>
        <v>60.757262494945728</v>
      </c>
      <c r="E6892" s="50" t="s">
        <v>19195</v>
      </c>
      <c r="F6892" s="50" t="s">
        <v>5008</v>
      </c>
      <c r="G6892" s="50" t="s">
        <v>5539</v>
      </c>
      <c r="H6892" s="50" t="s">
        <v>19281</v>
      </c>
      <c r="I6892" s="50">
        <f>(DAX__2019_2020__33[[#This Row],[Adj Close]]-DAX__2019_2020__33[[#This Row],[Adj Open]])/DAX__2019_2020__33[[#This Row],[Adj Open]]</f>
        <v>-1.2187736322177642E-2</v>
      </c>
      <c r="J6892" s="50">
        <f>DAX__2019_2020__33[[#This Row],[Adj Close]]-DAX__2019_2020__33[[#This Row],[Adj Open]]</f>
        <v>-0.74049349494573136</v>
      </c>
      <c r="K6892" s="50">
        <v>1216916</v>
      </c>
    </row>
    <row r="6893" spans="1:11" x14ac:dyDescent="0.3">
      <c r="A6893" s="51" t="str">
        <f t="shared" si="113"/>
        <v>FME.DE</v>
      </c>
      <c r="B6893" s="52" t="s">
        <v>409</v>
      </c>
      <c r="C6893" s="50" t="s">
        <v>5306</v>
      </c>
      <c r="D6893" s="50">
        <f>DAX__2019_2020__33[[#This Row],[Open]]*(DAX__2019_2020__33[[#This Row],[Adj Close]]/DAX__2019_2020__33[[#This Row],[Close]])</f>
        <v>60.627674671757553</v>
      </c>
      <c r="E6893" s="50" t="s">
        <v>8002</v>
      </c>
      <c r="F6893" s="50" t="s">
        <v>11817</v>
      </c>
      <c r="G6893" s="50" t="s">
        <v>8002</v>
      </c>
      <c r="H6893" s="50" t="s">
        <v>19282</v>
      </c>
      <c r="I6893" s="50">
        <f>(DAX__2019_2020__33[[#This Row],[Adj Close]]-DAX__2019_2020__33[[#This Row],[Adj Open]])/DAX__2019_2020__33[[#This Row],[Adj Open]]</f>
        <v>2.8702244274809233E-2</v>
      </c>
      <c r="J6893" s="50">
        <f>DAX__2019_2020__33[[#This Row],[Adj Close]]-DAX__2019_2020__33[[#This Row],[Adj Open]]</f>
        <v>1.74015032824245</v>
      </c>
      <c r="K6893" s="50">
        <v>1040971</v>
      </c>
    </row>
    <row r="6894" spans="1:11" x14ac:dyDescent="0.3">
      <c r="A6894" s="51" t="str">
        <f t="shared" si="113"/>
        <v>FME.DE</v>
      </c>
      <c r="B6894" s="52" t="s">
        <v>410</v>
      </c>
      <c r="C6894" s="50" t="s">
        <v>8909</v>
      </c>
      <c r="D6894" s="50">
        <f>DAX__2019_2020__33[[#This Row],[Open]]*(DAX__2019_2020__33[[#This Row],[Adj Close]]/DAX__2019_2020__33[[#This Row],[Close]])</f>
        <v>62.053127689762384</v>
      </c>
      <c r="E6894" s="50" t="s">
        <v>5287</v>
      </c>
      <c r="F6894" s="50" t="s">
        <v>9197</v>
      </c>
      <c r="G6894" s="50" t="s">
        <v>11284</v>
      </c>
      <c r="H6894" s="50" t="s">
        <v>19283</v>
      </c>
      <c r="I6894" s="50">
        <f>(DAX__2019_2020__33[[#This Row],[Adj Close]]-DAX__2019_2020__33[[#This Row],[Adj Open]])/DAX__2019_2020__33[[#This Row],[Adj Open]]</f>
        <v>-8.3531919995050285E-3</v>
      </c>
      <c r="J6894" s="50">
        <f>DAX__2019_2020__33[[#This Row],[Adj Close]]-DAX__2019_2020__33[[#This Row],[Adj Open]]</f>
        <v>-0.51834168976238715</v>
      </c>
      <c r="K6894" s="50">
        <v>1064512</v>
      </c>
    </row>
    <row r="6895" spans="1:11" x14ac:dyDescent="0.3">
      <c r="A6895" s="51" t="str">
        <f t="shared" si="113"/>
        <v>FME.DE</v>
      </c>
      <c r="B6895" s="52" t="s">
        <v>411</v>
      </c>
      <c r="C6895" s="50" t="s">
        <v>5300</v>
      </c>
      <c r="D6895" s="50">
        <f>DAX__2019_2020__33[[#This Row],[Open]]*(DAX__2019_2020__33[[#This Row],[Adj Close]]/DAX__2019_2020__33[[#This Row],[Close]])</f>
        <v>61.738410757813313</v>
      </c>
      <c r="E6895" s="50" t="s">
        <v>18966</v>
      </c>
      <c r="F6895" s="50" t="s">
        <v>7416</v>
      </c>
      <c r="G6895" s="50" t="s">
        <v>7437</v>
      </c>
      <c r="H6895" s="50" t="s">
        <v>19209</v>
      </c>
      <c r="I6895" s="50">
        <f>(DAX__2019_2020__33[[#This Row],[Adj Close]]-DAX__2019_2020__33[[#This Row],[Adj Open]])/DAX__2019_2020__33[[#This Row],[Adj Open]]</f>
        <v>1.739136510006135E-2</v>
      </c>
      <c r="J6895" s="50">
        <f>DAX__2019_2020__33[[#This Row],[Adj Close]]-DAX__2019_2020__33[[#This Row],[Adj Open]]</f>
        <v>1.0737152421866867</v>
      </c>
      <c r="K6895" s="50">
        <v>815406</v>
      </c>
    </row>
    <row r="6896" spans="1:11" x14ac:dyDescent="0.3">
      <c r="A6896" s="51" t="str">
        <f t="shared" si="113"/>
        <v>FME.DE</v>
      </c>
      <c r="B6896" s="52" t="s">
        <v>412</v>
      </c>
      <c r="C6896" s="50" t="s">
        <v>8865</v>
      </c>
      <c r="D6896" s="50">
        <f>DAX__2019_2020__33[[#This Row],[Open]]*(DAX__2019_2020__33[[#This Row],[Adj Close]]/DAX__2019_2020__33[[#This Row],[Close]])</f>
        <v>63.404525003072131</v>
      </c>
      <c r="E6896" s="50" t="s">
        <v>8918</v>
      </c>
      <c r="F6896" s="50" t="s">
        <v>7920</v>
      </c>
      <c r="G6896" s="50" t="s">
        <v>11401</v>
      </c>
      <c r="H6896" s="50" t="s">
        <v>19284</v>
      </c>
      <c r="I6896" s="50">
        <f>(DAX__2019_2020__33[[#This Row],[Adj Close]]-DAX__2019_2020__33[[#This Row],[Adj Open]])/DAX__2019_2020__33[[#This Row],[Adj Open]]</f>
        <v>1.489046715328474E-2</v>
      </c>
      <c r="J6896" s="50">
        <f>DAX__2019_2020__33[[#This Row],[Adj Close]]-DAX__2019_2020__33[[#This Row],[Adj Open]]</f>
        <v>0.94412299692786661</v>
      </c>
      <c r="K6896" s="50">
        <v>1291901</v>
      </c>
    </row>
    <row r="6897" spans="1:11" x14ac:dyDescent="0.3">
      <c r="A6897" s="51" t="str">
        <f t="shared" si="113"/>
        <v>FME.DE</v>
      </c>
      <c r="B6897" s="52" t="s">
        <v>413</v>
      </c>
      <c r="C6897" s="50" t="s">
        <v>5247</v>
      </c>
      <c r="D6897" s="50">
        <f>DAX__2019_2020__33[[#This Row],[Open]]*(DAX__2019_2020__33[[#This Row],[Adj Close]]/DAX__2019_2020__33[[#This Row],[Close]])</f>
        <v>63.552620344043092</v>
      </c>
      <c r="E6897" s="50" t="s">
        <v>5491</v>
      </c>
      <c r="F6897" s="50" t="s">
        <v>18966</v>
      </c>
      <c r="G6897" s="50" t="s">
        <v>7505</v>
      </c>
      <c r="H6897" s="50" t="s">
        <v>19285</v>
      </c>
      <c r="I6897" s="50">
        <f>(DAX__2019_2020__33[[#This Row],[Adj Close]]-DAX__2019_2020__33[[#This Row],[Adj Open]])/DAX__2019_2020__33[[#This Row],[Adj Open]]</f>
        <v>9.3212782218888984E-3</v>
      </c>
      <c r="J6897" s="50">
        <f>DAX__2019_2020__33[[#This Row],[Adj Close]]-DAX__2019_2020__33[[#This Row],[Adj Open]]</f>
        <v>0.59239165595690224</v>
      </c>
      <c r="K6897" s="50">
        <v>931992</v>
      </c>
    </row>
    <row r="6898" spans="1:11" x14ac:dyDescent="0.3">
      <c r="A6898" s="51" t="str">
        <f t="shared" si="113"/>
        <v>FME.DE</v>
      </c>
      <c r="B6898" s="52" t="s">
        <v>414</v>
      </c>
      <c r="C6898" s="50" t="s">
        <v>9258</v>
      </c>
      <c r="D6898" s="50">
        <f>DAX__2019_2020__33[[#This Row],[Open]]*(DAX__2019_2020__33[[#This Row],[Adj Close]]/DAX__2019_2020__33[[#This Row],[Close]])</f>
        <v>65.126167762835721</v>
      </c>
      <c r="E6898" s="50" t="s">
        <v>5461</v>
      </c>
      <c r="F6898" s="50" t="s">
        <v>12808</v>
      </c>
      <c r="G6898" s="50" t="s">
        <v>5461</v>
      </c>
      <c r="H6898" s="50" t="s">
        <v>19286</v>
      </c>
      <c r="I6898" s="50">
        <f>(DAX__2019_2020__33[[#This Row],[Adj Close]]-DAX__2019_2020__33[[#This Row],[Adj Open]])/DAX__2019_2020__33[[#This Row],[Adj Open]]</f>
        <v>2.3308683580035933E-2</v>
      </c>
      <c r="J6898" s="50">
        <f>DAX__2019_2020__33[[#This Row],[Adj Close]]-DAX__2019_2020__33[[#This Row],[Adj Open]]</f>
        <v>1.5180052371642745</v>
      </c>
      <c r="K6898" s="50">
        <v>1142105</v>
      </c>
    </row>
    <row r="6899" spans="1:11" x14ac:dyDescent="0.3">
      <c r="A6899" s="51" t="str">
        <f t="shared" si="113"/>
        <v>FME.DE</v>
      </c>
      <c r="B6899" s="52" t="s">
        <v>415</v>
      </c>
      <c r="C6899" s="50" t="s">
        <v>5231</v>
      </c>
      <c r="D6899" s="50">
        <f>DAX__2019_2020__33[[#This Row],[Open]]*(DAX__2019_2020__33[[#This Row],[Adj Close]]/DAX__2019_2020__33[[#This Row],[Close]])</f>
        <v>66.77375758370853</v>
      </c>
      <c r="E6899" s="50" t="s">
        <v>5231</v>
      </c>
      <c r="F6899" s="50" t="s">
        <v>19076</v>
      </c>
      <c r="G6899" s="50" t="s">
        <v>12816</v>
      </c>
      <c r="H6899" s="50" t="s">
        <v>19287</v>
      </c>
      <c r="I6899" s="50">
        <f>(DAX__2019_2020__33[[#This Row],[Adj Close]]-DAX__2019_2020__33[[#This Row],[Adj Open]])/DAX__2019_2020__33[[#This Row],[Adj Open]]</f>
        <v>-1.1089589840443446E-2</v>
      </c>
      <c r="J6899" s="50">
        <f>DAX__2019_2020__33[[#This Row],[Adj Close]]-DAX__2019_2020__33[[#This Row],[Adj Open]]</f>
        <v>-0.74049358370852758</v>
      </c>
      <c r="K6899" s="50">
        <v>945173</v>
      </c>
    </row>
    <row r="6900" spans="1:11" x14ac:dyDescent="0.3">
      <c r="A6900" s="51" t="str">
        <f t="shared" si="113"/>
        <v>FME.DE</v>
      </c>
      <c r="B6900" s="52" t="s">
        <v>416</v>
      </c>
      <c r="C6900" s="50" t="s">
        <v>5492</v>
      </c>
      <c r="D6900" s="50">
        <f>DAX__2019_2020__33[[#This Row],[Open]]*(DAX__2019_2020__33[[#This Row],[Adj Close]]/DAX__2019_2020__33[[#This Row],[Close]])</f>
        <v>65.940697201321427</v>
      </c>
      <c r="E6900" s="50" t="s">
        <v>19288</v>
      </c>
      <c r="F6900" s="50" t="s">
        <v>9297</v>
      </c>
      <c r="G6900" s="50" t="s">
        <v>19289</v>
      </c>
      <c r="H6900" s="50" t="s">
        <v>19290</v>
      </c>
      <c r="I6900" s="50">
        <f>(DAX__2019_2020__33[[#This Row],[Adj Close]]-DAX__2019_2020__33[[#This Row],[Adj Open]])/DAX__2019_2020__33[[#This Row],[Adj Open]]</f>
        <v>4.2111595792015434E-3</v>
      </c>
      <c r="J6900" s="50">
        <f>DAX__2019_2020__33[[#This Row],[Adj Close]]-DAX__2019_2020__33[[#This Row],[Adj Open]]</f>
        <v>0.27768679867857315</v>
      </c>
      <c r="K6900" s="50">
        <v>700319</v>
      </c>
    </row>
    <row r="6901" spans="1:11" x14ac:dyDescent="0.3">
      <c r="A6901" s="51" t="str">
        <f t="shared" si="113"/>
        <v>FME.DE</v>
      </c>
      <c r="B6901" s="52" t="s">
        <v>417</v>
      </c>
      <c r="C6901" s="50" t="s">
        <v>19291</v>
      </c>
      <c r="D6901" s="50">
        <f>DAX__2019_2020__33[[#This Row],[Open]]*(DAX__2019_2020__33[[#This Row],[Adj Close]]/DAX__2019_2020__33[[#This Row],[Close]])</f>
        <v>66.810775265934964</v>
      </c>
      <c r="E6901" s="50" t="s">
        <v>7543</v>
      </c>
      <c r="F6901" s="50" t="s">
        <v>7957</v>
      </c>
      <c r="G6901" s="50" t="s">
        <v>12807</v>
      </c>
      <c r="H6901" s="50" t="s">
        <v>19292</v>
      </c>
      <c r="I6901" s="50">
        <f>(DAX__2019_2020__33[[#This Row],[Adj Close]]-DAX__2019_2020__33[[#This Row],[Adj Open]])/DAX__2019_2020__33[[#This Row],[Adj Open]]</f>
        <v>-7.2041562759768887E-3</v>
      </c>
      <c r="J6901" s="50">
        <f>DAX__2019_2020__33[[#This Row],[Adj Close]]-DAX__2019_2020__33[[#This Row],[Adj Open]]</f>
        <v>-0.48131526593496687</v>
      </c>
      <c r="K6901" s="50">
        <v>1131096</v>
      </c>
    </row>
    <row r="6902" spans="1:11" x14ac:dyDescent="0.3">
      <c r="A6902" s="51" t="str">
        <f t="shared" si="113"/>
        <v>FME.DE</v>
      </c>
      <c r="B6902" s="52" t="s">
        <v>418</v>
      </c>
      <c r="C6902" s="50" t="s">
        <v>11853</v>
      </c>
      <c r="D6902" s="50">
        <f>DAX__2019_2020__33[[#This Row],[Open]]*(DAX__2019_2020__33[[#This Row],[Adj Close]]/DAX__2019_2020__33[[#This Row],[Close]])</f>
        <v>64.941048158291807</v>
      </c>
      <c r="E6902" s="50" t="s">
        <v>5473</v>
      </c>
      <c r="F6902" s="50" t="s">
        <v>9608</v>
      </c>
      <c r="G6902" s="50" t="s">
        <v>9611</v>
      </c>
      <c r="H6902" s="50" t="s">
        <v>19293</v>
      </c>
      <c r="I6902" s="50">
        <f>(DAX__2019_2020__33[[#This Row],[Adj Close]]-DAX__2019_2020__33[[#This Row],[Adj Open]])/DAX__2019_2020__33[[#This Row],[Adj Open]]</f>
        <v>-8.836986383296188E-3</v>
      </c>
      <c r="J6902" s="50">
        <f>DAX__2019_2020__33[[#This Row],[Adj Close]]-DAX__2019_2020__33[[#This Row],[Adj Open]]</f>
        <v>-0.57388315829180669</v>
      </c>
      <c r="K6902" s="50">
        <v>1089614</v>
      </c>
    </row>
    <row r="6903" spans="1:11" x14ac:dyDescent="0.3">
      <c r="A6903" s="51" t="str">
        <f t="shared" si="113"/>
        <v>FME.DE</v>
      </c>
      <c r="B6903" s="52" t="s">
        <v>419</v>
      </c>
      <c r="C6903" s="50" t="s">
        <v>7971</v>
      </c>
      <c r="D6903" s="50">
        <f>DAX__2019_2020__33[[#This Row],[Open]]*(DAX__2019_2020__33[[#This Row],[Adj Close]]/DAX__2019_2020__33[[#This Row],[Close]])</f>
        <v>65.015083749147323</v>
      </c>
      <c r="E6903" s="50" t="s">
        <v>7958</v>
      </c>
      <c r="F6903" s="50" t="s">
        <v>18974</v>
      </c>
      <c r="G6903" s="50" t="s">
        <v>7958</v>
      </c>
      <c r="H6903" s="50" t="s">
        <v>19294</v>
      </c>
      <c r="I6903" s="50">
        <f>(DAX__2019_2020__33[[#This Row],[Adj Close]]-DAX__2019_2020__33[[#This Row],[Adj Open]])/DAX__2019_2020__33[[#This Row],[Adj Open]]</f>
        <v>1.7653830229323125E-2</v>
      </c>
      <c r="J6903" s="50">
        <f>DAX__2019_2020__33[[#This Row],[Adj Close]]-DAX__2019_2020__33[[#This Row],[Adj Open]]</f>
        <v>1.1477652508526717</v>
      </c>
      <c r="K6903" s="50">
        <v>773584</v>
      </c>
    </row>
    <row r="6904" spans="1:11" x14ac:dyDescent="0.3">
      <c r="A6904" s="51" t="str">
        <f t="shared" si="113"/>
        <v>FME.DE</v>
      </c>
      <c r="B6904" s="52" t="s">
        <v>420</v>
      </c>
      <c r="C6904" s="50" t="s">
        <v>8901</v>
      </c>
      <c r="D6904" s="50">
        <f>DAX__2019_2020__33[[#This Row],[Open]]*(DAX__2019_2020__33[[#This Row],[Adj Close]]/DAX__2019_2020__33[[#This Row],[Close]])</f>
        <v>66.958870228412337</v>
      </c>
      <c r="E6904" s="50" t="s">
        <v>11470</v>
      </c>
      <c r="F6904" s="50" t="s">
        <v>9338</v>
      </c>
      <c r="G6904" s="50" t="s">
        <v>9331</v>
      </c>
      <c r="H6904" s="50" t="s">
        <v>19295</v>
      </c>
      <c r="I6904" s="50">
        <f>(DAX__2019_2020__33[[#This Row],[Adj Close]]-DAX__2019_2020__33[[#This Row],[Adj Open]])/DAX__2019_2020__33[[#This Row],[Adj Open]]</f>
        <v>3.3177496996267116E-3</v>
      </c>
      <c r="J6904" s="50">
        <f>DAX__2019_2020__33[[#This Row],[Adj Close]]-DAX__2019_2020__33[[#This Row],[Adj Open]]</f>
        <v>0.222152771587659</v>
      </c>
      <c r="K6904" s="50">
        <v>1103565</v>
      </c>
    </row>
    <row r="6905" spans="1:11" x14ac:dyDescent="0.3">
      <c r="A6905" s="51" t="str">
        <f t="shared" si="113"/>
        <v>FME.DE</v>
      </c>
      <c r="B6905" s="52" t="s">
        <v>421</v>
      </c>
      <c r="C6905" s="50" t="s">
        <v>7547</v>
      </c>
      <c r="D6905" s="50">
        <f>DAX__2019_2020__33[[#This Row],[Open]]*(DAX__2019_2020__33[[#This Row],[Adj Close]]/DAX__2019_2020__33[[#This Row],[Close]])</f>
        <v>67.199531602294314</v>
      </c>
      <c r="E6905" s="50" t="s">
        <v>5405</v>
      </c>
      <c r="F6905" s="50" t="s">
        <v>19075</v>
      </c>
      <c r="G6905" s="50" t="s">
        <v>4948</v>
      </c>
      <c r="H6905" s="50" t="s">
        <v>19296</v>
      </c>
      <c r="I6905" s="50">
        <f>(DAX__2019_2020__33[[#This Row],[Adj Close]]-DAX__2019_2020__33[[#This Row],[Adj Open]])/DAX__2019_2020__33[[#This Row],[Adj Open]]</f>
        <v>-2.2038540552025938E-2</v>
      </c>
      <c r="J6905" s="50">
        <f>DAX__2019_2020__33[[#This Row],[Adj Close]]-DAX__2019_2020__33[[#This Row],[Adj Open]]</f>
        <v>-1.4809796022943118</v>
      </c>
      <c r="K6905" s="50">
        <v>724652</v>
      </c>
    </row>
    <row r="6906" spans="1:11" x14ac:dyDescent="0.3">
      <c r="A6906" s="51" t="str">
        <f t="shared" si="113"/>
        <v>FME.DE</v>
      </c>
      <c r="B6906" s="52" t="s">
        <v>422</v>
      </c>
      <c r="C6906" s="50" t="s">
        <v>19004</v>
      </c>
      <c r="D6906" s="50">
        <f>DAX__2019_2020__33[[#This Row],[Open]]*(DAX__2019_2020__33[[#This Row],[Adj Close]]/DAX__2019_2020__33[[#This Row],[Close]])</f>
        <v>66.125823220491526</v>
      </c>
      <c r="E6906" s="50" t="s">
        <v>11449</v>
      </c>
      <c r="F6906" s="50" t="s">
        <v>11087</v>
      </c>
      <c r="G6906" s="50" t="s">
        <v>11497</v>
      </c>
      <c r="H6906" s="50" t="s">
        <v>19297</v>
      </c>
      <c r="I6906" s="50">
        <f>(DAX__2019_2020__33[[#This Row],[Adj Close]]-DAX__2019_2020__33[[#This Row],[Adj Open]])/DAX__2019_2020__33[[#This Row],[Adj Open]]</f>
        <v>4.7591963953191102E-3</v>
      </c>
      <c r="J6906" s="50">
        <f>DAX__2019_2020__33[[#This Row],[Adj Close]]-DAX__2019_2020__33[[#This Row],[Adj Open]]</f>
        <v>0.31470577950847201</v>
      </c>
      <c r="K6906" s="50">
        <v>611228</v>
      </c>
    </row>
    <row r="6907" spans="1:11" x14ac:dyDescent="0.3">
      <c r="A6907" s="51" t="str">
        <f t="shared" si="113"/>
        <v>FME.DE</v>
      </c>
      <c r="B6907" s="52" t="s">
        <v>423</v>
      </c>
      <c r="C6907" s="50" t="s">
        <v>5196</v>
      </c>
      <c r="D6907" s="50">
        <f>DAX__2019_2020__33[[#This Row],[Open]]*(DAX__2019_2020__33[[#This Row],[Adj Close]]/DAX__2019_2020__33[[#This Row],[Close]])</f>
        <v>66.736731992608597</v>
      </c>
      <c r="E6907" s="50" t="s">
        <v>7527</v>
      </c>
      <c r="F6907" s="50" t="s">
        <v>5196</v>
      </c>
      <c r="G6907" s="50" t="s">
        <v>5405</v>
      </c>
      <c r="H6907" s="50" t="s">
        <v>19298</v>
      </c>
      <c r="I6907" s="50">
        <f>(DAX__2019_2020__33[[#This Row],[Adj Close]]-DAX__2019_2020__33[[#This Row],[Adj Open]])/DAX__2019_2020__33[[#This Row],[Adj Open]]</f>
        <v>1.2482691053611394E-2</v>
      </c>
      <c r="J6907" s="50">
        <f>DAX__2019_2020__33[[#This Row],[Adj Close]]-DAX__2019_2020__33[[#This Row],[Adj Open]]</f>
        <v>0.83305400739139657</v>
      </c>
      <c r="K6907" s="50">
        <v>855241</v>
      </c>
    </row>
    <row r="6908" spans="1:11" x14ac:dyDescent="0.3">
      <c r="A6908" s="51" t="str">
        <f t="shared" si="113"/>
        <v>FME.DE</v>
      </c>
      <c r="B6908" s="52" t="s">
        <v>424</v>
      </c>
      <c r="C6908" s="50" t="s">
        <v>7549</v>
      </c>
      <c r="D6908" s="50">
        <f>DAX__2019_2020__33[[#This Row],[Open]]*(DAX__2019_2020__33[[#This Row],[Adj Close]]/DAX__2019_2020__33[[#This Row],[Close]])</f>
        <v>67.403176101270859</v>
      </c>
      <c r="E6908" s="50" t="s">
        <v>7521</v>
      </c>
      <c r="F6908" s="50" t="s">
        <v>9331</v>
      </c>
      <c r="G6908" s="50" t="s">
        <v>11860</v>
      </c>
      <c r="H6908" s="50" t="s">
        <v>19299</v>
      </c>
      <c r="I6908" s="50">
        <f>(DAX__2019_2020__33[[#This Row],[Adj Close]]-DAX__2019_2020__33[[#This Row],[Adj Open]])/DAX__2019_2020__33[[#This Row],[Adj Open]]</f>
        <v>3.0211617687450039E-3</v>
      </c>
      <c r="J6908" s="50">
        <f>DAX__2019_2020__33[[#This Row],[Adj Close]]-DAX__2019_2020__33[[#This Row],[Adj Open]]</f>
        <v>0.20363589872914645</v>
      </c>
      <c r="K6908" s="50">
        <v>567016</v>
      </c>
    </row>
    <row r="6909" spans="1:11" x14ac:dyDescent="0.3">
      <c r="A6909" s="51" t="str">
        <f t="shared" si="113"/>
        <v>FME.DE</v>
      </c>
      <c r="B6909" s="52" t="s">
        <v>425</v>
      </c>
      <c r="C6909" s="50" t="s">
        <v>5461</v>
      </c>
      <c r="D6909" s="50">
        <f>DAX__2019_2020__33[[#This Row],[Open]]*(DAX__2019_2020__33[[#This Row],[Adj Close]]/DAX__2019_2020__33[[#This Row],[Close]])</f>
        <v>66.64416549543273</v>
      </c>
      <c r="E6909" s="50" t="s">
        <v>9387</v>
      </c>
      <c r="F6909" s="50" t="s">
        <v>11219</v>
      </c>
      <c r="G6909" s="50" t="s">
        <v>7558</v>
      </c>
      <c r="H6909" s="50" t="s">
        <v>19225</v>
      </c>
      <c r="I6909" s="50">
        <f>(DAX__2019_2020__33[[#This Row],[Adj Close]]-DAX__2019_2020__33[[#This Row],[Adj Open]])/DAX__2019_2020__33[[#This Row],[Adj Open]]</f>
        <v>1.1111152777777919E-2</v>
      </c>
      <c r="J6909" s="50">
        <f>DAX__2019_2020__33[[#This Row],[Adj Close]]-DAX__2019_2020__33[[#This Row],[Adj Open]]</f>
        <v>0.7404935045672687</v>
      </c>
      <c r="K6909" s="50">
        <v>628468</v>
      </c>
    </row>
    <row r="6910" spans="1:11" x14ac:dyDescent="0.3">
      <c r="A6910" s="51" t="str">
        <f t="shared" si="113"/>
        <v>FME.DE</v>
      </c>
      <c r="B6910" s="52" t="s">
        <v>426</v>
      </c>
      <c r="C6910" s="50" t="s">
        <v>4998</v>
      </c>
      <c r="D6910" s="50">
        <f>DAX__2019_2020__33[[#This Row],[Open]]*(DAX__2019_2020__33[[#This Row],[Adj Close]]/DAX__2019_2020__33[[#This Row],[Close]])</f>
        <v>66.829277519217186</v>
      </c>
      <c r="E6910" s="50" t="s">
        <v>11454</v>
      </c>
      <c r="F6910" s="50" t="s">
        <v>11138</v>
      </c>
      <c r="G6910" s="50" t="s">
        <v>9322</v>
      </c>
      <c r="H6910" s="50" t="s">
        <v>19300</v>
      </c>
      <c r="I6910" s="50">
        <f>(DAX__2019_2020__33[[#This Row],[Adj Close]]-DAX__2019_2020__33[[#This Row],[Adj Open]])/DAX__2019_2020__33[[#This Row],[Adj Open]]</f>
        <v>9.1413300197228757E-3</v>
      </c>
      <c r="J6910" s="50">
        <f>DAX__2019_2020__33[[#This Row],[Adj Close]]-DAX__2019_2020__33[[#This Row],[Adj Open]]</f>
        <v>0.61090848078281113</v>
      </c>
      <c r="K6910" s="50">
        <v>1288398</v>
      </c>
    </row>
    <row r="6911" spans="1:11" x14ac:dyDescent="0.3">
      <c r="A6911" s="51" t="str">
        <f t="shared" si="113"/>
        <v>FME.DE</v>
      </c>
      <c r="B6911" s="52" t="s">
        <v>427</v>
      </c>
      <c r="C6911" s="50" t="s">
        <v>11127</v>
      </c>
      <c r="D6911" s="50">
        <f>DAX__2019_2020__33[[#This Row],[Open]]*(DAX__2019_2020__33[[#This Row],[Adj Close]]/DAX__2019_2020__33[[#This Row],[Close]])</f>
        <v>68.254730096578626</v>
      </c>
      <c r="E6911" s="50" t="s">
        <v>11127</v>
      </c>
      <c r="F6911" s="50" t="s">
        <v>18970</v>
      </c>
      <c r="G6911" s="50" t="s">
        <v>7515</v>
      </c>
      <c r="H6911" s="50" t="s">
        <v>19301</v>
      </c>
      <c r="I6911" s="50">
        <f>(DAX__2019_2020__33[[#This Row],[Adj Close]]-DAX__2019_2020__33[[#This Row],[Adj Open]])/DAX__2019_2020__33[[#This Row],[Adj Open]]</f>
        <v>-2.03417418047665E-2</v>
      </c>
      <c r="J6911" s="50">
        <f>DAX__2019_2020__33[[#This Row],[Adj Close]]-DAX__2019_2020__33[[#This Row],[Adj Open]]</f>
        <v>-1.3884200965786277</v>
      </c>
      <c r="K6911" s="50">
        <v>1030333</v>
      </c>
    </row>
    <row r="6912" spans="1:11" x14ac:dyDescent="0.3">
      <c r="A6912" s="51" t="str">
        <f t="shared" si="113"/>
        <v>FME.DE</v>
      </c>
      <c r="B6912" s="52" t="s">
        <v>428</v>
      </c>
      <c r="C6912" s="50" t="s">
        <v>9388</v>
      </c>
      <c r="D6912" s="50">
        <f>DAX__2019_2020__33[[#This Row],[Open]]*(DAX__2019_2020__33[[#This Row],[Adj Close]]/DAX__2019_2020__33[[#This Row],[Close]])</f>
        <v>68.088128459319975</v>
      </c>
      <c r="E6912" s="50" t="s">
        <v>11419</v>
      </c>
      <c r="F6912" s="50" t="s">
        <v>7545</v>
      </c>
      <c r="G6912" s="50" t="s">
        <v>9317</v>
      </c>
      <c r="H6912" s="50" t="s">
        <v>19302</v>
      </c>
      <c r="I6912" s="50">
        <f>(DAX__2019_2020__33[[#This Row],[Adj Close]]-DAX__2019_2020__33[[#This Row],[Adj Open]])/DAX__2019_2020__33[[#This Row],[Adj Open]]</f>
        <v>5.437738048879253E-4</v>
      </c>
      <c r="J6912" s="50">
        <f>DAX__2019_2020__33[[#This Row],[Adj Close]]-DAX__2019_2020__33[[#This Row],[Adj Open]]</f>
        <v>3.7024540680022255E-2</v>
      </c>
      <c r="K6912" s="50">
        <v>912563</v>
      </c>
    </row>
    <row r="6913" spans="1:11" x14ac:dyDescent="0.3">
      <c r="A6913" s="51" t="str">
        <f t="shared" si="113"/>
        <v>FME.DE</v>
      </c>
      <c r="B6913" s="52" t="s">
        <v>429</v>
      </c>
      <c r="C6913" s="50" t="s">
        <v>11169</v>
      </c>
      <c r="D6913" s="50">
        <f>DAX__2019_2020__33[[#This Row],[Open]]*(DAX__2019_2020__33[[#This Row],[Adj Close]]/DAX__2019_2020__33[[#This Row],[Close]])</f>
        <v>68.347297719429918</v>
      </c>
      <c r="E6913" s="50" t="s">
        <v>11890</v>
      </c>
      <c r="F6913" s="50" t="s">
        <v>11482</v>
      </c>
      <c r="G6913" s="50" t="s">
        <v>7525</v>
      </c>
      <c r="H6913" s="50" t="s">
        <v>19303</v>
      </c>
      <c r="I6913" s="50">
        <f>(DAX__2019_2020__33[[#This Row],[Adj Close]]-DAX__2019_2020__33[[#This Row],[Adj Open]])/DAX__2019_2020__33[[#This Row],[Adj Open]]</f>
        <v>-8.6673758758059258E-3</v>
      </c>
      <c r="J6913" s="50">
        <f>DAX__2019_2020__33[[#This Row],[Adj Close]]-DAX__2019_2020__33[[#This Row],[Adj Open]]</f>
        <v>-0.5923917194299122</v>
      </c>
      <c r="K6913" s="50">
        <v>838964</v>
      </c>
    </row>
    <row r="6914" spans="1:11" x14ac:dyDescent="0.3">
      <c r="A6914" s="51" t="str">
        <f t="shared" si="113"/>
        <v>FME.DE</v>
      </c>
      <c r="B6914" s="52" t="s">
        <v>430</v>
      </c>
      <c r="C6914" s="50" t="s">
        <v>7551</v>
      </c>
      <c r="D6914" s="50">
        <f>DAX__2019_2020__33[[#This Row],[Open]]*(DAX__2019_2020__33[[#This Row],[Adj Close]]/DAX__2019_2020__33[[#This Row],[Close]])</f>
        <v>69.072367269517244</v>
      </c>
      <c r="E6914" s="50" t="s">
        <v>19304</v>
      </c>
      <c r="F6914" s="50" t="s">
        <v>7551</v>
      </c>
      <c r="G6914" s="50" t="s">
        <v>19305</v>
      </c>
      <c r="H6914" s="50" t="s">
        <v>19306</v>
      </c>
      <c r="I6914" s="50">
        <f>(DAX__2019_2020__33[[#This Row],[Adj Close]]-DAX__2019_2020__33[[#This Row],[Adj Open]])/DAX__2019_2020__33[[#This Row],[Adj Open]]</f>
        <v>2.6430435247127147E-2</v>
      </c>
      <c r="J6914" s="50">
        <f>DAX__2019_2020__33[[#This Row],[Adj Close]]-DAX__2019_2020__33[[#This Row],[Adj Open]]</f>
        <v>1.8256127304827601</v>
      </c>
      <c r="K6914" s="50">
        <v>1040705</v>
      </c>
    </row>
    <row r="6915" spans="1:11" x14ac:dyDescent="0.3">
      <c r="A6915" s="51" t="str">
        <f t="shared" si="113"/>
        <v>FME.DE</v>
      </c>
      <c r="B6915" s="52" t="s">
        <v>431</v>
      </c>
      <c r="C6915" s="50" t="s">
        <v>5397</v>
      </c>
      <c r="D6915" s="50">
        <f>DAX__2019_2020__33[[#This Row],[Open]]*(DAX__2019_2020__33[[#This Row],[Adj Close]]/DAX__2019_2020__33[[#This Row],[Close]])</f>
        <v>69.844009247307028</v>
      </c>
      <c r="E6915" s="50" t="s">
        <v>9359</v>
      </c>
      <c r="F6915" s="50" t="s">
        <v>5477</v>
      </c>
      <c r="G6915" s="50" t="s">
        <v>11454</v>
      </c>
      <c r="H6915" s="50" t="s">
        <v>19307</v>
      </c>
      <c r="I6915" s="50">
        <f>(DAX__2019_2020__33[[#This Row],[Adj Close]]-DAX__2019_2020__33[[#This Row],[Adj Open]])/DAX__2019_2020__33[[#This Row],[Adj Open]]</f>
        <v>-2.4252222793690733E-3</v>
      </c>
      <c r="J6915" s="50">
        <f>DAX__2019_2020__33[[#This Row],[Adj Close]]-DAX__2019_2020__33[[#This Row],[Adj Open]]</f>
        <v>-0.16938724730702859</v>
      </c>
      <c r="K6915" s="50">
        <v>533385</v>
      </c>
    </row>
    <row r="6916" spans="1:11" x14ac:dyDescent="0.3">
      <c r="A6916" s="51" t="str">
        <f t="shared" si="113"/>
        <v>FME.DE</v>
      </c>
      <c r="B6916" s="52" t="s">
        <v>432</v>
      </c>
      <c r="C6916" s="50" t="s">
        <v>11902</v>
      </c>
      <c r="D6916" s="50">
        <f>DAX__2019_2020__33[[#This Row],[Open]]*(DAX__2019_2020__33[[#This Row],[Adj Close]]/DAX__2019_2020__33[[#This Row],[Close]])</f>
        <v>69.05352812838845</v>
      </c>
      <c r="E6916" s="50" t="s">
        <v>9347</v>
      </c>
      <c r="F6916" s="50" t="s">
        <v>11902</v>
      </c>
      <c r="G6916" s="50" t="s">
        <v>11468</v>
      </c>
      <c r="H6916" s="50" t="s">
        <v>19308</v>
      </c>
      <c r="I6916" s="50">
        <f>(DAX__2019_2020__33[[#This Row],[Adj Close]]-DAX__2019_2020__33[[#This Row],[Adj Open]])/DAX__2019_2020__33[[#This Row],[Adj Open]]</f>
        <v>2.0986659348051013E-2</v>
      </c>
      <c r="J6916" s="50">
        <f>DAX__2019_2020__33[[#This Row],[Adj Close]]-DAX__2019_2020__33[[#This Row],[Adj Open]]</f>
        <v>1.449202871611547</v>
      </c>
      <c r="K6916" s="50">
        <v>704153</v>
      </c>
    </row>
    <row r="6917" spans="1:11" x14ac:dyDescent="0.3">
      <c r="A6917" s="51" t="str">
        <f t="shared" si="113"/>
        <v>FME.DE</v>
      </c>
      <c r="B6917" s="52" t="s">
        <v>433</v>
      </c>
      <c r="C6917" s="50" t="s">
        <v>19309</v>
      </c>
      <c r="D6917" s="50">
        <f>DAX__2019_2020__33[[#This Row],[Open]]*(DAX__2019_2020__33[[#This Row],[Adj Close]]/DAX__2019_2020__33[[#This Row],[Close]])</f>
        <v>70.521561781489737</v>
      </c>
      <c r="E6917" s="50" t="s">
        <v>19310</v>
      </c>
      <c r="F6917" s="50" t="s">
        <v>9378</v>
      </c>
      <c r="G6917" s="50" t="s">
        <v>12838</v>
      </c>
      <c r="H6917" s="50" t="s">
        <v>19311</v>
      </c>
      <c r="I6917" s="50">
        <f>(DAX__2019_2020__33[[#This Row],[Adj Close]]-DAX__2019_2020__33[[#This Row],[Adj Open]])/DAX__2019_2020__33[[#This Row],[Adj Open]]</f>
        <v>2.3485387683869905E-2</v>
      </c>
      <c r="J6917" s="50">
        <f>DAX__2019_2020__33[[#This Row],[Adj Close]]-DAX__2019_2020__33[[#This Row],[Adj Open]]</f>
        <v>1.6562262185102696</v>
      </c>
      <c r="K6917" s="50">
        <v>504055</v>
      </c>
    </row>
    <row r="6918" spans="1:11" x14ac:dyDescent="0.3">
      <c r="A6918" s="51" t="str">
        <f t="shared" si="113"/>
        <v>FME.DE</v>
      </c>
      <c r="B6918" s="52" t="s">
        <v>434</v>
      </c>
      <c r="C6918" s="50" t="s">
        <v>9438</v>
      </c>
      <c r="D6918" s="50">
        <f>DAX__2019_2020__33[[#This Row],[Open]]*(DAX__2019_2020__33[[#This Row],[Adj Close]]/DAX__2019_2020__33[[#This Row],[Close]])</f>
        <v>72.742422809972354</v>
      </c>
      <c r="E6918" s="50" t="s">
        <v>9415</v>
      </c>
      <c r="F6918" s="50" t="s">
        <v>11863</v>
      </c>
      <c r="G6918" s="50" t="s">
        <v>9395</v>
      </c>
      <c r="H6918" s="50" t="s">
        <v>19312</v>
      </c>
      <c r="I6918" s="50">
        <f>(DAX__2019_2020__33[[#This Row],[Adj Close]]-DAX__2019_2020__33[[#This Row],[Adj Open]])/DAX__2019_2020__33[[#This Row],[Adj Open]]</f>
        <v>-3.1047877190897386E-2</v>
      </c>
      <c r="J6918" s="50">
        <f>DAX__2019_2020__33[[#This Row],[Adj Close]]-DAX__2019_2020__33[[#This Row],[Adj Open]]</f>
        <v>-2.2584978099723543</v>
      </c>
      <c r="K6918" s="50">
        <v>886186</v>
      </c>
    </row>
    <row r="6919" spans="1:11" x14ac:dyDescent="0.3">
      <c r="A6919" s="51" t="str">
        <f t="shared" si="113"/>
        <v>FME.DE</v>
      </c>
      <c r="B6919" s="52" t="s">
        <v>435</v>
      </c>
      <c r="C6919" s="50" t="s">
        <v>9378</v>
      </c>
      <c r="D6919" s="50">
        <f>DAX__2019_2020__33[[#This Row],[Open]]*(DAX__2019_2020__33[[#This Row],[Adj Close]]/DAX__2019_2020__33[[#This Row],[Close]])</f>
        <v>70.182787341742397</v>
      </c>
      <c r="E6919" s="50" t="s">
        <v>9353</v>
      </c>
      <c r="F6919" s="50" t="s">
        <v>5410</v>
      </c>
      <c r="G6919" s="50" t="s">
        <v>7527</v>
      </c>
      <c r="H6919" s="50" t="s">
        <v>19313</v>
      </c>
      <c r="I6919" s="50">
        <f>(DAX__2019_2020__33[[#This Row],[Adj Close]]-DAX__2019_2020__33[[#This Row],[Adj Open]])/DAX__2019_2020__33[[#This Row],[Adj Open]]</f>
        <v>-1.9039929765622472E-2</v>
      </c>
      <c r="J6919" s="50">
        <f>DAX__2019_2020__33[[#This Row],[Adj Close]]-DAX__2019_2020__33[[#This Row],[Adj Open]]</f>
        <v>-1.3362753417423932</v>
      </c>
      <c r="K6919" s="50">
        <v>1180660</v>
      </c>
    </row>
    <row r="6920" spans="1:11" x14ac:dyDescent="0.3">
      <c r="A6920" s="51" t="str">
        <f t="shared" si="113"/>
        <v>FME.DE</v>
      </c>
      <c r="B6920" s="52" t="s">
        <v>436</v>
      </c>
      <c r="C6920" s="50" t="s">
        <v>19226</v>
      </c>
      <c r="D6920" s="50">
        <f>DAX__2019_2020__33[[#This Row],[Open]]*(DAX__2019_2020__33[[#This Row],[Adj Close]]/DAX__2019_2020__33[[#This Row],[Close]])</f>
        <v>69.749908575967751</v>
      </c>
      <c r="E6920" s="50" t="s">
        <v>19314</v>
      </c>
      <c r="F6920" s="50" t="s">
        <v>11012</v>
      </c>
      <c r="G6920" s="50" t="s">
        <v>19315</v>
      </c>
      <c r="H6920" s="50" t="s">
        <v>19316</v>
      </c>
      <c r="I6920" s="50">
        <f>(DAX__2019_2020__33[[#This Row],[Adj Close]]-DAX__2019_2020__33[[#This Row],[Adj Open]])/DAX__2019_2020__33[[#This Row],[Adj Open]]</f>
        <v>2.0237451960167831E-2</v>
      </c>
      <c r="J6920" s="50">
        <f>DAX__2019_2020__33[[#This Row],[Adj Close]]-DAX__2019_2020__33[[#This Row],[Adj Open]]</f>
        <v>1.4115604240322455</v>
      </c>
      <c r="K6920" s="50">
        <v>819570</v>
      </c>
    </row>
    <row r="6921" spans="1:11" x14ac:dyDescent="0.3">
      <c r="A6921" s="51" t="str">
        <f t="shared" si="113"/>
        <v>FME.DE</v>
      </c>
      <c r="B6921" s="52" t="s">
        <v>437</v>
      </c>
      <c r="C6921" s="50" t="s">
        <v>12841</v>
      </c>
      <c r="D6921" s="50">
        <f>DAX__2019_2020__33[[#This Row],[Open]]*(DAX__2019_2020__33[[#This Row],[Adj Close]]/DAX__2019_2020__33[[#This Row],[Close]])</f>
        <v>70.389819441899206</v>
      </c>
      <c r="E6921" s="50" t="s">
        <v>11463</v>
      </c>
      <c r="F6921" s="50" t="s">
        <v>9319</v>
      </c>
      <c r="G6921" s="50" t="s">
        <v>19317</v>
      </c>
      <c r="H6921" s="50" t="s">
        <v>19318</v>
      </c>
      <c r="I6921" s="50">
        <f>(DAX__2019_2020__33[[#This Row],[Adj Close]]-DAX__2019_2020__33[[#This Row],[Adj Open]])/DAX__2019_2020__33[[#This Row],[Adj Open]]</f>
        <v>1.0695119891906888E-2</v>
      </c>
      <c r="J6921" s="50">
        <f>DAX__2019_2020__33[[#This Row],[Adj Close]]-DAX__2019_2020__33[[#This Row],[Adj Open]]</f>
        <v>0.75282755810079038</v>
      </c>
      <c r="K6921" s="50">
        <v>1399653</v>
      </c>
    </row>
    <row r="6922" spans="1:11" x14ac:dyDescent="0.3">
      <c r="A6922" s="51" t="str">
        <f t="shared" si="113"/>
        <v>FME.DE</v>
      </c>
      <c r="B6922" s="52" t="s">
        <v>438</v>
      </c>
      <c r="C6922" s="50" t="s">
        <v>19310</v>
      </c>
      <c r="D6922" s="50">
        <f>DAX__2019_2020__33[[#This Row],[Open]]*(DAX__2019_2020__33[[#This Row],[Adj Close]]/DAX__2019_2020__33[[#This Row],[Close]])</f>
        <v>72.328358508579342</v>
      </c>
      <c r="E6922" s="50" t="s">
        <v>19319</v>
      </c>
      <c r="F6922" s="50" t="s">
        <v>19320</v>
      </c>
      <c r="G6922" s="50" t="s">
        <v>19321</v>
      </c>
      <c r="H6922" s="50" t="s">
        <v>19322</v>
      </c>
      <c r="I6922" s="50">
        <f>(DAX__2019_2020__33[[#This Row],[Adj Close]]-DAX__2019_2020__33[[#This Row],[Adj Open]])/DAX__2019_2020__33[[#This Row],[Adj Open]]</f>
        <v>4.9440150280507826E-3</v>
      </c>
      <c r="J6922" s="50">
        <f>DAX__2019_2020__33[[#This Row],[Adj Close]]-DAX__2019_2020__33[[#This Row],[Adj Open]]</f>
        <v>0.35759249142066096</v>
      </c>
      <c r="K6922" s="50">
        <v>1188827</v>
      </c>
    </row>
    <row r="6923" spans="1:11" x14ac:dyDescent="0.3">
      <c r="A6923" s="51" t="str">
        <f t="shared" si="113"/>
        <v>FME.DE</v>
      </c>
      <c r="B6923" s="52" t="s">
        <v>439</v>
      </c>
      <c r="C6923" s="50" t="s">
        <v>19323</v>
      </c>
      <c r="D6923" s="50">
        <f>DAX__2019_2020__33[[#This Row],[Open]]*(DAX__2019_2020__33[[#This Row],[Adj Close]]/DAX__2019_2020__33[[#This Row],[Close]])</f>
        <v>72.874160248268524</v>
      </c>
      <c r="E6923" s="50" t="s">
        <v>19324</v>
      </c>
      <c r="F6923" s="50" t="s">
        <v>19320</v>
      </c>
      <c r="G6923" s="50" t="s">
        <v>9441</v>
      </c>
      <c r="H6923" s="50" t="s">
        <v>19325</v>
      </c>
      <c r="I6923" s="50">
        <f>(DAX__2019_2020__33[[#This Row],[Adj Close]]-DAX__2019_2020__33[[#This Row],[Adj Open]])/DAX__2019_2020__33[[#This Row],[Adj Open]]</f>
        <v>-2.3243801052588516E-3</v>
      </c>
      <c r="J6923" s="50">
        <f>DAX__2019_2020__33[[#This Row],[Adj Close]]-DAX__2019_2020__33[[#This Row],[Adj Open]]</f>
        <v>-0.16938724826852081</v>
      </c>
      <c r="K6923" s="50">
        <v>884281</v>
      </c>
    </row>
    <row r="6924" spans="1:11" x14ac:dyDescent="0.3">
      <c r="A6924" s="51" t="str">
        <f t="shared" si="113"/>
        <v>FME.DE</v>
      </c>
      <c r="B6924" s="52" t="s">
        <v>440</v>
      </c>
      <c r="C6924" s="50" t="s">
        <v>19326</v>
      </c>
      <c r="D6924" s="50">
        <f>DAX__2019_2020__33[[#This Row],[Open]]*(DAX__2019_2020__33[[#This Row],[Adj Close]]/DAX__2019_2020__33[[#This Row],[Close]])</f>
        <v>72.610669346718453</v>
      </c>
      <c r="E6924" s="50" t="s">
        <v>12843</v>
      </c>
      <c r="F6924" s="50" t="s">
        <v>9455</v>
      </c>
      <c r="G6924" s="50" t="s">
        <v>12853</v>
      </c>
      <c r="H6924" s="50" t="s">
        <v>19327</v>
      </c>
      <c r="I6924" s="50">
        <f>(DAX__2019_2020__33[[#This Row],[Adj Close]]-DAX__2019_2020__33[[#This Row],[Adj Open]])/DAX__2019_2020__33[[#This Row],[Adj Open]]</f>
        <v>-3.3696473110603185E-3</v>
      </c>
      <c r="J6924" s="50">
        <f>DAX__2019_2020__33[[#This Row],[Adj Close]]-DAX__2019_2020__33[[#This Row],[Adj Open]]</f>
        <v>-0.24467234671845972</v>
      </c>
      <c r="K6924" s="50">
        <v>906572</v>
      </c>
    </row>
    <row r="6925" spans="1:11" x14ac:dyDescent="0.3">
      <c r="A6925" s="51" t="str">
        <f t="shared" si="113"/>
        <v>FME.DE</v>
      </c>
      <c r="B6925" s="52" t="s">
        <v>441</v>
      </c>
      <c r="C6925" s="50" t="s">
        <v>19328</v>
      </c>
      <c r="D6925" s="50">
        <f>DAX__2019_2020__33[[#This Row],[Open]]*(DAX__2019_2020__33[[#This Row],[Adj Close]]/DAX__2019_2020__33[[#This Row],[Close]])</f>
        <v>72.27190411232452</v>
      </c>
      <c r="E6925" s="50" t="s">
        <v>19329</v>
      </c>
      <c r="F6925" s="50" t="s">
        <v>5396</v>
      </c>
      <c r="G6925" s="50" t="s">
        <v>19330</v>
      </c>
      <c r="H6925" s="50" t="s">
        <v>19331</v>
      </c>
      <c r="I6925" s="50">
        <f>(DAX__2019_2020__33[[#This Row],[Adj Close]]-DAX__2019_2020__33[[#This Row],[Adj Open]])/DAX__2019_2020__33[[#This Row],[Adj Open]]</f>
        <v>1.8229087829592861E-2</v>
      </c>
      <c r="J6925" s="50">
        <f>DAX__2019_2020__33[[#This Row],[Adj Close]]-DAX__2019_2020__33[[#This Row],[Adj Open]]</f>
        <v>1.3174508876754771</v>
      </c>
      <c r="K6925" s="50">
        <v>1086492</v>
      </c>
    </row>
    <row r="6926" spans="1:11" x14ac:dyDescent="0.3">
      <c r="A6926" s="51" t="str">
        <f t="shared" si="113"/>
        <v>FME.DE</v>
      </c>
      <c r="B6926" s="52" t="s">
        <v>442</v>
      </c>
      <c r="C6926" s="50" t="s">
        <v>19332</v>
      </c>
      <c r="D6926" s="50">
        <f>DAX__2019_2020__33[[#This Row],[Open]]*(DAX__2019_2020__33[[#This Row],[Adj Close]]/DAX__2019_2020__33[[#This Row],[Close]])</f>
        <v>73.212937069275142</v>
      </c>
      <c r="E6926" s="50" t="s">
        <v>19332</v>
      </c>
      <c r="F6926" s="50" t="s">
        <v>19315</v>
      </c>
      <c r="G6926" s="50" t="s">
        <v>19333</v>
      </c>
      <c r="H6926" s="50" t="s">
        <v>19334</v>
      </c>
      <c r="I6926" s="50">
        <f>(DAX__2019_2020__33[[#This Row],[Adj Close]]-DAX__2019_2020__33[[#This Row],[Adj Open]])/DAX__2019_2020__33[[#This Row],[Adj Open]]</f>
        <v>-1.0025783675098328E-2</v>
      </c>
      <c r="J6926" s="50">
        <f>DAX__2019_2020__33[[#This Row],[Adj Close]]-DAX__2019_2020__33[[#This Row],[Adj Open]]</f>
        <v>-0.73401706927513999</v>
      </c>
      <c r="K6926" s="50">
        <v>948318</v>
      </c>
    </row>
    <row r="6927" spans="1:11" x14ac:dyDescent="0.3">
      <c r="A6927" s="51" t="str">
        <f t="shared" si="113"/>
        <v>FME.DE</v>
      </c>
      <c r="B6927" s="52" t="s">
        <v>443</v>
      </c>
      <c r="C6927" s="50" t="s">
        <v>19335</v>
      </c>
      <c r="D6927" s="50">
        <f>DAX__2019_2020__33[[#This Row],[Open]]*(DAX__2019_2020__33[[#This Row],[Adj Close]]/DAX__2019_2020__33[[#This Row],[Close]])</f>
        <v>72.535383794448663</v>
      </c>
      <c r="E6927" s="50" t="s">
        <v>19336</v>
      </c>
      <c r="F6927" s="50" t="s">
        <v>11203</v>
      </c>
      <c r="G6927" s="50" t="s">
        <v>19310</v>
      </c>
      <c r="H6927" s="50" t="s">
        <v>19337</v>
      </c>
      <c r="I6927" s="50">
        <f>(DAX__2019_2020__33[[#This Row],[Adj Close]]-DAX__2019_2020__33[[#This Row],[Adj Open]])/DAX__2019_2020__33[[#This Row],[Adj Open]]</f>
        <v>-2.8541903774210527E-3</v>
      </c>
      <c r="J6927" s="50">
        <f>DAX__2019_2020__33[[#This Row],[Adj Close]]-DAX__2019_2020__33[[#This Row],[Adj Open]]</f>
        <v>-0.20702979444865832</v>
      </c>
      <c r="K6927" s="50">
        <v>941237</v>
      </c>
    </row>
    <row r="6928" spans="1:11" x14ac:dyDescent="0.3">
      <c r="A6928" s="51" t="str">
        <f t="shared" si="113"/>
        <v>FME.DE</v>
      </c>
      <c r="B6928" s="52" t="s">
        <v>444</v>
      </c>
      <c r="C6928" s="50" t="s">
        <v>11460</v>
      </c>
      <c r="D6928" s="50">
        <f>DAX__2019_2020__33[[#This Row],[Open]]*(DAX__2019_2020__33[[#This Row],[Adj Close]]/DAX__2019_2020__33[[#This Row],[Close]])</f>
        <v>72.516566538179063</v>
      </c>
      <c r="E6928" s="50" t="s">
        <v>19338</v>
      </c>
      <c r="F6928" s="50" t="s">
        <v>19339</v>
      </c>
      <c r="G6928" s="50" t="s">
        <v>11866</v>
      </c>
      <c r="H6928" s="50" t="s">
        <v>19340</v>
      </c>
      <c r="I6928" s="50">
        <f>(DAX__2019_2020__33[[#This Row],[Adj Close]]-DAX__2019_2020__33[[#This Row],[Adj Open]])/DAX__2019_2020__33[[#This Row],[Adj Open]]</f>
        <v>-7.7858813336592928E-4</v>
      </c>
      <c r="J6928" s="50">
        <f>DAX__2019_2020__33[[#This Row],[Adj Close]]-DAX__2019_2020__33[[#This Row],[Adj Open]]</f>
        <v>-5.6460538179067044E-2</v>
      </c>
      <c r="K6928" s="50">
        <v>595724</v>
      </c>
    </row>
    <row r="6929" spans="1:11" x14ac:dyDescent="0.3">
      <c r="A6929" s="51" t="str">
        <f t="shared" si="113"/>
        <v>FME.DE</v>
      </c>
      <c r="B6929" s="52" t="s">
        <v>445</v>
      </c>
      <c r="C6929" s="50" t="s">
        <v>5396</v>
      </c>
      <c r="D6929" s="50">
        <f>DAX__2019_2020__33[[#This Row],[Open]]*(DAX__2019_2020__33[[#This Row],[Adj Close]]/DAX__2019_2020__33[[#This Row],[Close]])</f>
        <v>71.519062163098326</v>
      </c>
      <c r="E6929" s="50" t="s">
        <v>19333</v>
      </c>
      <c r="F6929" s="50" t="s">
        <v>12810</v>
      </c>
      <c r="G6929" s="50" t="s">
        <v>12810</v>
      </c>
      <c r="H6929" s="50" t="s">
        <v>19341</v>
      </c>
      <c r="I6929" s="50">
        <f>(DAX__2019_2020__33[[#This Row],[Adj Close]]-DAX__2019_2020__33[[#This Row],[Adj Open]])/DAX__2019_2020__33[[#This Row],[Adj Open]]</f>
        <v>-6.3158289473683408E-3</v>
      </c>
      <c r="J6929" s="50">
        <f>DAX__2019_2020__33[[#This Row],[Adj Close]]-DAX__2019_2020__33[[#This Row],[Adj Open]]</f>
        <v>-0.45170216309833222</v>
      </c>
      <c r="K6929" s="50">
        <v>654176</v>
      </c>
    </row>
    <row r="6930" spans="1:11" x14ac:dyDescent="0.3">
      <c r="A6930" s="51" t="str">
        <f t="shared" si="113"/>
        <v>FME.DE</v>
      </c>
      <c r="B6930" s="52" t="s">
        <v>446</v>
      </c>
      <c r="C6930" s="50" t="s">
        <v>9363</v>
      </c>
      <c r="D6930" s="50">
        <f>DAX__2019_2020__33[[#This Row],[Open]]*(DAX__2019_2020__33[[#This Row],[Adj Close]]/DAX__2019_2020__33[[#This Row],[Close]])</f>
        <v>70.23924806648256</v>
      </c>
      <c r="E6930" s="50" t="s">
        <v>12810</v>
      </c>
      <c r="F6930" s="50" t="s">
        <v>11127</v>
      </c>
      <c r="G6930" s="50" t="s">
        <v>11099</v>
      </c>
      <c r="H6930" s="50" t="s">
        <v>19342</v>
      </c>
      <c r="I6930" s="50">
        <f>(DAX__2019_2020__33[[#This Row],[Adj Close]]-DAX__2019_2020__33[[#This Row],[Adj Open]])/DAX__2019_2020__33[[#This Row],[Adj Open]]</f>
        <v>-5.3590702754430855E-3</v>
      </c>
      <c r="J6930" s="50">
        <f>DAX__2019_2020__33[[#This Row],[Adj Close]]-DAX__2019_2020__33[[#This Row],[Adj Open]]</f>
        <v>-0.3764170664825599</v>
      </c>
      <c r="K6930" s="50">
        <v>850054</v>
      </c>
    </row>
    <row r="6931" spans="1:11" x14ac:dyDescent="0.3">
      <c r="A6931" s="51" t="str">
        <f t="shared" si="113"/>
        <v>FME.DE</v>
      </c>
      <c r="B6931" s="52" t="s">
        <v>447</v>
      </c>
      <c r="C6931" s="50" t="s">
        <v>7547</v>
      </c>
      <c r="D6931" s="50">
        <f>DAX__2019_2020__33[[#This Row],[Open]]*(DAX__2019_2020__33[[#This Row],[Adj Close]]/DAX__2019_2020__33[[#This Row],[Close]])</f>
        <v>68.319522212478361</v>
      </c>
      <c r="E6931" s="50" t="s">
        <v>7532</v>
      </c>
      <c r="F6931" s="50" t="s">
        <v>9305</v>
      </c>
      <c r="G6931" s="50" t="s">
        <v>11029</v>
      </c>
      <c r="H6931" s="50" t="s">
        <v>19343</v>
      </c>
      <c r="I6931" s="50">
        <f>(DAX__2019_2020__33[[#This Row],[Adj Close]]-DAX__2019_2020__33[[#This Row],[Adj Open]])/DAX__2019_2020__33[[#This Row],[Adj Open]]</f>
        <v>1.4049656034425829E-2</v>
      </c>
      <c r="J6931" s="50">
        <f>DAX__2019_2020__33[[#This Row],[Adj Close]]-DAX__2019_2020__33[[#This Row],[Adj Open]]</f>
        <v>0.95986578752163609</v>
      </c>
      <c r="K6931" s="50">
        <v>647116</v>
      </c>
    </row>
    <row r="6932" spans="1:11" x14ac:dyDescent="0.3">
      <c r="A6932" s="51" t="str">
        <f t="shared" si="113"/>
        <v>FME.DE</v>
      </c>
      <c r="B6932" s="52" t="s">
        <v>448</v>
      </c>
      <c r="C6932" s="50" t="s">
        <v>11096</v>
      </c>
      <c r="D6932" s="50">
        <f>DAX__2019_2020__33[[#This Row],[Open]]*(DAX__2019_2020__33[[#This Row],[Adj Close]]/DAX__2019_2020__33[[#This Row],[Close]])</f>
        <v>70.051043626326091</v>
      </c>
      <c r="E6932" s="50" t="s">
        <v>19344</v>
      </c>
      <c r="F6932" s="50" t="s">
        <v>5477</v>
      </c>
      <c r="G6932" s="50" t="s">
        <v>19320</v>
      </c>
      <c r="H6932" s="50" t="s">
        <v>19345</v>
      </c>
      <c r="I6932" s="50">
        <f>(DAX__2019_2020__33[[#This Row],[Adj Close]]-DAX__2019_2020__33[[#This Row],[Adj Open]])/DAX__2019_2020__33[[#This Row],[Adj Open]]</f>
        <v>2.4717852640573457E-2</v>
      </c>
      <c r="J6932" s="50">
        <f>DAX__2019_2020__33[[#This Row],[Adj Close]]-DAX__2019_2020__33[[#This Row],[Adj Open]]</f>
        <v>1.7315113736739107</v>
      </c>
      <c r="K6932" s="50">
        <v>857477</v>
      </c>
    </row>
    <row r="6933" spans="1:11" x14ac:dyDescent="0.3">
      <c r="A6933" s="51" t="str">
        <f t="shared" si="113"/>
        <v>FME.DE</v>
      </c>
      <c r="B6933" s="52" t="s">
        <v>449</v>
      </c>
      <c r="C6933" s="50" t="s">
        <v>19346</v>
      </c>
      <c r="D6933" s="50">
        <f>DAX__2019_2020__33[[#This Row],[Open]]*(DAX__2019_2020__33[[#This Row],[Adj Close]]/DAX__2019_2020__33[[#This Row],[Close]])</f>
        <v>71.763742218558676</v>
      </c>
      <c r="E6933" s="50" t="s">
        <v>9438</v>
      </c>
      <c r="F6933" s="50" t="s">
        <v>5393</v>
      </c>
      <c r="G6933" s="50" t="s">
        <v>12833</v>
      </c>
      <c r="H6933" s="50" t="s">
        <v>19347</v>
      </c>
      <c r="I6933" s="50">
        <f>(DAX__2019_2020__33[[#This Row],[Adj Close]]-DAX__2019_2020__33[[#This Row],[Adj Open]])/DAX__2019_2020__33[[#This Row],[Adj Open]]</f>
        <v>7.6054810488990219E-3</v>
      </c>
      <c r="J6933" s="50">
        <f>DAX__2019_2020__33[[#This Row],[Adj Close]]-DAX__2019_2020__33[[#This Row],[Adj Open]]</f>
        <v>0.54579778144132263</v>
      </c>
      <c r="K6933" s="50">
        <v>612442</v>
      </c>
    </row>
    <row r="6934" spans="1:11" x14ac:dyDescent="0.3">
      <c r="A6934" s="51" t="str">
        <f t="shared" si="113"/>
        <v>FME.DE</v>
      </c>
      <c r="B6934" s="52" t="s">
        <v>450</v>
      </c>
      <c r="C6934" s="50" t="s">
        <v>11204</v>
      </c>
      <c r="D6934" s="50">
        <f>DAX__2019_2020__33[[#This Row],[Open]]*(DAX__2019_2020__33[[#This Row],[Adj Close]]/DAX__2019_2020__33[[#This Row],[Close]])</f>
        <v>72.234257627363689</v>
      </c>
      <c r="E6934" s="50" t="s">
        <v>19348</v>
      </c>
      <c r="F6934" s="50" t="s">
        <v>11207</v>
      </c>
      <c r="G6934" s="50" t="s">
        <v>11195</v>
      </c>
      <c r="H6934" s="50" t="s">
        <v>19349</v>
      </c>
      <c r="I6934" s="50">
        <f>(DAX__2019_2020__33[[#This Row],[Adj Close]]-DAX__2019_2020__33[[#This Row],[Adj Open]])/DAX__2019_2020__33[[#This Row],[Adj Open]]</f>
        <v>-5.7321780684685955E-3</v>
      </c>
      <c r="J6934" s="50">
        <f>DAX__2019_2020__33[[#This Row],[Adj Close]]-DAX__2019_2020__33[[#This Row],[Adj Open]]</f>
        <v>-0.41405962736368451</v>
      </c>
      <c r="K6934" s="50">
        <v>700769</v>
      </c>
    </row>
    <row r="6935" spans="1:11" x14ac:dyDescent="0.3">
      <c r="A6935" s="51" t="str">
        <f t="shared" si="113"/>
        <v>FME.DE</v>
      </c>
      <c r="B6935" s="52" t="s">
        <v>451</v>
      </c>
      <c r="C6935" s="50" t="s">
        <v>11200</v>
      </c>
      <c r="D6935" s="50">
        <f>DAX__2019_2020__33[[#This Row],[Open]]*(DAX__2019_2020__33[[#This Row],[Adj Close]]/DAX__2019_2020__33[[#This Row],[Close]])</f>
        <v>71.951944776958427</v>
      </c>
      <c r="E6935" s="50" t="s">
        <v>19310</v>
      </c>
      <c r="F6935" s="50" t="s">
        <v>11207</v>
      </c>
      <c r="G6935" s="50" t="s">
        <v>11207</v>
      </c>
      <c r="H6935" s="50" t="s">
        <v>19350</v>
      </c>
      <c r="I6935" s="50">
        <f>(DAX__2019_2020__33[[#This Row],[Adj Close]]-DAX__2019_2020__33[[#This Row],[Adj Open]])/DAX__2019_2020__33[[#This Row],[Adj Open]]</f>
        <v>-7.3240518875757324E-3</v>
      </c>
      <c r="J6935" s="50">
        <f>DAX__2019_2020__33[[#This Row],[Adj Close]]-DAX__2019_2020__33[[#This Row],[Adj Open]]</f>
        <v>-0.52697977695842724</v>
      </c>
      <c r="K6935" s="50">
        <v>1748793</v>
      </c>
    </row>
    <row r="6936" spans="1:11" x14ac:dyDescent="0.3">
      <c r="A6936" s="51" t="str">
        <f t="shared" si="113"/>
        <v>FME.DE</v>
      </c>
      <c r="B6936" s="52" t="s">
        <v>452</v>
      </c>
      <c r="C6936" s="50" t="s">
        <v>19351</v>
      </c>
      <c r="D6936" s="50">
        <f>DAX__2019_2020__33[[#This Row],[Open]]*(DAX__2019_2020__33[[#This Row],[Adj Close]]/DAX__2019_2020__33[[#This Row],[Close]])</f>
        <v>70.785057988576398</v>
      </c>
      <c r="E6936" s="50" t="s">
        <v>5212</v>
      </c>
      <c r="F6936" s="50" t="s">
        <v>9411</v>
      </c>
      <c r="G6936" s="50" t="s">
        <v>11463</v>
      </c>
      <c r="H6936" s="50" t="s">
        <v>19352</v>
      </c>
      <c r="I6936" s="50">
        <f>(DAX__2019_2020__33[[#This Row],[Adj Close]]-DAX__2019_2020__33[[#This Row],[Adj Open]])/DAX__2019_2020__33[[#This Row],[Adj Open]]</f>
        <v>9.5719355281583748E-3</v>
      </c>
      <c r="J6936" s="50">
        <f>DAX__2019_2020__33[[#This Row],[Adj Close]]-DAX__2019_2020__33[[#This Row],[Adj Open]]</f>
        <v>0.67755001142360527</v>
      </c>
      <c r="K6936" s="50">
        <v>692114</v>
      </c>
    </row>
    <row r="6937" spans="1:11" x14ac:dyDescent="0.3">
      <c r="A6937" s="51" t="str">
        <f t="shared" si="113"/>
        <v>FME.DE</v>
      </c>
      <c r="B6937" s="52" t="s">
        <v>453</v>
      </c>
      <c r="C6937" s="50" t="s">
        <v>11195</v>
      </c>
      <c r="D6937" s="50">
        <f>DAX__2019_2020__33[[#This Row],[Open]]*(DAX__2019_2020__33[[#This Row],[Adj Close]]/DAX__2019_2020__33[[#This Row],[Close]])</f>
        <v>71.820194922645555</v>
      </c>
      <c r="E6937" s="50" t="s">
        <v>19353</v>
      </c>
      <c r="F6937" s="50" t="s">
        <v>19314</v>
      </c>
      <c r="G6937" s="50" t="s">
        <v>19354</v>
      </c>
      <c r="H6937" s="50" t="s">
        <v>19355</v>
      </c>
      <c r="I6937" s="50">
        <f>(DAX__2019_2020__33[[#This Row],[Adj Close]]-DAX__2019_2020__33[[#This Row],[Adj Open]])/DAX__2019_2020__33[[#This Row],[Adj Open]]</f>
        <v>1.6247353249475974E-2</v>
      </c>
      <c r="J6937" s="50">
        <f>DAX__2019_2020__33[[#This Row],[Adj Close]]-DAX__2019_2020__33[[#This Row],[Adj Open]]</f>
        <v>1.166888077354443</v>
      </c>
      <c r="K6937" s="50">
        <v>697205</v>
      </c>
    </row>
    <row r="6938" spans="1:11" x14ac:dyDescent="0.3">
      <c r="A6938" s="51" t="str">
        <f t="shared" si="113"/>
        <v>FME.DE</v>
      </c>
      <c r="B6938" s="52" t="s">
        <v>454</v>
      </c>
      <c r="C6938" s="50" t="s">
        <v>19335</v>
      </c>
      <c r="D6938" s="50">
        <f>DAX__2019_2020__33[[#This Row],[Open]]*(DAX__2019_2020__33[[#This Row],[Adj Close]]/DAX__2019_2020__33[[#This Row],[Close]])</f>
        <v>72.53537947782813</v>
      </c>
      <c r="E6938" s="50" t="s">
        <v>10609</v>
      </c>
      <c r="F6938" s="50" t="s">
        <v>19356</v>
      </c>
      <c r="G6938" s="50" t="s">
        <v>19356</v>
      </c>
      <c r="H6938" s="50" t="s">
        <v>19357</v>
      </c>
      <c r="I6938" s="50">
        <f>(DAX__2019_2020__33[[#This Row],[Adj Close]]-DAX__2019_2020__33[[#This Row],[Adj Open]])/DAX__2019_2020__33[[#This Row],[Adj Open]]</f>
        <v>-1.6087259572203923E-2</v>
      </c>
      <c r="J6938" s="50">
        <f>DAX__2019_2020__33[[#This Row],[Adj Close]]-DAX__2019_2020__33[[#This Row],[Adj Open]]</f>
        <v>-1.1668954778281346</v>
      </c>
      <c r="K6938" s="50">
        <v>731191</v>
      </c>
    </row>
    <row r="6939" spans="1:11" x14ac:dyDescent="0.3">
      <c r="A6939" s="51" t="str">
        <f t="shared" si="113"/>
        <v>FME.DE</v>
      </c>
      <c r="B6939" s="52" t="s">
        <v>455</v>
      </c>
      <c r="C6939" s="50" t="s">
        <v>11463</v>
      </c>
      <c r="D6939" s="50">
        <f>DAX__2019_2020__33[[#This Row],[Open]]*(DAX__2019_2020__33[[#This Row],[Adj Close]]/DAX__2019_2020__33[[#This Row],[Close]])</f>
        <v>71.462608846175797</v>
      </c>
      <c r="E6939" s="50" t="s">
        <v>9441</v>
      </c>
      <c r="F6939" s="50" t="s">
        <v>9359</v>
      </c>
      <c r="G6939" s="50" t="s">
        <v>19326</v>
      </c>
      <c r="H6939" s="50" t="s">
        <v>19358</v>
      </c>
      <c r="I6939" s="50">
        <f>(DAX__2019_2020__33[[#This Row],[Adj Close]]-DAX__2019_2020__33[[#This Row],[Adj Open]])/DAX__2019_2020__33[[#This Row],[Adj Open]]</f>
        <v>1.6065340635624471E-2</v>
      </c>
      <c r="J6939" s="50">
        <f>DAX__2019_2020__33[[#This Row],[Adj Close]]-DAX__2019_2020__33[[#This Row],[Adj Open]]</f>
        <v>1.1480711538242048</v>
      </c>
      <c r="K6939" s="50">
        <v>717179</v>
      </c>
    </row>
    <row r="6940" spans="1:11" x14ac:dyDescent="0.3">
      <c r="A6940" s="51" t="str">
        <f t="shared" si="113"/>
        <v>FME.DE</v>
      </c>
      <c r="B6940" s="52" t="s">
        <v>456</v>
      </c>
      <c r="C6940" s="50" t="s">
        <v>19234</v>
      </c>
      <c r="D6940" s="50">
        <f>DAX__2019_2020__33[[#This Row],[Open]]*(DAX__2019_2020__33[[#This Row],[Adj Close]]/DAX__2019_2020__33[[#This Row],[Close]])</f>
        <v>73.0059154901124</v>
      </c>
      <c r="E6940" s="50" t="s">
        <v>19332</v>
      </c>
      <c r="F6940" s="50" t="s">
        <v>19339</v>
      </c>
      <c r="G6940" s="50" t="s">
        <v>19359</v>
      </c>
      <c r="H6940" s="50" t="s">
        <v>19360</v>
      </c>
      <c r="I6940" s="50">
        <f>(DAX__2019_2020__33[[#This Row],[Adj Close]]-DAX__2019_2020__33[[#This Row],[Adj Open]])/DAX__2019_2020__33[[#This Row],[Adj Open]]</f>
        <v>-1.4178898835295052E-2</v>
      </c>
      <c r="J6940" s="50">
        <f>DAX__2019_2020__33[[#This Row],[Adj Close]]-DAX__2019_2020__33[[#This Row],[Adj Open]]</f>
        <v>-1.0351434901124037</v>
      </c>
      <c r="K6940" s="50">
        <v>453295</v>
      </c>
    </row>
    <row r="6941" spans="1:11" x14ac:dyDescent="0.3">
      <c r="A6941" s="51" t="str">
        <f t="shared" si="113"/>
        <v>FME.DE</v>
      </c>
      <c r="B6941" s="52" t="s">
        <v>457</v>
      </c>
      <c r="C6941" s="50" t="s">
        <v>9447</v>
      </c>
      <c r="D6941" s="50">
        <f>DAX__2019_2020__33[[#This Row],[Open]]*(DAX__2019_2020__33[[#This Row],[Adj Close]]/DAX__2019_2020__33[[#This Row],[Close]])</f>
        <v>71.55670973562566</v>
      </c>
      <c r="E6941" s="50" t="s">
        <v>19361</v>
      </c>
      <c r="F6941" s="50" t="s">
        <v>19305</v>
      </c>
      <c r="G6941" s="50" t="s">
        <v>19362</v>
      </c>
      <c r="H6941" s="50" t="s">
        <v>19363</v>
      </c>
      <c r="I6941" s="50">
        <f>(DAX__2019_2020__33[[#This Row],[Adj Close]]-DAX__2019_2020__33[[#This Row],[Adj Open]])/DAX__2019_2020__33[[#This Row],[Adj Open]]</f>
        <v>2.3671751398318414E-3</v>
      </c>
      <c r="J6941" s="50">
        <f>DAX__2019_2020__33[[#This Row],[Adj Close]]-DAX__2019_2020__33[[#This Row],[Adj Open]]</f>
        <v>0.16938726437433616</v>
      </c>
      <c r="K6941" s="50">
        <v>595609</v>
      </c>
    </row>
    <row r="6942" spans="1:11" x14ac:dyDescent="0.3">
      <c r="A6942" s="51" t="str">
        <f t="shared" si="113"/>
        <v>FME.DE</v>
      </c>
      <c r="B6942" s="52" t="s">
        <v>458</v>
      </c>
      <c r="C6942" s="50" t="s">
        <v>19364</v>
      </c>
      <c r="D6942" s="50">
        <f>DAX__2019_2020__33[[#This Row],[Open]]*(DAX__2019_2020__33[[#This Row],[Adj Close]]/DAX__2019_2020__33[[#This Row],[Close]])</f>
        <v>71.613163239289108</v>
      </c>
      <c r="E6942" s="50" t="s">
        <v>19365</v>
      </c>
      <c r="F6942" s="50" t="s">
        <v>19238</v>
      </c>
      <c r="G6942" s="50" t="s">
        <v>19366</v>
      </c>
      <c r="H6942" s="50" t="s">
        <v>19367</v>
      </c>
      <c r="I6942" s="50">
        <f>(DAX__2019_2020__33[[#This Row],[Adj Close]]-DAX__2019_2020__33[[#This Row],[Adj Open]])/DAX__2019_2020__33[[#This Row],[Adj Open]]</f>
        <v>2.6281866656553145E-3</v>
      </c>
      <c r="J6942" s="50">
        <f>DAX__2019_2020__33[[#This Row],[Adj Close]]-DAX__2019_2020__33[[#This Row],[Adj Open]]</f>
        <v>0.18821276071089699</v>
      </c>
      <c r="K6942" s="50">
        <v>647473</v>
      </c>
    </row>
    <row r="6943" spans="1:11" x14ac:dyDescent="0.3">
      <c r="A6943" s="51" t="str">
        <f t="shared" si="113"/>
        <v>FME.DE</v>
      </c>
      <c r="B6943" s="52" t="s">
        <v>459</v>
      </c>
      <c r="C6943" s="50" t="s">
        <v>9438</v>
      </c>
      <c r="D6943" s="50">
        <f>DAX__2019_2020__33[[#This Row],[Open]]*(DAX__2019_2020__33[[#This Row],[Adj Close]]/DAX__2019_2020__33[[#This Row],[Close]])</f>
        <v>72.74241722983605</v>
      </c>
      <c r="E6943" s="50" t="s">
        <v>19368</v>
      </c>
      <c r="F6943" s="50" t="s">
        <v>11464</v>
      </c>
      <c r="G6943" s="50" t="s">
        <v>19354</v>
      </c>
      <c r="H6943" s="50" t="s">
        <v>19355</v>
      </c>
      <c r="I6943" s="50">
        <f>(DAX__2019_2020__33[[#This Row],[Adj Close]]-DAX__2019_2020__33[[#This Row],[Adj Open]])/DAX__2019_2020__33[[#This Row],[Adj Open]]</f>
        <v>3.3634539444971304E-3</v>
      </c>
      <c r="J6943" s="50">
        <f>DAX__2019_2020__33[[#This Row],[Adj Close]]-DAX__2019_2020__33[[#This Row],[Adj Open]]</f>
        <v>0.24466577016394808</v>
      </c>
      <c r="K6943" s="50">
        <v>701117</v>
      </c>
    </row>
    <row r="6944" spans="1:11" x14ac:dyDescent="0.3">
      <c r="A6944" s="51" t="str">
        <f t="shared" si="113"/>
        <v>FME.DE</v>
      </c>
      <c r="B6944" s="52" t="s">
        <v>460</v>
      </c>
      <c r="C6944" s="50" t="s">
        <v>19330</v>
      </c>
      <c r="D6944" s="50">
        <f>DAX__2019_2020__33[[#This Row],[Open]]*(DAX__2019_2020__33[[#This Row],[Adj Close]]/DAX__2019_2020__33[[#This Row],[Close]])</f>
        <v>73.589354857708528</v>
      </c>
      <c r="E6944" s="50" t="s">
        <v>19369</v>
      </c>
      <c r="F6944" s="50" t="s">
        <v>19370</v>
      </c>
      <c r="G6944" s="50" t="s">
        <v>19371</v>
      </c>
      <c r="H6944" s="50" t="s">
        <v>19372</v>
      </c>
      <c r="I6944" s="50">
        <f>(DAX__2019_2020__33[[#This Row],[Adj Close]]-DAX__2019_2020__33[[#This Row],[Adj Open]])/DAX__2019_2020__33[[#This Row],[Adj Open]]</f>
        <v>9.9745016614259541E-3</v>
      </c>
      <c r="J6944" s="50">
        <f>DAX__2019_2020__33[[#This Row],[Adj Close]]-DAX__2019_2020__33[[#This Row],[Adj Open]]</f>
        <v>0.73401714229147785</v>
      </c>
      <c r="K6944" s="50">
        <v>641435</v>
      </c>
    </row>
    <row r="6945" spans="1:11" x14ac:dyDescent="0.3">
      <c r="A6945" s="51" t="str">
        <f t="shared" si="113"/>
        <v>FME.DE</v>
      </c>
      <c r="B6945" s="52" t="s">
        <v>461</v>
      </c>
      <c r="C6945" s="50" t="s">
        <v>19371</v>
      </c>
      <c r="D6945" s="50">
        <f>DAX__2019_2020__33[[#This Row],[Open]]*(DAX__2019_2020__33[[#This Row],[Adj Close]]/DAX__2019_2020__33[[#This Row],[Close]])</f>
        <v>74.323363521191737</v>
      </c>
      <c r="E6945" s="50" t="s">
        <v>19373</v>
      </c>
      <c r="F6945" s="50" t="s">
        <v>19374</v>
      </c>
      <c r="G6945" s="50" t="s">
        <v>19332</v>
      </c>
      <c r="H6945" s="50" t="s">
        <v>19375</v>
      </c>
      <c r="I6945" s="50">
        <f>(DAX__2019_2020__33[[#This Row],[Adj Close]]-DAX__2019_2020__33[[#This Row],[Adj Open]])/DAX__2019_2020__33[[#This Row],[Adj Open]]</f>
        <v>-1.4940490696106928E-2</v>
      </c>
      <c r="J6945" s="50">
        <f>DAX__2019_2020__33[[#This Row],[Adj Close]]-DAX__2019_2020__33[[#This Row],[Adj Open]]</f>
        <v>-1.1104275211917383</v>
      </c>
      <c r="K6945" s="50">
        <v>418210</v>
      </c>
    </row>
    <row r="6946" spans="1:11" x14ac:dyDescent="0.3">
      <c r="A6946" s="51" t="str">
        <f t="shared" si="113"/>
        <v>FME.DE</v>
      </c>
      <c r="B6946" s="52" t="s">
        <v>462</v>
      </c>
      <c r="C6946" s="50" t="s">
        <v>19376</v>
      </c>
      <c r="D6946" s="50">
        <f>DAX__2019_2020__33[[#This Row],[Open]]*(DAX__2019_2020__33[[#This Row],[Adj Close]]/DAX__2019_2020__33[[#This Row],[Close]])</f>
        <v>74.699773845853272</v>
      </c>
      <c r="E6946" s="50" t="s">
        <v>19376</v>
      </c>
      <c r="F6946" s="50" t="s">
        <v>19237</v>
      </c>
      <c r="G6946" s="50" t="s">
        <v>11184</v>
      </c>
      <c r="H6946" s="50" t="s">
        <v>19377</v>
      </c>
      <c r="I6946" s="50">
        <f>(DAX__2019_2020__33[[#This Row],[Adj Close]]-DAX__2019_2020__33[[#This Row],[Adj Open]])/DAX__2019_2020__33[[#This Row],[Adj Open]]</f>
        <v>-1.3605367105267125E-2</v>
      </c>
      <c r="J6946" s="50">
        <f>DAX__2019_2020__33[[#This Row],[Adj Close]]-DAX__2019_2020__33[[#This Row],[Adj Open]]</f>
        <v>-1.0163178458532656</v>
      </c>
      <c r="K6946" s="50">
        <v>476510</v>
      </c>
    </row>
    <row r="6947" spans="1:11" x14ac:dyDescent="0.3">
      <c r="A6947" s="51" t="str">
        <f t="shared" si="113"/>
        <v>FME.DE</v>
      </c>
      <c r="B6947" s="52" t="s">
        <v>463</v>
      </c>
      <c r="C6947" s="50" t="s">
        <v>12850</v>
      </c>
      <c r="D6947" s="50">
        <f>DAX__2019_2020__33[[#This Row],[Open]]*(DAX__2019_2020__33[[#This Row],[Adj Close]]/DAX__2019_2020__33[[#This Row],[Close]])</f>
        <v>73.100013093333331</v>
      </c>
      <c r="E6947" s="50" t="s">
        <v>9442</v>
      </c>
      <c r="F6947" s="50" t="s">
        <v>19378</v>
      </c>
      <c r="G6947" s="50" t="s">
        <v>19379</v>
      </c>
      <c r="H6947" s="50" t="s">
        <v>19380</v>
      </c>
      <c r="I6947" s="50">
        <f>(DAX__2019_2020__33[[#This Row],[Adj Close]]-DAX__2019_2020__33[[#This Row],[Adj Open]])/DAX__2019_2020__33[[#This Row],[Adj Open]]</f>
        <v>4.1194644696189425E-3</v>
      </c>
      <c r="J6947" s="50">
        <f>DAX__2019_2020__33[[#This Row],[Adj Close]]-DAX__2019_2020__33[[#This Row],[Adj Open]]</f>
        <v>0.30113290666666614</v>
      </c>
      <c r="K6947" s="50">
        <v>430588</v>
      </c>
    </row>
    <row r="6948" spans="1:11" x14ac:dyDescent="0.3">
      <c r="A6948" s="51" t="str">
        <f t="shared" si="113"/>
        <v>FME.DE</v>
      </c>
      <c r="B6948" s="52" t="s">
        <v>464</v>
      </c>
      <c r="C6948" s="50" t="s">
        <v>19381</v>
      </c>
      <c r="D6948" s="50">
        <f>DAX__2019_2020__33[[#This Row],[Open]]*(DAX__2019_2020__33[[#This Row],[Adj Close]]/DAX__2019_2020__33[[#This Row],[Close]])</f>
        <v>73.250576641666441</v>
      </c>
      <c r="E6948" s="50" t="s">
        <v>19382</v>
      </c>
      <c r="F6948" s="50" t="s">
        <v>9456</v>
      </c>
      <c r="G6948" s="50" t="s">
        <v>5395</v>
      </c>
      <c r="H6948" s="50" t="s">
        <v>19383</v>
      </c>
      <c r="I6948" s="50">
        <f>(DAX__2019_2020__33[[#This Row],[Adj Close]]-DAX__2019_2020__33[[#This Row],[Adj Open]])/DAX__2019_2020__33[[#This Row],[Adj Open]]</f>
        <v>-3.0061615111079947E-2</v>
      </c>
      <c r="J6948" s="50">
        <f>DAX__2019_2020__33[[#This Row],[Adj Close]]-DAX__2019_2020__33[[#This Row],[Adj Open]]</f>
        <v>-2.2020306416664397</v>
      </c>
      <c r="K6948" s="50">
        <v>720038</v>
      </c>
    </row>
    <row r="6949" spans="1:11" x14ac:dyDescent="0.3">
      <c r="A6949" s="51" t="str">
        <f t="shared" si="113"/>
        <v>FME.DE</v>
      </c>
      <c r="B6949" s="52" t="s">
        <v>465</v>
      </c>
      <c r="C6949" s="50" t="s">
        <v>5395</v>
      </c>
      <c r="D6949" s="50">
        <f>DAX__2019_2020__33[[#This Row],[Open]]*(DAX__2019_2020__33[[#This Row],[Adj Close]]/DAX__2019_2020__33[[#This Row],[Close]])</f>
        <v>71.048539460003482</v>
      </c>
      <c r="E6949" s="50" t="s">
        <v>9455</v>
      </c>
      <c r="F6949" s="50" t="s">
        <v>11863</v>
      </c>
      <c r="G6949" s="50" t="s">
        <v>9344</v>
      </c>
      <c r="H6949" s="50" t="s">
        <v>19384</v>
      </c>
      <c r="I6949" s="50">
        <f>(DAX__2019_2020__33[[#This Row],[Adj Close]]-DAX__2019_2020__33[[#This Row],[Adj Open]])/DAX__2019_2020__33[[#This Row],[Adj Open]]</f>
        <v>-1.033111258278149E-2</v>
      </c>
      <c r="J6949" s="50">
        <f>DAX__2019_2020__33[[#This Row],[Adj Close]]-DAX__2019_2020__33[[#This Row],[Adj Open]]</f>
        <v>-0.73401046000348913</v>
      </c>
      <c r="K6949" s="50">
        <v>693327</v>
      </c>
    </row>
    <row r="6950" spans="1:11" x14ac:dyDescent="0.3">
      <c r="A6950" s="51" t="str">
        <f t="shared" si="113"/>
        <v>FME.DE</v>
      </c>
      <c r="B6950" s="52" t="s">
        <v>466</v>
      </c>
      <c r="C6950" s="50" t="s">
        <v>11441</v>
      </c>
      <c r="D6950" s="50">
        <f>DAX__2019_2020__33[[#This Row],[Open]]*(DAX__2019_2020__33[[#This Row],[Adj Close]]/DAX__2019_2020__33[[#This Row],[Close]])</f>
        <v>70.446278213046099</v>
      </c>
      <c r="E6950" s="50" t="s">
        <v>19238</v>
      </c>
      <c r="F6950" s="50" t="s">
        <v>11418</v>
      </c>
      <c r="G6950" s="50" t="s">
        <v>11494</v>
      </c>
      <c r="H6950" s="50" t="s">
        <v>19385</v>
      </c>
      <c r="I6950" s="50">
        <f>(DAX__2019_2020__33[[#This Row],[Adj Close]]-DAX__2019_2020__33[[#This Row],[Adj Open]])/DAX__2019_2020__33[[#This Row],[Adj Open]]</f>
        <v>-2.1373764074623636E-3</v>
      </c>
      <c r="J6950" s="50">
        <f>DAX__2019_2020__33[[#This Row],[Adj Close]]-DAX__2019_2020__33[[#This Row],[Adj Open]]</f>
        <v>-0.15057021304609464</v>
      </c>
      <c r="K6950" s="50">
        <v>457211</v>
      </c>
    </row>
    <row r="6951" spans="1:11" x14ac:dyDescent="0.3">
      <c r="A6951" s="51" t="str">
        <f t="shared" ref="A6951:A7014" si="114">"FME.DE"</f>
        <v>FME.DE</v>
      </c>
      <c r="B6951" s="52" t="s">
        <v>467</v>
      </c>
      <c r="C6951" s="50" t="s">
        <v>9367</v>
      </c>
      <c r="D6951" s="50">
        <f>DAX__2019_2020__33[[#This Row],[Open]]*(DAX__2019_2020__33[[#This Row],[Adj Close]]/DAX__2019_2020__33[[#This Row],[Close]])</f>
        <v>70.615665320615378</v>
      </c>
      <c r="E6951" s="50" t="s">
        <v>19386</v>
      </c>
      <c r="F6951" s="50" t="s">
        <v>5217</v>
      </c>
      <c r="G6951" s="50" t="s">
        <v>11164</v>
      </c>
      <c r="H6951" s="50" t="s">
        <v>19387</v>
      </c>
      <c r="I6951" s="50">
        <f>(DAX__2019_2020__33[[#This Row],[Adj Close]]-DAX__2019_2020__33[[#This Row],[Adj Open]])/DAX__2019_2020__33[[#This Row],[Adj Open]]</f>
        <v>-1.3059741297178492E-2</v>
      </c>
      <c r="J6951" s="50">
        <f>DAX__2019_2020__33[[#This Row],[Adj Close]]-DAX__2019_2020__33[[#This Row],[Adj Open]]</f>
        <v>-0.92222232061537568</v>
      </c>
      <c r="K6951" s="50">
        <v>829779</v>
      </c>
    </row>
    <row r="6952" spans="1:11" x14ac:dyDescent="0.3">
      <c r="A6952" s="51" t="str">
        <f t="shared" si="114"/>
        <v>FME.DE</v>
      </c>
      <c r="B6952" s="52" t="s">
        <v>468</v>
      </c>
      <c r="C6952" s="50" t="s">
        <v>11127</v>
      </c>
      <c r="D6952" s="50">
        <f>DAX__2019_2020__33[[#This Row],[Open]]*(DAX__2019_2020__33[[#This Row],[Adj Close]]/DAX__2019_2020__33[[#This Row],[Close]])</f>
        <v>69.392308571582817</v>
      </c>
      <c r="E6952" s="50" t="s">
        <v>5477</v>
      </c>
      <c r="F6952" s="50" t="s">
        <v>7557</v>
      </c>
      <c r="G6952" s="50" t="s">
        <v>9323</v>
      </c>
      <c r="H6952" s="50" t="s">
        <v>19388</v>
      </c>
      <c r="I6952" s="50">
        <f>(DAX__2019_2020__33[[#This Row],[Adj Close]]-DAX__2019_2020__33[[#This Row],[Adj Open]])/DAX__2019_2020__33[[#This Row],[Adj Open]]</f>
        <v>-6.5093031328805444E-3</v>
      </c>
      <c r="J6952" s="50">
        <f>DAX__2019_2020__33[[#This Row],[Adj Close]]-DAX__2019_2020__33[[#This Row],[Adj Open]]</f>
        <v>-0.45169557158281748</v>
      </c>
      <c r="K6952" s="50">
        <v>639066</v>
      </c>
    </row>
    <row r="6953" spans="1:11" x14ac:dyDescent="0.3">
      <c r="A6953" s="51" t="str">
        <f t="shared" si="114"/>
        <v>FME.DE</v>
      </c>
      <c r="B6953" s="52" t="s">
        <v>469</v>
      </c>
      <c r="C6953" s="50" t="s">
        <v>11164</v>
      </c>
      <c r="D6953" s="50">
        <f>DAX__2019_2020__33[[#This Row],[Open]]*(DAX__2019_2020__33[[#This Row],[Adj Close]]/DAX__2019_2020__33[[#This Row],[Close]])</f>
        <v>69.693444039408163</v>
      </c>
      <c r="E6953" s="50" t="s">
        <v>11409</v>
      </c>
      <c r="F6953" s="50" t="s">
        <v>11029</v>
      </c>
      <c r="G6953" s="50" t="s">
        <v>11409</v>
      </c>
      <c r="H6953" s="50" t="s">
        <v>19389</v>
      </c>
      <c r="I6953" s="50">
        <f>(DAX__2019_2020__33[[#This Row],[Adj Close]]-DAX__2019_2020__33[[#This Row],[Adj Open]])/DAX__2019_2020__33[[#This Row],[Adj Open]]</f>
        <v>4.3208075701002321E-3</v>
      </c>
      <c r="J6953" s="50">
        <f>DAX__2019_2020__33[[#This Row],[Adj Close]]-DAX__2019_2020__33[[#This Row],[Adj Open]]</f>
        <v>0.30113196059183167</v>
      </c>
      <c r="K6953" s="50">
        <v>523257</v>
      </c>
    </row>
    <row r="6954" spans="1:11" x14ac:dyDescent="0.3">
      <c r="A6954" s="51" t="str">
        <f t="shared" si="114"/>
        <v>FME.DE</v>
      </c>
      <c r="B6954" s="52" t="s">
        <v>470</v>
      </c>
      <c r="C6954" s="50" t="s">
        <v>11477</v>
      </c>
      <c r="D6954" s="50">
        <f>DAX__2019_2020__33[[#This Row],[Open]]*(DAX__2019_2020__33[[#This Row],[Adj Close]]/DAX__2019_2020__33[[#This Row],[Close]])</f>
        <v>69.599347015062051</v>
      </c>
      <c r="E6954" s="50" t="s">
        <v>12827</v>
      </c>
      <c r="F6954" s="50" t="s">
        <v>11890</v>
      </c>
      <c r="G6954" s="50" t="s">
        <v>9460</v>
      </c>
      <c r="H6954" s="50" t="s">
        <v>19390</v>
      </c>
      <c r="I6954" s="50">
        <f>(DAX__2019_2020__33[[#This Row],[Adj Close]]-DAX__2019_2020__33[[#This Row],[Adj Open]])/DAX__2019_2020__33[[#This Row],[Adj Open]]</f>
        <v>9.464643178267158E-3</v>
      </c>
      <c r="J6954" s="50">
        <f>DAX__2019_2020__33[[#This Row],[Adj Close]]-DAX__2019_2020__33[[#This Row],[Adj Open]]</f>
        <v>0.65873298493795573</v>
      </c>
      <c r="K6954" s="50">
        <v>546885</v>
      </c>
    </row>
    <row r="6955" spans="1:11" x14ac:dyDescent="0.3">
      <c r="A6955" s="51" t="str">
        <f t="shared" si="114"/>
        <v>FME.DE</v>
      </c>
      <c r="B6955" s="52" t="s">
        <v>471</v>
      </c>
      <c r="C6955" s="50" t="s">
        <v>19034</v>
      </c>
      <c r="D6955" s="50">
        <f>DAX__2019_2020__33[[#This Row],[Open]]*(DAX__2019_2020__33[[#This Row],[Adj Close]]/DAX__2019_2020__33[[#This Row],[Close]])</f>
        <v>71.180283141983793</v>
      </c>
      <c r="E6955" s="50" t="s">
        <v>19031</v>
      </c>
      <c r="F6955" s="50" t="s">
        <v>19386</v>
      </c>
      <c r="G6955" s="50" t="s">
        <v>19391</v>
      </c>
      <c r="H6955" s="50" t="s">
        <v>19392</v>
      </c>
      <c r="I6955" s="50">
        <f>(DAX__2019_2020__33[[#This Row],[Adj Close]]-DAX__2019_2020__33[[#This Row],[Adj Open]])/DAX__2019_2020__33[[#This Row],[Adj Open]]</f>
        <v>9.5187997027869169E-3</v>
      </c>
      <c r="J6955" s="50">
        <f>DAX__2019_2020__33[[#This Row],[Adj Close]]-DAX__2019_2020__33[[#This Row],[Adj Open]]</f>
        <v>0.67755085801620396</v>
      </c>
      <c r="K6955" s="50">
        <v>751003</v>
      </c>
    </row>
    <row r="6956" spans="1:11" x14ac:dyDescent="0.3">
      <c r="A6956" s="51" t="str">
        <f t="shared" si="114"/>
        <v>FME.DE</v>
      </c>
      <c r="B6956" s="52" t="s">
        <v>472</v>
      </c>
      <c r="C6956" s="50" t="s">
        <v>5393</v>
      </c>
      <c r="D6956" s="50">
        <f>DAX__2019_2020__33[[#This Row],[Open]]*(DAX__2019_2020__33[[#This Row],[Adj Close]]/DAX__2019_2020__33[[#This Row],[Close]])</f>
        <v>71.631993325978158</v>
      </c>
      <c r="E6956" s="50" t="s">
        <v>19393</v>
      </c>
      <c r="F6956" s="50" t="s">
        <v>19394</v>
      </c>
      <c r="G6956" s="50" t="s">
        <v>11866</v>
      </c>
      <c r="H6956" s="50" t="s">
        <v>19340</v>
      </c>
      <c r="I6956" s="50">
        <f>(DAX__2019_2020__33[[#This Row],[Adj Close]]-DAX__2019_2020__33[[#This Row],[Adj Open]])/DAX__2019_2020__33[[#This Row],[Adj Open]]</f>
        <v>1.1560653774540625E-2</v>
      </c>
      <c r="J6956" s="50">
        <f>DAX__2019_2020__33[[#This Row],[Adj Close]]-DAX__2019_2020__33[[#This Row],[Adj Open]]</f>
        <v>0.8281126740218383</v>
      </c>
      <c r="K6956" s="50">
        <v>517200</v>
      </c>
    </row>
    <row r="6957" spans="1:11" x14ac:dyDescent="0.3">
      <c r="A6957" s="51" t="str">
        <f t="shared" si="114"/>
        <v>FME.DE</v>
      </c>
      <c r="B6957" s="52" t="s">
        <v>473</v>
      </c>
      <c r="C6957" s="50" t="s">
        <v>19338</v>
      </c>
      <c r="D6957" s="50">
        <f>DAX__2019_2020__33[[#This Row],[Open]]*(DAX__2019_2020__33[[#This Row],[Adj Close]]/DAX__2019_2020__33[[#This Row],[Close]])</f>
        <v>73.024720332210833</v>
      </c>
      <c r="E6957" s="50" t="s">
        <v>19395</v>
      </c>
      <c r="F6957" s="50" t="s">
        <v>9441</v>
      </c>
      <c r="G6957" s="50" t="s">
        <v>19396</v>
      </c>
      <c r="H6957" s="50" t="s">
        <v>19397</v>
      </c>
      <c r="I6957" s="50">
        <f>(DAX__2019_2020__33[[#This Row],[Adj Close]]-DAX__2019_2020__33[[#This Row],[Adj Open]])/DAX__2019_2020__33[[#This Row],[Adj Open]]</f>
        <v>6.9587759525457146E-3</v>
      </c>
      <c r="J6957" s="50">
        <f>DAX__2019_2020__33[[#This Row],[Adj Close]]-DAX__2019_2020__33[[#This Row],[Adj Open]]</f>
        <v>0.50816266778916486</v>
      </c>
      <c r="K6957" s="50">
        <v>712080</v>
      </c>
    </row>
    <row r="6958" spans="1:11" x14ac:dyDescent="0.3">
      <c r="A6958" s="51" t="str">
        <f t="shared" si="114"/>
        <v>FME.DE</v>
      </c>
      <c r="B6958" s="52" t="s">
        <v>474</v>
      </c>
      <c r="C6958" s="50" t="s">
        <v>19237</v>
      </c>
      <c r="D6958" s="50">
        <f>DAX__2019_2020__33[[#This Row],[Open]]*(DAX__2019_2020__33[[#This Row],[Adj Close]]/DAX__2019_2020__33[[#This Row],[Close]])</f>
        <v>73.288211672318326</v>
      </c>
      <c r="E6958" s="50" t="s">
        <v>12774</v>
      </c>
      <c r="F6958" s="50" t="s">
        <v>19338</v>
      </c>
      <c r="G6958" s="50" t="s">
        <v>19336</v>
      </c>
      <c r="H6958" s="50" t="s">
        <v>19398</v>
      </c>
      <c r="I6958" s="50">
        <f>(DAX__2019_2020__33[[#This Row],[Adj Close]]-DAX__2019_2020__33[[#This Row],[Adj Open]])/DAX__2019_2020__33[[#This Row],[Adj Open]]</f>
        <v>8.4746279587043418E-3</v>
      </c>
      <c r="J6958" s="50">
        <f>DAX__2019_2020__33[[#This Row],[Adj Close]]-DAX__2019_2020__33[[#This Row],[Adj Open]]</f>
        <v>0.62109032768167083</v>
      </c>
      <c r="K6958" s="50">
        <v>588399</v>
      </c>
    </row>
    <row r="6959" spans="1:11" x14ac:dyDescent="0.3">
      <c r="A6959" s="51" t="str">
        <f t="shared" si="114"/>
        <v>FME.DE</v>
      </c>
      <c r="B6959" s="52" t="s">
        <v>475</v>
      </c>
      <c r="C6959" s="50" t="s">
        <v>19399</v>
      </c>
      <c r="D6959" s="50">
        <f>DAX__2019_2020__33[[#This Row],[Open]]*(DAX__2019_2020__33[[#This Row],[Adj Close]]/DAX__2019_2020__33[[#This Row],[Close]])</f>
        <v>74.624500921855159</v>
      </c>
      <c r="E6959" s="50" t="s">
        <v>12859</v>
      </c>
      <c r="F6959" s="50" t="s">
        <v>19400</v>
      </c>
      <c r="G6959" s="50" t="s">
        <v>19401</v>
      </c>
      <c r="H6959" s="50" t="s">
        <v>19402</v>
      </c>
      <c r="I6959" s="50">
        <f>(DAX__2019_2020__33[[#This Row],[Adj Close]]-DAX__2019_2020__33[[#This Row],[Adj Open]])/DAX__2019_2020__33[[#This Row],[Adj Open]]</f>
        <v>-3.7831398316592224E-3</v>
      </c>
      <c r="J6959" s="50">
        <f>DAX__2019_2020__33[[#This Row],[Adj Close]]-DAX__2019_2020__33[[#This Row],[Adj Open]]</f>
        <v>-0.28231492185516061</v>
      </c>
      <c r="K6959" s="50">
        <v>517846</v>
      </c>
    </row>
    <row r="6960" spans="1:11" x14ac:dyDescent="0.3">
      <c r="A6960" s="51" t="str">
        <f t="shared" si="114"/>
        <v>FME.DE</v>
      </c>
      <c r="B6960" s="52" t="s">
        <v>476</v>
      </c>
      <c r="C6960" s="50" t="s">
        <v>19234</v>
      </c>
      <c r="D6960" s="50">
        <f>DAX__2019_2020__33[[#This Row],[Open]]*(DAX__2019_2020__33[[#This Row],[Adj Close]]/DAX__2019_2020__33[[#This Row],[Close]])</f>
        <v>73.005909529709712</v>
      </c>
      <c r="E6960" s="50" t="s">
        <v>19403</v>
      </c>
      <c r="F6960" s="50" t="s">
        <v>11464</v>
      </c>
      <c r="G6960" s="50" t="s">
        <v>19404</v>
      </c>
      <c r="H6960" s="50" t="s">
        <v>19405</v>
      </c>
      <c r="I6960" s="50">
        <f>(DAX__2019_2020__33[[#This Row],[Adj Close]]-DAX__2019_2020__33[[#This Row],[Adj Open]])/DAX__2019_2020__33[[#This Row],[Adj Open]]</f>
        <v>-1.495235846990553E-2</v>
      </c>
      <c r="J6960" s="50">
        <f>DAX__2019_2020__33[[#This Row],[Adj Close]]-DAX__2019_2020__33[[#This Row],[Adj Open]]</f>
        <v>-1.0916105297097118</v>
      </c>
      <c r="K6960" s="50">
        <v>685815</v>
      </c>
    </row>
    <row r="6961" spans="1:11" x14ac:dyDescent="0.3">
      <c r="A6961" s="51" t="str">
        <f t="shared" si="114"/>
        <v>FME.DE</v>
      </c>
      <c r="B6961" s="52" t="s">
        <v>477</v>
      </c>
      <c r="C6961" s="50" t="s">
        <v>11201</v>
      </c>
      <c r="D6961" s="50">
        <f>DAX__2019_2020__33[[#This Row],[Open]]*(DAX__2019_2020__33[[#This Row],[Adj Close]]/DAX__2019_2020__33[[#This Row],[Close]])</f>
        <v>71.707266931077513</v>
      </c>
      <c r="E6961" s="50" t="s">
        <v>19321</v>
      </c>
      <c r="F6961" s="50" t="s">
        <v>11201</v>
      </c>
      <c r="G6961" s="50" t="s">
        <v>19406</v>
      </c>
      <c r="H6961" s="50" t="s">
        <v>19407</v>
      </c>
      <c r="I6961" s="50">
        <f>(DAX__2019_2020__33[[#This Row],[Adj Close]]-DAX__2019_2020__33[[#This Row],[Adj Open]])/DAX__2019_2020__33[[#This Row],[Adj Open]]</f>
        <v>1.0236299615602344E-2</v>
      </c>
      <c r="J6961" s="50">
        <f>DAX__2019_2020__33[[#This Row],[Adj Close]]-DAX__2019_2020__33[[#This Row],[Adj Open]]</f>
        <v>0.73401706892248342</v>
      </c>
      <c r="K6961" s="50">
        <v>545203</v>
      </c>
    </row>
    <row r="6962" spans="1:11" x14ac:dyDescent="0.3">
      <c r="A6962" s="51" t="str">
        <f t="shared" si="114"/>
        <v>FME.DE</v>
      </c>
      <c r="B6962" s="52" t="s">
        <v>478</v>
      </c>
      <c r="C6962" s="50" t="s">
        <v>9412</v>
      </c>
      <c r="D6962" s="50">
        <f>DAX__2019_2020__33[[#This Row],[Open]]*(DAX__2019_2020__33[[#This Row],[Adj Close]]/DAX__2019_2020__33[[#This Row],[Close]])</f>
        <v>72.723589019881047</v>
      </c>
      <c r="E6962" s="50" t="s">
        <v>19353</v>
      </c>
      <c r="F6962" s="50" t="s">
        <v>19391</v>
      </c>
      <c r="G6962" s="50" t="s">
        <v>19310</v>
      </c>
      <c r="H6962" s="50" t="s">
        <v>19337</v>
      </c>
      <c r="I6962" s="50">
        <f>(DAX__2019_2020__33[[#This Row],[Adj Close]]-DAX__2019_2020__33[[#This Row],[Adj Open]])/DAX__2019_2020__33[[#This Row],[Adj Open]]</f>
        <v>-5.4347567991039816E-3</v>
      </c>
      <c r="J6962" s="50">
        <f>DAX__2019_2020__33[[#This Row],[Adj Close]]-DAX__2019_2020__33[[#This Row],[Adj Open]]</f>
        <v>-0.39523501988104215</v>
      </c>
      <c r="K6962" s="50">
        <v>521867</v>
      </c>
    </row>
    <row r="6963" spans="1:11" x14ac:dyDescent="0.3">
      <c r="A6963" s="51" t="str">
        <f t="shared" si="114"/>
        <v>FME.DE</v>
      </c>
      <c r="B6963" s="52" t="s">
        <v>479</v>
      </c>
      <c r="C6963" s="50" t="s">
        <v>19408</v>
      </c>
      <c r="D6963" s="50">
        <f>DAX__2019_2020__33[[#This Row],[Open]]*(DAX__2019_2020__33[[#This Row],[Adj Close]]/DAX__2019_2020__33[[#This Row],[Close]])</f>
        <v>72.083681533962178</v>
      </c>
      <c r="E6963" s="50" t="s">
        <v>12874</v>
      </c>
      <c r="F6963" s="50" t="s">
        <v>19408</v>
      </c>
      <c r="G6963" s="50" t="s">
        <v>19409</v>
      </c>
      <c r="H6963" s="50" t="s">
        <v>19410</v>
      </c>
      <c r="I6963" s="50">
        <f>(DAX__2019_2020__33[[#This Row],[Adj Close]]-DAX__2019_2020__33[[#This Row],[Adj Open]])/DAX__2019_2020__33[[#This Row],[Adj Open]]</f>
        <v>2.5848616862887978E-2</v>
      </c>
      <c r="J6963" s="50">
        <f>DAX__2019_2020__33[[#This Row],[Adj Close]]-DAX__2019_2020__33[[#This Row],[Adj Open]]</f>
        <v>1.8632634660378216</v>
      </c>
      <c r="K6963" s="50">
        <v>640195</v>
      </c>
    </row>
    <row r="6964" spans="1:11" x14ac:dyDescent="0.3">
      <c r="A6964" s="51" t="str">
        <f t="shared" si="114"/>
        <v>FME.DE</v>
      </c>
      <c r="B6964" s="52" t="s">
        <v>480</v>
      </c>
      <c r="C6964" s="50" t="s">
        <v>5210</v>
      </c>
      <c r="D6964" s="50">
        <f>DAX__2019_2020__33[[#This Row],[Open]]*(DAX__2019_2020__33[[#This Row],[Adj Close]]/DAX__2019_2020__33[[#This Row],[Close]])</f>
        <v>71.274387623667863</v>
      </c>
      <c r="E6964" s="50" t="s">
        <v>19411</v>
      </c>
      <c r="F6964" s="50" t="s">
        <v>7527</v>
      </c>
      <c r="G6964" s="50" t="s">
        <v>11454</v>
      </c>
      <c r="H6964" s="50" t="s">
        <v>19307</v>
      </c>
      <c r="I6964" s="50">
        <f>(DAX__2019_2020__33[[#This Row],[Adj Close]]-DAX__2019_2020__33[[#This Row],[Adj Open]])/DAX__2019_2020__33[[#This Row],[Adj Open]]</f>
        <v>-2.2445168271591497E-2</v>
      </c>
      <c r="J6964" s="50">
        <f>DAX__2019_2020__33[[#This Row],[Adj Close]]-DAX__2019_2020__33[[#This Row],[Adj Open]]</f>
        <v>-1.5997656236678637</v>
      </c>
      <c r="K6964" s="50">
        <v>1390971</v>
      </c>
    </row>
    <row r="6965" spans="1:11" x14ac:dyDescent="0.3">
      <c r="A6965" s="51" t="str">
        <f t="shared" si="114"/>
        <v>FME.DE</v>
      </c>
      <c r="B6965" s="52" t="s">
        <v>481</v>
      </c>
      <c r="C6965" s="50" t="s">
        <v>11409</v>
      </c>
      <c r="D6965" s="50">
        <f>DAX__2019_2020__33[[#This Row],[Open]]*(DAX__2019_2020__33[[#This Row],[Adj Close]]/DAX__2019_2020__33[[#This Row],[Close]])</f>
        <v>69.994580662489298</v>
      </c>
      <c r="E6965" s="50" t="s">
        <v>19315</v>
      </c>
      <c r="F6965" s="50" t="s">
        <v>11457</v>
      </c>
      <c r="G6965" s="50" t="s">
        <v>5209</v>
      </c>
      <c r="H6965" s="50" t="s">
        <v>19412</v>
      </c>
      <c r="I6965" s="50">
        <f>(DAX__2019_2020__33[[#This Row],[Adj Close]]-DAX__2019_2020__33[[#This Row],[Adj Open]])/DAX__2019_2020__33[[#This Row],[Adj Open]]</f>
        <v>3.226754634044779E-3</v>
      </c>
      <c r="J6965" s="50">
        <f>DAX__2019_2020__33[[#This Row],[Adj Close]]-DAX__2019_2020__33[[#This Row],[Adj Open]]</f>
        <v>0.22585533751070841</v>
      </c>
      <c r="K6965" s="50">
        <v>921111</v>
      </c>
    </row>
    <row r="6966" spans="1:11" x14ac:dyDescent="0.3">
      <c r="A6966" s="51" t="str">
        <f t="shared" si="114"/>
        <v>FME.DE</v>
      </c>
      <c r="B6966" s="52" t="s">
        <v>482</v>
      </c>
      <c r="C6966" s="50" t="s">
        <v>11863</v>
      </c>
      <c r="D6966" s="50">
        <f>DAX__2019_2020__33[[#This Row],[Open]]*(DAX__2019_2020__33[[#This Row],[Adj Close]]/DAX__2019_2020__33[[#This Row],[Close]])</f>
        <v>70.126326039550548</v>
      </c>
      <c r="E6966" s="50" t="s">
        <v>12867</v>
      </c>
      <c r="F6966" s="50" t="s">
        <v>4999</v>
      </c>
      <c r="G6966" s="50" t="s">
        <v>19346</v>
      </c>
      <c r="H6966" s="50" t="s">
        <v>19413</v>
      </c>
      <c r="I6966" s="50">
        <f>(DAX__2019_2020__33[[#This Row],[Adj Close]]-DAX__2019_2020__33[[#This Row],[Adj Open]])/DAX__2019_2020__33[[#This Row],[Adj Open]]</f>
        <v>2.3349504428992359E-2</v>
      </c>
      <c r="J6966" s="50">
        <f>DAX__2019_2020__33[[#This Row],[Adj Close]]-DAX__2019_2020__33[[#This Row],[Adj Open]]</f>
        <v>1.6374149604494477</v>
      </c>
      <c r="K6966" s="50">
        <v>623630</v>
      </c>
    </row>
    <row r="6967" spans="1:11" x14ac:dyDescent="0.3">
      <c r="A6967" s="51" t="str">
        <f t="shared" si="114"/>
        <v>FME.DE</v>
      </c>
      <c r="B6967" s="52" t="s">
        <v>483</v>
      </c>
      <c r="C6967" s="50" t="s">
        <v>19414</v>
      </c>
      <c r="D6967" s="50">
        <f>DAX__2019_2020__33[[#This Row],[Open]]*(DAX__2019_2020__33[[#This Row],[Adj Close]]/DAX__2019_2020__33[[#This Row],[Close]])</f>
        <v>72.121328374252869</v>
      </c>
      <c r="E6967" s="50" t="s">
        <v>11179</v>
      </c>
      <c r="F6967" s="50" t="s">
        <v>9446</v>
      </c>
      <c r="G6967" s="50" t="s">
        <v>11471</v>
      </c>
      <c r="H6967" s="50" t="s">
        <v>19415</v>
      </c>
      <c r="I6967" s="50">
        <f>(DAX__2019_2020__33[[#This Row],[Adj Close]]-DAX__2019_2020__33[[#This Row],[Adj Open]])/DAX__2019_2020__33[[#This Row],[Adj Open]]</f>
        <v>-1.8267236668413844E-2</v>
      </c>
      <c r="J6967" s="50">
        <f>DAX__2019_2020__33[[#This Row],[Adj Close]]-DAX__2019_2020__33[[#This Row],[Adj Open]]</f>
        <v>-1.3174573742528679</v>
      </c>
      <c r="K6967" s="50">
        <v>537506</v>
      </c>
    </row>
    <row r="6968" spans="1:11" x14ac:dyDescent="0.3">
      <c r="A6968" s="51" t="str">
        <f t="shared" si="114"/>
        <v>FME.DE</v>
      </c>
      <c r="B6968" s="52" t="s">
        <v>484</v>
      </c>
      <c r="C6968" s="50" t="s">
        <v>9353</v>
      </c>
      <c r="D6968" s="50">
        <f>DAX__2019_2020__33[[#This Row],[Open]]*(DAX__2019_2020__33[[#This Row],[Adj Close]]/DAX__2019_2020__33[[#This Row],[Close]])</f>
        <v>70.4274559443664</v>
      </c>
      <c r="E6968" s="50" t="s">
        <v>9367</v>
      </c>
      <c r="F6968" s="50" t="s">
        <v>19243</v>
      </c>
      <c r="G6968" s="50" t="s">
        <v>5469</v>
      </c>
      <c r="H6968" s="50" t="s">
        <v>19416</v>
      </c>
      <c r="I6968" s="50">
        <f>(DAX__2019_2020__33[[#This Row],[Adj Close]]-DAX__2019_2020__33[[#This Row],[Adj Open]])/DAX__2019_2020__33[[#This Row],[Adj Open]]</f>
        <v>-2.9396006381400594E-2</v>
      </c>
      <c r="J6968" s="50">
        <f>DAX__2019_2020__33[[#This Row],[Adj Close]]-DAX__2019_2020__33[[#This Row],[Adj Open]]</f>
        <v>-2.0702859443664039</v>
      </c>
      <c r="K6968" s="50">
        <v>916521</v>
      </c>
    </row>
    <row r="6969" spans="1:11" x14ac:dyDescent="0.3">
      <c r="A6969" s="51" t="str">
        <f t="shared" si="114"/>
        <v>FME.DE</v>
      </c>
      <c r="B6969" s="52" t="s">
        <v>485</v>
      </c>
      <c r="C6969" s="50" t="s">
        <v>8893</v>
      </c>
      <c r="D6969" s="50">
        <f>DAX__2019_2020__33[[#This Row],[Open]]*(DAX__2019_2020__33[[#This Row],[Adj Close]]/DAX__2019_2020__33[[#This Row],[Close]])</f>
        <v>68.037217520667639</v>
      </c>
      <c r="E6969" s="50" t="s">
        <v>5477</v>
      </c>
      <c r="F6969" s="50" t="s">
        <v>19243</v>
      </c>
      <c r="G6969" s="50" t="s">
        <v>5447</v>
      </c>
      <c r="H6969" s="50" t="s">
        <v>19417</v>
      </c>
      <c r="I6969" s="50">
        <f>(DAX__2019_2020__33[[#This Row],[Adj Close]]-DAX__2019_2020__33[[#This Row],[Adj Open]])/DAX__2019_2020__33[[#This Row],[Adj Open]]</f>
        <v>5.5324202407016701E-3</v>
      </c>
      <c r="J6969" s="50">
        <f>DAX__2019_2020__33[[#This Row],[Adj Close]]-DAX__2019_2020__33[[#This Row],[Adj Open]]</f>
        <v>0.37641047933236393</v>
      </c>
      <c r="K6969" s="50">
        <v>709459</v>
      </c>
    </row>
    <row r="6970" spans="1:11" x14ac:dyDescent="0.3">
      <c r="A6970" s="51" t="str">
        <f t="shared" si="114"/>
        <v>FME.DE</v>
      </c>
      <c r="B6970" s="52" t="s">
        <v>486</v>
      </c>
      <c r="C6970" s="50" t="s">
        <v>9324</v>
      </c>
      <c r="D6970" s="50">
        <f>DAX__2019_2020__33[[#This Row],[Open]]*(DAX__2019_2020__33[[#This Row],[Adj Close]]/DAX__2019_2020__33[[#This Row],[Close]])</f>
        <v>68.488917540410142</v>
      </c>
      <c r="E6970" s="50" t="s">
        <v>11166</v>
      </c>
      <c r="F6970" s="50" t="s">
        <v>19418</v>
      </c>
      <c r="G6970" s="50" t="s">
        <v>7557</v>
      </c>
      <c r="H6970" s="50" t="s">
        <v>19419</v>
      </c>
      <c r="I6970" s="50">
        <f>(DAX__2019_2020__33[[#This Row],[Adj Close]]-DAX__2019_2020__33[[#This Row],[Adj Open]])/DAX__2019_2020__33[[#This Row],[Adj Open]]</f>
        <v>-8.2437483957648636E-4</v>
      </c>
      <c r="J6970" s="50">
        <f>DAX__2019_2020__33[[#This Row],[Adj Close]]-DAX__2019_2020__33[[#This Row],[Adj Open]]</f>
        <v>-5.6460540410142812E-2</v>
      </c>
      <c r="K6970" s="50">
        <v>592214</v>
      </c>
    </row>
    <row r="6971" spans="1:11" x14ac:dyDescent="0.3">
      <c r="A6971" s="51" t="str">
        <f t="shared" si="114"/>
        <v>FME.DE</v>
      </c>
      <c r="B6971" s="52" t="s">
        <v>487</v>
      </c>
      <c r="C6971" s="50" t="s">
        <v>9613</v>
      </c>
      <c r="D6971" s="50">
        <f>DAX__2019_2020__33[[#This Row],[Open]]*(DAX__2019_2020__33[[#This Row],[Adj Close]]/DAX__2019_2020__33[[#This Row],[Close]])</f>
        <v>68.601842572141962</v>
      </c>
      <c r="E6971" s="50" t="s">
        <v>7543</v>
      </c>
      <c r="F6971" s="50" t="s">
        <v>5196</v>
      </c>
      <c r="G6971" s="50" t="s">
        <v>11499</v>
      </c>
      <c r="H6971" s="50" t="s">
        <v>19420</v>
      </c>
      <c r="I6971" s="50">
        <f>(DAX__2019_2020__33[[#This Row],[Adj Close]]-DAX__2019_2020__33[[#This Row],[Adj Open]])/DAX__2019_2020__33[[#This Row],[Adj Open]]</f>
        <v>-6.035706281599296E-3</v>
      </c>
      <c r="J6971" s="50">
        <f>DAX__2019_2020__33[[#This Row],[Adj Close]]-DAX__2019_2020__33[[#This Row],[Adj Open]]</f>
        <v>-0.41406057214196323</v>
      </c>
      <c r="K6971" s="50">
        <v>374389</v>
      </c>
    </row>
    <row r="6972" spans="1:11" x14ac:dyDescent="0.3">
      <c r="A6972" s="51" t="str">
        <f t="shared" si="114"/>
        <v>FME.DE</v>
      </c>
      <c r="B6972" s="52" t="s">
        <v>488</v>
      </c>
      <c r="C6972" s="50" t="s">
        <v>7525</v>
      </c>
      <c r="D6972" s="50">
        <f>DAX__2019_2020__33[[#This Row],[Open]]*(DAX__2019_2020__33[[#This Row],[Adj Close]]/DAX__2019_2020__33[[#This Row],[Close]])</f>
        <v>68.8841475489332</v>
      </c>
      <c r="E6972" s="50" t="s">
        <v>7534</v>
      </c>
      <c r="F6972" s="50" t="s">
        <v>5405</v>
      </c>
      <c r="G6972" s="50" t="s">
        <v>9388</v>
      </c>
      <c r="H6972" s="50" t="s">
        <v>19421</v>
      </c>
      <c r="I6972" s="50">
        <f>(DAX__2019_2020__33[[#This Row],[Adj Close]]-DAX__2019_2020__33[[#This Row],[Adj Open]])/DAX__2019_2020__33[[#This Row],[Adj Open]]</f>
        <v>4.9180466496466244E-3</v>
      </c>
      <c r="J6972" s="50">
        <f>DAX__2019_2020__33[[#This Row],[Adj Close]]-DAX__2019_2020__33[[#This Row],[Adj Open]]</f>
        <v>0.33877545106679463</v>
      </c>
      <c r="K6972" s="50">
        <v>548679</v>
      </c>
    </row>
    <row r="6973" spans="1:11" x14ac:dyDescent="0.3">
      <c r="A6973" s="51" t="str">
        <f t="shared" si="114"/>
        <v>FME.DE</v>
      </c>
      <c r="B6973" s="52" t="s">
        <v>489</v>
      </c>
      <c r="C6973" s="50" t="s">
        <v>19422</v>
      </c>
      <c r="D6973" s="50">
        <f>DAX__2019_2020__33[[#This Row],[Open]]*(DAX__2019_2020__33[[#This Row],[Adj Close]]/DAX__2019_2020__33[[#This Row],[Close]])</f>
        <v>69.034717804929727</v>
      </c>
      <c r="E6973" s="50" t="s">
        <v>11103</v>
      </c>
      <c r="F6973" s="50" t="s">
        <v>9322</v>
      </c>
      <c r="G6973" s="50" t="s">
        <v>11103</v>
      </c>
      <c r="H6973" s="50" t="s">
        <v>19423</v>
      </c>
      <c r="I6973" s="50">
        <f>(DAX__2019_2020__33[[#This Row],[Adj Close]]-DAX__2019_2020__33[[#This Row],[Adj Open]])/DAX__2019_2020__33[[#This Row],[Adj Open]]</f>
        <v>7.0882768935622981E-3</v>
      </c>
      <c r="J6973" s="50">
        <f>DAX__2019_2020__33[[#This Row],[Adj Close]]-DAX__2019_2020__33[[#This Row],[Adj Open]]</f>
        <v>0.48933719507027718</v>
      </c>
      <c r="K6973" s="50">
        <v>339537</v>
      </c>
    </row>
    <row r="6974" spans="1:11" x14ac:dyDescent="0.3">
      <c r="A6974" s="51" t="str">
        <f t="shared" si="114"/>
        <v>FME.DE</v>
      </c>
      <c r="B6974" s="52" t="s">
        <v>490</v>
      </c>
      <c r="C6974" s="50" t="s">
        <v>11097</v>
      </c>
      <c r="D6974" s="50">
        <f>DAX__2019_2020__33[[#This Row],[Open]]*(DAX__2019_2020__33[[#This Row],[Adj Close]]/DAX__2019_2020__33[[#This Row],[Close]])</f>
        <v>69.354675203709846</v>
      </c>
      <c r="E6974" s="50" t="s">
        <v>5477</v>
      </c>
      <c r="F6974" s="50" t="s">
        <v>19424</v>
      </c>
      <c r="G6974" s="50" t="s">
        <v>7525</v>
      </c>
      <c r="H6974" s="50" t="s">
        <v>19425</v>
      </c>
      <c r="I6974" s="50">
        <f>(DAX__2019_2020__33[[#This Row],[Adj Close]]-DAX__2019_2020__33[[#This Row],[Adj Open]])/DAX__2019_2020__33[[#This Row],[Adj Open]]</f>
        <v>-6.7842607917608742E-3</v>
      </c>
      <c r="J6974" s="50">
        <f>DAX__2019_2020__33[[#This Row],[Adj Close]]-DAX__2019_2020__33[[#This Row],[Adj Open]]</f>
        <v>-0.47052020370983882</v>
      </c>
      <c r="K6974" s="50">
        <v>351371</v>
      </c>
    </row>
    <row r="6975" spans="1:11" x14ac:dyDescent="0.3">
      <c r="A6975" s="51" t="str">
        <f t="shared" si="114"/>
        <v>FME.DE</v>
      </c>
      <c r="B6975" s="52" t="s">
        <v>491</v>
      </c>
      <c r="C6975" s="50" t="s">
        <v>7525</v>
      </c>
      <c r="D6975" s="50">
        <f>DAX__2019_2020__33[[#This Row],[Open]]*(DAX__2019_2020__33[[#This Row],[Adj Close]]/DAX__2019_2020__33[[#This Row],[Close]])</f>
        <v>68.884148156967825</v>
      </c>
      <c r="E6975" s="50" t="s">
        <v>11419</v>
      </c>
      <c r="F6975" s="50" t="s">
        <v>11058</v>
      </c>
      <c r="G6975" s="50" t="s">
        <v>5447</v>
      </c>
      <c r="H6975" s="50" t="s">
        <v>19417</v>
      </c>
      <c r="I6975" s="50">
        <f>(DAX__2019_2020__33[[#This Row],[Adj Close]]-DAX__2019_2020__33[[#This Row],[Adj Open]])/DAX__2019_2020__33[[#This Row],[Adj Open]]</f>
        <v>-6.8306013728388964E-3</v>
      </c>
      <c r="J6975" s="50">
        <f>DAX__2019_2020__33[[#This Row],[Adj Close]]-DAX__2019_2020__33[[#This Row],[Adj Open]]</f>
        <v>-0.47052015696782234</v>
      </c>
      <c r="K6975" s="50">
        <v>344713</v>
      </c>
    </row>
    <row r="6976" spans="1:11" x14ac:dyDescent="0.3">
      <c r="A6976" s="51" t="str">
        <f t="shared" si="114"/>
        <v>FME.DE</v>
      </c>
      <c r="B6976" s="52" t="s">
        <v>492</v>
      </c>
      <c r="C6976" s="50" t="s">
        <v>11907</v>
      </c>
      <c r="D6976" s="50">
        <f>DAX__2019_2020__33[[#This Row],[Open]]*(DAX__2019_2020__33[[#This Row],[Adj Close]]/DAX__2019_2020__33[[#This Row],[Close]])</f>
        <v>68.394804554789076</v>
      </c>
      <c r="E6976" s="50" t="s">
        <v>9399</v>
      </c>
      <c r="F6976" s="50" t="s">
        <v>5460</v>
      </c>
      <c r="G6976" s="50" t="s">
        <v>9399</v>
      </c>
      <c r="H6976" s="50" t="s">
        <v>19426</v>
      </c>
      <c r="I6976" s="50">
        <f>(DAX__2019_2020__33[[#This Row],[Adj Close]]-DAX__2019_2020__33[[#This Row],[Adj Open]])/DAX__2019_2020__33[[#This Row],[Adj Open]]</f>
        <v>1.0731962025316309E-2</v>
      </c>
      <c r="J6976" s="50">
        <f>DAX__2019_2020__33[[#This Row],[Adj Close]]-DAX__2019_2020__33[[#This Row],[Adj Open]]</f>
        <v>0.73401044521092729</v>
      </c>
      <c r="K6976" s="50">
        <v>365423</v>
      </c>
    </row>
    <row r="6977" spans="1:11" x14ac:dyDescent="0.3">
      <c r="A6977" s="51" t="str">
        <f t="shared" si="114"/>
        <v>FME.DE</v>
      </c>
      <c r="B6977" s="52" t="s">
        <v>493</v>
      </c>
      <c r="C6977" s="50" t="s">
        <v>11902</v>
      </c>
      <c r="D6977" s="50">
        <f>DAX__2019_2020__33[[#This Row],[Open]]*(DAX__2019_2020__33[[#This Row],[Adj Close]]/DAX__2019_2020__33[[#This Row],[Close]])</f>
        <v>69.053534508577428</v>
      </c>
      <c r="E6977" s="50" t="s">
        <v>11127</v>
      </c>
      <c r="F6977" s="50" t="s">
        <v>5447</v>
      </c>
      <c r="G6977" s="50" t="s">
        <v>11216</v>
      </c>
      <c r="H6977" s="50" t="s">
        <v>19427</v>
      </c>
      <c r="I6977" s="50">
        <f>(DAX__2019_2020__33[[#This Row],[Adj Close]]-DAX__2019_2020__33[[#This Row],[Adj Open]])/DAX__2019_2020__33[[#This Row],[Adj Open]]</f>
        <v>-4.905969129434631E-3</v>
      </c>
      <c r="J6977" s="50">
        <f>DAX__2019_2020__33[[#This Row],[Adj Close]]-DAX__2019_2020__33[[#This Row],[Adj Open]]</f>
        <v>-0.33877450857742986</v>
      </c>
      <c r="K6977" s="50">
        <v>362901</v>
      </c>
    </row>
    <row r="6978" spans="1:11" x14ac:dyDescent="0.3">
      <c r="A6978" s="51" t="str">
        <f t="shared" si="114"/>
        <v>FME.DE</v>
      </c>
      <c r="B6978" s="52" t="s">
        <v>494</v>
      </c>
      <c r="C6978" s="50" t="s">
        <v>11040</v>
      </c>
      <c r="D6978" s="50">
        <f>DAX__2019_2020__33[[#This Row],[Open]]*(DAX__2019_2020__33[[#This Row],[Adj Close]]/DAX__2019_2020__33[[#This Row],[Close]])</f>
        <v>68.808869492328839</v>
      </c>
      <c r="E6978" s="50" t="s">
        <v>7521</v>
      </c>
      <c r="F6978" s="50" t="s">
        <v>7557</v>
      </c>
      <c r="G6978" s="50" t="s">
        <v>7552</v>
      </c>
      <c r="H6978" s="50" t="s">
        <v>19428</v>
      </c>
      <c r="I6978" s="50">
        <f>(DAX__2019_2020__33[[#This Row],[Adj Close]]-DAX__2019_2020__33[[#This Row],[Adj Open]])/DAX__2019_2020__33[[#This Row],[Adj Open]]</f>
        <v>4.9234133647396913E-3</v>
      </c>
      <c r="J6978" s="50">
        <f>DAX__2019_2020__33[[#This Row],[Adj Close]]-DAX__2019_2020__33[[#This Row],[Adj Open]]</f>
        <v>0.33877450767116102</v>
      </c>
      <c r="K6978" s="50">
        <v>435542</v>
      </c>
    </row>
    <row r="6979" spans="1:11" x14ac:dyDescent="0.3">
      <c r="A6979" s="51" t="str">
        <f t="shared" si="114"/>
        <v>FME.DE</v>
      </c>
      <c r="B6979" s="52" t="s">
        <v>495</v>
      </c>
      <c r="C6979" s="50" t="s">
        <v>7543</v>
      </c>
      <c r="D6979" s="50">
        <f>DAX__2019_2020__33[[#This Row],[Open]]*(DAX__2019_2020__33[[#This Row],[Adj Close]]/DAX__2019_2020__33[[#This Row],[Close]])</f>
        <v>68.677123406260293</v>
      </c>
      <c r="E6979" s="50" t="s">
        <v>11029</v>
      </c>
      <c r="F6979" s="50" t="s">
        <v>8898</v>
      </c>
      <c r="G6979" s="50" t="s">
        <v>19019</v>
      </c>
      <c r="H6979" s="50" t="s">
        <v>11390</v>
      </c>
      <c r="I6979" s="50">
        <f>(DAX__2019_2020__33[[#This Row],[Adj Close]]-DAX__2019_2020__33[[#This Row],[Adj Open]])/DAX__2019_2020__33[[#This Row],[Adj Open]]</f>
        <v>6.3030827773465662E-3</v>
      </c>
      <c r="J6979" s="50">
        <f>DAX__2019_2020__33[[#This Row],[Adj Close]]-DAX__2019_2020__33[[#This Row],[Adj Open]]</f>
        <v>0.43287759373970403</v>
      </c>
      <c r="K6979" s="50">
        <v>347254</v>
      </c>
    </row>
    <row r="6980" spans="1:11" x14ac:dyDescent="0.3">
      <c r="A6980" s="51" t="str">
        <f t="shared" si="114"/>
        <v>FME.DE</v>
      </c>
      <c r="B6980" s="52" t="s">
        <v>496</v>
      </c>
      <c r="C6980" s="50" t="s">
        <v>5217</v>
      </c>
      <c r="D6980" s="50">
        <f>DAX__2019_2020__33[[#This Row],[Open]]*(DAX__2019_2020__33[[#This Row],[Adj Close]]/DAX__2019_2020__33[[#This Row],[Close]])</f>
        <v>69.335846522473361</v>
      </c>
      <c r="E6980" s="50" t="s">
        <v>11103</v>
      </c>
      <c r="F6980" s="50" t="s">
        <v>5469</v>
      </c>
      <c r="G6980" s="50" t="s">
        <v>9613</v>
      </c>
      <c r="H6980" s="50" t="s">
        <v>19429</v>
      </c>
      <c r="I6980" s="50">
        <f>(DAX__2019_2020__33[[#This Row],[Adj Close]]-DAX__2019_2020__33[[#This Row],[Adj Open]])/DAX__2019_2020__33[[#This Row],[Adj Open]]</f>
        <v>-1.0586292073832946E-2</v>
      </c>
      <c r="J6980" s="50">
        <f>DAX__2019_2020__33[[#This Row],[Adj Close]]-DAX__2019_2020__33[[#This Row],[Adj Open]]</f>
        <v>-0.73400952247335738</v>
      </c>
      <c r="K6980" s="50">
        <v>402553</v>
      </c>
    </row>
    <row r="6981" spans="1:11" x14ac:dyDescent="0.3">
      <c r="A6981" s="51" t="str">
        <f t="shared" si="114"/>
        <v>FME.DE</v>
      </c>
      <c r="B6981" s="52" t="s">
        <v>497</v>
      </c>
      <c r="C6981" s="50" t="s">
        <v>9388</v>
      </c>
      <c r="D6981" s="50">
        <f>DAX__2019_2020__33[[#This Row],[Open]]*(DAX__2019_2020__33[[#This Row],[Adj Close]]/DAX__2019_2020__33[[#This Row],[Close]])</f>
        <v>69.22292535349419</v>
      </c>
      <c r="E6981" s="50" t="s">
        <v>11418</v>
      </c>
      <c r="F6981" s="50" t="s">
        <v>9323</v>
      </c>
      <c r="G6981" s="50" t="s">
        <v>11061</v>
      </c>
      <c r="H6981" s="50" t="s">
        <v>19430</v>
      </c>
      <c r="I6981" s="50">
        <f>(DAX__2019_2020__33[[#This Row],[Adj Close]]-DAX__2019_2020__33[[#This Row],[Adj Open]])/DAX__2019_2020__33[[#This Row],[Adj Open]]</f>
        <v>-3.8064030398693772E-3</v>
      </c>
      <c r="J6981" s="50">
        <f>DAX__2019_2020__33[[#This Row],[Adj Close]]-DAX__2019_2020__33[[#This Row],[Adj Open]]</f>
        <v>-0.26349035349419125</v>
      </c>
      <c r="K6981" s="50">
        <v>422561</v>
      </c>
    </row>
    <row r="6982" spans="1:11" x14ac:dyDescent="0.3">
      <c r="A6982" s="51" t="str">
        <f t="shared" si="114"/>
        <v>FME.DE</v>
      </c>
      <c r="B6982" s="52" t="s">
        <v>498</v>
      </c>
      <c r="C6982" s="50" t="s">
        <v>11072</v>
      </c>
      <c r="D6982" s="50">
        <f>DAX__2019_2020__33[[#This Row],[Open]]*(DAX__2019_2020__33[[#This Row],[Adj Close]]/DAX__2019_2020__33[[#This Row],[Close]])</f>
        <v>69.091172898327684</v>
      </c>
      <c r="E6982" s="50" t="s">
        <v>5397</v>
      </c>
      <c r="F6982" s="50" t="s">
        <v>19422</v>
      </c>
      <c r="G6982" s="50" t="s">
        <v>11031</v>
      </c>
      <c r="H6982" s="50" t="s">
        <v>19431</v>
      </c>
      <c r="I6982" s="50">
        <f>(DAX__2019_2020__33[[#This Row],[Adj Close]]-DAX__2019_2020__33[[#This Row],[Adj Open]])/DAX__2019_2020__33[[#This Row],[Adj Open]]</f>
        <v>1.0896486267950374E-3</v>
      </c>
      <c r="J6982" s="50">
        <f>DAX__2019_2020__33[[#This Row],[Adj Close]]-DAX__2019_2020__33[[#This Row],[Adj Open]]</f>
        <v>7.5285101672321275E-2</v>
      </c>
      <c r="K6982" s="50">
        <v>344042</v>
      </c>
    </row>
    <row r="6983" spans="1:11" x14ac:dyDescent="0.3">
      <c r="A6983" s="51" t="str">
        <f t="shared" si="114"/>
        <v>FME.DE</v>
      </c>
      <c r="B6983" s="52" t="s">
        <v>499</v>
      </c>
      <c r="C6983" s="50" t="s">
        <v>7551</v>
      </c>
      <c r="D6983" s="50">
        <f>DAX__2019_2020__33[[#This Row],[Open]]*(DAX__2019_2020__33[[#This Row],[Adj Close]]/DAX__2019_2020__33[[#This Row],[Close]])</f>
        <v>69.072358639591982</v>
      </c>
      <c r="E6983" s="50" t="s">
        <v>5477</v>
      </c>
      <c r="F6983" s="50" t="s">
        <v>7527</v>
      </c>
      <c r="G6983" s="50" t="s">
        <v>9323</v>
      </c>
      <c r="H6983" s="50" t="s">
        <v>19388</v>
      </c>
      <c r="I6983" s="50">
        <f>(DAX__2019_2020__33[[#This Row],[Adj Close]]-DAX__2019_2020__33[[#This Row],[Adj Open]])/DAX__2019_2020__33[[#This Row],[Adj Open]]</f>
        <v>-1.9073568962573017E-3</v>
      </c>
      <c r="J6983" s="50">
        <f>DAX__2019_2020__33[[#This Row],[Adj Close]]-DAX__2019_2020__33[[#This Row],[Adj Open]]</f>
        <v>-0.13174563959198338</v>
      </c>
      <c r="K6983" s="50">
        <v>397834</v>
      </c>
    </row>
    <row r="6984" spans="1:11" x14ac:dyDescent="0.3">
      <c r="A6984" s="51" t="str">
        <f t="shared" si="114"/>
        <v>FME.DE</v>
      </c>
      <c r="B6984" s="52" t="s">
        <v>500</v>
      </c>
      <c r="C6984" s="50" t="s">
        <v>19422</v>
      </c>
      <c r="D6984" s="50">
        <f>DAX__2019_2020__33[[#This Row],[Open]]*(DAX__2019_2020__33[[#This Row],[Adj Close]]/DAX__2019_2020__33[[#This Row],[Close]])</f>
        <v>69.034714128046659</v>
      </c>
      <c r="E6984" s="50" t="s">
        <v>9408</v>
      </c>
      <c r="F6984" s="50" t="s">
        <v>7545</v>
      </c>
      <c r="G6984" s="50" t="s">
        <v>9322</v>
      </c>
      <c r="H6984" s="50" t="s">
        <v>19432</v>
      </c>
      <c r="I6984" s="50">
        <f>(DAX__2019_2020__33[[#This Row],[Adj Close]]-DAX__2019_2020__33[[#This Row],[Adj Open]])/DAX__2019_2020__33[[#This Row],[Adj Open]]</f>
        <v>-6.8157032876811829E-3</v>
      </c>
      <c r="J6984" s="50">
        <f>DAX__2019_2020__33[[#This Row],[Adj Close]]-DAX__2019_2020__33[[#This Row],[Adj Open]]</f>
        <v>-0.47052012804665821</v>
      </c>
      <c r="K6984" s="50">
        <v>623836</v>
      </c>
    </row>
    <row r="6985" spans="1:11" x14ac:dyDescent="0.3">
      <c r="A6985" s="51" t="str">
        <f t="shared" si="114"/>
        <v>FME.DE</v>
      </c>
      <c r="B6985" s="52" t="s">
        <v>501</v>
      </c>
      <c r="C6985" s="50" t="s">
        <v>5461</v>
      </c>
      <c r="D6985" s="50">
        <f>DAX__2019_2020__33[[#This Row],[Open]]*(DAX__2019_2020__33[[#This Row],[Adj Close]]/DAX__2019_2020__33[[#This Row],[Close]])</f>
        <v>68.889505644865849</v>
      </c>
      <c r="E6985" s="50" t="s">
        <v>5388</v>
      </c>
      <c r="F6985" s="50" t="s">
        <v>19075</v>
      </c>
      <c r="G6985" s="50" t="s">
        <v>7927</v>
      </c>
      <c r="H6985" s="50" t="s">
        <v>19433</v>
      </c>
      <c r="I6985" s="50">
        <f>(DAX__2019_2020__33[[#This Row],[Adj Close]]-DAX__2019_2020__33[[#This Row],[Adj Open]])/DAX__2019_2020__33[[#This Row],[Adj Open]]</f>
        <v>-1.5277749999999986E-2</v>
      </c>
      <c r="J6985" s="50">
        <f>DAX__2019_2020__33[[#This Row],[Adj Close]]-DAX__2019_2020__33[[#This Row],[Adj Open]]</f>
        <v>-1.0524766448658482</v>
      </c>
      <c r="K6985" s="50">
        <v>539057</v>
      </c>
    </row>
    <row r="6986" spans="1:11" x14ac:dyDescent="0.3">
      <c r="A6986" s="51" t="str">
        <f t="shared" si="114"/>
        <v>FME.DE</v>
      </c>
      <c r="B6986" s="52" t="s">
        <v>502</v>
      </c>
      <c r="C6986" s="50" t="s">
        <v>9246</v>
      </c>
      <c r="D6986" s="50">
        <f>DAX__2019_2020__33[[#This Row],[Open]]*(DAX__2019_2020__33[[#This Row],[Adj Close]]/DAX__2019_2020__33[[#This Row],[Close]])</f>
        <v>68.200616690277428</v>
      </c>
      <c r="E6986" s="50" t="s">
        <v>5435</v>
      </c>
      <c r="F6986" s="50" t="s">
        <v>11089</v>
      </c>
      <c r="G6986" s="50" t="s">
        <v>11503</v>
      </c>
      <c r="H6986" s="50" t="s">
        <v>19434</v>
      </c>
      <c r="I6986" s="50">
        <f>(DAX__2019_2020__33[[#This Row],[Adj Close]]-DAX__2019_2020__33[[#This Row],[Adj Open]])/DAX__2019_2020__33[[#This Row],[Adj Open]]</f>
        <v>-3.0864338255673245E-3</v>
      </c>
      <c r="J6986" s="50">
        <f>DAX__2019_2020__33[[#This Row],[Adj Close]]-DAX__2019_2020__33[[#This Row],[Adj Open]]</f>
        <v>-0.21049669027742368</v>
      </c>
      <c r="K6986" s="50">
        <v>620729</v>
      </c>
    </row>
    <row r="6987" spans="1:11" x14ac:dyDescent="0.3">
      <c r="A6987" s="51" t="str">
        <f t="shared" si="114"/>
        <v>FME.DE</v>
      </c>
      <c r="B6987" s="52" t="s">
        <v>503</v>
      </c>
      <c r="C6987" s="50" t="s">
        <v>19435</v>
      </c>
      <c r="D6987" s="50">
        <f>DAX__2019_2020__33[[#This Row],[Open]]*(DAX__2019_2020__33[[#This Row],[Adj Close]]/DAX__2019_2020__33[[#This Row],[Close]])</f>
        <v>68.468514965859242</v>
      </c>
      <c r="E6987" s="50" t="s">
        <v>11009</v>
      </c>
      <c r="F6987" s="50" t="s">
        <v>11302</v>
      </c>
      <c r="G6987" s="50" t="s">
        <v>18998</v>
      </c>
      <c r="H6987" s="50" t="s">
        <v>19436</v>
      </c>
      <c r="I6987" s="50">
        <f>(DAX__2019_2020__33[[#This Row],[Adj Close]]-DAX__2019_2020__33[[#This Row],[Adj Open]])/DAX__2019_2020__33[[#This Row],[Adj Open]]</f>
        <v>-1.2297345229103864E-2</v>
      </c>
      <c r="J6987" s="50">
        <f>DAX__2019_2020__33[[#This Row],[Adj Close]]-DAX__2019_2020__33[[#This Row],[Adj Open]]</f>
        <v>-0.84198096585923565</v>
      </c>
      <c r="K6987" s="50">
        <v>665128</v>
      </c>
    </row>
    <row r="6988" spans="1:11" x14ac:dyDescent="0.3">
      <c r="A6988" s="51" t="str">
        <f t="shared" si="114"/>
        <v>FME.DE</v>
      </c>
      <c r="B6988" s="52" t="s">
        <v>504</v>
      </c>
      <c r="C6988" s="50" t="s">
        <v>11027</v>
      </c>
      <c r="D6988" s="50">
        <f>DAX__2019_2020__33[[#This Row],[Open]]*(DAX__2019_2020__33[[#This Row],[Adj Close]]/DAX__2019_2020__33[[#This Row],[Close]])</f>
        <v>68.181479792705431</v>
      </c>
      <c r="E6988" s="50" t="s">
        <v>7558</v>
      </c>
      <c r="F6988" s="50" t="s">
        <v>9259</v>
      </c>
      <c r="G6988" s="50" t="s">
        <v>9324</v>
      </c>
      <c r="H6988" s="50" t="s">
        <v>19437</v>
      </c>
      <c r="I6988" s="50">
        <f>(DAX__2019_2020__33[[#This Row],[Adj Close]]-DAX__2019_2020__33[[#This Row],[Adj Open]])/DAX__2019_2020__33[[#This Row],[Adj Open]]</f>
        <v>2.1330296903443971E-2</v>
      </c>
      <c r="J6988" s="50">
        <f>DAX__2019_2020__33[[#This Row],[Adj Close]]-DAX__2019_2020__33[[#This Row],[Adj Open]]</f>
        <v>1.4543312072945724</v>
      </c>
      <c r="K6988" s="50">
        <v>582199</v>
      </c>
    </row>
    <row r="6989" spans="1:11" x14ac:dyDescent="0.3">
      <c r="A6989" s="51" t="str">
        <f t="shared" si="114"/>
        <v>FME.DE</v>
      </c>
      <c r="B6989" s="52" t="s">
        <v>505</v>
      </c>
      <c r="C6989" s="50" t="s">
        <v>5447</v>
      </c>
      <c r="D6989" s="50">
        <f>DAX__2019_2020__33[[#This Row],[Open]]*(DAX__2019_2020__33[[#This Row],[Adj Close]]/DAX__2019_2020__33[[#This Row],[Close]])</f>
        <v>69.559266529461226</v>
      </c>
      <c r="E6989" s="50" t="s">
        <v>11496</v>
      </c>
      <c r="F6989" s="50" t="s">
        <v>7958</v>
      </c>
      <c r="G6989" s="50" t="s">
        <v>5412</v>
      </c>
      <c r="H6989" s="50" t="s">
        <v>19438</v>
      </c>
      <c r="I6989" s="50">
        <f>(DAX__2019_2020__33[[#This Row],[Adj Close]]-DAX__2019_2020__33[[#This Row],[Adj Open]])/DAX__2019_2020__33[[#This Row],[Adj Open]]</f>
        <v>-1.6231087327279917E-2</v>
      </c>
      <c r="J6989" s="50">
        <f>DAX__2019_2020__33[[#This Row],[Adj Close]]-DAX__2019_2020__33[[#This Row],[Adj Open]]</f>
        <v>-1.1290225294612242</v>
      </c>
      <c r="K6989" s="50">
        <v>560724</v>
      </c>
    </row>
    <row r="6990" spans="1:11" x14ac:dyDescent="0.3">
      <c r="A6990" s="51" t="str">
        <f t="shared" si="114"/>
        <v>FME.DE</v>
      </c>
      <c r="B6990" s="52" t="s">
        <v>506</v>
      </c>
      <c r="C6990" s="50" t="s">
        <v>11220</v>
      </c>
      <c r="D6990" s="50">
        <f>DAX__2019_2020__33[[#This Row],[Open]]*(DAX__2019_2020__33[[#This Row],[Adj Close]]/DAX__2019_2020__33[[#This Row],[Close]])</f>
        <v>68.296295438049782</v>
      </c>
      <c r="E6990" s="50" t="s">
        <v>19439</v>
      </c>
      <c r="F6990" s="50" t="s">
        <v>12808</v>
      </c>
      <c r="G6990" s="50" t="s">
        <v>11002</v>
      </c>
      <c r="H6990" s="50" t="s">
        <v>19440</v>
      </c>
      <c r="I6990" s="50">
        <f>(DAX__2019_2020__33[[#This Row],[Adj Close]]-DAX__2019_2020__33[[#This Row],[Adj Open]])/DAX__2019_2020__33[[#This Row],[Adj Open]]</f>
        <v>-1.0086761421410684E-2</v>
      </c>
      <c r="J6990" s="50">
        <f>DAX__2019_2020__33[[#This Row],[Adj Close]]-DAX__2019_2020__33[[#This Row],[Adj Open]]</f>
        <v>-0.68888843804978706</v>
      </c>
      <c r="K6990" s="50">
        <v>703291</v>
      </c>
    </row>
    <row r="6991" spans="1:11" x14ac:dyDescent="0.3">
      <c r="A6991" s="51" t="str">
        <f t="shared" si="114"/>
        <v>FME.DE</v>
      </c>
      <c r="B6991" s="52" t="s">
        <v>507</v>
      </c>
      <c r="C6991" s="50" t="s">
        <v>7960</v>
      </c>
      <c r="D6991" s="50">
        <f>DAX__2019_2020__33[[#This Row],[Open]]*(DAX__2019_2020__33[[#This Row],[Adj Close]]/DAX__2019_2020__33[[#This Row],[Close]])</f>
        <v>67.913582018464709</v>
      </c>
      <c r="E6991" s="50" t="s">
        <v>12816</v>
      </c>
      <c r="F6991" s="50" t="s">
        <v>5411</v>
      </c>
      <c r="G6991" s="50" t="s">
        <v>8903</v>
      </c>
      <c r="H6991" s="50" t="s">
        <v>19441</v>
      </c>
      <c r="I6991" s="50">
        <f>(DAX__2019_2020__33[[#This Row],[Adj Close]]-DAX__2019_2020__33[[#This Row],[Adj Open]])/DAX__2019_2020__33[[#This Row],[Adj Open]]</f>
        <v>2.2540996511370556E-3</v>
      </c>
      <c r="J6991" s="50">
        <f>DAX__2019_2020__33[[#This Row],[Adj Close]]-DAX__2019_2020__33[[#This Row],[Adj Open]]</f>
        <v>0.15308398153528913</v>
      </c>
      <c r="K6991" s="50">
        <v>346917</v>
      </c>
    </row>
    <row r="6992" spans="1:11" x14ac:dyDescent="0.3">
      <c r="A6992" s="51" t="str">
        <f t="shared" si="114"/>
        <v>FME.DE</v>
      </c>
      <c r="B6992" s="52" t="s">
        <v>508</v>
      </c>
      <c r="C6992" s="50" t="s">
        <v>8903</v>
      </c>
      <c r="D6992" s="50">
        <f>DAX__2019_2020__33[[#This Row],[Open]]*(DAX__2019_2020__33[[#This Row],[Adj Close]]/DAX__2019_2020__33[[#This Row],[Close]])</f>
        <v>68.066665639766924</v>
      </c>
      <c r="E6992" s="50" t="s">
        <v>18970</v>
      </c>
      <c r="F6992" s="50" t="s">
        <v>18973</v>
      </c>
      <c r="G6992" s="50" t="s">
        <v>11002</v>
      </c>
      <c r="H6992" s="50" t="s">
        <v>19440</v>
      </c>
      <c r="I6992" s="50">
        <f>(DAX__2019_2020__33[[#This Row],[Adj Close]]-DAX__2019_2020__33[[#This Row],[Adj Open]])/DAX__2019_2020__33[[#This Row],[Adj Open]]</f>
        <v>-6.7471887369581155E-3</v>
      </c>
      <c r="J6992" s="50">
        <f>DAX__2019_2020__33[[#This Row],[Adj Close]]-DAX__2019_2020__33[[#This Row],[Adj Open]]</f>
        <v>-0.45925863976692938</v>
      </c>
      <c r="K6992" s="50">
        <v>421147</v>
      </c>
    </row>
    <row r="6993" spans="1:11" x14ac:dyDescent="0.3">
      <c r="A6993" s="51" t="str">
        <f t="shared" si="114"/>
        <v>FME.DE</v>
      </c>
      <c r="B6993" s="52" t="s">
        <v>509</v>
      </c>
      <c r="C6993" s="50" t="s">
        <v>5411</v>
      </c>
      <c r="D6993" s="50">
        <f>DAX__2019_2020__33[[#This Row],[Open]]*(DAX__2019_2020__33[[#This Row],[Adj Close]]/DAX__2019_2020__33[[#This Row],[Close]])</f>
        <v>67.569129575288358</v>
      </c>
      <c r="E6993" s="50" t="s">
        <v>9316</v>
      </c>
      <c r="F6993" s="50" t="s">
        <v>18975</v>
      </c>
      <c r="G6993" s="50" t="s">
        <v>11041</v>
      </c>
      <c r="H6993" s="50" t="s">
        <v>19442</v>
      </c>
      <c r="I6993" s="50">
        <f>(DAX__2019_2020__33[[#This Row],[Adj Close]]-DAX__2019_2020__33[[#This Row],[Adj Open]])/DAX__2019_2020__33[[#This Row],[Adj Open]]</f>
        <v>1.81251620734144E-2</v>
      </c>
      <c r="J6993" s="50">
        <f>DAX__2019_2020__33[[#This Row],[Adj Close]]-DAX__2019_2020__33[[#This Row],[Adj Open]]</f>
        <v>1.2247014247116397</v>
      </c>
      <c r="K6993" s="50">
        <v>415092</v>
      </c>
    </row>
    <row r="6994" spans="1:11" x14ac:dyDescent="0.3">
      <c r="A6994" s="51" t="str">
        <f t="shared" si="114"/>
        <v>FME.DE</v>
      </c>
      <c r="B6994" s="52" t="s">
        <v>510</v>
      </c>
      <c r="C6994" s="50" t="s">
        <v>12816</v>
      </c>
      <c r="D6994" s="50">
        <f>DAX__2019_2020__33[[#This Row],[Open]]*(DAX__2019_2020__33[[#This Row],[Adj Close]]/DAX__2019_2020__33[[#This Row],[Close]])</f>
        <v>68.258020355009791</v>
      </c>
      <c r="E6994" s="50" t="s">
        <v>9331</v>
      </c>
      <c r="F6994" s="50" t="s">
        <v>19443</v>
      </c>
      <c r="G6994" s="50" t="s">
        <v>11117</v>
      </c>
      <c r="H6994" s="50" t="s">
        <v>19444</v>
      </c>
      <c r="I6994" s="50">
        <f>(DAX__2019_2020__33[[#This Row],[Adj Close]]-DAX__2019_2020__33[[#This Row],[Adj Open]])/DAX__2019_2020__33[[#This Row],[Adj Open]]</f>
        <v>1.1494365657099295E-2</v>
      </c>
      <c r="J6994" s="50">
        <f>DAX__2019_2020__33[[#This Row],[Adj Close]]-DAX__2019_2020__33[[#This Row],[Adj Open]]</f>
        <v>0.78458264499020913</v>
      </c>
      <c r="K6994" s="50">
        <v>429467</v>
      </c>
    </row>
    <row r="6995" spans="1:11" x14ac:dyDescent="0.3">
      <c r="A6995" s="51" t="str">
        <f t="shared" si="114"/>
        <v>FME.DE</v>
      </c>
      <c r="B6995" s="52" t="s">
        <v>511</v>
      </c>
      <c r="C6995" s="50" t="s">
        <v>5196</v>
      </c>
      <c r="D6995" s="50">
        <f>DAX__2019_2020__33[[#This Row],[Open]]*(DAX__2019_2020__33[[#This Row],[Adj Close]]/DAX__2019_2020__33[[#This Row],[Close]])</f>
        <v>68.985189172648063</v>
      </c>
      <c r="E6995" s="50" t="s">
        <v>5447</v>
      </c>
      <c r="F6995" s="50" t="s">
        <v>11041</v>
      </c>
      <c r="G6995" s="50" t="s">
        <v>7515</v>
      </c>
      <c r="H6995" s="50" t="s">
        <v>19445</v>
      </c>
      <c r="I6995" s="50">
        <f>(DAX__2019_2020__33[[#This Row],[Adj Close]]-DAX__2019_2020__33[[#This Row],[Adj Open]])/DAX__2019_2020__33[[#This Row],[Adj Open]]</f>
        <v>1.9417476266781995E-3</v>
      </c>
      <c r="J6995" s="50">
        <f>DAX__2019_2020__33[[#This Row],[Adj Close]]-DAX__2019_2020__33[[#This Row],[Adj Open]]</f>
        <v>0.133951827351936</v>
      </c>
      <c r="K6995" s="50">
        <v>404065</v>
      </c>
    </row>
    <row r="6996" spans="1:11" x14ac:dyDescent="0.3">
      <c r="A6996" s="51" t="str">
        <f t="shared" si="114"/>
        <v>FME.DE</v>
      </c>
      <c r="B6996" s="52" t="s">
        <v>512</v>
      </c>
      <c r="C6996" s="50" t="s">
        <v>5452</v>
      </c>
      <c r="D6996" s="50">
        <f>DAX__2019_2020__33[[#This Row],[Open]]*(DAX__2019_2020__33[[#This Row],[Adj Close]]/DAX__2019_2020__33[[#This Row],[Close]])</f>
        <v>69.272234464838434</v>
      </c>
      <c r="E6996" s="50" t="s">
        <v>19446</v>
      </c>
      <c r="F6996" s="50" t="s">
        <v>12813</v>
      </c>
      <c r="G6996" s="50" t="s">
        <v>5196</v>
      </c>
      <c r="H6996" s="50" t="s">
        <v>19447</v>
      </c>
      <c r="I6996" s="50">
        <f>(DAX__2019_2020__33[[#This Row],[Adj Close]]-DAX__2019_2020__33[[#This Row],[Adj Open]])/DAX__2019_2020__33[[#This Row],[Adj Open]]</f>
        <v>-4.1437015429916912E-3</v>
      </c>
      <c r="J6996" s="50">
        <f>DAX__2019_2020__33[[#This Row],[Adj Close]]-DAX__2019_2020__33[[#This Row],[Adj Open]]</f>
        <v>-0.28704346483843324</v>
      </c>
      <c r="K6996" s="50">
        <v>332225</v>
      </c>
    </row>
    <row r="6997" spans="1:11" x14ac:dyDescent="0.3">
      <c r="A6997" s="51" t="str">
        <f t="shared" si="114"/>
        <v>FME.DE</v>
      </c>
      <c r="B6997" s="52" t="s">
        <v>513</v>
      </c>
      <c r="C6997" s="50" t="s">
        <v>7520</v>
      </c>
      <c r="D6997" s="50">
        <f>DAX__2019_2020__33[[#This Row],[Open]]*(DAX__2019_2020__33[[#This Row],[Adj Close]]/DAX__2019_2020__33[[#This Row],[Close]])</f>
        <v>69.253091266679093</v>
      </c>
      <c r="E6997" s="50" t="s">
        <v>11216</v>
      </c>
      <c r="F6997" s="50" t="s">
        <v>4998</v>
      </c>
      <c r="G6997" s="50" t="s">
        <v>9327</v>
      </c>
      <c r="H6997" s="50" t="s">
        <v>19448</v>
      </c>
      <c r="I6997" s="50">
        <f>(DAX__2019_2020__33[[#This Row],[Adj Close]]-DAX__2019_2020__33[[#This Row],[Adj Open]])/DAX__2019_2020__33[[#This Row],[Adj Open]]</f>
        <v>2.4868887463478182E-3</v>
      </c>
      <c r="J6997" s="50">
        <f>DAX__2019_2020__33[[#This Row],[Adj Close]]-DAX__2019_2020__33[[#This Row],[Adj Open]]</f>
        <v>0.1722247333209026</v>
      </c>
      <c r="K6997" s="50">
        <v>410524</v>
      </c>
    </row>
    <row r="6998" spans="1:11" x14ac:dyDescent="0.3">
      <c r="A6998" s="51" t="str">
        <f t="shared" si="114"/>
        <v>FME.DE</v>
      </c>
      <c r="B6998" s="52" t="s">
        <v>514</v>
      </c>
      <c r="C6998" s="50" t="s">
        <v>4996</v>
      </c>
      <c r="D6998" s="50">
        <f>DAX__2019_2020__33[[#This Row],[Open]]*(DAX__2019_2020__33[[#This Row],[Adj Close]]/DAX__2019_2020__33[[#This Row],[Close]])</f>
        <v>69.367916721574133</v>
      </c>
      <c r="E6998" s="50" t="s">
        <v>9327</v>
      </c>
      <c r="F6998" s="50" t="s">
        <v>7559</v>
      </c>
      <c r="G6998" s="50" t="s">
        <v>5446</v>
      </c>
      <c r="H6998" s="50" t="s">
        <v>19449</v>
      </c>
      <c r="I6998" s="50">
        <f>(DAX__2019_2020__33[[#This Row],[Adj Close]]-DAX__2019_2020__33[[#This Row],[Adj Open]])/DAX__2019_2020__33[[#This Row],[Adj Open]]</f>
        <v>-3.862055172413891E-3</v>
      </c>
      <c r="J6998" s="50">
        <f>DAX__2019_2020__33[[#This Row],[Adj Close]]-DAX__2019_2020__33[[#This Row],[Adj Open]]</f>
        <v>-0.26790272157413142</v>
      </c>
      <c r="K6998" s="50">
        <v>602309</v>
      </c>
    </row>
    <row r="6999" spans="1:11" x14ac:dyDescent="0.3">
      <c r="A6999" s="51" t="str">
        <f t="shared" si="114"/>
        <v>FME.DE</v>
      </c>
      <c r="B6999" s="52" t="s">
        <v>515</v>
      </c>
      <c r="C6999" s="50" t="s">
        <v>5414</v>
      </c>
      <c r="D6999" s="50">
        <f>DAX__2019_2020__33[[#This Row],[Open]]*(DAX__2019_2020__33[[#This Row],[Adj Close]]/DAX__2019_2020__33[[#This Row],[Close]])</f>
        <v>68.411108509906441</v>
      </c>
      <c r="E6999" s="50" t="s">
        <v>11166</v>
      </c>
      <c r="F6999" s="50" t="s">
        <v>7958</v>
      </c>
      <c r="G6999" s="50" t="s">
        <v>11907</v>
      </c>
      <c r="H6999" s="50" t="s">
        <v>19450</v>
      </c>
      <c r="I6999" s="50">
        <f>(DAX__2019_2020__33[[#This Row],[Adj Close]]-DAX__2019_2020__33[[#This Row],[Adj Open]])/DAX__2019_2020__33[[#This Row],[Adj Open]]</f>
        <v>1.6503496503496508E-2</v>
      </c>
      <c r="J6999" s="50">
        <f>DAX__2019_2020__33[[#This Row],[Adj Close]]-DAX__2019_2020__33[[#This Row],[Adj Open]]</f>
        <v>1.1290224900935613</v>
      </c>
      <c r="K6999" s="50">
        <v>461429</v>
      </c>
    </row>
    <row r="7000" spans="1:11" x14ac:dyDescent="0.3">
      <c r="A7000" s="51" t="str">
        <f t="shared" si="114"/>
        <v>FME.DE</v>
      </c>
      <c r="B7000" s="52" t="s">
        <v>516</v>
      </c>
      <c r="C7000" s="50" t="s">
        <v>9327</v>
      </c>
      <c r="D7000" s="50">
        <f>DAX__2019_2020__33[[#This Row],[Open]]*(DAX__2019_2020__33[[#This Row],[Adj Close]]/DAX__2019_2020__33[[#This Row],[Close]])</f>
        <v>69.425314917555099</v>
      </c>
      <c r="E7000" s="50" t="s">
        <v>7557</v>
      </c>
      <c r="F7000" s="50" t="s">
        <v>11009</v>
      </c>
      <c r="G7000" s="50" t="s">
        <v>11499</v>
      </c>
      <c r="H7000" s="50" t="s">
        <v>19451</v>
      </c>
      <c r="I7000" s="50">
        <f>(DAX__2019_2020__33[[#This Row],[Adj Close]]-DAX__2019_2020__33[[#This Row],[Adj Open]])/DAX__2019_2020__33[[#This Row],[Adj Open]]</f>
        <v>-1.3781560468069478E-3</v>
      </c>
      <c r="J7000" s="50">
        <f>DAX__2019_2020__33[[#This Row],[Adj Close]]-DAX__2019_2020__33[[#This Row],[Adj Open]]</f>
        <v>-9.5678917555105158E-2</v>
      </c>
      <c r="K7000" s="50">
        <v>1051049</v>
      </c>
    </row>
    <row r="7001" spans="1:11" x14ac:dyDescent="0.3">
      <c r="A7001" s="51" t="str">
        <f t="shared" si="114"/>
        <v>FME.DE</v>
      </c>
      <c r="B7001" s="52" t="s">
        <v>517</v>
      </c>
      <c r="C7001" s="50" t="s">
        <v>11009</v>
      </c>
      <c r="D7001" s="50">
        <f>DAX__2019_2020__33[[#This Row],[Open]]*(DAX__2019_2020__33[[#This Row],[Adj Close]]/DAX__2019_2020__33[[#This Row],[Close]])</f>
        <v>69.00432665621355</v>
      </c>
      <c r="E7001" s="50" t="s">
        <v>11117</v>
      </c>
      <c r="F7001" s="50" t="s">
        <v>7501</v>
      </c>
      <c r="G7001" s="50" t="s">
        <v>8907</v>
      </c>
      <c r="H7001" s="50" t="s">
        <v>19452</v>
      </c>
      <c r="I7001" s="50">
        <f>(DAX__2019_2020__33[[#This Row],[Adj Close]]-DAX__2019_2020__33[[#This Row],[Adj Open]])/DAX__2019_2020__33[[#This Row],[Adj Open]]</f>
        <v>-3.4387186589551109E-2</v>
      </c>
      <c r="J7001" s="50">
        <f>DAX__2019_2020__33[[#This Row],[Adj Close]]-DAX__2019_2020__33[[#This Row],[Adj Open]]</f>
        <v>-2.3728646562135509</v>
      </c>
      <c r="K7001" s="50">
        <v>497628</v>
      </c>
    </row>
    <row r="7002" spans="1:11" x14ac:dyDescent="0.3">
      <c r="A7002" s="51" t="str">
        <f t="shared" si="114"/>
        <v>FME.DE</v>
      </c>
      <c r="B7002" s="52" t="s">
        <v>518</v>
      </c>
      <c r="C7002" s="50" t="s">
        <v>7924</v>
      </c>
      <c r="D7002" s="50">
        <f>DAX__2019_2020__33[[#This Row],[Open]]*(DAX__2019_2020__33[[#This Row],[Adj Close]]/DAX__2019_2020__33[[#This Row],[Close]])</f>
        <v>67.588262533166485</v>
      </c>
      <c r="E7002" s="50" t="s">
        <v>18970</v>
      </c>
      <c r="F7002" s="50" t="s">
        <v>11302</v>
      </c>
      <c r="G7002" s="50" t="s">
        <v>5465</v>
      </c>
      <c r="H7002" s="50" t="s">
        <v>19453</v>
      </c>
      <c r="I7002" s="50">
        <f>(DAX__2019_2020__33[[#This Row],[Adj Close]]-DAX__2019_2020__33[[#This Row],[Adj Open]])/DAX__2019_2020__33[[#This Row],[Adj Open]]</f>
        <v>6.5118772156266434E-3</v>
      </c>
      <c r="J7002" s="50">
        <f>DAX__2019_2020__33[[#This Row],[Adj Close]]-DAX__2019_2020__33[[#This Row],[Adj Open]]</f>
        <v>0.44012646683351875</v>
      </c>
      <c r="K7002" s="50">
        <v>484492</v>
      </c>
    </row>
    <row r="7003" spans="1:11" x14ac:dyDescent="0.3">
      <c r="A7003" s="51" t="str">
        <f t="shared" si="114"/>
        <v>FME.DE</v>
      </c>
      <c r="B7003" s="52" t="s">
        <v>519</v>
      </c>
      <c r="C7003" s="50" t="s">
        <v>11497</v>
      </c>
      <c r="D7003" s="50">
        <f>DAX__2019_2020__33[[#This Row],[Open]]*(DAX__2019_2020__33[[#This Row],[Adj Close]]/DAX__2019_2020__33[[#This Row],[Close]])</f>
        <v>68.679019016165199</v>
      </c>
      <c r="E7003" s="50" t="s">
        <v>5402</v>
      </c>
      <c r="F7003" s="50" t="s">
        <v>19289</v>
      </c>
      <c r="G7003" s="50" t="s">
        <v>19288</v>
      </c>
      <c r="H7003" s="50" t="s">
        <v>19454</v>
      </c>
      <c r="I7003" s="50">
        <f>(DAX__2019_2020__33[[#This Row],[Adj Close]]-DAX__2019_2020__33[[#This Row],[Adj Open]])/DAX__2019_2020__33[[#This Row],[Adj Open]]</f>
        <v>-8.3585958255593263E-4</v>
      </c>
      <c r="J7003" s="50">
        <f>DAX__2019_2020__33[[#This Row],[Adj Close]]-DAX__2019_2020__33[[#This Row],[Adj Open]]</f>
        <v>-5.74060161652028E-2</v>
      </c>
      <c r="K7003" s="50">
        <v>552362</v>
      </c>
    </row>
    <row r="7004" spans="1:11" x14ac:dyDescent="0.3">
      <c r="A7004" s="51" t="str">
        <f t="shared" si="114"/>
        <v>FME.DE</v>
      </c>
      <c r="B7004" s="52" t="s">
        <v>520</v>
      </c>
      <c r="C7004" s="50" t="s">
        <v>19007</v>
      </c>
      <c r="D7004" s="50">
        <f>DAX__2019_2020__33[[#This Row],[Open]]*(DAX__2019_2020__33[[#This Row],[Adj Close]]/DAX__2019_2020__33[[#This Row],[Close]])</f>
        <v>67.722217799068574</v>
      </c>
      <c r="E7004" s="50" t="s">
        <v>19004</v>
      </c>
      <c r="F7004" s="50" t="s">
        <v>18975</v>
      </c>
      <c r="G7004" s="50" t="s">
        <v>5230</v>
      </c>
      <c r="H7004" s="50" t="s">
        <v>19455</v>
      </c>
      <c r="I7004" s="50">
        <f>(DAX__2019_2020__33[[#This Row],[Adj Close]]-DAX__2019_2020__33[[#This Row],[Adj Open]])/DAX__2019_2020__33[[#This Row],[Adj Open]]</f>
        <v>7.3467647265720625E-3</v>
      </c>
      <c r="J7004" s="50">
        <f>DAX__2019_2020__33[[#This Row],[Adj Close]]-DAX__2019_2020__33[[#This Row],[Adj Open]]</f>
        <v>0.49753920093142767</v>
      </c>
      <c r="K7004" s="50">
        <v>423359</v>
      </c>
    </row>
    <row r="7005" spans="1:11" x14ac:dyDescent="0.3">
      <c r="A7005" s="51" t="str">
        <f t="shared" si="114"/>
        <v>FME.DE</v>
      </c>
      <c r="B7005" s="52" t="s">
        <v>521</v>
      </c>
      <c r="C7005" s="50" t="s">
        <v>11220</v>
      </c>
      <c r="D7005" s="50">
        <f>DAX__2019_2020__33[[#This Row],[Open]]*(DAX__2019_2020__33[[#This Row],[Adj Close]]/DAX__2019_2020__33[[#This Row],[Close]])</f>
        <v>68.296292174470707</v>
      </c>
      <c r="E7005" s="50" t="s">
        <v>5412</v>
      </c>
      <c r="F7005" s="50" t="s">
        <v>5626</v>
      </c>
      <c r="G7005" s="50" t="s">
        <v>5412</v>
      </c>
      <c r="H7005" s="50" t="s">
        <v>19438</v>
      </c>
      <c r="I7005" s="50">
        <f>(DAX__2019_2020__33[[#This Row],[Adj Close]]-DAX__2019_2020__33[[#This Row],[Adj Open]])/DAX__2019_2020__33[[#This Row],[Adj Open]]</f>
        <v>1.9613337893527091E-3</v>
      </c>
      <c r="J7005" s="50">
        <f>DAX__2019_2020__33[[#This Row],[Adj Close]]-DAX__2019_2020__33[[#This Row],[Adj Open]]</f>
        <v>0.13395182552929441</v>
      </c>
      <c r="K7005" s="50">
        <v>335190</v>
      </c>
    </row>
    <row r="7006" spans="1:11" x14ac:dyDescent="0.3">
      <c r="A7006" s="51" t="str">
        <f t="shared" si="114"/>
        <v>FME.DE</v>
      </c>
      <c r="B7006" s="52" t="s">
        <v>522</v>
      </c>
      <c r="C7006" s="50" t="s">
        <v>19424</v>
      </c>
      <c r="D7006" s="50">
        <f>DAX__2019_2020__33[[#This Row],[Open]]*(DAX__2019_2020__33[[#This Row],[Adj Close]]/DAX__2019_2020__33[[#This Row],[Close]])</f>
        <v>69.521000504332036</v>
      </c>
      <c r="E7006" s="50" t="s">
        <v>19446</v>
      </c>
      <c r="F7006" s="50" t="s">
        <v>5231</v>
      </c>
      <c r="G7006" s="50" t="s">
        <v>8893</v>
      </c>
      <c r="H7006" s="50" t="s">
        <v>19456</v>
      </c>
      <c r="I7006" s="50">
        <f>(DAX__2019_2020__33[[#This Row],[Adj Close]]-DAX__2019_2020__33[[#This Row],[Adj Open]])/DAX__2019_2020__33[[#This Row],[Adj Open]]</f>
        <v>-4.9545964792404281E-3</v>
      </c>
      <c r="J7006" s="50">
        <f>DAX__2019_2020__33[[#This Row],[Adj Close]]-DAX__2019_2020__33[[#This Row],[Adj Open]]</f>
        <v>-0.34444850433203555</v>
      </c>
      <c r="K7006" s="50">
        <v>384193</v>
      </c>
    </row>
    <row r="7007" spans="1:11" x14ac:dyDescent="0.3">
      <c r="A7007" s="51" t="str">
        <f t="shared" si="114"/>
        <v>FME.DE</v>
      </c>
      <c r="B7007" s="52" t="s">
        <v>523</v>
      </c>
      <c r="C7007" s="50" t="s">
        <v>5461</v>
      </c>
      <c r="D7007" s="50">
        <f>DAX__2019_2020__33[[#This Row],[Open]]*(DAX__2019_2020__33[[#This Row],[Adj Close]]/DAX__2019_2020__33[[#This Row],[Close]])</f>
        <v>68.889510583162689</v>
      </c>
      <c r="E7007" s="50" t="s">
        <v>7547</v>
      </c>
      <c r="F7007" s="50" t="s">
        <v>11497</v>
      </c>
      <c r="G7007" s="50" t="s">
        <v>5452</v>
      </c>
      <c r="H7007" s="50" t="s">
        <v>19457</v>
      </c>
      <c r="I7007" s="50">
        <f>(DAX__2019_2020__33[[#This Row],[Adj Close]]-DAX__2019_2020__33[[#This Row],[Adj Open]])/DAX__2019_2020__33[[#This Row],[Adj Open]]</f>
        <v>5.5555833333333958E-3</v>
      </c>
      <c r="J7007" s="50">
        <f>DAX__2019_2020__33[[#This Row],[Adj Close]]-DAX__2019_2020__33[[#This Row],[Adj Open]]</f>
        <v>0.3827214168373132</v>
      </c>
      <c r="K7007" s="50">
        <v>302733</v>
      </c>
    </row>
    <row r="7008" spans="1:11" x14ac:dyDescent="0.3">
      <c r="A7008" s="51" t="str">
        <f t="shared" si="114"/>
        <v>FME.DE</v>
      </c>
      <c r="B7008" s="52" t="s">
        <v>524</v>
      </c>
      <c r="C7008" s="50" t="s">
        <v>11117</v>
      </c>
      <c r="D7008" s="50">
        <f>DAX__2019_2020__33[[#This Row],[Open]]*(DAX__2019_2020__33[[#This Row],[Adj Close]]/DAX__2019_2020__33[[#This Row],[Close]])</f>
        <v>69.042604528219911</v>
      </c>
      <c r="E7008" s="50" t="s">
        <v>9613</v>
      </c>
      <c r="F7008" s="50" t="s">
        <v>11138</v>
      </c>
      <c r="G7008" s="50" t="s">
        <v>5388</v>
      </c>
      <c r="H7008" s="50" t="s">
        <v>19458</v>
      </c>
      <c r="I7008" s="50">
        <f>(DAX__2019_2020__33[[#This Row],[Adj Close]]-DAX__2019_2020__33[[#This Row],[Adj Open]])/DAX__2019_2020__33[[#This Row],[Adj Open]]</f>
        <v>-1.940229936794369E-3</v>
      </c>
      <c r="J7008" s="50">
        <f>DAX__2019_2020__33[[#This Row],[Adj Close]]-DAX__2019_2020__33[[#This Row],[Adj Open]]</f>
        <v>-0.13395852821990673</v>
      </c>
      <c r="K7008" s="50">
        <v>455064</v>
      </c>
    </row>
    <row r="7009" spans="1:11" x14ac:dyDescent="0.3">
      <c r="A7009" s="51" t="str">
        <f t="shared" si="114"/>
        <v>FME.DE</v>
      </c>
      <c r="B7009" s="52" t="s">
        <v>525</v>
      </c>
      <c r="C7009" s="50" t="s">
        <v>5447</v>
      </c>
      <c r="D7009" s="50">
        <f>DAX__2019_2020__33[[#This Row],[Open]]*(DAX__2019_2020__33[[#This Row],[Adj Close]]/DAX__2019_2020__33[[#This Row],[Close]])</f>
        <v>69.559263155972943</v>
      </c>
      <c r="E7009" s="50" t="s">
        <v>19459</v>
      </c>
      <c r="F7009" s="50" t="s">
        <v>11073</v>
      </c>
      <c r="G7009" s="50" t="s">
        <v>5492</v>
      </c>
      <c r="H7009" s="50" t="s">
        <v>19460</v>
      </c>
      <c r="I7009" s="50">
        <f>(DAX__2019_2020__33[[#This Row],[Adj Close]]-DAX__2019_2020__33[[#This Row],[Adj Open]])/DAX__2019_2020__33[[#This Row],[Adj Open]]</f>
        <v>-2.0082518022662314E-2</v>
      </c>
      <c r="J7009" s="50">
        <f>DAX__2019_2020__33[[#This Row],[Adj Close]]-DAX__2019_2020__33[[#This Row],[Adj Open]]</f>
        <v>-1.3969251559729372</v>
      </c>
      <c r="K7009" s="50">
        <v>637708</v>
      </c>
    </row>
    <row r="7010" spans="1:11" x14ac:dyDescent="0.3">
      <c r="A7010" s="51" t="str">
        <f t="shared" si="114"/>
        <v>FME.DE</v>
      </c>
      <c r="B7010" s="52" t="s">
        <v>526</v>
      </c>
      <c r="C7010" s="50" t="s">
        <v>11851</v>
      </c>
      <c r="D7010" s="50">
        <f>DAX__2019_2020__33[[#This Row],[Open]]*(DAX__2019_2020__33[[#This Row],[Adj Close]]/DAX__2019_2020__33[[#This Row],[Close]])</f>
        <v>67.64566815853307</v>
      </c>
      <c r="E7010" s="50" t="s">
        <v>11503</v>
      </c>
      <c r="F7010" s="50" t="s">
        <v>9306</v>
      </c>
      <c r="G7010" s="50" t="s">
        <v>5411</v>
      </c>
      <c r="H7010" s="50" t="s">
        <v>19461</v>
      </c>
      <c r="I7010" s="50">
        <f>(DAX__2019_2020__33[[#This Row],[Adj Close]]-DAX__2019_2020__33[[#This Row],[Adj Open]])/DAX__2019_2020__33[[#This Row],[Adj Open]]</f>
        <v>-1.1314569079825677E-3</v>
      </c>
      <c r="J7010" s="50">
        <f>DAX__2019_2020__33[[#This Row],[Adj Close]]-DAX__2019_2020__33[[#This Row],[Adj Open]]</f>
        <v>-7.6538158533068668E-2</v>
      </c>
      <c r="K7010" s="50">
        <v>540143</v>
      </c>
    </row>
    <row r="7011" spans="1:11" x14ac:dyDescent="0.3">
      <c r="A7011" s="51" t="str">
        <f t="shared" si="114"/>
        <v>FME.DE</v>
      </c>
      <c r="B7011" s="52" t="s">
        <v>527</v>
      </c>
      <c r="C7011" s="50" t="s">
        <v>11884</v>
      </c>
      <c r="D7011" s="50">
        <f>DAX__2019_2020__33[[#This Row],[Open]]*(DAX__2019_2020__33[[#This Row],[Adj Close]]/DAX__2019_2020__33[[#This Row],[Close]])</f>
        <v>68.277156877437847</v>
      </c>
      <c r="E7011" s="50" t="s">
        <v>11485</v>
      </c>
      <c r="F7011" s="50" t="s">
        <v>5492</v>
      </c>
      <c r="G7011" s="50" t="s">
        <v>11485</v>
      </c>
      <c r="H7011" s="50" t="s">
        <v>19462</v>
      </c>
      <c r="I7011" s="50">
        <f>(DAX__2019_2020__33[[#This Row],[Adj Close]]-DAX__2019_2020__33[[#This Row],[Adj Open]])/DAX__2019_2020__33[[#This Row],[Adj Open]]</f>
        <v>9.5291478485266274E-3</v>
      </c>
      <c r="J7011" s="50">
        <f>DAX__2019_2020__33[[#This Row],[Adj Close]]-DAX__2019_2020__33[[#This Row],[Adj Open]]</f>
        <v>0.65062312256215193</v>
      </c>
      <c r="K7011" s="50">
        <v>441513</v>
      </c>
    </row>
    <row r="7012" spans="1:11" x14ac:dyDescent="0.3">
      <c r="A7012" s="51" t="str">
        <f t="shared" si="114"/>
        <v>FME.DE</v>
      </c>
      <c r="B7012" s="52" t="s">
        <v>528</v>
      </c>
      <c r="C7012" s="50" t="s">
        <v>19291</v>
      </c>
      <c r="D7012" s="50">
        <f>DAX__2019_2020__33[[#This Row],[Open]]*(DAX__2019_2020__33[[#This Row],[Adj Close]]/DAX__2019_2020__33[[#This Row],[Close]])</f>
        <v>69.061734323440689</v>
      </c>
      <c r="E7012" s="50" t="s">
        <v>11444</v>
      </c>
      <c r="F7012" s="50" t="s">
        <v>11446</v>
      </c>
      <c r="G7012" s="50" t="s">
        <v>11061</v>
      </c>
      <c r="H7012" s="50" t="s">
        <v>19463</v>
      </c>
      <c r="I7012" s="50">
        <f>(DAX__2019_2020__33[[#This Row],[Adj Close]]-DAX__2019_2020__33[[#This Row],[Adj Open]])/DAX__2019_2020__33[[#This Row],[Adj Open]]</f>
        <v>1.5239664727071266E-2</v>
      </c>
      <c r="J7012" s="50">
        <f>DAX__2019_2020__33[[#This Row],[Adj Close]]-DAX__2019_2020__33[[#This Row],[Adj Open]]</f>
        <v>1.052477676559306</v>
      </c>
      <c r="K7012" s="50">
        <v>528286</v>
      </c>
    </row>
    <row r="7013" spans="1:11" x14ac:dyDescent="0.3">
      <c r="A7013" s="51" t="str">
        <f t="shared" si="114"/>
        <v>FME.DE</v>
      </c>
      <c r="B7013" s="52" t="s">
        <v>529</v>
      </c>
      <c r="C7013" s="50" t="s">
        <v>9405</v>
      </c>
      <c r="D7013" s="50">
        <f>DAX__2019_2020__33[[#This Row],[Open]]*(DAX__2019_2020__33[[#This Row],[Adj Close]]/DAX__2019_2020__33[[#This Row],[Close]])</f>
        <v>70.152485698350418</v>
      </c>
      <c r="E7013" s="50" t="s">
        <v>7521</v>
      </c>
      <c r="F7013" s="50" t="s">
        <v>9322</v>
      </c>
      <c r="G7013" s="50" t="s">
        <v>11860</v>
      </c>
      <c r="H7013" s="50" t="s">
        <v>19464</v>
      </c>
      <c r="I7013" s="50">
        <f>(DAX__2019_2020__33[[#This Row],[Adj Close]]-DAX__2019_2020__33[[#This Row],[Adj Open]])/DAX__2019_2020__33[[#This Row],[Adj Open]]</f>
        <v>-3.8188625204582183E-3</v>
      </c>
      <c r="J7013" s="50">
        <f>DAX__2019_2020__33[[#This Row],[Adj Close]]-DAX__2019_2020__33[[#This Row],[Adj Open]]</f>
        <v>-0.26790269835041158</v>
      </c>
      <c r="K7013" s="50">
        <v>475875</v>
      </c>
    </row>
    <row r="7014" spans="1:11" x14ac:dyDescent="0.3">
      <c r="A7014" s="51" t="str">
        <f t="shared" si="114"/>
        <v>FME.DE</v>
      </c>
      <c r="B7014" s="52" t="s">
        <v>530</v>
      </c>
      <c r="C7014" s="50" t="s">
        <v>11127</v>
      </c>
      <c r="D7014" s="50">
        <f>DAX__2019_2020__33[[#This Row],[Open]]*(DAX__2019_2020__33[[#This Row],[Adj Close]]/DAX__2019_2020__33[[#This Row],[Close]])</f>
        <v>70.554338471696425</v>
      </c>
      <c r="E7014" s="50" t="s">
        <v>9378</v>
      </c>
      <c r="F7014" s="50" t="s">
        <v>7543</v>
      </c>
      <c r="G7014" s="50" t="s">
        <v>11061</v>
      </c>
      <c r="H7014" s="50" t="s">
        <v>19463</v>
      </c>
      <c r="I7014" s="50">
        <f>(DAX__2019_2020__33[[#This Row],[Adj Close]]-DAX__2019_2020__33[[#This Row],[Adj Open]])/DAX__2019_2020__33[[#This Row],[Adj Open]]</f>
        <v>-6.2381205923005244E-3</v>
      </c>
      <c r="J7014" s="50">
        <f>DAX__2019_2020__33[[#This Row],[Adj Close]]-DAX__2019_2020__33[[#This Row],[Adj Open]]</f>
        <v>-0.4401264716964306</v>
      </c>
      <c r="K7014" s="50">
        <v>469478</v>
      </c>
    </row>
    <row r="7015" spans="1:11" x14ac:dyDescent="0.3">
      <c r="A7015" s="51" t="str">
        <f t="shared" ref="A7015:A7071" si="115">"FME.DE"</f>
        <v>FME.DE</v>
      </c>
      <c r="B7015" s="52" t="s">
        <v>531</v>
      </c>
      <c r="C7015" s="50" t="s">
        <v>11122</v>
      </c>
      <c r="D7015" s="50">
        <f>DAX__2019_2020__33[[#This Row],[Open]]*(DAX__2019_2020__33[[#This Row],[Adj Close]]/DAX__2019_2020__33[[#This Row],[Close]])</f>
        <v>69.941983957635458</v>
      </c>
      <c r="E7015" s="50" t="s">
        <v>9405</v>
      </c>
      <c r="F7015" s="50" t="s">
        <v>5447</v>
      </c>
      <c r="G7015" s="50" t="s">
        <v>5405</v>
      </c>
      <c r="H7015" s="50" t="s">
        <v>19465</v>
      </c>
      <c r="I7015" s="50">
        <f>(DAX__2019_2020__33[[#This Row],[Adj Close]]-DAX__2019_2020__33[[#This Row],[Adj Open]])/DAX__2019_2020__33[[#This Row],[Adj Open]]</f>
        <v>-1.3679617337336648E-3</v>
      </c>
      <c r="J7015" s="50">
        <f>DAX__2019_2020__33[[#This Row],[Adj Close]]-DAX__2019_2020__33[[#This Row],[Adj Open]]</f>
        <v>-9.5677957635459165E-2</v>
      </c>
      <c r="K7015" s="50">
        <v>271216</v>
      </c>
    </row>
    <row r="7016" spans="1:11" x14ac:dyDescent="0.3">
      <c r="A7016" s="51" t="str">
        <f t="shared" si="115"/>
        <v>FME.DE</v>
      </c>
      <c r="B7016" s="52" t="s">
        <v>532</v>
      </c>
      <c r="C7016" s="50" t="s">
        <v>7525</v>
      </c>
      <c r="D7016" s="50">
        <f>DAX__2019_2020__33[[#This Row],[Open]]*(DAX__2019_2020__33[[#This Row],[Adj Close]]/DAX__2019_2020__33[[#This Row],[Close]])</f>
        <v>70.037665156620989</v>
      </c>
      <c r="E7016" s="50" t="s">
        <v>11072</v>
      </c>
      <c r="F7016" s="50" t="s">
        <v>11499</v>
      </c>
      <c r="G7016" s="50" t="s">
        <v>11499</v>
      </c>
      <c r="H7016" s="50" t="s">
        <v>19451</v>
      </c>
      <c r="I7016" s="50">
        <f>(DAX__2019_2020__33[[#This Row],[Adj Close]]-DAX__2019_2020__33[[#This Row],[Adj Open]])/DAX__2019_2020__33[[#This Row],[Adj Open]]</f>
        <v>-1.0109262709396043E-2</v>
      </c>
      <c r="J7016" s="50">
        <f>DAX__2019_2020__33[[#This Row],[Adj Close]]-DAX__2019_2020__33[[#This Row],[Adj Open]]</f>
        <v>-0.70802915662099508</v>
      </c>
      <c r="K7016" s="50">
        <v>515438</v>
      </c>
    </row>
    <row r="7017" spans="1:11" x14ac:dyDescent="0.3">
      <c r="A7017" s="51" t="str">
        <f t="shared" si="115"/>
        <v>FME.DE</v>
      </c>
      <c r="B7017" s="52" t="s">
        <v>533</v>
      </c>
      <c r="C7017" s="50" t="s">
        <v>8901</v>
      </c>
      <c r="D7017" s="50">
        <f>DAX__2019_2020__33[[#This Row],[Open]]*(DAX__2019_2020__33[[#This Row],[Adj Close]]/DAX__2019_2020__33[[#This Row],[Close]])</f>
        <v>69.214817852931915</v>
      </c>
      <c r="E7017" s="50" t="s">
        <v>5405</v>
      </c>
      <c r="F7017" s="50" t="s">
        <v>11446</v>
      </c>
      <c r="G7017" s="50" t="s">
        <v>11138</v>
      </c>
      <c r="H7017" s="50" t="s">
        <v>19466</v>
      </c>
      <c r="I7017" s="50">
        <f>(DAX__2019_2020__33[[#This Row],[Adj Close]]-DAX__2019_2020__33[[#This Row],[Adj Open]])/DAX__2019_2020__33[[#This Row],[Adj Open]]</f>
        <v>-4.9764033716563497E-3</v>
      </c>
      <c r="J7017" s="50">
        <f>DAX__2019_2020__33[[#This Row],[Adj Close]]-DAX__2019_2020__33[[#This Row],[Adj Open]]</f>
        <v>-0.34444085293191051</v>
      </c>
      <c r="K7017" s="50">
        <v>383294</v>
      </c>
    </row>
    <row r="7018" spans="1:11" x14ac:dyDescent="0.3">
      <c r="A7018" s="51" t="str">
        <f t="shared" si="115"/>
        <v>FME.DE</v>
      </c>
      <c r="B7018" s="52" t="s">
        <v>534</v>
      </c>
      <c r="C7018" s="50" t="s">
        <v>11138</v>
      </c>
      <c r="D7018" s="50">
        <f>DAX__2019_2020__33[[#This Row],[Open]]*(DAX__2019_2020__33[[#This Row],[Adj Close]]/DAX__2019_2020__33[[#This Row],[Close]])</f>
        <v>68.870374766103367</v>
      </c>
      <c r="E7018" s="50" t="s">
        <v>11119</v>
      </c>
      <c r="F7018" s="50" t="s">
        <v>9338</v>
      </c>
      <c r="G7018" s="50" t="s">
        <v>11907</v>
      </c>
      <c r="H7018" s="50" t="s">
        <v>19450</v>
      </c>
      <c r="I7018" s="50">
        <f>(DAX__2019_2020__33[[#This Row],[Adj Close]]-DAX__2019_2020__33[[#This Row],[Adj Open]])/DAX__2019_2020__33[[#This Row],[Adj Open]]</f>
        <v>9.7248815063262252E-3</v>
      </c>
      <c r="J7018" s="50">
        <f>DAX__2019_2020__33[[#This Row],[Adj Close]]-DAX__2019_2020__33[[#This Row],[Adj Open]]</f>
        <v>0.66975623389663497</v>
      </c>
      <c r="K7018" s="50">
        <v>423185</v>
      </c>
    </row>
    <row r="7019" spans="1:11" x14ac:dyDescent="0.3">
      <c r="A7019" s="51" t="str">
        <f t="shared" si="115"/>
        <v>FME.DE</v>
      </c>
      <c r="B7019" s="52" t="s">
        <v>535</v>
      </c>
      <c r="C7019" s="50" t="s">
        <v>7512</v>
      </c>
      <c r="D7019" s="50">
        <f>DAX__2019_2020__33[[#This Row],[Open]]*(DAX__2019_2020__33[[#This Row],[Adj Close]]/DAX__2019_2020__33[[#This Row],[Close]])</f>
        <v>69.195683686664282</v>
      </c>
      <c r="E7019" s="50" t="s">
        <v>5402</v>
      </c>
      <c r="F7019" s="50" t="s">
        <v>9264</v>
      </c>
      <c r="G7019" s="50" t="s">
        <v>9297</v>
      </c>
      <c r="H7019" s="50" t="s">
        <v>19467</v>
      </c>
      <c r="I7019" s="50">
        <f>(DAX__2019_2020__33[[#This Row],[Adj Close]]-DAX__2019_2020__33[[#This Row],[Adj Open]])/DAX__2019_2020__33[[#This Row],[Adj Open]]</f>
        <v>-2.5995547566371464E-2</v>
      </c>
      <c r="J7019" s="50">
        <f>DAX__2019_2020__33[[#This Row],[Adj Close]]-DAX__2019_2020__33[[#This Row],[Adj Open]]</f>
        <v>-1.7987796866642753</v>
      </c>
      <c r="K7019" s="50">
        <v>635107</v>
      </c>
    </row>
    <row r="7020" spans="1:11" x14ac:dyDescent="0.3">
      <c r="A7020" s="51" t="str">
        <f t="shared" si="115"/>
        <v>FME.DE</v>
      </c>
      <c r="B7020" s="52" t="s">
        <v>536</v>
      </c>
      <c r="C7020" s="50" t="s">
        <v>18998</v>
      </c>
      <c r="D7020" s="50">
        <f>DAX__2019_2020__33[[#This Row],[Open]]*(DAX__2019_2020__33[[#This Row],[Adj Close]]/DAX__2019_2020__33[[#This Row],[Close]])</f>
        <v>67.626534847004606</v>
      </c>
      <c r="E7020" s="50" t="s">
        <v>12807</v>
      </c>
      <c r="F7020" s="50" t="s">
        <v>9306</v>
      </c>
      <c r="G7020" s="50" t="s">
        <v>9308</v>
      </c>
      <c r="H7020" s="50" t="s">
        <v>19468</v>
      </c>
      <c r="I7020" s="50">
        <f>(DAX__2019_2020__33[[#This Row],[Adj Close]]-DAX__2019_2020__33[[#This Row],[Adj Open]])/DAX__2019_2020__33[[#This Row],[Adj Open]]</f>
        <v>1.0469694397283683E-2</v>
      </c>
      <c r="J7020" s="50">
        <f>DAX__2019_2020__33[[#This Row],[Adj Close]]-DAX__2019_2020__33[[#This Row],[Adj Open]]</f>
        <v>0.70802915299539393</v>
      </c>
      <c r="K7020" s="50">
        <v>470785</v>
      </c>
    </row>
    <row r="7021" spans="1:11" x14ac:dyDescent="0.3">
      <c r="A7021" s="51" t="str">
        <f t="shared" si="115"/>
        <v>FME.DE</v>
      </c>
      <c r="B7021" s="52" t="s">
        <v>537</v>
      </c>
      <c r="C7021" s="50" t="s">
        <v>5437</v>
      </c>
      <c r="D7021" s="50">
        <f>DAX__2019_2020__33[[#This Row],[Open]]*(DAX__2019_2020__33[[#This Row],[Adj Close]]/DAX__2019_2020__33[[#This Row],[Close]])</f>
        <v>68.659876022647509</v>
      </c>
      <c r="E7021" s="50" t="s">
        <v>19243</v>
      </c>
      <c r="F7021" s="50" t="s">
        <v>9313</v>
      </c>
      <c r="G7021" s="50" t="s">
        <v>7960</v>
      </c>
      <c r="H7021" s="50" t="s">
        <v>19469</v>
      </c>
      <c r="I7021" s="50">
        <f>(DAX__2019_2020__33[[#This Row],[Adj Close]]-DAX__2019_2020__33[[#This Row],[Adj Open]])/DAX__2019_2020__33[[#This Row],[Adj Open]]</f>
        <v>-1.0869550979109605E-2</v>
      </c>
      <c r="J7021" s="50">
        <f>DAX__2019_2020__33[[#This Row],[Adj Close]]-DAX__2019_2020__33[[#This Row],[Adj Open]]</f>
        <v>-0.74630202264751233</v>
      </c>
      <c r="K7021" s="50">
        <v>377228</v>
      </c>
    </row>
    <row r="7022" spans="1:11" x14ac:dyDescent="0.3">
      <c r="A7022" s="51" t="str">
        <f t="shared" si="115"/>
        <v>FME.DE</v>
      </c>
      <c r="B7022" s="52" t="s">
        <v>538</v>
      </c>
      <c r="C7022" s="50" t="s">
        <v>5427</v>
      </c>
      <c r="D7022" s="50">
        <f>DAX__2019_2020__33[[#This Row],[Open]]*(DAX__2019_2020__33[[#This Row],[Adj Close]]/DAX__2019_2020__33[[#This Row],[Close]])</f>
        <v>67.549985350046754</v>
      </c>
      <c r="E7022" s="50" t="s">
        <v>5497</v>
      </c>
      <c r="F7022" s="50" t="s">
        <v>9167</v>
      </c>
      <c r="G7022" s="50" t="s">
        <v>7442</v>
      </c>
      <c r="H7022" s="50" t="s">
        <v>19470</v>
      </c>
      <c r="I7022" s="50">
        <f>(DAX__2019_2020__33[[#This Row],[Adj Close]]-DAX__2019_2020__33[[#This Row],[Adj Open]])/DAX__2019_2020__33[[#This Row],[Adj Open]]</f>
        <v>-5.0141644479933328E-2</v>
      </c>
      <c r="J7022" s="50">
        <f>DAX__2019_2020__33[[#This Row],[Adj Close]]-DAX__2019_2020__33[[#This Row],[Adj Open]]</f>
        <v>-3.387067350046749</v>
      </c>
      <c r="K7022" s="50">
        <v>1492261</v>
      </c>
    </row>
    <row r="7023" spans="1:11" x14ac:dyDescent="0.3">
      <c r="A7023" s="51" t="str">
        <f t="shared" si="115"/>
        <v>FME.DE</v>
      </c>
      <c r="B7023" s="52" t="s">
        <v>539</v>
      </c>
      <c r="C7023" s="50" t="s">
        <v>5255</v>
      </c>
      <c r="D7023" s="50">
        <f>DAX__2019_2020__33[[#This Row],[Open]]*(DAX__2019_2020__33[[#This Row],[Adj Close]]/DAX__2019_2020__33[[#This Row],[Close]])</f>
        <v>64.507375597447108</v>
      </c>
      <c r="E7023" s="50" t="s">
        <v>18966</v>
      </c>
      <c r="F7023" s="50" t="s">
        <v>5324</v>
      </c>
      <c r="G7023" s="50" t="s">
        <v>5330</v>
      </c>
      <c r="H7023" s="50" t="s">
        <v>19471</v>
      </c>
      <c r="I7023" s="50">
        <f>(DAX__2019_2020__33[[#This Row],[Adj Close]]-DAX__2019_2020__33[[#This Row],[Adj Open]])/DAX__2019_2020__33[[#This Row],[Adj Open]]</f>
        <v>-6.2295759783322878E-3</v>
      </c>
      <c r="J7023" s="50">
        <f>DAX__2019_2020__33[[#This Row],[Adj Close]]-DAX__2019_2020__33[[#This Row],[Adj Open]]</f>
        <v>-0.40185359744711491</v>
      </c>
      <c r="K7023" s="50">
        <v>670858</v>
      </c>
    </row>
    <row r="7024" spans="1:11" x14ac:dyDescent="0.3">
      <c r="A7024" s="51" t="str">
        <f t="shared" si="115"/>
        <v>FME.DE</v>
      </c>
      <c r="B7024" s="52" t="s">
        <v>540</v>
      </c>
      <c r="C7024" s="50" t="s">
        <v>7425</v>
      </c>
      <c r="D7024" s="50">
        <f>DAX__2019_2020__33[[#This Row],[Open]]*(DAX__2019_2020__33[[#This Row],[Adj Close]]/DAX__2019_2020__33[[#This Row],[Close]])</f>
        <v>63.761065724970067</v>
      </c>
      <c r="E7024" s="50" t="s">
        <v>7429</v>
      </c>
      <c r="F7024" s="50" t="s">
        <v>7860</v>
      </c>
      <c r="G7024" s="50" t="s">
        <v>5249</v>
      </c>
      <c r="H7024" s="50" t="s">
        <v>19472</v>
      </c>
      <c r="I7024" s="50">
        <f>(DAX__2019_2020__33[[#This Row],[Adj Close]]-DAX__2019_2020__33[[#This Row],[Adj Open]])/DAX__2019_2020__33[[#This Row],[Adj Open]]</f>
        <v>9.0035865696817072E-3</v>
      </c>
      <c r="J7024" s="50">
        <f>DAX__2019_2020__33[[#This Row],[Adj Close]]-DAX__2019_2020__33[[#This Row],[Adj Open]]</f>
        <v>0.57407827502993314</v>
      </c>
      <c r="K7024" s="50">
        <v>748396</v>
      </c>
    </row>
    <row r="7025" spans="1:11" x14ac:dyDescent="0.3">
      <c r="A7025" s="51" t="str">
        <f t="shared" si="115"/>
        <v>FME.DE</v>
      </c>
      <c r="B7025" s="52" t="s">
        <v>541</v>
      </c>
      <c r="C7025" s="50" t="s">
        <v>8909</v>
      </c>
      <c r="D7025" s="50">
        <f>DAX__2019_2020__33[[#This Row],[Open]]*(DAX__2019_2020__33[[#This Row],[Adj Close]]/DAX__2019_2020__33[[#This Row],[Close]])</f>
        <v>64.143790872646534</v>
      </c>
      <c r="E7025" s="50" t="s">
        <v>5485</v>
      </c>
      <c r="F7025" s="50" t="s">
        <v>5559</v>
      </c>
      <c r="G7025" s="50" t="s">
        <v>5505</v>
      </c>
      <c r="H7025" s="50" t="s">
        <v>19473</v>
      </c>
      <c r="I7025" s="50">
        <f>(DAX__2019_2020__33[[#This Row],[Adj Close]]-DAX__2019_2020__33[[#This Row],[Adj Open]])/DAX__2019_2020__33[[#This Row],[Adj Open]]</f>
        <v>2.3866318259750566E-2</v>
      </c>
      <c r="J7025" s="50">
        <f>DAX__2019_2020__33[[#This Row],[Adj Close]]-DAX__2019_2020__33[[#This Row],[Adj Open]]</f>
        <v>1.5308761273534657</v>
      </c>
      <c r="K7025" s="50">
        <v>807171</v>
      </c>
    </row>
    <row r="7026" spans="1:11" x14ac:dyDescent="0.3">
      <c r="A7026" s="51" t="str">
        <f t="shared" si="115"/>
        <v>FME.DE</v>
      </c>
      <c r="B7026" s="52" t="s">
        <v>542</v>
      </c>
      <c r="C7026" s="50" t="s">
        <v>5247</v>
      </c>
      <c r="D7026" s="50">
        <f>DAX__2019_2020__33[[#This Row],[Open]]*(DAX__2019_2020__33[[#This Row],[Adj Close]]/DAX__2019_2020__33[[#This Row],[Close]])</f>
        <v>65.693805747739475</v>
      </c>
      <c r="E7026" s="50" t="s">
        <v>7939</v>
      </c>
      <c r="F7026" s="50" t="s">
        <v>4974</v>
      </c>
      <c r="G7026" s="50" t="s">
        <v>7997</v>
      </c>
      <c r="H7026" s="50" t="s">
        <v>19474</v>
      </c>
      <c r="I7026" s="50">
        <f>(DAX__2019_2020__33[[#This Row],[Adj Close]]-DAX__2019_2020__33[[#This Row],[Adj Open]])/DAX__2019_2020__33[[#This Row],[Adj Open]]</f>
        <v>5.824788475106194E-4</v>
      </c>
      <c r="J7026" s="50">
        <f>DAX__2019_2020__33[[#This Row],[Adj Close]]-DAX__2019_2020__33[[#This Row],[Adj Open]]</f>
        <v>3.8265252260529792E-2</v>
      </c>
      <c r="K7026" s="50">
        <v>624837</v>
      </c>
    </row>
    <row r="7027" spans="1:11" x14ac:dyDescent="0.3">
      <c r="A7027" s="51" t="str">
        <f t="shared" si="115"/>
        <v>FME.DE</v>
      </c>
      <c r="B7027" s="52" t="s">
        <v>543</v>
      </c>
      <c r="C7027" s="50" t="s">
        <v>8872</v>
      </c>
      <c r="D7027" s="50">
        <f>DAX__2019_2020__33[[#This Row],[Open]]*(DAX__2019_2020__33[[#This Row],[Adj Close]]/DAX__2019_2020__33[[#This Row],[Close]])</f>
        <v>65.885167228826944</v>
      </c>
      <c r="E7027" s="50" t="s">
        <v>9295</v>
      </c>
      <c r="F7027" s="50" t="s">
        <v>8025</v>
      </c>
      <c r="G7027" s="50" t="s">
        <v>7939</v>
      </c>
      <c r="H7027" s="50" t="s">
        <v>19475</v>
      </c>
      <c r="I7027" s="50">
        <f>(DAX__2019_2020__33[[#This Row],[Adj Close]]-DAX__2019_2020__33[[#This Row],[Adj Open]])/DAX__2019_2020__33[[#This Row],[Adj Open]]</f>
        <v>1.7426952985377651E-3</v>
      </c>
      <c r="J7027" s="50">
        <f>DAX__2019_2020__33[[#This Row],[Adj Close]]-DAX__2019_2020__33[[#This Row],[Adj Open]]</f>
        <v>0.11481777117305114</v>
      </c>
      <c r="K7027" s="50">
        <v>564525</v>
      </c>
    </row>
    <row r="7028" spans="1:11" x14ac:dyDescent="0.3">
      <c r="A7028" s="51" t="str">
        <f t="shared" si="115"/>
        <v>FME.DE</v>
      </c>
      <c r="B7028" s="52" t="s">
        <v>544</v>
      </c>
      <c r="C7028" s="50" t="s">
        <v>5247</v>
      </c>
      <c r="D7028" s="50">
        <f>DAX__2019_2020__33[[#This Row],[Open]]*(DAX__2019_2020__33[[#This Row],[Adj Close]]/DAX__2019_2020__33[[#This Row],[Close]])</f>
        <v>65.69380013906904</v>
      </c>
      <c r="E7028" s="50" t="s">
        <v>5443</v>
      </c>
      <c r="F7028" s="50" t="s">
        <v>9174</v>
      </c>
      <c r="G7028" s="50" t="s">
        <v>7440</v>
      </c>
      <c r="H7028" s="50" t="s">
        <v>19476</v>
      </c>
      <c r="I7028" s="50">
        <f>(DAX__2019_2020__33[[#This Row],[Adj Close]]-DAX__2019_2020__33[[#This Row],[Adj Open]])/DAX__2019_2020__33[[#This Row],[Adj Open]]</f>
        <v>-8.4474507167229592E-3</v>
      </c>
      <c r="J7028" s="50">
        <f>DAX__2019_2020__33[[#This Row],[Adj Close]]-DAX__2019_2020__33[[#This Row],[Adj Open]]</f>
        <v>-0.55494513906903364</v>
      </c>
      <c r="K7028" s="50">
        <v>1002276</v>
      </c>
    </row>
    <row r="7029" spans="1:11" x14ac:dyDescent="0.3">
      <c r="A7029" s="51" t="str">
        <f t="shared" si="115"/>
        <v>FME.DE</v>
      </c>
      <c r="B7029" s="52" t="s">
        <v>545</v>
      </c>
      <c r="C7029" s="50" t="s">
        <v>5003</v>
      </c>
      <c r="D7029" s="50">
        <f>DAX__2019_2020__33[[#This Row],[Open]]*(DAX__2019_2020__33[[#This Row],[Adj Close]]/DAX__2019_2020__33[[#This Row],[Close]])</f>
        <v>65.062316664455452</v>
      </c>
      <c r="E7029" s="50" t="s">
        <v>5473</v>
      </c>
      <c r="F7029" s="50" t="s">
        <v>7409</v>
      </c>
      <c r="G7029" s="50" t="s">
        <v>8850</v>
      </c>
      <c r="H7029" s="50" t="s">
        <v>19477</v>
      </c>
      <c r="I7029" s="50">
        <f>(DAX__2019_2020__33[[#This Row],[Adj Close]]-DAX__2019_2020__33[[#This Row],[Adj Open]])/DAX__2019_2020__33[[#This Row],[Adj Open]]</f>
        <v>-2.647063235294133E-2</v>
      </c>
      <c r="J7029" s="50">
        <f>DAX__2019_2020__33[[#This Row],[Adj Close]]-DAX__2019_2020__33[[#This Row],[Adj Open]]</f>
        <v>-1.7222406644554482</v>
      </c>
      <c r="K7029" s="50">
        <v>1130805</v>
      </c>
    </row>
    <row r="7030" spans="1:11" x14ac:dyDescent="0.3">
      <c r="A7030" s="51" t="str">
        <f t="shared" si="115"/>
        <v>FME.DE</v>
      </c>
      <c r="B7030" s="52" t="s">
        <v>546</v>
      </c>
      <c r="C7030" s="50" t="s">
        <v>5276</v>
      </c>
      <c r="D7030" s="50">
        <f>DAX__2019_2020__33[[#This Row],[Open]]*(DAX__2019_2020__33[[#This Row],[Adj Close]]/DAX__2019_2020__33[[#This Row],[Close]])</f>
        <v>62.765996147823728</v>
      </c>
      <c r="E7030" s="50" t="s">
        <v>5318</v>
      </c>
      <c r="F7030" s="50" t="s">
        <v>11817</v>
      </c>
      <c r="G7030" s="50" t="s">
        <v>8797</v>
      </c>
      <c r="H7030" s="50" t="s">
        <v>19478</v>
      </c>
      <c r="I7030" s="50">
        <f>(DAX__2019_2020__33[[#This Row],[Adj Close]]-DAX__2019_2020__33[[#This Row],[Adj Open]])/DAX__2019_2020__33[[#This Row],[Adj Open]]</f>
        <v>-3.048170824639895E-4</v>
      </c>
      <c r="J7030" s="50">
        <f>DAX__2019_2020__33[[#This Row],[Adj Close]]-DAX__2019_2020__33[[#This Row],[Adj Open]]</f>
        <v>-1.9132147823725631E-2</v>
      </c>
      <c r="K7030" s="50">
        <v>824298</v>
      </c>
    </row>
    <row r="7031" spans="1:11" x14ac:dyDescent="0.3">
      <c r="A7031" s="51" t="str">
        <f t="shared" si="115"/>
        <v>FME.DE</v>
      </c>
      <c r="B7031" s="52" t="s">
        <v>547</v>
      </c>
      <c r="C7031" s="50" t="s">
        <v>9227</v>
      </c>
      <c r="D7031" s="50">
        <f>DAX__2019_2020__33[[#This Row],[Open]]*(DAX__2019_2020__33[[#This Row],[Adj Close]]/DAX__2019_2020__33[[#This Row],[Close]])</f>
        <v>62.880817380830898</v>
      </c>
      <c r="E7031" s="50" t="s">
        <v>7414</v>
      </c>
      <c r="F7031" s="50" t="s">
        <v>19479</v>
      </c>
      <c r="G7031" s="50" t="s">
        <v>11817</v>
      </c>
      <c r="H7031" s="50" t="s">
        <v>19480</v>
      </c>
      <c r="I7031" s="50">
        <f>(DAX__2019_2020__33[[#This Row],[Adj Close]]-DAX__2019_2020__33[[#This Row],[Adj Open]])/DAX__2019_2020__33[[#This Row],[Adj Open]]</f>
        <v>-6.6951003241767556E-3</v>
      </c>
      <c r="J7031" s="50">
        <f>DAX__2019_2020__33[[#This Row],[Adj Close]]-DAX__2019_2020__33[[#This Row],[Adj Open]]</f>
        <v>-0.42099338083090032</v>
      </c>
      <c r="K7031" s="50">
        <v>705349</v>
      </c>
    </row>
    <row r="7032" spans="1:11" x14ac:dyDescent="0.3">
      <c r="A7032" s="51" t="str">
        <f t="shared" si="115"/>
        <v>FME.DE</v>
      </c>
      <c r="B7032" s="52" t="s">
        <v>548</v>
      </c>
      <c r="C7032" s="50" t="s">
        <v>11518</v>
      </c>
      <c r="D7032" s="50">
        <f>DAX__2019_2020__33[[#This Row],[Open]]*(DAX__2019_2020__33[[#This Row],[Adj Close]]/DAX__2019_2020__33[[#This Row],[Close]])</f>
        <v>62.727726801664865</v>
      </c>
      <c r="E7032" s="50" t="s">
        <v>9167</v>
      </c>
      <c r="F7032" s="50" t="s">
        <v>7347</v>
      </c>
      <c r="G7032" s="50" t="s">
        <v>5359</v>
      </c>
      <c r="H7032" s="50" t="s">
        <v>19481</v>
      </c>
      <c r="I7032" s="50">
        <f>(DAX__2019_2020__33[[#This Row],[Adj Close]]-DAX__2019_2020__33[[#This Row],[Adj Open]])/DAX__2019_2020__33[[#This Row],[Adj Open]]</f>
        <v>7.9317269045676257E-3</v>
      </c>
      <c r="J7032" s="50">
        <f>DAX__2019_2020__33[[#This Row],[Adj Close]]-DAX__2019_2020__33[[#This Row],[Adj Open]]</f>
        <v>0.49753919833513294</v>
      </c>
      <c r="K7032" s="50">
        <v>634716</v>
      </c>
    </row>
    <row r="7033" spans="1:11" x14ac:dyDescent="0.3">
      <c r="A7033" s="51" t="str">
        <f t="shared" si="115"/>
        <v>FME.DE</v>
      </c>
      <c r="B7033" s="52" t="s">
        <v>549</v>
      </c>
      <c r="C7033" s="50" t="s">
        <v>18988</v>
      </c>
      <c r="D7033" s="50">
        <f>DAX__2019_2020__33[[#This Row],[Open]]*(DAX__2019_2020__33[[#This Row],[Adj Close]]/DAX__2019_2020__33[[#This Row],[Close]])</f>
        <v>63.493164457647623</v>
      </c>
      <c r="E7033" s="50" t="s">
        <v>4948</v>
      </c>
      <c r="F7033" s="50" t="s">
        <v>18988</v>
      </c>
      <c r="G7033" s="50" t="s">
        <v>18998</v>
      </c>
      <c r="H7033" s="50" t="s">
        <v>19436</v>
      </c>
      <c r="I7033" s="50">
        <f>(DAX__2019_2020__33[[#This Row],[Adj Close]]-DAX__2019_2020__33[[#This Row],[Adj Open]])/DAX__2019_2020__33[[#This Row],[Adj Open]]</f>
        <v>6.5099441454197798E-2</v>
      </c>
      <c r="J7033" s="50">
        <f>DAX__2019_2020__33[[#This Row],[Adj Close]]-DAX__2019_2020__33[[#This Row],[Adj Open]]</f>
        <v>4.1333695423523835</v>
      </c>
      <c r="K7033" s="50">
        <v>1464581</v>
      </c>
    </row>
    <row r="7034" spans="1:11" x14ac:dyDescent="0.3">
      <c r="A7034" s="51" t="str">
        <f t="shared" si="115"/>
        <v>FME.DE</v>
      </c>
      <c r="B7034" s="52" t="s">
        <v>550</v>
      </c>
      <c r="C7034" s="50" t="s">
        <v>7928</v>
      </c>
      <c r="D7034" s="50">
        <f>DAX__2019_2020__33[[#This Row],[Open]]*(DAX__2019_2020__33[[#This Row],[Adj Close]]/DAX__2019_2020__33[[#This Row],[Close]])</f>
        <v>68.085801519920807</v>
      </c>
      <c r="E7034" s="50" t="s">
        <v>11485</v>
      </c>
      <c r="F7034" s="50" t="s">
        <v>7924</v>
      </c>
      <c r="G7034" s="50" t="s">
        <v>11087</v>
      </c>
      <c r="H7034" s="50" t="s">
        <v>19482</v>
      </c>
      <c r="I7034" s="50">
        <f>(DAX__2019_2020__33[[#This Row],[Adj Close]]-DAX__2019_2020__33[[#This Row],[Adj Open]])/DAX__2019_2020__33[[#This Row],[Adj Open]]</f>
        <v>-1.9674956735526729E-3</v>
      </c>
      <c r="J7034" s="50">
        <f>DAX__2019_2020__33[[#This Row],[Adj Close]]-DAX__2019_2020__33[[#This Row],[Adj Open]]</f>
        <v>-0.1339585199208102</v>
      </c>
      <c r="K7034" s="50">
        <v>558270</v>
      </c>
    </row>
    <row r="7035" spans="1:11" x14ac:dyDescent="0.3">
      <c r="A7035" s="51" t="str">
        <f t="shared" si="115"/>
        <v>FME.DE</v>
      </c>
      <c r="B7035" s="52" t="s">
        <v>551</v>
      </c>
      <c r="C7035" s="50" t="s">
        <v>11302</v>
      </c>
      <c r="D7035" s="50">
        <f>DAX__2019_2020__33[[#This Row],[Open]]*(DAX__2019_2020__33[[#This Row],[Adj Close]]/DAX__2019_2020__33[[#This Row],[Close]])</f>
        <v>67.5117211037673</v>
      </c>
      <c r="E7035" s="50" t="s">
        <v>11002</v>
      </c>
      <c r="F7035" s="50" t="s">
        <v>5598</v>
      </c>
      <c r="G7035" s="50" t="s">
        <v>7982</v>
      </c>
      <c r="H7035" s="50" t="s">
        <v>19483</v>
      </c>
      <c r="I7035" s="50">
        <f>(DAX__2019_2020__33[[#This Row],[Adj Close]]-DAX__2019_2020__33[[#This Row],[Adj Open]])/DAX__2019_2020__33[[#This Row],[Adj Open]]</f>
        <v>-1.1054407909705336E-2</v>
      </c>
      <c r="J7035" s="50">
        <f>DAX__2019_2020__33[[#This Row],[Adj Close]]-DAX__2019_2020__33[[#This Row],[Adj Open]]</f>
        <v>-0.74630210376730588</v>
      </c>
      <c r="K7035" s="50">
        <v>424357</v>
      </c>
    </row>
    <row r="7036" spans="1:11" x14ac:dyDescent="0.3">
      <c r="A7036" s="51" t="str">
        <f t="shared" si="115"/>
        <v>FME.DE</v>
      </c>
      <c r="B7036" s="52" t="s">
        <v>552</v>
      </c>
      <c r="C7036" s="50" t="s">
        <v>4948</v>
      </c>
      <c r="D7036" s="50">
        <f>DAX__2019_2020__33[[#This Row],[Open]]*(DAX__2019_2020__33[[#This Row],[Adj Close]]/DAX__2019_2020__33[[#This Row],[Close]])</f>
        <v>67.932706952571607</v>
      </c>
      <c r="E7036" s="50" t="s">
        <v>9460</v>
      </c>
      <c r="F7036" s="50" t="s">
        <v>7991</v>
      </c>
      <c r="G7036" s="50" t="s">
        <v>19028</v>
      </c>
      <c r="H7036" s="50" t="s">
        <v>19484</v>
      </c>
      <c r="I7036" s="50">
        <f>(DAX__2019_2020__33[[#This Row],[Adj Close]]-DAX__2019_2020__33[[#This Row],[Adj Open]])/DAX__2019_2020__33[[#This Row],[Adj Open]]</f>
        <v>3.1267619718309755E-2</v>
      </c>
      <c r="J7036" s="50">
        <f>DAX__2019_2020__33[[#This Row],[Adj Close]]-DAX__2019_2020__33[[#This Row],[Adj Open]]</f>
        <v>2.124094047428386</v>
      </c>
      <c r="K7036" s="50">
        <v>1342923</v>
      </c>
    </row>
    <row r="7037" spans="1:11" x14ac:dyDescent="0.3">
      <c r="A7037" s="51" t="str">
        <f t="shared" si="115"/>
        <v>FME.DE</v>
      </c>
      <c r="B7037" s="52" t="s">
        <v>553</v>
      </c>
      <c r="C7037" s="50" t="s">
        <v>7543</v>
      </c>
      <c r="D7037" s="50">
        <f>DAX__2019_2020__33[[#This Row],[Open]]*(DAX__2019_2020__33[[#This Row],[Adj Close]]/DAX__2019_2020__33[[#This Row],[Close]])</f>
        <v>69.82717141853378</v>
      </c>
      <c r="E7037" s="50" t="s">
        <v>11418</v>
      </c>
      <c r="F7037" s="50" t="s">
        <v>5460</v>
      </c>
      <c r="G7037" s="50" t="s">
        <v>11444</v>
      </c>
      <c r="H7037" s="50" t="s">
        <v>19485</v>
      </c>
      <c r="I7037" s="50">
        <f>(DAX__2019_2020__33[[#This Row],[Adj Close]]-DAX__2019_2020__33[[#This Row],[Adj Open]])/DAX__2019_2020__33[[#This Row],[Adj Open]]</f>
        <v>4.3847627685081108E-3</v>
      </c>
      <c r="J7037" s="50">
        <f>DAX__2019_2020__33[[#This Row],[Adj Close]]-DAX__2019_2020__33[[#This Row],[Adj Open]]</f>
        <v>0.30617558146622059</v>
      </c>
      <c r="K7037" s="50">
        <v>789502</v>
      </c>
    </row>
    <row r="7038" spans="1:11" x14ac:dyDescent="0.3">
      <c r="A7038" s="51" t="str">
        <f t="shared" si="115"/>
        <v>FME.DE</v>
      </c>
      <c r="B7038" s="52" t="s">
        <v>554</v>
      </c>
      <c r="C7038" s="50" t="s">
        <v>7521</v>
      </c>
      <c r="D7038" s="50">
        <f>DAX__2019_2020__33[[#This Row],[Open]]*(DAX__2019_2020__33[[#This Row],[Adj Close]]/DAX__2019_2020__33[[#This Row],[Close]])</f>
        <v>70.611750090948277</v>
      </c>
      <c r="E7038" s="50" t="s">
        <v>9452</v>
      </c>
      <c r="F7038" s="50" t="s">
        <v>11119</v>
      </c>
      <c r="G7038" s="50" t="s">
        <v>11119</v>
      </c>
      <c r="H7038" s="50" t="s">
        <v>19486</v>
      </c>
      <c r="I7038" s="50">
        <f>(DAX__2019_2020__33[[#This Row],[Adj Close]]-DAX__2019_2020__33[[#This Row],[Adj Open]])/DAX__2019_2020__33[[#This Row],[Adj Open]]</f>
        <v>-8.4011243197373818E-3</v>
      </c>
      <c r="J7038" s="50">
        <f>DAX__2019_2020__33[[#This Row],[Adj Close]]-DAX__2019_2020__33[[#This Row],[Adj Open]]</f>
        <v>-0.59321809094828382</v>
      </c>
      <c r="K7038" s="50">
        <v>604498</v>
      </c>
    </row>
    <row r="7039" spans="1:11" x14ac:dyDescent="0.3">
      <c r="A7039" s="51" t="str">
        <f t="shared" si="115"/>
        <v>FME.DE</v>
      </c>
      <c r="B7039" s="52" t="s">
        <v>555</v>
      </c>
      <c r="C7039" s="50" t="s">
        <v>11499</v>
      </c>
      <c r="D7039" s="50">
        <f>DAX__2019_2020__33[[#This Row],[Open]]*(DAX__2019_2020__33[[#This Row],[Adj Close]]/DAX__2019_2020__33[[#This Row],[Close]])</f>
        <v>69.329635451184515</v>
      </c>
      <c r="E7039" s="50" t="s">
        <v>19446</v>
      </c>
      <c r="F7039" s="50" t="s">
        <v>12813</v>
      </c>
      <c r="G7039" s="50" t="s">
        <v>19243</v>
      </c>
      <c r="H7039" s="50" t="s">
        <v>19487</v>
      </c>
      <c r="I7039" s="50">
        <f>(DAX__2019_2020__33[[#This Row],[Adj Close]]-DAX__2019_2020__33[[#This Row],[Adj Open]])/DAX__2019_2020__33[[#This Row],[Adj Open]]</f>
        <v>-5.5203009318286001E-3</v>
      </c>
      <c r="J7039" s="50">
        <f>DAX__2019_2020__33[[#This Row],[Adj Close]]-DAX__2019_2020__33[[#This Row],[Adj Open]]</f>
        <v>-0.38272045118451103</v>
      </c>
      <c r="K7039" s="50">
        <v>530115</v>
      </c>
    </row>
    <row r="7040" spans="1:11" x14ac:dyDescent="0.3">
      <c r="A7040" s="51" t="str">
        <f t="shared" si="115"/>
        <v>FME.DE</v>
      </c>
      <c r="B7040" s="52" t="s">
        <v>556</v>
      </c>
      <c r="C7040" s="50" t="s">
        <v>11041</v>
      </c>
      <c r="D7040" s="50">
        <f>DAX__2019_2020__33[[#This Row],[Open]]*(DAX__2019_2020__33[[#This Row],[Adj Close]]/DAX__2019_2020__33[[#This Row],[Close]])</f>
        <v>68.79382585391501</v>
      </c>
      <c r="E7040" s="50" t="s">
        <v>19216</v>
      </c>
      <c r="F7040" s="50" t="s">
        <v>19443</v>
      </c>
      <c r="G7040" s="50" t="s">
        <v>9338</v>
      </c>
      <c r="H7040" s="50" t="s">
        <v>19488</v>
      </c>
      <c r="I7040" s="50">
        <f>(DAX__2019_2020__33[[#This Row],[Adj Close]]-DAX__2019_2020__33[[#This Row],[Adj Open]])/DAX__2019_2020__33[[#This Row],[Adj Open]]</f>
        <v>2.7810847626954778E-4</v>
      </c>
      <c r="J7040" s="50">
        <f>DAX__2019_2020__33[[#This Row],[Adj Close]]-DAX__2019_2020__33[[#This Row],[Adj Open]]</f>
        <v>1.9132146084984925E-2</v>
      </c>
      <c r="K7040" s="50">
        <v>530543</v>
      </c>
    </row>
    <row r="7041" spans="1:15" x14ac:dyDescent="0.3">
      <c r="A7041" s="51" t="str">
        <f t="shared" si="115"/>
        <v>FME.DE</v>
      </c>
      <c r="B7041" s="52" t="s">
        <v>557</v>
      </c>
      <c r="C7041" s="50" t="s">
        <v>9331</v>
      </c>
      <c r="D7041" s="50">
        <f>DAX__2019_2020__33[[#This Row],[Open]]*(DAX__2019_2020__33[[#This Row],[Adj Close]]/DAX__2019_2020__33[[#This Row],[Close]])</f>
        <v>69.44445580236416</v>
      </c>
      <c r="E7041" s="50" t="s">
        <v>11103</v>
      </c>
      <c r="F7041" s="50" t="s">
        <v>11117</v>
      </c>
      <c r="G7041" s="50" t="s">
        <v>9327</v>
      </c>
      <c r="H7041" s="50" t="s">
        <v>19448</v>
      </c>
      <c r="I7041" s="50">
        <f>(DAX__2019_2020__33[[#This Row],[Adj Close]]-DAX__2019_2020__33[[#This Row],[Adj Open]])/DAX__2019_2020__33[[#This Row],[Adj Open]]</f>
        <v>-2.7561310896634248E-4</v>
      </c>
      <c r="J7041" s="50">
        <f>DAX__2019_2020__33[[#This Row],[Adj Close]]-DAX__2019_2020__33[[#This Row],[Adj Open]]</f>
        <v>-1.9139802364165348E-2</v>
      </c>
      <c r="K7041" s="50">
        <v>570750</v>
      </c>
    </row>
    <row r="7042" spans="1:15" x14ac:dyDescent="0.3">
      <c r="A7042" s="51" t="str">
        <f t="shared" si="115"/>
        <v>FME.DE</v>
      </c>
      <c r="B7042" s="52" t="s">
        <v>558</v>
      </c>
      <c r="C7042" s="50" t="s">
        <v>4996</v>
      </c>
      <c r="D7042" s="50">
        <f>DAX__2019_2020__33[[#This Row],[Open]]*(DAX__2019_2020__33[[#This Row],[Adj Close]]/DAX__2019_2020__33[[#This Row],[Close]])</f>
        <v>69.367914947905007</v>
      </c>
      <c r="E7042" s="50" t="s">
        <v>7558</v>
      </c>
      <c r="F7042" s="50" t="s">
        <v>5412</v>
      </c>
      <c r="G7042" s="50" t="s">
        <v>9249</v>
      </c>
      <c r="H7042" s="50" t="s">
        <v>19489</v>
      </c>
      <c r="I7042" s="50">
        <f>(DAX__2019_2020__33[[#This Row],[Adj Close]]-DAX__2019_2020__33[[#This Row],[Adj Open]])/DAX__2019_2020__33[[#This Row],[Adj Open]]</f>
        <v>-1.1862082758620593E-2</v>
      </c>
      <c r="J7042" s="50">
        <f>DAX__2019_2020__33[[#This Row],[Adj Close]]-DAX__2019_2020__33[[#This Row],[Adj Open]]</f>
        <v>-0.82284794790500371</v>
      </c>
      <c r="K7042" s="50">
        <v>461001</v>
      </c>
    </row>
    <row r="7043" spans="1:15" x14ac:dyDescent="0.3">
      <c r="A7043" s="51" t="str">
        <f t="shared" si="115"/>
        <v>FME.DE</v>
      </c>
      <c r="B7043" s="52" t="s">
        <v>559</v>
      </c>
      <c r="C7043" s="50" t="s">
        <v>5414</v>
      </c>
      <c r="D7043" s="50">
        <f>DAX__2019_2020__33[[#This Row],[Open]]*(DAX__2019_2020__33[[#This Row],[Adj Close]]/DAX__2019_2020__33[[#This Row],[Close]])</f>
        <v>68.411113705263773</v>
      </c>
      <c r="E7043" s="50" t="s">
        <v>11485</v>
      </c>
      <c r="F7043" s="50" t="s">
        <v>8903</v>
      </c>
      <c r="G7043" s="50" t="s">
        <v>11073</v>
      </c>
      <c r="H7043" s="50" t="s">
        <v>19490</v>
      </c>
      <c r="I7043" s="50">
        <f>(DAX__2019_2020__33[[#This Row],[Adj Close]]-DAX__2019_2020__33[[#This Row],[Adj Open]])/DAX__2019_2020__33[[#This Row],[Adj Open]]</f>
        <v>-3.9160699300699433E-3</v>
      </c>
      <c r="J7043" s="50">
        <f>DAX__2019_2020__33[[#This Row],[Adj Close]]-DAX__2019_2020__33[[#This Row],[Adj Open]]</f>
        <v>-0.26790270526377924</v>
      </c>
      <c r="K7043" s="50">
        <v>692499</v>
      </c>
    </row>
    <row r="7044" spans="1:15" x14ac:dyDescent="0.3">
      <c r="A7044" s="51" t="str">
        <f t="shared" si="115"/>
        <v>FME.DE</v>
      </c>
      <c r="B7044" s="52" t="s">
        <v>560</v>
      </c>
      <c r="C7044" s="50" t="s">
        <v>9246</v>
      </c>
      <c r="D7044" s="50">
        <f>DAX__2019_2020__33[[#This Row],[Open]]*(DAX__2019_2020__33[[#This Row],[Adj Close]]/DAX__2019_2020__33[[#This Row],[Close]])</f>
        <v>68.200610905093825</v>
      </c>
      <c r="E7044" s="50" t="s">
        <v>11886</v>
      </c>
      <c r="F7044" s="50" t="s">
        <v>11302</v>
      </c>
      <c r="G7044" s="50" t="s">
        <v>5492</v>
      </c>
      <c r="H7044" s="50" t="s">
        <v>19460</v>
      </c>
      <c r="I7044" s="50">
        <f>(DAX__2019_2020__33[[#This Row],[Adj Close]]-DAX__2019_2020__33[[#This Row],[Adj Open]])/DAX__2019_2020__33[[#This Row],[Adj Open]]</f>
        <v>-5.6118126488748175E-4</v>
      </c>
      <c r="J7044" s="50">
        <f>DAX__2019_2020__33[[#This Row],[Adj Close]]-DAX__2019_2020__33[[#This Row],[Adj Open]]</f>
        <v>-3.8272905093819531E-2</v>
      </c>
      <c r="K7044" s="50">
        <v>540990</v>
      </c>
    </row>
    <row r="7045" spans="1:15" x14ac:dyDescent="0.3">
      <c r="A7045" s="51" t="str">
        <f t="shared" si="115"/>
        <v>FME.DE</v>
      </c>
      <c r="B7045" s="52" t="s">
        <v>561</v>
      </c>
      <c r="C7045" s="50" t="s">
        <v>11089</v>
      </c>
      <c r="D7045" s="50">
        <f>DAX__2019_2020__33[[#This Row],[Open]]*(DAX__2019_2020__33[[#This Row],[Adj Close]]/DAX__2019_2020__33[[#This Row],[Close]])</f>
        <v>67.970985210039288</v>
      </c>
      <c r="E7045" s="50" t="s">
        <v>19491</v>
      </c>
      <c r="F7045" s="50" t="s">
        <v>9313</v>
      </c>
      <c r="G7045" s="50" t="s">
        <v>9246</v>
      </c>
      <c r="H7045" s="50" t="s">
        <v>19492</v>
      </c>
      <c r="I7045" s="50">
        <f>(DAX__2019_2020__33[[#This Row],[Adj Close]]-DAX__2019_2020__33[[#This Row],[Adj Open]])/DAX__2019_2020__33[[#This Row],[Adj Open]]</f>
        <v>3.3783501776695583E-3</v>
      </c>
      <c r="J7045" s="50">
        <f>DAX__2019_2020__33[[#This Row],[Adj Close]]-DAX__2019_2020__33[[#This Row],[Adj Open]]</f>
        <v>0.22962978996071115</v>
      </c>
      <c r="K7045" s="50">
        <v>615848</v>
      </c>
    </row>
    <row r="7046" spans="1:15" x14ac:dyDescent="0.3">
      <c r="A7046" s="51" t="str">
        <f t="shared" si="115"/>
        <v>FME.DE</v>
      </c>
      <c r="B7046" s="52" t="s">
        <v>562</v>
      </c>
      <c r="C7046" s="50" t="s">
        <v>9249</v>
      </c>
      <c r="D7046" s="50">
        <f>DAX__2019_2020__33[[#This Row],[Open]]*(DAX__2019_2020__33[[#This Row],[Adj Close]]/DAX__2019_2020__33[[#This Row],[Close]])</f>
        <v>68.545066286018084</v>
      </c>
      <c r="E7046" s="50" t="s">
        <v>9252</v>
      </c>
      <c r="F7046" s="50" t="s">
        <v>4948</v>
      </c>
      <c r="G7046" s="50" t="s">
        <v>4948</v>
      </c>
      <c r="H7046" s="50" t="s">
        <v>19493</v>
      </c>
      <c r="I7046" s="50">
        <f>(DAX__2019_2020__33[[#This Row],[Adj Close]]-DAX__2019_2020__33[[#This Row],[Adj Open]])/DAX__2019_2020__33[[#This Row],[Adj Open]]</f>
        <v>-8.9335428382683324E-3</v>
      </c>
      <c r="J7046" s="50">
        <f>DAX__2019_2020__33[[#This Row],[Adj Close]]-DAX__2019_2020__33[[#This Row],[Adj Open]]</f>
        <v>-0.61235028601808494</v>
      </c>
      <c r="K7046" s="50">
        <v>484989</v>
      </c>
    </row>
    <row r="7047" spans="1:15" x14ac:dyDescent="0.3">
      <c r="A7047" s="51" t="str">
        <f t="shared" si="115"/>
        <v>FME.DE</v>
      </c>
      <c r="B7047" s="52" t="s">
        <v>563</v>
      </c>
      <c r="C7047" s="50" t="s">
        <v>18970</v>
      </c>
      <c r="D7047" s="50">
        <f>DAX__2019_2020__33[[#This Row],[Open]]*(DAX__2019_2020__33[[#This Row],[Adj Close]]/DAX__2019_2020__33[[#This Row],[Close]])</f>
        <v>68.238891727929584</v>
      </c>
      <c r="E7047" s="50" t="s">
        <v>11886</v>
      </c>
      <c r="F7047" s="50" t="s">
        <v>8887</v>
      </c>
      <c r="G7047" s="50" t="s">
        <v>8887</v>
      </c>
      <c r="H7047" s="50" t="s">
        <v>19494</v>
      </c>
      <c r="I7047" s="50">
        <f>(DAX__2019_2020__33[[#This Row],[Adj Close]]-DAX__2019_2020__33[[#This Row],[Adj Open]])/DAX__2019_2020__33[[#This Row],[Adj Open]]</f>
        <v>-1.4582178911946048E-2</v>
      </c>
      <c r="J7047" s="50">
        <f>DAX__2019_2020__33[[#This Row],[Adj Close]]-DAX__2019_2020__33[[#This Row],[Adj Open]]</f>
        <v>-0.99507172792958443</v>
      </c>
      <c r="K7047" s="50">
        <v>579691</v>
      </c>
    </row>
    <row r="7048" spans="1:15" x14ac:dyDescent="0.3">
      <c r="A7048" s="51" t="str">
        <f t="shared" si="115"/>
        <v>FME.DE</v>
      </c>
      <c r="B7048" s="52" t="s">
        <v>564</v>
      </c>
      <c r="C7048" s="50" t="s">
        <v>5626</v>
      </c>
      <c r="D7048" s="50">
        <f>DAX__2019_2020__33[[#This Row],[Open]]*(DAX__2019_2020__33[[#This Row],[Adj Close]]/DAX__2019_2020__33[[#This Row],[Close]])</f>
        <v>67.339489644059356</v>
      </c>
      <c r="E7048" s="50" t="s">
        <v>5406</v>
      </c>
      <c r="F7048" s="50" t="s">
        <v>5233</v>
      </c>
      <c r="G7048" s="50" t="s">
        <v>18974</v>
      </c>
      <c r="H7048" s="50" t="s">
        <v>19495</v>
      </c>
      <c r="I7048" s="50">
        <f>(DAX__2019_2020__33[[#This Row],[Adj Close]]-DAX__2019_2020__33[[#This Row],[Adj Open]])/DAX__2019_2020__33[[#This Row],[Adj Open]]</f>
        <v>-6.2517052963215252E-3</v>
      </c>
      <c r="J7048" s="50">
        <f>DAX__2019_2020__33[[#This Row],[Adj Close]]-DAX__2019_2020__33[[#This Row],[Adj Open]]</f>
        <v>-0.42098664405935438</v>
      </c>
      <c r="K7048" s="50">
        <v>516117</v>
      </c>
    </row>
    <row r="7049" spans="1:15" x14ac:dyDescent="0.3">
      <c r="A7049" s="51" t="str">
        <f t="shared" si="115"/>
        <v>FME.DE</v>
      </c>
      <c r="B7049" s="52" t="s">
        <v>565</v>
      </c>
      <c r="C7049" s="50" t="s">
        <v>5459</v>
      </c>
      <c r="D7049" s="50">
        <f>DAX__2019_2020__33[[#This Row],[Open]]*(DAX__2019_2020__33[[#This Row],[Adj Close]]/DAX__2019_2020__33[[#This Row],[Close]])</f>
        <v>66.975914207742434</v>
      </c>
      <c r="E7049" s="50" t="s">
        <v>11848</v>
      </c>
      <c r="F7049" s="50" t="s">
        <v>7931</v>
      </c>
      <c r="G7049" s="50" t="s">
        <v>7971</v>
      </c>
      <c r="H7049" s="50" t="s">
        <v>19496</v>
      </c>
      <c r="I7049" s="50">
        <f>(DAX__2019_2020__33[[#This Row],[Adj Close]]-DAX__2019_2020__33[[#This Row],[Adj Open]])/DAX__2019_2020__33[[#This Row],[Adj Open]]</f>
        <v>3.4285428571428698E-3</v>
      </c>
      <c r="J7049" s="50">
        <f>DAX__2019_2020__33[[#This Row],[Adj Close]]-DAX__2019_2020__33[[#This Row],[Adj Open]]</f>
        <v>0.22962979225756897</v>
      </c>
      <c r="K7049" s="50">
        <v>333404</v>
      </c>
    </row>
    <row r="7050" spans="1:15" x14ac:dyDescent="0.3">
      <c r="A7050" s="51" t="str">
        <f t="shared" si="115"/>
        <v>FME.DE</v>
      </c>
      <c r="B7050" s="52" t="s">
        <v>566</v>
      </c>
      <c r="C7050" s="50" t="s">
        <v>11513</v>
      </c>
      <c r="D7050" s="50">
        <f>DAX__2019_2020__33[[#This Row],[Open]]*(DAX__2019_2020__33[[#This Row],[Adj Close]]/DAX__2019_2020__33[[#This Row],[Close]])</f>
        <v>67.071586031898249</v>
      </c>
      <c r="E7050" s="50" t="s">
        <v>9267</v>
      </c>
      <c r="F7050" s="50" t="s">
        <v>5491</v>
      </c>
      <c r="G7050" s="50" t="s">
        <v>9267</v>
      </c>
      <c r="H7050" s="50" t="s">
        <v>19497</v>
      </c>
      <c r="I7050" s="50">
        <f>(DAX__2019_2020__33[[#This Row],[Adj Close]]-DAX__2019_2020__33[[#This Row],[Adj Open]])/DAX__2019_2020__33[[#This Row],[Adj Open]]</f>
        <v>1.0271070193183074E-2</v>
      </c>
      <c r="J7050" s="50">
        <f>DAX__2019_2020__33[[#This Row],[Adj Close]]-DAX__2019_2020__33[[#This Row],[Adj Open]]</f>
        <v>0.68889696810174428</v>
      </c>
      <c r="K7050" s="50">
        <v>437779</v>
      </c>
    </row>
    <row r="7051" spans="1:15" x14ac:dyDescent="0.3">
      <c r="A7051" s="51" t="str">
        <f t="shared" si="115"/>
        <v>FME.DE</v>
      </c>
      <c r="B7051" s="52" t="s">
        <v>567</v>
      </c>
      <c r="C7051" s="50" t="s">
        <v>19075</v>
      </c>
      <c r="D7051" s="50">
        <f>DAX__2019_2020__33[[#This Row],[Open]]*(DAX__2019_2020__33[[#This Row],[Adj Close]]/DAX__2019_2020__33[[#This Row],[Close]])</f>
        <v>67.664811691550554</v>
      </c>
      <c r="E7051" s="50" t="s">
        <v>9246</v>
      </c>
      <c r="F7051" s="50" t="s">
        <v>7991</v>
      </c>
      <c r="G7051" s="50" t="s">
        <v>5473</v>
      </c>
      <c r="H7051" s="50" t="s">
        <v>19498</v>
      </c>
      <c r="I7051" s="50">
        <f>(DAX__2019_2020__33[[#This Row],[Adj Close]]-DAX__2019_2020__33[[#This Row],[Adj Open]])/DAX__2019_2020__33[[#This Row],[Adj Open]]</f>
        <v>-3.110873824789571E-3</v>
      </c>
      <c r="J7051" s="50">
        <f>DAX__2019_2020__33[[#This Row],[Adj Close]]-DAX__2019_2020__33[[#This Row],[Adj Open]]</f>
        <v>-0.21049669155055994</v>
      </c>
      <c r="K7051" s="50">
        <v>968739</v>
      </c>
    </row>
    <row r="7052" spans="1:15" x14ac:dyDescent="0.3">
      <c r="A7052" s="51" t="str">
        <f t="shared" si="115"/>
        <v>FME.DE</v>
      </c>
      <c r="B7052" s="52" t="s">
        <v>568</v>
      </c>
      <c r="C7052" s="50" t="s">
        <v>19000</v>
      </c>
      <c r="D7052" s="50">
        <f>DAX__2019_2020__33[[#This Row],[Open]]*(DAX__2019_2020__33[[#This Row],[Adj Close]]/DAX__2019_2020__33[[#This Row],[Close]])</f>
        <v>67.473442524362326</v>
      </c>
      <c r="E7052" s="50" t="s">
        <v>19004</v>
      </c>
      <c r="F7052" s="50" t="s">
        <v>5626</v>
      </c>
      <c r="G7052" s="50" t="s">
        <v>19499</v>
      </c>
      <c r="H7052" s="50" t="s">
        <v>19500</v>
      </c>
      <c r="I7052" s="50">
        <f>(DAX__2019_2020__33[[#This Row],[Adj Close]]-DAX__2019_2020__33[[#This Row],[Adj Open]])/DAX__2019_2020__33[[#This Row],[Adj Open]]</f>
        <v>3.403360893506542E-3</v>
      </c>
      <c r="J7052" s="50">
        <f>DAX__2019_2020__33[[#This Row],[Adj Close]]-DAX__2019_2020__33[[#This Row],[Adj Open]]</f>
        <v>0.22963647563767609</v>
      </c>
      <c r="K7052" s="50">
        <v>435789</v>
      </c>
    </row>
    <row r="7053" spans="1:15" x14ac:dyDescent="0.3">
      <c r="A7053" s="51" t="str">
        <f t="shared" si="115"/>
        <v>FME.DE</v>
      </c>
      <c r="B7053" s="52" t="s">
        <v>569</v>
      </c>
      <c r="C7053" s="50" t="s">
        <v>7924</v>
      </c>
      <c r="D7053" s="50">
        <f>DAX__2019_2020__33[[#This Row],[Open]]*(DAX__2019_2020__33[[#This Row],[Adj Close]]/DAX__2019_2020__33[[#This Row],[Close]])</f>
        <v>67.588262426326096</v>
      </c>
      <c r="E7053" s="50" t="s">
        <v>19075</v>
      </c>
      <c r="F7053" s="50" t="s">
        <v>9295</v>
      </c>
      <c r="G7053" s="50" t="s">
        <v>7925</v>
      </c>
      <c r="H7053" s="50" t="s">
        <v>19501</v>
      </c>
      <c r="I7053" s="50">
        <f>(DAX__2019_2020__33[[#This Row],[Adj Close]]-DAX__2019_2020__33[[#This Row],[Adj Open]])/DAX__2019_2020__33[[#This Row],[Adj Open]]</f>
        <v>-1.7270682577444428E-2</v>
      </c>
      <c r="J7053" s="50">
        <f>DAX__2019_2020__33[[#This Row],[Adj Close]]-DAX__2019_2020__33[[#This Row],[Adj Open]]</f>
        <v>-1.167295426326092</v>
      </c>
      <c r="K7053" s="50">
        <v>586115</v>
      </c>
    </row>
    <row r="7054" spans="1:15" x14ac:dyDescent="0.3">
      <c r="A7054" s="51" t="str">
        <f t="shared" si="115"/>
        <v>FME.DE</v>
      </c>
      <c r="B7054" s="52" t="s">
        <v>570</v>
      </c>
      <c r="C7054" s="50" t="s">
        <v>7505</v>
      </c>
      <c r="D7054" s="50">
        <f>DAX__2019_2020__33[[#This Row],[Open]]*(DAX__2019_2020__33[[#This Row],[Adj Close]]/DAX__2019_2020__33[[#This Row],[Close]])</f>
        <v>66.306162148206624</v>
      </c>
      <c r="E7054" s="50" t="s">
        <v>8907</v>
      </c>
      <c r="F7054" s="50" t="s">
        <v>5595</v>
      </c>
      <c r="G7054" s="50" t="s">
        <v>5595</v>
      </c>
      <c r="H7054" s="50" t="s">
        <v>19502</v>
      </c>
      <c r="I7054" s="50">
        <f>(DAX__2019_2020__33[[#This Row],[Adj Close]]-DAX__2019_2020__33[[#This Row],[Adj Open]])/DAX__2019_2020__33[[#This Row],[Adj Open]]</f>
        <v>-8.9466518493511674E-3</v>
      </c>
      <c r="J7054" s="50">
        <f>DAX__2019_2020__33[[#This Row],[Adj Close]]-DAX__2019_2020__33[[#This Row],[Adj Open]]</f>
        <v>-0.59321814820663121</v>
      </c>
      <c r="K7054" s="50">
        <v>535223</v>
      </c>
    </row>
    <row r="7055" spans="1:15" x14ac:dyDescent="0.3">
      <c r="A7055" s="51" t="str">
        <f t="shared" si="115"/>
        <v>FME.DE</v>
      </c>
      <c r="B7055" s="52" t="s">
        <v>571</v>
      </c>
      <c r="C7055" s="50" t="s">
        <v>5189</v>
      </c>
      <c r="D7055" s="50">
        <f>DAX__2019_2020__33[[#This Row],[Open]]*(DAX__2019_2020__33[[#This Row],[Adj Close]]/DAX__2019_2020__33[[#This Row],[Close]])</f>
        <v>65.55984888370206</v>
      </c>
      <c r="E7055" s="50" t="s">
        <v>8876</v>
      </c>
      <c r="F7055" s="50" t="s">
        <v>7440</v>
      </c>
      <c r="G7055" s="50" t="s">
        <v>8886</v>
      </c>
      <c r="H7055" s="50" t="s">
        <v>19503</v>
      </c>
      <c r="I7055" s="50">
        <f>(DAX__2019_2020__33[[#This Row],[Adj Close]]-DAX__2019_2020__33[[#This Row],[Adj Open]])/DAX__2019_2020__33[[#This Row],[Adj Open]]</f>
        <v>-2.9188121534799161E-3</v>
      </c>
      <c r="J7055" s="50">
        <f>DAX__2019_2020__33[[#This Row],[Adj Close]]-DAX__2019_2020__33[[#This Row],[Adj Open]]</f>
        <v>-0.19135688370205628</v>
      </c>
      <c r="K7055" s="50">
        <v>746225</v>
      </c>
      <c r="N7055" s="14"/>
      <c r="O7055" s="19"/>
    </row>
    <row r="7056" spans="1:15" x14ac:dyDescent="0.3">
      <c r="A7056" s="51" t="str">
        <f t="shared" si="115"/>
        <v>FME.DE</v>
      </c>
      <c r="B7056" s="52" t="s">
        <v>572</v>
      </c>
      <c r="C7056" s="50" t="s">
        <v>5489</v>
      </c>
      <c r="D7056" s="50">
        <f>DAX__2019_2020__33[[#This Row],[Open]]*(DAX__2019_2020__33[[#This Row],[Adj Close]]/DAX__2019_2020__33[[#This Row],[Close]])</f>
        <v>65.808615697829651</v>
      </c>
      <c r="E7056" s="50" t="s">
        <v>5241</v>
      </c>
      <c r="F7056" s="50" t="s">
        <v>9606</v>
      </c>
      <c r="G7056" s="50" t="s">
        <v>5226</v>
      </c>
      <c r="H7056" s="50" t="s">
        <v>19504</v>
      </c>
      <c r="I7056" s="50">
        <f>(DAX__2019_2020__33[[#This Row],[Adj Close]]-DAX__2019_2020__33[[#This Row],[Adj Open]])/DAX__2019_2020__33[[#This Row],[Adj Open]]</f>
        <v>-4.9432539247347166E-3</v>
      </c>
      <c r="J7056" s="50">
        <f>DAX__2019_2020__33[[#This Row],[Adj Close]]-DAX__2019_2020__33[[#This Row],[Adj Open]]</f>
        <v>-0.3253086978296551</v>
      </c>
      <c r="K7056" s="50">
        <v>441290</v>
      </c>
    </row>
    <row r="7057" spans="1:11" x14ac:dyDescent="0.3">
      <c r="A7057" s="51" t="str">
        <f t="shared" si="115"/>
        <v>FME.DE</v>
      </c>
      <c r="B7057" s="52" t="s">
        <v>573</v>
      </c>
      <c r="C7057" s="50" t="s">
        <v>18958</v>
      </c>
      <c r="D7057" s="50">
        <f>DAX__2019_2020__33[[#This Row],[Open]]*(DAX__2019_2020__33[[#This Row],[Adj Close]]/DAX__2019_2020__33[[#This Row],[Close]])</f>
        <v>65.253673277144671</v>
      </c>
      <c r="E7057" s="50" t="s">
        <v>7937</v>
      </c>
      <c r="F7057" s="50" t="s">
        <v>7943</v>
      </c>
      <c r="G7057" s="50" t="s">
        <v>8886</v>
      </c>
      <c r="H7057" s="50" t="s">
        <v>19503</v>
      </c>
      <c r="I7057" s="50">
        <f>(DAX__2019_2020__33[[#This Row],[Adj Close]]-DAX__2019_2020__33[[#This Row],[Adj Open]])/DAX__2019_2020__33[[#This Row],[Adj Open]]</f>
        <v>1.7595748574593766E-3</v>
      </c>
      <c r="J7057" s="50">
        <f>DAX__2019_2020__33[[#This Row],[Adj Close]]-DAX__2019_2020__33[[#This Row],[Adj Open]]</f>
        <v>0.11481872285533257</v>
      </c>
      <c r="K7057" s="50">
        <v>422949</v>
      </c>
    </row>
    <row r="7058" spans="1:11" x14ac:dyDescent="0.3">
      <c r="A7058" s="51" t="str">
        <f t="shared" si="115"/>
        <v>FME.DE</v>
      </c>
      <c r="B7058" s="52" t="s">
        <v>574</v>
      </c>
      <c r="C7058" s="50" t="s">
        <v>8876</v>
      </c>
      <c r="D7058" s="50">
        <f>DAX__2019_2020__33[[#This Row],[Open]]*(DAX__2019_2020__33[[#This Row],[Adj Close]]/DAX__2019_2020__33[[#This Row],[Close]])</f>
        <v>65.942564156789857</v>
      </c>
      <c r="E7058" s="50" t="s">
        <v>5389</v>
      </c>
      <c r="F7058" s="50" t="s">
        <v>8025</v>
      </c>
      <c r="G7058" s="50" t="s">
        <v>11305</v>
      </c>
      <c r="H7058" s="50" t="s">
        <v>19505</v>
      </c>
      <c r="I7058" s="50">
        <f>(DAX__2019_2020__33[[#This Row],[Adj Close]]-DAX__2019_2020__33[[#This Row],[Adj Open]])/DAX__2019_2020__33[[#This Row],[Adj Open]]</f>
        <v>-8.4155835291812083E-3</v>
      </c>
      <c r="J7058" s="50">
        <f>DAX__2019_2020__33[[#This Row],[Adj Close]]-DAX__2019_2020__33[[#This Row],[Adj Open]]</f>
        <v>-0.55494515678985579</v>
      </c>
      <c r="K7058" s="50">
        <v>497326</v>
      </c>
    </row>
    <row r="7059" spans="1:11" x14ac:dyDescent="0.3">
      <c r="A7059" s="51" t="str">
        <f t="shared" si="115"/>
        <v>FME.DE</v>
      </c>
      <c r="B7059" s="52" t="s">
        <v>575</v>
      </c>
      <c r="C7059" s="50" t="s">
        <v>8865</v>
      </c>
      <c r="D7059" s="50">
        <f>DAX__2019_2020__33[[#This Row],[Open]]*(DAX__2019_2020__33[[#This Row],[Adj Close]]/DAX__2019_2020__33[[#This Row],[Close]])</f>
        <v>65.540715778688536</v>
      </c>
      <c r="E7059" s="50" t="s">
        <v>4958</v>
      </c>
      <c r="F7059" s="50" t="s">
        <v>9626</v>
      </c>
      <c r="G7059" s="50" t="s">
        <v>8886</v>
      </c>
      <c r="H7059" s="50" t="s">
        <v>19503</v>
      </c>
      <c r="I7059" s="50">
        <f>(DAX__2019_2020__33[[#This Row],[Adj Close]]-DAX__2019_2020__33[[#This Row],[Adj Open]])/DAX__2019_2020__33[[#This Row],[Adj Open]]</f>
        <v>-2.6277372262775E-3</v>
      </c>
      <c r="J7059" s="50">
        <f>DAX__2019_2020__33[[#This Row],[Adj Close]]-DAX__2019_2020__33[[#This Row],[Adj Open]]</f>
        <v>-0.172223778688533</v>
      </c>
      <c r="K7059" s="50">
        <v>508593</v>
      </c>
    </row>
    <row r="7060" spans="1:11" x14ac:dyDescent="0.3">
      <c r="A7060" s="51" t="str">
        <f t="shared" si="115"/>
        <v>FME.DE</v>
      </c>
      <c r="B7060" s="52" t="s">
        <v>576</v>
      </c>
      <c r="C7060" s="50" t="s">
        <v>5003</v>
      </c>
      <c r="D7060" s="50">
        <f>DAX__2019_2020__33[[#This Row],[Open]]*(DAX__2019_2020__33[[#This Row],[Adj Close]]/DAX__2019_2020__33[[#This Row],[Close]])</f>
        <v>65.062310630184385</v>
      </c>
      <c r="E7060" s="50" t="s">
        <v>8000</v>
      </c>
      <c r="F7060" s="50" t="s">
        <v>8020</v>
      </c>
      <c r="G7060" s="50" t="s">
        <v>5379</v>
      </c>
      <c r="H7060" s="50" t="s">
        <v>19506</v>
      </c>
      <c r="I7060" s="50">
        <f>(DAX__2019_2020__33[[#This Row],[Adj Close]]-DAX__2019_2020__33[[#This Row],[Adj Open]])/DAX__2019_2020__33[[#This Row],[Adj Open]]</f>
        <v>-5.5881911764706221E-3</v>
      </c>
      <c r="J7060" s="50">
        <f>DAX__2019_2020__33[[#This Row],[Adj Close]]-DAX__2019_2020__33[[#This Row],[Adj Open]]</f>
        <v>-0.36358063018438713</v>
      </c>
      <c r="K7060" s="50">
        <v>880798</v>
      </c>
    </row>
    <row r="7061" spans="1:11" x14ac:dyDescent="0.3">
      <c r="A7061" s="51" t="str">
        <f t="shared" si="115"/>
        <v>FME.DE</v>
      </c>
      <c r="B7061" s="52" t="s">
        <v>577</v>
      </c>
      <c r="C7061" s="50" t="s">
        <v>11389</v>
      </c>
      <c r="D7061" s="50">
        <f>DAX__2019_2020__33[[#This Row],[Open]]*(DAX__2019_2020__33[[#This Row],[Adj Close]]/DAX__2019_2020__33[[#This Row],[Close]])</f>
        <v>65.081443771112447</v>
      </c>
      <c r="E7061" s="50" t="s">
        <v>4974</v>
      </c>
      <c r="F7061" s="50" t="s">
        <v>18961</v>
      </c>
      <c r="G7061" s="50" t="s">
        <v>5290</v>
      </c>
      <c r="H7061" s="50" t="s">
        <v>19507</v>
      </c>
      <c r="I7061" s="50">
        <f>(DAX__2019_2020__33[[#This Row],[Adj Close]]-DAX__2019_2020__33[[#This Row],[Adj Open]])/DAX__2019_2020__33[[#This Row],[Adj Open]]</f>
        <v>-3.5283447601444835E-3</v>
      </c>
      <c r="J7061" s="50">
        <f>DAX__2019_2020__33[[#This Row],[Adj Close]]-DAX__2019_2020__33[[#This Row],[Adj Open]]</f>
        <v>-0.22962977111244243</v>
      </c>
      <c r="K7061" s="50">
        <v>559468</v>
      </c>
    </row>
    <row r="7062" spans="1:11" x14ac:dyDescent="0.3">
      <c r="A7062" s="51" t="str">
        <f t="shared" si="115"/>
        <v>FME.DE</v>
      </c>
      <c r="B7062" s="52" t="s">
        <v>578</v>
      </c>
      <c r="C7062" s="50" t="s">
        <v>8044</v>
      </c>
      <c r="D7062" s="50">
        <f>DAX__2019_2020__33[[#This Row],[Open]]*(DAX__2019_2020__33[[#This Row],[Adj Close]]/DAX__2019_2020__33[[#This Row],[Close]])</f>
        <v>64.679592063302636</v>
      </c>
      <c r="E7062" s="50" t="s">
        <v>4974</v>
      </c>
      <c r="F7062" s="50" t="s">
        <v>5287</v>
      </c>
      <c r="G7062" s="50" t="s">
        <v>5287</v>
      </c>
      <c r="H7062" s="50" t="s">
        <v>19508</v>
      </c>
      <c r="I7062" s="50">
        <f>(DAX__2019_2020__33[[#This Row],[Adj Close]]-DAX__2019_2020__33[[#This Row],[Adj Open]])/DAX__2019_2020__33[[#This Row],[Adj Open]]</f>
        <v>-1.7750740170140878E-3</v>
      </c>
      <c r="J7062" s="50">
        <f>DAX__2019_2020__33[[#This Row],[Adj Close]]-DAX__2019_2020__33[[#This Row],[Adj Open]]</f>
        <v>-0.11481106330263913</v>
      </c>
      <c r="K7062" s="50">
        <v>616177</v>
      </c>
    </row>
    <row r="7063" spans="1:11" x14ac:dyDescent="0.3">
      <c r="A7063" s="51" t="str">
        <f t="shared" si="115"/>
        <v>FME.DE</v>
      </c>
      <c r="B7063" s="52" t="s">
        <v>579</v>
      </c>
      <c r="C7063" s="50" t="s">
        <v>5246</v>
      </c>
      <c r="D7063" s="50">
        <f>DAX__2019_2020__33[[#This Row],[Open]]*(DAX__2019_2020__33[[#This Row],[Adj Close]]/DAX__2019_2020__33[[#This Row],[Close]])</f>
        <v>64.870956215461561</v>
      </c>
      <c r="E7063" s="50" t="s">
        <v>7939</v>
      </c>
      <c r="F7063" s="50" t="s">
        <v>5563</v>
      </c>
      <c r="G7063" s="50" t="s">
        <v>8876</v>
      </c>
      <c r="H7063" s="50" t="s">
        <v>19509</v>
      </c>
      <c r="I7063" s="50">
        <f>(DAX__2019_2020__33[[#This Row],[Adj Close]]-DAX__2019_2020__33[[#This Row],[Adj Open]])/DAX__2019_2020__33[[#This Row],[Adj Open]]</f>
        <v>1.6519099564051551E-2</v>
      </c>
      <c r="J7063" s="50">
        <f>DAX__2019_2020__33[[#This Row],[Adj Close]]-DAX__2019_2020__33[[#This Row],[Adj Open]]</f>
        <v>1.0716097845384382</v>
      </c>
      <c r="K7063" s="50">
        <v>939752</v>
      </c>
    </row>
    <row r="7064" spans="1:11" x14ac:dyDescent="0.3">
      <c r="A7064" s="51" t="str">
        <f t="shared" si="115"/>
        <v>FME.DE</v>
      </c>
      <c r="B7064" s="52" t="s">
        <v>580</v>
      </c>
      <c r="C7064" s="50" t="s">
        <v>7501</v>
      </c>
      <c r="D7064" s="50">
        <f>DAX__2019_2020__33[[#This Row],[Open]]*(DAX__2019_2020__33[[#This Row],[Adj Close]]/DAX__2019_2020__33[[#This Row],[Close]])</f>
        <v>66.554916554992076</v>
      </c>
      <c r="E7064" s="50" t="s">
        <v>7931</v>
      </c>
      <c r="F7064" s="50" t="s">
        <v>8029</v>
      </c>
      <c r="G7064" s="50" t="s">
        <v>8029</v>
      </c>
      <c r="H7064" s="50" t="s">
        <v>19510</v>
      </c>
      <c r="I7064" s="50">
        <f>(DAX__2019_2020__33[[#This Row],[Adj Close]]-DAX__2019_2020__33[[#This Row],[Adj Open]])/DAX__2019_2020__33[[#This Row],[Adj Open]]</f>
        <v>-6.9004602329055947E-3</v>
      </c>
      <c r="J7064" s="50">
        <f>DAX__2019_2020__33[[#This Row],[Adj Close]]-DAX__2019_2020__33[[#This Row],[Adj Open]]</f>
        <v>-0.45925955499207305</v>
      </c>
      <c r="K7064" s="50">
        <v>791096</v>
      </c>
    </row>
    <row r="7065" spans="1:11" x14ac:dyDescent="0.3">
      <c r="A7065" s="51" t="str">
        <f t="shared" si="115"/>
        <v>FME.DE</v>
      </c>
      <c r="B7065" s="52" t="s">
        <v>581</v>
      </c>
      <c r="C7065" s="50" t="s">
        <v>11084</v>
      </c>
      <c r="D7065" s="50">
        <f>DAX__2019_2020__33[[#This Row],[Open]]*(DAX__2019_2020__33[[#This Row],[Adj Close]]/DAX__2019_2020__33[[#This Row],[Close]])</f>
        <v>66.344424457469358</v>
      </c>
      <c r="E7065" s="50" t="s">
        <v>8918</v>
      </c>
      <c r="F7065" s="50" t="s">
        <v>9299</v>
      </c>
      <c r="G7065" s="50" t="s">
        <v>9611</v>
      </c>
      <c r="H7065" s="50" t="s">
        <v>19511</v>
      </c>
      <c r="I7065" s="50">
        <f>(DAX__2019_2020__33[[#This Row],[Adj Close]]-DAX__2019_2020__33[[#This Row],[Adj Open]])/DAX__2019_2020__33[[#This Row],[Adj Open]]</f>
        <v>2.8844103192621926E-3</v>
      </c>
      <c r="J7065" s="50">
        <f>DAX__2019_2020__33[[#This Row],[Adj Close]]-DAX__2019_2020__33[[#This Row],[Adj Open]]</f>
        <v>0.19136454253063562</v>
      </c>
      <c r="K7065" s="50">
        <v>1100332</v>
      </c>
    </row>
    <row r="7066" spans="1:11" x14ac:dyDescent="0.3">
      <c r="A7066" s="51" t="str">
        <f t="shared" si="115"/>
        <v>FME.DE</v>
      </c>
      <c r="B7066" s="52" t="s">
        <v>582</v>
      </c>
      <c r="C7066" s="50" t="s">
        <v>9279</v>
      </c>
      <c r="D7066" s="50">
        <f>DAX__2019_2020__33[[#This Row],[Open]]*(DAX__2019_2020__33[[#This Row],[Adj Close]]/DAX__2019_2020__33[[#This Row],[Close]])</f>
        <v>65.617260380439916</v>
      </c>
      <c r="E7066" s="50" t="s">
        <v>18977</v>
      </c>
      <c r="F7066" s="50" t="s">
        <v>5428</v>
      </c>
      <c r="G7066" s="50" t="s">
        <v>5255</v>
      </c>
      <c r="H7066" s="50" t="s">
        <v>19512</v>
      </c>
      <c r="I7066" s="50">
        <f>(DAX__2019_2020__33[[#This Row],[Adj Close]]-DAX__2019_2020__33[[#This Row],[Adj Open]])/DAX__2019_2020__33[[#This Row],[Adj Open]]</f>
        <v>-1.6914610180384378E-2</v>
      </c>
      <c r="J7066" s="50">
        <f>DAX__2019_2020__33[[#This Row],[Adj Close]]-DAX__2019_2020__33[[#This Row],[Adj Open]]</f>
        <v>-1.1098903804399214</v>
      </c>
      <c r="K7066" s="50">
        <v>626261</v>
      </c>
    </row>
    <row r="7067" spans="1:11" x14ac:dyDescent="0.3">
      <c r="A7067" s="51" t="str">
        <f t="shared" si="115"/>
        <v>FME.DE</v>
      </c>
      <c r="B7067" s="52" t="s">
        <v>583</v>
      </c>
      <c r="C7067" s="50" t="s">
        <v>9626</v>
      </c>
      <c r="D7067" s="50">
        <f>DAX__2019_2020__33[[#This Row],[Open]]*(DAX__2019_2020__33[[#This Row],[Adj Close]]/DAX__2019_2020__33[[#This Row],[Close]])</f>
        <v>64.9474941888666</v>
      </c>
      <c r="E7067" s="50" t="s">
        <v>5228</v>
      </c>
      <c r="F7067" s="50" t="s">
        <v>5338</v>
      </c>
      <c r="G7067" s="50" t="s">
        <v>9292</v>
      </c>
      <c r="H7067" s="50" t="s">
        <v>19513</v>
      </c>
      <c r="I7067" s="50">
        <f>(DAX__2019_2020__33[[#This Row],[Adj Close]]-DAX__2019_2020__33[[#This Row],[Adj Open]])/DAX__2019_2020__33[[#This Row],[Adj Open]]</f>
        <v>1.1785798988765523E-3</v>
      </c>
      <c r="J7067" s="50">
        <f>DAX__2019_2020__33[[#This Row],[Adj Close]]-DAX__2019_2020__33[[#This Row],[Adj Open]]</f>
        <v>7.6545811133399866E-2</v>
      </c>
      <c r="K7067" s="50">
        <v>334538</v>
      </c>
    </row>
    <row r="7068" spans="1:11" x14ac:dyDescent="0.3">
      <c r="A7068" s="51" t="str">
        <f t="shared" si="115"/>
        <v>FME.DE</v>
      </c>
      <c r="B7068" s="52" t="s">
        <v>584</v>
      </c>
      <c r="C7068" s="50" t="s">
        <v>7417</v>
      </c>
      <c r="D7068" s="50">
        <f>DAX__2019_2020__33[[#This Row],[Open]]*(DAX__2019_2020__33[[#This Row],[Adj Close]]/DAX__2019_2020__33[[#This Row],[Close]])</f>
        <v>65.04317589716068</v>
      </c>
      <c r="E7068" s="50" t="s">
        <v>5232</v>
      </c>
      <c r="F7068" s="50" t="s">
        <v>5290</v>
      </c>
      <c r="G7068" s="50" t="s">
        <v>5003</v>
      </c>
      <c r="H7068" s="50" t="s">
        <v>19514</v>
      </c>
      <c r="I7068" s="50">
        <f>(DAX__2019_2020__33[[#This Row],[Adj Close]]-DAX__2019_2020__33[[#This Row],[Adj Open]])/DAX__2019_2020__33[[#This Row],[Adj Open]]</f>
        <v>2.9416003409136365E-4</v>
      </c>
      <c r="J7068" s="50">
        <f>DAX__2019_2020__33[[#This Row],[Adj Close]]-DAX__2019_2020__33[[#This Row],[Adj Open]]</f>
        <v>1.9133102839319349E-2</v>
      </c>
      <c r="K7068" s="50">
        <v>309786</v>
      </c>
    </row>
    <row r="7069" spans="1:11" x14ac:dyDescent="0.3">
      <c r="A7069" s="51" t="str">
        <f t="shared" si="115"/>
        <v>FME.DE</v>
      </c>
      <c r="B7069" s="52" t="s">
        <v>585</v>
      </c>
      <c r="C7069" s="50" t="s">
        <v>7942</v>
      </c>
      <c r="D7069" s="50">
        <f>DAX__2019_2020__33[[#This Row],[Open]]*(DAX__2019_2020__33[[#This Row],[Adj Close]]/DAX__2019_2020__33[[#This Row],[Close]])</f>
        <v>65.598121976515785</v>
      </c>
      <c r="E7069" s="50" t="s">
        <v>5443</v>
      </c>
      <c r="F7069" s="50" t="s">
        <v>8886</v>
      </c>
      <c r="G7069" s="50" t="s">
        <v>5232</v>
      </c>
      <c r="H7069" s="50" t="s">
        <v>19515</v>
      </c>
      <c r="I7069" s="50">
        <f>(DAX__2019_2020__33[[#This Row],[Adj Close]]-DAX__2019_2020__33[[#This Row],[Adj Open]])/DAX__2019_2020__33[[#This Row],[Adj Open]]</f>
        <v>-2.3336640120671767E-3</v>
      </c>
      <c r="J7069" s="50">
        <f>DAX__2019_2020__33[[#This Row],[Adj Close]]-DAX__2019_2020__33[[#This Row],[Adj Open]]</f>
        <v>-0.15308397651578787</v>
      </c>
      <c r="K7069" s="50">
        <v>264931</v>
      </c>
    </row>
    <row r="7070" spans="1:11" x14ac:dyDescent="0.3">
      <c r="A7070" s="51" t="str">
        <f t="shared" si="115"/>
        <v>FME.DE</v>
      </c>
      <c r="B7070" s="52" t="s">
        <v>586</v>
      </c>
      <c r="C7070" s="50" t="s">
        <v>8026</v>
      </c>
      <c r="D7070" s="50">
        <f>DAX__2019_2020__33[[#This Row],[Open]]*(DAX__2019_2020__33[[#This Row],[Adj Close]]/DAX__2019_2020__33[[#This Row],[Close]])</f>
        <v>65.425897263964842</v>
      </c>
      <c r="E7070" s="50" t="s">
        <v>7503</v>
      </c>
      <c r="F7070" s="50" t="s">
        <v>5555</v>
      </c>
      <c r="G7070" s="50" t="s">
        <v>7942</v>
      </c>
      <c r="H7070" s="50" t="s">
        <v>19516</v>
      </c>
      <c r="I7070" s="50">
        <f>(DAX__2019_2020__33[[#This Row],[Adj Close]]-DAX__2019_2020__33[[#This Row],[Adj Open]])/DAX__2019_2020__33[[#This Row],[Adj Open]]</f>
        <v>2.6323633796004396E-3</v>
      </c>
      <c r="J7070" s="50">
        <f>DAX__2019_2020__33[[#This Row],[Adj Close]]-DAX__2019_2020__33[[#This Row],[Adj Open]]</f>
        <v>0.17222473603516164</v>
      </c>
      <c r="K7070" s="50">
        <v>282052</v>
      </c>
    </row>
    <row r="7071" spans="1:11" x14ac:dyDescent="0.3">
      <c r="A7071" s="51" t="str">
        <f t="shared" si="115"/>
        <v>FME.DE</v>
      </c>
      <c r="B7071" s="52" t="s">
        <v>587</v>
      </c>
      <c r="C7071" s="50" t="s">
        <v>5505</v>
      </c>
      <c r="D7071" s="50">
        <f>DAX__2019_2020__33[[#This Row],[Open]]*(DAX__2019_2020__33[[#This Row],[Adj Close]]/DAX__2019_2020__33[[#This Row],[Close]])</f>
        <v>65.674663351470969</v>
      </c>
      <c r="E7071" s="50" t="s">
        <v>8872</v>
      </c>
      <c r="F7071" s="50" t="s">
        <v>18958</v>
      </c>
      <c r="G7071" s="50" t="s">
        <v>18958</v>
      </c>
      <c r="H7071" s="50" t="s">
        <v>19517</v>
      </c>
      <c r="I7071" s="50">
        <f>(DAX__2019_2020__33[[#This Row],[Adj Close]]-DAX__2019_2020__33[[#This Row],[Adj Open]])/DAX__2019_2020__33[[#This Row],[Adj Open]]</f>
        <v>-6.4102856411754963E-3</v>
      </c>
      <c r="J7071" s="50">
        <f>DAX__2019_2020__33[[#This Row],[Adj Close]]-DAX__2019_2020__33[[#This Row],[Adj Open]]</f>
        <v>-0.42099335147096895</v>
      </c>
      <c r="K7071" s="50">
        <v>209827</v>
      </c>
    </row>
    <row r="7072" spans="1:11" x14ac:dyDescent="0.3">
      <c r="A7072" s="51" t="str">
        <f t="shared" ref="A7072:A7135" si="116">"FRE.DE"</f>
        <v>FRE.DE</v>
      </c>
      <c r="B7072" s="52" t="s">
        <v>83</v>
      </c>
      <c r="C7072" s="50" t="s">
        <v>1147</v>
      </c>
      <c r="D7072" s="50">
        <f>DAX__2019_2020__33[[#This Row],[Open]]*(DAX__2019_2020__33[[#This Row],[Adj Close]]/DAX__2019_2020__33[[#This Row],[Close]])</f>
        <v>38.205756095812696</v>
      </c>
      <c r="E7072" s="50" t="s">
        <v>19518</v>
      </c>
      <c r="F7072" s="50" t="s">
        <v>1437</v>
      </c>
      <c r="G7072" s="50" t="s">
        <v>9775</v>
      </c>
      <c r="H7072" s="50" t="s">
        <v>19519</v>
      </c>
      <c r="I7072" s="50">
        <f>(DAX__2019_2020__33[[#This Row],[Adj Close]]-DAX__2019_2020__33[[#This Row],[Adj Open]])/DAX__2019_2020__33[[#This Row],[Adj Open]]</f>
        <v>1.8396178377538708E-2</v>
      </c>
      <c r="J7072" s="50">
        <f>DAX__2019_2020__33[[#This Row],[Adj Close]]-DAX__2019_2020__33[[#This Row],[Adj Open]]</f>
        <v>0.70283990418730724</v>
      </c>
      <c r="K7072" s="50">
        <v>1612530</v>
      </c>
    </row>
    <row r="7073" spans="1:11" x14ac:dyDescent="0.3">
      <c r="A7073" s="51" t="str">
        <f t="shared" si="116"/>
        <v>FRE.DE</v>
      </c>
      <c r="B7073" s="52" t="s">
        <v>84</v>
      </c>
      <c r="C7073" s="50" t="s">
        <v>1315</v>
      </c>
      <c r="D7073" s="50">
        <f>DAX__2019_2020__33[[#This Row],[Open]]*(DAX__2019_2020__33[[#This Row],[Adj Close]]/DAX__2019_2020__33[[#This Row],[Close]])</f>
        <v>38.575195279836471</v>
      </c>
      <c r="E7073" s="50" t="s">
        <v>8209</v>
      </c>
      <c r="F7073" s="50" t="s">
        <v>1155</v>
      </c>
      <c r="G7073" s="50" t="s">
        <v>1018</v>
      </c>
      <c r="H7073" s="50" t="s">
        <v>19520</v>
      </c>
      <c r="I7073" s="50">
        <f>(DAX__2019_2020__33[[#This Row],[Adj Close]]-DAX__2019_2020__33[[#This Row],[Adj Open]])/DAX__2019_2020__33[[#This Row],[Adj Open]]</f>
        <v>-3.7608034627235831E-2</v>
      </c>
      <c r="J7073" s="50">
        <f>DAX__2019_2020__33[[#This Row],[Adj Close]]-DAX__2019_2020__33[[#This Row],[Adj Open]]</f>
        <v>-1.4507372798364742</v>
      </c>
      <c r="K7073" s="50">
        <v>1670347</v>
      </c>
    </row>
    <row r="7074" spans="1:11" x14ac:dyDescent="0.3">
      <c r="A7074" s="51" t="str">
        <f t="shared" si="116"/>
        <v>FRE.DE</v>
      </c>
      <c r="B7074" s="52" t="s">
        <v>85</v>
      </c>
      <c r="C7074" s="50" t="s">
        <v>981</v>
      </c>
      <c r="D7074" s="50">
        <f>DAX__2019_2020__33[[#This Row],[Open]]*(DAX__2019_2020__33[[#This Row],[Adj Close]]/DAX__2019_2020__33[[#This Row],[Close]])</f>
        <v>37.259619150548723</v>
      </c>
      <c r="E7074" s="50" t="s">
        <v>1279</v>
      </c>
      <c r="F7074" s="50" t="s">
        <v>981</v>
      </c>
      <c r="G7074" s="50" t="s">
        <v>941</v>
      </c>
      <c r="H7074" s="50" t="s">
        <v>19521</v>
      </c>
      <c r="I7074" s="50">
        <f>(DAX__2019_2020__33[[#This Row],[Adj Close]]-DAX__2019_2020__33[[#This Row],[Adj Open]])/DAX__2019_2020__33[[#This Row],[Adj Open]]</f>
        <v>7.4244259939262827E-2</v>
      </c>
      <c r="J7074" s="50">
        <f>DAX__2019_2020__33[[#This Row],[Adj Close]]-DAX__2019_2020__33[[#This Row],[Adj Open]]</f>
        <v>2.7663128494512748</v>
      </c>
      <c r="K7074" s="50">
        <v>2661527</v>
      </c>
    </row>
    <row r="7075" spans="1:11" x14ac:dyDescent="0.3">
      <c r="A7075" s="51" t="str">
        <f t="shared" si="116"/>
        <v>FRE.DE</v>
      </c>
      <c r="B7075" s="52" t="s">
        <v>86</v>
      </c>
      <c r="C7075" s="50" t="s">
        <v>1089</v>
      </c>
      <c r="D7075" s="50">
        <f>DAX__2019_2020__33[[#This Row],[Open]]*(DAX__2019_2020__33[[#This Row],[Adj Close]]/DAX__2019_2020__33[[#This Row],[Close]])</f>
        <v>40.278239863064151</v>
      </c>
      <c r="E7075" s="50" t="s">
        <v>1310</v>
      </c>
      <c r="F7075" s="50" t="s">
        <v>2131</v>
      </c>
      <c r="G7075" s="50" t="s">
        <v>11590</v>
      </c>
      <c r="H7075" s="50" t="s">
        <v>19522</v>
      </c>
      <c r="I7075" s="50">
        <f>(DAX__2019_2020__33[[#This Row],[Adj Close]]-DAX__2019_2020__33[[#This Row],[Adj Open]])/DAX__2019_2020__33[[#This Row],[Adj Open]]</f>
        <v>-1.7225972768993899E-2</v>
      </c>
      <c r="J7075" s="50">
        <f>DAX__2019_2020__33[[#This Row],[Adj Close]]-DAX__2019_2020__33[[#This Row],[Adj Open]]</f>
        <v>-0.69383186306414757</v>
      </c>
      <c r="K7075" s="50">
        <v>1898172</v>
      </c>
    </row>
    <row r="7076" spans="1:11" x14ac:dyDescent="0.3">
      <c r="A7076" s="51" t="str">
        <f t="shared" si="116"/>
        <v>FRE.DE</v>
      </c>
      <c r="B7076" s="52" t="s">
        <v>87</v>
      </c>
      <c r="C7076" s="50" t="s">
        <v>19523</v>
      </c>
      <c r="D7076" s="50">
        <f>DAX__2019_2020__33[[#This Row],[Open]]*(DAX__2019_2020__33[[#This Row],[Adj Close]]/DAX__2019_2020__33[[#This Row],[Close]])</f>
        <v>39.404188913341372</v>
      </c>
      <c r="E7076" s="50" t="s">
        <v>1082</v>
      </c>
      <c r="F7076" s="50" t="s">
        <v>19524</v>
      </c>
      <c r="G7076" s="50" t="s">
        <v>951</v>
      </c>
      <c r="H7076" s="50" t="s">
        <v>19525</v>
      </c>
      <c r="I7076" s="50">
        <f>(DAX__2019_2020__33[[#This Row],[Adj Close]]-DAX__2019_2020__33[[#This Row],[Adj Open]])/DAX__2019_2020__33[[#This Row],[Adj Open]]</f>
        <v>-1.9894786187971625E-2</v>
      </c>
      <c r="J7076" s="50">
        <f>DAX__2019_2020__33[[#This Row],[Adj Close]]-DAX__2019_2020__33[[#This Row],[Adj Open]]</f>
        <v>-0.78393791334136864</v>
      </c>
      <c r="K7076" s="50">
        <v>2058908</v>
      </c>
    </row>
    <row r="7077" spans="1:11" x14ac:dyDescent="0.3">
      <c r="A7077" s="51" t="str">
        <f t="shared" si="116"/>
        <v>FRE.DE</v>
      </c>
      <c r="B7077" s="52" t="s">
        <v>88</v>
      </c>
      <c r="C7077" s="50" t="s">
        <v>960</v>
      </c>
      <c r="D7077" s="50">
        <f>DAX__2019_2020__33[[#This Row],[Open]]*(DAX__2019_2020__33[[#This Row],[Adj Close]]/DAX__2019_2020__33[[#This Row],[Close]])</f>
        <v>39.106836561412486</v>
      </c>
      <c r="E7077" s="50" t="s">
        <v>2206</v>
      </c>
      <c r="F7077" s="50" t="s">
        <v>596</v>
      </c>
      <c r="G7077" s="50" t="s">
        <v>1320</v>
      </c>
      <c r="H7077" s="50" t="s">
        <v>19526</v>
      </c>
      <c r="I7077" s="50">
        <f>(DAX__2019_2020__33[[#This Row],[Adj Close]]-DAX__2019_2020__33[[#This Row],[Adj Open]])/DAX__2019_2020__33[[#This Row],[Adj Open]]</f>
        <v>-1.152165845522356E-3</v>
      </c>
      <c r="J7077" s="50">
        <f>DAX__2019_2020__33[[#This Row],[Adj Close]]-DAX__2019_2020__33[[#This Row],[Adj Open]]</f>
        <v>-4.5057561412484404E-2</v>
      </c>
      <c r="K7077" s="50">
        <v>2306767</v>
      </c>
    </row>
    <row r="7078" spans="1:11" x14ac:dyDescent="0.3">
      <c r="A7078" s="51" t="str">
        <f t="shared" si="116"/>
        <v>FRE.DE</v>
      </c>
      <c r="B7078" s="52" t="s">
        <v>89</v>
      </c>
      <c r="C7078" s="50" t="s">
        <v>1317</v>
      </c>
      <c r="D7078" s="50">
        <f>DAX__2019_2020__33[[#This Row],[Open]]*(DAX__2019_2020__33[[#This Row],[Adj Close]]/DAX__2019_2020__33[[#This Row],[Close]])</f>
        <v>38.863545699732612</v>
      </c>
      <c r="E7078" s="50" t="s">
        <v>19527</v>
      </c>
      <c r="F7078" s="50" t="s">
        <v>1031</v>
      </c>
      <c r="G7078" s="50" t="s">
        <v>2199</v>
      </c>
      <c r="H7078" s="50" t="s">
        <v>19528</v>
      </c>
      <c r="I7078" s="50">
        <f>(DAX__2019_2020__33[[#This Row],[Adj Close]]-DAX__2019_2020__33[[#This Row],[Adj Open]])/DAX__2019_2020__33[[#This Row],[Adj Open]]</f>
        <v>2.5272431595816745E-2</v>
      </c>
      <c r="J7078" s="50">
        <f>DAX__2019_2020__33[[#This Row],[Adj Close]]-DAX__2019_2020__33[[#This Row],[Adj Open]]</f>
        <v>0.98217630026739045</v>
      </c>
      <c r="K7078" s="50">
        <v>1578567</v>
      </c>
    </row>
    <row r="7079" spans="1:11" x14ac:dyDescent="0.3">
      <c r="A7079" s="51" t="str">
        <f t="shared" si="116"/>
        <v>FRE.DE</v>
      </c>
      <c r="B7079" s="52" t="s">
        <v>90</v>
      </c>
      <c r="C7079" s="50" t="s">
        <v>1135</v>
      </c>
      <c r="D7079" s="50">
        <f>DAX__2019_2020__33[[#This Row],[Open]]*(DAX__2019_2020__33[[#This Row],[Adj Close]]/DAX__2019_2020__33[[#This Row],[Close]])</f>
        <v>39.593414873444374</v>
      </c>
      <c r="E7079" s="50" t="s">
        <v>1141</v>
      </c>
      <c r="F7079" s="50" t="s">
        <v>1428</v>
      </c>
      <c r="G7079" s="50" t="s">
        <v>19529</v>
      </c>
      <c r="H7079" s="50" t="s">
        <v>19530</v>
      </c>
      <c r="I7079" s="50">
        <f>(DAX__2019_2020__33[[#This Row],[Adj Close]]-DAX__2019_2020__33[[#This Row],[Adj Open]])/DAX__2019_2020__33[[#This Row],[Adj Open]]</f>
        <v>-2.0937619957615342E-2</v>
      </c>
      <c r="J7079" s="50">
        <f>DAX__2019_2020__33[[#This Row],[Adj Close]]-DAX__2019_2020__33[[#This Row],[Adj Open]]</f>
        <v>-0.82899187344437308</v>
      </c>
      <c r="K7079" s="50">
        <v>2038892</v>
      </c>
    </row>
    <row r="7080" spans="1:11" x14ac:dyDescent="0.3">
      <c r="A7080" s="51" t="str">
        <f t="shared" si="116"/>
        <v>FRE.DE</v>
      </c>
      <c r="B7080" s="52" t="s">
        <v>91</v>
      </c>
      <c r="C7080" s="50" t="s">
        <v>591</v>
      </c>
      <c r="D7080" s="50">
        <f>DAX__2019_2020__33[[#This Row],[Open]]*(DAX__2019_2020__33[[#This Row],[Adj Close]]/DAX__2019_2020__33[[#This Row],[Close]])</f>
        <v>38.656294458550207</v>
      </c>
      <c r="E7080" s="50" t="s">
        <v>8324</v>
      </c>
      <c r="F7080" s="50" t="s">
        <v>2190</v>
      </c>
      <c r="G7080" s="50" t="s">
        <v>960</v>
      </c>
      <c r="H7080" s="50" t="s">
        <v>19531</v>
      </c>
      <c r="I7080" s="50">
        <f>(DAX__2019_2020__33[[#This Row],[Adj Close]]-DAX__2019_2020__33[[#This Row],[Adj Open]])/DAX__2019_2020__33[[#This Row],[Adj Open]]</f>
        <v>1.1655011111654543E-2</v>
      </c>
      <c r="J7080" s="50">
        <f>DAX__2019_2020__33[[#This Row],[Adj Close]]-DAX__2019_2020__33[[#This Row],[Adj Open]]</f>
        <v>0.45053954144979258</v>
      </c>
      <c r="K7080" s="50">
        <v>1800755</v>
      </c>
    </row>
    <row r="7081" spans="1:11" x14ac:dyDescent="0.3">
      <c r="A7081" s="51" t="str">
        <f t="shared" si="116"/>
        <v>FRE.DE</v>
      </c>
      <c r="B7081" s="52" t="s">
        <v>92</v>
      </c>
      <c r="C7081" s="50" t="s">
        <v>19532</v>
      </c>
      <c r="D7081" s="50">
        <f>DAX__2019_2020__33[[#This Row],[Open]]*(DAX__2019_2020__33[[#This Row],[Adj Close]]/DAX__2019_2020__33[[#This Row],[Close]])</f>
        <v>38.755410711986933</v>
      </c>
      <c r="E7081" s="50" t="s">
        <v>19533</v>
      </c>
      <c r="F7081" s="50" t="s">
        <v>1330</v>
      </c>
      <c r="G7081" s="50" t="s">
        <v>596</v>
      </c>
      <c r="H7081" s="50" t="s">
        <v>19534</v>
      </c>
      <c r="I7081" s="50">
        <f>(DAX__2019_2020__33[[#This Row],[Adj Close]]-DAX__2019_2020__33[[#This Row],[Adj Open]])/DAX__2019_2020__33[[#This Row],[Adj Open]]</f>
        <v>-4.8825624218816147E-3</v>
      </c>
      <c r="J7081" s="50">
        <f>DAX__2019_2020__33[[#This Row],[Adj Close]]-DAX__2019_2020__33[[#This Row],[Adj Open]]</f>
        <v>-0.18922571198693561</v>
      </c>
      <c r="K7081" s="50">
        <v>1420746</v>
      </c>
    </row>
    <row r="7082" spans="1:11" x14ac:dyDescent="0.3">
      <c r="A7082" s="51" t="str">
        <f t="shared" si="116"/>
        <v>FRE.DE</v>
      </c>
      <c r="B7082" s="52" t="s">
        <v>93</v>
      </c>
      <c r="C7082" s="50" t="s">
        <v>591</v>
      </c>
      <c r="D7082" s="50">
        <f>DAX__2019_2020__33[[#This Row],[Open]]*(DAX__2019_2020__33[[#This Row],[Adj Close]]/DAX__2019_2020__33[[#This Row],[Close]])</f>
        <v>38.656296537982549</v>
      </c>
      <c r="E7082" s="50" t="s">
        <v>975</v>
      </c>
      <c r="F7082" s="50" t="s">
        <v>1461</v>
      </c>
      <c r="G7082" s="50" t="s">
        <v>1057</v>
      </c>
      <c r="H7082" s="50" t="s">
        <v>19535</v>
      </c>
      <c r="I7082" s="50">
        <f>(DAX__2019_2020__33[[#This Row],[Adj Close]]-DAX__2019_2020__33[[#This Row],[Adj Open]])/DAX__2019_2020__33[[#This Row],[Adj Open]]</f>
        <v>9.3233095886568367E-4</v>
      </c>
      <c r="J7082" s="50">
        <f>DAX__2019_2020__33[[#This Row],[Adj Close]]-DAX__2019_2020__33[[#This Row],[Adj Open]]</f>
        <v>3.6040462017453478E-2</v>
      </c>
      <c r="K7082" s="50">
        <v>1572054</v>
      </c>
    </row>
    <row r="7083" spans="1:11" x14ac:dyDescent="0.3">
      <c r="A7083" s="51" t="str">
        <f t="shared" si="116"/>
        <v>FRE.DE</v>
      </c>
      <c r="B7083" s="52" t="s">
        <v>94</v>
      </c>
      <c r="C7083" s="50" t="s">
        <v>951</v>
      </c>
      <c r="D7083" s="50">
        <f>DAX__2019_2020__33[[#This Row],[Open]]*(DAX__2019_2020__33[[#This Row],[Adj Close]]/DAX__2019_2020__33[[#This Row],[Close]])</f>
        <v>38.620253396137976</v>
      </c>
      <c r="E7083" s="50" t="s">
        <v>19536</v>
      </c>
      <c r="F7083" s="50" t="s">
        <v>1332</v>
      </c>
      <c r="G7083" s="50" t="s">
        <v>8321</v>
      </c>
      <c r="H7083" s="50" t="s">
        <v>19537</v>
      </c>
      <c r="I7083" s="50">
        <f>(DAX__2019_2020__33[[#This Row],[Adj Close]]-DAX__2019_2020__33[[#This Row],[Adj Open]])/DAX__2019_2020__33[[#This Row],[Adj Open]]</f>
        <v>-8.3994631731342528E-3</v>
      </c>
      <c r="J7083" s="50">
        <f>DAX__2019_2020__33[[#This Row],[Adj Close]]-DAX__2019_2020__33[[#This Row],[Adj Open]]</f>
        <v>-0.32438939613797402</v>
      </c>
      <c r="K7083" s="50">
        <v>1508497</v>
      </c>
    </row>
    <row r="7084" spans="1:11" x14ac:dyDescent="0.3">
      <c r="A7084" s="51" t="str">
        <f t="shared" si="116"/>
        <v>FRE.DE</v>
      </c>
      <c r="B7084" s="52" t="s">
        <v>95</v>
      </c>
      <c r="C7084" s="50" t="s">
        <v>1265</v>
      </c>
      <c r="D7084" s="50">
        <f>DAX__2019_2020__33[[#This Row],[Open]]*(DAX__2019_2020__33[[#This Row],[Adj Close]]/DAX__2019_2020__33[[#This Row],[Close]])</f>
        <v>38.854529037020633</v>
      </c>
      <c r="E7084" s="50" t="s">
        <v>19527</v>
      </c>
      <c r="F7084" s="50" t="s">
        <v>19538</v>
      </c>
      <c r="G7084" s="50" t="s">
        <v>1082</v>
      </c>
      <c r="H7084" s="50" t="s">
        <v>19539</v>
      </c>
      <c r="I7084" s="50">
        <f>(DAX__2019_2020__33[[#This Row],[Adj Close]]-DAX__2019_2020__33[[#This Row],[Adj Open]])/DAX__2019_2020__33[[#This Row],[Adj Open]]</f>
        <v>2.1103896593318371E-2</v>
      </c>
      <c r="J7084" s="50">
        <f>DAX__2019_2020__33[[#This Row],[Adj Close]]-DAX__2019_2020__33[[#This Row],[Adj Open]]</f>
        <v>0.81998196297936943</v>
      </c>
      <c r="K7084" s="50">
        <v>2757070</v>
      </c>
    </row>
    <row r="7085" spans="1:11" x14ac:dyDescent="0.3">
      <c r="A7085" s="51" t="str">
        <f t="shared" si="116"/>
        <v>FRE.DE</v>
      </c>
      <c r="B7085" s="52" t="s">
        <v>96</v>
      </c>
      <c r="C7085" s="50" t="s">
        <v>1272</v>
      </c>
      <c r="D7085" s="50">
        <f>DAX__2019_2020__33[[#This Row],[Open]]*(DAX__2019_2020__33[[#This Row],[Adj Close]]/DAX__2019_2020__33[[#This Row],[Close]])</f>
        <v>39.746597522440389</v>
      </c>
      <c r="E7085" s="50" t="s">
        <v>1270</v>
      </c>
      <c r="F7085" s="50" t="s">
        <v>970</v>
      </c>
      <c r="G7085" s="50" t="s">
        <v>2141</v>
      </c>
      <c r="H7085" s="50" t="s">
        <v>19540</v>
      </c>
      <c r="I7085" s="50">
        <f>(DAX__2019_2020__33[[#This Row],[Adj Close]]-DAX__2019_2020__33[[#This Row],[Adj Open]])/DAX__2019_2020__33[[#This Row],[Adj Open]]</f>
        <v>-2.0856993406098482E-2</v>
      </c>
      <c r="J7085" s="50">
        <f>DAX__2019_2020__33[[#This Row],[Adj Close]]-DAX__2019_2020__33[[#This Row],[Adj Open]]</f>
        <v>-0.8289945224403894</v>
      </c>
      <c r="K7085" s="50">
        <v>1306780</v>
      </c>
    </row>
    <row r="7086" spans="1:11" x14ac:dyDescent="0.3">
      <c r="A7086" s="51" t="str">
        <f t="shared" si="116"/>
        <v>FRE.DE</v>
      </c>
      <c r="B7086" s="52" t="s">
        <v>97</v>
      </c>
      <c r="C7086" s="50" t="s">
        <v>19541</v>
      </c>
      <c r="D7086" s="50">
        <f>DAX__2019_2020__33[[#This Row],[Open]]*(DAX__2019_2020__33[[#This Row],[Adj Close]]/DAX__2019_2020__33[[#This Row],[Close]])</f>
        <v>38.584208405314591</v>
      </c>
      <c r="E7086" s="50" t="s">
        <v>944</v>
      </c>
      <c r="F7086" s="50" t="s">
        <v>19542</v>
      </c>
      <c r="G7086" s="50" t="s">
        <v>1057</v>
      </c>
      <c r="H7086" s="50" t="s">
        <v>19535</v>
      </c>
      <c r="I7086" s="50">
        <f>(DAX__2019_2020__33[[#This Row],[Adj Close]]-DAX__2019_2020__33[[#This Row],[Adj Open]])/DAX__2019_2020__33[[#This Row],[Adj Open]]</f>
        <v>2.8024054180289279E-3</v>
      </c>
      <c r="J7086" s="50">
        <f>DAX__2019_2020__33[[#This Row],[Adj Close]]-DAX__2019_2020__33[[#This Row],[Adj Open]]</f>
        <v>0.10812859468541092</v>
      </c>
      <c r="K7086" s="50">
        <v>1623826</v>
      </c>
    </row>
    <row r="7087" spans="1:11" x14ac:dyDescent="0.3">
      <c r="A7087" s="51" t="str">
        <f t="shared" si="116"/>
        <v>FRE.DE</v>
      </c>
      <c r="B7087" s="52" t="s">
        <v>98</v>
      </c>
      <c r="C7087" s="50" t="s">
        <v>2169</v>
      </c>
      <c r="D7087" s="50">
        <f>DAX__2019_2020__33[[#This Row],[Open]]*(DAX__2019_2020__33[[#This Row],[Adj Close]]/DAX__2019_2020__33[[#This Row],[Close]])</f>
        <v>38.557176011059831</v>
      </c>
      <c r="E7087" s="50" t="s">
        <v>19543</v>
      </c>
      <c r="F7087" s="50" t="s">
        <v>1147</v>
      </c>
      <c r="G7087" s="50" t="s">
        <v>596</v>
      </c>
      <c r="H7087" s="50" t="s">
        <v>19534</v>
      </c>
      <c r="I7087" s="50">
        <f>(DAX__2019_2020__33[[#This Row],[Adj Close]]-DAX__2019_2020__33[[#This Row],[Adj Open]])/DAX__2019_2020__33[[#This Row],[Adj Open]]</f>
        <v>2.3365271713837689E-4</v>
      </c>
      <c r="J7087" s="50">
        <f>DAX__2019_2020__33[[#This Row],[Adj Close]]-DAX__2019_2020__33[[#This Row],[Adj Open]]</f>
        <v>9.0089889401667733E-3</v>
      </c>
      <c r="K7087" s="50">
        <v>1231415</v>
      </c>
    </row>
    <row r="7088" spans="1:11" x14ac:dyDescent="0.3">
      <c r="A7088" s="51" t="str">
        <f t="shared" si="116"/>
        <v>FRE.DE</v>
      </c>
      <c r="B7088" s="52" t="s">
        <v>99</v>
      </c>
      <c r="C7088" s="50" t="s">
        <v>19544</v>
      </c>
      <c r="D7088" s="50">
        <f>DAX__2019_2020__33[[#This Row],[Open]]*(DAX__2019_2020__33[[#This Row],[Adj Close]]/DAX__2019_2020__33[[#This Row],[Close]])</f>
        <v>39.178918291453272</v>
      </c>
      <c r="E7088" s="50" t="s">
        <v>1373</v>
      </c>
      <c r="F7088" s="50" t="s">
        <v>1301</v>
      </c>
      <c r="G7088" s="50" t="s">
        <v>2118</v>
      </c>
      <c r="H7088" s="50" t="s">
        <v>19545</v>
      </c>
      <c r="I7088" s="50">
        <f>(DAX__2019_2020__33[[#This Row],[Adj Close]]-DAX__2019_2020__33[[#This Row],[Adj Open]])/DAX__2019_2020__33[[#This Row],[Adj Open]]</f>
        <v>1.4719388224471048E-2</v>
      </c>
      <c r="J7088" s="50">
        <f>DAX__2019_2020__33[[#This Row],[Adj Close]]-DAX__2019_2020__33[[#This Row],[Adj Open]]</f>
        <v>0.57668970854673063</v>
      </c>
      <c r="K7088" s="50">
        <v>3182360</v>
      </c>
    </row>
    <row r="7089" spans="1:11" x14ac:dyDescent="0.3">
      <c r="A7089" s="51" t="str">
        <f t="shared" si="116"/>
        <v>FRE.DE</v>
      </c>
      <c r="B7089" s="52" t="s">
        <v>100</v>
      </c>
      <c r="C7089" s="50" t="s">
        <v>1279</v>
      </c>
      <c r="D7089" s="50">
        <f>DAX__2019_2020__33[[#This Row],[Open]]*(DAX__2019_2020__33[[#This Row],[Adj Close]]/DAX__2019_2020__33[[#This Row],[Close]])</f>
        <v>40.188124968222546</v>
      </c>
      <c r="E7089" s="50" t="s">
        <v>622</v>
      </c>
      <c r="F7089" s="50" t="s">
        <v>967</v>
      </c>
      <c r="G7089" s="50" t="s">
        <v>635</v>
      </c>
      <c r="H7089" s="50" t="s">
        <v>19546</v>
      </c>
      <c r="I7089" s="50">
        <f>(DAX__2019_2020__33[[#This Row],[Adj Close]]-DAX__2019_2020__33[[#This Row],[Adj Open]])/DAX__2019_2020__33[[#This Row],[Adj Open]]</f>
        <v>1.14350453558316E-2</v>
      </c>
      <c r="J7089" s="50">
        <f>DAX__2019_2020__33[[#This Row],[Adj Close]]-DAX__2019_2020__33[[#This Row],[Adj Open]]</f>
        <v>0.45955303177745321</v>
      </c>
      <c r="K7089" s="50">
        <v>1998953</v>
      </c>
    </row>
    <row r="7090" spans="1:11" x14ac:dyDescent="0.3">
      <c r="A7090" s="51" t="str">
        <f t="shared" si="116"/>
        <v>FRE.DE</v>
      </c>
      <c r="B7090" s="52" t="s">
        <v>101</v>
      </c>
      <c r="C7090" s="50" t="s">
        <v>8316</v>
      </c>
      <c r="D7090" s="50">
        <f>DAX__2019_2020__33[[#This Row],[Open]]*(DAX__2019_2020__33[[#This Row],[Adj Close]]/DAX__2019_2020__33[[#This Row],[Close]])</f>
        <v>40.611636864816475</v>
      </c>
      <c r="E7090" s="50" t="s">
        <v>619</v>
      </c>
      <c r="F7090" s="50" t="s">
        <v>605</v>
      </c>
      <c r="G7090" s="50" t="s">
        <v>19547</v>
      </c>
      <c r="H7090" s="50" t="s">
        <v>19548</v>
      </c>
      <c r="I7090" s="50">
        <f>(DAX__2019_2020__33[[#This Row],[Adj Close]]-DAX__2019_2020__33[[#This Row],[Adj Open]])/DAX__2019_2020__33[[#This Row],[Adj Open]]</f>
        <v>-8.6532061238074765E-3</v>
      </c>
      <c r="J7090" s="50">
        <f>DAX__2019_2020__33[[#This Row],[Adj Close]]-DAX__2019_2020__33[[#This Row],[Adj Open]]</f>
        <v>-0.35142086481647539</v>
      </c>
      <c r="K7090" s="50">
        <v>1261711</v>
      </c>
    </row>
    <row r="7091" spans="1:11" x14ac:dyDescent="0.3">
      <c r="A7091" s="51" t="str">
        <f t="shared" si="116"/>
        <v>FRE.DE</v>
      </c>
      <c r="B7091" s="52" t="s">
        <v>102</v>
      </c>
      <c r="C7091" s="50" t="s">
        <v>19549</v>
      </c>
      <c r="D7091" s="50">
        <f>DAX__2019_2020__33[[#This Row],[Open]]*(DAX__2019_2020__33[[#This Row],[Adj Close]]/DAX__2019_2020__33[[#This Row],[Close]])</f>
        <v>40.341309530155868</v>
      </c>
      <c r="E7091" s="50" t="s">
        <v>639</v>
      </c>
      <c r="F7091" s="50" t="s">
        <v>968</v>
      </c>
      <c r="G7091" s="50" t="s">
        <v>19550</v>
      </c>
      <c r="H7091" s="50" t="s">
        <v>19551</v>
      </c>
      <c r="I7091" s="50">
        <f>(DAX__2019_2020__33[[#This Row],[Adj Close]]-DAX__2019_2020__33[[#This Row],[Adj Open]])/DAX__2019_2020__33[[#This Row],[Adj Open]]</f>
        <v>-1.1168192986374883E-2</v>
      </c>
      <c r="J7091" s="50">
        <f>DAX__2019_2020__33[[#This Row],[Adj Close]]-DAX__2019_2020__33[[#This Row],[Adj Open]]</f>
        <v>-0.45053953015586501</v>
      </c>
      <c r="K7091" s="50">
        <v>1295229</v>
      </c>
    </row>
    <row r="7092" spans="1:11" x14ac:dyDescent="0.3">
      <c r="A7092" s="51" t="str">
        <f t="shared" si="116"/>
        <v>FRE.DE</v>
      </c>
      <c r="B7092" s="52" t="s">
        <v>103</v>
      </c>
      <c r="C7092" s="50" t="s">
        <v>19550</v>
      </c>
      <c r="D7092" s="50">
        <f>DAX__2019_2020__33[[#This Row],[Open]]*(DAX__2019_2020__33[[#This Row],[Adj Close]]/DAX__2019_2020__33[[#This Row],[Close]])</f>
        <v>39.890770114112996</v>
      </c>
      <c r="E7092" s="50" t="s">
        <v>19552</v>
      </c>
      <c r="F7092" s="50" t="s">
        <v>19553</v>
      </c>
      <c r="G7092" s="50" t="s">
        <v>622</v>
      </c>
      <c r="H7092" s="50" t="s">
        <v>19554</v>
      </c>
      <c r="I7092" s="50">
        <f>(DAX__2019_2020__33[[#This Row],[Adj Close]]-DAX__2019_2020__33[[#This Row],[Adj Open]])/DAX__2019_2020__33[[#This Row],[Adj Open]]</f>
        <v>3.1624079512084763E-2</v>
      </c>
      <c r="J7092" s="50">
        <f>DAX__2019_2020__33[[#This Row],[Adj Close]]-DAX__2019_2020__33[[#This Row],[Adj Open]]</f>
        <v>1.2615088858870038</v>
      </c>
      <c r="K7092" s="50">
        <v>1629554</v>
      </c>
    </row>
    <row r="7093" spans="1:11" x14ac:dyDescent="0.3">
      <c r="A7093" s="51" t="str">
        <f t="shared" si="116"/>
        <v>FRE.DE</v>
      </c>
      <c r="B7093" s="52" t="s">
        <v>104</v>
      </c>
      <c r="C7093" s="50" t="s">
        <v>829</v>
      </c>
      <c r="D7093" s="50">
        <f>DAX__2019_2020__33[[#This Row],[Open]]*(DAX__2019_2020__33[[#This Row],[Adj Close]]/DAX__2019_2020__33[[#This Row],[Close]])</f>
        <v>41.404585212438569</v>
      </c>
      <c r="E7093" s="50" t="s">
        <v>1369</v>
      </c>
      <c r="F7093" s="50" t="s">
        <v>1084</v>
      </c>
      <c r="G7093" s="50" t="s">
        <v>637</v>
      </c>
      <c r="H7093" s="50" t="s">
        <v>19555</v>
      </c>
      <c r="I7093" s="50">
        <f>(DAX__2019_2020__33[[#This Row],[Adj Close]]-DAX__2019_2020__33[[#This Row],[Adj Open]])/DAX__2019_2020__33[[#This Row],[Adj Open]]</f>
        <v>-1.4145853881482977E-2</v>
      </c>
      <c r="J7093" s="50">
        <f>DAX__2019_2020__33[[#This Row],[Adj Close]]-DAX__2019_2020__33[[#This Row],[Adj Open]]</f>
        <v>-0.58570321243856682</v>
      </c>
      <c r="K7093" s="50">
        <v>3079381</v>
      </c>
    </row>
    <row r="7094" spans="1:11" x14ac:dyDescent="0.3">
      <c r="A7094" s="51" t="str">
        <f t="shared" si="116"/>
        <v>FRE.DE</v>
      </c>
      <c r="B7094" s="52" t="s">
        <v>105</v>
      </c>
      <c r="C7094" s="50" t="s">
        <v>19556</v>
      </c>
      <c r="D7094" s="50">
        <f>DAX__2019_2020__33[[#This Row],[Open]]*(DAX__2019_2020__33[[#This Row],[Adj Close]]/DAX__2019_2020__33[[#This Row],[Close]])</f>
        <v>41.107227045877437</v>
      </c>
      <c r="E7094" s="50" t="s">
        <v>8307</v>
      </c>
      <c r="F7094" s="50" t="s">
        <v>664</v>
      </c>
      <c r="G7094" s="50" t="s">
        <v>8238</v>
      </c>
      <c r="H7094" s="50" t="s">
        <v>19557</v>
      </c>
      <c r="I7094" s="50">
        <f>(DAX__2019_2020__33[[#This Row],[Adj Close]]-DAX__2019_2020__33[[#This Row],[Adj Open]])/DAX__2019_2020__33[[#This Row],[Adj Open]]</f>
        <v>8.3297020677268723E-3</v>
      </c>
      <c r="J7094" s="50">
        <f>DAX__2019_2020__33[[#This Row],[Adj Close]]-DAX__2019_2020__33[[#This Row],[Adj Open]]</f>
        <v>0.34241095412256328</v>
      </c>
      <c r="K7094" s="50">
        <v>1786508</v>
      </c>
    </row>
    <row r="7095" spans="1:11" x14ac:dyDescent="0.3">
      <c r="A7095" s="51" t="str">
        <f t="shared" si="116"/>
        <v>FRE.DE</v>
      </c>
      <c r="B7095" s="52" t="s">
        <v>106</v>
      </c>
      <c r="C7095" s="50" t="s">
        <v>2156</v>
      </c>
      <c r="D7095" s="50">
        <f>DAX__2019_2020__33[[#This Row],[Open]]*(DAX__2019_2020__33[[#This Row],[Adj Close]]/DAX__2019_2020__33[[#This Row],[Close]])</f>
        <v>41.629857382429506</v>
      </c>
      <c r="E7095" s="50" t="s">
        <v>8342</v>
      </c>
      <c r="F7095" s="50" t="s">
        <v>1284</v>
      </c>
      <c r="G7095" s="50" t="s">
        <v>2216</v>
      </c>
      <c r="H7095" s="50" t="s">
        <v>19558</v>
      </c>
      <c r="I7095" s="50">
        <f>(DAX__2019_2020__33[[#This Row],[Adj Close]]-DAX__2019_2020__33[[#This Row],[Adj Open]])/DAX__2019_2020__33[[#This Row],[Adj Open]]</f>
        <v>-8.0086361902893081E-3</v>
      </c>
      <c r="J7095" s="50">
        <f>DAX__2019_2020__33[[#This Row],[Adj Close]]-DAX__2019_2020__33[[#This Row],[Adj Open]]</f>
        <v>-0.33339838242950748</v>
      </c>
      <c r="K7095" s="50">
        <v>1369006</v>
      </c>
    </row>
    <row r="7096" spans="1:11" x14ac:dyDescent="0.3">
      <c r="A7096" s="51" t="str">
        <f t="shared" si="116"/>
        <v>FRE.DE</v>
      </c>
      <c r="B7096" s="52" t="s">
        <v>107</v>
      </c>
      <c r="C7096" s="50" t="s">
        <v>19559</v>
      </c>
      <c r="D7096" s="50">
        <f>DAX__2019_2020__33[[#This Row],[Open]]*(DAX__2019_2020__33[[#This Row],[Adj Close]]/DAX__2019_2020__33[[#This Row],[Close]])</f>
        <v>41.494686530406028</v>
      </c>
      <c r="E7096" s="50" t="s">
        <v>712</v>
      </c>
      <c r="F7096" s="50" t="s">
        <v>1344</v>
      </c>
      <c r="G7096" s="50" t="s">
        <v>8708</v>
      </c>
      <c r="H7096" s="50" t="s">
        <v>19560</v>
      </c>
      <c r="I7096" s="50">
        <f>(DAX__2019_2020__33[[#This Row],[Adj Close]]-DAX__2019_2020__33[[#This Row],[Adj Open]])/DAX__2019_2020__33[[#This Row],[Adj Open]]</f>
        <v>2.2149859330073005E-2</v>
      </c>
      <c r="J7096" s="50">
        <f>DAX__2019_2020__33[[#This Row],[Adj Close]]-DAX__2019_2020__33[[#This Row],[Adj Open]]</f>
        <v>0.91910146959396855</v>
      </c>
      <c r="K7096" s="50">
        <v>2688492</v>
      </c>
    </row>
    <row r="7097" spans="1:11" x14ac:dyDescent="0.3">
      <c r="A7097" s="51" t="str">
        <f t="shared" si="116"/>
        <v>FRE.DE</v>
      </c>
      <c r="B7097" s="52" t="s">
        <v>108</v>
      </c>
      <c r="C7097" s="50" t="s">
        <v>8333</v>
      </c>
      <c r="D7097" s="50">
        <f>DAX__2019_2020__33[[#This Row],[Open]]*(DAX__2019_2020__33[[#This Row],[Adj Close]]/DAX__2019_2020__33[[#This Row],[Close]])</f>
        <v>42.260610829356111</v>
      </c>
      <c r="E7097" s="50" t="s">
        <v>837</v>
      </c>
      <c r="F7097" s="50" t="s">
        <v>2232</v>
      </c>
      <c r="G7097" s="50" t="s">
        <v>19561</v>
      </c>
      <c r="H7097" s="50" t="s">
        <v>19562</v>
      </c>
      <c r="I7097" s="50">
        <f>(DAX__2019_2020__33[[#This Row],[Adj Close]]-DAX__2019_2020__33[[#This Row],[Adj Open]])/DAX__2019_2020__33[[#This Row],[Adj Open]]</f>
        <v>2.9850531776095313E-3</v>
      </c>
      <c r="J7097" s="50">
        <f>DAX__2019_2020__33[[#This Row],[Adj Close]]-DAX__2019_2020__33[[#This Row],[Adj Open]]</f>
        <v>0.12615017064388923</v>
      </c>
      <c r="K7097" s="50">
        <v>1778094</v>
      </c>
    </row>
    <row r="7098" spans="1:11" x14ac:dyDescent="0.3">
      <c r="A7098" s="51" t="str">
        <f t="shared" si="116"/>
        <v>FRE.DE</v>
      </c>
      <c r="B7098" s="52" t="s">
        <v>109</v>
      </c>
      <c r="C7098" s="50" t="s">
        <v>19563</v>
      </c>
      <c r="D7098" s="50">
        <f>DAX__2019_2020__33[[#This Row],[Open]]*(DAX__2019_2020__33[[#This Row],[Adj Close]]/DAX__2019_2020__33[[#This Row],[Close]])</f>
        <v>42.044349607561927</v>
      </c>
      <c r="E7098" s="50" t="s">
        <v>8712</v>
      </c>
      <c r="F7098" s="50" t="s">
        <v>19564</v>
      </c>
      <c r="G7098" s="50" t="s">
        <v>19565</v>
      </c>
      <c r="H7098" s="50" t="s">
        <v>19566</v>
      </c>
      <c r="I7098" s="50">
        <f>(DAX__2019_2020__33[[#This Row],[Adj Close]]-DAX__2019_2020__33[[#This Row],[Adj Open]])/DAX__2019_2020__33[[#This Row],[Adj Open]]</f>
        <v>-1.3716245177882539E-2</v>
      </c>
      <c r="J7098" s="50">
        <f>DAX__2019_2020__33[[#This Row],[Adj Close]]-DAX__2019_2020__33[[#This Row],[Adj Open]]</f>
        <v>-0.57669060756192891</v>
      </c>
      <c r="K7098" s="50">
        <v>1863183</v>
      </c>
    </row>
    <row r="7099" spans="1:11" x14ac:dyDescent="0.3">
      <c r="A7099" s="51" t="str">
        <f t="shared" si="116"/>
        <v>FRE.DE</v>
      </c>
      <c r="B7099" s="52" t="s">
        <v>110</v>
      </c>
      <c r="C7099" s="50" t="s">
        <v>9767</v>
      </c>
      <c r="D7099" s="50">
        <f>DAX__2019_2020__33[[#This Row],[Open]]*(DAX__2019_2020__33[[#This Row],[Adj Close]]/DAX__2019_2020__33[[#This Row],[Close]])</f>
        <v>41.368541027947586</v>
      </c>
      <c r="E7099" s="50" t="s">
        <v>19567</v>
      </c>
      <c r="F7099" s="50" t="s">
        <v>2154</v>
      </c>
      <c r="G7099" s="50" t="s">
        <v>664</v>
      </c>
      <c r="H7099" s="50" t="s">
        <v>19568</v>
      </c>
      <c r="I7099" s="50">
        <f>(DAX__2019_2020__33[[#This Row],[Adj Close]]-DAX__2019_2020__33[[#This Row],[Adj Open]])/DAX__2019_2020__33[[#This Row],[Adj Open]]</f>
        <v>-1.1326530167719355E-2</v>
      </c>
      <c r="J7099" s="50">
        <f>DAX__2019_2020__33[[#This Row],[Adj Close]]-DAX__2019_2020__33[[#This Row],[Adj Open]]</f>
        <v>-0.46856202794758417</v>
      </c>
      <c r="K7099" s="50">
        <v>1895655</v>
      </c>
    </row>
    <row r="7100" spans="1:11" x14ac:dyDescent="0.3">
      <c r="A7100" s="51" t="str">
        <f t="shared" si="116"/>
        <v>FRE.DE</v>
      </c>
      <c r="B7100" s="52" t="s">
        <v>111</v>
      </c>
      <c r="C7100" s="50" t="s">
        <v>1280</v>
      </c>
      <c r="D7100" s="50">
        <f>DAX__2019_2020__33[[#This Row],[Open]]*(DAX__2019_2020__33[[#This Row],[Adj Close]]/DAX__2019_2020__33[[#This Row],[Close]])</f>
        <v>41.089199939498506</v>
      </c>
      <c r="E7100" s="50" t="s">
        <v>1360</v>
      </c>
      <c r="F7100" s="50" t="s">
        <v>19569</v>
      </c>
      <c r="G7100" s="50" t="s">
        <v>2217</v>
      </c>
      <c r="H7100" s="50" t="s">
        <v>19570</v>
      </c>
      <c r="I7100" s="50">
        <f>(DAX__2019_2020__33[[#This Row],[Adj Close]]-DAX__2019_2020__33[[#This Row],[Adj Open]])/DAX__2019_2020__33[[#This Row],[Adj Open]]</f>
        <v>8.7721495075515198E-4</v>
      </c>
      <c r="J7100" s="50">
        <f>DAX__2019_2020__33[[#This Row],[Adj Close]]-DAX__2019_2020__33[[#This Row],[Adj Open]]</f>
        <v>3.6044060501495778E-2</v>
      </c>
      <c r="K7100" s="50">
        <v>1154787</v>
      </c>
    </row>
    <row r="7101" spans="1:11" x14ac:dyDescent="0.3">
      <c r="A7101" s="51" t="str">
        <f t="shared" si="116"/>
        <v>FRE.DE</v>
      </c>
      <c r="B7101" s="52" t="s">
        <v>112</v>
      </c>
      <c r="C7101" s="50" t="s">
        <v>603</v>
      </c>
      <c r="D7101" s="50">
        <f>DAX__2019_2020__33[[#This Row],[Open]]*(DAX__2019_2020__33[[#This Row],[Adj Close]]/DAX__2019_2020__33[[#This Row],[Close]])</f>
        <v>41.683922005582986</v>
      </c>
      <c r="E7101" s="50" t="s">
        <v>689</v>
      </c>
      <c r="F7101" s="50" t="s">
        <v>8308</v>
      </c>
      <c r="G7101" s="50" t="s">
        <v>8519</v>
      </c>
      <c r="H7101" s="50" t="s">
        <v>19571</v>
      </c>
      <c r="I7101" s="50">
        <f>(DAX__2019_2020__33[[#This Row],[Adj Close]]-DAX__2019_2020__33[[#This Row],[Adj Open]])/DAX__2019_2020__33[[#This Row],[Adj Open]]</f>
        <v>1.6428924186291577E-2</v>
      </c>
      <c r="J7101" s="50">
        <f>DAX__2019_2020__33[[#This Row],[Adj Close]]-DAX__2019_2020__33[[#This Row],[Adj Open]]</f>
        <v>0.68482199441701397</v>
      </c>
      <c r="K7101" s="50">
        <v>1887288</v>
      </c>
    </row>
    <row r="7102" spans="1:11" x14ac:dyDescent="0.3">
      <c r="A7102" s="51" t="str">
        <f t="shared" si="116"/>
        <v>FRE.DE</v>
      </c>
      <c r="B7102" s="52" t="s">
        <v>113</v>
      </c>
      <c r="C7102" s="50" t="s">
        <v>2225</v>
      </c>
      <c r="D7102" s="50">
        <f>DAX__2019_2020__33[[#This Row],[Open]]*(DAX__2019_2020__33[[#This Row],[Adj Close]]/DAX__2019_2020__33[[#This Row],[Close]])</f>
        <v>42.621044465119262</v>
      </c>
      <c r="E7102" s="50" t="s">
        <v>9507</v>
      </c>
      <c r="F7102" s="50" t="s">
        <v>1369</v>
      </c>
      <c r="G7102" s="50" t="s">
        <v>1396</v>
      </c>
      <c r="H7102" s="50" t="s">
        <v>19572</v>
      </c>
      <c r="I7102" s="50">
        <f>(DAX__2019_2020__33[[#This Row],[Adj Close]]-DAX__2019_2020__33[[#This Row],[Adj Open]])/DAX__2019_2020__33[[#This Row],[Adj Open]]</f>
        <v>-8.6680762931939E-3</v>
      </c>
      <c r="J7102" s="50">
        <f>DAX__2019_2020__33[[#This Row],[Adj Close]]-DAX__2019_2020__33[[#This Row],[Adj Open]]</f>
        <v>-0.36944246511926337</v>
      </c>
      <c r="K7102" s="50">
        <v>1164597</v>
      </c>
    </row>
    <row r="7103" spans="1:11" x14ac:dyDescent="0.3">
      <c r="A7103" s="51" t="str">
        <f t="shared" si="116"/>
        <v>FRE.DE</v>
      </c>
      <c r="B7103" s="52" t="s">
        <v>114</v>
      </c>
      <c r="C7103" s="50" t="s">
        <v>19573</v>
      </c>
      <c r="D7103" s="50">
        <f>DAX__2019_2020__33[[#This Row],[Open]]*(DAX__2019_2020__33[[#This Row],[Adj Close]]/DAX__2019_2020__33[[#This Row],[Close]])</f>
        <v>42.603019978472602</v>
      </c>
      <c r="E7103" s="50" t="s">
        <v>19574</v>
      </c>
      <c r="F7103" s="50" t="s">
        <v>19575</v>
      </c>
      <c r="G7103" s="50" t="s">
        <v>1345</v>
      </c>
      <c r="H7103" s="50" t="s">
        <v>19576</v>
      </c>
      <c r="I7103" s="50">
        <f>(DAX__2019_2020__33[[#This Row],[Adj Close]]-DAX__2019_2020__33[[#This Row],[Adj Open]])/DAX__2019_2020__33[[#This Row],[Adj Open]]</f>
        <v>-1.0152284478686147E-2</v>
      </c>
      <c r="J7103" s="50">
        <f>DAX__2019_2020__33[[#This Row],[Adj Close]]-DAX__2019_2020__33[[#This Row],[Adj Open]]</f>
        <v>-0.4325179784726032</v>
      </c>
      <c r="K7103" s="50">
        <v>1278799</v>
      </c>
    </row>
    <row r="7104" spans="1:11" x14ac:dyDescent="0.3">
      <c r="A7104" s="51" t="str">
        <f t="shared" si="116"/>
        <v>FRE.DE</v>
      </c>
      <c r="B7104" s="52" t="s">
        <v>115</v>
      </c>
      <c r="C7104" s="50" t="s">
        <v>9752</v>
      </c>
      <c r="D7104" s="50">
        <f>DAX__2019_2020__33[[#This Row],[Open]]*(DAX__2019_2020__33[[#This Row],[Adj Close]]/DAX__2019_2020__33[[#This Row],[Close]])</f>
        <v>42.143468058335507</v>
      </c>
      <c r="E7104" s="50" t="s">
        <v>19577</v>
      </c>
      <c r="F7104" s="50" t="s">
        <v>19578</v>
      </c>
      <c r="G7104" s="50" t="s">
        <v>19579</v>
      </c>
      <c r="H7104" s="50" t="s">
        <v>19580</v>
      </c>
      <c r="I7104" s="50">
        <f>(DAX__2019_2020__33[[#This Row],[Adj Close]]-DAX__2019_2020__33[[#This Row],[Adj Open]])/DAX__2019_2020__33[[#This Row],[Adj Open]]</f>
        <v>1.0476758605943982E-2</v>
      </c>
      <c r="J7104" s="50">
        <f>DAX__2019_2020__33[[#This Row],[Adj Close]]-DAX__2019_2020__33[[#This Row],[Adj Open]]</f>
        <v>0.4415269416644918</v>
      </c>
      <c r="K7104" s="50">
        <v>1895486</v>
      </c>
    </row>
    <row r="7105" spans="1:11" x14ac:dyDescent="0.3">
      <c r="A7105" s="51" t="str">
        <f t="shared" si="116"/>
        <v>FRE.DE</v>
      </c>
      <c r="B7105" s="52" t="s">
        <v>116</v>
      </c>
      <c r="C7105" s="50" t="s">
        <v>19581</v>
      </c>
      <c r="D7105" s="50">
        <f>DAX__2019_2020__33[[#This Row],[Open]]*(DAX__2019_2020__33[[#This Row],[Adj Close]]/DAX__2019_2020__33[[#This Row],[Close]])</f>
        <v>42.666096248132042</v>
      </c>
      <c r="E7105" s="50" t="s">
        <v>2238</v>
      </c>
      <c r="F7105" s="50" t="s">
        <v>1393</v>
      </c>
      <c r="G7105" s="50" t="s">
        <v>1364</v>
      </c>
      <c r="H7105" s="50" t="s">
        <v>19582</v>
      </c>
      <c r="I7105" s="50">
        <f>(DAX__2019_2020__33[[#This Row],[Adj Close]]-DAX__2019_2020__33[[#This Row],[Adj Open]])/DAX__2019_2020__33[[#This Row],[Adj Open]]</f>
        <v>-3.8014785132620839E-3</v>
      </c>
      <c r="J7105" s="50">
        <f>DAX__2019_2020__33[[#This Row],[Adj Close]]-DAX__2019_2020__33[[#This Row],[Adj Open]]</f>
        <v>-0.16219424813204597</v>
      </c>
      <c r="K7105" s="50">
        <v>1408284</v>
      </c>
    </row>
    <row r="7106" spans="1:11" x14ac:dyDescent="0.3">
      <c r="A7106" s="51" t="str">
        <f t="shared" si="116"/>
        <v>FRE.DE</v>
      </c>
      <c r="B7106" s="52" t="s">
        <v>117</v>
      </c>
      <c r="C7106" s="50" t="s">
        <v>833</v>
      </c>
      <c r="D7106" s="50">
        <f>DAX__2019_2020__33[[#This Row],[Open]]*(DAX__2019_2020__33[[#This Row],[Adj Close]]/DAX__2019_2020__33[[#This Row],[Close]])</f>
        <v>42.359728312237621</v>
      </c>
      <c r="E7106" s="50" t="s">
        <v>2235</v>
      </c>
      <c r="F7106" s="50" t="s">
        <v>19583</v>
      </c>
      <c r="G7106" s="50" t="s">
        <v>19584</v>
      </c>
      <c r="H7106" s="50" t="s">
        <v>19585</v>
      </c>
      <c r="I7106" s="50">
        <f>(DAX__2019_2020__33[[#This Row],[Adj Close]]-DAX__2019_2020__33[[#This Row],[Adj Open]])/DAX__2019_2020__33[[#This Row],[Adj Open]]</f>
        <v>-7.0197407793977243E-3</v>
      </c>
      <c r="J7106" s="50">
        <f>DAX__2019_2020__33[[#This Row],[Adj Close]]-DAX__2019_2020__33[[#This Row],[Adj Open]]</f>
        <v>-0.29735431223762276</v>
      </c>
      <c r="K7106" s="50">
        <v>1643129</v>
      </c>
    </row>
    <row r="7107" spans="1:11" x14ac:dyDescent="0.3">
      <c r="A7107" s="51" t="str">
        <f t="shared" si="116"/>
        <v>FRE.DE</v>
      </c>
      <c r="B7107" s="52" t="s">
        <v>118</v>
      </c>
      <c r="C7107" s="50" t="s">
        <v>9888</v>
      </c>
      <c r="D7107" s="50">
        <f>DAX__2019_2020__33[[#This Row],[Open]]*(DAX__2019_2020__33[[#This Row],[Adj Close]]/DAX__2019_2020__33[[#This Row],[Close]])</f>
        <v>43.125648678221999</v>
      </c>
      <c r="E7107" s="50" t="s">
        <v>19586</v>
      </c>
      <c r="F7107" s="50" t="s">
        <v>833</v>
      </c>
      <c r="G7107" s="50" t="s">
        <v>19587</v>
      </c>
      <c r="H7107" s="50" t="s">
        <v>19588</v>
      </c>
      <c r="I7107" s="50">
        <f>(DAX__2019_2020__33[[#This Row],[Adj Close]]-DAX__2019_2020__33[[#This Row],[Adj Open]])/DAX__2019_2020__33[[#This Row],[Adj Open]]</f>
        <v>2.381945207230568E-2</v>
      </c>
      <c r="J7107" s="50">
        <f>DAX__2019_2020__33[[#This Row],[Adj Close]]-DAX__2019_2020__33[[#This Row],[Adj Open]]</f>
        <v>1.0272293217780017</v>
      </c>
      <c r="K7107" s="50">
        <v>4209944</v>
      </c>
    </row>
    <row r="7108" spans="1:11" x14ac:dyDescent="0.3">
      <c r="A7108" s="51" t="str">
        <f t="shared" si="116"/>
        <v>FRE.DE</v>
      </c>
      <c r="B7108" s="52" t="s">
        <v>119</v>
      </c>
      <c r="C7108" s="50" t="s">
        <v>688</v>
      </c>
      <c r="D7108" s="50">
        <f>DAX__2019_2020__33[[#This Row],[Open]]*(DAX__2019_2020__33[[#This Row],[Adj Close]]/DAX__2019_2020__33[[#This Row],[Close]])</f>
        <v>44.513308759726158</v>
      </c>
      <c r="E7108" s="50" t="s">
        <v>8643</v>
      </c>
      <c r="F7108" s="50" t="s">
        <v>8465</v>
      </c>
      <c r="G7108" s="50" t="s">
        <v>704</v>
      </c>
      <c r="H7108" s="50" t="s">
        <v>19589</v>
      </c>
      <c r="I7108" s="50">
        <f>(DAX__2019_2020__33[[#This Row],[Adj Close]]-DAX__2019_2020__33[[#This Row],[Adj Open]])/DAX__2019_2020__33[[#This Row],[Adj Open]]</f>
        <v>1.4574837466605706E-2</v>
      </c>
      <c r="J7108" s="50">
        <f>DAX__2019_2020__33[[#This Row],[Adj Close]]-DAX__2019_2020__33[[#This Row],[Adj Open]]</f>
        <v>0.64877424027384478</v>
      </c>
      <c r="K7108" s="50">
        <v>2322682</v>
      </c>
    </row>
    <row r="7109" spans="1:11" x14ac:dyDescent="0.3">
      <c r="A7109" s="51" t="str">
        <f t="shared" si="116"/>
        <v>FRE.DE</v>
      </c>
      <c r="B7109" s="52" t="s">
        <v>120</v>
      </c>
      <c r="C7109" s="50" t="s">
        <v>8293</v>
      </c>
      <c r="D7109" s="50">
        <f>DAX__2019_2020__33[[#This Row],[Open]]*(DAX__2019_2020__33[[#This Row],[Adj Close]]/DAX__2019_2020__33[[#This Row],[Close]])</f>
        <v>45.053951782767676</v>
      </c>
      <c r="E7109" s="50" t="s">
        <v>913</v>
      </c>
      <c r="F7109" s="50" t="s">
        <v>926</v>
      </c>
      <c r="G7109" s="50" t="s">
        <v>926</v>
      </c>
      <c r="H7109" s="50" t="s">
        <v>19590</v>
      </c>
      <c r="I7109" s="50">
        <f>(DAX__2019_2020__33[[#This Row],[Adj Close]]-DAX__2019_2020__33[[#This Row],[Adj Open]])/DAX__2019_2020__33[[#This Row],[Adj Open]]</f>
        <v>-2.519996000000007E-2</v>
      </c>
      <c r="J7109" s="50">
        <f>DAX__2019_2020__33[[#This Row],[Adj Close]]-DAX__2019_2020__33[[#This Row],[Adj Open]]</f>
        <v>-1.1353577827676773</v>
      </c>
      <c r="K7109" s="50">
        <v>2442310</v>
      </c>
    </row>
    <row r="7110" spans="1:11" x14ac:dyDescent="0.3">
      <c r="A7110" s="51" t="str">
        <f t="shared" si="116"/>
        <v>FRE.DE</v>
      </c>
      <c r="B7110" s="52" t="s">
        <v>121</v>
      </c>
      <c r="C7110" s="50" t="s">
        <v>11664</v>
      </c>
      <c r="D7110" s="50">
        <f>DAX__2019_2020__33[[#This Row],[Open]]*(DAX__2019_2020__33[[#This Row],[Adj Close]]/DAX__2019_2020__33[[#This Row],[Close]])</f>
        <v>44.378149135779914</v>
      </c>
      <c r="E7110" s="50" t="s">
        <v>800</v>
      </c>
      <c r="F7110" s="50" t="s">
        <v>19591</v>
      </c>
      <c r="G7110" s="50" t="s">
        <v>19592</v>
      </c>
      <c r="H7110" s="50" t="s">
        <v>19593</v>
      </c>
      <c r="I7110" s="50">
        <f>(DAX__2019_2020__33[[#This Row],[Adj Close]]-DAX__2019_2020__33[[#This Row],[Adj Open]])/DAX__2019_2020__33[[#This Row],[Adj Open]]</f>
        <v>-1.6244060913706119E-3</v>
      </c>
      <c r="J7110" s="50">
        <f>DAX__2019_2020__33[[#This Row],[Adj Close]]-DAX__2019_2020__33[[#This Row],[Adj Open]]</f>
        <v>-7.2088135779914353E-2</v>
      </c>
      <c r="K7110" s="50">
        <v>1405499</v>
      </c>
    </row>
    <row r="7111" spans="1:11" x14ac:dyDescent="0.3">
      <c r="A7111" s="51" t="str">
        <f t="shared" si="116"/>
        <v>FRE.DE</v>
      </c>
      <c r="B7111" s="52" t="s">
        <v>122</v>
      </c>
      <c r="C7111" s="50" t="s">
        <v>19594</v>
      </c>
      <c r="D7111" s="50">
        <f>DAX__2019_2020__33[[#This Row],[Open]]*(DAX__2019_2020__33[[#This Row],[Adj Close]]/DAX__2019_2020__33[[#This Row],[Close]])</f>
        <v>43.9816702964279</v>
      </c>
      <c r="E7111" s="50" t="s">
        <v>2277</v>
      </c>
      <c r="F7111" s="50" t="s">
        <v>836</v>
      </c>
      <c r="G7111" s="50" t="s">
        <v>11615</v>
      </c>
      <c r="H7111" s="50" t="s">
        <v>19595</v>
      </c>
      <c r="I7111" s="50">
        <f>(DAX__2019_2020__33[[#This Row],[Adj Close]]-DAX__2019_2020__33[[#This Row],[Adj Open]])/DAX__2019_2020__33[[#This Row],[Adj Open]]</f>
        <v>-4.5072934950358872E-3</v>
      </c>
      <c r="J7111" s="50">
        <f>DAX__2019_2020__33[[#This Row],[Adj Close]]-DAX__2019_2020__33[[#This Row],[Adj Open]]</f>
        <v>-0.19823829642790258</v>
      </c>
      <c r="K7111" s="50">
        <v>1207266</v>
      </c>
    </row>
    <row r="7112" spans="1:11" x14ac:dyDescent="0.3">
      <c r="A7112" s="51" t="str">
        <f t="shared" si="116"/>
        <v>FRE.DE</v>
      </c>
      <c r="B7112" s="52" t="s">
        <v>123</v>
      </c>
      <c r="C7112" s="50" t="s">
        <v>9882</v>
      </c>
      <c r="D7112" s="50">
        <f>DAX__2019_2020__33[[#This Row],[Open]]*(DAX__2019_2020__33[[#This Row],[Adj Close]]/DAX__2019_2020__33[[#This Row],[Close]])</f>
        <v>43.495090189553181</v>
      </c>
      <c r="E7112" s="50" t="s">
        <v>8542</v>
      </c>
      <c r="F7112" s="50" t="s">
        <v>2238</v>
      </c>
      <c r="G7112" s="50" t="s">
        <v>9841</v>
      </c>
      <c r="H7112" s="50" t="s">
        <v>19596</v>
      </c>
      <c r="I7112" s="50">
        <f>(DAX__2019_2020__33[[#This Row],[Adj Close]]-DAX__2019_2020__33[[#This Row],[Adj Open]])/DAX__2019_2020__33[[#This Row],[Adj Open]]</f>
        <v>-2.693204889165073E-3</v>
      </c>
      <c r="J7112" s="50">
        <f>DAX__2019_2020__33[[#This Row],[Adj Close]]-DAX__2019_2020__33[[#This Row],[Adj Open]]</f>
        <v>-0.11714118955318042</v>
      </c>
      <c r="K7112" s="50">
        <v>1258177</v>
      </c>
    </row>
    <row r="7113" spans="1:11" x14ac:dyDescent="0.3">
      <c r="A7113" s="51" t="str">
        <f t="shared" si="116"/>
        <v>FRE.DE</v>
      </c>
      <c r="B7113" s="52" t="s">
        <v>124</v>
      </c>
      <c r="C7113" s="50" t="s">
        <v>19597</v>
      </c>
      <c r="D7113" s="50">
        <f>DAX__2019_2020__33[[#This Row],[Open]]*(DAX__2019_2020__33[[#This Row],[Adj Close]]/DAX__2019_2020__33[[#This Row],[Close]])</f>
        <v>43.134655700175202</v>
      </c>
      <c r="E7113" s="50" t="s">
        <v>19598</v>
      </c>
      <c r="F7113" s="50" t="s">
        <v>19599</v>
      </c>
      <c r="G7113" s="50" t="s">
        <v>19600</v>
      </c>
      <c r="H7113" s="50" t="s">
        <v>19601</v>
      </c>
      <c r="I7113" s="50">
        <f>(DAX__2019_2020__33[[#This Row],[Adj Close]]-DAX__2019_2020__33[[#This Row],[Adj Open]])/DAX__2019_2020__33[[#This Row],[Adj Open]]</f>
        <v>3.2588281441158905E-2</v>
      </c>
      <c r="J7113" s="50">
        <f>DAX__2019_2020__33[[#This Row],[Adj Close]]-DAX__2019_2020__33[[#This Row],[Adj Open]]</f>
        <v>1.4056842998247987</v>
      </c>
      <c r="K7113" s="50">
        <v>2061208</v>
      </c>
    </row>
    <row r="7114" spans="1:11" x14ac:dyDescent="0.3">
      <c r="A7114" s="51" t="str">
        <f t="shared" si="116"/>
        <v>FRE.DE</v>
      </c>
      <c r="B7114" s="52" t="s">
        <v>125</v>
      </c>
      <c r="C7114" s="50" t="s">
        <v>8359</v>
      </c>
      <c r="D7114" s="50">
        <f>DAX__2019_2020__33[[#This Row],[Open]]*(DAX__2019_2020__33[[#This Row],[Adj Close]]/DAX__2019_2020__33[[#This Row],[Close]])</f>
        <v>44.828685983875239</v>
      </c>
      <c r="E7114" s="50" t="s">
        <v>8364</v>
      </c>
      <c r="F7114" s="50" t="s">
        <v>693</v>
      </c>
      <c r="G7114" s="50" t="s">
        <v>19602</v>
      </c>
      <c r="H7114" s="50" t="s">
        <v>19603</v>
      </c>
      <c r="I7114" s="50">
        <f>(DAX__2019_2020__33[[#This Row],[Adj Close]]-DAX__2019_2020__33[[#This Row],[Adj Open]])/DAX__2019_2020__33[[#This Row],[Adj Open]]</f>
        <v>-1.8492422110552659E-2</v>
      </c>
      <c r="J7114" s="50">
        <f>DAX__2019_2020__33[[#This Row],[Adj Close]]-DAX__2019_2020__33[[#This Row],[Adj Open]]</f>
        <v>-0.82899098387523651</v>
      </c>
      <c r="K7114" s="50">
        <v>1633327</v>
      </c>
    </row>
    <row r="7115" spans="1:11" x14ac:dyDescent="0.3">
      <c r="A7115" s="51" t="str">
        <f t="shared" si="116"/>
        <v>FRE.DE</v>
      </c>
      <c r="B7115" s="52" t="s">
        <v>126</v>
      </c>
      <c r="C7115" s="50" t="s">
        <v>19604</v>
      </c>
      <c r="D7115" s="50">
        <f>DAX__2019_2020__33[[#This Row],[Open]]*(DAX__2019_2020__33[[#This Row],[Adj Close]]/DAX__2019_2020__33[[#This Row],[Close]])</f>
        <v>43.792442462992582</v>
      </c>
      <c r="E7115" s="50" t="s">
        <v>19605</v>
      </c>
      <c r="F7115" s="50" t="s">
        <v>8169</v>
      </c>
      <c r="G7115" s="50" t="s">
        <v>802</v>
      </c>
      <c r="H7115" s="50" t="s">
        <v>19606</v>
      </c>
      <c r="I7115" s="50">
        <f>(DAX__2019_2020__33[[#This Row],[Adj Close]]-DAX__2019_2020__33[[#This Row],[Adj Open]])/DAX__2019_2020__33[[#This Row],[Adj Open]]</f>
        <v>1.4403292773798597E-3</v>
      </c>
      <c r="J7115" s="50">
        <f>DAX__2019_2020__33[[#This Row],[Adj Close]]-DAX__2019_2020__33[[#This Row],[Adj Open]]</f>
        <v>6.307553700742119E-2</v>
      </c>
      <c r="K7115" s="50">
        <v>1462714</v>
      </c>
    </row>
    <row r="7116" spans="1:11" x14ac:dyDescent="0.3">
      <c r="A7116" s="51" t="str">
        <f t="shared" si="116"/>
        <v>FRE.DE</v>
      </c>
      <c r="B7116" s="52" t="s">
        <v>127</v>
      </c>
      <c r="C7116" s="50" t="s">
        <v>9746</v>
      </c>
      <c r="D7116" s="50">
        <f>DAX__2019_2020__33[[#This Row],[Open]]*(DAX__2019_2020__33[[#This Row],[Adj Close]]/DAX__2019_2020__33[[#This Row],[Close]])</f>
        <v>43.720360232872842</v>
      </c>
      <c r="E7116" s="50" t="s">
        <v>19607</v>
      </c>
      <c r="F7116" s="50" t="s">
        <v>11651</v>
      </c>
      <c r="G7116" s="50" t="s">
        <v>836</v>
      </c>
      <c r="H7116" s="50" t="s">
        <v>19608</v>
      </c>
      <c r="I7116" s="50">
        <f>(DAX__2019_2020__33[[#This Row],[Adj Close]]-DAX__2019_2020__33[[#This Row],[Adj Open]])/DAX__2019_2020__33[[#This Row],[Adj Open]]</f>
        <v>-1.6488252267106767E-3</v>
      </c>
      <c r="J7116" s="50">
        <f>DAX__2019_2020__33[[#This Row],[Adj Close]]-DAX__2019_2020__33[[#This Row],[Adj Open]]</f>
        <v>-7.2087232872839024E-2</v>
      </c>
      <c r="K7116" s="50">
        <v>1422159</v>
      </c>
    </row>
    <row r="7117" spans="1:11" x14ac:dyDescent="0.3">
      <c r="A7117" s="51" t="str">
        <f t="shared" si="116"/>
        <v>FRE.DE</v>
      </c>
      <c r="B7117" s="52" t="s">
        <v>128</v>
      </c>
      <c r="C7117" s="50" t="s">
        <v>19609</v>
      </c>
      <c r="D7117" s="50">
        <f>DAX__2019_2020__33[[#This Row],[Open]]*(DAX__2019_2020__33[[#This Row],[Adj Close]]/DAX__2019_2020__33[[#This Row],[Close]])</f>
        <v>43.612229310193598</v>
      </c>
      <c r="E7117" s="50" t="s">
        <v>19591</v>
      </c>
      <c r="F7117" s="50" t="s">
        <v>19610</v>
      </c>
      <c r="G7117" s="50" t="s">
        <v>19611</v>
      </c>
      <c r="H7117" s="50" t="s">
        <v>19612</v>
      </c>
      <c r="I7117" s="50">
        <f>(DAX__2019_2020__33[[#This Row],[Adj Close]]-DAX__2019_2020__33[[#This Row],[Adj Open]])/DAX__2019_2020__33[[#This Row],[Adj Open]]</f>
        <v>-4.3389047793841434E-3</v>
      </c>
      <c r="J7117" s="50">
        <f>DAX__2019_2020__33[[#This Row],[Adj Close]]-DAX__2019_2020__33[[#This Row],[Adj Open]]</f>
        <v>-0.18922931019359623</v>
      </c>
      <c r="K7117" s="50">
        <v>1024170</v>
      </c>
    </row>
    <row r="7118" spans="1:11" x14ac:dyDescent="0.3">
      <c r="A7118" s="51" t="str">
        <f t="shared" si="116"/>
        <v>FRE.DE</v>
      </c>
      <c r="B7118" s="52" t="s">
        <v>129</v>
      </c>
      <c r="C7118" s="50" t="s">
        <v>764</v>
      </c>
      <c r="D7118" s="50">
        <f>DAX__2019_2020__33[[#This Row],[Open]]*(DAX__2019_2020__33[[#This Row],[Adj Close]]/DAX__2019_2020__33[[#This Row],[Close]])</f>
        <v>43.350918212436774</v>
      </c>
      <c r="E7118" s="50" t="s">
        <v>11615</v>
      </c>
      <c r="F7118" s="50" t="s">
        <v>9844</v>
      </c>
      <c r="G7118" s="50" t="s">
        <v>19577</v>
      </c>
      <c r="H7118" s="50" t="s">
        <v>19613</v>
      </c>
      <c r="I7118" s="50">
        <f>(DAX__2019_2020__33[[#This Row],[Adj Close]]-DAX__2019_2020__33[[#This Row],[Adj Open]])/DAX__2019_2020__33[[#This Row],[Adj Open]]</f>
        <v>-4.5728953528809645E-3</v>
      </c>
      <c r="J7118" s="50">
        <f>DAX__2019_2020__33[[#This Row],[Adj Close]]-DAX__2019_2020__33[[#This Row],[Adj Open]]</f>
        <v>-0.19823921243677489</v>
      </c>
      <c r="K7118" s="50">
        <v>1364226</v>
      </c>
    </row>
    <row r="7119" spans="1:11" x14ac:dyDescent="0.3">
      <c r="A7119" s="51" t="str">
        <f t="shared" si="116"/>
        <v>FRE.DE</v>
      </c>
      <c r="B7119" s="52" t="s">
        <v>130</v>
      </c>
      <c r="C7119" s="50" t="s">
        <v>822</v>
      </c>
      <c r="D7119" s="50">
        <f>DAX__2019_2020__33[[#This Row],[Open]]*(DAX__2019_2020__33[[#This Row],[Adj Close]]/DAX__2019_2020__33[[#This Row],[Close]])</f>
        <v>42.91839557979052</v>
      </c>
      <c r="E7119" s="50" t="s">
        <v>923</v>
      </c>
      <c r="F7119" s="50" t="s">
        <v>1345</v>
      </c>
      <c r="G7119" s="50" t="s">
        <v>9897</v>
      </c>
      <c r="H7119" s="50" t="s">
        <v>19614</v>
      </c>
      <c r="I7119" s="50">
        <f>(DAX__2019_2020__33[[#This Row],[Adj Close]]-DAX__2019_2020__33[[#This Row],[Adj Open]])/DAX__2019_2020__33[[#This Row],[Adj Open]]</f>
        <v>-9.2379170850742723E-3</v>
      </c>
      <c r="J7119" s="50">
        <f>DAX__2019_2020__33[[#This Row],[Adj Close]]-DAX__2019_2020__33[[#This Row],[Adj Open]]</f>
        <v>-0.39647657979052298</v>
      </c>
      <c r="K7119" s="50">
        <v>1556542</v>
      </c>
    </row>
    <row r="7120" spans="1:11" x14ac:dyDescent="0.3">
      <c r="A7120" s="51" t="str">
        <f t="shared" si="116"/>
        <v>FRE.DE</v>
      </c>
      <c r="B7120" s="52" t="s">
        <v>131</v>
      </c>
      <c r="C7120" s="50" t="s">
        <v>832</v>
      </c>
      <c r="D7120" s="50">
        <f>DAX__2019_2020__33[[#This Row],[Open]]*(DAX__2019_2020__33[[#This Row],[Adj Close]]/DAX__2019_2020__33[[#This Row],[Close]])</f>
        <v>42.612036993752497</v>
      </c>
      <c r="E7120" s="50" t="s">
        <v>9882</v>
      </c>
      <c r="F7120" s="50" t="s">
        <v>832</v>
      </c>
      <c r="G7120" s="50" t="s">
        <v>19615</v>
      </c>
      <c r="H7120" s="50" t="s">
        <v>19616</v>
      </c>
      <c r="I7120" s="50">
        <f>(DAX__2019_2020__33[[#This Row],[Adj Close]]-DAX__2019_2020__33[[#This Row],[Adj Open]])/DAX__2019_2020__33[[#This Row],[Adj Open]]</f>
        <v>1.8608521492735931E-2</v>
      </c>
      <c r="J7120" s="50">
        <f>DAX__2019_2020__33[[#This Row],[Adj Close]]-DAX__2019_2020__33[[#This Row],[Adj Open]]</f>
        <v>0.79294700624750192</v>
      </c>
      <c r="K7120" s="50">
        <v>1271420</v>
      </c>
    </row>
    <row r="7121" spans="1:11" x14ac:dyDescent="0.3">
      <c r="A7121" s="51" t="str">
        <f t="shared" si="116"/>
        <v>FRE.DE</v>
      </c>
      <c r="B7121" s="52" t="s">
        <v>132</v>
      </c>
      <c r="C7121" s="50" t="s">
        <v>696</v>
      </c>
      <c r="D7121" s="50">
        <f>DAX__2019_2020__33[[#This Row],[Open]]*(DAX__2019_2020__33[[#This Row],[Adj Close]]/DAX__2019_2020__33[[#This Row],[Close]])</f>
        <v>43.80145733195814</v>
      </c>
      <c r="E7121" s="50" t="s">
        <v>19617</v>
      </c>
      <c r="F7121" s="50" t="s">
        <v>761</v>
      </c>
      <c r="G7121" s="50" t="s">
        <v>8169</v>
      </c>
      <c r="H7121" s="50" t="s">
        <v>19618</v>
      </c>
      <c r="I7121" s="50">
        <f>(DAX__2019_2020__33[[#This Row],[Adj Close]]-DAX__2019_2020__33[[#This Row],[Adj Open]])/DAX__2019_2020__33[[#This Row],[Adj Open]]</f>
        <v>-6.3773296363437218E-3</v>
      </c>
      <c r="J7121" s="50">
        <f>DAX__2019_2020__33[[#This Row],[Adj Close]]-DAX__2019_2020__33[[#This Row],[Adj Open]]</f>
        <v>-0.27933633195814167</v>
      </c>
      <c r="K7121" s="50">
        <v>1412717</v>
      </c>
    </row>
    <row r="7122" spans="1:11" x14ac:dyDescent="0.3">
      <c r="A7122" s="51" t="str">
        <f t="shared" si="116"/>
        <v>FRE.DE</v>
      </c>
      <c r="B7122" s="52" t="s">
        <v>133</v>
      </c>
      <c r="C7122" s="50" t="s">
        <v>19619</v>
      </c>
      <c r="D7122" s="50">
        <f>DAX__2019_2020__33[[#This Row],[Open]]*(DAX__2019_2020__33[[#This Row],[Adj Close]]/DAX__2019_2020__33[[#This Row],[Close]])</f>
        <v>43.567176126630542</v>
      </c>
      <c r="E7122" s="50" t="s">
        <v>19620</v>
      </c>
      <c r="F7122" s="50" t="s">
        <v>19621</v>
      </c>
      <c r="G7122" s="50" t="s">
        <v>19622</v>
      </c>
      <c r="H7122" s="50" t="s">
        <v>19623</v>
      </c>
      <c r="I7122" s="50">
        <f>(DAX__2019_2020__33[[#This Row],[Adj Close]]-DAX__2019_2020__33[[#This Row],[Adj Open]])/DAX__2019_2020__33[[#This Row],[Adj Open]]</f>
        <v>1.5718780381335201E-2</v>
      </c>
      <c r="J7122" s="50">
        <f>DAX__2019_2020__33[[#This Row],[Adj Close]]-DAX__2019_2020__33[[#This Row],[Adj Open]]</f>
        <v>0.68482287336945546</v>
      </c>
      <c r="K7122" s="50">
        <v>1403027</v>
      </c>
    </row>
    <row r="7123" spans="1:11" x14ac:dyDescent="0.3">
      <c r="A7123" s="51" t="str">
        <f t="shared" si="116"/>
        <v>FRE.DE</v>
      </c>
      <c r="B7123" s="52" t="s">
        <v>134</v>
      </c>
      <c r="C7123" s="50" t="s">
        <v>19624</v>
      </c>
      <c r="D7123" s="50">
        <f>DAX__2019_2020__33[[#This Row],[Open]]*(DAX__2019_2020__33[[#This Row],[Adj Close]]/DAX__2019_2020__33[[#This Row],[Close]])</f>
        <v>44.333092080739974</v>
      </c>
      <c r="E7123" s="50" t="s">
        <v>680</v>
      </c>
      <c r="F7123" s="50" t="s">
        <v>836</v>
      </c>
      <c r="G7123" s="50" t="s">
        <v>19625</v>
      </c>
      <c r="H7123" s="50" t="s">
        <v>19626</v>
      </c>
      <c r="I7123" s="50">
        <f>(DAX__2019_2020__33[[#This Row],[Adj Close]]-DAX__2019_2020__33[[#This Row],[Adj Open]])/DAX__2019_2020__33[[#This Row],[Adj Open]]</f>
        <v>-1.1585365618183643E-2</v>
      </c>
      <c r="J7123" s="50">
        <f>DAX__2019_2020__33[[#This Row],[Adj Close]]-DAX__2019_2020__33[[#This Row],[Adj Open]]</f>
        <v>-0.51361508073997442</v>
      </c>
      <c r="K7123" s="50">
        <v>1212657</v>
      </c>
    </row>
    <row r="7124" spans="1:11" x14ac:dyDescent="0.3">
      <c r="A7124" s="51" t="str">
        <f t="shared" si="116"/>
        <v>FRE.DE</v>
      </c>
      <c r="B7124" s="52" t="s">
        <v>135</v>
      </c>
      <c r="C7124" s="50" t="s">
        <v>806</v>
      </c>
      <c r="D7124" s="50">
        <f>DAX__2019_2020__33[[#This Row],[Open]]*(DAX__2019_2020__33[[#This Row],[Adj Close]]/DAX__2019_2020__33[[#This Row],[Close]])</f>
        <v>44.125847</v>
      </c>
      <c r="E7124" s="50" t="s">
        <v>19627</v>
      </c>
      <c r="F7124" s="50" t="s">
        <v>836</v>
      </c>
      <c r="G7124" s="50" t="s">
        <v>806</v>
      </c>
      <c r="H7124" s="50" t="s">
        <v>19628</v>
      </c>
      <c r="I7124" s="50">
        <f>(DAX__2019_2020__33[[#This Row],[Adj Close]]-DAX__2019_2020__33[[#This Row],[Adj Open]])/DAX__2019_2020__33[[#This Row],[Adj Open]]</f>
        <v>0</v>
      </c>
      <c r="J7124" s="50">
        <f>DAX__2019_2020__33[[#This Row],[Adj Close]]-DAX__2019_2020__33[[#This Row],[Adj Open]]</f>
        <v>0</v>
      </c>
      <c r="K7124" s="50">
        <v>3140652</v>
      </c>
    </row>
    <row r="7125" spans="1:11" x14ac:dyDescent="0.3">
      <c r="A7125" s="51" t="str">
        <f t="shared" si="116"/>
        <v>FRE.DE</v>
      </c>
      <c r="B7125" s="52" t="s">
        <v>136</v>
      </c>
      <c r="C7125" s="50" t="s">
        <v>19629</v>
      </c>
      <c r="D7125" s="50">
        <f>DAX__2019_2020__33[[#This Row],[Open]]*(DAX__2019_2020__33[[#This Row],[Adj Close]]/DAX__2019_2020__33[[#This Row],[Close]])</f>
        <v>44.215950018619083</v>
      </c>
      <c r="E7125" s="50" t="s">
        <v>5130</v>
      </c>
      <c r="F7125" s="50" t="s">
        <v>19630</v>
      </c>
      <c r="G7125" s="50" t="s">
        <v>711</v>
      </c>
      <c r="H7125" s="50" t="s">
        <v>19631</v>
      </c>
      <c r="I7125" s="50">
        <f>(DAX__2019_2020__33[[#This Row],[Adj Close]]-DAX__2019_2020__33[[#This Row],[Adj Open]])/DAX__2019_2020__33[[#This Row],[Adj Open]]</f>
        <v>-1.9360118198492069E-2</v>
      </c>
      <c r="J7125" s="50">
        <f>DAX__2019_2020__33[[#This Row],[Adj Close]]-DAX__2019_2020__33[[#This Row],[Adj Open]]</f>
        <v>-0.85602601861908312</v>
      </c>
      <c r="K7125" s="50">
        <v>1296194</v>
      </c>
    </row>
    <row r="7126" spans="1:11" x14ac:dyDescent="0.3">
      <c r="A7126" s="51" t="str">
        <f t="shared" si="116"/>
        <v>FRE.DE</v>
      </c>
      <c r="B7126" s="52" t="s">
        <v>137</v>
      </c>
      <c r="C7126" s="50" t="s">
        <v>19632</v>
      </c>
      <c r="D7126" s="50">
        <f>DAX__2019_2020__33[[#This Row],[Open]]*(DAX__2019_2020__33[[#This Row],[Adj Close]]/DAX__2019_2020__33[[#This Row],[Close]])</f>
        <v>43.531127608780764</v>
      </c>
      <c r="E7126" s="50" t="s">
        <v>19633</v>
      </c>
      <c r="F7126" s="50" t="s">
        <v>8520</v>
      </c>
      <c r="G7126" s="50" t="s">
        <v>19633</v>
      </c>
      <c r="H7126" s="50" t="s">
        <v>19634</v>
      </c>
      <c r="I7126" s="50">
        <f>(DAX__2019_2020__33[[#This Row],[Adj Close]]-DAX__2019_2020__33[[#This Row],[Adj Open]])/DAX__2019_2020__33[[#This Row],[Adj Open]]</f>
        <v>1.0556799615880777E-2</v>
      </c>
      <c r="J7126" s="50">
        <f>DAX__2019_2020__33[[#This Row],[Adj Close]]-DAX__2019_2020__33[[#This Row],[Adj Open]]</f>
        <v>0.45954939121923388</v>
      </c>
      <c r="K7126" s="50">
        <v>1399095</v>
      </c>
    </row>
    <row r="7127" spans="1:11" x14ac:dyDescent="0.3">
      <c r="A7127" s="51" t="str">
        <f t="shared" si="116"/>
        <v>FRE.DE</v>
      </c>
      <c r="B7127" s="52" t="s">
        <v>138</v>
      </c>
      <c r="C7127" s="50" t="s">
        <v>714</v>
      </c>
      <c r="D7127" s="50">
        <f>DAX__2019_2020__33[[#This Row],[Open]]*(DAX__2019_2020__33[[#This Row],[Adj Close]]/DAX__2019_2020__33[[#This Row],[Close]])</f>
        <v>43.954640120316149</v>
      </c>
      <c r="E7127" s="50" t="s">
        <v>5132</v>
      </c>
      <c r="F7127" s="50" t="s">
        <v>19604</v>
      </c>
      <c r="G7127" s="50" t="s">
        <v>9878</v>
      </c>
      <c r="H7127" s="50" t="s">
        <v>19635</v>
      </c>
      <c r="I7127" s="50">
        <f>(DAX__2019_2020__33[[#This Row],[Adj Close]]-DAX__2019_2020__33[[#This Row],[Adj Open]])/DAX__2019_2020__33[[#This Row],[Adj Open]]</f>
        <v>1.4965129458079979E-2</v>
      </c>
      <c r="J7127" s="50">
        <f>DAX__2019_2020__33[[#This Row],[Adj Close]]-DAX__2019_2020__33[[#This Row],[Adj Open]]</f>
        <v>0.6577868796838473</v>
      </c>
      <c r="K7127" s="50">
        <v>1771012</v>
      </c>
    </row>
    <row r="7128" spans="1:11" x14ac:dyDescent="0.3">
      <c r="A7128" s="51" t="str">
        <f t="shared" si="116"/>
        <v>FRE.DE</v>
      </c>
      <c r="B7128" s="52" t="s">
        <v>139</v>
      </c>
      <c r="C7128" s="50" t="s">
        <v>915</v>
      </c>
      <c r="D7128" s="50">
        <f>DAX__2019_2020__33[[#This Row],[Open]]*(DAX__2019_2020__33[[#This Row],[Adj Close]]/DAX__2019_2020__33[[#This Row],[Close]])</f>
        <v>44.369135618420252</v>
      </c>
      <c r="E7128" s="50" t="s">
        <v>19636</v>
      </c>
      <c r="F7128" s="50" t="s">
        <v>9931</v>
      </c>
      <c r="G7128" s="50" t="s">
        <v>19637</v>
      </c>
      <c r="H7128" s="50" t="s">
        <v>19638</v>
      </c>
      <c r="I7128" s="50">
        <f>(DAX__2019_2020__33[[#This Row],[Adj Close]]-DAX__2019_2020__33[[#This Row],[Adj Open]])/DAX__2019_2020__33[[#This Row],[Adj Open]]</f>
        <v>-1.9496404569601795E-2</v>
      </c>
      <c r="J7128" s="50">
        <f>DAX__2019_2020__33[[#This Row],[Adj Close]]-DAX__2019_2020__33[[#This Row],[Adj Open]]</f>
        <v>-0.86503861842025032</v>
      </c>
      <c r="K7128" s="50">
        <v>1219941</v>
      </c>
    </row>
    <row r="7129" spans="1:11" x14ac:dyDescent="0.3">
      <c r="A7129" s="51" t="str">
        <f t="shared" si="116"/>
        <v>FRE.DE</v>
      </c>
      <c r="B7129" s="52" t="s">
        <v>140</v>
      </c>
      <c r="C7129" s="50" t="s">
        <v>836</v>
      </c>
      <c r="D7129" s="50">
        <f>DAX__2019_2020__33[[#This Row],[Open]]*(DAX__2019_2020__33[[#This Row],[Adj Close]]/DAX__2019_2020__33[[#This Row],[Close]])</f>
        <v>43.648268203234572</v>
      </c>
      <c r="E7129" s="50" t="s">
        <v>19639</v>
      </c>
      <c r="F7129" s="50" t="s">
        <v>19640</v>
      </c>
      <c r="G7129" s="50" t="s">
        <v>8308</v>
      </c>
      <c r="H7129" s="50" t="s">
        <v>19641</v>
      </c>
      <c r="I7129" s="50">
        <f>(DAX__2019_2020__33[[#This Row],[Adj Close]]-DAX__2019_2020__33[[#This Row],[Adj Open]])/DAX__2019_2020__33[[#This Row],[Adj Open]]</f>
        <v>-4.5416949740234289E-2</v>
      </c>
      <c r="J7129" s="50">
        <f>DAX__2019_2020__33[[#This Row],[Adj Close]]-DAX__2019_2020__33[[#This Row],[Adj Open]]</f>
        <v>-1.9823712032345711</v>
      </c>
      <c r="K7129" s="50">
        <v>2460563</v>
      </c>
    </row>
    <row r="7130" spans="1:11" x14ac:dyDescent="0.3">
      <c r="A7130" s="51" t="str">
        <f t="shared" si="116"/>
        <v>FRE.DE</v>
      </c>
      <c r="B7130" s="52" t="s">
        <v>141</v>
      </c>
      <c r="C7130" s="50" t="s">
        <v>19642</v>
      </c>
      <c r="D7130" s="50">
        <f>DAX__2019_2020__33[[#This Row],[Open]]*(DAX__2019_2020__33[[#This Row],[Adj Close]]/DAX__2019_2020__33[[#This Row],[Close]])</f>
        <v>41.87314784352975</v>
      </c>
      <c r="E7130" s="50" t="s">
        <v>19643</v>
      </c>
      <c r="F7130" s="50" t="s">
        <v>8342</v>
      </c>
      <c r="G7130" s="50" t="s">
        <v>19644</v>
      </c>
      <c r="H7130" s="50" t="s">
        <v>19645</v>
      </c>
      <c r="I7130" s="50">
        <f>(DAX__2019_2020__33[[#This Row],[Adj Close]]-DAX__2019_2020__33[[#This Row],[Adj Open]])/DAX__2019_2020__33[[#This Row],[Adj Open]]</f>
        <v>1.3341919230860332E-2</v>
      </c>
      <c r="J7130" s="50">
        <f>DAX__2019_2020__33[[#This Row],[Adj Close]]-DAX__2019_2020__33[[#This Row],[Adj Open]]</f>
        <v>0.55866815647024737</v>
      </c>
      <c r="K7130" s="50">
        <v>1931769</v>
      </c>
    </row>
    <row r="7131" spans="1:11" x14ac:dyDescent="0.3">
      <c r="A7131" s="51" t="str">
        <f t="shared" si="116"/>
        <v>FRE.DE</v>
      </c>
      <c r="B7131" s="52" t="s">
        <v>142</v>
      </c>
      <c r="C7131" s="50" t="s">
        <v>925</v>
      </c>
      <c r="D7131" s="50">
        <f>DAX__2019_2020__33[[#This Row],[Open]]*(DAX__2019_2020__33[[#This Row],[Adj Close]]/DAX__2019_2020__33[[#This Row],[Close]])</f>
        <v>42.539943299697946</v>
      </c>
      <c r="E7131" s="50" t="s">
        <v>19594</v>
      </c>
      <c r="F7131" s="50" t="s">
        <v>19646</v>
      </c>
      <c r="G7131" s="50" t="s">
        <v>19647</v>
      </c>
      <c r="H7131" s="50" t="s">
        <v>19648</v>
      </c>
      <c r="I7131" s="50">
        <f>(DAX__2019_2020__33[[#This Row],[Adj Close]]-DAX__2019_2020__33[[#This Row],[Adj Open]])/DAX__2019_2020__33[[#This Row],[Adj Open]]</f>
        <v>3.2832006626392816E-2</v>
      </c>
      <c r="J7131" s="50">
        <f>DAX__2019_2020__33[[#This Row],[Adj Close]]-DAX__2019_2020__33[[#This Row],[Adj Open]]</f>
        <v>1.3966717003020577</v>
      </c>
      <c r="K7131" s="50">
        <v>1738207</v>
      </c>
    </row>
    <row r="7132" spans="1:11" x14ac:dyDescent="0.3">
      <c r="A7132" s="51" t="str">
        <f t="shared" si="116"/>
        <v>FRE.DE</v>
      </c>
      <c r="B7132" s="52" t="s">
        <v>143</v>
      </c>
      <c r="C7132" s="50" t="s">
        <v>19649</v>
      </c>
      <c r="D7132" s="50">
        <f>DAX__2019_2020__33[[#This Row],[Open]]*(DAX__2019_2020__33[[#This Row],[Adj Close]]/DAX__2019_2020__33[[#This Row],[Close]])</f>
        <v>43.765411471664372</v>
      </c>
      <c r="E7132" s="50" t="s">
        <v>19650</v>
      </c>
      <c r="F7132" s="50" t="s">
        <v>711</v>
      </c>
      <c r="G7132" s="50" t="s">
        <v>726</v>
      </c>
      <c r="H7132" s="50" t="s">
        <v>19651</v>
      </c>
      <c r="I7132" s="50">
        <f>(DAX__2019_2020__33[[#This Row],[Adj Close]]-DAX__2019_2020__33[[#This Row],[Adj Open]])/DAX__2019_2020__33[[#This Row],[Adj Open]]</f>
        <v>-6.1764463660701156E-4</v>
      </c>
      <c r="J7132" s="50">
        <f>DAX__2019_2020__33[[#This Row],[Adj Close]]-DAX__2019_2020__33[[#This Row],[Adj Open]]</f>
        <v>-2.7031471664372475E-2</v>
      </c>
      <c r="K7132" s="50">
        <v>1638421</v>
      </c>
    </row>
    <row r="7133" spans="1:11" x14ac:dyDescent="0.3">
      <c r="A7133" s="51" t="str">
        <f t="shared" si="116"/>
        <v>FRE.DE</v>
      </c>
      <c r="B7133" s="52" t="s">
        <v>144</v>
      </c>
      <c r="C7133" s="50" t="s">
        <v>726</v>
      </c>
      <c r="D7133" s="50">
        <f>DAX__2019_2020__33[[#This Row],[Open]]*(DAX__2019_2020__33[[#This Row],[Adj Close]]/DAX__2019_2020__33[[#This Row],[Close]])</f>
        <v>43.738384341242849</v>
      </c>
      <c r="E7133" s="50" t="s">
        <v>8364</v>
      </c>
      <c r="F7133" s="50" t="s">
        <v>797</v>
      </c>
      <c r="G7133" s="50" t="s">
        <v>839</v>
      </c>
      <c r="H7133" s="50" t="s">
        <v>19652</v>
      </c>
      <c r="I7133" s="50">
        <f>(DAX__2019_2020__33[[#This Row],[Adj Close]]-DAX__2019_2020__33[[#This Row],[Adj Open]])/DAX__2019_2020__33[[#This Row],[Adj Open]]</f>
        <v>1.1124865860633238E-2</v>
      </c>
      <c r="J7133" s="50">
        <f>DAX__2019_2020__33[[#This Row],[Adj Close]]-DAX__2019_2020__33[[#This Row],[Adj Open]]</f>
        <v>0.48658365875714793</v>
      </c>
      <c r="K7133" s="50">
        <v>1606842</v>
      </c>
    </row>
    <row r="7134" spans="1:11" x14ac:dyDescent="0.3">
      <c r="A7134" s="51" t="str">
        <f t="shared" si="116"/>
        <v>FRE.DE</v>
      </c>
      <c r="B7134" s="52" t="s">
        <v>145</v>
      </c>
      <c r="C7134" s="50" t="s">
        <v>800</v>
      </c>
      <c r="D7134" s="50">
        <f>DAX__2019_2020__33[[#This Row],[Open]]*(DAX__2019_2020__33[[#This Row],[Adj Close]]/DAX__2019_2020__33[[#This Row],[Close]])</f>
        <v>44.495284662143511</v>
      </c>
      <c r="E7134" s="50" t="s">
        <v>19653</v>
      </c>
      <c r="F7134" s="50" t="s">
        <v>9921</v>
      </c>
      <c r="G7134" s="50" t="s">
        <v>8438</v>
      </c>
      <c r="H7134" s="50" t="s">
        <v>19654</v>
      </c>
      <c r="I7134" s="50">
        <f>(DAX__2019_2020__33[[#This Row],[Adj Close]]-DAX__2019_2020__33[[#This Row],[Adj Open]])/DAX__2019_2020__33[[#This Row],[Adj Open]]</f>
        <v>7.6953623390975849E-3</v>
      </c>
      <c r="J7134" s="50">
        <f>DAX__2019_2020__33[[#This Row],[Adj Close]]-DAX__2019_2020__33[[#This Row],[Adj Open]]</f>
        <v>0.34240733785648558</v>
      </c>
      <c r="K7134" s="50">
        <v>1756875</v>
      </c>
    </row>
    <row r="7135" spans="1:11" x14ac:dyDescent="0.3">
      <c r="A7135" s="51" t="str">
        <f t="shared" si="116"/>
        <v>FRE.DE</v>
      </c>
      <c r="B7135" s="52" t="s">
        <v>146</v>
      </c>
      <c r="C7135" s="50" t="s">
        <v>2266</v>
      </c>
      <c r="D7135" s="50">
        <f>DAX__2019_2020__33[[#This Row],[Open]]*(DAX__2019_2020__33[[#This Row],[Adj Close]]/DAX__2019_2020__33[[#This Row],[Close]])</f>
        <v>45.234170163777428</v>
      </c>
      <c r="E7135" s="50" t="s">
        <v>853</v>
      </c>
      <c r="F7135" s="50" t="s">
        <v>2285</v>
      </c>
      <c r="G7135" s="50" t="s">
        <v>8442</v>
      </c>
      <c r="H7135" s="50" t="s">
        <v>19655</v>
      </c>
      <c r="I7135" s="50">
        <f>(DAX__2019_2020__33[[#This Row],[Adj Close]]-DAX__2019_2020__33[[#This Row],[Adj Open]])/DAX__2019_2020__33[[#This Row],[Adj Open]]</f>
        <v>2.490039791035064E-2</v>
      </c>
      <c r="J7135" s="50">
        <f>DAX__2019_2020__33[[#This Row],[Adj Close]]-DAX__2019_2020__33[[#This Row],[Adj Open]]</f>
        <v>1.1263488362225687</v>
      </c>
      <c r="K7135" s="50">
        <v>2119060</v>
      </c>
    </row>
    <row r="7136" spans="1:11" x14ac:dyDescent="0.3">
      <c r="A7136" s="51" t="str">
        <f t="shared" ref="A7136:A7199" si="117">"FRE.DE"</f>
        <v>FRE.DE</v>
      </c>
      <c r="B7136" s="52" t="s">
        <v>147</v>
      </c>
      <c r="C7136" s="50" t="s">
        <v>846</v>
      </c>
      <c r="D7136" s="50">
        <f>DAX__2019_2020__33[[#This Row],[Open]]*(DAX__2019_2020__33[[#This Row],[Adj Close]]/DAX__2019_2020__33[[#This Row],[Close]])</f>
        <v>46.207335537259823</v>
      </c>
      <c r="E7136" s="50" t="s">
        <v>870</v>
      </c>
      <c r="F7136" s="50" t="s">
        <v>8431</v>
      </c>
      <c r="G7136" s="50" t="s">
        <v>8566</v>
      </c>
      <c r="H7136" s="50" t="s">
        <v>19656</v>
      </c>
      <c r="I7136" s="50">
        <f>(DAX__2019_2020__33[[#This Row],[Adj Close]]-DAX__2019_2020__33[[#This Row],[Adj Open]])/DAX__2019_2020__33[[#This Row],[Adj Open]]</f>
        <v>-1.3650546288036557E-3</v>
      </c>
      <c r="J7136" s="50">
        <f>DAX__2019_2020__33[[#This Row],[Adj Close]]-DAX__2019_2020__33[[#This Row],[Adj Open]]</f>
        <v>-6.307553725982018E-2</v>
      </c>
      <c r="K7136" s="50">
        <v>1068784</v>
      </c>
    </row>
    <row r="7137" spans="1:11" x14ac:dyDescent="0.3">
      <c r="A7137" s="51" t="str">
        <f t="shared" si="117"/>
        <v>FRE.DE</v>
      </c>
      <c r="B7137" s="52" t="s">
        <v>148</v>
      </c>
      <c r="C7137" s="50" t="s">
        <v>8585</v>
      </c>
      <c r="D7137" s="50">
        <f>DAX__2019_2020__33[[#This Row],[Open]]*(DAX__2019_2020__33[[#This Row],[Adj Close]]/DAX__2019_2020__33[[#This Row],[Close]])</f>
        <v>46.603813314807191</v>
      </c>
      <c r="E7137" s="50" t="s">
        <v>8602</v>
      </c>
      <c r="F7137" s="50" t="s">
        <v>8585</v>
      </c>
      <c r="G7137" s="50" t="s">
        <v>890</v>
      </c>
      <c r="H7137" s="50" t="s">
        <v>19657</v>
      </c>
      <c r="I7137" s="50">
        <f>(DAX__2019_2020__33[[#This Row],[Adj Close]]-DAX__2019_2020__33[[#This Row],[Adj Open]])/DAX__2019_2020__33[[#This Row],[Adj Open]]</f>
        <v>1.3534357820294598E-2</v>
      </c>
      <c r="J7137" s="50">
        <f>DAX__2019_2020__33[[#This Row],[Adj Close]]-DAX__2019_2020__33[[#This Row],[Adj Open]]</f>
        <v>0.63075268519281025</v>
      </c>
      <c r="K7137" s="50">
        <v>1625330</v>
      </c>
    </row>
    <row r="7138" spans="1:11" x14ac:dyDescent="0.3">
      <c r="A7138" s="51" t="str">
        <f t="shared" si="117"/>
        <v>FRE.DE</v>
      </c>
      <c r="B7138" s="52" t="s">
        <v>149</v>
      </c>
      <c r="C7138" s="50" t="s">
        <v>8603</v>
      </c>
      <c r="D7138" s="50">
        <f>DAX__2019_2020__33[[#This Row],[Open]]*(DAX__2019_2020__33[[#This Row],[Adj Close]]/DAX__2019_2020__33[[#This Row],[Close]])</f>
        <v>47.189509418819974</v>
      </c>
      <c r="E7138" s="50" t="s">
        <v>8156</v>
      </c>
      <c r="F7138" s="50" t="s">
        <v>880</v>
      </c>
      <c r="G7138" s="50" t="s">
        <v>19658</v>
      </c>
      <c r="H7138" s="50" t="s">
        <v>19659</v>
      </c>
      <c r="I7138" s="50">
        <f>(DAX__2019_2020__33[[#This Row],[Adj Close]]-DAX__2019_2020__33[[#This Row],[Adj Open]])/DAX__2019_2020__33[[#This Row],[Adj Open]]</f>
        <v>3.818980405175009E-4</v>
      </c>
      <c r="J7138" s="50">
        <f>DAX__2019_2020__33[[#This Row],[Adj Close]]-DAX__2019_2020__33[[#This Row],[Adj Open]]</f>
        <v>1.80215811800295E-2</v>
      </c>
      <c r="K7138" s="50">
        <v>1488392</v>
      </c>
    </row>
    <row r="7139" spans="1:11" x14ac:dyDescent="0.3">
      <c r="A7139" s="51" t="str">
        <f t="shared" si="117"/>
        <v>FRE.DE</v>
      </c>
      <c r="B7139" s="52" t="s">
        <v>150</v>
      </c>
      <c r="C7139" s="50" t="s">
        <v>8490</v>
      </c>
      <c r="D7139" s="50">
        <f>DAX__2019_2020__33[[#This Row],[Open]]*(DAX__2019_2020__33[[#This Row],[Adj Close]]/DAX__2019_2020__33[[#This Row],[Close]])</f>
        <v>47.360722717497843</v>
      </c>
      <c r="E7139" s="50" t="s">
        <v>8505</v>
      </c>
      <c r="F7139" s="50" t="s">
        <v>19660</v>
      </c>
      <c r="G7139" s="50" t="s">
        <v>19661</v>
      </c>
      <c r="H7139" s="50" t="s">
        <v>19662</v>
      </c>
      <c r="I7139" s="50">
        <f>(DAX__2019_2020__33[[#This Row],[Adj Close]]-DAX__2019_2020__33[[#This Row],[Adj Open]])/DAX__2019_2020__33[[#This Row],[Adj Open]]</f>
        <v>-1.1225266148682075E-2</v>
      </c>
      <c r="J7139" s="50">
        <f>DAX__2019_2020__33[[#This Row],[Adj Close]]-DAX__2019_2020__33[[#This Row],[Adj Open]]</f>
        <v>-0.53163671749784669</v>
      </c>
      <c r="K7139" s="50">
        <v>1323961</v>
      </c>
    </row>
    <row r="7140" spans="1:11" x14ac:dyDescent="0.3">
      <c r="A7140" s="51" t="str">
        <f t="shared" si="117"/>
        <v>FRE.DE</v>
      </c>
      <c r="B7140" s="52" t="s">
        <v>151</v>
      </c>
      <c r="C7140" s="50" t="s">
        <v>5021</v>
      </c>
      <c r="D7140" s="50">
        <f>DAX__2019_2020__33[[#This Row],[Open]]*(DAX__2019_2020__33[[#This Row],[Adj Close]]/DAX__2019_2020__33[[#This Row],[Close]])</f>
        <v>46.874133953023502</v>
      </c>
      <c r="E7140" s="50" t="s">
        <v>8506</v>
      </c>
      <c r="F7140" s="50" t="s">
        <v>8450</v>
      </c>
      <c r="G7140" s="50" t="s">
        <v>744</v>
      </c>
      <c r="H7140" s="50" t="s">
        <v>19663</v>
      </c>
      <c r="I7140" s="50">
        <f>(DAX__2019_2020__33[[#This Row],[Adj Close]]-DAX__2019_2020__33[[#This Row],[Adj Open]])/DAX__2019_2020__33[[#This Row],[Adj Open]]</f>
        <v>-7.3049019607842056E-3</v>
      </c>
      <c r="J7140" s="50">
        <f>DAX__2019_2020__33[[#This Row],[Adj Close]]-DAX__2019_2020__33[[#This Row],[Adj Open]]</f>
        <v>-0.34241095302350288</v>
      </c>
      <c r="K7140" s="50">
        <v>1145232</v>
      </c>
    </row>
    <row r="7141" spans="1:11" x14ac:dyDescent="0.3">
      <c r="A7141" s="51" t="str">
        <f t="shared" si="117"/>
        <v>FRE.DE</v>
      </c>
      <c r="B7141" s="52" t="s">
        <v>152</v>
      </c>
      <c r="C7141" s="50" t="s">
        <v>2268</v>
      </c>
      <c r="D7141" s="50">
        <f>DAX__2019_2020__33[[#This Row],[Open]]*(DAX__2019_2020__33[[#This Row],[Adj Close]]/DAX__2019_2020__33[[#This Row],[Close]])</f>
        <v>46.315466254082459</v>
      </c>
      <c r="E7141" s="50" t="s">
        <v>19664</v>
      </c>
      <c r="F7141" s="50" t="s">
        <v>5124</v>
      </c>
      <c r="G7141" s="50" t="s">
        <v>19665</v>
      </c>
      <c r="H7141" s="50" t="s">
        <v>19666</v>
      </c>
      <c r="I7141" s="50">
        <f>(DAX__2019_2020__33[[#This Row],[Adj Close]]-DAX__2019_2020__33[[#This Row],[Adj Open]])/DAX__2019_2020__33[[#This Row],[Adj Open]]</f>
        <v>5.2528402625353476E-3</v>
      </c>
      <c r="J7141" s="50">
        <f>DAX__2019_2020__33[[#This Row],[Adj Close]]-DAX__2019_2020__33[[#This Row],[Adj Open]]</f>
        <v>0.24328774591754154</v>
      </c>
      <c r="K7141" s="50">
        <v>1087503</v>
      </c>
    </row>
    <row r="7142" spans="1:11" x14ac:dyDescent="0.3">
      <c r="A7142" s="51" t="str">
        <f t="shared" si="117"/>
        <v>FRE.DE</v>
      </c>
      <c r="B7142" s="52" t="s">
        <v>153</v>
      </c>
      <c r="C7142" s="50" t="s">
        <v>19667</v>
      </c>
      <c r="D7142" s="50">
        <f>DAX__2019_2020__33[[#This Row],[Open]]*(DAX__2019_2020__33[[#This Row],[Adj Close]]/DAX__2019_2020__33[[#This Row],[Close]])</f>
        <v>46.594801606858944</v>
      </c>
      <c r="E7142" s="50" t="s">
        <v>19668</v>
      </c>
      <c r="F7142" s="50" t="s">
        <v>8489</v>
      </c>
      <c r="G7142" s="50" t="s">
        <v>749</v>
      </c>
      <c r="H7142" s="50" t="s">
        <v>19669</v>
      </c>
      <c r="I7142" s="50">
        <f>(DAX__2019_2020__33[[#This Row],[Adj Close]]-DAX__2019_2020__33[[#This Row],[Adj Open]])/DAX__2019_2020__33[[#This Row],[Adj Open]]</f>
        <v>-2.1272674942423389E-3</v>
      </c>
      <c r="J7142" s="50">
        <f>DAX__2019_2020__33[[#This Row],[Adj Close]]-DAX__2019_2020__33[[#This Row],[Adj Open]]</f>
        <v>-9.9119606858941722E-2</v>
      </c>
      <c r="K7142" s="50">
        <v>953786</v>
      </c>
    </row>
    <row r="7143" spans="1:11" x14ac:dyDescent="0.3">
      <c r="A7143" s="51" t="str">
        <f t="shared" si="117"/>
        <v>FRE.DE</v>
      </c>
      <c r="B7143" s="52" t="s">
        <v>154</v>
      </c>
      <c r="C7143" s="50" t="s">
        <v>5148</v>
      </c>
      <c r="D7143" s="50">
        <f>DAX__2019_2020__33[[#This Row],[Open]]*(DAX__2019_2020__33[[#This Row],[Adj Close]]/DAX__2019_2020__33[[#This Row],[Close]])</f>
        <v>46.414579584551412</v>
      </c>
      <c r="E7143" s="50" t="s">
        <v>905</v>
      </c>
      <c r="F7143" s="50" t="s">
        <v>11643</v>
      </c>
      <c r="G7143" s="50" t="s">
        <v>19670</v>
      </c>
      <c r="H7143" s="50" t="s">
        <v>19671</v>
      </c>
      <c r="I7143" s="50">
        <f>(DAX__2019_2020__33[[#This Row],[Adj Close]]-DAX__2019_2020__33[[#This Row],[Adj Open]])/DAX__2019_2020__33[[#This Row],[Adj Open]]</f>
        <v>5.8241702902025573E-3</v>
      </c>
      <c r="J7143" s="50">
        <f>DAX__2019_2020__33[[#This Row],[Adj Close]]-DAX__2019_2020__33[[#This Row],[Adj Open]]</f>
        <v>0.27032641544858649</v>
      </c>
      <c r="K7143" s="50">
        <v>1154806</v>
      </c>
    </row>
    <row r="7144" spans="1:11" x14ac:dyDescent="0.3">
      <c r="A7144" s="51" t="str">
        <f t="shared" si="117"/>
        <v>FRE.DE</v>
      </c>
      <c r="B7144" s="52" t="s">
        <v>155</v>
      </c>
      <c r="C7144" s="50" t="s">
        <v>19672</v>
      </c>
      <c r="D7144" s="50">
        <f>DAX__2019_2020__33[[#This Row],[Open]]*(DAX__2019_2020__33[[#This Row],[Adj Close]]/DAX__2019_2020__33[[#This Row],[Close]])</f>
        <v>47.117425417941554</v>
      </c>
      <c r="E7144" s="50" t="s">
        <v>19672</v>
      </c>
      <c r="F7144" s="50" t="s">
        <v>19673</v>
      </c>
      <c r="G7144" s="50" t="s">
        <v>8442</v>
      </c>
      <c r="H7144" s="50" t="s">
        <v>19655</v>
      </c>
      <c r="I7144" s="50">
        <f>(DAX__2019_2020__33[[#This Row],[Adj Close]]-DAX__2019_2020__33[[#This Row],[Adj Open]])/DAX__2019_2020__33[[#This Row],[Adj Open]]</f>
        <v>-1.606425672089757E-2</v>
      </c>
      <c r="J7144" s="50">
        <f>DAX__2019_2020__33[[#This Row],[Adj Close]]-DAX__2019_2020__33[[#This Row],[Adj Open]]</f>
        <v>-0.75690641794155766</v>
      </c>
      <c r="K7144" s="50">
        <v>1433861</v>
      </c>
    </row>
    <row r="7145" spans="1:11" x14ac:dyDescent="0.3">
      <c r="A7145" s="51" t="str">
        <f t="shared" si="117"/>
        <v>FRE.DE</v>
      </c>
      <c r="B7145" s="52" t="s">
        <v>156</v>
      </c>
      <c r="C7145" s="50" t="s">
        <v>19674</v>
      </c>
      <c r="D7145" s="50">
        <f>DAX__2019_2020__33[[#This Row],[Open]]*(DAX__2019_2020__33[[#This Row],[Adj Close]]/DAX__2019_2020__33[[#This Row],[Close]])</f>
        <v>46.441621330641425</v>
      </c>
      <c r="E7145" s="50" t="s">
        <v>8649</v>
      </c>
      <c r="F7145" s="50" t="s">
        <v>19675</v>
      </c>
      <c r="G7145" s="50" t="s">
        <v>11660</v>
      </c>
      <c r="H7145" s="50" t="s">
        <v>19676</v>
      </c>
      <c r="I7145" s="50">
        <f>(DAX__2019_2020__33[[#This Row],[Adj Close]]-DAX__2019_2020__33[[#This Row],[Adj Open]])/DAX__2019_2020__33[[#This Row],[Adj Open]]</f>
        <v>-1.3387718017312361E-2</v>
      </c>
      <c r="J7145" s="50">
        <f>DAX__2019_2020__33[[#This Row],[Adj Close]]-DAX__2019_2020__33[[#This Row],[Adj Open]]</f>
        <v>-0.62174733064142629</v>
      </c>
      <c r="K7145" s="50">
        <v>1926999</v>
      </c>
    </row>
    <row r="7146" spans="1:11" x14ac:dyDescent="0.3">
      <c r="A7146" s="51" t="str">
        <f t="shared" si="117"/>
        <v>FRE.DE</v>
      </c>
      <c r="B7146" s="52" t="s">
        <v>157</v>
      </c>
      <c r="C7146" s="50" t="s">
        <v>8444</v>
      </c>
      <c r="D7146" s="50">
        <f>DAX__2019_2020__33[[#This Row],[Open]]*(DAX__2019_2020__33[[#This Row],[Adj Close]]/DAX__2019_2020__33[[#This Row],[Close]])</f>
        <v>45.928003593347619</v>
      </c>
      <c r="E7146" s="50" t="s">
        <v>8414</v>
      </c>
      <c r="F7146" s="50" t="s">
        <v>2255</v>
      </c>
      <c r="G7146" s="50" t="s">
        <v>2289</v>
      </c>
      <c r="H7146" s="50" t="s">
        <v>19677</v>
      </c>
      <c r="I7146" s="50">
        <f>(DAX__2019_2020__33[[#This Row],[Adj Close]]-DAX__2019_2020__33[[#This Row],[Adj Open]])/DAX__2019_2020__33[[#This Row],[Adj Open]]</f>
        <v>-1.9623307443142565E-4</v>
      </c>
      <c r="J7146" s="50">
        <f>DAX__2019_2020__33[[#This Row],[Adj Close]]-DAX__2019_2020__33[[#This Row],[Adj Open]]</f>
        <v>-9.0125933476201681E-3</v>
      </c>
      <c r="K7146" s="50">
        <v>1006447</v>
      </c>
    </row>
    <row r="7147" spans="1:11" x14ac:dyDescent="0.3">
      <c r="A7147" s="51" t="str">
        <f t="shared" si="117"/>
        <v>FRE.DE</v>
      </c>
      <c r="B7147" s="52" t="s">
        <v>158</v>
      </c>
      <c r="C7147" s="50" t="s">
        <v>11550</v>
      </c>
      <c r="D7147" s="50">
        <f>DAX__2019_2020__33[[#This Row],[Open]]*(DAX__2019_2020__33[[#This Row],[Adj Close]]/DAX__2019_2020__33[[#This Row],[Close]])</f>
        <v>45.973056826939846</v>
      </c>
      <c r="E7147" s="50" t="s">
        <v>8469</v>
      </c>
      <c r="F7147" s="50" t="s">
        <v>19678</v>
      </c>
      <c r="G7147" s="50" t="s">
        <v>19679</v>
      </c>
      <c r="H7147" s="50" t="s">
        <v>19680</v>
      </c>
      <c r="I7147" s="50">
        <f>(DAX__2019_2020__33[[#This Row],[Adj Close]]-DAX__2019_2020__33[[#This Row],[Adj Open]])/DAX__2019_2020__33[[#This Row],[Adj Open]]</f>
        <v>-3.5182320658565386E-2</v>
      </c>
      <c r="J7147" s="50">
        <f>DAX__2019_2020__33[[#This Row],[Adj Close]]-DAX__2019_2020__33[[#This Row],[Adj Open]]</f>
        <v>-1.6174388269398463</v>
      </c>
      <c r="K7147" s="50">
        <v>2844004</v>
      </c>
    </row>
    <row r="7148" spans="1:11" x14ac:dyDescent="0.3">
      <c r="A7148" s="51" t="str">
        <f t="shared" si="117"/>
        <v>FRE.DE</v>
      </c>
      <c r="B7148" s="52" t="s">
        <v>159</v>
      </c>
      <c r="C7148" s="50" t="s">
        <v>915</v>
      </c>
      <c r="D7148" s="50">
        <f>DAX__2019_2020__33[[#This Row],[Open]]*(DAX__2019_2020__33[[#This Row],[Adj Close]]/DAX__2019_2020__33[[#This Row],[Close]])</f>
        <v>44.369136198418978</v>
      </c>
      <c r="E7148" s="50" t="s">
        <v>19681</v>
      </c>
      <c r="F7148" s="50" t="s">
        <v>19682</v>
      </c>
      <c r="G7148" s="50" t="s">
        <v>9920</v>
      </c>
      <c r="H7148" s="50" t="s">
        <v>19683</v>
      </c>
      <c r="I7148" s="50">
        <f>(DAX__2019_2020__33[[#This Row],[Adj Close]]-DAX__2019_2020__33[[#This Row],[Adj Open]])/DAX__2019_2020__33[[#This Row],[Adj Open]]</f>
        <v>-6.8034725100132119E-3</v>
      </c>
      <c r="J7148" s="50">
        <f>DAX__2019_2020__33[[#This Row],[Adj Close]]-DAX__2019_2020__33[[#This Row],[Adj Open]]</f>
        <v>-0.3018641984189756</v>
      </c>
      <c r="K7148" s="50">
        <v>2463671</v>
      </c>
    </row>
    <row r="7149" spans="1:11" x14ac:dyDescent="0.3">
      <c r="A7149" s="51" t="str">
        <f t="shared" si="117"/>
        <v>FRE.DE</v>
      </c>
      <c r="B7149" s="52" t="s">
        <v>160</v>
      </c>
      <c r="C7149" s="50" t="s">
        <v>9919</v>
      </c>
      <c r="D7149" s="50">
        <f>DAX__2019_2020__33[[#This Row],[Open]]*(DAX__2019_2020__33[[#This Row],[Adj Close]]/DAX__2019_2020__33[[#This Row],[Close]])</f>
        <v>44.242984051488214</v>
      </c>
      <c r="E7149" s="50" t="s">
        <v>8431</v>
      </c>
      <c r="F7149" s="50" t="s">
        <v>9936</v>
      </c>
      <c r="G7149" s="50" t="s">
        <v>8413</v>
      </c>
      <c r="H7149" s="50" t="s">
        <v>19684</v>
      </c>
      <c r="I7149" s="50">
        <f>(DAX__2019_2020__33[[#This Row],[Adj Close]]-DAX__2019_2020__33[[#This Row],[Adj Open]])/DAX__2019_2020__33[[#This Row],[Adj Open]]</f>
        <v>2.5050998983747432E-2</v>
      </c>
      <c r="J7149" s="50">
        <f>DAX__2019_2020__33[[#This Row],[Adj Close]]-DAX__2019_2020__33[[#This Row],[Adj Open]]</f>
        <v>1.1083309485117852</v>
      </c>
      <c r="K7149" s="50">
        <v>1861470</v>
      </c>
    </row>
    <row r="7150" spans="1:11" x14ac:dyDescent="0.3">
      <c r="A7150" s="51" t="str">
        <f t="shared" si="117"/>
        <v>FRE.DE</v>
      </c>
      <c r="B7150" s="52" t="s">
        <v>161</v>
      </c>
      <c r="C7150" s="50" t="s">
        <v>8293</v>
      </c>
      <c r="D7150" s="50">
        <f>DAX__2019_2020__33[[#This Row],[Open]]*(DAX__2019_2020__33[[#This Row],[Adj Close]]/DAX__2019_2020__33[[#This Row],[Close]])</f>
        <v>45.053954698248603</v>
      </c>
      <c r="E7150" s="50" t="s">
        <v>8466</v>
      </c>
      <c r="F7150" s="50" t="s">
        <v>844</v>
      </c>
      <c r="G7150" s="50" t="s">
        <v>2270</v>
      </c>
      <c r="H7150" s="50" t="s">
        <v>19685</v>
      </c>
      <c r="I7150" s="50">
        <f>(DAX__2019_2020__33[[#This Row],[Adj Close]]-DAX__2019_2020__33[[#This Row],[Adj Open]])/DAX__2019_2020__33[[#This Row],[Adj Open]]</f>
        <v>4.4000200000001667E-3</v>
      </c>
      <c r="J7150" s="50">
        <f>DAX__2019_2020__33[[#This Row],[Adj Close]]-DAX__2019_2020__33[[#This Row],[Adj Open]]</f>
        <v>0.19823830175139534</v>
      </c>
      <c r="K7150" s="50">
        <v>1446538</v>
      </c>
    </row>
    <row r="7151" spans="1:11" x14ac:dyDescent="0.3">
      <c r="A7151" s="51" t="str">
        <f t="shared" si="117"/>
        <v>FRE.DE</v>
      </c>
      <c r="B7151" s="52" t="s">
        <v>162</v>
      </c>
      <c r="C7151" s="50" t="s">
        <v>8433</v>
      </c>
      <c r="D7151" s="50">
        <f>DAX__2019_2020__33[[#This Row],[Open]]*(DAX__2019_2020__33[[#This Row],[Adj Close]]/DAX__2019_2020__33[[#This Row],[Close]])</f>
        <v>45.171089878319194</v>
      </c>
      <c r="E7151" s="50" t="s">
        <v>8431</v>
      </c>
      <c r="F7151" s="50" t="s">
        <v>19686</v>
      </c>
      <c r="G7151" s="50" t="s">
        <v>19687</v>
      </c>
      <c r="H7151" s="50" t="s">
        <v>19688</v>
      </c>
      <c r="I7151" s="50">
        <f>(DAX__2019_2020__33[[#This Row],[Adj Close]]-DAX__2019_2020__33[[#This Row],[Adj Open]])/DAX__2019_2020__33[[#This Row],[Adj Open]]</f>
        <v>-1.2068601395000938E-2</v>
      </c>
      <c r="J7151" s="50">
        <f>DAX__2019_2020__33[[#This Row],[Adj Close]]-DAX__2019_2020__33[[#This Row],[Adj Open]]</f>
        <v>-0.54515187831919576</v>
      </c>
      <c r="K7151" s="50">
        <v>1848332</v>
      </c>
    </row>
    <row r="7152" spans="1:11" x14ac:dyDescent="0.3">
      <c r="A7152" s="51" t="str">
        <f t="shared" si="117"/>
        <v>FRE.DE</v>
      </c>
      <c r="B7152" s="52" t="s">
        <v>163</v>
      </c>
      <c r="C7152" s="50" t="s">
        <v>19689</v>
      </c>
      <c r="D7152" s="50">
        <f>DAX__2019_2020__33[[#This Row],[Open]]*(DAX__2019_2020__33[[#This Row],[Adj Close]]/DAX__2019_2020__33[[#This Row],[Close]])</f>
        <v>44.869231137727709</v>
      </c>
      <c r="E7152" s="50" t="s">
        <v>8595</v>
      </c>
      <c r="F7152" s="50" t="s">
        <v>19690</v>
      </c>
      <c r="G7152" s="50" t="s">
        <v>11611</v>
      </c>
      <c r="H7152" s="50" t="s">
        <v>19691</v>
      </c>
      <c r="I7152" s="50">
        <f>(DAX__2019_2020__33[[#This Row],[Adj Close]]-DAX__2019_2020__33[[#This Row],[Adj Open]])/DAX__2019_2020__33[[#This Row],[Adj Open]]</f>
        <v>2.0584437015139484E-2</v>
      </c>
      <c r="J7152" s="50">
        <f>DAX__2019_2020__33[[#This Row],[Adj Close]]-DAX__2019_2020__33[[#This Row],[Adj Open]]</f>
        <v>0.92360786227229141</v>
      </c>
      <c r="K7152" s="50">
        <v>1665528</v>
      </c>
    </row>
    <row r="7153" spans="1:11" x14ac:dyDescent="0.3">
      <c r="A7153" s="51" t="str">
        <f t="shared" si="117"/>
        <v>FRE.DE</v>
      </c>
      <c r="B7153" s="52" t="s">
        <v>164</v>
      </c>
      <c r="C7153" s="50" t="s">
        <v>733</v>
      </c>
      <c r="D7153" s="50">
        <f>DAX__2019_2020__33[[#This Row],[Open]]*(DAX__2019_2020__33[[#This Row],[Adj Close]]/DAX__2019_2020__33[[#This Row],[Close]])</f>
        <v>45.900966183463865</v>
      </c>
      <c r="E7153" s="50" t="s">
        <v>745</v>
      </c>
      <c r="F7153" s="50" t="s">
        <v>8394</v>
      </c>
      <c r="G7153" s="50" t="s">
        <v>727</v>
      </c>
      <c r="H7153" s="50" t="s">
        <v>19692</v>
      </c>
      <c r="I7153" s="50">
        <f>(DAX__2019_2020__33[[#This Row],[Adj Close]]-DAX__2019_2020__33[[#This Row],[Adj Open]])/DAX__2019_2020__33[[#This Row],[Adj Open]]</f>
        <v>1.2171221283298407E-2</v>
      </c>
      <c r="J7153" s="50">
        <f>DAX__2019_2020__33[[#This Row],[Adj Close]]-DAX__2019_2020__33[[#This Row],[Adj Open]]</f>
        <v>0.55867081653613582</v>
      </c>
      <c r="K7153" s="50">
        <v>1196740</v>
      </c>
    </row>
    <row r="7154" spans="1:11" x14ac:dyDescent="0.3">
      <c r="A7154" s="51" t="str">
        <f t="shared" si="117"/>
        <v>FRE.DE</v>
      </c>
      <c r="B7154" s="52" t="s">
        <v>165</v>
      </c>
      <c r="C7154" s="50" t="s">
        <v>9513</v>
      </c>
      <c r="D7154" s="50">
        <f>DAX__2019_2020__33[[#This Row],[Open]]*(DAX__2019_2020__33[[#This Row],[Adj Close]]/DAX__2019_2020__33[[#This Row],[Close]])</f>
        <v>46.576779126727118</v>
      </c>
      <c r="E7154" s="50" t="s">
        <v>19693</v>
      </c>
      <c r="F7154" s="50" t="s">
        <v>2290</v>
      </c>
      <c r="G7154" s="50" t="s">
        <v>8577</v>
      </c>
      <c r="H7154" s="50" t="s">
        <v>19694</v>
      </c>
      <c r="I7154" s="50">
        <f>(DAX__2019_2020__33[[#This Row],[Adj Close]]-DAX__2019_2020__33[[#This Row],[Adj Open]])/DAX__2019_2020__33[[#This Row],[Adj Open]]</f>
        <v>-2.1474115331284894E-2</v>
      </c>
      <c r="J7154" s="50">
        <f>DAX__2019_2020__33[[#This Row],[Adj Close]]-DAX__2019_2020__33[[#This Row],[Adj Open]]</f>
        <v>-1.000195126727121</v>
      </c>
      <c r="K7154" s="50">
        <v>1727518</v>
      </c>
    </row>
    <row r="7155" spans="1:11" x14ac:dyDescent="0.3">
      <c r="A7155" s="51" t="str">
        <f t="shared" si="117"/>
        <v>FRE.DE</v>
      </c>
      <c r="B7155" s="52" t="s">
        <v>166</v>
      </c>
      <c r="C7155" s="50" t="s">
        <v>11613</v>
      </c>
      <c r="D7155" s="50">
        <f>DAX__2019_2020__33[[#This Row],[Open]]*(DAX__2019_2020__33[[#This Row],[Adj Close]]/DAX__2019_2020__33[[#This Row],[Close]])</f>
        <v>45.946027798808551</v>
      </c>
      <c r="E7155" s="50" t="s">
        <v>8553</v>
      </c>
      <c r="F7155" s="50" t="s">
        <v>2276</v>
      </c>
      <c r="G7155" s="50" t="s">
        <v>19695</v>
      </c>
      <c r="H7155" s="50" t="s">
        <v>19696</v>
      </c>
      <c r="I7155" s="50">
        <f>(DAX__2019_2020__33[[#This Row],[Adj Close]]-DAX__2019_2020__33[[#This Row],[Adj Open]])/DAX__2019_2020__33[[#This Row],[Adj Open]]</f>
        <v>-4.7068442946912653E-3</v>
      </c>
      <c r="J7155" s="50">
        <f>DAX__2019_2020__33[[#This Row],[Adj Close]]-DAX__2019_2020__33[[#This Row],[Adj Open]]</f>
        <v>-0.21626079880854832</v>
      </c>
      <c r="K7155" s="50">
        <v>2381547</v>
      </c>
    </row>
    <row r="7156" spans="1:11" x14ac:dyDescent="0.3">
      <c r="A7156" s="51" t="str">
        <f t="shared" si="117"/>
        <v>FRE.DE</v>
      </c>
      <c r="B7156" s="52" t="s">
        <v>167</v>
      </c>
      <c r="C7156" s="50" t="s">
        <v>8720</v>
      </c>
      <c r="D7156" s="50">
        <f>DAX__2019_2020__33[[#This Row],[Open]]*(DAX__2019_2020__33[[#This Row],[Adj Close]]/DAX__2019_2020__33[[#This Row],[Close]])</f>
        <v>45.711743617927276</v>
      </c>
      <c r="E7156" s="50" t="s">
        <v>19697</v>
      </c>
      <c r="F7156" s="50" t="s">
        <v>2281</v>
      </c>
      <c r="G7156" s="50" t="s">
        <v>19698</v>
      </c>
      <c r="H7156" s="50" t="s">
        <v>19699</v>
      </c>
      <c r="I7156" s="50">
        <f>(DAX__2019_2020__33[[#This Row],[Adj Close]]-DAX__2019_2020__33[[#This Row],[Adj Open]])/DAX__2019_2020__33[[#This Row],[Adj Open]]</f>
        <v>1.3798541297062894E-2</v>
      </c>
      <c r="J7156" s="50">
        <f>DAX__2019_2020__33[[#This Row],[Adj Close]]-DAX__2019_2020__33[[#This Row],[Adj Open]]</f>
        <v>0.63075538207272075</v>
      </c>
      <c r="K7156" s="50">
        <v>1792419</v>
      </c>
    </row>
    <row r="7157" spans="1:11" x14ac:dyDescent="0.3">
      <c r="A7157" s="51" t="str">
        <f t="shared" si="117"/>
        <v>FRE.DE</v>
      </c>
      <c r="B7157" s="52" t="s">
        <v>168</v>
      </c>
      <c r="C7157" s="50" t="s">
        <v>5137</v>
      </c>
      <c r="D7157" s="50">
        <f>DAX__2019_2020__33[[#This Row],[Open]]*(DAX__2019_2020__33[[#This Row],[Adj Close]]/DAX__2019_2020__33[[#This Row],[Close]])</f>
        <v>45.279221580728652</v>
      </c>
      <c r="E7157" s="50" t="s">
        <v>2290</v>
      </c>
      <c r="F7157" s="50" t="s">
        <v>19700</v>
      </c>
      <c r="G7157" s="50" t="s">
        <v>8642</v>
      </c>
      <c r="H7157" s="50" t="s">
        <v>19701</v>
      </c>
      <c r="I7157" s="50">
        <f>(DAX__2019_2020__33[[#This Row],[Adj Close]]-DAX__2019_2020__33[[#This Row],[Adj Open]])/DAX__2019_2020__33[[#This Row],[Adj Open]]</f>
        <v>-3.9800995024879822E-4</v>
      </c>
      <c r="J7157" s="50">
        <f>DAX__2019_2020__33[[#This Row],[Adj Close]]-DAX__2019_2020__33[[#This Row],[Adj Open]]</f>
        <v>-1.8021580728650122E-2</v>
      </c>
      <c r="K7157" s="50">
        <v>1805033</v>
      </c>
    </row>
    <row r="7158" spans="1:11" x14ac:dyDescent="0.3">
      <c r="A7158" s="51" t="str">
        <f t="shared" si="117"/>
        <v>FRE.DE</v>
      </c>
      <c r="B7158" s="52" t="s">
        <v>169</v>
      </c>
      <c r="C7158" s="50" t="s">
        <v>2266</v>
      </c>
      <c r="D7158" s="50">
        <f>DAX__2019_2020__33[[#This Row],[Open]]*(DAX__2019_2020__33[[#This Row],[Adj Close]]/DAX__2019_2020__33[[#This Row],[Close]])</f>
        <v>45.234171149180355</v>
      </c>
      <c r="E7158" s="50" t="s">
        <v>2290</v>
      </c>
      <c r="F7158" s="50" t="s">
        <v>8648</v>
      </c>
      <c r="G7158" s="50" t="s">
        <v>19702</v>
      </c>
      <c r="H7158" s="50" t="s">
        <v>19703</v>
      </c>
      <c r="I7158" s="50">
        <f>(DAX__2019_2020__33[[#This Row],[Adj Close]]-DAX__2019_2020__33[[#This Row],[Adj Open]])/DAX__2019_2020__33[[#This Row],[Adj Open]]</f>
        <v>-1.6434282541149745E-2</v>
      </c>
      <c r="J7158" s="50">
        <f>DAX__2019_2020__33[[#This Row],[Adj Close]]-DAX__2019_2020__33[[#This Row],[Adj Open]]</f>
        <v>-0.7433911491803542</v>
      </c>
      <c r="K7158" s="50">
        <v>1783786</v>
      </c>
    </row>
    <row r="7159" spans="1:11" x14ac:dyDescent="0.3">
      <c r="A7159" s="51" t="str">
        <f t="shared" si="117"/>
        <v>FRE.DE</v>
      </c>
      <c r="B7159" s="52" t="s">
        <v>170</v>
      </c>
      <c r="C7159" s="50" t="s">
        <v>915</v>
      </c>
      <c r="D7159" s="50">
        <f>DAX__2019_2020__33[[#This Row],[Open]]*(DAX__2019_2020__33[[#This Row],[Adj Close]]/DAX__2019_2020__33[[#This Row],[Close]])</f>
        <v>44.369138811485065</v>
      </c>
      <c r="E7159" s="50" t="s">
        <v>776</v>
      </c>
      <c r="F7159" s="50" t="s">
        <v>715</v>
      </c>
      <c r="G7159" s="50" t="s">
        <v>776</v>
      </c>
      <c r="H7159" s="50" t="s">
        <v>19704</v>
      </c>
      <c r="I7159" s="50">
        <f>(DAX__2019_2020__33[[#This Row],[Adj Close]]-DAX__2019_2020__33[[#This Row],[Adj Open]])/DAX__2019_2020__33[[#This Row],[Adj Open]]</f>
        <v>2.1527151846988196E-2</v>
      </c>
      <c r="J7159" s="50">
        <f>DAX__2019_2020__33[[#This Row],[Adj Close]]-DAX__2019_2020__33[[#This Row],[Adj Open]]</f>
        <v>0.95514118851493635</v>
      </c>
      <c r="K7159" s="50">
        <v>1757599</v>
      </c>
    </row>
    <row r="7160" spans="1:11" x14ac:dyDescent="0.3">
      <c r="A7160" s="51" t="str">
        <f t="shared" si="117"/>
        <v>FRE.DE</v>
      </c>
      <c r="B7160" s="52" t="s">
        <v>171</v>
      </c>
      <c r="C7160" s="50" t="s">
        <v>19675</v>
      </c>
      <c r="D7160" s="50">
        <f>DAX__2019_2020__33[[#This Row],[Open]]*(DAX__2019_2020__33[[#This Row],[Adj Close]]/DAX__2019_2020__33[[#This Row],[Close]])</f>
        <v>45.810863323832145</v>
      </c>
      <c r="E7160" s="50" t="s">
        <v>5085</v>
      </c>
      <c r="F7160" s="50" t="s">
        <v>19653</v>
      </c>
      <c r="G7160" s="50" t="s">
        <v>19705</v>
      </c>
      <c r="H7160" s="50" t="s">
        <v>19706</v>
      </c>
      <c r="I7160" s="50">
        <f>(DAX__2019_2020__33[[#This Row],[Adj Close]]-DAX__2019_2020__33[[#This Row],[Adj Open]])/DAX__2019_2020__33[[#This Row],[Adj Open]]</f>
        <v>-6.2942564909520245E-3</v>
      </c>
      <c r="J7160" s="50">
        <f>DAX__2019_2020__33[[#This Row],[Adj Close]]-DAX__2019_2020__33[[#This Row],[Adj Open]]</f>
        <v>-0.28834532383214651</v>
      </c>
      <c r="K7160" s="50">
        <v>1844474</v>
      </c>
    </row>
    <row r="7161" spans="1:11" x14ac:dyDescent="0.3">
      <c r="A7161" s="51" t="str">
        <f t="shared" si="117"/>
        <v>FRE.DE</v>
      </c>
      <c r="B7161" s="52" t="s">
        <v>172</v>
      </c>
      <c r="C7161" s="50" t="s">
        <v>5124</v>
      </c>
      <c r="D7161" s="50">
        <f>DAX__2019_2020__33[[#This Row],[Open]]*(DAX__2019_2020__33[[#This Row],[Adj Close]]/DAX__2019_2020__33[[#This Row],[Close]])</f>
        <v>46.180302957579357</v>
      </c>
      <c r="E7161" s="50" t="s">
        <v>19660</v>
      </c>
      <c r="F7161" s="50" t="s">
        <v>19707</v>
      </c>
      <c r="G7161" s="50" t="s">
        <v>8568</v>
      </c>
      <c r="H7161" s="50" t="s">
        <v>19708</v>
      </c>
      <c r="I7161" s="50">
        <f>(DAX__2019_2020__33[[#This Row],[Adj Close]]-DAX__2019_2020__33[[#This Row],[Adj Open]])/DAX__2019_2020__33[[#This Row],[Adj Open]]</f>
        <v>-1.5804897560975487E-2</v>
      </c>
      <c r="J7161" s="50">
        <f>DAX__2019_2020__33[[#This Row],[Adj Close]]-DAX__2019_2020__33[[#This Row],[Adj Open]]</f>
        <v>-0.72987495757935505</v>
      </c>
      <c r="K7161" s="50">
        <v>2018819</v>
      </c>
    </row>
    <row r="7162" spans="1:11" x14ac:dyDescent="0.3">
      <c r="A7162" s="51" t="str">
        <f t="shared" si="117"/>
        <v>FRE.DE</v>
      </c>
      <c r="B7162" s="52" t="s">
        <v>173</v>
      </c>
      <c r="C7162" s="50" t="s">
        <v>8419</v>
      </c>
      <c r="D7162" s="50">
        <f>DAX__2019_2020__33[[#This Row],[Open]]*(DAX__2019_2020__33[[#This Row],[Adj Close]]/DAX__2019_2020__33[[#This Row],[Close]])</f>
        <v>45.504493677129851</v>
      </c>
      <c r="E7162" s="50" t="s">
        <v>8419</v>
      </c>
      <c r="F7162" s="50" t="s">
        <v>2277</v>
      </c>
      <c r="G7162" s="50" t="s">
        <v>717</v>
      </c>
      <c r="H7162" s="50" t="s">
        <v>19709</v>
      </c>
      <c r="I7162" s="50">
        <f>(DAX__2019_2020__33[[#This Row],[Adj Close]]-DAX__2019_2020__33[[#This Row],[Adj Open]])/DAX__2019_2020__33[[#This Row],[Adj Open]]</f>
        <v>-3.069304950495047E-2</v>
      </c>
      <c r="J7162" s="50">
        <f>DAX__2019_2020__33[[#This Row],[Adj Close]]-DAX__2019_2020__33[[#This Row],[Adj Open]]</f>
        <v>-1.3966716771298522</v>
      </c>
      <c r="K7162" s="50">
        <v>1803643</v>
      </c>
    </row>
    <row r="7163" spans="1:11" x14ac:dyDescent="0.3">
      <c r="A7163" s="51" t="str">
        <f t="shared" si="117"/>
        <v>FRE.DE</v>
      </c>
      <c r="B7163" s="52" t="s">
        <v>174</v>
      </c>
      <c r="C7163" s="50" t="s">
        <v>8465</v>
      </c>
      <c r="D7163" s="50">
        <f>DAX__2019_2020__33[[#This Row],[Open]]*(DAX__2019_2020__33[[#This Row],[Adj Close]]/DAX__2019_2020__33[[#This Row],[Close]])</f>
        <v>44.423198902453564</v>
      </c>
      <c r="E7163" s="50" t="s">
        <v>11627</v>
      </c>
      <c r="F7163" s="50" t="s">
        <v>19710</v>
      </c>
      <c r="G7163" s="50" t="s">
        <v>19711</v>
      </c>
      <c r="H7163" s="50" t="s">
        <v>19712</v>
      </c>
      <c r="I7163" s="50">
        <f>(DAX__2019_2020__33[[#This Row],[Adj Close]]-DAX__2019_2020__33[[#This Row],[Adj Open]])/DAX__2019_2020__33[[#This Row],[Adj Open]]</f>
        <v>-1.1257606719221302E-2</v>
      </c>
      <c r="J7163" s="50">
        <f>DAX__2019_2020__33[[#This Row],[Adj Close]]-DAX__2019_2020__33[[#This Row],[Adj Open]]</f>
        <v>-0.50009890245356559</v>
      </c>
      <c r="K7163" s="50">
        <v>1465296</v>
      </c>
    </row>
    <row r="7164" spans="1:11" x14ac:dyDescent="0.3">
      <c r="A7164" s="51" t="str">
        <f t="shared" si="117"/>
        <v>FRE.DE</v>
      </c>
      <c r="B7164" s="52" t="s">
        <v>175</v>
      </c>
      <c r="C7164" s="50" t="s">
        <v>19591</v>
      </c>
      <c r="D7164" s="50">
        <f>DAX__2019_2020__33[[#This Row],[Open]]*(DAX__2019_2020__33[[#This Row],[Adj Close]]/DAX__2019_2020__33[[#This Row],[Close]])</f>
        <v>43.97266092100223</v>
      </c>
      <c r="E7164" s="50" t="s">
        <v>19713</v>
      </c>
      <c r="F7164" s="50" t="s">
        <v>19714</v>
      </c>
      <c r="G7164" s="50" t="s">
        <v>788</v>
      </c>
      <c r="H7164" s="50" t="s">
        <v>19715</v>
      </c>
      <c r="I7164" s="50">
        <f>(DAX__2019_2020__33[[#This Row],[Adj Close]]-DAX__2019_2020__33[[#This Row],[Adj Open]])/DAX__2019_2020__33[[#This Row],[Adj Open]]</f>
        <v>2.8688525178043002E-3</v>
      </c>
      <c r="J7164" s="50">
        <f>DAX__2019_2020__33[[#This Row],[Adj Close]]-DAX__2019_2020__33[[#This Row],[Adj Open]]</f>
        <v>0.126151078997772</v>
      </c>
      <c r="K7164" s="50">
        <v>1415942</v>
      </c>
    </row>
    <row r="7165" spans="1:11" x14ac:dyDescent="0.3">
      <c r="A7165" s="51" t="str">
        <f t="shared" si="117"/>
        <v>FRE.DE</v>
      </c>
      <c r="B7165" s="52" t="s">
        <v>176</v>
      </c>
      <c r="C7165" s="50" t="s">
        <v>11628</v>
      </c>
      <c r="D7165" s="50">
        <f>DAX__2019_2020__33[[#This Row],[Open]]*(DAX__2019_2020__33[[#This Row],[Adj Close]]/DAX__2019_2020__33[[#This Row],[Close]])</f>
        <v>43.846508123505728</v>
      </c>
      <c r="E7165" s="50" t="s">
        <v>9919</v>
      </c>
      <c r="F7165" s="50" t="s">
        <v>19714</v>
      </c>
      <c r="G7165" s="50" t="s">
        <v>19678</v>
      </c>
      <c r="H7165" s="50" t="s">
        <v>19716</v>
      </c>
      <c r="I7165" s="50">
        <f>(DAX__2019_2020__33[[#This Row],[Adj Close]]-DAX__2019_2020__33[[#This Row],[Adj Open]])/DAX__2019_2020__33[[#This Row],[Adj Open]]</f>
        <v>7.1927250308263888E-3</v>
      </c>
      <c r="J7165" s="50">
        <f>DAX__2019_2020__33[[#This Row],[Adj Close]]-DAX__2019_2020__33[[#This Row],[Adj Open]]</f>
        <v>0.31537587649427223</v>
      </c>
      <c r="K7165" s="50">
        <v>1721212</v>
      </c>
    </row>
    <row r="7166" spans="1:11" x14ac:dyDescent="0.3">
      <c r="A7166" s="51" t="str">
        <f t="shared" si="117"/>
        <v>FRE.DE</v>
      </c>
      <c r="B7166" s="52" t="s">
        <v>177</v>
      </c>
      <c r="C7166" s="50" t="s">
        <v>8428</v>
      </c>
      <c r="D7166" s="50">
        <f>DAX__2019_2020__33[[#This Row],[Open]]*(DAX__2019_2020__33[[#This Row],[Adj Close]]/DAX__2019_2020__33[[#This Row],[Close]])</f>
        <v>43.87804899717171</v>
      </c>
      <c r="E7166" s="50" t="s">
        <v>19717</v>
      </c>
      <c r="F7166" s="50" t="s">
        <v>8543</v>
      </c>
      <c r="G7166" s="50" t="s">
        <v>19594</v>
      </c>
      <c r="H7166" s="50" t="s">
        <v>19718</v>
      </c>
      <c r="I7166" s="50">
        <f>(DAX__2019_2020__33[[#This Row],[Adj Close]]-DAX__2019_2020__33[[#This Row],[Adj Open]])/DAX__2019_2020__33[[#This Row],[Adj Open]]</f>
        <v>2.361659307937036E-3</v>
      </c>
      <c r="J7166" s="50">
        <f>DAX__2019_2020__33[[#This Row],[Adj Close]]-DAX__2019_2020__33[[#This Row],[Adj Open]]</f>
        <v>0.1036250028282879</v>
      </c>
      <c r="K7166" s="50">
        <v>2148516</v>
      </c>
    </row>
    <row r="7167" spans="1:11" x14ac:dyDescent="0.3">
      <c r="A7167" s="51" t="str">
        <f t="shared" si="117"/>
        <v>FRE.DE</v>
      </c>
      <c r="B7167" s="52" t="s">
        <v>178</v>
      </c>
      <c r="C7167" s="50" t="s">
        <v>19719</v>
      </c>
      <c r="D7167" s="50">
        <f>DAX__2019_2020__33[[#This Row],[Open]]*(DAX__2019_2020__33[[#This Row],[Adj Close]]/DAX__2019_2020__33[[#This Row],[Close]])</f>
        <v>44.236829403024394</v>
      </c>
      <c r="E7167" s="50" t="s">
        <v>723</v>
      </c>
      <c r="F7167" s="50" t="s">
        <v>19720</v>
      </c>
      <c r="G7167" s="50" t="s">
        <v>19721</v>
      </c>
      <c r="H7167" s="50" t="s">
        <v>19722</v>
      </c>
      <c r="I7167" s="50">
        <f>(DAX__2019_2020__33[[#This Row],[Adj Close]]-DAX__2019_2020__33[[#This Row],[Adj Open]])/DAX__2019_2020__33[[#This Row],[Adj Open]]</f>
        <v>-2.7438413182057995E-2</v>
      </c>
      <c r="J7167" s="50">
        <f>DAX__2019_2020__33[[#This Row],[Adj Close]]-DAX__2019_2020__33[[#This Row],[Adj Open]]</f>
        <v>-1.2137884030243953</v>
      </c>
      <c r="K7167" s="50">
        <v>1771311</v>
      </c>
    </row>
    <row r="7168" spans="1:11" x14ac:dyDescent="0.3">
      <c r="A7168" s="51" t="str">
        <f t="shared" si="117"/>
        <v>FRE.DE</v>
      </c>
      <c r="B7168" s="52" t="s">
        <v>179</v>
      </c>
      <c r="C7168" s="50" t="s">
        <v>821</v>
      </c>
      <c r="D7168" s="50">
        <f>DAX__2019_2020__33[[#This Row],[Open]]*(DAX__2019_2020__33[[#This Row],[Adj Close]]/DAX__2019_2020__33[[#This Row],[Close]])</f>
        <v>43.018457714752316</v>
      </c>
      <c r="E7168" s="50" t="s">
        <v>9507</v>
      </c>
      <c r="F7168" s="50" t="s">
        <v>19723</v>
      </c>
      <c r="G7168" s="50" t="s">
        <v>657</v>
      </c>
      <c r="H7168" s="50" t="s">
        <v>19724</v>
      </c>
      <c r="I7168" s="50">
        <f>(DAX__2019_2020__33[[#This Row],[Adj Close]]-DAX__2019_2020__33[[#This Row],[Adj Open]])/DAX__2019_2020__33[[#This Row],[Adj Open]]</f>
        <v>4.0460605631613255E-3</v>
      </c>
      <c r="J7168" s="50">
        <f>DAX__2019_2020__33[[#This Row],[Adj Close]]-DAX__2019_2020__33[[#This Row],[Adj Open]]</f>
        <v>0.17405528524768243</v>
      </c>
      <c r="K7168" s="50">
        <v>1156849</v>
      </c>
    </row>
    <row r="7169" spans="1:11" x14ac:dyDescent="0.3">
      <c r="A7169" s="51" t="str">
        <f t="shared" si="117"/>
        <v>FRE.DE</v>
      </c>
      <c r="B7169" s="52" t="s">
        <v>180</v>
      </c>
      <c r="C7169" s="50" t="s">
        <v>1396</v>
      </c>
      <c r="D7169" s="50">
        <f>DAX__2019_2020__33[[#This Row],[Open]]*(DAX__2019_2020__33[[#This Row],[Adj Close]]/DAX__2019_2020__33[[#This Row],[Close]])</f>
        <v>42.954331841370724</v>
      </c>
      <c r="E7169" s="50" t="s">
        <v>9863</v>
      </c>
      <c r="F7169" s="50" t="s">
        <v>19725</v>
      </c>
      <c r="G7169" s="50" t="s">
        <v>19726</v>
      </c>
      <c r="H7169" s="50" t="s">
        <v>19727</v>
      </c>
      <c r="I7169" s="50">
        <f>(DAX__2019_2020__33[[#This Row],[Adj Close]]-DAX__2019_2020__33[[#This Row],[Adj Open]])/DAX__2019_2020__33[[#This Row],[Adj Open]]</f>
        <v>1.7807613943433765E-2</v>
      </c>
      <c r="J7169" s="50">
        <f>DAX__2019_2020__33[[#This Row],[Adj Close]]-DAX__2019_2020__33[[#This Row],[Adj Open]]</f>
        <v>0.76491415862927425</v>
      </c>
      <c r="K7169" s="50">
        <v>1405181</v>
      </c>
    </row>
    <row r="7170" spans="1:11" x14ac:dyDescent="0.3">
      <c r="A7170" s="51" t="str">
        <f t="shared" si="117"/>
        <v>FRE.DE</v>
      </c>
      <c r="B7170" s="52" t="s">
        <v>181</v>
      </c>
      <c r="C7170" s="50" t="s">
        <v>19728</v>
      </c>
      <c r="D7170" s="50">
        <f>DAX__2019_2020__33[[#This Row],[Open]]*(DAX__2019_2020__33[[#This Row],[Adj Close]]/DAX__2019_2020__33[[#This Row],[Close]])</f>
        <v>43.3345033108737</v>
      </c>
      <c r="E7170" s="50" t="s">
        <v>9886</v>
      </c>
      <c r="F7170" s="50" t="s">
        <v>19729</v>
      </c>
      <c r="G7170" s="50" t="s">
        <v>8287</v>
      </c>
      <c r="H7170" s="50" t="s">
        <v>19730</v>
      </c>
      <c r="I7170" s="50">
        <f>(DAX__2019_2020__33[[#This Row],[Adj Close]]-DAX__2019_2020__33[[#This Row],[Adj Open]])/DAX__2019_2020__33[[#This Row],[Adj Open]]</f>
        <v>-7.3987950533756144E-4</v>
      </c>
      <c r="J7170" s="50">
        <f>DAX__2019_2020__33[[#This Row],[Adj Close]]-DAX__2019_2020__33[[#This Row],[Adj Open]]</f>
        <v>-3.2062310873698152E-2</v>
      </c>
      <c r="K7170" s="50">
        <v>1820444</v>
      </c>
    </row>
    <row r="7171" spans="1:11" x14ac:dyDescent="0.3">
      <c r="A7171" s="51" t="str">
        <f t="shared" si="117"/>
        <v>FRE.DE</v>
      </c>
      <c r="B7171" s="52" t="s">
        <v>182</v>
      </c>
      <c r="C7171" s="50" t="s">
        <v>19731</v>
      </c>
      <c r="D7171" s="50">
        <f>DAX__2019_2020__33[[#This Row],[Open]]*(DAX__2019_2020__33[[#This Row],[Adj Close]]/DAX__2019_2020__33[[#This Row],[Close]])</f>
        <v>43.426106987895615</v>
      </c>
      <c r="E7171" s="50" t="s">
        <v>19732</v>
      </c>
      <c r="F7171" s="50" t="s">
        <v>2225</v>
      </c>
      <c r="G7171" s="50" t="s">
        <v>19733</v>
      </c>
      <c r="H7171" s="50" t="s">
        <v>19734</v>
      </c>
      <c r="I7171" s="50">
        <f>(DAX__2019_2020__33[[#This Row],[Adj Close]]-DAX__2019_2020__33[[#This Row],[Adj Open]])/DAX__2019_2020__33[[#This Row],[Adj Open]]</f>
        <v>2.2149351801485024E-3</v>
      </c>
      <c r="J7171" s="50">
        <f>DAX__2019_2020__33[[#This Row],[Adj Close]]-DAX__2019_2020__33[[#This Row],[Adj Open]]</f>
        <v>9.6186012104382712E-2</v>
      </c>
      <c r="K7171" s="50">
        <v>1331532</v>
      </c>
    </row>
    <row r="7172" spans="1:11" x14ac:dyDescent="0.3">
      <c r="A7172" s="51" t="str">
        <f t="shared" si="117"/>
        <v>FRE.DE</v>
      </c>
      <c r="B7172" s="52" t="s">
        <v>183</v>
      </c>
      <c r="C7172" s="50" t="s">
        <v>8158</v>
      </c>
      <c r="D7172" s="50">
        <f>DAX__2019_2020__33[[#This Row],[Open]]*(DAX__2019_2020__33[[#This Row],[Adj Close]]/DAX__2019_2020__33[[#This Row],[Close]])</f>
        <v>43.856656112007883</v>
      </c>
      <c r="E7172" s="50" t="s">
        <v>8534</v>
      </c>
      <c r="F7172" s="50" t="s">
        <v>19735</v>
      </c>
      <c r="G7172" s="50" t="s">
        <v>654</v>
      </c>
      <c r="H7172" s="50" t="s">
        <v>19736</v>
      </c>
      <c r="I7172" s="50">
        <f>(DAX__2019_2020__33[[#This Row],[Adj Close]]-DAX__2019_2020__33[[#This Row],[Adj Open]])/DAX__2019_2020__33[[#This Row],[Adj Open]]</f>
        <v>-3.8642506527414924E-3</v>
      </c>
      <c r="J7172" s="50">
        <f>DAX__2019_2020__33[[#This Row],[Adj Close]]-DAX__2019_2020__33[[#This Row],[Adj Open]]</f>
        <v>-0.16947311200788562</v>
      </c>
      <c r="K7172" s="50">
        <v>639141</v>
      </c>
    </row>
    <row r="7173" spans="1:11" x14ac:dyDescent="0.3">
      <c r="A7173" s="51" t="str">
        <f t="shared" si="117"/>
        <v>FRE.DE</v>
      </c>
      <c r="B7173" s="52" t="s">
        <v>184</v>
      </c>
      <c r="C7173" s="50" t="s">
        <v>782</v>
      </c>
      <c r="D7173" s="50">
        <f>DAX__2019_2020__33[[#This Row],[Open]]*(DAX__2019_2020__33[[#This Row],[Adj Close]]/DAX__2019_2020__33[[#This Row],[Close]])</f>
        <v>43.815436107943412</v>
      </c>
      <c r="E7173" s="50" t="s">
        <v>19737</v>
      </c>
      <c r="F7173" s="50" t="s">
        <v>19738</v>
      </c>
      <c r="G7173" s="50" t="s">
        <v>19739</v>
      </c>
      <c r="H7173" s="50" t="s">
        <v>19740</v>
      </c>
      <c r="I7173" s="50">
        <f>(DAX__2019_2020__33[[#This Row],[Adj Close]]-DAX__2019_2020__33[[#This Row],[Adj Open]])/DAX__2019_2020__33[[#This Row],[Adj Open]]</f>
        <v>-1.6726321692397429E-3</v>
      </c>
      <c r="J7173" s="50">
        <f>DAX__2019_2020__33[[#This Row],[Adj Close]]-DAX__2019_2020__33[[#This Row],[Adj Open]]</f>
        <v>-7.3287107943414753E-2</v>
      </c>
      <c r="K7173" s="50">
        <v>1799587</v>
      </c>
    </row>
    <row r="7174" spans="1:11" x14ac:dyDescent="0.3">
      <c r="A7174" s="51" t="str">
        <f t="shared" si="117"/>
        <v>FRE.DE</v>
      </c>
      <c r="B7174" s="52" t="s">
        <v>185</v>
      </c>
      <c r="C7174" s="50" t="s">
        <v>925</v>
      </c>
      <c r="D7174" s="50">
        <f>DAX__2019_2020__33[[#This Row],[Open]]*(DAX__2019_2020__33[[#This Row],[Adj Close]]/DAX__2019_2020__33[[#This Row],[Close]])</f>
        <v>43.24746940180205</v>
      </c>
      <c r="E7174" s="50" t="s">
        <v>837</v>
      </c>
      <c r="F7174" s="50" t="s">
        <v>19741</v>
      </c>
      <c r="G7174" s="50" t="s">
        <v>8299</v>
      </c>
      <c r="H7174" s="50" t="s">
        <v>19742</v>
      </c>
      <c r="I7174" s="50">
        <f>(DAX__2019_2020__33[[#This Row],[Adj Close]]-DAX__2019_2020__33[[#This Row],[Adj Open]])/DAX__2019_2020__33[[#This Row],[Adj Open]]</f>
        <v>-1.8428278297569933E-2</v>
      </c>
      <c r="J7174" s="50">
        <f>DAX__2019_2020__33[[#This Row],[Adj Close]]-DAX__2019_2020__33[[#This Row],[Adj Open]]</f>
        <v>-0.79697640180204843</v>
      </c>
      <c r="K7174" s="50">
        <v>1784179</v>
      </c>
    </row>
    <row r="7175" spans="1:11" x14ac:dyDescent="0.3">
      <c r="A7175" s="51" t="str">
        <f t="shared" si="117"/>
        <v>FRE.DE</v>
      </c>
      <c r="B7175" s="52" t="s">
        <v>186</v>
      </c>
      <c r="C7175" s="50" t="s">
        <v>8701</v>
      </c>
      <c r="D7175" s="50">
        <f>DAX__2019_2020__33[[#This Row],[Open]]*(DAX__2019_2020__33[[#This Row],[Adj Close]]/DAX__2019_2020__33[[#This Row],[Close]])</f>
        <v>42.647451690922892</v>
      </c>
      <c r="E7175" s="50" t="s">
        <v>8704</v>
      </c>
      <c r="F7175" s="50" t="s">
        <v>19743</v>
      </c>
      <c r="G7175" s="50" t="s">
        <v>8347</v>
      </c>
      <c r="H7175" s="50" t="s">
        <v>19744</v>
      </c>
      <c r="I7175" s="50">
        <f>(DAX__2019_2020__33[[#This Row],[Adj Close]]-DAX__2019_2020__33[[#This Row],[Adj Open]])/DAX__2019_2020__33[[#This Row],[Adj Open]]</f>
        <v>-9.6659864676189172E-3</v>
      </c>
      <c r="J7175" s="50">
        <f>DAX__2019_2020__33[[#This Row],[Adj Close]]-DAX__2019_2020__33[[#This Row],[Adj Open]]</f>
        <v>-0.41222969092289219</v>
      </c>
      <c r="K7175" s="50">
        <v>843001</v>
      </c>
    </row>
    <row r="7176" spans="1:11" x14ac:dyDescent="0.3">
      <c r="A7176" s="51" t="str">
        <f t="shared" si="117"/>
        <v>FRE.DE</v>
      </c>
      <c r="B7176" s="52" t="s">
        <v>187</v>
      </c>
      <c r="C7176" s="50" t="s">
        <v>19745</v>
      </c>
      <c r="D7176" s="50">
        <f>DAX__2019_2020__33[[#This Row],[Open]]*(DAX__2019_2020__33[[#This Row],[Adj Close]]/DAX__2019_2020__33[[#This Row],[Close]])</f>
        <v>41.612297073914185</v>
      </c>
      <c r="E7176" s="50" t="s">
        <v>11585</v>
      </c>
      <c r="F7176" s="50" t="s">
        <v>19746</v>
      </c>
      <c r="G7176" s="50" t="s">
        <v>19747</v>
      </c>
      <c r="H7176" s="50" t="s">
        <v>19748</v>
      </c>
      <c r="I7176" s="50">
        <f>(DAX__2019_2020__33[[#This Row],[Adj Close]]-DAX__2019_2020__33[[#This Row],[Adj Open]])/DAX__2019_2020__33[[#This Row],[Adj Open]]</f>
        <v>-3.3019263247542868E-4</v>
      </c>
      <c r="J7176" s="50">
        <f>DAX__2019_2020__33[[#This Row],[Adj Close]]-DAX__2019_2020__33[[#This Row],[Adj Open]]</f>
        <v>-1.3740073914185302E-2</v>
      </c>
      <c r="K7176" s="50">
        <v>1870069</v>
      </c>
    </row>
    <row r="7177" spans="1:11" x14ac:dyDescent="0.3">
      <c r="A7177" s="51" t="str">
        <f t="shared" si="117"/>
        <v>FRE.DE</v>
      </c>
      <c r="B7177" s="52" t="s">
        <v>188</v>
      </c>
      <c r="C7177" s="50" t="s">
        <v>19749</v>
      </c>
      <c r="D7177" s="50">
        <f>DAX__2019_2020__33[[#This Row],[Open]]*(DAX__2019_2020__33[[#This Row],[Adj Close]]/DAX__2019_2020__33[[#This Row],[Close]])</f>
        <v>41.369537549989111</v>
      </c>
      <c r="E7177" s="50" t="s">
        <v>9767</v>
      </c>
      <c r="F7177" s="50" t="s">
        <v>11600</v>
      </c>
      <c r="G7177" s="50" t="s">
        <v>9767</v>
      </c>
      <c r="H7177" s="50" t="s">
        <v>19750</v>
      </c>
      <c r="I7177" s="50">
        <f>(DAX__2019_2020__33[[#This Row],[Adj Close]]-DAX__2019_2020__33[[#This Row],[Adj Open]])/DAX__2019_2020__33[[#This Row],[Adj Open]]</f>
        <v>1.6607617360495968E-2</v>
      </c>
      <c r="J7177" s="50">
        <f>DAX__2019_2020__33[[#This Row],[Adj Close]]-DAX__2019_2020__33[[#This Row],[Adj Open]]</f>
        <v>0.68704945001088902</v>
      </c>
      <c r="K7177" s="50">
        <v>1317813</v>
      </c>
    </row>
    <row r="7178" spans="1:11" x14ac:dyDescent="0.3">
      <c r="A7178" s="51" t="str">
        <f t="shared" si="117"/>
        <v>FRE.DE</v>
      </c>
      <c r="B7178" s="52" t="s">
        <v>189</v>
      </c>
      <c r="C7178" s="50" t="s">
        <v>19751</v>
      </c>
      <c r="D7178" s="50">
        <f>DAX__2019_2020__33[[#This Row],[Open]]*(DAX__2019_2020__33[[#This Row],[Adj Close]]/DAX__2019_2020__33[[#This Row],[Close]])</f>
        <v>41.64893661874531</v>
      </c>
      <c r="E7178" s="50" t="s">
        <v>2227</v>
      </c>
      <c r="F7178" s="50" t="s">
        <v>8175</v>
      </c>
      <c r="G7178" s="50" t="s">
        <v>8246</v>
      </c>
      <c r="H7178" s="50" t="s">
        <v>19752</v>
      </c>
      <c r="I7178" s="50">
        <f>(DAX__2019_2020__33[[#This Row],[Adj Close]]-DAX__2019_2020__33[[#This Row],[Adj Open]])/DAX__2019_2020__33[[#This Row],[Adj Open]]</f>
        <v>3.0133047399098164E-2</v>
      </c>
      <c r="J7178" s="50">
        <f>DAX__2019_2020__33[[#This Row],[Adj Close]]-DAX__2019_2020__33[[#This Row],[Adj Open]]</f>
        <v>1.2550093812546876</v>
      </c>
      <c r="K7178" s="50">
        <v>1636866</v>
      </c>
    </row>
    <row r="7179" spans="1:11" x14ac:dyDescent="0.3">
      <c r="A7179" s="51" t="str">
        <f t="shared" si="117"/>
        <v>FRE.DE</v>
      </c>
      <c r="B7179" s="52" t="s">
        <v>190</v>
      </c>
      <c r="C7179" s="50" t="s">
        <v>19646</v>
      </c>
      <c r="D7179" s="50">
        <f>DAX__2019_2020__33[[#This Row],[Open]]*(DAX__2019_2020__33[[#This Row],[Adj Close]]/DAX__2019_2020__33[[#This Row],[Close]])</f>
        <v>43.036782064613021</v>
      </c>
      <c r="E7179" s="50" t="s">
        <v>672</v>
      </c>
      <c r="F7179" s="50" t="s">
        <v>1369</v>
      </c>
      <c r="G7179" s="50" t="s">
        <v>1369</v>
      </c>
      <c r="H7179" s="50" t="s">
        <v>19753</v>
      </c>
      <c r="I7179" s="50">
        <f>(DAX__2019_2020__33[[#This Row],[Adj Close]]-DAX__2019_2020__33[[#This Row],[Adj Open]])/DAX__2019_2020__33[[#This Row],[Adj Open]]</f>
        <v>-6.1728607918262977E-3</v>
      </c>
      <c r="J7179" s="50">
        <f>DAX__2019_2020__33[[#This Row],[Adj Close]]-DAX__2019_2020__33[[#This Row],[Adj Open]]</f>
        <v>-0.26566006461302294</v>
      </c>
      <c r="K7179" s="50">
        <v>1626100</v>
      </c>
    </row>
    <row r="7180" spans="1:11" x14ac:dyDescent="0.3">
      <c r="A7180" s="51" t="str">
        <f t="shared" si="117"/>
        <v>FRE.DE</v>
      </c>
      <c r="B7180" s="52" t="s">
        <v>191</v>
      </c>
      <c r="C7180" s="50" t="s">
        <v>19723</v>
      </c>
      <c r="D7180" s="50">
        <f>DAX__2019_2020__33[[#This Row],[Open]]*(DAX__2019_2020__33[[#This Row],[Adj Close]]/DAX__2019_2020__33[[#This Row],[Close]])</f>
        <v>42.917688369470078</v>
      </c>
      <c r="E7180" s="50" t="s">
        <v>19754</v>
      </c>
      <c r="F7180" s="50" t="s">
        <v>1373</v>
      </c>
      <c r="G7180" s="50" t="s">
        <v>8707</v>
      </c>
      <c r="H7180" s="50" t="s">
        <v>19755</v>
      </c>
      <c r="I7180" s="50">
        <f>(DAX__2019_2020__33[[#This Row],[Adj Close]]-DAX__2019_2020__33[[#This Row],[Adj Open]])/DAX__2019_2020__33[[#This Row],[Adj Open]]</f>
        <v>-1.9103437314981344E-2</v>
      </c>
      <c r="J7180" s="50">
        <f>DAX__2019_2020__33[[#This Row],[Adj Close]]-DAX__2019_2020__33[[#This Row],[Adj Open]]</f>
        <v>-0.81987536947007555</v>
      </c>
      <c r="K7180" s="50">
        <v>1611553</v>
      </c>
    </row>
    <row r="7181" spans="1:11" x14ac:dyDescent="0.3">
      <c r="A7181" s="51" t="str">
        <f t="shared" si="117"/>
        <v>FRE.DE</v>
      </c>
      <c r="B7181" s="52" t="s">
        <v>192</v>
      </c>
      <c r="C7181" s="50" t="s">
        <v>8703</v>
      </c>
      <c r="D7181" s="50">
        <f>DAX__2019_2020__33[[#This Row],[Open]]*(DAX__2019_2020__33[[#This Row],[Adj Close]]/DAX__2019_2020__33[[#This Row],[Close]])</f>
        <v>42.061172074184917</v>
      </c>
      <c r="E7181" s="50" t="s">
        <v>11592</v>
      </c>
      <c r="F7181" s="50" t="s">
        <v>620</v>
      </c>
      <c r="G7181" s="50" t="s">
        <v>1371</v>
      </c>
      <c r="H7181" s="50" t="s">
        <v>19756</v>
      </c>
      <c r="I7181" s="50">
        <f>(DAX__2019_2020__33[[#This Row],[Adj Close]]-DAX__2019_2020__33[[#This Row],[Adj Open]])/DAX__2019_2020__33[[#This Row],[Adj Open]]</f>
        <v>-3.2666883748941648E-4</v>
      </c>
      <c r="J7181" s="50">
        <f>DAX__2019_2020__33[[#This Row],[Adj Close]]-DAX__2019_2020__33[[#This Row],[Adj Open]]</f>
        <v>-1.3740074184916296E-2</v>
      </c>
      <c r="K7181" s="50">
        <v>1339794</v>
      </c>
    </row>
    <row r="7182" spans="1:11" x14ac:dyDescent="0.3">
      <c r="A7182" s="51" t="str">
        <f t="shared" si="117"/>
        <v>FRE.DE</v>
      </c>
      <c r="B7182" s="52" t="s">
        <v>193</v>
      </c>
      <c r="C7182" s="50" t="s">
        <v>2156</v>
      </c>
      <c r="D7182" s="50">
        <f>DAX__2019_2020__33[[#This Row],[Open]]*(DAX__2019_2020__33[[#This Row],[Adj Close]]/DAX__2019_2020__33[[#This Row],[Close]])</f>
        <v>42.32225210912852</v>
      </c>
      <c r="E7182" s="50" t="s">
        <v>19757</v>
      </c>
      <c r="F7182" s="50" t="s">
        <v>19758</v>
      </c>
      <c r="G7182" s="50" t="s">
        <v>19759</v>
      </c>
      <c r="H7182" s="50" t="s">
        <v>19760</v>
      </c>
      <c r="I7182" s="50">
        <f>(DAX__2019_2020__33[[#This Row],[Adj Close]]-DAX__2019_2020__33[[#This Row],[Adj Open]])/DAX__2019_2020__33[[#This Row],[Adj Open]]</f>
        <v>1.2445908821517207E-2</v>
      </c>
      <c r="J7182" s="50">
        <f>DAX__2019_2020__33[[#This Row],[Adj Close]]-DAX__2019_2020__33[[#This Row],[Adj Open]]</f>
        <v>0.52673889087147785</v>
      </c>
      <c r="K7182" s="50">
        <v>1907119</v>
      </c>
    </row>
    <row r="7183" spans="1:11" x14ac:dyDescent="0.3">
      <c r="A7183" s="51" t="str">
        <f t="shared" si="117"/>
        <v>FRE.DE</v>
      </c>
      <c r="B7183" s="52" t="s">
        <v>194</v>
      </c>
      <c r="C7183" s="50" t="s">
        <v>8311</v>
      </c>
      <c r="D7183" s="50">
        <f>DAX__2019_2020__33[[#This Row],[Open]]*(DAX__2019_2020__33[[#This Row],[Adj Close]]/DAX__2019_2020__33[[#This Row],[Close]])</f>
        <v>42.59706707706205</v>
      </c>
      <c r="E7183" s="50" t="s">
        <v>19575</v>
      </c>
      <c r="F7183" s="50" t="s">
        <v>19761</v>
      </c>
      <c r="G7183" s="50" t="s">
        <v>19762</v>
      </c>
      <c r="H7183" s="50" t="s">
        <v>19763</v>
      </c>
      <c r="I7183" s="50">
        <f>(DAX__2019_2020__33[[#This Row],[Adj Close]]-DAX__2019_2020__33[[#This Row],[Adj Open]])/DAX__2019_2020__33[[#This Row],[Adj Open]]</f>
        <v>-2.5483892473118178E-2</v>
      </c>
      <c r="J7183" s="50">
        <f>DAX__2019_2020__33[[#This Row],[Adj Close]]-DAX__2019_2020__33[[#This Row],[Adj Open]]</f>
        <v>-1.0855390770620517</v>
      </c>
      <c r="K7183" s="50">
        <v>1895957</v>
      </c>
    </row>
    <row r="7184" spans="1:11" x14ac:dyDescent="0.3">
      <c r="A7184" s="51" t="str">
        <f t="shared" si="117"/>
        <v>FRE.DE</v>
      </c>
      <c r="B7184" s="52" t="s">
        <v>195</v>
      </c>
      <c r="C7184" s="50" t="s">
        <v>19764</v>
      </c>
      <c r="D7184" s="50">
        <f>DAX__2019_2020__33[[#This Row],[Open]]*(DAX__2019_2020__33[[#This Row],[Adj Close]]/DAX__2019_2020__33[[#This Row],[Close]])</f>
        <v>41.429082941535924</v>
      </c>
      <c r="E7184" s="50" t="s">
        <v>1396</v>
      </c>
      <c r="F7184" s="50" t="s">
        <v>8312</v>
      </c>
      <c r="G7184" s="50" t="s">
        <v>19765</v>
      </c>
      <c r="H7184" s="50" t="s">
        <v>19766</v>
      </c>
      <c r="I7184" s="50">
        <f>(DAX__2019_2020__33[[#This Row],[Adj Close]]-DAX__2019_2020__33[[#This Row],[Adj Open]])/DAX__2019_2020__33[[#This Row],[Adj Open]]</f>
        <v>2.0121615041309736E-2</v>
      </c>
      <c r="J7184" s="50">
        <f>DAX__2019_2020__33[[#This Row],[Adj Close]]-DAX__2019_2020__33[[#This Row],[Adj Open]]</f>
        <v>0.83362005846407783</v>
      </c>
      <c r="K7184" s="50">
        <v>2022965</v>
      </c>
    </row>
    <row r="7185" spans="1:11" x14ac:dyDescent="0.3">
      <c r="A7185" s="51" t="str">
        <f t="shared" si="117"/>
        <v>FRE.DE</v>
      </c>
      <c r="B7185" s="52" t="s">
        <v>196</v>
      </c>
      <c r="C7185" s="50" t="s">
        <v>623</v>
      </c>
      <c r="D7185" s="50">
        <f>DAX__2019_2020__33[[#This Row],[Open]]*(DAX__2019_2020__33[[#This Row],[Adj Close]]/DAX__2019_2020__33[[#This Row],[Close]])</f>
        <v>41.955821391416727</v>
      </c>
      <c r="E7185" s="50" t="s">
        <v>9860</v>
      </c>
      <c r="F7185" s="50" t="s">
        <v>19767</v>
      </c>
      <c r="G7185" s="50" t="s">
        <v>1342</v>
      </c>
      <c r="H7185" s="50" t="s">
        <v>19768</v>
      </c>
      <c r="I7185" s="50">
        <f>(DAX__2019_2020__33[[#This Row],[Adj Close]]-DAX__2019_2020__33[[#This Row],[Adj Open]])/DAX__2019_2020__33[[#This Row],[Adj Open]]</f>
        <v>7.2052840001153645E-3</v>
      </c>
      <c r="J7185" s="50">
        <f>DAX__2019_2020__33[[#This Row],[Adj Close]]-DAX__2019_2020__33[[#This Row],[Adj Open]]</f>
        <v>0.30230360858327288</v>
      </c>
      <c r="K7185" s="50">
        <v>1165142</v>
      </c>
    </row>
    <row r="7186" spans="1:11" x14ac:dyDescent="0.3">
      <c r="A7186" s="51" t="str">
        <f t="shared" si="117"/>
        <v>FRE.DE</v>
      </c>
      <c r="B7186" s="52" t="s">
        <v>197</v>
      </c>
      <c r="C7186" s="50" t="s">
        <v>9767</v>
      </c>
      <c r="D7186" s="50">
        <f>DAX__2019_2020__33[[#This Row],[Open]]*(DAX__2019_2020__33[[#This Row],[Adj Close]]/DAX__2019_2020__33[[#This Row],[Close]])</f>
        <v>42.056589378241675</v>
      </c>
      <c r="E7186" s="50" t="s">
        <v>19769</v>
      </c>
      <c r="F7186" s="50" t="s">
        <v>19564</v>
      </c>
      <c r="G7186" s="50" t="s">
        <v>19770</v>
      </c>
      <c r="H7186" s="50" t="s">
        <v>19771</v>
      </c>
      <c r="I7186" s="50">
        <f>(DAX__2019_2020__33[[#This Row],[Adj Close]]-DAX__2019_2020__33[[#This Row],[Adj Open]])/DAX__2019_2020__33[[#This Row],[Adj Open]]</f>
        <v>1.208886952733631E-2</v>
      </c>
      <c r="J7186" s="50">
        <f>DAX__2019_2020__33[[#This Row],[Adj Close]]-DAX__2019_2020__33[[#This Row],[Adj Open]]</f>
        <v>0.5084166217583217</v>
      </c>
      <c r="K7186" s="50">
        <v>1069252</v>
      </c>
    </row>
    <row r="7187" spans="1:11" x14ac:dyDescent="0.3">
      <c r="A7187" s="51" t="str">
        <f t="shared" si="117"/>
        <v>FRE.DE</v>
      </c>
      <c r="B7187" s="52" t="s">
        <v>198</v>
      </c>
      <c r="C7187" s="50" t="s">
        <v>19769</v>
      </c>
      <c r="D7187" s="50">
        <f>DAX__2019_2020__33[[#This Row],[Open]]*(DAX__2019_2020__33[[#This Row],[Adj Close]]/DAX__2019_2020__33[[#This Row],[Close]])</f>
        <v>42.697834323240549</v>
      </c>
      <c r="E7187" s="50" t="s">
        <v>9931</v>
      </c>
      <c r="F7187" s="50" t="s">
        <v>19772</v>
      </c>
      <c r="G7187" s="50" t="s">
        <v>19773</v>
      </c>
      <c r="H7187" s="50" t="s">
        <v>19774</v>
      </c>
      <c r="I7187" s="50">
        <f>(DAX__2019_2020__33[[#This Row],[Adj Close]]-DAX__2019_2020__33[[#This Row],[Adj Open]])/DAX__2019_2020__33[[#This Row],[Adj Open]]</f>
        <v>2.9178287295038026E-2</v>
      </c>
      <c r="J7187" s="50">
        <f>DAX__2019_2020__33[[#This Row],[Adj Close]]-DAX__2019_2020__33[[#This Row],[Adj Open]]</f>
        <v>1.2458496767594482</v>
      </c>
      <c r="K7187" s="50">
        <v>2065540</v>
      </c>
    </row>
    <row r="7188" spans="1:11" x14ac:dyDescent="0.3">
      <c r="A7188" s="51" t="str">
        <f t="shared" si="117"/>
        <v>FRE.DE</v>
      </c>
      <c r="B7188" s="52" t="s">
        <v>199</v>
      </c>
      <c r="C7188" s="50" t="s">
        <v>8702</v>
      </c>
      <c r="D7188" s="50">
        <f>DAX__2019_2020__33[[#This Row],[Open]]*(DAX__2019_2020__33[[#This Row],[Adj Close]]/DAX__2019_2020__33[[#This Row],[Close]])</f>
        <v>43.55435621441579</v>
      </c>
      <c r="E7188" s="50" t="s">
        <v>8534</v>
      </c>
      <c r="F7188" s="50" t="s">
        <v>832</v>
      </c>
      <c r="G7188" s="50" t="s">
        <v>19775</v>
      </c>
      <c r="H7188" s="50" t="s">
        <v>19776</v>
      </c>
      <c r="I7188" s="50">
        <f>(DAX__2019_2020__33[[#This Row],[Adj Close]]-DAX__2019_2020__33[[#This Row],[Adj Open]])/DAX__2019_2020__33[[#This Row],[Adj Open]]</f>
        <v>1.7246903659560543E-2</v>
      </c>
      <c r="J7188" s="50">
        <f>DAX__2019_2020__33[[#This Row],[Adj Close]]-DAX__2019_2020__33[[#This Row],[Adj Open]]</f>
        <v>0.75117778558421122</v>
      </c>
      <c r="K7188" s="50">
        <v>1475534</v>
      </c>
    </row>
    <row r="7189" spans="1:11" x14ac:dyDescent="0.3">
      <c r="A7189" s="51" t="str">
        <f t="shared" si="117"/>
        <v>FRE.DE</v>
      </c>
      <c r="B7189" s="52" t="s">
        <v>200</v>
      </c>
      <c r="C7189" s="50" t="s">
        <v>19777</v>
      </c>
      <c r="D7189" s="50">
        <f>DAX__2019_2020__33[[#This Row],[Open]]*(DAX__2019_2020__33[[#This Row],[Adj Close]]/DAX__2019_2020__33[[#This Row],[Close]])</f>
        <v>44.461260821025633</v>
      </c>
      <c r="E7189" s="50" t="s">
        <v>688</v>
      </c>
      <c r="F7189" s="50" t="s">
        <v>19778</v>
      </c>
      <c r="G7189" s="50" t="s">
        <v>9877</v>
      </c>
      <c r="H7189" s="50" t="s">
        <v>19779</v>
      </c>
      <c r="I7189" s="50">
        <f>(DAX__2019_2020__33[[#This Row],[Adj Close]]-DAX__2019_2020__33[[#This Row],[Adj Open]])/DAX__2019_2020__33[[#This Row],[Adj Open]]</f>
        <v>4.4297929329351511E-3</v>
      </c>
      <c r="J7189" s="50">
        <f>DAX__2019_2020__33[[#This Row],[Adj Close]]-DAX__2019_2020__33[[#This Row],[Adj Open]]</f>
        <v>0.19695417897436585</v>
      </c>
      <c r="K7189" s="50">
        <v>1642391</v>
      </c>
    </row>
    <row r="7190" spans="1:11" x14ac:dyDescent="0.3">
      <c r="A7190" s="51" t="str">
        <f t="shared" si="117"/>
        <v>FRE.DE</v>
      </c>
      <c r="B7190" s="52" t="s">
        <v>201</v>
      </c>
      <c r="C7190" s="50" t="s">
        <v>19717</v>
      </c>
      <c r="D7190" s="50">
        <f>DAX__2019_2020__33[[#This Row],[Open]]*(DAX__2019_2020__33[[#This Row],[Adj Close]]/DAX__2019_2020__33[[#This Row],[Close]])</f>
        <v>44.772724102982444</v>
      </c>
      <c r="E7190" s="50" t="s">
        <v>8467</v>
      </c>
      <c r="F7190" s="50" t="s">
        <v>19610</v>
      </c>
      <c r="G7190" s="50" t="s">
        <v>19611</v>
      </c>
      <c r="H7190" s="50" t="s">
        <v>19780</v>
      </c>
      <c r="I7190" s="50">
        <f>(DAX__2019_2020__33[[#This Row],[Adj Close]]-DAX__2019_2020__33[[#This Row],[Adj Open]])/DAX__2019_2020__33[[#This Row],[Adj Open]]</f>
        <v>-1.4015365728900204E-2</v>
      </c>
      <c r="J7190" s="50">
        <f>DAX__2019_2020__33[[#This Row],[Adj Close]]-DAX__2019_2020__33[[#This Row],[Adj Open]]</f>
        <v>-0.62750610298244425</v>
      </c>
      <c r="K7190" s="50">
        <v>3542259</v>
      </c>
    </row>
    <row r="7191" spans="1:11" x14ac:dyDescent="0.3">
      <c r="A7191" s="51" t="str">
        <f t="shared" si="117"/>
        <v>FRE.DE</v>
      </c>
      <c r="B7191" s="52" t="s">
        <v>202</v>
      </c>
      <c r="C7191" s="50" t="s">
        <v>19775</v>
      </c>
      <c r="D7191" s="50">
        <f>DAX__2019_2020__33[[#This Row],[Open]]*(DAX__2019_2020__33[[#This Row],[Adj Close]]/DAX__2019_2020__33[[#This Row],[Close]])</f>
        <v>44.305531189278646</v>
      </c>
      <c r="E7191" s="50" t="s">
        <v>19781</v>
      </c>
      <c r="F7191" s="50" t="s">
        <v>19728</v>
      </c>
      <c r="G7191" s="50" t="s">
        <v>2226</v>
      </c>
      <c r="H7191" s="50" t="s">
        <v>19782</v>
      </c>
      <c r="I7191" s="50">
        <f>(DAX__2019_2020__33[[#This Row],[Adj Close]]-DAX__2019_2020__33[[#This Row],[Adj Open]])/DAX__2019_2020__33[[#This Row],[Adj Open]]</f>
        <v>-2.0779509116943647E-2</v>
      </c>
      <c r="J7191" s="50">
        <f>DAX__2019_2020__33[[#This Row],[Adj Close]]-DAX__2019_2020__33[[#This Row],[Adj Open]]</f>
        <v>-0.92064718927864675</v>
      </c>
      <c r="K7191" s="50">
        <v>1230319</v>
      </c>
    </row>
    <row r="7192" spans="1:11" x14ac:dyDescent="0.3">
      <c r="A7192" s="51" t="str">
        <f t="shared" si="117"/>
        <v>FRE.DE</v>
      </c>
      <c r="B7192" s="52" t="s">
        <v>203</v>
      </c>
      <c r="C7192" s="50" t="s">
        <v>19783</v>
      </c>
      <c r="D7192" s="50">
        <f>DAX__2019_2020__33[[#This Row],[Open]]*(DAX__2019_2020__33[[#This Row],[Adj Close]]/DAX__2019_2020__33[[#This Row],[Close]])</f>
        <v>43.444424974095284</v>
      </c>
      <c r="E7192" s="50" t="s">
        <v>19784</v>
      </c>
      <c r="F7192" s="50" t="s">
        <v>8287</v>
      </c>
      <c r="G7192" s="50" t="s">
        <v>9864</v>
      </c>
      <c r="H7192" s="50" t="s">
        <v>19785</v>
      </c>
      <c r="I7192" s="50">
        <f>(DAX__2019_2020__33[[#This Row],[Adj Close]]-DAX__2019_2020__33[[#This Row],[Adj Open]])/DAX__2019_2020__33[[#This Row],[Adj Open]]</f>
        <v>3.9009384059237079E-3</v>
      </c>
      <c r="J7192" s="50">
        <f>DAX__2019_2020__33[[#This Row],[Adj Close]]-DAX__2019_2020__33[[#This Row],[Adj Open]]</f>
        <v>0.16947402590471938</v>
      </c>
      <c r="K7192" s="50">
        <v>1329810</v>
      </c>
    </row>
    <row r="7193" spans="1:11" x14ac:dyDescent="0.3">
      <c r="A7193" s="51" t="str">
        <f t="shared" si="117"/>
        <v>FRE.DE</v>
      </c>
      <c r="B7193" s="52" t="s">
        <v>204</v>
      </c>
      <c r="C7193" s="50" t="s">
        <v>19786</v>
      </c>
      <c r="D7193" s="50">
        <f>DAX__2019_2020__33[[#This Row],[Open]]*(DAX__2019_2020__33[[#This Row],[Adj Close]]/DAX__2019_2020__33[[#This Row],[Close]])</f>
        <v>43.274955104396433</v>
      </c>
      <c r="E7193" s="50" t="s">
        <v>19787</v>
      </c>
      <c r="F7193" s="50" t="s">
        <v>19721</v>
      </c>
      <c r="G7193" s="50" t="s">
        <v>9911</v>
      </c>
      <c r="H7193" s="50" t="s">
        <v>19788</v>
      </c>
      <c r="I7193" s="50">
        <f>(DAX__2019_2020__33[[#This Row],[Adj Close]]-DAX__2019_2020__33[[#This Row],[Adj Open]])/DAX__2019_2020__33[[#This Row],[Adj Open]]</f>
        <v>-1.6935223669126279E-3</v>
      </c>
      <c r="J7193" s="50">
        <f>DAX__2019_2020__33[[#This Row],[Adj Close]]-DAX__2019_2020__33[[#This Row],[Adj Open]]</f>
        <v>-7.3287104396435154E-2</v>
      </c>
      <c r="K7193" s="50">
        <v>1152574</v>
      </c>
    </row>
    <row r="7194" spans="1:11" x14ac:dyDescent="0.3">
      <c r="A7194" s="51" t="str">
        <f t="shared" si="117"/>
        <v>FRE.DE</v>
      </c>
      <c r="B7194" s="52" t="s">
        <v>205</v>
      </c>
      <c r="C7194" s="50" t="s">
        <v>712</v>
      </c>
      <c r="D7194" s="50">
        <f>DAX__2019_2020__33[[#This Row],[Open]]*(DAX__2019_2020__33[[#This Row],[Adj Close]]/DAX__2019_2020__33[[#This Row],[Close]])</f>
        <v>43.568098886657083</v>
      </c>
      <c r="E7194" s="50" t="s">
        <v>9930</v>
      </c>
      <c r="F7194" s="50" t="s">
        <v>2235</v>
      </c>
      <c r="G7194" s="50" t="s">
        <v>19789</v>
      </c>
      <c r="H7194" s="50" t="s">
        <v>19790</v>
      </c>
      <c r="I7194" s="50">
        <f>(DAX__2019_2020__33[[#This Row],[Adj Close]]-DAX__2019_2020__33[[#This Row],[Adj Open]])/DAX__2019_2020__33[[#This Row],[Adj Open]]</f>
        <v>6.7283430040298384E-3</v>
      </c>
      <c r="J7194" s="50">
        <f>DAX__2019_2020__33[[#This Row],[Adj Close]]-DAX__2019_2020__33[[#This Row],[Adj Open]]</f>
        <v>0.29314111334291937</v>
      </c>
      <c r="K7194" s="50">
        <v>1823147</v>
      </c>
    </row>
    <row r="7195" spans="1:11" x14ac:dyDescent="0.3">
      <c r="A7195" s="51" t="str">
        <f t="shared" si="117"/>
        <v>FRE.DE</v>
      </c>
      <c r="B7195" s="52" t="s">
        <v>206</v>
      </c>
      <c r="C7195" s="50" t="s">
        <v>9496</v>
      </c>
      <c r="D7195" s="50">
        <f>DAX__2019_2020__33[[#This Row],[Open]]*(DAX__2019_2020__33[[#This Row],[Adj Close]]/DAX__2019_2020__33[[#This Row],[Close]])</f>
        <v>43.820013304571646</v>
      </c>
      <c r="E7195" s="50" t="s">
        <v>8544</v>
      </c>
      <c r="F7195" s="50" t="s">
        <v>812</v>
      </c>
      <c r="G7195" s="50" t="s">
        <v>19757</v>
      </c>
      <c r="H7195" s="50" t="s">
        <v>19791</v>
      </c>
      <c r="I7195" s="50">
        <f>(DAX__2019_2020__33[[#This Row],[Adj Close]]-DAX__2019_2020__33[[#This Row],[Adj Open]])/DAX__2019_2020__33[[#This Row],[Adj Open]]</f>
        <v>-3.2402843783899881E-3</v>
      </c>
      <c r="J7195" s="50">
        <f>DAX__2019_2020__33[[#This Row],[Adj Close]]-DAX__2019_2020__33[[#This Row],[Adj Open]]</f>
        <v>-0.14198930457164494</v>
      </c>
      <c r="K7195" s="50">
        <v>1916358</v>
      </c>
    </row>
    <row r="7196" spans="1:11" x14ac:dyDescent="0.3">
      <c r="A7196" s="51" t="str">
        <f t="shared" si="117"/>
        <v>FRE.DE</v>
      </c>
      <c r="B7196" s="52" t="s">
        <v>207</v>
      </c>
      <c r="C7196" s="50" t="s">
        <v>19792</v>
      </c>
      <c r="D7196" s="50">
        <f>DAX__2019_2020__33[[#This Row],[Open]]*(DAX__2019_2020__33[[#This Row],[Adj Close]]/DAX__2019_2020__33[[#This Row],[Close]])</f>
        <v>44.021551382930589</v>
      </c>
      <c r="E7196" s="50" t="s">
        <v>19793</v>
      </c>
      <c r="F7196" s="50" t="s">
        <v>19792</v>
      </c>
      <c r="G7196" s="50" t="s">
        <v>19794</v>
      </c>
      <c r="H7196" s="50" t="s">
        <v>19795</v>
      </c>
      <c r="I7196" s="50">
        <f>(DAX__2019_2020__33[[#This Row],[Adj Close]]-DAX__2019_2020__33[[#This Row],[Adj Open]])/DAX__2019_2020__33[[#This Row],[Adj Open]]</f>
        <v>1.1861408802413945E-2</v>
      </c>
      <c r="J7196" s="50">
        <f>DAX__2019_2020__33[[#This Row],[Adj Close]]-DAX__2019_2020__33[[#This Row],[Adj Open]]</f>
        <v>0.52215761706941066</v>
      </c>
      <c r="K7196" s="50">
        <v>2325244</v>
      </c>
    </row>
    <row r="7197" spans="1:11" x14ac:dyDescent="0.3">
      <c r="A7197" s="51" t="str">
        <f t="shared" si="117"/>
        <v>FRE.DE</v>
      </c>
      <c r="B7197" s="52" t="s">
        <v>208</v>
      </c>
      <c r="C7197" s="50" t="s">
        <v>926</v>
      </c>
      <c r="D7197" s="50">
        <f>DAX__2019_2020__33[[#This Row],[Open]]*(DAX__2019_2020__33[[#This Row],[Adj Close]]/DAX__2019_2020__33[[#This Row],[Close]])</f>
        <v>44.649059572187866</v>
      </c>
      <c r="E7197" s="50" t="s">
        <v>19633</v>
      </c>
      <c r="F7197" s="50" t="s">
        <v>19714</v>
      </c>
      <c r="G7197" s="50" t="s">
        <v>19796</v>
      </c>
      <c r="H7197" s="50" t="s">
        <v>19797</v>
      </c>
      <c r="I7197" s="50">
        <f>(DAX__2019_2020__33[[#This Row],[Adj Close]]-DAX__2019_2020__33[[#This Row],[Adj Open]])/DAX__2019_2020__33[[#This Row],[Adj Open]]</f>
        <v>-1.3541238672907688E-2</v>
      </c>
      <c r="J7197" s="50">
        <f>DAX__2019_2020__33[[#This Row],[Adj Close]]-DAX__2019_2020__33[[#This Row],[Adj Open]]</f>
        <v>-0.60460357218786953</v>
      </c>
      <c r="K7197" s="50">
        <v>1236853</v>
      </c>
    </row>
    <row r="7198" spans="1:11" x14ac:dyDescent="0.3">
      <c r="A7198" s="51" t="str">
        <f t="shared" si="117"/>
        <v>FRE.DE</v>
      </c>
      <c r="B7198" s="52" t="s">
        <v>209</v>
      </c>
      <c r="C7198" s="50" t="s">
        <v>19798</v>
      </c>
      <c r="D7198" s="50">
        <f>DAX__2019_2020__33[[#This Row],[Open]]*(DAX__2019_2020__33[[#This Row],[Adj Close]]/DAX__2019_2020__33[[#This Row],[Close]])</f>
        <v>44.06735261846854</v>
      </c>
      <c r="E7198" s="50" t="s">
        <v>806</v>
      </c>
      <c r="F7198" s="50" t="s">
        <v>707</v>
      </c>
      <c r="G7198" s="50" t="s">
        <v>8539</v>
      </c>
      <c r="H7198" s="50" t="s">
        <v>19799</v>
      </c>
      <c r="I7198" s="50">
        <f>(DAX__2019_2020__33[[#This Row],[Adj Close]]-DAX__2019_2020__33[[#This Row],[Adj Open]])/DAX__2019_2020__33[[#This Row],[Adj Open]]</f>
        <v>1.0393722066313396E-3</v>
      </c>
      <c r="J7198" s="50">
        <f>DAX__2019_2020__33[[#This Row],[Adj Close]]-DAX__2019_2020__33[[#This Row],[Adj Open]]</f>
        <v>4.5802381531458991E-2</v>
      </c>
      <c r="K7198" s="50">
        <v>1151690</v>
      </c>
    </row>
    <row r="7199" spans="1:11" x14ac:dyDescent="0.3">
      <c r="A7199" s="51" t="str">
        <f t="shared" si="117"/>
        <v>FRE.DE</v>
      </c>
      <c r="B7199" s="52" t="s">
        <v>210</v>
      </c>
      <c r="C7199" s="50" t="s">
        <v>8527</v>
      </c>
      <c r="D7199" s="50">
        <f>DAX__2019_2020__33[[#This Row],[Open]]*(DAX__2019_2020__33[[#This Row],[Adj Close]]/DAX__2019_2020__33[[#This Row],[Close]])</f>
        <v>44.282628937406422</v>
      </c>
      <c r="E7199" s="50" t="s">
        <v>19800</v>
      </c>
      <c r="F7199" s="50" t="s">
        <v>9850</v>
      </c>
      <c r="G7199" s="50" t="s">
        <v>19801</v>
      </c>
      <c r="H7199" s="50" t="s">
        <v>19802</v>
      </c>
      <c r="I7199" s="50">
        <f>(DAX__2019_2020__33[[#This Row],[Adj Close]]-DAX__2019_2020__33[[#This Row],[Adj Open]])/DAX__2019_2020__33[[#This Row],[Adj Open]]</f>
        <v>-4.3442076954903616E-3</v>
      </c>
      <c r="J7199" s="50">
        <f>DAX__2019_2020__33[[#This Row],[Adj Close]]-DAX__2019_2020__33[[#This Row],[Adj Open]]</f>
        <v>-0.19237293740642514</v>
      </c>
      <c r="K7199" s="50">
        <v>839254</v>
      </c>
    </row>
    <row r="7200" spans="1:11" x14ac:dyDescent="0.3">
      <c r="A7200" s="51" t="str">
        <f t="shared" ref="A7200:A7263" si="118">"FRE.DE"</f>
        <v>FRE.DE</v>
      </c>
      <c r="B7200" s="52" t="s">
        <v>211</v>
      </c>
      <c r="C7200" s="50" t="s">
        <v>19803</v>
      </c>
      <c r="D7200" s="50">
        <f>DAX__2019_2020__33[[#This Row],[Open]]*(DAX__2019_2020__33[[#This Row],[Adj Close]]/DAX__2019_2020__33[[#This Row],[Close]])</f>
        <v>43.984906491762096</v>
      </c>
      <c r="E7200" s="50" t="s">
        <v>19804</v>
      </c>
      <c r="F7200" s="50" t="s">
        <v>19805</v>
      </c>
      <c r="G7200" s="50" t="s">
        <v>19806</v>
      </c>
      <c r="H7200" s="50" t="s">
        <v>19807</v>
      </c>
      <c r="I7200" s="50">
        <f>(DAX__2019_2020__33[[#This Row],[Adj Close]]-DAX__2019_2020__33[[#This Row],[Adj Open]])/DAX__2019_2020__33[[#This Row],[Adj Open]]</f>
        <v>-5.2067063460732362E-3</v>
      </c>
      <c r="J7200" s="50">
        <f>DAX__2019_2020__33[[#This Row],[Adj Close]]-DAX__2019_2020__33[[#This Row],[Adj Open]]</f>
        <v>-0.2290164917620956</v>
      </c>
      <c r="K7200" s="50">
        <v>1195450</v>
      </c>
    </row>
    <row r="7201" spans="1:11" x14ac:dyDescent="0.3">
      <c r="A7201" s="51" t="str">
        <f t="shared" si="118"/>
        <v>FRE.DE</v>
      </c>
      <c r="B7201" s="52" t="s">
        <v>212</v>
      </c>
      <c r="C7201" s="50" t="s">
        <v>19808</v>
      </c>
      <c r="D7201" s="50">
        <f>DAX__2019_2020__33[[#This Row],[Open]]*(DAX__2019_2020__33[[#This Row],[Adj Close]]/DAX__2019_2020__33[[#This Row],[Close]])</f>
        <v>43.636800381815185</v>
      </c>
      <c r="E7201" s="50" t="s">
        <v>9496</v>
      </c>
      <c r="F7201" s="50" t="s">
        <v>19809</v>
      </c>
      <c r="G7201" s="50" t="s">
        <v>19810</v>
      </c>
      <c r="H7201" s="50" t="s">
        <v>19811</v>
      </c>
      <c r="I7201" s="50">
        <f>(DAX__2019_2020__33[[#This Row],[Adj Close]]-DAX__2019_2020__33[[#This Row],[Adj Open]])/DAX__2019_2020__33[[#This Row],[Adj Open]]</f>
        <v>-3.5687626144120799E-3</v>
      </c>
      <c r="J7201" s="50">
        <f>DAX__2019_2020__33[[#This Row],[Adj Close]]-DAX__2019_2020__33[[#This Row],[Adj Open]]</f>
        <v>-0.15572938181518481</v>
      </c>
      <c r="K7201" s="50">
        <v>1046638</v>
      </c>
    </row>
    <row r="7202" spans="1:11" x14ac:dyDescent="0.3">
      <c r="A7202" s="51" t="str">
        <f t="shared" si="118"/>
        <v>FRE.DE</v>
      </c>
      <c r="B7202" s="52" t="s">
        <v>213</v>
      </c>
      <c r="C7202" s="50" t="s">
        <v>19812</v>
      </c>
      <c r="D7202" s="50">
        <f>DAX__2019_2020__33[[#This Row],[Open]]*(DAX__2019_2020__33[[#This Row],[Adj Close]]/DAX__2019_2020__33[[#This Row],[Close]])</f>
        <v>43.357406190334466</v>
      </c>
      <c r="E7202" s="50" t="s">
        <v>19731</v>
      </c>
      <c r="F7202" s="50" t="s">
        <v>19813</v>
      </c>
      <c r="G7202" s="50" t="s">
        <v>19814</v>
      </c>
      <c r="H7202" s="50" t="s">
        <v>19815</v>
      </c>
      <c r="I7202" s="50">
        <f>(DAX__2019_2020__33[[#This Row],[Adj Close]]-DAX__2019_2020__33[[#This Row],[Adj Open]])/DAX__2019_2020__33[[#This Row],[Adj Open]]</f>
        <v>-3.1481131143835522E-2</v>
      </c>
      <c r="J7202" s="50">
        <f>DAX__2019_2020__33[[#This Row],[Adj Close]]-DAX__2019_2020__33[[#This Row],[Adj Open]]</f>
        <v>-1.3649401903344653</v>
      </c>
      <c r="K7202" s="50">
        <v>2402584</v>
      </c>
    </row>
    <row r="7203" spans="1:11" x14ac:dyDescent="0.3">
      <c r="A7203" s="51" t="str">
        <f t="shared" si="118"/>
        <v>FRE.DE</v>
      </c>
      <c r="B7203" s="52" t="s">
        <v>214</v>
      </c>
      <c r="C7203" s="50" t="s">
        <v>19816</v>
      </c>
      <c r="D7203" s="50">
        <f>DAX__2019_2020__33[[#This Row],[Open]]*(DAX__2019_2020__33[[#This Row],[Adj Close]]/DAX__2019_2020__33[[#This Row],[Close]])</f>
        <v>42.106973269241109</v>
      </c>
      <c r="E7203" s="50" t="s">
        <v>19817</v>
      </c>
      <c r="F7203" s="50" t="s">
        <v>11585</v>
      </c>
      <c r="G7203" s="50" t="s">
        <v>19818</v>
      </c>
      <c r="H7203" s="50" t="s">
        <v>19819</v>
      </c>
      <c r="I7203" s="50">
        <f>(DAX__2019_2020__33[[#This Row],[Adj Close]]-DAX__2019_2020__33[[#This Row],[Adj Open]])/DAX__2019_2020__33[[#This Row],[Adj Open]]</f>
        <v>3.2633960622211293E-3</v>
      </c>
      <c r="J7203" s="50">
        <f>DAX__2019_2020__33[[#This Row],[Adj Close]]-DAX__2019_2020__33[[#This Row],[Adj Open]]</f>
        <v>0.13741173075889179</v>
      </c>
      <c r="K7203" s="50">
        <v>1869852</v>
      </c>
    </row>
    <row r="7204" spans="1:11" x14ac:dyDescent="0.3">
      <c r="A7204" s="51" t="str">
        <f t="shared" si="118"/>
        <v>FRE.DE</v>
      </c>
      <c r="B7204" s="52" t="s">
        <v>215</v>
      </c>
      <c r="C7204" s="50" t="s">
        <v>19770</v>
      </c>
      <c r="D7204" s="50">
        <f>DAX__2019_2020__33[[#This Row],[Open]]*(DAX__2019_2020__33[[#This Row],[Adj Close]]/DAX__2019_2020__33[[#This Row],[Close]])</f>
        <v>42.565006084401936</v>
      </c>
      <c r="E7204" s="50" t="s">
        <v>9924</v>
      </c>
      <c r="F7204" s="50" t="s">
        <v>9906</v>
      </c>
      <c r="G7204" s="50" t="s">
        <v>19820</v>
      </c>
      <c r="H7204" s="50" t="s">
        <v>19821</v>
      </c>
      <c r="I7204" s="50">
        <f>(DAX__2019_2020__33[[#This Row],[Adj Close]]-DAX__2019_2020__33[[#This Row],[Adj Open]])/DAX__2019_2020__33[[#This Row],[Adj Open]]</f>
        <v>2.3781340794146025E-2</v>
      </c>
      <c r="J7204" s="50">
        <f>DAX__2019_2020__33[[#This Row],[Adj Close]]-DAX__2019_2020__33[[#This Row],[Adj Open]]</f>
        <v>1.0122529155980615</v>
      </c>
      <c r="K7204" s="50">
        <v>2264811</v>
      </c>
    </row>
    <row r="7205" spans="1:11" x14ac:dyDescent="0.3">
      <c r="A7205" s="51" t="str">
        <f t="shared" si="118"/>
        <v>FRE.DE</v>
      </c>
      <c r="B7205" s="52" t="s">
        <v>216</v>
      </c>
      <c r="C7205" s="50" t="s">
        <v>9852</v>
      </c>
      <c r="D7205" s="50">
        <f>DAX__2019_2020__33[[#This Row],[Open]]*(DAX__2019_2020__33[[#This Row],[Adj Close]]/DAX__2019_2020__33[[#This Row],[Close]])</f>
        <v>43.792530316587786</v>
      </c>
      <c r="E7205" s="50" t="s">
        <v>9888</v>
      </c>
      <c r="F7205" s="50" t="s">
        <v>19822</v>
      </c>
      <c r="G7205" s="50" t="s">
        <v>9896</v>
      </c>
      <c r="H7205" s="50" t="s">
        <v>19823</v>
      </c>
      <c r="I7205" s="50">
        <f>(DAX__2019_2020__33[[#This Row],[Adj Close]]-DAX__2019_2020__33[[#This Row],[Adj Open]])/DAX__2019_2020__33[[#This Row],[Adj Open]]</f>
        <v>-2.7716766028658173E-2</v>
      </c>
      <c r="J7205" s="50">
        <f>DAX__2019_2020__33[[#This Row],[Adj Close]]-DAX__2019_2020__33[[#This Row],[Adj Open]]</f>
        <v>-1.2137873165877835</v>
      </c>
      <c r="K7205" s="50">
        <v>2173361</v>
      </c>
    </row>
    <row r="7206" spans="1:11" x14ac:dyDescent="0.3">
      <c r="A7206" s="51" t="str">
        <f t="shared" si="118"/>
        <v>FRE.DE</v>
      </c>
      <c r="B7206" s="52" t="s">
        <v>217</v>
      </c>
      <c r="C7206" s="50" t="s">
        <v>9909</v>
      </c>
      <c r="D7206" s="50">
        <f>DAX__2019_2020__33[[#This Row],[Open]]*(DAX__2019_2020__33[[#This Row],[Adj Close]]/DAX__2019_2020__33[[#This Row],[Close]])</f>
        <v>42.78028223402071</v>
      </c>
      <c r="E7206" s="50" t="s">
        <v>832</v>
      </c>
      <c r="F7206" s="50" t="s">
        <v>603</v>
      </c>
      <c r="G7206" s="50" t="s">
        <v>1345</v>
      </c>
      <c r="H7206" s="50" t="s">
        <v>19824</v>
      </c>
      <c r="I7206" s="50">
        <f>(DAX__2019_2020__33[[#This Row],[Adj Close]]-DAX__2019_2020__33[[#This Row],[Adj Open]])/DAX__2019_2020__33[[#This Row],[Adj Open]]</f>
        <v>2.1412847507219779E-3</v>
      </c>
      <c r="J7206" s="50">
        <f>DAX__2019_2020__33[[#This Row],[Adj Close]]-DAX__2019_2020__33[[#This Row],[Adj Open]]</f>
        <v>9.1604765979290903E-2</v>
      </c>
      <c r="K7206" s="50">
        <v>1642650</v>
      </c>
    </row>
    <row r="7207" spans="1:11" x14ac:dyDescent="0.3">
      <c r="A7207" s="51" t="str">
        <f t="shared" si="118"/>
        <v>FRE.DE</v>
      </c>
      <c r="B7207" s="52" t="s">
        <v>218</v>
      </c>
      <c r="C7207" s="50" t="s">
        <v>1345</v>
      </c>
      <c r="D7207" s="50">
        <f>DAX__2019_2020__33[[#This Row],[Open]]*(DAX__2019_2020__33[[#This Row],[Adj Close]]/DAX__2019_2020__33[[#This Row],[Close]])</f>
        <v>42.871889902880362</v>
      </c>
      <c r="E7207" s="50" t="s">
        <v>19825</v>
      </c>
      <c r="F7207" s="50" t="s">
        <v>19759</v>
      </c>
      <c r="G7207" s="50" t="s">
        <v>19759</v>
      </c>
      <c r="H7207" s="50" t="s">
        <v>19760</v>
      </c>
      <c r="I7207" s="50">
        <f>(DAX__2019_2020__33[[#This Row],[Adj Close]]-DAX__2019_2020__33[[#This Row],[Adj Open]])/DAX__2019_2020__33[[#This Row],[Adj Open]]</f>
        <v>-5.341239430367501E-4</v>
      </c>
      <c r="J7207" s="50">
        <f>DAX__2019_2020__33[[#This Row],[Adj Close]]-DAX__2019_2020__33[[#This Row],[Adj Open]]</f>
        <v>-2.2898902880363892E-2</v>
      </c>
      <c r="K7207" s="50">
        <v>1220229</v>
      </c>
    </row>
    <row r="7208" spans="1:11" x14ac:dyDescent="0.3">
      <c r="A7208" s="51" t="str">
        <f t="shared" si="118"/>
        <v>FRE.DE</v>
      </c>
      <c r="B7208" s="52" t="s">
        <v>219</v>
      </c>
      <c r="C7208" s="50" t="s">
        <v>19826</v>
      </c>
      <c r="D7208" s="50">
        <f>DAX__2019_2020__33[[#This Row],[Open]]*(DAX__2019_2020__33[[#This Row],[Adj Close]]/DAX__2019_2020__33[[#This Row],[Close]])</f>
        <v>43.05968170491802</v>
      </c>
      <c r="E7208" s="50" t="s">
        <v>19826</v>
      </c>
      <c r="F7208" s="50" t="s">
        <v>11585</v>
      </c>
      <c r="G7208" s="50" t="s">
        <v>1373</v>
      </c>
      <c r="H7208" s="50" t="s">
        <v>19827</v>
      </c>
      <c r="I7208" s="50">
        <f>(DAX__2019_2020__33[[#This Row],[Adj Close]]-DAX__2019_2020__33[[#This Row],[Adj Open]])/DAX__2019_2020__33[[#This Row],[Adj Open]]</f>
        <v>-2.9252206589677494E-2</v>
      </c>
      <c r="J7208" s="50">
        <f>DAX__2019_2020__33[[#This Row],[Adj Close]]-DAX__2019_2020__33[[#This Row],[Adj Open]]</f>
        <v>-1.2595907049180184</v>
      </c>
      <c r="K7208" s="50">
        <v>1727748</v>
      </c>
    </row>
    <row r="7209" spans="1:11" x14ac:dyDescent="0.3">
      <c r="A7209" s="51" t="str">
        <f t="shared" si="118"/>
        <v>FRE.DE</v>
      </c>
      <c r="B7209" s="52" t="s">
        <v>220</v>
      </c>
      <c r="C7209" s="50" t="s">
        <v>2217</v>
      </c>
      <c r="D7209" s="50">
        <f>DAX__2019_2020__33[[#This Row],[Open]]*(DAX__2019_2020__33[[#This Row],[Adj Close]]/DAX__2019_2020__33[[#This Row],[Close]])</f>
        <v>41.809253976173224</v>
      </c>
      <c r="E7209" s="50" t="s">
        <v>19765</v>
      </c>
      <c r="F7209" s="50" t="s">
        <v>19828</v>
      </c>
      <c r="G7209" s="50" t="s">
        <v>19829</v>
      </c>
      <c r="H7209" s="50" t="s">
        <v>19830</v>
      </c>
      <c r="I7209" s="50">
        <f>(DAX__2019_2020__33[[#This Row],[Adj Close]]-DAX__2019_2020__33[[#This Row],[Adj Open]])/DAX__2019_2020__33[[#This Row],[Adj Open]]</f>
        <v>-6.9017968208107258E-3</v>
      </c>
      <c r="J7209" s="50">
        <f>DAX__2019_2020__33[[#This Row],[Adj Close]]-DAX__2019_2020__33[[#This Row],[Adj Open]]</f>
        <v>-0.28855897617322057</v>
      </c>
      <c r="K7209" s="50">
        <v>1448972</v>
      </c>
    </row>
    <row r="7210" spans="1:11" x14ac:dyDescent="0.3">
      <c r="A7210" s="51" t="str">
        <f t="shared" si="118"/>
        <v>FRE.DE</v>
      </c>
      <c r="B7210" s="52" t="s">
        <v>221</v>
      </c>
      <c r="C7210" s="50" t="s">
        <v>11585</v>
      </c>
      <c r="D7210" s="50">
        <f>DAX__2019_2020__33[[#This Row],[Open]]*(DAX__2019_2020__33[[#This Row],[Adj Close]]/DAX__2019_2020__33[[#This Row],[Close]])</f>
        <v>41.680997883211148</v>
      </c>
      <c r="E7210" s="50" t="s">
        <v>19831</v>
      </c>
      <c r="F7210" s="50" t="s">
        <v>1141</v>
      </c>
      <c r="G7210" s="50" t="s">
        <v>1281</v>
      </c>
      <c r="H7210" s="50" t="s">
        <v>19832</v>
      </c>
      <c r="I7210" s="50">
        <f>(DAX__2019_2020__33[[#This Row],[Adj Close]]-DAX__2019_2020__33[[#This Row],[Adj Open]])/DAX__2019_2020__33[[#This Row],[Adj Open]]</f>
        <v>-1.0329692307692455E-2</v>
      </c>
      <c r="J7210" s="50">
        <f>DAX__2019_2020__33[[#This Row],[Adj Close]]-DAX__2019_2020__33[[#This Row],[Adj Open]]</f>
        <v>-0.43055188321115168</v>
      </c>
      <c r="K7210" s="50">
        <v>1865915</v>
      </c>
    </row>
    <row r="7211" spans="1:11" x14ac:dyDescent="0.3">
      <c r="A7211" s="51" t="str">
        <f t="shared" si="118"/>
        <v>FRE.DE</v>
      </c>
      <c r="B7211" s="52" t="s">
        <v>222</v>
      </c>
      <c r="C7211" s="50" t="s">
        <v>1290</v>
      </c>
      <c r="D7211" s="50">
        <f>DAX__2019_2020__33[[#This Row],[Open]]*(DAX__2019_2020__33[[#This Row],[Adj Close]]/DAX__2019_2020__33[[#This Row],[Close]])</f>
        <v>41.048919624255447</v>
      </c>
      <c r="E7211" s="50" t="s">
        <v>19556</v>
      </c>
      <c r="F7211" s="50" t="s">
        <v>19833</v>
      </c>
      <c r="G7211" s="50" t="s">
        <v>19834</v>
      </c>
      <c r="H7211" s="50" t="s">
        <v>19835</v>
      </c>
      <c r="I7211" s="50">
        <f>(DAX__2019_2020__33[[#This Row],[Adj Close]]-DAX__2019_2020__33[[#This Row],[Adj Open]])/DAX__2019_2020__33[[#This Row],[Adj Open]]</f>
        <v>1.450546720585789E-3</v>
      </c>
      <c r="J7211" s="50">
        <f>DAX__2019_2020__33[[#This Row],[Adj Close]]-DAX__2019_2020__33[[#This Row],[Adj Open]]</f>
        <v>5.9543375744553373E-2</v>
      </c>
      <c r="K7211" s="50">
        <v>1456929</v>
      </c>
    </row>
    <row r="7212" spans="1:11" x14ac:dyDescent="0.3">
      <c r="A7212" s="51" t="str">
        <f t="shared" si="118"/>
        <v>FRE.DE</v>
      </c>
      <c r="B7212" s="52" t="s">
        <v>223</v>
      </c>
      <c r="C7212" s="50" t="s">
        <v>606</v>
      </c>
      <c r="D7212" s="50">
        <f>DAX__2019_2020__33[[#This Row],[Open]]*(DAX__2019_2020__33[[#This Row],[Adj Close]]/DAX__2019_2020__33[[#This Row],[Close]])</f>
        <v>41.277936002690652</v>
      </c>
      <c r="E7212" s="50" t="s">
        <v>1336</v>
      </c>
      <c r="F7212" s="50" t="s">
        <v>19836</v>
      </c>
      <c r="G7212" s="50" t="s">
        <v>19837</v>
      </c>
      <c r="H7212" s="50" t="s">
        <v>19838</v>
      </c>
      <c r="I7212" s="50">
        <f>(DAX__2019_2020__33[[#This Row],[Adj Close]]-DAX__2019_2020__33[[#This Row],[Adj Open]])/DAX__2019_2020__33[[#This Row],[Adj Open]]</f>
        <v>2.9959830671108688E-3</v>
      </c>
      <c r="J7212" s="50">
        <f>DAX__2019_2020__33[[#This Row],[Adj Close]]-DAX__2019_2020__33[[#This Row],[Adj Open]]</f>
        <v>0.1236679973093473</v>
      </c>
      <c r="K7212" s="50">
        <v>1896423</v>
      </c>
    </row>
    <row r="7213" spans="1:11" x14ac:dyDescent="0.3">
      <c r="A7213" s="51" t="str">
        <f t="shared" si="118"/>
        <v>FRE.DE</v>
      </c>
      <c r="B7213" s="52" t="s">
        <v>224</v>
      </c>
      <c r="C7213" s="50" t="s">
        <v>19762</v>
      </c>
      <c r="D7213" s="50">
        <f>DAX__2019_2020__33[[#This Row],[Open]]*(DAX__2019_2020__33[[#This Row],[Adj Close]]/DAX__2019_2020__33[[#This Row],[Close]])</f>
        <v>41.511527639221725</v>
      </c>
      <c r="E7213" s="50" t="s">
        <v>2156</v>
      </c>
      <c r="F7213" s="50" t="s">
        <v>19839</v>
      </c>
      <c r="G7213" s="50" t="s">
        <v>19840</v>
      </c>
      <c r="H7213" s="50" t="s">
        <v>19841</v>
      </c>
      <c r="I7213" s="50">
        <f>(DAX__2019_2020__33[[#This Row],[Adj Close]]-DAX__2019_2020__33[[#This Row],[Adj Open]])/DAX__2019_2020__33[[#This Row],[Adj Open]]</f>
        <v>6.8410240944725082E-3</v>
      </c>
      <c r="J7213" s="50">
        <f>DAX__2019_2020__33[[#This Row],[Adj Close]]-DAX__2019_2020__33[[#This Row],[Adj Open]]</f>
        <v>0.28398136077827729</v>
      </c>
      <c r="K7213" s="50">
        <v>1442021</v>
      </c>
    </row>
    <row r="7214" spans="1:11" x14ac:dyDescent="0.3">
      <c r="A7214" s="51" t="str">
        <f t="shared" si="118"/>
        <v>FRE.DE</v>
      </c>
      <c r="B7214" s="52" t="s">
        <v>225</v>
      </c>
      <c r="C7214" s="50" t="s">
        <v>8331</v>
      </c>
      <c r="D7214" s="50">
        <f>DAX__2019_2020__33[[#This Row],[Open]]*(DAX__2019_2020__33[[#This Row],[Adj Close]]/DAX__2019_2020__33[[#This Row],[Close]])</f>
        <v>41.964979286065891</v>
      </c>
      <c r="E7214" s="50" t="s">
        <v>19842</v>
      </c>
      <c r="F7214" s="50" t="s">
        <v>1144</v>
      </c>
      <c r="G7214" s="50" t="s">
        <v>8263</v>
      </c>
      <c r="H7214" s="50" t="s">
        <v>19843</v>
      </c>
      <c r="I7214" s="50">
        <f>(DAX__2019_2020__33[[#This Row],[Adj Close]]-DAX__2019_2020__33[[#This Row],[Adj Open]])/DAX__2019_2020__33[[#This Row],[Adj Open]]</f>
        <v>-1.7681750323471933E-2</v>
      </c>
      <c r="J7214" s="50">
        <f>DAX__2019_2020__33[[#This Row],[Adj Close]]-DAX__2019_2020__33[[#This Row],[Adj Open]]</f>
        <v>-0.74201428606588848</v>
      </c>
      <c r="K7214" s="50">
        <v>1876501</v>
      </c>
    </row>
    <row r="7215" spans="1:11" x14ac:dyDescent="0.3">
      <c r="A7215" s="51" t="str">
        <f t="shared" si="118"/>
        <v>FRE.DE</v>
      </c>
      <c r="B7215" s="52" t="s">
        <v>226</v>
      </c>
      <c r="C7215" s="50" t="s">
        <v>19844</v>
      </c>
      <c r="D7215" s="50">
        <f>DAX__2019_2020__33[[#This Row],[Open]]*(DAX__2019_2020__33[[#This Row],[Adj Close]]/DAX__2019_2020__33[[#This Row],[Close]])</f>
        <v>41.227550690432118</v>
      </c>
      <c r="E7215" s="50" t="s">
        <v>1284</v>
      </c>
      <c r="F7215" s="50" t="s">
        <v>1084</v>
      </c>
      <c r="G7215" s="50" t="s">
        <v>1381</v>
      </c>
      <c r="H7215" s="50" t="s">
        <v>19845</v>
      </c>
      <c r="I7215" s="50">
        <f>(DAX__2019_2020__33[[#This Row],[Adj Close]]-DAX__2019_2020__33[[#This Row],[Adj Open]])/DAX__2019_2020__33[[#This Row],[Adj Open]]</f>
        <v>7.7769135034560491E-4</v>
      </c>
      <c r="J7215" s="50">
        <f>DAX__2019_2020__33[[#This Row],[Adj Close]]-DAX__2019_2020__33[[#This Row],[Adj Open]]</f>
        <v>3.2062309567884029E-2</v>
      </c>
      <c r="K7215" s="50">
        <v>1432448</v>
      </c>
    </row>
    <row r="7216" spans="1:11" x14ac:dyDescent="0.3">
      <c r="A7216" s="51" t="str">
        <f t="shared" si="118"/>
        <v>FRE.DE</v>
      </c>
      <c r="B7216" s="52" t="s">
        <v>227</v>
      </c>
      <c r="C7216" s="50" t="s">
        <v>635</v>
      </c>
      <c r="D7216" s="50">
        <f>DAX__2019_2020__33[[#This Row],[Open]]*(DAX__2019_2020__33[[#This Row],[Adj Close]]/DAX__2019_2020__33[[#This Row],[Close]])</f>
        <v>41.323735910430862</v>
      </c>
      <c r="E7216" s="50" t="s">
        <v>1347</v>
      </c>
      <c r="F7216" s="50" t="s">
        <v>19846</v>
      </c>
      <c r="G7216" s="50" t="s">
        <v>8703</v>
      </c>
      <c r="H7216" s="50" t="s">
        <v>19847</v>
      </c>
      <c r="I7216" s="50">
        <f>(DAX__2019_2020__33[[#This Row],[Adj Close]]-DAX__2019_2020__33[[#This Row],[Adj Open]])/DAX__2019_2020__33[[#This Row],[Adj Open]]</f>
        <v>1.7845266729211568E-2</v>
      </c>
      <c r="J7216" s="50">
        <f>DAX__2019_2020__33[[#This Row],[Adj Close]]-DAX__2019_2020__33[[#This Row],[Adj Open]]</f>
        <v>0.73743308956913722</v>
      </c>
      <c r="K7216" s="50">
        <v>1675732</v>
      </c>
    </row>
    <row r="7217" spans="1:11" x14ac:dyDescent="0.3">
      <c r="A7217" s="51" t="str">
        <f t="shared" si="118"/>
        <v>FRE.DE</v>
      </c>
      <c r="B7217" s="52" t="s">
        <v>228</v>
      </c>
      <c r="C7217" s="50" t="s">
        <v>8525</v>
      </c>
      <c r="D7217" s="50">
        <f>DAX__2019_2020__33[[#This Row],[Open]]*(DAX__2019_2020__33[[#This Row],[Adj Close]]/DAX__2019_2020__33[[#This Row],[Close]])</f>
        <v>43.041360225816497</v>
      </c>
      <c r="E7217" s="50" t="s">
        <v>8710</v>
      </c>
      <c r="F7217" s="50" t="s">
        <v>1319</v>
      </c>
      <c r="G7217" s="50" t="s">
        <v>9749</v>
      </c>
      <c r="H7217" s="50" t="s">
        <v>19848</v>
      </c>
      <c r="I7217" s="50">
        <f>(DAX__2019_2020__33[[#This Row],[Adj Close]]-DAX__2019_2020__33[[#This Row],[Adj Open]])/DAX__2019_2020__33[[#This Row],[Adj Open]]</f>
        <v>-4.3630945117996117E-2</v>
      </c>
      <c r="J7217" s="50">
        <f>DAX__2019_2020__33[[#This Row],[Adj Close]]-DAX__2019_2020__33[[#This Row],[Adj Open]]</f>
        <v>-1.8779352258165005</v>
      </c>
      <c r="K7217" s="50">
        <v>4461460</v>
      </c>
    </row>
    <row r="7218" spans="1:11" x14ac:dyDescent="0.3">
      <c r="A7218" s="51" t="str">
        <f t="shared" si="118"/>
        <v>FRE.DE</v>
      </c>
      <c r="B7218" s="52" t="s">
        <v>229</v>
      </c>
      <c r="C7218" s="50" t="s">
        <v>961</v>
      </c>
      <c r="D7218" s="50">
        <f>DAX__2019_2020__33[[#This Row],[Open]]*(DAX__2019_2020__33[[#This Row],[Adj Close]]/DAX__2019_2020__33[[#This Row],[Close]])</f>
        <v>41.177165093115484</v>
      </c>
      <c r="E7218" s="50" t="s">
        <v>2220</v>
      </c>
      <c r="F7218" s="50" t="s">
        <v>19849</v>
      </c>
      <c r="G7218" s="50" t="s">
        <v>2152</v>
      </c>
      <c r="H7218" s="50" t="s">
        <v>19850</v>
      </c>
      <c r="I7218" s="50">
        <f>(DAX__2019_2020__33[[#This Row],[Adj Close]]-DAX__2019_2020__33[[#This Row],[Adj Open]])/DAX__2019_2020__33[[#This Row],[Adj Open]]</f>
        <v>1.3125694924900991E-2</v>
      </c>
      <c r="J7218" s="50">
        <f>DAX__2019_2020__33[[#This Row],[Adj Close]]-DAX__2019_2020__33[[#This Row],[Adj Open]]</f>
        <v>0.54047890688451616</v>
      </c>
      <c r="K7218" s="50">
        <v>2289036</v>
      </c>
    </row>
    <row r="7219" spans="1:11" x14ac:dyDescent="0.3">
      <c r="A7219" s="51" t="str">
        <f t="shared" si="118"/>
        <v>FRE.DE</v>
      </c>
      <c r="B7219" s="52" t="s">
        <v>230</v>
      </c>
      <c r="C7219" s="50" t="s">
        <v>8350</v>
      </c>
      <c r="D7219" s="50">
        <f>DAX__2019_2020__33[[#This Row],[Open]]*(DAX__2019_2020__33[[#This Row],[Adj Close]]/DAX__2019_2020__33[[#This Row],[Close]])</f>
        <v>41.584811544447618</v>
      </c>
      <c r="E7219" s="50" t="s">
        <v>19851</v>
      </c>
      <c r="F7219" s="50" t="s">
        <v>19852</v>
      </c>
      <c r="G7219" s="50" t="s">
        <v>656</v>
      </c>
      <c r="H7219" s="50" t="s">
        <v>19853</v>
      </c>
      <c r="I7219" s="50">
        <f>(DAX__2019_2020__33[[#This Row],[Adj Close]]-DAX__2019_2020__33[[#This Row],[Adj Open]])/DAX__2019_2020__33[[#This Row],[Adj Open]]</f>
        <v>8.4810882255753634E-3</v>
      </c>
      <c r="J7219" s="50">
        <f>DAX__2019_2020__33[[#This Row],[Adj Close]]-DAX__2019_2020__33[[#This Row],[Adj Open]]</f>
        <v>0.35268445555238515</v>
      </c>
      <c r="K7219" s="50">
        <v>1786082</v>
      </c>
    </row>
    <row r="7220" spans="1:11" x14ac:dyDescent="0.3">
      <c r="A7220" s="51" t="str">
        <f t="shared" si="118"/>
        <v>FRE.DE</v>
      </c>
      <c r="B7220" s="52" t="s">
        <v>231</v>
      </c>
      <c r="C7220" s="50" t="s">
        <v>2126</v>
      </c>
      <c r="D7220" s="50">
        <f>DAX__2019_2020__33[[#This Row],[Open]]*(DAX__2019_2020__33[[#This Row],[Adj Close]]/DAX__2019_2020__33[[#This Row],[Close]])</f>
        <v>40.526761313766713</v>
      </c>
      <c r="E7220" s="50" t="s">
        <v>19854</v>
      </c>
      <c r="F7220" s="50" t="s">
        <v>19855</v>
      </c>
      <c r="G7220" s="50" t="s">
        <v>19856</v>
      </c>
      <c r="H7220" s="50" t="s">
        <v>19857</v>
      </c>
      <c r="I7220" s="50">
        <f>(DAX__2019_2020__33[[#This Row],[Adj Close]]-DAX__2019_2020__33[[#This Row],[Adj Open]])/DAX__2019_2020__33[[#This Row],[Adj Open]]</f>
        <v>1.0510849434410269E-2</v>
      </c>
      <c r="J7220" s="50">
        <f>DAX__2019_2020__33[[#This Row],[Adj Close]]-DAX__2019_2020__33[[#This Row],[Adj Open]]</f>
        <v>0.42597068623328482</v>
      </c>
      <c r="K7220" s="50">
        <v>2771359</v>
      </c>
    </row>
    <row r="7221" spans="1:11" x14ac:dyDescent="0.3">
      <c r="A7221" s="51" t="str">
        <f t="shared" si="118"/>
        <v>FRE.DE</v>
      </c>
      <c r="B7221" s="52" t="s">
        <v>232</v>
      </c>
      <c r="C7221" s="50" t="s">
        <v>11597</v>
      </c>
      <c r="D7221" s="50">
        <f>DAX__2019_2020__33[[#This Row],[Open]]*(DAX__2019_2020__33[[#This Row],[Adj Close]]/DAX__2019_2020__33[[#This Row],[Close]])</f>
        <v>40.659585537178437</v>
      </c>
      <c r="E7221" s="50" t="s">
        <v>19858</v>
      </c>
      <c r="F7221" s="50" t="s">
        <v>19859</v>
      </c>
      <c r="G7221" s="50" t="s">
        <v>9786</v>
      </c>
      <c r="H7221" s="50" t="s">
        <v>19860</v>
      </c>
      <c r="I7221" s="50">
        <f>(DAX__2019_2020__33[[#This Row],[Adj Close]]-DAX__2019_2020__33[[#This Row],[Adj Open]])/DAX__2019_2020__33[[#This Row],[Adj Open]]</f>
        <v>-1.9939124476247568E-2</v>
      </c>
      <c r="J7221" s="50">
        <f>DAX__2019_2020__33[[#This Row],[Adj Close]]-DAX__2019_2020__33[[#This Row],[Adj Open]]</f>
        <v>-0.81071653717843617</v>
      </c>
      <c r="K7221" s="50">
        <v>2321676</v>
      </c>
    </row>
    <row r="7222" spans="1:11" x14ac:dyDescent="0.3">
      <c r="A7222" s="51" t="str">
        <f t="shared" si="118"/>
        <v>FRE.DE</v>
      </c>
      <c r="B7222" s="52" t="s">
        <v>233</v>
      </c>
      <c r="C7222" s="50" t="s">
        <v>1323</v>
      </c>
      <c r="D7222" s="50">
        <f>DAX__2019_2020__33[[#This Row],[Open]]*(DAX__2019_2020__33[[#This Row],[Adj Close]]/DAX__2019_2020__33[[#This Row],[Close]])</f>
        <v>39.793906954014787</v>
      </c>
      <c r="E7222" s="50" t="s">
        <v>19861</v>
      </c>
      <c r="F7222" s="50" t="s">
        <v>19862</v>
      </c>
      <c r="G7222" s="50" t="s">
        <v>19863</v>
      </c>
      <c r="H7222" s="50" t="s">
        <v>780</v>
      </c>
      <c r="I7222" s="50">
        <f>(DAX__2019_2020__33[[#This Row],[Adj Close]]-DAX__2019_2020__33[[#This Row],[Adj Open]])/DAX__2019_2020__33[[#This Row],[Adj Open]]</f>
        <v>-1.9452072270996063E-2</v>
      </c>
      <c r="J7222" s="50">
        <f>DAX__2019_2020__33[[#This Row],[Adj Close]]-DAX__2019_2020__33[[#This Row],[Adj Open]]</f>
        <v>-0.77407395401478851</v>
      </c>
      <c r="K7222" s="50">
        <v>2155633</v>
      </c>
    </row>
    <row r="7223" spans="1:11" x14ac:dyDescent="0.3">
      <c r="A7223" s="51" t="str">
        <f t="shared" si="118"/>
        <v>FRE.DE</v>
      </c>
      <c r="B7223" s="52" t="s">
        <v>234</v>
      </c>
      <c r="C7223" s="50" t="s">
        <v>19864</v>
      </c>
      <c r="D7223" s="50">
        <f>DAX__2019_2020__33[[#This Row],[Open]]*(DAX__2019_2020__33[[#This Row],[Adj Close]]/DAX__2019_2020__33[[#This Row],[Close]])</f>
        <v>39.303812013984974</v>
      </c>
      <c r="E7223" s="50" t="s">
        <v>19865</v>
      </c>
      <c r="F7223" s="50" t="s">
        <v>19866</v>
      </c>
      <c r="G7223" s="50" t="s">
        <v>19867</v>
      </c>
      <c r="H7223" s="50" t="s">
        <v>19868</v>
      </c>
      <c r="I7223" s="50">
        <f>(DAX__2019_2020__33[[#This Row],[Adj Close]]-DAX__2019_2020__33[[#This Row],[Adj Open]])/DAX__2019_2020__33[[#This Row],[Adj Open]]</f>
        <v>-1.1653653691962435E-2</v>
      </c>
      <c r="J7223" s="50">
        <f>DAX__2019_2020__33[[#This Row],[Adj Close]]-DAX__2019_2020__33[[#This Row],[Adj Open]]</f>
        <v>-0.45803301398497354</v>
      </c>
      <c r="K7223" s="50">
        <v>2657646</v>
      </c>
    </row>
    <row r="7224" spans="1:11" x14ac:dyDescent="0.3">
      <c r="A7224" s="51" t="str">
        <f t="shared" si="118"/>
        <v>FRE.DE</v>
      </c>
      <c r="B7224" s="52" t="s">
        <v>235</v>
      </c>
      <c r="C7224" s="50" t="s">
        <v>591</v>
      </c>
      <c r="D7224" s="50">
        <f>DAX__2019_2020__33[[#This Row],[Open]]*(DAX__2019_2020__33[[#This Row],[Adj Close]]/DAX__2019_2020__33[[#This Row],[Close]])</f>
        <v>39.299235804830758</v>
      </c>
      <c r="E7224" s="50" t="s">
        <v>1073</v>
      </c>
      <c r="F7224" s="50" t="s">
        <v>1330</v>
      </c>
      <c r="G7224" s="50" t="s">
        <v>19869</v>
      </c>
      <c r="H7224" s="50" t="s">
        <v>19870</v>
      </c>
      <c r="I7224" s="50">
        <f>(DAX__2019_2020__33[[#This Row],[Adj Close]]-DAX__2019_2020__33[[#This Row],[Adj Open]])/DAX__2019_2020__33[[#This Row],[Adj Open]]</f>
        <v>-1.048997620093345E-3</v>
      </c>
      <c r="J7224" s="50">
        <f>DAX__2019_2020__33[[#This Row],[Adj Close]]-DAX__2019_2020__33[[#This Row],[Adj Open]]</f>
        <v>-4.1224804830754636E-2</v>
      </c>
      <c r="K7224" s="50">
        <v>1958581</v>
      </c>
    </row>
    <row r="7225" spans="1:11" x14ac:dyDescent="0.3">
      <c r="A7225" s="51" t="str">
        <f t="shared" si="118"/>
        <v>FRE.DE</v>
      </c>
      <c r="B7225" s="52" t="s">
        <v>236</v>
      </c>
      <c r="C7225" s="50" t="s">
        <v>19863</v>
      </c>
      <c r="D7225" s="50">
        <f>DAX__2019_2020__33[[#This Row],[Open]]*(DAX__2019_2020__33[[#This Row],[Adj Close]]/DAX__2019_2020__33[[#This Row],[Close]])</f>
        <v>39.019831257602284</v>
      </c>
      <c r="E7225" s="50" t="s">
        <v>976</v>
      </c>
      <c r="F7225" s="50" t="s">
        <v>8325</v>
      </c>
      <c r="G7225" s="50" t="s">
        <v>19871</v>
      </c>
      <c r="H7225" s="50" t="s">
        <v>19872</v>
      </c>
      <c r="I7225" s="50">
        <f>(DAX__2019_2020__33[[#This Row],[Adj Close]]-DAX__2019_2020__33[[#This Row],[Adj Open]])/DAX__2019_2020__33[[#This Row],[Adj Open]]</f>
        <v>-2.582462669739325E-3</v>
      </c>
      <c r="J7225" s="50">
        <f>DAX__2019_2020__33[[#This Row],[Adj Close]]-DAX__2019_2020__33[[#This Row],[Adj Open]]</f>
        <v>-0.10076725760228555</v>
      </c>
      <c r="K7225" s="50">
        <v>2361724</v>
      </c>
    </row>
    <row r="7226" spans="1:11" x14ac:dyDescent="0.3">
      <c r="A7226" s="51" t="str">
        <f t="shared" si="118"/>
        <v>FRE.DE</v>
      </c>
      <c r="B7226" s="52" t="s">
        <v>237</v>
      </c>
      <c r="C7226" s="50" t="s">
        <v>19873</v>
      </c>
      <c r="D7226" s="50">
        <f>DAX__2019_2020__33[[#This Row],[Open]]*(DAX__2019_2020__33[[#This Row],[Adj Close]]/DAX__2019_2020__33[[#This Row],[Close]])</f>
        <v>39.02441044540759</v>
      </c>
      <c r="E7226" s="50" t="s">
        <v>19543</v>
      </c>
      <c r="F7226" s="50" t="s">
        <v>19874</v>
      </c>
      <c r="G7226" s="50" t="s">
        <v>2145</v>
      </c>
      <c r="H7226" s="50" t="s">
        <v>19875</v>
      </c>
      <c r="I7226" s="50">
        <f>(DAX__2019_2020__33[[#This Row],[Adj Close]]-DAX__2019_2020__33[[#This Row],[Adj Open]])/DAX__2019_2020__33[[#This Row],[Adj Open]]</f>
        <v>-7.9812210319821844E-3</v>
      </c>
      <c r="J7226" s="50">
        <f>DAX__2019_2020__33[[#This Row],[Adj Close]]-DAX__2019_2020__33[[#This Row],[Adj Open]]</f>
        <v>-0.31146244540759227</v>
      </c>
      <c r="K7226" s="50">
        <v>1464952</v>
      </c>
    </row>
    <row r="7227" spans="1:11" x14ac:dyDescent="0.3">
      <c r="A7227" s="51" t="str">
        <f t="shared" si="118"/>
        <v>FRE.DE</v>
      </c>
      <c r="B7227" s="52" t="s">
        <v>238</v>
      </c>
      <c r="C7227" s="50" t="s">
        <v>2190</v>
      </c>
      <c r="D7227" s="50">
        <f>DAX__2019_2020__33[[#This Row],[Open]]*(DAX__2019_2020__33[[#This Row],[Adj Close]]/DAX__2019_2020__33[[#This Row],[Close]])</f>
        <v>38.630502431993982</v>
      </c>
      <c r="E7227" s="50" t="s">
        <v>19544</v>
      </c>
      <c r="F7227" s="50" t="s">
        <v>17508</v>
      </c>
      <c r="G7227" s="50" t="s">
        <v>1428</v>
      </c>
      <c r="H7227" s="50" t="s">
        <v>19876</v>
      </c>
      <c r="I7227" s="50">
        <f>(DAX__2019_2020__33[[#This Row],[Adj Close]]-DAX__2019_2020__33[[#This Row],[Adj Open]])/DAX__2019_2020__33[[#This Row],[Adj Open]]</f>
        <v>1.8970904385625115E-2</v>
      </c>
      <c r="J7227" s="50">
        <f>DAX__2019_2020__33[[#This Row],[Adj Close]]-DAX__2019_2020__33[[#This Row],[Adj Open]]</f>
        <v>0.73285556800601626</v>
      </c>
      <c r="K7227" s="50">
        <v>2075538</v>
      </c>
    </row>
    <row r="7228" spans="1:11" x14ac:dyDescent="0.3">
      <c r="A7228" s="51" t="str">
        <f t="shared" si="118"/>
        <v>FRE.DE</v>
      </c>
      <c r="B7228" s="52" t="s">
        <v>239</v>
      </c>
      <c r="C7228" s="50" t="s">
        <v>1378</v>
      </c>
      <c r="D7228" s="50">
        <f>DAX__2019_2020__33[[#This Row],[Open]]*(DAX__2019_2020__33[[#This Row],[Adj Close]]/DAX__2019_2020__33[[#This Row],[Close]])</f>
        <v>39.436638156968634</v>
      </c>
      <c r="E7228" s="50" t="s">
        <v>1378</v>
      </c>
      <c r="F7228" s="50" t="s">
        <v>19877</v>
      </c>
      <c r="G7228" s="50" t="s">
        <v>1448</v>
      </c>
      <c r="H7228" s="50" t="s">
        <v>19878</v>
      </c>
      <c r="I7228" s="50">
        <f>(DAX__2019_2020__33[[#This Row],[Adj Close]]-DAX__2019_2020__33[[#This Row],[Adj Open]])/DAX__2019_2020__33[[#This Row],[Adj Open]]</f>
        <v>-2.4622462825144398E-2</v>
      </c>
      <c r="J7228" s="50">
        <f>DAX__2019_2020__33[[#This Row],[Adj Close]]-DAX__2019_2020__33[[#This Row],[Adj Open]]</f>
        <v>-0.97102715696863129</v>
      </c>
      <c r="K7228" s="50">
        <v>1768653</v>
      </c>
    </row>
    <row r="7229" spans="1:11" x14ac:dyDescent="0.3">
      <c r="A7229" s="51" t="str">
        <f t="shared" si="118"/>
        <v>FRE.DE</v>
      </c>
      <c r="B7229" s="52" t="s">
        <v>240</v>
      </c>
      <c r="C7229" s="50" t="s">
        <v>19879</v>
      </c>
      <c r="D7229" s="50">
        <f>DAX__2019_2020__33[[#This Row],[Open]]*(DAX__2019_2020__33[[#This Row],[Adj Close]]/DAX__2019_2020__33[[#This Row],[Close]])</f>
        <v>38.396905800137816</v>
      </c>
      <c r="E7229" s="50" t="s">
        <v>1131</v>
      </c>
      <c r="F7229" s="50" t="s">
        <v>19880</v>
      </c>
      <c r="G7229" s="50" t="s">
        <v>19881</v>
      </c>
      <c r="H7229" s="50" t="s">
        <v>19882</v>
      </c>
      <c r="I7229" s="50">
        <f>(DAX__2019_2020__33[[#This Row],[Adj Close]]-DAX__2019_2020__33[[#This Row],[Adj Open]])/DAX__2019_2020__33[[#This Row],[Adj Open]]</f>
        <v>-3.9365619960261304E-3</v>
      </c>
      <c r="J7229" s="50">
        <f>DAX__2019_2020__33[[#This Row],[Adj Close]]-DAX__2019_2020__33[[#This Row],[Adj Open]]</f>
        <v>-0.15115180013781782</v>
      </c>
      <c r="K7229" s="50">
        <v>1493509</v>
      </c>
    </row>
    <row r="7230" spans="1:11" x14ac:dyDescent="0.3">
      <c r="A7230" s="51" t="str">
        <f t="shared" si="118"/>
        <v>FRE.DE</v>
      </c>
      <c r="B7230" s="52" t="s">
        <v>241</v>
      </c>
      <c r="C7230" s="50" t="s">
        <v>1445</v>
      </c>
      <c r="D7230" s="50">
        <f>DAX__2019_2020__33[[#This Row],[Open]]*(DAX__2019_2020__33[[#This Row],[Adj Close]]/DAX__2019_2020__33[[#This Row],[Close]])</f>
        <v>38.319042863511946</v>
      </c>
      <c r="E7230" s="50" t="s">
        <v>19883</v>
      </c>
      <c r="F7230" s="50" t="s">
        <v>19884</v>
      </c>
      <c r="G7230" s="50" t="s">
        <v>19885</v>
      </c>
      <c r="H7230" s="50" t="s">
        <v>19886</v>
      </c>
      <c r="I7230" s="50">
        <f>(DAX__2019_2020__33[[#This Row],[Adj Close]]-DAX__2019_2020__33[[#This Row],[Adj Open]])/DAX__2019_2020__33[[#This Row],[Adj Open]]</f>
        <v>1.0160147733198737E-2</v>
      </c>
      <c r="J7230" s="50">
        <f>DAX__2019_2020__33[[#This Row],[Adj Close]]-DAX__2019_2020__33[[#This Row],[Adj Open]]</f>
        <v>0.38932713648805617</v>
      </c>
      <c r="K7230" s="50">
        <v>1330765</v>
      </c>
    </row>
    <row r="7231" spans="1:11" x14ac:dyDescent="0.3">
      <c r="A7231" s="51" t="str">
        <f t="shared" si="118"/>
        <v>FRE.DE</v>
      </c>
      <c r="B7231" s="52" t="s">
        <v>242</v>
      </c>
      <c r="C7231" s="50" t="s">
        <v>19887</v>
      </c>
      <c r="D7231" s="50">
        <f>DAX__2019_2020__33[[#This Row],[Open]]*(DAX__2019_2020__33[[#This Row],[Adj Close]]/DAX__2019_2020__33[[#This Row],[Close]])</f>
        <v>39.097699148280228</v>
      </c>
      <c r="E7231" s="50" t="s">
        <v>19888</v>
      </c>
      <c r="F7231" s="50" t="s">
        <v>8321</v>
      </c>
      <c r="G7231" s="50" t="s">
        <v>19889</v>
      </c>
      <c r="H7231" s="50" t="s">
        <v>19890</v>
      </c>
      <c r="I7231" s="50">
        <f>(DAX__2019_2020__33[[#This Row],[Adj Close]]-DAX__2019_2020__33[[#This Row],[Adj Open]])/DAX__2019_2020__33[[#This Row],[Adj Open]]</f>
        <v>1.8392689784442338E-2</v>
      </c>
      <c r="J7231" s="50">
        <f>DAX__2019_2020__33[[#This Row],[Adj Close]]-DAX__2019_2020__33[[#This Row],[Adj Open]]</f>
        <v>0.71911185171977365</v>
      </c>
      <c r="K7231" s="50">
        <v>1689773</v>
      </c>
    </row>
    <row r="7232" spans="1:11" x14ac:dyDescent="0.3">
      <c r="A7232" s="51" t="str">
        <f t="shared" si="118"/>
        <v>FRE.DE</v>
      </c>
      <c r="B7232" s="52" t="s">
        <v>243</v>
      </c>
      <c r="C7232" s="50" t="s">
        <v>973</v>
      </c>
      <c r="D7232" s="50">
        <f>DAX__2019_2020__33[[#This Row],[Open]]*(DAX__2019_2020__33[[#This Row],[Adj Close]]/DAX__2019_2020__33[[#This Row],[Close]])</f>
        <v>39.940474691836251</v>
      </c>
      <c r="E7232" s="50" t="s">
        <v>8235</v>
      </c>
      <c r="F7232" s="50" t="s">
        <v>19891</v>
      </c>
      <c r="G7232" s="50" t="s">
        <v>19892</v>
      </c>
      <c r="H7232" s="50" t="s">
        <v>19893</v>
      </c>
      <c r="I7232" s="50">
        <f>(DAX__2019_2020__33[[#This Row],[Adj Close]]-DAX__2019_2020__33[[#This Row],[Adj Open]])/DAX__2019_2020__33[[#This Row],[Adj Open]]</f>
        <v>-1.9495184380512477E-3</v>
      </c>
      <c r="J7232" s="50">
        <f>DAX__2019_2020__33[[#This Row],[Adj Close]]-DAX__2019_2020__33[[#This Row],[Adj Open]]</f>
        <v>-7.7864691836253996E-2</v>
      </c>
      <c r="K7232" s="50">
        <v>1420175</v>
      </c>
    </row>
    <row r="7233" spans="1:11" x14ac:dyDescent="0.3">
      <c r="A7233" s="51" t="str">
        <f t="shared" si="118"/>
        <v>FRE.DE</v>
      </c>
      <c r="B7233" s="52" t="s">
        <v>244</v>
      </c>
      <c r="C7233" s="50" t="s">
        <v>9786</v>
      </c>
      <c r="D7233" s="50">
        <f>DAX__2019_2020__33[[#This Row],[Open]]*(DAX__2019_2020__33[[#This Row],[Adj Close]]/DAX__2019_2020__33[[#This Row],[Close]])</f>
        <v>39.84886977909477</v>
      </c>
      <c r="E7233" s="50" t="s">
        <v>19894</v>
      </c>
      <c r="F7233" s="50" t="s">
        <v>1067</v>
      </c>
      <c r="G7233" s="50" t="s">
        <v>1072</v>
      </c>
      <c r="H7233" s="50" t="s">
        <v>19895</v>
      </c>
      <c r="I7233" s="50">
        <f>(DAX__2019_2020__33[[#This Row],[Adj Close]]-DAX__2019_2020__33[[#This Row],[Adj Open]])/DAX__2019_2020__33[[#This Row],[Adj Open]]</f>
        <v>9.1954482758620261E-3</v>
      </c>
      <c r="J7233" s="50">
        <f>DAX__2019_2020__33[[#This Row],[Adj Close]]-DAX__2019_2020__33[[#This Row],[Adj Open]]</f>
        <v>0.36642822090522742</v>
      </c>
      <c r="K7233" s="50">
        <v>1002265</v>
      </c>
    </row>
    <row r="7234" spans="1:11" x14ac:dyDescent="0.3">
      <c r="A7234" s="51" t="str">
        <f t="shared" si="118"/>
        <v>FRE.DE</v>
      </c>
      <c r="B7234" s="52" t="s">
        <v>245</v>
      </c>
      <c r="C7234" s="50" t="s">
        <v>19896</v>
      </c>
      <c r="D7234" s="50">
        <f>DAX__2019_2020__33[[#This Row],[Open]]*(DAX__2019_2020__33[[#This Row],[Adj Close]]/DAX__2019_2020__33[[#This Row],[Close]])</f>
        <v>40.036666191115202</v>
      </c>
      <c r="E7234" s="50" t="s">
        <v>19897</v>
      </c>
      <c r="F7234" s="50" t="s">
        <v>8324</v>
      </c>
      <c r="G7234" s="50" t="s">
        <v>2114</v>
      </c>
      <c r="H7234" s="50" t="s">
        <v>19898</v>
      </c>
      <c r="I7234" s="50">
        <f>(DAX__2019_2020__33[[#This Row],[Adj Close]]-DAX__2019_2020__33[[#This Row],[Adj Open]])/DAX__2019_2020__33[[#This Row],[Adj Open]]</f>
        <v>6.5209927229838765E-3</v>
      </c>
      <c r="J7234" s="50">
        <f>DAX__2019_2020__33[[#This Row],[Adj Close]]-DAX__2019_2020__33[[#This Row],[Adj Open]]</f>
        <v>0.26107880888479684</v>
      </c>
      <c r="K7234" s="50">
        <v>1296673</v>
      </c>
    </row>
    <row r="7235" spans="1:11" x14ac:dyDescent="0.3">
      <c r="A7235" s="51" t="str">
        <f t="shared" si="118"/>
        <v>FRE.DE</v>
      </c>
      <c r="B7235" s="52" t="s">
        <v>246</v>
      </c>
      <c r="C7235" s="50" t="s">
        <v>19899</v>
      </c>
      <c r="D7235" s="50">
        <f>DAX__2019_2020__33[[#This Row],[Open]]*(DAX__2019_2020__33[[#This Row],[Adj Close]]/DAX__2019_2020__33[[#This Row],[Close]])</f>
        <v>40.430571448539872</v>
      </c>
      <c r="E7235" s="50" t="s">
        <v>19900</v>
      </c>
      <c r="F7235" s="50" t="s">
        <v>19901</v>
      </c>
      <c r="G7235" s="50" t="s">
        <v>9821</v>
      </c>
      <c r="H7235" s="50" t="s">
        <v>19902</v>
      </c>
      <c r="I7235" s="50">
        <f>(DAX__2019_2020__33[[#This Row],[Adj Close]]-DAX__2019_2020__33[[#This Row],[Adj Open]])/DAX__2019_2020__33[[#This Row],[Adj Open]]</f>
        <v>-1.8125751359500521E-3</v>
      </c>
      <c r="J7235" s="50">
        <f>DAX__2019_2020__33[[#This Row],[Adj Close]]-DAX__2019_2020__33[[#This Row],[Adj Open]]</f>
        <v>-7.3283448539875451E-2</v>
      </c>
      <c r="K7235" s="50">
        <v>1937925</v>
      </c>
    </row>
    <row r="7236" spans="1:11" x14ac:dyDescent="0.3">
      <c r="A7236" s="51" t="str">
        <f t="shared" si="118"/>
        <v>FRE.DE</v>
      </c>
      <c r="B7236" s="52" t="s">
        <v>247</v>
      </c>
      <c r="C7236" s="50" t="s">
        <v>19903</v>
      </c>
      <c r="D7236" s="50">
        <f>DAX__2019_2020__33[[#This Row],[Open]]*(DAX__2019_2020__33[[#This Row],[Adj Close]]/DAX__2019_2020__33[[#This Row],[Close]])</f>
        <v>40.279423379294386</v>
      </c>
      <c r="E7236" s="50" t="s">
        <v>19904</v>
      </c>
      <c r="F7236" s="50" t="s">
        <v>598</v>
      </c>
      <c r="G7236" s="50" t="s">
        <v>19904</v>
      </c>
      <c r="H7236" s="50" t="s">
        <v>19905</v>
      </c>
      <c r="I7236" s="50">
        <f>(DAX__2019_2020__33[[#This Row],[Adj Close]]-DAX__2019_2020__33[[#This Row],[Adj Open]])/DAX__2019_2020__33[[#This Row],[Adj Open]]</f>
        <v>1.5919945055265111E-3</v>
      </c>
      <c r="J7236" s="50">
        <f>DAX__2019_2020__33[[#This Row],[Adj Close]]-DAX__2019_2020__33[[#This Row],[Adj Open]]</f>
        <v>6.4124620705612756E-2</v>
      </c>
      <c r="K7236" s="50">
        <v>830420</v>
      </c>
    </row>
    <row r="7237" spans="1:11" x14ac:dyDescent="0.3">
      <c r="A7237" s="51" t="str">
        <f t="shared" si="118"/>
        <v>FRE.DE</v>
      </c>
      <c r="B7237" s="52" t="s">
        <v>248</v>
      </c>
      <c r="C7237" s="50" t="s">
        <v>967</v>
      </c>
      <c r="D7237" s="50">
        <f>DAX__2019_2020__33[[#This Row],[Open]]*(DAX__2019_2020__33[[#This Row],[Adj Close]]/DAX__2019_2020__33[[#This Row],[Close]])</f>
        <v>40.352705939091123</v>
      </c>
      <c r="E7237" s="50" t="s">
        <v>9777</v>
      </c>
      <c r="F7237" s="50" t="s">
        <v>594</v>
      </c>
      <c r="G7237" s="50" t="s">
        <v>1065</v>
      </c>
      <c r="H7237" s="50" t="s">
        <v>19906</v>
      </c>
      <c r="I7237" s="50">
        <f>(DAX__2019_2020__33[[#This Row],[Adj Close]]-DAX__2019_2020__33[[#This Row],[Adj Open]])/DAX__2019_2020__33[[#This Row],[Adj Open]]</f>
        <v>-2.0431328500142691E-3</v>
      </c>
      <c r="J7237" s="50">
        <f>DAX__2019_2020__33[[#This Row],[Adj Close]]-DAX__2019_2020__33[[#This Row],[Adj Open]]</f>
        <v>-8.2445939091122966E-2</v>
      </c>
      <c r="K7237" s="50">
        <v>1078447</v>
      </c>
    </row>
    <row r="7238" spans="1:11" x14ac:dyDescent="0.3">
      <c r="A7238" s="51" t="str">
        <f t="shared" si="118"/>
        <v>FRE.DE</v>
      </c>
      <c r="B7238" s="52" t="s">
        <v>249</v>
      </c>
      <c r="C7238" s="50" t="s">
        <v>19855</v>
      </c>
      <c r="D7238" s="50">
        <f>DAX__2019_2020__33[[#This Row],[Open]]*(DAX__2019_2020__33[[#This Row],[Adj Close]]/DAX__2019_2020__33[[#This Row],[Close]])</f>
        <v>40.174073078652945</v>
      </c>
      <c r="E7238" s="50" t="s">
        <v>19907</v>
      </c>
      <c r="F7238" s="50" t="s">
        <v>19908</v>
      </c>
      <c r="G7238" s="50" t="s">
        <v>19909</v>
      </c>
      <c r="H7238" s="50" t="s">
        <v>19910</v>
      </c>
      <c r="I7238" s="50">
        <f>(DAX__2019_2020__33[[#This Row],[Adj Close]]-DAX__2019_2020__33[[#This Row],[Adj Open]])/DAX__2019_2020__33[[#This Row],[Adj Open]]</f>
        <v>7.9808915745071107E-3</v>
      </c>
      <c r="J7238" s="50">
        <f>DAX__2019_2020__33[[#This Row],[Adj Close]]-DAX__2019_2020__33[[#This Row],[Adj Open]]</f>
        <v>0.32062492134705423</v>
      </c>
      <c r="K7238" s="50">
        <v>1035876</v>
      </c>
    </row>
    <row r="7239" spans="1:11" x14ac:dyDescent="0.3">
      <c r="A7239" s="51" t="str">
        <f t="shared" si="118"/>
        <v>FRE.DE</v>
      </c>
      <c r="B7239" s="52" t="s">
        <v>250</v>
      </c>
      <c r="C7239" s="50" t="s">
        <v>1272</v>
      </c>
      <c r="D7239" s="50">
        <f>DAX__2019_2020__33[[#This Row],[Open]]*(DAX__2019_2020__33[[#This Row],[Adj Close]]/DAX__2019_2020__33[[#This Row],[Close]])</f>
        <v>40.407671380016048</v>
      </c>
      <c r="E7239" s="50" t="s">
        <v>8243</v>
      </c>
      <c r="F7239" s="50" t="s">
        <v>8280</v>
      </c>
      <c r="G7239" s="50" t="s">
        <v>8334</v>
      </c>
      <c r="H7239" s="50" t="s">
        <v>19911</v>
      </c>
      <c r="I7239" s="50">
        <f>(DAX__2019_2020__33[[#This Row],[Adj Close]]-DAX__2019_2020__33[[#This Row],[Adj Open]])/DAX__2019_2020__33[[#This Row],[Adj Open]]</f>
        <v>1.2582180626112398E-2</v>
      </c>
      <c r="J7239" s="50">
        <f>DAX__2019_2020__33[[#This Row],[Adj Close]]-DAX__2019_2020__33[[#This Row],[Adj Open]]</f>
        <v>0.50841661998395438</v>
      </c>
      <c r="K7239" s="50">
        <v>1574243</v>
      </c>
    </row>
    <row r="7240" spans="1:11" x14ac:dyDescent="0.3">
      <c r="A7240" s="51" t="str">
        <f t="shared" si="118"/>
        <v>FRE.DE</v>
      </c>
      <c r="B7240" s="52" t="s">
        <v>251</v>
      </c>
      <c r="C7240" s="50" t="s">
        <v>19912</v>
      </c>
      <c r="D7240" s="50">
        <f>DAX__2019_2020__33[[#This Row],[Open]]*(DAX__2019_2020__33[[#This Row],[Adj Close]]/DAX__2019_2020__33[[#This Row],[Close]])</f>
        <v>40.879446705163048</v>
      </c>
      <c r="E7240" s="50" t="s">
        <v>1310</v>
      </c>
      <c r="F7240" s="50" t="s">
        <v>1072</v>
      </c>
      <c r="G7240" s="50" t="s">
        <v>19913</v>
      </c>
      <c r="H7240" s="50" t="s">
        <v>19914</v>
      </c>
      <c r="I7240" s="50">
        <f>(DAX__2019_2020__33[[#This Row],[Adj Close]]-DAX__2019_2020__33[[#This Row],[Adj Open]])/DAX__2019_2020__33[[#This Row],[Adj Open]]</f>
        <v>-1.0420168067226943E-2</v>
      </c>
      <c r="J7240" s="50">
        <f>DAX__2019_2020__33[[#This Row],[Adj Close]]-DAX__2019_2020__33[[#This Row],[Adj Open]]</f>
        <v>-0.42597070516304569</v>
      </c>
      <c r="K7240" s="50">
        <v>1880821</v>
      </c>
    </row>
    <row r="7241" spans="1:11" x14ac:dyDescent="0.3">
      <c r="A7241" s="51" t="str">
        <f t="shared" si="118"/>
        <v>FRE.DE</v>
      </c>
      <c r="B7241" s="52" t="s">
        <v>252</v>
      </c>
      <c r="C7241" s="50" t="s">
        <v>1135</v>
      </c>
      <c r="D7241" s="50">
        <f>DAX__2019_2020__33[[#This Row],[Open]]*(DAX__2019_2020__33[[#This Row],[Adj Close]]/DAX__2019_2020__33[[#This Row],[Close]])</f>
        <v>40.251937634442505</v>
      </c>
      <c r="E7241" s="50" t="s">
        <v>8348</v>
      </c>
      <c r="F7241" s="50" t="s">
        <v>944</v>
      </c>
      <c r="G7241" s="50" t="s">
        <v>19915</v>
      </c>
      <c r="H7241" s="50" t="s">
        <v>19916</v>
      </c>
      <c r="I7241" s="50">
        <f>(DAX__2019_2020__33[[#This Row],[Adj Close]]-DAX__2019_2020__33[[#This Row],[Adj Open]])/DAX__2019_2020__33[[#This Row],[Adj Open]]</f>
        <v>7.0550980212813171E-3</v>
      </c>
      <c r="J7241" s="50">
        <f>DAX__2019_2020__33[[#This Row],[Adj Close]]-DAX__2019_2020__33[[#This Row],[Adj Open]]</f>
        <v>0.28398136555749431</v>
      </c>
      <c r="K7241" s="50">
        <v>658596</v>
      </c>
    </row>
    <row r="7242" spans="1:11" x14ac:dyDescent="0.3">
      <c r="A7242" s="51" t="str">
        <f t="shared" si="118"/>
        <v>FRE.DE</v>
      </c>
      <c r="B7242" s="52" t="s">
        <v>253</v>
      </c>
      <c r="C7242" s="50" t="s">
        <v>965</v>
      </c>
      <c r="D7242" s="50">
        <f>DAX__2019_2020__33[[#This Row],[Open]]*(DAX__2019_2020__33[[#This Row],[Adj Close]]/DAX__2019_2020__33[[#This Row],[Close]])</f>
        <v>40.480959544415789</v>
      </c>
      <c r="E7242" s="50" t="s">
        <v>19917</v>
      </c>
      <c r="F7242" s="50" t="s">
        <v>19918</v>
      </c>
      <c r="G7242" s="50" t="s">
        <v>19527</v>
      </c>
      <c r="H7242" s="50" t="s">
        <v>19919</v>
      </c>
      <c r="I7242" s="50">
        <f>(DAX__2019_2020__33[[#This Row],[Adj Close]]-DAX__2019_2020__33[[#This Row],[Adj Open]])/DAX__2019_2020__33[[#This Row],[Adj Open]]</f>
        <v>4.9785246657280593E-3</v>
      </c>
      <c r="J7242" s="50">
        <f>DAX__2019_2020__33[[#This Row],[Adj Close]]-DAX__2019_2020__33[[#This Row],[Adj Open]]</f>
        <v>0.20153545558421371</v>
      </c>
      <c r="K7242" s="50">
        <v>1267528</v>
      </c>
    </row>
    <row r="7243" spans="1:11" x14ac:dyDescent="0.3">
      <c r="A7243" s="51" t="str">
        <f t="shared" si="118"/>
        <v>FRE.DE</v>
      </c>
      <c r="B7243" s="52" t="s">
        <v>254</v>
      </c>
      <c r="C7243" s="50" t="s">
        <v>19920</v>
      </c>
      <c r="D7243" s="50">
        <f>DAX__2019_2020__33[[#This Row],[Open]]*(DAX__2019_2020__33[[#This Row],[Adj Close]]/DAX__2019_2020__33[[#This Row],[Close]])</f>
        <v>41.076398630775813</v>
      </c>
      <c r="E7243" s="50" t="s">
        <v>19764</v>
      </c>
      <c r="F7243" s="50" t="s">
        <v>19921</v>
      </c>
      <c r="G7243" s="50" t="s">
        <v>8334</v>
      </c>
      <c r="H7243" s="50" t="s">
        <v>19911</v>
      </c>
      <c r="I7243" s="50">
        <f>(DAX__2019_2020__33[[#This Row],[Adj Close]]-DAX__2019_2020__33[[#This Row],[Adj Open]])/DAX__2019_2020__33[[#This Row],[Adj Open]]</f>
        <v>-3.9027430865300103E-3</v>
      </c>
      <c r="J7243" s="50">
        <f>DAX__2019_2020__33[[#This Row],[Adj Close]]-DAX__2019_2020__33[[#This Row],[Adj Open]]</f>
        <v>-0.16031063077581109</v>
      </c>
      <c r="K7243" s="50">
        <v>1026191</v>
      </c>
    </row>
    <row r="7244" spans="1:11" x14ac:dyDescent="0.3">
      <c r="A7244" s="51" t="str">
        <f t="shared" si="118"/>
        <v>FRE.DE</v>
      </c>
      <c r="B7244" s="52" t="s">
        <v>255</v>
      </c>
      <c r="C7244" s="50" t="s">
        <v>1304</v>
      </c>
      <c r="D7244" s="50">
        <f>DAX__2019_2020__33[[#This Row],[Open]]*(DAX__2019_2020__33[[#This Row],[Adj Close]]/DAX__2019_2020__33[[#This Row],[Close]])</f>
        <v>41.103882511183699</v>
      </c>
      <c r="E7244" s="50" t="s">
        <v>19569</v>
      </c>
      <c r="F7244" s="50" t="s">
        <v>19921</v>
      </c>
      <c r="G7244" s="50" t="s">
        <v>19922</v>
      </c>
      <c r="H7244" s="50" t="s">
        <v>19923</v>
      </c>
      <c r="I7244" s="50">
        <f>(DAX__2019_2020__33[[#This Row],[Adj Close]]-DAX__2019_2020__33[[#This Row],[Adj Open]])/DAX__2019_2020__33[[#This Row],[Adj Open]]</f>
        <v>-5.5716515616594025E-3</v>
      </c>
      <c r="J7244" s="50">
        <f>DAX__2019_2020__33[[#This Row],[Adj Close]]-DAX__2019_2020__33[[#This Row],[Adj Open]]</f>
        <v>-0.22901651118370125</v>
      </c>
      <c r="K7244" s="50">
        <v>1323705</v>
      </c>
    </row>
    <row r="7245" spans="1:11" x14ac:dyDescent="0.3">
      <c r="A7245" s="51" t="str">
        <f t="shared" si="118"/>
        <v>FRE.DE</v>
      </c>
      <c r="B7245" s="52" t="s">
        <v>256</v>
      </c>
      <c r="C7245" s="50" t="s">
        <v>1084</v>
      </c>
      <c r="D7245" s="50">
        <f>DAX__2019_2020__33[[#This Row],[Open]]*(DAX__2019_2020__33[[#This Row],[Adj Close]]/DAX__2019_2020__33[[#This Row],[Close]])</f>
        <v>40.957305205443355</v>
      </c>
      <c r="E7245" s="50" t="s">
        <v>19924</v>
      </c>
      <c r="F7245" s="50" t="s">
        <v>19907</v>
      </c>
      <c r="G7245" s="50" t="s">
        <v>2153</v>
      </c>
      <c r="H7245" s="50" t="s">
        <v>19925</v>
      </c>
      <c r="I7245" s="50">
        <f>(DAX__2019_2020__33[[#This Row],[Adj Close]]-DAX__2019_2020__33[[#This Row],[Adj Open]])/DAX__2019_2020__33[[#This Row],[Adj Open]]</f>
        <v>-1.3419145905148745E-3</v>
      </c>
      <c r="J7245" s="50">
        <f>DAX__2019_2020__33[[#This Row],[Adj Close]]-DAX__2019_2020__33[[#This Row],[Adj Open]]</f>
        <v>-5.4961205443355254E-2</v>
      </c>
      <c r="K7245" s="50">
        <v>1253303</v>
      </c>
    </row>
    <row r="7246" spans="1:11" x14ac:dyDescent="0.3">
      <c r="A7246" s="51" t="str">
        <f t="shared" si="118"/>
        <v>FRE.DE</v>
      </c>
      <c r="B7246" s="52" t="s">
        <v>257</v>
      </c>
      <c r="C7246" s="50" t="s">
        <v>19926</v>
      </c>
      <c r="D7246" s="50">
        <f>DAX__2019_2020__33[[#This Row],[Open]]*(DAX__2019_2020__33[[#This Row],[Adj Close]]/DAX__2019_2020__33[[#This Row],[Close]])</f>
        <v>41.080978539120757</v>
      </c>
      <c r="E7246" s="50" t="s">
        <v>11588</v>
      </c>
      <c r="F7246" s="50" t="s">
        <v>9778</v>
      </c>
      <c r="G7246" s="50" t="s">
        <v>1411</v>
      </c>
      <c r="H7246" s="50" t="s">
        <v>19927</v>
      </c>
      <c r="I7246" s="50">
        <f>(DAX__2019_2020__33[[#This Row],[Adj Close]]-DAX__2019_2020__33[[#This Row],[Adj Open]])/DAX__2019_2020__33[[#This Row],[Adj Open]]</f>
        <v>-1.4382874024241842E-2</v>
      </c>
      <c r="J7246" s="50">
        <f>DAX__2019_2020__33[[#This Row],[Adj Close]]-DAX__2019_2020__33[[#This Row],[Adj Open]]</f>
        <v>-0.59086253912075648</v>
      </c>
      <c r="K7246" s="50">
        <v>1710406</v>
      </c>
    </row>
    <row r="7247" spans="1:11" x14ac:dyDescent="0.3">
      <c r="A7247" s="51" t="str">
        <f t="shared" si="118"/>
        <v>FRE.DE</v>
      </c>
      <c r="B7247" s="52" t="s">
        <v>258</v>
      </c>
      <c r="C7247" s="50" t="s">
        <v>19928</v>
      </c>
      <c r="D7247" s="50">
        <f>DAX__2019_2020__33[[#This Row],[Open]]*(DAX__2019_2020__33[[#This Row],[Adj Close]]/DAX__2019_2020__33[[#This Row],[Close]])</f>
        <v>40.586302294792468</v>
      </c>
      <c r="E7247" s="50" t="s">
        <v>19929</v>
      </c>
      <c r="F7247" s="50" t="s">
        <v>8206</v>
      </c>
      <c r="G7247" s="50" t="s">
        <v>19930</v>
      </c>
      <c r="H7247" s="50" t="s">
        <v>19931</v>
      </c>
      <c r="I7247" s="50">
        <f>(DAX__2019_2020__33[[#This Row],[Adj Close]]-DAX__2019_2020__33[[#This Row],[Adj Open]])/DAX__2019_2020__33[[#This Row],[Adj Open]]</f>
        <v>1.4671075499379353E-2</v>
      </c>
      <c r="J7247" s="50">
        <f>DAX__2019_2020__33[[#This Row],[Adj Close]]-DAX__2019_2020__33[[#This Row],[Adj Open]]</f>
        <v>0.59544470520753379</v>
      </c>
      <c r="K7247" s="50">
        <v>1871171</v>
      </c>
    </row>
    <row r="7248" spans="1:11" x14ac:dyDescent="0.3">
      <c r="A7248" s="51" t="str">
        <f t="shared" si="118"/>
        <v>FRE.DE</v>
      </c>
      <c r="B7248" s="52" t="s">
        <v>259</v>
      </c>
      <c r="C7248" s="50" t="s">
        <v>1404</v>
      </c>
      <c r="D7248" s="50">
        <f>DAX__2019_2020__33[[#This Row],[Open]]*(DAX__2019_2020__33[[#This Row],[Adj Close]]/DAX__2019_2020__33[[#This Row],[Close]])</f>
        <v>41.406188400944572</v>
      </c>
      <c r="E7248" s="50" t="s">
        <v>19840</v>
      </c>
      <c r="F7248" s="50" t="s">
        <v>11600</v>
      </c>
      <c r="G7248" s="50" t="s">
        <v>19751</v>
      </c>
      <c r="H7248" s="50" t="s">
        <v>19932</v>
      </c>
      <c r="I7248" s="50">
        <f>(DAX__2019_2020__33[[#This Row],[Adj Close]]-DAX__2019_2020__33[[#This Row],[Adj Open]])/DAX__2019_2020__33[[#This Row],[Adj Open]]</f>
        <v>5.8628096048050594E-3</v>
      </c>
      <c r="J7248" s="50">
        <f>DAX__2019_2020__33[[#This Row],[Adj Close]]-DAX__2019_2020__33[[#This Row],[Adj Open]]</f>
        <v>0.24275659905542568</v>
      </c>
      <c r="K7248" s="50">
        <v>1314920</v>
      </c>
    </row>
    <row r="7249" spans="1:11" x14ac:dyDescent="0.3">
      <c r="A7249" s="51" t="str">
        <f t="shared" si="118"/>
        <v>FRE.DE</v>
      </c>
      <c r="B7249" s="52" t="s">
        <v>260</v>
      </c>
      <c r="C7249" s="50" t="s">
        <v>19933</v>
      </c>
      <c r="D7249" s="50">
        <f>DAX__2019_2020__33[[#This Row],[Open]]*(DAX__2019_2020__33[[#This Row],[Adj Close]]/DAX__2019_2020__33[[#This Row],[Close]])</f>
        <v>41.905435411833189</v>
      </c>
      <c r="E7249" s="50" t="s">
        <v>19934</v>
      </c>
      <c r="F7249" s="50" t="s">
        <v>19935</v>
      </c>
      <c r="G7249" s="50" t="s">
        <v>9780</v>
      </c>
      <c r="H7249" s="50" t="s">
        <v>19936</v>
      </c>
      <c r="I7249" s="50">
        <f>(DAX__2019_2020__33[[#This Row],[Adj Close]]-DAX__2019_2020__33[[#This Row],[Adj Open]])/DAX__2019_2020__33[[#This Row],[Adj Open]]</f>
        <v>-1.2678937865973254E-2</v>
      </c>
      <c r="J7249" s="50">
        <f>DAX__2019_2020__33[[#This Row],[Adj Close]]-DAX__2019_2020__33[[#This Row],[Adj Open]]</f>
        <v>-0.53131641183318834</v>
      </c>
      <c r="K7249" s="50">
        <v>2402336</v>
      </c>
    </row>
    <row r="7250" spans="1:11" x14ac:dyDescent="0.3">
      <c r="A7250" s="51" t="str">
        <f t="shared" si="118"/>
        <v>FRE.DE</v>
      </c>
      <c r="B7250" s="52" t="s">
        <v>261</v>
      </c>
      <c r="C7250" s="50" t="s">
        <v>9770</v>
      </c>
      <c r="D7250" s="50">
        <f>DAX__2019_2020__33[[#This Row],[Open]]*(DAX__2019_2020__33[[#This Row],[Adj Close]]/DAX__2019_2020__33[[#This Row],[Close]])</f>
        <v>41.20464708130109</v>
      </c>
      <c r="E7250" s="50" t="s">
        <v>19937</v>
      </c>
      <c r="F7250" s="50" t="s">
        <v>9770</v>
      </c>
      <c r="G7250" s="50" t="s">
        <v>19854</v>
      </c>
      <c r="H7250" s="50" t="s">
        <v>19938</v>
      </c>
      <c r="I7250" s="50">
        <f>(DAX__2019_2020__33[[#This Row],[Adj Close]]-DAX__2019_2020__33[[#This Row],[Adj Open]])/DAX__2019_2020__33[[#This Row],[Adj Open]]</f>
        <v>1.5784771009337589E-2</v>
      </c>
      <c r="J7250" s="50">
        <f>DAX__2019_2020__33[[#This Row],[Adj Close]]-DAX__2019_2020__33[[#This Row],[Adj Open]]</f>
        <v>0.65040591869890818</v>
      </c>
      <c r="K7250" s="50">
        <v>1257454</v>
      </c>
    </row>
    <row r="7251" spans="1:11" x14ac:dyDescent="0.3">
      <c r="A7251" s="51" t="str">
        <f t="shared" si="118"/>
        <v>FRE.DE</v>
      </c>
      <c r="B7251" s="52" t="s">
        <v>262</v>
      </c>
      <c r="C7251" s="50" t="s">
        <v>11585</v>
      </c>
      <c r="D7251" s="50">
        <f>DAX__2019_2020__33[[#This Row],[Open]]*(DAX__2019_2020__33[[#This Row],[Adj Close]]/DAX__2019_2020__33[[#This Row],[Close]])</f>
        <v>41.681003112329513</v>
      </c>
      <c r="E7251" s="50" t="s">
        <v>8241</v>
      </c>
      <c r="F7251" s="50" t="s">
        <v>19569</v>
      </c>
      <c r="G7251" s="50" t="s">
        <v>2160</v>
      </c>
      <c r="H7251" s="50" t="s">
        <v>19939</v>
      </c>
      <c r="I7251" s="50">
        <f>(DAX__2019_2020__33[[#This Row],[Adj Close]]-DAX__2019_2020__33[[#This Row],[Adj Open]])/DAX__2019_2020__33[[#This Row],[Adj Open]]</f>
        <v>-1.7582857142857723E-3</v>
      </c>
      <c r="J7251" s="50">
        <f>DAX__2019_2020__33[[#This Row],[Adj Close]]-DAX__2019_2020__33[[#This Row],[Adj Open]]</f>
        <v>-7.3287112329509796E-2</v>
      </c>
      <c r="K7251" s="50">
        <v>945394</v>
      </c>
    </row>
    <row r="7252" spans="1:11" x14ac:dyDescent="0.3">
      <c r="A7252" s="51" t="str">
        <f t="shared" si="118"/>
        <v>FRE.DE</v>
      </c>
      <c r="B7252" s="52" t="s">
        <v>263</v>
      </c>
      <c r="C7252" s="50" t="s">
        <v>11585</v>
      </c>
      <c r="D7252" s="50">
        <f>DAX__2019_2020__33[[#This Row],[Open]]*(DAX__2019_2020__33[[#This Row],[Adj Close]]/DAX__2019_2020__33[[#This Row],[Close]])</f>
        <v>41.681003929589181</v>
      </c>
      <c r="E7252" s="50" t="s">
        <v>19940</v>
      </c>
      <c r="F7252" s="50" t="s">
        <v>19941</v>
      </c>
      <c r="G7252" s="50" t="s">
        <v>19852</v>
      </c>
      <c r="H7252" s="50" t="s">
        <v>19942</v>
      </c>
      <c r="I7252" s="50">
        <f>(DAX__2019_2020__33[[#This Row],[Adj Close]]-DAX__2019_2020__33[[#This Row],[Adj Open]])/DAX__2019_2020__33[[#This Row],[Adj Open]]</f>
        <v>-8.0220219780219228E-3</v>
      </c>
      <c r="J7252" s="50">
        <f>DAX__2019_2020__33[[#This Row],[Adj Close]]-DAX__2019_2020__33[[#This Row],[Adj Open]]</f>
        <v>-0.33436592958918254</v>
      </c>
      <c r="K7252" s="50">
        <v>1226992</v>
      </c>
    </row>
    <row r="7253" spans="1:11" x14ac:dyDescent="0.3">
      <c r="A7253" s="51" t="str">
        <f t="shared" si="118"/>
        <v>FRE.DE</v>
      </c>
      <c r="B7253" s="52" t="s">
        <v>264</v>
      </c>
      <c r="C7253" s="50" t="s">
        <v>935</v>
      </c>
      <c r="D7253" s="50">
        <f>DAX__2019_2020__33[[#This Row],[Open]]*(DAX__2019_2020__33[[#This Row],[Adj Close]]/DAX__2019_2020__33[[#This Row],[Close]])</f>
        <v>41.314571066188556</v>
      </c>
      <c r="E7253" s="50" t="s">
        <v>19943</v>
      </c>
      <c r="F7253" s="50" t="s">
        <v>19944</v>
      </c>
      <c r="G7253" s="50" t="s">
        <v>1310</v>
      </c>
      <c r="H7253" s="50" t="s">
        <v>19945</v>
      </c>
      <c r="I7253" s="50">
        <f>(DAX__2019_2020__33[[#This Row],[Adj Close]]-DAX__2019_2020__33[[#This Row],[Adj Open]])/DAX__2019_2020__33[[#This Row],[Adj Open]]</f>
        <v>-7.9821733029788958E-3</v>
      </c>
      <c r="J7253" s="50">
        <f>DAX__2019_2020__33[[#This Row],[Adj Close]]-DAX__2019_2020__33[[#This Row],[Adj Open]]</f>
        <v>-0.3297800661885546</v>
      </c>
      <c r="K7253" s="50">
        <v>1102177</v>
      </c>
    </row>
    <row r="7254" spans="1:11" x14ac:dyDescent="0.3">
      <c r="A7254" s="51" t="str">
        <f t="shared" si="118"/>
        <v>FRE.DE</v>
      </c>
      <c r="B7254" s="52" t="s">
        <v>265</v>
      </c>
      <c r="C7254" s="50" t="s">
        <v>19946</v>
      </c>
      <c r="D7254" s="50">
        <f>DAX__2019_2020__33[[#This Row],[Open]]*(DAX__2019_2020__33[[#This Row],[Adj Close]]/DAX__2019_2020__33[[#This Row],[Close]])</f>
        <v>41.035172785437858</v>
      </c>
      <c r="E7254" s="50" t="s">
        <v>19947</v>
      </c>
      <c r="F7254" s="50" t="s">
        <v>19948</v>
      </c>
      <c r="G7254" s="50" t="s">
        <v>19762</v>
      </c>
      <c r="H7254" s="50" t="s">
        <v>19763</v>
      </c>
      <c r="I7254" s="50">
        <f>(DAX__2019_2020__33[[#This Row],[Adj Close]]-DAX__2019_2020__33[[#This Row],[Adj Open]])/DAX__2019_2020__33[[#This Row],[Adj Open]]</f>
        <v>1.1608461284003278E-2</v>
      </c>
      <c r="J7254" s="50">
        <f>DAX__2019_2020__33[[#This Row],[Adj Close]]-DAX__2019_2020__33[[#This Row],[Adj Open]]</f>
        <v>0.47635521456214036</v>
      </c>
      <c r="K7254" s="50">
        <v>1029880</v>
      </c>
    </row>
    <row r="7255" spans="1:11" x14ac:dyDescent="0.3">
      <c r="A7255" s="51" t="str">
        <f t="shared" si="118"/>
        <v>FRE.DE</v>
      </c>
      <c r="B7255" s="52" t="s">
        <v>266</v>
      </c>
      <c r="C7255" s="50" t="s">
        <v>19839</v>
      </c>
      <c r="D7255" s="50">
        <f>DAX__2019_2020__33[[#This Row],[Open]]*(DAX__2019_2020__33[[#This Row],[Adj Close]]/DAX__2019_2020__33[[#This Row],[Close]])</f>
        <v>41.484049130588581</v>
      </c>
      <c r="E7255" s="50" t="s">
        <v>19949</v>
      </c>
      <c r="F7255" s="50" t="s">
        <v>2176</v>
      </c>
      <c r="G7255" s="50" t="s">
        <v>19950</v>
      </c>
      <c r="H7255" s="50" t="s">
        <v>19951</v>
      </c>
      <c r="I7255" s="50">
        <f>(DAX__2019_2020__33[[#This Row],[Adj Close]]-DAX__2019_2020__33[[#This Row],[Adj Open]])/DAX__2019_2020__33[[#This Row],[Adj Open]]</f>
        <v>-2.0757403113613616E-2</v>
      </c>
      <c r="J7255" s="50">
        <f>DAX__2019_2020__33[[#This Row],[Adj Close]]-DAX__2019_2020__33[[#This Row],[Adj Open]]</f>
        <v>-0.86110113058857962</v>
      </c>
      <c r="K7255" s="50">
        <v>3868167</v>
      </c>
    </row>
    <row r="7256" spans="1:11" x14ac:dyDescent="0.3">
      <c r="A7256" s="51" t="str">
        <f t="shared" si="118"/>
        <v>FRE.DE</v>
      </c>
      <c r="B7256" s="52" t="s">
        <v>267</v>
      </c>
      <c r="C7256" s="50" t="s">
        <v>11602</v>
      </c>
      <c r="D7256" s="50">
        <f>DAX__2019_2020__33[[#This Row],[Open]]*(DAX__2019_2020__33[[#This Row],[Adj Close]]/DAX__2019_2020__33[[#This Row],[Close]])</f>
        <v>40.764933166590062</v>
      </c>
      <c r="E7256" s="50" t="s">
        <v>1061</v>
      </c>
      <c r="F7256" s="50" t="s">
        <v>19952</v>
      </c>
      <c r="G7256" s="50" t="s">
        <v>19953</v>
      </c>
      <c r="H7256" s="50" t="s">
        <v>19954</v>
      </c>
      <c r="I7256" s="50">
        <f>(DAX__2019_2020__33[[#This Row],[Adj Close]]-DAX__2019_2020__33[[#This Row],[Adj Open]])/DAX__2019_2020__33[[#This Row],[Adj Open]]</f>
        <v>-2.471932584269559E-3</v>
      </c>
      <c r="J7256" s="50">
        <f>DAX__2019_2020__33[[#This Row],[Adj Close]]-DAX__2019_2020__33[[#This Row],[Adj Open]]</f>
        <v>-0.10076816659006482</v>
      </c>
      <c r="K7256" s="50">
        <v>1232196</v>
      </c>
    </row>
    <row r="7257" spans="1:11" x14ac:dyDescent="0.3">
      <c r="A7257" s="51" t="str">
        <f t="shared" si="118"/>
        <v>FRE.DE</v>
      </c>
      <c r="B7257" s="52" t="s">
        <v>268</v>
      </c>
      <c r="C7257" s="50" t="s">
        <v>19955</v>
      </c>
      <c r="D7257" s="50">
        <f>DAX__2019_2020__33[[#This Row],[Open]]*(DAX__2019_2020__33[[#This Row],[Adj Close]]/DAX__2019_2020__33[[#This Row],[Close]])</f>
        <v>40.742037071030047</v>
      </c>
      <c r="E7257" s="50" t="s">
        <v>1404</v>
      </c>
      <c r="F7257" s="50" t="s">
        <v>19858</v>
      </c>
      <c r="G7257" s="50" t="s">
        <v>19956</v>
      </c>
      <c r="H7257" s="50" t="s">
        <v>19957</v>
      </c>
      <c r="I7257" s="50">
        <f>(DAX__2019_2020__33[[#This Row],[Adj Close]]-DAX__2019_2020__33[[#This Row],[Adj Open]])/DAX__2019_2020__33[[#This Row],[Adj Open]]</f>
        <v>5.8460486046564304E-3</v>
      </c>
      <c r="J7257" s="50">
        <f>DAX__2019_2020__33[[#This Row],[Adj Close]]-DAX__2019_2020__33[[#This Row],[Adj Open]]</f>
        <v>0.23817992896995577</v>
      </c>
      <c r="K7257" s="50">
        <v>1171637</v>
      </c>
    </row>
    <row r="7258" spans="1:11" x14ac:dyDescent="0.3">
      <c r="A7258" s="51" t="str">
        <f t="shared" si="118"/>
        <v>FRE.DE</v>
      </c>
      <c r="B7258" s="52" t="s">
        <v>269</v>
      </c>
      <c r="C7258" s="50" t="s">
        <v>19948</v>
      </c>
      <c r="D7258" s="50">
        <f>DAX__2019_2020__33[[#This Row],[Open]]*(DAX__2019_2020__33[[#This Row],[Adj Close]]/DAX__2019_2020__33[[#This Row],[Close]])</f>
        <v>40.851959841567336</v>
      </c>
      <c r="E7258" s="50" t="s">
        <v>2153</v>
      </c>
      <c r="F7258" s="50" t="s">
        <v>1265</v>
      </c>
      <c r="G7258" s="50" t="s">
        <v>19958</v>
      </c>
      <c r="H7258" s="50" t="s">
        <v>19959</v>
      </c>
      <c r="I7258" s="50">
        <f>(DAX__2019_2020__33[[#This Row],[Adj Close]]-DAX__2019_2020__33[[#This Row],[Adj Open]])/DAX__2019_2020__33[[#This Row],[Adj Open]]</f>
        <v>-2.1751339348551679E-2</v>
      </c>
      <c r="J7258" s="50">
        <f>DAX__2019_2020__33[[#This Row],[Adj Close]]-DAX__2019_2020__33[[#This Row],[Adj Open]]</f>
        <v>-0.88858484156733653</v>
      </c>
      <c r="K7258" s="50">
        <v>1991504</v>
      </c>
    </row>
    <row r="7259" spans="1:11" x14ac:dyDescent="0.3">
      <c r="A7259" s="51" t="str">
        <f t="shared" si="118"/>
        <v>FRE.DE</v>
      </c>
      <c r="B7259" s="52" t="s">
        <v>270</v>
      </c>
      <c r="C7259" s="50" t="s">
        <v>19896</v>
      </c>
      <c r="D7259" s="50">
        <f>DAX__2019_2020__33[[#This Row],[Open]]*(DAX__2019_2020__33[[#This Row],[Adj Close]]/DAX__2019_2020__33[[#This Row],[Close]])</f>
        <v>40.036663281337113</v>
      </c>
      <c r="E7259" s="50" t="s">
        <v>19960</v>
      </c>
      <c r="F7259" s="50" t="s">
        <v>1333</v>
      </c>
      <c r="G7259" s="50" t="s">
        <v>8274</v>
      </c>
      <c r="H7259" s="50" t="s">
        <v>19961</v>
      </c>
      <c r="I7259" s="50">
        <f>(DAX__2019_2020__33[[#This Row],[Adj Close]]-DAX__2019_2020__33[[#This Row],[Adj Open]])/DAX__2019_2020__33[[#This Row],[Adj Open]]</f>
        <v>-6.7498452465464473E-3</v>
      </c>
      <c r="J7259" s="50">
        <f>DAX__2019_2020__33[[#This Row],[Adj Close]]-DAX__2019_2020__33[[#This Row],[Adj Open]]</f>
        <v>-0.270241281337114</v>
      </c>
      <c r="K7259" s="50">
        <v>1166821</v>
      </c>
    </row>
    <row r="7260" spans="1:11" x14ac:dyDescent="0.3">
      <c r="A7260" s="51" t="str">
        <f t="shared" si="118"/>
        <v>FRE.DE</v>
      </c>
      <c r="B7260" s="52" t="s">
        <v>271</v>
      </c>
      <c r="C7260" s="50" t="s">
        <v>1301</v>
      </c>
      <c r="D7260" s="50">
        <f>DAX__2019_2020__33[[#This Row],[Open]]*(DAX__2019_2020__33[[#This Row],[Adj Close]]/DAX__2019_2020__33[[#This Row],[Close]])</f>
        <v>39.73894355798916</v>
      </c>
      <c r="E7260" s="50" t="s">
        <v>9821</v>
      </c>
      <c r="F7260" s="50" t="s">
        <v>1265</v>
      </c>
      <c r="G7260" s="50" t="s">
        <v>1065</v>
      </c>
      <c r="H7260" s="50" t="s">
        <v>19906</v>
      </c>
      <c r="I7260" s="50">
        <f>(DAX__2019_2020__33[[#This Row],[Adj Close]]-DAX__2019_2020__33[[#This Row],[Adj Open]])/DAX__2019_2020__33[[#This Row],[Adj Open]]</f>
        <v>1.3370170277312878E-2</v>
      </c>
      <c r="J7260" s="50">
        <f>DAX__2019_2020__33[[#This Row],[Adj Close]]-DAX__2019_2020__33[[#This Row],[Adj Open]]</f>
        <v>0.53131644201084072</v>
      </c>
      <c r="K7260" s="50">
        <v>1330093</v>
      </c>
    </row>
    <row r="7261" spans="1:11" x14ac:dyDescent="0.3">
      <c r="A7261" s="51" t="str">
        <f t="shared" si="118"/>
        <v>FRE.DE</v>
      </c>
      <c r="B7261" s="52" t="s">
        <v>272</v>
      </c>
      <c r="C7261" s="50" t="s">
        <v>1261</v>
      </c>
      <c r="D7261" s="50">
        <f>DAX__2019_2020__33[[#This Row],[Open]]*(DAX__2019_2020__33[[#This Row],[Adj Close]]/DAX__2019_2020__33[[#This Row],[Close]])</f>
        <v>40.06872860075304</v>
      </c>
      <c r="E7261" s="50" t="s">
        <v>19962</v>
      </c>
      <c r="F7261" s="50" t="s">
        <v>19963</v>
      </c>
      <c r="G7261" s="50" t="s">
        <v>8319</v>
      </c>
      <c r="H7261" s="50" t="s">
        <v>19964</v>
      </c>
      <c r="I7261" s="50">
        <f>(DAX__2019_2020__33[[#This Row],[Adj Close]]-DAX__2019_2020__33[[#This Row],[Adj Open]])/DAX__2019_2020__33[[#This Row],[Adj Open]]</f>
        <v>-1.9318746258859102E-2</v>
      </c>
      <c r="J7261" s="50">
        <f>DAX__2019_2020__33[[#This Row],[Adj Close]]-DAX__2019_2020__33[[#This Row],[Adj Open]]</f>
        <v>-0.77407760075303855</v>
      </c>
      <c r="K7261" s="50">
        <v>3306842</v>
      </c>
    </row>
    <row r="7262" spans="1:11" x14ac:dyDescent="0.3">
      <c r="A7262" s="51" t="str">
        <f t="shared" si="118"/>
        <v>FRE.DE</v>
      </c>
      <c r="B7262" s="52" t="s">
        <v>273</v>
      </c>
      <c r="C7262" s="50" t="s">
        <v>19965</v>
      </c>
      <c r="D7262" s="50">
        <f>DAX__2019_2020__33[[#This Row],[Open]]*(DAX__2019_2020__33[[#This Row],[Adj Close]]/DAX__2019_2020__33[[#This Row],[Close]])</f>
        <v>39.514503221878584</v>
      </c>
      <c r="E7262" s="50" t="s">
        <v>8261</v>
      </c>
      <c r="F7262" s="50" t="s">
        <v>1131</v>
      </c>
      <c r="G7262" s="50" t="s">
        <v>1257</v>
      </c>
      <c r="H7262" s="50" t="s">
        <v>19966</v>
      </c>
      <c r="I7262" s="50">
        <f>(DAX__2019_2020__33[[#This Row],[Adj Close]]-DAX__2019_2020__33[[#This Row],[Adj Open]])/DAX__2019_2020__33[[#This Row],[Adj Open]]</f>
        <v>-1.7271334984181562E-2</v>
      </c>
      <c r="J7262" s="50">
        <f>DAX__2019_2020__33[[#This Row],[Adj Close]]-DAX__2019_2020__33[[#This Row],[Adj Open]]</f>
        <v>-0.68246822187858669</v>
      </c>
      <c r="K7262" s="50">
        <v>2080200</v>
      </c>
    </row>
    <row r="7263" spans="1:11" x14ac:dyDescent="0.3">
      <c r="A7263" s="51" t="str">
        <f t="shared" si="118"/>
        <v>FRE.DE</v>
      </c>
      <c r="B7263" s="52" t="s">
        <v>274</v>
      </c>
      <c r="C7263" s="50" t="s">
        <v>1328</v>
      </c>
      <c r="D7263" s="50">
        <f>DAX__2019_2020__33[[#This Row],[Open]]*(DAX__2019_2020__33[[#This Row],[Adj Close]]/DAX__2019_2020__33[[#This Row],[Close]])</f>
        <v>38.877840363634306</v>
      </c>
      <c r="E7263" s="50" t="s">
        <v>19967</v>
      </c>
      <c r="F7263" s="50" t="s">
        <v>1050</v>
      </c>
      <c r="G7263" s="50" t="s">
        <v>1109</v>
      </c>
      <c r="H7263" s="50" t="s">
        <v>19968</v>
      </c>
      <c r="I7263" s="50">
        <f>(DAX__2019_2020__33[[#This Row],[Adj Close]]-DAX__2019_2020__33[[#This Row],[Adj Open]])/DAX__2019_2020__33[[#This Row],[Adj Open]]</f>
        <v>-3.1574011111546063E-2</v>
      </c>
      <c r="J7263" s="50">
        <f>DAX__2019_2020__33[[#This Row],[Adj Close]]-DAX__2019_2020__33[[#This Row],[Adj Open]]</f>
        <v>-1.2275293636343036</v>
      </c>
      <c r="K7263" s="50">
        <v>2461843</v>
      </c>
    </row>
    <row r="7264" spans="1:11" x14ac:dyDescent="0.3">
      <c r="A7264" s="51" t="str">
        <f t="shared" ref="A7264:A7327" si="119">"FRE.DE"</f>
        <v>FRE.DE</v>
      </c>
      <c r="B7264" s="52" t="s">
        <v>275</v>
      </c>
      <c r="C7264" s="50" t="s">
        <v>17465</v>
      </c>
      <c r="D7264" s="50">
        <f>DAX__2019_2020__33[[#This Row],[Open]]*(DAX__2019_2020__33[[#This Row],[Adj Close]]/DAX__2019_2020__33[[#This Row],[Close]])</f>
        <v>37.934294051040219</v>
      </c>
      <c r="E7264" s="50" t="s">
        <v>1102</v>
      </c>
      <c r="F7264" s="50" t="s">
        <v>19969</v>
      </c>
      <c r="G7264" s="50" t="s">
        <v>1251</v>
      </c>
      <c r="H7264" s="50" t="s">
        <v>19970</v>
      </c>
      <c r="I7264" s="50">
        <f>(DAX__2019_2020__33[[#This Row],[Adj Close]]-DAX__2019_2020__33[[#This Row],[Adj Open]])/DAX__2019_2020__33[[#This Row],[Adj Open]]</f>
        <v>5.0712146824438871E-3</v>
      </c>
      <c r="J7264" s="50">
        <f>DAX__2019_2020__33[[#This Row],[Adj Close]]-DAX__2019_2020__33[[#This Row],[Adj Open]]</f>
        <v>0.19237294895977897</v>
      </c>
      <c r="K7264" s="50">
        <v>2368918</v>
      </c>
    </row>
    <row r="7265" spans="1:11" x14ac:dyDescent="0.3">
      <c r="A7265" s="51" t="str">
        <f t="shared" si="119"/>
        <v>FRE.DE</v>
      </c>
      <c r="B7265" s="52" t="s">
        <v>276</v>
      </c>
      <c r="C7265" s="50" t="s">
        <v>19971</v>
      </c>
      <c r="D7265" s="50">
        <f>DAX__2019_2020__33[[#This Row],[Open]]*(DAX__2019_2020__33[[#This Row],[Adj Close]]/DAX__2019_2020__33[[#This Row],[Close]])</f>
        <v>38.016737381237</v>
      </c>
      <c r="E7265" s="50" t="s">
        <v>1159</v>
      </c>
      <c r="F7265" s="50" t="s">
        <v>19972</v>
      </c>
      <c r="G7265" s="50" t="s">
        <v>1473</v>
      </c>
      <c r="H7265" s="50" t="s">
        <v>19973</v>
      </c>
      <c r="I7265" s="50">
        <f>(DAX__2019_2020__33[[#This Row],[Adj Close]]-DAX__2019_2020__33[[#This Row],[Adj Open]])/DAX__2019_2020__33[[#This Row],[Adj Open]]</f>
        <v>-4.0963373493976248E-3</v>
      </c>
      <c r="J7265" s="50">
        <f>DAX__2019_2020__33[[#This Row],[Adj Close]]-DAX__2019_2020__33[[#This Row],[Adj Open]]</f>
        <v>-0.15572938123700197</v>
      </c>
      <c r="K7265" s="50">
        <v>1941906</v>
      </c>
    </row>
    <row r="7266" spans="1:11" x14ac:dyDescent="0.3">
      <c r="A7266" s="51" t="str">
        <f t="shared" si="119"/>
        <v>FRE.DE</v>
      </c>
      <c r="B7266" s="52" t="s">
        <v>277</v>
      </c>
      <c r="C7266" s="50" t="s">
        <v>1243</v>
      </c>
      <c r="D7266" s="50">
        <f>DAX__2019_2020__33[[#This Row],[Open]]*(DAX__2019_2020__33[[#This Row],[Adj Close]]/DAX__2019_2020__33[[#This Row],[Close]])</f>
        <v>37.760244040645837</v>
      </c>
      <c r="E7266" s="50" t="s">
        <v>1435</v>
      </c>
      <c r="F7266" s="50" t="s">
        <v>9818</v>
      </c>
      <c r="G7266" s="50" t="s">
        <v>19974</v>
      </c>
      <c r="H7266" s="50" t="s">
        <v>19975</v>
      </c>
      <c r="I7266" s="50">
        <f>(DAX__2019_2020__33[[#This Row],[Adj Close]]-DAX__2019_2020__33[[#This Row],[Adj Open]])/DAX__2019_2020__33[[#This Row],[Adj Open]]</f>
        <v>-1.1766132659725129E-2</v>
      </c>
      <c r="J7266" s="50">
        <f>DAX__2019_2020__33[[#This Row],[Adj Close]]-DAX__2019_2020__33[[#This Row],[Adj Open]]</f>
        <v>-0.44429204064583416</v>
      </c>
      <c r="K7266" s="50">
        <v>2236609</v>
      </c>
    </row>
    <row r="7267" spans="1:11" x14ac:dyDescent="0.3">
      <c r="A7267" s="51" t="str">
        <f t="shared" si="119"/>
        <v>FRE.DE</v>
      </c>
      <c r="B7267" s="52" t="s">
        <v>278</v>
      </c>
      <c r="C7267" s="50" t="s">
        <v>17571</v>
      </c>
      <c r="D7267" s="50">
        <f>DAX__2019_2020__33[[#This Row],[Open]]*(DAX__2019_2020__33[[#This Row],[Adj Close]]/DAX__2019_2020__33[[#This Row],[Close]])</f>
        <v>37.283884406942597</v>
      </c>
      <c r="E7267" s="50" t="s">
        <v>1492</v>
      </c>
      <c r="F7267" s="50" t="s">
        <v>19976</v>
      </c>
      <c r="G7267" s="50" t="s">
        <v>19977</v>
      </c>
      <c r="H7267" s="50" t="s">
        <v>19978</v>
      </c>
      <c r="I7267" s="50">
        <f>(DAX__2019_2020__33[[#This Row],[Adj Close]]-DAX__2019_2020__33[[#This Row],[Adj Open]])/DAX__2019_2020__33[[#This Row],[Adj Open]]</f>
        <v>1.3636363301317733E-2</v>
      </c>
      <c r="J7267" s="50">
        <f>DAX__2019_2020__33[[#This Row],[Adj Close]]-DAX__2019_2020__33[[#This Row],[Adj Open]]</f>
        <v>0.5084165930574045</v>
      </c>
      <c r="K7267" s="50">
        <v>1569415</v>
      </c>
    </row>
    <row r="7268" spans="1:11" x14ac:dyDescent="0.3">
      <c r="A7268" s="51" t="str">
        <f t="shared" si="119"/>
        <v>FRE.DE</v>
      </c>
      <c r="B7268" s="52" t="s">
        <v>279</v>
      </c>
      <c r="C7268" s="50" t="s">
        <v>1037</v>
      </c>
      <c r="D7268" s="50">
        <f>DAX__2019_2020__33[[#This Row],[Open]]*(DAX__2019_2020__33[[#This Row],[Adj Close]]/DAX__2019_2020__33[[#This Row],[Close]])</f>
        <v>37.778561099757198</v>
      </c>
      <c r="E7268" s="50" t="s">
        <v>19979</v>
      </c>
      <c r="F7268" s="50" t="s">
        <v>1241</v>
      </c>
      <c r="G7268" s="50" t="s">
        <v>19980</v>
      </c>
      <c r="H7268" s="50" t="s">
        <v>19981</v>
      </c>
      <c r="I7268" s="50">
        <f>(DAX__2019_2020__33[[#This Row],[Adj Close]]-DAX__2019_2020__33[[#This Row],[Adj Open]])/DAX__2019_2020__33[[#This Row],[Adj Open]]</f>
        <v>6.0613479116725826E-4</v>
      </c>
      <c r="J7268" s="50">
        <f>DAX__2019_2020__33[[#This Row],[Adj Close]]-DAX__2019_2020__33[[#This Row],[Adj Open]]</f>
        <v>2.2898900242800835E-2</v>
      </c>
      <c r="K7268" s="50">
        <v>1760962</v>
      </c>
    </row>
    <row r="7269" spans="1:11" x14ac:dyDescent="0.3">
      <c r="A7269" s="51" t="str">
        <f t="shared" si="119"/>
        <v>FRE.DE</v>
      </c>
      <c r="B7269" s="52" t="s">
        <v>280</v>
      </c>
      <c r="C7269" s="50" t="s">
        <v>19982</v>
      </c>
      <c r="D7269" s="50">
        <f>DAX__2019_2020__33[[#This Row],[Open]]*(DAX__2019_2020__33[[#This Row],[Adj Close]]/DAX__2019_2020__33[[#This Row],[Close]])</f>
        <v>38.076278760483348</v>
      </c>
      <c r="E7269" s="50" t="s">
        <v>19983</v>
      </c>
      <c r="F7269" s="50" t="s">
        <v>1487</v>
      </c>
      <c r="G7269" s="50" t="s">
        <v>1146</v>
      </c>
      <c r="H7269" s="50" t="s">
        <v>19984</v>
      </c>
      <c r="I7269" s="50">
        <f>(DAX__2019_2020__33[[#This Row],[Adj Close]]-DAX__2019_2020__33[[#This Row],[Adj Open]])/DAX__2019_2020__33[[#This Row],[Adj Open]]</f>
        <v>1.6239697251045192E-2</v>
      </c>
      <c r="J7269" s="50">
        <f>DAX__2019_2020__33[[#This Row],[Adj Close]]-DAX__2019_2020__33[[#This Row],[Adj Open]]</f>
        <v>0.61834723951665183</v>
      </c>
      <c r="K7269" s="50">
        <v>2072646</v>
      </c>
    </row>
    <row r="7270" spans="1:11" x14ac:dyDescent="0.3">
      <c r="A7270" s="51" t="str">
        <f t="shared" si="119"/>
        <v>FRE.DE</v>
      </c>
      <c r="B7270" s="52" t="s">
        <v>281</v>
      </c>
      <c r="C7270" s="50" t="s">
        <v>19985</v>
      </c>
      <c r="D7270" s="50">
        <f>DAX__2019_2020__33[[#This Row],[Open]]*(DAX__2019_2020__33[[#This Row],[Adj Close]]/DAX__2019_2020__33[[#This Row],[Close]])</f>
        <v>38.548059168025326</v>
      </c>
      <c r="E7270" s="50" t="s">
        <v>1465</v>
      </c>
      <c r="F7270" s="50" t="s">
        <v>19986</v>
      </c>
      <c r="G7270" s="50" t="s">
        <v>1036</v>
      </c>
      <c r="H7270" s="50" t="s">
        <v>19987</v>
      </c>
      <c r="I7270" s="50">
        <f>(DAX__2019_2020__33[[#This Row],[Adj Close]]-DAX__2019_2020__33[[#This Row],[Adj Open]])/DAX__2019_2020__33[[#This Row],[Adj Open]]</f>
        <v>3.0892821725626895E-3</v>
      </c>
      <c r="J7270" s="50">
        <f>DAX__2019_2020__33[[#This Row],[Adj Close]]-DAX__2019_2020__33[[#This Row],[Adj Open]]</f>
        <v>0.11908583197467237</v>
      </c>
      <c r="K7270" s="50">
        <v>1258758</v>
      </c>
    </row>
    <row r="7271" spans="1:11" x14ac:dyDescent="0.3">
      <c r="A7271" s="51" t="str">
        <f t="shared" si="119"/>
        <v>FRE.DE</v>
      </c>
      <c r="B7271" s="52" t="s">
        <v>282</v>
      </c>
      <c r="C7271" s="50" t="s">
        <v>969</v>
      </c>
      <c r="D7271" s="50">
        <f>DAX__2019_2020__33[[#This Row],[Open]]*(DAX__2019_2020__33[[#This Row],[Adj Close]]/DAX__2019_2020__33[[#This Row],[Close]])</f>
        <v>39.006092056985537</v>
      </c>
      <c r="E7271" s="50" t="s">
        <v>19958</v>
      </c>
      <c r="F7271" s="50" t="s">
        <v>19988</v>
      </c>
      <c r="G7271" s="50" t="s">
        <v>19859</v>
      </c>
      <c r="H7271" s="50" t="s">
        <v>19989</v>
      </c>
      <c r="I7271" s="50">
        <f>(DAX__2019_2020__33[[#This Row],[Adj Close]]-DAX__2019_2020__33[[#This Row],[Adj Open]])/DAX__2019_2020__33[[#This Row],[Adj Open]]</f>
        <v>1.667447079969607E-2</v>
      </c>
      <c r="J7271" s="50">
        <f>DAX__2019_2020__33[[#This Row],[Adj Close]]-DAX__2019_2020__33[[#This Row],[Adj Open]]</f>
        <v>0.6504059430144622</v>
      </c>
      <c r="K7271" s="50">
        <v>2449851</v>
      </c>
    </row>
    <row r="7272" spans="1:11" x14ac:dyDescent="0.3">
      <c r="A7272" s="51" t="str">
        <f t="shared" si="119"/>
        <v>FRE.DE</v>
      </c>
      <c r="B7272" s="52" t="s">
        <v>283</v>
      </c>
      <c r="C7272" s="50" t="s">
        <v>19990</v>
      </c>
      <c r="D7272" s="50">
        <f>DAX__2019_2020__33[[#This Row],[Open]]*(DAX__2019_2020__33[[#This Row],[Adj Close]]/DAX__2019_2020__33[[#This Row],[Close]])</f>
        <v>39.761842717056759</v>
      </c>
      <c r="E7272" s="50" t="s">
        <v>19991</v>
      </c>
      <c r="F7272" s="50" t="s">
        <v>19992</v>
      </c>
      <c r="G7272" s="50" t="s">
        <v>19993</v>
      </c>
      <c r="H7272" s="50" t="s">
        <v>19994</v>
      </c>
      <c r="I7272" s="50">
        <f>(DAX__2019_2020__33[[#This Row],[Adj Close]]-DAX__2019_2020__33[[#This Row],[Adj Open]])/DAX__2019_2020__33[[#This Row],[Adj Open]]</f>
        <v>2.1080544201832793E-2</v>
      </c>
      <c r="J7272" s="50">
        <f>DAX__2019_2020__33[[#This Row],[Adj Close]]-DAX__2019_2020__33[[#This Row],[Adj Open]]</f>
        <v>0.83820128294323837</v>
      </c>
      <c r="K7272" s="50">
        <v>2962791</v>
      </c>
    </row>
    <row r="7273" spans="1:11" x14ac:dyDescent="0.3">
      <c r="A7273" s="51" t="str">
        <f t="shared" si="119"/>
        <v>FRE.DE</v>
      </c>
      <c r="B7273" s="52" t="s">
        <v>284</v>
      </c>
      <c r="C7273" s="50" t="s">
        <v>19995</v>
      </c>
      <c r="D7273" s="50">
        <f>DAX__2019_2020__33[[#This Row],[Open]]*(DAX__2019_2020__33[[#This Row],[Adj Close]]/DAX__2019_2020__33[[#This Row],[Close]])</f>
        <v>40.540502569561113</v>
      </c>
      <c r="E7273" s="50" t="s">
        <v>19996</v>
      </c>
      <c r="F7273" s="50" t="s">
        <v>1063</v>
      </c>
      <c r="G7273" s="50" t="s">
        <v>19997</v>
      </c>
      <c r="H7273" s="50" t="s">
        <v>19998</v>
      </c>
      <c r="I7273" s="50">
        <f>(DAX__2019_2020__33[[#This Row],[Adj Close]]-DAX__2019_2020__33[[#This Row],[Adj Open]])/DAX__2019_2020__33[[#This Row],[Adj Open]]</f>
        <v>5.310156924411666E-3</v>
      </c>
      <c r="J7273" s="50">
        <f>DAX__2019_2020__33[[#This Row],[Adj Close]]-DAX__2019_2020__33[[#This Row],[Adj Open]]</f>
        <v>0.21527643043888389</v>
      </c>
      <c r="K7273" s="50">
        <v>2035553</v>
      </c>
    </row>
    <row r="7274" spans="1:11" x14ac:dyDescent="0.3">
      <c r="A7274" s="51" t="str">
        <f t="shared" si="119"/>
        <v>FRE.DE</v>
      </c>
      <c r="B7274" s="52" t="s">
        <v>285</v>
      </c>
      <c r="C7274" s="50" t="s">
        <v>19921</v>
      </c>
      <c r="D7274" s="50">
        <f>DAX__2019_2020__33[[#This Row],[Open]]*(DAX__2019_2020__33[[#This Row],[Adj Close]]/DAX__2019_2020__33[[#This Row],[Close]])</f>
        <v>40.77409282858094</v>
      </c>
      <c r="E7274" s="50" t="s">
        <v>19999</v>
      </c>
      <c r="F7274" s="50" t="s">
        <v>20000</v>
      </c>
      <c r="G7274" s="50" t="s">
        <v>19865</v>
      </c>
      <c r="H7274" s="50" t="s">
        <v>20001</v>
      </c>
      <c r="I7274" s="50">
        <f>(DAX__2019_2020__33[[#This Row],[Adj Close]]-DAX__2019_2020__33[[#This Row],[Adj Open]])/DAX__2019_2020__33[[#This Row],[Adj Open]]</f>
        <v>-2.5724467567938444E-2</v>
      </c>
      <c r="J7274" s="50">
        <f>DAX__2019_2020__33[[#This Row],[Adj Close]]-DAX__2019_2020__33[[#This Row],[Adj Open]]</f>
        <v>-1.0488918285809419</v>
      </c>
      <c r="K7274" s="50">
        <v>2587557</v>
      </c>
    </row>
    <row r="7275" spans="1:11" x14ac:dyDescent="0.3">
      <c r="A7275" s="51" t="str">
        <f t="shared" si="119"/>
        <v>FRE.DE</v>
      </c>
      <c r="B7275" s="52" t="s">
        <v>286</v>
      </c>
      <c r="C7275" s="50" t="s">
        <v>20002</v>
      </c>
      <c r="D7275" s="50">
        <f>DAX__2019_2020__33[[#This Row],[Open]]*(DAX__2019_2020__33[[#This Row],[Adj Close]]/DAX__2019_2020__33[[#This Row],[Close]])</f>
        <v>39.871772132262635</v>
      </c>
      <c r="E7275" s="50" t="s">
        <v>20003</v>
      </c>
      <c r="F7275" s="50" t="s">
        <v>9775</v>
      </c>
      <c r="G7275" s="50" t="s">
        <v>20004</v>
      </c>
      <c r="H7275" s="50" t="s">
        <v>20005</v>
      </c>
      <c r="I7275" s="50">
        <f>(DAX__2019_2020__33[[#This Row],[Adj Close]]-DAX__2019_2020__33[[#This Row],[Adj Open]])/DAX__2019_2020__33[[#This Row],[Adj Open]]</f>
        <v>6.8925671732306525E-3</v>
      </c>
      <c r="J7275" s="50">
        <f>DAX__2019_2020__33[[#This Row],[Adj Close]]-DAX__2019_2020__33[[#This Row],[Adj Open]]</f>
        <v>0.27481886773736619</v>
      </c>
      <c r="K7275" s="50">
        <v>1472317</v>
      </c>
    </row>
    <row r="7276" spans="1:11" x14ac:dyDescent="0.3">
      <c r="A7276" s="51" t="str">
        <f t="shared" si="119"/>
        <v>FRE.DE</v>
      </c>
      <c r="B7276" s="52" t="s">
        <v>287</v>
      </c>
      <c r="C7276" s="50" t="s">
        <v>19855</v>
      </c>
      <c r="D7276" s="50">
        <f>DAX__2019_2020__33[[#This Row],[Open]]*(DAX__2019_2020__33[[#This Row],[Adj Close]]/DAX__2019_2020__33[[#This Row],[Close]])</f>
        <v>40.174079239307673</v>
      </c>
      <c r="E7276" s="50" t="s">
        <v>19855</v>
      </c>
      <c r="F7276" s="50" t="s">
        <v>20006</v>
      </c>
      <c r="G7276" s="50" t="s">
        <v>948</v>
      </c>
      <c r="H7276" s="50" t="s">
        <v>20007</v>
      </c>
      <c r="I7276" s="50">
        <f>(DAX__2019_2020__33[[#This Row],[Adj Close]]-DAX__2019_2020__33[[#This Row],[Adj Open]])/DAX__2019_2020__33[[#This Row],[Adj Open]]</f>
        <v>-2.7704959525709623E-2</v>
      </c>
      <c r="J7276" s="50">
        <f>DAX__2019_2020__33[[#This Row],[Adj Close]]-DAX__2019_2020__33[[#This Row],[Adj Open]]</f>
        <v>-1.1130212393076704</v>
      </c>
      <c r="K7276" s="50">
        <v>2340508</v>
      </c>
    </row>
    <row r="7277" spans="1:11" x14ac:dyDescent="0.3">
      <c r="A7277" s="51" t="str">
        <f t="shared" si="119"/>
        <v>FRE.DE</v>
      </c>
      <c r="B7277" s="52" t="s">
        <v>288</v>
      </c>
      <c r="C7277" s="50" t="s">
        <v>1330</v>
      </c>
      <c r="D7277" s="50">
        <f>DAX__2019_2020__33[[#This Row],[Open]]*(DAX__2019_2020__33[[#This Row],[Adj Close]]/DAX__2019_2020__33[[#This Row],[Close]])</f>
        <v>38.98776605850852</v>
      </c>
      <c r="E7277" s="50" t="s">
        <v>960</v>
      </c>
      <c r="F7277" s="50" t="s">
        <v>20008</v>
      </c>
      <c r="G7277" s="50" t="s">
        <v>953</v>
      </c>
      <c r="H7277" s="50" t="s">
        <v>20009</v>
      </c>
      <c r="I7277" s="50">
        <f>(DAX__2019_2020__33[[#This Row],[Adj Close]]-DAX__2019_2020__33[[#This Row],[Adj Open]])/DAX__2019_2020__33[[#This Row],[Adj Open]]</f>
        <v>1.7387170644098504E-2</v>
      </c>
      <c r="J7277" s="50">
        <f>DAX__2019_2020__33[[#This Row],[Adj Close]]-DAX__2019_2020__33[[#This Row],[Adj Open]]</f>
        <v>0.67788694149147943</v>
      </c>
      <c r="K7277" s="50">
        <v>1857256</v>
      </c>
    </row>
    <row r="7278" spans="1:11" x14ac:dyDescent="0.3">
      <c r="A7278" s="51" t="str">
        <f t="shared" si="119"/>
        <v>FRE.DE</v>
      </c>
      <c r="B7278" s="52" t="s">
        <v>289</v>
      </c>
      <c r="C7278" s="50" t="s">
        <v>20010</v>
      </c>
      <c r="D7278" s="50">
        <f>DAX__2019_2020__33[[#This Row],[Open]]*(DAX__2019_2020__33[[#This Row],[Adj Close]]/DAX__2019_2020__33[[#This Row],[Close]])</f>
        <v>39.853449414647365</v>
      </c>
      <c r="E7278" s="50" t="s">
        <v>9774</v>
      </c>
      <c r="F7278" s="50" t="s">
        <v>8196</v>
      </c>
      <c r="G7278" s="50" t="s">
        <v>938</v>
      </c>
      <c r="H7278" s="50" t="s">
        <v>20011</v>
      </c>
      <c r="I7278" s="50">
        <f>(DAX__2019_2020__33[[#This Row],[Adj Close]]-DAX__2019_2020__33[[#This Row],[Adj Open]])/DAX__2019_2020__33[[#This Row],[Adj Open]]</f>
        <v>-2.6434202357561746E-3</v>
      </c>
      <c r="J7278" s="50">
        <f>DAX__2019_2020__33[[#This Row],[Adj Close]]-DAX__2019_2020__33[[#This Row],[Adj Open]]</f>
        <v>-0.10534941464736391</v>
      </c>
      <c r="K7278" s="50">
        <v>1681238</v>
      </c>
    </row>
    <row r="7279" spans="1:11" x14ac:dyDescent="0.3">
      <c r="A7279" s="51" t="str">
        <f t="shared" si="119"/>
        <v>FRE.DE</v>
      </c>
      <c r="B7279" s="52" t="s">
        <v>290</v>
      </c>
      <c r="C7279" s="50" t="s">
        <v>20012</v>
      </c>
      <c r="D7279" s="50">
        <f>DAX__2019_2020__33[[#This Row],[Open]]*(DAX__2019_2020__33[[#This Row],[Adj Close]]/DAX__2019_2020__33[[#This Row],[Close]])</f>
        <v>39.917573732423499</v>
      </c>
      <c r="E7279" s="50" t="s">
        <v>973</v>
      </c>
      <c r="F7279" s="50" t="s">
        <v>20013</v>
      </c>
      <c r="G7279" s="50" t="s">
        <v>1323</v>
      </c>
      <c r="H7279" s="50" t="s">
        <v>20014</v>
      </c>
      <c r="I7279" s="50">
        <f>(DAX__2019_2020__33[[#This Row],[Adj Close]]-DAX__2019_2020__33[[#This Row],[Adj Open]])/DAX__2019_2020__33[[#This Row],[Adj Open]]</f>
        <v>-3.0981525393424781E-3</v>
      </c>
      <c r="J7279" s="50">
        <f>DAX__2019_2020__33[[#This Row],[Adj Close]]-DAX__2019_2020__33[[#This Row],[Adj Open]]</f>
        <v>-0.12367073242349846</v>
      </c>
      <c r="K7279" s="50">
        <v>1262493</v>
      </c>
    </row>
    <row r="7280" spans="1:11" x14ac:dyDescent="0.3">
      <c r="A7280" s="51" t="str">
        <f t="shared" si="119"/>
        <v>FRE.DE</v>
      </c>
      <c r="B7280" s="52" t="s">
        <v>291</v>
      </c>
      <c r="C7280" s="50" t="s">
        <v>8274</v>
      </c>
      <c r="D7280" s="50">
        <f>DAX__2019_2020__33[[#This Row],[Open]]*(DAX__2019_2020__33[[#This Row],[Adj Close]]/DAX__2019_2020__33[[#This Row],[Close]])</f>
        <v>39.766426230294719</v>
      </c>
      <c r="E7280" s="50" t="s">
        <v>20015</v>
      </c>
      <c r="F7280" s="50" t="s">
        <v>970</v>
      </c>
      <c r="G7280" s="50" t="s">
        <v>8328</v>
      </c>
      <c r="H7280" s="50" t="s">
        <v>20016</v>
      </c>
      <c r="I7280" s="50">
        <f>(DAX__2019_2020__33[[#This Row],[Adj Close]]-DAX__2019_2020__33[[#This Row],[Adj Open]])/DAX__2019_2020__33[[#This Row],[Adj Open]]</f>
        <v>8.2930200414651593E-3</v>
      </c>
      <c r="J7280" s="50">
        <f>DAX__2019_2020__33[[#This Row],[Adj Close]]-DAX__2019_2020__33[[#This Row],[Adj Open]]</f>
        <v>0.32978376970527989</v>
      </c>
      <c r="K7280" s="50">
        <v>1583688</v>
      </c>
    </row>
    <row r="7281" spans="1:11" x14ac:dyDescent="0.3">
      <c r="A7281" s="51" t="str">
        <f t="shared" si="119"/>
        <v>FRE.DE</v>
      </c>
      <c r="B7281" s="52" t="s">
        <v>292</v>
      </c>
      <c r="C7281" s="50" t="s">
        <v>19922</v>
      </c>
      <c r="D7281" s="50">
        <f>DAX__2019_2020__33[[#This Row],[Open]]*(DAX__2019_2020__33[[#This Row],[Adj Close]]/DAX__2019_2020__33[[#This Row],[Close]])</f>
        <v>40.874864179411382</v>
      </c>
      <c r="E7281" s="50" t="s">
        <v>20017</v>
      </c>
      <c r="F7281" s="50" t="s">
        <v>19922</v>
      </c>
      <c r="G7281" s="50" t="s">
        <v>8335</v>
      </c>
      <c r="H7281" s="50" t="s">
        <v>20018</v>
      </c>
      <c r="I7281" s="50">
        <f>(DAX__2019_2020__33[[#This Row],[Adj Close]]-DAX__2019_2020__33[[#This Row],[Adj Open]])/DAX__2019_2020__33[[#This Row],[Adj Open]]</f>
        <v>2.5773218865379272E-2</v>
      </c>
      <c r="J7281" s="50">
        <f>DAX__2019_2020__33[[#This Row],[Adj Close]]-DAX__2019_2020__33[[#This Row],[Adj Open]]</f>
        <v>1.0534768205886209</v>
      </c>
      <c r="K7281" s="50">
        <v>4173187</v>
      </c>
    </row>
    <row r="7282" spans="1:11" x14ac:dyDescent="0.3">
      <c r="A7282" s="51" t="str">
        <f t="shared" si="119"/>
        <v>FRE.DE</v>
      </c>
      <c r="B7282" s="52" t="s">
        <v>293</v>
      </c>
      <c r="C7282" s="50" t="s">
        <v>20019</v>
      </c>
      <c r="D7282" s="50">
        <f>DAX__2019_2020__33[[#This Row],[Open]]*(DAX__2019_2020__33[[#This Row],[Adj Close]]/DAX__2019_2020__33[[#This Row],[Close]])</f>
        <v>42.120715662392008</v>
      </c>
      <c r="E7282" s="50" t="s">
        <v>1396</v>
      </c>
      <c r="F7282" s="50" t="s">
        <v>19552</v>
      </c>
      <c r="G7282" s="50" t="s">
        <v>796</v>
      </c>
      <c r="H7282" s="50" t="s">
        <v>20020</v>
      </c>
      <c r="I7282" s="50">
        <f>(DAX__2019_2020__33[[#This Row],[Adj Close]]-DAX__2019_2020__33[[#This Row],[Adj Open]])/DAX__2019_2020__33[[#This Row],[Adj Open]]</f>
        <v>1.3919073510221982E-2</v>
      </c>
      <c r="J7282" s="50">
        <f>DAX__2019_2020__33[[#This Row],[Adj Close]]-DAX__2019_2020__33[[#This Row],[Adj Open]]</f>
        <v>0.58628133760799273</v>
      </c>
      <c r="K7282" s="50">
        <v>2270813</v>
      </c>
    </row>
    <row r="7283" spans="1:11" x14ac:dyDescent="0.3">
      <c r="A7283" s="51" t="str">
        <f t="shared" si="119"/>
        <v>FRE.DE</v>
      </c>
      <c r="B7283" s="52" t="s">
        <v>294</v>
      </c>
      <c r="C7283" s="50" t="s">
        <v>1359</v>
      </c>
      <c r="D7283" s="50">
        <f>DAX__2019_2020__33[[#This Row],[Open]]*(DAX__2019_2020__33[[#This Row],[Adj Close]]/DAX__2019_2020__33[[#This Row],[Close]])</f>
        <v>43.000131894544189</v>
      </c>
      <c r="E7283" s="50" t="s">
        <v>20021</v>
      </c>
      <c r="F7283" s="50" t="s">
        <v>20022</v>
      </c>
      <c r="G7283" s="50" t="s">
        <v>9914</v>
      </c>
      <c r="H7283" s="50" t="s">
        <v>20023</v>
      </c>
      <c r="I7283" s="50">
        <f>(DAX__2019_2020__33[[#This Row],[Adj Close]]-DAX__2019_2020__33[[#This Row],[Adj Open]])/DAX__2019_2020__33[[#This Row],[Adj Open]]</f>
        <v>3.9412229216280658E-3</v>
      </c>
      <c r="J7283" s="50">
        <f>DAX__2019_2020__33[[#This Row],[Adj Close]]-DAX__2019_2020__33[[#This Row],[Adj Open]]</f>
        <v>0.16947310545580763</v>
      </c>
      <c r="K7283" s="50">
        <v>2505465</v>
      </c>
    </row>
    <row r="7284" spans="1:11" x14ac:dyDescent="0.3">
      <c r="A7284" s="51" t="str">
        <f t="shared" si="119"/>
        <v>FRE.DE</v>
      </c>
      <c r="B7284" s="52" t="s">
        <v>295</v>
      </c>
      <c r="C7284" s="50" t="s">
        <v>19728</v>
      </c>
      <c r="D7284" s="50">
        <f>DAX__2019_2020__33[[#This Row],[Open]]*(DAX__2019_2020__33[[#This Row],[Adj Close]]/DAX__2019_2020__33[[#This Row],[Close]])</f>
        <v>43.334500167367864</v>
      </c>
      <c r="E7284" s="50" t="s">
        <v>20024</v>
      </c>
      <c r="F7284" s="50" t="s">
        <v>19786</v>
      </c>
      <c r="G7284" s="50" t="s">
        <v>20025</v>
      </c>
      <c r="H7284" s="50" t="s">
        <v>20026</v>
      </c>
      <c r="I7284" s="50">
        <f>(DAX__2019_2020__33[[#This Row],[Adj Close]]-DAX__2019_2020__33[[#This Row],[Adj Open]])/DAX__2019_2020__33[[#This Row],[Adj Open]]</f>
        <v>9.9355670647923323E-3</v>
      </c>
      <c r="J7284" s="50">
        <f>DAX__2019_2020__33[[#This Row],[Adj Close]]-DAX__2019_2020__33[[#This Row],[Adj Open]]</f>
        <v>0.43055283263213795</v>
      </c>
      <c r="K7284" s="50">
        <v>1608851</v>
      </c>
    </row>
    <row r="7285" spans="1:11" x14ac:dyDescent="0.3">
      <c r="A7285" s="51" t="str">
        <f t="shared" si="119"/>
        <v>FRE.DE</v>
      </c>
      <c r="B7285" s="52" t="s">
        <v>296</v>
      </c>
      <c r="C7285" s="50" t="s">
        <v>8532</v>
      </c>
      <c r="D7285" s="50">
        <f>DAX__2019_2020__33[[#This Row],[Open]]*(DAX__2019_2020__33[[#This Row],[Adj Close]]/DAX__2019_2020__33[[#This Row],[Close]])</f>
        <v>43.952846624293919</v>
      </c>
      <c r="E7285" s="50" t="s">
        <v>19804</v>
      </c>
      <c r="F7285" s="50" t="s">
        <v>9864</v>
      </c>
      <c r="G7285" s="50" t="s">
        <v>19719</v>
      </c>
      <c r="H7285" s="50" t="s">
        <v>20027</v>
      </c>
      <c r="I7285" s="50">
        <f>(DAX__2019_2020__33[[#This Row],[Adj Close]]-DAX__2019_2020__33[[#This Row],[Adj Open]])/DAX__2019_2020__33[[#This Row],[Adj Open]]</f>
        <v>6.4610462692789436E-3</v>
      </c>
      <c r="J7285" s="50">
        <f>DAX__2019_2020__33[[#This Row],[Adj Close]]-DAX__2019_2020__33[[#This Row],[Adj Open]]</f>
        <v>0.28398137570608384</v>
      </c>
      <c r="K7285" s="50">
        <v>1571435</v>
      </c>
    </row>
    <row r="7286" spans="1:11" x14ac:dyDescent="0.3">
      <c r="A7286" s="51" t="str">
        <f t="shared" si="119"/>
        <v>FRE.DE</v>
      </c>
      <c r="B7286" s="52" t="s">
        <v>297</v>
      </c>
      <c r="C7286" s="50" t="s">
        <v>8711</v>
      </c>
      <c r="D7286" s="50">
        <f>DAX__2019_2020__33[[#This Row],[Open]]*(DAX__2019_2020__33[[#This Row],[Adj Close]]/DAX__2019_2020__33[[#This Row],[Close]])</f>
        <v>44.287212689273716</v>
      </c>
      <c r="E7286" s="50" t="s">
        <v>5134</v>
      </c>
      <c r="F7286" s="50" t="s">
        <v>20028</v>
      </c>
      <c r="G7286" s="50" t="s">
        <v>716</v>
      </c>
      <c r="H7286" s="50" t="s">
        <v>20029</v>
      </c>
      <c r="I7286" s="50">
        <f>(DAX__2019_2020__33[[#This Row],[Adj Close]]-DAX__2019_2020__33[[#This Row],[Adj Open]])/DAX__2019_2020__33[[#This Row],[Adj Open]]</f>
        <v>7.2396316632605069E-4</v>
      </c>
      <c r="J7286" s="50">
        <f>DAX__2019_2020__33[[#This Row],[Adj Close]]-DAX__2019_2020__33[[#This Row],[Adj Open]]</f>
        <v>3.2062310726281851E-2</v>
      </c>
      <c r="K7286" s="50">
        <v>1243835</v>
      </c>
    </row>
    <row r="7287" spans="1:11" x14ac:dyDescent="0.3">
      <c r="A7287" s="51" t="str">
        <f t="shared" si="119"/>
        <v>FRE.DE</v>
      </c>
      <c r="B7287" s="52" t="s">
        <v>298</v>
      </c>
      <c r="C7287" s="50" t="s">
        <v>20030</v>
      </c>
      <c r="D7287" s="50">
        <f>DAX__2019_2020__33[[#This Row],[Open]]*(DAX__2019_2020__33[[#This Row],[Adj Close]]/DAX__2019_2020__33[[#This Row],[Close]])</f>
        <v>44.397135316401702</v>
      </c>
      <c r="E7287" s="50" t="s">
        <v>20031</v>
      </c>
      <c r="F7287" s="50" t="s">
        <v>20032</v>
      </c>
      <c r="G7287" s="50" t="s">
        <v>802</v>
      </c>
      <c r="H7287" s="50" t="s">
        <v>20033</v>
      </c>
      <c r="I7287" s="50">
        <f>(DAX__2019_2020__33[[#This Row],[Adj Close]]-DAX__2019_2020__33[[#This Row],[Adj Open]])/DAX__2019_2020__33[[#This Row],[Adj Open]]</f>
        <v>4.2298153306509056E-3</v>
      </c>
      <c r="J7287" s="50">
        <f>DAX__2019_2020__33[[#This Row],[Adj Close]]-DAX__2019_2020__33[[#This Row],[Adj Open]]</f>
        <v>0.18779168359829868</v>
      </c>
      <c r="K7287" s="50">
        <v>1165023</v>
      </c>
    </row>
    <row r="7288" spans="1:11" x14ac:dyDescent="0.3">
      <c r="A7288" s="51" t="str">
        <f t="shared" si="119"/>
        <v>FRE.DE</v>
      </c>
      <c r="B7288" s="52" t="s">
        <v>299</v>
      </c>
      <c r="C7288" s="50" t="s">
        <v>9877</v>
      </c>
      <c r="D7288" s="50">
        <f>DAX__2019_2020__33[[#This Row],[Open]]*(DAX__2019_2020__33[[#This Row],[Adj Close]]/DAX__2019_2020__33[[#This Row],[Close]])</f>
        <v>44.658218176254586</v>
      </c>
      <c r="E7288" s="50" t="s">
        <v>20034</v>
      </c>
      <c r="F7288" s="50" t="s">
        <v>5134</v>
      </c>
      <c r="G7288" s="50" t="s">
        <v>9936</v>
      </c>
      <c r="H7288" s="50" t="s">
        <v>20035</v>
      </c>
      <c r="I7288" s="50">
        <f>(DAX__2019_2020__33[[#This Row],[Adj Close]]-DAX__2019_2020__33[[#This Row],[Adj Open]])/DAX__2019_2020__33[[#This Row],[Adj Open]]</f>
        <v>5.5384615384615685E-3</v>
      </c>
      <c r="J7288" s="50">
        <f>DAX__2019_2020__33[[#This Row],[Adj Close]]-DAX__2019_2020__33[[#This Row],[Adj Open]]</f>
        <v>0.24733782374541136</v>
      </c>
      <c r="K7288" s="50">
        <v>1472365</v>
      </c>
    </row>
    <row r="7289" spans="1:11" x14ac:dyDescent="0.3">
      <c r="A7289" s="51" t="str">
        <f t="shared" si="119"/>
        <v>FRE.DE</v>
      </c>
      <c r="B7289" s="52" t="s">
        <v>300</v>
      </c>
      <c r="C7289" s="50" t="s">
        <v>20036</v>
      </c>
      <c r="D7289" s="50">
        <f>DAX__2019_2020__33[[#This Row],[Open]]*(DAX__2019_2020__33[[#This Row],[Adj Close]]/DAX__2019_2020__33[[#This Row],[Close]])</f>
        <v>44.745245460993928</v>
      </c>
      <c r="E7289" s="50" t="s">
        <v>717</v>
      </c>
      <c r="F7289" s="50" t="s">
        <v>20037</v>
      </c>
      <c r="G7289" s="50" t="s">
        <v>19609</v>
      </c>
      <c r="H7289" s="50" t="s">
        <v>20038</v>
      </c>
      <c r="I7289" s="50">
        <f>(DAX__2019_2020__33[[#This Row],[Adj Close]]-DAX__2019_2020__33[[#This Row],[Adj Open]])/DAX__2019_2020__33[[#This Row],[Adj Open]]</f>
        <v>-9.110430768544734E-3</v>
      </c>
      <c r="J7289" s="50">
        <f>DAX__2019_2020__33[[#This Row],[Adj Close]]-DAX__2019_2020__33[[#This Row],[Adj Open]]</f>
        <v>-0.40764846099392571</v>
      </c>
      <c r="K7289" s="50">
        <v>1695742</v>
      </c>
    </row>
    <row r="7290" spans="1:11" x14ac:dyDescent="0.3">
      <c r="A7290" s="51" t="str">
        <f t="shared" si="119"/>
        <v>FRE.DE</v>
      </c>
      <c r="B7290" s="52" t="s">
        <v>301</v>
      </c>
      <c r="C7290" s="50" t="s">
        <v>8169</v>
      </c>
      <c r="D7290" s="50">
        <f>DAX__2019_2020__33[[#This Row],[Open]]*(DAX__2019_2020__33[[#This Row],[Adj Close]]/DAX__2019_2020__33[[#This Row],[Close]])</f>
        <v>44.245984755508346</v>
      </c>
      <c r="E7290" s="50" t="s">
        <v>9746</v>
      </c>
      <c r="F7290" s="50" t="s">
        <v>9837</v>
      </c>
      <c r="G7290" s="50" t="s">
        <v>20039</v>
      </c>
      <c r="H7290" s="50" t="s">
        <v>20040</v>
      </c>
      <c r="I7290" s="50">
        <f>(DAX__2019_2020__33[[#This Row],[Adj Close]]-DAX__2019_2020__33[[#This Row],[Adj Open]])/DAX__2019_2020__33[[#This Row],[Adj Open]]</f>
        <v>2.587991772008125E-3</v>
      </c>
      <c r="J7290" s="50">
        <f>DAX__2019_2020__33[[#This Row],[Adj Close]]-DAX__2019_2020__33[[#This Row],[Adj Open]]</f>
        <v>0.11450824449165253</v>
      </c>
      <c r="K7290" s="50">
        <v>984867</v>
      </c>
    </row>
    <row r="7291" spans="1:11" x14ac:dyDescent="0.3">
      <c r="A7291" s="51" t="str">
        <f t="shared" si="119"/>
        <v>FRE.DE</v>
      </c>
      <c r="B7291" s="52" t="s">
        <v>302</v>
      </c>
      <c r="C7291" s="50" t="s">
        <v>19801</v>
      </c>
      <c r="D7291" s="50">
        <f>DAX__2019_2020__33[[#This Row],[Open]]*(DAX__2019_2020__33[[#This Row],[Adj Close]]/DAX__2019_2020__33[[#This Row],[Close]])</f>
        <v>44.09026033373047</v>
      </c>
      <c r="E7291" s="50" t="s">
        <v>20041</v>
      </c>
      <c r="F7291" s="50" t="s">
        <v>9853</v>
      </c>
      <c r="G7291" s="50" t="s">
        <v>20042</v>
      </c>
      <c r="H7291" s="50" t="s">
        <v>20043</v>
      </c>
      <c r="I7291" s="50">
        <f>(DAX__2019_2020__33[[#This Row],[Adj Close]]-DAX__2019_2020__33[[#This Row],[Adj Open]])/DAX__2019_2020__33[[#This Row],[Adj Open]]</f>
        <v>8.6224182708826251E-3</v>
      </c>
      <c r="J7291" s="50">
        <f>DAX__2019_2020__33[[#This Row],[Adj Close]]-DAX__2019_2020__33[[#This Row],[Adj Open]]</f>
        <v>0.38016466626952905</v>
      </c>
      <c r="K7291" s="50">
        <v>1240820</v>
      </c>
    </row>
    <row r="7292" spans="1:11" x14ac:dyDescent="0.3">
      <c r="A7292" s="51" t="str">
        <f t="shared" si="119"/>
        <v>FRE.DE</v>
      </c>
      <c r="B7292" s="52" t="s">
        <v>303</v>
      </c>
      <c r="C7292" s="50" t="s">
        <v>20044</v>
      </c>
      <c r="D7292" s="50">
        <f>DAX__2019_2020__33[[#This Row],[Open]]*(DAX__2019_2020__33[[#This Row],[Adj Close]]/DAX__2019_2020__33[[#This Row],[Close]])</f>
        <v>44.442941148684611</v>
      </c>
      <c r="E7292" s="50" t="s">
        <v>19777</v>
      </c>
      <c r="F7292" s="50" t="s">
        <v>20045</v>
      </c>
      <c r="G7292" s="50" t="s">
        <v>9837</v>
      </c>
      <c r="H7292" s="50" t="s">
        <v>20046</v>
      </c>
      <c r="I7292" s="50">
        <f>(DAX__2019_2020__33[[#This Row],[Adj Close]]-DAX__2019_2020__33[[#This Row],[Adj Open]])/DAX__2019_2020__33[[#This Row],[Adj Open]]</f>
        <v>-1.0924415354517561E-2</v>
      </c>
      <c r="J7292" s="50">
        <f>DAX__2019_2020__33[[#This Row],[Adj Close]]-DAX__2019_2020__33[[#This Row],[Adj Open]]</f>
        <v>-0.48551314868461048</v>
      </c>
      <c r="K7292" s="50">
        <v>1337543</v>
      </c>
    </row>
    <row r="7293" spans="1:11" x14ac:dyDescent="0.3">
      <c r="A7293" s="51" t="str">
        <f t="shared" si="119"/>
        <v>FRE.DE</v>
      </c>
      <c r="B7293" s="52" t="s">
        <v>304</v>
      </c>
      <c r="C7293" s="50" t="s">
        <v>20047</v>
      </c>
      <c r="D7293" s="50">
        <f>DAX__2019_2020__33[[#This Row],[Open]]*(DAX__2019_2020__33[[#This Row],[Adj Close]]/DAX__2019_2020__33[[#This Row],[Close]])</f>
        <v>44.00322785785356</v>
      </c>
      <c r="E7293" s="50" t="s">
        <v>9841</v>
      </c>
      <c r="F7293" s="50" t="s">
        <v>20048</v>
      </c>
      <c r="G7293" s="50" t="s">
        <v>9892</v>
      </c>
      <c r="H7293" s="50" t="s">
        <v>20049</v>
      </c>
      <c r="I7293" s="50">
        <f>(DAX__2019_2020__33[[#This Row],[Adj Close]]-DAX__2019_2020__33[[#This Row],[Adj Open]])/DAX__2019_2020__33[[#This Row],[Adj Open]]</f>
        <v>-6.5576975122304615E-3</v>
      </c>
      <c r="J7293" s="50">
        <f>DAX__2019_2020__33[[#This Row],[Adj Close]]-DAX__2019_2020__33[[#This Row],[Adj Open]]</f>
        <v>-0.28855985785355642</v>
      </c>
      <c r="K7293" s="50">
        <v>1115381</v>
      </c>
    </row>
    <row r="7294" spans="1:11" x14ac:dyDescent="0.3">
      <c r="A7294" s="51" t="str">
        <f t="shared" si="119"/>
        <v>FRE.DE</v>
      </c>
      <c r="B7294" s="52" t="s">
        <v>305</v>
      </c>
      <c r="C7294" s="50" t="s">
        <v>8718</v>
      </c>
      <c r="D7294" s="50">
        <f>DAX__2019_2020__33[[#This Row],[Open]]*(DAX__2019_2020__33[[#This Row],[Adj Close]]/DAX__2019_2020__33[[#This Row],[Close]])</f>
        <v>44.076515617940835</v>
      </c>
      <c r="E7294" s="50" t="s">
        <v>19710</v>
      </c>
      <c r="F7294" s="50" t="s">
        <v>9855</v>
      </c>
      <c r="G7294" s="50" t="s">
        <v>20050</v>
      </c>
      <c r="H7294" s="50" t="s">
        <v>20051</v>
      </c>
      <c r="I7294" s="50">
        <f>(DAX__2019_2020__33[[#This Row],[Adj Close]]-DAX__2019_2020__33[[#This Row],[Adj Open]])/DAX__2019_2020__33[[#This Row],[Adj Open]]</f>
        <v>1.0391561451042093E-3</v>
      </c>
      <c r="J7294" s="50">
        <f>DAX__2019_2020__33[[#This Row],[Adj Close]]-DAX__2019_2020__33[[#This Row],[Adj Open]]</f>
        <v>4.580238205916487E-2</v>
      </c>
      <c r="K7294" s="50">
        <v>1531765</v>
      </c>
    </row>
    <row r="7295" spans="1:11" x14ac:dyDescent="0.3">
      <c r="A7295" s="51" t="str">
        <f t="shared" si="119"/>
        <v>FRE.DE</v>
      </c>
      <c r="B7295" s="52" t="s">
        <v>306</v>
      </c>
      <c r="C7295" s="50" t="s">
        <v>19615</v>
      </c>
      <c r="D7295" s="50">
        <f>DAX__2019_2020__33[[#This Row],[Open]]*(DAX__2019_2020__33[[#This Row],[Adj Close]]/DAX__2019_2020__33[[#This Row],[Close]])</f>
        <v>44.12689457677277</v>
      </c>
      <c r="E7295" s="50" t="s">
        <v>20052</v>
      </c>
      <c r="F7295" s="50" t="s">
        <v>711</v>
      </c>
      <c r="G7295" s="50" t="s">
        <v>20053</v>
      </c>
      <c r="H7295" s="50" t="s">
        <v>20054</v>
      </c>
      <c r="I7295" s="50">
        <f>(DAX__2019_2020__33[[#This Row],[Adj Close]]-DAX__2019_2020__33[[#This Row],[Adj Open]])/DAX__2019_2020__33[[#This Row],[Adj Open]]</f>
        <v>4.5671789315831482E-3</v>
      </c>
      <c r="J7295" s="50">
        <f>DAX__2019_2020__33[[#This Row],[Adj Close]]-DAX__2019_2020__33[[#This Row],[Adj Open]]</f>
        <v>0.20153542322722728</v>
      </c>
      <c r="K7295" s="50">
        <v>1307401</v>
      </c>
    </row>
    <row r="7296" spans="1:11" x14ac:dyDescent="0.3">
      <c r="A7296" s="51" t="str">
        <f t="shared" si="119"/>
        <v>FRE.DE</v>
      </c>
      <c r="B7296" s="52" t="s">
        <v>307</v>
      </c>
      <c r="C7296" s="50" t="s">
        <v>19625</v>
      </c>
      <c r="D7296" s="50">
        <f>DAX__2019_2020__33[[#This Row],[Open]]*(DAX__2019_2020__33[[#This Row],[Adj Close]]/DAX__2019_2020__33[[#This Row],[Close]])</f>
        <v>44.548290689860529</v>
      </c>
      <c r="E7296" s="50" t="s">
        <v>715</v>
      </c>
      <c r="F7296" s="50" t="s">
        <v>19719</v>
      </c>
      <c r="G7296" s="50" t="s">
        <v>8529</v>
      </c>
      <c r="H7296" s="50" t="s">
        <v>20055</v>
      </c>
      <c r="I7296" s="50">
        <f>(DAX__2019_2020__33[[#This Row],[Adj Close]]-DAX__2019_2020__33[[#This Row],[Adj Open]])/DAX__2019_2020__33[[#This Row],[Adj Open]]</f>
        <v>7.1972032244035369E-4</v>
      </c>
      <c r="J7296" s="50">
        <f>DAX__2019_2020__33[[#This Row],[Adj Close]]-DAX__2019_2020__33[[#This Row],[Adj Open]]</f>
        <v>3.2062310139473027E-2</v>
      </c>
      <c r="K7296" s="50">
        <v>1618231</v>
      </c>
    </row>
    <row r="7297" spans="1:11" x14ac:dyDescent="0.3">
      <c r="A7297" s="51" t="str">
        <f t="shared" si="119"/>
        <v>FRE.DE</v>
      </c>
      <c r="B7297" s="52" t="s">
        <v>308</v>
      </c>
      <c r="C7297" s="50" t="s">
        <v>9924</v>
      </c>
      <c r="D7297" s="50">
        <f>DAX__2019_2020__33[[#This Row],[Open]]*(DAX__2019_2020__33[[#This Row],[Adj Close]]/DAX__2019_2020__33[[#This Row],[Close]])</f>
        <v>44.429198416004894</v>
      </c>
      <c r="E7297" s="50" t="s">
        <v>651</v>
      </c>
      <c r="F7297" s="50" t="s">
        <v>9496</v>
      </c>
      <c r="G7297" s="50" t="s">
        <v>20056</v>
      </c>
      <c r="H7297" s="50" t="s">
        <v>20057</v>
      </c>
      <c r="I7297" s="50">
        <f>(DAX__2019_2020__33[[#This Row],[Adj Close]]-DAX__2019_2020__33[[#This Row],[Adj Open]])/DAX__2019_2020__33[[#This Row],[Adj Open]]</f>
        <v>-2.3711752577318824E-3</v>
      </c>
      <c r="J7297" s="50">
        <f>DAX__2019_2020__33[[#This Row],[Adj Close]]-DAX__2019_2020__33[[#This Row],[Adj Open]]</f>
        <v>-0.10534941600489134</v>
      </c>
      <c r="K7297" s="50">
        <v>1263637</v>
      </c>
    </row>
    <row r="7298" spans="1:11" x14ac:dyDescent="0.3">
      <c r="A7298" s="51" t="str">
        <f t="shared" si="119"/>
        <v>FRE.DE</v>
      </c>
      <c r="B7298" s="52" t="s">
        <v>309</v>
      </c>
      <c r="C7298" s="50" t="s">
        <v>8548</v>
      </c>
      <c r="D7298" s="50">
        <f>DAX__2019_2020__33[[#This Row],[Open]]*(DAX__2019_2020__33[[#This Row],[Adj Close]]/DAX__2019_2020__33[[#This Row],[Close]])</f>
        <v>44.223088713128384</v>
      </c>
      <c r="E7298" s="50" t="s">
        <v>696</v>
      </c>
      <c r="F7298" s="50" t="s">
        <v>20058</v>
      </c>
      <c r="G7298" s="50" t="s">
        <v>19619</v>
      </c>
      <c r="H7298" s="50" t="s">
        <v>20059</v>
      </c>
      <c r="I7298" s="50">
        <f>(DAX__2019_2020__33[[#This Row],[Adj Close]]-DAX__2019_2020__33[[#This Row],[Adj Open]])/DAX__2019_2020__33[[#This Row],[Adj Open]]</f>
        <v>1.5535162484302029E-3</v>
      </c>
      <c r="J7298" s="50">
        <f>DAX__2019_2020__33[[#This Row],[Adj Close]]-DAX__2019_2020__33[[#This Row],[Adj Open]]</f>
        <v>6.8701286871615252E-2</v>
      </c>
      <c r="K7298" s="50">
        <v>1386201</v>
      </c>
    </row>
    <row r="7299" spans="1:11" x14ac:dyDescent="0.3">
      <c r="A7299" s="51" t="str">
        <f t="shared" si="119"/>
        <v>FRE.DE</v>
      </c>
      <c r="B7299" s="52" t="s">
        <v>310</v>
      </c>
      <c r="C7299" s="50" t="s">
        <v>8542</v>
      </c>
      <c r="D7299" s="50">
        <f>DAX__2019_2020__33[[#This Row],[Open]]*(DAX__2019_2020__33[[#This Row],[Adj Close]]/DAX__2019_2020__33[[#This Row],[Close]])</f>
        <v>44.566608083663048</v>
      </c>
      <c r="E7299" s="50" t="s">
        <v>11646</v>
      </c>
      <c r="F7299" s="50" t="s">
        <v>726</v>
      </c>
      <c r="G7299" s="50" t="s">
        <v>19607</v>
      </c>
      <c r="H7299" s="50" t="s">
        <v>20060</v>
      </c>
      <c r="I7299" s="50">
        <f>(DAX__2019_2020__33[[#This Row],[Adj Close]]-DAX__2019_2020__33[[#This Row],[Adj Open]])/DAX__2019_2020__33[[#This Row],[Adj Open]]</f>
        <v>6.7831035238188637E-3</v>
      </c>
      <c r="J7299" s="50">
        <f>DAX__2019_2020__33[[#This Row],[Adj Close]]-DAX__2019_2020__33[[#This Row],[Adj Open]]</f>
        <v>0.30229991633694908</v>
      </c>
      <c r="K7299" s="50">
        <v>1835731</v>
      </c>
    </row>
    <row r="7300" spans="1:11" x14ac:dyDescent="0.3">
      <c r="A7300" s="51" t="str">
        <f t="shared" si="119"/>
        <v>FRE.DE</v>
      </c>
      <c r="B7300" s="52" t="s">
        <v>311</v>
      </c>
      <c r="C7300" s="50" t="s">
        <v>19627</v>
      </c>
      <c r="D7300" s="50">
        <f>DAX__2019_2020__33[[#This Row],[Open]]*(DAX__2019_2020__33[[#This Row],[Adj Close]]/DAX__2019_2020__33[[#This Row],[Close]])</f>
        <v>45.198696495648697</v>
      </c>
      <c r="E7300" s="50" t="s">
        <v>2257</v>
      </c>
      <c r="F7300" s="50" t="s">
        <v>8535</v>
      </c>
      <c r="G7300" s="50" t="s">
        <v>20061</v>
      </c>
      <c r="H7300" s="50" t="s">
        <v>20062</v>
      </c>
      <c r="I7300" s="50">
        <f>(DAX__2019_2020__33[[#This Row],[Adj Close]]-DAX__2019_2020__33[[#This Row],[Adj Open]])/DAX__2019_2020__33[[#This Row],[Adj Open]]</f>
        <v>7.4989663558978148E-3</v>
      </c>
      <c r="J7300" s="50">
        <f>DAX__2019_2020__33[[#This Row],[Adj Close]]-DAX__2019_2020__33[[#This Row],[Adj Open]]</f>
        <v>0.33894350435130605</v>
      </c>
      <c r="K7300" s="50">
        <v>1476572</v>
      </c>
    </row>
    <row r="7301" spans="1:11" x14ac:dyDescent="0.3">
      <c r="A7301" s="51" t="str">
        <f t="shared" si="119"/>
        <v>FRE.DE</v>
      </c>
      <c r="B7301" s="52" t="s">
        <v>312</v>
      </c>
      <c r="C7301" s="50" t="s">
        <v>20063</v>
      </c>
      <c r="D7301" s="50">
        <f>DAX__2019_2020__33[[#This Row],[Open]]*(DAX__2019_2020__33[[#This Row],[Adj Close]]/DAX__2019_2020__33[[#This Row],[Close]])</f>
        <v>45.629248249682838</v>
      </c>
      <c r="E7301" s="50" t="s">
        <v>2259</v>
      </c>
      <c r="F7301" s="50" t="s">
        <v>8440</v>
      </c>
      <c r="G7301" s="50" t="s">
        <v>8561</v>
      </c>
      <c r="H7301" s="50" t="s">
        <v>20064</v>
      </c>
      <c r="I7301" s="50">
        <f>(DAX__2019_2020__33[[#This Row],[Adj Close]]-DAX__2019_2020__33[[#This Row],[Adj Open]])/DAX__2019_2020__33[[#This Row],[Adj Open]]</f>
        <v>-2.5095361873210581E-3</v>
      </c>
      <c r="J7301" s="50">
        <f>DAX__2019_2020__33[[#This Row],[Adj Close]]-DAX__2019_2020__33[[#This Row],[Adj Open]]</f>
        <v>-0.11450824968283513</v>
      </c>
      <c r="K7301" s="50">
        <v>2061629</v>
      </c>
    </row>
    <row r="7302" spans="1:11" x14ac:dyDescent="0.3">
      <c r="A7302" s="51" t="str">
        <f t="shared" si="119"/>
        <v>FRE.DE</v>
      </c>
      <c r="B7302" s="52" t="s">
        <v>313</v>
      </c>
      <c r="C7302" s="50" t="s">
        <v>2280</v>
      </c>
      <c r="D7302" s="50">
        <f>DAX__2019_2020__33[[#This Row],[Open]]*(DAX__2019_2020__33[[#This Row],[Adj Close]]/DAX__2019_2020__33[[#This Row],[Close]])</f>
        <v>45.610927038174644</v>
      </c>
      <c r="E7302" s="50" t="s">
        <v>20065</v>
      </c>
      <c r="F7302" s="50" t="s">
        <v>19627</v>
      </c>
      <c r="G7302" s="50" t="s">
        <v>8443</v>
      </c>
      <c r="H7302" s="50" t="s">
        <v>20066</v>
      </c>
      <c r="I7302" s="50">
        <f>(DAX__2019_2020__33[[#This Row],[Adj Close]]-DAX__2019_2020__33[[#This Row],[Adj Open]])/DAX__2019_2020__33[[#This Row],[Adj Open]]</f>
        <v>-1.3055432555625038E-3</v>
      </c>
      <c r="J7302" s="50">
        <f>DAX__2019_2020__33[[#This Row],[Adj Close]]-DAX__2019_2020__33[[#This Row],[Adj Open]]</f>
        <v>-5.9547038174642353E-2</v>
      </c>
      <c r="K7302" s="50">
        <v>1484362</v>
      </c>
    </row>
    <row r="7303" spans="1:11" x14ac:dyDescent="0.3">
      <c r="A7303" s="51" t="str">
        <f t="shared" si="119"/>
        <v>FRE.DE</v>
      </c>
      <c r="B7303" s="52" t="s">
        <v>314</v>
      </c>
      <c r="C7303" s="50" t="s">
        <v>2278</v>
      </c>
      <c r="D7303" s="50">
        <f>DAX__2019_2020__33[[#This Row],[Open]]*(DAX__2019_2020__33[[#This Row],[Adj Close]]/DAX__2019_2020__33[[#This Row],[Close]])</f>
        <v>45.46435863236745</v>
      </c>
      <c r="E7303" s="50" t="s">
        <v>20067</v>
      </c>
      <c r="F7303" s="50" t="s">
        <v>20068</v>
      </c>
      <c r="G7303" s="50" t="s">
        <v>20069</v>
      </c>
      <c r="H7303" s="50" t="s">
        <v>20070</v>
      </c>
      <c r="I7303" s="50">
        <f>(DAX__2019_2020__33[[#This Row],[Adj Close]]-DAX__2019_2020__33[[#This Row],[Adj Open]])/DAX__2019_2020__33[[#This Row],[Adj Open]]</f>
        <v>-1.1082006627402307E-3</v>
      </c>
      <c r="J7303" s="50">
        <f>DAX__2019_2020__33[[#This Row],[Adj Close]]-DAX__2019_2020__33[[#This Row],[Adj Open]]</f>
        <v>-5.0383632367449138E-2</v>
      </c>
      <c r="K7303" s="50">
        <v>780960</v>
      </c>
    </row>
    <row r="7304" spans="1:11" x14ac:dyDescent="0.3">
      <c r="A7304" s="51" t="str">
        <f t="shared" si="119"/>
        <v>FRE.DE</v>
      </c>
      <c r="B7304" s="52" t="s">
        <v>315</v>
      </c>
      <c r="C7304" s="50" t="s">
        <v>8465</v>
      </c>
      <c r="D7304" s="50">
        <f>DAX__2019_2020__33[[#This Row],[Open]]*(DAX__2019_2020__33[[#This Row],[Adj Close]]/DAX__2019_2020__33[[#This Row],[Close]])</f>
        <v>45.162052562218726</v>
      </c>
      <c r="E7304" s="50" t="s">
        <v>20063</v>
      </c>
      <c r="F7304" s="50" t="s">
        <v>807</v>
      </c>
      <c r="G7304" s="50" t="s">
        <v>20071</v>
      </c>
      <c r="H7304" s="50" t="s">
        <v>20072</v>
      </c>
      <c r="I7304" s="50">
        <f>(DAX__2019_2020__33[[#This Row],[Adj Close]]-DAX__2019_2020__33[[#This Row],[Adj Open]])/DAX__2019_2020__33[[#This Row],[Adj Open]]</f>
        <v>6.8965518640274033E-3</v>
      </c>
      <c r="J7304" s="50">
        <f>DAX__2019_2020__33[[#This Row],[Adj Close]]-DAX__2019_2020__33[[#This Row],[Adj Open]]</f>
        <v>0.31146243778127314</v>
      </c>
      <c r="K7304" s="50">
        <v>1179858</v>
      </c>
    </row>
    <row r="7305" spans="1:11" x14ac:dyDescent="0.3">
      <c r="A7305" s="51" t="str">
        <f t="shared" si="119"/>
        <v>FRE.DE</v>
      </c>
      <c r="B7305" s="52" t="s">
        <v>316</v>
      </c>
      <c r="C7305" s="50" t="s">
        <v>11645</v>
      </c>
      <c r="D7305" s="50">
        <f>DAX__2019_2020__33[[#This Row],[Open]]*(DAX__2019_2020__33[[#This Row],[Adj Close]]/DAX__2019_2020__33[[#This Row],[Close]])</f>
        <v>45.528480785072567</v>
      </c>
      <c r="E7305" s="50" t="s">
        <v>2281</v>
      </c>
      <c r="F7305" s="50" t="s">
        <v>836</v>
      </c>
      <c r="G7305" s="50" t="s">
        <v>651</v>
      </c>
      <c r="H7305" s="50" t="s">
        <v>20073</v>
      </c>
      <c r="I7305" s="50">
        <f>(DAX__2019_2020__33[[#This Row],[Adj Close]]-DAX__2019_2020__33[[#This Row],[Adj Open]])/DAX__2019_2020__33[[#This Row],[Adj Open]]</f>
        <v>-2.1328007619154758E-2</v>
      </c>
      <c r="J7305" s="50">
        <f>DAX__2019_2020__33[[#This Row],[Adj Close]]-DAX__2019_2020__33[[#This Row],[Adj Open]]</f>
        <v>-0.97103178507256871</v>
      </c>
      <c r="K7305" s="50">
        <v>1921766</v>
      </c>
    </row>
    <row r="7306" spans="1:11" x14ac:dyDescent="0.3">
      <c r="A7306" s="51" t="str">
        <f t="shared" si="119"/>
        <v>FRE.DE</v>
      </c>
      <c r="B7306" s="52" t="s">
        <v>317</v>
      </c>
      <c r="C7306" s="50" t="s">
        <v>20074</v>
      </c>
      <c r="D7306" s="50">
        <f>DAX__2019_2020__33[[#This Row],[Open]]*(DAX__2019_2020__33[[#This Row],[Adj Close]]/DAX__2019_2020__33[[#This Row],[Close]])</f>
        <v>44.846015720818244</v>
      </c>
      <c r="E7306" s="50" t="s">
        <v>19627</v>
      </c>
      <c r="F7306" s="50" t="s">
        <v>11607</v>
      </c>
      <c r="G7306" s="50" t="s">
        <v>11625</v>
      </c>
      <c r="H7306" s="50" t="s">
        <v>20075</v>
      </c>
      <c r="I7306" s="50">
        <f>(DAX__2019_2020__33[[#This Row],[Adj Close]]-DAX__2019_2020__33[[#This Row],[Adj Open]])/DAX__2019_2020__33[[#This Row],[Adj Open]]</f>
        <v>7.4557856212528022E-3</v>
      </c>
      <c r="J7306" s="50">
        <f>DAX__2019_2020__33[[#This Row],[Adj Close]]-DAX__2019_2020__33[[#This Row],[Adj Open]]</f>
        <v>0.33436227918175376</v>
      </c>
      <c r="K7306" s="50">
        <v>1746197</v>
      </c>
    </row>
    <row r="7307" spans="1:11" x14ac:dyDescent="0.3">
      <c r="A7307" s="51" t="str">
        <f t="shared" si="119"/>
        <v>FRE.DE</v>
      </c>
      <c r="B7307" s="52" t="s">
        <v>318</v>
      </c>
      <c r="C7307" s="50" t="s">
        <v>20076</v>
      </c>
      <c r="D7307" s="50">
        <f>DAX__2019_2020__33[[#This Row],[Open]]*(DAX__2019_2020__33[[#This Row],[Adj Close]]/DAX__2019_2020__33[[#This Row],[Close]])</f>
        <v>45.129987515906407</v>
      </c>
      <c r="E7307" s="50" t="s">
        <v>8416</v>
      </c>
      <c r="F7307" s="50" t="s">
        <v>8159</v>
      </c>
      <c r="G7307" s="50" t="s">
        <v>2266</v>
      </c>
      <c r="H7307" s="50" t="s">
        <v>20077</v>
      </c>
      <c r="I7307" s="50">
        <f>(DAX__2019_2020__33[[#This Row],[Adj Close]]-DAX__2019_2020__33[[#This Row],[Adj Open]])/DAX__2019_2020__33[[#This Row],[Adj Open]]</f>
        <v>1.8979032152218182E-2</v>
      </c>
      <c r="J7307" s="50">
        <f>DAX__2019_2020__33[[#This Row],[Adj Close]]-DAX__2019_2020__33[[#This Row],[Adj Open]]</f>
        <v>0.85652348409359291</v>
      </c>
      <c r="K7307" s="50">
        <v>1578089</v>
      </c>
    </row>
    <row r="7308" spans="1:11" x14ac:dyDescent="0.3">
      <c r="A7308" s="51" t="str">
        <f t="shared" si="119"/>
        <v>FRE.DE</v>
      </c>
      <c r="B7308" s="52" t="s">
        <v>319</v>
      </c>
      <c r="C7308" s="50" t="s">
        <v>776</v>
      </c>
      <c r="D7308" s="50">
        <f>DAX__2019_2020__33[[#This Row],[Open]]*(DAX__2019_2020__33[[#This Row],[Adj Close]]/DAX__2019_2020__33[[#This Row],[Close]])</f>
        <v>46.078116173348896</v>
      </c>
      <c r="E7308" s="50" t="s">
        <v>2287</v>
      </c>
      <c r="F7308" s="50" t="s">
        <v>844</v>
      </c>
      <c r="G7308" s="50" t="s">
        <v>20078</v>
      </c>
      <c r="H7308" s="50" t="s">
        <v>20079</v>
      </c>
      <c r="I7308" s="50">
        <f>(DAX__2019_2020__33[[#This Row],[Adj Close]]-DAX__2019_2020__33[[#This Row],[Adj Open]])/DAX__2019_2020__33[[#This Row],[Adj Open]]</f>
        <v>-9.0456860645265497E-3</v>
      </c>
      <c r="J7308" s="50">
        <f>DAX__2019_2020__33[[#This Row],[Adj Close]]-DAX__2019_2020__33[[#This Row],[Adj Open]]</f>
        <v>-0.41680817334889753</v>
      </c>
      <c r="K7308" s="50">
        <v>1089957</v>
      </c>
    </row>
    <row r="7309" spans="1:11" x14ac:dyDescent="0.3">
      <c r="A7309" s="51" t="str">
        <f t="shared" si="119"/>
        <v>FRE.DE</v>
      </c>
      <c r="B7309" s="52" t="s">
        <v>320</v>
      </c>
      <c r="C7309" s="50" t="s">
        <v>8364</v>
      </c>
      <c r="D7309" s="50">
        <f>DAX__2019_2020__33[[#This Row],[Open]]*(DAX__2019_2020__33[[#This Row],[Adj Close]]/DAX__2019_2020__33[[#This Row],[Close]])</f>
        <v>45.620081966171348</v>
      </c>
      <c r="E7309" s="50" t="s">
        <v>20080</v>
      </c>
      <c r="F7309" s="50" t="s">
        <v>20081</v>
      </c>
      <c r="G7309" s="50" t="s">
        <v>8396</v>
      </c>
      <c r="H7309" s="50" t="s">
        <v>20082</v>
      </c>
      <c r="I7309" s="50">
        <f>(DAX__2019_2020__33[[#This Row],[Adj Close]]-DAX__2019_2020__33[[#This Row],[Adj Open]])/DAX__2019_2020__33[[#This Row],[Adj Open]]</f>
        <v>-7.6305423218984321E-3</v>
      </c>
      <c r="J7309" s="50">
        <f>DAX__2019_2020__33[[#This Row],[Adj Close]]-DAX__2019_2020__33[[#This Row],[Adj Open]]</f>
        <v>-0.34810596617134593</v>
      </c>
      <c r="K7309" s="50">
        <v>1611927</v>
      </c>
    </row>
    <row r="7310" spans="1:11" x14ac:dyDescent="0.3">
      <c r="A7310" s="51" t="str">
        <f t="shared" si="119"/>
        <v>FRE.DE</v>
      </c>
      <c r="B7310" s="52" t="s">
        <v>321</v>
      </c>
      <c r="C7310" s="50" t="s">
        <v>20083</v>
      </c>
      <c r="D7310" s="50">
        <f>DAX__2019_2020__33[[#This Row],[Open]]*(DAX__2019_2020__33[[#This Row],[Adj Close]]/DAX__2019_2020__33[[#This Row],[Close]])</f>
        <v>45.359005445249743</v>
      </c>
      <c r="E7310" s="50" t="s">
        <v>911</v>
      </c>
      <c r="F7310" s="50" t="s">
        <v>20084</v>
      </c>
      <c r="G7310" s="50" t="s">
        <v>20085</v>
      </c>
      <c r="H7310" s="50" t="s">
        <v>20086</v>
      </c>
      <c r="I7310" s="50">
        <f>(DAX__2019_2020__33[[#This Row],[Adj Close]]-DAX__2019_2020__33[[#This Row],[Adj Open]])/DAX__2019_2020__33[[#This Row],[Adj Open]]</f>
        <v>8.0785622150570508E-4</v>
      </c>
      <c r="J7310" s="50">
        <f>DAX__2019_2020__33[[#This Row],[Adj Close]]-DAX__2019_2020__33[[#This Row],[Adj Open]]</f>
        <v>3.6643554750256158E-2</v>
      </c>
      <c r="K7310" s="50">
        <v>943643</v>
      </c>
    </row>
    <row r="7311" spans="1:11" x14ac:dyDescent="0.3">
      <c r="A7311" s="51" t="str">
        <f t="shared" si="119"/>
        <v>FRE.DE</v>
      </c>
      <c r="B7311" s="52" t="s">
        <v>322</v>
      </c>
      <c r="C7311" s="50" t="s">
        <v>11627</v>
      </c>
      <c r="D7311" s="50">
        <f>DAX__2019_2020__33[[#This Row],[Open]]*(DAX__2019_2020__33[[#This Row],[Adj Close]]/DAX__2019_2020__33[[#This Row],[Close]])</f>
        <v>45.249080429223035</v>
      </c>
      <c r="E7311" s="50" t="s">
        <v>20063</v>
      </c>
      <c r="F7311" s="50" t="s">
        <v>19717</v>
      </c>
      <c r="G7311" s="50" t="s">
        <v>19689</v>
      </c>
      <c r="H7311" s="50" t="s">
        <v>20087</v>
      </c>
      <c r="I7311" s="50">
        <f>(DAX__2019_2020__33[[#This Row],[Adj Close]]-DAX__2019_2020__33[[#This Row],[Adj Open]])/DAX__2019_2020__33[[#This Row],[Adj Open]]</f>
        <v>8.0979451361472797E-3</v>
      </c>
      <c r="J7311" s="50">
        <f>DAX__2019_2020__33[[#This Row],[Adj Close]]-DAX__2019_2020__33[[#This Row],[Adj Open]]</f>
        <v>0.36642457077696378</v>
      </c>
      <c r="K7311" s="50">
        <v>1267296</v>
      </c>
    </row>
    <row r="7312" spans="1:11" x14ac:dyDescent="0.3">
      <c r="A7312" s="51" t="str">
        <f t="shared" si="119"/>
        <v>FRE.DE</v>
      </c>
      <c r="B7312" s="52" t="s">
        <v>323</v>
      </c>
      <c r="C7312" s="50" t="s">
        <v>20088</v>
      </c>
      <c r="D7312" s="50">
        <f>DAX__2019_2020__33[[#This Row],[Open]]*(DAX__2019_2020__33[[#This Row],[Adj Close]]/DAX__2019_2020__33[[#This Row],[Close]])</f>
        <v>45.684210184893622</v>
      </c>
      <c r="E7312" s="50" t="s">
        <v>11668</v>
      </c>
      <c r="F7312" s="50" t="s">
        <v>11625</v>
      </c>
      <c r="G7312" s="50" t="s">
        <v>8460</v>
      </c>
      <c r="H7312" s="50" t="s">
        <v>20089</v>
      </c>
      <c r="I7312" s="50">
        <f>(DAX__2019_2020__33[[#This Row],[Adj Close]]-DAX__2019_2020__33[[#This Row],[Adj Open]])/DAX__2019_2020__33[[#This Row],[Adj Open]]</f>
        <v>3.0078404453146388E-3</v>
      </c>
      <c r="J7312" s="50">
        <f>DAX__2019_2020__33[[#This Row],[Adj Close]]-DAX__2019_2020__33[[#This Row],[Adj Open]]</f>
        <v>0.13741081510637798</v>
      </c>
      <c r="K7312" s="50">
        <v>1293906</v>
      </c>
    </row>
    <row r="7313" spans="1:11" x14ac:dyDescent="0.3">
      <c r="A7313" s="51" t="str">
        <f t="shared" si="119"/>
        <v>FRE.DE</v>
      </c>
      <c r="B7313" s="52" t="s">
        <v>324</v>
      </c>
      <c r="C7313" s="50" t="s">
        <v>8293</v>
      </c>
      <c r="D7313" s="50">
        <f>DAX__2019_2020__33[[#This Row],[Open]]*(DAX__2019_2020__33[[#This Row],[Adj Close]]/DAX__2019_2020__33[[#This Row],[Close]])</f>
        <v>45.803297893481712</v>
      </c>
      <c r="E7313" s="50" t="s">
        <v>20090</v>
      </c>
      <c r="F7313" s="50" t="s">
        <v>20091</v>
      </c>
      <c r="G7313" s="50" t="s">
        <v>8563</v>
      </c>
      <c r="H7313" s="50" t="s">
        <v>20092</v>
      </c>
      <c r="I7313" s="50">
        <f>(DAX__2019_2020__33[[#This Row],[Adj Close]]-DAX__2019_2020__33[[#This Row],[Adj Open]])/DAX__2019_2020__33[[#This Row],[Adj Open]]</f>
        <v>6.4000000000000289E-3</v>
      </c>
      <c r="J7313" s="50">
        <f>DAX__2019_2020__33[[#This Row],[Adj Close]]-DAX__2019_2020__33[[#This Row],[Adj Open]]</f>
        <v>0.29314110651828429</v>
      </c>
      <c r="K7313" s="50">
        <v>1216228</v>
      </c>
    </row>
    <row r="7314" spans="1:11" x14ac:dyDescent="0.3">
      <c r="A7314" s="51" t="str">
        <f t="shared" si="119"/>
        <v>FRE.DE</v>
      </c>
      <c r="B7314" s="52" t="s">
        <v>325</v>
      </c>
      <c r="C7314" s="50" t="s">
        <v>735</v>
      </c>
      <c r="D7314" s="50">
        <f>DAX__2019_2020__33[[#This Row],[Open]]*(DAX__2019_2020__33[[#This Row],[Adj Close]]/DAX__2019_2020__33[[#This Row],[Close]])</f>
        <v>46.462869058894832</v>
      </c>
      <c r="E7314" s="50" t="s">
        <v>8447</v>
      </c>
      <c r="F7314" s="50" t="s">
        <v>8435</v>
      </c>
      <c r="G7314" s="50" t="s">
        <v>8452</v>
      </c>
      <c r="H7314" s="50" t="s">
        <v>20093</v>
      </c>
      <c r="I7314" s="50">
        <f>(DAX__2019_2020__33[[#This Row],[Adj Close]]-DAX__2019_2020__33[[#This Row],[Adj Open]])/DAX__2019_2020__33[[#This Row],[Adj Open]]</f>
        <v>1.7744479145414965E-3</v>
      </c>
      <c r="J7314" s="50">
        <f>DAX__2019_2020__33[[#This Row],[Adj Close]]-DAX__2019_2020__33[[#This Row],[Adj Open]]</f>
        <v>8.2445941105170562E-2</v>
      </c>
      <c r="K7314" s="50">
        <v>1584028</v>
      </c>
    </row>
    <row r="7315" spans="1:11" x14ac:dyDescent="0.3">
      <c r="A7315" s="51" t="str">
        <f t="shared" si="119"/>
        <v>FRE.DE</v>
      </c>
      <c r="B7315" s="52" t="s">
        <v>326</v>
      </c>
      <c r="C7315" s="50" t="s">
        <v>20094</v>
      </c>
      <c r="D7315" s="50">
        <f>DAX__2019_2020__33[[#This Row],[Open]]*(DAX__2019_2020__33[[#This Row],[Adj Close]]/DAX__2019_2020__33[[#This Row],[Close]])</f>
        <v>46.810968701102858</v>
      </c>
      <c r="E7315" s="50" t="s">
        <v>20095</v>
      </c>
      <c r="F7315" s="50" t="s">
        <v>8557</v>
      </c>
      <c r="G7315" s="50" t="s">
        <v>8469</v>
      </c>
      <c r="H7315" s="50" t="s">
        <v>20096</v>
      </c>
      <c r="I7315" s="50">
        <f>(DAX__2019_2020__33[[#This Row],[Adj Close]]-DAX__2019_2020__33[[#This Row],[Adj Open]])/DAX__2019_2020__33[[#This Row],[Adj Open]]</f>
        <v>-1.3698434978412907E-3</v>
      </c>
      <c r="J7315" s="50">
        <f>DAX__2019_2020__33[[#This Row],[Adj Close]]-DAX__2019_2020__33[[#This Row],[Adj Open]]</f>
        <v>-6.4123701102857922E-2</v>
      </c>
      <c r="K7315" s="50">
        <v>951307</v>
      </c>
    </row>
    <row r="7316" spans="1:11" x14ac:dyDescent="0.3">
      <c r="A7316" s="51" t="str">
        <f t="shared" si="119"/>
        <v>FRE.DE</v>
      </c>
      <c r="B7316" s="52" t="s">
        <v>327</v>
      </c>
      <c r="C7316" s="50" t="s">
        <v>2251</v>
      </c>
      <c r="D7316" s="50">
        <f>DAX__2019_2020__33[[#This Row],[Open]]*(DAX__2019_2020__33[[#This Row],[Adj Close]]/DAX__2019_2020__33[[#This Row],[Close]])</f>
        <v>46.609437978465984</v>
      </c>
      <c r="E7316" s="50" t="s">
        <v>5020</v>
      </c>
      <c r="F7316" s="50" t="s">
        <v>680</v>
      </c>
      <c r="G7316" s="50" t="s">
        <v>8293</v>
      </c>
      <c r="H7316" s="50" t="s">
        <v>20097</v>
      </c>
      <c r="I7316" s="50">
        <f>(DAX__2019_2020__33[[#This Row],[Adj Close]]-DAX__2019_2020__33[[#This Row],[Adj Open]])/DAX__2019_2020__33[[#This Row],[Adj Open]]</f>
        <v>-1.7295616798435224E-2</v>
      </c>
      <c r="J7316" s="50">
        <f>DAX__2019_2020__33[[#This Row],[Adj Close]]-DAX__2019_2020__33[[#This Row],[Adj Open]]</f>
        <v>-0.80613897846598093</v>
      </c>
      <c r="K7316" s="50">
        <v>1772041</v>
      </c>
    </row>
    <row r="7317" spans="1:11" x14ac:dyDescent="0.3">
      <c r="A7317" s="51" t="str">
        <f t="shared" si="119"/>
        <v>FRE.DE</v>
      </c>
      <c r="B7317" s="52" t="s">
        <v>328</v>
      </c>
      <c r="C7317" s="50" t="s">
        <v>8293</v>
      </c>
      <c r="D7317" s="50">
        <f>DAX__2019_2020__33[[#This Row],[Open]]*(DAX__2019_2020__33[[#This Row],[Adj Close]]/DAX__2019_2020__33[[#This Row],[Close]])</f>
        <v>45.803300427388898</v>
      </c>
      <c r="E7317" s="50" t="s">
        <v>8695</v>
      </c>
      <c r="F7317" s="50" t="s">
        <v>20084</v>
      </c>
      <c r="G7317" s="50" t="s">
        <v>20098</v>
      </c>
      <c r="H7317" s="50" t="s">
        <v>20099</v>
      </c>
      <c r="I7317" s="50">
        <f>(DAX__2019_2020__33[[#This Row],[Adj Close]]-DAX__2019_2020__33[[#This Row],[Adj Open]])/DAX__2019_2020__33[[#This Row],[Adj Open]]</f>
        <v>-1.2300039999999873E-2</v>
      </c>
      <c r="J7317" s="50">
        <f>DAX__2019_2020__33[[#This Row],[Adj Close]]-DAX__2019_2020__33[[#This Row],[Adj Open]]</f>
        <v>-0.56338242738889477</v>
      </c>
      <c r="K7317" s="50">
        <v>1969117</v>
      </c>
    </row>
    <row r="7318" spans="1:11" x14ac:dyDescent="0.3">
      <c r="A7318" s="51" t="str">
        <f t="shared" si="119"/>
        <v>FRE.DE</v>
      </c>
      <c r="B7318" s="52" t="s">
        <v>329</v>
      </c>
      <c r="C7318" s="50" t="s">
        <v>5135</v>
      </c>
      <c r="D7318" s="50">
        <f>DAX__2019_2020__33[[#This Row],[Open]]*(DAX__2019_2020__33[[#This Row],[Adj Close]]/DAX__2019_2020__33[[#This Row],[Close]])</f>
        <v>45.276558818384764</v>
      </c>
      <c r="E7318" s="50" t="s">
        <v>8359</v>
      </c>
      <c r="F7318" s="50" t="s">
        <v>20100</v>
      </c>
      <c r="G7318" s="50" t="s">
        <v>9873</v>
      </c>
      <c r="H7318" s="50" t="s">
        <v>20101</v>
      </c>
      <c r="I7318" s="50">
        <f>(DAX__2019_2020__33[[#This Row],[Adj Close]]-DAX__2019_2020__33[[#This Row],[Adj Open]])/DAX__2019_2020__33[[#This Row],[Adj Open]]</f>
        <v>1.9221244698458869E-3</v>
      </c>
      <c r="J7318" s="50">
        <f>DAX__2019_2020__33[[#This Row],[Adj Close]]-DAX__2019_2020__33[[#This Row],[Adj Open]]</f>
        <v>8.7027181615233928E-2</v>
      </c>
      <c r="K7318" s="50">
        <v>1327769</v>
      </c>
    </row>
    <row r="7319" spans="1:11" x14ac:dyDescent="0.3">
      <c r="A7319" s="51" t="str">
        <f t="shared" si="119"/>
        <v>FRE.DE</v>
      </c>
      <c r="B7319" s="52" t="s">
        <v>330</v>
      </c>
      <c r="C7319" s="50" t="s">
        <v>19598</v>
      </c>
      <c r="D7319" s="50">
        <f>DAX__2019_2020__33[[#This Row],[Open]]*(DAX__2019_2020__33[[#This Row],[Adj Close]]/DAX__2019_2020__33[[#This Row],[Close]])</f>
        <v>45.400227091639834</v>
      </c>
      <c r="E7319" s="50" t="s">
        <v>741</v>
      </c>
      <c r="F7319" s="50" t="s">
        <v>757</v>
      </c>
      <c r="G7319" s="50" t="s">
        <v>5018</v>
      </c>
      <c r="H7319" s="50" t="s">
        <v>20102</v>
      </c>
      <c r="I7319" s="50">
        <f>(DAX__2019_2020__33[[#This Row],[Adj Close]]-DAX__2019_2020__33[[#This Row],[Adj Open]])/DAX__2019_2020__33[[#This Row],[Adj Open]]</f>
        <v>9.0798424318030979E-3</v>
      </c>
      <c r="J7319" s="50">
        <f>DAX__2019_2020__33[[#This Row],[Adj Close]]-DAX__2019_2020__33[[#This Row],[Adj Open]]</f>
        <v>0.41222690836016795</v>
      </c>
      <c r="K7319" s="50">
        <v>3498090</v>
      </c>
    </row>
    <row r="7320" spans="1:11" x14ac:dyDescent="0.3">
      <c r="A7320" s="51" t="str">
        <f t="shared" si="119"/>
        <v>FRE.DE</v>
      </c>
      <c r="B7320" s="52" t="s">
        <v>331</v>
      </c>
      <c r="C7320" s="50" t="s">
        <v>8293</v>
      </c>
      <c r="D7320" s="50">
        <f>DAX__2019_2020__33[[#This Row],[Open]]*(DAX__2019_2020__33[[#This Row],[Adj Close]]/DAX__2019_2020__33[[#This Row],[Close]])</f>
        <v>45.803297180709293</v>
      </c>
      <c r="E7320" s="50" t="s">
        <v>19653</v>
      </c>
      <c r="F7320" s="50" t="s">
        <v>2272</v>
      </c>
      <c r="G7320" s="50" t="s">
        <v>20103</v>
      </c>
      <c r="H7320" s="50" t="s">
        <v>20104</v>
      </c>
      <c r="I7320" s="50">
        <f>(DAX__2019_2020__33[[#This Row],[Adj Close]]-DAX__2019_2020__33[[#This Row],[Adj Open]])/DAX__2019_2020__33[[#This Row],[Adj Open]]</f>
        <v>-1.9000200000000146E-3</v>
      </c>
      <c r="J7320" s="50">
        <f>DAX__2019_2020__33[[#This Row],[Adj Close]]-DAX__2019_2020__33[[#This Row],[Adj Open]]</f>
        <v>-8.702718070929194E-2</v>
      </c>
      <c r="K7320" s="50">
        <v>973936</v>
      </c>
    </row>
    <row r="7321" spans="1:11" x14ac:dyDescent="0.3">
      <c r="A7321" s="51" t="str">
        <f t="shared" si="119"/>
        <v>FRE.DE</v>
      </c>
      <c r="B7321" s="52" t="s">
        <v>332</v>
      </c>
      <c r="C7321" s="50" t="s">
        <v>8643</v>
      </c>
      <c r="D7321" s="50">
        <f>DAX__2019_2020__33[[#This Row],[Open]]*(DAX__2019_2020__33[[#This Row],[Adj Close]]/DAX__2019_2020__33[[#This Row],[Close]])</f>
        <v>46.059793995417323</v>
      </c>
      <c r="E7321" s="50" t="s">
        <v>8435</v>
      </c>
      <c r="F7321" s="50" t="s">
        <v>9501</v>
      </c>
      <c r="G7321" s="50" t="s">
        <v>8572</v>
      </c>
      <c r="H7321" s="50" t="s">
        <v>20105</v>
      </c>
      <c r="I7321" s="50">
        <f>(DAX__2019_2020__33[[#This Row],[Adj Close]]-DAX__2019_2020__33[[#This Row],[Adj Open]])/DAX__2019_2020__33[[#This Row],[Adj Open]]</f>
        <v>-2.3866150037115297E-3</v>
      </c>
      <c r="J7321" s="50">
        <f>DAX__2019_2020__33[[#This Row],[Adj Close]]-DAX__2019_2020__33[[#This Row],[Adj Open]]</f>
        <v>-0.1099269954173252</v>
      </c>
      <c r="K7321" s="50">
        <v>794900</v>
      </c>
    </row>
    <row r="7322" spans="1:11" x14ac:dyDescent="0.3">
      <c r="A7322" s="51" t="str">
        <f t="shared" si="119"/>
        <v>FRE.DE</v>
      </c>
      <c r="B7322" s="52" t="s">
        <v>333</v>
      </c>
      <c r="C7322" s="50" t="s">
        <v>8717</v>
      </c>
      <c r="D7322" s="50">
        <f>DAX__2019_2020__33[[#This Row],[Open]]*(DAX__2019_2020__33[[#This Row],[Adj Close]]/DAX__2019_2020__33[[#This Row],[Close]])</f>
        <v>45.867425737544842</v>
      </c>
      <c r="E7322" s="50" t="s">
        <v>19653</v>
      </c>
      <c r="F7322" s="50" t="s">
        <v>688</v>
      </c>
      <c r="G7322" s="50" t="s">
        <v>19653</v>
      </c>
      <c r="H7322" s="50" t="s">
        <v>20106</v>
      </c>
      <c r="I7322" s="50">
        <f>(DAX__2019_2020__33[[#This Row],[Adj Close]]-DAX__2019_2020__33[[#This Row],[Adj Open]])/DAX__2019_2020__33[[#This Row],[Adj Open]]</f>
        <v>2.1969243059715526E-3</v>
      </c>
      <c r="J7322" s="50">
        <f>DAX__2019_2020__33[[#This Row],[Adj Close]]-DAX__2019_2020__33[[#This Row],[Adj Open]]</f>
        <v>0.10076726245515744</v>
      </c>
      <c r="K7322" s="50">
        <v>644694</v>
      </c>
    </row>
    <row r="7323" spans="1:11" x14ac:dyDescent="0.3">
      <c r="A7323" s="51" t="str">
        <f t="shared" si="119"/>
        <v>FRE.DE</v>
      </c>
      <c r="B7323" s="52" t="s">
        <v>334</v>
      </c>
      <c r="C7323" s="50" t="s">
        <v>5018</v>
      </c>
      <c r="D7323" s="50">
        <f>DAX__2019_2020__33[[#This Row],[Open]]*(DAX__2019_2020__33[[#This Row],[Adj Close]]/DAX__2019_2020__33[[#This Row],[Close]])</f>
        <v>45.812454000000002</v>
      </c>
      <c r="E7323" s="50" t="s">
        <v>767</v>
      </c>
      <c r="F7323" s="50" t="s">
        <v>2259</v>
      </c>
      <c r="G7323" s="50" t="s">
        <v>5018</v>
      </c>
      <c r="H7323" s="50" t="s">
        <v>20102</v>
      </c>
      <c r="I7323" s="50">
        <f>(DAX__2019_2020__33[[#This Row],[Adj Close]]-DAX__2019_2020__33[[#This Row],[Adj Open]])/DAX__2019_2020__33[[#This Row],[Adj Open]]</f>
        <v>0</v>
      </c>
      <c r="J7323" s="50">
        <f>DAX__2019_2020__33[[#This Row],[Adj Close]]-DAX__2019_2020__33[[#This Row],[Adj Open]]</f>
        <v>0</v>
      </c>
      <c r="K7323" s="50">
        <v>1037524</v>
      </c>
    </row>
    <row r="7324" spans="1:11" x14ac:dyDescent="0.3">
      <c r="A7324" s="51" t="str">
        <f t="shared" si="119"/>
        <v>FRE.DE</v>
      </c>
      <c r="B7324" s="52" t="s">
        <v>335</v>
      </c>
      <c r="C7324" s="50" t="s">
        <v>810</v>
      </c>
      <c r="D7324" s="50">
        <f>DAX__2019_2020__33[[#This Row],[Open]]*(DAX__2019_2020__33[[#This Row],[Adj Close]]/DAX__2019_2020__33[[#This Row],[Close]])</f>
        <v>45.546802871606431</v>
      </c>
      <c r="E7324" s="50" t="s">
        <v>20107</v>
      </c>
      <c r="F7324" s="50" t="s">
        <v>915</v>
      </c>
      <c r="G7324" s="50" t="s">
        <v>20108</v>
      </c>
      <c r="H7324" s="50" t="s">
        <v>20109</v>
      </c>
      <c r="I7324" s="50">
        <f>(DAX__2019_2020__33[[#This Row],[Adj Close]]-DAX__2019_2020__33[[#This Row],[Adj Open]])/DAX__2019_2020__33[[#This Row],[Adj Open]]</f>
        <v>1.2067175943941458E-3</v>
      </c>
      <c r="J7324" s="50">
        <f>DAX__2019_2020__33[[#This Row],[Adj Close]]-DAX__2019_2020__33[[#This Row],[Adj Open]]</f>
        <v>5.4962128393569287E-2</v>
      </c>
      <c r="K7324" s="50">
        <v>1105573</v>
      </c>
    </row>
    <row r="7325" spans="1:11" x14ac:dyDescent="0.3">
      <c r="A7325" s="51" t="str">
        <f t="shared" si="119"/>
        <v>FRE.DE</v>
      </c>
      <c r="B7325" s="52" t="s">
        <v>336</v>
      </c>
      <c r="C7325" s="50" t="s">
        <v>20110</v>
      </c>
      <c r="D7325" s="50">
        <f>DAX__2019_2020__33[[#This Row],[Open]]*(DAX__2019_2020__33[[#This Row],[Adj Close]]/DAX__2019_2020__33[[#This Row],[Close]])</f>
        <v>45.001742327489424</v>
      </c>
      <c r="E7325" s="50" t="s">
        <v>9933</v>
      </c>
      <c r="F7325" s="50" t="s">
        <v>19604</v>
      </c>
      <c r="G7325" s="50" t="s">
        <v>9933</v>
      </c>
      <c r="H7325" s="50" t="s">
        <v>20111</v>
      </c>
      <c r="I7325" s="50">
        <f>(DAX__2019_2020__33[[#This Row],[Adj Close]]-DAX__2019_2020__33[[#This Row],[Adj Open]])/DAX__2019_2020__33[[#This Row],[Adj Open]]</f>
        <v>4.8855368956743144E-3</v>
      </c>
      <c r="J7325" s="50">
        <f>DAX__2019_2020__33[[#This Row],[Adj Close]]-DAX__2019_2020__33[[#This Row],[Adj Open]]</f>
        <v>0.21985767251057808</v>
      </c>
      <c r="K7325" s="50">
        <v>853106</v>
      </c>
    </row>
    <row r="7326" spans="1:11" x14ac:dyDescent="0.3">
      <c r="A7326" s="51" t="str">
        <f t="shared" si="119"/>
        <v>FRE.DE</v>
      </c>
      <c r="B7326" s="52" t="s">
        <v>337</v>
      </c>
      <c r="C7326" s="50" t="s">
        <v>20112</v>
      </c>
      <c r="D7326" s="50">
        <f>DAX__2019_2020__33[[#This Row],[Open]]*(DAX__2019_2020__33[[#This Row],[Adj Close]]/DAX__2019_2020__33[[#This Row],[Close]])</f>
        <v>45.313206171832491</v>
      </c>
      <c r="E7326" s="50" t="s">
        <v>20113</v>
      </c>
      <c r="F7326" s="50" t="s">
        <v>20114</v>
      </c>
      <c r="G7326" s="50" t="s">
        <v>20115</v>
      </c>
      <c r="H7326" s="50" t="s">
        <v>20116</v>
      </c>
      <c r="I7326" s="50">
        <f>(DAX__2019_2020__33[[#This Row],[Adj Close]]-DAX__2019_2020__33[[#This Row],[Adj Open]])/DAX__2019_2020__33[[#This Row],[Adj Open]]</f>
        <v>2.0212271302930959E-4</v>
      </c>
      <c r="J7326" s="50">
        <f>DAX__2019_2020__33[[#This Row],[Adj Close]]-DAX__2019_2020__33[[#This Row],[Adj Open]]</f>
        <v>9.158828167507238E-3</v>
      </c>
      <c r="K7326" s="50">
        <v>1338772</v>
      </c>
    </row>
    <row r="7327" spans="1:11" x14ac:dyDescent="0.3">
      <c r="A7327" s="51" t="str">
        <f t="shared" si="119"/>
        <v>FRE.DE</v>
      </c>
      <c r="B7327" s="52" t="s">
        <v>338</v>
      </c>
      <c r="C7327" s="50" t="s">
        <v>688</v>
      </c>
      <c r="D7327" s="50">
        <f>DAX__2019_2020__33[[#This Row],[Open]]*(DAX__2019_2020__33[[#This Row],[Adj Close]]/DAX__2019_2020__33[[#This Row],[Close]])</f>
        <v>45.25366123264908</v>
      </c>
      <c r="E7327" s="50" t="s">
        <v>20117</v>
      </c>
      <c r="F7327" s="50" t="s">
        <v>692</v>
      </c>
      <c r="G7327" s="50" t="s">
        <v>4970</v>
      </c>
      <c r="H7327" s="50" t="s">
        <v>20118</v>
      </c>
      <c r="I7327" s="50">
        <f>(DAX__2019_2020__33[[#This Row],[Adj Close]]-DAX__2019_2020__33[[#This Row],[Adj Open]])/DAX__2019_2020__33[[#This Row],[Adj Open]]</f>
        <v>4.453380386502801E-3</v>
      </c>
      <c r="J7327" s="50">
        <f>DAX__2019_2020__33[[#This Row],[Adj Close]]-DAX__2019_2020__33[[#This Row],[Adj Open]]</f>
        <v>0.2015317673509216</v>
      </c>
      <c r="K7327" s="50">
        <v>1026498</v>
      </c>
    </row>
    <row r="7328" spans="1:11" x14ac:dyDescent="0.3">
      <c r="A7328" s="51" t="str">
        <f t="shared" ref="A7328:A7391" si="120">"FRE.DE"</f>
        <v>FRE.DE</v>
      </c>
      <c r="B7328" s="52" t="s">
        <v>339</v>
      </c>
      <c r="C7328" s="50" t="s">
        <v>8293</v>
      </c>
      <c r="D7328" s="50">
        <f>DAX__2019_2020__33[[#This Row],[Open]]*(DAX__2019_2020__33[[#This Row],[Adj Close]]/DAX__2019_2020__33[[#This Row],[Close]])</f>
        <v>45.803297893481712</v>
      </c>
      <c r="E7328" s="50" t="s">
        <v>722</v>
      </c>
      <c r="F7328" s="50" t="s">
        <v>20119</v>
      </c>
      <c r="G7328" s="50" t="s">
        <v>8563</v>
      </c>
      <c r="H7328" s="50" t="s">
        <v>20092</v>
      </c>
      <c r="I7328" s="50">
        <f>(DAX__2019_2020__33[[#This Row],[Adj Close]]-DAX__2019_2020__33[[#This Row],[Adj Open]])/DAX__2019_2020__33[[#This Row],[Adj Open]]</f>
        <v>6.4000000000000289E-3</v>
      </c>
      <c r="J7328" s="50">
        <f>DAX__2019_2020__33[[#This Row],[Adj Close]]-DAX__2019_2020__33[[#This Row],[Adj Open]]</f>
        <v>0.29314110651828429</v>
      </c>
      <c r="K7328" s="50">
        <v>1166631</v>
      </c>
    </row>
    <row r="7329" spans="1:11" x14ac:dyDescent="0.3">
      <c r="A7329" s="51" t="str">
        <f t="shared" si="120"/>
        <v>FRE.DE</v>
      </c>
      <c r="B7329" s="52" t="s">
        <v>340</v>
      </c>
      <c r="C7329" s="50" t="s">
        <v>8419</v>
      </c>
      <c r="D7329" s="50">
        <f>DAX__2019_2020__33[[#This Row],[Open]]*(DAX__2019_2020__33[[#This Row],[Adj Close]]/DAX__2019_2020__33[[#This Row],[Close]])</f>
        <v>46.261332374675455</v>
      </c>
      <c r="E7329" s="50" t="s">
        <v>769</v>
      </c>
      <c r="F7329" s="50" t="s">
        <v>8717</v>
      </c>
      <c r="G7329" s="50" t="s">
        <v>8717</v>
      </c>
      <c r="H7329" s="50" t="s">
        <v>20120</v>
      </c>
      <c r="I7329" s="50">
        <f>(DAX__2019_2020__33[[#This Row],[Adj Close]]-DAX__2019_2020__33[[#This Row],[Adj Open]])/DAX__2019_2020__33[[#This Row],[Adj Open]]</f>
        <v>-8.5148514851485241E-3</v>
      </c>
      <c r="J7329" s="50">
        <f>DAX__2019_2020__33[[#This Row],[Adj Close]]-DAX__2019_2020__33[[#This Row],[Adj Open]]</f>
        <v>-0.39390837467545481</v>
      </c>
      <c r="K7329" s="50">
        <v>857147</v>
      </c>
    </row>
    <row r="7330" spans="1:11" x14ac:dyDescent="0.3">
      <c r="A7330" s="51" t="str">
        <f t="shared" si="120"/>
        <v>FRE.DE</v>
      </c>
      <c r="B7330" s="52" t="s">
        <v>341</v>
      </c>
      <c r="C7330" s="50" t="s">
        <v>8576</v>
      </c>
      <c r="D7330" s="50">
        <f>DAX__2019_2020__33[[#This Row],[Open]]*(DAX__2019_2020__33[[#This Row],[Adj Close]]/DAX__2019_2020__33[[#This Row],[Close]])</f>
        <v>45.849103777296897</v>
      </c>
      <c r="E7330" s="50" t="s">
        <v>8717</v>
      </c>
      <c r="F7330" s="50" t="s">
        <v>9872</v>
      </c>
      <c r="G7330" s="50" t="s">
        <v>8721</v>
      </c>
      <c r="H7330" s="50" t="s">
        <v>20121</v>
      </c>
      <c r="I7330" s="50">
        <f>(DAX__2019_2020__33[[#This Row],[Adj Close]]-DAX__2019_2020__33[[#This Row],[Adj Open]])/DAX__2019_2020__33[[#This Row],[Adj Open]]</f>
        <v>-9.5903898020058293E-3</v>
      </c>
      <c r="J7330" s="50">
        <f>DAX__2019_2020__33[[#This Row],[Adj Close]]-DAX__2019_2020__33[[#This Row],[Adj Open]]</f>
        <v>-0.43971077729689512</v>
      </c>
      <c r="K7330" s="50">
        <v>1068918</v>
      </c>
    </row>
    <row r="7331" spans="1:11" x14ac:dyDescent="0.3">
      <c r="A7331" s="51" t="str">
        <f t="shared" si="120"/>
        <v>FRE.DE</v>
      </c>
      <c r="B7331" s="52" t="s">
        <v>342</v>
      </c>
      <c r="C7331" s="50" t="s">
        <v>20069</v>
      </c>
      <c r="D7331" s="50">
        <f>DAX__2019_2020__33[[#This Row],[Open]]*(DAX__2019_2020__33[[#This Row],[Adj Close]]/DAX__2019_2020__33[[#This Row],[Close]])</f>
        <v>45.413974845700352</v>
      </c>
      <c r="E7331" s="50" t="s">
        <v>20069</v>
      </c>
      <c r="F7331" s="50" t="s">
        <v>20122</v>
      </c>
      <c r="G7331" s="50" t="s">
        <v>20123</v>
      </c>
      <c r="H7331" s="50" t="s">
        <v>20124</v>
      </c>
      <c r="I7331" s="50">
        <f>(DAX__2019_2020__33[[#This Row],[Adj Close]]-DAX__2019_2020__33[[#This Row],[Adj Open]])/DAX__2019_2020__33[[#This Row],[Adj Open]]</f>
        <v>-2.9046958566879232E-2</v>
      </c>
      <c r="J7331" s="50">
        <f>DAX__2019_2020__33[[#This Row],[Adj Close]]-DAX__2019_2020__33[[#This Row],[Adj Open]]</f>
        <v>-1.3191378457003538</v>
      </c>
      <c r="K7331" s="50">
        <v>2966281</v>
      </c>
    </row>
    <row r="7332" spans="1:11" x14ac:dyDescent="0.3">
      <c r="A7332" s="51" t="str">
        <f t="shared" si="120"/>
        <v>FRE.DE</v>
      </c>
      <c r="B7332" s="52" t="s">
        <v>343</v>
      </c>
      <c r="C7332" s="50" t="s">
        <v>19615</v>
      </c>
      <c r="D7332" s="50">
        <f>DAX__2019_2020__33[[#This Row],[Open]]*(DAX__2019_2020__33[[#This Row],[Adj Close]]/DAX__2019_2020__33[[#This Row],[Close]])</f>
        <v>44.126895093471795</v>
      </c>
      <c r="E7332" s="50" t="s">
        <v>802</v>
      </c>
      <c r="F7332" s="50" t="s">
        <v>19737</v>
      </c>
      <c r="G7332" s="50" t="s">
        <v>20125</v>
      </c>
      <c r="H7332" s="50" t="s">
        <v>20126</v>
      </c>
      <c r="I7332" s="50">
        <f>(DAX__2019_2020__33[[#This Row],[Adj Close]]-DAX__2019_2020__33[[#This Row],[Adj Open]])/DAX__2019_2020__33[[#This Row],[Adj Open]]</f>
        <v>5.0862156979952639E-3</v>
      </c>
      <c r="J7332" s="50">
        <f>DAX__2019_2020__33[[#This Row],[Adj Close]]-DAX__2019_2020__33[[#This Row],[Adj Open]]</f>
        <v>0.22443890652820642</v>
      </c>
      <c r="K7332" s="50">
        <v>1355805</v>
      </c>
    </row>
    <row r="7333" spans="1:11" x14ac:dyDescent="0.3">
      <c r="A7333" s="51" t="str">
        <f t="shared" si="120"/>
        <v>FRE.DE</v>
      </c>
      <c r="B7333" s="52" t="s">
        <v>344</v>
      </c>
      <c r="C7333" s="50" t="s">
        <v>19804</v>
      </c>
      <c r="D7333" s="50">
        <f>DAX__2019_2020__33[[#This Row],[Open]]*(DAX__2019_2020__33[[#This Row],[Adj Close]]/DAX__2019_2020__33[[#This Row],[Close]])</f>
        <v>44.378814792385207</v>
      </c>
      <c r="E7333" s="50" t="s">
        <v>8716</v>
      </c>
      <c r="F7333" s="50" t="s">
        <v>20127</v>
      </c>
      <c r="G7333" s="50" t="s">
        <v>19714</v>
      </c>
      <c r="H7333" s="50" t="s">
        <v>20128</v>
      </c>
      <c r="I7333" s="50">
        <f>(DAX__2019_2020__33[[#This Row],[Adj Close]]-DAX__2019_2020__33[[#This Row],[Adj Open]])/DAX__2019_2020__33[[#This Row],[Adj Open]]</f>
        <v>-8.3599752296418771E-3</v>
      </c>
      <c r="J7333" s="50">
        <f>DAX__2019_2020__33[[#This Row],[Adj Close]]-DAX__2019_2020__33[[#This Row],[Adj Open]]</f>
        <v>-0.37100579238520481</v>
      </c>
      <c r="K7333" s="50">
        <v>1186114</v>
      </c>
    </row>
    <row r="7334" spans="1:11" x14ac:dyDescent="0.3">
      <c r="A7334" s="51" t="str">
        <f t="shared" si="120"/>
        <v>FRE.DE</v>
      </c>
      <c r="B7334" s="52" t="s">
        <v>345</v>
      </c>
      <c r="C7334" s="50" t="s">
        <v>19637</v>
      </c>
      <c r="D7334" s="50">
        <f>DAX__2019_2020__33[[#This Row],[Open]]*(DAX__2019_2020__33[[#This Row],[Adj Close]]/DAX__2019_2020__33[[#This Row],[Close]])</f>
        <v>44.227666943012032</v>
      </c>
      <c r="E7334" s="50" t="s">
        <v>845</v>
      </c>
      <c r="F7334" s="50" t="s">
        <v>764</v>
      </c>
      <c r="G7334" s="50" t="s">
        <v>9930</v>
      </c>
      <c r="H7334" s="50" t="s">
        <v>20129</v>
      </c>
      <c r="I7334" s="50">
        <f>(DAX__2019_2020__33[[#This Row],[Adj Close]]-DAX__2019_2020__33[[#This Row],[Adj Open]])/DAX__2019_2020__33[[#This Row],[Adj Open]]</f>
        <v>3.5211682585164121E-3</v>
      </c>
      <c r="J7334" s="50">
        <f>DAX__2019_2020__33[[#This Row],[Adj Close]]-DAX__2019_2020__33[[#This Row],[Adj Open]]</f>
        <v>0.15573305698796958</v>
      </c>
      <c r="K7334" s="50">
        <v>1564889</v>
      </c>
    </row>
    <row r="7335" spans="1:11" x14ac:dyDescent="0.3">
      <c r="A7335" s="51" t="str">
        <f t="shared" si="120"/>
        <v>FRE.DE</v>
      </c>
      <c r="B7335" s="52" t="s">
        <v>346</v>
      </c>
      <c r="C7335" s="50" t="s">
        <v>8534</v>
      </c>
      <c r="D7335" s="50">
        <f>DAX__2019_2020__33[[#This Row],[Open]]*(DAX__2019_2020__33[[#This Row],[Adj Close]]/DAX__2019_2020__33[[#This Row],[Close]])</f>
        <v>44.314694809888692</v>
      </c>
      <c r="E7335" s="50" t="s">
        <v>20130</v>
      </c>
      <c r="F7335" s="50" t="s">
        <v>19792</v>
      </c>
      <c r="G7335" s="50" t="s">
        <v>20131</v>
      </c>
      <c r="H7335" s="50" t="s">
        <v>20132</v>
      </c>
      <c r="I7335" s="50">
        <f>(DAX__2019_2020__33[[#This Row],[Adj Close]]-DAX__2019_2020__33[[#This Row],[Adj Open]])/DAX__2019_2020__33[[#This Row],[Adj Open]]</f>
        <v>1.9638449612404247E-3</v>
      </c>
      <c r="J7335" s="50">
        <f>DAX__2019_2020__33[[#This Row],[Adj Close]]-DAX__2019_2020__33[[#This Row],[Adj Open]]</f>
        <v>8.7027190111307107E-2</v>
      </c>
      <c r="K7335" s="50">
        <v>1151030</v>
      </c>
    </row>
    <row r="7336" spans="1:11" x14ac:dyDescent="0.3">
      <c r="A7336" s="51" t="str">
        <f t="shared" si="120"/>
        <v>FRE.DE</v>
      </c>
      <c r="B7336" s="52" t="s">
        <v>347</v>
      </c>
      <c r="C7336" s="50" t="s">
        <v>20125</v>
      </c>
      <c r="D7336" s="50">
        <f>DAX__2019_2020__33[[#This Row],[Open]]*(DAX__2019_2020__33[[#This Row],[Adj Close]]/DAX__2019_2020__33[[#This Row],[Close]])</f>
        <v>44.351336614083316</v>
      </c>
      <c r="E7336" s="50" t="s">
        <v>9872</v>
      </c>
      <c r="F7336" s="50" t="s">
        <v>5131</v>
      </c>
      <c r="G7336" s="50" t="s">
        <v>8164</v>
      </c>
      <c r="H7336" s="50" t="s">
        <v>20133</v>
      </c>
      <c r="I7336" s="50">
        <f>(DAX__2019_2020__33[[#This Row],[Adj Close]]-DAX__2019_2020__33[[#This Row],[Adj Open]])/DAX__2019_2020__33[[#This Row],[Adj Open]]</f>
        <v>1.9208922457731668E-2</v>
      </c>
      <c r="J7336" s="50">
        <f>DAX__2019_2020__33[[#This Row],[Adj Close]]-DAX__2019_2020__33[[#This Row],[Adj Open]]</f>
        <v>0.85194138591668178</v>
      </c>
      <c r="K7336" s="50">
        <v>1409088</v>
      </c>
    </row>
    <row r="7337" spans="1:11" x14ac:dyDescent="0.3">
      <c r="A7337" s="51" t="str">
        <f t="shared" si="120"/>
        <v>FRE.DE</v>
      </c>
      <c r="B7337" s="52" t="s">
        <v>348</v>
      </c>
      <c r="C7337" s="50" t="s">
        <v>20115</v>
      </c>
      <c r="D7337" s="50">
        <f>DAX__2019_2020__33[[#This Row],[Open]]*(DAX__2019_2020__33[[#This Row],[Adj Close]]/DAX__2019_2020__33[[#This Row],[Close]])</f>
        <v>45.322362509677284</v>
      </c>
      <c r="E7337" s="50" t="s">
        <v>8721</v>
      </c>
      <c r="F7337" s="50" t="s">
        <v>692</v>
      </c>
      <c r="G7337" s="50" t="s">
        <v>692</v>
      </c>
      <c r="H7337" s="50" t="s">
        <v>20134</v>
      </c>
      <c r="I7337" s="50">
        <f>(DAX__2019_2020__33[[#This Row],[Adj Close]]-DAX__2019_2020__33[[#This Row],[Adj Open]])/DAX__2019_2020__33[[#This Row],[Adj Open]]</f>
        <v>-1.2026215746385672E-2</v>
      </c>
      <c r="J7337" s="50">
        <f>DAX__2019_2020__33[[#This Row],[Adj Close]]-DAX__2019_2020__33[[#This Row],[Adj Open]]</f>
        <v>-0.54505650967728059</v>
      </c>
      <c r="K7337" s="50">
        <v>1143688</v>
      </c>
    </row>
    <row r="7338" spans="1:11" x14ac:dyDescent="0.3">
      <c r="A7338" s="51" t="str">
        <f t="shared" si="120"/>
        <v>FRE.DE</v>
      </c>
      <c r="B7338" s="52" t="s">
        <v>349</v>
      </c>
      <c r="C7338" s="50" t="s">
        <v>11615</v>
      </c>
      <c r="D7338" s="50">
        <f>DAX__2019_2020__33[[#This Row],[Open]]*(DAX__2019_2020__33[[#This Row],[Adj Close]]/DAX__2019_2020__33[[#This Row],[Close]])</f>
        <v>44.511645054673721</v>
      </c>
      <c r="E7338" s="50" t="s">
        <v>19602</v>
      </c>
      <c r="F7338" s="50" t="s">
        <v>20037</v>
      </c>
      <c r="G7338" s="50" t="s">
        <v>20037</v>
      </c>
      <c r="H7338" s="50" t="s">
        <v>20135</v>
      </c>
      <c r="I7338" s="50">
        <f>(DAX__2019_2020__33[[#This Row],[Adj Close]]-DAX__2019_2020__33[[#This Row],[Adj Open]])/DAX__2019_2020__33[[#This Row],[Adj Open]]</f>
        <v>-8.1292447005556316E-3</v>
      </c>
      <c r="J7338" s="50">
        <f>DAX__2019_2020__33[[#This Row],[Adj Close]]-DAX__2019_2020__33[[#This Row],[Adj Open]]</f>
        <v>-0.36184605467371966</v>
      </c>
      <c r="K7338" s="50">
        <v>1083324</v>
      </c>
    </row>
    <row r="7339" spans="1:11" x14ac:dyDescent="0.3">
      <c r="A7339" s="51" t="str">
        <f t="shared" si="120"/>
        <v>FRE.DE</v>
      </c>
      <c r="B7339" s="52" t="s">
        <v>350</v>
      </c>
      <c r="C7339" s="50" t="s">
        <v>20042</v>
      </c>
      <c r="D7339" s="50">
        <f>DAX__2019_2020__33[[#This Row],[Open]]*(DAX__2019_2020__33[[#This Row],[Adj Close]]/DAX__2019_2020__33[[#This Row],[Close]])</f>
        <v>44.470423762431672</v>
      </c>
      <c r="E7339" s="50" t="s">
        <v>19600</v>
      </c>
      <c r="F7339" s="50" t="s">
        <v>20042</v>
      </c>
      <c r="G7339" s="50" t="s">
        <v>20136</v>
      </c>
      <c r="H7339" s="50" t="s">
        <v>20137</v>
      </c>
      <c r="I7339" s="50">
        <f>(DAX__2019_2020__33[[#This Row],[Adj Close]]-DAX__2019_2020__33[[#This Row],[Adj Open]])/DAX__2019_2020__33[[#This Row],[Adj Open]]</f>
        <v>5.7679063041674939E-3</v>
      </c>
      <c r="J7339" s="50">
        <f>DAX__2019_2020__33[[#This Row],[Adj Close]]-DAX__2019_2020__33[[#This Row],[Adj Open]]</f>
        <v>0.25650123756832954</v>
      </c>
      <c r="K7339" s="50">
        <v>1258771</v>
      </c>
    </row>
    <row r="7340" spans="1:11" x14ac:dyDescent="0.3">
      <c r="A7340" s="51" t="str">
        <f t="shared" si="120"/>
        <v>FRE.DE</v>
      </c>
      <c r="B7340" s="52" t="s">
        <v>351</v>
      </c>
      <c r="C7340" s="50" t="s">
        <v>9889</v>
      </c>
      <c r="D7340" s="50">
        <f>DAX__2019_2020__33[[#This Row],[Open]]*(DAX__2019_2020__33[[#This Row],[Adj Close]]/DAX__2019_2020__33[[#This Row],[Close]])</f>
        <v>43.975749515929657</v>
      </c>
      <c r="E7340" s="50" t="s">
        <v>9934</v>
      </c>
      <c r="F7340" s="50" t="s">
        <v>8286</v>
      </c>
      <c r="G7340" s="50" t="s">
        <v>9844</v>
      </c>
      <c r="H7340" s="50" t="s">
        <v>20138</v>
      </c>
      <c r="I7340" s="50">
        <f>(DAX__2019_2020__33[[#This Row],[Adj Close]]-DAX__2019_2020__33[[#This Row],[Adj Open]])/DAX__2019_2020__33[[#This Row],[Adj Open]]</f>
        <v>-7.3950420290586107E-3</v>
      </c>
      <c r="J7340" s="50">
        <f>DAX__2019_2020__33[[#This Row],[Adj Close]]-DAX__2019_2020__33[[#This Row],[Adj Open]]</f>
        <v>-0.32520251592965366</v>
      </c>
      <c r="K7340" s="50">
        <v>1775129</v>
      </c>
    </row>
    <row r="7341" spans="1:11" x14ac:dyDescent="0.3">
      <c r="A7341" s="51" t="str">
        <f t="shared" si="120"/>
        <v>FRE.DE</v>
      </c>
      <c r="B7341" s="52" t="s">
        <v>352</v>
      </c>
      <c r="C7341" s="50" t="s">
        <v>20139</v>
      </c>
      <c r="D7341" s="50">
        <f>DAX__2019_2020__33[[#This Row],[Open]]*(DAX__2019_2020__33[[#This Row],[Adj Close]]/DAX__2019_2020__33[[#This Row],[Close]])</f>
        <v>43.897881442541966</v>
      </c>
      <c r="E7341" s="50" t="s">
        <v>19717</v>
      </c>
      <c r="F7341" s="50" t="s">
        <v>9844</v>
      </c>
      <c r="G7341" s="50" t="s">
        <v>759</v>
      </c>
      <c r="H7341" s="50" t="s">
        <v>20140</v>
      </c>
      <c r="I7341" s="50">
        <f>(DAX__2019_2020__33[[#This Row],[Adj Close]]-DAX__2019_2020__33[[#This Row],[Adj Open]])/DAX__2019_2020__33[[#This Row],[Adj Open]]</f>
        <v>1.6694554119138394E-2</v>
      </c>
      <c r="J7341" s="50">
        <f>DAX__2019_2020__33[[#This Row],[Adj Close]]-DAX__2019_2020__33[[#This Row],[Adj Open]]</f>
        <v>0.73285555745803777</v>
      </c>
      <c r="K7341" s="50">
        <v>1436539</v>
      </c>
    </row>
    <row r="7342" spans="1:11" x14ac:dyDescent="0.3">
      <c r="A7342" s="51" t="str">
        <f t="shared" si="120"/>
        <v>FRE.DE</v>
      </c>
      <c r="B7342" s="52" t="s">
        <v>353</v>
      </c>
      <c r="C7342" s="50" t="s">
        <v>19625</v>
      </c>
      <c r="D7342" s="50">
        <f>DAX__2019_2020__33[[#This Row],[Open]]*(DAX__2019_2020__33[[#This Row],[Adj Close]]/DAX__2019_2020__33[[#This Row],[Close]])</f>
        <v>44.548292986134832</v>
      </c>
      <c r="E7342" s="50" t="s">
        <v>20036</v>
      </c>
      <c r="F7342" s="50" t="s">
        <v>716</v>
      </c>
      <c r="G7342" s="50" t="s">
        <v>9927</v>
      </c>
      <c r="H7342" s="50" t="s">
        <v>20141</v>
      </c>
      <c r="I7342" s="50">
        <f>(DAX__2019_2020__33[[#This Row],[Adj Close]]-DAX__2019_2020__33[[#This Row],[Adj Open]])/DAX__2019_2020__33[[#This Row],[Adj Open]]</f>
        <v>-3.1873945468353761E-3</v>
      </c>
      <c r="J7342" s="50">
        <f>DAX__2019_2020__33[[#This Row],[Adj Close]]-DAX__2019_2020__33[[#This Row],[Adj Open]]</f>
        <v>-0.1419929861348308</v>
      </c>
      <c r="K7342" s="50">
        <v>1082158</v>
      </c>
    </row>
    <row r="7343" spans="1:11" x14ac:dyDescent="0.3">
      <c r="A7343" s="51" t="str">
        <f t="shared" si="120"/>
        <v>FRE.DE</v>
      </c>
      <c r="B7343" s="52" t="s">
        <v>354</v>
      </c>
      <c r="C7343" s="50" t="s">
        <v>19714</v>
      </c>
      <c r="D7343" s="50">
        <f>DAX__2019_2020__33[[#This Row],[Open]]*(DAX__2019_2020__33[[#This Row],[Adj Close]]/DAX__2019_2020__33[[#This Row],[Close]])</f>
        <v>44.007808489682951</v>
      </c>
      <c r="E7343" s="50" t="s">
        <v>20123</v>
      </c>
      <c r="F7343" s="50" t="s">
        <v>8246</v>
      </c>
      <c r="G7343" s="50" t="s">
        <v>9765</v>
      </c>
      <c r="H7343" s="50" t="s">
        <v>20142</v>
      </c>
      <c r="I7343" s="50">
        <f>(DAX__2019_2020__33[[#This Row],[Adj Close]]-DAX__2019_2020__33[[#This Row],[Adj Open]])/DAX__2019_2020__33[[#This Row],[Adj Open]]</f>
        <v>-2.1648646510227899E-2</v>
      </c>
      <c r="J7343" s="50">
        <f>DAX__2019_2020__33[[#This Row],[Adj Close]]-DAX__2019_2020__33[[#This Row],[Adj Open]]</f>
        <v>-0.95270948968295244</v>
      </c>
      <c r="K7343" s="50">
        <v>2574201</v>
      </c>
    </row>
    <row r="7344" spans="1:11" x14ac:dyDescent="0.3">
      <c r="A7344" s="51" t="str">
        <f t="shared" si="120"/>
        <v>FRE.DE</v>
      </c>
      <c r="B7344" s="52" t="s">
        <v>355</v>
      </c>
      <c r="C7344" s="50" t="s">
        <v>20143</v>
      </c>
      <c r="D7344" s="50">
        <f>DAX__2019_2020__33[[#This Row],[Open]]*(DAX__2019_2020__33[[#This Row],[Adj Close]]/DAX__2019_2020__33[[#This Row],[Close]])</f>
        <v>43.110066620998239</v>
      </c>
      <c r="E7344" s="50" t="s">
        <v>19644</v>
      </c>
      <c r="F7344" s="50" t="s">
        <v>19564</v>
      </c>
      <c r="G7344" s="50" t="s">
        <v>19758</v>
      </c>
      <c r="H7344" s="50" t="s">
        <v>20144</v>
      </c>
      <c r="I7344" s="50">
        <f>(DAX__2019_2020__33[[#This Row],[Adj Close]]-DAX__2019_2020__33[[#This Row],[Adj Open]])/DAX__2019_2020__33[[#This Row],[Adj Open]]</f>
        <v>-1.9868274120946092E-2</v>
      </c>
      <c r="J7344" s="50">
        <f>DAX__2019_2020__33[[#This Row],[Adj Close]]-DAX__2019_2020__33[[#This Row],[Adj Open]]</f>
        <v>-0.85652262099824128</v>
      </c>
      <c r="K7344" s="50">
        <v>2381046</v>
      </c>
    </row>
    <row r="7345" spans="1:11" x14ac:dyDescent="0.3">
      <c r="A7345" s="51" t="str">
        <f t="shared" si="120"/>
        <v>FRE.DE</v>
      </c>
      <c r="B7345" s="52" t="s">
        <v>356</v>
      </c>
      <c r="C7345" s="50" t="s">
        <v>20145</v>
      </c>
      <c r="D7345" s="50">
        <f>DAX__2019_2020__33[[#This Row],[Open]]*(DAX__2019_2020__33[[#This Row],[Adj Close]]/DAX__2019_2020__33[[#This Row],[Close]])</f>
        <v>42.226061582111264</v>
      </c>
      <c r="E7345" s="50" t="s">
        <v>20146</v>
      </c>
      <c r="F7345" s="50" t="s">
        <v>8238</v>
      </c>
      <c r="G7345" s="50" t="s">
        <v>20147</v>
      </c>
      <c r="H7345" s="50" t="s">
        <v>20148</v>
      </c>
      <c r="I7345" s="50">
        <f>(DAX__2019_2020__33[[#This Row],[Adj Close]]-DAX__2019_2020__33[[#This Row],[Adj Open]])/DAX__2019_2020__33[[#This Row],[Adj Open]]</f>
        <v>5.0981884130993221E-3</v>
      </c>
      <c r="J7345" s="50">
        <f>DAX__2019_2020__33[[#This Row],[Adj Close]]-DAX__2019_2020__33[[#This Row],[Adj Open]]</f>
        <v>0.21527641788873808</v>
      </c>
      <c r="K7345" s="50">
        <v>1217672</v>
      </c>
    </row>
    <row r="7346" spans="1:11" x14ac:dyDescent="0.3">
      <c r="A7346" s="51" t="str">
        <f t="shared" si="120"/>
        <v>FRE.DE</v>
      </c>
      <c r="B7346" s="52" t="s">
        <v>357</v>
      </c>
      <c r="C7346" s="50" t="s">
        <v>8311</v>
      </c>
      <c r="D7346" s="50">
        <f>DAX__2019_2020__33[[#This Row],[Open]]*(DAX__2019_2020__33[[#This Row],[Adj Close]]/DAX__2019_2020__33[[#This Row],[Close]])</f>
        <v>42.597067752638097</v>
      </c>
      <c r="E7346" s="50" t="s">
        <v>9494</v>
      </c>
      <c r="F7346" s="50" t="s">
        <v>20149</v>
      </c>
      <c r="G7346" s="50" t="s">
        <v>20150</v>
      </c>
      <c r="H7346" s="50" t="s">
        <v>20151</v>
      </c>
      <c r="I7346" s="50">
        <f>(DAX__2019_2020__33[[#This Row],[Adj Close]]-DAX__2019_2020__33[[#This Row],[Adj Open]])/DAX__2019_2020__33[[#This Row],[Adj Open]]</f>
        <v>5.2687956989246878E-3</v>
      </c>
      <c r="J7346" s="50">
        <f>DAX__2019_2020__33[[#This Row],[Adj Close]]-DAX__2019_2020__33[[#This Row],[Adj Open]]</f>
        <v>0.22443524736190312</v>
      </c>
      <c r="K7346" s="50">
        <v>1104531</v>
      </c>
    </row>
    <row r="7347" spans="1:11" x14ac:dyDescent="0.3">
      <c r="A7347" s="51" t="str">
        <f t="shared" si="120"/>
        <v>FRE.DE</v>
      </c>
      <c r="B7347" s="52" t="s">
        <v>358</v>
      </c>
      <c r="C7347" s="50" t="s">
        <v>618</v>
      </c>
      <c r="D7347" s="50">
        <f>DAX__2019_2020__33[[#This Row],[Open]]*(DAX__2019_2020__33[[#This Row],[Adj Close]]/DAX__2019_2020__33[[#This Row],[Close]])</f>
        <v>42.688675907658528</v>
      </c>
      <c r="E7347" s="50" t="s">
        <v>19808</v>
      </c>
      <c r="F7347" s="50" t="s">
        <v>618</v>
      </c>
      <c r="G7347" s="50" t="s">
        <v>20152</v>
      </c>
      <c r="H7347" s="50" t="s">
        <v>20153</v>
      </c>
      <c r="I7347" s="50">
        <f>(DAX__2019_2020__33[[#This Row],[Adj Close]]-DAX__2019_2020__33[[#This Row],[Adj Open]])/DAX__2019_2020__33[[#This Row],[Adj Open]]</f>
        <v>1.6952811886386872E-2</v>
      </c>
      <c r="J7347" s="50">
        <f>DAX__2019_2020__33[[#This Row],[Adj Close]]-DAX__2019_2020__33[[#This Row],[Adj Open]]</f>
        <v>0.72369309234147039</v>
      </c>
      <c r="K7347" s="50">
        <v>1546306</v>
      </c>
    </row>
    <row r="7348" spans="1:11" x14ac:dyDescent="0.3">
      <c r="A7348" s="51" t="str">
        <f t="shared" si="120"/>
        <v>FRE.DE</v>
      </c>
      <c r="B7348" s="52" t="s">
        <v>359</v>
      </c>
      <c r="C7348" s="50" t="s">
        <v>20154</v>
      </c>
      <c r="D7348" s="50">
        <f>DAX__2019_2020__33[[#This Row],[Open]]*(DAX__2019_2020__33[[#This Row],[Adj Close]]/DAX__2019_2020__33[[#This Row],[Close]])</f>
        <v>43.618479356704214</v>
      </c>
      <c r="E7348" s="50" t="s">
        <v>5131</v>
      </c>
      <c r="F7348" s="50" t="s">
        <v>20155</v>
      </c>
      <c r="G7348" s="50" t="s">
        <v>20156</v>
      </c>
      <c r="H7348" s="50" t="s">
        <v>20157</v>
      </c>
      <c r="I7348" s="50">
        <f>(DAX__2019_2020__33[[#This Row],[Adj Close]]-DAX__2019_2020__33[[#This Row],[Adj Open]])/DAX__2019_2020__33[[#This Row],[Adj Open]]</f>
        <v>1.1970996031880947E-2</v>
      </c>
      <c r="J7348" s="50">
        <f>DAX__2019_2020__33[[#This Row],[Adj Close]]-DAX__2019_2020__33[[#This Row],[Adj Open]]</f>
        <v>0.52215664329578715</v>
      </c>
      <c r="K7348" s="50">
        <v>1422437</v>
      </c>
    </row>
    <row r="7349" spans="1:11" x14ac:dyDescent="0.3">
      <c r="A7349" s="51" t="str">
        <f t="shared" si="120"/>
        <v>FRE.DE</v>
      </c>
      <c r="B7349" s="52" t="s">
        <v>360</v>
      </c>
      <c r="C7349" s="50" t="s">
        <v>711</v>
      </c>
      <c r="D7349" s="50">
        <f>DAX__2019_2020__33[[#This Row],[Open]]*(DAX__2019_2020__33[[#This Row],[Adj Close]]/DAX__2019_2020__33[[#This Row],[Close]])</f>
        <v>44.081094313924709</v>
      </c>
      <c r="E7349" s="50" t="s">
        <v>20131</v>
      </c>
      <c r="F7349" s="50" t="s">
        <v>4967</v>
      </c>
      <c r="G7349" s="50" t="s">
        <v>20127</v>
      </c>
      <c r="H7349" s="50" t="s">
        <v>20158</v>
      </c>
      <c r="I7349" s="50">
        <f>(DAX__2019_2020__33[[#This Row],[Adj Close]]-DAX__2019_2020__33[[#This Row],[Adj Open]])/DAX__2019_2020__33[[#This Row],[Adj Open]]</f>
        <v>-5.7148380239991541E-3</v>
      </c>
      <c r="J7349" s="50">
        <f>DAX__2019_2020__33[[#This Row],[Adj Close]]-DAX__2019_2020__33[[#This Row],[Adj Open]]</f>
        <v>-0.25191631392470981</v>
      </c>
      <c r="K7349" s="50">
        <v>979047</v>
      </c>
    </row>
    <row r="7350" spans="1:11" x14ac:dyDescent="0.3">
      <c r="A7350" s="51" t="str">
        <f t="shared" si="120"/>
        <v>FRE.DE</v>
      </c>
      <c r="B7350" s="52" t="s">
        <v>361</v>
      </c>
      <c r="C7350" s="50" t="s">
        <v>19732</v>
      </c>
      <c r="D7350" s="50">
        <f>DAX__2019_2020__33[[#This Row],[Open]]*(DAX__2019_2020__33[[#This Row],[Adj Close]]/DAX__2019_2020__33[[#This Row],[Close]])</f>
        <v>43.833755511849816</v>
      </c>
      <c r="E7350" s="50" t="s">
        <v>5134</v>
      </c>
      <c r="F7350" s="50" t="s">
        <v>20159</v>
      </c>
      <c r="G7350" s="50" t="s">
        <v>19604</v>
      </c>
      <c r="H7350" s="50" t="s">
        <v>20160</v>
      </c>
      <c r="I7350" s="50">
        <f>(DAX__2019_2020__33[[#This Row],[Adj Close]]-DAX__2019_2020__33[[#This Row],[Adj Open]])/DAX__2019_2020__33[[#This Row],[Adj Open]]</f>
        <v>1.5673981846352481E-2</v>
      </c>
      <c r="J7350" s="50">
        <f>DAX__2019_2020__33[[#This Row],[Adj Close]]-DAX__2019_2020__33[[#This Row],[Adj Open]]</f>
        <v>0.68704948815018696</v>
      </c>
      <c r="K7350" s="50">
        <v>1063107</v>
      </c>
    </row>
    <row r="7351" spans="1:11" x14ac:dyDescent="0.3">
      <c r="A7351" s="51" t="str">
        <f t="shared" si="120"/>
        <v>FRE.DE</v>
      </c>
      <c r="B7351" s="52" t="s">
        <v>362</v>
      </c>
      <c r="C7351" s="50" t="s">
        <v>19633</v>
      </c>
      <c r="D7351" s="50">
        <f>DAX__2019_2020__33[[#This Row],[Open]]*(DAX__2019_2020__33[[#This Row],[Adj Close]]/DAX__2019_2020__33[[#This Row],[Close]])</f>
        <v>44.722342801390354</v>
      </c>
      <c r="E7351" s="50" t="s">
        <v>20161</v>
      </c>
      <c r="F7351" s="50" t="s">
        <v>20031</v>
      </c>
      <c r="G7351" s="50" t="s">
        <v>8535</v>
      </c>
      <c r="H7351" s="50" t="s">
        <v>20162</v>
      </c>
      <c r="I7351" s="50">
        <f>(DAX__2019_2020__33[[#This Row],[Adj Close]]-DAX__2019_2020__33[[#This Row],[Adj Open]])/DAX__2019_2020__33[[#This Row],[Adj Open]]</f>
        <v>6.8619213437115462E-3</v>
      </c>
      <c r="J7351" s="50">
        <f>DAX__2019_2020__33[[#This Row],[Adj Close]]-DAX__2019_2020__33[[#This Row],[Adj Open]]</f>
        <v>0.30688119860964491</v>
      </c>
      <c r="K7351" s="50">
        <v>1329352</v>
      </c>
    </row>
    <row r="7352" spans="1:11" x14ac:dyDescent="0.3">
      <c r="A7352" s="51" t="str">
        <f t="shared" si="120"/>
        <v>FRE.DE</v>
      </c>
      <c r="B7352" s="52" t="s">
        <v>363</v>
      </c>
      <c r="C7352" s="50" t="s">
        <v>20163</v>
      </c>
      <c r="D7352" s="50">
        <f>DAX__2019_2020__33[[#This Row],[Open]]*(DAX__2019_2020__33[[#This Row],[Adj Close]]/DAX__2019_2020__33[[#This Row],[Close]])</f>
        <v>45.505574658898404</v>
      </c>
      <c r="E7352" s="50" t="s">
        <v>20163</v>
      </c>
      <c r="F7352" s="50" t="s">
        <v>806</v>
      </c>
      <c r="G7352" s="50" t="s">
        <v>9512</v>
      </c>
      <c r="H7352" s="50" t="s">
        <v>20164</v>
      </c>
      <c r="I7352" s="50">
        <f>(DAX__2019_2020__33[[#This Row],[Adj Close]]-DAX__2019_2020__33[[#This Row],[Adj Open]])/DAX__2019_2020__33[[#This Row],[Adj Open]]</f>
        <v>-1.1776527665355261E-2</v>
      </c>
      <c r="J7352" s="50">
        <f>DAX__2019_2020__33[[#This Row],[Adj Close]]-DAX__2019_2020__33[[#This Row],[Adj Open]]</f>
        <v>-0.53589765889840635</v>
      </c>
      <c r="K7352" s="50">
        <v>1186114</v>
      </c>
    </row>
    <row r="7353" spans="1:11" x14ac:dyDescent="0.3">
      <c r="A7353" s="51" t="str">
        <f t="shared" si="120"/>
        <v>FRE.DE</v>
      </c>
      <c r="B7353" s="52" t="s">
        <v>364</v>
      </c>
      <c r="C7353" s="50" t="s">
        <v>921</v>
      </c>
      <c r="D7353" s="50">
        <f>DAX__2019_2020__33[[#This Row],[Open]]*(DAX__2019_2020__33[[#This Row],[Adj Close]]/DAX__2019_2020__33[[#This Row],[Close]])</f>
        <v>44.795625547945406</v>
      </c>
      <c r="E7353" s="50" t="s">
        <v>8648</v>
      </c>
      <c r="F7353" s="50" t="s">
        <v>20165</v>
      </c>
      <c r="G7353" s="50" t="s">
        <v>926</v>
      </c>
      <c r="H7353" s="50" t="s">
        <v>20166</v>
      </c>
      <c r="I7353" s="50">
        <f>(DAX__2019_2020__33[[#This Row],[Adj Close]]-DAX__2019_2020__33[[#This Row],[Adj Open]])/DAX__2019_2020__33[[#This Row],[Adj Open]]</f>
        <v>-3.2719835062584874E-3</v>
      </c>
      <c r="J7353" s="50">
        <f>DAX__2019_2020__33[[#This Row],[Adj Close]]-DAX__2019_2020__33[[#This Row],[Adj Open]]</f>
        <v>-0.14657054794540869</v>
      </c>
      <c r="K7353" s="50">
        <v>1239711</v>
      </c>
    </row>
    <row r="7354" spans="1:11" x14ac:dyDescent="0.3">
      <c r="A7354" s="51" t="str">
        <f t="shared" si="120"/>
        <v>FRE.DE</v>
      </c>
      <c r="B7354" s="52" t="s">
        <v>365</v>
      </c>
      <c r="C7354" s="50" t="s">
        <v>20041</v>
      </c>
      <c r="D7354" s="50">
        <f>DAX__2019_2020__33[[#This Row],[Open]]*(DAX__2019_2020__33[[#This Row],[Adj Close]]/DAX__2019_2020__33[[#This Row],[Close]])</f>
        <v>44.676538049446016</v>
      </c>
      <c r="E7354" s="50" t="s">
        <v>20110</v>
      </c>
      <c r="F7354" s="50" t="s">
        <v>20042</v>
      </c>
      <c r="G7354" s="50" t="s">
        <v>19604</v>
      </c>
      <c r="H7354" s="50" t="s">
        <v>20160</v>
      </c>
      <c r="I7354" s="50">
        <f>(DAX__2019_2020__33[[#This Row],[Adj Close]]-DAX__2019_2020__33[[#This Row],[Adj Open]])/DAX__2019_2020__33[[#This Row],[Adj Open]]</f>
        <v>-3.4857904449457282E-3</v>
      </c>
      <c r="J7354" s="50">
        <f>DAX__2019_2020__33[[#This Row],[Adj Close]]-DAX__2019_2020__33[[#This Row],[Adj Open]]</f>
        <v>-0.15573304944601318</v>
      </c>
      <c r="K7354" s="50">
        <v>842223</v>
      </c>
    </row>
    <row r="7355" spans="1:11" x14ac:dyDescent="0.3">
      <c r="A7355" s="51" t="str">
        <f t="shared" si="120"/>
        <v>FRE.DE</v>
      </c>
      <c r="B7355" s="52" t="s">
        <v>366</v>
      </c>
      <c r="C7355" s="50" t="s">
        <v>9920</v>
      </c>
      <c r="D7355" s="50">
        <f>DAX__2019_2020__33[[#This Row],[Open]]*(DAX__2019_2020__33[[#This Row],[Adj Close]]/DAX__2019_2020__33[[#This Row],[Close]])</f>
        <v>44.800206041247058</v>
      </c>
      <c r="E7355" s="50" t="s">
        <v>2277</v>
      </c>
      <c r="F7355" s="50" t="s">
        <v>801</v>
      </c>
      <c r="G7355" s="50" t="s">
        <v>19604</v>
      </c>
      <c r="H7355" s="50" t="s">
        <v>20160</v>
      </c>
      <c r="I7355" s="50">
        <f>(DAX__2019_2020__33[[#This Row],[Adj Close]]-DAX__2019_2020__33[[#This Row],[Adj Open]])/DAX__2019_2020__33[[#This Row],[Adj Open]]</f>
        <v>-6.236601702005881E-3</v>
      </c>
      <c r="J7355" s="50">
        <f>DAX__2019_2020__33[[#This Row],[Adj Close]]-DAX__2019_2020__33[[#This Row],[Adj Open]]</f>
        <v>-0.27940104124705556</v>
      </c>
      <c r="K7355" s="50">
        <v>669794</v>
      </c>
    </row>
    <row r="7356" spans="1:11" x14ac:dyDescent="0.3">
      <c r="A7356" s="51" t="str">
        <f t="shared" si="120"/>
        <v>FRE.DE</v>
      </c>
      <c r="B7356" s="52" t="s">
        <v>367</v>
      </c>
      <c r="C7356" s="50" t="s">
        <v>9486</v>
      </c>
      <c r="D7356" s="50">
        <f>DAX__2019_2020__33[[#This Row],[Open]]*(DAX__2019_2020__33[[#This Row],[Adj Close]]/DAX__2019_2020__33[[#This Row],[Close]])</f>
        <v>44.158961312019805</v>
      </c>
      <c r="E7356" s="50" t="s">
        <v>8697</v>
      </c>
      <c r="F7356" s="50" t="s">
        <v>761</v>
      </c>
      <c r="G7356" s="50" t="s">
        <v>799</v>
      </c>
      <c r="H7356" s="50" t="s">
        <v>20167</v>
      </c>
      <c r="I7356" s="50">
        <f>(DAX__2019_2020__33[[#This Row],[Adj Close]]-DAX__2019_2020__33[[#This Row],[Adj Open]])/DAX__2019_2020__33[[#This Row],[Adj Open]]</f>
        <v>6.7419766936220073E-3</v>
      </c>
      <c r="J7356" s="50">
        <f>DAX__2019_2020__33[[#This Row],[Adj Close]]-DAX__2019_2020__33[[#This Row],[Adj Open]]</f>
        <v>0.29771868798019341</v>
      </c>
      <c r="K7356" s="50">
        <v>1026624</v>
      </c>
    </row>
    <row r="7357" spans="1:11" x14ac:dyDescent="0.3">
      <c r="A7357" s="51" t="str">
        <f t="shared" si="120"/>
        <v>FRE.DE</v>
      </c>
      <c r="B7357" s="52" t="s">
        <v>368</v>
      </c>
      <c r="C7357" s="50" t="s">
        <v>9877</v>
      </c>
      <c r="D7357" s="50">
        <f>DAX__2019_2020__33[[#This Row],[Open]]*(DAX__2019_2020__33[[#This Row],[Adj Close]]/DAX__2019_2020__33[[#This Row],[Close]])</f>
        <v>44.658217175333405</v>
      </c>
      <c r="E7357" s="50" t="s">
        <v>19717</v>
      </c>
      <c r="F7357" s="50" t="s">
        <v>20168</v>
      </c>
      <c r="G7357" s="50" t="s">
        <v>651</v>
      </c>
      <c r="H7357" s="50" t="s">
        <v>20073</v>
      </c>
      <c r="I7357" s="50">
        <f>(DAX__2019_2020__33[[#This Row],[Adj Close]]-DAX__2019_2020__33[[#This Row],[Adj Open]])/DAX__2019_2020__33[[#This Row],[Adj Open]]</f>
        <v>-2.2564307692306477E-3</v>
      </c>
      <c r="J7357" s="50">
        <f>DAX__2019_2020__33[[#This Row],[Adj Close]]-DAX__2019_2020__33[[#This Row],[Adj Open]]</f>
        <v>-0.10076817533340687</v>
      </c>
      <c r="K7357" s="50">
        <v>1081434</v>
      </c>
    </row>
    <row r="7358" spans="1:11" x14ac:dyDescent="0.3">
      <c r="A7358" s="51" t="str">
        <f t="shared" si="120"/>
        <v>FRE.DE</v>
      </c>
      <c r="B7358" s="52" t="s">
        <v>369</v>
      </c>
      <c r="C7358" s="50" t="s">
        <v>19587</v>
      </c>
      <c r="D7358" s="50">
        <f>DAX__2019_2020__33[[#This Row],[Open]]*(DAX__2019_2020__33[[#This Row],[Adj Close]]/DAX__2019_2020__33[[#This Row],[Close]])</f>
        <v>44.88723038249978</v>
      </c>
      <c r="E7358" s="50" t="s">
        <v>19674</v>
      </c>
      <c r="F7358" s="50" t="s">
        <v>19686</v>
      </c>
      <c r="G7358" s="50" t="s">
        <v>20169</v>
      </c>
      <c r="H7358" s="50" t="s">
        <v>20170</v>
      </c>
      <c r="I7358" s="50">
        <f>(DAX__2019_2020__33[[#This Row],[Adj Close]]-DAX__2019_2020__33[[#This Row],[Adj Open]])/DAX__2019_2020__33[[#This Row],[Adj Open]]</f>
        <v>1.5102081632653091E-2</v>
      </c>
      <c r="J7358" s="50">
        <f>DAX__2019_2020__33[[#This Row],[Adj Close]]-DAX__2019_2020__33[[#This Row],[Adj Open]]</f>
        <v>0.67789061750021773</v>
      </c>
      <c r="K7358" s="50">
        <v>3533513</v>
      </c>
    </row>
    <row r="7359" spans="1:11" x14ac:dyDescent="0.3">
      <c r="A7359" s="51" t="str">
        <f t="shared" si="120"/>
        <v>FRE.DE</v>
      </c>
      <c r="B7359" s="52" t="s">
        <v>370</v>
      </c>
      <c r="C7359" s="50" t="s">
        <v>720</v>
      </c>
      <c r="D7359" s="50">
        <f>DAX__2019_2020__33[[#This Row],[Open]]*(DAX__2019_2020__33[[#This Row],[Adj Close]]/DAX__2019_2020__33[[#This Row],[Close]])</f>
        <v>45.381909997419186</v>
      </c>
      <c r="E7359" s="50" t="s">
        <v>2281</v>
      </c>
      <c r="F7359" s="50" t="s">
        <v>20171</v>
      </c>
      <c r="G7359" s="50" t="s">
        <v>9876</v>
      </c>
      <c r="H7359" s="50" t="s">
        <v>20172</v>
      </c>
      <c r="I7359" s="50">
        <f>(DAX__2019_2020__33[[#This Row],[Adj Close]]-DAX__2019_2020__33[[#This Row],[Adj Open]])/DAX__2019_2020__33[[#This Row],[Adj Open]]</f>
        <v>2.4222647876006634E-3</v>
      </c>
      <c r="J7359" s="50">
        <f>DAX__2019_2020__33[[#This Row],[Adj Close]]-DAX__2019_2020__33[[#This Row],[Adj Open]]</f>
        <v>0.10992700258081101</v>
      </c>
      <c r="K7359" s="50">
        <v>2438826</v>
      </c>
    </row>
    <row r="7360" spans="1:11" x14ac:dyDescent="0.3">
      <c r="A7360" s="51" t="str">
        <f t="shared" si="120"/>
        <v>FRE.DE</v>
      </c>
      <c r="B7360" s="52" t="s">
        <v>371</v>
      </c>
      <c r="C7360" s="50" t="s">
        <v>9868</v>
      </c>
      <c r="D7360" s="50">
        <f>DAX__2019_2020__33[[#This Row],[Open]]*(DAX__2019_2020__33[[#This Row],[Adj Close]]/DAX__2019_2020__33[[#This Row],[Close]])</f>
        <v>44.598671499967715</v>
      </c>
      <c r="E7360" s="50" t="s">
        <v>20173</v>
      </c>
      <c r="F7360" s="50" t="s">
        <v>20174</v>
      </c>
      <c r="G7360" s="50" t="s">
        <v>9850</v>
      </c>
      <c r="H7360" s="50" t="s">
        <v>20175</v>
      </c>
      <c r="I7360" s="50">
        <f>(DAX__2019_2020__33[[#This Row],[Adj Close]]-DAX__2019_2020__33[[#This Row],[Adj Open]])/DAX__2019_2020__33[[#This Row],[Adj Open]]</f>
        <v>-2.1361835855769989E-2</v>
      </c>
      <c r="J7360" s="50">
        <f>DAX__2019_2020__33[[#This Row],[Adj Close]]-DAX__2019_2020__33[[#This Row],[Adj Open]]</f>
        <v>-0.95270949996771748</v>
      </c>
      <c r="K7360" s="50">
        <v>2627682</v>
      </c>
    </row>
    <row r="7361" spans="1:11" x14ac:dyDescent="0.3">
      <c r="A7361" s="51" t="str">
        <f t="shared" si="120"/>
        <v>FRE.DE</v>
      </c>
      <c r="B7361" s="52" t="s">
        <v>372</v>
      </c>
      <c r="C7361" s="50" t="s">
        <v>9862</v>
      </c>
      <c r="D7361" s="50">
        <f>DAX__2019_2020__33[[#This Row],[Open]]*(DAX__2019_2020__33[[#This Row],[Adj Close]]/DAX__2019_2020__33[[#This Row],[Close]])</f>
        <v>43.971168321674277</v>
      </c>
      <c r="E7361" s="50" t="s">
        <v>9497</v>
      </c>
      <c r="F7361" s="50" t="s">
        <v>9909</v>
      </c>
      <c r="G7361" s="50" t="s">
        <v>11599</v>
      </c>
      <c r="H7361" s="50" t="s">
        <v>20176</v>
      </c>
      <c r="I7361" s="50">
        <f>(DAX__2019_2020__33[[#This Row],[Adj Close]]-DAX__2019_2020__33[[#This Row],[Adj Open]])/DAX__2019_2020__33[[#This Row],[Adj Open]]</f>
        <v>-2.4062479166666522E-2</v>
      </c>
      <c r="J7361" s="50">
        <f>DAX__2019_2020__33[[#This Row],[Adj Close]]-DAX__2019_2020__33[[#This Row],[Adj Open]]</f>
        <v>-1.0580553216742743</v>
      </c>
      <c r="K7361" s="50">
        <v>2001237</v>
      </c>
    </row>
    <row r="7362" spans="1:11" x14ac:dyDescent="0.3">
      <c r="A7362" s="51" t="str">
        <f t="shared" si="120"/>
        <v>FRE.DE</v>
      </c>
      <c r="B7362" s="52" t="s">
        <v>373</v>
      </c>
      <c r="C7362" s="50" t="s">
        <v>9925</v>
      </c>
      <c r="D7362" s="50">
        <f>DAX__2019_2020__33[[#This Row],[Open]]*(DAX__2019_2020__33[[#This Row],[Adj Close]]/DAX__2019_2020__33[[#This Row],[Close]])</f>
        <v>42.885629270138217</v>
      </c>
      <c r="E7362" s="50" t="s">
        <v>9925</v>
      </c>
      <c r="F7362" s="50" t="s">
        <v>8208</v>
      </c>
      <c r="G7362" s="50" t="s">
        <v>2216</v>
      </c>
      <c r="H7362" s="50" t="s">
        <v>20177</v>
      </c>
      <c r="I7362" s="50">
        <f>(DAX__2019_2020__33[[#This Row],[Adj Close]]-DAX__2019_2020__33[[#This Row],[Adj Open]])/DAX__2019_2020__33[[#This Row],[Adj Open]]</f>
        <v>-2.1040201239777814E-2</v>
      </c>
      <c r="J7362" s="50">
        <f>DAX__2019_2020__33[[#This Row],[Adj Close]]-DAX__2019_2020__33[[#This Row],[Adj Open]]</f>
        <v>-0.90232227013821387</v>
      </c>
      <c r="K7362" s="50">
        <v>2881312</v>
      </c>
    </row>
    <row r="7363" spans="1:11" x14ac:dyDescent="0.3">
      <c r="A7363" s="51" t="str">
        <f t="shared" si="120"/>
        <v>FRE.DE</v>
      </c>
      <c r="B7363" s="52" t="s">
        <v>374</v>
      </c>
      <c r="C7363" s="50" t="s">
        <v>1304</v>
      </c>
      <c r="D7363" s="50">
        <f>DAX__2019_2020__33[[#This Row],[Open]]*(DAX__2019_2020__33[[#This Row],[Adj Close]]/DAX__2019_2020__33[[#This Row],[Close]])</f>
        <v>41.103876424843179</v>
      </c>
      <c r="E7363" s="50" t="s">
        <v>625</v>
      </c>
      <c r="F7363" s="50" t="s">
        <v>1378</v>
      </c>
      <c r="G7363" s="50" t="s">
        <v>8278</v>
      </c>
      <c r="H7363" s="50" t="s">
        <v>20178</v>
      </c>
      <c r="I7363" s="50">
        <f>(DAX__2019_2020__33[[#This Row],[Adj Close]]-DAX__2019_2020__33[[#This Row],[Adj Open]])/DAX__2019_2020__33[[#This Row],[Adj Open]]</f>
        <v>-1.9389325147967981E-2</v>
      </c>
      <c r="J7363" s="50">
        <f>DAX__2019_2020__33[[#This Row],[Adj Close]]-DAX__2019_2020__33[[#This Row],[Adj Open]]</f>
        <v>-0.7969764248431801</v>
      </c>
      <c r="K7363" s="50">
        <v>5011365</v>
      </c>
    </row>
    <row r="7364" spans="1:11" x14ac:dyDescent="0.3">
      <c r="A7364" s="51" t="str">
        <f t="shared" si="120"/>
        <v>FRE.DE</v>
      </c>
      <c r="B7364" s="52" t="s">
        <v>375</v>
      </c>
      <c r="C7364" s="50" t="s">
        <v>1134</v>
      </c>
      <c r="D7364" s="50">
        <f>DAX__2019_2020__33[[#This Row],[Open]]*(DAX__2019_2020__33[[#This Row],[Adj Close]]/DAX__2019_2020__33[[#This Row],[Close]])</f>
        <v>38.896156132238808</v>
      </c>
      <c r="E7364" s="50" t="s">
        <v>8326</v>
      </c>
      <c r="F7364" s="50" t="s">
        <v>19971</v>
      </c>
      <c r="G7364" s="50" t="s">
        <v>20179</v>
      </c>
      <c r="H7364" s="50" t="s">
        <v>20180</v>
      </c>
      <c r="I7364" s="50">
        <f>(DAX__2019_2020__33[[#This Row],[Adj Close]]-DAX__2019_2020__33[[#This Row],[Adj Open]])/DAX__2019_2020__33[[#This Row],[Adj Open]]</f>
        <v>-1.0597739298111376E-3</v>
      </c>
      <c r="J7364" s="50">
        <f>DAX__2019_2020__33[[#This Row],[Adj Close]]-DAX__2019_2020__33[[#This Row],[Adj Open]]</f>
        <v>-4.1221132238810299E-2</v>
      </c>
      <c r="K7364" s="50">
        <v>5104334</v>
      </c>
    </row>
    <row r="7365" spans="1:11" x14ac:dyDescent="0.3">
      <c r="A7365" s="51" t="str">
        <f t="shared" si="120"/>
        <v>FRE.DE</v>
      </c>
      <c r="B7365" s="52" t="s">
        <v>376</v>
      </c>
      <c r="C7365" s="50" t="s">
        <v>588</v>
      </c>
      <c r="D7365" s="50">
        <f>DAX__2019_2020__33[[#This Row],[Open]]*(DAX__2019_2020__33[[#This Row],[Adj Close]]/DAX__2019_2020__33[[#This Row],[Close]])</f>
        <v>39.528249103684708</v>
      </c>
      <c r="E7365" s="50" t="s">
        <v>19553</v>
      </c>
      <c r="F7365" s="50" t="s">
        <v>19881</v>
      </c>
      <c r="G7365" s="50" t="s">
        <v>20181</v>
      </c>
      <c r="H7365" s="50" t="s">
        <v>20182</v>
      </c>
      <c r="I7365" s="50">
        <f>(DAX__2019_2020__33[[#This Row],[Adj Close]]-DAX__2019_2020__33[[#This Row],[Adj Open]])/DAX__2019_2020__33[[#This Row],[Adj Open]]</f>
        <v>-1.3441528925073944E-2</v>
      </c>
      <c r="J7365" s="50">
        <f>DAX__2019_2020__33[[#This Row],[Adj Close]]-DAX__2019_2020__33[[#This Row],[Adj Open]]</f>
        <v>-0.53132010368470617</v>
      </c>
      <c r="K7365" s="50">
        <v>3420380</v>
      </c>
    </row>
    <row r="7366" spans="1:11" x14ac:dyDescent="0.3">
      <c r="A7366" s="51" t="str">
        <f t="shared" si="120"/>
        <v>FRE.DE</v>
      </c>
      <c r="B7366" s="52" t="s">
        <v>377</v>
      </c>
      <c r="C7366" s="50" t="s">
        <v>20183</v>
      </c>
      <c r="D7366" s="50">
        <f>DAX__2019_2020__33[[#This Row],[Open]]*(DAX__2019_2020__33[[#This Row],[Adj Close]]/DAX__2019_2020__33[[#This Row],[Close]])</f>
        <v>39.285482625458307</v>
      </c>
      <c r="E7366" s="50" t="s">
        <v>19523</v>
      </c>
      <c r="F7366" s="50" t="s">
        <v>20184</v>
      </c>
      <c r="G7366" s="50" t="s">
        <v>1332</v>
      </c>
      <c r="H7366" s="50" t="s">
        <v>20185</v>
      </c>
      <c r="I7366" s="50">
        <f>(DAX__2019_2020__33[[#This Row],[Adj Close]]-DAX__2019_2020__33[[#This Row],[Adj Open]])/DAX__2019_2020__33[[#This Row],[Adj Open]]</f>
        <v>-1.084295258682305E-2</v>
      </c>
      <c r="J7366" s="50">
        <f>DAX__2019_2020__33[[#This Row],[Adj Close]]-DAX__2019_2020__33[[#This Row],[Adj Open]]</f>
        <v>-0.42597062545830511</v>
      </c>
      <c r="K7366" s="50">
        <v>3070876</v>
      </c>
    </row>
    <row r="7367" spans="1:11" x14ac:dyDescent="0.3">
      <c r="A7367" s="51" t="str">
        <f t="shared" si="120"/>
        <v>FRE.DE</v>
      </c>
      <c r="B7367" s="52" t="s">
        <v>378</v>
      </c>
      <c r="C7367" s="50" t="s">
        <v>2181</v>
      </c>
      <c r="D7367" s="50">
        <f>DAX__2019_2020__33[[#This Row],[Open]]*(DAX__2019_2020__33[[#This Row],[Adj Close]]/DAX__2019_2020__33[[#This Row],[Close]])</f>
        <v>38.749587414931305</v>
      </c>
      <c r="E7367" s="50" t="s">
        <v>20186</v>
      </c>
      <c r="F7367" s="50" t="s">
        <v>9800</v>
      </c>
      <c r="G7367" s="50" t="s">
        <v>20187</v>
      </c>
      <c r="H7367" s="50" t="s">
        <v>20188</v>
      </c>
      <c r="I7367" s="50">
        <f>(DAX__2019_2020__33[[#This Row],[Adj Close]]-DAX__2019_2020__33[[#This Row],[Adj Open]])/DAX__2019_2020__33[[#This Row],[Adj Open]]</f>
        <v>7.8014659054719713E-3</v>
      </c>
      <c r="J7367" s="50">
        <f>DAX__2019_2020__33[[#This Row],[Adj Close]]-DAX__2019_2020__33[[#This Row],[Adj Open]]</f>
        <v>0.30230358506869237</v>
      </c>
      <c r="K7367" s="50">
        <v>2154964</v>
      </c>
    </row>
    <row r="7368" spans="1:11" x14ac:dyDescent="0.3">
      <c r="A7368" s="51" t="str">
        <f t="shared" si="120"/>
        <v>FRE.DE</v>
      </c>
      <c r="B7368" s="52" t="s">
        <v>379</v>
      </c>
      <c r="C7368" s="50" t="s">
        <v>1461</v>
      </c>
      <c r="D7368" s="50">
        <f>DAX__2019_2020__33[[#This Row],[Open]]*(DAX__2019_2020__33[[#This Row],[Adj Close]]/DAX__2019_2020__33[[#This Row],[Close]])</f>
        <v>39.235108096643714</v>
      </c>
      <c r="E7368" s="50" t="s">
        <v>20189</v>
      </c>
      <c r="F7368" s="50" t="s">
        <v>590</v>
      </c>
      <c r="G7368" s="50" t="s">
        <v>1439</v>
      </c>
      <c r="H7368" s="50" t="s">
        <v>20190</v>
      </c>
      <c r="I7368" s="50">
        <f>(DAX__2019_2020__33[[#This Row],[Adj Close]]-DAX__2019_2020__33[[#This Row],[Adj Open]])/DAX__2019_2020__33[[#This Row],[Adj Open]]</f>
        <v>-2.2414264654949195E-2</v>
      </c>
      <c r="J7368" s="50">
        <f>DAX__2019_2020__33[[#This Row],[Adj Close]]-DAX__2019_2020__33[[#This Row],[Adj Open]]</f>
        <v>-0.87942609664371219</v>
      </c>
      <c r="K7368" s="50">
        <v>2216825</v>
      </c>
    </row>
    <row r="7369" spans="1:11" x14ac:dyDescent="0.3">
      <c r="A7369" s="51" t="str">
        <f t="shared" si="120"/>
        <v>FRE.DE</v>
      </c>
      <c r="B7369" s="52" t="s">
        <v>380</v>
      </c>
      <c r="C7369" s="50" t="s">
        <v>1050</v>
      </c>
      <c r="D7369" s="50">
        <f>DAX__2019_2020__33[[#This Row],[Open]]*(DAX__2019_2020__33[[#This Row],[Adj Close]]/DAX__2019_2020__33[[#This Row],[Close]])</f>
        <v>37.604509011537274</v>
      </c>
      <c r="E7369" s="50" t="s">
        <v>1038</v>
      </c>
      <c r="F7369" s="50" t="s">
        <v>9803</v>
      </c>
      <c r="G7369" s="50" t="s">
        <v>1507</v>
      </c>
      <c r="H7369" s="50" t="s">
        <v>20191</v>
      </c>
      <c r="I7369" s="50">
        <f>(DAX__2019_2020__33[[#This Row],[Adj Close]]-DAX__2019_2020__33[[#This Row],[Adj Open]])/DAX__2019_2020__33[[#This Row],[Adj Open]]</f>
        <v>-5.8464800449813028E-3</v>
      </c>
      <c r="J7369" s="50">
        <f>DAX__2019_2020__33[[#This Row],[Adj Close]]-DAX__2019_2020__33[[#This Row],[Adj Open]]</f>
        <v>-0.21985401153727224</v>
      </c>
      <c r="K7369" s="50">
        <v>3059858</v>
      </c>
    </row>
    <row r="7370" spans="1:11" x14ac:dyDescent="0.3">
      <c r="A7370" s="51" t="str">
        <f t="shared" si="120"/>
        <v>FRE.DE</v>
      </c>
      <c r="B7370" s="52" t="s">
        <v>381</v>
      </c>
      <c r="C7370" s="50" t="s">
        <v>17501</v>
      </c>
      <c r="D7370" s="50">
        <f>DAX__2019_2020__33[[#This Row],[Open]]*(DAX__2019_2020__33[[#This Row],[Adj Close]]/DAX__2019_2020__33[[#This Row],[Close]])</f>
        <v>35.772380832067157</v>
      </c>
      <c r="E7370" s="50" t="s">
        <v>8178</v>
      </c>
      <c r="F7370" s="50" t="s">
        <v>20192</v>
      </c>
      <c r="G7370" s="50" t="s">
        <v>20193</v>
      </c>
      <c r="H7370" s="50" t="s">
        <v>20194</v>
      </c>
      <c r="I7370" s="50">
        <f>(DAX__2019_2020__33[[#This Row],[Adj Close]]-DAX__2019_2020__33[[#This Row],[Adj Open]])/DAX__2019_2020__33[[#This Row],[Adj Open]]</f>
        <v>-1.9334213043129673E-2</v>
      </c>
      <c r="J7370" s="50">
        <f>DAX__2019_2020__33[[#This Row],[Adj Close]]-DAX__2019_2020__33[[#This Row],[Adj Open]]</f>
        <v>-0.6916308320671547</v>
      </c>
      <c r="K7370" s="50">
        <v>5568763</v>
      </c>
    </row>
    <row r="7371" spans="1:11" x14ac:dyDescent="0.3">
      <c r="A7371" s="51" t="str">
        <f t="shared" si="120"/>
        <v>FRE.DE</v>
      </c>
      <c r="B7371" s="52" t="s">
        <v>382</v>
      </c>
      <c r="C7371" s="50" t="s">
        <v>20195</v>
      </c>
      <c r="D7371" s="50">
        <f>DAX__2019_2020__33[[#This Row],[Open]]*(DAX__2019_2020__33[[#This Row],[Adj Close]]/DAX__2019_2020__33[[#This Row],[Close]])</f>
        <v>35.410526960456131</v>
      </c>
      <c r="E7371" s="50" t="s">
        <v>20196</v>
      </c>
      <c r="F7371" s="50" t="s">
        <v>20197</v>
      </c>
      <c r="G7371" s="50" t="s">
        <v>20198</v>
      </c>
      <c r="H7371" s="50" t="s">
        <v>20199</v>
      </c>
      <c r="I7371" s="50">
        <f>(DAX__2019_2020__33[[#This Row],[Adj Close]]-DAX__2019_2020__33[[#This Row],[Adj Open]])/DAX__2019_2020__33[[#This Row],[Adj Open]]</f>
        <v>-5.2903843044983592E-2</v>
      </c>
      <c r="J7371" s="50">
        <f>DAX__2019_2020__33[[#This Row],[Adj Close]]-DAX__2019_2020__33[[#This Row],[Adj Open]]</f>
        <v>-1.8733529604561312</v>
      </c>
      <c r="K7371" s="50">
        <v>5213807</v>
      </c>
    </row>
    <row r="7372" spans="1:11" x14ac:dyDescent="0.3">
      <c r="A7372" s="51" t="str">
        <f t="shared" si="120"/>
        <v>FRE.DE</v>
      </c>
      <c r="B7372" s="52" t="s">
        <v>383</v>
      </c>
      <c r="C7372" s="50" t="s">
        <v>20200</v>
      </c>
      <c r="D7372" s="50">
        <f>DAX__2019_2020__33[[#This Row],[Open]]*(DAX__2019_2020__33[[#This Row],[Adj Close]]/DAX__2019_2020__33[[#This Row],[Close]])</f>
        <v>34.247124207845864</v>
      </c>
      <c r="E7372" s="50" t="s">
        <v>20201</v>
      </c>
      <c r="F7372" s="50" t="s">
        <v>20202</v>
      </c>
      <c r="G7372" s="50" t="s">
        <v>20203</v>
      </c>
      <c r="H7372" s="50" t="s">
        <v>20204</v>
      </c>
      <c r="I7372" s="50">
        <f>(DAX__2019_2020__33[[#This Row],[Adj Close]]-DAX__2019_2020__33[[#This Row],[Adj Open]])/DAX__2019_2020__33[[#This Row],[Adj Open]]</f>
        <v>-3.6511918497360921E-2</v>
      </c>
      <c r="J7372" s="50">
        <f>DAX__2019_2020__33[[#This Row],[Adj Close]]-DAX__2019_2020__33[[#This Row],[Adj Open]]</f>
        <v>-1.2504282078458644</v>
      </c>
      <c r="K7372" s="50">
        <v>4024590</v>
      </c>
    </row>
    <row r="7373" spans="1:11" x14ac:dyDescent="0.3">
      <c r="A7373" s="51" t="str">
        <f t="shared" si="120"/>
        <v>FRE.DE</v>
      </c>
      <c r="B7373" s="52" t="s">
        <v>384</v>
      </c>
      <c r="C7373" s="50" t="s">
        <v>1924</v>
      </c>
      <c r="D7373" s="50">
        <f>DAX__2019_2020__33[[#This Row],[Open]]*(DAX__2019_2020__33[[#This Row],[Adj Close]]/DAX__2019_2020__33[[#This Row],[Close]])</f>
        <v>31.100440477125694</v>
      </c>
      <c r="E7373" s="50" t="s">
        <v>20205</v>
      </c>
      <c r="F7373" s="50" t="s">
        <v>17252</v>
      </c>
      <c r="G7373" s="50" t="s">
        <v>20206</v>
      </c>
      <c r="H7373" s="50" t="s">
        <v>20207</v>
      </c>
      <c r="I7373" s="50">
        <f>(DAX__2019_2020__33[[#This Row],[Adj Close]]-DAX__2019_2020__33[[#This Row],[Adj Open]])/DAX__2019_2020__33[[#This Row],[Adj Open]]</f>
        <v>-6.0530219130185026E-2</v>
      </c>
      <c r="J7373" s="50">
        <f>DAX__2019_2020__33[[#This Row],[Adj Close]]-DAX__2019_2020__33[[#This Row],[Adj Open]]</f>
        <v>-1.8825164771256944</v>
      </c>
      <c r="K7373" s="50">
        <v>6578437</v>
      </c>
    </row>
    <row r="7374" spans="1:11" x14ac:dyDescent="0.3">
      <c r="A7374" s="51" t="str">
        <f t="shared" si="120"/>
        <v>FRE.DE</v>
      </c>
      <c r="B7374" s="52" t="s">
        <v>385</v>
      </c>
      <c r="C7374" s="50" t="s">
        <v>1600</v>
      </c>
      <c r="D7374" s="50">
        <f>DAX__2019_2020__33[[#This Row],[Open]]*(DAX__2019_2020__33[[#This Row],[Adj Close]]/DAX__2019_2020__33[[#This Row],[Close]])</f>
        <v>30.514159531288804</v>
      </c>
      <c r="E7374" s="50" t="s">
        <v>16863</v>
      </c>
      <c r="F7374" s="50" t="s">
        <v>1633</v>
      </c>
      <c r="G7374" s="50" t="s">
        <v>20208</v>
      </c>
      <c r="H7374" s="50" t="s">
        <v>20209</v>
      </c>
      <c r="I7374" s="50">
        <f>(DAX__2019_2020__33[[#This Row],[Adj Close]]-DAX__2019_2020__33[[#This Row],[Adj Open]])/DAX__2019_2020__33[[#This Row],[Adj Open]]</f>
        <v>-5.899135217678321E-2</v>
      </c>
      <c r="J7374" s="50">
        <f>DAX__2019_2020__33[[#This Row],[Adj Close]]-DAX__2019_2020__33[[#This Row],[Adj Open]]</f>
        <v>-1.800071531288804</v>
      </c>
      <c r="K7374" s="50">
        <v>5418561</v>
      </c>
    </row>
    <row r="7375" spans="1:11" x14ac:dyDescent="0.3">
      <c r="A7375" s="51" t="str">
        <f t="shared" si="120"/>
        <v>FRE.DE</v>
      </c>
      <c r="B7375" s="52" t="s">
        <v>386</v>
      </c>
      <c r="C7375" s="50" t="s">
        <v>20210</v>
      </c>
      <c r="D7375" s="50">
        <f>DAX__2019_2020__33[[#This Row],[Open]]*(DAX__2019_2020__33[[#This Row],[Adj Close]]/DAX__2019_2020__33[[#This Row],[Close]])</f>
        <v>27.468238735105551</v>
      </c>
      <c r="E7375" s="50" t="s">
        <v>20211</v>
      </c>
      <c r="F7375" s="50" t="s">
        <v>20212</v>
      </c>
      <c r="G7375" s="50" t="s">
        <v>16258</v>
      </c>
      <c r="H7375" s="50" t="s">
        <v>20213</v>
      </c>
      <c r="I7375" s="50">
        <f>(DAX__2019_2020__33[[#This Row],[Adj Close]]-DAX__2019_2020__33[[#This Row],[Adj Open]])/DAX__2019_2020__33[[#This Row],[Adj Open]]</f>
        <v>-1.250625270947974E-2</v>
      </c>
      <c r="J7375" s="50">
        <f>DAX__2019_2020__33[[#This Row],[Adj Close]]-DAX__2019_2020__33[[#This Row],[Adj Open]]</f>
        <v>-0.34352473510555015</v>
      </c>
      <c r="K7375" s="50">
        <v>5622719</v>
      </c>
    </row>
    <row r="7376" spans="1:11" x14ac:dyDescent="0.3">
      <c r="A7376" s="51" t="str">
        <f t="shared" si="120"/>
        <v>FRE.DE</v>
      </c>
      <c r="B7376" s="52" t="s">
        <v>387</v>
      </c>
      <c r="C7376" s="50" t="s">
        <v>20214</v>
      </c>
      <c r="D7376" s="50">
        <f>DAX__2019_2020__33[[#This Row],[Open]]*(DAX__2019_2020__33[[#This Row],[Adj Close]]/DAX__2019_2020__33[[#This Row],[Close]])</f>
        <v>28.118644669298405</v>
      </c>
      <c r="E7376" s="50" t="s">
        <v>1833</v>
      </c>
      <c r="F7376" s="50" t="s">
        <v>16439</v>
      </c>
      <c r="G7376" s="50" t="s">
        <v>20215</v>
      </c>
      <c r="H7376" s="50" t="s">
        <v>20216</v>
      </c>
      <c r="I7376" s="50">
        <f>(DAX__2019_2020__33[[#This Row],[Adj Close]]-DAX__2019_2020__33[[#This Row],[Adj Open]])/DAX__2019_2020__33[[#This Row],[Adj Open]]</f>
        <v>-9.2197426290926865E-2</v>
      </c>
      <c r="J7376" s="50">
        <f>DAX__2019_2020__33[[#This Row],[Adj Close]]-DAX__2019_2020__33[[#This Row],[Adj Open]]</f>
        <v>-2.5924666692984033</v>
      </c>
      <c r="K7376" s="50">
        <v>4701811</v>
      </c>
    </row>
    <row r="7377" spans="1:11" x14ac:dyDescent="0.3">
      <c r="A7377" s="51" t="str">
        <f t="shared" si="120"/>
        <v>FRE.DE</v>
      </c>
      <c r="B7377" s="52" t="s">
        <v>388</v>
      </c>
      <c r="C7377" s="50" t="s">
        <v>1691</v>
      </c>
      <c r="D7377" s="50">
        <f>DAX__2019_2020__33[[#This Row],[Open]]*(DAX__2019_2020__33[[#This Row],[Adj Close]]/DAX__2019_2020__33[[#This Row],[Close]])</f>
        <v>24.916995388577117</v>
      </c>
      <c r="E7377" s="50" t="s">
        <v>16364</v>
      </c>
      <c r="F7377" s="50" t="s">
        <v>20217</v>
      </c>
      <c r="G7377" s="50" t="s">
        <v>16151</v>
      </c>
      <c r="H7377" s="50" t="s">
        <v>20218</v>
      </c>
      <c r="I7377" s="50">
        <f>(DAX__2019_2020__33[[#This Row],[Adj Close]]-DAX__2019_2020__33[[#This Row],[Adj Open]])/DAX__2019_2020__33[[#This Row],[Adj Open]]</f>
        <v>-1.0294154033303214E-2</v>
      </c>
      <c r="J7377" s="50">
        <f>DAX__2019_2020__33[[#This Row],[Adj Close]]-DAX__2019_2020__33[[#This Row],[Adj Open]]</f>
        <v>-0.25649938857711874</v>
      </c>
      <c r="K7377" s="50">
        <v>4856034</v>
      </c>
    </row>
    <row r="7378" spans="1:11" x14ac:dyDescent="0.3">
      <c r="A7378" s="51" t="str">
        <f t="shared" si="120"/>
        <v>FRE.DE</v>
      </c>
      <c r="B7378" s="52" t="s">
        <v>389</v>
      </c>
      <c r="C7378" s="50" t="s">
        <v>20219</v>
      </c>
      <c r="D7378" s="50">
        <f>DAX__2019_2020__33[[#This Row],[Open]]*(DAX__2019_2020__33[[#This Row],[Adj Close]]/DAX__2019_2020__33[[#This Row],[Close]])</f>
        <v>24.545987273007711</v>
      </c>
      <c r="E7378" s="50" t="s">
        <v>16445</v>
      </c>
      <c r="F7378" s="50" t="s">
        <v>20220</v>
      </c>
      <c r="G7378" s="50" t="s">
        <v>20221</v>
      </c>
      <c r="H7378" s="50" t="s">
        <v>20222</v>
      </c>
      <c r="I7378" s="50">
        <f>(DAX__2019_2020__33[[#This Row],[Adj Close]]-DAX__2019_2020__33[[#This Row],[Adj Open]])/DAX__2019_2020__33[[#This Row],[Adj Open]]</f>
        <v>-4.2545213659264926E-2</v>
      </c>
      <c r="J7378" s="50">
        <f>DAX__2019_2020__33[[#This Row],[Adj Close]]-DAX__2019_2020__33[[#This Row],[Adj Open]]</f>
        <v>-1.0443142730077106</v>
      </c>
      <c r="K7378" s="50">
        <v>6219006</v>
      </c>
    </row>
    <row r="7379" spans="1:11" x14ac:dyDescent="0.3">
      <c r="A7379" s="51" t="str">
        <f t="shared" si="120"/>
        <v>FRE.DE</v>
      </c>
      <c r="B7379" s="52" t="s">
        <v>390</v>
      </c>
      <c r="C7379" s="50" t="s">
        <v>16423</v>
      </c>
      <c r="D7379" s="50">
        <f>DAX__2019_2020__33[[#This Row],[Open]]*(DAX__2019_2020__33[[#This Row],[Adj Close]]/DAX__2019_2020__33[[#This Row],[Close]])</f>
        <v>24.72004156538009</v>
      </c>
      <c r="E7379" s="50" t="s">
        <v>16507</v>
      </c>
      <c r="F7379" s="50" t="s">
        <v>20223</v>
      </c>
      <c r="G7379" s="50" t="s">
        <v>16362</v>
      </c>
      <c r="H7379" s="50" t="s">
        <v>20224</v>
      </c>
      <c r="I7379" s="50">
        <f>(DAX__2019_2020__33[[#This Row],[Adj Close]]-DAX__2019_2020__33[[#This Row],[Adj Open]])/DAX__2019_2020__33[[#This Row],[Adj Open]]</f>
        <v>5.3548228514054913E-2</v>
      </c>
      <c r="J7379" s="50">
        <f>DAX__2019_2020__33[[#This Row],[Adj Close]]-DAX__2019_2020__33[[#This Row],[Adj Open]]</f>
        <v>1.3237144346199088</v>
      </c>
      <c r="K7379" s="50">
        <v>6824292</v>
      </c>
    </row>
    <row r="7380" spans="1:11" x14ac:dyDescent="0.3">
      <c r="A7380" s="51" t="str">
        <f t="shared" si="120"/>
        <v>FRE.DE</v>
      </c>
      <c r="B7380" s="52" t="s">
        <v>391</v>
      </c>
      <c r="C7380" s="50" t="s">
        <v>20225</v>
      </c>
      <c r="D7380" s="50">
        <f>DAX__2019_2020__33[[#This Row],[Open]]*(DAX__2019_2020__33[[#This Row],[Adj Close]]/DAX__2019_2020__33[[#This Row],[Close]])</f>
        <v>25.388767414797055</v>
      </c>
      <c r="E7380" s="50" t="s">
        <v>20226</v>
      </c>
      <c r="F7380" s="50" t="s">
        <v>20227</v>
      </c>
      <c r="G7380" s="50" t="s">
        <v>16606</v>
      </c>
      <c r="H7380" s="50" t="s">
        <v>20228</v>
      </c>
      <c r="I7380" s="50">
        <f>(DAX__2019_2020__33[[#This Row],[Adj Close]]-DAX__2019_2020__33[[#This Row],[Adj Open]])/DAX__2019_2020__33[[#This Row],[Adj Open]]</f>
        <v>5.340068554934143E-2</v>
      </c>
      <c r="J7380" s="50">
        <f>DAX__2019_2020__33[[#This Row],[Adj Close]]-DAX__2019_2020__33[[#This Row],[Adj Open]]</f>
        <v>1.3557775852029437</v>
      </c>
      <c r="K7380" s="50">
        <v>4671985</v>
      </c>
    </row>
    <row r="7381" spans="1:11" x14ac:dyDescent="0.3">
      <c r="A7381" s="51" t="str">
        <f t="shared" si="120"/>
        <v>FRE.DE</v>
      </c>
      <c r="B7381" s="52" t="s">
        <v>392</v>
      </c>
      <c r="C7381" s="50" t="s">
        <v>20229</v>
      </c>
      <c r="D7381" s="50">
        <f>DAX__2019_2020__33[[#This Row],[Open]]*(DAX__2019_2020__33[[#This Row],[Adj Close]]/DAX__2019_2020__33[[#This Row],[Close]])</f>
        <v>28.649960660248638</v>
      </c>
      <c r="E7381" s="50" t="s">
        <v>20230</v>
      </c>
      <c r="F7381" s="50" t="s">
        <v>20231</v>
      </c>
      <c r="G7381" s="50" t="s">
        <v>20232</v>
      </c>
      <c r="H7381" s="50" t="s">
        <v>20233</v>
      </c>
      <c r="I7381" s="50">
        <f>(DAX__2019_2020__33[[#This Row],[Adj Close]]-DAX__2019_2020__33[[#This Row],[Adj Open]])/DAX__2019_2020__33[[#This Row],[Adj Open]]</f>
        <v>5.4516386890487566E-2</v>
      </c>
      <c r="J7381" s="50">
        <f>DAX__2019_2020__33[[#This Row],[Adj Close]]-DAX__2019_2020__33[[#This Row],[Adj Open]]</f>
        <v>1.5618923397513633</v>
      </c>
      <c r="K7381" s="50">
        <v>5504752</v>
      </c>
    </row>
    <row r="7382" spans="1:11" x14ac:dyDescent="0.3">
      <c r="A7382" s="51" t="str">
        <f t="shared" si="120"/>
        <v>FRE.DE</v>
      </c>
      <c r="B7382" s="52" t="s">
        <v>393</v>
      </c>
      <c r="C7382" s="50" t="s">
        <v>20234</v>
      </c>
      <c r="D7382" s="50">
        <f>DAX__2019_2020__33[[#This Row],[Open]]*(DAX__2019_2020__33[[#This Row],[Adj Close]]/DAX__2019_2020__33[[#This Row],[Close]])</f>
        <v>31.512672469790981</v>
      </c>
      <c r="E7382" s="50" t="s">
        <v>20235</v>
      </c>
      <c r="F7382" s="50" t="s">
        <v>16731</v>
      </c>
      <c r="G7382" s="50" t="s">
        <v>16991</v>
      </c>
      <c r="H7382" s="50" t="s">
        <v>20236</v>
      </c>
      <c r="I7382" s="50">
        <f>(DAX__2019_2020__33[[#This Row],[Adj Close]]-DAX__2019_2020__33[[#This Row],[Adj Open]])/DAX__2019_2020__33[[#This Row],[Adj Open]]</f>
        <v>-2.3255928880469276E-2</v>
      </c>
      <c r="J7382" s="50">
        <f>DAX__2019_2020__33[[#This Row],[Adj Close]]-DAX__2019_2020__33[[#This Row],[Adj Open]]</f>
        <v>-0.73285646979098118</v>
      </c>
      <c r="K7382" s="50">
        <v>4195460</v>
      </c>
    </row>
    <row r="7383" spans="1:11" x14ac:dyDescent="0.3">
      <c r="A7383" s="51" t="str">
        <f t="shared" si="120"/>
        <v>FRE.DE</v>
      </c>
      <c r="B7383" s="52" t="s">
        <v>394</v>
      </c>
      <c r="C7383" s="50" t="s">
        <v>1938</v>
      </c>
      <c r="D7383" s="50">
        <f>DAX__2019_2020__33[[#This Row],[Open]]*(DAX__2019_2020__33[[#This Row],[Adj Close]]/DAX__2019_2020__33[[#This Row],[Close]])</f>
        <v>30.193533784064588</v>
      </c>
      <c r="E7383" s="50" t="s">
        <v>20237</v>
      </c>
      <c r="F7383" s="50" t="s">
        <v>16766</v>
      </c>
      <c r="G7383" s="50" t="s">
        <v>20238</v>
      </c>
      <c r="H7383" s="50" t="s">
        <v>20239</v>
      </c>
      <c r="I7383" s="50">
        <f>(DAX__2019_2020__33[[#This Row],[Adj Close]]-DAX__2019_2020__33[[#This Row],[Adj Open]])/DAX__2019_2020__33[[#This Row],[Adj Open]]</f>
        <v>4.5661439492155266E-2</v>
      </c>
      <c r="J7383" s="50">
        <f>DAX__2019_2020__33[[#This Row],[Adj Close]]-DAX__2019_2020__33[[#This Row],[Adj Open]]</f>
        <v>1.378680215935411</v>
      </c>
      <c r="K7383" s="50">
        <v>4164341</v>
      </c>
    </row>
    <row r="7384" spans="1:11" x14ac:dyDescent="0.3">
      <c r="A7384" s="51" t="str">
        <f t="shared" si="120"/>
        <v>FRE.DE</v>
      </c>
      <c r="B7384" s="52" t="s">
        <v>395</v>
      </c>
      <c r="C7384" s="50" t="s">
        <v>16847</v>
      </c>
      <c r="D7384" s="50">
        <f>DAX__2019_2020__33[[#This Row],[Open]]*(DAX__2019_2020__33[[#This Row],[Adj Close]]/DAX__2019_2020__33[[#This Row],[Close]])</f>
        <v>31.109600687374854</v>
      </c>
      <c r="E7384" s="50" t="s">
        <v>17298</v>
      </c>
      <c r="F7384" s="50" t="s">
        <v>20240</v>
      </c>
      <c r="G7384" s="50" t="s">
        <v>20241</v>
      </c>
      <c r="H7384" s="50" t="s">
        <v>20242</v>
      </c>
      <c r="I7384" s="50">
        <f>(DAX__2019_2020__33[[#This Row],[Adj Close]]-DAX__2019_2020__33[[#This Row],[Adj Open]])/DAX__2019_2020__33[[#This Row],[Adj Open]]</f>
        <v>2.6943493137323058E-2</v>
      </c>
      <c r="J7384" s="50">
        <f>DAX__2019_2020__33[[#This Row],[Adj Close]]-DAX__2019_2020__33[[#This Row],[Adj Open]]</f>
        <v>0.83820131262514508</v>
      </c>
      <c r="K7384" s="50">
        <v>4320669</v>
      </c>
    </row>
    <row r="7385" spans="1:11" x14ac:dyDescent="0.3">
      <c r="A7385" s="51" t="str">
        <f t="shared" si="120"/>
        <v>FRE.DE</v>
      </c>
      <c r="B7385" s="52" t="s">
        <v>396</v>
      </c>
      <c r="C7385" s="50" t="s">
        <v>1609</v>
      </c>
      <c r="D7385" s="50">
        <f>DAX__2019_2020__33[[#This Row],[Open]]*(DAX__2019_2020__33[[#This Row],[Adj Close]]/DAX__2019_2020__33[[#This Row],[Close]])</f>
        <v>32.19055876170053</v>
      </c>
      <c r="E7385" s="50" t="s">
        <v>20243</v>
      </c>
      <c r="F7385" s="50" t="s">
        <v>16924</v>
      </c>
      <c r="G7385" s="50" t="s">
        <v>20244</v>
      </c>
      <c r="H7385" s="50" t="s">
        <v>20245</v>
      </c>
      <c r="I7385" s="50">
        <f>(DAX__2019_2020__33[[#This Row],[Adj Close]]-DAX__2019_2020__33[[#This Row],[Adj Open]])/DAX__2019_2020__33[[#This Row],[Adj Open]]</f>
        <v>-3.5714315188227486E-2</v>
      </c>
      <c r="J7385" s="50">
        <f>DAX__2019_2020__33[[#This Row],[Adj Close]]-DAX__2019_2020__33[[#This Row],[Adj Open]]</f>
        <v>-1.1496637617005305</v>
      </c>
      <c r="K7385" s="50">
        <v>3226474</v>
      </c>
    </row>
    <row r="7386" spans="1:11" x14ac:dyDescent="0.3">
      <c r="A7386" s="51" t="str">
        <f t="shared" si="120"/>
        <v>FRE.DE</v>
      </c>
      <c r="B7386" s="52" t="s">
        <v>397</v>
      </c>
      <c r="C7386" s="50" t="s">
        <v>1947</v>
      </c>
      <c r="D7386" s="50">
        <f>DAX__2019_2020__33[[#This Row],[Open]]*(DAX__2019_2020__33[[#This Row],[Adj Close]]/DAX__2019_2020__33[[#This Row],[Close]])</f>
        <v>31.695881380364337</v>
      </c>
      <c r="E7386" s="50" t="s">
        <v>20246</v>
      </c>
      <c r="F7386" s="50" t="s">
        <v>20247</v>
      </c>
      <c r="G7386" s="50" t="s">
        <v>16777</v>
      </c>
      <c r="H7386" s="50" t="s">
        <v>20248</v>
      </c>
      <c r="I7386" s="50">
        <f>(DAX__2019_2020__33[[#This Row],[Adj Close]]-DAX__2019_2020__33[[#This Row],[Adj Open]])/DAX__2019_2020__33[[#This Row],[Adj Open]]</f>
        <v>-1.9364105165555222E-2</v>
      </c>
      <c r="J7386" s="50">
        <f>DAX__2019_2020__33[[#This Row],[Adj Close]]-DAX__2019_2020__33[[#This Row],[Adj Open]]</f>
        <v>-0.61376238036433861</v>
      </c>
      <c r="K7386" s="50">
        <v>2934454</v>
      </c>
    </row>
    <row r="7387" spans="1:11" x14ac:dyDescent="0.3">
      <c r="A7387" s="51" t="str">
        <f t="shared" si="120"/>
        <v>FRE.DE</v>
      </c>
      <c r="B7387" s="52" t="s">
        <v>398</v>
      </c>
      <c r="C7387" s="50" t="s">
        <v>17279</v>
      </c>
      <c r="D7387" s="50">
        <f>DAX__2019_2020__33[[#This Row],[Open]]*(DAX__2019_2020__33[[#This Row],[Adj Close]]/DAX__2019_2020__33[[#This Row],[Close]])</f>
        <v>30.330944330590899</v>
      </c>
      <c r="E7387" s="50" t="s">
        <v>20249</v>
      </c>
      <c r="F7387" s="50" t="s">
        <v>17000</v>
      </c>
      <c r="G7387" s="50" t="s">
        <v>16884</v>
      </c>
      <c r="H7387" s="50" t="s">
        <v>20250</v>
      </c>
      <c r="I7387" s="50">
        <f>(DAX__2019_2020__33[[#This Row],[Adj Close]]-DAX__2019_2020__33[[#This Row],[Adj Open]])/DAX__2019_2020__33[[#This Row],[Adj Open]]</f>
        <v>2.0839564456672753E-2</v>
      </c>
      <c r="J7387" s="50">
        <f>DAX__2019_2020__33[[#This Row],[Adj Close]]-DAX__2019_2020__33[[#This Row],[Adj Open]]</f>
        <v>0.6320836694091021</v>
      </c>
      <c r="K7387" s="50">
        <v>2586531</v>
      </c>
    </row>
    <row r="7388" spans="1:11" x14ac:dyDescent="0.3">
      <c r="A7388" s="51" t="str">
        <f t="shared" si="120"/>
        <v>FRE.DE</v>
      </c>
      <c r="B7388" s="52" t="s">
        <v>399</v>
      </c>
      <c r="C7388" s="50" t="s">
        <v>1949</v>
      </c>
      <c r="D7388" s="50">
        <f>DAX__2019_2020__33[[#This Row],[Open]]*(DAX__2019_2020__33[[#This Row],[Adj Close]]/DAX__2019_2020__33[[#This Row],[Close]])</f>
        <v>31.008831505629534</v>
      </c>
      <c r="E7388" s="50" t="s">
        <v>20251</v>
      </c>
      <c r="F7388" s="50" t="s">
        <v>16924</v>
      </c>
      <c r="G7388" s="50" t="s">
        <v>1952</v>
      </c>
      <c r="H7388" s="50" t="s">
        <v>20252</v>
      </c>
      <c r="I7388" s="50">
        <f>(DAX__2019_2020__33[[#This Row],[Adj Close]]-DAX__2019_2020__33[[#This Row],[Adj Open]])/DAX__2019_2020__33[[#This Row],[Adj Open]]</f>
        <v>7.3855248085981226E-3</v>
      </c>
      <c r="J7388" s="50">
        <f>DAX__2019_2020__33[[#This Row],[Adj Close]]-DAX__2019_2020__33[[#This Row],[Adj Open]]</f>
        <v>0.22901649437046601</v>
      </c>
      <c r="K7388" s="50">
        <v>2787088</v>
      </c>
    </row>
    <row r="7389" spans="1:11" x14ac:dyDescent="0.3">
      <c r="A7389" s="51" t="str">
        <f t="shared" si="120"/>
        <v>FRE.DE</v>
      </c>
      <c r="B7389" s="52" t="s">
        <v>400</v>
      </c>
      <c r="C7389" s="50" t="s">
        <v>1921</v>
      </c>
      <c r="D7389" s="50">
        <f>DAX__2019_2020__33[[#This Row],[Open]]*(DAX__2019_2020__33[[#This Row],[Adj Close]]/DAX__2019_2020__33[[#This Row],[Close]])</f>
        <v>31.017995254492696</v>
      </c>
      <c r="E7389" s="50" t="s">
        <v>2026</v>
      </c>
      <c r="F7389" s="50" t="s">
        <v>17288</v>
      </c>
      <c r="G7389" s="50" t="s">
        <v>20253</v>
      </c>
      <c r="H7389" s="50" t="s">
        <v>20254</v>
      </c>
      <c r="I7389" s="50">
        <f>(DAX__2019_2020__33[[#This Row],[Adj Close]]-DAX__2019_2020__33[[#This Row],[Adj Open]])/DAX__2019_2020__33[[#This Row],[Adj Open]]</f>
        <v>4.3709360788264782E-2</v>
      </c>
      <c r="J7389" s="50">
        <f>DAX__2019_2020__33[[#This Row],[Adj Close]]-DAX__2019_2020__33[[#This Row],[Adj Open]]</f>
        <v>1.3557767455073062</v>
      </c>
      <c r="K7389" s="50">
        <v>3320791</v>
      </c>
    </row>
    <row r="7390" spans="1:11" x14ac:dyDescent="0.3">
      <c r="A7390" s="51" t="str">
        <f t="shared" si="120"/>
        <v>FRE.DE</v>
      </c>
      <c r="B7390" s="52" t="s">
        <v>401</v>
      </c>
      <c r="C7390" s="50" t="s">
        <v>20255</v>
      </c>
      <c r="D7390" s="50">
        <f>DAX__2019_2020__33[[#This Row],[Open]]*(DAX__2019_2020__33[[#This Row],[Adj Close]]/DAX__2019_2020__33[[#This Row],[Close]])</f>
        <v>33.848638616729701</v>
      </c>
      <c r="E7390" s="50" t="s">
        <v>20256</v>
      </c>
      <c r="F7390" s="50" t="s">
        <v>2059</v>
      </c>
      <c r="G7390" s="50" t="s">
        <v>20257</v>
      </c>
      <c r="H7390" s="50" t="s">
        <v>20258</v>
      </c>
      <c r="I7390" s="50">
        <f>(DAX__2019_2020__33[[#This Row],[Adj Close]]-DAX__2019_2020__33[[#This Row],[Adj Open]])/DAX__2019_2020__33[[#This Row],[Adj Open]]</f>
        <v>4.6007576562718498E-3</v>
      </c>
      <c r="J7390" s="50">
        <f>DAX__2019_2020__33[[#This Row],[Adj Close]]-DAX__2019_2020__33[[#This Row],[Adj Open]]</f>
        <v>0.15572938327029817</v>
      </c>
      <c r="K7390" s="50">
        <v>3143910</v>
      </c>
    </row>
    <row r="7391" spans="1:11" x14ac:dyDescent="0.3">
      <c r="A7391" s="51" t="str">
        <f t="shared" si="120"/>
        <v>FRE.DE</v>
      </c>
      <c r="B7391" s="52" t="s">
        <v>402</v>
      </c>
      <c r="C7391" s="50" t="s">
        <v>17377</v>
      </c>
      <c r="D7391" s="50">
        <f>DAX__2019_2020__33[[#This Row],[Open]]*(DAX__2019_2020__33[[#This Row],[Adj Close]]/DAX__2019_2020__33[[#This Row],[Close]])</f>
        <v>35.222736498797836</v>
      </c>
      <c r="E7391" s="50" t="s">
        <v>1167</v>
      </c>
      <c r="F7391" s="50" t="s">
        <v>20259</v>
      </c>
      <c r="G7391" s="50" t="s">
        <v>20260</v>
      </c>
      <c r="H7391" s="50" t="s">
        <v>20261</v>
      </c>
      <c r="I7391" s="50">
        <f>(DAX__2019_2020__33[[#This Row],[Adj Close]]-DAX__2019_2020__33[[#This Row],[Adj Open]])/DAX__2019_2020__33[[#This Row],[Adj Open]]</f>
        <v>-2.7048139738670037E-2</v>
      </c>
      <c r="J7391" s="50">
        <f>DAX__2019_2020__33[[#This Row],[Adj Close]]-DAX__2019_2020__33[[#This Row],[Adj Open]]</f>
        <v>-0.95270949879783728</v>
      </c>
      <c r="K7391" s="50">
        <v>3315911</v>
      </c>
    </row>
    <row r="7392" spans="1:11" x14ac:dyDescent="0.3">
      <c r="A7392" s="51" t="str">
        <f t="shared" ref="A7392:A7455" si="121">"FRE.DE"</f>
        <v>FRE.DE</v>
      </c>
      <c r="B7392" s="52" t="s">
        <v>403</v>
      </c>
      <c r="C7392" s="50" t="s">
        <v>2021</v>
      </c>
      <c r="D7392" s="50">
        <f>DAX__2019_2020__33[[#This Row],[Open]]*(DAX__2019_2020__33[[#This Row],[Adj Close]]/DAX__2019_2020__33[[#This Row],[Close]])</f>
        <v>33.931081040248799</v>
      </c>
      <c r="E7392" s="50" t="s">
        <v>17372</v>
      </c>
      <c r="F7392" s="50" t="s">
        <v>20262</v>
      </c>
      <c r="G7392" s="50" t="s">
        <v>17366</v>
      </c>
      <c r="H7392" s="50" t="s">
        <v>20263</v>
      </c>
      <c r="I7392" s="50">
        <f>(DAX__2019_2020__33[[#This Row],[Adj Close]]-DAX__2019_2020__33[[#This Row],[Adj Open]])/DAX__2019_2020__33[[#This Row],[Adj Open]]</f>
        <v>2.1328320158522662E-2</v>
      </c>
      <c r="J7392" s="50">
        <f>DAX__2019_2020__33[[#This Row],[Adj Close]]-DAX__2019_2020__33[[#This Row],[Adj Open]]</f>
        <v>0.72369295975120451</v>
      </c>
      <c r="K7392" s="50">
        <v>1981188</v>
      </c>
    </row>
    <row r="7393" spans="1:11" x14ac:dyDescent="0.3">
      <c r="A7393" s="51" t="str">
        <f t="shared" si="121"/>
        <v>FRE.DE</v>
      </c>
      <c r="B7393" s="52" t="s">
        <v>404</v>
      </c>
      <c r="C7393" s="50" t="s">
        <v>20264</v>
      </c>
      <c r="D7393" s="50">
        <f>DAX__2019_2020__33[[#This Row],[Open]]*(DAX__2019_2020__33[[#This Row],[Adj Close]]/DAX__2019_2020__33[[#This Row],[Close]])</f>
        <v>35.241061122383329</v>
      </c>
      <c r="E7393" s="50" t="s">
        <v>1182</v>
      </c>
      <c r="F7393" s="50" t="s">
        <v>17349</v>
      </c>
      <c r="G7393" s="50" t="s">
        <v>17391</v>
      </c>
      <c r="H7393" s="50" t="s">
        <v>20265</v>
      </c>
      <c r="I7393" s="50">
        <f>(DAX__2019_2020__33[[#This Row],[Adj Close]]-DAX__2019_2020__33[[#This Row],[Adj Open]])/DAX__2019_2020__33[[#This Row],[Adj Open]]</f>
        <v>-1.1957447050755262E-2</v>
      </c>
      <c r="J7393" s="50">
        <f>DAX__2019_2020__33[[#This Row],[Adj Close]]-DAX__2019_2020__33[[#This Row],[Adj Open]]</f>
        <v>-0.42139312238332849</v>
      </c>
      <c r="K7393" s="50">
        <v>2331524</v>
      </c>
    </row>
    <row r="7394" spans="1:11" x14ac:dyDescent="0.3">
      <c r="A7394" s="51" t="str">
        <f t="shared" si="121"/>
        <v>FRE.DE</v>
      </c>
      <c r="B7394" s="52" t="s">
        <v>405</v>
      </c>
      <c r="C7394" s="50" t="s">
        <v>8200</v>
      </c>
      <c r="D7394" s="50">
        <f>DAX__2019_2020__33[[#This Row],[Open]]*(DAX__2019_2020__33[[#This Row],[Adj Close]]/DAX__2019_2020__33[[#This Row],[Close]])</f>
        <v>35.726574443869637</v>
      </c>
      <c r="E7394" s="50" t="s">
        <v>1218</v>
      </c>
      <c r="F7394" s="50" t="s">
        <v>1565</v>
      </c>
      <c r="G7394" s="50" t="s">
        <v>20266</v>
      </c>
      <c r="H7394" s="50" t="s">
        <v>20267</v>
      </c>
      <c r="I7394" s="50">
        <f>(DAX__2019_2020__33[[#This Row],[Adj Close]]-DAX__2019_2020__33[[#This Row],[Adj Open]])/DAX__2019_2020__33[[#This Row],[Adj Open]]</f>
        <v>-8.7179487179488303E-3</v>
      </c>
      <c r="J7394" s="50">
        <f>DAX__2019_2020__33[[#This Row],[Adj Close]]-DAX__2019_2020__33[[#This Row],[Adj Open]]</f>
        <v>-0.31146244386963673</v>
      </c>
      <c r="K7394" s="50">
        <v>2000872</v>
      </c>
    </row>
    <row r="7395" spans="1:11" x14ac:dyDescent="0.3">
      <c r="A7395" s="51" t="str">
        <f t="shared" si="121"/>
        <v>FRE.DE</v>
      </c>
      <c r="B7395" s="52" t="s">
        <v>406</v>
      </c>
      <c r="C7395" s="50" t="s">
        <v>1549</v>
      </c>
      <c r="D7395" s="50">
        <f>DAX__2019_2020__33[[#This Row],[Open]]*(DAX__2019_2020__33[[#This Row],[Adj Close]]/DAX__2019_2020__33[[#This Row],[Close]])</f>
        <v>35.460917322486218</v>
      </c>
      <c r="E7395" s="50" t="s">
        <v>17518</v>
      </c>
      <c r="F7395" s="50" t="s">
        <v>20197</v>
      </c>
      <c r="G7395" s="50" t="s">
        <v>20268</v>
      </c>
      <c r="H7395" s="50" t="s">
        <v>20269</v>
      </c>
      <c r="I7395" s="50">
        <f>(DAX__2019_2020__33[[#This Row],[Adj Close]]-DAX__2019_2020__33[[#This Row],[Adj Open]])/DAX__2019_2020__33[[#This Row],[Adj Open]]</f>
        <v>-5.9932835441302942E-2</v>
      </c>
      <c r="J7395" s="50">
        <f>DAX__2019_2020__33[[#This Row],[Adj Close]]-DAX__2019_2020__33[[#This Row],[Adj Open]]</f>
        <v>-2.1252733224862155</v>
      </c>
      <c r="K7395" s="50">
        <v>2561891</v>
      </c>
    </row>
    <row r="7396" spans="1:11" x14ac:dyDescent="0.3">
      <c r="A7396" s="51" t="str">
        <f t="shared" si="121"/>
        <v>FRE.DE</v>
      </c>
      <c r="B7396" s="52" t="s">
        <v>407</v>
      </c>
      <c r="C7396" s="50" t="s">
        <v>20270</v>
      </c>
      <c r="D7396" s="50">
        <f>DAX__2019_2020__33[[#This Row],[Open]]*(DAX__2019_2020__33[[#This Row],[Adj Close]]/DAX__2019_2020__33[[#This Row],[Close]])</f>
        <v>33.702072678031001</v>
      </c>
      <c r="E7396" s="50" t="s">
        <v>2067</v>
      </c>
      <c r="F7396" s="50" t="s">
        <v>20271</v>
      </c>
      <c r="G7396" s="50" t="s">
        <v>1886</v>
      </c>
      <c r="H7396" s="50" t="s">
        <v>20272</v>
      </c>
      <c r="I7396" s="50">
        <f>(DAX__2019_2020__33[[#This Row],[Adj Close]]-DAX__2019_2020__33[[#This Row],[Adj Open]])/DAX__2019_2020__33[[#This Row],[Adj Open]]</f>
        <v>5.4362597054573476E-4</v>
      </c>
      <c r="J7396" s="50">
        <f>DAX__2019_2020__33[[#This Row],[Adj Close]]-DAX__2019_2020__33[[#This Row],[Adj Open]]</f>
        <v>1.8321321968997495E-2</v>
      </c>
      <c r="K7396" s="50">
        <v>2194040</v>
      </c>
    </row>
    <row r="7397" spans="1:11" x14ac:dyDescent="0.3">
      <c r="A7397" s="51" t="str">
        <f t="shared" si="121"/>
        <v>FRE.DE</v>
      </c>
      <c r="B7397" s="52" t="s">
        <v>408</v>
      </c>
      <c r="C7397" s="50" t="s">
        <v>20256</v>
      </c>
      <c r="D7397" s="50">
        <f>DAX__2019_2020__33[[#This Row],[Open]]*(DAX__2019_2020__33[[#This Row],[Adj Close]]/DAX__2019_2020__33[[#This Row],[Close]])</f>
        <v>34.352473645401176</v>
      </c>
      <c r="E7397" s="50" t="s">
        <v>1535</v>
      </c>
      <c r="F7397" s="50" t="s">
        <v>20262</v>
      </c>
      <c r="G7397" s="50" t="s">
        <v>1874</v>
      </c>
      <c r="H7397" s="50" t="s">
        <v>20273</v>
      </c>
      <c r="I7397" s="50">
        <f>(DAX__2019_2020__33[[#This Row],[Adj Close]]-DAX__2019_2020__33[[#This Row],[Adj Open]])/DAX__2019_2020__33[[#This Row],[Adj Open]]</f>
        <v>-1.9733386666666661E-2</v>
      </c>
      <c r="J7397" s="50">
        <f>DAX__2019_2020__33[[#This Row],[Adj Close]]-DAX__2019_2020__33[[#This Row],[Adj Open]]</f>
        <v>-0.67789064540117749</v>
      </c>
      <c r="K7397" s="50">
        <v>3369344</v>
      </c>
    </row>
    <row r="7398" spans="1:11" x14ac:dyDescent="0.3">
      <c r="A7398" s="51" t="str">
        <f t="shared" si="121"/>
        <v>FRE.DE</v>
      </c>
      <c r="B7398" s="52" t="s">
        <v>409</v>
      </c>
      <c r="C7398" s="50" t="s">
        <v>20274</v>
      </c>
      <c r="D7398" s="50">
        <f>DAX__2019_2020__33[[#This Row],[Open]]*(DAX__2019_2020__33[[#This Row],[Adj Close]]/DAX__2019_2020__33[[#This Row],[Close]])</f>
        <v>34.077655502171922</v>
      </c>
      <c r="E7398" s="50" t="s">
        <v>2068</v>
      </c>
      <c r="F7398" s="50" t="s">
        <v>20275</v>
      </c>
      <c r="G7398" s="50" t="s">
        <v>20276</v>
      </c>
      <c r="H7398" s="50" t="s">
        <v>20277</v>
      </c>
      <c r="I7398" s="50">
        <f>(DAX__2019_2020__33[[#This Row],[Adj Close]]-DAX__2019_2020__33[[#This Row],[Adj Open]])/DAX__2019_2020__33[[#This Row],[Adj Open]]</f>
        <v>9.9462094100479913E-3</v>
      </c>
      <c r="J7398" s="50">
        <f>DAX__2019_2020__33[[#This Row],[Adj Close]]-DAX__2019_2020__33[[#This Row],[Adj Open]]</f>
        <v>0.33894349782807609</v>
      </c>
      <c r="K7398" s="50">
        <v>1773563</v>
      </c>
    </row>
    <row r="7399" spans="1:11" x14ac:dyDescent="0.3">
      <c r="A7399" s="51" t="str">
        <f t="shared" si="121"/>
        <v>FRE.DE</v>
      </c>
      <c r="B7399" s="52" t="s">
        <v>410</v>
      </c>
      <c r="C7399" s="50" t="s">
        <v>20278</v>
      </c>
      <c r="D7399" s="50">
        <f>DAX__2019_2020__33[[#This Row],[Open]]*(DAX__2019_2020__33[[#This Row],[Adj Close]]/DAX__2019_2020__33[[#This Row],[Close]])</f>
        <v>33.958565716285868</v>
      </c>
      <c r="E7399" s="50" t="s">
        <v>2009</v>
      </c>
      <c r="F7399" s="50" t="s">
        <v>20279</v>
      </c>
      <c r="G7399" s="50" t="s">
        <v>2022</v>
      </c>
      <c r="H7399" s="50" t="s">
        <v>20280</v>
      </c>
      <c r="I7399" s="50">
        <f>(DAX__2019_2020__33[[#This Row],[Adj Close]]-DAX__2019_2020__33[[#This Row],[Adj Open]])/DAX__2019_2020__33[[#This Row],[Adj Open]]</f>
        <v>-1.753444834097645E-2</v>
      </c>
      <c r="J7399" s="50">
        <f>DAX__2019_2020__33[[#This Row],[Adj Close]]-DAX__2019_2020__33[[#This Row],[Adj Open]]</f>
        <v>-0.59544471628586848</v>
      </c>
      <c r="K7399" s="50">
        <v>1648858</v>
      </c>
    </row>
    <row r="7400" spans="1:11" x14ac:dyDescent="0.3">
      <c r="A7400" s="51" t="str">
        <f t="shared" si="121"/>
        <v>FRE.DE</v>
      </c>
      <c r="B7400" s="52" t="s">
        <v>411</v>
      </c>
      <c r="C7400" s="50" t="s">
        <v>11568</v>
      </c>
      <c r="D7400" s="50">
        <f>DAX__2019_2020__33[[#This Row],[Open]]*(DAX__2019_2020__33[[#This Row],[Adj Close]]/DAX__2019_2020__33[[#This Row],[Close]])</f>
        <v>33.711227507668454</v>
      </c>
      <c r="E7400" s="50" t="s">
        <v>17355</v>
      </c>
      <c r="F7400" s="50" t="s">
        <v>20281</v>
      </c>
      <c r="G7400" s="50" t="s">
        <v>2062</v>
      </c>
      <c r="H7400" s="50" t="s">
        <v>20282</v>
      </c>
      <c r="I7400" s="50">
        <f>(DAX__2019_2020__33[[#This Row],[Adj Close]]-DAX__2019_2020__33[[#This Row],[Adj Open]])/DAX__2019_2020__33[[#This Row],[Adj Open]]</f>
        <v>2.0380435336424928E-2</v>
      </c>
      <c r="J7400" s="50">
        <f>DAX__2019_2020__33[[#This Row],[Adj Close]]-DAX__2019_2020__33[[#This Row],[Adj Open]]</f>
        <v>0.68704949233154622</v>
      </c>
      <c r="K7400" s="50">
        <v>1697945</v>
      </c>
    </row>
    <row r="7401" spans="1:11" x14ac:dyDescent="0.3">
      <c r="A7401" s="51" t="str">
        <f t="shared" si="121"/>
        <v>FRE.DE</v>
      </c>
      <c r="B7401" s="52" t="s">
        <v>412</v>
      </c>
      <c r="C7401" s="50" t="s">
        <v>20283</v>
      </c>
      <c r="D7401" s="50">
        <f>DAX__2019_2020__33[[#This Row],[Open]]*(DAX__2019_2020__33[[#This Row],[Adj Close]]/DAX__2019_2020__33[[#This Row],[Close]])</f>
        <v>34.526525961469233</v>
      </c>
      <c r="E7401" s="50" t="s">
        <v>1582</v>
      </c>
      <c r="F7401" s="50" t="s">
        <v>20284</v>
      </c>
      <c r="G7401" s="50" t="s">
        <v>1555</v>
      </c>
      <c r="H7401" s="50" t="s">
        <v>20285</v>
      </c>
      <c r="I7401" s="50">
        <f>(DAX__2019_2020__33[[#This Row],[Adj Close]]-DAX__2019_2020__33[[#This Row],[Adj Open]])/DAX__2019_2020__33[[#This Row],[Adj Open]]</f>
        <v>1.4592810151042792E-2</v>
      </c>
      <c r="J7401" s="50">
        <f>DAX__2019_2020__33[[#This Row],[Adj Close]]-DAX__2019_2020__33[[#This Row],[Adj Open]]</f>
        <v>0.50383903853077072</v>
      </c>
      <c r="K7401" s="50">
        <v>1454106</v>
      </c>
    </row>
    <row r="7402" spans="1:11" x14ac:dyDescent="0.3">
      <c r="A7402" s="51" t="str">
        <f t="shared" si="121"/>
        <v>FRE.DE</v>
      </c>
      <c r="B7402" s="52" t="s">
        <v>413</v>
      </c>
      <c r="C7402" s="50" t="s">
        <v>20286</v>
      </c>
      <c r="D7402" s="50">
        <f>DAX__2019_2020__33[[#This Row],[Open]]*(DAX__2019_2020__33[[#This Row],[Adj Close]]/DAX__2019_2020__33[[#This Row],[Close]])</f>
        <v>34.544852389828733</v>
      </c>
      <c r="E7402" s="50" t="s">
        <v>17362</v>
      </c>
      <c r="F7402" s="50" t="s">
        <v>20287</v>
      </c>
      <c r="G7402" s="50" t="s">
        <v>11573</v>
      </c>
      <c r="H7402" s="50" t="s">
        <v>20288</v>
      </c>
      <c r="I7402" s="50">
        <f>(DAX__2019_2020__33[[#This Row],[Adj Close]]-DAX__2019_2020__33[[#This Row],[Adj Open]])/DAX__2019_2020__33[[#This Row],[Adj Open]]</f>
        <v>-1.3258817641444726E-3</v>
      </c>
      <c r="J7402" s="50">
        <f>DAX__2019_2020__33[[#This Row],[Adj Close]]-DAX__2019_2020__33[[#This Row],[Adj Open]]</f>
        <v>-4.5802389828736523E-2</v>
      </c>
      <c r="K7402" s="50">
        <v>2342614</v>
      </c>
    </row>
    <row r="7403" spans="1:11" x14ac:dyDescent="0.3">
      <c r="A7403" s="51" t="str">
        <f t="shared" si="121"/>
        <v>FRE.DE</v>
      </c>
      <c r="B7403" s="52" t="s">
        <v>414</v>
      </c>
      <c r="C7403" s="50" t="s">
        <v>1527</v>
      </c>
      <c r="D7403" s="50">
        <f>DAX__2019_2020__33[[#This Row],[Open]]*(DAX__2019_2020__33[[#This Row],[Adj Close]]/DAX__2019_2020__33[[#This Row],[Close]])</f>
        <v>35.259382341969513</v>
      </c>
      <c r="E7403" s="50" t="s">
        <v>20289</v>
      </c>
      <c r="F7403" s="50" t="s">
        <v>17399</v>
      </c>
      <c r="G7403" s="50" t="s">
        <v>1013</v>
      </c>
      <c r="H7403" s="50" t="s">
        <v>20290</v>
      </c>
      <c r="I7403" s="50">
        <f>(DAX__2019_2020__33[[#This Row],[Adj Close]]-DAX__2019_2020__33[[#This Row],[Adj Open]])/DAX__2019_2020__33[[#This Row],[Adj Open]]</f>
        <v>1.3509897972985385E-2</v>
      </c>
      <c r="J7403" s="50">
        <f>DAX__2019_2020__33[[#This Row],[Adj Close]]-DAX__2019_2020__33[[#This Row],[Adj Open]]</f>
        <v>0.47635065803049059</v>
      </c>
      <c r="K7403" s="50">
        <v>1802705</v>
      </c>
    </row>
    <row r="7404" spans="1:11" x14ac:dyDescent="0.3">
      <c r="A7404" s="51" t="str">
        <f t="shared" si="121"/>
        <v>FRE.DE</v>
      </c>
      <c r="B7404" s="52" t="s">
        <v>415</v>
      </c>
      <c r="C7404" s="50" t="s">
        <v>1013</v>
      </c>
      <c r="D7404" s="50">
        <f>DAX__2019_2020__33[[#This Row],[Open]]*(DAX__2019_2020__33[[#This Row],[Adj Close]]/DAX__2019_2020__33[[#This Row],[Close]])</f>
        <v>35.735731950456696</v>
      </c>
      <c r="E7404" s="50" t="s">
        <v>11560</v>
      </c>
      <c r="F7404" s="50" t="s">
        <v>1525</v>
      </c>
      <c r="G7404" s="50" t="s">
        <v>1170</v>
      </c>
      <c r="H7404" s="50" t="s">
        <v>20291</v>
      </c>
      <c r="I7404" s="50">
        <f>(DAX__2019_2020__33[[#This Row],[Adj Close]]-DAX__2019_2020__33[[#This Row],[Adj Open]])/DAX__2019_2020__33[[#This Row],[Adj Open]]</f>
        <v>7.4340172998726478E-3</v>
      </c>
      <c r="J7404" s="50">
        <f>DAX__2019_2020__33[[#This Row],[Adj Close]]-DAX__2019_2020__33[[#This Row],[Adj Open]]</f>
        <v>0.2656600495433068</v>
      </c>
      <c r="K7404" s="50">
        <v>1735229</v>
      </c>
    </row>
    <row r="7405" spans="1:11" x14ac:dyDescent="0.3">
      <c r="A7405" s="51" t="str">
        <f t="shared" si="121"/>
        <v>FRE.DE</v>
      </c>
      <c r="B7405" s="52" t="s">
        <v>416</v>
      </c>
      <c r="C7405" s="50" t="s">
        <v>1534</v>
      </c>
      <c r="D7405" s="50">
        <f>DAX__2019_2020__33[[#This Row],[Open]]*(DAX__2019_2020__33[[#This Row],[Adj Close]]/DAX__2019_2020__33[[#This Row],[Close]])</f>
        <v>35.909788377595895</v>
      </c>
      <c r="E7405" s="50" t="s">
        <v>1520</v>
      </c>
      <c r="F7405" s="50" t="s">
        <v>20292</v>
      </c>
      <c r="G7405" s="50" t="s">
        <v>17490</v>
      </c>
      <c r="H7405" s="50" t="s">
        <v>20293</v>
      </c>
      <c r="I7405" s="50">
        <f>(DAX__2019_2020__33[[#This Row],[Adj Close]]-DAX__2019_2020__33[[#This Row],[Adj Open]])/DAX__2019_2020__33[[#This Row],[Adj Open]]</f>
        <v>2.4234718769522465E-2</v>
      </c>
      <c r="J7405" s="50">
        <f>DAX__2019_2020__33[[#This Row],[Adj Close]]-DAX__2019_2020__33[[#This Row],[Adj Open]]</f>
        <v>0.87026362240410293</v>
      </c>
      <c r="K7405" s="50">
        <v>1910332</v>
      </c>
    </row>
    <row r="7406" spans="1:11" x14ac:dyDescent="0.3">
      <c r="A7406" s="51" t="str">
        <f t="shared" si="121"/>
        <v>FRE.DE</v>
      </c>
      <c r="B7406" s="52" t="s">
        <v>417</v>
      </c>
      <c r="C7406" s="50" t="s">
        <v>1158</v>
      </c>
      <c r="D7406" s="50">
        <f>DAX__2019_2020__33[[#This Row],[Open]]*(DAX__2019_2020__33[[#This Row],[Adj Close]]/DAX__2019_2020__33[[#This Row],[Close]])</f>
        <v>37.192277259660123</v>
      </c>
      <c r="E7406" s="50" t="s">
        <v>1158</v>
      </c>
      <c r="F7406" s="50" t="s">
        <v>17454</v>
      </c>
      <c r="G7406" s="50" t="s">
        <v>20294</v>
      </c>
      <c r="H7406" s="50" t="s">
        <v>20295</v>
      </c>
      <c r="I7406" s="50">
        <f>(DAX__2019_2020__33[[#This Row],[Adj Close]]-DAX__2019_2020__33[[#This Row],[Adj Open]])/DAX__2019_2020__33[[#This Row],[Adj Open]]</f>
        <v>-2.3891552901061628E-2</v>
      </c>
      <c r="J7406" s="50">
        <f>DAX__2019_2020__33[[#This Row],[Adj Close]]-DAX__2019_2020__33[[#This Row],[Adj Open]]</f>
        <v>-0.88858125966012125</v>
      </c>
      <c r="K7406" s="50">
        <v>2728222</v>
      </c>
    </row>
    <row r="7407" spans="1:11" x14ac:dyDescent="0.3">
      <c r="A7407" s="51" t="str">
        <f t="shared" si="121"/>
        <v>FRE.DE</v>
      </c>
      <c r="B7407" s="52" t="s">
        <v>418</v>
      </c>
      <c r="C7407" s="50" t="s">
        <v>1582</v>
      </c>
      <c r="D7407" s="50">
        <f>DAX__2019_2020__33[[#This Row],[Open]]*(DAX__2019_2020__33[[#This Row],[Adj Close]]/DAX__2019_2020__33[[#This Row],[Close]])</f>
        <v>35.424263723224136</v>
      </c>
      <c r="E7407" s="50" t="s">
        <v>1174</v>
      </c>
      <c r="F7407" s="50" t="s">
        <v>20286</v>
      </c>
      <c r="G7407" s="50" t="s">
        <v>17496</v>
      </c>
      <c r="H7407" s="50" t="s">
        <v>20296</v>
      </c>
      <c r="I7407" s="50">
        <f>(DAX__2019_2020__33[[#This Row],[Adj Close]]-DAX__2019_2020__33[[#This Row],[Adj Open]])/DAX__2019_2020__33[[#This Row],[Adj Open]]</f>
        <v>-1.62916222545447E-2</v>
      </c>
      <c r="J7407" s="50">
        <f>DAX__2019_2020__33[[#This Row],[Adj Close]]-DAX__2019_2020__33[[#This Row],[Adj Open]]</f>
        <v>-0.57711872322413882</v>
      </c>
      <c r="K7407" s="50">
        <v>2170442</v>
      </c>
    </row>
    <row r="7408" spans="1:11" x14ac:dyDescent="0.3">
      <c r="A7408" s="51" t="str">
        <f t="shared" si="121"/>
        <v>FRE.DE</v>
      </c>
      <c r="B7408" s="52" t="s">
        <v>419</v>
      </c>
      <c r="C7408" s="50" t="s">
        <v>8202</v>
      </c>
      <c r="D7408" s="50">
        <f>DAX__2019_2020__33[[#This Row],[Open]]*(DAX__2019_2020__33[[#This Row],[Adj Close]]/DAX__2019_2020__33[[#This Row],[Close]])</f>
        <v>35.268540507201948</v>
      </c>
      <c r="E7408" s="50" t="s">
        <v>17512</v>
      </c>
      <c r="F7408" s="50" t="s">
        <v>17441</v>
      </c>
      <c r="G7408" s="50" t="s">
        <v>1172</v>
      </c>
      <c r="H7408" s="50" t="s">
        <v>20297</v>
      </c>
      <c r="I7408" s="50">
        <f>(DAX__2019_2020__33[[#This Row],[Adj Close]]-DAX__2019_2020__33[[#This Row],[Adj Open]])/DAX__2019_2020__33[[#This Row],[Adj Open]]</f>
        <v>2.2597376623376488E-2</v>
      </c>
      <c r="J7408" s="50">
        <f>DAX__2019_2020__33[[#This Row],[Adj Close]]-DAX__2019_2020__33[[#This Row],[Adj Open]]</f>
        <v>0.79697649279805205</v>
      </c>
      <c r="K7408" s="50">
        <v>1987370</v>
      </c>
    </row>
    <row r="7409" spans="1:11" x14ac:dyDescent="0.3">
      <c r="A7409" s="51" t="str">
        <f t="shared" si="121"/>
        <v>FRE.DE</v>
      </c>
      <c r="B7409" s="52" t="s">
        <v>420</v>
      </c>
      <c r="C7409" s="50" t="s">
        <v>17489</v>
      </c>
      <c r="D7409" s="50">
        <f>DAX__2019_2020__33[[#This Row],[Open]]*(DAX__2019_2020__33[[#This Row],[Adj Close]]/DAX__2019_2020__33[[#This Row],[Close]])</f>
        <v>36.624315845109372</v>
      </c>
      <c r="E7409" s="50" t="s">
        <v>1156</v>
      </c>
      <c r="F7409" s="50" t="s">
        <v>1191</v>
      </c>
      <c r="G7409" s="50" t="s">
        <v>20298</v>
      </c>
      <c r="H7409" s="50" t="s">
        <v>20299</v>
      </c>
      <c r="I7409" s="50">
        <f>(DAX__2019_2020__33[[#This Row],[Adj Close]]-DAX__2019_2020__33[[#This Row],[Adj Open]])/DAX__2019_2020__33[[#This Row],[Adj Open]]</f>
        <v>-5.2526263131564069E-3</v>
      </c>
      <c r="J7409" s="50">
        <f>DAX__2019_2020__33[[#This Row],[Adj Close]]-DAX__2019_2020__33[[#This Row],[Adj Open]]</f>
        <v>-0.19237384510937261</v>
      </c>
      <c r="K7409" s="50">
        <v>2240079</v>
      </c>
    </row>
    <row r="7410" spans="1:11" x14ac:dyDescent="0.3">
      <c r="A7410" s="51" t="str">
        <f t="shared" si="121"/>
        <v>FRE.DE</v>
      </c>
      <c r="B7410" s="52" t="s">
        <v>421</v>
      </c>
      <c r="C7410" s="50" t="s">
        <v>20300</v>
      </c>
      <c r="D7410" s="50">
        <f>DAX__2019_2020__33[[#This Row],[Open]]*(DAX__2019_2020__33[[#This Row],[Adj Close]]/DAX__2019_2020__33[[#This Row],[Close]])</f>
        <v>36.468585222825155</v>
      </c>
      <c r="E7410" s="50" t="s">
        <v>2091</v>
      </c>
      <c r="F7410" s="50" t="s">
        <v>1529</v>
      </c>
      <c r="G7410" s="50" t="s">
        <v>17547</v>
      </c>
      <c r="H7410" s="50" t="s">
        <v>20301</v>
      </c>
      <c r="I7410" s="50">
        <f>(DAX__2019_2020__33[[#This Row],[Adj Close]]-DAX__2019_2020__33[[#This Row],[Adj Open]])/DAX__2019_2020__33[[#This Row],[Adj Open]]</f>
        <v>-9.2941972043657974E-3</v>
      </c>
      <c r="J7410" s="50">
        <f>DAX__2019_2020__33[[#This Row],[Adj Close]]-DAX__2019_2020__33[[#This Row],[Adj Open]]</f>
        <v>-0.33894622282515741</v>
      </c>
      <c r="K7410" s="50">
        <v>1447016</v>
      </c>
    </row>
    <row r="7411" spans="1:11" x14ac:dyDescent="0.3">
      <c r="A7411" s="51" t="str">
        <f t="shared" si="121"/>
        <v>FRE.DE</v>
      </c>
      <c r="B7411" s="52" t="s">
        <v>422</v>
      </c>
      <c r="C7411" s="50" t="s">
        <v>9811</v>
      </c>
      <c r="D7411" s="50">
        <f>DAX__2019_2020__33[[#This Row],[Open]]*(DAX__2019_2020__33[[#This Row],[Adj Close]]/DAX__2019_2020__33[[#This Row],[Close]])</f>
        <v>36.560194668170006</v>
      </c>
      <c r="E7411" s="50" t="s">
        <v>994</v>
      </c>
      <c r="F7411" s="50" t="s">
        <v>1577</v>
      </c>
      <c r="G7411" s="50" t="s">
        <v>20302</v>
      </c>
      <c r="H7411" s="50" t="s">
        <v>20303</v>
      </c>
      <c r="I7411" s="50">
        <f>(DAX__2019_2020__33[[#This Row],[Adj Close]]-DAX__2019_2020__33[[#This Row],[Adj Open]])/DAX__2019_2020__33[[#This Row],[Adj Open]]</f>
        <v>6.5146078677024329E-3</v>
      </c>
      <c r="J7411" s="50">
        <f>DAX__2019_2020__33[[#This Row],[Adj Close]]-DAX__2019_2020__33[[#This Row],[Adj Open]]</f>
        <v>0.23817533182999284</v>
      </c>
      <c r="K7411" s="50">
        <v>1446937</v>
      </c>
    </row>
    <row r="7412" spans="1:11" x14ac:dyDescent="0.3">
      <c r="A7412" s="51" t="str">
        <f t="shared" si="121"/>
        <v>FRE.DE</v>
      </c>
      <c r="B7412" s="52" t="s">
        <v>423</v>
      </c>
      <c r="C7412" s="50" t="s">
        <v>1162</v>
      </c>
      <c r="D7412" s="50">
        <f>DAX__2019_2020__33[[#This Row],[Open]]*(DAX__2019_2020__33[[#This Row],[Adj Close]]/DAX__2019_2020__33[[#This Row],[Close]])</f>
        <v>37.146473508330637</v>
      </c>
      <c r="E7412" s="50" t="s">
        <v>1510</v>
      </c>
      <c r="F7412" s="50" t="s">
        <v>2091</v>
      </c>
      <c r="G7412" s="50" t="s">
        <v>1244</v>
      </c>
      <c r="H7412" s="50" t="s">
        <v>20304</v>
      </c>
      <c r="I7412" s="50">
        <f>(DAX__2019_2020__33[[#This Row],[Adj Close]]-DAX__2019_2020__33[[#This Row],[Adj Open]])/DAX__2019_2020__33[[#This Row],[Adj Open]]</f>
        <v>2.4665845244528655E-4</v>
      </c>
      <c r="J7412" s="50">
        <f>DAX__2019_2020__33[[#This Row],[Adj Close]]-DAX__2019_2020__33[[#This Row],[Adj Open]]</f>
        <v>9.1624916693646696E-3</v>
      </c>
      <c r="K7412" s="50">
        <v>1436461</v>
      </c>
    </row>
    <row r="7413" spans="1:11" x14ac:dyDescent="0.3">
      <c r="A7413" s="51" t="str">
        <f t="shared" si="121"/>
        <v>FRE.DE</v>
      </c>
      <c r="B7413" s="52" t="s">
        <v>424</v>
      </c>
      <c r="C7413" s="50" t="s">
        <v>1158</v>
      </c>
      <c r="D7413" s="50">
        <f>DAX__2019_2020__33[[#This Row],[Open]]*(DAX__2019_2020__33[[#This Row],[Adj Close]]/DAX__2019_2020__33[[#This Row],[Close]])</f>
        <v>37.192274669877833</v>
      </c>
      <c r="E7413" s="50" t="s">
        <v>1156</v>
      </c>
      <c r="F7413" s="50" t="s">
        <v>17473</v>
      </c>
      <c r="G7413" s="50" t="s">
        <v>1512</v>
      </c>
      <c r="H7413" s="50" t="s">
        <v>20305</v>
      </c>
      <c r="I7413" s="50">
        <f>(DAX__2019_2020__33[[#This Row],[Adj Close]]-DAX__2019_2020__33[[#This Row],[Adj Open]])/DAX__2019_2020__33[[#This Row],[Adj Open]]</f>
        <v>8.3744092795276434E-3</v>
      </c>
      <c r="J7413" s="50">
        <f>DAX__2019_2020__33[[#This Row],[Adj Close]]-DAX__2019_2020__33[[#This Row],[Adj Open]]</f>
        <v>0.31146333012216587</v>
      </c>
      <c r="K7413" s="50">
        <v>1374066</v>
      </c>
    </row>
    <row r="7414" spans="1:11" x14ac:dyDescent="0.3">
      <c r="A7414" s="51" t="str">
        <f t="shared" si="121"/>
        <v>FRE.DE</v>
      </c>
      <c r="B7414" s="52" t="s">
        <v>425</v>
      </c>
      <c r="C7414" s="50" t="s">
        <v>20306</v>
      </c>
      <c r="D7414" s="50">
        <f>DAX__2019_2020__33[[#This Row],[Open]]*(DAX__2019_2020__33[[#This Row],[Adj Close]]/DAX__2019_2020__33[[#This Row],[Close]])</f>
        <v>36.944942478926251</v>
      </c>
      <c r="E7414" s="50" t="s">
        <v>20306</v>
      </c>
      <c r="F7414" s="50" t="s">
        <v>1168</v>
      </c>
      <c r="G7414" s="50" t="s">
        <v>20307</v>
      </c>
      <c r="H7414" s="50" t="s">
        <v>20308</v>
      </c>
      <c r="I7414" s="50">
        <f>(DAX__2019_2020__33[[#This Row],[Adj Close]]-DAX__2019_2020__33[[#This Row],[Adj Open]])/DAX__2019_2020__33[[#This Row],[Adj Open]]</f>
        <v>-1.8596577307385107E-2</v>
      </c>
      <c r="J7414" s="50">
        <f>DAX__2019_2020__33[[#This Row],[Adj Close]]-DAX__2019_2020__33[[#This Row],[Adj Open]]</f>
        <v>-0.68704947892624801</v>
      </c>
      <c r="K7414" s="50">
        <v>1827827</v>
      </c>
    </row>
    <row r="7415" spans="1:11" x14ac:dyDescent="0.3">
      <c r="A7415" s="51" t="str">
        <f t="shared" si="121"/>
        <v>FRE.DE</v>
      </c>
      <c r="B7415" s="52" t="s">
        <v>426</v>
      </c>
      <c r="C7415" s="50" t="s">
        <v>17429</v>
      </c>
      <c r="D7415" s="50">
        <f>DAX__2019_2020__33[[#This Row],[Open]]*(DAX__2019_2020__33[[#This Row],[Adj Close]]/DAX__2019_2020__33[[#This Row],[Close]])</f>
        <v>35.64412338840431</v>
      </c>
      <c r="E7415" s="50" t="s">
        <v>1526</v>
      </c>
      <c r="F7415" s="50" t="s">
        <v>17498</v>
      </c>
      <c r="G7415" s="50" t="s">
        <v>20309</v>
      </c>
      <c r="H7415" s="50" t="s">
        <v>20310</v>
      </c>
      <c r="I7415" s="50">
        <f>(DAX__2019_2020__33[[#This Row],[Adj Close]]-DAX__2019_2020__33[[#This Row],[Adj Open]])/DAX__2019_2020__33[[#This Row],[Adj Open]]</f>
        <v>1.799023387303962E-3</v>
      </c>
      <c r="J7415" s="50">
        <f>DAX__2019_2020__33[[#This Row],[Adj Close]]-DAX__2019_2020__33[[#This Row],[Adj Open]]</f>
        <v>6.4124611595687497E-2</v>
      </c>
      <c r="K7415" s="50">
        <v>2032990</v>
      </c>
    </row>
    <row r="7416" spans="1:11" x14ac:dyDescent="0.3">
      <c r="A7416" s="51" t="str">
        <f t="shared" si="121"/>
        <v>FRE.DE</v>
      </c>
      <c r="B7416" s="52" t="s">
        <v>427</v>
      </c>
      <c r="C7416" s="50" t="s">
        <v>20311</v>
      </c>
      <c r="D7416" s="50">
        <f>DAX__2019_2020__33[[#This Row],[Open]]*(DAX__2019_2020__33[[#This Row],[Adj Close]]/DAX__2019_2020__33[[#This Row],[Close]])</f>
        <v>35.689927277740743</v>
      </c>
      <c r="E7416" s="50" t="s">
        <v>1227</v>
      </c>
      <c r="F7416" s="50" t="s">
        <v>17356</v>
      </c>
      <c r="G7416" s="50" t="s">
        <v>17420</v>
      </c>
      <c r="H7416" s="50" t="s">
        <v>20312</v>
      </c>
      <c r="I7416" s="50">
        <f>(DAX__2019_2020__33[[#This Row],[Adj Close]]-DAX__2019_2020__33[[#This Row],[Adj Open]])/DAX__2019_2020__33[[#This Row],[Adj Open]]</f>
        <v>-1.3347022929851734E-2</v>
      </c>
      <c r="J7416" s="50">
        <f>DAX__2019_2020__33[[#This Row],[Adj Close]]-DAX__2019_2020__33[[#This Row],[Adj Open]]</f>
        <v>-0.47635427774074657</v>
      </c>
      <c r="K7416" s="50">
        <v>2098614</v>
      </c>
    </row>
    <row r="7417" spans="1:11" x14ac:dyDescent="0.3">
      <c r="A7417" s="51" t="str">
        <f t="shared" si="121"/>
        <v>FRE.DE</v>
      </c>
      <c r="B7417" s="52" t="s">
        <v>428</v>
      </c>
      <c r="C7417" s="50" t="s">
        <v>17528</v>
      </c>
      <c r="D7417" s="50">
        <f>DAX__2019_2020__33[[#This Row],[Open]]*(DAX__2019_2020__33[[#This Row],[Adj Close]]/DAX__2019_2020__33[[#This Row],[Close]])</f>
        <v>35.955589965986398</v>
      </c>
      <c r="E7417" s="50" t="s">
        <v>1028</v>
      </c>
      <c r="F7417" s="50" t="s">
        <v>17528</v>
      </c>
      <c r="G7417" s="50" t="s">
        <v>20313</v>
      </c>
      <c r="H7417" s="50" t="s">
        <v>20314</v>
      </c>
      <c r="I7417" s="50">
        <f>(DAX__2019_2020__33[[#This Row],[Adj Close]]-DAX__2019_2020__33[[#This Row],[Adj Open]])/DAX__2019_2020__33[[#This Row],[Adj Open]]</f>
        <v>4.8662420382165436E-2</v>
      </c>
      <c r="J7417" s="50">
        <f>DAX__2019_2020__33[[#This Row],[Adj Close]]-DAX__2019_2020__33[[#This Row],[Adj Open]]</f>
        <v>1.7496860340135996</v>
      </c>
      <c r="K7417" s="50">
        <v>2538618</v>
      </c>
    </row>
    <row r="7418" spans="1:11" x14ac:dyDescent="0.3">
      <c r="A7418" s="51" t="str">
        <f t="shared" si="121"/>
        <v>FRE.DE</v>
      </c>
      <c r="B7418" s="52" t="s">
        <v>429</v>
      </c>
      <c r="C7418" s="50" t="s">
        <v>1327</v>
      </c>
      <c r="D7418" s="50">
        <f>DAX__2019_2020__33[[#This Row],[Open]]*(DAX__2019_2020__33[[#This Row],[Adj Close]]/DAX__2019_2020__33[[#This Row],[Close]])</f>
        <v>38.273237563829177</v>
      </c>
      <c r="E7418" s="50" t="s">
        <v>1149</v>
      </c>
      <c r="F7418" s="50" t="s">
        <v>17534</v>
      </c>
      <c r="G7418" s="50" t="s">
        <v>1251</v>
      </c>
      <c r="H7418" s="50" t="s">
        <v>19970</v>
      </c>
      <c r="I7418" s="50">
        <f>(DAX__2019_2020__33[[#This Row],[Adj Close]]-DAX__2019_2020__33[[#This Row],[Adj Open]])/DAX__2019_2020__33[[#This Row],[Adj Open]]</f>
        <v>-3.8295836244514269E-3</v>
      </c>
      <c r="J7418" s="50">
        <f>DAX__2019_2020__33[[#This Row],[Adj Close]]-DAX__2019_2020__33[[#This Row],[Adj Open]]</f>
        <v>-0.14657056382917943</v>
      </c>
      <c r="K7418" s="50">
        <v>2114321</v>
      </c>
    </row>
    <row r="7419" spans="1:11" x14ac:dyDescent="0.3">
      <c r="A7419" s="51" t="str">
        <f t="shared" si="121"/>
        <v>FRE.DE</v>
      </c>
      <c r="B7419" s="52" t="s">
        <v>430</v>
      </c>
      <c r="C7419" s="50" t="s">
        <v>8214</v>
      </c>
      <c r="D7419" s="50">
        <f>DAX__2019_2020__33[[#This Row],[Open]]*(DAX__2019_2020__33[[#This Row],[Adj Close]]/DAX__2019_2020__33[[#This Row],[Close]])</f>
        <v>38.474767126770516</v>
      </c>
      <c r="E7419" s="50" t="s">
        <v>1268</v>
      </c>
      <c r="F7419" s="50" t="s">
        <v>20315</v>
      </c>
      <c r="G7419" s="50" t="s">
        <v>624</v>
      </c>
      <c r="H7419" s="50" t="s">
        <v>20316</v>
      </c>
      <c r="I7419" s="50">
        <f>(DAX__2019_2020__33[[#This Row],[Adj Close]]-DAX__2019_2020__33[[#This Row],[Adj Open]])/DAX__2019_2020__33[[#This Row],[Adj Open]]</f>
        <v>6.214288095238097E-2</v>
      </c>
      <c r="J7419" s="50">
        <f>DAX__2019_2020__33[[#This Row],[Adj Close]]-DAX__2019_2020__33[[#This Row],[Adj Open]]</f>
        <v>2.390932873229481</v>
      </c>
      <c r="K7419" s="50">
        <v>3813740</v>
      </c>
    </row>
    <row r="7420" spans="1:11" x14ac:dyDescent="0.3">
      <c r="A7420" s="51" t="str">
        <f t="shared" si="121"/>
        <v>FRE.DE</v>
      </c>
      <c r="B7420" s="52" t="s">
        <v>431</v>
      </c>
      <c r="C7420" s="50" t="s">
        <v>1270</v>
      </c>
      <c r="D7420" s="50">
        <f>DAX__2019_2020__33[[#This Row],[Open]]*(DAX__2019_2020__33[[#This Row],[Adj Close]]/DAX__2019_2020__33[[#This Row],[Close]])</f>
        <v>41.43523087299608</v>
      </c>
      <c r="E7420" s="50" t="s">
        <v>1270</v>
      </c>
      <c r="F7420" s="50" t="s">
        <v>2169</v>
      </c>
      <c r="G7420" s="50" t="s">
        <v>2169</v>
      </c>
      <c r="H7420" s="50" t="s">
        <v>20317</v>
      </c>
      <c r="I7420" s="50">
        <f>(DAX__2019_2020__33[[#This Row],[Adj Close]]-DAX__2019_2020__33[[#This Row],[Adj Open]])/DAX__2019_2020__33[[#This Row],[Adj Open]]</f>
        <v>-3.5826948268883621E-2</v>
      </c>
      <c r="J7420" s="50">
        <f>DAX__2019_2020__33[[#This Row],[Adj Close]]-DAX__2019_2020__33[[#This Row],[Adj Open]]</f>
        <v>-1.48449787299608</v>
      </c>
      <c r="K7420" s="50">
        <v>1838539</v>
      </c>
    </row>
    <row r="7421" spans="1:11" x14ac:dyDescent="0.3">
      <c r="A7421" s="51" t="str">
        <f t="shared" si="121"/>
        <v>FRE.DE</v>
      </c>
      <c r="B7421" s="52" t="s">
        <v>432</v>
      </c>
      <c r="C7421" s="50" t="s">
        <v>2181</v>
      </c>
      <c r="D7421" s="50">
        <f>DAX__2019_2020__33[[#This Row],[Open]]*(DAX__2019_2020__33[[#This Row],[Adj Close]]/DAX__2019_2020__33[[#This Row],[Close]])</f>
        <v>39.493242328484996</v>
      </c>
      <c r="E7421" s="50" t="s">
        <v>598</v>
      </c>
      <c r="F7421" s="50" t="s">
        <v>1106</v>
      </c>
      <c r="G7421" s="50" t="s">
        <v>19543</v>
      </c>
      <c r="H7421" s="50" t="s">
        <v>20318</v>
      </c>
      <c r="I7421" s="50">
        <f>(DAX__2019_2020__33[[#This Row],[Adj Close]]-DAX__2019_2020__33[[#This Row],[Adj Open]])/DAX__2019_2020__33[[#This Row],[Adj Open]]</f>
        <v>1.8203333763672291E-2</v>
      </c>
      <c r="J7421" s="50">
        <f>DAX__2019_2020__33[[#This Row],[Adj Close]]-DAX__2019_2020__33[[#This Row],[Adj Open]]</f>
        <v>0.7189086715150026</v>
      </c>
      <c r="K7421" s="50">
        <v>1422476</v>
      </c>
    </row>
    <row r="7422" spans="1:11" x14ac:dyDescent="0.3">
      <c r="A7422" s="51" t="str">
        <f t="shared" si="121"/>
        <v>FRE.DE</v>
      </c>
      <c r="B7422" s="52" t="s">
        <v>433</v>
      </c>
      <c r="C7422" s="50" t="s">
        <v>20319</v>
      </c>
      <c r="D7422" s="50">
        <f>DAX__2019_2020__33[[#This Row],[Open]]*(DAX__2019_2020__33[[#This Row],[Adj Close]]/DAX__2019_2020__33[[#This Row],[Close]])</f>
        <v>40.912387279571853</v>
      </c>
      <c r="E7422" s="50" t="s">
        <v>2114</v>
      </c>
      <c r="F7422" s="50" t="s">
        <v>19532</v>
      </c>
      <c r="G7422" s="50" t="s">
        <v>1421</v>
      </c>
      <c r="H7422" s="50" t="s">
        <v>20320</v>
      </c>
      <c r="I7422" s="50">
        <f>(DAX__2019_2020__33[[#This Row],[Adj Close]]-DAX__2019_2020__33[[#This Row],[Adj Open]])/DAX__2019_2020__33[[#This Row],[Adj Open]]</f>
        <v>1.3692606115927625E-3</v>
      </c>
      <c r="J7422" s="50">
        <f>DAX__2019_2020__33[[#This Row],[Adj Close]]-DAX__2019_2020__33[[#This Row],[Adj Open]]</f>
        <v>5.6019720428146513E-2</v>
      </c>
      <c r="K7422" s="50">
        <v>1107735</v>
      </c>
    </row>
    <row r="7423" spans="1:11" x14ac:dyDescent="0.3">
      <c r="A7423" s="51" t="str">
        <f t="shared" si="121"/>
        <v>FRE.DE</v>
      </c>
      <c r="B7423" s="52" t="s">
        <v>434</v>
      </c>
      <c r="C7423" s="50" t="s">
        <v>1060</v>
      </c>
      <c r="D7423" s="50">
        <f>DAX__2019_2020__33[[#This Row],[Open]]*(DAX__2019_2020__33[[#This Row],[Adj Close]]/DAX__2019_2020__33[[#This Row],[Close]])</f>
        <v>41.360535699875719</v>
      </c>
      <c r="E7423" s="50" t="s">
        <v>1070</v>
      </c>
      <c r="F7423" s="50" t="s">
        <v>20321</v>
      </c>
      <c r="G7423" s="50" t="s">
        <v>970</v>
      </c>
      <c r="H7423" s="50" t="s">
        <v>20322</v>
      </c>
      <c r="I7423" s="50">
        <f>(DAX__2019_2020__33[[#This Row],[Adj Close]]-DAX__2019_2020__33[[#This Row],[Adj Open]])/DAX__2019_2020__33[[#This Row],[Adj Open]]</f>
        <v>-2.7990926139750141E-2</v>
      </c>
      <c r="J7423" s="50">
        <f>DAX__2019_2020__33[[#This Row],[Adj Close]]-DAX__2019_2020__33[[#This Row],[Adj Open]]</f>
        <v>-1.1577196998757202</v>
      </c>
      <c r="K7423" s="50">
        <v>1823833</v>
      </c>
    </row>
    <row r="7424" spans="1:11" x14ac:dyDescent="0.3">
      <c r="A7424" s="51" t="str">
        <f t="shared" si="121"/>
        <v>FRE.DE</v>
      </c>
      <c r="B7424" s="52" t="s">
        <v>435</v>
      </c>
      <c r="C7424" s="50" t="s">
        <v>20013</v>
      </c>
      <c r="D7424" s="50">
        <f>DAX__2019_2020__33[[#This Row],[Open]]*(DAX__2019_2020__33[[#This Row],[Adj Close]]/DAX__2019_2020__33[[#This Row],[Close]])</f>
        <v>40.249501880778212</v>
      </c>
      <c r="E7424" s="50" t="s">
        <v>1317</v>
      </c>
      <c r="F7424" s="50" t="s">
        <v>20323</v>
      </c>
      <c r="G7424" s="50" t="s">
        <v>1120</v>
      </c>
      <c r="H7424" s="50" t="s">
        <v>20324</v>
      </c>
      <c r="I7424" s="50">
        <f>(DAX__2019_2020__33[[#This Row],[Adj Close]]-DAX__2019_2020__33[[#This Row],[Adj Open]])/DAX__2019_2020__33[[#This Row],[Adj Open]]</f>
        <v>-1.739735519839115E-2</v>
      </c>
      <c r="J7424" s="50">
        <f>DAX__2019_2020__33[[#This Row],[Adj Close]]-DAX__2019_2020__33[[#This Row],[Adj Open]]</f>
        <v>-0.70023488077821128</v>
      </c>
      <c r="K7424" s="50">
        <v>2648069</v>
      </c>
    </row>
    <row r="7425" spans="1:11" x14ac:dyDescent="0.3">
      <c r="A7425" s="51" t="str">
        <f t="shared" si="121"/>
        <v>FRE.DE</v>
      </c>
      <c r="B7425" s="52" t="s">
        <v>436</v>
      </c>
      <c r="C7425" s="50" t="s">
        <v>8271</v>
      </c>
      <c r="D7425" s="50">
        <f>DAX__2019_2020__33[[#This Row],[Open]]*(DAX__2019_2020__33[[#This Row],[Adj Close]]/DAX__2019_2020__33[[#This Row],[Close]])</f>
        <v>40.146797165849492</v>
      </c>
      <c r="E7425" s="50" t="s">
        <v>9796</v>
      </c>
      <c r="F7425" s="50" t="s">
        <v>1129</v>
      </c>
      <c r="G7425" s="50" t="s">
        <v>588</v>
      </c>
      <c r="H7425" s="50" t="s">
        <v>20325</v>
      </c>
      <c r="I7425" s="50">
        <f>(DAX__2019_2020__33[[#This Row],[Adj Close]]-DAX__2019_2020__33[[#This Row],[Adj Open]])/DAX__2019_2020__33[[#This Row],[Adj Open]]</f>
        <v>3.4884186046511465E-3</v>
      </c>
      <c r="J7425" s="50">
        <f>DAX__2019_2020__33[[#This Row],[Adj Close]]-DAX__2019_2020__33[[#This Row],[Adj Open]]</f>
        <v>0.14004883415050529</v>
      </c>
      <c r="K7425" s="50">
        <v>1866575</v>
      </c>
    </row>
    <row r="7426" spans="1:11" x14ac:dyDescent="0.3">
      <c r="A7426" s="51" t="str">
        <f t="shared" si="121"/>
        <v>FRE.DE</v>
      </c>
      <c r="B7426" s="52" t="s">
        <v>437</v>
      </c>
      <c r="C7426" s="50" t="s">
        <v>9833</v>
      </c>
      <c r="D7426" s="50">
        <f>DAX__2019_2020__33[[#This Row],[Open]]*(DAX__2019_2020__33[[#This Row],[Adj Close]]/DAX__2019_2020__33[[#This Row],[Close]])</f>
        <v>39.894712241094616</v>
      </c>
      <c r="E7426" s="50" t="s">
        <v>938</v>
      </c>
      <c r="F7426" s="50" t="s">
        <v>1024</v>
      </c>
      <c r="G7426" s="50" t="s">
        <v>2111</v>
      </c>
      <c r="H7426" s="50" t="s">
        <v>20326</v>
      </c>
      <c r="I7426" s="50">
        <f>(DAX__2019_2020__33[[#This Row],[Adj Close]]-DAX__2019_2020__33[[#This Row],[Adj Open]])/DAX__2019_2020__33[[#This Row],[Adj Open]]</f>
        <v>1.0999321319915857E-2</v>
      </c>
      <c r="J7426" s="50">
        <f>DAX__2019_2020__33[[#This Row],[Adj Close]]-DAX__2019_2020__33[[#This Row],[Adj Open]]</f>
        <v>0.43881475890538013</v>
      </c>
      <c r="K7426" s="50">
        <v>3107182</v>
      </c>
    </row>
    <row r="7427" spans="1:11" x14ac:dyDescent="0.3">
      <c r="A7427" s="51" t="str">
        <f t="shared" si="121"/>
        <v>FRE.DE</v>
      </c>
      <c r="B7427" s="52" t="s">
        <v>438</v>
      </c>
      <c r="C7427" s="50" t="s">
        <v>1411</v>
      </c>
      <c r="D7427" s="50">
        <f>DAX__2019_2020__33[[#This Row],[Open]]*(DAX__2019_2020__33[[#This Row],[Adj Close]]/DAX__2019_2020__33[[#This Row],[Close]])</f>
        <v>41.267173651442199</v>
      </c>
      <c r="E7427" s="50" t="s">
        <v>1060</v>
      </c>
      <c r="F7427" s="50" t="s">
        <v>1320</v>
      </c>
      <c r="G7427" s="50" t="s">
        <v>1316</v>
      </c>
      <c r="H7427" s="50" t="s">
        <v>20327</v>
      </c>
      <c r="I7427" s="50">
        <f>(DAX__2019_2020__33[[#This Row],[Adj Close]]-DAX__2019_2020__33[[#This Row],[Adj Open]])/DAX__2019_2020__33[[#This Row],[Adj Open]]</f>
        <v>-1.493212635900164E-2</v>
      </c>
      <c r="J7427" s="50">
        <f>DAX__2019_2020__33[[#This Row],[Adj Close]]-DAX__2019_2020__33[[#This Row],[Adj Open]]</f>
        <v>-0.61620665144219799</v>
      </c>
      <c r="K7427" s="50">
        <v>2220521</v>
      </c>
    </row>
    <row r="7428" spans="1:11" x14ac:dyDescent="0.3">
      <c r="A7428" s="51" t="str">
        <f t="shared" si="121"/>
        <v>FRE.DE</v>
      </c>
      <c r="B7428" s="52" t="s">
        <v>439</v>
      </c>
      <c r="C7428" s="50" t="s">
        <v>20319</v>
      </c>
      <c r="D7428" s="50">
        <f>DAX__2019_2020__33[[#This Row],[Open]]*(DAX__2019_2020__33[[#This Row],[Adj Close]]/DAX__2019_2020__33[[#This Row],[Close]])</f>
        <v>40.912386676119738</v>
      </c>
      <c r="E7428" s="50" t="s">
        <v>19941</v>
      </c>
      <c r="F7428" s="50" t="s">
        <v>20328</v>
      </c>
      <c r="G7428" s="50" t="s">
        <v>20329</v>
      </c>
      <c r="H7428" s="50" t="s">
        <v>20330</v>
      </c>
      <c r="I7428" s="50">
        <f>(DAX__2019_2020__33[[#This Row],[Adj Close]]-DAX__2019_2020__33[[#This Row],[Adj Open]])/DAX__2019_2020__33[[#This Row],[Adj Open]]</f>
        <v>1.3920584208124092E-2</v>
      </c>
      <c r="J7428" s="50">
        <f>DAX__2019_2020__33[[#This Row],[Adj Close]]-DAX__2019_2020__33[[#This Row],[Adj Open]]</f>
        <v>0.56952432388025898</v>
      </c>
      <c r="K7428" s="50">
        <v>1968696</v>
      </c>
    </row>
    <row r="7429" spans="1:11" x14ac:dyDescent="0.3">
      <c r="A7429" s="51" t="str">
        <f t="shared" si="121"/>
        <v>FRE.DE</v>
      </c>
      <c r="B7429" s="52" t="s">
        <v>440</v>
      </c>
      <c r="C7429" s="50" t="s">
        <v>20331</v>
      </c>
      <c r="D7429" s="50">
        <f>DAX__2019_2020__33[[#This Row],[Open]]*(DAX__2019_2020__33[[#This Row],[Adj Close]]/DAX__2019_2020__33[[#This Row],[Close]])</f>
        <v>41.351197992470347</v>
      </c>
      <c r="E7429" s="50" t="s">
        <v>19549</v>
      </c>
      <c r="F7429" s="50" t="s">
        <v>20332</v>
      </c>
      <c r="G7429" s="50" t="s">
        <v>967</v>
      </c>
      <c r="H7429" s="50" t="s">
        <v>20333</v>
      </c>
      <c r="I7429" s="50">
        <f>(DAX__2019_2020__33[[#This Row],[Adj Close]]-DAX__2019_2020__33[[#This Row],[Adj Open]])/DAX__2019_2020__33[[#This Row],[Adj Open]]</f>
        <v>-5.4188754703345362E-3</v>
      </c>
      <c r="J7429" s="50">
        <f>DAX__2019_2020__33[[#This Row],[Adj Close]]-DAX__2019_2020__33[[#This Row],[Adj Open]]</f>
        <v>-0.22407699247034429</v>
      </c>
      <c r="K7429" s="50">
        <v>1737773</v>
      </c>
    </row>
    <row r="7430" spans="1:11" x14ac:dyDescent="0.3">
      <c r="A7430" s="51" t="str">
        <f t="shared" si="121"/>
        <v>FRE.DE</v>
      </c>
      <c r="B7430" s="52" t="s">
        <v>441</v>
      </c>
      <c r="C7430" s="50" t="s">
        <v>1070</v>
      </c>
      <c r="D7430" s="50">
        <f>DAX__2019_2020__33[[#This Row],[Open]]*(DAX__2019_2020__33[[#This Row],[Adj Close]]/DAX__2019_2020__33[[#This Row],[Close]])</f>
        <v>41.453904987292937</v>
      </c>
      <c r="E7430" s="50" t="s">
        <v>1338</v>
      </c>
      <c r="F7430" s="50" t="s">
        <v>19904</v>
      </c>
      <c r="G7430" s="50" t="s">
        <v>8263</v>
      </c>
      <c r="H7430" s="50" t="s">
        <v>20334</v>
      </c>
      <c r="I7430" s="50">
        <f>(DAX__2019_2020__33[[#This Row],[Adj Close]]-DAX__2019_2020__33[[#This Row],[Adj Open]])/DAX__2019_2020__33[[#This Row],[Adj Open]]</f>
        <v>1.3513467859753627E-2</v>
      </c>
      <c r="J7430" s="50">
        <f>DAX__2019_2020__33[[#This Row],[Adj Close]]-DAX__2019_2020__33[[#This Row],[Adj Open]]</f>
        <v>0.5601860127070637</v>
      </c>
      <c r="K7430" s="50">
        <v>2401326</v>
      </c>
    </row>
    <row r="7431" spans="1:11" x14ac:dyDescent="0.3">
      <c r="A7431" s="51" t="str">
        <f t="shared" si="121"/>
        <v>FRE.DE</v>
      </c>
      <c r="B7431" s="52" t="s">
        <v>442</v>
      </c>
      <c r="C7431" s="50" t="s">
        <v>1279</v>
      </c>
      <c r="D7431" s="50">
        <f>DAX__2019_2020__33[[#This Row],[Open]]*(DAX__2019_2020__33[[#This Row],[Adj Close]]/DAX__2019_2020__33[[#This Row],[Close]])</f>
        <v>41.640632558115122</v>
      </c>
      <c r="E7431" s="50" t="s">
        <v>9770</v>
      </c>
      <c r="F7431" s="50" t="s">
        <v>19903</v>
      </c>
      <c r="G7431" s="50" t="s">
        <v>8339</v>
      </c>
      <c r="H7431" s="50" t="s">
        <v>20335</v>
      </c>
      <c r="I7431" s="50">
        <f>(DAX__2019_2020__33[[#This Row],[Adj Close]]-DAX__2019_2020__33[[#This Row],[Adj Open]])/DAX__2019_2020__33[[#This Row],[Adj Open]]</f>
        <v>3.5874441070604395E-3</v>
      </c>
      <c r="J7431" s="50">
        <f>DAX__2019_2020__33[[#This Row],[Adj Close]]-DAX__2019_2020__33[[#This Row],[Adj Open]]</f>
        <v>0.14938344188487918</v>
      </c>
      <c r="K7431" s="50">
        <v>1541586</v>
      </c>
    </row>
    <row r="7432" spans="1:11" x14ac:dyDescent="0.3">
      <c r="A7432" s="51" t="str">
        <f t="shared" si="121"/>
        <v>FRE.DE</v>
      </c>
      <c r="B7432" s="52" t="s">
        <v>443</v>
      </c>
      <c r="C7432" s="50" t="s">
        <v>1268</v>
      </c>
      <c r="D7432" s="50">
        <f>DAX__2019_2020__33[[#This Row],[Open]]*(DAX__2019_2020__33[[#This Row],[Adj Close]]/DAX__2019_2020__33[[#This Row],[Close]])</f>
        <v>41.920726400989246</v>
      </c>
      <c r="E7432" s="50" t="s">
        <v>20336</v>
      </c>
      <c r="F7432" s="50" t="s">
        <v>20319</v>
      </c>
      <c r="G7432" s="50" t="s">
        <v>8275</v>
      </c>
      <c r="H7432" s="50" t="s">
        <v>20337</v>
      </c>
      <c r="I7432" s="50">
        <f>(DAX__2019_2020__33[[#This Row],[Adj Close]]-DAX__2019_2020__33[[#This Row],[Adj Open]])/DAX__2019_2020__33[[#This Row],[Adj Open]]</f>
        <v>-1.8485567105319997E-2</v>
      </c>
      <c r="J7432" s="50">
        <f>DAX__2019_2020__33[[#This Row],[Adj Close]]-DAX__2019_2020__33[[#This Row],[Adj Open]]</f>
        <v>-0.77492840098924631</v>
      </c>
      <c r="K7432" s="50">
        <v>2024957</v>
      </c>
    </row>
    <row r="7433" spans="1:11" x14ac:dyDescent="0.3">
      <c r="A7433" s="51" t="str">
        <f t="shared" si="121"/>
        <v>FRE.DE</v>
      </c>
      <c r="B7433" s="52" t="s">
        <v>444</v>
      </c>
      <c r="C7433" s="50" t="s">
        <v>957</v>
      </c>
      <c r="D7433" s="50">
        <f>DAX__2019_2020__33[[#This Row],[Open]]*(DAX__2019_2020__33[[#This Row],[Adj Close]]/DAX__2019_2020__33[[#This Row],[Close]])</f>
        <v>41.323187633912227</v>
      </c>
      <c r="E7433" s="50" t="s">
        <v>963</v>
      </c>
      <c r="F7433" s="50" t="s">
        <v>944</v>
      </c>
      <c r="G7433" s="50" t="s">
        <v>20338</v>
      </c>
      <c r="H7433" s="50" t="s">
        <v>20339</v>
      </c>
      <c r="I7433" s="50">
        <f>(DAX__2019_2020__33[[#This Row],[Adj Close]]-DAX__2019_2020__33[[#This Row],[Adj Open]])/DAX__2019_2020__33[[#This Row],[Adj Open]]</f>
        <v>-2.711229223281938E-3</v>
      </c>
      <c r="J7433" s="50">
        <f>DAX__2019_2020__33[[#This Row],[Adj Close]]-DAX__2019_2020__33[[#This Row],[Adj Open]]</f>
        <v>-0.11203663391222562</v>
      </c>
      <c r="K7433" s="50">
        <v>1379395</v>
      </c>
    </row>
    <row r="7434" spans="1:11" x14ac:dyDescent="0.3">
      <c r="A7434" s="51" t="str">
        <f t="shared" si="121"/>
        <v>FRE.DE</v>
      </c>
      <c r="B7434" s="52" t="s">
        <v>445</v>
      </c>
      <c r="C7434" s="50" t="s">
        <v>589</v>
      </c>
      <c r="D7434" s="50">
        <f>DAX__2019_2020__33[[#This Row],[Open]]*(DAX__2019_2020__33[[#This Row],[Adj Close]]/DAX__2019_2020__33[[#This Row],[Close]])</f>
        <v>40.305514645787177</v>
      </c>
      <c r="E7434" s="50" t="s">
        <v>19518</v>
      </c>
      <c r="F7434" s="50" t="s">
        <v>1043</v>
      </c>
      <c r="G7434" s="50" t="s">
        <v>1129</v>
      </c>
      <c r="H7434" s="50" t="s">
        <v>20340</v>
      </c>
      <c r="I7434" s="50">
        <f>(DAX__2019_2020__33[[#This Row],[Adj Close]]-DAX__2019_2020__33[[#This Row],[Adj Open]])/DAX__2019_2020__33[[#This Row],[Adj Open]]</f>
        <v>-1.5288395426842355E-2</v>
      </c>
      <c r="J7434" s="50">
        <f>DAX__2019_2020__33[[#This Row],[Adj Close]]-DAX__2019_2020__33[[#This Row],[Adj Open]]</f>
        <v>-0.61620664578718021</v>
      </c>
      <c r="K7434" s="50">
        <v>2263567</v>
      </c>
    </row>
    <row r="7435" spans="1:11" x14ac:dyDescent="0.3">
      <c r="A7435" s="51" t="str">
        <f t="shared" si="121"/>
        <v>FRE.DE</v>
      </c>
      <c r="B7435" s="52" t="s">
        <v>446</v>
      </c>
      <c r="C7435" s="50" t="s">
        <v>1437</v>
      </c>
      <c r="D7435" s="50">
        <f>DAX__2019_2020__33[[#This Row],[Open]]*(DAX__2019_2020__33[[#This Row],[Adj Close]]/DAX__2019_2020__33[[#This Row],[Close]])</f>
        <v>39.222487434874481</v>
      </c>
      <c r="E7435" s="50" t="s">
        <v>1056</v>
      </c>
      <c r="F7435" s="50" t="s">
        <v>20341</v>
      </c>
      <c r="G7435" s="50" t="s">
        <v>1324</v>
      </c>
      <c r="H7435" s="50" t="s">
        <v>20342</v>
      </c>
      <c r="I7435" s="50">
        <f>(DAX__2019_2020__33[[#This Row],[Adj Close]]-DAX__2019_2020__33[[#This Row],[Adj Open]])/DAX__2019_2020__33[[#This Row],[Adj Open]]</f>
        <v>4.9988814567428087E-3</v>
      </c>
      <c r="J7435" s="50">
        <f>DAX__2019_2020__33[[#This Row],[Adj Close]]-DAX__2019_2020__33[[#This Row],[Adj Open]]</f>
        <v>0.19606856512552184</v>
      </c>
      <c r="K7435" s="50">
        <v>1902588</v>
      </c>
    </row>
    <row r="7436" spans="1:11" x14ac:dyDescent="0.3">
      <c r="A7436" s="51" t="str">
        <f t="shared" si="121"/>
        <v>FRE.DE</v>
      </c>
      <c r="B7436" s="52" t="s">
        <v>447</v>
      </c>
      <c r="C7436" s="50" t="s">
        <v>8183</v>
      </c>
      <c r="D7436" s="50">
        <f>DAX__2019_2020__33[[#This Row],[Open]]*(DAX__2019_2020__33[[#This Row],[Adj Close]]/DAX__2019_2020__33[[#This Row],[Close]])</f>
        <v>38.279505219056738</v>
      </c>
      <c r="E7436" s="50" t="s">
        <v>8214</v>
      </c>
      <c r="F7436" s="50" t="s">
        <v>1514</v>
      </c>
      <c r="G7436" s="50" t="s">
        <v>20343</v>
      </c>
      <c r="H7436" s="50" t="s">
        <v>20344</v>
      </c>
      <c r="I7436" s="50">
        <f>(DAX__2019_2020__33[[#This Row],[Adj Close]]-DAX__2019_2020__33[[#This Row],[Adj Open]])/DAX__2019_2020__33[[#This Row],[Adj Open]]</f>
        <v>1.8780487804878079E-2</v>
      </c>
      <c r="J7436" s="50">
        <f>DAX__2019_2020__33[[#This Row],[Adj Close]]-DAX__2019_2020__33[[#This Row],[Adj Open]]</f>
        <v>0.7189077809432618</v>
      </c>
      <c r="K7436" s="50">
        <v>1888118</v>
      </c>
    </row>
    <row r="7437" spans="1:11" x14ac:dyDescent="0.3">
      <c r="A7437" s="51" t="str">
        <f t="shared" si="121"/>
        <v>FRE.DE</v>
      </c>
      <c r="B7437" s="52" t="s">
        <v>448</v>
      </c>
      <c r="C7437" s="50" t="s">
        <v>1326</v>
      </c>
      <c r="D7437" s="50">
        <f>DAX__2019_2020__33[[#This Row],[Open]]*(DAX__2019_2020__33[[#This Row],[Adj Close]]/DAX__2019_2020__33[[#This Row],[Close]])</f>
        <v>39.885379408744051</v>
      </c>
      <c r="E7437" s="50" t="s">
        <v>1409</v>
      </c>
      <c r="F7437" s="50" t="s">
        <v>1131</v>
      </c>
      <c r="G7437" s="50" t="s">
        <v>20345</v>
      </c>
      <c r="H7437" s="50" t="s">
        <v>20346</v>
      </c>
      <c r="I7437" s="50">
        <f>(DAX__2019_2020__33[[#This Row],[Adj Close]]-DAX__2019_2020__33[[#This Row],[Adj Open]])/DAX__2019_2020__33[[#This Row],[Adj Open]]</f>
        <v>1.9896979871325233E-2</v>
      </c>
      <c r="J7437" s="50">
        <f>DAX__2019_2020__33[[#This Row],[Adj Close]]-DAX__2019_2020__33[[#This Row],[Adj Open]]</f>
        <v>0.79359859125595023</v>
      </c>
      <c r="K7437" s="50">
        <v>2345100</v>
      </c>
    </row>
    <row r="7438" spans="1:11" x14ac:dyDescent="0.3">
      <c r="A7438" s="51" t="str">
        <f t="shared" si="121"/>
        <v>FRE.DE</v>
      </c>
      <c r="B7438" s="52" t="s">
        <v>449</v>
      </c>
      <c r="C7438" s="50" t="s">
        <v>1425</v>
      </c>
      <c r="D7438" s="50">
        <f>DAX__2019_2020__33[[#This Row],[Open]]*(DAX__2019_2020__33[[#This Row],[Adj Close]]/DAX__2019_2020__33[[#This Row],[Close]])</f>
        <v>40.566937370578252</v>
      </c>
      <c r="E7438" s="50" t="s">
        <v>1300</v>
      </c>
      <c r="F7438" s="50" t="s">
        <v>19859</v>
      </c>
      <c r="G7438" s="50" t="s">
        <v>1272</v>
      </c>
      <c r="H7438" s="50" t="s">
        <v>20347</v>
      </c>
      <c r="I7438" s="50">
        <f>(DAX__2019_2020__33[[#This Row],[Adj Close]]-DAX__2019_2020__33[[#This Row],[Adj Open]])/DAX__2019_2020__33[[#This Row],[Adj Open]]</f>
        <v>1.5189873068127134E-2</v>
      </c>
      <c r="J7438" s="50">
        <f>DAX__2019_2020__33[[#This Row],[Adj Close]]-DAX__2019_2020__33[[#This Row],[Adj Open]]</f>
        <v>0.61620662942174675</v>
      </c>
      <c r="K7438" s="50">
        <v>1650401</v>
      </c>
    </row>
    <row r="7439" spans="1:11" x14ac:dyDescent="0.3">
      <c r="A7439" s="51" t="str">
        <f t="shared" si="121"/>
        <v>FRE.DE</v>
      </c>
      <c r="B7439" s="52" t="s">
        <v>450</v>
      </c>
      <c r="C7439" s="50" t="s">
        <v>971</v>
      </c>
      <c r="D7439" s="50">
        <f>DAX__2019_2020__33[[#This Row],[Open]]*(DAX__2019_2020__33[[#This Row],[Adj Close]]/DAX__2019_2020__33[[#This Row],[Close]])</f>
        <v>40.977740922241885</v>
      </c>
      <c r="E7439" s="50" t="s">
        <v>20348</v>
      </c>
      <c r="F7439" s="50" t="s">
        <v>1424</v>
      </c>
      <c r="G7439" s="50" t="s">
        <v>19527</v>
      </c>
      <c r="H7439" s="50" t="s">
        <v>20349</v>
      </c>
      <c r="I7439" s="50">
        <f>(DAX__2019_2020__33[[#This Row],[Adj Close]]-DAX__2019_2020__33[[#This Row],[Adj Open]])/DAX__2019_2020__33[[#This Row],[Adj Open]]</f>
        <v>1.1847824375662291E-2</v>
      </c>
      <c r="J7439" s="50">
        <f>DAX__2019_2020__33[[#This Row],[Adj Close]]-DAX__2019_2020__33[[#This Row],[Adj Open]]</f>
        <v>0.48549707775811157</v>
      </c>
      <c r="K7439" s="50">
        <v>2433184</v>
      </c>
    </row>
    <row r="7440" spans="1:11" x14ac:dyDescent="0.3">
      <c r="A7440" s="51" t="str">
        <f t="shared" si="121"/>
        <v>FRE.DE</v>
      </c>
      <c r="B7440" s="52" t="s">
        <v>451</v>
      </c>
      <c r="C7440" s="50" t="s">
        <v>19547</v>
      </c>
      <c r="D7440" s="50">
        <f>DAX__2019_2020__33[[#This Row],[Open]]*(DAX__2019_2020__33[[#This Row],[Adj Close]]/DAX__2019_2020__33[[#This Row],[Close]])</f>
        <v>41.715321301853486</v>
      </c>
      <c r="E7440" s="50" t="s">
        <v>20350</v>
      </c>
      <c r="F7440" s="50" t="s">
        <v>1060</v>
      </c>
      <c r="G7440" s="50" t="s">
        <v>8285</v>
      </c>
      <c r="H7440" s="50" t="s">
        <v>20351</v>
      </c>
      <c r="I7440" s="50">
        <f>(DAX__2019_2020__33[[#This Row],[Adj Close]]-DAX__2019_2020__33[[#This Row],[Adj Open]])/DAX__2019_2020__33[[#This Row],[Adj Open]]</f>
        <v>1.4324082363473583E-2</v>
      </c>
      <c r="J7440" s="50">
        <f>DAX__2019_2020__33[[#This Row],[Adj Close]]-DAX__2019_2020__33[[#This Row],[Adj Open]]</f>
        <v>0.59753369814651336</v>
      </c>
      <c r="K7440" s="50">
        <v>4190202</v>
      </c>
    </row>
    <row r="7441" spans="1:11" x14ac:dyDescent="0.3">
      <c r="A7441" s="51" t="str">
        <f t="shared" si="121"/>
        <v>FRE.DE</v>
      </c>
      <c r="B7441" s="52" t="s">
        <v>452</v>
      </c>
      <c r="C7441" s="50" t="s">
        <v>8312</v>
      </c>
      <c r="D7441" s="50">
        <f>DAX__2019_2020__33[[#This Row],[Open]]*(DAX__2019_2020__33[[#This Row],[Adj Close]]/DAX__2019_2020__33[[#This Row],[Close]])</f>
        <v>42.060769528854053</v>
      </c>
      <c r="E7441" s="50" t="s">
        <v>2217</v>
      </c>
      <c r="F7441" s="50" t="s">
        <v>1279</v>
      </c>
      <c r="G7441" s="50" t="s">
        <v>2158</v>
      </c>
      <c r="H7441" s="50" t="s">
        <v>20352</v>
      </c>
      <c r="I7441" s="50">
        <f>(DAX__2019_2020__33[[#This Row],[Adj Close]]-DAX__2019_2020__33[[#This Row],[Adj Open]])/DAX__2019_2020__33[[#This Row],[Adj Open]]</f>
        <v>-5.993340865557E-3</v>
      </c>
      <c r="J7441" s="50">
        <f>DAX__2019_2020__33[[#This Row],[Adj Close]]-DAX__2019_2020__33[[#This Row],[Adj Open]]</f>
        <v>-0.25208452885405563</v>
      </c>
      <c r="K7441" s="50">
        <v>1529398</v>
      </c>
    </row>
    <row r="7442" spans="1:11" x14ac:dyDescent="0.3">
      <c r="A7442" s="51" t="str">
        <f t="shared" si="121"/>
        <v>FRE.DE</v>
      </c>
      <c r="B7442" s="52" t="s">
        <v>453</v>
      </c>
      <c r="C7442" s="50" t="s">
        <v>8263</v>
      </c>
      <c r="D7442" s="50">
        <f>DAX__2019_2020__33[[#This Row],[Open]]*(DAX__2019_2020__33[[#This Row],[Adj Close]]/DAX__2019_2020__33[[#This Row],[Close]])</f>
        <v>42.014088171577129</v>
      </c>
      <c r="E7442" s="50" t="s">
        <v>20353</v>
      </c>
      <c r="F7442" s="50" t="s">
        <v>608</v>
      </c>
      <c r="G7442" s="50" t="s">
        <v>8340</v>
      </c>
      <c r="H7442" s="50" t="s">
        <v>20354</v>
      </c>
      <c r="I7442" s="50">
        <f>(DAX__2019_2020__33[[#This Row],[Adj Close]]-DAX__2019_2020__33[[#This Row],[Adj Open]])/DAX__2019_2020__33[[#This Row],[Adj Open]]</f>
        <v>2.5777777777777684E-2</v>
      </c>
      <c r="J7442" s="50">
        <f>DAX__2019_2020__33[[#This Row],[Adj Close]]-DAX__2019_2020__33[[#This Row],[Adj Open]]</f>
        <v>1.0830298284228732</v>
      </c>
      <c r="K7442" s="50">
        <v>2087277</v>
      </c>
    </row>
    <row r="7443" spans="1:11" x14ac:dyDescent="0.3">
      <c r="A7443" s="51" t="str">
        <f t="shared" si="121"/>
        <v>FRE.DE</v>
      </c>
      <c r="B7443" s="52" t="s">
        <v>454</v>
      </c>
      <c r="C7443" s="50" t="s">
        <v>1358</v>
      </c>
      <c r="D7443" s="50">
        <f>DAX__2019_2020__33[[#This Row],[Open]]*(DAX__2019_2020__33[[#This Row],[Adj Close]]/DAX__2019_2020__33[[#This Row],[Close]])</f>
        <v>43.050436289106131</v>
      </c>
      <c r="E7443" s="50" t="s">
        <v>1352</v>
      </c>
      <c r="F7443" s="50" t="s">
        <v>11590</v>
      </c>
      <c r="G7443" s="50" t="s">
        <v>19903</v>
      </c>
      <c r="H7443" s="50" t="s">
        <v>20355</v>
      </c>
      <c r="I7443" s="50">
        <f>(DAX__2019_2020__33[[#This Row],[Adj Close]]-DAX__2019_2020__33[[#This Row],[Adj Open]])/DAX__2019_2020__33[[#This Row],[Adj Open]]</f>
        <v>-4.6410755879185424E-2</v>
      </c>
      <c r="J7443" s="50">
        <f>DAX__2019_2020__33[[#This Row],[Adj Close]]-DAX__2019_2020__33[[#This Row],[Adj Open]]</f>
        <v>-1.9980032891061299</v>
      </c>
      <c r="K7443" s="50">
        <v>1952693</v>
      </c>
    </row>
    <row r="7444" spans="1:11" x14ac:dyDescent="0.3">
      <c r="A7444" s="51" t="str">
        <f t="shared" si="121"/>
        <v>FRE.DE</v>
      </c>
      <c r="B7444" s="52" t="s">
        <v>455</v>
      </c>
      <c r="C7444" s="50" t="s">
        <v>19904</v>
      </c>
      <c r="D7444" s="50">
        <f>DAX__2019_2020__33[[#This Row],[Open]]*(DAX__2019_2020__33[[#This Row],[Adj Close]]/DAX__2019_2020__33[[#This Row],[Close]])</f>
        <v>41.117788379390596</v>
      </c>
      <c r="E7444" s="50" t="s">
        <v>1096</v>
      </c>
      <c r="F7444" s="50" t="s">
        <v>2111</v>
      </c>
      <c r="G7444" s="50" t="s">
        <v>11583</v>
      </c>
      <c r="H7444" s="50" t="s">
        <v>20356</v>
      </c>
      <c r="I7444" s="50">
        <f>(DAX__2019_2020__33[[#This Row],[Adj Close]]-DAX__2019_2020__33[[#This Row],[Adj Open]])/DAX__2019_2020__33[[#This Row],[Adj Open]]</f>
        <v>9.5367391113367669E-3</v>
      </c>
      <c r="J7444" s="50">
        <f>DAX__2019_2020__33[[#This Row],[Adj Close]]-DAX__2019_2020__33[[#This Row],[Adj Open]]</f>
        <v>0.39212962060940271</v>
      </c>
      <c r="K7444" s="50">
        <v>1524701</v>
      </c>
    </row>
    <row r="7445" spans="1:11" x14ac:dyDescent="0.3">
      <c r="A7445" s="51" t="str">
        <f t="shared" si="121"/>
        <v>FRE.DE</v>
      </c>
      <c r="B7445" s="52" t="s">
        <v>456</v>
      </c>
      <c r="C7445" s="50" t="s">
        <v>1089</v>
      </c>
      <c r="D7445" s="50">
        <f>DAX__2019_2020__33[[#This Row],[Open]]*(DAX__2019_2020__33[[#This Row],[Adj Close]]/DAX__2019_2020__33[[#This Row],[Close]])</f>
        <v>41.733994869648349</v>
      </c>
      <c r="E7445" s="50" t="s">
        <v>663</v>
      </c>
      <c r="F7445" s="50" t="s">
        <v>1063</v>
      </c>
      <c r="G7445" s="50" t="s">
        <v>19903</v>
      </c>
      <c r="H7445" s="50" t="s">
        <v>20355</v>
      </c>
      <c r="I7445" s="50">
        <f>(DAX__2019_2020__33[[#This Row],[Adj Close]]-DAX__2019_2020__33[[#This Row],[Adj Open]])/DAX__2019_2020__33[[#This Row],[Adj Open]]</f>
        <v>-1.6331095831518972E-2</v>
      </c>
      <c r="J7445" s="50">
        <f>DAX__2019_2020__33[[#This Row],[Adj Close]]-DAX__2019_2020__33[[#This Row],[Adj Open]]</f>
        <v>-0.68156186964834831</v>
      </c>
      <c r="K7445" s="50">
        <v>1212484</v>
      </c>
    </row>
    <row r="7446" spans="1:11" x14ac:dyDescent="0.3">
      <c r="A7446" s="51" t="str">
        <f t="shared" si="121"/>
        <v>FRE.DE</v>
      </c>
      <c r="B7446" s="52" t="s">
        <v>457</v>
      </c>
      <c r="C7446" s="50" t="s">
        <v>11590</v>
      </c>
      <c r="D7446" s="50">
        <f>DAX__2019_2020__33[[#This Row],[Open]]*(DAX__2019_2020__33[[#This Row],[Adj Close]]/DAX__2019_2020__33[[#This Row],[Close]])</f>
        <v>41.015087931578549</v>
      </c>
      <c r="E7446" s="50" t="s">
        <v>941</v>
      </c>
      <c r="F7446" s="50" t="s">
        <v>2139</v>
      </c>
      <c r="G7446" s="50" t="s">
        <v>1141</v>
      </c>
      <c r="H7446" s="50" t="s">
        <v>20357</v>
      </c>
      <c r="I7446" s="50">
        <f>(DAX__2019_2020__33[[#This Row],[Adj Close]]-DAX__2019_2020__33[[#This Row],[Adj Open]])/DAX__2019_2020__33[[#This Row],[Adj Open]]</f>
        <v>6.3737536990668506E-3</v>
      </c>
      <c r="J7446" s="50">
        <f>DAX__2019_2020__33[[#This Row],[Adj Close]]-DAX__2019_2020__33[[#This Row],[Adj Open]]</f>
        <v>0.26142006842145094</v>
      </c>
      <c r="K7446" s="50">
        <v>1444499</v>
      </c>
    </row>
    <row r="7447" spans="1:11" x14ac:dyDescent="0.3">
      <c r="A7447" s="51" t="str">
        <f t="shared" si="121"/>
        <v>FRE.DE</v>
      </c>
      <c r="B7447" s="52" t="s">
        <v>458</v>
      </c>
      <c r="C7447" s="50" t="s">
        <v>20358</v>
      </c>
      <c r="D7447" s="50">
        <f>DAX__2019_2020__33[[#This Row],[Open]]*(DAX__2019_2020__33[[#This Row],[Adj Close]]/DAX__2019_2020__33[[#This Row],[Close]])</f>
        <v>41.416555002017972</v>
      </c>
      <c r="E7447" s="50" t="s">
        <v>1458</v>
      </c>
      <c r="F7447" s="50" t="s">
        <v>2149</v>
      </c>
      <c r="G7447" s="50" t="s">
        <v>2118</v>
      </c>
      <c r="H7447" s="50" t="s">
        <v>20359</v>
      </c>
      <c r="I7447" s="50">
        <f>(DAX__2019_2020__33[[#This Row],[Adj Close]]-DAX__2019_2020__33[[#This Row],[Adj Open]])/DAX__2019_2020__33[[#This Row],[Adj Open]]</f>
        <v>-5.410324494807767E-3</v>
      </c>
      <c r="J7447" s="50">
        <f>DAX__2019_2020__33[[#This Row],[Adj Close]]-DAX__2019_2020__33[[#This Row],[Adj Open]]</f>
        <v>-0.22407700201797098</v>
      </c>
      <c r="K7447" s="50">
        <v>1460094</v>
      </c>
    </row>
    <row r="7448" spans="1:11" x14ac:dyDescent="0.3">
      <c r="A7448" s="51" t="str">
        <f t="shared" si="121"/>
        <v>FRE.DE</v>
      </c>
      <c r="B7448" s="52" t="s">
        <v>459</v>
      </c>
      <c r="C7448" s="50" t="s">
        <v>8275</v>
      </c>
      <c r="D7448" s="50">
        <f>DAX__2019_2020__33[[#This Row],[Open]]*(DAX__2019_2020__33[[#This Row],[Adj Close]]/DAX__2019_2020__33[[#This Row],[Close]])</f>
        <v>41.145797188026137</v>
      </c>
      <c r="E7448" s="50" t="s">
        <v>19922</v>
      </c>
      <c r="F7448" s="50" t="s">
        <v>20332</v>
      </c>
      <c r="G7448" s="50" t="s">
        <v>2176</v>
      </c>
      <c r="H7448" s="50" t="s">
        <v>20360</v>
      </c>
      <c r="I7448" s="50">
        <f>(DAX__2019_2020__33[[#This Row],[Adj Close]]-DAX__2019_2020__33[[#This Row],[Adj Open]])/DAX__2019_2020__33[[#This Row],[Adj Open]]</f>
        <v>4.7651236668934706E-3</v>
      </c>
      <c r="J7448" s="50">
        <f>DAX__2019_2020__33[[#This Row],[Adj Close]]-DAX__2019_2020__33[[#This Row],[Adj Open]]</f>
        <v>0.19606481197386216</v>
      </c>
      <c r="K7448" s="50">
        <v>1258825</v>
      </c>
    </row>
    <row r="7449" spans="1:11" x14ac:dyDescent="0.3">
      <c r="A7449" s="51" t="str">
        <f t="shared" si="121"/>
        <v>FRE.DE</v>
      </c>
      <c r="B7449" s="52" t="s">
        <v>460</v>
      </c>
      <c r="C7449" s="50" t="s">
        <v>1304</v>
      </c>
      <c r="D7449" s="50">
        <f>DAX__2019_2020__33[[#This Row],[Open]]*(DAX__2019_2020__33[[#This Row],[Adj Close]]/DAX__2019_2020__33[[#This Row],[Close]])</f>
        <v>41.892713997524098</v>
      </c>
      <c r="E7449" s="50" t="s">
        <v>929</v>
      </c>
      <c r="F7449" s="50" t="s">
        <v>8171</v>
      </c>
      <c r="G7449" s="50" t="s">
        <v>829</v>
      </c>
      <c r="H7449" s="50" t="s">
        <v>20361</v>
      </c>
      <c r="I7449" s="50">
        <f>(DAX__2019_2020__33[[#This Row],[Adj Close]]-DAX__2019_2020__33[[#This Row],[Adj Open]])/DAX__2019_2020__33[[#This Row],[Adj Open]]</f>
        <v>2.406957931958045E-2</v>
      </c>
      <c r="J7449" s="50">
        <f>DAX__2019_2020__33[[#This Row],[Adj Close]]-DAX__2019_2020__33[[#This Row],[Adj Open]]</f>
        <v>1.0083400024759044</v>
      </c>
      <c r="K7449" s="50">
        <v>1626388</v>
      </c>
    </row>
    <row r="7450" spans="1:11" x14ac:dyDescent="0.3">
      <c r="A7450" s="51" t="str">
        <f t="shared" si="121"/>
        <v>FRE.DE</v>
      </c>
      <c r="B7450" s="52" t="s">
        <v>461</v>
      </c>
      <c r="C7450" s="50" t="s">
        <v>8238</v>
      </c>
      <c r="D7450" s="50">
        <f>DAX__2019_2020__33[[#This Row],[Open]]*(DAX__2019_2020__33[[#This Row],[Adj Close]]/DAX__2019_2020__33[[#This Row],[Close]])</f>
        <v>42.947734554280672</v>
      </c>
      <c r="E7450" s="50" t="s">
        <v>19851</v>
      </c>
      <c r="F7450" s="50" t="s">
        <v>606</v>
      </c>
      <c r="G7450" s="50" t="s">
        <v>8285</v>
      </c>
      <c r="H7450" s="50" t="s">
        <v>20351</v>
      </c>
      <c r="I7450" s="50">
        <f>(DAX__2019_2020__33[[#This Row],[Adj Close]]-DAX__2019_2020__33[[#This Row],[Adj Open]])/DAX__2019_2020__33[[#This Row],[Adj Open]]</f>
        <v>-1.4782608695652217E-2</v>
      </c>
      <c r="J7450" s="50">
        <f>DAX__2019_2020__33[[#This Row],[Adj Close]]-DAX__2019_2020__33[[#This Row],[Adj Open]]</f>
        <v>-0.63487955428067266</v>
      </c>
      <c r="K7450" s="50">
        <v>976098</v>
      </c>
    </row>
    <row r="7451" spans="1:11" x14ac:dyDescent="0.3">
      <c r="A7451" s="51" t="str">
        <f t="shared" si="121"/>
        <v>FRE.DE</v>
      </c>
      <c r="B7451" s="52" t="s">
        <v>462</v>
      </c>
      <c r="C7451" s="50" t="s">
        <v>603</v>
      </c>
      <c r="D7451" s="50">
        <f>DAX__2019_2020__33[[#This Row],[Open]]*(DAX__2019_2020__33[[#This Row],[Adj Close]]/DAX__2019_2020__33[[#This Row],[Close]])</f>
        <v>43.19048062092709</v>
      </c>
      <c r="E7451" s="50" t="s">
        <v>9896</v>
      </c>
      <c r="F7451" s="50" t="s">
        <v>8297</v>
      </c>
      <c r="G7451" s="50" t="s">
        <v>19814</v>
      </c>
      <c r="H7451" s="50" t="s">
        <v>20362</v>
      </c>
      <c r="I7451" s="50">
        <f>(DAX__2019_2020__33[[#This Row],[Adj Close]]-DAX__2019_2020__33[[#This Row],[Adj Open]])/DAX__2019_2020__33[[#This Row],[Adj Open]]</f>
        <v>-9.0790751871627669E-3</v>
      </c>
      <c r="J7451" s="50">
        <f>DAX__2019_2020__33[[#This Row],[Adj Close]]-DAX__2019_2020__33[[#This Row],[Adj Open]]</f>
        <v>-0.39212962092709347</v>
      </c>
      <c r="K7451" s="50">
        <v>1091336</v>
      </c>
    </row>
    <row r="7452" spans="1:11" x14ac:dyDescent="0.3">
      <c r="A7452" s="51" t="str">
        <f t="shared" si="121"/>
        <v>FRE.DE</v>
      </c>
      <c r="B7452" s="52" t="s">
        <v>463</v>
      </c>
      <c r="C7452" s="50" t="s">
        <v>20336</v>
      </c>
      <c r="D7452" s="50">
        <f>DAX__2019_2020__33[[#This Row],[Open]]*(DAX__2019_2020__33[[#This Row],[Adj Close]]/DAX__2019_2020__33[[#This Row],[Close]])</f>
        <v>42.499584100784922</v>
      </c>
      <c r="E7452" s="50" t="s">
        <v>2244</v>
      </c>
      <c r="F7452" s="50" t="s">
        <v>663</v>
      </c>
      <c r="G7452" s="50" t="s">
        <v>19813</v>
      </c>
      <c r="H7452" s="50" t="s">
        <v>20363</v>
      </c>
      <c r="I7452" s="50">
        <f>(DAX__2019_2020__33[[#This Row],[Adj Close]]-DAX__2019_2020__33[[#This Row],[Adj Open]])/DAX__2019_2020__33[[#This Row],[Adj Open]]</f>
        <v>2.8559314586994447E-3</v>
      </c>
      <c r="J7452" s="50">
        <f>DAX__2019_2020__33[[#This Row],[Adj Close]]-DAX__2019_2020__33[[#This Row],[Adj Open]]</f>
        <v>0.12137589921507441</v>
      </c>
      <c r="K7452" s="50">
        <v>805450</v>
      </c>
    </row>
    <row r="7453" spans="1:11" x14ac:dyDescent="0.3">
      <c r="A7453" s="51" t="str">
        <f t="shared" si="121"/>
        <v>FRE.DE</v>
      </c>
      <c r="B7453" s="52" t="s">
        <v>464</v>
      </c>
      <c r="C7453" s="50" t="s">
        <v>8175</v>
      </c>
      <c r="D7453" s="50">
        <f>DAX__2019_2020__33[[#This Row],[Open]]*(DAX__2019_2020__33[[#This Row],[Adj Close]]/DAX__2019_2020__33[[#This Row],[Close]])</f>
        <v>42.182145994520141</v>
      </c>
      <c r="E7453" s="50" t="s">
        <v>19814</v>
      </c>
      <c r="F7453" s="50" t="s">
        <v>605</v>
      </c>
      <c r="G7453" s="50" t="s">
        <v>20364</v>
      </c>
      <c r="H7453" s="50" t="s">
        <v>20365</v>
      </c>
      <c r="I7453" s="50">
        <f>(DAX__2019_2020__33[[#This Row],[Adj Close]]-DAX__2019_2020__33[[#This Row],[Adj Open]])/DAX__2019_2020__33[[#This Row],[Adj Open]]</f>
        <v>-1.3280168216024693E-2</v>
      </c>
      <c r="J7453" s="50">
        <f>DAX__2019_2020__33[[#This Row],[Adj Close]]-DAX__2019_2020__33[[#This Row],[Adj Open]]</f>
        <v>-0.56018599452013973</v>
      </c>
      <c r="K7453" s="50">
        <v>1119311</v>
      </c>
    </row>
    <row r="7454" spans="1:11" x14ac:dyDescent="0.3">
      <c r="A7454" s="51" t="str">
        <f t="shared" si="121"/>
        <v>FRE.DE</v>
      </c>
      <c r="B7454" s="52" t="s">
        <v>465</v>
      </c>
      <c r="C7454" s="50" t="s">
        <v>1458</v>
      </c>
      <c r="D7454" s="50">
        <f>DAX__2019_2020__33[[#This Row],[Open]]*(DAX__2019_2020__33[[#This Row],[Adj Close]]/DAX__2019_2020__33[[#This Row],[Close]])</f>
        <v>41.584611600058437</v>
      </c>
      <c r="E7454" s="50" t="s">
        <v>20366</v>
      </c>
      <c r="F7454" s="50" t="s">
        <v>8275</v>
      </c>
      <c r="G7454" s="50" t="s">
        <v>20331</v>
      </c>
      <c r="H7454" s="50" t="s">
        <v>20367</v>
      </c>
      <c r="I7454" s="50">
        <f>(DAX__2019_2020__33[[#This Row],[Adj Close]]-DAX__2019_2020__33[[#This Row],[Adj Open]])/DAX__2019_2020__33[[#This Row],[Adj Open]]</f>
        <v>-5.612932069758967E-3</v>
      </c>
      <c r="J7454" s="50">
        <f>DAX__2019_2020__33[[#This Row],[Adj Close]]-DAX__2019_2020__33[[#This Row],[Adj Open]]</f>
        <v>-0.23341160005843875</v>
      </c>
      <c r="K7454" s="50">
        <v>1086121</v>
      </c>
    </row>
    <row r="7455" spans="1:11" x14ac:dyDescent="0.3">
      <c r="A7455" s="51" t="str">
        <f t="shared" si="121"/>
        <v>FRE.DE</v>
      </c>
      <c r="B7455" s="52" t="s">
        <v>466</v>
      </c>
      <c r="C7455" s="50" t="s">
        <v>1272</v>
      </c>
      <c r="D7455" s="50">
        <f>DAX__2019_2020__33[[#This Row],[Open]]*(DAX__2019_2020__33[[#This Row],[Adj Close]]/DAX__2019_2020__33[[#This Row],[Close]])</f>
        <v>41.183147701573667</v>
      </c>
      <c r="E7455" s="50" t="s">
        <v>1089</v>
      </c>
      <c r="F7455" s="50" t="s">
        <v>1082</v>
      </c>
      <c r="G7455" s="50" t="s">
        <v>2134</v>
      </c>
      <c r="H7455" s="50" t="s">
        <v>20368</v>
      </c>
      <c r="I7455" s="50">
        <f>(DAX__2019_2020__33[[#This Row],[Adj Close]]-DAX__2019_2020__33[[#This Row],[Adj Open]])/DAX__2019_2020__33[[#This Row],[Adj Open]]</f>
        <v>4.5341191445451507E-3</v>
      </c>
      <c r="J7455" s="50">
        <f>DAX__2019_2020__33[[#This Row],[Adj Close]]-DAX__2019_2020__33[[#This Row],[Adj Open]]</f>
        <v>0.18672929842633579</v>
      </c>
      <c r="K7455" s="50">
        <v>863275</v>
      </c>
    </row>
    <row r="7456" spans="1:11" x14ac:dyDescent="0.3">
      <c r="A7456" s="51" t="str">
        <f t="shared" ref="A7456:A7519" si="122">"FRE.DE"</f>
        <v>FRE.DE</v>
      </c>
      <c r="B7456" s="52" t="s">
        <v>467</v>
      </c>
      <c r="C7456" s="50" t="s">
        <v>2162</v>
      </c>
      <c r="D7456" s="50">
        <f>DAX__2019_2020__33[[#This Row],[Open]]*(DAX__2019_2020__33[[#This Row],[Adj Close]]/DAX__2019_2020__33[[#This Row],[Close]])</f>
        <v>42.023424596836279</v>
      </c>
      <c r="E7456" s="50" t="s">
        <v>19749</v>
      </c>
      <c r="F7456" s="50" t="s">
        <v>1270</v>
      </c>
      <c r="G7456" s="50" t="s">
        <v>1089</v>
      </c>
      <c r="H7456" s="50" t="s">
        <v>20369</v>
      </c>
      <c r="I7456" s="50">
        <f>(DAX__2019_2020__33[[#This Row],[Adj Close]]-DAX__2019_2020__33[[#This Row],[Adj Open]])/DAX__2019_2020__33[[#This Row],[Adj Open]]</f>
        <v>-6.8872920189866141E-3</v>
      </c>
      <c r="J7456" s="50">
        <f>DAX__2019_2020__33[[#This Row],[Adj Close]]-DAX__2019_2020__33[[#This Row],[Adj Open]]</f>
        <v>-0.28942759683627628</v>
      </c>
      <c r="K7456" s="50">
        <v>1017011</v>
      </c>
    </row>
    <row r="7457" spans="1:11" x14ac:dyDescent="0.3">
      <c r="A7457" s="51" t="str">
        <f t="shared" si="122"/>
        <v>FRE.DE</v>
      </c>
      <c r="B7457" s="52" t="s">
        <v>468</v>
      </c>
      <c r="C7457" s="50" t="s">
        <v>20338</v>
      </c>
      <c r="D7457" s="50">
        <f>DAX__2019_2020__33[[#This Row],[Open]]*(DAX__2019_2020__33[[#This Row],[Adj Close]]/DAX__2019_2020__33[[#This Row],[Close]])</f>
        <v>41.211153872419715</v>
      </c>
      <c r="E7457" s="50" t="s">
        <v>1060</v>
      </c>
      <c r="F7457" s="50" t="s">
        <v>1076</v>
      </c>
      <c r="G7457" s="50" t="s">
        <v>20370</v>
      </c>
      <c r="H7457" s="50" t="s">
        <v>20371</v>
      </c>
      <c r="I7457" s="50">
        <f>(DAX__2019_2020__33[[#This Row],[Adj Close]]-DAX__2019_2020__33[[#This Row],[Adj Open]])/DAX__2019_2020__33[[#This Row],[Adj Open]]</f>
        <v>-1.4046194246628726E-2</v>
      </c>
      <c r="J7457" s="50">
        <f>DAX__2019_2020__33[[#This Row],[Adj Close]]-DAX__2019_2020__33[[#This Row],[Adj Open]]</f>
        <v>-0.57885987241971293</v>
      </c>
      <c r="K7457" s="50">
        <v>1734642</v>
      </c>
    </row>
    <row r="7458" spans="1:11" x14ac:dyDescent="0.3">
      <c r="A7458" s="51" t="str">
        <f t="shared" si="122"/>
        <v>FRE.DE</v>
      </c>
      <c r="B7458" s="52" t="s">
        <v>469</v>
      </c>
      <c r="C7458" s="50" t="s">
        <v>2118</v>
      </c>
      <c r="D7458" s="50">
        <f>DAX__2019_2020__33[[#This Row],[Open]]*(DAX__2019_2020__33[[#This Row],[Adj Close]]/DAX__2019_2020__33[[#This Row],[Close]])</f>
        <v>41.19248075443911</v>
      </c>
      <c r="E7458" s="50" t="s">
        <v>20372</v>
      </c>
      <c r="F7458" s="50" t="s">
        <v>967</v>
      </c>
      <c r="G7458" s="50" t="s">
        <v>1307</v>
      </c>
      <c r="H7458" s="50" t="s">
        <v>20373</v>
      </c>
      <c r="I7458" s="50">
        <f>(DAX__2019_2020__33[[#This Row],[Adj Close]]-DAX__2019_2020__33[[#This Row],[Adj Open]])/DAX__2019_2020__33[[#This Row],[Adj Open]]</f>
        <v>1.6772484514335422E-2</v>
      </c>
      <c r="J7458" s="50">
        <f>DAX__2019_2020__33[[#This Row],[Adj Close]]-DAX__2019_2020__33[[#This Row],[Adj Open]]</f>
        <v>0.69090024556088991</v>
      </c>
      <c r="K7458" s="50">
        <v>2338672</v>
      </c>
    </row>
    <row r="7459" spans="1:11" x14ac:dyDescent="0.3">
      <c r="A7459" s="51" t="str">
        <f t="shared" si="122"/>
        <v>FRE.DE</v>
      </c>
      <c r="B7459" s="52" t="s">
        <v>470</v>
      </c>
      <c r="C7459" s="50" t="s">
        <v>19944</v>
      </c>
      <c r="D7459" s="50">
        <f>DAX__2019_2020__33[[#This Row],[Open]]*(DAX__2019_2020__33[[#This Row],[Adj Close]]/DAX__2019_2020__33[[#This Row],[Close]])</f>
        <v>41.575274422378072</v>
      </c>
      <c r="E7459" s="50" t="s">
        <v>2158</v>
      </c>
      <c r="F7459" s="50" t="s">
        <v>1331</v>
      </c>
      <c r="G7459" s="50" t="s">
        <v>8275</v>
      </c>
      <c r="H7459" s="50" t="s">
        <v>20337</v>
      </c>
      <c r="I7459" s="50">
        <f>(DAX__2019_2020__33[[#This Row],[Adj Close]]-DAX__2019_2020__33[[#This Row],[Adj Open]])/DAX__2019_2020__33[[#This Row],[Adj Open]]</f>
        <v>-1.0330092304740281E-2</v>
      </c>
      <c r="J7459" s="50">
        <f>DAX__2019_2020__33[[#This Row],[Adj Close]]-DAX__2019_2020__33[[#This Row],[Adj Open]]</f>
        <v>-0.42947642237807315</v>
      </c>
      <c r="K7459" s="50">
        <v>1651862</v>
      </c>
    </row>
    <row r="7460" spans="1:11" x14ac:dyDescent="0.3">
      <c r="A7460" s="51" t="str">
        <f t="shared" si="122"/>
        <v>FRE.DE</v>
      </c>
      <c r="B7460" s="52" t="s">
        <v>471</v>
      </c>
      <c r="C7460" s="50" t="s">
        <v>965</v>
      </c>
      <c r="D7460" s="50">
        <f>DAX__2019_2020__33[[#This Row],[Open]]*(DAX__2019_2020__33[[#This Row],[Adj Close]]/DAX__2019_2020__33[[#This Row],[Close]])</f>
        <v>41.257833823305603</v>
      </c>
      <c r="E7460" s="50" t="s">
        <v>1270</v>
      </c>
      <c r="F7460" s="50" t="s">
        <v>1409</v>
      </c>
      <c r="G7460" s="50" t="s">
        <v>2176</v>
      </c>
      <c r="H7460" s="50" t="s">
        <v>20360</v>
      </c>
      <c r="I7460" s="50">
        <f>(DAX__2019_2020__33[[#This Row],[Adj Close]]-DAX__2019_2020__33[[#This Row],[Adj Open]])/DAX__2019_2020__33[[#This Row],[Adj Open]]</f>
        <v>2.0366599238889368E-3</v>
      </c>
      <c r="J7460" s="50">
        <f>DAX__2019_2020__33[[#This Row],[Adj Close]]-DAX__2019_2020__33[[#This Row],[Adj Open]]</f>
        <v>8.4028176694395995E-2</v>
      </c>
      <c r="K7460" s="50">
        <v>1611148</v>
      </c>
    </row>
    <row r="7461" spans="1:11" x14ac:dyDescent="0.3">
      <c r="A7461" s="51" t="str">
        <f t="shared" si="122"/>
        <v>FRE.DE</v>
      </c>
      <c r="B7461" s="52" t="s">
        <v>472</v>
      </c>
      <c r="C7461" s="50" t="s">
        <v>965</v>
      </c>
      <c r="D7461" s="50">
        <f>DAX__2019_2020__33[[#This Row],[Open]]*(DAX__2019_2020__33[[#This Row],[Adj Close]]/DAX__2019_2020__33[[#This Row],[Close]])</f>
        <v>41.257835709918233</v>
      </c>
      <c r="E7461" s="50" t="s">
        <v>1290</v>
      </c>
      <c r="F7461" s="50" t="s">
        <v>967</v>
      </c>
      <c r="G7461" s="50" t="s">
        <v>19953</v>
      </c>
      <c r="H7461" s="50" t="s">
        <v>20374</v>
      </c>
      <c r="I7461" s="50">
        <f>(DAX__2019_2020__33[[#This Row],[Adj Close]]-DAX__2019_2020__33[[#This Row],[Adj Open]])/DAX__2019_2020__33[[#This Row],[Adj Open]]</f>
        <v>4.5259109419759384E-3</v>
      </c>
      <c r="J7461" s="50">
        <f>DAX__2019_2020__33[[#This Row],[Adj Close]]-DAX__2019_2020__33[[#This Row],[Adj Open]]</f>
        <v>0.18672929008176453</v>
      </c>
      <c r="K7461" s="50">
        <v>1106290</v>
      </c>
    </row>
    <row r="7462" spans="1:11" x14ac:dyDescent="0.3">
      <c r="A7462" s="51" t="str">
        <f t="shared" si="122"/>
        <v>FRE.DE</v>
      </c>
      <c r="B7462" s="52" t="s">
        <v>473</v>
      </c>
      <c r="C7462" s="50" t="s">
        <v>937</v>
      </c>
      <c r="D7462" s="50">
        <f>DAX__2019_2020__33[[#This Row],[Open]]*(DAX__2019_2020__33[[#This Row],[Adj Close]]/DAX__2019_2020__33[[#This Row],[Close]])</f>
        <v>41.958068013583159</v>
      </c>
      <c r="E7462" s="50" t="s">
        <v>19640</v>
      </c>
      <c r="F7462" s="50" t="s">
        <v>2153</v>
      </c>
      <c r="G7462" s="50" t="s">
        <v>20350</v>
      </c>
      <c r="H7462" s="50" t="s">
        <v>20375</v>
      </c>
      <c r="I7462" s="50">
        <f>(DAX__2019_2020__33[[#This Row],[Adj Close]]-DAX__2019_2020__33[[#This Row],[Adj Open]])/DAX__2019_2020__33[[#This Row],[Adj Open]]</f>
        <v>1.2016043881086826E-2</v>
      </c>
      <c r="J7462" s="50">
        <f>DAX__2019_2020__33[[#This Row],[Adj Close]]-DAX__2019_2020__33[[#This Row],[Adj Open]]</f>
        <v>0.50416998641684074</v>
      </c>
      <c r="K7462" s="50">
        <v>1646039</v>
      </c>
    </row>
    <row r="7463" spans="1:11" x14ac:dyDescent="0.3">
      <c r="A7463" s="51" t="str">
        <f t="shared" si="122"/>
        <v>FRE.DE</v>
      </c>
      <c r="B7463" s="52" t="s">
        <v>474</v>
      </c>
      <c r="C7463" s="50" t="s">
        <v>1355</v>
      </c>
      <c r="D7463" s="50">
        <f>DAX__2019_2020__33[[#This Row],[Open]]*(DAX__2019_2020__33[[#This Row],[Adj Close]]/DAX__2019_2020__33[[#This Row],[Close]])</f>
        <v>42.508921419653497</v>
      </c>
      <c r="E7463" s="50" t="s">
        <v>20019</v>
      </c>
      <c r="F7463" s="50" t="s">
        <v>2160</v>
      </c>
      <c r="G7463" s="50" t="s">
        <v>9767</v>
      </c>
      <c r="H7463" s="50" t="s">
        <v>20376</v>
      </c>
      <c r="I7463" s="50">
        <f>(DAX__2019_2020__33[[#This Row],[Adj Close]]-DAX__2019_2020__33[[#This Row],[Adj Open]])/DAX__2019_2020__33[[#This Row],[Adj Open]]</f>
        <v>8.3461675454902136E-3</v>
      </c>
      <c r="J7463" s="50">
        <f>DAX__2019_2020__33[[#This Row],[Adj Close]]-DAX__2019_2020__33[[#This Row],[Adj Open]]</f>
        <v>0.35478658034650579</v>
      </c>
      <c r="K7463" s="50">
        <v>1293068</v>
      </c>
    </row>
    <row r="7464" spans="1:11" x14ac:dyDescent="0.3">
      <c r="A7464" s="51" t="str">
        <f t="shared" si="122"/>
        <v>FRE.DE</v>
      </c>
      <c r="B7464" s="52" t="s">
        <v>475</v>
      </c>
      <c r="C7464" s="50" t="s">
        <v>2156</v>
      </c>
      <c r="D7464" s="50">
        <f>DAX__2019_2020__33[[#This Row],[Open]]*(DAX__2019_2020__33[[#This Row],[Adj Close]]/DAX__2019_2020__33[[#This Row],[Close]])</f>
        <v>43.134465434398919</v>
      </c>
      <c r="E7464" s="50" t="s">
        <v>20377</v>
      </c>
      <c r="F7464" s="50" t="s">
        <v>20378</v>
      </c>
      <c r="G7464" s="50" t="s">
        <v>623</v>
      </c>
      <c r="H7464" s="50" t="s">
        <v>20379</v>
      </c>
      <c r="I7464" s="50">
        <f>(DAX__2019_2020__33[[#This Row],[Adj Close]]-DAX__2019_2020__33[[#This Row],[Adj Open]])/DAX__2019_2020__33[[#This Row],[Adj Open]]</f>
        <v>-8.6580517606483238E-3</v>
      </c>
      <c r="J7464" s="50">
        <f>DAX__2019_2020__33[[#This Row],[Adj Close]]-DAX__2019_2020__33[[#This Row],[Adj Open]]</f>
        <v>-0.37346043439892185</v>
      </c>
      <c r="K7464" s="50">
        <v>1101097</v>
      </c>
    </row>
    <row r="7465" spans="1:11" x14ac:dyDescent="0.3">
      <c r="A7465" s="51" t="str">
        <f t="shared" si="122"/>
        <v>FRE.DE</v>
      </c>
      <c r="B7465" s="52" t="s">
        <v>476</v>
      </c>
      <c r="C7465" s="50" t="s">
        <v>11585</v>
      </c>
      <c r="D7465" s="50">
        <f>DAX__2019_2020__33[[#This Row],[Open]]*(DAX__2019_2020__33[[#This Row],[Adj Close]]/DAX__2019_2020__33[[#This Row],[Close]])</f>
        <v>42.480910382022472</v>
      </c>
      <c r="E7465" s="50" t="s">
        <v>1355</v>
      </c>
      <c r="F7465" s="50" t="s">
        <v>1300</v>
      </c>
      <c r="G7465" s="50" t="s">
        <v>11602</v>
      </c>
      <c r="H7465" s="50" t="s">
        <v>20380</v>
      </c>
      <c r="I7465" s="50">
        <f>(DAX__2019_2020__33[[#This Row],[Adj Close]]-DAX__2019_2020__33[[#This Row],[Adj Open]])/DAX__2019_2020__33[[#This Row],[Adj Open]]</f>
        <v>-2.1978021978022018E-2</v>
      </c>
      <c r="J7465" s="50">
        <f>DAX__2019_2020__33[[#This Row],[Adj Close]]-DAX__2019_2020__33[[#This Row],[Adj Open]]</f>
        <v>-0.93364638202247363</v>
      </c>
      <c r="K7465" s="50">
        <v>1159128</v>
      </c>
    </row>
    <row r="7466" spans="1:11" x14ac:dyDescent="0.3">
      <c r="A7466" s="51" t="str">
        <f t="shared" si="122"/>
        <v>FRE.DE</v>
      </c>
      <c r="B7466" s="52" t="s">
        <v>477</v>
      </c>
      <c r="C7466" s="50" t="s">
        <v>1070</v>
      </c>
      <c r="D7466" s="50">
        <f>DAX__2019_2020__33[[#This Row],[Open]]*(DAX__2019_2020__33[[#This Row],[Adj Close]]/DAX__2019_2020__33[[#This Row],[Close]])</f>
        <v>41.453902901853489</v>
      </c>
      <c r="E7466" s="50" t="s">
        <v>963</v>
      </c>
      <c r="F7466" s="50" t="s">
        <v>1141</v>
      </c>
      <c r="G7466" s="50" t="s">
        <v>19550</v>
      </c>
      <c r="H7466" s="50" t="s">
        <v>20381</v>
      </c>
      <c r="I7466" s="50">
        <f>(DAX__2019_2020__33[[#This Row],[Adj Close]]-DAX__2019_2020__33[[#This Row],[Adj Open]])/DAX__2019_2020__33[[#This Row],[Adj Open]]</f>
        <v>-2.9279728410823089E-3</v>
      </c>
      <c r="J7466" s="50">
        <f>DAX__2019_2020__33[[#This Row],[Adj Close]]-DAX__2019_2020__33[[#This Row],[Adj Open]]</f>
        <v>-0.12137590185349012</v>
      </c>
      <c r="K7466" s="50">
        <v>1165703</v>
      </c>
    </row>
    <row r="7467" spans="1:11" x14ac:dyDescent="0.3">
      <c r="A7467" s="51" t="str">
        <f t="shared" si="122"/>
        <v>FRE.DE</v>
      </c>
      <c r="B7467" s="52" t="s">
        <v>478</v>
      </c>
      <c r="C7467" s="50" t="s">
        <v>629</v>
      </c>
      <c r="D7467" s="50">
        <f>DAX__2019_2020__33[[#This Row],[Open]]*(DAX__2019_2020__33[[#This Row],[Adj Close]]/DAX__2019_2020__33[[#This Row],[Close]])</f>
        <v>41.407218166480398</v>
      </c>
      <c r="E7467" s="50" t="s">
        <v>9768</v>
      </c>
      <c r="F7467" s="50" t="s">
        <v>1457</v>
      </c>
      <c r="G7467" s="50" t="s">
        <v>1411</v>
      </c>
      <c r="H7467" s="50" t="s">
        <v>20382</v>
      </c>
      <c r="I7467" s="50">
        <f>(DAX__2019_2020__33[[#This Row],[Adj Close]]-DAX__2019_2020__33[[#This Row],[Adj Open]])/DAX__2019_2020__33[[#This Row],[Adj Open]]</f>
        <v>-3.3821196564653056E-3</v>
      </c>
      <c r="J7467" s="50">
        <f>DAX__2019_2020__33[[#This Row],[Adj Close]]-DAX__2019_2020__33[[#This Row],[Adj Open]]</f>
        <v>-0.14004416648040063</v>
      </c>
      <c r="K7467" s="50">
        <v>1195455</v>
      </c>
    </row>
    <row r="7468" spans="1:11" x14ac:dyDescent="0.3">
      <c r="A7468" s="51" t="str">
        <f t="shared" si="122"/>
        <v>FRE.DE</v>
      </c>
      <c r="B7468" s="52" t="s">
        <v>479</v>
      </c>
      <c r="C7468" s="50" t="s">
        <v>2126</v>
      </c>
      <c r="D7468" s="50">
        <f>DAX__2019_2020__33[[#This Row],[Open]]*(DAX__2019_2020__33[[#This Row],[Adj Close]]/DAX__2019_2020__33[[#This Row],[Close]])</f>
        <v>41.304518961807823</v>
      </c>
      <c r="E7468" s="50" t="s">
        <v>19556</v>
      </c>
      <c r="F7468" s="50" t="s">
        <v>19913</v>
      </c>
      <c r="G7468" s="50" t="s">
        <v>8315</v>
      </c>
      <c r="H7468" s="50" t="s">
        <v>20383</v>
      </c>
      <c r="I7468" s="50">
        <f>(DAX__2019_2020__33[[#This Row],[Adj Close]]-DAX__2019_2020__33[[#This Row],[Adj Open]])/DAX__2019_2020__33[[#This Row],[Adj Open]]</f>
        <v>1.9891432192973277E-2</v>
      </c>
      <c r="J7468" s="50">
        <f>DAX__2019_2020__33[[#This Row],[Adj Close]]-DAX__2019_2020__33[[#This Row],[Adj Open]]</f>
        <v>0.82160603819217926</v>
      </c>
      <c r="K7468" s="50">
        <v>1779131</v>
      </c>
    </row>
    <row r="7469" spans="1:11" x14ac:dyDescent="0.3">
      <c r="A7469" s="51" t="str">
        <f t="shared" si="122"/>
        <v>FRE.DE</v>
      </c>
      <c r="B7469" s="52" t="s">
        <v>480</v>
      </c>
      <c r="C7469" s="50" t="s">
        <v>20384</v>
      </c>
      <c r="D7469" s="50">
        <f>DAX__2019_2020__33[[#This Row],[Open]]*(DAX__2019_2020__33[[#This Row],[Adj Close]]/DAX__2019_2020__33[[#This Row],[Close]])</f>
        <v>41.528592109323569</v>
      </c>
      <c r="E7469" s="50" t="s">
        <v>1339</v>
      </c>
      <c r="F7469" s="50" t="s">
        <v>1444</v>
      </c>
      <c r="G7469" s="50" t="s">
        <v>19873</v>
      </c>
      <c r="H7469" s="50" t="s">
        <v>20385</v>
      </c>
      <c r="I7469" s="50">
        <f>(DAX__2019_2020__33[[#This Row],[Adj Close]]-DAX__2019_2020__33[[#This Row],[Adj Open]])/DAX__2019_2020__33[[#This Row],[Adj Open]]</f>
        <v>-4.2266232014388311E-2</v>
      </c>
      <c r="J7469" s="50">
        <f>DAX__2019_2020__33[[#This Row],[Adj Close]]-DAX__2019_2020__33[[#This Row],[Adj Open]]</f>
        <v>-1.7552571093235656</v>
      </c>
      <c r="K7469" s="50">
        <v>4407266</v>
      </c>
    </row>
    <row r="7470" spans="1:11" x14ac:dyDescent="0.3">
      <c r="A7470" s="51" t="str">
        <f t="shared" si="122"/>
        <v>FRE.DE</v>
      </c>
      <c r="B7470" s="52" t="s">
        <v>481</v>
      </c>
      <c r="C7470" s="50" t="s">
        <v>1134</v>
      </c>
      <c r="D7470" s="50">
        <f>DAX__2019_2020__33[[#This Row],[Open]]*(DAX__2019_2020__33[[#This Row],[Adj Close]]/DAX__2019_2020__33[[#This Row],[Close]])</f>
        <v>39.642628898858838</v>
      </c>
      <c r="E7470" s="50" t="s">
        <v>8324</v>
      </c>
      <c r="F7470" s="50" t="s">
        <v>17508</v>
      </c>
      <c r="G7470" s="50" t="s">
        <v>20386</v>
      </c>
      <c r="H7470" s="50" t="s">
        <v>20387</v>
      </c>
      <c r="I7470" s="50">
        <f>(DAX__2019_2020__33[[#This Row],[Adj Close]]-DAX__2019_2020__33[[#This Row],[Adj Open]])/DAX__2019_2020__33[[#This Row],[Adj Open]]</f>
        <v>-4.4747763653974716E-3</v>
      </c>
      <c r="J7470" s="50">
        <f>DAX__2019_2020__33[[#This Row],[Adj Close]]-DAX__2019_2020__33[[#This Row],[Adj Open]]</f>
        <v>-0.17739189885883633</v>
      </c>
      <c r="K7470" s="50">
        <v>2549840</v>
      </c>
    </row>
    <row r="7471" spans="1:11" x14ac:dyDescent="0.3">
      <c r="A7471" s="51" t="str">
        <f t="shared" si="122"/>
        <v>FRE.DE</v>
      </c>
      <c r="B7471" s="52" t="s">
        <v>482</v>
      </c>
      <c r="C7471" s="50" t="s">
        <v>8321</v>
      </c>
      <c r="D7471" s="50">
        <f>DAX__2019_2020__33[[#This Row],[Open]]*(DAX__2019_2020__33[[#This Row],[Adj Close]]/DAX__2019_2020__33[[#This Row],[Close]])</f>
        <v>39.679973806678781</v>
      </c>
      <c r="E7471" s="50" t="s">
        <v>589</v>
      </c>
      <c r="F7471" s="50" t="s">
        <v>2180</v>
      </c>
      <c r="G7471" s="50" t="s">
        <v>1461</v>
      </c>
      <c r="H7471" s="50" t="s">
        <v>20388</v>
      </c>
      <c r="I7471" s="50">
        <f>(DAX__2019_2020__33[[#This Row],[Adj Close]]-DAX__2019_2020__33[[#This Row],[Adj Open]])/DAX__2019_2020__33[[#This Row],[Adj Open]]</f>
        <v>7.7647529411765618E-3</v>
      </c>
      <c r="J7471" s="50">
        <f>DAX__2019_2020__33[[#This Row],[Adj Close]]-DAX__2019_2020__33[[#This Row],[Adj Open]]</f>
        <v>0.308105193321218</v>
      </c>
      <c r="K7471" s="50">
        <v>1597712</v>
      </c>
    </row>
    <row r="7472" spans="1:11" x14ac:dyDescent="0.3">
      <c r="A7472" s="51" t="str">
        <f t="shared" si="122"/>
        <v>FRE.DE</v>
      </c>
      <c r="B7472" s="52" t="s">
        <v>483</v>
      </c>
      <c r="C7472" s="50" t="s">
        <v>1317</v>
      </c>
      <c r="D7472" s="50">
        <f>DAX__2019_2020__33[[#This Row],[Open]]*(DAX__2019_2020__33[[#This Row],[Adj Close]]/DAX__2019_2020__33[[#This Row],[Close]])</f>
        <v>40.268170496716856</v>
      </c>
      <c r="E7472" s="50" t="s">
        <v>8274</v>
      </c>
      <c r="F7472" s="50" t="s">
        <v>20389</v>
      </c>
      <c r="G7472" s="50" t="s">
        <v>9833</v>
      </c>
      <c r="H7472" s="50" t="s">
        <v>20390</v>
      </c>
      <c r="I7472" s="50">
        <f>(DAX__2019_2020__33[[#This Row],[Adj Close]]-DAX__2019_2020__33[[#This Row],[Adj Open]])/DAX__2019_2020__33[[#This Row],[Adj Open]]</f>
        <v>-9.2743100098700449E-3</v>
      </c>
      <c r="J7472" s="50">
        <f>DAX__2019_2020__33[[#This Row],[Adj Close]]-DAX__2019_2020__33[[#This Row],[Adj Open]]</f>
        <v>-0.37345949671685474</v>
      </c>
      <c r="K7472" s="50">
        <v>1221606</v>
      </c>
    </row>
    <row r="7473" spans="1:11" x14ac:dyDescent="0.3">
      <c r="A7473" s="51" t="str">
        <f t="shared" si="122"/>
        <v>FRE.DE</v>
      </c>
      <c r="B7473" s="52" t="s">
        <v>484</v>
      </c>
      <c r="C7473" s="50" t="s">
        <v>20391</v>
      </c>
      <c r="D7473" s="50">
        <f>DAX__2019_2020__33[[#This Row],[Open]]*(DAX__2019_2020__33[[#This Row],[Adj Close]]/DAX__2019_2020__33[[#This Row],[Close]])</f>
        <v>39.530587646444083</v>
      </c>
      <c r="E7473" s="50" t="s">
        <v>2143</v>
      </c>
      <c r="F7473" s="50" t="s">
        <v>20392</v>
      </c>
      <c r="G7473" s="50" t="s">
        <v>2083</v>
      </c>
      <c r="H7473" s="50" t="s">
        <v>20393</v>
      </c>
      <c r="I7473" s="50">
        <f>(DAX__2019_2020__33[[#This Row],[Adj Close]]-DAX__2019_2020__33[[#This Row],[Adj Open]])/DAX__2019_2020__33[[#This Row],[Adj Open]]</f>
        <v>-5.0779428436466781E-2</v>
      </c>
      <c r="J7473" s="50">
        <f>DAX__2019_2020__33[[#This Row],[Adj Close]]-DAX__2019_2020__33[[#This Row],[Adj Open]]</f>
        <v>-2.0073406464440851</v>
      </c>
      <c r="K7473" s="50">
        <v>3831770</v>
      </c>
    </row>
    <row r="7474" spans="1:11" x14ac:dyDescent="0.3">
      <c r="A7474" s="51" t="str">
        <f t="shared" si="122"/>
        <v>FRE.DE</v>
      </c>
      <c r="B7474" s="52" t="s">
        <v>485</v>
      </c>
      <c r="C7474" s="50" t="s">
        <v>20392</v>
      </c>
      <c r="D7474" s="50">
        <f>DAX__2019_2020__33[[#This Row],[Open]]*(DAX__2019_2020__33[[#This Row],[Adj Close]]/DAX__2019_2020__33[[#This Row],[Close]])</f>
        <v>37.411212674250123</v>
      </c>
      <c r="E7474" s="50" t="s">
        <v>1158</v>
      </c>
      <c r="F7474" s="50" t="s">
        <v>1580</v>
      </c>
      <c r="G7474" s="50" t="s">
        <v>17516</v>
      </c>
      <c r="H7474" s="50" t="s">
        <v>20394</v>
      </c>
      <c r="I7474" s="50">
        <f>(DAX__2019_2020__33[[#This Row],[Adj Close]]-DAX__2019_2020__33[[#This Row],[Adj Open]])/DAX__2019_2020__33[[#This Row],[Adj Open]]</f>
        <v>-2.0713701023209494E-2</v>
      </c>
      <c r="J7474" s="50">
        <f>DAX__2019_2020__33[[#This Row],[Adj Close]]-DAX__2019_2020__33[[#This Row],[Adj Open]]</f>
        <v>-0.77492467425012279</v>
      </c>
      <c r="K7474" s="50">
        <v>2679926</v>
      </c>
    </row>
    <row r="7475" spans="1:11" x14ac:dyDescent="0.3">
      <c r="A7475" s="51" t="str">
        <f t="shared" si="122"/>
        <v>FRE.DE</v>
      </c>
      <c r="B7475" s="52" t="s">
        <v>486</v>
      </c>
      <c r="C7475" s="50" t="s">
        <v>1229</v>
      </c>
      <c r="D7475" s="50">
        <f>DAX__2019_2020__33[[#This Row],[Open]]*(DAX__2019_2020__33[[#This Row],[Adj Close]]/DAX__2019_2020__33[[#This Row],[Close]])</f>
        <v>36.542921734403464</v>
      </c>
      <c r="E7475" s="50" t="s">
        <v>1235</v>
      </c>
      <c r="F7475" s="50" t="s">
        <v>17418</v>
      </c>
      <c r="G7475" s="50" t="s">
        <v>1177</v>
      </c>
      <c r="H7475" s="50" t="s">
        <v>20395</v>
      </c>
      <c r="I7475" s="50">
        <f>(DAX__2019_2020__33[[#This Row],[Adj Close]]-DAX__2019_2020__33[[#This Row],[Adj Open]])/DAX__2019_2020__33[[#This Row],[Adj Open]]</f>
        <v>2.5556975614637103E-4</v>
      </c>
      <c r="J7475" s="50">
        <f>DAX__2019_2020__33[[#This Row],[Adj Close]]-DAX__2019_2020__33[[#This Row],[Adj Open]]</f>
        <v>9.3392655965374161E-3</v>
      </c>
      <c r="K7475" s="50">
        <v>1581934</v>
      </c>
    </row>
    <row r="7476" spans="1:11" x14ac:dyDescent="0.3">
      <c r="A7476" s="51" t="str">
        <f t="shared" si="122"/>
        <v>FRE.DE</v>
      </c>
      <c r="B7476" s="52" t="s">
        <v>487</v>
      </c>
      <c r="C7476" s="50" t="s">
        <v>17447</v>
      </c>
      <c r="D7476" s="50">
        <f>DAX__2019_2020__33[[#This Row],[Open]]*(DAX__2019_2020__33[[#This Row],[Adj Close]]/DAX__2019_2020__33[[#This Row],[Close]])</f>
        <v>36.860359655446473</v>
      </c>
      <c r="E7476" s="50" t="s">
        <v>1575</v>
      </c>
      <c r="F7476" s="50" t="s">
        <v>1549</v>
      </c>
      <c r="G7476" s="50" t="s">
        <v>1580</v>
      </c>
      <c r="H7476" s="50" t="s">
        <v>20396</v>
      </c>
      <c r="I7476" s="50">
        <f>(DAX__2019_2020__33[[#This Row],[Adj Close]]-DAX__2019_2020__33[[#This Row],[Adj Open]])/DAX__2019_2020__33[[#This Row],[Adj Open]]</f>
        <v>-1.3424493414386942E-2</v>
      </c>
      <c r="J7476" s="50">
        <f>DAX__2019_2020__33[[#This Row],[Adj Close]]-DAX__2019_2020__33[[#This Row],[Adj Open]]</f>
        <v>-0.49483165544647534</v>
      </c>
      <c r="K7476" s="50">
        <v>1147145</v>
      </c>
    </row>
    <row r="7477" spans="1:11" x14ac:dyDescent="0.3">
      <c r="A7477" s="51" t="str">
        <f t="shared" si="122"/>
        <v>FRE.DE</v>
      </c>
      <c r="B7477" s="52" t="s">
        <v>488</v>
      </c>
      <c r="C7477" s="50" t="s">
        <v>17451</v>
      </c>
      <c r="D7477" s="50">
        <f>DAX__2019_2020__33[[#This Row],[Open]]*(DAX__2019_2020__33[[#This Row],[Adj Close]]/DAX__2019_2020__33[[#This Row],[Close]])</f>
        <v>36.664295928806474</v>
      </c>
      <c r="E7477" s="50" t="s">
        <v>20397</v>
      </c>
      <c r="F7477" s="50" t="s">
        <v>1479</v>
      </c>
      <c r="G7477" s="50" t="s">
        <v>17426</v>
      </c>
      <c r="H7477" s="50" t="s">
        <v>20398</v>
      </c>
      <c r="I7477" s="50">
        <f>(DAX__2019_2020__33[[#This Row],[Adj Close]]-DAX__2019_2020__33[[#This Row],[Adj Open]])/DAX__2019_2020__33[[#This Row],[Adj Open]]</f>
        <v>7.1300993124521943E-3</v>
      </c>
      <c r="J7477" s="50">
        <f>DAX__2019_2020__33[[#This Row],[Adj Close]]-DAX__2019_2020__33[[#This Row],[Adj Open]]</f>
        <v>0.26142007119352684</v>
      </c>
      <c r="K7477" s="50">
        <v>1694284</v>
      </c>
    </row>
    <row r="7478" spans="1:11" x14ac:dyDescent="0.3">
      <c r="A7478" s="51" t="str">
        <f t="shared" si="122"/>
        <v>FRE.DE</v>
      </c>
      <c r="B7478" s="52" t="s">
        <v>489</v>
      </c>
      <c r="C7478" s="50" t="s">
        <v>1178</v>
      </c>
      <c r="D7478" s="50">
        <f>DAX__2019_2020__33[[#This Row],[Open]]*(DAX__2019_2020__33[[#This Row],[Adj Close]]/DAX__2019_2020__33[[#This Row],[Close]])</f>
        <v>36.888369875923161</v>
      </c>
      <c r="E7478" s="50" t="s">
        <v>20399</v>
      </c>
      <c r="F7478" s="50" t="s">
        <v>8200</v>
      </c>
      <c r="G7478" s="50" t="s">
        <v>1572</v>
      </c>
      <c r="H7478" s="50" t="s">
        <v>20400</v>
      </c>
      <c r="I7478" s="50">
        <f>(DAX__2019_2020__33[[#This Row],[Adj Close]]-DAX__2019_2020__33[[#This Row],[Adj Open]])/DAX__2019_2020__33[[#This Row],[Adj Open]]</f>
        <v>1.2655783986624172E-3</v>
      </c>
      <c r="J7478" s="50">
        <f>DAX__2019_2020__33[[#This Row],[Adj Close]]-DAX__2019_2020__33[[#This Row],[Adj Open]]</f>
        <v>4.6685124076837781E-2</v>
      </c>
      <c r="K7478" s="50">
        <v>1502064</v>
      </c>
    </row>
    <row r="7479" spans="1:11" x14ac:dyDescent="0.3">
      <c r="A7479" s="51" t="str">
        <f t="shared" si="122"/>
        <v>FRE.DE</v>
      </c>
      <c r="B7479" s="52" t="s">
        <v>490</v>
      </c>
      <c r="C7479" s="50" t="s">
        <v>1234</v>
      </c>
      <c r="D7479" s="50">
        <f>DAX__2019_2020__33[[#This Row],[Open]]*(DAX__2019_2020__33[[#This Row],[Adj Close]]/DAX__2019_2020__33[[#This Row],[Close]])</f>
        <v>36.972395335478097</v>
      </c>
      <c r="E7479" s="50" t="s">
        <v>20294</v>
      </c>
      <c r="F7479" s="50" t="s">
        <v>17429</v>
      </c>
      <c r="G7479" s="50" t="s">
        <v>1529</v>
      </c>
      <c r="H7479" s="50" t="s">
        <v>20401</v>
      </c>
      <c r="I7479" s="50">
        <f>(DAX__2019_2020__33[[#This Row],[Adj Close]]-DAX__2019_2020__33[[#This Row],[Adj Open]])/DAX__2019_2020__33[[#This Row],[Adj Open]]</f>
        <v>-1.2121187480867997E-2</v>
      </c>
      <c r="J7479" s="50">
        <f>DAX__2019_2020__33[[#This Row],[Adj Close]]-DAX__2019_2020__33[[#This Row],[Adj Open]]</f>
        <v>-0.44814933547809943</v>
      </c>
      <c r="K7479" s="50">
        <v>1427142</v>
      </c>
    </row>
    <row r="7480" spans="1:11" x14ac:dyDescent="0.3">
      <c r="A7480" s="51" t="str">
        <f t="shared" si="122"/>
        <v>FRE.DE</v>
      </c>
      <c r="B7480" s="52" t="s">
        <v>491</v>
      </c>
      <c r="C7480" s="50" t="s">
        <v>17424</v>
      </c>
      <c r="D7480" s="50">
        <f>DAX__2019_2020__33[[#This Row],[Open]]*(DAX__2019_2020__33[[#This Row],[Adj Close]]/DAX__2019_2020__33[[#This Row],[Close]])</f>
        <v>36.477565928295064</v>
      </c>
      <c r="E7480" s="50" t="s">
        <v>20402</v>
      </c>
      <c r="F7480" s="50" t="s">
        <v>17414</v>
      </c>
      <c r="G7480" s="50" t="s">
        <v>17515</v>
      </c>
      <c r="H7480" s="50" t="s">
        <v>20403</v>
      </c>
      <c r="I7480" s="50">
        <f>(DAX__2019_2020__33[[#This Row],[Adj Close]]-DAX__2019_2020__33[[#This Row],[Adj Open]])/DAX__2019_2020__33[[#This Row],[Adj Open]]</f>
        <v>-7.6785257230609829E-3</v>
      </c>
      <c r="J7480" s="50">
        <f>DAX__2019_2020__33[[#This Row],[Adj Close]]-DAX__2019_2020__33[[#This Row],[Adj Open]]</f>
        <v>-0.28009392829506652</v>
      </c>
      <c r="K7480" s="50">
        <v>1315217</v>
      </c>
    </row>
    <row r="7481" spans="1:11" x14ac:dyDescent="0.3">
      <c r="A7481" s="51" t="str">
        <f t="shared" si="122"/>
        <v>FRE.DE</v>
      </c>
      <c r="B7481" s="52" t="s">
        <v>492</v>
      </c>
      <c r="C7481" s="50" t="s">
        <v>17513</v>
      </c>
      <c r="D7481" s="50">
        <f>DAX__2019_2020__33[[#This Row],[Open]]*(DAX__2019_2020__33[[#This Row],[Adj Close]]/DAX__2019_2020__33[[#This Row],[Close]])</f>
        <v>36.262828137343597</v>
      </c>
      <c r="E7481" s="50" t="s">
        <v>1167</v>
      </c>
      <c r="F7481" s="50" t="s">
        <v>17453</v>
      </c>
      <c r="G7481" s="50" t="s">
        <v>1560</v>
      </c>
      <c r="H7481" s="50" t="s">
        <v>20404</v>
      </c>
      <c r="I7481" s="50">
        <f>(DAX__2019_2020__33[[#This Row],[Adj Close]]-DAX__2019_2020__33[[#This Row],[Adj Open]])/DAX__2019_2020__33[[#This Row],[Adj Open]]</f>
        <v>5.1495880535517462E-4</v>
      </c>
      <c r="J7481" s="50">
        <f>DAX__2019_2020__33[[#This Row],[Adj Close]]-DAX__2019_2020__33[[#This Row],[Adj Open]]</f>
        <v>1.867386265640647E-2</v>
      </c>
      <c r="K7481" s="50">
        <v>1036945</v>
      </c>
    </row>
    <row r="7482" spans="1:11" x14ac:dyDescent="0.3">
      <c r="A7482" s="51" t="str">
        <f t="shared" si="122"/>
        <v>FRE.DE</v>
      </c>
      <c r="B7482" s="52" t="s">
        <v>493</v>
      </c>
      <c r="C7482" s="50" t="s">
        <v>20405</v>
      </c>
      <c r="D7482" s="50">
        <f>DAX__2019_2020__33[[#This Row],[Open]]*(DAX__2019_2020__33[[#This Row],[Adj Close]]/DAX__2019_2020__33[[#This Row],[Close]])</f>
        <v>36.24415286144724</v>
      </c>
      <c r="E7482" s="50" t="s">
        <v>1168</v>
      </c>
      <c r="F7482" s="50" t="s">
        <v>1196</v>
      </c>
      <c r="G7482" s="50" t="s">
        <v>17518</v>
      </c>
      <c r="H7482" s="50" t="s">
        <v>20406</v>
      </c>
      <c r="I7482" s="50">
        <f>(DAX__2019_2020__33[[#This Row],[Adj Close]]-DAX__2019_2020__33[[#This Row],[Adj Open]])/DAX__2019_2020__33[[#This Row],[Adj Open]]</f>
        <v>-5.1522411128289002E-4</v>
      </c>
      <c r="J7482" s="50">
        <f>DAX__2019_2020__33[[#This Row],[Adj Close]]-DAX__2019_2020__33[[#This Row],[Adj Open]]</f>
        <v>-1.867386144724037E-2</v>
      </c>
      <c r="K7482" s="50">
        <v>1379249</v>
      </c>
    </row>
    <row r="7483" spans="1:11" x14ac:dyDescent="0.3">
      <c r="A7483" s="51" t="str">
        <f t="shared" si="122"/>
        <v>FRE.DE</v>
      </c>
      <c r="B7483" s="52" t="s">
        <v>494</v>
      </c>
      <c r="C7483" s="50" t="s">
        <v>17515</v>
      </c>
      <c r="D7483" s="50">
        <f>DAX__2019_2020__33[[#This Row],[Open]]*(DAX__2019_2020__33[[#This Row],[Adj Close]]/DAX__2019_2020__33[[#This Row],[Close]])</f>
        <v>36.197470695743121</v>
      </c>
      <c r="E7483" s="50" t="s">
        <v>1170</v>
      </c>
      <c r="F7483" s="50" t="s">
        <v>17439</v>
      </c>
      <c r="G7483" s="50" t="s">
        <v>1529</v>
      </c>
      <c r="H7483" s="50" t="s">
        <v>20401</v>
      </c>
      <c r="I7483" s="50">
        <f>(DAX__2019_2020__33[[#This Row],[Adj Close]]-DAX__2019_2020__33[[#This Row],[Adj Open]])/DAX__2019_2020__33[[#This Row],[Adj Open]]</f>
        <v>9.0275728656175509E-3</v>
      </c>
      <c r="J7483" s="50">
        <f>DAX__2019_2020__33[[#This Row],[Adj Close]]-DAX__2019_2020__33[[#This Row],[Adj Open]]</f>
        <v>0.32677530425687706</v>
      </c>
      <c r="K7483" s="50">
        <v>1162382</v>
      </c>
    </row>
    <row r="7484" spans="1:11" x14ac:dyDescent="0.3">
      <c r="A7484" s="51" t="str">
        <f t="shared" si="122"/>
        <v>FRE.DE</v>
      </c>
      <c r="B7484" s="52" t="s">
        <v>495</v>
      </c>
      <c r="C7484" s="50" t="s">
        <v>1566</v>
      </c>
      <c r="D7484" s="50">
        <f>DAX__2019_2020__33[[#This Row],[Open]]*(DAX__2019_2020__33[[#This Row],[Adj Close]]/DAX__2019_2020__33[[#This Row],[Close]])</f>
        <v>36.356189107856324</v>
      </c>
      <c r="E7484" s="50" t="s">
        <v>1199</v>
      </c>
      <c r="F7484" s="50" t="s">
        <v>1196</v>
      </c>
      <c r="G7484" s="50" t="s">
        <v>1208</v>
      </c>
      <c r="H7484" s="50" t="s">
        <v>20407</v>
      </c>
      <c r="I7484" s="50">
        <f>(DAX__2019_2020__33[[#This Row],[Adj Close]]-DAX__2019_2020__33[[#This Row],[Adj Open]])/DAX__2019_2020__33[[#This Row],[Adj Open]]</f>
        <v>-2.3112738138488199E-3</v>
      </c>
      <c r="J7484" s="50">
        <f>DAX__2019_2020__33[[#This Row],[Adj Close]]-DAX__2019_2020__33[[#This Row],[Adj Open]]</f>
        <v>-8.4029107856324003E-2</v>
      </c>
      <c r="K7484" s="50">
        <v>1328824</v>
      </c>
    </row>
    <row r="7485" spans="1:11" x14ac:dyDescent="0.3">
      <c r="A7485" s="51" t="str">
        <f t="shared" si="122"/>
        <v>FRE.DE</v>
      </c>
      <c r="B7485" s="52" t="s">
        <v>496</v>
      </c>
      <c r="C7485" s="50" t="s">
        <v>1013</v>
      </c>
      <c r="D7485" s="50">
        <f>DAX__2019_2020__33[[#This Row],[Open]]*(DAX__2019_2020__33[[#This Row],[Adj Close]]/DAX__2019_2020__33[[#This Row],[Close]])</f>
        <v>36.421547866811338</v>
      </c>
      <c r="E7485" s="50" t="s">
        <v>8191</v>
      </c>
      <c r="F7485" s="50" t="s">
        <v>1536</v>
      </c>
      <c r="G7485" s="50" t="s">
        <v>17418</v>
      </c>
      <c r="H7485" s="50" t="s">
        <v>20408</v>
      </c>
      <c r="I7485" s="50">
        <f>(DAX__2019_2020__33[[#This Row],[Adj Close]]-DAX__2019_2020__33[[#This Row],[Adj Open]])/DAX__2019_2020__33[[#This Row],[Adj Open]]</f>
        <v>-9.7410156237382854E-3</v>
      </c>
      <c r="J7485" s="50">
        <f>DAX__2019_2020__33[[#This Row],[Adj Close]]-DAX__2019_2020__33[[#This Row],[Adj Open]]</f>
        <v>-0.35478286681134108</v>
      </c>
      <c r="K7485" s="50">
        <v>1757268</v>
      </c>
    </row>
    <row r="7486" spans="1:11" x14ac:dyDescent="0.3">
      <c r="A7486" s="51" t="str">
        <f t="shared" si="122"/>
        <v>FRE.DE</v>
      </c>
      <c r="B7486" s="52" t="s">
        <v>497</v>
      </c>
      <c r="C7486" s="50" t="s">
        <v>17413</v>
      </c>
      <c r="D7486" s="50">
        <f>DAX__2019_2020__33[[#This Row],[Open]]*(DAX__2019_2020__33[[#This Row],[Adj Close]]/DAX__2019_2020__33[[#This Row],[Close]])</f>
        <v>36.44022043761754</v>
      </c>
      <c r="E7486" s="50" t="s">
        <v>17385</v>
      </c>
      <c r="F7486" s="50" t="s">
        <v>17413</v>
      </c>
      <c r="G7486" s="50" t="s">
        <v>1237</v>
      </c>
      <c r="H7486" s="50" t="s">
        <v>20409</v>
      </c>
      <c r="I7486" s="50">
        <f>(DAX__2019_2020__33[[#This Row],[Adj Close]]-DAX__2019_2020__33[[#This Row],[Adj Open]])/DAX__2019_2020__33[[#This Row],[Adj Open]]</f>
        <v>1.3066923214627777E-2</v>
      </c>
      <c r="J7486" s="50">
        <f>DAX__2019_2020__33[[#This Row],[Adj Close]]-DAX__2019_2020__33[[#This Row],[Adj Open]]</f>
        <v>0.47616156238245821</v>
      </c>
      <c r="K7486" s="50">
        <v>1697286</v>
      </c>
    </row>
    <row r="7487" spans="1:11" x14ac:dyDescent="0.3">
      <c r="A7487" s="51" t="str">
        <f t="shared" si="122"/>
        <v>FRE.DE</v>
      </c>
      <c r="B7487" s="52" t="s">
        <v>498</v>
      </c>
      <c r="C7487" s="50" t="s">
        <v>996</v>
      </c>
      <c r="D7487" s="50">
        <f>DAX__2019_2020__33[[#This Row],[Open]]*(DAX__2019_2020__33[[#This Row],[Adj Close]]/DAX__2019_2020__33[[#This Row],[Close]])</f>
        <v>37.056425272274339</v>
      </c>
      <c r="E7487" s="50" t="s">
        <v>2098</v>
      </c>
      <c r="F7487" s="50" t="s">
        <v>1573</v>
      </c>
      <c r="G7487" s="50" t="s">
        <v>1573</v>
      </c>
      <c r="H7487" s="50" t="s">
        <v>20410</v>
      </c>
      <c r="I7487" s="50">
        <f>(DAX__2019_2020__33[[#This Row],[Adj Close]]-DAX__2019_2020__33[[#This Row],[Adj Open]])/DAX__2019_2020__33[[#This Row],[Adj Open]]</f>
        <v>-6.0468129515447539E-3</v>
      </c>
      <c r="J7487" s="50">
        <f>DAX__2019_2020__33[[#This Row],[Adj Close]]-DAX__2019_2020__33[[#This Row],[Adj Open]]</f>
        <v>-0.22407327227433882</v>
      </c>
      <c r="K7487" s="50">
        <v>1194354</v>
      </c>
    </row>
    <row r="7488" spans="1:11" x14ac:dyDescent="0.3">
      <c r="A7488" s="51" t="str">
        <f t="shared" si="122"/>
        <v>FRE.DE</v>
      </c>
      <c r="B7488" s="52" t="s">
        <v>499</v>
      </c>
      <c r="C7488" s="50" t="s">
        <v>8178</v>
      </c>
      <c r="D7488" s="50">
        <f>DAX__2019_2020__33[[#This Row],[Open]]*(DAX__2019_2020__33[[#This Row],[Adj Close]]/DAX__2019_2020__33[[#This Row],[Close]])</f>
        <v>36.78566905334953</v>
      </c>
      <c r="E7488" s="50" t="s">
        <v>2097</v>
      </c>
      <c r="F7488" s="50" t="s">
        <v>17528</v>
      </c>
      <c r="G7488" s="50" t="s">
        <v>17544</v>
      </c>
      <c r="H7488" s="50" t="s">
        <v>20411</v>
      </c>
      <c r="I7488" s="50">
        <f>(DAX__2019_2020__33[[#This Row],[Adj Close]]-DAX__2019_2020__33[[#This Row],[Adj Open]])/DAX__2019_2020__33[[#This Row],[Adj Open]]</f>
        <v>-1.269136991414354E-3</v>
      </c>
      <c r="J7488" s="50">
        <f>DAX__2019_2020__33[[#This Row],[Adj Close]]-DAX__2019_2020__33[[#This Row],[Adj Open]]</f>
        <v>-4.6686053349532131E-2</v>
      </c>
      <c r="K7488" s="50">
        <v>931521</v>
      </c>
    </row>
    <row r="7489" spans="1:11" x14ac:dyDescent="0.3">
      <c r="A7489" s="51" t="str">
        <f t="shared" si="122"/>
        <v>FRE.DE</v>
      </c>
      <c r="B7489" s="52" t="s">
        <v>500</v>
      </c>
      <c r="C7489" s="50" t="s">
        <v>17426</v>
      </c>
      <c r="D7489" s="50">
        <f>DAX__2019_2020__33[[#This Row],[Open]]*(DAX__2019_2020__33[[#This Row],[Adj Close]]/DAX__2019_2020__33[[#This Row],[Close]])</f>
        <v>36.92571496821639</v>
      </c>
      <c r="E7489" s="50" t="s">
        <v>20412</v>
      </c>
      <c r="F7489" s="50" t="s">
        <v>1571</v>
      </c>
      <c r="G7489" s="50" t="s">
        <v>1191</v>
      </c>
      <c r="H7489" s="50" t="s">
        <v>20413</v>
      </c>
      <c r="I7489" s="50">
        <f>(DAX__2019_2020__33[[#This Row],[Adj Close]]-DAX__2019_2020__33[[#This Row],[Adj Open]])/DAX__2019_2020__33[[#This Row],[Adj Open]]</f>
        <v>-3.2870038757776077E-3</v>
      </c>
      <c r="J7489" s="50">
        <f>DAX__2019_2020__33[[#This Row],[Adj Close]]-DAX__2019_2020__33[[#This Row],[Adj Open]]</f>
        <v>-0.12137496821638649</v>
      </c>
      <c r="K7489" s="50">
        <v>1264747</v>
      </c>
    </row>
    <row r="7490" spans="1:11" x14ac:dyDescent="0.3">
      <c r="A7490" s="51" t="str">
        <f t="shared" si="122"/>
        <v>FRE.DE</v>
      </c>
      <c r="B7490" s="52" t="s">
        <v>501</v>
      </c>
      <c r="C7490" s="50" t="s">
        <v>20414</v>
      </c>
      <c r="D7490" s="50">
        <f>DAX__2019_2020__33[[#This Row],[Open]]*(DAX__2019_2020__33[[#This Row],[Adj Close]]/DAX__2019_2020__33[[#This Row],[Close]])</f>
        <v>36.944389024904112</v>
      </c>
      <c r="E7490" s="50" t="s">
        <v>1218</v>
      </c>
      <c r="F7490" s="50" t="s">
        <v>8200</v>
      </c>
      <c r="G7490" s="50" t="s">
        <v>8178</v>
      </c>
      <c r="H7490" s="50" t="s">
        <v>20415</v>
      </c>
      <c r="I7490" s="50">
        <f>(DAX__2019_2020__33[[#This Row],[Adj Close]]-DAX__2019_2020__33[[#This Row],[Adj Open]])/DAX__2019_2020__33[[#This Row],[Adj Open]]</f>
        <v>-4.2961334344200344E-3</v>
      </c>
      <c r="J7490" s="50">
        <f>DAX__2019_2020__33[[#This Row],[Adj Close]]-DAX__2019_2020__33[[#This Row],[Adj Open]]</f>
        <v>-0.15871802490411113</v>
      </c>
      <c r="K7490" s="50">
        <v>1301427</v>
      </c>
    </row>
    <row r="7491" spans="1:11" x14ac:dyDescent="0.3">
      <c r="A7491" s="51" t="str">
        <f t="shared" si="122"/>
        <v>FRE.DE</v>
      </c>
      <c r="B7491" s="52" t="s">
        <v>502</v>
      </c>
      <c r="C7491" s="50" t="s">
        <v>17429</v>
      </c>
      <c r="D7491" s="50">
        <f>DAX__2019_2020__33[[#This Row],[Open]]*(DAX__2019_2020__33[[#This Row],[Adj Close]]/DAX__2019_2020__33[[#This Row],[Close]])</f>
        <v>37.118080130620619</v>
      </c>
      <c r="E7491" s="50" t="s">
        <v>1170</v>
      </c>
      <c r="F7491" s="50" t="s">
        <v>1226</v>
      </c>
      <c r="G7491" s="50" t="s">
        <v>17518</v>
      </c>
      <c r="H7491" s="50" t="s">
        <v>20416</v>
      </c>
      <c r="I7491" s="50">
        <f>(DAX__2019_2020__33[[#This Row],[Adj Close]]-DAX__2019_2020__33[[#This Row],[Adj Open]])/DAX__2019_2020__33[[#This Row],[Adj Open]]</f>
        <v>-2.827062451811759E-3</v>
      </c>
      <c r="J7491" s="50">
        <f>DAX__2019_2020__33[[#This Row],[Adj Close]]-DAX__2019_2020__33[[#This Row],[Adj Open]]</f>
        <v>-0.10493513062061766</v>
      </c>
      <c r="K7491" s="50">
        <v>1681619</v>
      </c>
    </row>
    <row r="7492" spans="1:11" x14ac:dyDescent="0.3">
      <c r="A7492" s="51" t="str">
        <f t="shared" si="122"/>
        <v>FRE.DE</v>
      </c>
      <c r="B7492" s="52" t="s">
        <v>503</v>
      </c>
      <c r="C7492" s="50" t="s">
        <v>17511</v>
      </c>
      <c r="D7492" s="50">
        <f>DAX__2019_2020__33[[#This Row],[Open]]*(DAX__2019_2020__33[[#This Row],[Adj Close]]/DAX__2019_2020__33[[#This Row],[Close]])</f>
        <v>37.280255132629335</v>
      </c>
      <c r="E7492" s="50" t="s">
        <v>20399</v>
      </c>
      <c r="F7492" s="50" t="s">
        <v>17414</v>
      </c>
      <c r="G7492" s="50" t="s">
        <v>1582</v>
      </c>
      <c r="H7492" s="50" t="s">
        <v>20417</v>
      </c>
      <c r="I7492" s="50">
        <f>(DAX__2019_2020__33[[#This Row],[Adj Close]]-DAX__2019_2020__33[[#This Row],[Adj Open]])/DAX__2019_2020__33[[#This Row],[Adj Open]]</f>
        <v>-1.0491401714872034E-2</v>
      </c>
      <c r="J7492" s="50">
        <f>DAX__2019_2020__33[[#This Row],[Adj Close]]-DAX__2019_2020__33[[#This Row],[Adj Open]]</f>
        <v>-0.39112213262933437</v>
      </c>
      <c r="K7492" s="50">
        <v>1383715</v>
      </c>
    </row>
    <row r="7493" spans="1:11" x14ac:dyDescent="0.3">
      <c r="A7493" s="51" t="str">
        <f t="shared" si="122"/>
        <v>FRE.DE</v>
      </c>
      <c r="B7493" s="52" t="s">
        <v>504</v>
      </c>
      <c r="C7493" s="50" t="s">
        <v>1560</v>
      </c>
      <c r="D7493" s="50">
        <f>DAX__2019_2020__33[[#This Row],[Open]]*(DAX__2019_2020__33[[#This Row],[Adj Close]]/DAX__2019_2020__33[[#This Row],[Close]])</f>
        <v>37.070385034068828</v>
      </c>
      <c r="E7493" s="50" t="s">
        <v>20294</v>
      </c>
      <c r="F7493" s="50" t="s">
        <v>17416</v>
      </c>
      <c r="G7493" s="50" t="s">
        <v>1572</v>
      </c>
      <c r="H7493" s="50" t="s">
        <v>20418</v>
      </c>
      <c r="I7493" s="50">
        <f>(DAX__2019_2020__33[[#This Row],[Adj Close]]-DAX__2019_2020__33[[#This Row],[Adj Open]])/DAX__2019_2020__33[[#This Row],[Adj Open]]</f>
        <v>1.8013380905471579E-2</v>
      </c>
      <c r="J7493" s="50">
        <f>DAX__2019_2020__33[[#This Row],[Adj Close]]-DAX__2019_2020__33[[#This Row],[Adj Open]]</f>
        <v>0.66776296593117479</v>
      </c>
      <c r="K7493" s="50">
        <v>2219721</v>
      </c>
    </row>
    <row r="7494" spans="1:11" x14ac:dyDescent="0.3">
      <c r="A7494" s="51" t="str">
        <f t="shared" si="122"/>
        <v>FRE.DE</v>
      </c>
      <c r="B7494" s="52" t="s">
        <v>505</v>
      </c>
      <c r="C7494" s="50" t="s">
        <v>17458</v>
      </c>
      <c r="D7494" s="50">
        <f>DAX__2019_2020__33[[#This Row],[Open]]*(DAX__2019_2020__33[[#This Row],[Adj Close]]/DAX__2019_2020__33[[#This Row],[Close]])</f>
        <v>37.843079283740373</v>
      </c>
      <c r="E7494" s="50" t="s">
        <v>1504</v>
      </c>
      <c r="F7494" s="50" t="s">
        <v>1582</v>
      </c>
      <c r="G7494" s="50" t="s">
        <v>1560</v>
      </c>
      <c r="H7494" s="50" t="s">
        <v>20419</v>
      </c>
      <c r="I7494" s="50">
        <f>(DAX__2019_2020__33[[#This Row],[Adj Close]]-DAX__2019_2020__33[[#This Row],[Adj Open]])/DAX__2019_2020__33[[#This Row],[Adj Open]]</f>
        <v>-2.0418377636419412E-2</v>
      </c>
      <c r="J7494" s="50">
        <f>DAX__2019_2020__33[[#This Row],[Adj Close]]-DAX__2019_2020__33[[#This Row],[Adj Open]]</f>
        <v>-0.77269428374037119</v>
      </c>
      <c r="K7494" s="50">
        <v>1622625</v>
      </c>
    </row>
    <row r="7495" spans="1:11" x14ac:dyDescent="0.3">
      <c r="A7495" s="51" t="str">
        <f t="shared" si="122"/>
        <v>FRE.DE</v>
      </c>
      <c r="B7495" s="52" t="s">
        <v>506</v>
      </c>
      <c r="C7495" s="50" t="s">
        <v>17523</v>
      </c>
      <c r="D7495" s="50">
        <f>DAX__2019_2020__33[[#This Row],[Open]]*(DAX__2019_2020__33[[#This Row],[Adj Close]]/DAX__2019_2020__33[[#This Row],[Close]])</f>
        <v>36.94637130798921</v>
      </c>
      <c r="E7495" s="50" t="s">
        <v>17424</v>
      </c>
      <c r="F7495" s="50" t="s">
        <v>20420</v>
      </c>
      <c r="G7495" s="50" t="s">
        <v>17492</v>
      </c>
      <c r="H7495" s="50" t="s">
        <v>20421</v>
      </c>
      <c r="I7495" s="50">
        <f>(DAX__2019_2020__33[[#This Row],[Adj Close]]-DAX__2019_2020__33[[#This Row],[Adj Open]])/DAX__2019_2020__33[[#This Row],[Adj Open]]</f>
        <v>-1.5491840950167772E-2</v>
      </c>
      <c r="J7495" s="50">
        <f>DAX__2019_2020__33[[#This Row],[Adj Close]]-DAX__2019_2020__33[[#This Row],[Adj Open]]</f>
        <v>-0.57236730798921087</v>
      </c>
      <c r="K7495" s="50">
        <v>2382375</v>
      </c>
    </row>
    <row r="7496" spans="1:11" x14ac:dyDescent="0.3">
      <c r="A7496" s="51" t="str">
        <f t="shared" si="122"/>
        <v>FRE.DE</v>
      </c>
      <c r="B7496" s="52" t="s">
        <v>507</v>
      </c>
      <c r="C7496" s="50" t="s">
        <v>20422</v>
      </c>
      <c r="D7496" s="50">
        <f>DAX__2019_2020__33[[#This Row],[Open]]*(DAX__2019_2020__33[[#This Row],[Adj Close]]/DAX__2019_2020__33[[#This Row],[Close]])</f>
        <v>36.545716053635608</v>
      </c>
      <c r="E7496" s="50" t="s">
        <v>1582</v>
      </c>
      <c r="F7496" s="50" t="s">
        <v>17496</v>
      </c>
      <c r="G7496" s="50" t="s">
        <v>8192</v>
      </c>
      <c r="H7496" s="50" t="s">
        <v>20423</v>
      </c>
      <c r="I7496" s="50">
        <f>(DAX__2019_2020__33[[#This Row],[Adj Close]]-DAX__2019_2020__33[[#This Row],[Adj Open]])/DAX__2019_2020__33[[#This Row],[Adj Open]]</f>
        <v>5.481571248197239E-3</v>
      </c>
      <c r="J7496" s="50">
        <f>DAX__2019_2020__33[[#This Row],[Adj Close]]-DAX__2019_2020__33[[#This Row],[Adj Open]]</f>
        <v>0.20032794636438922</v>
      </c>
      <c r="K7496" s="50">
        <v>1668252</v>
      </c>
    </row>
    <row r="7497" spans="1:11" x14ac:dyDescent="0.3">
      <c r="A7497" s="51" t="str">
        <f t="shared" si="122"/>
        <v>FRE.DE</v>
      </c>
      <c r="B7497" s="52" t="s">
        <v>508</v>
      </c>
      <c r="C7497" s="50" t="s">
        <v>1207</v>
      </c>
      <c r="D7497" s="50">
        <f>DAX__2019_2020__33[[#This Row],[Open]]*(DAX__2019_2020__33[[#This Row],[Adj Close]]/DAX__2019_2020__33[[#This Row],[Close]])</f>
        <v>36.784202405814568</v>
      </c>
      <c r="E7497" s="50" t="s">
        <v>17416</v>
      </c>
      <c r="F7497" s="50" t="s">
        <v>17364</v>
      </c>
      <c r="G7497" s="50" t="s">
        <v>17403</v>
      </c>
      <c r="H7497" s="50" t="s">
        <v>20424</v>
      </c>
      <c r="I7497" s="50">
        <f>(DAX__2019_2020__33[[#This Row],[Adj Close]]-DAX__2019_2020__33[[#This Row],[Adj Open]])/DAX__2019_2020__33[[#This Row],[Adj Open]]</f>
        <v>-1.4004174948024447E-2</v>
      </c>
      <c r="J7497" s="50">
        <f>DAX__2019_2020__33[[#This Row],[Adj Close]]-DAX__2019_2020__33[[#This Row],[Adj Open]]</f>
        <v>-0.51513240581456898</v>
      </c>
      <c r="K7497" s="50">
        <v>1793725</v>
      </c>
    </row>
    <row r="7498" spans="1:11" x14ac:dyDescent="0.3">
      <c r="A7498" s="51" t="str">
        <f t="shared" si="122"/>
        <v>FRE.DE</v>
      </c>
      <c r="B7498" s="52" t="s">
        <v>509</v>
      </c>
      <c r="C7498" s="50" t="s">
        <v>20425</v>
      </c>
      <c r="D7498" s="50">
        <f>DAX__2019_2020__33[[#This Row],[Open]]*(DAX__2019_2020__33[[#This Row],[Adj Close]]/DAX__2019_2020__33[[#This Row],[Close]])</f>
        <v>36.230911339857286</v>
      </c>
      <c r="E7498" s="50" t="s">
        <v>8202</v>
      </c>
      <c r="F7498" s="50" t="s">
        <v>20426</v>
      </c>
      <c r="G7498" s="50" t="s">
        <v>1196</v>
      </c>
      <c r="H7498" s="50" t="s">
        <v>20427</v>
      </c>
      <c r="I7498" s="50">
        <f>(DAX__2019_2020__33[[#This Row],[Adj Close]]-DAX__2019_2020__33[[#This Row],[Adj Open]])/DAX__2019_2020__33[[#This Row],[Adj Open]]</f>
        <v>1.2638204318062278E-2</v>
      </c>
      <c r="J7498" s="50">
        <f>DAX__2019_2020__33[[#This Row],[Adj Close]]-DAX__2019_2020__33[[#This Row],[Adj Open]]</f>
        <v>0.45789366014271593</v>
      </c>
      <c r="K7498" s="50">
        <v>2563935</v>
      </c>
    </row>
    <row r="7499" spans="1:11" x14ac:dyDescent="0.3">
      <c r="A7499" s="51" t="str">
        <f t="shared" si="122"/>
        <v>FRE.DE</v>
      </c>
      <c r="B7499" s="52" t="s">
        <v>510</v>
      </c>
      <c r="C7499" s="50" t="s">
        <v>8202</v>
      </c>
      <c r="D7499" s="50">
        <f>DAX__2019_2020__33[[#This Row],[Open]]*(DAX__2019_2020__33[[#This Row],[Adj Close]]/DAX__2019_2020__33[[#This Row],[Close]])</f>
        <v>36.726963563161164</v>
      </c>
      <c r="E7499" s="50" t="s">
        <v>2074</v>
      </c>
      <c r="F7499" s="50" t="s">
        <v>20422</v>
      </c>
      <c r="G7499" s="50" t="s">
        <v>1527</v>
      </c>
      <c r="H7499" s="50" t="s">
        <v>20428</v>
      </c>
      <c r="I7499" s="50">
        <f>(DAX__2019_2020__33[[#This Row],[Adj Close]]-DAX__2019_2020__33[[#This Row],[Adj Open]])/DAX__2019_2020__33[[#This Row],[Adj Open]]</f>
        <v>-2.5968831168844279E-4</v>
      </c>
      <c r="J7499" s="50">
        <f>DAX__2019_2020__33[[#This Row],[Adj Close]]-DAX__2019_2020__33[[#This Row],[Adj Open]]</f>
        <v>-9.5375631611602785E-3</v>
      </c>
      <c r="K7499" s="50">
        <v>1537429</v>
      </c>
    </row>
    <row r="7500" spans="1:11" x14ac:dyDescent="0.3">
      <c r="A7500" s="51" t="str">
        <f t="shared" si="122"/>
        <v>FRE.DE</v>
      </c>
      <c r="B7500" s="52" t="s">
        <v>511</v>
      </c>
      <c r="C7500" s="50" t="s">
        <v>17444</v>
      </c>
      <c r="D7500" s="50">
        <f>DAX__2019_2020__33[[#This Row],[Open]]*(DAX__2019_2020__33[[#This Row],[Adj Close]]/DAX__2019_2020__33[[#This Row],[Close]])</f>
        <v>36.70788627417307</v>
      </c>
      <c r="E7500" s="50" t="s">
        <v>1231</v>
      </c>
      <c r="F7500" s="50" t="s">
        <v>17496</v>
      </c>
      <c r="G7500" s="50" t="s">
        <v>1207</v>
      </c>
      <c r="H7500" s="50" t="s">
        <v>20429</v>
      </c>
      <c r="I7500" s="50">
        <f>(DAX__2019_2020__33[[#This Row],[Adj Close]]-DAX__2019_2020__33[[#This Row],[Adj Open]])/DAX__2019_2020__33[[#This Row],[Adj Open]]</f>
        <v>2.0790280665281082E-3</v>
      </c>
      <c r="J7500" s="50">
        <f>DAX__2019_2020__33[[#This Row],[Adj Close]]-DAX__2019_2020__33[[#This Row],[Adj Open]]</f>
        <v>7.6316725826927723E-2</v>
      </c>
      <c r="K7500" s="50">
        <v>2499640</v>
      </c>
    </row>
    <row r="7501" spans="1:11" x14ac:dyDescent="0.3">
      <c r="A7501" s="51" t="str">
        <f t="shared" si="122"/>
        <v>FRE.DE</v>
      </c>
      <c r="B7501" s="52" t="s">
        <v>512</v>
      </c>
      <c r="C7501" s="50" t="s">
        <v>17518</v>
      </c>
      <c r="D7501" s="50">
        <f>DAX__2019_2020__33[[#This Row],[Open]]*(DAX__2019_2020__33[[#This Row],[Adj Close]]/DAX__2019_2020__33[[#This Row],[Close]])</f>
        <v>37.01314796939181</v>
      </c>
      <c r="E7501" s="50" t="s">
        <v>1560</v>
      </c>
      <c r="F7501" s="50" t="s">
        <v>17403</v>
      </c>
      <c r="G7501" s="50" t="s">
        <v>17420</v>
      </c>
      <c r="H7501" s="50" t="s">
        <v>20430</v>
      </c>
      <c r="I7501" s="50">
        <f>(DAX__2019_2020__33[[#This Row],[Adj Close]]-DAX__2019_2020__33[[#This Row],[Adj Open]])/DAX__2019_2020__33[[#This Row],[Adj Open]]</f>
        <v>-9.2783507545967526E-3</v>
      </c>
      <c r="J7501" s="50">
        <f>DAX__2019_2020__33[[#This Row],[Adj Close]]-DAX__2019_2020__33[[#This Row],[Adj Open]]</f>
        <v>-0.34342096939180777</v>
      </c>
      <c r="K7501" s="50">
        <v>1581041</v>
      </c>
    </row>
    <row r="7502" spans="1:11" x14ac:dyDescent="0.3">
      <c r="A7502" s="51" t="str">
        <f t="shared" si="122"/>
        <v>FRE.DE</v>
      </c>
      <c r="B7502" s="52" t="s">
        <v>513</v>
      </c>
      <c r="C7502" s="50" t="s">
        <v>1169</v>
      </c>
      <c r="D7502" s="50">
        <f>DAX__2019_2020__33[[#This Row],[Open]]*(DAX__2019_2020__33[[#This Row],[Adj Close]]/DAX__2019_2020__33[[#This Row],[Close]])</f>
        <v>36.82235340767177</v>
      </c>
      <c r="E7502" s="50" t="s">
        <v>1177</v>
      </c>
      <c r="F7502" s="50" t="s">
        <v>17393</v>
      </c>
      <c r="G7502" s="50" t="s">
        <v>1182</v>
      </c>
      <c r="H7502" s="50" t="s">
        <v>20431</v>
      </c>
      <c r="I7502" s="50">
        <f>(DAX__2019_2020__33[[#This Row],[Adj Close]]-DAX__2019_2020__33[[#This Row],[Adj Open]])/DAX__2019_2020__33[[#This Row],[Adj Open]]</f>
        <v>7.5129796638851313E-3</v>
      </c>
      <c r="J7502" s="50">
        <f>DAX__2019_2020__33[[#This Row],[Adj Close]]-DAX__2019_2020__33[[#This Row],[Adj Open]]</f>
        <v>0.27664559232822938</v>
      </c>
      <c r="K7502" s="50">
        <v>2496057</v>
      </c>
    </row>
    <row r="7503" spans="1:11" x14ac:dyDescent="0.3">
      <c r="A7503" s="51" t="str">
        <f t="shared" si="122"/>
        <v>FRE.DE</v>
      </c>
      <c r="B7503" s="52" t="s">
        <v>514</v>
      </c>
      <c r="C7503" s="50" t="s">
        <v>1525</v>
      </c>
      <c r="D7503" s="50">
        <f>DAX__2019_2020__33[[#This Row],[Open]]*(DAX__2019_2020__33[[#This Row],[Adj Close]]/DAX__2019_2020__33[[#This Row],[Close]])</f>
        <v>37.10854651864269</v>
      </c>
      <c r="E7503" s="50" t="s">
        <v>20432</v>
      </c>
      <c r="F7503" s="50" t="s">
        <v>1560</v>
      </c>
      <c r="G7503" s="50" t="s">
        <v>20412</v>
      </c>
      <c r="H7503" s="50" t="s">
        <v>20433</v>
      </c>
      <c r="I7503" s="50">
        <f>(DAX__2019_2020__33[[#This Row],[Adj Close]]-DAX__2019_2020__33[[#This Row],[Adj Open]])/DAX__2019_2020__33[[#This Row],[Adj Open]]</f>
        <v>2.3650332974276003E-2</v>
      </c>
      <c r="J7503" s="50">
        <f>DAX__2019_2020__33[[#This Row],[Adj Close]]-DAX__2019_2020__33[[#This Row],[Adj Open]]</f>
        <v>0.87762948135731023</v>
      </c>
      <c r="K7503" s="50">
        <v>2280885</v>
      </c>
    </row>
    <row r="7504" spans="1:11" x14ac:dyDescent="0.3">
      <c r="A7504" s="51" t="str">
        <f t="shared" si="122"/>
        <v>FRE.DE</v>
      </c>
      <c r="B7504" s="52" t="s">
        <v>515</v>
      </c>
      <c r="C7504" s="50" t="s">
        <v>1564</v>
      </c>
      <c r="D7504" s="50">
        <f>DAX__2019_2020__33[[#This Row],[Open]]*(DAX__2019_2020__33[[#This Row],[Adj Close]]/DAX__2019_2020__33[[#This Row],[Close]])</f>
        <v>37.642751806788695</v>
      </c>
      <c r="E7504" s="50" t="s">
        <v>20434</v>
      </c>
      <c r="F7504" s="50" t="s">
        <v>1193</v>
      </c>
      <c r="G7504" s="50" t="s">
        <v>2091</v>
      </c>
      <c r="H7504" s="50" t="s">
        <v>20435</v>
      </c>
      <c r="I7504" s="50">
        <f>(DAX__2019_2020__33[[#This Row],[Adj Close]]-DAX__2019_2020__33[[#This Row],[Adj Open]])/DAX__2019_2020__33[[#This Row],[Adj Open]]</f>
        <v>1.6218930973616989E-2</v>
      </c>
      <c r="J7504" s="50">
        <f>DAX__2019_2020__33[[#This Row],[Adj Close]]-DAX__2019_2020__33[[#This Row],[Adj Open]]</f>
        <v>0.61052519321130205</v>
      </c>
      <c r="K7504" s="50">
        <v>2149371</v>
      </c>
    </row>
    <row r="7505" spans="1:11" x14ac:dyDescent="0.3">
      <c r="A7505" s="51" t="str">
        <f t="shared" si="122"/>
        <v>FRE.DE</v>
      </c>
      <c r="B7505" s="52" t="s">
        <v>516</v>
      </c>
      <c r="C7505" s="50" t="s">
        <v>2091</v>
      </c>
      <c r="D7505" s="50">
        <f>DAX__2019_2020__33[[#This Row],[Open]]*(DAX__2019_2020__33[[#This Row],[Adj Close]]/DAX__2019_2020__33[[#This Row],[Close]])</f>
        <v>38.253276120840063</v>
      </c>
      <c r="E7505" s="50" t="s">
        <v>2096</v>
      </c>
      <c r="F7505" s="50" t="s">
        <v>2072</v>
      </c>
      <c r="G7505" s="50" t="s">
        <v>17547</v>
      </c>
      <c r="H7505" s="50" t="s">
        <v>20436</v>
      </c>
      <c r="I7505" s="50">
        <f>(DAX__2019_2020__33[[#This Row],[Adj Close]]-DAX__2019_2020__33[[#This Row],[Adj Open]])/DAX__2019_2020__33[[#This Row],[Adj Open]]</f>
        <v>-1.6458828751063775E-2</v>
      </c>
      <c r="J7505" s="50">
        <f>DAX__2019_2020__33[[#This Row],[Adj Close]]-DAX__2019_2020__33[[#This Row],[Adj Open]]</f>
        <v>-0.62960412084006379</v>
      </c>
      <c r="K7505" s="50">
        <v>15098997</v>
      </c>
    </row>
    <row r="7506" spans="1:11" x14ac:dyDescent="0.3">
      <c r="A7506" s="51" t="str">
        <f t="shared" si="122"/>
        <v>FRE.DE</v>
      </c>
      <c r="B7506" s="52" t="s">
        <v>517</v>
      </c>
      <c r="C7506" s="50" t="s">
        <v>1534</v>
      </c>
      <c r="D7506" s="50">
        <f>DAX__2019_2020__33[[#This Row],[Open]]*(DAX__2019_2020__33[[#This Row],[Adj Close]]/DAX__2019_2020__33[[#This Row],[Close]])</f>
        <v>37.39472716844746</v>
      </c>
      <c r="E7506" s="50" t="s">
        <v>17500</v>
      </c>
      <c r="F7506" s="50" t="s">
        <v>17406</v>
      </c>
      <c r="G7506" s="50" t="s">
        <v>1887</v>
      </c>
      <c r="H7506" s="50" t="s">
        <v>20437</v>
      </c>
      <c r="I7506" s="50">
        <f>(DAX__2019_2020__33[[#This Row],[Adj Close]]-DAX__2019_2020__33[[#This Row],[Adj Open]])/DAX__2019_2020__33[[#This Row],[Adj Open]]</f>
        <v>-3.3673468528738017E-2</v>
      </c>
      <c r="J7506" s="50">
        <f>DAX__2019_2020__33[[#This Row],[Adj Close]]-DAX__2019_2020__33[[#This Row],[Adj Open]]</f>
        <v>-1.2592101684474599</v>
      </c>
      <c r="K7506" s="50">
        <v>3266181</v>
      </c>
    </row>
    <row r="7507" spans="1:11" x14ac:dyDescent="0.3">
      <c r="A7507" s="51" t="str">
        <f t="shared" si="122"/>
        <v>FRE.DE</v>
      </c>
      <c r="B7507" s="52" t="s">
        <v>518</v>
      </c>
      <c r="C7507" s="50" t="s">
        <v>2071</v>
      </c>
      <c r="D7507" s="50">
        <f>DAX__2019_2020__33[[#This Row],[Open]]*(DAX__2019_2020__33[[#This Row],[Adj Close]]/DAX__2019_2020__33[[#This Row],[Close]])</f>
        <v>36.297685236719047</v>
      </c>
      <c r="E7507" s="50" t="s">
        <v>1561</v>
      </c>
      <c r="F7507" s="50" t="s">
        <v>20438</v>
      </c>
      <c r="G7507" s="50" t="s">
        <v>20439</v>
      </c>
      <c r="H7507" s="50" t="s">
        <v>20440</v>
      </c>
      <c r="I7507" s="50">
        <f>(DAX__2019_2020__33[[#This Row],[Adj Close]]-DAX__2019_2020__33[[#This Row],[Adj Open]])/DAX__2019_2020__33[[#This Row],[Adj Open]]</f>
        <v>-2.3653088663680541E-3</v>
      </c>
      <c r="J7507" s="50">
        <f>DAX__2019_2020__33[[#This Row],[Adj Close]]-DAX__2019_2020__33[[#This Row],[Adj Open]]</f>
        <v>-8.5855236719048378E-2</v>
      </c>
      <c r="K7507" s="50">
        <v>1913814</v>
      </c>
    </row>
    <row r="7508" spans="1:11" x14ac:dyDescent="0.3">
      <c r="A7508" s="51" t="str">
        <f t="shared" si="122"/>
        <v>FRE.DE</v>
      </c>
      <c r="B7508" s="52" t="s">
        <v>519</v>
      </c>
      <c r="C7508" s="50" t="s">
        <v>17439</v>
      </c>
      <c r="D7508" s="50">
        <f>DAX__2019_2020__33[[#This Row],[Open]]*(DAX__2019_2020__33[[#This Row],[Adj Close]]/DAX__2019_2020__33[[#This Row],[Close]])</f>
        <v>36.793741407057588</v>
      </c>
      <c r="E7508" s="50" t="s">
        <v>2072</v>
      </c>
      <c r="F7508" s="50" t="s">
        <v>17350</v>
      </c>
      <c r="G7508" s="50" t="s">
        <v>1539</v>
      </c>
      <c r="H7508" s="50" t="s">
        <v>20441</v>
      </c>
      <c r="I7508" s="50">
        <f>(DAX__2019_2020__33[[#This Row],[Adj Close]]-DAX__2019_2020__33[[#This Row],[Adj Open]])/DAX__2019_2020__33[[#This Row],[Adj Open]]</f>
        <v>-6.2224008296604492E-3</v>
      </c>
      <c r="J7508" s="50">
        <f>DAX__2019_2020__33[[#This Row],[Adj Close]]-DAX__2019_2020__33[[#This Row],[Adj Open]]</f>
        <v>-0.22894540705758715</v>
      </c>
      <c r="K7508" s="50">
        <v>1999721</v>
      </c>
    </row>
    <row r="7509" spans="1:11" x14ac:dyDescent="0.3">
      <c r="A7509" s="51" t="str">
        <f t="shared" si="122"/>
        <v>FRE.DE</v>
      </c>
      <c r="B7509" s="52" t="s">
        <v>520</v>
      </c>
      <c r="C7509" s="50" t="s">
        <v>17399</v>
      </c>
      <c r="D7509" s="50">
        <f>DAX__2019_2020__33[[#This Row],[Open]]*(DAX__2019_2020__33[[#This Row],[Adj Close]]/DAX__2019_2020__33[[#This Row],[Close]])</f>
        <v>36.249990417209411</v>
      </c>
      <c r="E7509" s="50" t="s">
        <v>17407</v>
      </c>
      <c r="F7509" s="50" t="s">
        <v>17364</v>
      </c>
      <c r="G7509" s="50" t="s">
        <v>17498</v>
      </c>
      <c r="H7509" s="50" t="s">
        <v>20442</v>
      </c>
      <c r="I7509" s="50">
        <f>(DAX__2019_2020__33[[#This Row],[Adj Close]]-DAX__2019_2020__33[[#This Row],[Adj Open]])/DAX__2019_2020__33[[#This Row],[Adj Open]]</f>
        <v>9.2104736842104126E-3</v>
      </c>
      <c r="J7509" s="50">
        <f>DAX__2019_2020__33[[#This Row],[Adj Close]]-DAX__2019_2020__33[[#This Row],[Adj Open]]</f>
        <v>0.33387958279058694</v>
      </c>
      <c r="K7509" s="50">
        <v>1635919</v>
      </c>
    </row>
    <row r="7510" spans="1:11" x14ac:dyDescent="0.3">
      <c r="A7510" s="51" t="str">
        <f t="shared" si="122"/>
        <v>FRE.DE</v>
      </c>
      <c r="B7510" s="52" t="s">
        <v>521</v>
      </c>
      <c r="C7510" s="50" t="s">
        <v>17441</v>
      </c>
      <c r="D7510" s="50">
        <f>DAX__2019_2020__33[[#This Row],[Open]]*(DAX__2019_2020__33[[#This Row],[Adj Close]]/DAX__2019_2020__33[[#This Row],[Close]])</f>
        <v>36.631567806304531</v>
      </c>
      <c r="E7510" s="50" t="s">
        <v>17377</v>
      </c>
      <c r="F7510" s="50" t="s">
        <v>1200</v>
      </c>
      <c r="G7510" s="50" t="s">
        <v>17366</v>
      </c>
      <c r="H7510" s="50" t="s">
        <v>20443</v>
      </c>
      <c r="I7510" s="50">
        <f>(DAX__2019_2020__33[[#This Row],[Adj Close]]-DAX__2019_2020__33[[#This Row],[Adj Open]])/DAX__2019_2020__33[[#This Row],[Adj Open]]</f>
        <v>-1.4843749226888118E-2</v>
      </c>
      <c r="J7510" s="50">
        <f>DAX__2019_2020__33[[#This Row],[Adj Close]]-DAX__2019_2020__33[[#This Row],[Adj Open]]</f>
        <v>-0.54374980630453251</v>
      </c>
      <c r="K7510" s="50">
        <v>1712542</v>
      </c>
    </row>
    <row r="7511" spans="1:11" x14ac:dyDescent="0.3">
      <c r="A7511" s="51" t="str">
        <f t="shared" si="122"/>
        <v>FRE.DE</v>
      </c>
      <c r="B7511" s="52" t="s">
        <v>522</v>
      </c>
      <c r="C7511" s="50" t="s">
        <v>1555</v>
      </c>
      <c r="D7511" s="50">
        <f>DAX__2019_2020__33[[#This Row],[Open]]*(DAX__2019_2020__33[[#This Row],[Adj Close]]/DAX__2019_2020__33[[#This Row],[Close]])</f>
        <v>36.478937932627503</v>
      </c>
      <c r="E7511" s="50" t="s">
        <v>17528</v>
      </c>
      <c r="F7511" s="50" t="s">
        <v>1555</v>
      </c>
      <c r="G7511" s="50" t="s">
        <v>1525</v>
      </c>
      <c r="H7511" s="50" t="s">
        <v>20444</v>
      </c>
      <c r="I7511" s="50">
        <f>(DAX__2019_2020__33[[#This Row],[Adj Close]]-DAX__2019_2020__33[[#This Row],[Adj Open]])/DAX__2019_2020__33[[#This Row],[Adj Open]]</f>
        <v>1.7259413323252575E-2</v>
      </c>
      <c r="J7511" s="50">
        <f>DAX__2019_2020__33[[#This Row],[Adj Close]]-DAX__2019_2020__33[[#This Row],[Adj Open]]</f>
        <v>0.62960506737249489</v>
      </c>
      <c r="K7511" s="50">
        <v>1992849</v>
      </c>
    </row>
    <row r="7512" spans="1:11" x14ac:dyDescent="0.3">
      <c r="A7512" s="51" t="str">
        <f t="shared" si="122"/>
        <v>FRE.DE</v>
      </c>
      <c r="B7512" s="52" t="s">
        <v>523</v>
      </c>
      <c r="C7512" s="50" t="s">
        <v>1560</v>
      </c>
      <c r="D7512" s="50">
        <f>DAX__2019_2020__33[[#This Row],[Open]]*(DAX__2019_2020__33[[#This Row],[Adj Close]]/DAX__2019_2020__33[[#This Row],[Close]])</f>
        <v>37.070383929865152</v>
      </c>
      <c r="E7512" s="50" t="s">
        <v>17381</v>
      </c>
      <c r="F7512" s="50" t="s">
        <v>17444</v>
      </c>
      <c r="G7512" s="50" t="s">
        <v>1226</v>
      </c>
      <c r="H7512" s="50" t="s">
        <v>20445</v>
      </c>
      <c r="I7512" s="50">
        <f>(DAX__2019_2020__33[[#This Row],[Adj Close]]-DAX__2019_2020__33[[#This Row],[Adj Open]])/DAX__2019_2020__33[[#This Row],[Adj Open]]</f>
        <v>-5.4039885382401592E-3</v>
      </c>
      <c r="J7512" s="50">
        <f>DAX__2019_2020__33[[#This Row],[Adj Close]]-DAX__2019_2020__33[[#This Row],[Adj Open]]</f>
        <v>-0.20032792986515346</v>
      </c>
      <c r="K7512" s="50">
        <v>1103293</v>
      </c>
    </row>
    <row r="7513" spans="1:11" x14ac:dyDescent="0.3">
      <c r="A7513" s="51" t="str">
        <f t="shared" si="122"/>
        <v>FRE.DE</v>
      </c>
      <c r="B7513" s="52" t="s">
        <v>524</v>
      </c>
      <c r="C7513" s="50" t="s">
        <v>17407</v>
      </c>
      <c r="D7513" s="50">
        <f>DAX__2019_2020__33[[#This Row],[Open]]*(DAX__2019_2020__33[[#This Row],[Adj Close]]/DAX__2019_2020__33[[#This Row],[Close]])</f>
        <v>36.641107318768611</v>
      </c>
      <c r="E7513" s="50" t="s">
        <v>8200</v>
      </c>
      <c r="F7513" s="50" t="s">
        <v>20446</v>
      </c>
      <c r="G7513" s="50" t="s">
        <v>17416</v>
      </c>
      <c r="H7513" s="50" t="s">
        <v>20447</v>
      </c>
      <c r="I7513" s="50">
        <f>(DAX__2019_2020__33[[#This Row],[Adj Close]]-DAX__2019_2020__33[[#This Row],[Adj Open]])/DAX__2019_2020__33[[#This Row],[Adj Open]]</f>
        <v>1.0934704504035541E-2</v>
      </c>
      <c r="J7513" s="50">
        <f>DAX__2019_2020__33[[#This Row],[Adj Close]]-DAX__2019_2020__33[[#This Row],[Adj Open]]</f>
        <v>0.40065968123138873</v>
      </c>
      <c r="K7513" s="50">
        <v>1438137</v>
      </c>
    </row>
    <row r="7514" spans="1:11" x14ac:dyDescent="0.3">
      <c r="A7514" s="51" t="str">
        <f t="shared" si="122"/>
        <v>FRE.DE</v>
      </c>
      <c r="B7514" s="52" t="s">
        <v>525</v>
      </c>
      <c r="C7514" s="50" t="s">
        <v>17516</v>
      </c>
      <c r="D7514" s="50">
        <f>DAX__2019_2020__33[[#This Row],[Open]]*(DAX__2019_2020__33[[#This Row],[Adj Close]]/DAX__2019_2020__33[[#This Row],[Close]])</f>
        <v>37.432886670908701</v>
      </c>
      <c r="E7514" s="50" t="s">
        <v>1168</v>
      </c>
      <c r="F7514" s="50" t="s">
        <v>1527</v>
      </c>
      <c r="G7514" s="50" t="s">
        <v>1582</v>
      </c>
      <c r="H7514" s="50" t="s">
        <v>20417</v>
      </c>
      <c r="I7514" s="50">
        <f>(DAX__2019_2020__33[[#This Row],[Adj Close]]-DAX__2019_2020__33[[#This Row],[Adj Open]])/DAX__2019_2020__33[[#This Row],[Adj Open]]</f>
        <v>-1.4526095080219471E-2</v>
      </c>
      <c r="J7514" s="50">
        <f>DAX__2019_2020__33[[#This Row],[Adj Close]]-DAX__2019_2020__33[[#This Row],[Adj Open]]</f>
        <v>-0.54375367090869986</v>
      </c>
      <c r="K7514" s="50">
        <v>1874912</v>
      </c>
    </row>
    <row r="7515" spans="1:11" x14ac:dyDescent="0.3">
      <c r="A7515" s="51" t="str">
        <f t="shared" si="122"/>
        <v>FRE.DE</v>
      </c>
      <c r="B7515" s="52" t="s">
        <v>526</v>
      </c>
      <c r="C7515" s="50" t="s">
        <v>17441</v>
      </c>
      <c r="D7515" s="50">
        <f>DAX__2019_2020__33[[#This Row],[Open]]*(DAX__2019_2020__33[[#This Row],[Adj Close]]/DAX__2019_2020__33[[#This Row],[Close]])</f>
        <v>36.631570948921464</v>
      </c>
      <c r="E7515" s="50" t="s">
        <v>1009</v>
      </c>
      <c r="F7515" s="50" t="s">
        <v>20448</v>
      </c>
      <c r="G7515" s="50" t="s">
        <v>1538</v>
      </c>
      <c r="H7515" s="50" t="s">
        <v>20449</v>
      </c>
      <c r="I7515" s="50">
        <f>(DAX__2019_2020__33[[#This Row],[Adj Close]]-DAX__2019_2020__33[[#This Row],[Adj Open]])/DAX__2019_2020__33[[#This Row],[Adj Open]]</f>
        <v>-7.8126037597601849E-3</v>
      </c>
      <c r="J7515" s="50">
        <f>DAX__2019_2020__33[[#This Row],[Adj Close]]-DAX__2019_2020__33[[#This Row],[Adj Open]]</f>
        <v>-0.28618794892146582</v>
      </c>
      <c r="K7515" s="50">
        <v>1365794</v>
      </c>
    </row>
    <row r="7516" spans="1:11" x14ac:dyDescent="0.3">
      <c r="A7516" s="51" t="str">
        <f t="shared" si="122"/>
        <v>FRE.DE</v>
      </c>
      <c r="B7516" s="52" t="s">
        <v>527</v>
      </c>
      <c r="C7516" s="50" t="s">
        <v>17439</v>
      </c>
      <c r="D7516" s="50">
        <f>DAX__2019_2020__33[[#This Row],[Open]]*(DAX__2019_2020__33[[#This Row],[Adj Close]]/DAX__2019_2020__33[[#This Row],[Close]])</f>
        <v>36.793736247037607</v>
      </c>
      <c r="E7516" s="50" t="s">
        <v>20292</v>
      </c>
      <c r="F7516" s="50" t="s">
        <v>17444</v>
      </c>
      <c r="G7516" s="50" t="s">
        <v>20405</v>
      </c>
      <c r="H7516" s="50" t="s">
        <v>20450</v>
      </c>
      <c r="I7516" s="50">
        <f>(DAX__2019_2020__33[[#This Row],[Adj Close]]-DAX__2019_2020__33[[#This Row],[Adj Open]])/DAX__2019_2020__33[[#This Row],[Adj Open]]</f>
        <v>6.4817215452425284E-3</v>
      </c>
      <c r="J7516" s="50">
        <f>DAX__2019_2020__33[[#This Row],[Adj Close]]-DAX__2019_2020__33[[#This Row],[Adj Open]]</f>
        <v>0.23848675296239463</v>
      </c>
      <c r="K7516" s="50">
        <v>1068677</v>
      </c>
    </row>
    <row r="7517" spans="1:11" x14ac:dyDescent="0.3">
      <c r="A7517" s="51" t="str">
        <f t="shared" si="122"/>
        <v>FRE.DE</v>
      </c>
      <c r="B7517" s="52" t="s">
        <v>528</v>
      </c>
      <c r="C7517" s="50" t="s">
        <v>20292</v>
      </c>
      <c r="D7517" s="50">
        <f>DAX__2019_2020__33[[#This Row],[Open]]*(DAX__2019_2020__33[[#This Row],[Adj Close]]/DAX__2019_2020__33[[#This Row],[Close]])</f>
        <v>37.194397907128035</v>
      </c>
      <c r="E7517" s="50" t="s">
        <v>1571</v>
      </c>
      <c r="F7517" s="50" t="s">
        <v>2074</v>
      </c>
      <c r="G7517" s="50" t="s">
        <v>8191</v>
      </c>
      <c r="H7517" s="50" t="s">
        <v>20451</v>
      </c>
      <c r="I7517" s="50">
        <f>(DAX__2019_2020__33[[#This Row],[Adj Close]]-DAX__2019_2020__33[[#This Row],[Adj Open]])/DAX__2019_2020__33[[#This Row],[Adj Open]]</f>
        <v>4.3600408125139857E-3</v>
      </c>
      <c r="J7517" s="50">
        <f>DAX__2019_2020__33[[#This Row],[Adj Close]]-DAX__2019_2020__33[[#This Row],[Adj Open]]</f>
        <v>0.16216909287196302</v>
      </c>
      <c r="K7517" s="50">
        <v>1050813</v>
      </c>
    </row>
    <row r="7518" spans="1:11" x14ac:dyDescent="0.3">
      <c r="A7518" s="51" t="str">
        <f t="shared" si="122"/>
        <v>FRE.DE</v>
      </c>
      <c r="B7518" s="52" t="s">
        <v>529</v>
      </c>
      <c r="C7518" s="50" t="s">
        <v>20402</v>
      </c>
      <c r="D7518" s="50">
        <f>DAX__2019_2020__33[[#This Row],[Open]]*(DAX__2019_2020__33[[#This Row],[Adj Close]]/DAX__2019_2020__33[[#This Row],[Close]])</f>
        <v>37.375646720767435</v>
      </c>
      <c r="E7518" s="50" t="s">
        <v>1526</v>
      </c>
      <c r="F7518" s="50" t="s">
        <v>20264</v>
      </c>
      <c r="G7518" s="50" t="s">
        <v>17439</v>
      </c>
      <c r="H7518" s="50" t="s">
        <v>20452</v>
      </c>
      <c r="I7518" s="50">
        <f>(DAX__2019_2020__33[[#This Row],[Adj Close]]-DAX__2019_2020__33[[#This Row],[Adj Open]])/DAX__2019_2020__33[[#This Row],[Adj Open]]</f>
        <v>-1.5569167942827887E-2</v>
      </c>
      <c r="J7518" s="50">
        <f>DAX__2019_2020__33[[#This Row],[Adj Close]]-DAX__2019_2020__33[[#This Row],[Adj Open]]</f>
        <v>-0.58190772076743258</v>
      </c>
      <c r="K7518" s="50">
        <v>1068143</v>
      </c>
    </row>
    <row r="7519" spans="1:11" x14ac:dyDescent="0.3">
      <c r="A7519" s="51" t="str">
        <f t="shared" si="122"/>
        <v>FRE.DE</v>
      </c>
      <c r="B7519" s="52" t="s">
        <v>530</v>
      </c>
      <c r="C7519" s="50" t="s">
        <v>17518</v>
      </c>
      <c r="D7519" s="50">
        <f>DAX__2019_2020__33[[#This Row],[Open]]*(DAX__2019_2020__33[[#This Row],[Adj Close]]/DAX__2019_2020__33[[#This Row],[Close]])</f>
        <v>37.013146450967589</v>
      </c>
      <c r="E7519" s="50" t="s">
        <v>1237</v>
      </c>
      <c r="F7519" s="50" t="s">
        <v>17518</v>
      </c>
      <c r="G7519" s="50" t="s">
        <v>1170</v>
      </c>
      <c r="H7519" s="50" t="s">
        <v>20453</v>
      </c>
      <c r="I7519" s="50">
        <f>(DAX__2019_2020__33[[#This Row],[Adj Close]]-DAX__2019_2020__33[[#This Row],[Adj Open]])/DAX__2019_2020__33[[#This Row],[Adj Open]]</f>
        <v>1.2886598270273214E-2</v>
      </c>
      <c r="J7519" s="50">
        <f>DAX__2019_2020__33[[#This Row],[Adj Close]]-DAX__2019_2020__33[[#This Row],[Adj Open]]</f>
        <v>0.47697354903240807</v>
      </c>
      <c r="K7519" s="50">
        <v>1202333</v>
      </c>
    </row>
    <row r="7520" spans="1:11" x14ac:dyDescent="0.3">
      <c r="A7520" s="51" t="str">
        <f t="shared" ref="A7520:A7576" si="123">"FRE.DE"</f>
        <v>FRE.DE</v>
      </c>
      <c r="B7520" s="52" t="s">
        <v>531</v>
      </c>
      <c r="C7520" s="50" t="s">
        <v>1193</v>
      </c>
      <c r="D7520" s="50">
        <f>DAX__2019_2020__33[[#This Row],[Open]]*(DAX__2019_2020__33[[#This Row],[Adj Close]]/DAX__2019_2020__33[[#This Row],[Close]])</f>
        <v>37.499663833816967</v>
      </c>
      <c r="E7520" s="50" t="s">
        <v>20414</v>
      </c>
      <c r="F7520" s="50" t="s">
        <v>17500</v>
      </c>
      <c r="G7520" s="50" t="s">
        <v>1564</v>
      </c>
      <c r="H7520" s="50" t="s">
        <v>20454</v>
      </c>
      <c r="I7520" s="50">
        <f>(DAX__2019_2020__33[[#This Row],[Adj Close]]-DAX__2019_2020__33[[#This Row],[Adj Open]])/DAX__2019_2020__33[[#This Row],[Adj Open]]</f>
        <v>3.815771971107411E-3</v>
      </c>
      <c r="J7520" s="50">
        <f>DAX__2019_2020__33[[#This Row],[Adj Close]]-DAX__2019_2020__33[[#This Row],[Adj Open]]</f>
        <v>0.14309016618302905</v>
      </c>
      <c r="K7520" s="50">
        <v>1015004</v>
      </c>
    </row>
    <row r="7521" spans="1:11" x14ac:dyDescent="0.3">
      <c r="A7521" s="51" t="str">
        <f t="shared" si="123"/>
        <v>FRE.DE</v>
      </c>
      <c r="B7521" s="52" t="s">
        <v>532</v>
      </c>
      <c r="C7521" s="50" t="s">
        <v>17447</v>
      </c>
      <c r="D7521" s="50">
        <f>DAX__2019_2020__33[[#This Row],[Open]]*(DAX__2019_2020__33[[#This Row],[Adj Close]]/DAX__2019_2020__33[[#This Row],[Close]])</f>
        <v>37.661830754143452</v>
      </c>
      <c r="E7521" s="50" t="s">
        <v>1518</v>
      </c>
      <c r="F7521" s="50" t="s">
        <v>17487</v>
      </c>
      <c r="G7521" s="50" t="s">
        <v>1168</v>
      </c>
      <c r="H7521" s="50" t="s">
        <v>20455</v>
      </c>
      <c r="I7521" s="50">
        <f>(DAX__2019_2020__33[[#This Row],[Adj Close]]-DAX__2019_2020__33[[#This Row],[Adj Open]])/DAX__2019_2020__33[[#This Row],[Adj Open]]</f>
        <v>-2.5329027355622201E-3</v>
      </c>
      <c r="J7521" s="50">
        <f>DAX__2019_2020__33[[#This Row],[Adj Close]]-DAX__2019_2020__33[[#This Row],[Adj Open]]</f>
        <v>-9.5393754143451304E-2</v>
      </c>
      <c r="K7521" s="50">
        <v>706173</v>
      </c>
    </row>
    <row r="7522" spans="1:11" x14ac:dyDescent="0.3">
      <c r="A7522" s="51" t="str">
        <f t="shared" si="123"/>
        <v>FRE.DE</v>
      </c>
      <c r="B7522" s="52" t="s">
        <v>533</v>
      </c>
      <c r="C7522" s="50" t="s">
        <v>17455</v>
      </c>
      <c r="D7522" s="50">
        <f>DAX__2019_2020__33[[#This Row],[Open]]*(DAX__2019_2020__33[[#This Row],[Adj Close]]/DAX__2019_2020__33[[#This Row],[Close]])</f>
        <v>37.699991170706049</v>
      </c>
      <c r="E7522" s="50" t="s">
        <v>20294</v>
      </c>
      <c r="F7522" s="50" t="s">
        <v>20456</v>
      </c>
      <c r="G7522" s="50" t="s">
        <v>17417</v>
      </c>
      <c r="H7522" s="50" t="s">
        <v>20457</v>
      </c>
      <c r="I7522" s="50">
        <f>(DAX__2019_2020__33[[#This Row],[Adj Close]]-DAX__2019_2020__33[[#This Row],[Adj Open]])/DAX__2019_2020__33[[#This Row],[Adj Open]]</f>
        <v>-2.909921558704456E-2</v>
      </c>
      <c r="J7522" s="50">
        <f>DAX__2019_2020__33[[#This Row],[Adj Close]]-DAX__2019_2020__33[[#This Row],[Adj Open]]</f>
        <v>-1.0970401707060518</v>
      </c>
      <c r="K7522" s="50">
        <v>1347193</v>
      </c>
    </row>
    <row r="7523" spans="1:11" x14ac:dyDescent="0.3">
      <c r="A7523" s="51" t="str">
        <f t="shared" si="123"/>
        <v>FRE.DE</v>
      </c>
      <c r="B7523" s="52" t="s">
        <v>534</v>
      </c>
      <c r="C7523" s="50" t="s">
        <v>20201</v>
      </c>
      <c r="D7523" s="50">
        <f>DAX__2019_2020__33[[#This Row],[Open]]*(DAX__2019_2020__33[[#This Row],[Adj Close]]/DAX__2019_2020__33[[#This Row],[Close]])</f>
        <v>36.593410189908035</v>
      </c>
      <c r="E7523" s="50" t="s">
        <v>20264</v>
      </c>
      <c r="F7523" s="50" t="s">
        <v>17369</v>
      </c>
      <c r="G7523" s="50" t="s">
        <v>17411</v>
      </c>
      <c r="H7523" s="50" t="s">
        <v>20458</v>
      </c>
      <c r="I7523" s="50">
        <f>(DAX__2019_2020__33[[#This Row],[Adj Close]]-DAX__2019_2020__33[[#This Row],[Adj Open]])/DAX__2019_2020__33[[#This Row],[Adj Open]]</f>
        <v>-1.1209619102981669E-2</v>
      </c>
      <c r="J7523" s="50">
        <f>DAX__2019_2020__33[[#This Row],[Adj Close]]-DAX__2019_2020__33[[#This Row],[Adj Open]]</f>
        <v>-0.41019818990803714</v>
      </c>
      <c r="K7523" s="50">
        <v>1440981</v>
      </c>
    </row>
    <row r="7524" spans="1:11" x14ac:dyDescent="0.3">
      <c r="A7524" s="51" t="str">
        <f t="shared" si="123"/>
        <v>FRE.DE</v>
      </c>
      <c r="B7524" s="52" t="s">
        <v>535</v>
      </c>
      <c r="C7524" s="50" t="s">
        <v>1589</v>
      </c>
      <c r="D7524" s="50">
        <f>DAX__2019_2020__33[[#This Row],[Open]]*(DAX__2019_2020__33[[#This Row],[Adj Close]]/DAX__2019_2020__33[[#This Row],[Close]])</f>
        <v>35.868408730295904</v>
      </c>
      <c r="E7524" s="50" t="s">
        <v>2068</v>
      </c>
      <c r="F7524" s="50" t="s">
        <v>20459</v>
      </c>
      <c r="G7524" s="50" t="s">
        <v>1881</v>
      </c>
      <c r="H7524" s="50" t="s">
        <v>20460</v>
      </c>
      <c r="I7524" s="50">
        <f>(DAX__2019_2020__33[[#This Row],[Adj Close]]-DAX__2019_2020__33[[#This Row],[Adj Open]])/DAX__2019_2020__33[[#This Row],[Adj Open]]</f>
        <v>-3.0319123953144882E-2</v>
      </c>
      <c r="J7524" s="50">
        <f>DAX__2019_2020__33[[#This Row],[Adj Close]]-DAX__2019_2020__33[[#This Row],[Adj Open]]</f>
        <v>-1.0874987302959056</v>
      </c>
      <c r="K7524" s="50">
        <v>2089572</v>
      </c>
    </row>
    <row r="7525" spans="1:11" x14ac:dyDescent="0.3">
      <c r="A7525" s="51" t="str">
        <f t="shared" si="123"/>
        <v>FRE.DE</v>
      </c>
      <c r="B7525" s="52" t="s">
        <v>536</v>
      </c>
      <c r="C7525" s="50" t="s">
        <v>20461</v>
      </c>
      <c r="D7525" s="50">
        <f>DAX__2019_2020__33[[#This Row],[Open]]*(DAX__2019_2020__33[[#This Row],[Adj Close]]/DAX__2019_2020__33[[#This Row],[Close]])</f>
        <v>34.885845838375197</v>
      </c>
      <c r="E7525" s="50" t="s">
        <v>20462</v>
      </c>
      <c r="F7525" s="50" t="s">
        <v>20459</v>
      </c>
      <c r="G7525" s="50" t="s">
        <v>1995</v>
      </c>
      <c r="H7525" s="50" t="s">
        <v>20463</v>
      </c>
      <c r="I7525" s="50">
        <f>(DAX__2019_2020__33[[#This Row],[Adj Close]]-DAX__2019_2020__33[[#This Row],[Adj Open]])/DAX__2019_2020__33[[#This Row],[Adj Open]]</f>
        <v>-1.0938200710965851E-3</v>
      </c>
      <c r="J7525" s="50">
        <f>DAX__2019_2020__33[[#This Row],[Adj Close]]-DAX__2019_2020__33[[#This Row],[Adj Open]]</f>
        <v>-3.8158838375196069E-2</v>
      </c>
      <c r="K7525" s="50">
        <v>1968175</v>
      </c>
    </row>
    <row r="7526" spans="1:11" x14ac:dyDescent="0.3">
      <c r="A7526" s="51" t="str">
        <f t="shared" si="123"/>
        <v>FRE.DE</v>
      </c>
      <c r="B7526" s="52" t="s">
        <v>537</v>
      </c>
      <c r="C7526" s="50" t="s">
        <v>2023</v>
      </c>
      <c r="D7526" s="50">
        <f>DAX__2019_2020__33[[#This Row],[Open]]*(DAX__2019_2020__33[[#This Row],[Adj Close]]/DAX__2019_2020__33[[#This Row],[Close]])</f>
        <v>34.981238674831516</v>
      </c>
      <c r="E7526" s="50" t="s">
        <v>2001</v>
      </c>
      <c r="F7526" s="50" t="s">
        <v>2055</v>
      </c>
      <c r="G7526" s="50" t="s">
        <v>20464</v>
      </c>
      <c r="H7526" s="50" t="s">
        <v>20465</v>
      </c>
      <c r="I7526" s="50">
        <f>(DAX__2019_2020__33[[#This Row],[Adj Close]]-DAX__2019_2020__33[[#This Row],[Adj Open]])/DAX__2019_2020__33[[#This Row],[Adj Open]]</f>
        <v>-2.7542897602557816E-2</v>
      </c>
      <c r="J7526" s="50">
        <f>DAX__2019_2020__33[[#This Row],[Adj Close]]-DAX__2019_2020__33[[#This Row],[Adj Open]]</f>
        <v>-0.96348467483151978</v>
      </c>
      <c r="K7526" s="50">
        <v>2126681</v>
      </c>
    </row>
    <row r="7527" spans="1:11" x14ac:dyDescent="0.3">
      <c r="A7527" s="51" t="str">
        <f t="shared" si="123"/>
        <v>FRE.DE</v>
      </c>
      <c r="B7527" s="52" t="s">
        <v>538</v>
      </c>
      <c r="C7527" s="50" t="s">
        <v>17315</v>
      </c>
      <c r="D7527" s="50">
        <f>DAX__2019_2020__33[[#This Row],[Open]]*(DAX__2019_2020__33[[#This Row],[Adj Close]]/DAX__2019_2020__33[[#This Row],[Close]])</f>
        <v>33.865121104466319</v>
      </c>
      <c r="E7527" s="50" t="s">
        <v>17307</v>
      </c>
      <c r="F7527" s="50" t="s">
        <v>1610</v>
      </c>
      <c r="G7527" s="50" t="s">
        <v>20466</v>
      </c>
      <c r="H7527" s="50" t="s">
        <v>20467</v>
      </c>
      <c r="I7527" s="50">
        <f>(DAX__2019_2020__33[[#This Row],[Adj Close]]-DAX__2019_2020__33[[#This Row],[Adj Open]])/DAX__2019_2020__33[[#This Row],[Adj Open]]</f>
        <v>-2.3943605633802927E-2</v>
      </c>
      <c r="J7527" s="50">
        <f>DAX__2019_2020__33[[#This Row],[Adj Close]]-DAX__2019_2020__33[[#This Row],[Adj Open]]</f>
        <v>-0.81085310446631809</v>
      </c>
      <c r="K7527" s="50">
        <v>2961636</v>
      </c>
    </row>
    <row r="7528" spans="1:11" x14ac:dyDescent="0.3">
      <c r="A7528" s="51" t="str">
        <f t="shared" si="123"/>
        <v>FRE.DE</v>
      </c>
      <c r="B7528" s="52" t="s">
        <v>539</v>
      </c>
      <c r="C7528" s="50" t="s">
        <v>1896</v>
      </c>
      <c r="D7528" s="50">
        <f>DAX__2019_2020__33[[#This Row],[Open]]*(DAX__2019_2020__33[[#This Row],[Adj Close]]/DAX__2019_2020__33[[#This Row],[Close]])</f>
        <v>33.073344188441489</v>
      </c>
      <c r="E7528" s="50" t="s">
        <v>1896</v>
      </c>
      <c r="F7528" s="50" t="s">
        <v>17288</v>
      </c>
      <c r="G7528" s="50" t="s">
        <v>16782</v>
      </c>
      <c r="H7528" s="50" t="s">
        <v>20468</v>
      </c>
      <c r="I7528" s="50">
        <f>(DAX__2019_2020__33[[#This Row],[Adj Close]]-DAX__2019_2020__33[[#This Row],[Adj Open]])/DAX__2019_2020__33[[#This Row],[Adj Open]]</f>
        <v>-2.393994946293326E-2</v>
      </c>
      <c r="J7528" s="50">
        <f>DAX__2019_2020__33[[#This Row],[Adj Close]]-DAX__2019_2020__33[[#This Row],[Adj Open]]</f>
        <v>-0.79177418844148661</v>
      </c>
      <c r="K7528" s="50">
        <v>2002308</v>
      </c>
    </row>
    <row r="7529" spans="1:11" x14ac:dyDescent="0.3">
      <c r="A7529" s="51" t="str">
        <f t="shared" si="123"/>
        <v>FRE.DE</v>
      </c>
      <c r="B7529" s="52" t="s">
        <v>540</v>
      </c>
      <c r="C7529" s="50" t="s">
        <v>20469</v>
      </c>
      <c r="D7529" s="50">
        <f>DAX__2019_2020__33[[#This Row],[Open]]*(DAX__2019_2020__33[[#This Row],[Adj Close]]/DAX__2019_2020__33[[#This Row],[Close]])</f>
        <v>32.109856083550518</v>
      </c>
      <c r="E7529" s="50" t="s">
        <v>16777</v>
      </c>
      <c r="F7529" s="50" t="s">
        <v>20470</v>
      </c>
      <c r="G7529" s="50" t="s">
        <v>16920</v>
      </c>
      <c r="H7529" s="50" t="s">
        <v>20471</v>
      </c>
      <c r="I7529" s="50">
        <f>(DAX__2019_2020__33[[#This Row],[Adj Close]]-DAX__2019_2020__33[[#This Row],[Adj Open]])/DAX__2019_2020__33[[#This Row],[Adj Open]]</f>
        <v>6.2388294711824277E-3</v>
      </c>
      <c r="J7529" s="50">
        <f>DAX__2019_2020__33[[#This Row],[Adj Close]]-DAX__2019_2020__33[[#This Row],[Adj Open]]</f>
        <v>0.20032791644948134</v>
      </c>
      <c r="K7529" s="50">
        <v>1823820</v>
      </c>
    </row>
    <row r="7530" spans="1:11" x14ac:dyDescent="0.3">
      <c r="A7530" s="51" t="str">
        <f t="shared" si="123"/>
        <v>FRE.DE</v>
      </c>
      <c r="B7530" s="52" t="s">
        <v>541</v>
      </c>
      <c r="C7530" s="50" t="s">
        <v>20472</v>
      </c>
      <c r="D7530" s="50">
        <f>DAX__2019_2020__33[[#This Row],[Open]]*(DAX__2019_2020__33[[#This Row],[Adj Close]]/DAX__2019_2020__33[[#This Row],[Close]])</f>
        <v>32.262493014911058</v>
      </c>
      <c r="E7530" s="50" t="s">
        <v>16851</v>
      </c>
      <c r="F7530" s="50" t="s">
        <v>2041</v>
      </c>
      <c r="G7530" s="50" t="s">
        <v>20473</v>
      </c>
      <c r="H7530" s="50" t="s">
        <v>20474</v>
      </c>
      <c r="I7530" s="50">
        <f>(DAX__2019_2020__33[[#This Row],[Adj Close]]-DAX__2019_2020__33[[#This Row],[Adj Open]])/DAX__2019_2020__33[[#This Row],[Adj Open]]</f>
        <v>1.626253696037841E-2</v>
      </c>
      <c r="J7530" s="50">
        <f>DAX__2019_2020__33[[#This Row],[Adj Close]]-DAX__2019_2020__33[[#This Row],[Adj Open]]</f>
        <v>0.52466998508894136</v>
      </c>
      <c r="K7530" s="50">
        <v>1632218</v>
      </c>
    </row>
    <row r="7531" spans="1:11" x14ac:dyDescent="0.3">
      <c r="A7531" s="51" t="str">
        <f t="shared" si="123"/>
        <v>FRE.DE</v>
      </c>
      <c r="B7531" s="52" t="s">
        <v>542</v>
      </c>
      <c r="C7531" s="50" t="s">
        <v>20475</v>
      </c>
      <c r="D7531" s="50">
        <f>DAX__2019_2020__33[[#This Row],[Open]]*(DAX__2019_2020__33[[#This Row],[Adj Close]]/DAX__2019_2020__33[[#This Row],[Close]])</f>
        <v>32.586831160459802</v>
      </c>
      <c r="E7531" s="50" t="s">
        <v>16872</v>
      </c>
      <c r="F7531" s="50" t="s">
        <v>1921</v>
      </c>
      <c r="G7531" s="50" t="s">
        <v>1921</v>
      </c>
      <c r="H7531" s="50" t="s">
        <v>20476</v>
      </c>
      <c r="I7531" s="50">
        <f>(DAX__2019_2020__33[[#This Row],[Adj Close]]-DAX__2019_2020__33[[#This Row],[Adj Open]])/DAX__2019_2020__33[[#This Row],[Adj Open]]</f>
        <v>-8.782172131147516E-3</v>
      </c>
      <c r="J7531" s="50">
        <f>DAX__2019_2020__33[[#This Row],[Adj Close]]-DAX__2019_2020__33[[#This Row],[Adj Open]]</f>
        <v>-0.28618316045979952</v>
      </c>
      <c r="K7531" s="50">
        <v>1191361</v>
      </c>
    </row>
    <row r="7532" spans="1:11" x14ac:dyDescent="0.3">
      <c r="A7532" s="51" t="str">
        <f t="shared" si="123"/>
        <v>FRE.DE</v>
      </c>
      <c r="B7532" s="52" t="s">
        <v>543</v>
      </c>
      <c r="C7532" s="50" t="s">
        <v>2039</v>
      </c>
      <c r="D7532" s="50">
        <f>DAX__2019_2020__33[[#This Row],[Open]]*(DAX__2019_2020__33[[#This Row],[Adj Close]]/DAX__2019_2020__33[[#This Row],[Close]])</f>
        <v>32.510518006665627</v>
      </c>
      <c r="E7532" s="50" t="s">
        <v>2039</v>
      </c>
      <c r="F7532" s="50" t="s">
        <v>20477</v>
      </c>
      <c r="G7532" s="50" t="s">
        <v>20478</v>
      </c>
      <c r="H7532" s="50" t="s">
        <v>20479</v>
      </c>
      <c r="I7532" s="50">
        <f>(DAX__2019_2020__33[[#This Row],[Adj Close]]-DAX__2019_2020__33[[#This Row],[Adj Open]])/DAX__2019_2020__33[[#This Row],[Adj Open]]</f>
        <v>-1.9953050472238741E-2</v>
      </c>
      <c r="J7532" s="50">
        <f>DAX__2019_2020__33[[#This Row],[Adj Close]]-DAX__2019_2020__33[[#This Row],[Adj Open]]</f>
        <v>-0.64868400666562565</v>
      </c>
      <c r="K7532" s="50">
        <v>1485896</v>
      </c>
    </row>
    <row r="7533" spans="1:11" x14ac:dyDescent="0.3">
      <c r="A7533" s="51" t="str">
        <f t="shared" si="123"/>
        <v>FRE.DE</v>
      </c>
      <c r="B7533" s="52" t="s">
        <v>544</v>
      </c>
      <c r="C7533" s="50" t="s">
        <v>17273</v>
      </c>
      <c r="D7533" s="50">
        <f>DAX__2019_2020__33[[#This Row],[Open]]*(DAX__2019_2020__33[[#This Row],[Adj Close]]/DAX__2019_2020__33[[#This Row],[Close]])</f>
        <v>31.518413471661425</v>
      </c>
      <c r="E7533" s="50" t="s">
        <v>17273</v>
      </c>
      <c r="F7533" s="50" t="s">
        <v>20480</v>
      </c>
      <c r="G7533" s="50" t="s">
        <v>20481</v>
      </c>
      <c r="H7533" s="50" t="s">
        <v>20482</v>
      </c>
      <c r="I7533" s="50">
        <f>(DAX__2019_2020__33[[#This Row],[Adj Close]]-DAX__2019_2020__33[[#This Row],[Adj Open]])/DAX__2019_2020__33[[#This Row],[Adj Open]]</f>
        <v>-2.0278510282127325E-2</v>
      </c>
      <c r="J7533" s="50">
        <f>DAX__2019_2020__33[[#This Row],[Adj Close]]-DAX__2019_2020__33[[#This Row],[Adj Open]]</f>
        <v>-0.63914647166142657</v>
      </c>
      <c r="K7533" s="50">
        <v>2407505</v>
      </c>
    </row>
    <row r="7534" spans="1:11" x14ac:dyDescent="0.3">
      <c r="A7534" s="51" t="str">
        <f t="shared" si="123"/>
        <v>FRE.DE</v>
      </c>
      <c r="B7534" s="52" t="s">
        <v>545</v>
      </c>
      <c r="C7534" s="50" t="s">
        <v>20483</v>
      </c>
      <c r="D7534" s="50">
        <f>DAX__2019_2020__33[[#This Row],[Open]]*(DAX__2019_2020__33[[#This Row],[Adj Close]]/DAX__2019_2020__33[[#This Row],[Close]])</f>
        <v>31.003281727520818</v>
      </c>
      <c r="E7534" s="50" t="s">
        <v>20478</v>
      </c>
      <c r="F7534" s="50" t="s">
        <v>1751</v>
      </c>
      <c r="G7534" s="50" t="s">
        <v>17005</v>
      </c>
      <c r="H7534" s="50" t="s">
        <v>20484</v>
      </c>
      <c r="I7534" s="50">
        <f>(DAX__2019_2020__33[[#This Row],[Adj Close]]-DAX__2019_2020__33[[#This Row],[Adj Open]])/DAX__2019_2020__33[[#This Row],[Adj Open]]</f>
        <v>-2.9230800000000046E-2</v>
      </c>
      <c r="J7534" s="50">
        <f>DAX__2019_2020__33[[#This Row],[Adj Close]]-DAX__2019_2020__33[[#This Row],[Adj Open]]</f>
        <v>-0.90625072752081692</v>
      </c>
      <c r="K7534" s="50">
        <v>3647085</v>
      </c>
    </row>
    <row r="7535" spans="1:11" x14ac:dyDescent="0.3">
      <c r="A7535" s="51" t="str">
        <f t="shared" si="123"/>
        <v>FRE.DE</v>
      </c>
      <c r="B7535" s="52" t="s">
        <v>546</v>
      </c>
      <c r="C7535" s="50" t="s">
        <v>16708</v>
      </c>
      <c r="D7535" s="50">
        <f>DAX__2019_2020__33[[#This Row],[Open]]*(DAX__2019_2020__33[[#This Row],[Adj Close]]/DAX__2019_2020__33[[#This Row],[Close]])</f>
        <v>29.858543606354395</v>
      </c>
      <c r="E7535" s="50" t="s">
        <v>16746</v>
      </c>
      <c r="F7535" s="50" t="s">
        <v>17230</v>
      </c>
      <c r="G7535" s="50" t="s">
        <v>16747</v>
      </c>
      <c r="H7535" s="50" t="s">
        <v>20485</v>
      </c>
      <c r="I7535" s="50">
        <f>(DAX__2019_2020__33[[#This Row],[Adj Close]]-DAX__2019_2020__33[[#This Row],[Adj Open]])/DAX__2019_2020__33[[#This Row],[Adj Open]]</f>
        <v>1.7252428666211829E-2</v>
      </c>
      <c r="J7535" s="50">
        <f>DAX__2019_2020__33[[#This Row],[Adj Close]]-DAX__2019_2020__33[[#This Row],[Adj Open]]</f>
        <v>0.51513239364560448</v>
      </c>
      <c r="K7535" s="50">
        <v>1809115</v>
      </c>
    </row>
    <row r="7536" spans="1:11" x14ac:dyDescent="0.3">
      <c r="A7536" s="51" t="str">
        <f t="shared" si="123"/>
        <v>FRE.DE</v>
      </c>
      <c r="B7536" s="52" t="s">
        <v>547</v>
      </c>
      <c r="C7536" s="50" t="s">
        <v>20486</v>
      </c>
      <c r="D7536" s="50">
        <f>DAX__2019_2020__33[[#This Row],[Open]]*(DAX__2019_2020__33[[#This Row],[Adj Close]]/DAX__2019_2020__33[[#This Row],[Close]])</f>
        <v>30.745713693064037</v>
      </c>
      <c r="E7536" s="50" t="s">
        <v>20487</v>
      </c>
      <c r="F7536" s="50" t="s">
        <v>20488</v>
      </c>
      <c r="G7536" s="50" t="s">
        <v>17262</v>
      </c>
      <c r="H7536" s="50" t="s">
        <v>20489</v>
      </c>
      <c r="I7536" s="50">
        <f>(DAX__2019_2020__33[[#This Row],[Adj Close]]-DAX__2019_2020__33[[#This Row],[Adj Open]])/DAX__2019_2020__33[[#This Row],[Adj Open]]</f>
        <v>-3.7232081911262134E-3</v>
      </c>
      <c r="J7536" s="50">
        <f>DAX__2019_2020__33[[#This Row],[Adj Close]]-DAX__2019_2020__33[[#This Row],[Adj Open]]</f>
        <v>-0.1144726930640374</v>
      </c>
      <c r="K7536" s="50">
        <v>1889704</v>
      </c>
    </row>
    <row r="7537" spans="1:11" x14ac:dyDescent="0.3">
      <c r="A7537" s="51" t="str">
        <f t="shared" si="123"/>
        <v>FRE.DE</v>
      </c>
      <c r="B7537" s="52" t="s">
        <v>548</v>
      </c>
      <c r="C7537" s="50" t="s">
        <v>20490</v>
      </c>
      <c r="D7537" s="50">
        <f>DAX__2019_2020__33[[#This Row],[Open]]*(DAX__2019_2020__33[[#This Row],[Adj Close]]/DAX__2019_2020__33[[#This Row],[Close]])</f>
        <v>30.850650137609513</v>
      </c>
      <c r="E7537" s="50" t="s">
        <v>20491</v>
      </c>
      <c r="F7537" s="50" t="s">
        <v>20492</v>
      </c>
      <c r="G7537" s="50" t="s">
        <v>20493</v>
      </c>
      <c r="H7537" s="50" t="s">
        <v>20494</v>
      </c>
      <c r="I7537" s="50">
        <f>(DAX__2019_2020__33[[#This Row],[Adj Close]]-DAX__2019_2020__33[[#This Row],[Adj Open]])/DAX__2019_2020__33[[#This Row],[Adj Open]]</f>
        <v>2.4736549165119762E-3</v>
      </c>
      <c r="J7537" s="50">
        <f>DAX__2019_2020__33[[#This Row],[Adj Close]]-DAX__2019_2020__33[[#This Row],[Adj Open]]</f>
        <v>7.6313862390488651E-2</v>
      </c>
      <c r="K7537" s="50">
        <v>2137300</v>
      </c>
    </row>
    <row r="7538" spans="1:11" x14ac:dyDescent="0.3">
      <c r="A7538" s="51" t="str">
        <f t="shared" si="123"/>
        <v>FRE.DE</v>
      </c>
      <c r="B7538" s="52" t="s">
        <v>549</v>
      </c>
      <c r="C7538" s="50" t="s">
        <v>16944</v>
      </c>
      <c r="D7538" s="50">
        <f>DAX__2019_2020__33[[#This Row],[Open]]*(DAX__2019_2020__33[[#This Row],[Adj Close]]/DAX__2019_2020__33[[#This Row],[Close]])</f>
        <v>30.726632619833289</v>
      </c>
      <c r="E7538" s="50" t="s">
        <v>17278</v>
      </c>
      <c r="F7538" s="50" t="s">
        <v>20492</v>
      </c>
      <c r="G7538" s="50" t="s">
        <v>20495</v>
      </c>
      <c r="H7538" s="50" t="s">
        <v>20496</v>
      </c>
      <c r="I7538" s="50">
        <f>(DAX__2019_2020__33[[#This Row],[Adj Close]]-DAX__2019_2020__33[[#This Row],[Adj Open]])/DAX__2019_2020__33[[#This Row],[Adj Open]]</f>
        <v>3.7255542913863259E-2</v>
      </c>
      <c r="J7538" s="50">
        <f>DAX__2019_2020__33[[#This Row],[Adj Close]]-DAX__2019_2020__33[[#This Row],[Adj Open]]</f>
        <v>1.1447373801667098</v>
      </c>
      <c r="K7538" s="50">
        <v>3733854</v>
      </c>
    </row>
    <row r="7539" spans="1:11" x14ac:dyDescent="0.3">
      <c r="A7539" s="51" t="str">
        <f t="shared" si="123"/>
        <v>FRE.DE</v>
      </c>
      <c r="B7539" s="52" t="s">
        <v>550</v>
      </c>
      <c r="C7539" s="50" t="s">
        <v>16827</v>
      </c>
      <c r="D7539" s="50">
        <f>DAX__2019_2020__33[[#This Row],[Open]]*(DAX__2019_2020__33[[#This Row],[Adj Close]]/DAX__2019_2020__33[[#This Row],[Close]])</f>
        <v>32.176635643428106</v>
      </c>
      <c r="E7539" s="50" t="s">
        <v>17296</v>
      </c>
      <c r="F7539" s="50" t="s">
        <v>16927</v>
      </c>
      <c r="G7539" s="50" t="s">
        <v>16911</v>
      </c>
      <c r="H7539" s="50" t="s">
        <v>20497</v>
      </c>
      <c r="I7539" s="50">
        <f>(DAX__2019_2020__33[[#This Row],[Adj Close]]-DAX__2019_2020__33[[#This Row],[Adj Open]])/DAX__2019_2020__33[[#This Row],[Adj Open]]</f>
        <v>1.2155321672102171E-2</v>
      </c>
      <c r="J7539" s="50">
        <f>DAX__2019_2020__33[[#This Row],[Adj Close]]-DAX__2019_2020__33[[#This Row],[Adj Open]]</f>
        <v>0.39111735657189683</v>
      </c>
      <c r="K7539" s="50">
        <v>2463927</v>
      </c>
    </row>
    <row r="7540" spans="1:11" x14ac:dyDescent="0.3">
      <c r="A7540" s="51" t="str">
        <f t="shared" si="123"/>
        <v>FRE.DE</v>
      </c>
      <c r="B7540" s="52" t="s">
        <v>551</v>
      </c>
      <c r="C7540" s="50" t="s">
        <v>1952</v>
      </c>
      <c r="D7540" s="50">
        <f>DAX__2019_2020__33[[#This Row],[Open]]*(DAX__2019_2020__33[[#This Row],[Adj Close]]/DAX__2019_2020__33[[#This Row],[Close]])</f>
        <v>32.529590478705487</v>
      </c>
      <c r="E7540" s="50" t="s">
        <v>20475</v>
      </c>
      <c r="F7540" s="50" t="s">
        <v>16886</v>
      </c>
      <c r="G7540" s="50" t="s">
        <v>16827</v>
      </c>
      <c r="H7540" s="50" t="s">
        <v>20498</v>
      </c>
      <c r="I7540" s="50">
        <f>(DAX__2019_2020__33[[#This Row],[Adj Close]]-DAX__2019_2020__33[[#This Row],[Adj Open]])/DAX__2019_2020__33[[#This Row],[Adj Open]]</f>
        <v>-1.0850381868057708E-2</v>
      </c>
      <c r="J7540" s="50">
        <f>DAX__2019_2020__33[[#This Row],[Adj Close]]-DAX__2019_2020__33[[#This Row],[Adj Open]]</f>
        <v>-0.35295847870548869</v>
      </c>
      <c r="K7540" s="50">
        <v>1709799</v>
      </c>
    </row>
    <row r="7541" spans="1:11" x14ac:dyDescent="0.3">
      <c r="A7541" s="51" t="str">
        <f t="shared" si="123"/>
        <v>FRE.DE</v>
      </c>
      <c r="B7541" s="52" t="s">
        <v>552</v>
      </c>
      <c r="C7541" s="50" t="s">
        <v>1954</v>
      </c>
      <c r="D7541" s="50">
        <f>DAX__2019_2020__33[[#This Row],[Open]]*(DAX__2019_2020__33[[#This Row],[Adj Close]]/DAX__2019_2020__33[[#This Row],[Close]])</f>
        <v>32.768079532142302</v>
      </c>
      <c r="E7541" s="50" t="s">
        <v>17351</v>
      </c>
      <c r="F7541" s="50" t="s">
        <v>2039</v>
      </c>
      <c r="G7541" s="50" t="s">
        <v>17349</v>
      </c>
      <c r="H7541" s="50" t="s">
        <v>20499</v>
      </c>
      <c r="I7541" s="50">
        <f>(DAX__2019_2020__33[[#This Row],[Adj Close]]-DAX__2019_2020__33[[#This Row],[Adj Open]])/DAX__2019_2020__33[[#This Row],[Adj Open]]</f>
        <v>8.9374095451184715E-2</v>
      </c>
      <c r="J7541" s="50">
        <f>DAX__2019_2020__33[[#This Row],[Adj Close]]-DAX__2019_2020__33[[#This Row],[Adj Open]]</f>
        <v>2.9286174678576984</v>
      </c>
      <c r="K7541" s="50">
        <v>6318242</v>
      </c>
    </row>
    <row r="7542" spans="1:11" x14ac:dyDescent="0.3">
      <c r="A7542" s="51" t="str">
        <f t="shared" si="123"/>
        <v>FRE.DE</v>
      </c>
      <c r="B7542" s="52" t="s">
        <v>553</v>
      </c>
      <c r="C7542" s="50" t="s">
        <v>1200</v>
      </c>
      <c r="D7542" s="50">
        <f>DAX__2019_2020__33[[#This Row],[Open]]*(DAX__2019_2020__33[[#This Row],[Adj Close]]/DAX__2019_2020__33[[#This Row],[Close]])</f>
        <v>35.582225258725956</v>
      </c>
      <c r="E7542" s="50" t="s">
        <v>17372</v>
      </c>
      <c r="F7542" s="50" t="s">
        <v>20500</v>
      </c>
      <c r="G7542" s="50" t="s">
        <v>17431</v>
      </c>
      <c r="H7542" s="50" t="s">
        <v>20501</v>
      </c>
      <c r="I7542" s="50">
        <f>(DAX__2019_2020__33[[#This Row],[Adj Close]]-DAX__2019_2020__33[[#This Row],[Adj Open]])/DAX__2019_2020__33[[#This Row],[Adj Open]]</f>
        <v>1.0723914496619804E-2</v>
      </c>
      <c r="J7542" s="50">
        <f>DAX__2019_2020__33[[#This Row],[Adj Close]]-DAX__2019_2020__33[[#This Row],[Adj Open]]</f>
        <v>0.38158074127404262</v>
      </c>
      <c r="K7542" s="50">
        <v>2760600</v>
      </c>
    </row>
    <row r="7543" spans="1:11" x14ac:dyDescent="0.3">
      <c r="A7543" s="51" t="str">
        <f t="shared" si="123"/>
        <v>FRE.DE</v>
      </c>
      <c r="B7543" s="52" t="s">
        <v>554</v>
      </c>
      <c r="C7543" s="50" t="s">
        <v>17364</v>
      </c>
      <c r="D7543" s="50">
        <f>DAX__2019_2020__33[[#This Row],[Open]]*(DAX__2019_2020__33[[#This Row],[Adj Close]]/DAX__2019_2020__33[[#This Row],[Close]])</f>
        <v>36.15459441970232</v>
      </c>
      <c r="E7543" s="50" t="s">
        <v>17422</v>
      </c>
      <c r="F7543" s="50" t="s">
        <v>20502</v>
      </c>
      <c r="G7543" s="50" t="s">
        <v>1541</v>
      </c>
      <c r="H7543" s="50" t="s">
        <v>20503</v>
      </c>
      <c r="I7543" s="50">
        <f>(DAX__2019_2020__33[[#This Row],[Adj Close]]-DAX__2019_2020__33[[#This Row],[Adj Open]])/DAX__2019_2020__33[[#This Row],[Adj Open]]</f>
        <v>-4.7493665039911427E-3</v>
      </c>
      <c r="J7543" s="50">
        <f>DAX__2019_2020__33[[#This Row],[Adj Close]]-DAX__2019_2020__33[[#This Row],[Adj Open]]</f>
        <v>-0.17171141970231929</v>
      </c>
      <c r="K7543" s="50">
        <v>1995055</v>
      </c>
    </row>
    <row r="7544" spans="1:11" x14ac:dyDescent="0.3">
      <c r="A7544" s="51" t="str">
        <f t="shared" si="123"/>
        <v>FRE.DE</v>
      </c>
      <c r="B7544" s="52" t="s">
        <v>555</v>
      </c>
      <c r="C7544" s="50" t="s">
        <v>20504</v>
      </c>
      <c r="D7544" s="50">
        <f>DAX__2019_2020__33[[#This Row],[Open]]*(DAX__2019_2020__33[[#This Row],[Adj Close]]/DAX__2019_2020__33[[#This Row],[Close]])</f>
        <v>35.534531982993641</v>
      </c>
      <c r="E7544" s="50" t="s">
        <v>20505</v>
      </c>
      <c r="F7544" s="50" t="s">
        <v>20506</v>
      </c>
      <c r="G7544" s="50" t="s">
        <v>1890</v>
      </c>
      <c r="H7544" s="50" t="s">
        <v>20507</v>
      </c>
      <c r="I7544" s="50">
        <f>(DAX__2019_2020__33[[#This Row],[Adj Close]]-DAX__2019_2020__33[[#This Row],[Adj Open]])/DAX__2019_2020__33[[#This Row],[Adj Open]]</f>
        <v>-4.0268993288591366E-3</v>
      </c>
      <c r="J7544" s="50">
        <f>DAX__2019_2020__33[[#This Row],[Adj Close]]-DAX__2019_2020__33[[#This Row],[Adj Open]]</f>
        <v>-0.14309398299364062</v>
      </c>
      <c r="K7544" s="50">
        <v>1856133</v>
      </c>
    </row>
    <row r="7545" spans="1:11" x14ac:dyDescent="0.3">
      <c r="A7545" s="51" t="str">
        <f t="shared" si="123"/>
        <v>FRE.DE</v>
      </c>
      <c r="B7545" s="52" t="s">
        <v>556</v>
      </c>
      <c r="C7545" s="50" t="s">
        <v>1890</v>
      </c>
      <c r="D7545" s="50">
        <f>DAX__2019_2020__33[[#This Row],[Open]]*(DAX__2019_2020__33[[#This Row],[Adj Close]]/DAX__2019_2020__33[[#This Row],[Close]])</f>
        <v>35.391438231707895</v>
      </c>
      <c r="E7545" s="50" t="s">
        <v>20256</v>
      </c>
      <c r="F7545" s="50" t="s">
        <v>20462</v>
      </c>
      <c r="G7545" s="50" t="s">
        <v>20508</v>
      </c>
      <c r="H7545" s="50" t="s">
        <v>20509</v>
      </c>
      <c r="I7545" s="50">
        <f>(DAX__2019_2020__33[[#This Row],[Adj Close]]-DAX__2019_2020__33[[#This Row],[Adj Open]])/DAX__2019_2020__33[[#This Row],[Adj Open]]</f>
        <v>5.6604585261703488E-3</v>
      </c>
      <c r="J7545" s="50">
        <f>DAX__2019_2020__33[[#This Row],[Adj Close]]-DAX__2019_2020__33[[#This Row],[Adj Open]]</f>
        <v>0.2003317682921022</v>
      </c>
      <c r="K7545" s="50">
        <v>1311847</v>
      </c>
    </row>
    <row r="7546" spans="1:11" x14ac:dyDescent="0.3">
      <c r="A7546" s="51" t="str">
        <f t="shared" si="123"/>
        <v>FRE.DE</v>
      </c>
      <c r="B7546" s="52" t="s">
        <v>557</v>
      </c>
      <c r="C7546" s="50" t="s">
        <v>20426</v>
      </c>
      <c r="D7546" s="50">
        <f>DAX__2019_2020__33[[#This Row],[Open]]*(DAX__2019_2020__33[[#This Row],[Adj Close]]/DAX__2019_2020__33[[#This Row],[Close]])</f>
        <v>35.877950495603542</v>
      </c>
      <c r="E7546" s="50" t="s">
        <v>17418</v>
      </c>
      <c r="F7546" s="50" t="s">
        <v>17347</v>
      </c>
      <c r="G7546" s="50" t="s">
        <v>8189</v>
      </c>
      <c r="H7546" s="50" t="s">
        <v>20510</v>
      </c>
      <c r="I7546" s="50">
        <f>(DAX__2019_2020__33[[#This Row],[Adj Close]]-DAX__2019_2020__33[[#This Row],[Adj Open]])/DAX__2019_2020__33[[#This Row],[Adj Open]]</f>
        <v>7.9760699820260843E-4</v>
      </c>
      <c r="J7546" s="50">
        <f>DAX__2019_2020__33[[#This Row],[Adj Close]]-DAX__2019_2020__33[[#This Row],[Adj Open]]</f>
        <v>2.861650439646013E-2</v>
      </c>
      <c r="K7546" s="50">
        <v>1609188</v>
      </c>
    </row>
    <row r="7547" spans="1:11" x14ac:dyDescent="0.3">
      <c r="A7547" s="51" t="str">
        <f t="shared" si="123"/>
        <v>FRE.DE</v>
      </c>
      <c r="B7547" s="52" t="s">
        <v>558</v>
      </c>
      <c r="C7547" s="50" t="s">
        <v>20511</v>
      </c>
      <c r="D7547" s="50">
        <f>DAX__2019_2020__33[[#This Row],[Open]]*(DAX__2019_2020__33[[#This Row],[Adj Close]]/DAX__2019_2020__33[[#This Row],[Close]])</f>
        <v>35.792095583837039</v>
      </c>
      <c r="E7547" s="50" t="s">
        <v>1538</v>
      </c>
      <c r="F7547" s="50" t="s">
        <v>20504</v>
      </c>
      <c r="G7547" s="50" t="s">
        <v>1538</v>
      </c>
      <c r="H7547" s="50" t="s">
        <v>20449</v>
      </c>
      <c r="I7547" s="50">
        <f>(DAX__2019_2020__33[[#This Row],[Adj Close]]-DAX__2019_2020__33[[#This Row],[Adj Open]])/DAX__2019_2020__33[[#This Row],[Adj Open]]</f>
        <v>1.5458368869935972E-2</v>
      </c>
      <c r="J7547" s="50">
        <f>DAX__2019_2020__33[[#This Row],[Adj Close]]-DAX__2019_2020__33[[#This Row],[Adj Open]]</f>
        <v>0.55328741616295929</v>
      </c>
      <c r="K7547" s="50">
        <v>1756259</v>
      </c>
    </row>
    <row r="7548" spans="1:11" x14ac:dyDescent="0.3">
      <c r="A7548" s="51" t="str">
        <f t="shared" si="123"/>
        <v>FRE.DE</v>
      </c>
      <c r="B7548" s="52" t="s">
        <v>559</v>
      </c>
      <c r="C7548" s="50" t="s">
        <v>1544</v>
      </c>
      <c r="D7548" s="50">
        <f>DAX__2019_2020__33[[#This Row],[Open]]*(DAX__2019_2020__33[[#This Row],[Adj Close]]/DAX__2019_2020__33[[#This Row],[Close]])</f>
        <v>36.221371541578662</v>
      </c>
      <c r="E7548" s="50" t="s">
        <v>1205</v>
      </c>
      <c r="F7548" s="50" t="s">
        <v>20448</v>
      </c>
      <c r="G7548" s="50" t="s">
        <v>17399</v>
      </c>
      <c r="H7548" s="50" t="s">
        <v>20512</v>
      </c>
      <c r="I7548" s="50">
        <f>(DAX__2019_2020__33[[#This Row],[Adj Close]]-DAX__2019_2020__33[[#This Row],[Adj Open]])/DAX__2019_2020__33[[#This Row],[Adj Open]]</f>
        <v>7.9007108796216917E-4</v>
      </c>
      <c r="J7548" s="50">
        <f>DAX__2019_2020__33[[#This Row],[Adj Close]]-DAX__2019_2020__33[[#This Row],[Adj Open]]</f>
        <v>2.8617458421337005E-2</v>
      </c>
      <c r="K7548" s="50">
        <v>1644384</v>
      </c>
    </row>
    <row r="7549" spans="1:11" x14ac:dyDescent="0.3">
      <c r="A7549" s="51" t="str">
        <f t="shared" si="123"/>
        <v>FRE.DE</v>
      </c>
      <c r="B7549" s="52" t="s">
        <v>560</v>
      </c>
      <c r="C7549" s="50" t="s">
        <v>20426</v>
      </c>
      <c r="D7549" s="50">
        <f>DAX__2019_2020__33[[#This Row],[Open]]*(DAX__2019_2020__33[[#This Row],[Adj Close]]/DAX__2019_2020__33[[#This Row],[Close]])</f>
        <v>35.877950495603542</v>
      </c>
      <c r="E7549" s="50" t="s">
        <v>17410</v>
      </c>
      <c r="F7549" s="50" t="s">
        <v>20513</v>
      </c>
      <c r="G7549" s="50" t="s">
        <v>8189</v>
      </c>
      <c r="H7549" s="50" t="s">
        <v>20510</v>
      </c>
      <c r="I7549" s="50">
        <f>(DAX__2019_2020__33[[#This Row],[Adj Close]]-DAX__2019_2020__33[[#This Row],[Adj Open]])/DAX__2019_2020__33[[#This Row],[Adj Open]]</f>
        <v>7.9760699820260843E-4</v>
      </c>
      <c r="J7549" s="50">
        <f>DAX__2019_2020__33[[#This Row],[Adj Close]]-DAX__2019_2020__33[[#This Row],[Adj Open]]</f>
        <v>2.861650439646013E-2</v>
      </c>
      <c r="K7549" s="50">
        <v>1519292</v>
      </c>
    </row>
    <row r="7550" spans="1:11" x14ac:dyDescent="0.3">
      <c r="A7550" s="51" t="str">
        <f t="shared" si="123"/>
        <v>FRE.DE</v>
      </c>
      <c r="B7550" s="52" t="s">
        <v>561</v>
      </c>
      <c r="C7550" s="50" t="s">
        <v>17404</v>
      </c>
      <c r="D7550" s="50">
        <f>DAX__2019_2020__33[[#This Row],[Open]]*(DAX__2019_2020__33[[#This Row],[Adj Close]]/DAX__2019_2020__33[[#This Row],[Close]])</f>
        <v>35.782552993429753</v>
      </c>
      <c r="E7550" s="50" t="s">
        <v>20425</v>
      </c>
      <c r="F7550" s="50" t="s">
        <v>1540</v>
      </c>
      <c r="G7550" s="50" t="s">
        <v>20514</v>
      </c>
      <c r="H7550" s="50" t="s">
        <v>20515</v>
      </c>
      <c r="I7550" s="50">
        <f>(DAX__2019_2020__33[[#This Row],[Adj Close]]-DAX__2019_2020__33[[#This Row],[Adj Open]])/DAX__2019_2020__33[[#This Row],[Adj Open]]</f>
        <v>9.0642500167554384E-3</v>
      </c>
      <c r="J7550" s="50">
        <f>DAX__2019_2020__33[[#This Row],[Adj Close]]-DAX__2019_2020__33[[#This Row],[Adj Open]]</f>
        <v>0.32434200657024803</v>
      </c>
      <c r="K7550" s="50">
        <v>1452700</v>
      </c>
    </row>
    <row r="7551" spans="1:11" x14ac:dyDescent="0.3">
      <c r="A7551" s="51" t="str">
        <f t="shared" si="123"/>
        <v>FRE.DE</v>
      </c>
      <c r="B7551" s="52" t="s">
        <v>562</v>
      </c>
      <c r="C7551" s="50" t="s">
        <v>1538</v>
      </c>
      <c r="D7551" s="50">
        <f>DAX__2019_2020__33[[#This Row],[Open]]*(DAX__2019_2020__33[[#This Row],[Adj Close]]/DAX__2019_2020__33[[#This Row],[Close]])</f>
        <v>36.345383365265356</v>
      </c>
      <c r="E7551" s="50" t="s">
        <v>1536</v>
      </c>
      <c r="F7551" s="50" t="s">
        <v>20516</v>
      </c>
      <c r="G7551" s="50" t="s">
        <v>20283</v>
      </c>
      <c r="H7551" s="50" t="s">
        <v>20517</v>
      </c>
      <c r="I7551" s="50">
        <f>(DAX__2019_2020__33[[#This Row],[Adj Close]]-DAX__2019_2020__33[[#This Row],[Adj Open]])/DAX__2019_2020__33[[#This Row],[Adj Open]]</f>
        <v>-1.0761129173812561E-2</v>
      </c>
      <c r="J7551" s="50">
        <f>DAX__2019_2020__33[[#This Row],[Adj Close]]-DAX__2019_2020__33[[#This Row],[Adj Open]]</f>
        <v>-0.39111736526535879</v>
      </c>
      <c r="K7551" s="50">
        <v>1169715</v>
      </c>
    </row>
    <row r="7552" spans="1:11" x14ac:dyDescent="0.3">
      <c r="A7552" s="51" t="str">
        <f t="shared" si="123"/>
        <v>FRE.DE</v>
      </c>
      <c r="B7552" s="52" t="s">
        <v>563</v>
      </c>
      <c r="C7552" s="50" t="s">
        <v>17433</v>
      </c>
      <c r="D7552" s="50">
        <f>DAX__2019_2020__33[[#This Row],[Open]]*(DAX__2019_2020__33[[#This Row],[Adj Close]]/DAX__2019_2020__33[[#This Row],[Close]])</f>
        <v>36.125974469297098</v>
      </c>
      <c r="E7552" s="50" t="s">
        <v>17417</v>
      </c>
      <c r="F7552" s="50" t="s">
        <v>1589</v>
      </c>
      <c r="G7552" s="50" t="s">
        <v>1535</v>
      </c>
      <c r="H7552" s="50" t="s">
        <v>20518</v>
      </c>
      <c r="I7552" s="50">
        <f>(DAX__2019_2020__33[[#This Row],[Adj Close]]-DAX__2019_2020__33[[#This Row],[Adj Open]])/DAX__2019_2020__33[[#This Row],[Adj Open]]</f>
        <v>4.2249803069706613E-3</v>
      </c>
      <c r="J7552" s="50">
        <f>DAX__2019_2020__33[[#This Row],[Adj Close]]-DAX__2019_2020__33[[#This Row],[Adj Open]]</f>
        <v>0.15263153070290514</v>
      </c>
      <c r="K7552" s="50">
        <v>1390401</v>
      </c>
    </row>
    <row r="7553" spans="1:11" x14ac:dyDescent="0.3">
      <c r="A7553" s="51" t="str">
        <f t="shared" si="123"/>
        <v>FRE.DE</v>
      </c>
      <c r="B7553" s="52" t="s">
        <v>564</v>
      </c>
      <c r="C7553" s="50" t="s">
        <v>1203</v>
      </c>
      <c r="D7553" s="50">
        <f>DAX__2019_2020__33[[#This Row],[Open]]*(DAX__2019_2020__33[[#This Row],[Adj Close]]/DAX__2019_2020__33[[#This Row],[Close]])</f>
        <v>36.354925151504197</v>
      </c>
      <c r="E7553" s="50" t="s">
        <v>1203</v>
      </c>
      <c r="F7553" s="50" t="s">
        <v>20502</v>
      </c>
      <c r="G7553" s="50" t="s">
        <v>11573</v>
      </c>
      <c r="H7553" s="50" t="s">
        <v>20519</v>
      </c>
      <c r="I7553" s="50">
        <f>(DAX__2019_2020__33[[#This Row],[Adj Close]]-DAX__2019_2020__33[[#This Row],[Adj Open]])/DAX__2019_2020__33[[#This Row],[Adj Open]]</f>
        <v>-1.1807950359277068E-2</v>
      </c>
      <c r="J7553" s="50">
        <f>DAX__2019_2020__33[[#This Row],[Adj Close]]-DAX__2019_2020__33[[#This Row],[Adj Open]]</f>
        <v>-0.42927715150419488</v>
      </c>
      <c r="K7553" s="50">
        <v>1225697</v>
      </c>
    </row>
    <row r="7554" spans="1:11" x14ac:dyDescent="0.3">
      <c r="A7554" s="51" t="str">
        <f t="shared" si="123"/>
        <v>FRE.DE</v>
      </c>
      <c r="B7554" s="52" t="s">
        <v>565</v>
      </c>
      <c r="C7554" s="50" t="s">
        <v>17401</v>
      </c>
      <c r="D7554" s="50">
        <f>DAX__2019_2020__33[[#This Row],[Open]]*(DAX__2019_2020__33[[#This Row],[Adj Close]]/DAX__2019_2020__33[[#This Row],[Close]])</f>
        <v>35.944725378535992</v>
      </c>
      <c r="E7554" s="50" t="s">
        <v>1887</v>
      </c>
      <c r="F7554" s="50" t="s">
        <v>2068</v>
      </c>
      <c r="G7554" s="50" t="s">
        <v>17491</v>
      </c>
      <c r="H7554" s="50" t="s">
        <v>20520</v>
      </c>
      <c r="I7554" s="50">
        <f>(DAX__2019_2020__33[[#This Row],[Adj Close]]-DAX__2019_2020__33[[#This Row],[Adj Open]])/DAX__2019_2020__33[[#This Row],[Adj Open]]</f>
        <v>-2.6544585987266667E-4</v>
      </c>
      <c r="J7554" s="50">
        <f>DAX__2019_2020__33[[#This Row],[Adj Close]]-DAX__2019_2020__33[[#This Row],[Adj Open]]</f>
        <v>-9.5413785359923509E-3</v>
      </c>
      <c r="K7554" s="50">
        <v>756156</v>
      </c>
    </row>
    <row r="7555" spans="1:11" x14ac:dyDescent="0.3">
      <c r="A7555" s="51" t="str">
        <f t="shared" si="123"/>
        <v>FRE.DE</v>
      </c>
      <c r="B7555" s="52" t="s">
        <v>566</v>
      </c>
      <c r="C7555" s="50" t="s">
        <v>11573</v>
      </c>
      <c r="D7555" s="50">
        <f>DAX__2019_2020__33[[#This Row],[Open]]*(DAX__2019_2020__33[[#This Row],[Adj Close]]/DAX__2019_2020__33[[#This Row],[Close]])</f>
        <v>35.925646700814283</v>
      </c>
      <c r="E7555" s="50" t="s">
        <v>1557</v>
      </c>
      <c r="F7555" s="50" t="s">
        <v>17404</v>
      </c>
      <c r="G7555" s="50" t="s">
        <v>17373</v>
      </c>
      <c r="H7555" s="50" t="s">
        <v>20521</v>
      </c>
      <c r="I7555" s="50">
        <f>(DAX__2019_2020__33[[#This Row],[Adj Close]]-DAX__2019_2020__33[[#This Row],[Adj Open]])/DAX__2019_2020__33[[#This Row],[Adj Open]]</f>
        <v>1.0886882634094605E-2</v>
      </c>
      <c r="J7555" s="50">
        <f>DAX__2019_2020__33[[#This Row],[Adj Close]]-DAX__2019_2020__33[[#This Row],[Adj Open]]</f>
        <v>0.39111829918571317</v>
      </c>
      <c r="K7555" s="50">
        <v>1041907</v>
      </c>
    </row>
    <row r="7556" spans="1:11" x14ac:dyDescent="0.3">
      <c r="A7556" s="51" t="str">
        <f t="shared" si="123"/>
        <v>FRE.DE</v>
      </c>
      <c r="B7556" s="52" t="s">
        <v>567</v>
      </c>
      <c r="C7556" s="50" t="s">
        <v>17410</v>
      </c>
      <c r="D7556" s="50">
        <f>DAX__2019_2020__33[[#This Row],[Open]]*(DAX__2019_2020__33[[#This Row],[Adj Close]]/DAX__2019_2020__33[[#This Row],[Close]])</f>
        <v>36.240449957494079</v>
      </c>
      <c r="E7556" s="50" t="s">
        <v>17396</v>
      </c>
      <c r="F7556" s="50" t="s">
        <v>20256</v>
      </c>
      <c r="G7556" s="50" t="s">
        <v>20256</v>
      </c>
      <c r="H7556" s="50" t="s">
        <v>20522</v>
      </c>
      <c r="I7556" s="50">
        <f>(DAX__2019_2020__33[[#This Row],[Adj Close]]-DAX__2019_2020__33[[#This Row],[Adj Open]])/DAX__2019_2020__33[[#This Row],[Adj Open]]</f>
        <v>-1.2898183053530635E-2</v>
      </c>
      <c r="J7556" s="50">
        <f>DAX__2019_2020__33[[#This Row],[Adj Close]]-DAX__2019_2020__33[[#This Row],[Adj Open]]</f>
        <v>-0.46743595749407518</v>
      </c>
      <c r="K7556" s="50">
        <v>2181516</v>
      </c>
    </row>
    <row r="7557" spans="1:11" x14ac:dyDescent="0.3">
      <c r="A7557" s="51" t="str">
        <f t="shared" si="123"/>
        <v>FRE.DE</v>
      </c>
      <c r="B7557" s="52" t="s">
        <v>568</v>
      </c>
      <c r="C7557" s="50" t="s">
        <v>17364</v>
      </c>
      <c r="D7557" s="50">
        <f>DAX__2019_2020__33[[#This Row],[Open]]*(DAX__2019_2020__33[[#This Row],[Adj Close]]/DAX__2019_2020__33[[#This Row],[Close]])</f>
        <v>36.154597657370132</v>
      </c>
      <c r="E7557" s="50" t="s">
        <v>8200</v>
      </c>
      <c r="F7557" s="50" t="s">
        <v>1556</v>
      </c>
      <c r="G7557" s="50" t="s">
        <v>20456</v>
      </c>
      <c r="H7557" s="50" t="s">
        <v>20523</v>
      </c>
      <c r="I7557" s="50">
        <f>(DAX__2019_2020__33[[#This Row],[Adj Close]]-DAX__2019_2020__33[[#This Row],[Adj Open]])/DAX__2019_2020__33[[#This Row],[Adj Open]]</f>
        <v>6.8601051788861108E-3</v>
      </c>
      <c r="J7557" s="50">
        <f>DAX__2019_2020__33[[#This Row],[Adj Close]]-DAX__2019_2020__33[[#This Row],[Adj Open]]</f>
        <v>0.2480243426298685</v>
      </c>
      <c r="K7557" s="50">
        <v>1881695</v>
      </c>
    </row>
    <row r="7558" spans="1:11" x14ac:dyDescent="0.3">
      <c r="A7558" s="51" t="str">
        <f t="shared" si="123"/>
        <v>FRE.DE</v>
      </c>
      <c r="B7558" s="52" t="s">
        <v>569</v>
      </c>
      <c r="C7558" s="50" t="s">
        <v>17408</v>
      </c>
      <c r="D7558" s="50">
        <f>DAX__2019_2020__33[[#This Row],[Open]]*(DAX__2019_2020__33[[#This Row],[Adj Close]]/DAX__2019_2020__33[[#This Row],[Close]])</f>
        <v>36.507555714425934</v>
      </c>
      <c r="E7558" s="50" t="s">
        <v>17408</v>
      </c>
      <c r="F7558" s="50" t="s">
        <v>1541</v>
      </c>
      <c r="G7558" s="50" t="s">
        <v>17358</v>
      </c>
      <c r="H7558" s="50" t="s">
        <v>20524</v>
      </c>
      <c r="I7558" s="50">
        <f>(DAX__2019_2020__33[[#This Row],[Adj Close]]-DAX__2019_2020__33[[#This Row],[Adj Open]])/DAX__2019_2020__33[[#This Row],[Adj Open]]</f>
        <v>-1.2019832767180667E-2</v>
      </c>
      <c r="J7558" s="50">
        <f>DAX__2019_2020__33[[#This Row],[Adj Close]]-DAX__2019_2020__33[[#This Row],[Adj Open]]</f>
        <v>-0.43881471442593067</v>
      </c>
      <c r="K7558" s="50">
        <v>1338092</v>
      </c>
    </row>
    <row r="7559" spans="1:11" x14ac:dyDescent="0.3">
      <c r="A7559" s="51" t="str">
        <f t="shared" si="123"/>
        <v>FRE.DE</v>
      </c>
      <c r="B7559" s="52" t="s">
        <v>570</v>
      </c>
      <c r="C7559" s="50" t="s">
        <v>2064</v>
      </c>
      <c r="D7559" s="50">
        <f>DAX__2019_2020__33[[#This Row],[Open]]*(DAX__2019_2020__33[[#This Row],[Adj Close]]/DAX__2019_2020__33[[#This Row],[Close]])</f>
        <v>35.629922126130772</v>
      </c>
      <c r="E7559" s="50" t="s">
        <v>1540</v>
      </c>
      <c r="F7559" s="50" t="s">
        <v>1997</v>
      </c>
      <c r="G7559" s="50" t="s">
        <v>1891</v>
      </c>
      <c r="H7559" s="50" t="s">
        <v>20525</v>
      </c>
      <c r="I7559" s="50">
        <f>(DAX__2019_2020__33[[#This Row],[Adj Close]]-DAX__2019_2020__33[[#This Row],[Adj Open]])/DAX__2019_2020__33[[#This Row],[Adj Open]]</f>
        <v>-5.3536816789119112E-4</v>
      </c>
      <c r="J7559" s="50">
        <f>DAX__2019_2020__33[[#This Row],[Adj Close]]-DAX__2019_2020__33[[#This Row],[Adj Open]]</f>
        <v>-1.9075126130772446E-2</v>
      </c>
      <c r="K7559" s="50">
        <v>1816081</v>
      </c>
    </row>
    <row r="7560" spans="1:11" x14ac:dyDescent="0.3">
      <c r="A7560" s="51" t="str">
        <f t="shared" si="123"/>
        <v>FRE.DE</v>
      </c>
      <c r="B7560" s="52" t="s">
        <v>571</v>
      </c>
      <c r="C7560" s="50" t="s">
        <v>2064</v>
      </c>
      <c r="D7560" s="50">
        <f>DAX__2019_2020__33[[#This Row],[Open]]*(DAX__2019_2020__33[[#This Row],[Adj Close]]/DAX__2019_2020__33[[#This Row],[Close]])</f>
        <v>35.629921791227929</v>
      </c>
      <c r="E7560" s="50" t="s">
        <v>1544</v>
      </c>
      <c r="F7560" s="50" t="s">
        <v>20192</v>
      </c>
      <c r="G7560" s="50" t="s">
        <v>17346</v>
      </c>
      <c r="H7560" s="50" t="s">
        <v>20526</v>
      </c>
      <c r="I7560" s="50">
        <f>(DAX__2019_2020__33[[#This Row],[Adj Close]]-DAX__2019_2020__33[[#This Row],[Adj Open]])/DAX__2019_2020__33[[#This Row],[Adj Open]]</f>
        <v>6.425756702851896E-3</v>
      </c>
      <c r="J7560" s="50">
        <f>DAX__2019_2020__33[[#This Row],[Adj Close]]-DAX__2019_2020__33[[#This Row],[Adj Open]]</f>
        <v>0.2289492087720717</v>
      </c>
      <c r="K7560" s="50">
        <v>1196753</v>
      </c>
    </row>
    <row r="7561" spans="1:11" x14ac:dyDescent="0.3">
      <c r="A7561" s="51" t="str">
        <f t="shared" si="123"/>
        <v>FRE.DE</v>
      </c>
      <c r="B7561" s="52" t="s">
        <v>572</v>
      </c>
      <c r="C7561" s="50" t="s">
        <v>1589</v>
      </c>
      <c r="D7561" s="50">
        <f>DAX__2019_2020__33[[#This Row],[Open]]*(DAX__2019_2020__33[[#This Row],[Adj Close]]/DAX__2019_2020__33[[#This Row],[Close]])</f>
        <v>35.868406124654754</v>
      </c>
      <c r="E7561" s="50" t="s">
        <v>17406</v>
      </c>
      <c r="F7561" s="50" t="s">
        <v>20274</v>
      </c>
      <c r="G7561" s="50" t="s">
        <v>20527</v>
      </c>
      <c r="H7561" s="50" t="s">
        <v>20528</v>
      </c>
      <c r="I7561" s="50">
        <f>(DAX__2019_2020__33[[#This Row],[Adj Close]]-DAX__2019_2020__33[[#This Row],[Adj Open]])/DAX__2019_2020__33[[#This Row],[Adj Open]]</f>
        <v>-5.3180853892594092E-4</v>
      </c>
      <c r="J7561" s="50">
        <f>DAX__2019_2020__33[[#This Row],[Adj Close]]-DAX__2019_2020__33[[#This Row],[Adj Open]]</f>
        <v>-1.9075124654754916E-2</v>
      </c>
      <c r="K7561" s="50">
        <v>1139716</v>
      </c>
    </row>
    <row r="7562" spans="1:11" x14ac:dyDescent="0.3">
      <c r="A7562" s="51" t="str">
        <f t="shared" si="123"/>
        <v>FRE.DE</v>
      </c>
      <c r="B7562" s="52" t="s">
        <v>573</v>
      </c>
      <c r="C7562" s="50" t="s">
        <v>17404</v>
      </c>
      <c r="D7562" s="50">
        <f>DAX__2019_2020__33[[#This Row],[Open]]*(DAX__2019_2020__33[[#This Row],[Adj Close]]/DAX__2019_2020__33[[#This Row],[Close]])</f>
        <v>35.782550727626678</v>
      </c>
      <c r="E7562" s="50" t="s">
        <v>17491</v>
      </c>
      <c r="F7562" s="50" t="s">
        <v>17342</v>
      </c>
      <c r="G7562" s="50" t="s">
        <v>17347</v>
      </c>
      <c r="H7562" s="50" t="s">
        <v>20529</v>
      </c>
      <c r="I7562" s="50">
        <f>(DAX__2019_2020__33[[#This Row],[Adj Close]]-DAX__2019_2020__33[[#This Row],[Adj Open]])/DAX__2019_2020__33[[#This Row],[Adj Open]]</f>
        <v>7.998667448607513E-4</v>
      </c>
      <c r="J7562" s="50">
        <f>DAX__2019_2020__33[[#This Row],[Adj Close]]-DAX__2019_2020__33[[#This Row],[Adj Open]]</f>
        <v>2.862127237332146E-2</v>
      </c>
      <c r="K7562" s="50">
        <v>1351563</v>
      </c>
    </row>
    <row r="7563" spans="1:11" x14ac:dyDescent="0.3">
      <c r="A7563" s="51" t="str">
        <f t="shared" si="123"/>
        <v>FRE.DE</v>
      </c>
      <c r="B7563" s="52" t="s">
        <v>574</v>
      </c>
      <c r="C7563" s="50" t="s">
        <v>20530</v>
      </c>
      <c r="D7563" s="50">
        <f>DAX__2019_2020__33[[#This Row],[Open]]*(DAX__2019_2020__33[[#This Row],[Adj Close]]/DAX__2019_2020__33[[#This Row],[Close]])</f>
        <v>36.040119149815894</v>
      </c>
      <c r="E7563" s="50" t="s">
        <v>1194</v>
      </c>
      <c r="F7563" s="50" t="s">
        <v>11573</v>
      </c>
      <c r="G7563" s="50" t="s">
        <v>1544</v>
      </c>
      <c r="H7563" s="50" t="s">
        <v>20531</v>
      </c>
      <c r="I7563" s="50">
        <f>(DAX__2019_2020__33[[#This Row],[Adj Close]]-DAX__2019_2020__33[[#This Row],[Adj Open]])/DAX__2019_2020__33[[#This Row],[Adj Open]]</f>
        <v>5.0291690055367074E-3</v>
      </c>
      <c r="J7563" s="50">
        <f>DAX__2019_2020__33[[#This Row],[Adj Close]]-DAX__2019_2020__33[[#This Row],[Adj Open]]</f>
        <v>0.18125185018410406</v>
      </c>
      <c r="K7563" s="50">
        <v>1481230</v>
      </c>
    </row>
    <row r="7564" spans="1:11" x14ac:dyDescent="0.3">
      <c r="A7564" s="51" t="str">
        <f t="shared" si="123"/>
        <v>FRE.DE</v>
      </c>
      <c r="B7564" s="52" t="s">
        <v>575</v>
      </c>
      <c r="C7564" s="50" t="s">
        <v>1522</v>
      </c>
      <c r="D7564" s="50">
        <f>DAX__2019_2020__33[[#This Row],[Open]]*(DAX__2019_2020__33[[#This Row],[Adj Close]]/DAX__2019_2020__33[[#This Row],[Close]])</f>
        <v>36.431238393582831</v>
      </c>
      <c r="E7564" s="50" t="s">
        <v>17407</v>
      </c>
      <c r="F7564" s="50" t="s">
        <v>17347</v>
      </c>
      <c r="G7564" s="50" t="s">
        <v>1201</v>
      </c>
      <c r="H7564" s="50" t="s">
        <v>20532</v>
      </c>
      <c r="I7564" s="50">
        <f>(DAX__2019_2020__33[[#This Row],[Adj Close]]-DAX__2019_2020__33[[#This Row],[Adj Open]])/DAX__2019_2020__33[[#This Row],[Adj Open]]</f>
        <v>-6.284315430330277E-3</v>
      </c>
      <c r="J7564" s="50">
        <f>DAX__2019_2020__33[[#This Row],[Adj Close]]-DAX__2019_2020__33[[#This Row],[Adj Open]]</f>
        <v>-0.22894539358283339</v>
      </c>
      <c r="K7564" s="50">
        <v>1517636</v>
      </c>
    </row>
    <row r="7565" spans="1:11" x14ac:dyDescent="0.3">
      <c r="A7565" s="51" t="str">
        <f t="shared" si="123"/>
        <v>FRE.DE</v>
      </c>
      <c r="B7565" s="52" t="s">
        <v>576</v>
      </c>
      <c r="C7565" s="50" t="s">
        <v>1887</v>
      </c>
      <c r="D7565" s="50">
        <f>DAX__2019_2020__33[[#This Row],[Open]]*(DAX__2019_2020__33[[#This Row],[Adj Close]]/DAX__2019_2020__33[[#This Row],[Close]])</f>
        <v>36.135516078245388</v>
      </c>
      <c r="E7565" s="50" t="s">
        <v>17391</v>
      </c>
      <c r="F7565" s="50" t="s">
        <v>17343</v>
      </c>
      <c r="G7565" s="50" t="s">
        <v>20260</v>
      </c>
      <c r="H7565" s="50" t="s">
        <v>20533</v>
      </c>
      <c r="I7565" s="50">
        <f>(DAX__2019_2020__33[[#This Row],[Adj Close]]-DAX__2019_2020__33[[#This Row],[Adj Open]])/DAX__2019_2020__33[[#This Row],[Adj Open]]</f>
        <v>-1.2407629028309696E-2</v>
      </c>
      <c r="J7565" s="50">
        <f>DAX__2019_2020__33[[#This Row],[Adj Close]]-DAX__2019_2020__33[[#This Row],[Adj Open]]</f>
        <v>-0.44835607824538926</v>
      </c>
      <c r="K7565" s="50">
        <v>1526663</v>
      </c>
    </row>
    <row r="7566" spans="1:11" x14ac:dyDescent="0.3">
      <c r="A7566" s="51" t="str">
        <f t="shared" si="123"/>
        <v>FRE.DE</v>
      </c>
      <c r="B7566" s="52" t="s">
        <v>577</v>
      </c>
      <c r="C7566" s="50" t="s">
        <v>20534</v>
      </c>
      <c r="D7566" s="50">
        <f>DAX__2019_2020__33[[#This Row],[Open]]*(DAX__2019_2020__33[[#This Row],[Adj Close]]/DAX__2019_2020__33[[#This Row],[Close]])</f>
        <v>36.164135815360332</v>
      </c>
      <c r="E7566" s="50" t="s">
        <v>17390</v>
      </c>
      <c r="F7566" s="50" t="s">
        <v>1541</v>
      </c>
      <c r="G7566" s="50" t="s">
        <v>17403</v>
      </c>
      <c r="H7566" s="50" t="s">
        <v>20424</v>
      </c>
      <c r="I7566" s="50">
        <f>(DAX__2019_2020__33[[#This Row],[Adj Close]]-DAX__2019_2020__33[[#This Row],[Adj Open]])/DAX__2019_2020__33[[#This Row],[Adj Open]]</f>
        <v>2.9016090741230296E-3</v>
      </c>
      <c r="J7566" s="50">
        <f>DAX__2019_2020__33[[#This Row],[Adj Close]]-DAX__2019_2020__33[[#This Row],[Adj Open]]</f>
        <v>0.10493418463966719</v>
      </c>
      <c r="K7566" s="50">
        <v>1611435</v>
      </c>
    </row>
    <row r="7567" spans="1:11" x14ac:dyDescent="0.3">
      <c r="A7567" s="51" t="str">
        <f t="shared" si="123"/>
        <v>FRE.DE</v>
      </c>
      <c r="B7567" s="52" t="s">
        <v>578</v>
      </c>
      <c r="C7567" s="50" t="s">
        <v>17351</v>
      </c>
      <c r="D7567" s="50">
        <f>DAX__2019_2020__33[[#This Row],[Open]]*(DAX__2019_2020__33[[#This Row],[Adj Close]]/DAX__2019_2020__33[[#This Row],[Close]])</f>
        <v>36.326307598785739</v>
      </c>
      <c r="E7567" s="50" t="s">
        <v>1208</v>
      </c>
      <c r="F7567" s="50" t="s">
        <v>17364</v>
      </c>
      <c r="G7567" s="50" t="s">
        <v>17492</v>
      </c>
      <c r="H7567" s="50" t="s">
        <v>20421</v>
      </c>
      <c r="I7567" s="50">
        <f>(DAX__2019_2020__33[[#This Row],[Adj Close]]-DAX__2019_2020__33[[#This Row],[Adj Open]])/DAX__2019_2020__33[[#This Row],[Adj Open]]</f>
        <v>1.3129988806199104E-3</v>
      </c>
      <c r="J7567" s="50">
        <f>DAX__2019_2020__33[[#This Row],[Adj Close]]-DAX__2019_2020__33[[#This Row],[Adj Open]]</f>
        <v>4.769640121426022E-2</v>
      </c>
      <c r="K7567" s="50">
        <v>1342467</v>
      </c>
    </row>
    <row r="7568" spans="1:11" x14ac:dyDescent="0.3">
      <c r="A7568" s="51" t="str">
        <f t="shared" si="123"/>
        <v>FRE.DE</v>
      </c>
      <c r="B7568" s="52" t="s">
        <v>579</v>
      </c>
      <c r="C7568" s="50" t="s">
        <v>1555</v>
      </c>
      <c r="D7568" s="50">
        <f>DAX__2019_2020__33[[#This Row],[Open]]*(DAX__2019_2020__33[[#This Row],[Adj Close]]/DAX__2019_2020__33[[#This Row],[Close]])</f>
        <v>36.478939048421729</v>
      </c>
      <c r="E7568" s="50" t="s">
        <v>17518</v>
      </c>
      <c r="F7568" s="50" t="s">
        <v>17399</v>
      </c>
      <c r="G7568" s="50" t="s">
        <v>1175</v>
      </c>
      <c r="H7568" s="50" t="s">
        <v>20535</v>
      </c>
      <c r="I7568" s="50">
        <f>(DAX__2019_2020__33[[#This Row],[Adj Close]]-DAX__2019_2020__33[[#This Row],[Adj Open]])/DAX__2019_2020__33[[#This Row],[Adj Open]]</f>
        <v>1.4382818285417431E-2</v>
      </c>
      <c r="J7568" s="50">
        <f>DAX__2019_2020__33[[#This Row],[Adj Close]]-DAX__2019_2020__33[[#This Row],[Adj Open]]</f>
        <v>0.52466995157826801</v>
      </c>
      <c r="K7568" s="50">
        <v>1650901</v>
      </c>
    </row>
    <row r="7569" spans="1:11" x14ac:dyDescent="0.3">
      <c r="A7569" s="51" t="str">
        <f t="shared" si="123"/>
        <v>FRE.DE</v>
      </c>
      <c r="B7569" s="52" t="s">
        <v>580</v>
      </c>
      <c r="C7569" s="50" t="s">
        <v>1167</v>
      </c>
      <c r="D7569" s="50">
        <f>DAX__2019_2020__33[[#This Row],[Open]]*(DAX__2019_2020__33[[#This Row],[Adj Close]]/DAX__2019_2020__33[[#This Row],[Close]])</f>
        <v>37.299327762599063</v>
      </c>
      <c r="E7569" s="50" t="s">
        <v>17451</v>
      </c>
      <c r="F7569" s="50" t="s">
        <v>1231</v>
      </c>
      <c r="G7569" s="50" t="s">
        <v>1208</v>
      </c>
      <c r="H7569" s="50" t="s">
        <v>20536</v>
      </c>
      <c r="I7569" s="50">
        <f>(DAX__2019_2020__33[[#This Row],[Adj Close]]-DAX__2019_2020__33[[#This Row],[Adj Open]])/DAX__2019_2020__33[[#This Row],[Adj Open]]</f>
        <v>-6.3938622196348504E-3</v>
      </c>
      <c r="J7569" s="50">
        <f>DAX__2019_2020__33[[#This Row],[Adj Close]]-DAX__2019_2020__33[[#This Row],[Adj Open]]</f>
        <v>-0.23848676259905943</v>
      </c>
      <c r="K7569" s="50">
        <v>1604916</v>
      </c>
    </row>
    <row r="7570" spans="1:11" x14ac:dyDescent="0.3">
      <c r="A7570" s="51" t="str">
        <f t="shared" si="123"/>
        <v>FRE.DE</v>
      </c>
      <c r="B7570" s="52" t="s">
        <v>581</v>
      </c>
      <c r="C7570" s="50" t="s">
        <v>1013</v>
      </c>
      <c r="D7570" s="50">
        <f>DAX__2019_2020__33[[#This Row],[Open]]*(DAX__2019_2020__33[[#This Row],[Adj Close]]/DAX__2019_2020__33[[#This Row],[Close]])</f>
        <v>37.213477470359699</v>
      </c>
      <c r="E7570" s="50" t="s">
        <v>1191</v>
      </c>
      <c r="F7570" s="50" t="s">
        <v>1586</v>
      </c>
      <c r="G7570" s="50" t="s">
        <v>1586</v>
      </c>
      <c r="H7570" s="50" t="s">
        <v>20537</v>
      </c>
      <c r="I7570" s="50">
        <f>(DAX__2019_2020__33[[#This Row],[Adj Close]]-DAX__2019_2020__33[[#This Row],[Adj Open]])/DAX__2019_2020__33[[#This Row],[Adj Open]]</f>
        <v>-1.1022712690218685E-2</v>
      </c>
      <c r="J7570" s="50">
        <f>DAX__2019_2020__33[[#This Row],[Adj Close]]-DAX__2019_2020__33[[#This Row],[Adj Open]]</f>
        <v>-0.410193470359701</v>
      </c>
      <c r="K7570" s="50">
        <v>3526501</v>
      </c>
    </row>
    <row r="7571" spans="1:11" x14ac:dyDescent="0.3">
      <c r="A7571" s="51" t="str">
        <f t="shared" si="123"/>
        <v>FRE.DE</v>
      </c>
      <c r="B7571" s="52" t="s">
        <v>582</v>
      </c>
      <c r="C7571" s="50" t="s">
        <v>17364</v>
      </c>
      <c r="D7571" s="50">
        <f>DAX__2019_2020__33[[#This Row],[Open]]*(DAX__2019_2020__33[[#This Row],[Adj Close]]/DAX__2019_2020__33[[#This Row],[Close]])</f>
        <v>36.154598307058251</v>
      </c>
      <c r="E7571" s="50" t="s">
        <v>17364</v>
      </c>
      <c r="F7571" s="50" t="s">
        <v>20538</v>
      </c>
      <c r="G7571" s="50" t="s">
        <v>20539</v>
      </c>
      <c r="H7571" s="50" t="s">
        <v>20540</v>
      </c>
      <c r="I7571" s="50">
        <f>(DAX__2019_2020__33[[#This Row],[Adj Close]]-DAX__2019_2020__33[[#This Row],[Adj Open]])/DAX__2019_2020__33[[#This Row],[Adj Open]]</f>
        <v>-2.770458956704016E-2</v>
      </c>
      <c r="J7571" s="50">
        <f>DAX__2019_2020__33[[#This Row],[Adj Close]]-DAX__2019_2020__33[[#This Row],[Adj Open]]</f>
        <v>-1.0016483070582538</v>
      </c>
      <c r="K7571" s="50">
        <v>3246461</v>
      </c>
    </row>
    <row r="7572" spans="1:11" x14ac:dyDescent="0.3">
      <c r="A7572" s="51" t="str">
        <f t="shared" si="123"/>
        <v>FRE.DE</v>
      </c>
      <c r="B7572" s="52" t="s">
        <v>583</v>
      </c>
      <c r="C7572" s="50" t="s">
        <v>20541</v>
      </c>
      <c r="D7572" s="50">
        <f>DAX__2019_2020__33[[#This Row],[Open]]*(DAX__2019_2020__33[[#This Row],[Adj Close]]/DAX__2019_2020__33[[#This Row],[Close]])</f>
        <v>35.296041861253883</v>
      </c>
      <c r="E7572" s="50" t="s">
        <v>20448</v>
      </c>
      <c r="F7572" s="50" t="s">
        <v>2025</v>
      </c>
      <c r="G7572" s="50" t="s">
        <v>17359</v>
      </c>
      <c r="H7572" s="50" t="s">
        <v>20542</v>
      </c>
      <c r="I7572" s="50">
        <f>(DAX__2019_2020__33[[#This Row],[Adj Close]]-DAX__2019_2020__33[[#This Row],[Adj Open]])/DAX__2019_2020__33[[#This Row],[Adj Open]]</f>
        <v>1.2162189189189324E-2</v>
      </c>
      <c r="J7572" s="50">
        <f>DAX__2019_2020__33[[#This Row],[Adj Close]]-DAX__2019_2020__33[[#This Row],[Adj Open]]</f>
        <v>0.42927713874611584</v>
      </c>
      <c r="K7572" s="50">
        <v>1330030</v>
      </c>
    </row>
    <row r="7573" spans="1:11" x14ac:dyDescent="0.3">
      <c r="A7573" s="51" t="str">
        <f t="shared" si="123"/>
        <v>FRE.DE</v>
      </c>
      <c r="B7573" s="52" t="s">
        <v>584</v>
      </c>
      <c r="C7573" s="50" t="s">
        <v>20426</v>
      </c>
      <c r="D7573" s="50">
        <f>DAX__2019_2020__33[[#This Row],[Open]]*(DAX__2019_2020__33[[#This Row],[Adj Close]]/DAX__2019_2020__33[[#This Row],[Close]])</f>
        <v>35.877950659467871</v>
      </c>
      <c r="E7573" s="50" t="s">
        <v>20543</v>
      </c>
      <c r="F7573" s="50" t="s">
        <v>2010</v>
      </c>
      <c r="G7573" s="50" t="s">
        <v>1557</v>
      </c>
      <c r="H7573" s="50" t="s">
        <v>20544</v>
      </c>
      <c r="I7573" s="50">
        <f>(DAX__2019_2020__33[[#This Row],[Adj Close]]-DAX__2019_2020__33[[#This Row],[Adj Open]])/DAX__2019_2020__33[[#This Row],[Adj Open]]</f>
        <v>1.5953150333604275E-2</v>
      </c>
      <c r="J7573" s="50">
        <f>DAX__2019_2020__33[[#This Row],[Adj Close]]-DAX__2019_2020__33[[#This Row],[Adj Open]]</f>
        <v>0.57236634053212754</v>
      </c>
      <c r="K7573" s="50">
        <v>1204434</v>
      </c>
    </row>
    <row r="7574" spans="1:11" x14ac:dyDescent="0.3">
      <c r="A7574" s="51" t="str">
        <f t="shared" si="123"/>
        <v>FRE.DE</v>
      </c>
      <c r="B7574" s="52" t="s">
        <v>585</v>
      </c>
      <c r="C7574" s="50" t="s">
        <v>1169</v>
      </c>
      <c r="D7574" s="50">
        <f>DAX__2019_2020__33[[#This Row],[Open]]*(DAX__2019_2020__33[[#This Row],[Adj Close]]/DAX__2019_2020__33[[#This Row],[Close]])</f>
        <v>36.822354830923111</v>
      </c>
      <c r="E7574" s="50" t="s">
        <v>1224</v>
      </c>
      <c r="F7574" s="50" t="s">
        <v>17439</v>
      </c>
      <c r="G7574" s="50" t="s">
        <v>1226</v>
      </c>
      <c r="H7574" s="50" t="s">
        <v>20445</v>
      </c>
      <c r="I7574" s="50">
        <f>(DAX__2019_2020__33[[#This Row],[Adj Close]]-DAX__2019_2020__33[[#This Row],[Adj Open]])/DAX__2019_2020__33[[#This Row],[Adj Open]]</f>
        <v>1.2954404816290714E-3</v>
      </c>
      <c r="J7574" s="50">
        <f>DAX__2019_2020__33[[#This Row],[Adj Close]]-DAX__2019_2020__33[[#This Row],[Adj Open]]</f>
        <v>4.7701169076887595E-2</v>
      </c>
      <c r="K7574" s="50">
        <v>968546</v>
      </c>
    </row>
    <row r="7575" spans="1:11" x14ac:dyDescent="0.3">
      <c r="A7575" s="51" t="str">
        <f t="shared" si="123"/>
        <v>FRE.DE</v>
      </c>
      <c r="B7575" s="52" t="s">
        <v>586</v>
      </c>
      <c r="C7575" s="50" t="s">
        <v>2074</v>
      </c>
      <c r="D7575" s="50">
        <f>DAX__2019_2020__33[[#This Row],[Open]]*(DAX__2019_2020__33[[#This Row],[Adj Close]]/DAX__2019_2020__33[[#This Row],[Close]])</f>
        <v>37.079924596800282</v>
      </c>
      <c r="E7575" s="50" t="s">
        <v>1566</v>
      </c>
      <c r="F7575" s="50" t="s">
        <v>20422</v>
      </c>
      <c r="G7575" s="50" t="s">
        <v>1539</v>
      </c>
      <c r="H7575" s="50" t="s">
        <v>20441</v>
      </c>
      <c r="I7575" s="50">
        <f>(DAX__2019_2020__33[[#This Row],[Adj Close]]-DAX__2019_2020__33[[#This Row],[Adj Open]])/DAX__2019_2020__33[[#This Row],[Adj Open]]</f>
        <v>-1.3892385230058767E-2</v>
      </c>
      <c r="J7575" s="50">
        <f>DAX__2019_2020__33[[#This Row],[Adj Close]]-DAX__2019_2020__33[[#This Row],[Adj Open]]</f>
        <v>-0.515128596800281</v>
      </c>
      <c r="K7575" s="50">
        <v>864433</v>
      </c>
    </row>
    <row r="7576" spans="1:11" x14ac:dyDescent="0.3">
      <c r="A7576" s="51" t="str">
        <f t="shared" si="123"/>
        <v>FRE.DE</v>
      </c>
      <c r="B7576" s="52" t="s">
        <v>587</v>
      </c>
      <c r="C7576" s="50" t="s">
        <v>17354</v>
      </c>
      <c r="D7576" s="50">
        <f>DAX__2019_2020__33[[#This Row],[Open]]*(DAX__2019_2020__33[[#This Row],[Adj Close]]/DAX__2019_2020__33[[#This Row],[Close]])</f>
        <v>36.488477318974624</v>
      </c>
      <c r="E7576" s="50" t="s">
        <v>1205</v>
      </c>
      <c r="F7576" s="50" t="s">
        <v>20276</v>
      </c>
      <c r="G7576" s="50" t="s">
        <v>17353</v>
      </c>
      <c r="H7576" s="50" t="s">
        <v>20545</v>
      </c>
      <c r="I7576" s="50">
        <f>(DAX__2019_2020__33[[#This Row],[Adj Close]]-DAX__2019_2020__33[[#This Row],[Adj Open]])/DAX__2019_2020__33[[#This Row],[Adj Open]]</f>
        <v>-1.0718954248365926E-2</v>
      </c>
      <c r="J7576" s="50">
        <f>DAX__2019_2020__33[[#This Row],[Adj Close]]-DAX__2019_2020__33[[#This Row],[Adj Open]]</f>
        <v>-0.39111831897462679</v>
      </c>
      <c r="K7576" s="50">
        <v>1072853</v>
      </c>
    </row>
    <row r="7577" spans="1:11" x14ac:dyDescent="0.3">
      <c r="A7577" s="51" t="str">
        <f t="shared" ref="A7577:A7640" si="124">"HEI.DE"</f>
        <v>HEI.DE</v>
      </c>
      <c r="B7577" s="52" t="s">
        <v>83</v>
      </c>
      <c r="C7577" s="50" t="s">
        <v>8497</v>
      </c>
      <c r="D7577" s="50">
        <f>DAX__2019_2020__33[[#This Row],[Open]]*(DAX__2019_2020__33[[#This Row],[Adj Close]]/DAX__2019_2020__33[[#This Row],[Close]])</f>
        <v>44.832395860621851</v>
      </c>
      <c r="E7577" s="50" t="s">
        <v>20546</v>
      </c>
      <c r="F7577" s="50" t="s">
        <v>8600</v>
      </c>
      <c r="G7577" s="50" t="s">
        <v>20547</v>
      </c>
      <c r="H7577" s="50" t="s">
        <v>20548</v>
      </c>
      <c r="I7577" s="50">
        <f>(DAX__2019_2020__33[[#This Row],[Adj Close]]-DAX__2019_2020__33[[#This Row],[Adj Open]])/DAX__2019_2020__33[[#This Row],[Adj Open]]</f>
        <v>3.7553512487913717E-4</v>
      </c>
      <c r="J7577" s="50">
        <f>DAX__2019_2020__33[[#This Row],[Adj Close]]-DAX__2019_2020__33[[#This Row],[Adj Open]]</f>
        <v>1.6836139378149539E-2</v>
      </c>
      <c r="K7577" s="50">
        <v>716780</v>
      </c>
    </row>
    <row r="7578" spans="1:11" x14ac:dyDescent="0.3">
      <c r="A7578" s="51" t="str">
        <f t="shared" si="124"/>
        <v>HEI.DE</v>
      </c>
      <c r="B7578" s="52" t="s">
        <v>84</v>
      </c>
      <c r="C7578" s="50" t="s">
        <v>8505</v>
      </c>
      <c r="D7578" s="50">
        <f>DAX__2019_2020__33[[#This Row],[Open]]*(DAX__2019_2020__33[[#This Row],[Adj Close]]/DAX__2019_2020__33[[#This Row],[Close]])</f>
        <v>44.462021766476184</v>
      </c>
      <c r="E7578" s="50" t="s">
        <v>894</v>
      </c>
      <c r="F7578" s="50" t="s">
        <v>5078</v>
      </c>
      <c r="G7578" s="50" t="s">
        <v>9035</v>
      </c>
      <c r="H7578" s="50" t="s">
        <v>20549</v>
      </c>
      <c r="I7578" s="50">
        <f>(DAX__2019_2020__33[[#This Row],[Adj Close]]-DAX__2019_2020__33[[#This Row],[Adj Open]])/DAX__2019_2020__33[[#This Row],[Adj Open]]</f>
        <v>-6.0583112457401707E-3</v>
      </c>
      <c r="J7578" s="50">
        <f>DAX__2019_2020__33[[#This Row],[Adj Close]]-DAX__2019_2020__33[[#This Row],[Adj Open]]</f>
        <v>-0.2693647664761869</v>
      </c>
      <c r="K7578" s="50">
        <v>697507</v>
      </c>
    </row>
    <row r="7579" spans="1:11" x14ac:dyDescent="0.3">
      <c r="A7579" s="51" t="str">
        <f t="shared" si="124"/>
        <v>HEI.DE</v>
      </c>
      <c r="B7579" s="52" t="s">
        <v>85</v>
      </c>
      <c r="C7579" s="50" t="s">
        <v>863</v>
      </c>
      <c r="D7579" s="50">
        <f>DAX__2019_2020__33[[#This Row],[Open]]*(DAX__2019_2020__33[[#This Row],[Adj Close]]/DAX__2019_2020__33[[#This Row],[Close]])</f>
        <v>44.781899518609791</v>
      </c>
      <c r="E7579" s="50" t="s">
        <v>5149</v>
      </c>
      <c r="F7579" s="50" t="s">
        <v>863</v>
      </c>
      <c r="G7579" s="50" t="s">
        <v>8385</v>
      </c>
      <c r="H7579" s="50" t="s">
        <v>20550</v>
      </c>
      <c r="I7579" s="50">
        <f>(DAX__2019_2020__33[[#This Row],[Adj Close]]-DAX__2019_2020__33[[#This Row],[Adj Open]])/DAX__2019_2020__33[[#This Row],[Adj Open]]</f>
        <v>3.4210506875742425E-2</v>
      </c>
      <c r="J7579" s="50">
        <f>DAX__2019_2020__33[[#This Row],[Adj Close]]-DAX__2019_2020__33[[#This Row],[Adj Open]]</f>
        <v>1.5320114813902066</v>
      </c>
      <c r="K7579" s="50">
        <v>877962</v>
      </c>
    </row>
    <row r="7580" spans="1:11" x14ac:dyDescent="0.3">
      <c r="A7580" s="51" t="str">
        <f t="shared" si="124"/>
        <v>HEI.DE</v>
      </c>
      <c r="B7580" s="52" t="s">
        <v>86</v>
      </c>
      <c r="C7580" s="50" t="s">
        <v>9024</v>
      </c>
      <c r="D7580" s="50">
        <f>DAX__2019_2020__33[[#This Row],[Open]]*(DAX__2019_2020__33[[#This Row],[Adj Close]]/DAX__2019_2020__33[[#This Row],[Close]])</f>
        <v>46.785295151874578</v>
      </c>
      <c r="E7580" s="50" t="s">
        <v>9024</v>
      </c>
      <c r="F7580" s="50" t="s">
        <v>11549</v>
      </c>
      <c r="G7580" s="50" t="s">
        <v>8628</v>
      </c>
      <c r="H7580" s="50" t="s">
        <v>20551</v>
      </c>
      <c r="I7580" s="50">
        <f>(DAX__2019_2020__33[[#This Row],[Adj Close]]-DAX__2019_2020__33[[#This Row],[Adj Open]])/DAX__2019_2020__33[[#This Row],[Adj Open]]</f>
        <v>-1.4033878588201524E-2</v>
      </c>
      <c r="J7580" s="50">
        <f>DAX__2019_2020__33[[#This Row],[Adj Close]]-DAX__2019_2020__33[[#This Row],[Adj Open]]</f>
        <v>-0.65657915187458116</v>
      </c>
      <c r="K7580" s="50">
        <v>564899</v>
      </c>
    </row>
    <row r="7581" spans="1:11" x14ac:dyDescent="0.3">
      <c r="A7581" s="51" t="str">
        <f t="shared" si="124"/>
        <v>HEI.DE</v>
      </c>
      <c r="B7581" s="52" t="s">
        <v>87</v>
      </c>
      <c r="C7581" s="50" t="s">
        <v>8150</v>
      </c>
      <c r="D7581" s="50">
        <f>DAX__2019_2020__33[[#This Row],[Open]]*(DAX__2019_2020__33[[#This Row],[Adj Close]]/DAX__2019_2020__33[[#This Row],[Close]])</f>
        <v>46.07821161166904</v>
      </c>
      <c r="E7581" s="50" t="s">
        <v>11753</v>
      </c>
      <c r="F7581" s="50" t="s">
        <v>20552</v>
      </c>
      <c r="G7581" s="50" t="s">
        <v>9078</v>
      </c>
      <c r="H7581" s="50" t="s">
        <v>20553</v>
      </c>
      <c r="I7581" s="50">
        <f>(DAX__2019_2020__33[[#This Row],[Adj Close]]-DAX__2019_2020__33[[#This Row],[Adj Open]])/DAX__2019_2020__33[[#This Row],[Adj Open]]</f>
        <v>1.1326250956293461E-2</v>
      </c>
      <c r="J7581" s="50">
        <f>DAX__2019_2020__33[[#This Row],[Adj Close]]-DAX__2019_2020__33[[#This Row],[Adj Open]]</f>
        <v>0.52189338833095889</v>
      </c>
      <c r="K7581" s="50">
        <v>794943</v>
      </c>
    </row>
    <row r="7582" spans="1:11" x14ac:dyDescent="0.3">
      <c r="A7582" s="51" t="str">
        <f t="shared" si="124"/>
        <v>HEI.DE</v>
      </c>
      <c r="B7582" s="52" t="s">
        <v>88</v>
      </c>
      <c r="C7582" s="50" t="s">
        <v>5112</v>
      </c>
      <c r="D7582" s="50">
        <f>DAX__2019_2020__33[[#This Row],[Open]]*(DAX__2019_2020__33[[#This Row],[Adj Close]]/DAX__2019_2020__33[[#This Row],[Close]])</f>
        <v>47.138835244161349</v>
      </c>
      <c r="E7582" s="50" t="s">
        <v>9677</v>
      </c>
      <c r="F7582" s="50" t="s">
        <v>8376</v>
      </c>
      <c r="G7582" s="50" t="s">
        <v>5048</v>
      </c>
      <c r="H7582" s="50" t="s">
        <v>20554</v>
      </c>
      <c r="I7582" s="50">
        <f>(DAX__2019_2020__33[[#This Row],[Adj Close]]-DAX__2019_2020__33[[#This Row],[Adj Open]])/DAX__2019_2020__33[[#This Row],[Adj Open]]</f>
        <v>9.2857142857144283E-3</v>
      </c>
      <c r="J7582" s="50">
        <f>DAX__2019_2020__33[[#This Row],[Adj Close]]-DAX__2019_2020__33[[#This Row],[Adj Open]]</f>
        <v>0.4377177558386478</v>
      </c>
      <c r="K7582" s="50">
        <v>864842</v>
      </c>
    </row>
    <row r="7583" spans="1:11" x14ac:dyDescent="0.3">
      <c r="A7583" s="51" t="str">
        <f t="shared" si="124"/>
        <v>HEI.DE</v>
      </c>
      <c r="B7583" s="52" t="s">
        <v>89</v>
      </c>
      <c r="C7583" s="50" t="s">
        <v>20555</v>
      </c>
      <c r="D7583" s="50">
        <f>DAX__2019_2020__33[[#This Row],[Open]]*(DAX__2019_2020__33[[#This Row],[Adj Close]]/DAX__2019_2020__33[[#This Row],[Close]])</f>
        <v>47.542885818915309</v>
      </c>
      <c r="E7583" s="50" t="s">
        <v>9139</v>
      </c>
      <c r="F7583" s="50" t="s">
        <v>8621</v>
      </c>
      <c r="G7583" s="50" t="s">
        <v>9649</v>
      </c>
      <c r="H7583" s="50" t="s">
        <v>20556</v>
      </c>
      <c r="I7583" s="50">
        <f>(DAX__2019_2020__33[[#This Row],[Adj Close]]-DAX__2019_2020__33[[#This Row],[Adj Open]])/DAX__2019_2020__33[[#This Row],[Adj Open]]</f>
        <v>1.770573654390943E-3</v>
      </c>
      <c r="J7583" s="50">
        <f>DAX__2019_2020__33[[#This Row],[Adj Close]]-DAX__2019_2020__33[[#This Row],[Adj Open]]</f>
        <v>8.4178181084688219E-2</v>
      </c>
      <c r="K7583" s="50">
        <v>662249</v>
      </c>
    </row>
    <row r="7584" spans="1:11" x14ac:dyDescent="0.3">
      <c r="A7584" s="51" t="str">
        <f t="shared" si="124"/>
        <v>HEI.DE</v>
      </c>
      <c r="B7584" s="52" t="s">
        <v>90</v>
      </c>
      <c r="C7584" s="50" t="s">
        <v>5094</v>
      </c>
      <c r="D7584" s="50">
        <f>DAX__2019_2020__33[[#This Row],[Open]]*(DAX__2019_2020__33[[#This Row],[Adj Close]]/DAX__2019_2020__33[[#This Row],[Close]])</f>
        <v>47.980597433628319</v>
      </c>
      <c r="E7584" s="50" t="s">
        <v>8742</v>
      </c>
      <c r="F7584" s="50" t="s">
        <v>8725</v>
      </c>
      <c r="G7584" s="50" t="s">
        <v>8733</v>
      </c>
      <c r="H7584" s="50" t="s">
        <v>20557</v>
      </c>
      <c r="I7584" s="50">
        <f>(DAX__2019_2020__33[[#This Row],[Adj Close]]-DAX__2019_2020__33[[#This Row],[Adj Open]])/DAX__2019_2020__33[[#This Row],[Adj Open]]</f>
        <v>-8.7719298245614637E-3</v>
      </c>
      <c r="J7584" s="50">
        <f>DAX__2019_2020__33[[#This Row],[Adj Close]]-DAX__2019_2020__33[[#This Row],[Adj Open]]</f>
        <v>-0.42088243362832145</v>
      </c>
      <c r="K7584" s="50">
        <v>635822</v>
      </c>
    </row>
    <row r="7585" spans="1:11" x14ac:dyDescent="0.3">
      <c r="A7585" s="51" t="str">
        <f t="shared" si="124"/>
        <v>HEI.DE</v>
      </c>
      <c r="B7585" s="52" t="s">
        <v>91</v>
      </c>
      <c r="C7585" s="50" t="s">
        <v>7786</v>
      </c>
      <c r="D7585" s="50">
        <f>DAX__2019_2020__33[[#This Row],[Open]]*(DAX__2019_2020__33[[#This Row],[Adj Close]]/DAX__2019_2020__33[[#This Row],[Close]])</f>
        <v>47.307189973427484</v>
      </c>
      <c r="E7585" s="50" t="s">
        <v>7766</v>
      </c>
      <c r="F7585" s="50" t="s">
        <v>9733</v>
      </c>
      <c r="G7585" s="50" t="s">
        <v>9537</v>
      </c>
      <c r="H7585" s="50" t="s">
        <v>20558</v>
      </c>
      <c r="I7585" s="50">
        <f>(DAX__2019_2020__33[[#This Row],[Adj Close]]-DAX__2019_2020__33[[#This Row],[Adj Open]])/DAX__2019_2020__33[[#This Row],[Adj Open]]</f>
        <v>8.1850354415473094E-3</v>
      </c>
      <c r="J7585" s="50">
        <f>DAX__2019_2020__33[[#This Row],[Adj Close]]-DAX__2019_2020__33[[#This Row],[Adj Open]]</f>
        <v>0.38721102657251549</v>
      </c>
      <c r="K7585" s="50">
        <v>1369888</v>
      </c>
    </row>
    <row r="7586" spans="1:11" x14ac:dyDescent="0.3">
      <c r="A7586" s="51" t="str">
        <f t="shared" si="124"/>
        <v>HEI.DE</v>
      </c>
      <c r="B7586" s="52" t="s">
        <v>92</v>
      </c>
      <c r="C7586" s="50" t="s">
        <v>11726</v>
      </c>
      <c r="D7586" s="50">
        <f>DAX__2019_2020__33[[#This Row],[Open]]*(DAX__2019_2020__33[[#This Row],[Adj Close]]/DAX__2019_2020__33[[#This Row],[Close]])</f>
        <v>48.350975632127408</v>
      </c>
      <c r="E7586" s="50" t="s">
        <v>9546</v>
      </c>
      <c r="F7586" s="50" t="s">
        <v>8748</v>
      </c>
      <c r="G7586" s="50" t="s">
        <v>4965</v>
      </c>
      <c r="H7586" s="50" t="s">
        <v>20559</v>
      </c>
      <c r="I7586" s="50">
        <f>(DAX__2019_2020__33[[#This Row],[Adj Close]]-DAX__2019_2020__33[[#This Row],[Adj Open]])/DAX__2019_2020__33[[#This Row],[Adj Open]]</f>
        <v>6.2674095798644679E-3</v>
      </c>
      <c r="J7586" s="50">
        <f>DAX__2019_2020__33[[#This Row],[Adj Close]]-DAX__2019_2020__33[[#This Row],[Adj Open]]</f>
        <v>0.30303536787258878</v>
      </c>
      <c r="K7586" s="50">
        <v>1209557</v>
      </c>
    </row>
    <row r="7587" spans="1:11" x14ac:dyDescent="0.3">
      <c r="A7587" s="51" t="str">
        <f t="shared" si="124"/>
        <v>HEI.DE</v>
      </c>
      <c r="B7587" s="52" t="s">
        <v>93</v>
      </c>
      <c r="C7587" s="50" t="s">
        <v>8943</v>
      </c>
      <c r="D7587" s="50">
        <f>DAX__2019_2020__33[[#This Row],[Open]]*(DAX__2019_2020__33[[#This Row],[Adj Close]]/DAX__2019_2020__33[[#This Row],[Close]])</f>
        <v>49.007550947851783</v>
      </c>
      <c r="E7587" s="50" t="s">
        <v>4995</v>
      </c>
      <c r="F7587" s="50" t="s">
        <v>11781</v>
      </c>
      <c r="G7587" s="50" t="s">
        <v>7816</v>
      </c>
      <c r="H7587" s="50" t="s">
        <v>20560</v>
      </c>
      <c r="I7587" s="50">
        <f>(DAX__2019_2020__33[[#This Row],[Adj Close]]-DAX__2019_2020__33[[#This Row],[Adj Open]])/DAX__2019_2020__33[[#This Row],[Adj Open]]</f>
        <v>5.8399174537972446E-3</v>
      </c>
      <c r="J7587" s="50">
        <f>DAX__2019_2020__33[[#This Row],[Adj Close]]-DAX__2019_2020__33[[#This Row],[Adj Open]]</f>
        <v>0.28620005214821731</v>
      </c>
      <c r="K7587" s="50">
        <v>829390</v>
      </c>
    </row>
    <row r="7588" spans="1:11" x14ac:dyDescent="0.3">
      <c r="A7588" s="51" t="str">
        <f t="shared" si="124"/>
        <v>HEI.DE</v>
      </c>
      <c r="B7588" s="52" t="s">
        <v>94</v>
      </c>
      <c r="C7588" s="50" t="s">
        <v>7820</v>
      </c>
      <c r="D7588" s="50">
        <f>DAX__2019_2020__33[[#This Row],[Open]]*(DAX__2019_2020__33[[#This Row],[Adj Close]]/DAX__2019_2020__33[[#This Row],[Close]])</f>
        <v>49.159073553582097</v>
      </c>
      <c r="E7588" s="50" t="s">
        <v>9143</v>
      </c>
      <c r="F7588" s="50" t="s">
        <v>9137</v>
      </c>
      <c r="G7588" s="50" t="s">
        <v>4966</v>
      </c>
      <c r="H7588" s="50" t="s">
        <v>20561</v>
      </c>
      <c r="I7588" s="50">
        <f>(DAX__2019_2020__33[[#This Row],[Adj Close]]-DAX__2019_2020__33[[#This Row],[Adj Open]])/DAX__2019_2020__33[[#This Row],[Adj Open]]</f>
        <v>6.8492634640663448E-3</v>
      </c>
      <c r="J7588" s="50">
        <f>DAX__2019_2020__33[[#This Row],[Adj Close]]-DAX__2019_2020__33[[#This Row],[Adj Open]]</f>
        <v>0.33670344641789995</v>
      </c>
      <c r="K7588" s="50">
        <v>609646</v>
      </c>
    </row>
    <row r="7589" spans="1:11" x14ac:dyDescent="0.3">
      <c r="A7589" s="51" t="str">
        <f t="shared" si="124"/>
        <v>HEI.DE</v>
      </c>
      <c r="B7589" s="52" t="s">
        <v>95</v>
      </c>
      <c r="C7589" s="50" t="s">
        <v>7777</v>
      </c>
      <c r="D7589" s="50">
        <f>DAX__2019_2020__33[[#This Row],[Open]]*(DAX__2019_2020__33[[#This Row],[Adj Close]]/DAX__2019_2020__33[[#This Row],[Close]])</f>
        <v>50.000833539213623</v>
      </c>
      <c r="E7589" s="50" t="s">
        <v>7708</v>
      </c>
      <c r="F7589" s="50" t="s">
        <v>9095</v>
      </c>
      <c r="G7589" s="50" t="s">
        <v>7605</v>
      </c>
      <c r="H7589" s="50" t="s">
        <v>20562</v>
      </c>
      <c r="I7589" s="50">
        <f>(DAX__2019_2020__33[[#This Row],[Adj Close]]-DAX__2019_2020__33[[#This Row],[Adj Open]])/DAX__2019_2020__33[[#This Row],[Adj Open]]</f>
        <v>1.2457861533405386E-2</v>
      </c>
      <c r="J7589" s="50">
        <f>DAX__2019_2020__33[[#This Row],[Adj Close]]-DAX__2019_2020__33[[#This Row],[Adj Open]]</f>
        <v>0.62290346078637526</v>
      </c>
      <c r="K7589" s="50">
        <v>1214785</v>
      </c>
    </row>
    <row r="7590" spans="1:11" x14ac:dyDescent="0.3">
      <c r="A7590" s="51" t="str">
        <f t="shared" si="124"/>
        <v>HEI.DE</v>
      </c>
      <c r="B7590" s="52" t="s">
        <v>96</v>
      </c>
      <c r="C7590" s="50" t="s">
        <v>5183</v>
      </c>
      <c r="D7590" s="50">
        <f>DAX__2019_2020__33[[#This Row],[Open]]*(DAX__2019_2020__33[[#This Row],[Adj Close]]/DAX__2019_2020__33[[#This Row],[Close]])</f>
        <v>50.775257196385205</v>
      </c>
      <c r="E7590" s="50" t="s">
        <v>9548</v>
      </c>
      <c r="F7590" s="50" t="s">
        <v>7625</v>
      </c>
      <c r="G7590" s="50" t="s">
        <v>11833</v>
      </c>
      <c r="H7590" s="50" t="s">
        <v>20563</v>
      </c>
      <c r="I7590" s="50">
        <f>(DAX__2019_2020__33[[#This Row],[Adj Close]]-DAX__2019_2020__33[[#This Row],[Adj Open]])/DAX__2019_2020__33[[#This Row],[Adj Open]]</f>
        <v>-5.968186339522492E-3</v>
      </c>
      <c r="J7590" s="50">
        <f>DAX__2019_2020__33[[#This Row],[Adj Close]]-DAX__2019_2020__33[[#This Row],[Adj Open]]</f>
        <v>-0.30303619638520729</v>
      </c>
      <c r="K7590" s="50">
        <v>707507</v>
      </c>
    </row>
    <row r="7591" spans="1:11" x14ac:dyDescent="0.3">
      <c r="A7591" s="51" t="str">
        <f t="shared" si="124"/>
        <v>HEI.DE</v>
      </c>
      <c r="B7591" s="52" t="s">
        <v>97</v>
      </c>
      <c r="C7591" s="50" t="s">
        <v>4975</v>
      </c>
      <c r="D7591" s="50">
        <f>DAX__2019_2020__33[[#This Row],[Open]]*(DAX__2019_2020__33[[#This Row],[Adj Close]]/DAX__2019_2020__33[[#This Row],[Close]])</f>
        <v>50.017673302999285</v>
      </c>
      <c r="E7591" s="50" t="s">
        <v>7286</v>
      </c>
      <c r="F7591" s="50" t="s">
        <v>7835</v>
      </c>
      <c r="G7591" s="50" t="s">
        <v>5170</v>
      </c>
      <c r="H7591" s="50" t="s">
        <v>20564</v>
      </c>
      <c r="I7591" s="50">
        <f>(DAX__2019_2020__33[[#This Row],[Adj Close]]-DAX__2019_2020__33[[#This Row],[Adj Open]])/DAX__2019_2020__33[[#This Row],[Adj Open]]</f>
        <v>2.154161970857019E-2</v>
      </c>
      <c r="J7591" s="50">
        <f>DAX__2019_2020__33[[#This Row],[Adj Close]]-DAX__2019_2020__33[[#This Row],[Adj Open]]</f>
        <v>1.0774616970007145</v>
      </c>
      <c r="K7591" s="50">
        <v>945745</v>
      </c>
    </row>
    <row r="7592" spans="1:11" x14ac:dyDescent="0.3">
      <c r="A7592" s="51" t="str">
        <f t="shared" si="124"/>
        <v>HEI.DE</v>
      </c>
      <c r="B7592" s="52" t="s">
        <v>98</v>
      </c>
      <c r="C7592" s="50" t="s">
        <v>7710</v>
      </c>
      <c r="D7592" s="50">
        <f>DAX__2019_2020__33[[#This Row],[Open]]*(DAX__2019_2020__33[[#This Row],[Adj Close]]/DAX__2019_2020__33[[#This Row],[Close]])</f>
        <v>50.842601943616508</v>
      </c>
      <c r="E7592" s="50" t="s">
        <v>8765</v>
      </c>
      <c r="F7592" s="50" t="s">
        <v>5163</v>
      </c>
      <c r="G7592" s="50" t="s">
        <v>7660</v>
      </c>
      <c r="H7592" s="50" t="s">
        <v>20565</v>
      </c>
      <c r="I7592" s="50">
        <f>(DAX__2019_2020__33[[#This Row],[Adj Close]]-DAX__2019_2020__33[[#This Row],[Adj Open]])/DAX__2019_2020__33[[#This Row],[Adj Open]]</f>
        <v>-6.953675266434688E-3</v>
      </c>
      <c r="J7592" s="50">
        <f>DAX__2019_2020__33[[#This Row],[Adj Close]]-DAX__2019_2020__33[[#This Row],[Adj Open]]</f>
        <v>-0.35354294361651029</v>
      </c>
      <c r="K7592" s="50">
        <v>802488</v>
      </c>
    </row>
    <row r="7593" spans="1:11" x14ac:dyDescent="0.3">
      <c r="A7593" s="51" t="str">
        <f t="shared" si="124"/>
        <v>HEI.DE</v>
      </c>
      <c r="B7593" s="52" t="s">
        <v>99</v>
      </c>
      <c r="C7593" s="50" t="s">
        <v>18935</v>
      </c>
      <c r="D7593" s="50">
        <f>DAX__2019_2020__33[[#This Row],[Open]]*(DAX__2019_2020__33[[#This Row],[Adj Close]]/DAX__2019_2020__33[[#This Row],[Close]])</f>
        <v>50.556400723610736</v>
      </c>
      <c r="E7593" s="50" t="s">
        <v>7824</v>
      </c>
      <c r="F7593" s="50" t="s">
        <v>8969</v>
      </c>
      <c r="G7593" s="50" t="s">
        <v>9084</v>
      </c>
      <c r="H7593" s="50" t="s">
        <v>20566</v>
      </c>
      <c r="I7593" s="50">
        <f>(DAX__2019_2020__33[[#This Row],[Adj Close]]-DAX__2019_2020__33[[#This Row],[Adj Open]])/DAX__2019_2020__33[[#This Row],[Adj Open]]</f>
        <v>6.6599732490848747E-3</v>
      </c>
      <c r="J7593" s="50">
        <f>DAX__2019_2020__33[[#This Row],[Adj Close]]-DAX__2019_2020__33[[#This Row],[Adj Open]]</f>
        <v>0.3367042763892627</v>
      </c>
      <c r="K7593" s="50">
        <v>722959</v>
      </c>
    </row>
    <row r="7594" spans="1:11" x14ac:dyDescent="0.3">
      <c r="A7594" s="51" t="str">
        <f t="shared" si="124"/>
        <v>HEI.DE</v>
      </c>
      <c r="B7594" s="52" t="s">
        <v>100</v>
      </c>
      <c r="C7594" s="50" t="s">
        <v>5170</v>
      </c>
      <c r="D7594" s="50">
        <f>DAX__2019_2020__33[[#This Row],[Open]]*(DAX__2019_2020__33[[#This Row],[Adj Close]]/DAX__2019_2020__33[[#This Row],[Close]])</f>
        <v>51.09512765906004</v>
      </c>
      <c r="E7594" s="50" t="s">
        <v>5353</v>
      </c>
      <c r="F7594" s="50" t="s">
        <v>9213</v>
      </c>
      <c r="G7594" s="50" t="s">
        <v>19162</v>
      </c>
      <c r="H7594" s="50" t="s">
        <v>20567</v>
      </c>
      <c r="I7594" s="50">
        <f>(DAX__2019_2020__33[[#This Row],[Adj Close]]-DAX__2019_2020__33[[#This Row],[Adj Open]])/DAX__2019_2020__33[[#This Row],[Adj Open]]</f>
        <v>1.3509044258500151E-2</v>
      </c>
      <c r="J7594" s="50">
        <f>DAX__2019_2020__33[[#This Row],[Adj Close]]-DAX__2019_2020__33[[#This Row],[Adj Open]]</f>
        <v>0.69024634093995729</v>
      </c>
      <c r="K7594" s="50">
        <v>844834</v>
      </c>
    </row>
    <row r="7595" spans="1:11" x14ac:dyDescent="0.3">
      <c r="A7595" s="51" t="str">
        <f t="shared" si="124"/>
        <v>HEI.DE</v>
      </c>
      <c r="B7595" s="52" t="s">
        <v>101</v>
      </c>
      <c r="C7595" s="50" t="s">
        <v>11534</v>
      </c>
      <c r="D7595" s="50">
        <f>DAX__2019_2020__33[[#This Row],[Open]]*(DAX__2019_2020__33[[#This Row],[Adj Close]]/DAX__2019_2020__33[[#This Row],[Close]])</f>
        <v>51.718037518155946</v>
      </c>
      <c r="E7595" s="50" t="s">
        <v>7844</v>
      </c>
      <c r="F7595" s="50" t="s">
        <v>7712</v>
      </c>
      <c r="G7595" s="50" t="s">
        <v>8947</v>
      </c>
      <c r="H7595" s="50" t="s">
        <v>20568</v>
      </c>
      <c r="I7595" s="50">
        <f>(DAX__2019_2020__33[[#This Row],[Adj Close]]-DAX__2019_2020__33[[#This Row],[Adj Open]])/DAX__2019_2020__33[[#This Row],[Adj Open]]</f>
        <v>-1.2369775591955928E-2</v>
      </c>
      <c r="J7595" s="50">
        <f>DAX__2019_2020__33[[#This Row],[Adj Close]]-DAX__2019_2020__33[[#This Row],[Adj Open]]</f>
        <v>-0.63974051815594635</v>
      </c>
      <c r="K7595" s="50">
        <v>615738</v>
      </c>
    </row>
    <row r="7596" spans="1:11" x14ac:dyDescent="0.3">
      <c r="A7596" s="51" t="str">
        <f t="shared" si="124"/>
        <v>HEI.DE</v>
      </c>
      <c r="B7596" s="52" t="s">
        <v>102</v>
      </c>
      <c r="C7596" s="50" t="s">
        <v>11803</v>
      </c>
      <c r="D7596" s="50">
        <f>DAX__2019_2020__33[[#This Row],[Open]]*(DAX__2019_2020__33[[#This Row],[Adj Close]]/DAX__2019_2020__33[[#This Row],[Close]])</f>
        <v>51.31399221072278</v>
      </c>
      <c r="E7596" s="50" t="s">
        <v>8087</v>
      </c>
      <c r="F7596" s="50" t="s">
        <v>19101</v>
      </c>
      <c r="G7596" s="50" t="s">
        <v>5170</v>
      </c>
      <c r="H7596" s="50" t="s">
        <v>20564</v>
      </c>
      <c r="I7596" s="50">
        <f>(DAX__2019_2020__33[[#This Row],[Adj Close]]-DAX__2019_2020__33[[#This Row],[Adj Open]])/DAX__2019_2020__33[[#This Row],[Adj Open]]</f>
        <v>-4.2650591250830028E-3</v>
      </c>
      <c r="J7596" s="50">
        <f>DAX__2019_2020__33[[#This Row],[Adj Close]]-DAX__2019_2020__33[[#This Row],[Adj Open]]</f>
        <v>-0.2188572107227813</v>
      </c>
      <c r="K7596" s="50">
        <v>635849</v>
      </c>
    </row>
    <row r="7597" spans="1:11" x14ac:dyDescent="0.3">
      <c r="A7597" s="51" t="str">
        <f t="shared" si="124"/>
        <v>HEI.DE</v>
      </c>
      <c r="B7597" s="52" t="s">
        <v>103</v>
      </c>
      <c r="C7597" s="50" t="s">
        <v>11343</v>
      </c>
      <c r="D7597" s="50">
        <f>DAX__2019_2020__33[[#This Row],[Open]]*(DAX__2019_2020__33[[#This Row],[Adj Close]]/DAX__2019_2020__33[[#This Row],[Close]])</f>
        <v>51.19614</v>
      </c>
      <c r="E7597" s="50" t="s">
        <v>11343</v>
      </c>
      <c r="F7597" s="50" t="s">
        <v>11833</v>
      </c>
      <c r="G7597" s="50" t="s">
        <v>11343</v>
      </c>
      <c r="H7597" s="50" t="s">
        <v>20569</v>
      </c>
      <c r="I7597" s="50">
        <f>(DAX__2019_2020__33[[#This Row],[Adj Close]]-DAX__2019_2020__33[[#This Row],[Adj Open]])/DAX__2019_2020__33[[#This Row],[Adj Open]]</f>
        <v>0</v>
      </c>
      <c r="J7597" s="50">
        <f>DAX__2019_2020__33[[#This Row],[Adj Close]]-DAX__2019_2020__33[[#This Row],[Adj Open]]</f>
        <v>0</v>
      </c>
      <c r="K7597" s="50">
        <v>502813</v>
      </c>
    </row>
    <row r="7598" spans="1:11" x14ac:dyDescent="0.3">
      <c r="A7598" s="51" t="str">
        <f t="shared" si="124"/>
        <v>HEI.DE</v>
      </c>
      <c r="B7598" s="52" t="s">
        <v>104</v>
      </c>
      <c r="C7598" s="50" t="s">
        <v>7894</v>
      </c>
      <c r="D7598" s="50">
        <f>DAX__2019_2020__33[[#This Row],[Open]]*(DAX__2019_2020__33[[#This Row],[Adj Close]]/DAX__2019_2020__33[[#This Row],[Close]])</f>
        <v>51.263482876977719</v>
      </c>
      <c r="E7598" s="50" t="s">
        <v>5264</v>
      </c>
      <c r="F7598" s="50" t="s">
        <v>9133</v>
      </c>
      <c r="G7598" s="50" t="s">
        <v>8776</v>
      </c>
      <c r="H7598" s="50" t="s">
        <v>20570</v>
      </c>
      <c r="I7598" s="50">
        <f>(DAX__2019_2020__33[[#This Row],[Adj Close]]-DAX__2019_2020__33[[#This Row],[Adj Open]])/DAX__2019_2020__33[[#This Row],[Adj Open]]</f>
        <v>-8.8670112030538283E-3</v>
      </c>
      <c r="J7598" s="50">
        <f>DAX__2019_2020__33[[#This Row],[Adj Close]]-DAX__2019_2020__33[[#This Row],[Adj Open]]</f>
        <v>-0.45455387697771954</v>
      </c>
      <c r="K7598" s="50">
        <v>742969</v>
      </c>
    </row>
    <row r="7599" spans="1:11" x14ac:dyDescent="0.3">
      <c r="A7599" s="51" t="str">
        <f t="shared" si="124"/>
        <v>HEI.DE</v>
      </c>
      <c r="B7599" s="52" t="s">
        <v>105</v>
      </c>
      <c r="C7599" s="50" t="s">
        <v>18933</v>
      </c>
      <c r="D7599" s="50">
        <f>DAX__2019_2020__33[[#This Row],[Open]]*(DAX__2019_2020__33[[#This Row],[Adj Close]]/DAX__2019_2020__33[[#This Row],[Close]])</f>
        <v>50.943616598224509</v>
      </c>
      <c r="E7599" s="50" t="s">
        <v>7655</v>
      </c>
      <c r="F7599" s="50" t="s">
        <v>19105</v>
      </c>
      <c r="G7599" s="50" t="s">
        <v>7725</v>
      </c>
      <c r="H7599" s="50" t="s">
        <v>20571</v>
      </c>
      <c r="I7599" s="50">
        <f>(DAX__2019_2020__33[[#This Row],[Adj Close]]-DAX__2019_2020__33[[#This Row],[Adj Open]])/DAX__2019_2020__33[[#This Row],[Adj Open]]</f>
        <v>1.2227329808327792E-2</v>
      </c>
      <c r="J7599" s="50">
        <f>DAX__2019_2020__33[[#This Row],[Adj Close]]-DAX__2019_2020__33[[#This Row],[Adj Open]]</f>
        <v>0.622904401775493</v>
      </c>
      <c r="K7599" s="50">
        <v>778221</v>
      </c>
    </row>
    <row r="7600" spans="1:11" x14ac:dyDescent="0.3">
      <c r="A7600" s="51" t="str">
        <f t="shared" si="124"/>
        <v>HEI.DE</v>
      </c>
      <c r="B7600" s="52" t="s">
        <v>106</v>
      </c>
      <c r="C7600" s="50" t="s">
        <v>7643</v>
      </c>
      <c r="D7600" s="50">
        <f>DAX__2019_2020__33[[#This Row],[Open]]*(DAX__2019_2020__33[[#This Row],[Adj Close]]/DAX__2019_2020__33[[#This Row],[Close]])</f>
        <v>51.684369711742733</v>
      </c>
      <c r="E7600" s="50" t="s">
        <v>7733</v>
      </c>
      <c r="F7600" s="50" t="s">
        <v>5266</v>
      </c>
      <c r="G7600" s="50" t="s">
        <v>20572</v>
      </c>
      <c r="H7600" s="50" t="s">
        <v>20573</v>
      </c>
      <c r="I7600" s="50">
        <f>(DAX__2019_2020__33[[#This Row],[Adj Close]]-DAX__2019_2020__33[[#This Row],[Adj Open]])/DAX__2019_2020__33[[#This Row],[Adj Open]]</f>
        <v>-4.5603092977098379E-3</v>
      </c>
      <c r="J7600" s="50">
        <f>DAX__2019_2020__33[[#This Row],[Adj Close]]-DAX__2019_2020__33[[#This Row],[Adj Open]]</f>
        <v>-0.2356967117427331</v>
      </c>
      <c r="K7600" s="50">
        <v>573535</v>
      </c>
    </row>
    <row r="7601" spans="1:11" x14ac:dyDescent="0.3">
      <c r="A7601" s="51" t="str">
        <f t="shared" si="124"/>
        <v>HEI.DE</v>
      </c>
      <c r="B7601" s="52" t="s">
        <v>107</v>
      </c>
      <c r="C7601" s="50" t="s">
        <v>7633</v>
      </c>
      <c r="D7601" s="50">
        <f>DAX__2019_2020__33[[#This Row],[Open]]*(DAX__2019_2020__33[[#This Row],[Adj Close]]/DAX__2019_2020__33[[#This Row],[Close]])</f>
        <v>51.617025674061907</v>
      </c>
      <c r="E7601" s="50" t="s">
        <v>7684</v>
      </c>
      <c r="F7601" s="50" t="s">
        <v>11328</v>
      </c>
      <c r="G7601" s="50" t="s">
        <v>5264</v>
      </c>
      <c r="H7601" s="50" t="s">
        <v>20574</v>
      </c>
      <c r="I7601" s="50">
        <f>(DAX__2019_2020__33[[#This Row],[Adj Close]]-DAX__2019_2020__33[[#This Row],[Adj Open]])/DAX__2019_2020__33[[#This Row],[Adj Open]]</f>
        <v>7.8277723418133226E-3</v>
      </c>
      <c r="J7601" s="50">
        <f>DAX__2019_2020__33[[#This Row],[Adj Close]]-DAX__2019_2020__33[[#This Row],[Adj Open]]</f>
        <v>0.40404632593808998</v>
      </c>
      <c r="K7601" s="50">
        <v>1074476</v>
      </c>
    </row>
    <row r="7602" spans="1:11" x14ac:dyDescent="0.3">
      <c r="A7602" s="51" t="str">
        <f t="shared" si="124"/>
        <v>HEI.DE</v>
      </c>
      <c r="B7602" s="52" t="s">
        <v>108</v>
      </c>
      <c r="C7602" s="50" t="s">
        <v>5264</v>
      </c>
      <c r="D7602" s="50">
        <f>DAX__2019_2020__33[[#This Row],[Open]]*(DAX__2019_2020__33[[#This Row],[Adj Close]]/DAX__2019_2020__33[[#This Row],[Close]])</f>
        <v>52.021070684055786</v>
      </c>
      <c r="E7602" s="50" t="s">
        <v>5534</v>
      </c>
      <c r="F7602" s="50" t="s">
        <v>7838</v>
      </c>
      <c r="G7602" s="50" t="s">
        <v>8781</v>
      </c>
      <c r="H7602" s="50" t="s">
        <v>20575</v>
      </c>
      <c r="I7602" s="50">
        <f>(DAX__2019_2020__33[[#This Row],[Adj Close]]-DAX__2019_2020__33[[#This Row],[Adj Open]])/DAX__2019_2020__33[[#This Row],[Adj Open]]</f>
        <v>-2.9126214063529888E-3</v>
      </c>
      <c r="J7602" s="50">
        <f>DAX__2019_2020__33[[#This Row],[Adj Close]]-DAX__2019_2020__33[[#This Row],[Adj Open]]</f>
        <v>-0.15151768405578281</v>
      </c>
      <c r="K7602" s="50">
        <v>687606</v>
      </c>
    </row>
    <row r="7603" spans="1:11" x14ac:dyDescent="0.3">
      <c r="A7603" s="51" t="str">
        <f t="shared" si="124"/>
        <v>HEI.DE</v>
      </c>
      <c r="B7603" s="52" t="s">
        <v>109</v>
      </c>
      <c r="C7603" s="50" t="s">
        <v>8110</v>
      </c>
      <c r="D7603" s="50">
        <f>DAX__2019_2020__33[[#This Row],[Open]]*(DAX__2019_2020__33[[#This Row],[Adj Close]]/DAX__2019_2020__33[[#This Row],[Close]])</f>
        <v>51.516019109356968</v>
      </c>
      <c r="E7603" s="50" t="s">
        <v>7646</v>
      </c>
      <c r="F7603" s="50" t="s">
        <v>19108</v>
      </c>
      <c r="G7603" s="50" t="s">
        <v>7627</v>
      </c>
      <c r="H7603" s="50" t="s">
        <v>20576</v>
      </c>
      <c r="I7603" s="50">
        <f>(DAX__2019_2020__33[[#This Row],[Adj Close]]-DAX__2019_2020__33[[#This Row],[Adj Open]])/DAX__2019_2020__33[[#This Row],[Adj Open]]</f>
        <v>-3.4967319690076402E-2</v>
      </c>
      <c r="J7603" s="50">
        <f>DAX__2019_2020__33[[#This Row],[Adj Close]]-DAX__2019_2020__33[[#This Row],[Adj Open]]</f>
        <v>-1.8013771093569702</v>
      </c>
      <c r="K7603" s="50">
        <v>1222677</v>
      </c>
    </row>
    <row r="7604" spans="1:11" x14ac:dyDescent="0.3">
      <c r="A7604" s="51" t="str">
        <f t="shared" si="124"/>
        <v>HEI.DE</v>
      </c>
      <c r="B7604" s="52" t="s">
        <v>110</v>
      </c>
      <c r="C7604" s="50" t="s">
        <v>4995</v>
      </c>
      <c r="D7604" s="50">
        <f>DAX__2019_2020__33[[#This Row],[Open]]*(DAX__2019_2020__33[[#This Row],[Adj Close]]/DAX__2019_2020__33[[#This Row],[Close]])</f>
        <v>49.664132431241306</v>
      </c>
      <c r="E7604" s="50" t="s">
        <v>19148</v>
      </c>
      <c r="F7604" s="50" t="s">
        <v>20577</v>
      </c>
      <c r="G7604" s="50" t="s">
        <v>8754</v>
      </c>
      <c r="H7604" s="50" t="s">
        <v>20578</v>
      </c>
      <c r="I7604" s="50">
        <f>(DAX__2019_2020__33[[#This Row],[Adj Close]]-DAX__2019_2020__33[[#This Row],[Adj Open]])/DAX__2019_2020__33[[#This Row],[Adj Open]]</f>
        <v>-1.0508457627118677E-2</v>
      </c>
      <c r="J7604" s="50">
        <f>DAX__2019_2020__33[[#This Row],[Adj Close]]-DAX__2019_2020__33[[#This Row],[Adj Open]]</f>
        <v>-0.52189343124130971</v>
      </c>
      <c r="K7604" s="50">
        <v>996862</v>
      </c>
    </row>
    <row r="7605" spans="1:11" x14ac:dyDescent="0.3">
      <c r="A7605" s="51" t="str">
        <f t="shared" si="124"/>
        <v>HEI.DE</v>
      </c>
      <c r="B7605" s="52" t="s">
        <v>111</v>
      </c>
      <c r="C7605" s="50" t="s">
        <v>18928</v>
      </c>
      <c r="D7605" s="50">
        <f>DAX__2019_2020__33[[#This Row],[Open]]*(DAX__2019_2020__33[[#This Row],[Adj Close]]/DAX__2019_2020__33[[#This Row],[Close]])</f>
        <v>49.344257443149196</v>
      </c>
      <c r="E7605" s="50" t="s">
        <v>7631</v>
      </c>
      <c r="F7605" s="50" t="s">
        <v>5053</v>
      </c>
      <c r="G7605" s="50" t="s">
        <v>9121</v>
      </c>
      <c r="H7605" s="50" t="s">
        <v>20579</v>
      </c>
      <c r="I7605" s="50">
        <f>(DAX__2019_2020__33[[#This Row],[Adj Close]]-DAX__2019_2020__33[[#This Row],[Adj Open]])/DAX__2019_2020__33[[#This Row],[Adj Open]]</f>
        <v>4.435380491903472E-3</v>
      </c>
      <c r="J7605" s="50">
        <f>DAX__2019_2020__33[[#This Row],[Adj Close]]-DAX__2019_2020__33[[#This Row],[Adj Open]]</f>
        <v>0.21886055685080663</v>
      </c>
      <c r="K7605" s="50">
        <v>698249</v>
      </c>
    </row>
    <row r="7606" spans="1:11" x14ac:dyDescent="0.3">
      <c r="A7606" s="51" t="str">
        <f t="shared" si="124"/>
        <v>HEI.DE</v>
      </c>
      <c r="B7606" s="52" t="s">
        <v>112</v>
      </c>
      <c r="C7606" s="50" t="s">
        <v>9095</v>
      </c>
      <c r="D7606" s="50">
        <f>DAX__2019_2020__33[[#This Row],[Open]]*(DAX__2019_2020__33[[#This Row],[Adj Close]]/DAX__2019_2020__33[[#This Row],[Close]])</f>
        <v>49.899823775260593</v>
      </c>
      <c r="E7606" s="50" t="s">
        <v>7621</v>
      </c>
      <c r="F7606" s="50" t="s">
        <v>11835</v>
      </c>
      <c r="G7606" s="50" t="s">
        <v>11835</v>
      </c>
      <c r="H7606" s="50" t="s">
        <v>20580</v>
      </c>
      <c r="I7606" s="50">
        <f>(DAX__2019_2020__33[[#This Row],[Adj Close]]-DAX__2019_2020__33[[#This Row],[Adj Open]])/DAX__2019_2020__33[[#This Row],[Adj Open]]</f>
        <v>-5.3981107523296962E-3</v>
      </c>
      <c r="J7606" s="50">
        <f>DAX__2019_2020__33[[#This Row],[Adj Close]]-DAX__2019_2020__33[[#This Row],[Adj Open]]</f>
        <v>-0.26936477526059122</v>
      </c>
      <c r="K7606" s="50">
        <v>674102</v>
      </c>
    </row>
    <row r="7607" spans="1:11" x14ac:dyDescent="0.3">
      <c r="A7607" s="51" t="str">
        <f t="shared" si="124"/>
        <v>HEI.DE</v>
      </c>
      <c r="B7607" s="52" t="s">
        <v>113</v>
      </c>
      <c r="C7607" s="50" t="s">
        <v>4975</v>
      </c>
      <c r="D7607" s="50">
        <f>DAX__2019_2020__33[[#This Row],[Open]]*(DAX__2019_2020__33[[#This Row],[Adj Close]]/DAX__2019_2020__33[[#This Row],[Close]])</f>
        <v>50.017671903921418</v>
      </c>
      <c r="E7607" s="50" t="s">
        <v>8776</v>
      </c>
      <c r="F7607" s="50" t="s">
        <v>5178</v>
      </c>
      <c r="G7607" s="50" t="s">
        <v>18935</v>
      </c>
      <c r="H7607" s="50" t="s">
        <v>20581</v>
      </c>
      <c r="I7607" s="50">
        <f>(DAX__2019_2020__33[[#This Row],[Adj Close]]-DAX__2019_2020__33[[#This Row],[Adj Open]])/DAX__2019_2020__33[[#This Row],[Adj Open]]</f>
        <v>1.0770835098311442E-2</v>
      </c>
      <c r="J7607" s="50">
        <f>DAX__2019_2020__33[[#This Row],[Adj Close]]-DAX__2019_2020__33[[#This Row],[Adj Open]]</f>
        <v>0.53873209607858286</v>
      </c>
      <c r="K7607" s="50">
        <v>910801</v>
      </c>
    </row>
    <row r="7608" spans="1:11" x14ac:dyDescent="0.3">
      <c r="A7608" s="51" t="str">
        <f t="shared" si="124"/>
        <v>HEI.DE</v>
      </c>
      <c r="B7608" s="52" t="s">
        <v>114</v>
      </c>
      <c r="C7608" s="50" t="s">
        <v>5004</v>
      </c>
      <c r="D7608" s="50">
        <f>DAX__2019_2020__33[[#This Row],[Open]]*(DAX__2019_2020__33[[#This Row],[Adj Close]]/DAX__2019_2020__33[[#This Row],[Close]])</f>
        <v>50.926776449999998</v>
      </c>
      <c r="E7608" s="50" t="s">
        <v>5266</v>
      </c>
      <c r="F7608" s="50" t="s">
        <v>5175</v>
      </c>
      <c r="G7608" s="50" t="s">
        <v>4962</v>
      </c>
      <c r="H7608" s="50" t="s">
        <v>20582</v>
      </c>
      <c r="I7608" s="50">
        <f>(DAX__2019_2020__33[[#This Row],[Adj Close]]-DAX__2019_2020__33[[#This Row],[Adj Open]])/DAX__2019_2020__33[[#This Row],[Adj Open]]</f>
        <v>-8.2644628099173677E-3</v>
      </c>
      <c r="J7608" s="50">
        <f>DAX__2019_2020__33[[#This Row],[Adj Close]]-DAX__2019_2020__33[[#This Row],[Adj Open]]</f>
        <v>-0.42088245000000057</v>
      </c>
      <c r="K7608" s="50">
        <v>683404</v>
      </c>
    </row>
    <row r="7609" spans="1:11" x14ac:dyDescent="0.3">
      <c r="A7609" s="51" t="str">
        <f t="shared" si="124"/>
        <v>HEI.DE</v>
      </c>
      <c r="B7609" s="52" t="s">
        <v>115</v>
      </c>
      <c r="C7609" s="50" t="s">
        <v>7621</v>
      </c>
      <c r="D7609" s="50">
        <f>DAX__2019_2020__33[[#This Row],[Open]]*(DAX__2019_2020__33[[#This Row],[Adj Close]]/DAX__2019_2020__33[[#This Row],[Close]])</f>
        <v>50.404880033612152</v>
      </c>
      <c r="E7609" s="50" t="s">
        <v>7688</v>
      </c>
      <c r="F7609" s="50" t="s">
        <v>11340</v>
      </c>
      <c r="G7609" s="50" t="s">
        <v>8112</v>
      </c>
      <c r="H7609" s="50" t="s">
        <v>20583</v>
      </c>
      <c r="I7609" s="50">
        <f>(DAX__2019_2020__33[[#This Row],[Adj Close]]-DAX__2019_2020__33[[#This Row],[Adj Open]])/DAX__2019_2020__33[[#This Row],[Adj Open]]</f>
        <v>3.239811235140086E-2</v>
      </c>
      <c r="J7609" s="50">
        <f>DAX__2019_2020__33[[#This Row],[Adj Close]]-DAX__2019_2020__33[[#This Row],[Adj Open]]</f>
        <v>1.6330229663878484</v>
      </c>
      <c r="K7609" s="50">
        <v>1249603</v>
      </c>
    </row>
    <row r="7610" spans="1:11" x14ac:dyDescent="0.3">
      <c r="A7610" s="51" t="str">
        <f t="shared" si="124"/>
        <v>HEI.DE</v>
      </c>
      <c r="B7610" s="52" t="s">
        <v>116</v>
      </c>
      <c r="C7610" s="50" t="s">
        <v>5360</v>
      </c>
      <c r="D7610" s="50">
        <f>DAX__2019_2020__33[[#This Row],[Open]]*(DAX__2019_2020__33[[#This Row],[Adj Close]]/DAX__2019_2020__33[[#This Row],[Close]])</f>
        <v>52.357782141218181</v>
      </c>
      <c r="E7610" s="50" t="s">
        <v>8078</v>
      </c>
      <c r="F7610" s="50" t="s">
        <v>8112</v>
      </c>
      <c r="G7610" s="50" t="s">
        <v>8974</v>
      </c>
      <c r="H7610" s="50" t="s">
        <v>20584</v>
      </c>
      <c r="I7610" s="50">
        <f>(DAX__2019_2020__33[[#This Row],[Adj Close]]-DAX__2019_2020__33[[#This Row],[Adj Open]])/DAX__2019_2020__33[[#This Row],[Adj Open]]</f>
        <v>-3.215594803608768E-4</v>
      </c>
      <c r="J7610" s="50">
        <f>DAX__2019_2020__33[[#This Row],[Adj Close]]-DAX__2019_2020__33[[#This Row],[Adj Open]]</f>
        <v>-1.6836141218178113E-2</v>
      </c>
      <c r="K7610" s="50">
        <v>875040</v>
      </c>
    </row>
    <row r="7611" spans="1:11" x14ac:dyDescent="0.3">
      <c r="A7611" s="51" t="str">
        <f t="shared" si="124"/>
        <v>HEI.DE</v>
      </c>
      <c r="B7611" s="52" t="s">
        <v>117</v>
      </c>
      <c r="C7611" s="50" t="s">
        <v>7881</v>
      </c>
      <c r="D7611" s="50">
        <f>DAX__2019_2020__33[[#This Row],[Open]]*(DAX__2019_2020__33[[#This Row],[Adj Close]]/DAX__2019_2020__33[[#This Row],[Close]])</f>
        <v>53.906623801186534</v>
      </c>
      <c r="E7611" s="50" t="s">
        <v>7388</v>
      </c>
      <c r="F7611" s="50" t="s">
        <v>5568</v>
      </c>
      <c r="G7611" s="50" t="s">
        <v>9206</v>
      </c>
      <c r="H7611" s="50" t="s">
        <v>20585</v>
      </c>
      <c r="I7611" s="50">
        <f>(DAX__2019_2020__33[[#This Row],[Adj Close]]-DAX__2019_2020__33[[#This Row],[Adj Open]])/DAX__2019_2020__33[[#This Row],[Adj Open]]</f>
        <v>5.6215020983524412E-3</v>
      </c>
      <c r="J7611" s="50">
        <f>DAX__2019_2020__33[[#This Row],[Adj Close]]-DAX__2019_2020__33[[#This Row],[Adj Open]]</f>
        <v>0.30303619881346577</v>
      </c>
      <c r="K7611" s="50">
        <v>2282294</v>
      </c>
    </row>
    <row r="7612" spans="1:11" x14ac:dyDescent="0.3">
      <c r="A7612" s="51" t="str">
        <f t="shared" si="124"/>
        <v>HEI.DE</v>
      </c>
      <c r="B7612" s="52" t="s">
        <v>118</v>
      </c>
      <c r="C7612" s="50" t="s">
        <v>7849</v>
      </c>
      <c r="D7612" s="50">
        <f>DAX__2019_2020__33[[#This Row],[Open]]*(DAX__2019_2020__33[[#This Row],[Adj Close]]/DAX__2019_2020__33[[#This Row],[Close]])</f>
        <v>54.664215576681222</v>
      </c>
      <c r="E7612" s="50" t="s">
        <v>5373</v>
      </c>
      <c r="F7612" s="50" t="s">
        <v>7351</v>
      </c>
      <c r="G7612" s="50" t="s">
        <v>11354</v>
      </c>
      <c r="H7612" s="50" t="s">
        <v>20586</v>
      </c>
      <c r="I7612" s="50">
        <f>(DAX__2019_2020__33[[#This Row],[Adj Close]]-DAX__2019_2020__33[[#This Row],[Adj Open]])/DAX__2019_2020__33[[#This Row],[Adj Open]]</f>
        <v>1.8477979104463637E-3</v>
      </c>
      <c r="J7612" s="50">
        <f>DAX__2019_2020__33[[#This Row],[Adj Close]]-DAX__2019_2020__33[[#This Row],[Adj Open]]</f>
        <v>0.10100842331878113</v>
      </c>
      <c r="K7612" s="50">
        <v>1333563</v>
      </c>
    </row>
    <row r="7613" spans="1:11" x14ac:dyDescent="0.3">
      <c r="A7613" s="51" t="str">
        <f t="shared" si="124"/>
        <v>HEI.DE</v>
      </c>
      <c r="B7613" s="52" t="s">
        <v>119</v>
      </c>
      <c r="C7613" s="50" t="s">
        <v>5188</v>
      </c>
      <c r="D7613" s="50">
        <f>DAX__2019_2020__33[[#This Row],[Open]]*(DAX__2019_2020__33[[#This Row],[Adj Close]]/DAX__2019_2020__33[[#This Row],[Close]])</f>
        <v>54.883066570198956</v>
      </c>
      <c r="E7613" s="50" t="s">
        <v>5093</v>
      </c>
      <c r="F7613" s="50" t="s">
        <v>5225</v>
      </c>
      <c r="G7613" s="50" t="s">
        <v>5262</v>
      </c>
      <c r="H7613" s="50" t="s">
        <v>20587</v>
      </c>
      <c r="I7613" s="50">
        <f>(DAX__2019_2020__33[[#This Row],[Adj Close]]-DAX__2019_2020__33[[#This Row],[Adj Open]])/DAX__2019_2020__33[[#This Row],[Adj Open]]</f>
        <v>-8.8956139062399131E-3</v>
      </c>
      <c r="J7613" s="50">
        <f>DAX__2019_2020__33[[#This Row],[Adj Close]]-DAX__2019_2020__33[[#This Row],[Adj Open]]</f>
        <v>-0.48821857019895276</v>
      </c>
      <c r="K7613" s="50">
        <v>911243</v>
      </c>
    </row>
    <row r="7614" spans="1:11" x14ac:dyDescent="0.3">
      <c r="A7614" s="51" t="str">
        <f t="shared" si="124"/>
        <v>HEI.DE</v>
      </c>
      <c r="B7614" s="52" t="s">
        <v>120</v>
      </c>
      <c r="C7614" s="50" t="s">
        <v>5591</v>
      </c>
      <c r="D7614" s="50">
        <f>DAX__2019_2020__33[[#This Row],[Open]]*(DAX__2019_2020__33[[#This Row],[Adj Close]]/DAX__2019_2020__33[[#This Row],[Close]])</f>
        <v>54.411675495168268</v>
      </c>
      <c r="E7614" s="50" t="s">
        <v>8796</v>
      </c>
      <c r="F7614" s="50" t="s">
        <v>19479</v>
      </c>
      <c r="G7614" s="50" t="s">
        <v>5296</v>
      </c>
      <c r="H7614" s="50" t="s">
        <v>20588</v>
      </c>
      <c r="I7614" s="50">
        <f>(DAX__2019_2020__33[[#This Row],[Adj Close]]-DAX__2019_2020__33[[#This Row],[Adj Open]])/DAX__2019_2020__33[[#This Row],[Adj Open]]</f>
        <v>2.7846689787229522E-3</v>
      </c>
      <c r="J7614" s="50">
        <f>DAX__2019_2020__33[[#This Row],[Adj Close]]-DAX__2019_2020__33[[#This Row],[Adj Open]]</f>
        <v>0.1515185048317349</v>
      </c>
      <c r="K7614" s="50">
        <v>736957</v>
      </c>
    </row>
    <row r="7615" spans="1:11" x14ac:dyDescent="0.3">
      <c r="A7615" s="51" t="str">
        <f t="shared" si="124"/>
        <v>HEI.DE</v>
      </c>
      <c r="B7615" s="52" t="s">
        <v>121</v>
      </c>
      <c r="C7615" s="50" t="s">
        <v>5594</v>
      </c>
      <c r="D7615" s="50">
        <f>DAX__2019_2020__33[[#This Row],[Open]]*(DAX__2019_2020__33[[#This Row],[Adj Close]]/DAX__2019_2020__33[[#This Row],[Close]])</f>
        <v>54.71471987722488</v>
      </c>
      <c r="E7615" s="50" t="s">
        <v>5512</v>
      </c>
      <c r="F7615" s="50" t="s">
        <v>18948</v>
      </c>
      <c r="G7615" s="50" t="s">
        <v>4979</v>
      </c>
      <c r="H7615" s="50" t="s">
        <v>20589</v>
      </c>
      <c r="I7615" s="50">
        <f>(DAX__2019_2020__33[[#This Row],[Adj Close]]-DAX__2019_2020__33[[#This Row],[Adj Open]])/DAX__2019_2020__33[[#This Row],[Adj Open]]</f>
        <v>-1.2307999999998686E-3</v>
      </c>
      <c r="J7615" s="50">
        <f>DAX__2019_2020__33[[#This Row],[Adj Close]]-DAX__2019_2020__33[[#This Row],[Adj Open]]</f>
        <v>-6.7342877224881192E-2</v>
      </c>
      <c r="K7615" s="50">
        <v>645702</v>
      </c>
    </row>
    <row r="7616" spans="1:11" x14ac:dyDescent="0.3">
      <c r="A7616" s="51" t="str">
        <f t="shared" si="124"/>
        <v>HEI.DE</v>
      </c>
      <c r="B7616" s="52" t="s">
        <v>122</v>
      </c>
      <c r="C7616" s="50" t="s">
        <v>18948</v>
      </c>
      <c r="D7616" s="50">
        <f>DAX__2019_2020__33[[#This Row],[Open]]*(DAX__2019_2020__33[[#This Row],[Adj Close]]/DAX__2019_2020__33[[#This Row],[Close]])</f>
        <v>54.495857250650225</v>
      </c>
      <c r="E7616" s="50" t="s">
        <v>7347</v>
      </c>
      <c r="F7616" s="50" t="s">
        <v>5280</v>
      </c>
      <c r="G7616" s="50" t="s">
        <v>5331</v>
      </c>
      <c r="H7616" s="50" t="s">
        <v>20590</v>
      </c>
      <c r="I7616" s="50">
        <f>(DAX__2019_2020__33[[#This Row],[Adj Close]]-DAX__2019_2020__33[[#This Row],[Adj Open]])/DAX__2019_2020__33[[#This Row],[Adj Open]]</f>
        <v>2.4714860201262533E-3</v>
      </c>
      <c r="J7616" s="50">
        <f>DAX__2019_2020__33[[#This Row],[Adj Close]]-DAX__2019_2020__33[[#This Row],[Adj Open]]</f>
        <v>0.13468574934977795</v>
      </c>
      <c r="K7616" s="50">
        <v>632773</v>
      </c>
    </row>
    <row r="7617" spans="1:11" x14ac:dyDescent="0.3">
      <c r="A7617" s="51" t="str">
        <f t="shared" si="124"/>
        <v>HEI.DE</v>
      </c>
      <c r="B7617" s="52" t="s">
        <v>123</v>
      </c>
      <c r="C7617" s="50" t="s">
        <v>5567</v>
      </c>
      <c r="D7617" s="50">
        <f>DAX__2019_2020__33[[#This Row],[Open]]*(DAX__2019_2020__33[[#This Row],[Adj Close]]/DAX__2019_2020__33[[#This Row],[Close]])</f>
        <v>54.24333115091563</v>
      </c>
      <c r="E7617" s="50" t="s">
        <v>7347</v>
      </c>
      <c r="F7617" s="50" t="s">
        <v>7332</v>
      </c>
      <c r="G7617" s="50" t="s">
        <v>5331</v>
      </c>
      <c r="H7617" s="50" t="s">
        <v>20590</v>
      </c>
      <c r="I7617" s="50">
        <f>(DAX__2019_2020__33[[#This Row],[Adj Close]]-DAX__2019_2020__33[[#This Row],[Adj Open]])/DAX__2019_2020__33[[#This Row],[Adj Open]]</f>
        <v>7.1384231179879715E-3</v>
      </c>
      <c r="J7617" s="50">
        <f>DAX__2019_2020__33[[#This Row],[Adj Close]]-DAX__2019_2020__33[[#This Row],[Adj Open]]</f>
        <v>0.38721184908437323</v>
      </c>
      <c r="K7617" s="50">
        <v>465879</v>
      </c>
    </row>
    <row r="7618" spans="1:11" x14ac:dyDescent="0.3">
      <c r="A7618" s="51" t="str">
        <f t="shared" si="124"/>
        <v>HEI.DE</v>
      </c>
      <c r="B7618" s="52" t="s">
        <v>124</v>
      </c>
      <c r="C7618" s="50" t="s">
        <v>5262</v>
      </c>
      <c r="D7618" s="50">
        <f>DAX__2019_2020__33[[#This Row],[Open]]*(DAX__2019_2020__33[[#This Row],[Adj Close]]/DAX__2019_2020__33[[#This Row],[Close]])</f>
        <v>54.394846070387992</v>
      </c>
      <c r="E7618" s="50" t="s">
        <v>9477</v>
      </c>
      <c r="F7618" s="50" t="s">
        <v>7332</v>
      </c>
      <c r="G7618" s="50" t="s">
        <v>5591</v>
      </c>
      <c r="H7618" s="50" t="s">
        <v>20591</v>
      </c>
      <c r="I7618" s="50">
        <f>(DAX__2019_2020__33[[#This Row],[Adj Close]]-DAX__2019_2020__33[[#This Row],[Adj Open]])/DAX__2019_2020__33[[#This Row],[Adj Open]]</f>
        <v>3.0943978755320776E-4</v>
      </c>
      <c r="J7618" s="50">
        <f>DAX__2019_2020__33[[#This Row],[Adj Close]]-DAX__2019_2020__33[[#This Row],[Adj Open]]</f>
        <v>1.6831929612010299E-2</v>
      </c>
      <c r="K7618" s="50">
        <v>677478</v>
      </c>
    </row>
    <row r="7619" spans="1:11" x14ac:dyDescent="0.3">
      <c r="A7619" s="51" t="str">
        <f t="shared" si="124"/>
        <v>HEI.DE</v>
      </c>
      <c r="B7619" s="52" t="s">
        <v>125</v>
      </c>
      <c r="C7619" s="50" t="s">
        <v>19192</v>
      </c>
      <c r="D7619" s="50">
        <f>DAX__2019_2020__33[[#This Row],[Open]]*(DAX__2019_2020__33[[#This Row],[Adj Close]]/DAX__2019_2020__33[[#This Row],[Close]])</f>
        <v>55.000915455490563</v>
      </c>
      <c r="E7619" s="50" t="s">
        <v>5373</v>
      </c>
      <c r="F7619" s="50" t="s">
        <v>5346</v>
      </c>
      <c r="G7619" s="50" t="s">
        <v>7347</v>
      </c>
      <c r="H7619" s="50" t="s">
        <v>20592</v>
      </c>
      <c r="I7619" s="50">
        <f>(DAX__2019_2020__33[[#This Row],[Adj Close]]-DAX__2019_2020__33[[#This Row],[Adj Open]])/DAX__2019_2020__33[[#This Row],[Adj Open]]</f>
        <v>-3.0608664255197442E-3</v>
      </c>
      <c r="J7619" s="50">
        <f>DAX__2019_2020__33[[#This Row],[Adj Close]]-DAX__2019_2020__33[[#This Row],[Adj Open]]</f>
        <v>-0.16835045549056105</v>
      </c>
      <c r="K7619" s="50">
        <v>690252</v>
      </c>
    </row>
    <row r="7620" spans="1:11" x14ac:dyDescent="0.3">
      <c r="A7620" s="51" t="str">
        <f t="shared" si="124"/>
        <v>HEI.DE</v>
      </c>
      <c r="B7620" s="52" t="s">
        <v>126</v>
      </c>
      <c r="C7620" s="50" t="s">
        <v>8828</v>
      </c>
      <c r="D7620" s="50">
        <f>DAX__2019_2020__33[[#This Row],[Open]]*(DAX__2019_2020__33[[#This Row],[Adj Close]]/DAX__2019_2020__33[[#This Row],[Close]])</f>
        <v>55.118767106556426</v>
      </c>
      <c r="E7620" s="50" t="s">
        <v>5306</v>
      </c>
      <c r="F7620" s="50" t="s">
        <v>7371</v>
      </c>
      <c r="G7620" s="50" t="s">
        <v>7371</v>
      </c>
      <c r="H7620" s="50" t="s">
        <v>20593</v>
      </c>
      <c r="I7620" s="50">
        <f>(DAX__2019_2020__33[[#This Row],[Adj Close]]-DAX__2019_2020__33[[#This Row],[Adj Open]])/DAX__2019_2020__33[[#This Row],[Adj Open]]</f>
        <v>-7.9414168627940269E-3</v>
      </c>
      <c r="J7620" s="50">
        <f>DAX__2019_2020__33[[#This Row],[Adj Close]]-DAX__2019_2020__33[[#This Row],[Adj Open]]</f>
        <v>-0.43772110655642393</v>
      </c>
      <c r="K7620" s="50">
        <v>477966</v>
      </c>
    </row>
    <row r="7621" spans="1:11" x14ac:dyDescent="0.3">
      <c r="A7621" s="51" t="str">
        <f t="shared" si="124"/>
        <v>HEI.DE</v>
      </c>
      <c r="B7621" s="52" t="s">
        <v>127</v>
      </c>
      <c r="C7621" s="50" t="s">
        <v>5315</v>
      </c>
      <c r="D7621" s="50">
        <f>DAX__2019_2020__33[[#This Row],[Open]]*(DAX__2019_2020__33[[#This Row],[Adj Close]]/DAX__2019_2020__33[[#This Row],[Close]])</f>
        <v>54.512692686717088</v>
      </c>
      <c r="E7621" s="50" t="s">
        <v>7681</v>
      </c>
      <c r="F7621" s="50" t="s">
        <v>5315</v>
      </c>
      <c r="G7621" s="50" t="s">
        <v>5343</v>
      </c>
      <c r="H7621" s="50" t="s">
        <v>20594</v>
      </c>
      <c r="I7621" s="50">
        <f>(DAX__2019_2020__33[[#This Row],[Adj Close]]-DAX__2019_2020__33[[#This Row],[Adj Open]])/DAX__2019_2020__33[[#This Row],[Adj Open]]</f>
        <v>4.3236410029759195E-3</v>
      </c>
      <c r="J7621" s="50">
        <f>DAX__2019_2020__33[[#This Row],[Adj Close]]-DAX__2019_2020__33[[#This Row],[Adj Open]]</f>
        <v>0.23569331328291554</v>
      </c>
      <c r="K7621" s="50">
        <v>517043</v>
      </c>
    </row>
    <row r="7622" spans="1:11" x14ac:dyDescent="0.3">
      <c r="A7622" s="51" t="str">
        <f t="shared" si="124"/>
        <v>HEI.DE</v>
      </c>
      <c r="B7622" s="52" t="s">
        <v>128</v>
      </c>
      <c r="C7622" s="50" t="s">
        <v>5331</v>
      </c>
      <c r="D7622" s="50">
        <f>DAX__2019_2020__33[[#This Row],[Open]]*(DAX__2019_2020__33[[#This Row],[Adj Close]]/DAX__2019_2020__33[[#This Row],[Close]])</f>
        <v>54.6305471881453</v>
      </c>
      <c r="E7622" s="50" t="s">
        <v>5188</v>
      </c>
      <c r="F7622" s="50" t="s">
        <v>5259</v>
      </c>
      <c r="G7622" s="50" t="s">
        <v>5594</v>
      </c>
      <c r="H7622" s="50" t="s">
        <v>20595</v>
      </c>
      <c r="I7622" s="50">
        <f>(DAX__2019_2020__33[[#This Row],[Adj Close]]-DAX__2019_2020__33[[#This Row],[Adj Open]])/DAX__2019_2020__33[[#This Row],[Adj Open]]</f>
        <v>1.5408011851832119E-3</v>
      </c>
      <c r="J7622" s="50">
        <f>DAX__2019_2020__33[[#This Row],[Adj Close]]-DAX__2019_2020__33[[#This Row],[Adj Open]]</f>
        <v>8.4174811854701659E-2</v>
      </c>
      <c r="K7622" s="50">
        <v>450895</v>
      </c>
    </row>
    <row r="7623" spans="1:11" x14ac:dyDescent="0.3">
      <c r="A7623" s="51" t="str">
        <f t="shared" si="124"/>
        <v>HEI.DE</v>
      </c>
      <c r="B7623" s="52" t="s">
        <v>129</v>
      </c>
      <c r="C7623" s="50" t="s">
        <v>7577</v>
      </c>
      <c r="D7623" s="50">
        <f>DAX__2019_2020__33[[#This Row],[Open]]*(DAX__2019_2020__33[[#This Row],[Adj Close]]/DAX__2019_2020__33[[#This Row],[Close]])</f>
        <v>54.596871020336302</v>
      </c>
      <c r="E7623" s="50" t="s">
        <v>8832</v>
      </c>
      <c r="F7623" s="50" t="s">
        <v>11378</v>
      </c>
      <c r="G7623" s="50" t="s">
        <v>5349</v>
      </c>
      <c r="H7623" s="50" t="s">
        <v>20596</v>
      </c>
      <c r="I7623" s="50">
        <f>(DAX__2019_2020__33[[#This Row],[Adj Close]]-DAX__2019_2020__33[[#This Row],[Adj Open]])/DAX__2019_2020__33[[#This Row],[Adj Open]]</f>
        <v>-1.5726194638818938E-2</v>
      </c>
      <c r="J7623" s="50">
        <f>DAX__2019_2020__33[[#This Row],[Adj Close]]-DAX__2019_2020__33[[#This Row],[Adj Open]]</f>
        <v>-0.8586010203363017</v>
      </c>
      <c r="K7623" s="50">
        <v>985154</v>
      </c>
    </row>
    <row r="7624" spans="1:11" x14ac:dyDescent="0.3">
      <c r="A7624" s="51" t="str">
        <f t="shared" si="124"/>
        <v>HEI.DE</v>
      </c>
      <c r="B7624" s="52" t="s">
        <v>130</v>
      </c>
      <c r="C7624" s="50" t="s">
        <v>7291</v>
      </c>
      <c r="D7624" s="50">
        <f>DAX__2019_2020__33[[#This Row],[Open]]*(DAX__2019_2020__33[[#This Row],[Adj Close]]/DAX__2019_2020__33[[#This Row],[Close]])</f>
        <v>53.283719951207523</v>
      </c>
      <c r="E7624" s="50" t="s">
        <v>5369</v>
      </c>
      <c r="F7624" s="50" t="s">
        <v>5174</v>
      </c>
      <c r="G7624" s="50" t="s">
        <v>7870</v>
      </c>
      <c r="H7624" s="50" t="s">
        <v>20597</v>
      </c>
      <c r="I7624" s="50">
        <f>(DAX__2019_2020__33[[#This Row],[Adj Close]]-DAX__2019_2020__33[[#This Row],[Adj Open]])/DAX__2019_2020__33[[#This Row],[Adj Open]]</f>
        <v>-1.8957188293162934E-3</v>
      </c>
      <c r="J7624" s="50">
        <f>DAX__2019_2020__33[[#This Row],[Adj Close]]-DAX__2019_2020__33[[#This Row],[Adj Open]]</f>
        <v>-0.10101095120752035</v>
      </c>
      <c r="K7624" s="50">
        <v>720296</v>
      </c>
    </row>
    <row r="7625" spans="1:11" x14ac:dyDescent="0.3">
      <c r="A7625" s="51" t="str">
        <f t="shared" si="124"/>
        <v>HEI.DE</v>
      </c>
      <c r="B7625" s="52" t="s">
        <v>131</v>
      </c>
      <c r="C7625" s="50" t="s">
        <v>7291</v>
      </c>
      <c r="D7625" s="50">
        <f>DAX__2019_2020__33[[#This Row],[Open]]*(DAX__2019_2020__33[[#This Row],[Adj Close]]/DAX__2019_2020__33[[#This Row],[Close]])</f>
        <v>53.283720571993541</v>
      </c>
      <c r="E7625" s="50" t="s">
        <v>5583</v>
      </c>
      <c r="F7625" s="50" t="s">
        <v>7582</v>
      </c>
      <c r="G7625" s="50" t="s">
        <v>7679</v>
      </c>
      <c r="H7625" s="50" t="s">
        <v>20598</v>
      </c>
      <c r="I7625" s="50">
        <f>(DAX__2019_2020__33[[#This Row],[Adj Close]]-DAX__2019_2020__33[[#This Row],[Adj Open]])/DAX__2019_2020__33[[#This Row],[Adj Open]]</f>
        <v>9.7946131089196083E-3</v>
      </c>
      <c r="J7625" s="50">
        <f>DAX__2019_2020__33[[#This Row],[Adj Close]]-DAX__2019_2020__33[[#This Row],[Adj Open]]</f>
        <v>0.52189342800645733</v>
      </c>
      <c r="K7625" s="50">
        <v>496970</v>
      </c>
    </row>
    <row r="7626" spans="1:11" x14ac:dyDescent="0.3">
      <c r="A7626" s="51" t="str">
        <f t="shared" si="124"/>
        <v>HEI.DE</v>
      </c>
      <c r="B7626" s="52" t="s">
        <v>132</v>
      </c>
      <c r="C7626" s="50" t="s">
        <v>7855</v>
      </c>
      <c r="D7626" s="50">
        <f>DAX__2019_2020__33[[#This Row],[Open]]*(DAX__2019_2020__33[[#This Row],[Adj Close]]/DAX__2019_2020__33[[#This Row],[Close]])</f>
        <v>54.293838004384952</v>
      </c>
      <c r="E7626" s="50" t="s">
        <v>18948</v>
      </c>
      <c r="F7626" s="50" t="s">
        <v>5271</v>
      </c>
      <c r="G7626" s="50" t="s">
        <v>5371</v>
      </c>
      <c r="H7626" s="50" t="s">
        <v>20599</v>
      </c>
      <c r="I7626" s="50">
        <f>(DAX__2019_2020__33[[#This Row],[Adj Close]]-DAX__2019_2020__33[[#This Row],[Adj Open]])/DAX__2019_2020__33[[#This Row],[Adj Open]]</f>
        <v>-4.6512093023255777E-3</v>
      </c>
      <c r="J7626" s="50">
        <f>DAX__2019_2020__33[[#This Row],[Adj Close]]-DAX__2019_2020__33[[#This Row],[Adj Open]]</f>
        <v>-0.25253200438495327</v>
      </c>
      <c r="K7626" s="50">
        <v>486685</v>
      </c>
    </row>
    <row r="7627" spans="1:11" x14ac:dyDescent="0.3">
      <c r="A7627" s="51" t="str">
        <f t="shared" si="124"/>
        <v>HEI.DE</v>
      </c>
      <c r="B7627" s="52" t="s">
        <v>133</v>
      </c>
      <c r="C7627" s="50" t="s">
        <v>5583</v>
      </c>
      <c r="D7627" s="50">
        <f>DAX__2019_2020__33[[#This Row],[Open]]*(DAX__2019_2020__33[[#This Row],[Adj Close]]/DAX__2019_2020__33[[#This Row],[Close]])</f>
        <v>53.957132173920783</v>
      </c>
      <c r="E7627" s="50" t="s">
        <v>5346</v>
      </c>
      <c r="F7627" s="50" t="s">
        <v>5260</v>
      </c>
      <c r="G7627" s="50" t="s">
        <v>9477</v>
      </c>
      <c r="H7627" s="50" t="s">
        <v>20600</v>
      </c>
      <c r="I7627" s="50">
        <f>(DAX__2019_2020__33[[#This Row],[Adj Close]]-DAX__2019_2020__33[[#This Row],[Adj Open]])/DAX__2019_2020__33[[#This Row],[Adj Open]]</f>
        <v>1.216847151851713E-2</v>
      </c>
      <c r="J7627" s="50">
        <f>DAX__2019_2020__33[[#This Row],[Adj Close]]-DAX__2019_2020__33[[#This Row],[Adj Open]]</f>
        <v>0.65657582607921938</v>
      </c>
      <c r="K7627" s="50">
        <v>632341</v>
      </c>
    </row>
    <row r="7628" spans="1:11" x14ac:dyDescent="0.3">
      <c r="A7628" s="51" t="str">
        <f t="shared" si="124"/>
        <v>HEI.DE</v>
      </c>
      <c r="B7628" s="52" t="s">
        <v>134</v>
      </c>
      <c r="C7628" s="50" t="s">
        <v>8832</v>
      </c>
      <c r="D7628" s="50">
        <f>DAX__2019_2020__33[[#This Row],[Open]]*(DAX__2019_2020__33[[#This Row],[Adj Close]]/DAX__2019_2020__33[[#This Row],[Close]])</f>
        <v>54.782060311332394</v>
      </c>
      <c r="E7628" s="50" t="s">
        <v>8797</v>
      </c>
      <c r="F7628" s="50" t="s">
        <v>9207</v>
      </c>
      <c r="G7628" s="50" t="s">
        <v>7371</v>
      </c>
      <c r="H7628" s="50" t="s">
        <v>20593</v>
      </c>
      <c r="I7628" s="50">
        <f>(DAX__2019_2020__33[[#This Row],[Adj Close]]-DAX__2019_2020__33[[#This Row],[Adj Open]])/DAX__2019_2020__33[[#This Row],[Adj Open]]</f>
        <v>-1.8439304903524389E-3</v>
      </c>
      <c r="J7628" s="50">
        <f>DAX__2019_2020__33[[#This Row],[Adj Close]]-DAX__2019_2020__33[[#This Row],[Adj Open]]</f>
        <v>-0.10101431133239203</v>
      </c>
      <c r="K7628" s="50">
        <v>573595</v>
      </c>
    </row>
    <row r="7629" spans="1:11" x14ac:dyDescent="0.3">
      <c r="A7629" s="51" t="str">
        <f t="shared" si="124"/>
        <v>HEI.DE</v>
      </c>
      <c r="B7629" s="52" t="s">
        <v>135</v>
      </c>
      <c r="C7629" s="50" t="s">
        <v>5000</v>
      </c>
      <c r="D7629" s="50">
        <f>DAX__2019_2020__33[[#This Row],[Open]]*(DAX__2019_2020__33[[#This Row],[Adj Close]]/DAX__2019_2020__33[[#This Row],[Close]])</f>
        <v>54.798891242147199</v>
      </c>
      <c r="E7629" s="50" t="s">
        <v>9160</v>
      </c>
      <c r="F7629" s="50" t="s">
        <v>5539</v>
      </c>
      <c r="G7629" s="50" t="s">
        <v>9601</v>
      </c>
      <c r="H7629" s="50" t="s">
        <v>20601</v>
      </c>
      <c r="I7629" s="50">
        <f>(DAX__2019_2020__33[[#This Row],[Adj Close]]-DAX__2019_2020__33[[#This Row],[Adj Open]])/DAX__2019_2020__33[[#This Row],[Adj Open]]</f>
        <v>4.9155147439483866E-3</v>
      </c>
      <c r="J7629" s="50">
        <f>DAX__2019_2020__33[[#This Row],[Adj Close]]-DAX__2019_2020__33[[#This Row],[Adj Open]]</f>
        <v>0.26936475785279868</v>
      </c>
      <c r="K7629" s="50">
        <v>1364278</v>
      </c>
    </row>
    <row r="7630" spans="1:11" x14ac:dyDescent="0.3">
      <c r="A7630" s="51" t="str">
        <f t="shared" si="124"/>
        <v>HEI.DE</v>
      </c>
      <c r="B7630" s="52" t="s">
        <v>136</v>
      </c>
      <c r="C7630" s="50" t="s">
        <v>5373</v>
      </c>
      <c r="D7630" s="50">
        <f>DAX__2019_2020__33[[#This Row],[Open]]*(DAX__2019_2020__33[[#This Row],[Adj Close]]/DAX__2019_2020__33[[#This Row],[Close]])</f>
        <v>55.236612984878192</v>
      </c>
      <c r="E7630" s="50" t="s">
        <v>5332</v>
      </c>
      <c r="F7630" s="50" t="s">
        <v>5331</v>
      </c>
      <c r="G7630" s="50" t="s">
        <v>7479</v>
      </c>
      <c r="H7630" s="50" t="s">
        <v>20602</v>
      </c>
      <c r="I7630" s="50">
        <f>(DAX__2019_2020__33[[#This Row],[Adj Close]]-DAX__2019_2020__33[[#This Row],[Adj Open]])/DAX__2019_2020__33[[#This Row],[Adj Open]]</f>
        <v>-4.5718224060429498E-3</v>
      </c>
      <c r="J7630" s="50">
        <f>DAX__2019_2020__33[[#This Row],[Adj Close]]-DAX__2019_2020__33[[#This Row],[Adj Open]]</f>
        <v>-0.25253198487818906</v>
      </c>
      <c r="K7630" s="50">
        <v>610051</v>
      </c>
    </row>
    <row r="7631" spans="1:11" x14ac:dyDescent="0.3">
      <c r="A7631" s="51" t="str">
        <f t="shared" si="124"/>
        <v>HEI.DE</v>
      </c>
      <c r="B7631" s="52" t="s">
        <v>137</v>
      </c>
      <c r="C7631" s="50" t="s">
        <v>5585</v>
      </c>
      <c r="D7631" s="50">
        <f>DAX__2019_2020__33[[#This Row],[Open]]*(DAX__2019_2020__33[[#This Row],[Adj Close]]/DAX__2019_2020__33[[#This Row],[Close]])</f>
        <v>54.967248873542928</v>
      </c>
      <c r="E7631" s="50" t="s">
        <v>9205</v>
      </c>
      <c r="F7631" s="50" t="s">
        <v>5188</v>
      </c>
      <c r="G7631" s="50" t="s">
        <v>7852</v>
      </c>
      <c r="H7631" s="50" t="s">
        <v>20603</v>
      </c>
      <c r="I7631" s="50">
        <f>(DAX__2019_2020__33[[#This Row],[Adj Close]]-DAX__2019_2020__33[[#This Row],[Adj Open]])/DAX__2019_2020__33[[#This Row],[Adj Open]]</f>
        <v>-1.2251454261037367E-3</v>
      </c>
      <c r="J7631" s="50">
        <f>DAX__2019_2020__33[[#This Row],[Adj Close]]-DAX__2019_2020__33[[#This Row],[Adj Open]]</f>
        <v>-6.7342873542926895E-2</v>
      </c>
      <c r="K7631" s="50">
        <v>570387</v>
      </c>
    </row>
    <row r="7632" spans="1:11" x14ac:dyDescent="0.3">
      <c r="A7632" s="51" t="str">
        <f t="shared" si="124"/>
        <v>HEI.DE</v>
      </c>
      <c r="B7632" s="52" t="s">
        <v>138</v>
      </c>
      <c r="C7632" s="50" t="s">
        <v>5306</v>
      </c>
      <c r="D7632" s="50">
        <f>DAX__2019_2020__33[[#This Row],[Open]]*(DAX__2019_2020__33[[#This Row],[Adj Close]]/DAX__2019_2020__33[[#This Row],[Close]])</f>
        <v>55.135604428661665</v>
      </c>
      <c r="E7632" s="50" t="s">
        <v>8056</v>
      </c>
      <c r="F7632" s="50" t="s">
        <v>5093</v>
      </c>
      <c r="G7632" s="50" t="s">
        <v>5600</v>
      </c>
      <c r="H7632" s="50" t="s">
        <v>20604</v>
      </c>
      <c r="I7632" s="50">
        <f>(DAX__2019_2020__33[[#This Row],[Adj Close]]-DAX__2019_2020__33[[#This Row],[Adj Open]])/DAX__2019_2020__33[[#This Row],[Adj Open]]</f>
        <v>3.9694961832060756E-3</v>
      </c>
      <c r="J7632" s="50">
        <f>DAX__2019_2020__33[[#This Row],[Adj Close]]-DAX__2019_2020__33[[#This Row],[Adj Open]]</f>
        <v>0.21886057133833248</v>
      </c>
      <c r="K7632" s="50">
        <v>972118</v>
      </c>
    </row>
    <row r="7633" spans="1:11" x14ac:dyDescent="0.3">
      <c r="A7633" s="51" t="str">
        <f t="shared" si="124"/>
        <v>HEI.DE</v>
      </c>
      <c r="B7633" s="52" t="s">
        <v>139</v>
      </c>
      <c r="C7633" s="50" t="s">
        <v>7577</v>
      </c>
      <c r="D7633" s="50">
        <f>DAX__2019_2020__33[[#This Row],[Open]]*(DAX__2019_2020__33[[#This Row],[Adj Close]]/DAX__2019_2020__33[[#This Row],[Close]])</f>
        <v>54.596871562662557</v>
      </c>
      <c r="E7633" s="50" t="s">
        <v>7347</v>
      </c>
      <c r="F7633" s="50" t="s">
        <v>7301</v>
      </c>
      <c r="G7633" s="50" t="s">
        <v>5331</v>
      </c>
      <c r="H7633" s="50" t="s">
        <v>20590</v>
      </c>
      <c r="I7633" s="50">
        <f>(DAX__2019_2020__33[[#This Row],[Adj Close]]-DAX__2019_2020__33[[#This Row],[Adj Open]])/DAX__2019_2020__33[[#This Row],[Adj Open]]</f>
        <v>6.1672832845011073E-4</v>
      </c>
      <c r="J7633" s="50">
        <f>DAX__2019_2020__33[[#This Row],[Adj Close]]-DAX__2019_2020__33[[#This Row],[Adj Open]]</f>
        <v>3.3671437337446264E-2</v>
      </c>
      <c r="K7633" s="50">
        <v>1044740</v>
      </c>
    </row>
    <row r="7634" spans="1:11" x14ac:dyDescent="0.3">
      <c r="A7634" s="51" t="str">
        <f t="shared" si="124"/>
        <v>HEI.DE</v>
      </c>
      <c r="B7634" s="52" t="s">
        <v>140</v>
      </c>
      <c r="C7634" s="50" t="s">
        <v>7479</v>
      </c>
      <c r="D7634" s="50">
        <f>DAX__2019_2020__33[[#This Row],[Open]]*(DAX__2019_2020__33[[#This Row],[Adj Close]]/DAX__2019_2020__33[[#This Row],[Close]])</f>
        <v>54.984084946752802</v>
      </c>
      <c r="E7634" s="50" t="s">
        <v>7327</v>
      </c>
      <c r="F7634" s="50" t="s">
        <v>5225</v>
      </c>
      <c r="G7634" s="50" t="s">
        <v>5225</v>
      </c>
      <c r="H7634" s="50" t="s">
        <v>20605</v>
      </c>
      <c r="I7634" s="50">
        <f>(DAX__2019_2020__33[[#This Row],[Adj Close]]-DAX__2019_2020__33[[#This Row],[Adj Open]])/DAX__2019_2020__33[[#This Row],[Adj Open]]</f>
        <v>-1.7758665033680222E-2</v>
      </c>
      <c r="J7634" s="50">
        <f>DAX__2019_2020__33[[#This Row],[Adj Close]]-DAX__2019_2020__33[[#This Row],[Adj Open]]</f>
        <v>-0.97644394675280211</v>
      </c>
      <c r="K7634" s="50">
        <v>1097547</v>
      </c>
    </row>
    <row r="7635" spans="1:11" x14ac:dyDescent="0.3">
      <c r="A7635" s="51" t="str">
        <f t="shared" si="124"/>
        <v>HEI.DE</v>
      </c>
      <c r="B7635" s="52" t="s">
        <v>141</v>
      </c>
      <c r="C7635" s="50" t="s">
        <v>7368</v>
      </c>
      <c r="D7635" s="50">
        <f>DAX__2019_2020__33[[#This Row],[Open]]*(DAX__2019_2020__33[[#This Row],[Adj Close]]/DAX__2019_2020__33[[#This Row],[Close]])</f>
        <v>53.940298287666188</v>
      </c>
      <c r="E7635" s="50" t="s">
        <v>5296</v>
      </c>
      <c r="F7635" s="50" t="s">
        <v>5590</v>
      </c>
      <c r="G7635" s="50" t="s">
        <v>8808</v>
      </c>
      <c r="H7635" s="50" t="s">
        <v>20606</v>
      </c>
      <c r="I7635" s="50">
        <f>(DAX__2019_2020__33[[#This Row],[Adj Close]]-DAX__2019_2020__33[[#This Row],[Adj Open]])/DAX__2019_2020__33[[#This Row],[Adj Open]]</f>
        <v>9.9874996882803289E-3</v>
      </c>
      <c r="J7635" s="50">
        <f>DAX__2019_2020__33[[#This Row],[Adj Close]]-DAX__2019_2020__33[[#This Row],[Adj Open]]</f>
        <v>0.53872871233381403</v>
      </c>
      <c r="K7635" s="50">
        <v>753941</v>
      </c>
    </row>
    <row r="7636" spans="1:11" x14ac:dyDescent="0.3">
      <c r="A7636" s="51" t="str">
        <f t="shared" si="124"/>
        <v>HEI.DE</v>
      </c>
      <c r="B7636" s="52" t="s">
        <v>142</v>
      </c>
      <c r="C7636" s="50" t="s">
        <v>8796</v>
      </c>
      <c r="D7636" s="50">
        <f>DAX__2019_2020__33[[#This Row],[Open]]*(DAX__2019_2020__33[[#This Row],[Adj Close]]/DAX__2019_2020__33[[#This Row],[Close]])</f>
        <v>54.73155454348786</v>
      </c>
      <c r="E7636" s="50" t="s">
        <v>8832</v>
      </c>
      <c r="F7636" s="50" t="s">
        <v>8082</v>
      </c>
      <c r="G7636" s="50" t="s">
        <v>5035</v>
      </c>
      <c r="H7636" s="50" t="s">
        <v>20607</v>
      </c>
      <c r="I7636" s="50">
        <f>(DAX__2019_2020__33[[#This Row],[Adj Close]]-DAX__2019_2020__33[[#This Row],[Adj Open]])/DAX__2019_2020__33[[#This Row],[Adj Open]]</f>
        <v>-2.7683729360984174E-2</v>
      </c>
      <c r="J7636" s="50">
        <f>DAX__2019_2020__33[[#This Row],[Adj Close]]-DAX__2019_2020__33[[#This Row],[Adj Open]]</f>
        <v>-1.5151735434878617</v>
      </c>
      <c r="K7636" s="50">
        <v>1146035</v>
      </c>
    </row>
    <row r="7637" spans="1:11" x14ac:dyDescent="0.3">
      <c r="A7637" s="51" t="str">
        <f t="shared" si="124"/>
        <v>HEI.DE</v>
      </c>
      <c r="B7637" s="52" t="s">
        <v>143</v>
      </c>
      <c r="C7637" s="50" t="s">
        <v>11842</v>
      </c>
      <c r="D7637" s="50">
        <f>DAX__2019_2020__33[[#This Row],[Open]]*(DAX__2019_2020__33[[#This Row],[Adj Close]]/DAX__2019_2020__33[[#This Row],[Close]])</f>
        <v>53.266881934514309</v>
      </c>
      <c r="E7637" s="50" t="s">
        <v>7332</v>
      </c>
      <c r="F7637" s="50" t="s">
        <v>7341</v>
      </c>
      <c r="G7637" s="50" t="s">
        <v>5568</v>
      </c>
      <c r="H7637" s="50" t="s">
        <v>20608</v>
      </c>
      <c r="I7637" s="50">
        <f>(DAX__2019_2020__33[[#This Row],[Adj Close]]-DAX__2019_2020__33[[#This Row],[Adj Open]])/DAX__2019_2020__33[[#This Row],[Adj Open]]</f>
        <v>5.3729457233397905E-3</v>
      </c>
      <c r="J7637" s="50">
        <f>DAX__2019_2020__33[[#This Row],[Adj Close]]-DAX__2019_2020__33[[#This Row],[Adj Open]]</f>
        <v>0.28620006548569421</v>
      </c>
      <c r="K7637" s="50">
        <v>1083268</v>
      </c>
    </row>
    <row r="7638" spans="1:11" x14ac:dyDescent="0.3">
      <c r="A7638" s="51" t="str">
        <f t="shared" si="124"/>
        <v>HEI.DE</v>
      </c>
      <c r="B7638" s="52" t="s">
        <v>144</v>
      </c>
      <c r="C7638" s="50" t="s">
        <v>5369</v>
      </c>
      <c r="D7638" s="50">
        <f>DAX__2019_2020__33[[#This Row],[Open]]*(DAX__2019_2020__33[[#This Row],[Adj Close]]/DAX__2019_2020__33[[#This Row],[Close]])</f>
        <v>53.62042950802261</v>
      </c>
      <c r="E7638" s="50" t="s">
        <v>7393</v>
      </c>
      <c r="F7638" s="50" t="s">
        <v>8078</v>
      </c>
      <c r="G7638" s="50" t="s">
        <v>7341</v>
      </c>
      <c r="H7638" s="50" t="s">
        <v>20609</v>
      </c>
      <c r="I7638" s="50">
        <f>(DAX__2019_2020__33[[#This Row],[Adj Close]]-DAX__2019_2020__33[[#This Row],[Adj Open]])/DAX__2019_2020__33[[#This Row],[Adj Open]]</f>
        <v>-9.4191992241883689E-3</v>
      </c>
      <c r="J7638" s="50">
        <f>DAX__2019_2020__33[[#This Row],[Adj Close]]-DAX__2019_2020__33[[#This Row],[Adj Open]]</f>
        <v>-0.50506150802261374</v>
      </c>
      <c r="K7638" s="50">
        <v>630369</v>
      </c>
    </row>
    <row r="7639" spans="1:11" x14ac:dyDescent="0.3">
      <c r="A7639" s="51" t="str">
        <f t="shared" si="124"/>
        <v>HEI.DE</v>
      </c>
      <c r="B7639" s="52" t="s">
        <v>145</v>
      </c>
      <c r="C7639" s="50" t="s">
        <v>5269</v>
      </c>
      <c r="D7639" s="50">
        <f>DAX__2019_2020__33[[#This Row],[Open]]*(DAX__2019_2020__33[[#This Row],[Adj Close]]/DAX__2019_2020__33[[#This Row],[Close]])</f>
        <v>53.367897972937811</v>
      </c>
      <c r="E7639" s="50" t="s">
        <v>5225</v>
      </c>
      <c r="F7639" s="50" t="s">
        <v>11365</v>
      </c>
      <c r="G7639" s="50" t="s">
        <v>5225</v>
      </c>
      <c r="H7639" s="50" t="s">
        <v>20605</v>
      </c>
      <c r="I7639" s="50">
        <f>(DAX__2019_2020__33[[#This Row],[Adj Close]]-DAX__2019_2020__33[[#This Row],[Adj Open]])/DAX__2019_2020__33[[#This Row],[Adj Open]]</f>
        <v>1.1987412871059562E-2</v>
      </c>
      <c r="J7639" s="50">
        <f>DAX__2019_2020__33[[#This Row],[Adj Close]]-DAX__2019_2020__33[[#This Row],[Adj Open]]</f>
        <v>0.63974302706218822</v>
      </c>
      <c r="K7639" s="50">
        <v>1015394</v>
      </c>
    </row>
    <row r="7640" spans="1:11" x14ac:dyDescent="0.3">
      <c r="A7640" s="51" t="str">
        <f t="shared" si="124"/>
        <v>HEI.DE</v>
      </c>
      <c r="B7640" s="52" t="s">
        <v>146</v>
      </c>
      <c r="C7640" s="50" t="s">
        <v>5315</v>
      </c>
      <c r="D7640" s="50">
        <f>DAX__2019_2020__33[[#This Row],[Open]]*(DAX__2019_2020__33[[#This Row],[Adj Close]]/DAX__2019_2020__33[[#This Row],[Close]])</f>
        <v>54.512696548694912</v>
      </c>
      <c r="E7640" s="50" t="s">
        <v>5545</v>
      </c>
      <c r="F7640" s="50" t="s">
        <v>5262</v>
      </c>
      <c r="G7640" s="50" t="s">
        <v>8838</v>
      </c>
      <c r="H7640" s="50" t="s">
        <v>20610</v>
      </c>
      <c r="I7640" s="50">
        <f>(DAX__2019_2020__33[[#This Row],[Adj Close]]-DAX__2019_2020__33[[#This Row],[Adj Open]])/DAX__2019_2020__33[[#This Row],[Adj Open]]</f>
        <v>2.7794872520232407E-2</v>
      </c>
      <c r="J7640" s="50">
        <f>DAX__2019_2020__33[[#This Row],[Adj Close]]-DAX__2019_2020__33[[#This Row],[Adj Open]]</f>
        <v>1.5151734513050883</v>
      </c>
      <c r="K7640" s="50">
        <v>1203219</v>
      </c>
    </row>
    <row r="7641" spans="1:11" x14ac:dyDescent="0.3">
      <c r="A7641" s="51" t="str">
        <f t="shared" ref="A7641:A7704" si="125">"HEI.DE"</f>
        <v>HEI.DE</v>
      </c>
      <c r="B7641" s="52" t="s">
        <v>147</v>
      </c>
      <c r="C7641" s="50" t="s">
        <v>5254</v>
      </c>
      <c r="D7641" s="50">
        <f>DAX__2019_2020__33[[#This Row],[Open]]*(DAX__2019_2020__33[[#This Row],[Adj Close]]/DAX__2019_2020__33[[#This Row],[Close]])</f>
        <v>56.229899973112296</v>
      </c>
      <c r="E7641" s="50" t="s">
        <v>5255</v>
      </c>
      <c r="F7641" s="50" t="s">
        <v>8056</v>
      </c>
      <c r="G7641" s="50" t="s">
        <v>9184</v>
      </c>
      <c r="H7641" s="50" t="s">
        <v>20611</v>
      </c>
      <c r="I7641" s="50">
        <f>(DAX__2019_2020__33[[#This Row],[Adj Close]]-DAX__2019_2020__33[[#This Row],[Adj Open]])/DAX__2019_2020__33[[#This Row],[Adj Open]]</f>
        <v>6.8862122655892963E-3</v>
      </c>
      <c r="J7641" s="50">
        <f>DAX__2019_2020__33[[#This Row],[Adj Close]]-DAX__2019_2020__33[[#This Row],[Adj Open]]</f>
        <v>0.38721102688770515</v>
      </c>
      <c r="K7641" s="50">
        <v>924086</v>
      </c>
    </row>
    <row r="7642" spans="1:11" x14ac:dyDescent="0.3">
      <c r="A7642" s="51" t="str">
        <f t="shared" si="125"/>
        <v>HEI.DE</v>
      </c>
      <c r="B7642" s="52" t="s">
        <v>148</v>
      </c>
      <c r="C7642" s="50" t="s">
        <v>9292</v>
      </c>
      <c r="D7642" s="50">
        <f>DAX__2019_2020__33[[#This Row],[Open]]*(DAX__2019_2020__33[[#This Row],[Adj Close]]/DAX__2019_2020__33[[#This Row],[Close]])</f>
        <v>57.206341349458583</v>
      </c>
      <c r="E7642" s="50" t="s">
        <v>8856</v>
      </c>
      <c r="F7642" s="50" t="s">
        <v>8039</v>
      </c>
      <c r="G7642" s="50" t="s">
        <v>5241</v>
      </c>
      <c r="H7642" s="50" t="s">
        <v>20612</v>
      </c>
      <c r="I7642" s="50">
        <f>(DAX__2019_2020__33[[#This Row],[Adj Close]]-DAX__2019_2020__33[[#This Row],[Adj Open]])/DAX__2019_2020__33[[#This Row],[Adj Open]]</f>
        <v>1.2654517549360204E-2</v>
      </c>
      <c r="J7642" s="50">
        <f>DAX__2019_2020__33[[#This Row],[Adj Close]]-DAX__2019_2020__33[[#This Row],[Adj Open]]</f>
        <v>0.72391865054141391</v>
      </c>
      <c r="K7642" s="50">
        <v>1235641</v>
      </c>
    </row>
    <row r="7643" spans="1:11" x14ac:dyDescent="0.3">
      <c r="A7643" s="51" t="str">
        <f t="shared" si="125"/>
        <v>HEI.DE</v>
      </c>
      <c r="B7643" s="52" t="s">
        <v>149</v>
      </c>
      <c r="C7643" s="50" t="s">
        <v>5550</v>
      </c>
      <c r="D7643" s="50">
        <f>DAX__2019_2020__33[[#This Row],[Open]]*(DAX__2019_2020__33[[#This Row],[Adj Close]]/DAX__2019_2020__33[[#This Row],[Close]])</f>
        <v>57.846091022591935</v>
      </c>
      <c r="E7643" s="50" t="s">
        <v>5241</v>
      </c>
      <c r="F7643" s="50" t="s">
        <v>9292</v>
      </c>
      <c r="G7643" s="50" t="s">
        <v>5288</v>
      </c>
      <c r="H7643" s="50" t="s">
        <v>20613</v>
      </c>
      <c r="I7643" s="50">
        <f>(DAX__2019_2020__33[[#This Row],[Adj Close]]-DAX__2019_2020__33[[#This Row],[Adj Open]])/DAX__2019_2020__33[[#This Row],[Adj Open]]</f>
        <v>-4.3655849190104975E-3</v>
      </c>
      <c r="J7643" s="50">
        <f>DAX__2019_2020__33[[#This Row],[Adj Close]]-DAX__2019_2020__33[[#This Row],[Adj Open]]</f>
        <v>-0.25253202259193586</v>
      </c>
      <c r="K7643" s="50">
        <v>917389</v>
      </c>
    </row>
    <row r="7644" spans="1:11" x14ac:dyDescent="0.3">
      <c r="A7644" s="51" t="str">
        <f t="shared" si="125"/>
        <v>HEI.DE</v>
      </c>
      <c r="B7644" s="52" t="s">
        <v>150</v>
      </c>
      <c r="C7644" s="50" t="s">
        <v>18977</v>
      </c>
      <c r="D7644" s="50">
        <f>DAX__2019_2020__33[[#This Row],[Open]]*(DAX__2019_2020__33[[#This Row],[Adj Close]]/DAX__2019_2020__33[[#This Row],[Close]])</f>
        <v>57.76190658502712</v>
      </c>
      <c r="E7644" s="50" t="s">
        <v>5378</v>
      </c>
      <c r="F7644" s="50" t="s">
        <v>7468</v>
      </c>
      <c r="G7644" s="50" t="s">
        <v>5378</v>
      </c>
      <c r="H7644" s="50" t="s">
        <v>9540</v>
      </c>
      <c r="I7644" s="50">
        <f>(DAX__2019_2020__33[[#This Row],[Adj Close]]-DAX__2019_2020__33[[#This Row],[Adj Open]])/DAX__2019_2020__33[[#This Row],[Adj Open]]</f>
        <v>1.399007516802349E-2</v>
      </c>
      <c r="J7644" s="50">
        <f>DAX__2019_2020__33[[#This Row],[Adj Close]]-DAX__2019_2020__33[[#This Row],[Adj Open]]</f>
        <v>0.80809341497288045</v>
      </c>
      <c r="K7644" s="50">
        <v>926487</v>
      </c>
    </row>
    <row r="7645" spans="1:11" x14ac:dyDescent="0.3">
      <c r="A7645" s="51" t="str">
        <f t="shared" si="125"/>
        <v>HEI.DE</v>
      </c>
      <c r="B7645" s="52" t="s">
        <v>151</v>
      </c>
      <c r="C7645" s="50" t="s">
        <v>7505</v>
      </c>
      <c r="D7645" s="50">
        <f>DAX__2019_2020__33[[#This Row],[Open]]*(DAX__2019_2020__33[[#This Row],[Adj Close]]/DAX__2019_2020__33[[#This Row],[Close]])</f>
        <v>58.334307788449756</v>
      </c>
      <c r="E7645" s="50" t="s">
        <v>5378</v>
      </c>
      <c r="F7645" s="50" t="s">
        <v>7997</v>
      </c>
      <c r="G7645" s="50" t="s">
        <v>4958</v>
      </c>
      <c r="H7645" s="50" t="s">
        <v>20614</v>
      </c>
      <c r="I7645" s="50">
        <f>(DAX__2019_2020__33[[#This Row],[Adj Close]]-DAX__2019_2020__33[[#This Row],[Adj Open]])/DAX__2019_2020__33[[#This Row],[Adj Open]]</f>
        <v>-5.7720199521493461E-3</v>
      </c>
      <c r="J7645" s="50">
        <f>DAX__2019_2020__33[[#This Row],[Adj Close]]-DAX__2019_2020__33[[#This Row],[Adj Open]]</f>
        <v>-0.33670678844975299</v>
      </c>
      <c r="K7645" s="50">
        <v>707082</v>
      </c>
    </row>
    <row r="7646" spans="1:11" x14ac:dyDescent="0.3">
      <c r="A7646" s="51" t="str">
        <f t="shared" si="125"/>
        <v>HEI.DE</v>
      </c>
      <c r="B7646" s="52" t="s">
        <v>152</v>
      </c>
      <c r="C7646" s="50" t="s">
        <v>7997</v>
      </c>
      <c r="D7646" s="50">
        <f>DAX__2019_2020__33[[#This Row],[Open]]*(DAX__2019_2020__33[[#This Row],[Adj Close]]/DAX__2019_2020__33[[#This Row],[Close]])</f>
        <v>57.829240771152811</v>
      </c>
      <c r="E7646" s="50" t="s">
        <v>7925</v>
      </c>
      <c r="F7646" s="50" t="s">
        <v>5226</v>
      </c>
      <c r="G7646" s="50" t="s">
        <v>5595</v>
      </c>
      <c r="H7646" s="50" t="s">
        <v>20615</v>
      </c>
      <c r="I7646" s="50">
        <f>(DAX__2019_2020__33[[#This Row],[Adj Close]]-DAX__2019_2020__33[[#This Row],[Adj Open]])/DAX__2019_2020__33[[#This Row],[Adj Open]]</f>
        <v>-2.9107715972661225E-4</v>
      </c>
      <c r="J7646" s="50">
        <f>DAX__2019_2020__33[[#This Row],[Adj Close]]-DAX__2019_2020__33[[#This Row],[Adj Open]]</f>
        <v>-1.6832771152813564E-2</v>
      </c>
      <c r="K7646" s="50">
        <v>868496</v>
      </c>
    </row>
    <row r="7647" spans="1:11" x14ac:dyDescent="0.3">
      <c r="A7647" s="51" t="str">
        <f t="shared" si="125"/>
        <v>HEI.DE</v>
      </c>
      <c r="B7647" s="52" t="s">
        <v>153</v>
      </c>
      <c r="C7647" s="50" t="s">
        <v>7436</v>
      </c>
      <c r="D7647" s="50">
        <f>DAX__2019_2020__33[[#This Row],[Open]]*(DAX__2019_2020__33[[#This Row],[Adj Close]]/DAX__2019_2020__33[[#This Row],[Close]])</f>
        <v>57.694560530884729</v>
      </c>
      <c r="E7647" s="50" t="s">
        <v>7509</v>
      </c>
      <c r="F7647" s="50" t="s">
        <v>7436</v>
      </c>
      <c r="G7647" s="50" t="s">
        <v>5496</v>
      </c>
      <c r="H7647" s="50" t="s">
        <v>20616</v>
      </c>
      <c r="I7647" s="50">
        <f>(DAX__2019_2020__33[[#This Row],[Adj Close]]-DAX__2019_2020__33[[#This Row],[Adj Open]])/DAX__2019_2020__33[[#This Row],[Adj Open]]</f>
        <v>1.7216223851528486E-2</v>
      </c>
      <c r="J7647" s="50">
        <f>DAX__2019_2020__33[[#This Row],[Adj Close]]-DAX__2019_2020__33[[#This Row],[Adj Open]]</f>
        <v>0.99328246911527174</v>
      </c>
      <c r="K7647" s="50">
        <v>1107757</v>
      </c>
    </row>
    <row r="7648" spans="1:11" x14ac:dyDescent="0.3">
      <c r="A7648" s="51" t="str">
        <f t="shared" si="125"/>
        <v>HEI.DE</v>
      </c>
      <c r="B7648" s="52" t="s">
        <v>154</v>
      </c>
      <c r="C7648" s="50" t="s">
        <v>20617</v>
      </c>
      <c r="D7648" s="50">
        <f>DAX__2019_2020__33[[#This Row],[Open]]*(DAX__2019_2020__33[[#This Row],[Adj Close]]/DAX__2019_2020__33[[#This Row],[Close]])</f>
        <v>58.721519001651117</v>
      </c>
      <c r="E7648" s="50" t="s">
        <v>5406</v>
      </c>
      <c r="F7648" s="50" t="s">
        <v>7925</v>
      </c>
      <c r="G7648" s="50" t="s">
        <v>5439</v>
      </c>
      <c r="H7648" s="50" t="s">
        <v>20618</v>
      </c>
      <c r="I7648" s="50">
        <f>(DAX__2019_2020__33[[#This Row],[Adj Close]]-DAX__2019_2020__33[[#This Row],[Adj Open]])/DAX__2019_2020__33[[#This Row],[Adj Open]]</f>
        <v>6.5940221733364317E-3</v>
      </c>
      <c r="J7648" s="50">
        <f>DAX__2019_2020__33[[#This Row],[Adj Close]]-DAX__2019_2020__33[[#This Row],[Adj Open]]</f>
        <v>0.38721099834888406</v>
      </c>
      <c r="K7648" s="50">
        <v>1166463</v>
      </c>
    </row>
    <row r="7649" spans="1:11" x14ac:dyDescent="0.3">
      <c r="A7649" s="51" t="str">
        <f t="shared" si="125"/>
        <v>HEI.DE</v>
      </c>
      <c r="B7649" s="52" t="s">
        <v>155</v>
      </c>
      <c r="C7649" s="50" t="s">
        <v>8887</v>
      </c>
      <c r="D7649" s="50">
        <f>DAX__2019_2020__33[[#This Row],[Open]]*(DAX__2019_2020__33[[#This Row],[Adj Close]]/DAX__2019_2020__33[[#This Row],[Close]])</f>
        <v>59.15923411509425</v>
      </c>
      <c r="E7649" s="50" t="s">
        <v>12816</v>
      </c>
      <c r="F7649" s="50" t="s">
        <v>18963</v>
      </c>
      <c r="G7649" s="50" t="s">
        <v>19000</v>
      </c>
      <c r="H7649" s="50" t="s">
        <v>20619</v>
      </c>
      <c r="I7649" s="50">
        <f>(DAX__2019_2020__33[[#This Row],[Adj Close]]-DAX__2019_2020__33[[#This Row],[Adj Open]])/DAX__2019_2020__33[[#This Row],[Adj Open]]</f>
        <v>3.4148833724370687E-3</v>
      </c>
      <c r="J7649" s="50">
        <f>DAX__2019_2020__33[[#This Row],[Adj Close]]-DAX__2019_2020__33[[#This Row],[Adj Open]]</f>
        <v>0.20202188490574713</v>
      </c>
      <c r="K7649" s="50">
        <v>1043995</v>
      </c>
    </row>
    <row r="7650" spans="1:11" x14ac:dyDescent="0.3">
      <c r="A7650" s="51" t="str">
        <f t="shared" si="125"/>
        <v>HEI.DE</v>
      </c>
      <c r="B7650" s="52" t="s">
        <v>156</v>
      </c>
      <c r="C7650" s="50" t="s">
        <v>5406</v>
      </c>
      <c r="D7650" s="50">
        <f>DAX__2019_2020__33[[#This Row],[Open]]*(DAX__2019_2020__33[[#This Row],[Adj Close]]/DAX__2019_2020__33[[#This Row],[Close]])</f>
        <v>59.596960310715033</v>
      </c>
      <c r="E7650" s="50" t="s">
        <v>11027</v>
      </c>
      <c r="F7650" s="50" t="s">
        <v>5473</v>
      </c>
      <c r="G7650" s="50" t="s">
        <v>7960</v>
      </c>
      <c r="H7650" s="50" t="s">
        <v>20620</v>
      </c>
      <c r="I7650" s="50">
        <f>(DAX__2019_2020__33[[#This Row],[Adj Close]]-DAX__2019_2020__33[[#This Row],[Adj Open]])/DAX__2019_2020__33[[#This Row],[Adj Open]]</f>
        <v>2.5423727736282485E-3</v>
      </c>
      <c r="J7650" s="50">
        <f>DAX__2019_2020__33[[#This Row],[Adj Close]]-DAX__2019_2020__33[[#This Row],[Adj Open]]</f>
        <v>0.15151768928496523</v>
      </c>
      <c r="K7650" s="50">
        <v>770622</v>
      </c>
    </row>
    <row r="7651" spans="1:11" x14ac:dyDescent="0.3">
      <c r="A7651" s="51" t="str">
        <f t="shared" si="125"/>
        <v>HEI.DE</v>
      </c>
      <c r="B7651" s="52" t="s">
        <v>157</v>
      </c>
      <c r="C7651" s="50" t="s">
        <v>11027</v>
      </c>
      <c r="D7651" s="50">
        <f>DAX__2019_2020__33[[#This Row],[Open]]*(DAX__2019_2020__33[[#This Row],[Adj Close]]/DAX__2019_2020__33[[#This Row],[Close]])</f>
        <v>59.984165010019339</v>
      </c>
      <c r="E7651" s="50" t="s">
        <v>5461</v>
      </c>
      <c r="F7651" s="50" t="s">
        <v>7927</v>
      </c>
      <c r="G7651" s="50" t="s">
        <v>19288</v>
      </c>
      <c r="H7651" s="50" t="s">
        <v>20621</v>
      </c>
      <c r="I7651" s="50">
        <f>(DAX__2019_2020__33[[#This Row],[Adj Close]]-DAX__2019_2020__33[[#This Row],[Adj Open]])/DAX__2019_2020__33[[#This Row],[Adj Open]]</f>
        <v>6.4552201387813235E-3</v>
      </c>
      <c r="J7651" s="50">
        <f>DAX__2019_2020__33[[#This Row],[Adj Close]]-DAX__2019_2020__33[[#This Row],[Adj Open]]</f>
        <v>0.38721098998065884</v>
      </c>
      <c r="K7651" s="50">
        <v>848726</v>
      </c>
    </row>
    <row r="7652" spans="1:11" x14ac:dyDescent="0.3">
      <c r="A7652" s="51" t="str">
        <f t="shared" si="125"/>
        <v>HEI.DE</v>
      </c>
      <c r="B7652" s="52" t="s">
        <v>158</v>
      </c>
      <c r="C7652" s="50" t="s">
        <v>19216</v>
      </c>
      <c r="D7652" s="50">
        <f>DAX__2019_2020__33[[#This Row],[Open]]*(DAX__2019_2020__33[[#This Row],[Adj Close]]/DAX__2019_2020__33[[#This Row],[Close]])</f>
        <v>60.674412671163914</v>
      </c>
      <c r="E7652" s="50" t="s">
        <v>9613</v>
      </c>
      <c r="F7652" s="50" t="s">
        <v>11138</v>
      </c>
      <c r="G7652" s="50" t="s">
        <v>5433</v>
      </c>
      <c r="H7652" s="50" t="s">
        <v>20622</v>
      </c>
      <c r="I7652" s="50">
        <f>(DAX__2019_2020__33[[#This Row],[Adj Close]]-DAX__2019_2020__33[[#This Row],[Adj Open]])/DAX__2019_2020__33[[#This Row],[Adj Open]]</f>
        <v>6.1042589871184091E-3</v>
      </c>
      <c r="J7652" s="50">
        <f>DAX__2019_2020__33[[#This Row],[Adj Close]]-DAX__2019_2020__33[[#This Row],[Adj Open]]</f>
        <v>0.3703723288360834</v>
      </c>
      <c r="K7652" s="50">
        <v>987135</v>
      </c>
    </row>
    <row r="7653" spans="1:11" x14ac:dyDescent="0.3">
      <c r="A7653" s="51" t="str">
        <f t="shared" si="125"/>
        <v>HEI.DE</v>
      </c>
      <c r="B7653" s="52" t="s">
        <v>159</v>
      </c>
      <c r="C7653" s="50" t="s">
        <v>5452</v>
      </c>
      <c r="D7653" s="50">
        <f>DAX__2019_2020__33[[#This Row],[Open]]*(DAX__2019_2020__33[[#This Row],[Adj Close]]/DAX__2019_2020__33[[#This Row],[Close]])</f>
        <v>60.943775583563301</v>
      </c>
      <c r="E7653" s="50" t="s">
        <v>9399</v>
      </c>
      <c r="F7653" s="50" t="s">
        <v>5446</v>
      </c>
      <c r="G7653" s="50" t="s">
        <v>9613</v>
      </c>
      <c r="H7653" s="50" t="s">
        <v>20623</v>
      </c>
      <c r="I7653" s="50">
        <f>(DAX__2019_2020__33[[#This Row],[Adj Close]]-DAX__2019_2020__33[[#This Row],[Adj Open]])/DAX__2019_2020__33[[#This Row],[Adj Open]]</f>
        <v>6.9060771572907022E-3</v>
      </c>
      <c r="J7653" s="50">
        <f>DAX__2019_2020__33[[#This Row],[Adj Close]]-DAX__2019_2020__33[[#This Row],[Adj Open]]</f>
        <v>0.42088241643669733</v>
      </c>
      <c r="K7653" s="50">
        <v>885343</v>
      </c>
    </row>
    <row r="7654" spans="1:11" x14ac:dyDescent="0.3">
      <c r="A7654" s="51" t="str">
        <f t="shared" si="125"/>
        <v>HEI.DE</v>
      </c>
      <c r="B7654" s="52" t="s">
        <v>160</v>
      </c>
      <c r="C7654" s="50" t="s">
        <v>9613</v>
      </c>
      <c r="D7654" s="50">
        <f>DAX__2019_2020__33[[#This Row],[Open]]*(DAX__2019_2020__33[[#This Row],[Adj Close]]/DAX__2019_2020__33[[#This Row],[Close]])</f>
        <v>61.364663771855483</v>
      </c>
      <c r="E7654" s="50" t="s">
        <v>11166</v>
      </c>
      <c r="F7654" s="50" t="s">
        <v>19439</v>
      </c>
      <c r="G7654" s="50" t="s">
        <v>9331</v>
      </c>
      <c r="H7654" s="50" t="s">
        <v>20624</v>
      </c>
      <c r="I7654" s="50">
        <f>(DAX__2019_2020__33[[#This Row],[Adj Close]]-DAX__2019_2020__33[[#This Row],[Adj Open]])/DAX__2019_2020__33[[#This Row],[Adj Open]]</f>
        <v>-4.3895746395179978E-3</v>
      </c>
      <c r="J7654" s="50">
        <f>DAX__2019_2020__33[[#This Row],[Adj Close]]-DAX__2019_2020__33[[#This Row],[Adj Open]]</f>
        <v>-0.26936477185548569</v>
      </c>
      <c r="K7654" s="50">
        <v>856328</v>
      </c>
    </row>
    <row r="7655" spans="1:11" x14ac:dyDescent="0.3">
      <c r="A7655" s="51" t="str">
        <f t="shared" si="125"/>
        <v>HEI.DE</v>
      </c>
      <c r="B7655" s="52" t="s">
        <v>161</v>
      </c>
      <c r="C7655" s="50" t="s">
        <v>11497</v>
      </c>
      <c r="D7655" s="50">
        <f>DAX__2019_2020__33[[#This Row],[Open]]*(DAX__2019_2020__33[[#This Row],[Adj Close]]/DAX__2019_2020__33[[#This Row],[Close]])</f>
        <v>60.421885946483499</v>
      </c>
      <c r="E7655" s="50" t="s">
        <v>9328</v>
      </c>
      <c r="F7655" s="50" t="s">
        <v>11497</v>
      </c>
      <c r="G7655" s="50" t="s">
        <v>5447</v>
      </c>
      <c r="H7655" s="50" t="s">
        <v>20625</v>
      </c>
      <c r="I7655" s="50">
        <f>(DAX__2019_2020__33[[#This Row],[Adj Close]]-DAX__2019_2020__33[[#This Row],[Adj Open]])/DAX__2019_2020__33[[#This Row],[Adj Open]]</f>
        <v>1.2816912967635917E-2</v>
      </c>
      <c r="J7655" s="50">
        <f>DAX__2019_2020__33[[#This Row],[Adj Close]]-DAX__2019_2020__33[[#This Row],[Adj Open]]</f>
        <v>0.77442205351650273</v>
      </c>
      <c r="K7655" s="50">
        <v>764695</v>
      </c>
    </row>
    <row r="7656" spans="1:11" x14ac:dyDescent="0.3">
      <c r="A7656" s="51" t="str">
        <f t="shared" si="125"/>
        <v>HEI.DE</v>
      </c>
      <c r="B7656" s="52" t="s">
        <v>162</v>
      </c>
      <c r="C7656" s="50" t="s">
        <v>7547</v>
      </c>
      <c r="D7656" s="50">
        <f>DAX__2019_2020__33[[#This Row],[Open]]*(DAX__2019_2020__33[[#This Row],[Adj Close]]/DAX__2019_2020__33[[#This Row],[Close]])</f>
        <v>61.112133980630503</v>
      </c>
      <c r="E7656" s="50" t="s">
        <v>7547</v>
      </c>
      <c r="F7656" s="50" t="s">
        <v>5412</v>
      </c>
      <c r="G7656" s="50" t="s">
        <v>11891</v>
      </c>
      <c r="H7656" s="50" t="s">
        <v>20626</v>
      </c>
      <c r="I7656" s="50">
        <f>(DAX__2019_2020__33[[#This Row],[Adj Close]]-DAX__2019_2020__33[[#This Row],[Adj Open]])/DAX__2019_2020__33[[#This Row],[Adj Open]]</f>
        <v>-1.0743774400655092E-2</v>
      </c>
      <c r="J7656" s="50">
        <f>DAX__2019_2020__33[[#This Row],[Adj Close]]-DAX__2019_2020__33[[#This Row],[Adj Open]]</f>
        <v>-0.65657498063050213</v>
      </c>
      <c r="K7656" s="50">
        <v>840391</v>
      </c>
    </row>
    <row r="7657" spans="1:11" x14ac:dyDescent="0.3">
      <c r="A7657" s="51" t="str">
        <f t="shared" si="125"/>
        <v>HEI.DE</v>
      </c>
      <c r="B7657" s="52" t="s">
        <v>163</v>
      </c>
      <c r="C7657" s="50" t="s">
        <v>5222</v>
      </c>
      <c r="D7657" s="50">
        <f>DAX__2019_2020__33[[#This Row],[Open]]*(DAX__2019_2020__33[[#This Row],[Adj Close]]/DAX__2019_2020__33[[#This Row],[Close]])</f>
        <v>60.472385450254677</v>
      </c>
      <c r="E7657" s="50" t="s">
        <v>19216</v>
      </c>
      <c r="F7657" s="50" t="s">
        <v>11886</v>
      </c>
      <c r="G7657" s="50" t="s">
        <v>9249</v>
      </c>
      <c r="H7657" s="50" t="s">
        <v>20627</v>
      </c>
      <c r="I7657" s="50">
        <f>(DAX__2019_2020__33[[#This Row],[Adj Close]]-DAX__2019_2020__33[[#This Row],[Adj Open]])/DAX__2019_2020__33[[#This Row],[Adj Open]]</f>
        <v>-2.7839227607974115E-3</v>
      </c>
      <c r="J7657" s="50">
        <f>DAX__2019_2020__33[[#This Row],[Adj Close]]-DAX__2019_2020__33[[#This Row],[Adj Open]]</f>
        <v>-0.16835045025467821</v>
      </c>
      <c r="K7657" s="50">
        <v>518111</v>
      </c>
    </row>
    <row r="7658" spans="1:11" x14ac:dyDescent="0.3">
      <c r="A7658" s="51" t="str">
        <f t="shared" si="125"/>
        <v>HEI.DE</v>
      </c>
      <c r="B7658" s="52" t="s">
        <v>164</v>
      </c>
      <c r="C7658" s="50" t="s">
        <v>5196</v>
      </c>
      <c r="D7658" s="50">
        <f>DAX__2019_2020__33[[#This Row],[Open]]*(DAX__2019_2020__33[[#This Row],[Adj Close]]/DAX__2019_2020__33[[#This Row],[Close]])</f>
        <v>60.691251503604605</v>
      </c>
      <c r="E7658" s="50" t="s">
        <v>7512</v>
      </c>
      <c r="F7658" s="50" t="s">
        <v>19288</v>
      </c>
      <c r="G7658" s="50" t="s">
        <v>11891</v>
      </c>
      <c r="H7658" s="50" t="s">
        <v>20626</v>
      </c>
      <c r="I7658" s="50">
        <f>(DAX__2019_2020__33[[#This Row],[Adj Close]]-DAX__2019_2020__33[[#This Row],[Adj Open]])/DAX__2019_2020__33[[#This Row],[Adj Open]]</f>
        <v>-3.8834675141046519E-3</v>
      </c>
      <c r="J7658" s="50">
        <f>DAX__2019_2020__33[[#This Row],[Adj Close]]-DAX__2019_2020__33[[#This Row],[Adj Open]]</f>
        <v>-0.23569250360460359</v>
      </c>
      <c r="K7658" s="50">
        <v>481240</v>
      </c>
    </row>
    <row r="7659" spans="1:11" x14ac:dyDescent="0.3">
      <c r="A7659" s="51" t="str">
        <f t="shared" si="125"/>
        <v>HEI.DE</v>
      </c>
      <c r="B7659" s="52" t="s">
        <v>165</v>
      </c>
      <c r="C7659" s="50" t="s">
        <v>5414</v>
      </c>
      <c r="D7659" s="50">
        <f>DAX__2019_2020__33[[#This Row],[Open]]*(DAX__2019_2020__33[[#This Row],[Adj Close]]/DAX__2019_2020__33[[#This Row],[Close]])</f>
        <v>60.186192534722224</v>
      </c>
      <c r="E7659" s="50" t="s">
        <v>8901</v>
      </c>
      <c r="F7659" s="50" t="s">
        <v>11884</v>
      </c>
      <c r="G7659" s="50" t="s">
        <v>5461</v>
      </c>
      <c r="H7659" s="50" t="s">
        <v>20628</v>
      </c>
      <c r="I7659" s="50">
        <f>(DAX__2019_2020__33[[#This Row],[Adj Close]]-DAX__2019_2020__33[[#This Row],[Adj Open]])/DAX__2019_2020__33[[#This Row],[Adj Open]]</f>
        <v>6.9930069930069939E-3</v>
      </c>
      <c r="J7659" s="50">
        <f>DAX__2019_2020__33[[#This Row],[Adj Close]]-DAX__2019_2020__33[[#This Row],[Adj Open]]</f>
        <v>0.42088246527777784</v>
      </c>
      <c r="K7659" s="50">
        <v>638463</v>
      </c>
    </row>
    <row r="7660" spans="1:11" x14ac:dyDescent="0.3">
      <c r="A7660" s="51" t="str">
        <f t="shared" si="125"/>
        <v>HEI.DE</v>
      </c>
      <c r="B7660" s="52" t="s">
        <v>166</v>
      </c>
      <c r="C7660" s="50" t="s">
        <v>5460</v>
      </c>
      <c r="D7660" s="50">
        <f>DAX__2019_2020__33[[#This Row],[Open]]*(DAX__2019_2020__33[[#This Row],[Adj Close]]/DAX__2019_2020__33[[#This Row],[Close]])</f>
        <v>61.011127531348841</v>
      </c>
      <c r="E7660" s="50" t="s">
        <v>9405</v>
      </c>
      <c r="F7660" s="50" t="s">
        <v>11497</v>
      </c>
      <c r="G7660" s="50" t="s">
        <v>11907</v>
      </c>
      <c r="H7660" s="50" t="s">
        <v>20629</v>
      </c>
      <c r="I7660" s="50">
        <f>(DAX__2019_2020__33[[#This Row],[Adj Close]]-DAX__2019_2020__33[[#This Row],[Adj Open]])/DAX__2019_2020__33[[#This Row],[Adj Open]]</f>
        <v>2.7593403935152719E-3</v>
      </c>
      <c r="J7660" s="50">
        <f>DAX__2019_2020__33[[#This Row],[Adj Close]]-DAX__2019_2020__33[[#This Row],[Adj Open]]</f>
        <v>0.16835046865116254</v>
      </c>
      <c r="K7660" s="50">
        <v>1045424</v>
      </c>
    </row>
    <row r="7661" spans="1:11" x14ac:dyDescent="0.3">
      <c r="A7661" s="51" t="str">
        <f t="shared" si="125"/>
        <v>HEI.DE</v>
      </c>
      <c r="B7661" s="52" t="s">
        <v>167</v>
      </c>
      <c r="C7661" s="50" t="s">
        <v>5410</v>
      </c>
      <c r="D7661" s="50">
        <f>DAX__2019_2020__33[[#This Row],[Open]]*(DAX__2019_2020__33[[#This Row],[Adj Close]]/DAX__2019_2020__33[[#This Row],[Close]])</f>
        <v>61.061630000000001</v>
      </c>
      <c r="E7661" s="50" t="s">
        <v>8898</v>
      </c>
      <c r="F7661" s="50" t="s">
        <v>4998</v>
      </c>
      <c r="G7661" s="50" t="s">
        <v>5410</v>
      </c>
      <c r="H7661" s="50" t="s">
        <v>20630</v>
      </c>
      <c r="I7661" s="50">
        <f>(DAX__2019_2020__33[[#This Row],[Adj Close]]-DAX__2019_2020__33[[#This Row],[Adj Open]])/DAX__2019_2020__33[[#This Row],[Adj Open]]</f>
        <v>0</v>
      </c>
      <c r="J7661" s="50">
        <f>DAX__2019_2020__33[[#This Row],[Adj Close]]-DAX__2019_2020__33[[#This Row],[Adj Open]]</f>
        <v>0</v>
      </c>
      <c r="K7661" s="50">
        <v>480491</v>
      </c>
    </row>
    <row r="7662" spans="1:11" x14ac:dyDescent="0.3">
      <c r="A7662" s="51" t="str">
        <f t="shared" si="125"/>
        <v>HEI.DE</v>
      </c>
      <c r="B7662" s="52" t="s">
        <v>168</v>
      </c>
      <c r="C7662" s="50" t="s">
        <v>5465</v>
      </c>
      <c r="D7662" s="50">
        <f>DAX__2019_2020__33[[#This Row],[Open]]*(DAX__2019_2020__33[[#This Row],[Adj Close]]/DAX__2019_2020__33[[#This Row],[Close]])</f>
        <v>59.849486028191926</v>
      </c>
      <c r="E7662" s="50" t="s">
        <v>11220</v>
      </c>
      <c r="F7662" s="50" t="s">
        <v>19076</v>
      </c>
      <c r="G7662" s="50" t="s">
        <v>18970</v>
      </c>
      <c r="H7662" s="50" t="s">
        <v>20631</v>
      </c>
      <c r="I7662" s="50">
        <f>(DAX__2019_2020__33[[#This Row],[Adj Close]]-DAX__2019_2020__33[[#This Row],[Adj Open]])/DAX__2019_2020__33[[#This Row],[Adj Open]]</f>
        <v>3.0942616904151596E-3</v>
      </c>
      <c r="J7662" s="50">
        <f>DAX__2019_2020__33[[#This Row],[Adj Close]]-DAX__2019_2020__33[[#This Row],[Adj Open]]</f>
        <v>0.18518997180807162</v>
      </c>
      <c r="K7662" s="50">
        <v>1014346</v>
      </c>
    </row>
    <row r="7663" spans="1:11" x14ac:dyDescent="0.3">
      <c r="A7663" s="51" t="str">
        <f t="shared" si="125"/>
        <v>HEI.DE</v>
      </c>
      <c r="B7663" s="52" t="s">
        <v>169</v>
      </c>
      <c r="C7663" s="50" t="s">
        <v>19289</v>
      </c>
      <c r="D7663" s="50">
        <f>DAX__2019_2020__33[[#This Row],[Open]]*(DAX__2019_2020__33[[#This Row],[Adj Close]]/DAX__2019_2020__33[[#This Row],[Close]])</f>
        <v>60.219861910550534</v>
      </c>
      <c r="E7663" s="50" t="s">
        <v>19289</v>
      </c>
      <c r="F7663" s="50" t="s">
        <v>11084</v>
      </c>
      <c r="G7663" s="50" t="s">
        <v>7982</v>
      </c>
      <c r="H7663" s="50" t="s">
        <v>20632</v>
      </c>
      <c r="I7663" s="50">
        <f>(DAX__2019_2020__33[[#This Row],[Adj Close]]-DAX__2019_2020__33[[#This Row],[Adj Open]])/DAX__2019_2020__33[[#This Row],[Adj Open]]</f>
        <v>-2.4601649083007493E-2</v>
      </c>
      <c r="J7663" s="50">
        <f>DAX__2019_2020__33[[#This Row],[Adj Close]]-DAX__2019_2020__33[[#This Row],[Adj Open]]</f>
        <v>-1.4815079105505333</v>
      </c>
      <c r="K7663" s="50">
        <v>1157495</v>
      </c>
    </row>
    <row r="7664" spans="1:11" x14ac:dyDescent="0.3">
      <c r="A7664" s="51" t="str">
        <f t="shared" si="125"/>
        <v>HEI.DE</v>
      </c>
      <c r="B7664" s="52" t="s">
        <v>170</v>
      </c>
      <c r="C7664" s="50" t="s">
        <v>11084</v>
      </c>
      <c r="D7664" s="50">
        <f>DAX__2019_2020__33[[#This Row],[Open]]*(DAX__2019_2020__33[[#This Row],[Adj Close]]/DAX__2019_2020__33[[#This Row],[Close]])</f>
        <v>58.367977053459562</v>
      </c>
      <c r="E7664" s="50" t="s">
        <v>11396</v>
      </c>
      <c r="F7664" s="50" t="s">
        <v>5251</v>
      </c>
      <c r="G7664" s="50" t="s">
        <v>5323</v>
      </c>
      <c r="H7664" s="50" t="s">
        <v>20633</v>
      </c>
      <c r="I7664" s="50">
        <f>(DAX__2019_2020__33[[#This Row],[Adj Close]]-DAX__2019_2020__33[[#This Row],[Adj Open]])/DAX__2019_2020__33[[#This Row],[Adj Open]]</f>
        <v>8.6538799338853865E-4</v>
      </c>
      <c r="J7664" s="50">
        <f>DAX__2019_2020__33[[#This Row],[Adj Close]]-DAX__2019_2020__33[[#This Row],[Adj Open]]</f>
        <v>5.0510946540441637E-2</v>
      </c>
      <c r="K7664" s="50">
        <v>1361242</v>
      </c>
    </row>
    <row r="7665" spans="1:11" x14ac:dyDescent="0.3">
      <c r="A7665" s="51" t="str">
        <f t="shared" si="125"/>
        <v>HEI.DE</v>
      </c>
      <c r="B7665" s="52" t="s">
        <v>171</v>
      </c>
      <c r="C7665" s="50" t="s">
        <v>5412</v>
      </c>
      <c r="D7665" s="50">
        <f>DAX__2019_2020__33[[#This Row],[Open]]*(DAX__2019_2020__33[[#This Row],[Adj Close]]/DAX__2019_2020__33[[#This Row],[Close]])</f>
        <v>60.203016280743768</v>
      </c>
      <c r="E7665" s="50" t="s">
        <v>19289</v>
      </c>
      <c r="F7665" s="50" t="s">
        <v>5430</v>
      </c>
      <c r="G7665" s="50" t="s">
        <v>5496</v>
      </c>
      <c r="H7665" s="50" t="s">
        <v>20616</v>
      </c>
      <c r="I7665" s="50">
        <f>(DAX__2019_2020__33[[#This Row],[Adj Close]]-DAX__2019_2020__33[[#This Row],[Adj Open]])/DAX__2019_2020__33[[#This Row],[Adj Open]]</f>
        <v>-2.5167730362181246E-2</v>
      </c>
      <c r="J7665" s="50">
        <f>DAX__2019_2020__33[[#This Row],[Adj Close]]-DAX__2019_2020__33[[#This Row],[Adj Open]]</f>
        <v>-1.5151732807437668</v>
      </c>
      <c r="K7665" s="50">
        <v>1266890</v>
      </c>
    </row>
    <row r="7666" spans="1:11" x14ac:dyDescent="0.3">
      <c r="A7666" s="51" t="str">
        <f t="shared" si="125"/>
        <v>HEI.DE</v>
      </c>
      <c r="B7666" s="52" t="s">
        <v>172</v>
      </c>
      <c r="C7666" s="50" t="s">
        <v>7939</v>
      </c>
      <c r="D7666" s="50">
        <f>DAX__2019_2020__33[[#This Row],[Open]]*(DAX__2019_2020__33[[#This Row],[Adj Close]]/DAX__2019_2020__33[[#This Row],[Close]])</f>
        <v>59.868203869556744</v>
      </c>
      <c r="E7666" s="50" t="s">
        <v>5496</v>
      </c>
      <c r="F7666" s="50" t="s">
        <v>5288</v>
      </c>
      <c r="G7666" s="50" t="s">
        <v>5419</v>
      </c>
      <c r="H7666" s="50" t="s">
        <v>20634</v>
      </c>
      <c r="I7666" s="50">
        <f>(DAX__2019_2020__33[[#This Row],[Adj Close]]-DAX__2019_2020__33[[#This Row],[Adj Open]])/DAX__2019_2020__33[[#This Row],[Adj Open]]</f>
        <v>-5.5089153881306306E-3</v>
      </c>
      <c r="J7666" s="50">
        <f>DAX__2019_2020__33[[#This Row],[Adj Close]]-DAX__2019_2020__33[[#This Row],[Adj Open]]</f>
        <v>-0.32980886955674293</v>
      </c>
      <c r="K7666" s="50">
        <v>1372883</v>
      </c>
    </row>
    <row r="7667" spans="1:11" x14ac:dyDescent="0.3">
      <c r="A7667" s="51" t="str">
        <f t="shared" si="125"/>
        <v>HEI.DE</v>
      </c>
      <c r="B7667" s="52" t="s">
        <v>173</v>
      </c>
      <c r="C7667" s="50" t="s">
        <v>5443</v>
      </c>
      <c r="D7667" s="50">
        <f>DAX__2019_2020__33[[#This Row],[Open]]*(DAX__2019_2020__33[[#This Row],[Adj Close]]/DAX__2019_2020__33[[#This Row],[Close]])</f>
        <v>59.902920380101946</v>
      </c>
      <c r="E7667" s="50" t="s">
        <v>20635</v>
      </c>
      <c r="F7667" s="50" t="s">
        <v>5456</v>
      </c>
      <c r="G7667" s="50" t="s">
        <v>5326</v>
      </c>
      <c r="H7667" s="50" t="s">
        <v>20636</v>
      </c>
      <c r="I7667" s="50">
        <f>(DAX__2019_2020__33[[#This Row],[Adj Close]]-DAX__2019_2020__33[[#This Row],[Adj Open]])/DAX__2019_2020__33[[#This Row],[Adj Open]]</f>
        <v>-2.492022710461729E-2</v>
      </c>
      <c r="J7667" s="50">
        <f>DAX__2019_2020__33[[#This Row],[Adj Close]]-DAX__2019_2020__33[[#This Row],[Adj Open]]</f>
        <v>-1.4927943801019481</v>
      </c>
      <c r="K7667" s="50">
        <v>747004</v>
      </c>
    </row>
    <row r="7668" spans="1:11" x14ac:dyDescent="0.3">
      <c r="A7668" s="51" t="str">
        <f t="shared" si="125"/>
        <v>HEI.DE</v>
      </c>
      <c r="B7668" s="52" t="s">
        <v>174</v>
      </c>
      <c r="C7668" s="50" t="s">
        <v>5246</v>
      </c>
      <c r="D7668" s="50">
        <f>DAX__2019_2020__33[[#This Row],[Open]]*(DAX__2019_2020__33[[#This Row],[Adj Close]]/DAX__2019_2020__33[[#This Row],[Close]])</f>
        <v>58.844075455841242</v>
      </c>
      <c r="E7668" s="50" t="s">
        <v>8032</v>
      </c>
      <c r="F7668" s="50" t="s">
        <v>7418</v>
      </c>
      <c r="G7668" s="50" t="s">
        <v>8028</v>
      </c>
      <c r="H7668" s="50" t="s">
        <v>20637</v>
      </c>
      <c r="I7668" s="50">
        <f>(DAX__2019_2020__33[[#This Row],[Adj Close]]-DAX__2019_2020__33[[#This Row],[Adj Open]])/DAX__2019_2020__33[[#This Row],[Adj Open]]</f>
        <v>1.415927665961907E-2</v>
      </c>
      <c r="J7668" s="50">
        <f>DAX__2019_2020__33[[#This Row],[Adj Close]]-DAX__2019_2020__33[[#This Row],[Adj Open]]</f>
        <v>0.83318954415875623</v>
      </c>
      <c r="K7668" s="50">
        <v>781311</v>
      </c>
    </row>
    <row r="7669" spans="1:11" x14ac:dyDescent="0.3">
      <c r="A7669" s="51" t="str">
        <f t="shared" si="125"/>
        <v>HEI.DE</v>
      </c>
      <c r="B7669" s="52" t="s">
        <v>175</v>
      </c>
      <c r="C7669" s="50" t="s">
        <v>7924</v>
      </c>
      <c r="D7669" s="50">
        <f>DAX__2019_2020__33[[#This Row],[Open]]*(DAX__2019_2020__33[[#This Row],[Adj Close]]/DAX__2019_2020__33[[#This Row],[Close]])</f>
        <v>61.308929916978016</v>
      </c>
      <c r="E7669" s="50" t="s">
        <v>11851</v>
      </c>
      <c r="F7669" s="50" t="s">
        <v>7997</v>
      </c>
      <c r="G7669" s="50" t="s">
        <v>7498</v>
      </c>
      <c r="H7669" s="50" t="s">
        <v>20638</v>
      </c>
      <c r="I7669" s="50">
        <f>(DAX__2019_2020__33[[#This Row],[Adj Close]]-DAX__2019_2020__33[[#This Row],[Adj Open]])/DAX__2019_2020__33[[#This Row],[Adj Open]]</f>
        <v>-1.2740671188288071E-2</v>
      </c>
      <c r="J7669" s="50">
        <f>DAX__2019_2020__33[[#This Row],[Adj Close]]-DAX__2019_2020__33[[#This Row],[Adj Open]]</f>
        <v>-0.78111691697801433</v>
      </c>
      <c r="K7669" s="50">
        <v>794568</v>
      </c>
    </row>
    <row r="7670" spans="1:11" x14ac:dyDescent="0.3">
      <c r="A7670" s="51" t="str">
        <f t="shared" si="125"/>
        <v>HEI.DE</v>
      </c>
      <c r="B7670" s="52" t="s">
        <v>176</v>
      </c>
      <c r="C7670" s="50" t="s">
        <v>5233</v>
      </c>
      <c r="D7670" s="50">
        <f>DAX__2019_2020__33[[#This Row],[Open]]*(DAX__2019_2020__33[[#This Row],[Adj Close]]/DAX__2019_2020__33[[#This Row],[Close]])</f>
        <v>60.493091998390625</v>
      </c>
      <c r="E7670" s="50" t="s">
        <v>7924</v>
      </c>
      <c r="F7670" s="50" t="s">
        <v>5323</v>
      </c>
      <c r="G7670" s="50" t="s">
        <v>7924</v>
      </c>
      <c r="H7670" s="50" t="s">
        <v>20639</v>
      </c>
      <c r="I7670" s="50">
        <f>(DAX__2019_2020__33[[#This Row],[Adj Close]]-DAX__2019_2020__33[[#This Row],[Adj Open]])/DAX__2019_2020__33[[#This Row],[Adj Open]]</f>
        <v>1.348639943270017E-2</v>
      </c>
      <c r="J7670" s="50">
        <f>DAX__2019_2020__33[[#This Row],[Adj Close]]-DAX__2019_2020__33[[#This Row],[Adj Open]]</f>
        <v>0.81583400160937458</v>
      </c>
      <c r="K7670" s="50">
        <v>734614</v>
      </c>
    </row>
    <row r="7671" spans="1:11" x14ac:dyDescent="0.3">
      <c r="A7671" s="51" t="str">
        <f t="shared" si="125"/>
        <v>HEI.DE</v>
      </c>
      <c r="B7671" s="52" t="s">
        <v>177</v>
      </c>
      <c r="C7671" s="50" t="s">
        <v>5473</v>
      </c>
      <c r="D7671" s="50">
        <f>DAX__2019_2020__33[[#This Row],[Open]]*(DAX__2019_2020__33[[#This Row],[Adj Close]]/DAX__2019_2020__33[[#This Row],[Close]])</f>
        <v>61.187419268316361</v>
      </c>
      <c r="E7671" s="50" t="s">
        <v>11302</v>
      </c>
      <c r="F7671" s="50" t="s">
        <v>20617</v>
      </c>
      <c r="G7671" s="50" t="s">
        <v>7945</v>
      </c>
      <c r="H7671" s="50" t="s">
        <v>20640</v>
      </c>
      <c r="I7671" s="50">
        <f>(DAX__2019_2020__33[[#This Row],[Adj Close]]-DAX__2019_2020__33[[#This Row],[Adj Open]])/DAX__2019_2020__33[[#This Row],[Adj Open]]</f>
        <v>-1.1347801418439293E-3</v>
      </c>
      <c r="J7671" s="50">
        <f>DAX__2019_2020__33[[#This Row],[Adj Close]]-DAX__2019_2020__33[[#This Row],[Adj Open]]</f>
        <v>-6.9434268316364012E-2</v>
      </c>
      <c r="K7671" s="50">
        <v>645087</v>
      </c>
    </row>
    <row r="7672" spans="1:11" x14ac:dyDescent="0.3">
      <c r="A7672" s="51" t="str">
        <f t="shared" si="125"/>
        <v>HEI.DE</v>
      </c>
      <c r="B7672" s="52" t="s">
        <v>178</v>
      </c>
      <c r="C7672" s="50" t="s">
        <v>5455</v>
      </c>
      <c r="D7672" s="50">
        <f>DAX__2019_2020__33[[#This Row],[Open]]*(DAX__2019_2020__33[[#This Row],[Adj Close]]/DAX__2019_2020__33[[#This Row],[Close]])</f>
        <v>60.319515621576187</v>
      </c>
      <c r="E7672" s="50" t="s">
        <v>11513</v>
      </c>
      <c r="F7672" s="50" t="s">
        <v>8025</v>
      </c>
      <c r="G7672" s="50" t="s">
        <v>8876</v>
      </c>
      <c r="H7672" s="50" t="s">
        <v>20641</v>
      </c>
      <c r="I7672" s="50">
        <f>(DAX__2019_2020__33[[#This Row],[Adj Close]]-DAX__2019_2020__33[[#This Row],[Adj Open]])/DAX__2019_2020__33[[#This Row],[Adj Open]]</f>
        <v>-8.3453525179855229E-3</v>
      </c>
      <c r="J7672" s="50">
        <f>DAX__2019_2020__33[[#This Row],[Adj Close]]-DAX__2019_2020__33[[#This Row],[Adj Open]]</f>
        <v>-0.50338762157618788</v>
      </c>
      <c r="K7672" s="50">
        <v>776056</v>
      </c>
    </row>
    <row r="7673" spans="1:11" x14ac:dyDescent="0.3">
      <c r="A7673" s="51" t="str">
        <f t="shared" si="125"/>
        <v>HEI.DE</v>
      </c>
      <c r="B7673" s="52" t="s">
        <v>179</v>
      </c>
      <c r="C7673" s="50" t="s">
        <v>8032</v>
      </c>
      <c r="D7673" s="50">
        <f>DAX__2019_2020__33[[#This Row],[Open]]*(DAX__2019_2020__33[[#This Row],[Adj Close]]/DAX__2019_2020__33[[#This Row],[Close]])</f>
        <v>59.781411824544108</v>
      </c>
      <c r="E7673" s="50" t="s">
        <v>11224</v>
      </c>
      <c r="F7673" s="50" t="s">
        <v>8032</v>
      </c>
      <c r="G7673" s="50" t="s">
        <v>9282</v>
      </c>
      <c r="H7673" s="50" t="s">
        <v>20642</v>
      </c>
      <c r="I7673" s="50">
        <f>(DAX__2019_2020__33[[#This Row],[Adj Close]]-DAX__2019_2020__33[[#This Row],[Adj Open]])/DAX__2019_2020__33[[#This Row],[Adj Open]]</f>
        <v>1.0743409294863858E-2</v>
      </c>
      <c r="J7673" s="50">
        <f>DAX__2019_2020__33[[#This Row],[Adj Close]]-DAX__2019_2020__33[[#This Row],[Adj Open]]</f>
        <v>0.64225617545589131</v>
      </c>
      <c r="K7673" s="50">
        <v>711483</v>
      </c>
    </row>
    <row r="7674" spans="1:11" x14ac:dyDescent="0.3">
      <c r="A7674" s="51" t="str">
        <f t="shared" si="125"/>
        <v>HEI.DE</v>
      </c>
      <c r="B7674" s="52" t="s">
        <v>180</v>
      </c>
      <c r="C7674" s="50" t="s">
        <v>9282</v>
      </c>
      <c r="D7674" s="50">
        <f>DAX__2019_2020__33[[#This Row],[Open]]*(DAX__2019_2020__33[[#This Row],[Adj Close]]/DAX__2019_2020__33[[#This Row],[Close]])</f>
        <v>60.423665201830914</v>
      </c>
      <c r="E7674" s="50" t="s">
        <v>7931</v>
      </c>
      <c r="F7674" s="50" t="s">
        <v>7432</v>
      </c>
      <c r="G7674" s="50" t="s">
        <v>20635</v>
      </c>
      <c r="H7674" s="50" t="s">
        <v>20643</v>
      </c>
      <c r="I7674" s="50">
        <f>(DAX__2019_2020__33[[#This Row],[Adj Close]]-DAX__2019_2020__33[[#This Row],[Adj Open]])/DAX__2019_2020__33[[#This Row],[Adj Open]]</f>
        <v>-6.6072821054029536E-3</v>
      </c>
      <c r="J7674" s="50">
        <f>DAX__2019_2020__33[[#This Row],[Adj Close]]-DAX__2019_2020__33[[#This Row],[Adj Open]]</f>
        <v>-0.39923620183091657</v>
      </c>
      <c r="K7674" s="50">
        <v>597974</v>
      </c>
    </row>
    <row r="7675" spans="1:11" x14ac:dyDescent="0.3">
      <c r="A7675" s="51" t="str">
        <f t="shared" si="125"/>
        <v>HEI.DE</v>
      </c>
      <c r="B7675" s="52" t="s">
        <v>181</v>
      </c>
      <c r="C7675" s="50" t="s">
        <v>5226</v>
      </c>
      <c r="D7675" s="50">
        <f>DAX__2019_2020__33[[#This Row],[Open]]*(DAX__2019_2020__33[[#This Row],[Adj Close]]/DAX__2019_2020__33[[#This Row],[Close]])</f>
        <v>59.399534073447356</v>
      </c>
      <c r="E7675" s="50" t="s">
        <v>7942</v>
      </c>
      <c r="F7675" s="50" t="s">
        <v>7428</v>
      </c>
      <c r="G7675" s="50" t="s">
        <v>9626</v>
      </c>
      <c r="H7675" s="50" t="s">
        <v>20644</v>
      </c>
      <c r="I7675" s="50">
        <f>(DAX__2019_2020__33[[#This Row],[Adj Close]]-DAX__2019_2020__33[[#This Row],[Adj Open]])/DAX__2019_2020__33[[#This Row],[Adj Open]]</f>
        <v>-8.1824223207942574E-3</v>
      </c>
      <c r="J7675" s="50">
        <f>DAX__2019_2020__33[[#This Row],[Adj Close]]-DAX__2019_2020__33[[#This Row],[Adj Open]]</f>
        <v>-0.48603207344735466</v>
      </c>
      <c r="K7675" s="50">
        <v>828290</v>
      </c>
    </row>
    <row r="7676" spans="1:11" x14ac:dyDescent="0.3">
      <c r="A7676" s="51" t="str">
        <f t="shared" si="125"/>
        <v>HEI.DE</v>
      </c>
      <c r="B7676" s="52" t="s">
        <v>182</v>
      </c>
      <c r="C7676" s="50" t="s">
        <v>8000</v>
      </c>
      <c r="D7676" s="50">
        <f>DAX__2019_2020__33[[#This Row],[Open]]*(DAX__2019_2020__33[[#This Row],[Adj Close]]/DAX__2019_2020__33[[#This Row],[Close]])</f>
        <v>59.208593738645888</v>
      </c>
      <c r="E7676" s="50" t="s">
        <v>5505</v>
      </c>
      <c r="F7676" s="50" t="s">
        <v>5379</v>
      </c>
      <c r="G7676" s="50" t="s">
        <v>9626</v>
      </c>
      <c r="H7676" s="50" t="s">
        <v>20644</v>
      </c>
      <c r="I7676" s="50">
        <f>(DAX__2019_2020__33[[#This Row],[Adj Close]]-DAX__2019_2020__33[[#This Row],[Adj Open]])/DAX__2019_2020__33[[#This Row],[Adj Open]]</f>
        <v>-4.9839342570515794E-3</v>
      </c>
      <c r="J7676" s="50">
        <f>DAX__2019_2020__33[[#This Row],[Adj Close]]-DAX__2019_2020__33[[#This Row],[Adj Open]]</f>
        <v>-0.29509173864588689</v>
      </c>
      <c r="K7676" s="50">
        <v>591320</v>
      </c>
    </row>
    <row r="7677" spans="1:11" x14ac:dyDescent="0.3">
      <c r="A7677" s="51" t="str">
        <f t="shared" si="125"/>
        <v>HEI.DE</v>
      </c>
      <c r="B7677" s="52" t="s">
        <v>183</v>
      </c>
      <c r="C7677" s="50" t="s">
        <v>7417</v>
      </c>
      <c r="D7677" s="50">
        <f>DAX__2019_2020__33[[#This Row],[Open]]*(DAX__2019_2020__33[[#This Row],[Adj Close]]/DAX__2019_2020__33[[#This Row],[Close]])</f>
        <v>59.000298267610312</v>
      </c>
      <c r="E7677" s="50" t="s">
        <v>5288</v>
      </c>
      <c r="F7677" s="50" t="s">
        <v>7423</v>
      </c>
      <c r="G7677" s="50" t="s">
        <v>7439</v>
      </c>
      <c r="H7677" s="50" t="s">
        <v>20645</v>
      </c>
      <c r="I7677" s="50">
        <f>(DAX__2019_2020__33[[#This Row],[Adj Close]]-DAX__2019_2020__33[[#This Row],[Adj Open]])/DAX__2019_2020__33[[#This Row],[Adj Open]]</f>
        <v>-4.7072519252462494E-3</v>
      </c>
      <c r="J7677" s="50">
        <f>DAX__2019_2020__33[[#This Row],[Adj Close]]-DAX__2019_2020__33[[#This Row],[Adj Open]]</f>
        <v>-0.27772926761031158</v>
      </c>
      <c r="K7677" s="50">
        <v>335285</v>
      </c>
    </row>
    <row r="7678" spans="1:11" x14ac:dyDescent="0.3">
      <c r="A7678" s="51" t="str">
        <f t="shared" si="125"/>
        <v>HEI.DE</v>
      </c>
      <c r="B7678" s="52" t="s">
        <v>184</v>
      </c>
      <c r="C7678" s="50" t="s">
        <v>5311</v>
      </c>
      <c r="D7678" s="50">
        <f>DAX__2019_2020__33[[#This Row],[Open]]*(DAX__2019_2020__33[[#This Row],[Adj Close]]/DAX__2019_2020__33[[#This Row],[Close]])</f>
        <v>58.930859980525199</v>
      </c>
      <c r="E7678" s="50" t="s">
        <v>7440</v>
      </c>
      <c r="F7678" s="50" t="s">
        <v>18961</v>
      </c>
      <c r="G7678" s="50" t="s">
        <v>5379</v>
      </c>
      <c r="H7678" s="50" t="s">
        <v>20646</v>
      </c>
      <c r="I7678" s="50">
        <f>(DAX__2019_2020__33[[#This Row],[Adj Close]]-DAX__2019_2020__33[[#This Row],[Adj Open]])/DAX__2019_2020__33[[#This Row],[Adj Open]]</f>
        <v>-4.1236964912018757E-3</v>
      </c>
      <c r="J7678" s="50">
        <f>DAX__2019_2020__33[[#This Row],[Adj Close]]-DAX__2019_2020__33[[#This Row],[Adj Open]]</f>
        <v>-0.24301298052520082</v>
      </c>
      <c r="K7678" s="50">
        <v>698259</v>
      </c>
    </row>
    <row r="7679" spans="1:11" x14ac:dyDescent="0.3">
      <c r="A7679" s="51" t="str">
        <f t="shared" si="125"/>
        <v>HEI.DE</v>
      </c>
      <c r="B7679" s="52" t="s">
        <v>185</v>
      </c>
      <c r="C7679" s="50" t="s">
        <v>5330</v>
      </c>
      <c r="D7679" s="50">
        <f>DAX__2019_2020__33[[#This Row],[Open]]*(DAX__2019_2020__33[[#This Row],[Adj Close]]/DAX__2019_2020__33[[#This Row],[Close]])</f>
        <v>58.149745046014544</v>
      </c>
      <c r="E7679" s="50" t="s">
        <v>5559</v>
      </c>
      <c r="F7679" s="50" t="s">
        <v>7397</v>
      </c>
      <c r="G7679" s="50" t="s">
        <v>8050</v>
      </c>
      <c r="H7679" s="50" t="s">
        <v>20647</v>
      </c>
      <c r="I7679" s="50">
        <f>(DAX__2019_2020__33[[#This Row],[Adj Close]]-DAX__2019_2020__33[[#This Row],[Adj Open]])/DAX__2019_2020__33[[#This Row],[Adj Open]]</f>
        <v>-1.0447716417910358E-2</v>
      </c>
      <c r="J7679" s="50">
        <f>DAX__2019_2020__33[[#This Row],[Adj Close]]-DAX__2019_2020__33[[#This Row],[Adj Open]]</f>
        <v>-0.60753204601454769</v>
      </c>
      <c r="K7679" s="50">
        <v>575399</v>
      </c>
    </row>
    <row r="7680" spans="1:11" x14ac:dyDescent="0.3">
      <c r="A7680" s="51" t="str">
        <f t="shared" si="125"/>
        <v>HEI.DE</v>
      </c>
      <c r="B7680" s="52" t="s">
        <v>186</v>
      </c>
      <c r="C7680" s="50" t="s">
        <v>9170</v>
      </c>
      <c r="D7680" s="50">
        <f>DAX__2019_2020__33[[#This Row],[Open]]*(DAX__2019_2020__33[[#This Row],[Adj Close]]/DAX__2019_2020__33[[#This Row],[Close]])</f>
        <v>57.924093887778099</v>
      </c>
      <c r="E7680" s="50" t="s">
        <v>12796</v>
      </c>
      <c r="F7680" s="50" t="s">
        <v>5545</v>
      </c>
      <c r="G7680" s="50" t="s">
        <v>5326</v>
      </c>
      <c r="H7680" s="50" t="s">
        <v>20636</v>
      </c>
      <c r="I7680" s="50">
        <f>(DAX__2019_2020__33[[#This Row],[Adj Close]]-DAX__2019_2020__33[[#This Row],[Adj Open]])/DAX__2019_2020__33[[#This Row],[Adj Open]]</f>
        <v>8.3908453218713396E-3</v>
      </c>
      <c r="J7680" s="50">
        <f>DAX__2019_2020__33[[#This Row],[Adj Close]]-DAX__2019_2020__33[[#This Row],[Adj Open]]</f>
        <v>0.48603211222189913</v>
      </c>
      <c r="K7680" s="50">
        <v>354900</v>
      </c>
    </row>
    <row r="7681" spans="1:11" x14ac:dyDescent="0.3">
      <c r="A7681" s="51" t="str">
        <f t="shared" si="125"/>
        <v>HEI.DE</v>
      </c>
      <c r="B7681" s="52" t="s">
        <v>187</v>
      </c>
      <c r="C7681" s="50" t="s">
        <v>7361</v>
      </c>
      <c r="D7681" s="50">
        <f>DAX__2019_2020__33[[#This Row],[Open]]*(DAX__2019_2020__33[[#This Row],[Adj Close]]/DAX__2019_2020__33[[#This Row],[Close]])</f>
        <v>57.819946741338605</v>
      </c>
      <c r="E7681" s="50" t="s">
        <v>7361</v>
      </c>
      <c r="F7681" s="50" t="s">
        <v>5565</v>
      </c>
      <c r="G7681" s="50" t="s">
        <v>8838</v>
      </c>
      <c r="H7681" s="50" t="s">
        <v>20648</v>
      </c>
      <c r="I7681" s="50">
        <f>(DAX__2019_2020__33[[#This Row],[Adj Close]]-DAX__2019_2020__33[[#This Row],[Adj Open]])/DAX__2019_2020__33[[#This Row],[Adj Open]]</f>
        <v>-9.0070545328556427E-4</v>
      </c>
      <c r="J7681" s="50">
        <f>DAX__2019_2020__33[[#This Row],[Adj Close]]-DAX__2019_2020__33[[#This Row],[Adj Open]]</f>
        <v>-5.2078741338604573E-2</v>
      </c>
      <c r="K7681" s="50">
        <v>568833</v>
      </c>
    </row>
    <row r="7682" spans="1:11" x14ac:dyDescent="0.3">
      <c r="A7682" s="51" t="str">
        <f t="shared" si="125"/>
        <v>HEI.DE</v>
      </c>
      <c r="B7682" s="52" t="s">
        <v>188</v>
      </c>
      <c r="C7682" s="50" t="s">
        <v>11234</v>
      </c>
      <c r="D7682" s="50">
        <f>DAX__2019_2020__33[[#This Row],[Open]]*(DAX__2019_2020__33[[#This Row],[Adj Close]]/DAX__2019_2020__33[[#This Row],[Close]])</f>
        <v>57.507496280239259</v>
      </c>
      <c r="E7682" s="50" t="s">
        <v>5456</v>
      </c>
      <c r="F7682" s="50" t="s">
        <v>5564</v>
      </c>
      <c r="G7682" s="50" t="s">
        <v>9170</v>
      </c>
      <c r="H7682" s="50" t="s">
        <v>20649</v>
      </c>
      <c r="I7682" s="50">
        <f>(DAX__2019_2020__33[[#This Row],[Adj Close]]-DAX__2019_2020__33[[#This Row],[Adj Open]])/DAX__2019_2020__33[[#This Row],[Adj Open]]</f>
        <v>7.2441289693894713E-3</v>
      </c>
      <c r="J7682" s="50">
        <f>DAX__2019_2020__33[[#This Row],[Adj Close]]-DAX__2019_2020__33[[#This Row],[Adj Open]]</f>
        <v>0.4165917197607385</v>
      </c>
      <c r="K7682" s="50">
        <v>399681</v>
      </c>
    </row>
    <row r="7683" spans="1:11" x14ac:dyDescent="0.3">
      <c r="A7683" s="51" t="str">
        <f t="shared" si="125"/>
        <v>HEI.DE</v>
      </c>
      <c r="B7683" s="52" t="s">
        <v>189</v>
      </c>
      <c r="C7683" s="50" t="s">
        <v>5324</v>
      </c>
      <c r="D7683" s="50">
        <f>DAX__2019_2020__33[[#This Row],[Open]]*(DAX__2019_2020__33[[#This Row],[Adj Close]]/DAX__2019_2020__33[[#This Row],[Close]])</f>
        <v>57.958805875945806</v>
      </c>
      <c r="E7683" s="50" t="s">
        <v>5550</v>
      </c>
      <c r="F7683" s="50" t="s">
        <v>5560</v>
      </c>
      <c r="G7683" s="50" t="s">
        <v>8886</v>
      </c>
      <c r="H7683" s="50" t="s">
        <v>20650</v>
      </c>
      <c r="I7683" s="50">
        <f>(DAX__2019_2020__33[[#This Row],[Adj Close]]-DAX__2019_2020__33[[#This Row],[Adj Open]])/DAX__2019_2020__33[[#This Row],[Adj Open]]</f>
        <v>2.30608119655706E-2</v>
      </c>
      <c r="J7683" s="50">
        <f>DAX__2019_2020__33[[#This Row],[Adj Close]]-DAX__2019_2020__33[[#This Row],[Adj Open]]</f>
        <v>1.3365771240541946</v>
      </c>
      <c r="K7683" s="50">
        <v>791523</v>
      </c>
    </row>
    <row r="7684" spans="1:11" x14ac:dyDescent="0.3">
      <c r="A7684" s="51" t="str">
        <f t="shared" si="125"/>
        <v>HEI.DE</v>
      </c>
      <c r="B7684" s="52" t="s">
        <v>190</v>
      </c>
      <c r="C7684" s="50" t="s">
        <v>8886</v>
      </c>
      <c r="D7684" s="50">
        <f>DAX__2019_2020__33[[#This Row],[Open]]*(DAX__2019_2020__33[[#This Row],[Adj Close]]/DAX__2019_2020__33[[#This Row],[Close]])</f>
        <v>59.295382993642761</v>
      </c>
      <c r="E7684" s="50" t="s">
        <v>5489</v>
      </c>
      <c r="F7684" s="50" t="s">
        <v>8002</v>
      </c>
      <c r="G7684" s="50" t="s">
        <v>5488</v>
      </c>
      <c r="H7684" s="50" t="s">
        <v>20651</v>
      </c>
      <c r="I7684" s="50">
        <f>(DAX__2019_2020__33[[#This Row],[Adj Close]]-DAX__2019_2020__33[[#This Row],[Adj Open]])/DAX__2019_2020__33[[#This Row],[Adj Open]]</f>
        <v>-8.1966920374706206E-3</v>
      </c>
      <c r="J7684" s="50">
        <f>DAX__2019_2020__33[[#This Row],[Adj Close]]-DAX__2019_2020__33[[#This Row],[Adj Open]]</f>
        <v>-0.48602599364276244</v>
      </c>
      <c r="K7684" s="50">
        <v>667979</v>
      </c>
    </row>
    <row r="7685" spans="1:11" x14ac:dyDescent="0.3">
      <c r="A7685" s="51" t="str">
        <f t="shared" si="125"/>
        <v>HEI.DE</v>
      </c>
      <c r="B7685" s="52" t="s">
        <v>191</v>
      </c>
      <c r="C7685" s="50" t="s">
        <v>9174</v>
      </c>
      <c r="D7685" s="50">
        <f>DAX__2019_2020__33[[#This Row],[Open]]*(DAX__2019_2020__33[[#This Row],[Adj Close]]/DAX__2019_2020__33[[#This Row],[Close]])</f>
        <v>58.705209220214748</v>
      </c>
      <c r="E7685" s="50" t="s">
        <v>8039</v>
      </c>
      <c r="F7685" s="50" t="s">
        <v>5289</v>
      </c>
      <c r="G7685" s="50" t="s">
        <v>5219</v>
      </c>
      <c r="H7685" s="50" t="s">
        <v>20652</v>
      </c>
      <c r="I7685" s="50">
        <f>(DAX__2019_2020__33[[#This Row],[Adj Close]]-DAX__2019_2020__33[[#This Row],[Adj Open]])/DAX__2019_2020__33[[#This Row],[Adj Open]]</f>
        <v>-6.8006949556577304E-3</v>
      </c>
      <c r="J7685" s="50">
        <f>DAX__2019_2020__33[[#This Row],[Adj Close]]-DAX__2019_2020__33[[#This Row],[Adj Open]]</f>
        <v>-0.39923622021474614</v>
      </c>
      <c r="K7685" s="50">
        <v>642055</v>
      </c>
    </row>
    <row r="7686" spans="1:11" x14ac:dyDescent="0.3">
      <c r="A7686" s="51" t="str">
        <f t="shared" si="125"/>
        <v>HEI.DE</v>
      </c>
      <c r="B7686" s="52" t="s">
        <v>192</v>
      </c>
      <c r="C7686" s="50" t="s">
        <v>12796</v>
      </c>
      <c r="D7686" s="50">
        <f>DAX__2019_2020__33[[#This Row],[Open]]*(DAX__2019_2020__33[[#This Row],[Adj Close]]/DAX__2019_2020__33[[#This Row],[Close]])</f>
        <v>58.73992259734856</v>
      </c>
      <c r="E7686" s="50" t="s">
        <v>7999</v>
      </c>
      <c r="F7686" s="50" t="s">
        <v>5287</v>
      </c>
      <c r="G7686" s="50" t="s">
        <v>5246</v>
      </c>
      <c r="H7686" s="50" t="s">
        <v>20653</v>
      </c>
      <c r="I7686" s="50">
        <f>(DAX__2019_2020__33[[#This Row],[Adj Close]]-DAX__2019_2020__33[[#This Row],[Adj Open]])/DAX__2019_2020__33[[#This Row],[Adj Open]]</f>
        <v>1.7730939716311515E-3</v>
      </c>
      <c r="J7686" s="50">
        <f>DAX__2019_2020__33[[#This Row],[Adj Close]]-DAX__2019_2020__33[[#This Row],[Adj Open]]</f>
        <v>0.10415140265143918</v>
      </c>
      <c r="K7686" s="50">
        <v>592181</v>
      </c>
    </row>
    <row r="7687" spans="1:11" x14ac:dyDescent="0.3">
      <c r="A7687" s="51" t="str">
        <f t="shared" si="125"/>
        <v>HEI.DE</v>
      </c>
      <c r="B7687" s="52" t="s">
        <v>193</v>
      </c>
      <c r="C7687" s="50" t="s">
        <v>5417</v>
      </c>
      <c r="D7687" s="50">
        <f>DAX__2019_2020__33[[#This Row],[Open]]*(DAX__2019_2020__33[[#This Row],[Adj Close]]/DAX__2019_2020__33[[#This Row],[Close]])</f>
        <v>59.885559143508019</v>
      </c>
      <c r="E7687" s="50" t="s">
        <v>7991</v>
      </c>
      <c r="F7687" s="50" t="s">
        <v>7503</v>
      </c>
      <c r="G7687" s="50" t="s">
        <v>11401</v>
      </c>
      <c r="H7687" s="50" t="s">
        <v>20654</v>
      </c>
      <c r="I7687" s="50">
        <f>(DAX__2019_2020__33[[#This Row],[Adj Close]]-DAX__2019_2020__33[[#This Row],[Adj Open]])/DAX__2019_2020__33[[#This Row],[Adj Open]]</f>
        <v>7.5361884057971399E-3</v>
      </c>
      <c r="J7687" s="50">
        <f>DAX__2019_2020__33[[#This Row],[Adj Close]]-DAX__2019_2020__33[[#This Row],[Adj Open]]</f>
        <v>0.45130885649198405</v>
      </c>
      <c r="K7687" s="50">
        <v>1093027</v>
      </c>
    </row>
    <row r="7688" spans="1:11" x14ac:dyDescent="0.3">
      <c r="A7688" s="51" t="str">
        <f t="shared" si="125"/>
        <v>HEI.DE</v>
      </c>
      <c r="B7688" s="52" t="s">
        <v>194</v>
      </c>
      <c r="C7688" s="50" t="s">
        <v>4958</v>
      </c>
      <c r="D7688" s="50">
        <f>DAX__2019_2020__33[[#This Row],[Open]]*(DAX__2019_2020__33[[#This Row],[Adj Close]]/DAX__2019_2020__33[[#This Row],[Close]])</f>
        <v>59.798779850519473</v>
      </c>
      <c r="E7688" s="50" t="s">
        <v>8884</v>
      </c>
      <c r="F7688" s="50" t="s">
        <v>7439</v>
      </c>
      <c r="G7688" s="50" t="s">
        <v>5003</v>
      </c>
      <c r="H7688" s="50" t="s">
        <v>20655</v>
      </c>
      <c r="I7688" s="50">
        <f>(DAX__2019_2020__33[[#This Row],[Adj Close]]-DAX__2019_2020__33[[#This Row],[Adj Open]])/DAX__2019_2020__33[[#This Row],[Adj Open]]</f>
        <v>-1.3062437937229688E-2</v>
      </c>
      <c r="J7688" s="50">
        <f>DAX__2019_2020__33[[#This Row],[Adj Close]]-DAX__2019_2020__33[[#This Row],[Adj Open]]</f>
        <v>-0.7811178505194718</v>
      </c>
      <c r="K7688" s="50">
        <v>966677</v>
      </c>
    </row>
    <row r="7689" spans="1:11" x14ac:dyDescent="0.3">
      <c r="A7689" s="51" t="str">
        <f t="shared" si="125"/>
        <v>HEI.DE</v>
      </c>
      <c r="B7689" s="52" t="s">
        <v>195</v>
      </c>
      <c r="C7689" s="50" t="s">
        <v>7437</v>
      </c>
      <c r="D7689" s="50">
        <f>DAX__2019_2020__33[[#This Row],[Open]]*(DAX__2019_2020__33[[#This Row],[Adj Close]]/DAX__2019_2020__33[[#This Row],[Close]])</f>
        <v>58.896147533057544</v>
      </c>
      <c r="E7689" s="50" t="s">
        <v>7505</v>
      </c>
      <c r="F7689" s="50" t="s">
        <v>8020</v>
      </c>
      <c r="G7689" s="50" t="s">
        <v>5485</v>
      </c>
      <c r="H7689" s="50" t="s">
        <v>20656</v>
      </c>
      <c r="I7689" s="50">
        <f>(DAX__2019_2020__33[[#This Row],[Adj Close]]-DAX__2019_2020__33[[#This Row],[Adj Open]])/DAX__2019_2020__33[[#This Row],[Adj Open]]</f>
        <v>1.9746477752041216E-2</v>
      </c>
      <c r="J7689" s="50">
        <f>DAX__2019_2020__33[[#This Row],[Adj Close]]-DAX__2019_2020__33[[#This Row],[Adj Open]]</f>
        <v>1.1629914669424579</v>
      </c>
      <c r="K7689" s="50">
        <v>664980</v>
      </c>
    </row>
    <row r="7690" spans="1:11" x14ac:dyDescent="0.3">
      <c r="A7690" s="51" t="str">
        <f t="shared" si="125"/>
        <v>HEI.DE</v>
      </c>
      <c r="B7690" s="52" t="s">
        <v>196</v>
      </c>
      <c r="C7690" s="50" t="s">
        <v>9299</v>
      </c>
      <c r="D7690" s="50">
        <f>DAX__2019_2020__33[[#This Row],[Open]]*(DAX__2019_2020__33[[#This Row],[Adj Close]]/DAX__2019_2020__33[[#This Row],[Close]])</f>
        <v>59.972354685450021</v>
      </c>
      <c r="E7690" s="50" t="s">
        <v>8856</v>
      </c>
      <c r="F7690" s="50" t="s">
        <v>5288</v>
      </c>
      <c r="G7690" s="50" t="s">
        <v>11226</v>
      </c>
      <c r="H7690" s="50" t="s">
        <v>20657</v>
      </c>
      <c r="I7690" s="50">
        <f>(DAX__2019_2020__33[[#This Row],[Adj Close]]-DAX__2019_2020__33[[#This Row],[Adj Open]])/DAX__2019_2020__33[[#This Row],[Adj Open]]</f>
        <v>-4.3414617754401587E-3</v>
      </c>
      <c r="J7690" s="50">
        <f>DAX__2019_2020__33[[#This Row],[Adj Close]]-DAX__2019_2020__33[[#This Row],[Adj Open]]</f>
        <v>-0.26036768545002076</v>
      </c>
      <c r="K7690" s="50">
        <v>409369</v>
      </c>
    </row>
    <row r="7691" spans="1:11" x14ac:dyDescent="0.3">
      <c r="A7691" s="51" t="str">
        <f t="shared" si="125"/>
        <v>HEI.DE</v>
      </c>
      <c r="B7691" s="52" t="s">
        <v>197</v>
      </c>
      <c r="C7691" s="50" t="s">
        <v>9608</v>
      </c>
      <c r="D7691" s="50">
        <f>DAX__2019_2020__33[[#This Row],[Open]]*(DAX__2019_2020__33[[#This Row],[Adj Close]]/DAX__2019_2020__33[[#This Row],[Close]])</f>
        <v>60.007067679417993</v>
      </c>
      <c r="E7691" s="50" t="s">
        <v>5470</v>
      </c>
      <c r="F7691" s="50" t="s">
        <v>8886</v>
      </c>
      <c r="G7691" s="50" t="s">
        <v>7997</v>
      </c>
      <c r="H7691" s="50" t="s">
        <v>20658</v>
      </c>
      <c r="I7691" s="50">
        <f>(DAX__2019_2020__33[[#This Row],[Adj Close]]-DAX__2019_2020__33[[#This Row],[Adj Open]])/DAX__2019_2020__33[[#This Row],[Adj Open]]</f>
        <v>-6.3639283535425733E-3</v>
      </c>
      <c r="J7691" s="50">
        <f>DAX__2019_2020__33[[#This Row],[Adj Close]]-DAX__2019_2020__33[[#This Row],[Adj Open]]</f>
        <v>-0.3818806794179963</v>
      </c>
      <c r="K7691" s="50">
        <v>335936</v>
      </c>
    </row>
    <row r="7692" spans="1:11" x14ac:dyDescent="0.3">
      <c r="A7692" s="51" t="str">
        <f t="shared" si="125"/>
        <v>HEI.DE</v>
      </c>
      <c r="B7692" s="52" t="s">
        <v>198</v>
      </c>
      <c r="C7692" s="50" t="s">
        <v>5595</v>
      </c>
      <c r="D7692" s="50">
        <f>DAX__2019_2020__33[[#This Row],[Open]]*(DAX__2019_2020__33[[#This Row],[Adj Close]]/DAX__2019_2020__33[[#This Row],[Close]])</f>
        <v>59.607829930531139</v>
      </c>
      <c r="E7692" s="50" t="s">
        <v>7924</v>
      </c>
      <c r="F7692" s="50" t="s">
        <v>7437</v>
      </c>
      <c r="G7692" s="50" t="s">
        <v>9258</v>
      </c>
      <c r="H7692" s="50" t="s">
        <v>20659</v>
      </c>
      <c r="I7692" s="50">
        <f>(DAX__2019_2020__33[[#This Row],[Adj Close]]-DAX__2019_2020__33[[#This Row],[Adj Open]])/DAX__2019_2020__33[[#This Row],[Adj Open]]</f>
        <v>2.4461284216656737E-2</v>
      </c>
      <c r="J7692" s="50">
        <f>DAX__2019_2020__33[[#This Row],[Adj Close]]-DAX__2019_2020__33[[#This Row],[Adj Open]]</f>
        <v>1.4580840694688604</v>
      </c>
      <c r="K7692" s="50">
        <v>877099</v>
      </c>
    </row>
    <row r="7693" spans="1:11" x14ac:dyDescent="0.3">
      <c r="A7693" s="51" t="str">
        <f t="shared" si="125"/>
        <v>HEI.DE</v>
      </c>
      <c r="B7693" s="52" t="s">
        <v>199</v>
      </c>
      <c r="C7693" s="50" t="s">
        <v>5626</v>
      </c>
      <c r="D7693" s="50">
        <f>DAX__2019_2020__33[[#This Row],[Open]]*(DAX__2019_2020__33[[#This Row],[Adj Close]]/DAX__2019_2020__33[[#This Row],[Close]])</f>
        <v>61.083269782447651</v>
      </c>
      <c r="E7693" s="50" t="s">
        <v>7559</v>
      </c>
      <c r="F7693" s="50" t="s">
        <v>8918</v>
      </c>
      <c r="G7693" s="50" t="s">
        <v>7960</v>
      </c>
      <c r="H7693" s="50" t="s">
        <v>20660</v>
      </c>
      <c r="I7693" s="50">
        <f>(DAX__2019_2020__33[[#This Row],[Adj Close]]-DAX__2019_2020__33[[#This Row],[Adj Open]])/DAX__2019_2020__33[[#This Row],[Adj Open]]</f>
        <v>8.5252348049970911E-3</v>
      </c>
      <c r="J7693" s="50">
        <f>DAX__2019_2020__33[[#This Row],[Adj Close]]-DAX__2019_2020__33[[#This Row],[Adj Open]]</f>
        <v>0.52074921755234982</v>
      </c>
      <c r="K7693" s="50">
        <v>919813</v>
      </c>
    </row>
    <row r="7694" spans="1:11" x14ac:dyDescent="0.3">
      <c r="A7694" s="51" t="str">
        <f t="shared" si="125"/>
        <v>HEI.DE</v>
      </c>
      <c r="B7694" s="52" t="s">
        <v>200</v>
      </c>
      <c r="C7694" s="50" t="s">
        <v>9308</v>
      </c>
      <c r="D7694" s="50">
        <f>DAX__2019_2020__33[[#This Row],[Open]]*(DAX__2019_2020__33[[#This Row],[Adj Close]]/DAX__2019_2020__33[[#This Row],[Close]])</f>
        <v>61.985893601215579</v>
      </c>
      <c r="E7694" s="50" t="s">
        <v>11138</v>
      </c>
      <c r="F7694" s="50" t="s">
        <v>7960</v>
      </c>
      <c r="G7694" s="50" t="s">
        <v>7960</v>
      </c>
      <c r="H7694" s="50" t="s">
        <v>20660</v>
      </c>
      <c r="I7694" s="50">
        <f>(DAX__2019_2020__33[[#This Row],[Adj Close]]-DAX__2019_2020__33[[#This Row],[Adj Open]])/DAX__2019_2020__33[[#This Row],[Adj Open]]</f>
        <v>-6.1606694528332116E-3</v>
      </c>
      <c r="J7694" s="50">
        <f>DAX__2019_2020__33[[#This Row],[Adj Close]]-DAX__2019_2020__33[[#This Row],[Adj Open]]</f>
        <v>-0.38187460121557848</v>
      </c>
      <c r="K7694" s="50">
        <v>789625</v>
      </c>
    </row>
    <row r="7695" spans="1:11" x14ac:dyDescent="0.3">
      <c r="A7695" s="51" t="str">
        <f t="shared" si="125"/>
        <v>HEI.DE</v>
      </c>
      <c r="B7695" s="52" t="s">
        <v>201</v>
      </c>
      <c r="C7695" s="50" t="s">
        <v>19499</v>
      </c>
      <c r="D7695" s="50">
        <f>DAX__2019_2020__33[[#This Row],[Open]]*(DAX__2019_2020__33[[#This Row],[Adj Close]]/DAX__2019_2020__33[[#This Row],[Close]])</f>
        <v>61.413080008809516</v>
      </c>
      <c r="E7695" s="50" t="s">
        <v>5435</v>
      </c>
      <c r="F7695" s="50" t="s">
        <v>7991</v>
      </c>
      <c r="G7695" s="50" t="s">
        <v>7991</v>
      </c>
      <c r="H7695" s="50" t="s">
        <v>20661</v>
      </c>
      <c r="I7695" s="50">
        <f>(DAX__2019_2020__33[[#This Row],[Adj Close]]-DAX__2019_2020__33[[#This Row],[Adj Open]])/DAX__2019_2020__33[[#This Row],[Adj Open]]</f>
        <v>-3.9570236303838394E-3</v>
      </c>
      <c r="J7695" s="50">
        <f>DAX__2019_2020__33[[#This Row],[Adj Close]]-DAX__2019_2020__33[[#This Row],[Adj Open]]</f>
        <v>-0.2430130088095126</v>
      </c>
      <c r="K7695" s="50">
        <v>1561289</v>
      </c>
    </row>
    <row r="7696" spans="1:11" x14ac:dyDescent="0.3">
      <c r="A7696" s="51" t="str">
        <f t="shared" si="125"/>
        <v>HEI.DE</v>
      </c>
      <c r="B7696" s="52" t="s">
        <v>202</v>
      </c>
      <c r="C7696" s="50" t="s">
        <v>8887</v>
      </c>
      <c r="D7696" s="50">
        <f>DAX__2019_2020__33[[#This Row],[Open]]*(DAX__2019_2020__33[[#This Row],[Adj Close]]/DAX__2019_2020__33[[#This Row],[Close]])</f>
        <v>60.996471129715097</v>
      </c>
      <c r="E7696" s="50" t="s">
        <v>7991</v>
      </c>
      <c r="F7696" s="50" t="s">
        <v>5496</v>
      </c>
      <c r="G7696" s="50" t="s">
        <v>7971</v>
      </c>
      <c r="H7696" s="50" t="s">
        <v>20662</v>
      </c>
      <c r="I7696" s="50">
        <f>(DAX__2019_2020__33[[#This Row],[Adj Close]]-DAX__2019_2020__33[[#This Row],[Adj Open]])/DAX__2019_2020__33[[#This Row],[Adj Open]]</f>
        <v>-5.691662004719656E-4</v>
      </c>
      <c r="J7696" s="50">
        <f>DAX__2019_2020__33[[#This Row],[Adj Close]]-DAX__2019_2020__33[[#This Row],[Adj Open]]</f>
        <v>-3.4717129715097883E-2</v>
      </c>
      <c r="K7696" s="50">
        <v>897863</v>
      </c>
    </row>
    <row r="7697" spans="1:11" x14ac:dyDescent="0.3">
      <c r="A7697" s="51" t="str">
        <f t="shared" si="125"/>
        <v>HEI.DE</v>
      </c>
      <c r="B7697" s="52" t="s">
        <v>203</v>
      </c>
      <c r="C7697" s="50" t="s">
        <v>12808</v>
      </c>
      <c r="D7697" s="50">
        <f>DAX__2019_2020__33[[#This Row],[Open]]*(DAX__2019_2020__33[[#This Row],[Adj Close]]/DAX__2019_2020__33[[#This Row],[Close]])</f>
        <v>60.770832662264453</v>
      </c>
      <c r="E7697" s="50" t="s">
        <v>5465</v>
      </c>
      <c r="F7697" s="50" t="s">
        <v>5629</v>
      </c>
      <c r="G7697" s="50" t="s">
        <v>7927</v>
      </c>
      <c r="H7697" s="50" t="s">
        <v>20663</v>
      </c>
      <c r="I7697" s="50">
        <f>(DAX__2019_2020__33[[#This Row],[Adj Close]]-DAX__2019_2020__33[[#This Row],[Adj Open]])/DAX__2019_2020__33[[#This Row],[Adj Open]]</f>
        <v>1.2567909707279798E-2</v>
      </c>
      <c r="J7697" s="50">
        <f>DAX__2019_2020__33[[#This Row],[Adj Close]]-DAX__2019_2020__33[[#This Row],[Adj Open]]</f>
        <v>0.76376233773554958</v>
      </c>
      <c r="K7697" s="50">
        <v>733284</v>
      </c>
    </row>
    <row r="7698" spans="1:11" x14ac:dyDescent="0.3">
      <c r="A7698" s="51" t="str">
        <f t="shared" si="125"/>
        <v>HEI.DE</v>
      </c>
      <c r="B7698" s="52" t="s">
        <v>204</v>
      </c>
      <c r="C7698" s="50" t="s">
        <v>19000</v>
      </c>
      <c r="D7698" s="50">
        <f>DAX__2019_2020__33[[#This Row],[Open]]*(DAX__2019_2020__33[[#This Row],[Adj Close]]/DAX__2019_2020__33[[#This Row],[Close]])</f>
        <v>61.204774401080954</v>
      </c>
      <c r="E7698" s="50" t="s">
        <v>11884</v>
      </c>
      <c r="F7698" s="50" t="s">
        <v>19076</v>
      </c>
      <c r="G7698" s="50" t="s">
        <v>9267</v>
      </c>
      <c r="H7698" s="50" t="s">
        <v>20664</v>
      </c>
      <c r="I7698" s="50">
        <f>(DAX__2019_2020__33[[#This Row],[Adj Close]]-DAX__2019_2020__33[[#This Row],[Adj Open]])/DAX__2019_2020__33[[#This Row],[Adj Open]]</f>
        <v>4.2541550306644761E-3</v>
      </c>
      <c r="J7698" s="50">
        <f>DAX__2019_2020__33[[#This Row],[Adj Close]]-DAX__2019_2020__33[[#This Row],[Adj Open]]</f>
        <v>0.26037459891904291</v>
      </c>
      <c r="K7698" s="50">
        <v>474113</v>
      </c>
    </row>
    <row r="7699" spans="1:11" x14ac:dyDescent="0.3">
      <c r="A7699" s="51" t="str">
        <f t="shared" si="125"/>
        <v>HEI.DE</v>
      </c>
      <c r="B7699" s="52" t="s">
        <v>205</v>
      </c>
      <c r="C7699" s="50" t="s">
        <v>4948</v>
      </c>
      <c r="D7699" s="50">
        <f>DAX__2019_2020__33[[#This Row],[Open]]*(DAX__2019_2020__33[[#This Row],[Adj Close]]/DAX__2019_2020__33[[#This Row],[Close]])</f>
        <v>61.621371462294924</v>
      </c>
      <c r="E7699" s="50" t="s">
        <v>12816</v>
      </c>
      <c r="F7699" s="50" t="s">
        <v>7945</v>
      </c>
      <c r="G7699" s="50" t="s">
        <v>5497</v>
      </c>
      <c r="H7699" s="50" t="s">
        <v>20665</v>
      </c>
      <c r="I7699" s="50">
        <f>(DAX__2019_2020__33[[#This Row],[Adj Close]]-DAX__2019_2020__33[[#This Row],[Adj Open]])/DAX__2019_2020__33[[#This Row],[Adj Open]]</f>
        <v>-3.6620000000000307E-3</v>
      </c>
      <c r="J7699" s="50">
        <f>DAX__2019_2020__33[[#This Row],[Adj Close]]-DAX__2019_2020__33[[#This Row],[Adj Open]]</f>
        <v>-0.22565746229492589</v>
      </c>
      <c r="K7699" s="50">
        <v>458003</v>
      </c>
    </row>
    <row r="7700" spans="1:11" x14ac:dyDescent="0.3">
      <c r="A7700" s="51" t="str">
        <f t="shared" si="125"/>
        <v>HEI.DE</v>
      </c>
      <c r="B7700" s="52" t="s">
        <v>206</v>
      </c>
      <c r="C7700" s="50" t="s">
        <v>5448</v>
      </c>
      <c r="D7700" s="50">
        <f>DAX__2019_2020__33[[#This Row],[Open]]*(DAX__2019_2020__33[[#This Row],[Adj Close]]/DAX__2019_2020__33[[#This Row],[Close]])</f>
        <v>61.56930079712312</v>
      </c>
      <c r="E7700" s="50" t="s">
        <v>7957</v>
      </c>
      <c r="F7700" s="50" t="s">
        <v>18975</v>
      </c>
      <c r="G7700" s="50" t="s">
        <v>7928</v>
      </c>
      <c r="H7700" s="50" t="s">
        <v>20666</v>
      </c>
      <c r="I7700" s="50">
        <f>(DAX__2019_2020__33[[#This Row],[Adj Close]]-DAX__2019_2020__33[[#This Row],[Adj Open]])/DAX__2019_2020__33[[#This Row],[Adj Open]]</f>
        <v>3.1012403974839411E-3</v>
      </c>
      <c r="J7700" s="50">
        <f>DAX__2019_2020__33[[#This Row],[Adj Close]]-DAX__2019_2020__33[[#This Row],[Adj Open]]</f>
        <v>0.19094120287687844</v>
      </c>
      <c r="K7700" s="50">
        <v>555512</v>
      </c>
    </row>
    <row r="7701" spans="1:11" x14ac:dyDescent="0.3">
      <c r="A7701" s="51" t="str">
        <f t="shared" si="125"/>
        <v>HEI.DE</v>
      </c>
      <c r="B7701" s="52" t="s">
        <v>207</v>
      </c>
      <c r="C7701" s="50" t="s">
        <v>11907</v>
      </c>
      <c r="D7701" s="50">
        <f>DAX__2019_2020__33[[#This Row],[Open]]*(DAX__2019_2020__33[[#This Row],[Adj Close]]/DAX__2019_2020__33[[#This Row],[Close]])</f>
        <v>63.079459296401424</v>
      </c>
      <c r="E7701" s="50" t="s">
        <v>11216</v>
      </c>
      <c r="F7701" s="50" t="s">
        <v>11219</v>
      </c>
      <c r="G7701" s="50" t="s">
        <v>11219</v>
      </c>
      <c r="H7701" s="50" t="s">
        <v>20667</v>
      </c>
      <c r="I7701" s="50">
        <f>(DAX__2019_2020__33[[#This Row],[Adj Close]]-DAX__2019_2020__33[[#This Row],[Adj Open]])/DAX__2019_2020__33[[#This Row],[Adj Open]]</f>
        <v>-1.210782883874527E-2</v>
      </c>
      <c r="J7701" s="50">
        <f>DAX__2019_2020__33[[#This Row],[Adj Close]]-DAX__2019_2020__33[[#This Row],[Adj Open]]</f>
        <v>-0.76375529640142759</v>
      </c>
      <c r="K7701" s="50">
        <v>677605</v>
      </c>
    </row>
    <row r="7702" spans="1:11" x14ac:dyDescent="0.3">
      <c r="A7702" s="51" t="str">
        <f t="shared" si="125"/>
        <v>HEI.DE</v>
      </c>
      <c r="B7702" s="52" t="s">
        <v>208</v>
      </c>
      <c r="C7702" s="50" t="s">
        <v>5452</v>
      </c>
      <c r="D7702" s="50">
        <f>DAX__2019_2020__33[[#This Row],[Open]]*(DAX__2019_2020__33[[#This Row],[Adj Close]]/DAX__2019_2020__33[[#This Row],[Close]])</f>
        <v>62.836444533090301</v>
      </c>
      <c r="E7702" s="50" t="s">
        <v>11499</v>
      </c>
      <c r="F7702" s="50" t="s">
        <v>11075</v>
      </c>
      <c r="G7702" s="50" t="s">
        <v>7928</v>
      </c>
      <c r="H7702" s="50" t="s">
        <v>20666</v>
      </c>
      <c r="I7702" s="50">
        <f>(DAX__2019_2020__33[[#This Row],[Adj Close]]-DAX__2019_2020__33[[#This Row],[Adj Open]])/DAX__2019_2020__33[[#This Row],[Adj Open]]</f>
        <v>-1.7127043725772291E-2</v>
      </c>
      <c r="J7702" s="50">
        <f>DAX__2019_2020__33[[#This Row],[Adj Close]]-DAX__2019_2020__33[[#This Row],[Adj Open]]</f>
        <v>-1.0762025330903029</v>
      </c>
      <c r="K7702" s="50">
        <v>747930</v>
      </c>
    </row>
    <row r="7703" spans="1:11" x14ac:dyDescent="0.3">
      <c r="A7703" s="51" t="str">
        <f t="shared" si="125"/>
        <v>HEI.DE</v>
      </c>
      <c r="B7703" s="52" t="s">
        <v>209</v>
      </c>
      <c r="C7703" s="50" t="s">
        <v>7928</v>
      </c>
      <c r="D7703" s="50">
        <f>DAX__2019_2020__33[[#This Row],[Open]]*(DAX__2019_2020__33[[#This Row],[Adj Close]]/DAX__2019_2020__33[[#This Row],[Close]])</f>
        <v>61.760243333370951</v>
      </c>
      <c r="E7703" s="50" t="s">
        <v>5461</v>
      </c>
      <c r="F7703" s="50" t="s">
        <v>11503</v>
      </c>
      <c r="G7703" s="50" t="s">
        <v>7957</v>
      </c>
      <c r="H7703" s="50" t="s">
        <v>20668</v>
      </c>
      <c r="I7703" s="50">
        <f>(DAX__2019_2020__33[[#This Row],[Adj Close]]-DAX__2019_2020__33[[#This Row],[Adj Open]])/DAX__2019_2020__33[[#This Row],[Adj Open]]</f>
        <v>4.2157811008553207E-3</v>
      </c>
      <c r="J7703" s="50">
        <f>DAX__2019_2020__33[[#This Row],[Adj Close]]-DAX__2019_2020__33[[#This Row],[Adj Open]]</f>
        <v>0.26036766662905109</v>
      </c>
      <c r="K7703" s="50">
        <v>619515</v>
      </c>
    </row>
    <row r="7704" spans="1:11" x14ac:dyDescent="0.3">
      <c r="A7704" s="51" t="str">
        <f t="shared" si="125"/>
        <v>HEI.DE</v>
      </c>
      <c r="B7704" s="52" t="s">
        <v>210</v>
      </c>
      <c r="C7704" s="50" t="s">
        <v>5414</v>
      </c>
      <c r="D7704" s="50">
        <f>DAX__2019_2020__33[[#This Row],[Open]]*(DAX__2019_2020__33[[#This Row],[Adj Close]]/DAX__2019_2020__33[[#This Row],[Close]])</f>
        <v>62.05532653026188</v>
      </c>
      <c r="E7704" s="50" t="s">
        <v>5451</v>
      </c>
      <c r="F7704" s="50" t="s">
        <v>9297</v>
      </c>
      <c r="G7704" s="50" t="s">
        <v>11396</v>
      </c>
      <c r="H7704" s="50" t="s">
        <v>20669</v>
      </c>
      <c r="I7704" s="50">
        <f>(DAX__2019_2020__33[[#This Row],[Adj Close]]-DAX__2019_2020__33[[#This Row],[Adj Open]])/DAX__2019_2020__33[[#This Row],[Adj Open]]</f>
        <v>-1.342655944055939E-2</v>
      </c>
      <c r="J7704" s="50">
        <f>DAX__2019_2020__33[[#This Row],[Adj Close]]-DAX__2019_2020__33[[#This Row],[Adj Open]]</f>
        <v>-0.83318953026188325</v>
      </c>
      <c r="K7704" s="50">
        <v>561055</v>
      </c>
    </row>
    <row r="7705" spans="1:11" x14ac:dyDescent="0.3">
      <c r="A7705" s="51" t="str">
        <f t="shared" ref="A7705:A7768" si="126">"HEI.DE"</f>
        <v>HEI.DE</v>
      </c>
      <c r="B7705" s="52" t="s">
        <v>211</v>
      </c>
      <c r="C7705" s="50" t="s">
        <v>9297</v>
      </c>
      <c r="D7705" s="50">
        <f>DAX__2019_2020__33[[#This Row],[Open]]*(DAX__2019_2020__33[[#This Row],[Adj Close]]/DAX__2019_2020__33[[#This Row],[Close]])</f>
        <v>61.135353202004573</v>
      </c>
      <c r="E7705" s="50" t="s">
        <v>18998</v>
      </c>
      <c r="F7705" s="50" t="s">
        <v>11226</v>
      </c>
      <c r="G7705" s="50" t="s">
        <v>11226</v>
      </c>
      <c r="H7705" s="50" t="s">
        <v>20657</v>
      </c>
      <c r="I7705" s="50">
        <f>(DAX__2019_2020__33[[#This Row],[Adj Close]]-DAX__2019_2020__33[[#This Row],[Adj Open]])/DAX__2019_2020__33[[#This Row],[Adj Open]]</f>
        <v>-2.3282211150419948E-2</v>
      </c>
      <c r="J7705" s="50">
        <f>DAX__2019_2020__33[[#This Row],[Adj Close]]-DAX__2019_2020__33[[#This Row],[Adj Open]]</f>
        <v>-1.4233662020045728</v>
      </c>
      <c r="K7705" s="50">
        <v>954432</v>
      </c>
    </row>
    <row r="7706" spans="1:11" x14ac:dyDescent="0.3">
      <c r="A7706" s="51" t="str">
        <f t="shared" si="126"/>
        <v>HEI.DE</v>
      </c>
      <c r="B7706" s="52" t="s">
        <v>212</v>
      </c>
      <c r="C7706" s="50" t="s">
        <v>7470</v>
      </c>
      <c r="D7706" s="50">
        <f>DAX__2019_2020__33[[#This Row],[Open]]*(DAX__2019_2020__33[[#This Row],[Adj Close]]/DAX__2019_2020__33[[#This Row],[Close]])</f>
        <v>58.757278267181661</v>
      </c>
      <c r="E7706" s="50" t="s">
        <v>11226</v>
      </c>
      <c r="F7706" s="50" t="s">
        <v>9174</v>
      </c>
      <c r="G7706" s="50" t="s">
        <v>8886</v>
      </c>
      <c r="H7706" s="50" t="s">
        <v>20650</v>
      </c>
      <c r="I7706" s="50">
        <f>(DAX__2019_2020__33[[#This Row],[Adj Close]]-DAX__2019_2020__33[[#This Row],[Adj Open]])/DAX__2019_2020__33[[#This Row],[Adj Open]]</f>
        <v>9.1580949405359602E-3</v>
      </c>
      <c r="J7706" s="50">
        <f>DAX__2019_2020__33[[#This Row],[Adj Close]]-DAX__2019_2020__33[[#This Row],[Adj Open]]</f>
        <v>0.53810473281833993</v>
      </c>
      <c r="K7706" s="50">
        <v>869675</v>
      </c>
    </row>
    <row r="7707" spans="1:11" x14ac:dyDescent="0.3">
      <c r="A7707" s="51" t="str">
        <f t="shared" si="126"/>
        <v>HEI.DE</v>
      </c>
      <c r="B7707" s="52" t="s">
        <v>213</v>
      </c>
      <c r="C7707" s="50" t="s">
        <v>7416</v>
      </c>
      <c r="D7707" s="50">
        <f>DAX__2019_2020__33[[#This Row],[Open]]*(DAX__2019_2020__33[[#This Row],[Adj Close]]/DAX__2019_2020__33[[#This Row],[Close]])</f>
        <v>57.715792735330652</v>
      </c>
      <c r="E7707" s="50" t="s">
        <v>5588</v>
      </c>
      <c r="F7707" s="50" t="s">
        <v>5093</v>
      </c>
      <c r="G7707" s="50" t="s">
        <v>7448</v>
      </c>
      <c r="H7707" s="50" t="s">
        <v>20670</v>
      </c>
      <c r="I7707" s="50">
        <f>(DAX__2019_2020__33[[#This Row],[Adj Close]]-DAX__2019_2020__33[[#This Row],[Adj Open]])/DAX__2019_2020__33[[#This Row],[Adj Open]]</f>
        <v>5.4135488721803625E-3</v>
      </c>
      <c r="J7707" s="50">
        <f>DAX__2019_2020__33[[#This Row],[Adj Close]]-DAX__2019_2020__33[[#This Row],[Adj Open]]</f>
        <v>0.3124472646693448</v>
      </c>
      <c r="K7707" s="50">
        <v>1220870</v>
      </c>
    </row>
    <row r="7708" spans="1:11" x14ac:dyDescent="0.3">
      <c r="A7708" s="51" t="str">
        <f t="shared" si="126"/>
        <v>HEI.DE</v>
      </c>
      <c r="B7708" s="52" t="s">
        <v>214</v>
      </c>
      <c r="C7708" s="50" t="s">
        <v>8022</v>
      </c>
      <c r="D7708" s="50">
        <f>DAX__2019_2020__33[[#This Row],[Open]]*(DAX__2019_2020__33[[#This Row],[Adj Close]]/DAX__2019_2020__33[[#This Row],[Close]])</f>
        <v>58.288619703780498</v>
      </c>
      <c r="E7708" s="50" t="s">
        <v>7428</v>
      </c>
      <c r="F7708" s="50" t="s">
        <v>9202</v>
      </c>
      <c r="G7708" s="50" t="s">
        <v>9624</v>
      </c>
      <c r="H7708" s="50" t="s">
        <v>20671</v>
      </c>
      <c r="I7708" s="50">
        <f>(DAX__2019_2020__33[[#This Row],[Adj Close]]-DAX__2019_2020__33[[#This Row],[Adj Open]])/DAX__2019_2020__33[[#This Row],[Adj Open]]</f>
        <v>-7.1471705094001588E-3</v>
      </c>
      <c r="J7708" s="50">
        <f>DAX__2019_2020__33[[#This Row],[Adj Close]]-DAX__2019_2020__33[[#This Row],[Adj Open]]</f>
        <v>-0.41659870378050101</v>
      </c>
      <c r="K7708" s="50">
        <v>672938</v>
      </c>
    </row>
    <row r="7709" spans="1:11" x14ac:dyDescent="0.3">
      <c r="A7709" s="51" t="str">
        <f t="shared" si="126"/>
        <v>HEI.DE</v>
      </c>
      <c r="B7709" s="52" t="s">
        <v>215</v>
      </c>
      <c r="C7709" s="50" t="s">
        <v>5289</v>
      </c>
      <c r="D7709" s="50">
        <f>DAX__2019_2020__33[[#This Row],[Open]]*(DAX__2019_2020__33[[#This Row],[Adj Close]]/DAX__2019_2020__33[[#This Row],[Close]])</f>
        <v>58.062957191499201</v>
      </c>
      <c r="E7709" s="50" t="s">
        <v>7442</v>
      </c>
      <c r="F7709" s="50" t="s">
        <v>5565</v>
      </c>
      <c r="G7709" s="50" t="s">
        <v>7374</v>
      </c>
      <c r="H7709" s="50" t="s">
        <v>20672</v>
      </c>
      <c r="I7709" s="50">
        <f>(DAX__2019_2020__33[[#This Row],[Adj Close]]-DAX__2019_2020__33[[#This Row],[Adj Open]])/DAX__2019_2020__33[[#This Row],[Adj Open]]</f>
        <v>-1.106125527470091E-2</v>
      </c>
      <c r="J7709" s="50">
        <f>DAX__2019_2020__33[[#This Row],[Adj Close]]-DAX__2019_2020__33[[#This Row],[Adj Open]]</f>
        <v>-0.64224919149920368</v>
      </c>
      <c r="K7709" s="50">
        <v>755712</v>
      </c>
    </row>
    <row r="7710" spans="1:11" x14ac:dyDescent="0.3">
      <c r="A7710" s="51" t="str">
        <f t="shared" si="126"/>
        <v>HEI.DE</v>
      </c>
      <c r="B7710" s="52" t="s">
        <v>216</v>
      </c>
      <c r="C7710" s="50" t="s">
        <v>11234</v>
      </c>
      <c r="D7710" s="50">
        <f>DAX__2019_2020__33[[#This Row],[Open]]*(DAX__2019_2020__33[[#This Row],[Adj Close]]/DAX__2019_2020__33[[#This Row],[Close]])</f>
        <v>57.507494819633806</v>
      </c>
      <c r="E7710" s="50" t="s">
        <v>5249</v>
      </c>
      <c r="F7710" s="50" t="s">
        <v>9197</v>
      </c>
      <c r="G7710" s="50" t="s">
        <v>5545</v>
      </c>
      <c r="H7710" s="50" t="s">
        <v>20673</v>
      </c>
      <c r="I7710" s="50">
        <f>(DAX__2019_2020__33[[#This Row],[Adj Close]]-DAX__2019_2020__33[[#This Row],[Adj Open]])/DAX__2019_2020__33[[#This Row],[Adj Open]]</f>
        <v>6.9423330231712784E-3</v>
      </c>
      <c r="J7710" s="50">
        <f>DAX__2019_2020__33[[#This Row],[Adj Close]]-DAX__2019_2020__33[[#This Row],[Adj Open]]</f>
        <v>0.39923618036619501</v>
      </c>
      <c r="K7710" s="50">
        <v>508900</v>
      </c>
    </row>
    <row r="7711" spans="1:11" x14ac:dyDescent="0.3">
      <c r="A7711" s="51" t="str">
        <f t="shared" si="126"/>
        <v>HEI.DE</v>
      </c>
      <c r="B7711" s="52" t="s">
        <v>217</v>
      </c>
      <c r="C7711" s="50" t="s">
        <v>8050</v>
      </c>
      <c r="D7711" s="50">
        <f>DAX__2019_2020__33[[#This Row],[Open]]*(DAX__2019_2020__33[[#This Row],[Adj Close]]/DAX__2019_2020__33[[#This Row],[Close]])</f>
        <v>57.542219263056765</v>
      </c>
      <c r="E7711" s="50" t="s">
        <v>18959</v>
      </c>
      <c r="F7711" s="50" t="s">
        <v>8050</v>
      </c>
      <c r="G7711" s="50" t="s">
        <v>5326</v>
      </c>
      <c r="H7711" s="50" t="s">
        <v>20636</v>
      </c>
      <c r="I7711" s="50">
        <f>(DAX__2019_2020__33[[#This Row],[Adj Close]]-DAX__2019_2020__33[[#This Row],[Adj Open]])/DAX__2019_2020__33[[#This Row],[Adj Open]]</f>
        <v>1.5082955576940119E-2</v>
      </c>
      <c r="J7711" s="50">
        <f>DAX__2019_2020__33[[#This Row],[Adj Close]]-DAX__2019_2020__33[[#This Row],[Adj Open]]</f>
        <v>0.86790673694323317</v>
      </c>
      <c r="K7711" s="50">
        <v>573388</v>
      </c>
    </row>
    <row r="7712" spans="1:11" x14ac:dyDescent="0.3">
      <c r="A7712" s="51" t="str">
        <f t="shared" si="126"/>
        <v>HEI.DE</v>
      </c>
      <c r="B7712" s="52" t="s">
        <v>218</v>
      </c>
      <c r="C7712" s="50" t="s">
        <v>18961</v>
      </c>
      <c r="D7712" s="50">
        <f>DAX__2019_2020__33[[#This Row],[Open]]*(DAX__2019_2020__33[[#This Row],[Adj Close]]/DAX__2019_2020__33[[#This Row],[Close]])</f>
        <v>58.462192690465514</v>
      </c>
      <c r="E7712" s="50" t="s">
        <v>5288</v>
      </c>
      <c r="F7712" s="50" t="s">
        <v>5340</v>
      </c>
      <c r="G7712" s="50" t="s">
        <v>8026</v>
      </c>
      <c r="H7712" s="50" t="s">
        <v>20674</v>
      </c>
      <c r="I7712" s="50">
        <f>(DAX__2019_2020__33[[#This Row],[Adj Close]]-DAX__2019_2020__33[[#This Row],[Adj Open]])/DAX__2019_2020__33[[#This Row],[Adj Open]]</f>
        <v>1.5142458207505115E-2</v>
      </c>
      <c r="J7712" s="50">
        <f>DAX__2019_2020__33[[#This Row],[Adj Close]]-DAX__2019_2020__33[[#This Row],[Adj Open]]</f>
        <v>0.88526130953448501</v>
      </c>
      <c r="K7712" s="50">
        <v>688404</v>
      </c>
    </row>
    <row r="7713" spans="1:11" x14ac:dyDescent="0.3">
      <c r="A7713" s="51" t="str">
        <f t="shared" si="126"/>
        <v>HEI.DE</v>
      </c>
      <c r="B7713" s="52" t="s">
        <v>219</v>
      </c>
      <c r="C7713" s="50" t="s">
        <v>5382</v>
      </c>
      <c r="D7713" s="50">
        <f>DAX__2019_2020__33[[#This Row],[Open]]*(DAX__2019_2020__33[[#This Row],[Adj Close]]/DAX__2019_2020__33[[#This Row],[Close]])</f>
        <v>59.278035607206469</v>
      </c>
      <c r="E7713" s="50" t="s">
        <v>9289</v>
      </c>
      <c r="F7713" s="50" t="s">
        <v>4974</v>
      </c>
      <c r="G7713" s="50" t="s">
        <v>8013</v>
      </c>
      <c r="H7713" s="50" t="s">
        <v>20675</v>
      </c>
      <c r="I7713" s="50">
        <f>(DAX__2019_2020__33[[#This Row],[Adj Close]]-DAX__2019_2020__33[[#This Row],[Adj Open]])/DAX__2019_2020__33[[#This Row],[Adj Open]]</f>
        <v>-2.9288432095676343E-4</v>
      </c>
      <c r="J7713" s="50">
        <f>DAX__2019_2020__33[[#This Row],[Adj Close]]-DAX__2019_2020__33[[#This Row],[Adj Open]]</f>
        <v>-1.7361607206467511E-2</v>
      </c>
      <c r="K7713" s="50">
        <v>593986</v>
      </c>
    </row>
    <row r="7714" spans="1:11" x14ac:dyDescent="0.3">
      <c r="A7714" s="51" t="str">
        <f t="shared" si="126"/>
        <v>HEI.DE</v>
      </c>
      <c r="B7714" s="52" t="s">
        <v>220</v>
      </c>
      <c r="C7714" s="50" t="s">
        <v>7429</v>
      </c>
      <c r="D7714" s="50">
        <f>DAX__2019_2020__33[[#This Row],[Open]]*(DAX__2019_2020__33[[#This Row],[Adj Close]]/DAX__2019_2020__33[[#This Row],[Close]])</f>
        <v>59.06972606809331</v>
      </c>
      <c r="E7714" s="50" t="s">
        <v>11305</v>
      </c>
      <c r="F7714" s="50" t="s">
        <v>5563</v>
      </c>
      <c r="G7714" s="50" t="s">
        <v>9626</v>
      </c>
      <c r="H7714" s="50" t="s">
        <v>20644</v>
      </c>
      <c r="I7714" s="50">
        <f>(DAX__2019_2020__33[[#This Row],[Adj Close]]-DAX__2019_2020__33[[#This Row],[Adj Open]])/DAX__2019_2020__33[[#This Row],[Adj Open]]</f>
        <v>-2.6447400130689548E-3</v>
      </c>
      <c r="J7714" s="50">
        <f>DAX__2019_2020__33[[#This Row],[Adj Close]]-DAX__2019_2020__33[[#This Row],[Adj Open]]</f>
        <v>-0.15622406809330869</v>
      </c>
      <c r="K7714" s="50">
        <v>427156</v>
      </c>
    </row>
    <row r="7715" spans="1:11" x14ac:dyDescent="0.3">
      <c r="A7715" s="51" t="str">
        <f t="shared" si="126"/>
        <v>HEI.DE</v>
      </c>
      <c r="B7715" s="52" t="s">
        <v>221</v>
      </c>
      <c r="C7715" s="50" t="s">
        <v>9606</v>
      </c>
      <c r="D7715" s="50">
        <f>DAX__2019_2020__33[[#This Row],[Open]]*(DAX__2019_2020__33[[#This Row],[Adj Close]]/DAX__2019_2020__33[[#This Row],[Close]])</f>
        <v>59.121803738653874</v>
      </c>
      <c r="E7715" s="50" t="s">
        <v>8026</v>
      </c>
      <c r="F7715" s="50" t="s">
        <v>7439</v>
      </c>
      <c r="G7715" s="50" t="s">
        <v>7429</v>
      </c>
      <c r="H7715" s="50" t="s">
        <v>20676</v>
      </c>
      <c r="I7715" s="50">
        <f>(DAX__2019_2020__33[[#This Row],[Adj Close]]-DAX__2019_2020__33[[#This Row],[Adj Open]])/DAX__2019_2020__33[[#This Row],[Adj Open]]</f>
        <v>-8.8087195181135139E-4</v>
      </c>
      <c r="J7715" s="50">
        <f>DAX__2019_2020__33[[#This Row],[Adj Close]]-DAX__2019_2020__33[[#This Row],[Adj Open]]</f>
        <v>-5.2078738653875689E-2</v>
      </c>
      <c r="K7715" s="50">
        <v>467585</v>
      </c>
    </row>
    <row r="7716" spans="1:11" x14ac:dyDescent="0.3">
      <c r="A7716" s="51" t="str">
        <f t="shared" si="126"/>
        <v>HEI.DE</v>
      </c>
      <c r="B7716" s="52" t="s">
        <v>222</v>
      </c>
      <c r="C7716" s="50" t="s">
        <v>7943</v>
      </c>
      <c r="D7716" s="50">
        <f>DAX__2019_2020__33[[#This Row],[Open]]*(DAX__2019_2020__33[[#This Row],[Adj Close]]/DAX__2019_2020__33[[#This Row],[Close]])</f>
        <v>58.878786979038587</v>
      </c>
      <c r="E7716" s="50" t="s">
        <v>9287</v>
      </c>
      <c r="F7716" s="50" t="s">
        <v>5488</v>
      </c>
      <c r="G7716" s="50" t="s">
        <v>8025</v>
      </c>
      <c r="H7716" s="50" t="s">
        <v>20677</v>
      </c>
      <c r="I7716" s="50">
        <f>(DAX__2019_2020__33[[#This Row],[Adj Close]]-DAX__2019_2020__33[[#This Row],[Adj Open]])/DAX__2019_2020__33[[#This Row],[Adj Open]]</f>
        <v>6.1911265442881553E-3</v>
      </c>
      <c r="J7716" s="50">
        <f>DAX__2019_2020__33[[#This Row],[Adj Close]]-DAX__2019_2020__33[[#This Row],[Adj Open]]</f>
        <v>0.36452602096141362</v>
      </c>
      <c r="K7716" s="50">
        <v>455060</v>
      </c>
    </row>
    <row r="7717" spans="1:11" x14ac:dyDescent="0.3">
      <c r="A7717" s="51" t="str">
        <f t="shared" si="126"/>
        <v>HEI.DE</v>
      </c>
      <c r="B7717" s="52" t="s">
        <v>223</v>
      </c>
      <c r="C7717" s="50" t="s">
        <v>5503</v>
      </c>
      <c r="D7717" s="50">
        <f>DAX__2019_2020__33[[#This Row],[Open]]*(DAX__2019_2020__33[[#This Row],[Adj Close]]/DAX__2019_2020__33[[#This Row],[Close]])</f>
        <v>59.659909287603639</v>
      </c>
      <c r="E7717" s="50" t="s">
        <v>18963</v>
      </c>
      <c r="F7717" s="50" t="s">
        <v>9279</v>
      </c>
      <c r="G7717" s="50" t="s">
        <v>9289</v>
      </c>
      <c r="H7717" s="50" t="s">
        <v>20678</v>
      </c>
      <c r="I7717" s="50">
        <f>(DAX__2019_2020__33[[#This Row],[Adj Close]]-DAX__2019_2020__33[[#This Row],[Adj Open]])/DAX__2019_2020__33[[#This Row],[Adj Open]]</f>
        <v>6.4009603258935576E-3</v>
      </c>
      <c r="J7717" s="50">
        <f>DAX__2019_2020__33[[#This Row],[Adj Close]]-DAX__2019_2020__33[[#This Row],[Adj Open]]</f>
        <v>0.38188071239635946</v>
      </c>
      <c r="K7717" s="50">
        <v>555464</v>
      </c>
    </row>
    <row r="7718" spans="1:11" x14ac:dyDescent="0.3">
      <c r="A7718" s="51" t="str">
        <f t="shared" si="126"/>
        <v>HEI.DE</v>
      </c>
      <c r="B7718" s="52" t="s">
        <v>224</v>
      </c>
      <c r="C7718" s="50" t="s">
        <v>12814</v>
      </c>
      <c r="D7718" s="50">
        <f>DAX__2019_2020__33[[#This Row],[Open]]*(DAX__2019_2020__33[[#This Row],[Adj Close]]/DAX__2019_2020__33[[#This Row],[Close]])</f>
        <v>60.215365181311412</v>
      </c>
      <c r="E7718" s="50" t="s">
        <v>5598</v>
      </c>
      <c r="F7718" s="50" t="s">
        <v>7939</v>
      </c>
      <c r="G7718" s="50" t="s">
        <v>9282</v>
      </c>
      <c r="H7718" s="50" t="s">
        <v>20642</v>
      </c>
      <c r="I7718" s="50">
        <f>(DAX__2019_2020__33[[#This Row],[Adj Close]]-DAX__2019_2020__33[[#This Row],[Adj Open]])/DAX__2019_2020__33[[#This Row],[Adj Open]]</f>
        <v>3.4592967768505086E-3</v>
      </c>
      <c r="J7718" s="50">
        <f>DAX__2019_2020__33[[#This Row],[Adj Close]]-DAX__2019_2020__33[[#This Row],[Adj Open]]</f>
        <v>0.20830281868858691</v>
      </c>
      <c r="K7718" s="50">
        <v>381813</v>
      </c>
    </row>
    <row r="7719" spans="1:11" x14ac:dyDescent="0.3">
      <c r="A7719" s="51" t="str">
        <f t="shared" si="126"/>
        <v>HEI.DE</v>
      </c>
      <c r="B7719" s="52" t="s">
        <v>225</v>
      </c>
      <c r="C7719" s="50" t="s">
        <v>5459</v>
      </c>
      <c r="D7719" s="50">
        <f>DAX__2019_2020__33[[#This Row],[Open]]*(DAX__2019_2020__33[[#This Row],[Adj Close]]/DAX__2019_2020__33[[#This Row],[Close]])</f>
        <v>60.753469286643536</v>
      </c>
      <c r="E7719" s="50" t="s">
        <v>5626</v>
      </c>
      <c r="F7719" s="50" t="s">
        <v>5550</v>
      </c>
      <c r="G7719" s="50" t="s">
        <v>5323</v>
      </c>
      <c r="H7719" s="50" t="s">
        <v>20679</v>
      </c>
      <c r="I7719" s="50">
        <f>(DAX__2019_2020__33[[#This Row],[Adj Close]]-DAX__2019_2020__33[[#This Row],[Adj Open]])/DAX__2019_2020__33[[#This Row],[Adj Open]]</f>
        <v>-8.5714000000000484E-3</v>
      </c>
      <c r="J7719" s="50">
        <f>DAX__2019_2020__33[[#This Row],[Adj Close]]-DAX__2019_2020__33[[#This Row],[Adj Open]]</f>
        <v>-0.52074228664353939</v>
      </c>
      <c r="K7719" s="50">
        <v>706469</v>
      </c>
    </row>
    <row r="7720" spans="1:11" x14ac:dyDescent="0.3">
      <c r="A7720" s="51" t="str">
        <f t="shared" si="126"/>
        <v>HEI.DE</v>
      </c>
      <c r="B7720" s="52" t="s">
        <v>226</v>
      </c>
      <c r="C7720" s="50" t="s">
        <v>5485</v>
      </c>
      <c r="D7720" s="50">
        <f>DAX__2019_2020__33[[#This Row],[Open]]*(DAX__2019_2020__33[[#This Row],[Adj Close]]/DAX__2019_2020__33[[#This Row],[Close]])</f>
        <v>60.059142756303899</v>
      </c>
      <c r="E7720" s="50" t="s">
        <v>7505</v>
      </c>
      <c r="F7720" s="50" t="s">
        <v>5505</v>
      </c>
      <c r="G7720" s="50" t="s">
        <v>5550</v>
      </c>
      <c r="H7720" s="50" t="s">
        <v>20680</v>
      </c>
      <c r="I7720" s="50">
        <f>(DAX__2019_2020__33[[#This Row],[Adj Close]]-DAX__2019_2020__33[[#This Row],[Adj Open]])/DAX__2019_2020__33[[#This Row],[Adj Open]]</f>
        <v>-6.9363586822120526E-3</v>
      </c>
      <c r="J7720" s="50">
        <f>DAX__2019_2020__33[[#This Row],[Adj Close]]-DAX__2019_2020__33[[#This Row],[Adj Open]]</f>
        <v>-0.41659175630390166</v>
      </c>
      <c r="K7720" s="50">
        <v>683523</v>
      </c>
    </row>
    <row r="7721" spans="1:11" x14ac:dyDescent="0.3">
      <c r="A7721" s="51" t="str">
        <f t="shared" si="126"/>
        <v>HEI.DE</v>
      </c>
      <c r="B7721" s="52" t="s">
        <v>227</v>
      </c>
      <c r="C7721" s="50" t="s">
        <v>8865</v>
      </c>
      <c r="D7721" s="50">
        <f>DAX__2019_2020__33[[#This Row],[Open]]*(DAX__2019_2020__33[[#This Row],[Adj Close]]/DAX__2019_2020__33[[#This Row],[Close]])</f>
        <v>59.451612371295965</v>
      </c>
      <c r="E7721" s="50" t="s">
        <v>20635</v>
      </c>
      <c r="F7721" s="50" t="s">
        <v>5382</v>
      </c>
      <c r="G7721" s="50" t="s">
        <v>11226</v>
      </c>
      <c r="H7721" s="50" t="s">
        <v>20657</v>
      </c>
      <c r="I7721" s="50">
        <f>(DAX__2019_2020__33[[#This Row],[Adj Close]]-DAX__2019_2020__33[[#This Row],[Adj Open]])/DAX__2019_2020__33[[#This Row],[Adj Open]]</f>
        <v>4.3796058394161824E-3</v>
      </c>
      <c r="J7721" s="50">
        <f>DAX__2019_2020__33[[#This Row],[Adj Close]]-DAX__2019_2020__33[[#This Row],[Adj Open]]</f>
        <v>0.26037462870403516</v>
      </c>
      <c r="K7721" s="50">
        <v>717828</v>
      </c>
    </row>
    <row r="7722" spans="1:11" x14ac:dyDescent="0.3">
      <c r="A7722" s="51" t="str">
        <f t="shared" si="126"/>
        <v>HEI.DE</v>
      </c>
      <c r="B7722" s="52" t="s">
        <v>228</v>
      </c>
      <c r="C7722" s="50" t="s">
        <v>4958</v>
      </c>
      <c r="D7722" s="50">
        <f>DAX__2019_2020__33[[#This Row],[Open]]*(DAX__2019_2020__33[[#This Row],[Adj Close]]/DAX__2019_2020__33[[#This Row],[Close]])</f>
        <v>59.798774868144278</v>
      </c>
      <c r="E7722" s="50" t="s">
        <v>5487</v>
      </c>
      <c r="F7722" s="50" t="s">
        <v>5373</v>
      </c>
      <c r="G7722" s="50" t="s">
        <v>7416</v>
      </c>
      <c r="H7722" s="50" t="s">
        <v>20681</v>
      </c>
      <c r="I7722" s="50">
        <f>(DAX__2019_2020__33[[#This Row],[Adj Close]]-DAX__2019_2020__33[[#This Row],[Adj Open]])/DAX__2019_2020__33[[#This Row],[Adj Open]]</f>
        <v>-3.483311945332028E-2</v>
      </c>
      <c r="J7722" s="50">
        <f>DAX__2019_2020__33[[#This Row],[Adj Close]]-DAX__2019_2020__33[[#This Row],[Adj Open]]</f>
        <v>-2.0829778681442761</v>
      </c>
      <c r="K7722" s="50">
        <v>1272634</v>
      </c>
    </row>
    <row r="7723" spans="1:11" x14ac:dyDescent="0.3">
      <c r="A7723" s="51" t="str">
        <f t="shared" si="126"/>
        <v>HEI.DE</v>
      </c>
      <c r="B7723" s="52" t="s">
        <v>229</v>
      </c>
      <c r="C7723" s="50" t="s">
        <v>9202</v>
      </c>
      <c r="D7723" s="50">
        <f>DAX__2019_2020__33[[#This Row],[Open]]*(DAX__2019_2020__33[[#This Row],[Adj Close]]/DAX__2019_2020__33[[#This Row],[Close]])</f>
        <v>57.733148791594637</v>
      </c>
      <c r="E7723" s="50" t="s">
        <v>8022</v>
      </c>
      <c r="F7723" s="50" t="s">
        <v>11518</v>
      </c>
      <c r="G7723" s="50" t="s">
        <v>5373</v>
      </c>
      <c r="H7723" s="50" t="s">
        <v>20682</v>
      </c>
      <c r="I7723" s="50">
        <f>(DAX__2019_2020__33[[#This Row],[Adj Close]]-DAX__2019_2020__33[[#This Row],[Adj Open]])/DAX__2019_2020__33[[#This Row],[Adj Open]]</f>
        <v>-1.3529675895806276E-2</v>
      </c>
      <c r="J7723" s="50">
        <f>DAX__2019_2020__33[[#This Row],[Adj Close]]-DAX__2019_2020__33[[#This Row],[Adj Open]]</f>
        <v>-0.78111079159463515</v>
      </c>
      <c r="K7723" s="50">
        <v>829476</v>
      </c>
    </row>
    <row r="7724" spans="1:11" x14ac:dyDescent="0.3">
      <c r="A7724" s="51" t="str">
        <f t="shared" si="126"/>
        <v>HEI.DE</v>
      </c>
      <c r="B7724" s="52" t="s">
        <v>230</v>
      </c>
      <c r="C7724" s="50" t="s">
        <v>5346</v>
      </c>
      <c r="D7724" s="50">
        <f>DAX__2019_2020__33[[#This Row],[Open]]*(DAX__2019_2020__33[[#This Row],[Adj Close]]/DAX__2019_2020__33[[#This Row],[Close]])</f>
        <v>56.396579227012005</v>
      </c>
      <c r="E7724" s="50" t="s">
        <v>5343</v>
      </c>
      <c r="F7724" s="50" t="s">
        <v>11842</v>
      </c>
      <c r="G7724" s="50" t="s">
        <v>7730</v>
      </c>
      <c r="H7724" s="50" t="s">
        <v>20683</v>
      </c>
      <c r="I7724" s="50">
        <f>(DAX__2019_2020__33[[#This Row],[Adj Close]]-DAX__2019_2020__33[[#This Row],[Adj Open]])/DAX__2019_2020__33[[#This Row],[Adj Open]]</f>
        <v>-1.7236102620678453E-2</v>
      </c>
      <c r="J7724" s="50">
        <f>DAX__2019_2020__33[[#This Row],[Adj Close]]-DAX__2019_2020__33[[#This Row],[Adj Open]]</f>
        <v>-0.97205722701200159</v>
      </c>
      <c r="K7724" s="50">
        <v>1282246</v>
      </c>
    </row>
    <row r="7725" spans="1:11" x14ac:dyDescent="0.3">
      <c r="A7725" s="51" t="str">
        <f t="shared" si="126"/>
        <v>HEI.DE</v>
      </c>
      <c r="B7725" s="52" t="s">
        <v>231</v>
      </c>
      <c r="C7725" s="50" t="s">
        <v>5166</v>
      </c>
      <c r="D7725" s="50">
        <f>DAX__2019_2020__33[[#This Row],[Open]]*(DAX__2019_2020__33[[#This Row],[Adj Close]]/DAX__2019_2020__33[[#This Row],[Close]])</f>
        <v>54.435105981402586</v>
      </c>
      <c r="E7725" s="50" t="s">
        <v>5166</v>
      </c>
      <c r="F7725" s="50" t="s">
        <v>11839</v>
      </c>
      <c r="G7725" s="50" t="s">
        <v>7604</v>
      </c>
      <c r="H7725" s="50" t="s">
        <v>20684</v>
      </c>
      <c r="I7725" s="50">
        <f>(DAX__2019_2020__33[[#This Row],[Adj Close]]-DAX__2019_2020__33[[#This Row],[Adj Open]])/DAX__2019_2020__33[[#This Row],[Adj Open]]</f>
        <v>-1.9451546245989434E-2</v>
      </c>
      <c r="J7725" s="50">
        <f>DAX__2019_2020__33[[#This Row],[Adj Close]]-DAX__2019_2020__33[[#This Row],[Adj Open]]</f>
        <v>-1.0588469814025885</v>
      </c>
      <c r="K7725" s="50">
        <v>1808398</v>
      </c>
    </row>
    <row r="7726" spans="1:11" x14ac:dyDescent="0.3">
      <c r="A7726" s="51" t="str">
        <f t="shared" si="126"/>
        <v>HEI.DE</v>
      </c>
      <c r="B7726" s="52" t="s">
        <v>232</v>
      </c>
      <c r="C7726" s="50" t="s">
        <v>5171</v>
      </c>
      <c r="D7726" s="50">
        <f>DAX__2019_2020__33[[#This Row],[Open]]*(DAX__2019_2020__33[[#This Row],[Adj Close]]/DAX__2019_2020__33[[#This Row],[Close]])</f>
        <v>53.029096548603832</v>
      </c>
      <c r="E7726" s="50" t="s">
        <v>5171</v>
      </c>
      <c r="F7726" s="50" t="s">
        <v>7285</v>
      </c>
      <c r="G7726" s="50" t="s">
        <v>7621</v>
      </c>
      <c r="H7726" s="50" t="s">
        <v>20685</v>
      </c>
      <c r="I7726" s="50">
        <f>(DAX__2019_2020__33[[#This Row],[Adj Close]]-DAX__2019_2020__33[[#This Row],[Adj Open]])/DAX__2019_2020__33[[#This Row],[Adj Open]]</f>
        <v>-1.9967218329532521E-2</v>
      </c>
      <c r="J7726" s="50">
        <f>DAX__2019_2020__33[[#This Row],[Adj Close]]-DAX__2019_2020__33[[#This Row],[Adj Open]]</f>
        <v>-1.0588435486038321</v>
      </c>
      <c r="K7726" s="50">
        <v>1127878</v>
      </c>
    </row>
    <row r="7727" spans="1:11" x14ac:dyDescent="0.3">
      <c r="A7727" s="51" t="str">
        <f t="shared" si="126"/>
        <v>HEI.DE</v>
      </c>
      <c r="B7727" s="52" t="s">
        <v>233</v>
      </c>
      <c r="C7727" s="50" t="s">
        <v>11742</v>
      </c>
      <c r="D7727" s="50">
        <f>DAX__2019_2020__33[[#This Row],[Open]]*(DAX__2019_2020__33[[#This Row],[Adj Close]]/DAX__2019_2020__33[[#This Row],[Close]])</f>
        <v>52.022323861650989</v>
      </c>
      <c r="E7727" s="50" t="s">
        <v>4984</v>
      </c>
      <c r="F7727" s="50" t="s">
        <v>7706</v>
      </c>
      <c r="G7727" s="50" t="s">
        <v>5092</v>
      </c>
      <c r="H7727" s="50" t="s">
        <v>20686</v>
      </c>
      <c r="I7727" s="50">
        <f>(DAX__2019_2020__33[[#This Row],[Adj Close]]-DAX__2019_2020__33[[#This Row],[Adj Open]])/DAX__2019_2020__33[[#This Row],[Adj Open]]</f>
        <v>-4.3376543933542388E-3</v>
      </c>
      <c r="J7727" s="50">
        <f>DAX__2019_2020__33[[#This Row],[Adj Close]]-DAX__2019_2020__33[[#This Row],[Adj Open]]</f>
        <v>-0.22565486165098747</v>
      </c>
      <c r="K7727" s="50">
        <v>788436</v>
      </c>
    </row>
    <row r="7728" spans="1:11" x14ac:dyDescent="0.3">
      <c r="A7728" s="51" t="str">
        <f t="shared" si="126"/>
        <v>HEI.DE</v>
      </c>
      <c r="B7728" s="52" t="s">
        <v>234</v>
      </c>
      <c r="C7728" s="50" t="s">
        <v>7289</v>
      </c>
      <c r="D7728" s="50">
        <f>DAX__2019_2020__33[[#This Row],[Open]]*(DAX__2019_2020__33[[#This Row],[Adj Close]]/DAX__2019_2020__33[[#This Row],[Close]])</f>
        <v>52.091758400277499</v>
      </c>
      <c r="E7728" s="50" t="s">
        <v>7708</v>
      </c>
      <c r="F7728" s="50" t="s">
        <v>9570</v>
      </c>
      <c r="G7728" s="50" t="s">
        <v>7777</v>
      </c>
      <c r="H7728" s="50" t="s">
        <v>20687</v>
      </c>
      <c r="I7728" s="50">
        <f>(DAX__2019_2020__33[[#This Row],[Adj Close]]-DAX__2019_2020__33[[#This Row],[Adj Open]])/DAX__2019_2020__33[[#This Row],[Adj Open]]</f>
        <v>-1.0329856714428621E-2</v>
      </c>
      <c r="J7728" s="50">
        <f>DAX__2019_2020__33[[#This Row],[Adj Close]]-DAX__2019_2020__33[[#This Row],[Adj Open]]</f>
        <v>-0.53810040027750006</v>
      </c>
      <c r="K7728" s="50">
        <v>995230</v>
      </c>
    </row>
    <row r="7729" spans="1:11" x14ac:dyDescent="0.3">
      <c r="A7729" s="51" t="str">
        <f t="shared" si="126"/>
        <v>HEI.DE</v>
      </c>
      <c r="B7729" s="52" t="s">
        <v>235</v>
      </c>
      <c r="C7729" s="50" t="s">
        <v>5004</v>
      </c>
      <c r="D7729" s="50">
        <f>DAX__2019_2020__33[[#This Row],[Open]]*(DAX__2019_2020__33[[#This Row],[Adj Close]]/DAX__2019_2020__33[[#This Row],[Close]])</f>
        <v>52.508353595784776</v>
      </c>
      <c r="E7729" s="50" t="s">
        <v>11803</v>
      </c>
      <c r="F7729" s="50" t="s">
        <v>11338</v>
      </c>
      <c r="G7729" s="50" t="s">
        <v>7894</v>
      </c>
      <c r="H7729" s="50" t="s">
        <v>20688</v>
      </c>
      <c r="I7729" s="50">
        <f>(DAX__2019_2020__33[[#This Row],[Adj Close]]-DAX__2019_2020__33[[#This Row],[Adj Open]])/DAX__2019_2020__33[[#This Row],[Adj Open]]</f>
        <v>6.6116033057851799E-3</v>
      </c>
      <c r="J7729" s="50">
        <f>DAX__2019_2020__33[[#This Row],[Adj Close]]-DAX__2019_2020__33[[#This Row],[Adj Open]]</f>
        <v>0.34716440421522776</v>
      </c>
      <c r="K7729" s="50">
        <v>1065372</v>
      </c>
    </row>
    <row r="7730" spans="1:11" x14ac:dyDescent="0.3">
      <c r="A7730" s="51" t="str">
        <f t="shared" si="126"/>
        <v>HEI.DE</v>
      </c>
      <c r="B7730" s="52" t="s">
        <v>236</v>
      </c>
      <c r="C7730" s="50" t="s">
        <v>8115</v>
      </c>
      <c r="D7730" s="50">
        <f>DAX__2019_2020__33[[#This Row],[Open]]*(DAX__2019_2020__33[[#This Row],[Adj Close]]/DAX__2019_2020__33[[#This Row],[Close]])</f>
        <v>52.716650459688921</v>
      </c>
      <c r="E7730" s="50" t="s">
        <v>7641</v>
      </c>
      <c r="F7730" s="50" t="s">
        <v>9133</v>
      </c>
      <c r="G7730" s="50" t="s">
        <v>7658</v>
      </c>
      <c r="H7730" s="50" t="s">
        <v>20689</v>
      </c>
      <c r="I7730" s="50">
        <f>(DAX__2019_2020__33[[#This Row],[Adj Close]]-DAX__2019_2020__33[[#This Row],[Adj Open]])/DAX__2019_2020__33[[#This Row],[Adj Open]]</f>
        <v>-4.2805727928687835E-3</v>
      </c>
      <c r="J7730" s="50">
        <f>DAX__2019_2020__33[[#This Row],[Adj Close]]-DAX__2019_2020__33[[#This Row],[Adj Open]]</f>
        <v>-0.22565745968891804</v>
      </c>
      <c r="K7730" s="50">
        <v>826560</v>
      </c>
    </row>
    <row r="7731" spans="1:11" x14ac:dyDescent="0.3">
      <c r="A7731" s="51" t="str">
        <f t="shared" si="126"/>
        <v>HEI.DE</v>
      </c>
      <c r="B7731" s="52" t="s">
        <v>237</v>
      </c>
      <c r="C7731" s="50" t="s">
        <v>5368</v>
      </c>
      <c r="D7731" s="50">
        <f>DAX__2019_2020__33[[#This Row],[Open]]*(DAX__2019_2020__33[[#This Row],[Adj Close]]/DAX__2019_2020__33[[#This Row],[Close]])</f>
        <v>52.734010303785503</v>
      </c>
      <c r="E7731" s="50" t="s">
        <v>7654</v>
      </c>
      <c r="F7731" s="50" t="s">
        <v>11338</v>
      </c>
      <c r="G7731" s="50" t="s">
        <v>7288</v>
      </c>
      <c r="H7731" s="50" t="s">
        <v>20690</v>
      </c>
      <c r="I7731" s="50">
        <f>(DAX__2019_2020__33[[#This Row],[Adj Close]]-DAX__2019_2020__33[[#This Row],[Adj Open]])/DAX__2019_2020__33[[#This Row],[Adj Open]]</f>
        <v>-1.4153983349374103E-2</v>
      </c>
      <c r="J7731" s="50">
        <f>DAX__2019_2020__33[[#This Row],[Adj Close]]-DAX__2019_2020__33[[#This Row],[Adj Open]]</f>
        <v>-0.74639630378550237</v>
      </c>
      <c r="K7731" s="50">
        <v>579971</v>
      </c>
    </row>
    <row r="7732" spans="1:11" x14ac:dyDescent="0.3">
      <c r="A7732" s="51" t="str">
        <f t="shared" si="126"/>
        <v>HEI.DE</v>
      </c>
      <c r="B7732" s="52" t="s">
        <v>238</v>
      </c>
      <c r="C7732" s="50" t="s">
        <v>5028</v>
      </c>
      <c r="D7732" s="50">
        <f>DAX__2019_2020__33[[#This Row],[Open]]*(DAX__2019_2020__33[[#This Row],[Adj Close]]/DAX__2019_2020__33[[#This Row],[Close]])</f>
        <v>51.900821290057578</v>
      </c>
      <c r="E7732" s="50" t="s">
        <v>8110</v>
      </c>
      <c r="F7732" s="50" t="s">
        <v>5165</v>
      </c>
      <c r="G7732" s="50" t="s">
        <v>18933</v>
      </c>
      <c r="H7732" s="50" t="s">
        <v>20691</v>
      </c>
      <c r="I7732" s="50">
        <f>(DAX__2019_2020__33[[#This Row],[Adj Close]]-DAX__2019_2020__33[[#This Row],[Adj Open]])/DAX__2019_2020__33[[#This Row],[Adj Open]]</f>
        <v>1.204015070301263E-2</v>
      </c>
      <c r="J7732" s="50">
        <f>DAX__2019_2020__33[[#This Row],[Adj Close]]-DAX__2019_2020__33[[#This Row],[Adj Open]]</f>
        <v>0.62489370994241966</v>
      </c>
      <c r="K7732" s="50">
        <v>702181</v>
      </c>
    </row>
    <row r="7733" spans="1:11" x14ac:dyDescent="0.3">
      <c r="A7733" s="51" t="str">
        <f t="shared" si="126"/>
        <v>HEI.DE</v>
      </c>
      <c r="B7733" s="52" t="s">
        <v>239</v>
      </c>
      <c r="C7733" s="50" t="s">
        <v>19101</v>
      </c>
      <c r="D7733" s="50">
        <f>DAX__2019_2020__33[[#This Row],[Open]]*(DAX__2019_2020__33[[#This Row],[Adj Close]]/DAX__2019_2020__33[[#This Row],[Close]])</f>
        <v>52.404205739838361</v>
      </c>
      <c r="E7733" s="50" t="s">
        <v>18933</v>
      </c>
      <c r="F7733" s="50" t="s">
        <v>7812</v>
      </c>
      <c r="G7733" s="50" t="s">
        <v>7625</v>
      </c>
      <c r="H7733" s="50" t="s">
        <v>20692</v>
      </c>
      <c r="I7733" s="50">
        <f>(DAX__2019_2020__33[[#This Row],[Adj Close]]-DAX__2019_2020__33[[#This Row],[Adj Open]])/DAX__2019_2020__33[[#This Row],[Adj Open]]</f>
        <v>-1.9211659171718017E-2</v>
      </c>
      <c r="J7733" s="50">
        <f>DAX__2019_2020__33[[#This Row],[Adj Close]]-DAX__2019_2020__33[[#This Row],[Adj Open]]</f>
        <v>-1.0067717398383635</v>
      </c>
      <c r="K7733" s="50">
        <v>808154</v>
      </c>
    </row>
    <row r="7734" spans="1:11" x14ac:dyDescent="0.3">
      <c r="A7734" s="51" t="str">
        <f t="shared" si="126"/>
        <v>HEI.DE</v>
      </c>
      <c r="B7734" s="52" t="s">
        <v>240</v>
      </c>
      <c r="C7734" s="50" t="s">
        <v>7777</v>
      </c>
      <c r="D7734" s="50">
        <f>DAX__2019_2020__33[[#This Row],[Open]]*(DAX__2019_2020__33[[#This Row],[Adj Close]]/DAX__2019_2020__33[[#This Row],[Close]])</f>
        <v>51.553659342304265</v>
      </c>
      <c r="E7734" s="50" t="s">
        <v>5175</v>
      </c>
      <c r="F7734" s="50" t="s">
        <v>7769</v>
      </c>
      <c r="G7734" s="50" t="s">
        <v>5516</v>
      </c>
      <c r="H7734" s="50" t="s">
        <v>20693</v>
      </c>
      <c r="I7734" s="50">
        <f>(DAX__2019_2020__33[[#This Row],[Adj Close]]-DAX__2019_2020__33[[#This Row],[Adj Open]])/DAX__2019_2020__33[[#This Row],[Adj Open]]</f>
        <v>-4.0404375743961479E-3</v>
      </c>
      <c r="J7734" s="50">
        <f>DAX__2019_2020__33[[#This Row],[Adj Close]]-DAX__2019_2020__33[[#This Row],[Adj Open]]</f>
        <v>-0.20829934230426517</v>
      </c>
      <c r="K7734" s="50">
        <v>800038</v>
      </c>
    </row>
    <row r="7735" spans="1:11" x14ac:dyDescent="0.3">
      <c r="A7735" s="51" t="str">
        <f t="shared" si="126"/>
        <v>HEI.DE</v>
      </c>
      <c r="B7735" s="52" t="s">
        <v>241</v>
      </c>
      <c r="C7735" s="50" t="s">
        <v>9111</v>
      </c>
      <c r="D7735" s="50">
        <f>DAX__2019_2020__33[[#This Row],[Open]]*(DAX__2019_2020__33[[#This Row],[Adj Close]]/DAX__2019_2020__33[[#This Row],[Close]])</f>
        <v>51.293283382486912</v>
      </c>
      <c r="E7735" s="50" t="s">
        <v>4991</v>
      </c>
      <c r="F7735" s="50" t="s">
        <v>4995</v>
      </c>
      <c r="G7735" s="50" t="s">
        <v>11833</v>
      </c>
      <c r="H7735" s="50" t="s">
        <v>20694</v>
      </c>
      <c r="I7735" s="50">
        <f>(DAX__2019_2020__33[[#This Row],[Adj Close]]-DAX__2019_2020__33[[#This Row],[Adj Open]])/DAX__2019_2020__33[[#This Row],[Adj Open]]</f>
        <v>1.4551624857923074E-2</v>
      </c>
      <c r="J7735" s="50">
        <f>DAX__2019_2020__33[[#This Row],[Adj Close]]-DAX__2019_2020__33[[#This Row],[Adj Open]]</f>
        <v>0.74640061751308906</v>
      </c>
      <c r="K7735" s="50">
        <v>673576</v>
      </c>
    </row>
    <row r="7736" spans="1:11" x14ac:dyDescent="0.3">
      <c r="A7736" s="51" t="str">
        <f t="shared" si="126"/>
        <v>HEI.DE</v>
      </c>
      <c r="B7736" s="52" t="s">
        <v>242</v>
      </c>
      <c r="C7736" s="50" t="s">
        <v>12800</v>
      </c>
      <c r="D7736" s="50">
        <f>DAX__2019_2020__33[[#This Row],[Open]]*(DAX__2019_2020__33[[#This Row],[Adj Close]]/DAX__2019_2020__33[[#This Row],[Close]])</f>
        <v>52.334774355102361</v>
      </c>
      <c r="E7736" s="50" t="s">
        <v>7844</v>
      </c>
      <c r="F7736" s="50" t="s">
        <v>7700</v>
      </c>
      <c r="G7736" s="50" t="s">
        <v>7711</v>
      </c>
      <c r="H7736" s="50" t="s">
        <v>20695</v>
      </c>
      <c r="I7736" s="50">
        <f>(DAX__2019_2020__33[[#This Row],[Adj Close]]-DAX__2019_2020__33[[#This Row],[Adj Open]])/DAX__2019_2020__33[[#This Row],[Adj Open]]</f>
        <v>1.3930348489723906E-2</v>
      </c>
      <c r="J7736" s="50">
        <f>DAX__2019_2020__33[[#This Row],[Adj Close]]-DAX__2019_2020__33[[#This Row],[Adj Open]]</f>
        <v>0.72904164489764156</v>
      </c>
      <c r="K7736" s="50">
        <v>955082</v>
      </c>
    </row>
    <row r="7737" spans="1:11" x14ac:dyDescent="0.3">
      <c r="A7737" s="51" t="str">
        <f t="shared" si="126"/>
        <v>HEI.DE</v>
      </c>
      <c r="B7737" s="52" t="s">
        <v>243</v>
      </c>
      <c r="C7737" s="50" t="s">
        <v>5005</v>
      </c>
      <c r="D7737" s="50">
        <f>DAX__2019_2020__33[[#This Row],[Open]]*(DAX__2019_2020__33[[#This Row],[Adj Close]]/DAX__2019_2020__33[[#This Row],[Close]])</f>
        <v>52.942308628904364</v>
      </c>
      <c r="E7737" s="50" t="s">
        <v>7838</v>
      </c>
      <c r="F7737" s="50" t="s">
        <v>7660</v>
      </c>
      <c r="G7737" s="50" t="s">
        <v>7605</v>
      </c>
      <c r="H7737" s="50" t="s">
        <v>20696</v>
      </c>
      <c r="I7737" s="50">
        <f>(DAX__2019_2020__33[[#This Row],[Adj Close]]-DAX__2019_2020__33[[#This Row],[Adj Open]])/DAX__2019_2020__33[[#This Row],[Adj Open]]</f>
        <v>-1.4098377049180216E-2</v>
      </c>
      <c r="J7737" s="50">
        <f>DAX__2019_2020__33[[#This Row],[Adj Close]]-DAX__2019_2020__33[[#This Row],[Adj Open]]</f>
        <v>-0.74640062890436099</v>
      </c>
      <c r="K7737" s="50">
        <v>560974</v>
      </c>
    </row>
    <row r="7738" spans="1:11" x14ac:dyDescent="0.3">
      <c r="A7738" s="51" t="str">
        <f t="shared" si="126"/>
        <v>HEI.DE</v>
      </c>
      <c r="B7738" s="52" t="s">
        <v>244</v>
      </c>
      <c r="C7738" s="50" t="s">
        <v>9548</v>
      </c>
      <c r="D7738" s="50">
        <f>DAX__2019_2020__33[[#This Row],[Open]]*(DAX__2019_2020__33[[#This Row],[Adj Close]]/DAX__2019_2020__33[[#This Row],[Close]])</f>
        <v>52.438917607918938</v>
      </c>
      <c r="E7738" s="50" t="s">
        <v>8961</v>
      </c>
      <c r="F7738" s="50" t="s">
        <v>19117</v>
      </c>
      <c r="G7738" s="50" t="s">
        <v>7707</v>
      </c>
      <c r="H7738" s="50" t="s">
        <v>20697</v>
      </c>
      <c r="I7738" s="50">
        <f>(DAX__2019_2020__33[[#This Row],[Adj Close]]-DAX__2019_2020__33[[#This Row],[Adj Open]])/DAX__2019_2020__33[[#This Row],[Adj Open]]</f>
        <v>6.2893249350985513E-3</v>
      </c>
      <c r="J7738" s="50">
        <f>DAX__2019_2020__33[[#This Row],[Adj Close]]-DAX__2019_2020__33[[#This Row],[Adj Open]]</f>
        <v>0.32980539208106308</v>
      </c>
      <c r="K7738" s="50">
        <v>435560</v>
      </c>
    </row>
    <row r="7739" spans="1:11" x14ac:dyDescent="0.3">
      <c r="A7739" s="51" t="str">
        <f t="shared" si="126"/>
        <v>HEI.DE</v>
      </c>
      <c r="B7739" s="52" t="s">
        <v>245</v>
      </c>
      <c r="C7739" s="50" t="s">
        <v>20572</v>
      </c>
      <c r="D7739" s="50">
        <f>DAX__2019_2020__33[[#This Row],[Open]]*(DAX__2019_2020__33[[#This Row],[Adj Close]]/DAX__2019_2020__33[[#This Row],[Close]])</f>
        <v>53.046456873117315</v>
      </c>
      <c r="E7739" s="50" t="s">
        <v>9087</v>
      </c>
      <c r="F7739" s="50" t="s">
        <v>5183</v>
      </c>
      <c r="G7739" s="50" t="s">
        <v>7641</v>
      </c>
      <c r="H7739" s="50" t="s">
        <v>20698</v>
      </c>
      <c r="I7739" s="50">
        <f>(DAX__2019_2020__33[[#This Row],[Adj Close]]-DAX__2019_2020__33[[#This Row],[Adj Open]])/DAX__2019_2020__33[[#This Row],[Adj Open]]</f>
        <v>-3.9266689124127802E-3</v>
      </c>
      <c r="J7739" s="50">
        <f>DAX__2019_2020__33[[#This Row],[Adj Close]]-DAX__2019_2020__33[[#This Row],[Adj Open]]</f>
        <v>-0.20829587311731501</v>
      </c>
      <c r="K7739" s="50">
        <v>652486</v>
      </c>
    </row>
    <row r="7740" spans="1:11" x14ac:dyDescent="0.3">
      <c r="A7740" s="51" t="str">
        <f t="shared" si="126"/>
        <v>HEI.DE</v>
      </c>
      <c r="B7740" s="52" t="s">
        <v>246</v>
      </c>
      <c r="C7740" s="50" t="s">
        <v>8765</v>
      </c>
      <c r="D7740" s="50">
        <f>DAX__2019_2020__33[[#This Row],[Open]]*(DAX__2019_2020__33[[#This Row],[Adj Close]]/DAX__2019_2020__33[[#This Row],[Close]])</f>
        <v>52.872876153060396</v>
      </c>
      <c r="E7740" s="50" t="s">
        <v>5513</v>
      </c>
      <c r="F7740" s="50" t="s">
        <v>18933</v>
      </c>
      <c r="G7740" s="50" t="s">
        <v>4984</v>
      </c>
      <c r="H7740" s="50" t="s">
        <v>20699</v>
      </c>
      <c r="I7740" s="50">
        <f>(DAX__2019_2020__33[[#This Row],[Adj Close]]-DAX__2019_2020__33[[#This Row],[Adj Open]])/DAX__2019_2020__33[[#This Row],[Adj Open]]</f>
        <v>-5.2527907174257397E-3</v>
      </c>
      <c r="J7740" s="50">
        <f>DAX__2019_2020__33[[#This Row],[Adj Close]]-DAX__2019_2020__33[[#This Row],[Adj Open]]</f>
        <v>-0.27773015306039639</v>
      </c>
      <c r="K7740" s="50">
        <v>710179</v>
      </c>
    </row>
    <row r="7741" spans="1:11" x14ac:dyDescent="0.3">
      <c r="A7741" s="51" t="str">
        <f t="shared" si="126"/>
        <v>HEI.DE</v>
      </c>
      <c r="B7741" s="52" t="s">
        <v>247</v>
      </c>
      <c r="C7741" s="50" t="s">
        <v>19117</v>
      </c>
      <c r="D7741" s="50">
        <f>DAX__2019_2020__33[[#This Row],[Open]]*(DAX__2019_2020__33[[#This Row],[Adj Close]]/DAX__2019_2020__33[[#This Row],[Close]])</f>
        <v>52.317414524273431</v>
      </c>
      <c r="E7741" s="50" t="s">
        <v>7641</v>
      </c>
      <c r="F7741" s="50" t="s">
        <v>7700</v>
      </c>
      <c r="G7741" s="50" t="s">
        <v>7824</v>
      </c>
      <c r="H7741" s="50" t="s">
        <v>20700</v>
      </c>
      <c r="I7741" s="50">
        <f>(DAX__2019_2020__33[[#This Row],[Adj Close]]-DAX__2019_2020__33[[#This Row],[Adj Open]])/DAX__2019_2020__33[[#This Row],[Adj Open]]</f>
        <v>4.3132382931857982E-3</v>
      </c>
      <c r="J7741" s="50">
        <f>DAX__2019_2020__33[[#This Row],[Adj Close]]-DAX__2019_2020__33[[#This Row],[Adj Open]]</f>
        <v>0.22565747572657102</v>
      </c>
      <c r="K7741" s="50">
        <v>476181</v>
      </c>
    </row>
    <row r="7742" spans="1:11" x14ac:dyDescent="0.3">
      <c r="A7742" s="51" t="str">
        <f t="shared" si="126"/>
        <v>HEI.DE</v>
      </c>
      <c r="B7742" s="52" t="s">
        <v>248</v>
      </c>
      <c r="C7742" s="50" t="s">
        <v>19101</v>
      </c>
      <c r="D7742" s="50">
        <f>DAX__2019_2020__33[[#This Row],[Open]]*(DAX__2019_2020__33[[#This Row],[Adj Close]]/DAX__2019_2020__33[[#This Row],[Close]])</f>
        <v>52.404203945936295</v>
      </c>
      <c r="E7742" s="50" t="s">
        <v>7838</v>
      </c>
      <c r="F7742" s="50" t="s">
        <v>11833</v>
      </c>
      <c r="G7742" s="50" t="s">
        <v>7707</v>
      </c>
      <c r="H7742" s="50" t="s">
        <v>20697</v>
      </c>
      <c r="I7742" s="50">
        <f>(DAX__2019_2020__33[[#This Row],[Adj Close]]-DAX__2019_2020__33[[#This Row],[Adj Open]])/DAX__2019_2020__33[[#This Row],[Adj Open]]</f>
        <v>6.9559124386235956E-3</v>
      </c>
      <c r="J7742" s="50">
        <f>DAX__2019_2020__33[[#This Row],[Adj Close]]-DAX__2019_2020__33[[#This Row],[Adj Open]]</f>
        <v>0.36451905406370599</v>
      </c>
      <c r="K7742" s="50">
        <v>587924</v>
      </c>
    </row>
    <row r="7743" spans="1:11" x14ac:dyDescent="0.3">
      <c r="A7743" s="51" t="str">
        <f t="shared" si="126"/>
        <v>HEI.DE</v>
      </c>
      <c r="B7743" s="52" t="s">
        <v>249</v>
      </c>
      <c r="C7743" s="50" t="s">
        <v>7641</v>
      </c>
      <c r="D7743" s="50">
        <f>DAX__2019_2020__33[[#This Row],[Open]]*(DAX__2019_2020__33[[#This Row],[Adj Close]]/DAX__2019_2020__33[[#This Row],[Close]])</f>
        <v>52.83816133534468</v>
      </c>
      <c r="E7743" s="50" t="s">
        <v>7645</v>
      </c>
      <c r="F7743" s="50" t="s">
        <v>7605</v>
      </c>
      <c r="G7743" s="50" t="s">
        <v>8765</v>
      </c>
      <c r="H7743" s="50" t="s">
        <v>20701</v>
      </c>
      <c r="I7743" s="50">
        <f>(DAX__2019_2020__33[[#This Row],[Adj Close]]-DAX__2019_2020__33[[#This Row],[Adj Open]])/DAX__2019_2020__33[[#This Row],[Adj Open]]</f>
        <v>6.5698093533205924E-4</v>
      </c>
      <c r="J7743" s="50">
        <f>DAX__2019_2020__33[[#This Row],[Adj Close]]-DAX__2019_2020__33[[#This Row],[Adj Open]]</f>
        <v>3.4713664655320997E-2</v>
      </c>
      <c r="K7743" s="50">
        <v>589095</v>
      </c>
    </row>
    <row r="7744" spans="1:11" x14ac:dyDescent="0.3">
      <c r="A7744" s="51" t="str">
        <f t="shared" si="126"/>
        <v>HEI.DE</v>
      </c>
      <c r="B7744" s="52" t="s">
        <v>250</v>
      </c>
      <c r="C7744" s="50" t="s">
        <v>5005</v>
      </c>
      <c r="D7744" s="50">
        <f>DAX__2019_2020__33[[#This Row],[Open]]*(DAX__2019_2020__33[[#This Row],[Adj Close]]/DAX__2019_2020__33[[#This Row],[Close]])</f>
        <v>52.942305092064913</v>
      </c>
      <c r="E7744" s="50" t="s">
        <v>7380</v>
      </c>
      <c r="F7744" s="50" t="s">
        <v>7707</v>
      </c>
      <c r="G7744" s="50" t="s">
        <v>19128</v>
      </c>
      <c r="H7744" s="50" t="s">
        <v>20702</v>
      </c>
      <c r="I7744" s="50">
        <f>(DAX__2019_2020__33[[#This Row],[Adj Close]]-DAX__2019_2020__33[[#This Row],[Adj Open]])/DAX__2019_2020__33[[#This Row],[Adj Open]]</f>
        <v>1.7704950819672154E-2</v>
      </c>
      <c r="J7744" s="50">
        <f>DAX__2019_2020__33[[#This Row],[Adj Close]]-DAX__2019_2020__33[[#This Row],[Adj Open]]</f>
        <v>0.93734090793508784</v>
      </c>
      <c r="K7744" s="50">
        <v>748055</v>
      </c>
    </row>
    <row r="7745" spans="1:11" x14ac:dyDescent="0.3">
      <c r="A7745" s="51" t="str">
        <f t="shared" si="126"/>
        <v>HEI.DE</v>
      </c>
      <c r="B7745" s="52" t="s">
        <v>251</v>
      </c>
      <c r="C7745" s="50" t="s">
        <v>8785</v>
      </c>
      <c r="D7745" s="50">
        <f>DAX__2019_2020__33[[#This Row],[Open]]*(DAX__2019_2020__33[[#This Row],[Adj Close]]/DAX__2019_2020__33[[#This Row],[Close]])</f>
        <v>54.087943333630342</v>
      </c>
      <c r="E7745" s="50" t="s">
        <v>7676</v>
      </c>
      <c r="F7745" s="50" t="s">
        <v>8785</v>
      </c>
      <c r="G7745" s="50" t="s">
        <v>7902</v>
      </c>
      <c r="H7745" s="50" t="s">
        <v>20703</v>
      </c>
      <c r="I7745" s="50">
        <f>(DAX__2019_2020__33[[#This Row],[Adj Close]]-DAX__2019_2020__33[[#This Row],[Adj Open]])/DAX__2019_2020__33[[#This Row],[Adj Open]]</f>
        <v>1.1553289473684187E-2</v>
      </c>
      <c r="J7745" s="50">
        <f>DAX__2019_2020__33[[#This Row],[Adj Close]]-DAX__2019_2020__33[[#This Row],[Adj Open]]</f>
        <v>0.62489366636965826</v>
      </c>
      <c r="K7745" s="50">
        <v>909876</v>
      </c>
    </row>
    <row r="7746" spans="1:11" x14ac:dyDescent="0.3">
      <c r="A7746" s="51" t="str">
        <f t="shared" si="126"/>
        <v>HEI.DE</v>
      </c>
      <c r="B7746" s="52" t="s">
        <v>252</v>
      </c>
      <c r="C7746" s="50" t="s">
        <v>7381</v>
      </c>
      <c r="D7746" s="50">
        <f>DAX__2019_2020__33[[#This Row],[Open]]*(DAX__2019_2020__33[[#This Row],[Adj Close]]/DAX__2019_2020__33[[#This Row],[Close]])</f>
        <v>54.296240070837428</v>
      </c>
      <c r="E7746" s="50" t="s">
        <v>8082</v>
      </c>
      <c r="F7746" s="50" t="s">
        <v>5034</v>
      </c>
      <c r="G7746" s="50" t="s">
        <v>7664</v>
      </c>
      <c r="H7746" s="50" t="s">
        <v>20704</v>
      </c>
      <c r="I7746" s="50">
        <f>(DAX__2019_2020__33[[#This Row],[Adj Close]]-DAX__2019_2020__33[[#This Row],[Adj Open]])/DAX__2019_2020__33[[#This Row],[Adj Open]]</f>
        <v>2.2378516266328449E-3</v>
      </c>
      <c r="J7746" s="50">
        <f>DAX__2019_2020__33[[#This Row],[Adj Close]]-DAX__2019_2020__33[[#This Row],[Adj Open]]</f>
        <v>0.121506929162571</v>
      </c>
      <c r="K7746" s="50">
        <v>339156</v>
      </c>
    </row>
    <row r="7747" spans="1:11" x14ac:dyDescent="0.3">
      <c r="A7747" s="51" t="str">
        <f t="shared" si="126"/>
        <v>HEI.DE</v>
      </c>
      <c r="B7747" s="52" t="s">
        <v>253</v>
      </c>
      <c r="C7747" s="50" t="s">
        <v>7664</v>
      </c>
      <c r="D7747" s="50">
        <f>DAX__2019_2020__33[[#This Row],[Open]]*(DAX__2019_2020__33[[#This Row],[Adj Close]]/DAX__2019_2020__33[[#This Row],[Close]])</f>
        <v>54.417749474601109</v>
      </c>
      <c r="E7747" s="50" t="s">
        <v>7664</v>
      </c>
      <c r="F7747" s="50" t="s">
        <v>7737</v>
      </c>
      <c r="G7747" s="50" t="s">
        <v>7733</v>
      </c>
      <c r="H7747" s="50" t="s">
        <v>20705</v>
      </c>
      <c r="I7747" s="50">
        <f>(DAX__2019_2020__33[[#This Row],[Adj Close]]-DAX__2019_2020__33[[#This Row],[Adj Open]])/DAX__2019_2020__33[[#This Row],[Adj Open]]</f>
        <v>-1.307814971167229E-2</v>
      </c>
      <c r="J7747" s="50">
        <f>DAX__2019_2020__33[[#This Row],[Adj Close]]-DAX__2019_2020__33[[#This Row],[Adj Open]]</f>
        <v>-0.71168347460110937</v>
      </c>
      <c r="K7747" s="50">
        <v>830702</v>
      </c>
    </row>
    <row r="7748" spans="1:11" x14ac:dyDescent="0.3">
      <c r="A7748" s="51" t="str">
        <f t="shared" si="126"/>
        <v>HEI.DE</v>
      </c>
      <c r="B7748" s="52" t="s">
        <v>254</v>
      </c>
      <c r="C7748" s="50" t="s">
        <v>5166</v>
      </c>
      <c r="D7748" s="50">
        <f>DAX__2019_2020__33[[#This Row],[Open]]*(DAX__2019_2020__33[[#This Row],[Adj Close]]/DAX__2019_2020__33[[#This Row],[Close]])</f>
        <v>54.435108200949799</v>
      </c>
      <c r="E7748" s="50" t="s">
        <v>7902</v>
      </c>
      <c r="F7748" s="50" t="s">
        <v>7684</v>
      </c>
      <c r="G7748" s="50" t="s">
        <v>5174</v>
      </c>
      <c r="H7748" s="50" t="s">
        <v>20706</v>
      </c>
      <c r="I7748" s="50">
        <f>(DAX__2019_2020__33[[#This Row],[Adj Close]]-DAX__2019_2020__33[[#This Row],[Adj Open]])/DAX__2019_2020__33[[#This Row],[Adj Open]]</f>
        <v>1.2754782959904377E-3</v>
      </c>
      <c r="J7748" s="50">
        <f>DAX__2019_2020__33[[#This Row],[Adj Close]]-DAX__2019_2020__33[[#This Row],[Adj Open]]</f>
        <v>6.9430799050202552E-2</v>
      </c>
      <c r="K7748" s="50">
        <v>651473</v>
      </c>
    </row>
    <row r="7749" spans="1:11" x14ac:dyDescent="0.3">
      <c r="A7749" s="51" t="str">
        <f t="shared" si="126"/>
        <v>HEI.DE</v>
      </c>
      <c r="B7749" s="52" t="s">
        <v>255</v>
      </c>
      <c r="C7749" s="50" t="s">
        <v>5280</v>
      </c>
      <c r="D7749" s="50">
        <f>DAX__2019_2020__33[[#This Row],[Open]]*(DAX__2019_2020__33[[#This Row],[Adj Close]]/DAX__2019_2020__33[[#This Row],[Close]])</f>
        <v>55.754322000000002</v>
      </c>
      <c r="E7749" s="50" t="s">
        <v>7349</v>
      </c>
      <c r="F7749" s="50" t="s">
        <v>7676</v>
      </c>
      <c r="G7749" s="50" t="s">
        <v>5280</v>
      </c>
      <c r="H7749" s="50" t="s">
        <v>20707</v>
      </c>
      <c r="I7749" s="50">
        <f>(DAX__2019_2020__33[[#This Row],[Adj Close]]-DAX__2019_2020__33[[#This Row],[Adj Open]])/DAX__2019_2020__33[[#This Row],[Adj Open]]</f>
        <v>0</v>
      </c>
      <c r="J7749" s="50">
        <f>DAX__2019_2020__33[[#This Row],[Adj Close]]-DAX__2019_2020__33[[#This Row],[Adj Open]]</f>
        <v>0</v>
      </c>
      <c r="K7749" s="50">
        <v>948567</v>
      </c>
    </row>
    <row r="7750" spans="1:11" x14ac:dyDescent="0.3">
      <c r="A7750" s="51" t="str">
        <f t="shared" si="126"/>
        <v>HEI.DE</v>
      </c>
      <c r="B7750" s="52" t="s">
        <v>256</v>
      </c>
      <c r="C7750" s="50" t="s">
        <v>7349</v>
      </c>
      <c r="D7750" s="50">
        <f>DAX__2019_2020__33[[#This Row],[Open]]*(DAX__2019_2020__33[[#This Row],[Adj Close]]/DAX__2019_2020__33[[#This Row],[Close]])</f>
        <v>56.014697269313693</v>
      </c>
      <c r="E7750" s="50" t="s">
        <v>9207</v>
      </c>
      <c r="F7750" s="50" t="s">
        <v>5349</v>
      </c>
      <c r="G7750" s="50" t="s">
        <v>19479</v>
      </c>
      <c r="H7750" s="50" t="s">
        <v>20708</v>
      </c>
      <c r="I7750" s="50">
        <f>(DAX__2019_2020__33[[#This Row],[Adj Close]]-DAX__2019_2020__33[[#This Row],[Adj Open]])/DAX__2019_2020__33[[#This Row],[Adj Open]]</f>
        <v>-1.23957233902135E-3</v>
      </c>
      <c r="J7750" s="50">
        <f>DAX__2019_2020__33[[#This Row],[Adj Close]]-DAX__2019_2020__33[[#This Row],[Adj Open]]</f>
        <v>-6.9434269313696007E-2</v>
      </c>
      <c r="K7750" s="50">
        <v>583539</v>
      </c>
    </row>
    <row r="7751" spans="1:11" x14ac:dyDescent="0.3">
      <c r="A7751" s="51" t="str">
        <f t="shared" si="126"/>
        <v>HEI.DE</v>
      </c>
      <c r="B7751" s="52" t="s">
        <v>257</v>
      </c>
      <c r="C7751" s="50" t="s">
        <v>5346</v>
      </c>
      <c r="D7751" s="50">
        <f>DAX__2019_2020__33[[#This Row],[Open]]*(DAX__2019_2020__33[[#This Row],[Adj Close]]/DAX__2019_2020__33[[#This Row],[Close]])</f>
        <v>56.396577349903758</v>
      </c>
      <c r="E7751" s="50" t="s">
        <v>7446</v>
      </c>
      <c r="F7751" s="50" t="s">
        <v>7886</v>
      </c>
      <c r="G7751" s="50" t="s">
        <v>7490</v>
      </c>
      <c r="H7751" s="50" t="s">
        <v>20709</v>
      </c>
      <c r="I7751" s="50">
        <f>(DAX__2019_2020__33[[#This Row],[Adj Close]]-DAX__2019_2020__33[[#This Row],[Adj Open]])/DAX__2019_2020__33[[#This Row],[Adj Open]]</f>
        <v>2.8316357572344242E-2</v>
      </c>
      <c r="J7751" s="50">
        <f>DAX__2019_2020__33[[#This Row],[Adj Close]]-DAX__2019_2020__33[[#This Row],[Adj Open]]</f>
        <v>1.5969456500962451</v>
      </c>
      <c r="K7751" s="50">
        <v>946283</v>
      </c>
    </row>
    <row r="7752" spans="1:11" x14ac:dyDescent="0.3">
      <c r="A7752" s="51" t="str">
        <f t="shared" si="126"/>
        <v>HEI.DE</v>
      </c>
      <c r="B7752" s="52" t="s">
        <v>258</v>
      </c>
      <c r="C7752" s="50" t="s">
        <v>7446</v>
      </c>
      <c r="D7752" s="50">
        <f>DAX__2019_2020__33[[#This Row],[Open]]*(DAX__2019_2020__33[[#This Row],[Adj Close]]/DAX__2019_2020__33[[#This Row],[Close]])</f>
        <v>58.132390352091889</v>
      </c>
      <c r="E7752" s="50" t="s">
        <v>7440</v>
      </c>
      <c r="F7752" s="50" t="s">
        <v>5545</v>
      </c>
      <c r="G7752" s="50" t="s">
        <v>7943</v>
      </c>
      <c r="H7752" s="50" t="s">
        <v>20710</v>
      </c>
      <c r="I7752" s="50">
        <f>(DAX__2019_2020__33[[#This Row],[Adj Close]]-DAX__2019_2020__33[[#This Row],[Adj Open]])/DAX__2019_2020__33[[#This Row],[Adj Open]]</f>
        <v>1.2839548544063184E-2</v>
      </c>
      <c r="J7752" s="50">
        <f>DAX__2019_2020__33[[#This Row],[Adj Close]]-DAX__2019_2020__33[[#This Row],[Adj Open]]</f>
        <v>0.74639364790811413</v>
      </c>
      <c r="K7752" s="50">
        <v>1015853</v>
      </c>
    </row>
    <row r="7753" spans="1:11" x14ac:dyDescent="0.3">
      <c r="A7753" s="51" t="str">
        <f t="shared" si="126"/>
        <v>HEI.DE</v>
      </c>
      <c r="B7753" s="52" t="s">
        <v>259</v>
      </c>
      <c r="C7753" s="50" t="s">
        <v>18958</v>
      </c>
      <c r="D7753" s="50">
        <f>DAX__2019_2020__33[[#This Row],[Open]]*(DAX__2019_2020__33[[#This Row],[Adj Close]]/DAX__2019_2020__33[[#This Row],[Close]])</f>
        <v>59.191230866128635</v>
      </c>
      <c r="E7753" s="50" t="s">
        <v>8876</v>
      </c>
      <c r="F7753" s="50" t="s">
        <v>7417</v>
      </c>
      <c r="G7753" s="50" t="s">
        <v>18990</v>
      </c>
      <c r="H7753" s="50" t="s">
        <v>20711</v>
      </c>
      <c r="I7753" s="50">
        <f>(DAX__2019_2020__33[[#This Row],[Adj Close]]-DAX__2019_2020__33[[#This Row],[Adj Open]])/DAX__2019_2020__33[[#This Row],[Adj Open]]</f>
        <v>5.8652495248640414E-4</v>
      </c>
      <c r="J7753" s="50">
        <f>DAX__2019_2020__33[[#This Row],[Adj Close]]-DAX__2019_2020__33[[#This Row],[Adj Open]]</f>
        <v>3.4717133871367878E-2</v>
      </c>
      <c r="K7753" s="50">
        <v>777960</v>
      </c>
    </row>
    <row r="7754" spans="1:11" x14ac:dyDescent="0.3">
      <c r="A7754" s="51" t="str">
        <f t="shared" si="126"/>
        <v>HEI.DE</v>
      </c>
      <c r="B7754" s="52" t="s">
        <v>260</v>
      </c>
      <c r="C7754" s="50" t="s">
        <v>8028</v>
      </c>
      <c r="D7754" s="50">
        <f>DAX__2019_2020__33[[#This Row],[Open]]*(DAX__2019_2020__33[[#This Row],[Adj Close]]/DAX__2019_2020__33[[#This Row],[Close]])</f>
        <v>59.677266914349516</v>
      </c>
      <c r="E7754" s="50" t="s">
        <v>5443</v>
      </c>
      <c r="F7754" s="50" t="s">
        <v>7446</v>
      </c>
      <c r="G7754" s="50" t="s">
        <v>5563</v>
      </c>
      <c r="H7754" s="50" t="s">
        <v>20712</v>
      </c>
      <c r="I7754" s="50">
        <f>(DAX__2019_2020__33[[#This Row],[Adj Close]]-DAX__2019_2020__33[[#This Row],[Adj Open]])/DAX__2019_2020__33[[#This Row],[Adj Open]]</f>
        <v>-1.7161139698628883E-2</v>
      </c>
      <c r="J7754" s="50">
        <f>DAX__2019_2020__33[[#This Row],[Adj Close]]-DAX__2019_2020__33[[#This Row],[Adj Open]]</f>
        <v>-1.0241299143495155</v>
      </c>
      <c r="K7754" s="50">
        <v>1110237</v>
      </c>
    </row>
    <row r="7755" spans="1:11" x14ac:dyDescent="0.3">
      <c r="A7755" s="51" t="str">
        <f t="shared" si="126"/>
        <v>HEI.DE</v>
      </c>
      <c r="B7755" s="52" t="s">
        <v>261</v>
      </c>
      <c r="C7755" s="50" t="s">
        <v>5488</v>
      </c>
      <c r="D7755" s="50">
        <f>DAX__2019_2020__33[[#This Row],[Open]]*(DAX__2019_2020__33[[#This Row],[Adj Close]]/DAX__2019_2020__33[[#This Row],[Close]])</f>
        <v>58.809362001926395</v>
      </c>
      <c r="E7755" s="50" t="s">
        <v>5242</v>
      </c>
      <c r="F7755" s="50" t="s">
        <v>5488</v>
      </c>
      <c r="G7755" s="50" t="s">
        <v>7982</v>
      </c>
      <c r="H7755" s="50" t="s">
        <v>20713</v>
      </c>
      <c r="I7755" s="50">
        <f>(DAX__2019_2020__33[[#This Row],[Adj Close]]-DAX__2019_2020__33[[#This Row],[Adj Open]])/DAX__2019_2020__33[[#This Row],[Adj Open]]</f>
        <v>2.9811052839107094E-2</v>
      </c>
      <c r="J7755" s="50">
        <f>DAX__2019_2020__33[[#This Row],[Adj Close]]-DAX__2019_2020__33[[#This Row],[Adj Open]]</f>
        <v>1.7531689980736047</v>
      </c>
      <c r="K7755" s="50">
        <v>1189222</v>
      </c>
    </row>
    <row r="7756" spans="1:11" x14ac:dyDescent="0.3">
      <c r="A7756" s="51" t="str">
        <f t="shared" si="126"/>
        <v>HEI.DE</v>
      </c>
      <c r="B7756" s="52" t="s">
        <v>262</v>
      </c>
      <c r="C7756" s="50" t="s">
        <v>5419</v>
      </c>
      <c r="D7756" s="50">
        <f>DAX__2019_2020__33[[#This Row],[Open]]*(DAX__2019_2020__33[[#This Row],[Adj Close]]/DAX__2019_2020__33[[#This Row],[Close]])</f>
        <v>59.538395668653251</v>
      </c>
      <c r="E7756" s="50" t="s">
        <v>11084</v>
      </c>
      <c r="F7756" s="50" t="s">
        <v>9626</v>
      </c>
      <c r="G7756" s="50" t="s">
        <v>9626</v>
      </c>
      <c r="H7756" s="50" t="s">
        <v>20644</v>
      </c>
      <c r="I7756" s="50">
        <f>(DAX__2019_2020__33[[#This Row],[Adj Close]]-DAX__2019_2020__33[[#This Row],[Adj Open]])/DAX__2019_2020__33[[#This Row],[Adj Open]]</f>
        <v>-1.0495641705412201E-2</v>
      </c>
      <c r="J7756" s="50">
        <f>DAX__2019_2020__33[[#This Row],[Adj Close]]-DAX__2019_2020__33[[#This Row],[Adj Open]]</f>
        <v>-0.62489366865325024</v>
      </c>
      <c r="K7756" s="50">
        <v>930726</v>
      </c>
    </row>
    <row r="7757" spans="1:11" x14ac:dyDescent="0.3">
      <c r="A7757" s="51" t="str">
        <f t="shared" si="126"/>
        <v>HEI.DE</v>
      </c>
      <c r="B7757" s="52" t="s">
        <v>263</v>
      </c>
      <c r="C7757" s="50" t="s">
        <v>18966</v>
      </c>
      <c r="D7757" s="50">
        <f>DAX__2019_2020__33[[#This Row],[Open]]*(DAX__2019_2020__33[[#This Row],[Adj Close]]/DAX__2019_2020__33[[#This Row],[Close]])</f>
        <v>58.94822077236811</v>
      </c>
      <c r="E7757" s="50" t="s">
        <v>18966</v>
      </c>
      <c r="F7757" s="50" t="s">
        <v>5252</v>
      </c>
      <c r="G7757" s="50" t="s">
        <v>8056</v>
      </c>
      <c r="H7757" s="50" t="s">
        <v>20714</v>
      </c>
      <c r="I7757" s="50">
        <f>(DAX__2019_2020__33[[#This Row],[Adj Close]]-DAX__2019_2020__33[[#This Row],[Adj Open]])/DAX__2019_2020__33[[#This Row],[Adj Open]]</f>
        <v>-2.502940297495319E-2</v>
      </c>
      <c r="J7757" s="50">
        <f>DAX__2019_2020__33[[#This Row],[Adj Close]]-DAX__2019_2020__33[[#This Row],[Adj Open]]</f>
        <v>-1.4754387723681077</v>
      </c>
      <c r="K7757" s="50">
        <v>1149902</v>
      </c>
    </row>
    <row r="7758" spans="1:11" x14ac:dyDescent="0.3">
      <c r="A7758" s="51" t="str">
        <f t="shared" si="126"/>
        <v>HEI.DE</v>
      </c>
      <c r="B7758" s="52" t="s">
        <v>264</v>
      </c>
      <c r="C7758" s="50" t="s">
        <v>11234</v>
      </c>
      <c r="D7758" s="50">
        <f>DAX__2019_2020__33[[#This Row],[Open]]*(DAX__2019_2020__33[[#This Row],[Adj Close]]/DAX__2019_2020__33[[#This Row],[Close]])</f>
        <v>57.507501469179466</v>
      </c>
      <c r="E7758" s="50" t="s">
        <v>5559</v>
      </c>
      <c r="F7758" s="50" t="s">
        <v>8053</v>
      </c>
      <c r="G7758" s="50" t="s">
        <v>5621</v>
      </c>
      <c r="H7758" s="50" t="s">
        <v>20715</v>
      </c>
      <c r="I7758" s="50">
        <f>(DAX__2019_2020__33[[#This Row],[Adj Close]]-DAX__2019_2020__33[[#This Row],[Adj Open]])/DAX__2019_2020__33[[#This Row],[Adj Open]]</f>
        <v>3.0179594621811877E-4</v>
      </c>
      <c r="J7758" s="50">
        <f>DAX__2019_2020__33[[#This Row],[Adj Close]]-DAX__2019_2020__33[[#This Row],[Adj Open]]</f>
        <v>1.7355530820530873E-2</v>
      </c>
      <c r="K7758" s="50">
        <v>598586</v>
      </c>
    </row>
    <row r="7759" spans="1:11" x14ac:dyDescent="0.3">
      <c r="A7759" s="51" t="str">
        <f t="shared" si="126"/>
        <v>HEI.DE</v>
      </c>
      <c r="B7759" s="52" t="s">
        <v>265</v>
      </c>
      <c r="C7759" s="50" t="s">
        <v>7374</v>
      </c>
      <c r="D7759" s="50">
        <f>DAX__2019_2020__33[[#This Row],[Open]]*(DAX__2019_2020__33[[#This Row],[Adj Close]]/DAX__2019_2020__33[[#This Row],[Close]])</f>
        <v>57.420708989764115</v>
      </c>
      <c r="E7759" s="50" t="s">
        <v>5551</v>
      </c>
      <c r="F7759" s="50" t="s">
        <v>7856</v>
      </c>
      <c r="G7759" s="50" t="s">
        <v>7439</v>
      </c>
      <c r="H7759" s="50" t="s">
        <v>20645</v>
      </c>
      <c r="I7759" s="50">
        <f>(DAX__2019_2020__33[[#This Row],[Adj Close]]-DAX__2019_2020__33[[#This Row],[Adj Open]])/DAX__2019_2020__33[[#This Row],[Adj Open]]</f>
        <v>2.2672308181843518E-2</v>
      </c>
      <c r="J7759" s="50">
        <f>DAX__2019_2020__33[[#This Row],[Adj Close]]-DAX__2019_2020__33[[#This Row],[Adj Open]]</f>
        <v>1.3018600102358846</v>
      </c>
      <c r="K7759" s="50">
        <v>715671</v>
      </c>
    </row>
    <row r="7760" spans="1:11" x14ac:dyDescent="0.3">
      <c r="A7760" s="51" t="str">
        <f t="shared" si="126"/>
        <v>HEI.DE</v>
      </c>
      <c r="B7760" s="52" t="s">
        <v>266</v>
      </c>
      <c r="C7760" s="50" t="s">
        <v>7943</v>
      </c>
      <c r="D7760" s="50">
        <f>DAX__2019_2020__33[[#This Row],[Open]]*(DAX__2019_2020__33[[#This Row],[Adj Close]]/DAX__2019_2020__33[[#This Row],[Close]])</f>
        <v>58.878782143309337</v>
      </c>
      <c r="E7760" s="50" t="s">
        <v>9626</v>
      </c>
      <c r="F7760" s="50" t="s">
        <v>5372</v>
      </c>
      <c r="G7760" s="50" t="s">
        <v>9167</v>
      </c>
      <c r="H7760" s="50" t="s">
        <v>20716</v>
      </c>
      <c r="I7760" s="50">
        <f>(DAX__2019_2020__33[[#This Row],[Adj Close]]-DAX__2019_2020__33[[#This Row],[Adj Open]])/DAX__2019_2020__33[[#This Row],[Adj Open]]</f>
        <v>-1.857302585925864E-2</v>
      </c>
      <c r="J7760" s="50">
        <f>DAX__2019_2020__33[[#This Row],[Adj Close]]-DAX__2019_2020__33[[#This Row],[Adj Open]]</f>
        <v>-1.0935571433093401</v>
      </c>
      <c r="K7760" s="50">
        <v>1086132</v>
      </c>
    </row>
    <row r="7761" spans="1:11" x14ac:dyDescent="0.3">
      <c r="A7761" s="51" t="str">
        <f t="shared" si="126"/>
        <v>HEI.DE</v>
      </c>
      <c r="B7761" s="52" t="s">
        <v>267</v>
      </c>
      <c r="C7761" s="50" t="s">
        <v>8838</v>
      </c>
      <c r="D7761" s="50">
        <f>DAX__2019_2020__33[[#This Row],[Open]]*(DAX__2019_2020__33[[#This Row],[Adj Close]]/DAX__2019_2020__33[[#This Row],[Close]])</f>
        <v>57.767867947711046</v>
      </c>
      <c r="E7761" s="50" t="s">
        <v>9624</v>
      </c>
      <c r="F7761" s="50" t="s">
        <v>7577</v>
      </c>
      <c r="G7761" s="50" t="s">
        <v>5272</v>
      </c>
      <c r="H7761" s="50" t="s">
        <v>20717</v>
      </c>
      <c r="I7761" s="50">
        <f>(DAX__2019_2020__33[[#This Row],[Adj Close]]-DAX__2019_2020__33[[#This Row],[Adj Open]])/DAX__2019_2020__33[[#This Row],[Adj Open]]</f>
        <v>-9.9158055864123629E-3</v>
      </c>
      <c r="J7761" s="50">
        <f>DAX__2019_2020__33[[#This Row],[Adj Close]]-DAX__2019_2020__33[[#This Row],[Adj Open]]</f>
        <v>-0.57281494771104491</v>
      </c>
      <c r="K7761" s="50">
        <v>710690</v>
      </c>
    </row>
    <row r="7762" spans="1:11" x14ac:dyDescent="0.3">
      <c r="A7762" s="51" t="str">
        <f t="shared" si="126"/>
        <v>HEI.DE</v>
      </c>
      <c r="B7762" s="52" t="s">
        <v>268</v>
      </c>
      <c r="C7762" s="50" t="s">
        <v>8850</v>
      </c>
      <c r="D7762" s="50">
        <f>DAX__2019_2020__33[[#This Row],[Open]]*(DAX__2019_2020__33[[#This Row],[Adj Close]]/DAX__2019_2020__33[[#This Row],[Close]])</f>
        <v>57.455421373182304</v>
      </c>
      <c r="E7762" s="50" t="s">
        <v>5582</v>
      </c>
      <c r="F7762" s="50" t="s">
        <v>7347</v>
      </c>
      <c r="G7762" s="50" t="s">
        <v>7347</v>
      </c>
      <c r="H7762" s="50" t="s">
        <v>20718</v>
      </c>
      <c r="I7762" s="50">
        <f>(DAX__2019_2020__33[[#This Row],[Adj Close]]-DAX__2019_2020__33[[#This Row],[Adj Open]])/DAX__2019_2020__33[[#This Row],[Adj Open]]</f>
        <v>-1.6012055106286404E-2</v>
      </c>
      <c r="J7762" s="50">
        <f>DAX__2019_2020__33[[#This Row],[Adj Close]]-DAX__2019_2020__33[[#This Row],[Adj Open]]</f>
        <v>-0.91997937318230072</v>
      </c>
      <c r="K7762" s="50">
        <v>555711</v>
      </c>
    </row>
    <row r="7763" spans="1:11" x14ac:dyDescent="0.3">
      <c r="A7763" s="51" t="str">
        <f t="shared" si="126"/>
        <v>HEI.DE</v>
      </c>
      <c r="B7763" s="52" t="s">
        <v>269</v>
      </c>
      <c r="C7763" s="50" t="s">
        <v>18948</v>
      </c>
      <c r="D7763" s="50">
        <f>DAX__2019_2020__33[[#This Row],[Open]]*(DAX__2019_2020__33[[#This Row],[Adj Close]]/DAX__2019_2020__33[[#This Row],[Close]])</f>
        <v>56.188277930105819</v>
      </c>
      <c r="E7763" s="50" t="s">
        <v>5000</v>
      </c>
      <c r="F7763" s="50" t="s">
        <v>7884</v>
      </c>
      <c r="G7763" s="50" t="s">
        <v>9477</v>
      </c>
      <c r="H7763" s="50" t="s">
        <v>20719</v>
      </c>
      <c r="I7763" s="50">
        <f>(DAX__2019_2020__33[[#This Row],[Adj Close]]-DAX__2019_2020__33[[#This Row],[Adj Open]])/DAX__2019_2020__33[[#This Row],[Adj Open]]</f>
        <v>2.1624807588039277E-3</v>
      </c>
      <c r="J7763" s="50">
        <f>DAX__2019_2020__33[[#This Row],[Adj Close]]-DAX__2019_2020__33[[#This Row],[Adj Open]]</f>
        <v>0.12150606989418122</v>
      </c>
      <c r="K7763" s="50">
        <v>681300</v>
      </c>
    </row>
    <row r="7764" spans="1:11" x14ac:dyDescent="0.3">
      <c r="A7764" s="51" t="str">
        <f t="shared" si="126"/>
        <v>HEI.DE</v>
      </c>
      <c r="B7764" s="52" t="s">
        <v>270</v>
      </c>
      <c r="C7764" s="50" t="s">
        <v>5594</v>
      </c>
      <c r="D7764" s="50">
        <f>DAX__2019_2020__33[[#This Row],[Open]]*(DAX__2019_2020__33[[#This Row],[Adj Close]]/DAX__2019_2020__33[[#This Row],[Close]])</f>
        <v>56.413934869859951</v>
      </c>
      <c r="E7764" s="50" t="s">
        <v>7413</v>
      </c>
      <c r="F7764" s="50" t="s">
        <v>8808</v>
      </c>
      <c r="G7764" s="50" t="s">
        <v>5315</v>
      </c>
      <c r="H7764" s="50" t="s">
        <v>20720</v>
      </c>
      <c r="I7764" s="50">
        <f>(DAX__2019_2020__33[[#This Row],[Adj Close]]-DAX__2019_2020__33[[#This Row],[Adj Open]])/DAX__2019_2020__33[[#This Row],[Adj Open]]</f>
        <v>-3.6922769230769976E-3</v>
      </c>
      <c r="J7764" s="50">
        <f>DAX__2019_2020__33[[#This Row],[Adj Close]]-DAX__2019_2020__33[[#This Row],[Adj Open]]</f>
        <v>-0.20829586985995263</v>
      </c>
      <c r="K7764" s="50">
        <v>578044</v>
      </c>
    </row>
    <row r="7765" spans="1:11" x14ac:dyDescent="0.3">
      <c r="A7765" s="51" t="str">
        <f t="shared" si="126"/>
        <v>HEI.DE</v>
      </c>
      <c r="B7765" s="52" t="s">
        <v>271</v>
      </c>
      <c r="C7765" s="50" t="s">
        <v>8828</v>
      </c>
      <c r="D7765" s="50">
        <f>DAX__2019_2020__33[[#This Row],[Open]]*(DAX__2019_2020__33[[#This Row],[Adj Close]]/DAX__2019_2020__33[[#This Row],[Close]])</f>
        <v>56.830534332885051</v>
      </c>
      <c r="E7765" s="50" t="s">
        <v>5252</v>
      </c>
      <c r="F7765" s="50" t="s">
        <v>7403</v>
      </c>
      <c r="G7765" s="50" t="s">
        <v>7413</v>
      </c>
      <c r="H7765" s="50" t="s">
        <v>20721</v>
      </c>
      <c r="I7765" s="50">
        <f>(DAX__2019_2020__33[[#This Row],[Adj Close]]-DAX__2019_2020__33[[#This Row],[Adj Open]])/DAX__2019_2020__33[[#This Row],[Adj Open]]</f>
        <v>9.162797381058065E-4</v>
      </c>
      <c r="J7765" s="50">
        <f>DAX__2019_2020__33[[#This Row],[Adj Close]]-DAX__2019_2020__33[[#This Row],[Adj Open]]</f>
        <v>5.2072667114948956E-2</v>
      </c>
      <c r="K7765" s="50">
        <v>805690</v>
      </c>
    </row>
    <row r="7766" spans="1:11" x14ac:dyDescent="0.3">
      <c r="A7766" s="51" t="str">
        <f t="shared" si="126"/>
        <v>HEI.DE</v>
      </c>
      <c r="B7766" s="52" t="s">
        <v>272</v>
      </c>
      <c r="C7766" s="50" t="s">
        <v>9227</v>
      </c>
      <c r="D7766" s="50">
        <f>DAX__2019_2020__33[[#This Row],[Open]]*(DAX__2019_2020__33[[#This Row],[Adj Close]]/DAX__2019_2020__33[[#This Row],[Close]])</f>
        <v>57.038822905301053</v>
      </c>
      <c r="E7766" s="50" t="s">
        <v>7488</v>
      </c>
      <c r="F7766" s="50" t="s">
        <v>8797</v>
      </c>
      <c r="G7766" s="50" t="s">
        <v>7394</v>
      </c>
      <c r="H7766" s="50" t="s">
        <v>20722</v>
      </c>
      <c r="I7766" s="50">
        <f>(DAX__2019_2020__33[[#This Row],[Adj Close]]-DAX__2019_2020__33[[#This Row],[Adj Open]])/DAX__2019_2020__33[[#This Row],[Adj Open]]</f>
        <v>9.1296255458060416E-3</v>
      </c>
      <c r="J7766" s="50">
        <f>DAX__2019_2020__33[[#This Row],[Adj Close]]-DAX__2019_2020__33[[#This Row],[Adj Open]]</f>
        <v>0.52074309469894331</v>
      </c>
      <c r="K7766" s="50">
        <v>745278</v>
      </c>
    </row>
    <row r="7767" spans="1:11" x14ac:dyDescent="0.3">
      <c r="A7767" s="51" t="str">
        <f t="shared" si="126"/>
        <v>HEI.DE</v>
      </c>
      <c r="B7767" s="52" t="s">
        <v>273</v>
      </c>
      <c r="C7767" s="50" t="s">
        <v>5254</v>
      </c>
      <c r="D7767" s="50">
        <f>DAX__2019_2020__33[[#This Row],[Open]]*(DAX__2019_2020__33[[#This Row],[Adj Close]]/DAX__2019_2020__33[[#This Row],[Close]])</f>
        <v>57.976172263191351</v>
      </c>
      <c r="E7767" s="50" t="s">
        <v>5218</v>
      </c>
      <c r="F7767" s="50" t="s">
        <v>5332</v>
      </c>
      <c r="G7767" s="50" t="s">
        <v>5565</v>
      </c>
      <c r="H7767" s="50" t="s">
        <v>20723</v>
      </c>
      <c r="I7767" s="50">
        <f>(DAX__2019_2020__33[[#This Row],[Adj Close]]-DAX__2019_2020__33[[#This Row],[Adj Open]])/DAX__2019_2020__33[[#This Row],[Adj Open]]</f>
        <v>-1.3173726953275598E-2</v>
      </c>
      <c r="J7767" s="50">
        <f>DAX__2019_2020__33[[#This Row],[Adj Close]]-DAX__2019_2020__33[[#This Row],[Adj Open]]</f>
        <v>-0.76376226319135299</v>
      </c>
      <c r="K7767" s="50">
        <v>906307</v>
      </c>
    </row>
    <row r="7768" spans="1:11" x14ac:dyDescent="0.3">
      <c r="A7768" s="51" t="str">
        <f t="shared" si="126"/>
        <v>HEI.DE</v>
      </c>
      <c r="B7768" s="52" t="s">
        <v>274</v>
      </c>
      <c r="C7768" s="50" t="s">
        <v>9160</v>
      </c>
      <c r="D7768" s="50">
        <f>DAX__2019_2020__33[[#This Row],[Open]]*(DAX__2019_2020__33[[#This Row],[Adj Close]]/DAX__2019_2020__33[[#This Row],[Close]])</f>
        <v>56.969389591127332</v>
      </c>
      <c r="E7768" s="50" t="s">
        <v>8852</v>
      </c>
      <c r="F7768" s="50" t="s">
        <v>7342</v>
      </c>
      <c r="G7768" s="50" t="s">
        <v>5166</v>
      </c>
      <c r="H7768" s="50" t="s">
        <v>20724</v>
      </c>
      <c r="I7768" s="50">
        <f>(DAX__2019_2020__33[[#This Row],[Adj Close]]-DAX__2019_2020__33[[#This Row],[Adj Open]])/DAX__2019_2020__33[[#This Row],[Adj Open]]</f>
        <v>-4.4485040287706189E-2</v>
      </c>
      <c r="J7768" s="50">
        <f>DAX__2019_2020__33[[#This Row],[Adj Close]]-DAX__2019_2020__33[[#This Row],[Adj Open]]</f>
        <v>-2.534285591127329</v>
      </c>
      <c r="K7768" s="50">
        <v>1340991</v>
      </c>
    </row>
    <row r="7769" spans="1:11" x14ac:dyDescent="0.3">
      <c r="A7769" s="51" t="str">
        <f t="shared" ref="A7769:A7832" si="127">"HEI.DE"</f>
        <v>HEI.DE</v>
      </c>
      <c r="B7769" s="52" t="s">
        <v>275</v>
      </c>
      <c r="C7769" s="50" t="s">
        <v>19095</v>
      </c>
      <c r="D7769" s="50">
        <f>DAX__2019_2020__33[[#This Row],[Open]]*(DAX__2019_2020__33[[#This Row],[Adj Close]]/DAX__2019_2020__33[[#This Row],[Close]])</f>
        <v>54.521897544954719</v>
      </c>
      <c r="E7769" s="50" t="s">
        <v>7582</v>
      </c>
      <c r="F7769" s="50" t="s">
        <v>5037</v>
      </c>
      <c r="G7769" s="50" t="s">
        <v>7900</v>
      </c>
      <c r="H7769" s="50" t="s">
        <v>20725</v>
      </c>
      <c r="I7769" s="50">
        <f>(DAX__2019_2020__33[[#This Row],[Adj Close]]-DAX__2019_2020__33[[#This Row],[Adj Open]])/DAX__2019_2020__33[[#This Row],[Adj Open]]</f>
        <v>-1.5600127347978308E-2</v>
      </c>
      <c r="J7769" s="50">
        <f>DAX__2019_2020__33[[#This Row],[Adj Close]]-DAX__2019_2020__33[[#This Row],[Adj Open]]</f>
        <v>-0.85054854495471943</v>
      </c>
      <c r="K7769" s="50">
        <v>1228893</v>
      </c>
    </row>
    <row r="7770" spans="1:11" x14ac:dyDescent="0.3">
      <c r="A7770" s="51" t="str">
        <f t="shared" si="127"/>
        <v>HEI.DE</v>
      </c>
      <c r="B7770" s="52" t="s">
        <v>276</v>
      </c>
      <c r="C7770" s="50" t="s">
        <v>5350</v>
      </c>
      <c r="D7770" s="50">
        <f>DAX__2019_2020__33[[#This Row],[Open]]*(DAX__2019_2020__33[[#This Row],[Adj Close]]/DAX__2019_2020__33[[#This Row],[Close]])</f>
        <v>53.601913466728242</v>
      </c>
      <c r="E7770" s="50" t="s">
        <v>5360</v>
      </c>
      <c r="F7770" s="50" t="s">
        <v>8765</v>
      </c>
      <c r="G7770" s="50" t="s">
        <v>5360</v>
      </c>
      <c r="H7770" s="50" t="s">
        <v>20726</v>
      </c>
      <c r="I7770" s="50">
        <f>(DAX__2019_2020__33[[#This Row],[Adj Close]]-DAX__2019_2020__33[[#This Row],[Adj Open]])/DAX__2019_2020__33[[#This Row],[Adj Open]]</f>
        <v>7.124401137448208E-3</v>
      </c>
      <c r="J7770" s="50">
        <f>DAX__2019_2020__33[[#This Row],[Adj Close]]-DAX__2019_2020__33[[#This Row],[Adj Open]]</f>
        <v>0.38188153327175911</v>
      </c>
      <c r="K7770" s="50">
        <v>786630</v>
      </c>
    </row>
    <row r="7771" spans="1:11" x14ac:dyDescent="0.3">
      <c r="A7771" s="51" t="str">
        <f t="shared" si="127"/>
        <v>HEI.DE</v>
      </c>
      <c r="B7771" s="52" t="s">
        <v>277</v>
      </c>
      <c r="C7771" s="50" t="s">
        <v>5350</v>
      </c>
      <c r="D7771" s="50">
        <f>DAX__2019_2020__33[[#This Row],[Open]]*(DAX__2019_2020__33[[#This Row],[Adj Close]]/DAX__2019_2020__33[[#This Row],[Close]])</f>
        <v>53.6019147465936</v>
      </c>
      <c r="E7771" s="50" t="s">
        <v>11375</v>
      </c>
      <c r="F7771" s="50" t="s">
        <v>11749</v>
      </c>
      <c r="G7771" s="50" t="s">
        <v>8776</v>
      </c>
      <c r="H7771" s="50" t="s">
        <v>20727</v>
      </c>
      <c r="I7771" s="50">
        <f>(DAX__2019_2020__33[[#This Row],[Adj Close]]-DAX__2019_2020__33[[#This Row],[Adj Open]])/DAX__2019_2020__33[[#This Row],[Adj Open]]</f>
        <v>-2.2668345941332574E-2</v>
      </c>
      <c r="J7771" s="50">
        <f>DAX__2019_2020__33[[#This Row],[Adj Close]]-DAX__2019_2020__33[[#This Row],[Adj Open]]</f>
        <v>-1.2150667465935996</v>
      </c>
      <c r="K7771" s="50">
        <v>1447611</v>
      </c>
    </row>
    <row r="7772" spans="1:11" x14ac:dyDescent="0.3">
      <c r="A7772" s="51" t="str">
        <f t="shared" si="127"/>
        <v>HEI.DE</v>
      </c>
      <c r="B7772" s="52" t="s">
        <v>278</v>
      </c>
      <c r="C7772" s="50" t="s">
        <v>7826</v>
      </c>
      <c r="D7772" s="50">
        <f>DAX__2019_2020__33[[#This Row],[Open]]*(DAX__2019_2020__33[[#This Row],[Adj Close]]/DAX__2019_2020__33[[#This Row],[Close]])</f>
        <v>52.230625644306009</v>
      </c>
      <c r="E7772" s="50" t="s">
        <v>7894</v>
      </c>
      <c r="F7772" s="50" t="s">
        <v>7660</v>
      </c>
      <c r="G7772" s="50" t="s">
        <v>5170</v>
      </c>
      <c r="H7772" s="50" t="s">
        <v>20728</v>
      </c>
      <c r="I7772" s="50">
        <f>(DAX__2019_2020__33[[#This Row],[Adj Close]]-DAX__2019_2020__33[[#This Row],[Adj Open]])/DAX__2019_2020__33[[#This Row],[Adj Open]]</f>
        <v>8.6407610501827003E-3</v>
      </c>
      <c r="J7772" s="50">
        <f>DAX__2019_2020__33[[#This Row],[Adj Close]]-DAX__2019_2020__33[[#This Row],[Adj Open]]</f>
        <v>0.45131235569399308</v>
      </c>
      <c r="K7772" s="50">
        <v>730095</v>
      </c>
    </row>
    <row r="7773" spans="1:11" x14ac:dyDescent="0.3">
      <c r="A7773" s="51" t="str">
        <f t="shared" si="127"/>
        <v>HEI.DE</v>
      </c>
      <c r="B7773" s="52" t="s">
        <v>279</v>
      </c>
      <c r="C7773" s="50" t="s">
        <v>5277</v>
      </c>
      <c r="D7773" s="50">
        <f>DAX__2019_2020__33[[#This Row],[Open]]*(DAX__2019_2020__33[[#This Row],[Adj Close]]/DAX__2019_2020__33[[#This Row],[Close]])</f>
        <v>52.820801389125478</v>
      </c>
      <c r="E7773" s="50" t="s">
        <v>7875</v>
      </c>
      <c r="F7773" s="50" t="s">
        <v>7286</v>
      </c>
      <c r="G7773" s="50" t="s">
        <v>5353</v>
      </c>
      <c r="H7773" s="50" t="s">
        <v>20729</v>
      </c>
      <c r="I7773" s="50">
        <f>(DAX__2019_2020__33[[#This Row],[Adj Close]]-DAX__2019_2020__33[[#This Row],[Adj Open]])/DAX__2019_2020__33[[#This Row],[Adj Open]]</f>
        <v>1.3802168685472023E-2</v>
      </c>
      <c r="J7773" s="50">
        <f>DAX__2019_2020__33[[#This Row],[Adj Close]]-DAX__2019_2020__33[[#This Row],[Adj Open]]</f>
        <v>0.72904161087452479</v>
      </c>
      <c r="K7773" s="50">
        <v>1075314</v>
      </c>
    </row>
    <row r="7774" spans="1:11" x14ac:dyDescent="0.3">
      <c r="A7774" s="51" t="str">
        <f t="shared" si="127"/>
        <v>HEI.DE</v>
      </c>
      <c r="B7774" s="52" t="s">
        <v>280</v>
      </c>
      <c r="C7774" s="50" t="s">
        <v>7733</v>
      </c>
      <c r="D7774" s="50">
        <f>DAX__2019_2020__33[[#This Row],[Open]]*(DAX__2019_2020__33[[#This Row],[Adj Close]]/DAX__2019_2020__33[[#This Row],[Close]])</f>
        <v>53.706064293680498</v>
      </c>
      <c r="E7774" s="50" t="s">
        <v>11240</v>
      </c>
      <c r="F7774" s="50" t="s">
        <v>5264</v>
      </c>
      <c r="G7774" s="50" t="s">
        <v>7588</v>
      </c>
      <c r="H7774" s="50" t="s">
        <v>20730</v>
      </c>
      <c r="I7774" s="50">
        <f>(DAX__2019_2020__33[[#This Row],[Adj Close]]-DAX__2019_2020__33[[#This Row],[Adj Open]])/DAX__2019_2020__33[[#This Row],[Adj Open]]</f>
        <v>2.3270830263884417E-2</v>
      </c>
      <c r="J7774" s="50">
        <f>DAX__2019_2020__33[[#This Row],[Adj Close]]-DAX__2019_2020__33[[#This Row],[Adj Open]]</f>
        <v>1.2497847063195024</v>
      </c>
      <c r="K7774" s="50">
        <v>784856</v>
      </c>
    </row>
    <row r="7775" spans="1:11" x14ac:dyDescent="0.3">
      <c r="A7775" s="51" t="str">
        <f t="shared" si="127"/>
        <v>HEI.DE</v>
      </c>
      <c r="B7775" s="52" t="s">
        <v>281</v>
      </c>
      <c r="C7775" s="50" t="s">
        <v>4963</v>
      </c>
      <c r="D7775" s="50">
        <f>DAX__2019_2020__33[[#This Row],[Open]]*(DAX__2019_2020__33[[#This Row],[Adj Close]]/DAX__2019_2020__33[[#This Row],[Close]])</f>
        <v>54.660761269872253</v>
      </c>
      <c r="E7775" s="50" t="s">
        <v>5271</v>
      </c>
      <c r="F7775" s="50" t="s">
        <v>5258</v>
      </c>
      <c r="G7775" s="50" t="s">
        <v>5274</v>
      </c>
      <c r="H7775" s="50" t="s">
        <v>20731</v>
      </c>
      <c r="I7775" s="50">
        <f>(DAX__2019_2020__33[[#This Row],[Adj Close]]-DAX__2019_2020__33[[#This Row],[Adj Open]])/DAX__2019_2020__33[[#This Row],[Adj Open]]</f>
        <v>9.5268656716417342E-3</v>
      </c>
      <c r="J7775" s="50">
        <f>DAX__2019_2020__33[[#This Row],[Adj Close]]-DAX__2019_2020__33[[#This Row],[Adj Open]]</f>
        <v>0.52074573012775005</v>
      </c>
      <c r="K7775" s="50">
        <v>600893</v>
      </c>
    </row>
    <row r="7776" spans="1:11" x14ac:dyDescent="0.3">
      <c r="A7776" s="51" t="str">
        <f t="shared" si="127"/>
        <v>HEI.DE</v>
      </c>
      <c r="B7776" s="52" t="s">
        <v>282</v>
      </c>
      <c r="C7776" s="50" t="s">
        <v>5620</v>
      </c>
      <c r="D7776" s="50">
        <f>DAX__2019_2020__33[[#This Row],[Open]]*(DAX__2019_2020__33[[#This Row],[Adj Close]]/DAX__2019_2020__33[[#This Row],[Close]])</f>
        <v>55.459239070007378</v>
      </c>
      <c r="E7776" s="50" t="s">
        <v>7332</v>
      </c>
      <c r="F7776" s="50" t="s">
        <v>7295</v>
      </c>
      <c r="G7776" s="50" t="s">
        <v>7867</v>
      </c>
      <c r="H7776" s="50" t="s">
        <v>20732</v>
      </c>
      <c r="I7776" s="50">
        <f>(DAX__2019_2020__33[[#This Row],[Adj Close]]-DAX__2019_2020__33[[#This Row],[Adj Open]])/DAX__2019_2020__33[[#This Row],[Adj Open]]</f>
        <v>-2.5039122846976761E-3</v>
      </c>
      <c r="J7776" s="50">
        <f>DAX__2019_2020__33[[#This Row],[Adj Close]]-DAX__2019_2020__33[[#This Row],[Adj Open]]</f>
        <v>-0.1388650700073768</v>
      </c>
      <c r="K7776" s="50">
        <v>706720</v>
      </c>
    </row>
    <row r="7777" spans="1:11" x14ac:dyDescent="0.3">
      <c r="A7777" s="51" t="str">
        <f t="shared" si="127"/>
        <v>HEI.DE</v>
      </c>
      <c r="B7777" s="52" t="s">
        <v>283</v>
      </c>
      <c r="C7777" s="50" t="s">
        <v>5568</v>
      </c>
      <c r="D7777" s="50">
        <f>DAX__2019_2020__33[[#This Row],[Open]]*(DAX__2019_2020__33[[#This Row],[Adj Close]]/DAX__2019_2020__33[[#This Row],[Close]])</f>
        <v>55.216222590843316</v>
      </c>
      <c r="E7777" s="50" t="s">
        <v>12786</v>
      </c>
      <c r="F7777" s="50" t="s">
        <v>5174</v>
      </c>
      <c r="G7777" s="50" t="s">
        <v>5260</v>
      </c>
      <c r="H7777" s="50" t="s">
        <v>20733</v>
      </c>
      <c r="I7777" s="50">
        <f>(DAX__2019_2020__33[[#This Row],[Adj Close]]-DAX__2019_2020__33[[#This Row],[Adj Open]])/DAX__2019_2020__33[[#This Row],[Adj Open]]</f>
        <v>5.9729802887924588E-3</v>
      </c>
      <c r="J7777" s="50">
        <f>DAX__2019_2020__33[[#This Row],[Adj Close]]-DAX__2019_2020__33[[#This Row],[Adj Open]]</f>
        <v>0.32980540915668399</v>
      </c>
      <c r="K7777" s="50">
        <v>801538</v>
      </c>
    </row>
    <row r="7778" spans="1:11" x14ac:dyDescent="0.3">
      <c r="A7778" s="51" t="str">
        <f t="shared" si="127"/>
        <v>HEI.DE</v>
      </c>
      <c r="B7778" s="52" t="s">
        <v>284</v>
      </c>
      <c r="C7778" s="50" t="s">
        <v>8787</v>
      </c>
      <c r="D7778" s="50">
        <f>DAX__2019_2020__33[[#This Row],[Open]]*(DAX__2019_2020__33[[#This Row],[Adj Close]]/DAX__2019_2020__33[[#This Row],[Close]])</f>
        <v>55.337729039729183</v>
      </c>
      <c r="E7778" s="50" t="s">
        <v>7409</v>
      </c>
      <c r="F7778" s="50" t="s">
        <v>8787</v>
      </c>
      <c r="G7778" s="50" t="s">
        <v>7483</v>
      </c>
      <c r="H7778" s="50" t="s">
        <v>20734</v>
      </c>
      <c r="I7778" s="50">
        <f>(DAX__2019_2020__33[[#This Row],[Adj Close]]-DAX__2019_2020__33[[#This Row],[Adj Open]])/DAX__2019_2020__33[[#This Row],[Adj Open]]</f>
        <v>1.2860790867653226E-2</v>
      </c>
      <c r="J7778" s="50">
        <f>DAX__2019_2020__33[[#This Row],[Adj Close]]-DAX__2019_2020__33[[#This Row],[Adj Open]]</f>
        <v>0.71168696027081779</v>
      </c>
      <c r="K7778" s="50">
        <v>1027838</v>
      </c>
    </row>
    <row r="7779" spans="1:11" x14ac:dyDescent="0.3">
      <c r="A7779" s="51" t="str">
        <f t="shared" si="127"/>
        <v>HEI.DE</v>
      </c>
      <c r="B7779" s="52" t="s">
        <v>285</v>
      </c>
      <c r="C7779" s="50" t="s">
        <v>5509</v>
      </c>
      <c r="D7779" s="50">
        <f>DAX__2019_2020__33[[#This Row],[Open]]*(DAX__2019_2020__33[[#This Row],[Adj Close]]/DAX__2019_2020__33[[#This Row],[Close]])</f>
        <v>56.240355405204262</v>
      </c>
      <c r="E7779" s="50" t="s">
        <v>7860</v>
      </c>
      <c r="F7779" s="50" t="s">
        <v>5591</v>
      </c>
      <c r="G7779" s="50" t="s">
        <v>9207</v>
      </c>
      <c r="H7779" s="50" t="s">
        <v>20735</v>
      </c>
      <c r="I7779" s="50">
        <f>(DAX__2019_2020__33[[#This Row],[Adj Close]]-DAX__2019_2020__33[[#This Row],[Adj Open]])/DAX__2019_2020__33[[#This Row],[Adj Open]]</f>
        <v>-1.8518980624120515E-3</v>
      </c>
      <c r="J7779" s="50">
        <f>DAX__2019_2020__33[[#This Row],[Adj Close]]-DAX__2019_2020__33[[#This Row],[Adj Open]]</f>
        <v>-0.10415140520426291</v>
      </c>
      <c r="K7779" s="50">
        <v>735097</v>
      </c>
    </row>
    <row r="7780" spans="1:11" x14ac:dyDescent="0.3">
      <c r="A7780" s="51" t="str">
        <f t="shared" si="127"/>
        <v>HEI.DE</v>
      </c>
      <c r="B7780" s="52" t="s">
        <v>286</v>
      </c>
      <c r="C7780" s="50" t="s">
        <v>8808</v>
      </c>
      <c r="D7780" s="50">
        <f>DAX__2019_2020__33[[#This Row],[Open]]*(DAX__2019_2020__33[[#This Row],[Adj Close]]/DAX__2019_2020__33[[#This Row],[Close]])</f>
        <v>56.17091874901255</v>
      </c>
      <c r="E7780" s="50" t="s">
        <v>5600</v>
      </c>
      <c r="F7780" s="50" t="s">
        <v>7349</v>
      </c>
      <c r="G7780" s="50" t="s">
        <v>7681</v>
      </c>
      <c r="H7780" s="50" t="s">
        <v>20736</v>
      </c>
      <c r="I7780" s="50">
        <f>(DAX__2019_2020__33[[#This Row],[Adj Close]]-DAX__2019_2020__33[[#This Row],[Adj Open]])/DAX__2019_2020__33[[#This Row],[Adj Open]]</f>
        <v>9.8887513923246271E-3</v>
      </c>
      <c r="J7780" s="50">
        <f>DAX__2019_2020__33[[#This Row],[Adj Close]]-DAX__2019_2020__33[[#This Row],[Adj Open]]</f>
        <v>0.55546025098745133</v>
      </c>
      <c r="K7780" s="50">
        <v>518838</v>
      </c>
    </row>
    <row r="7781" spans="1:11" x14ac:dyDescent="0.3">
      <c r="A7781" s="51" t="str">
        <f t="shared" si="127"/>
        <v>HEI.DE</v>
      </c>
      <c r="B7781" s="52" t="s">
        <v>287</v>
      </c>
      <c r="C7781" s="50" t="s">
        <v>5585</v>
      </c>
      <c r="D7781" s="50">
        <f>DAX__2019_2020__33[[#This Row],[Open]]*(DAX__2019_2020__33[[#This Row],[Adj Close]]/DAX__2019_2020__33[[#This Row],[Close]])</f>
        <v>56.674310299640425</v>
      </c>
      <c r="E7781" s="50" t="s">
        <v>5564</v>
      </c>
      <c r="F7781" s="50" t="s">
        <v>9221</v>
      </c>
      <c r="G7781" s="50" t="s">
        <v>11270</v>
      </c>
      <c r="H7781" s="50" t="s">
        <v>20737</v>
      </c>
      <c r="I7781" s="50">
        <f>(DAX__2019_2020__33[[#This Row],[Adj Close]]-DAX__2019_2020__33[[#This Row],[Adj Open]])/DAX__2019_2020__33[[#This Row],[Adj Open]]</f>
        <v>-1.133238845333597E-2</v>
      </c>
      <c r="J7781" s="50">
        <f>DAX__2019_2020__33[[#This Row],[Adj Close]]-DAX__2019_2020__33[[#This Row],[Adj Open]]</f>
        <v>-0.64225529964042494</v>
      </c>
      <c r="K7781" s="50">
        <v>638338</v>
      </c>
    </row>
    <row r="7782" spans="1:11" x14ac:dyDescent="0.3">
      <c r="A7782" s="51" t="str">
        <f t="shared" si="127"/>
        <v>HEI.DE</v>
      </c>
      <c r="B7782" s="52" t="s">
        <v>288</v>
      </c>
      <c r="C7782" s="50" t="s">
        <v>5371</v>
      </c>
      <c r="D7782" s="50">
        <f>DAX__2019_2020__33[[#This Row],[Open]]*(DAX__2019_2020__33[[#This Row],[Adj Close]]/DAX__2019_2020__33[[#This Row],[Close]])</f>
        <v>55.71960421154494</v>
      </c>
      <c r="E7782" s="50" t="s">
        <v>7377</v>
      </c>
      <c r="F7782" s="50" t="s">
        <v>7368</v>
      </c>
      <c r="G7782" s="50" t="s">
        <v>7371</v>
      </c>
      <c r="H7782" s="50" t="s">
        <v>20738</v>
      </c>
      <c r="I7782" s="50">
        <f>(DAX__2019_2020__33[[#This Row],[Adj Close]]-DAX__2019_2020__33[[#This Row],[Adj Open]])/DAX__2019_2020__33[[#This Row],[Adj Open]]</f>
        <v>1.1838037936356922E-2</v>
      </c>
      <c r="J7782" s="50">
        <f>DAX__2019_2020__33[[#This Row],[Adj Close]]-DAX__2019_2020__33[[#This Row],[Adj Open]]</f>
        <v>0.65961078845506194</v>
      </c>
      <c r="K7782" s="50">
        <v>433854</v>
      </c>
    </row>
    <row r="7783" spans="1:11" x14ac:dyDescent="0.3">
      <c r="A7783" s="51" t="str">
        <f t="shared" si="127"/>
        <v>HEI.DE</v>
      </c>
      <c r="B7783" s="52" t="s">
        <v>289</v>
      </c>
      <c r="C7783" s="50" t="s">
        <v>7479</v>
      </c>
      <c r="D7783" s="50">
        <f>DAX__2019_2020__33[[#This Row],[Open]]*(DAX__2019_2020__33[[#This Row],[Adj Close]]/DAX__2019_2020__33[[#This Row],[Close]])</f>
        <v>56.691667151384607</v>
      </c>
      <c r="E7783" s="50" t="s">
        <v>7400</v>
      </c>
      <c r="F7783" s="50" t="s">
        <v>4979</v>
      </c>
      <c r="G7783" s="50" t="s">
        <v>5594</v>
      </c>
      <c r="H7783" s="50" t="s">
        <v>20739</v>
      </c>
      <c r="I7783" s="50">
        <f>(DAX__2019_2020__33[[#This Row],[Adj Close]]-DAX__2019_2020__33[[#This Row],[Adj Open]])/DAX__2019_2020__33[[#This Row],[Adj Open]]</f>
        <v>-4.8989589712185181E-3</v>
      </c>
      <c r="J7783" s="50">
        <f>DAX__2019_2020__33[[#This Row],[Adj Close]]-DAX__2019_2020__33[[#This Row],[Adj Open]]</f>
        <v>-0.27773015138460977</v>
      </c>
      <c r="K7783" s="50">
        <v>496378</v>
      </c>
    </row>
    <row r="7784" spans="1:11" x14ac:dyDescent="0.3">
      <c r="A7784" s="51" t="str">
        <f t="shared" si="127"/>
        <v>HEI.DE</v>
      </c>
      <c r="B7784" s="52" t="s">
        <v>290</v>
      </c>
      <c r="C7784" s="50" t="s">
        <v>8828</v>
      </c>
      <c r="D7784" s="50">
        <f>DAX__2019_2020__33[[#This Row],[Open]]*(DAX__2019_2020__33[[#This Row],[Adj Close]]/DAX__2019_2020__33[[#This Row],[Close]])</f>
        <v>56.830529619951079</v>
      </c>
      <c r="E7784" s="50" t="s">
        <v>7374</v>
      </c>
      <c r="F7784" s="50" t="s">
        <v>11817</v>
      </c>
      <c r="G7784" s="50" t="s">
        <v>5299</v>
      </c>
      <c r="H7784" s="50" t="s">
        <v>20740</v>
      </c>
      <c r="I7784" s="50">
        <f>(DAX__2019_2020__33[[#This Row],[Adj Close]]-DAX__2019_2020__33[[#This Row],[Adj Open]])/DAX__2019_2020__33[[#This Row],[Adj Open]]</f>
        <v>8.2467009050077571E-3</v>
      </c>
      <c r="J7784" s="50">
        <f>DAX__2019_2020__33[[#This Row],[Adj Close]]-DAX__2019_2020__33[[#This Row],[Adj Open]]</f>
        <v>0.46866438004892075</v>
      </c>
      <c r="K7784" s="50">
        <v>532734</v>
      </c>
    </row>
    <row r="7785" spans="1:11" x14ac:dyDescent="0.3">
      <c r="A7785" s="51" t="str">
        <f t="shared" si="127"/>
        <v>HEI.DE</v>
      </c>
      <c r="B7785" s="52" t="s">
        <v>291</v>
      </c>
      <c r="C7785" s="50" t="s">
        <v>7374</v>
      </c>
      <c r="D7785" s="50">
        <f>DAX__2019_2020__33[[#This Row],[Open]]*(DAX__2019_2020__33[[#This Row],[Adj Close]]/DAX__2019_2020__33[[#This Row],[Close]])</f>
        <v>57.420707999999998</v>
      </c>
      <c r="E7785" s="50" t="s">
        <v>8838</v>
      </c>
      <c r="F7785" s="50" t="s">
        <v>7409</v>
      </c>
      <c r="G7785" s="50" t="s">
        <v>7374</v>
      </c>
      <c r="H7785" s="50" t="s">
        <v>20672</v>
      </c>
      <c r="I7785" s="50">
        <f>(DAX__2019_2020__33[[#This Row],[Adj Close]]-DAX__2019_2020__33[[#This Row],[Adj Open]])/DAX__2019_2020__33[[#This Row],[Adj Open]]</f>
        <v>0</v>
      </c>
      <c r="J7785" s="50">
        <f>DAX__2019_2020__33[[#This Row],[Adj Close]]-DAX__2019_2020__33[[#This Row],[Adj Open]]</f>
        <v>0</v>
      </c>
      <c r="K7785" s="50">
        <v>421110</v>
      </c>
    </row>
    <row r="7786" spans="1:11" x14ac:dyDescent="0.3">
      <c r="A7786" s="51" t="str">
        <f t="shared" si="127"/>
        <v>HEI.DE</v>
      </c>
      <c r="B7786" s="52" t="s">
        <v>292</v>
      </c>
      <c r="C7786" s="50" t="s">
        <v>11234</v>
      </c>
      <c r="D7786" s="50">
        <f>DAX__2019_2020__33[[#This Row],[Open]]*(DAX__2019_2020__33[[#This Row],[Adj Close]]/DAX__2019_2020__33[[#This Row],[Close]])</f>
        <v>57.507497730805994</v>
      </c>
      <c r="E7786" s="50" t="s">
        <v>8002</v>
      </c>
      <c r="F7786" s="50" t="s">
        <v>8797</v>
      </c>
      <c r="G7786" s="50" t="s">
        <v>5289</v>
      </c>
      <c r="H7786" s="50" t="s">
        <v>20741</v>
      </c>
      <c r="I7786" s="50">
        <f>(DAX__2019_2020__33[[#This Row],[Adj Close]]-DAX__2019_2020__33[[#This Row],[Adj Open]])/DAX__2019_2020__33[[#This Row],[Adj Open]]</f>
        <v>9.6589191168450893E-3</v>
      </c>
      <c r="J7786" s="50">
        <f>DAX__2019_2020__33[[#This Row],[Adj Close]]-DAX__2019_2020__33[[#This Row],[Adj Open]]</f>
        <v>0.55546026919400759</v>
      </c>
      <c r="K7786" s="50">
        <v>562585</v>
      </c>
    </row>
    <row r="7787" spans="1:11" x14ac:dyDescent="0.3">
      <c r="A7787" s="51" t="str">
        <f t="shared" si="127"/>
        <v>HEI.DE</v>
      </c>
      <c r="B7787" s="52" t="s">
        <v>293</v>
      </c>
      <c r="C7787" s="50" t="s">
        <v>5254</v>
      </c>
      <c r="D7787" s="50">
        <f>DAX__2019_2020__33[[#This Row],[Open]]*(DAX__2019_2020__33[[#This Row],[Adj Close]]/DAX__2019_2020__33[[#This Row],[Close]])</f>
        <v>57.976167200827128</v>
      </c>
      <c r="E7787" s="50" t="s">
        <v>7448</v>
      </c>
      <c r="F7787" s="50" t="s">
        <v>7386</v>
      </c>
      <c r="G7787" s="50" t="s">
        <v>8850</v>
      </c>
      <c r="H7787" s="50" t="s">
        <v>20742</v>
      </c>
      <c r="I7787" s="50">
        <f>(DAX__2019_2020__33[[#This Row],[Adj Close]]-DAX__2019_2020__33[[#This Row],[Adj Open]])/DAX__2019_2020__33[[#This Row],[Adj Open]]</f>
        <v>-8.9821253451141652E-3</v>
      </c>
      <c r="J7787" s="50">
        <f>DAX__2019_2020__33[[#This Row],[Adj Close]]-DAX__2019_2020__33[[#This Row],[Adj Open]]</f>
        <v>-0.52074920082712595</v>
      </c>
      <c r="K7787" s="50">
        <v>528375</v>
      </c>
    </row>
    <row r="7788" spans="1:11" x14ac:dyDescent="0.3">
      <c r="A7788" s="51" t="str">
        <f t="shared" si="127"/>
        <v>HEI.DE</v>
      </c>
      <c r="B7788" s="52" t="s">
        <v>294</v>
      </c>
      <c r="C7788" s="50" t="s">
        <v>8050</v>
      </c>
      <c r="D7788" s="50">
        <f>DAX__2019_2020__33[[#This Row],[Open]]*(DAX__2019_2020__33[[#This Row],[Adj Close]]/DAX__2019_2020__33[[#This Row],[Close]])</f>
        <v>57.542211879813728</v>
      </c>
      <c r="E7788" s="50" t="s">
        <v>5545</v>
      </c>
      <c r="F7788" s="50" t="s">
        <v>7351</v>
      </c>
      <c r="G7788" s="50" t="s">
        <v>7361</v>
      </c>
      <c r="H7788" s="50" t="s">
        <v>20743</v>
      </c>
      <c r="I7788" s="50">
        <f>(DAX__2019_2020__33[[#This Row],[Adj Close]]-DAX__2019_2020__33[[#This Row],[Adj Open]])/DAX__2019_2020__33[[#This Row],[Adj Open]]</f>
        <v>4.8265457846207649E-3</v>
      </c>
      <c r="J7788" s="50">
        <f>DAX__2019_2020__33[[#This Row],[Adj Close]]-DAX__2019_2020__33[[#This Row],[Adj Open]]</f>
        <v>0.27773012018626986</v>
      </c>
      <c r="K7788" s="50">
        <v>847499</v>
      </c>
    </row>
    <row r="7789" spans="1:11" x14ac:dyDescent="0.3">
      <c r="A7789" s="51" t="str">
        <f t="shared" si="127"/>
        <v>HEI.DE</v>
      </c>
      <c r="B7789" s="52" t="s">
        <v>295</v>
      </c>
      <c r="C7789" s="50" t="s">
        <v>5456</v>
      </c>
      <c r="D7789" s="50">
        <f>DAX__2019_2020__33[[#This Row],[Open]]*(DAX__2019_2020__33[[#This Row],[Adj Close]]/DAX__2019_2020__33[[#This Row],[Close]])</f>
        <v>58.010878460607834</v>
      </c>
      <c r="E7789" s="50" t="s">
        <v>5246</v>
      </c>
      <c r="F7789" s="50" t="s">
        <v>7490</v>
      </c>
      <c r="G7789" s="50" t="s">
        <v>7418</v>
      </c>
      <c r="H7789" s="50" t="s">
        <v>20744</v>
      </c>
      <c r="I7789" s="50">
        <f>(DAX__2019_2020__33[[#This Row],[Adj Close]]-DAX__2019_2020__33[[#This Row],[Adj Open]])/DAX__2019_2020__33[[#This Row],[Adj Open]]</f>
        <v>1.0772023385518963E-2</v>
      </c>
      <c r="J7789" s="50">
        <f>DAX__2019_2020__33[[#This Row],[Adj Close]]-DAX__2019_2020__33[[#This Row],[Adj Open]]</f>
        <v>0.62489453939216588</v>
      </c>
      <c r="K7789" s="50">
        <v>669890</v>
      </c>
    </row>
    <row r="7790" spans="1:11" x14ac:dyDescent="0.3">
      <c r="A7790" s="51" t="str">
        <f t="shared" si="127"/>
        <v>HEI.DE</v>
      </c>
      <c r="B7790" s="52" t="s">
        <v>296</v>
      </c>
      <c r="C7790" s="50" t="s">
        <v>5003</v>
      </c>
      <c r="D7790" s="50">
        <f>DAX__2019_2020__33[[#This Row],[Open]]*(DAX__2019_2020__33[[#This Row],[Adj Close]]/DAX__2019_2020__33[[#This Row],[Close]])</f>
        <v>59.017650806688167</v>
      </c>
      <c r="E7790" s="50" t="s">
        <v>5419</v>
      </c>
      <c r="F7790" s="50" t="s">
        <v>7417</v>
      </c>
      <c r="G7790" s="50" t="s">
        <v>8038</v>
      </c>
      <c r="H7790" s="50" t="s">
        <v>20745</v>
      </c>
      <c r="I7790" s="50">
        <f>(DAX__2019_2020__33[[#This Row],[Adj Close]]-DAX__2019_2020__33[[#This Row],[Adj Open]])/DAX__2019_2020__33[[#This Row],[Adj Open]]</f>
        <v>2.6470588235295743E-3</v>
      </c>
      <c r="J7790" s="50">
        <f>DAX__2019_2020__33[[#This Row],[Adj Close]]-DAX__2019_2020__33[[#This Row],[Adj Open]]</f>
        <v>0.15622319331183121</v>
      </c>
      <c r="K7790" s="50">
        <v>555778</v>
      </c>
    </row>
    <row r="7791" spans="1:11" x14ac:dyDescent="0.3">
      <c r="A7791" s="51" t="str">
        <f t="shared" si="127"/>
        <v>HEI.DE</v>
      </c>
      <c r="B7791" s="52" t="s">
        <v>297</v>
      </c>
      <c r="C7791" s="50" t="s">
        <v>5232</v>
      </c>
      <c r="D7791" s="50">
        <f>DAX__2019_2020__33[[#This Row],[Open]]*(DAX__2019_2020__33[[#This Row],[Adj Close]]/DAX__2019_2020__33[[#This Row],[Close]])</f>
        <v>59.364815194305471</v>
      </c>
      <c r="E7791" s="50" t="s">
        <v>9279</v>
      </c>
      <c r="F7791" s="50" t="s">
        <v>5003</v>
      </c>
      <c r="G7791" s="50" t="s">
        <v>8038</v>
      </c>
      <c r="H7791" s="50" t="s">
        <v>20745</v>
      </c>
      <c r="I7791" s="50">
        <f>(DAX__2019_2020__33[[#This Row],[Adj Close]]-DAX__2019_2020__33[[#This Row],[Adj Open]])/DAX__2019_2020__33[[#This Row],[Adj Open]]</f>
        <v>-3.2164034147248457E-3</v>
      </c>
      <c r="J7791" s="50">
        <f>DAX__2019_2020__33[[#This Row],[Adj Close]]-DAX__2019_2020__33[[#This Row],[Adj Open]]</f>
        <v>-0.19094119430547352</v>
      </c>
      <c r="K7791" s="50">
        <v>677601</v>
      </c>
    </row>
    <row r="7792" spans="1:11" x14ac:dyDescent="0.3">
      <c r="A7792" s="51" t="str">
        <f t="shared" si="127"/>
        <v>HEI.DE</v>
      </c>
      <c r="B7792" s="52" t="s">
        <v>298</v>
      </c>
      <c r="C7792" s="50" t="s">
        <v>11305</v>
      </c>
      <c r="D7792" s="50">
        <f>DAX__2019_2020__33[[#This Row],[Open]]*(DAX__2019_2020__33[[#This Row],[Adj Close]]/DAX__2019_2020__33[[#This Row],[Close]])</f>
        <v>59.31273564958542</v>
      </c>
      <c r="E7792" s="50" t="s">
        <v>7436</v>
      </c>
      <c r="F7792" s="50" t="s">
        <v>12796</v>
      </c>
      <c r="G7792" s="50" t="s">
        <v>5228</v>
      </c>
      <c r="H7792" s="50" t="s">
        <v>20746</v>
      </c>
      <c r="I7792" s="50">
        <f>(DAX__2019_2020__33[[#This Row],[Adj Close]]-DAX__2019_2020__33[[#This Row],[Adj Open]])/DAX__2019_2020__33[[#This Row],[Adj Open]]</f>
        <v>-4.3897427210852092E-3</v>
      </c>
      <c r="J7792" s="50">
        <f>DAX__2019_2020__33[[#This Row],[Adj Close]]-DAX__2019_2020__33[[#This Row],[Adj Open]]</f>
        <v>-0.2603676495854188</v>
      </c>
      <c r="K7792" s="50">
        <v>749498</v>
      </c>
    </row>
    <row r="7793" spans="1:11" x14ac:dyDescent="0.3">
      <c r="A7793" s="51" t="str">
        <f t="shared" si="127"/>
        <v>HEI.DE</v>
      </c>
      <c r="B7793" s="52" t="s">
        <v>299</v>
      </c>
      <c r="C7793" s="50" t="s">
        <v>18990</v>
      </c>
      <c r="D7793" s="50">
        <f>DAX__2019_2020__33[[#This Row],[Open]]*(DAX__2019_2020__33[[#This Row],[Adj Close]]/DAX__2019_2020__33[[#This Row],[Close]])</f>
        <v>59.225953046955787</v>
      </c>
      <c r="E7793" s="50" t="s">
        <v>8025</v>
      </c>
      <c r="F7793" s="50" t="s">
        <v>18948</v>
      </c>
      <c r="G7793" s="50" t="s">
        <v>5594</v>
      </c>
      <c r="H7793" s="50" t="s">
        <v>20739</v>
      </c>
      <c r="I7793" s="50">
        <f>(DAX__2019_2020__33[[#This Row],[Adj Close]]-DAX__2019_2020__33[[#This Row],[Adj Open]])/DAX__2019_2020__33[[#This Row],[Adj Open]]</f>
        <v>-4.7479456256725068E-2</v>
      </c>
      <c r="J7793" s="50">
        <f>DAX__2019_2020__33[[#This Row],[Adj Close]]-DAX__2019_2020__33[[#This Row],[Adj Open]]</f>
        <v>-2.8120160469557902</v>
      </c>
      <c r="K7793" s="50">
        <v>1556651</v>
      </c>
    </row>
    <row r="7794" spans="1:11" x14ac:dyDescent="0.3">
      <c r="A7794" s="51" t="str">
        <f t="shared" si="127"/>
        <v>HEI.DE</v>
      </c>
      <c r="B7794" s="52" t="s">
        <v>300</v>
      </c>
      <c r="C7794" s="50" t="s">
        <v>5594</v>
      </c>
      <c r="D7794" s="50">
        <f>DAX__2019_2020__33[[#This Row],[Open]]*(DAX__2019_2020__33[[#This Row],[Adj Close]]/DAX__2019_2020__33[[#This Row],[Close]])</f>
        <v>56.413932071088539</v>
      </c>
      <c r="E7794" s="50" t="s">
        <v>7681</v>
      </c>
      <c r="F7794" s="50" t="s">
        <v>7306</v>
      </c>
      <c r="G7794" s="50" t="s">
        <v>5000</v>
      </c>
      <c r="H7794" s="50" t="s">
        <v>20747</v>
      </c>
      <c r="I7794" s="50">
        <f>(DAX__2019_2020__33[[#This Row],[Adj Close]]-DAX__2019_2020__33[[#This Row],[Adj Open]])/DAX__2019_2020__33[[#This Row],[Adj Open]]</f>
        <v>1.5384307692308218E-3</v>
      </c>
      <c r="J7794" s="50">
        <f>DAX__2019_2020__33[[#This Row],[Adj Close]]-DAX__2019_2020__33[[#This Row],[Adj Open]]</f>
        <v>8.6788928911460061E-2</v>
      </c>
      <c r="K7794" s="50">
        <v>1471645</v>
      </c>
    </row>
    <row r="7795" spans="1:11" x14ac:dyDescent="0.3">
      <c r="A7795" s="51" t="str">
        <f t="shared" si="127"/>
        <v>HEI.DE</v>
      </c>
      <c r="B7795" s="52" t="s">
        <v>301</v>
      </c>
      <c r="C7795" s="50" t="s">
        <v>7377</v>
      </c>
      <c r="D7795" s="50">
        <f>DAX__2019_2020__33[[#This Row],[Open]]*(DAX__2019_2020__33[[#This Row],[Adj Close]]/DAX__2019_2020__33[[#This Row],[Close]])</f>
        <v>56.76109859770569</v>
      </c>
      <c r="E7795" s="50" t="s">
        <v>18953</v>
      </c>
      <c r="F7795" s="50" t="s">
        <v>4979</v>
      </c>
      <c r="G7795" s="50" t="s">
        <v>8828</v>
      </c>
      <c r="H7795" s="50" t="s">
        <v>20748</v>
      </c>
      <c r="I7795" s="50">
        <f>(DAX__2019_2020__33[[#This Row],[Adj Close]]-DAX__2019_2020__33[[#This Row],[Adj Open]])/DAX__2019_2020__33[[#This Row],[Adj Open]]</f>
        <v>1.2232568433253456E-3</v>
      </c>
      <c r="J7795" s="50">
        <f>DAX__2019_2020__33[[#This Row],[Adj Close]]-DAX__2019_2020__33[[#This Row],[Adj Open]]</f>
        <v>6.9433402294308166E-2</v>
      </c>
      <c r="K7795" s="50">
        <v>579553</v>
      </c>
    </row>
    <row r="7796" spans="1:11" x14ac:dyDescent="0.3">
      <c r="A7796" s="51" t="str">
        <f t="shared" si="127"/>
        <v>HEI.DE</v>
      </c>
      <c r="B7796" s="52" t="s">
        <v>302</v>
      </c>
      <c r="C7796" s="50" t="s">
        <v>5373</v>
      </c>
      <c r="D7796" s="50">
        <f>DAX__2019_2020__33[[#This Row],[Open]]*(DAX__2019_2020__33[[#This Row],[Adj Close]]/DAX__2019_2020__33[[#This Row],[Close]])</f>
        <v>56.952036483115066</v>
      </c>
      <c r="E7796" s="50" t="s">
        <v>7361</v>
      </c>
      <c r="F7796" s="50" t="s">
        <v>8832</v>
      </c>
      <c r="G7796" s="50" t="s">
        <v>8050</v>
      </c>
      <c r="H7796" s="50" t="s">
        <v>20647</v>
      </c>
      <c r="I7796" s="50">
        <f>(DAX__2019_2020__33[[#This Row],[Adj Close]]-DAX__2019_2020__33[[#This Row],[Adj Open]])/DAX__2019_2020__33[[#This Row],[Adj Open]]</f>
        <v>1.0362693826759018E-2</v>
      </c>
      <c r="J7796" s="50">
        <f>DAX__2019_2020__33[[#This Row],[Adj Close]]-DAX__2019_2020__33[[#This Row],[Adj Open]]</f>
        <v>0.59017651688493089</v>
      </c>
      <c r="K7796" s="50">
        <v>674636</v>
      </c>
    </row>
    <row r="7797" spans="1:11" x14ac:dyDescent="0.3">
      <c r="A7797" s="51" t="str">
        <f t="shared" si="127"/>
        <v>HEI.DE</v>
      </c>
      <c r="B7797" s="52" t="s">
        <v>303</v>
      </c>
      <c r="C7797" s="50" t="s">
        <v>19195</v>
      </c>
      <c r="D7797" s="50">
        <f>DAX__2019_2020__33[[#This Row],[Open]]*(DAX__2019_2020__33[[#This Row],[Adj Close]]/DAX__2019_2020__33[[#This Row],[Close]])</f>
        <v>57.229763131061596</v>
      </c>
      <c r="E7797" s="50" t="s">
        <v>7409</v>
      </c>
      <c r="F7797" s="50" t="s">
        <v>7886</v>
      </c>
      <c r="G7797" s="50" t="s">
        <v>5296</v>
      </c>
      <c r="H7797" s="50" t="s">
        <v>20749</v>
      </c>
      <c r="I7797" s="50">
        <f>(DAX__2019_2020__33[[#This Row],[Adj Close]]-DAX__2019_2020__33[[#This Row],[Adj Open]])/DAX__2019_2020__33[[#This Row],[Adj Open]]</f>
        <v>-1.6985167819679656E-2</v>
      </c>
      <c r="J7797" s="50">
        <f>DAX__2019_2020__33[[#This Row],[Adj Close]]-DAX__2019_2020__33[[#This Row],[Adj Open]]</f>
        <v>-0.97205713106159664</v>
      </c>
      <c r="K7797" s="50">
        <v>946151</v>
      </c>
    </row>
    <row r="7798" spans="1:11" x14ac:dyDescent="0.3">
      <c r="A7798" s="51" t="str">
        <f t="shared" si="127"/>
        <v>HEI.DE</v>
      </c>
      <c r="B7798" s="52" t="s">
        <v>304</v>
      </c>
      <c r="C7798" s="50" t="s">
        <v>5345</v>
      </c>
      <c r="D7798" s="50">
        <f>DAX__2019_2020__33[[#This Row],[Open]]*(DAX__2019_2020__33[[#This Row],[Adj Close]]/DAX__2019_2020__33[[#This Row],[Close]])</f>
        <v>56.153558925438389</v>
      </c>
      <c r="E7798" s="50" t="s">
        <v>5373</v>
      </c>
      <c r="F7798" s="50" t="s">
        <v>7302</v>
      </c>
      <c r="G7798" s="50" t="s">
        <v>5093</v>
      </c>
      <c r="H7798" s="50" t="s">
        <v>20750</v>
      </c>
      <c r="I7798" s="50">
        <f>(DAX__2019_2020__33[[#This Row],[Adj Close]]-DAX__2019_2020__33[[#This Row],[Adj Open]])/DAX__2019_2020__33[[#This Row],[Adj Open]]</f>
        <v>8.6554099840221149E-3</v>
      </c>
      <c r="J7798" s="50">
        <f>DAX__2019_2020__33[[#This Row],[Adj Close]]-DAX__2019_2020__33[[#This Row],[Adj Open]]</f>
        <v>0.48603207456161357</v>
      </c>
      <c r="K7798" s="50">
        <v>703261</v>
      </c>
    </row>
    <row r="7799" spans="1:11" x14ac:dyDescent="0.3">
      <c r="A7799" s="51" t="str">
        <f t="shared" si="127"/>
        <v>HEI.DE</v>
      </c>
      <c r="B7799" s="52" t="s">
        <v>305</v>
      </c>
      <c r="C7799" s="50" t="s">
        <v>5565</v>
      </c>
      <c r="D7799" s="50">
        <f>DAX__2019_2020__33[[#This Row],[Open]]*(DAX__2019_2020__33[[#This Row],[Adj Close]]/DAX__2019_2020__33[[#This Row],[Close]])</f>
        <v>57.212405926292753</v>
      </c>
      <c r="E7799" s="50" t="s">
        <v>8022</v>
      </c>
      <c r="F7799" s="50" t="s">
        <v>7413</v>
      </c>
      <c r="G7799" s="50" t="s">
        <v>8909</v>
      </c>
      <c r="H7799" s="50" t="s">
        <v>20751</v>
      </c>
      <c r="I7799" s="50">
        <f>(DAX__2019_2020__33[[#This Row],[Adj Close]]-DAX__2019_2020__33[[#This Row],[Adj Open]])/DAX__2019_2020__33[[#This Row],[Adj Open]]</f>
        <v>1.6990337287328142E-2</v>
      </c>
      <c r="J7799" s="50">
        <f>DAX__2019_2020__33[[#This Row],[Adj Close]]-DAX__2019_2020__33[[#This Row],[Adj Open]]</f>
        <v>0.97205807370724528</v>
      </c>
      <c r="K7799" s="50">
        <v>1054596</v>
      </c>
    </row>
    <row r="7800" spans="1:11" x14ac:dyDescent="0.3">
      <c r="A7800" s="51" t="str">
        <f t="shared" si="127"/>
        <v>HEI.DE</v>
      </c>
      <c r="B7800" s="52" t="s">
        <v>306</v>
      </c>
      <c r="C7800" s="50" t="s">
        <v>18967</v>
      </c>
      <c r="D7800" s="50">
        <f>DAX__2019_2020__33[[#This Row],[Open]]*(DAX__2019_2020__33[[#This Row],[Adj Close]]/DAX__2019_2020__33[[#This Row],[Close]])</f>
        <v>58.271252465764611</v>
      </c>
      <c r="E7800" s="50" t="s">
        <v>7428</v>
      </c>
      <c r="F7800" s="50" t="s">
        <v>5299</v>
      </c>
      <c r="G7800" s="50" t="s">
        <v>7488</v>
      </c>
      <c r="H7800" s="50" t="s">
        <v>20752</v>
      </c>
      <c r="I7800" s="50">
        <f>(DAX__2019_2020__33[[#This Row],[Adj Close]]-DAX__2019_2020__33[[#This Row],[Adj Open]])/DAX__2019_2020__33[[#This Row],[Adj Open]]</f>
        <v>-8.0429104564032246E-3</v>
      </c>
      <c r="J7800" s="50">
        <f>DAX__2019_2020__33[[#This Row],[Adj Close]]-DAX__2019_2020__33[[#This Row],[Adj Open]]</f>
        <v>-0.46867046576461036</v>
      </c>
      <c r="K7800" s="50">
        <v>639123</v>
      </c>
    </row>
    <row r="7801" spans="1:11" x14ac:dyDescent="0.3">
      <c r="A7801" s="51" t="str">
        <f t="shared" si="127"/>
        <v>HEI.DE</v>
      </c>
      <c r="B7801" s="52" t="s">
        <v>307</v>
      </c>
      <c r="C7801" s="50" t="s">
        <v>7446</v>
      </c>
      <c r="D7801" s="50">
        <f>DAX__2019_2020__33[[#This Row],[Open]]*(DAX__2019_2020__33[[#This Row],[Adj Close]]/DAX__2019_2020__33[[#This Row],[Close]])</f>
        <v>58.132390470585634</v>
      </c>
      <c r="E7801" s="50" t="s">
        <v>5555</v>
      </c>
      <c r="F7801" s="50" t="s">
        <v>9202</v>
      </c>
      <c r="G7801" s="50" t="s">
        <v>5330</v>
      </c>
      <c r="H7801" s="50" t="s">
        <v>20753</v>
      </c>
      <c r="I7801" s="50">
        <f>(DAX__2019_2020__33[[#This Row],[Adj Close]]-DAX__2019_2020__33[[#This Row],[Adj Open]])/DAX__2019_2020__33[[#This Row],[Adj Open]]</f>
        <v>2.9855179313757123E-4</v>
      </c>
      <c r="J7801" s="50">
        <f>DAX__2019_2020__33[[#This Row],[Adj Close]]-DAX__2019_2020__33[[#This Row],[Adj Open]]</f>
        <v>1.7355529414366799E-2</v>
      </c>
      <c r="K7801" s="50">
        <v>762241</v>
      </c>
    </row>
    <row r="7802" spans="1:11" x14ac:dyDescent="0.3">
      <c r="A7802" s="51" t="str">
        <f t="shared" si="127"/>
        <v>HEI.DE</v>
      </c>
      <c r="B7802" s="52" t="s">
        <v>308</v>
      </c>
      <c r="C7802" s="50" t="s">
        <v>9202</v>
      </c>
      <c r="D7802" s="50">
        <f>DAX__2019_2020__33[[#This Row],[Open]]*(DAX__2019_2020__33[[#This Row],[Adj Close]]/DAX__2019_2020__33[[#This Row],[Close]])</f>
        <v>57.733153537743853</v>
      </c>
      <c r="E7802" s="50" t="s">
        <v>8020</v>
      </c>
      <c r="F7802" s="50" t="s">
        <v>5299</v>
      </c>
      <c r="G7802" s="50" t="s">
        <v>5326</v>
      </c>
      <c r="H7802" s="50" t="s">
        <v>20636</v>
      </c>
      <c r="I7802" s="50">
        <f>(DAX__2019_2020__33[[#This Row],[Adj Close]]-DAX__2019_2020__33[[#This Row],[Adj Open]])/DAX__2019_2020__33[[#This Row],[Adj Open]]</f>
        <v>1.1725887480121199E-2</v>
      </c>
      <c r="J7802" s="50">
        <f>DAX__2019_2020__33[[#This Row],[Adj Close]]-DAX__2019_2020__33[[#This Row],[Adj Open]]</f>
        <v>0.67697246225614549</v>
      </c>
      <c r="K7802" s="50">
        <v>617769</v>
      </c>
    </row>
    <row r="7803" spans="1:11" x14ac:dyDescent="0.3">
      <c r="A7803" s="51" t="str">
        <f t="shared" si="127"/>
        <v>HEI.DE</v>
      </c>
      <c r="B7803" s="52" t="s">
        <v>309</v>
      </c>
      <c r="C7803" s="50" t="s">
        <v>5324</v>
      </c>
      <c r="D7803" s="50">
        <f>DAX__2019_2020__33[[#This Row],[Open]]*(DAX__2019_2020__33[[#This Row],[Adj Close]]/DAX__2019_2020__33[[#This Row],[Close]])</f>
        <v>57.958805603925427</v>
      </c>
      <c r="E7803" s="50" t="s">
        <v>7418</v>
      </c>
      <c r="F7803" s="50" t="s">
        <v>9167</v>
      </c>
      <c r="G7803" s="50" t="s">
        <v>18967</v>
      </c>
      <c r="H7803" s="50" t="s">
        <v>20754</v>
      </c>
      <c r="I7803" s="50">
        <f>(DAX__2019_2020__33[[#This Row],[Adj Close]]-DAX__2019_2020__33[[#This Row],[Adj Open]])/DAX__2019_2020__33[[#This Row],[Adj Open]]</f>
        <v>5.3908356602401881E-3</v>
      </c>
      <c r="J7803" s="50">
        <f>DAX__2019_2020__33[[#This Row],[Adj Close]]-DAX__2019_2020__33[[#This Row],[Adj Open]]</f>
        <v>0.31244639607457003</v>
      </c>
      <c r="K7803" s="50">
        <v>667148</v>
      </c>
    </row>
    <row r="7804" spans="1:11" x14ac:dyDescent="0.3">
      <c r="A7804" s="51" t="str">
        <f t="shared" si="127"/>
        <v>HEI.DE</v>
      </c>
      <c r="B7804" s="52" t="s">
        <v>310</v>
      </c>
      <c r="C7804" s="50" t="s">
        <v>8002</v>
      </c>
      <c r="D7804" s="50">
        <f>DAX__2019_2020__33[[#This Row],[Open]]*(DAX__2019_2020__33[[#This Row],[Adj Close]]/DAX__2019_2020__33[[#This Row],[Close]])</f>
        <v>58.479552467360556</v>
      </c>
      <c r="E7804" s="50" t="s">
        <v>9292</v>
      </c>
      <c r="F7804" s="50" t="s">
        <v>7448</v>
      </c>
      <c r="G7804" s="50" t="s">
        <v>9184</v>
      </c>
      <c r="H7804" s="50" t="s">
        <v>20755</v>
      </c>
      <c r="I7804" s="50">
        <f>(DAX__2019_2020__33[[#This Row],[Adj Close]]-DAX__2019_2020__33[[#This Row],[Adj Open]])/DAX__2019_2020__33[[#This Row],[Adj Open]]</f>
        <v>-1.7808697735619981E-3</v>
      </c>
      <c r="J7804" s="50">
        <f>DAX__2019_2020__33[[#This Row],[Adj Close]]-DAX__2019_2020__33[[#This Row],[Adj Open]]</f>
        <v>-0.10414446736055538</v>
      </c>
      <c r="K7804" s="50">
        <v>866543</v>
      </c>
    </row>
    <row r="7805" spans="1:11" x14ac:dyDescent="0.3">
      <c r="A7805" s="51" t="str">
        <f t="shared" si="127"/>
        <v>HEI.DE</v>
      </c>
      <c r="B7805" s="52" t="s">
        <v>311</v>
      </c>
      <c r="C7805" s="50" t="s">
        <v>5290</v>
      </c>
      <c r="D7805" s="50">
        <f>DAX__2019_2020__33[[#This Row],[Open]]*(DAX__2019_2020__33[[#This Row],[Adj Close]]/DAX__2019_2020__33[[#This Row],[Close]])</f>
        <v>58.826713797877822</v>
      </c>
      <c r="E7805" s="50" t="s">
        <v>11305</v>
      </c>
      <c r="F7805" s="50" t="s">
        <v>5342</v>
      </c>
      <c r="G7805" s="50" t="s">
        <v>9292</v>
      </c>
      <c r="H7805" s="50" t="s">
        <v>20756</v>
      </c>
      <c r="I7805" s="50">
        <f>(DAX__2019_2020__33[[#This Row],[Adj Close]]-DAX__2019_2020__33[[#This Row],[Adj Open]])/DAX__2019_2020__33[[#This Row],[Adj Open]]</f>
        <v>2.6556506735858701E-3</v>
      </c>
      <c r="J7805" s="50">
        <f>DAX__2019_2020__33[[#This Row],[Adj Close]]-DAX__2019_2020__33[[#This Row],[Adj Open]]</f>
        <v>0.15622320212217744</v>
      </c>
      <c r="K7805" s="50">
        <v>493123</v>
      </c>
    </row>
    <row r="7806" spans="1:11" x14ac:dyDescent="0.3">
      <c r="A7806" s="51" t="str">
        <f t="shared" si="127"/>
        <v>HEI.DE</v>
      </c>
      <c r="B7806" s="52" t="s">
        <v>312</v>
      </c>
      <c r="C7806" s="50" t="s">
        <v>5290</v>
      </c>
      <c r="D7806" s="50">
        <f>DAX__2019_2020__33[[#This Row],[Open]]*(DAX__2019_2020__33[[#This Row],[Adj Close]]/DAX__2019_2020__33[[#This Row],[Close]])</f>
        <v>58.826720610516205</v>
      </c>
      <c r="E7806" s="50" t="s">
        <v>8013</v>
      </c>
      <c r="F7806" s="50" t="s">
        <v>8002</v>
      </c>
      <c r="G7806" s="50" t="s">
        <v>8013</v>
      </c>
      <c r="H7806" s="50" t="s">
        <v>20675</v>
      </c>
      <c r="I7806" s="50">
        <f>(DAX__2019_2020__33[[#This Row],[Adj Close]]-DAX__2019_2020__33[[#This Row],[Adj Open]])/DAX__2019_2020__33[[#This Row],[Adj Open]]</f>
        <v>7.3768074266275015E-3</v>
      </c>
      <c r="J7806" s="50">
        <f>DAX__2019_2020__33[[#This Row],[Adj Close]]-DAX__2019_2020__33[[#This Row],[Adj Open]]</f>
        <v>0.43395338948379703</v>
      </c>
      <c r="K7806" s="50">
        <v>668110</v>
      </c>
    </row>
    <row r="7807" spans="1:11" x14ac:dyDescent="0.3">
      <c r="A7807" s="51" t="str">
        <f t="shared" si="127"/>
        <v>HEI.DE</v>
      </c>
      <c r="B7807" s="52" t="s">
        <v>313</v>
      </c>
      <c r="C7807" s="50" t="s">
        <v>11305</v>
      </c>
      <c r="D7807" s="50">
        <f>DAX__2019_2020__33[[#This Row],[Open]]*(DAX__2019_2020__33[[#This Row],[Adj Close]]/DAX__2019_2020__33[[#This Row],[Close]])</f>
        <v>59.312746838372824</v>
      </c>
      <c r="E7807" s="50" t="s">
        <v>7939</v>
      </c>
      <c r="F7807" s="50" t="s">
        <v>7418</v>
      </c>
      <c r="G7807" s="50" t="s">
        <v>5003</v>
      </c>
      <c r="H7807" s="50" t="s">
        <v>20655</v>
      </c>
      <c r="I7807" s="50">
        <f>(DAX__2019_2020__33[[#This Row],[Adj Close]]-DAX__2019_2020__33[[#This Row],[Adj Open]])/DAX__2019_2020__33[[#This Row],[Adj Open]]</f>
        <v>-4.9750661384293793E-3</v>
      </c>
      <c r="J7807" s="50">
        <f>DAX__2019_2020__33[[#This Row],[Adj Close]]-DAX__2019_2020__33[[#This Row],[Adj Open]]</f>
        <v>-0.29508483837282284</v>
      </c>
      <c r="K7807" s="50">
        <v>621324</v>
      </c>
    </row>
    <row r="7808" spans="1:11" x14ac:dyDescent="0.3">
      <c r="A7808" s="51" t="str">
        <f t="shared" si="127"/>
        <v>HEI.DE</v>
      </c>
      <c r="B7808" s="52" t="s">
        <v>314</v>
      </c>
      <c r="C7808" s="50" t="s">
        <v>7943</v>
      </c>
      <c r="D7808" s="50">
        <f>DAX__2019_2020__33[[#This Row],[Open]]*(DAX__2019_2020__33[[#This Row],[Adj Close]]/DAX__2019_2020__33[[#This Row],[Close]])</f>
        <v>58.878785528044041</v>
      </c>
      <c r="E7808" s="50" t="s">
        <v>11305</v>
      </c>
      <c r="F7808" s="50" t="s">
        <v>5287</v>
      </c>
      <c r="G7808" s="50" t="s">
        <v>4974</v>
      </c>
      <c r="H7808" s="50" t="s">
        <v>20757</v>
      </c>
      <c r="I7808" s="50">
        <f>(DAX__2019_2020__33[[#This Row],[Adj Close]]-DAX__2019_2020__33[[#This Row],[Adj Open]])/DAX__2019_2020__33[[#This Row],[Adj Open]]</f>
        <v>3.8325768769208284E-3</v>
      </c>
      <c r="J7808" s="50">
        <f>DAX__2019_2020__33[[#This Row],[Adj Close]]-DAX__2019_2020__33[[#This Row],[Adj Open]]</f>
        <v>0.22565747195596231</v>
      </c>
      <c r="K7808" s="50">
        <v>315567</v>
      </c>
    </row>
    <row r="7809" spans="1:11" x14ac:dyDescent="0.3">
      <c r="A7809" s="51" t="str">
        <f t="shared" si="127"/>
        <v>HEI.DE</v>
      </c>
      <c r="B7809" s="52" t="s">
        <v>315</v>
      </c>
      <c r="C7809" s="50" t="s">
        <v>7439</v>
      </c>
      <c r="D7809" s="50">
        <f>DAX__2019_2020__33[[#This Row],[Open]]*(DAX__2019_2020__33[[#This Row],[Adj Close]]/DAX__2019_2020__33[[#This Row],[Close]])</f>
        <v>58.722566927440688</v>
      </c>
      <c r="E7809" s="50" t="s">
        <v>11152</v>
      </c>
      <c r="F7809" s="50" t="s">
        <v>5218</v>
      </c>
      <c r="G7809" s="50" t="s">
        <v>5218</v>
      </c>
      <c r="H7809" s="50" t="s">
        <v>20758</v>
      </c>
      <c r="I7809" s="50">
        <f>(DAX__2019_2020__33[[#This Row],[Adj Close]]-DAX__2019_2020__33[[#This Row],[Adj Open]])/DAX__2019_2020__33[[#This Row],[Adj Open]]</f>
        <v>-8.2767656945454335E-3</v>
      </c>
      <c r="J7809" s="50">
        <f>DAX__2019_2020__33[[#This Row],[Adj Close]]-DAX__2019_2020__33[[#This Row],[Adj Open]]</f>
        <v>-0.48603292744068938</v>
      </c>
      <c r="K7809" s="50">
        <v>654936</v>
      </c>
    </row>
    <row r="7810" spans="1:11" x14ac:dyDescent="0.3">
      <c r="A7810" s="51" t="str">
        <f t="shared" si="127"/>
        <v>HEI.DE</v>
      </c>
      <c r="B7810" s="52" t="s">
        <v>316</v>
      </c>
      <c r="C7810" s="50" t="s">
        <v>5318</v>
      </c>
      <c r="D7810" s="50">
        <f>DAX__2019_2020__33[[#This Row],[Open]]*(DAX__2019_2020__33[[#This Row],[Adj Close]]/DAX__2019_2020__33[[#This Row],[Close]])</f>
        <v>58.253897338511358</v>
      </c>
      <c r="E7810" s="50" t="s">
        <v>7997</v>
      </c>
      <c r="F7810" s="50" t="s">
        <v>5559</v>
      </c>
      <c r="G7810" s="50" t="s">
        <v>18967</v>
      </c>
      <c r="H7810" s="50" t="s">
        <v>20754</v>
      </c>
      <c r="I7810" s="50">
        <f>(DAX__2019_2020__33[[#This Row],[Adj Close]]-DAX__2019_2020__33[[#This Row],[Adj Open]])/DAX__2019_2020__33[[#This Row],[Adj Open]]</f>
        <v>2.9791417023640042E-4</v>
      </c>
      <c r="J7810" s="50">
        <f>DAX__2019_2020__33[[#This Row],[Adj Close]]-DAX__2019_2020__33[[#This Row],[Adj Open]]</f>
        <v>1.7354661488639067E-2</v>
      </c>
      <c r="K7810" s="50">
        <v>883085</v>
      </c>
    </row>
    <row r="7811" spans="1:11" x14ac:dyDescent="0.3">
      <c r="A7811" s="51" t="str">
        <f t="shared" si="127"/>
        <v>HEI.DE</v>
      </c>
      <c r="B7811" s="52" t="s">
        <v>317</v>
      </c>
      <c r="C7811" s="50" t="s">
        <v>7428</v>
      </c>
      <c r="D7811" s="50">
        <f>DAX__2019_2020__33[[#This Row],[Open]]*(DAX__2019_2020__33[[#This Row],[Adj Close]]/DAX__2019_2020__33[[#This Row],[Close]])</f>
        <v>58.496910463050696</v>
      </c>
      <c r="E7811" s="50" t="s">
        <v>5563</v>
      </c>
      <c r="F7811" s="50" t="s">
        <v>7856</v>
      </c>
      <c r="G7811" s="50" t="s">
        <v>7448</v>
      </c>
      <c r="H7811" s="50" t="s">
        <v>20670</v>
      </c>
      <c r="I7811" s="50">
        <f>(DAX__2019_2020__33[[#This Row],[Adj Close]]-DAX__2019_2020__33[[#This Row],[Adj Open]])/DAX__2019_2020__33[[#This Row],[Adj Open]]</f>
        <v>-8.0118840352557258E-3</v>
      </c>
      <c r="J7811" s="50">
        <f>DAX__2019_2020__33[[#This Row],[Adj Close]]-DAX__2019_2020__33[[#This Row],[Adj Open]]</f>
        <v>-0.46867046305069948</v>
      </c>
      <c r="K7811" s="50">
        <v>1122702</v>
      </c>
    </row>
    <row r="7812" spans="1:11" x14ac:dyDescent="0.3">
      <c r="A7812" s="51" t="str">
        <f t="shared" si="127"/>
        <v>HEI.DE</v>
      </c>
      <c r="B7812" s="52" t="s">
        <v>318</v>
      </c>
      <c r="C7812" s="50" t="s">
        <v>7448</v>
      </c>
      <c r="D7812" s="50">
        <f>DAX__2019_2020__33[[#This Row],[Open]]*(DAX__2019_2020__33[[#This Row],[Adj Close]]/DAX__2019_2020__33[[#This Row],[Close]])</f>
        <v>58.028238813539446</v>
      </c>
      <c r="E7812" s="50" t="s">
        <v>5551</v>
      </c>
      <c r="F7812" s="50" t="s">
        <v>8838</v>
      </c>
      <c r="G7812" s="50" t="s">
        <v>8020</v>
      </c>
      <c r="H7812" s="50" t="s">
        <v>20759</v>
      </c>
      <c r="I7812" s="50">
        <f>(DAX__2019_2020__33[[#This Row],[Adj Close]]-DAX__2019_2020__33[[#This Row],[Adj Open]])/DAX__2019_2020__33[[#This Row],[Adj Open]]</f>
        <v>6.8800328016745491E-3</v>
      </c>
      <c r="J7812" s="50">
        <f>DAX__2019_2020__33[[#This Row],[Adj Close]]-DAX__2019_2020__33[[#This Row],[Adj Open]]</f>
        <v>0.39923618646055559</v>
      </c>
      <c r="K7812" s="50">
        <v>666725</v>
      </c>
    </row>
    <row r="7813" spans="1:11" x14ac:dyDescent="0.3">
      <c r="A7813" s="51" t="str">
        <f t="shared" si="127"/>
        <v>HEI.DE</v>
      </c>
      <c r="B7813" s="52" t="s">
        <v>319</v>
      </c>
      <c r="C7813" s="50" t="s">
        <v>7423</v>
      </c>
      <c r="D7813" s="50">
        <f>DAX__2019_2020__33[[#This Row],[Open]]*(DAX__2019_2020__33[[#This Row],[Adj Close]]/DAX__2019_2020__33[[#This Row],[Close]])</f>
        <v>58.392764393634188</v>
      </c>
      <c r="E7813" s="50" t="s">
        <v>8038</v>
      </c>
      <c r="F7813" s="50" t="s">
        <v>8022</v>
      </c>
      <c r="G7813" s="50" t="s">
        <v>5326</v>
      </c>
      <c r="H7813" s="50" t="s">
        <v>20636</v>
      </c>
      <c r="I7813" s="50">
        <f>(DAX__2019_2020__33[[#This Row],[Adj Close]]-DAX__2019_2020__33[[#This Row],[Adj Open]])/DAX__2019_2020__33[[#This Row],[Adj Open]]</f>
        <v>2.9732461797446437E-4</v>
      </c>
      <c r="J7813" s="50">
        <f>DAX__2019_2020__33[[#This Row],[Adj Close]]-DAX__2019_2020__33[[#This Row],[Adj Open]]</f>
        <v>1.7361606365810189E-2</v>
      </c>
      <c r="K7813" s="50">
        <v>497364</v>
      </c>
    </row>
    <row r="7814" spans="1:11" x14ac:dyDescent="0.3">
      <c r="A7814" s="51" t="str">
        <f t="shared" si="127"/>
        <v>HEI.DE</v>
      </c>
      <c r="B7814" s="52" t="s">
        <v>320</v>
      </c>
      <c r="C7814" s="50" t="s">
        <v>5338</v>
      </c>
      <c r="D7814" s="50">
        <f>DAX__2019_2020__33[[#This Row],[Open]]*(DAX__2019_2020__33[[#This Row],[Adj Close]]/DAX__2019_2020__33[[#This Row],[Close]])</f>
        <v>58.548984864241454</v>
      </c>
      <c r="E7814" s="50" t="s">
        <v>8039</v>
      </c>
      <c r="F7814" s="50" t="s">
        <v>5428</v>
      </c>
      <c r="G7814" s="50" t="s">
        <v>7473</v>
      </c>
      <c r="H7814" s="50" t="s">
        <v>20760</v>
      </c>
      <c r="I7814" s="50">
        <f>(DAX__2019_2020__33[[#This Row],[Adj Close]]-DAX__2019_2020__33[[#This Row],[Adj Open]])/DAX__2019_2020__33[[#This Row],[Adj Open]]</f>
        <v>5.9295879918408987E-4</v>
      </c>
      <c r="J7814" s="50">
        <f>DAX__2019_2020__33[[#This Row],[Adj Close]]-DAX__2019_2020__33[[#This Row],[Adj Open]]</f>
        <v>3.4717135758548068E-2</v>
      </c>
      <c r="K7814" s="50">
        <v>559094</v>
      </c>
    </row>
    <row r="7815" spans="1:11" x14ac:dyDescent="0.3">
      <c r="A7815" s="51" t="str">
        <f t="shared" si="127"/>
        <v>HEI.DE</v>
      </c>
      <c r="B7815" s="52" t="s">
        <v>321</v>
      </c>
      <c r="C7815" s="50" t="s">
        <v>7446</v>
      </c>
      <c r="D7815" s="50">
        <f>DAX__2019_2020__33[[#This Row],[Open]]*(DAX__2019_2020__33[[#This Row],[Adj Close]]/DAX__2019_2020__33[[#This Row],[Close]])</f>
        <v>58.132395058470216</v>
      </c>
      <c r="E7815" s="50" t="s">
        <v>7476</v>
      </c>
      <c r="F7815" s="50" t="s">
        <v>5324</v>
      </c>
      <c r="G7815" s="50" t="s">
        <v>5318</v>
      </c>
      <c r="H7815" s="50" t="s">
        <v>20761</v>
      </c>
      <c r="I7815" s="50">
        <f>(DAX__2019_2020__33[[#This Row],[Adj Close]]-DAX__2019_2020__33[[#This Row],[Adj Open]])/DAX__2019_2020__33[[#This Row],[Adj Open]]</f>
        <v>2.0901760783736405E-3</v>
      </c>
      <c r="J7815" s="50">
        <f>DAX__2019_2020__33[[#This Row],[Adj Close]]-DAX__2019_2020__33[[#This Row],[Adj Open]]</f>
        <v>0.12150694152978048</v>
      </c>
      <c r="K7815" s="50">
        <v>665025</v>
      </c>
    </row>
    <row r="7816" spans="1:11" x14ac:dyDescent="0.3">
      <c r="A7816" s="51" t="str">
        <f t="shared" si="127"/>
        <v>HEI.DE</v>
      </c>
      <c r="B7816" s="52" t="s">
        <v>322</v>
      </c>
      <c r="C7816" s="50" t="s">
        <v>18982</v>
      </c>
      <c r="D7816" s="50">
        <f>DAX__2019_2020__33[[#This Row],[Open]]*(DAX__2019_2020__33[[#This Row],[Adj Close]]/DAX__2019_2020__33[[#This Row],[Close]])</f>
        <v>58.097673336410331</v>
      </c>
      <c r="E7816" s="50" t="s">
        <v>5330</v>
      </c>
      <c r="F7816" s="50" t="s">
        <v>9205</v>
      </c>
      <c r="G7816" s="50" t="s">
        <v>5330</v>
      </c>
      <c r="H7816" s="50" t="s">
        <v>20753</v>
      </c>
      <c r="I7816" s="50">
        <f>(DAX__2019_2020__33[[#This Row],[Adj Close]]-DAX__2019_2020__33[[#This Row],[Adj Open]])/DAX__2019_2020__33[[#This Row],[Adj Open]]</f>
        <v>8.962951629430387E-4</v>
      </c>
      <c r="J7816" s="50">
        <f>DAX__2019_2020__33[[#This Row],[Adj Close]]-DAX__2019_2020__33[[#This Row],[Adj Open]]</f>
        <v>5.2072663589669332E-2</v>
      </c>
      <c r="K7816" s="50">
        <v>941590</v>
      </c>
    </row>
    <row r="7817" spans="1:11" x14ac:dyDescent="0.3">
      <c r="A7817" s="51" t="str">
        <f t="shared" si="127"/>
        <v>HEI.DE</v>
      </c>
      <c r="B7817" s="52" t="s">
        <v>323</v>
      </c>
      <c r="C7817" s="50" t="s">
        <v>5588</v>
      </c>
      <c r="D7817" s="50">
        <f>DAX__2019_2020__33[[#This Row],[Open]]*(DAX__2019_2020__33[[#This Row],[Adj Close]]/DAX__2019_2020__33[[#This Row],[Close]])</f>
        <v>58.219182266419494</v>
      </c>
      <c r="E7817" s="50" t="s">
        <v>5379</v>
      </c>
      <c r="F7817" s="50" t="s">
        <v>5300</v>
      </c>
      <c r="G7817" s="50" t="s">
        <v>7423</v>
      </c>
      <c r="H7817" s="50" t="s">
        <v>20762</v>
      </c>
      <c r="I7817" s="50">
        <f>(DAX__2019_2020__33[[#This Row],[Adj Close]]-DAX__2019_2020__33[[#This Row],[Adj Open]])/DAX__2019_2020__33[[#This Row],[Adj Open]]</f>
        <v>2.9814697978096634E-3</v>
      </c>
      <c r="J7817" s="50">
        <f>DAX__2019_2020__33[[#This Row],[Adj Close]]-DAX__2019_2020__33[[#This Row],[Adj Open]]</f>
        <v>0.17357873358050568</v>
      </c>
      <c r="K7817" s="50">
        <v>588013</v>
      </c>
    </row>
    <row r="7818" spans="1:11" x14ac:dyDescent="0.3">
      <c r="A7818" s="51" t="str">
        <f t="shared" si="127"/>
        <v>HEI.DE</v>
      </c>
      <c r="B7818" s="52" t="s">
        <v>324</v>
      </c>
      <c r="C7818" s="50" t="s">
        <v>9184</v>
      </c>
      <c r="D7818" s="50">
        <f>DAX__2019_2020__33[[#This Row],[Open]]*(DAX__2019_2020__33[[#This Row],[Adj Close]]/DAX__2019_2020__33[[#This Row],[Close]])</f>
        <v>58.375406167347606</v>
      </c>
      <c r="E7818" s="50" t="s">
        <v>7436</v>
      </c>
      <c r="F7818" s="50" t="s">
        <v>5340</v>
      </c>
      <c r="G7818" s="50" t="s">
        <v>5382</v>
      </c>
      <c r="H7818" s="50" t="s">
        <v>20763</v>
      </c>
      <c r="I7818" s="50">
        <f>(DAX__2019_2020__33[[#This Row],[Adj Close]]-DAX__2019_2020__33[[#This Row],[Adj Open]])/DAX__2019_2020__33[[#This Row],[Adj Open]]</f>
        <v>1.5462399183395825E-2</v>
      </c>
      <c r="J7818" s="50">
        <f>DAX__2019_2020__33[[#This Row],[Adj Close]]-DAX__2019_2020__33[[#This Row],[Adj Open]]</f>
        <v>0.90262383265239521</v>
      </c>
      <c r="K7818" s="50">
        <v>619848</v>
      </c>
    </row>
    <row r="7819" spans="1:11" x14ac:dyDescent="0.3">
      <c r="A7819" s="51" t="str">
        <f t="shared" si="127"/>
        <v>HEI.DE</v>
      </c>
      <c r="B7819" s="52" t="s">
        <v>325</v>
      </c>
      <c r="C7819" s="50" t="s">
        <v>5485</v>
      </c>
      <c r="D7819" s="50">
        <f>DAX__2019_2020__33[[#This Row],[Open]]*(DAX__2019_2020__33[[#This Row],[Adj Close]]/DAX__2019_2020__33[[#This Row],[Close]])</f>
        <v>60.059144739200264</v>
      </c>
      <c r="E7819" s="50" t="s">
        <v>12808</v>
      </c>
      <c r="F7819" s="50" t="s">
        <v>7476</v>
      </c>
      <c r="G7819" s="50" t="s">
        <v>7476</v>
      </c>
      <c r="H7819" s="50" t="s">
        <v>20764</v>
      </c>
      <c r="I7819" s="50">
        <f>(DAX__2019_2020__33[[#This Row],[Adj Close]]-DAX__2019_2020__33[[#This Row],[Adj Open]])/DAX__2019_2020__33[[#This Row],[Adj Open]]</f>
        <v>-2.3988382542848845E-2</v>
      </c>
      <c r="J7819" s="50">
        <f>DAX__2019_2020__33[[#This Row],[Adj Close]]-DAX__2019_2020__33[[#This Row],[Adj Open]]</f>
        <v>-1.4407217392002636</v>
      </c>
      <c r="K7819" s="50">
        <v>1028988</v>
      </c>
    </row>
    <row r="7820" spans="1:11" x14ac:dyDescent="0.3">
      <c r="A7820" s="51" t="str">
        <f t="shared" si="127"/>
        <v>HEI.DE</v>
      </c>
      <c r="B7820" s="52" t="s">
        <v>326</v>
      </c>
      <c r="C7820" s="50" t="s">
        <v>7920</v>
      </c>
      <c r="D7820" s="50">
        <f>DAX__2019_2020__33[[#This Row],[Open]]*(DAX__2019_2020__33[[#This Row],[Adj Close]]/DAX__2019_2020__33[[#This Row],[Close]])</f>
        <v>58.444829599598364</v>
      </c>
      <c r="E7820" s="50" t="s">
        <v>5488</v>
      </c>
      <c r="F7820" s="50" t="s">
        <v>5289</v>
      </c>
      <c r="G7820" s="50" t="s">
        <v>5338</v>
      </c>
      <c r="H7820" s="50" t="s">
        <v>20765</v>
      </c>
      <c r="I7820" s="50">
        <f>(DAX__2019_2020__33[[#This Row],[Adj Close]]-DAX__2019_2020__33[[#This Row],[Adj Open]])/DAX__2019_2020__33[[#This Row],[Adj Open]]</f>
        <v>1.7820464378999446E-3</v>
      </c>
      <c r="J7820" s="50">
        <f>DAX__2019_2020__33[[#This Row],[Adj Close]]-DAX__2019_2020__33[[#This Row],[Adj Open]]</f>
        <v>0.10415140040163351</v>
      </c>
      <c r="K7820" s="50">
        <v>662073</v>
      </c>
    </row>
    <row r="7821" spans="1:11" x14ac:dyDescent="0.3">
      <c r="A7821" s="51" t="str">
        <f t="shared" si="127"/>
        <v>HEI.DE</v>
      </c>
      <c r="B7821" s="52" t="s">
        <v>327</v>
      </c>
      <c r="C7821" s="50" t="s">
        <v>18959</v>
      </c>
      <c r="D7821" s="50">
        <f>DAX__2019_2020__33[[#This Row],[Open]]*(DAX__2019_2020__33[[#This Row],[Adj Close]]/DAX__2019_2020__33[[#This Row],[Close]])</f>
        <v>58.601060350355851</v>
      </c>
      <c r="E7821" s="50" t="s">
        <v>5228</v>
      </c>
      <c r="F7821" s="50" t="s">
        <v>8022</v>
      </c>
      <c r="G7821" s="50" t="s">
        <v>8022</v>
      </c>
      <c r="H7821" s="50" t="s">
        <v>20766</v>
      </c>
      <c r="I7821" s="50">
        <f>(DAX__2019_2020__33[[#This Row],[Adj Close]]-DAX__2019_2020__33[[#This Row],[Adj Open]])/DAX__2019_2020__33[[#This Row],[Adj Open]]</f>
        <v>-5.3316501184086929E-3</v>
      </c>
      <c r="J7821" s="50">
        <f>DAX__2019_2020__33[[#This Row],[Adj Close]]-DAX__2019_2020__33[[#This Row],[Adj Open]]</f>
        <v>-0.31244035035584972</v>
      </c>
      <c r="K7821" s="50">
        <v>575033</v>
      </c>
    </row>
    <row r="7822" spans="1:11" x14ac:dyDescent="0.3">
      <c r="A7822" s="51" t="str">
        <f t="shared" si="127"/>
        <v>HEI.DE</v>
      </c>
      <c r="B7822" s="52" t="s">
        <v>328</v>
      </c>
      <c r="C7822" s="50" t="s">
        <v>5330</v>
      </c>
      <c r="D7822" s="50">
        <f>DAX__2019_2020__33[[#This Row],[Open]]*(DAX__2019_2020__33[[#This Row],[Adj Close]]/DAX__2019_2020__33[[#This Row],[Close]])</f>
        <v>58.149747665080731</v>
      </c>
      <c r="E7822" s="50" t="s">
        <v>5563</v>
      </c>
      <c r="F7822" s="50" t="s">
        <v>8035</v>
      </c>
      <c r="G7822" s="50" t="s">
        <v>18982</v>
      </c>
      <c r="H7822" s="50" t="s">
        <v>20767</v>
      </c>
      <c r="I7822" s="50">
        <f>(DAX__2019_2020__33[[#This Row],[Adj Close]]-DAX__2019_2020__33[[#This Row],[Adj Open]])/DAX__2019_2020__33[[#This Row],[Adj Open]]</f>
        <v>-8.954925373132616E-4</v>
      </c>
      <c r="J7822" s="50">
        <f>DAX__2019_2020__33[[#This Row],[Adj Close]]-DAX__2019_2020__33[[#This Row],[Adj Open]]</f>
        <v>-5.2072665080729053E-2</v>
      </c>
      <c r="K7822" s="50">
        <v>437199</v>
      </c>
    </row>
    <row r="7823" spans="1:11" x14ac:dyDescent="0.3">
      <c r="A7823" s="51" t="str">
        <f t="shared" si="127"/>
        <v>HEI.DE</v>
      </c>
      <c r="B7823" s="52" t="s">
        <v>329</v>
      </c>
      <c r="C7823" s="50" t="s">
        <v>8035</v>
      </c>
      <c r="D7823" s="50">
        <f>DAX__2019_2020__33[[#This Row],[Open]]*(DAX__2019_2020__33[[#This Row],[Adj Close]]/DAX__2019_2020__33[[#This Row],[Close]])</f>
        <v>57.941451004539999</v>
      </c>
      <c r="E7823" s="50" t="s">
        <v>8909</v>
      </c>
      <c r="F7823" s="50" t="s">
        <v>5093</v>
      </c>
      <c r="G7823" s="50" t="s">
        <v>5093</v>
      </c>
      <c r="H7823" s="50" t="s">
        <v>20750</v>
      </c>
      <c r="I7823" s="50">
        <f>(DAX__2019_2020__33[[#This Row],[Adj Close]]-DAX__2019_2020__33[[#This Row],[Adj Open]])/DAX__2019_2020__33[[#This Row],[Adj Open]]</f>
        <v>-2.2468543365232418E-2</v>
      </c>
      <c r="J7823" s="50">
        <f>DAX__2019_2020__33[[#This Row],[Adj Close]]-DAX__2019_2020__33[[#This Row],[Adj Open]]</f>
        <v>-1.3018600045399964</v>
      </c>
      <c r="K7823" s="50">
        <v>1157495</v>
      </c>
    </row>
    <row r="7824" spans="1:11" x14ac:dyDescent="0.3">
      <c r="A7824" s="51" t="str">
        <f t="shared" si="127"/>
        <v>HEI.DE</v>
      </c>
      <c r="B7824" s="52" t="s">
        <v>330</v>
      </c>
      <c r="C7824" s="50" t="s">
        <v>7681</v>
      </c>
      <c r="D7824" s="50">
        <f>DAX__2019_2020__33[[#This Row],[Open]]*(DAX__2019_2020__33[[#This Row],[Adj Close]]/DAX__2019_2020__33[[#This Row],[Close]])</f>
        <v>56.726383179773798</v>
      </c>
      <c r="E7824" s="50" t="s">
        <v>9160</v>
      </c>
      <c r="F7824" s="50" t="s">
        <v>7302</v>
      </c>
      <c r="G7824" s="50" t="s">
        <v>7332</v>
      </c>
      <c r="H7824" s="50" t="s">
        <v>20768</v>
      </c>
      <c r="I7824" s="50">
        <f>(DAX__2019_2020__33[[#This Row],[Adj Close]]-DAX__2019_2020__33[[#This Row],[Adj Open]])/DAX__2019_2020__33[[#This Row],[Adj Open]]</f>
        <v>-1.5605951413617527E-2</v>
      </c>
      <c r="J7824" s="50">
        <f>DAX__2019_2020__33[[#This Row],[Adj Close]]-DAX__2019_2020__33[[#This Row],[Adj Open]]</f>
        <v>-0.88526917977380037</v>
      </c>
      <c r="K7824" s="50">
        <v>1698580</v>
      </c>
    </row>
    <row r="7825" spans="1:11" x14ac:dyDescent="0.3">
      <c r="A7825" s="51" t="str">
        <f t="shared" si="127"/>
        <v>HEI.DE</v>
      </c>
      <c r="B7825" s="52" t="s">
        <v>331</v>
      </c>
      <c r="C7825" s="50" t="s">
        <v>9590</v>
      </c>
      <c r="D7825" s="50">
        <f>DAX__2019_2020__33[[#This Row],[Open]]*(DAX__2019_2020__33[[#This Row],[Adj Close]]/DAX__2019_2020__33[[#This Row],[Close]])</f>
        <v>55.736970623906721</v>
      </c>
      <c r="E7825" s="50" t="s">
        <v>5594</v>
      </c>
      <c r="F7825" s="50" t="s">
        <v>5371</v>
      </c>
      <c r="G7825" s="50" t="s">
        <v>5594</v>
      </c>
      <c r="H7825" s="50" t="s">
        <v>20739</v>
      </c>
      <c r="I7825" s="50">
        <f>(DAX__2019_2020__33[[#This Row],[Adj Close]]-DAX__2019_2020__33[[#This Row],[Adj Open]])/DAX__2019_2020__33[[#This Row],[Adj Open]]</f>
        <v>1.2145733227254213E-2</v>
      </c>
      <c r="J7825" s="50">
        <f>DAX__2019_2020__33[[#This Row],[Adj Close]]-DAX__2019_2020__33[[#This Row],[Adj Open]]</f>
        <v>0.67696637609327581</v>
      </c>
      <c r="K7825" s="50">
        <v>510357</v>
      </c>
    </row>
    <row r="7826" spans="1:11" x14ac:dyDescent="0.3">
      <c r="A7826" s="51" t="str">
        <f t="shared" si="127"/>
        <v>HEI.DE</v>
      </c>
      <c r="B7826" s="52" t="s">
        <v>332</v>
      </c>
      <c r="C7826" s="50" t="s">
        <v>5585</v>
      </c>
      <c r="D7826" s="50">
        <f>DAX__2019_2020__33[[#This Row],[Open]]*(DAX__2019_2020__33[[#This Row],[Adj Close]]/DAX__2019_2020__33[[#This Row],[Close]])</f>
        <v>56.674310020842817</v>
      </c>
      <c r="E7826" s="50" t="s">
        <v>19192</v>
      </c>
      <c r="F7826" s="50" t="s">
        <v>5345</v>
      </c>
      <c r="G7826" s="50" t="s">
        <v>9477</v>
      </c>
      <c r="H7826" s="50" t="s">
        <v>20719</v>
      </c>
      <c r="I7826" s="50">
        <f>(DAX__2019_2020__33[[#This Row],[Adj Close]]-DAX__2019_2020__33[[#This Row],[Adj Open]])/DAX__2019_2020__33[[#This Row],[Adj Open]]</f>
        <v>-6.4319445743363634E-3</v>
      </c>
      <c r="J7826" s="50">
        <f>DAX__2019_2020__33[[#This Row],[Adj Close]]-DAX__2019_2020__33[[#This Row],[Adj Open]]</f>
        <v>-0.36452602084281693</v>
      </c>
      <c r="K7826" s="50">
        <v>419879</v>
      </c>
    </row>
    <row r="7827" spans="1:11" x14ac:dyDescent="0.3">
      <c r="A7827" s="51" t="str">
        <f t="shared" si="127"/>
        <v>HEI.DE</v>
      </c>
      <c r="B7827" s="52" t="s">
        <v>333</v>
      </c>
      <c r="C7827" s="50" t="s">
        <v>8808</v>
      </c>
      <c r="D7827" s="50">
        <f>DAX__2019_2020__33[[#This Row],[Open]]*(DAX__2019_2020__33[[#This Row],[Adj Close]]/DAX__2019_2020__33[[#This Row],[Close]])</f>
        <v>56.170919140242212</v>
      </c>
      <c r="E7827" s="50" t="s">
        <v>7386</v>
      </c>
      <c r="F7827" s="50" t="s">
        <v>9207</v>
      </c>
      <c r="G7827" s="50" t="s">
        <v>7371</v>
      </c>
      <c r="H7827" s="50" t="s">
        <v>20738</v>
      </c>
      <c r="I7827" s="50">
        <f>(DAX__2019_2020__33[[#This Row],[Adj Close]]-DAX__2019_2020__33[[#This Row],[Adj Open]])/DAX__2019_2020__33[[#This Row],[Adj Open]]</f>
        <v>3.7082508697736751E-3</v>
      </c>
      <c r="J7827" s="50">
        <f>DAX__2019_2020__33[[#This Row],[Adj Close]]-DAX__2019_2020__33[[#This Row],[Adj Open]]</f>
        <v>0.20829585975778997</v>
      </c>
      <c r="K7827" s="50">
        <v>267933</v>
      </c>
    </row>
    <row r="7828" spans="1:11" x14ac:dyDescent="0.3">
      <c r="A7828" s="51" t="str">
        <f t="shared" si="127"/>
        <v>HEI.DE</v>
      </c>
      <c r="B7828" s="52" t="s">
        <v>334</v>
      </c>
      <c r="C7828" s="50" t="s">
        <v>8808</v>
      </c>
      <c r="D7828" s="50">
        <f>DAX__2019_2020__33[[#This Row],[Open]]*(DAX__2019_2020__33[[#This Row],[Adj Close]]/DAX__2019_2020__33[[#This Row],[Close]])</f>
        <v>56.170918819799674</v>
      </c>
      <c r="E7828" s="50" t="s">
        <v>9197</v>
      </c>
      <c r="F7828" s="50" t="s">
        <v>7351</v>
      </c>
      <c r="G7828" s="50" t="s">
        <v>7388</v>
      </c>
      <c r="H7828" s="50" t="s">
        <v>20769</v>
      </c>
      <c r="I7828" s="50">
        <f>(DAX__2019_2020__33[[#This Row],[Adj Close]]-DAX__2019_2020__33[[#This Row],[Adj Open]])/DAX__2019_2020__33[[#This Row],[Adj Open]]</f>
        <v>1.1433837895027228E-2</v>
      </c>
      <c r="J7828" s="50">
        <f>DAX__2019_2020__33[[#This Row],[Adj Close]]-DAX__2019_2020__33[[#This Row],[Adj Open]]</f>
        <v>0.64224918020032362</v>
      </c>
      <c r="K7828" s="50">
        <v>579341</v>
      </c>
    </row>
    <row r="7829" spans="1:11" x14ac:dyDescent="0.3">
      <c r="A7829" s="51" t="str">
        <f t="shared" si="127"/>
        <v>HEI.DE</v>
      </c>
      <c r="B7829" s="52" t="s">
        <v>335</v>
      </c>
      <c r="C7829" s="50" t="s">
        <v>5315</v>
      </c>
      <c r="D7829" s="50">
        <f>DAX__2019_2020__33[[#This Row],[Open]]*(DAX__2019_2020__33[[#This Row],[Adj Close]]/DAX__2019_2020__33[[#This Row],[Close]])</f>
        <v>56.205636790338808</v>
      </c>
      <c r="E7829" s="50" t="s">
        <v>5315</v>
      </c>
      <c r="F7829" s="50" t="s">
        <v>5164</v>
      </c>
      <c r="G7829" s="50" t="s">
        <v>7301</v>
      </c>
      <c r="H7829" s="50" t="s">
        <v>20770</v>
      </c>
      <c r="I7829" s="50">
        <f>(DAX__2019_2020__33[[#This Row],[Adj Close]]-DAX__2019_2020__33[[#This Row],[Adj Open]])/DAX__2019_2020__33[[#This Row],[Adj Open]]</f>
        <v>-1.6059310807309633E-2</v>
      </c>
      <c r="J7829" s="50">
        <f>DAX__2019_2020__33[[#This Row],[Adj Close]]-DAX__2019_2020__33[[#This Row],[Adj Open]]</f>
        <v>-0.90262379033880791</v>
      </c>
      <c r="K7829" s="50">
        <v>902201</v>
      </c>
    </row>
    <row r="7830" spans="1:11" x14ac:dyDescent="0.3">
      <c r="A7830" s="51" t="str">
        <f t="shared" si="127"/>
        <v>HEI.DE</v>
      </c>
      <c r="B7830" s="52" t="s">
        <v>336</v>
      </c>
      <c r="C7830" s="50" t="s">
        <v>5269</v>
      </c>
      <c r="D7830" s="50">
        <f>DAX__2019_2020__33[[#This Row],[Open]]*(DAX__2019_2020__33[[#This Row],[Adj Close]]/DAX__2019_2020__33[[#This Row],[Close]])</f>
        <v>55.025283801705676</v>
      </c>
      <c r="E7830" s="50" t="s">
        <v>5274</v>
      </c>
      <c r="F7830" s="50" t="s">
        <v>7685</v>
      </c>
      <c r="G7830" s="50" t="s">
        <v>5274</v>
      </c>
      <c r="H7830" s="50" t="s">
        <v>20731</v>
      </c>
      <c r="I7830" s="50">
        <f>(DAX__2019_2020__33[[#This Row],[Adj Close]]-DAX__2019_2020__33[[#This Row],[Adj Open]])/DAX__2019_2020__33[[#This Row],[Adj Open]]</f>
        <v>2.8391166296807867E-3</v>
      </c>
      <c r="J7830" s="50">
        <f>DAX__2019_2020__33[[#This Row],[Adj Close]]-DAX__2019_2020__33[[#This Row],[Adj Open]]</f>
        <v>0.1562231982943274</v>
      </c>
      <c r="K7830" s="50">
        <v>731854</v>
      </c>
    </row>
    <row r="7831" spans="1:11" x14ac:dyDescent="0.3">
      <c r="A7831" s="51" t="str">
        <f t="shared" si="127"/>
        <v>HEI.DE</v>
      </c>
      <c r="B7831" s="52" t="s">
        <v>337</v>
      </c>
      <c r="C7831" s="50" t="s">
        <v>7301</v>
      </c>
      <c r="D7831" s="50">
        <f>DAX__2019_2020__33[[#This Row],[Open]]*(DAX__2019_2020__33[[#This Row],[Adj Close]]/DAX__2019_2020__33[[#This Row],[Close]])</f>
        <v>55.303018682945556</v>
      </c>
      <c r="E7831" s="50" t="s">
        <v>7681</v>
      </c>
      <c r="F7831" s="50" t="s">
        <v>7301</v>
      </c>
      <c r="G7831" s="50" t="s">
        <v>5512</v>
      </c>
      <c r="H7831" s="50" t="s">
        <v>20771</v>
      </c>
      <c r="I7831" s="50">
        <f>(DAX__2019_2020__33[[#This Row],[Adj Close]]-DAX__2019_2020__33[[#This Row],[Adj Open]])/DAX__2019_2020__33[[#This Row],[Adj Open]]</f>
        <v>2.2598916782816728E-2</v>
      </c>
      <c r="J7831" s="50">
        <f>DAX__2019_2020__33[[#This Row],[Adj Close]]-DAX__2019_2020__33[[#This Row],[Adj Open]]</f>
        <v>1.2497883170544455</v>
      </c>
      <c r="K7831" s="50">
        <v>955136</v>
      </c>
    </row>
    <row r="7832" spans="1:11" x14ac:dyDescent="0.3">
      <c r="A7832" s="51" t="str">
        <f t="shared" si="127"/>
        <v>HEI.DE</v>
      </c>
      <c r="B7832" s="52" t="s">
        <v>338</v>
      </c>
      <c r="C7832" s="50" t="s">
        <v>5539</v>
      </c>
      <c r="D7832" s="50">
        <f>DAX__2019_2020__33[[#This Row],[Open]]*(DAX__2019_2020__33[[#This Row],[Adj Close]]/DAX__2019_2020__33[[#This Row],[Close]])</f>
        <v>56.275067619155664</v>
      </c>
      <c r="E7832" s="50" t="s">
        <v>5359</v>
      </c>
      <c r="F7832" s="50" t="s">
        <v>7353</v>
      </c>
      <c r="G7832" s="50" t="s">
        <v>5600</v>
      </c>
      <c r="H7832" s="50" t="s">
        <v>20772</v>
      </c>
      <c r="I7832" s="50">
        <f>(DAX__2019_2020__33[[#This Row],[Adj Close]]-DAX__2019_2020__33[[#This Row],[Adj Open]])/DAX__2019_2020__33[[#This Row],[Adj Open]]</f>
        <v>1.4188865773526625E-2</v>
      </c>
      <c r="J7832" s="50">
        <f>DAX__2019_2020__33[[#This Row],[Adj Close]]-DAX__2019_2020__33[[#This Row],[Adj Open]]</f>
        <v>0.79847938084433423</v>
      </c>
      <c r="K7832" s="50">
        <v>699034</v>
      </c>
    </row>
    <row r="7833" spans="1:11" x14ac:dyDescent="0.3">
      <c r="A7833" s="51" t="str">
        <f t="shared" ref="A7833:A7896" si="128">"HEI.DE"</f>
        <v>HEI.DE</v>
      </c>
      <c r="B7833" s="52" t="s">
        <v>339</v>
      </c>
      <c r="C7833" s="50" t="s">
        <v>8852</v>
      </c>
      <c r="D7833" s="50">
        <f>DAX__2019_2020__33[[#This Row],[Open]]*(DAX__2019_2020__33[[#This Row],[Adj Close]]/DAX__2019_2020__33[[#This Row],[Close]])</f>
        <v>57.125616059461272</v>
      </c>
      <c r="E7833" s="50" t="s">
        <v>5560</v>
      </c>
      <c r="F7833" s="50" t="s">
        <v>7371</v>
      </c>
      <c r="G7833" s="50" t="s">
        <v>7377</v>
      </c>
      <c r="H7833" s="50" t="s">
        <v>20773</v>
      </c>
      <c r="I7833" s="50">
        <f>(DAX__2019_2020__33[[#This Row],[Adj Close]]-DAX__2019_2020__33[[#This Row],[Adj Open]])/DAX__2019_2020__33[[#This Row],[Adj Open]]</f>
        <v>-6.381008811911104E-3</v>
      </c>
      <c r="J7833" s="50">
        <f>DAX__2019_2020__33[[#This Row],[Adj Close]]-DAX__2019_2020__33[[#This Row],[Adj Open]]</f>
        <v>-0.36451905946127283</v>
      </c>
      <c r="K7833" s="50">
        <v>686530</v>
      </c>
    </row>
    <row r="7834" spans="1:11" x14ac:dyDescent="0.3">
      <c r="A7834" s="51" t="str">
        <f t="shared" si="128"/>
        <v>HEI.DE</v>
      </c>
      <c r="B7834" s="52" t="s">
        <v>340</v>
      </c>
      <c r="C7834" s="50" t="s">
        <v>11518</v>
      </c>
      <c r="D7834" s="50">
        <f>DAX__2019_2020__33[[#This Row],[Open]]*(DAX__2019_2020__33[[#This Row],[Adj Close]]/DAX__2019_2020__33[[#This Row],[Close]])</f>
        <v>56.899958992252884</v>
      </c>
      <c r="E7834" s="50" t="s">
        <v>8852</v>
      </c>
      <c r="F7834" s="50" t="s">
        <v>5184</v>
      </c>
      <c r="G7834" s="50" t="s">
        <v>12786</v>
      </c>
      <c r="H7834" s="50" t="s">
        <v>20774</v>
      </c>
      <c r="I7834" s="50">
        <f>(DAX__2019_2020__33[[#This Row],[Adj Close]]-DAX__2019_2020__33[[#This Row],[Adj Open]])/DAX__2019_2020__33[[#This Row],[Adj Open]]</f>
        <v>-2.2879805456980012E-2</v>
      </c>
      <c r="J7834" s="50">
        <f>DAX__2019_2020__33[[#This Row],[Adj Close]]-DAX__2019_2020__33[[#This Row],[Adj Open]]</f>
        <v>-1.3018599922528864</v>
      </c>
      <c r="K7834" s="50">
        <v>766242</v>
      </c>
    </row>
    <row r="7835" spans="1:11" x14ac:dyDescent="0.3">
      <c r="A7835" s="51" t="str">
        <f t="shared" si="128"/>
        <v>HEI.DE</v>
      </c>
      <c r="B7835" s="52" t="s">
        <v>341</v>
      </c>
      <c r="C7835" s="50" t="s">
        <v>11367</v>
      </c>
      <c r="D7835" s="50">
        <f>DAX__2019_2020__33[[#This Row],[Open]]*(DAX__2019_2020__33[[#This Row],[Adj Close]]/DAX__2019_2020__33[[#This Row],[Close]])</f>
        <v>55.528666600540994</v>
      </c>
      <c r="E7835" s="50" t="s">
        <v>5225</v>
      </c>
      <c r="F7835" s="50" t="s">
        <v>11378</v>
      </c>
      <c r="G7835" s="50" t="s">
        <v>7368</v>
      </c>
      <c r="H7835" s="50" t="s">
        <v>20775</v>
      </c>
      <c r="I7835" s="50">
        <f>(DAX__2019_2020__33[[#This Row],[Adj Close]]-DAX__2019_2020__33[[#This Row],[Adj Open]])/DAX__2019_2020__33[[#This Row],[Adj Open]]</f>
        <v>1.5630196936542611E-3</v>
      </c>
      <c r="J7835" s="50">
        <f>DAX__2019_2020__33[[#This Row],[Adj Close]]-DAX__2019_2020__33[[#This Row],[Adj Open]]</f>
        <v>8.6792399459007186E-2</v>
      </c>
      <c r="K7835" s="50">
        <v>611613</v>
      </c>
    </row>
    <row r="7836" spans="1:11" x14ac:dyDescent="0.3">
      <c r="A7836" s="51" t="str">
        <f t="shared" si="128"/>
        <v>HEI.DE</v>
      </c>
      <c r="B7836" s="52" t="s">
        <v>342</v>
      </c>
      <c r="C7836" s="50" t="s">
        <v>7393</v>
      </c>
      <c r="D7836" s="50">
        <f>DAX__2019_2020__33[[#This Row],[Open]]*(DAX__2019_2020__33[[#This Row],[Adj Close]]/DAX__2019_2020__33[[#This Row],[Close]])</f>
        <v>55.563381050417767</v>
      </c>
      <c r="E7836" s="50" t="s">
        <v>7349</v>
      </c>
      <c r="F7836" s="50" t="s">
        <v>7339</v>
      </c>
      <c r="G7836" s="50" t="s">
        <v>7588</v>
      </c>
      <c r="H7836" s="50" t="s">
        <v>20730</v>
      </c>
      <c r="I7836" s="50">
        <f>(DAX__2019_2020__33[[#This Row],[Adj Close]]-DAX__2019_2020__33[[#This Row],[Adj Open]])/DAX__2019_2020__33[[#This Row],[Adj Open]]</f>
        <v>-1.0934036751048268E-2</v>
      </c>
      <c r="J7836" s="50">
        <f>DAX__2019_2020__33[[#This Row],[Adj Close]]-DAX__2019_2020__33[[#This Row],[Adj Open]]</f>
        <v>-0.60753205041776681</v>
      </c>
      <c r="K7836" s="50">
        <v>991181</v>
      </c>
    </row>
    <row r="7837" spans="1:11" x14ac:dyDescent="0.3">
      <c r="A7837" s="51" t="str">
        <f t="shared" si="128"/>
        <v>HEI.DE</v>
      </c>
      <c r="B7837" s="52" t="s">
        <v>343</v>
      </c>
      <c r="C7837" s="50" t="s">
        <v>5269</v>
      </c>
      <c r="D7837" s="50">
        <f>DAX__2019_2020__33[[#This Row],[Open]]*(DAX__2019_2020__33[[#This Row],[Adj Close]]/DAX__2019_2020__33[[#This Row],[Close]])</f>
        <v>55.025288364580177</v>
      </c>
      <c r="E7837" s="50" t="s">
        <v>9478</v>
      </c>
      <c r="F7837" s="50" t="s">
        <v>7599</v>
      </c>
      <c r="G7837" s="50" t="s">
        <v>7295</v>
      </c>
      <c r="H7837" s="50" t="s">
        <v>20776</v>
      </c>
      <c r="I7837" s="50">
        <f>(DAX__2019_2020__33[[#This Row],[Adj Close]]-DAX__2019_2020__33[[#This Row],[Adj Open]])/DAX__2019_2020__33[[#This Row],[Adj Open]]</f>
        <v>-7.8864350824467949E-3</v>
      </c>
      <c r="J7837" s="50">
        <f>DAX__2019_2020__33[[#This Row],[Adj Close]]-DAX__2019_2020__33[[#This Row],[Adj Open]]</f>
        <v>-0.43395336458017653</v>
      </c>
      <c r="K7837" s="50">
        <v>834080</v>
      </c>
    </row>
    <row r="7838" spans="1:11" x14ac:dyDescent="0.3">
      <c r="A7838" s="51" t="str">
        <f t="shared" si="128"/>
        <v>HEI.DE</v>
      </c>
      <c r="B7838" s="52" t="s">
        <v>344</v>
      </c>
      <c r="C7838" s="50" t="s">
        <v>5256</v>
      </c>
      <c r="D7838" s="50">
        <f>DAX__2019_2020__33[[#This Row],[Open]]*(DAX__2019_2020__33[[#This Row],[Adj Close]]/DAX__2019_2020__33[[#This Row],[Close]])</f>
        <v>54.678120930968966</v>
      </c>
      <c r="E7838" s="50" t="s">
        <v>7588</v>
      </c>
      <c r="F7838" s="50" t="s">
        <v>5305</v>
      </c>
      <c r="G7838" s="50" t="s">
        <v>7339</v>
      </c>
      <c r="H7838" s="50" t="s">
        <v>20777</v>
      </c>
      <c r="I7838" s="50">
        <f>(DAX__2019_2020__33[[#This Row],[Adj Close]]-DAX__2019_2020__33[[#This Row],[Adj Open]])/DAX__2019_2020__33[[#This Row],[Adj Open]]</f>
        <v>2.5396825396825752E-3</v>
      </c>
      <c r="J7838" s="50">
        <f>DAX__2019_2020__33[[#This Row],[Adj Close]]-DAX__2019_2020__33[[#This Row],[Adj Open]]</f>
        <v>0.13886506903103424</v>
      </c>
      <c r="K7838" s="50">
        <v>712735</v>
      </c>
    </row>
    <row r="7839" spans="1:11" x14ac:dyDescent="0.3">
      <c r="A7839" s="51" t="str">
        <f t="shared" si="128"/>
        <v>HEI.DE</v>
      </c>
      <c r="B7839" s="52" t="s">
        <v>345</v>
      </c>
      <c r="C7839" s="50" t="s">
        <v>5541</v>
      </c>
      <c r="D7839" s="50">
        <f>DAX__2019_2020__33[[#This Row],[Open]]*(DAX__2019_2020__33[[#This Row],[Adj Close]]/DAX__2019_2020__33[[#This Row],[Close]])</f>
        <v>55.060000243586096</v>
      </c>
      <c r="E7839" s="50" t="s">
        <v>7302</v>
      </c>
      <c r="F7839" s="50" t="s">
        <v>5541</v>
      </c>
      <c r="G7839" s="50" t="s">
        <v>7881</v>
      </c>
      <c r="H7839" s="50" t="s">
        <v>20778</v>
      </c>
      <c r="I7839" s="50">
        <f>(DAX__2019_2020__33[[#This Row],[Adj Close]]-DAX__2019_2020__33[[#This Row],[Adj Open]])/DAX__2019_2020__33[[#This Row],[Adj Open]]</f>
        <v>9.4577870343283063E-3</v>
      </c>
      <c r="J7839" s="50">
        <f>DAX__2019_2020__33[[#This Row],[Adj Close]]-DAX__2019_2020__33[[#This Row],[Adj Open]]</f>
        <v>0.52074575641390197</v>
      </c>
      <c r="K7839" s="50">
        <v>759477</v>
      </c>
    </row>
    <row r="7840" spans="1:11" x14ac:dyDescent="0.3">
      <c r="A7840" s="51" t="str">
        <f t="shared" si="128"/>
        <v>HEI.DE</v>
      </c>
      <c r="B7840" s="52" t="s">
        <v>346</v>
      </c>
      <c r="C7840" s="50" t="s">
        <v>7881</v>
      </c>
      <c r="D7840" s="50">
        <f>DAX__2019_2020__33[[#This Row],[Open]]*(DAX__2019_2020__33[[#This Row],[Adj Close]]/DAX__2019_2020__33[[#This Row],[Close]])</f>
        <v>55.580742283006217</v>
      </c>
      <c r="E7840" s="50" t="s">
        <v>9207</v>
      </c>
      <c r="F7840" s="50" t="s">
        <v>9478</v>
      </c>
      <c r="G7840" s="50" t="s">
        <v>5008</v>
      </c>
      <c r="H7840" s="50" t="s">
        <v>20779</v>
      </c>
      <c r="I7840" s="50">
        <f>(DAX__2019_2020__33[[#This Row],[Adj Close]]-DAX__2019_2020__33[[#This Row],[Adj Open]])/DAX__2019_2020__33[[#This Row],[Adj Open]]</f>
        <v>7.4952528498554855E-3</v>
      </c>
      <c r="J7840" s="50">
        <f>DAX__2019_2020__33[[#This Row],[Adj Close]]-DAX__2019_2020__33[[#This Row],[Adj Open]]</f>
        <v>0.41659171699378561</v>
      </c>
      <c r="K7840" s="50">
        <v>527187</v>
      </c>
    </row>
    <row r="7841" spans="1:11" x14ac:dyDescent="0.3">
      <c r="A7841" s="51" t="str">
        <f t="shared" si="128"/>
        <v>HEI.DE</v>
      </c>
      <c r="B7841" s="52" t="s">
        <v>347</v>
      </c>
      <c r="C7841" s="50" t="s">
        <v>7302</v>
      </c>
      <c r="D7841" s="50">
        <f>DAX__2019_2020__33[[#This Row],[Open]]*(DAX__2019_2020__33[[#This Row],[Adj Close]]/DAX__2019_2020__33[[#This Row],[Close]])</f>
        <v>55.771684930618541</v>
      </c>
      <c r="E7841" s="50" t="s">
        <v>9207</v>
      </c>
      <c r="F7841" s="50" t="s">
        <v>7362</v>
      </c>
      <c r="G7841" s="50" t="s">
        <v>9207</v>
      </c>
      <c r="H7841" s="50" t="s">
        <v>20735</v>
      </c>
      <c r="I7841" s="50">
        <f>(DAX__2019_2020__33[[#This Row],[Adj Close]]-DAX__2019_2020__33[[#This Row],[Adj Open]])/DAX__2019_2020__33[[#This Row],[Adj Open]]</f>
        <v>6.5359163854369793E-3</v>
      </c>
      <c r="J7841" s="50">
        <f>DAX__2019_2020__33[[#This Row],[Adj Close]]-DAX__2019_2020__33[[#This Row],[Adj Open]]</f>
        <v>0.36451906938145839</v>
      </c>
      <c r="K7841" s="50">
        <v>620687</v>
      </c>
    </row>
    <row r="7842" spans="1:11" x14ac:dyDescent="0.3">
      <c r="A7842" s="51" t="str">
        <f t="shared" si="128"/>
        <v>HEI.DE</v>
      </c>
      <c r="B7842" s="52" t="s">
        <v>348</v>
      </c>
      <c r="C7842" s="50" t="s">
        <v>7577</v>
      </c>
      <c r="D7842" s="50">
        <f>DAX__2019_2020__33[[#This Row],[Open]]*(DAX__2019_2020__33[[#This Row],[Adj Close]]/DAX__2019_2020__33[[#This Row],[Close]])</f>
        <v>56.292427202257322</v>
      </c>
      <c r="E7842" s="50" t="s">
        <v>7377</v>
      </c>
      <c r="F7842" s="50" t="s">
        <v>7886</v>
      </c>
      <c r="G7842" s="50" t="s">
        <v>5591</v>
      </c>
      <c r="H7842" s="50" t="s">
        <v>20780</v>
      </c>
      <c r="I7842" s="50">
        <f>(DAX__2019_2020__33[[#This Row],[Adj Close]]-DAX__2019_2020__33[[#This Row],[Adj Open]])/DAX__2019_2020__33[[#This Row],[Adj Open]]</f>
        <v>-3.3919518440957181E-3</v>
      </c>
      <c r="J7842" s="50">
        <f>DAX__2019_2020__33[[#This Row],[Adj Close]]-DAX__2019_2020__33[[#This Row],[Adj Open]]</f>
        <v>-0.1909412022573207</v>
      </c>
      <c r="K7842" s="50">
        <v>858082</v>
      </c>
    </row>
    <row r="7843" spans="1:11" x14ac:dyDescent="0.3">
      <c r="A7843" s="51" t="str">
        <f t="shared" si="128"/>
        <v>HEI.DE</v>
      </c>
      <c r="B7843" s="52" t="s">
        <v>349</v>
      </c>
      <c r="C7843" s="50" t="s">
        <v>9590</v>
      </c>
      <c r="D7843" s="50">
        <f>DAX__2019_2020__33[[#This Row],[Open]]*(DAX__2019_2020__33[[#This Row],[Adj Close]]/DAX__2019_2020__33[[#This Row],[Close]])</f>
        <v>55.73696547341455</v>
      </c>
      <c r="E7843" s="50" t="s">
        <v>11354</v>
      </c>
      <c r="F7843" s="50" t="s">
        <v>9590</v>
      </c>
      <c r="G7843" s="50" t="s">
        <v>7351</v>
      </c>
      <c r="H7843" s="50" t="s">
        <v>20781</v>
      </c>
      <c r="I7843" s="50">
        <f>(DAX__2019_2020__33[[#This Row],[Adj Close]]-DAX__2019_2020__33[[#This Row],[Adj Open]])/DAX__2019_2020__33[[#This Row],[Adj Open]]</f>
        <v>6.8514947547261536E-3</v>
      </c>
      <c r="J7843" s="50">
        <f>DAX__2019_2020__33[[#This Row],[Adj Close]]-DAX__2019_2020__33[[#This Row],[Adj Open]]</f>
        <v>0.38188152658545249</v>
      </c>
      <c r="K7843" s="50">
        <v>607952</v>
      </c>
    </row>
    <row r="7844" spans="1:11" x14ac:dyDescent="0.3">
      <c r="A7844" s="51" t="str">
        <f t="shared" si="128"/>
        <v>HEI.DE</v>
      </c>
      <c r="B7844" s="52" t="s">
        <v>350</v>
      </c>
      <c r="C7844" s="50" t="s">
        <v>5512</v>
      </c>
      <c r="D7844" s="50">
        <f>DAX__2019_2020__33[[#This Row],[Open]]*(DAX__2019_2020__33[[#This Row],[Adj Close]]/DAX__2019_2020__33[[#This Row],[Close]])</f>
        <v>56.552800606274729</v>
      </c>
      <c r="E7844" s="50" t="s">
        <v>7377</v>
      </c>
      <c r="F7844" s="50" t="s">
        <v>8794</v>
      </c>
      <c r="G7844" s="50" t="s">
        <v>5000</v>
      </c>
      <c r="H7844" s="50" t="s">
        <v>20747</v>
      </c>
      <c r="I7844" s="50">
        <f>(DAX__2019_2020__33[[#This Row],[Adj Close]]-DAX__2019_2020__33[[#This Row],[Adj Open]])/DAX__2019_2020__33[[#This Row],[Adj Open]]</f>
        <v>-9.2090233757499251E-4</v>
      </c>
      <c r="J7844" s="50">
        <f>DAX__2019_2020__33[[#This Row],[Adj Close]]-DAX__2019_2020__33[[#This Row],[Adj Open]]</f>
        <v>-5.207960627473085E-2</v>
      </c>
      <c r="K7844" s="50">
        <v>629445</v>
      </c>
    </row>
    <row r="7845" spans="1:11" x14ac:dyDescent="0.3">
      <c r="A7845" s="51" t="str">
        <f t="shared" si="128"/>
        <v>HEI.DE</v>
      </c>
      <c r="B7845" s="52" t="s">
        <v>351</v>
      </c>
      <c r="C7845" s="50" t="s">
        <v>5260</v>
      </c>
      <c r="D7845" s="50">
        <f>DAX__2019_2020__33[[#This Row],[Open]]*(DAX__2019_2020__33[[#This Row],[Adj Close]]/DAX__2019_2020__33[[#This Row],[Close]])</f>
        <v>55.54602942635686</v>
      </c>
      <c r="E7845" s="50" t="s">
        <v>8066</v>
      </c>
      <c r="F7845" s="50" t="s">
        <v>7870</v>
      </c>
      <c r="G7845" s="50" t="s">
        <v>5227</v>
      </c>
      <c r="H7845" s="50" t="s">
        <v>20782</v>
      </c>
      <c r="I7845" s="50">
        <f>(DAX__2019_2020__33[[#This Row],[Adj Close]]-DAX__2019_2020__33[[#This Row],[Adj Open]])/DAX__2019_2020__33[[#This Row],[Adj Open]]</f>
        <v>-9.9999843750000535E-3</v>
      </c>
      <c r="J7845" s="50">
        <f>DAX__2019_2020__33[[#This Row],[Adj Close]]-DAX__2019_2020__33[[#This Row],[Adj Open]]</f>
        <v>-0.55545942635686174</v>
      </c>
      <c r="K7845" s="50">
        <v>939713</v>
      </c>
    </row>
    <row r="7846" spans="1:11" x14ac:dyDescent="0.3">
      <c r="A7846" s="51" t="str">
        <f t="shared" si="128"/>
        <v>HEI.DE</v>
      </c>
      <c r="B7846" s="52" t="s">
        <v>352</v>
      </c>
      <c r="C7846" s="50" t="s">
        <v>5369</v>
      </c>
      <c r="D7846" s="50">
        <f>DAX__2019_2020__33[[#This Row],[Open]]*(DAX__2019_2020__33[[#This Row],[Adj Close]]/DAX__2019_2020__33[[#This Row],[Close]])</f>
        <v>55.285658073042732</v>
      </c>
      <c r="E7846" s="50" t="s">
        <v>5184</v>
      </c>
      <c r="F7846" s="50" t="s">
        <v>8091</v>
      </c>
      <c r="G7846" s="50" t="s">
        <v>7676</v>
      </c>
      <c r="H7846" s="50" t="s">
        <v>20783</v>
      </c>
      <c r="I7846" s="50">
        <f>(DAX__2019_2020__33[[#This Row],[Adj Close]]-DAX__2019_2020__33[[#This Row],[Adj Open]])/DAX__2019_2020__33[[#This Row],[Adj Open]]</f>
        <v>-2.5117739009141082E-3</v>
      </c>
      <c r="J7846" s="50">
        <f>DAX__2019_2020__33[[#This Row],[Adj Close]]-DAX__2019_2020__33[[#This Row],[Adj Open]]</f>
        <v>-0.1388650730427301</v>
      </c>
      <c r="K7846" s="50">
        <v>612549</v>
      </c>
    </row>
    <row r="7847" spans="1:11" x14ac:dyDescent="0.3">
      <c r="A7847" s="51" t="str">
        <f t="shared" si="128"/>
        <v>HEI.DE</v>
      </c>
      <c r="B7847" s="52" t="s">
        <v>353</v>
      </c>
      <c r="C7847" s="50" t="s">
        <v>5274</v>
      </c>
      <c r="D7847" s="50">
        <f>DAX__2019_2020__33[[#This Row],[Open]]*(DAX__2019_2020__33[[#This Row],[Adj Close]]/DAX__2019_2020__33[[#This Row],[Close]])</f>
        <v>55.181506936040783</v>
      </c>
      <c r="E7847" s="50" t="s">
        <v>7730</v>
      </c>
      <c r="F7847" s="50" t="s">
        <v>5168</v>
      </c>
      <c r="G7847" s="50" t="s">
        <v>7301</v>
      </c>
      <c r="H7847" s="50" t="s">
        <v>20770</v>
      </c>
      <c r="I7847" s="50">
        <f>(DAX__2019_2020__33[[#This Row],[Adj Close]]-DAX__2019_2020__33[[#This Row],[Adj Open]])/DAX__2019_2020__33[[#This Row],[Adj Open]]</f>
        <v>2.2019345013547876E-3</v>
      </c>
      <c r="J7847" s="50">
        <f>DAX__2019_2020__33[[#This Row],[Adj Close]]-DAX__2019_2020__33[[#This Row],[Adj Open]]</f>
        <v>0.1215060639592167</v>
      </c>
      <c r="K7847" s="50">
        <v>431415</v>
      </c>
    </row>
    <row r="7848" spans="1:11" x14ac:dyDescent="0.3">
      <c r="A7848" s="51" t="str">
        <f t="shared" si="128"/>
        <v>HEI.DE</v>
      </c>
      <c r="B7848" s="52" t="s">
        <v>354</v>
      </c>
      <c r="C7848" s="50" t="s">
        <v>7583</v>
      </c>
      <c r="D7848" s="50">
        <f>DAX__2019_2020__33[[#This Row],[Open]]*(DAX__2019_2020__33[[#This Row],[Adj Close]]/DAX__2019_2020__33[[#This Row],[Close]])</f>
        <v>54.799629497257193</v>
      </c>
      <c r="E7848" s="50" t="s">
        <v>5164</v>
      </c>
      <c r="F7848" s="50" t="s">
        <v>5614</v>
      </c>
      <c r="G7848" s="50" t="s">
        <v>5592</v>
      </c>
      <c r="H7848" s="50" t="s">
        <v>20784</v>
      </c>
      <c r="I7848" s="50">
        <f>(DAX__2019_2020__33[[#This Row],[Adj Close]]-DAX__2019_2020__33[[#This Row],[Adj Open]])/DAX__2019_2020__33[[#This Row],[Adj Open]]</f>
        <v>-8.5524391598423271E-3</v>
      </c>
      <c r="J7848" s="50">
        <f>DAX__2019_2020__33[[#This Row],[Adj Close]]-DAX__2019_2020__33[[#This Row],[Adj Open]]</f>
        <v>-0.46867049725719312</v>
      </c>
      <c r="K7848" s="50">
        <v>771564</v>
      </c>
    </row>
    <row r="7849" spans="1:11" x14ac:dyDescent="0.3">
      <c r="A7849" s="51" t="str">
        <f t="shared" si="128"/>
        <v>HEI.DE</v>
      </c>
      <c r="B7849" s="52" t="s">
        <v>355</v>
      </c>
      <c r="C7849" s="50" t="s">
        <v>7299</v>
      </c>
      <c r="D7849" s="50">
        <f>DAX__2019_2020__33[[#This Row],[Open]]*(DAX__2019_2020__33[[#This Row],[Adj Close]]/DAX__2019_2020__33[[#This Row],[Close]])</f>
        <v>54.348321071850449</v>
      </c>
      <c r="E7849" s="50" t="s">
        <v>19095</v>
      </c>
      <c r="F7849" s="50" t="s">
        <v>8961</v>
      </c>
      <c r="G7849" s="50" t="s">
        <v>7646</v>
      </c>
      <c r="H7849" s="50" t="s">
        <v>20785</v>
      </c>
      <c r="I7849" s="50">
        <f>(DAX__2019_2020__33[[#This Row],[Adj Close]]-DAX__2019_2020__33[[#This Row],[Adj Open]])/DAX__2019_2020__33[[#This Row],[Adj Open]]</f>
        <v>-2.1398914426683475E-2</v>
      </c>
      <c r="J7849" s="50">
        <f>DAX__2019_2020__33[[#This Row],[Adj Close]]-DAX__2019_2020__33[[#This Row],[Adj Open]]</f>
        <v>-1.162995071850446</v>
      </c>
      <c r="K7849" s="50">
        <v>1096289</v>
      </c>
    </row>
    <row r="7850" spans="1:11" x14ac:dyDescent="0.3">
      <c r="A7850" s="51" t="str">
        <f t="shared" si="128"/>
        <v>HEI.DE</v>
      </c>
      <c r="B7850" s="52" t="s">
        <v>356</v>
      </c>
      <c r="C7850" s="50" t="s">
        <v>7711</v>
      </c>
      <c r="D7850" s="50">
        <f>DAX__2019_2020__33[[#This Row],[Open]]*(DAX__2019_2020__33[[#This Row],[Adj Close]]/DAX__2019_2020__33[[#This Row],[Close]])</f>
        <v>53.06381521947398</v>
      </c>
      <c r="E7850" s="50" t="s">
        <v>5173</v>
      </c>
      <c r="F7850" s="50" t="s">
        <v>5277</v>
      </c>
      <c r="G7850" s="50" t="s">
        <v>5173</v>
      </c>
      <c r="H7850" s="50" t="s">
        <v>20786</v>
      </c>
      <c r="I7850" s="50">
        <f>(DAX__2019_2020__33[[#This Row],[Adj Close]]-DAX__2019_2020__33[[#This Row],[Adj Open]])/DAX__2019_2020__33[[#This Row],[Adj Open]]</f>
        <v>1.8972849508878623E-2</v>
      </c>
      <c r="J7850" s="50">
        <f>DAX__2019_2020__33[[#This Row],[Adj Close]]-DAX__2019_2020__33[[#This Row],[Adj Open]]</f>
        <v>1.006771780526023</v>
      </c>
      <c r="K7850" s="50">
        <v>714672</v>
      </c>
    </row>
    <row r="7851" spans="1:11" x14ac:dyDescent="0.3">
      <c r="A7851" s="51" t="str">
        <f t="shared" si="128"/>
        <v>HEI.DE</v>
      </c>
      <c r="B7851" s="52" t="s">
        <v>357</v>
      </c>
      <c r="C7851" s="50" t="s">
        <v>4973</v>
      </c>
      <c r="D7851" s="50">
        <f>DAX__2019_2020__33[[#This Row],[Open]]*(DAX__2019_2020__33[[#This Row],[Adj Close]]/DAX__2019_2020__33[[#This Row],[Close]])</f>
        <v>54.157379640492614</v>
      </c>
      <c r="E7851" s="50" t="s">
        <v>7853</v>
      </c>
      <c r="F7851" s="50" t="s">
        <v>11812</v>
      </c>
      <c r="G7851" s="50" t="s">
        <v>7306</v>
      </c>
      <c r="H7851" s="50" t="s">
        <v>20787</v>
      </c>
      <c r="I7851" s="50">
        <f>(DAX__2019_2020__33[[#This Row],[Adj Close]]-DAX__2019_2020__33[[#This Row],[Adj Open]])/DAX__2019_2020__33[[#This Row],[Adj Open]]</f>
        <v>1.6346089219676594E-2</v>
      </c>
      <c r="J7851" s="50">
        <f>DAX__2019_2020__33[[#This Row],[Adj Close]]-DAX__2019_2020__33[[#This Row],[Adj Open]]</f>
        <v>0.88526135950738905</v>
      </c>
      <c r="K7851" s="50">
        <v>785600</v>
      </c>
    </row>
    <row r="7852" spans="1:11" x14ac:dyDescent="0.3">
      <c r="A7852" s="51" t="str">
        <f t="shared" si="128"/>
        <v>HEI.DE</v>
      </c>
      <c r="B7852" s="52" t="s">
        <v>358</v>
      </c>
      <c r="C7852" s="50" t="s">
        <v>8075</v>
      </c>
      <c r="D7852" s="50">
        <f>DAX__2019_2020__33[[#This Row],[Open]]*(DAX__2019_2020__33[[#This Row],[Adj Close]]/DAX__2019_2020__33[[#This Row],[Close]])</f>
        <v>55.198865285823317</v>
      </c>
      <c r="E7852" s="50" t="s">
        <v>7347</v>
      </c>
      <c r="F7852" s="50" t="s">
        <v>5168</v>
      </c>
      <c r="G7852" s="50" t="s">
        <v>5259</v>
      </c>
      <c r="H7852" s="50" t="s">
        <v>20788</v>
      </c>
      <c r="I7852" s="50">
        <f>(DAX__2019_2020__33[[#This Row],[Adj Close]]-DAX__2019_2020__33[[#This Row],[Adj Open]])/DAX__2019_2020__33[[#This Row],[Adj Open]]</f>
        <v>1.5723270934694149E-2</v>
      </c>
      <c r="J7852" s="50">
        <f>DAX__2019_2020__33[[#This Row],[Adj Close]]-DAX__2019_2020__33[[#This Row],[Adj Open]]</f>
        <v>0.86790671417668364</v>
      </c>
      <c r="K7852" s="50">
        <v>955705</v>
      </c>
    </row>
    <row r="7853" spans="1:11" x14ac:dyDescent="0.3">
      <c r="A7853" s="51" t="str">
        <f t="shared" si="128"/>
        <v>HEI.DE</v>
      </c>
      <c r="B7853" s="52" t="s">
        <v>359</v>
      </c>
      <c r="C7853" s="50" t="s">
        <v>5594</v>
      </c>
      <c r="D7853" s="50">
        <f>DAX__2019_2020__33[[#This Row],[Open]]*(DAX__2019_2020__33[[#This Row],[Adj Close]]/DAX__2019_2020__33[[#This Row],[Close]])</f>
        <v>56.413934272859187</v>
      </c>
      <c r="E7853" s="50" t="s">
        <v>5093</v>
      </c>
      <c r="F7853" s="50" t="s">
        <v>7353</v>
      </c>
      <c r="G7853" s="50" t="s">
        <v>9206</v>
      </c>
      <c r="H7853" s="50" t="s">
        <v>20789</v>
      </c>
      <c r="I7853" s="50">
        <f>(DAX__2019_2020__33[[#This Row],[Adj Close]]-DAX__2019_2020__33[[#This Row],[Adj Open]])/DAX__2019_2020__33[[#This Row],[Adj Open]]</f>
        <v>-9.2307384615385301E-3</v>
      </c>
      <c r="J7853" s="50">
        <f>DAX__2019_2020__33[[#This Row],[Adj Close]]-DAX__2019_2020__33[[#This Row],[Adj Open]]</f>
        <v>-0.52074227285918795</v>
      </c>
      <c r="K7853" s="50">
        <v>555226</v>
      </c>
    </row>
    <row r="7854" spans="1:11" x14ac:dyDescent="0.3">
      <c r="A7854" s="51" t="str">
        <f t="shared" si="128"/>
        <v>HEI.DE</v>
      </c>
      <c r="B7854" s="52" t="s">
        <v>360</v>
      </c>
      <c r="C7854" s="50" t="s">
        <v>9206</v>
      </c>
      <c r="D7854" s="50">
        <f>DAX__2019_2020__33[[#This Row],[Open]]*(DAX__2019_2020__33[[#This Row],[Adj Close]]/DAX__2019_2020__33[[#This Row],[Close]])</f>
        <v>55.893189660323571</v>
      </c>
      <c r="E7854" s="50" t="s">
        <v>5567</v>
      </c>
      <c r="F7854" s="50" t="s">
        <v>11378</v>
      </c>
      <c r="G7854" s="50" t="s">
        <v>7310</v>
      </c>
      <c r="H7854" s="50" t="s">
        <v>20790</v>
      </c>
      <c r="I7854" s="50">
        <f>(DAX__2019_2020__33[[#This Row],[Adj Close]]-DAX__2019_2020__33[[#This Row],[Adj Open]])/DAX__2019_2020__33[[#This Row],[Adj Open]]</f>
        <v>-7.1429035048786666E-3</v>
      </c>
      <c r="J7854" s="50">
        <f>DAX__2019_2020__33[[#This Row],[Adj Close]]-DAX__2019_2020__33[[#This Row],[Adj Open]]</f>
        <v>-0.39923966032357328</v>
      </c>
      <c r="K7854" s="50">
        <v>619509</v>
      </c>
    </row>
    <row r="7855" spans="1:11" x14ac:dyDescent="0.3">
      <c r="A7855" s="51" t="str">
        <f t="shared" si="128"/>
        <v>HEI.DE</v>
      </c>
      <c r="B7855" s="52" t="s">
        <v>361</v>
      </c>
      <c r="C7855" s="50" t="s">
        <v>7301</v>
      </c>
      <c r="D7855" s="50">
        <f>DAX__2019_2020__33[[#This Row],[Open]]*(DAX__2019_2020__33[[#This Row],[Adj Close]]/DAX__2019_2020__33[[#This Row],[Close]])</f>
        <v>55.303012140804427</v>
      </c>
      <c r="E7855" s="50" t="s">
        <v>9206</v>
      </c>
      <c r="F7855" s="50" t="s">
        <v>11378</v>
      </c>
      <c r="G7855" s="50" t="s">
        <v>11367</v>
      </c>
      <c r="H7855" s="50" t="s">
        <v>20791</v>
      </c>
      <c r="I7855" s="50">
        <f>(DAX__2019_2020__33[[#This Row],[Adj Close]]-DAX__2019_2020__33[[#This Row],[Adj Open]])/DAX__2019_2020__33[[#This Row],[Adj Open]]</f>
        <v>4.0803357802834082E-3</v>
      </c>
      <c r="J7855" s="50">
        <f>DAX__2019_2020__33[[#This Row],[Adj Close]]-DAX__2019_2020__33[[#This Row],[Adj Open]]</f>
        <v>0.22565485919557204</v>
      </c>
      <c r="K7855" s="50">
        <v>552629</v>
      </c>
    </row>
    <row r="7856" spans="1:11" x14ac:dyDescent="0.3">
      <c r="A7856" s="51" t="str">
        <f t="shared" si="128"/>
        <v>HEI.DE</v>
      </c>
      <c r="B7856" s="52" t="s">
        <v>362</v>
      </c>
      <c r="C7856" s="50" t="s">
        <v>5008</v>
      </c>
      <c r="D7856" s="50">
        <f>DAX__2019_2020__33[[#This Row],[Open]]*(DAX__2019_2020__33[[#This Row],[Adj Close]]/DAX__2019_2020__33[[#This Row],[Close]])</f>
        <v>55.997337258858437</v>
      </c>
      <c r="E7856" s="50" t="s">
        <v>5509</v>
      </c>
      <c r="F7856" s="50" t="s">
        <v>9478</v>
      </c>
      <c r="G7856" s="50" t="s">
        <v>7483</v>
      </c>
      <c r="H7856" s="50" t="s">
        <v>20734</v>
      </c>
      <c r="I7856" s="50">
        <f>(DAX__2019_2020__33[[#This Row],[Adj Close]]-DAX__2019_2020__33[[#This Row],[Adj Open]])/DAX__2019_2020__33[[#This Row],[Adj Open]]</f>
        <v>9.3002174194140681E-4</v>
      </c>
      <c r="J7856" s="50">
        <f>DAX__2019_2020__33[[#This Row],[Adj Close]]-DAX__2019_2020__33[[#This Row],[Adj Open]]</f>
        <v>5.2078741141563967E-2</v>
      </c>
      <c r="K7856" s="50">
        <v>705908</v>
      </c>
    </row>
    <row r="7857" spans="1:11" x14ac:dyDescent="0.3">
      <c r="A7857" s="51" t="str">
        <f t="shared" si="128"/>
        <v>HEI.DE</v>
      </c>
      <c r="B7857" s="52" t="s">
        <v>363</v>
      </c>
      <c r="C7857" s="50" t="s">
        <v>7886</v>
      </c>
      <c r="D7857" s="50">
        <f>DAX__2019_2020__33[[#This Row],[Open]]*(DAX__2019_2020__33[[#This Row],[Adj Close]]/DAX__2019_2020__33[[#This Row],[Close]])</f>
        <v>55.962624798712007</v>
      </c>
      <c r="E7857" s="50" t="s">
        <v>7579</v>
      </c>
      <c r="F7857" s="50" t="s">
        <v>9206</v>
      </c>
      <c r="G7857" s="50" t="s">
        <v>7852</v>
      </c>
      <c r="H7857" s="50" t="s">
        <v>20792</v>
      </c>
      <c r="I7857" s="50">
        <f>(DAX__2019_2020__33[[#This Row],[Adj Close]]-DAX__2019_2020__33[[#This Row],[Adj Open]])/DAX__2019_2020__33[[#This Row],[Adj Open]]</f>
        <v>1.1476395247686403E-2</v>
      </c>
      <c r="J7857" s="50">
        <f>DAX__2019_2020__33[[#This Row],[Adj Close]]-DAX__2019_2020__33[[#This Row],[Adj Open]]</f>
        <v>0.64224920128799567</v>
      </c>
      <c r="K7857" s="50">
        <v>467695</v>
      </c>
    </row>
    <row r="7858" spans="1:11" x14ac:dyDescent="0.3">
      <c r="A7858" s="51" t="str">
        <f t="shared" si="128"/>
        <v>HEI.DE</v>
      </c>
      <c r="B7858" s="52" t="s">
        <v>364</v>
      </c>
      <c r="C7858" s="50" t="s">
        <v>5259</v>
      </c>
      <c r="D7858" s="50">
        <f>DAX__2019_2020__33[[#This Row],[Open]]*(DAX__2019_2020__33[[#This Row],[Adj Close]]/DAX__2019_2020__33[[#This Row],[Close]])</f>
        <v>56.066772509747274</v>
      </c>
      <c r="E7858" s="50" t="s">
        <v>5591</v>
      </c>
      <c r="F7858" s="50" t="s">
        <v>7664</v>
      </c>
      <c r="G7858" s="50" t="s">
        <v>5271</v>
      </c>
      <c r="H7858" s="50" t="s">
        <v>20793</v>
      </c>
      <c r="I7858" s="50">
        <f>(DAX__2019_2020__33[[#This Row],[Adj Close]]-DAX__2019_2020__33[[#This Row],[Adj Open]])/DAX__2019_2020__33[[#This Row],[Adj Open]]</f>
        <v>-1.2383885832318354E-2</v>
      </c>
      <c r="J7858" s="50">
        <f>DAX__2019_2020__33[[#This Row],[Adj Close]]-DAX__2019_2020__33[[#This Row],[Adj Open]]</f>
        <v>-0.69432450974727544</v>
      </c>
      <c r="K7858" s="50">
        <v>1215833</v>
      </c>
    </row>
    <row r="7859" spans="1:11" x14ac:dyDescent="0.3">
      <c r="A7859" s="51" t="str">
        <f t="shared" si="128"/>
        <v>HEI.DE</v>
      </c>
      <c r="B7859" s="52" t="s">
        <v>365</v>
      </c>
      <c r="C7859" s="50" t="s">
        <v>5269</v>
      </c>
      <c r="D7859" s="50">
        <f>DAX__2019_2020__33[[#This Row],[Open]]*(DAX__2019_2020__33[[#This Row],[Adj Close]]/DAX__2019_2020__33[[#This Row],[Close]])</f>
        <v>55.025281807788083</v>
      </c>
      <c r="E7859" s="50" t="s">
        <v>5583</v>
      </c>
      <c r="F7859" s="50" t="s">
        <v>5227</v>
      </c>
      <c r="G7859" s="50" t="s">
        <v>4976</v>
      </c>
      <c r="H7859" s="50" t="s">
        <v>20794</v>
      </c>
      <c r="I7859" s="50">
        <f>(DAX__2019_2020__33[[#This Row],[Adj Close]]-DAX__2019_2020__33[[#This Row],[Adj Open]])/DAX__2019_2020__33[[#This Row],[Adj Open]]</f>
        <v>2.5236434535127598E-3</v>
      </c>
      <c r="J7859" s="50">
        <f>DAX__2019_2020__33[[#This Row],[Adj Close]]-DAX__2019_2020__33[[#This Row],[Adj Open]]</f>
        <v>0.13886419221191915</v>
      </c>
      <c r="K7859" s="50">
        <v>480899</v>
      </c>
    </row>
    <row r="7860" spans="1:11" x14ac:dyDescent="0.3">
      <c r="A7860" s="51" t="str">
        <f t="shared" si="128"/>
        <v>HEI.DE</v>
      </c>
      <c r="B7860" s="52" t="s">
        <v>366</v>
      </c>
      <c r="C7860" s="50" t="s">
        <v>7881</v>
      </c>
      <c r="D7860" s="50">
        <f>DAX__2019_2020__33[[#This Row],[Open]]*(DAX__2019_2020__33[[#This Row],[Adj Close]]/DAX__2019_2020__33[[#This Row],[Close]])</f>
        <v>55.580743735194545</v>
      </c>
      <c r="E7860" s="50" t="s">
        <v>5259</v>
      </c>
      <c r="F7860" s="50" t="s">
        <v>5269</v>
      </c>
      <c r="G7860" s="50" t="s">
        <v>5541</v>
      </c>
      <c r="H7860" s="50" t="s">
        <v>20795</v>
      </c>
      <c r="I7860" s="50">
        <f>(DAX__2019_2020__33[[#This Row],[Adj Close]]-DAX__2019_2020__33[[#This Row],[Adj Open]])/DAX__2019_2020__33[[#This Row],[Adj Open]]</f>
        <v>-9.3691753690010662E-3</v>
      </c>
      <c r="J7860" s="50">
        <f>DAX__2019_2020__33[[#This Row],[Adj Close]]-DAX__2019_2020__33[[#This Row],[Adj Open]]</f>
        <v>-0.52074573519454503</v>
      </c>
      <c r="K7860" s="50">
        <v>460503</v>
      </c>
    </row>
    <row r="7861" spans="1:11" x14ac:dyDescent="0.3">
      <c r="A7861" s="51" t="str">
        <f t="shared" si="128"/>
        <v>HEI.DE</v>
      </c>
      <c r="B7861" s="52" t="s">
        <v>367</v>
      </c>
      <c r="C7861" s="50" t="s">
        <v>7295</v>
      </c>
      <c r="D7861" s="50">
        <f>DAX__2019_2020__33[[#This Row],[Open]]*(DAX__2019_2020__33[[#This Row],[Adj Close]]/DAX__2019_2020__33[[#This Row],[Close]])</f>
        <v>54.591332977685951</v>
      </c>
      <c r="E7861" s="50" t="s">
        <v>7297</v>
      </c>
      <c r="F7861" s="50" t="s">
        <v>11534</v>
      </c>
      <c r="G7861" s="50" t="s">
        <v>19162</v>
      </c>
      <c r="H7861" s="50" t="s">
        <v>20796</v>
      </c>
      <c r="I7861" s="50">
        <f>(DAX__2019_2020__33[[#This Row],[Adj Close]]-DAX__2019_2020__33[[#This Row],[Adj Open]])/DAX__2019_2020__33[[#This Row],[Adj Open]]</f>
        <v>-2.1939617744368221E-2</v>
      </c>
      <c r="J7861" s="50">
        <f>DAX__2019_2020__33[[#This Row],[Adj Close]]-DAX__2019_2020__33[[#This Row],[Adj Open]]</f>
        <v>-1.1977129776859528</v>
      </c>
      <c r="K7861" s="50">
        <v>934934</v>
      </c>
    </row>
    <row r="7862" spans="1:11" x14ac:dyDescent="0.3">
      <c r="A7862" s="51" t="str">
        <f t="shared" si="128"/>
        <v>HEI.DE</v>
      </c>
      <c r="B7862" s="52" t="s">
        <v>368</v>
      </c>
      <c r="C7862" s="50" t="s">
        <v>5350</v>
      </c>
      <c r="D7862" s="50">
        <f>DAX__2019_2020__33[[#This Row],[Open]]*(DAX__2019_2020__33[[#This Row],[Adj Close]]/DAX__2019_2020__33[[#This Row],[Close]])</f>
        <v>53.601913927967914</v>
      </c>
      <c r="E7862" s="50" t="s">
        <v>5574</v>
      </c>
      <c r="F7862" s="50" t="s">
        <v>5277</v>
      </c>
      <c r="G7862" s="50" t="s">
        <v>7643</v>
      </c>
      <c r="H7862" s="50" t="s">
        <v>20797</v>
      </c>
      <c r="I7862" s="50">
        <f>(DAX__2019_2020__33[[#This Row],[Adj Close]]-DAX__2019_2020__33[[#This Row],[Adj Open]])/DAX__2019_2020__33[[#This Row],[Adj Open]]</f>
        <v>-5.8289509659633859E-3</v>
      </c>
      <c r="J7862" s="50">
        <f>DAX__2019_2020__33[[#This Row],[Adj Close]]-DAX__2019_2020__33[[#This Row],[Adj Open]]</f>
        <v>-0.31244292796791484</v>
      </c>
      <c r="K7862" s="50">
        <v>787443</v>
      </c>
    </row>
    <row r="7863" spans="1:11" x14ac:dyDescent="0.3">
      <c r="A7863" s="51" t="str">
        <f t="shared" si="128"/>
        <v>HEI.DE</v>
      </c>
      <c r="B7863" s="52" t="s">
        <v>369</v>
      </c>
      <c r="C7863" s="50" t="s">
        <v>7607</v>
      </c>
      <c r="D7863" s="50">
        <f>DAX__2019_2020__33[[#This Row],[Open]]*(DAX__2019_2020__33[[#This Row],[Adj Close]]/DAX__2019_2020__33[[#This Row],[Close]])</f>
        <v>53.01174020800957</v>
      </c>
      <c r="E7863" s="50" t="s">
        <v>7342</v>
      </c>
      <c r="F7863" s="50" t="s">
        <v>7637</v>
      </c>
      <c r="G7863" s="50" t="s">
        <v>11534</v>
      </c>
      <c r="H7863" s="50" t="s">
        <v>20798</v>
      </c>
      <c r="I7863" s="50">
        <f>(DAX__2019_2020__33[[#This Row],[Adj Close]]-DAX__2019_2020__33[[#This Row],[Adj Open]])/DAX__2019_2020__33[[#This Row],[Adj Open]]</f>
        <v>5.893860317817393E-3</v>
      </c>
      <c r="J7863" s="50">
        <f>DAX__2019_2020__33[[#This Row],[Adj Close]]-DAX__2019_2020__33[[#This Row],[Adj Open]]</f>
        <v>0.31244379199043237</v>
      </c>
      <c r="K7863" s="50">
        <v>649925</v>
      </c>
    </row>
    <row r="7864" spans="1:11" x14ac:dyDescent="0.3">
      <c r="A7864" s="51" t="str">
        <f t="shared" si="128"/>
        <v>HEI.DE</v>
      </c>
      <c r="B7864" s="52" t="s">
        <v>370</v>
      </c>
      <c r="C7864" s="50" t="s">
        <v>5171</v>
      </c>
      <c r="D7864" s="50">
        <f>DAX__2019_2020__33[[#This Row],[Open]]*(DAX__2019_2020__33[[#This Row],[Adj Close]]/DAX__2019_2020__33[[#This Row],[Close]])</f>
        <v>53.029095730678975</v>
      </c>
      <c r="E7864" s="50" t="s">
        <v>11375</v>
      </c>
      <c r="F7864" s="50" t="s">
        <v>5170</v>
      </c>
      <c r="G7864" s="50" t="s">
        <v>11328</v>
      </c>
      <c r="H7864" s="50" t="s">
        <v>20799</v>
      </c>
      <c r="I7864" s="50">
        <f>(DAX__2019_2020__33[[#This Row],[Adj Close]]-DAX__2019_2020__33[[#This Row],[Adj Open]])/DAX__2019_2020__33[[#This Row],[Adj Open]]</f>
        <v>1.3093617449873244E-3</v>
      </c>
      <c r="J7864" s="50">
        <f>DAX__2019_2020__33[[#This Row],[Adj Close]]-DAX__2019_2020__33[[#This Row],[Adj Open]]</f>
        <v>6.9434269321021702E-2</v>
      </c>
      <c r="K7864" s="50">
        <v>718705</v>
      </c>
    </row>
    <row r="7865" spans="1:11" x14ac:dyDescent="0.3">
      <c r="A7865" s="51" t="str">
        <f t="shared" si="128"/>
        <v>HEI.DE</v>
      </c>
      <c r="B7865" s="52" t="s">
        <v>371</v>
      </c>
      <c r="C7865" s="50" t="s">
        <v>9142</v>
      </c>
      <c r="D7865" s="50">
        <f>DAX__2019_2020__33[[#This Row],[Open]]*(DAX__2019_2020__33[[#This Row],[Adj Close]]/DAX__2019_2020__33[[#This Row],[Close]])</f>
        <v>51.779313140883033</v>
      </c>
      <c r="E7865" s="50" t="s">
        <v>9142</v>
      </c>
      <c r="F7865" s="50" t="s">
        <v>7818</v>
      </c>
      <c r="G7865" s="50" t="s">
        <v>8972</v>
      </c>
      <c r="H7865" s="50" t="s">
        <v>20800</v>
      </c>
      <c r="I7865" s="50">
        <f>(DAX__2019_2020__33[[#This Row],[Adj Close]]-DAX__2019_2020__33[[#This Row],[Adj Open]])/DAX__2019_2020__33[[#This Row],[Adj Open]]</f>
        <v>-5.3637277908144239E-3</v>
      </c>
      <c r="J7865" s="50">
        <f>DAX__2019_2020__33[[#This Row],[Adj Close]]-DAX__2019_2020__33[[#This Row],[Adj Open]]</f>
        <v>-0.27773014088303682</v>
      </c>
      <c r="K7865" s="50">
        <v>1222746</v>
      </c>
    </row>
    <row r="7866" spans="1:11" x14ac:dyDescent="0.3">
      <c r="A7866" s="51" t="str">
        <f t="shared" si="128"/>
        <v>HEI.DE</v>
      </c>
      <c r="B7866" s="52" t="s">
        <v>372</v>
      </c>
      <c r="C7866" s="50" t="s">
        <v>4962</v>
      </c>
      <c r="D7866" s="50">
        <f>DAX__2019_2020__33[[#This Row],[Open]]*(DAX__2019_2020__33[[#This Row],[Adj Close]]/DAX__2019_2020__33[[#This Row],[Close]])</f>
        <v>52.074402487480086</v>
      </c>
      <c r="E7866" s="50" t="s">
        <v>5606</v>
      </c>
      <c r="F7866" s="50" t="s">
        <v>11781</v>
      </c>
      <c r="G7866" s="50" t="s">
        <v>5095</v>
      </c>
      <c r="H7866" s="50" t="s">
        <v>20801</v>
      </c>
      <c r="I7866" s="50">
        <f>(DAX__2019_2020__33[[#This Row],[Adj Close]]-DAX__2019_2020__33[[#This Row],[Adj Open]])/DAX__2019_2020__33[[#This Row],[Adj Open]]</f>
        <v>-3.5666650000000036E-2</v>
      </c>
      <c r="J7866" s="50">
        <f>DAX__2019_2020__33[[#This Row],[Adj Close]]-DAX__2019_2020__33[[#This Row],[Adj Open]]</f>
        <v>-1.8573194874800834</v>
      </c>
      <c r="K7866" s="50">
        <v>1108165</v>
      </c>
    </row>
    <row r="7867" spans="1:11" x14ac:dyDescent="0.3">
      <c r="A7867" s="51" t="str">
        <f t="shared" si="128"/>
        <v>HEI.DE</v>
      </c>
      <c r="B7867" s="52" t="s">
        <v>373</v>
      </c>
      <c r="C7867" s="50" t="s">
        <v>5180</v>
      </c>
      <c r="D7867" s="50">
        <f>DAX__2019_2020__33[[#This Row],[Open]]*(DAX__2019_2020__33[[#This Row],[Adj Close]]/DAX__2019_2020__33[[#This Row],[Close]])</f>
        <v>49.210308539211006</v>
      </c>
      <c r="E7867" s="50" t="s">
        <v>5115</v>
      </c>
      <c r="F7867" s="50" t="s">
        <v>7762</v>
      </c>
      <c r="G7867" s="50" t="s">
        <v>8729</v>
      </c>
      <c r="H7867" s="50" t="s">
        <v>20802</v>
      </c>
      <c r="I7867" s="50">
        <f>(DAX__2019_2020__33[[#This Row],[Adj Close]]-DAX__2019_2020__33[[#This Row],[Adj Open]])/DAX__2019_2020__33[[#This Row],[Adj Open]]</f>
        <v>1.4109329557154673E-2</v>
      </c>
      <c r="J7867" s="50">
        <f>DAX__2019_2020__33[[#This Row],[Adj Close]]-DAX__2019_2020__33[[#This Row],[Adj Open]]</f>
        <v>0.6943244607889909</v>
      </c>
      <c r="K7867" s="50">
        <v>1163403</v>
      </c>
    </row>
    <row r="7868" spans="1:11" x14ac:dyDescent="0.3">
      <c r="A7868" s="51" t="str">
        <f t="shared" si="128"/>
        <v>HEI.DE</v>
      </c>
      <c r="B7868" s="52" t="s">
        <v>374</v>
      </c>
      <c r="C7868" s="50" t="s">
        <v>8733</v>
      </c>
      <c r="D7868" s="50">
        <f>DAX__2019_2020__33[[#This Row],[Open]]*(DAX__2019_2020__33[[#This Row],[Adj Close]]/DAX__2019_2020__33[[#This Row],[Close]])</f>
        <v>49.03672807640514</v>
      </c>
      <c r="E7868" s="50" t="s">
        <v>19257</v>
      </c>
      <c r="F7868" s="50" t="s">
        <v>9700</v>
      </c>
      <c r="G7868" s="50" t="s">
        <v>9664</v>
      </c>
      <c r="H7868" s="50" t="s">
        <v>20803</v>
      </c>
      <c r="I7868" s="50">
        <f>(DAX__2019_2020__33[[#This Row],[Adj Close]]-DAX__2019_2020__33[[#This Row],[Adj Open]])/DAX__2019_2020__33[[#This Row],[Adj Open]]</f>
        <v>-7.787592920353999E-3</v>
      </c>
      <c r="J7868" s="50">
        <f>DAX__2019_2020__33[[#This Row],[Adj Close]]-DAX__2019_2020__33[[#This Row],[Adj Open]]</f>
        <v>-0.38187807640513682</v>
      </c>
      <c r="K7868" s="50">
        <v>1484255</v>
      </c>
    </row>
    <row r="7869" spans="1:11" x14ac:dyDescent="0.3">
      <c r="A7869" s="51" t="str">
        <f t="shared" si="128"/>
        <v>HEI.DE</v>
      </c>
      <c r="B7869" s="52" t="s">
        <v>375</v>
      </c>
      <c r="C7869" s="50" t="s">
        <v>20804</v>
      </c>
      <c r="D7869" s="50">
        <f>DAX__2019_2020__33[[#This Row],[Open]]*(DAX__2019_2020__33[[#This Row],[Adj Close]]/DAX__2019_2020__33[[#This Row],[Close]])</f>
        <v>47.162049343239225</v>
      </c>
      <c r="E7869" s="50" t="s">
        <v>9708</v>
      </c>
      <c r="F7869" s="50" t="s">
        <v>8687</v>
      </c>
      <c r="G7869" s="50" t="s">
        <v>8660</v>
      </c>
      <c r="H7869" s="50" t="s">
        <v>20805</v>
      </c>
      <c r="I7869" s="50">
        <f>(DAX__2019_2020__33[[#This Row],[Adj Close]]-DAX__2019_2020__33[[#This Row],[Adj Open]])/DAX__2019_2020__33[[#This Row],[Adj Open]]</f>
        <v>-9.2013249907986136E-3</v>
      </c>
      <c r="J7869" s="50">
        <f>DAX__2019_2020__33[[#This Row],[Adj Close]]-DAX__2019_2020__33[[#This Row],[Adj Open]]</f>
        <v>-0.43395334323922441</v>
      </c>
      <c r="K7869" s="50">
        <v>2230467</v>
      </c>
    </row>
    <row r="7870" spans="1:11" x14ac:dyDescent="0.3">
      <c r="A7870" s="51" t="str">
        <f t="shared" si="128"/>
        <v>HEI.DE</v>
      </c>
      <c r="B7870" s="52" t="s">
        <v>376</v>
      </c>
      <c r="C7870" s="50" t="s">
        <v>8628</v>
      </c>
      <c r="D7870" s="50">
        <f>DAX__2019_2020__33[[#This Row],[Open]]*(DAX__2019_2020__33[[#This Row],[Adj Close]]/DAX__2019_2020__33[[#This Row],[Close]])</f>
        <v>47.561285154734833</v>
      </c>
      <c r="E7870" s="50" t="s">
        <v>20806</v>
      </c>
      <c r="F7870" s="50" t="s">
        <v>684</v>
      </c>
      <c r="G7870" s="50" t="s">
        <v>5080</v>
      </c>
      <c r="H7870" s="50" t="s">
        <v>20807</v>
      </c>
      <c r="I7870" s="50">
        <f>(DAX__2019_2020__33[[#This Row],[Adj Close]]-DAX__2019_2020__33[[#This Row],[Adj Open]])/DAX__2019_2020__33[[#This Row],[Adj Open]]</f>
        <v>-3.2846697679684296E-2</v>
      </c>
      <c r="J7870" s="50">
        <f>DAX__2019_2020__33[[#This Row],[Adj Close]]-DAX__2019_2020__33[[#This Row],[Adj Open]]</f>
        <v>-1.5622311547348318</v>
      </c>
      <c r="K7870" s="50">
        <v>1630311</v>
      </c>
    </row>
    <row r="7871" spans="1:11" x14ac:dyDescent="0.3">
      <c r="A7871" s="51" t="str">
        <f t="shared" si="128"/>
        <v>HEI.DE</v>
      </c>
      <c r="B7871" s="52" t="s">
        <v>377</v>
      </c>
      <c r="C7871" s="50" t="s">
        <v>8154</v>
      </c>
      <c r="D7871" s="50">
        <f>DAX__2019_2020__33[[#This Row],[Open]]*(DAX__2019_2020__33[[#This Row],[Adj Close]]/DAX__2019_2020__33[[#This Row],[Close]])</f>
        <v>46.294140204572834</v>
      </c>
      <c r="E7871" s="50" t="s">
        <v>9732</v>
      </c>
      <c r="F7871" s="50" t="s">
        <v>903</v>
      </c>
      <c r="G7871" s="50" t="s">
        <v>20808</v>
      </c>
      <c r="H7871" s="50" t="s">
        <v>20809</v>
      </c>
      <c r="I7871" s="50">
        <f>(DAX__2019_2020__33[[#This Row],[Adj Close]]-DAX__2019_2020__33[[#This Row],[Adj Open]])/DAX__2019_2020__33[[#This Row],[Adj Open]]</f>
        <v>1.4997750281213395E-3</v>
      </c>
      <c r="J7871" s="50">
        <f>DAX__2019_2020__33[[#This Row],[Adj Close]]-DAX__2019_2020__33[[#This Row],[Adj Open]]</f>
        <v>6.9430795427166458E-2</v>
      </c>
      <c r="K7871" s="50">
        <v>1471297</v>
      </c>
    </row>
    <row r="7872" spans="1:11" x14ac:dyDescent="0.3">
      <c r="A7872" s="51" t="str">
        <f t="shared" si="128"/>
        <v>HEI.DE</v>
      </c>
      <c r="B7872" s="52" t="s">
        <v>378</v>
      </c>
      <c r="C7872" s="50" t="s">
        <v>861</v>
      </c>
      <c r="D7872" s="50">
        <f>DAX__2019_2020__33[[#This Row],[Open]]*(DAX__2019_2020__33[[#This Row],[Adj Close]]/DAX__2019_2020__33[[#This Row],[Close]])</f>
        <v>46.658661408744663</v>
      </c>
      <c r="E7872" s="50" t="s">
        <v>5157</v>
      </c>
      <c r="F7872" s="50" t="s">
        <v>9061</v>
      </c>
      <c r="G7872" s="50" t="s">
        <v>20810</v>
      </c>
      <c r="H7872" s="50" t="s">
        <v>20811</v>
      </c>
      <c r="I7872" s="50">
        <f>(DAX__2019_2020__33[[#This Row],[Adj Close]]-DAX__2019_2020__33[[#This Row],[Adj Open]])/DAX__2019_2020__33[[#This Row],[Adj Open]]</f>
        <v>-1.6741016247805846E-2</v>
      </c>
      <c r="J7872" s="50">
        <f>DAX__2019_2020__33[[#This Row],[Adj Close]]-DAX__2019_2020__33[[#This Row],[Adj Open]]</f>
        <v>-0.78111340874466606</v>
      </c>
      <c r="K7872" s="50">
        <v>1076177</v>
      </c>
    </row>
    <row r="7873" spans="1:11" x14ac:dyDescent="0.3">
      <c r="A7873" s="51" t="str">
        <f t="shared" si="128"/>
        <v>HEI.DE</v>
      </c>
      <c r="B7873" s="52" t="s">
        <v>379</v>
      </c>
      <c r="C7873" s="50" t="s">
        <v>9511</v>
      </c>
      <c r="D7873" s="50">
        <f>DAX__2019_2020__33[[#This Row],[Open]]*(DAX__2019_2020__33[[#This Row],[Adj Close]]/DAX__2019_2020__33[[#This Row],[Close]])</f>
        <v>46.155277220837604</v>
      </c>
      <c r="E7873" s="50" t="s">
        <v>8658</v>
      </c>
      <c r="F7873" s="50" t="s">
        <v>8414</v>
      </c>
      <c r="G7873" s="50" t="s">
        <v>8513</v>
      </c>
      <c r="H7873" s="50" t="s">
        <v>20812</v>
      </c>
      <c r="I7873" s="50">
        <f>(DAX__2019_2020__33[[#This Row],[Adj Close]]-DAX__2019_2020__33[[#This Row],[Adj Open]])/DAX__2019_2020__33[[#This Row],[Adj Open]]</f>
        <v>-2.6701805189920959E-2</v>
      </c>
      <c r="J7873" s="50">
        <f>DAX__2019_2020__33[[#This Row],[Adj Close]]-DAX__2019_2020__33[[#This Row],[Adj Open]]</f>
        <v>-1.2324292208376022</v>
      </c>
      <c r="K7873" s="50">
        <v>1112726</v>
      </c>
    </row>
    <row r="7874" spans="1:11" x14ac:dyDescent="0.3">
      <c r="A7874" s="51" t="str">
        <f t="shared" si="128"/>
        <v>HEI.DE</v>
      </c>
      <c r="B7874" s="52" t="s">
        <v>380</v>
      </c>
      <c r="C7874" s="50" t="s">
        <v>769</v>
      </c>
      <c r="D7874" s="50">
        <f>DAX__2019_2020__33[[#This Row],[Open]]*(DAX__2019_2020__33[[#This Row],[Adj Close]]/DAX__2019_2020__33[[#This Row],[Close]])</f>
        <v>43.950796209747786</v>
      </c>
      <c r="E7874" s="50" t="s">
        <v>746</v>
      </c>
      <c r="F7874" s="50" t="s">
        <v>8396</v>
      </c>
      <c r="G7874" s="50" t="s">
        <v>8427</v>
      </c>
      <c r="H7874" s="50" t="s">
        <v>20813</v>
      </c>
      <c r="I7874" s="50">
        <f>(DAX__2019_2020__33[[#This Row],[Adj Close]]-DAX__2019_2020__33[[#This Row],[Adj Open]])/DAX__2019_2020__33[[#This Row],[Adj Open]]</f>
        <v>-3.159537977084213E-3</v>
      </c>
      <c r="J7874" s="50">
        <f>DAX__2019_2020__33[[#This Row],[Adj Close]]-DAX__2019_2020__33[[#This Row],[Adj Open]]</f>
        <v>-0.13886420974778702</v>
      </c>
      <c r="K7874" s="50">
        <v>1315855</v>
      </c>
    </row>
    <row r="7875" spans="1:11" x14ac:dyDescent="0.3">
      <c r="A7875" s="51" t="str">
        <f t="shared" si="128"/>
        <v>HEI.DE</v>
      </c>
      <c r="B7875" s="52" t="s">
        <v>381</v>
      </c>
      <c r="C7875" s="50" t="s">
        <v>4967</v>
      </c>
      <c r="D7875" s="50">
        <f>DAX__2019_2020__33[[#This Row],[Open]]*(DAX__2019_2020__33[[#This Row],[Adj Close]]/DAX__2019_2020__33[[#This Row],[Close]])</f>
        <v>41.399150295831973</v>
      </c>
      <c r="E7875" s="50" t="s">
        <v>19594</v>
      </c>
      <c r="F7875" s="50" t="s">
        <v>8168</v>
      </c>
      <c r="G7875" s="50" t="s">
        <v>19723</v>
      </c>
      <c r="H7875" s="50" t="s">
        <v>20814</v>
      </c>
      <c r="I7875" s="50">
        <f>(DAX__2019_2020__33[[#This Row],[Adj Close]]-DAX__2019_2020__33[[#This Row],[Adj Open]])/DAX__2019_2020__33[[#This Row],[Adj Open]]</f>
        <v>-1.7819769018453568E-2</v>
      </c>
      <c r="J7875" s="50">
        <f>DAX__2019_2020__33[[#This Row],[Adj Close]]-DAX__2019_2020__33[[#This Row],[Adj Open]]</f>
        <v>-0.73772329583196949</v>
      </c>
      <c r="K7875" s="50">
        <v>3217326</v>
      </c>
    </row>
    <row r="7876" spans="1:11" x14ac:dyDescent="0.3">
      <c r="A7876" s="51" t="str">
        <f t="shared" si="128"/>
        <v>HEI.DE</v>
      </c>
      <c r="B7876" s="52" t="s">
        <v>382</v>
      </c>
      <c r="C7876" s="50" t="s">
        <v>9904</v>
      </c>
      <c r="D7876" s="50">
        <f>DAX__2019_2020__33[[#This Row],[Open]]*(DAX__2019_2020__33[[#This Row],[Adj Close]]/DAX__2019_2020__33[[#This Row],[Close]])</f>
        <v>41.156134077776677</v>
      </c>
      <c r="E7876" s="50" t="s">
        <v>20053</v>
      </c>
      <c r="F7876" s="50" t="s">
        <v>20815</v>
      </c>
      <c r="G7876" s="50" t="s">
        <v>20815</v>
      </c>
      <c r="H7876" s="50" t="s">
        <v>20816</v>
      </c>
      <c r="I7876" s="50">
        <f>(DAX__2019_2020__33[[#This Row],[Adj Close]]-DAX__2019_2020__33[[#This Row],[Adj Open]])/DAX__2019_2020__33[[#This Row],[Adj Open]]</f>
        <v>-4.7026551962317649E-2</v>
      </c>
      <c r="J7876" s="50">
        <f>DAX__2019_2020__33[[#This Row],[Adj Close]]-DAX__2019_2020__33[[#This Row],[Adj Open]]</f>
        <v>-1.935431077776677</v>
      </c>
      <c r="K7876" s="50">
        <v>2202466</v>
      </c>
    </row>
    <row r="7877" spans="1:11" x14ac:dyDescent="0.3">
      <c r="A7877" s="51" t="str">
        <f t="shared" si="128"/>
        <v>HEI.DE</v>
      </c>
      <c r="B7877" s="52" t="s">
        <v>383</v>
      </c>
      <c r="C7877" s="50" t="s">
        <v>1280</v>
      </c>
      <c r="D7877" s="50">
        <f>DAX__2019_2020__33[[#This Row],[Open]]*(DAX__2019_2020__33[[#This Row],[Adj Close]]/DAX__2019_2020__33[[#This Row],[Close]])</f>
        <v>39.576543000153464</v>
      </c>
      <c r="E7877" s="50" t="s">
        <v>1394</v>
      </c>
      <c r="F7877" s="50" t="s">
        <v>20372</v>
      </c>
      <c r="G7877" s="50" t="s">
        <v>666</v>
      </c>
      <c r="H7877" s="50" t="s">
        <v>20817</v>
      </c>
      <c r="I7877" s="50">
        <f>(DAX__2019_2020__33[[#This Row],[Adj Close]]-DAX__2019_2020__33[[#This Row],[Adj Open]])/DAX__2019_2020__33[[#This Row],[Adj Open]]</f>
        <v>-5.2630923361005784E-3</v>
      </c>
      <c r="J7877" s="50">
        <f>DAX__2019_2020__33[[#This Row],[Adj Close]]-DAX__2019_2020__33[[#This Row],[Adj Open]]</f>
        <v>-0.20829500015346269</v>
      </c>
      <c r="K7877" s="50">
        <v>1820095</v>
      </c>
    </row>
    <row r="7878" spans="1:11" x14ac:dyDescent="0.3">
      <c r="A7878" s="51" t="str">
        <f t="shared" si="128"/>
        <v>HEI.DE</v>
      </c>
      <c r="B7878" s="52" t="s">
        <v>384</v>
      </c>
      <c r="C7878" s="50" t="s">
        <v>1099</v>
      </c>
      <c r="D7878" s="50">
        <f>DAX__2019_2020__33[[#This Row],[Open]]*(DAX__2019_2020__33[[#This Row],[Adj Close]]/DAX__2019_2020__33[[#This Row],[Close]])</f>
        <v>37.510930257576192</v>
      </c>
      <c r="E7878" s="50" t="s">
        <v>2139</v>
      </c>
      <c r="F7878" s="50" t="s">
        <v>1525</v>
      </c>
      <c r="G7878" s="50" t="s">
        <v>1525</v>
      </c>
      <c r="H7878" s="50" t="s">
        <v>20818</v>
      </c>
      <c r="I7878" s="50">
        <f>(DAX__2019_2020__33[[#This Row],[Adj Close]]-DAX__2019_2020__33[[#This Row],[Adj Open]])/DAX__2019_2020__33[[#This Row],[Adj Open]]</f>
        <v>-9.9953699677147304E-2</v>
      </c>
      <c r="J7878" s="50">
        <f>DAX__2019_2020__33[[#This Row],[Adj Close]]-DAX__2019_2020__33[[#This Row],[Adj Open]]</f>
        <v>-3.7493562575761885</v>
      </c>
      <c r="K7878" s="50">
        <v>3228995</v>
      </c>
    </row>
    <row r="7879" spans="1:11" x14ac:dyDescent="0.3">
      <c r="A7879" s="51" t="str">
        <f t="shared" si="128"/>
        <v>HEI.DE</v>
      </c>
      <c r="B7879" s="52" t="s">
        <v>385</v>
      </c>
      <c r="C7879" s="50" t="s">
        <v>11560</v>
      </c>
      <c r="D7879" s="50">
        <f>DAX__2019_2020__33[[#This Row],[Open]]*(DAX__2019_2020__33[[#This Row],[Adj Close]]/DAX__2019_2020__33[[#This Row],[Close]])</f>
        <v>34.794376126680952</v>
      </c>
      <c r="E7879" s="50" t="s">
        <v>1425</v>
      </c>
      <c r="F7879" s="50" t="s">
        <v>1205</v>
      </c>
      <c r="G7879" s="50" t="s">
        <v>1582</v>
      </c>
      <c r="H7879" s="50" t="s">
        <v>20819</v>
      </c>
      <c r="I7879" s="50">
        <f>(DAX__2019_2020__33[[#This Row],[Adj Close]]-DAX__2019_2020__33[[#This Row],[Adj Open]])/DAX__2019_2020__33[[#This Row],[Adj Open]]</f>
        <v>-3.542035420304316E-2</v>
      </c>
      <c r="J7879" s="50">
        <f>DAX__2019_2020__33[[#This Row],[Adj Close]]-DAX__2019_2020__33[[#This Row],[Adj Open]]</f>
        <v>-1.2324291266809482</v>
      </c>
      <c r="K7879" s="50">
        <v>2745510</v>
      </c>
    </row>
    <row r="7880" spans="1:11" x14ac:dyDescent="0.3">
      <c r="A7880" s="51" t="str">
        <f t="shared" si="128"/>
        <v>HEI.DE</v>
      </c>
      <c r="B7880" s="52" t="s">
        <v>386</v>
      </c>
      <c r="C7880" s="50" t="s">
        <v>20820</v>
      </c>
      <c r="D7880" s="50">
        <f>DAX__2019_2020__33[[#This Row],[Open]]*(DAX__2019_2020__33[[#This Row],[Adj Close]]/DAX__2019_2020__33[[#This Row],[Close]])</f>
        <v>31.522370768821624</v>
      </c>
      <c r="E7880" s="50" t="s">
        <v>20821</v>
      </c>
      <c r="F7880" s="50" t="s">
        <v>20822</v>
      </c>
      <c r="G7880" s="50" t="s">
        <v>20823</v>
      </c>
      <c r="H7880" s="50" t="s">
        <v>20824</v>
      </c>
      <c r="I7880" s="50">
        <f>(DAX__2019_2020__33[[#This Row],[Adj Close]]-DAX__2019_2020__33[[#This Row],[Adj Open]])/DAX__2019_2020__33[[#This Row],[Adj Open]]</f>
        <v>-5.9746640969162969E-2</v>
      </c>
      <c r="J7880" s="50">
        <f>DAX__2019_2020__33[[#This Row],[Adj Close]]-DAX__2019_2020__33[[#This Row],[Adj Open]]</f>
        <v>-1.8833557688216231</v>
      </c>
      <c r="K7880" s="50">
        <v>2904360</v>
      </c>
    </row>
    <row r="7881" spans="1:11" x14ac:dyDescent="0.3">
      <c r="A7881" s="51" t="str">
        <f t="shared" si="128"/>
        <v>HEI.DE</v>
      </c>
      <c r="B7881" s="52" t="s">
        <v>387</v>
      </c>
      <c r="C7881" s="50" t="s">
        <v>20825</v>
      </c>
      <c r="D7881" s="50">
        <f>DAX__2019_2020__33[[#This Row],[Open]]*(DAX__2019_2020__33[[#This Row],[Adj Close]]/DAX__2019_2020__33[[#This Row],[Close]])</f>
        <v>30.741250579771716</v>
      </c>
      <c r="E7881" s="50" t="s">
        <v>20826</v>
      </c>
      <c r="F7881" s="50" t="s">
        <v>20827</v>
      </c>
      <c r="G7881" s="50" t="s">
        <v>1986</v>
      </c>
      <c r="H7881" s="50" t="s">
        <v>20828</v>
      </c>
      <c r="I7881" s="50">
        <f>(DAX__2019_2020__33[[#This Row],[Adj Close]]-DAX__2019_2020__33[[#This Row],[Adj Open]])/DAX__2019_2020__33[[#This Row],[Adj Open]]</f>
        <v>-1.0446048020669068E-2</v>
      </c>
      <c r="J7881" s="50">
        <f>DAX__2019_2020__33[[#This Row],[Adj Close]]-DAX__2019_2020__33[[#This Row],[Adj Open]]</f>
        <v>-0.32112457977171616</v>
      </c>
      <c r="K7881" s="50">
        <v>2135811</v>
      </c>
    </row>
    <row r="7882" spans="1:11" x14ac:dyDescent="0.3">
      <c r="A7882" s="51" t="str">
        <f t="shared" si="128"/>
        <v>HEI.DE</v>
      </c>
      <c r="B7882" s="52" t="s">
        <v>388</v>
      </c>
      <c r="C7882" s="50" t="s">
        <v>1931</v>
      </c>
      <c r="D7882" s="50">
        <f>DAX__2019_2020__33[[#This Row],[Open]]*(DAX__2019_2020__33[[#This Row],[Adj Close]]/DAX__2019_2020__33[[#This Row],[Close]])</f>
        <v>29.109589491712661</v>
      </c>
      <c r="E7882" s="50" t="s">
        <v>16862</v>
      </c>
      <c r="F7882" s="50" t="s">
        <v>17223</v>
      </c>
      <c r="G7882" s="50" t="s">
        <v>17262</v>
      </c>
      <c r="H7882" s="50" t="s">
        <v>20829</v>
      </c>
      <c r="I7882" s="50">
        <f>(DAX__2019_2020__33[[#This Row],[Adj Close]]-DAX__2019_2020__33[[#This Row],[Adj Open]])/DAX__2019_2020__33[[#This Row],[Adj Open]]</f>
        <v>-4.2635657643540333E-2</v>
      </c>
      <c r="J7882" s="50">
        <f>DAX__2019_2020__33[[#This Row],[Adj Close]]-DAX__2019_2020__33[[#This Row],[Adj Open]]</f>
        <v>-1.2411064917126602</v>
      </c>
      <c r="K7882" s="50">
        <v>1463086</v>
      </c>
    </row>
    <row r="7883" spans="1:11" x14ac:dyDescent="0.3">
      <c r="A7883" s="51" t="str">
        <f t="shared" si="128"/>
        <v>HEI.DE</v>
      </c>
      <c r="B7883" s="52" t="s">
        <v>389</v>
      </c>
      <c r="C7883" s="50" t="s">
        <v>20830</v>
      </c>
      <c r="D7883" s="50">
        <f>DAX__2019_2020__33[[#This Row],[Open]]*(DAX__2019_2020__33[[#This Row],[Adj Close]]/DAX__2019_2020__33[[#This Row],[Close]])</f>
        <v>27.182838252244814</v>
      </c>
      <c r="E7883" s="50" t="s">
        <v>16984</v>
      </c>
      <c r="F7883" s="50" t="s">
        <v>16242</v>
      </c>
      <c r="G7883" s="50" t="s">
        <v>1791</v>
      </c>
      <c r="H7883" s="50" t="s">
        <v>20831</v>
      </c>
      <c r="I7883" s="50">
        <f>(DAX__2019_2020__33[[#This Row],[Adj Close]]-DAX__2019_2020__33[[#This Row],[Adj Open]])/DAX__2019_2020__33[[#This Row],[Adj Open]]</f>
        <v>-3.5121360153256738E-2</v>
      </c>
      <c r="J7883" s="50">
        <f>DAX__2019_2020__33[[#This Row],[Adj Close]]-DAX__2019_2020__33[[#This Row],[Adj Open]]</f>
        <v>-0.95469825224481397</v>
      </c>
      <c r="K7883" s="50">
        <v>2459266</v>
      </c>
    </row>
    <row r="7884" spans="1:11" x14ac:dyDescent="0.3">
      <c r="A7884" s="51" t="str">
        <f t="shared" si="128"/>
        <v>HEI.DE</v>
      </c>
      <c r="B7884" s="52" t="s">
        <v>390</v>
      </c>
      <c r="C7884" s="50" t="s">
        <v>16747</v>
      </c>
      <c r="D7884" s="50">
        <f>DAX__2019_2020__33[[#This Row],[Open]]*(DAX__2019_2020__33[[#This Row],[Adj Close]]/DAX__2019_2020__33[[#This Row],[Close]])</f>
        <v>27.634146102093947</v>
      </c>
      <c r="E7884" s="50" t="s">
        <v>1953</v>
      </c>
      <c r="F7884" s="50" t="s">
        <v>20832</v>
      </c>
      <c r="G7884" s="50" t="s">
        <v>20833</v>
      </c>
      <c r="H7884" s="50" t="s">
        <v>20834</v>
      </c>
      <c r="I7884" s="50">
        <f>(DAX__2019_2020__33[[#This Row],[Adj Close]]-DAX__2019_2020__33[[#This Row],[Adj Open]])/DAX__2019_2020__33[[#This Row],[Adj Open]]</f>
        <v>4.7738724874371717E-2</v>
      </c>
      <c r="J7884" s="50">
        <f>DAX__2019_2020__33[[#This Row],[Adj Close]]-DAX__2019_2020__33[[#This Row],[Adj Open]]</f>
        <v>1.3192188979060546</v>
      </c>
      <c r="K7884" s="50">
        <v>2684808</v>
      </c>
    </row>
    <row r="7885" spans="1:11" x14ac:dyDescent="0.3">
      <c r="A7885" s="51" t="str">
        <f t="shared" si="128"/>
        <v>HEI.DE</v>
      </c>
      <c r="B7885" s="52" t="s">
        <v>391</v>
      </c>
      <c r="C7885" s="50" t="s">
        <v>16720</v>
      </c>
      <c r="D7885" s="50">
        <f>DAX__2019_2020__33[[#This Row],[Open]]*(DAX__2019_2020__33[[#This Row],[Adj Close]]/DAX__2019_2020__33[[#This Row],[Close]])</f>
        <v>27.773014103222465</v>
      </c>
      <c r="E7885" s="50" t="s">
        <v>20473</v>
      </c>
      <c r="F7885" s="50" t="s">
        <v>16638</v>
      </c>
      <c r="G7885" s="50" t="s">
        <v>1927</v>
      </c>
      <c r="H7885" s="50" t="s">
        <v>20835</v>
      </c>
      <c r="I7885" s="50">
        <f>(DAX__2019_2020__33[[#This Row],[Adj Close]]-DAX__2019_2020__33[[#This Row],[Adj Open]])/DAX__2019_2020__33[[#This Row],[Adj Open]]</f>
        <v>3.7500031250000003E-2</v>
      </c>
      <c r="J7885" s="50">
        <f>DAX__2019_2020__33[[#This Row],[Adj Close]]-DAX__2019_2020__33[[#This Row],[Adj Open]]</f>
        <v>1.0414888967775333</v>
      </c>
      <c r="K7885" s="50">
        <v>1751697</v>
      </c>
    </row>
    <row r="7886" spans="1:11" x14ac:dyDescent="0.3">
      <c r="A7886" s="51" t="str">
        <f t="shared" si="128"/>
        <v>HEI.DE</v>
      </c>
      <c r="B7886" s="52" t="s">
        <v>392</v>
      </c>
      <c r="C7886" s="50" t="s">
        <v>1604</v>
      </c>
      <c r="D7886" s="50">
        <f>DAX__2019_2020__33[[#This Row],[Open]]*(DAX__2019_2020__33[[#This Row],[Adj Close]]/DAX__2019_2020__33[[#This Row],[Close]])</f>
        <v>30.6023872671669</v>
      </c>
      <c r="E7886" s="50" t="s">
        <v>20836</v>
      </c>
      <c r="F7886" s="50" t="s">
        <v>16818</v>
      </c>
      <c r="G7886" s="50" t="s">
        <v>20836</v>
      </c>
      <c r="H7886" s="50" t="s">
        <v>20837</v>
      </c>
      <c r="I7886" s="50">
        <f>(DAX__2019_2020__33[[#This Row],[Adj Close]]-DAX__2019_2020__33[[#This Row],[Adj Open]])/DAX__2019_2020__33[[#This Row],[Adj Open]]</f>
        <v>4.6795294770010841E-2</v>
      </c>
      <c r="J7886" s="50">
        <f>DAX__2019_2020__33[[#This Row],[Adj Close]]-DAX__2019_2020__33[[#This Row],[Adj Open]]</f>
        <v>1.4320477328331016</v>
      </c>
      <c r="K7886" s="50">
        <v>1636303</v>
      </c>
    </row>
    <row r="7887" spans="1:11" x14ac:dyDescent="0.3">
      <c r="A7887" s="51" t="str">
        <f t="shared" si="128"/>
        <v>HEI.DE</v>
      </c>
      <c r="B7887" s="52" t="s">
        <v>393</v>
      </c>
      <c r="C7887" s="50" t="s">
        <v>1205</v>
      </c>
      <c r="D7887" s="50">
        <f>DAX__2019_2020__33[[#This Row],[Open]]*(DAX__2019_2020__33[[#This Row],[Adj Close]]/DAX__2019_2020__33[[#This Row],[Close]])</f>
        <v>33.240823195111609</v>
      </c>
      <c r="E7887" s="50" t="s">
        <v>1178</v>
      </c>
      <c r="F7887" s="50" t="s">
        <v>17292</v>
      </c>
      <c r="G7887" s="50" t="s">
        <v>20279</v>
      </c>
      <c r="H7887" s="50" t="s">
        <v>20838</v>
      </c>
      <c r="I7887" s="50">
        <f>(DAX__2019_2020__33[[#This Row],[Adj Close]]-DAX__2019_2020__33[[#This Row],[Adj Open]])/DAX__2019_2020__33[[#This Row],[Adj Open]]</f>
        <v>-5.5352455753327846E-2</v>
      </c>
      <c r="J7887" s="50">
        <f>DAX__2019_2020__33[[#This Row],[Adj Close]]-DAX__2019_2020__33[[#This Row],[Adj Open]]</f>
        <v>-1.8399611951116093</v>
      </c>
      <c r="K7887" s="50">
        <v>2396879</v>
      </c>
    </row>
    <row r="7888" spans="1:11" x14ac:dyDescent="0.3">
      <c r="A7888" s="51" t="str">
        <f t="shared" si="128"/>
        <v>HEI.DE</v>
      </c>
      <c r="B7888" s="52" t="s">
        <v>394</v>
      </c>
      <c r="C7888" s="50" t="s">
        <v>20839</v>
      </c>
      <c r="D7888" s="50">
        <f>DAX__2019_2020__33[[#This Row],[Open]]*(DAX__2019_2020__33[[#This Row],[Adj Close]]/DAX__2019_2020__33[[#This Row],[Close]])</f>
        <v>30.61974711569146</v>
      </c>
      <c r="E7888" s="50" t="s">
        <v>17522</v>
      </c>
      <c r="F7888" s="50" t="s">
        <v>17303</v>
      </c>
      <c r="G7888" s="50" t="s">
        <v>17522</v>
      </c>
      <c r="H7888" s="50" t="s">
        <v>20840</v>
      </c>
      <c r="I7888" s="50">
        <f>(DAX__2019_2020__33[[#This Row],[Adj Close]]-DAX__2019_2020__33[[#This Row],[Adj Open]])/DAX__2019_2020__33[[#This Row],[Adj Open]]</f>
        <v>0.10600910164424907</v>
      </c>
      <c r="J7888" s="50">
        <f>DAX__2019_2020__33[[#This Row],[Adj Close]]-DAX__2019_2020__33[[#This Row],[Adj Open]]</f>
        <v>3.2459718843085383</v>
      </c>
      <c r="K7888" s="50">
        <v>1398992</v>
      </c>
    </row>
    <row r="7889" spans="1:11" x14ac:dyDescent="0.3">
      <c r="A7889" s="51" t="str">
        <f t="shared" si="128"/>
        <v>HEI.DE</v>
      </c>
      <c r="B7889" s="52" t="s">
        <v>395</v>
      </c>
      <c r="C7889" s="50" t="s">
        <v>1555</v>
      </c>
      <c r="D7889" s="50">
        <f>DAX__2019_2020__33[[#This Row],[Open]]*(DAX__2019_2020__33[[#This Row],[Adj Close]]/DAX__2019_2020__33[[#This Row],[Close]])</f>
        <v>33.188750685430385</v>
      </c>
      <c r="E7889" s="50" t="s">
        <v>17445</v>
      </c>
      <c r="F7889" s="50" t="s">
        <v>20511</v>
      </c>
      <c r="G7889" s="50" t="s">
        <v>1009</v>
      </c>
      <c r="H7889" s="50" t="s">
        <v>20841</v>
      </c>
      <c r="I7889" s="50">
        <f>(DAX__2019_2020__33[[#This Row],[Adj Close]]-DAX__2019_2020__33[[#This Row],[Adj Open]])/DAX__2019_2020__33[[#This Row],[Adj Open]]</f>
        <v>7.5836031598533462E-3</v>
      </c>
      <c r="J7889" s="50">
        <f>DAX__2019_2020__33[[#This Row],[Adj Close]]-DAX__2019_2020__33[[#This Row],[Adj Open]]</f>
        <v>0.25169031456961477</v>
      </c>
      <c r="K7889" s="50">
        <v>2309097</v>
      </c>
    </row>
    <row r="7890" spans="1:11" x14ac:dyDescent="0.3">
      <c r="A7890" s="51" t="str">
        <f t="shared" si="128"/>
        <v>HEI.DE</v>
      </c>
      <c r="B7890" s="52" t="s">
        <v>396</v>
      </c>
      <c r="C7890" s="50" t="s">
        <v>1887</v>
      </c>
      <c r="D7890" s="50">
        <f>DAX__2019_2020__33[[#This Row],[Open]]*(DAX__2019_2020__33[[#This Row],[Adj Close]]/DAX__2019_2020__33[[#This Row],[Close]])</f>
        <v>32.876308273268243</v>
      </c>
      <c r="E7890" s="50" t="s">
        <v>8200</v>
      </c>
      <c r="F7890" s="50" t="s">
        <v>2033</v>
      </c>
      <c r="G7890" s="50" t="s">
        <v>20842</v>
      </c>
      <c r="H7890" s="50" t="s">
        <v>20843</v>
      </c>
      <c r="I7890" s="50">
        <f>(DAX__2019_2020__33[[#This Row],[Adj Close]]-DAX__2019_2020__33[[#This Row],[Adj Open]])/DAX__2019_2020__33[[#This Row],[Adj Open]]</f>
        <v>-2.5079223202766111E-2</v>
      </c>
      <c r="J7890" s="50">
        <f>DAX__2019_2020__33[[#This Row],[Adj Close]]-DAX__2019_2020__33[[#This Row],[Adj Open]]</f>
        <v>-0.82451227326824039</v>
      </c>
      <c r="K7890" s="50">
        <v>1541732</v>
      </c>
    </row>
    <row r="7891" spans="1:11" x14ac:dyDescent="0.3">
      <c r="A7891" s="51" t="str">
        <f t="shared" si="128"/>
        <v>HEI.DE</v>
      </c>
      <c r="B7891" s="52" t="s">
        <v>397</v>
      </c>
      <c r="C7891" s="50" t="s">
        <v>17347</v>
      </c>
      <c r="D7891" s="50">
        <f>DAX__2019_2020__33[[#This Row],[Open]]*(DAX__2019_2020__33[[#This Row],[Adj Close]]/DAX__2019_2020__33[[#This Row],[Close]])</f>
        <v>32.58121367732074</v>
      </c>
      <c r="E7891" s="50" t="s">
        <v>17378</v>
      </c>
      <c r="F7891" s="50" t="s">
        <v>2001</v>
      </c>
      <c r="G7891" s="50" t="s">
        <v>17378</v>
      </c>
      <c r="H7891" s="50" t="s">
        <v>20844</v>
      </c>
      <c r="I7891" s="50">
        <f>(DAX__2019_2020__33[[#This Row],[Adj Close]]-DAX__2019_2020__33[[#This Row],[Adj Open]])/DAX__2019_2020__33[[#This Row],[Adj Open]]</f>
        <v>4.1289263684356543E-2</v>
      </c>
      <c r="J7891" s="50">
        <f>DAX__2019_2020__33[[#This Row],[Adj Close]]-DAX__2019_2020__33[[#This Row],[Adj Open]]</f>
        <v>1.3452543226792599</v>
      </c>
      <c r="K7891" s="50">
        <v>1438559</v>
      </c>
    </row>
    <row r="7892" spans="1:11" x14ac:dyDescent="0.3">
      <c r="A7892" s="51" t="str">
        <f t="shared" si="128"/>
        <v>HEI.DE</v>
      </c>
      <c r="B7892" s="52" t="s">
        <v>398</v>
      </c>
      <c r="C7892" s="50" t="s">
        <v>17496</v>
      </c>
      <c r="D7892" s="50">
        <f>DAX__2019_2020__33[[#This Row],[Open]]*(DAX__2019_2020__33[[#This Row],[Adj Close]]/DAX__2019_2020__33[[#This Row],[Close]])</f>
        <v>33.015168494565522</v>
      </c>
      <c r="E7892" s="50" t="s">
        <v>17416</v>
      </c>
      <c r="F7892" s="50" t="s">
        <v>17336</v>
      </c>
      <c r="G7892" s="50" t="s">
        <v>1009</v>
      </c>
      <c r="H7892" s="50" t="s">
        <v>20841</v>
      </c>
      <c r="I7892" s="50">
        <f>(DAX__2019_2020__33[[#This Row],[Adj Close]]-DAX__2019_2020__33[[#This Row],[Adj Open]])/DAX__2019_2020__33[[#This Row],[Adj Open]]</f>
        <v>1.2881124792820007E-2</v>
      </c>
      <c r="J7892" s="50">
        <f>DAX__2019_2020__33[[#This Row],[Adj Close]]-DAX__2019_2020__33[[#This Row],[Adj Open]]</f>
        <v>0.42527250543447792</v>
      </c>
      <c r="K7892" s="50">
        <v>1287106</v>
      </c>
    </row>
    <row r="7893" spans="1:11" x14ac:dyDescent="0.3">
      <c r="A7893" s="51" t="str">
        <f t="shared" si="128"/>
        <v>HEI.DE</v>
      </c>
      <c r="B7893" s="52" t="s">
        <v>399</v>
      </c>
      <c r="C7893" s="50" t="s">
        <v>1582</v>
      </c>
      <c r="D7893" s="50">
        <f>DAX__2019_2020__33[[#This Row],[Open]]*(DAX__2019_2020__33[[#This Row],[Adj Close]]/DAX__2019_2020__33[[#This Row],[Close]])</f>
        <v>33.56195086356535</v>
      </c>
      <c r="E7893" s="50" t="s">
        <v>17457</v>
      </c>
      <c r="F7893" s="50" t="s">
        <v>17350</v>
      </c>
      <c r="G7893" s="50" t="s">
        <v>1549</v>
      </c>
      <c r="H7893" s="50" t="s">
        <v>20845</v>
      </c>
      <c r="I7893" s="50">
        <f>(DAX__2019_2020__33[[#This Row],[Adj Close]]-DAX__2019_2020__33[[#This Row],[Adj Open]])/DAX__2019_2020__33[[#This Row],[Adj Open]]</f>
        <v>1.0344195000994269E-3</v>
      </c>
      <c r="J7893" s="50">
        <f>DAX__2019_2020__33[[#This Row],[Adj Close]]-DAX__2019_2020__33[[#This Row],[Adj Open]]</f>
        <v>3.4717136434650797E-2</v>
      </c>
      <c r="K7893" s="50">
        <v>1435027</v>
      </c>
    </row>
    <row r="7894" spans="1:11" x14ac:dyDescent="0.3">
      <c r="A7894" s="51" t="str">
        <f t="shared" si="128"/>
        <v>HEI.DE</v>
      </c>
      <c r="B7894" s="52" t="s">
        <v>400</v>
      </c>
      <c r="C7894" s="50" t="s">
        <v>17390</v>
      </c>
      <c r="D7894" s="50">
        <f>DAX__2019_2020__33[[#This Row],[Open]]*(DAX__2019_2020__33[[#This Row],[Adj Close]]/DAX__2019_2020__33[[#This Row],[Close]])</f>
        <v>33.535911012106403</v>
      </c>
      <c r="E7894" s="50" t="s">
        <v>17416</v>
      </c>
      <c r="F7894" s="50" t="s">
        <v>20516</v>
      </c>
      <c r="G7894" s="50" t="s">
        <v>20516</v>
      </c>
      <c r="H7894" s="50" t="s">
        <v>20846</v>
      </c>
      <c r="I7894" s="50">
        <f>(DAX__2019_2020__33[[#This Row],[Adj Close]]-DAX__2019_2020__33[[#This Row],[Adj Open]])/DAX__2019_2020__33[[#This Row],[Adj Open]]</f>
        <v>-3.027945212938531E-2</v>
      </c>
      <c r="J7894" s="50">
        <f>DAX__2019_2020__33[[#This Row],[Adj Close]]-DAX__2019_2020__33[[#This Row],[Adj Open]]</f>
        <v>-1.0154490121064015</v>
      </c>
      <c r="K7894" s="50">
        <v>1058917</v>
      </c>
    </row>
    <row r="7895" spans="1:11" x14ac:dyDescent="0.3">
      <c r="A7895" s="51" t="str">
        <f t="shared" si="128"/>
        <v>HEI.DE</v>
      </c>
      <c r="B7895" s="52" t="s">
        <v>401</v>
      </c>
      <c r="C7895" s="50" t="s">
        <v>17381</v>
      </c>
      <c r="D7895" s="50">
        <f>DAX__2019_2020__33[[#This Row],[Open]]*(DAX__2019_2020__33[[#This Row],[Adj Close]]/DAX__2019_2020__33[[#This Row],[Close]])</f>
        <v>33.787607508753183</v>
      </c>
      <c r="E7895" s="50" t="s">
        <v>1249</v>
      </c>
      <c r="F7895" s="50" t="s">
        <v>17381</v>
      </c>
      <c r="G7895" s="50" t="s">
        <v>17383</v>
      </c>
      <c r="H7895" s="50" t="s">
        <v>20847</v>
      </c>
      <c r="I7895" s="50">
        <f>(DAX__2019_2020__33[[#This Row],[Adj Close]]-DAX__2019_2020__33[[#This Row],[Adj Open]])/DAX__2019_2020__33[[#This Row],[Adj Open]]</f>
        <v>2.774204983303372E-2</v>
      </c>
      <c r="J7895" s="50">
        <f>DAX__2019_2020__33[[#This Row],[Adj Close]]-DAX__2019_2020__33[[#This Row],[Adj Open]]</f>
        <v>0.93733749124681509</v>
      </c>
      <c r="K7895" s="50">
        <v>1366014</v>
      </c>
    </row>
    <row r="7896" spans="1:11" x14ac:dyDescent="0.3">
      <c r="A7896" s="51" t="str">
        <f t="shared" si="128"/>
        <v>HEI.DE</v>
      </c>
      <c r="B7896" s="52" t="s">
        <v>402</v>
      </c>
      <c r="C7896" s="50" t="s">
        <v>981</v>
      </c>
      <c r="D7896" s="50">
        <f>DAX__2019_2020__33[[#This Row],[Open]]*(DAX__2019_2020__33[[#This Row],[Adj Close]]/DAX__2019_2020__33[[#This Row],[Close]])</f>
        <v>35.887938209937651</v>
      </c>
      <c r="E7896" s="50" t="s">
        <v>19915</v>
      </c>
      <c r="F7896" s="50" t="s">
        <v>1158</v>
      </c>
      <c r="G7896" s="50" t="s">
        <v>9814</v>
      </c>
      <c r="H7896" s="50" t="s">
        <v>20848</v>
      </c>
      <c r="I7896" s="50">
        <f>(DAX__2019_2020__33[[#This Row],[Adj Close]]-DAX__2019_2020__33[[#This Row],[Adj Open]])/DAX__2019_2020__33[[#This Row],[Adj Open]]</f>
        <v>1.3784764874716514E-2</v>
      </c>
      <c r="J7896" s="50">
        <f>DAX__2019_2020__33[[#This Row],[Adj Close]]-DAX__2019_2020__33[[#This Row],[Adj Open]]</f>
        <v>0.49470679006234519</v>
      </c>
      <c r="K7896" s="50">
        <v>1948236</v>
      </c>
    </row>
    <row r="7897" spans="1:11" x14ac:dyDescent="0.3">
      <c r="A7897" s="51" t="str">
        <f t="shared" ref="A7897:A7960" si="129">"HEI.DE"</f>
        <v>HEI.DE</v>
      </c>
      <c r="B7897" s="52" t="s">
        <v>403</v>
      </c>
      <c r="C7897" s="50" t="s">
        <v>20849</v>
      </c>
      <c r="D7897" s="50">
        <f>DAX__2019_2020__33[[#This Row],[Open]]*(DAX__2019_2020__33[[#This Row],[Adj Close]]/DAX__2019_2020__33[[#This Row],[Close]])</f>
        <v>35.783793001790649</v>
      </c>
      <c r="E7897" s="50" t="s">
        <v>17480</v>
      </c>
      <c r="F7897" s="50" t="s">
        <v>1158</v>
      </c>
      <c r="G7897" s="50" t="s">
        <v>1491</v>
      </c>
      <c r="H7897" s="50" t="s">
        <v>20850</v>
      </c>
      <c r="I7897" s="50">
        <f>(DAX__2019_2020__33[[#This Row],[Adj Close]]-DAX__2019_2020__33[[#This Row],[Adj Open]])/DAX__2019_2020__33[[#This Row],[Adj Open]]</f>
        <v>-4.8510793111795935E-4</v>
      </c>
      <c r="J7897" s="50">
        <f>DAX__2019_2020__33[[#This Row],[Adj Close]]-DAX__2019_2020__33[[#This Row],[Adj Open]]</f>
        <v>-1.7359001790651973E-2</v>
      </c>
      <c r="K7897" s="50">
        <v>1071670</v>
      </c>
    </row>
    <row r="7898" spans="1:11" x14ac:dyDescent="0.3">
      <c r="A7898" s="51" t="str">
        <f t="shared" si="129"/>
        <v>HEI.DE</v>
      </c>
      <c r="B7898" s="52" t="s">
        <v>404</v>
      </c>
      <c r="C7898" s="50" t="s">
        <v>9814</v>
      </c>
      <c r="D7898" s="50">
        <f>DAX__2019_2020__33[[#This Row],[Open]]*(DAX__2019_2020__33[[#This Row],[Adj Close]]/DAX__2019_2020__33[[#This Row],[Close]])</f>
        <v>36.382646301423627</v>
      </c>
      <c r="E7898" s="50" t="s">
        <v>1135</v>
      </c>
      <c r="F7898" s="50" t="s">
        <v>2188</v>
      </c>
      <c r="G7898" s="50" t="s">
        <v>1072</v>
      </c>
      <c r="H7898" s="50" t="s">
        <v>20851</v>
      </c>
      <c r="I7898" s="50">
        <f>(DAX__2019_2020__33[[#This Row],[Adj Close]]-DAX__2019_2020__33[[#This Row],[Adj Open]])/DAX__2019_2020__33[[#This Row],[Adj Open]]</f>
        <v>4.7232922100807387E-2</v>
      </c>
      <c r="J7898" s="50">
        <f>DAX__2019_2020__33[[#This Row],[Adj Close]]-DAX__2019_2020__33[[#This Row],[Adj Open]]</f>
        <v>1.7184586985763701</v>
      </c>
      <c r="K7898" s="50">
        <v>1583140</v>
      </c>
    </row>
    <row r="7899" spans="1:11" x14ac:dyDescent="0.3">
      <c r="A7899" s="51" t="str">
        <f t="shared" si="129"/>
        <v>HEI.DE</v>
      </c>
      <c r="B7899" s="52" t="s">
        <v>405</v>
      </c>
      <c r="C7899" s="50" t="s">
        <v>19547</v>
      </c>
      <c r="D7899" s="50">
        <f>DAX__2019_2020__33[[#This Row],[Open]]*(DAX__2019_2020__33[[#This Row],[Adj Close]]/DAX__2019_2020__33[[#This Row],[Close]])</f>
        <v>38.77807204778842</v>
      </c>
      <c r="E7899" s="50" t="s">
        <v>8171</v>
      </c>
      <c r="F7899" s="50" t="s">
        <v>20852</v>
      </c>
      <c r="G7899" s="50" t="s">
        <v>20852</v>
      </c>
      <c r="H7899" s="50" t="s">
        <v>20853</v>
      </c>
      <c r="I7899" s="50">
        <f>(DAX__2019_2020__33[[#This Row],[Adj Close]]-DAX__2019_2020__33[[#This Row],[Adj Open]])/DAX__2019_2020__33[[#This Row],[Adj Open]]</f>
        <v>-5.3043845120859523E-2</v>
      </c>
      <c r="J7899" s="50">
        <f>DAX__2019_2020__33[[#This Row],[Adj Close]]-DAX__2019_2020__33[[#This Row],[Adj Open]]</f>
        <v>-2.0569380477884209</v>
      </c>
      <c r="K7899" s="50">
        <v>1075951</v>
      </c>
    </row>
    <row r="7900" spans="1:11" x14ac:dyDescent="0.3">
      <c r="A7900" s="51" t="str">
        <f t="shared" si="129"/>
        <v>HEI.DE</v>
      </c>
      <c r="B7900" s="52" t="s">
        <v>406</v>
      </c>
      <c r="C7900" s="50" t="s">
        <v>19985</v>
      </c>
      <c r="D7900" s="50">
        <f>DAX__2019_2020__33[[#This Row],[Open]]*(DAX__2019_2020__33[[#This Row],[Adj Close]]/DAX__2019_2020__33[[#This Row],[Close]])</f>
        <v>36.521510422039768</v>
      </c>
      <c r="E7900" s="50" t="s">
        <v>9789</v>
      </c>
      <c r="F7900" s="50" t="s">
        <v>17511</v>
      </c>
      <c r="G7900" s="50" t="s">
        <v>17544</v>
      </c>
      <c r="H7900" s="50" t="s">
        <v>20854</v>
      </c>
      <c r="I7900" s="50">
        <f>(DAX__2019_2020__33[[#This Row],[Adj Close]]-DAX__2019_2020__33[[#This Row],[Adj Open]])/DAX__2019_2020__33[[#This Row],[Adj Open]]</f>
        <v>-6.4876517829062896E-2</v>
      </c>
      <c r="J7900" s="50">
        <f>DAX__2019_2020__33[[#This Row],[Adj Close]]-DAX__2019_2020__33[[#This Row],[Adj Open]]</f>
        <v>-2.3693884220397692</v>
      </c>
      <c r="K7900" s="50">
        <v>1571972</v>
      </c>
    </row>
    <row r="7901" spans="1:11" x14ac:dyDescent="0.3">
      <c r="A7901" s="51" t="str">
        <f t="shared" si="129"/>
        <v>HEI.DE</v>
      </c>
      <c r="B7901" s="52" t="s">
        <v>407</v>
      </c>
      <c r="C7901" s="50" t="s">
        <v>20412</v>
      </c>
      <c r="D7901" s="50">
        <f>DAX__2019_2020__33[[#This Row],[Open]]*(DAX__2019_2020__33[[#This Row],[Adj Close]]/DAX__2019_2020__33[[#This Row],[Close]])</f>
        <v>34.560044928043858</v>
      </c>
      <c r="E7901" s="50" t="s">
        <v>1162</v>
      </c>
      <c r="F7901" s="50" t="s">
        <v>20439</v>
      </c>
      <c r="G7901" s="50" t="s">
        <v>17351</v>
      </c>
      <c r="H7901" s="50" t="s">
        <v>20855</v>
      </c>
      <c r="I7901" s="50">
        <f>(DAX__2019_2020__33[[#This Row],[Adj Close]]-DAX__2019_2020__33[[#This Row],[Adj Open]])/DAX__2019_2020__33[[#This Row],[Adj Open]]</f>
        <v>-4.3696584630838746E-2</v>
      </c>
      <c r="J7901" s="50">
        <f>DAX__2019_2020__33[[#This Row],[Adj Close]]-DAX__2019_2020__33[[#This Row],[Adj Open]]</f>
        <v>-1.5101559280438579</v>
      </c>
      <c r="K7901" s="50">
        <v>1799307</v>
      </c>
    </row>
    <row r="7902" spans="1:11" x14ac:dyDescent="0.3">
      <c r="A7902" s="51" t="str">
        <f t="shared" si="129"/>
        <v>HEI.DE</v>
      </c>
      <c r="B7902" s="52" t="s">
        <v>408</v>
      </c>
      <c r="C7902" s="50" t="s">
        <v>17426</v>
      </c>
      <c r="D7902" s="50">
        <f>DAX__2019_2020__33[[#This Row],[Open]]*(DAX__2019_2020__33[[#This Row],[Adj Close]]/DAX__2019_2020__33[[#This Row],[Close]])</f>
        <v>34.325709231581307</v>
      </c>
      <c r="E7902" s="50" t="s">
        <v>8176</v>
      </c>
      <c r="F7902" s="50" t="s">
        <v>1237</v>
      </c>
      <c r="G7902" s="50" t="s">
        <v>1249</v>
      </c>
      <c r="H7902" s="50" t="s">
        <v>20856</v>
      </c>
      <c r="I7902" s="50">
        <f>(DAX__2019_2020__33[[#This Row],[Adj Close]]-DAX__2019_2020__33[[#This Row],[Adj Open]])/DAX__2019_2020__33[[#This Row],[Adj Open]]</f>
        <v>2.2756056201164516E-2</v>
      </c>
      <c r="J7902" s="50">
        <f>DAX__2019_2020__33[[#This Row],[Adj Close]]-DAX__2019_2020__33[[#This Row],[Adj Open]]</f>
        <v>0.78111776841869585</v>
      </c>
      <c r="K7902" s="50">
        <v>1495350</v>
      </c>
    </row>
    <row r="7903" spans="1:11" x14ac:dyDescent="0.3">
      <c r="A7903" s="51" t="str">
        <f t="shared" si="129"/>
        <v>HEI.DE</v>
      </c>
      <c r="B7903" s="52" t="s">
        <v>409</v>
      </c>
      <c r="C7903" s="50" t="s">
        <v>17481</v>
      </c>
      <c r="D7903" s="50">
        <f>DAX__2019_2020__33[[#This Row],[Open]]*(DAX__2019_2020__33[[#This Row],[Adj Close]]/DAX__2019_2020__33[[#This Row],[Close]])</f>
        <v>35.601533134146344</v>
      </c>
      <c r="E7903" s="50" t="s">
        <v>1487</v>
      </c>
      <c r="F7903" s="50" t="s">
        <v>2081</v>
      </c>
      <c r="G7903" s="50" t="s">
        <v>8183</v>
      </c>
      <c r="H7903" s="50" t="s">
        <v>20857</v>
      </c>
      <c r="I7903" s="50">
        <f>(DAX__2019_2020__33[[#This Row],[Adj Close]]-DAX__2019_2020__33[[#This Row],[Adj Open]])/DAX__2019_2020__33[[#This Row],[Adj Open]]</f>
        <v>-4.8756704046807372E-4</v>
      </c>
      <c r="J7903" s="50">
        <f>DAX__2019_2020__33[[#This Row],[Adj Close]]-DAX__2019_2020__33[[#This Row],[Adj Open]]</f>
        <v>-1.7358134146341797E-2</v>
      </c>
      <c r="K7903" s="50">
        <v>1185895</v>
      </c>
    </row>
    <row r="7904" spans="1:11" x14ac:dyDescent="0.3">
      <c r="A7904" s="51" t="str">
        <f t="shared" si="129"/>
        <v>HEI.DE</v>
      </c>
      <c r="B7904" s="52" t="s">
        <v>410</v>
      </c>
      <c r="C7904" s="50" t="s">
        <v>1513</v>
      </c>
      <c r="D7904" s="50">
        <f>DAX__2019_2020__33[[#This Row],[Open]]*(DAX__2019_2020__33[[#This Row],[Adj Close]]/DAX__2019_2020__33[[#This Row],[Close]])</f>
        <v>35.098143121124679</v>
      </c>
      <c r="E7904" s="50" t="s">
        <v>1513</v>
      </c>
      <c r="F7904" s="50" t="s">
        <v>1196</v>
      </c>
      <c r="G7904" s="50" t="s">
        <v>1196</v>
      </c>
      <c r="H7904" s="50" t="s">
        <v>20858</v>
      </c>
      <c r="I7904" s="50">
        <f>(DAX__2019_2020__33[[#This Row],[Adj Close]]-DAX__2019_2020__33[[#This Row],[Adj Open]])/DAX__2019_2020__33[[#This Row],[Adj Open]]</f>
        <v>-4.8961425543061925E-2</v>
      </c>
      <c r="J7904" s="50">
        <f>DAX__2019_2020__33[[#This Row],[Adj Close]]-DAX__2019_2020__33[[#This Row],[Adj Open]]</f>
        <v>-1.718455121124677</v>
      </c>
      <c r="K7904" s="50">
        <v>1279601</v>
      </c>
    </row>
    <row r="7905" spans="1:11" x14ac:dyDescent="0.3">
      <c r="A7905" s="51" t="str">
        <f t="shared" si="129"/>
        <v>HEI.DE</v>
      </c>
      <c r="B7905" s="52" t="s">
        <v>411</v>
      </c>
      <c r="C7905" s="50" t="s">
        <v>1208</v>
      </c>
      <c r="D7905" s="50">
        <f>DAX__2019_2020__33[[#This Row],[Open]]*(DAX__2019_2020__33[[#This Row],[Adj Close]]/DAX__2019_2020__33[[#This Row],[Close]])</f>
        <v>33.718173635931144</v>
      </c>
      <c r="E7905" s="50" t="s">
        <v>17490</v>
      </c>
      <c r="F7905" s="50" t="s">
        <v>1169</v>
      </c>
      <c r="G7905" s="50" t="s">
        <v>20307</v>
      </c>
      <c r="H7905" s="50" t="s">
        <v>20859</v>
      </c>
      <c r="I7905" s="50">
        <f>(DAX__2019_2020__33[[#This Row],[Adj Close]]-DAX__2019_2020__33[[#This Row],[Adj Open]])/DAX__2019_2020__33[[#This Row],[Adj Open]]</f>
        <v>1.8790322717648501E-2</v>
      </c>
      <c r="J7905" s="50">
        <f>DAX__2019_2020__33[[#This Row],[Adj Close]]-DAX__2019_2020__33[[#This Row],[Adj Open]]</f>
        <v>0.63357536406885373</v>
      </c>
      <c r="K7905" s="50">
        <v>975435</v>
      </c>
    </row>
    <row r="7906" spans="1:11" x14ac:dyDescent="0.3">
      <c r="A7906" s="51" t="str">
        <f t="shared" si="129"/>
        <v>HEI.DE</v>
      </c>
      <c r="B7906" s="52" t="s">
        <v>412</v>
      </c>
      <c r="C7906" s="50" t="s">
        <v>1001</v>
      </c>
      <c r="D7906" s="50">
        <f>DAX__2019_2020__33[[#This Row],[Open]]*(DAX__2019_2020__33[[#This Row],[Adj Close]]/DAX__2019_2020__33[[#This Row],[Close]])</f>
        <v>34.568724466864232</v>
      </c>
      <c r="E7906" s="50" t="s">
        <v>17530</v>
      </c>
      <c r="F7906" s="50" t="s">
        <v>1167</v>
      </c>
      <c r="G7906" s="50" t="s">
        <v>1504</v>
      </c>
      <c r="H7906" s="50" t="s">
        <v>20860</v>
      </c>
      <c r="I7906" s="50">
        <f>(DAX__2019_2020__33[[#This Row],[Adj Close]]-DAX__2019_2020__33[[#This Row],[Adj Open]])/DAX__2019_2020__33[[#This Row],[Adj Open]]</f>
        <v>5.2723823614167428E-3</v>
      </c>
      <c r="J7906" s="50">
        <f>DAX__2019_2020__33[[#This Row],[Adj Close]]-DAX__2019_2020__33[[#This Row],[Adj Open]]</f>
        <v>0.18225953313577037</v>
      </c>
      <c r="K7906" s="50">
        <v>1098702</v>
      </c>
    </row>
    <row r="7907" spans="1:11" x14ac:dyDescent="0.3">
      <c r="A7907" s="51" t="str">
        <f t="shared" si="129"/>
        <v>HEI.DE</v>
      </c>
      <c r="B7907" s="52" t="s">
        <v>413</v>
      </c>
      <c r="C7907" s="50" t="s">
        <v>1170</v>
      </c>
      <c r="D7907" s="50">
        <f>DAX__2019_2020__33[[#This Row],[Open]]*(DAX__2019_2020__33[[#This Row],[Adj Close]]/DAX__2019_2020__33[[#This Row],[Close]])</f>
        <v>34.10873025831193</v>
      </c>
      <c r="E7907" s="50" t="s">
        <v>17525</v>
      </c>
      <c r="F7907" s="50" t="s">
        <v>1551</v>
      </c>
      <c r="G7907" s="50" t="s">
        <v>20309</v>
      </c>
      <c r="H7907" s="50" t="s">
        <v>20861</v>
      </c>
      <c r="I7907" s="50">
        <f>(DAX__2019_2020__33[[#This Row],[Adj Close]]-DAX__2019_2020__33[[#This Row],[Adj Open]])/DAX__2019_2020__33[[#This Row],[Adj Open]]</f>
        <v>-8.1424684005717111E-3</v>
      </c>
      <c r="J7907" s="50">
        <f>DAX__2019_2020__33[[#This Row],[Adj Close]]-DAX__2019_2020__33[[#This Row],[Adj Open]]</f>
        <v>-0.27772925831192907</v>
      </c>
      <c r="K7907" s="50">
        <v>938905</v>
      </c>
    </row>
    <row r="7908" spans="1:11" x14ac:dyDescent="0.3">
      <c r="A7908" s="51" t="str">
        <f t="shared" si="129"/>
        <v>HEI.DE</v>
      </c>
      <c r="B7908" s="52" t="s">
        <v>414</v>
      </c>
      <c r="C7908" s="50" t="s">
        <v>1103</v>
      </c>
      <c r="D7908" s="50">
        <f>DAX__2019_2020__33[[#This Row],[Open]]*(DAX__2019_2020__33[[#This Row],[Adj Close]]/DAX__2019_2020__33[[#This Row],[Close]])</f>
        <v>34.742301756608718</v>
      </c>
      <c r="E7908" s="50" t="s">
        <v>1510</v>
      </c>
      <c r="F7908" s="50" t="s">
        <v>20300</v>
      </c>
      <c r="G7908" s="50" t="s">
        <v>1241</v>
      </c>
      <c r="H7908" s="50" t="s">
        <v>20862</v>
      </c>
      <c r="I7908" s="50">
        <f>(DAX__2019_2020__33[[#This Row],[Adj Close]]-DAX__2019_2020__33[[#This Row],[Adj Open]])/DAX__2019_2020__33[[#This Row],[Adj Open]]</f>
        <v>2.0734499643629743E-2</v>
      </c>
      <c r="J7908" s="50">
        <f>DAX__2019_2020__33[[#This Row],[Adj Close]]-DAX__2019_2020__33[[#This Row],[Adj Open]]</f>
        <v>0.72036424339128047</v>
      </c>
      <c r="K7908" s="50">
        <v>1024352</v>
      </c>
    </row>
    <row r="7909" spans="1:11" x14ac:dyDescent="0.3">
      <c r="A7909" s="51" t="str">
        <f t="shared" si="129"/>
        <v>HEI.DE</v>
      </c>
      <c r="B7909" s="52" t="s">
        <v>415</v>
      </c>
      <c r="C7909" s="50" t="s">
        <v>2090</v>
      </c>
      <c r="D7909" s="50">
        <f>DAX__2019_2020__33[[#This Row],[Open]]*(DAX__2019_2020__33[[#This Row],[Adj Close]]/DAX__2019_2020__33[[#This Row],[Close]])</f>
        <v>35.453987615285989</v>
      </c>
      <c r="E7909" s="50" t="s">
        <v>20863</v>
      </c>
      <c r="F7909" s="50" t="s">
        <v>20864</v>
      </c>
      <c r="G7909" s="50" t="s">
        <v>20315</v>
      </c>
      <c r="H7909" s="50" t="s">
        <v>20865</v>
      </c>
      <c r="I7909" s="50">
        <f>(DAX__2019_2020__33[[#This Row],[Adj Close]]-DAX__2019_2020__33[[#This Row],[Adj Open]])/DAX__2019_2020__33[[#This Row],[Adj Open]]</f>
        <v>2.4235056266098426E-2</v>
      </c>
      <c r="J7909" s="50">
        <f>DAX__2019_2020__33[[#This Row],[Adj Close]]-DAX__2019_2020__33[[#This Row],[Adj Open]]</f>
        <v>0.85922938471401267</v>
      </c>
      <c r="K7909" s="50">
        <v>1240674</v>
      </c>
    </row>
    <row r="7910" spans="1:11" x14ac:dyDescent="0.3">
      <c r="A7910" s="51" t="str">
        <f t="shared" si="129"/>
        <v>HEI.DE</v>
      </c>
      <c r="B7910" s="52" t="s">
        <v>416</v>
      </c>
      <c r="C7910" s="50" t="s">
        <v>20866</v>
      </c>
      <c r="D7910" s="50">
        <f>DAX__2019_2020__33[[#This Row],[Open]]*(DAX__2019_2020__33[[#This Row],[Adj Close]]/DAX__2019_2020__33[[#This Row],[Close]])</f>
        <v>36.564912555462506</v>
      </c>
      <c r="E7910" s="50" t="s">
        <v>19920</v>
      </c>
      <c r="F7910" s="50" t="s">
        <v>9814</v>
      </c>
      <c r="G7910" s="50" t="s">
        <v>19920</v>
      </c>
      <c r="H7910" s="50" t="s">
        <v>20867</v>
      </c>
      <c r="I7910" s="50">
        <f>(DAX__2019_2020__33[[#This Row],[Adj Close]]-DAX__2019_2020__33[[#This Row],[Adj Open]])/DAX__2019_2020__33[[#This Row],[Adj Open]]</f>
        <v>6.4324683970456251E-2</v>
      </c>
      <c r="J7910" s="50">
        <f>DAX__2019_2020__33[[#This Row],[Adj Close]]-DAX__2019_2020__33[[#This Row],[Adj Open]]</f>
        <v>2.3520264445374934</v>
      </c>
      <c r="K7910" s="50">
        <v>1387533</v>
      </c>
    </row>
    <row r="7911" spans="1:11" x14ac:dyDescent="0.3">
      <c r="A7911" s="51" t="str">
        <f t="shared" si="129"/>
        <v>HEI.DE</v>
      </c>
      <c r="B7911" s="52" t="s">
        <v>417</v>
      </c>
      <c r="C7911" s="50" t="s">
        <v>2160</v>
      </c>
      <c r="D7911" s="50">
        <f>DAX__2019_2020__33[[#This Row],[Open]]*(DAX__2019_2020__33[[#This Row],[Adj Close]]/DAX__2019_2020__33[[#This Row],[Close]])</f>
        <v>39.420318993086603</v>
      </c>
      <c r="E7911" s="50" t="s">
        <v>1398</v>
      </c>
      <c r="F7911" s="50" t="s">
        <v>2192</v>
      </c>
      <c r="G7911" s="50" t="s">
        <v>1301</v>
      </c>
      <c r="H7911" s="50" t="s">
        <v>20868</v>
      </c>
      <c r="I7911" s="50">
        <f>(DAX__2019_2020__33[[#This Row],[Adj Close]]-DAX__2019_2020__33[[#This Row],[Adj Open]])/DAX__2019_2020__33[[#This Row],[Adj Open]]</f>
        <v>-4.4914070669928217E-2</v>
      </c>
      <c r="J7911" s="50">
        <f>DAX__2019_2020__33[[#This Row],[Adj Close]]-DAX__2019_2020__33[[#This Row],[Adj Open]]</f>
        <v>-1.7705269930866052</v>
      </c>
      <c r="K7911" s="50">
        <v>1532845</v>
      </c>
    </row>
    <row r="7912" spans="1:11" x14ac:dyDescent="0.3">
      <c r="A7912" s="51" t="str">
        <f t="shared" si="129"/>
        <v>HEI.DE</v>
      </c>
      <c r="B7912" s="52" t="s">
        <v>418</v>
      </c>
      <c r="C7912" s="50" t="s">
        <v>9800</v>
      </c>
      <c r="D7912" s="50">
        <f>DAX__2019_2020__33[[#This Row],[Open]]*(DAX__2019_2020__33[[#This Row],[Adj Close]]/DAX__2019_2020__33[[#This Row],[Close]])</f>
        <v>36.373969069221559</v>
      </c>
      <c r="E7912" s="50" t="s">
        <v>1129</v>
      </c>
      <c r="F7912" s="50" t="s">
        <v>2088</v>
      </c>
      <c r="G7912" s="50" t="s">
        <v>19881</v>
      </c>
      <c r="H7912" s="50" t="s">
        <v>20869</v>
      </c>
      <c r="I7912" s="50">
        <f>(DAX__2019_2020__33[[#This Row],[Adj Close]]-DAX__2019_2020__33[[#This Row],[Adj Open]])/DAX__2019_2020__33[[#This Row],[Adj Open]]</f>
        <v>-3.8177046051062423E-3</v>
      </c>
      <c r="J7912" s="50">
        <f>DAX__2019_2020__33[[#This Row],[Adj Close]]-DAX__2019_2020__33[[#This Row],[Adj Open]]</f>
        <v>-0.13886506922155917</v>
      </c>
      <c r="K7912" s="50">
        <v>1270191</v>
      </c>
    </row>
    <row r="7913" spans="1:11" x14ac:dyDescent="0.3">
      <c r="A7913" s="51" t="str">
        <f t="shared" si="129"/>
        <v>HEI.DE</v>
      </c>
      <c r="B7913" s="52" t="s">
        <v>419</v>
      </c>
      <c r="C7913" s="50" t="s">
        <v>8209</v>
      </c>
      <c r="D7913" s="50">
        <f>DAX__2019_2020__33[[#This Row],[Open]]*(DAX__2019_2020__33[[#This Row],[Adj Close]]/DAX__2019_2020__33[[#This Row],[Close]])</f>
        <v>37.181125619039356</v>
      </c>
      <c r="E7913" s="50" t="s">
        <v>1316</v>
      </c>
      <c r="F7913" s="50" t="s">
        <v>1445</v>
      </c>
      <c r="G7913" s="50" t="s">
        <v>1030</v>
      </c>
      <c r="H7913" s="50" t="s">
        <v>20870</v>
      </c>
      <c r="I7913" s="50">
        <f>(DAX__2019_2020__33[[#This Row],[Adj Close]]-DAX__2019_2020__33[[#This Row],[Adj Open]])/DAX__2019_2020__33[[#This Row],[Adj Open]]</f>
        <v>-2.1942063492063575E-2</v>
      </c>
      <c r="J7913" s="50">
        <f>DAX__2019_2020__33[[#This Row],[Adj Close]]-DAX__2019_2020__33[[#This Row],[Adj Open]]</f>
        <v>-0.81583061903935317</v>
      </c>
      <c r="K7913" s="50">
        <v>1209829</v>
      </c>
    </row>
    <row r="7914" spans="1:11" x14ac:dyDescent="0.3">
      <c r="A7914" s="51" t="str">
        <f t="shared" si="129"/>
        <v>HEI.DE</v>
      </c>
      <c r="B7914" s="52" t="s">
        <v>420</v>
      </c>
      <c r="C7914" s="50" t="s">
        <v>8214</v>
      </c>
      <c r="D7914" s="50">
        <f>DAX__2019_2020__33[[#This Row],[Open]]*(DAX__2019_2020__33[[#This Row],[Adj Close]]/DAX__2019_2020__33[[#This Row],[Close]])</f>
        <v>36.452081005463057</v>
      </c>
      <c r="E7914" s="50" t="s">
        <v>19541</v>
      </c>
      <c r="F7914" s="50" t="s">
        <v>1243</v>
      </c>
      <c r="G7914" s="50" t="s">
        <v>1124</v>
      </c>
      <c r="H7914" s="50" t="s">
        <v>20871</v>
      </c>
      <c r="I7914" s="50">
        <f>(DAX__2019_2020__33[[#This Row],[Adj Close]]-DAX__2019_2020__33[[#This Row],[Adj Open]])/DAX__2019_2020__33[[#This Row],[Adj Open]]</f>
        <v>-6.666642857142642E-3</v>
      </c>
      <c r="J7914" s="50">
        <f>DAX__2019_2020__33[[#This Row],[Adj Close]]-DAX__2019_2020__33[[#This Row],[Adj Open]]</f>
        <v>-0.24301300546305526</v>
      </c>
      <c r="K7914" s="50">
        <v>941441</v>
      </c>
    </row>
    <row r="7915" spans="1:11" x14ac:dyDescent="0.3">
      <c r="A7915" s="51" t="str">
        <f t="shared" si="129"/>
        <v>HEI.DE</v>
      </c>
      <c r="B7915" s="52" t="s">
        <v>421</v>
      </c>
      <c r="C7915" s="50" t="s">
        <v>1124</v>
      </c>
      <c r="D7915" s="50">
        <f>DAX__2019_2020__33[[#This Row],[Open]]*(DAX__2019_2020__33[[#This Row],[Adj Close]]/DAX__2019_2020__33[[#This Row],[Close]])</f>
        <v>36.209070915206524</v>
      </c>
      <c r="E7915" s="50" t="s">
        <v>1465</v>
      </c>
      <c r="F7915" s="50" t="s">
        <v>20872</v>
      </c>
      <c r="G7915" s="50" t="s">
        <v>1030</v>
      </c>
      <c r="H7915" s="50" t="s">
        <v>20870</v>
      </c>
      <c r="I7915" s="50">
        <f>(DAX__2019_2020__33[[#This Row],[Adj Close]]-DAX__2019_2020__33[[#This Row],[Adj Open]])/DAX__2019_2020__33[[#This Row],[Adj Open]]</f>
        <v>4.3145013347434509E-3</v>
      </c>
      <c r="J7915" s="50">
        <f>DAX__2019_2020__33[[#This Row],[Adj Close]]-DAX__2019_2020__33[[#This Row],[Adj Open]]</f>
        <v>0.15622408479347882</v>
      </c>
      <c r="K7915" s="50">
        <v>1438961</v>
      </c>
    </row>
    <row r="7916" spans="1:11" x14ac:dyDescent="0.3">
      <c r="A7916" s="51" t="str">
        <f t="shared" si="129"/>
        <v>HEI.DE</v>
      </c>
      <c r="B7916" s="52" t="s">
        <v>422</v>
      </c>
      <c r="C7916" s="50" t="s">
        <v>8214</v>
      </c>
      <c r="D7916" s="50">
        <f>DAX__2019_2020__33[[#This Row],[Open]]*(DAX__2019_2020__33[[#This Row],[Adj Close]]/DAX__2019_2020__33[[#This Row],[Close]])</f>
        <v>38.472094915254232</v>
      </c>
      <c r="E7916" s="50" t="s">
        <v>1309</v>
      </c>
      <c r="F7916" s="50" t="s">
        <v>20315</v>
      </c>
      <c r="G7916" s="50" t="s">
        <v>19915</v>
      </c>
      <c r="H7916" s="50" t="s">
        <v>20873</v>
      </c>
      <c r="I7916" s="50">
        <f>(DAX__2019_2020__33[[#This Row],[Adj Close]]-DAX__2019_2020__33[[#This Row],[Adj Open]])/DAX__2019_2020__33[[#This Row],[Adj Open]]</f>
        <v>5.3571428571428659E-2</v>
      </c>
      <c r="J7916" s="50">
        <f>DAX__2019_2020__33[[#This Row],[Adj Close]]-DAX__2019_2020__33[[#This Row],[Adj Open]]</f>
        <v>2.0610050847457657</v>
      </c>
      <c r="K7916" s="50">
        <v>1574930</v>
      </c>
    </row>
    <row r="7917" spans="1:11" x14ac:dyDescent="0.3">
      <c r="A7917" s="51" t="str">
        <f t="shared" si="129"/>
        <v>HEI.DE</v>
      </c>
      <c r="B7917" s="52" t="s">
        <v>423</v>
      </c>
      <c r="C7917" s="50" t="s">
        <v>1079</v>
      </c>
      <c r="D7917" s="50">
        <f>DAX__2019_2020__33[[#This Row],[Open]]*(DAX__2019_2020__33[[#This Row],[Adj Close]]/DAX__2019_2020__33[[#This Row],[Close]])</f>
        <v>40.936140378487814</v>
      </c>
      <c r="E7917" s="50" t="s">
        <v>963</v>
      </c>
      <c r="F7917" s="50" t="s">
        <v>1470</v>
      </c>
      <c r="G7917" s="50" t="s">
        <v>1450</v>
      </c>
      <c r="H7917" s="50" t="s">
        <v>20874</v>
      </c>
      <c r="I7917" s="50">
        <f>(DAX__2019_2020__33[[#This Row],[Adj Close]]-DAX__2019_2020__33[[#This Row],[Adj Open]])/DAX__2019_2020__33[[#This Row],[Adj Open]]</f>
        <v>-6.1311211933569365E-2</v>
      </c>
      <c r="J7917" s="50">
        <f>DAX__2019_2020__33[[#This Row],[Adj Close]]-DAX__2019_2020__33[[#This Row],[Adj Open]]</f>
        <v>-2.5098443784878128</v>
      </c>
      <c r="K7917" s="50">
        <v>1206270</v>
      </c>
    </row>
    <row r="7918" spans="1:11" x14ac:dyDescent="0.3">
      <c r="A7918" s="51" t="str">
        <f t="shared" si="129"/>
        <v>HEI.DE</v>
      </c>
      <c r="B7918" s="52" t="s">
        <v>424</v>
      </c>
      <c r="C7918" s="50" t="s">
        <v>8214</v>
      </c>
      <c r="D7918" s="50">
        <f>DAX__2019_2020__33[[#This Row],[Open]]*(DAX__2019_2020__33[[#This Row],[Adj Close]]/DAX__2019_2020__33[[#This Row],[Close]])</f>
        <v>38.472096345667161</v>
      </c>
      <c r="E7918" s="50" t="s">
        <v>1147</v>
      </c>
      <c r="F7918" s="50" t="s">
        <v>1050</v>
      </c>
      <c r="G7918" s="50" t="s">
        <v>1474</v>
      </c>
      <c r="H7918" s="50" t="s">
        <v>20875</v>
      </c>
      <c r="I7918" s="50">
        <f>(DAX__2019_2020__33[[#This Row],[Adj Close]]-DAX__2019_2020__33[[#This Row],[Adj Open]])/DAX__2019_2020__33[[#This Row],[Adj Open]]</f>
        <v>-1.3095214285714337E-2</v>
      </c>
      <c r="J7918" s="50">
        <f>DAX__2019_2020__33[[#This Row],[Adj Close]]-DAX__2019_2020__33[[#This Row],[Adj Open]]</f>
        <v>-0.50380034566715892</v>
      </c>
      <c r="K7918" s="50">
        <v>951478</v>
      </c>
    </row>
    <row r="7919" spans="1:11" x14ac:dyDescent="0.3">
      <c r="A7919" s="51" t="str">
        <f t="shared" si="129"/>
        <v>HEI.DE</v>
      </c>
      <c r="B7919" s="52" t="s">
        <v>425</v>
      </c>
      <c r="C7919" s="50" t="s">
        <v>1449</v>
      </c>
      <c r="D7919" s="50">
        <f>DAX__2019_2020__33[[#This Row],[Open]]*(DAX__2019_2020__33[[#This Row],[Adj Close]]/DAX__2019_2020__33[[#This Row],[Close]])</f>
        <v>37.519447974870467</v>
      </c>
      <c r="E7919" s="50" t="s">
        <v>1449</v>
      </c>
      <c r="F7919" s="50" t="s">
        <v>1504</v>
      </c>
      <c r="G7919" s="50" t="s">
        <v>17531</v>
      </c>
      <c r="H7919" s="50" t="s">
        <v>20876</v>
      </c>
      <c r="I7919" s="50">
        <f>(DAX__2019_2020__33[[#This Row],[Adj Close]]-DAX__2019_2020__33[[#This Row],[Adj Open]])/DAX__2019_2020__33[[#This Row],[Adj Open]]</f>
        <v>-2.2216797417402324E-2</v>
      </c>
      <c r="J7919" s="50">
        <f>DAX__2019_2020__33[[#This Row],[Adj Close]]-DAX__2019_2020__33[[#This Row],[Adj Open]]</f>
        <v>-0.83356197487046302</v>
      </c>
      <c r="K7919" s="50">
        <v>1085846</v>
      </c>
    </row>
    <row r="7920" spans="1:11" x14ac:dyDescent="0.3">
      <c r="A7920" s="51" t="str">
        <f t="shared" si="129"/>
        <v>HEI.DE</v>
      </c>
      <c r="B7920" s="52" t="s">
        <v>426</v>
      </c>
      <c r="C7920" s="50" t="s">
        <v>20294</v>
      </c>
      <c r="D7920" s="50">
        <f>DAX__2019_2020__33[[#This Row],[Open]]*(DAX__2019_2020__33[[#This Row],[Adj Close]]/DAX__2019_2020__33[[#This Row],[Close]])</f>
        <v>36.301168054515252</v>
      </c>
      <c r="E7920" s="50" t="s">
        <v>20877</v>
      </c>
      <c r="F7920" s="50" t="s">
        <v>17416</v>
      </c>
      <c r="G7920" s="50" t="s">
        <v>2079</v>
      </c>
      <c r="H7920" s="50" t="s">
        <v>20878</v>
      </c>
      <c r="I7920" s="50">
        <f>(DAX__2019_2020__33[[#This Row],[Adj Close]]-DAX__2019_2020__33[[#This Row],[Adj Open]])/DAX__2019_2020__33[[#This Row],[Adj Open]]</f>
        <v>1.0850365610639179E-2</v>
      </c>
      <c r="J7920" s="50">
        <f>DAX__2019_2020__33[[#This Row],[Adj Close]]-DAX__2019_2020__33[[#This Row],[Adj Open]]</f>
        <v>0.39388094548474584</v>
      </c>
      <c r="K7920" s="50">
        <v>1362887</v>
      </c>
    </row>
    <row r="7921" spans="1:11" x14ac:dyDescent="0.3">
      <c r="A7921" s="51" t="str">
        <f t="shared" si="129"/>
        <v>HEI.DE</v>
      </c>
      <c r="B7921" s="52" t="s">
        <v>427</v>
      </c>
      <c r="C7921" s="50" t="s">
        <v>1158</v>
      </c>
      <c r="D7921" s="50">
        <f>DAX__2019_2020__33[[#This Row],[Open]]*(DAX__2019_2020__33[[#This Row],[Adj Close]]/DAX__2019_2020__33[[#This Row],[Close]])</f>
        <v>37.189688860330264</v>
      </c>
      <c r="E7921" s="50" t="s">
        <v>1156</v>
      </c>
      <c r="F7921" s="50" t="s">
        <v>17454</v>
      </c>
      <c r="G7921" s="50" t="s">
        <v>17525</v>
      </c>
      <c r="H7921" s="50" t="s">
        <v>20879</v>
      </c>
      <c r="I7921" s="50">
        <f>(DAX__2019_2020__33[[#This Row],[Adj Close]]-DAX__2019_2020__33[[#This Row],[Adj Open]])/DAX__2019_2020__33[[#This Row],[Adj Open]]</f>
        <v>-1.7733917129749525E-2</v>
      </c>
      <c r="J7921" s="50">
        <f>DAX__2019_2020__33[[#This Row],[Adj Close]]-DAX__2019_2020__33[[#This Row],[Adj Open]]</f>
        <v>-0.65951886033026597</v>
      </c>
      <c r="K7921" s="50">
        <v>861631</v>
      </c>
    </row>
    <row r="7922" spans="1:11" x14ac:dyDescent="0.3">
      <c r="A7922" s="51" t="str">
        <f t="shared" si="129"/>
        <v>HEI.DE</v>
      </c>
      <c r="B7922" s="52" t="s">
        <v>428</v>
      </c>
      <c r="C7922" s="50" t="s">
        <v>1241</v>
      </c>
      <c r="D7922" s="50">
        <f>DAX__2019_2020__33[[#This Row],[Open]]*(DAX__2019_2020__33[[#This Row],[Adj Close]]/DAX__2019_2020__33[[#This Row],[Close]])</f>
        <v>37.427853829842093</v>
      </c>
      <c r="E7922" s="50" t="s">
        <v>20880</v>
      </c>
      <c r="F7922" s="50" t="s">
        <v>17534</v>
      </c>
      <c r="G7922" s="50" t="s">
        <v>20880</v>
      </c>
      <c r="H7922" s="50" t="s">
        <v>20881</v>
      </c>
      <c r="I7922" s="50">
        <f>(DAX__2019_2020__33[[#This Row],[Adj Close]]-DAX__2019_2020__33[[#This Row],[Adj Open]])/DAX__2019_2020__33[[#This Row],[Adj Open]]</f>
        <v>4.3073860913512882E-2</v>
      </c>
      <c r="J7922" s="50">
        <f>DAX__2019_2020__33[[#This Row],[Adj Close]]-DAX__2019_2020__33[[#This Row],[Adj Open]]</f>
        <v>1.6121621701579087</v>
      </c>
      <c r="K7922" s="50">
        <v>1236373</v>
      </c>
    </row>
    <row r="7923" spans="1:11" x14ac:dyDescent="0.3">
      <c r="A7923" s="51" t="str">
        <f t="shared" si="129"/>
        <v>HEI.DE</v>
      </c>
      <c r="B7923" s="52" t="s">
        <v>429</v>
      </c>
      <c r="C7923" s="50" t="s">
        <v>20882</v>
      </c>
      <c r="D7923" s="50">
        <f>DAX__2019_2020__33[[#This Row],[Open]]*(DAX__2019_2020__33[[#This Row],[Adj Close]]/DAX__2019_2020__33[[#This Row],[Close]])</f>
        <v>39.159097924123124</v>
      </c>
      <c r="E7923" s="50" t="s">
        <v>20883</v>
      </c>
      <c r="F7923" s="50" t="s">
        <v>20884</v>
      </c>
      <c r="G7923" s="50" t="s">
        <v>9800</v>
      </c>
      <c r="H7923" s="50" t="s">
        <v>20885</v>
      </c>
      <c r="I7923" s="50">
        <f>(DAX__2019_2020__33[[#This Row],[Adj Close]]-DAX__2019_2020__33[[#This Row],[Adj Open]])/DAX__2019_2020__33[[#This Row],[Adj Open]]</f>
        <v>-1.9649122807017558E-2</v>
      </c>
      <c r="J7923" s="50">
        <f>DAX__2019_2020__33[[#This Row],[Adj Close]]-DAX__2019_2020__33[[#This Row],[Adj Open]]</f>
        <v>-0.76944192412312162</v>
      </c>
      <c r="K7923" s="50">
        <v>1174703</v>
      </c>
    </row>
    <row r="7924" spans="1:11" x14ac:dyDescent="0.3">
      <c r="A7924" s="51" t="str">
        <f t="shared" si="129"/>
        <v>HEI.DE</v>
      </c>
      <c r="B7924" s="52" t="s">
        <v>430</v>
      </c>
      <c r="C7924" s="50" t="s">
        <v>20886</v>
      </c>
      <c r="D7924" s="50">
        <f>DAX__2019_2020__33[[#This Row],[Open]]*(DAX__2019_2020__33[[#This Row],[Adj Close]]/DAX__2019_2020__33[[#This Row],[Close]])</f>
        <v>38.05989322961468</v>
      </c>
      <c r="E7924" s="50" t="s">
        <v>2180</v>
      </c>
      <c r="F7924" s="50" t="s">
        <v>20392</v>
      </c>
      <c r="G7924" s="50" t="s">
        <v>8229</v>
      </c>
      <c r="H7924" s="50" t="s">
        <v>20887</v>
      </c>
      <c r="I7924" s="50">
        <f>(DAX__2019_2020__33[[#This Row],[Adj Close]]-DAX__2019_2020__33[[#This Row],[Adj Open]])/DAX__2019_2020__33[[#This Row],[Adj Open]]</f>
        <v>8.182912350972734E-3</v>
      </c>
      <c r="J7924" s="50">
        <f>DAX__2019_2020__33[[#This Row],[Adj Close]]-DAX__2019_2020__33[[#This Row],[Adj Open]]</f>
        <v>0.31144077038531748</v>
      </c>
      <c r="K7924" s="50">
        <v>1115372</v>
      </c>
    </row>
    <row r="7925" spans="1:11" x14ac:dyDescent="0.3">
      <c r="A7925" s="51" t="str">
        <f t="shared" si="129"/>
        <v>HEI.DE</v>
      </c>
      <c r="B7925" s="52" t="s">
        <v>431</v>
      </c>
      <c r="C7925" s="50" t="s">
        <v>20888</v>
      </c>
      <c r="D7925" s="50">
        <f>DAX__2019_2020__33[[#This Row],[Open]]*(DAX__2019_2020__33[[#This Row],[Adj Close]]/DAX__2019_2020__33[[#This Row],[Close]])</f>
        <v>37.949975614806419</v>
      </c>
      <c r="E7925" s="50" t="s">
        <v>8214</v>
      </c>
      <c r="F7925" s="50" t="s">
        <v>983</v>
      </c>
      <c r="G7925" s="50" t="s">
        <v>1018</v>
      </c>
      <c r="H7925" s="50" t="s">
        <v>20889</v>
      </c>
      <c r="I7925" s="50">
        <f>(DAX__2019_2020__33[[#This Row],[Adj Close]]-DAX__2019_2020__33[[#This Row],[Adj Open]])/DAX__2019_2020__33[[#This Row],[Adj Open]]</f>
        <v>-5.5515085686700235E-3</v>
      </c>
      <c r="J7925" s="50">
        <f>DAX__2019_2020__33[[#This Row],[Adj Close]]-DAX__2019_2020__33[[#This Row],[Adj Open]]</f>
        <v>-0.21067961480641628</v>
      </c>
      <c r="K7925" s="50">
        <v>660937</v>
      </c>
    </row>
    <row r="7926" spans="1:11" x14ac:dyDescent="0.3">
      <c r="A7926" s="51" t="str">
        <f t="shared" si="129"/>
        <v>HEI.DE</v>
      </c>
      <c r="B7926" s="52" t="s">
        <v>432</v>
      </c>
      <c r="C7926" s="50" t="s">
        <v>1162</v>
      </c>
      <c r="D7926" s="50">
        <f>DAX__2019_2020__33[[#This Row],[Open]]*(DAX__2019_2020__33[[#This Row],[Adj Close]]/DAX__2019_2020__33[[#This Row],[Close]])</f>
        <v>37.143892691552288</v>
      </c>
      <c r="E7926" s="50" t="s">
        <v>1432</v>
      </c>
      <c r="F7926" s="50" t="s">
        <v>2093</v>
      </c>
      <c r="G7926" s="50" t="s">
        <v>20886</v>
      </c>
      <c r="H7926" s="50" t="s">
        <v>20890</v>
      </c>
      <c r="I7926" s="50">
        <f>(DAX__2019_2020__33[[#This Row],[Adj Close]]-DAX__2019_2020__33[[#This Row],[Adj Open]])/DAX__2019_2020__33[[#This Row],[Adj Open]]</f>
        <v>2.4660913061921409E-2</v>
      </c>
      <c r="J7926" s="50">
        <f>DAX__2019_2020__33[[#This Row],[Adj Close]]-DAX__2019_2020__33[[#This Row],[Adj Open]]</f>
        <v>0.91600230844770891</v>
      </c>
      <c r="K7926" s="50">
        <v>858462</v>
      </c>
    </row>
    <row r="7927" spans="1:11" x14ac:dyDescent="0.3">
      <c r="A7927" s="51" t="str">
        <f t="shared" si="129"/>
        <v>HEI.DE</v>
      </c>
      <c r="B7927" s="52" t="s">
        <v>433</v>
      </c>
      <c r="C7927" s="50" t="s">
        <v>1125</v>
      </c>
      <c r="D7927" s="50">
        <f>DAX__2019_2020__33[[#This Row],[Open]]*(DAX__2019_2020__33[[#This Row],[Adj Close]]/DAX__2019_2020__33[[#This Row],[Close]])</f>
        <v>38.655296043036216</v>
      </c>
      <c r="E7927" s="50" t="s">
        <v>20880</v>
      </c>
      <c r="F7927" s="50" t="s">
        <v>20891</v>
      </c>
      <c r="G7927" s="50" t="s">
        <v>20389</v>
      </c>
      <c r="H7927" s="50" t="s">
        <v>20892</v>
      </c>
      <c r="I7927" s="50">
        <f>(DAX__2019_2020__33[[#This Row],[Adj Close]]-DAX__2019_2020__33[[#This Row],[Adj Open]])/DAX__2019_2020__33[[#This Row],[Adj Open]]</f>
        <v>8.2937912726590342E-3</v>
      </c>
      <c r="J7927" s="50">
        <f>DAX__2019_2020__33[[#This Row],[Adj Close]]-DAX__2019_2020__33[[#This Row],[Adj Open]]</f>
        <v>0.32059895696378504</v>
      </c>
      <c r="K7927" s="50">
        <v>529177</v>
      </c>
    </row>
    <row r="7928" spans="1:11" x14ac:dyDescent="0.3">
      <c r="A7928" s="51" t="str">
        <f t="shared" si="129"/>
        <v>HEI.DE</v>
      </c>
      <c r="B7928" s="52" t="s">
        <v>434</v>
      </c>
      <c r="C7928" s="50" t="s">
        <v>591</v>
      </c>
      <c r="D7928" s="50">
        <f>DAX__2019_2020__33[[#This Row],[Open]]*(DAX__2019_2020__33[[#This Row],[Adj Close]]/DAX__2019_2020__33[[#This Row],[Close]])</f>
        <v>39.296500083800957</v>
      </c>
      <c r="E7928" s="50" t="s">
        <v>19904</v>
      </c>
      <c r="F7928" s="50" t="s">
        <v>1315</v>
      </c>
      <c r="G7928" s="50" t="s">
        <v>1424</v>
      </c>
      <c r="H7928" s="50" t="s">
        <v>20893</v>
      </c>
      <c r="I7928" s="50">
        <f>(DAX__2019_2020__33[[#This Row],[Adj Close]]-DAX__2019_2020__33[[#This Row],[Adj Open]])/DAX__2019_2020__33[[#This Row],[Adj Open]]</f>
        <v>1.8647994468624932E-2</v>
      </c>
      <c r="J7928" s="50">
        <f>DAX__2019_2020__33[[#This Row],[Adj Close]]-DAX__2019_2020__33[[#This Row],[Adj Open]]</f>
        <v>0.73280091619903942</v>
      </c>
      <c r="K7928" s="50">
        <v>1099765</v>
      </c>
    </row>
    <row r="7929" spans="1:11" x14ac:dyDescent="0.3">
      <c r="A7929" s="51" t="str">
        <f t="shared" si="129"/>
        <v>HEI.DE</v>
      </c>
      <c r="B7929" s="52" t="s">
        <v>435</v>
      </c>
      <c r="C7929" s="50" t="s">
        <v>971</v>
      </c>
      <c r="D7929" s="50">
        <f>DAX__2019_2020__33[[#This Row],[Open]]*(DAX__2019_2020__33[[#This Row],[Adj Close]]/DAX__2019_2020__33[[#This Row],[Close]])</f>
        <v>40.203335920414673</v>
      </c>
      <c r="E7929" s="50" t="s">
        <v>9909</v>
      </c>
      <c r="F7929" s="50" t="s">
        <v>19553</v>
      </c>
      <c r="G7929" s="50" t="s">
        <v>1284</v>
      </c>
      <c r="H7929" s="50" t="s">
        <v>20894</v>
      </c>
      <c r="I7929" s="50">
        <f>(DAX__2019_2020__33[[#This Row],[Adj Close]]-DAX__2019_2020__33[[#This Row],[Adj Open]])/DAX__2019_2020__33[[#This Row],[Adj Open]]</f>
        <v>3.4404261435503861E-2</v>
      </c>
      <c r="J7929" s="50">
        <f>DAX__2019_2020__33[[#This Row],[Adj Close]]-DAX__2019_2020__33[[#This Row],[Adj Open]]</f>
        <v>1.3831660795853296</v>
      </c>
      <c r="K7929" s="50">
        <v>1678166</v>
      </c>
    </row>
    <row r="7930" spans="1:11" x14ac:dyDescent="0.3">
      <c r="A7930" s="51" t="str">
        <f t="shared" si="129"/>
        <v>HEI.DE</v>
      </c>
      <c r="B7930" s="52" t="s">
        <v>436</v>
      </c>
      <c r="C7930" s="50" t="s">
        <v>19640</v>
      </c>
      <c r="D7930" s="50">
        <f>DAX__2019_2020__33[[#This Row],[Open]]*(DAX__2019_2020__33[[#This Row],[Adj Close]]/DAX__2019_2020__33[[#This Row],[Close]])</f>
        <v>42.218545038418029</v>
      </c>
      <c r="E7930" s="50" t="s">
        <v>20895</v>
      </c>
      <c r="F7930" s="50" t="s">
        <v>19564</v>
      </c>
      <c r="G7930" s="50" t="s">
        <v>1358</v>
      </c>
      <c r="H7930" s="50" t="s">
        <v>20896</v>
      </c>
      <c r="I7930" s="50">
        <f>(DAX__2019_2020__33[[#This Row],[Adj Close]]-DAX__2019_2020__33[[#This Row],[Adj Open]])/DAX__2019_2020__33[[#This Row],[Adj Open]]</f>
        <v>4.339553048381677E-4</v>
      </c>
      <c r="J7930" s="50">
        <f>DAX__2019_2020__33[[#This Row],[Adj Close]]-DAX__2019_2020__33[[#This Row],[Adj Open]]</f>
        <v>1.8320961581970607E-2</v>
      </c>
      <c r="K7930" s="50">
        <v>1466028</v>
      </c>
    </row>
    <row r="7931" spans="1:11" x14ac:dyDescent="0.3">
      <c r="A7931" s="51" t="str">
        <f t="shared" si="129"/>
        <v>HEI.DE</v>
      </c>
      <c r="B7931" s="52" t="s">
        <v>437</v>
      </c>
      <c r="C7931" s="50" t="s">
        <v>2160</v>
      </c>
      <c r="D7931" s="50">
        <f>DAX__2019_2020__33[[#This Row],[Open]]*(DAX__2019_2020__33[[#This Row],[Adj Close]]/DAX__2019_2020__33[[#This Row],[Close]])</f>
        <v>41.604819005888885</v>
      </c>
      <c r="E7931" s="50" t="s">
        <v>1344</v>
      </c>
      <c r="F7931" s="50" t="s">
        <v>1061</v>
      </c>
      <c r="G7931" s="50" t="s">
        <v>1061</v>
      </c>
      <c r="H7931" s="50" t="s">
        <v>20897</v>
      </c>
      <c r="I7931" s="50">
        <f>(DAX__2019_2020__33[[#This Row],[Adj Close]]-DAX__2019_2020__33[[#This Row],[Adj Open]])/DAX__2019_2020__33[[#This Row],[Adj Open]]</f>
        <v>-1.7393153562005836E-2</v>
      </c>
      <c r="J7931" s="50">
        <f>DAX__2019_2020__33[[#This Row],[Adj Close]]-DAX__2019_2020__33[[#This Row],[Adj Open]]</f>
        <v>-0.72363900588888441</v>
      </c>
      <c r="K7931" s="50">
        <v>1410725</v>
      </c>
    </row>
    <row r="7932" spans="1:11" x14ac:dyDescent="0.3">
      <c r="A7932" s="51" t="str">
        <f t="shared" si="129"/>
        <v>HEI.DE</v>
      </c>
      <c r="B7932" s="52" t="s">
        <v>438</v>
      </c>
      <c r="C7932" s="50" t="s">
        <v>8311</v>
      </c>
      <c r="D7932" s="50">
        <f>DAX__2019_2020__33[[#This Row],[Open]]*(DAX__2019_2020__33[[#This Row],[Adj Close]]/DAX__2019_2020__33[[#This Row],[Close]])</f>
        <v>42.594107445609659</v>
      </c>
      <c r="E7932" s="50" t="s">
        <v>8710</v>
      </c>
      <c r="F7932" s="50" t="s">
        <v>1358</v>
      </c>
      <c r="G7932" s="50" t="s">
        <v>708</v>
      </c>
      <c r="H7932" s="50" t="s">
        <v>20898</v>
      </c>
      <c r="I7932" s="50">
        <f>(DAX__2019_2020__33[[#This Row],[Adj Close]]-DAX__2019_2020__33[[#This Row],[Adj Open]])/DAX__2019_2020__33[[#This Row],[Adj Open]]</f>
        <v>1.2903182795698888E-2</v>
      </c>
      <c r="J7932" s="50">
        <f>DAX__2019_2020__33[[#This Row],[Adj Close]]-DAX__2019_2020__33[[#This Row],[Adj Open]]</f>
        <v>0.54959955439034047</v>
      </c>
      <c r="K7932" s="50">
        <v>1369623</v>
      </c>
    </row>
    <row r="7933" spans="1:11" x14ac:dyDescent="0.3">
      <c r="A7933" s="51" t="str">
        <f t="shared" si="129"/>
        <v>HEI.DE</v>
      </c>
      <c r="B7933" s="52" t="s">
        <v>439</v>
      </c>
      <c r="C7933" s="50" t="s">
        <v>707</v>
      </c>
      <c r="D7933" s="50">
        <f>DAX__2019_2020__33[[#This Row],[Open]]*(DAX__2019_2020__33[[#This Row],[Adj Close]]/DAX__2019_2020__33[[#This Row],[Close]])</f>
        <v>43.958952669373211</v>
      </c>
      <c r="E7933" s="50" t="s">
        <v>20899</v>
      </c>
      <c r="F7933" s="50" t="s">
        <v>20159</v>
      </c>
      <c r="G7933" s="50" t="s">
        <v>20899</v>
      </c>
      <c r="H7933" s="50" t="s">
        <v>20900</v>
      </c>
      <c r="I7933" s="50">
        <f>(DAX__2019_2020__33[[#This Row],[Adj Close]]-DAX__2019_2020__33[[#This Row],[Adj Open]])/DAX__2019_2020__33[[#This Row],[Adj Open]]</f>
        <v>1.8753843769375327E-2</v>
      </c>
      <c r="J7933" s="50">
        <f>DAX__2019_2020__33[[#This Row],[Adj Close]]-DAX__2019_2020__33[[#This Row],[Adj Open]]</f>
        <v>0.82439933062678961</v>
      </c>
      <c r="K7933" s="50">
        <v>1681677</v>
      </c>
    </row>
    <row r="7934" spans="1:11" x14ac:dyDescent="0.3">
      <c r="A7934" s="51" t="str">
        <f t="shared" si="129"/>
        <v>HEI.DE</v>
      </c>
      <c r="B7934" s="52" t="s">
        <v>440</v>
      </c>
      <c r="C7934" s="50" t="s">
        <v>19587</v>
      </c>
      <c r="D7934" s="50">
        <f>DAX__2019_2020__33[[#This Row],[Open]]*(DAX__2019_2020__33[[#This Row],[Adj Close]]/DAX__2019_2020__33[[#This Row],[Close]])</f>
        <v>44.884113516341252</v>
      </c>
      <c r="E7934" s="50" t="s">
        <v>8550</v>
      </c>
      <c r="F7934" s="50" t="s">
        <v>692</v>
      </c>
      <c r="G7934" s="50" t="s">
        <v>2264</v>
      </c>
      <c r="H7934" s="50" t="s">
        <v>20901</v>
      </c>
      <c r="I7934" s="50">
        <f>(DAX__2019_2020__33[[#This Row],[Adj Close]]-DAX__2019_2020__33[[#This Row],[Adj Open]])/DAX__2019_2020__33[[#This Row],[Adj Open]]</f>
        <v>3.1428591836734562E-2</v>
      </c>
      <c r="J7934" s="50">
        <f>DAX__2019_2020__33[[#This Row],[Adj Close]]-DAX__2019_2020__33[[#This Row],[Adj Open]]</f>
        <v>1.4106444836587499</v>
      </c>
      <c r="K7934" s="50">
        <v>2185335</v>
      </c>
    </row>
    <row r="7935" spans="1:11" x14ac:dyDescent="0.3">
      <c r="A7935" s="51" t="str">
        <f t="shared" si="129"/>
        <v>HEI.DE</v>
      </c>
      <c r="B7935" s="52" t="s">
        <v>441</v>
      </c>
      <c r="C7935" s="50" t="s">
        <v>733</v>
      </c>
      <c r="D7935" s="50">
        <f>DAX__2019_2020__33[[#This Row],[Open]]*(DAX__2019_2020__33[[#This Row],[Adj Close]]/DAX__2019_2020__33[[#This Row],[Close]])</f>
        <v>47.221761682154117</v>
      </c>
      <c r="E7935" s="50" t="s">
        <v>20902</v>
      </c>
      <c r="F7935" s="50" t="s">
        <v>848</v>
      </c>
      <c r="G7935" s="50" t="s">
        <v>878</v>
      </c>
      <c r="H7935" s="50" t="s">
        <v>20903</v>
      </c>
      <c r="I7935" s="50">
        <f>(DAX__2019_2020__33[[#This Row],[Adj Close]]-DAX__2019_2020__33[[#This Row],[Adj Open]])/DAX__2019_2020__33[[#This Row],[Adj Open]]</f>
        <v>2.4735022079604003E-2</v>
      </c>
      <c r="J7935" s="50">
        <f>DAX__2019_2020__33[[#This Row],[Adj Close]]-DAX__2019_2020__33[[#This Row],[Adj Open]]</f>
        <v>1.1680313178458803</v>
      </c>
      <c r="K7935" s="50">
        <v>2419965</v>
      </c>
    </row>
    <row r="7936" spans="1:11" x14ac:dyDescent="0.3">
      <c r="A7936" s="51" t="str">
        <f t="shared" si="129"/>
        <v>HEI.DE</v>
      </c>
      <c r="B7936" s="52" t="s">
        <v>442</v>
      </c>
      <c r="C7936" s="50" t="s">
        <v>873</v>
      </c>
      <c r="D7936" s="50">
        <f>DAX__2019_2020__33[[#This Row],[Open]]*(DAX__2019_2020__33[[#This Row],[Adj Close]]/DAX__2019_2020__33[[#This Row],[Close]])</f>
        <v>48.167309873637606</v>
      </c>
      <c r="E7936" s="50" t="s">
        <v>8505</v>
      </c>
      <c r="F7936" s="50" t="s">
        <v>2268</v>
      </c>
      <c r="G7936" s="50" t="s">
        <v>775</v>
      </c>
      <c r="H7936" s="50" t="s">
        <v>20904</v>
      </c>
      <c r="I7936" s="50">
        <f>(DAX__2019_2020__33[[#This Row],[Adj Close]]-DAX__2019_2020__33[[#This Row],[Adj Open]])/DAX__2019_2020__33[[#This Row],[Adj Open]]</f>
        <v>-4.2339685187447332E-3</v>
      </c>
      <c r="J7936" s="50">
        <f>DAX__2019_2020__33[[#This Row],[Adj Close]]-DAX__2019_2020__33[[#This Row],[Adj Open]]</f>
        <v>-0.20393887363760399</v>
      </c>
      <c r="K7936" s="50">
        <v>1153769</v>
      </c>
    </row>
    <row r="7937" spans="1:11" x14ac:dyDescent="0.3">
      <c r="A7937" s="51" t="str">
        <f t="shared" si="129"/>
        <v>HEI.DE</v>
      </c>
      <c r="B7937" s="52" t="s">
        <v>443</v>
      </c>
      <c r="C7937" s="50" t="s">
        <v>8478</v>
      </c>
      <c r="D7937" s="50">
        <f>DAX__2019_2020__33[[#This Row],[Open]]*(DAX__2019_2020__33[[#This Row],[Adj Close]]/DAX__2019_2020__33[[#This Row],[Close]])</f>
        <v>48.037529461457666</v>
      </c>
      <c r="E7937" s="50" t="s">
        <v>873</v>
      </c>
      <c r="F7937" s="50" t="s">
        <v>20041</v>
      </c>
      <c r="G7937" s="50" t="s">
        <v>4970</v>
      </c>
      <c r="H7937" s="50" t="s">
        <v>20905</v>
      </c>
      <c r="I7937" s="50">
        <f>(DAX__2019_2020__33[[#This Row],[Adj Close]]-DAX__2019_2020__33[[#This Row],[Adj Open]])/DAX__2019_2020__33[[#This Row],[Adj Open]]</f>
        <v>-4.245467001157853E-2</v>
      </c>
      <c r="J7937" s="50">
        <f>DAX__2019_2020__33[[#This Row],[Adj Close]]-DAX__2019_2020__33[[#This Row],[Adj Open]]</f>
        <v>-2.039417461457667</v>
      </c>
      <c r="K7937" s="50">
        <v>1880303</v>
      </c>
    </row>
    <row r="7938" spans="1:11" x14ac:dyDescent="0.3">
      <c r="A7938" s="51" t="str">
        <f t="shared" si="129"/>
        <v>HEI.DE</v>
      </c>
      <c r="B7938" s="52" t="s">
        <v>444</v>
      </c>
      <c r="C7938" s="50" t="s">
        <v>20906</v>
      </c>
      <c r="D7938" s="50">
        <f>DAX__2019_2020__33[[#This Row],[Open]]*(DAX__2019_2020__33[[#This Row],[Adj Close]]/DAX__2019_2020__33[[#This Row],[Close]])</f>
        <v>46.248404379051834</v>
      </c>
      <c r="E7938" s="50" t="s">
        <v>752</v>
      </c>
      <c r="F7938" s="50" t="s">
        <v>19719</v>
      </c>
      <c r="G7938" s="50" t="s">
        <v>9746</v>
      </c>
      <c r="H7938" s="50" t="s">
        <v>20907</v>
      </c>
      <c r="I7938" s="50">
        <f>(DAX__2019_2020__33[[#This Row],[Adj Close]]-DAX__2019_2020__33[[#This Row],[Adj Open]])/DAX__2019_2020__33[[#This Row],[Adj Open]]</f>
        <v>-2.7460393414720202E-2</v>
      </c>
      <c r="J7938" s="50">
        <f>DAX__2019_2020__33[[#This Row],[Adj Close]]-DAX__2019_2020__33[[#This Row],[Adj Open]]</f>
        <v>-1.269999379051832</v>
      </c>
      <c r="K7938" s="50">
        <v>1104261</v>
      </c>
    </row>
    <row r="7939" spans="1:11" x14ac:dyDescent="0.3">
      <c r="A7939" s="51" t="str">
        <f t="shared" si="129"/>
        <v>HEI.DE</v>
      </c>
      <c r="B7939" s="52" t="s">
        <v>445</v>
      </c>
      <c r="C7939" s="50" t="s">
        <v>19573</v>
      </c>
      <c r="D7939" s="50">
        <f>DAX__2019_2020__33[[#This Row],[Open]]*(DAX__2019_2020__33[[#This Row],[Adj Close]]/DAX__2019_2020__33[[#This Row],[Close]])</f>
        <v>43.82891776721825</v>
      </c>
      <c r="E7939" s="50" t="s">
        <v>2225</v>
      </c>
      <c r="F7939" s="50" t="s">
        <v>19564</v>
      </c>
      <c r="G7939" s="50" t="s">
        <v>19564</v>
      </c>
      <c r="H7939" s="50" t="s">
        <v>20908</v>
      </c>
      <c r="I7939" s="50">
        <f>(DAX__2019_2020__33[[#This Row],[Adj Close]]-DAX__2019_2020__33[[#This Row],[Adj Open]])/DAX__2019_2020__33[[#This Row],[Adj Open]]</f>
        <v>-2.9610787428316177E-2</v>
      </c>
      <c r="J7939" s="50">
        <f>DAX__2019_2020__33[[#This Row],[Adj Close]]-DAX__2019_2020__33[[#This Row],[Adj Open]]</f>
        <v>-1.2978087672182497</v>
      </c>
      <c r="K7939" s="50">
        <v>1180136</v>
      </c>
    </row>
    <row r="7940" spans="1:11" x14ac:dyDescent="0.3">
      <c r="A7940" s="51" t="str">
        <f t="shared" si="129"/>
        <v>HEI.DE</v>
      </c>
      <c r="B7940" s="52" t="s">
        <v>446</v>
      </c>
      <c r="C7940" s="50" t="s">
        <v>664</v>
      </c>
      <c r="D7940" s="50">
        <f>DAX__2019_2020__33[[#This Row],[Open]]*(DAX__2019_2020__33[[#This Row],[Adj Close]]/DAX__2019_2020__33[[#This Row],[Close]])</f>
        <v>42.076871343469314</v>
      </c>
      <c r="E7940" s="50" t="s">
        <v>20909</v>
      </c>
      <c r="F7940" s="50" t="s">
        <v>8339</v>
      </c>
      <c r="G7940" s="50" t="s">
        <v>1280</v>
      </c>
      <c r="H7940" s="50" t="s">
        <v>20910</v>
      </c>
      <c r="I7940" s="50">
        <f>(DAX__2019_2020__33[[#This Row],[Adj Close]]-DAX__2019_2020__33[[#This Row],[Adj Open]])/DAX__2019_2020__33[[#This Row],[Adj Open]]</f>
        <v>4.6265477996594714E-3</v>
      </c>
      <c r="J7940" s="50">
        <f>DAX__2019_2020__33[[#This Row],[Adj Close]]-DAX__2019_2020__33[[#This Row],[Adj Open]]</f>
        <v>0.19467065653068261</v>
      </c>
      <c r="K7940" s="50">
        <v>983885</v>
      </c>
    </row>
    <row r="7941" spans="1:11" x14ac:dyDescent="0.3">
      <c r="A7941" s="51" t="str">
        <f t="shared" si="129"/>
        <v>HEI.DE</v>
      </c>
      <c r="B7941" s="52" t="s">
        <v>447</v>
      </c>
      <c r="C7941" s="50" t="s">
        <v>1458</v>
      </c>
      <c r="D7941" s="50">
        <f>DAX__2019_2020__33[[#This Row],[Open]]*(DAX__2019_2020__33[[#This Row],[Adj Close]]/DAX__2019_2020__33[[#This Row],[Close]])</f>
        <v>41.28891536702502</v>
      </c>
      <c r="E7941" s="50" t="s">
        <v>19934</v>
      </c>
      <c r="F7941" s="50" t="s">
        <v>19904</v>
      </c>
      <c r="G7941" s="50" t="s">
        <v>19552</v>
      </c>
      <c r="H7941" s="50" t="s">
        <v>20911</v>
      </c>
      <c r="I7941" s="50">
        <f>(DAX__2019_2020__33[[#This Row],[Adj Close]]-DAX__2019_2020__33[[#This Row],[Adj Open]])/DAX__2019_2020__33[[#This Row],[Adj Open]]</f>
        <v>2.5594947786373039E-2</v>
      </c>
      <c r="J7941" s="50">
        <f>DAX__2019_2020__33[[#This Row],[Adj Close]]-DAX__2019_2020__33[[#This Row],[Adj Open]]</f>
        <v>1.0567876329749808</v>
      </c>
      <c r="K7941" s="50">
        <v>921752</v>
      </c>
    </row>
    <row r="7942" spans="1:11" x14ac:dyDescent="0.3">
      <c r="A7942" s="51" t="str">
        <f t="shared" si="129"/>
        <v>HEI.DE</v>
      </c>
      <c r="B7942" s="52" t="s">
        <v>448</v>
      </c>
      <c r="C7942" s="50" t="s">
        <v>19591</v>
      </c>
      <c r="D7942" s="50">
        <f>DAX__2019_2020__33[[#This Row],[Open]]*(DAX__2019_2020__33[[#This Row],[Adj Close]]/DAX__2019_2020__33[[#This Row],[Close]])</f>
        <v>45.23796577241918</v>
      </c>
      <c r="E7942" s="50" t="s">
        <v>765</v>
      </c>
      <c r="F7942" s="50" t="s">
        <v>4967</v>
      </c>
      <c r="G7942" s="50" t="s">
        <v>9509</v>
      </c>
      <c r="H7942" s="50" t="s">
        <v>20912</v>
      </c>
      <c r="I7942" s="50">
        <f>(DAX__2019_2020__33[[#This Row],[Adj Close]]-DAX__2019_2020__33[[#This Row],[Adj Open]])/DAX__2019_2020__33[[#This Row],[Adj Open]]</f>
        <v>8.1969263974792489E-4</v>
      </c>
      <c r="J7942" s="50">
        <f>DAX__2019_2020__33[[#This Row],[Adj Close]]-DAX__2019_2020__33[[#This Row],[Adj Open]]</f>
        <v>3.7081227580820553E-2</v>
      </c>
      <c r="K7942" s="50">
        <v>2386955</v>
      </c>
    </row>
    <row r="7943" spans="1:11" x14ac:dyDescent="0.3">
      <c r="A7943" s="51" t="str">
        <f t="shared" si="129"/>
        <v>HEI.DE</v>
      </c>
      <c r="B7943" s="52" t="s">
        <v>449</v>
      </c>
      <c r="C7943" s="50" t="s">
        <v>19587</v>
      </c>
      <c r="D7943" s="50">
        <f>DAX__2019_2020__33[[#This Row],[Open]]*(DAX__2019_2020__33[[#This Row],[Adj Close]]/DAX__2019_2020__33[[#This Row],[Close]])</f>
        <v>45.423369324534164</v>
      </c>
      <c r="E7943" s="50" t="s">
        <v>722</v>
      </c>
      <c r="F7943" s="50" t="s">
        <v>20171</v>
      </c>
      <c r="G7943" s="50" t="s">
        <v>2278</v>
      </c>
      <c r="H7943" s="50" t="s">
        <v>20913</v>
      </c>
      <c r="I7943" s="50">
        <f>(DAX__2019_2020__33[[#This Row],[Adj Close]]-DAX__2019_2020__33[[#This Row],[Adj Open]])/DAX__2019_2020__33[[#This Row],[Adj Open]]</f>
        <v>1.2857163265306157E-2</v>
      </c>
      <c r="J7943" s="50">
        <f>DAX__2019_2020__33[[#This Row],[Adj Close]]-DAX__2019_2020__33[[#This Row],[Adj Open]]</f>
        <v>0.58401567546583522</v>
      </c>
      <c r="K7943" s="50">
        <v>1251768</v>
      </c>
    </row>
    <row r="7944" spans="1:11" x14ac:dyDescent="0.3">
      <c r="A7944" s="51" t="str">
        <f t="shared" si="129"/>
        <v>HEI.DE</v>
      </c>
      <c r="B7944" s="52" t="s">
        <v>450</v>
      </c>
      <c r="C7944" s="50" t="s">
        <v>8538</v>
      </c>
      <c r="D7944" s="50">
        <f>DAX__2019_2020__33[[#This Row],[Open]]*(DAX__2019_2020__33[[#This Row],[Adj Close]]/DAX__2019_2020__33[[#This Row],[Close]])</f>
        <v>45.979567782439766</v>
      </c>
      <c r="E7944" s="50" t="s">
        <v>763</v>
      </c>
      <c r="F7944" s="50" t="s">
        <v>20084</v>
      </c>
      <c r="G7944" s="50" t="s">
        <v>688</v>
      </c>
      <c r="H7944" s="50" t="s">
        <v>20914</v>
      </c>
      <c r="I7944" s="50">
        <f>(DAX__2019_2020__33[[#This Row],[Adj Close]]-DAX__2019_2020__33[[#This Row],[Adj Open]])/DAX__2019_2020__33[[#This Row],[Adj Open]]</f>
        <v>-4.0321775819426153E-3</v>
      </c>
      <c r="J7944" s="50">
        <f>DAX__2019_2020__33[[#This Row],[Adj Close]]-DAX__2019_2020__33[[#This Row],[Adj Open]]</f>
        <v>-0.18539778243976457</v>
      </c>
      <c r="K7944" s="50">
        <v>1491960</v>
      </c>
    </row>
    <row r="7945" spans="1:11" x14ac:dyDescent="0.3">
      <c r="A7945" s="51" t="str">
        <f t="shared" si="129"/>
        <v>HEI.DE</v>
      </c>
      <c r="B7945" s="52" t="s">
        <v>451</v>
      </c>
      <c r="C7945" s="50" t="s">
        <v>5132</v>
      </c>
      <c r="D7945" s="50">
        <f>DAX__2019_2020__33[[#This Row],[Open]]*(DAX__2019_2020__33[[#This Row],[Adj Close]]/DAX__2019_2020__33[[#This Row],[Close]])</f>
        <v>46.304027147266943</v>
      </c>
      <c r="E7945" s="50" t="s">
        <v>5132</v>
      </c>
      <c r="F7945" s="50" t="s">
        <v>19621</v>
      </c>
      <c r="G7945" s="50" t="s">
        <v>20131</v>
      </c>
      <c r="H7945" s="50" t="s">
        <v>20915</v>
      </c>
      <c r="I7945" s="50">
        <f>(DAX__2019_2020__33[[#This Row],[Adj Close]]-DAX__2019_2020__33[[#This Row],[Adj Open]])/DAX__2019_2020__33[[#This Row],[Adj Open]]</f>
        <v>-2.9629629036443748E-2</v>
      </c>
      <c r="J7945" s="50">
        <f>DAX__2019_2020__33[[#This Row],[Adj Close]]-DAX__2019_2020__33[[#This Row],[Adj Open]]</f>
        <v>-1.3719711472669402</v>
      </c>
      <c r="K7945" s="50">
        <v>1904861</v>
      </c>
    </row>
    <row r="7946" spans="1:11" x14ac:dyDescent="0.3">
      <c r="A7946" s="51" t="str">
        <f t="shared" si="129"/>
        <v>HEI.DE</v>
      </c>
      <c r="B7946" s="52" t="s">
        <v>452</v>
      </c>
      <c r="C7946" s="50" t="s">
        <v>4967</v>
      </c>
      <c r="D7946" s="50">
        <f>DAX__2019_2020__33[[#This Row],[Open]]*(DAX__2019_2020__33[[#This Row],[Adj Close]]/DAX__2019_2020__33[[#This Row],[Close]])</f>
        <v>44.218261017614253</v>
      </c>
      <c r="E7946" s="50" t="s">
        <v>921</v>
      </c>
      <c r="F7946" s="50" t="s">
        <v>837</v>
      </c>
      <c r="G7946" s="50" t="s">
        <v>687</v>
      </c>
      <c r="H7946" s="50" t="s">
        <v>20916</v>
      </c>
      <c r="I7946" s="50">
        <f>(DAX__2019_2020__33[[#This Row],[Adj Close]]-DAX__2019_2020__33[[#This Row],[Adj Open]])/DAX__2019_2020__33[[#This Row],[Adj Open]]</f>
        <v>1.3836477697348365E-2</v>
      </c>
      <c r="J7946" s="50">
        <f>DAX__2019_2020__33[[#This Row],[Adj Close]]-DAX__2019_2020__33[[#This Row],[Adj Open]]</f>
        <v>0.61182498238574823</v>
      </c>
      <c r="K7946" s="50">
        <v>590841</v>
      </c>
    </row>
    <row r="7947" spans="1:11" x14ac:dyDescent="0.3">
      <c r="A7947" s="51" t="str">
        <f t="shared" si="129"/>
        <v>HEI.DE</v>
      </c>
      <c r="B7947" s="52" t="s">
        <v>453</v>
      </c>
      <c r="C7947" s="50" t="s">
        <v>20917</v>
      </c>
      <c r="D7947" s="50">
        <f>DAX__2019_2020__33[[#This Row],[Open]]*(DAX__2019_2020__33[[#This Row],[Adj Close]]/DAX__2019_2020__33[[#This Row],[Close]])</f>
        <v>45.803442333670482</v>
      </c>
      <c r="E7947" s="50" t="s">
        <v>2273</v>
      </c>
      <c r="F7947" s="50" t="s">
        <v>8542</v>
      </c>
      <c r="G7947" s="50" t="s">
        <v>19622</v>
      </c>
      <c r="H7947" s="50" t="s">
        <v>20918</v>
      </c>
      <c r="I7947" s="50">
        <f>(DAX__2019_2020__33[[#This Row],[Adj Close]]-DAX__2019_2020__33[[#This Row],[Adj Open]])/DAX__2019_2020__33[[#This Row],[Adj Open]]</f>
        <v>-6.0716251770895823E-3</v>
      </c>
      <c r="J7947" s="50">
        <f>DAX__2019_2020__33[[#This Row],[Adj Close]]-DAX__2019_2020__33[[#This Row],[Adj Open]]</f>
        <v>-0.27810133367048451</v>
      </c>
      <c r="K7947" s="50">
        <v>1307115</v>
      </c>
    </row>
    <row r="7948" spans="1:11" x14ac:dyDescent="0.3">
      <c r="A7948" s="51" t="str">
        <f t="shared" si="129"/>
        <v>HEI.DE</v>
      </c>
      <c r="B7948" s="52" t="s">
        <v>454</v>
      </c>
      <c r="C7948" s="50" t="s">
        <v>9877</v>
      </c>
      <c r="D7948" s="50">
        <f>DAX__2019_2020__33[[#This Row],[Open]]*(DAX__2019_2020__33[[#This Row],[Adj Close]]/DAX__2019_2020__33[[#This Row],[Close]])</f>
        <v>45.191617433843831</v>
      </c>
      <c r="E7948" s="50" t="s">
        <v>11664</v>
      </c>
      <c r="F7948" s="50" t="s">
        <v>648</v>
      </c>
      <c r="G7948" s="50" t="s">
        <v>648</v>
      </c>
      <c r="H7948" s="50" t="s">
        <v>20919</v>
      </c>
      <c r="I7948" s="50">
        <f>(DAX__2019_2020__33[[#This Row],[Adj Close]]-DAX__2019_2020__33[[#This Row],[Adj Open]])/DAX__2019_2020__33[[#This Row],[Adj Open]]</f>
        <v>-3.3641005128205261E-2</v>
      </c>
      <c r="J7948" s="50">
        <f>DAX__2019_2020__33[[#This Row],[Adj Close]]-DAX__2019_2020__33[[#This Row],[Adj Open]]</f>
        <v>-1.5202914338438305</v>
      </c>
      <c r="K7948" s="50">
        <v>938807</v>
      </c>
    </row>
    <row r="7949" spans="1:11" x14ac:dyDescent="0.3">
      <c r="A7949" s="51" t="str">
        <f t="shared" si="129"/>
        <v>HEI.DE</v>
      </c>
      <c r="B7949" s="52" t="s">
        <v>455</v>
      </c>
      <c r="C7949" s="50" t="s">
        <v>2210</v>
      </c>
      <c r="D7949" s="50">
        <f>DAX__2019_2020__33[[#This Row],[Open]]*(DAX__2019_2020__33[[#This Row],[Adj Close]]/DAX__2019_2020__33[[#This Row],[Close]])</f>
        <v>43.013148989307204</v>
      </c>
      <c r="E7949" s="50" t="s">
        <v>2235</v>
      </c>
      <c r="F7949" s="50" t="s">
        <v>8342</v>
      </c>
      <c r="G7949" s="50" t="s">
        <v>20143</v>
      </c>
      <c r="H7949" s="50" t="s">
        <v>20920</v>
      </c>
      <c r="I7949" s="50">
        <f>(DAX__2019_2020__33[[#This Row],[Adj Close]]-DAX__2019_2020__33[[#This Row],[Adj Open]])/DAX__2019_2020__33[[#This Row],[Adj Open]]</f>
        <v>1.4224115766201827E-2</v>
      </c>
      <c r="J7949" s="50">
        <f>DAX__2019_2020__33[[#This Row],[Adj Close]]-DAX__2019_2020__33[[#This Row],[Adj Open]]</f>
        <v>0.6118240106927928</v>
      </c>
      <c r="K7949" s="50">
        <v>948925</v>
      </c>
    </row>
    <row r="7950" spans="1:11" x14ac:dyDescent="0.3">
      <c r="A7950" s="51" t="str">
        <f t="shared" si="129"/>
        <v>HEI.DE</v>
      </c>
      <c r="B7950" s="52" t="s">
        <v>456</v>
      </c>
      <c r="C7950" s="50" t="s">
        <v>9892</v>
      </c>
      <c r="D7950" s="50">
        <f>DAX__2019_2020__33[[#This Row],[Open]]*(DAX__2019_2020__33[[#This Row],[Adj Close]]/DAX__2019_2020__33[[#This Row],[Close]])</f>
        <v>44.236802117514301</v>
      </c>
      <c r="E7950" s="50" t="s">
        <v>19796</v>
      </c>
      <c r="F7950" s="50" t="s">
        <v>9752</v>
      </c>
      <c r="G7950" s="50" t="s">
        <v>9752</v>
      </c>
      <c r="H7950" s="50" t="s">
        <v>20921</v>
      </c>
      <c r="I7950" s="50">
        <f>(DAX__2019_2020__33[[#This Row],[Adj Close]]-DAX__2019_2020__33[[#This Row],[Adj Open]])/DAX__2019_2020__33[[#This Row],[Adj Open]]</f>
        <v>-1.9907816011990376E-2</v>
      </c>
      <c r="J7950" s="50">
        <f>DAX__2019_2020__33[[#This Row],[Adj Close]]-DAX__2019_2020__33[[#This Row],[Adj Open]]</f>
        <v>-0.8806581175143009</v>
      </c>
      <c r="K7950" s="50">
        <v>655271</v>
      </c>
    </row>
    <row r="7951" spans="1:11" x14ac:dyDescent="0.3">
      <c r="A7951" s="51" t="str">
        <f t="shared" si="129"/>
        <v>HEI.DE</v>
      </c>
      <c r="B7951" s="52" t="s">
        <v>457</v>
      </c>
      <c r="C7951" s="50" t="s">
        <v>9909</v>
      </c>
      <c r="D7951" s="50">
        <f>DAX__2019_2020__33[[#This Row],[Open]]*(DAX__2019_2020__33[[#This Row],[Adj Close]]/DAX__2019_2020__33[[#This Row],[Close]])</f>
        <v>43.291252027781319</v>
      </c>
      <c r="E7951" s="50" t="s">
        <v>9923</v>
      </c>
      <c r="F7951" s="50" t="s">
        <v>796</v>
      </c>
      <c r="G7951" s="50" t="s">
        <v>9841</v>
      </c>
      <c r="H7951" s="50" t="s">
        <v>20922</v>
      </c>
      <c r="I7951" s="50">
        <f>(DAX__2019_2020__33[[#This Row],[Adj Close]]-DAX__2019_2020__33[[#This Row],[Adj Open]])/DAX__2019_2020__33[[#This Row],[Adj Open]]</f>
        <v>3.0835074286186946E-2</v>
      </c>
      <c r="J7951" s="50">
        <f>DAX__2019_2020__33[[#This Row],[Adj Close]]-DAX__2019_2020__33[[#This Row],[Adj Open]]</f>
        <v>1.3348889722186783</v>
      </c>
      <c r="K7951" s="50">
        <v>1068199</v>
      </c>
    </row>
    <row r="7952" spans="1:11" x14ac:dyDescent="0.3">
      <c r="A7952" s="51" t="str">
        <f t="shared" si="129"/>
        <v>HEI.DE</v>
      </c>
      <c r="B7952" s="52" t="s">
        <v>458</v>
      </c>
      <c r="C7952" s="50" t="s">
        <v>801</v>
      </c>
      <c r="D7952" s="50">
        <f>DAX__2019_2020__33[[#This Row],[Open]]*(DAX__2019_2020__33[[#This Row],[Adj Close]]/DAX__2019_2020__33[[#This Row],[Close]])</f>
        <v>44.802275877315985</v>
      </c>
      <c r="E7952" s="50" t="s">
        <v>9924</v>
      </c>
      <c r="F7952" s="50" t="s">
        <v>8708</v>
      </c>
      <c r="G7952" s="50" t="s">
        <v>20895</v>
      </c>
      <c r="H7952" s="50" t="s">
        <v>20923</v>
      </c>
      <c r="I7952" s="50">
        <f>(DAX__2019_2020__33[[#This Row],[Adj Close]]-DAX__2019_2020__33[[#This Row],[Adj Open]])/DAX__2019_2020__33[[#This Row],[Adj Open]]</f>
        <v>-1.6345974908091206E-2</v>
      </c>
      <c r="J7952" s="50">
        <f>DAX__2019_2020__33[[#This Row],[Adj Close]]-DAX__2019_2020__33[[#This Row],[Adj Open]]</f>
        <v>-0.73233687731598707</v>
      </c>
      <c r="K7952" s="50">
        <v>778678</v>
      </c>
    </row>
    <row r="7953" spans="1:11" x14ac:dyDescent="0.3">
      <c r="A7953" s="51" t="str">
        <f t="shared" si="129"/>
        <v>HEI.DE</v>
      </c>
      <c r="B7953" s="52" t="s">
        <v>459</v>
      </c>
      <c r="C7953" s="50" t="s">
        <v>657</v>
      </c>
      <c r="D7953" s="50">
        <f>DAX__2019_2020__33[[#This Row],[Open]]*(DAX__2019_2020__33[[#This Row],[Adj Close]]/DAX__2019_2020__33[[#This Row],[Close]])</f>
        <v>43.708406202454945</v>
      </c>
      <c r="E7953" s="50" t="s">
        <v>8354</v>
      </c>
      <c r="F7953" s="50" t="s">
        <v>2156</v>
      </c>
      <c r="G7953" s="50" t="s">
        <v>2212</v>
      </c>
      <c r="H7953" s="50" t="s">
        <v>20924</v>
      </c>
      <c r="I7953" s="50">
        <f>(DAX__2019_2020__33[[#This Row],[Adj Close]]-DAX__2019_2020__33[[#This Row],[Adj Open]])/DAX__2019_2020__33[[#This Row],[Adj Open]]</f>
        <v>-3.3934250946586527E-3</v>
      </c>
      <c r="J7953" s="50">
        <f>DAX__2019_2020__33[[#This Row],[Adj Close]]-DAX__2019_2020__33[[#This Row],[Adj Open]]</f>
        <v>-0.14832120245494451</v>
      </c>
      <c r="K7953" s="50">
        <v>829978</v>
      </c>
    </row>
    <row r="7954" spans="1:11" x14ac:dyDescent="0.3">
      <c r="A7954" s="51" t="str">
        <f t="shared" si="129"/>
        <v>HEI.DE</v>
      </c>
      <c r="B7954" s="52" t="s">
        <v>460</v>
      </c>
      <c r="C7954" s="50" t="s">
        <v>9507</v>
      </c>
      <c r="D7954" s="50">
        <f>DAX__2019_2020__33[[#This Row],[Open]]*(DAX__2019_2020__33[[#This Row],[Adj Close]]/DAX__2019_2020__33[[#This Row],[Close]])</f>
        <v>44.032856324858159</v>
      </c>
      <c r="E7954" s="50" t="s">
        <v>9924</v>
      </c>
      <c r="F7954" s="50" t="s">
        <v>1351</v>
      </c>
      <c r="G7954" s="50" t="s">
        <v>8354</v>
      </c>
      <c r="H7954" s="50" t="s">
        <v>20925</v>
      </c>
      <c r="I7954" s="50">
        <f>(DAX__2019_2020__33[[#This Row],[Adj Close]]-DAX__2019_2020__33[[#This Row],[Adj Open]])/DAX__2019_2020__33[[#This Row],[Adj Open]]</f>
        <v>1.894736842105365E-3</v>
      </c>
      <c r="J7954" s="50">
        <f>DAX__2019_2020__33[[#This Row],[Adj Close]]-DAX__2019_2020__33[[#This Row],[Adj Open]]</f>
        <v>8.3430675141840993E-2</v>
      </c>
      <c r="K7954" s="50">
        <v>992080</v>
      </c>
    </row>
    <row r="7955" spans="1:11" x14ac:dyDescent="0.3">
      <c r="A7955" s="51" t="str">
        <f t="shared" si="129"/>
        <v>HEI.DE</v>
      </c>
      <c r="B7955" s="52" t="s">
        <v>461</v>
      </c>
      <c r="C7955" s="50" t="s">
        <v>8542</v>
      </c>
      <c r="D7955" s="50">
        <f>DAX__2019_2020__33[[#This Row],[Open]]*(DAX__2019_2020__33[[#This Row],[Adj Close]]/DAX__2019_2020__33[[#This Row],[Close]])</f>
        <v>45.09891596856675</v>
      </c>
      <c r="E7955" s="50" t="s">
        <v>9936</v>
      </c>
      <c r="F7955" s="50" t="s">
        <v>19739</v>
      </c>
      <c r="G7955" s="50" t="s">
        <v>764</v>
      </c>
      <c r="H7955" s="50" t="s">
        <v>20926</v>
      </c>
      <c r="I7955" s="50">
        <f>(DAX__2019_2020__33[[#This Row],[Adj Close]]-DAX__2019_2020__33[[#This Row],[Adj Open]])/DAX__2019_2020__33[[#This Row],[Adj Open]]</f>
        <v>-1.1099711773907128E-2</v>
      </c>
      <c r="J7955" s="50">
        <f>DAX__2019_2020__33[[#This Row],[Adj Close]]-DAX__2019_2020__33[[#This Row],[Adj Open]]</f>
        <v>-0.5005849685667485</v>
      </c>
      <c r="K7955" s="50">
        <v>932199</v>
      </c>
    </row>
    <row r="7956" spans="1:11" x14ac:dyDescent="0.3">
      <c r="A7956" s="51" t="str">
        <f t="shared" si="129"/>
        <v>HEI.DE</v>
      </c>
      <c r="B7956" s="52" t="s">
        <v>462</v>
      </c>
      <c r="C7956" s="50" t="s">
        <v>20927</v>
      </c>
      <c r="D7956" s="50">
        <f>DAX__2019_2020__33[[#This Row],[Open]]*(DAX__2019_2020__33[[#This Row],[Adj Close]]/DAX__2019_2020__33[[#This Row],[Close]])</f>
        <v>45.562425087718779</v>
      </c>
      <c r="E7956" s="50" t="s">
        <v>8460</v>
      </c>
      <c r="F7956" s="50" t="s">
        <v>19625</v>
      </c>
      <c r="G7956" s="50" t="s">
        <v>9919</v>
      </c>
      <c r="H7956" s="50" t="s">
        <v>20928</v>
      </c>
      <c r="I7956" s="50">
        <f>(DAX__2019_2020__33[[#This Row],[Adj Close]]-DAX__2019_2020__33[[#This Row],[Adj Open]])/DAX__2019_2020__33[[#This Row],[Adj Open]]</f>
        <v>-1.0173753400864757E-3</v>
      </c>
      <c r="J7956" s="50">
        <f>DAX__2019_2020__33[[#This Row],[Adj Close]]-DAX__2019_2020__33[[#This Row],[Adj Open]]</f>
        <v>-4.6354087718782466E-2</v>
      </c>
      <c r="K7956" s="50">
        <v>736655</v>
      </c>
    </row>
    <row r="7957" spans="1:11" x14ac:dyDescent="0.3">
      <c r="A7957" s="51" t="str">
        <f t="shared" si="129"/>
        <v>HEI.DE</v>
      </c>
      <c r="B7957" s="52" t="s">
        <v>463</v>
      </c>
      <c r="C7957" s="50" t="s">
        <v>9862</v>
      </c>
      <c r="D7957" s="50">
        <f>DAX__2019_2020__33[[#This Row],[Open]]*(DAX__2019_2020__33[[#This Row],[Adj Close]]/DAX__2019_2020__33[[#This Row],[Close]])</f>
        <v>44.496360349644455</v>
      </c>
      <c r="E7957" s="50" t="s">
        <v>11622</v>
      </c>
      <c r="F7957" s="50" t="s">
        <v>9862</v>
      </c>
      <c r="G7957" s="50" t="s">
        <v>19604</v>
      </c>
      <c r="H7957" s="50" t="s">
        <v>20929</v>
      </c>
      <c r="I7957" s="50">
        <f>(DAX__2019_2020__33[[#This Row],[Adj Close]]-DAX__2019_2020__33[[#This Row],[Adj Open]])/DAX__2019_2020__33[[#This Row],[Adj Open]]</f>
        <v>1.2499958333333406E-2</v>
      </c>
      <c r="J7957" s="50">
        <f>DAX__2019_2020__33[[#This Row],[Adj Close]]-DAX__2019_2020__33[[#This Row],[Adj Open]]</f>
        <v>0.55620265035554439</v>
      </c>
      <c r="K7957" s="50">
        <v>1059943</v>
      </c>
    </row>
    <row r="7958" spans="1:11" x14ac:dyDescent="0.3">
      <c r="A7958" s="51" t="str">
        <f t="shared" si="129"/>
        <v>HEI.DE</v>
      </c>
      <c r="B7958" s="52" t="s">
        <v>464</v>
      </c>
      <c r="C7958" s="50" t="s">
        <v>9497</v>
      </c>
      <c r="D7958" s="50">
        <f>DAX__2019_2020__33[[#This Row],[Open]]*(DAX__2019_2020__33[[#This Row],[Adj Close]]/DAX__2019_2020__33[[#This Row],[Close]])</f>
        <v>44.589059946538974</v>
      </c>
      <c r="E7958" s="50" t="s">
        <v>8432</v>
      </c>
      <c r="F7958" s="50" t="s">
        <v>20930</v>
      </c>
      <c r="G7958" s="50" t="s">
        <v>20930</v>
      </c>
      <c r="H7958" s="50" t="s">
        <v>20931</v>
      </c>
      <c r="I7958" s="50">
        <f>(DAX__2019_2020__33[[#This Row],[Adj Close]]-DAX__2019_2020__33[[#This Row],[Adj Open]])/DAX__2019_2020__33[[#This Row],[Adj Open]]</f>
        <v>-2.4324283755687473E-2</v>
      </c>
      <c r="J7958" s="50">
        <f>DAX__2019_2020__33[[#This Row],[Adj Close]]-DAX__2019_2020__33[[#This Row],[Adj Open]]</f>
        <v>-1.0845969465389729</v>
      </c>
      <c r="K7958" s="50">
        <v>743073</v>
      </c>
    </row>
    <row r="7959" spans="1:11" x14ac:dyDescent="0.3">
      <c r="A7959" s="51" t="str">
        <f t="shared" si="129"/>
        <v>HEI.DE</v>
      </c>
      <c r="B7959" s="52" t="s">
        <v>465</v>
      </c>
      <c r="C7959" s="50" t="s">
        <v>8353</v>
      </c>
      <c r="D7959" s="50">
        <f>DAX__2019_2020__33[[#This Row],[Open]]*(DAX__2019_2020__33[[#This Row],[Adj Close]]/DAX__2019_2020__33[[#This Row],[Close]])</f>
        <v>43.458114401615838</v>
      </c>
      <c r="E7959" s="50" t="s">
        <v>9888</v>
      </c>
      <c r="F7959" s="50" t="s">
        <v>19575</v>
      </c>
      <c r="G7959" s="50" t="s">
        <v>1359</v>
      </c>
      <c r="H7959" s="50" t="s">
        <v>20932</v>
      </c>
      <c r="I7959" s="50">
        <f>(DAX__2019_2020__33[[#This Row],[Adj Close]]-DAX__2019_2020__33[[#This Row],[Adj Open]])/DAX__2019_2020__33[[#This Row],[Adj Open]]</f>
        <v>1.2798207918127346E-3</v>
      </c>
      <c r="J7959" s="50">
        <f>DAX__2019_2020__33[[#This Row],[Adj Close]]-DAX__2019_2020__33[[#This Row],[Adj Open]]</f>
        <v>5.5618598384164386E-2</v>
      </c>
      <c r="K7959" s="50">
        <v>577762</v>
      </c>
    </row>
    <row r="7960" spans="1:11" x14ac:dyDescent="0.3">
      <c r="A7960" s="51" t="str">
        <f t="shared" si="129"/>
        <v>HEI.DE</v>
      </c>
      <c r="B7960" s="52" t="s">
        <v>466</v>
      </c>
      <c r="C7960" s="50" t="s">
        <v>19578</v>
      </c>
      <c r="D7960" s="50">
        <f>DAX__2019_2020__33[[#This Row],[Open]]*(DAX__2019_2020__33[[#This Row],[Adj Close]]/DAX__2019_2020__33[[#This Row],[Close]])</f>
        <v>43.142930138321944</v>
      </c>
      <c r="E7960" s="50" t="s">
        <v>20933</v>
      </c>
      <c r="F7960" s="50" t="s">
        <v>9906</v>
      </c>
      <c r="G7960" s="50" t="s">
        <v>20934</v>
      </c>
      <c r="H7960" s="50" t="s">
        <v>20935</v>
      </c>
      <c r="I7960" s="50">
        <f>(DAX__2019_2020__33[[#This Row],[Adj Close]]-DAX__2019_2020__33[[#This Row],[Adj Open]])/DAX__2019_2020__33[[#This Row],[Adj Open]]</f>
        <v>5.9948451655598436E-2</v>
      </c>
      <c r="J7960" s="50">
        <f>DAX__2019_2020__33[[#This Row],[Adj Close]]-DAX__2019_2020__33[[#This Row],[Adj Open]]</f>
        <v>2.5863518616780539</v>
      </c>
      <c r="K7960" s="50">
        <v>946006</v>
      </c>
    </row>
    <row r="7961" spans="1:11" x14ac:dyDescent="0.3">
      <c r="A7961" s="51" t="str">
        <f t="shared" ref="A7961:A8024" si="130">"HEI.DE"</f>
        <v>HEI.DE</v>
      </c>
      <c r="B7961" s="52" t="s">
        <v>467</v>
      </c>
      <c r="C7961" s="50" t="s">
        <v>20936</v>
      </c>
      <c r="D7961" s="50">
        <f>DAX__2019_2020__33[[#This Row],[Open]]*(DAX__2019_2020__33[[#This Row],[Adj Close]]/DAX__2019_2020__33[[#This Row],[Close]])</f>
        <v>46.665559585905015</v>
      </c>
      <c r="E7961" s="50" t="s">
        <v>729</v>
      </c>
      <c r="F7961" s="50" t="s">
        <v>19598</v>
      </c>
      <c r="G7961" s="50" t="s">
        <v>704</v>
      </c>
      <c r="H7961" s="50" t="s">
        <v>20937</v>
      </c>
      <c r="I7961" s="50">
        <f>(DAX__2019_2020__33[[#This Row],[Adj Close]]-DAX__2019_2020__33[[#This Row],[Adj Open]])/DAX__2019_2020__33[[#This Row],[Adj Open]]</f>
        <v>-4.37030194676199E-3</v>
      </c>
      <c r="J7961" s="50">
        <f>DAX__2019_2020__33[[#This Row],[Adj Close]]-DAX__2019_2020__33[[#This Row],[Adj Open]]</f>
        <v>-0.20394258590501835</v>
      </c>
      <c r="K7961" s="50">
        <v>1039776</v>
      </c>
    </row>
    <row r="7962" spans="1:11" x14ac:dyDescent="0.3">
      <c r="A7962" s="51" t="str">
        <f t="shared" si="130"/>
        <v>HEI.DE</v>
      </c>
      <c r="B7962" s="52" t="s">
        <v>468</v>
      </c>
      <c r="C7962" s="50" t="s">
        <v>720</v>
      </c>
      <c r="D7962" s="50">
        <f>DAX__2019_2020__33[[#This Row],[Open]]*(DAX__2019_2020__33[[#This Row],[Adj Close]]/DAX__2019_2020__33[[#This Row],[Close]])</f>
        <v>45.92395381903539</v>
      </c>
      <c r="E7962" s="50" t="s">
        <v>8588</v>
      </c>
      <c r="F7962" s="50" t="s">
        <v>19633</v>
      </c>
      <c r="G7962" s="50" t="s">
        <v>5068</v>
      </c>
      <c r="H7962" s="50" t="s">
        <v>20938</v>
      </c>
      <c r="I7962" s="50">
        <f>(DAX__2019_2020__33[[#This Row],[Adj Close]]-DAX__2019_2020__33[[#This Row],[Adj Open]])/DAX__2019_2020__33[[#This Row],[Adj Open]]</f>
        <v>4.3197395171631181E-2</v>
      </c>
      <c r="J7962" s="50">
        <f>DAX__2019_2020__33[[#This Row],[Adj Close]]-DAX__2019_2020__33[[#This Row],[Adj Open]]</f>
        <v>1.9837951809646128</v>
      </c>
      <c r="K7962" s="50">
        <v>1736955</v>
      </c>
    </row>
    <row r="7963" spans="1:11" x14ac:dyDescent="0.3">
      <c r="A7963" s="51" t="str">
        <f t="shared" si="130"/>
        <v>HEI.DE</v>
      </c>
      <c r="B7963" s="52" t="s">
        <v>469</v>
      </c>
      <c r="C7963" s="50" t="s">
        <v>5080</v>
      </c>
      <c r="D7963" s="50">
        <f>DAX__2019_2020__33[[#This Row],[Open]]*(DAX__2019_2020__33[[#This Row],[Adj Close]]/DAX__2019_2020__33[[#This Row],[Close]])</f>
        <v>49.131398796087289</v>
      </c>
      <c r="E7963" s="50" t="s">
        <v>20939</v>
      </c>
      <c r="F7963" s="50" t="s">
        <v>5073</v>
      </c>
      <c r="G7963" s="50" t="s">
        <v>20940</v>
      </c>
      <c r="H7963" s="50" t="s">
        <v>20941</v>
      </c>
      <c r="I7963" s="50">
        <f>(DAX__2019_2020__33[[#This Row],[Adj Close]]-DAX__2019_2020__33[[#This Row],[Adj Open]])/DAX__2019_2020__33[[#This Row],[Adj Open]]</f>
        <v>3.0188679245281361E-3</v>
      </c>
      <c r="J7963" s="50">
        <f>DAX__2019_2020__33[[#This Row],[Adj Close]]-DAX__2019_2020__33[[#This Row],[Adj Open]]</f>
        <v>0.1483212039127082</v>
      </c>
      <c r="K7963" s="50">
        <v>1581184</v>
      </c>
    </row>
    <row r="7964" spans="1:11" x14ac:dyDescent="0.3">
      <c r="A7964" s="51" t="str">
        <f t="shared" si="130"/>
        <v>HEI.DE</v>
      </c>
      <c r="B7964" s="52" t="s">
        <v>470</v>
      </c>
      <c r="C7964" s="50" t="s">
        <v>20942</v>
      </c>
      <c r="D7964" s="50">
        <f>DAX__2019_2020__33[[#This Row],[Open]]*(DAX__2019_2020__33[[#This Row],[Adj Close]]/DAX__2019_2020__33[[#This Row],[Close]])</f>
        <v>48.983075923135161</v>
      </c>
      <c r="E7964" s="50" t="s">
        <v>900</v>
      </c>
      <c r="F7964" s="50" t="s">
        <v>9523</v>
      </c>
      <c r="G7964" s="50" t="s">
        <v>20810</v>
      </c>
      <c r="H7964" s="50" t="s">
        <v>20943</v>
      </c>
      <c r="I7964" s="50">
        <f>(DAX__2019_2020__33[[#This Row],[Adj Close]]-DAX__2019_2020__33[[#This Row],[Adj Open]])/DAX__2019_2020__33[[#This Row],[Adj Open]]</f>
        <v>3.7852006056004513E-4</v>
      </c>
      <c r="J7964" s="50">
        <f>DAX__2019_2020__33[[#This Row],[Adj Close]]-DAX__2019_2020__33[[#This Row],[Adj Open]]</f>
        <v>1.854107686484241E-2</v>
      </c>
      <c r="K7964" s="50">
        <v>904929</v>
      </c>
    </row>
    <row r="7965" spans="1:11" x14ac:dyDescent="0.3">
      <c r="A7965" s="51" t="str">
        <f t="shared" si="130"/>
        <v>HEI.DE</v>
      </c>
      <c r="B7965" s="52" t="s">
        <v>471</v>
      </c>
      <c r="C7965" s="50" t="s">
        <v>862</v>
      </c>
      <c r="D7965" s="50">
        <f>DAX__2019_2020__33[[#This Row],[Open]]*(DAX__2019_2020__33[[#This Row],[Adj Close]]/DAX__2019_2020__33[[#This Row],[Close]])</f>
        <v>49.057235402153708</v>
      </c>
      <c r="E7965" s="50" t="s">
        <v>8406</v>
      </c>
      <c r="F7965" s="50" t="s">
        <v>853</v>
      </c>
      <c r="G7965" s="50" t="s">
        <v>868</v>
      </c>
      <c r="H7965" s="50" t="s">
        <v>20944</v>
      </c>
      <c r="I7965" s="50">
        <f>(DAX__2019_2020__33[[#This Row],[Adj Close]]-DAX__2019_2020__33[[#This Row],[Adj Open]])/DAX__2019_2020__33[[#This Row],[Adj Open]]</f>
        <v>-6.0468634182488969E-3</v>
      </c>
      <c r="J7965" s="50">
        <f>DAX__2019_2020__33[[#This Row],[Adj Close]]-DAX__2019_2020__33[[#This Row],[Adj Open]]</f>
        <v>-0.29664240215370796</v>
      </c>
      <c r="K7965" s="50">
        <v>675722</v>
      </c>
    </row>
    <row r="7966" spans="1:11" x14ac:dyDescent="0.3">
      <c r="A7966" s="51" t="str">
        <f t="shared" si="130"/>
        <v>HEI.DE</v>
      </c>
      <c r="B7966" s="52" t="s">
        <v>472</v>
      </c>
      <c r="C7966" s="50" t="s">
        <v>902</v>
      </c>
      <c r="D7966" s="50">
        <f>DAX__2019_2020__33[[#This Row],[Open]]*(DAX__2019_2020__33[[#This Row],[Adj Close]]/DAX__2019_2020__33[[#This Row],[Close]])</f>
        <v>48.612272494547838</v>
      </c>
      <c r="E7966" s="50" t="s">
        <v>888</v>
      </c>
      <c r="F7966" s="50" t="s">
        <v>8484</v>
      </c>
      <c r="G7966" s="50" t="s">
        <v>856</v>
      </c>
      <c r="H7966" s="50" t="s">
        <v>20945</v>
      </c>
      <c r="I7966" s="50">
        <f>(DAX__2019_2020__33[[#This Row],[Adj Close]]-DAX__2019_2020__33[[#This Row],[Adj Open]])/DAX__2019_2020__33[[#This Row],[Adj Open]]</f>
        <v>1.1823074214780281E-2</v>
      </c>
      <c r="J7966" s="50">
        <f>DAX__2019_2020__33[[#This Row],[Adj Close]]-DAX__2019_2020__33[[#This Row],[Adj Open]]</f>
        <v>0.57474650545216122</v>
      </c>
      <c r="K7966" s="50">
        <v>771694</v>
      </c>
    </row>
    <row r="7967" spans="1:11" x14ac:dyDescent="0.3">
      <c r="A7967" s="51" t="str">
        <f t="shared" si="130"/>
        <v>HEI.DE</v>
      </c>
      <c r="B7967" s="52" t="s">
        <v>473</v>
      </c>
      <c r="C7967" s="50" t="s">
        <v>5088</v>
      </c>
      <c r="D7967" s="50">
        <f>DAX__2019_2020__33[[#This Row],[Open]]*(DAX__2019_2020__33[[#This Row],[Adj Close]]/DAX__2019_2020__33[[#This Row],[Close]])</f>
        <v>49.687605024737387</v>
      </c>
      <c r="E7967" s="50" t="s">
        <v>9744</v>
      </c>
      <c r="F7967" s="50" t="s">
        <v>856</v>
      </c>
      <c r="G7967" s="50" t="s">
        <v>8658</v>
      </c>
      <c r="H7967" s="50" t="s">
        <v>20946</v>
      </c>
      <c r="I7967" s="50">
        <f>(DAX__2019_2020__33[[#This Row],[Adj Close]]-DAX__2019_2020__33[[#This Row],[Adj Open]])/DAX__2019_2020__33[[#This Row],[Adj Open]]</f>
        <v>-6.7163435341920635E-3</v>
      </c>
      <c r="J7967" s="50">
        <f>DAX__2019_2020__33[[#This Row],[Adj Close]]-DAX__2019_2020__33[[#This Row],[Adj Open]]</f>
        <v>-0.33371902473738402</v>
      </c>
      <c r="K7967" s="50">
        <v>822608</v>
      </c>
    </row>
    <row r="7968" spans="1:11" x14ac:dyDescent="0.3">
      <c r="A7968" s="51" t="str">
        <f t="shared" si="130"/>
        <v>HEI.DE</v>
      </c>
      <c r="B7968" s="52" t="s">
        <v>474</v>
      </c>
      <c r="C7968" s="50" t="s">
        <v>5080</v>
      </c>
      <c r="D7968" s="50">
        <f>DAX__2019_2020__33[[#This Row],[Open]]*(DAX__2019_2020__33[[#This Row],[Adj Close]]/DAX__2019_2020__33[[#This Row],[Close]])</f>
        <v>49.131399205147609</v>
      </c>
      <c r="E7968" s="50" t="s">
        <v>20808</v>
      </c>
      <c r="F7968" s="50" t="s">
        <v>865</v>
      </c>
      <c r="G7968" s="50" t="s">
        <v>20942</v>
      </c>
      <c r="H7968" s="50" t="s">
        <v>20947</v>
      </c>
      <c r="I7968" s="50">
        <f>(DAX__2019_2020__33[[#This Row],[Adj Close]]-DAX__2019_2020__33[[#This Row],[Adj Open]])/DAX__2019_2020__33[[#This Row],[Adj Open]]</f>
        <v>-3.0188679245281946E-3</v>
      </c>
      <c r="J7968" s="50">
        <f>DAX__2019_2020__33[[#This Row],[Adj Close]]-DAX__2019_2020__33[[#This Row],[Adj Open]]</f>
        <v>-0.14832120514761016</v>
      </c>
      <c r="K7968" s="50">
        <v>821269</v>
      </c>
    </row>
    <row r="7969" spans="1:11" x14ac:dyDescent="0.3">
      <c r="A7969" s="51" t="str">
        <f t="shared" si="130"/>
        <v>HEI.DE</v>
      </c>
      <c r="B7969" s="52" t="s">
        <v>475</v>
      </c>
      <c r="C7969" s="50" t="s">
        <v>8687</v>
      </c>
      <c r="D7969" s="50">
        <f>DAX__2019_2020__33[[#This Row],[Open]]*(DAX__2019_2020__33[[#This Row],[Adj Close]]/DAX__2019_2020__33[[#This Row],[Close]])</f>
        <v>49.112861272209564</v>
      </c>
      <c r="E7969" s="50" t="s">
        <v>8400</v>
      </c>
      <c r="F7969" s="50" t="s">
        <v>8490</v>
      </c>
      <c r="G7969" s="50" t="s">
        <v>9520</v>
      </c>
      <c r="H7969" s="50" t="s">
        <v>20948</v>
      </c>
      <c r="I7969" s="50">
        <f>(DAX__2019_2020__33[[#This Row],[Adj Close]]-DAX__2019_2020__33[[#This Row],[Adj Open]])/DAX__2019_2020__33[[#This Row],[Adj Open]]</f>
        <v>-5.6625141562853592E-3</v>
      </c>
      <c r="J7969" s="50">
        <f>DAX__2019_2020__33[[#This Row],[Adj Close]]-DAX__2019_2020__33[[#This Row],[Adj Open]]</f>
        <v>-0.27810227220956563</v>
      </c>
      <c r="K7969" s="50">
        <v>540824</v>
      </c>
    </row>
    <row r="7970" spans="1:11" x14ac:dyDescent="0.3">
      <c r="A7970" s="51" t="str">
        <f t="shared" si="130"/>
        <v>HEI.DE</v>
      </c>
      <c r="B7970" s="52" t="s">
        <v>476</v>
      </c>
      <c r="C7970" s="50" t="s">
        <v>875</v>
      </c>
      <c r="D7970" s="50">
        <f>DAX__2019_2020__33[[#This Row],[Open]]*(DAX__2019_2020__33[[#This Row],[Adj Close]]/DAX__2019_2020__33[[#This Row],[Close]])</f>
        <v>48.074610849624904</v>
      </c>
      <c r="E7970" s="50" t="s">
        <v>5073</v>
      </c>
      <c r="F7970" s="50" t="s">
        <v>8510</v>
      </c>
      <c r="G7970" s="50" t="s">
        <v>853</v>
      </c>
      <c r="H7970" s="50" t="s">
        <v>20949</v>
      </c>
      <c r="I7970" s="50">
        <f>(DAX__2019_2020__33[[#This Row],[Adj Close]]-DAX__2019_2020__33[[#This Row],[Adj Open]])/DAX__2019_2020__33[[#This Row],[Adj Open]]</f>
        <v>3.856536755562718E-4</v>
      </c>
      <c r="J7970" s="50">
        <f>DAX__2019_2020__33[[#This Row],[Adj Close]]-DAX__2019_2020__33[[#This Row],[Adj Open]]</f>
        <v>1.8540150375095266E-2</v>
      </c>
      <c r="K7970" s="50">
        <v>532054</v>
      </c>
    </row>
    <row r="7971" spans="1:11" x14ac:dyDescent="0.3">
      <c r="A7971" s="51" t="str">
        <f t="shared" si="130"/>
        <v>HEI.DE</v>
      </c>
      <c r="B7971" s="52" t="s">
        <v>477</v>
      </c>
      <c r="C7971" s="50" t="s">
        <v>19674</v>
      </c>
      <c r="D7971" s="50">
        <f>DAX__2019_2020__33[[#This Row],[Open]]*(DAX__2019_2020__33[[#This Row],[Adj Close]]/DAX__2019_2020__33[[#This Row],[Close]])</f>
        <v>47.7779694814582</v>
      </c>
      <c r="E7971" s="50" t="s">
        <v>20950</v>
      </c>
      <c r="F7971" s="50" t="s">
        <v>772</v>
      </c>
      <c r="G7971" s="50" t="s">
        <v>8600</v>
      </c>
      <c r="H7971" s="50" t="s">
        <v>20951</v>
      </c>
      <c r="I7971" s="50">
        <f>(DAX__2019_2020__33[[#This Row],[Adj Close]]-DAX__2019_2020__33[[#This Row],[Adj Open]])/DAX__2019_2020__33[[#This Row],[Adj Open]]</f>
        <v>1.1253356397878276E-2</v>
      </c>
      <c r="J7971" s="50">
        <f>DAX__2019_2020__33[[#This Row],[Adj Close]]-DAX__2019_2020__33[[#This Row],[Adj Open]]</f>
        <v>0.53766251854180069</v>
      </c>
      <c r="K7971" s="50">
        <v>611373</v>
      </c>
    </row>
    <row r="7972" spans="1:11" x14ac:dyDescent="0.3">
      <c r="A7972" s="51" t="str">
        <f t="shared" si="130"/>
        <v>HEI.DE</v>
      </c>
      <c r="B7972" s="52" t="s">
        <v>478</v>
      </c>
      <c r="C7972" s="50" t="s">
        <v>19664</v>
      </c>
      <c r="D7972" s="50">
        <f>DAX__2019_2020__33[[#This Row],[Open]]*(DAX__2019_2020__33[[#This Row],[Adj Close]]/DAX__2019_2020__33[[#This Row],[Close]])</f>
        <v>48.630813286973073</v>
      </c>
      <c r="E7972" s="50" t="s">
        <v>8504</v>
      </c>
      <c r="F7972" s="50" t="s">
        <v>910</v>
      </c>
      <c r="G7972" s="50" t="s">
        <v>8420</v>
      </c>
      <c r="H7972" s="50" t="s">
        <v>20952</v>
      </c>
      <c r="I7972" s="50">
        <f>(DAX__2019_2020__33[[#This Row],[Adj Close]]-DAX__2019_2020__33[[#This Row],[Adj Open]])/DAX__2019_2020__33[[#This Row],[Adj Open]]</f>
        <v>-1.8299638168121281E-2</v>
      </c>
      <c r="J7972" s="50">
        <f>DAX__2019_2020__33[[#This Row],[Adj Close]]-DAX__2019_2020__33[[#This Row],[Adj Open]]</f>
        <v>-0.88992628697307197</v>
      </c>
      <c r="K7972" s="50">
        <v>699355</v>
      </c>
    </row>
    <row r="7973" spans="1:11" x14ac:dyDescent="0.3">
      <c r="A7973" s="51" t="str">
        <f t="shared" si="130"/>
        <v>HEI.DE</v>
      </c>
      <c r="B7973" s="52" t="s">
        <v>479</v>
      </c>
      <c r="C7973" s="50" t="s">
        <v>5125</v>
      </c>
      <c r="D7973" s="50">
        <f>DAX__2019_2020__33[[#This Row],[Open]]*(DAX__2019_2020__33[[#This Row],[Adj Close]]/DAX__2019_2020__33[[#This Row],[Close]])</f>
        <v>47.574027738528208</v>
      </c>
      <c r="E7973" s="50" t="s">
        <v>875</v>
      </c>
      <c r="F7973" s="50" t="s">
        <v>731</v>
      </c>
      <c r="G7973" s="50" t="s">
        <v>749</v>
      </c>
      <c r="H7973" s="50" t="s">
        <v>20953</v>
      </c>
      <c r="I7973" s="50">
        <f>(DAX__2019_2020__33[[#This Row],[Adj Close]]-DAX__2019_2020__33[[#This Row],[Adj Open]])/DAX__2019_2020__33[[#This Row],[Adj Open]]</f>
        <v>5.4559236165237172E-3</v>
      </c>
      <c r="J7973" s="50">
        <f>DAX__2019_2020__33[[#This Row],[Adj Close]]-DAX__2019_2020__33[[#This Row],[Adj Open]]</f>
        <v>0.25956026147179045</v>
      </c>
      <c r="K7973" s="50">
        <v>500570</v>
      </c>
    </row>
    <row r="7974" spans="1:11" x14ac:dyDescent="0.3">
      <c r="A7974" s="51" t="str">
        <f t="shared" si="130"/>
        <v>HEI.DE</v>
      </c>
      <c r="B7974" s="52" t="s">
        <v>480</v>
      </c>
      <c r="C7974" s="50" t="s">
        <v>8420</v>
      </c>
      <c r="D7974" s="50">
        <f>DAX__2019_2020__33[[#This Row],[Open]]*(DAX__2019_2020__33[[#This Row],[Adj Close]]/DAX__2019_2020__33[[#This Row],[Close]])</f>
        <v>47.740888639175253</v>
      </c>
      <c r="E7974" s="50" t="s">
        <v>902</v>
      </c>
      <c r="F7974" s="50" t="s">
        <v>19773</v>
      </c>
      <c r="G7974" s="50" t="s">
        <v>9924</v>
      </c>
      <c r="H7974" s="50" t="s">
        <v>20954</v>
      </c>
      <c r="I7974" s="50">
        <f>(DAX__2019_2020__33[[#This Row],[Adj Close]]-DAX__2019_2020__33[[#This Row],[Adj Open]])/DAX__2019_2020__33[[#This Row],[Adj Open]]</f>
        <v>-5.8252427184465966E-2</v>
      </c>
      <c r="J7974" s="50">
        <f>DAX__2019_2020__33[[#This Row],[Adj Close]]-DAX__2019_2020__33[[#This Row],[Adj Open]]</f>
        <v>-2.7810226391752551</v>
      </c>
      <c r="K7974" s="50">
        <v>1848319</v>
      </c>
    </row>
    <row r="7975" spans="1:11" x14ac:dyDescent="0.3">
      <c r="A7975" s="51" t="str">
        <f t="shared" si="130"/>
        <v>HEI.DE</v>
      </c>
      <c r="B7975" s="52" t="s">
        <v>481</v>
      </c>
      <c r="C7975" s="50" t="s">
        <v>19627</v>
      </c>
      <c r="D7975" s="50">
        <f>DAX__2019_2020__33[[#This Row],[Open]]*(DAX__2019_2020__33[[#This Row],[Adj Close]]/DAX__2019_2020__33[[#This Row],[Close]])</f>
        <v>45.738552216979826</v>
      </c>
      <c r="E7975" s="50" t="s">
        <v>20067</v>
      </c>
      <c r="F7975" s="50" t="s">
        <v>927</v>
      </c>
      <c r="G7975" s="50" t="s">
        <v>927</v>
      </c>
      <c r="H7975" s="50" t="s">
        <v>20955</v>
      </c>
      <c r="I7975" s="50">
        <f>(DAX__2019_2020__33[[#This Row],[Adj Close]]-DAX__2019_2020__33[[#This Row],[Adj Open]])/DAX__2019_2020__33[[#This Row],[Adj Open]]</f>
        <v>-4.3372496959870346E-2</v>
      </c>
      <c r="J7975" s="50">
        <f>DAX__2019_2020__33[[#This Row],[Adj Close]]-DAX__2019_2020__33[[#This Row],[Adj Open]]</f>
        <v>-1.9837952169798285</v>
      </c>
      <c r="K7975" s="50">
        <v>1407406</v>
      </c>
    </row>
    <row r="7976" spans="1:11" x14ac:dyDescent="0.3">
      <c r="A7976" s="51" t="str">
        <f t="shared" si="130"/>
        <v>HEI.DE</v>
      </c>
      <c r="B7976" s="52" t="s">
        <v>482</v>
      </c>
      <c r="C7976" s="50" t="s">
        <v>9864</v>
      </c>
      <c r="D7976" s="50">
        <f>DAX__2019_2020__33[[#This Row],[Open]]*(DAX__2019_2020__33[[#This Row],[Adj Close]]/DAX__2019_2020__33[[#This Row],[Close]])</f>
        <v>44.134830936330111</v>
      </c>
      <c r="E7976" s="50" t="s">
        <v>8365</v>
      </c>
      <c r="F7976" s="50" t="s">
        <v>925</v>
      </c>
      <c r="G7976" s="50" t="s">
        <v>9882</v>
      </c>
      <c r="H7976" s="50" t="s">
        <v>20956</v>
      </c>
      <c r="I7976" s="50">
        <f>(DAX__2019_2020__33[[#This Row],[Adj Close]]-DAX__2019_2020__33[[#This Row],[Adj Open]])/DAX__2019_2020__33[[#This Row],[Adj Open]]</f>
        <v>1.3862612605280322E-2</v>
      </c>
      <c r="J7976" s="50">
        <f>DAX__2019_2020__33[[#This Row],[Adj Close]]-DAX__2019_2020__33[[#This Row],[Adj Open]]</f>
        <v>0.61182406366988573</v>
      </c>
      <c r="K7976" s="50">
        <v>1708211</v>
      </c>
    </row>
    <row r="7977" spans="1:11" x14ac:dyDescent="0.3">
      <c r="A7977" s="51" t="str">
        <f t="shared" si="130"/>
        <v>HEI.DE</v>
      </c>
      <c r="B7977" s="52" t="s">
        <v>483</v>
      </c>
      <c r="C7977" s="50" t="s">
        <v>19621</v>
      </c>
      <c r="D7977" s="50">
        <f>DAX__2019_2020__33[[#This Row],[Open]]*(DAX__2019_2020__33[[#This Row],[Adj Close]]/DAX__2019_2020__33[[#This Row],[Close]])</f>
        <v>44.793003424589678</v>
      </c>
      <c r="E7977" s="50" t="s">
        <v>19781</v>
      </c>
      <c r="F7977" s="50" t="s">
        <v>20895</v>
      </c>
      <c r="G7977" s="50" t="s">
        <v>20957</v>
      </c>
      <c r="H7977" s="50" t="s">
        <v>20958</v>
      </c>
      <c r="I7977" s="50">
        <f>(DAX__2019_2020__33[[#This Row],[Adj Close]]-DAX__2019_2020__33[[#This Row],[Adj Open]])/DAX__2019_2020__33[[#This Row],[Adj Open]]</f>
        <v>-3.5181705298013089E-3</v>
      </c>
      <c r="J7977" s="50">
        <f>DAX__2019_2020__33[[#This Row],[Adj Close]]-DAX__2019_2020__33[[#This Row],[Adj Open]]</f>
        <v>-0.1575894245896805</v>
      </c>
      <c r="K7977" s="50">
        <v>757986</v>
      </c>
    </row>
    <row r="7978" spans="1:11" x14ac:dyDescent="0.3">
      <c r="A7978" s="51" t="str">
        <f t="shared" si="130"/>
        <v>HEI.DE</v>
      </c>
      <c r="B7978" s="52" t="s">
        <v>484</v>
      </c>
      <c r="C7978" s="50" t="s">
        <v>759</v>
      </c>
      <c r="D7978" s="50">
        <f>DAX__2019_2020__33[[#This Row],[Open]]*(DAX__2019_2020__33[[#This Row],[Adj Close]]/DAX__2019_2020__33[[#This Row],[Close]])</f>
        <v>45.16380871471911</v>
      </c>
      <c r="E7978" s="50" t="s">
        <v>704</v>
      </c>
      <c r="F7978" s="50" t="s">
        <v>11628</v>
      </c>
      <c r="G7978" s="50" t="s">
        <v>5132</v>
      </c>
      <c r="H7978" s="50" t="s">
        <v>20959</v>
      </c>
      <c r="I7978" s="50">
        <f>(DAX__2019_2020__33[[#This Row],[Adj Close]]-DAX__2019_2020__33[[#This Row],[Adj Open]])/DAX__2019_2020__33[[#This Row],[Adj Open]]</f>
        <v>2.5246304900527337E-2</v>
      </c>
      <c r="J7978" s="50">
        <f>DAX__2019_2020__33[[#This Row],[Adj Close]]-DAX__2019_2020__33[[#This Row],[Adj Open]]</f>
        <v>1.1402192852808923</v>
      </c>
      <c r="K7978" s="50">
        <v>848826</v>
      </c>
    </row>
    <row r="7979" spans="1:11" x14ac:dyDescent="0.3">
      <c r="A7979" s="51" t="str">
        <f t="shared" si="130"/>
        <v>HEI.DE</v>
      </c>
      <c r="B7979" s="52" t="s">
        <v>485</v>
      </c>
      <c r="C7979" s="50" t="s">
        <v>911</v>
      </c>
      <c r="D7979" s="50">
        <f>DAX__2019_2020__33[[#This Row],[Open]]*(DAX__2019_2020__33[[#This Row],[Adj Close]]/DAX__2019_2020__33[[#This Row],[Close]])</f>
        <v>46.192789219905301</v>
      </c>
      <c r="E7979" s="50" t="s">
        <v>2281</v>
      </c>
      <c r="F7979" s="50" t="s">
        <v>20081</v>
      </c>
      <c r="G7979" s="50" t="s">
        <v>20071</v>
      </c>
      <c r="H7979" s="50" t="s">
        <v>20960</v>
      </c>
      <c r="I7979" s="50">
        <f>(DAX__2019_2020__33[[#This Row],[Adj Close]]-DAX__2019_2020__33[[#This Row],[Adj Open]])/DAX__2019_2020__33[[#This Row],[Adj Open]]</f>
        <v>-3.8130241295193544E-3</v>
      </c>
      <c r="J7979" s="50">
        <f>DAX__2019_2020__33[[#This Row],[Adj Close]]-DAX__2019_2020__33[[#This Row],[Adj Open]]</f>
        <v>-0.17613421990530043</v>
      </c>
      <c r="K7979" s="50">
        <v>630870</v>
      </c>
    </row>
    <row r="7980" spans="1:11" x14ac:dyDescent="0.3">
      <c r="A7980" s="51" t="str">
        <f t="shared" si="130"/>
        <v>HEI.DE</v>
      </c>
      <c r="B7980" s="52" t="s">
        <v>486</v>
      </c>
      <c r="C7980" s="50" t="s">
        <v>20061</v>
      </c>
      <c r="D7980" s="50">
        <f>DAX__2019_2020__33[[#This Row],[Open]]*(DAX__2019_2020__33[[#This Row],[Adj Close]]/DAX__2019_2020__33[[#This Row],[Close]])</f>
        <v>46.081544134066043</v>
      </c>
      <c r="E7980" s="50" t="s">
        <v>767</v>
      </c>
      <c r="F7980" s="50" t="s">
        <v>19620</v>
      </c>
      <c r="G7980" s="50" t="s">
        <v>699</v>
      </c>
      <c r="H7980" s="50" t="s">
        <v>20961</v>
      </c>
      <c r="I7980" s="50">
        <f>(DAX__2019_2020__33[[#This Row],[Adj Close]]-DAX__2019_2020__33[[#This Row],[Adj Open]])/DAX__2019_2020__33[[#This Row],[Adj Open]]</f>
        <v>1.8306176188013966E-2</v>
      </c>
      <c r="J7980" s="50">
        <f>DAX__2019_2020__33[[#This Row],[Adj Close]]-DAX__2019_2020__33[[#This Row],[Adj Open]]</f>
        <v>0.84357686593395442</v>
      </c>
      <c r="K7980" s="50">
        <v>525942</v>
      </c>
    </row>
    <row r="7981" spans="1:11" x14ac:dyDescent="0.3">
      <c r="A7981" s="51" t="str">
        <f t="shared" si="130"/>
        <v>HEI.DE</v>
      </c>
      <c r="B7981" s="52" t="s">
        <v>487</v>
      </c>
      <c r="C7981" s="50" t="s">
        <v>729</v>
      </c>
      <c r="D7981" s="50">
        <f>DAX__2019_2020__33[[#This Row],[Open]]*(DAX__2019_2020__33[[#This Row],[Adj Close]]/DAX__2019_2020__33[[#This Row],[Close]])</f>
        <v>47.351543550259471</v>
      </c>
      <c r="E7981" s="50" t="s">
        <v>773</v>
      </c>
      <c r="F7981" s="50" t="s">
        <v>11611</v>
      </c>
      <c r="G7981" s="50" t="s">
        <v>773</v>
      </c>
      <c r="H7981" s="50" t="s">
        <v>20962</v>
      </c>
      <c r="I7981" s="50">
        <f>(DAX__2019_2020__33[[#This Row],[Adj Close]]-DAX__2019_2020__33[[#This Row],[Adj Open]])/DAX__2019_2020__33[[#This Row],[Adj Open]]</f>
        <v>1.3703934467347889E-2</v>
      </c>
      <c r="J7981" s="50">
        <f>DAX__2019_2020__33[[#This Row],[Adj Close]]-DAX__2019_2020__33[[#This Row],[Adj Open]]</f>
        <v>0.64890244974052536</v>
      </c>
      <c r="K7981" s="50">
        <v>661360</v>
      </c>
    </row>
    <row r="7982" spans="1:11" x14ac:dyDescent="0.3">
      <c r="A7982" s="51" t="str">
        <f t="shared" si="130"/>
        <v>HEI.DE</v>
      </c>
      <c r="B7982" s="52" t="s">
        <v>488</v>
      </c>
      <c r="C7982" s="50" t="s">
        <v>8588</v>
      </c>
      <c r="D7982" s="50">
        <f>DAX__2019_2020__33[[#This Row],[Open]]*(DAX__2019_2020__33[[#This Row],[Adj Close]]/DAX__2019_2020__33[[#This Row],[Close]])</f>
        <v>48.463950800121687</v>
      </c>
      <c r="E7982" s="50" t="s">
        <v>20939</v>
      </c>
      <c r="F7982" s="50" t="s">
        <v>5013</v>
      </c>
      <c r="G7982" s="50" t="s">
        <v>20810</v>
      </c>
      <c r="H7982" s="50" t="s">
        <v>20943</v>
      </c>
      <c r="I7982" s="50">
        <f>(DAX__2019_2020__33[[#This Row],[Adj Close]]-DAX__2019_2020__33[[#This Row],[Adj Open]])/DAX__2019_2020__33[[#This Row],[Adj Open]]</f>
        <v>1.1094147113507022E-2</v>
      </c>
      <c r="J7982" s="50">
        <f>DAX__2019_2020__33[[#This Row],[Adj Close]]-DAX__2019_2020__33[[#This Row],[Adj Open]]</f>
        <v>0.53766619987831632</v>
      </c>
      <c r="K7982" s="50">
        <v>840915</v>
      </c>
    </row>
    <row r="7983" spans="1:11" x14ac:dyDescent="0.3">
      <c r="A7983" s="51" t="str">
        <f t="shared" si="130"/>
        <v>HEI.DE</v>
      </c>
      <c r="B7983" s="52" t="s">
        <v>489</v>
      </c>
      <c r="C7983" s="50" t="s">
        <v>20902</v>
      </c>
      <c r="D7983" s="50">
        <f>DAX__2019_2020__33[[#This Row],[Open]]*(DAX__2019_2020__33[[#This Row],[Adj Close]]/DAX__2019_2020__33[[#This Row],[Close]])</f>
        <v>48.779135111588467</v>
      </c>
      <c r="E7983" s="50" t="s">
        <v>863</v>
      </c>
      <c r="F7983" s="50" t="s">
        <v>8135</v>
      </c>
      <c r="G7983" s="50" t="s">
        <v>869</v>
      </c>
      <c r="H7983" s="50" t="s">
        <v>20963</v>
      </c>
      <c r="I7983" s="50">
        <f>(DAX__2019_2020__33[[#This Row],[Adj Close]]-DAX__2019_2020__33[[#This Row],[Adj Open]])/DAX__2019_2020__33[[#This Row],[Adj Open]]</f>
        <v>5.3212277712129247E-3</v>
      </c>
      <c r="J7983" s="50">
        <f>DAX__2019_2020__33[[#This Row],[Adj Close]]-DAX__2019_2020__33[[#This Row],[Adj Open]]</f>
        <v>0.25956488841153202</v>
      </c>
      <c r="K7983" s="50">
        <v>377689</v>
      </c>
    </row>
    <row r="7984" spans="1:11" x14ac:dyDescent="0.3">
      <c r="A7984" s="51" t="str">
        <f t="shared" si="130"/>
        <v>HEI.DE</v>
      </c>
      <c r="B7984" s="52" t="s">
        <v>490</v>
      </c>
      <c r="C7984" s="50" t="s">
        <v>8650</v>
      </c>
      <c r="D7984" s="50">
        <f>DAX__2019_2020__33[[#This Row],[Open]]*(DAX__2019_2020__33[[#This Row],[Adj Close]]/DAX__2019_2020__33[[#This Row],[Close]])</f>
        <v>48.816216868588469</v>
      </c>
      <c r="E7984" s="50" t="s">
        <v>856</v>
      </c>
      <c r="F7984" s="50" t="s">
        <v>8484</v>
      </c>
      <c r="G7984" s="50" t="s">
        <v>20964</v>
      </c>
      <c r="H7984" s="50" t="s">
        <v>20965</v>
      </c>
      <c r="I7984" s="50">
        <f>(DAX__2019_2020__33[[#This Row],[Adj Close]]-DAX__2019_2020__33[[#This Row],[Adj Open]])/DAX__2019_2020__33[[#This Row],[Adj Open]]</f>
        <v>-7.5959361944549194E-3</v>
      </c>
      <c r="J7984" s="50">
        <f>DAX__2019_2020__33[[#This Row],[Adj Close]]-DAX__2019_2020__33[[#This Row],[Adj Open]]</f>
        <v>-0.37080486858847195</v>
      </c>
      <c r="K7984" s="50">
        <v>504657</v>
      </c>
    </row>
    <row r="7985" spans="1:11" x14ac:dyDescent="0.3">
      <c r="A7985" s="51" t="str">
        <f t="shared" si="130"/>
        <v>HEI.DE</v>
      </c>
      <c r="B7985" s="52" t="s">
        <v>491</v>
      </c>
      <c r="C7985" s="50" t="s">
        <v>5077</v>
      </c>
      <c r="D7985" s="50">
        <f>DAX__2019_2020__33[[#This Row],[Open]]*(DAX__2019_2020__33[[#This Row],[Adj Close]]/DAX__2019_2020__33[[#This Row],[Close]])</f>
        <v>48.204390757281551</v>
      </c>
      <c r="E7985" s="50" t="s">
        <v>20964</v>
      </c>
      <c r="F7985" s="50" t="s">
        <v>2289</v>
      </c>
      <c r="G7985" s="50" t="s">
        <v>8420</v>
      </c>
      <c r="H7985" s="50" t="s">
        <v>20952</v>
      </c>
      <c r="I7985" s="50">
        <f>(DAX__2019_2020__33[[#This Row],[Adj Close]]-DAX__2019_2020__33[[#This Row],[Adj Open]])/DAX__2019_2020__33[[#This Row],[Adj Open]]</f>
        <v>-9.6153846153845569E-3</v>
      </c>
      <c r="J7985" s="50">
        <f>DAX__2019_2020__33[[#This Row],[Adj Close]]-DAX__2019_2020__33[[#This Row],[Adj Open]]</f>
        <v>-0.46350375728155058</v>
      </c>
      <c r="K7985" s="50">
        <v>573160</v>
      </c>
    </row>
    <row r="7986" spans="1:11" x14ac:dyDescent="0.3">
      <c r="A7986" s="51" t="str">
        <f t="shared" si="130"/>
        <v>HEI.DE</v>
      </c>
      <c r="B7986" s="52" t="s">
        <v>492</v>
      </c>
      <c r="C7986" s="50" t="s">
        <v>8470</v>
      </c>
      <c r="D7986" s="50">
        <f>DAX__2019_2020__33[[#This Row],[Open]]*(DAX__2019_2020__33[[#This Row],[Adj Close]]/DAX__2019_2020__33[[#This Row],[Close]])</f>
        <v>47.66672444570392</v>
      </c>
      <c r="E7986" s="50" t="s">
        <v>5077</v>
      </c>
      <c r="F7986" s="50" t="s">
        <v>20966</v>
      </c>
      <c r="G7986" s="50" t="s">
        <v>8513</v>
      </c>
      <c r="H7986" s="50" t="s">
        <v>20967</v>
      </c>
      <c r="I7986" s="50">
        <f>(DAX__2019_2020__33[[#This Row],[Adj Close]]-DAX__2019_2020__33[[#This Row],[Adj Open]])/DAX__2019_2020__33[[#This Row],[Adj Open]]</f>
        <v>6.61221340382003E-3</v>
      </c>
      <c r="J7986" s="50">
        <f>DAX__2019_2020__33[[#This Row],[Adj Close]]-DAX__2019_2020__33[[#This Row],[Adj Open]]</f>
        <v>0.31518255429607933</v>
      </c>
      <c r="K7986" s="50">
        <v>302789</v>
      </c>
    </row>
    <row r="7987" spans="1:11" x14ac:dyDescent="0.3">
      <c r="A7987" s="51" t="str">
        <f t="shared" si="130"/>
        <v>HEI.DE</v>
      </c>
      <c r="B7987" s="52" t="s">
        <v>493</v>
      </c>
      <c r="C7987" s="50" t="s">
        <v>5125</v>
      </c>
      <c r="D7987" s="50">
        <f>DAX__2019_2020__33[[#This Row],[Open]]*(DAX__2019_2020__33[[#This Row],[Adj Close]]/DAX__2019_2020__33[[#This Row],[Close]])</f>
        <v>47.574025246622924</v>
      </c>
      <c r="E7987" s="50" t="s">
        <v>865</v>
      </c>
      <c r="F7987" s="50" t="s">
        <v>8550</v>
      </c>
      <c r="G7987" s="50" t="s">
        <v>8478</v>
      </c>
      <c r="H7987" s="50" t="s">
        <v>20968</v>
      </c>
      <c r="I7987" s="50">
        <f>(DAX__2019_2020__33[[#This Row],[Adj Close]]-DAX__2019_2020__33[[#This Row],[Adj Open]])/DAX__2019_2020__33[[#This Row],[Adj Open]]</f>
        <v>9.7427903351520115E-3</v>
      </c>
      <c r="J7987" s="50">
        <f>DAX__2019_2020__33[[#This Row],[Adj Close]]-DAX__2019_2020__33[[#This Row],[Adj Open]]</f>
        <v>0.46350375337707561</v>
      </c>
      <c r="K7987" s="50">
        <v>386648</v>
      </c>
    </row>
    <row r="7988" spans="1:11" x14ac:dyDescent="0.3">
      <c r="A7988" s="51" t="str">
        <f t="shared" si="130"/>
        <v>HEI.DE</v>
      </c>
      <c r="B7988" s="52" t="s">
        <v>494</v>
      </c>
      <c r="C7988" s="50" t="s">
        <v>875</v>
      </c>
      <c r="D7988" s="50">
        <f>DAX__2019_2020__33[[#This Row],[Open]]*(DAX__2019_2020__33[[#This Row],[Adj Close]]/DAX__2019_2020__33[[#This Row],[Close]])</f>
        <v>48.074612966723947</v>
      </c>
      <c r="E7988" s="50" t="s">
        <v>5078</v>
      </c>
      <c r="F7988" s="50" t="s">
        <v>19674</v>
      </c>
      <c r="G7988" s="50" t="s">
        <v>8690</v>
      </c>
      <c r="H7988" s="50" t="s">
        <v>20969</v>
      </c>
      <c r="I7988" s="50">
        <f>(DAX__2019_2020__33[[#This Row],[Adj Close]]-DAX__2019_2020__33[[#This Row],[Adj Open]])/DAX__2019_2020__33[[#This Row],[Adj Open]]</f>
        <v>4.6277862586235792E-3</v>
      </c>
      <c r="J7988" s="50">
        <f>DAX__2019_2020__33[[#This Row],[Adj Close]]-DAX__2019_2020__33[[#This Row],[Adj Open]]</f>
        <v>0.22247903327605201</v>
      </c>
      <c r="K7988" s="50">
        <v>302922</v>
      </c>
    </row>
    <row r="7989" spans="1:11" x14ac:dyDescent="0.3">
      <c r="A7989" s="51" t="str">
        <f t="shared" si="130"/>
        <v>HEI.DE</v>
      </c>
      <c r="B7989" s="52" t="s">
        <v>495</v>
      </c>
      <c r="C7989" s="50" t="s">
        <v>749</v>
      </c>
      <c r="D7989" s="50">
        <f>DAX__2019_2020__33[[#This Row],[Open]]*(DAX__2019_2020__33[[#This Row],[Adj Close]]/DAX__2019_2020__33[[#This Row],[Close]])</f>
        <v>47.833585270278242</v>
      </c>
      <c r="E7989" s="50" t="s">
        <v>8553</v>
      </c>
      <c r="F7989" s="50" t="s">
        <v>8559</v>
      </c>
      <c r="G7989" s="50" t="s">
        <v>8550</v>
      </c>
      <c r="H7989" s="50" t="s">
        <v>20970</v>
      </c>
      <c r="I7989" s="50">
        <f>(DAX__2019_2020__33[[#This Row],[Adj Close]]-DAX__2019_2020__33[[#This Row],[Adj Open]])/DAX__2019_2020__33[[#This Row],[Adj Open]]</f>
        <v>-1.0465058545157375E-2</v>
      </c>
      <c r="J7989" s="50">
        <f>DAX__2019_2020__33[[#This Row],[Adj Close]]-DAX__2019_2020__33[[#This Row],[Adj Open]]</f>
        <v>-0.50058127027823929</v>
      </c>
      <c r="K7989" s="50">
        <v>582029</v>
      </c>
    </row>
    <row r="7990" spans="1:11" x14ac:dyDescent="0.3">
      <c r="A7990" s="51" t="str">
        <f t="shared" si="130"/>
        <v>HEI.DE</v>
      </c>
      <c r="B7990" s="52" t="s">
        <v>496</v>
      </c>
      <c r="C7990" s="50" t="s">
        <v>5125</v>
      </c>
      <c r="D7990" s="50">
        <f>DAX__2019_2020__33[[#This Row],[Open]]*(DAX__2019_2020__33[[#This Row],[Adj Close]]/DAX__2019_2020__33[[#This Row],[Close]])</f>
        <v>47.574026616050354</v>
      </c>
      <c r="E7990" s="50" t="s">
        <v>5068</v>
      </c>
      <c r="F7990" s="50" t="s">
        <v>741</v>
      </c>
      <c r="G7990" s="50" t="s">
        <v>19675</v>
      </c>
      <c r="H7990" s="50" t="s">
        <v>20971</v>
      </c>
      <c r="I7990" s="50">
        <f>(DAX__2019_2020__33[[#This Row],[Adj Close]]-DAX__2019_2020__33[[#This Row],[Adj Open]])/DAX__2019_2020__33[[#This Row],[Adj Open]]</f>
        <v>-9.3530787217458566E-3</v>
      </c>
      <c r="J7990" s="50">
        <f>DAX__2019_2020__33[[#This Row],[Adj Close]]-DAX__2019_2020__33[[#This Row],[Adj Open]]</f>
        <v>-0.44496361605035162</v>
      </c>
      <c r="K7990" s="50">
        <v>461237</v>
      </c>
    </row>
    <row r="7991" spans="1:11" x14ac:dyDescent="0.3">
      <c r="A7991" s="51" t="str">
        <f t="shared" si="130"/>
        <v>HEI.DE</v>
      </c>
      <c r="B7991" s="52" t="s">
        <v>497</v>
      </c>
      <c r="C7991" s="50" t="s">
        <v>20094</v>
      </c>
      <c r="D7991" s="50">
        <f>DAX__2019_2020__33[[#This Row],[Open]]*(DAX__2019_2020__33[[#This Row],[Adj Close]]/DAX__2019_2020__33[[#This Row],[Close]])</f>
        <v>47.370083040004616</v>
      </c>
      <c r="E7991" s="50" t="s">
        <v>5080</v>
      </c>
      <c r="F7991" s="50" t="s">
        <v>2289</v>
      </c>
      <c r="G7991" s="50" t="s">
        <v>20942</v>
      </c>
      <c r="H7991" s="50" t="s">
        <v>20947</v>
      </c>
      <c r="I7991" s="50">
        <f>(DAX__2019_2020__33[[#This Row],[Adj Close]]-DAX__2019_2020__33[[#This Row],[Adj Open]])/DAX__2019_2020__33[[#This Row],[Adj Open]]</f>
        <v>3.4050921097883428E-2</v>
      </c>
      <c r="J7991" s="50">
        <f>DAX__2019_2020__33[[#This Row],[Adj Close]]-DAX__2019_2020__33[[#This Row],[Adj Open]]</f>
        <v>1.6129949599953832</v>
      </c>
      <c r="K7991" s="50">
        <v>789910</v>
      </c>
    </row>
    <row r="7992" spans="1:11" x14ac:dyDescent="0.3">
      <c r="A7992" s="51" t="str">
        <f t="shared" si="130"/>
        <v>HEI.DE</v>
      </c>
      <c r="B7992" s="52" t="s">
        <v>498</v>
      </c>
      <c r="C7992" s="50" t="s">
        <v>5080</v>
      </c>
      <c r="D7992" s="50">
        <f>DAX__2019_2020__33[[#This Row],[Open]]*(DAX__2019_2020__33[[#This Row],[Adj Close]]/DAX__2019_2020__33[[#This Row],[Close]])</f>
        <v>49.131399880114863</v>
      </c>
      <c r="E7992" s="50" t="s">
        <v>8400</v>
      </c>
      <c r="F7992" s="50" t="s">
        <v>905</v>
      </c>
      <c r="G7992" s="50" t="s">
        <v>905</v>
      </c>
      <c r="H7992" s="50" t="s">
        <v>20972</v>
      </c>
      <c r="I7992" s="50">
        <f>(DAX__2019_2020__33[[#This Row],[Adj Close]]-DAX__2019_2020__33[[#This Row],[Adj Open]])/DAX__2019_2020__33[[#This Row],[Adj Open]]</f>
        <v>-1.433958490566045E-2</v>
      </c>
      <c r="J7992" s="50">
        <f>DAX__2019_2020__33[[#This Row],[Adj Close]]-DAX__2019_2020__33[[#This Row],[Adj Open]]</f>
        <v>-0.70452388011486278</v>
      </c>
      <c r="K7992" s="50">
        <v>655563</v>
      </c>
    </row>
    <row r="7993" spans="1:11" x14ac:dyDescent="0.3">
      <c r="A7993" s="51" t="str">
        <f t="shared" si="130"/>
        <v>HEI.DE</v>
      </c>
      <c r="B7993" s="52" t="s">
        <v>499</v>
      </c>
      <c r="C7993" s="50" t="s">
        <v>20964</v>
      </c>
      <c r="D7993" s="50">
        <f>DAX__2019_2020__33[[#This Row],[Open]]*(DAX__2019_2020__33[[#This Row],[Adj Close]]/DAX__2019_2020__33[[#This Row],[Close]])</f>
        <v>48.445414682791174</v>
      </c>
      <c r="E7993" s="50" t="s">
        <v>8492</v>
      </c>
      <c r="F7993" s="50" t="s">
        <v>857</v>
      </c>
      <c r="G7993" s="50" t="s">
        <v>8687</v>
      </c>
      <c r="H7993" s="50" t="s">
        <v>20973</v>
      </c>
      <c r="I7993" s="50">
        <f>(DAX__2019_2020__33[[#This Row],[Adj Close]]-DAX__2019_2020__33[[#This Row],[Adj Open]])/DAX__2019_2020__33[[#This Row],[Adj Open]]</f>
        <v>1.3777306306058246E-2</v>
      </c>
      <c r="J7993" s="50">
        <f>DAX__2019_2020__33[[#This Row],[Adj Close]]-DAX__2019_2020__33[[#This Row],[Adj Open]]</f>
        <v>0.66744731720882555</v>
      </c>
      <c r="K7993" s="50">
        <v>443100</v>
      </c>
    </row>
    <row r="7994" spans="1:11" x14ac:dyDescent="0.3">
      <c r="A7994" s="51" t="str">
        <f t="shared" si="130"/>
        <v>HEI.DE</v>
      </c>
      <c r="B7994" s="52" t="s">
        <v>500</v>
      </c>
      <c r="C7994" s="50" t="s">
        <v>8492</v>
      </c>
      <c r="D7994" s="50">
        <f>DAX__2019_2020__33[[#This Row],[Open]]*(DAX__2019_2020__33[[#This Row],[Adj Close]]/DAX__2019_2020__33[[#This Row],[Close]])</f>
        <v>49.224097670417471</v>
      </c>
      <c r="E7994" s="50" t="s">
        <v>894</v>
      </c>
      <c r="F7994" s="50" t="s">
        <v>8505</v>
      </c>
      <c r="G7994" s="50" t="s">
        <v>903</v>
      </c>
      <c r="H7994" s="50" t="s">
        <v>20974</v>
      </c>
      <c r="I7994" s="50">
        <f>(DAX__2019_2020__33[[#This Row],[Adj Close]]-DAX__2019_2020__33[[#This Row],[Adj Open]])/DAX__2019_2020__33[[#This Row],[Adj Open]]</f>
        <v>-1.129887048206753E-3</v>
      </c>
      <c r="J7994" s="50">
        <f>DAX__2019_2020__33[[#This Row],[Adj Close]]-DAX__2019_2020__33[[#This Row],[Adj Open]]</f>
        <v>-5.5617670417468901E-2</v>
      </c>
      <c r="K7994" s="50">
        <v>517969</v>
      </c>
    </row>
    <row r="7995" spans="1:11" x14ac:dyDescent="0.3">
      <c r="A7995" s="51" t="str">
        <f t="shared" si="130"/>
        <v>HEI.DE</v>
      </c>
      <c r="B7995" s="52" t="s">
        <v>501</v>
      </c>
      <c r="C7995" s="50" t="s">
        <v>20547</v>
      </c>
      <c r="D7995" s="50">
        <f>DAX__2019_2020__33[[#This Row],[Open]]*(DAX__2019_2020__33[[#This Row],[Adj Close]]/DAX__2019_2020__33[[#This Row],[Close]])</f>
        <v>49.390961991102714</v>
      </c>
      <c r="E7995" s="50" t="s">
        <v>9038</v>
      </c>
      <c r="F7995" s="50" t="s">
        <v>9061</v>
      </c>
      <c r="G7995" s="50" t="s">
        <v>20902</v>
      </c>
      <c r="H7995" s="50" t="s">
        <v>20975</v>
      </c>
      <c r="I7995" s="50">
        <f>(DAX__2019_2020__33[[#This Row],[Adj Close]]-DAX__2019_2020__33[[#This Row],[Adj Open]])/DAX__2019_2020__33[[#This Row],[Adj Open]]</f>
        <v>-1.2387387619883351E-2</v>
      </c>
      <c r="J7995" s="50">
        <f>DAX__2019_2020__33[[#This Row],[Adj Close]]-DAX__2019_2020__33[[#This Row],[Adj Open]]</f>
        <v>-0.61182499110271493</v>
      </c>
      <c r="K7995" s="50">
        <v>408677</v>
      </c>
    </row>
    <row r="7996" spans="1:11" x14ac:dyDescent="0.3">
      <c r="A7996" s="51" t="str">
        <f t="shared" si="130"/>
        <v>HEI.DE</v>
      </c>
      <c r="B7996" s="52" t="s">
        <v>502</v>
      </c>
      <c r="C7996" s="50" t="s">
        <v>856</v>
      </c>
      <c r="D7996" s="50">
        <f>DAX__2019_2020__33[[#This Row],[Open]]*(DAX__2019_2020__33[[#This Row],[Adj Close]]/DAX__2019_2020__33[[#This Row],[Close]])</f>
        <v>49.187020794218732</v>
      </c>
      <c r="E7996" s="50" t="s">
        <v>861</v>
      </c>
      <c r="F7996" s="50" t="s">
        <v>8687</v>
      </c>
      <c r="G7996" s="50" t="s">
        <v>11675</v>
      </c>
      <c r="H7996" s="50" t="s">
        <v>20976</v>
      </c>
      <c r="I7996" s="50">
        <f>(DAX__2019_2020__33[[#This Row],[Adj Close]]-DAX__2019_2020__33[[#This Row],[Adj Open]])/DAX__2019_2020__33[[#This Row],[Adj Open]]</f>
        <v>3.0154541459583217E-3</v>
      </c>
      <c r="J7996" s="50">
        <f>DAX__2019_2020__33[[#This Row],[Adj Close]]-DAX__2019_2020__33[[#This Row],[Adj Open]]</f>
        <v>0.14832120578126506</v>
      </c>
      <c r="K7996" s="50">
        <v>1062475</v>
      </c>
    </row>
    <row r="7997" spans="1:11" x14ac:dyDescent="0.3">
      <c r="A7997" s="51" t="str">
        <f t="shared" si="130"/>
        <v>HEI.DE</v>
      </c>
      <c r="B7997" s="52" t="s">
        <v>503</v>
      </c>
      <c r="C7997" s="50" t="s">
        <v>20977</v>
      </c>
      <c r="D7997" s="50">
        <f>DAX__2019_2020__33[[#This Row],[Open]]*(DAX__2019_2020__33[[#This Row],[Adj Close]]/DAX__2019_2020__33[[#This Row],[Close]])</f>
        <v>49.613441502899867</v>
      </c>
      <c r="E7997" s="50" t="s">
        <v>8632</v>
      </c>
      <c r="F7997" s="50" t="s">
        <v>862</v>
      </c>
      <c r="G7997" s="50" t="s">
        <v>9744</v>
      </c>
      <c r="H7997" s="50" t="s">
        <v>20978</v>
      </c>
      <c r="I7997" s="50">
        <f>(DAX__2019_2020__33[[#This Row],[Adj Close]]-DAX__2019_2020__33[[#This Row],[Adj Open]])/DAX__2019_2020__33[[#This Row],[Adj Open]]</f>
        <v>1.0837032884902838E-2</v>
      </c>
      <c r="J7997" s="50">
        <f>DAX__2019_2020__33[[#This Row],[Adj Close]]-DAX__2019_2020__33[[#This Row],[Adj Open]]</f>
        <v>0.53766249710012914</v>
      </c>
      <c r="K7997" s="50">
        <v>893231</v>
      </c>
    </row>
    <row r="7998" spans="1:11" x14ac:dyDescent="0.3">
      <c r="A7998" s="51" t="str">
        <f t="shared" si="130"/>
        <v>HEI.DE</v>
      </c>
      <c r="B7998" s="52" t="s">
        <v>504</v>
      </c>
      <c r="C7998" s="50" t="s">
        <v>9019</v>
      </c>
      <c r="D7998" s="50">
        <f>DAX__2019_2020__33[[#This Row],[Open]]*(DAX__2019_2020__33[[#This Row],[Adj Close]]/DAX__2019_2020__33[[#This Row],[Close]])</f>
        <v>50.521907636001231</v>
      </c>
      <c r="E7998" s="50" t="s">
        <v>9076</v>
      </c>
      <c r="F7998" s="50" t="s">
        <v>8660</v>
      </c>
      <c r="G7998" s="50" t="s">
        <v>5072</v>
      </c>
      <c r="H7998" s="50" t="s">
        <v>20979</v>
      </c>
      <c r="I7998" s="50">
        <f>(DAX__2019_2020__33[[#This Row],[Adj Close]]-DAX__2019_2020__33[[#This Row],[Adj Open]])/DAX__2019_2020__33[[#This Row],[Adj Open]]</f>
        <v>8.0733761467889353E-3</v>
      </c>
      <c r="J7998" s="50">
        <f>DAX__2019_2020__33[[#This Row],[Adj Close]]-DAX__2019_2020__33[[#This Row],[Adj Open]]</f>
        <v>0.4078823639987661</v>
      </c>
      <c r="K7998" s="50">
        <v>1074670</v>
      </c>
    </row>
    <row r="7999" spans="1:11" x14ac:dyDescent="0.3">
      <c r="A7999" s="51" t="str">
        <f t="shared" si="130"/>
        <v>HEI.DE</v>
      </c>
      <c r="B7999" s="52" t="s">
        <v>505</v>
      </c>
      <c r="C7999" s="50" t="s">
        <v>20980</v>
      </c>
      <c r="D7999" s="50">
        <f>DAX__2019_2020__33[[#This Row],[Open]]*(DAX__2019_2020__33[[#This Row],[Adj Close]]/DAX__2019_2020__33[[#This Row],[Close]])</f>
        <v>51.411837399849603</v>
      </c>
      <c r="E7999" s="50" t="s">
        <v>7785</v>
      </c>
      <c r="F7999" s="50" t="s">
        <v>902</v>
      </c>
      <c r="G7999" s="50" t="s">
        <v>9035</v>
      </c>
      <c r="H7999" s="50" t="s">
        <v>20981</v>
      </c>
      <c r="I7999" s="50">
        <f>(DAX__2019_2020__33[[#This Row],[Adj Close]]-DAX__2019_2020__33[[#This Row],[Adj Open]])/DAX__2019_2020__33[[#This Row],[Adj Open]]</f>
        <v>-5.3371782426465675E-2</v>
      </c>
      <c r="J7999" s="50">
        <f>DAX__2019_2020__33[[#This Row],[Adj Close]]-DAX__2019_2020__33[[#This Row],[Adj Open]]</f>
        <v>-2.7439413998496036</v>
      </c>
      <c r="K7999" s="50">
        <v>929620</v>
      </c>
    </row>
    <row r="8000" spans="1:11" x14ac:dyDescent="0.3">
      <c r="A8000" s="51" t="str">
        <f t="shared" si="130"/>
        <v>HEI.DE</v>
      </c>
      <c r="B8000" s="52" t="s">
        <v>506</v>
      </c>
      <c r="C8000" s="50" t="s">
        <v>8490</v>
      </c>
      <c r="D8000" s="50">
        <f>DAX__2019_2020__33[[#This Row],[Open]]*(DAX__2019_2020__33[[#This Row],[Adj Close]]/DAX__2019_2020__33[[#This Row],[Close]])</f>
        <v>48.723517272857279</v>
      </c>
      <c r="E8000" s="50" t="s">
        <v>8677</v>
      </c>
      <c r="F8000" s="50" t="s">
        <v>5014</v>
      </c>
      <c r="G8000" s="50" t="s">
        <v>20982</v>
      </c>
      <c r="H8000" s="50" t="s">
        <v>20983</v>
      </c>
      <c r="I8000" s="50">
        <f>(DAX__2019_2020__33[[#This Row],[Adj Close]]-DAX__2019_2020__33[[#This Row],[Adj Open]])/DAX__2019_2020__33[[#This Row],[Adj Open]]</f>
        <v>3.805117888030631E-3</v>
      </c>
      <c r="J8000" s="50">
        <f>DAX__2019_2020__33[[#This Row],[Adj Close]]-DAX__2019_2020__33[[#This Row],[Adj Open]]</f>
        <v>0.18539872714271866</v>
      </c>
      <c r="K8000" s="50">
        <v>666052</v>
      </c>
    </row>
    <row r="8001" spans="1:11" x14ac:dyDescent="0.3">
      <c r="A8001" s="51" t="str">
        <f t="shared" si="130"/>
        <v>HEI.DE</v>
      </c>
      <c r="B8001" s="52" t="s">
        <v>507</v>
      </c>
      <c r="C8001" s="50" t="s">
        <v>8650</v>
      </c>
      <c r="D8001" s="50">
        <f>DAX__2019_2020__33[[#This Row],[Open]]*(DAX__2019_2020__33[[#This Row],[Adj Close]]/DAX__2019_2020__33[[#This Row],[Close]])</f>
        <v>48.816216339651554</v>
      </c>
      <c r="E8001" s="50" t="s">
        <v>5080</v>
      </c>
      <c r="F8001" s="50" t="s">
        <v>19697</v>
      </c>
      <c r="G8001" s="50" t="s">
        <v>869</v>
      </c>
      <c r="H8001" s="50" t="s">
        <v>20963</v>
      </c>
      <c r="I8001" s="50">
        <f>(DAX__2019_2020__33[[#This Row],[Adj Close]]-DAX__2019_2020__33[[#This Row],[Adj Open]])/DAX__2019_2020__33[[#This Row],[Adj Open]]</f>
        <v>4.5575769084694462E-3</v>
      </c>
      <c r="J8001" s="50">
        <f>DAX__2019_2020__33[[#This Row],[Adj Close]]-DAX__2019_2020__33[[#This Row],[Adj Open]]</f>
        <v>0.2224836603484448</v>
      </c>
      <c r="K8001" s="50">
        <v>500859</v>
      </c>
    </row>
    <row r="8002" spans="1:11" x14ac:dyDescent="0.3">
      <c r="A8002" s="51" t="str">
        <f t="shared" si="130"/>
        <v>HEI.DE</v>
      </c>
      <c r="B8002" s="52" t="s">
        <v>508</v>
      </c>
      <c r="C8002" s="50" t="s">
        <v>20984</v>
      </c>
      <c r="D8002" s="50">
        <f>DAX__2019_2020__33[[#This Row],[Open]]*(DAX__2019_2020__33[[#This Row],[Adj Close]]/DAX__2019_2020__33[[#This Row],[Close]])</f>
        <v>49.24263944039987</v>
      </c>
      <c r="E8002" s="50" t="s">
        <v>20985</v>
      </c>
      <c r="F8002" s="50" t="s">
        <v>20986</v>
      </c>
      <c r="G8002" s="50" t="s">
        <v>8138</v>
      </c>
      <c r="H8002" s="50" t="s">
        <v>20987</v>
      </c>
      <c r="I8002" s="50">
        <f>(DAX__2019_2020__33[[#This Row],[Adj Close]]-DAX__2019_2020__33[[#This Row],[Adj Open]])/DAX__2019_2020__33[[#This Row],[Adj Open]]</f>
        <v>1.6566284197407518E-2</v>
      </c>
      <c r="J8002" s="50">
        <f>DAX__2019_2020__33[[#This Row],[Adj Close]]-DAX__2019_2020__33[[#This Row],[Adj Open]]</f>
        <v>0.81576755960013259</v>
      </c>
      <c r="K8002" s="50">
        <v>1112233</v>
      </c>
    </row>
    <row r="8003" spans="1:11" x14ac:dyDescent="0.3">
      <c r="A8003" s="51" t="str">
        <f t="shared" si="130"/>
        <v>HEI.DE</v>
      </c>
      <c r="B8003" s="52" t="s">
        <v>509</v>
      </c>
      <c r="C8003" s="50" t="s">
        <v>8609</v>
      </c>
      <c r="D8003" s="50">
        <f>DAX__2019_2020__33[[#This Row],[Open]]*(DAX__2019_2020__33[[#This Row],[Adj Close]]/DAX__2019_2020__33[[#This Row],[Close]])</f>
        <v>50.076949690941213</v>
      </c>
      <c r="E8003" s="50" t="s">
        <v>9065</v>
      </c>
      <c r="F8003" s="50" t="s">
        <v>8639</v>
      </c>
      <c r="G8003" s="50" t="s">
        <v>20988</v>
      </c>
      <c r="H8003" s="50" t="s">
        <v>20989</v>
      </c>
      <c r="I8003" s="50">
        <f>(DAX__2019_2020__33[[#This Row],[Adj Close]]-DAX__2019_2020__33[[#This Row],[Adj Open]])/DAX__2019_2020__33[[#This Row],[Adj Open]]</f>
        <v>1.110736764161427E-3</v>
      </c>
      <c r="J8003" s="50">
        <f>DAX__2019_2020__33[[#This Row],[Adj Close]]-DAX__2019_2020__33[[#This Row],[Adj Open]]</f>
        <v>5.562230905879062E-2</v>
      </c>
      <c r="K8003" s="50">
        <v>598354</v>
      </c>
    </row>
    <row r="8004" spans="1:11" x14ac:dyDescent="0.3">
      <c r="A8004" s="51" t="str">
        <f t="shared" si="130"/>
        <v>HEI.DE</v>
      </c>
      <c r="B8004" s="52" t="s">
        <v>510</v>
      </c>
      <c r="C8004" s="50" t="s">
        <v>20985</v>
      </c>
      <c r="D8004" s="50">
        <f>DAX__2019_2020__33[[#This Row],[Open]]*(DAX__2019_2020__33[[#This Row],[Adj Close]]/DAX__2019_2020__33[[#This Row],[Close]])</f>
        <v>50.206727543103568</v>
      </c>
      <c r="E8004" s="50" t="s">
        <v>9014</v>
      </c>
      <c r="F8004" s="50" t="s">
        <v>20988</v>
      </c>
      <c r="G8004" s="50" t="s">
        <v>5032</v>
      </c>
      <c r="H8004" s="50" t="s">
        <v>20990</v>
      </c>
      <c r="I8004" s="50">
        <f>(DAX__2019_2020__33[[#This Row],[Adj Close]]-DAX__2019_2020__33[[#This Row],[Adj Open]])/DAX__2019_2020__33[[#This Row],[Adj Open]]</f>
        <v>8.1240398818317357E-3</v>
      </c>
      <c r="J8004" s="50">
        <f>DAX__2019_2020__33[[#This Row],[Adj Close]]-DAX__2019_2020__33[[#This Row],[Adj Open]]</f>
        <v>0.40788145689643329</v>
      </c>
      <c r="K8004" s="50">
        <v>825214</v>
      </c>
    </row>
    <row r="8005" spans="1:11" x14ac:dyDescent="0.3">
      <c r="A8005" s="51" t="str">
        <f t="shared" si="130"/>
        <v>HEI.DE</v>
      </c>
      <c r="B8005" s="52" t="s">
        <v>511</v>
      </c>
      <c r="C8005" s="50" t="s">
        <v>5123</v>
      </c>
      <c r="D8005" s="50">
        <f>DAX__2019_2020__33[[#This Row],[Open]]*(DAX__2019_2020__33[[#This Row],[Adj Close]]/DAX__2019_2020__33[[#This Row],[Close]])</f>
        <v>50.410671909135786</v>
      </c>
      <c r="E8005" s="50" t="s">
        <v>8672</v>
      </c>
      <c r="F8005" s="50" t="s">
        <v>5076</v>
      </c>
      <c r="G8005" s="50" t="s">
        <v>9737</v>
      </c>
      <c r="H8005" s="50" t="s">
        <v>20991</v>
      </c>
      <c r="I8005" s="50">
        <f>(DAX__2019_2020__33[[#This Row],[Adj Close]]-DAX__2019_2020__33[[#This Row],[Adj Open]])/DAX__2019_2020__33[[#This Row],[Adj Open]]</f>
        <v>6.987807889154006E-3</v>
      </c>
      <c r="J8005" s="50">
        <f>DAX__2019_2020__33[[#This Row],[Adj Close]]-DAX__2019_2020__33[[#This Row],[Adj Open]]</f>
        <v>0.35226009086421328</v>
      </c>
      <c r="K8005" s="50">
        <v>523924</v>
      </c>
    </row>
    <row r="8006" spans="1:11" x14ac:dyDescent="0.3">
      <c r="A8006" s="51" t="str">
        <f t="shared" si="130"/>
        <v>HEI.DE</v>
      </c>
      <c r="B8006" s="52" t="s">
        <v>512</v>
      </c>
      <c r="C8006" s="50" t="s">
        <v>5138</v>
      </c>
      <c r="D8006" s="50">
        <f>DAX__2019_2020__33[[#This Row],[Open]]*(DAX__2019_2020__33[[#This Row],[Adj Close]]/DAX__2019_2020__33[[#This Row],[Close]])</f>
        <v>51.226434414345647</v>
      </c>
      <c r="E8006" s="50" t="s">
        <v>8614</v>
      </c>
      <c r="F8006" s="50" t="s">
        <v>20985</v>
      </c>
      <c r="G8006" s="50" t="s">
        <v>5045</v>
      </c>
      <c r="H8006" s="50" t="s">
        <v>20992</v>
      </c>
      <c r="I8006" s="50">
        <f>(DAX__2019_2020__33[[#This Row],[Adj Close]]-DAX__2019_2020__33[[#This Row],[Adj Open]])/DAX__2019_2020__33[[#This Row],[Adj Open]]</f>
        <v>-1.2305393134469675E-2</v>
      </c>
      <c r="J8006" s="50">
        <f>DAX__2019_2020__33[[#This Row],[Adj Close]]-DAX__2019_2020__33[[#This Row],[Adj Open]]</f>
        <v>-0.63036141434564996</v>
      </c>
      <c r="K8006" s="50">
        <v>494134</v>
      </c>
    </row>
    <row r="8007" spans="1:11" x14ac:dyDescent="0.3">
      <c r="A8007" s="51" t="str">
        <f t="shared" si="130"/>
        <v>HEI.DE</v>
      </c>
      <c r="B8007" s="52" t="s">
        <v>513</v>
      </c>
      <c r="C8007" s="50" t="s">
        <v>8737</v>
      </c>
      <c r="D8007" s="50">
        <f>DAX__2019_2020__33[[#This Row],[Open]]*(DAX__2019_2020__33[[#This Row],[Adj Close]]/DAX__2019_2020__33[[#This Row],[Close]])</f>
        <v>51.096653192590644</v>
      </c>
      <c r="E8007" s="50" t="s">
        <v>9695</v>
      </c>
      <c r="F8007" s="50" t="s">
        <v>8630</v>
      </c>
      <c r="G8007" s="50" t="s">
        <v>20993</v>
      </c>
      <c r="H8007" s="50" t="s">
        <v>20994</v>
      </c>
      <c r="I8007" s="50">
        <f>(DAX__2019_2020__33[[#This Row],[Adj Close]]-DAX__2019_2020__33[[#This Row],[Adj Open]])/DAX__2019_2020__33[[#This Row],[Adj Open]]</f>
        <v>4.7170175021229305E-3</v>
      </c>
      <c r="J8007" s="50">
        <f>DAX__2019_2020__33[[#This Row],[Adj Close]]-DAX__2019_2020__33[[#This Row],[Adj Open]]</f>
        <v>0.24102380740935558</v>
      </c>
      <c r="K8007" s="50">
        <v>794743</v>
      </c>
    </row>
    <row r="8008" spans="1:11" x14ac:dyDescent="0.3">
      <c r="A8008" s="51" t="str">
        <f t="shared" si="130"/>
        <v>HEI.DE</v>
      </c>
      <c r="B8008" s="52" t="s">
        <v>514</v>
      </c>
      <c r="C8008" s="50" t="s">
        <v>20995</v>
      </c>
      <c r="D8008" s="50">
        <f>DAX__2019_2020__33[[#This Row],[Open]]*(DAX__2019_2020__33[[#This Row],[Adj Close]]/DAX__2019_2020__33[[#This Row],[Close]])</f>
        <v>51.244973449063622</v>
      </c>
      <c r="E8008" s="50" t="s">
        <v>5117</v>
      </c>
      <c r="F8008" s="50" t="s">
        <v>8150</v>
      </c>
      <c r="G8008" s="50" t="s">
        <v>8726</v>
      </c>
      <c r="H8008" s="50" t="s">
        <v>20996</v>
      </c>
      <c r="I8008" s="50">
        <f>(DAX__2019_2020__33[[#This Row],[Adj Close]]-DAX__2019_2020__33[[#This Row],[Adj Open]])/DAX__2019_2020__33[[#This Row],[Adj Open]]</f>
        <v>1.3748227455648136E-2</v>
      </c>
      <c r="J8008" s="50">
        <f>DAX__2019_2020__33[[#This Row],[Adj Close]]-DAX__2019_2020__33[[#This Row],[Adj Open]]</f>
        <v>0.7045275509363762</v>
      </c>
      <c r="K8008" s="50">
        <v>980183</v>
      </c>
    </row>
    <row r="8009" spans="1:11" x14ac:dyDescent="0.3">
      <c r="A8009" s="51" t="str">
        <f t="shared" si="130"/>
        <v>HEI.DE</v>
      </c>
      <c r="B8009" s="52" t="s">
        <v>515</v>
      </c>
      <c r="C8009" s="50" t="s">
        <v>5102</v>
      </c>
      <c r="D8009" s="50">
        <f>DAX__2019_2020__33[[#This Row],[Open]]*(DAX__2019_2020__33[[#This Row],[Adj Close]]/DAX__2019_2020__33[[#This Row],[Close]])</f>
        <v>51.615777922876518</v>
      </c>
      <c r="E8009" s="50" t="s">
        <v>5112</v>
      </c>
      <c r="F8009" s="50" t="s">
        <v>9733</v>
      </c>
      <c r="G8009" s="50" t="s">
        <v>5061</v>
      </c>
      <c r="H8009" s="50" t="s">
        <v>20997</v>
      </c>
      <c r="I8009" s="50">
        <f>(DAX__2019_2020__33[[#This Row],[Adj Close]]-DAX__2019_2020__33[[#This Row],[Adj Open]])/DAX__2019_2020__33[[#This Row],[Adj Open]]</f>
        <v>3.5921336206893461E-4</v>
      </c>
      <c r="J8009" s="50">
        <f>DAX__2019_2020__33[[#This Row],[Adj Close]]-DAX__2019_2020__33[[#This Row],[Adj Open]]</f>
        <v>1.8541077123479965E-2</v>
      </c>
      <c r="K8009" s="50">
        <v>945935</v>
      </c>
    </row>
    <row r="8010" spans="1:11" x14ac:dyDescent="0.3">
      <c r="A8010" s="51" t="str">
        <f t="shared" si="130"/>
        <v>HEI.DE</v>
      </c>
      <c r="B8010" s="52" t="s">
        <v>516</v>
      </c>
      <c r="C8010" s="50" t="s">
        <v>4986</v>
      </c>
      <c r="D8010" s="50">
        <f>DAX__2019_2020__33[[#This Row],[Open]]*(DAX__2019_2020__33[[#This Row],[Adj Close]]/DAX__2019_2020__33[[#This Row],[Close]])</f>
        <v>51.727019639659133</v>
      </c>
      <c r="E8010" s="50" t="s">
        <v>4986</v>
      </c>
      <c r="F8010" s="50" t="s">
        <v>899</v>
      </c>
      <c r="G8010" s="50" t="s">
        <v>8138</v>
      </c>
      <c r="H8010" s="50" t="s">
        <v>20987</v>
      </c>
      <c r="I8010" s="50">
        <f>(DAX__2019_2020__33[[#This Row],[Adj Close]]-DAX__2019_2020__33[[#This Row],[Adj Open]])/DAX__2019_2020__33[[#This Row],[Adj Open]]</f>
        <v>-3.2258047173083296E-2</v>
      </c>
      <c r="J8010" s="50">
        <f>DAX__2019_2020__33[[#This Row],[Adj Close]]-DAX__2019_2020__33[[#This Row],[Adj Open]]</f>
        <v>-1.6686126396591305</v>
      </c>
      <c r="K8010" s="50">
        <v>1468244</v>
      </c>
    </row>
    <row r="8011" spans="1:11" x14ac:dyDescent="0.3">
      <c r="A8011" s="51" t="str">
        <f t="shared" si="130"/>
        <v>HEI.DE</v>
      </c>
      <c r="B8011" s="52" t="s">
        <v>517</v>
      </c>
      <c r="C8011" s="50" t="s">
        <v>8639</v>
      </c>
      <c r="D8011" s="50">
        <f>DAX__2019_2020__33[[#This Row],[Open]]*(DAX__2019_2020__33[[#This Row],[Adj Close]]/DAX__2019_2020__33[[#This Row],[Close]])</f>
        <v>49.594905178653747</v>
      </c>
      <c r="E8011" s="50" t="s">
        <v>9028</v>
      </c>
      <c r="F8011" s="50" t="s">
        <v>8438</v>
      </c>
      <c r="G8011" s="50" t="s">
        <v>8438</v>
      </c>
      <c r="H8011" s="50" t="s">
        <v>20998</v>
      </c>
      <c r="I8011" s="50">
        <f>(DAX__2019_2020__33[[#This Row],[Adj Close]]-DAX__2019_2020__33[[#This Row],[Adj Open]])/DAX__2019_2020__33[[#This Row],[Adj Open]]</f>
        <v>-6.9906579439252325E-2</v>
      </c>
      <c r="J8011" s="50">
        <f>DAX__2019_2020__33[[#This Row],[Adj Close]]-DAX__2019_2020__33[[#This Row],[Adj Open]]</f>
        <v>-3.4670101786537444</v>
      </c>
      <c r="K8011" s="50">
        <v>1502703</v>
      </c>
    </row>
    <row r="8012" spans="1:11" x14ac:dyDescent="0.3">
      <c r="A8012" s="51" t="str">
        <f t="shared" si="130"/>
        <v>HEI.DE</v>
      </c>
      <c r="B8012" s="52" t="s">
        <v>518</v>
      </c>
      <c r="C8012" s="50" t="s">
        <v>2285</v>
      </c>
      <c r="D8012" s="50">
        <f>DAX__2019_2020__33[[#This Row],[Open]]*(DAX__2019_2020__33[[#This Row],[Adj Close]]/DAX__2019_2020__33[[#This Row],[Close]])</f>
        <v>46.443076000311095</v>
      </c>
      <c r="E8012" s="50" t="s">
        <v>20095</v>
      </c>
      <c r="F8012" s="50" t="s">
        <v>20080</v>
      </c>
      <c r="G8012" s="50" t="s">
        <v>769</v>
      </c>
      <c r="H8012" s="50" t="s">
        <v>20999</v>
      </c>
      <c r="I8012" s="50">
        <f>(DAX__2019_2020__33[[#This Row],[Adj Close]]-DAX__2019_2020__33[[#This Row],[Adj Open]])/DAX__2019_2020__33[[#This Row],[Adj Open]]</f>
        <v>1.0778463504130323E-2</v>
      </c>
      <c r="J8012" s="50">
        <f>DAX__2019_2020__33[[#This Row],[Adj Close]]-DAX__2019_2020__33[[#This Row],[Adj Open]]</f>
        <v>0.50058499968890402</v>
      </c>
      <c r="K8012" s="50">
        <v>890011</v>
      </c>
    </row>
    <row r="8013" spans="1:11" x14ac:dyDescent="0.3">
      <c r="A8013" s="51" t="str">
        <f t="shared" si="130"/>
        <v>HEI.DE</v>
      </c>
      <c r="B8013" s="52" t="s">
        <v>519</v>
      </c>
      <c r="C8013" s="50" t="s">
        <v>8414</v>
      </c>
      <c r="D8013" s="50">
        <f>DAX__2019_2020__33[[#This Row],[Open]]*(DAX__2019_2020__33[[#This Row],[Adj Close]]/DAX__2019_2020__33[[#This Row],[Close]])</f>
        <v>47.555488237241001</v>
      </c>
      <c r="E8013" s="50" t="s">
        <v>8140</v>
      </c>
      <c r="F8013" s="50" t="s">
        <v>732</v>
      </c>
      <c r="G8013" s="50" t="s">
        <v>2273</v>
      </c>
      <c r="H8013" s="50" t="s">
        <v>21000</v>
      </c>
      <c r="I8013" s="50">
        <f>(DAX__2019_2020__33[[#This Row],[Adj Close]]-DAX__2019_2020__33[[#This Row],[Adj Open]])/DAX__2019_2020__33[[#This Row],[Adj Open]]</f>
        <v>-1.3645243930706569E-2</v>
      </c>
      <c r="J8013" s="50">
        <f>DAX__2019_2020__33[[#This Row],[Adj Close]]-DAX__2019_2020__33[[#This Row],[Adj Open]]</f>
        <v>-0.64890623724100038</v>
      </c>
      <c r="K8013" s="50">
        <v>724357</v>
      </c>
    </row>
    <row r="8014" spans="1:11" x14ac:dyDescent="0.3">
      <c r="A8014" s="51" t="str">
        <f t="shared" si="130"/>
        <v>HEI.DE</v>
      </c>
      <c r="B8014" s="52" t="s">
        <v>520</v>
      </c>
      <c r="C8014" s="50" t="s">
        <v>2259</v>
      </c>
      <c r="D8014" s="50">
        <f>DAX__2019_2020__33[[#This Row],[Open]]*(DAX__2019_2020__33[[#This Row],[Adj Close]]/DAX__2019_2020__33[[#This Row],[Close]])</f>
        <v>46.257677102015037</v>
      </c>
      <c r="E8014" s="50" t="s">
        <v>722</v>
      </c>
      <c r="F8014" s="50" t="s">
        <v>21001</v>
      </c>
      <c r="G8014" s="50" t="s">
        <v>8293</v>
      </c>
      <c r="H8014" s="50" t="s">
        <v>21002</v>
      </c>
      <c r="I8014" s="50">
        <f>(DAX__2019_2020__33[[#This Row],[Adj Close]]-DAX__2019_2020__33[[#This Row],[Adj Open]])/DAX__2019_2020__33[[#This Row],[Adj Open]]</f>
        <v>2.0039678555523834E-3</v>
      </c>
      <c r="J8014" s="50">
        <f>DAX__2019_2020__33[[#This Row],[Adj Close]]-DAX__2019_2020__33[[#This Row],[Adj Open]]</f>
        <v>9.2698897984959672E-2</v>
      </c>
      <c r="K8014" s="50">
        <v>713331</v>
      </c>
    </row>
    <row r="8015" spans="1:11" x14ac:dyDescent="0.3">
      <c r="A8015" s="51" t="str">
        <f t="shared" si="130"/>
        <v>HEI.DE</v>
      </c>
      <c r="B8015" s="52" t="s">
        <v>521</v>
      </c>
      <c r="C8015" s="50" t="s">
        <v>2270</v>
      </c>
      <c r="D8015" s="50">
        <f>DAX__2019_2020__33[[#This Row],[Open]]*(DAX__2019_2020__33[[#This Row],[Adj Close]]/DAX__2019_2020__33[[#This Row],[Close]])</f>
        <v>46.554319205187348</v>
      </c>
      <c r="E8015" s="50" t="s">
        <v>8427</v>
      </c>
      <c r="F8015" s="50" t="s">
        <v>20917</v>
      </c>
      <c r="G8015" s="50" t="s">
        <v>741</v>
      </c>
      <c r="H8015" s="50" t="s">
        <v>21003</v>
      </c>
      <c r="I8015" s="50">
        <f>(DAX__2019_2020__33[[#This Row],[Adj Close]]-DAX__2019_2020__33[[#This Row],[Adj Open]])/DAX__2019_2020__33[[#This Row],[Adj Open]]</f>
        <v>-3.1859816171648371E-3</v>
      </c>
      <c r="J8015" s="50">
        <f>DAX__2019_2020__33[[#This Row],[Adj Close]]-DAX__2019_2020__33[[#This Row],[Adj Open]]</f>
        <v>-0.14832120518735081</v>
      </c>
      <c r="K8015" s="50">
        <v>657130</v>
      </c>
    </row>
    <row r="8016" spans="1:11" x14ac:dyDescent="0.3">
      <c r="A8016" s="51" t="str">
        <f t="shared" si="130"/>
        <v>HEI.DE</v>
      </c>
      <c r="B8016" s="52" t="s">
        <v>522</v>
      </c>
      <c r="C8016" s="50" t="s">
        <v>5085</v>
      </c>
      <c r="D8016" s="50">
        <f>DAX__2019_2020__33[[#This Row],[Open]]*(DAX__2019_2020__33[[#This Row],[Adj Close]]/DAX__2019_2020__33[[#This Row],[Close]])</f>
        <v>47.314466319111801</v>
      </c>
      <c r="E8016" s="50" t="s">
        <v>8588</v>
      </c>
      <c r="F8016" s="50" t="s">
        <v>752</v>
      </c>
      <c r="G8016" s="50" t="s">
        <v>8481</v>
      </c>
      <c r="H8016" s="50" t="s">
        <v>21004</v>
      </c>
      <c r="I8016" s="50">
        <f>(DAX__2019_2020__33[[#This Row],[Adj Close]]-DAX__2019_2020__33[[#This Row],[Adj Open]])/DAX__2019_2020__33[[#This Row],[Adj Open]]</f>
        <v>2.2335403167409906E-2</v>
      </c>
      <c r="J8016" s="50">
        <f>DAX__2019_2020__33[[#This Row],[Adj Close]]-DAX__2019_2020__33[[#This Row],[Adj Open]]</f>
        <v>1.0567876808881991</v>
      </c>
      <c r="K8016" s="50">
        <v>1015089</v>
      </c>
    </row>
    <row r="8017" spans="1:11" x14ac:dyDescent="0.3">
      <c r="A8017" s="51" t="str">
        <f t="shared" si="130"/>
        <v>HEI.DE</v>
      </c>
      <c r="B8017" s="52" t="s">
        <v>523</v>
      </c>
      <c r="C8017" s="50" t="s">
        <v>880</v>
      </c>
      <c r="D8017" s="50">
        <f>DAX__2019_2020__33[[#This Row],[Open]]*(DAX__2019_2020__33[[#This Row],[Adj Close]]/DAX__2019_2020__33[[#This Row],[Close]])</f>
        <v>48.130228090292583</v>
      </c>
      <c r="E8017" s="50" t="s">
        <v>905</v>
      </c>
      <c r="F8017" s="50" t="s">
        <v>8510</v>
      </c>
      <c r="G8017" s="50" t="s">
        <v>684</v>
      </c>
      <c r="H8017" s="50" t="s">
        <v>21005</v>
      </c>
      <c r="I8017" s="50">
        <f>(DAX__2019_2020__33[[#This Row],[Adj Close]]-DAX__2019_2020__33[[#This Row],[Adj Open]])/DAX__2019_2020__33[[#This Row],[Adj Open]]</f>
        <v>3.0817412589269452E-3</v>
      </c>
      <c r="J8017" s="50">
        <f>DAX__2019_2020__33[[#This Row],[Adj Close]]-DAX__2019_2020__33[[#This Row],[Adj Open]]</f>
        <v>0.14832490970741929</v>
      </c>
      <c r="K8017" s="50">
        <v>565475</v>
      </c>
    </row>
    <row r="8018" spans="1:11" x14ac:dyDescent="0.3">
      <c r="A8018" s="51" t="str">
        <f t="shared" si="130"/>
        <v>HEI.DE</v>
      </c>
      <c r="B8018" s="52" t="s">
        <v>524</v>
      </c>
      <c r="C8018" s="50" t="s">
        <v>8450</v>
      </c>
      <c r="D8018" s="50">
        <f>DAX__2019_2020__33[[#This Row],[Open]]*(DAX__2019_2020__33[[#This Row],[Adj Close]]/DAX__2019_2020__33[[#This Row],[Close]])</f>
        <v>47.759427975535168</v>
      </c>
      <c r="E8018" s="50" t="s">
        <v>8509</v>
      </c>
      <c r="F8018" s="50" t="s">
        <v>910</v>
      </c>
      <c r="G8018" s="50" t="s">
        <v>19697</v>
      </c>
      <c r="H8018" s="50" t="s">
        <v>21006</v>
      </c>
      <c r="I8018" s="50">
        <f>(DAX__2019_2020__33[[#This Row],[Adj Close]]-DAX__2019_2020__33[[#This Row],[Adj Open]])/DAX__2019_2020__33[[#This Row],[Adj Open]]</f>
        <v>1.5527950310558952E-2</v>
      </c>
      <c r="J8018" s="50">
        <f>DAX__2019_2020__33[[#This Row],[Adj Close]]-DAX__2019_2020__33[[#This Row],[Adj Open]]</f>
        <v>0.74160602446482926</v>
      </c>
      <c r="K8018" s="50">
        <v>637434</v>
      </c>
    </row>
    <row r="8019" spans="1:11" x14ac:dyDescent="0.3">
      <c r="A8019" s="51" t="str">
        <f t="shared" si="130"/>
        <v>HEI.DE</v>
      </c>
      <c r="B8019" s="52" t="s">
        <v>525</v>
      </c>
      <c r="C8019" s="50" t="s">
        <v>8687</v>
      </c>
      <c r="D8019" s="50">
        <f>DAX__2019_2020__33[[#This Row],[Open]]*(DAX__2019_2020__33[[#This Row],[Adj Close]]/DAX__2019_2020__33[[#This Row],[Close]])</f>
        <v>49.11285872099959</v>
      </c>
      <c r="E8019" s="50" t="s">
        <v>8658</v>
      </c>
      <c r="F8019" s="50" t="s">
        <v>8446</v>
      </c>
      <c r="G8019" s="50" t="s">
        <v>846</v>
      </c>
      <c r="H8019" s="50" t="s">
        <v>21007</v>
      </c>
      <c r="I8019" s="50">
        <f>(DAX__2019_2020__33[[#This Row],[Adj Close]]-DAX__2019_2020__33[[#This Row],[Adj Open]])/DAX__2019_2020__33[[#This Row],[Adj Open]]</f>
        <v>-3.2087599093997769E-2</v>
      </c>
      <c r="J8019" s="50">
        <f>DAX__2019_2020__33[[#This Row],[Adj Close]]-DAX__2019_2020__33[[#This Row],[Adj Open]]</f>
        <v>-1.575913720999587</v>
      </c>
      <c r="K8019" s="50">
        <v>749252</v>
      </c>
    </row>
    <row r="8020" spans="1:11" x14ac:dyDescent="0.3">
      <c r="A8020" s="51" t="str">
        <f t="shared" si="130"/>
        <v>HEI.DE</v>
      </c>
      <c r="B8020" s="52" t="s">
        <v>526</v>
      </c>
      <c r="C8020" s="50" t="s">
        <v>2287</v>
      </c>
      <c r="D8020" s="50">
        <f>DAX__2019_2020__33[[#This Row],[Open]]*(DAX__2019_2020__33[[#This Row],[Adj Close]]/DAX__2019_2020__33[[#This Row],[Close]])</f>
        <v>46.684099693760565</v>
      </c>
      <c r="E8020" s="50" t="s">
        <v>773</v>
      </c>
      <c r="F8020" s="50" t="s">
        <v>704</v>
      </c>
      <c r="G8020" s="50" t="s">
        <v>775</v>
      </c>
      <c r="H8020" s="50" t="s">
        <v>20904</v>
      </c>
      <c r="I8020" s="50">
        <f>(DAX__2019_2020__33[[#This Row],[Adj Close]]-DAX__2019_2020__33[[#This Row],[Adj Open]])/DAX__2019_2020__33[[#This Row],[Adj Open]]</f>
        <v>2.7402719868889629E-2</v>
      </c>
      <c r="J8020" s="50">
        <f>DAX__2019_2020__33[[#This Row],[Adj Close]]-DAX__2019_2020__33[[#This Row],[Adj Open]]</f>
        <v>1.279271306239437</v>
      </c>
      <c r="K8020" s="50">
        <v>679798</v>
      </c>
    </row>
    <row r="8021" spans="1:11" x14ac:dyDescent="0.3">
      <c r="A8021" s="51" t="str">
        <f t="shared" si="130"/>
        <v>HEI.DE</v>
      </c>
      <c r="B8021" s="52" t="s">
        <v>527</v>
      </c>
      <c r="C8021" s="50" t="s">
        <v>20950</v>
      </c>
      <c r="D8021" s="50">
        <f>DAX__2019_2020__33[[#This Row],[Open]]*(DAX__2019_2020__33[[#This Row],[Adj Close]]/DAX__2019_2020__33[[#This Row],[Close]])</f>
        <v>48.408333618234259</v>
      </c>
      <c r="E8021" s="50" t="s">
        <v>5050</v>
      </c>
      <c r="F8021" s="50" t="s">
        <v>5077</v>
      </c>
      <c r="G8021" s="50" t="s">
        <v>8650</v>
      </c>
      <c r="H8021" s="50" t="s">
        <v>21008</v>
      </c>
      <c r="I8021" s="50">
        <f>(DAX__2019_2020__33[[#This Row],[Adj Close]]-DAX__2019_2020__33[[#This Row],[Adj Open]])/DAX__2019_2020__33[[#This Row],[Adj Open]]</f>
        <v>8.4258711523194935E-3</v>
      </c>
      <c r="J8021" s="50">
        <f>DAX__2019_2020__33[[#This Row],[Adj Close]]-DAX__2019_2020__33[[#This Row],[Adj Open]]</f>
        <v>0.40788238176573799</v>
      </c>
      <c r="K8021" s="50">
        <v>612266</v>
      </c>
    </row>
    <row r="8022" spans="1:11" x14ac:dyDescent="0.3">
      <c r="A8022" s="51" t="str">
        <f t="shared" si="130"/>
        <v>HEI.DE</v>
      </c>
      <c r="B8022" s="52" t="s">
        <v>528</v>
      </c>
      <c r="C8022" s="50" t="s">
        <v>5080</v>
      </c>
      <c r="D8022" s="50">
        <f>DAX__2019_2020__33[[#This Row],[Open]]*(DAX__2019_2020__33[[#This Row],[Adj Close]]/DAX__2019_2020__33[[#This Row],[Close]])</f>
        <v>49.131400018635858</v>
      </c>
      <c r="E8022" s="50" t="s">
        <v>881</v>
      </c>
      <c r="F8022" s="50" t="s">
        <v>9520</v>
      </c>
      <c r="G8022" s="50" t="s">
        <v>8992</v>
      </c>
      <c r="H8022" s="50" t="s">
        <v>21009</v>
      </c>
      <c r="I8022" s="50">
        <f>(DAX__2019_2020__33[[#This Row],[Adj Close]]-DAX__2019_2020__33[[#This Row],[Adj Open]])/DAX__2019_2020__33[[#This Row],[Adj Open]]</f>
        <v>1.2452830188679233E-2</v>
      </c>
      <c r="J8022" s="50">
        <f>DAX__2019_2020__33[[#This Row],[Adj Close]]-DAX__2019_2020__33[[#This Row],[Adj Open]]</f>
        <v>0.61182498136414409</v>
      </c>
      <c r="K8022" s="50">
        <v>637368</v>
      </c>
    </row>
    <row r="8023" spans="1:11" x14ac:dyDescent="0.3">
      <c r="A8023" s="51" t="str">
        <f t="shared" si="130"/>
        <v>HEI.DE</v>
      </c>
      <c r="B8023" s="52" t="s">
        <v>529</v>
      </c>
      <c r="C8023" s="50" t="s">
        <v>21010</v>
      </c>
      <c r="D8023" s="50">
        <f>DAX__2019_2020__33[[#This Row],[Open]]*(DAX__2019_2020__33[[#This Row],[Adj Close]]/DAX__2019_2020__33[[#This Row],[Close]])</f>
        <v>49.724682736938426</v>
      </c>
      <c r="E8023" s="50" t="s">
        <v>5098</v>
      </c>
      <c r="F8023" s="50" t="s">
        <v>21011</v>
      </c>
      <c r="G8023" s="50" t="s">
        <v>5046</v>
      </c>
      <c r="H8023" s="50" t="s">
        <v>21012</v>
      </c>
      <c r="I8023" s="50">
        <f>(DAX__2019_2020__33[[#This Row],[Adj Close]]-DAX__2019_2020__33[[#This Row],[Adj Open]])/DAX__2019_2020__33[[#This Row],[Adj Open]]</f>
        <v>2.348998925223696E-2</v>
      </c>
      <c r="J8023" s="50">
        <f>DAX__2019_2020__33[[#This Row],[Adj Close]]-DAX__2019_2020__33[[#This Row],[Adj Open]]</f>
        <v>1.1680322630615763</v>
      </c>
      <c r="K8023" s="50">
        <v>552872</v>
      </c>
    </row>
    <row r="8024" spans="1:11" x14ac:dyDescent="0.3">
      <c r="A8024" s="51" t="str">
        <f t="shared" si="130"/>
        <v>HEI.DE</v>
      </c>
      <c r="B8024" s="52" t="s">
        <v>530</v>
      </c>
      <c r="C8024" s="50" t="s">
        <v>8614</v>
      </c>
      <c r="D8024" s="50">
        <f>DAX__2019_2020__33[[#This Row],[Open]]*(DAX__2019_2020__33[[#This Row],[Adj Close]]/DAX__2019_2020__33[[#This Row],[Close]])</f>
        <v>51.263515424343829</v>
      </c>
      <c r="E8024" s="50" t="s">
        <v>7761</v>
      </c>
      <c r="F8024" s="50" t="s">
        <v>4981</v>
      </c>
      <c r="G8024" s="50" t="s">
        <v>9729</v>
      </c>
      <c r="H8024" s="50" t="s">
        <v>21013</v>
      </c>
      <c r="I8024" s="50">
        <f>(DAX__2019_2020__33[[#This Row],[Adj Close]]-DAX__2019_2020__33[[#This Row],[Adj Open]])/DAX__2019_2020__33[[#This Row],[Adj Open]]</f>
        <v>3.0379765467988408E-2</v>
      </c>
      <c r="J8024" s="50">
        <f>DAX__2019_2020__33[[#This Row],[Adj Close]]-DAX__2019_2020__33[[#This Row],[Adj Open]]</f>
        <v>1.5573735756561717</v>
      </c>
      <c r="K8024" s="50">
        <v>1325889</v>
      </c>
    </row>
    <row r="8025" spans="1:11" x14ac:dyDescent="0.3">
      <c r="A8025" s="51" t="str">
        <f t="shared" ref="A8025:A8081" si="131">"HEI.DE"</f>
        <v>HEI.DE</v>
      </c>
      <c r="B8025" s="52" t="s">
        <v>531</v>
      </c>
      <c r="C8025" s="50" t="s">
        <v>4957</v>
      </c>
      <c r="D8025" s="50">
        <f>DAX__2019_2020__33[[#This Row],[Open]]*(DAX__2019_2020__33[[#This Row],[Adj Close]]/DAX__2019_2020__33[[#This Row],[Close]])</f>
        <v>52.932127801546798</v>
      </c>
      <c r="E8025" s="50" t="s">
        <v>8746</v>
      </c>
      <c r="F8025" s="50" t="s">
        <v>8132</v>
      </c>
      <c r="G8025" s="50" t="s">
        <v>5152</v>
      </c>
      <c r="H8025" s="50" t="s">
        <v>21014</v>
      </c>
      <c r="I8025" s="50">
        <f>(DAX__2019_2020__33[[#This Row],[Adj Close]]-DAX__2019_2020__33[[#This Row],[Adj Open]])/DAX__2019_2020__33[[#This Row],[Adj Open]]</f>
        <v>-2.0315219625752036E-2</v>
      </c>
      <c r="J8025" s="50">
        <f>DAX__2019_2020__33[[#This Row],[Adj Close]]-DAX__2019_2020__33[[#This Row],[Adj Open]]</f>
        <v>-1.0753278015467984</v>
      </c>
      <c r="K8025" s="50">
        <v>766165</v>
      </c>
    </row>
    <row r="8026" spans="1:11" x14ac:dyDescent="0.3">
      <c r="A8026" s="51" t="str">
        <f t="shared" si="131"/>
        <v>HEI.DE</v>
      </c>
      <c r="B8026" s="52" t="s">
        <v>532</v>
      </c>
      <c r="C8026" s="50" t="s">
        <v>5105</v>
      </c>
      <c r="D8026" s="50">
        <f>DAX__2019_2020__33[[#This Row],[Open]]*(DAX__2019_2020__33[[#This Row],[Adj Close]]/DAX__2019_2020__33[[#This Row],[Close]])</f>
        <v>52.153441113911342</v>
      </c>
      <c r="E8026" s="50" t="s">
        <v>9006</v>
      </c>
      <c r="F8026" s="50" t="s">
        <v>5110</v>
      </c>
      <c r="G8026" s="50" t="s">
        <v>8388</v>
      </c>
      <c r="H8026" s="50" t="s">
        <v>21015</v>
      </c>
      <c r="I8026" s="50">
        <f>(DAX__2019_2020__33[[#This Row],[Adj Close]]-DAX__2019_2020__33[[#This Row],[Adj Open]])/DAX__2019_2020__33[[#This Row],[Adj Open]]</f>
        <v>4.9769464975806792E-3</v>
      </c>
      <c r="J8026" s="50">
        <f>DAX__2019_2020__33[[#This Row],[Adj Close]]-DAX__2019_2020__33[[#This Row],[Adj Open]]</f>
        <v>0.25956488608866124</v>
      </c>
      <c r="K8026" s="50">
        <v>434088</v>
      </c>
    </row>
    <row r="8027" spans="1:11" x14ac:dyDescent="0.3">
      <c r="A8027" s="51" t="str">
        <f t="shared" si="131"/>
        <v>HEI.DE</v>
      </c>
      <c r="B8027" s="52" t="s">
        <v>533</v>
      </c>
      <c r="C8027" s="50" t="s">
        <v>8739</v>
      </c>
      <c r="D8027" s="50">
        <f>DAX__2019_2020__33[[#This Row],[Open]]*(DAX__2019_2020__33[[#This Row],[Adj Close]]/DAX__2019_2020__33[[#This Row],[Close]])</f>
        <v>52.542788121431151</v>
      </c>
      <c r="E8027" s="50" t="s">
        <v>7763</v>
      </c>
      <c r="F8027" s="50" t="s">
        <v>5098</v>
      </c>
      <c r="G8027" s="50" t="s">
        <v>8629</v>
      </c>
      <c r="H8027" s="50" t="s">
        <v>21016</v>
      </c>
      <c r="I8027" s="50">
        <f>(DAX__2019_2020__33[[#This Row],[Adj Close]]-DAX__2019_2020__33[[#This Row],[Adj Open]])/DAX__2019_2020__33[[#This Row],[Adj Open]]</f>
        <v>-2.3641496118560291E-2</v>
      </c>
      <c r="J8027" s="50">
        <f>DAX__2019_2020__33[[#This Row],[Adj Close]]-DAX__2019_2020__33[[#This Row],[Adj Open]]</f>
        <v>-1.2421901214311504</v>
      </c>
      <c r="K8027" s="50">
        <v>554261</v>
      </c>
    </row>
    <row r="8028" spans="1:11" x14ac:dyDescent="0.3">
      <c r="A8028" s="51" t="str">
        <f t="shared" si="131"/>
        <v>HEI.DE</v>
      </c>
      <c r="B8028" s="52" t="s">
        <v>534</v>
      </c>
      <c r="C8028" s="50" t="s">
        <v>8629</v>
      </c>
      <c r="D8028" s="50">
        <f>DAX__2019_2020__33[[#This Row],[Open]]*(DAX__2019_2020__33[[#This Row],[Adj Close]]/DAX__2019_2020__33[[#This Row],[Close]])</f>
        <v>51.300595073329767</v>
      </c>
      <c r="E8028" s="50" t="s">
        <v>8629</v>
      </c>
      <c r="F8028" s="50" t="s">
        <v>21017</v>
      </c>
      <c r="G8028" s="50" t="s">
        <v>21018</v>
      </c>
      <c r="H8028" s="50" t="s">
        <v>21019</v>
      </c>
      <c r="I8028" s="50">
        <f>(DAX__2019_2020__33[[#This Row],[Adj Close]]-DAX__2019_2020__33[[#This Row],[Adj Open]])/DAX__2019_2020__33[[#This Row],[Adj Open]]</f>
        <v>-1.4456071557643823E-2</v>
      </c>
      <c r="J8028" s="50">
        <f>DAX__2019_2020__33[[#This Row],[Adj Close]]-DAX__2019_2020__33[[#This Row],[Adj Open]]</f>
        <v>-0.74160507332976522</v>
      </c>
      <c r="K8028" s="50">
        <v>377431</v>
      </c>
    </row>
    <row r="8029" spans="1:11" x14ac:dyDescent="0.3">
      <c r="A8029" s="51" t="str">
        <f t="shared" si="131"/>
        <v>HEI.DE</v>
      </c>
      <c r="B8029" s="52" t="s">
        <v>535</v>
      </c>
      <c r="C8029" s="50" t="s">
        <v>5155</v>
      </c>
      <c r="D8029" s="50">
        <f>DAX__2019_2020__33[[#This Row],[Open]]*(DAX__2019_2020__33[[#This Row],[Adj Close]]/DAX__2019_2020__33[[#This Row],[Close]])</f>
        <v>49.873005129645456</v>
      </c>
      <c r="E8029" s="50" t="s">
        <v>21020</v>
      </c>
      <c r="F8029" s="50" t="s">
        <v>862</v>
      </c>
      <c r="G8029" s="50" t="s">
        <v>8992</v>
      </c>
      <c r="H8029" s="50" t="s">
        <v>21009</v>
      </c>
      <c r="I8029" s="50">
        <f>(DAX__2019_2020__33[[#This Row],[Adj Close]]-DAX__2019_2020__33[[#This Row],[Adj Open]])/DAX__2019_2020__33[[#This Row],[Adj Open]]</f>
        <v>-2.6022119442790496E-3</v>
      </c>
      <c r="J8029" s="50">
        <f>DAX__2019_2020__33[[#This Row],[Adj Close]]-DAX__2019_2020__33[[#This Row],[Adj Open]]</f>
        <v>-0.12978012964545371</v>
      </c>
      <c r="K8029" s="50">
        <v>760035</v>
      </c>
    </row>
    <row r="8030" spans="1:11" x14ac:dyDescent="0.3">
      <c r="A8030" s="51" t="str">
        <f t="shared" si="131"/>
        <v>HEI.DE</v>
      </c>
      <c r="B8030" s="52" t="s">
        <v>536</v>
      </c>
      <c r="C8030" s="50" t="s">
        <v>861</v>
      </c>
      <c r="D8030" s="50">
        <f>DAX__2019_2020__33[[#This Row],[Open]]*(DAX__2019_2020__33[[#This Row],[Adj Close]]/DAX__2019_2020__33[[#This Row],[Close]])</f>
        <v>49.835924338812312</v>
      </c>
      <c r="E8030" s="50" t="s">
        <v>8633</v>
      </c>
      <c r="F8030" s="50" t="s">
        <v>21011</v>
      </c>
      <c r="G8030" s="50" t="s">
        <v>8369</v>
      </c>
      <c r="H8030" s="50" t="s">
        <v>21021</v>
      </c>
      <c r="I8030" s="50">
        <f>(DAX__2019_2020__33[[#This Row],[Adj Close]]-DAX__2019_2020__33[[#This Row],[Adj Open]])/DAX__2019_2020__33[[#This Row],[Adj Open]]</f>
        <v>2.6785771085780133E-2</v>
      </c>
      <c r="J8030" s="50">
        <f>DAX__2019_2020__33[[#This Row],[Adj Close]]-DAX__2019_2020__33[[#This Row],[Adj Open]]</f>
        <v>1.3348936611876852</v>
      </c>
      <c r="K8030" s="50">
        <v>692638</v>
      </c>
    </row>
    <row r="8031" spans="1:11" x14ac:dyDescent="0.3">
      <c r="A8031" s="51" t="str">
        <f t="shared" si="131"/>
        <v>HEI.DE</v>
      </c>
      <c r="B8031" s="52" t="s">
        <v>537</v>
      </c>
      <c r="C8031" s="50" t="s">
        <v>8376</v>
      </c>
      <c r="D8031" s="50">
        <f>DAX__2019_2020__33[[#This Row],[Open]]*(DAX__2019_2020__33[[#This Row],[Adj Close]]/DAX__2019_2020__33[[#This Row],[Close]])</f>
        <v>51.356220102854593</v>
      </c>
      <c r="E8031" s="50" t="s">
        <v>21022</v>
      </c>
      <c r="F8031" s="50" t="s">
        <v>5045</v>
      </c>
      <c r="G8031" s="50" t="s">
        <v>9733</v>
      </c>
      <c r="H8031" s="50" t="s">
        <v>21023</v>
      </c>
      <c r="I8031" s="50">
        <f>(DAX__2019_2020__33[[#This Row],[Adj Close]]-DAX__2019_2020__33[[#This Row],[Adj Open]])/DAX__2019_2020__33[[#This Row],[Adj Open]]</f>
        <v>-7.942292132047276E-3</v>
      </c>
      <c r="J8031" s="50">
        <f>DAX__2019_2020__33[[#This Row],[Adj Close]]-DAX__2019_2020__33[[#This Row],[Adj Open]]</f>
        <v>-0.40788610285459015</v>
      </c>
      <c r="K8031" s="50">
        <v>558631</v>
      </c>
    </row>
    <row r="8032" spans="1:11" x14ac:dyDescent="0.3">
      <c r="A8032" s="51" t="str">
        <f t="shared" si="131"/>
        <v>HEI.DE</v>
      </c>
      <c r="B8032" s="52" t="s">
        <v>538</v>
      </c>
      <c r="C8032" s="50" t="s">
        <v>8668</v>
      </c>
      <c r="D8032" s="50">
        <f>DAX__2019_2020__33[[#This Row],[Open]]*(DAX__2019_2020__33[[#This Row],[Adj Close]]/DAX__2019_2020__33[[#This Row],[Close]])</f>
        <v>50.633149772224101</v>
      </c>
      <c r="E8032" s="50" t="s">
        <v>11761</v>
      </c>
      <c r="F8032" s="50" t="s">
        <v>8142</v>
      </c>
      <c r="G8032" s="50" t="s">
        <v>9023</v>
      </c>
      <c r="H8032" s="50" t="s">
        <v>21024</v>
      </c>
      <c r="I8032" s="50">
        <f>(DAX__2019_2020__33[[#This Row],[Adj Close]]-DAX__2019_2020__33[[#This Row],[Adj Open]])/DAX__2019_2020__33[[#This Row],[Adj Open]]</f>
        <v>7.3235080066541233E-4</v>
      </c>
      <c r="J8032" s="50">
        <f>DAX__2019_2020__33[[#This Row],[Adj Close]]-DAX__2019_2020__33[[#This Row],[Adj Open]]</f>
        <v>3.7081227775900061E-2</v>
      </c>
      <c r="K8032" s="50">
        <v>525443</v>
      </c>
    </row>
    <row r="8033" spans="1:11" x14ac:dyDescent="0.3">
      <c r="A8033" s="51" t="str">
        <f t="shared" si="131"/>
        <v>HEI.DE</v>
      </c>
      <c r="B8033" s="52" t="s">
        <v>539</v>
      </c>
      <c r="C8033" s="50" t="s">
        <v>5046</v>
      </c>
      <c r="D8033" s="50">
        <f>DAX__2019_2020__33[[#This Row],[Open]]*(DAX__2019_2020__33[[#This Row],[Adj Close]]/DAX__2019_2020__33[[#This Row],[Close]])</f>
        <v>50.892711810015115</v>
      </c>
      <c r="E8033" s="50" t="s">
        <v>8385</v>
      </c>
      <c r="F8033" s="50" t="s">
        <v>8138</v>
      </c>
      <c r="G8033" s="50" t="s">
        <v>5123</v>
      </c>
      <c r="H8033" s="50" t="s">
        <v>21025</v>
      </c>
      <c r="I8033" s="50">
        <f>(DAX__2019_2020__33[[#This Row],[Adj Close]]-DAX__2019_2020__33[[#This Row],[Adj Open]])/DAX__2019_2020__33[[#This Row],[Adj Open]]</f>
        <v>-9.4717847186963459E-3</v>
      </c>
      <c r="J8033" s="50">
        <f>DAX__2019_2020__33[[#This Row],[Adj Close]]-DAX__2019_2020__33[[#This Row],[Adj Open]]</f>
        <v>-0.48204481001511823</v>
      </c>
      <c r="K8033" s="50">
        <v>556480</v>
      </c>
    </row>
    <row r="8034" spans="1:11" x14ac:dyDescent="0.3">
      <c r="A8034" s="51" t="str">
        <f t="shared" si="131"/>
        <v>HEI.DE</v>
      </c>
      <c r="B8034" s="52" t="s">
        <v>540</v>
      </c>
      <c r="C8034" s="50" t="s">
        <v>21026</v>
      </c>
      <c r="D8034" s="50">
        <f>DAX__2019_2020__33[[#This Row],[Open]]*(DAX__2019_2020__33[[#This Row],[Adj Close]]/DAX__2019_2020__33[[#This Row],[Close]])</f>
        <v>50.021322923307451</v>
      </c>
      <c r="E8034" s="50" t="s">
        <v>20804</v>
      </c>
      <c r="F8034" s="50" t="s">
        <v>889</v>
      </c>
      <c r="G8034" s="50" t="s">
        <v>8496</v>
      </c>
      <c r="H8034" s="50" t="s">
        <v>21027</v>
      </c>
      <c r="I8034" s="50">
        <f>(DAX__2019_2020__33[[#This Row],[Adj Close]]-DAX__2019_2020__33[[#This Row],[Adj Open]])/DAX__2019_2020__33[[#This Row],[Adj Open]]</f>
        <v>3.7066346127984524E-4</v>
      </c>
      <c r="J8034" s="50">
        <f>DAX__2019_2020__33[[#This Row],[Adj Close]]-DAX__2019_2020__33[[#This Row],[Adj Open]]</f>
        <v>1.8541076692550007E-2</v>
      </c>
      <c r="K8034" s="50">
        <v>454022</v>
      </c>
    </row>
    <row r="8035" spans="1:11" x14ac:dyDescent="0.3">
      <c r="A8035" s="51" t="str">
        <f t="shared" si="131"/>
        <v>HEI.DE</v>
      </c>
      <c r="B8035" s="52" t="s">
        <v>541</v>
      </c>
      <c r="C8035" s="50" t="s">
        <v>5076</v>
      </c>
      <c r="D8035" s="50">
        <f>DAX__2019_2020__33[[#This Row],[Open]]*(DAX__2019_2020__33[[#This Row],[Adj Close]]/DAX__2019_2020__33[[#This Row],[Close]])</f>
        <v>49.780305047888213</v>
      </c>
      <c r="E8035" s="50" t="s">
        <v>9735</v>
      </c>
      <c r="F8035" s="50" t="s">
        <v>5088</v>
      </c>
      <c r="G8035" s="50" t="s">
        <v>899</v>
      </c>
      <c r="H8035" s="50" t="s">
        <v>21028</v>
      </c>
      <c r="I8035" s="50">
        <f>(DAX__2019_2020__33[[#This Row],[Adj Close]]-DAX__2019_2020__33[[#This Row],[Adj Open]])/DAX__2019_2020__33[[#This Row],[Adj Open]]</f>
        <v>4.4692364158429006E-3</v>
      </c>
      <c r="J8035" s="50">
        <f>DAX__2019_2020__33[[#This Row],[Adj Close]]-DAX__2019_2020__33[[#This Row],[Adj Open]]</f>
        <v>0.22247995211179017</v>
      </c>
      <c r="K8035" s="50">
        <v>393254</v>
      </c>
    </row>
    <row r="8036" spans="1:11" x14ac:dyDescent="0.3">
      <c r="A8036" s="51" t="str">
        <f t="shared" si="131"/>
        <v>HEI.DE</v>
      </c>
      <c r="B8036" s="52" t="s">
        <v>542</v>
      </c>
      <c r="C8036" s="50" t="s">
        <v>20986</v>
      </c>
      <c r="D8036" s="50">
        <f>DAX__2019_2020__33[[#This Row],[Open]]*(DAX__2019_2020__33[[#This Row],[Adj Close]]/DAX__2019_2020__33[[#This Row],[Close]])</f>
        <v>48.70497762418433</v>
      </c>
      <c r="E8036" s="50" t="s">
        <v>8660</v>
      </c>
      <c r="F8036" s="50" t="s">
        <v>21029</v>
      </c>
      <c r="G8036" s="50" t="s">
        <v>21029</v>
      </c>
      <c r="H8036" s="50" t="s">
        <v>21030</v>
      </c>
      <c r="I8036" s="50">
        <f>(DAX__2019_2020__33[[#This Row],[Adj Close]]-DAX__2019_2020__33[[#This Row],[Adj Open]])/DAX__2019_2020__33[[#This Row],[Adj Open]]</f>
        <v>-9.1358962859555172E-3</v>
      </c>
      <c r="J8036" s="50">
        <f>DAX__2019_2020__33[[#This Row],[Adj Close]]-DAX__2019_2020__33[[#This Row],[Adj Open]]</f>
        <v>-0.44496362418433222</v>
      </c>
      <c r="K8036" s="50">
        <v>637510</v>
      </c>
    </row>
    <row r="8037" spans="1:11" x14ac:dyDescent="0.3">
      <c r="A8037" s="51" t="str">
        <f t="shared" si="131"/>
        <v>HEI.DE</v>
      </c>
      <c r="B8037" s="52" t="s">
        <v>543</v>
      </c>
      <c r="C8037" s="50" t="s">
        <v>8690</v>
      </c>
      <c r="D8037" s="50">
        <f>DAX__2019_2020__33[[#This Row],[Open]]*(DAX__2019_2020__33[[#This Row],[Adj Close]]/DAX__2019_2020__33[[#This Row],[Close]])</f>
        <v>48.297091106863277</v>
      </c>
      <c r="E8037" s="50" t="s">
        <v>9523</v>
      </c>
      <c r="F8037" s="50" t="s">
        <v>2264</v>
      </c>
      <c r="G8037" s="50" t="s">
        <v>11667</v>
      </c>
      <c r="H8037" s="50" t="s">
        <v>21031</v>
      </c>
      <c r="I8037" s="50">
        <f>(DAX__2019_2020__33[[#This Row],[Adj Close]]-DAX__2019_2020__33[[#This Row],[Adj Open]])/DAX__2019_2020__33[[#This Row],[Adj Open]]</f>
        <v>-2.5719770661027541E-2</v>
      </c>
      <c r="J8037" s="50">
        <f>DAX__2019_2020__33[[#This Row],[Adj Close]]-DAX__2019_2020__33[[#This Row],[Adj Open]]</f>
        <v>-1.2421901068632764</v>
      </c>
      <c r="K8037" s="50">
        <v>674146</v>
      </c>
    </row>
    <row r="8038" spans="1:11" x14ac:dyDescent="0.3">
      <c r="A8038" s="51" t="str">
        <f t="shared" si="131"/>
        <v>HEI.DE</v>
      </c>
      <c r="B8038" s="52" t="s">
        <v>544</v>
      </c>
      <c r="C8038" s="50" t="s">
        <v>19624</v>
      </c>
      <c r="D8038" s="50">
        <f>DAX__2019_2020__33[[#This Row],[Open]]*(DAX__2019_2020__33[[#This Row],[Adj Close]]/DAX__2019_2020__33[[#This Row],[Close]])</f>
        <v>45.608771498314098</v>
      </c>
      <c r="E8038" s="50" t="s">
        <v>19700</v>
      </c>
      <c r="F8038" s="50" t="s">
        <v>9864</v>
      </c>
      <c r="G8038" s="50" t="s">
        <v>20131</v>
      </c>
      <c r="H8038" s="50" t="s">
        <v>20915</v>
      </c>
      <c r="I8038" s="50">
        <f>(DAX__2019_2020__33[[#This Row],[Adj Close]]-DAX__2019_2020__33[[#This Row],[Adj Open]])/DAX__2019_2020__33[[#This Row],[Adj Open]]</f>
        <v>-1.4837398072410477E-2</v>
      </c>
      <c r="J8038" s="50">
        <f>DAX__2019_2020__33[[#This Row],[Adj Close]]-DAX__2019_2020__33[[#This Row],[Adj Open]]</f>
        <v>-0.6767154983140955</v>
      </c>
      <c r="K8038" s="50">
        <v>1588067</v>
      </c>
    </row>
    <row r="8039" spans="1:11" x14ac:dyDescent="0.3">
      <c r="A8039" s="51" t="str">
        <f t="shared" si="131"/>
        <v>HEI.DE</v>
      </c>
      <c r="B8039" s="52" t="s">
        <v>545</v>
      </c>
      <c r="C8039" s="50" t="s">
        <v>19615</v>
      </c>
      <c r="D8039" s="50">
        <f>DAX__2019_2020__33[[#This Row],[Open]]*(DAX__2019_2020__33[[#This Row],[Adj Close]]/DAX__2019_2020__33[[#This Row],[Close]])</f>
        <v>44.653950537102389</v>
      </c>
      <c r="E8039" s="50" t="s">
        <v>9877</v>
      </c>
      <c r="F8039" s="50" t="s">
        <v>19581</v>
      </c>
      <c r="G8039" s="50" t="s">
        <v>651</v>
      </c>
      <c r="H8039" s="50" t="s">
        <v>21032</v>
      </c>
      <c r="I8039" s="50">
        <f>(DAX__2019_2020__33[[#This Row],[Adj Close]]-DAX__2019_2020__33[[#This Row],[Adj Open]])/DAX__2019_2020__33[[#This Row],[Adj Open]]</f>
        <v>9.7571313995073097E-3</v>
      </c>
      <c r="J8039" s="50">
        <f>DAX__2019_2020__33[[#This Row],[Adj Close]]-DAX__2019_2020__33[[#This Row],[Adj Open]]</f>
        <v>0.43569446289760805</v>
      </c>
      <c r="K8039" s="50">
        <v>1085536</v>
      </c>
    </row>
    <row r="8040" spans="1:11" x14ac:dyDescent="0.3">
      <c r="A8040" s="51" t="str">
        <f t="shared" si="131"/>
        <v>HEI.DE</v>
      </c>
      <c r="B8040" s="52" t="s">
        <v>546</v>
      </c>
      <c r="C8040" s="50" t="s">
        <v>8543</v>
      </c>
      <c r="D8040" s="50">
        <f>DAX__2019_2020__33[[#This Row],[Open]]*(DAX__2019_2020__33[[#This Row],[Adj Close]]/DAX__2019_2020__33[[#This Row],[Close]])</f>
        <v>44.255339444310941</v>
      </c>
      <c r="E8040" s="50" t="s">
        <v>9872</v>
      </c>
      <c r="F8040" s="50" t="s">
        <v>2235</v>
      </c>
      <c r="G8040" s="50" t="s">
        <v>753</v>
      </c>
      <c r="H8040" s="50" t="s">
        <v>21033</v>
      </c>
      <c r="I8040" s="50">
        <f>(DAX__2019_2020__33[[#This Row],[Adj Close]]-DAX__2019_2020__33[[#This Row],[Adj Open]])/DAX__2019_2020__33[[#This Row],[Adj Open]]</f>
        <v>2.8906513242291057E-2</v>
      </c>
      <c r="J8040" s="50">
        <f>DAX__2019_2020__33[[#This Row],[Adj Close]]-DAX__2019_2020__33[[#This Row],[Adj Open]]</f>
        <v>1.27926755568906</v>
      </c>
      <c r="K8040" s="50">
        <v>868375</v>
      </c>
    </row>
    <row r="8041" spans="1:11" x14ac:dyDescent="0.3">
      <c r="A8041" s="51" t="str">
        <f t="shared" si="131"/>
        <v>HEI.DE</v>
      </c>
      <c r="B8041" s="52" t="s">
        <v>547</v>
      </c>
      <c r="C8041" s="50" t="s">
        <v>2272</v>
      </c>
      <c r="D8041" s="50">
        <f>DAX__2019_2020__33[[#This Row],[Open]]*(DAX__2019_2020__33[[#This Row],[Adj Close]]/DAX__2019_2020__33[[#This Row],[Close]])</f>
        <v>46.025924952073282</v>
      </c>
      <c r="E8041" s="50" t="s">
        <v>8585</v>
      </c>
      <c r="F8041" s="50" t="s">
        <v>19592</v>
      </c>
      <c r="G8041" s="50" t="s">
        <v>8420</v>
      </c>
      <c r="H8041" s="50" t="s">
        <v>20952</v>
      </c>
      <c r="I8041" s="50">
        <f>(DAX__2019_2020__33[[#This Row],[Adj Close]]-DAX__2019_2020__33[[#This Row],[Adj Open]])/DAX__2019_2020__33[[#This Row],[Adj Open]]</f>
        <v>3.7260783997551498E-2</v>
      </c>
      <c r="J8041" s="50">
        <f>DAX__2019_2020__33[[#This Row],[Adj Close]]-DAX__2019_2020__33[[#This Row],[Adj Open]]</f>
        <v>1.7149620479267185</v>
      </c>
      <c r="K8041" s="50">
        <v>985433</v>
      </c>
    </row>
    <row r="8042" spans="1:11" x14ac:dyDescent="0.3">
      <c r="A8042" s="51" t="str">
        <f t="shared" si="131"/>
        <v>HEI.DE</v>
      </c>
      <c r="B8042" s="52" t="s">
        <v>548</v>
      </c>
      <c r="C8042" s="50" t="s">
        <v>5077</v>
      </c>
      <c r="D8042" s="50">
        <f>DAX__2019_2020__33[[#This Row],[Open]]*(DAX__2019_2020__33[[#This Row],[Adj Close]]/DAX__2019_2020__33[[#This Row],[Close]])</f>
        <v>48.204394563986412</v>
      </c>
      <c r="E8042" s="50" t="s">
        <v>5157</v>
      </c>
      <c r="F8042" s="50" t="s">
        <v>853</v>
      </c>
      <c r="G8042" s="50" t="s">
        <v>8687</v>
      </c>
      <c r="H8042" s="50" t="s">
        <v>20973</v>
      </c>
      <c r="I8042" s="50">
        <f>(DAX__2019_2020__33[[#This Row],[Adj Close]]-DAX__2019_2020__33[[#This Row],[Adj Open]])/DAX__2019_2020__33[[#This Row],[Adj Open]]</f>
        <v>1.8846153846153801E-2</v>
      </c>
      <c r="J8042" s="50">
        <f>DAX__2019_2020__33[[#This Row],[Adj Close]]-DAX__2019_2020__33[[#This Row],[Adj Open]]</f>
        <v>0.90846743601358781</v>
      </c>
      <c r="K8042" s="50">
        <v>1049481</v>
      </c>
    </row>
    <row r="8043" spans="1:11" x14ac:dyDescent="0.3">
      <c r="A8043" s="51" t="str">
        <f t="shared" si="131"/>
        <v>HEI.DE</v>
      </c>
      <c r="B8043" s="52" t="s">
        <v>549</v>
      </c>
      <c r="C8043" s="50" t="s">
        <v>8293</v>
      </c>
      <c r="D8043" s="50">
        <f>DAX__2019_2020__33[[#This Row],[Open]]*(DAX__2019_2020__33[[#This Row],[Adj Close]]/DAX__2019_2020__33[[#This Row],[Close]])</f>
        <v>46.350375115899453</v>
      </c>
      <c r="E8043" s="50" t="s">
        <v>9038</v>
      </c>
      <c r="F8043" s="50" t="s">
        <v>844</v>
      </c>
      <c r="G8043" s="50" t="s">
        <v>856</v>
      </c>
      <c r="H8043" s="50" t="s">
        <v>20945</v>
      </c>
      <c r="I8043" s="50">
        <f>(DAX__2019_2020__33[[#This Row],[Adj Close]]-DAX__2019_2020__33[[#This Row],[Adj Open]])/DAX__2019_2020__33[[#This Row],[Adj Open]]</f>
        <v>6.1200019999999938E-2</v>
      </c>
      <c r="J8043" s="50">
        <f>DAX__2019_2020__33[[#This Row],[Adj Close]]-DAX__2019_2020__33[[#This Row],[Adj Open]]</f>
        <v>2.8366438841005461</v>
      </c>
      <c r="K8043" s="50">
        <v>1519487</v>
      </c>
    </row>
    <row r="8044" spans="1:11" x14ac:dyDescent="0.3">
      <c r="A8044" s="51" t="str">
        <f t="shared" si="131"/>
        <v>HEI.DE</v>
      </c>
      <c r="B8044" s="52" t="s">
        <v>550</v>
      </c>
      <c r="C8044" s="50" t="s">
        <v>8138</v>
      </c>
      <c r="D8044" s="50">
        <f>DAX__2019_2020__33[[#This Row],[Open]]*(DAX__2019_2020__33[[#This Row],[Adj Close]]/DAX__2019_2020__33[[#This Row],[Close]])</f>
        <v>50.058405656934731</v>
      </c>
      <c r="E8044" s="50" t="s">
        <v>5074</v>
      </c>
      <c r="F8044" s="50" t="s">
        <v>736</v>
      </c>
      <c r="G8044" s="50" t="s">
        <v>861</v>
      </c>
      <c r="H8044" s="50" t="s">
        <v>21034</v>
      </c>
      <c r="I8044" s="50">
        <f>(DAX__2019_2020__33[[#This Row],[Adj Close]]-DAX__2019_2020__33[[#This Row],[Adj Open]])/DAX__2019_2020__33[[#This Row],[Adj Open]]</f>
        <v>-4.4444814814814885E-3</v>
      </c>
      <c r="J8044" s="50">
        <f>DAX__2019_2020__33[[#This Row],[Adj Close]]-DAX__2019_2020__33[[#This Row],[Adj Open]]</f>
        <v>-0.2224836569347346</v>
      </c>
      <c r="K8044" s="50">
        <v>1556485</v>
      </c>
    </row>
    <row r="8045" spans="1:11" x14ac:dyDescent="0.3">
      <c r="A8045" s="51" t="str">
        <f t="shared" si="131"/>
        <v>HEI.DE</v>
      </c>
      <c r="B8045" s="52" t="s">
        <v>551</v>
      </c>
      <c r="C8045" s="50" t="s">
        <v>21010</v>
      </c>
      <c r="D8045" s="50">
        <f>DAX__2019_2020__33[[#This Row],[Open]]*(DAX__2019_2020__33[[#This Row],[Adj Close]]/DAX__2019_2020__33[[#This Row],[Close]])</f>
        <v>49.724682403398639</v>
      </c>
      <c r="E8045" s="50" t="s">
        <v>9014</v>
      </c>
      <c r="F8045" s="50" t="s">
        <v>20982</v>
      </c>
      <c r="G8045" s="50" t="s">
        <v>9023</v>
      </c>
      <c r="H8045" s="50" t="s">
        <v>21024</v>
      </c>
      <c r="I8045" s="50">
        <f>(DAX__2019_2020__33[[#This Row],[Adj Close]]-DAX__2019_2020__33[[#This Row],[Adj Open]])/DAX__2019_2020__33[[#This Row],[Adj Open]]</f>
        <v>1.9015678952566527E-2</v>
      </c>
      <c r="J8045" s="50">
        <f>DAX__2019_2020__33[[#This Row],[Adj Close]]-DAX__2019_2020__33[[#This Row],[Adj Open]]</f>
        <v>0.94554859660136259</v>
      </c>
      <c r="K8045" s="50">
        <v>1102887</v>
      </c>
    </row>
    <row r="8046" spans="1:11" x14ac:dyDescent="0.3">
      <c r="A8046" s="51" t="str">
        <f t="shared" si="131"/>
        <v>HEI.DE</v>
      </c>
      <c r="B8046" s="52" t="s">
        <v>552</v>
      </c>
      <c r="C8046" s="50" t="s">
        <v>21035</v>
      </c>
      <c r="D8046" s="50">
        <f>DAX__2019_2020__33[[#This Row],[Open]]*(DAX__2019_2020__33[[#This Row],[Adj Close]]/DAX__2019_2020__33[[#This Row],[Close]])</f>
        <v>51.782641767485337</v>
      </c>
      <c r="E8046" s="50" t="s">
        <v>7774</v>
      </c>
      <c r="F8046" s="50" t="s">
        <v>5045</v>
      </c>
      <c r="G8046" s="50" t="s">
        <v>5105</v>
      </c>
      <c r="H8046" s="50" t="s">
        <v>21036</v>
      </c>
      <c r="I8046" s="50">
        <f>(DAX__2019_2020__33[[#This Row],[Adj Close]]-DAX__2019_2020__33[[#This Row],[Adj Open]])/DAX__2019_2020__33[[#This Row],[Adj Open]]</f>
        <v>7.1607052065753973E-3</v>
      </c>
      <c r="J8046" s="50">
        <f>DAX__2019_2020__33[[#This Row],[Adj Close]]-DAX__2019_2020__33[[#This Row],[Adj Open]]</f>
        <v>0.37080023251466088</v>
      </c>
      <c r="K8046" s="50">
        <v>1827057</v>
      </c>
    </row>
    <row r="8047" spans="1:11" x14ac:dyDescent="0.3">
      <c r="A8047" s="51" t="str">
        <f t="shared" si="131"/>
        <v>HEI.DE</v>
      </c>
      <c r="B8047" s="52" t="s">
        <v>553</v>
      </c>
      <c r="C8047" s="50" t="s">
        <v>8733</v>
      </c>
      <c r="D8047" s="50">
        <f>DAX__2019_2020__33[[#This Row],[Open]]*(DAX__2019_2020__33[[#This Row],[Adj Close]]/DAX__2019_2020__33[[#This Row],[Close]])</f>
        <v>52.375925154268081</v>
      </c>
      <c r="E8047" s="50" t="s">
        <v>19151</v>
      </c>
      <c r="F8047" s="50" t="s">
        <v>9013</v>
      </c>
      <c r="G8047" s="50" t="s">
        <v>8740</v>
      </c>
      <c r="H8047" s="50" t="s">
        <v>21037</v>
      </c>
      <c r="I8047" s="50">
        <f>(DAX__2019_2020__33[[#This Row],[Adj Close]]-DAX__2019_2020__33[[#This Row],[Adj Open]])/DAX__2019_2020__33[[#This Row],[Adj Open]]</f>
        <v>3.2566371681416038E-2</v>
      </c>
      <c r="J8047" s="50">
        <f>DAX__2019_2020__33[[#This Row],[Adj Close]]-DAX__2019_2020__33[[#This Row],[Adj Open]]</f>
        <v>1.705693845731922</v>
      </c>
      <c r="K8047" s="50">
        <v>1648454</v>
      </c>
    </row>
    <row r="8048" spans="1:11" x14ac:dyDescent="0.3">
      <c r="A8048" s="51" t="str">
        <f t="shared" si="131"/>
        <v>HEI.DE</v>
      </c>
      <c r="B8048" s="52" t="s">
        <v>554</v>
      </c>
      <c r="C8048" s="50" t="s">
        <v>8740</v>
      </c>
      <c r="D8048" s="50">
        <f>DAX__2019_2020__33[[#This Row],[Open]]*(DAX__2019_2020__33[[#This Row],[Adj Close]]/DAX__2019_2020__33[[#This Row],[Close]])</f>
        <v>54.08161888766692</v>
      </c>
      <c r="E8048" s="50" t="s">
        <v>8757</v>
      </c>
      <c r="F8048" s="50" t="s">
        <v>11726</v>
      </c>
      <c r="G8048" s="50" t="s">
        <v>5115</v>
      </c>
      <c r="H8048" s="50" t="s">
        <v>21038</v>
      </c>
      <c r="I8048" s="50">
        <f>(DAX__2019_2020__33[[#This Row],[Adj Close]]-DAX__2019_2020__33[[#This Row],[Adj Open]])/DAX__2019_2020__33[[#This Row],[Adj Open]]</f>
        <v>-1.0970157696263354E-2</v>
      </c>
      <c r="J8048" s="50">
        <f>DAX__2019_2020__33[[#This Row],[Adj Close]]-DAX__2019_2020__33[[#This Row],[Adj Open]]</f>
        <v>-0.59328388766692086</v>
      </c>
      <c r="K8048" s="50">
        <v>789647</v>
      </c>
    </row>
    <row r="8049" spans="1:11" x14ac:dyDescent="0.3">
      <c r="A8049" s="51" t="str">
        <f t="shared" si="131"/>
        <v>HEI.DE</v>
      </c>
      <c r="B8049" s="52" t="s">
        <v>555</v>
      </c>
      <c r="C8049" s="50" t="s">
        <v>9729</v>
      </c>
      <c r="D8049" s="50">
        <f>DAX__2019_2020__33[[#This Row],[Open]]*(DAX__2019_2020__33[[#This Row],[Adj Close]]/DAX__2019_2020__33[[#This Row],[Close]])</f>
        <v>52.820890077965061</v>
      </c>
      <c r="E8049" s="50" t="s">
        <v>8940</v>
      </c>
      <c r="F8049" s="50" t="s">
        <v>9537</v>
      </c>
      <c r="G8049" s="50" t="s">
        <v>9677</v>
      </c>
      <c r="H8049" s="50" t="s">
        <v>21039</v>
      </c>
      <c r="I8049" s="50">
        <f>(DAX__2019_2020__33[[#This Row],[Adj Close]]-DAX__2019_2020__33[[#This Row],[Adj Open]])/DAX__2019_2020__33[[#This Row],[Adj Open]]</f>
        <v>-3.5101790101783328E-4</v>
      </c>
      <c r="J8049" s="50">
        <f>DAX__2019_2020__33[[#This Row],[Adj Close]]-DAX__2019_2020__33[[#This Row],[Adj Open]]</f>
        <v>-1.8541077965060992E-2</v>
      </c>
      <c r="K8049" s="50">
        <v>772555</v>
      </c>
    </row>
    <row r="8050" spans="1:11" x14ac:dyDescent="0.3">
      <c r="A8050" s="51" t="str">
        <f t="shared" si="131"/>
        <v>HEI.DE</v>
      </c>
      <c r="B8050" s="52" t="s">
        <v>556</v>
      </c>
      <c r="C8050" s="50" t="s">
        <v>5048</v>
      </c>
      <c r="D8050" s="50">
        <f>DAX__2019_2020__33[[#This Row],[Open]]*(DAX__2019_2020__33[[#This Row],[Adj Close]]/DAX__2019_2020__33[[#This Row],[Close]])</f>
        <v>52.394467040000002</v>
      </c>
      <c r="E8050" s="50" t="s">
        <v>9570</v>
      </c>
      <c r="F8050" s="50" t="s">
        <v>9695</v>
      </c>
      <c r="G8050" s="50" t="s">
        <v>5089</v>
      </c>
      <c r="H8050" s="50" t="s">
        <v>21040</v>
      </c>
      <c r="I8050" s="50">
        <f>(DAX__2019_2020__33[[#This Row],[Adj Close]]-DAX__2019_2020__33[[#This Row],[Adj Open]])/DAX__2019_2020__33[[#This Row],[Adj Open]]</f>
        <v>3.503184713375794E-2</v>
      </c>
      <c r="J8050" s="50">
        <f>DAX__2019_2020__33[[#This Row],[Adj Close]]-DAX__2019_2020__33[[#This Row],[Adj Open]]</f>
        <v>1.8354749599999991</v>
      </c>
      <c r="K8050" s="50">
        <v>1422175</v>
      </c>
    </row>
    <row r="8051" spans="1:11" x14ac:dyDescent="0.3">
      <c r="A8051" s="51" t="str">
        <f t="shared" si="131"/>
        <v>HEI.DE</v>
      </c>
      <c r="B8051" s="52" t="s">
        <v>557</v>
      </c>
      <c r="C8051" s="50" t="s">
        <v>5178</v>
      </c>
      <c r="D8051" s="50">
        <f>DAX__2019_2020__33[[#This Row],[Open]]*(DAX__2019_2020__33[[#This Row],[Adj Close]]/DAX__2019_2020__33[[#This Row],[Close]])</f>
        <v>54.971545161257268</v>
      </c>
      <c r="E8051" s="50" t="s">
        <v>18935</v>
      </c>
      <c r="F8051" s="50" t="s">
        <v>11720</v>
      </c>
      <c r="G8051" s="50" t="s">
        <v>5175</v>
      </c>
      <c r="H8051" s="50" t="s">
        <v>21041</v>
      </c>
      <c r="I8051" s="50">
        <f>(DAX__2019_2020__33[[#This Row],[Adj Close]]-DAX__2019_2020__33[[#This Row],[Adj Open]])/DAX__2019_2020__33[[#This Row],[Adj Open]]</f>
        <v>8.7689883434905712E-3</v>
      </c>
      <c r="J8051" s="50">
        <f>DAX__2019_2020__33[[#This Row],[Adj Close]]-DAX__2019_2020__33[[#This Row],[Adj Open]]</f>
        <v>0.48204483874273052</v>
      </c>
      <c r="K8051" s="50">
        <v>920835</v>
      </c>
    </row>
    <row r="8052" spans="1:11" x14ac:dyDescent="0.3">
      <c r="A8052" s="51" t="str">
        <f t="shared" si="131"/>
        <v>HEI.DE</v>
      </c>
      <c r="B8052" s="52" t="s">
        <v>558</v>
      </c>
      <c r="C8052" s="50" t="s">
        <v>11320</v>
      </c>
      <c r="D8052" s="50">
        <f>DAX__2019_2020__33[[#This Row],[Open]]*(DAX__2019_2020__33[[#This Row],[Adj Close]]/DAX__2019_2020__33[[#This Row],[Close]])</f>
        <v>55.397968715854304</v>
      </c>
      <c r="E8052" s="50" t="s">
        <v>7289</v>
      </c>
      <c r="F8052" s="50" t="s">
        <v>7627</v>
      </c>
      <c r="G8052" s="50" t="s">
        <v>11742</v>
      </c>
      <c r="H8052" s="50" t="s">
        <v>21042</v>
      </c>
      <c r="I8052" s="50">
        <f>(DAX__2019_2020__33[[#This Row],[Adj Close]]-DAX__2019_2020__33[[#This Row],[Adj Open]])/DAX__2019_2020__33[[#This Row],[Adj Open]]</f>
        <v>3.0120650271774226E-3</v>
      </c>
      <c r="J8052" s="50">
        <f>DAX__2019_2020__33[[#This Row],[Adj Close]]-DAX__2019_2020__33[[#This Row],[Adj Open]]</f>
        <v>0.16686228414569371</v>
      </c>
      <c r="K8052" s="50">
        <v>742380</v>
      </c>
    </row>
    <row r="8053" spans="1:11" x14ac:dyDescent="0.3">
      <c r="A8053" s="51" t="str">
        <f t="shared" si="131"/>
        <v>HEI.DE</v>
      </c>
      <c r="B8053" s="52" t="s">
        <v>559</v>
      </c>
      <c r="C8053" s="50" t="s">
        <v>4962</v>
      </c>
      <c r="D8053" s="50">
        <f>DAX__2019_2020__33[[#This Row],[Open]]*(DAX__2019_2020__33[[#This Row],[Adj Close]]/DAX__2019_2020__33[[#This Row],[Close]])</f>
        <v>55.620452379386926</v>
      </c>
      <c r="E8053" s="50" t="s">
        <v>7605</v>
      </c>
      <c r="F8053" s="50" t="s">
        <v>7706</v>
      </c>
      <c r="G8053" s="50" t="s">
        <v>11742</v>
      </c>
      <c r="H8053" s="50" t="s">
        <v>21042</v>
      </c>
      <c r="I8053" s="50">
        <f>(DAX__2019_2020__33[[#This Row],[Adj Close]]-DAX__2019_2020__33[[#This Row],[Adj Open]])/DAX__2019_2020__33[[#This Row],[Adj Open]]</f>
        <v>-1.0000166666666844E-3</v>
      </c>
      <c r="J8053" s="50">
        <f>DAX__2019_2020__33[[#This Row],[Adj Close]]-DAX__2019_2020__33[[#This Row],[Adj Open]]</f>
        <v>-5.5621379386927572E-2</v>
      </c>
      <c r="K8053" s="50">
        <v>614802</v>
      </c>
    </row>
    <row r="8054" spans="1:11" x14ac:dyDescent="0.3">
      <c r="A8054" s="51" t="str">
        <f t="shared" si="131"/>
        <v>HEI.DE</v>
      </c>
      <c r="B8054" s="52" t="s">
        <v>560</v>
      </c>
      <c r="C8054" s="50" t="s">
        <v>19112</v>
      </c>
      <c r="D8054" s="50">
        <f>DAX__2019_2020__33[[#This Row],[Open]]*(DAX__2019_2020__33[[#This Row],[Adj Close]]/DAX__2019_2020__33[[#This Row],[Close]])</f>
        <v>55.175489685928575</v>
      </c>
      <c r="E8054" s="50" t="s">
        <v>7706</v>
      </c>
      <c r="F8054" s="50" t="s">
        <v>4978</v>
      </c>
      <c r="G8054" s="50" t="s">
        <v>8754</v>
      </c>
      <c r="H8054" s="50" t="s">
        <v>21043</v>
      </c>
      <c r="I8054" s="50">
        <f>(DAX__2019_2020__33[[#This Row],[Adj Close]]-DAX__2019_2020__33[[#This Row],[Adj Open]])/DAX__2019_2020__33[[#This Row],[Adj Open]]</f>
        <v>-1.9153209005376332E-2</v>
      </c>
      <c r="J8054" s="50">
        <f>DAX__2019_2020__33[[#This Row],[Adj Close]]-DAX__2019_2020__33[[#This Row],[Adj Open]]</f>
        <v>-1.0567876859285761</v>
      </c>
      <c r="K8054" s="50">
        <v>700102</v>
      </c>
    </row>
    <row r="8055" spans="1:11" x14ac:dyDescent="0.3">
      <c r="A8055" s="51" t="str">
        <f t="shared" si="131"/>
        <v>HEI.DE</v>
      </c>
      <c r="B8055" s="52" t="s">
        <v>561</v>
      </c>
      <c r="C8055" s="50" t="s">
        <v>7813</v>
      </c>
      <c r="D8055" s="50">
        <f>DAX__2019_2020__33[[#This Row],[Open]]*(DAX__2019_2020__33[[#This Row],[Adj Close]]/DAX__2019_2020__33[[#This Row],[Close]])</f>
        <v>53.988919522237062</v>
      </c>
      <c r="E8055" s="50" t="s">
        <v>9111</v>
      </c>
      <c r="F8055" s="50" t="s">
        <v>9687</v>
      </c>
      <c r="G8055" s="50" t="s">
        <v>7816</v>
      </c>
      <c r="H8055" s="50" t="s">
        <v>21044</v>
      </c>
      <c r="I8055" s="50">
        <f>(DAX__2019_2020__33[[#This Row],[Adj Close]]-DAX__2019_2020__33[[#This Row],[Adj Open]])/DAX__2019_2020__33[[#This Row],[Adj Open]]</f>
        <v>5.494488135491549E-3</v>
      </c>
      <c r="J8055" s="50">
        <f>DAX__2019_2020__33[[#This Row],[Adj Close]]-DAX__2019_2020__33[[#This Row],[Adj Open]]</f>
        <v>0.29664147776293959</v>
      </c>
      <c r="K8055" s="50">
        <v>571959</v>
      </c>
    </row>
    <row r="8056" spans="1:11" x14ac:dyDescent="0.3">
      <c r="A8056" s="51" t="str">
        <f t="shared" si="131"/>
        <v>HEI.DE</v>
      </c>
      <c r="B8056" s="52" t="s">
        <v>562</v>
      </c>
      <c r="C8056" s="50" t="s">
        <v>9657</v>
      </c>
      <c r="D8056" s="50">
        <f>DAX__2019_2020__33[[#This Row],[Open]]*(DAX__2019_2020__33[[#This Row],[Adj Close]]/DAX__2019_2020__33[[#This Row],[Close]])</f>
        <v>54.359719246812588</v>
      </c>
      <c r="E8056" s="50" t="s">
        <v>8810</v>
      </c>
      <c r="F8056" s="50" t="s">
        <v>9657</v>
      </c>
      <c r="G8056" s="50" t="s">
        <v>9101</v>
      </c>
      <c r="H8056" s="50" t="s">
        <v>21045</v>
      </c>
      <c r="I8056" s="50">
        <f>(DAX__2019_2020__33[[#This Row],[Adj Close]]-DAX__2019_2020__33[[#This Row],[Adj Open]])/DAX__2019_2020__33[[#This Row],[Adj Open]]</f>
        <v>8.5266031467700829E-3</v>
      </c>
      <c r="J8056" s="50">
        <f>DAX__2019_2020__33[[#This Row],[Adj Close]]-DAX__2019_2020__33[[#This Row],[Adj Open]]</f>
        <v>0.46350375318741044</v>
      </c>
      <c r="K8056" s="50">
        <v>441461</v>
      </c>
    </row>
    <row r="8057" spans="1:11" x14ac:dyDescent="0.3">
      <c r="A8057" s="51" t="str">
        <f t="shared" si="131"/>
        <v>HEI.DE</v>
      </c>
      <c r="B8057" s="52" t="s">
        <v>563</v>
      </c>
      <c r="C8057" s="50" t="s">
        <v>11340</v>
      </c>
      <c r="D8057" s="50">
        <f>DAX__2019_2020__33[[#This Row],[Open]]*(DAX__2019_2020__33[[#This Row],[Adj Close]]/DAX__2019_2020__33[[#This Row],[Close]])</f>
        <v>55.23111321222683</v>
      </c>
      <c r="E8057" s="50" t="s">
        <v>7894</v>
      </c>
      <c r="F8057" s="50" t="s">
        <v>11340</v>
      </c>
      <c r="G8057" s="50" t="s">
        <v>8115</v>
      </c>
      <c r="H8057" s="50" t="s">
        <v>21046</v>
      </c>
      <c r="I8057" s="50">
        <f>(DAX__2019_2020__33[[#This Row],[Adj Close]]-DAX__2019_2020__33[[#This Row],[Adj Open]])/DAX__2019_2020__33[[#This Row],[Adj Open]]</f>
        <v>1.9469620024517537E-2</v>
      </c>
      <c r="J8057" s="50">
        <f>DAX__2019_2020__33[[#This Row],[Adj Close]]-DAX__2019_2020__33[[#This Row],[Adj Open]]</f>
        <v>1.0753287877731665</v>
      </c>
      <c r="K8057" s="50">
        <v>854827</v>
      </c>
    </row>
    <row r="8058" spans="1:11" x14ac:dyDescent="0.3">
      <c r="A8058" s="51" t="str">
        <f t="shared" si="131"/>
        <v>HEI.DE</v>
      </c>
      <c r="B8058" s="52" t="s">
        <v>564</v>
      </c>
      <c r="C8058" s="50" t="s">
        <v>5005</v>
      </c>
      <c r="D8058" s="50">
        <f>DAX__2019_2020__33[[#This Row],[Open]]*(DAX__2019_2020__33[[#This Row],[Adj Close]]/DAX__2019_2020__33[[#This Row],[Close]])</f>
        <v>56.547458594259624</v>
      </c>
      <c r="E8058" s="50" t="s">
        <v>8781</v>
      </c>
      <c r="F8058" s="50" t="s">
        <v>7712</v>
      </c>
      <c r="G8058" s="50" t="s">
        <v>7633</v>
      </c>
      <c r="H8058" s="50" t="s">
        <v>21047</v>
      </c>
      <c r="I8058" s="50">
        <f>(DAX__2019_2020__33[[#This Row],[Adj Close]]-DAX__2019_2020__33[[#This Row],[Adj Open]])/DAX__2019_2020__33[[#This Row],[Adj Open]]</f>
        <v>5.2459016393442649E-3</v>
      </c>
      <c r="J8058" s="50">
        <f>DAX__2019_2020__33[[#This Row],[Adj Close]]-DAX__2019_2020__33[[#This Row],[Adj Open]]</f>
        <v>0.29664240574037848</v>
      </c>
      <c r="K8058" s="50">
        <v>725257</v>
      </c>
    </row>
    <row r="8059" spans="1:11" x14ac:dyDescent="0.3">
      <c r="A8059" s="51" t="str">
        <f t="shared" si="131"/>
        <v>HEI.DE</v>
      </c>
      <c r="B8059" s="52" t="s">
        <v>565</v>
      </c>
      <c r="C8059" s="50" t="s">
        <v>7711</v>
      </c>
      <c r="D8059" s="50">
        <f>DAX__2019_2020__33[[#This Row],[Open]]*(DAX__2019_2020__33[[#This Row],[Adj Close]]/DAX__2019_2020__33[[#This Row],[Close]])</f>
        <v>56.677239277321767</v>
      </c>
      <c r="E8059" s="50" t="s">
        <v>8950</v>
      </c>
      <c r="F8059" s="50" t="s">
        <v>5004</v>
      </c>
      <c r="G8059" s="50" t="s">
        <v>7645</v>
      </c>
      <c r="H8059" s="50" t="s">
        <v>21048</v>
      </c>
      <c r="I8059" s="50">
        <f>(DAX__2019_2020__33[[#This Row],[Adj Close]]-DAX__2019_2020__33[[#This Row],[Adj Open]])/DAX__2019_2020__33[[#This Row],[Adj Open]]</f>
        <v>-2.6169284039406779E-3</v>
      </c>
      <c r="J8059" s="50">
        <f>DAX__2019_2020__33[[#This Row],[Adj Close]]-DAX__2019_2020__33[[#This Row],[Adj Open]]</f>
        <v>-0.14832027732176556</v>
      </c>
      <c r="K8059" s="50">
        <v>449545</v>
      </c>
    </row>
    <row r="8060" spans="1:11" x14ac:dyDescent="0.3">
      <c r="A8060" s="51" t="str">
        <f t="shared" si="131"/>
        <v>HEI.DE</v>
      </c>
      <c r="B8060" s="52" t="s">
        <v>566</v>
      </c>
      <c r="C8060" s="50" t="s">
        <v>5170</v>
      </c>
      <c r="D8060" s="50">
        <f>DAX__2019_2020__33[[#This Row],[Open]]*(DAX__2019_2020__33[[#This Row],[Adj Close]]/DAX__2019_2020__33[[#This Row],[Close]])</f>
        <v>56.269356427833955</v>
      </c>
      <c r="E8060" s="50" t="s">
        <v>8110</v>
      </c>
      <c r="F8060" s="50" t="s">
        <v>11839</v>
      </c>
      <c r="G8060" s="50" t="s">
        <v>5004</v>
      </c>
      <c r="H8060" s="50" t="s">
        <v>21049</v>
      </c>
      <c r="I8060" s="50">
        <f>(DAX__2019_2020__33[[#This Row],[Adj Close]]-DAX__2019_2020__33[[#This Row],[Adj Open]])/DAX__2019_2020__33[[#This Row],[Adj Open]]</f>
        <v>-3.2949093361630522E-3</v>
      </c>
      <c r="J8060" s="50">
        <f>DAX__2019_2020__33[[#This Row],[Adj Close]]-DAX__2019_2020__33[[#This Row],[Adj Open]]</f>
        <v>-0.18540242783395655</v>
      </c>
      <c r="K8060" s="50">
        <v>439371</v>
      </c>
    </row>
    <row r="8061" spans="1:11" x14ac:dyDescent="0.3">
      <c r="A8061" s="51" t="str">
        <f t="shared" si="131"/>
        <v>HEI.DE</v>
      </c>
      <c r="B8061" s="52" t="s">
        <v>567</v>
      </c>
      <c r="C8061" s="50" t="s">
        <v>4983</v>
      </c>
      <c r="D8061" s="50">
        <f>DAX__2019_2020__33[[#This Row],[Open]]*(DAX__2019_2020__33[[#This Row],[Adj Close]]/DAX__2019_2020__33[[#This Row],[Close]])</f>
        <v>55.657530745994229</v>
      </c>
      <c r="E8061" s="50" t="s">
        <v>5277</v>
      </c>
      <c r="F8061" s="50" t="s">
        <v>19112</v>
      </c>
      <c r="G8061" s="50" t="s">
        <v>9116</v>
      </c>
      <c r="H8061" s="50" t="s">
        <v>21050</v>
      </c>
      <c r="I8061" s="50">
        <f>(DAX__2019_2020__33[[#This Row],[Adj Close]]-DAX__2019_2020__33[[#This Row],[Adj Open]])/DAX__2019_2020__33[[#This Row],[Adj Open]]</f>
        <v>-8.3277813403101839E-3</v>
      </c>
      <c r="J8061" s="50">
        <f>DAX__2019_2020__33[[#This Row],[Adj Close]]-DAX__2019_2020__33[[#This Row],[Adj Open]]</f>
        <v>-0.46350374599423105</v>
      </c>
      <c r="K8061" s="50">
        <v>1078581</v>
      </c>
    </row>
    <row r="8062" spans="1:11" x14ac:dyDescent="0.3">
      <c r="A8062" s="51" t="str">
        <f t="shared" si="131"/>
        <v>HEI.DE</v>
      </c>
      <c r="B8062" s="52" t="s">
        <v>568</v>
      </c>
      <c r="C8062" s="50" t="s">
        <v>19098</v>
      </c>
      <c r="D8062" s="50">
        <f>DAX__2019_2020__33[[#This Row],[Open]]*(DAX__2019_2020__33[[#This Row],[Adj Close]]/DAX__2019_2020__33[[#This Row],[Close]])</f>
        <v>55.416512233221724</v>
      </c>
      <c r="E8062" s="50" t="s">
        <v>5368</v>
      </c>
      <c r="F8062" s="50" t="s">
        <v>5163</v>
      </c>
      <c r="G8062" s="50" t="s">
        <v>4988</v>
      </c>
      <c r="H8062" s="50" t="s">
        <v>21051</v>
      </c>
      <c r="I8062" s="50">
        <f>(DAX__2019_2020__33[[#This Row],[Adj Close]]-DAX__2019_2020__33[[#This Row],[Adj Open]])/DAX__2019_2020__33[[#This Row],[Adj Open]]</f>
        <v>1.3047875761925082E-2</v>
      </c>
      <c r="J8062" s="50">
        <f>DAX__2019_2020__33[[#This Row],[Adj Close]]-DAX__2019_2020__33[[#This Row],[Adj Open]]</f>
        <v>0.72306776677827855</v>
      </c>
      <c r="K8062" s="50">
        <v>625672</v>
      </c>
    </row>
    <row r="8063" spans="1:11" x14ac:dyDescent="0.3">
      <c r="A8063" s="51" t="str">
        <f t="shared" si="131"/>
        <v>HEI.DE</v>
      </c>
      <c r="B8063" s="52" t="s">
        <v>569</v>
      </c>
      <c r="C8063" s="50" t="s">
        <v>5613</v>
      </c>
      <c r="D8063" s="50">
        <f>DAX__2019_2020__33[[#This Row],[Open]]*(DAX__2019_2020__33[[#This Row],[Adj Close]]/DAX__2019_2020__33[[#This Row],[Close]])</f>
        <v>56.15811710253184</v>
      </c>
      <c r="E8063" s="50" t="s">
        <v>7641</v>
      </c>
      <c r="F8063" s="50" t="s">
        <v>4991</v>
      </c>
      <c r="G8063" s="50" t="s">
        <v>8947</v>
      </c>
      <c r="H8063" s="50" t="s">
        <v>21052</v>
      </c>
      <c r="I8063" s="50">
        <f>(DAX__2019_2020__33[[#This Row],[Adj Close]]-DAX__2019_2020__33[[#This Row],[Adj Open]])/DAX__2019_2020__33[[#This Row],[Adj Open]]</f>
        <v>1.6506767365243693E-3</v>
      </c>
      <c r="J8063" s="50">
        <f>DAX__2019_2020__33[[#This Row],[Adj Close]]-DAX__2019_2020__33[[#This Row],[Adj Open]]</f>
        <v>9.2698897468160624E-2</v>
      </c>
      <c r="K8063" s="50">
        <v>485868</v>
      </c>
    </row>
    <row r="8064" spans="1:11" x14ac:dyDescent="0.3">
      <c r="A8064" s="51" t="str">
        <f t="shared" si="131"/>
        <v>HEI.DE</v>
      </c>
      <c r="B8064" s="52" t="s">
        <v>570</v>
      </c>
      <c r="C8064" s="50" t="s">
        <v>4984</v>
      </c>
      <c r="D8064" s="50">
        <f>DAX__2019_2020__33[[#This Row],[Open]]*(DAX__2019_2020__33[[#This Row],[Adj Close]]/DAX__2019_2020__33[[#This Row],[Close]])</f>
        <v>56.176655544998162</v>
      </c>
      <c r="E8064" s="50" t="s">
        <v>8947</v>
      </c>
      <c r="F8064" s="50" t="s">
        <v>18935</v>
      </c>
      <c r="G8064" s="50" t="s">
        <v>7605</v>
      </c>
      <c r="H8064" s="50" t="s">
        <v>21053</v>
      </c>
      <c r="I8064" s="50">
        <f>(DAX__2019_2020__33[[#This Row],[Adj Close]]-DAX__2019_2020__33[[#This Row],[Adj Open]])/DAX__2019_2020__33[[#This Row],[Adj Open]]</f>
        <v>-7.5907428247769474E-3</v>
      </c>
      <c r="J8064" s="50">
        <f>DAX__2019_2020__33[[#This Row],[Adj Close]]-DAX__2019_2020__33[[#This Row],[Adj Open]]</f>
        <v>-0.4264225449981609</v>
      </c>
      <c r="K8064" s="50">
        <v>615071</v>
      </c>
    </row>
    <row r="8065" spans="1:11" x14ac:dyDescent="0.3">
      <c r="A8065" s="51" t="str">
        <f t="shared" si="131"/>
        <v>HEI.DE</v>
      </c>
      <c r="B8065" s="52" t="s">
        <v>571</v>
      </c>
      <c r="C8065" s="50" t="s">
        <v>7826</v>
      </c>
      <c r="D8065" s="50">
        <f>DAX__2019_2020__33[[#This Row],[Open]]*(DAX__2019_2020__33[[#This Row],[Adj Close]]/DAX__2019_2020__33[[#This Row],[Close]])</f>
        <v>55.787309923466609</v>
      </c>
      <c r="E8065" s="50" t="s">
        <v>7651</v>
      </c>
      <c r="F8065" s="50" t="s">
        <v>7289</v>
      </c>
      <c r="G8065" s="50" t="s">
        <v>7748</v>
      </c>
      <c r="H8065" s="50" t="s">
        <v>21054</v>
      </c>
      <c r="I8065" s="50">
        <f>(DAX__2019_2020__33[[#This Row],[Adj Close]]-DAX__2019_2020__33[[#This Row],[Adj Open]])/DAX__2019_2020__33[[#This Row],[Adj Open]]</f>
        <v>3.3235294117648858E-4</v>
      </c>
      <c r="J8065" s="50">
        <f>DAX__2019_2020__33[[#This Row],[Adj Close]]-DAX__2019_2020__33[[#This Row],[Adj Open]]</f>
        <v>1.8541076533388434E-2</v>
      </c>
      <c r="K8065" s="50">
        <v>626271</v>
      </c>
    </row>
    <row r="8066" spans="1:11" x14ac:dyDescent="0.3">
      <c r="A8066" s="51" t="str">
        <f t="shared" si="131"/>
        <v>HEI.DE</v>
      </c>
      <c r="B8066" s="52" t="s">
        <v>572</v>
      </c>
      <c r="C8066" s="50" t="s">
        <v>7710</v>
      </c>
      <c r="D8066" s="50">
        <f>DAX__2019_2020__33[[#This Row],[Open]]*(DAX__2019_2020__33[[#This Row],[Adj Close]]/DAX__2019_2020__33[[#This Row],[Close]])</f>
        <v>55.991256477670966</v>
      </c>
      <c r="E8066" s="50" t="s">
        <v>9213</v>
      </c>
      <c r="F8066" s="50" t="s">
        <v>8972</v>
      </c>
      <c r="G8066" s="50" t="s">
        <v>19112</v>
      </c>
      <c r="H8066" s="50" t="s">
        <v>21055</v>
      </c>
      <c r="I8066" s="50">
        <f>(DAX__2019_2020__33[[#This Row],[Adj Close]]-DAX__2019_2020__33[[#This Row],[Adj Open]])/DAX__2019_2020__33[[#This Row],[Adj Open]]</f>
        <v>-1.456956905398772E-2</v>
      </c>
      <c r="J8066" s="50">
        <f>DAX__2019_2020__33[[#This Row],[Adj Close]]-DAX__2019_2020__33[[#This Row],[Adj Open]]</f>
        <v>-0.81576847767096439</v>
      </c>
      <c r="K8066" s="50">
        <v>736621</v>
      </c>
    </row>
    <row r="8067" spans="1:11" x14ac:dyDescent="0.3">
      <c r="A8067" s="51" t="str">
        <f t="shared" si="131"/>
        <v>HEI.DE</v>
      </c>
      <c r="B8067" s="52" t="s">
        <v>573</v>
      </c>
      <c r="C8067" s="50" t="s">
        <v>7706</v>
      </c>
      <c r="D8067" s="50">
        <f>DAX__2019_2020__33[[#This Row],[Open]]*(DAX__2019_2020__33[[#This Row],[Adj Close]]/DAX__2019_2020__33[[#This Row],[Close]])</f>
        <v>55.212570605007549</v>
      </c>
      <c r="E8067" s="50" t="s">
        <v>19260</v>
      </c>
      <c r="F8067" s="50" t="s">
        <v>9124</v>
      </c>
      <c r="G8067" s="50" t="s">
        <v>4962</v>
      </c>
      <c r="H8067" s="50" t="s">
        <v>21056</v>
      </c>
      <c r="I8067" s="50">
        <f>(DAX__2019_2020__33[[#This Row],[Adj Close]]-DAX__2019_2020__33[[#This Row],[Adj Open]])/DAX__2019_2020__33[[#This Row],[Adj Open]]</f>
        <v>7.3874914810696237E-3</v>
      </c>
      <c r="J8067" s="50">
        <f>DAX__2019_2020__33[[#This Row],[Adj Close]]-DAX__2019_2020__33[[#This Row],[Adj Open]]</f>
        <v>0.40788239499244838</v>
      </c>
      <c r="K8067" s="50">
        <v>546841</v>
      </c>
    </row>
    <row r="8068" spans="1:11" x14ac:dyDescent="0.3">
      <c r="A8068" s="51" t="str">
        <f t="shared" si="131"/>
        <v>HEI.DE</v>
      </c>
      <c r="B8068" s="52" t="s">
        <v>574</v>
      </c>
      <c r="C8068" s="50" t="s">
        <v>7708</v>
      </c>
      <c r="D8068" s="50">
        <f>DAX__2019_2020__33[[#This Row],[Open]]*(DAX__2019_2020__33[[#This Row],[Adj Close]]/DAX__2019_2020__33[[#This Row],[Close]])</f>
        <v>55.824393911523558</v>
      </c>
      <c r="E8068" s="50" t="s">
        <v>18933</v>
      </c>
      <c r="F8068" s="50" t="s">
        <v>11340</v>
      </c>
      <c r="G8068" s="50" t="s">
        <v>8810</v>
      </c>
      <c r="H8068" s="50" t="s">
        <v>21057</v>
      </c>
      <c r="I8068" s="50">
        <f>(DAX__2019_2020__33[[#This Row],[Adj Close]]-DAX__2019_2020__33[[#This Row],[Adj Open]])/DAX__2019_2020__33[[#This Row],[Adj Open]]</f>
        <v>-8.6350048383426956E-3</v>
      </c>
      <c r="J8068" s="50">
        <f>DAX__2019_2020__33[[#This Row],[Adj Close]]-DAX__2019_2020__33[[#This Row],[Adj Open]]</f>
        <v>-0.48204391152355441</v>
      </c>
      <c r="K8068" s="50">
        <v>469292</v>
      </c>
    </row>
    <row r="8069" spans="1:11" x14ac:dyDescent="0.3">
      <c r="A8069" s="51" t="str">
        <f t="shared" si="131"/>
        <v>HEI.DE</v>
      </c>
      <c r="B8069" s="52" t="s">
        <v>575</v>
      </c>
      <c r="C8069" s="50" t="s">
        <v>8117</v>
      </c>
      <c r="D8069" s="50">
        <f>DAX__2019_2020__33[[#This Row],[Open]]*(DAX__2019_2020__33[[#This Row],[Adj Close]]/DAX__2019_2020__33[[#This Row],[Close]])</f>
        <v>55.379435085992263</v>
      </c>
      <c r="E8069" s="50" t="s">
        <v>7621</v>
      </c>
      <c r="F8069" s="50" t="s">
        <v>5053</v>
      </c>
      <c r="G8069" s="50" t="s">
        <v>7627</v>
      </c>
      <c r="H8069" s="50" t="s">
        <v>21058</v>
      </c>
      <c r="I8069" s="50">
        <f>(DAX__2019_2020__33[[#This Row],[Adj Close]]-DAX__2019_2020__33[[#This Row],[Adj Open]])/DAX__2019_2020__33[[#This Row],[Adj Open]]</f>
        <v>-1.1382674543599848E-2</v>
      </c>
      <c r="J8069" s="50">
        <f>DAX__2019_2020__33[[#This Row],[Adj Close]]-DAX__2019_2020__33[[#This Row],[Adj Open]]</f>
        <v>-0.6303660859922644</v>
      </c>
      <c r="K8069" s="50">
        <v>797811</v>
      </c>
    </row>
    <row r="8070" spans="1:11" x14ac:dyDescent="0.3">
      <c r="A8070" s="51" t="str">
        <f t="shared" si="131"/>
        <v>HEI.DE</v>
      </c>
      <c r="B8070" s="52" t="s">
        <v>576</v>
      </c>
      <c r="C8070" s="50" t="s">
        <v>9549</v>
      </c>
      <c r="D8070" s="50">
        <f>DAX__2019_2020__33[[#This Row],[Open]]*(DAX__2019_2020__33[[#This Row],[Adj Close]]/DAX__2019_2020__33[[#This Row],[Close]])</f>
        <v>54.433882786452166</v>
      </c>
      <c r="E8070" s="50" t="s">
        <v>9108</v>
      </c>
      <c r="F8070" s="50" t="s">
        <v>11781</v>
      </c>
      <c r="G8070" s="50" t="s">
        <v>8740</v>
      </c>
      <c r="H8070" s="50" t="s">
        <v>21037</v>
      </c>
      <c r="I8070" s="50">
        <f>(DAX__2019_2020__33[[#This Row],[Adj Close]]-DAX__2019_2020__33[[#This Row],[Adj Open]])/DAX__2019_2020__33[[#This Row],[Adj Open]]</f>
        <v>-6.4714065655414954E-3</v>
      </c>
      <c r="J8070" s="50">
        <f>DAX__2019_2020__33[[#This Row],[Adj Close]]-DAX__2019_2020__33[[#This Row],[Adj Open]]</f>
        <v>-0.35226378645216272</v>
      </c>
      <c r="K8070" s="50">
        <v>629430</v>
      </c>
    </row>
    <row r="8071" spans="1:11" x14ac:dyDescent="0.3">
      <c r="A8071" s="51" t="str">
        <f t="shared" si="131"/>
        <v>HEI.DE</v>
      </c>
      <c r="B8071" s="52" t="s">
        <v>577</v>
      </c>
      <c r="C8071" s="50" t="s">
        <v>9121</v>
      </c>
      <c r="D8071" s="50">
        <f>DAX__2019_2020__33[[#This Row],[Open]]*(DAX__2019_2020__33[[#This Row],[Adj Close]]/DAX__2019_2020__33[[#This Row],[Close]])</f>
        <v>54.58220355594154</v>
      </c>
      <c r="E8071" s="50" t="s">
        <v>4975</v>
      </c>
      <c r="F8071" s="50" t="s">
        <v>5053</v>
      </c>
      <c r="G8071" s="50" t="s">
        <v>11763</v>
      </c>
      <c r="H8071" s="50" t="s">
        <v>21059</v>
      </c>
      <c r="I8071" s="50">
        <f>(DAX__2019_2020__33[[#This Row],[Adj Close]]-DAX__2019_2020__33[[#This Row],[Adj Open]])/DAX__2019_2020__33[[#This Row],[Adj Open]]</f>
        <v>-5.7744564236676156E-3</v>
      </c>
      <c r="J8071" s="50">
        <f>DAX__2019_2020__33[[#This Row],[Adj Close]]-DAX__2019_2020__33[[#This Row],[Adj Open]]</f>
        <v>-0.31518255594153999</v>
      </c>
      <c r="K8071" s="50">
        <v>477569</v>
      </c>
    </row>
    <row r="8072" spans="1:11" x14ac:dyDescent="0.3">
      <c r="A8072" s="51" t="str">
        <f t="shared" si="131"/>
        <v>HEI.DE</v>
      </c>
      <c r="B8072" s="52" t="s">
        <v>578</v>
      </c>
      <c r="C8072" s="50" t="s">
        <v>18928</v>
      </c>
      <c r="D8072" s="50">
        <f>DAX__2019_2020__33[[#This Row],[Open]]*(DAX__2019_2020__33[[#This Row],[Adj Close]]/DAX__2019_2020__33[[#This Row],[Close]])</f>
        <v>54.341180979815263</v>
      </c>
      <c r="E8072" s="50" t="s">
        <v>7704</v>
      </c>
      <c r="F8072" s="50" t="s">
        <v>8943</v>
      </c>
      <c r="G8072" s="50" t="s">
        <v>8757</v>
      </c>
      <c r="H8072" s="50" t="s">
        <v>21060</v>
      </c>
      <c r="I8072" s="50">
        <f>(DAX__2019_2020__33[[#This Row],[Adj Close]]-DAX__2019_2020__33[[#This Row],[Adj Open]])/DAX__2019_2020__33[[#This Row],[Adj Open]]</f>
        <v>7.164824414275326E-3</v>
      </c>
      <c r="J8072" s="50">
        <f>DAX__2019_2020__33[[#This Row],[Adj Close]]-DAX__2019_2020__33[[#This Row],[Adj Open]]</f>
        <v>0.38934502018473438</v>
      </c>
      <c r="K8072" s="50">
        <v>724126</v>
      </c>
    </row>
    <row r="8073" spans="1:11" x14ac:dyDescent="0.3">
      <c r="A8073" s="51" t="str">
        <f t="shared" si="131"/>
        <v>HEI.DE</v>
      </c>
      <c r="B8073" s="52" t="s">
        <v>579</v>
      </c>
      <c r="C8073" s="50" t="s">
        <v>7285</v>
      </c>
      <c r="D8073" s="50">
        <f>DAX__2019_2020__33[[#This Row],[Open]]*(DAX__2019_2020__33[[#This Row],[Adj Close]]/DAX__2019_2020__33[[#This Row],[Close]])</f>
        <v>55.138406441619971</v>
      </c>
      <c r="E8073" s="50" t="s">
        <v>5277</v>
      </c>
      <c r="F8073" s="50" t="s">
        <v>4975</v>
      </c>
      <c r="G8073" s="50" t="s">
        <v>19105</v>
      </c>
      <c r="H8073" s="50" t="s">
        <v>21061</v>
      </c>
      <c r="I8073" s="50">
        <f>(DAX__2019_2020__33[[#This Row],[Adj Close]]-DAX__2019_2020__33[[#This Row],[Adj Open]])/DAX__2019_2020__33[[#This Row],[Adj Open]]</f>
        <v>1.2777437794216563E-2</v>
      </c>
      <c r="J8073" s="50">
        <f>DAX__2019_2020__33[[#This Row],[Adj Close]]-DAX__2019_2020__33[[#This Row],[Adj Open]]</f>
        <v>0.70452755838002901</v>
      </c>
      <c r="K8073" s="50">
        <v>1240105</v>
      </c>
    </row>
    <row r="8074" spans="1:11" x14ac:dyDescent="0.3">
      <c r="A8074" s="51" t="str">
        <f t="shared" si="131"/>
        <v>HEI.DE</v>
      </c>
      <c r="B8074" s="52" t="s">
        <v>580</v>
      </c>
      <c r="C8074" s="50" t="s">
        <v>5277</v>
      </c>
      <c r="D8074" s="50">
        <f>DAX__2019_2020__33[[#This Row],[Open]]*(DAX__2019_2020__33[[#This Row],[Adj Close]]/DAX__2019_2020__33[[#This Row],[Close]])</f>
        <v>56.417679456748871</v>
      </c>
      <c r="E8074" s="50" t="s">
        <v>7734</v>
      </c>
      <c r="F8074" s="50" t="s">
        <v>5606</v>
      </c>
      <c r="G8074" s="50" t="s">
        <v>5266</v>
      </c>
      <c r="H8074" s="50" t="s">
        <v>21062</v>
      </c>
      <c r="I8074" s="50">
        <f>(DAX__2019_2020__33[[#This Row],[Adj Close]]-DAX__2019_2020__33[[#This Row],[Adj Open]])/DAX__2019_2020__33[[#This Row],[Adj Open]]</f>
        <v>-1.3145251180656497E-3</v>
      </c>
      <c r="J8074" s="50">
        <f>DAX__2019_2020__33[[#This Row],[Adj Close]]-DAX__2019_2020__33[[#This Row],[Adj Open]]</f>
        <v>-7.4162456748872785E-2</v>
      </c>
      <c r="K8074" s="50">
        <v>762299</v>
      </c>
    </row>
    <row r="8075" spans="1:11" x14ac:dyDescent="0.3">
      <c r="A8075" s="51" t="str">
        <f t="shared" si="131"/>
        <v>HEI.DE</v>
      </c>
      <c r="B8075" s="52" t="s">
        <v>581</v>
      </c>
      <c r="C8075" s="50" t="s">
        <v>11343</v>
      </c>
      <c r="D8075" s="50">
        <f>DAX__2019_2020__33[[#This Row],[Open]]*(DAX__2019_2020__33[[#This Row],[Adj Close]]/DAX__2019_2020__33[[#This Row],[Close]])</f>
        <v>56.380598228374438</v>
      </c>
      <c r="E8075" s="50" t="s">
        <v>5574</v>
      </c>
      <c r="F8075" s="50" t="s">
        <v>9548</v>
      </c>
      <c r="G8075" s="50" t="s">
        <v>5266</v>
      </c>
      <c r="H8075" s="50" t="s">
        <v>21062</v>
      </c>
      <c r="I8075" s="50">
        <f>(DAX__2019_2020__33[[#This Row],[Adj Close]]-DAX__2019_2020__33[[#This Row],[Adj Open]])/DAX__2019_2020__33[[#This Row],[Adj Open]]</f>
        <v>-6.5769483722466471E-4</v>
      </c>
      <c r="J8075" s="50">
        <f>DAX__2019_2020__33[[#This Row],[Adj Close]]-DAX__2019_2020__33[[#This Row],[Adj Open]]</f>
        <v>-3.7081228374439945E-2</v>
      </c>
      <c r="K8075" s="50">
        <v>1154706</v>
      </c>
    </row>
    <row r="8076" spans="1:11" x14ac:dyDescent="0.3">
      <c r="A8076" s="51" t="str">
        <f t="shared" si="131"/>
        <v>HEI.DE</v>
      </c>
      <c r="B8076" s="52" t="s">
        <v>582</v>
      </c>
      <c r="C8076" s="50" t="s">
        <v>11338</v>
      </c>
      <c r="D8076" s="50">
        <f>DAX__2019_2020__33[[#This Row],[Open]]*(DAX__2019_2020__33[[#This Row],[Adj Close]]/DAX__2019_2020__33[[#This Row],[Close]])</f>
        <v>55.360894007249833</v>
      </c>
      <c r="E8076" s="50" t="s">
        <v>5606</v>
      </c>
      <c r="F8076" s="50" t="s">
        <v>8382</v>
      </c>
      <c r="G8076" s="50" t="s">
        <v>7627</v>
      </c>
      <c r="H8076" s="50" t="s">
        <v>21058</v>
      </c>
      <c r="I8076" s="50">
        <f>(DAX__2019_2020__33[[#This Row],[Adj Close]]-DAX__2019_2020__33[[#This Row],[Adj Open]])/DAX__2019_2020__33[[#This Row],[Adj Open]]</f>
        <v>-1.1051573826999832E-2</v>
      </c>
      <c r="J8076" s="50">
        <f>DAX__2019_2020__33[[#This Row],[Adj Close]]-DAX__2019_2020__33[[#This Row],[Adj Open]]</f>
        <v>-0.61182500724983413</v>
      </c>
      <c r="K8076" s="50">
        <v>789098</v>
      </c>
    </row>
    <row r="8077" spans="1:11" x14ac:dyDescent="0.3">
      <c r="A8077" s="51" t="str">
        <f t="shared" si="131"/>
        <v>HEI.DE</v>
      </c>
      <c r="B8077" s="52" t="s">
        <v>583</v>
      </c>
      <c r="C8077" s="50" t="s">
        <v>7285</v>
      </c>
      <c r="D8077" s="50">
        <f>DAX__2019_2020__33[[#This Row],[Open]]*(DAX__2019_2020__33[[#This Row],[Adj Close]]/DAX__2019_2020__33[[#This Row],[Close]])</f>
        <v>55.13840932928214</v>
      </c>
      <c r="E8077" s="50" t="s">
        <v>5353</v>
      </c>
      <c r="F8077" s="50" t="s">
        <v>9143</v>
      </c>
      <c r="G8077" s="50" t="s">
        <v>7646</v>
      </c>
      <c r="H8077" s="50" t="s">
        <v>21063</v>
      </c>
      <c r="I8077" s="50">
        <f>(DAX__2019_2020__33[[#This Row],[Adj Close]]-DAX__2019_2020__33[[#This Row],[Adj Open]])/DAX__2019_2020__33[[#This Row],[Adj Open]]</f>
        <v>3.0262256220578335E-2</v>
      </c>
      <c r="J8077" s="50">
        <f>DAX__2019_2020__33[[#This Row],[Adj Close]]-DAX__2019_2020__33[[#This Row],[Adj Open]]</f>
        <v>1.668612670717863</v>
      </c>
      <c r="K8077" s="50">
        <v>792449</v>
      </c>
    </row>
    <row r="8078" spans="1:11" x14ac:dyDescent="0.3">
      <c r="A8078" s="51" t="str">
        <f t="shared" si="131"/>
        <v>HEI.DE</v>
      </c>
      <c r="B8078" s="52" t="s">
        <v>584</v>
      </c>
      <c r="C8078" s="50" t="s">
        <v>8781</v>
      </c>
      <c r="D8078" s="50">
        <f>DAX__2019_2020__33[[#This Row],[Open]]*(DAX__2019_2020__33[[#This Row],[Adj Close]]/DAX__2019_2020__33[[#This Row],[Close]])</f>
        <v>57.122201798505643</v>
      </c>
      <c r="E8078" s="50" t="s">
        <v>5256</v>
      </c>
      <c r="F8078" s="50" t="s">
        <v>7633</v>
      </c>
      <c r="G8078" s="50" t="s">
        <v>7644</v>
      </c>
      <c r="H8078" s="50" t="s">
        <v>21064</v>
      </c>
      <c r="I8078" s="50">
        <f>(DAX__2019_2020__33[[#This Row],[Adj Close]]-DAX__2019_2020__33[[#This Row],[Adj Open]])/DAX__2019_2020__33[[#This Row],[Adj Open]]</f>
        <v>2.5965596007231444E-3</v>
      </c>
      <c r="J8078" s="50">
        <f>DAX__2019_2020__33[[#This Row],[Adj Close]]-DAX__2019_2020__33[[#This Row],[Adj Open]]</f>
        <v>0.14832120149435468</v>
      </c>
      <c r="K8078" s="50">
        <v>1036452</v>
      </c>
    </row>
    <row r="8079" spans="1:11" x14ac:dyDescent="0.3">
      <c r="A8079" s="51" t="str">
        <f t="shared" si="131"/>
        <v>HEI.DE</v>
      </c>
      <c r="B8079" s="52" t="s">
        <v>585</v>
      </c>
      <c r="C8079" s="50" t="s">
        <v>7307</v>
      </c>
      <c r="D8079" s="50">
        <f>DAX__2019_2020__33[[#This Row],[Open]]*(DAX__2019_2020__33[[#This Row],[Adj Close]]/DAX__2019_2020__33[[#This Row],[Close]])</f>
        <v>58.27169539708359</v>
      </c>
      <c r="E8079" s="50" t="s">
        <v>8103</v>
      </c>
      <c r="F8079" s="50" t="s">
        <v>7604</v>
      </c>
      <c r="G8079" s="50" t="s">
        <v>7733</v>
      </c>
      <c r="H8079" s="50" t="s">
        <v>21065</v>
      </c>
      <c r="I8079" s="50">
        <f>(DAX__2019_2020__33[[#This Row],[Adj Close]]-DAX__2019_2020__33[[#This Row],[Adj Open]])/DAX__2019_2020__33[[#This Row],[Adj Open]]</f>
        <v>-1.5590200197419659E-2</v>
      </c>
      <c r="J8079" s="50">
        <f>DAX__2019_2020__33[[#This Row],[Adj Close]]-DAX__2019_2020__33[[#This Row],[Adj Open]]</f>
        <v>-0.90846739708359081</v>
      </c>
      <c r="K8079" s="50">
        <v>360275</v>
      </c>
    </row>
    <row r="8080" spans="1:11" x14ac:dyDescent="0.3">
      <c r="A8080" s="51" t="str">
        <f t="shared" si="131"/>
        <v>HEI.DE</v>
      </c>
      <c r="B8080" s="52" t="s">
        <v>586</v>
      </c>
      <c r="C8080" s="50" t="s">
        <v>7669</v>
      </c>
      <c r="D8080" s="50">
        <f>DAX__2019_2020__33[[#This Row],[Open]]*(DAX__2019_2020__33[[#This Row],[Adj Close]]/DAX__2019_2020__33[[#This Row],[Close]])</f>
        <v>57.956514038535076</v>
      </c>
      <c r="E8080" s="50" t="s">
        <v>5258</v>
      </c>
      <c r="F8080" s="50" t="s">
        <v>7644</v>
      </c>
      <c r="G8080" s="50" t="s">
        <v>5039</v>
      </c>
      <c r="H8080" s="50" t="s">
        <v>21066</v>
      </c>
      <c r="I8080" s="50">
        <f>(DAX__2019_2020__33[[#This Row],[Adj Close]]-DAX__2019_2020__33[[#This Row],[Adj Open]])/DAX__2019_2020__33[[#This Row],[Adj Open]]</f>
        <v>-6.7178822776711861E-3</v>
      </c>
      <c r="J8080" s="50">
        <f>DAX__2019_2020__33[[#This Row],[Adj Close]]-DAX__2019_2020__33[[#This Row],[Adj Open]]</f>
        <v>-0.38934503853507607</v>
      </c>
      <c r="K8080" s="50">
        <v>431949</v>
      </c>
    </row>
    <row r="8081" spans="1:11" x14ac:dyDescent="0.3">
      <c r="A8081" s="51" t="str">
        <f t="shared" si="131"/>
        <v>HEI.DE</v>
      </c>
      <c r="B8081" s="52" t="s">
        <v>587</v>
      </c>
      <c r="C8081" s="50" t="s">
        <v>19128</v>
      </c>
      <c r="D8081" s="50">
        <f>DAX__2019_2020__33[[#This Row],[Open]]*(DAX__2019_2020__33[[#This Row],[Adj Close]]/DAX__2019_2020__33[[#This Row],[Close]])</f>
        <v>57.548631432116572</v>
      </c>
      <c r="E8081" s="50" t="s">
        <v>7684</v>
      </c>
      <c r="F8081" s="50" t="s">
        <v>8087</v>
      </c>
      <c r="G8081" s="50" t="s">
        <v>8087</v>
      </c>
      <c r="H8081" s="50" t="s">
        <v>21067</v>
      </c>
      <c r="I8081" s="50">
        <f>(DAX__2019_2020__33[[#This Row],[Adj Close]]-DAX__2019_2020__33[[#This Row],[Adj Open]])/DAX__2019_2020__33[[#This Row],[Adj Open]]</f>
        <v>-1.385310844545396E-2</v>
      </c>
      <c r="J8081" s="50">
        <f>DAX__2019_2020__33[[#This Row],[Adj Close]]-DAX__2019_2020__33[[#This Row],[Adj Open]]</f>
        <v>-0.79722743211657132</v>
      </c>
      <c r="K8081" s="50">
        <v>236704</v>
      </c>
    </row>
    <row r="8082" spans="1:11" x14ac:dyDescent="0.3">
      <c r="A8082" s="51" t="str">
        <f t="shared" ref="A8082:A8145" si="132">"HFG.DE"</f>
        <v>HFG.DE</v>
      </c>
      <c r="B8082" s="52" t="s">
        <v>83</v>
      </c>
      <c r="C8082" s="50" t="s">
        <v>14751</v>
      </c>
      <c r="D8082" s="50">
        <f>DAX__2019_2020__33[[#This Row],[Open]]*(DAX__2019_2020__33[[#This Row],[Adj Close]]/DAX__2019_2020__33[[#This Row],[Close]])</f>
        <v>6.16</v>
      </c>
      <c r="E8082" s="50" t="s">
        <v>15304</v>
      </c>
      <c r="F8082" s="50" t="s">
        <v>21068</v>
      </c>
      <c r="G8082" s="50" t="s">
        <v>15304</v>
      </c>
      <c r="H8082" s="50" t="s">
        <v>15304</v>
      </c>
      <c r="I8082" s="50">
        <f>(DAX__2019_2020__33[[#This Row],[Adj Close]]-DAX__2019_2020__33[[#This Row],[Adj Open]])/DAX__2019_2020__33[[#This Row],[Adj Open]]</f>
        <v>8.1168831168829439E-4</v>
      </c>
      <c r="J8082" s="50">
        <f>DAX__2019_2020__33[[#This Row],[Adj Close]]-DAX__2019_2020__33[[#This Row],[Adj Open]]</f>
        <v>4.9999999999998934E-3</v>
      </c>
      <c r="K8082" s="50">
        <v>65718</v>
      </c>
    </row>
    <row r="8083" spans="1:11" x14ac:dyDescent="0.3">
      <c r="A8083" s="51" t="str">
        <f t="shared" si="132"/>
        <v>HFG.DE</v>
      </c>
      <c r="B8083" s="52" t="s">
        <v>84</v>
      </c>
      <c r="C8083" s="50" t="s">
        <v>14878</v>
      </c>
      <c r="D8083" s="50">
        <f>DAX__2019_2020__33[[#This Row],[Open]]*(DAX__2019_2020__33[[#This Row],[Adj Close]]/DAX__2019_2020__33[[#This Row],[Close]])</f>
        <v>6.2050000000000001</v>
      </c>
      <c r="E8083" s="50" t="s">
        <v>14537</v>
      </c>
      <c r="F8083" s="50" t="s">
        <v>15309</v>
      </c>
      <c r="G8083" s="50" t="s">
        <v>14528</v>
      </c>
      <c r="H8083" s="50" t="s">
        <v>14528</v>
      </c>
      <c r="I8083" s="50">
        <f>(DAX__2019_2020__33[[#This Row],[Adj Close]]-DAX__2019_2020__33[[#This Row],[Adj Open]])/DAX__2019_2020__33[[#This Row],[Adj Open]]</f>
        <v>-3.3037872683319917E-2</v>
      </c>
      <c r="J8083" s="50">
        <f>DAX__2019_2020__33[[#This Row],[Adj Close]]-DAX__2019_2020__33[[#This Row],[Adj Open]]</f>
        <v>-0.20500000000000007</v>
      </c>
      <c r="K8083" s="50">
        <v>133918</v>
      </c>
    </row>
    <row r="8084" spans="1:11" x14ac:dyDescent="0.3">
      <c r="A8084" s="51" t="str">
        <f t="shared" si="132"/>
        <v>HFG.DE</v>
      </c>
      <c r="B8084" s="52" t="s">
        <v>85</v>
      </c>
      <c r="C8084" s="50" t="s">
        <v>21069</v>
      </c>
      <c r="D8084" s="50">
        <f>DAX__2019_2020__33[[#This Row],[Open]]*(DAX__2019_2020__33[[#This Row],[Adj Close]]/DAX__2019_2020__33[[#This Row],[Close]])</f>
        <v>6.0350000000000001</v>
      </c>
      <c r="E8084" s="50" t="s">
        <v>15348</v>
      </c>
      <c r="F8084" s="50" t="s">
        <v>14528</v>
      </c>
      <c r="G8084" s="50" t="s">
        <v>21070</v>
      </c>
      <c r="H8084" s="50" t="s">
        <v>21070</v>
      </c>
      <c r="I8084" s="50">
        <f>(DAX__2019_2020__33[[#This Row],[Adj Close]]-DAX__2019_2020__33[[#This Row],[Adj Open]])/DAX__2019_2020__33[[#This Row],[Adj Open]]</f>
        <v>2.2369511184755556E-2</v>
      </c>
      <c r="J8084" s="50">
        <f>DAX__2019_2020__33[[#This Row],[Adj Close]]-DAX__2019_2020__33[[#This Row],[Adj Open]]</f>
        <v>0.13499999999999979</v>
      </c>
      <c r="K8084" s="50">
        <v>105342</v>
      </c>
    </row>
    <row r="8085" spans="1:11" x14ac:dyDescent="0.3">
      <c r="A8085" s="51" t="str">
        <f t="shared" si="132"/>
        <v>HFG.DE</v>
      </c>
      <c r="B8085" s="52" t="s">
        <v>86</v>
      </c>
      <c r="C8085" s="50" t="s">
        <v>15348</v>
      </c>
      <c r="D8085" s="50">
        <f>DAX__2019_2020__33[[#This Row],[Open]]*(DAX__2019_2020__33[[#This Row],[Adj Close]]/DAX__2019_2020__33[[#This Row],[Close]])</f>
        <v>6.2</v>
      </c>
      <c r="E8085" s="50" t="s">
        <v>14509</v>
      </c>
      <c r="F8085" s="50" t="s">
        <v>21071</v>
      </c>
      <c r="G8085" s="50" t="s">
        <v>14496</v>
      </c>
      <c r="H8085" s="50" t="s">
        <v>14496</v>
      </c>
      <c r="I8085" s="50">
        <f>(DAX__2019_2020__33[[#This Row],[Adj Close]]-DAX__2019_2020__33[[#This Row],[Adj Open]])/DAX__2019_2020__33[[#This Row],[Adj Open]]</f>
        <v>2.4193548387096687E-2</v>
      </c>
      <c r="J8085" s="50">
        <f>DAX__2019_2020__33[[#This Row],[Adj Close]]-DAX__2019_2020__33[[#This Row],[Adj Open]]</f>
        <v>0.14999999999999947</v>
      </c>
      <c r="K8085" s="50">
        <v>278640</v>
      </c>
    </row>
    <row r="8086" spans="1:11" x14ac:dyDescent="0.3">
      <c r="A8086" s="51" t="str">
        <f t="shared" si="132"/>
        <v>HFG.DE</v>
      </c>
      <c r="B8086" s="52" t="s">
        <v>87</v>
      </c>
      <c r="C8086" s="50" t="s">
        <v>14881</v>
      </c>
      <c r="D8086" s="50">
        <f>DAX__2019_2020__33[[#This Row],[Open]]*(DAX__2019_2020__33[[#This Row],[Adj Close]]/DAX__2019_2020__33[[#This Row],[Close]])</f>
        <v>6.375</v>
      </c>
      <c r="E8086" s="50" t="s">
        <v>14695</v>
      </c>
      <c r="F8086" s="50" t="s">
        <v>14592</v>
      </c>
      <c r="G8086" s="50" t="s">
        <v>21072</v>
      </c>
      <c r="H8086" s="50" t="s">
        <v>21072</v>
      </c>
      <c r="I8086" s="50">
        <f>(DAX__2019_2020__33[[#This Row],[Adj Close]]-DAX__2019_2020__33[[#This Row],[Adj Open]])/DAX__2019_2020__33[[#This Row],[Adj Open]]</f>
        <v>3.058823529411769E-2</v>
      </c>
      <c r="J8086" s="50">
        <f>DAX__2019_2020__33[[#This Row],[Adj Close]]-DAX__2019_2020__33[[#This Row],[Adj Open]]</f>
        <v>0.19500000000000028</v>
      </c>
      <c r="K8086" s="50">
        <v>444895</v>
      </c>
    </row>
    <row r="8087" spans="1:11" x14ac:dyDescent="0.3">
      <c r="A8087" s="51" t="str">
        <f t="shared" si="132"/>
        <v>HFG.DE</v>
      </c>
      <c r="B8087" s="52" t="s">
        <v>88</v>
      </c>
      <c r="C8087" s="50" t="s">
        <v>14656</v>
      </c>
      <c r="D8087" s="50">
        <f>DAX__2019_2020__33[[#This Row],[Open]]*(DAX__2019_2020__33[[#This Row],[Adj Close]]/DAX__2019_2020__33[[#This Row],[Close]])</f>
        <v>6.7450000000000001</v>
      </c>
      <c r="E8087" s="50" t="s">
        <v>14073</v>
      </c>
      <c r="F8087" s="50" t="s">
        <v>14790</v>
      </c>
      <c r="G8087" s="50" t="s">
        <v>21073</v>
      </c>
      <c r="H8087" s="50" t="s">
        <v>21073</v>
      </c>
      <c r="I8087" s="50">
        <f>(DAX__2019_2020__33[[#This Row],[Adj Close]]-DAX__2019_2020__33[[#This Row],[Adj Open]])/DAX__2019_2020__33[[#This Row],[Adj Open]]</f>
        <v>8.8954781319495347E-3</v>
      </c>
      <c r="J8087" s="50">
        <f>DAX__2019_2020__33[[#This Row],[Adj Close]]-DAX__2019_2020__33[[#This Row],[Adj Open]]</f>
        <v>5.9999999999999609E-2</v>
      </c>
      <c r="K8087" s="50">
        <v>414728</v>
      </c>
    </row>
    <row r="8088" spans="1:11" x14ac:dyDescent="0.3">
      <c r="A8088" s="51" t="str">
        <f t="shared" si="132"/>
        <v>HFG.DE</v>
      </c>
      <c r="B8088" s="52" t="s">
        <v>89</v>
      </c>
      <c r="C8088" s="50" t="s">
        <v>14807</v>
      </c>
      <c r="D8088" s="50">
        <f>DAX__2019_2020__33[[#This Row],[Open]]*(DAX__2019_2020__33[[#This Row],[Adj Close]]/DAX__2019_2020__33[[#This Row],[Close]])</f>
        <v>6.85</v>
      </c>
      <c r="E8088" s="50" t="s">
        <v>14083</v>
      </c>
      <c r="F8088" s="50" t="s">
        <v>14807</v>
      </c>
      <c r="G8088" s="50" t="s">
        <v>14073</v>
      </c>
      <c r="H8088" s="50" t="s">
        <v>14073</v>
      </c>
      <c r="I8088" s="50">
        <f>(DAX__2019_2020__33[[#This Row],[Adj Close]]-DAX__2019_2020__33[[#This Row],[Adj Open]])/DAX__2019_2020__33[[#This Row],[Adj Open]]</f>
        <v>3.2116788321167981E-2</v>
      </c>
      <c r="J8088" s="50">
        <f>DAX__2019_2020__33[[#This Row],[Adj Close]]-DAX__2019_2020__33[[#This Row],[Adj Open]]</f>
        <v>0.22000000000000064</v>
      </c>
      <c r="K8088" s="50">
        <v>327478</v>
      </c>
    </row>
    <row r="8089" spans="1:11" x14ac:dyDescent="0.3">
      <c r="A8089" s="51" t="str">
        <f t="shared" si="132"/>
        <v>HFG.DE</v>
      </c>
      <c r="B8089" s="52" t="s">
        <v>90</v>
      </c>
      <c r="C8089" s="50" t="s">
        <v>21074</v>
      </c>
      <c r="D8089" s="50">
        <f>DAX__2019_2020__33[[#This Row],[Open]]*(DAX__2019_2020__33[[#This Row],[Adj Close]]/DAX__2019_2020__33[[#This Row],[Close]])</f>
        <v>7.125</v>
      </c>
      <c r="E8089" s="50" t="s">
        <v>14810</v>
      </c>
      <c r="F8089" s="50" t="s">
        <v>21075</v>
      </c>
      <c r="G8089" s="50" t="s">
        <v>21076</v>
      </c>
      <c r="H8089" s="50" t="s">
        <v>21076</v>
      </c>
      <c r="I8089" s="50">
        <f>(DAX__2019_2020__33[[#This Row],[Adj Close]]-DAX__2019_2020__33[[#This Row],[Adj Open]])/DAX__2019_2020__33[[#This Row],[Adj Open]]</f>
        <v>-2.1052631578946921E-3</v>
      </c>
      <c r="J8089" s="50">
        <f>DAX__2019_2020__33[[#This Row],[Adj Close]]-DAX__2019_2020__33[[#This Row],[Adj Open]]</f>
        <v>-1.499999999999968E-2</v>
      </c>
      <c r="K8089" s="50">
        <v>206284</v>
      </c>
    </row>
    <row r="8090" spans="1:11" x14ac:dyDescent="0.3">
      <c r="A8090" s="51" t="str">
        <f t="shared" si="132"/>
        <v>HFG.DE</v>
      </c>
      <c r="B8090" s="52" t="s">
        <v>91</v>
      </c>
      <c r="C8090" s="50" t="s">
        <v>14630</v>
      </c>
      <c r="D8090" s="50">
        <f>DAX__2019_2020__33[[#This Row],[Open]]*(DAX__2019_2020__33[[#This Row],[Adj Close]]/DAX__2019_2020__33[[#This Row],[Close]])</f>
        <v>7.1749999999999998</v>
      </c>
      <c r="E8090" s="50" t="s">
        <v>14630</v>
      </c>
      <c r="F8090" s="50" t="s">
        <v>14453</v>
      </c>
      <c r="G8090" s="50" t="s">
        <v>14855</v>
      </c>
      <c r="H8090" s="50" t="s">
        <v>14855</v>
      </c>
      <c r="I8090" s="50">
        <f>(DAX__2019_2020__33[[#This Row],[Adj Close]]-DAX__2019_2020__33[[#This Row],[Adj Open]])/DAX__2019_2020__33[[#This Row],[Adj Open]]</f>
        <v>-3.066202090592331E-2</v>
      </c>
      <c r="J8090" s="50">
        <f>DAX__2019_2020__33[[#This Row],[Adj Close]]-DAX__2019_2020__33[[#This Row],[Adj Open]]</f>
        <v>-0.21999999999999975</v>
      </c>
      <c r="K8090" s="50">
        <v>159829</v>
      </c>
    </row>
    <row r="8091" spans="1:11" x14ac:dyDescent="0.3">
      <c r="A8091" s="51" t="str">
        <f t="shared" si="132"/>
        <v>HFG.DE</v>
      </c>
      <c r="B8091" s="52" t="s">
        <v>92</v>
      </c>
      <c r="C8091" s="50" t="s">
        <v>15070</v>
      </c>
      <c r="D8091" s="50">
        <f>DAX__2019_2020__33[[#This Row],[Open]]*(DAX__2019_2020__33[[#This Row],[Adj Close]]/DAX__2019_2020__33[[#This Row],[Close]])</f>
        <v>7.0049999999999999</v>
      </c>
      <c r="E8091" s="50" t="s">
        <v>14919</v>
      </c>
      <c r="F8091" s="50" t="s">
        <v>21077</v>
      </c>
      <c r="G8091" s="50" t="s">
        <v>14919</v>
      </c>
      <c r="H8091" s="50" t="s">
        <v>14919</v>
      </c>
      <c r="I8091" s="50">
        <f>(DAX__2019_2020__33[[#This Row],[Adj Close]]-DAX__2019_2020__33[[#This Row],[Adj Open]])/DAX__2019_2020__33[[#This Row],[Adj Open]]</f>
        <v>1.356174161313344E-2</v>
      </c>
      <c r="J8091" s="50">
        <f>DAX__2019_2020__33[[#This Row],[Adj Close]]-DAX__2019_2020__33[[#This Row],[Adj Open]]</f>
        <v>9.4999999999999751E-2</v>
      </c>
      <c r="K8091" s="50">
        <v>71873</v>
      </c>
    </row>
    <row r="8092" spans="1:11" x14ac:dyDescent="0.3">
      <c r="A8092" s="51" t="str">
        <f t="shared" si="132"/>
        <v>HFG.DE</v>
      </c>
      <c r="B8092" s="52" t="s">
        <v>93</v>
      </c>
      <c r="C8092" s="50" t="s">
        <v>21078</v>
      </c>
      <c r="D8092" s="50">
        <f>DAX__2019_2020__33[[#This Row],[Open]]*(DAX__2019_2020__33[[#This Row],[Adj Close]]/DAX__2019_2020__33[[#This Row],[Close]])</f>
        <v>7.1050000000000004</v>
      </c>
      <c r="E8092" s="50" t="s">
        <v>14225</v>
      </c>
      <c r="F8092" s="50" t="s">
        <v>14919</v>
      </c>
      <c r="G8092" s="50" t="s">
        <v>14225</v>
      </c>
      <c r="H8092" s="50" t="s">
        <v>14225</v>
      </c>
      <c r="I8092" s="50">
        <f>(DAX__2019_2020__33[[#This Row],[Adj Close]]-DAX__2019_2020__33[[#This Row],[Adj Open]])/DAX__2019_2020__33[[#This Row],[Adj Open]]</f>
        <v>3.8705137227304641E-2</v>
      </c>
      <c r="J8092" s="50">
        <f>DAX__2019_2020__33[[#This Row],[Adj Close]]-DAX__2019_2020__33[[#This Row],[Adj Open]]</f>
        <v>0.27499999999999947</v>
      </c>
      <c r="K8092" s="50">
        <v>213211</v>
      </c>
    </row>
    <row r="8093" spans="1:11" x14ac:dyDescent="0.3">
      <c r="A8093" s="51" t="str">
        <f t="shared" si="132"/>
        <v>HFG.DE</v>
      </c>
      <c r="B8093" s="52" t="s">
        <v>94</v>
      </c>
      <c r="C8093" s="50" t="s">
        <v>15780</v>
      </c>
      <c r="D8093" s="50">
        <f>DAX__2019_2020__33[[#This Row],[Open]]*(DAX__2019_2020__33[[#This Row],[Adj Close]]/DAX__2019_2020__33[[#This Row],[Close]])</f>
        <v>7.4</v>
      </c>
      <c r="E8093" s="50" t="s">
        <v>14828</v>
      </c>
      <c r="F8093" s="50" t="s">
        <v>21076</v>
      </c>
      <c r="G8093" s="50" t="s">
        <v>14330</v>
      </c>
      <c r="H8093" s="50" t="s">
        <v>14330</v>
      </c>
      <c r="I8093" s="50">
        <f>(DAX__2019_2020__33[[#This Row],[Adj Close]]-DAX__2019_2020__33[[#This Row],[Adj Open]])/DAX__2019_2020__33[[#This Row],[Adj Open]]</f>
        <v>-2.3648648648648744E-2</v>
      </c>
      <c r="J8093" s="50">
        <f>DAX__2019_2020__33[[#This Row],[Adj Close]]-DAX__2019_2020__33[[#This Row],[Adj Open]]</f>
        <v>-0.17500000000000071</v>
      </c>
      <c r="K8093" s="50">
        <v>267657</v>
      </c>
    </row>
    <row r="8094" spans="1:11" x14ac:dyDescent="0.3">
      <c r="A8094" s="51" t="str">
        <f t="shared" si="132"/>
        <v>HFG.DE</v>
      </c>
      <c r="B8094" s="52" t="s">
        <v>95</v>
      </c>
      <c r="C8094" s="50" t="s">
        <v>15534</v>
      </c>
      <c r="D8094" s="50">
        <f>DAX__2019_2020__33[[#This Row],[Open]]*(DAX__2019_2020__33[[#This Row],[Adj Close]]/DAX__2019_2020__33[[#This Row],[Close]])</f>
        <v>8.1</v>
      </c>
      <c r="E8094" s="50" t="s">
        <v>21079</v>
      </c>
      <c r="F8094" s="50" t="s">
        <v>15534</v>
      </c>
      <c r="G8094" s="50" t="s">
        <v>21080</v>
      </c>
      <c r="H8094" s="50" t="s">
        <v>21080</v>
      </c>
      <c r="I8094" s="50">
        <f>(DAX__2019_2020__33[[#This Row],[Adj Close]]-DAX__2019_2020__33[[#This Row],[Adj Open]])/DAX__2019_2020__33[[#This Row],[Adj Open]]</f>
        <v>8.3333333333333426E-2</v>
      </c>
      <c r="J8094" s="50">
        <f>DAX__2019_2020__33[[#This Row],[Adj Close]]-DAX__2019_2020__33[[#This Row],[Adj Open]]</f>
        <v>0.67500000000000071</v>
      </c>
      <c r="K8094" s="50">
        <v>1055826</v>
      </c>
    </row>
    <row r="8095" spans="1:11" x14ac:dyDescent="0.3">
      <c r="A8095" s="51" t="str">
        <f t="shared" si="132"/>
        <v>HFG.DE</v>
      </c>
      <c r="B8095" s="52" t="s">
        <v>96</v>
      </c>
      <c r="C8095" s="50" t="s">
        <v>15160</v>
      </c>
      <c r="D8095" s="50">
        <f>DAX__2019_2020__33[[#This Row],[Open]]*(DAX__2019_2020__33[[#This Row],[Adj Close]]/DAX__2019_2020__33[[#This Row],[Close]])</f>
        <v>9.5</v>
      </c>
      <c r="E8095" s="50" t="s">
        <v>21081</v>
      </c>
      <c r="F8095" s="50" t="s">
        <v>15534</v>
      </c>
      <c r="G8095" s="50" t="s">
        <v>21082</v>
      </c>
      <c r="H8095" s="50" t="s">
        <v>21082</v>
      </c>
      <c r="I8095" s="50">
        <f>(DAX__2019_2020__33[[#This Row],[Adj Close]]-DAX__2019_2020__33[[#This Row],[Adj Open]])/DAX__2019_2020__33[[#This Row],[Adj Open]]</f>
        <v>-0.11105263157894733</v>
      </c>
      <c r="J8095" s="50">
        <f>DAX__2019_2020__33[[#This Row],[Adj Close]]-DAX__2019_2020__33[[#This Row],[Adj Open]]</f>
        <v>-1.0549999999999997</v>
      </c>
      <c r="K8095" s="50">
        <v>532499</v>
      </c>
    </row>
    <row r="8096" spans="1:11" x14ac:dyDescent="0.3">
      <c r="A8096" s="51" t="str">
        <f t="shared" si="132"/>
        <v>HFG.DE</v>
      </c>
      <c r="B8096" s="52" t="s">
        <v>97</v>
      </c>
      <c r="C8096" s="50" t="s">
        <v>21083</v>
      </c>
      <c r="D8096" s="50">
        <f>DAX__2019_2020__33[[#This Row],[Open]]*(DAX__2019_2020__33[[#This Row],[Adj Close]]/DAX__2019_2020__33[[#This Row],[Close]])</f>
        <v>8.4250000000000007</v>
      </c>
      <c r="E8096" s="50" t="s">
        <v>15498</v>
      </c>
      <c r="F8096" s="50" t="s">
        <v>15811</v>
      </c>
      <c r="G8096" s="50" t="s">
        <v>21084</v>
      </c>
      <c r="H8096" s="50" t="s">
        <v>21084</v>
      </c>
      <c r="I8096" s="50">
        <f>(DAX__2019_2020__33[[#This Row],[Adj Close]]-DAX__2019_2020__33[[#This Row],[Adj Open]])/DAX__2019_2020__33[[#This Row],[Adj Open]]</f>
        <v>-3.7982195845697363E-2</v>
      </c>
      <c r="J8096" s="50">
        <f>DAX__2019_2020__33[[#This Row],[Adj Close]]-DAX__2019_2020__33[[#This Row],[Adj Open]]</f>
        <v>-0.32000000000000028</v>
      </c>
      <c r="K8096" s="50">
        <v>275701</v>
      </c>
    </row>
    <row r="8097" spans="1:11" x14ac:dyDescent="0.3">
      <c r="A8097" s="51" t="str">
        <f t="shared" si="132"/>
        <v>HFG.DE</v>
      </c>
      <c r="B8097" s="52" t="s">
        <v>98</v>
      </c>
      <c r="C8097" s="50" t="s">
        <v>14173</v>
      </c>
      <c r="D8097" s="50">
        <f>DAX__2019_2020__33[[#This Row],[Open]]*(DAX__2019_2020__33[[#This Row],[Adj Close]]/DAX__2019_2020__33[[#This Row],[Close]])</f>
        <v>8.0649999999999995</v>
      </c>
      <c r="E8097" s="50" t="s">
        <v>21085</v>
      </c>
      <c r="F8097" s="50" t="s">
        <v>15725</v>
      </c>
      <c r="G8097" s="50" t="s">
        <v>14170</v>
      </c>
      <c r="H8097" s="50" t="s">
        <v>14170</v>
      </c>
      <c r="I8097" s="50">
        <f>(DAX__2019_2020__33[[#This Row],[Adj Close]]-DAX__2019_2020__33[[#This Row],[Adj Open]])/DAX__2019_2020__33[[#This Row],[Adj Open]]</f>
        <v>3.0998140111593749E-3</v>
      </c>
      <c r="J8097" s="50">
        <f>DAX__2019_2020__33[[#This Row],[Adj Close]]-DAX__2019_2020__33[[#This Row],[Adj Open]]</f>
        <v>2.5000000000000355E-2</v>
      </c>
      <c r="K8097" s="50">
        <v>131542</v>
      </c>
    </row>
    <row r="8098" spans="1:11" x14ac:dyDescent="0.3">
      <c r="A8098" s="51" t="str">
        <f t="shared" si="132"/>
        <v>HFG.DE</v>
      </c>
      <c r="B8098" s="52" t="s">
        <v>99</v>
      </c>
      <c r="C8098" s="50" t="s">
        <v>14170</v>
      </c>
      <c r="D8098" s="50">
        <f>DAX__2019_2020__33[[#This Row],[Open]]*(DAX__2019_2020__33[[#This Row],[Adj Close]]/DAX__2019_2020__33[[#This Row],[Close]])</f>
        <v>8.09</v>
      </c>
      <c r="E8098" s="50" t="s">
        <v>14292</v>
      </c>
      <c r="F8098" s="50" t="s">
        <v>15669</v>
      </c>
      <c r="G8098" s="50" t="s">
        <v>14302</v>
      </c>
      <c r="H8098" s="50" t="s">
        <v>14302</v>
      </c>
      <c r="I8098" s="50">
        <f>(DAX__2019_2020__33[[#This Row],[Adj Close]]-DAX__2019_2020__33[[#This Row],[Adj Open]])/DAX__2019_2020__33[[#This Row],[Adj Open]]</f>
        <v>-7.4165636588381335E-3</v>
      </c>
      <c r="J8098" s="50">
        <f>DAX__2019_2020__33[[#This Row],[Adj Close]]-DAX__2019_2020__33[[#This Row],[Adj Open]]</f>
        <v>-6.0000000000000497E-2</v>
      </c>
      <c r="K8098" s="50">
        <v>198483</v>
      </c>
    </row>
    <row r="8099" spans="1:11" x14ac:dyDescent="0.3">
      <c r="A8099" s="51" t="str">
        <f t="shared" si="132"/>
        <v>HFG.DE</v>
      </c>
      <c r="B8099" s="52" t="s">
        <v>100</v>
      </c>
      <c r="C8099" s="50" t="s">
        <v>21084</v>
      </c>
      <c r="D8099" s="50">
        <f>DAX__2019_2020__33[[#This Row],[Open]]*(DAX__2019_2020__33[[#This Row],[Adj Close]]/DAX__2019_2020__33[[#This Row],[Close]])</f>
        <v>8.1050000000000004</v>
      </c>
      <c r="E8099" s="50" t="s">
        <v>21086</v>
      </c>
      <c r="F8099" s="50" t="s">
        <v>15826</v>
      </c>
      <c r="G8099" s="50" t="s">
        <v>21087</v>
      </c>
      <c r="H8099" s="50" t="s">
        <v>21087</v>
      </c>
      <c r="I8099" s="50">
        <f>(DAX__2019_2020__33[[#This Row],[Adj Close]]-DAX__2019_2020__33[[#This Row],[Adj Open]])/DAX__2019_2020__33[[#This Row],[Adj Open]]</f>
        <v>-1.4805675508945107E-2</v>
      </c>
      <c r="J8099" s="50">
        <f>DAX__2019_2020__33[[#This Row],[Adj Close]]-DAX__2019_2020__33[[#This Row],[Adj Open]]</f>
        <v>-0.12000000000000011</v>
      </c>
      <c r="K8099" s="50">
        <v>122371</v>
      </c>
    </row>
    <row r="8100" spans="1:11" x14ac:dyDescent="0.3">
      <c r="A8100" s="51" t="str">
        <f t="shared" si="132"/>
        <v>HFG.DE</v>
      </c>
      <c r="B8100" s="52" t="s">
        <v>101</v>
      </c>
      <c r="C8100" s="50" t="s">
        <v>15624</v>
      </c>
      <c r="D8100" s="50">
        <f>DAX__2019_2020__33[[#This Row],[Open]]*(DAX__2019_2020__33[[#This Row],[Adj Close]]/DAX__2019_2020__33[[#This Row],[Close]])</f>
        <v>8.0549999999999997</v>
      </c>
      <c r="E8100" s="50" t="s">
        <v>15145</v>
      </c>
      <c r="F8100" s="50" t="s">
        <v>15706</v>
      </c>
      <c r="G8100" s="50" t="s">
        <v>15148</v>
      </c>
      <c r="H8100" s="50" t="s">
        <v>15148</v>
      </c>
      <c r="I8100" s="50">
        <f>(DAX__2019_2020__33[[#This Row],[Adj Close]]-DAX__2019_2020__33[[#This Row],[Adj Open]])/DAX__2019_2020__33[[#This Row],[Adj Open]]</f>
        <v>4.9658597144631809E-3</v>
      </c>
      <c r="J8100" s="50">
        <f>DAX__2019_2020__33[[#This Row],[Adj Close]]-DAX__2019_2020__33[[#This Row],[Adj Open]]</f>
        <v>4.0000000000000924E-2</v>
      </c>
      <c r="K8100" s="50">
        <v>179747</v>
      </c>
    </row>
    <row r="8101" spans="1:11" x14ac:dyDescent="0.3">
      <c r="A8101" s="51" t="str">
        <f t="shared" si="132"/>
        <v>HFG.DE</v>
      </c>
      <c r="B8101" s="52" t="s">
        <v>102</v>
      </c>
      <c r="C8101" s="50" t="s">
        <v>21086</v>
      </c>
      <c r="D8101" s="50">
        <f>DAX__2019_2020__33[[#This Row],[Open]]*(DAX__2019_2020__33[[#This Row],[Adj Close]]/DAX__2019_2020__33[[#This Row],[Close]])</f>
        <v>8.1950000000000003</v>
      </c>
      <c r="E8101" s="50" t="s">
        <v>21088</v>
      </c>
      <c r="F8101" s="50" t="s">
        <v>14310</v>
      </c>
      <c r="G8101" s="50" t="s">
        <v>15142</v>
      </c>
      <c r="H8101" s="50" t="s">
        <v>15142</v>
      </c>
      <c r="I8101" s="50">
        <f>(DAX__2019_2020__33[[#This Row],[Adj Close]]-DAX__2019_2020__33[[#This Row],[Adj Open]])/DAX__2019_2020__33[[#This Row],[Adj Open]]</f>
        <v>-2.4405125076265495E-3</v>
      </c>
      <c r="J8101" s="50">
        <f>DAX__2019_2020__33[[#This Row],[Adj Close]]-DAX__2019_2020__33[[#This Row],[Adj Open]]</f>
        <v>-1.9999999999999574E-2</v>
      </c>
      <c r="K8101" s="50">
        <v>334071</v>
      </c>
    </row>
    <row r="8102" spans="1:11" x14ac:dyDescent="0.3">
      <c r="A8102" s="51" t="str">
        <f t="shared" si="132"/>
        <v>HFG.DE</v>
      </c>
      <c r="B8102" s="52" t="s">
        <v>103</v>
      </c>
      <c r="C8102" s="50" t="s">
        <v>15143</v>
      </c>
      <c r="D8102" s="50">
        <f>DAX__2019_2020__33[[#This Row],[Open]]*(DAX__2019_2020__33[[#This Row],[Adj Close]]/DAX__2019_2020__33[[#This Row],[Close]])</f>
        <v>8.25</v>
      </c>
      <c r="E8102" s="50" t="s">
        <v>21089</v>
      </c>
      <c r="F8102" s="50" t="s">
        <v>15142</v>
      </c>
      <c r="G8102" s="50" t="s">
        <v>15515</v>
      </c>
      <c r="H8102" s="50" t="s">
        <v>15515</v>
      </c>
      <c r="I8102" s="50">
        <f>(DAX__2019_2020__33[[#This Row],[Adj Close]]-DAX__2019_2020__33[[#This Row],[Adj Open]])/DAX__2019_2020__33[[#This Row],[Adj Open]]</f>
        <v>6.6666666666666324E-3</v>
      </c>
      <c r="J8102" s="50">
        <f>DAX__2019_2020__33[[#This Row],[Adj Close]]-DAX__2019_2020__33[[#This Row],[Adj Open]]</f>
        <v>5.4999999999999716E-2</v>
      </c>
      <c r="K8102" s="50">
        <v>151105</v>
      </c>
    </row>
    <row r="8103" spans="1:11" x14ac:dyDescent="0.3">
      <c r="A8103" s="51" t="str">
        <f t="shared" si="132"/>
        <v>HFG.DE</v>
      </c>
      <c r="B8103" s="52" t="s">
        <v>104</v>
      </c>
      <c r="C8103" s="50" t="s">
        <v>21090</v>
      </c>
      <c r="D8103" s="50">
        <f>DAX__2019_2020__33[[#This Row],[Open]]*(DAX__2019_2020__33[[#This Row],[Adj Close]]/DAX__2019_2020__33[[#This Row],[Close]])</f>
        <v>8.4049999999999994</v>
      </c>
      <c r="E8103" s="50" t="s">
        <v>21091</v>
      </c>
      <c r="F8103" s="50" t="s">
        <v>21092</v>
      </c>
      <c r="G8103" s="50" t="s">
        <v>21091</v>
      </c>
      <c r="H8103" s="50" t="s">
        <v>21091</v>
      </c>
      <c r="I8103" s="50">
        <f>(DAX__2019_2020__33[[#This Row],[Adj Close]]-DAX__2019_2020__33[[#This Row],[Adj Open]])/DAX__2019_2020__33[[#This Row],[Adj Open]]</f>
        <v>3.3313503866746121E-2</v>
      </c>
      <c r="J8103" s="50">
        <f>DAX__2019_2020__33[[#This Row],[Adj Close]]-DAX__2019_2020__33[[#This Row],[Adj Open]]</f>
        <v>0.28000000000000114</v>
      </c>
      <c r="K8103" s="50">
        <v>224874</v>
      </c>
    </row>
    <row r="8104" spans="1:11" x14ac:dyDescent="0.3">
      <c r="A8104" s="51" t="str">
        <f t="shared" si="132"/>
        <v>HFG.DE</v>
      </c>
      <c r="B8104" s="52" t="s">
        <v>105</v>
      </c>
      <c r="C8104" s="50" t="s">
        <v>15566</v>
      </c>
      <c r="D8104" s="50">
        <f>DAX__2019_2020__33[[#This Row],[Open]]*(DAX__2019_2020__33[[#This Row],[Adj Close]]/DAX__2019_2020__33[[#This Row],[Close]])</f>
        <v>8.7200000000000006</v>
      </c>
      <c r="E8104" s="50" t="s">
        <v>21093</v>
      </c>
      <c r="F8104" s="50" t="s">
        <v>21094</v>
      </c>
      <c r="G8104" s="50" t="s">
        <v>15220</v>
      </c>
      <c r="H8104" s="50" t="s">
        <v>15220</v>
      </c>
      <c r="I8104" s="50">
        <f>(DAX__2019_2020__33[[#This Row],[Adj Close]]-DAX__2019_2020__33[[#This Row],[Adj Open]])/DAX__2019_2020__33[[#This Row],[Adj Open]]</f>
        <v>1.6055045871559492E-2</v>
      </c>
      <c r="J8104" s="50">
        <f>DAX__2019_2020__33[[#This Row],[Adj Close]]-DAX__2019_2020__33[[#This Row],[Adj Open]]</f>
        <v>0.13999999999999879</v>
      </c>
      <c r="K8104" s="50">
        <v>518787</v>
      </c>
    </row>
    <row r="8105" spans="1:11" x14ac:dyDescent="0.3">
      <c r="A8105" s="51" t="str">
        <f t="shared" si="132"/>
        <v>HFG.DE</v>
      </c>
      <c r="B8105" s="52" t="s">
        <v>106</v>
      </c>
      <c r="C8105" s="50" t="s">
        <v>21095</v>
      </c>
      <c r="D8105" s="50">
        <f>DAX__2019_2020__33[[#This Row],[Open]]*(DAX__2019_2020__33[[#This Row],[Adj Close]]/DAX__2019_2020__33[[#This Row],[Close]])</f>
        <v>8.9149999999999991</v>
      </c>
      <c r="E8105" s="50" t="s">
        <v>21095</v>
      </c>
      <c r="F8105" s="50" t="s">
        <v>15498</v>
      </c>
      <c r="G8105" s="50" t="s">
        <v>21096</v>
      </c>
      <c r="H8105" s="50" t="s">
        <v>21096</v>
      </c>
      <c r="I8105" s="50">
        <f>(DAX__2019_2020__33[[#This Row],[Adj Close]]-DAX__2019_2020__33[[#This Row],[Adj Open]])/DAX__2019_2020__33[[#This Row],[Adj Open]]</f>
        <v>-2.7481772293886621E-2</v>
      </c>
      <c r="J8105" s="50">
        <f>DAX__2019_2020__33[[#This Row],[Adj Close]]-DAX__2019_2020__33[[#This Row],[Adj Open]]</f>
        <v>-0.24499999999999922</v>
      </c>
      <c r="K8105" s="50">
        <v>142620</v>
      </c>
    </row>
    <row r="8106" spans="1:11" x14ac:dyDescent="0.3">
      <c r="A8106" s="51" t="str">
        <f t="shared" si="132"/>
        <v>HFG.DE</v>
      </c>
      <c r="B8106" s="52" t="s">
        <v>107</v>
      </c>
      <c r="C8106" s="50" t="s">
        <v>21097</v>
      </c>
      <c r="D8106" s="50">
        <f>DAX__2019_2020__33[[#This Row],[Open]]*(DAX__2019_2020__33[[#This Row],[Adj Close]]/DAX__2019_2020__33[[#This Row],[Close]])</f>
        <v>8.73</v>
      </c>
      <c r="E8106" s="50" t="s">
        <v>21098</v>
      </c>
      <c r="F8106" s="50" t="s">
        <v>15500</v>
      </c>
      <c r="G8106" s="50" t="s">
        <v>21098</v>
      </c>
      <c r="H8106" s="50" t="s">
        <v>21098</v>
      </c>
      <c r="I8106" s="50">
        <f>(DAX__2019_2020__33[[#This Row],[Adj Close]]-DAX__2019_2020__33[[#This Row],[Adj Open]])/DAX__2019_2020__33[[#This Row],[Adj Open]]</f>
        <v>1.8327605956471951E-2</v>
      </c>
      <c r="J8106" s="50">
        <f>DAX__2019_2020__33[[#This Row],[Adj Close]]-DAX__2019_2020__33[[#This Row],[Adj Open]]</f>
        <v>0.16000000000000014</v>
      </c>
      <c r="K8106" s="50">
        <v>105693</v>
      </c>
    </row>
    <row r="8107" spans="1:11" x14ac:dyDescent="0.3">
      <c r="A8107" s="51" t="str">
        <f t="shared" si="132"/>
        <v>HFG.DE</v>
      </c>
      <c r="B8107" s="52" t="s">
        <v>108</v>
      </c>
      <c r="C8107" s="50" t="s">
        <v>21099</v>
      </c>
      <c r="D8107" s="50">
        <f>DAX__2019_2020__33[[#This Row],[Open]]*(DAX__2019_2020__33[[#This Row],[Adj Close]]/DAX__2019_2020__33[[#This Row],[Close]])</f>
        <v>8.92</v>
      </c>
      <c r="E8107" s="50" t="s">
        <v>21099</v>
      </c>
      <c r="F8107" s="50" t="s">
        <v>15561</v>
      </c>
      <c r="G8107" s="50" t="s">
        <v>21100</v>
      </c>
      <c r="H8107" s="50" t="s">
        <v>21100</v>
      </c>
      <c r="I8107" s="50">
        <f>(DAX__2019_2020__33[[#This Row],[Adj Close]]-DAX__2019_2020__33[[#This Row],[Adj Open]])/DAX__2019_2020__33[[#This Row],[Adj Open]]</f>
        <v>-5.0448430493273463E-3</v>
      </c>
      <c r="J8107" s="50">
        <f>DAX__2019_2020__33[[#This Row],[Adj Close]]-DAX__2019_2020__33[[#This Row],[Adj Open]]</f>
        <v>-4.4999999999999929E-2</v>
      </c>
      <c r="K8107" s="50">
        <v>86302</v>
      </c>
    </row>
    <row r="8108" spans="1:11" x14ac:dyDescent="0.3">
      <c r="A8108" s="51" t="str">
        <f t="shared" si="132"/>
        <v>HFG.DE</v>
      </c>
      <c r="B8108" s="52" t="s">
        <v>109</v>
      </c>
      <c r="C8108" s="50" t="s">
        <v>21101</v>
      </c>
      <c r="D8108" s="50">
        <f>DAX__2019_2020__33[[#This Row],[Open]]*(DAX__2019_2020__33[[#This Row],[Adj Close]]/DAX__2019_2020__33[[#This Row],[Close]])</f>
        <v>8.9</v>
      </c>
      <c r="E8108" s="50" t="s">
        <v>21102</v>
      </c>
      <c r="F8108" s="50" t="s">
        <v>21103</v>
      </c>
      <c r="G8108" s="50" t="s">
        <v>21102</v>
      </c>
      <c r="H8108" s="50" t="s">
        <v>21102</v>
      </c>
      <c r="I8108" s="50">
        <f>(DAX__2019_2020__33[[#This Row],[Adj Close]]-DAX__2019_2020__33[[#This Row],[Adj Open]])/DAX__2019_2020__33[[#This Row],[Adj Open]]</f>
        <v>5.0561797752808908E-3</v>
      </c>
      <c r="J8108" s="50">
        <f>DAX__2019_2020__33[[#This Row],[Adj Close]]-DAX__2019_2020__33[[#This Row],[Adj Open]]</f>
        <v>4.4999999999999929E-2</v>
      </c>
      <c r="K8108" s="50">
        <v>217092</v>
      </c>
    </row>
    <row r="8109" spans="1:11" x14ac:dyDescent="0.3">
      <c r="A8109" s="51" t="str">
        <f t="shared" si="132"/>
        <v>HFG.DE</v>
      </c>
      <c r="B8109" s="52" t="s">
        <v>110</v>
      </c>
      <c r="C8109" s="50" t="s">
        <v>21104</v>
      </c>
      <c r="D8109" s="50">
        <f>DAX__2019_2020__33[[#This Row],[Open]]*(DAX__2019_2020__33[[#This Row],[Adj Close]]/DAX__2019_2020__33[[#This Row],[Close]])</f>
        <v>8.8350000000000009</v>
      </c>
      <c r="E8109" s="50" t="s">
        <v>21104</v>
      </c>
      <c r="F8109" s="50" t="s">
        <v>15456</v>
      </c>
      <c r="G8109" s="50" t="s">
        <v>15500</v>
      </c>
      <c r="H8109" s="50" t="s">
        <v>15500</v>
      </c>
      <c r="I8109" s="50">
        <f>(DAX__2019_2020__33[[#This Row],[Adj Close]]-DAX__2019_2020__33[[#This Row],[Adj Open]])/DAX__2019_2020__33[[#This Row],[Adj Open]]</f>
        <v>-3.5087719298245668E-2</v>
      </c>
      <c r="J8109" s="50">
        <f>DAX__2019_2020__33[[#This Row],[Adj Close]]-DAX__2019_2020__33[[#This Row],[Adj Open]]</f>
        <v>-0.3100000000000005</v>
      </c>
      <c r="K8109" s="50">
        <v>216335</v>
      </c>
    </row>
    <row r="8110" spans="1:11" x14ac:dyDescent="0.3">
      <c r="A8110" s="51" t="str">
        <f t="shared" si="132"/>
        <v>HFG.DE</v>
      </c>
      <c r="B8110" s="52" t="s">
        <v>111</v>
      </c>
      <c r="C8110" s="50" t="s">
        <v>21105</v>
      </c>
      <c r="D8110" s="50">
        <f>DAX__2019_2020__33[[#This Row],[Open]]*(DAX__2019_2020__33[[#This Row],[Adj Close]]/DAX__2019_2020__33[[#This Row],[Close]])</f>
        <v>8.51</v>
      </c>
      <c r="E8110" s="50" t="s">
        <v>21106</v>
      </c>
      <c r="F8110" s="50" t="s">
        <v>21107</v>
      </c>
      <c r="G8110" s="50" t="s">
        <v>15699</v>
      </c>
      <c r="H8110" s="50" t="s">
        <v>15699</v>
      </c>
      <c r="I8110" s="50">
        <f>(DAX__2019_2020__33[[#This Row],[Adj Close]]-DAX__2019_2020__33[[#This Row],[Adj Open]])/DAX__2019_2020__33[[#This Row],[Adj Open]]</f>
        <v>-1.6451233842538257E-2</v>
      </c>
      <c r="J8110" s="50">
        <f>DAX__2019_2020__33[[#This Row],[Adj Close]]-DAX__2019_2020__33[[#This Row],[Adj Open]]</f>
        <v>-0.14000000000000057</v>
      </c>
      <c r="K8110" s="50">
        <v>71453</v>
      </c>
    </row>
    <row r="8111" spans="1:11" x14ac:dyDescent="0.3">
      <c r="A8111" s="51" t="str">
        <f t="shared" si="132"/>
        <v>HFG.DE</v>
      </c>
      <c r="B8111" s="52" t="s">
        <v>112</v>
      </c>
      <c r="C8111" s="50" t="s">
        <v>21083</v>
      </c>
      <c r="D8111" s="50">
        <f>DAX__2019_2020__33[[#This Row],[Open]]*(DAX__2019_2020__33[[#This Row],[Adj Close]]/DAX__2019_2020__33[[#This Row],[Close]])</f>
        <v>8.4250000000000007</v>
      </c>
      <c r="E8111" s="50" t="s">
        <v>15481</v>
      </c>
      <c r="F8111" s="50" t="s">
        <v>21108</v>
      </c>
      <c r="G8111" s="50" t="s">
        <v>21080</v>
      </c>
      <c r="H8111" s="50" t="s">
        <v>21080</v>
      </c>
      <c r="I8111" s="50">
        <f>(DAX__2019_2020__33[[#This Row],[Adj Close]]-DAX__2019_2020__33[[#This Row],[Adj Open]])/DAX__2019_2020__33[[#This Row],[Adj Open]]</f>
        <v>4.154302670623141E-2</v>
      </c>
      <c r="J8111" s="50">
        <f>DAX__2019_2020__33[[#This Row],[Adj Close]]-DAX__2019_2020__33[[#This Row],[Adj Open]]</f>
        <v>0.34999999999999964</v>
      </c>
      <c r="K8111" s="50">
        <v>118975</v>
      </c>
    </row>
    <row r="8112" spans="1:11" x14ac:dyDescent="0.3">
      <c r="A8112" s="51" t="str">
        <f t="shared" si="132"/>
        <v>HFG.DE</v>
      </c>
      <c r="B8112" s="52" t="s">
        <v>113</v>
      </c>
      <c r="C8112" s="50" t="s">
        <v>15481</v>
      </c>
      <c r="D8112" s="50">
        <f>DAX__2019_2020__33[[#This Row],[Open]]*(DAX__2019_2020__33[[#This Row],[Adj Close]]/DAX__2019_2020__33[[#This Row],[Close]])</f>
        <v>8.85</v>
      </c>
      <c r="E8112" s="50" t="s">
        <v>15481</v>
      </c>
      <c r="F8112" s="50" t="s">
        <v>21090</v>
      </c>
      <c r="G8112" s="50" t="s">
        <v>21109</v>
      </c>
      <c r="H8112" s="50" t="s">
        <v>21109</v>
      </c>
      <c r="I8112" s="50">
        <f>(DAX__2019_2020__33[[#This Row],[Adj Close]]-DAX__2019_2020__33[[#This Row],[Adj Open]])/DAX__2019_2020__33[[#This Row],[Adj Open]]</f>
        <v>-2.203389830508478E-2</v>
      </c>
      <c r="J8112" s="50">
        <f>DAX__2019_2020__33[[#This Row],[Adj Close]]-DAX__2019_2020__33[[#This Row],[Adj Open]]</f>
        <v>-0.19500000000000028</v>
      </c>
      <c r="K8112" s="50">
        <v>122409</v>
      </c>
    </row>
    <row r="8113" spans="1:11" x14ac:dyDescent="0.3">
      <c r="A8113" s="51" t="str">
        <f t="shared" si="132"/>
        <v>HFG.DE</v>
      </c>
      <c r="B8113" s="52" t="s">
        <v>114</v>
      </c>
      <c r="C8113" s="50" t="s">
        <v>21110</v>
      </c>
      <c r="D8113" s="50">
        <f>DAX__2019_2020__33[[#This Row],[Open]]*(DAX__2019_2020__33[[#This Row],[Adj Close]]/DAX__2019_2020__33[[#This Row],[Close]])</f>
        <v>8.6950000000000003</v>
      </c>
      <c r="E8113" s="50" t="s">
        <v>21110</v>
      </c>
      <c r="F8113" s="50" t="s">
        <v>15692</v>
      </c>
      <c r="G8113" s="50" t="s">
        <v>15844</v>
      </c>
      <c r="H8113" s="50" t="s">
        <v>15844</v>
      </c>
      <c r="I8113" s="50">
        <f>(DAX__2019_2020__33[[#This Row],[Adj Close]]-DAX__2019_2020__33[[#This Row],[Adj Open]])/DAX__2019_2020__33[[#This Row],[Adj Open]]</f>
        <v>-2.8177113283496376E-2</v>
      </c>
      <c r="J8113" s="50">
        <f>DAX__2019_2020__33[[#This Row],[Adj Close]]-DAX__2019_2020__33[[#This Row],[Adj Open]]</f>
        <v>-0.24500000000000099</v>
      </c>
      <c r="K8113" s="50">
        <v>126130</v>
      </c>
    </row>
    <row r="8114" spans="1:11" x14ac:dyDescent="0.3">
      <c r="A8114" s="51" t="str">
        <f t="shared" si="132"/>
        <v>HFG.DE</v>
      </c>
      <c r="B8114" s="52" t="s">
        <v>115</v>
      </c>
      <c r="C8114" s="50" t="s">
        <v>21111</v>
      </c>
      <c r="D8114" s="50">
        <f>DAX__2019_2020__33[[#This Row],[Open]]*(DAX__2019_2020__33[[#This Row],[Adj Close]]/DAX__2019_2020__33[[#This Row],[Close]])</f>
        <v>8.4849999999999994</v>
      </c>
      <c r="E8114" s="50" t="s">
        <v>21112</v>
      </c>
      <c r="F8114" s="50" t="s">
        <v>15515</v>
      </c>
      <c r="G8114" s="50" t="s">
        <v>21103</v>
      </c>
      <c r="H8114" s="50" t="s">
        <v>21103</v>
      </c>
      <c r="I8114" s="50">
        <f>(DAX__2019_2020__33[[#This Row],[Adj Close]]-DAX__2019_2020__33[[#This Row],[Adj Open]])/DAX__2019_2020__33[[#This Row],[Adj Open]]</f>
        <v>1.5321154979375461E-2</v>
      </c>
      <c r="J8114" s="50">
        <f>DAX__2019_2020__33[[#This Row],[Adj Close]]-DAX__2019_2020__33[[#This Row],[Adj Open]]</f>
        <v>0.13000000000000078</v>
      </c>
      <c r="K8114" s="50">
        <v>155684</v>
      </c>
    </row>
    <row r="8115" spans="1:11" x14ac:dyDescent="0.3">
      <c r="A8115" s="51" t="str">
        <f t="shared" si="132"/>
        <v>HFG.DE</v>
      </c>
      <c r="B8115" s="52" t="s">
        <v>116</v>
      </c>
      <c r="C8115" s="50" t="s">
        <v>21109</v>
      </c>
      <c r="D8115" s="50">
        <f>DAX__2019_2020__33[[#This Row],[Open]]*(DAX__2019_2020__33[[#This Row],[Adj Close]]/DAX__2019_2020__33[[#This Row],[Close]])</f>
        <v>8.6549999999999994</v>
      </c>
      <c r="E8115" s="50" t="s">
        <v>21110</v>
      </c>
      <c r="F8115" s="50" t="s">
        <v>21113</v>
      </c>
      <c r="G8115" s="50" t="s">
        <v>21088</v>
      </c>
      <c r="H8115" s="50" t="s">
        <v>21088</v>
      </c>
      <c r="I8115" s="50">
        <f>(DAX__2019_2020__33[[#This Row],[Adj Close]]-DAX__2019_2020__33[[#This Row],[Adj Open]])/DAX__2019_2020__33[[#This Row],[Adj Open]]</f>
        <v>-9.8209127671864908E-3</v>
      </c>
      <c r="J8115" s="50">
        <f>DAX__2019_2020__33[[#This Row],[Adj Close]]-DAX__2019_2020__33[[#This Row],[Adj Open]]</f>
        <v>-8.4999999999999076E-2</v>
      </c>
      <c r="K8115" s="50">
        <v>41863</v>
      </c>
    </row>
    <row r="8116" spans="1:11" x14ac:dyDescent="0.3">
      <c r="A8116" s="51" t="str">
        <f t="shared" si="132"/>
        <v>HFG.DE</v>
      </c>
      <c r="B8116" s="52" t="s">
        <v>117</v>
      </c>
      <c r="C8116" s="50" t="s">
        <v>21114</v>
      </c>
      <c r="D8116" s="50">
        <f>DAX__2019_2020__33[[#This Row],[Open]]*(DAX__2019_2020__33[[#This Row],[Adj Close]]/DAX__2019_2020__33[[#This Row],[Close]])</f>
        <v>8.5449999999999999</v>
      </c>
      <c r="E8116" s="50" t="s">
        <v>15839</v>
      </c>
      <c r="F8116" s="50" t="s">
        <v>21115</v>
      </c>
      <c r="G8116" s="50" t="s">
        <v>15609</v>
      </c>
      <c r="H8116" s="50" t="s">
        <v>15609</v>
      </c>
      <c r="I8116" s="50">
        <f>(DAX__2019_2020__33[[#This Row],[Adj Close]]-DAX__2019_2020__33[[#This Row],[Adj Open]])/DAX__2019_2020__33[[#This Row],[Adj Open]]</f>
        <v>-5.8513750731422716E-3</v>
      </c>
      <c r="J8116" s="50">
        <f>DAX__2019_2020__33[[#This Row],[Adj Close]]-DAX__2019_2020__33[[#This Row],[Adj Open]]</f>
        <v>-5.0000000000000711E-2</v>
      </c>
      <c r="K8116" s="50">
        <v>91053</v>
      </c>
    </row>
    <row r="8117" spans="1:11" x14ac:dyDescent="0.3">
      <c r="A8117" s="51" t="str">
        <f t="shared" si="132"/>
        <v>HFG.DE</v>
      </c>
      <c r="B8117" s="52" t="s">
        <v>118</v>
      </c>
      <c r="C8117" s="50" t="s">
        <v>21113</v>
      </c>
      <c r="D8117" s="50">
        <f>DAX__2019_2020__33[[#This Row],[Open]]*(DAX__2019_2020__33[[#This Row],[Adj Close]]/DAX__2019_2020__33[[#This Row],[Close]])</f>
        <v>8.5350000000000001</v>
      </c>
      <c r="E8117" s="50" t="s">
        <v>15217</v>
      </c>
      <c r="F8117" s="50" t="s">
        <v>15537</v>
      </c>
      <c r="G8117" s="50" t="s">
        <v>21114</v>
      </c>
      <c r="H8117" s="50" t="s">
        <v>21114</v>
      </c>
      <c r="I8117" s="50">
        <f>(DAX__2019_2020__33[[#This Row],[Adj Close]]-DAX__2019_2020__33[[#This Row],[Adj Open]])/DAX__2019_2020__33[[#This Row],[Adj Open]]</f>
        <v>1.1716461628587917E-3</v>
      </c>
      <c r="J8117" s="50">
        <f>DAX__2019_2020__33[[#This Row],[Adj Close]]-DAX__2019_2020__33[[#This Row],[Adj Open]]</f>
        <v>9.9999999999997868E-3</v>
      </c>
      <c r="K8117" s="50">
        <v>126708</v>
      </c>
    </row>
    <row r="8118" spans="1:11" x14ac:dyDescent="0.3">
      <c r="A8118" s="51" t="str">
        <f t="shared" si="132"/>
        <v>HFG.DE</v>
      </c>
      <c r="B8118" s="52" t="s">
        <v>119</v>
      </c>
      <c r="C8118" s="50" t="s">
        <v>21116</v>
      </c>
      <c r="D8118" s="50">
        <f>DAX__2019_2020__33[[#This Row],[Open]]*(DAX__2019_2020__33[[#This Row],[Adj Close]]/DAX__2019_2020__33[[#This Row],[Close]])</f>
        <v>8.5950000000000006</v>
      </c>
      <c r="E8118" s="50" t="s">
        <v>15134</v>
      </c>
      <c r="F8118" s="50" t="s">
        <v>21117</v>
      </c>
      <c r="G8118" s="50" t="s">
        <v>15600</v>
      </c>
      <c r="H8118" s="50" t="s">
        <v>15600</v>
      </c>
      <c r="I8118" s="50">
        <f>(DAX__2019_2020__33[[#This Row],[Adj Close]]-DAX__2019_2020__33[[#This Row],[Adj Open]])/DAX__2019_2020__33[[#This Row],[Adj Open]]</f>
        <v>-5.8173356602685068E-4</v>
      </c>
      <c r="J8118" s="50">
        <f>DAX__2019_2020__33[[#This Row],[Adj Close]]-DAX__2019_2020__33[[#This Row],[Adj Open]]</f>
        <v>-5.0000000000007816E-3</v>
      </c>
      <c r="K8118" s="50">
        <v>351933</v>
      </c>
    </row>
    <row r="8119" spans="1:11" x14ac:dyDescent="0.3">
      <c r="A8119" s="51" t="str">
        <f t="shared" si="132"/>
        <v>HFG.DE</v>
      </c>
      <c r="B8119" s="52" t="s">
        <v>120</v>
      </c>
      <c r="C8119" s="50" t="s">
        <v>21106</v>
      </c>
      <c r="D8119" s="50">
        <f>DAX__2019_2020__33[[#This Row],[Open]]*(DAX__2019_2020__33[[#This Row],[Adj Close]]/DAX__2019_2020__33[[#This Row],[Close]])</f>
        <v>8.6449999999999996</v>
      </c>
      <c r="E8119" s="50" t="s">
        <v>15561</v>
      </c>
      <c r="F8119" s="50" t="s">
        <v>21118</v>
      </c>
      <c r="G8119" s="50" t="s">
        <v>15558</v>
      </c>
      <c r="H8119" s="50" t="s">
        <v>15558</v>
      </c>
      <c r="I8119" s="50">
        <f>(DAX__2019_2020__33[[#This Row],[Adj Close]]-DAX__2019_2020__33[[#This Row],[Adj Open]])/DAX__2019_2020__33[[#This Row],[Adj Open]]</f>
        <v>6.3620589936379084E-3</v>
      </c>
      <c r="J8119" s="50">
        <f>DAX__2019_2020__33[[#This Row],[Adj Close]]-DAX__2019_2020__33[[#This Row],[Adj Open]]</f>
        <v>5.4999999999999716E-2</v>
      </c>
      <c r="K8119" s="50">
        <v>137120</v>
      </c>
    </row>
    <row r="8120" spans="1:11" x14ac:dyDescent="0.3">
      <c r="A8120" s="51" t="str">
        <f t="shared" si="132"/>
        <v>HFG.DE</v>
      </c>
      <c r="B8120" s="52" t="s">
        <v>121</v>
      </c>
      <c r="C8120" s="50" t="s">
        <v>15561</v>
      </c>
      <c r="D8120" s="50">
        <f>DAX__2019_2020__33[[#This Row],[Open]]*(DAX__2019_2020__33[[#This Row],[Adj Close]]/DAX__2019_2020__33[[#This Row],[Close]])</f>
        <v>8.75</v>
      </c>
      <c r="E8120" s="50" t="s">
        <v>21119</v>
      </c>
      <c r="F8120" s="50" t="s">
        <v>15522</v>
      </c>
      <c r="G8120" s="50" t="s">
        <v>15894</v>
      </c>
      <c r="H8120" s="50" t="s">
        <v>15894</v>
      </c>
      <c r="I8120" s="50">
        <f>(DAX__2019_2020__33[[#This Row],[Adj Close]]-DAX__2019_2020__33[[#This Row],[Adj Open]])/DAX__2019_2020__33[[#This Row],[Adj Open]]</f>
        <v>2.4000000000000098E-2</v>
      </c>
      <c r="J8120" s="50">
        <f>DAX__2019_2020__33[[#This Row],[Adj Close]]-DAX__2019_2020__33[[#This Row],[Adj Open]]</f>
        <v>0.21000000000000085</v>
      </c>
      <c r="K8120" s="50">
        <v>128692</v>
      </c>
    </row>
    <row r="8121" spans="1:11" x14ac:dyDescent="0.3">
      <c r="A8121" s="51" t="str">
        <f t="shared" si="132"/>
        <v>HFG.DE</v>
      </c>
      <c r="B8121" s="52" t="s">
        <v>122</v>
      </c>
      <c r="C8121" s="50" t="s">
        <v>15874</v>
      </c>
      <c r="D8121" s="50">
        <f>DAX__2019_2020__33[[#This Row],[Open]]*(DAX__2019_2020__33[[#This Row],[Adj Close]]/DAX__2019_2020__33[[#This Row],[Close]])</f>
        <v>9.0150000000000006</v>
      </c>
      <c r="E8121" s="50" t="s">
        <v>21120</v>
      </c>
      <c r="F8121" s="50" t="s">
        <v>21104</v>
      </c>
      <c r="G8121" s="50" t="s">
        <v>21121</v>
      </c>
      <c r="H8121" s="50" t="s">
        <v>21121</v>
      </c>
      <c r="I8121" s="50">
        <f>(DAX__2019_2020__33[[#This Row],[Adj Close]]-DAX__2019_2020__33[[#This Row],[Adj Open]])/DAX__2019_2020__33[[#This Row],[Adj Open]]</f>
        <v>3.5496394897393264E-2</v>
      </c>
      <c r="J8121" s="50">
        <f>DAX__2019_2020__33[[#This Row],[Adj Close]]-DAX__2019_2020__33[[#This Row],[Adj Open]]</f>
        <v>0.32000000000000028</v>
      </c>
      <c r="K8121" s="50">
        <v>186316</v>
      </c>
    </row>
    <row r="8122" spans="1:11" x14ac:dyDescent="0.3">
      <c r="A8122" s="51" t="str">
        <f t="shared" si="132"/>
        <v>HFG.DE</v>
      </c>
      <c r="B8122" s="52" t="s">
        <v>123</v>
      </c>
      <c r="C8122" s="50" t="s">
        <v>21122</v>
      </c>
      <c r="D8122" s="50">
        <f>DAX__2019_2020__33[[#This Row],[Open]]*(DAX__2019_2020__33[[#This Row],[Adj Close]]/DAX__2019_2020__33[[#This Row],[Close]])</f>
        <v>9.3049999999999997</v>
      </c>
      <c r="E8122" s="50" t="s">
        <v>21123</v>
      </c>
      <c r="F8122" s="50" t="s">
        <v>15210</v>
      </c>
      <c r="G8122" s="50" t="s">
        <v>15877</v>
      </c>
      <c r="H8122" s="50" t="s">
        <v>15877</v>
      </c>
      <c r="I8122" s="50">
        <f>(DAX__2019_2020__33[[#This Row],[Adj Close]]-DAX__2019_2020__33[[#This Row],[Adj Open]])/DAX__2019_2020__33[[#This Row],[Adj Open]]</f>
        <v>-2.2031166039763576E-2</v>
      </c>
      <c r="J8122" s="50">
        <f>DAX__2019_2020__33[[#This Row],[Adj Close]]-DAX__2019_2020__33[[#This Row],[Adj Open]]</f>
        <v>-0.20500000000000007</v>
      </c>
      <c r="K8122" s="50">
        <v>192073</v>
      </c>
    </row>
    <row r="8123" spans="1:11" x14ac:dyDescent="0.3">
      <c r="A8123" s="51" t="str">
        <f t="shared" si="132"/>
        <v>HFG.DE</v>
      </c>
      <c r="B8123" s="52" t="s">
        <v>124</v>
      </c>
      <c r="C8123" s="50" t="s">
        <v>21124</v>
      </c>
      <c r="D8123" s="50">
        <f>DAX__2019_2020__33[[#This Row],[Open]]*(DAX__2019_2020__33[[#This Row],[Adj Close]]/DAX__2019_2020__33[[#This Row],[Close]])</f>
        <v>9.07</v>
      </c>
      <c r="E8123" s="50" t="s">
        <v>15161</v>
      </c>
      <c r="F8123" s="50" t="s">
        <v>15974</v>
      </c>
      <c r="G8123" s="50" t="s">
        <v>15161</v>
      </c>
      <c r="H8123" s="50" t="s">
        <v>15161</v>
      </c>
      <c r="I8123" s="50">
        <f>(DAX__2019_2020__33[[#This Row],[Adj Close]]-DAX__2019_2020__33[[#This Row],[Adj Open]])/DAX__2019_2020__33[[#This Row],[Adj Open]]</f>
        <v>5.62293274531422E-2</v>
      </c>
      <c r="J8123" s="50">
        <f>DAX__2019_2020__33[[#This Row],[Adj Close]]-DAX__2019_2020__33[[#This Row],[Adj Open]]</f>
        <v>0.50999999999999979</v>
      </c>
      <c r="K8123" s="50">
        <v>180180</v>
      </c>
    </row>
    <row r="8124" spans="1:11" x14ac:dyDescent="0.3">
      <c r="A8124" s="51" t="str">
        <f t="shared" si="132"/>
        <v>HFG.DE</v>
      </c>
      <c r="B8124" s="52" t="s">
        <v>125</v>
      </c>
      <c r="C8124" s="50" t="s">
        <v>15909</v>
      </c>
      <c r="D8124" s="50">
        <f>DAX__2019_2020__33[[#This Row],[Open]]*(DAX__2019_2020__33[[#This Row],[Adj Close]]/DAX__2019_2020__33[[#This Row],[Close]])</f>
        <v>9.52</v>
      </c>
      <c r="E8124" s="50" t="s">
        <v>15161</v>
      </c>
      <c r="F8124" s="50" t="s">
        <v>15157</v>
      </c>
      <c r="G8124" s="50" t="s">
        <v>21125</v>
      </c>
      <c r="H8124" s="50" t="s">
        <v>21125</v>
      </c>
      <c r="I8124" s="50">
        <f>(DAX__2019_2020__33[[#This Row],[Adj Close]]-DAX__2019_2020__33[[#This Row],[Adj Open]])/DAX__2019_2020__33[[#This Row],[Adj Open]]</f>
        <v>-2.9936974789915981E-2</v>
      </c>
      <c r="J8124" s="50">
        <f>DAX__2019_2020__33[[#This Row],[Adj Close]]-DAX__2019_2020__33[[#This Row],[Adj Open]]</f>
        <v>-0.28500000000000014</v>
      </c>
      <c r="K8124" s="50">
        <v>93972</v>
      </c>
    </row>
    <row r="8125" spans="1:11" x14ac:dyDescent="0.3">
      <c r="A8125" s="51" t="str">
        <f t="shared" si="132"/>
        <v>HFG.DE</v>
      </c>
      <c r="B8125" s="52" t="s">
        <v>126</v>
      </c>
      <c r="C8125" s="50" t="s">
        <v>15922</v>
      </c>
      <c r="D8125" s="50">
        <f>DAX__2019_2020__33[[#This Row],[Open]]*(DAX__2019_2020__33[[#This Row],[Adj Close]]/DAX__2019_2020__33[[#This Row],[Close]])</f>
        <v>9.32</v>
      </c>
      <c r="E8125" s="50" t="s">
        <v>21126</v>
      </c>
      <c r="F8125" s="50" t="s">
        <v>21127</v>
      </c>
      <c r="G8125" s="50" t="s">
        <v>21128</v>
      </c>
      <c r="H8125" s="50" t="s">
        <v>21128</v>
      </c>
      <c r="I8125" s="50">
        <f>(DAX__2019_2020__33[[#This Row],[Adj Close]]-DAX__2019_2020__33[[#This Row],[Adj Open]])/DAX__2019_2020__33[[#This Row],[Adj Open]]</f>
        <v>5.3648068669526752E-3</v>
      </c>
      <c r="J8125" s="50">
        <f>DAX__2019_2020__33[[#This Row],[Adj Close]]-DAX__2019_2020__33[[#This Row],[Adj Open]]</f>
        <v>4.9999999999998934E-2</v>
      </c>
      <c r="K8125" s="50">
        <v>69260</v>
      </c>
    </row>
    <row r="8126" spans="1:11" x14ac:dyDescent="0.3">
      <c r="A8126" s="51" t="str">
        <f t="shared" si="132"/>
        <v>HFG.DE</v>
      </c>
      <c r="B8126" s="52" t="s">
        <v>127</v>
      </c>
      <c r="C8126" s="50" t="s">
        <v>21129</v>
      </c>
      <c r="D8126" s="50">
        <f>DAX__2019_2020__33[[#This Row],[Open]]*(DAX__2019_2020__33[[#This Row],[Adj Close]]/DAX__2019_2020__33[[#This Row],[Close]])</f>
        <v>9.4149999999999991</v>
      </c>
      <c r="E8126" s="50" t="s">
        <v>21130</v>
      </c>
      <c r="F8126" s="50" t="s">
        <v>21122</v>
      </c>
      <c r="G8126" s="50" t="s">
        <v>15915</v>
      </c>
      <c r="H8126" s="50" t="s">
        <v>15915</v>
      </c>
      <c r="I8126" s="50">
        <f>(DAX__2019_2020__33[[#This Row],[Adj Close]]-DAX__2019_2020__33[[#This Row],[Adj Open]])/DAX__2019_2020__33[[#This Row],[Adj Open]]</f>
        <v>1.5400955921402162E-2</v>
      </c>
      <c r="J8126" s="50">
        <f>DAX__2019_2020__33[[#This Row],[Adj Close]]-DAX__2019_2020__33[[#This Row],[Adj Open]]</f>
        <v>0.14500000000000135</v>
      </c>
      <c r="K8126" s="50">
        <v>98220</v>
      </c>
    </row>
    <row r="8127" spans="1:11" x14ac:dyDescent="0.3">
      <c r="A8127" s="51" t="str">
        <f t="shared" si="132"/>
        <v>HFG.DE</v>
      </c>
      <c r="B8127" s="52" t="s">
        <v>128</v>
      </c>
      <c r="C8127" s="50" t="s">
        <v>21131</v>
      </c>
      <c r="D8127" s="50">
        <f>DAX__2019_2020__33[[#This Row],[Open]]*(DAX__2019_2020__33[[#This Row],[Adj Close]]/DAX__2019_2020__33[[#This Row],[Close]])</f>
        <v>9.85</v>
      </c>
      <c r="E8127" s="50" t="s">
        <v>21132</v>
      </c>
      <c r="F8127" s="50" t="s">
        <v>21133</v>
      </c>
      <c r="G8127" s="50" t="s">
        <v>21134</v>
      </c>
      <c r="H8127" s="50" t="s">
        <v>21134</v>
      </c>
      <c r="I8127" s="50">
        <f>(DAX__2019_2020__33[[#This Row],[Adj Close]]-DAX__2019_2020__33[[#This Row],[Adj Open]])/DAX__2019_2020__33[[#This Row],[Adj Open]]</f>
        <v>-6.5482233502538026E-2</v>
      </c>
      <c r="J8127" s="50">
        <f>DAX__2019_2020__33[[#This Row],[Adj Close]]-DAX__2019_2020__33[[#This Row],[Adj Open]]</f>
        <v>-0.64499999999999957</v>
      </c>
      <c r="K8127" s="50">
        <v>391661</v>
      </c>
    </row>
    <row r="8128" spans="1:11" x14ac:dyDescent="0.3">
      <c r="A8128" s="51" t="str">
        <f t="shared" si="132"/>
        <v>HFG.DE</v>
      </c>
      <c r="B8128" s="52" t="s">
        <v>129</v>
      </c>
      <c r="C8128" s="50" t="s">
        <v>21135</v>
      </c>
      <c r="D8128" s="50">
        <f>DAX__2019_2020__33[[#This Row],[Open]]*(DAX__2019_2020__33[[#This Row],[Adj Close]]/DAX__2019_2020__33[[#This Row],[Close]])</f>
        <v>9.2550000000000008</v>
      </c>
      <c r="E8128" s="50" t="s">
        <v>15928</v>
      </c>
      <c r="F8128" s="50" t="s">
        <v>21136</v>
      </c>
      <c r="G8128" s="50" t="s">
        <v>21123</v>
      </c>
      <c r="H8128" s="50" t="s">
        <v>21123</v>
      </c>
      <c r="I8128" s="50">
        <f>(DAX__2019_2020__33[[#This Row],[Adj Close]]-DAX__2019_2020__33[[#This Row],[Adj Open]])/DAX__2019_2020__33[[#This Row],[Adj Open]]</f>
        <v>5.9427336574824109E-3</v>
      </c>
      <c r="J8128" s="50">
        <f>DAX__2019_2020__33[[#This Row],[Adj Close]]-DAX__2019_2020__33[[#This Row],[Adj Open]]</f>
        <v>5.4999999999999716E-2</v>
      </c>
      <c r="K8128" s="50">
        <v>178745</v>
      </c>
    </row>
    <row r="8129" spans="1:11" x14ac:dyDescent="0.3">
      <c r="A8129" s="51" t="str">
        <f t="shared" si="132"/>
        <v>HFG.DE</v>
      </c>
      <c r="B8129" s="52" t="s">
        <v>130</v>
      </c>
      <c r="C8129" s="50" t="s">
        <v>21135</v>
      </c>
      <c r="D8129" s="50">
        <f>DAX__2019_2020__33[[#This Row],[Open]]*(DAX__2019_2020__33[[#This Row],[Adj Close]]/DAX__2019_2020__33[[#This Row],[Close]])</f>
        <v>9.2550000000000008</v>
      </c>
      <c r="E8129" s="50" t="s">
        <v>21137</v>
      </c>
      <c r="F8129" s="50" t="s">
        <v>21138</v>
      </c>
      <c r="G8129" s="50" t="s">
        <v>21139</v>
      </c>
      <c r="H8129" s="50" t="s">
        <v>21139</v>
      </c>
      <c r="I8129" s="50">
        <f>(DAX__2019_2020__33[[#This Row],[Adj Close]]-DAX__2019_2020__33[[#This Row],[Adj Open]])/DAX__2019_2020__33[[#This Row],[Adj Open]]</f>
        <v>-9.7244732576987174E-3</v>
      </c>
      <c r="J8129" s="50">
        <f>DAX__2019_2020__33[[#This Row],[Adj Close]]-DAX__2019_2020__33[[#This Row],[Adj Open]]</f>
        <v>-9.0000000000001634E-2</v>
      </c>
      <c r="K8129" s="50">
        <v>134817</v>
      </c>
    </row>
    <row r="8130" spans="1:11" x14ac:dyDescent="0.3">
      <c r="A8130" s="51" t="str">
        <f t="shared" si="132"/>
        <v>HFG.DE</v>
      </c>
      <c r="B8130" s="52" t="s">
        <v>131</v>
      </c>
      <c r="C8130" s="50" t="s">
        <v>15991</v>
      </c>
      <c r="D8130" s="50">
        <f>DAX__2019_2020__33[[#This Row],[Open]]*(DAX__2019_2020__33[[#This Row],[Adj Close]]/DAX__2019_2020__33[[#This Row],[Close]])</f>
        <v>9.15</v>
      </c>
      <c r="E8130" s="50" t="s">
        <v>21140</v>
      </c>
      <c r="F8130" s="50" t="s">
        <v>21141</v>
      </c>
      <c r="G8130" s="50" t="s">
        <v>21142</v>
      </c>
      <c r="H8130" s="50" t="s">
        <v>21142</v>
      </c>
      <c r="I8130" s="50">
        <f>(DAX__2019_2020__33[[#This Row],[Adj Close]]-DAX__2019_2020__33[[#This Row],[Adj Open]])/DAX__2019_2020__33[[#This Row],[Adj Open]]</f>
        <v>1.3661202185792349E-2</v>
      </c>
      <c r="J8130" s="50">
        <f>DAX__2019_2020__33[[#This Row],[Adj Close]]-DAX__2019_2020__33[[#This Row],[Adj Open]]</f>
        <v>0.125</v>
      </c>
      <c r="K8130" s="50">
        <v>160196</v>
      </c>
    </row>
    <row r="8131" spans="1:11" x14ac:dyDescent="0.3">
      <c r="A8131" s="51" t="str">
        <f t="shared" si="132"/>
        <v>HFG.DE</v>
      </c>
      <c r="B8131" s="52" t="s">
        <v>132</v>
      </c>
      <c r="C8131" s="50" t="s">
        <v>21143</v>
      </c>
      <c r="D8131" s="50">
        <f>DAX__2019_2020__33[[#This Row],[Open]]*(DAX__2019_2020__33[[#This Row],[Adj Close]]/DAX__2019_2020__33[[#This Row],[Close]])</f>
        <v>9.36</v>
      </c>
      <c r="E8131" s="50" t="s">
        <v>21129</v>
      </c>
      <c r="F8131" s="50" t="s">
        <v>21144</v>
      </c>
      <c r="G8131" s="50" t="s">
        <v>21145</v>
      </c>
      <c r="H8131" s="50" t="s">
        <v>21145</v>
      </c>
      <c r="I8131" s="50">
        <f>(DAX__2019_2020__33[[#This Row],[Adj Close]]-DAX__2019_2020__33[[#This Row],[Adj Open]])/DAX__2019_2020__33[[#This Row],[Adj Open]]</f>
        <v>-1.2820512820512739E-2</v>
      </c>
      <c r="J8131" s="50">
        <f>DAX__2019_2020__33[[#This Row],[Adj Close]]-DAX__2019_2020__33[[#This Row],[Adj Open]]</f>
        <v>-0.11999999999999922</v>
      </c>
      <c r="K8131" s="50">
        <v>116142</v>
      </c>
    </row>
    <row r="8132" spans="1:11" x14ac:dyDescent="0.3">
      <c r="A8132" s="51" t="str">
        <f t="shared" si="132"/>
        <v>HFG.DE</v>
      </c>
      <c r="B8132" s="52" t="s">
        <v>133</v>
      </c>
      <c r="C8132" s="50" t="s">
        <v>21146</v>
      </c>
      <c r="D8132" s="50">
        <f>DAX__2019_2020__33[[#This Row],[Open]]*(DAX__2019_2020__33[[#This Row],[Adj Close]]/DAX__2019_2020__33[[#This Row],[Close]])</f>
        <v>9.18</v>
      </c>
      <c r="E8132" s="50" t="s">
        <v>21147</v>
      </c>
      <c r="F8132" s="50" t="s">
        <v>15968</v>
      </c>
      <c r="G8132" s="50" t="s">
        <v>15974</v>
      </c>
      <c r="H8132" s="50" t="s">
        <v>15974</v>
      </c>
      <c r="I8132" s="50">
        <f>(DAX__2019_2020__33[[#This Row],[Adj Close]]-DAX__2019_2020__33[[#This Row],[Adj Open]])/DAX__2019_2020__33[[#This Row],[Adj Open]]</f>
        <v>-1.3071895424836517E-2</v>
      </c>
      <c r="J8132" s="50">
        <f>DAX__2019_2020__33[[#This Row],[Adj Close]]-DAX__2019_2020__33[[#This Row],[Adj Open]]</f>
        <v>-0.11999999999999922</v>
      </c>
      <c r="K8132" s="50">
        <v>137014</v>
      </c>
    </row>
    <row r="8133" spans="1:11" x14ac:dyDescent="0.3">
      <c r="A8133" s="51" t="str">
        <f t="shared" si="132"/>
        <v>HFG.DE</v>
      </c>
      <c r="B8133" s="52" t="s">
        <v>134</v>
      </c>
      <c r="C8133" s="50" t="s">
        <v>15887</v>
      </c>
      <c r="D8133" s="50">
        <f>DAX__2019_2020__33[[#This Row],[Open]]*(DAX__2019_2020__33[[#This Row],[Adj Close]]/DAX__2019_2020__33[[#This Row],[Close]])</f>
        <v>9.01</v>
      </c>
      <c r="E8133" s="50" t="s">
        <v>15877</v>
      </c>
      <c r="F8133" s="50" t="s">
        <v>15566</v>
      </c>
      <c r="G8133" s="50" t="s">
        <v>21148</v>
      </c>
      <c r="H8133" s="50" t="s">
        <v>21148</v>
      </c>
      <c r="I8133" s="50">
        <f>(DAX__2019_2020__33[[#This Row],[Adj Close]]-DAX__2019_2020__33[[#This Row],[Adj Open]])/DAX__2019_2020__33[[#This Row],[Adj Open]]</f>
        <v>-1.5538290788013382E-2</v>
      </c>
      <c r="J8133" s="50">
        <f>DAX__2019_2020__33[[#This Row],[Adj Close]]-DAX__2019_2020__33[[#This Row],[Adj Open]]</f>
        <v>-0.14000000000000057</v>
      </c>
      <c r="K8133" s="50">
        <v>98398</v>
      </c>
    </row>
    <row r="8134" spans="1:11" x14ac:dyDescent="0.3">
      <c r="A8134" s="51" t="str">
        <f t="shared" si="132"/>
        <v>HFG.DE</v>
      </c>
      <c r="B8134" s="52" t="s">
        <v>135</v>
      </c>
      <c r="C8134" s="50" t="s">
        <v>15979</v>
      </c>
      <c r="D8134" s="50">
        <f>DAX__2019_2020__33[[#This Row],[Open]]*(DAX__2019_2020__33[[#This Row],[Adj Close]]/DAX__2019_2020__33[[#This Row],[Close]])</f>
        <v>8.9250000000000007</v>
      </c>
      <c r="E8134" s="50" t="s">
        <v>15877</v>
      </c>
      <c r="F8134" s="50" t="s">
        <v>21149</v>
      </c>
      <c r="G8134" s="50" t="s">
        <v>15482</v>
      </c>
      <c r="H8134" s="50" t="s">
        <v>15482</v>
      </c>
      <c r="I8134" s="50">
        <f>(DAX__2019_2020__33[[#This Row],[Adj Close]]-DAX__2019_2020__33[[#This Row],[Adj Open]])/DAX__2019_2020__33[[#This Row],[Adj Open]]</f>
        <v>1.680672268907547E-2</v>
      </c>
      <c r="J8134" s="50">
        <f>DAX__2019_2020__33[[#This Row],[Adj Close]]-DAX__2019_2020__33[[#This Row],[Adj Open]]</f>
        <v>0.14999999999999858</v>
      </c>
      <c r="K8134" s="50">
        <v>148255</v>
      </c>
    </row>
    <row r="8135" spans="1:11" x14ac:dyDescent="0.3">
      <c r="A8135" s="51" t="str">
        <f t="shared" si="132"/>
        <v>HFG.DE</v>
      </c>
      <c r="B8135" s="52" t="s">
        <v>136</v>
      </c>
      <c r="C8135" s="50" t="s">
        <v>15955</v>
      </c>
      <c r="D8135" s="50">
        <f>DAX__2019_2020__33[[#This Row],[Open]]*(DAX__2019_2020__33[[#This Row],[Adj Close]]/DAX__2019_2020__33[[#This Row],[Close]])</f>
        <v>9.1300000000000008</v>
      </c>
      <c r="E8135" s="50" t="s">
        <v>15991</v>
      </c>
      <c r="F8135" s="50" t="s">
        <v>21150</v>
      </c>
      <c r="G8135" s="50" t="s">
        <v>21151</v>
      </c>
      <c r="H8135" s="50" t="s">
        <v>21151</v>
      </c>
      <c r="I8135" s="50">
        <f>(DAX__2019_2020__33[[#This Row],[Adj Close]]-DAX__2019_2020__33[[#This Row],[Adj Open]])/DAX__2019_2020__33[[#This Row],[Adj Open]]</f>
        <v>-1.9715224534501804E-2</v>
      </c>
      <c r="J8135" s="50">
        <f>DAX__2019_2020__33[[#This Row],[Adj Close]]-DAX__2019_2020__33[[#This Row],[Adj Open]]</f>
        <v>-0.18000000000000149</v>
      </c>
      <c r="K8135" s="50">
        <v>138754</v>
      </c>
    </row>
    <row r="8136" spans="1:11" x14ac:dyDescent="0.3">
      <c r="A8136" s="51" t="str">
        <f t="shared" si="132"/>
        <v>HFG.DE</v>
      </c>
      <c r="B8136" s="52" t="s">
        <v>137</v>
      </c>
      <c r="C8136" s="50" t="s">
        <v>21152</v>
      </c>
      <c r="D8136" s="50">
        <f>DAX__2019_2020__33[[#This Row],[Open]]*(DAX__2019_2020__33[[#This Row],[Adj Close]]/DAX__2019_2020__33[[#This Row],[Close]])</f>
        <v>8.99</v>
      </c>
      <c r="E8136" s="50" t="s">
        <v>21153</v>
      </c>
      <c r="F8136" s="50" t="s">
        <v>21154</v>
      </c>
      <c r="G8136" s="50" t="s">
        <v>15894</v>
      </c>
      <c r="H8136" s="50" t="s">
        <v>15894</v>
      </c>
      <c r="I8136" s="50">
        <f>(DAX__2019_2020__33[[#This Row],[Adj Close]]-DAX__2019_2020__33[[#This Row],[Adj Open]])/DAX__2019_2020__33[[#This Row],[Adj Open]]</f>
        <v>-3.337041156840863E-3</v>
      </c>
      <c r="J8136" s="50">
        <f>DAX__2019_2020__33[[#This Row],[Adj Close]]-DAX__2019_2020__33[[#This Row],[Adj Open]]</f>
        <v>-2.9999999999999361E-2</v>
      </c>
      <c r="K8136" s="50">
        <v>63478</v>
      </c>
    </row>
    <row r="8137" spans="1:11" x14ac:dyDescent="0.3">
      <c r="A8137" s="51" t="str">
        <f t="shared" si="132"/>
        <v>HFG.DE</v>
      </c>
      <c r="B8137" s="52" t="s">
        <v>138</v>
      </c>
      <c r="C8137" s="50" t="s">
        <v>15979</v>
      </c>
      <c r="D8137" s="50">
        <f>DAX__2019_2020__33[[#This Row],[Open]]*(DAX__2019_2020__33[[#This Row],[Adj Close]]/DAX__2019_2020__33[[#This Row],[Close]])</f>
        <v>8.9250000000000007</v>
      </c>
      <c r="E8137" s="50" t="s">
        <v>15578</v>
      </c>
      <c r="F8137" s="50" t="s">
        <v>21148</v>
      </c>
      <c r="G8137" s="50" t="s">
        <v>21136</v>
      </c>
      <c r="H8137" s="50" t="s">
        <v>21136</v>
      </c>
      <c r="I8137" s="50">
        <f>(DAX__2019_2020__33[[#This Row],[Adj Close]]-DAX__2019_2020__33[[#This Row],[Adj Open]])/DAX__2019_2020__33[[#This Row],[Adj Open]]</f>
        <v>6.1624649859943655E-3</v>
      </c>
      <c r="J8137" s="50">
        <f>DAX__2019_2020__33[[#This Row],[Adj Close]]-DAX__2019_2020__33[[#This Row],[Adj Open]]</f>
        <v>5.4999999999999716E-2</v>
      </c>
      <c r="K8137" s="50">
        <v>70380</v>
      </c>
    </row>
    <row r="8138" spans="1:11" x14ac:dyDescent="0.3">
      <c r="A8138" s="51" t="str">
        <f t="shared" si="132"/>
        <v>HFG.DE</v>
      </c>
      <c r="B8138" s="52" t="s">
        <v>139</v>
      </c>
      <c r="C8138" s="50" t="s">
        <v>21155</v>
      </c>
      <c r="D8138" s="50">
        <f>DAX__2019_2020__33[[#This Row],[Open]]*(DAX__2019_2020__33[[#This Row],[Adj Close]]/DAX__2019_2020__33[[#This Row],[Close]])</f>
        <v>8.9949999999999992</v>
      </c>
      <c r="E8138" s="50" t="s">
        <v>15888</v>
      </c>
      <c r="F8138" s="50" t="s">
        <v>21156</v>
      </c>
      <c r="G8138" s="50" t="s">
        <v>21157</v>
      </c>
      <c r="H8138" s="50" t="s">
        <v>21157</v>
      </c>
      <c r="I8138" s="50">
        <f>(DAX__2019_2020__33[[#This Row],[Adj Close]]-DAX__2019_2020__33[[#This Row],[Adj Open]])/DAX__2019_2020__33[[#This Row],[Adj Open]]</f>
        <v>-2.0011117287381849E-2</v>
      </c>
      <c r="J8138" s="50">
        <f>DAX__2019_2020__33[[#This Row],[Adj Close]]-DAX__2019_2020__33[[#This Row],[Adj Open]]</f>
        <v>-0.17999999999999972</v>
      </c>
      <c r="K8138" s="50">
        <v>223336</v>
      </c>
    </row>
    <row r="8139" spans="1:11" x14ac:dyDescent="0.3">
      <c r="A8139" s="51" t="str">
        <f t="shared" si="132"/>
        <v>HFG.DE</v>
      </c>
      <c r="B8139" s="52" t="s">
        <v>140</v>
      </c>
      <c r="C8139" s="50" t="s">
        <v>15481</v>
      </c>
      <c r="D8139" s="50">
        <f>DAX__2019_2020__33[[#This Row],[Open]]*(DAX__2019_2020__33[[#This Row],[Adj Close]]/DAX__2019_2020__33[[#This Row],[Close]])</f>
        <v>8.85</v>
      </c>
      <c r="E8139" s="50" t="s">
        <v>21099</v>
      </c>
      <c r="F8139" s="50" t="s">
        <v>21091</v>
      </c>
      <c r="G8139" s="50" t="s">
        <v>15862</v>
      </c>
      <c r="H8139" s="50" t="s">
        <v>15862</v>
      </c>
      <c r="I8139" s="50">
        <f>(DAX__2019_2020__33[[#This Row],[Adj Close]]-DAX__2019_2020__33[[#This Row],[Adj Open]])/DAX__2019_2020__33[[#This Row],[Adj Open]]</f>
        <v>-5.6497175141241732E-3</v>
      </c>
      <c r="J8139" s="50">
        <f>DAX__2019_2020__33[[#This Row],[Adj Close]]-DAX__2019_2020__33[[#This Row],[Adj Open]]</f>
        <v>-4.9999999999998934E-2</v>
      </c>
      <c r="K8139" s="50">
        <v>311200</v>
      </c>
    </row>
    <row r="8140" spans="1:11" x14ac:dyDescent="0.3">
      <c r="A8140" s="51" t="str">
        <f t="shared" si="132"/>
        <v>HFG.DE</v>
      </c>
      <c r="B8140" s="52" t="s">
        <v>141</v>
      </c>
      <c r="C8140" s="50" t="s">
        <v>21157</v>
      </c>
      <c r="D8140" s="50">
        <f>DAX__2019_2020__33[[#This Row],[Open]]*(DAX__2019_2020__33[[#This Row],[Adj Close]]/DAX__2019_2020__33[[#This Row],[Close]])</f>
        <v>8.8149999999999995</v>
      </c>
      <c r="E8140" s="50" t="s">
        <v>21157</v>
      </c>
      <c r="F8140" s="50" t="s">
        <v>21158</v>
      </c>
      <c r="G8140" s="50" t="s">
        <v>21159</v>
      </c>
      <c r="H8140" s="50" t="s">
        <v>21159</v>
      </c>
      <c r="I8140" s="50">
        <f>(DAX__2019_2020__33[[#This Row],[Adj Close]]-DAX__2019_2020__33[[#This Row],[Adj Open]])/DAX__2019_2020__33[[#This Row],[Adj Open]]</f>
        <v>-2.722631877481568E-2</v>
      </c>
      <c r="J8140" s="50">
        <f>DAX__2019_2020__33[[#This Row],[Adj Close]]-DAX__2019_2020__33[[#This Row],[Adj Open]]</f>
        <v>-0.24000000000000021</v>
      </c>
      <c r="K8140" s="50">
        <v>92813</v>
      </c>
    </row>
    <row r="8141" spans="1:11" x14ac:dyDescent="0.3">
      <c r="A8141" s="51" t="str">
        <f t="shared" si="132"/>
        <v>HFG.DE</v>
      </c>
      <c r="B8141" s="52" t="s">
        <v>142</v>
      </c>
      <c r="C8141" s="50" t="s">
        <v>15500</v>
      </c>
      <c r="D8141" s="50">
        <f>DAX__2019_2020__33[[#This Row],[Open]]*(DAX__2019_2020__33[[#This Row],[Adj Close]]/DAX__2019_2020__33[[#This Row],[Close]])</f>
        <v>8.5250000000000004</v>
      </c>
      <c r="E8141" s="50" t="s">
        <v>15558</v>
      </c>
      <c r="F8141" s="50" t="s">
        <v>15844</v>
      </c>
      <c r="G8141" s="50" t="s">
        <v>21160</v>
      </c>
      <c r="H8141" s="50" t="s">
        <v>21160</v>
      </c>
      <c r="I8141" s="50">
        <f>(DAX__2019_2020__33[[#This Row],[Adj Close]]-DAX__2019_2020__33[[#This Row],[Adj Open]])/DAX__2019_2020__33[[#This Row],[Adj Open]]</f>
        <v>5.8651026392950211E-4</v>
      </c>
      <c r="J8141" s="50">
        <f>DAX__2019_2020__33[[#This Row],[Adj Close]]-DAX__2019_2020__33[[#This Row],[Adj Open]]</f>
        <v>4.9999999999990052E-3</v>
      </c>
      <c r="K8141" s="50">
        <v>197572</v>
      </c>
    </row>
    <row r="8142" spans="1:11" x14ac:dyDescent="0.3">
      <c r="A8142" s="51" t="str">
        <f t="shared" si="132"/>
        <v>HFG.DE</v>
      </c>
      <c r="B8142" s="52" t="s">
        <v>143</v>
      </c>
      <c r="C8142" s="50" t="s">
        <v>21116</v>
      </c>
      <c r="D8142" s="50">
        <f>DAX__2019_2020__33[[#This Row],[Open]]*(DAX__2019_2020__33[[#This Row],[Adj Close]]/DAX__2019_2020__33[[#This Row],[Close]])</f>
        <v>8.5950000000000006</v>
      </c>
      <c r="E8142" s="50" t="s">
        <v>21116</v>
      </c>
      <c r="F8142" s="50" t="s">
        <v>15143</v>
      </c>
      <c r="G8142" s="50" t="s">
        <v>21085</v>
      </c>
      <c r="H8142" s="50" t="s">
        <v>21085</v>
      </c>
      <c r="I8142" s="50">
        <f>(DAX__2019_2020__33[[#This Row],[Adj Close]]-DAX__2019_2020__33[[#This Row],[Adj Open]])/DAX__2019_2020__33[[#This Row],[Adj Open]]</f>
        <v>-2.9668411867364835E-2</v>
      </c>
      <c r="J8142" s="50">
        <f>DAX__2019_2020__33[[#This Row],[Adj Close]]-DAX__2019_2020__33[[#This Row],[Adj Open]]</f>
        <v>-0.25500000000000078</v>
      </c>
      <c r="K8142" s="50">
        <v>166910</v>
      </c>
    </row>
    <row r="8143" spans="1:11" x14ac:dyDescent="0.3">
      <c r="A8143" s="51" t="str">
        <f t="shared" si="132"/>
        <v>HFG.DE</v>
      </c>
      <c r="B8143" s="52" t="s">
        <v>144</v>
      </c>
      <c r="C8143" s="50" t="s">
        <v>21115</v>
      </c>
      <c r="D8143" s="50">
        <f>DAX__2019_2020__33[[#This Row],[Open]]*(DAX__2019_2020__33[[#This Row],[Adj Close]]/DAX__2019_2020__33[[#This Row],[Close]])</f>
        <v>8.31</v>
      </c>
      <c r="E8143" s="50" t="s">
        <v>21161</v>
      </c>
      <c r="F8143" s="50" t="s">
        <v>15143</v>
      </c>
      <c r="G8143" s="50" t="s">
        <v>15818</v>
      </c>
      <c r="H8143" s="50" t="s">
        <v>15818</v>
      </c>
      <c r="I8143" s="50">
        <f>(DAX__2019_2020__33[[#This Row],[Adj Close]]-DAX__2019_2020__33[[#This Row],[Adj Open]])/DAX__2019_2020__33[[#This Row],[Adj Open]]</f>
        <v>5.4151624548736373E-3</v>
      </c>
      <c r="J8143" s="50">
        <f>DAX__2019_2020__33[[#This Row],[Adj Close]]-DAX__2019_2020__33[[#This Row],[Adj Open]]</f>
        <v>4.4999999999999929E-2</v>
      </c>
      <c r="K8143" s="50">
        <v>97204</v>
      </c>
    </row>
    <row r="8144" spans="1:11" x14ac:dyDescent="0.3">
      <c r="A8144" s="51" t="str">
        <f t="shared" si="132"/>
        <v>HFG.DE</v>
      </c>
      <c r="B8144" s="52" t="s">
        <v>145</v>
      </c>
      <c r="C8144" s="50" t="s">
        <v>21090</v>
      </c>
      <c r="D8144" s="50">
        <f>DAX__2019_2020__33[[#This Row],[Open]]*(DAX__2019_2020__33[[#This Row],[Adj Close]]/DAX__2019_2020__33[[#This Row],[Close]])</f>
        <v>8.4049999999999994</v>
      </c>
      <c r="E8144" s="50" t="s">
        <v>15841</v>
      </c>
      <c r="F8144" s="50" t="s">
        <v>15692</v>
      </c>
      <c r="G8144" s="50" t="s">
        <v>21117</v>
      </c>
      <c r="H8144" s="50" t="s">
        <v>21117</v>
      </c>
      <c r="I8144" s="50">
        <f>(DAX__2019_2020__33[[#This Row],[Adj Close]]-DAX__2019_2020__33[[#This Row],[Adj Open]])/DAX__2019_2020__33[[#This Row],[Adj Open]]</f>
        <v>-2.9744199881021512E-3</v>
      </c>
      <c r="J8144" s="50">
        <f>DAX__2019_2020__33[[#This Row],[Adj Close]]-DAX__2019_2020__33[[#This Row],[Adj Open]]</f>
        <v>-2.4999999999998579E-2</v>
      </c>
      <c r="K8144" s="50">
        <v>243225</v>
      </c>
    </row>
    <row r="8145" spans="1:11" x14ac:dyDescent="0.3">
      <c r="A8145" s="51" t="str">
        <f t="shared" si="132"/>
        <v>HFG.DE</v>
      </c>
      <c r="B8145" s="52" t="s">
        <v>146</v>
      </c>
      <c r="C8145" s="50" t="s">
        <v>21162</v>
      </c>
      <c r="D8145" s="50">
        <f>DAX__2019_2020__33[[#This Row],[Open]]*(DAX__2019_2020__33[[#This Row],[Adj Close]]/DAX__2019_2020__33[[#This Row],[Close]])</f>
        <v>8.4</v>
      </c>
      <c r="E8145" s="50" t="s">
        <v>15539</v>
      </c>
      <c r="F8145" s="50" t="s">
        <v>15116</v>
      </c>
      <c r="G8145" s="50" t="s">
        <v>14312</v>
      </c>
      <c r="H8145" s="50" t="s">
        <v>14312</v>
      </c>
      <c r="I8145" s="50">
        <f>(DAX__2019_2020__33[[#This Row],[Adj Close]]-DAX__2019_2020__33[[#This Row],[Adj Open]])/DAX__2019_2020__33[[#This Row],[Adj Open]]</f>
        <v>-3.0952380952380926E-2</v>
      </c>
      <c r="J8145" s="50">
        <f>DAX__2019_2020__33[[#This Row],[Adj Close]]-DAX__2019_2020__33[[#This Row],[Adj Open]]</f>
        <v>-0.25999999999999979</v>
      </c>
      <c r="K8145" s="50">
        <v>140499</v>
      </c>
    </row>
    <row r="8146" spans="1:11" x14ac:dyDescent="0.3">
      <c r="A8146" s="51" t="str">
        <f t="shared" ref="A8146:A8209" si="133">"HFG.DE"</f>
        <v>HFG.DE</v>
      </c>
      <c r="B8146" s="52" t="s">
        <v>147</v>
      </c>
      <c r="C8146" s="50" t="s">
        <v>15702</v>
      </c>
      <c r="D8146" s="50">
        <f>DAX__2019_2020__33[[#This Row],[Open]]*(DAX__2019_2020__33[[#This Row],[Adj Close]]/DAX__2019_2020__33[[#This Row],[Close]])</f>
        <v>8.11</v>
      </c>
      <c r="E8146" s="50" t="s">
        <v>21163</v>
      </c>
      <c r="F8146" s="50" t="s">
        <v>14307</v>
      </c>
      <c r="G8146" s="50" t="s">
        <v>15826</v>
      </c>
      <c r="H8146" s="50" t="s">
        <v>15826</v>
      </c>
      <c r="I8146" s="50">
        <f>(DAX__2019_2020__33[[#This Row],[Adj Close]]-DAX__2019_2020__33[[#This Row],[Adj Open]])/DAX__2019_2020__33[[#This Row],[Adj Open]]</f>
        <v>-1.8495684340320527E-2</v>
      </c>
      <c r="J8146" s="50">
        <f>DAX__2019_2020__33[[#This Row],[Adj Close]]-DAX__2019_2020__33[[#This Row],[Adj Open]]</f>
        <v>-0.14999999999999947</v>
      </c>
      <c r="K8146" s="50">
        <v>171465</v>
      </c>
    </row>
    <row r="8147" spans="1:11" x14ac:dyDescent="0.3">
      <c r="A8147" s="51" t="str">
        <f t="shared" si="133"/>
        <v>HFG.DE</v>
      </c>
      <c r="B8147" s="52" t="s">
        <v>148</v>
      </c>
      <c r="C8147" s="50" t="s">
        <v>14155</v>
      </c>
      <c r="D8147" s="50">
        <f>DAX__2019_2020__33[[#This Row],[Open]]*(DAX__2019_2020__33[[#This Row],[Adj Close]]/DAX__2019_2020__33[[#This Row],[Close]])</f>
        <v>7.91</v>
      </c>
      <c r="E8147" s="50" t="s">
        <v>15708</v>
      </c>
      <c r="F8147" s="50" t="s">
        <v>15080</v>
      </c>
      <c r="G8147" s="50" t="s">
        <v>15534</v>
      </c>
      <c r="H8147" s="50" t="s">
        <v>15534</v>
      </c>
      <c r="I8147" s="50">
        <f>(DAX__2019_2020__33[[#This Row],[Adj Close]]-DAX__2019_2020__33[[#This Row],[Adj Open]])/DAX__2019_2020__33[[#This Row],[Adj Open]]</f>
        <v>2.4020227560050504E-2</v>
      </c>
      <c r="J8147" s="50">
        <f>DAX__2019_2020__33[[#This Row],[Adj Close]]-DAX__2019_2020__33[[#This Row],[Adj Open]]</f>
        <v>0.1899999999999995</v>
      </c>
      <c r="K8147" s="50">
        <v>261568</v>
      </c>
    </row>
    <row r="8148" spans="1:11" x14ac:dyDescent="0.3">
      <c r="A8148" s="51" t="str">
        <f t="shared" si="133"/>
        <v>HFG.DE</v>
      </c>
      <c r="B8148" s="52" t="s">
        <v>149</v>
      </c>
      <c r="C8148" s="50" t="s">
        <v>14312</v>
      </c>
      <c r="D8148" s="50">
        <f>DAX__2019_2020__33[[#This Row],[Open]]*(DAX__2019_2020__33[[#This Row],[Adj Close]]/DAX__2019_2020__33[[#This Row],[Close]])</f>
        <v>8.14</v>
      </c>
      <c r="E8148" s="50" t="s">
        <v>14292</v>
      </c>
      <c r="F8148" s="50" t="s">
        <v>14301</v>
      </c>
      <c r="G8148" s="50" t="s">
        <v>14290</v>
      </c>
      <c r="H8148" s="50" t="s">
        <v>14290</v>
      </c>
      <c r="I8148" s="50">
        <f>(DAX__2019_2020__33[[#This Row],[Adj Close]]-DAX__2019_2020__33[[#This Row],[Adj Open]])/DAX__2019_2020__33[[#This Row],[Adj Open]]</f>
        <v>-9.8280098280098364E-3</v>
      </c>
      <c r="J8148" s="50">
        <f>DAX__2019_2020__33[[#This Row],[Adj Close]]-DAX__2019_2020__33[[#This Row],[Adj Open]]</f>
        <v>-8.0000000000000071E-2</v>
      </c>
      <c r="K8148" s="50">
        <v>80902</v>
      </c>
    </row>
    <row r="8149" spans="1:11" x14ac:dyDescent="0.3">
      <c r="A8149" s="51" t="str">
        <f t="shared" si="133"/>
        <v>HFG.DE</v>
      </c>
      <c r="B8149" s="52" t="s">
        <v>150</v>
      </c>
      <c r="C8149" s="50" t="s">
        <v>15702</v>
      </c>
      <c r="D8149" s="50">
        <f>DAX__2019_2020__33[[#This Row],[Open]]*(DAX__2019_2020__33[[#This Row],[Adj Close]]/DAX__2019_2020__33[[#This Row],[Close]])</f>
        <v>8.11</v>
      </c>
      <c r="E8149" s="50" t="s">
        <v>14292</v>
      </c>
      <c r="F8149" s="50" t="s">
        <v>14314</v>
      </c>
      <c r="G8149" s="50" t="s">
        <v>15621</v>
      </c>
      <c r="H8149" s="50" t="s">
        <v>15621</v>
      </c>
      <c r="I8149" s="50">
        <f>(DAX__2019_2020__33[[#This Row],[Adj Close]]-DAX__2019_2020__33[[#This Row],[Adj Open]])/DAX__2019_2020__33[[#This Row],[Adj Open]]</f>
        <v>-4.9321824907520529E-3</v>
      </c>
      <c r="J8149" s="50">
        <f>DAX__2019_2020__33[[#This Row],[Adj Close]]-DAX__2019_2020__33[[#This Row],[Adj Open]]</f>
        <v>-3.9999999999999147E-2</v>
      </c>
      <c r="K8149" s="50">
        <v>79827</v>
      </c>
    </row>
    <row r="8150" spans="1:11" x14ac:dyDescent="0.3">
      <c r="A8150" s="51" t="str">
        <f t="shared" si="133"/>
        <v>HFG.DE</v>
      </c>
      <c r="B8150" s="52" t="s">
        <v>151</v>
      </c>
      <c r="C8150" s="50" t="s">
        <v>14170</v>
      </c>
      <c r="D8150" s="50">
        <f>DAX__2019_2020__33[[#This Row],[Open]]*(DAX__2019_2020__33[[#This Row],[Adj Close]]/DAX__2019_2020__33[[#This Row],[Close]])</f>
        <v>8.09</v>
      </c>
      <c r="E8150" s="50" t="s">
        <v>21163</v>
      </c>
      <c r="F8150" s="50" t="s">
        <v>14310</v>
      </c>
      <c r="G8150" s="50" t="s">
        <v>14280</v>
      </c>
      <c r="H8150" s="50" t="s">
        <v>14280</v>
      </c>
      <c r="I8150" s="50">
        <f>(DAX__2019_2020__33[[#This Row],[Adj Close]]-DAX__2019_2020__33[[#This Row],[Adj Open]])/DAX__2019_2020__33[[#This Row],[Adj Open]]</f>
        <v>-9.8887515451174385E-3</v>
      </c>
      <c r="J8150" s="50">
        <f>DAX__2019_2020__33[[#This Row],[Adj Close]]-DAX__2019_2020__33[[#This Row],[Adj Open]]</f>
        <v>-8.0000000000000071E-2</v>
      </c>
      <c r="K8150" s="50">
        <v>67069</v>
      </c>
    </row>
    <row r="8151" spans="1:11" x14ac:dyDescent="0.3">
      <c r="A8151" s="51" t="str">
        <f t="shared" si="133"/>
        <v>HFG.DE</v>
      </c>
      <c r="B8151" s="52" t="s">
        <v>152</v>
      </c>
      <c r="C8151" s="50" t="s">
        <v>14310</v>
      </c>
      <c r="D8151" s="50">
        <f>DAX__2019_2020__33[[#This Row],[Open]]*(DAX__2019_2020__33[[#This Row],[Adj Close]]/DAX__2019_2020__33[[#This Row],[Close]])</f>
        <v>8</v>
      </c>
      <c r="E8151" s="50" t="s">
        <v>15621</v>
      </c>
      <c r="F8151" s="50" t="s">
        <v>15116</v>
      </c>
      <c r="G8151" s="50" t="s">
        <v>15678</v>
      </c>
      <c r="H8151" s="50" t="s">
        <v>15678</v>
      </c>
      <c r="I8151" s="50">
        <f>(DAX__2019_2020__33[[#This Row],[Adj Close]]-DAX__2019_2020__33[[#This Row],[Adj Open]])/DAX__2019_2020__33[[#This Row],[Adj Open]]</f>
        <v>6.2500000000000888E-3</v>
      </c>
      <c r="J8151" s="50">
        <f>DAX__2019_2020__33[[#This Row],[Adj Close]]-DAX__2019_2020__33[[#This Row],[Adj Open]]</f>
        <v>5.0000000000000711E-2</v>
      </c>
      <c r="K8151" s="50">
        <v>170189</v>
      </c>
    </row>
    <row r="8152" spans="1:11" x14ac:dyDescent="0.3">
      <c r="A8152" s="51" t="str">
        <f t="shared" si="133"/>
        <v>HFG.DE</v>
      </c>
      <c r="B8152" s="52" t="s">
        <v>153</v>
      </c>
      <c r="C8152" s="50" t="s">
        <v>15678</v>
      </c>
      <c r="D8152" s="50">
        <f>DAX__2019_2020__33[[#This Row],[Open]]*(DAX__2019_2020__33[[#This Row],[Adj Close]]/DAX__2019_2020__33[[#This Row],[Close]])</f>
        <v>8.0500000000000007</v>
      </c>
      <c r="E8152" s="50" t="s">
        <v>15456</v>
      </c>
      <c r="F8152" s="50" t="s">
        <v>14150</v>
      </c>
      <c r="G8152" s="50" t="s">
        <v>15681</v>
      </c>
      <c r="H8152" s="50" t="s">
        <v>15681</v>
      </c>
      <c r="I8152" s="50">
        <f>(DAX__2019_2020__33[[#This Row],[Adj Close]]-DAX__2019_2020__33[[#This Row],[Adj Open]])/DAX__2019_2020__33[[#This Row],[Adj Open]]</f>
        <v>-8.6956521739130783E-3</v>
      </c>
      <c r="J8152" s="50">
        <f>DAX__2019_2020__33[[#This Row],[Adj Close]]-DAX__2019_2020__33[[#This Row],[Adj Open]]</f>
        <v>-7.0000000000000284E-2</v>
      </c>
      <c r="K8152" s="50">
        <v>136912</v>
      </c>
    </row>
    <row r="8153" spans="1:11" x14ac:dyDescent="0.3">
      <c r="A8153" s="51" t="str">
        <f t="shared" si="133"/>
        <v>HFG.DE</v>
      </c>
      <c r="B8153" s="52" t="s">
        <v>154</v>
      </c>
      <c r="C8153" s="50" t="s">
        <v>15681</v>
      </c>
      <c r="D8153" s="50">
        <f>DAX__2019_2020__33[[#This Row],[Open]]*(DAX__2019_2020__33[[#This Row],[Adj Close]]/DAX__2019_2020__33[[#This Row],[Close]])</f>
        <v>7.98</v>
      </c>
      <c r="E8153" s="50" t="s">
        <v>15452</v>
      </c>
      <c r="F8153" s="50" t="s">
        <v>14307</v>
      </c>
      <c r="G8153" s="50" t="s">
        <v>14314</v>
      </c>
      <c r="H8153" s="50" t="s">
        <v>14314</v>
      </c>
      <c r="I8153" s="50">
        <f>(DAX__2019_2020__33[[#This Row],[Adj Close]]-DAX__2019_2020__33[[#This Row],[Adj Open]])/DAX__2019_2020__33[[#This Row],[Adj Open]]</f>
        <v>7.5187969924810421E-3</v>
      </c>
      <c r="J8153" s="50">
        <f>DAX__2019_2020__33[[#This Row],[Adj Close]]-DAX__2019_2020__33[[#This Row],[Adj Open]]</f>
        <v>5.9999999999998721E-2</v>
      </c>
      <c r="K8153" s="50">
        <v>51793</v>
      </c>
    </row>
    <row r="8154" spans="1:11" x14ac:dyDescent="0.3">
      <c r="A8154" s="51" t="str">
        <f t="shared" si="133"/>
        <v>HFG.DE</v>
      </c>
      <c r="B8154" s="52" t="s">
        <v>155</v>
      </c>
      <c r="C8154" s="50" t="s">
        <v>15678</v>
      </c>
      <c r="D8154" s="50">
        <f>DAX__2019_2020__33[[#This Row],[Open]]*(DAX__2019_2020__33[[#This Row],[Adj Close]]/DAX__2019_2020__33[[#This Row],[Close]])</f>
        <v>8.0500000000000007</v>
      </c>
      <c r="E8154" s="50" t="s">
        <v>21164</v>
      </c>
      <c r="F8154" s="50" t="s">
        <v>15678</v>
      </c>
      <c r="G8154" s="50" t="s">
        <v>15688</v>
      </c>
      <c r="H8154" s="50" t="s">
        <v>15688</v>
      </c>
      <c r="I8154" s="50">
        <f>(DAX__2019_2020__33[[#This Row],[Adj Close]]-DAX__2019_2020__33[[#This Row],[Adj Open]])/DAX__2019_2020__33[[#This Row],[Adj Open]]</f>
        <v>3.8509316770186174E-2</v>
      </c>
      <c r="J8154" s="50">
        <f>DAX__2019_2020__33[[#This Row],[Adj Close]]-DAX__2019_2020__33[[#This Row],[Adj Open]]</f>
        <v>0.30999999999999872</v>
      </c>
      <c r="K8154" s="50">
        <v>79880</v>
      </c>
    </row>
    <row r="8155" spans="1:11" x14ac:dyDescent="0.3">
      <c r="A8155" s="51" t="str">
        <f t="shared" si="133"/>
        <v>HFG.DE</v>
      </c>
      <c r="B8155" s="52" t="s">
        <v>156</v>
      </c>
      <c r="C8155" s="50" t="s">
        <v>15844</v>
      </c>
      <c r="D8155" s="50">
        <f>DAX__2019_2020__33[[#This Row],[Open]]*(DAX__2019_2020__33[[#This Row],[Adj Close]]/DAX__2019_2020__33[[#This Row],[Close]])</f>
        <v>8.4499999999999993</v>
      </c>
      <c r="E8155" s="50" t="s">
        <v>21165</v>
      </c>
      <c r="F8155" s="50" t="s">
        <v>21117</v>
      </c>
      <c r="G8155" s="50" t="s">
        <v>21105</v>
      </c>
      <c r="H8155" s="50" t="s">
        <v>21105</v>
      </c>
      <c r="I8155" s="50">
        <f>(DAX__2019_2020__33[[#This Row],[Adj Close]]-DAX__2019_2020__33[[#This Row],[Adj Open]])/DAX__2019_2020__33[[#This Row],[Adj Open]]</f>
        <v>7.1005917159763909E-3</v>
      </c>
      <c r="J8155" s="50">
        <f>DAX__2019_2020__33[[#This Row],[Adj Close]]-DAX__2019_2020__33[[#This Row],[Adj Open]]</f>
        <v>6.0000000000000497E-2</v>
      </c>
      <c r="K8155" s="50">
        <v>136366</v>
      </c>
    </row>
    <row r="8156" spans="1:11" x14ac:dyDescent="0.3">
      <c r="A8156" s="51" t="str">
        <f t="shared" si="133"/>
        <v>HFG.DE</v>
      </c>
      <c r="B8156" s="52" t="s">
        <v>157</v>
      </c>
      <c r="C8156" s="50" t="s">
        <v>21166</v>
      </c>
      <c r="D8156" s="50">
        <f>DAX__2019_2020__33[[#This Row],[Open]]*(DAX__2019_2020__33[[#This Row],[Adj Close]]/DAX__2019_2020__33[[#This Row],[Close]])</f>
        <v>8.56</v>
      </c>
      <c r="E8156" s="50" t="s">
        <v>21099</v>
      </c>
      <c r="F8156" s="50" t="s">
        <v>15498</v>
      </c>
      <c r="G8156" s="50" t="s">
        <v>21167</v>
      </c>
      <c r="H8156" s="50" t="s">
        <v>21167</v>
      </c>
      <c r="I8156" s="50">
        <f>(DAX__2019_2020__33[[#This Row],[Adj Close]]-DAX__2019_2020__33[[#This Row],[Adj Open]])/DAX__2019_2020__33[[#This Row],[Adj Open]]</f>
        <v>2.5700934579439116E-2</v>
      </c>
      <c r="J8156" s="50">
        <f>DAX__2019_2020__33[[#This Row],[Adj Close]]-DAX__2019_2020__33[[#This Row],[Adj Open]]</f>
        <v>0.21999999999999886</v>
      </c>
      <c r="K8156" s="50">
        <v>175427</v>
      </c>
    </row>
    <row r="8157" spans="1:11" x14ac:dyDescent="0.3">
      <c r="A8157" s="51" t="str">
        <f t="shared" si="133"/>
        <v>HFG.DE</v>
      </c>
      <c r="B8157" s="52" t="s">
        <v>158</v>
      </c>
      <c r="C8157" s="50" t="s">
        <v>15220</v>
      </c>
      <c r="D8157" s="50">
        <f>DAX__2019_2020__33[[#This Row],[Open]]*(DAX__2019_2020__33[[#This Row],[Adj Close]]/DAX__2019_2020__33[[#This Row],[Close]])</f>
        <v>8.86</v>
      </c>
      <c r="E8157" s="50" t="s">
        <v>21099</v>
      </c>
      <c r="F8157" s="50" t="s">
        <v>21168</v>
      </c>
      <c r="G8157" s="50" t="s">
        <v>15597</v>
      </c>
      <c r="H8157" s="50" t="s">
        <v>15597</v>
      </c>
      <c r="I8157" s="50">
        <f>(DAX__2019_2020__33[[#This Row],[Adj Close]]-DAX__2019_2020__33[[#This Row],[Adj Open]])/DAX__2019_2020__33[[#This Row],[Adj Open]]</f>
        <v>-1.3544018058690658E-2</v>
      </c>
      <c r="J8157" s="50">
        <f>DAX__2019_2020__33[[#This Row],[Adj Close]]-DAX__2019_2020__33[[#This Row],[Adj Open]]</f>
        <v>-0.11999999999999922</v>
      </c>
      <c r="K8157" s="50">
        <v>123923</v>
      </c>
    </row>
    <row r="8158" spans="1:11" x14ac:dyDescent="0.3">
      <c r="A8158" s="51" t="str">
        <f t="shared" si="133"/>
        <v>HFG.DE</v>
      </c>
      <c r="B8158" s="52" t="s">
        <v>159</v>
      </c>
      <c r="C8158" s="50" t="s">
        <v>15223</v>
      </c>
      <c r="D8158" s="50">
        <f>DAX__2019_2020__33[[#This Row],[Open]]*(DAX__2019_2020__33[[#This Row],[Adj Close]]/DAX__2019_2020__33[[#This Row],[Close]])</f>
        <v>8.77</v>
      </c>
      <c r="E8158" s="50" t="s">
        <v>15894</v>
      </c>
      <c r="F8158" s="50" t="s">
        <v>15558</v>
      </c>
      <c r="G8158" s="50" t="s">
        <v>21101</v>
      </c>
      <c r="H8158" s="50" t="s">
        <v>21101</v>
      </c>
      <c r="I8158" s="50">
        <f>(DAX__2019_2020__33[[#This Row],[Adj Close]]-DAX__2019_2020__33[[#This Row],[Adj Open]])/DAX__2019_2020__33[[#This Row],[Adj Open]]</f>
        <v>1.4823261117445929E-2</v>
      </c>
      <c r="J8158" s="50">
        <f>DAX__2019_2020__33[[#This Row],[Adj Close]]-DAX__2019_2020__33[[#This Row],[Adj Open]]</f>
        <v>0.13000000000000078</v>
      </c>
      <c r="K8158" s="50">
        <v>158461</v>
      </c>
    </row>
    <row r="8159" spans="1:11" x14ac:dyDescent="0.3">
      <c r="A8159" s="51" t="str">
        <f t="shared" si="133"/>
        <v>HFG.DE</v>
      </c>
      <c r="B8159" s="52" t="s">
        <v>160</v>
      </c>
      <c r="C8159" s="50" t="s">
        <v>21098</v>
      </c>
      <c r="D8159" s="50">
        <f>DAX__2019_2020__33[[#This Row],[Open]]*(DAX__2019_2020__33[[#This Row],[Adj Close]]/DAX__2019_2020__33[[#This Row],[Close]])</f>
        <v>8.89</v>
      </c>
      <c r="E8159" s="50" t="s">
        <v>21169</v>
      </c>
      <c r="F8159" s="50" t="s">
        <v>21148</v>
      </c>
      <c r="G8159" s="50" t="s">
        <v>21169</v>
      </c>
      <c r="H8159" s="50" t="s">
        <v>21169</v>
      </c>
      <c r="I8159" s="50">
        <f>(DAX__2019_2020__33[[#This Row],[Adj Close]]-DAX__2019_2020__33[[#This Row],[Adj Open]])/DAX__2019_2020__33[[#This Row],[Adj Open]]</f>
        <v>1.7997750281214864E-2</v>
      </c>
      <c r="J8159" s="50">
        <f>DAX__2019_2020__33[[#This Row],[Adj Close]]-DAX__2019_2020__33[[#This Row],[Adj Open]]</f>
        <v>0.16000000000000014</v>
      </c>
      <c r="K8159" s="50">
        <v>100167</v>
      </c>
    </row>
    <row r="8160" spans="1:11" x14ac:dyDescent="0.3">
      <c r="A8160" s="51" t="str">
        <f t="shared" si="133"/>
        <v>HFG.DE</v>
      </c>
      <c r="B8160" s="52" t="s">
        <v>161</v>
      </c>
      <c r="C8160" s="50" t="s">
        <v>21169</v>
      </c>
      <c r="D8160" s="50">
        <f>DAX__2019_2020__33[[#This Row],[Open]]*(DAX__2019_2020__33[[#This Row],[Adj Close]]/DAX__2019_2020__33[[#This Row],[Close]])</f>
        <v>9.0500000000000007</v>
      </c>
      <c r="E8160" s="50" t="s">
        <v>21146</v>
      </c>
      <c r="F8160" s="50" t="s">
        <v>15578</v>
      </c>
      <c r="G8160" s="50" t="s">
        <v>15213</v>
      </c>
      <c r="H8160" s="50" t="s">
        <v>15213</v>
      </c>
      <c r="I8160" s="50">
        <f>(DAX__2019_2020__33[[#This Row],[Adj Close]]-DAX__2019_2020__33[[#This Row],[Adj Open]])/DAX__2019_2020__33[[#This Row],[Adj Open]]</f>
        <v>3.3149171270717521E-3</v>
      </c>
      <c r="J8160" s="50">
        <f>DAX__2019_2020__33[[#This Row],[Adj Close]]-DAX__2019_2020__33[[#This Row],[Adj Open]]</f>
        <v>2.9999999999999361E-2</v>
      </c>
      <c r="K8160" s="50">
        <v>67085</v>
      </c>
    </row>
    <row r="8161" spans="1:11" x14ac:dyDescent="0.3">
      <c r="A8161" s="51" t="str">
        <f t="shared" si="133"/>
        <v>HFG.DE</v>
      </c>
      <c r="B8161" s="52" t="s">
        <v>162</v>
      </c>
      <c r="C8161" s="50" t="s">
        <v>21169</v>
      </c>
      <c r="D8161" s="50">
        <f>DAX__2019_2020__33[[#This Row],[Open]]*(DAX__2019_2020__33[[#This Row],[Adj Close]]/DAX__2019_2020__33[[#This Row],[Close]])</f>
        <v>9.0500000000000007</v>
      </c>
      <c r="E8161" s="50" t="s">
        <v>21170</v>
      </c>
      <c r="F8161" s="50" t="s">
        <v>21151</v>
      </c>
      <c r="G8161" s="50" t="s">
        <v>15894</v>
      </c>
      <c r="H8161" s="50" t="s">
        <v>15894</v>
      </c>
      <c r="I8161" s="50">
        <f>(DAX__2019_2020__33[[#This Row],[Adj Close]]-DAX__2019_2020__33[[#This Row],[Adj Open]])/DAX__2019_2020__33[[#This Row],[Adj Open]]</f>
        <v>-9.9447513812154532E-3</v>
      </c>
      <c r="J8161" s="50">
        <f>DAX__2019_2020__33[[#This Row],[Adj Close]]-DAX__2019_2020__33[[#This Row],[Adj Open]]</f>
        <v>-8.9999999999999858E-2</v>
      </c>
      <c r="K8161" s="50">
        <v>79413</v>
      </c>
    </row>
    <row r="8162" spans="1:11" x14ac:dyDescent="0.3">
      <c r="A8162" s="51" t="str">
        <f t="shared" si="133"/>
        <v>HFG.DE</v>
      </c>
      <c r="B8162" s="52" t="s">
        <v>163</v>
      </c>
      <c r="C8162" s="50" t="s">
        <v>21099</v>
      </c>
      <c r="D8162" s="50">
        <f>DAX__2019_2020__33[[#This Row],[Open]]*(DAX__2019_2020__33[[#This Row],[Adj Close]]/DAX__2019_2020__33[[#This Row],[Close]])</f>
        <v>8.92</v>
      </c>
      <c r="E8162" s="50" t="s">
        <v>15877</v>
      </c>
      <c r="F8162" s="50" t="s">
        <v>21150</v>
      </c>
      <c r="G8162" s="50" t="s">
        <v>15877</v>
      </c>
      <c r="H8162" s="50" t="s">
        <v>15877</v>
      </c>
      <c r="I8162" s="50">
        <f>(DAX__2019_2020__33[[#This Row],[Adj Close]]-DAX__2019_2020__33[[#This Row],[Adj Open]])/DAX__2019_2020__33[[#This Row],[Adj Open]]</f>
        <v>2.0179372197309385E-2</v>
      </c>
      <c r="J8162" s="50">
        <f>DAX__2019_2020__33[[#This Row],[Adj Close]]-DAX__2019_2020__33[[#This Row],[Adj Open]]</f>
        <v>0.17999999999999972</v>
      </c>
      <c r="K8162" s="50">
        <v>52200</v>
      </c>
    </row>
    <row r="8163" spans="1:11" x14ac:dyDescent="0.3">
      <c r="A8163" s="51" t="str">
        <f t="shared" si="133"/>
        <v>HFG.DE</v>
      </c>
      <c r="B8163" s="52" t="s">
        <v>164</v>
      </c>
      <c r="C8163" s="50" t="s">
        <v>15955</v>
      </c>
      <c r="D8163" s="50">
        <f>DAX__2019_2020__33[[#This Row],[Open]]*(DAX__2019_2020__33[[#This Row],[Adj Close]]/DAX__2019_2020__33[[#This Row],[Close]])</f>
        <v>9.1300000000000008</v>
      </c>
      <c r="E8163" s="50" t="s">
        <v>21171</v>
      </c>
      <c r="F8163" s="50" t="s">
        <v>15578</v>
      </c>
      <c r="G8163" s="50" t="s">
        <v>21172</v>
      </c>
      <c r="H8163" s="50" t="s">
        <v>21172</v>
      </c>
      <c r="I8163" s="50">
        <f>(DAX__2019_2020__33[[#This Row],[Adj Close]]-DAX__2019_2020__33[[#This Row],[Adj Open]])/DAX__2019_2020__33[[#This Row],[Adj Open]]</f>
        <v>-1.095290251916929E-3</v>
      </c>
      <c r="J8163" s="50">
        <f>DAX__2019_2020__33[[#This Row],[Adj Close]]-DAX__2019_2020__33[[#This Row],[Adj Open]]</f>
        <v>-1.0000000000001563E-2</v>
      </c>
      <c r="K8163" s="50">
        <v>126143</v>
      </c>
    </row>
    <row r="8164" spans="1:11" x14ac:dyDescent="0.3">
      <c r="A8164" s="51" t="str">
        <f t="shared" si="133"/>
        <v>HFG.DE</v>
      </c>
      <c r="B8164" s="52" t="s">
        <v>165</v>
      </c>
      <c r="C8164" s="50" t="s">
        <v>21133</v>
      </c>
      <c r="D8164" s="50">
        <f>DAX__2019_2020__33[[#This Row],[Open]]*(DAX__2019_2020__33[[#This Row],[Adj Close]]/DAX__2019_2020__33[[#This Row],[Close]])</f>
        <v>9.09</v>
      </c>
      <c r="E8164" s="50" t="s">
        <v>21133</v>
      </c>
      <c r="F8164" s="50" t="s">
        <v>21151</v>
      </c>
      <c r="G8164" s="50" t="s">
        <v>15578</v>
      </c>
      <c r="H8164" s="50" t="s">
        <v>15578</v>
      </c>
      <c r="I8164" s="50">
        <f>(DAX__2019_2020__33[[#This Row],[Adj Close]]-DAX__2019_2020__33[[#This Row],[Adj Open]])/DAX__2019_2020__33[[#This Row],[Adj Open]]</f>
        <v>-9.9009900990098855E-3</v>
      </c>
      <c r="J8164" s="50">
        <f>DAX__2019_2020__33[[#This Row],[Adj Close]]-DAX__2019_2020__33[[#This Row],[Adj Open]]</f>
        <v>-8.9999999999999858E-2</v>
      </c>
      <c r="K8164" s="50">
        <v>116342</v>
      </c>
    </row>
    <row r="8165" spans="1:11" x14ac:dyDescent="0.3">
      <c r="A8165" s="51" t="str">
        <f t="shared" si="133"/>
        <v>HFG.DE</v>
      </c>
      <c r="B8165" s="52" t="s">
        <v>166</v>
      </c>
      <c r="C8165" s="50" t="s">
        <v>15561</v>
      </c>
      <c r="D8165" s="50">
        <f>DAX__2019_2020__33[[#This Row],[Open]]*(DAX__2019_2020__33[[#This Row],[Adj Close]]/DAX__2019_2020__33[[#This Row],[Close]])</f>
        <v>8.75</v>
      </c>
      <c r="E8165" s="50" t="s">
        <v>21133</v>
      </c>
      <c r="F8165" s="50" t="s">
        <v>15558</v>
      </c>
      <c r="G8165" s="50" t="s">
        <v>21169</v>
      </c>
      <c r="H8165" s="50" t="s">
        <v>21169</v>
      </c>
      <c r="I8165" s="50">
        <f>(DAX__2019_2020__33[[#This Row],[Adj Close]]-DAX__2019_2020__33[[#This Row],[Adj Open]])/DAX__2019_2020__33[[#This Row],[Adj Open]]</f>
        <v>3.4285714285714364E-2</v>
      </c>
      <c r="J8165" s="50">
        <f>DAX__2019_2020__33[[#This Row],[Adj Close]]-DAX__2019_2020__33[[#This Row],[Adj Open]]</f>
        <v>0.30000000000000071</v>
      </c>
      <c r="K8165" s="50">
        <v>200714</v>
      </c>
    </row>
    <row r="8166" spans="1:11" x14ac:dyDescent="0.3">
      <c r="A8166" s="51" t="str">
        <f t="shared" si="133"/>
        <v>HFG.DE</v>
      </c>
      <c r="B8166" s="52" t="s">
        <v>167</v>
      </c>
      <c r="C8166" s="50" t="s">
        <v>21173</v>
      </c>
      <c r="D8166" s="50">
        <f>DAX__2019_2020__33[[#This Row],[Open]]*(DAX__2019_2020__33[[#This Row],[Adj Close]]/DAX__2019_2020__33[[#This Row],[Close]])</f>
        <v>9.11</v>
      </c>
      <c r="E8166" s="50" t="s">
        <v>15157</v>
      </c>
      <c r="F8166" s="50" t="s">
        <v>15481</v>
      </c>
      <c r="G8166" s="50" t="s">
        <v>21101</v>
      </c>
      <c r="H8166" s="50" t="s">
        <v>21101</v>
      </c>
      <c r="I8166" s="50">
        <f>(DAX__2019_2020__33[[#This Row],[Adj Close]]-DAX__2019_2020__33[[#This Row],[Adj Open]])/DAX__2019_2020__33[[#This Row],[Adj Open]]</f>
        <v>-2.3051591657519108E-2</v>
      </c>
      <c r="J8166" s="50">
        <f>DAX__2019_2020__33[[#This Row],[Adj Close]]-DAX__2019_2020__33[[#This Row],[Adj Open]]</f>
        <v>-0.20999999999999908</v>
      </c>
      <c r="K8166" s="50">
        <v>321396</v>
      </c>
    </row>
    <row r="8167" spans="1:11" x14ac:dyDescent="0.3">
      <c r="A8167" s="51" t="str">
        <f t="shared" si="133"/>
        <v>HFG.DE</v>
      </c>
      <c r="B8167" s="52" t="s">
        <v>168</v>
      </c>
      <c r="C8167" s="50" t="s">
        <v>15220</v>
      </c>
      <c r="D8167" s="50">
        <f>DAX__2019_2020__33[[#This Row],[Open]]*(DAX__2019_2020__33[[#This Row],[Adj Close]]/DAX__2019_2020__33[[#This Row],[Close]])</f>
        <v>8.86</v>
      </c>
      <c r="E8167" s="50" t="s">
        <v>15220</v>
      </c>
      <c r="F8167" s="50" t="s">
        <v>15539</v>
      </c>
      <c r="G8167" s="50" t="s">
        <v>15467</v>
      </c>
      <c r="H8167" s="50" t="s">
        <v>15467</v>
      </c>
      <c r="I8167" s="50">
        <f>(DAX__2019_2020__33[[#This Row],[Adj Close]]-DAX__2019_2020__33[[#This Row],[Adj Open]])/DAX__2019_2020__33[[#This Row],[Adj Open]]</f>
        <v>-4.0632054176072172E-2</v>
      </c>
      <c r="J8167" s="50">
        <f>DAX__2019_2020__33[[#This Row],[Adj Close]]-DAX__2019_2020__33[[#This Row],[Adj Open]]</f>
        <v>-0.35999999999999943</v>
      </c>
      <c r="K8167" s="50">
        <v>335979</v>
      </c>
    </row>
    <row r="8168" spans="1:11" x14ac:dyDescent="0.3">
      <c r="A8168" s="51" t="str">
        <f t="shared" si="133"/>
        <v>HFG.DE</v>
      </c>
      <c r="B8168" s="52" t="s">
        <v>169</v>
      </c>
      <c r="C8168" s="50" t="s">
        <v>15578</v>
      </c>
      <c r="D8168" s="50">
        <f>DAX__2019_2020__33[[#This Row],[Open]]*(DAX__2019_2020__33[[#This Row],[Adj Close]]/DAX__2019_2020__33[[#This Row],[Close]])</f>
        <v>9</v>
      </c>
      <c r="E8168" s="50" t="s">
        <v>21174</v>
      </c>
      <c r="F8168" s="50" t="s">
        <v>15615</v>
      </c>
      <c r="G8168" s="50" t="s">
        <v>15841</v>
      </c>
      <c r="H8168" s="50" t="s">
        <v>15841</v>
      </c>
      <c r="I8168" s="50">
        <f>(DAX__2019_2020__33[[#This Row],[Adj Close]]-DAX__2019_2020__33[[#This Row],[Adj Open]])/DAX__2019_2020__33[[#This Row],[Adj Open]]</f>
        <v>-5.1111111111111204E-2</v>
      </c>
      <c r="J8168" s="50">
        <f>DAX__2019_2020__33[[#This Row],[Adj Close]]-DAX__2019_2020__33[[#This Row],[Adj Open]]</f>
        <v>-0.46000000000000085</v>
      </c>
      <c r="K8168" s="50">
        <v>1005986</v>
      </c>
    </row>
    <row r="8169" spans="1:11" x14ac:dyDescent="0.3">
      <c r="A8169" s="51" t="str">
        <f t="shared" si="133"/>
        <v>HFG.DE</v>
      </c>
      <c r="B8169" s="52" t="s">
        <v>170</v>
      </c>
      <c r="C8169" s="50" t="s">
        <v>15217</v>
      </c>
      <c r="D8169" s="50">
        <f>DAX__2019_2020__33[[#This Row],[Open]]*(DAX__2019_2020__33[[#This Row],[Adj Close]]/DAX__2019_2020__33[[#This Row],[Close]])</f>
        <v>8.6</v>
      </c>
      <c r="E8169" s="50" t="s">
        <v>21148</v>
      </c>
      <c r="F8169" s="50" t="s">
        <v>15628</v>
      </c>
      <c r="G8169" s="50" t="s">
        <v>15569</v>
      </c>
      <c r="H8169" s="50" t="s">
        <v>15569</v>
      </c>
      <c r="I8169" s="50">
        <f>(DAX__2019_2020__33[[#This Row],[Adj Close]]-DAX__2019_2020__33[[#This Row],[Adj Open]])/DAX__2019_2020__33[[#This Row],[Adj Open]]</f>
        <v>1.2790697674418745E-2</v>
      </c>
      <c r="J8169" s="50">
        <f>DAX__2019_2020__33[[#This Row],[Adj Close]]-DAX__2019_2020__33[[#This Row],[Adj Open]]</f>
        <v>0.11000000000000121</v>
      </c>
      <c r="K8169" s="50">
        <v>473937</v>
      </c>
    </row>
    <row r="8170" spans="1:11" x14ac:dyDescent="0.3">
      <c r="A8170" s="51" t="str">
        <f t="shared" si="133"/>
        <v>HFG.DE</v>
      </c>
      <c r="B8170" s="52" t="s">
        <v>171</v>
      </c>
      <c r="C8170" s="50" t="s">
        <v>15134</v>
      </c>
      <c r="D8170" s="50">
        <f>DAX__2019_2020__33[[#This Row],[Open]]*(DAX__2019_2020__33[[#This Row],[Adj Close]]/DAX__2019_2020__33[[#This Row],[Close]])</f>
        <v>8.65</v>
      </c>
      <c r="E8170" s="50" t="s">
        <v>21175</v>
      </c>
      <c r="F8170" s="50" t="s">
        <v>15841</v>
      </c>
      <c r="G8170" s="50" t="s">
        <v>21168</v>
      </c>
      <c r="H8170" s="50" t="s">
        <v>21168</v>
      </c>
      <c r="I8170" s="50">
        <f>(DAX__2019_2020__33[[#This Row],[Adj Close]]-DAX__2019_2020__33[[#This Row],[Adj Open]])/DAX__2019_2020__33[[#This Row],[Adj Open]]</f>
        <v>1.1560693641618251E-3</v>
      </c>
      <c r="J8170" s="50">
        <f>DAX__2019_2020__33[[#This Row],[Adj Close]]-DAX__2019_2020__33[[#This Row],[Adj Open]]</f>
        <v>9.9999999999997868E-3</v>
      </c>
      <c r="K8170" s="50">
        <v>290066</v>
      </c>
    </row>
    <row r="8171" spans="1:11" x14ac:dyDescent="0.3">
      <c r="A8171" s="51" t="str">
        <f t="shared" si="133"/>
        <v>HFG.DE</v>
      </c>
      <c r="B8171" s="52" t="s">
        <v>172</v>
      </c>
      <c r="C8171" s="50" t="s">
        <v>15566</v>
      </c>
      <c r="D8171" s="50">
        <f>DAX__2019_2020__33[[#This Row],[Open]]*(DAX__2019_2020__33[[#This Row],[Adj Close]]/DAX__2019_2020__33[[#This Row],[Close]])</f>
        <v>8.7200000000000006</v>
      </c>
      <c r="E8171" s="50" t="s">
        <v>21150</v>
      </c>
      <c r="F8171" s="50" t="s">
        <v>15522</v>
      </c>
      <c r="G8171" s="50" t="s">
        <v>21168</v>
      </c>
      <c r="H8171" s="50" t="s">
        <v>21168</v>
      </c>
      <c r="I8171" s="50">
        <f>(DAX__2019_2020__33[[#This Row],[Adj Close]]-DAX__2019_2020__33[[#This Row],[Adj Open]])/DAX__2019_2020__33[[#This Row],[Adj Open]]</f>
        <v>-6.8807339449541852E-3</v>
      </c>
      <c r="J8171" s="50">
        <f>DAX__2019_2020__33[[#This Row],[Adj Close]]-DAX__2019_2020__33[[#This Row],[Adj Open]]</f>
        <v>-6.0000000000000497E-2</v>
      </c>
      <c r="K8171" s="50">
        <v>57633</v>
      </c>
    </row>
    <row r="8172" spans="1:11" x14ac:dyDescent="0.3">
      <c r="A8172" s="51" t="str">
        <f t="shared" si="133"/>
        <v>HFG.DE</v>
      </c>
      <c r="B8172" s="52" t="s">
        <v>173</v>
      </c>
      <c r="C8172" s="50" t="s">
        <v>15569</v>
      </c>
      <c r="D8172" s="50">
        <f>DAX__2019_2020__33[[#This Row],[Open]]*(DAX__2019_2020__33[[#This Row],[Adj Close]]/DAX__2019_2020__33[[#This Row],[Close]])</f>
        <v>8.7100000000000009</v>
      </c>
      <c r="E8172" s="50" t="s">
        <v>15569</v>
      </c>
      <c r="F8172" s="50" t="s">
        <v>21105</v>
      </c>
      <c r="G8172" s="50" t="s">
        <v>15611</v>
      </c>
      <c r="H8172" s="50" t="s">
        <v>15611</v>
      </c>
      <c r="I8172" s="50">
        <f>(DAX__2019_2020__33[[#This Row],[Adj Close]]-DAX__2019_2020__33[[#This Row],[Adj Open]])/DAX__2019_2020__33[[#This Row],[Adj Open]]</f>
        <v>-1.4925373134328446E-2</v>
      </c>
      <c r="J8172" s="50">
        <f>DAX__2019_2020__33[[#This Row],[Adj Close]]-DAX__2019_2020__33[[#This Row],[Adj Open]]</f>
        <v>-0.13000000000000078</v>
      </c>
      <c r="K8172" s="50">
        <v>203981</v>
      </c>
    </row>
    <row r="8173" spans="1:11" x14ac:dyDescent="0.3">
      <c r="A8173" s="51" t="str">
        <f t="shared" si="133"/>
        <v>HFG.DE</v>
      </c>
      <c r="B8173" s="52" t="s">
        <v>174</v>
      </c>
      <c r="C8173" s="50" t="s">
        <v>21164</v>
      </c>
      <c r="D8173" s="50">
        <f>DAX__2019_2020__33[[#This Row],[Open]]*(DAX__2019_2020__33[[#This Row],[Adj Close]]/DAX__2019_2020__33[[#This Row],[Close]])</f>
        <v>8.4700000000000006</v>
      </c>
      <c r="E8173" s="50" t="s">
        <v>15977</v>
      </c>
      <c r="F8173" s="50" t="s">
        <v>15143</v>
      </c>
      <c r="G8173" s="50" t="s">
        <v>21098</v>
      </c>
      <c r="H8173" s="50" t="s">
        <v>21098</v>
      </c>
      <c r="I8173" s="50">
        <f>(DAX__2019_2020__33[[#This Row],[Adj Close]]-DAX__2019_2020__33[[#This Row],[Adj Open]])/DAX__2019_2020__33[[#This Row],[Adj Open]]</f>
        <v>4.958677685950412E-2</v>
      </c>
      <c r="J8173" s="50">
        <f>DAX__2019_2020__33[[#This Row],[Adj Close]]-DAX__2019_2020__33[[#This Row],[Adj Open]]</f>
        <v>0.41999999999999993</v>
      </c>
      <c r="K8173" s="50">
        <v>1184314</v>
      </c>
    </row>
    <row r="8174" spans="1:11" x14ac:dyDescent="0.3">
      <c r="A8174" s="51" t="str">
        <f t="shared" si="133"/>
        <v>HFG.DE</v>
      </c>
      <c r="B8174" s="52" t="s">
        <v>175</v>
      </c>
      <c r="C8174" s="50" t="s">
        <v>15968</v>
      </c>
      <c r="D8174" s="50">
        <f>DAX__2019_2020__33[[#This Row],[Open]]*(DAX__2019_2020__33[[#This Row],[Adj Close]]/DAX__2019_2020__33[[#This Row],[Close]])</f>
        <v>8.9700000000000006</v>
      </c>
      <c r="E8174" s="50" t="s">
        <v>21145</v>
      </c>
      <c r="F8174" s="50" t="s">
        <v>21150</v>
      </c>
      <c r="G8174" s="50" t="s">
        <v>21127</v>
      </c>
      <c r="H8174" s="50" t="s">
        <v>21127</v>
      </c>
      <c r="I8174" s="50">
        <f>(DAX__2019_2020__33[[#This Row],[Adj Close]]-DAX__2019_2020__33[[#This Row],[Adj Open]])/DAX__2019_2020__33[[#This Row],[Adj Open]]</f>
        <v>2.1181716833890689E-2</v>
      </c>
      <c r="J8174" s="50">
        <f>DAX__2019_2020__33[[#This Row],[Adj Close]]-DAX__2019_2020__33[[#This Row],[Adj Open]]</f>
        <v>0.1899999999999995</v>
      </c>
      <c r="K8174" s="50">
        <v>654330</v>
      </c>
    </row>
    <row r="8175" spans="1:11" x14ac:dyDescent="0.3">
      <c r="A8175" s="51" t="str">
        <f t="shared" si="133"/>
        <v>HFG.DE</v>
      </c>
      <c r="B8175" s="52" t="s">
        <v>176</v>
      </c>
      <c r="C8175" s="50" t="s">
        <v>21146</v>
      </c>
      <c r="D8175" s="50">
        <f>DAX__2019_2020__33[[#This Row],[Open]]*(DAX__2019_2020__33[[#This Row],[Adj Close]]/DAX__2019_2020__33[[#This Row],[Close]])</f>
        <v>9.18</v>
      </c>
      <c r="E8175" s="50" t="s">
        <v>21176</v>
      </c>
      <c r="F8175" s="50" t="s">
        <v>15220</v>
      </c>
      <c r="G8175" s="50" t="s">
        <v>21176</v>
      </c>
      <c r="H8175" s="50" t="s">
        <v>21176</v>
      </c>
      <c r="I8175" s="50">
        <f>(DAX__2019_2020__33[[#This Row],[Adj Close]]-DAX__2019_2020__33[[#This Row],[Adj Open]])/DAX__2019_2020__33[[#This Row],[Adj Open]]</f>
        <v>1.7429193899782151E-2</v>
      </c>
      <c r="J8175" s="50">
        <f>DAX__2019_2020__33[[#This Row],[Adj Close]]-DAX__2019_2020__33[[#This Row],[Adj Open]]</f>
        <v>0.16000000000000014</v>
      </c>
      <c r="K8175" s="50">
        <v>1459237</v>
      </c>
    </row>
    <row r="8176" spans="1:11" x14ac:dyDescent="0.3">
      <c r="A8176" s="51" t="str">
        <f t="shared" si="133"/>
        <v>HFG.DE</v>
      </c>
      <c r="B8176" s="52" t="s">
        <v>177</v>
      </c>
      <c r="C8176" s="50" t="s">
        <v>15204</v>
      </c>
      <c r="D8176" s="50">
        <f>DAX__2019_2020__33[[#This Row],[Open]]*(DAX__2019_2020__33[[#This Row],[Adj Close]]/DAX__2019_2020__33[[#This Row],[Close]])</f>
        <v>9.4</v>
      </c>
      <c r="E8176" s="50" t="s">
        <v>15204</v>
      </c>
      <c r="F8176" s="50" t="s">
        <v>21169</v>
      </c>
      <c r="G8176" s="50" t="s">
        <v>15157</v>
      </c>
      <c r="H8176" s="50" t="s">
        <v>15157</v>
      </c>
      <c r="I8176" s="50">
        <f>(DAX__2019_2020__33[[#This Row],[Adj Close]]-DAX__2019_2020__33[[#This Row],[Adj Open]])/DAX__2019_2020__33[[#This Row],[Adj Open]]</f>
        <v>-2.1276595744680965E-2</v>
      </c>
      <c r="J8176" s="50">
        <f>DAX__2019_2020__33[[#This Row],[Adj Close]]-DAX__2019_2020__33[[#This Row],[Adj Open]]</f>
        <v>-0.20000000000000107</v>
      </c>
      <c r="K8176" s="50">
        <v>557748</v>
      </c>
    </row>
    <row r="8177" spans="1:11" x14ac:dyDescent="0.3">
      <c r="A8177" s="51" t="str">
        <f t="shared" si="133"/>
        <v>HFG.DE</v>
      </c>
      <c r="B8177" s="52" t="s">
        <v>178</v>
      </c>
      <c r="C8177" s="50" t="s">
        <v>21093</v>
      </c>
      <c r="D8177" s="50">
        <f>DAX__2019_2020__33[[#This Row],[Open]]*(DAX__2019_2020__33[[#This Row],[Adj Close]]/DAX__2019_2020__33[[#This Row],[Close]])</f>
        <v>9.19</v>
      </c>
      <c r="E8177" s="50" t="s">
        <v>21123</v>
      </c>
      <c r="F8177" s="50" t="s">
        <v>15220</v>
      </c>
      <c r="G8177" s="50" t="s">
        <v>15968</v>
      </c>
      <c r="H8177" s="50" t="s">
        <v>15968</v>
      </c>
      <c r="I8177" s="50">
        <f>(DAX__2019_2020__33[[#This Row],[Adj Close]]-DAX__2019_2020__33[[#This Row],[Adj Open]])/DAX__2019_2020__33[[#This Row],[Adj Open]]</f>
        <v>-2.3939064200217505E-2</v>
      </c>
      <c r="J8177" s="50">
        <f>DAX__2019_2020__33[[#This Row],[Adj Close]]-DAX__2019_2020__33[[#This Row],[Adj Open]]</f>
        <v>-0.21999999999999886</v>
      </c>
      <c r="K8177" s="50">
        <v>431306</v>
      </c>
    </row>
    <row r="8178" spans="1:11" x14ac:dyDescent="0.3">
      <c r="A8178" s="51" t="str">
        <f t="shared" si="133"/>
        <v>HFG.DE</v>
      </c>
      <c r="B8178" s="52" t="s">
        <v>179</v>
      </c>
      <c r="C8178" s="50" t="s">
        <v>15475</v>
      </c>
      <c r="D8178" s="50">
        <f>DAX__2019_2020__33[[#This Row],[Open]]*(DAX__2019_2020__33[[#This Row],[Adj Close]]/DAX__2019_2020__33[[#This Row],[Close]])</f>
        <v>9.0399999999999991</v>
      </c>
      <c r="E8178" s="50" t="s">
        <v>21172</v>
      </c>
      <c r="F8178" s="50" t="s">
        <v>21151</v>
      </c>
      <c r="G8178" s="50" t="s">
        <v>21141</v>
      </c>
      <c r="H8178" s="50" t="s">
        <v>21141</v>
      </c>
      <c r="I8178" s="50">
        <f>(DAX__2019_2020__33[[#This Row],[Adj Close]]-DAX__2019_2020__33[[#This Row],[Adj Open]])/DAX__2019_2020__33[[#This Row],[Adj Open]]</f>
        <v>-2.2123893805309266E-3</v>
      </c>
      <c r="J8178" s="50">
        <f>DAX__2019_2020__33[[#This Row],[Adj Close]]-DAX__2019_2020__33[[#This Row],[Adj Open]]</f>
        <v>-1.9999999999999574E-2</v>
      </c>
      <c r="K8178" s="50">
        <v>305139</v>
      </c>
    </row>
    <row r="8179" spans="1:11" x14ac:dyDescent="0.3">
      <c r="A8179" s="51" t="str">
        <f t="shared" si="133"/>
        <v>HFG.DE</v>
      </c>
      <c r="B8179" s="52" t="s">
        <v>180</v>
      </c>
      <c r="C8179" s="50" t="s">
        <v>15475</v>
      </c>
      <c r="D8179" s="50">
        <f>DAX__2019_2020__33[[#This Row],[Open]]*(DAX__2019_2020__33[[#This Row],[Adj Close]]/DAX__2019_2020__33[[#This Row],[Close]])</f>
        <v>9.0399999999999991</v>
      </c>
      <c r="E8179" s="50" t="s">
        <v>15213</v>
      </c>
      <c r="F8179" s="50" t="s">
        <v>15133</v>
      </c>
      <c r="G8179" s="50" t="s">
        <v>15561</v>
      </c>
      <c r="H8179" s="50" t="s">
        <v>15561</v>
      </c>
      <c r="I8179" s="50">
        <f>(DAX__2019_2020__33[[#This Row],[Adj Close]]-DAX__2019_2020__33[[#This Row],[Adj Open]])/DAX__2019_2020__33[[#This Row],[Adj Open]]</f>
        <v>-3.2079646017699026E-2</v>
      </c>
      <c r="J8179" s="50">
        <f>DAX__2019_2020__33[[#This Row],[Adj Close]]-DAX__2019_2020__33[[#This Row],[Adj Open]]</f>
        <v>-0.28999999999999915</v>
      </c>
      <c r="K8179" s="50">
        <v>425953</v>
      </c>
    </row>
    <row r="8180" spans="1:11" x14ac:dyDescent="0.3">
      <c r="A8180" s="51" t="str">
        <f t="shared" si="133"/>
        <v>HFG.DE</v>
      </c>
      <c r="B8180" s="52" t="s">
        <v>181</v>
      </c>
      <c r="C8180" s="50" t="s">
        <v>21097</v>
      </c>
      <c r="D8180" s="50">
        <f>DAX__2019_2020__33[[#This Row],[Open]]*(DAX__2019_2020__33[[#This Row],[Adj Close]]/DAX__2019_2020__33[[#This Row],[Close]])</f>
        <v>8.73</v>
      </c>
      <c r="E8180" s="50" t="s">
        <v>21177</v>
      </c>
      <c r="F8180" s="50" t="s">
        <v>15537</v>
      </c>
      <c r="G8180" s="50" t="s">
        <v>21167</v>
      </c>
      <c r="H8180" s="50" t="s">
        <v>21167</v>
      </c>
      <c r="I8180" s="50">
        <f>(DAX__2019_2020__33[[#This Row],[Adj Close]]-DAX__2019_2020__33[[#This Row],[Adj Open]])/DAX__2019_2020__33[[#This Row],[Adj Open]]</f>
        <v>5.7273768613973573E-3</v>
      </c>
      <c r="J8180" s="50">
        <f>DAX__2019_2020__33[[#This Row],[Adj Close]]-DAX__2019_2020__33[[#This Row],[Adj Open]]</f>
        <v>4.9999999999998934E-2</v>
      </c>
      <c r="K8180" s="50">
        <v>382748</v>
      </c>
    </row>
    <row r="8181" spans="1:11" x14ac:dyDescent="0.3">
      <c r="A8181" s="51" t="str">
        <f t="shared" si="133"/>
        <v>HFG.DE</v>
      </c>
      <c r="B8181" s="52" t="s">
        <v>182</v>
      </c>
      <c r="C8181" s="50" t="s">
        <v>21177</v>
      </c>
      <c r="D8181" s="50">
        <f>DAX__2019_2020__33[[#This Row],[Open]]*(DAX__2019_2020__33[[#This Row],[Adj Close]]/DAX__2019_2020__33[[#This Row],[Close]])</f>
        <v>8.81</v>
      </c>
      <c r="E8181" s="50" t="s">
        <v>15213</v>
      </c>
      <c r="F8181" s="50" t="s">
        <v>21178</v>
      </c>
      <c r="G8181" s="50" t="s">
        <v>21179</v>
      </c>
      <c r="H8181" s="50" t="s">
        <v>21179</v>
      </c>
      <c r="I8181" s="50">
        <f>(DAX__2019_2020__33[[#This Row],[Adj Close]]-DAX__2019_2020__33[[#This Row],[Adj Open]])/DAX__2019_2020__33[[#This Row],[Adj Open]]</f>
        <v>1.3620885357548152E-2</v>
      </c>
      <c r="J8181" s="50">
        <f>DAX__2019_2020__33[[#This Row],[Adj Close]]-DAX__2019_2020__33[[#This Row],[Adj Open]]</f>
        <v>0.11999999999999922</v>
      </c>
      <c r="K8181" s="50">
        <v>277545</v>
      </c>
    </row>
    <row r="8182" spans="1:11" x14ac:dyDescent="0.3">
      <c r="A8182" s="51" t="str">
        <f t="shared" si="133"/>
        <v>HFG.DE</v>
      </c>
      <c r="B8182" s="52" t="s">
        <v>183</v>
      </c>
      <c r="C8182" s="50" t="s">
        <v>15894</v>
      </c>
      <c r="D8182" s="50">
        <f>DAX__2019_2020__33[[#This Row],[Open]]*(DAX__2019_2020__33[[#This Row],[Adj Close]]/DAX__2019_2020__33[[#This Row],[Close]])</f>
        <v>8.9600000000000009</v>
      </c>
      <c r="E8182" s="50" t="s">
        <v>21173</v>
      </c>
      <c r="F8182" s="50" t="s">
        <v>21179</v>
      </c>
      <c r="G8182" s="50" t="s">
        <v>15578</v>
      </c>
      <c r="H8182" s="50" t="s">
        <v>15578</v>
      </c>
      <c r="I8182" s="50">
        <f>(DAX__2019_2020__33[[#This Row],[Adj Close]]-DAX__2019_2020__33[[#This Row],[Adj Open]])/DAX__2019_2020__33[[#This Row],[Adj Open]]</f>
        <v>4.4642857142856186E-3</v>
      </c>
      <c r="J8182" s="50">
        <f>DAX__2019_2020__33[[#This Row],[Adj Close]]-DAX__2019_2020__33[[#This Row],[Adj Open]]</f>
        <v>3.9999999999999147E-2</v>
      </c>
      <c r="K8182" s="50">
        <v>250603</v>
      </c>
    </row>
    <row r="8183" spans="1:11" x14ac:dyDescent="0.3">
      <c r="A8183" s="51" t="str">
        <f t="shared" si="133"/>
        <v>HFG.DE</v>
      </c>
      <c r="B8183" s="52" t="s">
        <v>184</v>
      </c>
      <c r="C8183" s="50" t="s">
        <v>15887</v>
      </c>
      <c r="D8183" s="50">
        <f>DAX__2019_2020__33[[#This Row],[Open]]*(DAX__2019_2020__33[[#This Row],[Adj Close]]/DAX__2019_2020__33[[#This Row],[Close]])</f>
        <v>9.01</v>
      </c>
      <c r="E8183" s="50" t="s">
        <v>15204</v>
      </c>
      <c r="F8183" s="50" t="s">
        <v>21098</v>
      </c>
      <c r="G8183" s="50" t="s">
        <v>21180</v>
      </c>
      <c r="H8183" s="50" t="s">
        <v>21180</v>
      </c>
      <c r="I8183" s="50">
        <f>(DAX__2019_2020__33[[#This Row],[Adj Close]]-DAX__2019_2020__33[[#This Row],[Adj Open]])/DAX__2019_2020__33[[#This Row],[Adj Open]]</f>
        <v>2.8856825749167567E-2</v>
      </c>
      <c r="J8183" s="50">
        <f>DAX__2019_2020__33[[#This Row],[Adj Close]]-DAX__2019_2020__33[[#This Row],[Adj Open]]</f>
        <v>0.25999999999999979</v>
      </c>
      <c r="K8183" s="50">
        <v>922194</v>
      </c>
    </row>
    <row r="8184" spans="1:11" x14ac:dyDescent="0.3">
      <c r="A8184" s="51" t="str">
        <f t="shared" si="133"/>
        <v>HFG.DE</v>
      </c>
      <c r="B8184" s="52" t="s">
        <v>185</v>
      </c>
      <c r="C8184" s="50" t="s">
        <v>21171</v>
      </c>
      <c r="D8184" s="50">
        <f>DAX__2019_2020__33[[#This Row],[Open]]*(DAX__2019_2020__33[[#This Row],[Adj Close]]/DAX__2019_2020__33[[#This Row],[Close]])</f>
        <v>9.25</v>
      </c>
      <c r="E8184" s="50" t="s">
        <v>21181</v>
      </c>
      <c r="F8184" s="50" t="s">
        <v>15877</v>
      </c>
      <c r="G8184" s="50" t="s">
        <v>21146</v>
      </c>
      <c r="H8184" s="50" t="s">
        <v>21146</v>
      </c>
      <c r="I8184" s="50">
        <f>(DAX__2019_2020__33[[#This Row],[Adj Close]]-DAX__2019_2020__33[[#This Row],[Adj Open]])/DAX__2019_2020__33[[#This Row],[Adj Open]]</f>
        <v>-7.5675675675675987E-3</v>
      </c>
      <c r="J8184" s="50">
        <f>DAX__2019_2020__33[[#This Row],[Adj Close]]-DAX__2019_2020__33[[#This Row],[Adj Open]]</f>
        <v>-7.0000000000000284E-2</v>
      </c>
      <c r="K8184" s="50">
        <v>292330</v>
      </c>
    </row>
    <row r="8185" spans="1:11" x14ac:dyDescent="0.3">
      <c r="A8185" s="51" t="str">
        <f t="shared" si="133"/>
        <v>HFG.DE</v>
      </c>
      <c r="B8185" s="52" t="s">
        <v>186</v>
      </c>
      <c r="C8185" s="50" t="s">
        <v>15157</v>
      </c>
      <c r="D8185" s="50">
        <f>DAX__2019_2020__33[[#This Row],[Open]]*(DAX__2019_2020__33[[#This Row],[Adj Close]]/DAX__2019_2020__33[[#This Row],[Close]])</f>
        <v>9.1999999999999993</v>
      </c>
      <c r="E8185" s="50" t="s">
        <v>21182</v>
      </c>
      <c r="F8185" s="50" t="s">
        <v>15991</v>
      </c>
      <c r="G8185" s="50" t="s">
        <v>21182</v>
      </c>
      <c r="H8185" s="50" t="s">
        <v>21182</v>
      </c>
      <c r="I8185" s="50">
        <f>(DAX__2019_2020__33[[#This Row],[Adj Close]]-DAX__2019_2020__33[[#This Row],[Adj Open]])/DAX__2019_2020__33[[#This Row],[Adj Open]]</f>
        <v>9.7826086956521591E-3</v>
      </c>
      <c r="J8185" s="50">
        <f>DAX__2019_2020__33[[#This Row],[Adj Close]]-DAX__2019_2020__33[[#This Row],[Adj Open]]</f>
        <v>8.9999999999999858E-2</v>
      </c>
      <c r="K8185" s="50">
        <v>133500</v>
      </c>
    </row>
    <row r="8186" spans="1:11" x14ac:dyDescent="0.3">
      <c r="A8186" s="51" t="str">
        <f t="shared" si="133"/>
        <v>HFG.DE</v>
      </c>
      <c r="B8186" s="52" t="s">
        <v>187</v>
      </c>
      <c r="C8186" s="50" t="s">
        <v>21174</v>
      </c>
      <c r="D8186" s="50">
        <f>DAX__2019_2020__33[[#This Row],[Open]]*(DAX__2019_2020__33[[#This Row],[Adj Close]]/DAX__2019_2020__33[[#This Row],[Close]])</f>
        <v>9.26</v>
      </c>
      <c r="E8186" s="50" t="s">
        <v>21182</v>
      </c>
      <c r="F8186" s="50" t="s">
        <v>21172</v>
      </c>
      <c r="G8186" s="50" t="s">
        <v>15157</v>
      </c>
      <c r="H8186" s="50" t="s">
        <v>15157</v>
      </c>
      <c r="I8186" s="50">
        <f>(DAX__2019_2020__33[[#This Row],[Adj Close]]-DAX__2019_2020__33[[#This Row],[Adj Open]])/DAX__2019_2020__33[[#This Row],[Adj Open]]</f>
        <v>-6.4794816414687362E-3</v>
      </c>
      <c r="J8186" s="50">
        <f>DAX__2019_2020__33[[#This Row],[Adj Close]]-DAX__2019_2020__33[[#This Row],[Adj Open]]</f>
        <v>-6.0000000000000497E-2</v>
      </c>
      <c r="K8186" s="50">
        <v>342430</v>
      </c>
    </row>
    <row r="8187" spans="1:11" x14ac:dyDescent="0.3">
      <c r="A8187" s="51" t="str">
        <f t="shared" si="133"/>
        <v>HFG.DE</v>
      </c>
      <c r="B8187" s="52" t="s">
        <v>188</v>
      </c>
      <c r="C8187" s="50" t="s">
        <v>15991</v>
      </c>
      <c r="D8187" s="50">
        <f>DAX__2019_2020__33[[#This Row],[Open]]*(DAX__2019_2020__33[[#This Row],[Adj Close]]/DAX__2019_2020__33[[#This Row],[Close]])</f>
        <v>9.15</v>
      </c>
      <c r="E8187" s="50" t="s">
        <v>21183</v>
      </c>
      <c r="F8187" s="50" t="s">
        <v>21101</v>
      </c>
      <c r="G8187" s="50" t="s">
        <v>21141</v>
      </c>
      <c r="H8187" s="50" t="s">
        <v>21141</v>
      </c>
      <c r="I8187" s="50">
        <f>(DAX__2019_2020__33[[#This Row],[Adj Close]]-DAX__2019_2020__33[[#This Row],[Adj Open]])/DAX__2019_2020__33[[#This Row],[Adj Open]]</f>
        <v>-1.4207650273224128E-2</v>
      </c>
      <c r="J8187" s="50">
        <f>DAX__2019_2020__33[[#This Row],[Adj Close]]-DAX__2019_2020__33[[#This Row],[Adj Open]]</f>
        <v>-0.13000000000000078</v>
      </c>
      <c r="K8187" s="50">
        <v>312996</v>
      </c>
    </row>
    <row r="8188" spans="1:11" x14ac:dyDescent="0.3">
      <c r="A8188" s="51" t="str">
        <f t="shared" si="133"/>
        <v>HFG.DE</v>
      </c>
      <c r="B8188" s="52" t="s">
        <v>189</v>
      </c>
      <c r="C8188" s="50" t="s">
        <v>15210</v>
      </c>
      <c r="D8188" s="50">
        <f>DAX__2019_2020__33[[#This Row],[Open]]*(DAX__2019_2020__33[[#This Row],[Adj Close]]/DAX__2019_2020__33[[#This Row],[Close]])</f>
        <v>8.94</v>
      </c>
      <c r="E8188" s="50" t="s">
        <v>21152</v>
      </c>
      <c r="F8188" s="50" t="s">
        <v>15585</v>
      </c>
      <c r="G8188" s="50" t="s">
        <v>15481</v>
      </c>
      <c r="H8188" s="50" t="s">
        <v>15481</v>
      </c>
      <c r="I8188" s="50">
        <f>(DAX__2019_2020__33[[#This Row],[Adj Close]]-DAX__2019_2020__33[[#This Row],[Adj Open]])/DAX__2019_2020__33[[#This Row],[Adj Open]]</f>
        <v>-1.0067114093959717E-2</v>
      </c>
      <c r="J8188" s="50">
        <f>DAX__2019_2020__33[[#This Row],[Adj Close]]-DAX__2019_2020__33[[#This Row],[Adj Open]]</f>
        <v>-8.9999999999999858E-2</v>
      </c>
      <c r="K8188" s="50">
        <v>299246</v>
      </c>
    </row>
    <row r="8189" spans="1:11" x14ac:dyDescent="0.3">
      <c r="A8189" s="51" t="str">
        <f t="shared" si="133"/>
        <v>HFG.DE</v>
      </c>
      <c r="B8189" s="52" t="s">
        <v>190</v>
      </c>
      <c r="C8189" s="50" t="s">
        <v>21148</v>
      </c>
      <c r="D8189" s="50">
        <f>DAX__2019_2020__33[[#This Row],[Open]]*(DAX__2019_2020__33[[#This Row],[Adj Close]]/DAX__2019_2020__33[[#This Row],[Close]])</f>
        <v>8.8699999999999992</v>
      </c>
      <c r="E8189" s="50" t="s">
        <v>21184</v>
      </c>
      <c r="F8189" s="50" t="s">
        <v>21088</v>
      </c>
      <c r="G8189" s="50" t="s">
        <v>15522</v>
      </c>
      <c r="H8189" s="50" t="s">
        <v>15522</v>
      </c>
      <c r="I8189" s="50">
        <f>(DAX__2019_2020__33[[#This Row],[Adj Close]]-DAX__2019_2020__33[[#This Row],[Adj Open]])/DAX__2019_2020__33[[#This Row],[Adj Open]]</f>
        <v>-2.7057497181510536E-2</v>
      </c>
      <c r="J8189" s="50">
        <f>DAX__2019_2020__33[[#This Row],[Adj Close]]-DAX__2019_2020__33[[#This Row],[Adj Open]]</f>
        <v>-0.23999999999999844</v>
      </c>
      <c r="K8189" s="50">
        <v>378815</v>
      </c>
    </row>
    <row r="8190" spans="1:11" x14ac:dyDescent="0.3">
      <c r="A8190" s="51" t="str">
        <f t="shared" si="133"/>
        <v>HFG.DE</v>
      </c>
      <c r="B8190" s="52" t="s">
        <v>191</v>
      </c>
      <c r="C8190" s="50" t="s">
        <v>15134</v>
      </c>
      <c r="D8190" s="50">
        <f>DAX__2019_2020__33[[#This Row],[Open]]*(DAX__2019_2020__33[[#This Row],[Adj Close]]/DAX__2019_2020__33[[#This Row],[Close]])</f>
        <v>8.65</v>
      </c>
      <c r="E8190" s="50" t="s">
        <v>15862</v>
      </c>
      <c r="F8190" s="50" t="s">
        <v>15708</v>
      </c>
      <c r="G8190" s="50" t="s">
        <v>15467</v>
      </c>
      <c r="H8190" s="50" t="s">
        <v>15467</v>
      </c>
      <c r="I8190" s="50">
        <f>(DAX__2019_2020__33[[#This Row],[Adj Close]]-DAX__2019_2020__33[[#This Row],[Adj Open]])/DAX__2019_2020__33[[#This Row],[Adj Open]]</f>
        <v>-1.7341040462427786E-2</v>
      </c>
      <c r="J8190" s="50">
        <f>DAX__2019_2020__33[[#This Row],[Adj Close]]-DAX__2019_2020__33[[#This Row],[Adj Open]]</f>
        <v>-0.15000000000000036</v>
      </c>
      <c r="K8190" s="50">
        <v>456010</v>
      </c>
    </row>
    <row r="8191" spans="1:11" x14ac:dyDescent="0.3">
      <c r="A8191" s="51" t="str">
        <f t="shared" si="133"/>
        <v>HFG.DE</v>
      </c>
      <c r="B8191" s="52" t="s">
        <v>192</v>
      </c>
      <c r="C8191" s="50" t="s">
        <v>15521</v>
      </c>
      <c r="D8191" s="50">
        <f>DAX__2019_2020__33[[#This Row],[Open]]*(DAX__2019_2020__33[[#This Row],[Adj Close]]/DAX__2019_2020__33[[#This Row],[Close]])</f>
        <v>8.52</v>
      </c>
      <c r="E8191" s="50" t="s">
        <v>15862</v>
      </c>
      <c r="F8191" s="50" t="s">
        <v>15467</v>
      </c>
      <c r="G8191" s="50" t="s">
        <v>15134</v>
      </c>
      <c r="H8191" s="50" t="s">
        <v>15134</v>
      </c>
      <c r="I8191" s="50">
        <f>(DAX__2019_2020__33[[#This Row],[Adj Close]]-DAX__2019_2020__33[[#This Row],[Adj Open]])/DAX__2019_2020__33[[#This Row],[Adj Open]]</f>
        <v>1.5258215962441406E-2</v>
      </c>
      <c r="J8191" s="50">
        <f>DAX__2019_2020__33[[#This Row],[Adj Close]]-DAX__2019_2020__33[[#This Row],[Adj Open]]</f>
        <v>0.13000000000000078</v>
      </c>
      <c r="K8191" s="50">
        <v>345393</v>
      </c>
    </row>
    <row r="8192" spans="1:11" x14ac:dyDescent="0.3">
      <c r="A8192" s="51" t="str">
        <f t="shared" si="133"/>
        <v>HFG.DE</v>
      </c>
      <c r="B8192" s="52" t="s">
        <v>193</v>
      </c>
      <c r="C8192" s="50" t="s">
        <v>21097</v>
      </c>
      <c r="D8192" s="50">
        <f>DAX__2019_2020__33[[#This Row],[Open]]*(DAX__2019_2020__33[[#This Row],[Adj Close]]/DAX__2019_2020__33[[#This Row],[Close]])</f>
        <v>8.73</v>
      </c>
      <c r="E8192" s="50" t="s">
        <v>21185</v>
      </c>
      <c r="F8192" s="50" t="s">
        <v>15558</v>
      </c>
      <c r="G8192" s="50" t="s">
        <v>21124</v>
      </c>
      <c r="H8192" s="50" t="s">
        <v>21124</v>
      </c>
      <c r="I8192" s="50">
        <f>(DAX__2019_2020__33[[#This Row],[Adj Close]]-DAX__2019_2020__33[[#This Row],[Adj Open]])/DAX__2019_2020__33[[#This Row],[Adj Open]]</f>
        <v>3.8946162657502843E-2</v>
      </c>
      <c r="J8192" s="50">
        <f>DAX__2019_2020__33[[#This Row],[Adj Close]]-DAX__2019_2020__33[[#This Row],[Adj Open]]</f>
        <v>0.33999999999999986</v>
      </c>
      <c r="K8192" s="50">
        <v>265626</v>
      </c>
    </row>
    <row r="8193" spans="1:11" x14ac:dyDescent="0.3">
      <c r="A8193" s="51" t="str">
        <f t="shared" si="133"/>
        <v>HFG.DE</v>
      </c>
      <c r="B8193" s="52" t="s">
        <v>194</v>
      </c>
      <c r="C8193" s="50" t="s">
        <v>21133</v>
      </c>
      <c r="D8193" s="50">
        <f>DAX__2019_2020__33[[#This Row],[Open]]*(DAX__2019_2020__33[[#This Row],[Adj Close]]/DAX__2019_2020__33[[#This Row],[Close]])</f>
        <v>9.09</v>
      </c>
      <c r="E8193" s="50" t="s">
        <v>21146</v>
      </c>
      <c r="F8193" s="50" t="s">
        <v>15210</v>
      </c>
      <c r="G8193" s="50" t="s">
        <v>21152</v>
      </c>
      <c r="H8193" s="50" t="s">
        <v>21152</v>
      </c>
      <c r="I8193" s="50">
        <f>(DAX__2019_2020__33[[#This Row],[Adj Close]]-DAX__2019_2020__33[[#This Row],[Adj Open]])/DAX__2019_2020__33[[#This Row],[Adj Open]]</f>
        <v>-1.1001100110010962E-2</v>
      </c>
      <c r="J8193" s="50">
        <f>DAX__2019_2020__33[[#This Row],[Adj Close]]-DAX__2019_2020__33[[#This Row],[Adj Open]]</f>
        <v>-9.9999999999999645E-2</v>
      </c>
      <c r="K8193" s="50">
        <v>179955</v>
      </c>
    </row>
    <row r="8194" spans="1:11" x14ac:dyDescent="0.3">
      <c r="A8194" s="51" t="str">
        <f t="shared" si="133"/>
        <v>HFG.DE</v>
      </c>
      <c r="B8194" s="52" t="s">
        <v>195</v>
      </c>
      <c r="C8194" s="50" t="s">
        <v>15578</v>
      </c>
      <c r="D8194" s="50">
        <f>DAX__2019_2020__33[[#This Row],[Open]]*(DAX__2019_2020__33[[#This Row],[Adj Close]]/DAX__2019_2020__33[[#This Row],[Close]])</f>
        <v>9</v>
      </c>
      <c r="E8194" s="50" t="s">
        <v>15578</v>
      </c>
      <c r="F8194" s="50" t="s">
        <v>15862</v>
      </c>
      <c r="G8194" s="50" t="s">
        <v>15862</v>
      </c>
      <c r="H8194" s="50" t="s">
        <v>15862</v>
      </c>
      <c r="I8194" s="50">
        <f>(DAX__2019_2020__33[[#This Row],[Adj Close]]-DAX__2019_2020__33[[#This Row],[Adj Open]])/DAX__2019_2020__33[[#This Row],[Adj Open]]</f>
        <v>-2.2222222222222143E-2</v>
      </c>
      <c r="J8194" s="50">
        <f>DAX__2019_2020__33[[#This Row],[Adj Close]]-DAX__2019_2020__33[[#This Row],[Adj Open]]</f>
        <v>-0.19999999999999929</v>
      </c>
      <c r="K8194" s="50">
        <v>122653</v>
      </c>
    </row>
    <row r="8195" spans="1:11" x14ac:dyDescent="0.3">
      <c r="A8195" s="51" t="str">
        <f t="shared" si="133"/>
        <v>HFG.DE</v>
      </c>
      <c r="B8195" s="52" t="s">
        <v>196</v>
      </c>
      <c r="C8195" s="50" t="s">
        <v>21150</v>
      </c>
      <c r="D8195" s="50">
        <f>DAX__2019_2020__33[[#This Row],[Open]]*(DAX__2019_2020__33[[#This Row],[Adj Close]]/DAX__2019_2020__33[[#This Row],[Close]])</f>
        <v>8.83</v>
      </c>
      <c r="E8195" s="50" t="s">
        <v>21150</v>
      </c>
      <c r="F8195" s="50" t="s">
        <v>15558</v>
      </c>
      <c r="G8195" s="50" t="s">
        <v>21097</v>
      </c>
      <c r="H8195" s="50" t="s">
        <v>21097</v>
      </c>
      <c r="I8195" s="50">
        <f>(DAX__2019_2020__33[[#This Row],[Adj Close]]-DAX__2019_2020__33[[#This Row],[Adj Open]])/DAX__2019_2020__33[[#This Row],[Adj Open]]</f>
        <v>-1.1325028312570741E-2</v>
      </c>
      <c r="J8195" s="50">
        <f>DAX__2019_2020__33[[#This Row],[Adj Close]]-DAX__2019_2020__33[[#This Row],[Adj Open]]</f>
        <v>-9.9999999999999645E-2</v>
      </c>
      <c r="K8195" s="50">
        <v>126381</v>
      </c>
    </row>
    <row r="8196" spans="1:11" x14ac:dyDescent="0.3">
      <c r="A8196" s="51" t="str">
        <f t="shared" si="133"/>
        <v>HFG.DE</v>
      </c>
      <c r="B8196" s="52" t="s">
        <v>197</v>
      </c>
      <c r="C8196" s="50" t="s">
        <v>21097</v>
      </c>
      <c r="D8196" s="50">
        <f>DAX__2019_2020__33[[#This Row],[Open]]*(DAX__2019_2020__33[[#This Row],[Adj Close]]/DAX__2019_2020__33[[#This Row],[Close]])</f>
        <v>8.73</v>
      </c>
      <c r="E8196" s="50" t="s">
        <v>15597</v>
      </c>
      <c r="F8196" s="50" t="s">
        <v>21089</v>
      </c>
      <c r="G8196" s="50" t="s">
        <v>21186</v>
      </c>
      <c r="H8196" s="50" t="s">
        <v>21186</v>
      </c>
      <c r="I8196" s="50">
        <f>(DAX__2019_2020__33[[#This Row],[Adj Close]]-DAX__2019_2020__33[[#This Row],[Adj Open]])/DAX__2019_2020__33[[#This Row],[Adj Open]]</f>
        <v>-3.3218785796105488E-2</v>
      </c>
      <c r="J8196" s="50">
        <f>DAX__2019_2020__33[[#This Row],[Adj Close]]-DAX__2019_2020__33[[#This Row],[Adj Open]]</f>
        <v>-0.29000000000000092</v>
      </c>
      <c r="K8196" s="50">
        <v>317050</v>
      </c>
    </row>
    <row r="8197" spans="1:11" x14ac:dyDescent="0.3">
      <c r="A8197" s="51" t="str">
        <f t="shared" si="133"/>
        <v>HFG.DE</v>
      </c>
      <c r="B8197" s="52" t="s">
        <v>198</v>
      </c>
      <c r="C8197" s="50" t="s">
        <v>15537</v>
      </c>
      <c r="D8197" s="50">
        <f>DAX__2019_2020__33[[#This Row],[Open]]*(DAX__2019_2020__33[[#This Row],[Adj Close]]/DAX__2019_2020__33[[#This Row],[Close]])</f>
        <v>8.43</v>
      </c>
      <c r="E8197" s="50" t="s">
        <v>15844</v>
      </c>
      <c r="F8197" s="50" t="s">
        <v>14259</v>
      </c>
      <c r="G8197" s="50" t="s">
        <v>21187</v>
      </c>
      <c r="H8197" s="50" t="s">
        <v>21187</v>
      </c>
      <c r="I8197" s="50">
        <f>(DAX__2019_2020__33[[#This Row],[Adj Close]]-DAX__2019_2020__33[[#This Row],[Adj Open]])/DAX__2019_2020__33[[#This Row],[Adj Open]]</f>
        <v>-2.3724792408065924E-3</v>
      </c>
      <c r="J8197" s="50">
        <f>DAX__2019_2020__33[[#This Row],[Adj Close]]-DAX__2019_2020__33[[#This Row],[Adj Open]]</f>
        <v>-1.9999999999999574E-2</v>
      </c>
      <c r="K8197" s="50">
        <v>395765</v>
      </c>
    </row>
    <row r="8198" spans="1:11" x14ac:dyDescent="0.3">
      <c r="A8198" s="51" t="str">
        <f t="shared" si="133"/>
        <v>HFG.DE</v>
      </c>
      <c r="B8198" s="52" t="s">
        <v>199</v>
      </c>
      <c r="C8198" s="50" t="s">
        <v>21186</v>
      </c>
      <c r="D8198" s="50">
        <f>DAX__2019_2020__33[[#This Row],[Open]]*(DAX__2019_2020__33[[#This Row],[Adj Close]]/DAX__2019_2020__33[[#This Row],[Close]])</f>
        <v>8.44</v>
      </c>
      <c r="E8198" s="50" t="s">
        <v>21164</v>
      </c>
      <c r="F8198" s="50" t="s">
        <v>15678</v>
      </c>
      <c r="G8198" s="50" t="s">
        <v>14170</v>
      </c>
      <c r="H8198" s="50" t="s">
        <v>14170</v>
      </c>
      <c r="I8198" s="50">
        <f>(DAX__2019_2020__33[[#This Row],[Adj Close]]-DAX__2019_2020__33[[#This Row],[Adj Open]])/DAX__2019_2020__33[[#This Row],[Adj Open]]</f>
        <v>-4.1469194312796172E-2</v>
      </c>
      <c r="J8198" s="50">
        <f>DAX__2019_2020__33[[#This Row],[Adj Close]]-DAX__2019_2020__33[[#This Row],[Adj Open]]</f>
        <v>-0.34999999999999964</v>
      </c>
      <c r="K8198" s="50">
        <v>295110</v>
      </c>
    </row>
    <row r="8199" spans="1:11" x14ac:dyDescent="0.3">
      <c r="A8199" s="51" t="str">
        <f t="shared" si="133"/>
        <v>HFG.DE</v>
      </c>
      <c r="B8199" s="52" t="s">
        <v>200</v>
      </c>
      <c r="C8199" s="50" t="s">
        <v>21188</v>
      </c>
      <c r="D8199" s="50">
        <f>DAX__2019_2020__33[[#This Row],[Open]]*(DAX__2019_2020__33[[#This Row],[Adj Close]]/DAX__2019_2020__33[[#This Row],[Close]])</f>
        <v>8.02</v>
      </c>
      <c r="E8199" s="50" t="s">
        <v>15534</v>
      </c>
      <c r="F8199" s="50" t="s">
        <v>14310</v>
      </c>
      <c r="G8199" s="50" t="s">
        <v>15678</v>
      </c>
      <c r="H8199" s="50" t="s">
        <v>15678</v>
      </c>
      <c r="I8199" s="50">
        <f>(DAX__2019_2020__33[[#This Row],[Adj Close]]-DAX__2019_2020__33[[#This Row],[Adj Open]])/DAX__2019_2020__33[[#This Row],[Adj Open]]</f>
        <v>3.7406483790525112E-3</v>
      </c>
      <c r="J8199" s="50">
        <f>DAX__2019_2020__33[[#This Row],[Adj Close]]-DAX__2019_2020__33[[#This Row],[Adj Open]]</f>
        <v>3.0000000000001137E-2</v>
      </c>
      <c r="K8199" s="50">
        <v>223896</v>
      </c>
    </row>
    <row r="8200" spans="1:11" x14ac:dyDescent="0.3">
      <c r="A8200" s="51" t="str">
        <f t="shared" si="133"/>
        <v>HFG.DE</v>
      </c>
      <c r="B8200" s="52" t="s">
        <v>201</v>
      </c>
      <c r="C8200" s="50" t="s">
        <v>15452</v>
      </c>
      <c r="D8200" s="50">
        <f>DAX__2019_2020__33[[#This Row],[Open]]*(DAX__2019_2020__33[[#This Row],[Adj Close]]/DAX__2019_2020__33[[#This Row],[Close]])</f>
        <v>8.08</v>
      </c>
      <c r="E8200" s="50" t="s">
        <v>15217</v>
      </c>
      <c r="F8200" s="50" t="s">
        <v>14280</v>
      </c>
      <c r="G8200" s="50" t="s">
        <v>15467</v>
      </c>
      <c r="H8200" s="50" t="s">
        <v>15467</v>
      </c>
      <c r="I8200" s="50">
        <f>(DAX__2019_2020__33[[#This Row],[Adj Close]]-DAX__2019_2020__33[[#This Row],[Adj Open]])/DAX__2019_2020__33[[#This Row],[Adj Open]]</f>
        <v>5.1980198019801971E-2</v>
      </c>
      <c r="J8200" s="50">
        <f>DAX__2019_2020__33[[#This Row],[Adj Close]]-DAX__2019_2020__33[[#This Row],[Adj Open]]</f>
        <v>0.41999999999999993</v>
      </c>
      <c r="K8200" s="50">
        <v>602938</v>
      </c>
    </row>
    <row r="8201" spans="1:11" x14ac:dyDescent="0.3">
      <c r="A8201" s="51" t="str">
        <f t="shared" si="133"/>
        <v>HFG.DE</v>
      </c>
      <c r="B8201" s="52" t="s">
        <v>202</v>
      </c>
      <c r="C8201" s="50" t="s">
        <v>21160</v>
      </c>
      <c r="D8201" s="50">
        <f>DAX__2019_2020__33[[#This Row],[Open]]*(DAX__2019_2020__33[[#This Row],[Adj Close]]/DAX__2019_2020__33[[#This Row],[Close]])</f>
        <v>8.5299999999999994</v>
      </c>
      <c r="E8201" s="50" t="s">
        <v>21160</v>
      </c>
      <c r="F8201" s="50" t="s">
        <v>21085</v>
      </c>
      <c r="G8201" s="50" t="s">
        <v>21162</v>
      </c>
      <c r="H8201" s="50" t="s">
        <v>21162</v>
      </c>
      <c r="I8201" s="50">
        <f>(DAX__2019_2020__33[[#This Row],[Adj Close]]-DAX__2019_2020__33[[#This Row],[Adj Open]])/DAX__2019_2020__33[[#This Row],[Adj Open]]</f>
        <v>-1.52403282532238E-2</v>
      </c>
      <c r="J8201" s="50">
        <f>DAX__2019_2020__33[[#This Row],[Adj Close]]-DAX__2019_2020__33[[#This Row],[Adj Open]]</f>
        <v>-0.12999999999999901</v>
      </c>
      <c r="K8201" s="50">
        <v>224498</v>
      </c>
    </row>
    <row r="8202" spans="1:11" x14ac:dyDescent="0.3">
      <c r="A8202" s="51" t="str">
        <f t="shared" si="133"/>
        <v>HFG.DE</v>
      </c>
      <c r="B8202" s="52" t="s">
        <v>203</v>
      </c>
      <c r="C8202" s="50" t="s">
        <v>21187</v>
      </c>
      <c r="D8202" s="50">
        <f>DAX__2019_2020__33[[#This Row],[Open]]*(DAX__2019_2020__33[[#This Row],[Adj Close]]/DAX__2019_2020__33[[#This Row],[Close]])</f>
        <v>8.41</v>
      </c>
      <c r="E8202" s="50" t="s">
        <v>21187</v>
      </c>
      <c r="F8202" s="50" t="s">
        <v>15615</v>
      </c>
      <c r="G8202" s="50" t="s">
        <v>15151</v>
      </c>
      <c r="H8202" s="50" t="s">
        <v>15151</v>
      </c>
      <c r="I8202" s="50">
        <f>(DAX__2019_2020__33[[#This Row],[Adj Close]]-DAX__2019_2020__33[[#This Row],[Adj Open]])/DAX__2019_2020__33[[#This Row],[Adj Open]]</f>
        <v>-7.1343638525565396E-3</v>
      </c>
      <c r="J8202" s="50">
        <f>DAX__2019_2020__33[[#This Row],[Adj Close]]-DAX__2019_2020__33[[#This Row],[Adj Open]]</f>
        <v>-6.0000000000000497E-2</v>
      </c>
      <c r="K8202" s="50">
        <v>261048</v>
      </c>
    </row>
    <row r="8203" spans="1:11" x14ac:dyDescent="0.3">
      <c r="A8203" s="51" t="str">
        <f t="shared" si="133"/>
        <v>HFG.DE</v>
      </c>
      <c r="B8203" s="52" t="s">
        <v>204</v>
      </c>
      <c r="C8203" s="50" t="s">
        <v>21085</v>
      </c>
      <c r="D8203" s="50">
        <f>DAX__2019_2020__33[[#This Row],[Open]]*(DAX__2019_2020__33[[#This Row],[Adj Close]]/DAX__2019_2020__33[[#This Row],[Close]])</f>
        <v>8.34</v>
      </c>
      <c r="E8203" s="50" t="s">
        <v>21187</v>
      </c>
      <c r="F8203" s="50" t="s">
        <v>14263</v>
      </c>
      <c r="G8203" s="50" t="s">
        <v>15628</v>
      </c>
      <c r="H8203" s="50" t="s">
        <v>15628</v>
      </c>
      <c r="I8203" s="50">
        <f>(DAX__2019_2020__33[[#This Row],[Adj Close]]-DAX__2019_2020__33[[#This Row],[Adj Open]])/DAX__2019_2020__33[[#This Row],[Adj Open]]</f>
        <v>-8.3932853717026724E-3</v>
      </c>
      <c r="J8203" s="50">
        <f>DAX__2019_2020__33[[#This Row],[Adj Close]]-DAX__2019_2020__33[[#This Row],[Adj Open]]</f>
        <v>-7.0000000000000284E-2</v>
      </c>
      <c r="K8203" s="50">
        <v>154107</v>
      </c>
    </row>
    <row r="8204" spans="1:11" x14ac:dyDescent="0.3">
      <c r="A8204" s="51" t="str">
        <f t="shared" si="133"/>
        <v>HFG.DE</v>
      </c>
      <c r="B8204" s="52" t="s">
        <v>205</v>
      </c>
      <c r="C8204" s="50" t="s">
        <v>15143</v>
      </c>
      <c r="D8204" s="50">
        <f>DAX__2019_2020__33[[#This Row],[Open]]*(DAX__2019_2020__33[[#This Row],[Adj Close]]/DAX__2019_2020__33[[#This Row],[Close]])</f>
        <v>8.25</v>
      </c>
      <c r="E8204" s="50" t="s">
        <v>21160</v>
      </c>
      <c r="F8204" s="50" t="s">
        <v>15143</v>
      </c>
      <c r="G8204" s="50" t="s">
        <v>21186</v>
      </c>
      <c r="H8204" s="50" t="s">
        <v>21186</v>
      </c>
      <c r="I8204" s="50">
        <f>(DAX__2019_2020__33[[#This Row],[Adj Close]]-DAX__2019_2020__33[[#This Row],[Adj Open]])/DAX__2019_2020__33[[#This Row],[Adj Open]]</f>
        <v>2.303030303030297E-2</v>
      </c>
      <c r="J8204" s="50">
        <f>DAX__2019_2020__33[[#This Row],[Adj Close]]-DAX__2019_2020__33[[#This Row],[Adj Open]]</f>
        <v>0.1899999999999995</v>
      </c>
      <c r="K8204" s="50">
        <v>229391</v>
      </c>
    </row>
    <row r="8205" spans="1:11" x14ac:dyDescent="0.3">
      <c r="A8205" s="51" t="str">
        <f t="shared" si="133"/>
        <v>HFG.DE</v>
      </c>
      <c r="B8205" s="52" t="s">
        <v>206</v>
      </c>
      <c r="C8205" s="50" t="s">
        <v>15844</v>
      </c>
      <c r="D8205" s="50">
        <f>DAX__2019_2020__33[[#This Row],[Open]]*(DAX__2019_2020__33[[#This Row],[Adj Close]]/DAX__2019_2020__33[[#This Row],[Close]])</f>
        <v>8.4499999999999993</v>
      </c>
      <c r="E8205" s="50" t="s">
        <v>15539</v>
      </c>
      <c r="F8205" s="50" t="s">
        <v>14161</v>
      </c>
      <c r="G8205" s="50" t="s">
        <v>15699</v>
      </c>
      <c r="H8205" s="50" t="s">
        <v>15699</v>
      </c>
      <c r="I8205" s="50">
        <f>(DAX__2019_2020__33[[#This Row],[Adj Close]]-DAX__2019_2020__33[[#This Row],[Adj Open]])/DAX__2019_2020__33[[#This Row],[Adj Open]]</f>
        <v>-9.4674556213017839E-3</v>
      </c>
      <c r="J8205" s="50">
        <f>DAX__2019_2020__33[[#This Row],[Adj Close]]-DAX__2019_2020__33[[#This Row],[Adj Open]]</f>
        <v>-8.0000000000000071E-2</v>
      </c>
      <c r="K8205" s="50">
        <v>203661</v>
      </c>
    </row>
    <row r="8206" spans="1:11" x14ac:dyDescent="0.3">
      <c r="A8206" s="51" t="str">
        <f t="shared" si="133"/>
        <v>HFG.DE</v>
      </c>
      <c r="B8206" s="52" t="s">
        <v>207</v>
      </c>
      <c r="C8206" s="50" t="s">
        <v>21187</v>
      </c>
      <c r="D8206" s="50">
        <f>DAX__2019_2020__33[[#This Row],[Open]]*(DAX__2019_2020__33[[#This Row],[Adj Close]]/DAX__2019_2020__33[[#This Row],[Close]])</f>
        <v>8.41</v>
      </c>
      <c r="E8206" s="50" t="s">
        <v>15600</v>
      </c>
      <c r="F8206" s="50" t="s">
        <v>15699</v>
      </c>
      <c r="G8206" s="50" t="s">
        <v>15699</v>
      </c>
      <c r="H8206" s="50" t="s">
        <v>15699</v>
      </c>
      <c r="I8206" s="50">
        <f>(DAX__2019_2020__33[[#This Row],[Adj Close]]-DAX__2019_2020__33[[#This Row],[Adj Open]])/DAX__2019_2020__33[[#This Row],[Adj Open]]</f>
        <v>-4.7562425683710967E-3</v>
      </c>
      <c r="J8206" s="50">
        <f>DAX__2019_2020__33[[#This Row],[Adj Close]]-DAX__2019_2020__33[[#This Row],[Adj Open]]</f>
        <v>-4.0000000000000924E-2</v>
      </c>
      <c r="K8206" s="50">
        <v>197078</v>
      </c>
    </row>
    <row r="8207" spans="1:11" x14ac:dyDescent="0.3">
      <c r="A8207" s="51" t="str">
        <f t="shared" si="133"/>
        <v>HFG.DE</v>
      </c>
      <c r="B8207" s="52" t="s">
        <v>208</v>
      </c>
      <c r="C8207" s="50" t="s">
        <v>21162</v>
      </c>
      <c r="D8207" s="50">
        <f>DAX__2019_2020__33[[#This Row],[Open]]*(DAX__2019_2020__33[[#This Row],[Adj Close]]/DAX__2019_2020__33[[#This Row],[Close]])</f>
        <v>8.4</v>
      </c>
      <c r="E8207" s="50" t="s">
        <v>21162</v>
      </c>
      <c r="F8207" s="50" t="s">
        <v>21189</v>
      </c>
      <c r="G8207" s="50" t="s">
        <v>15708</v>
      </c>
      <c r="H8207" s="50" t="s">
        <v>15708</v>
      </c>
      <c r="I8207" s="50">
        <f>(DAX__2019_2020__33[[#This Row],[Adj Close]]-DAX__2019_2020__33[[#This Row],[Adj Open]])/DAX__2019_2020__33[[#This Row],[Adj Open]]</f>
        <v>-2.1428571428571394E-2</v>
      </c>
      <c r="J8207" s="50">
        <f>DAX__2019_2020__33[[#This Row],[Adj Close]]-DAX__2019_2020__33[[#This Row],[Adj Open]]</f>
        <v>-0.17999999999999972</v>
      </c>
      <c r="K8207" s="50">
        <v>146319</v>
      </c>
    </row>
    <row r="8208" spans="1:11" x14ac:dyDescent="0.3">
      <c r="A8208" s="51" t="str">
        <f t="shared" si="133"/>
        <v>HFG.DE</v>
      </c>
      <c r="B8208" s="52" t="s">
        <v>209</v>
      </c>
      <c r="C8208" s="50" t="s">
        <v>15687</v>
      </c>
      <c r="D8208" s="50">
        <f>DAX__2019_2020__33[[#This Row],[Open]]*(DAX__2019_2020__33[[#This Row],[Adj Close]]/DAX__2019_2020__33[[#This Row],[Close]])</f>
        <v>8.2100000000000009</v>
      </c>
      <c r="E8208" s="50" t="s">
        <v>15217</v>
      </c>
      <c r="F8208" s="50" t="s">
        <v>15687</v>
      </c>
      <c r="G8208" s="50" t="s">
        <v>15839</v>
      </c>
      <c r="H8208" s="50" t="s">
        <v>15839</v>
      </c>
      <c r="I8208" s="50">
        <f>(DAX__2019_2020__33[[#This Row],[Adj Close]]-DAX__2019_2020__33[[#This Row],[Adj Open]])/DAX__2019_2020__33[[#This Row],[Adj Open]]</f>
        <v>4.1412911084043824E-2</v>
      </c>
      <c r="J8208" s="50">
        <f>DAX__2019_2020__33[[#This Row],[Adj Close]]-DAX__2019_2020__33[[#This Row],[Adj Open]]</f>
        <v>0.33999999999999986</v>
      </c>
      <c r="K8208" s="50">
        <v>187800</v>
      </c>
    </row>
    <row r="8209" spans="1:11" x14ac:dyDescent="0.3">
      <c r="A8209" s="51" t="str">
        <f t="shared" si="133"/>
        <v>HFG.DE</v>
      </c>
      <c r="B8209" s="52" t="s">
        <v>210</v>
      </c>
      <c r="C8209" s="50" t="s">
        <v>15217</v>
      </c>
      <c r="D8209" s="50">
        <f>DAX__2019_2020__33[[#This Row],[Open]]*(DAX__2019_2020__33[[#This Row],[Adj Close]]/DAX__2019_2020__33[[#This Row],[Close]])</f>
        <v>8.6</v>
      </c>
      <c r="E8209" s="50" t="s">
        <v>15217</v>
      </c>
      <c r="F8209" s="50" t="s">
        <v>21187</v>
      </c>
      <c r="G8209" s="50" t="s">
        <v>15539</v>
      </c>
      <c r="H8209" s="50" t="s">
        <v>15539</v>
      </c>
      <c r="I8209" s="50">
        <f>(DAX__2019_2020__33[[#This Row],[Adj Close]]-DAX__2019_2020__33[[#This Row],[Adj Open]])/DAX__2019_2020__33[[#This Row],[Adj Open]]</f>
        <v>-1.2790697674418539E-2</v>
      </c>
      <c r="J8209" s="50">
        <f>DAX__2019_2020__33[[#This Row],[Adj Close]]-DAX__2019_2020__33[[#This Row],[Adj Open]]</f>
        <v>-0.10999999999999943</v>
      </c>
      <c r="K8209" s="50">
        <v>153512</v>
      </c>
    </row>
    <row r="8210" spans="1:11" x14ac:dyDescent="0.3">
      <c r="A8210" s="51" t="str">
        <f t="shared" ref="A8210:A8273" si="134">"HFG.DE"</f>
        <v>HFG.DE</v>
      </c>
      <c r="B8210" s="52" t="s">
        <v>211</v>
      </c>
      <c r="C8210" s="50" t="s">
        <v>21160</v>
      </c>
      <c r="D8210" s="50">
        <f>DAX__2019_2020__33[[#This Row],[Open]]*(DAX__2019_2020__33[[#This Row],[Adj Close]]/DAX__2019_2020__33[[#This Row],[Close]])</f>
        <v>8.5299999999999994</v>
      </c>
      <c r="E8210" s="50" t="s">
        <v>21177</v>
      </c>
      <c r="F8210" s="50" t="s">
        <v>15133</v>
      </c>
      <c r="G8210" s="50" t="s">
        <v>15558</v>
      </c>
      <c r="H8210" s="50" t="s">
        <v>15558</v>
      </c>
      <c r="I8210" s="50">
        <f>(DAX__2019_2020__33[[#This Row],[Adj Close]]-DAX__2019_2020__33[[#This Row],[Adj Open]])/DAX__2019_2020__33[[#This Row],[Adj Open]]</f>
        <v>1.9929660023446653E-2</v>
      </c>
      <c r="J8210" s="50">
        <f>DAX__2019_2020__33[[#This Row],[Adj Close]]-DAX__2019_2020__33[[#This Row],[Adj Open]]</f>
        <v>0.16999999999999993</v>
      </c>
      <c r="K8210" s="50">
        <v>397150</v>
      </c>
    </row>
    <row r="8211" spans="1:11" x14ac:dyDescent="0.3">
      <c r="A8211" s="51" t="str">
        <f t="shared" si="134"/>
        <v>HFG.DE</v>
      </c>
      <c r="B8211" s="52" t="s">
        <v>212</v>
      </c>
      <c r="C8211" s="50" t="s">
        <v>15862</v>
      </c>
      <c r="D8211" s="50">
        <f>DAX__2019_2020__33[[#This Row],[Open]]*(DAX__2019_2020__33[[#This Row],[Adj Close]]/DAX__2019_2020__33[[#This Row],[Close]])</f>
        <v>8.8000000000000007</v>
      </c>
      <c r="E8211" s="50" t="s">
        <v>15585</v>
      </c>
      <c r="F8211" s="50" t="s">
        <v>21160</v>
      </c>
      <c r="G8211" s="50" t="s">
        <v>21096</v>
      </c>
      <c r="H8211" s="50" t="s">
        <v>21096</v>
      </c>
      <c r="I8211" s="50">
        <f>(DAX__2019_2020__33[[#This Row],[Adj Close]]-DAX__2019_2020__33[[#This Row],[Adj Open]])/DAX__2019_2020__33[[#This Row],[Adj Open]]</f>
        <v>-1.4772727272727361E-2</v>
      </c>
      <c r="J8211" s="50">
        <f>DAX__2019_2020__33[[#This Row],[Adj Close]]-DAX__2019_2020__33[[#This Row],[Adj Open]]</f>
        <v>-0.13000000000000078</v>
      </c>
      <c r="K8211" s="50">
        <v>136822</v>
      </c>
    </row>
    <row r="8212" spans="1:11" x14ac:dyDescent="0.3">
      <c r="A8212" s="51" t="str">
        <f t="shared" si="134"/>
        <v>HFG.DE</v>
      </c>
      <c r="B8212" s="52" t="s">
        <v>213</v>
      </c>
      <c r="C8212" s="50" t="s">
        <v>21112</v>
      </c>
      <c r="D8212" s="50">
        <f>DAX__2019_2020__33[[#This Row],[Open]]*(DAX__2019_2020__33[[#This Row],[Adj Close]]/DAX__2019_2020__33[[#This Row],[Close]])</f>
        <v>8.69</v>
      </c>
      <c r="E8212" s="50" t="s">
        <v>15585</v>
      </c>
      <c r="F8212" s="50" t="s">
        <v>21118</v>
      </c>
      <c r="G8212" s="50" t="s">
        <v>15862</v>
      </c>
      <c r="H8212" s="50" t="s">
        <v>15862</v>
      </c>
      <c r="I8212" s="50">
        <f>(DAX__2019_2020__33[[#This Row],[Adj Close]]-DAX__2019_2020__33[[#This Row],[Adj Open]])/DAX__2019_2020__33[[#This Row],[Adj Open]]</f>
        <v>1.2658227848101406E-2</v>
      </c>
      <c r="J8212" s="50">
        <f>DAX__2019_2020__33[[#This Row],[Adj Close]]-DAX__2019_2020__33[[#This Row],[Adj Open]]</f>
        <v>0.11000000000000121</v>
      </c>
      <c r="K8212" s="50">
        <v>226377</v>
      </c>
    </row>
    <row r="8213" spans="1:11" x14ac:dyDescent="0.3">
      <c r="A8213" s="51" t="str">
        <f t="shared" si="134"/>
        <v>HFG.DE</v>
      </c>
      <c r="B8213" s="52" t="s">
        <v>214</v>
      </c>
      <c r="C8213" s="50" t="s">
        <v>15597</v>
      </c>
      <c r="D8213" s="50">
        <f>DAX__2019_2020__33[[#This Row],[Open]]*(DAX__2019_2020__33[[#This Row],[Adj Close]]/DAX__2019_2020__33[[#This Row],[Close]])</f>
        <v>8.74</v>
      </c>
      <c r="E8213" s="50" t="s">
        <v>15968</v>
      </c>
      <c r="F8213" s="50" t="s">
        <v>15569</v>
      </c>
      <c r="G8213" s="50" t="s">
        <v>21101</v>
      </c>
      <c r="H8213" s="50" t="s">
        <v>21101</v>
      </c>
      <c r="I8213" s="50">
        <f>(DAX__2019_2020__33[[#This Row],[Adj Close]]-DAX__2019_2020__33[[#This Row],[Adj Open]])/DAX__2019_2020__33[[#This Row],[Adj Open]]</f>
        <v>1.8306636155606425E-2</v>
      </c>
      <c r="J8213" s="50">
        <f>DAX__2019_2020__33[[#This Row],[Adj Close]]-DAX__2019_2020__33[[#This Row],[Adj Open]]</f>
        <v>0.16000000000000014</v>
      </c>
      <c r="K8213" s="50">
        <v>233050</v>
      </c>
    </row>
    <row r="8214" spans="1:11" x14ac:dyDescent="0.3">
      <c r="A8214" s="51" t="str">
        <f t="shared" si="134"/>
        <v>HFG.DE</v>
      </c>
      <c r="B8214" s="52" t="s">
        <v>215</v>
      </c>
      <c r="C8214" s="50" t="s">
        <v>21179</v>
      </c>
      <c r="D8214" s="50">
        <f>DAX__2019_2020__33[[#This Row],[Open]]*(DAX__2019_2020__33[[#This Row],[Adj Close]]/DAX__2019_2020__33[[#This Row],[Close]])</f>
        <v>8.93</v>
      </c>
      <c r="E8214" s="50" t="s">
        <v>21179</v>
      </c>
      <c r="F8214" s="50" t="s">
        <v>21166</v>
      </c>
      <c r="G8214" s="50" t="s">
        <v>15134</v>
      </c>
      <c r="H8214" s="50" t="s">
        <v>15134</v>
      </c>
      <c r="I8214" s="50">
        <f>(DAX__2019_2020__33[[#This Row],[Adj Close]]-DAX__2019_2020__33[[#This Row],[Adj Open]])/DAX__2019_2020__33[[#This Row],[Adj Open]]</f>
        <v>-3.1354983202687502E-2</v>
      </c>
      <c r="J8214" s="50">
        <f>DAX__2019_2020__33[[#This Row],[Adj Close]]-DAX__2019_2020__33[[#This Row],[Adj Open]]</f>
        <v>-0.27999999999999936</v>
      </c>
      <c r="K8214" s="50">
        <v>362910</v>
      </c>
    </row>
    <row r="8215" spans="1:11" x14ac:dyDescent="0.3">
      <c r="A8215" s="51" t="str">
        <f t="shared" si="134"/>
        <v>HFG.DE</v>
      </c>
      <c r="B8215" s="52" t="s">
        <v>216</v>
      </c>
      <c r="C8215" s="50" t="s">
        <v>15134</v>
      </c>
      <c r="D8215" s="50">
        <f>DAX__2019_2020__33[[#This Row],[Open]]*(DAX__2019_2020__33[[#This Row],[Adj Close]]/DAX__2019_2020__33[[#This Row],[Close]])</f>
        <v>8.65</v>
      </c>
      <c r="E8215" s="50" t="s">
        <v>15597</v>
      </c>
      <c r="F8215" s="50" t="s">
        <v>15539</v>
      </c>
      <c r="G8215" s="50" t="s">
        <v>15217</v>
      </c>
      <c r="H8215" s="50" t="s">
        <v>15217</v>
      </c>
      <c r="I8215" s="50">
        <f>(DAX__2019_2020__33[[#This Row],[Adj Close]]-DAX__2019_2020__33[[#This Row],[Adj Open]])/DAX__2019_2020__33[[#This Row],[Adj Open]]</f>
        <v>-5.7803468208093307E-3</v>
      </c>
      <c r="J8215" s="50">
        <f>DAX__2019_2020__33[[#This Row],[Adj Close]]-DAX__2019_2020__33[[#This Row],[Adj Open]]</f>
        <v>-5.0000000000000711E-2</v>
      </c>
      <c r="K8215" s="50">
        <v>222773</v>
      </c>
    </row>
    <row r="8216" spans="1:11" x14ac:dyDescent="0.3">
      <c r="A8216" s="51" t="str">
        <f t="shared" si="134"/>
        <v>HFG.DE</v>
      </c>
      <c r="B8216" s="52" t="s">
        <v>217</v>
      </c>
      <c r="C8216" s="50" t="s">
        <v>21088</v>
      </c>
      <c r="D8216" s="50">
        <f>DAX__2019_2020__33[[#This Row],[Open]]*(DAX__2019_2020__33[[#This Row],[Adj Close]]/DAX__2019_2020__33[[#This Row],[Close]])</f>
        <v>8.57</v>
      </c>
      <c r="E8216" s="50" t="s">
        <v>21112</v>
      </c>
      <c r="F8216" s="50" t="s">
        <v>15467</v>
      </c>
      <c r="G8216" s="50" t="s">
        <v>21166</v>
      </c>
      <c r="H8216" s="50" t="s">
        <v>21166</v>
      </c>
      <c r="I8216" s="50">
        <f>(DAX__2019_2020__33[[#This Row],[Adj Close]]-DAX__2019_2020__33[[#This Row],[Adj Open]])/DAX__2019_2020__33[[#This Row],[Adj Open]]</f>
        <v>-1.1668611435238958E-3</v>
      </c>
      <c r="J8216" s="50">
        <f>DAX__2019_2020__33[[#This Row],[Adj Close]]-DAX__2019_2020__33[[#This Row],[Adj Open]]</f>
        <v>-9.9999999999997868E-3</v>
      </c>
      <c r="K8216" s="50">
        <v>107722</v>
      </c>
    </row>
    <row r="8217" spans="1:11" x14ac:dyDescent="0.3">
      <c r="A8217" s="51" t="str">
        <f t="shared" si="134"/>
        <v>HFG.DE</v>
      </c>
      <c r="B8217" s="52" t="s">
        <v>218</v>
      </c>
      <c r="C8217" s="50" t="s">
        <v>21160</v>
      </c>
      <c r="D8217" s="50">
        <f>DAX__2019_2020__33[[#This Row],[Open]]*(DAX__2019_2020__33[[#This Row],[Adj Close]]/DAX__2019_2020__33[[#This Row],[Close]])</f>
        <v>8.5299999999999994</v>
      </c>
      <c r="E8217" s="50" t="s">
        <v>15611</v>
      </c>
      <c r="F8217" s="50" t="s">
        <v>21085</v>
      </c>
      <c r="G8217" s="50" t="s">
        <v>21186</v>
      </c>
      <c r="H8217" s="50" t="s">
        <v>21186</v>
      </c>
      <c r="I8217" s="50">
        <f>(DAX__2019_2020__33[[#This Row],[Adj Close]]-DAX__2019_2020__33[[#This Row],[Adj Open]])/DAX__2019_2020__33[[#This Row],[Adj Open]]</f>
        <v>-1.0550996483001156E-2</v>
      </c>
      <c r="J8217" s="50">
        <f>DAX__2019_2020__33[[#This Row],[Adj Close]]-DAX__2019_2020__33[[#This Row],[Adj Open]]</f>
        <v>-8.9999999999999858E-2</v>
      </c>
      <c r="K8217" s="50">
        <v>219781</v>
      </c>
    </row>
    <row r="8218" spans="1:11" x14ac:dyDescent="0.3">
      <c r="A8218" s="51" t="str">
        <f t="shared" si="134"/>
        <v>HFG.DE</v>
      </c>
      <c r="B8218" s="52" t="s">
        <v>219</v>
      </c>
      <c r="C8218" s="50" t="s">
        <v>21164</v>
      </c>
      <c r="D8218" s="50">
        <f>DAX__2019_2020__33[[#This Row],[Open]]*(DAX__2019_2020__33[[#This Row],[Adj Close]]/DAX__2019_2020__33[[#This Row],[Close]])</f>
        <v>8.4700000000000006</v>
      </c>
      <c r="E8218" s="50" t="s">
        <v>21164</v>
      </c>
      <c r="F8218" s="50" t="s">
        <v>14269</v>
      </c>
      <c r="G8218" s="50" t="s">
        <v>15518</v>
      </c>
      <c r="H8218" s="50" t="s">
        <v>15518</v>
      </c>
      <c r="I8218" s="50">
        <f>(DAX__2019_2020__33[[#This Row],[Adj Close]]-DAX__2019_2020__33[[#This Row],[Adj Open]])/DAX__2019_2020__33[[#This Row],[Adj Open]]</f>
        <v>-1.6528925619834777E-2</v>
      </c>
      <c r="J8218" s="50">
        <f>DAX__2019_2020__33[[#This Row],[Adj Close]]-DAX__2019_2020__33[[#This Row],[Adj Open]]</f>
        <v>-0.14000000000000057</v>
      </c>
      <c r="K8218" s="50">
        <v>242114</v>
      </c>
    </row>
    <row r="8219" spans="1:11" x14ac:dyDescent="0.3">
      <c r="A8219" s="51" t="str">
        <f t="shared" si="134"/>
        <v>HFG.DE</v>
      </c>
      <c r="B8219" s="52" t="s">
        <v>220</v>
      </c>
      <c r="C8219" s="50" t="s">
        <v>15692</v>
      </c>
      <c r="D8219" s="50">
        <f>DAX__2019_2020__33[[#This Row],[Open]]*(DAX__2019_2020__33[[#This Row],[Adj Close]]/DAX__2019_2020__33[[#This Row],[Close]])</f>
        <v>8.3000000000000007</v>
      </c>
      <c r="E8219" s="50" t="s">
        <v>15133</v>
      </c>
      <c r="F8219" s="50" t="s">
        <v>14292</v>
      </c>
      <c r="G8219" s="50" t="s">
        <v>15657</v>
      </c>
      <c r="H8219" s="50" t="s">
        <v>15657</v>
      </c>
      <c r="I8219" s="50">
        <f>(DAX__2019_2020__33[[#This Row],[Adj Close]]-DAX__2019_2020__33[[#This Row],[Adj Open]])/DAX__2019_2020__33[[#This Row],[Adj Open]]</f>
        <v>-4.8192771084338455E-3</v>
      </c>
      <c r="J8219" s="50">
        <f>DAX__2019_2020__33[[#This Row],[Adj Close]]-DAX__2019_2020__33[[#This Row],[Adj Open]]</f>
        <v>-4.0000000000000924E-2</v>
      </c>
      <c r="K8219" s="50">
        <v>184690</v>
      </c>
    </row>
    <row r="8220" spans="1:11" x14ac:dyDescent="0.3">
      <c r="A8220" s="51" t="str">
        <f t="shared" si="134"/>
        <v>HFG.DE</v>
      </c>
      <c r="B8220" s="52" t="s">
        <v>221</v>
      </c>
      <c r="C8220" s="50" t="s">
        <v>15657</v>
      </c>
      <c r="D8220" s="50">
        <f>DAX__2019_2020__33[[#This Row],[Open]]*(DAX__2019_2020__33[[#This Row],[Adj Close]]/DAX__2019_2020__33[[#This Row],[Close]])</f>
        <v>8.26</v>
      </c>
      <c r="E8220" s="50" t="s">
        <v>21105</v>
      </c>
      <c r="F8220" s="50" t="s">
        <v>15687</v>
      </c>
      <c r="G8220" s="50" t="s">
        <v>15498</v>
      </c>
      <c r="H8220" s="50" t="s">
        <v>15498</v>
      </c>
      <c r="I8220" s="50">
        <f>(DAX__2019_2020__33[[#This Row],[Adj Close]]-DAX__2019_2020__33[[#This Row],[Adj Open]])/DAX__2019_2020__33[[#This Row],[Adj Open]]</f>
        <v>2.6634382566586033E-2</v>
      </c>
      <c r="J8220" s="50">
        <f>DAX__2019_2020__33[[#This Row],[Adj Close]]-DAX__2019_2020__33[[#This Row],[Adj Open]]</f>
        <v>0.22000000000000064</v>
      </c>
      <c r="K8220" s="50">
        <v>187290</v>
      </c>
    </row>
    <row r="8221" spans="1:11" x14ac:dyDescent="0.3">
      <c r="A8221" s="51" t="str">
        <f t="shared" si="134"/>
        <v>HFG.DE</v>
      </c>
      <c r="B8221" s="52" t="s">
        <v>222</v>
      </c>
      <c r="C8221" s="50" t="s">
        <v>15467</v>
      </c>
      <c r="D8221" s="50">
        <f>DAX__2019_2020__33[[#This Row],[Open]]*(DAX__2019_2020__33[[#This Row],[Adj Close]]/DAX__2019_2020__33[[#This Row],[Close]])</f>
        <v>8.5</v>
      </c>
      <c r="E8221" s="50" t="s">
        <v>15600</v>
      </c>
      <c r="F8221" s="50" t="s">
        <v>21085</v>
      </c>
      <c r="G8221" s="50" t="s">
        <v>21085</v>
      </c>
      <c r="H8221" s="50" t="s">
        <v>21085</v>
      </c>
      <c r="I8221" s="50">
        <f>(DAX__2019_2020__33[[#This Row],[Adj Close]]-DAX__2019_2020__33[[#This Row],[Adj Open]])/DAX__2019_2020__33[[#This Row],[Adj Open]]</f>
        <v>-1.8823529411764722E-2</v>
      </c>
      <c r="J8221" s="50">
        <f>DAX__2019_2020__33[[#This Row],[Adj Close]]-DAX__2019_2020__33[[#This Row],[Adj Open]]</f>
        <v>-0.16000000000000014</v>
      </c>
      <c r="K8221" s="50">
        <v>391082</v>
      </c>
    </row>
    <row r="8222" spans="1:11" x14ac:dyDescent="0.3">
      <c r="A8222" s="51" t="str">
        <f t="shared" si="134"/>
        <v>HFG.DE</v>
      </c>
      <c r="B8222" s="52" t="s">
        <v>223</v>
      </c>
      <c r="C8222" s="50" t="s">
        <v>21117</v>
      </c>
      <c r="D8222" s="50">
        <f>DAX__2019_2020__33[[#This Row],[Open]]*(DAX__2019_2020__33[[#This Row],[Adj Close]]/DAX__2019_2020__33[[#This Row],[Close]])</f>
        <v>8.3800000000000008</v>
      </c>
      <c r="E8222" s="50" t="s">
        <v>15558</v>
      </c>
      <c r="F8222" s="50" t="s">
        <v>14161</v>
      </c>
      <c r="G8222" s="50" t="s">
        <v>15151</v>
      </c>
      <c r="H8222" s="50" t="s">
        <v>15151</v>
      </c>
      <c r="I8222" s="50">
        <f>(DAX__2019_2020__33[[#This Row],[Adj Close]]-DAX__2019_2020__33[[#This Row],[Adj Open]])/DAX__2019_2020__33[[#This Row],[Adj Open]]</f>
        <v>-3.5799522673032381E-3</v>
      </c>
      <c r="J8222" s="50">
        <f>DAX__2019_2020__33[[#This Row],[Adj Close]]-DAX__2019_2020__33[[#This Row],[Adj Open]]</f>
        <v>-3.0000000000001137E-2</v>
      </c>
      <c r="K8222" s="50">
        <v>730930</v>
      </c>
    </row>
    <row r="8223" spans="1:11" x14ac:dyDescent="0.3">
      <c r="A8223" s="51" t="str">
        <f t="shared" si="134"/>
        <v>HFG.DE</v>
      </c>
      <c r="B8223" s="52" t="s">
        <v>224</v>
      </c>
      <c r="C8223" s="50" t="s">
        <v>15688</v>
      </c>
      <c r="D8223" s="50">
        <f>DAX__2019_2020__33[[#This Row],[Open]]*(DAX__2019_2020__33[[#This Row],[Adj Close]]/DAX__2019_2020__33[[#This Row],[Close]])</f>
        <v>8.36</v>
      </c>
      <c r="E8223" s="50" t="s">
        <v>21164</v>
      </c>
      <c r="F8223" s="50" t="s">
        <v>21163</v>
      </c>
      <c r="G8223" s="50" t="s">
        <v>15456</v>
      </c>
      <c r="H8223" s="50" t="s">
        <v>15456</v>
      </c>
      <c r="I8223" s="50">
        <f>(DAX__2019_2020__33[[#This Row],[Adj Close]]-DAX__2019_2020__33[[#This Row],[Adj Open]])/DAX__2019_2020__33[[#This Row],[Adj Open]]</f>
        <v>-2.3923444976076472E-2</v>
      </c>
      <c r="J8223" s="50">
        <f>DAX__2019_2020__33[[#This Row],[Adj Close]]-DAX__2019_2020__33[[#This Row],[Adj Open]]</f>
        <v>-0.19999999999999929</v>
      </c>
      <c r="K8223" s="50">
        <v>548161</v>
      </c>
    </row>
    <row r="8224" spans="1:11" x14ac:dyDescent="0.3">
      <c r="A8224" s="51" t="str">
        <f t="shared" si="134"/>
        <v>HFG.DE</v>
      </c>
      <c r="B8224" s="52" t="s">
        <v>225</v>
      </c>
      <c r="C8224" s="50" t="s">
        <v>15687</v>
      </c>
      <c r="D8224" s="50">
        <f>DAX__2019_2020__33[[#This Row],[Open]]*(DAX__2019_2020__33[[#This Row],[Adj Close]]/DAX__2019_2020__33[[#This Row],[Close]])</f>
        <v>8.2100000000000009</v>
      </c>
      <c r="E8224" s="50" t="s">
        <v>21148</v>
      </c>
      <c r="F8224" s="50" t="s">
        <v>15687</v>
      </c>
      <c r="G8224" s="50" t="s">
        <v>15217</v>
      </c>
      <c r="H8224" s="50" t="s">
        <v>15217</v>
      </c>
      <c r="I8224" s="50">
        <f>(DAX__2019_2020__33[[#This Row],[Adj Close]]-DAX__2019_2020__33[[#This Row],[Adj Open]])/DAX__2019_2020__33[[#This Row],[Adj Open]]</f>
        <v>4.7503045066991323E-2</v>
      </c>
      <c r="J8224" s="50">
        <f>DAX__2019_2020__33[[#This Row],[Adj Close]]-DAX__2019_2020__33[[#This Row],[Adj Open]]</f>
        <v>0.38999999999999879</v>
      </c>
      <c r="K8224" s="50">
        <v>857043</v>
      </c>
    </row>
    <row r="8225" spans="1:11" x14ac:dyDescent="0.3">
      <c r="A8225" s="51" t="str">
        <f t="shared" si="134"/>
        <v>HFG.DE</v>
      </c>
      <c r="B8225" s="52" t="s">
        <v>226</v>
      </c>
      <c r="C8225" s="50" t="s">
        <v>15217</v>
      </c>
      <c r="D8225" s="50">
        <f>DAX__2019_2020__33[[#This Row],[Open]]*(DAX__2019_2020__33[[#This Row],[Adj Close]]/DAX__2019_2020__33[[#This Row],[Close]])</f>
        <v>8.6</v>
      </c>
      <c r="E8225" s="50" t="s">
        <v>21181</v>
      </c>
      <c r="F8225" s="50" t="s">
        <v>15611</v>
      </c>
      <c r="G8225" s="50" t="s">
        <v>15968</v>
      </c>
      <c r="H8225" s="50" t="s">
        <v>15968</v>
      </c>
      <c r="I8225" s="50">
        <f>(DAX__2019_2020__33[[#This Row],[Adj Close]]-DAX__2019_2020__33[[#This Row],[Adj Open]])/DAX__2019_2020__33[[#This Row],[Adj Open]]</f>
        <v>4.3023255813953609E-2</v>
      </c>
      <c r="J8225" s="50">
        <f>DAX__2019_2020__33[[#This Row],[Adj Close]]-DAX__2019_2020__33[[#This Row],[Adj Open]]</f>
        <v>0.37000000000000099</v>
      </c>
      <c r="K8225" s="50">
        <v>489085</v>
      </c>
    </row>
    <row r="8226" spans="1:11" x14ac:dyDescent="0.3">
      <c r="A8226" s="51" t="str">
        <f t="shared" si="134"/>
        <v>HFG.DE</v>
      </c>
      <c r="B8226" s="52" t="s">
        <v>227</v>
      </c>
      <c r="C8226" s="50" t="s">
        <v>15578</v>
      </c>
      <c r="D8226" s="50">
        <f>DAX__2019_2020__33[[#This Row],[Open]]*(DAX__2019_2020__33[[#This Row],[Adj Close]]/DAX__2019_2020__33[[#This Row],[Close]])</f>
        <v>9</v>
      </c>
      <c r="E8226" s="50" t="s">
        <v>21133</v>
      </c>
      <c r="F8226" s="50" t="s">
        <v>21101</v>
      </c>
      <c r="G8226" s="50" t="s">
        <v>15578</v>
      </c>
      <c r="H8226" s="50" t="s">
        <v>15578</v>
      </c>
      <c r="I8226" s="50">
        <f>(DAX__2019_2020__33[[#This Row],[Adj Close]]-DAX__2019_2020__33[[#This Row],[Adj Open]])/DAX__2019_2020__33[[#This Row],[Adj Open]]</f>
        <v>0</v>
      </c>
      <c r="J8226" s="50">
        <f>DAX__2019_2020__33[[#This Row],[Adj Close]]-DAX__2019_2020__33[[#This Row],[Adj Open]]</f>
        <v>0</v>
      </c>
      <c r="K8226" s="50">
        <v>225192</v>
      </c>
    </row>
    <row r="8227" spans="1:11" x14ac:dyDescent="0.3">
      <c r="A8227" s="51" t="str">
        <f t="shared" si="134"/>
        <v>HFG.DE</v>
      </c>
      <c r="B8227" s="52" t="s">
        <v>228</v>
      </c>
      <c r="C8227" s="50" t="s">
        <v>21141</v>
      </c>
      <c r="D8227" s="50">
        <f>DAX__2019_2020__33[[#This Row],[Open]]*(DAX__2019_2020__33[[#This Row],[Adj Close]]/DAX__2019_2020__33[[#This Row],[Close]])</f>
        <v>9.02</v>
      </c>
      <c r="E8227" s="50" t="s">
        <v>15157</v>
      </c>
      <c r="F8227" s="50" t="s">
        <v>21179</v>
      </c>
      <c r="G8227" s="50" t="s">
        <v>21152</v>
      </c>
      <c r="H8227" s="50" t="s">
        <v>21152</v>
      </c>
      <c r="I8227" s="50">
        <f>(DAX__2019_2020__33[[#This Row],[Adj Close]]-DAX__2019_2020__33[[#This Row],[Adj Open]])/DAX__2019_2020__33[[#This Row],[Adj Open]]</f>
        <v>-3.3259423503325235E-3</v>
      </c>
      <c r="J8227" s="50">
        <f>DAX__2019_2020__33[[#This Row],[Adj Close]]-DAX__2019_2020__33[[#This Row],[Adj Open]]</f>
        <v>-2.9999999999999361E-2</v>
      </c>
      <c r="K8227" s="50">
        <v>262625</v>
      </c>
    </row>
    <row r="8228" spans="1:11" x14ac:dyDescent="0.3">
      <c r="A8228" s="51" t="str">
        <f t="shared" si="134"/>
        <v>HFG.DE</v>
      </c>
      <c r="B8228" s="52" t="s">
        <v>229</v>
      </c>
      <c r="C8228" s="50" t="s">
        <v>15578</v>
      </c>
      <c r="D8228" s="50">
        <f>DAX__2019_2020__33[[#This Row],[Open]]*(DAX__2019_2020__33[[#This Row],[Adj Close]]/DAX__2019_2020__33[[#This Row],[Close]])</f>
        <v>9</v>
      </c>
      <c r="E8228" s="50" t="s">
        <v>15578</v>
      </c>
      <c r="F8228" s="50" t="s">
        <v>15839</v>
      </c>
      <c r="G8228" s="50" t="s">
        <v>15569</v>
      </c>
      <c r="H8228" s="50" t="s">
        <v>15569</v>
      </c>
      <c r="I8228" s="50">
        <f>(DAX__2019_2020__33[[#This Row],[Adj Close]]-DAX__2019_2020__33[[#This Row],[Adj Open]])/DAX__2019_2020__33[[#This Row],[Adj Open]]</f>
        <v>-3.2222222222222124E-2</v>
      </c>
      <c r="J8228" s="50">
        <f>DAX__2019_2020__33[[#This Row],[Adj Close]]-DAX__2019_2020__33[[#This Row],[Adj Open]]</f>
        <v>-0.28999999999999915</v>
      </c>
      <c r="K8228" s="50">
        <v>309788</v>
      </c>
    </row>
    <row r="8229" spans="1:11" x14ac:dyDescent="0.3">
      <c r="A8229" s="51" t="str">
        <f t="shared" si="134"/>
        <v>HFG.DE</v>
      </c>
      <c r="B8229" s="52" t="s">
        <v>230</v>
      </c>
      <c r="C8229" s="50" t="s">
        <v>21097</v>
      </c>
      <c r="D8229" s="50">
        <f>DAX__2019_2020__33[[#This Row],[Open]]*(DAX__2019_2020__33[[#This Row],[Adj Close]]/DAX__2019_2020__33[[#This Row],[Close]])</f>
        <v>8.73</v>
      </c>
      <c r="E8229" s="50" t="s">
        <v>15210</v>
      </c>
      <c r="F8229" s="50" t="s">
        <v>15217</v>
      </c>
      <c r="G8229" s="50" t="s">
        <v>15210</v>
      </c>
      <c r="H8229" s="50" t="s">
        <v>15210</v>
      </c>
      <c r="I8229" s="50">
        <f>(DAX__2019_2020__33[[#This Row],[Adj Close]]-DAX__2019_2020__33[[#This Row],[Adj Open]])/DAX__2019_2020__33[[#This Row],[Adj Open]]</f>
        <v>2.405498281786931E-2</v>
      </c>
      <c r="J8229" s="50">
        <f>DAX__2019_2020__33[[#This Row],[Adj Close]]-DAX__2019_2020__33[[#This Row],[Adj Open]]</f>
        <v>0.20999999999999908</v>
      </c>
      <c r="K8229" s="50">
        <v>346445</v>
      </c>
    </row>
    <row r="8230" spans="1:11" x14ac:dyDescent="0.3">
      <c r="A8230" s="51" t="str">
        <f t="shared" si="134"/>
        <v>HFG.DE</v>
      </c>
      <c r="B8230" s="52" t="s">
        <v>231</v>
      </c>
      <c r="C8230" s="50" t="s">
        <v>21184</v>
      </c>
      <c r="D8230" s="50">
        <f>DAX__2019_2020__33[[#This Row],[Open]]*(DAX__2019_2020__33[[#This Row],[Adj Close]]/DAX__2019_2020__33[[#This Row],[Close]])</f>
        <v>8.8800000000000008</v>
      </c>
      <c r="E8230" s="50" t="s">
        <v>21179</v>
      </c>
      <c r="F8230" s="50" t="s">
        <v>21112</v>
      </c>
      <c r="G8230" s="50" t="s">
        <v>21177</v>
      </c>
      <c r="H8230" s="50" t="s">
        <v>21177</v>
      </c>
      <c r="I8230" s="50">
        <f>(DAX__2019_2020__33[[#This Row],[Adj Close]]-DAX__2019_2020__33[[#This Row],[Adj Open]])/DAX__2019_2020__33[[#This Row],[Adj Open]]</f>
        <v>-7.8828828828829134E-3</v>
      </c>
      <c r="J8230" s="50">
        <f>DAX__2019_2020__33[[#This Row],[Adj Close]]-DAX__2019_2020__33[[#This Row],[Adj Open]]</f>
        <v>-7.0000000000000284E-2</v>
      </c>
      <c r="K8230" s="50">
        <v>283231</v>
      </c>
    </row>
    <row r="8231" spans="1:11" x14ac:dyDescent="0.3">
      <c r="A8231" s="51" t="str">
        <f t="shared" si="134"/>
        <v>HFG.DE</v>
      </c>
      <c r="B8231" s="52" t="s">
        <v>232</v>
      </c>
      <c r="C8231" s="50" t="s">
        <v>21097</v>
      </c>
      <c r="D8231" s="50">
        <f>DAX__2019_2020__33[[#This Row],[Open]]*(DAX__2019_2020__33[[#This Row],[Adj Close]]/DAX__2019_2020__33[[#This Row],[Close]])</f>
        <v>8.73</v>
      </c>
      <c r="E8231" s="50" t="s">
        <v>21167</v>
      </c>
      <c r="F8231" s="50" t="s">
        <v>21166</v>
      </c>
      <c r="G8231" s="50" t="s">
        <v>21112</v>
      </c>
      <c r="H8231" s="50" t="s">
        <v>21112</v>
      </c>
      <c r="I8231" s="50">
        <f>(DAX__2019_2020__33[[#This Row],[Adj Close]]-DAX__2019_2020__33[[#This Row],[Adj Open]])/DAX__2019_2020__33[[#This Row],[Adj Open]]</f>
        <v>-4.5819014891180891E-3</v>
      </c>
      <c r="J8231" s="50">
        <f>DAX__2019_2020__33[[#This Row],[Adj Close]]-DAX__2019_2020__33[[#This Row],[Adj Open]]</f>
        <v>-4.0000000000000924E-2</v>
      </c>
      <c r="K8231" s="50">
        <v>199323</v>
      </c>
    </row>
    <row r="8232" spans="1:11" x14ac:dyDescent="0.3">
      <c r="A8232" s="51" t="str">
        <f t="shared" si="134"/>
        <v>HFG.DE</v>
      </c>
      <c r="B8232" s="52" t="s">
        <v>233</v>
      </c>
      <c r="C8232" s="50" t="s">
        <v>15134</v>
      </c>
      <c r="D8232" s="50">
        <f>DAX__2019_2020__33[[#This Row],[Open]]*(DAX__2019_2020__33[[#This Row],[Adj Close]]/DAX__2019_2020__33[[#This Row],[Close]])</f>
        <v>8.65</v>
      </c>
      <c r="E8232" s="50" t="s">
        <v>15223</v>
      </c>
      <c r="F8232" s="50" t="s">
        <v>15521</v>
      </c>
      <c r="G8232" s="50" t="s">
        <v>21165</v>
      </c>
      <c r="H8232" s="50" t="s">
        <v>21165</v>
      </c>
      <c r="I8232" s="50">
        <f>(DAX__2019_2020__33[[#This Row],[Adj Close]]-DAX__2019_2020__33[[#This Row],[Adj Open]])/DAX__2019_2020__33[[#This Row],[Adj Open]]</f>
        <v>-1.1560693641618251E-3</v>
      </c>
      <c r="J8232" s="50">
        <f>DAX__2019_2020__33[[#This Row],[Adj Close]]-DAX__2019_2020__33[[#This Row],[Adj Open]]</f>
        <v>-9.9999999999997868E-3</v>
      </c>
      <c r="K8232" s="50">
        <v>347173</v>
      </c>
    </row>
    <row r="8233" spans="1:11" x14ac:dyDescent="0.3">
      <c r="A8233" s="51" t="str">
        <f t="shared" si="134"/>
        <v>HFG.DE</v>
      </c>
      <c r="B8233" s="52" t="s">
        <v>234</v>
      </c>
      <c r="C8233" s="50" t="s">
        <v>21096</v>
      </c>
      <c r="D8233" s="50">
        <f>DAX__2019_2020__33[[#This Row],[Open]]*(DAX__2019_2020__33[[#This Row],[Adj Close]]/DAX__2019_2020__33[[#This Row],[Close]])</f>
        <v>8.67</v>
      </c>
      <c r="E8233" s="50" t="s">
        <v>21190</v>
      </c>
      <c r="F8233" s="50" t="s">
        <v>21105</v>
      </c>
      <c r="G8233" s="50" t="s">
        <v>21175</v>
      </c>
      <c r="H8233" s="50" t="s">
        <v>21175</v>
      </c>
      <c r="I8233" s="50">
        <f>(DAX__2019_2020__33[[#This Row],[Adj Close]]-DAX__2019_2020__33[[#This Row],[Adj Open]])/DAX__2019_2020__33[[#This Row],[Adj Open]]</f>
        <v>1.0380622837370226E-2</v>
      </c>
      <c r="J8233" s="50">
        <f>DAX__2019_2020__33[[#This Row],[Adj Close]]-DAX__2019_2020__33[[#This Row],[Adj Open]]</f>
        <v>8.9999999999999858E-2</v>
      </c>
      <c r="K8233" s="50">
        <v>187148</v>
      </c>
    </row>
    <row r="8234" spans="1:11" x14ac:dyDescent="0.3">
      <c r="A8234" s="51" t="str">
        <f t="shared" si="134"/>
        <v>HFG.DE</v>
      </c>
      <c r="B8234" s="52" t="s">
        <v>235</v>
      </c>
      <c r="C8234" s="50" t="s">
        <v>15862</v>
      </c>
      <c r="D8234" s="50">
        <f>DAX__2019_2020__33[[#This Row],[Open]]*(DAX__2019_2020__33[[#This Row],[Adj Close]]/DAX__2019_2020__33[[#This Row],[Close]])</f>
        <v>8.8000000000000007</v>
      </c>
      <c r="E8234" s="50" t="s">
        <v>21133</v>
      </c>
      <c r="F8234" s="50" t="s">
        <v>21178</v>
      </c>
      <c r="G8234" s="50" t="s">
        <v>21133</v>
      </c>
      <c r="H8234" s="50" t="s">
        <v>21133</v>
      </c>
      <c r="I8234" s="50">
        <f>(DAX__2019_2020__33[[#This Row],[Adj Close]]-DAX__2019_2020__33[[#This Row],[Adj Open]])/DAX__2019_2020__33[[#This Row],[Adj Open]]</f>
        <v>3.2954545454545354E-2</v>
      </c>
      <c r="J8234" s="50">
        <f>DAX__2019_2020__33[[#This Row],[Adj Close]]-DAX__2019_2020__33[[#This Row],[Adj Open]]</f>
        <v>0.28999999999999915</v>
      </c>
      <c r="K8234" s="50">
        <v>254772</v>
      </c>
    </row>
    <row r="8235" spans="1:11" x14ac:dyDescent="0.3">
      <c r="A8235" s="51" t="str">
        <f t="shared" si="134"/>
        <v>HFG.DE</v>
      </c>
      <c r="B8235" s="52" t="s">
        <v>236</v>
      </c>
      <c r="C8235" s="50" t="s">
        <v>15877</v>
      </c>
      <c r="D8235" s="50">
        <f>DAX__2019_2020__33[[#This Row],[Open]]*(DAX__2019_2020__33[[#This Row],[Adj Close]]/DAX__2019_2020__33[[#This Row],[Close]])</f>
        <v>9.1</v>
      </c>
      <c r="E8235" s="50" t="s">
        <v>21127</v>
      </c>
      <c r="F8235" s="50" t="s">
        <v>21141</v>
      </c>
      <c r="G8235" s="50" t="s">
        <v>21172</v>
      </c>
      <c r="H8235" s="50" t="s">
        <v>21172</v>
      </c>
      <c r="I8235" s="50">
        <f>(DAX__2019_2020__33[[#This Row],[Adj Close]]-DAX__2019_2020__33[[#This Row],[Adj Open]])/DAX__2019_2020__33[[#This Row],[Adj Open]]</f>
        <v>2.197802197802151E-3</v>
      </c>
      <c r="J8235" s="50">
        <f>DAX__2019_2020__33[[#This Row],[Adj Close]]-DAX__2019_2020__33[[#This Row],[Adj Open]]</f>
        <v>1.9999999999999574E-2</v>
      </c>
      <c r="K8235" s="50">
        <v>236205</v>
      </c>
    </row>
    <row r="8236" spans="1:11" x14ac:dyDescent="0.3">
      <c r="A8236" s="51" t="str">
        <f t="shared" si="134"/>
        <v>HFG.DE</v>
      </c>
      <c r="B8236" s="52" t="s">
        <v>237</v>
      </c>
      <c r="C8236" s="50" t="s">
        <v>21146</v>
      </c>
      <c r="D8236" s="50">
        <f>DAX__2019_2020__33[[#This Row],[Open]]*(DAX__2019_2020__33[[#This Row],[Adj Close]]/DAX__2019_2020__33[[#This Row],[Close]])</f>
        <v>9.18</v>
      </c>
      <c r="E8236" s="50" t="s">
        <v>15922</v>
      </c>
      <c r="F8236" s="50" t="s">
        <v>21190</v>
      </c>
      <c r="G8236" s="50" t="s">
        <v>21123</v>
      </c>
      <c r="H8236" s="50" t="s">
        <v>21123</v>
      </c>
      <c r="I8236" s="50">
        <f>(DAX__2019_2020__33[[#This Row],[Adj Close]]-DAX__2019_2020__33[[#This Row],[Adj Open]])/DAX__2019_2020__33[[#This Row],[Adj Open]]</f>
        <v>1.4161220043573071E-2</v>
      </c>
      <c r="J8236" s="50">
        <f>DAX__2019_2020__33[[#This Row],[Adj Close]]-DAX__2019_2020__33[[#This Row],[Adj Open]]</f>
        <v>0.13000000000000078</v>
      </c>
      <c r="K8236" s="50">
        <v>500658</v>
      </c>
    </row>
    <row r="8237" spans="1:11" x14ac:dyDescent="0.3">
      <c r="A8237" s="51" t="str">
        <f t="shared" si="134"/>
        <v>HFG.DE</v>
      </c>
      <c r="B8237" s="52" t="s">
        <v>238</v>
      </c>
      <c r="C8237" s="50" t="s">
        <v>21191</v>
      </c>
      <c r="D8237" s="50">
        <f>DAX__2019_2020__33[[#This Row],[Open]]*(DAX__2019_2020__33[[#This Row],[Adj Close]]/DAX__2019_2020__33[[#This Row],[Close]])</f>
        <v>10</v>
      </c>
      <c r="E8237" s="50" t="s">
        <v>21192</v>
      </c>
      <c r="F8237" s="50" t="s">
        <v>21193</v>
      </c>
      <c r="G8237" s="50" t="s">
        <v>21194</v>
      </c>
      <c r="H8237" s="50" t="s">
        <v>21194</v>
      </c>
      <c r="I8237" s="50">
        <f>(DAX__2019_2020__33[[#This Row],[Adj Close]]-DAX__2019_2020__33[[#This Row],[Adj Open]])/DAX__2019_2020__33[[#This Row],[Adj Open]]</f>
        <v>0.05</v>
      </c>
      <c r="J8237" s="50">
        <f>DAX__2019_2020__33[[#This Row],[Adj Close]]-DAX__2019_2020__33[[#This Row],[Adj Open]]</f>
        <v>0.5</v>
      </c>
      <c r="K8237" s="50">
        <v>1833731</v>
      </c>
    </row>
    <row r="8238" spans="1:11" x14ac:dyDescent="0.3">
      <c r="A8238" s="51" t="str">
        <f t="shared" si="134"/>
        <v>HFG.DE</v>
      </c>
      <c r="B8238" s="52" t="s">
        <v>239</v>
      </c>
      <c r="C8238" s="50" t="s">
        <v>21195</v>
      </c>
      <c r="D8238" s="50">
        <f>DAX__2019_2020__33[[#This Row],[Open]]*(DAX__2019_2020__33[[#This Row],[Adj Close]]/DAX__2019_2020__33[[#This Row],[Close]])</f>
        <v>10.42</v>
      </c>
      <c r="E8238" s="50" t="s">
        <v>21196</v>
      </c>
      <c r="F8238" s="50" t="s">
        <v>21197</v>
      </c>
      <c r="G8238" s="50" t="s">
        <v>21198</v>
      </c>
      <c r="H8238" s="50" t="s">
        <v>21198</v>
      </c>
      <c r="I8238" s="50">
        <f>(DAX__2019_2020__33[[#This Row],[Adj Close]]-DAX__2019_2020__33[[#This Row],[Adj Open]])/DAX__2019_2020__33[[#This Row],[Adj Open]]</f>
        <v>-9.5969289827254941E-3</v>
      </c>
      <c r="J8238" s="50">
        <f>DAX__2019_2020__33[[#This Row],[Adj Close]]-DAX__2019_2020__33[[#This Row],[Adj Open]]</f>
        <v>-9.9999999999999645E-2</v>
      </c>
      <c r="K8238" s="50">
        <v>952759</v>
      </c>
    </row>
    <row r="8239" spans="1:11" x14ac:dyDescent="0.3">
      <c r="A8239" s="51" t="str">
        <f t="shared" si="134"/>
        <v>HFG.DE</v>
      </c>
      <c r="B8239" s="52" t="s">
        <v>240</v>
      </c>
      <c r="C8239" s="50" t="s">
        <v>21199</v>
      </c>
      <c r="D8239" s="50">
        <f>DAX__2019_2020__33[[#This Row],[Open]]*(DAX__2019_2020__33[[#This Row],[Adj Close]]/DAX__2019_2020__33[[#This Row],[Close]])</f>
        <v>10.28</v>
      </c>
      <c r="E8239" s="50" t="s">
        <v>21200</v>
      </c>
      <c r="F8239" s="50" t="s">
        <v>21201</v>
      </c>
      <c r="G8239" s="50" t="s">
        <v>21191</v>
      </c>
      <c r="H8239" s="50" t="s">
        <v>21191</v>
      </c>
      <c r="I8239" s="50">
        <f>(DAX__2019_2020__33[[#This Row],[Adj Close]]-DAX__2019_2020__33[[#This Row],[Adj Open]])/DAX__2019_2020__33[[#This Row],[Adj Open]]</f>
        <v>-2.7237354085603051E-2</v>
      </c>
      <c r="J8239" s="50">
        <f>DAX__2019_2020__33[[#This Row],[Adj Close]]-DAX__2019_2020__33[[#This Row],[Adj Open]]</f>
        <v>-0.27999999999999936</v>
      </c>
      <c r="K8239" s="50">
        <v>906522</v>
      </c>
    </row>
    <row r="8240" spans="1:11" x14ac:dyDescent="0.3">
      <c r="A8240" s="51" t="str">
        <f t="shared" si="134"/>
        <v>HFG.DE</v>
      </c>
      <c r="B8240" s="52" t="s">
        <v>241</v>
      </c>
      <c r="C8240" s="50" t="s">
        <v>21202</v>
      </c>
      <c r="D8240" s="50">
        <f>DAX__2019_2020__33[[#This Row],[Open]]*(DAX__2019_2020__33[[#This Row],[Adj Close]]/DAX__2019_2020__33[[#This Row],[Close]])</f>
        <v>10.1</v>
      </c>
      <c r="E8240" s="50" t="s">
        <v>21203</v>
      </c>
      <c r="F8240" s="50" t="s">
        <v>21204</v>
      </c>
      <c r="G8240" s="50" t="s">
        <v>21203</v>
      </c>
      <c r="H8240" s="50" t="s">
        <v>21203</v>
      </c>
      <c r="I8240" s="50">
        <f>(DAX__2019_2020__33[[#This Row],[Adj Close]]-DAX__2019_2020__33[[#This Row],[Adj Open]])/DAX__2019_2020__33[[#This Row],[Adj Open]]</f>
        <v>2.7722772277227838E-2</v>
      </c>
      <c r="J8240" s="50">
        <f>DAX__2019_2020__33[[#This Row],[Adj Close]]-DAX__2019_2020__33[[#This Row],[Adj Open]]</f>
        <v>0.28000000000000114</v>
      </c>
      <c r="K8240" s="50">
        <v>510008</v>
      </c>
    </row>
    <row r="8241" spans="1:11" x14ac:dyDescent="0.3">
      <c r="A8241" s="51" t="str">
        <f t="shared" si="134"/>
        <v>HFG.DE</v>
      </c>
      <c r="B8241" s="52" t="s">
        <v>242</v>
      </c>
      <c r="C8241" s="50" t="s">
        <v>21205</v>
      </c>
      <c r="D8241" s="50">
        <f>DAX__2019_2020__33[[#This Row],[Open]]*(DAX__2019_2020__33[[#This Row],[Adj Close]]/DAX__2019_2020__33[[#This Row],[Close]])</f>
        <v>10.44</v>
      </c>
      <c r="E8241" s="50" t="s">
        <v>21206</v>
      </c>
      <c r="F8241" s="50" t="s">
        <v>21207</v>
      </c>
      <c r="G8241" s="50" t="s">
        <v>21208</v>
      </c>
      <c r="H8241" s="50" t="s">
        <v>21208</v>
      </c>
      <c r="I8241" s="50">
        <f>(DAX__2019_2020__33[[#This Row],[Adj Close]]-DAX__2019_2020__33[[#This Row],[Adj Open]])/DAX__2019_2020__33[[#This Row],[Adj Open]]</f>
        <v>3.8314176245211615E-3</v>
      </c>
      <c r="J8241" s="50">
        <f>DAX__2019_2020__33[[#This Row],[Adj Close]]-DAX__2019_2020__33[[#This Row],[Adj Open]]</f>
        <v>4.0000000000000924E-2</v>
      </c>
      <c r="K8241" s="50">
        <v>416392</v>
      </c>
    </row>
    <row r="8242" spans="1:11" x14ac:dyDescent="0.3">
      <c r="A8242" s="51" t="str">
        <f t="shared" si="134"/>
        <v>HFG.DE</v>
      </c>
      <c r="B8242" s="52" t="s">
        <v>243</v>
      </c>
      <c r="C8242" s="50" t="s">
        <v>21208</v>
      </c>
      <c r="D8242" s="50">
        <f>DAX__2019_2020__33[[#This Row],[Open]]*(DAX__2019_2020__33[[#This Row],[Adj Close]]/DAX__2019_2020__33[[#This Row],[Close]])</f>
        <v>10.48</v>
      </c>
      <c r="E8242" s="50" t="s">
        <v>21209</v>
      </c>
      <c r="F8242" s="50" t="s">
        <v>21199</v>
      </c>
      <c r="G8242" s="50" t="s">
        <v>21194</v>
      </c>
      <c r="H8242" s="50" t="s">
        <v>21194</v>
      </c>
      <c r="I8242" s="50">
        <f>(DAX__2019_2020__33[[#This Row],[Adj Close]]-DAX__2019_2020__33[[#This Row],[Adj Open]])/DAX__2019_2020__33[[#This Row],[Adj Open]]</f>
        <v>1.9083969465648447E-3</v>
      </c>
      <c r="J8242" s="50">
        <f>DAX__2019_2020__33[[#This Row],[Adj Close]]-DAX__2019_2020__33[[#This Row],[Adj Open]]</f>
        <v>1.9999999999999574E-2</v>
      </c>
      <c r="K8242" s="50">
        <v>331120</v>
      </c>
    </row>
    <row r="8243" spans="1:11" x14ac:dyDescent="0.3">
      <c r="A8243" s="51" t="str">
        <f t="shared" si="134"/>
        <v>HFG.DE</v>
      </c>
      <c r="B8243" s="52" t="s">
        <v>244</v>
      </c>
      <c r="C8243" s="50" t="s">
        <v>21210</v>
      </c>
      <c r="D8243" s="50">
        <f>DAX__2019_2020__33[[#This Row],[Open]]*(DAX__2019_2020__33[[#This Row],[Adj Close]]/DAX__2019_2020__33[[#This Row],[Close]])</f>
        <v>10.54</v>
      </c>
      <c r="E8243" s="50" t="s">
        <v>21211</v>
      </c>
      <c r="F8243" s="50" t="s">
        <v>21199</v>
      </c>
      <c r="G8243" s="50" t="s">
        <v>21194</v>
      </c>
      <c r="H8243" s="50" t="s">
        <v>21194</v>
      </c>
      <c r="I8243" s="50">
        <f>(DAX__2019_2020__33[[#This Row],[Adj Close]]-DAX__2019_2020__33[[#This Row],[Adj Open]])/DAX__2019_2020__33[[#This Row],[Adj Open]]</f>
        <v>-3.7950664136621585E-3</v>
      </c>
      <c r="J8243" s="50">
        <f>DAX__2019_2020__33[[#This Row],[Adj Close]]-DAX__2019_2020__33[[#This Row],[Adj Open]]</f>
        <v>-3.9999999999999147E-2</v>
      </c>
      <c r="K8243" s="50">
        <v>417634</v>
      </c>
    </row>
    <row r="8244" spans="1:11" x14ac:dyDescent="0.3">
      <c r="A8244" s="51" t="str">
        <f t="shared" si="134"/>
        <v>HFG.DE</v>
      </c>
      <c r="B8244" s="52" t="s">
        <v>245</v>
      </c>
      <c r="C8244" s="50" t="s">
        <v>21212</v>
      </c>
      <c r="D8244" s="50">
        <f>DAX__2019_2020__33[[#This Row],[Open]]*(DAX__2019_2020__33[[#This Row],[Adj Close]]/DAX__2019_2020__33[[#This Row],[Close]])</f>
        <v>10.46</v>
      </c>
      <c r="E8244" s="50" t="s">
        <v>21213</v>
      </c>
      <c r="F8244" s="50" t="s">
        <v>21214</v>
      </c>
      <c r="G8244" s="50" t="s">
        <v>21215</v>
      </c>
      <c r="H8244" s="50" t="s">
        <v>21215</v>
      </c>
      <c r="I8244" s="50">
        <f>(DAX__2019_2020__33[[#This Row],[Adj Close]]-DAX__2019_2020__33[[#This Row],[Adj Open]])/DAX__2019_2020__33[[#This Row],[Adj Open]]</f>
        <v>4.2065009560229391E-2</v>
      </c>
      <c r="J8244" s="50">
        <f>DAX__2019_2020__33[[#This Row],[Adj Close]]-DAX__2019_2020__33[[#This Row],[Adj Open]]</f>
        <v>0.4399999999999995</v>
      </c>
      <c r="K8244" s="50">
        <v>331517</v>
      </c>
    </row>
    <row r="8245" spans="1:11" x14ac:dyDescent="0.3">
      <c r="A8245" s="51" t="str">
        <f t="shared" si="134"/>
        <v>HFG.DE</v>
      </c>
      <c r="B8245" s="52" t="s">
        <v>246</v>
      </c>
      <c r="C8245" s="50" t="s">
        <v>21215</v>
      </c>
      <c r="D8245" s="50">
        <f>DAX__2019_2020__33[[#This Row],[Open]]*(DAX__2019_2020__33[[#This Row],[Adj Close]]/DAX__2019_2020__33[[#This Row],[Close]])</f>
        <v>10.9</v>
      </c>
      <c r="E8245" s="50" t="s">
        <v>21216</v>
      </c>
      <c r="F8245" s="50" t="s">
        <v>21215</v>
      </c>
      <c r="G8245" s="50" t="s">
        <v>21217</v>
      </c>
      <c r="H8245" s="50" t="s">
        <v>21217</v>
      </c>
      <c r="I8245" s="50">
        <f>(DAX__2019_2020__33[[#This Row],[Adj Close]]-DAX__2019_2020__33[[#This Row],[Adj Open]])/DAX__2019_2020__33[[#This Row],[Adj Open]]</f>
        <v>1.8348623853210618E-3</v>
      </c>
      <c r="J8245" s="50">
        <f>DAX__2019_2020__33[[#This Row],[Adj Close]]-DAX__2019_2020__33[[#This Row],[Adj Open]]</f>
        <v>1.9999999999999574E-2</v>
      </c>
      <c r="K8245" s="50">
        <v>350595</v>
      </c>
    </row>
    <row r="8246" spans="1:11" x14ac:dyDescent="0.3">
      <c r="A8246" s="51" t="str">
        <f t="shared" si="134"/>
        <v>HFG.DE</v>
      </c>
      <c r="B8246" s="52" t="s">
        <v>247</v>
      </c>
      <c r="C8246" s="50" t="s">
        <v>21213</v>
      </c>
      <c r="D8246" s="50">
        <f>DAX__2019_2020__33[[#This Row],[Open]]*(DAX__2019_2020__33[[#This Row],[Adj Close]]/DAX__2019_2020__33[[#This Row],[Close]])</f>
        <v>10.94</v>
      </c>
      <c r="E8246" s="50" t="s">
        <v>21218</v>
      </c>
      <c r="F8246" s="50" t="s">
        <v>21219</v>
      </c>
      <c r="G8246" s="50" t="s">
        <v>21220</v>
      </c>
      <c r="H8246" s="50" t="s">
        <v>21220</v>
      </c>
      <c r="I8246" s="50">
        <f>(DAX__2019_2020__33[[#This Row],[Adj Close]]-DAX__2019_2020__33[[#This Row],[Adj Open]])/DAX__2019_2020__33[[#This Row],[Adj Open]]</f>
        <v>2.5594149908592427E-2</v>
      </c>
      <c r="J8246" s="50">
        <f>DAX__2019_2020__33[[#This Row],[Adj Close]]-DAX__2019_2020__33[[#This Row],[Adj Open]]</f>
        <v>0.28000000000000114</v>
      </c>
      <c r="K8246" s="50">
        <v>362336</v>
      </c>
    </row>
    <row r="8247" spans="1:11" x14ac:dyDescent="0.3">
      <c r="A8247" s="51" t="str">
        <f t="shared" si="134"/>
        <v>HFG.DE</v>
      </c>
      <c r="B8247" s="52" t="s">
        <v>248</v>
      </c>
      <c r="C8247" s="50" t="s">
        <v>21218</v>
      </c>
      <c r="D8247" s="50">
        <f>DAX__2019_2020__33[[#This Row],[Open]]*(DAX__2019_2020__33[[#This Row],[Adj Close]]/DAX__2019_2020__33[[#This Row],[Close]])</f>
        <v>11.26</v>
      </c>
      <c r="E8247" s="50" t="s">
        <v>21221</v>
      </c>
      <c r="F8247" s="50" t="s">
        <v>18482</v>
      </c>
      <c r="G8247" s="50" t="s">
        <v>21222</v>
      </c>
      <c r="H8247" s="50" t="s">
        <v>21222</v>
      </c>
      <c r="I8247" s="50">
        <f>(DAX__2019_2020__33[[#This Row],[Adj Close]]-DAX__2019_2020__33[[#This Row],[Adj Open]])/DAX__2019_2020__33[[#This Row],[Adj Open]]</f>
        <v>2.6642984014209656E-2</v>
      </c>
      <c r="J8247" s="50">
        <f>DAX__2019_2020__33[[#This Row],[Adj Close]]-DAX__2019_2020__33[[#This Row],[Adj Open]]</f>
        <v>0.30000000000000071</v>
      </c>
      <c r="K8247" s="50">
        <v>831754</v>
      </c>
    </row>
    <row r="8248" spans="1:11" x14ac:dyDescent="0.3">
      <c r="A8248" s="51" t="str">
        <f t="shared" si="134"/>
        <v>HFG.DE</v>
      </c>
      <c r="B8248" s="52" t="s">
        <v>249</v>
      </c>
      <c r="C8248" s="50" t="s">
        <v>18514</v>
      </c>
      <c r="D8248" s="50">
        <f>DAX__2019_2020__33[[#This Row],[Open]]*(DAX__2019_2020__33[[#This Row],[Adj Close]]/DAX__2019_2020__33[[#This Row],[Close]])</f>
        <v>11.68</v>
      </c>
      <c r="E8248" s="50" t="s">
        <v>21223</v>
      </c>
      <c r="F8248" s="50" t="s">
        <v>21224</v>
      </c>
      <c r="G8248" s="50" t="s">
        <v>18483</v>
      </c>
      <c r="H8248" s="50" t="s">
        <v>18483</v>
      </c>
      <c r="I8248" s="50">
        <f>(DAX__2019_2020__33[[#This Row],[Adj Close]]-DAX__2019_2020__33[[#This Row],[Adj Open]])/DAX__2019_2020__33[[#This Row],[Adj Open]]</f>
        <v>1.7123287671232511E-3</v>
      </c>
      <c r="J8248" s="50">
        <f>DAX__2019_2020__33[[#This Row],[Adj Close]]-DAX__2019_2020__33[[#This Row],[Adj Open]]</f>
        <v>1.9999999999999574E-2</v>
      </c>
      <c r="K8248" s="50">
        <v>940221</v>
      </c>
    </row>
    <row r="8249" spans="1:11" x14ac:dyDescent="0.3">
      <c r="A8249" s="51" t="str">
        <f t="shared" si="134"/>
        <v>HFG.DE</v>
      </c>
      <c r="B8249" s="52" t="s">
        <v>250</v>
      </c>
      <c r="C8249" s="50" t="s">
        <v>18532</v>
      </c>
      <c r="D8249" s="50">
        <f>DAX__2019_2020__33[[#This Row],[Open]]*(DAX__2019_2020__33[[#This Row],[Adj Close]]/DAX__2019_2020__33[[#This Row],[Close]])</f>
        <v>11.6</v>
      </c>
      <c r="E8249" s="50" t="s">
        <v>21225</v>
      </c>
      <c r="F8249" s="50" t="s">
        <v>21226</v>
      </c>
      <c r="G8249" s="50" t="s">
        <v>21227</v>
      </c>
      <c r="H8249" s="50" t="s">
        <v>21227</v>
      </c>
      <c r="I8249" s="50">
        <f>(DAX__2019_2020__33[[#This Row],[Adj Close]]-DAX__2019_2020__33[[#This Row],[Adj Open]])/DAX__2019_2020__33[[#This Row],[Adj Open]]</f>
        <v>1.3793103448275874E-2</v>
      </c>
      <c r="J8249" s="50">
        <f>DAX__2019_2020__33[[#This Row],[Adj Close]]-DAX__2019_2020__33[[#This Row],[Adj Open]]</f>
        <v>0.16000000000000014</v>
      </c>
      <c r="K8249" s="50">
        <v>447195</v>
      </c>
    </row>
    <row r="8250" spans="1:11" x14ac:dyDescent="0.3">
      <c r="A8250" s="51" t="str">
        <f t="shared" si="134"/>
        <v>HFG.DE</v>
      </c>
      <c r="B8250" s="52" t="s">
        <v>251</v>
      </c>
      <c r="C8250" s="50" t="s">
        <v>18483</v>
      </c>
      <c r="D8250" s="50">
        <f>DAX__2019_2020__33[[#This Row],[Open]]*(DAX__2019_2020__33[[#This Row],[Adj Close]]/DAX__2019_2020__33[[#This Row],[Close]])</f>
        <v>11.7</v>
      </c>
      <c r="E8250" s="50" t="s">
        <v>21228</v>
      </c>
      <c r="F8250" s="50" t="s">
        <v>21229</v>
      </c>
      <c r="G8250" s="50" t="s">
        <v>21230</v>
      </c>
      <c r="H8250" s="50" t="s">
        <v>21230</v>
      </c>
      <c r="I8250" s="50">
        <f>(DAX__2019_2020__33[[#This Row],[Adj Close]]-DAX__2019_2020__33[[#This Row],[Adj Open]])/DAX__2019_2020__33[[#This Row],[Adj Open]]</f>
        <v>1.5384615384615514E-2</v>
      </c>
      <c r="J8250" s="50">
        <f>DAX__2019_2020__33[[#This Row],[Adj Close]]-DAX__2019_2020__33[[#This Row],[Adj Open]]</f>
        <v>0.18000000000000149</v>
      </c>
      <c r="K8250" s="50">
        <v>643465</v>
      </c>
    </row>
    <row r="8251" spans="1:11" x14ac:dyDescent="0.3">
      <c r="A8251" s="51" t="str">
        <f t="shared" si="134"/>
        <v>HFG.DE</v>
      </c>
      <c r="B8251" s="52" t="s">
        <v>252</v>
      </c>
      <c r="C8251" s="50" t="s">
        <v>21231</v>
      </c>
      <c r="D8251" s="50">
        <f>DAX__2019_2020__33[[#This Row],[Open]]*(DAX__2019_2020__33[[#This Row],[Adj Close]]/DAX__2019_2020__33[[#This Row],[Close]])</f>
        <v>11.98</v>
      </c>
      <c r="E8251" s="50" t="s">
        <v>21232</v>
      </c>
      <c r="F8251" s="50" t="s">
        <v>18470</v>
      </c>
      <c r="G8251" s="50" t="s">
        <v>18470</v>
      </c>
      <c r="H8251" s="50" t="s">
        <v>18470</v>
      </c>
      <c r="I8251" s="50">
        <f>(DAX__2019_2020__33[[#This Row],[Adj Close]]-DAX__2019_2020__33[[#This Row],[Adj Open]])/DAX__2019_2020__33[[#This Row],[Adj Open]]</f>
        <v>-3.8397328881469184E-2</v>
      </c>
      <c r="J8251" s="50">
        <f>DAX__2019_2020__33[[#This Row],[Adj Close]]-DAX__2019_2020__33[[#This Row],[Adj Open]]</f>
        <v>-0.46000000000000085</v>
      </c>
      <c r="K8251" s="50">
        <v>350407</v>
      </c>
    </row>
    <row r="8252" spans="1:11" x14ac:dyDescent="0.3">
      <c r="A8252" s="51" t="str">
        <f t="shared" si="134"/>
        <v>HFG.DE</v>
      </c>
      <c r="B8252" s="52" t="s">
        <v>253</v>
      </c>
      <c r="C8252" s="50" t="s">
        <v>21229</v>
      </c>
      <c r="D8252" s="50">
        <f>DAX__2019_2020__33[[#This Row],[Open]]*(DAX__2019_2020__33[[#This Row],[Adj Close]]/DAX__2019_2020__33[[#This Row],[Close]])</f>
        <v>11.54</v>
      </c>
      <c r="E8252" s="50" t="s">
        <v>21233</v>
      </c>
      <c r="F8252" s="50" t="s">
        <v>21234</v>
      </c>
      <c r="G8252" s="50" t="s">
        <v>21235</v>
      </c>
      <c r="H8252" s="50" t="s">
        <v>21235</v>
      </c>
      <c r="I8252" s="50">
        <f>(DAX__2019_2020__33[[#This Row],[Adj Close]]-DAX__2019_2020__33[[#This Row],[Adj Open]])/DAX__2019_2020__33[[#This Row],[Adj Open]]</f>
        <v>2.7729636048526889E-2</v>
      </c>
      <c r="J8252" s="50">
        <f>DAX__2019_2020__33[[#This Row],[Adj Close]]-DAX__2019_2020__33[[#This Row],[Adj Open]]</f>
        <v>0.32000000000000028</v>
      </c>
      <c r="K8252" s="50">
        <v>496725</v>
      </c>
    </row>
    <row r="8253" spans="1:11" x14ac:dyDescent="0.3">
      <c r="A8253" s="51" t="str">
        <f t="shared" si="134"/>
        <v>HFG.DE</v>
      </c>
      <c r="B8253" s="52" t="s">
        <v>254</v>
      </c>
      <c r="C8253" s="50" t="s">
        <v>21230</v>
      </c>
      <c r="D8253" s="50">
        <f>DAX__2019_2020__33[[#This Row],[Open]]*(DAX__2019_2020__33[[#This Row],[Adj Close]]/DAX__2019_2020__33[[#This Row],[Close]])</f>
        <v>11.88</v>
      </c>
      <c r="E8253" s="50" t="s">
        <v>21236</v>
      </c>
      <c r="F8253" s="50" t="s">
        <v>21230</v>
      </c>
      <c r="G8253" s="50" t="s">
        <v>21237</v>
      </c>
      <c r="H8253" s="50" t="s">
        <v>21237</v>
      </c>
      <c r="I8253" s="50">
        <f>(DAX__2019_2020__33[[#This Row],[Adj Close]]-DAX__2019_2020__33[[#This Row],[Adj Open]])/DAX__2019_2020__33[[#This Row],[Adj Open]]</f>
        <v>3.0303030303030252E-2</v>
      </c>
      <c r="J8253" s="50">
        <f>DAX__2019_2020__33[[#This Row],[Adj Close]]-DAX__2019_2020__33[[#This Row],[Adj Open]]</f>
        <v>0.35999999999999943</v>
      </c>
      <c r="K8253" s="50">
        <v>408652</v>
      </c>
    </row>
    <row r="8254" spans="1:11" x14ac:dyDescent="0.3">
      <c r="A8254" s="51" t="str">
        <f t="shared" si="134"/>
        <v>HFG.DE</v>
      </c>
      <c r="B8254" s="52" t="s">
        <v>255</v>
      </c>
      <c r="C8254" s="50" t="s">
        <v>21236</v>
      </c>
      <c r="D8254" s="50">
        <f>DAX__2019_2020__33[[#This Row],[Open]]*(DAX__2019_2020__33[[#This Row],[Adj Close]]/DAX__2019_2020__33[[#This Row],[Close]])</f>
        <v>12.26</v>
      </c>
      <c r="E8254" s="50" t="s">
        <v>21238</v>
      </c>
      <c r="F8254" s="50" t="s">
        <v>18567</v>
      </c>
      <c r="G8254" s="50" t="s">
        <v>21236</v>
      </c>
      <c r="H8254" s="50" t="s">
        <v>21236</v>
      </c>
      <c r="I8254" s="50">
        <f>(DAX__2019_2020__33[[#This Row],[Adj Close]]-DAX__2019_2020__33[[#This Row],[Adj Open]])/DAX__2019_2020__33[[#This Row],[Adj Open]]</f>
        <v>0</v>
      </c>
      <c r="J8254" s="50">
        <f>DAX__2019_2020__33[[#This Row],[Adj Close]]-DAX__2019_2020__33[[#This Row],[Adj Open]]</f>
        <v>0</v>
      </c>
      <c r="K8254" s="50">
        <v>565389</v>
      </c>
    </row>
    <row r="8255" spans="1:11" x14ac:dyDescent="0.3">
      <c r="A8255" s="51" t="str">
        <f t="shared" si="134"/>
        <v>HFG.DE</v>
      </c>
      <c r="B8255" s="52" t="s">
        <v>256</v>
      </c>
      <c r="C8255" s="50" t="s">
        <v>21239</v>
      </c>
      <c r="D8255" s="50">
        <f>DAX__2019_2020__33[[#This Row],[Open]]*(DAX__2019_2020__33[[#This Row],[Adj Close]]/DAX__2019_2020__33[[#This Row],[Close]])</f>
        <v>12.2</v>
      </c>
      <c r="E8255" s="50" t="s">
        <v>18590</v>
      </c>
      <c r="F8255" s="50" t="s">
        <v>21239</v>
      </c>
      <c r="G8255" s="50" t="s">
        <v>21236</v>
      </c>
      <c r="H8255" s="50" t="s">
        <v>21236</v>
      </c>
      <c r="I8255" s="50">
        <f>(DAX__2019_2020__33[[#This Row],[Adj Close]]-DAX__2019_2020__33[[#This Row],[Adj Open]])/DAX__2019_2020__33[[#This Row],[Adj Open]]</f>
        <v>4.9180327868852871E-3</v>
      </c>
      <c r="J8255" s="50">
        <f>DAX__2019_2020__33[[#This Row],[Adj Close]]-DAX__2019_2020__33[[#This Row],[Adj Open]]</f>
        <v>6.0000000000000497E-2</v>
      </c>
      <c r="K8255" s="50">
        <v>390100</v>
      </c>
    </row>
    <row r="8256" spans="1:11" x14ac:dyDescent="0.3">
      <c r="A8256" s="51" t="str">
        <f t="shared" si="134"/>
        <v>HFG.DE</v>
      </c>
      <c r="B8256" s="52" t="s">
        <v>257</v>
      </c>
      <c r="C8256" s="50" t="s">
        <v>21240</v>
      </c>
      <c r="D8256" s="50">
        <f>DAX__2019_2020__33[[#This Row],[Open]]*(DAX__2019_2020__33[[#This Row],[Adj Close]]/DAX__2019_2020__33[[#This Row],[Close]])</f>
        <v>12.3</v>
      </c>
      <c r="E8256" s="50" t="s">
        <v>21241</v>
      </c>
      <c r="F8256" s="50" t="s">
        <v>18532</v>
      </c>
      <c r="G8256" s="50" t="s">
        <v>21227</v>
      </c>
      <c r="H8256" s="50" t="s">
        <v>21227</v>
      </c>
      <c r="I8256" s="50">
        <f>(DAX__2019_2020__33[[#This Row],[Adj Close]]-DAX__2019_2020__33[[#This Row],[Adj Open]])/DAX__2019_2020__33[[#This Row],[Adj Open]]</f>
        <v>-4.3902439024390318E-2</v>
      </c>
      <c r="J8256" s="50">
        <f>DAX__2019_2020__33[[#This Row],[Adj Close]]-DAX__2019_2020__33[[#This Row],[Adj Open]]</f>
        <v>-0.54000000000000092</v>
      </c>
      <c r="K8256" s="50">
        <v>453068</v>
      </c>
    </row>
    <row r="8257" spans="1:11" x14ac:dyDescent="0.3">
      <c r="A8257" s="51" t="str">
        <f t="shared" si="134"/>
        <v>HFG.DE</v>
      </c>
      <c r="B8257" s="52" t="s">
        <v>258</v>
      </c>
      <c r="C8257" s="50" t="s">
        <v>21225</v>
      </c>
      <c r="D8257" s="50">
        <f>DAX__2019_2020__33[[#This Row],[Open]]*(DAX__2019_2020__33[[#This Row],[Adj Close]]/DAX__2019_2020__33[[#This Row],[Close]])</f>
        <v>11.78</v>
      </c>
      <c r="E8257" s="50" t="s">
        <v>21225</v>
      </c>
      <c r="F8257" s="50" t="s">
        <v>21242</v>
      </c>
      <c r="G8257" s="50" t="s">
        <v>21243</v>
      </c>
      <c r="H8257" s="50" t="s">
        <v>21243</v>
      </c>
      <c r="I8257" s="50">
        <f>(DAX__2019_2020__33[[#This Row],[Adj Close]]-DAX__2019_2020__33[[#This Row],[Adj Open]])/DAX__2019_2020__33[[#This Row],[Adj Open]]</f>
        <v>-3.3955857385398865E-2</v>
      </c>
      <c r="J8257" s="50">
        <f>DAX__2019_2020__33[[#This Row],[Adj Close]]-DAX__2019_2020__33[[#This Row],[Adj Open]]</f>
        <v>-0.39999999999999858</v>
      </c>
      <c r="K8257" s="50">
        <v>332555</v>
      </c>
    </row>
    <row r="8258" spans="1:11" x14ac:dyDescent="0.3">
      <c r="A8258" s="51" t="str">
        <f t="shared" si="134"/>
        <v>HFG.DE</v>
      </c>
      <c r="B8258" s="52" t="s">
        <v>259</v>
      </c>
      <c r="C8258" s="50" t="s">
        <v>21244</v>
      </c>
      <c r="D8258" s="50">
        <f>DAX__2019_2020__33[[#This Row],[Open]]*(DAX__2019_2020__33[[#This Row],[Adj Close]]/DAX__2019_2020__33[[#This Row],[Close]])</f>
        <v>11.4</v>
      </c>
      <c r="E8258" s="50" t="s">
        <v>18470</v>
      </c>
      <c r="F8258" s="50" t="s">
        <v>21216</v>
      </c>
      <c r="G8258" s="50" t="s">
        <v>21245</v>
      </c>
      <c r="H8258" s="50" t="s">
        <v>21245</v>
      </c>
      <c r="I8258" s="50">
        <f>(DAX__2019_2020__33[[#This Row],[Adj Close]]-DAX__2019_2020__33[[#This Row],[Adj Open]])/DAX__2019_2020__33[[#This Row],[Adj Open]]</f>
        <v>-5.2631578947368854E-3</v>
      </c>
      <c r="J8258" s="50">
        <f>DAX__2019_2020__33[[#This Row],[Adj Close]]-DAX__2019_2020__33[[#This Row],[Adj Open]]</f>
        <v>-6.0000000000000497E-2</v>
      </c>
      <c r="K8258" s="50">
        <v>408438</v>
      </c>
    </row>
    <row r="8259" spans="1:11" x14ac:dyDescent="0.3">
      <c r="A8259" s="51" t="str">
        <f t="shared" si="134"/>
        <v>HFG.DE</v>
      </c>
      <c r="B8259" s="52" t="s">
        <v>260</v>
      </c>
      <c r="C8259" s="50" t="s">
        <v>18534</v>
      </c>
      <c r="D8259" s="50">
        <f>DAX__2019_2020__33[[#This Row],[Open]]*(DAX__2019_2020__33[[#This Row],[Adj Close]]/DAX__2019_2020__33[[#This Row],[Close]])</f>
        <v>11.3</v>
      </c>
      <c r="E8259" s="50" t="s">
        <v>21246</v>
      </c>
      <c r="F8259" s="50" t="s">
        <v>21234</v>
      </c>
      <c r="G8259" s="50" t="s">
        <v>21246</v>
      </c>
      <c r="H8259" s="50" t="s">
        <v>21246</v>
      </c>
      <c r="I8259" s="50">
        <f>(DAX__2019_2020__33[[#This Row],[Adj Close]]-DAX__2019_2020__33[[#This Row],[Adj Open]])/DAX__2019_2020__33[[#This Row],[Adj Open]]</f>
        <v>6.1946902654867193E-2</v>
      </c>
      <c r="J8259" s="50">
        <f>DAX__2019_2020__33[[#This Row],[Adj Close]]-DAX__2019_2020__33[[#This Row],[Adj Open]]</f>
        <v>0.69999999999999929</v>
      </c>
      <c r="K8259" s="50">
        <v>679106</v>
      </c>
    </row>
    <row r="8260" spans="1:11" x14ac:dyDescent="0.3">
      <c r="A8260" s="51" t="str">
        <f t="shared" si="134"/>
        <v>HFG.DE</v>
      </c>
      <c r="B8260" s="52" t="s">
        <v>261</v>
      </c>
      <c r="C8260" s="50" t="s">
        <v>21247</v>
      </c>
      <c r="D8260" s="50">
        <f>DAX__2019_2020__33[[#This Row],[Open]]*(DAX__2019_2020__33[[#This Row],[Adj Close]]/DAX__2019_2020__33[[#This Row],[Close]])</f>
        <v>12.04</v>
      </c>
      <c r="E8260" s="50" t="s">
        <v>21248</v>
      </c>
      <c r="F8260" s="50" t="s">
        <v>21249</v>
      </c>
      <c r="G8260" s="50" t="s">
        <v>18546</v>
      </c>
      <c r="H8260" s="50" t="s">
        <v>18546</v>
      </c>
      <c r="I8260" s="50">
        <f>(DAX__2019_2020__33[[#This Row],[Adj Close]]-DAX__2019_2020__33[[#This Row],[Adj Open]])/DAX__2019_2020__33[[#This Row],[Adj Open]]</f>
        <v>3.820598006644526E-2</v>
      </c>
      <c r="J8260" s="50">
        <f>DAX__2019_2020__33[[#This Row],[Adj Close]]-DAX__2019_2020__33[[#This Row],[Adj Open]]</f>
        <v>0.46000000000000085</v>
      </c>
      <c r="K8260" s="50">
        <v>1274205</v>
      </c>
    </row>
    <row r="8261" spans="1:11" x14ac:dyDescent="0.3">
      <c r="A8261" s="51" t="str">
        <f t="shared" si="134"/>
        <v>HFG.DE</v>
      </c>
      <c r="B8261" s="52" t="s">
        <v>262</v>
      </c>
      <c r="C8261" s="50" t="s">
        <v>21250</v>
      </c>
      <c r="D8261" s="50">
        <f>DAX__2019_2020__33[[#This Row],[Open]]*(DAX__2019_2020__33[[#This Row],[Adj Close]]/DAX__2019_2020__33[[#This Row],[Close]])</f>
        <v>12.42</v>
      </c>
      <c r="E8261" s="50" t="s">
        <v>21248</v>
      </c>
      <c r="F8261" s="50" t="s">
        <v>21236</v>
      </c>
      <c r="G8261" s="50" t="s">
        <v>21240</v>
      </c>
      <c r="H8261" s="50" t="s">
        <v>21240</v>
      </c>
      <c r="I8261" s="50">
        <f>(DAX__2019_2020__33[[#This Row],[Adj Close]]-DAX__2019_2020__33[[#This Row],[Adj Open]])/DAX__2019_2020__33[[#This Row],[Adj Open]]</f>
        <v>-9.6618357487922076E-3</v>
      </c>
      <c r="J8261" s="50">
        <f>DAX__2019_2020__33[[#This Row],[Adj Close]]-DAX__2019_2020__33[[#This Row],[Adj Open]]</f>
        <v>-0.11999999999999922</v>
      </c>
      <c r="K8261" s="50">
        <v>404602</v>
      </c>
    </row>
    <row r="8262" spans="1:11" x14ac:dyDescent="0.3">
      <c r="A8262" s="51" t="str">
        <f t="shared" si="134"/>
        <v>HFG.DE</v>
      </c>
      <c r="B8262" s="52" t="s">
        <v>263</v>
      </c>
      <c r="C8262" s="50" t="s">
        <v>21236</v>
      </c>
      <c r="D8262" s="50">
        <f>DAX__2019_2020__33[[#This Row],[Open]]*(DAX__2019_2020__33[[#This Row],[Adj Close]]/DAX__2019_2020__33[[#This Row],[Close]])</f>
        <v>12.26</v>
      </c>
      <c r="E8262" s="50" t="s">
        <v>21251</v>
      </c>
      <c r="F8262" s="50" t="s">
        <v>21246</v>
      </c>
      <c r="G8262" s="50" t="s">
        <v>21239</v>
      </c>
      <c r="H8262" s="50" t="s">
        <v>21239</v>
      </c>
      <c r="I8262" s="50">
        <f>(DAX__2019_2020__33[[#This Row],[Adj Close]]-DAX__2019_2020__33[[#This Row],[Adj Open]])/DAX__2019_2020__33[[#This Row],[Adj Open]]</f>
        <v>-4.8939641109298935E-3</v>
      </c>
      <c r="J8262" s="50">
        <f>DAX__2019_2020__33[[#This Row],[Adj Close]]-DAX__2019_2020__33[[#This Row],[Adj Open]]</f>
        <v>-6.0000000000000497E-2</v>
      </c>
      <c r="K8262" s="50">
        <v>293549</v>
      </c>
    </row>
    <row r="8263" spans="1:11" x14ac:dyDescent="0.3">
      <c r="A8263" s="51" t="str">
        <f t="shared" si="134"/>
        <v>HFG.DE</v>
      </c>
      <c r="B8263" s="52" t="s">
        <v>264</v>
      </c>
      <c r="C8263" s="50" t="s">
        <v>21237</v>
      </c>
      <c r="D8263" s="50">
        <f>DAX__2019_2020__33[[#This Row],[Open]]*(DAX__2019_2020__33[[#This Row],[Adj Close]]/DAX__2019_2020__33[[#This Row],[Close]])</f>
        <v>12.24</v>
      </c>
      <c r="E8263" s="50" t="s">
        <v>18558</v>
      </c>
      <c r="F8263" s="50" t="s">
        <v>18567</v>
      </c>
      <c r="G8263" s="50" t="s">
        <v>18567</v>
      </c>
      <c r="H8263" s="50" t="s">
        <v>18567</v>
      </c>
      <c r="I8263" s="50">
        <f>(DAX__2019_2020__33[[#This Row],[Adj Close]]-DAX__2019_2020__33[[#This Row],[Adj Open]])/DAX__2019_2020__33[[#This Row],[Adj Open]]</f>
        <v>-8.1699346405228468E-3</v>
      </c>
      <c r="J8263" s="50">
        <f>DAX__2019_2020__33[[#This Row],[Adj Close]]-DAX__2019_2020__33[[#This Row],[Adj Open]]</f>
        <v>-9.9999999999999645E-2</v>
      </c>
      <c r="K8263" s="50">
        <v>341753</v>
      </c>
    </row>
    <row r="8264" spans="1:11" x14ac:dyDescent="0.3">
      <c r="A8264" s="51" t="str">
        <f t="shared" si="134"/>
        <v>HFG.DE</v>
      </c>
      <c r="B8264" s="52" t="s">
        <v>265</v>
      </c>
      <c r="C8264" s="50" t="s">
        <v>21251</v>
      </c>
      <c r="D8264" s="50">
        <f>DAX__2019_2020__33[[#This Row],[Open]]*(DAX__2019_2020__33[[#This Row],[Adj Close]]/DAX__2019_2020__33[[#This Row],[Close]])</f>
        <v>12.4</v>
      </c>
      <c r="E8264" s="50" t="s">
        <v>21252</v>
      </c>
      <c r="F8264" s="50" t="s">
        <v>18581</v>
      </c>
      <c r="G8264" s="50" t="s">
        <v>21253</v>
      </c>
      <c r="H8264" s="50" t="s">
        <v>21253</v>
      </c>
      <c r="I8264" s="50">
        <f>(DAX__2019_2020__33[[#This Row],[Adj Close]]-DAX__2019_2020__33[[#This Row],[Adj Open]])/DAX__2019_2020__33[[#This Row],[Adj Open]]</f>
        <v>3.387096774193548E-2</v>
      </c>
      <c r="J8264" s="50">
        <f>DAX__2019_2020__33[[#This Row],[Adj Close]]-DAX__2019_2020__33[[#This Row],[Adj Open]]</f>
        <v>0.41999999999999993</v>
      </c>
      <c r="K8264" s="50">
        <v>909933</v>
      </c>
    </row>
    <row r="8265" spans="1:11" x14ac:dyDescent="0.3">
      <c r="A8265" s="51" t="str">
        <f t="shared" si="134"/>
        <v>HFG.DE</v>
      </c>
      <c r="B8265" s="52" t="s">
        <v>266</v>
      </c>
      <c r="C8265" s="50" t="s">
        <v>18601</v>
      </c>
      <c r="D8265" s="50">
        <f>DAX__2019_2020__33[[#This Row],[Open]]*(DAX__2019_2020__33[[#This Row],[Adj Close]]/DAX__2019_2020__33[[#This Row],[Close]])</f>
        <v>12.9</v>
      </c>
      <c r="E8265" s="50" t="s">
        <v>18601</v>
      </c>
      <c r="F8265" s="50" t="s">
        <v>21254</v>
      </c>
      <c r="G8265" s="50" t="s">
        <v>18880</v>
      </c>
      <c r="H8265" s="50" t="s">
        <v>18880</v>
      </c>
      <c r="I8265" s="50">
        <f>(DAX__2019_2020__33[[#This Row],[Adj Close]]-DAX__2019_2020__33[[#This Row],[Adj Open]])/DAX__2019_2020__33[[#This Row],[Adj Open]]</f>
        <v>-1.0852713178294617E-2</v>
      </c>
      <c r="J8265" s="50">
        <f>DAX__2019_2020__33[[#This Row],[Adj Close]]-DAX__2019_2020__33[[#This Row],[Adj Open]]</f>
        <v>-0.14000000000000057</v>
      </c>
      <c r="K8265" s="50">
        <v>4615414</v>
      </c>
    </row>
    <row r="8266" spans="1:11" x14ac:dyDescent="0.3">
      <c r="A8266" s="51" t="str">
        <f t="shared" si="134"/>
        <v>HFG.DE</v>
      </c>
      <c r="B8266" s="52" t="s">
        <v>267</v>
      </c>
      <c r="C8266" s="50" t="s">
        <v>21255</v>
      </c>
      <c r="D8266" s="50">
        <f>DAX__2019_2020__33[[#This Row],[Open]]*(DAX__2019_2020__33[[#This Row],[Adj Close]]/DAX__2019_2020__33[[#This Row],[Close]])</f>
        <v>12.86</v>
      </c>
      <c r="E8266" s="50" t="s">
        <v>18884</v>
      </c>
      <c r="F8266" s="50" t="s">
        <v>21256</v>
      </c>
      <c r="G8266" s="50" t="s">
        <v>18884</v>
      </c>
      <c r="H8266" s="50" t="s">
        <v>18884</v>
      </c>
      <c r="I8266" s="50">
        <f>(DAX__2019_2020__33[[#This Row],[Adj Close]]-DAX__2019_2020__33[[#This Row],[Adj Open]])/DAX__2019_2020__33[[#This Row],[Adj Open]]</f>
        <v>2.7993779160186721E-2</v>
      </c>
      <c r="J8266" s="50">
        <f>DAX__2019_2020__33[[#This Row],[Adj Close]]-DAX__2019_2020__33[[#This Row],[Adj Open]]</f>
        <v>0.36000000000000121</v>
      </c>
      <c r="K8266" s="50">
        <v>619864</v>
      </c>
    </row>
    <row r="8267" spans="1:11" x14ac:dyDescent="0.3">
      <c r="A8267" s="51" t="str">
        <f t="shared" si="134"/>
        <v>HFG.DE</v>
      </c>
      <c r="B8267" s="52" t="s">
        <v>268</v>
      </c>
      <c r="C8267" s="50" t="s">
        <v>21257</v>
      </c>
      <c r="D8267" s="50">
        <f>DAX__2019_2020__33[[#This Row],[Open]]*(DAX__2019_2020__33[[#This Row],[Adj Close]]/DAX__2019_2020__33[[#This Row],[Close]])</f>
        <v>13.18</v>
      </c>
      <c r="E8267" s="50" t="s">
        <v>18604</v>
      </c>
      <c r="F8267" s="50" t="s">
        <v>21258</v>
      </c>
      <c r="G8267" s="50" t="s">
        <v>21252</v>
      </c>
      <c r="H8267" s="50" t="s">
        <v>21252</v>
      </c>
      <c r="I8267" s="50">
        <f>(DAX__2019_2020__33[[#This Row],[Adj Close]]-DAX__2019_2020__33[[#This Row],[Adj Open]])/DAX__2019_2020__33[[#This Row],[Adj Open]]</f>
        <v>-3.03490136570555E-3</v>
      </c>
      <c r="J8267" s="50">
        <f>DAX__2019_2020__33[[#This Row],[Adj Close]]-DAX__2019_2020__33[[#This Row],[Adj Open]]</f>
        <v>-3.9999999999999147E-2</v>
      </c>
      <c r="K8267" s="50">
        <v>403918</v>
      </c>
    </row>
    <row r="8268" spans="1:11" x14ac:dyDescent="0.3">
      <c r="A8268" s="51" t="str">
        <f t="shared" si="134"/>
        <v>HFG.DE</v>
      </c>
      <c r="B8268" s="52" t="s">
        <v>269</v>
      </c>
      <c r="C8268" s="50" t="s">
        <v>18599</v>
      </c>
      <c r="D8268" s="50">
        <f>DAX__2019_2020__33[[#This Row],[Open]]*(DAX__2019_2020__33[[#This Row],[Adj Close]]/DAX__2019_2020__33[[#This Row],[Close]])</f>
        <v>13.04</v>
      </c>
      <c r="E8268" s="50" t="s">
        <v>18457</v>
      </c>
      <c r="F8268" s="50" t="s">
        <v>21253</v>
      </c>
      <c r="G8268" s="50" t="s">
        <v>18457</v>
      </c>
      <c r="H8268" s="50" t="s">
        <v>18457</v>
      </c>
      <c r="I8268" s="50">
        <f>(DAX__2019_2020__33[[#This Row],[Adj Close]]-DAX__2019_2020__33[[#This Row],[Adj Open]])/DAX__2019_2020__33[[#This Row],[Adj Open]]</f>
        <v>1.2269938650306761E-2</v>
      </c>
      <c r="J8268" s="50">
        <f>DAX__2019_2020__33[[#This Row],[Adj Close]]-DAX__2019_2020__33[[#This Row],[Adj Open]]</f>
        <v>0.16000000000000014</v>
      </c>
      <c r="K8268" s="50">
        <v>437457</v>
      </c>
    </row>
    <row r="8269" spans="1:11" x14ac:dyDescent="0.3">
      <c r="A8269" s="51" t="str">
        <f t="shared" si="134"/>
        <v>HFG.DE</v>
      </c>
      <c r="B8269" s="52" t="s">
        <v>270</v>
      </c>
      <c r="C8269" s="50" t="s">
        <v>18457</v>
      </c>
      <c r="D8269" s="50">
        <f>DAX__2019_2020__33[[#This Row],[Open]]*(DAX__2019_2020__33[[#This Row],[Adj Close]]/DAX__2019_2020__33[[#This Row],[Close]])</f>
        <v>13.2</v>
      </c>
      <c r="E8269" s="50" t="s">
        <v>21259</v>
      </c>
      <c r="F8269" s="50" t="s">
        <v>18599</v>
      </c>
      <c r="G8269" s="50" t="s">
        <v>21259</v>
      </c>
      <c r="H8269" s="50" t="s">
        <v>21259</v>
      </c>
      <c r="I8269" s="50">
        <f>(DAX__2019_2020__33[[#This Row],[Adj Close]]-DAX__2019_2020__33[[#This Row],[Adj Open]])/DAX__2019_2020__33[[#This Row],[Adj Open]]</f>
        <v>4.5454545454545834E-3</v>
      </c>
      <c r="J8269" s="50">
        <f>DAX__2019_2020__33[[#This Row],[Adj Close]]-DAX__2019_2020__33[[#This Row],[Adj Open]]</f>
        <v>6.0000000000000497E-2</v>
      </c>
      <c r="K8269" s="50">
        <v>323267</v>
      </c>
    </row>
    <row r="8270" spans="1:11" x14ac:dyDescent="0.3">
      <c r="A8270" s="51" t="str">
        <f t="shared" si="134"/>
        <v>HFG.DE</v>
      </c>
      <c r="B8270" s="52" t="s">
        <v>271</v>
      </c>
      <c r="C8270" s="50" t="s">
        <v>21257</v>
      </c>
      <c r="D8270" s="50">
        <f>DAX__2019_2020__33[[#This Row],[Open]]*(DAX__2019_2020__33[[#This Row],[Adj Close]]/DAX__2019_2020__33[[#This Row],[Close]])</f>
        <v>13.18</v>
      </c>
      <c r="E8270" s="50" t="s">
        <v>18642</v>
      </c>
      <c r="F8270" s="50" t="s">
        <v>21257</v>
      </c>
      <c r="G8270" s="50" t="s">
        <v>21260</v>
      </c>
      <c r="H8270" s="50" t="s">
        <v>21260</v>
      </c>
      <c r="I8270" s="50">
        <f>(DAX__2019_2020__33[[#This Row],[Adj Close]]-DAX__2019_2020__33[[#This Row],[Adj Open]])/DAX__2019_2020__33[[#This Row],[Adj Open]]</f>
        <v>2.5796661608497713E-2</v>
      </c>
      <c r="J8270" s="50">
        <f>DAX__2019_2020__33[[#This Row],[Adj Close]]-DAX__2019_2020__33[[#This Row],[Adj Open]]</f>
        <v>0.33999999999999986</v>
      </c>
      <c r="K8270" s="50">
        <v>472878</v>
      </c>
    </row>
    <row r="8271" spans="1:11" x14ac:dyDescent="0.3">
      <c r="A8271" s="51" t="str">
        <f t="shared" si="134"/>
        <v>HFG.DE</v>
      </c>
      <c r="B8271" s="52" t="s">
        <v>272</v>
      </c>
      <c r="C8271" s="50" t="s">
        <v>21260</v>
      </c>
      <c r="D8271" s="50">
        <f>DAX__2019_2020__33[[#This Row],[Open]]*(DAX__2019_2020__33[[#This Row],[Adj Close]]/DAX__2019_2020__33[[#This Row],[Close]])</f>
        <v>13.52</v>
      </c>
      <c r="E8271" s="50" t="s">
        <v>21261</v>
      </c>
      <c r="F8271" s="50" t="s">
        <v>18860</v>
      </c>
      <c r="G8271" s="50" t="s">
        <v>18648</v>
      </c>
      <c r="H8271" s="50" t="s">
        <v>18648</v>
      </c>
      <c r="I8271" s="50">
        <f>(DAX__2019_2020__33[[#This Row],[Adj Close]]-DAX__2019_2020__33[[#This Row],[Adj Open]])/DAX__2019_2020__33[[#This Row],[Adj Open]]</f>
        <v>2.9585798816568074E-2</v>
      </c>
      <c r="J8271" s="50">
        <f>DAX__2019_2020__33[[#This Row],[Adj Close]]-DAX__2019_2020__33[[#This Row],[Adj Open]]</f>
        <v>0.40000000000000036</v>
      </c>
      <c r="K8271" s="50">
        <v>708886</v>
      </c>
    </row>
    <row r="8272" spans="1:11" x14ac:dyDescent="0.3">
      <c r="A8272" s="51" t="str">
        <f t="shared" si="134"/>
        <v>HFG.DE</v>
      </c>
      <c r="B8272" s="52" t="s">
        <v>273</v>
      </c>
      <c r="C8272" s="50" t="s">
        <v>18853</v>
      </c>
      <c r="D8272" s="50">
        <f>DAX__2019_2020__33[[#This Row],[Open]]*(DAX__2019_2020__33[[#This Row],[Adj Close]]/DAX__2019_2020__33[[#This Row],[Close]])</f>
        <v>13.9</v>
      </c>
      <c r="E8272" s="50" t="s">
        <v>17698</v>
      </c>
      <c r="F8272" s="50" t="s">
        <v>18892</v>
      </c>
      <c r="G8272" s="50" t="s">
        <v>17670</v>
      </c>
      <c r="H8272" s="50" t="s">
        <v>17670</v>
      </c>
      <c r="I8272" s="50">
        <f>(DAX__2019_2020__33[[#This Row],[Adj Close]]-DAX__2019_2020__33[[#This Row],[Adj Open]])/DAX__2019_2020__33[[#This Row],[Adj Open]]</f>
        <v>1.4388489208633042E-2</v>
      </c>
      <c r="J8272" s="50">
        <f>DAX__2019_2020__33[[#This Row],[Adj Close]]-DAX__2019_2020__33[[#This Row],[Adj Open]]</f>
        <v>0.19999999999999929</v>
      </c>
      <c r="K8272" s="50">
        <v>617287</v>
      </c>
    </row>
    <row r="8273" spans="1:11" x14ac:dyDescent="0.3">
      <c r="A8273" s="51" t="str">
        <f t="shared" si="134"/>
        <v>HFG.DE</v>
      </c>
      <c r="B8273" s="52" t="s">
        <v>274</v>
      </c>
      <c r="C8273" s="50" t="s">
        <v>17685</v>
      </c>
      <c r="D8273" s="50">
        <f>DAX__2019_2020__33[[#This Row],[Open]]*(DAX__2019_2020__33[[#This Row],[Adj Close]]/DAX__2019_2020__33[[#This Row],[Close]])</f>
        <v>14.06</v>
      </c>
      <c r="E8273" s="50" t="s">
        <v>17685</v>
      </c>
      <c r="F8273" s="50" t="s">
        <v>18860</v>
      </c>
      <c r="G8273" s="50" t="s">
        <v>18860</v>
      </c>
      <c r="H8273" s="50" t="s">
        <v>18860</v>
      </c>
      <c r="I8273" s="50">
        <f>(DAX__2019_2020__33[[#This Row],[Adj Close]]-DAX__2019_2020__33[[#This Row],[Adj Open]])/DAX__2019_2020__33[[#This Row],[Adj Open]]</f>
        <v>-4.6941678520625897E-2</v>
      </c>
      <c r="J8273" s="50">
        <f>DAX__2019_2020__33[[#This Row],[Adj Close]]-DAX__2019_2020__33[[#This Row],[Adj Open]]</f>
        <v>-0.66000000000000014</v>
      </c>
      <c r="K8273" s="50">
        <v>824470</v>
      </c>
    </row>
    <row r="8274" spans="1:11" x14ac:dyDescent="0.3">
      <c r="A8274" s="51" t="str">
        <f t="shared" ref="A8274:A8337" si="135">"HFG.DE"</f>
        <v>HFG.DE</v>
      </c>
      <c r="B8274" s="52" t="s">
        <v>275</v>
      </c>
      <c r="C8274" s="50" t="s">
        <v>21260</v>
      </c>
      <c r="D8274" s="50">
        <f>DAX__2019_2020__33[[#This Row],[Open]]*(DAX__2019_2020__33[[#This Row],[Adj Close]]/DAX__2019_2020__33[[#This Row],[Close]])</f>
        <v>13.52</v>
      </c>
      <c r="E8274" s="50" t="s">
        <v>21262</v>
      </c>
      <c r="F8274" s="50" t="s">
        <v>21263</v>
      </c>
      <c r="G8274" s="50" t="s">
        <v>18724</v>
      </c>
      <c r="H8274" s="50" t="s">
        <v>18724</v>
      </c>
      <c r="I8274" s="50">
        <f>(DAX__2019_2020__33[[#This Row],[Adj Close]]-DAX__2019_2020__33[[#This Row],[Adj Open]])/DAX__2019_2020__33[[#This Row],[Adj Open]]</f>
        <v>3.2544378698224949E-2</v>
      </c>
      <c r="J8274" s="50">
        <f>DAX__2019_2020__33[[#This Row],[Adj Close]]-DAX__2019_2020__33[[#This Row],[Adj Open]]</f>
        <v>0.44000000000000128</v>
      </c>
      <c r="K8274" s="50">
        <v>540349</v>
      </c>
    </row>
    <row r="8275" spans="1:11" x14ac:dyDescent="0.3">
      <c r="A8275" s="51" t="str">
        <f t="shared" si="135"/>
        <v>HFG.DE</v>
      </c>
      <c r="B8275" s="52" t="s">
        <v>276</v>
      </c>
      <c r="C8275" s="50" t="s">
        <v>17685</v>
      </c>
      <c r="D8275" s="50">
        <f>DAX__2019_2020__33[[#This Row],[Open]]*(DAX__2019_2020__33[[#This Row],[Adj Close]]/DAX__2019_2020__33[[#This Row],[Close]])</f>
        <v>14.06</v>
      </c>
      <c r="E8275" s="50" t="s">
        <v>21264</v>
      </c>
      <c r="F8275" s="50" t="s">
        <v>18632</v>
      </c>
      <c r="G8275" s="50" t="s">
        <v>18639</v>
      </c>
      <c r="H8275" s="50" t="s">
        <v>18639</v>
      </c>
      <c r="I8275" s="50">
        <f>(DAX__2019_2020__33[[#This Row],[Adj Close]]-DAX__2019_2020__33[[#This Row],[Adj Open]])/DAX__2019_2020__33[[#This Row],[Adj Open]]</f>
        <v>-1.5647226173542007E-2</v>
      </c>
      <c r="J8275" s="50">
        <f>DAX__2019_2020__33[[#This Row],[Adj Close]]-DAX__2019_2020__33[[#This Row],[Adj Open]]</f>
        <v>-0.22000000000000064</v>
      </c>
      <c r="K8275" s="50">
        <v>353607</v>
      </c>
    </row>
    <row r="8276" spans="1:11" x14ac:dyDescent="0.3">
      <c r="A8276" s="51" t="str">
        <f t="shared" si="135"/>
        <v>HFG.DE</v>
      </c>
      <c r="B8276" s="52" t="s">
        <v>277</v>
      </c>
      <c r="C8276" s="50" t="s">
        <v>18724</v>
      </c>
      <c r="D8276" s="50">
        <f>DAX__2019_2020__33[[#This Row],[Open]]*(DAX__2019_2020__33[[#This Row],[Adj Close]]/DAX__2019_2020__33[[#This Row],[Close]])</f>
        <v>13.96</v>
      </c>
      <c r="E8276" s="50" t="s">
        <v>21261</v>
      </c>
      <c r="F8276" s="50" t="s">
        <v>18858</v>
      </c>
      <c r="G8276" s="50" t="s">
        <v>18644</v>
      </c>
      <c r="H8276" s="50" t="s">
        <v>18644</v>
      </c>
      <c r="I8276" s="50">
        <f>(DAX__2019_2020__33[[#This Row],[Adj Close]]-DAX__2019_2020__33[[#This Row],[Adj Open]])/DAX__2019_2020__33[[#This Row],[Adj Open]]</f>
        <v>-1.2893982808023029E-2</v>
      </c>
      <c r="J8276" s="50">
        <f>DAX__2019_2020__33[[#This Row],[Adj Close]]-DAX__2019_2020__33[[#This Row],[Adj Open]]</f>
        <v>-0.18000000000000149</v>
      </c>
      <c r="K8276" s="50">
        <v>303706</v>
      </c>
    </row>
    <row r="8277" spans="1:11" x14ac:dyDescent="0.3">
      <c r="A8277" s="51" t="str">
        <f t="shared" si="135"/>
        <v>HFG.DE</v>
      </c>
      <c r="B8277" s="52" t="s">
        <v>278</v>
      </c>
      <c r="C8277" s="50" t="s">
        <v>18661</v>
      </c>
      <c r="D8277" s="50">
        <f>DAX__2019_2020__33[[#This Row],[Open]]*(DAX__2019_2020__33[[#This Row],[Adj Close]]/DAX__2019_2020__33[[#This Row],[Close]])</f>
        <v>13.72</v>
      </c>
      <c r="E8277" s="50" t="s">
        <v>18853</v>
      </c>
      <c r="F8277" s="50" t="s">
        <v>18604</v>
      </c>
      <c r="G8277" s="50" t="s">
        <v>18632</v>
      </c>
      <c r="H8277" s="50" t="s">
        <v>18632</v>
      </c>
      <c r="I8277" s="50">
        <f>(DAX__2019_2020__33[[#This Row],[Adj Close]]-DAX__2019_2020__33[[#This Row],[Adj Open]])/DAX__2019_2020__33[[#This Row],[Adj Open]]</f>
        <v>-4.3731778425656334E-3</v>
      </c>
      <c r="J8277" s="50">
        <f>DAX__2019_2020__33[[#This Row],[Adj Close]]-DAX__2019_2020__33[[#This Row],[Adj Open]]</f>
        <v>-6.0000000000000497E-2</v>
      </c>
      <c r="K8277" s="50">
        <v>299493</v>
      </c>
    </row>
    <row r="8278" spans="1:11" x14ac:dyDescent="0.3">
      <c r="A8278" s="51" t="str">
        <f t="shared" si="135"/>
        <v>HFG.DE</v>
      </c>
      <c r="B8278" s="52" t="s">
        <v>279</v>
      </c>
      <c r="C8278" s="50" t="s">
        <v>18609</v>
      </c>
      <c r="D8278" s="50">
        <f>DAX__2019_2020__33[[#This Row],[Open]]*(DAX__2019_2020__33[[#This Row],[Adj Close]]/DAX__2019_2020__33[[#This Row],[Close]])</f>
        <v>13.56</v>
      </c>
      <c r="E8278" s="50" t="s">
        <v>18649</v>
      </c>
      <c r="F8278" s="50" t="s">
        <v>21265</v>
      </c>
      <c r="G8278" s="50" t="s">
        <v>21263</v>
      </c>
      <c r="H8278" s="50" t="s">
        <v>21263</v>
      </c>
      <c r="I8278" s="50">
        <f>(DAX__2019_2020__33[[#This Row],[Adj Close]]-DAX__2019_2020__33[[#This Row],[Adj Open]])/DAX__2019_2020__33[[#This Row],[Adj Open]]</f>
        <v>-1.0324483775811251E-2</v>
      </c>
      <c r="J8278" s="50">
        <f>DAX__2019_2020__33[[#This Row],[Adj Close]]-DAX__2019_2020__33[[#This Row],[Adj Open]]</f>
        <v>-0.14000000000000057</v>
      </c>
      <c r="K8278" s="50">
        <v>235469</v>
      </c>
    </row>
    <row r="8279" spans="1:11" x14ac:dyDescent="0.3">
      <c r="A8279" s="51" t="str">
        <f t="shared" si="135"/>
        <v>HFG.DE</v>
      </c>
      <c r="B8279" s="52" t="s">
        <v>280</v>
      </c>
      <c r="C8279" s="50" t="s">
        <v>18858</v>
      </c>
      <c r="D8279" s="50">
        <f>DAX__2019_2020__33[[#This Row],[Open]]*(DAX__2019_2020__33[[#This Row],[Adj Close]]/DAX__2019_2020__33[[#This Row],[Close]])</f>
        <v>13.48</v>
      </c>
      <c r="E8279" s="50" t="s">
        <v>18647</v>
      </c>
      <c r="F8279" s="50" t="s">
        <v>21266</v>
      </c>
      <c r="G8279" s="50" t="s">
        <v>18609</v>
      </c>
      <c r="H8279" s="50" t="s">
        <v>18609</v>
      </c>
      <c r="I8279" s="50">
        <f>(DAX__2019_2020__33[[#This Row],[Adj Close]]-DAX__2019_2020__33[[#This Row],[Adj Open]])/DAX__2019_2020__33[[#This Row],[Adj Open]]</f>
        <v>5.9347181008902131E-3</v>
      </c>
      <c r="J8279" s="50">
        <f>DAX__2019_2020__33[[#This Row],[Adj Close]]-DAX__2019_2020__33[[#This Row],[Adj Open]]</f>
        <v>8.0000000000000071E-2</v>
      </c>
      <c r="K8279" s="50">
        <v>241569</v>
      </c>
    </row>
    <row r="8280" spans="1:11" x14ac:dyDescent="0.3">
      <c r="A8280" s="51" t="str">
        <f t="shared" si="135"/>
        <v>HFG.DE</v>
      </c>
      <c r="B8280" s="52" t="s">
        <v>281</v>
      </c>
      <c r="C8280" s="50" t="s">
        <v>18661</v>
      </c>
      <c r="D8280" s="50">
        <f>DAX__2019_2020__33[[#This Row],[Open]]*(DAX__2019_2020__33[[#This Row],[Adj Close]]/DAX__2019_2020__33[[#This Row],[Close]])</f>
        <v>13.72</v>
      </c>
      <c r="E8280" s="50" t="s">
        <v>17685</v>
      </c>
      <c r="F8280" s="50" t="s">
        <v>21266</v>
      </c>
      <c r="G8280" s="50" t="s">
        <v>21267</v>
      </c>
      <c r="H8280" s="50" t="s">
        <v>21267</v>
      </c>
      <c r="I8280" s="50">
        <f>(DAX__2019_2020__33[[#This Row],[Adj Close]]-DAX__2019_2020__33[[#This Row],[Adj Open]])/DAX__2019_2020__33[[#This Row],[Adj Open]]</f>
        <v>-1.4577259475219643E-3</v>
      </c>
      <c r="J8280" s="50">
        <f>DAX__2019_2020__33[[#This Row],[Adj Close]]-DAX__2019_2020__33[[#This Row],[Adj Open]]</f>
        <v>-2.000000000000135E-2</v>
      </c>
      <c r="K8280" s="50">
        <v>400370</v>
      </c>
    </row>
    <row r="8281" spans="1:11" x14ac:dyDescent="0.3">
      <c r="A8281" s="51" t="str">
        <f t="shared" si="135"/>
        <v>HFG.DE</v>
      </c>
      <c r="B8281" s="52" t="s">
        <v>282</v>
      </c>
      <c r="C8281" s="50" t="s">
        <v>17732</v>
      </c>
      <c r="D8281" s="50">
        <f>DAX__2019_2020__33[[#This Row],[Open]]*(DAX__2019_2020__33[[#This Row],[Adj Close]]/DAX__2019_2020__33[[#This Row],[Close]])</f>
        <v>15</v>
      </c>
      <c r="E8281" s="50" t="s">
        <v>21268</v>
      </c>
      <c r="F8281" s="50" t="s">
        <v>17598</v>
      </c>
      <c r="G8281" s="50" t="s">
        <v>21269</v>
      </c>
      <c r="H8281" s="50" t="s">
        <v>21269</v>
      </c>
      <c r="I8281" s="50">
        <f>(DAX__2019_2020__33[[#This Row],[Adj Close]]-DAX__2019_2020__33[[#This Row],[Adj Open]])/DAX__2019_2020__33[[#This Row],[Adj Open]]</f>
        <v>0.12666666666666657</v>
      </c>
      <c r="J8281" s="50">
        <f>DAX__2019_2020__33[[#This Row],[Adj Close]]-DAX__2019_2020__33[[#This Row],[Adj Open]]</f>
        <v>1.8999999999999986</v>
      </c>
      <c r="K8281" s="50">
        <v>3012966</v>
      </c>
    </row>
    <row r="8282" spans="1:11" x14ac:dyDescent="0.3">
      <c r="A8282" s="51" t="str">
        <f t="shared" si="135"/>
        <v>HFG.DE</v>
      </c>
      <c r="B8282" s="52" t="s">
        <v>283</v>
      </c>
      <c r="C8282" s="50" t="s">
        <v>21270</v>
      </c>
      <c r="D8282" s="50">
        <f>DAX__2019_2020__33[[#This Row],[Open]]*(DAX__2019_2020__33[[#This Row],[Adj Close]]/DAX__2019_2020__33[[#This Row],[Close]])</f>
        <v>16.860001</v>
      </c>
      <c r="E8282" s="50" t="s">
        <v>21271</v>
      </c>
      <c r="F8282" s="50" t="s">
        <v>21272</v>
      </c>
      <c r="G8282" s="50" t="s">
        <v>21273</v>
      </c>
      <c r="H8282" s="50" t="s">
        <v>21273</v>
      </c>
      <c r="I8282" s="50">
        <f>(DAX__2019_2020__33[[#This Row],[Adj Close]]-DAX__2019_2020__33[[#This Row],[Adj Open]])/DAX__2019_2020__33[[#This Row],[Adj Open]]</f>
        <v>4.0332144701533512E-2</v>
      </c>
      <c r="J8282" s="50">
        <f>DAX__2019_2020__33[[#This Row],[Adj Close]]-DAX__2019_2020__33[[#This Row],[Adj Open]]</f>
        <v>0.67999999999999972</v>
      </c>
      <c r="K8282" s="50">
        <v>1826476</v>
      </c>
    </row>
    <row r="8283" spans="1:11" x14ac:dyDescent="0.3">
      <c r="A8283" s="51" t="str">
        <f t="shared" si="135"/>
        <v>HFG.DE</v>
      </c>
      <c r="B8283" s="52" t="s">
        <v>284</v>
      </c>
      <c r="C8283" s="50" t="s">
        <v>21274</v>
      </c>
      <c r="D8283" s="50">
        <f>DAX__2019_2020__33[[#This Row],[Open]]*(DAX__2019_2020__33[[#This Row],[Adj Close]]/DAX__2019_2020__33[[#This Row],[Close]])</f>
        <v>17.739999999999998</v>
      </c>
      <c r="E8283" s="50" t="s">
        <v>21275</v>
      </c>
      <c r="F8283" s="50" t="s">
        <v>21276</v>
      </c>
      <c r="G8283" s="50" t="s">
        <v>21274</v>
      </c>
      <c r="H8283" s="50" t="s">
        <v>21274</v>
      </c>
      <c r="I8283" s="50">
        <f>(DAX__2019_2020__33[[#This Row],[Adj Close]]-DAX__2019_2020__33[[#This Row],[Adj Open]])/DAX__2019_2020__33[[#This Row],[Adj Open]]</f>
        <v>0</v>
      </c>
      <c r="J8283" s="50">
        <f>DAX__2019_2020__33[[#This Row],[Adj Close]]-DAX__2019_2020__33[[#This Row],[Adj Open]]</f>
        <v>0</v>
      </c>
      <c r="K8283" s="50">
        <v>1362895</v>
      </c>
    </row>
    <row r="8284" spans="1:11" x14ac:dyDescent="0.3">
      <c r="A8284" s="51" t="str">
        <f t="shared" si="135"/>
        <v>HFG.DE</v>
      </c>
      <c r="B8284" s="52" t="s">
        <v>285</v>
      </c>
      <c r="C8284" s="50" t="s">
        <v>21277</v>
      </c>
      <c r="D8284" s="50">
        <f>DAX__2019_2020__33[[#This Row],[Open]]*(DAX__2019_2020__33[[#This Row],[Adj Close]]/DAX__2019_2020__33[[#This Row],[Close]])</f>
        <v>17.82</v>
      </c>
      <c r="E8284" s="50" t="s">
        <v>21278</v>
      </c>
      <c r="F8284" s="50" t="s">
        <v>21279</v>
      </c>
      <c r="G8284" s="50" t="s">
        <v>21277</v>
      </c>
      <c r="H8284" s="50" t="s">
        <v>21277</v>
      </c>
      <c r="I8284" s="50">
        <f>(DAX__2019_2020__33[[#This Row],[Adj Close]]-DAX__2019_2020__33[[#This Row],[Adj Open]])/DAX__2019_2020__33[[#This Row],[Adj Open]]</f>
        <v>0</v>
      </c>
      <c r="J8284" s="50">
        <f>DAX__2019_2020__33[[#This Row],[Adj Close]]-DAX__2019_2020__33[[#This Row],[Adj Open]]</f>
        <v>0</v>
      </c>
      <c r="K8284" s="50">
        <v>411372</v>
      </c>
    </row>
    <row r="8285" spans="1:11" x14ac:dyDescent="0.3">
      <c r="A8285" s="51" t="str">
        <f t="shared" si="135"/>
        <v>HFG.DE</v>
      </c>
      <c r="B8285" s="52" t="s">
        <v>286</v>
      </c>
      <c r="C8285" s="50" t="s">
        <v>21280</v>
      </c>
      <c r="D8285" s="50">
        <f>DAX__2019_2020__33[[#This Row],[Open]]*(DAX__2019_2020__33[[#This Row],[Adj Close]]/DAX__2019_2020__33[[#This Row],[Close]])</f>
        <v>17.100000000000001</v>
      </c>
      <c r="E8285" s="50" t="s">
        <v>21281</v>
      </c>
      <c r="F8285" s="50" t="s">
        <v>21282</v>
      </c>
      <c r="G8285" s="50" t="s">
        <v>21283</v>
      </c>
      <c r="H8285" s="50" t="s">
        <v>21283</v>
      </c>
      <c r="I8285" s="50">
        <f>(DAX__2019_2020__33[[#This Row],[Adj Close]]-DAX__2019_2020__33[[#This Row],[Adj Open]])/DAX__2019_2020__33[[#This Row],[Adj Open]]</f>
        <v>-1.2865555555555548E-2</v>
      </c>
      <c r="J8285" s="50">
        <f>DAX__2019_2020__33[[#This Row],[Adj Close]]-DAX__2019_2020__33[[#This Row],[Adj Open]]</f>
        <v>-0.22000099999999989</v>
      </c>
      <c r="K8285" s="50">
        <v>883357</v>
      </c>
    </row>
    <row r="8286" spans="1:11" x14ac:dyDescent="0.3">
      <c r="A8286" s="51" t="str">
        <f t="shared" si="135"/>
        <v>HFG.DE</v>
      </c>
      <c r="B8286" s="52" t="s">
        <v>287</v>
      </c>
      <c r="C8286" s="50" t="s">
        <v>21284</v>
      </c>
      <c r="D8286" s="50">
        <f>DAX__2019_2020__33[[#This Row],[Open]]*(DAX__2019_2020__33[[#This Row],[Adj Close]]/DAX__2019_2020__33[[#This Row],[Close]])</f>
        <v>16.68</v>
      </c>
      <c r="E8286" s="50" t="s">
        <v>21285</v>
      </c>
      <c r="F8286" s="50" t="s">
        <v>18415</v>
      </c>
      <c r="G8286" s="50" t="s">
        <v>21286</v>
      </c>
      <c r="H8286" s="50" t="s">
        <v>21286</v>
      </c>
      <c r="I8286" s="50">
        <f>(DAX__2019_2020__33[[#This Row],[Adj Close]]-DAX__2019_2020__33[[#This Row],[Adj Open]])/DAX__2019_2020__33[[#This Row],[Adj Open]]</f>
        <v>4.6762529976019193E-2</v>
      </c>
      <c r="J8286" s="50">
        <f>DAX__2019_2020__33[[#This Row],[Adj Close]]-DAX__2019_2020__33[[#This Row],[Adj Open]]</f>
        <v>0.77999900000000011</v>
      </c>
      <c r="K8286" s="50">
        <v>693053</v>
      </c>
    </row>
    <row r="8287" spans="1:11" x14ac:dyDescent="0.3">
      <c r="A8287" s="51" t="str">
        <f t="shared" si="135"/>
        <v>HFG.DE</v>
      </c>
      <c r="B8287" s="52" t="s">
        <v>288</v>
      </c>
      <c r="C8287" s="50" t="s">
        <v>21273</v>
      </c>
      <c r="D8287" s="50">
        <f>DAX__2019_2020__33[[#This Row],[Open]]*(DAX__2019_2020__33[[#This Row],[Adj Close]]/DAX__2019_2020__33[[#This Row],[Close]])</f>
        <v>17.540001</v>
      </c>
      <c r="E8287" s="50" t="s">
        <v>21273</v>
      </c>
      <c r="F8287" s="50" t="s">
        <v>21287</v>
      </c>
      <c r="G8287" s="50" t="s">
        <v>18418</v>
      </c>
      <c r="H8287" s="50" t="s">
        <v>18418</v>
      </c>
      <c r="I8287" s="50">
        <f>(DAX__2019_2020__33[[#This Row],[Adj Close]]-DAX__2019_2020__33[[#This Row],[Adj Open]])/DAX__2019_2020__33[[#This Row],[Adj Open]]</f>
        <v>-5.929309810187583E-2</v>
      </c>
      <c r="J8287" s="50">
        <f>DAX__2019_2020__33[[#This Row],[Adj Close]]-DAX__2019_2020__33[[#This Row],[Adj Open]]</f>
        <v>-1.0400010000000002</v>
      </c>
      <c r="K8287" s="50">
        <v>583234</v>
      </c>
    </row>
    <row r="8288" spans="1:11" x14ac:dyDescent="0.3">
      <c r="A8288" s="51" t="str">
        <f t="shared" si="135"/>
        <v>HFG.DE</v>
      </c>
      <c r="B8288" s="52" t="s">
        <v>289</v>
      </c>
      <c r="C8288" s="50" t="s">
        <v>21288</v>
      </c>
      <c r="D8288" s="50">
        <f>DAX__2019_2020__33[[#This Row],[Open]]*(DAX__2019_2020__33[[#This Row],[Adj Close]]/DAX__2019_2020__33[[#This Row],[Close]])</f>
        <v>16.360001</v>
      </c>
      <c r="E8288" s="50" t="s">
        <v>21289</v>
      </c>
      <c r="F8288" s="50" t="s">
        <v>18242</v>
      </c>
      <c r="G8288" s="50" t="s">
        <v>18228</v>
      </c>
      <c r="H8288" s="50" t="s">
        <v>18228</v>
      </c>
      <c r="I8288" s="50">
        <f>(DAX__2019_2020__33[[#This Row],[Adj Close]]-DAX__2019_2020__33[[#This Row],[Adj Open]])/DAX__2019_2020__33[[#This Row],[Adj Open]]</f>
        <v>-7.3350240015267734E-3</v>
      </c>
      <c r="J8288" s="50">
        <f>DAX__2019_2020__33[[#This Row],[Adj Close]]-DAX__2019_2020__33[[#This Row],[Adj Open]]</f>
        <v>-0.12000100000000202</v>
      </c>
      <c r="K8288" s="50">
        <v>900094</v>
      </c>
    </row>
    <row r="8289" spans="1:11" x14ac:dyDescent="0.3">
      <c r="A8289" s="51" t="str">
        <f t="shared" si="135"/>
        <v>HFG.DE</v>
      </c>
      <c r="B8289" s="52" t="s">
        <v>290</v>
      </c>
      <c r="C8289" s="50" t="s">
        <v>21290</v>
      </c>
      <c r="D8289" s="50">
        <f>DAX__2019_2020__33[[#This Row],[Open]]*(DAX__2019_2020__33[[#This Row],[Adj Close]]/DAX__2019_2020__33[[#This Row],[Close]])</f>
        <v>16.200001</v>
      </c>
      <c r="E8289" s="50" t="s">
        <v>21287</v>
      </c>
      <c r="F8289" s="50" t="s">
        <v>18242</v>
      </c>
      <c r="G8289" s="50" t="s">
        <v>21291</v>
      </c>
      <c r="H8289" s="50" t="s">
        <v>21291</v>
      </c>
      <c r="I8289" s="50">
        <f>(DAX__2019_2020__33[[#This Row],[Adj Close]]-DAX__2019_2020__33[[#This Row],[Adj Open]])/DAX__2019_2020__33[[#This Row],[Adj Open]]</f>
        <v>-1.851857910379141E-2</v>
      </c>
      <c r="J8289" s="50">
        <f>DAX__2019_2020__33[[#This Row],[Adj Close]]-DAX__2019_2020__33[[#This Row],[Adj Open]]</f>
        <v>-0.30000099999999996</v>
      </c>
      <c r="K8289" s="50">
        <v>572365</v>
      </c>
    </row>
    <row r="8290" spans="1:11" x14ac:dyDescent="0.3">
      <c r="A8290" s="51" t="str">
        <f t="shared" si="135"/>
        <v>HFG.DE</v>
      </c>
      <c r="B8290" s="52" t="s">
        <v>291</v>
      </c>
      <c r="C8290" s="50" t="s">
        <v>17772</v>
      </c>
      <c r="D8290" s="50">
        <f>DAX__2019_2020__33[[#This Row],[Open]]*(DAX__2019_2020__33[[#This Row],[Adj Close]]/DAX__2019_2020__33[[#This Row],[Close]])</f>
        <v>15.88</v>
      </c>
      <c r="E8290" s="50" t="s">
        <v>21292</v>
      </c>
      <c r="F8290" s="50" t="s">
        <v>18169</v>
      </c>
      <c r="G8290" s="50" t="s">
        <v>18403</v>
      </c>
      <c r="H8290" s="50" t="s">
        <v>18403</v>
      </c>
      <c r="I8290" s="50">
        <f>(DAX__2019_2020__33[[#This Row],[Adj Close]]-DAX__2019_2020__33[[#This Row],[Adj Open]])/DAX__2019_2020__33[[#This Row],[Adj Open]]</f>
        <v>-1.8891687657430774E-2</v>
      </c>
      <c r="J8290" s="50">
        <f>DAX__2019_2020__33[[#This Row],[Adj Close]]-DAX__2019_2020__33[[#This Row],[Adj Open]]</f>
        <v>-0.30000000000000071</v>
      </c>
      <c r="K8290" s="50">
        <v>569688</v>
      </c>
    </row>
    <row r="8291" spans="1:11" x14ac:dyDescent="0.3">
      <c r="A8291" s="51" t="str">
        <f t="shared" si="135"/>
        <v>HFG.DE</v>
      </c>
      <c r="B8291" s="52" t="s">
        <v>292</v>
      </c>
      <c r="C8291" s="50" t="s">
        <v>17965</v>
      </c>
      <c r="D8291" s="50">
        <f>DAX__2019_2020__33[[#This Row],[Open]]*(DAX__2019_2020__33[[#This Row],[Adj Close]]/DAX__2019_2020__33[[#This Row],[Close]])</f>
        <v>15.5</v>
      </c>
      <c r="E8291" s="50" t="s">
        <v>21293</v>
      </c>
      <c r="F8291" s="50" t="s">
        <v>18035</v>
      </c>
      <c r="G8291" s="50" t="s">
        <v>21294</v>
      </c>
      <c r="H8291" s="50" t="s">
        <v>21294</v>
      </c>
      <c r="I8291" s="50">
        <f>(DAX__2019_2020__33[[#This Row],[Adj Close]]-DAX__2019_2020__33[[#This Row],[Adj Open]])/DAX__2019_2020__33[[#This Row],[Adj Open]]</f>
        <v>1.4193548387096815E-2</v>
      </c>
      <c r="J8291" s="50">
        <f>DAX__2019_2020__33[[#This Row],[Adj Close]]-DAX__2019_2020__33[[#This Row],[Adj Open]]</f>
        <v>0.22000000000000064</v>
      </c>
      <c r="K8291" s="50">
        <v>663282</v>
      </c>
    </row>
    <row r="8292" spans="1:11" x14ac:dyDescent="0.3">
      <c r="A8292" s="51" t="str">
        <f t="shared" si="135"/>
        <v>HFG.DE</v>
      </c>
      <c r="B8292" s="52" t="s">
        <v>293</v>
      </c>
      <c r="C8292" s="50" t="s">
        <v>17762</v>
      </c>
      <c r="D8292" s="50">
        <f>DAX__2019_2020__33[[#This Row],[Open]]*(DAX__2019_2020__33[[#This Row],[Adj Close]]/DAX__2019_2020__33[[#This Row],[Close]])</f>
        <v>15.76</v>
      </c>
      <c r="E8292" s="50" t="s">
        <v>18212</v>
      </c>
      <c r="F8292" s="50" t="s">
        <v>17965</v>
      </c>
      <c r="G8292" s="50" t="s">
        <v>21291</v>
      </c>
      <c r="H8292" s="50" t="s">
        <v>21291</v>
      </c>
      <c r="I8292" s="50">
        <f>(DAX__2019_2020__33[[#This Row],[Adj Close]]-DAX__2019_2020__33[[#This Row],[Adj Open]])/DAX__2019_2020__33[[#This Row],[Adj Open]]</f>
        <v>8.883248730964504E-3</v>
      </c>
      <c r="J8292" s="50">
        <f>DAX__2019_2020__33[[#This Row],[Adj Close]]-DAX__2019_2020__33[[#This Row],[Adj Open]]</f>
        <v>0.14000000000000057</v>
      </c>
      <c r="K8292" s="50">
        <v>312058</v>
      </c>
    </row>
    <row r="8293" spans="1:11" x14ac:dyDescent="0.3">
      <c r="A8293" s="51" t="str">
        <f t="shared" si="135"/>
        <v>HFG.DE</v>
      </c>
      <c r="B8293" s="52" t="s">
        <v>294</v>
      </c>
      <c r="C8293" s="50" t="s">
        <v>21295</v>
      </c>
      <c r="D8293" s="50">
        <f>DAX__2019_2020__33[[#This Row],[Open]]*(DAX__2019_2020__33[[#This Row],[Adj Close]]/DAX__2019_2020__33[[#This Row],[Close]])</f>
        <v>15.96</v>
      </c>
      <c r="E8293" s="50" t="s">
        <v>21296</v>
      </c>
      <c r="F8293" s="50" t="s">
        <v>17980</v>
      </c>
      <c r="G8293" s="50" t="s">
        <v>21297</v>
      </c>
      <c r="H8293" s="50" t="s">
        <v>21297</v>
      </c>
      <c r="I8293" s="50">
        <f>(DAX__2019_2020__33[[#This Row],[Adj Close]]-DAX__2019_2020__33[[#This Row],[Adj Open]])/DAX__2019_2020__33[[#This Row],[Adj Open]]</f>
        <v>-2.1303258145363511E-2</v>
      </c>
      <c r="J8293" s="50">
        <f>DAX__2019_2020__33[[#This Row],[Adj Close]]-DAX__2019_2020__33[[#This Row],[Adj Open]]</f>
        <v>-0.34000000000000163</v>
      </c>
      <c r="K8293" s="50">
        <v>324684</v>
      </c>
    </row>
    <row r="8294" spans="1:11" x14ac:dyDescent="0.3">
      <c r="A8294" s="51" t="str">
        <f t="shared" si="135"/>
        <v>HFG.DE</v>
      </c>
      <c r="B8294" s="52" t="s">
        <v>295</v>
      </c>
      <c r="C8294" s="50" t="s">
        <v>17762</v>
      </c>
      <c r="D8294" s="50">
        <f>DAX__2019_2020__33[[#This Row],[Open]]*(DAX__2019_2020__33[[#This Row],[Adj Close]]/DAX__2019_2020__33[[#This Row],[Close]])</f>
        <v>15.76</v>
      </c>
      <c r="E8294" s="50" t="s">
        <v>21295</v>
      </c>
      <c r="F8294" s="50" t="s">
        <v>18403</v>
      </c>
      <c r="G8294" s="50" t="s">
        <v>17979</v>
      </c>
      <c r="H8294" s="50" t="s">
        <v>17979</v>
      </c>
      <c r="I8294" s="50">
        <f>(DAX__2019_2020__33[[#This Row],[Adj Close]]-DAX__2019_2020__33[[#This Row],[Adj Open]])/DAX__2019_2020__33[[#This Row],[Adj Open]]</f>
        <v>-7.614213197969494E-3</v>
      </c>
      <c r="J8294" s="50">
        <f>DAX__2019_2020__33[[#This Row],[Adj Close]]-DAX__2019_2020__33[[#This Row],[Adj Open]]</f>
        <v>-0.11999999999999922</v>
      </c>
      <c r="K8294" s="50">
        <v>510034</v>
      </c>
    </row>
    <row r="8295" spans="1:11" x14ac:dyDescent="0.3">
      <c r="A8295" s="51" t="str">
        <f t="shared" si="135"/>
        <v>HFG.DE</v>
      </c>
      <c r="B8295" s="52" t="s">
        <v>296</v>
      </c>
      <c r="C8295" s="50" t="s">
        <v>21298</v>
      </c>
      <c r="D8295" s="50">
        <f>DAX__2019_2020__33[[#This Row],[Open]]*(DAX__2019_2020__33[[#This Row],[Adj Close]]/DAX__2019_2020__33[[#This Row],[Close]])</f>
        <v>15.82</v>
      </c>
      <c r="E8295" s="50" t="s">
        <v>21299</v>
      </c>
      <c r="F8295" s="50" t="s">
        <v>17832</v>
      </c>
      <c r="G8295" s="50" t="s">
        <v>18010</v>
      </c>
      <c r="H8295" s="50" t="s">
        <v>18010</v>
      </c>
      <c r="I8295" s="50">
        <f>(DAX__2019_2020__33[[#This Row],[Adj Close]]-DAX__2019_2020__33[[#This Row],[Adj Open]])/DAX__2019_2020__33[[#This Row],[Adj Open]]</f>
        <v>-4.0455120101137838E-2</v>
      </c>
      <c r="J8295" s="50">
        <f>DAX__2019_2020__33[[#This Row],[Adj Close]]-DAX__2019_2020__33[[#This Row],[Adj Open]]</f>
        <v>-0.64000000000000057</v>
      </c>
      <c r="K8295" s="50">
        <v>1014945</v>
      </c>
    </row>
    <row r="8296" spans="1:11" x14ac:dyDescent="0.3">
      <c r="A8296" s="51" t="str">
        <f t="shared" si="135"/>
        <v>HFG.DE</v>
      </c>
      <c r="B8296" s="52" t="s">
        <v>297</v>
      </c>
      <c r="C8296" s="50" t="s">
        <v>21300</v>
      </c>
      <c r="D8296" s="50">
        <f>DAX__2019_2020__33[[#This Row],[Open]]*(DAX__2019_2020__33[[#This Row],[Adj Close]]/DAX__2019_2020__33[[#This Row],[Close]])</f>
        <v>16.100000000000001</v>
      </c>
      <c r="E8296" s="50" t="s">
        <v>21300</v>
      </c>
      <c r="F8296" s="50" t="s">
        <v>17698</v>
      </c>
      <c r="G8296" s="50" t="s">
        <v>18009</v>
      </c>
      <c r="H8296" s="50" t="s">
        <v>18009</v>
      </c>
      <c r="I8296" s="50">
        <f>(DAX__2019_2020__33[[#This Row],[Adj Close]]-DAX__2019_2020__33[[#This Row],[Adj Open]])/DAX__2019_2020__33[[#This Row],[Adj Open]]</f>
        <v>-4.8447204968944169E-2</v>
      </c>
      <c r="J8296" s="50">
        <f>DAX__2019_2020__33[[#This Row],[Adj Close]]-DAX__2019_2020__33[[#This Row],[Adj Open]]</f>
        <v>-0.78000000000000114</v>
      </c>
      <c r="K8296" s="50">
        <v>1220615</v>
      </c>
    </row>
    <row r="8297" spans="1:11" x14ac:dyDescent="0.3">
      <c r="A8297" s="51" t="str">
        <f t="shared" si="135"/>
        <v>HFG.DE</v>
      </c>
      <c r="B8297" s="52" t="s">
        <v>298</v>
      </c>
      <c r="C8297" s="50" t="s">
        <v>17965</v>
      </c>
      <c r="D8297" s="50">
        <f>DAX__2019_2020__33[[#This Row],[Open]]*(DAX__2019_2020__33[[#This Row],[Adj Close]]/DAX__2019_2020__33[[#This Row],[Close]])</f>
        <v>15.5</v>
      </c>
      <c r="E8297" s="50" t="s">
        <v>21295</v>
      </c>
      <c r="F8297" s="50" t="s">
        <v>17905</v>
      </c>
      <c r="G8297" s="50" t="s">
        <v>21291</v>
      </c>
      <c r="H8297" s="50" t="s">
        <v>21291</v>
      </c>
      <c r="I8297" s="50">
        <f>(DAX__2019_2020__33[[#This Row],[Adj Close]]-DAX__2019_2020__33[[#This Row],[Adj Open]])/DAX__2019_2020__33[[#This Row],[Adj Open]]</f>
        <v>2.580645161290325E-2</v>
      </c>
      <c r="J8297" s="50">
        <f>DAX__2019_2020__33[[#This Row],[Adj Close]]-DAX__2019_2020__33[[#This Row],[Adj Open]]</f>
        <v>0.40000000000000036</v>
      </c>
      <c r="K8297" s="50">
        <v>537210</v>
      </c>
    </row>
    <row r="8298" spans="1:11" x14ac:dyDescent="0.3">
      <c r="A8298" s="51" t="str">
        <f t="shared" si="135"/>
        <v>HFG.DE</v>
      </c>
      <c r="B8298" s="52" t="s">
        <v>299</v>
      </c>
      <c r="C8298" s="50" t="s">
        <v>21295</v>
      </c>
      <c r="D8298" s="50">
        <f>DAX__2019_2020__33[[#This Row],[Open]]*(DAX__2019_2020__33[[#This Row],[Adj Close]]/DAX__2019_2020__33[[#This Row],[Close]])</f>
        <v>15.96</v>
      </c>
      <c r="E8298" s="50" t="s">
        <v>21301</v>
      </c>
      <c r="F8298" s="50" t="s">
        <v>18023</v>
      </c>
      <c r="G8298" s="50" t="s">
        <v>21298</v>
      </c>
      <c r="H8298" s="50" t="s">
        <v>21298</v>
      </c>
      <c r="I8298" s="50">
        <f>(DAX__2019_2020__33[[#This Row],[Adj Close]]-DAX__2019_2020__33[[#This Row],[Adj Open]])/DAX__2019_2020__33[[#This Row],[Adj Open]]</f>
        <v>-8.7719298245614395E-3</v>
      </c>
      <c r="J8298" s="50">
        <f>DAX__2019_2020__33[[#This Row],[Adj Close]]-DAX__2019_2020__33[[#This Row],[Adj Open]]</f>
        <v>-0.14000000000000057</v>
      </c>
      <c r="K8298" s="50">
        <v>514771</v>
      </c>
    </row>
    <row r="8299" spans="1:11" x14ac:dyDescent="0.3">
      <c r="A8299" s="51" t="str">
        <f t="shared" si="135"/>
        <v>HFG.DE</v>
      </c>
      <c r="B8299" s="52" t="s">
        <v>300</v>
      </c>
      <c r="C8299" s="50" t="s">
        <v>21302</v>
      </c>
      <c r="D8299" s="50">
        <f>DAX__2019_2020__33[[#This Row],[Open]]*(DAX__2019_2020__33[[#This Row],[Adj Close]]/DAX__2019_2020__33[[#This Row],[Close]])</f>
        <v>15.78</v>
      </c>
      <c r="E8299" s="50" t="s">
        <v>21303</v>
      </c>
      <c r="F8299" s="50" t="s">
        <v>21302</v>
      </c>
      <c r="G8299" s="50" t="s">
        <v>21288</v>
      </c>
      <c r="H8299" s="50" t="s">
        <v>21288</v>
      </c>
      <c r="I8299" s="50">
        <f>(DAX__2019_2020__33[[#This Row],[Adj Close]]-DAX__2019_2020__33[[#This Row],[Adj Open]])/DAX__2019_2020__33[[#This Row],[Adj Open]]</f>
        <v>3.6755449936628715E-2</v>
      </c>
      <c r="J8299" s="50">
        <f>DAX__2019_2020__33[[#This Row],[Adj Close]]-DAX__2019_2020__33[[#This Row],[Adj Open]]</f>
        <v>0.5800010000000011</v>
      </c>
      <c r="K8299" s="50">
        <v>479030</v>
      </c>
    </row>
    <row r="8300" spans="1:11" x14ac:dyDescent="0.3">
      <c r="A8300" s="51" t="str">
        <f t="shared" si="135"/>
        <v>HFG.DE</v>
      </c>
      <c r="B8300" s="52" t="s">
        <v>301</v>
      </c>
      <c r="C8300" s="50" t="s">
        <v>18417</v>
      </c>
      <c r="D8300" s="50">
        <f>DAX__2019_2020__33[[#This Row],[Open]]*(DAX__2019_2020__33[[#This Row],[Adj Close]]/DAX__2019_2020__33[[#This Row],[Close]])</f>
        <v>16.399999999999999</v>
      </c>
      <c r="E8300" s="50" t="s">
        <v>21304</v>
      </c>
      <c r="F8300" s="50" t="s">
        <v>18425</v>
      </c>
      <c r="G8300" s="50" t="s">
        <v>18418</v>
      </c>
      <c r="H8300" s="50" t="s">
        <v>18418</v>
      </c>
      <c r="I8300" s="50">
        <f>(DAX__2019_2020__33[[#This Row],[Adj Close]]-DAX__2019_2020__33[[#This Row],[Adj Open]])/DAX__2019_2020__33[[#This Row],[Adj Open]]</f>
        <v>6.097560975609843E-3</v>
      </c>
      <c r="J8300" s="50">
        <f>DAX__2019_2020__33[[#This Row],[Adj Close]]-DAX__2019_2020__33[[#This Row],[Adj Open]]</f>
        <v>0.10000000000000142</v>
      </c>
      <c r="K8300" s="50">
        <v>479755</v>
      </c>
    </row>
    <row r="8301" spans="1:11" x14ac:dyDescent="0.3">
      <c r="A8301" s="51" t="str">
        <f t="shared" si="135"/>
        <v>HFG.DE</v>
      </c>
      <c r="B8301" s="52" t="s">
        <v>302</v>
      </c>
      <c r="C8301" s="50" t="s">
        <v>21305</v>
      </c>
      <c r="D8301" s="50">
        <f>DAX__2019_2020__33[[#This Row],[Open]]*(DAX__2019_2020__33[[#This Row],[Adj Close]]/DAX__2019_2020__33[[#This Row],[Close]])</f>
        <v>16.540001</v>
      </c>
      <c r="E8301" s="50" t="s">
        <v>21306</v>
      </c>
      <c r="F8301" s="50" t="s">
        <v>21307</v>
      </c>
      <c r="G8301" s="50" t="s">
        <v>21308</v>
      </c>
      <c r="H8301" s="50" t="s">
        <v>21308</v>
      </c>
      <c r="I8301" s="50">
        <f>(DAX__2019_2020__33[[#This Row],[Adj Close]]-DAX__2019_2020__33[[#This Row],[Adj Open]])/DAX__2019_2020__33[[#This Row],[Adj Open]]</f>
        <v>1.2090688507214158E-3</v>
      </c>
      <c r="J8301" s="50">
        <f>DAX__2019_2020__33[[#This Row],[Adj Close]]-DAX__2019_2020__33[[#This Row],[Adj Open]]</f>
        <v>1.999800000000107E-2</v>
      </c>
      <c r="K8301" s="50">
        <v>302892</v>
      </c>
    </row>
    <row r="8302" spans="1:11" x14ac:dyDescent="0.3">
      <c r="A8302" s="51" t="str">
        <f t="shared" si="135"/>
        <v>HFG.DE</v>
      </c>
      <c r="B8302" s="52" t="s">
        <v>303</v>
      </c>
      <c r="C8302" s="50" t="s">
        <v>18415</v>
      </c>
      <c r="D8302" s="50">
        <f>DAX__2019_2020__33[[#This Row],[Open]]*(DAX__2019_2020__33[[#This Row],[Adj Close]]/DAX__2019_2020__33[[#This Row],[Close]])</f>
        <v>16.600000000000001</v>
      </c>
      <c r="E8302" s="50" t="s">
        <v>21309</v>
      </c>
      <c r="F8302" s="50" t="s">
        <v>21295</v>
      </c>
      <c r="G8302" s="50" t="s">
        <v>21293</v>
      </c>
      <c r="H8302" s="50" t="s">
        <v>21293</v>
      </c>
      <c r="I8302" s="50">
        <f>(DAX__2019_2020__33[[#This Row],[Adj Close]]-DAX__2019_2020__33[[#This Row],[Adj Open]])/DAX__2019_2020__33[[#This Row],[Adj Open]]</f>
        <v>-3.3734879518072358E-2</v>
      </c>
      <c r="J8302" s="50">
        <f>DAX__2019_2020__33[[#This Row],[Adj Close]]-DAX__2019_2020__33[[#This Row],[Adj Open]]</f>
        <v>-0.55999900000000125</v>
      </c>
      <c r="K8302" s="50">
        <v>304438</v>
      </c>
    </row>
    <row r="8303" spans="1:11" x14ac:dyDescent="0.3">
      <c r="A8303" s="51" t="str">
        <f t="shared" si="135"/>
        <v>HFG.DE</v>
      </c>
      <c r="B8303" s="52" t="s">
        <v>304</v>
      </c>
      <c r="C8303" s="50" t="s">
        <v>21301</v>
      </c>
      <c r="D8303" s="50">
        <f>DAX__2019_2020__33[[#This Row],[Open]]*(DAX__2019_2020__33[[#This Row],[Adj Close]]/DAX__2019_2020__33[[#This Row],[Close]])</f>
        <v>16.120000999999998</v>
      </c>
      <c r="E8303" s="50" t="s">
        <v>21305</v>
      </c>
      <c r="F8303" s="50" t="s">
        <v>21301</v>
      </c>
      <c r="G8303" s="50" t="s">
        <v>21301</v>
      </c>
      <c r="H8303" s="50" t="s">
        <v>21301</v>
      </c>
      <c r="I8303" s="50">
        <f>(DAX__2019_2020__33[[#This Row],[Adj Close]]-DAX__2019_2020__33[[#This Row],[Adj Open]])/DAX__2019_2020__33[[#This Row],[Adj Open]]</f>
        <v>0</v>
      </c>
      <c r="J8303" s="50">
        <f>DAX__2019_2020__33[[#This Row],[Adj Close]]-DAX__2019_2020__33[[#This Row],[Adj Open]]</f>
        <v>0</v>
      </c>
      <c r="K8303" s="50">
        <v>411891</v>
      </c>
    </row>
    <row r="8304" spans="1:11" x14ac:dyDescent="0.3">
      <c r="A8304" s="51" t="str">
        <f t="shared" si="135"/>
        <v>HFG.DE</v>
      </c>
      <c r="B8304" s="52" t="s">
        <v>305</v>
      </c>
      <c r="C8304" s="50" t="s">
        <v>21310</v>
      </c>
      <c r="D8304" s="50">
        <f>DAX__2019_2020__33[[#This Row],[Open]]*(DAX__2019_2020__33[[#This Row],[Adj Close]]/DAX__2019_2020__33[[#This Row],[Close]])</f>
        <v>16.219999000000001</v>
      </c>
      <c r="E8304" s="50" t="s">
        <v>18417</v>
      </c>
      <c r="F8304" s="50" t="s">
        <v>17767</v>
      </c>
      <c r="G8304" s="50" t="s">
        <v>21282</v>
      </c>
      <c r="H8304" s="50" t="s">
        <v>21282</v>
      </c>
      <c r="I8304" s="50">
        <f>(DAX__2019_2020__33[[#This Row],[Adj Close]]-DAX__2019_2020__33[[#This Row],[Adj Open]])/DAX__2019_2020__33[[#This Row],[Adj Open]]</f>
        <v>6.165290145825464E-3</v>
      </c>
      <c r="J8304" s="50">
        <f>DAX__2019_2020__33[[#This Row],[Adj Close]]-DAX__2019_2020__33[[#This Row],[Adj Open]]</f>
        <v>0.1000009999999989</v>
      </c>
      <c r="K8304" s="50">
        <v>297165</v>
      </c>
    </row>
    <row r="8305" spans="1:11" x14ac:dyDescent="0.3">
      <c r="A8305" s="51" t="str">
        <f t="shared" si="135"/>
        <v>HFG.DE</v>
      </c>
      <c r="B8305" s="52" t="s">
        <v>306</v>
      </c>
      <c r="C8305" s="50" t="s">
        <v>21311</v>
      </c>
      <c r="D8305" s="50">
        <f>DAX__2019_2020__33[[#This Row],[Open]]*(DAX__2019_2020__33[[#This Row],[Adj Close]]/DAX__2019_2020__33[[#This Row],[Close]])</f>
        <v>16.719999000000001</v>
      </c>
      <c r="E8305" s="50" t="s">
        <v>21279</v>
      </c>
      <c r="F8305" s="50" t="s">
        <v>21289</v>
      </c>
      <c r="G8305" s="50" t="s">
        <v>21312</v>
      </c>
      <c r="H8305" s="50" t="s">
        <v>21312</v>
      </c>
      <c r="I8305" s="50">
        <f>(DAX__2019_2020__33[[#This Row],[Adj Close]]-DAX__2019_2020__33[[#This Row],[Adj Open]])/DAX__2019_2020__33[[#This Row],[Adj Open]]</f>
        <v>5.1435469583460909E-2</v>
      </c>
      <c r="J8305" s="50">
        <f>DAX__2019_2020__33[[#This Row],[Adj Close]]-DAX__2019_2020__33[[#This Row],[Adj Open]]</f>
        <v>0.86000099999999691</v>
      </c>
      <c r="K8305" s="50">
        <v>592552</v>
      </c>
    </row>
    <row r="8306" spans="1:11" x14ac:dyDescent="0.3">
      <c r="A8306" s="51" t="str">
        <f t="shared" si="135"/>
        <v>HFG.DE</v>
      </c>
      <c r="B8306" s="52" t="s">
        <v>307</v>
      </c>
      <c r="C8306" s="50" t="s">
        <v>21313</v>
      </c>
      <c r="D8306" s="50">
        <f>DAX__2019_2020__33[[#This Row],[Open]]*(DAX__2019_2020__33[[#This Row],[Adj Close]]/DAX__2019_2020__33[[#This Row],[Close]])</f>
        <v>17.799999</v>
      </c>
      <c r="E8306" s="50" t="s">
        <v>21314</v>
      </c>
      <c r="F8306" s="50" t="s">
        <v>21315</v>
      </c>
      <c r="G8306" s="50" t="s">
        <v>21315</v>
      </c>
      <c r="H8306" s="50" t="s">
        <v>21315</v>
      </c>
      <c r="I8306" s="50">
        <f>(DAX__2019_2020__33[[#This Row],[Adj Close]]-DAX__2019_2020__33[[#This Row],[Adj Open]])/DAX__2019_2020__33[[#This Row],[Adj Open]]</f>
        <v>-2.3595506943567702E-2</v>
      </c>
      <c r="J8306" s="50">
        <f>DAX__2019_2020__33[[#This Row],[Adj Close]]-DAX__2019_2020__33[[#This Row],[Adj Open]]</f>
        <v>-0.41999999999999815</v>
      </c>
      <c r="K8306" s="50">
        <v>335782</v>
      </c>
    </row>
    <row r="8307" spans="1:11" x14ac:dyDescent="0.3">
      <c r="A8307" s="51" t="str">
        <f t="shared" si="135"/>
        <v>HFG.DE</v>
      </c>
      <c r="B8307" s="52" t="s">
        <v>308</v>
      </c>
      <c r="C8307" s="50" t="s">
        <v>21281</v>
      </c>
      <c r="D8307" s="50">
        <f>DAX__2019_2020__33[[#This Row],[Open]]*(DAX__2019_2020__33[[#This Row],[Adj Close]]/DAX__2019_2020__33[[#This Row],[Close]])</f>
        <v>17.360001</v>
      </c>
      <c r="E8307" s="50" t="s">
        <v>21316</v>
      </c>
      <c r="F8307" s="50" t="s">
        <v>21317</v>
      </c>
      <c r="G8307" s="50" t="s">
        <v>21318</v>
      </c>
      <c r="H8307" s="50" t="s">
        <v>21318</v>
      </c>
      <c r="I8307" s="50">
        <f>(DAX__2019_2020__33[[#This Row],[Adj Close]]-DAX__2019_2020__33[[#This Row],[Adj Open]])/DAX__2019_2020__33[[#This Row],[Adj Open]]</f>
        <v>2.3040897290269808E-3</v>
      </c>
      <c r="J8307" s="50">
        <f>DAX__2019_2020__33[[#This Row],[Adj Close]]-DAX__2019_2020__33[[#This Row],[Adj Open]]</f>
        <v>3.9998999999998119E-2</v>
      </c>
      <c r="K8307" s="50">
        <v>297243</v>
      </c>
    </row>
    <row r="8308" spans="1:11" x14ac:dyDescent="0.3">
      <c r="A8308" s="51" t="str">
        <f t="shared" si="135"/>
        <v>HFG.DE</v>
      </c>
      <c r="B8308" s="52" t="s">
        <v>309</v>
      </c>
      <c r="C8308" s="50" t="s">
        <v>21318</v>
      </c>
      <c r="D8308" s="50">
        <f>DAX__2019_2020__33[[#This Row],[Open]]*(DAX__2019_2020__33[[#This Row],[Adj Close]]/DAX__2019_2020__33[[#This Row],[Close]])</f>
        <v>17.399999999999999</v>
      </c>
      <c r="E8308" s="50" t="s">
        <v>21313</v>
      </c>
      <c r="F8308" s="50" t="s">
        <v>21317</v>
      </c>
      <c r="G8308" s="50" t="s">
        <v>21319</v>
      </c>
      <c r="H8308" s="50" t="s">
        <v>21319</v>
      </c>
      <c r="I8308" s="50">
        <f>(DAX__2019_2020__33[[#This Row],[Adj Close]]-DAX__2019_2020__33[[#This Row],[Adj Open]])/DAX__2019_2020__33[[#This Row],[Adj Open]]</f>
        <v>1.8390747126436943E-2</v>
      </c>
      <c r="J8308" s="50">
        <f>DAX__2019_2020__33[[#This Row],[Adj Close]]-DAX__2019_2020__33[[#This Row],[Adj Open]]</f>
        <v>0.31999900000000281</v>
      </c>
      <c r="K8308" s="50">
        <v>421781</v>
      </c>
    </row>
    <row r="8309" spans="1:11" x14ac:dyDescent="0.3">
      <c r="A8309" s="51" t="str">
        <f t="shared" si="135"/>
        <v>HFG.DE</v>
      </c>
      <c r="B8309" s="52" t="s">
        <v>310</v>
      </c>
      <c r="C8309" s="50" t="s">
        <v>21320</v>
      </c>
      <c r="D8309" s="50">
        <f>DAX__2019_2020__33[[#This Row],[Open]]*(DAX__2019_2020__33[[#This Row],[Adj Close]]/DAX__2019_2020__33[[#This Row],[Close]])</f>
        <v>17.780000999999999</v>
      </c>
      <c r="E8309" s="50" t="s">
        <v>21321</v>
      </c>
      <c r="F8309" s="50" t="s">
        <v>21322</v>
      </c>
      <c r="G8309" s="50" t="s">
        <v>21323</v>
      </c>
      <c r="H8309" s="50" t="s">
        <v>21323</v>
      </c>
      <c r="I8309" s="50">
        <f>(DAX__2019_2020__33[[#This Row],[Adj Close]]-DAX__2019_2020__33[[#This Row],[Adj Open]])/DAX__2019_2020__33[[#This Row],[Adj Open]]</f>
        <v>2.1372271013933103E-2</v>
      </c>
      <c r="J8309" s="50">
        <f>DAX__2019_2020__33[[#This Row],[Adj Close]]-DAX__2019_2020__33[[#This Row],[Adj Open]]</f>
        <v>0.37999900000000153</v>
      </c>
      <c r="K8309" s="50">
        <v>382731</v>
      </c>
    </row>
    <row r="8310" spans="1:11" x14ac:dyDescent="0.3">
      <c r="A8310" s="51" t="str">
        <f t="shared" si="135"/>
        <v>HFG.DE</v>
      </c>
      <c r="B8310" s="52" t="s">
        <v>311</v>
      </c>
      <c r="C8310" s="50" t="s">
        <v>21278</v>
      </c>
      <c r="D8310" s="50">
        <f>DAX__2019_2020__33[[#This Row],[Open]]*(DAX__2019_2020__33[[#This Row],[Adj Close]]/DAX__2019_2020__33[[#This Row],[Close]])</f>
        <v>18.280000999999999</v>
      </c>
      <c r="E8310" s="50" t="s">
        <v>21324</v>
      </c>
      <c r="F8310" s="50" t="s">
        <v>21275</v>
      </c>
      <c r="G8310" s="50" t="s">
        <v>21325</v>
      </c>
      <c r="H8310" s="50" t="s">
        <v>21325</v>
      </c>
      <c r="I8310" s="50">
        <f>(DAX__2019_2020__33[[#This Row],[Adj Close]]-DAX__2019_2020__33[[#This Row],[Adj Open]])/DAX__2019_2020__33[[#This Row],[Adj Open]]</f>
        <v>1.5317176404968613E-2</v>
      </c>
      <c r="J8310" s="50">
        <f>DAX__2019_2020__33[[#This Row],[Adj Close]]-DAX__2019_2020__33[[#This Row],[Adj Open]]</f>
        <v>0.27999800000000263</v>
      </c>
      <c r="K8310" s="50">
        <v>930290</v>
      </c>
    </row>
    <row r="8311" spans="1:11" x14ac:dyDescent="0.3">
      <c r="A8311" s="51" t="str">
        <f t="shared" si="135"/>
        <v>HFG.DE</v>
      </c>
      <c r="B8311" s="52" t="s">
        <v>312</v>
      </c>
      <c r="C8311" s="50" t="s">
        <v>21326</v>
      </c>
      <c r="D8311" s="50">
        <f>DAX__2019_2020__33[[#This Row],[Open]]*(DAX__2019_2020__33[[#This Row],[Adj Close]]/DAX__2019_2020__33[[#This Row],[Close]])</f>
        <v>18.780000999999999</v>
      </c>
      <c r="E8311" s="50" t="s">
        <v>21327</v>
      </c>
      <c r="F8311" s="50" t="s">
        <v>21328</v>
      </c>
      <c r="G8311" s="50" t="s">
        <v>21329</v>
      </c>
      <c r="H8311" s="50" t="s">
        <v>21329</v>
      </c>
      <c r="I8311" s="50">
        <f>(DAX__2019_2020__33[[#This Row],[Adj Close]]-DAX__2019_2020__33[[#This Row],[Adj Open]])/DAX__2019_2020__33[[#This Row],[Adj Open]]</f>
        <v>-1.277955203516754E-2</v>
      </c>
      <c r="J8311" s="50">
        <f>DAX__2019_2020__33[[#This Row],[Adj Close]]-DAX__2019_2020__33[[#This Row],[Adj Open]]</f>
        <v>-0.23999999999999844</v>
      </c>
      <c r="K8311" s="50">
        <v>552106</v>
      </c>
    </row>
    <row r="8312" spans="1:11" x14ac:dyDescent="0.3">
      <c r="A8312" s="51" t="str">
        <f t="shared" si="135"/>
        <v>HFG.DE</v>
      </c>
      <c r="B8312" s="52" t="s">
        <v>313</v>
      </c>
      <c r="C8312" s="50" t="s">
        <v>21330</v>
      </c>
      <c r="D8312" s="50">
        <f>DAX__2019_2020__33[[#This Row],[Open]]*(DAX__2019_2020__33[[#This Row],[Adj Close]]/DAX__2019_2020__33[[#This Row],[Close]])</f>
        <v>18.52</v>
      </c>
      <c r="E8312" s="50" t="s">
        <v>21331</v>
      </c>
      <c r="F8312" s="50" t="s">
        <v>21332</v>
      </c>
      <c r="G8312" s="50" t="s">
        <v>21333</v>
      </c>
      <c r="H8312" s="50" t="s">
        <v>21333</v>
      </c>
      <c r="I8312" s="50">
        <f>(DAX__2019_2020__33[[#This Row],[Adj Close]]-DAX__2019_2020__33[[#This Row],[Adj Open]])/DAX__2019_2020__33[[#This Row],[Adj Open]]</f>
        <v>-5.3995680345571206E-3</v>
      </c>
      <c r="J8312" s="50">
        <f>DAX__2019_2020__33[[#This Row],[Adj Close]]-DAX__2019_2020__33[[#This Row],[Adj Open]]</f>
        <v>-9.9999999999997868E-2</v>
      </c>
      <c r="K8312" s="50">
        <v>453915</v>
      </c>
    </row>
    <row r="8313" spans="1:11" x14ac:dyDescent="0.3">
      <c r="A8313" s="51" t="str">
        <f t="shared" si="135"/>
        <v>HFG.DE</v>
      </c>
      <c r="B8313" s="52" t="s">
        <v>314</v>
      </c>
      <c r="C8313" s="50" t="s">
        <v>21330</v>
      </c>
      <c r="D8313" s="50">
        <f>DAX__2019_2020__33[[#This Row],[Open]]*(DAX__2019_2020__33[[#This Row],[Adj Close]]/DAX__2019_2020__33[[#This Row],[Close]])</f>
        <v>18.52</v>
      </c>
      <c r="E8313" s="50" t="s">
        <v>21334</v>
      </c>
      <c r="F8313" s="50" t="s">
        <v>21335</v>
      </c>
      <c r="G8313" s="50" t="s">
        <v>21328</v>
      </c>
      <c r="H8313" s="50" t="s">
        <v>21328</v>
      </c>
      <c r="I8313" s="50">
        <f>(DAX__2019_2020__33[[#This Row],[Adj Close]]-DAX__2019_2020__33[[#This Row],[Adj Open]])/DAX__2019_2020__33[[#This Row],[Adj Open]]</f>
        <v>-1.0799136069114242E-3</v>
      </c>
      <c r="J8313" s="50">
        <f>DAX__2019_2020__33[[#This Row],[Adj Close]]-DAX__2019_2020__33[[#This Row],[Adj Open]]</f>
        <v>-1.9999999999999574E-2</v>
      </c>
      <c r="K8313" s="50">
        <v>447171</v>
      </c>
    </row>
    <row r="8314" spans="1:11" x14ac:dyDescent="0.3">
      <c r="A8314" s="51" t="str">
        <f t="shared" si="135"/>
        <v>HFG.DE</v>
      </c>
      <c r="B8314" s="52" t="s">
        <v>315</v>
      </c>
      <c r="C8314" s="50" t="s">
        <v>21336</v>
      </c>
      <c r="D8314" s="50">
        <f>DAX__2019_2020__33[[#This Row],[Open]]*(DAX__2019_2020__33[[#This Row],[Adj Close]]/DAX__2019_2020__33[[#This Row],[Close]])</f>
        <v>18.440000999999999</v>
      </c>
      <c r="E8314" s="50" t="s">
        <v>21331</v>
      </c>
      <c r="F8314" s="50" t="s">
        <v>21337</v>
      </c>
      <c r="G8314" s="50" t="s">
        <v>21337</v>
      </c>
      <c r="H8314" s="50" t="s">
        <v>21337</v>
      </c>
      <c r="I8314" s="50">
        <f>(DAX__2019_2020__33[[#This Row],[Adj Close]]-DAX__2019_2020__33[[#This Row],[Adj Open]])/DAX__2019_2020__33[[#This Row],[Adj Open]]</f>
        <v>-2.060748261347695E-2</v>
      </c>
      <c r="J8314" s="50">
        <f>DAX__2019_2020__33[[#This Row],[Adj Close]]-DAX__2019_2020__33[[#This Row],[Adj Open]]</f>
        <v>-0.38000199999999751</v>
      </c>
      <c r="K8314" s="50">
        <v>327231</v>
      </c>
    </row>
    <row r="8315" spans="1:11" x14ac:dyDescent="0.3">
      <c r="A8315" s="51" t="str">
        <f t="shared" si="135"/>
        <v>HFG.DE</v>
      </c>
      <c r="B8315" s="52" t="s">
        <v>316</v>
      </c>
      <c r="C8315" s="50" t="s">
        <v>21338</v>
      </c>
      <c r="D8315" s="50">
        <f>DAX__2019_2020__33[[#This Row],[Open]]*(DAX__2019_2020__33[[#This Row],[Adj Close]]/DAX__2019_2020__33[[#This Row],[Close]])</f>
        <v>18.18</v>
      </c>
      <c r="E8315" s="50" t="s">
        <v>21275</v>
      </c>
      <c r="F8315" s="50" t="s">
        <v>21315</v>
      </c>
      <c r="G8315" s="50" t="s">
        <v>21339</v>
      </c>
      <c r="H8315" s="50" t="s">
        <v>21339</v>
      </c>
      <c r="I8315" s="50">
        <f>(DAX__2019_2020__33[[#This Row],[Adj Close]]-DAX__2019_2020__33[[#This Row],[Adj Open]])/DAX__2019_2020__33[[#This Row],[Adj Open]]</f>
        <v>-3.0803025302530321E-2</v>
      </c>
      <c r="J8315" s="50">
        <f>DAX__2019_2020__33[[#This Row],[Adj Close]]-DAX__2019_2020__33[[#This Row],[Adj Open]]</f>
        <v>-0.55999900000000125</v>
      </c>
      <c r="K8315" s="50">
        <v>640739</v>
      </c>
    </row>
    <row r="8316" spans="1:11" x14ac:dyDescent="0.3">
      <c r="A8316" s="51" t="str">
        <f t="shared" si="135"/>
        <v>HFG.DE</v>
      </c>
      <c r="B8316" s="52" t="s">
        <v>317</v>
      </c>
      <c r="C8316" s="50" t="s">
        <v>21277</v>
      </c>
      <c r="D8316" s="50">
        <f>DAX__2019_2020__33[[#This Row],[Open]]*(DAX__2019_2020__33[[#This Row],[Adj Close]]/DAX__2019_2020__33[[#This Row],[Close]])</f>
        <v>17.82</v>
      </c>
      <c r="E8316" s="50" t="s">
        <v>21337</v>
      </c>
      <c r="F8316" s="50" t="s">
        <v>21340</v>
      </c>
      <c r="G8316" s="50" t="s">
        <v>21313</v>
      </c>
      <c r="H8316" s="50" t="s">
        <v>21313</v>
      </c>
      <c r="I8316" s="50">
        <f>(DAX__2019_2020__33[[#This Row],[Adj Close]]-DAX__2019_2020__33[[#This Row],[Adj Open]])/DAX__2019_2020__33[[#This Row],[Adj Open]]</f>
        <v>-1.1223905723906061E-3</v>
      </c>
      <c r="J8316" s="50">
        <f>DAX__2019_2020__33[[#This Row],[Adj Close]]-DAX__2019_2020__33[[#This Row],[Adj Open]]</f>
        <v>-2.0001000000000602E-2</v>
      </c>
      <c r="K8316" s="50">
        <v>289130</v>
      </c>
    </row>
    <row r="8317" spans="1:11" x14ac:dyDescent="0.3">
      <c r="A8317" s="51" t="str">
        <f t="shared" si="135"/>
        <v>HFG.DE</v>
      </c>
      <c r="B8317" s="52" t="s">
        <v>318</v>
      </c>
      <c r="C8317" s="50" t="s">
        <v>21341</v>
      </c>
      <c r="D8317" s="50">
        <f>DAX__2019_2020__33[[#This Row],[Open]]*(DAX__2019_2020__33[[#This Row],[Adj Close]]/DAX__2019_2020__33[[#This Row],[Close]])</f>
        <v>17.84</v>
      </c>
      <c r="E8317" s="50" t="s">
        <v>21336</v>
      </c>
      <c r="F8317" s="50" t="s">
        <v>21341</v>
      </c>
      <c r="G8317" s="50" t="s">
        <v>21342</v>
      </c>
      <c r="H8317" s="50" t="s">
        <v>21342</v>
      </c>
      <c r="I8317" s="50">
        <f>(DAX__2019_2020__33[[#This Row],[Adj Close]]-DAX__2019_2020__33[[#This Row],[Adj Open]])/DAX__2019_2020__33[[#This Row],[Adj Open]]</f>
        <v>2.8026905829596414E-2</v>
      </c>
      <c r="J8317" s="50">
        <f>DAX__2019_2020__33[[#This Row],[Adj Close]]-DAX__2019_2020__33[[#This Row],[Adj Open]]</f>
        <v>0.5</v>
      </c>
      <c r="K8317" s="50">
        <v>231658</v>
      </c>
    </row>
    <row r="8318" spans="1:11" x14ac:dyDescent="0.3">
      <c r="A8318" s="51" t="str">
        <f t="shared" si="135"/>
        <v>HFG.DE</v>
      </c>
      <c r="B8318" s="52" t="s">
        <v>319</v>
      </c>
      <c r="C8318" s="50" t="s">
        <v>21343</v>
      </c>
      <c r="D8318" s="50">
        <f>DAX__2019_2020__33[[#This Row],[Open]]*(DAX__2019_2020__33[[#This Row],[Adj Close]]/DAX__2019_2020__33[[#This Row],[Close]])</f>
        <v>18.399999999999999</v>
      </c>
      <c r="E8318" s="50" t="s">
        <v>21344</v>
      </c>
      <c r="F8318" s="50" t="s">
        <v>21343</v>
      </c>
      <c r="G8318" s="50" t="s">
        <v>21345</v>
      </c>
      <c r="H8318" s="50" t="s">
        <v>21345</v>
      </c>
      <c r="I8318" s="50">
        <f>(DAX__2019_2020__33[[#This Row],[Adj Close]]-DAX__2019_2020__33[[#This Row],[Adj Open]])/DAX__2019_2020__33[[#This Row],[Adj Open]]</f>
        <v>3.9130489130434778E-2</v>
      </c>
      <c r="J8318" s="50">
        <f>DAX__2019_2020__33[[#This Row],[Adj Close]]-DAX__2019_2020__33[[#This Row],[Adj Open]]</f>
        <v>0.72000099999999989</v>
      </c>
      <c r="K8318" s="50">
        <v>468799</v>
      </c>
    </row>
    <row r="8319" spans="1:11" x14ac:dyDescent="0.3">
      <c r="A8319" s="51" t="str">
        <f t="shared" si="135"/>
        <v>HFG.DE</v>
      </c>
      <c r="B8319" s="52" t="s">
        <v>320</v>
      </c>
      <c r="C8319" s="50" t="s">
        <v>21346</v>
      </c>
      <c r="D8319" s="50">
        <f>DAX__2019_2020__33[[#This Row],[Open]]*(DAX__2019_2020__33[[#This Row],[Adj Close]]/DAX__2019_2020__33[[#This Row],[Close]])</f>
        <v>19.059999000000001</v>
      </c>
      <c r="E8319" s="50" t="s">
        <v>21347</v>
      </c>
      <c r="F8319" s="50" t="s">
        <v>21348</v>
      </c>
      <c r="G8319" s="50" t="s">
        <v>21347</v>
      </c>
      <c r="H8319" s="50" t="s">
        <v>21347</v>
      </c>
      <c r="I8319" s="50">
        <f>(DAX__2019_2020__33[[#This Row],[Adj Close]]-DAX__2019_2020__33[[#This Row],[Adj Open]])/DAX__2019_2020__33[[#This Row],[Adj Open]]</f>
        <v>9.443914451411942E-3</v>
      </c>
      <c r="J8319" s="50">
        <f>DAX__2019_2020__33[[#This Row],[Adj Close]]-DAX__2019_2020__33[[#This Row],[Adj Open]]</f>
        <v>0.18000099999999719</v>
      </c>
      <c r="K8319" s="50">
        <v>276943</v>
      </c>
    </row>
    <row r="8320" spans="1:11" x14ac:dyDescent="0.3">
      <c r="A8320" s="51" t="str">
        <f t="shared" si="135"/>
        <v>HFG.DE</v>
      </c>
      <c r="B8320" s="52" t="s">
        <v>321</v>
      </c>
      <c r="C8320" s="50" t="s">
        <v>21324</v>
      </c>
      <c r="D8320" s="50">
        <f>DAX__2019_2020__33[[#This Row],[Open]]*(DAX__2019_2020__33[[#This Row],[Adj Close]]/DAX__2019_2020__33[[#This Row],[Close]])</f>
        <v>19.18</v>
      </c>
      <c r="E8320" s="50" t="s">
        <v>21349</v>
      </c>
      <c r="F8320" s="50" t="s">
        <v>21324</v>
      </c>
      <c r="G8320" s="50" t="s">
        <v>21350</v>
      </c>
      <c r="H8320" s="50" t="s">
        <v>21350</v>
      </c>
      <c r="I8320" s="50">
        <f>(DAX__2019_2020__33[[#This Row],[Adj Close]]-DAX__2019_2020__33[[#This Row],[Adj Open]])/DAX__2019_2020__33[[#This Row],[Adj Open]]</f>
        <v>2.3983263816475486E-2</v>
      </c>
      <c r="J8320" s="50">
        <f>DAX__2019_2020__33[[#This Row],[Adj Close]]-DAX__2019_2020__33[[#This Row],[Adj Open]]</f>
        <v>0.45999899999999982</v>
      </c>
      <c r="K8320" s="50">
        <v>518349</v>
      </c>
    </row>
    <row r="8321" spans="1:11" x14ac:dyDescent="0.3">
      <c r="A8321" s="51" t="str">
        <f t="shared" si="135"/>
        <v>HFG.DE</v>
      </c>
      <c r="B8321" s="52" t="s">
        <v>322</v>
      </c>
      <c r="C8321" s="50" t="s">
        <v>21351</v>
      </c>
      <c r="D8321" s="50">
        <f>DAX__2019_2020__33[[#This Row],[Open]]*(DAX__2019_2020__33[[#This Row],[Adj Close]]/DAX__2019_2020__33[[#This Row],[Close]])</f>
        <v>19.620000999999998</v>
      </c>
      <c r="E8321" s="50" t="s">
        <v>21352</v>
      </c>
      <c r="F8321" s="50" t="s">
        <v>21353</v>
      </c>
      <c r="G8321" s="50" t="s">
        <v>21354</v>
      </c>
      <c r="H8321" s="50" t="s">
        <v>21354</v>
      </c>
      <c r="I8321" s="50">
        <f>(DAX__2019_2020__33[[#This Row],[Adj Close]]-DAX__2019_2020__33[[#This Row],[Adj Open]])/DAX__2019_2020__33[[#This Row],[Adj Open]]</f>
        <v>-1.0193730367291867E-2</v>
      </c>
      <c r="J8321" s="50">
        <f>DAX__2019_2020__33[[#This Row],[Adj Close]]-DAX__2019_2020__33[[#This Row],[Adj Open]]</f>
        <v>-0.20000099999999676</v>
      </c>
      <c r="K8321" s="50">
        <v>374802</v>
      </c>
    </row>
    <row r="8322" spans="1:11" x14ac:dyDescent="0.3">
      <c r="A8322" s="51" t="str">
        <f t="shared" si="135"/>
        <v>HFG.DE</v>
      </c>
      <c r="B8322" s="52" t="s">
        <v>323</v>
      </c>
      <c r="C8322" s="50" t="s">
        <v>21327</v>
      </c>
      <c r="D8322" s="50">
        <f>DAX__2019_2020__33[[#This Row],[Open]]*(DAX__2019_2020__33[[#This Row],[Adj Close]]/DAX__2019_2020__33[[#This Row],[Close]])</f>
        <v>19.02</v>
      </c>
      <c r="E8322" s="50" t="s">
        <v>21355</v>
      </c>
      <c r="F8322" s="50" t="s">
        <v>21356</v>
      </c>
      <c r="G8322" s="50" t="s">
        <v>17078</v>
      </c>
      <c r="H8322" s="50" t="s">
        <v>17078</v>
      </c>
      <c r="I8322" s="50">
        <f>(DAX__2019_2020__33[[#This Row],[Adj Close]]-DAX__2019_2020__33[[#This Row],[Adj Open]])/DAX__2019_2020__33[[#This Row],[Adj Open]]</f>
        <v>4.2060988433229151E-3</v>
      </c>
      <c r="J8322" s="50">
        <f>DAX__2019_2020__33[[#This Row],[Adj Close]]-DAX__2019_2020__33[[#This Row],[Adj Open]]</f>
        <v>8.0000000000001847E-2</v>
      </c>
      <c r="K8322" s="50">
        <v>646381</v>
      </c>
    </row>
    <row r="8323" spans="1:11" x14ac:dyDescent="0.3">
      <c r="A8323" s="51" t="str">
        <f t="shared" si="135"/>
        <v>HFG.DE</v>
      </c>
      <c r="B8323" s="52" t="s">
        <v>324</v>
      </c>
      <c r="C8323" s="50" t="s">
        <v>21357</v>
      </c>
      <c r="D8323" s="50">
        <f>DAX__2019_2020__33[[#This Row],[Open]]*(DAX__2019_2020__33[[#This Row],[Adj Close]]/DAX__2019_2020__33[[#This Row],[Close]])</f>
        <v>19.040001</v>
      </c>
      <c r="E8323" s="50" t="s">
        <v>21358</v>
      </c>
      <c r="F8323" s="50" t="s">
        <v>21359</v>
      </c>
      <c r="G8323" s="50" t="s">
        <v>21360</v>
      </c>
      <c r="H8323" s="50" t="s">
        <v>21360</v>
      </c>
      <c r="I8323" s="50">
        <f>(DAX__2019_2020__33[[#This Row],[Adj Close]]-DAX__2019_2020__33[[#This Row],[Adj Open]])/DAX__2019_2020__33[[#This Row],[Adj Open]]</f>
        <v>-1.1554673762884776E-2</v>
      </c>
      <c r="J8323" s="50">
        <f>DAX__2019_2020__33[[#This Row],[Adj Close]]-DAX__2019_2020__33[[#This Row],[Adj Open]]</f>
        <v>-0.22000099999999989</v>
      </c>
      <c r="K8323" s="50">
        <v>601595</v>
      </c>
    </row>
    <row r="8324" spans="1:11" x14ac:dyDescent="0.3">
      <c r="A8324" s="51" t="str">
        <f t="shared" si="135"/>
        <v>HFG.DE</v>
      </c>
      <c r="B8324" s="52" t="s">
        <v>325</v>
      </c>
      <c r="C8324" s="50" t="s">
        <v>21327</v>
      </c>
      <c r="D8324" s="50">
        <f>DAX__2019_2020__33[[#This Row],[Open]]*(DAX__2019_2020__33[[#This Row],[Adj Close]]/DAX__2019_2020__33[[#This Row],[Close]])</f>
        <v>19.02</v>
      </c>
      <c r="E8324" s="50" t="s">
        <v>21361</v>
      </c>
      <c r="F8324" s="50" t="s">
        <v>21362</v>
      </c>
      <c r="G8324" s="50" t="s">
        <v>21362</v>
      </c>
      <c r="H8324" s="50" t="s">
        <v>21362</v>
      </c>
      <c r="I8324" s="50">
        <f>(DAX__2019_2020__33[[#This Row],[Adj Close]]-DAX__2019_2020__33[[#This Row],[Adj Open]])/DAX__2019_2020__33[[#This Row],[Adj Open]]</f>
        <v>-3.7854942166140902E-2</v>
      </c>
      <c r="J8324" s="50">
        <f>DAX__2019_2020__33[[#This Row],[Adj Close]]-DAX__2019_2020__33[[#This Row],[Adj Open]]</f>
        <v>-0.72000099999999989</v>
      </c>
      <c r="K8324" s="50">
        <v>608232</v>
      </c>
    </row>
    <row r="8325" spans="1:11" x14ac:dyDescent="0.3">
      <c r="A8325" s="51" t="str">
        <f t="shared" si="135"/>
        <v>HFG.DE</v>
      </c>
      <c r="B8325" s="52" t="s">
        <v>326</v>
      </c>
      <c r="C8325" s="50" t="s">
        <v>21343</v>
      </c>
      <c r="D8325" s="50">
        <f>DAX__2019_2020__33[[#This Row],[Open]]*(DAX__2019_2020__33[[#This Row],[Adj Close]]/DAX__2019_2020__33[[#This Row],[Close]])</f>
        <v>18.399999999999999</v>
      </c>
      <c r="E8325" s="50" t="s">
        <v>21363</v>
      </c>
      <c r="F8325" s="50" t="s">
        <v>21343</v>
      </c>
      <c r="G8325" s="50" t="s">
        <v>21364</v>
      </c>
      <c r="H8325" s="50" t="s">
        <v>21364</v>
      </c>
      <c r="I8325" s="50">
        <f>(DAX__2019_2020__33[[#This Row],[Adj Close]]-DAX__2019_2020__33[[#This Row],[Adj Open]])/DAX__2019_2020__33[[#This Row],[Adj Open]]</f>
        <v>1.5217391304347889E-2</v>
      </c>
      <c r="J8325" s="50">
        <f>DAX__2019_2020__33[[#This Row],[Adj Close]]-DAX__2019_2020__33[[#This Row],[Adj Open]]</f>
        <v>0.28000000000000114</v>
      </c>
      <c r="K8325" s="50">
        <v>271638</v>
      </c>
    </row>
    <row r="8326" spans="1:11" x14ac:dyDescent="0.3">
      <c r="A8326" s="51" t="str">
        <f t="shared" si="135"/>
        <v>HFG.DE</v>
      </c>
      <c r="B8326" s="52" t="s">
        <v>327</v>
      </c>
      <c r="C8326" s="50" t="s">
        <v>21363</v>
      </c>
      <c r="D8326" s="50">
        <f>DAX__2019_2020__33[[#This Row],[Open]]*(DAX__2019_2020__33[[#This Row],[Adj Close]]/DAX__2019_2020__33[[#This Row],[Close]])</f>
        <v>18.739999999999998</v>
      </c>
      <c r="E8326" s="50" t="s">
        <v>21365</v>
      </c>
      <c r="F8326" s="50" t="s">
        <v>21333</v>
      </c>
      <c r="G8326" s="50" t="s">
        <v>21336</v>
      </c>
      <c r="H8326" s="50" t="s">
        <v>21336</v>
      </c>
      <c r="I8326" s="50">
        <f>(DAX__2019_2020__33[[#This Row],[Adj Close]]-DAX__2019_2020__33[[#This Row],[Adj Open]])/DAX__2019_2020__33[[#This Row],[Adj Open]]</f>
        <v>-1.6008484525080028E-2</v>
      </c>
      <c r="J8326" s="50">
        <f>DAX__2019_2020__33[[#This Row],[Adj Close]]-DAX__2019_2020__33[[#This Row],[Adj Open]]</f>
        <v>-0.29999899999999968</v>
      </c>
      <c r="K8326" s="50">
        <v>187477</v>
      </c>
    </row>
    <row r="8327" spans="1:11" x14ac:dyDescent="0.3">
      <c r="A8327" s="51" t="str">
        <f t="shared" si="135"/>
        <v>HFG.DE</v>
      </c>
      <c r="B8327" s="52" t="s">
        <v>328</v>
      </c>
      <c r="C8327" s="50" t="s">
        <v>21331</v>
      </c>
      <c r="D8327" s="50">
        <f>DAX__2019_2020__33[[#This Row],[Open]]*(DAX__2019_2020__33[[#This Row],[Adj Close]]/DAX__2019_2020__33[[#This Row],[Close]])</f>
        <v>18.579999999999998</v>
      </c>
      <c r="E8327" s="50" t="s">
        <v>21331</v>
      </c>
      <c r="F8327" s="50" t="s">
        <v>21275</v>
      </c>
      <c r="G8327" s="50" t="s">
        <v>21342</v>
      </c>
      <c r="H8327" s="50" t="s">
        <v>21342</v>
      </c>
      <c r="I8327" s="50">
        <f>(DAX__2019_2020__33[[#This Row],[Adj Close]]-DAX__2019_2020__33[[#This Row],[Adj Open]])/DAX__2019_2020__33[[#This Row],[Adj Open]]</f>
        <v>-1.2917115177610251E-2</v>
      </c>
      <c r="J8327" s="50">
        <f>DAX__2019_2020__33[[#This Row],[Adj Close]]-DAX__2019_2020__33[[#This Row],[Adj Open]]</f>
        <v>-0.23999999999999844</v>
      </c>
      <c r="K8327" s="50">
        <v>322316</v>
      </c>
    </row>
    <row r="8328" spans="1:11" x14ac:dyDescent="0.3">
      <c r="A8328" s="51" t="str">
        <f t="shared" si="135"/>
        <v>HFG.DE</v>
      </c>
      <c r="B8328" s="52" t="s">
        <v>329</v>
      </c>
      <c r="C8328" s="50" t="s">
        <v>21271</v>
      </c>
      <c r="D8328" s="50">
        <f>DAX__2019_2020__33[[#This Row],[Open]]*(DAX__2019_2020__33[[#This Row],[Adj Close]]/DAX__2019_2020__33[[#This Row],[Close]])</f>
        <v>18.32</v>
      </c>
      <c r="E8328" s="50" t="s">
        <v>21325</v>
      </c>
      <c r="F8328" s="50" t="s">
        <v>21366</v>
      </c>
      <c r="G8328" s="50" t="s">
        <v>21323</v>
      </c>
      <c r="H8328" s="50" t="s">
        <v>21323</v>
      </c>
      <c r="I8328" s="50">
        <f>(DAX__2019_2020__33[[#This Row],[Adj Close]]-DAX__2019_2020__33[[#This Row],[Adj Open]])/DAX__2019_2020__33[[#This Row],[Adj Open]]</f>
        <v>-8.7336244541484798E-3</v>
      </c>
      <c r="J8328" s="50">
        <f>DAX__2019_2020__33[[#This Row],[Adj Close]]-DAX__2019_2020__33[[#This Row],[Adj Open]]</f>
        <v>-0.16000000000000014</v>
      </c>
      <c r="K8328" s="50">
        <v>435975</v>
      </c>
    </row>
    <row r="8329" spans="1:11" x14ac:dyDescent="0.3">
      <c r="A8329" s="51" t="str">
        <f t="shared" si="135"/>
        <v>HFG.DE</v>
      </c>
      <c r="B8329" s="52" t="s">
        <v>330</v>
      </c>
      <c r="C8329" s="50" t="s">
        <v>21367</v>
      </c>
      <c r="D8329" s="50">
        <f>DAX__2019_2020__33[[#This Row],[Open]]*(DAX__2019_2020__33[[#This Row],[Adj Close]]/DAX__2019_2020__33[[#This Row],[Close]])</f>
        <v>18.200001</v>
      </c>
      <c r="E8329" s="50" t="s">
        <v>21364</v>
      </c>
      <c r="F8329" s="50" t="s">
        <v>21323</v>
      </c>
      <c r="G8329" s="50" t="s">
        <v>21368</v>
      </c>
      <c r="H8329" s="50" t="s">
        <v>21368</v>
      </c>
      <c r="I8329" s="50">
        <f>(DAX__2019_2020__33[[#This Row],[Adj Close]]-DAX__2019_2020__33[[#This Row],[Adj Open]])/DAX__2019_2020__33[[#This Row],[Adj Open]]</f>
        <v>2.1977965825386553E-2</v>
      </c>
      <c r="J8329" s="50">
        <f>DAX__2019_2020__33[[#This Row],[Adj Close]]-DAX__2019_2020__33[[#This Row],[Adj Open]]</f>
        <v>0.3999990000000011</v>
      </c>
      <c r="K8329" s="50">
        <v>1385395</v>
      </c>
    </row>
    <row r="8330" spans="1:11" x14ac:dyDescent="0.3">
      <c r="A8330" s="51" t="str">
        <f t="shared" si="135"/>
        <v>HFG.DE</v>
      </c>
      <c r="B8330" s="52" t="s">
        <v>331</v>
      </c>
      <c r="C8330" s="50" t="s">
        <v>21363</v>
      </c>
      <c r="D8330" s="50">
        <f>DAX__2019_2020__33[[#This Row],[Open]]*(DAX__2019_2020__33[[#This Row],[Adj Close]]/DAX__2019_2020__33[[#This Row],[Close]])</f>
        <v>18.739999999999998</v>
      </c>
      <c r="E8330" s="50" t="s">
        <v>21369</v>
      </c>
      <c r="F8330" s="50" t="s">
        <v>21330</v>
      </c>
      <c r="G8330" s="50" t="s">
        <v>21325</v>
      </c>
      <c r="H8330" s="50" t="s">
        <v>21325</v>
      </c>
      <c r="I8330" s="50">
        <f>(DAX__2019_2020__33[[#This Row],[Adj Close]]-DAX__2019_2020__33[[#This Row],[Adj Open]])/DAX__2019_2020__33[[#This Row],[Adj Open]]</f>
        <v>-9.6051760939166071E-3</v>
      </c>
      <c r="J8330" s="50">
        <f>DAX__2019_2020__33[[#This Row],[Adj Close]]-DAX__2019_2020__33[[#This Row],[Adj Open]]</f>
        <v>-0.18000099999999719</v>
      </c>
      <c r="K8330" s="50">
        <v>284684</v>
      </c>
    </row>
    <row r="8331" spans="1:11" x14ac:dyDescent="0.3">
      <c r="A8331" s="51" t="str">
        <f t="shared" si="135"/>
        <v>HFG.DE</v>
      </c>
      <c r="B8331" s="52" t="s">
        <v>332</v>
      </c>
      <c r="C8331" s="50" t="s">
        <v>21325</v>
      </c>
      <c r="D8331" s="50">
        <f>DAX__2019_2020__33[[#This Row],[Open]]*(DAX__2019_2020__33[[#This Row],[Adj Close]]/DAX__2019_2020__33[[#This Row],[Close]])</f>
        <v>18.559999000000001</v>
      </c>
      <c r="E8331" s="50" t="s">
        <v>21365</v>
      </c>
      <c r="F8331" s="50" t="s">
        <v>21370</v>
      </c>
      <c r="G8331" s="50" t="s">
        <v>21360</v>
      </c>
      <c r="H8331" s="50" t="s">
        <v>21360</v>
      </c>
      <c r="I8331" s="50">
        <f>(DAX__2019_2020__33[[#This Row],[Adj Close]]-DAX__2019_2020__33[[#This Row],[Adj Open]])/DAX__2019_2020__33[[#This Row],[Adj Open]]</f>
        <v>1.400867532374323E-2</v>
      </c>
      <c r="J8331" s="50">
        <f>DAX__2019_2020__33[[#This Row],[Adj Close]]-DAX__2019_2020__33[[#This Row],[Adj Open]]</f>
        <v>0.26000099999999904</v>
      </c>
      <c r="K8331" s="50">
        <v>430206</v>
      </c>
    </row>
    <row r="8332" spans="1:11" x14ac:dyDescent="0.3">
      <c r="A8332" s="51" t="str">
        <f t="shared" si="135"/>
        <v>HFG.DE</v>
      </c>
      <c r="B8332" s="52" t="s">
        <v>333</v>
      </c>
      <c r="C8332" s="50" t="s">
        <v>21356</v>
      </c>
      <c r="D8332" s="50">
        <f>DAX__2019_2020__33[[#This Row],[Open]]*(DAX__2019_2020__33[[#This Row],[Adj Close]]/DAX__2019_2020__33[[#This Row],[Close]])</f>
        <v>18.799999</v>
      </c>
      <c r="E8332" s="50" t="s">
        <v>21327</v>
      </c>
      <c r="F8332" s="50" t="s">
        <v>21359</v>
      </c>
      <c r="G8332" s="50" t="s">
        <v>21359</v>
      </c>
      <c r="H8332" s="50" t="s">
        <v>21359</v>
      </c>
      <c r="I8332" s="50">
        <f>(DAX__2019_2020__33[[#This Row],[Adj Close]]-DAX__2019_2020__33[[#This Row],[Adj Open]])/DAX__2019_2020__33[[#This Row],[Adj Open]]</f>
        <v>-7.4467557152529396E-3</v>
      </c>
      <c r="J8332" s="50">
        <f>DAX__2019_2020__33[[#This Row],[Adj Close]]-DAX__2019_2020__33[[#This Row],[Adj Open]]</f>
        <v>-0.13999899999999954</v>
      </c>
      <c r="K8332" s="50">
        <v>123195</v>
      </c>
    </row>
    <row r="8333" spans="1:11" x14ac:dyDescent="0.3">
      <c r="A8333" s="51" t="str">
        <f t="shared" si="135"/>
        <v>HFG.DE</v>
      </c>
      <c r="B8333" s="52" t="s">
        <v>334</v>
      </c>
      <c r="C8333" s="50" t="s">
        <v>21360</v>
      </c>
      <c r="D8333" s="50">
        <f>DAX__2019_2020__33[[#This Row],[Open]]*(DAX__2019_2020__33[[#This Row],[Adj Close]]/DAX__2019_2020__33[[#This Row],[Close]])</f>
        <v>18.82</v>
      </c>
      <c r="E8333" s="50" t="s">
        <v>21371</v>
      </c>
      <c r="F8333" s="50" t="s">
        <v>21359</v>
      </c>
      <c r="G8333" s="50" t="s">
        <v>21372</v>
      </c>
      <c r="H8333" s="50" t="s">
        <v>21372</v>
      </c>
      <c r="I8333" s="50">
        <f>(DAX__2019_2020__33[[#This Row],[Adj Close]]-DAX__2019_2020__33[[#This Row],[Adj Open]])/DAX__2019_2020__33[[#This Row],[Adj Open]]</f>
        <v>2.550472901168966E-2</v>
      </c>
      <c r="J8333" s="50">
        <f>DAX__2019_2020__33[[#This Row],[Adj Close]]-DAX__2019_2020__33[[#This Row],[Adj Open]]</f>
        <v>0.4799989999999994</v>
      </c>
      <c r="K8333" s="50">
        <v>318931</v>
      </c>
    </row>
    <row r="8334" spans="1:11" x14ac:dyDescent="0.3">
      <c r="A8334" s="51" t="str">
        <f t="shared" si="135"/>
        <v>HFG.DE</v>
      </c>
      <c r="B8334" s="52" t="s">
        <v>335</v>
      </c>
      <c r="C8334" s="50" t="s">
        <v>21347</v>
      </c>
      <c r="D8334" s="50">
        <f>DAX__2019_2020__33[[#This Row],[Open]]*(DAX__2019_2020__33[[#This Row],[Adj Close]]/DAX__2019_2020__33[[#This Row],[Close]])</f>
        <v>19.239999999999998</v>
      </c>
      <c r="E8334" s="50" t="s">
        <v>21355</v>
      </c>
      <c r="F8334" s="50" t="s">
        <v>21373</v>
      </c>
      <c r="G8334" s="50" t="s">
        <v>21374</v>
      </c>
      <c r="H8334" s="50" t="s">
        <v>21374</v>
      </c>
      <c r="I8334" s="50">
        <f>(DAX__2019_2020__33[[#This Row],[Adj Close]]-DAX__2019_2020__33[[#This Row],[Adj Open]])/DAX__2019_2020__33[[#This Row],[Adj Open]]</f>
        <v>-1.0395530145528612E-3</v>
      </c>
      <c r="J8334" s="50">
        <f>DAX__2019_2020__33[[#This Row],[Adj Close]]-DAX__2019_2020__33[[#This Row],[Adj Open]]</f>
        <v>-2.0000999999997049E-2</v>
      </c>
      <c r="K8334" s="50">
        <v>225756</v>
      </c>
    </row>
    <row r="8335" spans="1:11" x14ac:dyDescent="0.3">
      <c r="A8335" s="51" t="str">
        <f t="shared" si="135"/>
        <v>HFG.DE</v>
      </c>
      <c r="B8335" s="52" t="s">
        <v>336</v>
      </c>
      <c r="C8335" s="50" t="s">
        <v>21324</v>
      </c>
      <c r="D8335" s="50">
        <f>DAX__2019_2020__33[[#This Row],[Open]]*(DAX__2019_2020__33[[#This Row],[Adj Close]]/DAX__2019_2020__33[[#This Row],[Close]])</f>
        <v>19.18</v>
      </c>
      <c r="E8335" s="50" t="s">
        <v>21353</v>
      </c>
      <c r="F8335" s="50" t="s">
        <v>21342</v>
      </c>
      <c r="G8335" s="50" t="s">
        <v>21375</v>
      </c>
      <c r="H8335" s="50" t="s">
        <v>21375</v>
      </c>
      <c r="I8335" s="50">
        <f>(DAX__2019_2020__33[[#This Row],[Adj Close]]-DAX__2019_2020__33[[#This Row],[Adj Open]])/DAX__2019_2020__33[[#This Row],[Adj Open]]</f>
        <v>-2.5026016684045849E-2</v>
      </c>
      <c r="J8335" s="50">
        <f>DAX__2019_2020__33[[#This Row],[Adj Close]]-DAX__2019_2020__33[[#This Row],[Adj Open]]</f>
        <v>-0.4799989999999994</v>
      </c>
      <c r="K8335" s="50">
        <v>330027</v>
      </c>
    </row>
    <row r="8336" spans="1:11" x14ac:dyDescent="0.3">
      <c r="A8336" s="51" t="str">
        <f t="shared" si="135"/>
        <v>HFG.DE</v>
      </c>
      <c r="B8336" s="52" t="s">
        <v>337</v>
      </c>
      <c r="C8336" s="50" t="s">
        <v>21365</v>
      </c>
      <c r="D8336" s="50">
        <f>DAX__2019_2020__33[[#This Row],[Open]]*(DAX__2019_2020__33[[#This Row],[Adj Close]]/DAX__2019_2020__33[[#This Row],[Close]])</f>
        <v>18.84</v>
      </c>
      <c r="E8336" s="50" t="s">
        <v>21349</v>
      </c>
      <c r="F8336" s="50" t="s">
        <v>21365</v>
      </c>
      <c r="G8336" s="50" t="s">
        <v>21376</v>
      </c>
      <c r="H8336" s="50" t="s">
        <v>21376</v>
      </c>
      <c r="I8336" s="50">
        <f>(DAX__2019_2020__33[[#This Row],[Adj Close]]-DAX__2019_2020__33[[#This Row],[Adj Open]])/DAX__2019_2020__33[[#This Row],[Adj Open]]</f>
        <v>3.9278131634819448E-2</v>
      </c>
      <c r="J8336" s="50">
        <f>DAX__2019_2020__33[[#This Row],[Adj Close]]-DAX__2019_2020__33[[#This Row],[Adj Open]]</f>
        <v>0.73999999999999844</v>
      </c>
      <c r="K8336" s="50">
        <v>405581</v>
      </c>
    </row>
    <row r="8337" spans="1:11" x14ac:dyDescent="0.3">
      <c r="A8337" s="51" t="str">
        <f t="shared" si="135"/>
        <v>HFG.DE</v>
      </c>
      <c r="B8337" s="52" t="s">
        <v>338</v>
      </c>
      <c r="C8337" s="50" t="s">
        <v>21377</v>
      </c>
      <c r="D8337" s="50">
        <f>DAX__2019_2020__33[[#This Row],[Open]]*(DAX__2019_2020__33[[#This Row],[Adj Close]]/DAX__2019_2020__33[[#This Row],[Close]])</f>
        <v>19.360001</v>
      </c>
      <c r="E8337" s="50" t="s">
        <v>21378</v>
      </c>
      <c r="F8337" s="50" t="s">
        <v>21334</v>
      </c>
      <c r="G8337" s="50" t="s">
        <v>21379</v>
      </c>
      <c r="H8337" s="50" t="s">
        <v>21379</v>
      </c>
      <c r="I8337" s="50">
        <f>(DAX__2019_2020__33[[#This Row],[Adj Close]]-DAX__2019_2020__33[[#This Row],[Adj Open]])/DAX__2019_2020__33[[#This Row],[Adj Open]]</f>
        <v>2.9958676138498043E-2</v>
      </c>
      <c r="J8337" s="50">
        <f>DAX__2019_2020__33[[#This Row],[Adj Close]]-DAX__2019_2020__33[[#This Row],[Adj Open]]</f>
        <v>0.57999999999999829</v>
      </c>
      <c r="K8337" s="50">
        <v>401223</v>
      </c>
    </row>
    <row r="8338" spans="1:11" x14ac:dyDescent="0.3">
      <c r="A8338" s="51" t="str">
        <f t="shared" ref="A8338:A8401" si="136">"HFG.DE"</f>
        <v>HFG.DE</v>
      </c>
      <c r="B8338" s="52" t="s">
        <v>339</v>
      </c>
      <c r="C8338" s="50" t="s">
        <v>21380</v>
      </c>
      <c r="D8338" s="50">
        <f>DAX__2019_2020__33[[#This Row],[Open]]*(DAX__2019_2020__33[[#This Row],[Adj Close]]/DAX__2019_2020__33[[#This Row],[Close]])</f>
        <v>20.100000000000001</v>
      </c>
      <c r="E8338" s="50" t="s">
        <v>21381</v>
      </c>
      <c r="F8338" s="50" t="s">
        <v>21382</v>
      </c>
      <c r="G8338" s="50" t="s">
        <v>21383</v>
      </c>
      <c r="H8338" s="50" t="s">
        <v>21383</v>
      </c>
      <c r="I8338" s="50">
        <f>(DAX__2019_2020__33[[#This Row],[Adj Close]]-DAX__2019_2020__33[[#This Row],[Adj Open]])/DAX__2019_2020__33[[#This Row],[Adj Open]]</f>
        <v>-5.9701492537313928E-3</v>
      </c>
      <c r="J8338" s="50">
        <f>DAX__2019_2020__33[[#This Row],[Adj Close]]-DAX__2019_2020__33[[#This Row],[Adj Open]]</f>
        <v>-0.12000000000000099</v>
      </c>
      <c r="K8338" s="50">
        <v>229224</v>
      </c>
    </row>
    <row r="8339" spans="1:11" x14ac:dyDescent="0.3">
      <c r="A8339" s="51" t="str">
        <f t="shared" si="136"/>
        <v>HFG.DE</v>
      </c>
      <c r="B8339" s="52" t="s">
        <v>340</v>
      </c>
      <c r="C8339" s="50" t="s">
        <v>21384</v>
      </c>
      <c r="D8339" s="50">
        <f>DAX__2019_2020__33[[#This Row],[Open]]*(DAX__2019_2020__33[[#This Row],[Adj Close]]/DAX__2019_2020__33[[#This Row],[Close]])</f>
        <v>19.879999000000002</v>
      </c>
      <c r="E8339" s="50" t="s">
        <v>21385</v>
      </c>
      <c r="F8339" s="50" t="s">
        <v>21361</v>
      </c>
      <c r="G8339" s="50" t="s">
        <v>21386</v>
      </c>
      <c r="H8339" s="50" t="s">
        <v>21386</v>
      </c>
      <c r="I8339" s="50">
        <f>(DAX__2019_2020__33[[#This Row],[Adj Close]]-DAX__2019_2020__33[[#This Row],[Adj Open]])/DAX__2019_2020__33[[#This Row],[Adj Open]]</f>
        <v>-2.2132697290377264E-2</v>
      </c>
      <c r="J8339" s="50">
        <f>DAX__2019_2020__33[[#This Row],[Adj Close]]-DAX__2019_2020__33[[#This Row],[Adj Open]]</f>
        <v>-0.43999800000000278</v>
      </c>
      <c r="K8339" s="50">
        <v>358404</v>
      </c>
    </row>
    <row r="8340" spans="1:11" x14ac:dyDescent="0.3">
      <c r="A8340" s="51" t="str">
        <f t="shared" si="136"/>
        <v>HFG.DE</v>
      </c>
      <c r="B8340" s="52" t="s">
        <v>341</v>
      </c>
      <c r="C8340" s="50" t="s">
        <v>21386</v>
      </c>
      <c r="D8340" s="50">
        <f>DAX__2019_2020__33[[#This Row],[Open]]*(DAX__2019_2020__33[[#This Row],[Adj Close]]/DAX__2019_2020__33[[#This Row],[Close]])</f>
        <v>19.440000999999999</v>
      </c>
      <c r="E8340" s="50" t="s">
        <v>21387</v>
      </c>
      <c r="F8340" s="50" t="s">
        <v>21388</v>
      </c>
      <c r="G8340" s="50" t="s">
        <v>21389</v>
      </c>
      <c r="H8340" s="50" t="s">
        <v>21389</v>
      </c>
      <c r="I8340" s="50">
        <f>(DAX__2019_2020__33[[#This Row],[Adj Close]]-DAX__2019_2020__33[[#This Row],[Adj Open]])/DAX__2019_2020__33[[#This Row],[Adj Open]]</f>
        <v>6.172736307986944E-3</v>
      </c>
      <c r="J8340" s="50">
        <f>DAX__2019_2020__33[[#This Row],[Adj Close]]-DAX__2019_2020__33[[#This Row],[Adj Open]]</f>
        <v>0.11999800000000249</v>
      </c>
      <c r="K8340" s="50">
        <v>187760</v>
      </c>
    </row>
    <row r="8341" spans="1:11" x14ac:dyDescent="0.3">
      <c r="A8341" s="51" t="str">
        <f t="shared" si="136"/>
        <v>HFG.DE</v>
      </c>
      <c r="B8341" s="52" t="s">
        <v>342</v>
      </c>
      <c r="C8341" s="50" t="s">
        <v>21390</v>
      </c>
      <c r="D8341" s="50">
        <f>DAX__2019_2020__33[[#This Row],[Open]]*(DAX__2019_2020__33[[#This Row],[Adj Close]]/DAX__2019_2020__33[[#This Row],[Close]])</f>
        <v>19.540001</v>
      </c>
      <c r="E8341" s="50" t="s">
        <v>21379</v>
      </c>
      <c r="F8341" s="50" t="s">
        <v>21345</v>
      </c>
      <c r="G8341" s="50" t="s">
        <v>21391</v>
      </c>
      <c r="H8341" s="50" t="s">
        <v>21391</v>
      </c>
      <c r="I8341" s="50">
        <f>(DAX__2019_2020__33[[#This Row],[Adj Close]]-DAX__2019_2020__33[[#This Row],[Adj Open]])/DAX__2019_2020__33[[#This Row],[Adj Open]]</f>
        <v>1.8423694041776066E-2</v>
      </c>
      <c r="J8341" s="50">
        <f>DAX__2019_2020__33[[#This Row],[Adj Close]]-DAX__2019_2020__33[[#This Row],[Adj Open]]</f>
        <v>0.3599989999999984</v>
      </c>
      <c r="K8341" s="50">
        <v>372809</v>
      </c>
    </row>
    <row r="8342" spans="1:11" x14ac:dyDescent="0.3">
      <c r="A8342" s="51" t="str">
        <f t="shared" si="136"/>
        <v>HFG.DE</v>
      </c>
      <c r="B8342" s="52" t="s">
        <v>343</v>
      </c>
      <c r="C8342" s="50" t="s">
        <v>21385</v>
      </c>
      <c r="D8342" s="50">
        <f>DAX__2019_2020__33[[#This Row],[Open]]*(DAX__2019_2020__33[[#This Row],[Adj Close]]/DAX__2019_2020__33[[#This Row],[Close]])</f>
        <v>19.920000000000002</v>
      </c>
      <c r="E8342" s="50" t="s">
        <v>21392</v>
      </c>
      <c r="F8342" s="50" t="s">
        <v>21393</v>
      </c>
      <c r="G8342" s="50" t="s">
        <v>21394</v>
      </c>
      <c r="H8342" s="50" t="s">
        <v>21394</v>
      </c>
      <c r="I8342" s="50">
        <f>(DAX__2019_2020__33[[#This Row],[Adj Close]]-DAX__2019_2020__33[[#This Row],[Adj Open]])/DAX__2019_2020__33[[#This Row],[Adj Open]]</f>
        <v>3.9156676706827237E-2</v>
      </c>
      <c r="J8342" s="50">
        <f>DAX__2019_2020__33[[#This Row],[Adj Close]]-DAX__2019_2020__33[[#This Row],[Adj Open]]</f>
        <v>0.78000099999999861</v>
      </c>
      <c r="K8342" s="50">
        <v>543863</v>
      </c>
    </row>
    <row r="8343" spans="1:11" x14ac:dyDescent="0.3">
      <c r="A8343" s="51" t="str">
        <f t="shared" si="136"/>
        <v>HFG.DE</v>
      </c>
      <c r="B8343" s="52" t="s">
        <v>344</v>
      </c>
      <c r="C8343" s="50" t="s">
        <v>21395</v>
      </c>
      <c r="D8343" s="50">
        <f>DAX__2019_2020__33[[#This Row],[Open]]*(DAX__2019_2020__33[[#This Row],[Adj Close]]/DAX__2019_2020__33[[#This Row],[Close]])</f>
        <v>23.6</v>
      </c>
      <c r="E8343" s="50" t="s">
        <v>21396</v>
      </c>
      <c r="F8343" s="50" t="s">
        <v>21397</v>
      </c>
      <c r="G8343" s="50" t="s">
        <v>21398</v>
      </c>
      <c r="H8343" s="50" t="s">
        <v>21398</v>
      </c>
      <c r="I8343" s="50">
        <f>(DAX__2019_2020__33[[#This Row],[Adj Close]]-DAX__2019_2020__33[[#This Row],[Adj Open]])/DAX__2019_2020__33[[#This Row],[Adj Open]]</f>
        <v>-0.1059322033898305</v>
      </c>
      <c r="J8343" s="50">
        <f>DAX__2019_2020__33[[#This Row],[Adj Close]]-DAX__2019_2020__33[[#This Row],[Adj Open]]</f>
        <v>-2.5</v>
      </c>
      <c r="K8343" s="50">
        <v>1897987</v>
      </c>
    </row>
    <row r="8344" spans="1:11" x14ac:dyDescent="0.3">
      <c r="A8344" s="51" t="str">
        <f t="shared" si="136"/>
        <v>HFG.DE</v>
      </c>
      <c r="B8344" s="52" t="s">
        <v>345</v>
      </c>
      <c r="C8344" s="50" t="s">
        <v>21399</v>
      </c>
      <c r="D8344" s="50">
        <f>DAX__2019_2020__33[[#This Row],[Open]]*(DAX__2019_2020__33[[#This Row],[Adj Close]]/DAX__2019_2020__33[[#This Row],[Close]])</f>
        <v>20.9</v>
      </c>
      <c r="E8344" s="50" t="s">
        <v>21400</v>
      </c>
      <c r="F8344" s="50" t="s">
        <v>21399</v>
      </c>
      <c r="G8344" s="50" t="s">
        <v>21401</v>
      </c>
      <c r="H8344" s="50" t="s">
        <v>21401</v>
      </c>
      <c r="I8344" s="50">
        <f>(DAX__2019_2020__33[[#This Row],[Adj Close]]-DAX__2019_2020__33[[#This Row],[Adj Open]])/DAX__2019_2020__33[[#This Row],[Adj Open]]</f>
        <v>8.8516746411483327E-2</v>
      </c>
      <c r="J8344" s="50">
        <f>DAX__2019_2020__33[[#This Row],[Adj Close]]-DAX__2019_2020__33[[#This Row],[Adj Open]]</f>
        <v>1.8500000000000014</v>
      </c>
      <c r="K8344" s="50">
        <v>988718</v>
      </c>
    </row>
    <row r="8345" spans="1:11" x14ac:dyDescent="0.3">
      <c r="A8345" s="51" t="str">
        <f t="shared" si="136"/>
        <v>HFG.DE</v>
      </c>
      <c r="B8345" s="52" t="s">
        <v>346</v>
      </c>
      <c r="C8345" s="50" t="s">
        <v>21402</v>
      </c>
      <c r="D8345" s="50">
        <f>DAX__2019_2020__33[[#This Row],[Open]]*(DAX__2019_2020__33[[#This Row],[Adj Close]]/DAX__2019_2020__33[[#This Row],[Close]])</f>
        <v>22.65</v>
      </c>
      <c r="E8345" s="50" t="s">
        <v>21403</v>
      </c>
      <c r="F8345" s="50" t="s">
        <v>21404</v>
      </c>
      <c r="G8345" s="50" t="s">
        <v>21405</v>
      </c>
      <c r="H8345" s="50" t="s">
        <v>21405</v>
      </c>
      <c r="I8345" s="50">
        <f>(DAX__2019_2020__33[[#This Row],[Adj Close]]-DAX__2019_2020__33[[#This Row],[Adj Open]])/DAX__2019_2020__33[[#This Row],[Adj Open]]</f>
        <v>1.7660000000000051E-2</v>
      </c>
      <c r="J8345" s="50">
        <f>DAX__2019_2020__33[[#This Row],[Adj Close]]-DAX__2019_2020__33[[#This Row],[Adj Open]]</f>
        <v>0.3999990000000011</v>
      </c>
      <c r="K8345" s="50">
        <v>751947</v>
      </c>
    </row>
    <row r="8346" spans="1:11" x14ac:dyDescent="0.3">
      <c r="A8346" s="51" t="str">
        <f t="shared" si="136"/>
        <v>HFG.DE</v>
      </c>
      <c r="B8346" s="52" t="s">
        <v>347</v>
      </c>
      <c r="C8346" s="50" t="s">
        <v>21405</v>
      </c>
      <c r="D8346" s="50">
        <f>DAX__2019_2020__33[[#This Row],[Open]]*(DAX__2019_2020__33[[#This Row],[Adj Close]]/DAX__2019_2020__33[[#This Row],[Close]])</f>
        <v>23.049999</v>
      </c>
      <c r="E8346" s="50" t="s">
        <v>21406</v>
      </c>
      <c r="F8346" s="50" t="s">
        <v>21407</v>
      </c>
      <c r="G8346" s="50" t="s">
        <v>21407</v>
      </c>
      <c r="H8346" s="50" t="s">
        <v>21407</v>
      </c>
      <c r="I8346" s="50">
        <f>(DAX__2019_2020__33[[#This Row],[Adj Close]]-DAX__2019_2020__33[[#This Row],[Adj Open]])/DAX__2019_2020__33[[#This Row],[Adj Open]]</f>
        <v>-6.5075490892646509E-3</v>
      </c>
      <c r="J8346" s="50">
        <f>DAX__2019_2020__33[[#This Row],[Adj Close]]-DAX__2019_2020__33[[#This Row],[Adj Open]]</f>
        <v>-0.1499990000000011</v>
      </c>
      <c r="K8346" s="50">
        <v>876940</v>
      </c>
    </row>
    <row r="8347" spans="1:11" x14ac:dyDescent="0.3">
      <c r="A8347" s="51" t="str">
        <f t="shared" si="136"/>
        <v>HFG.DE</v>
      </c>
      <c r="B8347" s="52" t="s">
        <v>348</v>
      </c>
      <c r="C8347" s="50" t="s">
        <v>21408</v>
      </c>
      <c r="D8347" s="50">
        <f>DAX__2019_2020__33[[#This Row],[Open]]*(DAX__2019_2020__33[[#This Row],[Adj Close]]/DAX__2019_2020__33[[#This Row],[Close]])</f>
        <v>22.950001</v>
      </c>
      <c r="E8347" s="50" t="s">
        <v>21409</v>
      </c>
      <c r="F8347" s="50" t="s">
        <v>21410</v>
      </c>
      <c r="G8347" s="50" t="s">
        <v>21411</v>
      </c>
      <c r="H8347" s="50" t="s">
        <v>21411</v>
      </c>
      <c r="I8347" s="50">
        <f>(DAX__2019_2020__33[[#This Row],[Adj Close]]-DAX__2019_2020__33[[#This Row],[Adj Open]])/DAX__2019_2020__33[[#This Row],[Adj Open]]</f>
        <v>6.5359038546447604E-3</v>
      </c>
      <c r="J8347" s="50">
        <f>DAX__2019_2020__33[[#This Row],[Adj Close]]-DAX__2019_2020__33[[#This Row],[Adj Open]]</f>
        <v>0.1499990000000011</v>
      </c>
      <c r="K8347" s="50">
        <v>612014</v>
      </c>
    </row>
    <row r="8348" spans="1:11" x14ac:dyDescent="0.3">
      <c r="A8348" s="51" t="str">
        <f t="shared" si="136"/>
        <v>HFG.DE</v>
      </c>
      <c r="B8348" s="52" t="s">
        <v>349</v>
      </c>
      <c r="C8348" s="50" t="s">
        <v>21412</v>
      </c>
      <c r="D8348" s="50">
        <f>DAX__2019_2020__33[[#This Row],[Open]]*(DAX__2019_2020__33[[#This Row],[Adj Close]]/DAX__2019_2020__33[[#This Row],[Close]])</f>
        <v>23.15</v>
      </c>
      <c r="E8348" s="50" t="s">
        <v>21412</v>
      </c>
      <c r="F8348" s="50" t="s">
        <v>21413</v>
      </c>
      <c r="G8348" s="50" t="s">
        <v>21408</v>
      </c>
      <c r="H8348" s="50" t="s">
        <v>21408</v>
      </c>
      <c r="I8348" s="50">
        <f>(DAX__2019_2020__33[[#This Row],[Adj Close]]-DAX__2019_2020__33[[#This Row],[Adj Open]])/DAX__2019_2020__33[[#This Row],[Adj Open]]</f>
        <v>-8.6392656587472253E-3</v>
      </c>
      <c r="J8348" s="50">
        <f>DAX__2019_2020__33[[#This Row],[Adj Close]]-DAX__2019_2020__33[[#This Row],[Adj Open]]</f>
        <v>-0.19999899999999826</v>
      </c>
      <c r="K8348" s="50">
        <v>330806</v>
      </c>
    </row>
    <row r="8349" spans="1:11" x14ac:dyDescent="0.3">
      <c r="A8349" s="51" t="str">
        <f t="shared" si="136"/>
        <v>HFG.DE</v>
      </c>
      <c r="B8349" s="52" t="s">
        <v>350</v>
      </c>
      <c r="C8349" s="50" t="s">
        <v>21405</v>
      </c>
      <c r="D8349" s="50">
        <f>DAX__2019_2020__33[[#This Row],[Open]]*(DAX__2019_2020__33[[#This Row],[Adj Close]]/DAX__2019_2020__33[[#This Row],[Close]])</f>
        <v>23.049999</v>
      </c>
      <c r="E8349" s="50" t="s">
        <v>21414</v>
      </c>
      <c r="F8349" s="50" t="s">
        <v>21408</v>
      </c>
      <c r="G8349" s="50" t="s">
        <v>21403</v>
      </c>
      <c r="H8349" s="50" t="s">
        <v>21403</v>
      </c>
      <c r="I8349" s="50">
        <f>(DAX__2019_2020__33[[#This Row],[Adj Close]]-DAX__2019_2020__33[[#This Row],[Adj Open]])/DAX__2019_2020__33[[#This Row],[Adj Open]]</f>
        <v>1.3015228330378745E-2</v>
      </c>
      <c r="J8349" s="50">
        <f>DAX__2019_2020__33[[#This Row],[Adj Close]]-DAX__2019_2020__33[[#This Row],[Adj Open]]</f>
        <v>0.30000100000000174</v>
      </c>
      <c r="K8349" s="50">
        <v>512012</v>
      </c>
    </row>
    <row r="8350" spans="1:11" x14ac:dyDescent="0.3">
      <c r="A8350" s="51" t="str">
        <f t="shared" si="136"/>
        <v>HFG.DE</v>
      </c>
      <c r="B8350" s="52" t="s">
        <v>351</v>
      </c>
      <c r="C8350" s="50" t="s">
        <v>21415</v>
      </c>
      <c r="D8350" s="50">
        <f>DAX__2019_2020__33[[#This Row],[Open]]*(DAX__2019_2020__33[[#This Row],[Adj Close]]/DAX__2019_2020__33[[#This Row],[Close]])</f>
        <v>23.200001</v>
      </c>
      <c r="E8350" s="50" t="s">
        <v>21415</v>
      </c>
      <c r="F8350" s="50" t="s">
        <v>21416</v>
      </c>
      <c r="G8350" s="50" t="s">
        <v>21416</v>
      </c>
      <c r="H8350" s="50" t="s">
        <v>21416</v>
      </c>
      <c r="I8350" s="50">
        <f>(DAX__2019_2020__33[[#This Row],[Adj Close]]-DAX__2019_2020__33[[#This Row],[Adj Open]])/DAX__2019_2020__33[[#This Row],[Adj Open]]</f>
        <v>-4.5258661842299132E-2</v>
      </c>
      <c r="J8350" s="50">
        <f>DAX__2019_2020__33[[#This Row],[Adj Close]]-DAX__2019_2020__33[[#This Row],[Adj Open]]</f>
        <v>-1.0500010000000017</v>
      </c>
      <c r="K8350" s="50">
        <v>634693</v>
      </c>
    </row>
    <row r="8351" spans="1:11" x14ac:dyDescent="0.3">
      <c r="A8351" s="51" t="str">
        <f t="shared" si="136"/>
        <v>HFG.DE</v>
      </c>
      <c r="B8351" s="52" t="s">
        <v>352</v>
      </c>
      <c r="C8351" s="50" t="s">
        <v>21416</v>
      </c>
      <c r="D8351" s="50">
        <f>DAX__2019_2020__33[[#This Row],[Open]]*(DAX__2019_2020__33[[#This Row],[Adj Close]]/DAX__2019_2020__33[[#This Row],[Close]])</f>
        <v>22.15</v>
      </c>
      <c r="E8351" s="50" t="s">
        <v>21413</v>
      </c>
      <c r="F8351" s="50" t="s">
        <v>17092</v>
      </c>
      <c r="G8351" s="50" t="s">
        <v>21417</v>
      </c>
      <c r="H8351" s="50" t="s">
        <v>21417</v>
      </c>
      <c r="I8351" s="50">
        <f>(DAX__2019_2020__33[[#This Row],[Adj Close]]-DAX__2019_2020__33[[#This Row],[Adj Open]])/DAX__2019_2020__33[[#This Row],[Adj Open]]</f>
        <v>1.1286681715575621E-2</v>
      </c>
      <c r="J8351" s="50">
        <f>DAX__2019_2020__33[[#This Row],[Adj Close]]-DAX__2019_2020__33[[#This Row],[Adj Open]]</f>
        <v>0.25</v>
      </c>
      <c r="K8351" s="50">
        <v>347788</v>
      </c>
    </row>
    <row r="8352" spans="1:11" x14ac:dyDescent="0.3">
      <c r="A8352" s="51" t="str">
        <f t="shared" si="136"/>
        <v>HFG.DE</v>
      </c>
      <c r="B8352" s="52" t="s">
        <v>353</v>
      </c>
      <c r="C8352" s="50" t="s">
        <v>21417</v>
      </c>
      <c r="D8352" s="50">
        <f>DAX__2019_2020__33[[#This Row],[Open]]*(DAX__2019_2020__33[[#This Row],[Adj Close]]/DAX__2019_2020__33[[#This Row],[Close]])</f>
        <v>22.4</v>
      </c>
      <c r="E8352" s="50" t="s">
        <v>21418</v>
      </c>
      <c r="F8352" s="50" t="s">
        <v>21410</v>
      </c>
      <c r="G8352" s="50" t="s">
        <v>21407</v>
      </c>
      <c r="H8352" s="50" t="s">
        <v>21407</v>
      </c>
      <c r="I8352" s="50">
        <f>(DAX__2019_2020__33[[#This Row],[Adj Close]]-DAX__2019_2020__33[[#This Row],[Adj Open]])/DAX__2019_2020__33[[#This Row],[Adj Open]]</f>
        <v>2.2321428571428572E-2</v>
      </c>
      <c r="J8352" s="50">
        <f>DAX__2019_2020__33[[#This Row],[Adj Close]]-DAX__2019_2020__33[[#This Row],[Adj Open]]</f>
        <v>0.5</v>
      </c>
      <c r="K8352" s="50">
        <v>333196</v>
      </c>
    </row>
    <row r="8353" spans="1:11" x14ac:dyDescent="0.3">
      <c r="A8353" s="51" t="str">
        <f t="shared" si="136"/>
        <v>HFG.DE</v>
      </c>
      <c r="B8353" s="52" t="s">
        <v>354</v>
      </c>
      <c r="C8353" s="50" t="s">
        <v>21419</v>
      </c>
      <c r="D8353" s="50">
        <f>DAX__2019_2020__33[[#This Row],[Open]]*(DAX__2019_2020__33[[#This Row],[Adj Close]]/DAX__2019_2020__33[[#This Row],[Close]])</f>
        <v>22.6</v>
      </c>
      <c r="E8353" s="50" t="s">
        <v>21407</v>
      </c>
      <c r="F8353" s="50" t="s">
        <v>21420</v>
      </c>
      <c r="G8353" s="50" t="s">
        <v>21420</v>
      </c>
      <c r="H8353" s="50" t="s">
        <v>21420</v>
      </c>
      <c r="I8353" s="50">
        <f>(DAX__2019_2020__33[[#This Row],[Adj Close]]-DAX__2019_2020__33[[#This Row],[Adj Open]])/DAX__2019_2020__33[[#This Row],[Adj Open]]</f>
        <v>-1.5486725663716876E-2</v>
      </c>
      <c r="J8353" s="50">
        <f>DAX__2019_2020__33[[#This Row],[Adj Close]]-DAX__2019_2020__33[[#This Row],[Adj Open]]</f>
        <v>-0.35000000000000142</v>
      </c>
      <c r="K8353" s="50">
        <v>166994</v>
      </c>
    </row>
    <row r="8354" spans="1:11" x14ac:dyDescent="0.3">
      <c r="A8354" s="51" t="str">
        <f t="shared" si="136"/>
        <v>HFG.DE</v>
      </c>
      <c r="B8354" s="52" t="s">
        <v>355</v>
      </c>
      <c r="C8354" s="50" t="s">
        <v>21420</v>
      </c>
      <c r="D8354" s="50">
        <f>DAX__2019_2020__33[[#This Row],[Open]]*(DAX__2019_2020__33[[#This Row],[Adj Close]]/DAX__2019_2020__33[[#This Row],[Close]])</f>
        <v>22.25</v>
      </c>
      <c r="E8354" s="50" t="s">
        <v>21419</v>
      </c>
      <c r="F8354" s="50" t="s">
        <v>17071</v>
      </c>
      <c r="G8354" s="50" t="s">
        <v>21421</v>
      </c>
      <c r="H8354" s="50" t="s">
        <v>21421</v>
      </c>
      <c r="I8354" s="50">
        <f>(DAX__2019_2020__33[[#This Row],[Adj Close]]-DAX__2019_2020__33[[#This Row],[Adj Open]])/DAX__2019_2020__33[[#This Row],[Adj Open]]</f>
        <v>-3.3707865168539325E-2</v>
      </c>
      <c r="J8354" s="50">
        <f>DAX__2019_2020__33[[#This Row],[Adj Close]]-DAX__2019_2020__33[[#This Row],[Adj Open]]</f>
        <v>-0.75</v>
      </c>
      <c r="K8354" s="50">
        <v>423701</v>
      </c>
    </row>
    <row r="8355" spans="1:11" x14ac:dyDescent="0.3">
      <c r="A8355" s="51" t="str">
        <f t="shared" si="136"/>
        <v>HFG.DE</v>
      </c>
      <c r="B8355" s="52" t="s">
        <v>356</v>
      </c>
      <c r="C8355" s="50" t="s">
        <v>21422</v>
      </c>
      <c r="D8355" s="50">
        <f>DAX__2019_2020__33[[#This Row],[Open]]*(DAX__2019_2020__33[[#This Row],[Adj Close]]/DAX__2019_2020__33[[#This Row],[Close]])</f>
        <v>21.6</v>
      </c>
      <c r="E8355" s="50" t="s">
        <v>21404</v>
      </c>
      <c r="F8355" s="50" t="s">
        <v>21422</v>
      </c>
      <c r="G8355" s="50" t="s">
        <v>21423</v>
      </c>
      <c r="H8355" s="50" t="s">
        <v>21423</v>
      </c>
      <c r="I8355" s="50">
        <f>(DAX__2019_2020__33[[#This Row],[Adj Close]]-DAX__2019_2020__33[[#This Row],[Adj Open]])/DAX__2019_2020__33[[#This Row],[Adj Open]]</f>
        <v>3.4722222222222217E-2</v>
      </c>
      <c r="J8355" s="50">
        <f>DAX__2019_2020__33[[#This Row],[Adj Close]]-DAX__2019_2020__33[[#This Row],[Adj Open]]</f>
        <v>0.75</v>
      </c>
      <c r="K8355" s="50">
        <v>589304</v>
      </c>
    </row>
    <row r="8356" spans="1:11" x14ac:dyDescent="0.3">
      <c r="A8356" s="51" t="str">
        <f t="shared" si="136"/>
        <v>HFG.DE</v>
      </c>
      <c r="B8356" s="52" t="s">
        <v>357</v>
      </c>
      <c r="C8356" s="50" t="s">
        <v>21413</v>
      </c>
      <c r="D8356" s="50">
        <f>DAX__2019_2020__33[[#This Row],[Open]]*(DAX__2019_2020__33[[#This Row],[Adj Close]]/DAX__2019_2020__33[[#This Row],[Close]])</f>
        <v>22.549999</v>
      </c>
      <c r="E8356" s="50" t="s">
        <v>21405</v>
      </c>
      <c r="F8356" s="50" t="s">
        <v>21410</v>
      </c>
      <c r="G8356" s="50" t="s">
        <v>21408</v>
      </c>
      <c r="H8356" s="50" t="s">
        <v>21408</v>
      </c>
      <c r="I8356" s="50">
        <f>(DAX__2019_2020__33[[#This Row],[Adj Close]]-DAX__2019_2020__33[[#This Row],[Adj Open]])/DAX__2019_2020__33[[#This Row],[Adj Open]]</f>
        <v>1.7738448680197309E-2</v>
      </c>
      <c r="J8356" s="50">
        <f>DAX__2019_2020__33[[#This Row],[Adj Close]]-DAX__2019_2020__33[[#This Row],[Adj Open]]</f>
        <v>0.40000200000000063</v>
      </c>
      <c r="K8356" s="50">
        <v>421257</v>
      </c>
    </row>
    <row r="8357" spans="1:11" x14ac:dyDescent="0.3">
      <c r="A8357" s="51" t="str">
        <f t="shared" si="136"/>
        <v>HFG.DE</v>
      </c>
      <c r="B8357" s="52" t="s">
        <v>358</v>
      </c>
      <c r="C8357" s="50" t="s">
        <v>21405</v>
      </c>
      <c r="D8357" s="50">
        <f>DAX__2019_2020__33[[#This Row],[Open]]*(DAX__2019_2020__33[[#This Row],[Adj Close]]/DAX__2019_2020__33[[#This Row],[Close]])</f>
        <v>23.049999</v>
      </c>
      <c r="E8357" s="50" t="s">
        <v>21424</v>
      </c>
      <c r="F8357" s="50" t="s">
        <v>21425</v>
      </c>
      <c r="G8357" s="50" t="s">
        <v>21401</v>
      </c>
      <c r="H8357" s="50" t="s">
        <v>21401</v>
      </c>
      <c r="I8357" s="50">
        <f>(DAX__2019_2020__33[[#This Row],[Adj Close]]-DAX__2019_2020__33[[#This Row],[Adj Open]])/DAX__2019_2020__33[[#This Row],[Adj Open]]</f>
        <v>-1.3015141562479012E-2</v>
      </c>
      <c r="J8357" s="50">
        <f>DAX__2019_2020__33[[#This Row],[Adj Close]]-DAX__2019_2020__33[[#This Row],[Adj Open]]</f>
        <v>-0.29999899999999968</v>
      </c>
      <c r="K8357" s="50">
        <v>343193</v>
      </c>
    </row>
    <row r="8358" spans="1:11" x14ac:dyDescent="0.3">
      <c r="A8358" s="51" t="str">
        <f t="shared" si="136"/>
        <v>HFG.DE</v>
      </c>
      <c r="B8358" s="52" t="s">
        <v>359</v>
      </c>
      <c r="C8358" s="50" t="s">
        <v>21418</v>
      </c>
      <c r="D8358" s="50">
        <f>DAX__2019_2020__33[[#This Row],[Open]]*(DAX__2019_2020__33[[#This Row],[Adj Close]]/DAX__2019_2020__33[[#This Row],[Close]])</f>
        <v>23</v>
      </c>
      <c r="E8358" s="50" t="s">
        <v>21418</v>
      </c>
      <c r="F8358" s="50" t="s">
        <v>21423</v>
      </c>
      <c r="G8358" s="50" t="s">
        <v>21419</v>
      </c>
      <c r="H8358" s="50" t="s">
        <v>21419</v>
      </c>
      <c r="I8358" s="50">
        <f>(DAX__2019_2020__33[[#This Row],[Adj Close]]-DAX__2019_2020__33[[#This Row],[Adj Open]])/DAX__2019_2020__33[[#This Row],[Adj Open]]</f>
        <v>-1.7391304347826025E-2</v>
      </c>
      <c r="J8358" s="50">
        <f>DAX__2019_2020__33[[#This Row],[Adj Close]]-DAX__2019_2020__33[[#This Row],[Adj Open]]</f>
        <v>-0.39999999999999858</v>
      </c>
      <c r="K8358" s="50">
        <v>256503</v>
      </c>
    </row>
    <row r="8359" spans="1:11" x14ac:dyDescent="0.3">
      <c r="A8359" s="51" t="str">
        <f t="shared" si="136"/>
        <v>HFG.DE</v>
      </c>
      <c r="B8359" s="52" t="s">
        <v>360</v>
      </c>
      <c r="C8359" s="50" t="s">
        <v>21413</v>
      </c>
      <c r="D8359" s="50">
        <f>DAX__2019_2020__33[[#This Row],[Open]]*(DAX__2019_2020__33[[#This Row],[Adj Close]]/DAX__2019_2020__33[[#This Row],[Close]])</f>
        <v>22.549999</v>
      </c>
      <c r="E8359" s="50" t="s">
        <v>21402</v>
      </c>
      <c r="F8359" s="50" t="s">
        <v>21423</v>
      </c>
      <c r="G8359" s="50" t="s">
        <v>21413</v>
      </c>
      <c r="H8359" s="50" t="s">
        <v>21413</v>
      </c>
      <c r="I8359" s="50">
        <f>(DAX__2019_2020__33[[#This Row],[Adj Close]]-DAX__2019_2020__33[[#This Row],[Adj Open]])/DAX__2019_2020__33[[#This Row],[Adj Open]]</f>
        <v>0</v>
      </c>
      <c r="J8359" s="50">
        <f>DAX__2019_2020__33[[#This Row],[Adj Close]]-DAX__2019_2020__33[[#This Row],[Adj Open]]</f>
        <v>0</v>
      </c>
      <c r="K8359" s="50">
        <v>182049</v>
      </c>
    </row>
    <row r="8360" spans="1:11" x14ac:dyDescent="0.3">
      <c r="A8360" s="51" t="str">
        <f t="shared" si="136"/>
        <v>HFG.DE</v>
      </c>
      <c r="B8360" s="52" t="s">
        <v>361</v>
      </c>
      <c r="C8360" s="50" t="s">
        <v>21419</v>
      </c>
      <c r="D8360" s="50">
        <f>DAX__2019_2020__33[[#This Row],[Open]]*(DAX__2019_2020__33[[#This Row],[Adj Close]]/DAX__2019_2020__33[[#This Row],[Close]])</f>
        <v>22.6</v>
      </c>
      <c r="E8360" s="50" t="s">
        <v>21426</v>
      </c>
      <c r="F8360" s="50" t="s">
        <v>21417</v>
      </c>
      <c r="G8360" s="50" t="s">
        <v>21401</v>
      </c>
      <c r="H8360" s="50" t="s">
        <v>21401</v>
      </c>
      <c r="I8360" s="50">
        <f>(DAX__2019_2020__33[[#This Row],[Adj Close]]-DAX__2019_2020__33[[#This Row],[Adj Open]])/DAX__2019_2020__33[[#This Row],[Adj Open]]</f>
        <v>6.6371681415928569E-3</v>
      </c>
      <c r="J8360" s="50">
        <f>DAX__2019_2020__33[[#This Row],[Adj Close]]-DAX__2019_2020__33[[#This Row],[Adj Open]]</f>
        <v>0.14999999999999858</v>
      </c>
      <c r="K8360" s="50">
        <v>219559</v>
      </c>
    </row>
    <row r="8361" spans="1:11" x14ac:dyDescent="0.3">
      <c r="A8361" s="51" t="str">
        <f t="shared" si="136"/>
        <v>HFG.DE</v>
      </c>
      <c r="B8361" s="52" t="s">
        <v>362</v>
      </c>
      <c r="C8361" s="50" t="s">
        <v>21426</v>
      </c>
      <c r="D8361" s="50">
        <f>DAX__2019_2020__33[[#This Row],[Open]]*(DAX__2019_2020__33[[#This Row],[Adj Close]]/DAX__2019_2020__33[[#This Row],[Close]])</f>
        <v>22.799999</v>
      </c>
      <c r="E8361" s="50" t="s">
        <v>17097</v>
      </c>
      <c r="F8361" s="50" t="s">
        <v>21401</v>
      </c>
      <c r="G8361" s="50" t="s">
        <v>21409</v>
      </c>
      <c r="H8361" s="50" t="s">
        <v>21409</v>
      </c>
      <c r="I8361" s="50">
        <f>(DAX__2019_2020__33[[#This Row],[Adj Close]]-DAX__2019_2020__33[[#This Row],[Adj Open]])/DAX__2019_2020__33[[#This Row],[Adj Open]]</f>
        <v>3.0701799592184206E-2</v>
      </c>
      <c r="J8361" s="50">
        <f>DAX__2019_2020__33[[#This Row],[Adj Close]]-DAX__2019_2020__33[[#This Row],[Adj Open]]</f>
        <v>0.70000100000000032</v>
      </c>
      <c r="K8361" s="50">
        <v>244382</v>
      </c>
    </row>
    <row r="8362" spans="1:11" x14ac:dyDescent="0.3">
      <c r="A8362" s="51" t="str">
        <f t="shared" si="136"/>
        <v>HFG.DE</v>
      </c>
      <c r="B8362" s="52" t="s">
        <v>363</v>
      </c>
      <c r="C8362" s="50" t="s">
        <v>21395</v>
      </c>
      <c r="D8362" s="50">
        <f>DAX__2019_2020__33[[#This Row],[Open]]*(DAX__2019_2020__33[[#This Row],[Adj Close]]/DAX__2019_2020__33[[#This Row],[Close]])</f>
        <v>23.6</v>
      </c>
      <c r="E8362" s="50" t="s">
        <v>21427</v>
      </c>
      <c r="F8362" s="50" t="s">
        <v>21408</v>
      </c>
      <c r="G8362" s="50" t="s">
        <v>21428</v>
      </c>
      <c r="H8362" s="50" t="s">
        <v>21428</v>
      </c>
      <c r="I8362" s="50">
        <f>(DAX__2019_2020__33[[#This Row],[Adj Close]]-DAX__2019_2020__33[[#This Row],[Adj Open]])/DAX__2019_2020__33[[#This Row],[Adj Open]]</f>
        <v>6.3559322033897702E-3</v>
      </c>
      <c r="J8362" s="50">
        <f>DAX__2019_2020__33[[#This Row],[Adj Close]]-DAX__2019_2020__33[[#This Row],[Adj Open]]</f>
        <v>0.14999999999999858</v>
      </c>
      <c r="K8362" s="50">
        <v>384005</v>
      </c>
    </row>
    <row r="8363" spans="1:11" x14ac:dyDescent="0.3">
      <c r="A8363" s="51" t="str">
        <f t="shared" si="136"/>
        <v>HFG.DE</v>
      </c>
      <c r="B8363" s="52" t="s">
        <v>364</v>
      </c>
      <c r="C8363" s="50" t="s">
        <v>21396</v>
      </c>
      <c r="D8363" s="50">
        <f>DAX__2019_2020__33[[#This Row],[Open]]*(DAX__2019_2020__33[[#This Row],[Adj Close]]/DAX__2019_2020__33[[#This Row],[Close]])</f>
        <v>23.65</v>
      </c>
      <c r="E8363" s="50" t="s">
        <v>21428</v>
      </c>
      <c r="F8363" s="50" t="s">
        <v>21412</v>
      </c>
      <c r="G8363" s="50" t="s">
        <v>21429</v>
      </c>
      <c r="H8363" s="50" t="s">
        <v>21429</v>
      </c>
      <c r="I8363" s="50">
        <f>(DAX__2019_2020__33[[#This Row],[Adj Close]]-DAX__2019_2020__33[[#This Row],[Adj Open]])/DAX__2019_2020__33[[#This Row],[Adj Open]]</f>
        <v>-8.4566173361521474E-3</v>
      </c>
      <c r="J8363" s="50">
        <f>DAX__2019_2020__33[[#This Row],[Adj Close]]-DAX__2019_2020__33[[#This Row],[Adj Open]]</f>
        <v>-0.19999899999999826</v>
      </c>
      <c r="K8363" s="50">
        <v>368100</v>
      </c>
    </row>
    <row r="8364" spans="1:11" x14ac:dyDescent="0.3">
      <c r="A8364" s="51" t="str">
        <f t="shared" si="136"/>
        <v>HFG.DE</v>
      </c>
      <c r="B8364" s="52" t="s">
        <v>365</v>
      </c>
      <c r="C8364" s="50" t="s">
        <v>21403</v>
      </c>
      <c r="D8364" s="50">
        <f>DAX__2019_2020__33[[#This Row],[Open]]*(DAX__2019_2020__33[[#This Row],[Adj Close]]/DAX__2019_2020__33[[#This Row],[Close]])</f>
        <v>23.35</v>
      </c>
      <c r="E8364" s="50" t="s">
        <v>21409</v>
      </c>
      <c r="F8364" s="50" t="s">
        <v>21404</v>
      </c>
      <c r="G8364" s="50" t="s">
        <v>21415</v>
      </c>
      <c r="H8364" s="50" t="s">
        <v>21415</v>
      </c>
      <c r="I8364" s="50">
        <f>(DAX__2019_2020__33[[#This Row],[Adj Close]]-DAX__2019_2020__33[[#This Row],[Adj Open]])/DAX__2019_2020__33[[#This Row],[Adj Open]]</f>
        <v>-6.4239400428265994E-3</v>
      </c>
      <c r="J8364" s="50">
        <f>DAX__2019_2020__33[[#This Row],[Adj Close]]-DAX__2019_2020__33[[#This Row],[Adj Open]]</f>
        <v>-0.1499990000000011</v>
      </c>
      <c r="K8364" s="50">
        <v>371575</v>
      </c>
    </row>
    <row r="8365" spans="1:11" x14ac:dyDescent="0.3">
      <c r="A8365" s="51" t="str">
        <f t="shared" si="136"/>
        <v>HFG.DE</v>
      </c>
      <c r="B8365" s="52" t="s">
        <v>366</v>
      </c>
      <c r="C8365" s="50" t="s">
        <v>21403</v>
      </c>
      <c r="D8365" s="50">
        <f>DAX__2019_2020__33[[#This Row],[Open]]*(DAX__2019_2020__33[[#This Row],[Adj Close]]/DAX__2019_2020__33[[#This Row],[Close]])</f>
        <v>23.35</v>
      </c>
      <c r="E8365" s="50" t="s">
        <v>21430</v>
      </c>
      <c r="F8365" s="50" t="s">
        <v>21405</v>
      </c>
      <c r="G8365" s="50" t="s">
        <v>16004</v>
      </c>
      <c r="H8365" s="50" t="s">
        <v>16004</v>
      </c>
      <c r="I8365" s="50">
        <f>(DAX__2019_2020__33[[#This Row],[Adj Close]]-DAX__2019_2020__33[[#This Row],[Adj Open]])/DAX__2019_2020__33[[#This Row],[Adj Open]]</f>
        <v>3.2119914346895075E-2</v>
      </c>
      <c r="J8365" s="50">
        <f>DAX__2019_2020__33[[#This Row],[Adj Close]]-DAX__2019_2020__33[[#This Row],[Adj Open]]</f>
        <v>0.75</v>
      </c>
      <c r="K8365" s="50">
        <v>275458</v>
      </c>
    </row>
    <row r="8366" spans="1:11" x14ac:dyDescent="0.3">
      <c r="A8366" s="51" t="str">
        <f t="shared" si="136"/>
        <v>HFG.DE</v>
      </c>
      <c r="B8366" s="52" t="s">
        <v>367</v>
      </c>
      <c r="C8366" s="50" t="s">
        <v>21406</v>
      </c>
      <c r="D8366" s="50">
        <f>DAX__2019_2020__33[[#This Row],[Open]]*(DAX__2019_2020__33[[#This Row],[Adj Close]]/DAX__2019_2020__33[[#This Row],[Close]])</f>
        <v>24</v>
      </c>
      <c r="E8366" s="50" t="s">
        <v>21431</v>
      </c>
      <c r="F8366" s="50" t="s">
        <v>21408</v>
      </c>
      <c r="G8366" s="50" t="s">
        <v>21432</v>
      </c>
      <c r="H8366" s="50" t="s">
        <v>21432</v>
      </c>
      <c r="I8366" s="50">
        <f>(DAX__2019_2020__33[[#This Row],[Adj Close]]-DAX__2019_2020__33[[#This Row],[Adj Open]])/DAX__2019_2020__33[[#This Row],[Adj Open]]</f>
        <v>-1.249995833333332E-2</v>
      </c>
      <c r="J8366" s="50">
        <f>DAX__2019_2020__33[[#This Row],[Adj Close]]-DAX__2019_2020__33[[#This Row],[Adj Open]]</f>
        <v>-0.29999899999999968</v>
      </c>
      <c r="K8366" s="50">
        <v>441286</v>
      </c>
    </row>
    <row r="8367" spans="1:11" x14ac:dyDescent="0.3">
      <c r="A8367" s="51" t="str">
        <f t="shared" si="136"/>
        <v>HFG.DE</v>
      </c>
      <c r="B8367" s="52" t="s">
        <v>368</v>
      </c>
      <c r="C8367" s="50" t="s">
        <v>21433</v>
      </c>
      <c r="D8367" s="50">
        <f>DAX__2019_2020__33[[#This Row],[Open]]*(DAX__2019_2020__33[[#This Row],[Adj Close]]/DAX__2019_2020__33[[#This Row],[Close]])</f>
        <v>23.9</v>
      </c>
      <c r="E8367" s="50" t="s">
        <v>16114</v>
      </c>
      <c r="F8367" s="50" t="s">
        <v>21433</v>
      </c>
      <c r="G8367" s="50" t="s">
        <v>21434</v>
      </c>
      <c r="H8367" s="50" t="s">
        <v>21434</v>
      </c>
      <c r="I8367" s="50">
        <f>(DAX__2019_2020__33[[#This Row],[Adj Close]]-DAX__2019_2020__33[[#This Row],[Adj Open]])/DAX__2019_2020__33[[#This Row],[Adj Open]]</f>
        <v>1.8828451882845307E-2</v>
      </c>
      <c r="J8367" s="50">
        <f>DAX__2019_2020__33[[#This Row],[Adj Close]]-DAX__2019_2020__33[[#This Row],[Adj Open]]</f>
        <v>0.45000000000000284</v>
      </c>
      <c r="K8367" s="50">
        <v>767997</v>
      </c>
    </row>
    <row r="8368" spans="1:11" x14ac:dyDescent="0.3">
      <c r="A8368" s="51" t="str">
        <f t="shared" si="136"/>
        <v>HFG.DE</v>
      </c>
      <c r="B8368" s="52" t="s">
        <v>369</v>
      </c>
      <c r="C8368" s="50" t="s">
        <v>21434</v>
      </c>
      <c r="D8368" s="50">
        <f>DAX__2019_2020__33[[#This Row],[Open]]*(DAX__2019_2020__33[[#This Row],[Adj Close]]/DAX__2019_2020__33[[#This Row],[Close]])</f>
        <v>24.35</v>
      </c>
      <c r="E8368" s="50" t="s">
        <v>17051</v>
      </c>
      <c r="F8368" s="50" t="s">
        <v>21412</v>
      </c>
      <c r="G8368" s="50" t="s">
        <v>21432</v>
      </c>
      <c r="H8368" s="50" t="s">
        <v>21432</v>
      </c>
      <c r="I8368" s="50">
        <f>(DAX__2019_2020__33[[#This Row],[Adj Close]]-DAX__2019_2020__33[[#This Row],[Adj Open]])/DAX__2019_2020__33[[#This Row],[Adj Open]]</f>
        <v>-2.6694004106776224E-2</v>
      </c>
      <c r="J8368" s="50">
        <f>DAX__2019_2020__33[[#This Row],[Adj Close]]-DAX__2019_2020__33[[#This Row],[Adj Open]]</f>
        <v>-0.6499990000000011</v>
      </c>
      <c r="K8368" s="50">
        <v>705161</v>
      </c>
    </row>
    <row r="8369" spans="1:11" x14ac:dyDescent="0.3">
      <c r="A8369" s="51" t="str">
        <f t="shared" si="136"/>
        <v>HFG.DE</v>
      </c>
      <c r="B8369" s="52" t="s">
        <v>370</v>
      </c>
      <c r="C8369" s="50" t="s">
        <v>21428</v>
      </c>
      <c r="D8369" s="50">
        <f>DAX__2019_2020__33[[#This Row],[Open]]*(DAX__2019_2020__33[[#This Row],[Adj Close]]/DAX__2019_2020__33[[#This Row],[Close]])</f>
        <v>23.75</v>
      </c>
      <c r="E8369" s="50" t="s">
        <v>21435</v>
      </c>
      <c r="F8369" s="50" t="s">
        <v>21409</v>
      </c>
      <c r="G8369" s="50" t="s">
        <v>21406</v>
      </c>
      <c r="H8369" s="50" t="s">
        <v>21406</v>
      </c>
      <c r="I8369" s="50">
        <f>(DAX__2019_2020__33[[#This Row],[Adj Close]]-DAX__2019_2020__33[[#This Row],[Adj Open]])/DAX__2019_2020__33[[#This Row],[Adj Open]]</f>
        <v>1.0526315789473684E-2</v>
      </c>
      <c r="J8369" s="50">
        <f>DAX__2019_2020__33[[#This Row],[Adj Close]]-DAX__2019_2020__33[[#This Row],[Adj Open]]</f>
        <v>0.25</v>
      </c>
      <c r="K8369" s="50">
        <v>484192</v>
      </c>
    </row>
    <row r="8370" spans="1:11" x14ac:dyDescent="0.3">
      <c r="A8370" s="51" t="str">
        <f t="shared" si="136"/>
        <v>HFG.DE</v>
      </c>
      <c r="B8370" s="52" t="s">
        <v>371</v>
      </c>
      <c r="C8370" s="50" t="s">
        <v>21425</v>
      </c>
      <c r="D8370" s="50">
        <f>DAX__2019_2020__33[[#This Row],[Open]]*(DAX__2019_2020__33[[#This Row],[Adj Close]]/DAX__2019_2020__33[[#This Row],[Close]])</f>
        <v>22.700001</v>
      </c>
      <c r="E8370" s="50" t="s">
        <v>21436</v>
      </c>
      <c r="F8370" s="50" t="s">
        <v>17092</v>
      </c>
      <c r="G8370" s="50" t="s">
        <v>21437</v>
      </c>
      <c r="H8370" s="50" t="s">
        <v>21437</v>
      </c>
      <c r="I8370" s="50">
        <f>(DAX__2019_2020__33[[#This Row],[Adj Close]]-DAX__2019_2020__33[[#This Row],[Adj Open]])/DAX__2019_2020__33[[#This Row],[Adj Open]]</f>
        <v>-3.7444976324009803E-2</v>
      </c>
      <c r="J8370" s="50">
        <f>DAX__2019_2020__33[[#This Row],[Adj Close]]-DAX__2019_2020__33[[#This Row],[Adj Open]]</f>
        <v>-0.8500009999999989</v>
      </c>
      <c r="K8370" s="50">
        <v>804333</v>
      </c>
    </row>
    <row r="8371" spans="1:11" x14ac:dyDescent="0.3">
      <c r="A8371" s="51" t="str">
        <f t="shared" si="136"/>
        <v>HFG.DE</v>
      </c>
      <c r="B8371" s="52" t="s">
        <v>372</v>
      </c>
      <c r="C8371" s="50" t="s">
        <v>21438</v>
      </c>
      <c r="D8371" s="50">
        <f>DAX__2019_2020__33[[#This Row],[Open]]*(DAX__2019_2020__33[[#This Row],[Adj Close]]/DAX__2019_2020__33[[#This Row],[Close]])</f>
        <v>22</v>
      </c>
      <c r="E8371" s="50" t="s">
        <v>21439</v>
      </c>
      <c r="F8371" s="50" t="s">
        <v>21440</v>
      </c>
      <c r="G8371" s="50" t="s">
        <v>21421</v>
      </c>
      <c r="H8371" s="50" t="s">
        <v>21421</v>
      </c>
      <c r="I8371" s="50">
        <f>(DAX__2019_2020__33[[#This Row],[Adj Close]]-DAX__2019_2020__33[[#This Row],[Adj Open]])/DAX__2019_2020__33[[#This Row],[Adj Open]]</f>
        <v>-2.2727272727272728E-2</v>
      </c>
      <c r="J8371" s="50">
        <f>DAX__2019_2020__33[[#This Row],[Adj Close]]-DAX__2019_2020__33[[#This Row],[Adj Open]]</f>
        <v>-0.5</v>
      </c>
      <c r="K8371" s="50">
        <v>563945</v>
      </c>
    </row>
    <row r="8372" spans="1:11" x14ac:dyDescent="0.3">
      <c r="A8372" s="51" t="str">
        <f t="shared" si="136"/>
        <v>HFG.DE</v>
      </c>
      <c r="B8372" s="52" t="s">
        <v>373</v>
      </c>
      <c r="C8372" s="50" t="s">
        <v>21380</v>
      </c>
      <c r="D8372" s="50">
        <f>DAX__2019_2020__33[[#This Row],[Open]]*(DAX__2019_2020__33[[#This Row],[Adj Close]]/DAX__2019_2020__33[[#This Row],[Close]])</f>
        <v>20.100000000000001</v>
      </c>
      <c r="E8372" s="50" t="s">
        <v>17098</v>
      </c>
      <c r="F8372" s="50" t="s">
        <v>21441</v>
      </c>
      <c r="G8372" s="50" t="s">
        <v>21437</v>
      </c>
      <c r="H8372" s="50" t="s">
        <v>21437</v>
      </c>
      <c r="I8372" s="50">
        <f>(DAX__2019_2020__33[[#This Row],[Adj Close]]-DAX__2019_2020__33[[#This Row],[Adj Open]])/DAX__2019_2020__33[[#This Row],[Adj Open]]</f>
        <v>8.7064676616915415E-2</v>
      </c>
      <c r="J8372" s="50">
        <f>DAX__2019_2020__33[[#This Row],[Adj Close]]-DAX__2019_2020__33[[#This Row],[Adj Open]]</f>
        <v>1.75</v>
      </c>
      <c r="K8372" s="50">
        <v>1287989</v>
      </c>
    </row>
    <row r="8373" spans="1:11" x14ac:dyDescent="0.3">
      <c r="A8373" s="51" t="str">
        <f t="shared" si="136"/>
        <v>HFG.DE</v>
      </c>
      <c r="B8373" s="52" t="s">
        <v>374</v>
      </c>
      <c r="C8373" s="50" t="s">
        <v>21442</v>
      </c>
      <c r="D8373" s="50">
        <f>DAX__2019_2020__33[[#This Row],[Open]]*(DAX__2019_2020__33[[#This Row],[Adj Close]]/DAX__2019_2020__33[[#This Row],[Close]])</f>
        <v>21.299999</v>
      </c>
      <c r="E8373" s="50" t="s">
        <v>17064</v>
      </c>
      <c r="F8373" s="50" t="s">
        <v>21443</v>
      </c>
      <c r="G8373" s="50" t="s">
        <v>21444</v>
      </c>
      <c r="H8373" s="50" t="s">
        <v>21444</v>
      </c>
      <c r="I8373" s="50">
        <f>(DAX__2019_2020__33[[#This Row],[Adj Close]]-DAX__2019_2020__33[[#This Row],[Adj Open]])/DAX__2019_2020__33[[#This Row],[Adj Open]]</f>
        <v>-2.3474179505830025E-2</v>
      </c>
      <c r="J8373" s="50">
        <f>DAX__2019_2020__33[[#This Row],[Adj Close]]-DAX__2019_2020__33[[#This Row],[Adj Open]]</f>
        <v>-0.5</v>
      </c>
      <c r="K8373" s="50">
        <v>893489</v>
      </c>
    </row>
    <row r="8374" spans="1:11" x14ac:dyDescent="0.3">
      <c r="A8374" s="51" t="str">
        <f t="shared" si="136"/>
        <v>HFG.DE</v>
      </c>
      <c r="B8374" s="52" t="s">
        <v>375</v>
      </c>
      <c r="C8374" s="50" t="s">
        <v>21383</v>
      </c>
      <c r="D8374" s="50">
        <f>DAX__2019_2020__33[[#This Row],[Open]]*(DAX__2019_2020__33[[#This Row],[Adj Close]]/DAX__2019_2020__33[[#This Row],[Close]])</f>
        <v>19.98</v>
      </c>
      <c r="E8374" s="50" t="s">
        <v>17098</v>
      </c>
      <c r="F8374" s="50" t="s">
        <v>21445</v>
      </c>
      <c r="G8374" s="50" t="s">
        <v>17098</v>
      </c>
      <c r="H8374" s="50" t="s">
        <v>17098</v>
      </c>
      <c r="I8374" s="50">
        <f>(DAX__2019_2020__33[[#This Row],[Adj Close]]-DAX__2019_2020__33[[#This Row],[Adj Open]])/DAX__2019_2020__33[[#This Row],[Adj Open]]</f>
        <v>9.8598648648648646E-2</v>
      </c>
      <c r="J8374" s="50">
        <f>DAX__2019_2020__33[[#This Row],[Adj Close]]-DAX__2019_2020__33[[#This Row],[Adj Open]]</f>
        <v>1.9700009999999999</v>
      </c>
      <c r="K8374" s="50">
        <v>1840812</v>
      </c>
    </row>
    <row r="8375" spans="1:11" x14ac:dyDescent="0.3">
      <c r="A8375" s="51" t="str">
        <f t="shared" si="136"/>
        <v>HFG.DE</v>
      </c>
      <c r="B8375" s="52" t="s">
        <v>376</v>
      </c>
      <c r="C8375" s="50" t="s">
        <v>21411</v>
      </c>
      <c r="D8375" s="50">
        <f>DAX__2019_2020__33[[#This Row],[Open]]*(DAX__2019_2020__33[[#This Row],[Adj Close]]/DAX__2019_2020__33[[#This Row],[Close]])</f>
        <v>23.1</v>
      </c>
      <c r="E8375" s="50" t="s">
        <v>21424</v>
      </c>
      <c r="F8375" s="50" t="s">
        <v>21398</v>
      </c>
      <c r="G8375" s="50" t="s">
        <v>21446</v>
      </c>
      <c r="H8375" s="50" t="s">
        <v>21446</v>
      </c>
      <c r="I8375" s="50">
        <f>(DAX__2019_2020__33[[#This Row],[Adj Close]]-DAX__2019_2020__33[[#This Row],[Adj Open]])/DAX__2019_2020__33[[#This Row],[Adj Open]]</f>
        <v>-4.3290043290043288E-2</v>
      </c>
      <c r="J8375" s="50">
        <f>DAX__2019_2020__33[[#This Row],[Adj Close]]-DAX__2019_2020__33[[#This Row],[Adj Open]]</f>
        <v>-1</v>
      </c>
      <c r="K8375" s="50">
        <v>1494919</v>
      </c>
    </row>
    <row r="8376" spans="1:11" x14ac:dyDescent="0.3">
      <c r="A8376" s="51" t="str">
        <f t="shared" si="136"/>
        <v>HFG.DE</v>
      </c>
      <c r="B8376" s="52" t="s">
        <v>377</v>
      </c>
      <c r="C8376" s="50" t="s">
        <v>21395</v>
      </c>
      <c r="D8376" s="50">
        <f>DAX__2019_2020__33[[#This Row],[Open]]*(DAX__2019_2020__33[[#This Row],[Adj Close]]/DAX__2019_2020__33[[#This Row],[Close]])</f>
        <v>23.6</v>
      </c>
      <c r="E8376" s="50" t="s">
        <v>17126</v>
      </c>
      <c r="F8376" s="50" t="s">
        <v>21404</v>
      </c>
      <c r="G8376" s="50" t="s">
        <v>21408</v>
      </c>
      <c r="H8376" s="50" t="s">
        <v>21408</v>
      </c>
      <c r="I8376" s="50">
        <f>(DAX__2019_2020__33[[#This Row],[Adj Close]]-DAX__2019_2020__33[[#This Row],[Adj Open]])/DAX__2019_2020__33[[#This Row],[Adj Open]]</f>
        <v>-2.754233050847462E-2</v>
      </c>
      <c r="J8376" s="50">
        <f>DAX__2019_2020__33[[#This Row],[Adj Close]]-DAX__2019_2020__33[[#This Row],[Adj Open]]</f>
        <v>-0.6499990000000011</v>
      </c>
      <c r="K8376" s="50">
        <v>1502685</v>
      </c>
    </row>
    <row r="8377" spans="1:11" x14ac:dyDescent="0.3">
      <c r="A8377" s="51" t="str">
        <f t="shared" si="136"/>
        <v>HFG.DE</v>
      </c>
      <c r="B8377" s="52" t="s">
        <v>378</v>
      </c>
      <c r="C8377" s="50" t="s">
        <v>21432</v>
      </c>
      <c r="D8377" s="50">
        <f>DAX__2019_2020__33[[#This Row],[Open]]*(DAX__2019_2020__33[[#This Row],[Adj Close]]/DAX__2019_2020__33[[#This Row],[Close]])</f>
        <v>23.700001</v>
      </c>
      <c r="E8377" s="50" t="s">
        <v>21447</v>
      </c>
      <c r="F8377" s="50" t="s">
        <v>21405</v>
      </c>
      <c r="G8377" s="50" t="s">
        <v>17144</v>
      </c>
      <c r="H8377" s="50" t="s">
        <v>17144</v>
      </c>
      <c r="I8377" s="50">
        <f>(DAX__2019_2020__33[[#This Row],[Adj Close]]-DAX__2019_2020__33[[#This Row],[Adj Open]])/DAX__2019_2020__33[[#This Row],[Adj Open]]</f>
        <v>5.485227616657061E-2</v>
      </c>
      <c r="J8377" s="50">
        <f>DAX__2019_2020__33[[#This Row],[Adj Close]]-DAX__2019_2020__33[[#This Row],[Adj Open]]</f>
        <v>1.2999989999999997</v>
      </c>
      <c r="K8377" s="50">
        <v>1846463</v>
      </c>
    </row>
    <row r="8378" spans="1:11" x14ac:dyDescent="0.3">
      <c r="A8378" s="51" t="str">
        <f t="shared" si="136"/>
        <v>HFG.DE</v>
      </c>
      <c r="B8378" s="52" t="s">
        <v>379</v>
      </c>
      <c r="C8378" s="50" t="s">
        <v>17195</v>
      </c>
      <c r="D8378" s="50">
        <f>DAX__2019_2020__33[[#This Row],[Open]]*(DAX__2019_2020__33[[#This Row],[Adj Close]]/DAX__2019_2020__33[[#This Row],[Close]])</f>
        <v>26.9</v>
      </c>
      <c r="E8378" s="50" t="s">
        <v>17205</v>
      </c>
      <c r="F8378" s="50" t="s">
        <v>21448</v>
      </c>
      <c r="G8378" s="50" t="s">
        <v>21449</v>
      </c>
      <c r="H8378" s="50" t="s">
        <v>21449</v>
      </c>
      <c r="I8378" s="50">
        <f>(DAX__2019_2020__33[[#This Row],[Adj Close]]-DAX__2019_2020__33[[#This Row],[Adj Open]])/DAX__2019_2020__33[[#This Row],[Adj Open]]</f>
        <v>-2.2304869888475798E-2</v>
      </c>
      <c r="J8378" s="50">
        <f>DAX__2019_2020__33[[#This Row],[Adj Close]]-DAX__2019_2020__33[[#This Row],[Adj Open]]</f>
        <v>-0.6000009999999989</v>
      </c>
      <c r="K8378" s="50">
        <v>2155828</v>
      </c>
    </row>
    <row r="8379" spans="1:11" x14ac:dyDescent="0.3">
      <c r="A8379" s="51" t="str">
        <f t="shared" si="136"/>
        <v>HFG.DE</v>
      </c>
      <c r="B8379" s="52" t="s">
        <v>380</v>
      </c>
      <c r="C8379" s="50" t="s">
        <v>21450</v>
      </c>
      <c r="D8379" s="50">
        <f>DAX__2019_2020__33[[#This Row],[Open]]*(DAX__2019_2020__33[[#This Row],[Adj Close]]/DAX__2019_2020__33[[#This Row],[Close]])</f>
        <v>25.6</v>
      </c>
      <c r="E8379" s="50" t="s">
        <v>21451</v>
      </c>
      <c r="F8379" s="50" t="s">
        <v>21448</v>
      </c>
      <c r="G8379" s="50" t="s">
        <v>21452</v>
      </c>
      <c r="H8379" s="50" t="s">
        <v>21452</v>
      </c>
      <c r="I8379" s="50">
        <f>(DAX__2019_2020__33[[#This Row],[Adj Close]]-DAX__2019_2020__33[[#This Row],[Adj Open]])/DAX__2019_2020__33[[#This Row],[Adj Open]]</f>
        <v>-3.1250039062500068E-2</v>
      </c>
      <c r="J8379" s="50">
        <f>DAX__2019_2020__33[[#This Row],[Adj Close]]-DAX__2019_2020__33[[#This Row],[Adj Open]]</f>
        <v>-0.80000100000000174</v>
      </c>
      <c r="K8379" s="50">
        <v>1212653</v>
      </c>
    </row>
    <row r="8380" spans="1:11" x14ac:dyDescent="0.3">
      <c r="A8380" s="51" t="str">
        <f t="shared" si="136"/>
        <v>HFG.DE</v>
      </c>
      <c r="B8380" s="52" t="s">
        <v>381</v>
      </c>
      <c r="C8380" s="50" t="s">
        <v>21425</v>
      </c>
      <c r="D8380" s="50">
        <f>DAX__2019_2020__33[[#This Row],[Open]]*(DAX__2019_2020__33[[#This Row],[Adj Close]]/DAX__2019_2020__33[[#This Row],[Close]])</f>
        <v>22.700001</v>
      </c>
      <c r="E8380" s="50" t="s">
        <v>21428</v>
      </c>
      <c r="F8380" s="50" t="s">
        <v>17098</v>
      </c>
      <c r="G8380" s="50" t="s">
        <v>21436</v>
      </c>
      <c r="H8380" s="50" t="s">
        <v>21436</v>
      </c>
      <c r="I8380" s="50">
        <f>(DAX__2019_2020__33[[#This Row],[Adj Close]]-DAX__2019_2020__33[[#This Row],[Adj Open]])/DAX__2019_2020__33[[#This Row],[Adj Open]]</f>
        <v>2.4229029769646252E-2</v>
      </c>
      <c r="J8380" s="50">
        <f>DAX__2019_2020__33[[#This Row],[Adj Close]]-DAX__2019_2020__33[[#This Row],[Adj Open]]</f>
        <v>0.54999899999999968</v>
      </c>
      <c r="K8380" s="50">
        <v>1485552</v>
      </c>
    </row>
    <row r="8381" spans="1:11" x14ac:dyDescent="0.3">
      <c r="A8381" s="51" t="str">
        <f t="shared" si="136"/>
        <v>HFG.DE</v>
      </c>
      <c r="B8381" s="52" t="s">
        <v>382</v>
      </c>
      <c r="C8381" s="50" t="s">
        <v>21395</v>
      </c>
      <c r="D8381" s="50">
        <f>DAX__2019_2020__33[[#This Row],[Open]]*(DAX__2019_2020__33[[#This Row],[Adj Close]]/DAX__2019_2020__33[[#This Row],[Close]])</f>
        <v>23.6</v>
      </c>
      <c r="E8381" s="50" t="s">
        <v>17126</v>
      </c>
      <c r="F8381" s="50" t="s">
        <v>21446</v>
      </c>
      <c r="G8381" s="50" t="s">
        <v>21453</v>
      </c>
      <c r="H8381" s="50" t="s">
        <v>21453</v>
      </c>
      <c r="I8381" s="50">
        <f>(DAX__2019_2020__33[[#This Row],[Adj Close]]-DAX__2019_2020__33[[#This Row],[Adj Open]])/DAX__2019_2020__33[[#This Row],[Adj Open]]</f>
        <v>-5.9321991525423771E-2</v>
      </c>
      <c r="J8381" s="50">
        <f>DAX__2019_2020__33[[#This Row],[Adj Close]]-DAX__2019_2020__33[[#This Row],[Adj Open]]</f>
        <v>-1.3999990000000011</v>
      </c>
      <c r="K8381" s="50">
        <v>1578109</v>
      </c>
    </row>
    <row r="8382" spans="1:11" x14ac:dyDescent="0.3">
      <c r="A8382" s="51" t="str">
        <f t="shared" si="136"/>
        <v>HFG.DE</v>
      </c>
      <c r="B8382" s="52" t="s">
        <v>383</v>
      </c>
      <c r="C8382" s="50" t="s">
        <v>21420</v>
      </c>
      <c r="D8382" s="50">
        <f>DAX__2019_2020__33[[#This Row],[Open]]*(DAX__2019_2020__33[[#This Row],[Adj Close]]/DAX__2019_2020__33[[#This Row],[Close]])</f>
        <v>22.25</v>
      </c>
      <c r="E8382" s="50" t="s">
        <v>21413</v>
      </c>
      <c r="F8382" s="50" t="s">
        <v>21397</v>
      </c>
      <c r="G8382" s="50" t="s">
        <v>21443</v>
      </c>
      <c r="H8382" s="50" t="s">
        <v>21443</v>
      </c>
      <c r="I8382" s="50">
        <f>(DAX__2019_2020__33[[#This Row],[Adj Close]]-DAX__2019_2020__33[[#This Row],[Adj Open]])/DAX__2019_2020__33[[#This Row],[Adj Open]]</f>
        <v>-7.1910112359550624E-2</v>
      </c>
      <c r="J8382" s="50">
        <f>DAX__2019_2020__33[[#This Row],[Adj Close]]-DAX__2019_2020__33[[#This Row],[Adj Open]]</f>
        <v>-1.6000000000000014</v>
      </c>
      <c r="K8382" s="50">
        <v>1251097</v>
      </c>
    </row>
    <row r="8383" spans="1:11" x14ac:dyDescent="0.3">
      <c r="A8383" s="51" t="str">
        <f t="shared" si="136"/>
        <v>HFG.DE</v>
      </c>
      <c r="B8383" s="52" t="s">
        <v>384</v>
      </c>
      <c r="C8383" s="50" t="s">
        <v>21388</v>
      </c>
      <c r="D8383" s="50">
        <f>DAX__2019_2020__33[[#This Row],[Open]]*(DAX__2019_2020__33[[#This Row],[Adj Close]]/DAX__2019_2020__33[[#This Row],[Close]])</f>
        <v>19.34</v>
      </c>
      <c r="E8383" s="50" t="s">
        <v>21391</v>
      </c>
      <c r="F8383" s="50" t="s">
        <v>21367</v>
      </c>
      <c r="G8383" s="50" t="s">
        <v>21346</v>
      </c>
      <c r="H8383" s="50" t="s">
        <v>21346</v>
      </c>
      <c r="I8383" s="50">
        <f>(DAX__2019_2020__33[[#This Row],[Adj Close]]-DAX__2019_2020__33[[#This Row],[Adj Open]])/DAX__2019_2020__33[[#This Row],[Adj Open]]</f>
        <v>-1.4477817993795172E-2</v>
      </c>
      <c r="J8383" s="50">
        <f>DAX__2019_2020__33[[#This Row],[Adj Close]]-DAX__2019_2020__33[[#This Row],[Adj Open]]</f>
        <v>-0.28000099999999861</v>
      </c>
      <c r="K8383" s="50">
        <v>1295280</v>
      </c>
    </row>
    <row r="8384" spans="1:11" x14ac:dyDescent="0.3">
      <c r="A8384" s="51" t="str">
        <f t="shared" si="136"/>
        <v>HFG.DE</v>
      </c>
      <c r="B8384" s="52" t="s">
        <v>385</v>
      </c>
      <c r="C8384" s="50" t="s">
        <v>21355</v>
      </c>
      <c r="D8384" s="50">
        <f>DAX__2019_2020__33[[#This Row],[Open]]*(DAX__2019_2020__33[[#This Row],[Adj Close]]/DAX__2019_2020__33[[#This Row],[Close]])</f>
        <v>19.32</v>
      </c>
      <c r="E8384" s="50" t="s">
        <v>21394</v>
      </c>
      <c r="F8384" s="50" t="s">
        <v>21370</v>
      </c>
      <c r="G8384" s="50" t="s">
        <v>21454</v>
      </c>
      <c r="H8384" s="50" t="s">
        <v>21454</v>
      </c>
      <c r="I8384" s="50">
        <f>(DAX__2019_2020__33[[#This Row],[Adj Close]]-DAX__2019_2020__33[[#This Row],[Adj Open]])/DAX__2019_2020__33[[#This Row],[Adj Open]]</f>
        <v>-4.4513509316770207E-2</v>
      </c>
      <c r="J8384" s="50">
        <f>DAX__2019_2020__33[[#This Row],[Adj Close]]-DAX__2019_2020__33[[#This Row],[Adj Open]]</f>
        <v>-0.86000100000000046</v>
      </c>
      <c r="K8384" s="50">
        <v>1474394</v>
      </c>
    </row>
    <row r="8385" spans="1:11" x14ac:dyDescent="0.3">
      <c r="A8385" s="51" t="str">
        <f t="shared" si="136"/>
        <v>HFG.DE</v>
      </c>
      <c r="B8385" s="52" t="s">
        <v>386</v>
      </c>
      <c r="C8385" s="50" t="s">
        <v>21455</v>
      </c>
      <c r="D8385" s="50">
        <f>DAX__2019_2020__33[[#This Row],[Open]]*(DAX__2019_2020__33[[#This Row],[Adj Close]]/DAX__2019_2020__33[[#This Row],[Close]])</f>
        <v>17.040001</v>
      </c>
      <c r="E8385" s="50" t="s">
        <v>21456</v>
      </c>
      <c r="F8385" s="50" t="s">
        <v>21457</v>
      </c>
      <c r="G8385" s="50" t="s">
        <v>21352</v>
      </c>
      <c r="H8385" s="50" t="s">
        <v>21352</v>
      </c>
      <c r="I8385" s="50">
        <f>(DAX__2019_2020__33[[#This Row],[Adj Close]]-DAX__2019_2020__33[[#This Row],[Adj Open]])/DAX__2019_2020__33[[#This Row],[Adj Open]]</f>
        <v>0.15492950968723532</v>
      </c>
      <c r="J8385" s="50">
        <f>DAX__2019_2020__33[[#This Row],[Adj Close]]-DAX__2019_2020__33[[#This Row],[Adj Open]]</f>
        <v>2.6399989999999995</v>
      </c>
      <c r="K8385" s="50">
        <v>2206124</v>
      </c>
    </row>
    <row r="8386" spans="1:11" x14ac:dyDescent="0.3">
      <c r="A8386" s="51" t="str">
        <f t="shared" si="136"/>
        <v>HFG.DE</v>
      </c>
      <c r="B8386" s="52" t="s">
        <v>387</v>
      </c>
      <c r="C8386" s="50" t="s">
        <v>21385</v>
      </c>
      <c r="D8386" s="50">
        <f>DAX__2019_2020__33[[#This Row],[Open]]*(DAX__2019_2020__33[[#This Row],[Adj Close]]/DAX__2019_2020__33[[#This Row],[Close]])</f>
        <v>19.920000000000002</v>
      </c>
      <c r="E8386" s="50" t="s">
        <v>21422</v>
      </c>
      <c r="F8386" s="50" t="s">
        <v>21458</v>
      </c>
      <c r="G8386" s="50" t="s">
        <v>21391</v>
      </c>
      <c r="H8386" s="50" t="s">
        <v>21391</v>
      </c>
      <c r="I8386" s="50">
        <f>(DAX__2019_2020__33[[#This Row],[Adj Close]]-DAX__2019_2020__33[[#This Row],[Adj Open]])/DAX__2019_2020__33[[#This Row],[Adj Open]]</f>
        <v>-1.004016064257185E-3</v>
      </c>
      <c r="J8386" s="50">
        <f>DAX__2019_2020__33[[#This Row],[Adj Close]]-DAX__2019_2020__33[[#This Row],[Adj Open]]</f>
        <v>-2.0000000000003126E-2</v>
      </c>
      <c r="K8386" s="50">
        <v>1927145</v>
      </c>
    </row>
    <row r="8387" spans="1:11" x14ac:dyDescent="0.3">
      <c r="A8387" s="51" t="str">
        <f t="shared" si="136"/>
        <v>HFG.DE</v>
      </c>
      <c r="B8387" s="52" t="s">
        <v>388</v>
      </c>
      <c r="C8387" s="50" t="s">
        <v>21384</v>
      </c>
      <c r="D8387" s="50">
        <f>DAX__2019_2020__33[[#This Row],[Open]]*(DAX__2019_2020__33[[#This Row],[Adj Close]]/DAX__2019_2020__33[[#This Row],[Close]])</f>
        <v>19.879999000000002</v>
      </c>
      <c r="E8387" s="50" t="s">
        <v>17126</v>
      </c>
      <c r="F8387" s="50" t="s">
        <v>21390</v>
      </c>
      <c r="G8387" s="50" t="s">
        <v>21404</v>
      </c>
      <c r="H8387" s="50" t="s">
        <v>21404</v>
      </c>
      <c r="I8387" s="50">
        <f>(DAX__2019_2020__33[[#This Row],[Adj Close]]-DAX__2019_2020__33[[#This Row],[Adj Open]])/DAX__2019_2020__33[[#This Row],[Adj Open]]</f>
        <v>0.13179080139792754</v>
      </c>
      <c r="J8387" s="50">
        <f>DAX__2019_2020__33[[#This Row],[Adj Close]]-DAX__2019_2020__33[[#This Row],[Adj Open]]</f>
        <v>2.6200009999999985</v>
      </c>
      <c r="K8387" s="50">
        <v>2273161</v>
      </c>
    </row>
    <row r="8388" spans="1:11" x14ac:dyDescent="0.3">
      <c r="A8388" s="51" t="str">
        <f t="shared" si="136"/>
        <v>HFG.DE</v>
      </c>
      <c r="B8388" s="52" t="s">
        <v>389</v>
      </c>
      <c r="C8388" s="50" t="s">
        <v>21412</v>
      </c>
      <c r="D8388" s="50">
        <f>DAX__2019_2020__33[[#This Row],[Open]]*(DAX__2019_2020__33[[#This Row],[Adj Close]]/DAX__2019_2020__33[[#This Row],[Close]])</f>
        <v>23.15</v>
      </c>
      <c r="E8388" s="50" t="s">
        <v>21452</v>
      </c>
      <c r="F8388" s="50" t="s">
        <v>21417</v>
      </c>
      <c r="G8388" s="50" t="s">
        <v>21418</v>
      </c>
      <c r="H8388" s="50" t="s">
        <v>21418</v>
      </c>
      <c r="I8388" s="50">
        <f>(DAX__2019_2020__33[[#This Row],[Adj Close]]-DAX__2019_2020__33[[#This Row],[Adj Open]])/DAX__2019_2020__33[[#This Row],[Adj Open]]</f>
        <v>-6.4794816414686218E-3</v>
      </c>
      <c r="J8388" s="50">
        <f>DAX__2019_2020__33[[#This Row],[Adj Close]]-DAX__2019_2020__33[[#This Row],[Adj Open]]</f>
        <v>-0.14999999999999858</v>
      </c>
      <c r="K8388" s="50">
        <v>1088105</v>
      </c>
    </row>
    <row r="8389" spans="1:11" x14ac:dyDescent="0.3">
      <c r="A8389" s="51" t="str">
        <f t="shared" si="136"/>
        <v>HFG.DE</v>
      </c>
      <c r="B8389" s="52" t="s">
        <v>390</v>
      </c>
      <c r="C8389" s="50" t="s">
        <v>21427</v>
      </c>
      <c r="D8389" s="50">
        <f>DAX__2019_2020__33[[#This Row],[Open]]*(DAX__2019_2020__33[[#This Row],[Adj Close]]/DAX__2019_2020__33[[#This Row],[Close]])</f>
        <v>24.049999</v>
      </c>
      <c r="E8389" s="50" t="s">
        <v>21459</v>
      </c>
      <c r="F8389" s="50" t="s">
        <v>21425</v>
      </c>
      <c r="G8389" s="50" t="s">
        <v>21406</v>
      </c>
      <c r="H8389" s="50" t="s">
        <v>21406</v>
      </c>
      <c r="I8389" s="50">
        <f>(DAX__2019_2020__33[[#This Row],[Adj Close]]-DAX__2019_2020__33[[#This Row],[Adj Open]])/DAX__2019_2020__33[[#This Row],[Adj Open]]</f>
        <v>-2.0789605854037532E-3</v>
      </c>
      <c r="J8389" s="50">
        <f>DAX__2019_2020__33[[#This Row],[Adj Close]]-DAX__2019_2020__33[[#This Row],[Adj Open]]</f>
        <v>-4.9998999999999683E-2</v>
      </c>
      <c r="K8389" s="50">
        <v>2745163</v>
      </c>
    </row>
    <row r="8390" spans="1:11" x14ac:dyDescent="0.3">
      <c r="A8390" s="51" t="str">
        <f t="shared" si="136"/>
        <v>HFG.DE</v>
      </c>
      <c r="B8390" s="52" t="s">
        <v>391</v>
      </c>
      <c r="C8390" s="50" t="s">
        <v>17126</v>
      </c>
      <c r="D8390" s="50">
        <f>DAX__2019_2020__33[[#This Row],[Open]]*(DAX__2019_2020__33[[#This Row],[Adj Close]]/DAX__2019_2020__33[[#This Row],[Close]])</f>
        <v>24.15</v>
      </c>
      <c r="E8390" s="50" t="s">
        <v>17176</v>
      </c>
      <c r="F8390" s="50" t="s">
        <v>21395</v>
      </c>
      <c r="G8390" s="50" t="s">
        <v>1659</v>
      </c>
      <c r="H8390" s="50" t="s">
        <v>1659</v>
      </c>
      <c r="I8390" s="50">
        <f>(DAX__2019_2020__33[[#This Row],[Adj Close]]-DAX__2019_2020__33[[#This Row],[Adj Open]])/DAX__2019_2020__33[[#This Row],[Adj Open]]</f>
        <v>4.7619006211180176E-2</v>
      </c>
      <c r="J8390" s="50">
        <f>DAX__2019_2020__33[[#This Row],[Adj Close]]-DAX__2019_2020__33[[#This Row],[Adj Open]]</f>
        <v>1.1499990000000011</v>
      </c>
      <c r="K8390" s="50">
        <v>1679242</v>
      </c>
    </row>
    <row r="8391" spans="1:11" x14ac:dyDescent="0.3">
      <c r="A8391" s="51" t="str">
        <f t="shared" si="136"/>
        <v>HFG.DE</v>
      </c>
      <c r="B8391" s="52" t="s">
        <v>392</v>
      </c>
      <c r="C8391" s="50" t="s">
        <v>17174</v>
      </c>
      <c r="D8391" s="50">
        <f>DAX__2019_2020__33[[#This Row],[Open]]*(DAX__2019_2020__33[[#This Row],[Adj Close]]/DAX__2019_2020__33[[#This Row],[Close]])</f>
        <v>27.15</v>
      </c>
      <c r="E8391" s="50" t="s">
        <v>16188</v>
      </c>
      <c r="F8391" s="50" t="s">
        <v>16055</v>
      </c>
      <c r="G8391" s="50" t="s">
        <v>17181</v>
      </c>
      <c r="H8391" s="50" t="s">
        <v>17181</v>
      </c>
      <c r="I8391" s="50">
        <f>(DAX__2019_2020__33[[#This Row],[Adj Close]]-DAX__2019_2020__33[[#This Row],[Adj Open]])/DAX__2019_2020__33[[#This Row],[Adj Open]]</f>
        <v>-2.7624309392265196E-2</v>
      </c>
      <c r="J8391" s="50">
        <f>DAX__2019_2020__33[[#This Row],[Adj Close]]-DAX__2019_2020__33[[#This Row],[Adj Open]]</f>
        <v>-0.75</v>
      </c>
      <c r="K8391" s="50">
        <v>1144690</v>
      </c>
    </row>
    <row r="8392" spans="1:11" x14ac:dyDescent="0.3">
      <c r="A8392" s="51" t="str">
        <f t="shared" si="136"/>
        <v>HFG.DE</v>
      </c>
      <c r="B8392" s="52" t="s">
        <v>393</v>
      </c>
      <c r="C8392" s="50" t="s">
        <v>17168</v>
      </c>
      <c r="D8392" s="50">
        <f>DAX__2019_2020__33[[#This Row],[Open]]*(DAX__2019_2020__33[[#This Row],[Adj Close]]/DAX__2019_2020__33[[#This Row],[Close]])</f>
        <v>27.6</v>
      </c>
      <c r="E8392" s="50" t="s">
        <v>16374</v>
      </c>
      <c r="F8392" s="50" t="s">
        <v>21433</v>
      </c>
      <c r="G8392" s="50" t="s">
        <v>17163</v>
      </c>
      <c r="H8392" s="50" t="s">
        <v>17163</v>
      </c>
      <c r="I8392" s="50">
        <f>(DAX__2019_2020__33[[#This Row],[Adj Close]]-DAX__2019_2020__33[[#This Row],[Adj Open]])/DAX__2019_2020__33[[#This Row],[Adj Open]]</f>
        <v>-5.9782572463768155E-2</v>
      </c>
      <c r="J8392" s="50">
        <f>DAX__2019_2020__33[[#This Row],[Adj Close]]-DAX__2019_2020__33[[#This Row],[Adj Open]]</f>
        <v>-1.6499990000000011</v>
      </c>
      <c r="K8392" s="50">
        <v>1214768</v>
      </c>
    </row>
    <row r="8393" spans="1:11" x14ac:dyDescent="0.3">
      <c r="A8393" s="51" t="str">
        <f t="shared" si="136"/>
        <v>HFG.DE</v>
      </c>
      <c r="B8393" s="52" t="s">
        <v>394</v>
      </c>
      <c r="C8393" s="50" t="s">
        <v>16133</v>
      </c>
      <c r="D8393" s="50">
        <f>DAX__2019_2020__33[[#This Row],[Open]]*(DAX__2019_2020__33[[#This Row],[Adj Close]]/DAX__2019_2020__33[[#This Row],[Close]])</f>
        <v>26.700001</v>
      </c>
      <c r="E8393" s="50" t="s">
        <v>16194</v>
      </c>
      <c r="F8393" s="50" t="s">
        <v>1657</v>
      </c>
      <c r="G8393" s="50" t="s">
        <v>17163</v>
      </c>
      <c r="H8393" s="50" t="s">
        <v>17163</v>
      </c>
      <c r="I8393" s="50">
        <f>(DAX__2019_2020__33[[#This Row],[Adj Close]]-DAX__2019_2020__33[[#This Row],[Adj Open]])/DAX__2019_2020__33[[#This Row],[Adj Open]]</f>
        <v>-2.8089886588393759E-2</v>
      </c>
      <c r="J8393" s="50">
        <f>DAX__2019_2020__33[[#This Row],[Adj Close]]-DAX__2019_2020__33[[#This Row],[Adj Open]]</f>
        <v>-0.75</v>
      </c>
      <c r="K8393" s="50">
        <v>1526960</v>
      </c>
    </row>
    <row r="8394" spans="1:11" x14ac:dyDescent="0.3">
      <c r="A8394" s="51" t="str">
        <f t="shared" si="136"/>
        <v>HFG.DE</v>
      </c>
      <c r="B8394" s="52" t="s">
        <v>395</v>
      </c>
      <c r="C8394" s="50" t="s">
        <v>16110</v>
      </c>
      <c r="D8394" s="50">
        <f>DAX__2019_2020__33[[#This Row],[Open]]*(DAX__2019_2020__33[[#This Row],[Adj Close]]/DAX__2019_2020__33[[#This Row],[Close]])</f>
        <v>26.15</v>
      </c>
      <c r="E8394" s="50" t="s">
        <v>17195</v>
      </c>
      <c r="F8394" s="50" t="s">
        <v>21452</v>
      </c>
      <c r="G8394" s="50" t="s">
        <v>16051</v>
      </c>
      <c r="H8394" s="50" t="s">
        <v>16051</v>
      </c>
      <c r="I8394" s="50">
        <f>(DAX__2019_2020__33[[#This Row],[Adj Close]]-DAX__2019_2020__33[[#This Row],[Adj Open]])/DAX__2019_2020__33[[#This Row],[Adj Open]]</f>
        <v>-3.8240917782026769E-2</v>
      </c>
      <c r="J8394" s="50">
        <f>DAX__2019_2020__33[[#This Row],[Adj Close]]-DAX__2019_2020__33[[#This Row],[Adj Open]]</f>
        <v>-1</v>
      </c>
      <c r="K8394" s="50">
        <v>954431</v>
      </c>
    </row>
    <row r="8395" spans="1:11" x14ac:dyDescent="0.3">
      <c r="A8395" s="51" t="str">
        <f t="shared" si="136"/>
        <v>HFG.DE</v>
      </c>
      <c r="B8395" s="52" t="s">
        <v>396</v>
      </c>
      <c r="C8395" s="50" t="s">
        <v>17163</v>
      </c>
      <c r="D8395" s="50">
        <f>DAX__2019_2020__33[[#This Row],[Open]]*(DAX__2019_2020__33[[#This Row],[Adj Close]]/DAX__2019_2020__33[[#This Row],[Close]])</f>
        <v>25.950001</v>
      </c>
      <c r="E8395" s="50" t="s">
        <v>17168</v>
      </c>
      <c r="F8395" s="50" t="s">
        <v>21460</v>
      </c>
      <c r="G8395" s="50" t="s">
        <v>1703</v>
      </c>
      <c r="H8395" s="50" t="s">
        <v>1703</v>
      </c>
      <c r="I8395" s="50">
        <f>(DAX__2019_2020__33[[#This Row],[Adj Close]]-DAX__2019_2020__33[[#This Row],[Adj Open]])/DAX__2019_2020__33[[#This Row],[Adj Open]]</f>
        <v>4.2389131314484317E-2</v>
      </c>
      <c r="J8395" s="50">
        <f>DAX__2019_2020__33[[#This Row],[Adj Close]]-DAX__2019_2020__33[[#This Row],[Adj Open]]</f>
        <v>1.0999979999999994</v>
      </c>
      <c r="K8395" s="50">
        <v>928494</v>
      </c>
    </row>
    <row r="8396" spans="1:11" x14ac:dyDescent="0.3">
      <c r="A8396" s="51" t="str">
        <f t="shared" si="136"/>
        <v>HFG.DE</v>
      </c>
      <c r="B8396" s="52" t="s">
        <v>397</v>
      </c>
      <c r="C8396" s="50" t="s">
        <v>16285</v>
      </c>
      <c r="D8396" s="50">
        <f>DAX__2019_2020__33[[#This Row],[Open]]*(DAX__2019_2020__33[[#This Row],[Adj Close]]/DAX__2019_2020__33[[#This Row],[Close]])</f>
        <v>30</v>
      </c>
      <c r="E8396" s="50" t="s">
        <v>21461</v>
      </c>
      <c r="F8396" s="50" t="s">
        <v>16499</v>
      </c>
      <c r="G8396" s="50" t="s">
        <v>17011</v>
      </c>
      <c r="H8396" s="50" t="s">
        <v>17011</v>
      </c>
      <c r="I8396" s="50">
        <f>(DAX__2019_2020__33[[#This Row],[Adj Close]]-DAX__2019_2020__33[[#This Row],[Adj Open]])/DAX__2019_2020__33[[#This Row],[Adj Open]]</f>
        <v>2.0000000000000049E-2</v>
      </c>
      <c r="J8396" s="50">
        <f>DAX__2019_2020__33[[#This Row],[Adj Close]]-DAX__2019_2020__33[[#This Row],[Adj Open]]</f>
        <v>0.60000000000000142</v>
      </c>
      <c r="K8396" s="50">
        <v>1989781</v>
      </c>
    </row>
    <row r="8397" spans="1:11" x14ac:dyDescent="0.3">
      <c r="A8397" s="51" t="str">
        <f t="shared" si="136"/>
        <v>HFG.DE</v>
      </c>
      <c r="B8397" s="52" t="s">
        <v>398</v>
      </c>
      <c r="C8397" s="50" t="s">
        <v>21462</v>
      </c>
      <c r="D8397" s="50">
        <f>DAX__2019_2020__33[[#This Row],[Open]]*(DAX__2019_2020__33[[#This Row],[Adj Close]]/DAX__2019_2020__33[[#This Row],[Close]])</f>
        <v>31.040001</v>
      </c>
      <c r="E8397" s="50" t="s">
        <v>21463</v>
      </c>
      <c r="F8397" s="50" t="s">
        <v>16200</v>
      </c>
      <c r="G8397" s="50" t="s">
        <v>16342</v>
      </c>
      <c r="H8397" s="50" t="s">
        <v>16342</v>
      </c>
      <c r="I8397" s="50">
        <f>(DAX__2019_2020__33[[#This Row],[Adj Close]]-DAX__2019_2020__33[[#This Row],[Adj Open]])/DAX__2019_2020__33[[#This Row],[Adj Open]]</f>
        <v>-4.5747421206590866E-2</v>
      </c>
      <c r="J8397" s="50">
        <f>DAX__2019_2020__33[[#This Row],[Adj Close]]-DAX__2019_2020__33[[#This Row],[Adj Open]]</f>
        <v>-1.4200000000000017</v>
      </c>
      <c r="K8397" s="50">
        <v>1452690</v>
      </c>
    </row>
    <row r="8398" spans="1:11" x14ac:dyDescent="0.3">
      <c r="A8398" s="51" t="str">
        <f t="shared" si="136"/>
        <v>HFG.DE</v>
      </c>
      <c r="B8398" s="52" t="s">
        <v>399</v>
      </c>
      <c r="C8398" s="50" t="s">
        <v>16285</v>
      </c>
      <c r="D8398" s="50">
        <f>DAX__2019_2020__33[[#This Row],[Open]]*(DAX__2019_2020__33[[#This Row],[Adj Close]]/DAX__2019_2020__33[[#This Row],[Close]])</f>
        <v>30</v>
      </c>
      <c r="E8398" s="50" t="s">
        <v>16323</v>
      </c>
      <c r="F8398" s="50" t="s">
        <v>16509</v>
      </c>
      <c r="G8398" s="50" t="s">
        <v>1753</v>
      </c>
      <c r="H8398" s="50" t="s">
        <v>1753</v>
      </c>
      <c r="I8398" s="50">
        <f>(DAX__2019_2020__33[[#This Row],[Adj Close]]-DAX__2019_2020__33[[#This Row],[Adj Open]])/DAX__2019_2020__33[[#This Row],[Adj Open]]</f>
        <v>2.6666633333333321E-2</v>
      </c>
      <c r="J8398" s="50">
        <f>DAX__2019_2020__33[[#This Row],[Adj Close]]-DAX__2019_2020__33[[#This Row],[Adj Open]]</f>
        <v>0.79999899999999968</v>
      </c>
      <c r="K8398" s="50">
        <v>783432</v>
      </c>
    </row>
    <row r="8399" spans="1:11" x14ac:dyDescent="0.3">
      <c r="A8399" s="51" t="str">
        <f t="shared" si="136"/>
        <v>HFG.DE</v>
      </c>
      <c r="B8399" s="52" t="s">
        <v>400</v>
      </c>
      <c r="C8399" s="50" t="s">
        <v>1829</v>
      </c>
      <c r="D8399" s="50">
        <f>DAX__2019_2020__33[[#This Row],[Open]]*(DAX__2019_2020__33[[#This Row],[Adj Close]]/DAX__2019_2020__33[[#This Row],[Close]])</f>
        <v>30.879999000000002</v>
      </c>
      <c r="E8399" s="50" t="s">
        <v>16328</v>
      </c>
      <c r="F8399" s="50" t="s">
        <v>1724</v>
      </c>
      <c r="G8399" s="50" t="s">
        <v>1724</v>
      </c>
      <c r="H8399" s="50" t="s">
        <v>1724</v>
      </c>
      <c r="I8399" s="50">
        <f>(DAX__2019_2020__33[[#This Row],[Adj Close]]-DAX__2019_2020__33[[#This Row],[Adj Open]])/DAX__2019_2020__33[[#This Row],[Adj Open]]</f>
        <v>-7.9015481833402998E-2</v>
      </c>
      <c r="J8399" s="50">
        <f>DAX__2019_2020__33[[#This Row],[Adj Close]]-DAX__2019_2020__33[[#This Row],[Adj Open]]</f>
        <v>-2.4399980000000028</v>
      </c>
      <c r="K8399" s="50">
        <v>1168522</v>
      </c>
    </row>
    <row r="8400" spans="1:11" x14ac:dyDescent="0.3">
      <c r="A8400" s="51" t="str">
        <f t="shared" si="136"/>
        <v>HFG.DE</v>
      </c>
      <c r="B8400" s="52" t="s">
        <v>401</v>
      </c>
      <c r="C8400" s="50" t="s">
        <v>16341</v>
      </c>
      <c r="D8400" s="50">
        <f>DAX__2019_2020__33[[#This Row],[Open]]*(DAX__2019_2020__33[[#This Row],[Adj Close]]/DAX__2019_2020__33[[#This Row],[Close]])</f>
        <v>29.299999</v>
      </c>
      <c r="E8400" s="50" t="s">
        <v>16528</v>
      </c>
      <c r="F8400" s="50" t="s">
        <v>16200</v>
      </c>
      <c r="G8400" s="50" t="s">
        <v>16242</v>
      </c>
      <c r="H8400" s="50" t="s">
        <v>16242</v>
      </c>
      <c r="I8400" s="50">
        <f>(DAX__2019_2020__33[[#This Row],[Adj Close]]-DAX__2019_2020__33[[#This Row],[Adj Open]])/DAX__2019_2020__33[[#This Row],[Adj Open]]</f>
        <v>-1.0238874069586136E-2</v>
      </c>
      <c r="J8400" s="50">
        <f>DAX__2019_2020__33[[#This Row],[Adj Close]]-DAX__2019_2020__33[[#This Row],[Adj Open]]</f>
        <v>-0.29999899999999968</v>
      </c>
      <c r="K8400" s="50">
        <v>1158377</v>
      </c>
    </row>
    <row r="8401" spans="1:11" x14ac:dyDescent="0.3">
      <c r="A8401" s="51" t="str">
        <f t="shared" si="136"/>
        <v>HFG.DE</v>
      </c>
      <c r="B8401" s="52" t="s">
        <v>402</v>
      </c>
      <c r="C8401" s="50" t="s">
        <v>16601</v>
      </c>
      <c r="D8401" s="50">
        <f>DAX__2019_2020__33[[#This Row],[Open]]*(DAX__2019_2020__33[[#This Row],[Adj Close]]/DAX__2019_2020__33[[#This Row],[Close]])</f>
        <v>28.98</v>
      </c>
      <c r="E8401" s="50" t="s">
        <v>16601</v>
      </c>
      <c r="F8401" s="50" t="s">
        <v>21464</v>
      </c>
      <c r="G8401" s="50" t="s">
        <v>1662</v>
      </c>
      <c r="H8401" s="50" t="s">
        <v>1662</v>
      </c>
      <c r="I8401" s="50">
        <f>(DAX__2019_2020__33[[#This Row],[Adj Close]]-DAX__2019_2020__33[[#This Row],[Adj Open]])/DAX__2019_2020__33[[#This Row],[Adj Open]]</f>
        <v>-9.5928191856452724E-2</v>
      </c>
      <c r="J8401" s="50">
        <f>DAX__2019_2020__33[[#This Row],[Adj Close]]-DAX__2019_2020__33[[#This Row],[Adj Open]]</f>
        <v>-2.7799990000000001</v>
      </c>
      <c r="K8401" s="50">
        <v>1353424</v>
      </c>
    </row>
    <row r="8402" spans="1:11" x14ac:dyDescent="0.3">
      <c r="A8402" s="51" t="str">
        <f t="shared" ref="A8402:A8465" si="137">"HFG.DE"</f>
        <v>HFG.DE</v>
      </c>
      <c r="B8402" s="52" t="s">
        <v>403</v>
      </c>
      <c r="C8402" s="50" t="s">
        <v>16091</v>
      </c>
      <c r="D8402" s="50">
        <f>DAX__2019_2020__33[[#This Row],[Open]]*(DAX__2019_2020__33[[#This Row],[Adj Close]]/DAX__2019_2020__33[[#This Row],[Close]])</f>
        <v>26</v>
      </c>
      <c r="E8402" s="50" t="s">
        <v>17197</v>
      </c>
      <c r="F8402" s="50" t="s">
        <v>21465</v>
      </c>
      <c r="G8402" s="50" t="s">
        <v>17024</v>
      </c>
      <c r="H8402" s="50" t="s">
        <v>17024</v>
      </c>
      <c r="I8402" s="50">
        <f>(DAX__2019_2020__33[[#This Row],[Adj Close]]-DAX__2019_2020__33[[#This Row],[Adj Open]])/DAX__2019_2020__33[[#This Row],[Adj Open]]</f>
        <v>2.307692307692313E-2</v>
      </c>
      <c r="J8402" s="50">
        <f>DAX__2019_2020__33[[#This Row],[Adj Close]]-DAX__2019_2020__33[[#This Row],[Adj Open]]</f>
        <v>0.60000000000000142</v>
      </c>
      <c r="K8402" s="50">
        <v>1529655</v>
      </c>
    </row>
    <row r="8403" spans="1:11" x14ac:dyDescent="0.3">
      <c r="A8403" s="51" t="str">
        <f t="shared" si="137"/>
        <v>HFG.DE</v>
      </c>
      <c r="B8403" s="52" t="s">
        <v>404</v>
      </c>
      <c r="C8403" s="50" t="s">
        <v>17173</v>
      </c>
      <c r="D8403" s="50">
        <f>DAX__2019_2020__33[[#This Row],[Open]]*(DAX__2019_2020__33[[#This Row],[Adj Close]]/DAX__2019_2020__33[[#This Row],[Close]])</f>
        <v>26.940000999999999</v>
      </c>
      <c r="E8403" s="50" t="s">
        <v>21466</v>
      </c>
      <c r="F8403" s="50" t="s">
        <v>21451</v>
      </c>
      <c r="G8403" s="50" t="s">
        <v>16147</v>
      </c>
      <c r="H8403" s="50" t="s">
        <v>16147</v>
      </c>
      <c r="I8403" s="50">
        <f>(DAX__2019_2020__33[[#This Row],[Adj Close]]-DAX__2019_2020__33[[#This Row],[Adj Open]])/DAX__2019_2020__33[[#This Row],[Adj Open]]</f>
        <v>-3.7119894687457104E-3</v>
      </c>
      <c r="J8403" s="50">
        <f>DAX__2019_2020__33[[#This Row],[Adj Close]]-DAX__2019_2020__33[[#This Row],[Adj Open]]</f>
        <v>-0.1000009999999989</v>
      </c>
      <c r="K8403" s="50">
        <v>927859</v>
      </c>
    </row>
    <row r="8404" spans="1:11" x14ac:dyDescent="0.3">
      <c r="A8404" s="51" t="str">
        <f t="shared" si="137"/>
        <v>HFG.DE</v>
      </c>
      <c r="B8404" s="52" t="s">
        <v>405</v>
      </c>
      <c r="C8404" s="50" t="s">
        <v>16174</v>
      </c>
      <c r="D8404" s="50">
        <f>DAX__2019_2020__33[[#This Row],[Open]]*(DAX__2019_2020__33[[#This Row],[Adj Close]]/DAX__2019_2020__33[[#This Row],[Close]])</f>
        <v>27.4</v>
      </c>
      <c r="E8404" s="50" t="s">
        <v>16454</v>
      </c>
      <c r="F8404" s="50" t="s">
        <v>16174</v>
      </c>
      <c r="G8404" s="50" t="s">
        <v>16373</v>
      </c>
      <c r="H8404" s="50" t="s">
        <v>16373</v>
      </c>
      <c r="I8404" s="50">
        <f>(DAX__2019_2020__33[[#This Row],[Adj Close]]-DAX__2019_2020__33[[#This Row],[Adj Open]])/DAX__2019_2020__33[[#This Row],[Adj Open]]</f>
        <v>1.3868649635036498E-2</v>
      </c>
      <c r="J8404" s="50">
        <f>DAX__2019_2020__33[[#This Row],[Adj Close]]-DAX__2019_2020__33[[#This Row],[Adj Open]]</f>
        <v>0.38000100000000003</v>
      </c>
      <c r="K8404" s="50">
        <v>660197</v>
      </c>
    </row>
    <row r="8405" spans="1:11" x14ac:dyDescent="0.3">
      <c r="A8405" s="51" t="str">
        <f t="shared" si="137"/>
        <v>HFG.DE</v>
      </c>
      <c r="B8405" s="52" t="s">
        <v>406</v>
      </c>
      <c r="C8405" s="50" t="s">
        <v>16191</v>
      </c>
      <c r="D8405" s="50">
        <f>DAX__2019_2020__33[[#This Row],[Open]]*(DAX__2019_2020__33[[#This Row],[Adj Close]]/DAX__2019_2020__33[[#This Row],[Close]])</f>
        <v>28.1</v>
      </c>
      <c r="E8405" s="50" t="s">
        <v>21467</v>
      </c>
      <c r="F8405" s="50" t="s">
        <v>16191</v>
      </c>
      <c r="G8405" s="50" t="s">
        <v>16247</v>
      </c>
      <c r="H8405" s="50" t="s">
        <v>16247</v>
      </c>
      <c r="I8405" s="50">
        <f>(DAX__2019_2020__33[[#This Row],[Adj Close]]-DAX__2019_2020__33[[#This Row],[Adj Open]])/DAX__2019_2020__33[[#This Row],[Adj Open]]</f>
        <v>4.7686868327402036E-2</v>
      </c>
      <c r="J8405" s="50">
        <f>DAX__2019_2020__33[[#This Row],[Adj Close]]-DAX__2019_2020__33[[#This Row],[Adj Open]]</f>
        <v>1.3400009999999973</v>
      </c>
      <c r="K8405" s="50">
        <v>1463651</v>
      </c>
    </row>
    <row r="8406" spans="1:11" x14ac:dyDescent="0.3">
      <c r="A8406" s="51" t="str">
        <f t="shared" si="137"/>
        <v>HFG.DE</v>
      </c>
      <c r="B8406" s="52" t="s">
        <v>407</v>
      </c>
      <c r="C8406" s="50" t="s">
        <v>16335</v>
      </c>
      <c r="D8406" s="50">
        <f>DAX__2019_2020__33[[#This Row],[Open]]*(DAX__2019_2020__33[[#This Row],[Adj Close]]/DAX__2019_2020__33[[#This Row],[Close]])</f>
        <v>30.1</v>
      </c>
      <c r="E8406" s="50" t="s">
        <v>16924</v>
      </c>
      <c r="F8406" s="50" t="s">
        <v>1820</v>
      </c>
      <c r="G8406" s="50" t="s">
        <v>21468</v>
      </c>
      <c r="H8406" s="50" t="s">
        <v>21468</v>
      </c>
      <c r="I8406" s="50">
        <f>(DAX__2019_2020__33[[#This Row],[Adj Close]]-DAX__2019_2020__33[[#This Row],[Adj Open]])/DAX__2019_2020__33[[#This Row],[Adj Open]]</f>
        <v>8.9700963455149441E-2</v>
      </c>
      <c r="J8406" s="50">
        <f>DAX__2019_2020__33[[#This Row],[Adj Close]]-DAX__2019_2020__33[[#This Row],[Adj Open]]</f>
        <v>2.6999989999999983</v>
      </c>
      <c r="K8406" s="50">
        <v>1761481</v>
      </c>
    </row>
    <row r="8407" spans="1:11" x14ac:dyDescent="0.3">
      <c r="A8407" s="51" t="str">
        <f t="shared" si="137"/>
        <v>HFG.DE</v>
      </c>
      <c r="B8407" s="52" t="s">
        <v>408</v>
      </c>
      <c r="C8407" s="50" t="s">
        <v>20483</v>
      </c>
      <c r="D8407" s="50">
        <f>DAX__2019_2020__33[[#This Row],[Open]]*(DAX__2019_2020__33[[#This Row],[Adj Close]]/DAX__2019_2020__33[[#This Row],[Close]])</f>
        <v>32.5</v>
      </c>
      <c r="E8407" s="50" t="s">
        <v>1903</v>
      </c>
      <c r="F8407" s="50" t="s">
        <v>1795</v>
      </c>
      <c r="G8407" s="50" t="s">
        <v>1845</v>
      </c>
      <c r="H8407" s="50" t="s">
        <v>1845</v>
      </c>
      <c r="I8407" s="50">
        <f>(DAX__2019_2020__33[[#This Row],[Adj Close]]-DAX__2019_2020__33[[#This Row],[Adj Open]])/DAX__2019_2020__33[[#This Row],[Adj Open]]</f>
        <v>-3.4461569230769186E-2</v>
      </c>
      <c r="J8407" s="50">
        <f>DAX__2019_2020__33[[#This Row],[Adj Close]]-DAX__2019_2020__33[[#This Row],[Adj Open]]</f>
        <v>-1.1200009999999985</v>
      </c>
      <c r="K8407" s="50">
        <v>1212978</v>
      </c>
    </row>
    <row r="8408" spans="1:11" x14ac:dyDescent="0.3">
      <c r="A8408" s="51" t="str">
        <f t="shared" si="137"/>
        <v>HFG.DE</v>
      </c>
      <c r="B8408" s="52" t="s">
        <v>409</v>
      </c>
      <c r="C8408" s="50" t="s">
        <v>21469</v>
      </c>
      <c r="D8408" s="50">
        <f>DAX__2019_2020__33[[#This Row],[Open]]*(DAX__2019_2020__33[[#This Row],[Adj Close]]/DAX__2019_2020__33[[#This Row],[Close]])</f>
        <v>31.5</v>
      </c>
      <c r="E8408" s="50" t="s">
        <v>17000</v>
      </c>
      <c r="F8408" s="50" t="s">
        <v>17232</v>
      </c>
      <c r="G8408" s="50" t="s">
        <v>21470</v>
      </c>
      <c r="H8408" s="50" t="s">
        <v>21470</v>
      </c>
      <c r="I8408" s="50">
        <f>(DAX__2019_2020__33[[#This Row],[Adj Close]]-DAX__2019_2020__33[[#This Row],[Adj Open]])/DAX__2019_2020__33[[#This Row],[Adj Open]]</f>
        <v>1.9047301587301984E-3</v>
      </c>
      <c r="J8408" s="50">
        <f>DAX__2019_2020__33[[#This Row],[Adj Close]]-DAX__2019_2020__33[[#This Row],[Adj Open]]</f>
        <v>5.9999000000001246E-2</v>
      </c>
      <c r="K8408" s="50">
        <v>664576</v>
      </c>
    </row>
    <row r="8409" spans="1:11" x14ac:dyDescent="0.3">
      <c r="A8409" s="51" t="str">
        <f t="shared" si="137"/>
        <v>HFG.DE</v>
      </c>
      <c r="B8409" s="52" t="s">
        <v>410</v>
      </c>
      <c r="C8409" s="50" t="s">
        <v>16318</v>
      </c>
      <c r="D8409" s="50">
        <f>DAX__2019_2020__33[[#This Row],[Open]]*(DAX__2019_2020__33[[#This Row],[Adj Close]]/DAX__2019_2020__33[[#This Row],[Close]])</f>
        <v>31</v>
      </c>
      <c r="E8409" s="50" t="s">
        <v>1603</v>
      </c>
      <c r="F8409" s="50" t="s">
        <v>1753</v>
      </c>
      <c r="G8409" s="50" t="s">
        <v>1903</v>
      </c>
      <c r="H8409" s="50" t="s">
        <v>1903</v>
      </c>
      <c r="I8409" s="50">
        <f>(DAX__2019_2020__33[[#This Row],[Adj Close]]-DAX__2019_2020__33[[#This Row],[Adj Open]])/DAX__2019_2020__33[[#This Row],[Adj Open]]</f>
        <v>5.5483903225806562E-2</v>
      </c>
      <c r="J8409" s="50">
        <f>DAX__2019_2020__33[[#This Row],[Adj Close]]-DAX__2019_2020__33[[#This Row],[Adj Open]]</f>
        <v>1.7200010000000034</v>
      </c>
      <c r="K8409" s="50">
        <v>1122305</v>
      </c>
    </row>
    <row r="8410" spans="1:11" x14ac:dyDescent="0.3">
      <c r="A8410" s="51" t="str">
        <f t="shared" si="137"/>
        <v>HFG.DE</v>
      </c>
      <c r="B8410" s="52" t="s">
        <v>411</v>
      </c>
      <c r="C8410" s="50" t="s">
        <v>21471</v>
      </c>
      <c r="D8410" s="50">
        <f>DAX__2019_2020__33[[#This Row],[Open]]*(DAX__2019_2020__33[[#This Row],[Adj Close]]/DAX__2019_2020__33[[#This Row],[Close]])</f>
        <v>33.159999999999997</v>
      </c>
      <c r="E8410" s="50" t="s">
        <v>1977</v>
      </c>
      <c r="F8410" s="50" t="s">
        <v>21472</v>
      </c>
      <c r="G8410" s="50" t="s">
        <v>16773</v>
      </c>
      <c r="H8410" s="50" t="s">
        <v>16773</v>
      </c>
      <c r="I8410" s="50">
        <f>(DAX__2019_2020__33[[#This Row],[Adj Close]]-DAX__2019_2020__33[[#This Row],[Adj Open]])/DAX__2019_2020__33[[#This Row],[Adj Open]]</f>
        <v>1.8094390832330174E-3</v>
      </c>
      <c r="J8410" s="50">
        <f>DAX__2019_2020__33[[#This Row],[Adj Close]]-DAX__2019_2020__33[[#This Row],[Adj Open]]</f>
        <v>6.0001000000006854E-2</v>
      </c>
      <c r="K8410" s="50">
        <v>904949</v>
      </c>
    </row>
    <row r="8411" spans="1:11" x14ac:dyDescent="0.3">
      <c r="A8411" s="51" t="str">
        <f t="shared" si="137"/>
        <v>HFG.DE</v>
      </c>
      <c r="B8411" s="52" t="s">
        <v>412</v>
      </c>
      <c r="C8411" s="50" t="s">
        <v>20232</v>
      </c>
      <c r="D8411" s="50">
        <f>DAX__2019_2020__33[[#This Row],[Open]]*(DAX__2019_2020__33[[#This Row],[Adj Close]]/DAX__2019_2020__33[[#This Row],[Close]])</f>
        <v>32.979999999999997</v>
      </c>
      <c r="E8411" s="50" t="s">
        <v>21473</v>
      </c>
      <c r="F8411" s="50" t="s">
        <v>16932</v>
      </c>
      <c r="G8411" s="50" t="s">
        <v>21463</v>
      </c>
      <c r="H8411" s="50" t="s">
        <v>21463</v>
      </c>
      <c r="I8411" s="50">
        <f>(DAX__2019_2020__33[[#This Row],[Adj Close]]-DAX__2019_2020__33[[#This Row],[Adj Open]])/DAX__2019_2020__33[[#This Row],[Adj Open]]</f>
        <v>-1.212886597938042E-3</v>
      </c>
      <c r="J8411" s="50">
        <f>DAX__2019_2020__33[[#This Row],[Adj Close]]-DAX__2019_2020__33[[#This Row],[Adj Open]]</f>
        <v>-4.0000999999996623E-2</v>
      </c>
      <c r="K8411" s="50">
        <v>518189</v>
      </c>
    </row>
    <row r="8412" spans="1:11" x14ac:dyDescent="0.3">
      <c r="A8412" s="51" t="str">
        <f t="shared" si="137"/>
        <v>HFG.DE</v>
      </c>
      <c r="B8412" s="52" t="s">
        <v>413</v>
      </c>
      <c r="C8412" s="50" t="s">
        <v>21474</v>
      </c>
      <c r="D8412" s="50">
        <f>DAX__2019_2020__33[[#This Row],[Open]]*(DAX__2019_2020__33[[#This Row],[Adj Close]]/DAX__2019_2020__33[[#This Row],[Close]])</f>
        <v>33.080002</v>
      </c>
      <c r="E8412" s="50" t="s">
        <v>16859</v>
      </c>
      <c r="F8412" s="50" t="s">
        <v>1903</v>
      </c>
      <c r="G8412" s="50" t="s">
        <v>1929</v>
      </c>
      <c r="H8412" s="50" t="s">
        <v>1929</v>
      </c>
      <c r="I8412" s="50">
        <f>(DAX__2019_2020__33[[#This Row],[Adj Close]]-DAX__2019_2020__33[[#This Row],[Adj Open]])/DAX__2019_2020__33[[#This Row],[Adj Open]]</f>
        <v>2.0556105165894571E-2</v>
      </c>
      <c r="J8412" s="50">
        <f>DAX__2019_2020__33[[#This Row],[Adj Close]]-DAX__2019_2020__33[[#This Row],[Adj Open]]</f>
        <v>0.67999600000000271</v>
      </c>
      <c r="K8412" s="50">
        <v>735876</v>
      </c>
    </row>
    <row r="8413" spans="1:11" x14ac:dyDescent="0.3">
      <c r="A8413" s="51" t="str">
        <f t="shared" si="137"/>
        <v>HFG.DE</v>
      </c>
      <c r="B8413" s="52" t="s">
        <v>414</v>
      </c>
      <c r="C8413" s="50" t="s">
        <v>1952</v>
      </c>
      <c r="D8413" s="50">
        <f>DAX__2019_2020__33[[#This Row],[Open]]*(DAX__2019_2020__33[[#This Row],[Adj Close]]/DAX__2019_2020__33[[#This Row],[Close]])</f>
        <v>34.099997999999999</v>
      </c>
      <c r="E8413" s="50" t="s">
        <v>16854</v>
      </c>
      <c r="F8413" s="50" t="s">
        <v>1916</v>
      </c>
      <c r="G8413" s="50" t="s">
        <v>16854</v>
      </c>
      <c r="H8413" s="50" t="s">
        <v>16854</v>
      </c>
      <c r="I8413" s="50">
        <f>(DAX__2019_2020__33[[#This Row],[Adj Close]]-DAX__2019_2020__33[[#This Row],[Adj Open]])/DAX__2019_2020__33[[#This Row],[Adj Open]]</f>
        <v>2.6393022075837092E-2</v>
      </c>
      <c r="J8413" s="50">
        <f>DAX__2019_2020__33[[#This Row],[Adj Close]]-DAX__2019_2020__33[[#This Row],[Adj Open]]</f>
        <v>0.90000200000000063</v>
      </c>
      <c r="K8413" s="50">
        <v>674298</v>
      </c>
    </row>
    <row r="8414" spans="1:11" x14ac:dyDescent="0.3">
      <c r="A8414" s="51" t="str">
        <f t="shared" si="137"/>
        <v>HFG.DE</v>
      </c>
      <c r="B8414" s="52" t="s">
        <v>415</v>
      </c>
      <c r="C8414" s="50" t="s">
        <v>16854</v>
      </c>
      <c r="D8414" s="50">
        <f>DAX__2019_2020__33[[#This Row],[Open]]*(DAX__2019_2020__33[[#This Row],[Adj Close]]/DAX__2019_2020__33[[#This Row],[Close]])</f>
        <v>35</v>
      </c>
      <c r="E8414" s="50" t="s">
        <v>21475</v>
      </c>
      <c r="F8414" s="50" t="s">
        <v>16989</v>
      </c>
      <c r="G8414" s="50" t="s">
        <v>20472</v>
      </c>
      <c r="H8414" s="50" t="s">
        <v>20472</v>
      </c>
      <c r="I8414" s="50">
        <f>(DAX__2019_2020__33[[#This Row],[Adj Close]]-DAX__2019_2020__33[[#This Row],[Adj Open]])/DAX__2019_2020__33[[#This Row],[Adj Open]]</f>
        <v>-3.3714285714285704E-2</v>
      </c>
      <c r="J8414" s="50">
        <f>DAX__2019_2020__33[[#This Row],[Adj Close]]-DAX__2019_2020__33[[#This Row],[Adj Open]]</f>
        <v>-1.1799999999999997</v>
      </c>
      <c r="K8414" s="50">
        <v>849050</v>
      </c>
    </row>
    <row r="8415" spans="1:11" x14ac:dyDescent="0.3">
      <c r="A8415" s="51" t="str">
        <f t="shared" si="137"/>
        <v>HFG.DE</v>
      </c>
      <c r="B8415" s="52" t="s">
        <v>416</v>
      </c>
      <c r="C8415" s="50" t="s">
        <v>21476</v>
      </c>
      <c r="D8415" s="50">
        <f>DAX__2019_2020__33[[#This Row],[Open]]*(DAX__2019_2020__33[[#This Row],[Adj Close]]/DAX__2019_2020__33[[#This Row],[Close]])</f>
        <v>34.020000000000003</v>
      </c>
      <c r="E8415" s="50" t="s">
        <v>21477</v>
      </c>
      <c r="F8415" s="50" t="s">
        <v>1903</v>
      </c>
      <c r="G8415" s="50" t="s">
        <v>21478</v>
      </c>
      <c r="H8415" s="50" t="s">
        <v>21478</v>
      </c>
      <c r="I8415" s="50">
        <f>(DAX__2019_2020__33[[#This Row],[Adj Close]]-DAX__2019_2020__33[[#This Row],[Adj Open]])/DAX__2019_2020__33[[#This Row],[Adj Open]]</f>
        <v>-2.6455055849500385E-2</v>
      </c>
      <c r="J8415" s="50">
        <f>DAX__2019_2020__33[[#This Row],[Adj Close]]-DAX__2019_2020__33[[#This Row],[Adj Open]]</f>
        <v>-0.90000100000000316</v>
      </c>
      <c r="K8415" s="50">
        <v>892857</v>
      </c>
    </row>
    <row r="8416" spans="1:11" x14ac:dyDescent="0.3">
      <c r="A8416" s="51" t="str">
        <f t="shared" si="137"/>
        <v>HFG.DE</v>
      </c>
      <c r="B8416" s="52" t="s">
        <v>417</v>
      </c>
      <c r="C8416" s="50" t="s">
        <v>17275</v>
      </c>
      <c r="D8416" s="50">
        <f>DAX__2019_2020__33[[#This Row],[Open]]*(DAX__2019_2020__33[[#This Row],[Adj Close]]/DAX__2019_2020__33[[#This Row],[Close]])</f>
        <v>33.459999000000003</v>
      </c>
      <c r="E8416" s="50" t="s">
        <v>16812</v>
      </c>
      <c r="F8416" s="50" t="s">
        <v>16954</v>
      </c>
      <c r="G8416" s="50" t="s">
        <v>21479</v>
      </c>
      <c r="H8416" s="50" t="s">
        <v>21479</v>
      </c>
      <c r="I8416" s="50">
        <f>(DAX__2019_2020__33[[#This Row],[Adj Close]]-DAX__2019_2020__33[[#This Row],[Adj Open]])/DAX__2019_2020__33[[#This Row],[Adj Open]]</f>
        <v>-3.2277287276667378E-2</v>
      </c>
      <c r="J8416" s="50">
        <f>DAX__2019_2020__33[[#This Row],[Adj Close]]-DAX__2019_2020__33[[#This Row],[Adj Open]]</f>
        <v>-1.0799980000000033</v>
      </c>
      <c r="K8416" s="50">
        <v>1136512</v>
      </c>
    </row>
    <row r="8417" spans="1:11" x14ac:dyDescent="0.3">
      <c r="A8417" s="51" t="str">
        <f t="shared" si="137"/>
        <v>HFG.DE</v>
      </c>
      <c r="B8417" s="52" t="s">
        <v>418</v>
      </c>
      <c r="C8417" s="50" t="s">
        <v>1846</v>
      </c>
      <c r="D8417" s="50">
        <f>DAX__2019_2020__33[[#This Row],[Open]]*(DAX__2019_2020__33[[#This Row],[Adj Close]]/DAX__2019_2020__33[[#This Row],[Close]])</f>
        <v>31.459999</v>
      </c>
      <c r="E8417" s="50" t="s">
        <v>16924</v>
      </c>
      <c r="F8417" s="50" t="s">
        <v>21480</v>
      </c>
      <c r="G8417" s="50" t="s">
        <v>20232</v>
      </c>
      <c r="H8417" s="50" t="s">
        <v>20232</v>
      </c>
      <c r="I8417" s="50">
        <f>(DAX__2019_2020__33[[#This Row],[Adj Close]]-DAX__2019_2020__33[[#This Row],[Adj Open]])/DAX__2019_2020__33[[#This Row],[Adj Open]]</f>
        <v>4.831535436476006E-2</v>
      </c>
      <c r="J8417" s="50">
        <f>DAX__2019_2020__33[[#This Row],[Adj Close]]-DAX__2019_2020__33[[#This Row],[Adj Open]]</f>
        <v>1.520000999999997</v>
      </c>
      <c r="K8417" s="50">
        <v>1206418</v>
      </c>
    </row>
    <row r="8418" spans="1:11" x14ac:dyDescent="0.3">
      <c r="A8418" s="51" t="str">
        <f t="shared" si="137"/>
        <v>HFG.DE</v>
      </c>
      <c r="B8418" s="52" t="s">
        <v>419</v>
      </c>
      <c r="C8418" s="50" t="s">
        <v>2034</v>
      </c>
      <c r="D8418" s="50">
        <f>DAX__2019_2020__33[[#This Row],[Open]]*(DAX__2019_2020__33[[#This Row],[Adj Close]]/DAX__2019_2020__33[[#This Row],[Close]])</f>
        <v>35.799999</v>
      </c>
      <c r="E8418" s="50" t="s">
        <v>21481</v>
      </c>
      <c r="F8418" s="50" t="s">
        <v>1608</v>
      </c>
      <c r="G8418" s="50" t="s">
        <v>21482</v>
      </c>
      <c r="H8418" s="50" t="s">
        <v>21482</v>
      </c>
      <c r="I8418" s="50">
        <f>(DAX__2019_2020__33[[#This Row],[Adj Close]]-DAX__2019_2020__33[[#This Row],[Adj Open]])/DAX__2019_2020__33[[#This Row],[Adj Open]]</f>
        <v>1.2849134437126755E-2</v>
      </c>
      <c r="J8418" s="50">
        <f>DAX__2019_2020__33[[#This Row],[Adj Close]]-DAX__2019_2020__33[[#This Row],[Adj Open]]</f>
        <v>0.45999900000000338</v>
      </c>
      <c r="K8418" s="50">
        <v>1466285</v>
      </c>
    </row>
    <row r="8419" spans="1:11" x14ac:dyDescent="0.3">
      <c r="A8419" s="51" t="str">
        <f t="shared" si="137"/>
        <v>HFG.DE</v>
      </c>
      <c r="B8419" s="52" t="s">
        <v>420</v>
      </c>
      <c r="C8419" s="50" t="s">
        <v>21483</v>
      </c>
      <c r="D8419" s="50">
        <f>DAX__2019_2020__33[[#This Row],[Open]]*(DAX__2019_2020__33[[#This Row],[Adj Close]]/DAX__2019_2020__33[[#This Row],[Close]])</f>
        <v>35.979999999999997</v>
      </c>
      <c r="E8419" s="50" t="s">
        <v>21483</v>
      </c>
      <c r="F8419" s="50" t="s">
        <v>17290</v>
      </c>
      <c r="G8419" s="50" t="s">
        <v>16854</v>
      </c>
      <c r="H8419" s="50" t="s">
        <v>16854</v>
      </c>
      <c r="I8419" s="50">
        <f>(DAX__2019_2020__33[[#This Row],[Adj Close]]-DAX__2019_2020__33[[#This Row],[Adj Open]])/DAX__2019_2020__33[[#This Row],[Adj Open]]</f>
        <v>-2.723735408560303E-2</v>
      </c>
      <c r="J8419" s="50">
        <f>DAX__2019_2020__33[[#This Row],[Adj Close]]-DAX__2019_2020__33[[#This Row],[Adj Open]]</f>
        <v>-0.97999999999999687</v>
      </c>
      <c r="K8419" s="50">
        <v>1553032</v>
      </c>
    </row>
    <row r="8420" spans="1:11" x14ac:dyDescent="0.3">
      <c r="A8420" s="51" t="str">
        <f t="shared" si="137"/>
        <v>HFG.DE</v>
      </c>
      <c r="B8420" s="52" t="s">
        <v>421</v>
      </c>
      <c r="C8420" s="50" t="s">
        <v>21484</v>
      </c>
      <c r="D8420" s="50">
        <f>DAX__2019_2020__33[[#This Row],[Open]]*(DAX__2019_2020__33[[#This Row],[Adj Close]]/DAX__2019_2020__33[[#This Row],[Close]])</f>
        <v>35.18</v>
      </c>
      <c r="E8420" s="50" t="s">
        <v>1586</v>
      </c>
      <c r="F8420" s="50" t="s">
        <v>17296</v>
      </c>
      <c r="G8420" s="50" t="s">
        <v>1538</v>
      </c>
      <c r="H8420" s="50" t="s">
        <v>1538</v>
      </c>
      <c r="I8420" s="50">
        <f>(DAX__2019_2020__33[[#This Row],[Adj Close]]-DAX__2019_2020__33[[#This Row],[Adj Open]])/DAX__2019_2020__33[[#This Row],[Adj Open]]</f>
        <v>8.3001648664013633E-2</v>
      </c>
      <c r="J8420" s="50">
        <f>DAX__2019_2020__33[[#This Row],[Adj Close]]-DAX__2019_2020__33[[#This Row],[Adj Open]]</f>
        <v>2.9199979999999996</v>
      </c>
      <c r="K8420" s="50">
        <v>2179818</v>
      </c>
    </row>
    <row r="8421" spans="1:11" x14ac:dyDescent="0.3">
      <c r="A8421" s="51" t="str">
        <f t="shared" si="137"/>
        <v>HFG.DE</v>
      </c>
      <c r="B8421" s="52" t="s">
        <v>422</v>
      </c>
      <c r="C8421" s="50" t="s">
        <v>8192</v>
      </c>
      <c r="D8421" s="50">
        <f>DAX__2019_2020__33[[#This Row],[Open]]*(DAX__2019_2020__33[[#This Row],[Adj Close]]/DAX__2019_2020__33[[#This Row],[Close]])</f>
        <v>38.520000000000003</v>
      </c>
      <c r="E8421" s="50" t="s">
        <v>17379</v>
      </c>
      <c r="F8421" s="50" t="s">
        <v>21485</v>
      </c>
      <c r="G8421" s="50" t="s">
        <v>20274</v>
      </c>
      <c r="H8421" s="50" t="s">
        <v>20274</v>
      </c>
      <c r="I8421" s="50">
        <f>(DAX__2019_2020__33[[#This Row],[Adj Close]]-DAX__2019_2020__33[[#This Row],[Adj Open]])/DAX__2019_2020__33[[#This Row],[Adj Open]]</f>
        <v>-3.4267886812045761E-2</v>
      </c>
      <c r="J8421" s="50">
        <f>DAX__2019_2020__33[[#This Row],[Adj Close]]-DAX__2019_2020__33[[#This Row],[Adj Open]]</f>
        <v>-1.3199990000000028</v>
      </c>
      <c r="K8421" s="50">
        <v>1608006</v>
      </c>
    </row>
    <row r="8422" spans="1:11" x14ac:dyDescent="0.3">
      <c r="A8422" s="51" t="str">
        <f t="shared" si="137"/>
        <v>HFG.DE</v>
      </c>
      <c r="B8422" s="52" t="s">
        <v>423</v>
      </c>
      <c r="C8422" s="50" t="s">
        <v>20256</v>
      </c>
      <c r="D8422" s="50">
        <f>DAX__2019_2020__33[[#This Row],[Open]]*(DAX__2019_2020__33[[#This Row],[Adj Close]]/DAX__2019_2020__33[[#This Row],[Close]])</f>
        <v>37.5</v>
      </c>
      <c r="E8422" s="50" t="s">
        <v>1526</v>
      </c>
      <c r="F8422" s="50" t="s">
        <v>21486</v>
      </c>
      <c r="G8422" s="50" t="s">
        <v>1526</v>
      </c>
      <c r="H8422" s="50" t="s">
        <v>1526</v>
      </c>
      <c r="I8422" s="50">
        <f>(DAX__2019_2020__33[[#This Row],[Adj Close]]-DAX__2019_2020__33[[#This Row],[Adj Open]])/DAX__2019_2020__33[[#This Row],[Adj Open]]</f>
        <v>4.9600026666666581E-2</v>
      </c>
      <c r="J8422" s="50">
        <f>DAX__2019_2020__33[[#This Row],[Adj Close]]-DAX__2019_2020__33[[#This Row],[Adj Open]]</f>
        <v>1.8600009999999969</v>
      </c>
      <c r="K8422" s="50">
        <v>1241092</v>
      </c>
    </row>
    <row r="8423" spans="1:11" x14ac:dyDescent="0.3">
      <c r="A8423" s="51" t="str">
        <f t="shared" si="137"/>
        <v>HFG.DE</v>
      </c>
      <c r="B8423" s="52" t="s">
        <v>424</v>
      </c>
      <c r="C8423" s="50" t="s">
        <v>20412</v>
      </c>
      <c r="D8423" s="50">
        <f>DAX__2019_2020__33[[#This Row],[Open]]*(DAX__2019_2020__33[[#This Row],[Adj Close]]/DAX__2019_2020__33[[#This Row],[Close]])</f>
        <v>39.82</v>
      </c>
      <c r="E8423" s="50" t="s">
        <v>1018</v>
      </c>
      <c r="F8423" s="50" t="s">
        <v>1170</v>
      </c>
      <c r="G8423" s="50" t="s">
        <v>979</v>
      </c>
      <c r="H8423" s="50" t="s">
        <v>979</v>
      </c>
      <c r="I8423" s="50">
        <f>(DAX__2019_2020__33[[#This Row],[Adj Close]]-DAX__2019_2020__33[[#This Row],[Adj Open]])/DAX__2019_2020__33[[#This Row],[Adj Open]]</f>
        <v>3.1642440984429934E-2</v>
      </c>
      <c r="J8423" s="50">
        <f>DAX__2019_2020__33[[#This Row],[Adj Close]]-DAX__2019_2020__33[[#This Row],[Adj Open]]</f>
        <v>1.2600020000000001</v>
      </c>
      <c r="K8423" s="50">
        <v>1371602</v>
      </c>
    </row>
    <row r="8424" spans="1:11" x14ac:dyDescent="0.3">
      <c r="A8424" s="51" t="str">
        <f t="shared" si="137"/>
        <v>HFG.DE</v>
      </c>
      <c r="B8424" s="52" t="s">
        <v>425</v>
      </c>
      <c r="C8424" s="50" t="s">
        <v>1251</v>
      </c>
      <c r="D8424" s="50">
        <f>DAX__2019_2020__33[[#This Row],[Open]]*(DAX__2019_2020__33[[#This Row],[Adj Close]]/DAX__2019_2020__33[[#This Row],[Close]])</f>
        <v>41.619999</v>
      </c>
      <c r="E8424" s="50" t="s">
        <v>1324</v>
      </c>
      <c r="F8424" s="50" t="s">
        <v>2091</v>
      </c>
      <c r="G8424" s="50" t="s">
        <v>1158</v>
      </c>
      <c r="H8424" s="50" t="s">
        <v>1158</v>
      </c>
      <c r="I8424" s="50">
        <f>(DAX__2019_2020__33[[#This Row],[Adj Close]]-DAX__2019_2020__33[[#This Row],[Adj Open]])/DAX__2019_2020__33[[#This Row],[Adj Open]]</f>
        <v>-2.4507472957892205E-2</v>
      </c>
      <c r="J8424" s="50">
        <f>DAX__2019_2020__33[[#This Row],[Adj Close]]-DAX__2019_2020__33[[#This Row],[Adj Open]]</f>
        <v>-1.0200010000000006</v>
      </c>
      <c r="K8424" s="50">
        <v>1275776</v>
      </c>
    </row>
    <row r="8425" spans="1:11" x14ac:dyDescent="0.3">
      <c r="A8425" s="51" t="str">
        <f t="shared" si="137"/>
        <v>HFG.DE</v>
      </c>
      <c r="B8425" s="52" t="s">
        <v>426</v>
      </c>
      <c r="C8425" s="50" t="s">
        <v>2093</v>
      </c>
      <c r="D8425" s="50">
        <f>DAX__2019_2020__33[[#This Row],[Open]]*(DAX__2019_2020__33[[#This Row],[Adj Close]]/DAX__2019_2020__33[[#This Row],[Close]])</f>
        <v>40.220001000000003</v>
      </c>
      <c r="E8425" s="50" t="s">
        <v>20323</v>
      </c>
      <c r="F8425" s="50" t="s">
        <v>21487</v>
      </c>
      <c r="G8425" s="50" t="s">
        <v>9810</v>
      </c>
      <c r="H8425" s="50" t="s">
        <v>9810</v>
      </c>
      <c r="I8425" s="50">
        <f>(DAX__2019_2020__33[[#This Row],[Adj Close]]-DAX__2019_2020__33[[#This Row],[Adj Open]])/DAX__2019_2020__33[[#This Row],[Adj Open]]</f>
        <v>6.9616855554030573E-3</v>
      </c>
      <c r="J8425" s="50">
        <f>DAX__2019_2020__33[[#This Row],[Adj Close]]-DAX__2019_2020__33[[#This Row],[Adj Open]]</f>
        <v>0.27999899999999656</v>
      </c>
      <c r="K8425" s="50">
        <v>1064046</v>
      </c>
    </row>
    <row r="8426" spans="1:11" x14ac:dyDescent="0.3">
      <c r="A8426" s="51" t="str">
        <f t="shared" si="137"/>
        <v>HFG.DE</v>
      </c>
      <c r="B8426" s="52" t="s">
        <v>427</v>
      </c>
      <c r="C8426" s="50" t="s">
        <v>17509</v>
      </c>
      <c r="D8426" s="50">
        <f>DAX__2019_2020__33[[#This Row],[Open]]*(DAX__2019_2020__33[[#This Row],[Adj Close]]/DAX__2019_2020__33[[#This Row],[Close]])</f>
        <v>40</v>
      </c>
      <c r="E8426" s="50" t="s">
        <v>17467</v>
      </c>
      <c r="F8426" s="50" t="s">
        <v>1551</v>
      </c>
      <c r="G8426" s="50" t="s">
        <v>17460</v>
      </c>
      <c r="H8426" s="50" t="s">
        <v>17460</v>
      </c>
      <c r="I8426" s="50">
        <f>(DAX__2019_2020__33[[#This Row],[Adj Close]]-DAX__2019_2020__33[[#This Row],[Adj Open]])/DAX__2019_2020__33[[#This Row],[Adj Open]]</f>
        <v>-3.9999999999999151E-3</v>
      </c>
      <c r="J8426" s="50">
        <f>DAX__2019_2020__33[[#This Row],[Adj Close]]-DAX__2019_2020__33[[#This Row],[Adj Open]]</f>
        <v>-0.15999999999999659</v>
      </c>
      <c r="K8426" s="50">
        <v>1002175</v>
      </c>
    </row>
    <row r="8427" spans="1:11" x14ac:dyDescent="0.3">
      <c r="A8427" s="51" t="str">
        <f t="shared" si="137"/>
        <v>HFG.DE</v>
      </c>
      <c r="B8427" s="52" t="s">
        <v>428</v>
      </c>
      <c r="C8427" s="50" t="s">
        <v>17538</v>
      </c>
      <c r="D8427" s="50">
        <f>DAX__2019_2020__33[[#This Row],[Open]]*(DAX__2019_2020__33[[#This Row],[Adj Close]]/DAX__2019_2020__33[[#This Row],[Close]])</f>
        <v>40.18</v>
      </c>
      <c r="E8427" s="50" t="s">
        <v>2098</v>
      </c>
      <c r="F8427" s="50" t="s">
        <v>17349</v>
      </c>
      <c r="G8427" s="50" t="s">
        <v>17403</v>
      </c>
      <c r="H8427" s="50" t="s">
        <v>17403</v>
      </c>
      <c r="I8427" s="50">
        <f>(DAX__2019_2020__33[[#This Row],[Adj Close]]-DAX__2019_2020__33[[#This Row],[Adj Open]])/DAX__2019_2020__33[[#This Row],[Adj Open]]</f>
        <v>-5.3758088601294093E-2</v>
      </c>
      <c r="J8427" s="50">
        <f>DAX__2019_2020__33[[#This Row],[Adj Close]]-DAX__2019_2020__33[[#This Row],[Adj Open]]</f>
        <v>-2.1599999999999966</v>
      </c>
      <c r="K8427" s="50">
        <v>1316899</v>
      </c>
    </row>
    <row r="8428" spans="1:11" x14ac:dyDescent="0.3">
      <c r="A8428" s="51" t="str">
        <f t="shared" si="137"/>
        <v>HFG.DE</v>
      </c>
      <c r="B8428" s="52" t="s">
        <v>429</v>
      </c>
      <c r="C8428" s="50" t="s">
        <v>17393</v>
      </c>
      <c r="D8428" s="50">
        <f>DAX__2019_2020__33[[#This Row],[Open]]*(DAX__2019_2020__33[[#This Row],[Adj Close]]/DAX__2019_2020__33[[#This Row],[Close]])</f>
        <v>37.939999</v>
      </c>
      <c r="E8428" s="50" t="s">
        <v>17393</v>
      </c>
      <c r="F8428" s="50" t="s">
        <v>2027</v>
      </c>
      <c r="G8428" s="50" t="s">
        <v>21488</v>
      </c>
      <c r="H8428" s="50" t="s">
        <v>21488</v>
      </c>
      <c r="I8428" s="50">
        <f>(DAX__2019_2020__33[[#This Row],[Adj Close]]-DAX__2019_2020__33[[#This Row],[Adj Open]])/DAX__2019_2020__33[[#This Row],[Adj Open]]</f>
        <v>-3.6900317261473928E-2</v>
      </c>
      <c r="J8428" s="50">
        <f>DAX__2019_2020__33[[#This Row],[Adj Close]]-DAX__2019_2020__33[[#This Row],[Adj Open]]</f>
        <v>-1.3999980000000036</v>
      </c>
      <c r="K8428" s="50">
        <v>1866894</v>
      </c>
    </row>
    <row r="8429" spans="1:11" x14ac:dyDescent="0.3">
      <c r="A8429" s="51" t="str">
        <f t="shared" si="137"/>
        <v>HFG.DE</v>
      </c>
      <c r="B8429" s="52" t="s">
        <v>430</v>
      </c>
      <c r="C8429" s="50" t="s">
        <v>1997</v>
      </c>
      <c r="D8429" s="50">
        <f>DAX__2019_2020__33[[#This Row],[Open]]*(DAX__2019_2020__33[[#This Row],[Adj Close]]/DAX__2019_2020__33[[#This Row],[Close]])</f>
        <v>36.700001</v>
      </c>
      <c r="E8429" s="50" t="s">
        <v>1211</v>
      </c>
      <c r="F8429" s="50" t="s">
        <v>21489</v>
      </c>
      <c r="G8429" s="50" t="s">
        <v>17403</v>
      </c>
      <c r="H8429" s="50" t="s">
        <v>17403</v>
      </c>
      <c r="I8429" s="50">
        <f>(DAX__2019_2020__33[[#This Row],[Adj Close]]-DAX__2019_2020__33[[#This Row],[Adj Open]])/DAX__2019_2020__33[[#This Row],[Adj Open]]</f>
        <v>3.5967274224325031E-2</v>
      </c>
      <c r="J8429" s="50">
        <f>DAX__2019_2020__33[[#This Row],[Adj Close]]-DAX__2019_2020__33[[#This Row],[Adj Open]]</f>
        <v>1.3199990000000028</v>
      </c>
      <c r="K8429" s="50">
        <v>981221</v>
      </c>
    </row>
    <row r="8430" spans="1:11" x14ac:dyDescent="0.3">
      <c r="A8430" s="51" t="str">
        <f t="shared" si="137"/>
        <v>HFG.DE</v>
      </c>
      <c r="B8430" s="52" t="s">
        <v>431</v>
      </c>
      <c r="C8430" s="50" t="s">
        <v>17393</v>
      </c>
      <c r="D8430" s="50">
        <f>DAX__2019_2020__33[[#This Row],[Open]]*(DAX__2019_2020__33[[#This Row],[Adj Close]]/DAX__2019_2020__33[[#This Row],[Close]])</f>
        <v>37.939999</v>
      </c>
      <c r="E8430" s="50" t="s">
        <v>1572</v>
      </c>
      <c r="F8430" s="50" t="s">
        <v>17347</v>
      </c>
      <c r="G8430" s="50" t="s">
        <v>17420</v>
      </c>
      <c r="H8430" s="50" t="s">
        <v>17420</v>
      </c>
      <c r="I8430" s="50">
        <f>(DAX__2019_2020__33[[#This Row],[Adj Close]]-DAX__2019_2020__33[[#This Row],[Adj Open]])/DAX__2019_2020__33[[#This Row],[Adj Open]]</f>
        <v>1.3178703562960031E-2</v>
      </c>
      <c r="J8430" s="50">
        <f>DAX__2019_2020__33[[#This Row],[Adj Close]]-DAX__2019_2020__33[[#This Row],[Adj Open]]</f>
        <v>0.5</v>
      </c>
      <c r="K8430" s="50">
        <v>665072</v>
      </c>
    </row>
    <row r="8431" spans="1:11" x14ac:dyDescent="0.3">
      <c r="A8431" s="51" t="str">
        <f t="shared" si="137"/>
        <v>HFG.DE</v>
      </c>
      <c r="B8431" s="52" t="s">
        <v>432</v>
      </c>
      <c r="C8431" s="50" t="s">
        <v>17351</v>
      </c>
      <c r="D8431" s="50">
        <f>DAX__2019_2020__33[[#This Row],[Open]]*(DAX__2019_2020__33[[#This Row],[Adj Close]]/DAX__2019_2020__33[[#This Row],[Close]])</f>
        <v>38.080002</v>
      </c>
      <c r="E8431" s="50" t="s">
        <v>1483</v>
      </c>
      <c r="F8431" s="50" t="s">
        <v>17401</v>
      </c>
      <c r="G8431" s="50" t="s">
        <v>8188</v>
      </c>
      <c r="H8431" s="50" t="s">
        <v>8188</v>
      </c>
      <c r="I8431" s="50">
        <f>(DAX__2019_2020__33[[#This Row],[Adj Close]]-DAX__2019_2020__33[[#This Row],[Adj Open]])/DAX__2019_2020__33[[#This Row],[Adj Open]]</f>
        <v>4.35924346852712E-2</v>
      </c>
      <c r="J8431" s="50">
        <f>DAX__2019_2020__33[[#This Row],[Adj Close]]-DAX__2019_2020__33[[#This Row],[Adj Open]]</f>
        <v>1.6599999999999966</v>
      </c>
      <c r="K8431" s="50">
        <v>1004790</v>
      </c>
    </row>
    <row r="8432" spans="1:11" x14ac:dyDescent="0.3">
      <c r="A8432" s="51" t="str">
        <f t="shared" si="137"/>
        <v>HFG.DE</v>
      </c>
      <c r="B8432" s="52" t="s">
        <v>433</v>
      </c>
      <c r="C8432" s="50" t="s">
        <v>1486</v>
      </c>
      <c r="D8432" s="50">
        <f>DAX__2019_2020__33[[#This Row],[Open]]*(DAX__2019_2020__33[[#This Row],[Adj Close]]/DAX__2019_2020__33[[#This Row],[Close]])</f>
        <v>39.939999</v>
      </c>
      <c r="E8432" s="50" t="s">
        <v>999</v>
      </c>
      <c r="F8432" s="50" t="s">
        <v>17518</v>
      </c>
      <c r="G8432" s="50" t="s">
        <v>1525</v>
      </c>
      <c r="H8432" s="50" t="s">
        <v>1525</v>
      </c>
      <c r="I8432" s="50">
        <f>(DAX__2019_2020__33[[#This Row],[Adj Close]]-DAX__2019_2020__33[[#This Row],[Adj Open]])/DAX__2019_2020__33[[#This Row],[Adj Open]]</f>
        <v>-2.6038984127165342E-2</v>
      </c>
      <c r="J8432" s="50">
        <f>DAX__2019_2020__33[[#This Row],[Adj Close]]-DAX__2019_2020__33[[#This Row],[Adj Open]]</f>
        <v>-1.0399969999999996</v>
      </c>
      <c r="K8432" s="50">
        <v>463652</v>
      </c>
    </row>
    <row r="8433" spans="1:11" x14ac:dyDescent="0.3">
      <c r="A8433" s="51" t="str">
        <f t="shared" si="137"/>
        <v>HFG.DE</v>
      </c>
      <c r="B8433" s="52" t="s">
        <v>434</v>
      </c>
      <c r="C8433" s="50" t="s">
        <v>1525</v>
      </c>
      <c r="D8433" s="50">
        <f>DAX__2019_2020__33[[#This Row],[Open]]*(DAX__2019_2020__33[[#This Row],[Adj Close]]/DAX__2019_2020__33[[#This Row],[Close]])</f>
        <v>38.900002000000001</v>
      </c>
      <c r="E8433" s="50" t="s">
        <v>17449</v>
      </c>
      <c r="F8433" s="50" t="s">
        <v>11573</v>
      </c>
      <c r="G8433" s="50" t="s">
        <v>20425</v>
      </c>
      <c r="H8433" s="50" t="s">
        <v>20425</v>
      </c>
      <c r="I8433" s="50">
        <f>(DAX__2019_2020__33[[#This Row],[Adj Close]]-DAX__2019_2020__33[[#This Row],[Adj Open]])/DAX__2019_2020__33[[#This Row],[Adj Open]]</f>
        <v>-2.3650435802034245E-2</v>
      </c>
      <c r="J8433" s="50">
        <f>DAX__2019_2020__33[[#This Row],[Adj Close]]-DAX__2019_2020__33[[#This Row],[Adj Open]]</f>
        <v>-0.92000200000000376</v>
      </c>
      <c r="K8433" s="50">
        <v>989106</v>
      </c>
    </row>
    <row r="8434" spans="1:11" x14ac:dyDescent="0.3">
      <c r="A8434" s="51" t="str">
        <f t="shared" si="137"/>
        <v>HFG.DE</v>
      </c>
      <c r="B8434" s="52" t="s">
        <v>435</v>
      </c>
      <c r="C8434" s="50" t="s">
        <v>17364</v>
      </c>
      <c r="D8434" s="50">
        <f>DAX__2019_2020__33[[#This Row],[Open]]*(DAX__2019_2020__33[[#This Row],[Adj Close]]/DAX__2019_2020__33[[#This Row],[Close]])</f>
        <v>37.900002000000001</v>
      </c>
      <c r="E8434" s="50" t="s">
        <v>17399</v>
      </c>
      <c r="F8434" s="50" t="s">
        <v>17321</v>
      </c>
      <c r="G8434" s="50" t="s">
        <v>2055</v>
      </c>
      <c r="H8434" s="50" t="s">
        <v>2055</v>
      </c>
      <c r="I8434" s="50">
        <f>(DAX__2019_2020__33[[#This Row],[Adj Close]]-DAX__2019_2020__33[[#This Row],[Adj Open]])/DAX__2019_2020__33[[#This Row],[Adj Open]]</f>
        <v>-6.068611816959802E-2</v>
      </c>
      <c r="J8434" s="50">
        <f>DAX__2019_2020__33[[#This Row],[Adj Close]]-DAX__2019_2020__33[[#This Row],[Adj Open]]</f>
        <v>-2.3000040000000013</v>
      </c>
      <c r="K8434" s="50">
        <v>1758720</v>
      </c>
    </row>
    <row r="8435" spans="1:11" x14ac:dyDescent="0.3">
      <c r="A8435" s="51" t="str">
        <f t="shared" si="137"/>
        <v>HFG.DE</v>
      </c>
      <c r="B8435" s="52" t="s">
        <v>436</v>
      </c>
      <c r="C8435" s="50" t="s">
        <v>20826</v>
      </c>
      <c r="D8435" s="50">
        <f>DAX__2019_2020__33[[#This Row],[Open]]*(DAX__2019_2020__33[[#This Row],[Adj Close]]/DAX__2019_2020__33[[#This Row],[Close]])</f>
        <v>35.619999</v>
      </c>
      <c r="E8435" s="50" t="s">
        <v>2012</v>
      </c>
      <c r="F8435" s="50" t="s">
        <v>17321</v>
      </c>
      <c r="G8435" s="50" t="s">
        <v>21490</v>
      </c>
      <c r="H8435" s="50" t="s">
        <v>21490</v>
      </c>
      <c r="I8435" s="50">
        <f>(DAX__2019_2020__33[[#This Row],[Adj Close]]-DAX__2019_2020__33[[#This Row],[Adj Open]])/DAX__2019_2020__33[[#This Row],[Adj Open]]</f>
        <v>3.649632331544983E-2</v>
      </c>
      <c r="J8435" s="50">
        <f>DAX__2019_2020__33[[#This Row],[Adj Close]]-DAX__2019_2020__33[[#This Row],[Adj Open]]</f>
        <v>1.2999989999999997</v>
      </c>
      <c r="K8435" s="50">
        <v>1228961</v>
      </c>
    </row>
    <row r="8436" spans="1:11" x14ac:dyDescent="0.3">
      <c r="A8436" s="51" t="str">
        <f t="shared" si="137"/>
        <v>HFG.DE</v>
      </c>
      <c r="B8436" s="52" t="s">
        <v>437</v>
      </c>
      <c r="C8436" s="50" t="s">
        <v>21490</v>
      </c>
      <c r="D8436" s="50">
        <f>DAX__2019_2020__33[[#This Row],[Open]]*(DAX__2019_2020__33[[#This Row],[Adj Close]]/DAX__2019_2020__33[[#This Row],[Close]])</f>
        <v>36.919998</v>
      </c>
      <c r="E8436" s="50" t="s">
        <v>20530</v>
      </c>
      <c r="F8436" s="50" t="s">
        <v>21491</v>
      </c>
      <c r="G8436" s="50" t="s">
        <v>21481</v>
      </c>
      <c r="H8436" s="50" t="s">
        <v>21481</v>
      </c>
      <c r="I8436" s="50">
        <f>(DAX__2019_2020__33[[#This Row],[Adj Close]]-DAX__2019_2020__33[[#This Row],[Adj Open]])/DAX__2019_2020__33[[#This Row],[Adj Open]]</f>
        <v>-8.6673894186018174E-3</v>
      </c>
      <c r="J8436" s="50">
        <f>DAX__2019_2020__33[[#This Row],[Adj Close]]-DAX__2019_2020__33[[#This Row],[Adj Open]]</f>
        <v>-0.32000000000000028</v>
      </c>
      <c r="K8436" s="50">
        <v>907490</v>
      </c>
    </row>
    <row r="8437" spans="1:11" x14ac:dyDescent="0.3">
      <c r="A8437" s="51" t="str">
        <f t="shared" si="137"/>
        <v>HFG.DE</v>
      </c>
      <c r="B8437" s="52" t="s">
        <v>438</v>
      </c>
      <c r="C8437" s="50" t="s">
        <v>11568</v>
      </c>
      <c r="D8437" s="50">
        <f>DAX__2019_2020__33[[#This Row],[Open]]*(DAX__2019_2020__33[[#This Row],[Adj Close]]/DAX__2019_2020__33[[#This Row],[Close]])</f>
        <v>36.799999</v>
      </c>
      <c r="E8437" s="50" t="s">
        <v>8189</v>
      </c>
      <c r="F8437" s="50" t="s">
        <v>21492</v>
      </c>
      <c r="G8437" s="50" t="s">
        <v>20541</v>
      </c>
      <c r="H8437" s="50" t="s">
        <v>20541</v>
      </c>
      <c r="I8437" s="50">
        <f>(DAX__2019_2020__33[[#This Row],[Adj Close]]-DAX__2019_2020__33[[#This Row],[Adj Open]])/DAX__2019_2020__33[[#This Row],[Adj Open]]</f>
        <v>5.4348099302937566E-3</v>
      </c>
      <c r="J8437" s="50">
        <f>DAX__2019_2020__33[[#This Row],[Adj Close]]-DAX__2019_2020__33[[#This Row],[Adj Open]]</f>
        <v>0.20000100000000032</v>
      </c>
      <c r="K8437" s="50">
        <v>1020759</v>
      </c>
    </row>
    <row r="8438" spans="1:11" x14ac:dyDescent="0.3">
      <c r="A8438" s="51" t="str">
        <f t="shared" si="137"/>
        <v>HFG.DE</v>
      </c>
      <c r="B8438" s="52" t="s">
        <v>439</v>
      </c>
      <c r="C8438" s="50" t="s">
        <v>1993</v>
      </c>
      <c r="D8438" s="50">
        <f>DAX__2019_2020__33[[#This Row],[Open]]*(DAX__2019_2020__33[[#This Row],[Adj Close]]/DAX__2019_2020__33[[#This Row],[Close]])</f>
        <v>36.900002000000001</v>
      </c>
      <c r="E8438" s="50" t="s">
        <v>1200</v>
      </c>
      <c r="F8438" s="50" t="s">
        <v>20464</v>
      </c>
      <c r="G8438" s="50" t="s">
        <v>1200</v>
      </c>
      <c r="H8438" s="50" t="s">
        <v>1200</v>
      </c>
      <c r="I8438" s="50">
        <f>(DAX__2019_2020__33[[#This Row],[Adj Close]]-DAX__2019_2020__33[[#This Row],[Adj Open]])/DAX__2019_2020__33[[#This Row],[Adj Open]]</f>
        <v>1.0840026512735664E-2</v>
      </c>
      <c r="J8438" s="50">
        <f>DAX__2019_2020__33[[#This Row],[Adj Close]]-DAX__2019_2020__33[[#This Row],[Adj Open]]</f>
        <v>0.39999699999999905</v>
      </c>
      <c r="K8438" s="50">
        <v>1193468</v>
      </c>
    </row>
    <row r="8439" spans="1:11" x14ac:dyDescent="0.3">
      <c r="A8439" s="51" t="str">
        <f t="shared" si="137"/>
        <v>HFG.DE</v>
      </c>
      <c r="B8439" s="52" t="s">
        <v>440</v>
      </c>
      <c r="C8439" s="50" t="s">
        <v>21493</v>
      </c>
      <c r="D8439" s="50">
        <f>DAX__2019_2020__33[[#This Row],[Open]]*(DAX__2019_2020__33[[#This Row],[Adj Close]]/DAX__2019_2020__33[[#This Row],[Close]])</f>
        <v>36.200001</v>
      </c>
      <c r="E8439" s="50" t="s">
        <v>21494</v>
      </c>
      <c r="F8439" s="50" t="s">
        <v>17301</v>
      </c>
      <c r="G8439" s="50" t="s">
        <v>2034</v>
      </c>
      <c r="H8439" s="50" t="s">
        <v>2034</v>
      </c>
      <c r="I8439" s="50">
        <f>(DAX__2019_2020__33[[#This Row],[Adj Close]]-DAX__2019_2020__33[[#This Row],[Adj Open]])/DAX__2019_2020__33[[#This Row],[Adj Open]]</f>
        <v>-1.1049778700282373E-2</v>
      </c>
      <c r="J8439" s="50">
        <f>DAX__2019_2020__33[[#This Row],[Adj Close]]-DAX__2019_2020__33[[#This Row],[Adj Open]]</f>
        <v>-0.40000200000000063</v>
      </c>
      <c r="K8439" s="50">
        <v>1234606</v>
      </c>
    </row>
    <row r="8440" spans="1:11" x14ac:dyDescent="0.3">
      <c r="A8440" s="51" t="str">
        <f t="shared" si="137"/>
        <v>HFG.DE</v>
      </c>
      <c r="B8440" s="52" t="s">
        <v>441</v>
      </c>
      <c r="C8440" s="50" t="s">
        <v>21495</v>
      </c>
      <c r="D8440" s="50">
        <f>DAX__2019_2020__33[[#This Row],[Open]]*(DAX__2019_2020__33[[#This Row],[Adj Close]]/DAX__2019_2020__33[[#This Row],[Close]])</f>
        <v>35.840000000000003</v>
      </c>
      <c r="E8440" s="50" t="s">
        <v>1881</v>
      </c>
      <c r="F8440" s="50" t="s">
        <v>1598</v>
      </c>
      <c r="G8440" s="50" t="s">
        <v>21496</v>
      </c>
      <c r="H8440" s="50" t="s">
        <v>21496</v>
      </c>
      <c r="I8440" s="50">
        <f>(DAX__2019_2020__33[[#This Row],[Adj Close]]-DAX__2019_2020__33[[#This Row],[Adj Open]])/DAX__2019_2020__33[[#This Row],[Adj Open]]</f>
        <v>4.4642857142856186E-3</v>
      </c>
      <c r="J8440" s="50">
        <f>DAX__2019_2020__33[[#This Row],[Adj Close]]-DAX__2019_2020__33[[#This Row],[Adj Open]]</f>
        <v>0.15999999999999659</v>
      </c>
      <c r="K8440" s="50">
        <v>1184955</v>
      </c>
    </row>
    <row r="8441" spans="1:11" x14ac:dyDescent="0.3">
      <c r="A8441" s="51" t="str">
        <f t="shared" si="137"/>
        <v>HFG.DE</v>
      </c>
      <c r="B8441" s="52" t="s">
        <v>442</v>
      </c>
      <c r="C8441" s="50" t="s">
        <v>21496</v>
      </c>
      <c r="D8441" s="50">
        <f>DAX__2019_2020__33[[#This Row],[Open]]*(DAX__2019_2020__33[[#This Row],[Adj Close]]/DAX__2019_2020__33[[#This Row],[Close]])</f>
        <v>36</v>
      </c>
      <c r="E8441" s="50" t="s">
        <v>21493</v>
      </c>
      <c r="F8441" s="50" t="s">
        <v>16884</v>
      </c>
      <c r="G8441" s="50" t="s">
        <v>17321</v>
      </c>
      <c r="H8441" s="50" t="s">
        <v>17321</v>
      </c>
      <c r="I8441" s="50">
        <f>(DAX__2019_2020__33[[#This Row],[Adj Close]]-DAX__2019_2020__33[[#This Row],[Adj Open]])/DAX__2019_2020__33[[#This Row],[Adj Open]]</f>
        <v>-2.6666638888888983E-2</v>
      </c>
      <c r="J8441" s="50">
        <f>DAX__2019_2020__33[[#This Row],[Adj Close]]-DAX__2019_2020__33[[#This Row],[Adj Open]]</f>
        <v>-0.95999900000000338</v>
      </c>
      <c r="K8441" s="50">
        <v>1554397</v>
      </c>
    </row>
    <row r="8442" spans="1:11" x14ac:dyDescent="0.3">
      <c r="A8442" s="51" t="str">
        <f t="shared" si="137"/>
        <v>HFG.DE</v>
      </c>
      <c r="B8442" s="52" t="s">
        <v>443</v>
      </c>
      <c r="C8442" s="50" t="s">
        <v>17294</v>
      </c>
      <c r="D8442" s="50">
        <f>DAX__2019_2020__33[[#This Row],[Open]]*(DAX__2019_2020__33[[#This Row],[Adj Close]]/DAX__2019_2020__33[[#This Row],[Close]])</f>
        <v>34.5</v>
      </c>
      <c r="E8442" s="50" t="s">
        <v>8189</v>
      </c>
      <c r="F8442" s="50" t="s">
        <v>1865</v>
      </c>
      <c r="G8442" s="50" t="s">
        <v>2021</v>
      </c>
      <c r="H8442" s="50" t="s">
        <v>2021</v>
      </c>
      <c r="I8442" s="50">
        <f>(DAX__2019_2020__33[[#This Row],[Adj Close]]-DAX__2019_2020__33[[#This Row],[Adj Open]])/DAX__2019_2020__33[[#This Row],[Adj Open]]</f>
        <v>7.3623217391304244E-2</v>
      </c>
      <c r="J8442" s="50">
        <f>DAX__2019_2020__33[[#This Row],[Adj Close]]-DAX__2019_2020__33[[#This Row],[Adj Open]]</f>
        <v>2.5400009999999966</v>
      </c>
      <c r="K8442" s="50">
        <v>1263336</v>
      </c>
    </row>
    <row r="8443" spans="1:11" x14ac:dyDescent="0.3">
      <c r="A8443" s="51" t="str">
        <f t="shared" si="137"/>
        <v>HFG.DE</v>
      </c>
      <c r="B8443" s="52" t="s">
        <v>444</v>
      </c>
      <c r="C8443" s="50" t="s">
        <v>20527</v>
      </c>
      <c r="D8443" s="50">
        <f>DAX__2019_2020__33[[#This Row],[Open]]*(DAX__2019_2020__33[[#This Row],[Adj Close]]/DAX__2019_2020__33[[#This Row],[Close]])</f>
        <v>37.580002</v>
      </c>
      <c r="E8443" s="50" t="s">
        <v>1586</v>
      </c>
      <c r="F8443" s="50" t="s">
        <v>21497</v>
      </c>
      <c r="G8443" s="50" t="s">
        <v>20425</v>
      </c>
      <c r="H8443" s="50" t="s">
        <v>20425</v>
      </c>
      <c r="I8443" s="50">
        <f>(DAX__2019_2020__33[[#This Row],[Adj Close]]-DAX__2019_2020__33[[#This Row],[Adj Open]])/DAX__2019_2020__33[[#This Row],[Adj Open]]</f>
        <v>1.0643905766689329E-2</v>
      </c>
      <c r="J8443" s="50">
        <f>DAX__2019_2020__33[[#This Row],[Adj Close]]-DAX__2019_2020__33[[#This Row],[Adj Open]]</f>
        <v>0.39999799999999652</v>
      </c>
      <c r="K8443" s="50">
        <v>1012012</v>
      </c>
    </row>
    <row r="8444" spans="1:11" x14ac:dyDescent="0.3">
      <c r="A8444" s="51" t="str">
        <f t="shared" si="137"/>
        <v>HFG.DE</v>
      </c>
      <c r="B8444" s="52" t="s">
        <v>445</v>
      </c>
      <c r="C8444" s="50" t="s">
        <v>17369</v>
      </c>
      <c r="D8444" s="50">
        <f>DAX__2019_2020__33[[#This Row],[Open]]*(DAX__2019_2020__33[[#This Row],[Adj Close]]/DAX__2019_2020__33[[#This Row],[Close]])</f>
        <v>37.759998000000003</v>
      </c>
      <c r="E8444" s="50" t="s">
        <v>20456</v>
      </c>
      <c r="F8444" s="50" t="s">
        <v>21497</v>
      </c>
      <c r="G8444" s="50" t="s">
        <v>17403</v>
      </c>
      <c r="H8444" s="50" t="s">
        <v>17403</v>
      </c>
      <c r="I8444" s="50">
        <f>(DAX__2019_2020__33[[#This Row],[Adj Close]]-DAX__2019_2020__33[[#This Row],[Adj Open]])/DAX__2019_2020__33[[#This Row],[Adj Open]]</f>
        <v>6.8856465511465343E-3</v>
      </c>
      <c r="J8444" s="50">
        <f>DAX__2019_2020__33[[#This Row],[Adj Close]]-DAX__2019_2020__33[[#This Row],[Adj Open]]</f>
        <v>0.26000200000000007</v>
      </c>
      <c r="K8444" s="50">
        <v>892082</v>
      </c>
    </row>
    <row r="8445" spans="1:11" x14ac:dyDescent="0.3">
      <c r="A8445" s="51" t="str">
        <f t="shared" si="137"/>
        <v>HFG.DE</v>
      </c>
      <c r="B8445" s="52" t="s">
        <v>446</v>
      </c>
      <c r="C8445" s="50" t="s">
        <v>2012</v>
      </c>
      <c r="D8445" s="50">
        <f>DAX__2019_2020__33[[#This Row],[Open]]*(DAX__2019_2020__33[[#This Row],[Adj Close]]/DAX__2019_2020__33[[#This Row],[Close]])</f>
        <v>37.139999000000003</v>
      </c>
      <c r="E8445" s="50" t="s">
        <v>21498</v>
      </c>
      <c r="F8445" s="50" t="s">
        <v>21496</v>
      </c>
      <c r="G8445" s="50" t="s">
        <v>21499</v>
      </c>
      <c r="H8445" s="50" t="s">
        <v>21499</v>
      </c>
      <c r="I8445" s="50">
        <f>(DAX__2019_2020__33[[#This Row],[Adj Close]]-DAX__2019_2020__33[[#This Row],[Adj Open]])/DAX__2019_2020__33[[#This Row],[Adj Open]]</f>
        <v>-2.6925148813278104E-2</v>
      </c>
      <c r="J8445" s="50">
        <f>DAX__2019_2020__33[[#This Row],[Adj Close]]-DAX__2019_2020__33[[#This Row],[Adj Open]]</f>
        <v>-1</v>
      </c>
      <c r="K8445" s="50">
        <v>1095420</v>
      </c>
    </row>
    <row r="8446" spans="1:11" x14ac:dyDescent="0.3">
      <c r="A8446" s="51" t="str">
        <f t="shared" si="137"/>
        <v>HFG.DE</v>
      </c>
      <c r="B8446" s="52" t="s">
        <v>447</v>
      </c>
      <c r="C8446" s="50" t="s">
        <v>20464</v>
      </c>
      <c r="D8446" s="50">
        <f>DAX__2019_2020__33[[#This Row],[Open]]*(DAX__2019_2020__33[[#This Row],[Adj Close]]/DAX__2019_2020__33[[#This Row],[Close]])</f>
        <v>35.659999999999997</v>
      </c>
      <c r="E8446" s="50" t="s">
        <v>20201</v>
      </c>
      <c r="F8446" s="50" t="s">
        <v>1598</v>
      </c>
      <c r="G8446" s="50" t="s">
        <v>17496</v>
      </c>
      <c r="H8446" s="50" t="s">
        <v>17496</v>
      </c>
      <c r="I8446" s="50">
        <f>(DAX__2019_2020__33[[#This Row],[Adj Close]]-DAX__2019_2020__33[[#This Row],[Adj Open]])/DAX__2019_2020__33[[#This Row],[Adj Open]]</f>
        <v>6.6741475042063944E-2</v>
      </c>
      <c r="J8446" s="50">
        <f>DAX__2019_2020__33[[#This Row],[Adj Close]]-DAX__2019_2020__33[[#This Row],[Adj Open]]</f>
        <v>2.380001</v>
      </c>
      <c r="K8446" s="50">
        <v>1111562</v>
      </c>
    </row>
    <row r="8447" spans="1:11" x14ac:dyDescent="0.3">
      <c r="A8447" s="51" t="str">
        <f t="shared" si="137"/>
        <v>HFG.DE</v>
      </c>
      <c r="B8447" s="52" t="s">
        <v>448</v>
      </c>
      <c r="C8447" s="50" t="s">
        <v>20266</v>
      </c>
      <c r="D8447" s="50">
        <f>DAX__2019_2020__33[[#This Row],[Open]]*(DAX__2019_2020__33[[#This Row],[Adj Close]]/DAX__2019_2020__33[[#This Row],[Close]])</f>
        <v>38.659999999999997</v>
      </c>
      <c r="E8447" s="50" t="s">
        <v>1241</v>
      </c>
      <c r="F8447" s="50" t="s">
        <v>1581</v>
      </c>
      <c r="G8447" s="50" t="s">
        <v>8188</v>
      </c>
      <c r="H8447" s="50" t="s">
        <v>8188</v>
      </c>
      <c r="I8447" s="50">
        <f>(DAX__2019_2020__33[[#This Row],[Adj Close]]-DAX__2019_2020__33[[#This Row],[Adj Open]])/DAX__2019_2020__33[[#This Row],[Adj Open]]</f>
        <v>2.7935902741852054E-2</v>
      </c>
      <c r="J8447" s="50">
        <f>DAX__2019_2020__33[[#This Row],[Adj Close]]-DAX__2019_2020__33[[#This Row],[Adj Open]]</f>
        <v>1.0800020000000004</v>
      </c>
      <c r="K8447" s="50">
        <v>1358540</v>
      </c>
    </row>
    <row r="8448" spans="1:11" x14ac:dyDescent="0.3">
      <c r="A8448" s="51" t="str">
        <f t="shared" si="137"/>
        <v>HFG.DE</v>
      </c>
      <c r="B8448" s="52" t="s">
        <v>449</v>
      </c>
      <c r="C8448" s="50" t="s">
        <v>17509</v>
      </c>
      <c r="D8448" s="50">
        <f>DAX__2019_2020__33[[#This Row],[Open]]*(DAX__2019_2020__33[[#This Row],[Adj Close]]/DAX__2019_2020__33[[#This Row],[Close]])</f>
        <v>40</v>
      </c>
      <c r="E8448" s="50" t="s">
        <v>2180</v>
      </c>
      <c r="F8448" s="50" t="s">
        <v>20412</v>
      </c>
      <c r="G8448" s="50" t="s">
        <v>21500</v>
      </c>
      <c r="H8448" s="50" t="s">
        <v>21500</v>
      </c>
      <c r="I8448" s="50">
        <f>(DAX__2019_2020__33[[#This Row],[Adj Close]]-DAX__2019_2020__33[[#This Row],[Adj Open]])/DAX__2019_2020__33[[#This Row],[Adj Open]]</f>
        <v>4.9499999999999919E-2</v>
      </c>
      <c r="J8448" s="50">
        <f>DAX__2019_2020__33[[#This Row],[Adj Close]]-DAX__2019_2020__33[[#This Row],[Adj Open]]</f>
        <v>1.9799999999999969</v>
      </c>
      <c r="K8448" s="50">
        <v>1182589</v>
      </c>
    </row>
    <row r="8449" spans="1:11" x14ac:dyDescent="0.3">
      <c r="A8449" s="51" t="str">
        <f t="shared" si="137"/>
        <v>HFG.DE</v>
      </c>
      <c r="B8449" s="52" t="s">
        <v>450</v>
      </c>
      <c r="C8449" s="50" t="s">
        <v>1030</v>
      </c>
      <c r="D8449" s="50">
        <f>DAX__2019_2020__33[[#This Row],[Open]]*(DAX__2019_2020__33[[#This Row],[Adj Close]]/DAX__2019_2020__33[[#This Row],[Close]])</f>
        <v>41.900002000000001</v>
      </c>
      <c r="E8449" s="50" t="s">
        <v>21501</v>
      </c>
      <c r="F8449" s="50" t="s">
        <v>1018</v>
      </c>
      <c r="G8449" s="50" t="s">
        <v>1018</v>
      </c>
      <c r="H8449" s="50" t="s">
        <v>1018</v>
      </c>
      <c r="I8449" s="50">
        <f>(DAX__2019_2020__33[[#This Row],[Adj Close]]-DAX__2019_2020__33[[#This Row],[Adj Open]])/DAX__2019_2020__33[[#This Row],[Adj Open]]</f>
        <v>-1.6706466982984877E-2</v>
      </c>
      <c r="J8449" s="50">
        <f>DAX__2019_2020__33[[#This Row],[Adj Close]]-DAX__2019_2020__33[[#This Row],[Adj Open]]</f>
        <v>-0.70000100000000032</v>
      </c>
      <c r="K8449" s="50">
        <v>994339</v>
      </c>
    </row>
    <row r="8450" spans="1:11" x14ac:dyDescent="0.3">
      <c r="A8450" s="51" t="str">
        <f t="shared" si="137"/>
        <v>HFG.DE</v>
      </c>
      <c r="B8450" s="52" t="s">
        <v>451</v>
      </c>
      <c r="C8450" s="50" t="s">
        <v>1241</v>
      </c>
      <c r="D8450" s="50">
        <f>DAX__2019_2020__33[[#This Row],[Open]]*(DAX__2019_2020__33[[#This Row],[Adj Close]]/DAX__2019_2020__33[[#This Row],[Close]])</f>
        <v>40.860000999999997</v>
      </c>
      <c r="E8450" s="50" t="s">
        <v>17461</v>
      </c>
      <c r="F8450" s="50" t="s">
        <v>2094</v>
      </c>
      <c r="G8450" s="50" t="s">
        <v>17461</v>
      </c>
      <c r="H8450" s="50" t="s">
        <v>17461</v>
      </c>
      <c r="I8450" s="50">
        <f>(DAX__2019_2020__33[[#This Row],[Adj Close]]-DAX__2019_2020__33[[#This Row],[Adj Open]])/DAX__2019_2020__33[[#This Row],[Adj Open]]</f>
        <v>1.9579025463068386E-2</v>
      </c>
      <c r="J8450" s="50">
        <f>DAX__2019_2020__33[[#This Row],[Adj Close]]-DAX__2019_2020__33[[#This Row],[Adj Open]]</f>
        <v>0.79999899999999968</v>
      </c>
      <c r="K8450" s="50">
        <v>1365121</v>
      </c>
    </row>
    <row r="8451" spans="1:11" x14ac:dyDescent="0.3">
      <c r="A8451" s="51" t="str">
        <f t="shared" si="137"/>
        <v>HFG.DE</v>
      </c>
      <c r="B8451" s="52" t="s">
        <v>452</v>
      </c>
      <c r="C8451" s="50" t="s">
        <v>19971</v>
      </c>
      <c r="D8451" s="50">
        <f>DAX__2019_2020__33[[#This Row],[Open]]*(DAX__2019_2020__33[[#This Row],[Adj Close]]/DAX__2019_2020__33[[#This Row],[Close]])</f>
        <v>41.5</v>
      </c>
      <c r="E8451" s="50" t="s">
        <v>21502</v>
      </c>
      <c r="F8451" s="50" t="s">
        <v>19971</v>
      </c>
      <c r="G8451" s="50" t="s">
        <v>19553</v>
      </c>
      <c r="H8451" s="50" t="s">
        <v>19553</v>
      </c>
      <c r="I8451" s="50">
        <f>(DAX__2019_2020__33[[#This Row],[Adj Close]]-DAX__2019_2020__33[[#This Row],[Adj Open]])/DAX__2019_2020__33[[#This Row],[Adj Open]]</f>
        <v>5.6385542168674779E-2</v>
      </c>
      <c r="J8451" s="50">
        <f>DAX__2019_2020__33[[#This Row],[Adj Close]]-DAX__2019_2020__33[[#This Row],[Adj Open]]</f>
        <v>2.3400000000000034</v>
      </c>
      <c r="K8451" s="50">
        <v>856141</v>
      </c>
    </row>
    <row r="8452" spans="1:11" x14ac:dyDescent="0.3">
      <c r="A8452" s="51" t="str">
        <f t="shared" si="137"/>
        <v>HFG.DE</v>
      </c>
      <c r="B8452" s="52" t="s">
        <v>453</v>
      </c>
      <c r="C8452" s="50" t="s">
        <v>957</v>
      </c>
      <c r="D8452" s="50">
        <f>DAX__2019_2020__33[[#This Row],[Open]]*(DAX__2019_2020__33[[#This Row],[Adj Close]]/DAX__2019_2020__33[[#This Row],[Close]])</f>
        <v>44.259998000000003</v>
      </c>
      <c r="E8452" s="50" t="s">
        <v>606</v>
      </c>
      <c r="F8452" s="50" t="s">
        <v>21503</v>
      </c>
      <c r="G8452" s="50" t="s">
        <v>1089</v>
      </c>
      <c r="H8452" s="50" t="s">
        <v>1089</v>
      </c>
      <c r="I8452" s="50">
        <f>(DAX__2019_2020__33[[#This Row],[Adj Close]]-DAX__2019_2020__33[[#This Row],[Adj Open]])/DAX__2019_2020__33[[#This Row],[Adj Open]]</f>
        <v>9.9413244438013131E-3</v>
      </c>
      <c r="J8452" s="50">
        <f>DAX__2019_2020__33[[#This Row],[Adj Close]]-DAX__2019_2020__33[[#This Row],[Adj Open]]</f>
        <v>0.44000299999999726</v>
      </c>
      <c r="K8452" s="50">
        <v>1103743</v>
      </c>
    </row>
    <row r="8453" spans="1:11" x14ac:dyDescent="0.3">
      <c r="A8453" s="51" t="str">
        <f t="shared" si="137"/>
        <v>HFG.DE</v>
      </c>
      <c r="B8453" s="52" t="s">
        <v>454</v>
      </c>
      <c r="C8453" s="50" t="s">
        <v>8171</v>
      </c>
      <c r="D8453" s="50">
        <f>DAX__2019_2020__33[[#This Row],[Open]]*(DAX__2019_2020__33[[#This Row],[Adj Close]]/DAX__2019_2020__33[[#This Row],[Close]])</f>
        <v>44.799999</v>
      </c>
      <c r="E8453" s="50" t="s">
        <v>623</v>
      </c>
      <c r="F8453" s="50" t="s">
        <v>1411</v>
      </c>
      <c r="G8453" s="50" t="s">
        <v>21502</v>
      </c>
      <c r="H8453" s="50" t="s">
        <v>21502</v>
      </c>
      <c r="I8453" s="50">
        <f>(DAX__2019_2020__33[[#This Row],[Adj Close]]-DAX__2019_2020__33[[#This Row],[Adj Open]])/DAX__2019_2020__33[[#This Row],[Adj Open]]</f>
        <v>-6.2499778180797848E-3</v>
      </c>
      <c r="J8453" s="50">
        <f>DAX__2019_2020__33[[#This Row],[Adj Close]]-DAX__2019_2020__33[[#This Row],[Adj Open]]</f>
        <v>-0.27999899999999656</v>
      </c>
      <c r="K8453" s="50">
        <v>996741</v>
      </c>
    </row>
    <row r="8454" spans="1:11" x14ac:dyDescent="0.3">
      <c r="A8454" s="51" t="str">
        <f t="shared" si="137"/>
        <v>HFG.DE</v>
      </c>
      <c r="B8454" s="52" t="s">
        <v>455</v>
      </c>
      <c r="C8454" s="50" t="s">
        <v>19922</v>
      </c>
      <c r="D8454" s="50">
        <f>DAX__2019_2020__33[[#This Row],[Open]]*(DAX__2019_2020__33[[#This Row],[Adj Close]]/DAX__2019_2020__33[[#This Row],[Close]])</f>
        <v>44.619999</v>
      </c>
      <c r="E8454" s="50" t="s">
        <v>599</v>
      </c>
      <c r="F8454" s="50" t="s">
        <v>1058</v>
      </c>
      <c r="G8454" s="50" t="s">
        <v>21504</v>
      </c>
      <c r="H8454" s="50" t="s">
        <v>21504</v>
      </c>
      <c r="I8454" s="50">
        <f>(DAX__2019_2020__33[[#This Row],[Adj Close]]-DAX__2019_2020__33[[#This Row],[Adj Open]])/DAX__2019_2020__33[[#This Row],[Adj Open]]</f>
        <v>1.4791573617023088E-2</v>
      </c>
      <c r="J8454" s="50">
        <f>DAX__2019_2020__33[[#This Row],[Adj Close]]-DAX__2019_2020__33[[#This Row],[Adj Open]]</f>
        <v>0.65999999999999659</v>
      </c>
      <c r="K8454" s="50">
        <v>897584</v>
      </c>
    </row>
    <row r="8455" spans="1:11" x14ac:dyDescent="0.3">
      <c r="A8455" s="51" t="str">
        <f t="shared" si="137"/>
        <v>HFG.DE</v>
      </c>
      <c r="B8455" s="52" t="s">
        <v>456</v>
      </c>
      <c r="C8455" s="50" t="s">
        <v>599</v>
      </c>
      <c r="D8455" s="50">
        <f>DAX__2019_2020__33[[#This Row],[Open]]*(DAX__2019_2020__33[[#This Row],[Adj Close]]/DAX__2019_2020__33[[#This Row],[Close]])</f>
        <v>45.439999</v>
      </c>
      <c r="E8455" s="50" t="s">
        <v>8333</v>
      </c>
      <c r="F8455" s="50" t="s">
        <v>8313</v>
      </c>
      <c r="G8455" s="50" t="s">
        <v>1284</v>
      </c>
      <c r="H8455" s="50" t="s">
        <v>1284</v>
      </c>
      <c r="I8455" s="50">
        <f>(DAX__2019_2020__33[[#This Row],[Adj Close]]-DAX__2019_2020__33[[#This Row],[Adj Open]])/DAX__2019_2020__33[[#This Row],[Adj Open]]</f>
        <v>-8.8021568838501994E-4</v>
      </c>
      <c r="J8455" s="50">
        <f>DAX__2019_2020__33[[#This Row],[Adj Close]]-DAX__2019_2020__33[[#This Row],[Adj Open]]</f>
        <v>-3.9996999999999616E-2</v>
      </c>
      <c r="K8455" s="50">
        <v>685722</v>
      </c>
    </row>
    <row r="8456" spans="1:11" x14ac:dyDescent="0.3">
      <c r="A8456" s="51" t="str">
        <f t="shared" si="137"/>
        <v>HFG.DE</v>
      </c>
      <c r="B8456" s="52" t="s">
        <v>457</v>
      </c>
      <c r="C8456" s="50" t="s">
        <v>19552</v>
      </c>
      <c r="D8456" s="50">
        <f>DAX__2019_2020__33[[#This Row],[Open]]*(DAX__2019_2020__33[[#This Row],[Adj Close]]/DAX__2019_2020__33[[#This Row],[Close]])</f>
        <v>45.68</v>
      </c>
      <c r="E8456" s="50" t="s">
        <v>708</v>
      </c>
      <c r="F8456" s="50" t="s">
        <v>599</v>
      </c>
      <c r="G8456" s="50" t="s">
        <v>21505</v>
      </c>
      <c r="H8456" s="50" t="s">
        <v>21505</v>
      </c>
      <c r="I8456" s="50">
        <f>(DAX__2019_2020__33[[#This Row],[Adj Close]]-DAX__2019_2020__33[[#This Row],[Adj Open]])/DAX__2019_2020__33[[#This Row],[Adj Open]]</f>
        <v>2.1015739929947534E-2</v>
      </c>
      <c r="J8456" s="50">
        <f>DAX__2019_2020__33[[#This Row],[Adj Close]]-DAX__2019_2020__33[[#This Row],[Adj Open]]</f>
        <v>0.95999900000000338</v>
      </c>
      <c r="K8456" s="50">
        <v>909542</v>
      </c>
    </row>
    <row r="8457" spans="1:11" x14ac:dyDescent="0.3">
      <c r="A8457" s="51" t="str">
        <f t="shared" si="137"/>
        <v>HFG.DE</v>
      </c>
      <c r="B8457" s="52" t="s">
        <v>458</v>
      </c>
      <c r="C8457" s="50" t="s">
        <v>708</v>
      </c>
      <c r="D8457" s="50">
        <f>DAX__2019_2020__33[[#This Row],[Open]]*(DAX__2019_2020__33[[#This Row],[Adj Close]]/DAX__2019_2020__33[[#This Row],[Close]])</f>
        <v>47.099997999999999</v>
      </c>
      <c r="E8457" s="50" t="s">
        <v>19700</v>
      </c>
      <c r="F8457" s="50" t="s">
        <v>19725</v>
      </c>
      <c r="G8457" s="50" t="s">
        <v>2235</v>
      </c>
      <c r="H8457" s="50" t="s">
        <v>2235</v>
      </c>
      <c r="I8457" s="50">
        <f>(DAX__2019_2020__33[[#This Row],[Adj Close]]-DAX__2019_2020__33[[#This Row],[Adj Open]])/DAX__2019_2020__33[[#This Row],[Adj Open]]</f>
        <v>6.3695119477500039E-3</v>
      </c>
      <c r="J8457" s="50">
        <f>DAX__2019_2020__33[[#This Row],[Adj Close]]-DAX__2019_2020__33[[#This Row],[Adj Open]]</f>
        <v>0.30000400000000127</v>
      </c>
      <c r="K8457" s="50">
        <v>1104590</v>
      </c>
    </row>
    <row r="8458" spans="1:11" x14ac:dyDescent="0.3">
      <c r="A8458" s="51" t="str">
        <f t="shared" si="137"/>
        <v>HFG.DE</v>
      </c>
      <c r="B8458" s="52" t="s">
        <v>459</v>
      </c>
      <c r="C8458" s="50" t="s">
        <v>711</v>
      </c>
      <c r="D8458" s="50">
        <f>DAX__2019_2020__33[[#This Row],[Open]]*(DAX__2019_2020__33[[#This Row],[Adj Close]]/DAX__2019_2020__33[[#This Row],[Close]])</f>
        <v>48.119999</v>
      </c>
      <c r="E8458" s="50" t="s">
        <v>8576</v>
      </c>
      <c r="F8458" s="50" t="s">
        <v>21506</v>
      </c>
      <c r="G8458" s="50" t="s">
        <v>8576</v>
      </c>
      <c r="H8458" s="50" t="s">
        <v>8576</v>
      </c>
      <c r="I8458" s="50">
        <f>(DAX__2019_2020__33[[#This Row],[Adj Close]]-DAX__2019_2020__33[[#This Row],[Adj Open]])/DAX__2019_2020__33[[#This Row],[Adj Open]]</f>
        <v>4.0108064008895758E-2</v>
      </c>
      <c r="J8458" s="50">
        <f>DAX__2019_2020__33[[#This Row],[Adj Close]]-DAX__2019_2020__33[[#This Row],[Adj Open]]</f>
        <v>1.9299999999999997</v>
      </c>
      <c r="K8458" s="50">
        <v>760830</v>
      </c>
    </row>
    <row r="8459" spans="1:11" x14ac:dyDescent="0.3">
      <c r="A8459" s="51" t="str">
        <f t="shared" si="137"/>
        <v>HFG.DE</v>
      </c>
      <c r="B8459" s="52" t="s">
        <v>460</v>
      </c>
      <c r="C8459" s="50" t="s">
        <v>8419</v>
      </c>
      <c r="D8459" s="50">
        <f>DAX__2019_2020__33[[#This Row],[Open]]*(DAX__2019_2020__33[[#This Row],[Adj Close]]/DAX__2019_2020__33[[#This Row],[Close]])</f>
        <v>50.5</v>
      </c>
      <c r="E8459" s="50" t="s">
        <v>2268</v>
      </c>
      <c r="F8459" s="50" t="s">
        <v>9873</v>
      </c>
      <c r="G8459" s="50" t="s">
        <v>776</v>
      </c>
      <c r="H8459" s="50" t="s">
        <v>776</v>
      </c>
      <c r="I8459" s="50">
        <f>(DAX__2019_2020__33[[#This Row],[Adj Close]]-DAX__2019_2020__33[[#This Row],[Adj Open]])/DAX__2019_2020__33[[#This Row],[Adj Open]]</f>
        <v>-3.9604158415841645E-3</v>
      </c>
      <c r="J8459" s="50">
        <f>DAX__2019_2020__33[[#This Row],[Adj Close]]-DAX__2019_2020__33[[#This Row],[Adj Open]]</f>
        <v>-0.20000100000000032</v>
      </c>
      <c r="K8459" s="50">
        <v>987025</v>
      </c>
    </row>
    <row r="8460" spans="1:11" x14ac:dyDescent="0.3">
      <c r="A8460" s="51" t="str">
        <f t="shared" si="137"/>
        <v>HFG.DE</v>
      </c>
      <c r="B8460" s="52" t="s">
        <v>461</v>
      </c>
      <c r="C8460" s="50" t="s">
        <v>8466</v>
      </c>
      <c r="D8460" s="50">
        <f>DAX__2019_2020__33[[#This Row],[Open]]*(DAX__2019_2020__33[[#This Row],[Adj Close]]/DAX__2019_2020__33[[#This Row],[Close]])</f>
        <v>50.349997999999999</v>
      </c>
      <c r="E8460" s="50" t="s">
        <v>895</v>
      </c>
      <c r="F8460" s="50" t="s">
        <v>8576</v>
      </c>
      <c r="G8460" s="50" t="s">
        <v>2281</v>
      </c>
      <c r="H8460" s="50" t="s">
        <v>2281</v>
      </c>
      <c r="I8460" s="50">
        <f>(DAX__2019_2020__33[[#This Row],[Adj Close]]-DAX__2019_2020__33[[#This Row],[Adj Open]])/DAX__2019_2020__33[[#This Row],[Adj Open]]</f>
        <v>9.9312814272606862E-4</v>
      </c>
      <c r="J8460" s="50">
        <f>DAX__2019_2020__33[[#This Row],[Adj Close]]-DAX__2019_2020__33[[#This Row],[Adj Open]]</f>
        <v>5.000400000000127E-2</v>
      </c>
      <c r="K8460" s="50">
        <v>682310</v>
      </c>
    </row>
    <row r="8461" spans="1:11" x14ac:dyDescent="0.3">
      <c r="A8461" s="51" t="str">
        <f t="shared" si="137"/>
        <v>HFG.DE</v>
      </c>
      <c r="B8461" s="52" t="s">
        <v>462</v>
      </c>
      <c r="C8461" s="50" t="s">
        <v>5014</v>
      </c>
      <c r="D8461" s="50">
        <f>DAX__2019_2020__33[[#This Row],[Open]]*(DAX__2019_2020__33[[#This Row],[Adj Close]]/DAX__2019_2020__33[[#This Row],[Close]])</f>
        <v>52.299999</v>
      </c>
      <c r="E8461" s="50" t="s">
        <v>21507</v>
      </c>
      <c r="F8461" s="50" t="s">
        <v>19673</v>
      </c>
      <c r="G8461" s="50" t="s">
        <v>5077</v>
      </c>
      <c r="H8461" s="50" t="s">
        <v>5077</v>
      </c>
      <c r="I8461" s="50">
        <f>(DAX__2019_2020__33[[#This Row],[Adj Close]]-DAX__2019_2020__33[[#This Row],[Adj Open]])/DAX__2019_2020__33[[#This Row],[Adj Open]]</f>
        <v>-5.7361186565223392E-3</v>
      </c>
      <c r="J8461" s="50">
        <f>DAX__2019_2020__33[[#This Row],[Adj Close]]-DAX__2019_2020__33[[#This Row],[Adj Open]]</f>
        <v>-0.29999899999999968</v>
      </c>
      <c r="K8461" s="50">
        <v>763550</v>
      </c>
    </row>
    <row r="8462" spans="1:11" x14ac:dyDescent="0.3">
      <c r="A8462" s="51" t="str">
        <f t="shared" si="137"/>
        <v>HFG.DE</v>
      </c>
      <c r="B8462" s="52" t="s">
        <v>463</v>
      </c>
      <c r="C8462" s="50" t="s">
        <v>8690</v>
      </c>
      <c r="D8462" s="50">
        <f>DAX__2019_2020__33[[#This Row],[Open]]*(DAX__2019_2020__33[[#This Row],[Adj Close]]/DAX__2019_2020__33[[#This Row],[Close]])</f>
        <v>52.099997999999999</v>
      </c>
      <c r="E8462" s="50" t="s">
        <v>868</v>
      </c>
      <c r="F8462" s="50" t="s">
        <v>8576</v>
      </c>
      <c r="G8462" s="50" t="s">
        <v>2268</v>
      </c>
      <c r="H8462" s="50" t="s">
        <v>2268</v>
      </c>
      <c r="I8462" s="50">
        <f>(DAX__2019_2020__33[[#This Row],[Adj Close]]-DAX__2019_2020__33[[#This Row],[Adj Open]])/DAX__2019_2020__33[[#This Row],[Adj Open]]</f>
        <v>-1.3435624316146783E-2</v>
      </c>
      <c r="J8462" s="50">
        <f>DAX__2019_2020__33[[#This Row],[Adj Close]]-DAX__2019_2020__33[[#This Row],[Adj Open]]</f>
        <v>-0.69999599999999873</v>
      </c>
      <c r="K8462" s="50">
        <v>920774</v>
      </c>
    </row>
    <row r="8463" spans="1:11" x14ac:dyDescent="0.3">
      <c r="A8463" s="51" t="str">
        <f t="shared" si="137"/>
        <v>HFG.DE</v>
      </c>
      <c r="B8463" s="52" t="s">
        <v>464</v>
      </c>
      <c r="C8463" s="50" t="s">
        <v>2268</v>
      </c>
      <c r="D8463" s="50">
        <f>DAX__2019_2020__33[[#This Row],[Open]]*(DAX__2019_2020__33[[#This Row],[Adj Close]]/DAX__2019_2020__33[[#This Row],[Close]])</f>
        <v>51.400002000000001</v>
      </c>
      <c r="E8463" s="50" t="s">
        <v>5077</v>
      </c>
      <c r="F8463" s="50" t="s">
        <v>19695</v>
      </c>
      <c r="G8463" s="50" t="s">
        <v>19673</v>
      </c>
      <c r="H8463" s="50" t="s">
        <v>19673</v>
      </c>
      <c r="I8463" s="50">
        <f>(DAX__2019_2020__33[[#This Row],[Adj Close]]-DAX__2019_2020__33[[#This Row],[Adj Open]])/DAX__2019_2020__33[[#This Row],[Adj Open]]</f>
        <v>-4.8638130403185591E-3</v>
      </c>
      <c r="J8463" s="50">
        <f>DAX__2019_2020__33[[#This Row],[Adj Close]]-DAX__2019_2020__33[[#This Row],[Adj Open]]</f>
        <v>-0.25</v>
      </c>
      <c r="K8463" s="50">
        <v>948738</v>
      </c>
    </row>
    <row r="8464" spans="1:11" x14ac:dyDescent="0.3">
      <c r="A8464" s="51" t="str">
        <f t="shared" si="137"/>
        <v>HFG.DE</v>
      </c>
      <c r="B8464" s="52" t="s">
        <v>465</v>
      </c>
      <c r="C8464" s="50" t="s">
        <v>8420</v>
      </c>
      <c r="D8464" s="50">
        <f>DAX__2019_2020__33[[#This Row],[Open]]*(DAX__2019_2020__33[[#This Row],[Adj Close]]/DAX__2019_2020__33[[#This Row],[Close]])</f>
        <v>51.5</v>
      </c>
      <c r="E8464" s="50" t="s">
        <v>8492</v>
      </c>
      <c r="F8464" s="50" t="s">
        <v>19673</v>
      </c>
      <c r="G8464" s="50" t="s">
        <v>8649</v>
      </c>
      <c r="H8464" s="50" t="s">
        <v>8649</v>
      </c>
      <c r="I8464" s="50">
        <f>(DAX__2019_2020__33[[#This Row],[Adj Close]]-DAX__2019_2020__33[[#This Row],[Adj Open]])/DAX__2019_2020__33[[#This Row],[Adj Open]]</f>
        <v>9.7085436893203265E-4</v>
      </c>
      <c r="J8464" s="50">
        <f>DAX__2019_2020__33[[#This Row],[Adj Close]]-DAX__2019_2020__33[[#This Row],[Adj Open]]</f>
        <v>4.9998999999999683E-2</v>
      </c>
      <c r="K8464" s="50">
        <v>728089</v>
      </c>
    </row>
    <row r="8465" spans="1:11" x14ac:dyDescent="0.3">
      <c r="A8465" s="51" t="str">
        <f t="shared" si="137"/>
        <v>HFG.DE</v>
      </c>
      <c r="B8465" s="52" t="s">
        <v>466</v>
      </c>
      <c r="C8465" s="50" t="s">
        <v>8553</v>
      </c>
      <c r="D8465" s="50">
        <f>DAX__2019_2020__33[[#This Row],[Open]]*(DAX__2019_2020__33[[#This Row],[Adj Close]]/DAX__2019_2020__33[[#This Row],[Close]])</f>
        <v>51.799999</v>
      </c>
      <c r="E8465" s="50" t="s">
        <v>8495</v>
      </c>
      <c r="F8465" s="50" t="s">
        <v>8420</v>
      </c>
      <c r="G8465" s="50" t="s">
        <v>5077</v>
      </c>
      <c r="H8465" s="50" t="s">
        <v>5077</v>
      </c>
      <c r="I8465" s="50">
        <f>(DAX__2019_2020__33[[#This Row],[Adj Close]]-DAX__2019_2020__33[[#This Row],[Adj Open]])/DAX__2019_2020__33[[#This Row],[Adj Open]]</f>
        <v>3.8610232405603003E-3</v>
      </c>
      <c r="J8465" s="50">
        <f>DAX__2019_2020__33[[#This Row],[Adj Close]]-DAX__2019_2020__33[[#This Row],[Adj Open]]</f>
        <v>0.20000100000000032</v>
      </c>
      <c r="K8465" s="50">
        <v>597503</v>
      </c>
    </row>
    <row r="8466" spans="1:11" x14ac:dyDescent="0.3">
      <c r="A8466" s="51" t="str">
        <f t="shared" ref="A8466:A8529" si="138">"HFG.DE"</f>
        <v>HFG.DE</v>
      </c>
      <c r="B8466" s="52" t="s">
        <v>467</v>
      </c>
      <c r="C8466" s="50" t="s">
        <v>8454</v>
      </c>
      <c r="D8466" s="50">
        <f>DAX__2019_2020__33[[#This Row],[Open]]*(DAX__2019_2020__33[[#This Row],[Adj Close]]/DAX__2019_2020__33[[#This Row],[Close]])</f>
        <v>51</v>
      </c>
      <c r="E8466" s="50" t="s">
        <v>19673</v>
      </c>
      <c r="F8466" s="50" t="s">
        <v>708</v>
      </c>
      <c r="G8466" s="50" t="s">
        <v>21508</v>
      </c>
      <c r="H8466" s="50" t="s">
        <v>21508</v>
      </c>
      <c r="I8466" s="50">
        <f>(DAX__2019_2020__33[[#This Row],[Adj Close]]-DAX__2019_2020__33[[#This Row],[Adj Open]])/DAX__2019_2020__33[[#This Row],[Adj Open]]</f>
        <v>-3.0588254901960779E-2</v>
      </c>
      <c r="J8466" s="50">
        <f>DAX__2019_2020__33[[#This Row],[Adj Close]]-DAX__2019_2020__33[[#This Row],[Adj Open]]</f>
        <v>-1.5600009999999997</v>
      </c>
      <c r="K8466" s="50">
        <v>1314991</v>
      </c>
    </row>
    <row r="8467" spans="1:11" x14ac:dyDescent="0.3">
      <c r="A8467" s="51" t="str">
        <f t="shared" si="138"/>
        <v>HFG.DE</v>
      </c>
      <c r="B8467" s="52" t="s">
        <v>468</v>
      </c>
      <c r="C8467" s="50" t="s">
        <v>2268</v>
      </c>
      <c r="D8467" s="50">
        <f>DAX__2019_2020__33[[#This Row],[Open]]*(DAX__2019_2020__33[[#This Row],[Adj Close]]/DAX__2019_2020__33[[#This Row],[Close]])</f>
        <v>51.400002000000001</v>
      </c>
      <c r="E8467" s="50" t="s">
        <v>8656</v>
      </c>
      <c r="F8467" s="50" t="s">
        <v>8710</v>
      </c>
      <c r="G8467" s="50" t="s">
        <v>19604</v>
      </c>
      <c r="H8467" s="50" t="s">
        <v>19604</v>
      </c>
      <c r="I8467" s="50">
        <f>(DAX__2019_2020__33[[#This Row],[Adj Close]]-DAX__2019_2020__33[[#This Row],[Adj Open]])/DAX__2019_2020__33[[#This Row],[Adj Open]]</f>
        <v>-5.4474783872576524E-2</v>
      </c>
      <c r="J8467" s="50">
        <f>DAX__2019_2020__33[[#This Row],[Adj Close]]-DAX__2019_2020__33[[#This Row],[Adj Open]]</f>
        <v>-2.8000040000000013</v>
      </c>
      <c r="K8467" s="50">
        <v>1853780</v>
      </c>
    </row>
    <row r="8468" spans="1:11" x14ac:dyDescent="0.3">
      <c r="A8468" s="51" t="str">
        <f t="shared" si="138"/>
        <v>HFG.DE</v>
      </c>
      <c r="B8468" s="52" t="s">
        <v>469</v>
      </c>
      <c r="C8468" s="50" t="s">
        <v>19591</v>
      </c>
      <c r="D8468" s="50">
        <f>DAX__2019_2020__33[[#This Row],[Open]]*(DAX__2019_2020__33[[#This Row],[Adj Close]]/DAX__2019_2020__33[[#This Row],[Close]])</f>
        <v>48.799999</v>
      </c>
      <c r="E8468" s="50" t="s">
        <v>688</v>
      </c>
      <c r="F8468" s="50" t="s">
        <v>9862</v>
      </c>
      <c r="G8468" s="50" t="s">
        <v>9862</v>
      </c>
      <c r="H8468" s="50" t="s">
        <v>9862</v>
      </c>
      <c r="I8468" s="50">
        <f>(DAX__2019_2020__33[[#This Row],[Adj Close]]-DAX__2019_2020__33[[#This Row],[Adj Open]])/DAX__2019_2020__33[[#This Row],[Adj Open]]</f>
        <v>-1.6393422467078322E-2</v>
      </c>
      <c r="J8468" s="50">
        <f>DAX__2019_2020__33[[#This Row],[Adj Close]]-DAX__2019_2020__33[[#This Row],[Adj Open]]</f>
        <v>-0.79999899999999968</v>
      </c>
      <c r="K8468" s="50">
        <v>1258214</v>
      </c>
    </row>
    <row r="8469" spans="1:11" x14ac:dyDescent="0.3">
      <c r="A8469" s="51" t="str">
        <f t="shared" si="138"/>
        <v>HFG.DE</v>
      </c>
      <c r="B8469" s="52" t="s">
        <v>470</v>
      </c>
      <c r="C8469" s="50" t="s">
        <v>761</v>
      </c>
      <c r="D8469" s="50">
        <f>DAX__2019_2020__33[[#This Row],[Open]]*(DAX__2019_2020__33[[#This Row],[Adj Close]]/DAX__2019_2020__33[[#This Row],[Close]])</f>
        <v>48.200001</v>
      </c>
      <c r="E8469" s="50" t="s">
        <v>19604</v>
      </c>
      <c r="F8469" s="50" t="s">
        <v>19561</v>
      </c>
      <c r="G8469" s="50" t="s">
        <v>794</v>
      </c>
      <c r="H8469" s="50" t="s">
        <v>794</v>
      </c>
      <c r="I8469" s="50">
        <f>(DAX__2019_2020__33[[#This Row],[Adj Close]]-DAX__2019_2020__33[[#This Row],[Adj Open]])/DAX__2019_2020__33[[#This Row],[Adj Open]]</f>
        <v>-6.224045514023945E-3</v>
      </c>
      <c r="J8469" s="50">
        <f>DAX__2019_2020__33[[#This Row],[Adj Close]]-DAX__2019_2020__33[[#This Row],[Adj Open]]</f>
        <v>-0.29999899999999968</v>
      </c>
      <c r="K8469" s="50">
        <v>1034254</v>
      </c>
    </row>
    <row r="8470" spans="1:11" x14ac:dyDescent="0.3">
      <c r="A8470" s="51" t="str">
        <f t="shared" si="138"/>
        <v>HFG.DE</v>
      </c>
      <c r="B8470" s="52" t="s">
        <v>471</v>
      </c>
      <c r="C8470" s="50" t="s">
        <v>9862</v>
      </c>
      <c r="D8470" s="50">
        <f>DAX__2019_2020__33[[#This Row],[Open]]*(DAX__2019_2020__33[[#This Row],[Adj Close]]/DAX__2019_2020__33[[#This Row],[Close]])</f>
        <v>48</v>
      </c>
      <c r="E8470" s="50" t="s">
        <v>19617</v>
      </c>
      <c r="F8470" s="50" t="s">
        <v>1065</v>
      </c>
      <c r="G8470" s="50" t="s">
        <v>8263</v>
      </c>
      <c r="H8470" s="50" t="s">
        <v>8263</v>
      </c>
      <c r="I8470" s="50">
        <f>(DAX__2019_2020__33[[#This Row],[Adj Close]]-DAX__2019_2020__33[[#This Row],[Adj Open]])/DAX__2019_2020__33[[#This Row],[Adj Open]]</f>
        <v>-6.25E-2</v>
      </c>
      <c r="J8470" s="50">
        <f>DAX__2019_2020__33[[#This Row],[Adj Close]]-DAX__2019_2020__33[[#This Row],[Adj Open]]</f>
        <v>-3</v>
      </c>
      <c r="K8470" s="50">
        <v>1637314</v>
      </c>
    </row>
    <row r="8471" spans="1:11" x14ac:dyDescent="0.3">
      <c r="A8471" s="51" t="str">
        <f t="shared" si="138"/>
        <v>HFG.DE</v>
      </c>
      <c r="B8471" s="52" t="s">
        <v>472</v>
      </c>
      <c r="C8471" s="50" t="s">
        <v>1310</v>
      </c>
      <c r="D8471" s="50">
        <f>DAX__2019_2020__33[[#This Row],[Open]]*(DAX__2019_2020__33[[#This Row],[Adj Close]]/DAX__2019_2020__33[[#This Row],[Close]])</f>
        <v>44.740001999999997</v>
      </c>
      <c r="E8471" s="50" t="s">
        <v>8175</v>
      </c>
      <c r="F8471" s="50" t="s">
        <v>948</v>
      </c>
      <c r="G8471" s="50" t="s">
        <v>21503</v>
      </c>
      <c r="H8471" s="50" t="s">
        <v>21503</v>
      </c>
      <c r="I8471" s="50">
        <f>(DAX__2019_2020__33[[#This Row],[Adj Close]]-DAX__2019_2020__33[[#This Row],[Adj Open]])/DAX__2019_2020__33[[#This Row],[Adj Open]]</f>
        <v>-3.2633056207731069E-2</v>
      </c>
      <c r="J8471" s="50">
        <f>DAX__2019_2020__33[[#This Row],[Adj Close]]-DAX__2019_2020__33[[#This Row],[Adj Open]]</f>
        <v>-1.4600030000000004</v>
      </c>
      <c r="K8471" s="50">
        <v>1650043</v>
      </c>
    </row>
    <row r="8472" spans="1:11" x14ac:dyDescent="0.3">
      <c r="A8472" s="51" t="str">
        <f t="shared" si="138"/>
        <v>HFG.DE</v>
      </c>
      <c r="B8472" s="52" t="s">
        <v>473</v>
      </c>
      <c r="C8472" s="50" t="s">
        <v>605</v>
      </c>
      <c r="D8472" s="50">
        <f>DAX__2019_2020__33[[#This Row],[Open]]*(DAX__2019_2020__33[[#This Row],[Adj Close]]/DAX__2019_2020__33[[#This Row],[Close]])</f>
        <v>44.439999</v>
      </c>
      <c r="E8472" s="50" t="s">
        <v>2136</v>
      </c>
      <c r="F8472" s="50" t="s">
        <v>1444</v>
      </c>
      <c r="G8472" s="50" t="s">
        <v>1125</v>
      </c>
      <c r="H8472" s="50" t="s">
        <v>1125</v>
      </c>
      <c r="I8472" s="50">
        <f>(DAX__2019_2020__33[[#This Row],[Adj Close]]-DAX__2019_2020__33[[#This Row],[Adj Open]])/DAX__2019_2020__33[[#This Row],[Adj Open]]</f>
        <v>-5.0404996633775803E-2</v>
      </c>
      <c r="J8472" s="50">
        <f>DAX__2019_2020__33[[#This Row],[Adj Close]]-DAX__2019_2020__33[[#This Row],[Adj Open]]</f>
        <v>-2.2399979999999999</v>
      </c>
      <c r="K8472" s="50">
        <v>1711716</v>
      </c>
    </row>
    <row r="8473" spans="1:11" x14ac:dyDescent="0.3">
      <c r="A8473" s="51" t="str">
        <f t="shared" si="138"/>
        <v>HFG.DE</v>
      </c>
      <c r="B8473" s="52" t="s">
        <v>474</v>
      </c>
      <c r="C8473" s="50" t="s">
        <v>1048</v>
      </c>
      <c r="D8473" s="50">
        <f>DAX__2019_2020__33[[#This Row],[Open]]*(DAX__2019_2020__33[[#This Row],[Adj Close]]/DAX__2019_2020__33[[#This Row],[Close]])</f>
        <v>42.040000999999997</v>
      </c>
      <c r="E8473" s="50" t="s">
        <v>2174</v>
      </c>
      <c r="F8473" s="50" t="s">
        <v>20315</v>
      </c>
      <c r="G8473" s="50" t="s">
        <v>19952</v>
      </c>
      <c r="H8473" s="50" t="s">
        <v>19952</v>
      </c>
      <c r="I8473" s="50">
        <f>(DAX__2019_2020__33[[#This Row],[Adj Close]]-DAX__2019_2020__33[[#This Row],[Adj Open]])/DAX__2019_2020__33[[#This Row],[Adj Open]]</f>
        <v>3.8058942957684673E-2</v>
      </c>
      <c r="J8473" s="50">
        <f>DAX__2019_2020__33[[#This Row],[Adj Close]]-DAX__2019_2020__33[[#This Row],[Adj Open]]</f>
        <v>1.5999980000000065</v>
      </c>
      <c r="K8473" s="50">
        <v>1235599</v>
      </c>
    </row>
    <row r="8474" spans="1:11" x14ac:dyDescent="0.3">
      <c r="A8474" s="51" t="str">
        <f t="shared" si="138"/>
        <v>HFG.DE</v>
      </c>
      <c r="B8474" s="52" t="s">
        <v>475</v>
      </c>
      <c r="C8474" s="50" t="s">
        <v>957</v>
      </c>
      <c r="D8474" s="50">
        <f>DAX__2019_2020__33[[#This Row],[Open]]*(DAX__2019_2020__33[[#This Row],[Adj Close]]/DAX__2019_2020__33[[#This Row],[Close]])</f>
        <v>44.259998000000003</v>
      </c>
      <c r="E8474" s="50" t="s">
        <v>19565</v>
      </c>
      <c r="F8474" s="50" t="s">
        <v>1331</v>
      </c>
      <c r="G8474" s="50" t="s">
        <v>11579</v>
      </c>
      <c r="H8474" s="50" t="s">
        <v>11579</v>
      </c>
      <c r="I8474" s="50">
        <f>(DAX__2019_2020__33[[#This Row],[Adj Close]]-DAX__2019_2020__33[[#This Row],[Adj Open]])/DAX__2019_2020__33[[#This Row],[Adj Open]]</f>
        <v>2.9371962465972019E-2</v>
      </c>
      <c r="J8474" s="50">
        <f>DAX__2019_2020__33[[#This Row],[Adj Close]]-DAX__2019_2020__33[[#This Row],[Adj Open]]</f>
        <v>1.3000029999999967</v>
      </c>
      <c r="K8474" s="50">
        <v>1075152</v>
      </c>
    </row>
    <row r="8475" spans="1:11" x14ac:dyDescent="0.3">
      <c r="A8475" s="51" t="str">
        <f t="shared" si="138"/>
        <v>HFG.DE</v>
      </c>
      <c r="B8475" s="52" t="s">
        <v>476</v>
      </c>
      <c r="C8475" s="50" t="s">
        <v>606</v>
      </c>
      <c r="D8475" s="50">
        <f>DAX__2019_2020__33[[#This Row],[Open]]*(DAX__2019_2020__33[[#This Row],[Adj Close]]/DAX__2019_2020__33[[#This Row],[Close]])</f>
        <v>45.060001</v>
      </c>
      <c r="E8475" s="50" t="s">
        <v>606</v>
      </c>
      <c r="F8475" s="50" t="s">
        <v>1326</v>
      </c>
      <c r="G8475" s="50" t="s">
        <v>8257</v>
      </c>
      <c r="H8475" s="50" t="s">
        <v>8257</v>
      </c>
      <c r="I8475" s="50">
        <f>(DAX__2019_2020__33[[#This Row],[Adj Close]]-DAX__2019_2020__33[[#This Row],[Adj Open]])/DAX__2019_2020__33[[#This Row],[Adj Open]]</f>
        <v>-2.3968064270571209E-2</v>
      </c>
      <c r="J8475" s="50">
        <f>DAX__2019_2020__33[[#This Row],[Adj Close]]-DAX__2019_2020__33[[#This Row],[Adj Open]]</f>
        <v>-1.0800010000000029</v>
      </c>
      <c r="K8475" s="50">
        <v>1066753</v>
      </c>
    </row>
    <row r="8476" spans="1:11" x14ac:dyDescent="0.3">
      <c r="A8476" s="51" t="str">
        <f t="shared" si="138"/>
        <v>HFG.DE</v>
      </c>
      <c r="B8476" s="52" t="s">
        <v>477</v>
      </c>
      <c r="C8476" s="50" t="s">
        <v>1411</v>
      </c>
      <c r="D8476" s="50">
        <f>DAX__2019_2020__33[[#This Row],[Open]]*(DAX__2019_2020__33[[#This Row],[Adj Close]]/DAX__2019_2020__33[[#This Row],[Close]])</f>
        <v>44.200001</v>
      </c>
      <c r="E8476" s="50" t="s">
        <v>666</v>
      </c>
      <c r="F8476" s="50" t="s">
        <v>1296</v>
      </c>
      <c r="G8476" s="50" t="s">
        <v>669</v>
      </c>
      <c r="H8476" s="50" t="s">
        <v>669</v>
      </c>
      <c r="I8476" s="50">
        <f>(DAX__2019_2020__33[[#This Row],[Adj Close]]-DAX__2019_2020__33[[#This Row],[Adj Open]])/DAX__2019_2020__33[[#This Row],[Adj Open]]</f>
        <v>1.7194524497861505E-2</v>
      </c>
      <c r="J8476" s="50">
        <f>DAX__2019_2020__33[[#This Row],[Adj Close]]-DAX__2019_2020__33[[#This Row],[Adj Open]]</f>
        <v>0.75999800000000306</v>
      </c>
      <c r="K8476" s="50">
        <v>551747</v>
      </c>
    </row>
    <row r="8477" spans="1:11" x14ac:dyDescent="0.3">
      <c r="A8477" s="51" t="str">
        <f t="shared" si="138"/>
        <v>HFG.DE</v>
      </c>
      <c r="B8477" s="52" t="s">
        <v>478</v>
      </c>
      <c r="C8477" s="50" t="s">
        <v>2154</v>
      </c>
      <c r="D8477" s="50">
        <f>DAX__2019_2020__33[[#This Row],[Open]]*(DAX__2019_2020__33[[#This Row],[Adj Close]]/DAX__2019_2020__33[[#This Row],[Close]])</f>
        <v>45.220001000000003</v>
      </c>
      <c r="E8477" s="50" t="s">
        <v>8712</v>
      </c>
      <c r="F8477" s="50" t="s">
        <v>21509</v>
      </c>
      <c r="G8477" s="50" t="s">
        <v>19922</v>
      </c>
      <c r="H8477" s="50" t="s">
        <v>19922</v>
      </c>
      <c r="I8477" s="50">
        <f>(DAX__2019_2020__33[[#This Row],[Adj Close]]-DAX__2019_2020__33[[#This Row],[Adj Open]])/DAX__2019_2020__33[[#This Row],[Adj Open]]</f>
        <v>-1.3268509215645603E-2</v>
      </c>
      <c r="J8477" s="50">
        <f>DAX__2019_2020__33[[#This Row],[Adj Close]]-DAX__2019_2020__33[[#This Row],[Adj Open]]</f>
        <v>-0.60000200000000348</v>
      </c>
      <c r="K8477" s="50">
        <v>1165027</v>
      </c>
    </row>
    <row r="8478" spans="1:11" x14ac:dyDescent="0.3">
      <c r="A8478" s="51" t="str">
        <f t="shared" si="138"/>
        <v>HFG.DE</v>
      </c>
      <c r="B8478" s="52" t="s">
        <v>479</v>
      </c>
      <c r="C8478" s="50" t="s">
        <v>11583</v>
      </c>
      <c r="D8478" s="50">
        <f>DAX__2019_2020__33[[#This Row],[Open]]*(DAX__2019_2020__33[[#This Row],[Adj Close]]/DAX__2019_2020__33[[#This Row],[Close]])</f>
        <v>44.459999000000003</v>
      </c>
      <c r="E8478" s="50" t="s">
        <v>656</v>
      </c>
      <c r="F8478" s="50" t="s">
        <v>610</v>
      </c>
      <c r="G8478" s="50" t="s">
        <v>642</v>
      </c>
      <c r="H8478" s="50" t="s">
        <v>642</v>
      </c>
      <c r="I8478" s="50">
        <f>(DAX__2019_2020__33[[#This Row],[Adj Close]]-DAX__2019_2020__33[[#This Row],[Adj Open]])/DAX__2019_2020__33[[#This Row],[Adj Open]]</f>
        <v>2.7890284028121479E-2</v>
      </c>
      <c r="J8478" s="50">
        <f>DAX__2019_2020__33[[#This Row],[Adj Close]]-DAX__2019_2020__33[[#This Row],[Adj Open]]</f>
        <v>1.2400019999999969</v>
      </c>
      <c r="K8478" s="50">
        <v>527607</v>
      </c>
    </row>
    <row r="8479" spans="1:11" x14ac:dyDescent="0.3">
      <c r="A8479" s="51" t="str">
        <f t="shared" si="138"/>
        <v>HFG.DE</v>
      </c>
      <c r="B8479" s="52" t="s">
        <v>480</v>
      </c>
      <c r="C8479" s="50" t="s">
        <v>21510</v>
      </c>
      <c r="D8479" s="50">
        <f>DAX__2019_2020__33[[#This Row],[Open]]*(DAX__2019_2020__33[[#This Row],[Adj Close]]/DAX__2019_2020__33[[#This Row],[Close]])</f>
        <v>45.939999</v>
      </c>
      <c r="E8479" s="50" t="s">
        <v>643</v>
      </c>
      <c r="F8479" s="50" t="s">
        <v>2157</v>
      </c>
      <c r="G8479" s="50" t="s">
        <v>8285</v>
      </c>
      <c r="H8479" s="50" t="s">
        <v>8285</v>
      </c>
      <c r="I8479" s="50">
        <f>(DAX__2019_2020__33[[#This Row],[Adj Close]]-DAX__2019_2020__33[[#This Row],[Adj Open]])/DAX__2019_2020__33[[#This Row],[Adj Open]]</f>
        <v>-1.3495842696905586E-2</v>
      </c>
      <c r="J8479" s="50">
        <f>DAX__2019_2020__33[[#This Row],[Adj Close]]-DAX__2019_2020__33[[#This Row],[Adj Open]]</f>
        <v>-0.61999899999999997</v>
      </c>
      <c r="K8479" s="50">
        <v>727902</v>
      </c>
    </row>
    <row r="8480" spans="1:11" x14ac:dyDescent="0.3">
      <c r="A8480" s="51" t="str">
        <f t="shared" si="138"/>
        <v>HFG.DE</v>
      </c>
      <c r="B8480" s="52" t="s">
        <v>481</v>
      </c>
      <c r="C8480" s="50" t="s">
        <v>2217</v>
      </c>
      <c r="D8480" s="50">
        <f>DAX__2019_2020__33[[#This Row],[Open]]*(DAX__2019_2020__33[[#This Row],[Adj Close]]/DAX__2019_2020__33[[#This Row],[Close]])</f>
        <v>45.639999000000003</v>
      </c>
      <c r="E8480" s="50" t="s">
        <v>2235</v>
      </c>
      <c r="F8480" s="50" t="s">
        <v>1280</v>
      </c>
      <c r="G8480" s="50" t="s">
        <v>2232</v>
      </c>
      <c r="H8480" s="50" t="s">
        <v>2232</v>
      </c>
      <c r="I8480" s="50">
        <f>(DAX__2019_2020__33[[#This Row],[Adj Close]]-DAX__2019_2020__33[[#This Row],[Adj Open]])/DAX__2019_2020__33[[#This Row],[Adj Open]]</f>
        <v>1.2708194844614266E-2</v>
      </c>
      <c r="J8480" s="50">
        <f>DAX__2019_2020__33[[#This Row],[Adj Close]]-DAX__2019_2020__33[[#This Row],[Adj Open]]</f>
        <v>0.58000200000000035</v>
      </c>
      <c r="K8480" s="50">
        <v>783331</v>
      </c>
    </row>
    <row r="8481" spans="1:11" x14ac:dyDescent="0.3">
      <c r="A8481" s="51" t="str">
        <f t="shared" si="138"/>
        <v>HFG.DE</v>
      </c>
      <c r="B8481" s="52" t="s">
        <v>482</v>
      </c>
      <c r="C8481" s="50" t="s">
        <v>19725</v>
      </c>
      <c r="D8481" s="50">
        <f>DAX__2019_2020__33[[#This Row],[Open]]*(DAX__2019_2020__33[[#This Row],[Adj Close]]/DAX__2019_2020__33[[#This Row],[Close]])</f>
        <v>46.759998000000003</v>
      </c>
      <c r="E8481" s="50" t="s">
        <v>794</v>
      </c>
      <c r="F8481" s="50" t="s">
        <v>19578</v>
      </c>
      <c r="G8481" s="50" t="s">
        <v>2239</v>
      </c>
      <c r="H8481" s="50" t="s">
        <v>2239</v>
      </c>
      <c r="I8481" s="50">
        <f>(DAX__2019_2020__33[[#This Row],[Adj Close]]-DAX__2019_2020__33[[#This Row],[Adj Open]])/DAX__2019_2020__33[[#This Row],[Adj Open]]</f>
        <v>1.8391810025312594E-2</v>
      </c>
      <c r="J8481" s="50">
        <f>DAX__2019_2020__33[[#This Row],[Adj Close]]-DAX__2019_2020__33[[#This Row],[Adj Open]]</f>
        <v>0.86000099999999691</v>
      </c>
      <c r="K8481" s="50">
        <v>675175</v>
      </c>
    </row>
    <row r="8482" spans="1:11" x14ac:dyDescent="0.3">
      <c r="A8482" s="51" t="str">
        <f t="shared" si="138"/>
        <v>HFG.DE</v>
      </c>
      <c r="B8482" s="52" t="s">
        <v>483</v>
      </c>
      <c r="C8482" s="50" t="s">
        <v>9862</v>
      </c>
      <c r="D8482" s="50">
        <f>DAX__2019_2020__33[[#This Row],[Open]]*(DAX__2019_2020__33[[#This Row],[Adj Close]]/DAX__2019_2020__33[[#This Row],[Close]])</f>
        <v>48</v>
      </c>
      <c r="E8482" s="50" t="s">
        <v>8169</v>
      </c>
      <c r="F8482" s="50" t="s">
        <v>21511</v>
      </c>
      <c r="G8482" s="50" t="s">
        <v>21512</v>
      </c>
      <c r="H8482" s="50" t="s">
        <v>21512</v>
      </c>
      <c r="I8482" s="50">
        <f>(DAX__2019_2020__33[[#This Row],[Adj Close]]-DAX__2019_2020__33[[#This Row],[Adj Open]])/DAX__2019_2020__33[[#This Row],[Adj Open]]</f>
        <v>4.166666666667318E-4</v>
      </c>
      <c r="J8482" s="50">
        <f>DAX__2019_2020__33[[#This Row],[Adj Close]]-DAX__2019_2020__33[[#This Row],[Adj Open]]</f>
        <v>2.0000000000003126E-2</v>
      </c>
      <c r="K8482" s="50">
        <v>865091</v>
      </c>
    </row>
    <row r="8483" spans="1:11" x14ac:dyDescent="0.3">
      <c r="A8483" s="51" t="str">
        <f t="shared" si="138"/>
        <v>HFG.DE</v>
      </c>
      <c r="B8483" s="52" t="s">
        <v>484</v>
      </c>
      <c r="C8483" s="50" t="s">
        <v>9862</v>
      </c>
      <c r="D8483" s="50">
        <f>DAX__2019_2020__33[[#This Row],[Open]]*(DAX__2019_2020__33[[#This Row],[Adj Close]]/DAX__2019_2020__33[[#This Row],[Close]])</f>
        <v>48</v>
      </c>
      <c r="E8483" s="50" t="s">
        <v>21513</v>
      </c>
      <c r="F8483" s="50" t="s">
        <v>9896</v>
      </c>
      <c r="G8483" s="50" t="s">
        <v>19786</v>
      </c>
      <c r="H8483" s="50" t="s">
        <v>19786</v>
      </c>
      <c r="I8483" s="50">
        <f>(DAX__2019_2020__33[[#This Row],[Adj Close]]-DAX__2019_2020__33[[#This Row],[Adj Open]])/DAX__2019_2020__33[[#This Row],[Adj Open]]</f>
        <v>-1.5833291666666732E-2</v>
      </c>
      <c r="J8483" s="50">
        <f>DAX__2019_2020__33[[#This Row],[Adj Close]]-DAX__2019_2020__33[[#This Row],[Adj Open]]</f>
        <v>-0.75999800000000306</v>
      </c>
      <c r="K8483" s="50">
        <v>457996</v>
      </c>
    </row>
    <row r="8484" spans="1:11" x14ac:dyDescent="0.3">
      <c r="A8484" s="51" t="str">
        <f t="shared" si="138"/>
        <v>HFG.DE</v>
      </c>
      <c r="B8484" s="52" t="s">
        <v>485</v>
      </c>
      <c r="C8484" s="50" t="s">
        <v>20143</v>
      </c>
      <c r="D8484" s="50">
        <f>DAX__2019_2020__33[[#This Row],[Open]]*(DAX__2019_2020__33[[#This Row],[Adj Close]]/DAX__2019_2020__33[[#This Row],[Close]])</f>
        <v>47.060001</v>
      </c>
      <c r="E8484" s="50" t="s">
        <v>21514</v>
      </c>
      <c r="F8484" s="50" t="s">
        <v>1359</v>
      </c>
      <c r="G8484" s="50" t="s">
        <v>794</v>
      </c>
      <c r="H8484" s="50" t="s">
        <v>794</v>
      </c>
      <c r="I8484" s="50">
        <f>(DAX__2019_2020__33[[#This Row],[Adj Close]]-DAX__2019_2020__33[[#This Row],[Adj Open]])/DAX__2019_2020__33[[#This Row],[Adj Open]]</f>
        <v>1.7849574631330776E-2</v>
      </c>
      <c r="J8484" s="50">
        <f>DAX__2019_2020__33[[#This Row],[Adj Close]]-DAX__2019_2020__33[[#This Row],[Adj Open]]</f>
        <v>0.84000100000000089</v>
      </c>
      <c r="K8484" s="50">
        <v>446552</v>
      </c>
    </row>
    <row r="8485" spans="1:11" x14ac:dyDescent="0.3">
      <c r="A8485" s="51" t="str">
        <f t="shared" si="138"/>
        <v>HFG.DE</v>
      </c>
      <c r="B8485" s="52" t="s">
        <v>486</v>
      </c>
      <c r="C8485" s="50" t="s">
        <v>19621</v>
      </c>
      <c r="D8485" s="50">
        <f>DAX__2019_2020__33[[#This Row],[Open]]*(DAX__2019_2020__33[[#This Row],[Adj Close]]/DAX__2019_2020__33[[#This Row],[Close]])</f>
        <v>48.32</v>
      </c>
      <c r="E8485" s="50" t="s">
        <v>19700</v>
      </c>
      <c r="F8485" s="50" t="s">
        <v>8543</v>
      </c>
      <c r="G8485" s="50" t="s">
        <v>921</v>
      </c>
      <c r="H8485" s="50" t="s">
        <v>921</v>
      </c>
      <c r="I8485" s="50">
        <f>(DAX__2019_2020__33[[#This Row],[Adj Close]]-DAX__2019_2020__33[[#This Row],[Adj Open]])/DAX__2019_2020__33[[#This Row],[Adj Open]]</f>
        <v>1.200335264900663E-2</v>
      </c>
      <c r="J8485" s="50">
        <f>DAX__2019_2020__33[[#This Row],[Adj Close]]-DAX__2019_2020__33[[#This Row],[Adj Open]]</f>
        <v>0.58000200000000035</v>
      </c>
      <c r="K8485" s="50">
        <v>654459</v>
      </c>
    </row>
    <row r="8486" spans="1:11" x14ac:dyDescent="0.3">
      <c r="A8486" s="51" t="str">
        <f t="shared" si="138"/>
        <v>HFG.DE</v>
      </c>
      <c r="B8486" s="52" t="s">
        <v>487</v>
      </c>
      <c r="C8486" s="50" t="s">
        <v>915</v>
      </c>
      <c r="D8486" s="50">
        <f>DAX__2019_2020__33[[#This Row],[Open]]*(DAX__2019_2020__33[[#This Row],[Adj Close]]/DAX__2019_2020__33[[#This Row],[Close]])</f>
        <v>49.240001999999997</v>
      </c>
      <c r="E8486" s="50" t="s">
        <v>19700</v>
      </c>
      <c r="F8486" s="50" t="s">
        <v>929</v>
      </c>
      <c r="G8486" s="50" t="s">
        <v>934</v>
      </c>
      <c r="H8486" s="50" t="s">
        <v>934</v>
      </c>
      <c r="I8486" s="50">
        <f>(DAX__2019_2020__33[[#This Row],[Adj Close]]-DAX__2019_2020__33[[#This Row],[Adj Open]])/DAX__2019_2020__33[[#This Row],[Adj Open]]</f>
        <v>-5.9707613334377962E-2</v>
      </c>
      <c r="J8486" s="50">
        <f>DAX__2019_2020__33[[#This Row],[Adj Close]]-DAX__2019_2020__33[[#This Row],[Adj Open]]</f>
        <v>-2.9400029999999973</v>
      </c>
      <c r="K8486" s="50">
        <v>855475</v>
      </c>
    </row>
    <row r="8487" spans="1:11" x14ac:dyDescent="0.3">
      <c r="A8487" s="51" t="str">
        <f t="shared" si="138"/>
        <v>HFG.DE</v>
      </c>
      <c r="B8487" s="52" t="s">
        <v>488</v>
      </c>
      <c r="C8487" s="50" t="s">
        <v>19598</v>
      </c>
      <c r="D8487" s="50">
        <f>DAX__2019_2020__33[[#This Row],[Open]]*(DAX__2019_2020__33[[#This Row],[Adj Close]]/DAX__2019_2020__33[[#This Row],[Close]])</f>
        <v>49.560001</v>
      </c>
      <c r="E8487" s="50" t="s">
        <v>2285</v>
      </c>
      <c r="F8487" s="50" t="s">
        <v>21515</v>
      </c>
      <c r="G8487" s="50" t="s">
        <v>1390</v>
      </c>
      <c r="H8487" s="50" t="s">
        <v>1390</v>
      </c>
      <c r="I8487" s="50">
        <f>(DAX__2019_2020__33[[#This Row],[Adj Close]]-DAX__2019_2020__33[[#This Row],[Adj Open]])/DAX__2019_2020__33[[#This Row],[Adj Open]]</f>
        <v>-6.9007302885244023E-2</v>
      </c>
      <c r="J8487" s="50">
        <f>DAX__2019_2020__33[[#This Row],[Adj Close]]-DAX__2019_2020__33[[#This Row],[Adj Open]]</f>
        <v>-3.4200019999999967</v>
      </c>
      <c r="K8487" s="50">
        <v>1726753</v>
      </c>
    </row>
    <row r="8488" spans="1:11" x14ac:dyDescent="0.3">
      <c r="A8488" s="51" t="str">
        <f t="shared" si="138"/>
        <v>HFG.DE</v>
      </c>
      <c r="B8488" s="52" t="s">
        <v>489</v>
      </c>
      <c r="C8488" s="50" t="s">
        <v>8238</v>
      </c>
      <c r="D8488" s="50">
        <f>DAX__2019_2020__33[[#This Row],[Open]]*(DAX__2019_2020__33[[#This Row],[Adj Close]]/DAX__2019_2020__33[[#This Row],[Close]])</f>
        <v>46</v>
      </c>
      <c r="E8488" s="50" t="s">
        <v>21516</v>
      </c>
      <c r="F8488" s="50" t="s">
        <v>1265</v>
      </c>
      <c r="G8488" s="50" t="s">
        <v>973</v>
      </c>
      <c r="H8488" s="50" t="s">
        <v>973</v>
      </c>
      <c r="I8488" s="50">
        <f>(DAX__2019_2020__33[[#This Row],[Adj Close]]-DAX__2019_2020__33[[#This Row],[Adj Open]])/DAX__2019_2020__33[[#This Row],[Adj Open]]</f>
        <v>-5.2173956521739145E-2</v>
      </c>
      <c r="J8488" s="50">
        <f>DAX__2019_2020__33[[#This Row],[Adj Close]]-DAX__2019_2020__33[[#This Row],[Adj Open]]</f>
        <v>-2.4000020000000006</v>
      </c>
      <c r="K8488" s="50">
        <v>1755787</v>
      </c>
    </row>
    <row r="8489" spans="1:11" x14ac:dyDescent="0.3">
      <c r="A8489" s="51" t="str">
        <f t="shared" si="138"/>
        <v>HFG.DE</v>
      </c>
      <c r="B8489" s="52" t="s">
        <v>490</v>
      </c>
      <c r="C8489" s="50" t="s">
        <v>973</v>
      </c>
      <c r="D8489" s="50">
        <f>DAX__2019_2020__33[[#This Row],[Open]]*(DAX__2019_2020__33[[#This Row],[Adj Close]]/DAX__2019_2020__33[[#This Row],[Close]])</f>
        <v>43.599997999999999</v>
      </c>
      <c r="E8489" s="50" t="s">
        <v>1404</v>
      </c>
      <c r="F8489" s="50" t="s">
        <v>973</v>
      </c>
      <c r="G8489" s="50" t="s">
        <v>11602</v>
      </c>
      <c r="H8489" s="50" t="s">
        <v>11602</v>
      </c>
      <c r="I8489" s="50">
        <f>(DAX__2019_2020__33[[#This Row],[Adj Close]]-DAX__2019_2020__33[[#This Row],[Adj Open]])/DAX__2019_2020__33[[#This Row],[Adj Open]]</f>
        <v>2.0642248653314172E-2</v>
      </c>
      <c r="J8489" s="50">
        <f>DAX__2019_2020__33[[#This Row],[Adj Close]]-DAX__2019_2020__33[[#This Row],[Adj Open]]</f>
        <v>0.90000200000000063</v>
      </c>
      <c r="K8489" s="50">
        <v>1084848</v>
      </c>
    </row>
    <row r="8490" spans="1:11" x14ac:dyDescent="0.3">
      <c r="A8490" s="51" t="str">
        <f t="shared" si="138"/>
        <v>HFG.DE</v>
      </c>
      <c r="B8490" s="52" t="s">
        <v>491</v>
      </c>
      <c r="C8490" s="50" t="s">
        <v>20384</v>
      </c>
      <c r="D8490" s="50">
        <f>DAX__2019_2020__33[[#This Row],[Open]]*(DAX__2019_2020__33[[#This Row],[Adj Close]]/DAX__2019_2020__33[[#This Row],[Close]])</f>
        <v>44.48</v>
      </c>
      <c r="E8490" s="50" t="s">
        <v>1096</v>
      </c>
      <c r="F8490" s="50" t="s">
        <v>8214</v>
      </c>
      <c r="G8490" s="50" t="s">
        <v>8214</v>
      </c>
      <c r="H8490" s="50" t="s">
        <v>8214</v>
      </c>
      <c r="I8490" s="50">
        <f>(DAX__2019_2020__33[[#This Row],[Adj Close]]-DAX__2019_2020__33[[#This Row],[Adj Open]])/DAX__2019_2020__33[[#This Row],[Adj Open]]</f>
        <v>-5.5755395683453168E-2</v>
      </c>
      <c r="J8490" s="50">
        <f>DAX__2019_2020__33[[#This Row],[Adj Close]]-DAX__2019_2020__33[[#This Row],[Adj Open]]</f>
        <v>-2.4799999999999969</v>
      </c>
      <c r="K8490" s="50">
        <v>1660248</v>
      </c>
    </row>
    <row r="8491" spans="1:11" x14ac:dyDescent="0.3">
      <c r="A8491" s="51" t="str">
        <f t="shared" si="138"/>
        <v>HFG.DE</v>
      </c>
      <c r="B8491" s="52" t="s">
        <v>492</v>
      </c>
      <c r="C8491" s="50" t="s">
        <v>1018</v>
      </c>
      <c r="D8491" s="50">
        <f>DAX__2019_2020__33[[#This Row],[Open]]*(DAX__2019_2020__33[[#This Row],[Adj Close]]/DAX__2019_2020__33[[#This Row],[Close]])</f>
        <v>41.200001</v>
      </c>
      <c r="E8491" s="50" t="s">
        <v>21517</v>
      </c>
      <c r="F8491" s="50" t="s">
        <v>1158</v>
      </c>
      <c r="G8491" s="50" t="s">
        <v>1135</v>
      </c>
      <c r="H8491" s="50" t="s">
        <v>1135</v>
      </c>
      <c r="I8491" s="50">
        <f>(DAX__2019_2020__33[[#This Row],[Adj Close]]-DAX__2019_2020__33[[#This Row],[Adj Open]])/DAX__2019_2020__33[[#This Row],[Adj Open]]</f>
        <v>6.6504804211048443E-2</v>
      </c>
      <c r="J8491" s="50">
        <f>DAX__2019_2020__33[[#This Row],[Adj Close]]-DAX__2019_2020__33[[#This Row],[Adj Open]]</f>
        <v>2.7399979999999999</v>
      </c>
      <c r="K8491" s="50">
        <v>1005450</v>
      </c>
    </row>
    <row r="8492" spans="1:11" x14ac:dyDescent="0.3">
      <c r="A8492" s="51" t="str">
        <f t="shared" si="138"/>
        <v>HFG.DE</v>
      </c>
      <c r="B8492" s="52" t="s">
        <v>493</v>
      </c>
      <c r="C8492" s="50" t="s">
        <v>1065</v>
      </c>
      <c r="D8492" s="50">
        <f>DAX__2019_2020__33[[#This Row],[Open]]*(DAX__2019_2020__33[[#This Row],[Adj Close]]/DAX__2019_2020__33[[#This Row],[Close]])</f>
        <v>43.959999000000003</v>
      </c>
      <c r="E8492" s="50" t="s">
        <v>2174</v>
      </c>
      <c r="F8492" s="50" t="s">
        <v>2181</v>
      </c>
      <c r="G8492" s="50" t="s">
        <v>21518</v>
      </c>
      <c r="H8492" s="50" t="s">
        <v>21518</v>
      </c>
      <c r="I8492" s="50">
        <f>(DAX__2019_2020__33[[#This Row],[Adj Close]]-DAX__2019_2020__33[[#This Row],[Adj Open]])/DAX__2019_2020__33[[#This Row],[Adj Open]]</f>
        <v>-1.8198339813429176E-2</v>
      </c>
      <c r="J8492" s="50">
        <f>DAX__2019_2020__33[[#This Row],[Adj Close]]-DAX__2019_2020__33[[#This Row],[Adj Open]]</f>
        <v>-0.79999900000000679</v>
      </c>
      <c r="K8492" s="50">
        <v>999223</v>
      </c>
    </row>
    <row r="8493" spans="1:11" x14ac:dyDescent="0.3">
      <c r="A8493" s="51" t="str">
        <f t="shared" si="138"/>
        <v>HFG.DE</v>
      </c>
      <c r="B8493" s="52" t="s">
        <v>494</v>
      </c>
      <c r="C8493" s="50" t="s">
        <v>21519</v>
      </c>
      <c r="D8493" s="50">
        <f>DAX__2019_2020__33[[#This Row],[Open]]*(DAX__2019_2020__33[[#This Row],[Adj Close]]/DAX__2019_2020__33[[#This Row],[Close]])</f>
        <v>43.080002</v>
      </c>
      <c r="E8493" s="50" t="s">
        <v>1458</v>
      </c>
      <c r="F8493" s="50" t="s">
        <v>1326</v>
      </c>
      <c r="G8493" s="50" t="s">
        <v>1261</v>
      </c>
      <c r="H8493" s="50" t="s">
        <v>1261</v>
      </c>
      <c r="I8493" s="50">
        <f>(DAX__2019_2020__33[[#This Row],[Adj Close]]-DAX__2019_2020__33[[#This Row],[Adj Open]])/DAX__2019_2020__33[[#This Row],[Adj Open]]</f>
        <v>1.5320333550587964E-2</v>
      </c>
      <c r="J8493" s="50">
        <f>DAX__2019_2020__33[[#This Row],[Adj Close]]-DAX__2019_2020__33[[#This Row],[Adj Open]]</f>
        <v>0.65999999999999659</v>
      </c>
      <c r="K8493" s="50">
        <v>737877</v>
      </c>
    </row>
    <row r="8494" spans="1:11" x14ac:dyDescent="0.3">
      <c r="A8494" s="51" t="str">
        <f t="shared" si="138"/>
        <v>HFG.DE</v>
      </c>
      <c r="B8494" s="52" t="s">
        <v>495</v>
      </c>
      <c r="C8494" s="50" t="s">
        <v>19529</v>
      </c>
      <c r="D8494" s="50">
        <f>DAX__2019_2020__33[[#This Row],[Open]]*(DAX__2019_2020__33[[#This Row],[Adj Close]]/DAX__2019_2020__33[[#This Row],[Close]])</f>
        <v>43.02</v>
      </c>
      <c r="E8494" s="50" t="s">
        <v>957</v>
      </c>
      <c r="F8494" s="50" t="s">
        <v>1330</v>
      </c>
      <c r="G8494" s="50" t="s">
        <v>1421</v>
      </c>
      <c r="H8494" s="50" t="s">
        <v>1421</v>
      </c>
      <c r="I8494" s="50">
        <f>(DAX__2019_2020__33[[#This Row],[Adj Close]]-DAX__2019_2020__33[[#This Row],[Adj Open]])/DAX__2019_2020__33[[#This Row],[Adj Open]]</f>
        <v>1.9990725244072451E-2</v>
      </c>
      <c r="J8494" s="50">
        <f>DAX__2019_2020__33[[#This Row],[Adj Close]]-DAX__2019_2020__33[[#This Row],[Adj Open]]</f>
        <v>0.86000099999999691</v>
      </c>
      <c r="K8494" s="50">
        <v>513988</v>
      </c>
    </row>
    <row r="8495" spans="1:11" x14ac:dyDescent="0.3">
      <c r="A8495" s="51" t="str">
        <f t="shared" si="138"/>
        <v>HFG.DE</v>
      </c>
      <c r="B8495" s="52" t="s">
        <v>496</v>
      </c>
      <c r="C8495" s="50" t="s">
        <v>1331</v>
      </c>
      <c r="D8495" s="50">
        <f>DAX__2019_2020__33[[#This Row],[Open]]*(DAX__2019_2020__33[[#This Row],[Adj Close]]/DAX__2019_2020__33[[#This Row],[Close]])</f>
        <v>43.759998000000003</v>
      </c>
      <c r="E8495" s="50" t="s">
        <v>669</v>
      </c>
      <c r="F8495" s="50" t="s">
        <v>1323</v>
      </c>
      <c r="G8495" s="50" t="s">
        <v>941</v>
      </c>
      <c r="H8495" s="50" t="s">
        <v>941</v>
      </c>
      <c r="I8495" s="50">
        <f>(DAX__2019_2020__33[[#This Row],[Adj Close]]-DAX__2019_2020__33[[#This Row],[Adj Open]])/DAX__2019_2020__33[[#This Row],[Adj Open]]</f>
        <v>1.5082267599737928E-2</v>
      </c>
      <c r="J8495" s="50">
        <f>DAX__2019_2020__33[[#This Row],[Adj Close]]-DAX__2019_2020__33[[#This Row],[Adj Open]]</f>
        <v>0.65999999999999659</v>
      </c>
      <c r="K8495" s="50">
        <v>690341</v>
      </c>
    </row>
    <row r="8496" spans="1:11" x14ac:dyDescent="0.3">
      <c r="A8496" s="51" t="str">
        <f t="shared" si="138"/>
        <v>HFG.DE</v>
      </c>
      <c r="B8496" s="52" t="s">
        <v>497</v>
      </c>
      <c r="C8496" s="50" t="s">
        <v>625</v>
      </c>
      <c r="D8496" s="50">
        <f>DAX__2019_2020__33[[#This Row],[Open]]*(DAX__2019_2020__33[[#This Row],[Adj Close]]/DAX__2019_2020__33[[#This Row],[Close]])</f>
        <v>44.880001</v>
      </c>
      <c r="E8496" s="50" t="s">
        <v>2232</v>
      </c>
      <c r="F8496" s="50" t="s">
        <v>625</v>
      </c>
      <c r="G8496" s="50" t="s">
        <v>669</v>
      </c>
      <c r="H8496" s="50" t="s">
        <v>669</v>
      </c>
      <c r="I8496" s="50">
        <f>(DAX__2019_2020__33[[#This Row],[Adj Close]]-DAX__2019_2020__33[[#This Row],[Adj Open]])/DAX__2019_2020__33[[#This Row],[Adj Open]]</f>
        <v>1.7824865912993929E-3</v>
      </c>
      <c r="J8496" s="50">
        <f>DAX__2019_2020__33[[#This Row],[Adj Close]]-DAX__2019_2020__33[[#This Row],[Adj Open]]</f>
        <v>7.9998000000003344E-2</v>
      </c>
      <c r="K8496" s="50">
        <v>762648</v>
      </c>
    </row>
    <row r="8497" spans="1:11" x14ac:dyDescent="0.3">
      <c r="A8497" s="51" t="str">
        <f t="shared" si="138"/>
        <v>HFG.DE</v>
      </c>
      <c r="B8497" s="52" t="s">
        <v>498</v>
      </c>
      <c r="C8497" s="50" t="s">
        <v>8208</v>
      </c>
      <c r="D8497" s="50">
        <f>DAX__2019_2020__33[[#This Row],[Open]]*(DAX__2019_2020__33[[#This Row],[Adj Close]]/DAX__2019_2020__33[[#This Row],[Close]])</f>
        <v>45.02</v>
      </c>
      <c r="E8497" s="50" t="s">
        <v>1389</v>
      </c>
      <c r="F8497" s="50" t="s">
        <v>19529</v>
      </c>
      <c r="G8497" s="50" t="s">
        <v>2111</v>
      </c>
      <c r="H8497" s="50" t="s">
        <v>2111</v>
      </c>
      <c r="I8497" s="50">
        <f>(DAX__2019_2020__33[[#This Row],[Adj Close]]-DAX__2019_2020__33[[#This Row],[Adj Open]])/DAX__2019_2020__33[[#This Row],[Adj Open]]</f>
        <v>-4.0426454908929425E-2</v>
      </c>
      <c r="J8497" s="50">
        <f>DAX__2019_2020__33[[#This Row],[Adj Close]]-DAX__2019_2020__33[[#This Row],[Adj Open]]</f>
        <v>-1.8199990000000028</v>
      </c>
      <c r="K8497" s="50">
        <v>1228378</v>
      </c>
    </row>
    <row r="8498" spans="1:11" x14ac:dyDescent="0.3">
      <c r="A8498" s="51" t="str">
        <f t="shared" si="138"/>
        <v>HFG.DE</v>
      </c>
      <c r="B8498" s="52" t="s">
        <v>499</v>
      </c>
      <c r="C8498" s="50" t="s">
        <v>8271</v>
      </c>
      <c r="D8498" s="50">
        <f>DAX__2019_2020__33[[#This Row],[Open]]*(DAX__2019_2020__33[[#This Row],[Adj Close]]/DAX__2019_2020__33[[#This Row],[Close]])</f>
        <v>43</v>
      </c>
      <c r="E8498" s="50" t="s">
        <v>21517</v>
      </c>
      <c r="F8498" s="50" t="s">
        <v>8271</v>
      </c>
      <c r="G8498" s="50" t="s">
        <v>21517</v>
      </c>
      <c r="H8498" s="50" t="s">
        <v>21517</v>
      </c>
      <c r="I8498" s="50">
        <f>(DAX__2019_2020__33[[#This Row],[Adj Close]]-DAX__2019_2020__33[[#This Row],[Adj Open]])/DAX__2019_2020__33[[#This Row],[Adj Open]]</f>
        <v>3.1162790697674497E-2</v>
      </c>
      <c r="J8498" s="50">
        <f>DAX__2019_2020__33[[#This Row],[Adj Close]]-DAX__2019_2020__33[[#This Row],[Adj Open]]</f>
        <v>1.3400000000000034</v>
      </c>
      <c r="K8498" s="50">
        <v>692462</v>
      </c>
    </row>
    <row r="8499" spans="1:11" x14ac:dyDescent="0.3">
      <c r="A8499" s="51" t="str">
        <f t="shared" si="138"/>
        <v>HFG.DE</v>
      </c>
      <c r="B8499" s="52" t="s">
        <v>500</v>
      </c>
      <c r="C8499" s="50" t="s">
        <v>20384</v>
      </c>
      <c r="D8499" s="50">
        <f>DAX__2019_2020__33[[#This Row],[Open]]*(DAX__2019_2020__33[[#This Row],[Adj Close]]/DAX__2019_2020__33[[#This Row],[Close]])</f>
        <v>44.48</v>
      </c>
      <c r="E8499" s="50" t="s">
        <v>1347</v>
      </c>
      <c r="F8499" s="50" t="s">
        <v>21520</v>
      </c>
      <c r="G8499" s="50" t="s">
        <v>20319</v>
      </c>
      <c r="H8499" s="50" t="s">
        <v>20319</v>
      </c>
      <c r="I8499" s="50">
        <f>(DAX__2019_2020__33[[#This Row],[Adj Close]]-DAX__2019_2020__33[[#This Row],[Adj Open]])/DAX__2019_2020__33[[#This Row],[Adj Open]]</f>
        <v>-1.4838129496402803E-2</v>
      </c>
      <c r="J8499" s="50">
        <f>DAX__2019_2020__33[[#This Row],[Adj Close]]-DAX__2019_2020__33[[#This Row],[Adj Open]]</f>
        <v>-0.65999999999999659</v>
      </c>
      <c r="K8499" s="50">
        <v>821976</v>
      </c>
    </row>
    <row r="8500" spans="1:11" x14ac:dyDescent="0.3">
      <c r="A8500" s="51" t="str">
        <f t="shared" si="138"/>
        <v>HFG.DE</v>
      </c>
      <c r="B8500" s="52" t="s">
        <v>501</v>
      </c>
      <c r="C8500" s="50" t="s">
        <v>1457</v>
      </c>
      <c r="D8500" s="50">
        <f>DAX__2019_2020__33[[#This Row],[Open]]*(DAX__2019_2020__33[[#This Row],[Adj Close]]/DAX__2019_2020__33[[#This Row],[Close]])</f>
        <v>43.919998</v>
      </c>
      <c r="E8500" s="50" t="s">
        <v>1060</v>
      </c>
      <c r="F8500" s="50" t="s">
        <v>1120</v>
      </c>
      <c r="G8500" s="50" t="s">
        <v>19541</v>
      </c>
      <c r="H8500" s="50" t="s">
        <v>19541</v>
      </c>
      <c r="I8500" s="50">
        <f>(DAX__2019_2020__33[[#This Row],[Adj Close]]-DAX__2019_2020__33[[#This Row],[Adj Open]])/DAX__2019_2020__33[[#This Row],[Adj Open]]</f>
        <v>-2.5045492943783818E-2</v>
      </c>
      <c r="J8500" s="50">
        <f>DAX__2019_2020__33[[#This Row],[Adj Close]]-DAX__2019_2020__33[[#This Row],[Adj Open]]</f>
        <v>-1.0999979999999994</v>
      </c>
      <c r="K8500" s="50">
        <v>870740</v>
      </c>
    </row>
    <row r="8501" spans="1:11" x14ac:dyDescent="0.3">
      <c r="A8501" s="51" t="str">
        <f t="shared" si="138"/>
        <v>HFG.DE</v>
      </c>
      <c r="B8501" s="52" t="s">
        <v>502</v>
      </c>
      <c r="C8501" s="50" t="s">
        <v>8321</v>
      </c>
      <c r="D8501" s="50">
        <f>DAX__2019_2020__33[[#This Row],[Open]]*(DAX__2019_2020__33[[#This Row],[Adj Close]]/DAX__2019_2020__33[[#This Row],[Close]])</f>
        <v>42.5</v>
      </c>
      <c r="E8501" s="50" t="s">
        <v>1409</v>
      </c>
      <c r="F8501" s="50" t="s">
        <v>19988</v>
      </c>
      <c r="G8501" s="50" t="s">
        <v>1319</v>
      </c>
      <c r="H8501" s="50" t="s">
        <v>1319</v>
      </c>
      <c r="I8501" s="50">
        <f>(DAX__2019_2020__33[[#This Row],[Adj Close]]-DAX__2019_2020__33[[#This Row],[Adj Open]])/DAX__2019_2020__33[[#This Row],[Adj Open]]</f>
        <v>1.4117599999999985E-2</v>
      </c>
      <c r="J8501" s="50">
        <f>DAX__2019_2020__33[[#This Row],[Adj Close]]-DAX__2019_2020__33[[#This Row],[Adj Open]]</f>
        <v>0.59999799999999937</v>
      </c>
      <c r="K8501" s="50">
        <v>437505</v>
      </c>
    </row>
    <row r="8502" spans="1:11" x14ac:dyDescent="0.3">
      <c r="A8502" s="51" t="str">
        <f t="shared" si="138"/>
        <v>HFG.DE</v>
      </c>
      <c r="B8502" s="52" t="s">
        <v>503</v>
      </c>
      <c r="C8502" s="50" t="s">
        <v>20883</v>
      </c>
      <c r="D8502" s="50">
        <f>DAX__2019_2020__33[[#This Row],[Open]]*(DAX__2019_2020__33[[#This Row],[Adj Close]]/DAX__2019_2020__33[[#This Row],[Close]])</f>
        <v>42.98</v>
      </c>
      <c r="E8502" s="50" t="s">
        <v>20384</v>
      </c>
      <c r="F8502" s="50" t="s">
        <v>1326</v>
      </c>
      <c r="G8502" s="50" t="s">
        <v>1065</v>
      </c>
      <c r="H8502" s="50" t="s">
        <v>1065</v>
      </c>
      <c r="I8502" s="50">
        <f>(DAX__2019_2020__33[[#This Row],[Adj Close]]-DAX__2019_2020__33[[#This Row],[Adj Open]])/DAX__2019_2020__33[[#This Row],[Adj Open]]</f>
        <v>2.2801279664960601E-2</v>
      </c>
      <c r="J8502" s="50">
        <f>DAX__2019_2020__33[[#This Row],[Adj Close]]-DAX__2019_2020__33[[#This Row],[Adj Open]]</f>
        <v>0.9799990000000065</v>
      </c>
      <c r="K8502" s="50">
        <v>876620</v>
      </c>
    </row>
    <row r="8503" spans="1:11" x14ac:dyDescent="0.3">
      <c r="A8503" s="51" t="str">
        <f t="shared" si="138"/>
        <v>HFG.DE</v>
      </c>
      <c r="B8503" s="52" t="s">
        <v>504</v>
      </c>
      <c r="C8503" s="50" t="s">
        <v>605</v>
      </c>
      <c r="D8503" s="50">
        <f>DAX__2019_2020__33[[#This Row],[Open]]*(DAX__2019_2020__33[[#This Row],[Adj Close]]/DAX__2019_2020__33[[#This Row],[Close]])</f>
        <v>44.439999</v>
      </c>
      <c r="E8503" s="50" t="s">
        <v>8260</v>
      </c>
      <c r="F8503" s="50" t="s">
        <v>19873</v>
      </c>
      <c r="G8503" s="50" t="s">
        <v>19887</v>
      </c>
      <c r="H8503" s="50" t="s">
        <v>19887</v>
      </c>
      <c r="I8503" s="50">
        <f>(DAX__2019_2020__33[[#This Row],[Adj Close]]-DAX__2019_2020__33[[#This Row],[Adj Open]])/DAX__2019_2020__33[[#This Row],[Adj Open]]</f>
        <v>-3.9603938784967131E-2</v>
      </c>
      <c r="J8503" s="50">
        <f>DAX__2019_2020__33[[#This Row],[Adj Close]]-DAX__2019_2020__33[[#This Row],[Adj Open]]</f>
        <v>-1.7599990000000005</v>
      </c>
      <c r="K8503" s="50">
        <v>776040</v>
      </c>
    </row>
    <row r="8504" spans="1:11" x14ac:dyDescent="0.3">
      <c r="A8504" s="51" t="str">
        <f t="shared" si="138"/>
        <v>HFG.DE</v>
      </c>
      <c r="B8504" s="52" t="s">
        <v>505</v>
      </c>
      <c r="C8504" s="50" t="s">
        <v>596</v>
      </c>
      <c r="D8504" s="50">
        <f>DAX__2019_2020__33[[#This Row],[Open]]*(DAX__2019_2020__33[[#This Row],[Adj Close]]/DAX__2019_2020__33[[#This Row],[Close]])</f>
        <v>42.799999</v>
      </c>
      <c r="E8504" s="50" t="s">
        <v>21521</v>
      </c>
      <c r="F8504" s="50" t="s">
        <v>21522</v>
      </c>
      <c r="G8504" s="50" t="s">
        <v>1555</v>
      </c>
      <c r="H8504" s="50" t="s">
        <v>1555</v>
      </c>
      <c r="I8504" s="50">
        <f>(DAX__2019_2020__33[[#This Row],[Adj Close]]-DAX__2019_2020__33[[#This Row],[Adj Open]])/DAX__2019_2020__33[[#This Row],[Adj Open]]</f>
        <v>-0.10654198847060727</v>
      </c>
      <c r="J8504" s="50">
        <f>DAX__2019_2020__33[[#This Row],[Adj Close]]-DAX__2019_2020__33[[#This Row],[Adj Open]]</f>
        <v>-4.5599970000000027</v>
      </c>
      <c r="K8504" s="50">
        <v>2006926</v>
      </c>
    </row>
    <row r="8505" spans="1:11" x14ac:dyDescent="0.3">
      <c r="A8505" s="51" t="str">
        <f t="shared" si="138"/>
        <v>HFG.DE</v>
      </c>
      <c r="B8505" s="52" t="s">
        <v>506</v>
      </c>
      <c r="C8505" s="50" t="s">
        <v>8202</v>
      </c>
      <c r="D8505" s="50">
        <f>DAX__2019_2020__33[[#This Row],[Open]]*(DAX__2019_2020__33[[#This Row],[Adj Close]]/DAX__2019_2020__33[[#This Row],[Close]])</f>
        <v>38.5</v>
      </c>
      <c r="E8505" s="50" t="s">
        <v>20266</v>
      </c>
      <c r="F8505" s="50" t="s">
        <v>21493</v>
      </c>
      <c r="G8505" s="50" t="s">
        <v>21523</v>
      </c>
      <c r="H8505" s="50" t="s">
        <v>21523</v>
      </c>
      <c r="I8505" s="50">
        <f>(DAX__2019_2020__33[[#This Row],[Adj Close]]-DAX__2019_2020__33[[#This Row],[Adj Open]])/DAX__2019_2020__33[[#This Row],[Adj Open]]</f>
        <v>-4.7792207792207879E-2</v>
      </c>
      <c r="J8505" s="50">
        <f>DAX__2019_2020__33[[#This Row],[Adj Close]]-DAX__2019_2020__33[[#This Row],[Adj Open]]</f>
        <v>-1.8400000000000034</v>
      </c>
      <c r="K8505" s="50">
        <v>1791394</v>
      </c>
    </row>
    <row r="8506" spans="1:11" x14ac:dyDescent="0.3">
      <c r="A8506" s="51" t="str">
        <f t="shared" si="138"/>
        <v>HFG.DE</v>
      </c>
      <c r="B8506" s="52" t="s">
        <v>507</v>
      </c>
      <c r="C8506" s="50" t="s">
        <v>21497</v>
      </c>
      <c r="D8506" s="50">
        <f>DAX__2019_2020__33[[#This Row],[Open]]*(DAX__2019_2020__33[[#This Row],[Adj Close]]/DAX__2019_2020__33[[#This Row],[Close]])</f>
        <v>37.159999999999997</v>
      </c>
      <c r="E8506" s="50" t="s">
        <v>1167</v>
      </c>
      <c r="F8506" s="50" t="s">
        <v>1890</v>
      </c>
      <c r="G8506" s="50" t="s">
        <v>8200</v>
      </c>
      <c r="H8506" s="50" t="s">
        <v>8200</v>
      </c>
      <c r="I8506" s="50">
        <f>(DAX__2019_2020__33[[#This Row],[Adj Close]]-DAX__2019_2020__33[[#This Row],[Adj Open]])/DAX__2019_2020__33[[#This Row],[Adj Open]]</f>
        <v>4.9515608180839707E-2</v>
      </c>
      <c r="J8506" s="50">
        <f>DAX__2019_2020__33[[#This Row],[Adj Close]]-DAX__2019_2020__33[[#This Row],[Adj Open]]</f>
        <v>1.8400000000000034</v>
      </c>
      <c r="K8506" s="50">
        <v>1011505</v>
      </c>
    </row>
    <row r="8507" spans="1:11" x14ac:dyDescent="0.3">
      <c r="A8507" s="51" t="str">
        <f t="shared" si="138"/>
        <v>HFG.DE</v>
      </c>
      <c r="B8507" s="52" t="s">
        <v>508</v>
      </c>
      <c r="C8507" s="50" t="s">
        <v>17516</v>
      </c>
      <c r="D8507" s="50">
        <f>DAX__2019_2020__33[[#This Row],[Open]]*(DAX__2019_2020__33[[#This Row],[Adj Close]]/DAX__2019_2020__33[[#This Row],[Close]])</f>
        <v>39.240001999999997</v>
      </c>
      <c r="E8507" s="50" t="s">
        <v>1553</v>
      </c>
      <c r="F8507" s="50" t="s">
        <v>20257</v>
      </c>
      <c r="G8507" s="50" t="s">
        <v>1581</v>
      </c>
      <c r="H8507" s="50" t="s">
        <v>1581</v>
      </c>
      <c r="I8507" s="50">
        <f>(DAX__2019_2020__33[[#This Row],[Adj Close]]-DAX__2019_2020__33[[#This Row],[Adj Open]])/DAX__2019_2020__33[[#This Row],[Adj Open]]</f>
        <v>-3.0071379710938782E-2</v>
      </c>
      <c r="J8507" s="50">
        <f>DAX__2019_2020__33[[#This Row],[Adj Close]]-DAX__2019_2020__33[[#This Row],[Adj Open]]</f>
        <v>-1.1800009999999972</v>
      </c>
      <c r="K8507" s="50">
        <v>852320</v>
      </c>
    </row>
    <row r="8508" spans="1:11" x14ac:dyDescent="0.3">
      <c r="A8508" s="51" t="str">
        <f t="shared" si="138"/>
        <v>HFG.DE</v>
      </c>
      <c r="B8508" s="52" t="s">
        <v>509</v>
      </c>
      <c r="C8508" s="50" t="s">
        <v>17431</v>
      </c>
      <c r="D8508" s="50">
        <f>DAX__2019_2020__33[[#This Row],[Open]]*(DAX__2019_2020__33[[#This Row],[Adj Close]]/DAX__2019_2020__33[[#This Row],[Close]])</f>
        <v>37.700001</v>
      </c>
      <c r="E8508" s="50" t="s">
        <v>17466</v>
      </c>
      <c r="F8508" s="50" t="s">
        <v>11573</v>
      </c>
      <c r="G8508" s="50" t="s">
        <v>20877</v>
      </c>
      <c r="H8508" s="50" t="s">
        <v>20877</v>
      </c>
      <c r="I8508" s="50">
        <f>(DAX__2019_2020__33[[#This Row],[Adj Close]]-DAX__2019_2020__33[[#This Row],[Adj Open]])/DAX__2019_2020__33[[#This Row],[Adj Open]]</f>
        <v>7.5331562988552606E-2</v>
      </c>
      <c r="J8508" s="50">
        <f>DAX__2019_2020__33[[#This Row],[Adj Close]]-DAX__2019_2020__33[[#This Row],[Adj Open]]</f>
        <v>2.8399999999999963</v>
      </c>
      <c r="K8508" s="50">
        <v>1152414</v>
      </c>
    </row>
    <row r="8509" spans="1:11" x14ac:dyDescent="0.3">
      <c r="A8509" s="51" t="str">
        <f t="shared" si="138"/>
        <v>HFG.DE</v>
      </c>
      <c r="B8509" s="52" t="s">
        <v>510</v>
      </c>
      <c r="C8509" s="50" t="s">
        <v>1002</v>
      </c>
      <c r="D8509" s="50">
        <f>DAX__2019_2020__33[[#This Row],[Open]]*(DAX__2019_2020__33[[#This Row],[Adj Close]]/DAX__2019_2020__33[[#This Row],[Close]])</f>
        <v>40.400002000000001</v>
      </c>
      <c r="E8509" s="50" t="s">
        <v>1002</v>
      </c>
      <c r="F8509" s="50" t="s">
        <v>1581</v>
      </c>
      <c r="G8509" s="50" t="s">
        <v>20432</v>
      </c>
      <c r="H8509" s="50" t="s">
        <v>20432</v>
      </c>
      <c r="I8509" s="50">
        <f>(DAX__2019_2020__33[[#This Row],[Adj Close]]-DAX__2019_2020__33[[#This Row],[Adj Open]])/DAX__2019_2020__33[[#This Row],[Adj Open]]</f>
        <v>-1.1881286540530394E-2</v>
      </c>
      <c r="J8509" s="50">
        <f>DAX__2019_2020__33[[#This Row],[Adj Close]]-DAX__2019_2020__33[[#This Row],[Adj Open]]</f>
        <v>-0.48000400000000099</v>
      </c>
      <c r="K8509" s="50">
        <v>1129998</v>
      </c>
    </row>
    <row r="8510" spans="1:11" x14ac:dyDescent="0.3">
      <c r="A8510" s="51" t="str">
        <f t="shared" si="138"/>
        <v>HFG.DE</v>
      </c>
      <c r="B8510" s="52" t="s">
        <v>511</v>
      </c>
      <c r="C8510" s="50" t="s">
        <v>1187</v>
      </c>
      <c r="D8510" s="50">
        <f>DAX__2019_2020__33[[#This Row],[Open]]*(DAX__2019_2020__33[[#This Row],[Adj Close]]/DAX__2019_2020__33[[#This Row],[Close]])</f>
        <v>39.759998000000003</v>
      </c>
      <c r="E8510" s="50" t="s">
        <v>2096</v>
      </c>
      <c r="F8510" s="50" t="s">
        <v>20201</v>
      </c>
      <c r="G8510" s="50" t="s">
        <v>17420</v>
      </c>
      <c r="H8510" s="50" t="s">
        <v>17420</v>
      </c>
      <c r="I8510" s="50">
        <f>(DAX__2019_2020__33[[#This Row],[Adj Close]]-DAX__2019_2020__33[[#This Row],[Adj Open]])/DAX__2019_2020__33[[#This Row],[Adj Open]]</f>
        <v>-3.3199171690099248E-2</v>
      </c>
      <c r="J8510" s="50">
        <f>DAX__2019_2020__33[[#This Row],[Adj Close]]-DAX__2019_2020__33[[#This Row],[Adj Open]]</f>
        <v>-1.3199990000000028</v>
      </c>
      <c r="K8510" s="50">
        <v>810693</v>
      </c>
    </row>
    <row r="8511" spans="1:11" x14ac:dyDescent="0.3">
      <c r="A8511" s="51" t="str">
        <f t="shared" si="138"/>
        <v>HFG.DE</v>
      </c>
      <c r="B8511" s="52" t="s">
        <v>512</v>
      </c>
      <c r="C8511" s="50" t="s">
        <v>1229</v>
      </c>
      <c r="D8511" s="50">
        <f>DAX__2019_2020__33[[#This Row],[Open]]*(DAX__2019_2020__33[[#This Row],[Adj Close]]/DAX__2019_2020__33[[#This Row],[Close]])</f>
        <v>39.139999000000003</v>
      </c>
      <c r="E8511" s="50" t="s">
        <v>2098</v>
      </c>
      <c r="F8511" s="50" t="s">
        <v>1586</v>
      </c>
      <c r="G8511" s="50" t="s">
        <v>1218</v>
      </c>
      <c r="H8511" s="50" t="s">
        <v>1218</v>
      </c>
      <c r="I8511" s="50">
        <f>(DAX__2019_2020__33[[#This Row],[Adj Close]]-DAX__2019_2020__33[[#This Row],[Adj Open]])/DAX__2019_2020__33[[#This Row],[Adj Open]]</f>
        <v>1.430766515860149E-2</v>
      </c>
      <c r="J8511" s="50">
        <f>DAX__2019_2020__33[[#This Row],[Adj Close]]-DAX__2019_2020__33[[#This Row],[Adj Open]]</f>
        <v>0.56000199999999722</v>
      </c>
      <c r="K8511" s="50">
        <v>826077</v>
      </c>
    </row>
    <row r="8512" spans="1:11" x14ac:dyDescent="0.3">
      <c r="A8512" s="51" t="str">
        <f t="shared" si="138"/>
        <v>HFG.DE</v>
      </c>
      <c r="B8512" s="52" t="s">
        <v>513</v>
      </c>
      <c r="C8512" s="50" t="s">
        <v>17489</v>
      </c>
      <c r="D8512" s="50">
        <f>DAX__2019_2020__33[[#This Row],[Open]]*(DAX__2019_2020__33[[#This Row],[Adj Close]]/DAX__2019_2020__33[[#This Row],[Close]])</f>
        <v>39.979999999999997</v>
      </c>
      <c r="E8512" s="50" t="s">
        <v>2094</v>
      </c>
      <c r="F8512" s="50" t="s">
        <v>1229</v>
      </c>
      <c r="G8512" s="50" t="s">
        <v>1234</v>
      </c>
      <c r="H8512" s="50" t="s">
        <v>1234</v>
      </c>
      <c r="I8512" s="50">
        <f>(DAX__2019_2020__33[[#This Row],[Adj Close]]-DAX__2019_2020__33[[#This Row],[Adj Open]])/DAX__2019_2020__33[[#This Row],[Adj Open]]</f>
        <v>-9.5048024012005395E-3</v>
      </c>
      <c r="J8512" s="50">
        <f>DAX__2019_2020__33[[#This Row],[Adj Close]]-DAX__2019_2020__33[[#This Row],[Adj Open]]</f>
        <v>-0.38000199999999751</v>
      </c>
      <c r="K8512" s="50">
        <v>691124</v>
      </c>
    </row>
    <row r="8513" spans="1:11" x14ac:dyDescent="0.3">
      <c r="A8513" s="51" t="str">
        <f t="shared" si="138"/>
        <v>HFG.DE</v>
      </c>
      <c r="B8513" s="52" t="s">
        <v>514</v>
      </c>
      <c r="C8513" s="50" t="s">
        <v>1187</v>
      </c>
      <c r="D8513" s="50">
        <f>DAX__2019_2020__33[[#This Row],[Open]]*(DAX__2019_2020__33[[#This Row],[Adj Close]]/DAX__2019_2020__33[[#This Row],[Close]])</f>
        <v>39.759998000000003</v>
      </c>
      <c r="E8513" s="50" t="s">
        <v>21487</v>
      </c>
      <c r="F8513" s="50" t="s">
        <v>17365</v>
      </c>
      <c r="G8513" s="50" t="s">
        <v>17444</v>
      </c>
      <c r="H8513" s="50" t="s">
        <v>17444</v>
      </c>
      <c r="I8513" s="50">
        <f>(DAX__2019_2020__33[[#This Row],[Adj Close]]-DAX__2019_2020__33[[#This Row],[Adj Open]])/DAX__2019_2020__33[[#This Row],[Adj Open]]</f>
        <v>-3.2193110271283368E-2</v>
      </c>
      <c r="J8513" s="50">
        <f>DAX__2019_2020__33[[#This Row],[Adj Close]]-DAX__2019_2020__33[[#This Row],[Adj Open]]</f>
        <v>-1.2799980000000062</v>
      </c>
      <c r="K8513" s="50">
        <v>700418</v>
      </c>
    </row>
    <row r="8514" spans="1:11" x14ac:dyDescent="0.3">
      <c r="A8514" s="51" t="str">
        <f t="shared" si="138"/>
        <v>HFG.DE</v>
      </c>
      <c r="B8514" s="52" t="s">
        <v>515</v>
      </c>
      <c r="C8514" s="50" t="s">
        <v>17403</v>
      </c>
      <c r="D8514" s="50">
        <f>DAX__2019_2020__33[[#This Row],[Open]]*(DAX__2019_2020__33[[#This Row],[Adj Close]]/DAX__2019_2020__33[[#This Row],[Close]])</f>
        <v>38.020000000000003</v>
      </c>
      <c r="E8514" s="50" t="s">
        <v>1523</v>
      </c>
      <c r="F8514" s="50" t="s">
        <v>1890</v>
      </c>
      <c r="G8514" s="50" t="s">
        <v>21524</v>
      </c>
      <c r="H8514" s="50" t="s">
        <v>21524</v>
      </c>
      <c r="I8514" s="50">
        <f>(DAX__2019_2020__33[[#This Row],[Adj Close]]-DAX__2019_2020__33[[#This Row],[Adj Open]])/DAX__2019_2020__33[[#This Row],[Adj Open]]</f>
        <v>3.15620725933719E-3</v>
      </c>
      <c r="J8514" s="50">
        <f>DAX__2019_2020__33[[#This Row],[Adj Close]]-DAX__2019_2020__33[[#This Row],[Adj Open]]</f>
        <v>0.11999899999999997</v>
      </c>
      <c r="K8514" s="50">
        <v>733853</v>
      </c>
    </row>
    <row r="8515" spans="1:11" x14ac:dyDescent="0.3">
      <c r="A8515" s="51" t="str">
        <f t="shared" si="138"/>
        <v>HFG.DE</v>
      </c>
      <c r="B8515" s="52" t="s">
        <v>516</v>
      </c>
      <c r="C8515" s="50" t="s">
        <v>1581</v>
      </c>
      <c r="D8515" s="50">
        <f>DAX__2019_2020__33[[#This Row],[Open]]*(DAX__2019_2020__33[[#This Row],[Adj Close]]/DAX__2019_2020__33[[#This Row],[Close]])</f>
        <v>38.060001</v>
      </c>
      <c r="E8515" s="50" t="s">
        <v>1534</v>
      </c>
      <c r="F8515" s="50" t="s">
        <v>17364</v>
      </c>
      <c r="G8515" s="50" t="s">
        <v>17420</v>
      </c>
      <c r="H8515" s="50" t="s">
        <v>17420</v>
      </c>
      <c r="I8515" s="50">
        <f>(DAX__2019_2020__33[[#This Row],[Adj Close]]-DAX__2019_2020__33[[#This Row],[Adj Open]])/DAX__2019_2020__33[[#This Row],[Adj Open]]</f>
        <v>9.9841826068265346E-3</v>
      </c>
      <c r="J8515" s="50">
        <f>DAX__2019_2020__33[[#This Row],[Adj Close]]-DAX__2019_2020__33[[#This Row],[Adj Open]]</f>
        <v>0.3799980000000005</v>
      </c>
      <c r="K8515" s="50">
        <v>2960291</v>
      </c>
    </row>
    <row r="8516" spans="1:11" x14ac:dyDescent="0.3">
      <c r="A8516" s="51" t="str">
        <f t="shared" si="138"/>
        <v>HFG.DE</v>
      </c>
      <c r="B8516" s="52" t="s">
        <v>517</v>
      </c>
      <c r="C8516" s="50" t="s">
        <v>1581</v>
      </c>
      <c r="D8516" s="50">
        <f>DAX__2019_2020__33[[#This Row],[Open]]*(DAX__2019_2020__33[[#This Row],[Adj Close]]/DAX__2019_2020__33[[#This Row],[Close]])</f>
        <v>38.060001</v>
      </c>
      <c r="E8516" s="50" t="s">
        <v>17467</v>
      </c>
      <c r="F8516" s="50" t="s">
        <v>1581</v>
      </c>
      <c r="G8516" s="50" t="s">
        <v>17481</v>
      </c>
      <c r="H8516" s="50" t="s">
        <v>17481</v>
      </c>
      <c r="I8516" s="50">
        <f>(DAX__2019_2020__33[[#This Row],[Adj Close]]-DAX__2019_2020__33[[#This Row],[Adj Open]])/DAX__2019_2020__33[[#This Row],[Adj Open]]</f>
        <v>7.7771910725908902E-2</v>
      </c>
      <c r="J8516" s="50">
        <f>DAX__2019_2020__33[[#This Row],[Adj Close]]-DAX__2019_2020__33[[#This Row],[Adj Open]]</f>
        <v>2.9599990000000034</v>
      </c>
      <c r="K8516" s="50">
        <v>1293427</v>
      </c>
    </row>
    <row r="8517" spans="1:11" x14ac:dyDescent="0.3">
      <c r="A8517" s="51" t="str">
        <f t="shared" si="138"/>
        <v>HFG.DE</v>
      </c>
      <c r="B8517" s="52" t="s">
        <v>518</v>
      </c>
      <c r="C8517" s="50" t="s">
        <v>21525</v>
      </c>
      <c r="D8517" s="50">
        <f>DAX__2019_2020__33[[#This Row],[Open]]*(DAX__2019_2020__33[[#This Row],[Adj Close]]/DAX__2019_2020__33[[#This Row],[Close]])</f>
        <v>41.380001</v>
      </c>
      <c r="E8517" s="50" t="s">
        <v>1323</v>
      </c>
      <c r="F8517" s="50" t="s">
        <v>1243</v>
      </c>
      <c r="G8517" s="50" t="s">
        <v>1125</v>
      </c>
      <c r="H8517" s="50" t="s">
        <v>1125</v>
      </c>
      <c r="I8517" s="50">
        <f>(DAX__2019_2020__33[[#This Row],[Adj Close]]-DAX__2019_2020__33[[#This Row],[Adj Open]])/DAX__2019_2020__33[[#This Row],[Adj Open]]</f>
        <v>1.981633591550663E-2</v>
      </c>
      <c r="J8517" s="50">
        <f>DAX__2019_2020__33[[#This Row],[Adj Close]]-DAX__2019_2020__33[[#This Row],[Adj Open]]</f>
        <v>0.82000000000000028</v>
      </c>
      <c r="K8517" s="50">
        <v>1565262</v>
      </c>
    </row>
    <row r="8518" spans="1:11" x14ac:dyDescent="0.3">
      <c r="A8518" s="51" t="str">
        <f t="shared" si="138"/>
        <v>HFG.DE</v>
      </c>
      <c r="B8518" s="52" t="s">
        <v>519</v>
      </c>
      <c r="C8518" s="50" t="s">
        <v>2111</v>
      </c>
      <c r="D8518" s="50">
        <f>DAX__2019_2020__33[[#This Row],[Open]]*(DAX__2019_2020__33[[#This Row],[Adj Close]]/DAX__2019_2020__33[[#This Row],[Close]])</f>
        <v>43.200001</v>
      </c>
      <c r="E8518" s="50" t="s">
        <v>19564</v>
      </c>
      <c r="F8518" s="50" t="s">
        <v>2145</v>
      </c>
      <c r="G8518" s="50" t="s">
        <v>19556</v>
      </c>
      <c r="H8518" s="50" t="s">
        <v>19556</v>
      </c>
      <c r="I8518" s="50">
        <f>(DAX__2019_2020__33[[#This Row],[Adj Close]]-DAX__2019_2020__33[[#This Row],[Adj Open]])/DAX__2019_2020__33[[#This Row],[Adj Open]]</f>
        <v>5.6018470925498352E-2</v>
      </c>
      <c r="J8518" s="50">
        <f>DAX__2019_2020__33[[#This Row],[Adj Close]]-DAX__2019_2020__33[[#This Row],[Adj Open]]</f>
        <v>2.4199979999999996</v>
      </c>
      <c r="K8518" s="50">
        <v>1444916</v>
      </c>
    </row>
    <row r="8519" spans="1:11" x14ac:dyDescent="0.3">
      <c r="A8519" s="51" t="str">
        <f t="shared" si="138"/>
        <v>HFG.DE</v>
      </c>
      <c r="B8519" s="52" t="s">
        <v>520</v>
      </c>
      <c r="C8519" s="50" t="s">
        <v>1089</v>
      </c>
      <c r="D8519" s="50">
        <f>DAX__2019_2020__33[[#This Row],[Open]]*(DAX__2019_2020__33[[#This Row],[Adj Close]]/DAX__2019_2020__33[[#This Row],[Close]])</f>
        <v>44.700001</v>
      </c>
      <c r="E8519" s="50" t="s">
        <v>1401</v>
      </c>
      <c r="F8519" s="50" t="s">
        <v>21501</v>
      </c>
      <c r="G8519" s="50" t="s">
        <v>19920</v>
      </c>
      <c r="H8519" s="50" t="s">
        <v>19920</v>
      </c>
      <c r="I8519" s="50">
        <f>(DAX__2019_2020__33[[#This Row],[Adj Close]]-DAX__2019_2020__33[[#This Row],[Adj Open]])/DAX__2019_2020__33[[#This Row],[Adj Open]]</f>
        <v>3.1319686100231428E-3</v>
      </c>
      <c r="J8519" s="50">
        <f>DAX__2019_2020__33[[#This Row],[Adj Close]]-DAX__2019_2020__33[[#This Row],[Adj Open]]</f>
        <v>0.13999900000000309</v>
      </c>
      <c r="K8519" s="50">
        <v>1609264</v>
      </c>
    </row>
    <row r="8520" spans="1:11" x14ac:dyDescent="0.3">
      <c r="A8520" s="51" t="str">
        <f t="shared" si="138"/>
        <v>HFG.DE</v>
      </c>
      <c r="B8520" s="52" t="s">
        <v>521</v>
      </c>
      <c r="C8520" s="50" t="s">
        <v>8263</v>
      </c>
      <c r="D8520" s="50">
        <f>DAX__2019_2020__33[[#This Row],[Open]]*(DAX__2019_2020__33[[#This Row],[Adj Close]]/DAX__2019_2020__33[[#This Row],[Close]])</f>
        <v>45</v>
      </c>
      <c r="E8520" s="50" t="s">
        <v>666</v>
      </c>
      <c r="F8520" s="50" t="s">
        <v>1135</v>
      </c>
      <c r="G8520" s="50" t="s">
        <v>606</v>
      </c>
      <c r="H8520" s="50" t="s">
        <v>606</v>
      </c>
      <c r="I8520" s="50">
        <f>(DAX__2019_2020__33[[#This Row],[Adj Close]]-DAX__2019_2020__33[[#This Row],[Adj Open]])/DAX__2019_2020__33[[#This Row],[Adj Open]]</f>
        <v>1.33335555555555E-3</v>
      </c>
      <c r="J8520" s="50">
        <f>DAX__2019_2020__33[[#This Row],[Adj Close]]-DAX__2019_2020__33[[#This Row],[Adj Open]]</f>
        <v>6.0000999999999749E-2</v>
      </c>
      <c r="K8520" s="50">
        <v>884176</v>
      </c>
    </row>
    <row r="8521" spans="1:11" x14ac:dyDescent="0.3">
      <c r="A8521" s="51" t="str">
        <f t="shared" si="138"/>
        <v>HFG.DE</v>
      </c>
      <c r="B8521" s="52" t="s">
        <v>522</v>
      </c>
      <c r="C8521" s="50" t="s">
        <v>2136</v>
      </c>
      <c r="D8521" s="50">
        <f>DAX__2019_2020__33[[#This Row],[Open]]*(DAX__2019_2020__33[[#This Row],[Adj Close]]/DAX__2019_2020__33[[#This Row],[Close]])</f>
        <v>45.139999000000003</v>
      </c>
      <c r="E8521" s="50" t="s">
        <v>2156</v>
      </c>
      <c r="F8521" s="50" t="s">
        <v>20384</v>
      </c>
      <c r="G8521" s="50" t="s">
        <v>8238</v>
      </c>
      <c r="H8521" s="50" t="s">
        <v>8238</v>
      </c>
      <c r="I8521" s="50">
        <f>(DAX__2019_2020__33[[#This Row],[Adj Close]]-DAX__2019_2020__33[[#This Row],[Adj Open]])/DAX__2019_2020__33[[#This Row],[Adj Open]]</f>
        <v>1.905186129933226E-2</v>
      </c>
      <c r="J8521" s="50">
        <f>DAX__2019_2020__33[[#This Row],[Adj Close]]-DAX__2019_2020__33[[#This Row],[Adj Open]]</f>
        <v>0.86000099999999691</v>
      </c>
      <c r="K8521" s="50">
        <v>827708</v>
      </c>
    </row>
    <row r="8522" spans="1:11" x14ac:dyDescent="0.3">
      <c r="A8522" s="51" t="str">
        <f t="shared" si="138"/>
        <v>HFG.DE</v>
      </c>
      <c r="B8522" s="52" t="s">
        <v>523</v>
      </c>
      <c r="C8522" s="50" t="s">
        <v>19565</v>
      </c>
      <c r="D8522" s="50">
        <f>DAX__2019_2020__33[[#This Row],[Open]]*(DAX__2019_2020__33[[#This Row],[Adj Close]]/DAX__2019_2020__33[[#This Row],[Close]])</f>
        <v>46.02</v>
      </c>
      <c r="E8522" s="50" t="s">
        <v>724</v>
      </c>
      <c r="F8522" s="50" t="s">
        <v>2152</v>
      </c>
      <c r="G8522" s="50" t="s">
        <v>761</v>
      </c>
      <c r="H8522" s="50" t="s">
        <v>761</v>
      </c>
      <c r="I8522" s="50">
        <f>(DAX__2019_2020__33[[#This Row],[Adj Close]]-DAX__2019_2020__33[[#This Row],[Adj Open]])/DAX__2019_2020__33[[#This Row],[Adj Open]]</f>
        <v>4.7370730117340221E-2</v>
      </c>
      <c r="J8522" s="50">
        <f>DAX__2019_2020__33[[#This Row],[Adj Close]]-DAX__2019_2020__33[[#This Row],[Adj Open]]</f>
        <v>2.1800009999999972</v>
      </c>
      <c r="K8522" s="50">
        <v>1351150</v>
      </c>
    </row>
    <row r="8523" spans="1:11" x14ac:dyDescent="0.3">
      <c r="A8523" s="51" t="str">
        <f t="shared" si="138"/>
        <v>HFG.DE</v>
      </c>
      <c r="B8523" s="52" t="s">
        <v>524</v>
      </c>
      <c r="C8523" s="50" t="s">
        <v>20139</v>
      </c>
      <c r="D8523" s="50">
        <f>DAX__2019_2020__33[[#This Row],[Open]]*(DAX__2019_2020__33[[#This Row],[Adj Close]]/DAX__2019_2020__33[[#This Row],[Close]])</f>
        <v>47.919998</v>
      </c>
      <c r="E8523" s="50" t="s">
        <v>5131</v>
      </c>
      <c r="F8523" s="50" t="s">
        <v>19552</v>
      </c>
      <c r="G8523" s="50" t="s">
        <v>8710</v>
      </c>
      <c r="H8523" s="50" t="s">
        <v>8710</v>
      </c>
      <c r="I8523" s="50">
        <f>(DAX__2019_2020__33[[#This Row],[Adj Close]]-DAX__2019_2020__33[[#This Row],[Adj Open]])/DAX__2019_2020__33[[#This Row],[Adj Open]]</f>
        <v>-7.0950754213303449E-3</v>
      </c>
      <c r="J8523" s="50">
        <f>DAX__2019_2020__33[[#This Row],[Adj Close]]-DAX__2019_2020__33[[#This Row],[Adj Open]]</f>
        <v>-0.3399959999999993</v>
      </c>
      <c r="K8523" s="50">
        <v>1358243</v>
      </c>
    </row>
    <row r="8524" spans="1:11" x14ac:dyDescent="0.3">
      <c r="A8524" s="51" t="str">
        <f t="shared" si="138"/>
        <v>HFG.DE</v>
      </c>
      <c r="B8524" s="52" t="s">
        <v>525</v>
      </c>
      <c r="C8524" s="50" t="s">
        <v>689</v>
      </c>
      <c r="D8524" s="50">
        <f>DAX__2019_2020__33[[#This Row],[Open]]*(DAX__2019_2020__33[[#This Row],[Adj Close]]/DAX__2019_2020__33[[#This Row],[Close]])</f>
        <v>47.799999</v>
      </c>
      <c r="E8524" s="50" t="s">
        <v>836</v>
      </c>
      <c r="F8524" s="50" t="s">
        <v>19817</v>
      </c>
      <c r="G8524" s="50" t="s">
        <v>19796</v>
      </c>
      <c r="H8524" s="50" t="s">
        <v>19796</v>
      </c>
      <c r="I8524" s="50">
        <f>(DAX__2019_2020__33[[#This Row],[Adj Close]]-DAX__2019_2020__33[[#This Row],[Adj Open]])/DAX__2019_2020__33[[#This Row],[Adj Open]]</f>
        <v>5.8578034698285389E-3</v>
      </c>
      <c r="J8524" s="50">
        <f>DAX__2019_2020__33[[#This Row],[Adj Close]]-DAX__2019_2020__33[[#This Row],[Adj Open]]</f>
        <v>0.28000300000000067</v>
      </c>
      <c r="K8524" s="50">
        <v>723502</v>
      </c>
    </row>
    <row r="8525" spans="1:11" x14ac:dyDescent="0.3">
      <c r="A8525" s="51" t="str">
        <f t="shared" si="138"/>
        <v>HFG.DE</v>
      </c>
      <c r="B8525" s="52" t="s">
        <v>526</v>
      </c>
      <c r="C8525" s="50" t="s">
        <v>19789</v>
      </c>
      <c r="D8525" s="50">
        <f>DAX__2019_2020__33[[#This Row],[Open]]*(DAX__2019_2020__33[[#This Row],[Adj Close]]/DAX__2019_2020__33[[#This Row],[Close]])</f>
        <v>47.880001</v>
      </c>
      <c r="E8525" s="50" t="s">
        <v>8396</v>
      </c>
      <c r="F8525" s="50" t="s">
        <v>8286</v>
      </c>
      <c r="G8525" s="50" t="s">
        <v>9936</v>
      </c>
      <c r="H8525" s="50" t="s">
        <v>9936</v>
      </c>
      <c r="I8525" s="50">
        <f>(DAX__2019_2020__33[[#This Row],[Adj Close]]-DAX__2019_2020__33[[#This Row],[Adj Open]])/DAX__2019_2020__33[[#This Row],[Adj Open]]</f>
        <v>2.3809502426702187E-2</v>
      </c>
      <c r="J8525" s="50">
        <f>DAX__2019_2020__33[[#This Row],[Adj Close]]-DAX__2019_2020__33[[#This Row],[Adj Open]]</f>
        <v>1.1399990000000031</v>
      </c>
      <c r="K8525" s="50">
        <v>885854</v>
      </c>
    </row>
    <row r="8526" spans="1:11" x14ac:dyDescent="0.3">
      <c r="A8526" s="51" t="str">
        <f t="shared" si="138"/>
        <v>HFG.DE</v>
      </c>
      <c r="B8526" s="52" t="s">
        <v>527</v>
      </c>
      <c r="C8526" s="50" t="s">
        <v>19604</v>
      </c>
      <c r="D8526" s="50">
        <f>DAX__2019_2020__33[[#This Row],[Open]]*(DAX__2019_2020__33[[#This Row],[Adj Close]]/DAX__2019_2020__33[[#This Row],[Close]])</f>
        <v>48.599997999999999</v>
      </c>
      <c r="E8526" s="50" t="s">
        <v>19633</v>
      </c>
      <c r="F8526" s="50" t="s">
        <v>2226</v>
      </c>
      <c r="G8526" s="50" t="s">
        <v>21526</v>
      </c>
      <c r="H8526" s="50" t="s">
        <v>21526</v>
      </c>
      <c r="I8526" s="50">
        <f>(DAX__2019_2020__33[[#This Row],[Adj Close]]-DAX__2019_2020__33[[#This Row],[Adj Open]])/DAX__2019_2020__33[[#This Row],[Adj Open]]</f>
        <v>-1.6049342224252746E-2</v>
      </c>
      <c r="J8526" s="50">
        <f>DAX__2019_2020__33[[#This Row],[Adj Close]]-DAX__2019_2020__33[[#This Row],[Adj Open]]</f>
        <v>-0.77999799999999908</v>
      </c>
      <c r="K8526" s="50">
        <v>822337</v>
      </c>
    </row>
    <row r="8527" spans="1:11" x14ac:dyDescent="0.3">
      <c r="A8527" s="51" t="str">
        <f t="shared" si="138"/>
        <v>HFG.DE</v>
      </c>
      <c r="B8527" s="52" t="s">
        <v>528</v>
      </c>
      <c r="C8527" s="50" t="s">
        <v>9892</v>
      </c>
      <c r="D8527" s="50">
        <f>DAX__2019_2020__33[[#This Row],[Open]]*(DAX__2019_2020__33[[#This Row],[Adj Close]]/DAX__2019_2020__33[[#This Row],[Close]])</f>
        <v>47.720001000000003</v>
      </c>
      <c r="E8527" s="50" t="s">
        <v>5131</v>
      </c>
      <c r="F8527" s="50" t="s">
        <v>21516</v>
      </c>
      <c r="G8527" s="50" t="s">
        <v>21516</v>
      </c>
      <c r="H8527" s="50" t="s">
        <v>21516</v>
      </c>
      <c r="I8527" s="50">
        <f>(DAX__2019_2020__33[[#This Row],[Adj Close]]-DAX__2019_2020__33[[#This Row],[Adj Open]])/DAX__2019_2020__33[[#This Row],[Adj Open]]</f>
        <v>-3.4786252414370313E-2</v>
      </c>
      <c r="J8527" s="50">
        <f>DAX__2019_2020__33[[#This Row],[Adj Close]]-DAX__2019_2020__33[[#This Row],[Adj Open]]</f>
        <v>-1.6600000000000037</v>
      </c>
      <c r="K8527" s="50">
        <v>765105</v>
      </c>
    </row>
    <row r="8528" spans="1:11" x14ac:dyDescent="0.3">
      <c r="A8528" s="51" t="str">
        <f t="shared" si="138"/>
        <v>HFG.DE</v>
      </c>
      <c r="B8528" s="52" t="s">
        <v>529</v>
      </c>
      <c r="C8528" s="50" t="s">
        <v>8299</v>
      </c>
      <c r="D8528" s="50">
        <f>DAX__2019_2020__33[[#This Row],[Open]]*(DAX__2019_2020__33[[#This Row],[Adj Close]]/DAX__2019_2020__33[[#This Row],[Close]])</f>
        <v>46.34</v>
      </c>
      <c r="E8528" s="50" t="s">
        <v>19561</v>
      </c>
      <c r="F8528" s="50" t="s">
        <v>2244</v>
      </c>
      <c r="G8528" s="50" t="s">
        <v>8299</v>
      </c>
      <c r="H8528" s="50" t="s">
        <v>8299</v>
      </c>
      <c r="I8528" s="50">
        <f>(DAX__2019_2020__33[[#This Row],[Adj Close]]-DAX__2019_2020__33[[#This Row],[Adj Open]])/DAX__2019_2020__33[[#This Row],[Adj Open]]</f>
        <v>0</v>
      </c>
      <c r="J8528" s="50">
        <f>DAX__2019_2020__33[[#This Row],[Adj Close]]-DAX__2019_2020__33[[#This Row],[Adj Open]]</f>
        <v>0</v>
      </c>
      <c r="K8528" s="50">
        <v>778203</v>
      </c>
    </row>
    <row r="8529" spans="1:11" x14ac:dyDescent="0.3">
      <c r="A8529" s="51" t="str">
        <f t="shared" si="138"/>
        <v>HFG.DE</v>
      </c>
      <c r="B8529" s="52" t="s">
        <v>530</v>
      </c>
      <c r="C8529" s="50" t="s">
        <v>19584</v>
      </c>
      <c r="D8529" s="50">
        <f>DAX__2019_2020__33[[#This Row],[Open]]*(DAX__2019_2020__33[[#This Row],[Adj Close]]/DAX__2019_2020__33[[#This Row],[Close]])</f>
        <v>46.68</v>
      </c>
      <c r="E8529" s="50" t="s">
        <v>927</v>
      </c>
      <c r="F8529" s="50" t="s">
        <v>19920</v>
      </c>
      <c r="G8529" s="50" t="s">
        <v>8313</v>
      </c>
      <c r="H8529" s="50" t="s">
        <v>8313</v>
      </c>
      <c r="I8529" s="50">
        <f>(DAX__2019_2020__33[[#This Row],[Adj Close]]-DAX__2019_2020__33[[#This Row],[Adj Open]])/DAX__2019_2020__33[[#This Row],[Adj Open]]</f>
        <v>-3.084828620394179E-2</v>
      </c>
      <c r="J8529" s="50">
        <f>DAX__2019_2020__33[[#This Row],[Adj Close]]-DAX__2019_2020__33[[#This Row],[Adj Open]]</f>
        <v>-1.4399980000000028</v>
      </c>
      <c r="K8529" s="50">
        <v>618039</v>
      </c>
    </row>
    <row r="8530" spans="1:11" x14ac:dyDescent="0.3">
      <c r="A8530" s="51" t="str">
        <f t="shared" ref="A8530:A8586" si="139">"HFG.DE"</f>
        <v>HFG.DE</v>
      </c>
      <c r="B8530" s="52" t="s">
        <v>531</v>
      </c>
      <c r="C8530" s="50" t="s">
        <v>11585</v>
      </c>
      <c r="D8530" s="50">
        <f>DAX__2019_2020__33[[#This Row],[Open]]*(DAX__2019_2020__33[[#This Row],[Adj Close]]/DAX__2019_2020__33[[#This Row],[Close]])</f>
        <v>45.5</v>
      </c>
      <c r="E8530" s="50" t="s">
        <v>9765</v>
      </c>
      <c r="F8530" s="50" t="s">
        <v>20364</v>
      </c>
      <c r="G8530" s="50" t="s">
        <v>19725</v>
      </c>
      <c r="H8530" s="50" t="s">
        <v>19725</v>
      </c>
      <c r="I8530" s="50">
        <f>(DAX__2019_2020__33[[#This Row],[Adj Close]]-DAX__2019_2020__33[[#This Row],[Adj Open]])/DAX__2019_2020__33[[#This Row],[Adj Open]]</f>
        <v>2.7692263736263805E-2</v>
      </c>
      <c r="J8530" s="50">
        <f>DAX__2019_2020__33[[#This Row],[Adj Close]]-DAX__2019_2020__33[[#This Row],[Adj Open]]</f>
        <v>1.2599980000000031</v>
      </c>
      <c r="K8530" s="50">
        <v>756539</v>
      </c>
    </row>
    <row r="8531" spans="1:11" x14ac:dyDescent="0.3">
      <c r="A8531" s="51" t="str">
        <f t="shared" si="139"/>
        <v>HFG.DE</v>
      </c>
      <c r="B8531" s="52" t="s">
        <v>532</v>
      </c>
      <c r="C8531" s="50" t="s">
        <v>8238</v>
      </c>
      <c r="D8531" s="50">
        <f>DAX__2019_2020__33[[#This Row],[Open]]*(DAX__2019_2020__33[[#This Row],[Adj Close]]/DAX__2019_2020__33[[#This Row],[Close]])</f>
        <v>46</v>
      </c>
      <c r="E8531" s="50" t="s">
        <v>4967</v>
      </c>
      <c r="F8531" s="50" t="s">
        <v>20350</v>
      </c>
      <c r="G8531" s="50" t="s">
        <v>673</v>
      </c>
      <c r="H8531" s="50" t="s">
        <v>673</v>
      </c>
      <c r="I8531" s="50">
        <f>(DAX__2019_2020__33[[#This Row],[Adj Close]]-DAX__2019_2020__33[[#This Row],[Adj Open]])/DAX__2019_2020__33[[#This Row],[Adj Open]]</f>
        <v>3.4782565217391294E-2</v>
      </c>
      <c r="J8531" s="50">
        <f>DAX__2019_2020__33[[#This Row],[Adj Close]]-DAX__2019_2020__33[[#This Row],[Adj Open]]</f>
        <v>1.5999979999999994</v>
      </c>
      <c r="K8531" s="50">
        <v>652548</v>
      </c>
    </row>
    <row r="8532" spans="1:11" x14ac:dyDescent="0.3">
      <c r="A8532" s="51" t="str">
        <f t="shared" si="139"/>
        <v>HFG.DE</v>
      </c>
      <c r="B8532" s="52" t="s">
        <v>533</v>
      </c>
      <c r="C8532" s="50" t="s">
        <v>21527</v>
      </c>
      <c r="D8532" s="50">
        <f>DAX__2019_2020__33[[#This Row],[Open]]*(DAX__2019_2020__33[[#This Row],[Adj Close]]/DAX__2019_2020__33[[#This Row],[Close]])</f>
        <v>47.66</v>
      </c>
      <c r="E8532" s="50" t="s">
        <v>19781</v>
      </c>
      <c r="F8532" s="50" t="s">
        <v>708</v>
      </c>
      <c r="G8532" s="50" t="s">
        <v>836</v>
      </c>
      <c r="H8532" s="50" t="s">
        <v>836</v>
      </c>
      <c r="I8532" s="50">
        <f>(DAX__2019_2020__33[[#This Row],[Adj Close]]-DAX__2019_2020__33[[#This Row],[Adj Open]])/DAX__2019_2020__33[[#This Row],[Adj Open]]</f>
        <v>1.6365904322282916E-2</v>
      </c>
      <c r="J8532" s="50">
        <f>DAX__2019_2020__33[[#This Row],[Adj Close]]-DAX__2019_2020__33[[#This Row],[Adj Open]]</f>
        <v>0.77999900000000366</v>
      </c>
      <c r="K8532" s="50">
        <v>911117</v>
      </c>
    </row>
    <row r="8533" spans="1:11" x14ac:dyDescent="0.3">
      <c r="A8533" s="51" t="str">
        <f t="shared" si="139"/>
        <v>HFG.DE</v>
      </c>
      <c r="B8533" s="52" t="s">
        <v>534</v>
      </c>
      <c r="C8533" s="50" t="s">
        <v>724</v>
      </c>
      <c r="D8533" s="50">
        <f>DAX__2019_2020__33[[#This Row],[Open]]*(DAX__2019_2020__33[[#This Row],[Adj Close]]/DAX__2019_2020__33[[#This Row],[Close]])</f>
        <v>48.700001</v>
      </c>
      <c r="E8533" s="50" t="s">
        <v>752</v>
      </c>
      <c r="F8533" s="50" t="s">
        <v>724</v>
      </c>
      <c r="G8533" s="50" t="s">
        <v>8515</v>
      </c>
      <c r="H8533" s="50" t="s">
        <v>8515</v>
      </c>
      <c r="I8533" s="50">
        <f>(DAX__2019_2020__33[[#This Row],[Adj Close]]-DAX__2019_2020__33[[#This Row],[Adj Open]])/DAX__2019_2020__33[[#This Row],[Adj Open]]</f>
        <v>3.5934290843238383E-2</v>
      </c>
      <c r="J8533" s="50">
        <f>DAX__2019_2020__33[[#This Row],[Adj Close]]-DAX__2019_2020__33[[#This Row],[Adj Open]]</f>
        <v>1.75</v>
      </c>
      <c r="K8533" s="50">
        <v>967177</v>
      </c>
    </row>
    <row r="8534" spans="1:11" x14ac:dyDescent="0.3">
      <c r="A8534" s="51" t="str">
        <f t="shared" si="139"/>
        <v>HFG.DE</v>
      </c>
      <c r="B8534" s="52" t="s">
        <v>535</v>
      </c>
      <c r="C8534" s="50" t="s">
        <v>752</v>
      </c>
      <c r="D8534" s="50">
        <f>DAX__2019_2020__33[[#This Row],[Open]]*(DAX__2019_2020__33[[#This Row],[Adj Close]]/DAX__2019_2020__33[[#This Row],[Close]])</f>
        <v>50.799999</v>
      </c>
      <c r="E8534" s="50" t="s">
        <v>8487</v>
      </c>
      <c r="F8534" s="50" t="s">
        <v>809</v>
      </c>
      <c r="G8534" s="50" t="s">
        <v>8472</v>
      </c>
      <c r="H8534" s="50" t="s">
        <v>8472</v>
      </c>
      <c r="I8534" s="50">
        <f>(DAX__2019_2020__33[[#This Row],[Adj Close]]-DAX__2019_2020__33[[#This Row],[Adj Open]])/DAX__2019_2020__33[[#This Row],[Adj Open]]</f>
        <v>4.9212599393948803E-3</v>
      </c>
      <c r="J8534" s="50">
        <f>DAX__2019_2020__33[[#This Row],[Adj Close]]-DAX__2019_2020__33[[#This Row],[Adj Open]]</f>
        <v>0.25</v>
      </c>
      <c r="K8534" s="50">
        <v>1007443</v>
      </c>
    </row>
    <row r="8535" spans="1:11" x14ac:dyDescent="0.3">
      <c r="A8535" s="51" t="str">
        <f t="shared" si="139"/>
        <v>HFG.DE</v>
      </c>
      <c r="B8535" s="52" t="s">
        <v>536</v>
      </c>
      <c r="C8535" s="50" t="s">
        <v>749</v>
      </c>
      <c r="D8535" s="50">
        <f>DAX__2019_2020__33[[#This Row],[Open]]*(DAX__2019_2020__33[[#This Row],[Adj Close]]/DAX__2019_2020__33[[#This Row],[Close]])</f>
        <v>51.599997999999999</v>
      </c>
      <c r="E8535" s="50" t="s">
        <v>8621</v>
      </c>
      <c r="F8535" s="50" t="s">
        <v>5124</v>
      </c>
      <c r="G8535" s="50" t="s">
        <v>5160</v>
      </c>
      <c r="H8535" s="50" t="s">
        <v>5160</v>
      </c>
      <c r="I8535" s="50">
        <f>(DAX__2019_2020__33[[#This Row],[Adj Close]]-DAX__2019_2020__33[[#This Row],[Adj Open]])/DAX__2019_2020__33[[#This Row],[Adj Open]]</f>
        <v>5.7170564231417226E-2</v>
      </c>
      <c r="J8535" s="50">
        <f>DAX__2019_2020__33[[#This Row],[Adj Close]]-DAX__2019_2020__33[[#This Row],[Adj Open]]</f>
        <v>2.9500010000000003</v>
      </c>
      <c r="K8535" s="50">
        <v>1754298</v>
      </c>
    </row>
    <row r="8536" spans="1:11" x14ac:dyDescent="0.3">
      <c r="A8536" s="51" t="str">
        <f t="shared" si="139"/>
        <v>HFG.DE</v>
      </c>
      <c r="B8536" s="52" t="s">
        <v>537</v>
      </c>
      <c r="C8536" s="50" t="s">
        <v>5098</v>
      </c>
      <c r="D8536" s="50">
        <f>DAX__2019_2020__33[[#This Row],[Open]]*(DAX__2019_2020__33[[#This Row],[Adj Close]]/DAX__2019_2020__33[[#This Row],[Close]])</f>
        <v>55</v>
      </c>
      <c r="E8536" s="50" t="s">
        <v>8129</v>
      </c>
      <c r="F8536" s="50" t="s">
        <v>5032</v>
      </c>
      <c r="G8536" s="50" t="s">
        <v>5063</v>
      </c>
      <c r="H8536" s="50" t="s">
        <v>5063</v>
      </c>
      <c r="I8536" s="50">
        <f>(DAX__2019_2020__33[[#This Row],[Adj Close]]-DAX__2019_2020__33[[#This Row],[Adj Open]])/DAX__2019_2020__33[[#This Row],[Adj Open]]</f>
        <v>9.0909090909090905E-3</v>
      </c>
      <c r="J8536" s="50">
        <f>DAX__2019_2020__33[[#This Row],[Adj Close]]-DAX__2019_2020__33[[#This Row],[Adj Open]]</f>
        <v>0.5</v>
      </c>
      <c r="K8536" s="50">
        <v>982259</v>
      </c>
    </row>
    <row r="8537" spans="1:11" x14ac:dyDescent="0.3">
      <c r="A8537" s="51" t="str">
        <f t="shared" si="139"/>
        <v>HFG.DE</v>
      </c>
      <c r="B8537" s="52" t="s">
        <v>538</v>
      </c>
      <c r="C8537" s="50" t="s">
        <v>8379</v>
      </c>
      <c r="D8537" s="50">
        <f>DAX__2019_2020__33[[#This Row],[Open]]*(DAX__2019_2020__33[[#This Row],[Adj Close]]/DAX__2019_2020__33[[#This Row],[Close]])</f>
        <v>55.900002000000001</v>
      </c>
      <c r="E8537" s="50" t="s">
        <v>8129</v>
      </c>
      <c r="F8537" s="50" t="s">
        <v>19660</v>
      </c>
      <c r="G8537" s="50" t="s">
        <v>21528</v>
      </c>
      <c r="H8537" s="50" t="s">
        <v>21528</v>
      </c>
      <c r="I8537" s="50">
        <f>(DAX__2019_2020__33[[#This Row],[Adj Close]]-DAX__2019_2020__33[[#This Row],[Adj Open]])/DAX__2019_2020__33[[#This Row],[Adj Open]]</f>
        <v>-6.3506330464889807E-2</v>
      </c>
      <c r="J8537" s="50">
        <f>DAX__2019_2020__33[[#This Row],[Adj Close]]-DAX__2019_2020__33[[#This Row],[Adj Open]]</f>
        <v>-3.5500040000000013</v>
      </c>
      <c r="K8537" s="50">
        <v>1199989</v>
      </c>
    </row>
    <row r="8538" spans="1:11" x14ac:dyDescent="0.3">
      <c r="A8538" s="51" t="str">
        <f t="shared" si="139"/>
        <v>HFG.DE</v>
      </c>
      <c r="B8538" s="52" t="s">
        <v>539</v>
      </c>
      <c r="C8538" s="50" t="s">
        <v>878</v>
      </c>
      <c r="D8538" s="50">
        <f>DAX__2019_2020__33[[#This Row],[Open]]*(DAX__2019_2020__33[[#This Row],[Adj Close]]/DAX__2019_2020__33[[#This Row],[Close]])</f>
        <v>52.200001</v>
      </c>
      <c r="E8538" s="50" t="s">
        <v>21507</v>
      </c>
      <c r="F8538" s="50" t="s">
        <v>8466</v>
      </c>
      <c r="G8538" s="50" t="s">
        <v>2273</v>
      </c>
      <c r="H8538" s="50" t="s">
        <v>2273</v>
      </c>
      <c r="I8538" s="50">
        <f>(DAX__2019_2020__33[[#This Row],[Adj Close]]-DAX__2019_2020__33[[#This Row],[Adj Open]])/DAX__2019_2020__33[[#This Row],[Adj Open]]</f>
        <v>-3.0651397880241439E-2</v>
      </c>
      <c r="J8538" s="50">
        <f>DAX__2019_2020__33[[#This Row],[Adj Close]]-DAX__2019_2020__33[[#This Row],[Adj Open]]</f>
        <v>-1.600003000000001</v>
      </c>
      <c r="K8538" s="50">
        <v>937977</v>
      </c>
    </row>
    <row r="8539" spans="1:11" x14ac:dyDescent="0.3">
      <c r="A8539" s="51" t="str">
        <f t="shared" si="139"/>
        <v>HFG.DE</v>
      </c>
      <c r="B8539" s="52" t="s">
        <v>540</v>
      </c>
      <c r="C8539" s="50" t="s">
        <v>680</v>
      </c>
      <c r="D8539" s="50">
        <f>DAX__2019_2020__33[[#This Row],[Open]]*(DAX__2019_2020__33[[#This Row],[Adj Close]]/DAX__2019_2020__33[[#This Row],[Close]])</f>
        <v>49.880001</v>
      </c>
      <c r="E8539" s="50" t="s">
        <v>767</v>
      </c>
      <c r="F8539" s="50" t="s">
        <v>21529</v>
      </c>
      <c r="G8539" s="50" t="s">
        <v>8462</v>
      </c>
      <c r="H8539" s="50" t="s">
        <v>8462</v>
      </c>
      <c r="I8539" s="50">
        <f>(DAX__2019_2020__33[[#This Row],[Adj Close]]-DAX__2019_2020__33[[#This Row],[Adj Open]])/DAX__2019_2020__33[[#This Row],[Adj Open]]</f>
        <v>-7.6183037766980001E-3</v>
      </c>
      <c r="J8539" s="50">
        <f>DAX__2019_2020__33[[#This Row],[Adj Close]]-DAX__2019_2020__33[[#This Row],[Adj Open]]</f>
        <v>-0.38000100000000003</v>
      </c>
      <c r="K8539" s="50">
        <v>1015616</v>
      </c>
    </row>
    <row r="8540" spans="1:11" x14ac:dyDescent="0.3">
      <c r="A8540" s="51" t="str">
        <f t="shared" si="139"/>
        <v>HFG.DE</v>
      </c>
      <c r="B8540" s="52" t="s">
        <v>541</v>
      </c>
      <c r="C8540" s="50" t="s">
        <v>21530</v>
      </c>
      <c r="D8540" s="50">
        <f>DAX__2019_2020__33[[#This Row],[Open]]*(DAX__2019_2020__33[[#This Row],[Adj Close]]/DAX__2019_2020__33[[#This Row],[Close]])</f>
        <v>49.259998000000003</v>
      </c>
      <c r="E8540" s="50" t="s">
        <v>8462</v>
      </c>
      <c r="F8540" s="50" t="s">
        <v>8333</v>
      </c>
      <c r="G8540" s="50" t="s">
        <v>8333</v>
      </c>
      <c r="H8540" s="50" t="s">
        <v>8333</v>
      </c>
      <c r="I8540" s="50">
        <f>(DAX__2019_2020__33[[#This Row],[Adj Close]]-DAX__2019_2020__33[[#This Row],[Adj Open]])/DAX__2019_2020__33[[#This Row],[Adj Open]]</f>
        <v>-4.7908974742548759E-2</v>
      </c>
      <c r="J8540" s="50">
        <f>DAX__2019_2020__33[[#This Row],[Adj Close]]-DAX__2019_2020__33[[#This Row],[Adj Open]]</f>
        <v>-2.3599960000000024</v>
      </c>
      <c r="K8540" s="50">
        <v>1159808</v>
      </c>
    </row>
    <row r="8541" spans="1:11" x14ac:dyDescent="0.3">
      <c r="A8541" s="51" t="str">
        <f t="shared" si="139"/>
        <v>HFG.DE</v>
      </c>
      <c r="B8541" s="52" t="s">
        <v>542</v>
      </c>
      <c r="C8541" s="50" t="s">
        <v>633</v>
      </c>
      <c r="D8541" s="50">
        <f>DAX__2019_2020__33[[#This Row],[Open]]*(DAX__2019_2020__33[[#This Row],[Adj Close]]/DAX__2019_2020__33[[#This Row],[Close]])</f>
        <v>46.360000999999997</v>
      </c>
      <c r="E8541" s="50" t="s">
        <v>19647</v>
      </c>
      <c r="F8541" s="50" t="s">
        <v>19814</v>
      </c>
      <c r="G8541" s="50" t="s">
        <v>8311</v>
      </c>
      <c r="H8541" s="50" t="s">
        <v>8311</v>
      </c>
      <c r="I8541" s="50">
        <f>(DAX__2019_2020__33[[#This Row],[Adj Close]]-DAX__2019_2020__33[[#This Row],[Adj Open]])/DAX__2019_2020__33[[#This Row],[Adj Open]]</f>
        <v>3.0198230582437454E-3</v>
      </c>
      <c r="J8541" s="50">
        <f>DAX__2019_2020__33[[#This Row],[Adj Close]]-DAX__2019_2020__33[[#This Row],[Adj Open]]</f>
        <v>0.13999900000000309</v>
      </c>
      <c r="K8541" s="50">
        <v>1187903</v>
      </c>
    </row>
    <row r="8542" spans="1:11" x14ac:dyDescent="0.3">
      <c r="A8542" s="51" t="str">
        <f t="shared" si="139"/>
        <v>HFG.DE</v>
      </c>
      <c r="B8542" s="52" t="s">
        <v>543</v>
      </c>
      <c r="C8542" s="50" t="s">
        <v>8286</v>
      </c>
      <c r="D8542" s="50">
        <f>DAX__2019_2020__33[[#This Row],[Open]]*(DAX__2019_2020__33[[#This Row],[Adj Close]]/DAX__2019_2020__33[[#This Row],[Close]])</f>
        <v>47.48</v>
      </c>
      <c r="E8542" s="50" t="s">
        <v>21508</v>
      </c>
      <c r="F8542" s="50" t="s">
        <v>826</v>
      </c>
      <c r="G8542" s="50" t="s">
        <v>19633</v>
      </c>
      <c r="H8542" s="50" t="s">
        <v>19633</v>
      </c>
      <c r="I8542" s="50">
        <f>(DAX__2019_2020__33[[#This Row],[Adj Close]]-DAX__2019_2020__33[[#This Row],[Adj Open]])/DAX__2019_2020__33[[#This Row],[Adj Open]]</f>
        <v>2.8222409435551887E-2</v>
      </c>
      <c r="J8542" s="50">
        <f>DAX__2019_2020__33[[#This Row],[Adj Close]]-DAX__2019_2020__33[[#This Row],[Adj Open]]</f>
        <v>1.3400000000000034</v>
      </c>
      <c r="K8542" s="50">
        <v>1212728</v>
      </c>
    </row>
    <row r="8543" spans="1:11" x14ac:dyDescent="0.3">
      <c r="A8543" s="51" t="str">
        <f t="shared" si="139"/>
        <v>HFG.DE</v>
      </c>
      <c r="B8543" s="52" t="s">
        <v>544</v>
      </c>
      <c r="C8543" s="50" t="s">
        <v>8465</v>
      </c>
      <c r="D8543" s="50">
        <f>DAX__2019_2020__33[[#This Row],[Open]]*(DAX__2019_2020__33[[#This Row],[Adj Close]]/DAX__2019_2020__33[[#This Row],[Close]])</f>
        <v>49.299999</v>
      </c>
      <c r="E8543" s="50" t="s">
        <v>8414</v>
      </c>
      <c r="F8543" s="50" t="s">
        <v>708</v>
      </c>
      <c r="G8543" s="50" t="s">
        <v>2225</v>
      </c>
      <c r="H8543" s="50" t="s">
        <v>2225</v>
      </c>
      <c r="I8543" s="50">
        <f>(DAX__2019_2020__33[[#This Row],[Adj Close]]-DAX__2019_2020__33[[#This Row],[Adj Open]])/DAX__2019_2020__33[[#This Row],[Adj Open]]</f>
        <v>-4.0567952141337772E-2</v>
      </c>
      <c r="J8543" s="50">
        <f>DAX__2019_2020__33[[#This Row],[Adj Close]]-DAX__2019_2020__33[[#This Row],[Adj Open]]</f>
        <v>-2</v>
      </c>
      <c r="K8543" s="50">
        <v>1467446</v>
      </c>
    </row>
    <row r="8544" spans="1:11" x14ac:dyDescent="0.3">
      <c r="A8544" s="51" t="str">
        <f t="shared" si="139"/>
        <v>HFG.DE</v>
      </c>
      <c r="B8544" s="52" t="s">
        <v>545</v>
      </c>
      <c r="C8544" s="50" t="s">
        <v>21506</v>
      </c>
      <c r="D8544" s="50">
        <f>DAX__2019_2020__33[[#This Row],[Open]]*(DAX__2019_2020__33[[#This Row],[Adj Close]]/DAX__2019_2020__33[[#This Row],[Close]])</f>
        <v>47.52</v>
      </c>
      <c r="E8544" s="50" t="s">
        <v>19617</v>
      </c>
      <c r="F8544" s="50" t="s">
        <v>19564</v>
      </c>
      <c r="G8544" s="50" t="s">
        <v>1345</v>
      </c>
      <c r="H8544" s="50" t="s">
        <v>1345</v>
      </c>
      <c r="I8544" s="50">
        <f>(DAX__2019_2020__33[[#This Row],[Adj Close]]-DAX__2019_2020__33[[#This Row],[Adj Open]])/DAX__2019_2020__33[[#This Row],[Adj Open]]</f>
        <v>-1.5151536195286266E-2</v>
      </c>
      <c r="J8544" s="50">
        <f>DAX__2019_2020__33[[#This Row],[Adj Close]]-DAX__2019_2020__33[[#This Row],[Adj Open]]</f>
        <v>-0.72000100000000344</v>
      </c>
      <c r="K8544" s="50">
        <v>1021116</v>
      </c>
    </row>
    <row r="8545" spans="1:11" x14ac:dyDescent="0.3">
      <c r="A8545" s="51" t="str">
        <f t="shared" si="139"/>
        <v>HFG.DE</v>
      </c>
      <c r="B8545" s="52" t="s">
        <v>546</v>
      </c>
      <c r="C8545" s="50" t="s">
        <v>8342</v>
      </c>
      <c r="D8545" s="50">
        <f>DAX__2019_2020__33[[#This Row],[Open]]*(DAX__2019_2020__33[[#This Row],[Adj Close]]/DAX__2019_2020__33[[#This Row],[Close]])</f>
        <v>46.279998999999997</v>
      </c>
      <c r="E8545" s="50" t="s">
        <v>2225</v>
      </c>
      <c r="F8545" s="50" t="s">
        <v>20336</v>
      </c>
      <c r="G8545" s="50" t="s">
        <v>1344</v>
      </c>
      <c r="H8545" s="50" t="s">
        <v>1344</v>
      </c>
      <c r="I8545" s="50">
        <f>(DAX__2019_2020__33[[#This Row],[Adj Close]]-DAX__2019_2020__33[[#This Row],[Adj Open]])/DAX__2019_2020__33[[#This Row],[Adj Open]]</f>
        <v>-7.7787598915029562E-3</v>
      </c>
      <c r="J8545" s="50">
        <f>DAX__2019_2020__33[[#This Row],[Adj Close]]-DAX__2019_2020__33[[#This Row],[Adj Open]]</f>
        <v>-0.36000099999999691</v>
      </c>
      <c r="K8545" s="50">
        <v>1157162</v>
      </c>
    </row>
    <row r="8546" spans="1:11" x14ac:dyDescent="0.3">
      <c r="A8546" s="51" t="str">
        <f t="shared" si="139"/>
        <v>HFG.DE</v>
      </c>
      <c r="B8546" s="52" t="s">
        <v>547</v>
      </c>
      <c r="C8546" s="50" t="s">
        <v>929</v>
      </c>
      <c r="D8546" s="50">
        <f>DAX__2019_2020__33[[#This Row],[Open]]*(DAX__2019_2020__33[[#This Row],[Adj Close]]/DAX__2019_2020__33[[#This Row],[Close]])</f>
        <v>46.099997999999999</v>
      </c>
      <c r="E8546" s="50" t="s">
        <v>9841</v>
      </c>
      <c r="F8546" s="50" t="s">
        <v>642</v>
      </c>
      <c r="G8546" s="50" t="s">
        <v>2226</v>
      </c>
      <c r="H8546" s="50" t="s">
        <v>2226</v>
      </c>
      <c r="I8546" s="50">
        <f>(DAX__2019_2020__33[[#This Row],[Adj Close]]-DAX__2019_2020__33[[#This Row],[Adj Open]])/DAX__2019_2020__33[[#This Row],[Adj Open]]</f>
        <v>2.7331953463425259E-2</v>
      </c>
      <c r="J8546" s="50">
        <f>DAX__2019_2020__33[[#This Row],[Adj Close]]-DAX__2019_2020__33[[#This Row],[Adj Open]]</f>
        <v>1.2600029999999975</v>
      </c>
      <c r="K8546" s="50">
        <v>914105</v>
      </c>
    </row>
    <row r="8547" spans="1:11" x14ac:dyDescent="0.3">
      <c r="A8547" s="51" t="str">
        <f t="shared" si="139"/>
        <v>HFG.DE</v>
      </c>
      <c r="B8547" s="52" t="s">
        <v>548</v>
      </c>
      <c r="C8547" s="50" t="s">
        <v>926</v>
      </c>
      <c r="D8547" s="50">
        <f>DAX__2019_2020__33[[#This Row],[Open]]*(DAX__2019_2020__33[[#This Row],[Adj Close]]/DAX__2019_2020__33[[#This Row],[Close]])</f>
        <v>48.740001999999997</v>
      </c>
      <c r="E8547" s="50" t="s">
        <v>19624</v>
      </c>
      <c r="F8547" s="50" t="s">
        <v>2174</v>
      </c>
      <c r="G8547" s="50" t="s">
        <v>1345</v>
      </c>
      <c r="H8547" s="50" t="s">
        <v>1345</v>
      </c>
      <c r="I8547" s="50">
        <f>(DAX__2019_2020__33[[#This Row],[Adj Close]]-DAX__2019_2020__33[[#This Row],[Adj Open]])/DAX__2019_2020__33[[#This Row],[Adj Open]]</f>
        <v>-3.9803096438116629E-2</v>
      </c>
      <c r="J8547" s="50">
        <f>DAX__2019_2020__33[[#This Row],[Adj Close]]-DAX__2019_2020__33[[#This Row],[Adj Open]]</f>
        <v>-1.9400029999999973</v>
      </c>
      <c r="K8547" s="50">
        <v>1614637</v>
      </c>
    </row>
    <row r="8548" spans="1:11" x14ac:dyDescent="0.3">
      <c r="A8548" s="51" t="str">
        <f t="shared" si="139"/>
        <v>HFG.DE</v>
      </c>
      <c r="B8548" s="52" t="s">
        <v>549</v>
      </c>
      <c r="C8548" s="50" t="s">
        <v>2235</v>
      </c>
      <c r="D8548" s="50">
        <f>DAX__2019_2020__33[[#This Row],[Open]]*(DAX__2019_2020__33[[#This Row],[Adj Close]]/DAX__2019_2020__33[[#This Row],[Close]])</f>
        <v>47.400002000000001</v>
      </c>
      <c r="E8548" s="50" t="s">
        <v>2281</v>
      </c>
      <c r="F8548" s="50" t="s">
        <v>8247</v>
      </c>
      <c r="G8548" s="50" t="s">
        <v>5137</v>
      </c>
      <c r="H8548" s="50" t="s">
        <v>5137</v>
      </c>
      <c r="I8548" s="50">
        <f>(DAX__2019_2020__33[[#This Row],[Adj Close]]-DAX__2019_2020__33[[#This Row],[Adj Open]])/DAX__2019_2020__33[[#This Row],[Adj Open]]</f>
        <v>6.0126537547403464E-2</v>
      </c>
      <c r="J8548" s="50">
        <f>DAX__2019_2020__33[[#This Row],[Adj Close]]-DAX__2019_2020__33[[#This Row],[Adj Open]]</f>
        <v>2.8499979999999994</v>
      </c>
      <c r="K8548" s="50">
        <v>1269572</v>
      </c>
    </row>
    <row r="8549" spans="1:11" x14ac:dyDescent="0.3">
      <c r="A8549" s="51" t="str">
        <f t="shared" si="139"/>
        <v>HFG.DE</v>
      </c>
      <c r="B8549" s="52" t="s">
        <v>550</v>
      </c>
      <c r="C8549" s="50" t="s">
        <v>8515</v>
      </c>
      <c r="D8549" s="50">
        <f>DAX__2019_2020__33[[#This Row],[Open]]*(DAX__2019_2020__33[[#This Row],[Adj Close]]/DAX__2019_2020__33[[#This Row],[Close]])</f>
        <v>50.450001</v>
      </c>
      <c r="E8549" s="50" t="s">
        <v>5020</v>
      </c>
      <c r="F8549" s="50" t="s">
        <v>20933</v>
      </c>
      <c r="G8549" s="50" t="s">
        <v>21531</v>
      </c>
      <c r="H8549" s="50" t="s">
        <v>21531</v>
      </c>
      <c r="I8549" s="50">
        <f>(DAX__2019_2020__33[[#This Row],[Adj Close]]-DAX__2019_2020__33[[#This Row],[Adj Open]])/DAX__2019_2020__33[[#This Row],[Adj Open]]</f>
        <v>-1.209119896746874E-2</v>
      </c>
      <c r="J8549" s="50">
        <f>DAX__2019_2020__33[[#This Row],[Adj Close]]-DAX__2019_2020__33[[#This Row],[Adj Open]]</f>
        <v>-0.61000099999999691</v>
      </c>
      <c r="K8549" s="50">
        <v>1405003</v>
      </c>
    </row>
    <row r="8550" spans="1:11" x14ac:dyDescent="0.3">
      <c r="A8550" s="51" t="str">
        <f t="shared" si="139"/>
        <v>HFG.DE</v>
      </c>
      <c r="B8550" s="52" t="s">
        <v>551</v>
      </c>
      <c r="C8550" s="50" t="s">
        <v>8538</v>
      </c>
      <c r="D8550" s="50">
        <f>DAX__2019_2020__33[[#This Row],[Open]]*(DAX__2019_2020__33[[#This Row],[Adj Close]]/DAX__2019_2020__33[[#This Row],[Close]])</f>
        <v>49.599997999999999</v>
      </c>
      <c r="E8550" s="50" t="s">
        <v>21531</v>
      </c>
      <c r="F8550" s="50" t="s">
        <v>21532</v>
      </c>
      <c r="G8550" s="50" t="s">
        <v>5130</v>
      </c>
      <c r="H8550" s="50" t="s">
        <v>5130</v>
      </c>
      <c r="I8550" s="50">
        <f>(DAX__2019_2020__33[[#This Row],[Adj Close]]-DAX__2019_2020__33[[#This Row],[Adj Open]])/DAX__2019_2020__33[[#This Row],[Adj Open]]</f>
        <v>-8.4677019543428142E-3</v>
      </c>
      <c r="J8550" s="50">
        <f>DAX__2019_2020__33[[#This Row],[Adj Close]]-DAX__2019_2020__33[[#This Row],[Adj Open]]</f>
        <v>-0.41999799999999965</v>
      </c>
      <c r="K8550" s="50">
        <v>1381969</v>
      </c>
    </row>
    <row r="8551" spans="1:11" x14ac:dyDescent="0.3">
      <c r="A8551" s="51" t="str">
        <f t="shared" si="139"/>
        <v>HFG.DE</v>
      </c>
      <c r="B8551" s="52" t="s">
        <v>552</v>
      </c>
      <c r="C8551" s="50" t="s">
        <v>8515</v>
      </c>
      <c r="D8551" s="50">
        <f>DAX__2019_2020__33[[#This Row],[Open]]*(DAX__2019_2020__33[[#This Row],[Adj Close]]/DAX__2019_2020__33[[#This Row],[Close]])</f>
        <v>50.450001</v>
      </c>
      <c r="E8551" s="50" t="s">
        <v>5124</v>
      </c>
      <c r="F8551" s="50" t="s">
        <v>17454</v>
      </c>
      <c r="G8551" s="50" t="s">
        <v>20341</v>
      </c>
      <c r="H8551" s="50" t="s">
        <v>20341</v>
      </c>
      <c r="I8551" s="50">
        <f>(DAX__2019_2020__33[[#This Row],[Adj Close]]-DAX__2019_2020__33[[#This Row],[Adj Open]])/DAX__2019_2020__33[[#This Row],[Adj Open]]</f>
        <v>-0.1738354970498415</v>
      </c>
      <c r="J8551" s="50">
        <f>DAX__2019_2020__33[[#This Row],[Adj Close]]-DAX__2019_2020__33[[#This Row],[Adj Open]]</f>
        <v>-8.7700010000000006</v>
      </c>
      <c r="K8551" s="50">
        <v>4118433</v>
      </c>
    </row>
    <row r="8552" spans="1:11" x14ac:dyDescent="0.3">
      <c r="A8552" s="51" t="str">
        <f t="shared" si="139"/>
        <v>HFG.DE</v>
      </c>
      <c r="B8552" s="52" t="s">
        <v>553</v>
      </c>
      <c r="C8552" s="50" t="s">
        <v>992</v>
      </c>
      <c r="D8552" s="50">
        <f>DAX__2019_2020__33[[#This Row],[Open]]*(DAX__2019_2020__33[[#This Row],[Adj Close]]/DAX__2019_2020__33[[#This Row],[Close]])</f>
        <v>41.119999</v>
      </c>
      <c r="E8552" s="50" t="s">
        <v>9786</v>
      </c>
      <c r="F8552" s="50" t="s">
        <v>17403</v>
      </c>
      <c r="G8552" s="50" t="s">
        <v>21533</v>
      </c>
      <c r="H8552" s="50" t="s">
        <v>21533</v>
      </c>
      <c r="I8552" s="50">
        <f>(DAX__2019_2020__33[[#This Row],[Adj Close]]-DAX__2019_2020__33[[#This Row],[Adj Open]])/DAX__2019_2020__33[[#This Row],[Adj Open]]</f>
        <v>2.4319066739276914E-2</v>
      </c>
      <c r="J8552" s="50">
        <f>DAX__2019_2020__33[[#This Row],[Adj Close]]-DAX__2019_2020__33[[#This Row],[Adj Open]]</f>
        <v>1</v>
      </c>
      <c r="K8552" s="50">
        <v>3014156</v>
      </c>
    </row>
    <row r="8553" spans="1:11" x14ac:dyDescent="0.3">
      <c r="A8553" s="51" t="str">
        <f t="shared" si="139"/>
        <v>HFG.DE</v>
      </c>
      <c r="B8553" s="52" t="s">
        <v>554</v>
      </c>
      <c r="C8553" s="50" t="s">
        <v>21500</v>
      </c>
      <c r="D8553" s="50">
        <f>DAX__2019_2020__33[[#This Row],[Open]]*(DAX__2019_2020__33[[#This Row],[Adj Close]]/DAX__2019_2020__33[[#This Row],[Close]])</f>
        <v>41.98</v>
      </c>
      <c r="E8553" s="50" t="s">
        <v>21503</v>
      </c>
      <c r="F8553" s="50" t="s">
        <v>17509</v>
      </c>
      <c r="G8553" s="50" t="s">
        <v>1053</v>
      </c>
      <c r="H8553" s="50" t="s">
        <v>1053</v>
      </c>
      <c r="I8553" s="50">
        <f>(DAX__2019_2020__33[[#This Row],[Adj Close]]-DAX__2019_2020__33[[#This Row],[Adj Open]])/DAX__2019_2020__33[[#This Row],[Adj Open]]</f>
        <v>2.2391567413053901E-2</v>
      </c>
      <c r="J8553" s="50">
        <f>DAX__2019_2020__33[[#This Row],[Adj Close]]-DAX__2019_2020__33[[#This Row],[Adj Open]]</f>
        <v>0.93999800000000278</v>
      </c>
      <c r="K8553" s="50">
        <v>1637279</v>
      </c>
    </row>
    <row r="8554" spans="1:11" x14ac:dyDescent="0.3">
      <c r="A8554" s="51" t="str">
        <f t="shared" si="139"/>
        <v>HFG.DE</v>
      </c>
      <c r="B8554" s="52" t="s">
        <v>555</v>
      </c>
      <c r="C8554" s="50" t="s">
        <v>21501</v>
      </c>
      <c r="D8554" s="50">
        <f>DAX__2019_2020__33[[#This Row],[Open]]*(DAX__2019_2020__33[[#This Row],[Adj Close]]/DAX__2019_2020__33[[#This Row],[Close]])</f>
        <v>43.34</v>
      </c>
      <c r="E8554" s="50" t="s">
        <v>20348</v>
      </c>
      <c r="F8554" s="50" t="s">
        <v>1024</v>
      </c>
      <c r="G8554" s="50" t="s">
        <v>1422</v>
      </c>
      <c r="H8554" s="50" t="s">
        <v>1422</v>
      </c>
      <c r="I8554" s="50">
        <f>(DAX__2019_2020__33[[#This Row],[Adj Close]]-DAX__2019_2020__33[[#This Row],[Adj Open]])/DAX__2019_2020__33[[#This Row],[Adj Open]]</f>
        <v>1.6612851868943155E-2</v>
      </c>
      <c r="J8554" s="50">
        <f>DAX__2019_2020__33[[#This Row],[Adj Close]]-DAX__2019_2020__33[[#This Row],[Adj Open]]</f>
        <v>0.72000099999999634</v>
      </c>
      <c r="K8554" s="50">
        <v>1445133</v>
      </c>
    </row>
    <row r="8555" spans="1:11" x14ac:dyDescent="0.3">
      <c r="A8555" s="51" t="str">
        <f t="shared" si="139"/>
        <v>HFG.DE</v>
      </c>
      <c r="B8555" s="52" t="s">
        <v>556</v>
      </c>
      <c r="C8555" s="50" t="s">
        <v>2176</v>
      </c>
      <c r="D8555" s="50">
        <f>DAX__2019_2020__33[[#This Row],[Open]]*(DAX__2019_2020__33[[#This Row],[Adj Close]]/DAX__2019_2020__33[[#This Row],[Close]])</f>
        <v>44.279998999999997</v>
      </c>
      <c r="E8555" s="50" t="s">
        <v>2136</v>
      </c>
      <c r="F8555" s="50" t="s">
        <v>1062</v>
      </c>
      <c r="G8555" s="50" t="s">
        <v>1062</v>
      </c>
      <c r="H8555" s="50" t="s">
        <v>1062</v>
      </c>
      <c r="I8555" s="50">
        <f>(DAX__2019_2020__33[[#This Row],[Adj Close]]-DAX__2019_2020__33[[#This Row],[Adj Open]])/DAX__2019_2020__33[[#This Row],[Adj Open]]</f>
        <v>-1.0840108645892176E-2</v>
      </c>
      <c r="J8555" s="50">
        <f>DAX__2019_2020__33[[#This Row],[Adj Close]]-DAX__2019_2020__33[[#This Row],[Adj Open]]</f>
        <v>-0.47999999999999687</v>
      </c>
      <c r="K8555" s="50">
        <v>1008228</v>
      </c>
    </row>
    <row r="8556" spans="1:11" x14ac:dyDescent="0.3">
      <c r="A8556" s="51" t="str">
        <f t="shared" si="139"/>
        <v>HFG.DE</v>
      </c>
      <c r="B8556" s="52" t="s">
        <v>557</v>
      </c>
      <c r="C8556" s="50" t="s">
        <v>1063</v>
      </c>
      <c r="D8556" s="50">
        <f>DAX__2019_2020__33[[#This Row],[Open]]*(DAX__2019_2020__33[[#This Row],[Adj Close]]/DAX__2019_2020__33[[#This Row],[Close]])</f>
        <v>43.860000999999997</v>
      </c>
      <c r="E8556" s="50" t="s">
        <v>1296</v>
      </c>
      <c r="F8556" s="50" t="s">
        <v>983</v>
      </c>
      <c r="G8556" s="50" t="s">
        <v>990</v>
      </c>
      <c r="H8556" s="50" t="s">
        <v>990</v>
      </c>
      <c r="I8556" s="50">
        <f>(DAX__2019_2020__33[[#This Row],[Adj Close]]-DAX__2019_2020__33[[#This Row],[Adj Open]])/DAX__2019_2020__33[[#This Row],[Adj Open]]</f>
        <v>-4.6967668787786791E-2</v>
      </c>
      <c r="J8556" s="50">
        <f>DAX__2019_2020__33[[#This Row],[Adj Close]]-DAX__2019_2020__33[[#This Row],[Adj Open]]</f>
        <v>-2.0600019999999972</v>
      </c>
      <c r="K8556" s="50">
        <v>1302816</v>
      </c>
    </row>
    <row r="8557" spans="1:11" x14ac:dyDescent="0.3">
      <c r="A8557" s="51" t="str">
        <f t="shared" si="139"/>
        <v>HFG.DE</v>
      </c>
      <c r="B8557" s="52" t="s">
        <v>558</v>
      </c>
      <c r="C8557" s="50" t="s">
        <v>17461</v>
      </c>
      <c r="D8557" s="50">
        <f>DAX__2019_2020__33[[#This Row],[Open]]*(DAX__2019_2020__33[[#This Row],[Adj Close]]/DAX__2019_2020__33[[#This Row],[Close]])</f>
        <v>41.66</v>
      </c>
      <c r="E8557" s="50" t="s">
        <v>1063</v>
      </c>
      <c r="F8557" s="50" t="s">
        <v>1444</v>
      </c>
      <c r="G8557" s="50" t="s">
        <v>1424</v>
      </c>
      <c r="H8557" s="50" t="s">
        <v>1424</v>
      </c>
      <c r="I8557" s="50">
        <f>(DAX__2019_2020__33[[#This Row],[Adj Close]]-DAX__2019_2020__33[[#This Row],[Adj Open]])/DAX__2019_2020__33[[#This Row],[Adj Open]]</f>
        <v>4.8967858857417279E-2</v>
      </c>
      <c r="J8557" s="50">
        <f>DAX__2019_2020__33[[#This Row],[Adj Close]]-DAX__2019_2020__33[[#This Row],[Adj Open]]</f>
        <v>2.0400010000000037</v>
      </c>
      <c r="K8557" s="50">
        <v>968594</v>
      </c>
    </row>
    <row r="8558" spans="1:11" x14ac:dyDescent="0.3">
      <c r="A8558" s="51" t="str">
        <f t="shared" si="139"/>
        <v>HFG.DE</v>
      </c>
      <c r="B8558" s="52" t="s">
        <v>559</v>
      </c>
      <c r="C8558" s="50" t="s">
        <v>19553</v>
      </c>
      <c r="D8558" s="50">
        <f>DAX__2019_2020__33[[#This Row],[Open]]*(DAX__2019_2020__33[[#This Row],[Adj Close]]/DAX__2019_2020__33[[#This Row],[Close]])</f>
        <v>43.84</v>
      </c>
      <c r="E8558" s="50" t="s">
        <v>937</v>
      </c>
      <c r="F8558" s="50" t="s">
        <v>973</v>
      </c>
      <c r="G8558" s="50" t="s">
        <v>21534</v>
      </c>
      <c r="H8558" s="50" t="s">
        <v>21534</v>
      </c>
      <c r="I8558" s="50">
        <f>(DAX__2019_2020__33[[#This Row],[Adj Close]]-DAX__2019_2020__33[[#This Row],[Adj Open]])/DAX__2019_2020__33[[#This Row],[Adj Open]]</f>
        <v>1.6423380474452472E-2</v>
      </c>
      <c r="J8558" s="50">
        <f>DAX__2019_2020__33[[#This Row],[Adj Close]]-DAX__2019_2020__33[[#This Row],[Adj Open]]</f>
        <v>0.72000099999999634</v>
      </c>
      <c r="K8558" s="50">
        <v>791690</v>
      </c>
    </row>
    <row r="8559" spans="1:11" x14ac:dyDescent="0.3">
      <c r="A8559" s="51" t="str">
        <f t="shared" si="139"/>
        <v>HFG.DE</v>
      </c>
      <c r="B8559" s="52" t="s">
        <v>560</v>
      </c>
      <c r="C8559" s="50" t="s">
        <v>8263</v>
      </c>
      <c r="D8559" s="50">
        <f>DAX__2019_2020__33[[#This Row],[Open]]*(DAX__2019_2020__33[[#This Row],[Adj Close]]/DAX__2019_2020__33[[#This Row],[Close]])</f>
        <v>45</v>
      </c>
      <c r="E8559" s="50" t="s">
        <v>19789</v>
      </c>
      <c r="F8559" s="50" t="s">
        <v>21502</v>
      </c>
      <c r="G8559" s="50" t="s">
        <v>8286</v>
      </c>
      <c r="H8559" s="50" t="s">
        <v>8286</v>
      </c>
      <c r="I8559" s="50">
        <f>(DAX__2019_2020__33[[#This Row],[Adj Close]]-DAX__2019_2020__33[[#This Row],[Adj Open]])/DAX__2019_2020__33[[#This Row],[Adj Open]]</f>
        <v>5.5111111111111041E-2</v>
      </c>
      <c r="J8559" s="50">
        <f>DAX__2019_2020__33[[#This Row],[Adj Close]]-DAX__2019_2020__33[[#This Row],[Adj Open]]</f>
        <v>2.4799999999999969</v>
      </c>
      <c r="K8559" s="50">
        <v>1051588</v>
      </c>
    </row>
    <row r="8560" spans="1:11" x14ac:dyDescent="0.3">
      <c r="A8560" s="51" t="str">
        <f t="shared" si="139"/>
        <v>HFG.DE</v>
      </c>
      <c r="B8560" s="52" t="s">
        <v>561</v>
      </c>
      <c r="C8560" s="50" t="s">
        <v>9857</v>
      </c>
      <c r="D8560" s="50">
        <f>DAX__2019_2020__33[[#This Row],[Open]]*(DAX__2019_2020__33[[#This Row],[Adj Close]]/DAX__2019_2020__33[[#This Row],[Close]])</f>
        <v>47.18</v>
      </c>
      <c r="E8560" s="50" t="s">
        <v>2259</v>
      </c>
      <c r="F8560" s="50" t="s">
        <v>19729</v>
      </c>
      <c r="G8560" s="50" t="s">
        <v>2259</v>
      </c>
      <c r="H8560" s="50" t="s">
        <v>2259</v>
      </c>
      <c r="I8560" s="50">
        <f>(DAX__2019_2020__33[[#This Row],[Adj Close]]-DAX__2019_2020__33[[#This Row],[Adj Open]])/DAX__2019_2020__33[[#This Row],[Adj Open]]</f>
        <v>5.7651589656634188E-2</v>
      </c>
      <c r="J8560" s="50">
        <f>DAX__2019_2020__33[[#This Row],[Adj Close]]-DAX__2019_2020__33[[#This Row],[Adj Open]]</f>
        <v>2.7200020000000009</v>
      </c>
      <c r="K8560" s="50">
        <v>1109035</v>
      </c>
    </row>
    <row r="8561" spans="1:11" x14ac:dyDescent="0.3">
      <c r="A8561" s="51" t="str">
        <f t="shared" si="139"/>
        <v>HFG.DE</v>
      </c>
      <c r="B8561" s="52" t="s">
        <v>562</v>
      </c>
      <c r="C8561" s="50" t="s">
        <v>2225</v>
      </c>
      <c r="D8561" s="50">
        <f>DAX__2019_2020__33[[#This Row],[Open]]*(DAX__2019_2020__33[[#This Row],[Adj Close]]/DAX__2019_2020__33[[#This Row],[Close]])</f>
        <v>47.299999</v>
      </c>
      <c r="E8561" s="50" t="s">
        <v>19587</v>
      </c>
      <c r="F8561" s="50" t="s">
        <v>9909</v>
      </c>
      <c r="G8561" s="50" t="s">
        <v>20895</v>
      </c>
      <c r="H8561" s="50" t="s">
        <v>20895</v>
      </c>
      <c r="I8561" s="50">
        <f>(DAX__2019_2020__33[[#This Row],[Adj Close]]-DAX__2019_2020__33[[#This Row],[Adj Open]])/DAX__2019_2020__33[[#This Row],[Adj Open]]</f>
        <v>5.0740381622417568E-3</v>
      </c>
      <c r="J8561" s="50">
        <f>DAX__2019_2020__33[[#This Row],[Adj Close]]-DAX__2019_2020__33[[#This Row],[Adj Open]]</f>
        <v>0.24000199999999694</v>
      </c>
      <c r="K8561" s="50">
        <v>1282397</v>
      </c>
    </row>
    <row r="8562" spans="1:11" x14ac:dyDescent="0.3">
      <c r="A8562" s="51" t="str">
        <f t="shared" si="139"/>
        <v>HFG.DE</v>
      </c>
      <c r="B8562" s="52" t="s">
        <v>563</v>
      </c>
      <c r="C8562" s="50" t="s">
        <v>21512</v>
      </c>
      <c r="D8562" s="50">
        <f>DAX__2019_2020__33[[#This Row],[Open]]*(DAX__2019_2020__33[[#This Row],[Adj Close]]/DAX__2019_2020__33[[#This Row],[Close]])</f>
        <v>48.02</v>
      </c>
      <c r="E8562" s="50" t="s">
        <v>761</v>
      </c>
      <c r="F8562" s="50" t="s">
        <v>21520</v>
      </c>
      <c r="G8562" s="50" t="s">
        <v>8278</v>
      </c>
      <c r="H8562" s="50" t="s">
        <v>8278</v>
      </c>
      <c r="I8562" s="50">
        <f>(DAX__2019_2020__33[[#This Row],[Adj Close]]-DAX__2019_2020__33[[#This Row],[Adj Open]])/DAX__2019_2020__33[[#This Row],[Adj Open]]</f>
        <v>-8.3715118700541505E-2</v>
      </c>
      <c r="J8562" s="50">
        <f>DAX__2019_2020__33[[#This Row],[Adj Close]]-DAX__2019_2020__33[[#This Row],[Adj Open]]</f>
        <v>-4.0200000000000031</v>
      </c>
      <c r="K8562" s="50">
        <v>2194544</v>
      </c>
    </row>
    <row r="8563" spans="1:11" x14ac:dyDescent="0.3">
      <c r="A8563" s="51" t="str">
        <f t="shared" si="139"/>
        <v>HFG.DE</v>
      </c>
      <c r="B8563" s="52" t="s">
        <v>564</v>
      </c>
      <c r="C8563" s="50" t="s">
        <v>2176</v>
      </c>
      <c r="D8563" s="50">
        <f>DAX__2019_2020__33[[#This Row],[Open]]*(DAX__2019_2020__33[[#This Row],[Adj Close]]/DAX__2019_2020__33[[#This Row],[Close]])</f>
        <v>44.279998999999997</v>
      </c>
      <c r="E8563" s="50" t="s">
        <v>934</v>
      </c>
      <c r="F8563" s="50" t="s">
        <v>1261</v>
      </c>
      <c r="G8563" s="50" t="s">
        <v>934</v>
      </c>
      <c r="H8563" s="50" t="s">
        <v>934</v>
      </c>
      <c r="I8563" s="50">
        <f>(DAX__2019_2020__33[[#This Row],[Adj Close]]-DAX__2019_2020__33[[#This Row],[Adj Open]])/DAX__2019_2020__33[[#This Row],[Adj Open]]</f>
        <v>4.5618790551463277E-2</v>
      </c>
      <c r="J8563" s="50">
        <f>DAX__2019_2020__33[[#This Row],[Adj Close]]-DAX__2019_2020__33[[#This Row],[Adj Open]]</f>
        <v>2.0200000000000031</v>
      </c>
      <c r="K8563" s="50">
        <v>1166165</v>
      </c>
    </row>
    <row r="8564" spans="1:11" x14ac:dyDescent="0.3">
      <c r="A8564" s="51" t="str">
        <f t="shared" si="139"/>
        <v>HFG.DE</v>
      </c>
      <c r="B8564" s="52" t="s">
        <v>565</v>
      </c>
      <c r="C8564" s="50" t="s">
        <v>21505</v>
      </c>
      <c r="D8564" s="50">
        <f>DAX__2019_2020__33[[#This Row],[Open]]*(DAX__2019_2020__33[[#This Row],[Adj Close]]/DAX__2019_2020__33[[#This Row],[Close]])</f>
        <v>46.639999000000003</v>
      </c>
      <c r="E8564" s="50" t="s">
        <v>19621</v>
      </c>
      <c r="F8564" s="50" t="s">
        <v>21505</v>
      </c>
      <c r="G8564" s="50" t="s">
        <v>19599</v>
      </c>
      <c r="H8564" s="50" t="s">
        <v>19599</v>
      </c>
      <c r="I8564" s="50">
        <f>(DAX__2019_2020__33[[#This Row],[Adj Close]]-DAX__2019_2020__33[[#This Row],[Adj Open]])/DAX__2019_2020__33[[#This Row],[Adj Open]]</f>
        <v>2.401370120097987E-2</v>
      </c>
      <c r="J8564" s="50">
        <f>DAX__2019_2020__33[[#This Row],[Adj Close]]-DAX__2019_2020__33[[#This Row],[Adj Open]]</f>
        <v>1.119999</v>
      </c>
      <c r="K8564" s="50">
        <v>751941</v>
      </c>
    </row>
    <row r="8565" spans="1:11" x14ac:dyDescent="0.3">
      <c r="A8565" s="51" t="str">
        <f t="shared" si="139"/>
        <v>HFG.DE</v>
      </c>
      <c r="B8565" s="52" t="s">
        <v>566</v>
      </c>
      <c r="C8565" s="50" t="s">
        <v>21526</v>
      </c>
      <c r="D8565" s="50">
        <f>DAX__2019_2020__33[[#This Row],[Open]]*(DAX__2019_2020__33[[#This Row],[Adj Close]]/DAX__2019_2020__33[[#This Row],[Close]])</f>
        <v>47.82</v>
      </c>
      <c r="E8565" s="50" t="s">
        <v>2273</v>
      </c>
      <c r="F8565" s="50" t="s">
        <v>689</v>
      </c>
      <c r="G8565" s="50" t="s">
        <v>2273</v>
      </c>
      <c r="H8565" s="50" t="s">
        <v>2273</v>
      </c>
      <c r="I8565" s="50">
        <f>(DAX__2019_2020__33[[#This Row],[Adj Close]]-DAX__2019_2020__33[[#This Row],[Adj Open]])/DAX__2019_2020__33[[#This Row],[Adj Open]]</f>
        <v>5.8134629861982416E-2</v>
      </c>
      <c r="J8565" s="50">
        <f>DAX__2019_2020__33[[#This Row],[Adj Close]]-DAX__2019_2020__33[[#This Row],[Adj Open]]</f>
        <v>2.7799979999999991</v>
      </c>
      <c r="K8565" s="50">
        <v>1658836</v>
      </c>
    </row>
    <row r="8566" spans="1:11" x14ac:dyDescent="0.3">
      <c r="A8566" s="51" t="str">
        <f t="shared" si="139"/>
        <v>HFG.DE</v>
      </c>
      <c r="B8566" s="52" t="s">
        <v>567</v>
      </c>
      <c r="C8566" s="50" t="s">
        <v>8454</v>
      </c>
      <c r="D8566" s="50">
        <f>DAX__2019_2020__33[[#This Row],[Open]]*(DAX__2019_2020__33[[#This Row],[Adj Close]]/DAX__2019_2020__33[[#This Row],[Close]])</f>
        <v>51</v>
      </c>
      <c r="E8566" s="50" t="s">
        <v>5014</v>
      </c>
      <c r="F8566" s="50" t="s">
        <v>839</v>
      </c>
      <c r="G8566" s="50" t="s">
        <v>19700</v>
      </c>
      <c r="H8566" s="50" t="s">
        <v>19700</v>
      </c>
      <c r="I8566" s="50">
        <f>(DAX__2019_2020__33[[#This Row],[Adj Close]]-DAX__2019_2020__33[[#This Row],[Adj Open]])/DAX__2019_2020__33[[#This Row],[Adj Open]]</f>
        <v>-3.3725509803921638E-2</v>
      </c>
      <c r="J8566" s="50">
        <f>DAX__2019_2020__33[[#This Row],[Adj Close]]-DAX__2019_2020__33[[#This Row],[Adj Open]]</f>
        <v>-1.7200010000000034</v>
      </c>
      <c r="K8566" s="50">
        <v>12446369</v>
      </c>
    </row>
    <row r="8567" spans="1:11" x14ac:dyDescent="0.3">
      <c r="A8567" s="51" t="str">
        <f t="shared" si="139"/>
        <v>HFG.DE</v>
      </c>
      <c r="B8567" s="52" t="s">
        <v>568</v>
      </c>
      <c r="C8567" s="50" t="s">
        <v>9876</v>
      </c>
      <c r="D8567" s="50">
        <f>DAX__2019_2020__33[[#This Row],[Open]]*(DAX__2019_2020__33[[#This Row],[Adj Close]]/DAX__2019_2020__33[[#This Row],[Close]])</f>
        <v>49.66</v>
      </c>
      <c r="E8567" s="50" t="s">
        <v>8553</v>
      </c>
      <c r="F8567" s="50" t="s">
        <v>9931</v>
      </c>
      <c r="G8567" s="50" t="s">
        <v>19633</v>
      </c>
      <c r="H8567" s="50" t="s">
        <v>19633</v>
      </c>
      <c r="I8567" s="50">
        <f>(DAX__2019_2020__33[[#This Row],[Adj Close]]-DAX__2019_2020__33[[#This Row],[Adj Open]])/DAX__2019_2020__33[[#This Row],[Adj Open]]</f>
        <v>-1.6915022150624171E-2</v>
      </c>
      <c r="J8567" s="50">
        <f>DAX__2019_2020__33[[#This Row],[Adj Close]]-DAX__2019_2020__33[[#This Row],[Adj Open]]</f>
        <v>-0.83999999999999631</v>
      </c>
      <c r="K8567" s="50">
        <v>1402577</v>
      </c>
    </row>
    <row r="8568" spans="1:11" x14ac:dyDescent="0.3">
      <c r="A8568" s="51" t="str">
        <f t="shared" si="139"/>
        <v>HFG.DE</v>
      </c>
      <c r="B8568" s="52" t="s">
        <v>569</v>
      </c>
      <c r="C8568" s="50" t="s">
        <v>9509</v>
      </c>
      <c r="D8568" s="50">
        <f>DAX__2019_2020__33[[#This Row],[Open]]*(DAX__2019_2020__33[[#This Row],[Adj Close]]/DAX__2019_2020__33[[#This Row],[Close]])</f>
        <v>48.84</v>
      </c>
      <c r="E8568" s="50" t="s">
        <v>20119</v>
      </c>
      <c r="F8568" s="50" t="s">
        <v>9899</v>
      </c>
      <c r="G8568" s="50" t="s">
        <v>9862</v>
      </c>
      <c r="H8568" s="50" t="s">
        <v>9862</v>
      </c>
      <c r="I8568" s="50">
        <f>(DAX__2019_2020__33[[#This Row],[Adj Close]]-DAX__2019_2020__33[[#This Row],[Adj Open]])/DAX__2019_2020__33[[#This Row],[Adj Open]]</f>
        <v>-1.7199017199017268E-2</v>
      </c>
      <c r="J8568" s="50">
        <f>DAX__2019_2020__33[[#This Row],[Adj Close]]-DAX__2019_2020__33[[#This Row],[Adj Open]]</f>
        <v>-0.84000000000000341</v>
      </c>
      <c r="K8568" s="50">
        <v>1164877</v>
      </c>
    </row>
    <row r="8569" spans="1:11" x14ac:dyDescent="0.3">
      <c r="A8569" s="51" t="str">
        <f t="shared" si="139"/>
        <v>HFG.DE</v>
      </c>
      <c r="B8569" s="52" t="s">
        <v>570</v>
      </c>
      <c r="C8569" s="50" t="s">
        <v>9862</v>
      </c>
      <c r="D8569" s="50">
        <f>DAX__2019_2020__33[[#This Row],[Open]]*(DAX__2019_2020__33[[#This Row],[Adj Close]]/DAX__2019_2020__33[[#This Row],[Close]])</f>
        <v>48</v>
      </c>
      <c r="E8569" s="50" t="s">
        <v>21535</v>
      </c>
      <c r="F8569" s="50" t="s">
        <v>21505</v>
      </c>
      <c r="G8569" s="50" t="s">
        <v>9909</v>
      </c>
      <c r="H8569" s="50" t="s">
        <v>9909</v>
      </c>
      <c r="I8569" s="50">
        <f>(DAX__2019_2020__33[[#This Row],[Adj Close]]-DAX__2019_2020__33[[#This Row],[Adj Open]])/DAX__2019_2020__33[[#This Row],[Adj Open]]</f>
        <v>-2.7083312499999995E-2</v>
      </c>
      <c r="J8569" s="50">
        <f>DAX__2019_2020__33[[#This Row],[Adj Close]]-DAX__2019_2020__33[[#This Row],[Adj Open]]</f>
        <v>-1.2999989999999997</v>
      </c>
      <c r="K8569" s="50">
        <v>902546</v>
      </c>
    </row>
    <row r="8570" spans="1:11" x14ac:dyDescent="0.3">
      <c r="A8570" s="51" t="str">
        <f t="shared" si="139"/>
        <v>HFG.DE</v>
      </c>
      <c r="B8570" s="52" t="s">
        <v>571</v>
      </c>
      <c r="C8570" s="50" t="s">
        <v>19561</v>
      </c>
      <c r="D8570" s="50">
        <f>DAX__2019_2020__33[[#This Row],[Open]]*(DAX__2019_2020__33[[#This Row],[Adj Close]]/DAX__2019_2020__33[[#This Row],[Close]])</f>
        <v>47.040000999999997</v>
      </c>
      <c r="E8570" s="50" t="s">
        <v>19796</v>
      </c>
      <c r="F8570" s="50" t="s">
        <v>21505</v>
      </c>
      <c r="G8570" s="50" t="s">
        <v>19789</v>
      </c>
      <c r="H8570" s="50" t="s">
        <v>19789</v>
      </c>
      <c r="I8570" s="50">
        <f>(DAX__2019_2020__33[[#This Row],[Adj Close]]-DAX__2019_2020__33[[#This Row],[Adj Open]])/DAX__2019_2020__33[[#This Row],[Adj Open]]</f>
        <v>1.7857142477526806E-2</v>
      </c>
      <c r="J8570" s="50">
        <f>DAX__2019_2020__33[[#This Row],[Adj Close]]-DAX__2019_2020__33[[#This Row],[Adj Open]]</f>
        <v>0.84000000000000341</v>
      </c>
      <c r="K8570" s="50">
        <v>1073794</v>
      </c>
    </row>
    <row r="8571" spans="1:11" x14ac:dyDescent="0.3">
      <c r="A8571" s="51" t="str">
        <f t="shared" si="139"/>
        <v>HFG.DE</v>
      </c>
      <c r="B8571" s="52" t="s">
        <v>572</v>
      </c>
      <c r="C8571" s="50" t="s">
        <v>20139</v>
      </c>
      <c r="D8571" s="50">
        <f>DAX__2019_2020__33[[#This Row],[Open]]*(DAX__2019_2020__33[[#This Row],[Adj Close]]/DAX__2019_2020__33[[#This Row],[Close]])</f>
        <v>47.919998</v>
      </c>
      <c r="E8571" s="50" t="s">
        <v>21514</v>
      </c>
      <c r="F8571" s="50" t="s">
        <v>21536</v>
      </c>
      <c r="G8571" s="50" t="s">
        <v>19561</v>
      </c>
      <c r="H8571" s="50" t="s">
        <v>19561</v>
      </c>
      <c r="I8571" s="50">
        <f>(DAX__2019_2020__33[[#This Row],[Adj Close]]-DAX__2019_2020__33[[#This Row],[Adj Open]])/DAX__2019_2020__33[[#This Row],[Adj Open]]</f>
        <v>-1.8363878061931536E-2</v>
      </c>
      <c r="J8571" s="50">
        <f>DAX__2019_2020__33[[#This Row],[Adj Close]]-DAX__2019_2020__33[[#This Row],[Adj Open]]</f>
        <v>-0.87999700000000303</v>
      </c>
      <c r="K8571" s="50">
        <v>913669</v>
      </c>
    </row>
    <row r="8572" spans="1:11" x14ac:dyDescent="0.3">
      <c r="A8572" s="51" t="str">
        <f t="shared" si="139"/>
        <v>HFG.DE</v>
      </c>
      <c r="B8572" s="52" t="s">
        <v>573</v>
      </c>
      <c r="C8572" s="50" t="s">
        <v>9900</v>
      </c>
      <c r="D8572" s="50">
        <f>DAX__2019_2020__33[[#This Row],[Open]]*(DAX__2019_2020__33[[#This Row],[Adj Close]]/DAX__2019_2020__33[[#This Row],[Close]])</f>
        <v>47.439999</v>
      </c>
      <c r="E8572" s="50" t="s">
        <v>9509</v>
      </c>
      <c r="F8572" s="50" t="s">
        <v>9904</v>
      </c>
      <c r="G8572" s="50" t="s">
        <v>20139</v>
      </c>
      <c r="H8572" s="50" t="s">
        <v>20139</v>
      </c>
      <c r="I8572" s="50">
        <f>(DAX__2019_2020__33[[#This Row],[Adj Close]]-DAX__2019_2020__33[[#This Row],[Adj Open]])/DAX__2019_2020__33[[#This Row],[Adj Open]]</f>
        <v>1.0118022978879055E-2</v>
      </c>
      <c r="J8572" s="50">
        <f>DAX__2019_2020__33[[#This Row],[Adj Close]]-DAX__2019_2020__33[[#This Row],[Adj Open]]</f>
        <v>0.4799989999999994</v>
      </c>
      <c r="K8572" s="50">
        <v>655113</v>
      </c>
    </row>
    <row r="8573" spans="1:11" x14ac:dyDescent="0.3">
      <c r="A8573" s="51" t="str">
        <f t="shared" si="139"/>
        <v>HFG.DE</v>
      </c>
      <c r="B8573" s="52" t="s">
        <v>574</v>
      </c>
      <c r="C8573" s="50" t="s">
        <v>8532</v>
      </c>
      <c r="D8573" s="50">
        <f>DAX__2019_2020__33[[#This Row],[Open]]*(DAX__2019_2020__33[[#This Row],[Adj Close]]/DAX__2019_2020__33[[#This Row],[Close]])</f>
        <v>47.98</v>
      </c>
      <c r="E8573" s="50" t="s">
        <v>2281</v>
      </c>
      <c r="F8573" s="50" t="s">
        <v>689</v>
      </c>
      <c r="G8573" s="50" t="s">
        <v>5081</v>
      </c>
      <c r="H8573" s="50" t="s">
        <v>5081</v>
      </c>
      <c r="I8573" s="50">
        <f>(DAX__2019_2020__33[[#This Row],[Adj Close]]-DAX__2019_2020__33[[#This Row],[Adj Open]])/DAX__2019_2020__33[[#This Row],[Adj Open]]</f>
        <v>4.5227219674864608E-2</v>
      </c>
      <c r="J8573" s="50">
        <f>DAX__2019_2020__33[[#This Row],[Adj Close]]-DAX__2019_2020__33[[#This Row],[Adj Open]]</f>
        <v>2.1700020000000038</v>
      </c>
      <c r="K8573" s="50">
        <v>969052</v>
      </c>
    </row>
    <row r="8574" spans="1:11" x14ac:dyDescent="0.3">
      <c r="A8574" s="51" t="str">
        <f t="shared" si="139"/>
        <v>HFG.DE</v>
      </c>
      <c r="B8574" s="52" t="s">
        <v>575</v>
      </c>
      <c r="C8574" s="50" t="s">
        <v>5014</v>
      </c>
      <c r="D8574" s="50">
        <f>DAX__2019_2020__33[[#This Row],[Open]]*(DAX__2019_2020__33[[#This Row],[Adj Close]]/DAX__2019_2020__33[[#This Row],[Close]])</f>
        <v>52.299999</v>
      </c>
      <c r="E8574" s="50" t="s">
        <v>7795</v>
      </c>
      <c r="F8574" s="50" t="s">
        <v>8653</v>
      </c>
      <c r="G8574" s="50" t="s">
        <v>7817</v>
      </c>
      <c r="H8574" s="50" t="s">
        <v>7817</v>
      </c>
      <c r="I8574" s="50">
        <f>(DAX__2019_2020__33[[#This Row],[Adj Close]]-DAX__2019_2020__33[[#This Row],[Adj Open]])/DAX__2019_2020__33[[#This Row],[Adj Open]]</f>
        <v>0.10229451438421636</v>
      </c>
      <c r="J8574" s="50">
        <f>DAX__2019_2020__33[[#This Row],[Adj Close]]-DAX__2019_2020__33[[#This Row],[Adj Open]]</f>
        <v>5.350003000000001</v>
      </c>
      <c r="K8574" s="50">
        <v>2688142</v>
      </c>
    </row>
    <row r="8575" spans="1:11" x14ac:dyDescent="0.3">
      <c r="A8575" s="51" t="str">
        <f t="shared" si="139"/>
        <v>HFG.DE</v>
      </c>
      <c r="B8575" s="52" t="s">
        <v>576</v>
      </c>
      <c r="C8575" s="50" t="s">
        <v>8924</v>
      </c>
      <c r="D8575" s="50">
        <f>DAX__2019_2020__33[[#This Row],[Open]]*(DAX__2019_2020__33[[#This Row],[Adj Close]]/DAX__2019_2020__33[[#This Row],[Close]])</f>
        <v>59.200001</v>
      </c>
      <c r="E8575" s="50" t="s">
        <v>7670</v>
      </c>
      <c r="F8575" s="50" t="s">
        <v>8924</v>
      </c>
      <c r="G8575" s="50" t="s">
        <v>7643</v>
      </c>
      <c r="H8575" s="50" t="s">
        <v>7643</v>
      </c>
      <c r="I8575" s="50">
        <f>(DAX__2019_2020__33[[#This Row],[Adj Close]]-DAX__2019_2020__33[[#This Row],[Adj Open]])/DAX__2019_2020__33[[#This Row],[Adj Open]]</f>
        <v>3.7162178426314557E-2</v>
      </c>
      <c r="J8575" s="50">
        <f>DAX__2019_2020__33[[#This Row],[Adj Close]]-DAX__2019_2020__33[[#This Row],[Adj Open]]</f>
        <v>2.2000010000000003</v>
      </c>
      <c r="K8575" s="50">
        <v>2030886</v>
      </c>
    </row>
    <row r="8576" spans="1:11" x14ac:dyDescent="0.3">
      <c r="A8576" s="51" t="str">
        <f t="shared" si="139"/>
        <v>HFG.DE</v>
      </c>
      <c r="B8576" s="52" t="s">
        <v>577</v>
      </c>
      <c r="C8576" s="50" t="s">
        <v>7855</v>
      </c>
      <c r="D8576" s="50">
        <f>DAX__2019_2020__33[[#This Row],[Open]]*(DAX__2019_2020__33[[#This Row],[Adj Close]]/DAX__2019_2020__33[[#This Row],[Close]])</f>
        <v>64.5</v>
      </c>
      <c r="E8576" s="50" t="s">
        <v>7365</v>
      </c>
      <c r="F8576" s="50" t="s">
        <v>7622</v>
      </c>
      <c r="G8576" s="50" t="s">
        <v>5170</v>
      </c>
      <c r="H8576" s="50" t="s">
        <v>5170</v>
      </c>
      <c r="I8576" s="50">
        <f>(DAX__2019_2020__33[[#This Row],[Adj Close]]-DAX__2019_2020__33[[#This Row],[Adj Open]])/DAX__2019_2020__33[[#This Row],[Adj Open]]</f>
        <v>-5.8914713178294567E-2</v>
      </c>
      <c r="J8576" s="50">
        <f>DAX__2019_2020__33[[#This Row],[Adj Close]]-DAX__2019_2020__33[[#This Row],[Adj Open]]</f>
        <v>-3.7999989999999997</v>
      </c>
      <c r="K8576" s="50">
        <v>1432354</v>
      </c>
    </row>
    <row r="8577" spans="1:11" x14ac:dyDescent="0.3">
      <c r="A8577" s="51" t="str">
        <f t="shared" si="139"/>
        <v>HFG.DE</v>
      </c>
      <c r="B8577" s="52" t="s">
        <v>578</v>
      </c>
      <c r="C8577" s="50" t="s">
        <v>7710</v>
      </c>
      <c r="D8577" s="50">
        <f>DAX__2019_2020__33[[#This Row],[Open]]*(DAX__2019_2020__33[[#This Row],[Adj Close]]/DAX__2019_2020__33[[#This Row],[Close]])</f>
        <v>60.400002000000001</v>
      </c>
      <c r="E8577" s="50" t="s">
        <v>5264</v>
      </c>
      <c r="F8577" s="50" t="s">
        <v>4965</v>
      </c>
      <c r="G8577" s="50" t="s">
        <v>8110</v>
      </c>
      <c r="H8577" s="50" t="s">
        <v>8110</v>
      </c>
      <c r="I8577" s="50">
        <f>(DAX__2019_2020__33[[#This Row],[Adj Close]]-DAX__2019_2020__33[[#This Row],[Adj Open]])/DAX__2019_2020__33[[#This Row],[Adj Open]]</f>
        <v>1.3245016117714692E-2</v>
      </c>
      <c r="J8577" s="50">
        <f>DAX__2019_2020__33[[#This Row],[Adj Close]]-DAX__2019_2020__33[[#This Row],[Adj Open]]</f>
        <v>0.79999899999999968</v>
      </c>
      <c r="K8577" s="50">
        <v>1378055</v>
      </c>
    </row>
    <row r="8578" spans="1:11" x14ac:dyDescent="0.3">
      <c r="A8578" s="51" t="str">
        <f t="shared" si="139"/>
        <v>HFG.DE</v>
      </c>
      <c r="B8578" s="52" t="s">
        <v>579</v>
      </c>
      <c r="C8578" s="50" t="s">
        <v>7898</v>
      </c>
      <c r="D8578" s="50">
        <f>DAX__2019_2020__33[[#This Row],[Open]]*(DAX__2019_2020__33[[#This Row],[Adj Close]]/DAX__2019_2020__33[[#This Row],[Close]])</f>
        <v>61.349997999999999</v>
      </c>
      <c r="E8578" s="50" t="s">
        <v>7643</v>
      </c>
      <c r="F8578" s="50" t="s">
        <v>5163</v>
      </c>
      <c r="G8578" s="50" t="s">
        <v>5004</v>
      </c>
      <c r="H8578" s="50" t="s">
        <v>5004</v>
      </c>
      <c r="I8578" s="50">
        <f>(DAX__2019_2020__33[[#This Row],[Adj Close]]-DAX__2019_2020__33[[#This Row],[Adj Open]])/DAX__2019_2020__33[[#This Row],[Adj Open]]</f>
        <v>-1.3854898577176797E-2</v>
      </c>
      <c r="J8578" s="50">
        <f>DAX__2019_2020__33[[#This Row],[Adj Close]]-DAX__2019_2020__33[[#This Row],[Adj Open]]</f>
        <v>-0.84999799999999937</v>
      </c>
      <c r="K8578" s="50">
        <v>857922</v>
      </c>
    </row>
    <row r="8579" spans="1:11" x14ac:dyDescent="0.3">
      <c r="A8579" s="51" t="str">
        <f t="shared" si="139"/>
        <v>HFG.DE</v>
      </c>
      <c r="B8579" s="52" t="s">
        <v>580</v>
      </c>
      <c r="C8579" s="50" t="s">
        <v>8759</v>
      </c>
      <c r="D8579" s="50">
        <f>DAX__2019_2020__33[[#This Row],[Open]]*(DAX__2019_2020__33[[#This Row],[Adj Close]]/DAX__2019_2020__33[[#This Row],[Close]])</f>
        <v>59.450001</v>
      </c>
      <c r="E8579" s="50" t="s">
        <v>5176</v>
      </c>
      <c r="F8579" s="50" t="s">
        <v>5115</v>
      </c>
      <c r="G8579" s="50" t="s">
        <v>7694</v>
      </c>
      <c r="H8579" s="50" t="s">
        <v>7694</v>
      </c>
      <c r="I8579" s="50">
        <f>(DAX__2019_2020__33[[#This Row],[Adj Close]]-DAX__2019_2020__33[[#This Row],[Adj Open]])/DAX__2019_2020__33[[#This Row],[Adj Open]]</f>
        <v>-1.513880546444399E-2</v>
      </c>
      <c r="J8579" s="50">
        <f>DAX__2019_2020__33[[#This Row],[Adj Close]]-DAX__2019_2020__33[[#This Row],[Adj Open]]</f>
        <v>-0.90000200000000063</v>
      </c>
      <c r="K8579" s="50">
        <v>977149</v>
      </c>
    </row>
    <row r="8580" spans="1:11" x14ac:dyDescent="0.3">
      <c r="A8580" s="51" t="str">
        <f t="shared" si="139"/>
        <v>HFG.DE</v>
      </c>
      <c r="B8580" s="52" t="s">
        <v>581</v>
      </c>
      <c r="C8580" s="50" t="s">
        <v>5178</v>
      </c>
      <c r="D8580" s="50">
        <f>DAX__2019_2020__33[[#This Row],[Open]]*(DAX__2019_2020__33[[#This Row],[Adj Close]]/DAX__2019_2020__33[[#This Row],[Close]])</f>
        <v>59.299999</v>
      </c>
      <c r="E8580" s="50" t="s">
        <v>5260</v>
      </c>
      <c r="F8580" s="50" t="s">
        <v>5178</v>
      </c>
      <c r="G8580" s="50" t="s">
        <v>7875</v>
      </c>
      <c r="H8580" s="50" t="s">
        <v>7875</v>
      </c>
      <c r="I8580" s="50">
        <f>(DAX__2019_2020__33[[#This Row],[Adj Close]]-DAX__2019_2020__33[[#This Row],[Adj Open]])/DAX__2019_2020__33[[#This Row],[Adj Open]]</f>
        <v>4.5531214933072772E-2</v>
      </c>
      <c r="J8580" s="50">
        <f>DAX__2019_2020__33[[#This Row],[Adj Close]]-DAX__2019_2020__33[[#This Row],[Adj Open]]</f>
        <v>2.7000010000000003</v>
      </c>
      <c r="K8580" s="50">
        <v>1515385</v>
      </c>
    </row>
    <row r="8581" spans="1:11" x14ac:dyDescent="0.3">
      <c r="A8581" s="51" t="str">
        <f t="shared" si="139"/>
        <v>HFG.DE</v>
      </c>
      <c r="B8581" s="52" t="s">
        <v>582</v>
      </c>
      <c r="C8581" s="50" t="s">
        <v>7875</v>
      </c>
      <c r="D8581" s="50">
        <f>DAX__2019_2020__33[[#This Row],[Open]]*(DAX__2019_2020__33[[#This Row],[Adj Close]]/DAX__2019_2020__33[[#This Row],[Close]])</f>
        <v>62</v>
      </c>
      <c r="E8581" s="50" t="s">
        <v>5533</v>
      </c>
      <c r="F8581" s="50" t="s">
        <v>9092</v>
      </c>
      <c r="G8581" s="50" t="s">
        <v>8815</v>
      </c>
      <c r="H8581" s="50" t="s">
        <v>8815</v>
      </c>
      <c r="I8581" s="50">
        <f>(DAX__2019_2020__33[[#This Row],[Adj Close]]-DAX__2019_2020__33[[#This Row],[Adj Open]])/DAX__2019_2020__33[[#This Row],[Adj Open]]</f>
        <v>4.0322580645161289E-3</v>
      </c>
      <c r="J8581" s="50">
        <f>DAX__2019_2020__33[[#This Row],[Adj Close]]-DAX__2019_2020__33[[#This Row],[Adj Open]]</f>
        <v>0.25</v>
      </c>
      <c r="K8581" s="50">
        <v>609857</v>
      </c>
    </row>
    <row r="8582" spans="1:11" x14ac:dyDescent="0.3">
      <c r="A8582" s="51" t="str">
        <f t="shared" si="139"/>
        <v>HFG.DE</v>
      </c>
      <c r="B8582" s="52" t="s">
        <v>583</v>
      </c>
      <c r="C8582" s="50" t="s">
        <v>8963</v>
      </c>
      <c r="D8582" s="50">
        <f>DAX__2019_2020__33[[#This Row],[Open]]*(DAX__2019_2020__33[[#This Row],[Adj Close]]/DAX__2019_2020__33[[#This Row],[Close]])</f>
        <v>62.349997999999999</v>
      </c>
      <c r="E8582" s="50" t="s">
        <v>7893</v>
      </c>
      <c r="F8582" s="50" t="s">
        <v>5171</v>
      </c>
      <c r="G8582" s="50" t="s">
        <v>5579</v>
      </c>
      <c r="H8582" s="50" t="s">
        <v>5579</v>
      </c>
      <c r="I8582" s="50">
        <f>(DAX__2019_2020__33[[#This Row],[Adj Close]]-DAX__2019_2020__33[[#This Row],[Adj Open]])/DAX__2019_2020__33[[#This Row],[Adj Open]]</f>
        <v>-1.2830778278453187E-2</v>
      </c>
      <c r="J8582" s="50">
        <f>DAX__2019_2020__33[[#This Row],[Adj Close]]-DAX__2019_2020__33[[#This Row],[Adj Open]]</f>
        <v>-0.79999899999999968</v>
      </c>
      <c r="K8582" s="50">
        <v>420244</v>
      </c>
    </row>
    <row r="8583" spans="1:11" x14ac:dyDescent="0.3">
      <c r="A8583" s="51" t="str">
        <f t="shared" si="139"/>
        <v>HFG.DE</v>
      </c>
      <c r="B8583" s="52" t="s">
        <v>584</v>
      </c>
      <c r="C8583" s="50" t="s">
        <v>5004</v>
      </c>
      <c r="D8583" s="50">
        <f>DAX__2019_2020__33[[#This Row],[Open]]*(DAX__2019_2020__33[[#This Row],[Adj Close]]/DAX__2019_2020__33[[#This Row],[Close]])</f>
        <v>60.5</v>
      </c>
      <c r="E8583" s="50" t="s">
        <v>7292</v>
      </c>
      <c r="F8583" s="50" t="s">
        <v>9079</v>
      </c>
      <c r="G8583" s="50" t="s">
        <v>9583</v>
      </c>
      <c r="H8583" s="50" t="s">
        <v>9583</v>
      </c>
      <c r="I8583" s="50">
        <f>(DAX__2019_2020__33[[#This Row],[Adj Close]]-DAX__2019_2020__33[[#This Row],[Adj Open]])/DAX__2019_2020__33[[#This Row],[Adj Open]]</f>
        <v>-3.8842942148760322E-2</v>
      </c>
      <c r="J8583" s="50">
        <f>DAX__2019_2020__33[[#This Row],[Adj Close]]-DAX__2019_2020__33[[#This Row],[Adj Open]]</f>
        <v>-2.3499979999999994</v>
      </c>
      <c r="K8583" s="50">
        <v>980537</v>
      </c>
    </row>
    <row r="8584" spans="1:11" x14ac:dyDescent="0.3">
      <c r="A8584" s="51" t="str">
        <f t="shared" si="139"/>
        <v>HFG.DE</v>
      </c>
      <c r="B8584" s="52" t="s">
        <v>585</v>
      </c>
      <c r="C8584" s="50" t="s">
        <v>8759</v>
      </c>
      <c r="D8584" s="50">
        <f>DAX__2019_2020__33[[#This Row],[Open]]*(DAX__2019_2020__33[[#This Row],[Adj Close]]/DAX__2019_2020__33[[#This Row],[Close]])</f>
        <v>59.450001</v>
      </c>
      <c r="E8584" s="50" t="s">
        <v>7295</v>
      </c>
      <c r="F8584" s="50" t="s">
        <v>11719</v>
      </c>
      <c r="G8584" s="50" t="s">
        <v>5009</v>
      </c>
      <c r="H8584" s="50" t="s">
        <v>5009</v>
      </c>
      <c r="I8584" s="50">
        <f>(DAX__2019_2020__33[[#This Row],[Adj Close]]-DAX__2019_2020__33[[#This Row],[Adj Open]])/DAX__2019_2020__33[[#This Row],[Adj Open]]</f>
        <v>-1.6821362206537382E-3</v>
      </c>
      <c r="J8584" s="50">
        <f>DAX__2019_2020__33[[#This Row],[Adj Close]]-DAX__2019_2020__33[[#This Row],[Adj Open]]</f>
        <v>-0.10000300000000095</v>
      </c>
      <c r="K8584" s="50">
        <v>835631</v>
      </c>
    </row>
    <row r="8585" spans="1:11" x14ac:dyDescent="0.3">
      <c r="A8585" s="51" t="str">
        <f t="shared" si="139"/>
        <v>HFG.DE</v>
      </c>
      <c r="B8585" s="52" t="s">
        <v>586</v>
      </c>
      <c r="C8585" s="50" t="s">
        <v>8759</v>
      </c>
      <c r="D8585" s="50">
        <f>DAX__2019_2020__33[[#This Row],[Open]]*(DAX__2019_2020__33[[#This Row],[Adj Close]]/DAX__2019_2020__33[[#This Row],[Close]])</f>
        <v>59.450001</v>
      </c>
      <c r="E8585" s="50" t="s">
        <v>5360</v>
      </c>
      <c r="F8585" s="50" t="s">
        <v>8759</v>
      </c>
      <c r="G8585" s="50" t="s">
        <v>5360</v>
      </c>
      <c r="H8585" s="50" t="s">
        <v>5360</v>
      </c>
      <c r="I8585" s="50">
        <f>(DAX__2019_2020__33[[#This Row],[Adj Close]]-DAX__2019_2020__33[[#This Row],[Adj Open]])/DAX__2019_2020__33[[#This Row],[Adj Open]]</f>
        <v>4.625735834722694E-2</v>
      </c>
      <c r="J8585" s="50">
        <f>DAX__2019_2020__33[[#This Row],[Adj Close]]-DAX__2019_2020__33[[#This Row],[Adj Open]]</f>
        <v>2.75</v>
      </c>
      <c r="K8585" s="50">
        <v>687397</v>
      </c>
    </row>
    <row r="8586" spans="1:11" x14ac:dyDescent="0.3">
      <c r="A8586" s="51" t="str">
        <f t="shared" si="139"/>
        <v>HFG.DE</v>
      </c>
      <c r="B8586" s="52" t="s">
        <v>587</v>
      </c>
      <c r="C8586" s="50" t="s">
        <v>5543</v>
      </c>
      <c r="D8586" s="50">
        <f>DAX__2019_2020__33[[#This Row],[Open]]*(DAX__2019_2020__33[[#This Row],[Adj Close]]/DAX__2019_2020__33[[#This Row],[Close]])</f>
        <v>62.049999</v>
      </c>
      <c r="E8586" s="50" t="s">
        <v>5271</v>
      </c>
      <c r="F8586" s="50" t="s">
        <v>9642</v>
      </c>
      <c r="G8586" s="50" t="s">
        <v>8103</v>
      </c>
      <c r="H8586" s="50" t="s">
        <v>8103</v>
      </c>
      <c r="I8586" s="50">
        <f>(DAX__2019_2020__33[[#This Row],[Adj Close]]-DAX__2019_2020__33[[#This Row],[Adj Open]])/DAX__2019_2020__33[[#This Row],[Adj Open]]</f>
        <v>1.8533473304326736E-2</v>
      </c>
      <c r="J8586" s="50">
        <f>DAX__2019_2020__33[[#This Row],[Adj Close]]-DAX__2019_2020__33[[#This Row],[Adj Open]]</f>
        <v>1.1500020000000006</v>
      </c>
      <c r="K8586" s="50">
        <v>613889</v>
      </c>
    </row>
    <row r="8587" spans="1:11" x14ac:dyDescent="0.3">
      <c r="A8587" s="51" t="str">
        <f t="shared" ref="A8587:A8650" si="140">"HNR1.DE"</f>
        <v>HNR1.DE</v>
      </c>
      <c r="B8587" s="52" t="s">
        <v>83</v>
      </c>
      <c r="C8587" s="50" t="s">
        <v>4162</v>
      </c>
      <c r="D8587" s="50">
        <f>DAX__2019_2020__33[[#This Row],[Open]]*(DAX__2019_2020__33[[#This Row],[Adj Close]]/DAX__2019_2020__33[[#This Row],[Close]])</f>
        <v>109.94362171503239</v>
      </c>
      <c r="E8587" s="50" t="s">
        <v>4214</v>
      </c>
      <c r="F8587" s="50" t="s">
        <v>4106</v>
      </c>
      <c r="G8587" s="50" t="s">
        <v>12486</v>
      </c>
      <c r="H8587" s="50" t="s">
        <v>21537</v>
      </c>
      <c r="I8587" s="50">
        <f>(DAX__2019_2020__33[[#This Row],[Adj Close]]-DAX__2019_2020__33[[#This Row],[Adj Open]])/DAX__2019_2020__33[[#This Row],[Adj Open]]</f>
        <v>-2.5706513085856425E-3</v>
      </c>
      <c r="J8587" s="50">
        <f>DAX__2019_2020__33[[#This Row],[Adj Close]]-DAX__2019_2020__33[[#This Row],[Adj Open]]</f>
        <v>-0.28262671503239289</v>
      </c>
      <c r="K8587" s="50">
        <v>170392</v>
      </c>
    </row>
    <row r="8588" spans="1:11" x14ac:dyDescent="0.3">
      <c r="A8588" s="51" t="str">
        <f t="shared" si="140"/>
        <v>HNR1.DE</v>
      </c>
      <c r="B8588" s="52" t="s">
        <v>84</v>
      </c>
      <c r="C8588" s="50" t="s">
        <v>12602</v>
      </c>
      <c r="D8588" s="50">
        <f>DAX__2019_2020__33[[#This Row],[Open]]*(DAX__2019_2020__33[[#This Row],[Adj Close]]/DAX__2019_2020__33[[#This Row],[Close]])</f>
        <v>109.00151637907999</v>
      </c>
      <c r="E8588" s="50" t="s">
        <v>4138</v>
      </c>
      <c r="F8588" s="50" t="s">
        <v>4257</v>
      </c>
      <c r="G8588" s="50" t="s">
        <v>4127</v>
      </c>
      <c r="H8588" s="50" t="s">
        <v>21538</v>
      </c>
      <c r="I8588" s="50">
        <f>(DAX__2019_2020__33[[#This Row],[Adj Close]]-DAX__2019_2020__33[[#This Row],[Adj Open]])/DAX__2019_2020__33[[#This Row],[Adj Open]]</f>
        <v>1.8150441265785126E-2</v>
      </c>
      <c r="J8588" s="50">
        <f>DAX__2019_2020__33[[#This Row],[Adj Close]]-DAX__2019_2020__33[[#This Row],[Adj Open]]</f>
        <v>1.9784256209200066</v>
      </c>
      <c r="K8588" s="50">
        <v>215047</v>
      </c>
    </row>
    <row r="8589" spans="1:11" x14ac:dyDescent="0.3">
      <c r="A8589" s="51" t="str">
        <f t="shared" si="140"/>
        <v>HNR1.DE</v>
      </c>
      <c r="B8589" s="52" t="s">
        <v>85</v>
      </c>
      <c r="C8589" s="50" t="s">
        <v>4127</v>
      </c>
      <c r="D8589" s="50">
        <f>DAX__2019_2020__33[[#This Row],[Open]]*(DAX__2019_2020__33[[#This Row],[Adj Close]]/DAX__2019_2020__33[[#This Row],[Close]])</f>
        <v>110.97994572023512</v>
      </c>
      <c r="E8589" s="50" t="s">
        <v>4211</v>
      </c>
      <c r="F8589" s="50" t="s">
        <v>4158</v>
      </c>
      <c r="G8589" s="50" t="s">
        <v>4604</v>
      </c>
      <c r="H8589" s="50" t="s">
        <v>21539</v>
      </c>
      <c r="I8589" s="50">
        <f>(DAX__2019_2020__33[[#This Row],[Adj Close]]-DAX__2019_2020__33[[#This Row],[Adj Open]])/DAX__2019_2020__33[[#This Row],[Adj Open]]</f>
        <v>1.9524575054552379E-2</v>
      </c>
      <c r="J8589" s="50">
        <f>DAX__2019_2020__33[[#This Row],[Adj Close]]-DAX__2019_2020__33[[#This Row],[Adj Open]]</f>
        <v>2.1668362797648797</v>
      </c>
      <c r="K8589" s="50">
        <v>181838</v>
      </c>
    </row>
    <row r="8590" spans="1:11" x14ac:dyDescent="0.3">
      <c r="A8590" s="51" t="str">
        <f t="shared" si="140"/>
        <v>HNR1.DE</v>
      </c>
      <c r="B8590" s="52" t="s">
        <v>86</v>
      </c>
      <c r="C8590" s="50" t="s">
        <v>4171</v>
      </c>
      <c r="D8590" s="50">
        <f>DAX__2019_2020__33[[#This Row],[Open]]*(DAX__2019_2020__33[[#This Row],[Adj Close]]/DAX__2019_2020__33[[#This Row],[Close]])</f>
        <v>113.61783223875327</v>
      </c>
      <c r="E8590" s="50" t="s">
        <v>4201</v>
      </c>
      <c r="F8590" s="50" t="s">
        <v>4158</v>
      </c>
      <c r="G8590" s="50" t="s">
        <v>4222</v>
      </c>
      <c r="H8590" s="50" t="s">
        <v>21540</v>
      </c>
      <c r="I8590" s="50">
        <f>(DAX__2019_2020__33[[#This Row],[Adj Close]]-DAX__2019_2020__33[[#This Row],[Adj Open]])/DAX__2019_2020__33[[#This Row],[Adj Open]]</f>
        <v>-1.9071268972989511E-2</v>
      </c>
      <c r="J8590" s="50">
        <f>DAX__2019_2020__33[[#This Row],[Adj Close]]-DAX__2019_2020__33[[#This Row],[Adj Open]]</f>
        <v>-2.1668362387532625</v>
      </c>
      <c r="K8590" s="50">
        <v>219481</v>
      </c>
    </row>
    <row r="8591" spans="1:11" x14ac:dyDescent="0.3">
      <c r="A8591" s="51" t="str">
        <f t="shared" si="140"/>
        <v>HNR1.DE</v>
      </c>
      <c r="B8591" s="52" t="s">
        <v>87</v>
      </c>
      <c r="C8591" s="50" t="s">
        <v>4222</v>
      </c>
      <c r="D8591" s="50">
        <f>DAX__2019_2020__33[[#This Row],[Open]]*(DAX__2019_2020__33[[#This Row],[Adj Close]]/DAX__2019_2020__33[[#This Row],[Close]])</f>
        <v>111.4509944673448</v>
      </c>
      <c r="E8591" s="50" t="s">
        <v>11912</v>
      </c>
      <c r="F8591" s="50" t="s">
        <v>4085</v>
      </c>
      <c r="G8591" s="50" t="s">
        <v>4151</v>
      </c>
      <c r="H8591" s="50" t="s">
        <v>21541</v>
      </c>
      <c r="I8591" s="50">
        <f>(DAX__2019_2020__33[[#This Row],[Adj Close]]-DAX__2019_2020__33[[#This Row],[Adj Open]])/DAX__2019_2020__33[[#This Row],[Adj Open]]</f>
        <v>8.4530006309457124E-4</v>
      </c>
      <c r="J8591" s="50">
        <f>DAX__2019_2020__33[[#This Row],[Adj Close]]-DAX__2019_2020__33[[#This Row],[Adj Open]]</f>
        <v>9.4209532655199268E-2</v>
      </c>
      <c r="K8591" s="50">
        <v>135141</v>
      </c>
    </row>
    <row r="8592" spans="1:11" x14ac:dyDescent="0.3">
      <c r="A8592" s="51" t="str">
        <f t="shared" si="140"/>
        <v>HNR1.DE</v>
      </c>
      <c r="B8592" s="52" t="s">
        <v>88</v>
      </c>
      <c r="C8592" s="50" t="s">
        <v>4168</v>
      </c>
      <c r="D8592" s="50">
        <f>DAX__2019_2020__33[[#This Row],[Open]]*(DAX__2019_2020__33[[#This Row],[Adj Close]]/DAX__2019_2020__33[[#This Row],[Close]])</f>
        <v>112.4873097772941</v>
      </c>
      <c r="E8592" s="50" t="s">
        <v>4171</v>
      </c>
      <c r="F8592" s="50" t="s">
        <v>12352</v>
      </c>
      <c r="G8592" s="50" t="s">
        <v>4211</v>
      </c>
      <c r="H8592" s="50" t="s">
        <v>21542</v>
      </c>
      <c r="I8592" s="50">
        <f>(DAX__2019_2020__33[[#This Row],[Adj Close]]-DAX__2019_2020__33[[#This Row],[Adj Open]])/DAX__2019_2020__33[[#This Row],[Adj Open]]</f>
        <v>7.5376966911609019E-3</v>
      </c>
      <c r="J8592" s="50">
        <f>DAX__2019_2020__33[[#This Row],[Adj Close]]-DAX__2019_2020__33[[#This Row],[Adj Open]]</f>
        <v>0.84789522270590112</v>
      </c>
      <c r="K8592" s="50">
        <v>185503</v>
      </c>
    </row>
    <row r="8593" spans="1:11" x14ac:dyDescent="0.3">
      <c r="A8593" s="51" t="str">
        <f t="shared" si="140"/>
        <v>HNR1.DE</v>
      </c>
      <c r="B8593" s="52" t="s">
        <v>89</v>
      </c>
      <c r="C8593" s="50" t="s">
        <v>4553</v>
      </c>
      <c r="D8593" s="50">
        <f>DAX__2019_2020__33[[#This Row],[Open]]*(DAX__2019_2020__33[[#This Row],[Adj Close]]/DAX__2019_2020__33[[#This Row],[Close]])</f>
        <v>112.95836584356299</v>
      </c>
      <c r="E8593" s="50" t="s">
        <v>13302</v>
      </c>
      <c r="F8593" s="50" t="s">
        <v>4143</v>
      </c>
      <c r="G8593" s="50" t="s">
        <v>13302</v>
      </c>
      <c r="H8593" s="50" t="s">
        <v>21543</v>
      </c>
      <c r="I8593" s="50">
        <f>(DAX__2019_2020__33[[#This Row],[Adj Close]]-DAX__2019_2020__33[[#This Row],[Adj Open]])/DAX__2019_2020__33[[#This Row],[Adj Open]]</f>
        <v>2.2518731901272116E-2</v>
      </c>
      <c r="J8593" s="50">
        <f>DAX__2019_2020__33[[#This Row],[Adj Close]]-DAX__2019_2020__33[[#This Row],[Adj Open]]</f>
        <v>2.5436791564370083</v>
      </c>
      <c r="K8593" s="50">
        <v>185135</v>
      </c>
    </row>
    <row r="8594" spans="1:11" x14ac:dyDescent="0.3">
      <c r="A8594" s="51" t="str">
        <f t="shared" si="140"/>
        <v>HNR1.DE</v>
      </c>
      <c r="B8594" s="52" t="s">
        <v>90</v>
      </c>
      <c r="C8594" s="50" t="s">
        <v>4493</v>
      </c>
      <c r="D8594" s="50">
        <f>DAX__2019_2020__33[[#This Row],[Open]]*(DAX__2019_2020__33[[#This Row],[Adj Close]]/DAX__2019_2020__33[[#This Row],[Close]])</f>
        <v>115.78466952790644</v>
      </c>
      <c r="E8594" s="50" t="s">
        <v>12271</v>
      </c>
      <c r="F8594" s="50" t="s">
        <v>4301</v>
      </c>
      <c r="G8594" s="50" t="s">
        <v>4544</v>
      </c>
      <c r="H8594" s="50" t="s">
        <v>21544</v>
      </c>
      <c r="I8594" s="50">
        <f>(DAX__2019_2020__33[[#This Row],[Adj Close]]-DAX__2019_2020__33[[#This Row],[Adj Open]])/DAX__2019_2020__33[[#This Row],[Adj Open]]</f>
        <v>-8.1366150018450257E-4</v>
      </c>
      <c r="J8594" s="50">
        <f>DAX__2019_2020__33[[#This Row],[Adj Close]]-DAX__2019_2020__33[[#This Row],[Adj Open]]</f>
        <v>-9.4209527906443213E-2</v>
      </c>
      <c r="K8594" s="50">
        <v>175686</v>
      </c>
    </row>
    <row r="8595" spans="1:11" x14ac:dyDescent="0.3">
      <c r="A8595" s="51" t="str">
        <f t="shared" si="140"/>
        <v>HNR1.DE</v>
      </c>
      <c r="B8595" s="52" t="s">
        <v>91</v>
      </c>
      <c r="C8595" s="50" t="s">
        <v>13302</v>
      </c>
      <c r="D8595" s="50">
        <f>DAX__2019_2020__33[[#This Row],[Open]]*(DAX__2019_2020__33[[#This Row],[Adj Close]]/DAX__2019_2020__33[[#This Row],[Close]])</f>
        <v>115.50204559497409</v>
      </c>
      <c r="E8595" s="50" t="s">
        <v>13302</v>
      </c>
      <c r="F8595" s="50" t="s">
        <v>4601</v>
      </c>
      <c r="G8595" s="50" t="s">
        <v>4237</v>
      </c>
      <c r="H8595" s="50" t="s">
        <v>21545</v>
      </c>
      <c r="I8595" s="50">
        <f>(DAX__2019_2020__33[[#This Row],[Adj Close]]-DAX__2019_2020__33[[#This Row],[Adj Open]])/DAX__2019_2020__33[[#This Row],[Adj Open]]</f>
        <v>-8.1564438524706745E-4</v>
      </c>
      <c r="J8595" s="50">
        <f>DAX__2019_2020__33[[#This Row],[Adj Close]]-DAX__2019_2020__33[[#This Row],[Adj Open]]</f>
        <v>-9.4208594974091397E-2</v>
      </c>
      <c r="K8595" s="50">
        <v>118453</v>
      </c>
    </row>
    <row r="8596" spans="1:11" x14ac:dyDescent="0.3">
      <c r="A8596" s="51" t="str">
        <f t="shared" si="140"/>
        <v>HNR1.DE</v>
      </c>
      <c r="B8596" s="52" t="s">
        <v>92</v>
      </c>
      <c r="C8596" s="50" t="s">
        <v>12271</v>
      </c>
      <c r="D8596" s="50">
        <f>DAX__2019_2020__33[[#This Row],[Open]]*(DAX__2019_2020__33[[#This Row],[Adj Close]]/DAX__2019_2020__33[[#This Row],[Close]])</f>
        <v>116.25572837638646</v>
      </c>
      <c r="E8596" s="50" t="s">
        <v>4338</v>
      </c>
      <c r="F8596" s="50" t="s">
        <v>4289</v>
      </c>
      <c r="G8596" s="50" t="s">
        <v>4493</v>
      </c>
      <c r="H8596" s="50" t="s">
        <v>21546</v>
      </c>
      <c r="I8596" s="50">
        <f>(DAX__2019_2020__33[[#This Row],[Adj Close]]-DAX__2019_2020__33[[#This Row],[Adj Open]])/DAX__2019_2020__33[[#This Row],[Adj Open]]</f>
        <v>-4.0518637917039777E-3</v>
      </c>
      <c r="J8596" s="50">
        <f>DAX__2019_2020__33[[#This Row],[Adj Close]]-DAX__2019_2020__33[[#This Row],[Adj Open]]</f>
        <v>-0.47105237638645292</v>
      </c>
      <c r="K8596" s="50">
        <v>164193</v>
      </c>
    </row>
    <row r="8597" spans="1:11" x14ac:dyDescent="0.3">
      <c r="A8597" s="51" t="str">
        <f t="shared" si="140"/>
        <v>HNR1.DE</v>
      </c>
      <c r="B8597" s="52" t="s">
        <v>93</v>
      </c>
      <c r="C8597" s="50" t="s">
        <v>4319</v>
      </c>
      <c r="D8597" s="50">
        <f>DAX__2019_2020__33[[#This Row],[Open]]*(DAX__2019_2020__33[[#This Row],[Adj Close]]/DAX__2019_2020__33[[#This Row],[Close]])</f>
        <v>115.97310118866486</v>
      </c>
      <c r="E8597" s="50" t="s">
        <v>4491</v>
      </c>
      <c r="F8597" s="50" t="s">
        <v>4544</v>
      </c>
      <c r="G8597" s="50" t="s">
        <v>4193</v>
      </c>
      <c r="H8597" s="50" t="s">
        <v>21547</v>
      </c>
      <c r="I8597" s="50">
        <f>(DAX__2019_2020__33[[#This Row],[Adj Close]]-DAX__2019_2020__33[[#This Row],[Adj Open]])/DAX__2019_2020__33[[#This Row],[Adj Open]]</f>
        <v>3.2494070389831207E-3</v>
      </c>
      <c r="J8597" s="50">
        <f>DAX__2019_2020__33[[#This Row],[Adj Close]]-DAX__2019_2020__33[[#This Row],[Adj Open]]</f>
        <v>0.37684381133514933</v>
      </c>
      <c r="K8597" s="50">
        <v>120859</v>
      </c>
    </row>
    <row r="8598" spans="1:11" x14ac:dyDescent="0.3">
      <c r="A8598" s="51" t="str">
        <f t="shared" si="140"/>
        <v>HNR1.DE</v>
      </c>
      <c r="B8598" s="52" t="s">
        <v>94</v>
      </c>
      <c r="C8598" s="50" t="s">
        <v>4180</v>
      </c>
      <c r="D8598" s="50">
        <f>DAX__2019_2020__33[[#This Row],[Open]]*(DAX__2019_2020__33[[#This Row],[Adj Close]]/DAX__2019_2020__33[[#This Row],[Close]])</f>
        <v>116.06730859973196</v>
      </c>
      <c r="E8598" s="50" t="s">
        <v>4338</v>
      </c>
      <c r="F8598" s="50" t="s">
        <v>4237</v>
      </c>
      <c r="G8598" s="50" t="s">
        <v>12264</v>
      </c>
      <c r="H8598" s="50" t="s">
        <v>21548</v>
      </c>
      <c r="I8598" s="50">
        <f>(DAX__2019_2020__33[[#This Row],[Adj Close]]-DAX__2019_2020__33[[#This Row],[Adj Open]])/DAX__2019_2020__33[[#This Row],[Adj Open]]</f>
        <v>4.0584416572671672E-3</v>
      </c>
      <c r="J8598" s="50">
        <f>DAX__2019_2020__33[[#This Row],[Adj Close]]-DAX__2019_2020__33[[#This Row],[Adj Open]]</f>
        <v>0.47105240026803585</v>
      </c>
      <c r="K8598" s="50">
        <v>134654</v>
      </c>
    </row>
    <row r="8599" spans="1:11" x14ac:dyDescent="0.3">
      <c r="A8599" s="51" t="str">
        <f t="shared" si="140"/>
        <v>HNR1.DE</v>
      </c>
      <c r="B8599" s="52" t="s">
        <v>95</v>
      </c>
      <c r="C8599" s="50" t="s">
        <v>4463</v>
      </c>
      <c r="D8599" s="50">
        <f>DAX__2019_2020__33[[#This Row],[Open]]*(DAX__2019_2020__33[[#This Row],[Adj Close]]/DAX__2019_2020__33[[#This Row],[Close]])</f>
        <v>117.29204601186326</v>
      </c>
      <c r="E8599" s="50" t="s">
        <v>12568</v>
      </c>
      <c r="F8599" s="50" t="s">
        <v>12531</v>
      </c>
      <c r="G8599" s="50" t="s">
        <v>4727</v>
      </c>
      <c r="H8599" s="50" t="s">
        <v>21549</v>
      </c>
      <c r="I8599" s="50">
        <f>(DAX__2019_2020__33[[#This Row],[Adj Close]]-DAX__2019_2020__33[[#This Row],[Adj Open]])/DAX__2019_2020__33[[#This Row],[Adj Open]]</f>
        <v>4.8192610441766051E-3</v>
      </c>
      <c r="J8599" s="50">
        <f>DAX__2019_2020__33[[#This Row],[Adj Close]]-DAX__2019_2020__33[[#This Row],[Adj Open]]</f>
        <v>0.56526098813674253</v>
      </c>
      <c r="K8599" s="50">
        <v>139635</v>
      </c>
    </row>
    <row r="8600" spans="1:11" x14ac:dyDescent="0.3">
      <c r="A8600" s="51" t="str">
        <f t="shared" si="140"/>
        <v>HNR1.DE</v>
      </c>
      <c r="B8600" s="52" t="s">
        <v>96</v>
      </c>
      <c r="C8600" s="50" t="s">
        <v>12568</v>
      </c>
      <c r="D8600" s="50">
        <f>DAX__2019_2020__33[[#This Row],[Open]]*(DAX__2019_2020__33[[#This Row],[Adj Close]]/DAX__2019_2020__33[[#This Row],[Close]])</f>
        <v>118.13994915731178</v>
      </c>
      <c r="E8600" s="50" t="s">
        <v>4890</v>
      </c>
      <c r="F8600" s="50" t="s">
        <v>4611</v>
      </c>
      <c r="G8600" s="50" t="s">
        <v>11919</v>
      </c>
      <c r="H8600" s="50" t="s">
        <v>21550</v>
      </c>
      <c r="I8600" s="50">
        <f>(DAX__2019_2020__33[[#This Row],[Adj Close]]-DAX__2019_2020__33[[#This Row],[Adj Open]])/DAX__2019_2020__33[[#This Row],[Adj Open]]</f>
        <v>7.9744815315075501E-3</v>
      </c>
      <c r="J8600" s="50">
        <f>DAX__2019_2020__33[[#This Row],[Adj Close]]-DAX__2019_2020__33[[#This Row],[Adj Open]]</f>
        <v>0.9421048426882237</v>
      </c>
      <c r="K8600" s="50">
        <v>110592</v>
      </c>
    </row>
    <row r="8601" spans="1:11" x14ac:dyDescent="0.3">
      <c r="A8601" s="51" t="str">
        <f t="shared" si="140"/>
        <v>HNR1.DE</v>
      </c>
      <c r="B8601" s="52" t="s">
        <v>97</v>
      </c>
      <c r="C8601" s="50" t="s">
        <v>11919</v>
      </c>
      <c r="D8601" s="50">
        <f>DAX__2019_2020__33[[#This Row],[Open]]*(DAX__2019_2020__33[[#This Row],[Adj Close]]/DAX__2019_2020__33[[#This Row],[Close]])</f>
        <v>119.0820431955821</v>
      </c>
      <c r="E8601" s="50" t="s">
        <v>4371</v>
      </c>
      <c r="F8601" s="50" t="s">
        <v>4359</v>
      </c>
      <c r="G8601" s="50" t="s">
        <v>4504</v>
      </c>
      <c r="H8601" s="50" t="s">
        <v>21551</v>
      </c>
      <c r="I8601" s="50">
        <f>(DAX__2019_2020__33[[#This Row],[Adj Close]]-DAX__2019_2020__33[[#This Row],[Adj Open]])/DAX__2019_2020__33[[#This Row],[Adj Open]]</f>
        <v>-2.3734493295340781E-3</v>
      </c>
      <c r="J8601" s="50">
        <f>DAX__2019_2020__33[[#This Row],[Adj Close]]-DAX__2019_2020__33[[#This Row],[Adj Open]]</f>
        <v>-0.28263519558210248</v>
      </c>
      <c r="K8601" s="50">
        <v>142438</v>
      </c>
    </row>
    <row r="8602" spans="1:11" x14ac:dyDescent="0.3">
      <c r="A8602" s="51" t="str">
        <f t="shared" si="140"/>
        <v>HNR1.DE</v>
      </c>
      <c r="B8602" s="52" t="s">
        <v>98</v>
      </c>
      <c r="C8602" s="50" t="s">
        <v>4465</v>
      </c>
      <c r="D8602" s="50">
        <f>DAX__2019_2020__33[[#This Row],[Open]]*(DAX__2019_2020__33[[#This Row],[Adj Close]]/DAX__2019_2020__33[[#This Row],[Close]])</f>
        <v>118.89362549712304</v>
      </c>
      <c r="E8602" s="50" t="s">
        <v>13369</v>
      </c>
      <c r="F8602" s="50" t="s">
        <v>4315</v>
      </c>
      <c r="G8602" s="50" t="s">
        <v>4380</v>
      </c>
      <c r="H8602" s="50" t="s">
        <v>21552</v>
      </c>
      <c r="I8602" s="50">
        <f>(DAX__2019_2020__33[[#This Row],[Adj Close]]-DAX__2019_2020__33[[#This Row],[Adj Open]])/DAX__2019_2020__33[[#This Row],[Adj Open]]</f>
        <v>1.4263098595794709E-2</v>
      </c>
      <c r="J8602" s="50">
        <f>DAX__2019_2020__33[[#This Row],[Adj Close]]-DAX__2019_2020__33[[#This Row],[Adj Open]]</f>
        <v>1.6957915028769577</v>
      </c>
      <c r="K8602" s="50">
        <v>216430</v>
      </c>
    </row>
    <row r="8603" spans="1:11" x14ac:dyDescent="0.3">
      <c r="A8603" s="51" t="str">
        <f t="shared" si="140"/>
        <v>HNR1.DE</v>
      </c>
      <c r="B8603" s="52" t="s">
        <v>99</v>
      </c>
      <c r="C8603" s="50" t="s">
        <v>12003</v>
      </c>
      <c r="D8603" s="50">
        <f>DAX__2019_2020__33[[#This Row],[Open]]*(DAX__2019_2020__33[[#This Row],[Adj Close]]/DAX__2019_2020__33[[#This Row],[Close]])</f>
        <v>120.68363304279998</v>
      </c>
      <c r="E8603" s="50" t="s">
        <v>4739</v>
      </c>
      <c r="F8603" s="50" t="s">
        <v>4371</v>
      </c>
      <c r="G8603" s="50" t="s">
        <v>4739</v>
      </c>
      <c r="H8603" s="50" t="s">
        <v>21553</v>
      </c>
      <c r="I8603" s="50">
        <f>(DAX__2019_2020__33[[#This Row],[Adj Close]]-DAX__2019_2020__33[[#This Row],[Adj Open]])/DAX__2019_2020__33[[#This Row],[Adj Open]]</f>
        <v>9.3676576408590444E-3</v>
      </c>
      <c r="J8603" s="50">
        <f>DAX__2019_2020__33[[#This Row],[Adj Close]]-DAX__2019_2020__33[[#This Row],[Adj Open]]</f>
        <v>1.1305229572000144</v>
      </c>
      <c r="K8603" s="50">
        <v>170346</v>
      </c>
    </row>
    <row r="8604" spans="1:11" x14ac:dyDescent="0.3">
      <c r="A8604" s="51" t="str">
        <f t="shared" si="140"/>
        <v>HNR1.DE</v>
      </c>
      <c r="B8604" s="52" t="s">
        <v>100</v>
      </c>
      <c r="C8604" s="50" t="s">
        <v>13413</v>
      </c>
      <c r="D8604" s="50">
        <f>DAX__2019_2020__33[[#This Row],[Open]]*(DAX__2019_2020__33[[#This Row],[Adj Close]]/DAX__2019_2020__33[[#This Row],[Close]])</f>
        <v>122.00256829023705</v>
      </c>
      <c r="E8604" s="50" t="s">
        <v>12007</v>
      </c>
      <c r="F8604" s="50" t="s">
        <v>13368</v>
      </c>
      <c r="G8604" s="50" t="s">
        <v>13368</v>
      </c>
      <c r="H8604" s="50" t="s">
        <v>21554</v>
      </c>
      <c r="I8604" s="50">
        <f>(DAX__2019_2020__33[[#This Row],[Adj Close]]-DAX__2019_2020__33[[#This Row],[Adj Open]])/DAX__2019_2020__33[[#This Row],[Adj Open]]</f>
        <v>-1.3127389961389959E-2</v>
      </c>
      <c r="J8604" s="50">
        <f>DAX__2019_2020__33[[#This Row],[Adj Close]]-DAX__2019_2020__33[[#This Row],[Adj Open]]</f>
        <v>-1.6015752902370508</v>
      </c>
      <c r="K8604" s="50">
        <v>167024</v>
      </c>
    </row>
    <row r="8605" spans="1:11" x14ac:dyDescent="0.3">
      <c r="A8605" s="51" t="str">
        <f t="shared" si="140"/>
        <v>HNR1.DE</v>
      </c>
      <c r="B8605" s="52" t="s">
        <v>101</v>
      </c>
      <c r="C8605" s="50" t="s">
        <v>13361</v>
      </c>
      <c r="D8605" s="50">
        <f>DAX__2019_2020__33[[#This Row],[Open]]*(DAX__2019_2020__33[[#This Row],[Adj Close]]/DAX__2019_2020__33[[#This Row],[Close]])</f>
        <v>120.4952036671822</v>
      </c>
      <c r="E8605" s="50" t="s">
        <v>12003</v>
      </c>
      <c r="F8605" s="50" t="s">
        <v>4439</v>
      </c>
      <c r="G8605" s="50" t="s">
        <v>4444</v>
      </c>
      <c r="H8605" s="50" t="s">
        <v>21555</v>
      </c>
      <c r="I8605" s="50">
        <f>(DAX__2019_2020__33[[#This Row],[Adj Close]]-DAX__2019_2020__33[[#This Row],[Adj Open]])/DAX__2019_2020__33[[#This Row],[Adj Open]]</f>
        <v>-1.5637607261335393E-3</v>
      </c>
      <c r="J8605" s="50">
        <f>DAX__2019_2020__33[[#This Row],[Adj Close]]-DAX__2019_2020__33[[#This Row],[Adj Open]]</f>
        <v>-0.18842566718220155</v>
      </c>
      <c r="K8605" s="50">
        <v>146635</v>
      </c>
    </row>
    <row r="8606" spans="1:11" x14ac:dyDescent="0.3">
      <c r="A8606" s="51" t="str">
        <f t="shared" si="140"/>
        <v>HNR1.DE</v>
      </c>
      <c r="B8606" s="52" t="s">
        <v>102</v>
      </c>
      <c r="C8606" s="50" t="s">
        <v>13368</v>
      </c>
      <c r="D8606" s="50">
        <f>DAX__2019_2020__33[[#This Row],[Open]]*(DAX__2019_2020__33[[#This Row],[Adj Close]]/DAX__2019_2020__33[[#This Row],[Close]])</f>
        <v>120.40098763377362</v>
      </c>
      <c r="E8606" s="50" t="s">
        <v>13363</v>
      </c>
      <c r="F8606" s="50" t="s">
        <v>11928</v>
      </c>
      <c r="G8606" s="50" t="s">
        <v>12250</v>
      </c>
      <c r="H8606" s="50" t="s">
        <v>21556</v>
      </c>
      <c r="I8606" s="50">
        <f>(DAX__2019_2020__33[[#This Row],[Adj Close]]-DAX__2019_2020__33[[#This Row],[Adj Open]])/DAX__2019_2020__33[[#This Row],[Adj Open]]</f>
        <v>3.9123629754531947E-3</v>
      </c>
      <c r="J8606" s="50">
        <f>DAX__2019_2020__33[[#This Row],[Adj Close]]-DAX__2019_2020__33[[#This Row],[Adj Open]]</f>
        <v>0.47105236622637392</v>
      </c>
      <c r="K8606" s="50">
        <v>217083</v>
      </c>
    </row>
    <row r="8607" spans="1:11" x14ac:dyDescent="0.3">
      <c r="A8607" s="51" t="str">
        <f t="shared" si="140"/>
        <v>HNR1.DE</v>
      </c>
      <c r="B8607" s="52" t="s">
        <v>103</v>
      </c>
      <c r="C8607" s="50" t="s">
        <v>12250</v>
      </c>
      <c r="D8607" s="50">
        <f>DAX__2019_2020__33[[#This Row],[Open]]*(DAX__2019_2020__33[[#This Row],[Adj Close]]/DAX__2019_2020__33[[#This Row],[Close]])</f>
        <v>120.87205027337805</v>
      </c>
      <c r="E8607" s="50" t="s">
        <v>13387</v>
      </c>
      <c r="F8607" s="50" t="s">
        <v>4890</v>
      </c>
      <c r="G8607" s="50" t="s">
        <v>12542</v>
      </c>
      <c r="H8607" s="50" t="s">
        <v>21557</v>
      </c>
      <c r="I8607" s="50">
        <f>(DAX__2019_2020__33[[#This Row],[Adj Close]]-DAX__2019_2020__33[[#This Row],[Adj Open]])/DAX__2019_2020__33[[#This Row],[Adj Open]]</f>
        <v>-7.0148166715163721E-3</v>
      </c>
      <c r="J8607" s="50">
        <f>DAX__2019_2020__33[[#This Row],[Adj Close]]-DAX__2019_2020__33[[#This Row],[Adj Open]]</f>
        <v>-0.84789527337805737</v>
      </c>
      <c r="K8607" s="50">
        <v>168642</v>
      </c>
    </row>
    <row r="8608" spans="1:11" x14ac:dyDescent="0.3">
      <c r="A8608" s="51" t="str">
        <f t="shared" si="140"/>
        <v>HNR1.DE</v>
      </c>
      <c r="B8608" s="52" t="s">
        <v>104</v>
      </c>
      <c r="C8608" s="50" t="s">
        <v>11946</v>
      </c>
      <c r="D8608" s="50">
        <f>DAX__2019_2020__33[[#This Row],[Open]]*(DAX__2019_2020__33[[#This Row],[Adj Close]]/DAX__2019_2020__33[[#This Row],[Close]])</f>
        <v>119.83572348606494</v>
      </c>
      <c r="E8608" s="50" t="s">
        <v>12003</v>
      </c>
      <c r="F8608" s="50" t="s">
        <v>4727</v>
      </c>
      <c r="G8608" s="50" t="s">
        <v>4359</v>
      </c>
      <c r="H8608" s="50" t="s">
        <v>21558</v>
      </c>
      <c r="I8608" s="50">
        <f>(DAX__2019_2020__33[[#This Row],[Adj Close]]-DAX__2019_2020__33[[#This Row],[Adj Open]])/DAX__2019_2020__33[[#This Row],[Adj Open]]</f>
        <v>-1.0220086719027129E-2</v>
      </c>
      <c r="J8608" s="50">
        <f>DAX__2019_2020__33[[#This Row],[Adj Close]]-DAX__2019_2020__33[[#This Row],[Adj Open]]</f>
        <v>-1.2247314860649396</v>
      </c>
      <c r="K8608" s="50">
        <v>217184</v>
      </c>
    </row>
    <row r="8609" spans="1:11" x14ac:dyDescent="0.3">
      <c r="A8609" s="51" t="str">
        <f t="shared" si="140"/>
        <v>HNR1.DE</v>
      </c>
      <c r="B8609" s="52" t="s">
        <v>105</v>
      </c>
      <c r="C8609" s="50" t="s">
        <v>4511</v>
      </c>
      <c r="D8609" s="50">
        <f>DAX__2019_2020__33[[#This Row],[Open]]*(DAX__2019_2020__33[[#This Row],[Adj Close]]/DAX__2019_2020__33[[#This Row],[Close]])</f>
        <v>118.9878406483264</v>
      </c>
      <c r="E8609" s="50" t="s">
        <v>4371</v>
      </c>
      <c r="F8609" s="50" t="s">
        <v>4315</v>
      </c>
      <c r="G8609" s="50" t="s">
        <v>12542</v>
      </c>
      <c r="H8609" s="50" t="s">
        <v>21557</v>
      </c>
      <c r="I8609" s="50">
        <f>(DAX__2019_2020__33[[#This Row],[Adj Close]]-DAX__2019_2020__33[[#This Row],[Adj Open]])/DAX__2019_2020__33[[#This Row],[Adj Open]]</f>
        <v>8.7094138865538955E-3</v>
      </c>
      <c r="J8609" s="50">
        <f>DAX__2019_2020__33[[#This Row],[Adj Close]]-DAX__2019_2020__33[[#This Row],[Adj Open]]</f>
        <v>1.036314351673596</v>
      </c>
      <c r="K8609" s="50">
        <v>144282</v>
      </c>
    </row>
    <row r="8610" spans="1:11" x14ac:dyDescent="0.3">
      <c r="A8610" s="51" t="str">
        <f t="shared" si="140"/>
        <v>HNR1.DE</v>
      </c>
      <c r="B8610" s="52" t="s">
        <v>106</v>
      </c>
      <c r="C8610" s="50" t="s">
        <v>4371</v>
      </c>
      <c r="D8610" s="50">
        <f>DAX__2019_2020__33[[#This Row],[Open]]*(DAX__2019_2020__33[[#This Row],[Adj Close]]/DAX__2019_2020__33[[#This Row],[Close]])</f>
        <v>120.21256846377564</v>
      </c>
      <c r="E8610" s="50" t="s">
        <v>4442</v>
      </c>
      <c r="F8610" s="50" t="s">
        <v>4439</v>
      </c>
      <c r="G8610" s="50" t="s">
        <v>4444</v>
      </c>
      <c r="H8610" s="50" t="s">
        <v>21555</v>
      </c>
      <c r="I8610" s="50">
        <f>(DAX__2019_2020__33[[#This Row],[Adj Close]]-DAX__2019_2020__33[[#This Row],[Adj Open]])/DAX__2019_2020__33[[#This Row],[Adj Open]]</f>
        <v>7.8369123485406283E-4</v>
      </c>
      <c r="J8610" s="50">
        <f>DAX__2019_2020__33[[#This Row],[Adj Close]]-DAX__2019_2020__33[[#This Row],[Adj Open]]</f>
        <v>9.4209536224354906E-2</v>
      </c>
      <c r="K8610" s="50">
        <v>115447</v>
      </c>
    </row>
    <row r="8611" spans="1:11" x14ac:dyDescent="0.3">
      <c r="A8611" s="51" t="str">
        <f t="shared" si="140"/>
        <v>HNR1.DE</v>
      </c>
      <c r="B8611" s="52" t="s">
        <v>107</v>
      </c>
      <c r="C8611" s="50" t="s">
        <v>13361</v>
      </c>
      <c r="D8611" s="50">
        <f>DAX__2019_2020__33[[#This Row],[Open]]*(DAX__2019_2020__33[[#This Row],[Adj Close]]/DAX__2019_2020__33[[#This Row],[Close]])</f>
        <v>120.49520091495897</v>
      </c>
      <c r="E8611" s="50" t="s">
        <v>13369</v>
      </c>
      <c r="F8611" s="50" t="s">
        <v>4346</v>
      </c>
      <c r="G8611" s="50" t="s">
        <v>11928</v>
      </c>
      <c r="H8611" s="50" t="s">
        <v>21559</v>
      </c>
      <c r="I8611" s="50">
        <f>(DAX__2019_2020__33[[#This Row],[Adj Close]]-DAX__2019_2020__33[[#This Row],[Adj Open]])/DAX__2019_2020__33[[#This Row],[Adj Open]]</f>
        <v>-4.6911570806700232E-3</v>
      </c>
      <c r="J8611" s="50">
        <f>DAX__2019_2020__33[[#This Row],[Adj Close]]-DAX__2019_2020__33[[#This Row],[Adj Open]]</f>
        <v>-0.56526191495896683</v>
      </c>
      <c r="K8611" s="50">
        <v>222972</v>
      </c>
    </row>
    <row r="8612" spans="1:11" x14ac:dyDescent="0.3">
      <c r="A8612" s="51" t="str">
        <f t="shared" si="140"/>
        <v>HNR1.DE</v>
      </c>
      <c r="B8612" s="52" t="s">
        <v>108</v>
      </c>
      <c r="C8612" s="50" t="s">
        <v>12542</v>
      </c>
      <c r="D8612" s="50">
        <f>DAX__2019_2020__33[[#This Row],[Open]]*(DAX__2019_2020__33[[#This Row],[Adj Close]]/DAX__2019_2020__33[[#This Row],[Close]])</f>
        <v>120.02415499999999</v>
      </c>
      <c r="E8612" s="50" t="s">
        <v>11918</v>
      </c>
      <c r="F8612" s="50" t="s">
        <v>4462</v>
      </c>
      <c r="G8612" s="50" t="s">
        <v>12542</v>
      </c>
      <c r="H8612" s="50" t="s">
        <v>21557</v>
      </c>
      <c r="I8612" s="50">
        <f>(DAX__2019_2020__33[[#This Row],[Adj Close]]-DAX__2019_2020__33[[#This Row],[Adj Open]])/DAX__2019_2020__33[[#This Row],[Adj Open]]</f>
        <v>0</v>
      </c>
      <c r="J8612" s="50">
        <f>DAX__2019_2020__33[[#This Row],[Adj Close]]-DAX__2019_2020__33[[#This Row],[Adj Open]]</f>
        <v>0</v>
      </c>
      <c r="K8612" s="50">
        <v>124474</v>
      </c>
    </row>
    <row r="8613" spans="1:11" x14ac:dyDescent="0.3">
      <c r="A8613" s="51" t="str">
        <f t="shared" si="140"/>
        <v>HNR1.DE</v>
      </c>
      <c r="B8613" s="52" t="s">
        <v>109</v>
      </c>
      <c r="C8613" s="50" t="s">
        <v>4376</v>
      </c>
      <c r="D8613" s="50">
        <f>DAX__2019_2020__33[[#This Row],[Open]]*(DAX__2019_2020__33[[#This Row],[Adj Close]]/DAX__2019_2020__33[[#This Row],[Close]])</f>
        <v>119.6472993596838</v>
      </c>
      <c r="E8613" s="50" t="s">
        <v>12250</v>
      </c>
      <c r="F8613" s="50" t="s">
        <v>11919</v>
      </c>
      <c r="G8613" s="50" t="s">
        <v>4471</v>
      </c>
      <c r="H8613" s="50" t="s">
        <v>21560</v>
      </c>
      <c r="I8613" s="50">
        <f>(DAX__2019_2020__33[[#This Row],[Adj Close]]-DAX__2019_2020__33[[#This Row],[Adj Open]])/DAX__2019_2020__33[[#This Row],[Adj Open]]</f>
        <v>-3.9370078740157601E-3</v>
      </c>
      <c r="J8613" s="50">
        <f>DAX__2019_2020__33[[#This Row],[Adj Close]]-DAX__2019_2020__33[[#This Row],[Adj Open]]</f>
        <v>-0.47105235968379588</v>
      </c>
      <c r="K8613" s="50">
        <v>185220</v>
      </c>
    </row>
    <row r="8614" spans="1:11" x14ac:dyDescent="0.3">
      <c r="A8614" s="51" t="str">
        <f t="shared" si="140"/>
        <v>HNR1.DE</v>
      </c>
      <c r="B8614" s="52" t="s">
        <v>110</v>
      </c>
      <c r="C8614" s="50" t="s">
        <v>4511</v>
      </c>
      <c r="D8614" s="50">
        <f>DAX__2019_2020__33[[#This Row],[Open]]*(DAX__2019_2020__33[[#This Row],[Adj Close]]/DAX__2019_2020__33[[#This Row],[Close]])</f>
        <v>118.98783739337712</v>
      </c>
      <c r="E8614" s="50" t="s">
        <v>4518</v>
      </c>
      <c r="F8614" s="50" t="s">
        <v>4345</v>
      </c>
      <c r="G8614" s="50" t="s">
        <v>4315</v>
      </c>
      <c r="H8614" s="50" t="s">
        <v>21561</v>
      </c>
      <c r="I8614" s="50">
        <f>(DAX__2019_2020__33[[#This Row],[Adj Close]]-DAX__2019_2020__33[[#This Row],[Adj Open]])/DAX__2019_2020__33[[#This Row],[Adj Open]]</f>
        <v>-3.9588280928227054E-3</v>
      </c>
      <c r="J8614" s="50">
        <f>DAX__2019_2020__33[[#This Row],[Adj Close]]-DAX__2019_2020__33[[#This Row],[Adj Open]]</f>
        <v>-0.47105239337712135</v>
      </c>
      <c r="K8614" s="50">
        <v>178268</v>
      </c>
    </row>
    <row r="8615" spans="1:11" x14ac:dyDescent="0.3">
      <c r="A8615" s="51" t="str">
        <f t="shared" si="140"/>
        <v>HNR1.DE</v>
      </c>
      <c r="B8615" s="52" t="s">
        <v>111</v>
      </c>
      <c r="C8615" s="50" t="s">
        <v>4346</v>
      </c>
      <c r="D8615" s="50">
        <f>DAX__2019_2020__33[[#This Row],[Open]]*(DAX__2019_2020__33[[#This Row],[Adj Close]]/DAX__2019_2020__33[[#This Row],[Close]])</f>
        <v>118.7052015796901</v>
      </c>
      <c r="E8615" s="50" t="s">
        <v>13368</v>
      </c>
      <c r="F8615" s="50" t="s">
        <v>4359</v>
      </c>
      <c r="G8615" s="50" t="s">
        <v>13368</v>
      </c>
      <c r="H8615" s="50" t="s">
        <v>21554</v>
      </c>
      <c r="I8615" s="50">
        <f>(DAX__2019_2020__33[[#This Row],[Adj Close]]-DAX__2019_2020__33[[#This Row],[Adj Open]])/DAX__2019_2020__33[[#This Row],[Adj Open]]</f>
        <v>1.4285738095238146E-2</v>
      </c>
      <c r="J8615" s="50">
        <f>DAX__2019_2020__33[[#This Row],[Adj Close]]-DAX__2019_2020__33[[#This Row],[Adj Open]]</f>
        <v>1.6957914203099023</v>
      </c>
      <c r="K8615" s="50">
        <v>178340</v>
      </c>
    </row>
    <row r="8616" spans="1:11" x14ac:dyDescent="0.3">
      <c r="A8616" s="51" t="str">
        <f t="shared" si="140"/>
        <v>HNR1.DE</v>
      </c>
      <c r="B8616" s="52" t="s">
        <v>112</v>
      </c>
      <c r="C8616" s="50" t="s">
        <v>12252</v>
      </c>
      <c r="D8616" s="50">
        <f>DAX__2019_2020__33[[#This Row],[Open]]*(DAX__2019_2020__33[[#This Row],[Adj Close]]/DAX__2019_2020__33[[#This Row],[Close]])</f>
        <v>121.34309236622636</v>
      </c>
      <c r="E8616" s="50" t="s">
        <v>4386</v>
      </c>
      <c r="F8616" s="50" t="s">
        <v>4380</v>
      </c>
      <c r="G8616" s="50" t="s">
        <v>12250</v>
      </c>
      <c r="H8616" s="50" t="s">
        <v>21556</v>
      </c>
      <c r="I8616" s="50">
        <f>(DAX__2019_2020__33[[#This Row],[Adj Close]]-DAX__2019_2020__33[[#This Row],[Adj Open]])/DAX__2019_2020__33[[#This Row],[Adj Open]]</f>
        <v>-3.8819874872207277E-3</v>
      </c>
      <c r="J8616" s="50">
        <f>DAX__2019_2020__33[[#This Row],[Adj Close]]-DAX__2019_2020__33[[#This Row],[Adj Open]]</f>
        <v>-0.47105236622635971</v>
      </c>
      <c r="K8616" s="50">
        <v>146873</v>
      </c>
    </row>
    <row r="8617" spans="1:11" x14ac:dyDescent="0.3">
      <c r="A8617" s="51" t="str">
        <f t="shared" si="140"/>
        <v>HNR1.DE</v>
      </c>
      <c r="B8617" s="52" t="s">
        <v>113</v>
      </c>
      <c r="C8617" s="50" t="s">
        <v>12288</v>
      </c>
      <c r="D8617" s="50">
        <f>DAX__2019_2020__33[[#This Row],[Open]]*(DAX__2019_2020__33[[#This Row],[Adj Close]]/DAX__2019_2020__33[[#This Row],[Close]])</f>
        <v>121.9083484959734</v>
      </c>
      <c r="E8617" s="50" t="s">
        <v>12288</v>
      </c>
      <c r="F8617" s="50" t="s">
        <v>4371</v>
      </c>
      <c r="G8617" s="50" t="s">
        <v>13363</v>
      </c>
      <c r="H8617" s="50" t="s">
        <v>21562</v>
      </c>
      <c r="I8617" s="50">
        <f>(DAX__2019_2020__33[[#This Row],[Adj Close]]-DAX__2019_2020__33[[#This Row],[Adj Open]])/DAX__2019_2020__33[[#This Row],[Adj Open]]</f>
        <v>-5.4095597562391446E-3</v>
      </c>
      <c r="J8617" s="50">
        <f>DAX__2019_2020__33[[#This Row],[Adj Close]]-DAX__2019_2020__33[[#This Row],[Adj Open]]</f>
        <v>-0.65947049597339458</v>
      </c>
      <c r="K8617" s="50">
        <v>138105</v>
      </c>
    </row>
    <row r="8618" spans="1:11" x14ac:dyDescent="0.3">
      <c r="A8618" s="51" t="str">
        <f t="shared" si="140"/>
        <v>HNR1.DE</v>
      </c>
      <c r="B8618" s="52" t="s">
        <v>114</v>
      </c>
      <c r="C8618" s="50" t="s">
        <v>12363</v>
      </c>
      <c r="D8618" s="50">
        <f>DAX__2019_2020__33[[#This Row],[Open]]*(DAX__2019_2020__33[[#This Row],[Adj Close]]/DAX__2019_2020__33[[#This Row],[Close]])</f>
        <v>121.53151590301606</v>
      </c>
      <c r="E8618" s="50" t="s">
        <v>4713</v>
      </c>
      <c r="F8618" s="50" t="s">
        <v>4444</v>
      </c>
      <c r="G8618" s="50" t="s">
        <v>13368</v>
      </c>
      <c r="H8618" s="50" t="s">
        <v>21554</v>
      </c>
      <c r="I8618" s="50">
        <f>(DAX__2019_2020__33[[#This Row],[Adj Close]]-DAX__2019_2020__33[[#This Row],[Adj Open]])/DAX__2019_2020__33[[#This Row],[Adj Open]]</f>
        <v>-9.3023023255813866E-3</v>
      </c>
      <c r="J8618" s="50">
        <f>DAX__2019_2020__33[[#This Row],[Adj Close]]-DAX__2019_2020__33[[#This Row],[Adj Open]]</f>
        <v>-1.1305229030160575</v>
      </c>
      <c r="K8618" s="50">
        <v>192523</v>
      </c>
    </row>
    <row r="8619" spans="1:11" x14ac:dyDescent="0.3">
      <c r="A8619" s="51" t="str">
        <f t="shared" si="140"/>
        <v>HNR1.DE</v>
      </c>
      <c r="B8619" s="52" t="s">
        <v>115</v>
      </c>
      <c r="C8619" s="50" t="s">
        <v>11918</v>
      </c>
      <c r="D8619" s="50">
        <f>DAX__2019_2020__33[[#This Row],[Open]]*(DAX__2019_2020__33[[#This Row],[Adj Close]]/DAX__2019_2020__33[[#This Row],[Close]])</f>
        <v>120.11835513096399</v>
      </c>
      <c r="E8619" s="50" t="s">
        <v>12363</v>
      </c>
      <c r="F8619" s="50" t="s">
        <v>4376</v>
      </c>
      <c r="G8619" s="50" t="s">
        <v>13363</v>
      </c>
      <c r="H8619" s="50" t="s">
        <v>21562</v>
      </c>
      <c r="I8619" s="50">
        <f>(DAX__2019_2020__33[[#This Row],[Adj Close]]-DAX__2019_2020__33[[#This Row],[Adj Open]])/DAX__2019_2020__33[[#This Row],[Adj Open]]</f>
        <v>9.4117411764706119E-3</v>
      </c>
      <c r="J8619" s="50">
        <f>DAX__2019_2020__33[[#This Row],[Adj Close]]-DAX__2019_2020__33[[#This Row],[Adj Open]]</f>
        <v>1.1305228690360138</v>
      </c>
      <c r="K8619" s="50">
        <v>176561</v>
      </c>
    </row>
    <row r="8620" spans="1:11" x14ac:dyDescent="0.3">
      <c r="A8620" s="51" t="str">
        <f t="shared" si="140"/>
        <v>HNR1.DE</v>
      </c>
      <c r="B8620" s="52" t="s">
        <v>116</v>
      </c>
      <c r="C8620" s="50" t="s">
        <v>12363</v>
      </c>
      <c r="D8620" s="50">
        <f>DAX__2019_2020__33[[#This Row],[Open]]*(DAX__2019_2020__33[[#This Row],[Adj Close]]/DAX__2019_2020__33[[#This Row],[Close]])</f>
        <v>121.53151813180069</v>
      </c>
      <c r="E8620" s="50" t="s">
        <v>4739</v>
      </c>
      <c r="F8620" s="50" t="s">
        <v>12370</v>
      </c>
      <c r="G8620" s="50" t="s">
        <v>4874</v>
      </c>
      <c r="H8620" s="50" t="s">
        <v>21563</v>
      </c>
      <c r="I8620" s="50">
        <f>(DAX__2019_2020__33[[#This Row],[Adj Close]]-DAX__2019_2020__33[[#This Row],[Adj Open]])/DAX__2019_2020__33[[#This Row],[Adj Open]]</f>
        <v>-7.7524031007754899E-4</v>
      </c>
      <c r="J8620" s="50">
        <f>DAX__2019_2020__33[[#This Row],[Adj Close]]-DAX__2019_2020__33[[#This Row],[Adj Open]]</f>
        <v>-9.4216131800692438E-2</v>
      </c>
      <c r="K8620" s="50">
        <v>73221</v>
      </c>
    </row>
    <row r="8621" spans="1:11" x14ac:dyDescent="0.3">
      <c r="A8621" s="51" t="str">
        <f t="shared" si="140"/>
        <v>HNR1.DE</v>
      </c>
      <c r="B8621" s="52" t="s">
        <v>117</v>
      </c>
      <c r="C8621" s="50" t="s">
        <v>13387</v>
      </c>
      <c r="D8621" s="50">
        <f>DAX__2019_2020__33[[#This Row],[Open]]*(DAX__2019_2020__33[[#This Row],[Adj Close]]/DAX__2019_2020__33[[#This Row],[Close]])</f>
        <v>121.15468392185961</v>
      </c>
      <c r="E8621" s="50" t="s">
        <v>11949</v>
      </c>
      <c r="F8621" s="50" t="s">
        <v>4442</v>
      </c>
      <c r="G8621" s="50" t="s">
        <v>4635</v>
      </c>
      <c r="H8621" s="50" t="s">
        <v>21564</v>
      </c>
      <c r="I8621" s="50">
        <f>(DAX__2019_2020__33[[#This Row],[Adj Close]]-DAX__2019_2020__33[[#This Row],[Adj Open]])/DAX__2019_2020__33[[#This Row],[Adj Open]]</f>
        <v>1.0886422509187123E-2</v>
      </c>
      <c r="J8621" s="50">
        <f>DAX__2019_2020__33[[#This Row],[Adj Close]]-DAX__2019_2020__33[[#This Row],[Adj Open]]</f>
        <v>1.3189410781403836</v>
      </c>
      <c r="K8621" s="50">
        <v>173549</v>
      </c>
    </row>
    <row r="8622" spans="1:11" x14ac:dyDescent="0.3">
      <c r="A8622" s="51" t="str">
        <f t="shared" si="140"/>
        <v>HNR1.DE</v>
      </c>
      <c r="B8622" s="52" t="s">
        <v>118</v>
      </c>
      <c r="C8622" s="50" t="s">
        <v>4384</v>
      </c>
      <c r="D8622" s="50">
        <f>DAX__2019_2020__33[[#This Row],[Open]]*(DAX__2019_2020__33[[#This Row],[Adj Close]]/DAX__2019_2020__33[[#This Row],[Close]])</f>
        <v>122.37940361636261</v>
      </c>
      <c r="E8622" s="50" t="s">
        <v>4880</v>
      </c>
      <c r="F8622" s="50" t="s">
        <v>4739</v>
      </c>
      <c r="G8622" s="50" t="s">
        <v>4434</v>
      </c>
      <c r="H8622" s="50" t="s">
        <v>21565</v>
      </c>
      <c r="I8622" s="50">
        <f>(DAX__2019_2020__33[[#This Row],[Adj Close]]-DAX__2019_2020__33[[#This Row],[Adj Open]])/DAX__2019_2020__33[[#This Row],[Adj Open]]</f>
        <v>3.8491148814064303E-3</v>
      </c>
      <c r="J8622" s="50">
        <f>DAX__2019_2020__33[[#This Row],[Adj Close]]-DAX__2019_2020__33[[#This Row],[Adj Open]]</f>
        <v>0.47105238363738522</v>
      </c>
      <c r="K8622" s="50">
        <v>150687</v>
      </c>
    </row>
    <row r="8623" spans="1:11" x14ac:dyDescent="0.3">
      <c r="A8623" s="51" t="str">
        <f t="shared" si="140"/>
        <v>HNR1.DE</v>
      </c>
      <c r="B8623" s="52" t="s">
        <v>119</v>
      </c>
      <c r="C8623" s="50" t="s">
        <v>4398</v>
      </c>
      <c r="D8623" s="50">
        <f>DAX__2019_2020__33[[#This Row],[Open]]*(DAX__2019_2020__33[[#This Row],[Adj Close]]/DAX__2019_2020__33[[#This Row],[Close]])</f>
        <v>123.50994064234955</v>
      </c>
      <c r="E8623" s="50" t="s">
        <v>11921</v>
      </c>
      <c r="F8623" s="50" t="s">
        <v>4623</v>
      </c>
      <c r="G8623" s="50" t="s">
        <v>4434</v>
      </c>
      <c r="H8623" s="50" t="s">
        <v>21565</v>
      </c>
      <c r="I8623" s="50">
        <f>(DAX__2019_2020__33[[#This Row],[Adj Close]]-DAX__2019_2020__33[[#This Row],[Adj Open]])/DAX__2019_2020__33[[#This Row],[Adj Open]]</f>
        <v>-5.339526834194165E-3</v>
      </c>
      <c r="J8623" s="50">
        <f>DAX__2019_2020__33[[#This Row],[Adj Close]]-DAX__2019_2020__33[[#This Row],[Adj Open]]</f>
        <v>-0.65948464234955395</v>
      </c>
      <c r="K8623" s="50">
        <v>155546</v>
      </c>
    </row>
    <row r="8624" spans="1:11" x14ac:dyDescent="0.3">
      <c r="A8624" s="51" t="str">
        <f t="shared" si="140"/>
        <v>HNR1.DE</v>
      </c>
      <c r="B8624" s="52" t="s">
        <v>120</v>
      </c>
      <c r="C8624" s="50" t="s">
        <v>4434</v>
      </c>
      <c r="D8624" s="50">
        <f>DAX__2019_2020__33[[#This Row],[Open]]*(DAX__2019_2020__33[[#This Row],[Adj Close]]/DAX__2019_2020__33[[#This Row],[Close]])</f>
        <v>122.85046127044806</v>
      </c>
      <c r="E8624" s="50" t="s">
        <v>4880</v>
      </c>
      <c r="F8624" s="50" t="s">
        <v>4384</v>
      </c>
      <c r="G8624" s="50" t="s">
        <v>4635</v>
      </c>
      <c r="H8624" s="50" t="s">
        <v>21564</v>
      </c>
      <c r="I8624" s="50">
        <f>(DAX__2019_2020__33[[#This Row],[Adj Close]]-DAX__2019_2020__33[[#This Row],[Adj Open]])/DAX__2019_2020__33[[#This Row],[Adj Open]]</f>
        <v>-3.0674387914464861E-3</v>
      </c>
      <c r="J8624" s="50">
        <f>DAX__2019_2020__33[[#This Row],[Adj Close]]-DAX__2019_2020__33[[#This Row],[Adj Open]]</f>
        <v>-0.37683627044806656</v>
      </c>
      <c r="K8624" s="50">
        <v>106437</v>
      </c>
    </row>
    <row r="8625" spans="1:11" x14ac:dyDescent="0.3">
      <c r="A8625" s="51" t="str">
        <f t="shared" si="140"/>
        <v>HNR1.DE</v>
      </c>
      <c r="B8625" s="52" t="s">
        <v>121</v>
      </c>
      <c r="C8625" s="50" t="s">
        <v>4623</v>
      </c>
      <c r="D8625" s="50">
        <f>DAX__2019_2020__33[[#This Row],[Open]]*(DAX__2019_2020__33[[#This Row],[Adj Close]]/DAX__2019_2020__33[[#This Row],[Close]])</f>
        <v>122.7562538730576</v>
      </c>
      <c r="E8625" s="50" t="s">
        <v>4888</v>
      </c>
      <c r="F8625" s="50" t="s">
        <v>11927</v>
      </c>
      <c r="G8625" s="50" t="s">
        <v>12309</v>
      </c>
      <c r="H8625" s="50" t="s">
        <v>21566</v>
      </c>
      <c r="I8625" s="50">
        <f>(DAX__2019_2020__33[[#This Row],[Adj Close]]-DAX__2019_2020__33[[#This Row],[Adj Open]])/DAX__2019_2020__33[[#This Row],[Adj Open]]</f>
        <v>1.5348963576001448E-3</v>
      </c>
      <c r="J8625" s="50">
        <f>DAX__2019_2020__33[[#This Row],[Adj Close]]-DAX__2019_2020__33[[#This Row],[Adj Open]]</f>
        <v>0.18841812694239479</v>
      </c>
      <c r="K8625" s="50">
        <v>102680</v>
      </c>
    </row>
    <row r="8626" spans="1:11" x14ac:dyDescent="0.3">
      <c r="A8626" s="51" t="str">
        <f t="shared" si="140"/>
        <v>HNR1.DE</v>
      </c>
      <c r="B8626" s="52" t="s">
        <v>122</v>
      </c>
      <c r="C8626" s="50" t="s">
        <v>11949</v>
      </c>
      <c r="D8626" s="50">
        <f>DAX__2019_2020__33[[#This Row],[Open]]*(DAX__2019_2020__33[[#This Row],[Adj Close]]/DAX__2019_2020__33[[#This Row],[Close]])</f>
        <v>122.66204259821609</v>
      </c>
      <c r="E8626" s="50" t="s">
        <v>11933</v>
      </c>
      <c r="F8626" s="50" t="s">
        <v>12007</v>
      </c>
      <c r="G8626" s="50" t="s">
        <v>4410</v>
      </c>
      <c r="H8626" s="50" t="s">
        <v>21567</v>
      </c>
      <c r="I8626" s="50">
        <f>(DAX__2019_2020__33[[#This Row],[Adj Close]]-DAX__2019_2020__33[[#This Row],[Adj Open]])/DAX__2019_2020__33[[#This Row],[Adj Open]]</f>
        <v>3.8402458642145454E-3</v>
      </c>
      <c r="J8626" s="50">
        <f>DAX__2019_2020__33[[#This Row],[Adj Close]]-DAX__2019_2020__33[[#This Row],[Adj Open]]</f>
        <v>0.47105240178390773</v>
      </c>
      <c r="K8626" s="50">
        <v>123485</v>
      </c>
    </row>
    <row r="8627" spans="1:11" x14ac:dyDescent="0.3">
      <c r="A8627" s="51" t="str">
        <f t="shared" si="140"/>
        <v>HNR1.DE</v>
      </c>
      <c r="B8627" s="52" t="s">
        <v>123</v>
      </c>
      <c r="C8627" s="50" t="s">
        <v>4434</v>
      </c>
      <c r="D8627" s="50">
        <f>DAX__2019_2020__33[[#This Row],[Open]]*(DAX__2019_2020__33[[#This Row],[Adj Close]]/DAX__2019_2020__33[[#This Row],[Close]])</f>
        <v>122.85045799931763</v>
      </c>
      <c r="E8627" s="50" t="s">
        <v>4888</v>
      </c>
      <c r="F8627" s="50" t="s">
        <v>4887</v>
      </c>
      <c r="G8627" s="50" t="s">
        <v>4623</v>
      </c>
      <c r="H8627" s="50" t="s">
        <v>21568</v>
      </c>
      <c r="I8627" s="50">
        <f>(DAX__2019_2020__33[[#This Row],[Adj Close]]-DAX__2019_2020__33[[#This Row],[Adj Open]])/DAX__2019_2020__33[[#This Row],[Adj Open]]</f>
        <v>-7.6680218252142215E-4</v>
      </c>
      <c r="J8627" s="50">
        <f>DAX__2019_2020__33[[#This Row],[Adj Close]]-DAX__2019_2020__33[[#This Row],[Adj Open]]</f>
        <v>-9.4201999317633067E-2</v>
      </c>
      <c r="K8627" s="50">
        <v>131927</v>
      </c>
    </row>
    <row r="8628" spans="1:11" x14ac:dyDescent="0.3">
      <c r="A8628" s="51" t="str">
        <f t="shared" si="140"/>
        <v>HNR1.DE</v>
      </c>
      <c r="B8628" s="52" t="s">
        <v>124</v>
      </c>
      <c r="C8628" s="50" t="s">
        <v>4384</v>
      </c>
      <c r="D8628" s="50">
        <f>DAX__2019_2020__33[[#This Row],[Open]]*(DAX__2019_2020__33[[#This Row],[Adj Close]]/DAX__2019_2020__33[[#This Row],[Close]])</f>
        <v>122.37940509088277</v>
      </c>
      <c r="E8628" s="50" t="s">
        <v>4756</v>
      </c>
      <c r="F8628" s="50" t="s">
        <v>4887</v>
      </c>
      <c r="G8628" s="50" t="s">
        <v>4880</v>
      </c>
      <c r="H8628" s="50" t="s">
        <v>21569</v>
      </c>
      <c r="I8628" s="50">
        <f>(DAX__2019_2020__33[[#This Row],[Adj Close]]-DAX__2019_2020__33[[#This Row],[Adj Open]])/DAX__2019_2020__33[[#This Row],[Adj Open]]</f>
        <v>8.4680989284727469E-3</v>
      </c>
      <c r="J8628" s="50">
        <f>DAX__2019_2020__33[[#This Row],[Adj Close]]-DAX__2019_2020__33[[#This Row],[Adj Open]]</f>
        <v>1.0363209091172365</v>
      </c>
      <c r="K8628" s="50">
        <v>180272</v>
      </c>
    </row>
    <row r="8629" spans="1:11" x14ac:dyDescent="0.3">
      <c r="A8629" s="51" t="str">
        <f t="shared" si="140"/>
        <v>HNR1.DE</v>
      </c>
      <c r="B8629" s="52" t="s">
        <v>125</v>
      </c>
      <c r="C8629" s="50" t="s">
        <v>4746</v>
      </c>
      <c r="D8629" s="50">
        <f>DAX__2019_2020__33[[#This Row],[Open]]*(DAX__2019_2020__33[[#This Row],[Adj Close]]/DAX__2019_2020__33[[#This Row],[Close]])</f>
        <v>124.26360823938681</v>
      </c>
      <c r="E8629" s="50" t="s">
        <v>4394</v>
      </c>
      <c r="F8629" s="50" t="s">
        <v>11939</v>
      </c>
      <c r="G8629" s="50" t="s">
        <v>4744</v>
      </c>
      <c r="H8629" s="50" t="s">
        <v>21570</v>
      </c>
      <c r="I8629" s="50">
        <f>(DAX__2019_2020__33[[#This Row],[Adj Close]]-DAX__2019_2020__33[[#This Row],[Adj Open]])/DAX__2019_2020__33[[#This Row],[Adj Open]]</f>
        <v>-3.0325551038310836E-3</v>
      </c>
      <c r="J8629" s="50">
        <f>DAX__2019_2020__33[[#This Row],[Adj Close]]-DAX__2019_2020__33[[#This Row],[Adj Open]]</f>
        <v>-0.37683623938681876</v>
      </c>
      <c r="K8629" s="50">
        <v>149612</v>
      </c>
    </row>
    <row r="8630" spans="1:11" x14ac:dyDescent="0.3">
      <c r="A8630" s="51" t="str">
        <f t="shared" si="140"/>
        <v>HNR1.DE</v>
      </c>
      <c r="B8630" s="52" t="s">
        <v>126</v>
      </c>
      <c r="C8630" s="50" t="s">
        <v>4419</v>
      </c>
      <c r="D8630" s="50">
        <f>DAX__2019_2020__33[[#This Row],[Open]]*(DAX__2019_2020__33[[#This Row],[Adj Close]]/DAX__2019_2020__33[[#This Row],[Close]])</f>
        <v>124.45204690911723</v>
      </c>
      <c r="E8630" s="50" t="s">
        <v>4394</v>
      </c>
      <c r="F8630" s="50" t="s">
        <v>4880</v>
      </c>
      <c r="G8630" s="50" t="s">
        <v>4880</v>
      </c>
      <c r="H8630" s="50" t="s">
        <v>21569</v>
      </c>
      <c r="I8630" s="50">
        <f>(DAX__2019_2020__33[[#This Row],[Adj Close]]-DAX__2019_2020__33[[#This Row],[Adj Open]])/DAX__2019_2020__33[[#This Row],[Adj Open]]</f>
        <v>-8.3270700229945548E-3</v>
      </c>
      <c r="J8630" s="50">
        <f>DAX__2019_2020__33[[#This Row],[Adj Close]]-DAX__2019_2020__33[[#This Row],[Adj Open]]</f>
        <v>-1.0363209091172223</v>
      </c>
      <c r="K8630" s="50">
        <v>110923</v>
      </c>
    </row>
    <row r="8631" spans="1:11" x14ac:dyDescent="0.3">
      <c r="A8631" s="51" t="str">
        <f t="shared" si="140"/>
        <v>HNR1.DE</v>
      </c>
      <c r="B8631" s="52" t="s">
        <v>127</v>
      </c>
      <c r="C8631" s="50" t="s">
        <v>4756</v>
      </c>
      <c r="D8631" s="50">
        <f>DAX__2019_2020__33[[#This Row],[Open]]*(DAX__2019_2020__33[[#This Row],[Adj Close]]/DAX__2019_2020__33[[#This Row],[Close]])</f>
        <v>123.60415100415901</v>
      </c>
      <c r="E8631" s="50" t="s">
        <v>4401</v>
      </c>
      <c r="F8631" s="50" t="s">
        <v>4410</v>
      </c>
      <c r="G8631" s="50" t="s">
        <v>4398</v>
      </c>
      <c r="H8631" s="50" t="s">
        <v>21571</v>
      </c>
      <c r="I8631" s="50">
        <f>(DAX__2019_2020__33[[#This Row],[Adj Close]]-DAX__2019_2020__33[[#This Row],[Adj Open]])/DAX__2019_2020__33[[#This Row],[Adj Open]]</f>
        <v>-7.621265418168001E-4</v>
      </c>
      <c r="J8631" s="50">
        <f>DAX__2019_2020__33[[#This Row],[Adj Close]]-DAX__2019_2020__33[[#This Row],[Adj Open]]</f>
        <v>-9.4202004159001262E-2</v>
      </c>
      <c r="K8631" s="50">
        <v>153400</v>
      </c>
    </row>
    <row r="8632" spans="1:11" x14ac:dyDescent="0.3">
      <c r="A8632" s="51" t="str">
        <f t="shared" si="140"/>
        <v>HNR1.DE</v>
      </c>
      <c r="B8632" s="52" t="s">
        <v>128</v>
      </c>
      <c r="C8632" s="50" t="s">
        <v>4756</v>
      </c>
      <c r="D8632" s="50">
        <f>DAX__2019_2020__33[[#This Row],[Open]]*(DAX__2019_2020__33[[#This Row],[Adj Close]]/DAX__2019_2020__33[[#This Row],[Close]])</f>
        <v>123.60414786666004</v>
      </c>
      <c r="E8632" s="50" t="s">
        <v>11921</v>
      </c>
      <c r="F8632" s="50" t="s">
        <v>4398</v>
      </c>
      <c r="G8632" s="50" t="s">
        <v>11939</v>
      </c>
      <c r="H8632" s="50" t="s">
        <v>21572</v>
      </c>
      <c r="I8632" s="50">
        <f>(DAX__2019_2020__33[[#This Row],[Adj Close]]-DAX__2019_2020__33[[#This Row],[Adj Open]])/DAX__2019_2020__33[[#This Row],[Adj Open]]</f>
        <v>7.6224087108785817E-4</v>
      </c>
      <c r="J8632" s="50">
        <f>DAX__2019_2020__33[[#This Row],[Adj Close]]-DAX__2019_2020__33[[#This Row],[Adj Open]]</f>
        <v>9.4216133339955377E-2</v>
      </c>
      <c r="K8632" s="50">
        <v>123862</v>
      </c>
    </row>
    <row r="8633" spans="1:11" x14ac:dyDescent="0.3">
      <c r="A8633" s="51" t="str">
        <f t="shared" si="140"/>
        <v>HNR1.DE</v>
      </c>
      <c r="B8633" s="52" t="s">
        <v>129</v>
      </c>
      <c r="C8633" s="50" t="s">
        <v>4880</v>
      </c>
      <c r="D8633" s="50">
        <f>DAX__2019_2020__33[[#This Row],[Open]]*(DAX__2019_2020__33[[#This Row],[Adj Close]]/DAX__2019_2020__33[[#This Row],[Close]])</f>
        <v>123.41572174240223</v>
      </c>
      <c r="E8633" s="50" t="s">
        <v>4401</v>
      </c>
      <c r="F8633" s="50" t="s">
        <v>4371</v>
      </c>
      <c r="G8633" s="50" t="s">
        <v>13363</v>
      </c>
      <c r="H8633" s="50" t="s">
        <v>21562</v>
      </c>
      <c r="I8633" s="50">
        <f>(DAX__2019_2020__33[[#This Row],[Adj Close]]-DAX__2019_2020__33[[#This Row],[Adj Open]])/DAX__2019_2020__33[[#This Row],[Adj Open]]</f>
        <v>-1.7557274809160348E-2</v>
      </c>
      <c r="J8633" s="50">
        <f>DAX__2019_2020__33[[#This Row],[Adj Close]]-DAX__2019_2020__33[[#This Row],[Adj Open]]</f>
        <v>-2.1668437424022216</v>
      </c>
      <c r="K8633" s="50">
        <v>269665</v>
      </c>
    </row>
    <row r="8634" spans="1:11" x14ac:dyDescent="0.3">
      <c r="A8634" s="51" t="str">
        <f t="shared" si="140"/>
        <v>HNR1.DE</v>
      </c>
      <c r="B8634" s="52" t="s">
        <v>130</v>
      </c>
      <c r="C8634" s="50" t="s">
        <v>13369</v>
      </c>
      <c r="D8634" s="50">
        <f>DAX__2019_2020__33[[#This Row],[Open]]*(DAX__2019_2020__33[[#This Row],[Adj Close]]/DAX__2019_2020__33[[#This Row],[Close]])</f>
        <v>121.06046679573731</v>
      </c>
      <c r="E8634" s="50" t="s">
        <v>13363</v>
      </c>
      <c r="F8634" s="50" t="s">
        <v>4890</v>
      </c>
      <c r="G8634" s="50" t="s">
        <v>4439</v>
      </c>
      <c r="H8634" s="50" t="s">
        <v>21573</v>
      </c>
      <c r="I8634" s="50">
        <f>(DAX__2019_2020__33[[#This Row],[Adj Close]]-DAX__2019_2020__33[[#This Row],[Adj Open]])/DAX__2019_2020__33[[#This Row],[Adj Open]]</f>
        <v>-1.2451346303501868E-2</v>
      </c>
      <c r="J8634" s="50">
        <f>DAX__2019_2020__33[[#This Row],[Adj Close]]-DAX__2019_2020__33[[#This Row],[Adj Open]]</f>
        <v>-1.5073657957373143</v>
      </c>
      <c r="K8634" s="50">
        <v>223919</v>
      </c>
    </row>
    <row r="8635" spans="1:11" x14ac:dyDescent="0.3">
      <c r="A8635" s="51" t="str">
        <f t="shared" si="140"/>
        <v>HNR1.DE</v>
      </c>
      <c r="B8635" s="52" t="s">
        <v>131</v>
      </c>
      <c r="C8635" s="50" t="s">
        <v>12542</v>
      </c>
      <c r="D8635" s="50">
        <f>DAX__2019_2020__33[[#This Row],[Open]]*(DAX__2019_2020__33[[#This Row],[Adj Close]]/DAX__2019_2020__33[[#This Row],[Close]])</f>
        <v>120.02416139793522</v>
      </c>
      <c r="E8635" s="50" t="s">
        <v>4444</v>
      </c>
      <c r="F8635" s="50" t="s">
        <v>4439</v>
      </c>
      <c r="G8635" s="50" t="s">
        <v>11918</v>
      </c>
      <c r="H8635" s="50" t="s">
        <v>21574</v>
      </c>
      <c r="I8635" s="50">
        <f>(DAX__2019_2020__33[[#This Row],[Adj Close]]-DAX__2019_2020__33[[#This Row],[Adj Open]])/DAX__2019_2020__33[[#This Row],[Adj Open]]</f>
        <v>7.849136454487469E-4</v>
      </c>
      <c r="J8635" s="50">
        <f>DAX__2019_2020__33[[#This Row],[Adj Close]]-DAX__2019_2020__33[[#This Row],[Adj Open]]</f>
        <v>9.4208602064782099E-2</v>
      </c>
      <c r="K8635" s="50">
        <v>174363</v>
      </c>
    </row>
    <row r="8636" spans="1:11" x14ac:dyDescent="0.3">
      <c r="A8636" s="51" t="str">
        <f t="shared" si="140"/>
        <v>HNR1.DE</v>
      </c>
      <c r="B8636" s="52" t="s">
        <v>132</v>
      </c>
      <c r="C8636" s="50" t="s">
        <v>4442</v>
      </c>
      <c r="D8636" s="50">
        <f>DAX__2019_2020__33[[#This Row],[Open]]*(DAX__2019_2020__33[[#This Row],[Adj Close]]/DAX__2019_2020__33[[#This Row],[Close]])</f>
        <v>120.77783513774803</v>
      </c>
      <c r="E8636" s="50" t="s">
        <v>4442</v>
      </c>
      <c r="F8636" s="50" t="s">
        <v>4439</v>
      </c>
      <c r="G8636" s="50" t="s">
        <v>4380</v>
      </c>
      <c r="H8636" s="50" t="s">
        <v>21552</v>
      </c>
      <c r="I8636" s="50">
        <f>(DAX__2019_2020__33[[#This Row],[Adj Close]]-DAX__2019_2020__33[[#This Row],[Adj Open]])/DAX__2019_2020__33[[#This Row],[Adj Open]]</f>
        <v>-1.5600390380663637E-3</v>
      </c>
      <c r="J8636" s="50">
        <f>DAX__2019_2020__33[[#This Row],[Adj Close]]-DAX__2019_2020__33[[#This Row],[Adj Open]]</f>
        <v>-0.18841813774803029</v>
      </c>
      <c r="K8636" s="50">
        <v>189453</v>
      </c>
    </row>
    <row r="8637" spans="1:11" x14ac:dyDescent="0.3">
      <c r="A8637" s="51" t="str">
        <f t="shared" si="140"/>
        <v>HNR1.DE</v>
      </c>
      <c r="B8637" s="52" t="s">
        <v>133</v>
      </c>
      <c r="C8637" s="50" t="s">
        <v>12250</v>
      </c>
      <c r="D8637" s="50">
        <f>DAX__2019_2020__33[[#This Row],[Open]]*(DAX__2019_2020__33[[#This Row],[Adj Close]]/DAX__2019_2020__33[[#This Row],[Close]])</f>
        <v>120.87204</v>
      </c>
      <c r="E8637" s="50" t="s">
        <v>4874</v>
      </c>
      <c r="F8637" s="50" t="s">
        <v>12542</v>
      </c>
      <c r="G8637" s="50" t="s">
        <v>12250</v>
      </c>
      <c r="H8637" s="50" t="s">
        <v>21556</v>
      </c>
      <c r="I8637" s="50">
        <f>(DAX__2019_2020__33[[#This Row],[Adj Close]]-DAX__2019_2020__33[[#This Row],[Adj Open]])/DAX__2019_2020__33[[#This Row],[Adj Open]]</f>
        <v>0</v>
      </c>
      <c r="J8637" s="50">
        <f>DAX__2019_2020__33[[#This Row],[Adj Close]]-DAX__2019_2020__33[[#This Row],[Adj Open]]</f>
        <v>0</v>
      </c>
      <c r="K8637" s="50">
        <v>147841</v>
      </c>
    </row>
    <row r="8638" spans="1:11" x14ac:dyDescent="0.3">
      <c r="A8638" s="51" t="str">
        <f t="shared" si="140"/>
        <v>HNR1.DE</v>
      </c>
      <c r="B8638" s="52" t="s">
        <v>134</v>
      </c>
      <c r="C8638" s="50" t="s">
        <v>12370</v>
      </c>
      <c r="D8638" s="50">
        <f>DAX__2019_2020__33[[#This Row],[Open]]*(DAX__2019_2020__33[[#This Row],[Adj Close]]/DAX__2019_2020__33[[#This Row],[Close]])</f>
        <v>120.96624796108576</v>
      </c>
      <c r="E8638" s="50" t="s">
        <v>11927</v>
      </c>
      <c r="F8638" s="50" t="s">
        <v>12370</v>
      </c>
      <c r="G8638" s="50" t="s">
        <v>12007</v>
      </c>
      <c r="H8638" s="50" t="s">
        <v>21575</v>
      </c>
      <c r="I8638" s="50">
        <f>(DAX__2019_2020__33[[#This Row],[Adj Close]]-DAX__2019_2020__33[[#This Row],[Adj Open]])/DAX__2019_2020__33[[#This Row],[Adj Open]]</f>
        <v>1.0124634429500066E-2</v>
      </c>
      <c r="J8638" s="50">
        <f>DAX__2019_2020__33[[#This Row],[Adj Close]]-DAX__2019_2020__33[[#This Row],[Adj Open]]</f>
        <v>1.224739038914251</v>
      </c>
      <c r="K8638" s="50">
        <v>161384</v>
      </c>
    </row>
    <row r="8639" spans="1:11" x14ac:dyDescent="0.3">
      <c r="A8639" s="51" t="str">
        <f t="shared" si="140"/>
        <v>HNR1.DE</v>
      </c>
      <c r="B8639" s="52" t="s">
        <v>135</v>
      </c>
      <c r="C8639" s="50" t="s">
        <v>4623</v>
      </c>
      <c r="D8639" s="50">
        <f>DAX__2019_2020__33[[#This Row],[Open]]*(DAX__2019_2020__33[[#This Row],[Adj Close]]/DAX__2019_2020__33[[#This Row],[Close]])</f>
        <v>122.75625754366844</v>
      </c>
      <c r="E8639" s="50" t="s">
        <v>4419</v>
      </c>
      <c r="F8639" s="50" t="s">
        <v>4713</v>
      </c>
      <c r="G8639" s="50" t="s">
        <v>4419</v>
      </c>
      <c r="H8639" s="50" t="s">
        <v>21576</v>
      </c>
      <c r="I8639" s="50">
        <f>(DAX__2019_2020__33[[#This Row],[Adj Close]]-DAX__2019_2020__33[[#This Row],[Adj Open]])/DAX__2019_2020__33[[#This Row],[Adj Open]]</f>
        <v>1.3814297456309417E-2</v>
      </c>
      <c r="J8639" s="50">
        <f>DAX__2019_2020__33[[#This Row],[Adj Close]]-DAX__2019_2020__33[[#This Row],[Adj Open]]</f>
        <v>1.6957914563315626</v>
      </c>
      <c r="K8639" s="50">
        <v>904345</v>
      </c>
    </row>
    <row r="8640" spans="1:11" x14ac:dyDescent="0.3">
      <c r="A8640" s="51" t="str">
        <f t="shared" si="140"/>
        <v>HNR1.DE</v>
      </c>
      <c r="B8640" s="52" t="s">
        <v>136</v>
      </c>
      <c r="C8640" s="50" t="s">
        <v>4419</v>
      </c>
      <c r="D8640" s="50">
        <f>DAX__2019_2020__33[[#This Row],[Open]]*(DAX__2019_2020__33[[#This Row],[Adj Close]]/DAX__2019_2020__33[[#This Row],[Close]])</f>
        <v>124.45204487628597</v>
      </c>
      <c r="E8640" s="50" t="s">
        <v>4645</v>
      </c>
      <c r="F8640" s="50" t="s">
        <v>11939</v>
      </c>
      <c r="G8640" s="50" t="s">
        <v>12009</v>
      </c>
      <c r="H8640" s="50" t="s">
        <v>21577</v>
      </c>
      <c r="I8640" s="50">
        <f>(DAX__2019_2020__33[[#This Row],[Adj Close]]-DAX__2019_2020__33[[#This Row],[Adj Open]])/DAX__2019_2020__33[[#This Row],[Adj Open]]</f>
        <v>2.2709158696024938E-3</v>
      </c>
      <c r="J8640" s="50">
        <f>DAX__2019_2020__33[[#This Row],[Adj Close]]-DAX__2019_2020__33[[#This Row],[Adj Open]]</f>
        <v>0.28262012371403955</v>
      </c>
      <c r="K8640" s="50">
        <v>178446</v>
      </c>
    </row>
    <row r="8641" spans="1:11" x14ac:dyDescent="0.3">
      <c r="A8641" s="51" t="str">
        <f t="shared" si="140"/>
        <v>HNR1.DE</v>
      </c>
      <c r="B8641" s="52" t="s">
        <v>137</v>
      </c>
      <c r="C8641" s="50" t="s">
        <v>12009</v>
      </c>
      <c r="D8641" s="50">
        <f>DAX__2019_2020__33[[#This Row],[Open]]*(DAX__2019_2020__33[[#This Row],[Adj Close]]/DAX__2019_2020__33[[#This Row],[Close]])</f>
        <v>124.73466712954998</v>
      </c>
      <c r="E8641" s="50" t="s">
        <v>4645</v>
      </c>
      <c r="F8641" s="50" t="s">
        <v>4419</v>
      </c>
      <c r="G8641" s="50" t="s">
        <v>4642</v>
      </c>
      <c r="H8641" s="50" t="s">
        <v>21578</v>
      </c>
      <c r="I8641" s="50">
        <f>(DAX__2019_2020__33[[#This Row],[Adj Close]]-DAX__2019_2020__33[[#This Row],[Adj Open]])/DAX__2019_2020__33[[#This Row],[Adj Open]]</f>
        <v>-1.51055142797055E-3</v>
      </c>
      <c r="J8641" s="50">
        <f>DAX__2019_2020__33[[#This Row],[Adj Close]]-DAX__2019_2020__33[[#This Row],[Adj Open]]</f>
        <v>-0.18841812954997295</v>
      </c>
      <c r="K8641" s="50">
        <v>121215</v>
      </c>
    </row>
    <row r="8642" spans="1:11" x14ac:dyDescent="0.3">
      <c r="A8642" s="51" t="str">
        <f t="shared" si="140"/>
        <v>HNR1.DE</v>
      </c>
      <c r="B8642" s="52" t="s">
        <v>138</v>
      </c>
      <c r="C8642" s="50" t="s">
        <v>11921</v>
      </c>
      <c r="D8642" s="50">
        <f>DAX__2019_2020__33[[#This Row],[Open]]*(DAX__2019_2020__33[[#This Row],[Adj Close]]/DAX__2019_2020__33[[#This Row],[Close]])</f>
        <v>124.16940874501915</v>
      </c>
      <c r="E8642" s="50" t="s">
        <v>4419</v>
      </c>
      <c r="F8642" s="50" t="s">
        <v>4471</v>
      </c>
      <c r="G8642" s="50" t="s">
        <v>4480</v>
      </c>
      <c r="H8642" s="50" t="s">
        <v>21579</v>
      </c>
      <c r="I8642" s="50">
        <f>(DAX__2019_2020__33[[#This Row],[Adj Close]]-DAX__2019_2020__33[[#This Row],[Adj Open]])/DAX__2019_2020__33[[#This Row],[Adj Open]]</f>
        <v>-3.7936266207824025E-2</v>
      </c>
      <c r="J8642" s="50">
        <f>DAX__2019_2020__33[[#This Row],[Adj Close]]-DAX__2019_2020__33[[#This Row],[Adj Open]]</f>
        <v>-4.7105237450191595</v>
      </c>
      <c r="K8642" s="50">
        <v>282175</v>
      </c>
    </row>
    <row r="8643" spans="1:11" x14ac:dyDescent="0.3">
      <c r="A8643" s="51" t="str">
        <f t="shared" si="140"/>
        <v>HNR1.DE</v>
      </c>
      <c r="B8643" s="52" t="s">
        <v>139</v>
      </c>
      <c r="C8643" s="50" t="s">
        <v>4462</v>
      </c>
      <c r="D8643" s="50">
        <f>DAX__2019_2020__33[[#This Row],[Open]]*(DAX__2019_2020__33[[#This Row],[Adj Close]]/DAX__2019_2020__33[[#This Row],[Close]])</f>
        <v>119.27047120011827</v>
      </c>
      <c r="E8643" s="50" t="s">
        <v>4462</v>
      </c>
      <c r="F8643" s="50" t="s">
        <v>4611</v>
      </c>
      <c r="G8643" s="50" t="s">
        <v>11919</v>
      </c>
      <c r="H8643" s="50" t="s">
        <v>21550</v>
      </c>
      <c r="I8643" s="50">
        <f>(DAX__2019_2020__33[[#This Row],[Adj Close]]-DAX__2019_2020__33[[#This Row],[Adj Open]])/DAX__2019_2020__33[[#This Row],[Adj Open]]</f>
        <v>-1.5797472603435092E-3</v>
      </c>
      <c r="J8643" s="50">
        <f>DAX__2019_2020__33[[#This Row],[Adj Close]]-DAX__2019_2020__33[[#This Row],[Adj Open]]</f>
        <v>-0.18841720011826624</v>
      </c>
      <c r="K8643" s="50">
        <v>171434</v>
      </c>
    </row>
    <row r="8644" spans="1:11" x14ac:dyDescent="0.3">
      <c r="A8644" s="51" t="str">
        <f t="shared" si="140"/>
        <v>HNR1.DE</v>
      </c>
      <c r="B8644" s="52" t="s">
        <v>140</v>
      </c>
      <c r="C8644" s="50" t="s">
        <v>4439</v>
      </c>
      <c r="D8644" s="50">
        <f>DAX__2019_2020__33[[#This Row],[Open]]*(DAX__2019_2020__33[[#This Row],[Adj Close]]/DAX__2019_2020__33[[#This Row],[Close]])</f>
        <v>119.55310201881312</v>
      </c>
      <c r="E8644" s="50" t="s">
        <v>4376</v>
      </c>
      <c r="F8644" s="50" t="s">
        <v>4510</v>
      </c>
      <c r="G8644" s="50" t="s">
        <v>4510</v>
      </c>
      <c r="H8644" s="50" t="s">
        <v>21580</v>
      </c>
      <c r="I8644" s="50">
        <f>(DAX__2019_2020__33[[#This Row],[Adj Close]]-DAX__2019_2020__33[[#This Row],[Adj Open]])/DAX__2019_2020__33[[#This Row],[Adj Open]]</f>
        <v>-1.0244318199459139E-2</v>
      </c>
      <c r="J8644" s="50">
        <f>DAX__2019_2020__33[[#This Row],[Adj Close]]-DAX__2019_2020__33[[#This Row],[Adj Open]]</f>
        <v>-1.2247400188131223</v>
      </c>
      <c r="K8644" s="50">
        <v>156891</v>
      </c>
    </row>
    <row r="8645" spans="1:11" x14ac:dyDescent="0.3">
      <c r="A8645" s="51" t="str">
        <f t="shared" si="140"/>
        <v>HNR1.DE</v>
      </c>
      <c r="B8645" s="52" t="s">
        <v>141</v>
      </c>
      <c r="C8645" s="50" t="s">
        <v>4510</v>
      </c>
      <c r="D8645" s="50">
        <f>DAX__2019_2020__33[[#This Row],[Open]]*(DAX__2019_2020__33[[#This Row],[Adj Close]]/DAX__2019_2020__33[[#This Row],[Close]])</f>
        <v>118.328362</v>
      </c>
      <c r="E8645" s="50" t="s">
        <v>4465</v>
      </c>
      <c r="F8645" s="50" t="s">
        <v>12327</v>
      </c>
      <c r="G8645" s="50" t="s">
        <v>4510</v>
      </c>
      <c r="H8645" s="50" t="s">
        <v>21580</v>
      </c>
      <c r="I8645" s="50">
        <f>(DAX__2019_2020__33[[#This Row],[Adj Close]]-DAX__2019_2020__33[[#This Row],[Adj Open]])/DAX__2019_2020__33[[#This Row],[Adj Open]]</f>
        <v>0</v>
      </c>
      <c r="J8645" s="50">
        <f>DAX__2019_2020__33[[#This Row],[Adj Close]]-DAX__2019_2020__33[[#This Row],[Adj Open]]</f>
        <v>0</v>
      </c>
      <c r="K8645" s="50">
        <v>139350</v>
      </c>
    </row>
    <row r="8646" spans="1:11" x14ac:dyDescent="0.3">
      <c r="A8646" s="51" t="str">
        <f t="shared" si="140"/>
        <v>HNR1.DE</v>
      </c>
      <c r="B8646" s="52" t="s">
        <v>142</v>
      </c>
      <c r="C8646" s="50" t="s">
        <v>4465</v>
      </c>
      <c r="D8646" s="50">
        <f>DAX__2019_2020__33[[#This Row],[Open]]*(DAX__2019_2020__33[[#This Row],[Adj Close]]/DAX__2019_2020__33[[#This Row],[Close]])</f>
        <v>118.89362126207297</v>
      </c>
      <c r="E8646" s="50" t="s">
        <v>11928</v>
      </c>
      <c r="F8646" s="50" t="s">
        <v>4510</v>
      </c>
      <c r="G8646" s="50" t="s">
        <v>4315</v>
      </c>
      <c r="H8646" s="50" t="s">
        <v>21561</v>
      </c>
      <c r="I8646" s="50">
        <f>(DAX__2019_2020__33[[#This Row],[Adj Close]]-DAX__2019_2020__33[[#This Row],[Adj Open]])/DAX__2019_2020__33[[#This Row],[Adj Open]]</f>
        <v>-3.1695246395290091E-3</v>
      </c>
      <c r="J8646" s="50">
        <f>DAX__2019_2020__33[[#This Row],[Adj Close]]-DAX__2019_2020__33[[#This Row],[Adj Open]]</f>
        <v>-0.37683626207297038</v>
      </c>
      <c r="K8646" s="50">
        <v>143195</v>
      </c>
    </row>
    <row r="8647" spans="1:11" x14ac:dyDescent="0.3">
      <c r="A8647" s="51" t="str">
        <f t="shared" si="140"/>
        <v>HNR1.DE</v>
      </c>
      <c r="B8647" s="52" t="s">
        <v>143</v>
      </c>
      <c r="C8647" s="50" t="s">
        <v>4511</v>
      </c>
      <c r="D8647" s="50">
        <f>DAX__2019_2020__33[[#This Row],[Open]]*(DAX__2019_2020__33[[#This Row],[Adj Close]]/DAX__2019_2020__33[[#This Row],[Close]])</f>
        <v>118.98784072736822</v>
      </c>
      <c r="E8647" s="50" t="s">
        <v>4890</v>
      </c>
      <c r="F8647" s="50" t="s">
        <v>4345</v>
      </c>
      <c r="G8647" s="50" t="s">
        <v>4890</v>
      </c>
      <c r="H8647" s="50" t="s">
        <v>21581</v>
      </c>
      <c r="I8647" s="50">
        <f>(DAX__2019_2020__33[[#This Row],[Adj Close]]-DAX__2019_2020__33[[#This Row],[Adj Open]])/DAX__2019_2020__33[[#This Row],[Adj Open]]</f>
        <v>3.167014968321061E-3</v>
      </c>
      <c r="J8647" s="50">
        <f>DAX__2019_2020__33[[#This Row],[Adj Close]]-DAX__2019_2020__33[[#This Row],[Adj Open]]</f>
        <v>0.37683627263177755</v>
      </c>
      <c r="K8647" s="50">
        <v>147398</v>
      </c>
    </row>
    <row r="8648" spans="1:11" x14ac:dyDescent="0.3">
      <c r="A8648" s="51" t="str">
        <f t="shared" si="140"/>
        <v>HNR1.DE</v>
      </c>
      <c r="B8648" s="52" t="s">
        <v>144</v>
      </c>
      <c r="C8648" s="50" t="s">
        <v>4439</v>
      </c>
      <c r="D8648" s="50">
        <f>DAX__2019_2020__33[[#This Row],[Open]]*(DAX__2019_2020__33[[#This Row],[Adj Close]]/DAX__2019_2020__33[[#This Row],[Close]])</f>
        <v>119.55309241098112</v>
      </c>
      <c r="E8648" s="50" t="s">
        <v>11928</v>
      </c>
      <c r="F8648" s="50" t="s">
        <v>4511</v>
      </c>
      <c r="G8648" s="50" t="s">
        <v>4376</v>
      </c>
      <c r="H8648" s="50" t="s">
        <v>21582</v>
      </c>
      <c r="I8648" s="50">
        <f>(DAX__2019_2020__33[[#This Row],[Adj Close]]-DAX__2019_2020__33[[#This Row],[Adj Open]])/DAX__2019_2020__33[[#This Row],[Adj Open]]</f>
        <v>7.8800629175714422E-4</v>
      </c>
      <c r="J8648" s="50">
        <f>DAX__2019_2020__33[[#This Row],[Adj Close]]-DAX__2019_2020__33[[#This Row],[Adj Open]]</f>
        <v>9.420858901887641E-2</v>
      </c>
      <c r="K8648" s="50">
        <v>117827</v>
      </c>
    </row>
    <row r="8649" spans="1:11" x14ac:dyDescent="0.3">
      <c r="A8649" s="51" t="str">
        <f t="shared" si="140"/>
        <v>HNR1.DE</v>
      </c>
      <c r="B8649" s="52" t="s">
        <v>145</v>
      </c>
      <c r="C8649" s="50" t="s">
        <v>4444</v>
      </c>
      <c r="D8649" s="50">
        <f>DAX__2019_2020__33[[#This Row],[Open]]*(DAX__2019_2020__33[[#This Row],[Adj Close]]/DAX__2019_2020__33[[#This Row],[Close]])</f>
        <v>120.30678272759178</v>
      </c>
      <c r="E8649" s="50" t="s">
        <v>13363</v>
      </c>
      <c r="F8649" s="50" t="s">
        <v>4376</v>
      </c>
      <c r="G8649" s="50" t="s">
        <v>4380</v>
      </c>
      <c r="H8649" s="50" t="s">
        <v>21552</v>
      </c>
      <c r="I8649" s="50">
        <f>(DAX__2019_2020__33[[#This Row],[Adj Close]]-DAX__2019_2020__33[[#This Row],[Adj Open]])/DAX__2019_2020__33[[#This Row],[Adj Open]]</f>
        <v>2.3492796166628424E-3</v>
      </c>
      <c r="J8649" s="50">
        <f>DAX__2019_2020__33[[#This Row],[Adj Close]]-DAX__2019_2020__33[[#This Row],[Adj Open]]</f>
        <v>0.2826342724082167</v>
      </c>
      <c r="K8649" s="50">
        <v>209542</v>
      </c>
    </row>
    <row r="8650" spans="1:11" x14ac:dyDescent="0.3">
      <c r="A8650" s="51" t="str">
        <f t="shared" si="140"/>
        <v>HNR1.DE</v>
      </c>
      <c r="B8650" s="52" t="s">
        <v>146</v>
      </c>
      <c r="C8650" s="50" t="s">
        <v>4386</v>
      </c>
      <c r="D8650" s="50">
        <f>DAX__2019_2020__33[[#This Row],[Open]]*(DAX__2019_2020__33[[#This Row],[Adj Close]]/DAX__2019_2020__33[[#This Row],[Close]])</f>
        <v>121.71993827027079</v>
      </c>
      <c r="E8650" s="50" t="s">
        <v>4887</v>
      </c>
      <c r="F8650" s="50" t="s">
        <v>13387</v>
      </c>
      <c r="G8650" s="50" t="s">
        <v>12252</v>
      </c>
      <c r="H8650" s="50" t="s">
        <v>21583</v>
      </c>
      <c r="I8650" s="50">
        <f>(DAX__2019_2020__33[[#This Row],[Adj Close]]-DAX__2019_2020__33[[#This Row],[Adj Open]])/DAX__2019_2020__33[[#This Row],[Adj Open]]</f>
        <v>-3.0959288644564296E-3</v>
      </c>
      <c r="J8650" s="50">
        <f>DAX__2019_2020__33[[#This Row],[Adj Close]]-DAX__2019_2020__33[[#This Row],[Adj Open]]</f>
        <v>-0.37683627027078614</v>
      </c>
      <c r="K8650" s="50">
        <v>180810</v>
      </c>
    </row>
    <row r="8651" spans="1:11" x14ac:dyDescent="0.3">
      <c r="A8651" s="51" t="str">
        <f t="shared" ref="A8651:A8714" si="141">"HNR1.DE"</f>
        <v>HNR1.DE</v>
      </c>
      <c r="B8651" s="52" t="s">
        <v>147</v>
      </c>
      <c r="C8651" s="50" t="s">
        <v>12252</v>
      </c>
      <c r="D8651" s="50">
        <f>DAX__2019_2020__33[[#This Row],[Open]]*(DAX__2019_2020__33[[#This Row],[Adj Close]]/DAX__2019_2020__33[[#This Row],[Close]])</f>
        <v>121.34309524862802</v>
      </c>
      <c r="E8651" s="50" t="s">
        <v>11938</v>
      </c>
      <c r="F8651" s="50" t="s">
        <v>12252</v>
      </c>
      <c r="G8651" s="50" t="s">
        <v>4384</v>
      </c>
      <c r="H8651" s="50" t="s">
        <v>21584</v>
      </c>
      <c r="I8651" s="50">
        <f>(DAX__2019_2020__33[[#This Row],[Adj Close]]-DAX__2019_2020__33[[#This Row],[Adj Open]])/DAX__2019_2020__33[[#This Row],[Adj Open]]</f>
        <v>8.540302596110827E-3</v>
      </c>
      <c r="J8651" s="50">
        <f>DAX__2019_2020__33[[#This Row],[Adj Close]]-DAX__2019_2020__33[[#This Row],[Adj Open]]</f>
        <v>1.0363067513719812</v>
      </c>
      <c r="K8651" s="50">
        <v>140768</v>
      </c>
    </row>
    <row r="8652" spans="1:11" x14ac:dyDescent="0.3">
      <c r="A8652" s="51" t="str">
        <f t="shared" si="141"/>
        <v>HNR1.DE</v>
      </c>
      <c r="B8652" s="52" t="s">
        <v>148</v>
      </c>
      <c r="C8652" s="50" t="s">
        <v>4880</v>
      </c>
      <c r="D8652" s="50">
        <f>DAX__2019_2020__33[[#This Row],[Open]]*(DAX__2019_2020__33[[#This Row],[Adj Close]]/DAX__2019_2020__33[[#This Row],[Close]])</f>
        <v>123.41572286792452</v>
      </c>
      <c r="E8652" s="50" t="s">
        <v>4414</v>
      </c>
      <c r="F8652" s="50" t="s">
        <v>4888</v>
      </c>
      <c r="G8652" s="50" t="s">
        <v>4648</v>
      </c>
      <c r="H8652" s="50" t="s">
        <v>21585</v>
      </c>
      <c r="I8652" s="50">
        <f>(DAX__2019_2020__33[[#This Row],[Adj Close]]-DAX__2019_2020__33[[#This Row],[Adj Open]])/DAX__2019_2020__33[[#This Row],[Adj Open]]</f>
        <v>1.1450381679389405E-2</v>
      </c>
      <c r="J8652" s="50">
        <f>DAX__2019_2020__33[[#This Row],[Adj Close]]-DAX__2019_2020__33[[#This Row],[Adj Open]]</f>
        <v>1.413157132075483</v>
      </c>
      <c r="K8652" s="50">
        <v>240237</v>
      </c>
    </row>
    <row r="8653" spans="1:11" x14ac:dyDescent="0.3">
      <c r="A8653" s="51" t="str">
        <f t="shared" si="141"/>
        <v>HNR1.DE</v>
      </c>
      <c r="B8653" s="52" t="s">
        <v>149</v>
      </c>
      <c r="C8653" s="50" t="s">
        <v>4394</v>
      </c>
      <c r="D8653" s="50">
        <f>DAX__2019_2020__33[[#This Row],[Open]]*(DAX__2019_2020__33[[#This Row],[Adj Close]]/DAX__2019_2020__33[[#This Row],[Close]])</f>
        <v>124.64046137932981</v>
      </c>
      <c r="E8653" s="50" t="s">
        <v>4869</v>
      </c>
      <c r="F8653" s="50" t="s">
        <v>4881</v>
      </c>
      <c r="G8653" s="50" t="s">
        <v>4746</v>
      </c>
      <c r="H8653" s="50" t="s">
        <v>21586</v>
      </c>
      <c r="I8653" s="50">
        <f>(DAX__2019_2020__33[[#This Row],[Adj Close]]-DAX__2019_2020__33[[#This Row],[Adj Open]])/DAX__2019_2020__33[[#This Row],[Adj Open]]</f>
        <v>-3.0234995535110059E-3</v>
      </c>
      <c r="J8653" s="50">
        <f>DAX__2019_2020__33[[#This Row],[Adj Close]]-DAX__2019_2020__33[[#This Row],[Adj Open]]</f>
        <v>-0.37685037932980947</v>
      </c>
      <c r="K8653" s="50">
        <v>151574</v>
      </c>
    </row>
    <row r="8654" spans="1:11" x14ac:dyDescent="0.3">
      <c r="A8654" s="51" t="str">
        <f t="shared" si="141"/>
        <v>HNR1.DE</v>
      </c>
      <c r="B8654" s="52" t="s">
        <v>150</v>
      </c>
      <c r="C8654" s="50" t="s">
        <v>4881</v>
      </c>
      <c r="D8654" s="50">
        <f>DAX__2019_2020__33[[#This Row],[Open]]*(DAX__2019_2020__33[[#This Row],[Adj Close]]/DAX__2019_2020__33[[#This Row],[Close]])</f>
        <v>124.07519499999999</v>
      </c>
      <c r="E8654" s="50" t="s">
        <v>4642</v>
      </c>
      <c r="F8654" s="50" t="s">
        <v>4398</v>
      </c>
      <c r="G8654" s="50" t="s">
        <v>4881</v>
      </c>
      <c r="H8654" s="50" t="s">
        <v>21587</v>
      </c>
      <c r="I8654" s="50">
        <f>(DAX__2019_2020__33[[#This Row],[Adj Close]]-DAX__2019_2020__33[[#This Row],[Adj Open]])/DAX__2019_2020__33[[#This Row],[Adj Open]]</f>
        <v>0</v>
      </c>
      <c r="J8654" s="50">
        <f>DAX__2019_2020__33[[#This Row],[Adj Close]]-DAX__2019_2020__33[[#This Row],[Adj Open]]</f>
        <v>0</v>
      </c>
      <c r="K8654" s="50">
        <v>138692</v>
      </c>
    </row>
    <row r="8655" spans="1:11" x14ac:dyDescent="0.3">
      <c r="A8655" s="51" t="str">
        <f t="shared" si="141"/>
        <v>HNR1.DE</v>
      </c>
      <c r="B8655" s="52" t="s">
        <v>151</v>
      </c>
      <c r="C8655" s="50" t="s">
        <v>4401</v>
      </c>
      <c r="D8655" s="50">
        <f>DAX__2019_2020__33[[#This Row],[Open]]*(DAX__2019_2020__33[[#This Row],[Adj Close]]/DAX__2019_2020__33[[#This Row],[Close]])</f>
        <v>124.35783252775492</v>
      </c>
      <c r="E8655" s="50" t="s">
        <v>4419</v>
      </c>
      <c r="F8655" s="50" t="s">
        <v>4888</v>
      </c>
      <c r="G8655" s="50" t="s">
        <v>4885</v>
      </c>
      <c r="H8655" s="50" t="s">
        <v>21588</v>
      </c>
      <c r="I8655" s="50">
        <f>(DAX__2019_2020__33[[#This Row],[Adj Close]]-DAX__2019_2020__33[[#This Row],[Adj Open]])/DAX__2019_2020__33[[#This Row],[Adj Open]]</f>
        <v>-4.5455000000001111E-3</v>
      </c>
      <c r="J8655" s="50">
        <f>DAX__2019_2020__33[[#This Row],[Adj Close]]-DAX__2019_2020__33[[#This Row],[Adj Open]]</f>
        <v>-0.56526852775492387</v>
      </c>
      <c r="K8655" s="50">
        <v>121400</v>
      </c>
    </row>
    <row r="8656" spans="1:11" x14ac:dyDescent="0.3">
      <c r="A8656" s="51" t="str">
        <f t="shared" si="141"/>
        <v>HNR1.DE</v>
      </c>
      <c r="B8656" s="52" t="s">
        <v>152</v>
      </c>
      <c r="C8656" s="50" t="s">
        <v>4410</v>
      </c>
      <c r="D8656" s="50">
        <f>DAX__2019_2020__33[[#This Row],[Open]]*(DAX__2019_2020__33[[#This Row],[Adj Close]]/DAX__2019_2020__33[[#This Row],[Close]])</f>
        <v>123.13309339564637</v>
      </c>
      <c r="E8656" s="50" t="s">
        <v>12009</v>
      </c>
      <c r="F8656" s="50" t="s">
        <v>11949</v>
      </c>
      <c r="G8656" s="50" t="s">
        <v>11949</v>
      </c>
      <c r="H8656" s="50" t="s">
        <v>21589</v>
      </c>
      <c r="I8656" s="50">
        <f>(DAX__2019_2020__33[[#This Row],[Adj Close]]-DAX__2019_2020__33[[#This Row],[Adj Open]])/DAX__2019_2020__33[[#This Row],[Adj Open]]</f>
        <v>-3.8255547932414934E-3</v>
      </c>
      <c r="J8656" s="50">
        <f>DAX__2019_2020__33[[#This Row],[Adj Close]]-DAX__2019_2020__33[[#This Row],[Adj Open]]</f>
        <v>-0.47105239564636747</v>
      </c>
      <c r="K8656" s="50">
        <v>143281</v>
      </c>
    </row>
    <row r="8657" spans="1:11" x14ac:dyDescent="0.3">
      <c r="A8657" s="51" t="str">
        <f t="shared" si="141"/>
        <v>HNR1.DE</v>
      </c>
      <c r="B8657" s="52" t="s">
        <v>153</v>
      </c>
      <c r="C8657" s="50" t="s">
        <v>11927</v>
      </c>
      <c r="D8657" s="50">
        <f>DAX__2019_2020__33[[#This Row],[Open]]*(DAX__2019_2020__33[[#This Row],[Adj Close]]/DAX__2019_2020__33[[#This Row],[Close]])</f>
        <v>122.5678362573783</v>
      </c>
      <c r="E8657" s="50" t="s">
        <v>4410</v>
      </c>
      <c r="F8657" s="50" t="s">
        <v>4713</v>
      </c>
      <c r="G8657" s="50" t="s">
        <v>4713</v>
      </c>
      <c r="H8657" s="50" t="s">
        <v>21590</v>
      </c>
      <c r="I8657" s="50">
        <f>(DAX__2019_2020__33[[#This Row],[Adj Close]]-DAX__2019_2020__33[[#This Row],[Adj Open]])/DAX__2019_2020__33[[#This Row],[Adj Open]]</f>
        <v>-2.3059414770511726E-3</v>
      </c>
      <c r="J8657" s="50">
        <f>DAX__2019_2020__33[[#This Row],[Adj Close]]-DAX__2019_2020__33[[#This Row],[Adj Open]]</f>
        <v>-0.28263425737830516</v>
      </c>
      <c r="K8657" s="50">
        <v>198169</v>
      </c>
    </row>
    <row r="8658" spans="1:11" x14ac:dyDescent="0.3">
      <c r="A8658" s="51" t="str">
        <f t="shared" si="141"/>
        <v>HNR1.DE</v>
      </c>
      <c r="B8658" s="52" t="s">
        <v>154</v>
      </c>
      <c r="C8658" s="50" t="s">
        <v>4713</v>
      </c>
      <c r="D8658" s="50">
        <f>DAX__2019_2020__33[[#This Row],[Open]]*(DAX__2019_2020__33[[#This Row],[Adj Close]]/DAX__2019_2020__33[[#This Row],[Close]])</f>
        <v>122.28520360869652</v>
      </c>
      <c r="E8658" s="50" t="s">
        <v>4434</v>
      </c>
      <c r="F8658" s="50" t="s">
        <v>4887</v>
      </c>
      <c r="G8658" s="50" t="s">
        <v>4623</v>
      </c>
      <c r="H8658" s="50" t="s">
        <v>21568</v>
      </c>
      <c r="I8658" s="50">
        <f>(DAX__2019_2020__33[[#This Row],[Adj Close]]-DAX__2019_2020__33[[#This Row],[Adj Open]])/DAX__2019_2020__33[[#This Row],[Adj Open]]</f>
        <v>3.8520800342354234E-3</v>
      </c>
      <c r="J8658" s="50">
        <f>DAX__2019_2020__33[[#This Row],[Adj Close]]-DAX__2019_2020__33[[#This Row],[Adj Open]]</f>
        <v>0.47105239130347343</v>
      </c>
      <c r="K8658" s="50">
        <v>129502</v>
      </c>
    </row>
    <row r="8659" spans="1:11" x14ac:dyDescent="0.3">
      <c r="A8659" s="51" t="str">
        <f t="shared" si="141"/>
        <v>HNR1.DE</v>
      </c>
      <c r="B8659" s="52" t="s">
        <v>155</v>
      </c>
      <c r="C8659" s="50" t="s">
        <v>4434</v>
      </c>
      <c r="D8659" s="50">
        <f>DAX__2019_2020__33[[#This Row],[Open]]*(DAX__2019_2020__33[[#This Row],[Adj Close]]/DAX__2019_2020__33[[#This Row],[Close]])</f>
        <v>122.85046073261523</v>
      </c>
      <c r="E8659" s="50" t="s">
        <v>4410</v>
      </c>
      <c r="F8659" s="50" t="s">
        <v>4887</v>
      </c>
      <c r="G8659" s="50" t="s">
        <v>4410</v>
      </c>
      <c r="H8659" s="50" t="s">
        <v>21567</v>
      </c>
      <c r="I8659" s="50">
        <f>(DAX__2019_2020__33[[#This Row],[Adj Close]]-DAX__2019_2020__33[[#This Row],[Adj Open]])/DAX__2019_2020__33[[#This Row],[Adj Open]]</f>
        <v>2.3006366089250575E-3</v>
      </c>
      <c r="J8659" s="50">
        <f>DAX__2019_2020__33[[#This Row],[Adj Close]]-DAX__2019_2020__33[[#This Row],[Adj Open]]</f>
        <v>0.28263426738476483</v>
      </c>
      <c r="K8659" s="50">
        <v>115954</v>
      </c>
    </row>
    <row r="8660" spans="1:11" x14ac:dyDescent="0.3">
      <c r="A8660" s="51" t="str">
        <f t="shared" si="141"/>
        <v>HNR1.DE</v>
      </c>
      <c r="B8660" s="52" t="s">
        <v>156</v>
      </c>
      <c r="C8660" s="50" t="s">
        <v>4880</v>
      </c>
      <c r="D8660" s="50">
        <f>DAX__2019_2020__33[[#This Row],[Open]]*(DAX__2019_2020__33[[#This Row],[Adj Close]]/DAX__2019_2020__33[[#This Row],[Close]])</f>
        <v>123.41572600000001</v>
      </c>
      <c r="E8660" s="50" t="s">
        <v>11939</v>
      </c>
      <c r="F8660" s="50" t="s">
        <v>12309</v>
      </c>
      <c r="G8660" s="50" t="s">
        <v>4880</v>
      </c>
      <c r="H8660" s="50" t="s">
        <v>21569</v>
      </c>
      <c r="I8660" s="50">
        <f>(DAX__2019_2020__33[[#This Row],[Adj Close]]-DAX__2019_2020__33[[#This Row],[Adj Open]])/DAX__2019_2020__33[[#This Row],[Adj Open]]</f>
        <v>0</v>
      </c>
      <c r="J8660" s="50">
        <f>DAX__2019_2020__33[[#This Row],[Adj Close]]-DAX__2019_2020__33[[#This Row],[Adj Open]]</f>
        <v>0</v>
      </c>
      <c r="K8660" s="50">
        <v>101311</v>
      </c>
    </row>
    <row r="8661" spans="1:11" x14ac:dyDescent="0.3">
      <c r="A8661" s="51" t="str">
        <f t="shared" si="141"/>
        <v>HNR1.DE</v>
      </c>
      <c r="B8661" s="52" t="s">
        <v>157</v>
      </c>
      <c r="C8661" s="50" t="s">
        <v>4756</v>
      </c>
      <c r="D8661" s="50">
        <f>DAX__2019_2020__33[[#This Row],[Open]]*(DAX__2019_2020__33[[#This Row],[Adj Close]]/DAX__2019_2020__33[[#This Row],[Close]])</f>
        <v>123.60413619745204</v>
      </c>
      <c r="E8661" s="50" t="s">
        <v>13682</v>
      </c>
      <c r="F8661" s="50" t="s">
        <v>4880</v>
      </c>
      <c r="G8661" s="50" t="s">
        <v>12240</v>
      </c>
      <c r="H8661" s="50" t="s">
        <v>21591</v>
      </c>
      <c r="I8661" s="50">
        <f>(DAX__2019_2020__33[[#This Row],[Adj Close]]-DAX__2019_2020__33[[#This Row],[Adj Open]])/DAX__2019_2020__33[[#This Row],[Adj Open]]</f>
        <v>1.8292751942669789E-2</v>
      </c>
      <c r="J8661" s="50">
        <f>DAX__2019_2020__33[[#This Row],[Adj Close]]-DAX__2019_2020__33[[#This Row],[Adj Open]]</f>
        <v>2.2610598025479618</v>
      </c>
      <c r="K8661" s="50">
        <v>163038</v>
      </c>
    </row>
    <row r="8662" spans="1:11" x14ac:dyDescent="0.3">
      <c r="A8662" s="51" t="str">
        <f t="shared" si="141"/>
        <v>HNR1.DE</v>
      </c>
      <c r="B8662" s="52" t="s">
        <v>158</v>
      </c>
      <c r="C8662" s="50" t="s">
        <v>13681</v>
      </c>
      <c r="D8662" s="50">
        <f>DAX__2019_2020__33[[#This Row],[Open]]*(DAX__2019_2020__33[[#This Row],[Adj Close]]/DAX__2019_2020__33[[#This Row],[Close]])</f>
        <v>125.58256300618946</v>
      </c>
      <c r="E8662" s="50" t="s">
        <v>13682</v>
      </c>
      <c r="F8662" s="50" t="s">
        <v>4414</v>
      </c>
      <c r="G8662" s="50" t="s">
        <v>13439</v>
      </c>
      <c r="H8662" s="50" t="s">
        <v>21592</v>
      </c>
      <c r="I8662" s="50">
        <f>(DAX__2019_2020__33[[#This Row],[Adj Close]]-DAX__2019_2020__33[[#This Row],[Adj Open]])/DAX__2019_2020__33[[#This Row],[Adj Open]]</f>
        <v>7.5012001312555095E-4</v>
      </c>
      <c r="J8662" s="50">
        <f>DAX__2019_2020__33[[#This Row],[Adj Close]]-DAX__2019_2020__33[[#This Row],[Adj Open]]</f>
        <v>9.4201993810543172E-2</v>
      </c>
      <c r="K8662" s="50">
        <v>112013</v>
      </c>
    </row>
    <row r="8663" spans="1:11" x14ac:dyDescent="0.3">
      <c r="A8663" s="51" t="str">
        <f t="shared" si="141"/>
        <v>HNR1.DE</v>
      </c>
      <c r="B8663" s="52" t="s">
        <v>159</v>
      </c>
      <c r="C8663" s="50" t="s">
        <v>12240</v>
      </c>
      <c r="D8663" s="50">
        <f>DAX__2019_2020__33[[#This Row],[Open]]*(DAX__2019_2020__33[[#This Row],[Adj Close]]/DAX__2019_2020__33[[#This Row],[Close]])</f>
        <v>125.865196</v>
      </c>
      <c r="E8663" s="50" t="s">
        <v>11955</v>
      </c>
      <c r="F8663" s="50" t="s">
        <v>4645</v>
      </c>
      <c r="G8663" s="50" t="s">
        <v>12240</v>
      </c>
      <c r="H8663" s="50" t="s">
        <v>21591</v>
      </c>
      <c r="I8663" s="50">
        <f>(DAX__2019_2020__33[[#This Row],[Adj Close]]-DAX__2019_2020__33[[#This Row],[Adj Open]])/DAX__2019_2020__33[[#This Row],[Adj Open]]</f>
        <v>0</v>
      </c>
      <c r="J8663" s="50">
        <f>DAX__2019_2020__33[[#This Row],[Adj Close]]-DAX__2019_2020__33[[#This Row],[Adj Open]]</f>
        <v>0</v>
      </c>
      <c r="K8663" s="50">
        <v>94951</v>
      </c>
    </row>
    <row r="8664" spans="1:11" x14ac:dyDescent="0.3">
      <c r="A8664" s="51" t="str">
        <f t="shared" si="141"/>
        <v>HNR1.DE</v>
      </c>
      <c r="B8664" s="52" t="s">
        <v>160</v>
      </c>
      <c r="C8664" s="50" t="s">
        <v>4688</v>
      </c>
      <c r="D8664" s="50">
        <f>DAX__2019_2020__33[[#This Row],[Open]]*(DAX__2019_2020__33[[#This Row],[Adj Close]]/DAX__2019_2020__33[[#This Row],[Close]])</f>
        <v>126.43045263241902</v>
      </c>
      <c r="E8664" s="50" t="s">
        <v>13525</v>
      </c>
      <c r="F8664" s="50" t="s">
        <v>4705</v>
      </c>
      <c r="G8664" s="50" t="s">
        <v>13525</v>
      </c>
      <c r="H8664" s="50" t="s">
        <v>21593</v>
      </c>
      <c r="I8664" s="50">
        <f>(DAX__2019_2020__33[[#This Row],[Adj Close]]-DAX__2019_2020__33[[#This Row],[Adj Open]])/DAX__2019_2020__33[[#This Row],[Adj Open]]</f>
        <v>3.7257824975957953E-3</v>
      </c>
      <c r="J8664" s="50">
        <f>DAX__2019_2020__33[[#This Row],[Adj Close]]-DAX__2019_2020__33[[#This Row],[Adj Open]]</f>
        <v>0.47105236758098101</v>
      </c>
      <c r="K8664" s="50">
        <v>160928</v>
      </c>
    </row>
    <row r="8665" spans="1:11" x14ac:dyDescent="0.3">
      <c r="A8665" s="51" t="str">
        <f t="shared" si="141"/>
        <v>HNR1.DE</v>
      </c>
      <c r="B8665" s="52" t="s">
        <v>161</v>
      </c>
      <c r="C8665" s="50" t="s">
        <v>4774</v>
      </c>
      <c r="D8665" s="50">
        <f>DAX__2019_2020__33[[#This Row],[Open]]*(DAX__2019_2020__33[[#This Row],[Adj Close]]/DAX__2019_2020__33[[#This Row],[Close]])</f>
        <v>126.71309061851852</v>
      </c>
      <c r="E8665" s="50" t="s">
        <v>4675</v>
      </c>
      <c r="F8665" s="50" t="s">
        <v>13682</v>
      </c>
      <c r="G8665" s="50" t="s">
        <v>4662</v>
      </c>
      <c r="H8665" s="50" t="s">
        <v>21594</v>
      </c>
      <c r="I8665" s="50">
        <f>(DAX__2019_2020__33[[#This Row],[Adj Close]]-DAX__2019_2020__33[[#This Row],[Adj Open]])/DAX__2019_2020__33[[#This Row],[Adj Open]]</f>
        <v>3.7174721189591345E-3</v>
      </c>
      <c r="J8665" s="50">
        <f>DAX__2019_2020__33[[#This Row],[Adj Close]]-DAX__2019_2020__33[[#This Row],[Adj Open]]</f>
        <v>0.47105238148148487</v>
      </c>
      <c r="K8665" s="50">
        <v>209721</v>
      </c>
    </row>
    <row r="8666" spans="1:11" x14ac:dyDescent="0.3">
      <c r="A8666" s="51" t="str">
        <f t="shared" si="141"/>
        <v>HNR1.DE</v>
      </c>
      <c r="B8666" s="52" t="s">
        <v>162</v>
      </c>
      <c r="C8666" s="50" t="s">
        <v>4653</v>
      </c>
      <c r="D8666" s="50">
        <f>DAX__2019_2020__33[[#This Row],[Open]]*(DAX__2019_2020__33[[#This Row],[Adj Close]]/DAX__2019_2020__33[[#This Row],[Close]])</f>
        <v>127.3725611262783</v>
      </c>
      <c r="E8666" s="50" t="s">
        <v>4675</v>
      </c>
      <c r="F8666" s="50" t="s">
        <v>13515</v>
      </c>
      <c r="G8666" s="50" t="s">
        <v>4662</v>
      </c>
      <c r="H8666" s="50" t="s">
        <v>21594</v>
      </c>
      <c r="I8666" s="50">
        <f>(DAX__2019_2020__33[[#This Row],[Adj Close]]-DAX__2019_2020__33[[#This Row],[Adj Open]])/DAX__2019_2020__33[[#This Row],[Adj Open]]</f>
        <v>-1.4792677843031962E-3</v>
      </c>
      <c r="J8666" s="50">
        <f>DAX__2019_2020__33[[#This Row],[Adj Close]]-DAX__2019_2020__33[[#This Row],[Adj Open]]</f>
        <v>-0.18841812627829313</v>
      </c>
      <c r="K8666" s="50">
        <v>147084</v>
      </c>
    </row>
    <row r="8667" spans="1:11" x14ac:dyDescent="0.3">
      <c r="A8667" s="51" t="str">
        <f t="shared" si="141"/>
        <v>HNR1.DE</v>
      </c>
      <c r="B8667" s="52" t="s">
        <v>163</v>
      </c>
      <c r="C8667" s="50" t="s">
        <v>4675</v>
      </c>
      <c r="D8667" s="50">
        <f>DAX__2019_2020__33[[#This Row],[Open]]*(DAX__2019_2020__33[[#This Row],[Adj Close]]/DAX__2019_2020__33[[#This Row],[Close]])</f>
        <v>127.56098613888888</v>
      </c>
      <c r="E8667" s="50" t="s">
        <v>4667</v>
      </c>
      <c r="F8667" s="50" t="s">
        <v>11953</v>
      </c>
      <c r="G8667" s="50" t="s">
        <v>4776</v>
      </c>
      <c r="H8667" s="50" t="s">
        <v>21595</v>
      </c>
      <c r="I8667" s="50">
        <f>(DAX__2019_2020__33[[#This Row],[Adj Close]]-DAX__2019_2020__33[[#This Row],[Adj Open]])/DAX__2019_2020__33[[#This Row],[Adj Open]]</f>
        <v>-2.2155687835554638E-3</v>
      </c>
      <c r="J8667" s="50">
        <f>DAX__2019_2020__33[[#This Row],[Adj Close]]-DAX__2019_2020__33[[#This Row],[Adj Open]]</f>
        <v>-0.28262013888887338</v>
      </c>
      <c r="K8667" s="50">
        <v>123533</v>
      </c>
    </row>
    <row r="8668" spans="1:11" x14ac:dyDescent="0.3">
      <c r="A8668" s="51" t="str">
        <f t="shared" si="141"/>
        <v>HNR1.DE</v>
      </c>
      <c r="B8668" s="52" t="s">
        <v>164</v>
      </c>
      <c r="C8668" s="50" t="s">
        <v>4787</v>
      </c>
      <c r="D8668" s="50">
        <f>DAX__2019_2020__33[[#This Row],[Open]]*(DAX__2019_2020__33[[#This Row],[Adj Close]]/DAX__2019_2020__33[[#This Row],[Close]])</f>
        <v>128.12624725408065</v>
      </c>
      <c r="E8668" s="50" t="s">
        <v>4787</v>
      </c>
      <c r="F8668" s="50" t="s">
        <v>4773</v>
      </c>
      <c r="G8668" s="50" t="s">
        <v>4667</v>
      </c>
      <c r="H8668" s="50" t="s">
        <v>21596</v>
      </c>
      <c r="I8668" s="50">
        <f>(DAX__2019_2020__33[[#This Row],[Adj Close]]-DAX__2019_2020__33[[#This Row],[Adj Open]])/DAX__2019_2020__33[[#This Row],[Adj Open]]</f>
        <v>-2.2059044117648295E-3</v>
      </c>
      <c r="J8668" s="50">
        <f>DAX__2019_2020__33[[#This Row],[Adj Close]]-DAX__2019_2020__33[[#This Row],[Adj Open]]</f>
        <v>-0.28263425408064791</v>
      </c>
      <c r="K8668" s="50">
        <v>139455</v>
      </c>
    </row>
    <row r="8669" spans="1:11" x14ac:dyDescent="0.3">
      <c r="A8669" s="51" t="str">
        <f t="shared" si="141"/>
        <v>HNR1.DE</v>
      </c>
      <c r="B8669" s="52" t="s">
        <v>165</v>
      </c>
      <c r="C8669" s="50" t="s">
        <v>14036</v>
      </c>
      <c r="D8669" s="50">
        <f>DAX__2019_2020__33[[#This Row],[Open]]*(DAX__2019_2020__33[[#This Row],[Adj Close]]/DAX__2019_2020__33[[#This Row],[Close]])</f>
        <v>125.77098536924044</v>
      </c>
      <c r="E8669" s="50" t="s">
        <v>4773</v>
      </c>
      <c r="F8669" s="50" t="s">
        <v>14036</v>
      </c>
      <c r="G8669" s="50" t="s">
        <v>4830</v>
      </c>
      <c r="H8669" s="50" t="s">
        <v>21597</v>
      </c>
      <c r="I8669" s="50">
        <f>(DAX__2019_2020__33[[#This Row],[Adj Close]]-DAX__2019_2020__33[[#This Row],[Adj Open]])/DAX__2019_2020__33[[#This Row],[Adj Open]]</f>
        <v>6.7415280898875472E-3</v>
      </c>
      <c r="J8669" s="50">
        <f>DAX__2019_2020__33[[#This Row],[Adj Close]]-DAX__2019_2020__33[[#This Row],[Adj Open]]</f>
        <v>0.84788863075957011</v>
      </c>
      <c r="K8669" s="50">
        <v>194206</v>
      </c>
    </row>
    <row r="8670" spans="1:11" x14ac:dyDescent="0.3">
      <c r="A8670" s="51" t="str">
        <f t="shared" si="141"/>
        <v>HNR1.DE</v>
      </c>
      <c r="B8670" s="52" t="s">
        <v>166</v>
      </c>
      <c r="C8670" s="50" t="s">
        <v>4830</v>
      </c>
      <c r="D8670" s="50">
        <f>DAX__2019_2020__33[[#This Row],[Open]]*(DAX__2019_2020__33[[#This Row],[Adj Close]]/DAX__2019_2020__33[[#This Row],[Close]])</f>
        <v>126.61887008941508</v>
      </c>
      <c r="E8670" s="50" t="s">
        <v>4774</v>
      </c>
      <c r="F8670" s="50" t="s">
        <v>4641</v>
      </c>
      <c r="G8670" s="50" t="s">
        <v>4869</v>
      </c>
      <c r="H8670" s="50" t="s">
        <v>21598</v>
      </c>
      <c r="I8670" s="50">
        <f>(DAX__2019_2020__33[[#This Row],[Adj Close]]-DAX__2019_2020__33[[#This Row],[Adj Open]])/DAX__2019_2020__33[[#This Row],[Adj Open]]</f>
        <v>-1.190469547193582E-2</v>
      </c>
      <c r="J8670" s="50">
        <f>DAX__2019_2020__33[[#This Row],[Adj Close]]-DAX__2019_2020__33[[#This Row],[Adj Open]]</f>
        <v>-1.5073590894150897</v>
      </c>
      <c r="K8670" s="50">
        <v>183771</v>
      </c>
    </row>
    <row r="8671" spans="1:11" x14ac:dyDescent="0.3">
      <c r="A8671" s="51" t="str">
        <f t="shared" si="141"/>
        <v>HNR1.DE</v>
      </c>
      <c r="B8671" s="52" t="s">
        <v>167</v>
      </c>
      <c r="C8671" s="50" t="s">
        <v>4645</v>
      </c>
      <c r="D8671" s="50">
        <f>DAX__2019_2020__33[[#This Row],[Open]]*(DAX__2019_2020__33[[#This Row],[Adj Close]]/DAX__2019_2020__33[[#This Row],[Close]])</f>
        <v>125.20572260005545</v>
      </c>
      <c r="E8671" s="50" t="s">
        <v>12240</v>
      </c>
      <c r="F8671" s="50" t="s">
        <v>4746</v>
      </c>
      <c r="G8671" s="50" t="s">
        <v>13681</v>
      </c>
      <c r="H8671" s="50" t="s">
        <v>21599</v>
      </c>
      <c r="I8671" s="50">
        <f>(DAX__2019_2020__33[[#This Row],[Adj Close]]-DAX__2019_2020__33[[#This Row],[Adj Open]])/DAX__2019_2020__33[[#This Row],[Adj Open]]</f>
        <v>3.0098496467954364E-3</v>
      </c>
      <c r="J8671" s="50">
        <f>DAX__2019_2020__33[[#This Row],[Adj Close]]-DAX__2019_2020__33[[#This Row],[Adj Open]]</f>
        <v>0.37685039994454428</v>
      </c>
      <c r="K8671" s="50">
        <v>111195</v>
      </c>
    </row>
    <row r="8672" spans="1:11" x14ac:dyDescent="0.3">
      <c r="A8672" s="51" t="str">
        <f t="shared" si="141"/>
        <v>HNR1.DE</v>
      </c>
      <c r="B8672" s="52" t="s">
        <v>168</v>
      </c>
      <c r="C8672" s="50" t="s">
        <v>4419</v>
      </c>
      <c r="D8672" s="50">
        <f>DAX__2019_2020__33[[#This Row],[Open]]*(DAX__2019_2020__33[[#This Row],[Adj Close]]/DAX__2019_2020__33[[#This Row],[Close]])</f>
        <v>124.45204325545055</v>
      </c>
      <c r="E8672" s="50" t="s">
        <v>4414</v>
      </c>
      <c r="F8672" s="50" t="s">
        <v>11938</v>
      </c>
      <c r="G8672" s="50" t="s">
        <v>4746</v>
      </c>
      <c r="H8672" s="50" t="s">
        <v>21586</v>
      </c>
      <c r="I8672" s="50">
        <f>(DAX__2019_2020__33[[#This Row],[Adj Close]]-DAX__2019_2020__33[[#This Row],[Adj Open]])/DAX__2019_2020__33[[#This Row],[Adj Open]]</f>
        <v>-1.5140953135158554E-3</v>
      </c>
      <c r="J8672" s="50">
        <f>DAX__2019_2020__33[[#This Row],[Adj Close]]-DAX__2019_2020__33[[#This Row],[Adj Open]]</f>
        <v>-0.1884322554505502</v>
      </c>
      <c r="K8672" s="50">
        <v>122084</v>
      </c>
    </row>
    <row r="8673" spans="1:11" x14ac:dyDescent="0.3">
      <c r="A8673" s="51" t="str">
        <f t="shared" si="141"/>
        <v>HNR1.DE</v>
      </c>
      <c r="B8673" s="52" t="s">
        <v>169</v>
      </c>
      <c r="C8673" s="50" t="s">
        <v>4705</v>
      </c>
      <c r="D8673" s="50">
        <f>DAX__2019_2020__33[[#This Row],[Open]]*(DAX__2019_2020__33[[#This Row],[Adj Close]]/DAX__2019_2020__33[[#This Row],[Close]])</f>
        <v>125.29992751647031</v>
      </c>
      <c r="E8673" s="50" t="s">
        <v>4686</v>
      </c>
      <c r="F8673" s="50" t="s">
        <v>4705</v>
      </c>
      <c r="G8673" s="50" t="s">
        <v>12240</v>
      </c>
      <c r="H8673" s="50" t="s">
        <v>21591</v>
      </c>
      <c r="I8673" s="50">
        <f>(DAX__2019_2020__33[[#This Row],[Adj Close]]-DAX__2019_2020__33[[#This Row],[Adj Open]])/DAX__2019_2020__33[[#This Row],[Adj Open]]</f>
        <v>4.511323308270785E-3</v>
      </c>
      <c r="J8673" s="50">
        <f>DAX__2019_2020__33[[#This Row],[Adj Close]]-DAX__2019_2020__33[[#This Row],[Adj Open]]</f>
        <v>0.56526848352969239</v>
      </c>
      <c r="K8673" s="50">
        <v>229474</v>
      </c>
    </row>
    <row r="8674" spans="1:11" x14ac:dyDescent="0.3">
      <c r="A8674" s="51" t="str">
        <f t="shared" si="141"/>
        <v>HNR1.DE</v>
      </c>
      <c r="B8674" s="52" t="s">
        <v>170</v>
      </c>
      <c r="C8674" s="50" t="s">
        <v>4771</v>
      </c>
      <c r="D8674" s="50">
        <f>DAX__2019_2020__33[[#This Row],[Open]]*(DAX__2019_2020__33[[#This Row],[Adj Close]]/DAX__2019_2020__33[[#This Row],[Close]])</f>
        <v>126.05362691571679</v>
      </c>
      <c r="E8674" s="50" t="s">
        <v>13521</v>
      </c>
      <c r="F8674" s="50" t="s">
        <v>4769</v>
      </c>
      <c r="G8674" s="50" t="s">
        <v>4776</v>
      </c>
      <c r="H8674" s="50" t="s">
        <v>21595</v>
      </c>
      <c r="I8674" s="50">
        <f>(DAX__2019_2020__33[[#This Row],[Adj Close]]-DAX__2019_2020__33[[#This Row],[Adj Open]])/DAX__2019_2020__33[[#This Row],[Adj Open]]</f>
        <v>9.7160162246034514E-3</v>
      </c>
      <c r="J8674" s="50">
        <f>DAX__2019_2020__33[[#This Row],[Adj Close]]-DAX__2019_2020__33[[#This Row],[Adj Open]]</f>
        <v>1.2247390842832147</v>
      </c>
      <c r="K8674" s="50">
        <v>230264</v>
      </c>
    </row>
    <row r="8675" spans="1:11" x14ac:dyDescent="0.3">
      <c r="A8675" s="51" t="str">
        <f t="shared" si="141"/>
        <v>HNR1.DE</v>
      </c>
      <c r="B8675" s="52" t="s">
        <v>171</v>
      </c>
      <c r="C8675" s="50" t="s">
        <v>4887</v>
      </c>
      <c r="D8675" s="50">
        <f>DAX__2019_2020__33[[#This Row],[Open]]*(DAX__2019_2020__33[[#This Row],[Adj Close]]/DAX__2019_2020__33[[#This Row],[Close]])</f>
        <v>123.46763560973743</v>
      </c>
      <c r="E8675" s="50" t="s">
        <v>4635</v>
      </c>
      <c r="F8675" s="50" t="s">
        <v>4471</v>
      </c>
      <c r="G8675" s="50" t="s">
        <v>4462</v>
      </c>
      <c r="H8675" s="50" t="s">
        <v>21600</v>
      </c>
      <c r="I8675" s="50">
        <f>(DAX__2019_2020__33[[#This Row],[Adj Close]]-DAX__2019_2020__33[[#This Row],[Adj Open]])/DAX__2019_2020__33[[#This Row],[Adj Open]]</f>
        <v>-2.3148208804866902E-2</v>
      </c>
      <c r="J8675" s="50">
        <f>DAX__2019_2020__33[[#This Row],[Adj Close]]-DAX__2019_2020__33[[#This Row],[Adj Open]]</f>
        <v>-2.8580546097374224</v>
      </c>
      <c r="K8675" s="50">
        <v>250172</v>
      </c>
    </row>
    <row r="8676" spans="1:11" x14ac:dyDescent="0.3">
      <c r="A8676" s="51" t="str">
        <f t="shared" si="141"/>
        <v>HNR1.DE</v>
      </c>
      <c r="B8676" s="52" t="s">
        <v>172</v>
      </c>
      <c r="C8676" s="50" t="s">
        <v>12542</v>
      </c>
      <c r="D8676" s="50">
        <f>DAX__2019_2020__33[[#This Row],[Open]]*(DAX__2019_2020__33[[#This Row],[Adj Close]]/DAX__2019_2020__33[[#This Row],[Close]])</f>
        <v>121.37173507549973</v>
      </c>
      <c r="E8676" s="50" t="s">
        <v>4887</v>
      </c>
      <c r="F8676" s="50" t="s">
        <v>11946</v>
      </c>
      <c r="G8676" s="50" t="s">
        <v>4874</v>
      </c>
      <c r="H8676" s="50" t="s">
        <v>21601</v>
      </c>
      <c r="I8676" s="50">
        <f>(DAX__2019_2020__33[[#This Row],[Adj Close]]-DAX__2019_2020__33[[#This Row],[Adj Open]])/DAX__2019_2020__33[[#This Row],[Adj Open]]</f>
        <v>1.1773877366187048E-2</v>
      </c>
      <c r="J8676" s="50">
        <f>DAX__2019_2020__33[[#This Row],[Adj Close]]-DAX__2019_2020__33[[#This Row],[Adj Open]]</f>
        <v>1.4290159245002769</v>
      </c>
      <c r="K8676" s="50">
        <v>348129</v>
      </c>
    </row>
    <row r="8677" spans="1:11" x14ac:dyDescent="0.3">
      <c r="A8677" s="51" t="str">
        <f t="shared" si="141"/>
        <v>HNR1.DE</v>
      </c>
      <c r="B8677" s="52" t="s">
        <v>173</v>
      </c>
      <c r="C8677" s="50" t="s">
        <v>4739</v>
      </c>
      <c r="D8677" s="50">
        <f>DAX__2019_2020__33[[#This Row],[Open]]*(DAX__2019_2020__33[[#This Row],[Adj Close]]/DAX__2019_2020__33[[#This Row],[Close]])</f>
        <v>123.18182928897899</v>
      </c>
      <c r="E8677" s="50" t="s">
        <v>13413</v>
      </c>
      <c r="F8677" s="50" t="s">
        <v>11918</v>
      </c>
      <c r="G8677" s="50" t="s">
        <v>4442</v>
      </c>
      <c r="H8677" s="50" t="s">
        <v>21602</v>
      </c>
      <c r="I8677" s="50">
        <f>(DAX__2019_2020__33[[#This Row],[Adj Close]]-DAX__2019_2020__33[[#This Row],[Adj Open]])/DAX__2019_2020__33[[#This Row],[Adj Open]]</f>
        <v>-8.5073934607720163E-3</v>
      </c>
      <c r="J8677" s="50">
        <f>DAX__2019_2020__33[[#This Row],[Adj Close]]-DAX__2019_2020__33[[#This Row],[Adj Open]]</f>
        <v>-1.0479562889789946</v>
      </c>
      <c r="K8677" s="50">
        <v>175521</v>
      </c>
    </row>
    <row r="8678" spans="1:11" x14ac:dyDescent="0.3">
      <c r="A8678" s="51" t="str">
        <f t="shared" si="141"/>
        <v>HNR1.DE</v>
      </c>
      <c r="B8678" s="52" t="s">
        <v>174</v>
      </c>
      <c r="C8678" s="50" t="s">
        <v>4371</v>
      </c>
      <c r="D8678" s="50">
        <f>DAX__2019_2020__33[[#This Row],[Open]]*(DAX__2019_2020__33[[#This Row],[Adj Close]]/DAX__2019_2020__33[[#This Row],[Close]])</f>
        <v>121.56226436589414</v>
      </c>
      <c r="E8678" s="50" t="s">
        <v>11938</v>
      </c>
      <c r="F8678" s="50" t="s">
        <v>4371</v>
      </c>
      <c r="G8678" s="50" t="s">
        <v>11938</v>
      </c>
      <c r="H8678" s="50" t="s">
        <v>21603</v>
      </c>
      <c r="I8678" s="50">
        <f>(DAX__2019_2020__33[[#This Row],[Adj Close]]-DAX__2019_2020__33[[#This Row],[Adj Open]])/DAX__2019_2020__33[[#This Row],[Adj Open]]</f>
        <v>2.3511034851270287E-2</v>
      </c>
      <c r="J8678" s="50">
        <f>DAX__2019_2020__33[[#This Row],[Adj Close]]-DAX__2019_2020__33[[#This Row],[Adj Open]]</f>
        <v>2.8580546341058692</v>
      </c>
      <c r="K8678" s="50">
        <v>220045</v>
      </c>
    </row>
    <row r="8679" spans="1:11" x14ac:dyDescent="0.3">
      <c r="A8679" s="51" t="str">
        <f t="shared" si="141"/>
        <v>HNR1.DE</v>
      </c>
      <c r="B8679" s="52" t="s">
        <v>175</v>
      </c>
      <c r="C8679" s="50" t="s">
        <v>4885</v>
      </c>
      <c r="D8679" s="50">
        <f>DAX__2019_2020__33[[#This Row],[Open]]*(DAX__2019_2020__33[[#This Row],[Adj Close]]/DAX__2019_2020__33[[#This Row],[Close]])</f>
        <v>125.18245124957771</v>
      </c>
      <c r="E8679" s="50" t="s">
        <v>11955</v>
      </c>
      <c r="F8679" s="50" t="s">
        <v>11938</v>
      </c>
      <c r="G8679" s="50" t="s">
        <v>11955</v>
      </c>
      <c r="H8679" s="50" t="s">
        <v>21604</v>
      </c>
      <c r="I8679" s="50">
        <f>(DAX__2019_2020__33[[#This Row],[Adj Close]]-DAX__2019_2020__33[[#This Row],[Adj Open]])/DAX__2019_2020__33[[#This Row],[Adj Open]]</f>
        <v>1.9786956763483601E-2</v>
      </c>
      <c r="J8679" s="50">
        <f>DAX__2019_2020__33[[#This Row],[Adj Close]]-DAX__2019_2020__33[[#This Row],[Adj Open]]</f>
        <v>2.4769797504222879</v>
      </c>
      <c r="K8679" s="50">
        <v>262996</v>
      </c>
    </row>
    <row r="8680" spans="1:11" x14ac:dyDescent="0.3">
      <c r="A8680" s="51" t="str">
        <f t="shared" si="141"/>
        <v>HNR1.DE</v>
      </c>
      <c r="B8680" s="52" t="s">
        <v>176</v>
      </c>
      <c r="C8680" s="50" t="s">
        <v>12240</v>
      </c>
      <c r="D8680" s="50">
        <f>DAX__2019_2020__33[[#This Row],[Open]]*(DAX__2019_2020__33[[#This Row],[Adj Close]]/DAX__2019_2020__33[[#This Row],[Close]])</f>
        <v>127.278369299171</v>
      </c>
      <c r="E8680" s="50" t="s">
        <v>4803</v>
      </c>
      <c r="F8680" s="50" t="s">
        <v>13439</v>
      </c>
      <c r="G8680" s="50" t="s">
        <v>13438</v>
      </c>
      <c r="H8680" s="50" t="s">
        <v>21605</v>
      </c>
      <c r="I8680" s="50">
        <f>(DAX__2019_2020__33[[#This Row],[Adj Close]]-DAX__2019_2020__33[[#This Row],[Adj Open]])/DAX__2019_2020__33[[#This Row],[Adj Open]]</f>
        <v>2.3952072277601554E-2</v>
      </c>
      <c r="J8680" s="50">
        <f>DAX__2019_2020__33[[#This Row],[Adj Close]]-DAX__2019_2020__33[[#This Row],[Adj Open]]</f>
        <v>3.0485807008290067</v>
      </c>
      <c r="K8680" s="50">
        <v>285047</v>
      </c>
    </row>
    <row r="8681" spans="1:11" x14ac:dyDescent="0.3">
      <c r="A8681" s="51" t="str">
        <f t="shared" si="141"/>
        <v>HNR1.DE</v>
      </c>
      <c r="B8681" s="52" t="s">
        <v>177</v>
      </c>
      <c r="C8681" s="50" t="s">
        <v>4816</v>
      </c>
      <c r="D8681" s="50">
        <f>DAX__2019_2020__33[[#This Row],[Open]]*(DAX__2019_2020__33[[#This Row],[Adj Close]]/DAX__2019_2020__33[[#This Row],[Close]])</f>
        <v>130.8985429611208</v>
      </c>
      <c r="E8681" s="50" t="s">
        <v>13534</v>
      </c>
      <c r="F8681" s="50" t="s">
        <v>4667</v>
      </c>
      <c r="G8681" s="50" t="s">
        <v>13527</v>
      </c>
      <c r="H8681" s="50" t="s">
        <v>21606</v>
      </c>
      <c r="I8681" s="50">
        <f>(DAX__2019_2020__33[[#This Row],[Adj Close]]-DAX__2019_2020__33[[#This Row],[Adj Open]])/DAX__2019_2020__33[[#This Row],[Adj Open]]</f>
        <v>-8.0057572637156245E-3</v>
      </c>
      <c r="J8681" s="50">
        <f>DAX__2019_2020__33[[#This Row],[Adj Close]]-DAX__2019_2020__33[[#This Row],[Adj Open]]</f>
        <v>-1.0479419611207845</v>
      </c>
      <c r="K8681" s="50">
        <v>173070</v>
      </c>
    </row>
    <row r="8682" spans="1:11" x14ac:dyDescent="0.3">
      <c r="A8682" s="51" t="str">
        <f t="shared" si="141"/>
        <v>HNR1.DE</v>
      </c>
      <c r="B8682" s="52" t="s">
        <v>178</v>
      </c>
      <c r="C8682" s="50" t="s">
        <v>12025</v>
      </c>
      <c r="D8682" s="50">
        <f>DAX__2019_2020__33[[#This Row],[Open]]*(DAX__2019_2020__33[[#This Row],[Adj Close]]/DAX__2019_2020__33[[#This Row],[Close]])</f>
        <v>130.23166643777418</v>
      </c>
      <c r="E8682" s="50" t="s">
        <v>12119</v>
      </c>
      <c r="F8682" s="50" t="s">
        <v>4774</v>
      </c>
      <c r="G8682" s="50" t="s">
        <v>4653</v>
      </c>
      <c r="H8682" s="50" t="s">
        <v>21607</v>
      </c>
      <c r="I8682" s="50">
        <f>(DAX__2019_2020__33[[#This Row],[Adj Close]]-DAX__2019_2020__33[[#This Row],[Adj Open]])/DAX__2019_2020__33[[#This Row],[Adj Open]]</f>
        <v>-1.0972933671681079E-2</v>
      </c>
      <c r="J8682" s="50">
        <f>DAX__2019_2020__33[[#This Row],[Adj Close]]-DAX__2019_2020__33[[#This Row],[Adj Open]]</f>
        <v>-1.4290234377741911</v>
      </c>
      <c r="K8682" s="50">
        <v>146831</v>
      </c>
    </row>
    <row r="8683" spans="1:11" x14ac:dyDescent="0.3">
      <c r="A8683" s="51" t="str">
        <f t="shared" si="141"/>
        <v>HNR1.DE</v>
      </c>
      <c r="B8683" s="52" t="s">
        <v>179</v>
      </c>
      <c r="C8683" s="50" t="s">
        <v>4653</v>
      </c>
      <c r="D8683" s="50">
        <f>DAX__2019_2020__33[[#This Row],[Open]]*(DAX__2019_2020__33[[#This Row],[Adj Close]]/DAX__2019_2020__33[[#This Row],[Close]])</f>
        <v>128.80264299999999</v>
      </c>
      <c r="E8683" s="50" t="s">
        <v>12025</v>
      </c>
      <c r="F8683" s="50" t="s">
        <v>4773</v>
      </c>
      <c r="G8683" s="50" t="s">
        <v>4653</v>
      </c>
      <c r="H8683" s="50" t="s">
        <v>21607</v>
      </c>
      <c r="I8683" s="50">
        <f>(DAX__2019_2020__33[[#This Row],[Adj Close]]-DAX__2019_2020__33[[#This Row],[Adj Open]])/DAX__2019_2020__33[[#This Row],[Adj Open]]</f>
        <v>0</v>
      </c>
      <c r="J8683" s="50">
        <f>DAX__2019_2020__33[[#This Row],[Adj Close]]-DAX__2019_2020__33[[#This Row],[Adj Open]]</f>
        <v>0</v>
      </c>
      <c r="K8683" s="50">
        <v>179863</v>
      </c>
    </row>
    <row r="8684" spans="1:11" x14ac:dyDescent="0.3">
      <c r="A8684" s="51" t="str">
        <f t="shared" si="141"/>
        <v>HNR1.DE</v>
      </c>
      <c r="B8684" s="52" t="s">
        <v>180</v>
      </c>
      <c r="C8684" s="50" t="s">
        <v>4688</v>
      </c>
      <c r="D8684" s="50">
        <f>DAX__2019_2020__33[[#This Row],[Open]]*(DAX__2019_2020__33[[#This Row],[Adj Close]]/DAX__2019_2020__33[[#This Row],[Close]])</f>
        <v>127.84995493460997</v>
      </c>
      <c r="E8684" s="50" t="s">
        <v>4667</v>
      </c>
      <c r="F8684" s="50" t="s">
        <v>4771</v>
      </c>
      <c r="G8684" s="50" t="s">
        <v>11953</v>
      </c>
      <c r="H8684" s="50" t="s">
        <v>21608</v>
      </c>
      <c r="I8684" s="50">
        <f>(DAX__2019_2020__33[[#This Row],[Adj Close]]-DAX__2019_2020__33[[#This Row],[Adj Open]])/DAX__2019_2020__33[[#This Row],[Adj Open]]</f>
        <v>4.4709837065049574E-3</v>
      </c>
      <c r="J8684" s="50">
        <f>DAX__2019_2020__33[[#This Row],[Adj Close]]-DAX__2019_2020__33[[#This Row],[Adj Open]]</f>
        <v>0.57161506539003426</v>
      </c>
      <c r="K8684" s="50">
        <v>192506</v>
      </c>
    </row>
    <row r="8685" spans="1:11" x14ac:dyDescent="0.3">
      <c r="A8685" s="51" t="str">
        <f t="shared" si="141"/>
        <v>HNR1.DE</v>
      </c>
      <c r="B8685" s="52" t="s">
        <v>181</v>
      </c>
      <c r="C8685" s="50" t="s">
        <v>4771</v>
      </c>
      <c r="D8685" s="50">
        <f>DAX__2019_2020__33[[#This Row],[Open]]*(DAX__2019_2020__33[[#This Row],[Adj Close]]/DAX__2019_2020__33[[#This Row],[Close]])</f>
        <v>127.4689055726539</v>
      </c>
      <c r="E8685" s="50" t="s">
        <v>13525</v>
      </c>
      <c r="F8685" s="50" t="s">
        <v>4769</v>
      </c>
      <c r="G8685" s="50" t="s">
        <v>14036</v>
      </c>
      <c r="H8685" s="50" t="s">
        <v>21609</v>
      </c>
      <c r="I8685" s="50">
        <f>(DAX__2019_2020__33[[#This Row],[Adj Close]]-DAX__2019_2020__33[[#This Row],[Adj Open]])/DAX__2019_2020__33[[#This Row],[Adj Open]]</f>
        <v>-2.2421748376194499E-3</v>
      </c>
      <c r="J8685" s="50">
        <f>DAX__2019_2020__33[[#This Row],[Adj Close]]-DAX__2019_2020__33[[#This Row],[Adj Open]]</f>
        <v>-0.28580757265389423</v>
      </c>
      <c r="K8685" s="50">
        <v>156321</v>
      </c>
    </row>
    <row r="8686" spans="1:11" x14ac:dyDescent="0.3">
      <c r="A8686" s="51" t="str">
        <f t="shared" si="141"/>
        <v>HNR1.DE</v>
      </c>
      <c r="B8686" s="52" t="s">
        <v>182</v>
      </c>
      <c r="C8686" s="50" t="s">
        <v>4771</v>
      </c>
      <c r="D8686" s="50">
        <f>DAX__2019_2020__33[[#This Row],[Open]]*(DAX__2019_2020__33[[#This Row],[Adj Close]]/DAX__2019_2020__33[[#This Row],[Close]])</f>
        <v>127.46890060568397</v>
      </c>
      <c r="E8686" s="50" t="s">
        <v>4675</v>
      </c>
      <c r="F8686" s="50" t="s">
        <v>4771</v>
      </c>
      <c r="G8686" s="50" t="s">
        <v>13525</v>
      </c>
      <c r="H8686" s="50" t="s">
        <v>21610</v>
      </c>
      <c r="I8686" s="50">
        <f>(DAX__2019_2020__33[[#This Row],[Adj Close]]-DAX__2019_2020__33[[#This Row],[Adj Open]])/DAX__2019_2020__33[[#This Row],[Adj Open]]</f>
        <v>6.7264124052373456E-3</v>
      </c>
      <c r="J8686" s="50">
        <f>DAX__2019_2020__33[[#This Row],[Adj Close]]-DAX__2019_2020__33[[#This Row],[Adj Open]]</f>
        <v>0.85740839431603888</v>
      </c>
      <c r="K8686" s="50">
        <v>155286</v>
      </c>
    </row>
    <row r="8687" spans="1:11" x14ac:dyDescent="0.3">
      <c r="A8687" s="51" t="str">
        <f t="shared" si="141"/>
        <v>HNR1.DE</v>
      </c>
      <c r="B8687" s="52" t="s">
        <v>183</v>
      </c>
      <c r="C8687" s="50" t="s">
        <v>4675</v>
      </c>
      <c r="D8687" s="50">
        <f>DAX__2019_2020__33[[#This Row],[Open]]*(DAX__2019_2020__33[[#This Row],[Adj Close]]/DAX__2019_2020__33[[#This Row],[Close]])</f>
        <v>128.99317077515627</v>
      </c>
      <c r="E8687" s="50" t="s">
        <v>4663</v>
      </c>
      <c r="F8687" s="50" t="s">
        <v>4654</v>
      </c>
      <c r="G8687" s="50" t="s">
        <v>11953</v>
      </c>
      <c r="H8687" s="50" t="s">
        <v>21608</v>
      </c>
      <c r="I8687" s="50">
        <f>(DAX__2019_2020__33[[#This Row],[Adj Close]]-DAX__2019_2020__33[[#This Row],[Adj Open]])/DAX__2019_2020__33[[#This Row],[Adj Open]]</f>
        <v>-4.4312483499813204E-3</v>
      </c>
      <c r="J8687" s="50">
        <f>DAX__2019_2020__33[[#This Row],[Adj Close]]-DAX__2019_2020__33[[#This Row],[Adj Open]]</f>
        <v>-0.57160077515626995</v>
      </c>
      <c r="K8687" s="50">
        <v>63140</v>
      </c>
    </row>
    <row r="8688" spans="1:11" x14ac:dyDescent="0.3">
      <c r="A8688" s="51" t="str">
        <f t="shared" si="141"/>
        <v>HNR1.DE</v>
      </c>
      <c r="B8688" s="52" t="s">
        <v>184</v>
      </c>
      <c r="C8688" s="50" t="s">
        <v>4776</v>
      </c>
      <c r="D8688" s="50">
        <f>DAX__2019_2020__33[[#This Row],[Open]]*(DAX__2019_2020__33[[#This Row],[Adj Close]]/DAX__2019_2020__33[[#This Row],[Close]])</f>
        <v>128.70738811237649</v>
      </c>
      <c r="E8688" s="50" t="s">
        <v>4675</v>
      </c>
      <c r="F8688" s="50" t="s">
        <v>4771</v>
      </c>
      <c r="G8688" s="50" t="s">
        <v>4774</v>
      </c>
      <c r="H8688" s="50" t="s">
        <v>21611</v>
      </c>
      <c r="I8688" s="50">
        <f>(DAX__2019_2020__33[[#This Row],[Adj Close]]-DAX__2019_2020__33[[#This Row],[Adj Open]])/DAX__2019_2020__33[[#This Row],[Adj Open]]</f>
        <v>-4.4411989145285531E-3</v>
      </c>
      <c r="J8688" s="50">
        <f>DAX__2019_2020__33[[#This Row],[Adj Close]]-DAX__2019_2020__33[[#This Row],[Adj Open]]</f>
        <v>-0.57161511237649165</v>
      </c>
      <c r="K8688" s="50">
        <v>234967</v>
      </c>
    </row>
    <row r="8689" spans="1:11" x14ac:dyDescent="0.3">
      <c r="A8689" s="51" t="str">
        <f t="shared" si="141"/>
        <v>HNR1.DE</v>
      </c>
      <c r="B8689" s="52" t="s">
        <v>185</v>
      </c>
      <c r="C8689" s="50" t="s">
        <v>11955</v>
      </c>
      <c r="D8689" s="50">
        <f>DAX__2019_2020__33[[#This Row],[Open]]*(DAX__2019_2020__33[[#This Row],[Adj Close]]/DAX__2019_2020__33[[#This Row],[Close]])</f>
        <v>127.65944043608832</v>
      </c>
      <c r="E8689" s="50" t="s">
        <v>4830</v>
      </c>
      <c r="F8689" s="50" t="s">
        <v>4648</v>
      </c>
      <c r="G8689" s="50" t="s">
        <v>4769</v>
      </c>
      <c r="H8689" s="50" t="s">
        <v>21612</v>
      </c>
      <c r="I8689" s="50">
        <f>(DAX__2019_2020__33[[#This Row],[Adj Close]]-DAX__2019_2020__33[[#This Row],[Adj Open]])/DAX__2019_2020__33[[#This Row],[Adj Open]]</f>
        <v>-6.7163731343282459E-3</v>
      </c>
      <c r="J8689" s="50">
        <f>DAX__2019_2020__33[[#This Row],[Adj Close]]-DAX__2019_2020__33[[#This Row],[Adj Open]]</f>
        <v>-0.85740843608832051</v>
      </c>
      <c r="K8689" s="50">
        <v>175154</v>
      </c>
    </row>
    <row r="8690" spans="1:11" x14ac:dyDescent="0.3">
      <c r="A8690" s="51" t="str">
        <f t="shared" si="141"/>
        <v>HNR1.DE</v>
      </c>
      <c r="B8690" s="52" t="s">
        <v>186</v>
      </c>
      <c r="C8690" s="50" t="s">
        <v>4771</v>
      </c>
      <c r="D8690" s="50">
        <f>DAX__2019_2020__33[[#This Row],[Open]]*(DAX__2019_2020__33[[#This Row],[Adj Close]]/DAX__2019_2020__33[[#This Row],[Close]])</f>
        <v>127.4688935075045</v>
      </c>
      <c r="E8690" s="50" t="s">
        <v>4675</v>
      </c>
      <c r="F8690" s="50" t="s">
        <v>4771</v>
      </c>
      <c r="G8690" s="50" t="s">
        <v>4653</v>
      </c>
      <c r="H8690" s="50" t="s">
        <v>21607</v>
      </c>
      <c r="I8690" s="50">
        <f>(DAX__2019_2020__33[[#This Row],[Adj Close]]-DAX__2019_2020__33[[#This Row],[Adj Open]])/DAX__2019_2020__33[[#This Row],[Adj Open]]</f>
        <v>1.0463333098729403E-2</v>
      </c>
      <c r="J8690" s="50">
        <f>DAX__2019_2020__33[[#This Row],[Adj Close]]-DAX__2019_2020__33[[#This Row],[Adj Open]]</f>
        <v>1.3337494924954854</v>
      </c>
      <c r="K8690" s="50">
        <v>88443</v>
      </c>
    </row>
    <row r="8691" spans="1:11" x14ac:dyDescent="0.3">
      <c r="A8691" s="51" t="str">
        <f t="shared" si="141"/>
        <v>HNR1.DE</v>
      </c>
      <c r="B8691" s="52" t="s">
        <v>187</v>
      </c>
      <c r="C8691" s="50" t="s">
        <v>14036</v>
      </c>
      <c r="D8691" s="50">
        <f>DAX__2019_2020__33[[#This Row],[Open]]*(DAX__2019_2020__33[[#This Row],[Adj Close]]/DAX__2019_2020__33[[#This Row],[Close]])</f>
        <v>127.18308525744601</v>
      </c>
      <c r="E8691" s="50" t="s">
        <v>4688</v>
      </c>
      <c r="F8691" s="50" t="s">
        <v>4414</v>
      </c>
      <c r="G8691" s="50" t="s">
        <v>4688</v>
      </c>
      <c r="H8691" s="50" t="s">
        <v>21613</v>
      </c>
      <c r="I8691" s="50">
        <f>(DAX__2019_2020__33[[#This Row],[Adj Close]]-DAX__2019_2020__33[[#This Row],[Adj Open]])/DAX__2019_2020__33[[#This Row],[Adj Open]]</f>
        <v>5.2434232209738257E-3</v>
      </c>
      <c r="J8691" s="50">
        <f>DAX__2019_2020__33[[#This Row],[Adj Close]]-DAX__2019_2020__33[[#This Row],[Adj Open]]</f>
        <v>0.66687474255398627</v>
      </c>
      <c r="K8691" s="50">
        <v>199198</v>
      </c>
    </row>
    <row r="8692" spans="1:11" x14ac:dyDescent="0.3">
      <c r="A8692" s="51" t="str">
        <f t="shared" si="141"/>
        <v>HNR1.DE</v>
      </c>
      <c r="B8692" s="52" t="s">
        <v>188</v>
      </c>
      <c r="C8692" s="50" t="s">
        <v>13439</v>
      </c>
      <c r="D8692" s="50">
        <f>DAX__2019_2020__33[[#This Row],[Open]]*(DAX__2019_2020__33[[#This Row],[Adj Close]]/DAX__2019_2020__33[[#This Row],[Close]])</f>
        <v>127.08781201662408</v>
      </c>
      <c r="E8692" s="50" t="s">
        <v>4653</v>
      </c>
      <c r="F8692" s="50" t="s">
        <v>4645</v>
      </c>
      <c r="G8692" s="50" t="s">
        <v>4653</v>
      </c>
      <c r="H8692" s="50" t="s">
        <v>21607</v>
      </c>
      <c r="I8692" s="50">
        <f>(DAX__2019_2020__33[[#This Row],[Adj Close]]-DAX__2019_2020__33[[#This Row],[Adj Open]])/DAX__2019_2020__33[[#This Row],[Adj Open]]</f>
        <v>1.349327646896298E-2</v>
      </c>
      <c r="J8692" s="50">
        <f>DAX__2019_2020__33[[#This Row],[Adj Close]]-DAX__2019_2020__33[[#This Row],[Adj Open]]</f>
        <v>1.7148309833759043</v>
      </c>
      <c r="K8692" s="50">
        <v>150199</v>
      </c>
    </row>
    <row r="8693" spans="1:11" x14ac:dyDescent="0.3">
      <c r="A8693" s="51" t="str">
        <f t="shared" si="141"/>
        <v>HNR1.DE</v>
      </c>
      <c r="B8693" s="52" t="s">
        <v>189</v>
      </c>
      <c r="C8693" s="50" t="s">
        <v>4653</v>
      </c>
      <c r="D8693" s="50">
        <f>DAX__2019_2020__33[[#This Row],[Open]]*(DAX__2019_2020__33[[#This Row],[Adj Close]]/DAX__2019_2020__33[[#This Row],[Close]])</f>
        <v>128.802646080486</v>
      </c>
      <c r="E8693" s="50" t="s">
        <v>11979</v>
      </c>
      <c r="F8693" s="50" t="s">
        <v>4654</v>
      </c>
      <c r="G8693" s="50" t="s">
        <v>4849</v>
      </c>
      <c r="H8693" s="50" t="s">
        <v>21614</v>
      </c>
      <c r="I8693" s="50">
        <f>(DAX__2019_2020__33[[#This Row],[Adj Close]]-DAX__2019_2020__33[[#This Row],[Adj Open]])/DAX__2019_2020__33[[#This Row],[Adj Open]]</f>
        <v>8.8757176525677498E-3</v>
      </c>
      <c r="J8693" s="50">
        <f>DAX__2019_2020__33[[#This Row],[Adj Close]]-DAX__2019_2020__33[[#This Row],[Adj Open]]</f>
        <v>1.1432159195140059</v>
      </c>
      <c r="K8693" s="50">
        <v>183352</v>
      </c>
    </row>
    <row r="8694" spans="1:11" x14ac:dyDescent="0.3">
      <c r="A8694" s="51" t="str">
        <f t="shared" si="141"/>
        <v>HNR1.DE</v>
      </c>
      <c r="B8694" s="52" t="s">
        <v>190</v>
      </c>
      <c r="C8694" s="50" t="s">
        <v>4665</v>
      </c>
      <c r="D8694" s="50">
        <f>DAX__2019_2020__33[[#This Row],[Open]]*(DAX__2019_2020__33[[#This Row],[Adj Close]]/DAX__2019_2020__33[[#This Row],[Close]])</f>
        <v>130.51748221170985</v>
      </c>
      <c r="E8694" s="50" t="s">
        <v>12075</v>
      </c>
      <c r="F8694" s="50" t="s">
        <v>13527</v>
      </c>
      <c r="G8694" s="50" t="s">
        <v>12075</v>
      </c>
      <c r="H8694" s="50" t="s">
        <v>21615</v>
      </c>
      <c r="I8694" s="50">
        <f>(DAX__2019_2020__33[[#This Row],[Adj Close]]-DAX__2019_2020__33[[#This Row],[Adj Open]])/DAX__2019_2020__33[[#This Row],[Adj Open]]</f>
        <v>5.1094671532847524E-3</v>
      </c>
      <c r="J8694" s="50">
        <f>DAX__2019_2020__33[[#This Row],[Adj Close]]-DAX__2019_2020__33[[#This Row],[Adj Open]]</f>
        <v>0.66687478829015845</v>
      </c>
      <c r="K8694" s="50">
        <v>192474</v>
      </c>
    </row>
    <row r="8695" spans="1:11" x14ac:dyDescent="0.3">
      <c r="A8695" s="51" t="str">
        <f t="shared" si="141"/>
        <v>HNR1.DE</v>
      </c>
      <c r="B8695" s="52" t="s">
        <v>191</v>
      </c>
      <c r="C8695" s="50" t="s">
        <v>4803</v>
      </c>
      <c r="D8695" s="50">
        <f>DAX__2019_2020__33[[#This Row],[Open]]*(DAX__2019_2020__33[[#This Row],[Adj Close]]/DAX__2019_2020__33[[#This Row],[Close]])</f>
        <v>130.99382543191959</v>
      </c>
      <c r="E8695" s="50" t="s">
        <v>12121</v>
      </c>
      <c r="F8695" s="50" t="s">
        <v>12117</v>
      </c>
      <c r="G8695" s="50" t="s">
        <v>13534</v>
      </c>
      <c r="H8695" s="50" t="s">
        <v>21616</v>
      </c>
      <c r="I8695" s="50">
        <f>(DAX__2019_2020__33[[#This Row],[Adj Close]]-DAX__2019_2020__33[[#This Row],[Adj Open]])/DAX__2019_2020__33[[#This Row],[Adj Open]]</f>
        <v>2.1818400000001618E-3</v>
      </c>
      <c r="J8695" s="50">
        <f>DAX__2019_2020__33[[#This Row],[Adj Close]]-DAX__2019_2020__33[[#This Row],[Adj Open]]</f>
        <v>0.28580756808040064</v>
      </c>
      <c r="K8695" s="50">
        <v>149188</v>
      </c>
    </row>
    <row r="8696" spans="1:11" x14ac:dyDescent="0.3">
      <c r="A8696" s="51" t="str">
        <f t="shared" si="141"/>
        <v>HNR1.DE</v>
      </c>
      <c r="B8696" s="52" t="s">
        <v>192</v>
      </c>
      <c r="C8696" s="50" t="s">
        <v>11978</v>
      </c>
      <c r="D8696" s="50">
        <f>DAX__2019_2020__33[[#This Row],[Open]]*(DAX__2019_2020__33[[#This Row],[Adj Close]]/DAX__2019_2020__33[[#This Row],[Close]])</f>
        <v>131.75595623386533</v>
      </c>
      <c r="E8696" s="50" t="s">
        <v>11973</v>
      </c>
      <c r="F8696" s="50" t="s">
        <v>11977</v>
      </c>
      <c r="G8696" s="50" t="s">
        <v>12229</v>
      </c>
      <c r="H8696" s="50" t="s">
        <v>21617</v>
      </c>
      <c r="I8696" s="50">
        <f>(DAX__2019_2020__33[[#This Row],[Adj Close]]-DAX__2019_2020__33[[#This Row],[Adj Open]])/DAX__2019_2020__33[[#This Row],[Adj Open]]</f>
        <v>9.3998768749123697E-3</v>
      </c>
      <c r="J8696" s="50">
        <f>DAX__2019_2020__33[[#This Row],[Adj Close]]-DAX__2019_2020__33[[#This Row],[Adj Open]]</f>
        <v>1.238489766134677</v>
      </c>
      <c r="K8696" s="50">
        <v>158417</v>
      </c>
    </row>
    <row r="8697" spans="1:11" x14ac:dyDescent="0.3">
      <c r="A8697" s="51" t="str">
        <f t="shared" si="141"/>
        <v>HNR1.DE</v>
      </c>
      <c r="B8697" s="52" t="s">
        <v>193</v>
      </c>
      <c r="C8697" s="50" t="s">
        <v>12109</v>
      </c>
      <c r="D8697" s="50">
        <f>DAX__2019_2020__33[[#This Row],[Open]]*(DAX__2019_2020__33[[#This Row],[Adj Close]]/DAX__2019_2020__33[[#This Row],[Close]])</f>
        <v>133.94714709195449</v>
      </c>
      <c r="E8697" s="50" t="s">
        <v>12091</v>
      </c>
      <c r="F8697" s="50" t="s">
        <v>12226</v>
      </c>
      <c r="G8697" s="50" t="s">
        <v>11973</v>
      </c>
      <c r="H8697" s="50" t="s">
        <v>21618</v>
      </c>
      <c r="I8697" s="50">
        <f>(DAX__2019_2020__33[[#This Row],[Adj Close]]-DAX__2019_2020__33[[#This Row],[Adj Open]])/DAX__2019_2020__33[[#This Row],[Adj Open]]</f>
        <v>-4.9787480094418855E-3</v>
      </c>
      <c r="J8697" s="50">
        <f>DAX__2019_2020__33[[#This Row],[Adj Close]]-DAX__2019_2020__33[[#This Row],[Adj Open]]</f>
        <v>-0.66688909195448787</v>
      </c>
      <c r="K8697" s="50">
        <v>109992</v>
      </c>
    </row>
    <row r="8698" spans="1:11" x14ac:dyDescent="0.3">
      <c r="A8698" s="51" t="str">
        <f t="shared" si="141"/>
        <v>HNR1.DE</v>
      </c>
      <c r="B8698" s="52" t="s">
        <v>194</v>
      </c>
      <c r="C8698" s="50" t="s">
        <v>12226</v>
      </c>
      <c r="D8698" s="50">
        <f>DAX__2019_2020__33[[#This Row],[Open]]*(DAX__2019_2020__33[[#This Row],[Adj Close]]/DAX__2019_2020__33[[#This Row],[Close]])</f>
        <v>133.18498984482554</v>
      </c>
      <c r="E8698" s="50" t="s">
        <v>12110</v>
      </c>
      <c r="F8698" s="50" t="s">
        <v>6559</v>
      </c>
      <c r="G8698" s="50" t="s">
        <v>12110</v>
      </c>
      <c r="H8698" s="50" t="s">
        <v>21619</v>
      </c>
      <c r="I8698" s="50">
        <f>(DAX__2019_2020__33[[#This Row],[Adj Close]]-DAX__2019_2020__33[[#This Row],[Adj Open]])/DAX__2019_2020__33[[#This Row],[Adj Open]]</f>
        <v>3.5765378345520757E-3</v>
      </c>
      <c r="J8698" s="50">
        <f>DAX__2019_2020__33[[#This Row],[Adj Close]]-DAX__2019_2020__33[[#This Row],[Adj Open]]</f>
        <v>0.47634115517445252</v>
      </c>
      <c r="K8698" s="50">
        <v>152988</v>
      </c>
    </row>
    <row r="8699" spans="1:11" x14ac:dyDescent="0.3">
      <c r="A8699" s="51" t="str">
        <f t="shared" si="141"/>
        <v>HNR1.DE</v>
      </c>
      <c r="B8699" s="52" t="s">
        <v>195</v>
      </c>
      <c r="C8699" s="50" t="s">
        <v>12226</v>
      </c>
      <c r="D8699" s="50">
        <f>DAX__2019_2020__33[[#This Row],[Open]]*(DAX__2019_2020__33[[#This Row],[Adj Close]]/DAX__2019_2020__33[[#This Row],[Close]])</f>
        <v>133.18498745397903</v>
      </c>
      <c r="E8699" s="50" t="s">
        <v>13473</v>
      </c>
      <c r="F8699" s="50" t="s">
        <v>12079</v>
      </c>
      <c r="G8699" s="50" t="s">
        <v>12072</v>
      </c>
      <c r="H8699" s="50" t="s">
        <v>21620</v>
      </c>
      <c r="I8699" s="50">
        <f>(DAX__2019_2020__33[[#This Row],[Adj Close]]-DAX__2019_2020__33[[#This Row],[Adj Open]])/DAX__2019_2020__33[[#This Row],[Adj Open]]</f>
        <v>2.1459441599582275E-3</v>
      </c>
      <c r="J8699" s="50">
        <f>DAX__2019_2020__33[[#This Row],[Adj Close]]-DAX__2019_2020__33[[#This Row],[Adj Open]]</f>
        <v>0.28580754602097613</v>
      </c>
      <c r="K8699" s="50">
        <v>122058</v>
      </c>
    </row>
    <row r="8700" spans="1:11" x14ac:dyDescent="0.3">
      <c r="A8700" s="51" t="str">
        <f t="shared" si="141"/>
        <v>HNR1.DE</v>
      </c>
      <c r="B8700" s="52" t="s">
        <v>196</v>
      </c>
      <c r="C8700" s="50" t="s">
        <v>12226</v>
      </c>
      <c r="D8700" s="50">
        <f>DAX__2019_2020__33[[#This Row],[Open]]*(DAX__2019_2020__33[[#This Row],[Adj Close]]/DAX__2019_2020__33[[#This Row],[Close]])</f>
        <v>133.1849877978112</v>
      </c>
      <c r="E8700" s="50" t="s">
        <v>21621</v>
      </c>
      <c r="F8700" s="50" t="s">
        <v>13561</v>
      </c>
      <c r="G8700" s="50" t="s">
        <v>21621</v>
      </c>
      <c r="H8700" s="50" t="s">
        <v>21622</v>
      </c>
      <c r="I8700" s="50">
        <f>(DAX__2019_2020__33[[#This Row],[Adj Close]]-DAX__2019_2020__33[[#This Row],[Adj Open]])/DAX__2019_2020__33[[#This Row],[Adj Open]]</f>
        <v>2.861187349187601E-3</v>
      </c>
      <c r="J8700" s="50">
        <f>DAX__2019_2020__33[[#This Row],[Adj Close]]-DAX__2019_2020__33[[#This Row],[Adj Open]]</f>
        <v>0.38106720218880241</v>
      </c>
      <c r="K8700" s="50">
        <v>85648</v>
      </c>
    </row>
    <row r="8701" spans="1:11" x14ac:dyDescent="0.3">
      <c r="A8701" s="51" t="str">
        <f t="shared" si="141"/>
        <v>HNR1.DE</v>
      </c>
      <c r="B8701" s="52" t="s">
        <v>197</v>
      </c>
      <c r="C8701" s="50" t="s">
        <v>12109</v>
      </c>
      <c r="D8701" s="50">
        <f>DAX__2019_2020__33[[#This Row],[Open]]*(DAX__2019_2020__33[[#This Row],[Adj Close]]/DAX__2019_2020__33[[#This Row],[Close]])</f>
        <v>133.94713140614058</v>
      </c>
      <c r="E8701" s="50" t="s">
        <v>11971</v>
      </c>
      <c r="F8701" s="50" t="s">
        <v>21621</v>
      </c>
      <c r="G8701" s="50" t="s">
        <v>12091</v>
      </c>
      <c r="H8701" s="50" t="s">
        <v>21623</v>
      </c>
      <c r="I8701" s="50">
        <f>(DAX__2019_2020__33[[#This Row],[Adj Close]]-DAX__2019_2020__33[[#This Row],[Adj Open]])/DAX__2019_2020__33[[#This Row],[Adj Open]]</f>
        <v>1.4224537088569468E-3</v>
      </c>
      <c r="J8701" s="50">
        <f>DAX__2019_2020__33[[#This Row],[Adj Close]]-DAX__2019_2020__33[[#This Row],[Adj Open]]</f>
        <v>0.19053359385941349</v>
      </c>
      <c r="K8701" s="50">
        <v>116686</v>
      </c>
    </row>
    <row r="8702" spans="1:11" x14ac:dyDescent="0.3">
      <c r="A8702" s="51" t="str">
        <f t="shared" si="141"/>
        <v>HNR1.DE</v>
      </c>
      <c r="B8702" s="52" t="s">
        <v>198</v>
      </c>
      <c r="C8702" s="50" t="s">
        <v>13459</v>
      </c>
      <c r="D8702" s="50">
        <f>DAX__2019_2020__33[[#This Row],[Open]]*(DAX__2019_2020__33[[#This Row],[Adj Close]]/DAX__2019_2020__33[[#This Row],[Close]])</f>
        <v>133.75660288957781</v>
      </c>
      <c r="E8702" s="50" t="s">
        <v>13503</v>
      </c>
      <c r="F8702" s="50" t="s">
        <v>12226</v>
      </c>
      <c r="G8702" s="50" t="s">
        <v>21624</v>
      </c>
      <c r="H8702" s="50" t="s">
        <v>21625</v>
      </c>
      <c r="I8702" s="50">
        <f>(DAX__2019_2020__33[[#This Row],[Adj Close]]-DAX__2019_2020__33[[#This Row],[Adj Open]])/DAX__2019_2020__33[[#This Row],[Adj Open]]</f>
        <v>4.9858406689107645E-3</v>
      </c>
      <c r="J8702" s="50">
        <f>DAX__2019_2020__33[[#This Row],[Adj Close]]-DAX__2019_2020__33[[#This Row],[Adj Open]]</f>
        <v>0.66688911042220411</v>
      </c>
      <c r="K8702" s="50">
        <v>164948</v>
      </c>
    </row>
    <row r="8703" spans="1:11" x14ac:dyDescent="0.3">
      <c r="A8703" s="51" t="str">
        <f t="shared" si="141"/>
        <v>HNR1.DE</v>
      </c>
      <c r="B8703" s="52" t="s">
        <v>199</v>
      </c>
      <c r="C8703" s="50" t="s">
        <v>12093</v>
      </c>
      <c r="D8703" s="50">
        <f>DAX__2019_2020__33[[#This Row],[Open]]*(DAX__2019_2020__33[[#This Row],[Adj Close]]/DAX__2019_2020__33[[#This Row],[Close]])</f>
        <v>134.04241046686789</v>
      </c>
      <c r="E8703" s="50" t="s">
        <v>12111</v>
      </c>
      <c r="F8703" s="50" t="s">
        <v>13459</v>
      </c>
      <c r="G8703" s="50" t="s">
        <v>21624</v>
      </c>
      <c r="H8703" s="50" t="s">
        <v>21625</v>
      </c>
      <c r="I8703" s="50">
        <f>(DAX__2019_2020__33[[#This Row],[Adj Close]]-DAX__2019_2020__33[[#This Row],[Adj Open]])/DAX__2019_2020__33[[#This Row],[Adj Open]]</f>
        <v>2.8429922425657387E-3</v>
      </c>
      <c r="J8703" s="50">
        <f>DAX__2019_2020__33[[#This Row],[Adj Close]]-DAX__2019_2020__33[[#This Row],[Adj Open]]</f>
        <v>0.38108153313211801</v>
      </c>
      <c r="K8703" s="50">
        <v>159318</v>
      </c>
    </row>
    <row r="8704" spans="1:11" x14ac:dyDescent="0.3">
      <c r="A8704" s="51" t="str">
        <f t="shared" si="141"/>
        <v>HNR1.DE</v>
      </c>
      <c r="B8704" s="52" t="s">
        <v>200</v>
      </c>
      <c r="C8704" s="50" t="s">
        <v>12111</v>
      </c>
      <c r="D8704" s="50">
        <f>DAX__2019_2020__33[[#This Row],[Open]]*(DAX__2019_2020__33[[#This Row],[Adj Close]]/DAX__2019_2020__33[[#This Row],[Close]])</f>
        <v>134.89983009507898</v>
      </c>
      <c r="E8704" s="50" t="s">
        <v>21626</v>
      </c>
      <c r="F8704" s="50" t="s">
        <v>12093</v>
      </c>
      <c r="G8704" s="50" t="s">
        <v>11982</v>
      </c>
      <c r="H8704" s="50" t="s">
        <v>21627</v>
      </c>
      <c r="I8704" s="50">
        <f>(DAX__2019_2020__33[[#This Row],[Adj Close]]-DAX__2019_2020__33[[#This Row],[Adj Open]])/DAX__2019_2020__33[[#This Row],[Adj Open]]</f>
        <v>-4.9435873611474558E-3</v>
      </c>
      <c r="J8704" s="50">
        <f>DAX__2019_2020__33[[#This Row],[Adj Close]]-DAX__2019_2020__33[[#This Row],[Adj Open]]</f>
        <v>-0.66688909507897165</v>
      </c>
      <c r="K8704" s="50">
        <v>138605</v>
      </c>
    </row>
    <row r="8705" spans="1:11" x14ac:dyDescent="0.3">
      <c r="A8705" s="51" t="str">
        <f t="shared" si="141"/>
        <v>HNR1.DE</v>
      </c>
      <c r="B8705" s="52" t="s">
        <v>201</v>
      </c>
      <c r="C8705" s="50" t="s">
        <v>11971</v>
      </c>
      <c r="D8705" s="50">
        <f>DAX__2019_2020__33[[#This Row],[Open]]*(DAX__2019_2020__33[[#This Row],[Adj Close]]/DAX__2019_2020__33[[#This Row],[Close]])</f>
        <v>134.5187458219547</v>
      </c>
      <c r="E8705" s="50" t="s">
        <v>21626</v>
      </c>
      <c r="F8705" s="50" t="s">
        <v>12093</v>
      </c>
      <c r="G8705" s="50" t="s">
        <v>12132</v>
      </c>
      <c r="H8705" s="50" t="s">
        <v>21628</v>
      </c>
      <c r="I8705" s="50">
        <f>(DAX__2019_2020__33[[#This Row],[Adj Close]]-DAX__2019_2020__33[[#This Row],[Adj Open]])/DAX__2019_2020__33[[#This Row],[Adj Open]]</f>
        <v>3.5410765624873494E-3</v>
      </c>
      <c r="J8705" s="50">
        <f>DAX__2019_2020__33[[#This Row],[Adj Close]]-DAX__2019_2020__33[[#This Row],[Adj Open]]</f>
        <v>0.47634117804531684</v>
      </c>
      <c r="K8705" s="50">
        <v>352603</v>
      </c>
    </row>
    <row r="8706" spans="1:11" x14ac:dyDescent="0.3">
      <c r="A8706" s="51" t="str">
        <f t="shared" si="141"/>
        <v>HNR1.DE</v>
      </c>
      <c r="B8706" s="52" t="s">
        <v>202</v>
      </c>
      <c r="C8706" s="50" t="s">
        <v>12232</v>
      </c>
      <c r="D8706" s="50">
        <f>DAX__2019_2020__33[[#This Row],[Open]]*(DAX__2019_2020__33[[#This Row],[Adj Close]]/DAX__2019_2020__33[[#This Row],[Close]])</f>
        <v>135.28088059349338</v>
      </c>
      <c r="E8706" s="50" t="s">
        <v>12034</v>
      </c>
      <c r="F8706" s="50" t="s">
        <v>6576</v>
      </c>
      <c r="G8706" s="50" t="s">
        <v>6576</v>
      </c>
      <c r="H8706" s="50" t="s">
        <v>21629</v>
      </c>
      <c r="I8706" s="50">
        <f>(DAX__2019_2020__33[[#This Row],[Adj Close]]-DAX__2019_2020__33[[#This Row],[Adj Open]])/DAX__2019_2020__33[[#This Row],[Adj Open]]</f>
        <v>-1.4084295774648766E-3</v>
      </c>
      <c r="J8706" s="50">
        <f>DAX__2019_2020__33[[#This Row],[Adj Close]]-DAX__2019_2020__33[[#This Row],[Adj Open]]</f>
        <v>-0.19053359349337029</v>
      </c>
      <c r="K8706" s="50">
        <v>129054</v>
      </c>
    </row>
    <row r="8707" spans="1:11" x14ac:dyDescent="0.3">
      <c r="A8707" s="51" t="str">
        <f t="shared" si="141"/>
        <v>HNR1.DE</v>
      </c>
      <c r="B8707" s="52" t="s">
        <v>203</v>
      </c>
      <c r="C8707" s="50" t="s">
        <v>6576</v>
      </c>
      <c r="D8707" s="50">
        <f>DAX__2019_2020__33[[#This Row],[Open]]*(DAX__2019_2020__33[[#This Row],[Adj Close]]/DAX__2019_2020__33[[#This Row],[Close]])</f>
        <v>135.0903653805824</v>
      </c>
      <c r="E8707" s="50" t="s">
        <v>21626</v>
      </c>
      <c r="F8707" s="50" t="s">
        <v>11982</v>
      </c>
      <c r="G8707" s="50" t="s">
        <v>12232</v>
      </c>
      <c r="H8707" s="50" t="s">
        <v>21630</v>
      </c>
      <c r="I8707" s="50">
        <f>(DAX__2019_2020__33[[#This Row],[Adj Close]]-DAX__2019_2020__33[[#This Row],[Adj Open]])/DAX__2019_2020__33[[#This Row],[Adj Open]]</f>
        <v>1.4104160491447909E-3</v>
      </c>
      <c r="J8707" s="50">
        <f>DAX__2019_2020__33[[#This Row],[Adj Close]]-DAX__2019_2020__33[[#This Row],[Adj Open]]</f>
        <v>0.19053361941760727</v>
      </c>
      <c r="K8707" s="50">
        <v>151578</v>
      </c>
    </row>
    <row r="8708" spans="1:11" x14ac:dyDescent="0.3">
      <c r="A8708" s="51" t="str">
        <f t="shared" si="141"/>
        <v>HNR1.DE</v>
      </c>
      <c r="B8708" s="52" t="s">
        <v>204</v>
      </c>
      <c r="C8708" s="50" t="s">
        <v>12132</v>
      </c>
      <c r="D8708" s="50">
        <f>DAX__2019_2020__33[[#This Row],[Open]]*(DAX__2019_2020__33[[#This Row],[Adj Close]]/DAX__2019_2020__33[[#This Row],[Close]])</f>
        <v>134.9950757355702</v>
      </c>
      <c r="E8708" s="50" t="s">
        <v>12232</v>
      </c>
      <c r="F8708" s="50" t="s">
        <v>11969</v>
      </c>
      <c r="G8708" s="50" t="s">
        <v>11969</v>
      </c>
      <c r="H8708" s="50" t="s">
        <v>21631</v>
      </c>
      <c r="I8708" s="50">
        <f>(DAX__2019_2020__33[[#This Row],[Adj Close]]-DAX__2019_2020__33[[#This Row],[Adj Open]])/DAX__2019_2020__33[[#This Row],[Adj Open]]</f>
        <v>-4.9399930474239746E-3</v>
      </c>
      <c r="J8708" s="50">
        <f>DAX__2019_2020__33[[#This Row],[Adj Close]]-DAX__2019_2020__33[[#This Row],[Adj Open]]</f>
        <v>-0.66687473557018961</v>
      </c>
      <c r="K8708" s="50">
        <v>161347</v>
      </c>
    </row>
    <row r="8709" spans="1:11" x14ac:dyDescent="0.3">
      <c r="A8709" s="51" t="str">
        <f t="shared" si="141"/>
        <v>HNR1.DE</v>
      </c>
      <c r="B8709" s="52" t="s">
        <v>205</v>
      </c>
      <c r="C8709" s="50" t="s">
        <v>12132</v>
      </c>
      <c r="D8709" s="50">
        <f>DAX__2019_2020__33[[#This Row],[Open]]*(DAX__2019_2020__33[[#This Row],[Adj Close]]/DAX__2019_2020__33[[#This Row],[Close]])</f>
        <v>134.99508394337647</v>
      </c>
      <c r="E8709" s="50" t="s">
        <v>12132</v>
      </c>
      <c r="F8709" s="50" t="s">
        <v>12229</v>
      </c>
      <c r="G8709" s="50" t="s">
        <v>13473</v>
      </c>
      <c r="H8709" s="50" t="s">
        <v>21632</v>
      </c>
      <c r="I8709" s="50">
        <f>(DAX__2019_2020__33[[#This Row],[Adj Close]]-DAX__2019_2020__33[[#This Row],[Adj Open]])/DAX__2019_2020__33[[#This Row],[Adj Open]]</f>
        <v>-8.4685746323621379E-3</v>
      </c>
      <c r="J8709" s="50">
        <f>DAX__2019_2020__33[[#This Row],[Adj Close]]-DAX__2019_2020__33[[#This Row],[Adj Open]]</f>
        <v>-1.1432159433764753</v>
      </c>
      <c r="K8709" s="50">
        <v>153373</v>
      </c>
    </row>
    <row r="8710" spans="1:11" x14ac:dyDescent="0.3">
      <c r="A8710" s="51" t="str">
        <f t="shared" si="141"/>
        <v>HNR1.DE</v>
      </c>
      <c r="B8710" s="52" t="s">
        <v>206</v>
      </c>
      <c r="C8710" s="50" t="s">
        <v>12110</v>
      </c>
      <c r="D8710" s="50">
        <f>DAX__2019_2020__33[[#This Row],[Open]]*(DAX__2019_2020__33[[#This Row],[Adj Close]]/DAX__2019_2020__33[[#This Row],[Close]])</f>
        <v>133.66132934879218</v>
      </c>
      <c r="E8710" s="50" t="s">
        <v>13461</v>
      </c>
      <c r="F8710" s="50" t="s">
        <v>21621</v>
      </c>
      <c r="G8710" s="50" t="s">
        <v>21626</v>
      </c>
      <c r="H8710" s="50" t="s">
        <v>21633</v>
      </c>
      <c r="I8710" s="50">
        <f>(DAX__2019_2020__33[[#This Row],[Adj Close]]-DAX__2019_2020__33[[#This Row],[Adj Open]])/DAX__2019_2020__33[[#This Row],[Adj Open]]</f>
        <v>1.3542366068231627E-2</v>
      </c>
      <c r="J8710" s="50">
        <f>DAX__2019_2020__33[[#This Row],[Adj Close]]-DAX__2019_2020__33[[#This Row],[Adj Open]]</f>
        <v>1.8100906512078154</v>
      </c>
      <c r="K8710" s="50">
        <v>175798</v>
      </c>
    </row>
    <row r="8711" spans="1:11" x14ac:dyDescent="0.3">
      <c r="A8711" s="51" t="str">
        <f t="shared" si="141"/>
        <v>HNR1.DE</v>
      </c>
      <c r="B8711" s="52" t="s">
        <v>207</v>
      </c>
      <c r="C8711" s="50" t="s">
        <v>12070</v>
      </c>
      <c r="D8711" s="50">
        <f>DAX__2019_2020__33[[#This Row],[Open]]*(DAX__2019_2020__33[[#This Row],[Adj Close]]/DAX__2019_2020__33[[#This Row],[Close]])</f>
        <v>136.23358200000001</v>
      </c>
      <c r="E8711" s="50" t="s">
        <v>12037</v>
      </c>
      <c r="F8711" s="50" t="s">
        <v>13461</v>
      </c>
      <c r="G8711" s="50" t="s">
        <v>12070</v>
      </c>
      <c r="H8711" s="50" t="s">
        <v>21634</v>
      </c>
      <c r="I8711" s="50">
        <f>(DAX__2019_2020__33[[#This Row],[Adj Close]]-DAX__2019_2020__33[[#This Row],[Adj Open]])/DAX__2019_2020__33[[#This Row],[Adj Open]]</f>
        <v>0</v>
      </c>
      <c r="J8711" s="50">
        <f>DAX__2019_2020__33[[#This Row],[Adj Close]]-DAX__2019_2020__33[[#This Row],[Adj Open]]</f>
        <v>0</v>
      </c>
      <c r="K8711" s="50">
        <v>157871</v>
      </c>
    </row>
    <row r="8712" spans="1:11" x14ac:dyDescent="0.3">
      <c r="A8712" s="51" t="str">
        <f t="shared" si="141"/>
        <v>HNR1.DE</v>
      </c>
      <c r="B8712" s="52" t="s">
        <v>208</v>
      </c>
      <c r="C8712" s="50" t="s">
        <v>6737</v>
      </c>
      <c r="D8712" s="50">
        <f>DAX__2019_2020__33[[#This Row],[Open]]*(DAX__2019_2020__33[[#This Row],[Adj Close]]/DAX__2019_2020__33[[#This Row],[Close]])</f>
        <v>136.32883538042742</v>
      </c>
      <c r="E8712" s="50" t="s">
        <v>21635</v>
      </c>
      <c r="F8712" s="50" t="s">
        <v>13485</v>
      </c>
      <c r="G8712" s="50" t="s">
        <v>21635</v>
      </c>
      <c r="H8712" s="50" t="s">
        <v>21636</v>
      </c>
      <c r="I8712" s="50">
        <f>(DAX__2019_2020__33[[#This Row],[Adj Close]]-DAX__2019_2020__33[[#This Row],[Adj Open]])/DAX__2019_2020__33[[#This Row],[Adj Open]]</f>
        <v>1.7470299756661197E-2</v>
      </c>
      <c r="J8712" s="50">
        <f>DAX__2019_2020__33[[#This Row],[Adj Close]]-DAX__2019_2020__33[[#This Row],[Adj Open]]</f>
        <v>2.3817056195725854</v>
      </c>
      <c r="K8712" s="50">
        <v>161245</v>
      </c>
    </row>
    <row r="8713" spans="1:11" x14ac:dyDescent="0.3">
      <c r="A8713" s="51" t="str">
        <f t="shared" si="141"/>
        <v>HNR1.DE</v>
      </c>
      <c r="B8713" s="52" t="s">
        <v>209</v>
      </c>
      <c r="C8713" s="50" t="s">
        <v>6546</v>
      </c>
      <c r="D8713" s="50">
        <f>DAX__2019_2020__33[[#This Row],[Open]]*(DAX__2019_2020__33[[#This Row],[Adj Close]]/DAX__2019_2020__33[[#This Row],[Close]])</f>
        <v>139.18689340959006</v>
      </c>
      <c r="E8713" s="50" t="s">
        <v>12154</v>
      </c>
      <c r="F8713" s="50" t="s">
        <v>21637</v>
      </c>
      <c r="G8713" s="50" t="s">
        <v>13641</v>
      </c>
      <c r="H8713" s="50" t="s">
        <v>21638</v>
      </c>
      <c r="I8713" s="50">
        <f>(DAX__2019_2020__33[[#This Row],[Adj Close]]-DAX__2019_2020__33[[#This Row],[Adj Open]])/DAX__2019_2020__33[[#This Row],[Adj Open]]</f>
        <v>8.8979325572374757E-3</v>
      </c>
      <c r="J8713" s="50">
        <f>DAX__2019_2020__33[[#This Row],[Adj Close]]-DAX__2019_2020__33[[#This Row],[Adj Open]]</f>
        <v>1.2384755904099336</v>
      </c>
      <c r="K8713" s="50">
        <v>169824</v>
      </c>
    </row>
    <row r="8714" spans="1:11" x14ac:dyDescent="0.3">
      <c r="A8714" s="51" t="str">
        <f t="shared" si="141"/>
        <v>HNR1.DE</v>
      </c>
      <c r="B8714" s="52" t="s">
        <v>210</v>
      </c>
      <c r="C8714" s="50" t="s">
        <v>13594</v>
      </c>
      <c r="D8714" s="50">
        <f>DAX__2019_2020__33[[#This Row],[Open]]*(DAX__2019_2020__33[[#This Row],[Adj Close]]/DAX__2019_2020__33[[#This Row],[Close]])</f>
        <v>140.61591314984329</v>
      </c>
      <c r="E8714" s="50" t="s">
        <v>13969</v>
      </c>
      <c r="F8714" s="50" t="s">
        <v>12063</v>
      </c>
      <c r="G8714" s="50" t="s">
        <v>13735</v>
      </c>
      <c r="H8714" s="50" t="s">
        <v>21639</v>
      </c>
      <c r="I8714" s="50">
        <f>(DAX__2019_2020__33[[#This Row],[Adj Close]]-DAX__2019_2020__33[[#This Row],[Adj Open]])/DAX__2019_2020__33[[#This Row],[Adj Open]]</f>
        <v>-3.3875337376340045E-3</v>
      </c>
      <c r="J8714" s="50">
        <f>DAX__2019_2020__33[[#This Row],[Adj Close]]-DAX__2019_2020__33[[#This Row],[Adj Open]]</f>
        <v>-0.47634114984330722</v>
      </c>
      <c r="K8714" s="50">
        <v>111505</v>
      </c>
    </row>
    <row r="8715" spans="1:11" x14ac:dyDescent="0.3">
      <c r="A8715" s="51" t="str">
        <f t="shared" ref="A8715:A8778" si="142">"HNR1.DE"</f>
        <v>HNR1.DE</v>
      </c>
      <c r="B8715" s="52" t="s">
        <v>211</v>
      </c>
      <c r="C8715" s="50" t="s">
        <v>13980</v>
      </c>
      <c r="D8715" s="50">
        <f>DAX__2019_2020__33[[#This Row],[Open]]*(DAX__2019_2020__33[[#This Row],[Adj Close]]/DAX__2019_2020__33[[#This Row],[Close]])</f>
        <v>140.71117585266512</v>
      </c>
      <c r="E8715" s="50" t="s">
        <v>13980</v>
      </c>
      <c r="F8715" s="50" t="s">
        <v>13567</v>
      </c>
      <c r="G8715" s="50" t="s">
        <v>13676</v>
      </c>
      <c r="H8715" s="50" t="s">
        <v>21640</v>
      </c>
      <c r="I8715" s="50">
        <f>(DAX__2019_2020__33[[#This Row],[Adj Close]]-DAX__2019_2020__33[[#This Row],[Adj Open]])/DAX__2019_2020__33[[#This Row],[Adj Open]]</f>
        <v>-1.624911339707074E-2</v>
      </c>
      <c r="J8715" s="50">
        <f>DAX__2019_2020__33[[#This Row],[Adj Close]]-DAX__2019_2020__33[[#This Row],[Adj Open]]</f>
        <v>-2.2864318526651175</v>
      </c>
      <c r="K8715" s="50">
        <v>139241</v>
      </c>
    </row>
    <row r="8716" spans="1:11" x14ac:dyDescent="0.3">
      <c r="A8716" s="51" t="str">
        <f t="shared" si="142"/>
        <v>HNR1.DE</v>
      </c>
      <c r="B8716" s="52" t="s">
        <v>212</v>
      </c>
      <c r="C8716" s="50" t="s">
        <v>12049</v>
      </c>
      <c r="D8716" s="50">
        <f>DAX__2019_2020__33[[#This Row],[Open]]*(DAX__2019_2020__33[[#This Row],[Adj Close]]/DAX__2019_2020__33[[#This Row],[Close]])</f>
        <v>138.61527420267646</v>
      </c>
      <c r="E8716" s="50" t="s">
        <v>12044</v>
      </c>
      <c r="F8716" s="50" t="s">
        <v>12028</v>
      </c>
      <c r="G8716" s="50" t="s">
        <v>12103</v>
      </c>
      <c r="H8716" s="50" t="s">
        <v>21641</v>
      </c>
      <c r="I8716" s="50">
        <f>(DAX__2019_2020__33[[#This Row],[Adj Close]]-DAX__2019_2020__33[[#This Row],[Adj Open]])/DAX__2019_2020__33[[#This Row],[Adj Open]]</f>
        <v>-2.7490996563573817E-3</v>
      </c>
      <c r="J8716" s="50">
        <f>DAX__2019_2020__33[[#This Row],[Adj Close]]-DAX__2019_2020__33[[#This Row],[Adj Open]]</f>
        <v>-0.3810672026764621</v>
      </c>
      <c r="K8716" s="50">
        <v>156530</v>
      </c>
    </row>
    <row r="8717" spans="1:11" x14ac:dyDescent="0.3">
      <c r="A8717" s="51" t="str">
        <f t="shared" si="142"/>
        <v>HNR1.DE</v>
      </c>
      <c r="B8717" s="52" t="s">
        <v>213</v>
      </c>
      <c r="C8717" s="50" t="s">
        <v>13567</v>
      </c>
      <c r="D8717" s="50">
        <f>DAX__2019_2020__33[[#This Row],[Open]]*(DAX__2019_2020__33[[#This Row],[Adj Close]]/DAX__2019_2020__33[[#This Row],[Close]])</f>
        <v>137.75786957405256</v>
      </c>
      <c r="E8717" s="50" t="s">
        <v>12030</v>
      </c>
      <c r="F8717" s="50" t="s">
        <v>13973</v>
      </c>
      <c r="G8717" s="50" t="s">
        <v>13662</v>
      </c>
      <c r="H8717" s="50" t="s">
        <v>21642</v>
      </c>
      <c r="I8717" s="50">
        <f>(DAX__2019_2020__33[[#This Row],[Adj Close]]-DAX__2019_2020__33[[#This Row],[Adj Open]])/DAX__2019_2020__33[[#This Row],[Adj Open]]</f>
        <v>5.5324202407017265E-3</v>
      </c>
      <c r="J8717" s="50">
        <f>DAX__2019_2020__33[[#This Row],[Adj Close]]-DAX__2019_2020__33[[#This Row],[Adj Open]]</f>
        <v>0.76213442594743697</v>
      </c>
      <c r="K8717" s="50">
        <v>137826</v>
      </c>
    </row>
    <row r="8718" spans="1:11" x14ac:dyDescent="0.3">
      <c r="A8718" s="51" t="str">
        <f t="shared" si="142"/>
        <v>HNR1.DE</v>
      </c>
      <c r="B8718" s="52" t="s">
        <v>214</v>
      </c>
      <c r="C8718" s="50" t="s">
        <v>21637</v>
      </c>
      <c r="D8718" s="50">
        <f>DAX__2019_2020__33[[#This Row],[Open]]*(DAX__2019_2020__33[[#This Row],[Adj Close]]/DAX__2019_2020__33[[#This Row],[Close]])</f>
        <v>138.80581913246667</v>
      </c>
      <c r="E8718" s="50" t="s">
        <v>21637</v>
      </c>
      <c r="F8718" s="50" t="s">
        <v>13468</v>
      </c>
      <c r="G8718" s="50" t="s">
        <v>12037</v>
      </c>
      <c r="H8718" s="50" t="s">
        <v>21643</v>
      </c>
      <c r="I8718" s="50">
        <f>(DAX__2019_2020__33[[#This Row],[Adj Close]]-DAX__2019_2020__33[[#This Row],[Adj Open]])/DAX__2019_2020__33[[#This Row],[Adj Open]]</f>
        <v>-1.2354173212508767E-2</v>
      </c>
      <c r="J8718" s="50">
        <f>DAX__2019_2020__33[[#This Row],[Adj Close]]-DAX__2019_2020__33[[#This Row],[Adj Open]]</f>
        <v>-1.7148311324666565</v>
      </c>
      <c r="K8718" s="50">
        <v>99470</v>
      </c>
    </row>
    <row r="8719" spans="1:11" x14ac:dyDescent="0.3">
      <c r="A8719" s="51" t="str">
        <f t="shared" si="142"/>
        <v>HNR1.DE</v>
      </c>
      <c r="B8719" s="52" t="s">
        <v>215</v>
      </c>
      <c r="C8719" s="50" t="s">
        <v>13973</v>
      </c>
      <c r="D8719" s="50">
        <f>DAX__2019_2020__33[[#This Row],[Open]]*(DAX__2019_2020__33[[#This Row],[Adj Close]]/DAX__2019_2020__33[[#This Row],[Close]])</f>
        <v>137.47206648184658</v>
      </c>
      <c r="E8719" s="50" t="s">
        <v>13973</v>
      </c>
      <c r="F8719" s="50" t="s">
        <v>12113</v>
      </c>
      <c r="G8719" s="50" t="s">
        <v>13485</v>
      </c>
      <c r="H8719" s="50" t="s">
        <v>21644</v>
      </c>
      <c r="I8719" s="50">
        <f>(DAX__2019_2020__33[[#This Row],[Adj Close]]-DAX__2019_2020__33[[#This Row],[Adj Open]])/DAX__2019_2020__33[[#This Row],[Adj Open]]</f>
        <v>-1.1088052437531913E-2</v>
      </c>
      <c r="J8719" s="50">
        <f>DAX__2019_2020__33[[#This Row],[Adj Close]]-DAX__2019_2020__33[[#This Row],[Adj Open]]</f>
        <v>-1.5242974818465882</v>
      </c>
      <c r="K8719" s="50">
        <v>165905</v>
      </c>
    </row>
    <row r="8720" spans="1:11" x14ac:dyDescent="0.3">
      <c r="A8720" s="51" t="str">
        <f t="shared" si="142"/>
        <v>HNR1.DE</v>
      </c>
      <c r="B8720" s="52" t="s">
        <v>216</v>
      </c>
      <c r="C8720" s="50" t="s">
        <v>12089</v>
      </c>
      <c r="D8720" s="50">
        <f>DAX__2019_2020__33[[#This Row],[Open]]*(DAX__2019_2020__33[[#This Row],[Adj Close]]/DAX__2019_2020__33[[#This Row],[Close]])</f>
        <v>135.757248</v>
      </c>
      <c r="E8720" s="50" t="s">
        <v>12070</v>
      </c>
      <c r="F8720" s="50" t="s">
        <v>12232</v>
      </c>
      <c r="G8720" s="50" t="s">
        <v>12089</v>
      </c>
      <c r="H8720" s="50" t="s">
        <v>21645</v>
      </c>
      <c r="I8720" s="50">
        <f>(DAX__2019_2020__33[[#This Row],[Adj Close]]-DAX__2019_2020__33[[#This Row],[Adj Open]])/DAX__2019_2020__33[[#This Row],[Adj Open]]</f>
        <v>0</v>
      </c>
      <c r="J8720" s="50">
        <f>DAX__2019_2020__33[[#This Row],[Adj Close]]-DAX__2019_2020__33[[#This Row],[Adj Open]]</f>
        <v>0</v>
      </c>
      <c r="K8720" s="50">
        <v>102421</v>
      </c>
    </row>
    <row r="8721" spans="1:11" x14ac:dyDescent="0.3">
      <c r="A8721" s="51" t="str">
        <f t="shared" si="142"/>
        <v>HNR1.DE</v>
      </c>
      <c r="B8721" s="52" t="s">
        <v>217</v>
      </c>
      <c r="C8721" s="50" t="s">
        <v>12036</v>
      </c>
      <c r="D8721" s="50">
        <f>DAX__2019_2020__33[[#This Row],[Open]]*(DAX__2019_2020__33[[#This Row],[Adj Close]]/DAX__2019_2020__33[[#This Row],[Close]])</f>
        <v>136.04303579470263</v>
      </c>
      <c r="E8721" s="50" t="s">
        <v>13468</v>
      </c>
      <c r="F8721" s="50" t="s">
        <v>13461</v>
      </c>
      <c r="G8721" s="50" t="s">
        <v>12050</v>
      </c>
      <c r="H8721" s="50" t="s">
        <v>21646</v>
      </c>
      <c r="I8721" s="50">
        <f>(DAX__2019_2020__33[[#This Row],[Adj Close]]-DAX__2019_2020__33[[#This Row],[Adj Open]])/DAX__2019_2020__33[[#This Row],[Adj Open]]</f>
        <v>2.8010783725263529E-3</v>
      </c>
      <c r="J8721" s="50">
        <f>DAX__2019_2020__33[[#This Row],[Adj Close]]-DAX__2019_2020__33[[#This Row],[Adj Open]]</f>
        <v>0.38106720529737004</v>
      </c>
      <c r="K8721" s="50">
        <v>123213</v>
      </c>
    </row>
    <row r="8722" spans="1:11" x14ac:dyDescent="0.3">
      <c r="A8722" s="51" t="str">
        <f t="shared" si="142"/>
        <v>HNR1.DE</v>
      </c>
      <c r="B8722" s="52" t="s">
        <v>218</v>
      </c>
      <c r="C8722" s="50" t="s">
        <v>12070</v>
      </c>
      <c r="D8722" s="50">
        <f>DAX__2019_2020__33[[#This Row],[Open]]*(DAX__2019_2020__33[[#This Row],[Adj Close]]/DAX__2019_2020__33[[#This Row],[Close]])</f>
        <v>136.23356671527779</v>
      </c>
      <c r="E8722" s="50" t="s">
        <v>13973</v>
      </c>
      <c r="F8722" s="50" t="s">
        <v>12070</v>
      </c>
      <c r="G8722" s="50" t="s">
        <v>12054</v>
      </c>
      <c r="H8722" s="50" t="s">
        <v>21647</v>
      </c>
      <c r="I8722" s="50">
        <f>(DAX__2019_2020__33[[#This Row],[Adj Close]]-DAX__2019_2020__33[[#This Row],[Adj Open]])/DAX__2019_2020__33[[#This Row],[Adj Open]]</f>
        <v>6.9930069930069392E-3</v>
      </c>
      <c r="J8722" s="50">
        <f>DAX__2019_2020__33[[#This Row],[Adj Close]]-DAX__2019_2020__33[[#This Row],[Adj Open]]</f>
        <v>0.95268228472221494</v>
      </c>
      <c r="K8722" s="50">
        <v>118463</v>
      </c>
    </row>
    <row r="8723" spans="1:11" x14ac:dyDescent="0.3">
      <c r="A8723" s="51" t="str">
        <f t="shared" si="142"/>
        <v>HNR1.DE</v>
      </c>
      <c r="B8723" s="52" t="s">
        <v>219</v>
      </c>
      <c r="C8723" s="50" t="s">
        <v>13973</v>
      </c>
      <c r="D8723" s="50">
        <f>DAX__2019_2020__33[[#This Row],[Open]]*(DAX__2019_2020__33[[#This Row],[Adj Close]]/DAX__2019_2020__33[[#This Row],[Close]])</f>
        <v>137.47204656817399</v>
      </c>
      <c r="E8723" s="50" t="s">
        <v>13567</v>
      </c>
      <c r="F8723" s="50" t="s">
        <v>12228</v>
      </c>
      <c r="G8723" s="50" t="s">
        <v>12228</v>
      </c>
      <c r="H8723" s="50" t="s">
        <v>21648</v>
      </c>
      <c r="I8723" s="50">
        <f>(DAX__2019_2020__33[[#This Row],[Adj Close]]-DAX__2019_2020__33[[#This Row],[Adj Open]])/DAX__2019_2020__33[[#This Row],[Adj Open]]</f>
        <v>-6.2370684773998463E-3</v>
      </c>
      <c r="J8723" s="50">
        <f>DAX__2019_2020__33[[#This Row],[Adj Close]]-DAX__2019_2020__33[[#This Row],[Adj Open]]</f>
        <v>-0.85742256817400175</v>
      </c>
      <c r="K8723" s="50">
        <v>118502</v>
      </c>
    </row>
    <row r="8724" spans="1:11" x14ac:dyDescent="0.3">
      <c r="A8724" s="51" t="str">
        <f t="shared" si="142"/>
        <v>HNR1.DE</v>
      </c>
      <c r="B8724" s="52" t="s">
        <v>220</v>
      </c>
      <c r="C8724" s="50" t="s">
        <v>13485</v>
      </c>
      <c r="D8724" s="50">
        <f>DAX__2019_2020__33[[#This Row],[Open]]*(DAX__2019_2020__33[[#This Row],[Adj Close]]/DAX__2019_2020__33[[#This Row],[Close]])</f>
        <v>135.947761848261</v>
      </c>
      <c r="E8724" s="50" t="s">
        <v>14007</v>
      </c>
      <c r="F8724" s="50" t="s">
        <v>13461</v>
      </c>
      <c r="G8724" s="50" t="s">
        <v>12050</v>
      </c>
      <c r="H8724" s="50" t="s">
        <v>21646</v>
      </c>
      <c r="I8724" s="50">
        <f>(DAX__2019_2020__33[[#This Row],[Adj Close]]-DAX__2019_2020__33[[#This Row],[Adj Open]])/DAX__2019_2020__33[[#This Row],[Adj Open]]</f>
        <v>3.5038543133257185E-3</v>
      </c>
      <c r="J8724" s="50">
        <f>DAX__2019_2020__33[[#This Row],[Adj Close]]-DAX__2019_2020__33[[#This Row],[Adj Open]]</f>
        <v>0.47634115173900682</v>
      </c>
      <c r="K8724" s="50">
        <v>91058</v>
      </c>
    </row>
    <row r="8725" spans="1:11" x14ac:dyDescent="0.3">
      <c r="A8725" s="51" t="str">
        <f t="shared" si="142"/>
        <v>HNR1.DE</v>
      </c>
      <c r="B8725" s="52" t="s">
        <v>221</v>
      </c>
      <c r="C8725" s="50" t="s">
        <v>12054</v>
      </c>
      <c r="D8725" s="50">
        <f>DAX__2019_2020__33[[#This Row],[Open]]*(DAX__2019_2020__33[[#This Row],[Adj Close]]/DAX__2019_2020__33[[#This Row],[Close]])</f>
        <v>137.18624559416733</v>
      </c>
      <c r="E8725" s="50" t="s">
        <v>12066</v>
      </c>
      <c r="F8725" s="50" t="s">
        <v>12034</v>
      </c>
      <c r="G8725" s="50" t="s">
        <v>13468</v>
      </c>
      <c r="H8725" s="50" t="s">
        <v>21649</v>
      </c>
      <c r="I8725" s="50">
        <f>(DAX__2019_2020__33[[#This Row],[Adj Close]]-DAX__2019_2020__33[[#This Row],[Adj Open]])/DAX__2019_2020__33[[#This Row],[Adj Open]]</f>
        <v>-1.388868055555528E-3</v>
      </c>
      <c r="J8725" s="50">
        <f>DAX__2019_2020__33[[#This Row],[Adj Close]]-DAX__2019_2020__33[[#This Row],[Adj Open]]</f>
        <v>-0.19053359416733429</v>
      </c>
      <c r="K8725" s="50">
        <v>78030</v>
      </c>
    </row>
    <row r="8726" spans="1:11" x14ac:dyDescent="0.3">
      <c r="A8726" s="51" t="str">
        <f t="shared" si="142"/>
        <v>HNR1.DE</v>
      </c>
      <c r="B8726" s="52" t="s">
        <v>222</v>
      </c>
      <c r="C8726" s="50" t="s">
        <v>12228</v>
      </c>
      <c r="D8726" s="50">
        <f>DAX__2019_2020__33[[#This Row],[Open]]*(DAX__2019_2020__33[[#This Row],[Adj Close]]/DAX__2019_2020__33[[#This Row],[Close]])</f>
        <v>136.61463113266655</v>
      </c>
      <c r="E8726" s="50" t="s">
        <v>21650</v>
      </c>
      <c r="F8726" s="50" t="s">
        <v>21626</v>
      </c>
      <c r="G8726" s="50" t="s">
        <v>13463</v>
      </c>
      <c r="H8726" s="50" t="s">
        <v>21651</v>
      </c>
      <c r="I8726" s="50">
        <f>(DAX__2019_2020__33[[#This Row],[Adj Close]]-DAX__2019_2020__33[[#This Row],[Adj Open]])/DAX__2019_2020__33[[#This Row],[Adj Open]]</f>
        <v>-3.4867504945642193E-3</v>
      </c>
      <c r="J8726" s="50">
        <f>DAX__2019_2020__33[[#This Row],[Adj Close]]-DAX__2019_2020__33[[#This Row],[Adj Open]]</f>
        <v>-0.47634113266653344</v>
      </c>
      <c r="K8726" s="50">
        <v>74846</v>
      </c>
    </row>
    <row r="8727" spans="1:11" x14ac:dyDescent="0.3">
      <c r="A8727" s="51" t="str">
        <f t="shared" si="142"/>
        <v>HNR1.DE</v>
      </c>
      <c r="B8727" s="52" t="s">
        <v>223</v>
      </c>
      <c r="C8727" s="50" t="s">
        <v>12070</v>
      </c>
      <c r="D8727" s="50">
        <f>DAX__2019_2020__33[[#This Row],[Open]]*(DAX__2019_2020__33[[#This Row],[Adj Close]]/DAX__2019_2020__33[[#This Row],[Close]])</f>
        <v>136.23357076106316</v>
      </c>
      <c r="E8727" s="50" t="s">
        <v>12034</v>
      </c>
      <c r="F8727" s="50" t="s">
        <v>12232</v>
      </c>
      <c r="G8727" s="50" t="s">
        <v>13465</v>
      </c>
      <c r="H8727" s="50" t="s">
        <v>21652</v>
      </c>
      <c r="I8727" s="50">
        <f>(DAX__2019_2020__33[[#This Row],[Adj Close]]-DAX__2019_2020__33[[#This Row],[Adj Open]])/DAX__2019_2020__33[[#This Row],[Adj Open]]</f>
        <v>-4.8950839160838812E-3</v>
      </c>
      <c r="J8727" s="50">
        <f>DAX__2019_2020__33[[#This Row],[Adj Close]]-DAX__2019_2020__33[[#This Row],[Adj Open]]</f>
        <v>-0.66687476106315557</v>
      </c>
      <c r="K8727" s="50">
        <v>92327</v>
      </c>
    </row>
    <row r="8728" spans="1:11" x14ac:dyDescent="0.3">
      <c r="A8728" s="51" t="str">
        <f t="shared" si="142"/>
        <v>HNR1.DE</v>
      </c>
      <c r="B8728" s="52" t="s">
        <v>224</v>
      </c>
      <c r="C8728" s="50" t="s">
        <v>13465</v>
      </c>
      <c r="D8728" s="50">
        <f>DAX__2019_2020__33[[#This Row],[Open]]*(DAX__2019_2020__33[[#This Row],[Adj Close]]/DAX__2019_2020__33[[#This Row],[Close]])</f>
        <v>135.56670718392132</v>
      </c>
      <c r="E8728" s="50" t="s">
        <v>21650</v>
      </c>
      <c r="F8728" s="50" t="s">
        <v>6576</v>
      </c>
      <c r="G8728" s="50" t="s">
        <v>12070</v>
      </c>
      <c r="H8728" s="50" t="s">
        <v>21634</v>
      </c>
      <c r="I8728" s="50">
        <f>(DAX__2019_2020__33[[#This Row],[Adj Close]]-DAX__2019_2020__33[[#This Row],[Adj Open]])/DAX__2019_2020__33[[#This Row],[Adj Open]]</f>
        <v>4.9191636348734939E-3</v>
      </c>
      <c r="J8728" s="50">
        <f>DAX__2019_2020__33[[#This Row],[Adj Close]]-DAX__2019_2020__33[[#This Row],[Adj Open]]</f>
        <v>0.66687481607868904</v>
      </c>
      <c r="K8728" s="50">
        <v>108686</v>
      </c>
    </row>
    <row r="8729" spans="1:11" x14ac:dyDescent="0.3">
      <c r="A8729" s="51" t="str">
        <f t="shared" si="142"/>
        <v>HNR1.DE</v>
      </c>
      <c r="B8729" s="52" t="s">
        <v>225</v>
      </c>
      <c r="C8729" s="50" t="s">
        <v>13464</v>
      </c>
      <c r="D8729" s="50">
        <f>DAX__2019_2020__33[[#This Row],[Open]]*(DAX__2019_2020__33[[#This Row],[Adj Close]]/DAX__2019_2020__33[[#This Row],[Close]])</f>
        <v>136.90044827269506</v>
      </c>
      <c r="E8729" s="50" t="s">
        <v>12037</v>
      </c>
      <c r="F8729" s="50" t="s">
        <v>11969</v>
      </c>
      <c r="G8729" s="50" t="s">
        <v>13552</v>
      </c>
      <c r="H8729" s="50" t="s">
        <v>21653</v>
      </c>
      <c r="I8729" s="50">
        <f>(DAX__2019_2020__33[[#This Row],[Adj Close]]-DAX__2019_2020__33[[#This Row],[Adj Open]])/DAX__2019_2020__33[[#This Row],[Adj Open]]</f>
        <v>-1.5309652372504916E-2</v>
      </c>
      <c r="J8729" s="50">
        <f>DAX__2019_2020__33[[#This Row],[Adj Close]]-DAX__2019_2020__33[[#This Row],[Adj Open]]</f>
        <v>-2.0958982726950524</v>
      </c>
      <c r="K8729" s="50">
        <v>109554</v>
      </c>
    </row>
    <row r="8730" spans="1:11" x14ac:dyDescent="0.3">
      <c r="A8730" s="51" t="str">
        <f t="shared" si="142"/>
        <v>HNR1.DE</v>
      </c>
      <c r="B8730" s="52" t="s">
        <v>226</v>
      </c>
      <c r="C8730" s="50" t="s">
        <v>12081</v>
      </c>
      <c r="D8730" s="50">
        <f>DAX__2019_2020__33[[#This Row],[Open]]*(DAX__2019_2020__33[[#This Row],[Adj Close]]/DAX__2019_2020__33[[#This Row],[Close]])</f>
        <v>135.18560665162974</v>
      </c>
      <c r="E8730" s="50" t="s">
        <v>12089</v>
      </c>
      <c r="F8730" s="50" t="s">
        <v>13503</v>
      </c>
      <c r="G8730" s="50" t="s">
        <v>6576</v>
      </c>
      <c r="H8730" s="50" t="s">
        <v>21629</v>
      </c>
      <c r="I8730" s="50">
        <f>(DAX__2019_2020__33[[#This Row],[Adj Close]]-DAX__2019_2020__33[[#This Row],[Adj Open]])/DAX__2019_2020__33[[#This Row],[Adj Open]]</f>
        <v>-7.0465823980221437E-4</v>
      </c>
      <c r="J8730" s="50">
        <f>DAX__2019_2020__33[[#This Row],[Adj Close]]-DAX__2019_2020__33[[#This Row],[Adj Open]]</f>
        <v>-9.5259651629731934E-2</v>
      </c>
      <c r="K8730" s="50">
        <v>84994</v>
      </c>
    </row>
    <row r="8731" spans="1:11" x14ac:dyDescent="0.3">
      <c r="A8731" s="51" t="str">
        <f t="shared" si="142"/>
        <v>HNR1.DE</v>
      </c>
      <c r="B8731" s="52" t="s">
        <v>227</v>
      </c>
      <c r="C8731" s="50" t="s">
        <v>12132</v>
      </c>
      <c r="D8731" s="50">
        <f>DAX__2019_2020__33[[#This Row],[Open]]*(DAX__2019_2020__33[[#This Row],[Adj Close]]/DAX__2019_2020__33[[#This Row],[Close]])</f>
        <v>134.99508157541254</v>
      </c>
      <c r="E8731" s="50" t="s">
        <v>14007</v>
      </c>
      <c r="F8731" s="50" t="s">
        <v>13503</v>
      </c>
      <c r="G8731" s="50" t="s">
        <v>12034</v>
      </c>
      <c r="H8731" s="50" t="s">
        <v>21654</v>
      </c>
      <c r="I8731" s="50">
        <f>(DAX__2019_2020__33[[#This Row],[Adj Close]]-DAX__2019_2020__33[[#This Row],[Adj Open]])/DAX__2019_2020__33[[#This Row],[Adj Open]]</f>
        <v>1.1291503414781256E-2</v>
      </c>
      <c r="J8731" s="50">
        <f>DAX__2019_2020__33[[#This Row],[Adj Close]]-DAX__2019_2020__33[[#This Row],[Adj Open]]</f>
        <v>1.524297424587445</v>
      </c>
      <c r="K8731" s="50">
        <v>90253</v>
      </c>
    </row>
    <row r="8732" spans="1:11" x14ac:dyDescent="0.3">
      <c r="A8732" s="51" t="str">
        <f t="shared" si="142"/>
        <v>HNR1.DE</v>
      </c>
      <c r="B8732" s="52" t="s">
        <v>228</v>
      </c>
      <c r="C8732" s="50" t="s">
        <v>13468</v>
      </c>
      <c r="D8732" s="50">
        <f>DAX__2019_2020__33[[#This Row],[Open]]*(DAX__2019_2020__33[[#This Row],[Adj Close]]/DAX__2019_2020__33[[#This Row],[Close]])</f>
        <v>136.99572846325901</v>
      </c>
      <c r="E8732" s="50" t="s">
        <v>13468</v>
      </c>
      <c r="F8732" s="50" t="s">
        <v>12093</v>
      </c>
      <c r="G8732" s="50" t="s">
        <v>11982</v>
      </c>
      <c r="H8732" s="50" t="s">
        <v>21627</v>
      </c>
      <c r="I8732" s="50">
        <f>(DAX__2019_2020__33[[#This Row],[Adj Close]]-DAX__2019_2020__33[[#This Row],[Adj Open]])/DAX__2019_2020__33[[#This Row],[Adj Open]]</f>
        <v>-2.0166960636294265E-2</v>
      </c>
      <c r="J8732" s="50">
        <f>DAX__2019_2020__33[[#This Row],[Adj Close]]-DAX__2019_2020__33[[#This Row],[Adj Open]]</f>
        <v>-2.7627874632590022</v>
      </c>
      <c r="K8732" s="50">
        <v>95584</v>
      </c>
    </row>
    <row r="8733" spans="1:11" x14ac:dyDescent="0.3">
      <c r="A8733" s="51" t="str">
        <f t="shared" si="142"/>
        <v>HNR1.DE</v>
      </c>
      <c r="B8733" s="52" t="s">
        <v>229</v>
      </c>
      <c r="C8733" s="50" t="s">
        <v>12093</v>
      </c>
      <c r="D8733" s="50">
        <f>DAX__2019_2020__33[[#This Row],[Open]]*(DAX__2019_2020__33[[#This Row],[Adj Close]]/DAX__2019_2020__33[[#This Row],[Close]])</f>
        <v>134.04240464390935</v>
      </c>
      <c r="E8733" s="50" t="s">
        <v>12081</v>
      </c>
      <c r="F8733" s="50" t="s">
        <v>6555</v>
      </c>
      <c r="G8733" s="50" t="s">
        <v>12132</v>
      </c>
      <c r="H8733" s="50" t="s">
        <v>21628</v>
      </c>
      <c r="I8733" s="50">
        <f>(DAX__2019_2020__33[[#This Row],[Adj Close]]-DAX__2019_2020__33[[#This Row],[Adj Open]])/DAX__2019_2020__33[[#This Row],[Adj Open]]</f>
        <v>7.1073206916983664E-3</v>
      </c>
      <c r="J8733" s="50">
        <f>DAX__2019_2020__33[[#This Row],[Adj Close]]-DAX__2019_2020__33[[#This Row],[Adj Open]]</f>
        <v>0.9526823560906621</v>
      </c>
      <c r="K8733" s="50">
        <v>149075</v>
      </c>
    </row>
    <row r="8734" spans="1:11" x14ac:dyDescent="0.3">
      <c r="A8734" s="51" t="str">
        <f t="shared" si="142"/>
        <v>HNR1.DE</v>
      </c>
      <c r="B8734" s="52" t="s">
        <v>230</v>
      </c>
      <c r="C8734" s="50" t="s">
        <v>11982</v>
      </c>
      <c r="D8734" s="50">
        <f>DAX__2019_2020__33[[#This Row],[Open]]*(DAX__2019_2020__33[[#This Row],[Adj Close]]/DAX__2019_2020__33[[#This Row],[Close]])</f>
        <v>134.23294326152805</v>
      </c>
      <c r="E8734" s="50" t="s">
        <v>12070</v>
      </c>
      <c r="F8734" s="50" t="s">
        <v>12109</v>
      </c>
      <c r="G8734" s="50" t="s">
        <v>12070</v>
      </c>
      <c r="H8734" s="50" t="s">
        <v>21634</v>
      </c>
      <c r="I8734" s="50">
        <f>(DAX__2019_2020__33[[#This Row],[Adj Close]]-DAX__2019_2020__33[[#This Row],[Adj Open]])/DAX__2019_2020__33[[#This Row],[Adj Open]]</f>
        <v>1.4904230584992007E-2</v>
      </c>
      <c r="J8734" s="50">
        <f>DAX__2019_2020__33[[#This Row],[Adj Close]]-DAX__2019_2020__33[[#This Row],[Adj Open]]</f>
        <v>2.0006387384719631</v>
      </c>
      <c r="K8734" s="50">
        <v>121158</v>
      </c>
    </row>
    <row r="8735" spans="1:11" x14ac:dyDescent="0.3">
      <c r="A8735" s="51" t="str">
        <f t="shared" si="142"/>
        <v>HNR1.DE</v>
      </c>
      <c r="B8735" s="52" t="s">
        <v>231</v>
      </c>
      <c r="C8735" s="50" t="s">
        <v>12081</v>
      </c>
      <c r="D8735" s="50">
        <f>DAX__2019_2020__33[[#This Row],[Open]]*(DAX__2019_2020__33[[#This Row],[Adj Close]]/DAX__2019_2020__33[[#This Row],[Close]])</f>
        <v>135.18560933284252</v>
      </c>
      <c r="E8735" s="50" t="s">
        <v>12089</v>
      </c>
      <c r="F8735" s="50" t="s">
        <v>13459</v>
      </c>
      <c r="G8735" s="50" t="s">
        <v>11969</v>
      </c>
      <c r="H8735" s="50" t="s">
        <v>21631</v>
      </c>
      <c r="I8735" s="50">
        <f>(DAX__2019_2020__33[[#This Row],[Adj Close]]-DAX__2019_2020__33[[#This Row],[Adj Open]])/DAX__2019_2020__33[[#This Row],[Adj Open]]</f>
        <v>-6.3424526994694565E-3</v>
      </c>
      <c r="J8735" s="50">
        <f>DAX__2019_2020__33[[#This Row],[Adj Close]]-DAX__2019_2020__33[[#This Row],[Adj Open]]</f>
        <v>-0.85740833284251039</v>
      </c>
      <c r="K8735" s="50">
        <v>129705</v>
      </c>
    </row>
    <row r="8736" spans="1:11" x14ac:dyDescent="0.3">
      <c r="A8736" s="51" t="str">
        <f t="shared" si="142"/>
        <v>HNR1.DE</v>
      </c>
      <c r="B8736" s="52" t="s">
        <v>232</v>
      </c>
      <c r="C8736" s="50" t="s">
        <v>12072</v>
      </c>
      <c r="D8736" s="50">
        <f>DAX__2019_2020__33[[#This Row],[Open]]*(DAX__2019_2020__33[[#This Row],[Adj Close]]/DAX__2019_2020__33[[#This Row],[Close]])</f>
        <v>133.47080011394343</v>
      </c>
      <c r="E8736" s="50" t="s">
        <v>12093</v>
      </c>
      <c r="F8736" s="50" t="s">
        <v>13561</v>
      </c>
      <c r="G8736" s="50" t="s">
        <v>13540</v>
      </c>
      <c r="H8736" s="50" t="s">
        <v>21655</v>
      </c>
      <c r="I8736" s="50">
        <f>(DAX__2019_2020__33[[#This Row],[Adj Close]]-DAX__2019_2020__33[[#This Row],[Adj Open]])/DAX__2019_2020__33[[#This Row],[Adj Open]]</f>
        <v>-4.2826978893919275E-3</v>
      </c>
      <c r="J8736" s="50">
        <f>DAX__2019_2020__33[[#This Row],[Adj Close]]-DAX__2019_2020__33[[#This Row],[Adj Open]]</f>
        <v>-0.57161511394343734</v>
      </c>
      <c r="K8736" s="50">
        <v>136091</v>
      </c>
    </row>
    <row r="8737" spans="1:11" x14ac:dyDescent="0.3">
      <c r="A8737" s="51" t="str">
        <f t="shared" si="142"/>
        <v>HNR1.DE</v>
      </c>
      <c r="B8737" s="52" t="s">
        <v>233</v>
      </c>
      <c r="C8737" s="50" t="s">
        <v>6559</v>
      </c>
      <c r="D8737" s="50">
        <f>DAX__2019_2020__33[[#This Row],[Open]]*(DAX__2019_2020__33[[#This Row],[Adj Close]]/DAX__2019_2020__33[[#This Row],[Close]])</f>
        <v>132.42284691553044</v>
      </c>
      <c r="E8737" s="50" t="s">
        <v>12229</v>
      </c>
      <c r="F8737" s="50" t="s">
        <v>12075</v>
      </c>
      <c r="G8737" s="50" t="s">
        <v>12075</v>
      </c>
      <c r="H8737" s="50" t="s">
        <v>21615</v>
      </c>
      <c r="I8737" s="50">
        <f>(DAX__2019_2020__33[[#This Row],[Adj Close]]-DAX__2019_2020__33[[#This Row],[Adj Open]])/DAX__2019_2020__33[[#This Row],[Adj Open]]</f>
        <v>-9.3525395683453447E-3</v>
      </c>
      <c r="J8737" s="50">
        <f>DAX__2019_2020__33[[#This Row],[Adj Close]]-DAX__2019_2020__33[[#This Row],[Adj Open]]</f>
        <v>-1.2384899155304367</v>
      </c>
      <c r="K8737" s="50">
        <v>159069</v>
      </c>
    </row>
    <row r="8738" spans="1:11" x14ac:dyDescent="0.3">
      <c r="A8738" s="51" t="str">
        <f t="shared" si="142"/>
        <v>HNR1.DE</v>
      </c>
      <c r="B8738" s="52" t="s">
        <v>234</v>
      </c>
      <c r="C8738" s="50" t="s">
        <v>11968</v>
      </c>
      <c r="D8738" s="50">
        <f>DAX__2019_2020__33[[#This Row],[Open]]*(DAX__2019_2020__33[[#This Row],[Adj Close]]/DAX__2019_2020__33[[#This Row],[Close]])</f>
        <v>132.23229658825045</v>
      </c>
      <c r="E8738" s="50" t="s">
        <v>11973</v>
      </c>
      <c r="F8738" s="50" t="s">
        <v>12075</v>
      </c>
      <c r="G8738" s="50" t="s">
        <v>13430</v>
      </c>
      <c r="H8738" s="50" t="s">
        <v>21656</v>
      </c>
      <c r="I8738" s="50">
        <f>(DAX__2019_2020__33[[#This Row],[Adj Close]]-DAX__2019_2020__33[[#This Row],[Adj Open]])/DAX__2019_2020__33[[#This Row],[Adj Open]]</f>
        <v>-1.44090054522562E-3</v>
      </c>
      <c r="J8738" s="50">
        <f>DAX__2019_2020__33[[#This Row],[Adj Close]]-DAX__2019_2020__33[[#This Row],[Adj Open]]</f>
        <v>-0.19053358825044597</v>
      </c>
      <c r="K8738" s="50">
        <v>170856</v>
      </c>
    </row>
    <row r="8739" spans="1:11" x14ac:dyDescent="0.3">
      <c r="A8739" s="51" t="str">
        <f t="shared" si="142"/>
        <v>HNR1.DE</v>
      </c>
      <c r="B8739" s="52" t="s">
        <v>235</v>
      </c>
      <c r="C8739" s="50" t="s">
        <v>12117</v>
      </c>
      <c r="D8739" s="50">
        <f>DAX__2019_2020__33[[#This Row],[Open]]*(DAX__2019_2020__33[[#This Row],[Adj Close]]/DAX__2019_2020__33[[#This Row],[Close]])</f>
        <v>130.6127534546099</v>
      </c>
      <c r="E8739" s="50" t="s">
        <v>12111</v>
      </c>
      <c r="F8739" s="50" t="s">
        <v>4787</v>
      </c>
      <c r="G8739" s="50" t="s">
        <v>13552</v>
      </c>
      <c r="H8739" s="50" t="s">
        <v>21653</v>
      </c>
      <c r="I8739" s="50">
        <f>(DAX__2019_2020__33[[#This Row],[Adj Close]]-DAX__2019_2020__33[[#This Row],[Adj Open]])/DAX__2019_2020__33[[#This Row],[Adj Open]]</f>
        <v>3.2093317340919726E-2</v>
      </c>
      <c r="J8739" s="50">
        <f>DAX__2019_2020__33[[#This Row],[Adj Close]]-DAX__2019_2020__33[[#This Row],[Adj Open]]</f>
        <v>4.1917965453901047</v>
      </c>
      <c r="K8739" s="50">
        <v>175758</v>
      </c>
    </row>
    <row r="8740" spans="1:11" x14ac:dyDescent="0.3">
      <c r="A8740" s="51" t="str">
        <f t="shared" si="142"/>
        <v>HNR1.DE</v>
      </c>
      <c r="B8740" s="52" t="s">
        <v>236</v>
      </c>
      <c r="C8740" s="50" t="s">
        <v>12132</v>
      </c>
      <c r="D8740" s="50">
        <f>DAX__2019_2020__33[[#This Row],[Open]]*(DAX__2019_2020__33[[#This Row],[Adj Close]]/DAX__2019_2020__33[[#This Row],[Close]])</f>
        <v>134.99509142575565</v>
      </c>
      <c r="E8740" s="50" t="s">
        <v>13463</v>
      </c>
      <c r="F8740" s="50" t="s">
        <v>13552</v>
      </c>
      <c r="G8740" s="50" t="s">
        <v>12232</v>
      </c>
      <c r="H8740" s="50" t="s">
        <v>21630</v>
      </c>
      <c r="I8740" s="50">
        <f>(DAX__2019_2020__33[[#This Row],[Adj Close]]-DAX__2019_2020__33[[#This Row],[Adj Open]])/DAX__2019_2020__33[[#This Row],[Adj Open]]</f>
        <v>2.1171701224525397E-3</v>
      </c>
      <c r="J8740" s="50">
        <f>DAX__2019_2020__33[[#This Row],[Adj Close]]-DAX__2019_2020__33[[#This Row],[Adj Open]]</f>
        <v>0.28580757424435888</v>
      </c>
      <c r="K8740" s="50">
        <v>135360</v>
      </c>
    </row>
    <row r="8741" spans="1:11" x14ac:dyDescent="0.3">
      <c r="A8741" s="51" t="str">
        <f t="shared" si="142"/>
        <v>HNR1.DE</v>
      </c>
      <c r="B8741" s="52" t="s">
        <v>237</v>
      </c>
      <c r="C8741" s="50" t="s">
        <v>13468</v>
      </c>
      <c r="D8741" s="50">
        <f>DAX__2019_2020__33[[#This Row],[Open]]*(DAX__2019_2020__33[[#This Row],[Adj Close]]/DAX__2019_2020__33[[#This Row],[Close]])</f>
        <v>136.99572525933104</v>
      </c>
      <c r="E8741" s="50" t="s">
        <v>13676</v>
      </c>
      <c r="F8741" s="50" t="s">
        <v>13468</v>
      </c>
      <c r="G8741" s="50" t="s">
        <v>13567</v>
      </c>
      <c r="H8741" s="50" t="s">
        <v>21657</v>
      </c>
      <c r="I8741" s="50">
        <f>(DAX__2019_2020__33[[#This Row],[Adj Close]]-DAX__2019_2020__33[[#This Row],[Adj Open]])/DAX__2019_2020__33[[#This Row],[Adj Open]]</f>
        <v>5.5633030828240154E-3</v>
      </c>
      <c r="J8741" s="50">
        <f>DAX__2019_2020__33[[#This Row],[Adj Close]]-DAX__2019_2020__33[[#This Row],[Adj Open]]</f>
        <v>0.76214874066894822</v>
      </c>
      <c r="K8741" s="50">
        <v>156096</v>
      </c>
    </row>
    <row r="8742" spans="1:11" x14ac:dyDescent="0.3">
      <c r="A8742" s="51" t="str">
        <f t="shared" si="142"/>
        <v>HNR1.DE</v>
      </c>
      <c r="B8742" s="52" t="s">
        <v>238</v>
      </c>
      <c r="C8742" s="50" t="s">
        <v>12105</v>
      </c>
      <c r="D8742" s="50">
        <f>DAX__2019_2020__33[[#This Row],[Open]]*(DAX__2019_2020__33[[#This Row],[Adj Close]]/DAX__2019_2020__33[[#This Row],[Close]])</f>
        <v>137.56732679261845</v>
      </c>
      <c r="E8742" s="50" t="s">
        <v>13567</v>
      </c>
      <c r="F8742" s="50" t="s">
        <v>12081</v>
      </c>
      <c r="G8742" s="50" t="s">
        <v>13464</v>
      </c>
      <c r="H8742" s="50" t="s">
        <v>21658</v>
      </c>
      <c r="I8742" s="50">
        <f>(DAX__2019_2020__33[[#This Row],[Adj Close]]-DAX__2019_2020__33[[#This Row],[Adj Open]])/DAX__2019_2020__33[[#This Row],[Adj Open]]</f>
        <v>-4.8476248551645677E-3</v>
      </c>
      <c r="J8742" s="50">
        <f>DAX__2019_2020__33[[#This Row],[Adj Close]]-DAX__2019_2020__33[[#This Row],[Adj Open]]</f>
        <v>-0.66687479261844373</v>
      </c>
      <c r="K8742" s="50">
        <v>152082</v>
      </c>
    </row>
    <row r="8743" spans="1:11" x14ac:dyDescent="0.3">
      <c r="A8743" s="51" t="str">
        <f t="shared" si="142"/>
        <v>HNR1.DE</v>
      </c>
      <c r="B8743" s="52" t="s">
        <v>239</v>
      </c>
      <c r="C8743" s="50" t="s">
        <v>14007</v>
      </c>
      <c r="D8743" s="50">
        <f>DAX__2019_2020__33[[#This Row],[Open]]*(DAX__2019_2020__33[[#This Row],[Adj Close]]/DAX__2019_2020__33[[#This Row],[Close]])</f>
        <v>136.80520440241045</v>
      </c>
      <c r="E8743" s="50" t="s">
        <v>12105</v>
      </c>
      <c r="F8743" s="50" t="s">
        <v>12132</v>
      </c>
      <c r="G8743" s="50" t="s">
        <v>12089</v>
      </c>
      <c r="H8743" s="50" t="s">
        <v>21645</v>
      </c>
      <c r="I8743" s="50">
        <f>(DAX__2019_2020__33[[#This Row],[Adj Close]]-DAX__2019_2020__33[[#This Row],[Adj Open]])/DAX__2019_2020__33[[#This Row],[Adj Open]]</f>
        <v>-7.6602085935846493E-3</v>
      </c>
      <c r="J8743" s="50">
        <f>DAX__2019_2020__33[[#This Row],[Adj Close]]-DAX__2019_2020__33[[#This Row],[Adj Open]]</f>
        <v>-1.0479564024104491</v>
      </c>
      <c r="K8743" s="50">
        <v>163047</v>
      </c>
    </row>
    <row r="8744" spans="1:11" x14ac:dyDescent="0.3">
      <c r="A8744" s="51" t="str">
        <f t="shared" si="142"/>
        <v>HNR1.DE</v>
      </c>
      <c r="B8744" s="52" t="s">
        <v>240</v>
      </c>
      <c r="C8744" s="50" t="s">
        <v>12070</v>
      </c>
      <c r="D8744" s="50">
        <f>DAX__2019_2020__33[[#This Row],[Open]]*(DAX__2019_2020__33[[#This Row],[Adj Close]]/DAX__2019_2020__33[[#This Row],[Close]])</f>
        <v>136.23357076106316</v>
      </c>
      <c r="E8744" s="50" t="s">
        <v>12228</v>
      </c>
      <c r="F8744" s="50" t="s">
        <v>12109</v>
      </c>
      <c r="G8744" s="50" t="s">
        <v>13465</v>
      </c>
      <c r="H8744" s="50" t="s">
        <v>21652</v>
      </c>
      <c r="I8744" s="50">
        <f>(DAX__2019_2020__33[[#This Row],[Adj Close]]-DAX__2019_2020__33[[#This Row],[Adj Open]])/DAX__2019_2020__33[[#This Row],[Adj Open]]</f>
        <v>-4.8950839160838812E-3</v>
      </c>
      <c r="J8744" s="50">
        <f>DAX__2019_2020__33[[#This Row],[Adj Close]]-DAX__2019_2020__33[[#This Row],[Adj Open]]</f>
        <v>-0.66687476106315557</v>
      </c>
      <c r="K8744" s="50">
        <v>138392</v>
      </c>
    </row>
    <row r="8745" spans="1:11" x14ac:dyDescent="0.3">
      <c r="A8745" s="51" t="str">
        <f t="shared" si="142"/>
        <v>HNR1.DE</v>
      </c>
      <c r="B8745" s="52" t="s">
        <v>241</v>
      </c>
      <c r="C8745" s="50" t="s">
        <v>13463</v>
      </c>
      <c r="D8745" s="50">
        <f>DAX__2019_2020__33[[#This Row],[Open]]*(DAX__2019_2020__33[[#This Row],[Adj Close]]/DAX__2019_2020__33[[#This Row],[Close]])</f>
        <v>136.13830290183901</v>
      </c>
      <c r="E8745" s="50" t="s">
        <v>12106</v>
      </c>
      <c r="F8745" s="50" t="s">
        <v>13465</v>
      </c>
      <c r="G8745" s="50" t="s">
        <v>21659</v>
      </c>
      <c r="H8745" s="50" t="s">
        <v>21660</v>
      </c>
      <c r="I8745" s="50">
        <f>(DAX__2019_2020__33[[#This Row],[Adj Close]]-DAX__2019_2020__33[[#This Row],[Adj Open]])/DAX__2019_2020__33[[#This Row],[Adj Open]]</f>
        <v>1.2596242656245385E-2</v>
      </c>
      <c r="J8745" s="50">
        <f>DAX__2019_2020__33[[#This Row],[Adj Close]]-DAX__2019_2020__33[[#This Row],[Adj Open]]</f>
        <v>1.7148310981609995</v>
      </c>
      <c r="K8745" s="50">
        <v>132884</v>
      </c>
    </row>
    <row r="8746" spans="1:11" x14ac:dyDescent="0.3">
      <c r="A8746" s="51" t="str">
        <f t="shared" si="142"/>
        <v>HNR1.DE</v>
      </c>
      <c r="B8746" s="52" t="s">
        <v>242</v>
      </c>
      <c r="C8746" s="50" t="s">
        <v>13721</v>
      </c>
      <c r="D8746" s="50">
        <f>DAX__2019_2020__33[[#This Row],[Open]]*(DAX__2019_2020__33[[#This Row],[Adj Close]]/DAX__2019_2020__33[[#This Row],[Close]])</f>
        <v>139.47268904977625</v>
      </c>
      <c r="E8746" s="50" t="s">
        <v>13641</v>
      </c>
      <c r="F8746" s="50" t="s">
        <v>12049</v>
      </c>
      <c r="G8746" s="50" t="s">
        <v>6547</v>
      </c>
      <c r="H8746" s="50" t="s">
        <v>21661</v>
      </c>
      <c r="I8746" s="50">
        <f>(DAX__2019_2020__33[[#This Row],[Adj Close]]-DAX__2019_2020__33[[#This Row],[Adj Open]])/DAX__2019_2020__33[[#This Row],[Adj Open]]</f>
        <v>6.8310112089213298E-4</v>
      </c>
      <c r="J8746" s="50">
        <f>DAX__2019_2020__33[[#This Row],[Adj Close]]-DAX__2019_2020__33[[#This Row],[Adj Open]]</f>
        <v>9.5273950223742077E-2</v>
      </c>
      <c r="K8746" s="50">
        <v>148673</v>
      </c>
    </row>
    <row r="8747" spans="1:11" x14ac:dyDescent="0.3">
      <c r="A8747" s="51" t="str">
        <f t="shared" si="142"/>
        <v>HNR1.DE</v>
      </c>
      <c r="B8747" s="52" t="s">
        <v>243</v>
      </c>
      <c r="C8747" s="50" t="s">
        <v>13735</v>
      </c>
      <c r="D8747" s="50">
        <f>DAX__2019_2020__33[[#This Row],[Open]]*(DAX__2019_2020__33[[#This Row],[Adj Close]]/DAX__2019_2020__33[[#This Row],[Close]])</f>
        <v>140.13958979457195</v>
      </c>
      <c r="E8747" s="50" t="s">
        <v>12216</v>
      </c>
      <c r="F8747" s="50" t="s">
        <v>21637</v>
      </c>
      <c r="G8747" s="50" t="s">
        <v>13580</v>
      </c>
      <c r="H8747" s="50" t="s">
        <v>21662</v>
      </c>
      <c r="I8747" s="50">
        <f>(DAX__2019_2020__33[[#This Row],[Adj Close]]-DAX__2019_2020__33[[#This Row],[Adj Open]])/DAX__2019_2020__33[[#This Row],[Adj Open]]</f>
        <v>-5.4384973988375607E-3</v>
      </c>
      <c r="J8747" s="50">
        <f>DAX__2019_2020__33[[#This Row],[Adj Close]]-DAX__2019_2020__33[[#This Row],[Adj Open]]</f>
        <v>-0.76214879457194229</v>
      </c>
      <c r="K8747" s="50">
        <v>96067</v>
      </c>
    </row>
    <row r="8748" spans="1:11" x14ac:dyDescent="0.3">
      <c r="A8748" s="51" t="str">
        <f t="shared" si="142"/>
        <v>HNR1.DE</v>
      </c>
      <c r="B8748" s="52" t="s">
        <v>244</v>
      </c>
      <c r="C8748" s="50" t="s">
        <v>12063</v>
      </c>
      <c r="D8748" s="50">
        <f>DAX__2019_2020__33[[#This Row],[Open]]*(DAX__2019_2020__33[[#This Row],[Adj Close]]/DAX__2019_2020__33[[#This Row],[Close]])</f>
        <v>139.85376616877946</v>
      </c>
      <c r="E8748" s="50" t="s">
        <v>13988</v>
      </c>
      <c r="F8748" s="50" t="s">
        <v>12063</v>
      </c>
      <c r="G8748" s="50" t="s">
        <v>13724</v>
      </c>
      <c r="H8748" s="50" t="s">
        <v>21663</v>
      </c>
      <c r="I8748" s="50">
        <f>(DAX__2019_2020__33[[#This Row],[Adj Close]]-DAX__2019_2020__33[[#This Row],[Adj Open]])/DAX__2019_2020__33[[#This Row],[Adj Open]]</f>
        <v>1.6348732635924939E-2</v>
      </c>
      <c r="J8748" s="50">
        <f>DAX__2019_2020__33[[#This Row],[Adj Close]]-DAX__2019_2020__33[[#This Row],[Adj Open]]</f>
        <v>2.2864318312205398</v>
      </c>
      <c r="K8748" s="50">
        <v>147326</v>
      </c>
    </row>
    <row r="8749" spans="1:11" x14ac:dyDescent="0.3">
      <c r="A8749" s="51" t="str">
        <f t="shared" si="142"/>
        <v>HNR1.DE</v>
      </c>
      <c r="B8749" s="52" t="s">
        <v>245</v>
      </c>
      <c r="C8749" s="50" t="s">
        <v>12149</v>
      </c>
      <c r="D8749" s="50">
        <f>DAX__2019_2020__33[[#This Row],[Open]]*(DAX__2019_2020__33[[#This Row],[Adj Close]]/DAX__2019_2020__33[[#This Row],[Close]])</f>
        <v>141.85438149443274</v>
      </c>
      <c r="E8749" s="50" t="s">
        <v>21664</v>
      </c>
      <c r="F8749" s="50" t="s">
        <v>14002</v>
      </c>
      <c r="G8749" s="50" t="s">
        <v>13594</v>
      </c>
      <c r="H8749" s="50" t="s">
        <v>21665</v>
      </c>
      <c r="I8749" s="50">
        <f>(DAX__2019_2020__33[[#This Row],[Adj Close]]-DAX__2019_2020__33[[#This Row],[Adj Open]])/DAX__2019_2020__33[[#This Row],[Adj Open]]</f>
        <v>-8.7306115002260525E-3</v>
      </c>
      <c r="J8749" s="50">
        <f>DAX__2019_2020__33[[#This Row],[Adj Close]]-DAX__2019_2020__33[[#This Row],[Adj Open]]</f>
        <v>-1.2384754944327483</v>
      </c>
      <c r="K8749" s="50">
        <v>145245</v>
      </c>
    </row>
    <row r="8750" spans="1:11" x14ac:dyDescent="0.3">
      <c r="A8750" s="51" t="str">
        <f t="shared" si="142"/>
        <v>HNR1.DE</v>
      </c>
      <c r="B8750" s="52" t="s">
        <v>246</v>
      </c>
      <c r="C8750" s="50" t="s">
        <v>13992</v>
      </c>
      <c r="D8750" s="50">
        <f>DAX__2019_2020__33[[#This Row],[Open]]*(DAX__2019_2020__33[[#This Row],[Adj Close]]/DAX__2019_2020__33[[#This Row],[Close]])</f>
        <v>141.09227221522781</v>
      </c>
      <c r="E8750" s="50" t="s">
        <v>13596</v>
      </c>
      <c r="F8750" s="50" t="s">
        <v>13580</v>
      </c>
      <c r="G8750" s="50" t="s">
        <v>13580</v>
      </c>
      <c r="H8750" s="50" t="s">
        <v>21662</v>
      </c>
      <c r="I8750" s="50">
        <f>(DAX__2019_2020__33[[#This Row],[Adj Close]]-DAX__2019_2020__33[[#This Row],[Adj Open]])/DAX__2019_2020__33[[#This Row],[Adj Open]]</f>
        <v>-1.2153969797948477E-2</v>
      </c>
      <c r="J8750" s="50">
        <f>DAX__2019_2020__33[[#This Row],[Adj Close]]-DAX__2019_2020__33[[#This Row],[Adj Open]]</f>
        <v>-1.7148312152278038</v>
      </c>
      <c r="K8750" s="50">
        <v>94607</v>
      </c>
    </row>
    <row r="8751" spans="1:11" x14ac:dyDescent="0.3">
      <c r="A8751" s="51" t="str">
        <f t="shared" si="142"/>
        <v>HNR1.DE</v>
      </c>
      <c r="B8751" s="52" t="s">
        <v>247</v>
      </c>
      <c r="C8751" s="50" t="s">
        <v>12049</v>
      </c>
      <c r="D8751" s="50">
        <f>DAX__2019_2020__33[[#This Row],[Open]]*(DAX__2019_2020__33[[#This Row],[Adj Close]]/DAX__2019_2020__33[[#This Row],[Close]])</f>
        <v>138.61527862152784</v>
      </c>
      <c r="E8751" s="50" t="s">
        <v>12063</v>
      </c>
      <c r="F8751" s="50" t="s">
        <v>12103</v>
      </c>
      <c r="G8751" s="50" t="s">
        <v>13721</v>
      </c>
      <c r="H8751" s="50" t="s">
        <v>21666</v>
      </c>
      <c r="I8751" s="50">
        <f>(DAX__2019_2020__33[[#This Row],[Adj Close]]-DAX__2019_2020__33[[#This Row],[Adj Open]])/DAX__2019_2020__33[[#This Row],[Adj Open]]</f>
        <v>6.1855257731957642E-3</v>
      </c>
      <c r="J8751" s="50">
        <f>DAX__2019_2020__33[[#This Row],[Adj Close]]-DAX__2019_2020__33[[#This Row],[Adj Open]]</f>
        <v>0.85740837847217222</v>
      </c>
      <c r="K8751" s="50">
        <v>71003</v>
      </c>
    </row>
    <row r="8752" spans="1:11" x14ac:dyDescent="0.3">
      <c r="A8752" s="51" t="str">
        <f t="shared" si="142"/>
        <v>HNR1.DE</v>
      </c>
      <c r="B8752" s="52" t="s">
        <v>248</v>
      </c>
      <c r="C8752" s="50" t="s">
        <v>12063</v>
      </c>
      <c r="D8752" s="50">
        <f>DAX__2019_2020__33[[#This Row],[Open]]*(DAX__2019_2020__33[[#This Row],[Adj Close]]/DAX__2019_2020__33[[#This Row],[Close]])</f>
        <v>139.85375794162732</v>
      </c>
      <c r="E8752" s="50" t="s">
        <v>13974</v>
      </c>
      <c r="F8752" s="50" t="s">
        <v>13662</v>
      </c>
      <c r="G8752" s="50" t="s">
        <v>14002</v>
      </c>
      <c r="H8752" s="50" t="s">
        <v>21667</v>
      </c>
      <c r="I8752" s="50">
        <f>(DAX__2019_2020__33[[#This Row],[Adj Close]]-DAX__2019_2020__33[[#This Row],[Adj Open]])/DAX__2019_2020__33[[#This Row],[Adj Open]]</f>
        <v>-6.8123976809459513E-4</v>
      </c>
      <c r="J8752" s="50">
        <f>DAX__2019_2020__33[[#This Row],[Adj Close]]-DAX__2019_2020__33[[#This Row],[Adj Open]]</f>
        <v>-9.5273941627311842E-2</v>
      </c>
      <c r="K8752" s="50">
        <v>163125</v>
      </c>
    </row>
    <row r="8753" spans="1:11" x14ac:dyDescent="0.3">
      <c r="A8753" s="51" t="str">
        <f t="shared" si="142"/>
        <v>HNR1.DE</v>
      </c>
      <c r="B8753" s="52" t="s">
        <v>249</v>
      </c>
      <c r="C8753" s="50" t="s">
        <v>13721</v>
      </c>
      <c r="D8753" s="50">
        <f>DAX__2019_2020__33[[#This Row],[Open]]*(DAX__2019_2020__33[[#This Row],[Adj Close]]/DAX__2019_2020__33[[#This Row],[Close]])</f>
        <v>139.47268872819663</v>
      </c>
      <c r="E8753" s="50" t="s">
        <v>6547</v>
      </c>
      <c r="F8753" s="50" t="s">
        <v>12228</v>
      </c>
      <c r="G8753" s="50" t="s">
        <v>12066</v>
      </c>
      <c r="H8753" s="50" t="s">
        <v>21668</v>
      </c>
      <c r="I8753" s="50">
        <f>(DAX__2019_2020__33[[#This Row],[Adj Close]]-DAX__2019_2020__33[[#This Row],[Adj Open]])/DAX__2019_2020__33[[#This Row],[Adj Open]]</f>
        <v>-1.2978101624785616E-2</v>
      </c>
      <c r="J8753" s="50">
        <f>DAX__2019_2020__33[[#This Row],[Adj Close]]-DAX__2019_2020__33[[#This Row],[Adj Open]]</f>
        <v>-1.8100907281966272</v>
      </c>
      <c r="K8753" s="50">
        <v>135545</v>
      </c>
    </row>
    <row r="8754" spans="1:11" x14ac:dyDescent="0.3">
      <c r="A8754" s="51" t="str">
        <f t="shared" si="142"/>
        <v>HNR1.DE</v>
      </c>
      <c r="B8754" s="52" t="s">
        <v>250</v>
      </c>
      <c r="C8754" s="50" t="s">
        <v>12045</v>
      </c>
      <c r="D8754" s="50">
        <f>DAX__2019_2020__33[[#This Row],[Open]]*(DAX__2019_2020__33[[#This Row],[Adj Close]]/DAX__2019_2020__33[[#This Row],[Close]])</f>
        <v>137.28153379807483</v>
      </c>
      <c r="E8754" s="50" t="s">
        <v>6731</v>
      </c>
      <c r="F8754" s="50" t="s">
        <v>12037</v>
      </c>
      <c r="G8754" s="50" t="s">
        <v>21637</v>
      </c>
      <c r="H8754" s="50" t="s">
        <v>21669</v>
      </c>
      <c r="I8754" s="50">
        <f>(DAX__2019_2020__33[[#This Row],[Adj Close]]-DAX__2019_2020__33[[#This Row],[Adj Open]])/DAX__2019_2020__33[[#This Row],[Adj Open]]</f>
        <v>1.1103337497432111E-2</v>
      </c>
      <c r="J8754" s="50">
        <f>DAX__2019_2020__33[[#This Row],[Adj Close]]-DAX__2019_2020__33[[#This Row],[Adj Open]]</f>
        <v>1.524283201925158</v>
      </c>
      <c r="K8754" s="50">
        <v>106903</v>
      </c>
    </row>
    <row r="8755" spans="1:11" x14ac:dyDescent="0.3">
      <c r="A8755" s="51" t="str">
        <f t="shared" si="142"/>
        <v>HNR1.DE</v>
      </c>
      <c r="B8755" s="52" t="s">
        <v>251</v>
      </c>
      <c r="C8755" s="50" t="s">
        <v>14002</v>
      </c>
      <c r="D8755" s="50">
        <f>DAX__2019_2020__33[[#This Row],[Open]]*(DAX__2019_2020__33[[#This Row],[Adj Close]]/DAX__2019_2020__33[[#This Row],[Close]])</f>
        <v>139.75848558963645</v>
      </c>
      <c r="E8755" s="50" t="s">
        <v>14002</v>
      </c>
      <c r="F8755" s="50" t="s">
        <v>12105</v>
      </c>
      <c r="G8755" s="50" t="s">
        <v>12028</v>
      </c>
      <c r="H8755" s="50" t="s">
        <v>21670</v>
      </c>
      <c r="I8755" s="50">
        <f>(DAX__2019_2020__33[[#This Row],[Adj Close]]-DAX__2019_2020__33[[#This Row],[Adj Open]])/DAX__2019_2020__33[[#This Row],[Adj Open]]</f>
        <v>-1.2951561273719679E-2</v>
      </c>
      <c r="J8755" s="50">
        <f>DAX__2019_2020__33[[#This Row],[Adj Close]]-DAX__2019_2020__33[[#This Row],[Adj Open]]</f>
        <v>-1.8100905896364452</v>
      </c>
      <c r="K8755" s="50">
        <v>125330</v>
      </c>
    </row>
    <row r="8756" spans="1:11" x14ac:dyDescent="0.3">
      <c r="A8756" s="51" t="str">
        <f t="shared" si="142"/>
        <v>HNR1.DE</v>
      </c>
      <c r="B8756" s="52" t="s">
        <v>252</v>
      </c>
      <c r="C8756" s="50" t="s">
        <v>13573</v>
      </c>
      <c r="D8756" s="50">
        <f>DAX__2019_2020__33[[#This Row],[Open]]*(DAX__2019_2020__33[[#This Row],[Adj Close]]/DAX__2019_2020__33[[#This Row],[Close]])</f>
        <v>138.13894387318237</v>
      </c>
      <c r="E8756" s="50" t="s">
        <v>13594</v>
      </c>
      <c r="F8756" s="50" t="s">
        <v>13573</v>
      </c>
      <c r="G8756" s="50" t="s">
        <v>12063</v>
      </c>
      <c r="H8756" s="50" t="s">
        <v>21671</v>
      </c>
      <c r="I8756" s="50">
        <f>(DAX__2019_2020__33[[#This Row],[Adj Close]]-DAX__2019_2020__33[[#This Row],[Adj Open]])/DAX__2019_2020__33[[#This Row],[Adj Open]]</f>
        <v>1.2413813793103365E-2</v>
      </c>
      <c r="J8756" s="50">
        <f>DAX__2019_2020__33[[#This Row],[Adj Close]]-DAX__2019_2020__33[[#This Row],[Adj Open]]</f>
        <v>1.7148311268176428</v>
      </c>
      <c r="K8756" s="50">
        <v>87832</v>
      </c>
    </row>
    <row r="8757" spans="1:11" x14ac:dyDescent="0.3">
      <c r="A8757" s="51" t="str">
        <f t="shared" si="142"/>
        <v>HNR1.DE</v>
      </c>
      <c r="B8757" s="52" t="s">
        <v>253</v>
      </c>
      <c r="C8757" s="50" t="s">
        <v>12157</v>
      </c>
      <c r="D8757" s="50">
        <f>DAX__2019_2020__33[[#This Row],[Open]]*(DAX__2019_2020__33[[#This Row],[Adj Close]]/DAX__2019_2020__33[[#This Row],[Close]])</f>
        <v>139.94902475481652</v>
      </c>
      <c r="E8757" s="50" t="s">
        <v>13664</v>
      </c>
      <c r="F8757" s="50" t="s">
        <v>6546</v>
      </c>
      <c r="G8757" s="50" t="s">
        <v>13736</v>
      </c>
      <c r="H8757" s="50" t="s">
        <v>21672</v>
      </c>
      <c r="I8757" s="50">
        <f>(DAX__2019_2020__33[[#This Row],[Adj Close]]-DAX__2019_2020__33[[#This Row],[Adj Open]])/DAX__2019_2020__33[[#This Row],[Adj Open]]</f>
        <v>-4.7651261306382716E-3</v>
      </c>
      <c r="J8757" s="50">
        <f>DAX__2019_2020__33[[#This Row],[Adj Close]]-DAX__2019_2020__33[[#This Row],[Adj Open]]</f>
        <v>-0.66687475481651859</v>
      </c>
      <c r="K8757" s="50">
        <v>79976</v>
      </c>
    </row>
    <row r="8758" spans="1:11" x14ac:dyDescent="0.3">
      <c r="A8758" s="51" t="str">
        <f t="shared" si="142"/>
        <v>HNR1.DE</v>
      </c>
      <c r="B8758" s="52" t="s">
        <v>254</v>
      </c>
      <c r="C8758" s="50" t="s">
        <v>13598</v>
      </c>
      <c r="D8758" s="50">
        <f>DAX__2019_2020__33[[#This Row],[Open]]*(DAX__2019_2020__33[[#This Row],[Adj Close]]/DAX__2019_2020__33[[#This Row],[Close]])</f>
        <v>140.52065042921546</v>
      </c>
      <c r="E8758" s="50" t="s">
        <v>13601</v>
      </c>
      <c r="F8758" s="50" t="s">
        <v>13974</v>
      </c>
      <c r="G8758" s="50" t="s">
        <v>13969</v>
      </c>
      <c r="H8758" s="50" t="s">
        <v>21673</v>
      </c>
      <c r="I8758" s="50">
        <f>(DAX__2019_2020__33[[#This Row],[Adj Close]]-DAX__2019_2020__33[[#This Row],[Adj Open]])/DAX__2019_2020__33[[#This Row],[Adj Open]]</f>
        <v>2.0339186440678863E-3</v>
      </c>
      <c r="J8758" s="50">
        <f>DAX__2019_2020__33[[#This Row],[Adj Close]]-DAX__2019_2020__33[[#This Row],[Adj Open]]</f>
        <v>0.28580757078452734</v>
      </c>
      <c r="K8758" s="50">
        <v>94203</v>
      </c>
    </row>
    <row r="8759" spans="1:11" x14ac:dyDescent="0.3">
      <c r="A8759" s="51" t="str">
        <f t="shared" si="142"/>
        <v>HNR1.DE</v>
      </c>
      <c r="B8759" s="52" t="s">
        <v>255</v>
      </c>
      <c r="C8759" s="50" t="s">
        <v>7165</v>
      </c>
      <c r="D8759" s="50">
        <f>DAX__2019_2020__33[[#This Row],[Open]]*(DAX__2019_2020__33[[#This Row],[Adj Close]]/DAX__2019_2020__33[[#This Row],[Close]])</f>
        <v>141.56860433819097</v>
      </c>
      <c r="E8759" s="50" t="s">
        <v>6582</v>
      </c>
      <c r="F8759" s="50" t="s">
        <v>14001</v>
      </c>
      <c r="G8759" s="50" t="s">
        <v>13601</v>
      </c>
      <c r="H8759" s="50" t="s">
        <v>21674</v>
      </c>
      <c r="I8759" s="50">
        <f>(DAX__2019_2020__33[[#This Row],[Adj Close]]-DAX__2019_2020__33[[#This Row],[Adj Open]])/DAX__2019_2020__33[[#This Row],[Adj Open]]</f>
        <v>6.7288691764919668E-4</v>
      </c>
      <c r="J8759" s="50">
        <f>DAX__2019_2020__33[[#This Row],[Adj Close]]-DAX__2019_2020__33[[#This Row],[Adj Open]]</f>
        <v>9.525966180902401E-2</v>
      </c>
      <c r="K8759" s="50">
        <v>103329</v>
      </c>
    </row>
    <row r="8760" spans="1:11" x14ac:dyDescent="0.3">
      <c r="A8760" s="51" t="str">
        <f t="shared" si="142"/>
        <v>HNR1.DE</v>
      </c>
      <c r="B8760" s="52" t="s">
        <v>256</v>
      </c>
      <c r="C8760" s="50" t="s">
        <v>12195</v>
      </c>
      <c r="D8760" s="50">
        <f>DAX__2019_2020__33[[#This Row],[Open]]*(DAX__2019_2020__33[[#This Row],[Adj Close]]/DAX__2019_2020__33[[#This Row],[Close]])</f>
        <v>142.23547400000001</v>
      </c>
      <c r="E8760" s="50" t="s">
        <v>6582</v>
      </c>
      <c r="F8760" s="50" t="s">
        <v>7165</v>
      </c>
      <c r="G8760" s="50" t="s">
        <v>12195</v>
      </c>
      <c r="H8760" s="50" t="s">
        <v>21675</v>
      </c>
      <c r="I8760" s="50">
        <f>(DAX__2019_2020__33[[#This Row],[Adj Close]]-DAX__2019_2020__33[[#This Row],[Adj Open]])/DAX__2019_2020__33[[#This Row],[Adj Open]]</f>
        <v>0</v>
      </c>
      <c r="J8760" s="50">
        <f>DAX__2019_2020__33[[#This Row],[Adj Close]]-DAX__2019_2020__33[[#This Row],[Adj Open]]</f>
        <v>0</v>
      </c>
      <c r="K8760" s="50">
        <v>97125</v>
      </c>
    </row>
    <row r="8761" spans="1:11" x14ac:dyDescent="0.3">
      <c r="A8761" s="51" t="str">
        <f t="shared" si="142"/>
        <v>HNR1.DE</v>
      </c>
      <c r="B8761" s="52" t="s">
        <v>257</v>
      </c>
      <c r="C8761" s="50" t="s">
        <v>13991</v>
      </c>
      <c r="D8761" s="50">
        <f>DAX__2019_2020__33[[#This Row],[Open]]*(DAX__2019_2020__33[[#This Row],[Adj Close]]/DAX__2019_2020__33[[#This Row],[Close]])</f>
        <v>142.52127447108117</v>
      </c>
      <c r="E8761" s="50" t="s">
        <v>13633</v>
      </c>
      <c r="F8761" s="50" t="s">
        <v>12155</v>
      </c>
      <c r="G8761" s="50" t="s">
        <v>13586</v>
      </c>
      <c r="H8761" s="50" t="s">
        <v>21676</v>
      </c>
      <c r="I8761" s="50">
        <f>(DAX__2019_2020__33[[#This Row],[Adj Close]]-DAX__2019_2020__33[[#This Row],[Adj Open]])/DAX__2019_2020__33[[#This Row],[Adj Open]]</f>
        <v>8.6897590097689166E-3</v>
      </c>
      <c r="J8761" s="50">
        <f>DAX__2019_2020__33[[#This Row],[Adj Close]]-DAX__2019_2020__33[[#This Row],[Adj Open]]</f>
        <v>1.2384755289188263</v>
      </c>
      <c r="K8761" s="50">
        <v>116708</v>
      </c>
    </row>
    <row r="8762" spans="1:11" x14ac:dyDescent="0.3">
      <c r="A8762" s="51" t="str">
        <f t="shared" si="142"/>
        <v>HNR1.DE</v>
      </c>
      <c r="B8762" s="52" t="s">
        <v>258</v>
      </c>
      <c r="C8762" s="50" t="s">
        <v>6726</v>
      </c>
      <c r="D8762" s="50">
        <f>DAX__2019_2020__33[[#This Row],[Open]]*(DAX__2019_2020__33[[#This Row],[Adj Close]]/DAX__2019_2020__33[[#This Row],[Close]])</f>
        <v>142.90234237928939</v>
      </c>
      <c r="E8762" s="50" t="s">
        <v>13780</v>
      </c>
      <c r="F8762" s="50" t="s">
        <v>12195</v>
      </c>
      <c r="G8762" s="50" t="s">
        <v>7156</v>
      </c>
      <c r="H8762" s="50" t="s">
        <v>21677</v>
      </c>
      <c r="I8762" s="50">
        <f>(DAX__2019_2020__33[[#This Row],[Adj Close]]-DAX__2019_2020__33[[#This Row],[Adj Open]])/DAX__2019_2020__33[[#This Row],[Adj Open]]</f>
        <v>1.2666626666666481E-2</v>
      </c>
      <c r="J8762" s="50">
        <f>DAX__2019_2020__33[[#This Row],[Adj Close]]-DAX__2019_2020__33[[#This Row],[Adj Open]]</f>
        <v>1.8100906207106107</v>
      </c>
      <c r="K8762" s="50">
        <v>149301</v>
      </c>
    </row>
    <row r="8763" spans="1:11" x14ac:dyDescent="0.3">
      <c r="A8763" s="51" t="str">
        <f t="shared" si="142"/>
        <v>HNR1.DE</v>
      </c>
      <c r="B8763" s="52" t="s">
        <v>259</v>
      </c>
      <c r="C8763" s="50" t="s">
        <v>13963</v>
      </c>
      <c r="D8763" s="50">
        <f>DAX__2019_2020__33[[#This Row],[Open]]*(DAX__2019_2020__33[[#This Row],[Adj Close]]/DAX__2019_2020__33[[#This Row],[Close]])</f>
        <v>145.09352234073151</v>
      </c>
      <c r="E8763" s="50" t="s">
        <v>13635</v>
      </c>
      <c r="F8763" s="50" t="s">
        <v>13633</v>
      </c>
      <c r="G8763" s="50" t="s">
        <v>13922</v>
      </c>
      <c r="H8763" s="50" t="s">
        <v>21678</v>
      </c>
      <c r="I8763" s="50">
        <f>(DAX__2019_2020__33[[#This Row],[Adj Close]]-DAX__2019_2020__33[[#This Row],[Adj Open]])/DAX__2019_2020__33[[#This Row],[Adj Open]]</f>
        <v>6.5653971129592476E-4</v>
      </c>
      <c r="J8763" s="50">
        <f>DAX__2019_2020__33[[#This Row],[Adj Close]]-DAX__2019_2020__33[[#This Row],[Adj Open]]</f>
        <v>9.5259659268492669E-2</v>
      </c>
      <c r="K8763" s="50">
        <v>115430</v>
      </c>
    </row>
    <row r="8764" spans="1:11" x14ac:dyDescent="0.3">
      <c r="A8764" s="51" t="str">
        <f t="shared" si="142"/>
        <v>HNR1.DE</v>
      </c>
      <c r="B8764" s="52" t="s">
        <v>260</v>
      </c>
      <c r="C8764" s="50" t="s">
        <v>13963</v>
      </c>
      <c r="D8764" s="50">
        <f>DAX__2019_2020__33[[#This Row],[Open]]*(DAX__2019_2020__33[[#This Row],[Adj Close]]/DAX__2019_2020__33[[#This Row],[Close]])</f>
        <v>145.09353197460348</v>
      </c>
      <c r="E8764" s="50" t="s">
        <v>7167</v>
      </c>
      <c r="F8764" s="50" t="s">
        <v>13605</v>
      </c>
      <c r="G8764" s="50" t="s">
        <v>6591</v>
      </c>
      <c r="H8764" s="50" t="s">
        <v>21679</v>
      </c>
      <c r="I8764" s="50">
        <f>(DAX__2019_2020__33[[#This Row],[Adj Close]]-DAX__2019_2020__33[[#This Row],[Adj Open]])/DAX__2019_2020__33[[#This Row],[Adj Open]]</f>
        <v>-8.5358041654142215E-3</v>
      </c>
      <c r="J8764" s="50">
        <f>DAX__2019_2020__33[[#This Row],[Adj Close]]-DAX__2019_2020__33[[#This Row],[Adj Open]]</f>
        <v>-1.2384899746034819</v>
      </c>
      <c r="K8764" s="50">
        <v>155885</v>
      </c>
    </row>
    <row r="8765" spans="1:11" x14ac:dyDescent="0.3">
      <c r="A8765" s="51" t="str">
        <f t="shared" si="142"/>
        <v>HNR1.DE</v>
      </c>
      <c r="B8765" s="52" t="s">
        <v>261</v>
      </c>
      <c r="C8765" s="50" t="s">
        <v>6724</v>
      </c>
      <c r="D8765" s="50">
        <f>DAX__2019_2020__33[[#This Row],[Open]]*(DAX__2019_2020__33[[#This Row],[Adj Close]]/DAX__2019_2020__33[[#This Row],[Close]])</f>
        <v>144.14083694748149</v>
      </c>
      <c r="E8765" s="50" t="s">
        <v>13986</v>
      </c>
      <c r="F8765" s="50" t="s">
        <v>21680</v>
      </c>
      <c r="G8765" s="50" t="s">
        <v>7168</v>
      </c>
      <c r="H8765" s="50" t="s">
        <v>21681</v>
      </c>
      <c r="I8765" s="50">
        <f>(DAX__2019_2020__33[[#This Row],[Adj Close]]-DAX__2019_2020__33[[#This Row],[Adj Open]])/DAX__2019_2020__33[[#This Row],[Adj Open]]</f>
        <v>-6.6097817592259062E-4</v>
      </c>
      <c r="J8765" s="50">
        <f>DAX__2019_2020__33[[#This Row],[Adj Close]]-DAX__2019_2020__33[[#This Row],[Adj Open]]</f>
        <v>-9.5273947481501864E-2</v>
      </c>
      <c r="K8765" s="50">
        <v>97199</v>
      </c>
    </row>
    <row r="8766" spans="1:11" x14ac:dyDescent="0.3">
      <c r="A8766" s="51" t="str">
        <f t="shared" si="142"/>
        <v>HNR1.DE</v>
      </c>
      <c r="B8766" s="52" t="s">
        <v>262</v>
      </c>
      <c r="C8766" s="50" t="s">
        <v>21664</v>
      </c>
      <c r="D8766" s="50">
        <f>DAX__2019_2020__33[[#This Row],[Open]]*(DAX__2019_2020__33[[#This Row],[Adj Close]]/DAX__2019_2020__33[[#This Row],[Close]])</f>
        <v>142.04493765020177</v>
      </c>
      <c r="E8766" s="50" t="s">
        <v>13987</v>
      </c>
      <c r="F8766" s="50" t="s">
        <v>13974</v>
      </c>
      <c r="G8766" s="50" t="s">
        <v>13596</v>
      </c>
      <c r="H8766" s="50" t="s">
        <v>21682</v>
      </c>
      <c r="I8766" s="50">
        <f>(DAX__2019_2020__33[[#This Row],[Adj Close]]-DAX__2019_2020__33[[#This Row],[Adj Open]])/DAX__2019_2020__33[[#This Row],[Adj Open]]</f>
        <v>-6.0362774230874935E-3</v>
      </c>
      <c r="J8766" s="50">
        <f>DAX__2019_2020__33[[#This Row],[Adj Close]]-DAX__2019_2020__33[[#This Row],[Adj Open]]</f>
        <v>-0.85742265020178365</v>
      </c>
      <c r="K8766" s="50">
        <v>138779</v>
      </c>
    </row>
    <row r="8767" spans="1:11" x14ac:dyDescent="0.3">
      <c r="A8767" s="51" t="str">
        <f t="shared" si="142"/>
        <v>HNR1.DE</v>
      </c>
      <c r="B8767" s="52" t="s">
        <v>263</v>
      </c>
      <c r="C8767" s="50" t="s">
        <v>12154</v>
      </c>
      <c r="D8767" s="50">
        <f>DAX__2019_2020__33[[#This Row],[Open]]*(DAX__2019_2020__33[[#This Row],[Adj Close]]/DAX__2019_2020__33[[#This Row],[Close]])</f>
        <v>140.99698344577916</v>
      </c>
      <c r="E8767" s="50" t="s">
        <v>13603</v>
      </c>
      <c r="F8767" s="50" t="s">
        <v>13735</v>
      </c>
      <c r="G8767" s="50" t="s">
        <v>14001</v>
      </c>
      <c r="H8767" s="50" t="s">
        <v>21683</v>
      </c>
      <c r="I8767" s="50">
        <f>(DAX__2019_2020__33[[#This Row],[Adj Close]]-DAX__2019_2020__33[[#This Row],[Adj Open]])/DAX__2019_2020__33[[#This Row],[Adj Open]]</f>
        <v>2.0270472972972963E-3</v>
      </c>
      <c r="J8767" s="50">
        <f>DAX__2019_2020__33[[#This Row],[Adj Close]]-DAX__2019_2020__33[[#This Row],[Adj Open]]</f>
        <v>0.28580755422083826</v>
      </c>
      <c r="K8767" s="50">
        <v>160607</v>
      </c>
    </row>
    <row r="8768" spans="1:11" x14ac:dyDescent="0.3">
      <c r="A8768" s="51" t="str">
        <f t="shared" si="142"/>
        <v>HNR1.DE</v>
      </c>
      <c r="B8768" s="52" t="s">
        <v>264</v>
      </c>
      <c r="C8768" s="50" t="s">
        <v>14001</v>
      </c>
      <c r="D8768" s="50">
        <f>DAX__2019_2020__33[[#This Row],[Open]]*(DAX__2019_2020__33[[#This Row],[Adj Close]]/DAX__2019_2020__33[[#This Row],[Close]])</f>
        <v>141.28278625603343</v>
      </c>
      <c r="E8768" s="50" t="s">
        <v>13991</v>
      </c>
      <c r="F8768" s="50" t="s">
        <v>14001</v>
      </c>
      <c r="G8768" s="50" t="s">
        <v>12147</v>
      </c>
      <c r="H8768" s="50" t="s">
        <v>21684</v>
      </c>
      <c r="I8768" s="50">
        <f>(DAX__2019_2020__33[[#This Row],[Adj Close]]-DAX__2019_2020__33[[#This Row],[Adj Open]])/DAX__2019_2020__33[[#This Row],[Adj Open]]</f>
        <v>4.7201415093700476E-3</v>
      </c>
      <c r="J8768" s="50">
        <f>DAX__2019_2020__33[[#This Row],[Adj Close]]-DAX__2019_2020__33[[#This Row],[Adj Open]]</f>
        <v>0.66687474396655944</v>
      </c>
      <c r="K8768" s="50">
        <v>136803</v>
      </c>
    </row>
    <row r="8769" spans="1:11" x14ac:dyDescent="0.3">
      <c r="A8769" s="51" t="str">
        <f t="shared" si="142"/>
        <v>HNR1.DE</v>
      </c>
      <c r="B8769" s="52" t="s">
        <v>265</v>
      </c>
      <c r="C8769" s="50" t="s">
        <v>12149</v>
      </c>
      <c r="D8769" s="50">
        <f>DAX__2019_2020__33[[#This Row],[Open]]*(DAX__2019_2020__33[[#This Row],[Adj Close]]/DAX__2019_2020__33[[#This Row],[Close]])</f>
        <v>141.85440467946543</v>
      </c>
      <c r="E8769" s="50" t="s">
        <v>13741</v>
      </c>
      <c r="F8769" s="50" t="s">
        <v>14001</v>
      </c>
      <c r="G8769" s="50" t="s">
        <v>13592</v>
      </c>
      <c r="H8769" s="50" t="s">
        <v>21685</v>
      </c>
      <c r="I8769" s="50">
        <f>(DAX__2019_2020__33[[#This Row],[Adj Close]]-DAX__2019_2020__33[[#This Row],[Adj Open]])/DAX__2019_2020__33[[#This Row],[Adj Open]]</f>
        <v>8.059180982908613E-3</v>
      </c>
      <c r="J8769" s="50">
        <f>DAX__2019_2020__33[[#This Row],[Adj Close]]-DAX__2019_2020__33[[#This Row],[Adj Open]]</f>
        <v>1.1432303205345704</v>
      </c>
      <c r="K8769" s="50">
        <v>109519</v>
      </c>
    </row>
    <row r="8770" spans="1:11" x14ac:dyDescent="0.3">
      <c r="A8770" s="51" t="str">
        <f t="shared" si="142"/>
        <v>HNR1.DE</v>
      </c>
      <c r="B8770" s="52" t="s">
        <v>266</v>
      </c>
      <c r="C8770" s="50" t="s">
        <v>21680</v>
      </c>
      <c r="D8770" s="50">
        <f>DAX__2019_2020__33[[#This Row],[Open]]*(DAX__2019_2020__33[[#This Row],[Adj Close]]/DAX__2019_2020__33[[#This Row],[Close]])</f>
        <v>143.18816240428623</v>
      </c>
      <c r="E8770" s="50" t="s">
        <v>13758</v>
      </c>
      <c r="F8770" s="50" t="s">
        <v>6586</v>
      </c>
      <c r="G8770" s="50" t="s">
        <v>13986</v>
      </c>
      <c r="H8770" s="50" t="s">
        <v>21686</v>
      </c>
      <c r="I8770" s="50">
        <f>(DAX__2019_2020__33[[#This Row],[Adj Close]]-DAX__2019_2020__33[[#This Row],[Adj Open]])/DAX__2019_2020__33[[#This Row],[Adj Open]]</f>
        <v>9.3146638194012473E-3</v>
      </c>
      <c r="J8770" s="50">
        <f>DAX__2019_2020__33[[#This Row],[Adj Close]]-DAX__2019_2020__33[[#This Row],[Adj Open]]</f>
        <v>1.3337495957137548</v>
      </c>
      <c r="K8770" s="50">
        <v>219212</v>
      </c>
    </row>
    <row r="8771" spans="1:11" x14ac:dyDescent="0.3">
      <c r="A8771" s="51" t="str">
        <f t="shared" si="142"/>
        <v>HNR1.DE</v>
      </c>
      <c r="B8771" s="52" t="s">
        <v>267</v>
      </c>
      <c r="C8771" s="50" t="s">
        <v>13986</v>
      </c>
      <c r="D8771" s="50">
        <f>DAX__2019_2020__33[[#This Row],[Open]]*(DAX__2019_2020__33[[#This Row],[Adj Close]]/DAX__2019_2020__33[[#This Row],[Close]])</f>
        <v>144.52191199999999</v>
      </c>
      <c r="E8771" s="50" t="s">
        <v>13758</v>
      </c>
      <c r="F8771" s="50" t="s">
        <v>12164</v>
      </c>
      <c r="G8771" s="50" t="s">
        <v>13986</v>
      </c>
      <c r="H8771" s="50" t="s">
        <v>21686</v>
      </c>
      <c r="I8771" s="50">
        <f>(DAX__2019_2020__33[[#This Row],[Adj Close]]-DAX__2019_2020__33[[#This Row],[Adj Open]])/DAX__2019_2020__33[[#This Row],[Adj Open]]</f>
        <v>0</v>
      </c>
      <c r="J8771" s="50">
        <f>DAX__2019_2020__33[[#This Row],[Adj Close]]-DAX__2019_2020__33[[#This Row],[Adj Open]]</f>
        <v>0</v>
      </c>
      <c r="K8771" s="50">
        <v>84769</v>
      </c>
    </row>
    <row r="8772" spans="1:11" x14ac:dyDescent="0.3">
      <c r="A8772" s="51" t="str">
        <f t="shared" si="142"/>
        <v>HNR1.DE</v>
      </c>
      <c r="B8772" s="52" t="s">
        <v>268</v>
      </c>
      <c r="C8772" s="50" t="s">
        <v>13922</v>
      </c>
      <c r="D8772" s="50">
        <f>DAX__2019_2020__33[[#This Row],[Open]]*(DAX__2019_2020__33[[#This Row],[Adj Close]]/DAX__2019_2020__33[[#This Row],[Close]])</f>
        <v>145.18877590743563</v>
      </c>
      <c r="E8772" s="50" t="s">
        <v>7153</v>
      </c>
      <c r="F8772" s="50" t="s">
        <v>13743</v>
      </c>
      <c r="G8772" s="50" t="s">
        <v>13622</v>
      </c>
      <c r="H8772" s="50" t="s">
        <v>21687</v>
      </c>
      <c r="I8772" s="50">
        <f>(DAX__2019_2020__33[[#This Row],[Adj Close]]-DAX__2019_2020__33[[#This Row],[Adj Open]])/DAX__2019_2020__33[[#This Row],[Adj Open]]</f>
        <v>3.9370473990964841E-3</v>
      </c>
      <c r="J8772" s="50">
        <f>DAX__2019_2020__33[[#This Row],[Adj Close]]-DAX__2019_2020__33[[#This Row],[Adj Open]]</f>
        <v>0.57161509256437171</v>
      </c>
      <c r="K8772" s="50">
        <v>113308</v>
      </c>
    </row>
    <row r="8773" spans="1:11" x14ac:dyDescent="0.3">
      <c r="A8773" s="51" t="str">
        <f t="shared" si="142"/>
        <v>HNR1.DE</v>
      </c>
      <c r="B8773" s="52" t="s">
        <v>269</v>
      </c>
      <c r="C8773" s="50" t="s">
        <v>13780</v>
      </c>
      <c r="D8773" s="50">
        <f>DAX__2019_2020__33[[#This Row],[Open]]*(DAX__2019_2020__33[[#This Row],[Adj Close]]/DAX__2019_2020__33[[#This Row],[Close]])</f>
        <v>145.28405799999999</v>
      </c>
      <c r="E8773" s="50" t="s">
        <v>13622</v>
      </c>
      <c r="F8773" s="50" t="s">
        <v>12164</v>
      </c>
      <c r="G8773" s="50" t="s">
        <v>13780</v>
      </c>
      <c r="H8773" s="50" t="s">
        <v>21688</v>
      </c>
      <c r="I8773" s="50">
        <f>(DAX__2019_2020__33[[#This Row],[Adj Close]]-DAX__2019_2020__33[[#This Row],[Adj Open]])/DAX__2019_2020__33[[#This Row],[Adj Open]]</f>
        <v>0</v>
      </c>
      <c r="J8773" s="50">
        <f>DAX__2019_2020__33[[#This Row],[Adj Close]]-DAX__2019_2020__33[[#This Row],[Adj Open]]</f>
        <v>0</v>
      </c>
      <c r="K8773" s="50">
        <v>118447</v>
      </c>
    </row>
    <row r="8774" spans="1:11" x14ac:dyDescent="0.3">
      <c r="A8774" s="51" t="str">
        <f t="shared" si="142"/>
        <v>HNR1.DE</v>
      </c>
      <c r="B8774" s="52" t="s">
        <v>270</v>
      </c>
      <c r="C8774" s="50" t="s">
        <v>6589</v>
      </c>
      <c r="D8774" s="50">
        <f>DAX__2019_2020__33[[#This Row],[Open]]*(DAX__2019_2020__33[[#This Row],[Adj Close]]/DAX__2019_2020__33[[#This Row],[Close]])</f>
        <v>145.37933662605556</v>
      </c>
      <c r="E8774" s="50" t="s">
        <v>21689</v>
      </c>
      <c r="F8774" s="50" t="s">
        <v>13986</v>
      </c>
      <c r="G8774" s="50" t="s">
        <v>12181</v>
      </c>
      <c r="H8774" s="50" t="s">
        <v>21690</v>
      </c>
      <c r="I8774" s="50">
        <f>(DAX__2019_2020__33[[#This Row],[Adj Close]]-DAX__2019_2020__33[[#This Row],[Adj Open]])/DAX__2019_2020__33[[#This Row],[Adj Open]]</f>
        <v>1.4416755658580985E-2</v>
      </c>
      <c r="J8774" s="50">
        <f>DAX__2019_2020__33[[#This Row],[Adj Close]]-DAX__2019_2020__33[[#This Row],[Adj Open]]</f>
        <v>2.0958983739444363</v>
      </c>
      <c r="K8774" s="50">
        <v>147966</v>
      </c>
    </row>
    <row r="8775" spans="1:11" x14ac:dyDescent="0.3">
      <c r="A8775" s="51" t="str">
        <f t="shared" si="142"/>
        <v>HNR1.DE</v>
      </c>
      <c r="B8775" s="52" t="s">
        <v>271</v>
      </c>
      <c r="C8775" s="50" t="s">
        <v>13811</v>
      </c>
      <c r="D8775" s="50">
        <f>DAX__2019_2020__33[[#This Row],[Open]]*(DAX__2019_2020__33[[#This Row],[Adj Close]]/DAX__2019_2020__33[[#This Row],[Close]])</f>
        <v>148.33263104974532</v>
      </c>
      <c r="E8775" s="50" t="s">
        <v>13811</v>
      </c>
      <c r="F8775" s="50" t="s">
        <v>13780</v>
      </c>
      <c r="G8775" s="50" t="s">
        <v>12202</v>
      </c>
      <c r="H8775" s="50" t="s">
        <v>21691</v>
      </c>
      <c r="I8775" s="50">
        <f>(DAX__2019_2020__33[[#This Row],[Adj Close]]-DAX__2019_2020__33[[#This Row],[Adj Open]])/DAX__2019_2020__33[[#This Row],[Adj Open]]</f>
        <v>-1.0918413826302121E-2</v>
      </c>
      <c r="J8775" s="50">
        <f>DAX__2019_2020__33[[#This Row],[Adj Close]]-DAX__2019_2020__33[[#This Row],[Adj Open]]</f>
        <v>-1.6195570497453105</v>
      </c>
      <c r="K8775" s="50">
        <v>108724</v>
      </c>
    </row>
    <row r="8776" spans="1:11" x14ac:dyDescent="0.3">
      <c r="A8776" s="51" t="str">
        <f t="shared" si="142"/>
        <v>HNR1.DE</v>
      </c>
      <c r="B8776" s="52" t="s">
        <v>272</v>
      </c>
      <c r="C8776" s="50" t="s">
        <v>13636</v>
      </c>
      <c r="D8776" s="50">
        <f>DAX__2019_2020__33[[#This Row],[Open]]*(DAX__2019_2020__33[[#This Row],[Adj Close]]/DAX__2019_2020__33[[#This Row],[Close]])</f>
        <v>146.61780179578977</v>
      </c>
      <c r="E8776" s="50" t="s">
        <v>21692</v>
      </c>
      <c r="F8776" s="50" t="s">
        <v>13632</v>
      </c>
      <c r="G8776" s="50" t="s">
        <v>21689</v>
      </c>
      <c r="H8776" s="50" t="s">
        <v>21693</v>
      </c>
      <c r="I8776" s="50">
        <f>(DAX__2019_2020__33[[#This Row],[Adj Close]]-DAX__2019_2020__33[[#This Row],[Adj Open]])/DAX__2019_2020__33[[#This Row],[Adj Open]]</f>
        <v>7.7973492318656155E-3</v>
      </c>
      <c r="J8776" s="50">
        <f>DAX__2019_2020__33[[#This Row],[Adj Close]]-DAX__2019_2020__33[[#This Row],[Adj Open]]</f>
        <v>1.1432302042102265</v>
      </c>
      <c r="K8776" s="50">
        <v>118414</v>
      </c>
    </row>
    <row r="8777" spans="1:11" x14ac:dyDescent="0.3">
      <c r="A8777" s="51" t="str">
        <f t="shared" si="142"/>
        <v>HNR1.DE</v>
      </c>
      <c r="B8777" s="52" t="s">
        <v>273</v>
      </c>
      <c r="C8777" s="50" t="s">
        <v>13640</v>
      </c>
      <c r="D8777" s="50">
        <f>DAX__2019_2020__33[[#This Row],[Open]]*(DAX__2019_2020__33[[#This Row],[Adj Close]]/DAX__2019_2020__33[[#This Row],[Close]])</f>
        <v>148.71371840380306</v>
      </c>
      <c r="E8777" s="50" t="s">
        <v>13644</v>
      </c>
      <c r="F8777" s="50" t="s">
        <v>6722</v>
      </c>
      <c r="G8777" s="50" t="s">
        <v>13650</v>
      </c>
      <c r="H8777" s="50" t="s">
        <v>21694</v>
      </c>
      <c r="I8777" s="50">
        <f>(DAX__2019_2020__33[[#This Row],[Adj Close]]-DAX__2019_2020__33[[#This Row],[Adj Open]])/DAX__2019_2020__33[[#This Row],[Adj Open]]</f>
        <v>-1.0890531291843799E-2</v>
      </c>
      <c r="J8777" s="50">
        <f>DAX__2019_2020__33[[#This Row],[Adj Close]]-DAX__2019_2020__33[[#This Row],[Adj Open]]</f>
        <v>-1.6195714038030644</v>
      </c>
      <c r="K8777" s="50">
        <v>138620</v>
      </c>
    </row>
    <row r="8778" spans="1:11" x14ac:dyDescent="0.3">
      <c r="A8778" s="51" t="str">
        <f t="shared" si="142"/>
        <v>HNR1.DE</v>
      </c>
      <c r="B8778" s="52" t="s">
        <v>274</v>
      </c>
      <c r="C8778" s="50" t="s">
        <v>6595</v>
      </c>
      <c r="D8778" s="50">
        <f>DAX__2019_2020__33[[#This Row],[Open]]*(DAX__2019_2020__33[[#This Row],[Adj Close]]/DAX__2019_2020__33[[#This Row],[Close]])</f>
        <v>146.99888908362081</v>
      </c>
      <c r="E8778" s="50" t="s">
        <v>13650</v>
      </c>
      <c r="F8778" s="50" t="s">
        <v>13758</v>
      </c>
      <c r="G8778" s="50" t="s">
        <v>13780</v>
      </c>
      <c r="H8778" s="50" t="s">
        <v>21688</v>
      </c>
      <c r="I8778" s="50">
        <f>(DAX__2019_2020__33[[#This Row],[Adj Close]]-DAX__2019_2020__33[[#This Row],[Adj Open]])/DAX__2019_2020__33[[#This Row],[Adj Open]]</f>
        <v>-1.166560573560073E-2</v>
      </c>
      <c r="J8778" s="50">
        <f>DAX__2019_2020__33[[#This Row],[Adj Close]]-DAX__2019_2020__33[[#This Row],[Adj Open]]</f>
        <v>-1.7148310836208225</v>
      </c>
      <c r="K8778" s="50">
        <v>147661</v>
      </c>
    </row>
    <row r="8779" spans="1:11" x14ac:dyDescent="0.3">
      <c r="A8779" s="51" t="str">
        <f t="shared" ref="A8779:A8842" si="143">"HNR1.DE"</f>
        <v>HNR1.DE</v>
      </c>
      <c r="B8779" s="52" t="s">
        <v>275</v>
      </c>
      <c r="C8779" s="50" t="s">
        <v>13622</v>
      </c>
      <c r="D8779" s="50">
        <f>DAX__2019_2020__33[[#This Row],[Open]]*(DAX__2019_2020__33[[#This Row],[Adj Close]]/DAX__2019_2020__33[[#This Row],[Close]])</f>
        <v>145.76038832066862</v>
      </c>
      <c r="E8779" s="50" t="s">
        <v>13629</v>
      </c>
      <c r="F8779" s="50" t="s">
        <v>13633</v>
      </c>
      <c r="G8779" s="50" t="s">
        <v>13774</v>
      </c>
      <c r="H8779" s="50" t="s">
        <v>21695</v>
      </c>
      <c r="I8779" s="50">
        <f>(DAX__2019_2020__33[[#This Row],[Adj Close]]-DAX__2019_2020__33[[#This Row],[Adj Open]])/DAX__2019_2020__33[[#This Row],[Adj Open]]</f>
        <v>5.2287777777778009E-3</v>
      </c>
      <c r="J8779" s="50">
        <f>DAX__2019_2020__33[[#This Row],[Adj Close]]-DAX__2019_2020__33[[#This Row],[Adj Open]]</f>
        <v>0.76214867933137498</v>
      </c>
      <c r="K8779" s="50">
        <v>132786</v>
      </c>
    </row>
    <row r="8780" spans="1:11" x14ac:dyDescent="0.3">
      <c r="A8780" s="51" t="str">
        <f t="shared" si="143"/>
        <v>HNR1.DE</v>
      </c>
      <c r="B8780" s="52" t="s">
        <v>276</v>
      </c>
      <c r="C8780" s="50" t="s">
        <v>13967</v>
      </c>
      <c r="D8780" s="50">
        <f>DAX__2019_2020__33[[#This Row],[Open]]*(DAX__2019_2020__33[[#This Row],[Adj Close]]/DAX__2019_2020__33[[#This Row],[Close]])</f>
        <v>146.903610681327</v>
      </c>
      <c r="E8780" s="50" t="s">
        <v>6751</v>
      </c>
      <c r="F8780" s="50" t="s">
        <v>6722</v>
      </c>
      <c r="G8780" s="50" t="s">
        <v>21692</v>
      </c>
      <c r="H8780" s="50" t="s">
        <v>21696</v>
      </c>
      <c r="I8780" s="50">
        <f>(DAX__2019_2020__33[[#This Row],[Adj Close]]-DAX__2019_2020__33[[#This Row],[Adj Open]])/DAX__2019_2020__33[[#This Row],[Adj Open]]</f>
        <v>6.4850844322650435E-3</v>
      </c>
      <c r="J8780" s="50">
        <f>DAX__2019_2020__33[[#This Row],[Adj Close]]-DAX__2019_2020__33[[#This Row],[Adj Open]]</f>
        <v>0.95268231867299846</v>
      </c>
      <c r="K8780" s="50">
        <v>139100</v>
      </c>
    </row>
    <row r="8781" spans="1:11" x14ac:dyDescent="0.3">
      <c r="A8781" s="51" t="str">
        <f t="shared" si="143"/>
        <v>HNR1.DE</v>
      </c>
      <c r="B8781" s="52" t="s">
        <v>277</v>
      </c>
      <c r="C8781" s="50" t="s">
        <v>13916</v>
      </c>
      <c r="D8781" s="50">
        <f>DAX__2019_2020__33[[#This Row],[Open]]*(DAX__2019_2020__33[[#This Row],[Adj Close]]/DAX__2019_2020__33[[#This Row],[Close]])</f>
        <v>148.52317050436619</v>
      </c>
      <c r="E8781" s="50" t="s">
        <v>7150</v>
      </c>
      <c r="F8781" s="50" t="s">
        <v>6595</v>
      </c>
      <c r="G8781" s="50" t="s">
        <v>13650</v>
      </c>
      <c r="H8781" s="50" t="s">
        <v>21694</v>
      </c>
      <c r="I8781" s="50">
        <f>(DAX__2019_2020__33[[#This Row],[Adj Close]]-DAX__2019_2020__33[[#This Row],[Adj Open]])/DAX__2019_2020__33[[#This Row],[Adj Open]]</f>
        <v>-9.6215526473978005E-3</v>
      </c>
      <c r="J8781" s="50">
        <f>DAX__2019_2020__33[[#This Row],[Adj Close]]-DAX__2019_2020__33[[#This Row],[Adj Open]]</f>
        <v>-1.4290235043661994</v>
      </c>
      <c r="K8781" s="50">
        <v>83248</v>
      </c>
    </row>
    <row r="8782" spans="1:11" x14ac:dyDescent="0.3">
      <c r="A8782" s="51" t="str">
        <f t="shared" si="143"/>
        <v>HNR1.DE</v>
      </c>
      <c r="B8782" s="52" t="s">
        <v>278</v>
      </c>
      <c r="C8782" s="50" t="s">
        <v>21689</v>
      </c>
      <c r="D8782" s="50">
        <f>DAX__2019_2020__33[[#This Row],[Open]]*(DAX__2019_2020__33[[#This Row],[Adj Close]]/DAX__2019_2020__33[[#This Row],[Close]])</f>
        <v>147.76104390954964</v>
      </c>
      <c r="E8782" s="50" t="s">
        <v>21692</v>
      </c>
      <c r="F8782" s="50" t="s">
        <v>6722</v>
      </c>
      <c r="G8782" s="50" t="s">
        <v>6599</v>
      </c>
      <c r="H8782" s="50" t="s">
        <v>21697</v>
      </c>
      <c r="I8782" s="50">
        <f>(DAX__2019_2020__33[[#This Row],[Adj Close]]-DAX__2019_2020__33[[#This Row],[Adj Open]])/DAX__2019_2020__33[[#This Row],[Adj Open]]</f>
        <v>-1.2895679707453352E-3</v>
      </c>
      <c r="J8782" s="50">
        <f>DAX__2019_2020__33[[#This Row],[Adj Close]]-DAX__2019_2020__33[[#This Row],[Adj Open]]</f>
        <v>-0.19054790954965029</v>
      </c>
      <c r="K8782" s="50">
        <v>106547</v>
      </c>
    </row>
    <row r="8783" spans="1:11" x14ac:dyDescent="0.3">
      <c r="A8783" s="51" t="str">
        <f t="shared" si="143"/>
        <v>HNR1.DE</v>
      </c>
      <c r="B8783" s="52" t="s">
        <v>279</v>
      </c>
      <c r="C8783" s="50" t="s">
        <v>21698</v>
      </c>
      <c r="D8783" s="50">
        <f>DAX__2019_2020__33[[#This Row],[Open]]*(DAX__2019_2020__33[[#This Row],[Adj Close]]/DAX__2019_2020__33[[#This Row],[Close]])</f>
        <v>148.04682591905845</v>
      </c>
      <c r="E8783" s="50" t="s">
        <v>13640</v>
      </c>
      <c r="F8783" s="50" t="s">
        <v>13622</v>
      </c>
      <c r="G8783" s="50" t="s">
        <v>13967</v>
      </c>
      <c r="H8783" s="50" t="s">
        <v>21699</v>
      </c>
      <c r="I8783" s="50">
        <f>(DAX__2019_2020__33[[#This Row],[Adj Close]]-DAX__2019_2020__33[[#This Row],[Adj Open]])/DAX__2019_2020__33[[#This Row],[Adj Open]]</f>
        <v>-7.7219887151345782E-3</v>
      </c>
      <c r="J8783" s="50">
        <f>DAX__2019_2020__33[[#This Row],[Adj Close]]-DAX__2019_2020__33[[#This Row],[Adj Open]]</f>
        <v>-1.1432159190584628</v>
      </c>
      <c r="K8783" s="50">
        <v>225783</v>
      </c>
    </row>
    <row r="8784" spans="1:11" x14ac:dyDescent="0.3">
      <c r="A8784" s="51" t="str">
        <f t="shared" si="143"/>
        <v>HNR1.DE</v>
      </c>
      <c r="B8784" s="52" t="s">
        <v>280</v>
      </c>
      <c r="C8784" s="50" t="s">
        <v>21689</v>
      </c>
      <c r="D8784" s="50">
        <f>DAX__2019_2020__33[[#This Row],[Open]]*(DAX__2019_2020__33[[#This Row],[Adj Close]]/DAX__2019_2020__33[[#This Row],[Close]])</f>
        <v>147.76102521437915</v>
      </c>
      <c r="E8784" s="50" t="s">
        <v>13771</v>
      </c>
      <c r="F8784" s="50" t="s">
        <v>13636</v>
      </c>
      <c r="G8784" s="50" t="s">
        <v>13811</v>
      </c>
      <c r="H8784" s="50" t="s">
        <v>21700</v>
      </c>
      <c r="I8784" s="50">
        <f>(DAX__2019_2020__33[[#This Row],[Adj Close]]-DAX__2019_2020__33[[#This Row],[Adj Open]])/DAX__2019_2020__33[[#This Row],[Adj Open]]</f>
        <v>3.8684137768505052E-3</v>
      </c>
      <c r="J8784" s="50">
        <f>DAX__2019_2020__33[[#This Row],[Adj Close]]-DAX__2019_2020__33[[#This Row],[Adj Open]]</f>
        <v>0.57160078562085914</v>
      </c>
      <c r="K8784" s="50">
        <v>138849</v>
      </c>
    </row>
    <row r="8785" spans="1:11" x14ac:dyDescent="0.3">
      <c r="A8785" s="51" t="str">
        <f t="shared" si="143"/>
        <v>HNR1.DE</v>
      </c>
      <c r="B8785" s="52" t="s">
        <v>281</v>
      </c>
      <c r="C8785" s="50" t="s">
        <v>12188</v>
      </c>
      <c r="D8785" s="50">
        <f>DAX__2019_2020__33[[#This Row],[Open]]*(DAX__2019_2020__33[[#This Row],[Adj Close]]/DAX__2019_2020__33[[#This Row],[Close]])</f>
        <v>148.23737756151752</v>
      </c>
      <c r="E8785" s="50" t="s">
        <v>13644</v>
      </c>
      <c r="F8785" s="50" t="s">
        <v>12181</v>
      </c>
      <c r="G8785" s="50" t="s">
        <v>13770</v>
      </c>
      <c r="H8785" s="50" t="s">
        <v>21701</v>
      </c>
      <c r="I8785" s="50">
        <f>(DAX__2019_2020__33[[#This Row],[Adj Close]]-DAX__2019_2020__33[[#This Row],[Adj Open]])/DAX__2019_2020__33[[#This Row],[Adj Open]]</f>
        <v>5.1413108557334681E-3</v>
      </c>
      <c r="J8785" s="50">
        <f>DAX__2019_2020__33[[#This Row],[Adj Close]]-DAX__2019_2020__33[[#This Row],[Adj Open]]</f>
        <v>0.76213443848249085</v>
      </c>
      <c r="K8785" s="50">
        <v>103558</v>
      </c>
    </row>
    <row r="8786" spans="1:11" x14ac:dyDescent="0.3">
      <c r="A8786" s="51" t="str">
        <f t="shared" si="143"/>
        <v>HNR1.DE</v>
      </c>
      <c r="B8786" s="52" t="s">
        <v>282</v>
      </c>
      <c r="C8786" s="50" t="s">
        <v>13648</v>
      </c>
      <c r="D8786" s="50">
        <f>DAX__2019_2020__33[[#This Row],[Open]]*(DAX__2019_2020__33[[#This Row],[Adj Close]]/DAX__2019_2020__33[[#This Row],[Close]])</f>
        <v>149.38058471773161</v>
      </c>
      <c r="E8786" s="50" t="s">
        <v>21702</v>
      </c>
      <c r="F8786" s="50" t="s">
        <v>13797</v>
      </c>
      <c r="G8786" s="50" t="s">
        <v>21703</v>
      </c>
      <c r="H8786" s="50" t="s">
        <v>21704</v>
      </c>
      <c r="I8786" s="50">
        <f>(DAX__2019_2020__33[[#This Row],[Adj Close]]-DAX__2019_2020__33[[#This Row],[Adj Open]])/DAX__2019_2020__33[[#This Row],[Adj Open]]</f>
        <v>6.3775508983886977E-3</v>
      </c>
      <c r="J8786" s="50">
        <f>DAX__2019_2020__33[[#This Row],[Adj Close]]-DAX__2019_2020__33[[#This Row],[Adj Open]]</f>
        <v>0.95268228226839824</v>
      </c>
      <c r="K8786" s="50">
        <v>116471</v>
      </c>
    </row>
    <row r="8787" spans="1:11" x14ac:dyDescent="0.3">
      <c r="A8787" s="51" t="str">
        <f t="shared" si="143"/>
        <v>HNR1.DE</v>
      </c>
      <c r="B8787" s="52" t="s">
        <v>283</v>
      </c>
      <c r="C8787" s="50" t="s">
        <v>13823</v>
      </c>
      <c r="D8787" s="50">
        <f>DAX__2019_2020__33[[#This Row],[Open]]*(DAX__2019_2020__33[[#This Row],[Adj Close]]/DAX__2019_2020__33[[#This Row],[Close]])</f>
        <v>150.71434306705578</v>
      </c>
      <c r="E8787" s="50" t="s">
        <v>21705</v>
      </c>
      <c r="F8787" s="50" t="s">
        <v>6751</v>
      </c>
      <c r="G8787" s="50" t="s">
        <v>13770</v>
      </c>
      <c r="H8787" s="50" t="s">
        <v>21701</v>
      </c>
      <c r="I8787" s="50">
        <f>(DAX__2019_2020__33[[#This Row],[Adj Close]]-DAX__2019_2020__33[[#This Row],[Adj Open]])/DAX__2019_2020__33[[#This Row],[Adj Open]]</f>
        <v>-1.1378021707547814E-2</v>
      </c>
      <c r="J8787" s="50">
        <f>DAX__2019_2020__33[[#This Row],[Adj Close]]-DAX__2019_2020__33[[#This Row],[Adj Open]]</f>
        <v>-1.7148310670557692</v>
      </c>
      <c r="K8787" s="50">
        <v>130144</v>
      </c>
    </row>
    <row r="8788" spans="1:11" x14ac:dyDescent="0.3">
      <c r="A8788" s="51" t="str">
        <f t="shared" si="143"/>
        <v>HNR1.DE</v>
      </c>
      <c r="B8788" s="52" t="s">
        <v>284</v>
      </c>
      <c r="C8788" s="50" t="s">
        <v>13648</v>
      </c>
      <c r="D8788" s="50">
        <f>DAX__2019_2020__33[[#This Row],[Open]]*(DAX__2019_2020__33[[#This Row],[Adj Close]]/DAX__2019_2020__33[[#This Row],[Close]])</f>
        <v>149.38059078770198</v>
      </c>
      <c r="E8788" s="50" t="s">
        <v>13645</v>
      </c>
      <c r="F8788" s="50" t="s">
        <v>7176</v>
      </c>
      <c r="G8788" s="50" t="s">
        <v>13646</v>
      </c>
      <c r="H8788" s="50" t="s">
        <v>21706</v>
      </c>
      <c r="I8788" s="50">
        <f>(DAX__2019_2020__33[[#This Row],[Adj Close]]-DAX__2019_2020__33[[#This Row],[Adj Open]])/DAX__2019_2020__33[[#This Row],[Adj Open]]</f>
        <v>2.550982094049979E-3</v>
      </c>
      <c r="J8788" s="50">
        <f>DAX__2019_2020__33[[#This Row],[Adj Close]]-DAX__2019_2020__33[[#This Row],[Adj Open]]</f>
        <v>0.38106721229803497</v>
      </c>
      <c r="K8788" s="50">
        <v>111398</v>
      </c>
    </row>
    <row r="8789" spans="1:11" x14ac:dyDescent="0.3">
      <c r="A8789" s="51" t="str">
        <f t="shared" si="143"/>
        <v>HNR1.DE</v>
      </c>
      <c r="B8789" s="52" t="s">
        <v>285</v>
      </c>
      <c r="C8789" s="50" t="s">
        <v>13646</v>
      </c>
      <c r="D8789" s="50">
        <f>DAX__2019_2020__33[[#This Row],[Open]]*(DAX__2019_2020__33[[#This Row],[Adj Close]]/DAX__2019_2020__33[[#This Row],[Close]])</f>
        <v>149.76167225536165</v>
      </c>
      <c r="E8789" s="50" t="s">
        <v>13823</v>
      </c>
      <c r="F8789" s="50" t="s">
        <v>13770</v>
      </c>
      <c r="G8789" s="50" t="s">
        <v>21702</v>
      </c>
      <c r="H8789" s="50" t="s">
        <v>21707</v>
      </c>
      <c r="I8789" s="50">
        <f>(DAX__2019_2020__33[[#This Row],[Adj Close]]-DAX__2019_2020__33[[#This Row],[Adj Open]])/DAX__2019_2020__33[[#This Row],[Adj Open]]</f>
        <v>5.7252482008636561E-3</v>
      </c>
      <c r="J8789" s="50">
        <f>DAX__2019_2020__33[[#This Row],[Adj Close]]-DAX__2019_2020__33[[#This Row],[Adj Open]]</f>
        <v>0.85742274463834178</v>
      </c>
      <c r="K8789" s="50">
        <v>117062</v>
      </c>
    </row>
    <row r="8790" spans="1:11" x14ac:dyDescent="0.3">
      <c r="A8790" s="51" t="str">
        <f t="shared" si="143"/>
        <v>HNR1.DE</v>
      </c>
      <c r="B8790" s="52" t="s">
        <v>286</v>
      </c>
      <c r="C8790" s="50" t="s">
        <v>21708</v>
      </c>
      <c r="D8790" s="50">
        <f>DAX__2019_2020__33[[#This Row],[Open]]*(DAX__2019_2020__33[[#This Row],[Adj Close]]/DAX__2019_2020__33[[#This Row],[Close]])</f>
        <v>150.52381322878881</v>
      </c>
      <c r="E8790" s="50" t="s">
        <v>6550</v>
      </c>
      <c r="F8790" s="50" t="s">
        <v>13646</v>
      </c>
      <c r="G8790" s="50" t="s">
        <v>13924</v>
      </c>
      <c r="H8790" s="50" t="s">
        <v>21709</v>
      </c>
      <c r="I8790" s="50">
        <f>(DAX__2019_2020__33[[#This Row],[Adj Close]]-DAX__2019_2020__33[[#This Row],[Adj Open]])/DAX__2019_2020__33[[#This Row],[Adj Open]]</f>
        <v>-2.5316075949366156E-3</v>
      </c>
      <c r="J8790" s="50">
        <f>DAX__2019_2020__33[[#This Row],[Adj Close]]-DAX__2019_2020__33[[#This Row],[Adj Open]]</f>
        <v>-0.38106722878882238</v>
      </c>
      <c r="K8790" s="50">
        <v>130174</v>
      </c>
    </row>
    <row r="8791" spans="1:11" x14ac:dyDescent="0.3">
      <c r="A8791" s="51" t="str">
        <f t="shared" si="143"/>
        <v>HNR1.DE</v>
      </c>
      <c r="B8791" s="52" t="s">
        <v>287</v>
      </c>
      <c r="C8791" s="50" t="s">
        <v>21703</v>
      </c>
      <c r="D8791" s="50">
        <f>DAX__2019_2020__33[[#This Row],[Open]]*(DAX__2019_2020__33[[#This Row],[Adj Close]]/DAX__2019_2020__33[[#This Row],[Close]])</f>
        <v>150.33327278851351</v>
      </c>
      <c r="E8791" s="50" t="s">
        <v>13823</v>
      </c>
      <c r="F8791" s="50" t="s">
        <v>13771</v>
      </c>
      <c r="G8791" s="50" t="s">
        <v>13823</v>
      </c>
      <c r="H8791" s="50" t="s">
        <v>21710</v>
      </c>
      <c r="I8791" s="50">
        <f>(DAX__2019_2020__33[[#This Row],[Adj Close]]-DAX__2019_2020__33[[#This Row],[Adj Open]])/DAX__2019_2020__33[[#This Row],[Adj Open]]</f>
        <v>2.5348161748767412E-3</v>
      </c>
      <c r="J8791" s="50">
        <f>DAX__2019_2020__33[[#This Row],[Adj Close]]-DAX__2019_2020__33[[#This Row],[Adj Open]]</f>
        <v>0.38106721148648148</v>
      </c>
      <c r="K8791" s="50">
        <v>130851</v>
      </c>
    </row>
    <row r="8792" spans="1:11" x14ac:dyDescent="0.3">
      <c r="A8792" s="51" t="str">
        <f t="shared" si="143"/>
        <v>HNR1.DE</v>
      </c>
      <c r="B8792" s="52" t="s">
        <v>288</v>
      </c>
      <c r="C8792" s="50" t="s">
        <v>13646</v>
      </c>
      <c r="D8792" s="50">
        <f>DAX__2019_2020__33[[#This Row],[Open]]*(DAX__2019_2020__33[[#This Row],[Adj Close]]/DAX__2019_2020__33[[#This Row],[Close]])</f>
        <v>149.76166039080925</v>
      </c>
      <c r="E8792" s="50" t="s">
        <v>21703</v>
      </c>
      <c r="F8792" s="50" t="s">
        <v>7176</v>
      </c>
      <c r="G8792" s="50" t="s">
        <v>6759</v>
      </c>
      <c r="H8792" s="50" t="s">
        <v>21711</v>
      </c>
      <c r="I8792" s="50">
        <f>(DAX__2019_2020__33[[#This Row],[Adj Close]]-DAX__2019_2020__33[[#This Row],[Adj Open]])/DAX__2019_2020__33[[#This Row],[Adj Open]]</f>
        <v>1.2722455713533884E-3</v>
      </c>
      <c r="J8792" s="50">
        <f>DAX__2019_2020__33[[#This Row],[Adj Close]]-DAX__2019_2020__33[[#This Row],[Adj Open]]</f>
        <v>0.19053360919073725</v>
      </c>
      <c r="K8792" s="50">
        <v>134661</v>
      </c>
    </row>
    <row r="8793" spans="1:11" x14ac:dyDescent="0.3">
      <c r="A8793" s="51" t="str">
        <f t="shared" si="143"/>
        <v>HNR1.DE</v>
      </c>
      <c r="B8793" s="52" t="s">
        <v>289</v>
      </c>
      <c r="C8793" s="50" t="s">
        <v>21702</v>
      </c>
      <c r="D8793" s="50">
        <f>DAX__2019_2020__33[[#This Row],[Open]]*(DAX__2019_2020__33[[#This Row],[Adj Close]]/DAX__2019_2020__33[[#This Row],[Close]])</f>
        <v>150.61907630405139</v>
      </c>
      <c r="E8793" s="50" t="s">
        <v>13951</v>
      </c>
      <c r="F8793" s="50" t="s">
        <v>21703</v>
      </c>
      <c r="G8793" s="50" t="s">
        <v>21712</v>
      </c>
      <c r="H8793" s="50" t="s">
        <v>21713</v>
      </c>
      <c r="I8793" s="50">
        <f>(DAX__2019_2020__33[[#This Row],[Adj Close]]-DAX__2019_2020__33[[#This Row],[Adj Open]])/DAX__2019_2020__33[[#This Row],[Adj Open]]</f>
        <v>1.1385122907585336E-2</v>
      </c>
      <c r="J8793" s="50">
        <f>DAX__2019_2020__33[[#This Row],[Adj Close]]-DAX__2019_2020__33[[#This Row],[Adj Open]]</f>
        <v>1.7148166959485991</v>
      </c>
      <c r="K8793" s="50">
        <v>140170</v>
      </c>
    </row>
    <row r="8794" spans="1:11" x14ac:dyDescent="0.3">
      <c r="A8794" s="51" t="str">
        <f t="shared" si="143"/>
        <v>HNR1.DE</v>
      </c>
      <c r="B8794" s="52" t="s">
        <v>290</v>
      </c>
      <c r="C8794" s="50" t="s">
        <v>6580</v>
      </c>
      <c r="D8794" s="50">
        <f>DAX__2019_2020__33[[#This Row],[Open]]*(DAX__2019_2020__33[[#This Row],[Adj Close]]/DAX__2019_2020__33[[#This Row],[Close]])</f>
        <v>152.23863742641549</v>
      </c>
      <c r="E8794" s="50" t="s">
        <v>6681</v>
      </c>
      <c r="F8794" s="50" t="s">
        <v>21714</v>
      </c>
      <c r="G8794" s="50" t="s">
        <v>13823</v>
      </c>
      <c r="H8794" s="50" t="s">
        <v>21710</v>
      </c>
      <c r="I8794" s="50">
        <f>(DAX__2019_2020__33[[#This Row],[Adj Close]]-DAX__2019_2020__33[[#This Row],[Adj Open]])/DAX__2019_2020__33[[#This Row],[Adj Open]]</f>
        <v>-1.0012553003519029E-2</v>
      </c>
      <c r="J8794" s="50">
        <f>DAX__2019_2020__33[[#This Row],[Adj Close]]-DAX__2019_2020__33[[#This Row],[Adj Open]]</f>
        <v>-1.5242974264155009</v>
      </c>
      <c r="K8794" s="50">
        <v>101231</v>
      </c>
    </row>
    <row r="8795" spans="1:11" x14ac:dyDescent="0.3">
      <c r="A8795" s="51" t="str">
        <f t="shared" si="143"/>
        <v>HNR1.DE</v>
      </c>
      <c r="B8795" s="52" t="s">
        <v>291</v>
      </c>
      <c r="C8795" s="50" t="s">
        <v>13824</v>
      </c>
      <c r="D8795" s="50">
        <f>DAX__2019_2020__33[[#This Row],[Open]]*(DAX__2019_2020__33[[#This Row],[Adj Close]]/DAX__2019_2020__33[[#This Row],[Close]])</f>
        <v>152.143372</v>
      </c>
      <c r="E8795" s="50" t="s">
        <v>13951</v>
      </c>
      <c r="F8795" s="50" t="s">
        <v>13936</v>
      </c>
      <c r="G8795" s="50" t="s">
        <v>13824</v>
      </c>
      <c r="H8795" s="50" t="s">
        <v>21715</v>
      </c>
      <c r="I8795" s="50">
        <f>(DAX__2019_2020__33[[#This Row],[Adj Close]]-DAX__2019_2020__33[[#This Row],[Adj Open]])/DAX__2019_2020__33[[#This Row],[Adj Open]]</f>
        <v>0</v>
      </c>
      <c r="J8795" s="50">
        <f>DAX__2019_2020__33[[#This Row],[Adj Close]]-DAX__2019_2020__33[[#This Row],[Adj Open]]</f>
        <v>0</v>
      </c>
      <c r="K8795" s="50">
        <v>95051</v>
      </c>
    </row>
    <row r="8796" spans="1:11" x14ac:dyDescent="0.3">
      <c r="A8796" s="51" t="str">
        <f t="shared" si="143"/>
        <v>HNR1.DE</v>
      </c>
      <c r="B8796" s="52" t="s">
        <v>292</v>
      </c>
      <c r="C8796" s="50" t="s">
        <v>7123</v>
      </c>
      <c r="D8796" s="50">
        <f>DAX__2019_2020__33[[#This Row],[Open]]*(DAX__2019_2020__33[[#This Row],[Adj Close]]/DAX__2019_2020__33[[#This Row],[Close]])</f>
        <v>152.42916694543464</v>
      </c>
      <c r="E8796" s="50" t="s">
        <v>7066</v>
      </c>
      <c r="F8796" s="50" t="s">
        <v>21716</v>
      </c>
      <c r="G8796" s="50" t="s">
        <v>21712</v>
      </c>
      <c r="H8796" s="50" t="s">
        <v>21713</v>
      </c>
      <c r="I8796" s="50">
        <f>(DAX__2019_2020__33[[#This Row],[Adj Close]]-DAX__2019_2020__33[[#This Row],[Adj Open]])/DAX__2019_2020__33[[#This Row],[Adj Open]]</f>
        <v>-6.2503749999999025E-4</v>
      </c>
      <c r="J8796" s="50">
        <f>DAX__2019_2020__33[[#This Row],[Adj Close]]-DAX__2019_2020__33[[#This Row],[Adj Open]]</f>
        <v>-9.5273945434655616E-2</v>
      </c>
      <c r="K8796" s="50">
        <v>105789</v>
      </c>
    </row>
    <row r="8797" spans="1:11" x14ac:dyDescent="0.3">
      <c r="A8797" s="51" t="str">
        <f t="shared" si="143"/>
        <v>HNR1.DE</v>
      </c>
      <c r="B8797" s="52" t="s">
        <v>293</v>
      </c>
      <c r="C8797" s="50" t="s">
        <v>6681</v>
      </c>
      <c r="D8797" s="50">
        <f>DAX__2019_2020__33[[#This Row],[Open]]*(DAX__2019_2020__33[[#This Row],[Adj Close]]/DAX__2019_2020__33[[#This Row],[Close]])</f>
        <v>152.7149663498783</v>
      </c>
      <c r="E8797" s="50" t="s">
        <v>13944</v>
      </c>
      <c r="F8797" s="50" t="s">
        <v>13801</v>
      </c>
      <c r="G8797" s="50" t="s">
        <v>21717</v>
      </c>
      <c r="H8797" s="50" t="s">
        <v>21718</v>
      </c>
      <c r="I8797" s="50">
        <f>(DAX__2019_2020__33[[#This Row],[Adj Close]]-DAX__2019_2020__33[[#This Row],[Adj Open]])/DAX__2019_2020__33[[#This Row],[Adj Open]]</f>
        <v>6.2377416175084905E-4</v>
      </c>
      <c r="J8797" s="50">
        <f>DAX__2019_2020__33[[#This Row],[Adj Close]]-DAX__2019_2020__33[[#This Row],[Adj Open]]</f>
        <v>9.5259650121704453E-2</v>
      </c>
      <c r="K8797" s="50">
        <v>113891</v>
      </c>
    </row>
    <row r="8798" spans="1:11" x14ac:dyDescent="0.3">
      <c r="A8798" s="51" t="str">
        <f t="shared" si="143"/>
        <v>HNR1.DE</v>
      </c>
      <c r="B8798" s="52" t="s">
        <v>294</v>
      </c>
      <c r="C8798" s="50" t="s">
        <v>13822</v>
      </c>
      <c r="D8798" s="50">
        <f>DAX__2019_2020__33[[#This Row],[Open]]*(DAX__2019_2020__33[[#This Row],[Adj Close]]/DAX__2019_2020__33[[#This Row],[Close]])</f>
        <v>153.09604062880371</v>
      </c>
      <c r="E8798" s="50" t="s">
        <v>21719</v>
      </c>
      <c r="F8798" s="50" t="s">
        <v>21705</v>
      </c>
      <c r="G8798" s="50" t="s">
        <v>6649</v>
      </c>
      <c r="H8798" s="50" t="s">
        <v>21720</v>
      </c>
      <c r="I8798" s="50">
        <f>(DAX__2019_2020__33[[#This Row],[Adj Close]]-DAX__2019_2020__33[[#This Row],[Adj Open]])/DAX__2019_2020__33[[#This Row],[Adj Open]]</f>
        <v>-1.1823236063906015E-2</v>
      </c>
      <c r="J8798" s="50">
        <f>DAX__2019_2020__33[[#This Row],[Adj Close]]-DAX__2019_2020__33[[#This Row],[Adj Open]]</f>
        <v>-1.8100906288036924</v>
      </c>
      <c r="K8798" s="50">
        <v>157633</v>
      </c>
    </row>
    <row r="8799" spans="1:11" x14ac:dyDescent="0.3">
      <c r="A8799" s="51" t="str">
        <f t="shared" si="143"/>
        <v>HNR1.DE</v>
      </c>
      <c r="B8799" s="52" t="s">
        <v>295</v>
      </c>
      <c r="C8799" s="50" t="s">
        <v>6649</v>
      </c>
      <c r="D8799" s="50">
        <f>DAX__2019_2020__33[[#This Row],[Open]]*(DAX__2019_2020__33[[#This Row],[Adj Close]]/DAX__2019_2020__33[[#This Row],[Close]])</f>
        <v>151.28595783194618</v>
      </c>
      <c r="E8799" s="50" t="s">
        <v>6580</v>
      </c>
      <c r="F8799" s="50" t="s">
        <v>21708</v>
      </c>
      <c r="G8799" s="50" t="s">
        <v>6600</v>
      </c>
      <c r="H8799" s="50" t="s">
        <v>21721</v>
      </c>
      <c r="I8799" s="50">
        <f>(DAX__2019_2020__33[[#This Row],[Adj Close]]-DAX__2019_2020__33[[#This Row],[Adj Open]])/DAX__2019_2020__33[[#This Row],[Adj Open]]</f>
        <v>3.1486145500891241E-3</v>
      </c>
      <c r="J8799" s="50">
        <f>DAX__2019_2020__33[[#This Row],[Adj Close]]-DAX__2019_2020__33[[#This Row],[Adj Open]]</f>
        <v>0.47634116805383542</v>
      </c>
      <c r="K8799" s="50">
        <v>109500</v>
      </c>
    </row>
    <row r="8800" spans="1:11" x14ac:dyDescent="0.3">
      <c r="A8800" s="51" t="str">
        <f t="shared" si="143"/>
        <v>HNR1.DE</v>
      </c>
      <c r="B8800" s="52" t="s">
        <v>296</v>
      </c>
      <c r="C8800" s="50" t="s">
        <v>6662</v>
      </c>
      <c r="D8800" s="50">
        <f>DAX__2019_2020__33[[#This Row],[Open]]*(DAX__2019_2020__33[[#This Row],[Adj Close]]/DAX__2019_2020__33[[#This Row],[Close]])</f>
        <v>153.66766638745884</v>
      </c>
      <c r="E8800" s="50" t="s">
        <v>3363</v>
      </c>
      <c r="F8800" s="50" t="s">
        <v>7066</v>
      </c>
      <c r="G8800" s="50" t="s">
        <v>6669</v>
      </c>
      <c r="H8800" s="50" t="s">
        <v>21722</v>
      </c>
      <c r="I8800" s="50">
        <f>(DAX__2019_2020__33[[#This Row],[Adj Close]]-DAX__2019_2020__33[[#This Row],[Adj Open]])/DAX__2019_2020__33[[#This Row],[Adj Open]]</f>
        <v>1.2399069825187604E-3</v>
      </c>
      <c r="J8800" s="50">
        <f>DAX__2019_2020__33[[#This Row],[Adj Close]]-DAX__2019_2020__33[[#This Row],[Adj Open]]</f>
        <v>0.19053361254117362</v>
      </c>
      <c r="K8800" s="50">
        <v>177991</v>
      </c>
    </row>
    <row r="8801" spans="1:11" x14ac:dyDescent="0.3">
      <c r="A8801" s="51" t="str">
        <f t="shared" si="143"/>
        <v>HNR1.DE</v>
      </c>
      <c r="B8801" s="52" t="s">
        <v>297</v>
      </c>
      <c r="C8801" s="50" t="s">
        <v>6662</v>
      </c>
      <c r="D8801" s="50">
        <f>DAX__2019_2020__33[[#This Row],[Open]]*(DAX__2019_2020__33[[#This Row],[Adj Close]]/DAX__2019_2020__33[[#This Row],[Close]])</f>
        <v>153.66766779512059</v>
      </c>
      <c r="E8801" s="50" t="s">
        <v>21723</v>
      </c>
      <c r="F8801" s="50" t="s">
        <v>6550</v>
      </c>
      <c r="G8801" s="50" t="s">
        <v>13944</v>
      </c>
      <c r="H8801" s="50" t="s">
        <v>21724</v>
      </c>
      <c r="I8801" s="50">
        <f>(DAX__2019_2020__33[[#This Row],[Adj Close]]-DAX__2019_2020__33[[#This Row],[Adj Open]])/DAX__2019_2020__33[[#This Row],[Adj Open]]</f>
        <v>-4.3397209360249104E-3</v>
      </c>
      <c r="J8801" s="50">
        <f>DAX__2019_2020__33[[#This Row],[Adj Close]]-DAX__2019_2020__33[[#This Row],[Adj Open]]</f>
        <v>-0.66687479512060577</v>
      </c>
      <c r="K8801" s="50">
        <v>176500</v>
      </c>
    </row>
    <row r="8802" spans="1:11" x14ac:dyDescent="0.3">
      <c r="A8802" s="51" t="str">
        <f t="shared" si="143"/>
        <v>HNR1.DE</v>
      </c>
      <c r="B8802" s="52" t="s">
        <v>298</v>
      </c>
      <c r="C8802" s="50" t="s">
        <v>6669</v>
      </c>
      <c r="D8802" s="50">
        <f>DAX__2019_2020__33[[#This Row],[Open]]*(DAX__2019_2020__33[[#This Row],[Adj Close]]/DAX__2019_2020__33[[#This Row],[Close]])</f>
        <v>153.85819028302427</v>
      </c>
      <c r="E8802" s="50" t="s">
        <v>6659</v>
      </c>
      <c r="F8802" s="50" t="s">
        <v>13818</v>
      </c>
      <c r="G8802" s="50" t="s">
        <v>6659</v>
      </c>
      <c r="H8802" s="50" t="s">
        <v>21725</v>
      </c>
      <c r="I8802" s="50">
        <f>(DAX__2019_2020__33[[#This Row],[Adj Close]]-DAX__2019_2020__33[[#This Row],[Adj Open]])/DAX__2019_2020__33[[#This Row],[Adj Open]]</f>
        <v>2.6625405572755563E-2</v>
      </c>
      <c r="J8802" s="50">
        <f>DAX__2019_2020__33[[#This Row],[Adj Close]]-DAX__2019_2020__33[[#This Row],[Adj Open]]</f>
        <v>4.0965367169757201</v>
      </c>
      <c r="K8802" s="50">
        <v>250051</v>
      </c>
    </row>
    <row r="8803" spans="1:11" x14ac:dyDescent="0.3">
      <c r="A8803" s="51" t="str">
        <f t="shared" si="143"/>
        <v>HNR1.DE</v>
      </c>
      <c r="B8803" s="52" t="s">
        <v>299</v>
      </c>
      <c r="C8803" s="50" t="s">
        <v>21726</v>
      </c>
      <c r="D8803" s="50">
        <f>DAX__2019_2020__33[[#This Row],[Open]]*(DAX__2019_2020__33[[#This Row],[Adj Close]]/DAX__2019_2020__33[[#This Row],[Close]])</f>
        <v>157.38311190824174</v>
      </c>
      <c r="E8803" s="50" t="s">
        <v>13879</v>
      </c>
      <c r="F8803" s="50" t="s">
        <v>21727</v>
      </c>
      <c r="G8803" s="50" t="s">
        <v>6659</v>
      </c>
      <c r="H8803" s="50" t="s">
        <v>21725</v>
      </c>
      <c r="I8803" s="50">
        <f>(DAX__2019_2020__33[[#This Row],[Adj Close]]-DAX__2019_2020__33[[#This Row],[Adj Open]])/DAX__2019_2020__33[[#This Row],[Adj Open]]</f>
        <v>3.6319976446488903E-3</v>
      </c>
      <c r="J8803" s="50">
        <f>DAX__2019_2020__33[[#This Row],[Adj Close]]-DAX__2019_2020__33[[#This Row],[Adj Open]]</f>
        <v>0.57161509175824676</v>
      </c>
      <c r="K8803" s="50">
        <v>136742</v>
      </c>
    </row>
    <row r="8804" spans="1:11" x14ac:dyDescent="0.3">
      <c r="A8804" s="51" t="str">
        <f t="shared" si="143"/>
        <v>HNR1.DE</v>
      </c>
      <c r="B8804" s="52" t="s">
        <v>300</v>
      </c>
      <c r="C8804" s="50" t="s">
        <v>13898</v>
      </c>
      <c r="D8804" s="50">
        <f>DAX__2019_2020__33[[#This Row],[Open]]*(DAX__2019_2020__33[[#This Row],[Adj Close]]/DAX__2019_2020__33[[#This Row],[Close]])</f>
        <v>157.66893338266021</v>
      </c>
      <c r="E8804" s="50" t="s">
        <v>13834</v>
      </c>
      <c r="F8804" s="50" t="s">
        <v>21728</v>
      </c>
      <c r="G8804" s="50" t="s">
        <v>13834</v>
      </c>
      <c r="H8804" s="50" t="s">
        <v>21729</v>
      </c>
      <c r="I8804" s="50">
        <f>(DAX__2019_2020__33[[#This Row],[Adj Close]]-DAX__2019_2020__33[[#This Row],[Adj Open]])/DAX__2019_2020__33[[#This Row],[Adj Open]]</f>
        <v>1.2084410876133666E-3</v>
      </c>
      <c r="J8804" s="50">
        <f>DAX__2019_2020__33[[#This Row],[Adj Close]]-DAX__2019_2020__33[[#This Row],[Adj Open]]</f>
        <v>0.19053361733978136</v>
      </c>
      <c r="K8804" s="50">
        <v>143997</v>
      </c>
    </row>
    <row r="8805" spans="1:11" x14ac:dyDescent="0.3">
      <c r="A8805" s="51" t="str">
        <f t="shared" si="143"/>
        <v>HNR1.DE</v>
      </c>
      <c r="B8805" s="52" t="s">
        <v>301</v>
      </c>
      <c r="C8805" s="50" t="s">
        <v>13834</v>
      </c>
      <c r="D8805" s="50">
        <f>DAX__2019_2020__33[[#This Row],[Open]]*(DAX__2019_2020__33[[#This Row],[Adj Close]]/DAX__2019_2020__33[[#This Row],[Close]])</f>
        <v>157.8594530546288</v>
      </c>
      <c r="E8805" s="50" t="s">
        <v>6659</v>
      </c>
      <c r="F8805" s="50" t="s">
        <v>21730</v>
      </c>
      <c r="G8805" s="50" t="s">
        <v>6659</v>
      </c>
      <c r="H8805" s="50" t="s">
        <v>21725</v>
      </c>
      <c r="I8805" s="50">
        <f>(DAX__2019_2020__33[[#This Row],[Adj Close]]-DAX__2019_2020__33[[#This Row],[Adj Open]])/DAX__2019_2020__33[[#This Row],[Adj Open]]</f>
        <v>6.0353652269540974E-4</v>
      </c>
      <c r="J8805" s="50">
        <f>DAX__2019_2020__33[[#This Row],[Adj Close]]-DAX__2019_2020__33[[#This Row],[Adj Open]]</f>
        <v>9.5273945371189939E-2</v>
      </c>
      <c r="K8805" s="50">
        <v>117749</v>
      </c>
    </row>
    <row r="8806" spans="1:11" x14ac:dyDescent="0.3">
      <c r="A8806" s="51" t="str">
        <f t="shared" si="143"/>
        <v>HNR1.DE</v>
      </c>
      <c r="B8806" s="52" t="s">
        <v>302</v>
      </c>
      <c r="C8806" s="50" t="s">
        <v>21731</v>
      </c>
      <c r="D8806" s="50">
        <f>DAX__2019_2020__33[[#This Row],[Open]]*(DAX__2019_2020__33[[#This Row],[Adj Close]]/DAX__2019_2020__33[[#This Row],[Close]])</f>
        <v>158.14526843995304</v>
      </c>
      <c r="E8806" s="50" t="s">
        <v>7094</v>
      </c>
      <c r="F8806" s="50" t="s">
        <v>21728</v>
      </c>
      <c r="G8806" s="50" t="s">
        <v>21732</v>
      </c>
      <c r="H8806" s="50" t="s">
        <v>21733</v>
      </c>
      <c r="I8806" s="50">
        <f>(DAX__2019_2020__33[[#This Row],[Adj Close]]-DAX__2019_2020__33[[#This Row],[Adj Open]])/DAX__2019_2020__33[[#This Row],[Adj Open]]</f>
        <v>1.8072469879518863E-3</v>
      </c>
      <c r="J8806" s="50">
        <f>DAX__2019_2020__33[[#This Row],[Adj Close]]-DAX__2019_2020__33[[#This Row],[Adj Open]]</f>
        <v>0.28580756004694763</v>
      </c>
      <c r="K8806" s="50">
        <v>150281</v>
      </c>
    </row>
    <row r="8807" spans="1:11" x14ac:dyDescent="0.3">
      <c r="A8807" s="51" t="str">
        <f t="shared" si="143"/>
        <v>HNR1.DE</v>
      </c>
      <c r="B8807" s="52" t="s">
        <v>303</v>
      </c>
      <c r="C8807" s="50" t="s">
        <v>13879</v>
      </c>
      <c r="D8807" s="50">
        <f>DAX__2019_2020__33[[#This Row],[Open]]*(DAX__2019_2020__33[[#This Row],[Adj Close]]/DAX__2019_2020__33[[#This Row],[Close]])</f>
        <v>158.52633840475175</v>
      </c>
      <c r="E8807" s="50" t="s">
        <v>21734</v>
      </c>
      <c r="F8807" s="50" t="s">
        <v>7079</v>
      </c>
      <c r="G8807" s="50" t="s">
        <v>13898</v>
      </c>
      <c r="H8807" s="50" t="s">
        <v>21735</v>
      </c>
      <c r="I8807" s="50">
        <f>(DAX__2019_2020__33[[#This Row],[Adj Close]]-DAX__2019_2020__33[[#This Row],[Adj Open]])/DAX__2019_2020__33[[#This Row],[Adj Open]]</f>
        <v>-5.4086179834837173E-3</v>
      </c>
      <c r="J8807" s="50">
        <f>DAX__2019_2020__33[[#This Row],[Adj Close]]-DAX__2019_2020__33[[#This Row],[Adj Open]]</f>
        <v>-0.85740840475176583</v>
      </c>
      <c r="K8807" s="50">
        <v>150707</v>
      </c>
    </row>
    <row r="8808" spans="1:11" x14ac:dyDescent="0.3">
      <c r="A8808" s="51" t="str">
        <f t="shared" si="143"/>
        <v>HNR1.DE</v>
      </c>
      <c r="B8808" s="52" t="s">
        <v>304</v>
      </c>
      <c r="C8808" s="50" t="s">
        <v>6623</v>
      </c>
      <c r="D8808" s="50">
        <f>DAX__2019_2020__33[[#This Row],[Open]]*(DAX__2019_2020__33[[#This Row],[Adj Close]]/DAX__2019_2020__33[[#This Row],[Close]])</f>
        <v>157.19258742881928</v>
      </c>
      <c r="E8808" s="50" t="s">
        <v>21734</v>
      </c>
      <c r="F8808" s="50" t="s">
        <v>21728</v>
      </c>
      <c r="G8808" s="50" t="s">
        <v>13879</v>
      </c>
      <c r="H8808" s="50" t="s">
        <v>21736</v>
      </c>
      <c r="I8808" s="50">
        <f>(DAX__2019_2020__33[[#This Row],[Adj Close]]-DAX__2019_2020__33[[#This Row],[Adj Open]])/DAX__2019_2020__33[[#This Row],[Adj Open]]</f>
        <v>8.484812121212059E-3</v>
      </c>
      <c r="J8808" s="50">
        <f>DAX__2019_2020__33[[#This Row],[Adj Close]]-DAX__2019_2020__33[[#This Row],[Adj Open]]</f>
        <v>1.3337495711807321</v>
      </c>
      <c r="K8808" s="50">
        <v>119814</v>
      </c>
    </row>
    <row r="8809" spans="1:11" x14ac:dyDescent="0.3">
      <c r="A8809" s="51" t="str">
        <f t="shared" si="143"/>
        <v>HNR1.DE</v>
      </c>
      <c r="B8809" s="52" t="s">
        <v>305</v>
      </c>
      <c r="C8809" s="50" t="s">
        <v>21737</v>
      </c>
      <c r="D8809" s="50">
        <f>DAX__2019_2020__33[[#This Row],[Open]]*(DAX__2019_2020__33[[#This Row],[Adj Close]]/DAX__2019_2020__33[[#This Row],[Close]])</f>
        <v>159.19321050088706</v>
      </c>
      <c r="E8809" s="50" t="s">
        <v>21738</v>
      </c>
      <c r="F8809" s="50" t="s">
        <v>7094</v>
      </c>
      <c r="G8809" s="50" t="s">
        <v>6642</v>
      </c>
      <c r="H8809" s="50" t="s">
        <v>21739</v>
      </c>
      <c r="I8809" s="50">
        <f>(DAX__2019_2020__33[[#This Row],[Adj Close]]-DAX__2019_2020__33[[#This Row],[Adj Open]])/DAX__2019_2020__33[[#This Row],[Adj Open]]</f>
        <v>7.7797004986343314E-3</v>
      </c>
      <c r="J8809" s="50">
        <f>DAX__2019_2020__33[[#This Row],[Adj Close]]-DAX__2019_2020__33[[#This Row],[Adj Open]]</f>
        <v>1.2384754991129512</v>
      </c>
      <c r="K8809" s="50">
        <v>130680</v>
      </c>
    </row>
    <row r="8810" spans="1:11" x14ac:dyDescent="0.3">
      <c r="A8810" s="51" t="str">
        <f t="shared" si="143"/>
        <v>HNR1.DE</v>
      </c>
      <c r="B8810" s="52" t="s">
        <v>306</v>
      </c>
      <c r="C8810" s="50" t="s">
        <v>6688</v>
      </c>
      <c r="D8810" s="50">
        <f>DAX__2019_2020__33[[#This Row],[Open]]*(DAX__2019_2020__33[[#This Row],[Adj Close]]/DAX__2019_2020__33[[#This Row],[Close]])</f>
        <v>159.86009470714873</v>
      </c>
      <c r="E8810" s="50" t="s">
        <v>21738</v>
      </c>
      <c r="F8810" s="50" t="s">
        <v>6624</v>
      </c>
      <c r="G8810" s="50" t="s">
        <v>7098</v>
      </c>
      <c r="H8810" s="50" t="s">
        <v>21740</v>
      </c>
      <c r="I8810" s="50">
        <f>(DAX__2019_2020__33[[#This Row],[Adj Close]]-DAX__2019_2020__33[[#This Row],[Adj Open]])/DAX__2019_2020__33[[#This Row],[Adj Open]]</f>
        <v>-4.7675982461096523E-3</v>
      </c>
      <c r="J8810" s="50">
        <f>DAX__2019_2020__33[[#This Row],[Adj Close]]-DAX__2019_2020__33[[#This Row],[Adj Open]]</f>
        <v>-0.76214870714872518</v>
      </c>
      <c r="K8810" s="50">
        <v>139512</v>
      </c>
    </row>
    <row r="8811" spans="1:11" x14ac:dyDescent="0.3">
      <c r="A8811" s="51" t="str">
        <f t="shared" si="143"/>
        <v>HNR1.DE</v>
      </c>
      <c r="B8811" s="52" t="s">
        <v>307</v>
      </c>
      <c r="C8811" s="50" t="s">
        <v>13890</v>
      </c>
      <c r="D8811" s="50">
        <f>DAX__2019_2020__33[[#This Row],[Open]]*(DAX__2019_2020__33[[#This Row],[Adj Close]]/DAX__2019_2020__33[[#This Row],[Close]])</f>
        <v>159.38376279860796</v>
      </c>
      <c r="E8811" s="50" t="s">
        <v>21738</v>
      </c>
      <c r="F8811" s="50" t="s">
        <v>21734</v>
      </c>
      <c r="G8811" s="50" t="s">
        <v>6700</v>
      </c>
      <c r="H8811" s="50" t="s">
        <v>21741</v>
      </c>
      <c r="I8811" s="50">
        <f>(DAX__2019_2020__33[[#This Row],[Adj Close]]-DAX__2019_2020__33[[#This Row],[Adj Open]])/DAX__2019_2020__33[[#This Row],[Adj Open]]</f>
        <v>-4.1840824115226246E-3</v>
      </c>
      <c r="J8811" s="50">
        <f>DAX__2019_2020__33[[#This Row],[Adj Close]]-DAX__2019_2020__33[[#This Row],[Adj Open]]</f>
        <v>-0.66687479860794951</v>
      </c>
      <c r="K8811" s="50">
        <v>138823</v>
      </c>
    </row>
    <row r="8812" spans="1:11" x14ac:dyDescent="0.3">
      <c r="A8812" s="51" t="str">
        <f t="shared" si="143"/>
        <v>HNR1.DE</v>
      </c>
      <c r="B8812" s="52" t="s">
        <v>308</v>
      </c>
      <c r="C8812" s="50" t="s">
        <v>13844</v>
      </c>
      <c r="D8812" s="50">
        <f>DAX__2019_2020__33[[#This Row],[Open]]*(DAX__2019_2020__33[[#This Row],[Adj Close]]/DAX__2019_2020__33[[#This Row],[Close]])</f>
        <v>160.05063343938266</v>
      </c>
      <c r="E8812" s="50" t="s">
        <v>21738</v>
      </c>
      <c r="F8812" s="50" t="s">
        <v>13898</v>
      </c>
      <c r="G8812" s="50" t="s">
        <v>13887</v>
      </c>
      <c r="H8812" s="50" t="s">
        <v>21742</v>
      </c>
      <c r="I8812" s="50">
        <f>(DAX__2019_2020__33[[#This Row],[Adj Close]]-DAX__2019_2020__33[[#This Row],[Adj Open]])/DAX__2019_2020__33[[#This Row],[Adj Open]]</f>
        <v>1.7857321428570868E-3</v>
      </c>
      <c r="J8812" s="50">
        <f>DAX__2019_2020__33[[#This Row],[Adj Close]]-DAX__2019_2020__33[[#This Row],[Adj Open]]</f>
        <v>0.28580756061734292</v>
      </c>
      <c r="K8812" s="50">
        <v>148135</v>
      </c>
    </row>
    <row r="8813" spans="1:11" x14ac:dyDescent="0.3">
      <c r="A8813" s="51" t="str">
        <f t="shared" si="143"/>
        <v>HNR1.DE</v>
      </c>
      <c r="B8813" s="52" t="s">
        <v>309</v>
      </c>
      <c r="C8813" s="50" t="s">
        <v>21743</v>
      </c>
      <c r="D8813" s="50">
        <f>DAX__2019_2020__33[[#This Row],[Open]]*(DAX__2019_2020__33[[#This Row],[Adj Close]]/DAX__2019_2020__33[[#This Row],[Close]])</f>
        <v>159.47901050776173</v>
      </c>
      <c r="E8813" s="50" t="s">
        <v>6771</v>
      </c>
      <c r="F8813" s="50" t="s">
        <v>7098</v>
      </c>
      <c r="G8813" s="50" t="s">
        <v>6688</v>
      </c>
      <c r="H8813" s="50" t="s">
        <v>21744</v>
      </c>
      <c r="I8813" s="50">
        <f>(DAX__2019_2020__33[[#This Row],[Adj Close]]-DAX__2019_2020__33[[#This Row],[Adj Open]])/DAX__2019_2020__33[[#This Row],[Adj Open]]</f>
        <v>2.3895401095414583E-3</v>
      </c>
      <c r="J8813" s="50">
        <f>DAX__2019_2020__33[[#This Row],[Adj Close]]-DAX__2019_2020__33[[#This Row],[Adj Open]]</f>
        <v>0.38108149223828036</v>
      </c>
      <c r="K8813" s="50">
        <v>110193</v>
      </c>
    </row>
    <row r="8814" spans="1:11" x14ac:dyDescent="0.3">
      <c r="A8814" s="51" t="str">
        <f t="shared" si="143"/>
        <v>HNR1.DE</v>
      </c>
      <c r="B8814" s="52" t="s">
        <v>310</v>
      </c>
      <c r="C8814" s="50" t="s">
        <v>6642</v>
      </c>
      <c r="D8814" s="50">
        <f>DAX__2019_2020__33[[#This Row],[Open]]*(DAX__2019_2020__33[[#This Row],[Adj Close]]/DAX__2019_2020__33[[#This Row],[Close]])</f>
        <v>160.43170376859052</v>
      </c>
      <c r="E8814" s="50" t="s">
        <v>21745</v>
      </c>
      <c r="F8814" s="50" t="s">
        <v>21734</v>
      </c>
      <c r="G8814" s="50" t="s">
        <v>21734</v>
      </c>
      <c r="H8814" s="50" t="s">
        <v>21746</v>
      </c>
      <c r="I8814" s="50">
        <f>(DAX__2019_2020__33[[#This Row],[Adj Close]]-DAX__2019_2020__33[[#This Row],[Adj Open]])/DAX__2019_2020__33[[#This Row],[Adj Open]]</f>
        <v>-1.1282625105081682E-2</v>
      </c>
      <c r="J8814" s="50">
        <f>DAX__2019_2020__33[[#This Row],[Adj Close]]-DAX__2019_2020__33[[#This Row],[Adj Open]]</f>
        <v>-1.810090768590527</v>
      </c>
      <c r="K8814" s="50">
        <v>125047</v>
      </c>
    </row>
    <row r="8815" spans="1:11" x14ac:dyDescent="0.3">
      <c r="A8815" s="51" t="str">
        <f t="shared" si="143"/>
        <v>HNR1.DE</v>
      </c>
      <c r="B8815" s="52" t="s">
        <v>311</v>
      </c>
      <c r="C8815" s="50" t="s">
        <v>21743</v>
      </c>
      <c r="D8815" s="50">
        <f>DAX__2019_2020__33[[#This Row],[Open]]*(DAX__2019_2020__33[[#This Row],[Adj Close]]/DAX__2019_2020__33[[#This Row],[Close]])</f>
        <v>159.47902719747185</v>
      </c>
      <c r="E8815" s="50" t="s">
        <v>21747</v>
      </c>
      <c r="F8815" s="50" t="s">
        <v>6639</v>
      </c>
      <c r="G8815" s="50" t="s">
        <v>6633</v>
      </c>
      <c r="H8815" s="50" t="s">
        <v>21748</v>
      </c>
      <c r="I8815" s="50">
        <f>(DAX__2019_2020__33[[#This Row],[Adj Close]]-DAX__2019_2020__33[[#This Row],[Adj Open]])/DAX__2019_2020__33[[#This Row],[Adj Open]]</f>
        <v>-2.9868579326234484E-3</v>
      </c>
      <c r="J8815" s="50">
        <f>DAX__2019_2020__33[[#This Row],[Adj Close]]-DAX__2019_2020__33[[#This Row],[Adj Open]]</f>
        <v>-0.47634119747183945</v>
      </c>
      <c r="K8815" s="50">
        <v>98047</v>
      </c>
    </row>
    <row r="8816" spans="1:11" x14ac:dyDescent="0.3">
      <c r="A8816" s="51" t="str">
        <f t="shared" si="143"/>
        <v>HNR1.DE</v>
      </c>
      <c r="B8816" s="52" t="s">
        <v>312</v>
      </c>
      <c r="C8816" s="50" t="s">
        <v>21749</v>
      </c>
      <c r="D8816" s="50">
        <f>DAX__2019_2020__33[[#This Row],[Open]]*(DAX__2019_2020__33[[#This Row],[Adj Close]]/DAX__2019_2020__33[[#This Row],[Close]])</f>
        <v>159.28848779420517</v>
      </c>
      <c r="E8816" s="50" t="s">
        <v>13890</v>
      </c>
      <c r="F8816" s="50" t="s">
        <v>21750</v>
      </c>
      <c r="G8816" s="50" t="s">
        <v>21734</v>
      </c>
      <c r="H8816" s="50" t="s">
        <v>21746</v>
      </c>
      <c r="I8816" s="50">
        <f>(DAX__2019_2020__33[[#This Row],[Adj Close]]-DAX__2019_2020__33[[#This Row],[Adj Open]])/DAX__2019_2020__33[[#This Row],[Adj Open]]</f>
        <v>-4.1865850033478156E-3</v>
      </c>
      <c r="J8816" s="50">
        <f>DAX__2019_2020__33[[#This Row],[Adj Close]]-DAX__2019_2020__33[[#This Row],[Adj Open]]</f>
        <v>-0.66687479420517093</v>
      </c>
      <c r="K8816" s="50">
        <v>731271</v>
      </c>
    </row>
    <row r="8817" spans="1:11" x14ac:dyDescent="0.3">
      <c r="A8817" s="51" t="str">
        <f t="shared" si="143"/>
        <v>HNR1.DE</v>
      </c>
      <c r="B8817" s="52" t="s">
        <v>313</v>
      </c>
      <c r="C8817" s="50" t="s">
        <v>6699</v>
      </c>
      <c r="D8817" s="50">
        <f>DAX__2019_2020__33[[#This Row],[Open]]*(DAX__2019_2020__33[[#This Row],[Adj Close]]/DAX__2019_2020__33[[#This Row],[Close]])</f>
        <v>157.57366604213254</v>
      </c>
      <c r="E8817" s="50" t="s">
        <v>21751</v>
      </c>
      <c r="F8817" s="50" t="s">
        <v>6699</v>
      </c>
      <c r="G8817" s="50" t="s">
        <v>13862</v>
      </c>
      <c r="H8817" s="50" t="s">
        <v>21752</v>
      </c>
      <c r="I8817" s="50">
        <f>(DAX__2019_2020__33[[#This Row],[Adj Close]]-DAX__2019_2020__33[[#This Row],[Adj Open]])/DAX__2019_2020__33[[#This Row],[Adj Open]]</f>
        <v>1.6324136021431832E-2</v>
      </c>
      <c r="J8817" s="50">
        <f>DAX__2019_2020__33[[#This Row],[Adj Close]]-DAX__2019_2020__33[[#This Row],[Adj Open]]</f>
        <v>2.5722539578674457</v>
      </c>
      <c r="K8817" s="50">
        <v>131007</v>
      </c>
    </row>
    <row r="8818" spans="1:11" x14ac:dyDescent="0.3">
      <c r="A8818" s="51" t="str">
        <f t="shared" si="143"/>
        <v>HNR1.DE</v>
      </c>
      <c r="B8818" s="52" t="s">
        <v>314</v>
      </c>
      <c r="C8818" s="50" t="s">
        <v>21751</v>
      </c>
      <c r="D8818" s="50">
        <f>DAX__2019_2020__33[[#This Row],[Open]]*(DAX__2019_2020__33[[#This Row],[Adj Close]]/DAX__2019_2020__33[[#This Row],[Close]])</f>
        <v>160.24115240707755</v>
      </c>
      <c r="E8818" s="50" t="s">
        <v>7114</v>
      </c>
      <c r="F8818" s="50" t="s">
        <v>21753</v>
      </c>
      <c r="G8818" s="50" t="s">
        <v>6642</v>
      </c>
      <c r="H8818" s="50" t="s">
        <v>21739</v>
      </c>
      <c r="I8818" s="50">
        <f>(DAX__2019_2020__33[[#This Row],[Adj Close]]-DAX__2019_2020__33[[#This Row],[Adj Open]])/DAX__2019_2020__33[[#This Row],[Adj Open]]</f>
        <v>1.189042827390749E-3</v>
      </c>
      <c r="J8818" s="50">
        <f>DAX__2019_2020__33[[#This Row],[Adj Close]]-DAX__2019_2020__33[[#This Row],[Adj Open]]</f>
        <v>0.19053359292246341</v>
      </c>
      <c r="K8818" s="50">
        <v>75665</v>
      </c>
    </row>
    <row r="8819" spans="1:11" x14ac:dyDescent="0.3">
      <c r="A8819" s="51" t="str">
        <f t="shared" si="143"/>
        <v>HNR1.DE</v>
      </c>
      <c r="B8819" s="52" t="s">
        <v>315</v>
      </c>
      <c r="C8819" s="50" t="s">
        <v>21753</v>
      </c>
      <c r="D8819" s="50">
        <f>DAX__2019_2020__33[[#This Row],[Open]]*(DAX__2019_2020__33[[#This Row],[Adj Close]]/DAX__2019_2020__33[[#This Row],[Close]])</f>
        <v>159.66958451016001</v>
      </c>
      <c r="E8819" s="50" t="s">
        <v>21754</v>
      </c>
      <c r="F8819" s="50" t="s">
        <v>21753</v>
      </c>
      <c r="G8819" s="50" t="s">
        <v>21738</v>
      </c>
      <c r="H8819" s="50" t="s">
        <v>21755</v>
      </c>
      <c r="I8819" s="50">
        <f>(DAX__2019_2020__33[[#This Row],[Adj Close]]-DAX__2019_2020__33[[#This Row],[Adj Open]])/DAX__2019_2020__33[[#This Row],[Adj Open]]</f>
        <v>5.3698924091923044E-3</v>
      </c>
      <c r="J8819" s="50">
        <f>DAX__2019_2020__33[[#This Row],[Adj Close]]-DAX__2019_2020__33[[#This Row],[Adj Open]]</f>
        <v>0.8574084898399974</v>
      </c>
      <c r="K8819" s="50">
        <v>120109</v>
      </c>
    </row>
    <row r="8820" spans="1:11" x14ac:dyDescent="0.3">
      <c r="A8820" s="51" t="str">
        <f t="shared" si="143"/>
        <v>HNR1.DE</v>
      </c>
      <c r="B8820" s="52" t="s">
        <v>316</v>
      </c>
      <c r="C8820" s="50" t="s">
        <v>7114</v>
      </c>
      <c r="D8820" s="50">
        <f>DAX__2019_2020__33[[#This Row],[Open]]*(DAX__2019_2020__33[[#This Row],[Adj Close]]/DAX__2019_2020__33[[#This Row],[Close]])</f>
        <v>160.62225688868935</v>
      </c>
      <c r="E8820" s="50" t="s">
        <v>21756</v>
      </c>
      <c r="F8820" s="50" t="s">
        <v>21750</v>
      </c>
      <c r="G8820" s="50" t="s">
        <v>21750</v>
      </c>
      <c r="H8820" s="50" t="s">
        <v>13805</v>
      </c>
      <c r="I8820" s="50">
        <f>(DAX__2019_2020__33[[#This Row],[Adj Close]]-DAX__2019_2020__33[[#This Row],[Adj Open]])/DAX__2019_2020__33[[#This Row],[Adj Open]]</f>
        <v>-1.601430547991807E-2</v>
      </c>
      <c r="J8820" s="50">
        <f>DAX__2019_2020__33[[#This Row],[Adj Close]]-DAX__2019_2020__33[[#This Row],[Adj Open]]</f>
        <v>-2.572253888689346</v>
      </c>
      <c r="K8820" s="50">
        <v>153584</v>
      </c>
    </row>
    <row r="8821" spans="1:11" x14ac:dyDescent="0.3">
      <c r="A8821" s="51" t="str">
        <f t="shared" si="143"/>
        <v>HNR1.DE</v>
      </c>
      <c r="B8821" s="52" t="s">
        <v>317</v>
      </c>
      <c r="C8821" s="50" t="s">
        <v>21734</v>
      </c>
      <c r="D8821" s="50">
        <f>DAX__2019_2020__33[[#This Row],[Open]]*(DAX__2019_2020__33[[#This Row],[Adj Close]]/DAX__2019_2020__33[[#This Row],[Close]])</f>
        <v>158.62161235649546</v>
      </c>
      <c r="E8821" s="50" t="s">
        <v>13862</v>
      </c>
      <c r="F8821" s="50" t="s">
        <v>13898</v>
      </c>
      <c r="G8821" s="50" t="s">
        <v>13898</v>
      </c>
      <c r="H8821" s="50" t="s">
        <v>21735</v>
      </c>
      <c r="I8821" s="50">
        <f>(DAX__2019_2020__33[[#This Row],[Adj Close]]-DAX__2019_2020__33[[#This Row],[Adj Open]])/DAX__2019_2020__33[[#This Row],[Adj Open]]</f>
        <v>-6.0060060060060328E-3</v>
      </c>
      <c r="J8821" s="50">
        <f>DAX__2019_2020__33[[#This Row],[Adj Close]]-DAX__2019_2020__33[[#This Row],[Adj Open]]</f>
        <v>-0.9526823564954725</v>
      </c>
      <c r="K8821" s="50">
        <v>159923</v>
      </c>
    </row>
    <row r="8822" spans="1:11" x14ac:dyDescent="0.3">
      <c r="A8822" s="51" t="str">
        <f t="shared" si="143"/>
        <v>HNR1.DE</v>
      </c>
      <c r="B8822" s="52" t="s">
        <v>318</v>
      </c>
      <c r="C8822" s="50" t="s">
        <v>21731</v>
      </c>
      <c r="D8822" s="50">
        <f>DAX__2019_2020__33[[#This Row],[Open]]*(DAX__2019_2020__33[[#This Row],[Adj Close]]/DAX__2019_2020__33[[#This Row],[Close]])</f>
        <v>158.14526101051382</v>
      </c>
      <c r="E8822" s="50" t="s">
        <v>13862</v>
      </c>
      <c r="F8822" s="50" t="s">
        <v>13898</v>
      </c>
      <c r="G8822" s="50" t="s">
        <v>6688</v>
      </c>
      <c r="H8822" s="50" t="s">
        <v>21744</v>
      </c>
      <c r="I8822" s="50">
        <f>(DAX__2019_2020__33[[#This Row],[Adj Close]]-DAX__2019_2020__33[[#This Row],[Adj Open]])/DAX__2019_2020__33[[#This Row],[Adj Open]]</f>
        <v>1.0843391566265034E-2</v>
      </c>
      <c r="J8822" s="50">
        <f>DAX__2019_2020__33[[#This Row],[Adj Close]]-DAX__2019_2020__33[[#This Row],[Adj Open]]</f>
        <v>1.7148309894861882</v>
      </c>
      <c r="K8822" s="50">
        <v>133881</v>
      </c>
    </row>
    <row r="8823" spans="1:11" x14ac:dyDescent="0.3">
      <c r="A8823" s="51" t="str">
        <f t="shared" si="143"/>
        <v>HNR1.DE</v>
      </c>
      <c r="B8823" s="52" t="s">
        <v>319</v>
      </c>
      <c r="C8823" s="50" t="s">
        <v>21751</v>
      </c>
      <c r="D8823" s="50">
        <f>DAX__2019_2020__33[[#This Row],[Open]]*(DAX__2019_2020__33[[#This Row],[Adj Close]]/DAX__2019_2020__33[[#This Row],[Close]])</f>
        <v>160.24115949972597</v>
      </c>
      <c r="E8823" s="50" t="s">
        <v>7114</v>
      </c>
      <c r="F8823" s="50" t="s">
        <v>6624</v>
      </c>
      <c r="G8823" s="50" t="s">
        <v>6624</v>
      </c>
      <c r="H8823" s="50" t="s">
        <v>21757</v>
      </c>
      <c r="I8823" s="50">
        <f>(DAX__2019_2020__33[[#This Row],[Adj Close]]-DAX__2019_2020__33[[#This Row],[Adj Open]])/DAX__2019_2020__33[[#This Row],[Adj Open]]</f>
        <v>-8.3233889712851783E-3</v>
      </c>
      <c r="J8823" s="50">
        <f>DAX__2019_2020__33[[#This Row],[Adj Close]]-DAX__2019_2020__33[[#This Row],[Adj Open]]</f>
        <v>-1.3337494997259682</v>
      </c>
      <c r="K8823" s="50">
        <v>100828</v>
      </c>
    </row>
    <row r="8824" spans="1:11" x14ac:dyDescent="0.3">
      <c r="A8824" s="51" t="str">
        <f t="shared" si="143"/>
        <v>HNR1.DE</v>
      </c>
      <c r="B8824" s="52" t="s">
        <v>320</v>
      </c>
      <c r="C8824" s="50" t="s">
        <v>13879</v>
      </c>
      <c r="D8824" s="50">
        <f>DAX__2019_2020__33[[#This Row],[Open]]*(DAX__2019_2020__33[[#This Row],[Adj Close]]/DAX__2019_2020__33[[#This Row],[Close]])</f>
        <v>158.52632149030768</v>
      </c>
      <c r="E8824" s="50" t="s">
        <v>7114</v>
      </c>
      <c r="F8824" s="50" t="s">
        <v>13879</v>
      </c>
      <c r="G8824" s="50" t="s">
        <v>6642</v>
      </c>
      <c r="H8824" s="50" t="s">
        <v>21739</v>
      </c>
      <c r="I8824" s="50">
        <f>(DAX__2019_2020__33[[#This Row],[Adj Close]]-DAX__2019_2020__33[[#This Row],[Adj Open]])/DAX__2019_2020__33[[#This Row],[Adj Open]]</f>
        <v>1.201923120261658E-2</v>
      </c>
      <c r="J8824" s="50">
        <f>DAX__2019_2020__33[[#This Row],[Adj Close]]-DAX__2019_2020__33[[#This Row],[Adj Open]]</f>
        <v>1.9053645096923333</v>
      </c>
      <c r="K8824" s="50">
        <v>71966</v>
      </c>
    </row>
    <row r="8825" spans="1:11" x14ac:dyDescent="0.3">
      <c r="A8825" s="51" t="str">
        <f t="shared" si="143"/>
        <v>HNR1.DE</v>
      </c>
      <c r="B8825" s="52" t="s">
        <v>321</v>
      </c>
      <c r="C8825" s="50" t="s">
        <v>21747</v>
      </c>
      <c r="D8825" s="50">
        <f>DAX__2019_2020__33[[#This Row],[Open]]*(DAX__2019_2020__33[[#This Row],[Adj Close]]/DAX__2019_2020__33[[#This Row],[Close]])</f>
        <v>159.57429730279608</v>
      </c>
      <c r="E8825" s="50" t="s">
        <v>21758</v>
      </c>
      <c r="F8825" s="50" t="s">
        <v>21747</v>
      </c>
      <c r="G8825" s="50" t="s">
        <v>21754</v>
      </c>
      <c r="H8825" s="50" t="s">
        <v>21759</v>
      </c>
      <c r="I8825" s="50">
        <f>(DAX__2019_2020__33[[#This Row],[Adj Close]]-DAX__2019_2020__33[[#This Row],[Adj Open]])/DAX__2019_2020__33[[#This Row],[Adj Open]]</f>
        <v>1.2537349253731414E-2</v>
      </c>
      <c r="J8825" s="50">
        <f>DAX__2019_2020__33[[#This Row],[Adj Close]]-DAX__2019_2020__33[[#This Row],[Adj Open]]</f>
        <v>2.0006386972039252</v>
      </c>
      <c r="K8825" s="50">
        <v>118185</v>
      </c>
    </row>
    <row r="8826" spans="1:11" x14ac:dyDescent="0.3">
      <c r="A8826" s="51" t="str">
        <f t="shared" si="143"/>
        <v>HNR1.DE</v>
      </c>
      <c r="B8826" s="52" t="s">
        <v>322</v>
      </c>
      <c r="C8826" s="50" t="s">
        <v>6771</v>
      </c>
      <c r="D8826" s="50">
        <f>DAX__2019_2020__33[[#This Row],[Open]]*(DAX__2019_2020__33[[#This Row],[Adj Close]]/DAX__2019_2020__33[[#This Row],[Close]])</f>
        <v>160.9080346558012</v>
      </c>
      <c r="E8826" s="50" t="s">
        <v>13848</v>
      </c>
      <c r="F8826" s="50" t="s">
        <v>21749</v>
      </c>
      <c r="G8826" s="50" t="s">
        <v>21760</v>
      </c>
      <c r="H8826" s="50" t="s">
        <v>21761</v>
      </c>
      <c r="I8826" s="50">
        <f>(DAX__2019_2020__33[[#This Row],[Adj Close]]-DAX__2019_2020__33[[#This Row],[Adj Open]])/DAX__2019_2020__33[[#This Row],[Adj Open]]</f>
        <v>-5.9201304648947347E-4</v>
      </c>
      <c r="J8826" s="50">
        <f>DAX__2019_2020__33[[#This Row],[Adj Close]]-DAX__2019_2020__33[[#This Row],[Adj Open]]</f>
        <v>-9.5259655801214649E-2</v>
      </c>
      <c r="K8826" s="50">
        <v>149317</v>
      </c>
    </row>
    <row r="8827" spans="1:11" x14ac:dyDescent="0.3">
      <c r="A8827" s="51" t="str">
        <f t="shared" si="143"/>
        <v>HNR1.DE</v>
      </c>
      <c r="B8827" s="52" t="s">
        <v>323</v>
      </c>
      <c r="C8827" s="50" t="s">
        <v>21760</v>
      </c>
      <c r="D8827" s="50">
        <f>DAX__2019_2020__33[[#This Row],[Open]]*(DAX__2019_2020__33[[#This Row],[Adj Close]]/DAX__2019_2020__33[[#This Row],[Close]])</f>
        <v>160.81279094090024</v>
      </c>
      <c r="E8827" s="50" t="s">
        <v>7099</v>
      </c>
      <c r="F8827" s="50" t="s">
        <v>6642</v>
      </c>
      <c r="G8827" s="50" t="s">
        <v>7099</v>
      </c>
      <c r="H8827" s="50" t="s">
        <v>21762</v>
      </c>
      <c r="I8827" s="50">
        <f>(DAX__2019_2020__33[[#This Row],[Adj Close]]-DAX__2019_2020__33[[#This Row],[Adj Open]])/DAX__2019_2020__33[[#This Row],[Adj Open]]</f>
        <v>6.5165342443742127E-3</v>
      </c>
      <c r="J8827" s="50">
        <f>DAX__2019_2020__33[[#This Row],[Adj Close]]-DAX__2019_2020__33[[#This Row],[Adj Open]]</f>
        <v>1.0479420590997677</v>
      </c>
      <c r="K8827" s="50">
        <v>104080</v>
      </c>
    </row>
    <row r="8828" spans="1:11" x14ac:dyDescent="0.3">
      <c r="A8828" s="51" t="str">
        <f t="shared" si="143"/>
        <v>HNR1.DE</v>
      </c>
      <c r="B8828" s="52" t="s">
        <v>324</v>
      </c>
      <c r="C8828" s="50" t="s">
        <v>21758</v>
      </c>
      <c r="D8828" s="50">
        <f>DAX__2019_2020__33[[#This Row],[Open]]*(DAX__2019_2020__33[[#This Row],[Adj Close]]/DAX__2019_2020__33[[#This Row],[Close]])</f>
        <v>161.76546547861687</v>
      </c>
      <c r="E8828" s="50" t="s">
        <v>21763</v>
      </c>
      <c r="F8828" s="50" t="s">
        <v>21754</v>
      </c>
      <c r="G8828" s="50" t="s">
        <v>21764</v>
      </c>
      <c r="H8828" s="50" t="s">
        <v>21765</v>
      </c>
      <c r="I8828" s="50">
        <f>(DAX__2019_2020__33[[#This Row],[Adj Close]]-DAX__2019_2020__33[[#This Row],[Adj Open]])/DAX__2019_2020__33[[#This Row],[Adj Open]]</f>
        <v>8.8339221054077599E-3</v>
      </c>
      <c r="J8828" s="50">
        <f>DAX__2019_2020__33[[#This Row],[Adj Close]]-DAX__2019_2020__33[[#This Row],[Adj Open]]</f>
        <v>1.4290235213831295</v>
      </c>
      <c r="K8828" s="50">
        <v>171203</v>
      </c>
    </row>
    <row r="8829" spans="1:11" x14ac:dyDescent="0.3">
      <c r="A8829" s="51" t="str">
        <f t="shared" si="143"/>
        <v>HNR1.DE</v>
      </c>
      <c r="B8829" s="52" t="s">
        <v>325</v>
      </c>
      <c r="C8829" s="50" t="s">
        <v>21766</v>
      </c>
      <c r="D8829" s="50">
        <f>DAX__2019_2020__33[[#This Row],[Open]]*(DAX__2019_2020__33[[#This Row],[Adj Close]]/DAX__2019_2020__33[[#This Row],[Close]])</f>
        <v>164.62350223294786</v>
      </c>
      <c r="E8829" s="50" t="s">
        <v>6817</v>
      </c>
      <c r="F8829" s="50" t="s">
        <v>21767</v>
      </c>
      <c r="G8829" s="50" t="s">
        <v>6532</v>
      </c>
      <c r="H8829" s="50" t="s">
        <v>21768</v>
      </c>
      <c r="I8829" s="50">
        <f>(DAX__2019_2020__33[[#This Row],[Adj Close]]-DAX__2019_2020__33[[#This Row],[Adj Open]])/DAX__2019_2020__33[[#This Row],[Adj Open]]</f>
        <v>-6.3657753524460937E-3</v>
      </c>
      <c r="J8829" s="50">
        <f>DAX__2019_2020__33[[#This Row],[Adj Close]]-DAX__2019_2020__33[[#This Row],[Adj Open]]</f>
        <v>-1.047956232947854</v>
      </c>
      <c r="K8829" s="50">
        <v>215587</v>
      </c>
    </row>
    <row r="8830" spans="1:11" x14ac:dyDescent="0.3">
      <c r="A8830" s="51" t="str">
        <f t="shared" si="143"/>
        <v>HNR1.DE</v>
      </c>
      <c r="B8830" s="52" t="s">
        <v>326</v>
      </c>
      <c r="C8830" s="50" t="s">
        <v>21763</v>
      </c>
      <c r="D8830" s="50">
        <f>DAX__2019_2020__33[[#This Row],[Open]]*(DAX__2019_2020__33[[#This Row],[Adj Close]]/DAX__2019_2020__33[[#This Row],[Close]])</f>
        <v>163.95662685781022</v>
      </c>
      <c r="E8830" s="50" t="s">
        <v>21766</v>
      </c>
      <c r="F8830" s="50" t="s">
        <v>6532</v>
      </c>
      <c r="G8830" s="50" t="s">
        <v>21769</v>
      </c>
      <c r="H8830" s="50" t="s">
        <v>21770</v>
      </c>
      <c r="I8830" s="50">
        <f>(DAX__2019_2020__33[[#This Row],[Adj Close]]-DAX__2019_2020__33[[#This Row],[Adj Open]])/DAX__2019_2020__33[[#This Row],[Adj Open]]</f>
        <v>2.9052875221863973E-3</v>
      </c>
      <c r="J8830" s="50">
        <f>DAX__2019_2020__33[[#This Row],[Adj Close]]-DAX__2019_2020__33[[#This Row],[Adj Open]]</f>
        <v>0.4763411421897672</v>
      </c>
      <c r="K8830" s="50">
        <v>115671</v>
      </c>
    </row>
    <row r="8831" spans="1:11" x14ac:dyDescent="0.3">
      <c r="A8831" s="51" t="str">
        <f t="shared" si="143"/>
        <v>HNR1.DE</v>
      </c>
      <c r="B8831" s="52" t="s">
        <v>327</v>
      </c>
      <c r="C8831" s="50" t="s">
        <v>21766</v>
      </c>
      <c r="D8831" s="50">
        <f>DAX__2019_2020__33[[#This Row],[Open]]*(DAX__2019_2020__33[[#This Row],[Adj Close]]/DAX__2019_2020__33[[#This Row],[Close]])</f>
        <v>164.62351110160026</v>
      </c>
      <c r="E8831" s="50" t="s">
        <v>21771</v>
      </c>
      <c r="F8831" s="50" t="s">
        <v>21772</v>
      </c>
      <c r="G8831" s="50" t="s">
        <v>5805</v>
      </c>
      <c r="H8831" s="50" t="s">
        <v>21773</v>
      </c>
      <c r="I8831" s="50">
        <f>(DAX__2019_2020__33[[#This Row],[Adj Close]]-DAX__2019_2020__33[[#This Row],[Adj Open]])/DAX__2019_2020__33[[#This Row],[Adj Open]]</f>
        <v>1.3888853925540621E-2</v>
      </c>
      <c r="J8831" s="50">
        <f>DAX__2019_2020__33[[#This Row],[Adj Close]]-DAX__2019_2020__33[[#This Row],[Adj Open]]</f>
        <v>2.2864318983997407</v>
      </c>
      <c r="K8831" s="50">
        <v>200784</v>
      </c>
    </row>
    <row r="8832" spans="1:11" x14ac:dyDescent="0.3">
      <c r="A8832" s="51" t="str">
        <f t="shared" si="143"/>
        <v>HNR1.DE</v>
      </c>
      <c r="B8832" s="52" t="s">
        <v>328</v>
      </c>
      <c r="C8832" s="50" t="s">
        <v>21774</v>
      </c>
      <c r="D8832" s="50">
        <f>DAX__2019_2020__33[[#This Row],[Open]]*(DAX__2019_2020__33[[#This Row],[Adj Close]]/DAX__2019_2020__33[[#This Row],[Close]])</f>
        <v>166.43361043366261</v>
      </c>
      <c r="E8832" s="50" t="s">
        <v>3364</v>
      </c>
      <c r="F8832" s="50" t="s">
        <v>21775</v>
      </c>
      <c r="G8832" s="50" t="s">
        <v>21775</v>
      </c>
      <c r="H8832" s="50" t="s">
        <v>21776</v>
      </c>
      <c r="I8832" s="50">
        <f>(DAX__2019_2020__33[[#This Row],[Adj Close]]-DAX__2019_2020__33[[#This Row],[Adj Open]])/DAX__2019_2020__33[[#This Row],[Adj Open]]</f>
        <v>-5.1516543529190589E-3</v>
      </c>
      <c r="J8832" s="50">
        <f>DAX__2019_2020__33[[#This Row],[Adj Close]]-DAX__2019_2020__33[[#This Row],[Adj Open]]</f>
        <v>-0.85740843366261288</v>
      </c>
      <c r="K8832" s="50">
        <v>128058</v>
      </c>
    </row>
    <row r="8833" spans="1:11" x14ac:dyDescent="0.3">
      <c r="A8833" s="51" t="str">
        <f t="shared" si="143"/>
        <v>HNR1.DE</v>
      </c>
      <c r="B8833" s="52" t="s">
        <v>329</v>
      </c>
      <c r="C8833" s="50" t="s">
        <v>21777</v>
      </c>
      <c r="D8833" s="50">
        <f>DAX__2019_2020__33[[#This Row],[Open]]*(DAX__2019_2020__33[[#This Row],[Adj Close]]/DAX__2019_2020__33[[#This Row],[Close]])</f>
        <v>165.95724973561312</v>
      </c>
      <c r="E8833" s="50" t="s">
        <v>21778</v>
      </c>
      <c r="F8833" s="50" t="s">
        <v>21779</v>
      </c>
      <c r="G8833" s="50" t="s">
        <v>6817</v>
      </c>
      <c r="H8833" s="50" t="s">
        <v>21780</v>
      </c>
      <c r="I8833" s="50">
        <f>(DAX__2019_2020__33[[#This Row],[Adj Close]]-DAX__2019_2020__33[[#This Row],[Adj Open]])/DAX__2019_2020__33[[#This Row],[Adj Open]]</f>
        <v>-4.0183525376294559E-3</v>
      </c>
      <c r="J8833" s="50">
        <f>DAX__2019_2020__33[[#This Row],[Adj Close]]-DAX__2019_2020__33[[#This Row],[Adj Open]]</f>
        <v>-0.6668747356131064</v>
      </c>
      <c r="K8833" s="50">
        <v>122416</v>
      </c>
    </row>
    <row r="8834" spans="1:11" x14ac:dyDescent="0.3">
      <c r="A8834" s="51" t="str">
        <f t="shared" si="143"/>
        <v>HNR1.DE</v>
      </c>
      <c r="B8834" s="52" t="s">
        <v>330</v>
      </c>
      <c r="C8834" s="50" t="s">
        <v>21778</v>
      </c>
      <c r="D8834" s="50">
        <f>DAX__2019_2020__33[[#This Row],[Open]]*(DAX__2019_2020__33[[#This Row],[Adj Close]]/DAX__2019_2020__33[[#This Row],[Close]])</f>
        <v>166.05252884684796</v>
      </c>
      <c r="E8834" s="50" t="s">
        <v>3364</v>
      </c>
      <c r="F8834" s="50" t="s">
        <v>6817</v>
      </c>
      <c r="G8834" s="50" t="s">
        <v>21781</v>
      </c>
      <c r="H8834" s="50" t="s">
        <v>21782</v>
      </c>
      <c r="I8834" s="50">
        <f>(DAX__2019_2020__33[[#This Row],[Adj Close]]-DAX__2019_2020__33[[#This Row],[Adj Open]])/DAX__2019_2020__33[[#This Row],[Adj Open]]</f>
        <v>2.8686172770749159E-3</v>
      </c>
      <c r="J8834" s="50">
        <f>DAX__2019_2020__33[[#This Row],[Adj Close]]-DAX__2019_2020__33[[#This Row],[Adj Open]]</f>
        <v>0.47634115315204895</v>
      </c>
      <c r="K8834" s="50">
        <v>324865</v>
      </c>
    </row>
    <row r="8835" spans="1:11" x14ac:dyDescent="0.3">
      <c r="A8835" s="51" t="str">
        <f t="shared" si="143"/>
        <v>HNR1.DE</v>
      </c>
      <c r="B8835" s="52" t="s">
        <v>331</v>
      </c>
      <c r="C8835" s="50" t="s">
        <v>5779</v>
      </c>
      <c r="D8835" s="50">
        <f>DAX__2019_2020__33[[#This Row],[Open]]*(DAX__2019_2020__33[[#This Row],[Adj Close]]/DAX__2019_2020__33[[#This Row],[Close]])</f>
        <v>167.19574510105474</v>
      </c>
      <c r="E8835" s="50" t="s">
        <v>21783</v>
      </c>
      <c r="F8835" s="50" t="s">
        <v>21784</v>
      </c>
      <c r="G8835" s="50" t="s">
        <v>5789</v>
      </c>
      <c r="H8835" s="50" t="s">
        <v>21785</v>
      </c>
      <c r="I8835" s="50">
        <f>(DAX__2019_2020__33[[#This Row],[Adj Close]]-DAX__2019_2020__33[[#This Row],[Adj Open]])/DAX__2019_2020__33[[#This Row],[Adj Open]]</f>
        <v>-3.4188376068376761E-3</v>
      </c>
      <c r="J8835" s="50">
        <f>DAX__2019_2020__33[[#This Row],[Adj Close]]-DAX__2019_2020__33[[#This Row],[Adj Open]]</f>
        <v>-0.57161510105473212</v>
      </c>
      <c r="K8835" s="50">
        <v>80547</v>
      </c>
    </row>
    <row r="8836" spans="1:11" x14ac:dyDescent="0.3">
      <c r="A8836" s="51" t="str">
        <f t="shared" si="143"/>
        <v>HNR1.DE</v>
      </c>
      <c r="B8836" s="52" t="s">
        <v>332</v>
      </c>
      <c r="C8836" s="50" t="s">
        <v>5810</v>
      </c>
      <c r="D8836" s="50">
        <f>DAX__2019_2020__33[[#This Row],[Open]]*(DAX__2019_2020__33[[#This Row],[Adj Close]]/DAX__2019_2020__33[[#This Row],[Close]])</f>
        <v>167.48156087117405</v>
      </c>
      <c r="E8836" s="50" t="s">
        <v>21786</v>
      </c>
      <c r="F8836" s="50" t="s">
        <v>3371</v>
      </c>
      <c r="G8836" s="50" t="s">
        <v>21787</v>
      </c>
      <c r="H8836" s="50" t="s">
        <v>21788</v>
      </c>
      <c r="I8836" s="50">
        <f>(DAX__2019_2020__33[[#This Row],[Adj Close]]-DAX__2019_2020__33[[#This Row],[Adj Open]])/DAX__2019_2020__33[[#This Row],[Adj Open]]</f>
        <v>-7.9636460529525447E-3</v>
      </c>
      <c r="J8836" s="50">
        <f>DAX__2019_2020__33[[#This Row],[Adj Close]]-DAX__2019_2020__33[[#This Row],[Adj Open]]</f>
        <v>-1.3337638711740567</v>
      </c>
      <c r="K8836" s="50">
        <v>63829</v>
      </c>
    </row>
    <row r="8837" spans="1:11" x14ac:dyDescent="0.3">
      <c r="A8837" s="51" t="str">
        <f t="shared" si="143"/>
        <v>HNR1.DE</v>
      </c>
      <c r="B8837" s="52" t="s">
        <v>333</v>
      </c>
      <c r="C8837" s="50" t="s">
        <v>21789</v>
      </c>
      <c r="D8837" s="50">
        <f>DAX__2019_2020__33[[#This Row],[Open]]*(DAX__2019_2020__33[[#This Row],[Adj Close]]/DAX__2019_2020__33[[#This Row],[Close]])</f>
        <v>166.24306930221002</v>
      </c>
      <c r="E8837" s="50" t="s">
        <v>21781</v>
      </c>
      <c r="F8837" s="50" t="s">
        <v>21772</v>
      </c>
      <c r="G8837" s="50" t="s">
        <v>21772</v>
      </c>
      <c r="H8837" s="50" t="s">
        <v>21790</v>
      </c>
      <c r="I8837" s="50">
        <f>(DAX__2019_2020__33[[#This Row],[Adj Close]]-DAX__2019_2020__33[[#This Row],[Adj Open]])/DAX__2019_2020__33[[#This Row],[Adj Open]]</f>
        <v>-1.2607432664756319E-2</v>
      </c>
      <c r="J8837" s="50">
        <f>DAX__2019_2020__33[[#This Row],[Adj Close]]-DAX__2019_2020__33[[#This Row],[Adj Open]]</f>
        <v>-2.0958983022100313</v>
      </c>
      <c r="K8837" s="50">
        <v>61540</v>
      </c>
    </row>
    <row r="8838" spans="1:11" x14ac:dyDescent="0.3">
      <c r="A8838" s="51" t="str">
        <f t="shared" si="143"/>
        <v>HNR1.DE</v>
      </c>
      <c r="B8838" s="52" t="s">
        <v>334</v>
      </c>
      <c r="C8838" s="50" t="s">
        <v>21763</v>
      </c>
      <c r="D8838" s="50">
        <f>DAX__2019_2020__33[[#This Row],[Open]]*(DAX__2019_2020__33[[#This Row],[Adj Close]]/DAX__2019_2020__33[[#This Row],[Close]])</f>
        <v>163.95662525592172</v>
      </c>
      <c r="E8838" s="50" t="s">
        <v>21791</v>
      </c>
      <c r="F8838" s="50" t="s">
        <v>21792</v>
      </c>
      <c r="G8838" s="50" t="s">
        <v>21789</v>
      </c>
      <c r="H8838" s="50" t="s">
        <v>21793</v>
      </c>
      <c r="I8838" s="50">
        <f>(DAX__2019_2020__33[[#This Row],[Adj Close]]-DAX__2019_2020__33[[#This Row],[Adj Open]])/DAX__2019_2020__33[[#This Row],[Adj Open]]</f>
        <v>1.3945345243044339E-2</v>
      </c>
      <c r="J8838" s="50">
        <f>DAX__2019_2020__33[[#This Row],[Adj Close]]-DAX__2019_2020__33[[#This Row],[Adj Open]]</f>
        <v>2.2864317440782713</v>
      </c>
      <c r="K8838" s="50">
        <v>131274</v>
      </c>
    </row>
    <row r="8839" spans="1:11" x14ac:dyDescent="0.3">
      <c r="A8839" s="51" t="str">
        <f t="shared" si="143"/>
        <v>HNR1.DE</v>
      </c>
      <c r="B8839" s="52" t="s">
        <v>335</v>
      </c>
      <c r="C8839" s="50" t="s">
        <v>6537</v>
      </c>
      <c r="D8839" s="50">
        <f>DAX__2019_2020__33[[#This Row],[Open]]*(DAX__2019_2020__33[[#This Row],[Adj Close]]/DAX__2019_2020__33[[#This Row],[Close]])</f>
        <v>165.09984718811631</v>
      </c>
      <c r="E8839" s="50" t="s">
        <v>21784</v>
      </c>
      <c r="F8839" s="50" t="s">
        <v>21772</v>
      </c>
      <c r="G8839" s="50" t="s">
        <v>21794</v>
      </c>
      <c r="H8839" s="50" t="s">
        <v>21795</v>
      </c>
      <c r="I8839" s="50">
        <f>(DAX__2019_2020__33[[#This Row],[Adj Close]]-DAX__2019_2020__33[[#This Row],[Adj Open]])/DAX__2019_2020__33[[#This Row],[Adj Open]]</f>
        <v>3.4621522770544822E-3</v>
      </c>
      <c r="J8839" s="50">
        <f>DAX__2019_2020__33[[#This Row],[Adj Close]]-DAX__2019_2020__33[[#This Row],[Adj Open]]</f>
        <v>0.57160081188368395</v>
      </c>
      <c r="K8839" s="50">
        <v>98287</v>
      </c>
    </row>
    <row r="8840" spans="1:11" x14ac:dyDescent="0.3">
      <c r="A8840" s="51" t="str">
        <f t="shared" si="143"/>
        <v>HNR1.DE</v>
      </c>
      <c r="B8840" s="52" t="s">
        <v>336</v>
      </c>
      <c r="C8840" s="50" t="s">
        <v>21769</v>
      </c>
      <c r="D8840" s="50">
        <f>DAX__2019_2020__33[[#This Row],[Open]]*(DAX__2019_2020__33[[#This Row],[Adj Close]]/DAX__2019_2020__33[[#This Row],[Close]])</f>
        <v>164.43296087844047</v>
      </c>
      <c r="E8840" s="50" t="s">
        <v>6817</v>
      </c>
      <c r="F8840" s="50" t="s">
        <v>21796</v>
      </c>
      <c r="G8840" s="50" t="s">
        <v>21797</v>
      </c>
      <c r="H8840" s="50" t="s">
        <v>21798</v>
      </c>
      <c r="I8840" s="50">
        <f>(DAX__2019_2020__33[[#This Row],[Adj Close]]-DAX__2019_2020__33[[#This Row],[Adj Open]])/DAX__2019_2020__33[[#This Row],[Adj Open]]</f>
        <v>2.8968712782084529E-3</v>
      </c>
      <c r="J8840" s="50">
        <f>DAX__2019_2020__33[[#This Row],[Adj Close]]-DAX__2019_2020__33[[#This Row],[Adj Open]]</f>
        <v>0.47634112155952835</v>
      </c>
      <c r="K8840" s="50">
        <v>111974</v>
      </c>
    </row>
    <row r="8841" spans="1:11" x14ac:dyDescent="0.3">
      <c r="A8841" s="51" t="str">
        <f t="shared" si="143"/>
        <v>HNR1.DE</v>
      </c>
      <c r="B8841" s="52" t="s">
        <v>337</v>
      </c>
      <c r="C8841" s="50" t="s">
        <v>21799</v>
      </c>
      <c r="D8841" s="50">
        <f>DAX__2019_2020__33[[#This Row],[Open]]*(DAX__2019_2020__33[[#This Row],[Adj Close]]/DAX__2019_2020__33[[#This Row],[Close]])</f>
        <v>165.00456140830946</v>
      </c>
      <c r="E8841" s="50" t="s">
        <v>21791</v>
      </c>
      <c r="F8841" s="50" t="s">
        <v>21799</v>
      </c>
      <c r="G8841" s="50" t="s">
        <v>3371</v>
      </c>
      <c r="H8841" s="50" t="s">
        <v>21800</v>
      </c>
      <c r="I8841" s="50">
        <f>(DAX__2019_2020__33[[#This Row],[Adj Close]]-DAX__2019_2020__33[[#This Row],[Adj Open]])/DAX__2019_2020__33[[#This Row],[Adj Open]]</f>
        <v>5.1963569029393605E-3</v>
      </c>
      <c r="J8841" s="50">
        <f>DAX__2019_2020__33[[#This Row],[Adj Close]]-DAX__2019_2020__33[[#This Row],[Adj Open]]</f>
        <v>0.85742259169055046</v>
      </c>
      <c r="K8841" s="50">
        <v>103102</v>
      </c>
    </row>
    <row r="8842" spans="1:11" x14ac:dyDescent="0.3">
      <c r="A8842" s="51" t="str">
        <f t="shared" si="143"/>
        <v>HNR1.DE</v>
      </c>
      <c r="B8842" s="52" t="s">
        <v>338</v>
      </c>
      <c r="C8842" s="50" t="s">
        <v>21797</v>
      </c>
      <c r="D8842" s="50">
        <f>DAX__2019_2020__33[[#This Row],[Open]]*(DAX__2019_2020__33[[#This Row],[Adj Close]]/DAX__2019_2020__33[[#This Row],[Close]])</f>
        <v>164.90930780543087</v>
      </c>
      <c r="E8842" s="50" t="s">
        <v>6817</v>
      </c>
      <c r="F8842" s="50" t="s">
        <v>6532</v>
      </c>
      <c r="G8842" s="50" t="s">
        <v>6817</v>
      </c>
      <c r="H8842" s="50" t="s">
        <v>21780</v>
      </c>
      <c r="I8842" s="50">
        <f>(DAX__2019_2020__33[[#This Row],[Adj Close]]-DAX__2019_2020__33[[#This Row],[Adj Open]])/DAX__2019_2020__33[[#This Row],[Adj Open]]</f>
        <v>2.3107682619027499E-3</v>
      </c>
      <c r="J8842" s="50">
        <f>DAX__2019_2020__33[[#This Row],[Adj Close]]-DAX__2019_2020__33[[#This Row],[Adj Open]]</f>
        <v>0.38106719456914107</v>
      </c>
      <c r="K8842" s="50">
        <v>148720</v>
      </c>
    </row>
    <row r="8843" spans="1:11" x14ac:dyDescent="0.3">
      <c r="A8843" s="51" t="str">
        <f t="shared" ref="A8843:A8906" si="144">"HNR1.DE"</f>
        <v>HNR1.DE</v>
      </c>
      <c r="B8843" s="52" t="s">
        <v>339</v>
      </c>
      <c r="C8843" s="50" t="s">
        <v>21789</v>
      </c>
      <c r="D8843" s="50">
        <f>DAX__2019_2020__33[[#This Row],[Open]]*(DAX__2019_2020__33[[#This Row],[Adj Close]]/DAX__2019_2020__33[[#This Row],[Close]])</f>
        <v>166.24305699999999</v>
      </c>
      <c r="E8843" s="50" t="s">
        <v>5810</v>
      </c>
      <c r="F8843" s="50" t="s">
        <v>21775</v>
      </c>
      <c r="G8843" s="50" t="s">
        <v>21789</v>
      </c>
      <c r="H8843" s="50" t="s">
        <v>21793</v>
      </c>
      <c r="I8843" s="50">
        <f>(DAX__2019_2020__33[[#This Row],[Adj Close]]-DAX__2019_2020__33[[#This Row],[Adj Open]])/DAX__2019_2020__33[[#This Row],[Adj Open]]</f>
        <v>0</v>
      </c>
      <c r="J8843" s="50">
        <f>DAX__2019_2020__33[[#This Row],[Adj Close]]-DAX__2019_2020__33[[#This Row],[Adj Open]]</f>
        <v>0</v>
      </c>
      <c r="K8843" s="50">
        <v>135546</v>
      </c>
    </row>
    <row r="8844" spans="1:11" x14ac:dyDescent="0.3">
      <c r="A8844" s="51" t="str">
        <f t="shared" si="144"/>
        <v>HNR1.DE</v>
      </c>
      <c r="B8844" s="52" t="s">
        <v>340</v>
      </c>
      <c r="C8844" s="50" t="s">
        <v>21781</v>
      </c>
      <c r="D8844" s="50">
        <f>DAX__2019_2020__33[[#This Row],[Open]]*(DAX__2019_2020__33[[#This Row],[Adj Close]]/DAX__2019_2020__33[[#This Row],[Close]])</f>
        <v>166.52887752402151</v>
      </c>
      <c r="E8844" s="50" t="s">
        <v>3364</v>
      </c>
      <c r="F8844" s="50" t="s">
        <v>21797</v>
      </c>
      <c r="G8844" s="50" t="s">
        <v>6537</v>
      </c>
      <c r="H8844" s="50" t="s">
        <v>21801</v>
      </c>
      <c r="I8844" s="50">
        <f>(DAX__2019_2020__33[[#This Row],[Adj Close]]-DAX__2019_2020__33[[#This Row],[Adj Open]])/DAX__2019_2020__33[[#This Row],[Adj Open]]</f>
        <v>-8.5812355506652751E-3</v>
      </c>
      <c r="J8844" s="50">
        <f>DAX__2019_2020__33[[#This Row],[Adj Close]]-DAX__2019_2020__33[[#This Row],[Adj Open]]</f>
        <v>-1.4290235240215168</v>
      </c>
      <c r="K8844" s="50">
        <v>101560</v>
      </c>
    </row>
    <row r="8845" spans="1:11" x14ac:dyDescent="0.3">
      <c r="A8845" s="51" t="str">
        <f t="shared" si="144"/>
        <v>HNR1.DE</v>
      </c>
      <c r="B8845" s="52" t="s">
        <v>341</v>
      </c>
      <c r="C8845" s="50" t="s">
        <v>6817</v>
      </c>
      <c r="D8845" s="50">
        <f>DAX__2019_2020__33[[#This Row],[Open]]*(DAX__2019_2020__33[[#This Row],[Adj Close]]/DAX__2019_2020__33[[#This Row],[Close]])</f>
        <v>165.29037427246377</v>
      </c>
      <c r="E8845" s="50" t="s">
        <v>6817</v>
      </c>
      <c r="F8845" s="50" t="s">
        <v>6782</v>
      </c>
      <c r="G8845" s="50" t="s">
        <v>21802</v>
      </c>
      <c r="H8845" s="50" t="s">
        <v>21803</v>
      </c>
      <c r="I8845" s="50">
        <f>(DAX__2019_2020__33[[#This Row],[Adj Close]]-DAX__2019_2020__33[[#This Row],[Adj Open]])/DAX__2019_2020__33[[#This Row],[Adj Open]]</f>
        <v>-5.7636887608068744E-3</v>
      </c>
      <c r="J8845" s="50">
        <f>DAX__2019_2020__33[[#This Row],[Adj Close]]-DAX__2019_2020__33[[#This Row],[Adj Open]]</f>
        <v>-0.95268227246376114</v>
      </c>
      <c r="K8845" s="50">
        <v>104585</v>
      </c>
    </row>
    <row r="8846" spans="1:11" x14ac:dyDescent="0.3">
      <c r="A8846" s="51" t="str">
        <f t="shared" si="144"/>
        <v>HNR1.DE</v>
      </c>
      <c r="B8846" s="52" t="s">
        <v>342</v>
      </c>
      <c r="C8846" s="50" t="s">
        <v>21772</v>
      </c>
      <c r="D8846" s="50">
        <f>DAX__2019_2020__33[[#This Row],[Open]]*(DAX__2019_2020__33[[#This Row],[Adj Close]]/DAX__2019_2020__33[[#This Row],[Close]])</f>
        <v>164.14715912605837</v>
      </c>
      <c r="E8846" s="50" t="s">
        <v>6817</v>
      </c>
      <c r="F8846" s="50" t="s">
        <v>21764</v>
      </c>
      <c r="G8846" s="50" t="s">
        <v>6817</v>
      </c>
      <c r="H8846" s="50" t="s">
        <v>21780</v>
      </c>
      <c r="I8846" s="50">
        <f>(DAX__2019_2020__33[[#This Row],[Adj Close]]-DAX__2019_2020__33[[#This Row],[Adj Open]])/DAX__2019_2020__33[[#This Row],[Adj Open]]</f>
        <v>6.9645791010229958E-3</v>
      </c>
      <c r="J8846" s="50">
        <f>DAX__2019_2020__33[[#This Row],[Adj Close]]-DAX__2019_2020__33[[#This Row],[Adj Open]]</f>
        <v>1.1432158739416423</v>
      </c>
      <c r="K8846" s="50">
        <v>122554</v>
      </c>
    </row>
    <row r="8847" spans="1:11" x14ac:dyDescent="0.3">
      <c r="A8847" s="51" t="str">
        <f t="shared" si="144"/>
        <v>HNR1.DE</v>
      </c>
      <c r="B8847" s="52" t="s">
        <v>343</v>
      </c>
      <c r="C8847" s="50" t="s">
        <v>21804</v>
      </c>
      <c r="D8847" s="50">
        <f>DAX__2019_2020__33[[#This Row],[Open]]*(DAX__2019_2020__33[[#This Row],[Adj Close]]/DAX__2019_2020__33[[#This Row],[Close]])</f>
        <v>164.71876230956141</v>
      </c>
      <c r="E8847" s="50" t="s">
        <v>21805</v>
      </c>
      <c r="F8847" s="50" t="s">
        <v>21763</v>
      </c>
      <c r="G8847" s="50" t="s">
        <v>21805</v>
      </c>
      <c r="H8847" s="50" t="s">
        <v>21806</v>
      </c>
      <c r="I8847" s="50">
        <f>(DAX__2019_2020__33[[#This Row],[Adj Close]]-DAX__2019_2020__33[[#This Row],[Adj Open]])/DAX__2019_2020__33[[#This Row],[Adj Open]]</f>
        <v>4.626969507008848E-3</v>
      </c>
      <c r="J8847" s="50">
        <f>DAX__2019_2020__33[[#This Row],[Adj Close]]-DAX__2019_2020__33[[#This Row],[Adj Open]]</f>
        <v>0.76214869043857902</v>
      </c>
      <c r="K8847" s="50">
        <v>139787</v>
      </c>
    </row>
    <row r="8848" spans="1:11" x14ac:dyDescent="0.3">
      <c r="A8848" s="51" t="str">
        <f t="shared" si="144"/>
        <v>HNR1.DE</v>
      </c>
      <c r="B8848" s="52" t="s">
        <v>344</v>
      </c>
      <c r="C8848" s="50" t="s">
        <v>6537</v>
      </c>
      <c r="D8848" s="50">
        <f>DAX__2019_2020__33[[#This Row],[Open]]*(DAX__2019_2020__33[[#This Row],[Adj Close]]/DAX__2019_2020__33[[#This Row],[Close]])</f>
        <v>165.09984891404696</v>
      </c>
      <c r="E8848" s="50" t="s">
        <v>21771</v>
      </c>
      <c r="F8848" s="50" t="s">
        <v>6537</v>
      </c>
      <c r="G8848" s="50" t="s">
        <v>5782</v>
      </c>
      <c r="H8848" s="50" t="s">
        <v>21807</v>
      </c>
      <c r="I8848" s="50">
        <f>(DAX__2019_2020__33[[#This Row],[Adj Close]]-DAX__2019_2020__33[[#This Row],[Adj Open]])/DAX__2019_2020__33[[#This Row],[Adj Open]]</f>
        <v>9.8095612843122296E-3</v>
      </c>
      <c r="J8848" s="50">
        <f>DAX__2019_2020__33[[#This Row],[Adj Close]]-DAX__2019_2020__33[[#This Row],[Adj Open]]</f>
        <v>1.6195570859530335</v>
      </c>
      <c r="K8848" s="50">
        <v>105901</v>
      </c>
    </row>
    <row r="8849" spans="1:11" x14ac:dyDescent="0.3">
      <c r="A8849" s="51" t="str">
        <f t="shared" si="144"/>
        <v>HNR1.DE</v>
      </c>
      <c r="B8849" s="52" t="s">
        <v>345</v>
      </c>
      <c r="C8849" s="50" t="s">
        <v>5810</v>
      </c>
      <c r="D8849" s="50">
        <f>DAX__2019_2020__33[[#This Row],[Open]]*(DAX__2019_2020__33[[#This Row],[Adj Close]]/DAX__2019_2020__33[[#This Row],[Close]])</f>
        <v>167.48155035520301</v>
      </c>
      <c r="E8849" s="50" t="s">
        <v>5815</v>
      </c>
      <c r="F8849" s="50" t="s">
        <v>5805</v>
      </c>
      <c r="G8849" s="50" t="s">
        <v>5815</v>
      </c>
      <c r="H8849" s="50" t="s">
        <v>21808</v>
      </c>
      <c r="I8849" s="50">
        <f>(DAX__2019_2020__33[[#This Row],[Adj Close]]-DAX__2019_2020__33[[#This Row],[Adj Open]])/DAX__2019_2020__33[[#This Row],[Adj Open]]</f>
        <v>1.0807701749584106E-2</v>
      </c>
      <c r="J8849" s="50">
        <f>DAX__2019_2020__33[[#This Row],[Adj Close]]-DAX__2019_2020__33[[#This Row],[Adj Open]]</f>
        <v>1.8100906447969862</v>
      </c>
      <c r="K8849" s="50">
        <v>176924</v>
      </c>
    </row>
    <row r="8850" spans="1:11" x14ac:dyDescent="0.3">
      <c r="A8850" s="51" t="str">
        <f t="shared" si="144"/>
        <v>HNR1.DE</v>
      </c>
      <c r="B8850" s="52" t="s">
        <v>346</v>
      </c>
      <c r="C8850" s="50" t="s">
        <v>6998</v>
      </c>
      <c r="D8850" s="50">
        <f>DAX__2019_2020__33[[#This Row],[Open]]*(DAX__2019_2020__33[[#This Row],[Adj Close]]/DAX__2019_2020__33[[#This Row],[Close]])</f>
        <v>169.3869261591768</v>
      </c>
      <c r="E8850" s="50" t="s">
        <v>21809</v>
      </c>
      <c r="F8850" s="50" t="s">
        <v>21810</v>
      </c>
      <c r="G8850" s="50" t="s">
        <v>5818</v>
      </c>
      <c r="H8850" s="50" t="s">
        <v>21811</v>
      </c>
      <c r="I8850" s="50">
        <f>(DAX__2019_2020__33[[#This Row],[Adj Close]]-DAX__2019_2020__33[[#This Row],[Adj Open]])/DAX__2019_2020__33[[#This Row],[Adj Open]]</f>
        <v>3.3745275021170289E-3</v>
      </c>
      <c r="J8850" s="50">
        <f>DAX__2019_2020__33[[#This Row],[Adj Close]]-DAX__2019_2020__33[[#This Row],[Adj Open]]</f>
        <v>0.5716008408232085</v>
      </c>
      <c r="K8850" s="50">
        <v>89307</v>
      </c>
    </row>
    <row r="8851" spans="1:11" x14ac:dyDescent="0.3">
      <c r="A8851" s="51" t="str">
        <f t="shared" si="144"/>
        <v>HNR1.DE</v>
      </c>
      <c r="B8851" s="52" t="s">
        <v>347</v>
      </c>
      <c r="C8851" s="50" t="s">
        <v>6826</v>
      </c>
      <c r="D8851" s="50">
        <f>DAX__2019_2020__33[[#This Row],[Open]]*(DAX__2019_2020__33[[#This Row],[Adj Close]]/DAX__2019_2020__33[[#This Row],[Close]])</f>
        <v>169.67271980404888</v>
      </c>
      <c r="E8851" s="50" t="s">
        <v>21812</v>
      </c>
      <c r="F8851" s="50" t="s">
        <v>6692</v>
      </c>
      <c r="G8851" s="50" t="s">
        <v>21813</v>
      </c>
      <c r="H8851" s="50" t="s">
        <v>21814</v>
      </c>
      <c r="I8851" s="50">
        <f>(DAX__2019_2020__33[[#This Row],[Adj Close]]-DAX__2019_2020__33[[#This Row],[Adj Open]])/DAX__2019_2020__33[[#This Row],[Adj Open]]</f>
        <v>2.2458954886277771E-3</v>
      </c>
      <c r="J8851" s="50">
        <f>DAX__2019_2020__33[[#This Row],[Adj Close]]-DAX__2019_2020__33[[#This Row],[Adj Open]]</f>
        <v>0.38106719595111826</v>
      </c>
      <c r="K8851" s="50">
        <v>89038</v>
      </c>
    </row>
    <row r="8852" spans="1:11" x14ac:dyDescent="0.3">
      <c r="A8852" s="51" t="str">
        <f t="shared" si="144"/>
        <v>HNR1.DE</v>
      </c>
      <c r="B8852" s="52" t="s">
        <v>348</v>
      </c>
      <c r="C8852" s="50" t="s">
        <v>21815</v>
      </c>
      <c r="D8852" s="50">
        <f>DAX__2019_2020__33[[#This Row],[Open]]*(DAX__2019_2020__33[[#This Row],[Adj Close]]/DAX__2019_2020__33[[#This Row],[Close]])</f>
        <v>170.53013938945548</v>
      </c>
      <c r="E8852" s="50" t="s">
        <v>7032</v>
      </c>
      <c r="F8852" s="50" t="s">
        <v>5818</v>
      </c>
      <c r="G8852" s="50" t="s">
        <v>21816</v>
      </c>
      <c r="H8852" s="50" t="s">
        <v>21817</v>
      </c>
      <c r="I8852" s="50">
        <f>(DAX__2019_2020__33[[#This Row],[Adj Close]]-DAX__2019_2020__33[[#This Row],[Adj Open]])/DAX__2019_2020__33[[#This Row],[Adj Open]]</f>
        <v>1.1173016759775283E-3</v>
      </c>
      <c r="J8852" s="50">
        <f>DAX__2019_2020__33[[#This Row],[Adj Close]]-DAX__2019_2020__33[[#This Row],[Adj Open]]</f>
        <v>0.19053361054452012</v>
      </c>
      <c r="K8852" s="50">
        <v>102928</v>
      </c>
    </row>
    <row r="8853" spans="1:11" x14ac:dyDescent="0.3">
      <c r="A8853" s="51" t="str">
        <f t="shared" si="144"/>
        <v>HNR1.DE</v>
      </c>
      <c r="B8853" s="52" t="s">
        <v>349</v>
      </c>
      <c r="C8853" s="50" t="s">
        <v>21818</v>
      </c>
      <c r="D8853" s="50">
        <f>DAX__2019_2020__33[[#This Row],[Open]]*(DAX__2019_2020__33[[#This Row],[Adj Close]]/DAX__2019_2020__33[[#This Row],[Close]])</f>
        <v>170.43486343320856</v>
      </c>
      <c r="E8853" s="50" t="s">
        <v>21819</v>
      </c>
      <c r="F8853" s="50" t="s">
        <v>6826</v>
      </c>
      <c r="G8853" s="50" t="s">
        <v>6826</v>
      </c>
      <c r="H8853" s="50" t="s">
        <v>21820</v>
      </c>
      <c r="I8853" s="50">
        <f>(DAX__2019_2020__33[[#This Row],[Adj Close]]-DAX__2019_2020__33[[#This Row],[Adj Open]])/DAX__2019_2020__33[[#This Row],[Adj Open]]</f>
        <v>-4.4717050130252843E-3</v>
      </c>
      <c r="J8853" s="50">
        <f>DAX__2019_2020__33[[#This Row],[Adj Close]]-DAX__2019_2020__33[[#This Row],[Adj Open]]</f>
        <v>-0.76213443320855845</v>
      </c>
      <c r="K8853" s="50">
        <v>104771</v>
      </c>
    </row>
    <row r="8854" spans="1:11" x14ac:dyDescent="0.3">
      <c r="A8854" s="51" t="str">
        <f t="shared" si="144"/>
        <v>HNR1.DE</v>
      </c>
      <c r="B8854" s="52" t="s">
        <v>350</v>
      </c>
      <c r="C8854" s="50" t="s">
        <v>3356</v>
      </c>
      <c r="D8854" s="50">
        <f>DAX__2019_2020__33[[#This Row],[Open]]*(DAX__2019_2020__33[[#This Row],[Adj Close]]/DAX__2019_2020__33[[#This Row],[Close]])</f>
        <v>169.57745941730636</v>
      </c>
      <c r="E8854" s="50" t="s">
        <v>7032</v>
      </c>
      <c r="F8854" s="50" t="s">
        <v>6966</v>
      </c>
      <c r="G8854" s="50" t="s">
        <v>21821</v>
      </c>
      <c r="H8854" s="50" t="s">
        <v>21822</v>
      </c>
      <c r="I8854" s="50">
        <f>(DAX__2019_2020__33[[#This Row],[Adj Close]]-DAX__2019_2020__33[[#This Row],[Adj Open]])/DAX__2019_2020__33[[#This Row],[Adj Open]]</f>
        <v>7.8651348314606202E-3</v>
      </c>
      <c r="J8854" s="50">
        <f>DAX__2019_2020__33[[#This Row],[Adj Close]]-DAX__2019_2020__33[[#This Row],[Adj Open]]</f>
        <v>1.3337495826936561</v>
      </c>
      <c r="K8854" s="50">
        <v>109964</v>
      </c>
    </row>
    <row r="8855" spans="1:11" x14ac:dyDescent="0.3">
      <c r="A8855" s="51" t="str">
        <f t="shared" si="144"/>
        <v>HNR1.DE</v>
      </c>
      <c r="B8855" s="52" t="s">
        <v>351</v>
      </c>
      <c r="C8855" s="50" t="s">
        <v>6998</v>
      </c>
      <c r="D8855" s="50">
        <f>DAX__2019_2020__33[[#This Row],[Open]]*(DAX__2019_2020__33[[#This Row],[Adj Close]]/DAX__2019_2020__33[[#This Row],[Close]])</f>
        <v>169.38692004100153</v>
      </c>
      <c r="E8855" s="50" t="s">
        <v>7049</v>
      </c>
      <c r="F8855" s="50" t="s">
        <v>6815</v>
      </c>
      <c r="G8855" s="50" t="s">
        <v>21823</v>
      </c>
      <c r="H8855" s="50" t="s">
        <v>21824</v>
      </c>
      <c r="I8855" s="50">
        <f>(DAX__2019_2020__33[[#This Row],[Adj Close]]-DAX__2019_2020__33[[#This Row],[Adj Open]])/DAX__2019_2020__33[[#This Row],[Adj Open]]</f>
        <v>-1.0123751235257375E-2</v>
      </c>
      <c r="J8855" s="50">
        <f>DAX__2019_2020__33[[#This Row],[Adj Close]]-DAX__2019_2020__33[[#This Row],[Adj Open]]</f>
        <v>-1.7148310410015313</v>
      </c>
      <c r="K8855" s="50">
        <v>91639</v>
      </c>
    </row>
    <row r="8856" spans="1:11" x14ac:dyDescent="0.3">
      <c r="A8856" s="51" t="str">
        <f t="shared" si="144"/>
        <v>HNR1.DE</v>
      </c>
      <c r="B8856" s="52" t="s">
        <v>352</v>
      </c>
      <c r="C8856" s="50" t="s">
        <v>21825</v>
      </c>
      <c r="D8856" s="50">
        <f>DAX__2019_2020__33[[#This Row],[Open]]*(DAX__2019_2020__33[[#This Row],[Adj Close]]/DAX__2019_2020__33[[#This Row],[Close]])</f>
        <v>168.05316534146999</v>
      </c>
      <c r="E8856" s="50" t="s">
        <v>21826</v>
      </c>
      <c r="F8856" s="50" t="s">
        <v>21786</v>
      </c>
      <c r="G8856" s="50" t="s">
        <v>21812</v>
      </c>
      <c r="H8856" s="50" t="s">
        <v>21827</v>
      </c>
      <c r="I8856" s="50">
        <f>(DAX__2019_2020__33[[#This Row],[Adj Close]]-DAX__2019_2020__33[[#This Row],[Adj Open]])/DAX__2019_2020__33[[#This Row],[Adj Open]]</f>
        <v>1.247172378021736E-2</v>
      </c>
      <c r="J8856" s="50">
        <f>DAX__2019_2020__33[[#This Row],[Adj Close]]-DAX__2019_2020__33[[#This Row],[Adj Open]]</f>
        <v>2.0959126585300112</v>
      </c>
      <c r="K8856" s="50">
        <v>106098</v>
      </c>
    </row>
    <row r="8857" spans="1:11" x14ac:dyDescent="0.3">
      <c r="A8857" s="51" t="str">
        <f t="shared" si="144"/>
        <v>HNR1.DE</v>
      </c>
      <c r="B8857" s="52" t="s">
        <v>353</v>
      </c>
      <c r="C8857" s="50" t="s">
        <v>21809</v>
      </c>
      <c r="D8857" s="50">
        <f>DAX__2019_2020__33[[#This Row],[Open]]*(DAX__2019_2020__33[[#This Row],[Adj Close]]/DAX__2019_2020__33[[#This Row],[Close]])</f>
        <v>171.00646659498383</v>
      </c>
      <c r="E8857" s="50" t="s">
        <v>7032</v>
      </c>
      <c r="F8857" s="50" t="s">
        <v>5815</v>
      </c>
      <c r="G8857" s="50" t="s">
        <v>21828</v>
      </c>
      <c r="H8857" s="50" t="s">
        <v>21829</v>
      </c>
      <c r="I8857" s="50">
        <f>(DAX__2019_2020__33[[#This Row],[Adj Close]]-DAX__2019_2020__33[[#This Row],[Adj Open]])/DAX__2019_2020__33[[#This Row],[Adj Open]]</f>
        <v>-1.1141894150418176E-3</v>
      </c>
      <c r="J8857" s="50">
        <f>DAX__2019_2020__33[[#This Row],[Adj Close]]-DAX__2019_2020__33[[#This Row],[Adj Open]]</f>
        <v>-0.19053359498383315</v>
      </c>
      <c r="K8857" s="50">
        <v>98094</v>
      </c>
    </row>
    <row r="8858" spans="1:11" x14ac:dyDescent="0.3">
      <c r="A8858" s="51" t="str">
        <f t="shared" si="144"/>
        <v>HNR1.DE</v>
      </c>
      <c r="B8858" s="52" t="s">
        <v>354</v>
      </c>
      <c r="C8858" s="50" t="s">
        <v>6826</v>
      </c>
      <c r="D8858" s="50">
        <f>DAX__2019_2020__33[[#This Row],[Open]]*(DAX__2019_2020__33[[#This Row],[Adj Close]]/DAX__2019_2020__33[[#This Row],[Close]])</f>
        <v>169.67272933361889</v>
      </c>
      <c r="E8858" s="50" t="s">
        <v>21826</v>
      </c>
      <c r="F8858" s="50" t="s">
        <v>21810</v>
      </c>
      <c r="G8858" s="50" t="s">
        <v>21810</v>
      </c>
      <c r="H8858" s="50" t="s">
        <v>21830</v>
      </c>
      <c r="I8858" s="50">
        <f>(DAX__2019_2020__33[[#This Row],[Adj Close]]-DAX__2019_2020__33[[#This Row],[Adj Open]])/DAX__2019_2020__33[[#This Row],[Adj Open]]</f>
        <v>-5.6148229439138943E-3</v>
      </c>
      <c r="J8858" s="50">
        <f>DAX__2019_2020__33[[#This Row],[Adj Close]]-DAX__2019_2020__33[[#This Row],[Adj Open]]</f>
        <v>-0.95268233361889543</v>
      </c>
      <c r="K8858" s="50">
        <v>128552</v>
      </c>
    </row>
    <row r="8859" spans="1:11" x14ac:dyDescent="0.3">
      <c r="A8859" s="51" t="str">
        <f t="shared" si="144"/>
        <v>HNR1.DE</v>
      </c>
      <c r="B8859" s="52" t="s">
        <v>355</v>
      </c>
      <c r="C8859" s="50" t="s">
        <v>3356</v>
      </c>
      <c r="D8859" s="50">
        <f>DAX__2019_2020__33[[#This Row],[Open]]*(DAX__2019_2020__33[[#This Row],[Adj Close]]/DAX__2019_2020__33[[#This Row],[Close]])</f>
        <v>169.5774456980057</v>
      </c>
      <c r="E8859" s="50" t="s">
        <v>6971</v>
      </c>
      <c r="F8859" s="50" t="s">
        <v>5779</v>
      </c>
      <c r="G8859" s="50" t="s">
        <v>5779</v>
      </c>
      <c r="H8859" s="50" t="s">
        <v>21831</v>
      </c>
      <c r="I8859" s="50">
        <f>(DAX__2019_2020__33[[#This Row],[Adj Close]]-DAX__2019_2020__33[[#This Row],[Adj Open]])/DAX__2019_2020__33[[#This Row],[Adj Open]]</f>
        <v>-1.404494382022475E-2</v>
      </c>
      <c r="J8859" s="50">
        <f>DAX__2019_2020__33[[#This Row],[Adj Close]]-DAX__2019_2020__33[[#This Row],[Adj Open]]</f>
        <v>-2.3817056980057032</v>
      </c>
      <c r="K8859" s="50">
        <v>154745</v>
      </c>
    </row>
    <row r="8860" spans="1:11" x14ac:dyDescent="0.3">
      <c r="A8860" s="51" t="str">
        <f t="shared" si="144"/>
        <v>HNR1.DE</v>
      </c>
      <c r="B8860" s="52" t="s">
        <v>356</v>
      </c>
      <c r="C8860" s="50" t="s">
        <v>21791</v>
      </c>
      <c r="D8860" s="50">
        <f>DAX__2019_2020__33[[#This Row],[Open]]*(DAX__2019_2020__33[[#This Row],[Adj Close]]/DAX__2019_2020__33[[#This Row],[Close]])</f>
        <v>167.10047088963489</v>
      </c>
      <c r="E8860" s="50" t="s">
        <v>3356</v>
      </c>
      <c r="F8860" s="50" t="s">
        <v>5805</v>
      </c>
      <c r="G8860" s="50" t="s">
        <v>6998</v>
      </c>
      <c r="H8860" s="50" t="s">
        <v>21832</v>
      </c>
      <c r="I8860" s="50">
        <f>(DAX__2019_2020__33[[#This Row],[Adj Close]]-DAX__2019_2020__33[[#This Row],[Adj Open]])/DAX__2019_2020__33[[#This Row],[Adj Open]]</f>
        <v>1.3683062041609998E-2</v>
      </c>
      <c r="J8860" s="50">
        <f>DAX__2019_2020__33[[#This Row],[Adj Close]]-DAX__2019_2020__33[[#This Row],[Adj Open]]</f>
        <v>2.2864461103651195</v>
      </c>
      <c r="K8860" s="50">
        <v>137368</v>
      </c>
    </row>
    <row r="8861" spans="1:11" x14ac:dyDescent="0.3">
      <c r="A8861" s="51" t="str">
        <f t="shared" si="144"/>
        <v>HNR1.DE</v>
      </c>
      <c r="B8861" s="52" t="s">
        <v>357</v>
      </c>
      <c r="C8861" s="50" t="s">
        <v>21815</v>
      </c>
      <c r="D8861" s="50">
        <f>DAX__2019_2020__33[[#This Row],[Open]]*(DAX__2019_2020__33[[#This Row],[Adj Close]]/DAX__2019_2020__33[[#This Row],[Close]])</f>
        <v>170.53012814005601</v>
      </c>
      <c r="E8861" s="50" t="s">
        <v>21828</v>
      </c>
      <c r="F8861" s="50" t="s">
        <v>21833</v>
      </c>
      <c r="G8861" s="50" t="s">
        <v>21813</v>
      </c>
      <c r="H8861" s="50" t="s">
        <v>21814</v>
      </c>
      <c r="I8861" s="50">
        <f>(DAX__2019_2020__33[[#This Row],[Adj Close]]-DAX__2019_2020__33[[#This Row],[Adj Open]])/DAX__2019_2020__33[[#This Row],[Adj Open]]</f>
        <v>-2.7932960893853869E-3</v>
      </c>
      <c r="J8861" s="50">
        <f>DAX__2019_2020__33[[#This Row],[Adj Close]]-DAX__2019_2020__33[[#This Row],[Adj Open]]</f>
        <v>-0.47634114005600736</v>
      </c>
      <c r="K8861" s="50">
        <v>134395</v>
      </c>
    </row>
    <row r="8862" spans="1:11" x14ac:dyDescent="0.3">
      <c r="A8862" s="51" t="str">
        <f t="shared" si="144"/>
        <v>HNR1.DE</v>
      </c>
      <c r="B8862" s="52" t="s">
        <v>358</v>
      </c>
      <c r="C8862" s="50" t="s">
        <v>5818</v>
      </c>
      <c r="D8862" s="50">
        <f>DAX__2019_2020__33[[#This Row],[Open]]*(DAX__2019_2020__33[[#This Row],[Adj Close]]/DAX__2019_2020__33[[#This Row],[Close]])</f>
        <v>169.95851391568712</v>
      </c>
      <c r="E8862" s="50" t="s">
        <v>21834</v>
      </c>
      <c r="F8862" s="50" t="s">
        <v>5815</v>
      </c>
      <c r="G8862" s="50" t="s">
        <v>21834</v>
      </c>
      <c r="H8862" s="50" t="s">
        <v>21835</v>
      </c>
      <c r="I8862" s="50">
        <f>(DAX__2019_2020__33[[#This Row],[Adj Close]]-DAX__2019_2020__33[[#This Row],[Adj Open]])/DAX__2019_2020__33[[#This Row],[Adj Open]]</f>
        <v>2.2982097185496528E-2</v>
      </c>
      <c r="J8862" s="50">
        <f>DAX__2019_2020__33[[#This Row],[Adj Close]]-DAX__2019_2020__33[[#This Row],[Adj Open]]</f>
        <v>3.9060030843128857</v>
      </c>
      <c r="K8862" s="50">
        <v>163267</v>
      </c>
    </row>
    <row r="8863" spans="1:11" x14ac:dyDescent="0.3">
      <c r="A8863" s="51" t="str">
        <f t="shared" si="144"/>
        <v>HNR1.DE</v>
      </c>
      <c r="B8863" s="52" t="s">
        <v>359</v>
      </c>
      <c r="C8863" s="50" t="s">
        <v>7023</v>
      </c>
      <c r="D8863" s="50">
        <f>DAX__2019_2020__33[[#This Row],[Open]]*(DAX__2019_2020__33[[#This Row],[Adj Close]]/DAX__2019_2020__33[[#This Row],[Close]])</f>
        <v>174.24559845567168</v>
      </c>
      <c r="E8863" s="50" t="s">
        <v>5875</v>
      </c>
      <c r="F8863" s="50" t="s">
        <v>7023</v>
      </c>
      <c r="G8863" s="50" t="s">
        <v>2297</v>
      </c>
      <c r="H8863" s="50" t="s">
        <v>21836</v>
      </c>
      <c r="I8863" s="50">
        <f>(DAX__2019_2020__33[[#This Row],[Adj Close]]-DAX__2019_2020__33[[#This Row],[Adj Open]])/DAX__2019_2020__33[[#This Row],[Adj Open]]</f>
        <v>8.2012031121225827E-3</v>
      </c>
      <c r="J8863" s="50">
        <f>DAX__2019_2020__33[[#This Row],[Adj Close]]-DAX__2019_2020__33[[#This Row],[Adj Open]]</f>
        <v>1.4290235443283166</v>
      </c>
      <c r="K8863" s="50">
        <v>189880</v>
      </c>
    </row>
    <row r="8864" spans="1:11" x14ac:dyDescent="0.3">
      <c r="A8864" s="51" t="str">
        <f t="shared" si="144"/>
        <v>HNR1.DE</v>
      </c>
      <c r="B8864" s="52" t="s">
        <v>360</v>
      </c>
      <c r="C8864" s="50" t="s">
        <v>2297</v>
      </c>
      <c r="D8864" s="50">
        <f>DAX__2019_2020__33[[#This Row],[Open]]*(DAX__2019_2020__33[[#This Row],[Adj Close]]/DAX__2019_2020__33[[#This Row],[Close]])</f>
        <v>175.67461114671636</v>
      </c>
      <c r="E8864" s="50" t="s">
        <v>2295</v>
      </c>
      <c r="F8864" s="50" t="s">
        <v>7035</v>
      </c>
      <c r="G8864" s="50" t="s">
        <v>21837</v>
      </c>
      <c r="H8864" s="50" t="s">
        <v>21838</v>
      </c>
      <c r="I8864" s="50">
        <f>(DAX__2019_2020__33[[#This Row],[Adj Close]]-DAX__2019_2020__33[[#This Row],[Adj Open]])/DAX__2019_2020__33[[#This Row],[Adj Open]]</f>
        <v>7.0499080385003172E-3</v>
      </c>
      <c r="J8864" s="50">
        <f>DAX__2019_2020__33[[#This Row],[Adj Close]]-DAX__2019_2020__33[[#This Row],[Adj Open]]</f>
        <v>1.238489853283653</v>
      </c>
      <c r="K8864" s="50">
        <v>178054</v>
      </c>
    </row>
    <row r="8865" spans="1:11" x14ac:dyDescent="0.3">
      <c r="A8865" s="51" t="str">
        <f t="shared" si="144"/>
        <v>HNR1.DE</v>
      </c>
      <c r="B8865" s="52" t="s">
        <v>361</v>
      </c>
      <c r="C8865" s="50" t="s">
        <v>21839</v>
      </c>
      <c r="D8865" s="50">
        <f>DAX__2019_2020__33[[#This Row],[Open]]*(DAX__2019_2020__33[[#This Row],[Adj Close]]/DAX__2019_2020__33[[#This Row],[Close]])</f>
        <v>176.4367740925388</v>
      </c>
      <c r="E8865" s="50" t="s">
        <v>21840</v>
      </c>
      <c r="F8865" s="50" t="s">
        <v>6913</v>
      </c>
      <c r="G8865" s="50" t="s">
        <v>7201</v>
      </c>
      <c r="H8865" s="50" t="s">
        <v>21841</v>
      </c>
      <c r="I8865" s="50">
        <f>(DAX__2019_2020__33[[#This Row],[Adj Close]]-DAX__2019_2020__33[[#This Row],[Adj Open]])/DAX__2019_2020__33[[#This Row],[Adj Open]]</f>
        <v>7.5594439669456216E-3</v>
      </c>
      <c r="J8865" s="50">
        <f>DAX__2019_2020__33[[#This Row],[Adj Close]]-DAX__2019_2020__33[[#This Row],[Adj Open]]</f>
        <v>1.33376390746119</v>
      </c>
      <c r="K8865" s="50">
        <v>116254</v>
      </c>
    </row>
    <row r="8866" spans="1:11" x14ac:dyDescent="0.3">
      <c r="A8866" s="51" t="str">
        <f t="shared" si="144"/>
        <v>HNR1.DE</v>
      </c>
      <c r="B8866" s="52" t="s">
        <v>362</v>
      </c>
      <c r="C8866" s="50" t="s">
        <v>5917</v>
      </c>
      <c r="D8866" s="50">
        <f>DAX__2019_2020__33[[#This Row],[Open]]*(DAX__2019_2020__33[[#This Row],[Adj Close]]/DAX__2019_2020__33[[#This Row],[Close]])</f>
        <v>178.15159059963125</v>
      </c>
      <c r="E8866" s="50" t="s">
        <v>21842</v>
      </c>
      <c r="F8866" s="50" t="s">
        <v>5869</v>
      </c>
      <c r="G8866" s="50" t="s">
        <v>21842</v>
      </c>
      <c r="H8866" s="50" t="s">
        <v>21843</v>
      </c>
      <c r="I8866" s="50">
        <f>(DAX__2019_2020__33[[#This Row],[Adj Close]]-DAX__2019_2020__33[[#This Row],[Adj Open]])/DAX__2019_2020__33[[#This Row],[Adj Open]]</f>
        <v>8.5561818181818308E-3</v>
      </c>
      <c r="J8866" s="50">
        <f>DAX__2019_2020__33[[#This Row],[Adj Close]]-DAX__2019_2020__33[[#This Row],[Adj Open]]</f>
        <v>1.524297400368738</v>
      </c>
      <c r="K8866" s="50">
        <v>148727</v>
      </c>
    </row>
    <row r="8867" spans="1:11" x14ac:dyDescent="0.3">
      <c r="A8867" s="51" t="str">
        <f t="shared" si="144"/>
        <v>HNR1.DE</v>
      </c>
      <c r="B8867" s="52" t="s">
        <v>363</v>
      </c>
      <c r="C8867" s="50" t="s">
        <v>21842</v>
      </c>
      <c r="D8867" s="50">
        <f>DAX__2019_2020__33[[#This Row],[Open]]*(DAX__2019_2020__33[[#This Row],[Adj Close]]/DAX__2019_2020__33[[#This Row],[Close]])</f>
        <v>179.67588594527149</v>
      </c>
      <c r="E8867" s="50" t="s">
        <v>21842</v>
      </c>
      <c r="F8867" s="50" t="s">
        <v>21844</v>
      </c>
      <c r="G8867" s="50" t="s">
        <v>6794</v>
      </c>
      <c r="H8867" s="50" t="s">
        <v>21845</v>
      </c>
      <c r="I8867" s="50">
        <f>(DAX__2019_2020__33[[#This Row],[Adj Close]]-DAX__2019_2020__33[[#This Row],[Adj Open]])/DAX__2019_2020__33[[#This Row],[Adj Open]]</f>
        <v>-5.3025449002381219E-4</v>
      </c>
      <c r="J8867" s="50">
        <f>DAX__2019_2020__33[[#This Row],[Adj Close]]-DAX__2019_2020__33[[#This Row],[Adj Open]]</f>
        <v>-9.5273945271486582E-2</v>
      </c>
      <c r="K8867" s="50">
        <v>120990</v>
      </c>
    </row>
    <row r="8868" spans="1:11" x14ac:dyDescent="0.3">
      <c r="A8868" s="51" t="str">
        <f t="shared" si="144"/>
        <v>HNR1.DE</v>
      </c>
      <c r="B8868" s="52" t="s">
        <v>364</v>
      </c>
      <c r="C8868" s="50" t="s">
        <v>3413</v>
      </c>
      <c r="D8868" s="50">
        <f>DAX__2019_2020__33[[#This Row],[Open]]*(DAX__2019_2020__33[[#This Row],[Adj Close]]/DAX__2019_2020__33[[#This Row],[Close]])</f>
        <v>179.10428232904209</v>
      </c>
      <c r="E8868" s="50" t="s">
        <v>7200</v>
      </c>
      <c r="F8868" s="50" t="s">
        <v>7186</v>
      </c>
      <c r="G8868" s="50" t="s">
        <v>7200</v>
      </c>
      <c r="H8868" s="50" t="s">
        <v>21846</v>
      </c>
      <c r="I8868" s="50">
        <f>(DAX__2019_2020__33[[#This Row],[Adj Close]]-DAX__2019_2020__33[[#This Row],[Adj Open]])/DAX__2019_2020__33[[#This Row],[Adj Open]]</f>
        <v>1.7021260638297817E-2</v>
      </c>
      <c r="J8868" s="50">
        <f>DAX__2019_2020__33[[#This Row],[Adj Close]]-DAX__2019_2020__33[[#This Row],[Adj Open]]</f>
        <v>3.0485806709579037</v>
      </c>
      <c r="K8868" s="50">
        <v>115534</v>
      </c>
    </row>
    <row r="8869" spans="1:11" x14ac:dyDescent="0.3">
      <c r="A8869" s="51" t="str">
        <f t="shared" si="144"/>
        <v>HNR1.DE</v>
      </c>
      <c r="B8869" s="52" t="s">
        <v>365</v>
      </c>
      <c r="C8869" s="50" t="s">
        <v>5935</v>
      </c>
      <c r="D8869" s="50">
        <f>DAX__2019_2020__33[[#This Row],[Open]]*(DAX__2019_2020__33[[#This Row],[Adj Close]]/DAX__2019_2020__33[[#This Row],[Close]])</f>
        <v>182.34339388078095</v>
      </c>
      <c r="E8869" s="50" t="s">
        <v>5938</v>
      </c>
      <c r="F8869" s="50" t="s">
        <v>21847</v>
      </c>
      <c r="G8869" s="50" t="s">
        <v>5938</v>
      </c>
      <c r="H8869" s="50" t="s">
        <v>21848</v>
      </c>
      <c r="I8869" s="50">
        <f>(DAX__2019_2020__33[[#This Row],[Adj Close]]-DAX__2019_2020__33[[#This Row],[Adj Open]])/DAX__2019_2020__33[[#This Row],[Adj Open]]</f>
        <v>3.1348276844774415E-3</v>
      </c>
      <c r="J8869" s="50">
        <f>DAX__2019_2020__33[[#This Row],[Adj Close]]-DAX__2019_2020__33[[#This Row],[Adj Open]]</f>
        <v>0.57161511921904662</v>
      </c>
      <c r="K8869" s="50">
        <v>72136</v>
      </c>
    </row>
    <row r="8870" spans="1:11" x14ac:dyDescent="0.3">
      <c r="A8870" s="51" t="str">
        <f t="shared" si="144"/>
        <v>HNR1.DE</v>
      </c>
      <c r="B8870" s="52" t="s">
        <v>366</v>
      </c>
      <c r="C8870" s="50" t="s">
        <v>2318</v>
      </c>
      <c r="D8870" s="50">
        <f>DAX__2019_2020__33[[#This Row],[Open]]*(DAX__2019_2020__33[[#This Row],[Adj Close]]/DAX__2019_2020__33[[#This Row],[Close]])</f>
        <v>183.67714984499207</v>
      </c>
      <c r="E8870" s="50" t="s">
        <v>2318</v>
      </c>
      <c r="F8870" s="50" t="s">
        <v>7200</v>
      </c>
      <c r="G8870" s="50" t="s">
        <v>3383</v>
      </c>
      <c r="H8870" s="50" t="s">
        <v>21849</v>
      </c>
      <c r="I8870" s="50">
        <f>(DAX__2019_2020__33[[#This Row],[Adj Close]]-DAX__2019_2020__33[[#This Row],[Adj Open]])/DAX__2019_2020__33[[#This Row],[Adj Open]]</f>
        <v>-6.7427540444592827E-3</v>
      </c>
      <c r="J8870" s="50">
        <f>DAX__2019_2020__33[[#This Row],[Adj Close]]-DAX__2019_2020__33[[#This Row],[Adj Open]]</f>
        <v>-1.238489844992074</v>
      </c>
      <c r="K8870" s="50">
        <v>64514</v>
      </c>
    </row>
    <row r="8871" spans="1:11" x14ac:dyDescent="0.3">
      <c r="A8871" s="51" t="str">
        <f t="shared" si="144"/>
        <v>HNR1.DE</v>
      </c>
      <c r="B8871" s="52" t="s">
        <v>367</v>
      </c>
      <c r="C8871" s="50" t="s">
        <v>6524</v>
      </c>
      <c r="D8871" s="50">
        <f>DAX__2019_2020__33[[#This Row],[Open]]*(DAX__2019_2020__33[[#This Row],[Adj Close]]/DAX__2019_2020__33[[#This Row],[Close]])</f>
        <v>181.48598756287046</v>
      </c>
      <c r="E8871" s="50" t="s">
        <v>6525</v>
      </c>
      <c r="F8871" s="50" t="s">
        <v>21850</v>
      </c>
      <c r="G8871" s="50" t="s">
        <v>21851</v>
      </c>
      <c r="H8871" s="50" t="s">
        <v>21852</v>
      </c>
      <c r="I8871" s="50">
        <f>(DAX__2019_2020__33[[#This Row],[Adj Close]]-DAX__2019_2020__33[[#This Row],[Adj Open]])/DAX__2019_2020__33[[#This Row],[Adj Open]]</f>
        <v>-1.5748188976378373E-3</v>
      </c>
      <c r="J8871" s="50">
        <f>DAX__2019_2020__33[[#This Row],[Adj Close]]-DAX__2019_2020__33[[#This Row],[Adj Open]]</f>
        <v>-0.28580756287047393</v>
      </c>
      <c r="K8871" s="50">
        <v>136541</v>
      </c>
    </row>
    <row r="8872" spans="1:11" x14ac:dyDescent="0.3">
      <c r="A8872" s="51" t="str">
        <f t="shared" si="144"/>
        <v>HNR1.DE</v>
      </c>
      <c r="B8872" s="52" t="s">
        <v>368</v>
      </c>
      <c r="C8872" s="50" t="s">
        <v>21853</v>
      </c>
      <c r="D8872" s="50">
        <f>DAX__2019_2020__33[[#This Row],[Open]]*(DAX__2019_2020__33[[#This Row],[Adj Close]]/DAX__2019_2020__33[[#This Row],[Close]])</f>
        <v>181.77179878440251</v>
      </c>
      <c r="E8872" s="50" t="s">
        <v>5940</v>
      </c>
      <c r="F8872" s="50" t="s">
        <v>21854</v>
      </c>
      <c r="G8872" s="50" t="s">
        <v>21855</v>
      </c>
      <c r="H8872" s="50" t="s">
        <v>21856</v>
      </c>
      <c r="I8872" s="50">
        <f>(DAX__2019_2020__33[[#This Row],[Adj Close]]-DAX__2019_2020__33[[#This Row],[Adj Open]])/DAX__2019_2020__33[[#This Row],[Adj Open]]</f>
        <v>8.3856969331389062E-3</v>
      </c>
      <c r="J8872" s="50">
        <f>DAX__2019_2020__33[[#This Row],[Adj Close]]-DAX__2019_2020__33[[#This Row],[Adj Open]]</f>
        <v>1.5242832155975066</v>
      </c>
      <c r="K8872" s="50">
        <v>81271</v>
      </c>
    </row>
    <row r="8873" spans="1:11" x14ac:dyDescent="0.3">
      <c r="A8873" s="51" t="str">
        <f t="shared" si="144"/>
        <v>HNR1.DE</v>
      </c>
      <c r="B8873" s="52" t="s">
        <v>369</v>
      </c>
      <c r="C8873" s="50" t="s">
        <v>21857</v>
      </c>
      <c r="D8873" s="50">
        <f>DAX__2019_2020__33[[#This Row],[Open]]*(DAX__2019_2020__33[[#This Row],[Adj Close]]/DAX__2019_2020__33[[#This Row],[Close]])</f>
        <v>182.81973265209155</v>
      </c>
      <c r="E8873" s="50" t="s">
        <v>21855</v>
      </c>
      <c r="F8873" s="50" t="s">
        <v>3477</v>
      </c>
      <c r="G8873" s="50" t="s">
        <v>21850</v>
      </c>
      <c r="H8873" s="50" t="s">
        <v>21858</v>
      </c>
      <c r="I8873" s="50">
        <f>(DAX__2019_2020__33[[#This Row],[Adj Close]]-DAX__2019_2020__33[[#This Row],[Adj Open]])/DAX__2019_2020__33[[#This Row],[Adj Open]]</f>
        <v>-1.0422095166923169E-2</v>
      </c>
      <c r="J8873" s="50">
        <f>DAX__2019_2020__33[[#This Row],[Adj Close]]-DAX__2019_2020__33[[#This Row],[Adj Open]]</f>
        <v>-1.9053646520915493</v>
      </c>
      <c r="K8873" s="50">
        <v>140025</v>
      </c>
    </row>
    <row r="8874" spans="1:11" x14ac:dyDescent="0.3">
      <c r="A8874" s="51" t="str">
        <f t="shared" si="144"/>
        <v>HNR1.DE</v>
      </c>
      <c r="B8874" s="52" t="s">
        <v>370</v>
      </c>
      <c r="C8874" s="50" t="s">
        <v>6915</v>
      </c>
      <c r="D8874" s="50">
        <f>DAX__2019_2020__33[[#This Row],[Open]]*(DAX__2019_2020__33[[#This Row],[Adj Close]]/DAX__2019_2020__33[[#This Row],[Close]])</f>
        <v>179.77115617390555</v>
      </c>
      <c r="E8874" s="50" t="s">
        <v>21850</v>
      </c>
      <c r="F8874" s="50" t="s">
        <v>3413</v>
      </c>
      <c r="G8874" s="50" t="s">
        <v>6796</v>
      </c>
      <c r="H8874" s="50" t="s">
        <v>21859</v>
      </c>
      <c r="I8874" s="50">
        <f>(DAX__2019_2020__33[[#This Row],[Adj Close]]-DAX__2019_2020__33[[#This Row],[Adj Open]])/DAX__2019_2020__33[[#This Row],[Adj Open]]</f>
        <v>-2.64970857418725E-3</v>
      </c>
      <c r="J8874" s="50">
        <f>DAX__2019_2020__33[[#This Row],[Adj Close]]-DAX__2019_2020__33[[#This Row],[Adj Open]]</f>
        <v>-0.47634117390555275</v>
      </c>
      <c r="K8874" s="50">
        <v>114663</v>
      </c>
    </row>
    <row r="8875" spans="1:11" x14ac:dyDescent="0.3">
      <c r="A8875" s="51" t="str">
        <f t="shared" si="144"/>
        <v>HNR1.DE</v>
      </c>
      <c r="B8875" s="52" t="s">
        <v>371</v>
      </c>
      <c r="C8875" s="50" t="s">
        <v>21860</v>
      </c>
      <c r="D8875" s="50">
        <f>DAX__2019_2020__33[[#This Row],[Open]]*(DAX__2019_2020__33[[#This Row],[Adj Close]]/DAX__2019_2020__33[[#This Row],[Close]])</f>
        <v>173.95980291367056</v>
      </c>
      <c r="E8875" s="50" t="s">
        <v>5920</v>
      </c>
      <c r="F8875" s="50" t="s">
        <v>6870</v>
      </c>
      <c r="G8875" s="50" t="s">
        <v>21861</v>
      </c>
      <c r="H8875" s="50" t="s">
        <v>21862</v>
      </c>
      <c r="I8875" s="50">
        <f>(DAX__2019_2020__33[[#This Row],[Adj Close]]-DAX__2019_2020__33[[#This Row],[Adj Open]])/DAX__2019_2020__33[[#This Row],[Adj Open]]</f>
        <v>-7.1194028328783665E-3</v>
      </c>
      <c r="J8875" s="50">
        <f>DAX__2019_2020__33[[#This Row],[Adj Close]]-DAX__2019_2020__33[[#This Row],[Adj Open]]</f>
        <v>-1.2384899136705485</v>
      </c>
      <c r="K8875" s="50">
        <v>200343</v>
      </c>
    </row>
    <row r="8876" spans="1:11" x14ac:dyDescent="0.3">
      <c r="A8876" s="51" t="str">
        <f t="shared" si="144"/>
        <v>HNR1.DE</v>
      </c>
      <c r="B8876" s="52" t="s">
        <v>372</v>
      </c>
      <c r="C8876" s="50" t="s">
        <v>5847</v>
      </c>
      <c r="D8876" s="50">
        <f>DAX__2019_2020__33[[#This Row],[Open]]*(DAX__2019_2020__33[[#This Row],[Adj Close]]/DAX__2019_2020__33[[#This Row],[Close]])</f>
        <v>173.67399193528487</v>
      </c>
      <c r="E8876" s="50" t="s">
        <v>6885</v>
      </c>
      <c r="F8876" s="50" t="s">
        <v>3356</v>
      </c>
      <c r="G8876" s="50" t="s">
        <v>6826</v>
      </c>
      <c r="H8876" s="50" t="s">
        <v>21820</v>
      </c>
      <c r="I8876" s="50">
        <f>(DAX__2019_2020__33[[#This Row],[Adj Close]]-DAX__2019_2020__33[[#This Row],[Adj Open]])/DAX__2019_2020__33[[#This Row],[Adj Open]]</f>
        <v>-2.3038929955475646E-2</v>
      </c>
      <c r="J8876" s="50">
        <f>DAX__2019_2020__33[[#This Row],[Adj Close]]-DAX__2019_2020__33[[#This Row],[Adj Open]]</f>
        <v>-4.0012629352848705</v>
      </c>
      <c r="K8876" s="50">
        <v>215363</v>
      </c>
    </row>
    <row r="8877" spans="1:11" x14ac:dyDescent="0.3">
      <c r="A8877" s="51" t="str">
        <f t="shared" si="144"/>
        <v>HNR1.DE</v>
      </c>
      <c r="B8877" s="52" t="s">
        <v>373</v>
      </c>
      <c r="C8877" s="50" t="s">
        <v>3364</v>
      </c>
      <c r="D8877" s="50">
        <f>DAX__2019_2020__33[[#This Row],[Open]]*(DAX__2019_2020__33[[#This Row],[Adj Close]]/DAX__2019_2020__33[[#This Row],[Close]])</f>
        <v>167.38629066349182</v>
      </c>
      <c r="E8877" s="50" t="s">
        <v>5801</v>
      </c>
      <c r="F8877" s="50" t="s">
        <v>21863</v>
      </c>
      <c r="G8877" s="50" t="s">
        <v>21783</v>
      </c>
      <c r="H8877" s="50" t="s">
        <v>21864</v>
      </c>
      <c r="I8877" s="50">
        <f>(DAX__2019_2020__33[[#This Row],[Adj Close]]-DAX__2019_2020__33[[#This Row],[Adj Open]])/DAX__2019_2020__33[[#This Row],[Adj Open]]</f>
        <v>-5.6910074961469596E-4</v>
      </c>
      <c r="J8877" s="50">
        <f>DAX__2019_2020__33[[#This Row],[Adj Close]]-DAX__2019_2020__33[[#This Row],[Adj Open]]</f>
        <v>-9.5259663491816582E-2</v>
      </c>
      <c r="K8877" s="50">
        <v>399146</v>
      </c>
    </row>
    <row r="8878" spans="1:11" x14ac:dyDescent="0.3">
      <c r="A8878" s="51" t="str">
        <f t="shared" si="144"/>
        <v>HNR1.DE</v>
      </c>
      <c r="B8878" s="52" t="s">
        <v>374</v>
      </c>
      <c r="C8878" s="50" t="s">
        <v>21865</v>
      </c>
      <c r="D8878" s="50">
        <f>DAX__2019_2020__33[[#This Row],[Open]]*(DAX__2019_2020__33[[#This Row],[Adj Close]]/DAX__2019_2020__33[[#This Row],[Close]])</f>
        <v>164.05188142646219</v>
      </c>
      <c r="E8878" s="50" t="s">
        <v>21784</v>
      </c>
      <c r="F8878" s="50" t="s">
        <v>13890</v>
      </c>
      <c r="G8878" s="50" t="s">
        <v>6642</v>
      </c>
      <c r="H8878" s="50" t="s">
        <v>21739</v>
      </c>
      <c r="I8878" s="50">
        <f>(DAX__2019_2020__33[[#This Row],[Adj Close]]-DAX__2019_2020__33[[#This Row],[Adj Open]])/DAX__2019_2020__33[[#This Row],[Adj Open]]</f>
        <v>-2.2067381336830092E-2</v>
      </c>
      <c r="J8878" s="50">
        <f>DAX__2019_2020__33[[#This Row],[Adj Close]]-DAX__2019_2020__33[[#This Row],[Adj Open]]</f>
        <v>-3.6201954264621747</v>
      </c>
      <c r="K8878" s="50">
        <v>265723</v>
      </c>
    </row>
    <row r="8879" spans="1:11" x14ac:dyDescent="0.3">
      <c r="A8879" s="51" t="str">
        <f t="shared" si="144"/>
        <v>HNR1.DE</v>
      </c>
      <c r="B8879" s="52" t="s">
        <v>375</v>
      </c>
      <c r="C8879" s="50" t="s">
        <v>13822</v>
      </c>
      <c r="D8879" s="50">
        <f>DAX__2019_2020__33[[#This Row],[Open]]*(DAX__2019_2020__33[[#This Row],[Adj Close]]/DAX__2019_2020__33[[#This Row],[Close]])</f>
        <v>153.09604345064875</v>
      </c>
      <c r="E8879" s="50" t="s">
        <v>6647</v>
      </c>
      <c r="F8879" s="50" t="s">
        <v>13801</v>
      </c>
      <c r="G8879" s="50" t="s">
        <v>7086</v>
      </c>
      <c r="H8879" s="50" t="s">
        <v>21866</v>
      </c>
      <c r="I8879" s="50">
        <f>(DAX__2019_2020__33[[#This Row],[Adj Close]]-DAX__2019_2020__33[[#This Row],[Adj Open]])/DAX__2019_2020__33[[#This Row],[Adj Open]]</f>
        <v>1.8668513105199415E-3</v>
      </c>
      <c r="J8879" s="50">
        <f>DAX__2019_2020__33[[#This Row],[Adj Close]]-DAX__2019_2020__33[[#This Row],[Adj Open]]</f>
        <v>0.28580754935126151</v>
      </c>
      <c r="K8879" s="50">
        <v>448759</v>
      </c>
    </row>
    <row r="8880" spans="1:11" x14ac:dyDescent="0.3">
      <c r="A8880" s="51" t="str">
        <f t="shared" si="144"/>
        <v>HNR1.DE</v>
      </c>
      <c r="B8880" s="52" t="s">
        <v>376</v>
      </c>
      <c r="C8880" s="50" t="s">
        <v>21867</v>
      </c>
      <c r="D8880" s="50">
        <f>DAX__2019_2020__33[[#This Row],[Open]]*(DAX__2019_2020__33[[#This Row],[Adj Close]]/DAX__2019_2020__33[[#This Row],[Close]])</f>
        <v>156.04937019073725</v>
      </c>
      <c r="E8880" s="50" t="s">
        <v>6699</v>
      </c>
      <c r="F8880" s="50" t="s">
        <v>13945</v>
      </c>
      <c r="G8880" s="50" t="s">
        <v>21723</v>
      </c>
      <c r="H8880" s="50" t="s">
        <v>21868</v>
      </c>
      <c r="I8880" s="50">
        <f>(DAX__2019_2020__33[[#This Row],[Adj Close]]-DAX__2019_2020__33[[#This Row],[Adj Open]])/DAX__2019_2020__33[[#This Row],[Adj Open]]</f>
        <v>-1.465206932871665E-2</v>
      </c>
      <c r="J8880" s="50">
        <f>DAX__2019_2020__33[[#This Row],[Adj Close]]-DAX__2019_2020__33[[#This Row],[Adj Open]]</f>
        <v>-2.2864461907372515</v>
      </c>
      <c r="K8880" s="50">
        <v>293878</v>
      </c>
    </row>
    <row r="8881" spans="1:11" x14ac:dyDescent="0.3">
      <c r="A8881" s="51" t="str">
        <f t="shared" si="144"/>
        <v>HNR1.DE</v>
      </c>
      <c r="B8881" s="52" t="s">
        <v>377</v>
      </c>
      <c r="C8881" s="50" t="s">
        <v>21730</v>
      </c>
      <c r="D8881" s="50">
        <f>DAX__2019_2020__33[[#This Row],[Open]]*(DAX__2019_2020__33[[#This Row],[Adj Close]]/DAX__2019_2020__33[[#This Row],[Close]])</f>
        <v>156.33516686305009</v>
      </c>
      <c r="E8881" s="50" t="s">
        <v>21745</v>
      </c>
      <c r="F8881" s="50" t="s">
        <v>7128</v>
      </c>
      <c r="G8881" s="50" t="s">
        <v>21727</v>
      </c>
      <c r="H8881" s="50" t="s">
        <v>21869</v>
      </c>
      <c r="I8881" s="50">
        <f>(DAX__2019_2020__33[[#This Row],[Adj Close]]-DAX__2019_2020__33[[#This Row],[Adj Open]])/DAX__2019_2020__33[[#This Row],[Adj Open]]</f>
        <v>3.0469224967610018E-3</v>
      </c>
      <c r="J8881" s="50">
        <f>DAX__2019_2020__33[[#This Row],[Adj Close]]-DAX__2019_2020__33[[#This Row],[Adj Open]]</f>
        <v>0.47634113694991242</v>
      </c>
      <c r="K8881" s="50">
        <v>272319</v>
      </c>
    </row>
    <row r="8882" spans="1:11" x14ac:dyDescent="0.3">
      <c r="A8882" s="51" t="str">
        <f t="shared" si="144"/>
        <v>HNR1.DE</v>
      </c>
      <c r="B8882" s="52" t="s">
        <v>378</v>
      </c>
      <c r="C8882" s="50" t="s">
        <v>21734</v>
      </c>
      <c r="D8882" s="50">
        <f>DAX__2019_2020__33[[#This Row],[Open]]*(DAX__2019_2020__33[[#This Row],[Adj Close]]/DAX__2019_2020__33[[#This Row],[Close]])</f>
        <v>158.62160245284886</v>
      </c>
      <c r="E8882" s="50" t="s">
        <v>21751</v>
      </c>
      <c r="F8882" s="50" t="s">
        <v>7122</v>
      </c>
      <c r="G8882" s="50" t="s">
        <v>6624</v>
      </c>
      <c r="H8882" s="50" t="s">
        <v>21757</v>
      </c>
      <c r="I8882" s="50">
        <f>(DAX__2019_2020__33[[#This Row],[Adj Close]]-DAX__2019_2020__33[[#This Row],[Adj Open]])/DAX__2019_2020__33[[#This Row],[Adj Open]]</f>
        <v>1.8018198198199065E-3</v>
      </c>
      <c r="J8882" s="50">
        <f>DAX__2019_2020__33[[#This Row],[Adj Close]]-DAX__2019_2020__33[[#This Row],[Adj Open]]</f>
        <v>0.28580754715113699</v>
      </c>
      <c r="K8882" s="50">
        <v>233189</v>
      </c>
    </row>
    <row r="8883" spans="1:11" x14ac:dyDescent="0.3">
      <c r="A8883" s="51" t="str">
        <f t="shared" si="144"/>
        <v>HNR1.DE</v>
      </c>
      <c r="B8883" s="52" t="s">
        <v>379</v>
      </c>
      <c r="C8883" s="50" t="s">
        <v>6642</v>
      </c>
      <c r="D8883" s="50">
        <f>DAX__2019_2020__33[[#This Row],[Open]]*(DAX__2019_2020__33[[#This Row],[Adj Close]]/DAX__2019_2020__33[[#This Row],[Close]])</f>
        <v>160.43170630647836</v>
      </c>
      <c r="E8883" s="50" t="s">
        <v>13848</v>
      </c>
      <c r="F8883" s="50" t="s">
        <v>7083</v>
      </c>
      <c r="G8883" s="50" t="s">
        <v>7128</v>
      </c>
      <c r="H8883" s="50" t="s">
        <v>21870</v>
      </c>
      <c r="I8883" s="50">
        <f>(DAX__2019_2020__33[[#This Row],[Adj Close]]-DAX__2019_2020__33[[#This Row],[Adj Open]])/DAX__2019_2020__33[[#This Row],[Adj Open]]</f>
        <v>-2.7909721897020963E-2</v>
      </c>
      <c r="J8883" s="50">
        <f>DAX__2019_2020__33[[#This Row],[Adj Close]]-DAX__2019_2020__33[[#This Row],[Adj Open]]</f>
        <v>-4.4776043064783551</v>
      </c>
      <c r="K8883" s="50">
        <v>277600</v>
      </c>
    </row>
    <row r="8884" spans="1:11" x14ac:dyDescent="0.3">
      <c r="A8884" s="51" t="str">
        <f t="shared" si="144"/>
        <v>HNR1.DE</v>
      </c>
      <c r="B8884" s="52" t="s">
        <v>380</v>
      </c>
      <c r="C8884" s="50" t="s">
        <v>13801</v>
      </c>
      <c r="D8884" s="50">
        <f>DAX__2019_2020__33[[#This Row],[Open]]*(DAX__2019_2020__33[[#This Row],[Adj Close]]/DAX__2019_2020__33[[#This Row],[Close]])</f>
        <v>151.95283227680548</v>
      </c>
      <c r="E8884" s="50" t="s">
        <v>21871</v>
      </c>
      <c r="F8884" s="50" t="s">
        <v>13740</v>
      </c>
      <c r="G8884" s="50" t="s">
        <v>13950</v>
      </c>
      <c r="H8884" s="50" t="s">
        <v>21872</v>
      </c>
      <c r="I8884" s="50">
        <f>(DAX__2019_2020__33[[#This Row],[Adj Close]]-DAX__2019_2020__33[[#This Row],[Adj Open]])/DAX__2019_2020__33[[#This Row],[Adj Open]]</f>
        <v>-1.3793084639498418E-2</v>
      </c>
      <c r="J8884" s="50">
        <f>DAX__2019_2020__33[[#This Row],[Adj Close]]-DAX__2019_2020__33[[#This Row],[Adj Open]]</f>
        <v>-2.0958982768054852</v>
      </c>
      <c r="K8884" s="50">
        <v>266052</v>
      </c>
    </row>
    <row r="8885" spans="1:11" x14ac:dyDescent="0.3">
      <c r="A8885" s="51" t="str">
        <f t="shared" si="144"/>
        <v>HNR1.DE</v>
      </c>
      <c r="B8885" s="52" t="s">
        <v>381</v>
      </c>
      <c r="C8885" s="50" t="s">
        <v>13676</v>
      </c>
      <c r="D8885" s="50">
        <f>DAX__2019_2020__33[[#This Row],[Open]]*(DAX__2019_2020__33[[#This Row],[Adj Close]]/DAX__2019_2020__33[[#This Row],[Close]])</f>
        <v>138.424744341874</v>
      </c>
      <c r="E8885" s="50" t="s">
        <v>12164</v>
      </c>
      <c r="F8885" s="50" t="s">
        <v>6555</v>
      </c>
      <c r="G8885" s="50" t="s">
        <v>13662</v>
      </c>
      <c r="H8885" s="50" t="s">
        <v>21642</v>
      </c>
      <c r="I8885" s="50">
        <f>(DAX__2019_2020__33[[#This Row],[Adj Close]]-DAX__2019_2020__33[[#This Row],[Adj Open]])/DAX__2019_2020__33[[#This Row],[Adj Open]]</f>
        <v>6.8816929067775344E-4</v>
      </c>
      <c r="J8885" s="50">
        <f>DAX__2019_2020__33[[#This Row],[Adj Close]]-DAX__2019_2020__33[[#This Row],[Adj Open]]</f>
        <v>9.5259658125996793E-2</v>
      </c>
      <c r="K8885" s="50">
        <v>420659</v>
      </c>
    </row>
    <row r="8886" spans="1:11" x14ac:dyDescent="0.3">
      <c r="A8886" s="51" t="str">
        <f t="shared" si="144"/>
        <v>HNR1.DE</v>
      </c>
      <c r="B8886" s="52" t="s">
        <v>382</v>
      </c>
      <c r="C8886" s="50" t="s">
        <v>13664</v>
      </c>
      <c r="D8886" s="50">
        <f>DAX__2019_2020__33[[#This Row],[Open]]*(DAX__2019_2020__33[[#This Row],[Adj Close]]/DAX__2019_2020__33[[#This Row],[Close]])</f>
        <v>140.04430317073169</v>
      </c>
      <c r="E8886" s="50" t="s">
        <v>13743</v>
      </c>
      <c r="F8886" s="50" t="s">
        <v>12081</v>
      </c>
      <c r="G8886" s="50" t="s">
        <v>21650</v>
      </c>
      <c r="H8886" s="50" t="s">
        <v>21873</v>
      </c>
      <c r="I8886" s="50">
        <f>(DAX__2019_2020__33[[#This Row],[Adj Close]]-DAX__2019_2020__33[[#This Row],[Adj Open]])/DAX__2019_2020__33[[#This Row],[Adj Open]]</f>
        <v>-2.3809523809523756E-2</v>
      </c>
      <c r="J8886" s="50">
        <f>DAX__2019_2020__33[[#This Row],[Adj Close]]-DAX__2019_2020__33[[#This Row],[Adj Open]]</f>
        <v>-3.3343881707316996</v>
      </c>
      <c r="K8886" s="50">
        <v>389096</v>
      </c>
    </row>
    <row r="8887" spans="1:11" x14ac:dyDescent="0.3">
      <c r="A8887" s="51" t="str">
        <f t="shared" si="144"/>
        <v>HNR1.DE</v>
      </c>
      <c r="B8887" s="52" t="s">
        <v>383</v>
      </c>
      <c r="C8887" s="50" t="s">
        <v>21650</v>
      </c>
      <c r="D8887" s="50">
        <f>DAX__2019_2020__33[[#This Row],[Open]]*(DAX__2019_2020__33[[#This Row],[Adj Close]]/DAX__2019_2020__33[[#This Row],[Close]])</f>
        <v>136.70991500355871</v>
      </c>
      <c r="E8887" s="50" t="s">
        <v>12106</v>
      </c>
      <c r="F8887" s="50" t="s">
        <v>12110</v>
      </c>
      <c r="G8887" s="50" t="s">
        <v>13473</v>
      </c>
      <c r="H8887" s="50" t="s">
        <v>21632</v>
      </c>
      <c r="I8887" s="50">
        <f>(DAX__2019_2020__33[[#This Row],[Adj Close]]-DAX__2019_2020__33[[#This Row],[Adj Open]])/DAX__2019_2020__33[[#This Row],[Adj Open]]</f>
        <v>-2.0905923344947671E-2</v>
      </c>
      <c r="J8887" s="50">
        <f>DAX__2019_2020__33[[#This Row],[Adj Close]]-DAX__2019_2020__33[[#This Row],[Adj Open]]</f>
        <v>-2.8580470035587098</v>
      </c>
      <c r="K8887" s="50">
        <v>275072</v>
      </c>
    </row>
    <row r="8888" spans="1:11" x14ac:dyDescent="0.3">
      <c r="A8888" s="51" t="str">
        <f t="shared" si="144"/>
        <v>HNR1.DE</v>
      </c>
      <c r="B8888" s="52" t="s">
        <v>384</v>
      </c>
      <c r="C8888" s="50" t="s">
        <v>4648</v>
      </c>
      <c r="D8888" s="50">
        <f>DAX__2019_2020__33[[#This Row],[Open]]*(DAX__2019_2020__33[[#This Row],[Adj Close]]/DAX__2019_2020__33[[#This Row],[Close]])</f>
        <v>126.23040400432902</v>
      </c>
      <c r="E8888" s="50" t="s">
        <v>4769</v>
      </c>
      <c r="F8888" s="50" t="s">
        <v>4579</v>
      </c>
      <c r="G8888" s="50" t="s">
        <v>4579</v>
      </c>
      <c r="H8888" s="50" t="s">
        <v>21874</v>
      </c>
      <c r="I8888" s="50">
        <f>(DAX__2019_2020__33[[#This Row],[Adj Close]]-DAX__2019_2020__33[[#This Row],[Adj Open]])/DAX__2019_2020__33[[#This Row],[Adj Open]]</f>
        <v>-0.12830188679245288</v>
      </c>
      <c r="J8888" s="50">
        <f>DAX__2019_2020__33[[#This Row],[Adj Close]]-DAX__2019_2020__33[[#This Row],[Adj Open]]</f>
        <v>-16.195599004329011</v>
      </c>
      <c r="K8888" s="50">
        <v>690341</v>
      </c>
    </row>
    <row r="8889" spans="1:11" x14ac:dyDescent="0.3">
      <c r="A8889" s="51" t="str">
        <f t="shared" si="144"/>
        <v>HNR1.DE</v>
      </c>
      <c r="B8889" s="52" t="s">
        <v>385</v>
      </c>
      <c r="C8889" s="50" t="s">
        <v>21875</v>
      </c>
      <c r="D8889" s="50">
        <f>DAX__2019_2020__33[[#This Row],[Open]]*(DAX__2019_2020__33[[#This Row],[Adj Close]]/DAX__2019_2020__33[[#This Row],[Close]])</f>
        <v>113.17866179781207</v>
      </c>
      <c r="E8889" s="50" t="s">
        <v>12330</v>
      </c>
      <c r="F8889" s="50" t="s">
        <v>4916</v>
      </c>
      <c r="G8889" s="50" t="s">
        <v>10455</v>
      </c>
      <c r="H8889" s="50" t="s">
        <v>21876</v>
      </c>
      <c r="I8889" s="50">
        <f>(DAX__2019_2020__33[[#This Row],[Adj Close]]-DAX__2019_2020__33[[#This Row],[Adj Open]])/DAX__2019_2020__33[[#This Row],[Adj Open]]</f>
        <v>-4.3771084753255432E-2</v>
      </c>
      <c r="J8889" s="50">
        <f>DAX__2019_2020__33[[#This Row],[Adj Close]]-DAX__2019_2020__33[[#This Row],[Adj Open]]</f>
        <v>-4.9539527978120645</v>
      </c>
      <c r="K8889" s="50">
        <v>555003</v>
      </c>
    </row>
    <row r="8890" spans="1:11" x14ac:dyDescent="0.3">
      <c r="A8890" s="51" t="str">
        <f t="shared" si="144"/>
        <v>HNR1.DE</v>
      </c>
      <c r="B8890" s="52" t="s">
        <v>386</v>
      </c>
      <c r="C8890" s="50" t="s">
        <v>10505</v>
      </c>
      <c r="D8890" s="50">
        <f>DAX__2019_2020__33[[#This Row],[Open]]*(DAX__2019_2020__33[[#This Row],[Adj Close]]/DAX__2019_2020__33[[#This Row],[Close]])</f>
        <v>104.03290201637178</v>
      </c>
      <c r="E8890" s="50" t="s">
        <v>4062</v>
      </c>
      <c r="F8890" s="50" t="s">
        <v>21877</v>
      </c>
      <c r="G8890" s="50" t="s">
        <v>4911</v>
      </c>
      <c r="H8890" s="50" t="s">
        <v>21878</v>
      </c>
      <c r="I8890" s="50">
        <f>(DAX__2019_2020__33[[#This Row],[Adj Close]]-DAX__2019_2020__33[[#This Row],[Adj Open]])/DAX__2019_2020__33[[#This Row],[Adj Open]]</f>
        <v>-1.556773852292326E-2</v>
      </c>
      <c r="J8890" s="50">
        <f>DAX__2019_2020__33[[#This Row],[Adj Close]]-DAX__2019_2020__33[[#This Row],[Adj Open]]</f>
        <v>-1.6195570163717719</v>
      </c>
      <c r="K8890" s="50">
        <v>557437</v>
      </c>
    </row>
    <row r="8891" spans="1:11" x14ac:dyDescent="0.3">
      <c r="A8891" s="51" t="str">
        <f t="shared" si="144"/>
        <v>HNR1.DE</v>
      </c>
      <c r="B8891" s="52" t="s">
        <v>387</v>
      </c>
      <c r="C8891" s="50" t="s">
        <v>13112</v>
      </c>
      <c r="D8891" s="50">
        <f>DAX__2019_2020__33[[#This Row],[Open]]*(DAX__2019_2020__33[[#This Row],[Adj Close]]/DAX__2019_2020__33[[#This Row],[Close]])</f>
        <v>105.17612653239161</v>
      </c>
      <c r="E8891" s="50" t="s">
        <v>4106</v>
      </c>
      <c r="F8891" s="50" t="s">
        <v>10282</v>
      </c>
      <c r="G8891" s="50" t="s">
        <v>3993</v>
      </c>
      <c r="H8891" s="50" t="s">
        <v>21879</v>
      </c>
      <c r="I8891" s="50">
        <f>(DAX__2019_2020__33[[#This Row],[Adj Close]]-DAX__2019_2020__33[[#This Row],[Adj Open]])/DAX__2019_2020__33[[#This Row],[Adj Open]]</f>
        <v>5.4347643942976639E-3</v>
      </c>
      <c r="J8891" s="50">
        <f>DAX__2019_2020__33[[#This Row],[Adj Close]]-DAX__2019_2020__33[[#This Row],[Adj Open]]</f>
        <v>0.57160746760838776</v>
      </c>
      <c r="K8891" s="50">
        <v>521791</v>
      </c>
    </row>
    <row r="8892" spans="1:11" x14ac:dyDescent="0.3">
      <c r="A8892" s="51" t="str">
        <f t="shared" si="144"/>
        <v>HNR1.DE</v>
      </c>
      <c r="B8892" s="52" t="s">
        <v>388</v>
      </c>
      <c r="C8892" s="50" t="s">
        <v>4903</v>
      </c>
      <c r="D8892" s="50">
        <f>DAX__2019_2020__33[[#This Row],[Open]]*(DAX__2019_2020__33[[#This Row],[Adj Close]]/DAX__2019_2020__33[[#This Row],[Close]])</f>
        <v>102.03227809463529</v>
      </c>
      <c r="E8892" s="50" t="s">
        <v>4052</v>
      </c>
      <c r="F8892" s="50" t="s">
        <v>10343</v>
      </c>
      <c r="G8892" s="50" t="s">
        <v>4010</v>
      </c>
      <c r="H8892" s="50" t="s">
        <v>21880</v>
      </c>
      <c r="I8892" s="50">
        <f>(DAX__2019_2020__33[[#This Row],[Adj Close]]-DAX__2019_2020__33[[#This Row],[Adj Open]])/DAX__2019_2020__33[[#This Row],[Adj Open]]</f>
        <v>3.1746051012998211E-2</v>
      </c>
      <c r="J8892" s="50">
        <f>DAX__2019_2020__33[[#This Row],[Adj Close]]-DAX__2019_2020__33[[#This Row],[Adj Open]]</f>
        <v>3.239121905364712</v>
      </c>
      <c r="K8892" s="50">
        <v>428761</v>
      </c>
    </row>
    <row r="8893" spans="1:11" x14ac:dyDescent="0.3">
      <c r="A8893" s="51" t="str">
        <f t="shared" si="144"/>
        <v>HNR1.DE</v>
      </c>
      <c r="B8893" s="52" t="s">
        <v>389</v>
      </c>
      <c r="C8893" s="50" t="s">
        <v>10451</v>
      </c>
      <c r="D8893" s="50">
        <f>DAX__2019_2020__33[[#This Row],[Open]]*(DAX__2019_2020__33[[#This Row],[Adj Close]]/DAX__2019_2020__33[[#This Row],[Close]])</f>
        <v>105.36665724091225</v>
      </c>
      <c r="E8893" s="50" t="s">
        <v>4571</v>
      </c>
      <c r="F8893" s="50" t="s">
        <v>10355</v>
      </c>
      <c r="G8893" s="50" t="s">
        <v>12608</v>
      </c>
      <c r="H8893" s="50" t="s">
        <v>21881</v>
      </c>
      <c r="I8893" s="50">
        <f>(DAX__2019_2020__33[[#This Row],[Adj Close]]-DAX__2019_2020__33[[#This Row],[Adj Open]])/DAX__2019_2020__33[[#This Row],[Adj Open]]</f>
        <v>1.9891546471818303E-2</v>
      </c>
      <c r="J8893" s="50">
        <f>DAX__2019_2020__33[[#This Row],[Adj Close]]-DAX__2019_2020__33[[#This Row],[Adj Open]]</f>
        <v>2.0959057590877563</v>
      </c>
      <c r="K8893" s="50">
        <v>441311</v>
      </c>
    </row>
    <row r="8894" spans="1:11" x14ac:dyDescent="0.3">
      <c r="A8894" s="51" t="str">
        <f t="shared" si="144"/>
        <v>HNR1.DE</v>
      </c>
      <c r="B8894" s="52" t="s">
        <v>390</v>
      </c>
      <c r="C8894" s="50" t="s">
        <v>4553</v>
      </c>
      <c r="D8894" s="50">
        <f>DAX__2019_2020__33[[#This Row],[Open]]*(DAX__2019_2020__33[[#This Row],[Adj Close]]/DAX__2019_2020__33[[#This Row],[Close]])</f>
        <v>114.22661177606723</v>
      </c>
      <c r="E8894" s="50" t="s">
        <v>12568</v>
      </c>
      <c r="F8894" s="50" t="s">
        <v>10442</v>
      </c>
      <c r="G8894" s="50" t="s">
        <v>12631</v>
      </c>
      <c r="H8894" s="50" t="s">
        <v>21882</v>
      </c>
      <c r="I8894" s="50">
        <f>(DAX__2019_2020__33[[#This Row],[Adj Close]]-DAX__2019_2020__33[[#This Row],[Adj Open]])/DAX__2019_2020__33[[#This Row],[Adj Open]]</f>
        <v>-3.5863252112372852E-2</v>
      </c>
      <c r="J8894" s="50">
        <f>DAX__2019_2020__33[[#This Row],[Adj Close]]-DAX__2019_2020__33[[#This Row],[Adj Open]]</f>
        <v>-4.0965377760672368</v>
      </c>
      <c r="K8894" s="50">
        <v>522121</v>
      </c>
    </row>
    <row r="8895" spans="1:11" x14ac:dyDescent="0.3">
      <c r="A8895" s="51" t="str">
        <f t="shared" si="144"/>
        <v>HNR1.DE</v>
      </c>
      <c r="B8895" s="52" t="s">
        <v>391</v>
      </c>
      <c r="C8895" s="50" t="s">
        <v>10429</v>
      </c>
      <c r="D8895" s="50">
        <f>DAX__2019_2020__33[[#This Row],[Open]]*(DAX__2019_2020__33[[#This Row],[Adj Close]]/DAX__2019_2020__33[[#This Row],[Close]])</f>
        <v>105.08086367168058</v>
      </c>
      <c r="E8895" s="50" t="s">
        <v>4569</v>
      </c>
      <c r="F8895" s="50" t="s">
        <v>10385</v>
      </c>
      <c r="G8895" s="50" t="s">
        <v>4007</v>
      </c>
      <c r="H8895" s="50" t="s">
        <v>21883</v>
      </c>
      <c r="I8895" s="50">
        <f>(DAX__2019_2020__33[[#This Row],[Adj Close]]-DAX__2019_2020__33[[#This Row],[Adj Open]])/DAX__2019_2020__33[[#This Row],[Adj Open]]</f>
        <v>9.0661828903122656E-3</v>
      </c>
      <c r="J8895" s="50">
        <f>DAX__2019_2020__33[[#This Row],[Adj Close]]-DAX__2019_2020__33[[#This Row],[Adj Open]]</f>
        <v>0.95268232831942612</v>
      </c>
      <c r="K8895" s="50">
        <v>361367</v>
      </c>
    </row>
    <row r="8896" spans="1:11" x14ac:dyDescent="0.3">
      <c r="A8896" s="51" t="str">
        <f t="shared" si="144"/>
        <v>HNR1.DE</v>
      </c>
      <c r="B8896" s="52" t="s">
        <v>392</v>
      </c>
      <c r="C8896" s="50" t="s">
        <v>4276</v>
      </c>
      <c r="D8896" s="50">
        <f>DAX__2019_2020__33[[#This Row],[Open]]*(DAX__2019_2020__33[[#This Row],[Adj Close]]/DAX__2019_2020__33[[#This Row],[Close]])</f>
        <v>111.55909493210822</v>
      </c>
      <c r="E8896" s="50" t="s">
        <v>12309</v>
      </c>
      <c r="F8896" s="50" t="s">
        <v>12602</v>
      </c>
      <c r="G8896" s="50" t="s">
        <v>4623</v>
      </c>
      <c r="H8896" s="50" t="s">
        <v>21884</v>
      </c>
      <c r="I8896" s="50">
        <f>(DAX__2019_2020__33[[#This Row],[Adj Close]]-DAX__2019_2020__33[[#This Row],[Adj Open]])/DAX__2019_2020__33[[#This Row],[Adj Open]]</f>
        <v>0.11272421200212161</v>
      </c>
      <c r="J8896" s="50">
        <f>DAX__2019_2020__33[[#This Row],[Adj Close]]-DAX__2019_2020__33[[#This Row],[Adj Open]]</f>
        <v>12.575411067891778</v>
      </c>
      <c r="K8896" s="50">
        <v>405333</v>
      </c>
    </row>
    <row r="8897" spans="1:11" x14ac:dyDescent="0.3">
      <c r="A8897" s="51" t="str">
        <f t="shared" si="144"/>
        <v>HNR1.DE</v>
      </c>
      <c r="B8897" s="52" t="s">
        <v>393</v>
      </c>
      <c r="C8897" s="50" t="s">
        <v>4828</v>
      </c>
      <c r="D8897" s="50">
        <f>DAX__2019_2020__33[[#This Row],[Open]]*(DAX__2019_2020__33[[#This Row],[Adj Close]]/DAX__2019_2020__33[[#This Row],[Close]])</f>
        <v>130.13641433942419</v>
      </c>
      <c r="E8897" s="50" t="s">
        <v>21624</v>
      </c>
      <c r="F8897" s="50" t="s">
        <v>13361</v>
      </c>
      <c r="G8897" s="50" t="s">
        <v>12025</v>
      </c>
      <c r="H8897" s="50" t="s">
        <v>21885</v>
      </c>
      <c r="I8897" s="50">
        <f>(DAX__2019_2020__33[[#This Row],[Adj Close]]-DAX__2019_2020__33[[#This Row],[Adj Open]])/DAX__2019_2020__33[[#This Row],[Adj Open]]</f>
        <v>7.3199850371893633E-4</v>
      </c>
      <c r="J8897" s="50">
        <f>DAX__2019_2020__33[[#This Row],[Adj Close]]-DAX__2019_2020__33[[#This Row],[Adj Open]]</f>
        <v>9.5259660575806038E-2</v>
      </c>
      <c r="K8897" s="50">
        <v>380961</v>
      </c>
    </row>
    <row r="8898" spans="1:11" x14ac:dyDescent="0.3">
      <c r="A8898" s="51" t="str">
        <f t="shared" si="144"/>
        <v>HNR1.DE</v>
      </c>
      <c r="B8898" s="52" t="s">
        <v>394</v>
      </c>
      <c r="C8898" s="50" t="s">
        <v>13439</v>
      </c>
      <c r="D8898" s="50">
        <f>DAX__2019_2020__33[[#This Row],[Open]]*(DAX__2019_2020__33[[#This Row],[Adj Close]]/DAX__2019_2020__33[[#This Row],[Close]])</f>
        <v>127.08780865723975</v>
      </c>
      <c r="E8898" s="50" t="s">
        <v>4662</v>
      </c>
      <c r="F8898" s="50" t="s">
        <v>4874</v>
      </c>
      <c r="G8898" s="50" t="s">
        <v>4662</v>
      </c>
      <c r="H8898" s="50" t="s">
        <v>21886</v>
      </c>
      <c r="I8898" s="50">
        <f>(DAX__2019_2020__33[[#This Row],[Adj Close]]-DAX__2019_2020__33[[#This Row],[Adj Open]])/DAX__2019_2020__33[[#This Row],[Adj Open]]</f>
        <v>1.199404851547442E-2</v>
      </c>
      <c r="J8898" s="50">
        <f>DAX__2019_2020__33[[#This Row],[Adj Close]]-DAX__2019_2020__33[[#This Row],[Adj Open]]</f>
        <v>1.5242973427602635</v>
      </c>
      <c r="K8898" s="50">
        <v>330056</v>
      </c>
    </row>
    <row r="8899" spans="1:11" x14ac:dyDescent="0.3">
      <c r="A8899" s="51" t="str">
        <f t="shared" si="144"/>
        <v>HNR1.DE</v>
      </c>
      <c r="B8899" s="52" t="s">
        <v>395</v>
      </c>
      <c r="C8899" s="50" t="s">
        <v>4401</v>
      </c>
      <c r="D8899" s="50">
        <f>DAX__2019_2020__33[[#This Row],[Open]]*(DAX__2019_2020__33[[#This Row],[Adj Close]]/DAX__2019_2020__33[[#This Row],[Close]])</f>
        <v>125.75406563076923</v>
      </c>
      <c r="E8899" s="50" t="s">
        <v>4705</v>
      </c>
      <c r="F8899" s="50" t="s">
        <v>13368</v>
      </c>
      <c r="G8899" s="50" t="s">
        <v>4635</v>
      </c>
      <c r="H8899" s="50" t="s">
        <v>21887</v>
      </c>
      <c r="I8899" s="50">
        <f>(DAX__2019_2020__33[[#This Row],[Adj Close]]-DAX__2019_2020__33[[#This Row],[Adj Open]])/DAX__2019_2020__33[[#This Row],[Adj Open]]</f>
        <v>-1.5151515151515126E-2</v>
      </c>
      <c r="J8899" s="50">
        <f>DAX__2019_2020__33[[#This Row],[Adj Close]]-DAX__2019_2020__33[[#This Row],[Adj Open]]</f>
        <v>-1.9053646307692276</v>
      </c>
      <c r="K8899" s="50">
        <v>295350</v>
      </c>
    </row>
    <row r="8900" spans="1:11" x14ac:dyDescent="0.3">
      <c r="A8900" s="51" t="str">
        <f t="shared" si="144"/>
        <v>HNR1.DE</v>
      </c>
      <c r="B8900" s="52" t="s">
        <v>396</v>
      </c>
      <c r="C8900" s="50" t="s">
        <v>4635</v>
      </c>
      <c r="D8900" s="50">
        <f>DAX__2019_2020__33[[#This Row],[Open]]*(DAX__2019_2020__33[[#This Row],[Adj Close]]/DAX__2019_2020__33[[#This Row],[Close]])</f>
        <v>123.84870731646429</v>
      </c>
      <c r="E8900" s="50" t="s">
        <v>11938</v>
      </c>
      <c r="F8900" s="50" t="s">
        <v>4716</v>
      </c>
      <c r="G8900" s="50" t="s">
        <v>4874</v>
      </c>
      <c r="H8900" s="50" t="s">
        <v>21601</v>
      </c>
      <c r="I8900" s="50">
        <f>(DAX__2019_2020__33[[#This Row],[Adj Close]]-DAX__2019_2020__33[[#This Row],[Adj Open]])/DAX__2019_2020__33[[#This Row],[Adj Open]]</f>
        <v>-8.4615846153847252E-3</v>
      </c>
      <c r="J8900" s="50">
        <f>DAX__2019_2020__33[[#This Row],[Adj Close]]-DAX__2019_2020__33[[#This Row],[Adj Open]]</f>
        <v>-1.0479563164642798</v>
      </c>
      <c r="K8900" s="50">
        <v>193902</v>
      </c>
    </row>
    <row r="8901" spans="1:11" x14ac:dyDescent="0.3">
      <c r="A8901" s="51" t="str">
        <f t="shared" si="144"/>
        <v>HNR1.DE</v>
      </c>
      <c r="B8901" s="52" t="s">
        <v>397</v>
      </c>
      <c r="C8901" s="50" t="s">
        <v>4756</v>
      </c>
      <c r="D8901" s="50">
        <f>DAX__2019_2020__33[[#This Row],[Open]]*(DAX__2019_2020__33[[#This Row],[Adj Close]]/DAX__2019_2020__33[[#This Row],[Close]])</f>
        <v>124.99191760607518</v>
      </c>
      <c r="E8901" s="50" t="s">
        <v>4688</v>
      </c>
      <c r="F8901" s="50" t="s">
        <v>4887</v>
      </c>
      <c r="G8901" s="50" t="s">
        <v>4880</v>
      </c>
      <c r="H8901" s="50" t="s">
        <v>21888</v>
      </c>
      <c r="I8901" s="50">
        <f>(DAX__2019_2020__33[[#This Row],[Adj Close]]-DAX__2019_2020__33[[#This Row],[Adj Open]])/DAX__2019_2020__33[[#This Row],[Adj Open]]</f>
        <v>-1.5243674129047612E-3</v>
      </c>
      <c r="J8901" s="50">
        <f>DAX__2019_2020__33[[#This Row],[Adj Close]]-DAX__2019_2020__33[[#This Row],[Adj Open]]</f>
        <v>-0.19053360607517789</v>
      </c>
      <c r="K8901" s="50">
        <v>387256</v>
      </c>
    </row>
    <row r="8902" spans="1:11" x14ac:dyDescent="0.3">
      <c r="A8902" s="51" t="str">
        <f t="shared" si="144"/>
        <v>HNR1.DE</v>
      </c>
      <c r="B8902" s="52" t="s">
        <v>398</v>
      </c>
      <c r="C8902" s="50" t="s">
        <v>4371</v>
      </c>
      <c r="D8902" s="50">
        <f>DAX__2019_2020__33[[#This Row],[Open]]*(DAX__2019_2020__33[[#This Row],[Adj Close]]/DAX__2019_2020__33[[#This Row],[Close]])</f>
        <v>121.56226456657461</v>
      </c>
      <c r="E8902" s="50" t="s">
        <v>12288</v>
      </c>
      <c r="F8902" s="50" t="s">
        <v>4727</v>
      </c>
      <c r="G8902" s="50" t="s">
        <v>4611</v>
      </c>
      <c r="H8902" s="50" t="s">
        <v>21889</v>
      </c>
      <c r="I8902" s="50">
        <f>(DAX__2019_2020__33[[#This Row],[Adj Close]]-DAX__2019_2020__33[[#This Row],[Adj Open]])/DAX__2019_2020__33[[#This Row],[Adj Open]]</f>
        <v>-1.8808785561266254E-2</v>
      </c>
      <c r="J8902" s="50">
        <f>DAX__2019_2020__33[[#This Row],[Adj Close]]-DAX__2019_2020__33[[#This Row],[Adj Open]]</f>
        <v>-2.286438566574617</v>
      </c>
      <c r="K8902" s="50">
        <v>292290</v>
      </c>
    </row>
    <row r="8903" spans="1:11" x14ac:dyDescent="0.3">
      <c r="A8903" s="51" t="str">
        <f t="shared" si="144"/>
        <v>HNR1.DE</v>
      </c>
      <c r="B8903" s="52" t="s">
        <v>399</v>
      </c>
      <c r="C8903" s="50" t="s">
        <v>4442</v>
      </c>
      <c r="D8903" s="50">
        <f>DAX__2019_2020__33[[#This Row],[Open]]*(DAX__2019_2020__33[[#This Row],[Adj Close]]/DAX__2019_2020__33[[#This Row],[Close]])</f>
        <v>122.13386822888972</v>
      </c>
      <c r="E8903" s="50" t="s">
        <v>13369</v>
      </c>
      <c r="F8903" s="50" t="s">
        <v>12330</v>
      </c>
      <c r="G8903" s="50" t="s">
        <v>4439</v>
      </c>
      <c r="H8903" s="50" t="s">
        <v>21890</v>
      </c>
      <c r="I8903" s="50">
        <f>(DAX__2019_2020__33[[#This Row],[Adj Close]]-DAX__2019_2020__33[[#This Row],[Adj Open]])/DAX__2019_2020__33[[#This Row],[Adj Open]]</f>
        <v>-1.0140366851958679E-2</v>
      </c>
      <c r="J8903" s="50">
        <f>DAX__2019_2020__33[[#This Row],[Adj Close]]-DAX__2019_2020__33[[#This Row],[Adj Open]]</f>
        <v>-1.2384822288897226</v>
      </c>
      <c r="K8903" s="50">
        <v>187116</v>
      </c>
    </row>
    <row r="8904" spans="1:11" x14ac:dyDescent="0.3">
      <c r="A8904" s="51" t="str">
        <f t="shared" si="144"/>
        <v>HNR1.DE</v>
      </c>
      <c r="B8904" s="52" t="s">
        <v>400</v>
      </c>
      <c r="C8904" s="50" t="s">
        <v>12327</v>
      </c>
      <c r="D8904" s="50">
        <f>DAX__2019_2020__33[[#This Row],[Open]]*(DAX__2019_2020__33[[#This Row],[Adj Close]]/DAX__2019_2020__33[[#This Row],[Close]])</f>
        <v>118.99002251891044</v>
      </c>
      <c r="E8904" s="50" t="s">
        <v>13361</v>
      </c>
      <c r="F8904" s="50" t="s">
        <v>4338</v>
      </c>
      <c r="G8904" s="50" t="s">
        <v>12470</v>
      </c>
      <c r="H8904" s="50" t="s">
        <v>21891</v>
      </c>
      <c r="I8904" s="50">
        <f>(DAX__2019_2020__33[[#This Row],[Adj Close]]-DAX__2019_2020__33[[#This Row],[Adj Open]])/DAX__2019_2020__33[[#This Row],[Adj Open]]</f>
        <v>4.8038269847265154E-3</v>
      </c>
      <c r="J8904" s="50">
        <f>DAX__2019_2020__33[[#This Row],[Adj Close]]-DAX__2019_2020__33[[#This Row],[Adj Open]]</f>
        <v>0.57160748108955772</v>
      </c>
      <c r="K8904" s="50">
        <v>170624</v>
      </c>
    </row>
    <row r="8905" spans="1:11" x14ac:dyDescent="0.3">
      <c r="A8905" s="51" t="str">
        <f t="shared" si="144"/>
        <v>HNR1.DE</v>
      </c>
      <c r="B8905" s="52" t="s">
        <v>401</v>
      </c>
      <c r="C8905" s="50" t="s">
        <v>4398</v>
      </c>
      <c r="D8905" s="50">
        <f>DAX__2019_2020__33[[#This Row],[Open]]*(DAX__2019_2020__33[[#This Row],[Adj Close]]/DAX__2019_2020__33[[#This Row],[Close]])</f>
        <v>124.89666576400303</v>
      </c>
      <c r="E8905" s="50" t="s">
        <v>4881</v>
      </c>
      <c r="F8905" s="50" t="s">
        <v>12363</v>
      </c>
      <c r="G8905" s="50" t="s">
        <v>4744</v>
      </c>
      <c r="H8905" s="50" t="s">
        <v>21892</v>
      </c>
      <c r="I8905" s="50">
        <f>(DAX__2019_2020__33[[#This Row],[Adj Close]]-DAX__2019_2020__33[[#This Row],[Adj Open]])/DAX__2019_2020__33[[#This Row],[Adj Open]]</f>
        <v>3.0510601197073326E-3</v>
      </c>
      <c r="J8905" s="50">
        <f>DAX__2019_2020__33[[#This Row],[Adj Close]]-DAX__2019_2020__33[[#This Row],[Adj Open]]</f>
        <v>0.38106723599696579</v>
      </c>
      <c r="K8905" s="50">
        <v>198927</v>
      </c>
    </row>
    <row r="8906" spans="1:11" x14ac:dyDescent="0.3">
      <c r="A8906" s="51" t="str">
        <f t="shared" si="144"/>
        <v>HNR1.DE</v>
      </c>
      <c r="B8906" s="52" t="s">
        <v>402</v>
      </c>
      <c r="C8906" s="50" t="s">
        <v>4849</v>
      </c>
      <c r="D8906" s="50">
        <f>DAX__2019_2020__33[[#This Row],[Open]]*(DAX__2019_2020__33[[#This Row],[Adj Close]]/DAX__2019_2020__33[[#This Row],[Close]])</f>
        <v>129.94585277405693</v>
      </c>
      <c r="E8906" s="50" t="s">
        <v>12021</v>
      </c>
      <c r="F8906" s="50" t="s">
        <v>13682</v>
      </c>
      <c r="G8906" s="50" t="s">
        <v>4663</v>
      </c>
      <c r="H8906" s="50" t="s">
        <v>21893</v>
      </c>
      <c r="I8906" s="50">
        <f>(DAX__2019_2020__33[[#This Row],[Adj Close]]-DAX__2019_2020__33[[#This Row],[Adj Open]])/DAX__2019_2020__33[[#This Row],[Adj Open]]</f>
        <v>-4.3987611905613316E-3</v>
      </c>
      <c r="J8906" s="50">
        <f>DAX__2019_2020__33[[#This Row],[Adj Close]]-DAX__2019_2020__33[[#This Row],[Adj Open]]</f>
        <v>-0.57160077405691823</v>
      </c>
      <c r="K8906" s="50">
        <v>230550</v>
      </c>
    </row>
    <row r="8907" spans="1:11" x14ac:dyDescent="0.3">
      <c r="A8907" s="51" t="str">
        <f t="shared" ref="A8907:A8970" si="145">"HNR1.DE"</f>
        <v>HNR1.DE</v>
      </c>
      <c r="B8907" s="52" t="s">
        <v>403</v>
      </c>
      <c r="C8907" s="50" t="s">
        <v>4686</v>
      </c>
      <c r="D8907" s="50">
        <f>DAX__2019_2020__33[[#This Row],[Open]]*(DAX__2019_2020__33[[#This Row],[Adj Close]]/DAX__2019_2020__33[[#This Row],[Close]])</f>
        <v>128.89791579445941</v>
      </c>
      <c r="E8907" s="50" t="s">
        <v>4663</v>
      </c>
      <c r="F8907" s="50" t="s">
        <v>4713</v>
      </c>
      <c r="G8907" s="50" t="s">
        <v>4642</v>
      </c>
      <c r="H8907" s="50" t="s">
        <v>21894</v>
      </c>
      <c r="I8907" s="50">
        <f>(DAX__2019_2020__33[[#This Row],[Adj Close]]-DAX__2019_2020__33[[#This Row],[Adj Open]])/DAX__2019_2020__33[[#This Row],[Adj Open]]</f>
        <v>-2.2912091140160604E-2</v>
      </c>
      <c r="J8907" s="50">
        <f>DAX__2019_2020__33[[#This Row],[Adj Close]]-DAX__2019_2020__33[[#This Row],[Adj Open]]</f>
        <v>-2.9533207944594011</v>
      </c>
      <c r="K8907" s="50">
        <v>184666</v>
      </c>
    </row>
    <row r="8908" spans="1:11" x14ac:dyDescent="0.3">
      <c r="A8908" s="51" t="str">
        <f t="shared" si="145"/>
        <v>HNR1.DE</v>
      </c>
      <c r="B8908" s="52" t="s">
        <v>404</v>
      </c>
      <c r="C8908" s="50" t="s">
        <v>12240</v>
      </c>
      <c r="D8908" s="50">
        <f>DAX__2019_2020__33[[#This Row],[Open]]*(DAX__2019_2020__33[[#This Row],[Adj Close]]/DAX__2019_2020__33[[#This Row],[Close]])</f>
        <v>127.27835969386257</v>
      </c>
      <c r="E8908" s="50" t="s">
        <v>11978</v>
      </c>
      <c r="F8908" s="50" t="s">
        <v>11921</v>
      </c>
      <c r="G8908" s="50" t="s">
        <v>4811</v>
      </c>
      <c r="H8908" s="50" t="s">
        <v>21895</v>
      </c>
      <c r="I8908" s="50">
        <f>(DAX__2019_2020__33[[#This Row],[Adj Close]]-DAX__2019_2020__33[[#This Row],[Adj Open]])/DAX__2019_2020__33[[#This Row],[Adj Open]]</f>
        <v>3.3682633217845814E-2</v>
      </c>
      <c r="J8908" s="50">
        <f>DAX__2019_2020__33[[#This Row],[Adj Close]]-DAX__2019_2020__33[[#This Row],[Adj Open]]</f>
        <v>4.2870703061374229</v>
      </c>
      <c r="K8908" s="50">
        <v>164032</v>
      </c>
    </row>
    <row r="8909" spans="1:11" x14ac:dyDescent="0.3">
      <c r="A8909" s="51" t="str">
        <f t="shared" si="145"/>
        <v>HNR1.DE</v>
      </c>
      <c r="B8909" s="52" t="s">
        <v>405</v>
      </c>
      <c r="C8909" s="50" t="s">
        <v>12091</v>
      </c>
      <c r="D8909" s="50">
        <f>DAX__2019_2020__33[[#This Row],[Open]]*(DAX__2019_2020__33[[#This Row],[Adj Close]]/DAX__2019_2020__33[[#This Row],[Close]])</f>
        <v>134.13766600471348</v>
      </c>
      <c r="E8909" s="50" t="s">
        <v>11969</v>
      </c>
      <c r="F8909" s="50" t="s">
        <v>4771</v>
      </c>
      <c r="G8909" s="50" t="s">
        <v>4662</v>
      </c>
      <c r="H8909" s="50" t="s">
        <v>21886</v>
      </c>
      <c r="I8909" s="50">
        <f>(DAX__2019_2020__33[[#This Row],[Adj Close]]-DAX__2019_2020__33[[#This Row],[Adj Open]])/DAX__2019_2020__33[[#This Row],[Adj Open]]</f>
        <v>-4.1193202247303946E-2</v>
      </c>
      <c r="J8909" s="50">
        <f>DAX__2019_2020__33[[#This Row],[Adj Close]]-DAX__2019_2020__33[[#This Row],[Adj Open]]</f>
        <v>-5.5255600047134692</v>
      </c>
      <c r="K8909" s="50">
        <v>257643</v>
      </c>
    </row>
    <row r="8910" spans="1:11" x14ac:dyDescent="0.3">
      <c r="A8910" s="51" t="str">
        <f t="shared" si="145"/>
        <v>HNR1.DE</v>
      </c>
      <c r="B8910" s="52" t="s">
        <v>406</v>
      </c>
      <c r="C8910" s="50" t="s">
        <v>4662</v>
      </c>
      <c r="D8910" s="50">
        <f>DAX__2019_2020__33[[#This Row],[Open]]*(DAX__2019_2020__33[[#This Row],[Adj Close]]/DAX__2019_2020__33[[#This Row],[Close]])</f>
        <v>128.61211968903476</v>
      </c>
      <c r="E8910" s="50" t="s">
        <v>4849</v>
      </c>
      <c r="F8910" s="50" t="s">
        <v>4401</v>
      </c>
      <c r="G8910" s="50" t="s">
        <v>4645</v>
      </c>
      <c r="H8910" s="50" t="s">
        <v>21896</v>
      </c>
      <c r="I8910" s="50">
        <f>(DAX__2019_2020__33[[#This Row],[Adj Close]]-DAX__2019_2020__33[[#This Row],[Adj Open]])/DAX__2019_2020__33[[#This Row],[Adj Open]]</f>
        <v>-1.5555600000000074E-2</v>
      </c>
      <c r="J8910" s="50">
        <f>DAX__2019_2020__33[[#This Row],[Adj Close]]-DAX__2019_2020__33[[#This Row],[Adj Open]]</f>
        <v>-2.0006386890347585</v>
      </c>
      <c r="K8910" s="50">
        <v>244201</v>
      </c>
    </row>
    <row r="8911" spans="1:11" x14ac:dyDescent="0.3">
      <c r="A8911" s="51" t="str">
        <f t="shared" si="145"/>
        <v>HNR1.DE</v>
      </c>
      <c r="B8911" s="52" t="s">
        <v>407</v>
      </c>
      <c r="C8911" s="50" t="s">
        <v>4700</v>
      </c>
      <c r="D8911" s="50">
        <f>DAX__2019_2020__33[[#This Row],[Open]]*(DAX__2019_2020__33[[#This Row],[Adj Close]]/DAX__2019_2020__33[[#This Row],[Close]])</f>
        <v>127.75470490998705</v>
      </c>
      <c r="E8911" s="50" t="s">
        <v>13527</v>
      </c>
      <c r="F8911" s="50" t="s">
        <v>4880</v>
      </c>
      <c r="G8911" s="50" t="s">
        <v>4880</v>
      </c>
      <c r="H8911" s="50" t="s">
        <v>21888</v>
      </c>
      <c r="I8911" s="50">
        <f>(DAX__2019_2020__33[[#This Row],[Adj Close]]-DAX__2019_2020__33[[#This Row],[Adj Open]])/DAX__2019_2020__33[[#This Row],[Adj Open]]</f>
        <v>-2.3117120516758238E-2</v>
      </c>
      <c r="J8911" s="50">
        <f>DAX__2019_2020__33[[#This Row],[Adj Close]]-DAX__2019_2020__33[[#This Row],[Adj Open]]</f>
        <v>-2.9533209099870561</v>
      </c>
      <c r="K8911" s="50">
        <v>247028</v>
      </c>
    </row>
    <row r="8912" spans="1:11" x14ac:dyDescent="0.3">
      <c r="A8912" s="51" t="str">
        <f t="shared" si="145"/>
        <v>HNR1.DE</v>
      </c>
      <c r="B8912" s="52" t="s">
        <v>408</v>
      </c>
      <c r="C8912" s="50" t="s">
        <v>13527</v>
      </c>
      <c r="D8912" s="50">
        <f>DAX__2019_2020__33[[#This Row],[Open]]*(DAX__2019_2020__33[[#This Row],[Adj Close]]/DAX__2019_2020__33[[#This Row],[Close]])</f>
        <v>129.85059851789623</v>
      </c>
      <c r="E8912" s="50" t="s">
        <v>13444</v>
      </c>
      <c r="F8912" s="50" t="s">
        <v>4401</v>
      </c>
      <c r="G8912" s="50" t="s">
        <v>4688</v>
      </c>
      <c r="H8912" s="50" t="s">
        <v>21613</v>
      </c>
      <c r="I8912" s="50">
        <f>(DAX__2019_2020__33[[#This Row],[Adj Close]]-DAX__2019_2020__33[[#This Row],[Adj Open]])/DAX__2019_2020__33[[#This Row],[Adj Open]]</f>
        <v>-1.5407233703435746E-2</v>
      </c>
      <c r="J8912" s="50">
        <f>DAX__2019_2020__33[[#This Row],[Adj Close]]-DAX__2019_2020__33[[#This Row],[Adj Open]]</f>
        <v>-2.0006385178962347</v>
      </c>
      <c r="K8912" s="50">
        <v>222442</v>
      </c>
    </row>
    <row r="8913" spans="1:11" x14ac:dyDescent="0.3">
      <c r="A8913" s="51" t="str">
        <f t="shared" si="145"/>
        <v>HNR1.DE</v>
      </c>
      <c r="B8913" s="52" t="s">
        <v>409</v>
      </c>
      <c r="C8913" s="50" t="s">
        <v>4776</v>
      </c>
      <c r="D8913" s="50">
        <f>DAX__2019_2020__33[[#This Row],[Open]]*(DAX__2019_2020__33[[#This Row],[Adj Close]]/DAX__2019_2020__33[[#This Row],[Close]])</f>
        <v>128.70738067124068</v>
      </c>
      <c r="E8913" s="50" t="s">
        <v>12119</v>
      </c>
      <c r="F8913" s="50" t="s">
        <v>13515</v>
      </c>
      <c r="G8913" s="50" t="s">
        <v>4787</v>
      </c>
      <c r="H8913" s="50" t="s">
        <v>21897</v>
      </c>
      <c r="I8913" s="50">
        <f>(DAX__2019_2020__33[[#This Row],[Adj Close]]-DAX__2019_2020__33[[#This Row],[Adj Open]])/DAX__2019_2020__33[[#This Row],[Adj Open]]</f>
        <v>6.6616873429302184E-3</v>
      </c>
      <c r="J8913" s="50">
        <f>DAX__2019_2020__33[[#This Row],[Adj Close]]-DAX__2019_2020__33[[#This Row],[Adj Open]]</f>
        <v>0.8574083287593055</v>
      </c>
      <c r="K8913" s="50">
        <v>119502</v>
      </c>
    </row>
    <row r="8914" spans="1:11" x14ac:dyDescent="0.3">
      <c r="A8914" s="51" t="str">
        <f t="shared" si="145"/>
        <v>HNR1.DE</v>
      </c>
      <c r="B8914" s="52" t="s">
        <v>410</v>
      </c>
      <c r="C8914" s="50" t="s">
        <v>11955</v>
      </c>
      <c r="D8914" s="50">
        <f>DAX__2019_2020__33[[#This Row],[Open]]*(DAX__2019_2020__33[[#This Row],[Adj Close]]/DAX__2019_2020__33[[#This Row],[Close]])</f>
        <v>127.65943456229098</v>
      </c>
      <c r="E8914" s="50" t="s">
        <v>4667</v>
      </c>
      <c r="F8914" s="50" t="s">
        <v>4705</v>
      </c>
      <c r="G8914" s="50" t="s">
        <v>4687</v>
      </c>
      <c r="H8914" s="50" t="s">
        <v>21898</v>
      </c>
      <c r="I8914" s="50">
        <f>(DAX__2019_2020__33[[#This Row],[Adj Close]]-DAX__2019_2020__33[[#This Row],[Adj Open]])/DAX__2019_2020__33[[#This Row],[Adj Open]]</f>
        <v>-2.2388283582090041E-3</v>
      </c>
      <c r="J8914" s="50">
        <f>DAX__2019_2020__33[[#This Row],[Adj Close]]-DAX__2019_2020__33[[#This Row],[Adj Open]]</f>
        <v>-0.2858075622909837</v>
      </c>
      <c r="K8914" s="50">
        <v>184366</v>
      </c>
    </row>
    <row r="8915" spans="1:11" x14ac:dyDescent="0.3">
      <c r="A8915" s="51" t="str">
        <f t="shared" si="145"/>
        <v>HNR1.DE</v>
      </c>
      <c r="B8915" s="52" t="s">
        <v>411</v>
      </c>
      <c r="C8915" s="50" t="s">
        <v>4791</v>
      </c>
      <c r="D8915" s="50">
        <f>DAX__2019_2020__33[[#This Row],[Open]]*(DAX__2019_2020__33[[#This Row],[Adj Close]]/DAX__2019_2020__33[[#This Row],[Close]])</f>
        <v>129.46951609071527</v>
      </c>
      <c r="E8915" s="50" t="s">
        <v>13444</v>
      </c>
      <c r="F8915" s="50" t="s">
        <v>4641</v>
      </c>
      <c r="G8915" s="50" t="s">
        <v>4641</v>
      </c>
      <c r="H8915" s="50" t="s">
        <v>21899</v>
      </c>
      <c r="I8915" s="50">
        <f>(DAX__2019_2020__33[[#This Row],[Adj Close]]-DAX__2019_2020__33[[#This Row],[Adj Open]])/DAX__2019_2020__33[[#This Row],[Adj Open]]</f>
        <v>-2.4282473478254768E-2</v>
      </c>
      <c r="J8915" s="50">
        <f>DAX__2019_2020__33[[#This Row],[Adj Close]]-DAX__2019_2020__33[[#This Row],[Adj Open]]</f>
        <v>-3.1438400907152726</v>
      </c>
      <c r="K8915" s="50">
        <v>223561</v>
      </c>
    </row>
    <row r="8916" spans="1:11" x14ac:dyDescent="0.3">
      <c r="A8916" s="51" t="str">
        <f t="shared" si="145"/>
        <v>HNR1.DE</v>
      </c>
      <c r="B8916" s="52" t="s">
        <v>412</v>
      </c>
      <c r="C8916" s="50" t="s">
        <v>4687</v>
      </c>
      <c r="D8916" s="50">
        <f>DAX__2019_2020__33[[#This Row],[Open]]*(DAX__2019_2020__33[[#This Row],[Adj Close]]/DAX__2019_2020__33[[#This Row],[Close]])</f>
        <v>127.37362665509988</v>
      </c>
      <c r="E8916" s="50" t="s">
        <v>4675</v>
      </c>
      <c r="F8916" s="50" t="s">
        <v>4880</v>
      </c>
      <c r="G8916" s="50" t="s">
        <v>13525</v>
      </c>
      <c r="H8916" s="50" t="s">
        <v>21610</v>
      </c>
      <c r="I8916" s="50">
        <f>(DAX__2019_2020__33[[#This Row],[Adj Close]]-DAX__2019_2020__33[[#This Row],[Adj Open]])/DAX__2019_2020__33[[#This Row],[Adj Open]]</f>
        <v>7.4794317310268831E-3</v>
      </c>
      <c r="J8916" s="50">
        <f>DAX__2019_2020__33[[#This Row],[Adj Close]]-DAX__2019_2020__33[[#This Row],[Adj Open]]</f>
        <v>0.9526823449001256</v>
      </c>
      <c r="K8916" s="50">
        <v>173978</v>
      </c>
    </row>
    <row r="8917" spans="1:11" x14ac:dyDescent="0.3">
      <c r="A8917" s="51" t="str">
        <f t="shared" si="145"/>
        <v>HNR1.DE</v>
      </c>
      <c r="B8917" s="52" t="s">
        <v>413</v>
      </c>
      <c r="C8917" s="50" t="s">
        <v>4401</v>
      </c>
      <c r="D8917" s="50">
        <f>DAX__2019_2020__33[[#This Row],[Open]]*(DAX__2019_2020__33[[#This Row],[Adj Close]]/DAX__2019_2020__33[[#This Row],[Close]])</f>
        <v>125.75406635820896</v>
      </c>
      <c r="E8917" s="50" t="s">
        <v>4830</v>
      </c>
      <c r="F8917" s="50" t="s">
        <v>4885</v>
      </c>
      <c r="G8917" s="50" t="s">
        <v>11955</v>
      </c>
      <c r="H8917" s="50" t="s">
        <v>21604</v>
      </c>
      <c r="I8917" s="50">
        <f>(DAX__2019_2020__33[[#This Row],[Adj Close]]-DAX__2019_2020__33[[#This Row],[Adj Open]])/DAX__2019_2020__33[[#This Row],[Adj Open]]</f>
        <v>1.5151515151515102E-2</v>
      </c>
      <c r="J8917" s="50">
        <f>DAX__2019_2020__33[[#This Row],[Adj Close]]-DAX__2019_2020__33[[#This Row],[Adj Open]]</f>
        <v>1.9053646417910386</v>
      </c>
      <c r="K8917" s="50">
        <v>187369</v>
      </c>
    </row>
    <row r="8918" spans="1:11" x14ac:dyDescent="0.3">
      <c r="A8918" s="51" t="str">
        <f t="shared" si="145"/>
        <v>HNR1.DE</v>
      </c>
      <c r="B8918" s="52" t="s">
        <v>414</v>
      </c>
      <c r="C8918" s="50" t="s">
        <v>4800</v>
      </c>
      <c r="D8918" s="50">
        <f>DAX__2019_2020__33[[#This Row],[Open]]*(DAX__2019_2020__33[[#This Row],[Adj Close]]/DAX__2019_2020__33[[#This Row],[Close]])</f>
        <v>129.75533608499816</v>
      </c>
      <c r="E8918" s="50" t="s">
        <v>12072</v>
      </c>
      <c r="F8918" s="50" t="s">
        <v>13521</v>
      </c>
      <c r="G8918" s="50" t="s">
        <v>11973</v>
      </c>
      <c r="H8918" s="50" t="s">
        <v>21618</v>
      </c>
      <c r="I8918" s="50">
        <f>(DAX__2019_2020__33[[#This Row],[Adj Close]]-DAX__2019_2020__33[[#This Row],[Adj Open]])/DAX__2019_2020__33[[#This Row],[Adj Open]]</f>
        <v>2.7165911024212428E-2</v>
      </c>
      <c r="J8918" s="50">
        <f>DAX__2019_2020__33[[#This Row],[Adj Close]]-DAX__2019_2020__33[[#This Row],[Adj Open]]</f>
        <v>3.5249219150018405</v>
      </c>
      <c r="K8918" s="50">
        <v>195307</v>
      </c>
    </row>
    <row r="8919" spans="1:11" x14ac:dyDescent="0.3">
      <c r="A8919" s="51" t="str">
        <f t="shared" si="145"/>
        <v>HNR1.DE</v>
      </c>
      <c r="B8919" s="52" t="s">
        <v>415</v>
      </c>
      <c r="C8919" s="50" t="s">
        <v>6555</v>
      </c>
      <c r="D8919" s="50">
        <f>DAX__2019_2020__33[[#This Row],[Open]]*(DAX__2019_2020__33[[#This Row],[Adj Close]]/DAX__2019_2020__33[[#This Row],[Close]])</f>
        <v>133.3755172643194</v>
      </c>
      <c r="E8919" s="50" t="s">
        <v>12030</v>
      </c>
      <c r="F8919" s="50" t="s">
        <v>6559</v>
      </c>
      <c r="G8919" s="50" t="s">
        <v>12028</v>
      </c>
      <c r="H8919" s="50" t="s">
        <v>21670</v>
      </c>
      <c r="I8919" s="50">
        <f>(DAX__2019_2020__33[[#This Row],[Adj Close]]-DAX__2019_2020__33[[#This Row],[Adj Open]])/DAX__2019_2020__33[[#This Row],[Adj Open]]</f>
        <v>3.4285735714285712E-2</v>
      </c>
      <c r="J8919" s="50">
        <f>DAX__2019_2020__33[[#This Row],[Adj Close]]-DAX__2019_2020__33[[#This Row],[Adj Open]]</f>
        <v>4.5728777356806063</v>
      </c>
      <c r="K8919" s="50">
        <v>323634</v>
      </c>
    </row>
    <row r="8920" spans="1:11" x14ac:dyDescent="0.3">
      <c r="A8920" s="51" t="str">
        <f t="shared" si="145"/>
        <v>HNR1.DE</v>
      </c>
      <c r="B8920" s="52" t="s">
        <v>416</v>
      </c>
      <c r="C8920" s="50" t="s">
        <v>21659</v>
      </c>
      <c r="D8920" s="50">
        <f>DAX__2019_2020__33[[#This Row],[Open]]*(DAX__2019_2020__33[[#This Row],[Adj Close]]/DAX__2019_2020__33[[#This Row],[Close]])</f>
        <v>137.85312927529037</v>
      </c>
      <c r="E8920" s="50" t="s">
        <v>21680</v>
      </c>
      <c r="F8920" s="50" t="s">
        <v>12045</v>
      </c>
      <c r="G8920" s="50" t="s">
        <v>21680</v>
      </c>
      <c r="H8920" s="50" t="s">
        <v>21900</v>
      </c>
      <c r="I8920" s="50">
        <f>(DAX__2019_2020__33[[#This Row],[Adj Close]]-DAX__2019_2020__33[[#This Row],[Adj Open]])/DAX__2019_2020__33[[#This Row],[Adj Open]]</f>
        <v>3.8700802460970352E-2</v>
      </c>
      <c r="J8920" s="50">
        <f>DAX__2019_2020__33[[#This Row],[Adj Close]]-DAX__2019_2020__33[[#This Row],[Adj Open]]</f>
        <v>5.3350267247096212</v>
      </c>
      <c r="K8920" s="50">
        <v>234143</v>
      </c>
    </row>
    <row r="8921" spans="1:11" x14ac:dyDescent="0.3">
      <c r="A8921" s="51" t="str">
        <f t="shared" si="145"/>
        <v>HNR1.DE</v>
      </c>
      <c r="B8921" s="52" t="s">
        <v>417</v>
      </c>
      <c r="C8921" s="50" t="s">
        <v>13780</v>
      </c>
      <c r="D8921" s="50">
        <f>DAX__2019_2020__33[[#This Row],[Open]]*(DAX__2019_2020__33[[#This Row],[Adj Close]]/DAX__2019_2020__33[[#This Row],[Close]])</f>
        <v>145.28405635738832</v>
      </c>
      <c r="E8921" s="50" t="s">
        <v>6589</v>
      </c>
      <c r="F8921" s="50" t="s">
        <v>12054</v>
      </c>
      <c r="G8921" s="50" t="s">
        <v>12049</v>
      </c>
      <c r="H8921" s="50" t="s">
        <v>21901</v>
      </c>
      <c r="I8921" s="50">
        <f>(DAX__2019_2020__33[[#This Row],[Adj Close]]-DAX__2019_2020__33[[#This Row],[Adj Open]])/DAX__2019_2020__33[[#This Row],[Adj Open]]</f>
        <v>-4.5901639344262252E-2</v>
      </c>
      <c r="J8921" s="50">
        <f>DAX__2019_2020__33[[#This Row],[Adj Close]]-DAX__2019_2020__33[[#This Row],[Adj Open]]</f>
        <v>-6.6687763573883103</v>
      </c>
      <c r="K8921" s="50">
        <v>340883</v>
      </c>
    </row>
    <row r="8922" spans="1:11" x14ac:dyDescent="0.3">
      <c r="A8922" s="51" t="str">
        <f t="shared" si="145"/>
        <v>HNR1.DE</v>
      </c>
      <c r="B8922" s="52" t="s">
        <v>418</v>
      </c>
      <c r="C8922" s="50" t="s">
        <v>13552</v>
      </c>
      <c r="D8922" s="50">
        <f>DAX__2019_2020__33[[#This Row],[Open]]*(DAX__2019_2020__33[[#This Row],[Adj Close]]/DAX__2019_2020__33[[#This Row],[Close]])</f>
        <v>134.80454196376812</v>
      </c>
      <c r="E8922" s="50" t="s">
        <v>12232</v>
      </c>
      <c r="F8922" s="50" t="s">
        <v>13534</v>
      </c>
      <c r="G8922" s="50" t="s">
        <v>4809</v>
      </c>
      <c r="H8922" s="50" t="s">
        <v>21902</v>
      </c>
      <c r="I8922" s="50">
        <f>(DAX__2019_2020__33[[#This Row],[Adj Close]]-DAX__2019_2020__33[[#This Row],[Adj Open]])/DAX__2019_2020__33[[#This Row],[Adj Open]]</f>
        <v>-2.473498233215542E-2</v>
      </c>
      <c r="J8922" s="50">
        <f>DAX__2019_2020__33[[#This Row],[Adj Close]]-DAX__2019_2020__33[[#This Row],[Adj Open]]</f>
        <v>-3.3343879637681084</v>
      </c>
      <c r="K8922" s="50">
        <v>249485</v>
      </c>
    </row>
    <row r="8923" spans="1:11" x14ac:dyDescent="0.3">
      <c r="A8923" s="51" t="str">
        <f t="shared" si="145"/>
        <v>HNR1.DE</v>
      </c>
      <c r="B8923" s="52" t="s">
        <v>419</v>
      </c>
      <c r="C8923" s="50" t="s">
        <v>13430</v>
      </c>
      <c r="D8923" s="50">
        <f>DAX__2019_2020__33[[#This Row],[Open]]*(DAX__2019_2020__33[[#This Row],[Adj Close]]/DAX__2019_2020__33[[#This Row],[Close]])</f>
        <v>132.04178234976587</v>
      </c>
      <c r="E8923" s="50" t="s">
        <v>13473</v>
      </c>
      <c r="F8923" s="50" t="s">
        <v>4811</v>
      </c>
      <c r="G8923" s="50" t="s">
        <v>11973</v>
      </c>
      <c r="H8923" s="50" t="s">
        <v>21618</v>
      </c>
      <c r="I8923" s="50">
        <f>(DAX__2019_2020__33[[#This Row],[Adj Close]]-DAX__2019_2020__33[[#This Row],[Adj Open]])/DAX__2019_2020__33[[#This Row],[Adj Open]]</f>
        <v>9.3794223933870748E-3</v>
      </c>
      <c r="J8923" s="50">
        <f>DAX__2019_2020__33[[#This Row],[Adj Close]]-DAX__2019_2020__33[[#This Row],[Adj Open]]</f>
        <v>1.2384756502341361</v>
      </c>
      <c r="K8923" s="50">
        <v>178111</v>
      </c>
    </row>
    <row r="8924" spans="1:11" x14ac:dyDescent="0.3">
      <c r="A8924" s="51" t="str">
        <f t="shared" si="145"/>
        <v>HNR1.DE</v>
      </c>
      <c r="B8924" s="52" t="s">
        <v>420</v>
      </c>
      <c r="C8924" s="50" t="s">
        <v>12036</v>
      </c>
      <c r="D8924" s="50">
        <f>DAX__2019_2020__33[[#This Row],[Open]]*(DAX__2019_2020__33[[#This Row],[Adj Close]]/DAX__2019_2020__33[[#This Row],[Close]])</f>
        <v>136.04303353749893</v>
      </c>
      <c r="E8924" s="50" t="s">
        <v>14002</v>
      </c>
      <c r="F8924" s="50" t="s">
        <v>11982</v>
      </c>
      <c r="G8924" s="50" t="s">
        <v>12030</v>
      </c>
      <c r="H8924" s="50" t="s">
        <v>21903</v>
      </c>
      <c r="I8924" s="50">
        <f>(DAX__2019_2020__33[[#This Row],[Adj Close]]-DAX__2019_2020__33[[#This Row],[Adj Open]])/DAX__2019_2020__33[[#This Row],[Adj Open]]</f>
        <v>2.2408942106254586E-2</v>
      </c>
      <c r="J8924" s="50">
        <f>DAX__2019_2020__33[[#This Row],[Adj Close]]-DAX__2019_2020__33[[#This Row],[Adj Open]]</f>
        <v>3.0485804625010644</v>
      </c>
      <c r="K8924" s="50">
        <v>301509</v>
      </c>
    </row>
    <row r="8925" spans="1:11" x14ac:dyDescent="0.3">
      <c r="A8925" s="51" t="str">
        <f t="shared" si="145"/>
        <v>HNR1.DE</v>
      </c>
      <c r="B8925" s="52" t="s">
        <v>421</v>
      </c>
      <c r="C8925" s="50" t="s">
        <v>12089</v>
      </c>
      <c r="D8925" s="50">
        <f>DAX__2019_2020__33[[#This Row],[Open]]*(DAX__2019_2020__33[[#This Row],[Adj Close]]/DAX__2019_2020__33[[#This Row],[Close]])</f>
        <v>137.16648780652781</v>
      </c>
      <c r="E8925" s="50" t="s">
        <v>13468</v>
      </c>
      <c r="F8925" s="50" t="s">
        <v>12226</v>
      </c>
      <c r="G8925" s="50" t="s">
        <v>21624</v>
      </c>
      <c r="H8925" s="50" t="s">
        <v>21904</v>
      </c>
      <c r="I8925" s="50">
        <f>(DAX__2019_2020__33[[#This Row],[Adj Close]]-DAX__2019_2020__33[[#This Row],[Adj Open]])/DAX__2019_2020__33[[#This Row],[Adj Open]]</f>
        <v>-9.824519298245649E-3</v>
      </c>
      <c r="J8925" s="50">
        <f>DAX__2019_2020__33[[#This Row],[Adj Close]]-DAX__2019_2020__33[[#This Row],[Adj Open]]</f>
        <v>-1.3475948065278089</v>
      </c>
      <c r="K8925" s="50">
        <v>281878</v>
      </c>
    </row>
    <row r="8926" spans="1:11" x14ac:dyDescent="0.3">
      <c r="A8926" s="51" t="str">
        <f t="shared" si="145"/>
        <v>HNR1.DE</v>
      </c>
      <c r="B8926" s="52" t="s">
        <v>422</v>
      </c>
      <c r="C8926" s="50" t="s">
        <v>12070</v>
      </c>
      <c r="D8926" s="50">
        <f>DAX__2019_2020__33[[#This Row],[Open]]*(DAX__2019_2020__33[[#This Row],[Adj Close]]/DAX__2019_2020__33[[#This Row],[Close]])</f>
        <v>137.64775690647483</v>
      </c>
      <c r="E8926" s="50" t="s">
        <v>12070</v>
      </c>
      <c r="F8926" s="50" t="s">
        <v>12075</v>
      </c>
      <c r="G8926" s="50" t="s">
        <v>6559</v>
      </c>
      <c r="H8926" s="50" t="s">
        <v>21905</v>
      </c>
      <c r="I8926" s="50">
        <f>(DAX__2019_2020__33[[#This Row],[Adj Close]]-DAX__2019_2020__33[[#This Row],[Adj Open]])/DAX__2019_2020__33[[#This Row],[Adj Open]]</f>
        <v>-2.7972027972027979E-2</v>
      </c>
      <c r="J8926" s="50">
        <f>DAX__2019_2020__33[[#This Row],[Adj Close]]-DAX__2019_2020__33[[#This Row],[Adj Open]]</f>
        <v>-3.8502869064748211</v>
      </c>
      <c r="K8926" s="50">
        <v>217903</v>
      </c>
    </row>
    <row r="8927" spans="1:11" x14ac:dyDescent="0.3">
      <c r="A8927" s="51" t="str">
        <f t="shared" si="145"/>
        <v>HNR1.DE</v>
      </c>
      <c r="B8927" s="52" t="s">
        <v>423</v>
      </c>
      <c r="C8927" s="50" t="s">
        <v>12072</v>
      </c>
      <c r="D8927" s="50">
        <f>DAX__2019_2020__33[[#This Row],[Open]]*(DAX__2019_2020__33[[#This Row],[Adj Close]]/DAX__2019_2020__33[[#This Row],[Close]])</f>
        <v>134.85631234408245</v>
      </c>
      <c r="E8927" s="50" t="s">
        <v>13459</v>
      </c>
      <c r="F8927" s="50" t="s">
        <v>4663</v>
      </c>
      <c r="G8927" s="50" t="s">
        <v>12117</v>
      </c>
      <c r="H8927" s="50" t="s">
        <v>21906</v>
      </c>
      <c r="I8927" s="50">
        <f>(DAX__2019_2020__33[[#This Row],[Adj Close]]-DAX__2019_2020__33[[#This Row],[Adj Open]])/DAX__2019_2020__33[[#This Row],[Adj Open]]</f>
        <v>-2.1413275314206528E-2</v>
      </c>
      <c r="J8927" s="50">
        <f>DAX__2019_2020__33[[#This Row],[Adj Close]]-DAX__2019_2020__33[[#This Row],[Adj Open]]</f>
        <v>-2.8877153440824657</v>
      </c>
      <c r="K8927" s="50">
        <v>200475</v>
      </c>
    </row>
    <row r="8928" spans="1:11" x14ac:dyDescent="0.3">
      <c r="A8928" s="51" t="str">
        <f t="shared" si="145"/>
        <v>HNR1.DE</v>
      </c>
      <c r="B8928" s="52" t="s">
        <v>424</v>
      </c>
      <c r="C8928" s="50" t="s">
        <v>12025</v>
      </c>
      <c r="D8928" s="50">
        <f>DAX__2019_2020__33[[#This Row],[Open]]*(DAX__2019_2020__33[[#This Row],[Adj Close]]/DAX__2019_2020__33[[#This Row],[Close]])</f>
        <v>131.58356929577914</v>
      </c>
      <c r="E8928" s="50" t="s">
        <v>13459</v>
      </c>
      <c r="F8928" s="50" t="s">
        <v>4849</v>
      </c>
      <c r="G8928" s="50" t="s">
        <v>11986</v>
      </c>
      <c r="H8928" s="50" t="s">
        <v>21907</v>
      </c>
      <c r="I8928" s="50">
        <f>(DAX__2019_2020__33[[#This Row],[Adj Close]]-DAX__2019_2020__33[[#This Row],[Adj Open]])/DAX__2019_2020__33[[#This Row],[Adj Open]]</f>
        <v>1.4630578228908186E-2</v>
      </c>
      <c r="J8928" s="50">
        <f>DAX__2019_2020__33[[#This Row],[Adj Close]]-DAX__2019_2020__33[[#This Row],[Adj Open]]</f>
        <v>1.9251437042208579</v>
      </c>
      <c r="K8928" s="50">
        <v>197770</v>
      </c>
    </row>
    <row r="8929" spans="1:11" x14ac:dyDescent="0.3">
      <c r="A8929" s="51" t="str">
        <f t="shared" si="145"/>
        <v>HNR1.DE</v>
      </c>
      <c r="B8929" s="52" t="s">
        <v>425</v>
      </c>
      <c r="C8929" s="50" t="s">
        <v>4800</v>
      </c>
      <c r="D8929" s="50">
        <f>DAX__2019_2020__33[[#This Row],[Open]]*(DAX__2019_2020__33[[#This Row],[Adj Close]]/DAX__2019_2020__33[[#This Row],[Close]])</f>
        <v>131.10226399999999</v>
      </c>
      <c r="E8929" s="50" t="s">
        <v>13561</v>
      </c>
      <c r="F8929" s="50" t="s">
        <v>4686</v>
      </c>
      <c r="G8929" s="50" t="s">
        <v>4800</v>
      </c>
      <c r="H8929" s="50" t="s">
        <v>21908</v>
      </c>
      <c r="I8929" s="50">
        <f>(DAX__2019_2020__33[[#This Row],[Adj Close]]-DAX__2019_2020__33[[#This Row],[Adj Open]])/DAX__2019_2020__33[[#This Row],[Adj Open]]</f>
        <v>0</v>
      </c>
      <c r="J8929" s="50">
        <f>DAX__2019_2020__33[[#This Row],[Adj Close]]-DAX__2019_2020__33[[#This Row],[Adj Open]]</f>
        <v>0</v>
      </c>
      <c r="K8929" s="50">
        <v>188747</v>
      </c>
    </row>
    <row r="8930" spans="1:11" x14ac:dyDescent="0.3">
      <c r="A8930" s="51" t="str">
        <f t="shared" si="145"/>
        <v>HNR1.DE</v>
      </c>
      <c r="B8930" s="52" t="s">
        <v>426</v>
      </c>
      <c r="C8930" s="50" t="s">
        <v>4662</v>
      </c>
      <c r="D8930" s="50">
        <f>DAX__2019_2020__33[[#This Row],[Open]]*(DAX__2019_2020__33[[#This Row],[Adj Close]]/DAX__2019_2020__33[[#This Row],[Close]])</f>
        <v>129.94719018023702</v>
      </c>
      <c r="E8930" s="50" t="s">
        <v>4675</v>
      </c>
      <c r="F8930" s="50" t="s">
        <v>11918</v>
      </c>
      <c r="G8930" s="50" t="s">
        <v>4885</v>
      </c>
      <c r="H8930" s="50" t="s">
        <v>21909</v>
      </c>
      <c r="I8930" s="50">
        <f>(DAX__2019_2020__33[[#This Row],[Adj Close]]-DAX__2019_2020__33[[#This Row],[Adj Open]])/DAX__2019_2020__33[[#This Row],[Adj Open]]</f>
        <v>-2.6666711111111258E-2</v>
      </c>
      <c r="J8930" s="50">
        <f>DAX__2019_2020__33[[#This Row],[Adj Close]]-DAX__2019_2020__33[[#This Row],[Adj Open]]</f>
        <v>-3.4652641802370141</v>
      </c>
      <c r="K8930" s="50">
        <v>277071</v>
      </c>
    </row>
    <row r="8931" spans="1:11" x14ac:dyDescent="0.3">
      <c r="A8931" s="51" t="str">
        <f t="shared" si="145"/>
        <v>HNR1.DE</v>
      </c>
      <c r="B8931" s="52" t="s">
        <v>427</v>
      </c>
      <c r="C8931" s="50" t="s">
        <v>12009</v>
      </c>
      <c r="D8931" s="50">
        <f>DAX__2019_2020__33[[#This Row],[Open]]*(DAX__2019_2020__33[[#This Row],[Adj Close]]/DAX__2019_2020__33[[#This Row],[Close]])</f>
        <v>127.4444916437451</v>
      </c>
      <c r="E8931" s="50" t="s">
        <v>4788</v>
      </c>
      <c r="F8931" s="50" t="s">
        <v>12309</v>
      </c>
      <c r="G8931" s="50" t="s">
        <v>4869</v>
      </c>
      <c r="H8931" s="50" t="s">
        <v>21910</v>
      </c>
      <c r="I8931" s="50">
        <f>(DAX__2019_2020__33[[#This Row],[Adj Close]]-DAX__2019_2020__33[[#This Row],[Adj Open]])/DAX__2019_2020__33[[#This Row],[Adj Open]]</f>
        <v>3.0212161489978017E-3</v>
      </c>
      <c r="J8931" s="50">
        <f>DAX__2019_2020__33[[#This Row],[Adj Close]]-DAX__2019_2020__33[[#This Row],[Adj Open]]</f>
        <v>0.3850373562548981</v>
      </c>
      <c r="K8931" s="50">
        <v>177859</v>
      </c>
    </row>
    <row r="8932" spans="1:11" x14ac:dyDescent="0.3">
      <c r="A8932" s="51" t="str">
        <f t="shared" si="145"/>
        <v>HNR1.DE</v>
      </c>
      <c r="B8932" s="52" t="s">
        <v>428</v>
      </c>
      <c r="C8932" s="50" t="s">
        <v>13515</v>
      </c>
      <c r="D8932" s="50">
        <f>DAX__2019_2020__33[[#This Row],[Open]]*(DAX__2019_2020__33[[#This Row],[Adj Close]]/DAX__2019_2020__33[[#This Row],[Close]])</f>
        <v>129.27339118567986</v>
      </c>
      <c r="E8932" s="50" t="s">
        <v>4844</v>
      </c>
      <c r="F8932" s="50" t="s">
        <v>4687</v>
      </c>
      <c r="G8932" s="50" t="s">
        <v>4816</v>
      </c>
      <c r="H8932" s="50" t="s">
        <v>21911</v>
      </c>
      <c r="I8932" s="50">
        <f>(DAX__2019_2020__33[[#This Row],[Adj Close]]-DAX__2019_2020__33[[#This Row],[Adj Open]])/DAX__2019_2020__33[[#This Row],[Adj Open]]</f>
        <v>2.3082583252064328E-2</v>
      </c>
      <c r="J8932" s="50">
        <f>DAX__2019_2020__33[[#This Row],[Adj Close]]-DAX__2019_2020__33[[#This Row],[Adj Open]]</f>
        <v>2.9839638143201341</v>
      </c>
      <c r="K8932" s="50">
        <v>114161</v>
      </c>
    </row>
    <row r="8933" spans="1:11" x14ac:dyDescent="0.3">
      <c r="A8933" s="51" t="str">
        <f t="shared" si="145"/>
        <v>HNR1.DE</v>
      </c>
      <c r="B8933" s="52" t="s">
        <v>429</v>
      </c>
      <c r="C8933" s="50" t="s">
        <v>11973</v>
      </c>
      <c r="D8933" s="50">
        <f>DAX__2019_2020__33[[#This Row],[Open]]*(DAX__2019_2020__33[[#This Row],[Adj Close]]/DAX__2019_2020__33[[#This Row],[Close]])</f>
        <v>134.66379427669187</v>
      </c>
      <c r="E8933" s="50" t="s">
        <v>13473</v>
      </c>
      <c r="F8933" s="50" t="s">
        <v>11999</v>
      </c>
      <c r="G8933" s="50" t="s">
        <v>11978</v>
      </c>
      <c r="H8933" s="50" t="s">
        <v>21912</v>
      </c>
      <c r="I8933" s="50">
        <f>(DAX__2019_2020__33[[#This Row],[Adj Close]]-DAX__2019_2020__33[[#This Row],[Adj Open]])/DAX__2019_2020__33[[#This Row],[Adj Open]]</f>
        <v>-1.143667668777735E-2</v>
      </c>
      <c r="J8933" s="50">
        <f>DAX__2019_2020__33[[#This Row],[Adj Close]]-DAX__2019_2020__33[[#This Row],[Adj Open]]</f>
        <v>-1.5401062766918869</v>
      </c>
      <c r="K8933" s="50">
        <v>105665</v>
      </c>
    </row>
    <row r="8934" spans="1:11" x14ac:dyDescent="0.3">
      <c r="A8934" s="51" t="str">
        <f t="shared" si="145"/>
        <v>HNR1.DE</v>
      </c>
      <c r="B8934" s="52" t="s">
        <v>430</v>
      </c>
      <c r="C8934" s="50" t="s">
        <v>4811</v>
      </c>
      <c r="D8934" s="50">
        <f>DAX__2019_2020__33[[#This Row],[Open]]*(DAX__2019_2020__33[[#This Row],[Adj Close]]/DAX__2019_2020__33[[#This Row],[Close]])</f>
        <v>132.931169696361</v>
      </c>
      <c r="E8934" s="50" t="s">
        <v>12022</v>
      </c>
      <c r="F8934" s="50" t="s">
        <v>4686</v>
      </c>
      <c r="G8934" s="50" t="s">
        <v>12022</v>
      </c>
      <c r="H8934" s="50" t="s">
        <v>21913</v>
      </c>
      <c r="I8934" s="50">
        <f>(DAX__2019_2020__33[[#This Row],[Adj Close]]-DAX__2019_2020__33[[#This Row],[Adj Open]])/DAX__2019_2020__33[[#This Row],[Adj Open]]</f>
        <v>7.96517706161428E-3</v>
      </c>
      <c r="J8934" s="50">
        <f>DAX__2019_2020__33[[#This Row],[Adj Close]]-DAX__2019_2020__33[[#This Row],[Adj Open]]</f>
        <v>1.0588203036390098</v>
      </c>
      <c r="K8934" s="50">
        <v>120897</v>
      </c>
    </row>
    <row r="8935" spans="1:11" x14ac:dyDescent="0.3">
      <c r="A8935" s="51" t="str">
        <f t="shared" si="145"/>
        <v>HNR1.DE</v>
      </c>
      <c r="B8935" s="52" t="s">
        <v>431</v>
      </c>
      <c r="C8935" s="50" t="s">
        <v>12021</v>
      </c>
      <c r="D8935" s="50">
        <f>DAX__2019_2020__33[[#This Row],[Open]]*(DAX__2019_2020__33[[#This Row],[Adj Close]]/DAX__2019_2020__33[[#This Row],[Close]])</f>
        <v>133.21992826901376</v>
      </c>
      <c r="E8935" s="50" t="s">
        <v>12079</v>
      </c>
      <c r="F8935" s="50" t="s">
        <v>13438</v>
      </c>
      <c r="G8935" s="50" t="s">
        <v>13540</v>
      </c>
      <c r="H8935" s="50" t="s">
        <v>21914</v>
      </c>
      <c r="I8935" s="50">
        <f>(DAX__2019_2020__33[[#This Row],[Adj Close]]-DAX__2019_2020__33[[#This Row],[Adj Open]])/DAX__2019_2020__33[[#This Row],[Adj Open]]</f>
        <v>7.9480205757813307E-3</v>
      </c>
      <c r="J8935" s="50">
        <f>DAX__2019_2020__33[[#This Row],[Adj Close]]-DAX__2019_2020__33[[#This Row],[Adj Open]]</f>
        <v>1.0588347309862343</v>
      </c>
      <c r="K8935" s="50">
        <v>101704</v>
      </c>
    </row>
    <row r="8936" spans="1:11" x14ac:dyDescent="0.3">
      <c r="A8936" s="51" t="str">
        <f t="shared" si="145"/>
        <v>HNR1.DE</v>
      </c>
      <c r="B8936" s="52" t="s">
        <v>432</v>
      </c>
      <c r="C8936" s="50" t="s">
        <v>4803</v>
      </c>
      <c r="D8936" s="50">
        <f>DAX__2019_2020__33[[#This Row],[Open]]*(DAX__2019_2020__33[[#This Row],[Adj Close]]/DAX__2019_2020__33[[#This Row],[Close]])</f>
        <v>132.35362084813841</v>
      </c>
      <c r="E8936" s="50" t="s">
        <v>21621</v>
      </c>
      <c r="F8936" s="50" t="s">
        <v>4776</v>
      </c>
      <c r="G8936" s="50" t="s">
        <v>12022</v>
      </c>
      <c r="H8936" s="50" t="s">
        <v>21913</v>
      </c>
      <c r="I8936" s="50">
        <f>(DAX__2019_2020__33[[#This Row],[Adj Close]]-DAX__2019_2020__33[[#This Row],[Adj Open]])/DAX__2019_2020__33[[#This Row],[Adj Open]]</f>
        <v>1.2363614545454401E-2</v>
      </c>
      <c r="J8936" s="50">
        <f>DAX__2019_2020__33[[#This Row],[Adj Close]]-DAX__2019_2020__33[[#This Row],[Adj Open]]</f>
        <v>1.6363691518616008</v>
      </c>
      <c r="K8936" s="50">
        <v>120963</v>
      </c>
    </row>
    <row r="8937" spans="1:11" x14ac:dyDescent="0.3">
      <c r="A8937" s="51" t="str">
        <f t="shared" si="145"/>
        <v>HNR1.DE</v>
      </c>
      <c r="B8937" s="52" t="s">
        <v>433</v>
      </c>
      <c r="C8937" s="50" t="s">
        <v>12109</v>
      </c>
      <c r="D8937" s="50">
        <f>DAX__2019_2020__33[[#This Row],[Open]]*(DAX__2019_2020__33[[#This Row],[Adj Close]]/DAX__2019_2020__33[[#This Row],[Close]])</f>
        <v>135.33760825543115</v>
      </c>
      <c r="E8937" s="50" t="s">
        <v>12089</v>
      </c>
      <c r="F8937" s="50" t="s">
        <v>6559</v>
      </c>
      <c r="G8937" s="50" t="s">
        <v>12089</v>
      </c>
      <c r="H8937" s="50" t="s">
        <v>21915</v>
      </c>
      <c r="I8937" s="50">
        <f>(DAX__2019_2020__33[[#This Row],[Adj Close]]-DAX__2019_2020__33[[#This Row],[Adj Open]])/DAX__2019_2020__33[[#This Row],[Adj Open]]</f>
        <v>1.3513470262582903E-2</v>
      </c>
      <c r="J8937" s="50">
        <f>DAX__2019_2020__33[[#This Row],[Adj Close]]-DAX__2019_2020__33[[#This Row],[Adj Open]]</f>
        <v>1.8288807445688633</v>
      </c>
      <c r="K8937" s="50">
        <v>80527</v>
      </c>
    </row>
    <row r="8938" spans="1:11" x14ac:dyDescent="0.3">
      <c r="A8938" s="51" t="str">
        <f t="shared" si="145"/>
        <v>HNR1.DE</v>
      </c>
      <c r="B8938" s="52" t="s">
        <v>434</v>
      </c>
      <c r="C8938" s="50" t="s">
        <v>13567</v>
      </c>
      <c r="D8938" s="50">
        <f>DAX__2019_2020__33[[#This Row],[Open]]*(DAX__2019_2020__33[[#This Row],[Adj Close]]/DAX__2019_2020__33[[#This Row],[Close]])</f>
        <v>139.18788581583476</v>
      </c>
      <c r="E8938" s="50" t="s">
        <v>13987</v>
      </c>
      <c r="F8938" s="50" t="s">
        <v>13464</v>
      </c>
      <c r="G8938" s="50" t="s">
        <v>12056</v>
      </c>
      <c r="H8938" s="50" t="s">
        <v>21916</v>
      </c>
      <c r="I8938" s="50">
        <f>(DAX__2019_2020__33[[#This Row],[Adj Close]]-DAX__2019_2020__33[[#This Row],[Adj Open]])/DAX__2019_2020__33[[#This Row],[Adj Open]]</f>
        <v>2.697091174394552E-2</v>
      </c>
      <c r="J8938" s="50">
        <f>DAX__2019_2020__33[[#This Row],[Adj Close]]-DAX__2019_2020__33[[#This Row],[Adj Open]]</f>
        <v>3.754024184165246</v>
      </c>
      <c r="K8938" s="50">
        <v>205926</v>
      </c>
    </row>
    <row r="8939" spans="1:11" x14ac:dyDescent="0.3">
      <c r="A8939" s="51" t="str">
        <f t="shared" si="145"/>
        <v>HNR1.DE</v>
      </c>
      <c r="B8939" s="52" t="s">
        <v>435</v>
      </c>
      <c r="C8939" s="50" t="s">
        <v>12063</v>
      </c>
      <c r="D8939" s="50">
        <f>DAX__2019_2020__33[[#This Row],[Open]]*(DAX__2019_2020__33[[#This Row],[Adj Close]]/DAX__2019_2020__33[[#This Row],[Close]])</f>
        <v>141.3055358623325</v>
      </c>
      <c r="E8939" s="50" t="s">
        <v>13586</v>
      </c>
      <c r="F8939" s="50" t="s">
        <v>12103</v>
      </c>
      <c r="G8939" s="50" t="s">
        <v>13603</v>
      </c>
      <c r="H8939" s="50" t="s">
        <v>21917</v>
      </c>
      <c r="I8939" s="50">
        <f>(DAX__2019_2020__33[[#This Row],[Adj Close]]-DAX__2019_2020__33[[#This Row],[Adj Open]])/DAX__2019_2020__33[[#This Row],[Adj Open]]</f>
        <v>1.0899121030671777E-2</v>
      </c>
      <c r="J8939" s="50">
        <f>DAX__2019_2020__33[[#This Row],[Adj Close]]-DAX__2019_2020__33[[#This Row],[Adj Open]]</f>
        <v>1.5401061376674932</v>
      </c>
      <c r="K8939" s="50">
        <v>205624</v>
      </c>
    </row>
    <row r="8940" spans="1:11" x14ac:dyDescent="0.3">
      <c r="A8940" s="51" t="str">
        <f t="shared" si="145"/>
        <v>HNR1.DE</v>
      </c>
      <c r="B8940" s="52" t="s">
        <v>436</v>
      </c>
      <c r="C8940" s="50" t="s">
        <v>21680</v>
      </c>
      <c r="D8940" s="50">
        <f>DAX__2019_2020__33[[#This Row],[Open]]*(DAX__2019_2020__33[[#This Row],[Adj Close]]/DAX__2019_2020__33[[#This Row],[Close]])</f>
        <v>144.67454181669405</v>
      </c>
      <c r="E8940" s="50" t="s">
        <v>13586</v>
      </c>
      <c r="F8940" s="50" t="s">
        <v>13721</v>
      </c>
      <c r="G8940" s="50" t="s">
        <v>13735</v>
      </c>
      <c r="H8940" s="50" t="s">
        <v>21918</v>
      </c>
      <c r="I8940" s="50">
        <f>(DAX__2019_2020__33[[#This Row],[Adj Close]]-DAX__2019_2020__33[[#This Row],[Adj Open]])/DAX__2019_2020__33[[#This Row],[Adj Open]]</f>
        <v>-2.1290731444629483E-2</v>
      </c>
      <c r="J8940" s="50">
        <f>DAX__2019_2020__33[[#This Row],[Adj Close]]-DAX__2019_2020__33[[#This Row],[Adj Open]]</f>
        <v>-3.0802268166940507</v>
      </c>
      <c r="K8940" s="50">
        <v>143448</v>
      </c>
    </row>
    <row r="8941" spans="1:11" x14ac:dyDescent="0.3">
      <c r="A8941" s="51" t="str">
        <f t="shared" si="145"/>
        <v>HNR1.DE</v>
      </c>
      <c r="B8941" s="52" t="s">
        <v>437</v>
      </c>
      <c r="C8941" s="50" t="s">
        <v>13662</v>
      </c>
      <c r="D8941" s="50">
        <f>DAX__2019_2020__33[[#This Row],[Open]]*(DAX__2019_2020__33[[#This Row],[Adj Close]]/DAX__2019_2020__33[[#This Row],[Close]])</f>
        <v>139.9579268501048</v>
      </c>
      <c r="E8941" s="50" t="s">
        <v>21637</v>
      </c>
      <c r="F8941" s="50" t="s">
        <v>13461</v>
      </c>
      <c r="G8941" s="50" t="s">
        <v>13567</v>
      </c>
      <c r="H8941" s="50" t="s">
        <v>21919</v>
      </c>
      <c r="I8941" s="50">
        <f>(DAX__2019_2020__33[[#This Row],[Adj Close]]-DAX__2019_2020__33[[#This Row],[Adj Open]])/DAX__2019_2020__33[[#This Row],[Adj Open]]</f>
        <v>-5.5019809698204081E-3</v>
      </c>
      <c r="J8941" s="50">
        <f>DAX__2019_2020__33[[#This Row],[Adj Close]]-DAX__2019_2020__33[[#This Row],[Adj Open]]</f>
        <v>-0.77004585010479332</v>
      </c>
      <c r="K8941" s="50">
        <v>418424</v>
      </c>
    </row>
    <row r="8942" spans="1:11" x14ac:dyDescent="0.3">
      <c r="A8942" s="51" t="str">
        <f t="shared" si="145"/>
        <v>HNR1.DE</v>
      </c>
      <c r="B8942" s="52" t="s">
        <v>438</v>
      </c>
      <c r="C8942" s="50" t="s">
        <v>12154</v>
      </c>
      <c r="D8942" s="50">
        <f>DAX__2019_2020__33[[#This Row],[Open]]*(DAX__2019_2020__33[[#This Row],[Adj Close]]/DAX__2019_2020__33[[#This Row],[Close]])</f>
        <v>142.46061563007774</v>
      </c>
      <c r="E8942" s="50" t="s">
        <v>6724</v>
      </c>
      <c r="F8942" s="50" t="s">
        <v>13974</v>
      </c>
      <c r="G8942" s="50" t="s">
        <v>13741</v>
      </c>
      <c r="H8942" s="50" t="s">
        <v>21920</v>
      </c>
      <c r="I8942" s="50">
        <f>(DAX__2019_2020__33[[#This Row],[Adj Close]]-DAX__2019_2020__33[[#This Row],[Adj Open]])/DAX__2019_2020__33[[#This Row],[Adj Open]]</f>
        <v>1.6216175675675733E-2</v>
      </c>
      <c r="J8942" s="50">
        <f>DAX__2019_2020__33[[#This Row],[Adj Close]]-DAX__2019_2020__33[[#This Row],[Adj Open]]</f>
        <v>2.310166369922257</v>
      </c>
      <c r="K8942" s="50">
        <v>172979</v>
      </c>
    </row>
    <row r="8943" spans="1:11" x14ac:dyDescent="0.3">
      <c r="A8943" s="51" t="str">
        <f t="shared" si="145"/>
        <v>HNR1.DE</v>
      </c>
      <c r="B8943" s="52" t="s">
        <v>439</v>
      </c>
      <c r="C8943" s="50" t="s">
        <v>6549</v>
      </c>
      <c r="D8943" s="50">
        <f>DAX__2019_2020__33[[#This Row],[Open]]*(DAX__2019_2020__33[[#This Row],[Adj Close]]/DAX__2019_2020__33[[#This Row],[Close]])</f>
        <v>146.31091161718655</v>
      </c>
      <c r="E8943" s="50" t="s">
        <v>21921</v>
      </c>
      <c r="F8943" s="50" t="s">
        <v>13670</v>
      </c>
      <c r="G8943" s="50" t="s">
        <v>21921</v>
      </c>
      <c r="H8943" s="50" t="s">
        <v>21922</v>
      </c>
      <c r="I8943" s="50">
        <f>(DAX__2019_2020__33[[#This Row],[Adj Close]]-DAX__2019_2020__33[[#This Row],[Adj Open]])/DAX__2019_2020__33[[#This Row],[Adj Open]]</f>
        <v>8.1578907894736818E-2</v>
      </c>
      <c r="J8943" s="50">
        <f>DAX__2019_2020__33[[#This Row],[Adj Close]]-DAX__2019_2020__33[[#This Row],[Adj Open]]</f>
        <v>11.935884382813441</v>
      </c>
      <c r="K8943" s="50">
        <v>325338</v>
      </c>
    </row>
    <row r="8944" spans="1:11" x14ac:dyDescent="0.3">
      <c r="A8944" s="51" t="str">
        <f t="shared" si="145"/>
        <v>HNR1.DE</v>
      </c>
      <c r="B8944" s="52" t="s">
        <v>440</v>
      </c>
      <c r="C8944" s="50" t="s">
        <v>7079</v>
      </c>
      <c r="D8944" s="50">
        <f>DAX__2019_2020__33[[#This Row],[Open]]*(DAX__2019_2020__33[[#This Row],[Adj Close]]/DAX__2019_2020__33[[#This Row],[Close]])</f>
        <v>157.47676170909722</v>
      </c>
      <c r="E8944" s="50" t="s">
        <v>7079</v>
      </c>
      <c r="F8944" s="50" t="s">
        <v>6681</v>
      </c>
      <c r="G8944" s="50" t="s">
        <v>21923</v>
      </c>
      <c r="H8944" s="50" t="s">
        <v>21924</v>
      </c>
      <c r="I8944" s="50">
        <f>(DAX__2019_2020__33[[#This Row],[Adj Close]]-DAX__2019_2020__33[[#This Row],[Adj Open]])/DAX__2019_2020__33[[#This Row],[Adj Open]]</f>
        <v>-1.0391271012545208E-2</v>
      </c>
      <c r="J8944" s="50">
        <f>DAX__2019_2020__33[[#This Row],[Adj Close]]-DAX__2019_2020__33[[#This Row],[Adj Open]]</f>
        <v>-1.6363837090972311</v>
      </c>
      <c r="K8944" s="50">
        <v>253535</v>
      </c>
    </row>
    <row r="8945" spans="1:11" x14ac:dyDescent="0.3">
      <c r="A8945" s="51" t="str">
        <f t="shared" si="145"/>
        <v>HNR1.DE</v>
      </c>
      <c r="B8945" s="52" t="s">
        <v>441</v>
      </c>
      <c r="C8945" s="50" t="s">
        <v>7135</v>
      </c>
      <c r="D8945" s="50">
        <f>DAX__2019_2020__33[[#This Row],[Open]]*(DAX__2019_2020__33[[#This Row],[Adj Close]]/DAX__2019_2020__33[[#This Row],[Close]])</f>
        <v>156.32166398054358</v>
      </c>
      <c r="E8945" s="50" t="s">
        <v>21732</v>
      </c>
      <c r="F8945" s="50" t="s">
        <v>13831</v>
      </c>
      <c r="G8945" s="50" t="s">
        <v>13834</v>
      </c>
      <c r="H8945" s="50" t="s">
        <v>21925</v>
      </c>
      <c r="I8945" s="50">
        <f>(DAX__2019_2020__33[[#This Row],[Adj Close]]-DAX__2019_2020__33[[#This Row],[Adj Open]])/DAX__2019_2020__33[[#This Row],[Adj Open]]</f>
        <v>2.0320216267988179E-2</v>
      </c>
      <c r="J8945" s="50">
        <f>DAX__2019_2020__33[[#This Row],[Adj Close]]-DAX__2019_2020__33[[#This Row],[Adj Open]]</f>
        <v>3.1764900194564234</v>
      </c>
      <c r="K8945" s="50">
        <v>190642</v>
      </c>
    </row>
    <row r="8946" spans="1:11" x14ac:dyDescent="0.3">
      <c r="A8946" s="51" t="str">
        <f t="shared" si="145"/>
        <v>HNR1.DE</v>
      </c>
      <c r="B8946" s="52" t="s">
        <v>442</v>
      </c>
      <c r="C8946" s="50" t="s">
        <v>13866</v>
      </c>
      <c r="D8946" s="50">
        <f>DAX__2019_2020__33[[#This Row],[Open]]*(DAX__2019_2020__33[[#This Row],[Adj Close]]/DAX__2019_2020__33[[#This Row],[Close]])</f>
        <v>157.18797829570127</v>
      </c>
      <c r="E8946" s="50" t="s">
        <v>6624</v>
      </c>
      <c r="F8946" s="50" t="s">
        <v>7135</v>
      </c>
      <c r="G8946" s="50" t="s">
        <v>6704</v>
      </c>
      <c r="H8946" s="50" t="s">
        <v>21926</v>
      </c>
      <c r="I8946" s="50">
        <f>(DAX__2019_2020__33[[#This Row],[Adj Close]]-DAX__2019_2020__33[[#This Row],[Adj Open]])/DAX__2019_2020__33[[#This Row],[Adj Open]]</f>
        <v>9.1855479022864197E-3</v>
      </c>
      <c r="J8946" s="50">
        <f>DAX__2019_2020__33[[#This Row],[Adj Close]]-DAX__2019_2020__33[[#This Row],[Adj Open]]</f>
        <v>1.443857704298722</v>
      </c>
      <c r="K8946" s="50">
        <v>184641</v>
      </c>
    </row>
    <row r="8947" spans="1:11" x14ac:dyDescent="0.3">
      <c r="A8947" s="51" t="str">
        <f t="shared" si="145"/>
        <v>HNR1.DE</v>
      </c>
      <c r="B8947" s="52" t="s">
        <v>443</v>
      </c>
      <c r="C8947" s="50" t="s">
        <v>21727</v>
      </c>
      <c r="D8947" s="50">
        <f>DAX__2019_2020__33[[#This Row],[Open]]*(DAX__2019_2020__33[[#This Row],[Adj Close]]/DAX__2019_2020__33[[#This Row],[Close]])</f>
        <v>158.43932572264904</v>
      </c>
      <c r="E8947" s="50" t="s">
        <v>6656</v>
      </c>
      <c r="F8947" s="50" t="s">
        <v>21716</v>
      </c>
      <c r="G8947" s="50" t="s">
        <v>13822</v>
      </c>
      <c r="H8947" s="50" t="s">
        <v>21927</v>
      </c>
      <c r="I8947" s="50">
        <f>(DAX__2019_2020__33[[#This Row],[Adj Close]]-DAX__2019_2020__33[[#This Row],[Adj Open]])/DAX__2019_2020__33[[#This Row],[Adj Open]]</f>
        <v>-2.3693856973492619E-2</v>
      </c>
      <c r="J8947" s="50">
        <f>DAX__2019_2020__33[[#This Row],[Adj Close]]-DAX__2019_2020__33[[#This Row],[Adj Open]]</f>
        <v>-3.7540387226490566</v>
      </c>
      <c r="K8947" s="50">
        <v>192858</v>
      </c>
    </row>
    <row r="8948" spans="1:11" x14ac:dyDescent="0.3">
      <c r="A8948" s="51" t="str">
        <f t="shared" si="145"/>
        <v>HNR1.DE</v>
      </c>
      <c r="B8948" s="52" t="s">
        <v>444</v>
      </c>
      <c r="C8948" s="50" t="s">
        <v>21723</v>
      </c>
      <c r="D8948" s="50">
        <f>DAX__2019_2020__33[[#This Row],[Open]]*(DAX__2019_2020__33[[#This Row],[Adj Close]]/DAX__2019_2020__33[[#This Row],[Close]])</f>
        <v>155.35909004004881</v>
      </c>
      <c r="E8948" s="50" t="s">
        <v>13854</v>
      </c>
      <c r="F8948" s="50" t="s">
        <v>21712</v>
      </c>
      <c r="G8948" s="50" t="s">
        <v>6669</v>
      </c>
      <c r="H8948" s="50" t="s">
        <v>21928</v>
      </c>
      <c r="I8948" s="50">
        <f>(DAX__2019_2020__33[[#This Row],[Adj Close]]-DAX__2019_2020__33[[#This Row],[Adj Open]])/DAX__2019_2020__33[[#This Row],[Adj Open]]</f>
        <v>6.1961588424838904E-4</v>
      </c>
      <c r="J8948" s="50">
        <f>DAX__2019_2020__33[[#This Row],[Adj Close]]-DAX__2019_2020__33[[#This Row],[Adj Open]]</f>
        <v>9.6262959951189941E-2</v>
      </c>
      <c r="K8948" s="50">
        <v>186968</v>
      </c>
    </row>
    <row r="8949" spans="1:11" x14ac:dyDescent="0.3">
      <c r="A8949" s="51" t="str">
        <f t="shared" si="145"/>
        <v>HNR1.DE</v>
      </c>
      <c r="B8949" s="52" t="s">
        <v>445</v>
      </c>
      <c r="C8949" s="50" t="s">
        <v>6673</v>
      </c>
      <c r="D8949" s="50">
        <f>DAX__2019_2020__33[[#This Row],[Open]]*(DAX__2019_2020__33[[#This Row],[Adj Close]]/DAX__2019_2020__33[[#This Row],[Close]])</f>
        <v>151.12376399999999</v>
      </c>
      <c r="E8949" s="50" t="s">
        <v>21719</v>
      </c>
      <c r="F8949" s="50" t="s">
        <v>13797</v>
      </c>
      <c r="G8949" s="50" t="s">
        <v>6673</v>
      </c>
      <c r="H8949" s="50" t="s">
        <v>21929</v>
      </c>
      <c r="I8949" s="50">
        <f>(DAX__2019_2020__33[[#This Row],[Adj Close]]-DAX__2019_2020__33[[#This Row],[Adj Open]])/DAX__2019_2020__33[[#This Row],[Adj Open]]</f>
        <v>0</v>
      </c>
      <c r="J8949" s="50">
        <f>DAX__2019_2020__33[[#This Row],[Adj Close]]-DAX__2019_2020__33[[#This Row],[Adj Open]]</f>
        <v>0</v>
      </c>
      <c r="K8949" s="50">
        <v>161527</v>
      </c>
    </row>
    <row r="8950" spans="1:11" x14ac:dyDescent="0.3">
      <c r="A8950" s="51" t="str">
        <f t="shared" si="145"/>
        <v>HNR1.DE</v>
      </c>
      <c r="B8950" s="52" t="s">
        <v>446</v>
      </c>
      <c r="C8950" s="50" t="s">
        <v>13740</v>
      </c>
      <c r="D8950" s="50">
        <f>DAX__2019_2020__33[[#This Row],[Open]]*(DAX__2019_2020__33[[#This Row],[Adj Close]]/DAX__2019_2020__33[[#This Row],[Close]])</f>
        <v>149.48739984157564</v>
      </c>
      <c r="E8950" s="50" t="s">
        <v>13945</v>
      </c>
      <c r="F8950" s="50" t="s">
        <v>13635</v>
      </c>
      <c r="G8950" s="50" t="s">
        <v>13779</v>
      </c>
      <c r="H8950" s="50" t="s">
        <v>21930</v>
      </c>
      <c r="I8950" s="50">
        <f>(DAX__2019_2020__33[[#This Row],[Adj Close]]-DAX__2019_2020__33[[#This Row],[Adj Open]])/DAX__2019_2020__33[[#This Row],[Adj Open]]</f>
        <v>-3.8635285795840407E-3</v>
      </c>
      <c r="J8950" s="50">
        <f>DAX__2019_2020__33[[#This Row],[Adj Close]]-DAX__2019_2020__33[[#This Row],[Adj Open]]</f>
        <v>-0.57754884157563424</v>
      </c>
      <c r="K8950" s="50">
        <v>267095</v>
      </c>
    </row>
    <row r="8951" spans="1:11" x14ac:dyDescent="0.3">
      <c r="A8951" s="51" t="str">
        <f t="shared" si="145"/>
        <v>HNR1.DE</v>
      </c>
      <c r="B8951" s="52" t="s">
        <v>447</v>
      </c>
      <c r="C8951" s="50" t="s">
        <v>13782</v>
      </c>
      <c r="D8951" s="50">
        <f>DAX__2019_2020__33[[#This Row],[Open]]*(DAX__2019_2020__33[[#This Row],[Adj Close]]/DAX__2019_2020__33[[#This Row],[Close]])</f>
        <v>144.96331992076847</v>
      </c>
      <c r="E8951" s="50" t="s">
        <v>13640</v>
      </c>
      <c r="F8951" s="50" t="s">
        <v>13724</v>
      </c>
      <c r="G8951" s="50" t="s">
        <v>6751</v>
      </c>
      <c r="H8951" s="50" t="s">
        <v>21931</v>
      </c>
      <c r="I8951" s="50">
        <f>(DAX__2019_2020__33[[#This Row],[Adj Close]]-DAX__2019_2020__33[[#This Row],[Adj Open]])/DAX__2019_2020__33[[#This Row],[Adj Open]]</f>
        <v>3.2536479447417714E-2</v>
      </c>
      <c r="J8951" s="50">
        <f>DAX__2019_2020__33[[#This Row],[Adj Close]]-DAX__2019_2020__33[[#This Row],[Adj Open]]</f>
        <v>4.7165960792315218</v>
      </c>
      <c r="K8951" s="50">
        <v>212564</v>
      </c>
    </row>
    <row r="8952" spans="1:11" x14ac:dyDescent="0.3">
      <c r="A8952" s="51" t="str">
        <f t="shared" si="145"/>
        <v>HNR1.DE</v>
      </c>
      <c r="B8952" s="52" t="s">
        <v>448</v>
      </c>
      <c r="C8952" s="50" t="s">
        <v>6717</v>
      </c>
      <c r="D8952" s="50">
        <f>DAX__2019_2020__33[[#This Row],[Open]]*(DAX__2019_2020__33[[#This Row],[Adj Close]]/DAX__2019_2020__33[[#This Row],[Close]])</f>
        <v>153.04890970496416</v>
      </c>
      <c r="E8952" s="50" t="s">
        <v>21871</v>
      </c>
      <c r="F8952" s="50" t="s">
        <v>13803</v>
      </c>
      <c r="G8952" s="50" t="s">
        <v>6580</v>
      </c>
      <c r="H8952" s="50" t="s">
        <v>21932</v>
      </c>
      <c r="I8952" s="50">
        <f>(DAX__2019_2020__33[[#This Row],[Adj Close]]-DAX__2019_2020__33[[#This Row],[Adj Open]])/DAX__2019_2020__33[[#This Row],[Adj Open]]</f>
        <v>5.0314654088050017E-3</v>
      </c>
      <c r="J8952" s="50">
        <f>DAX__2019_2020__33[[#This Row],[Adj Close]]-DAX__2019_2020__33[[#This Row],[Adj Open]]</f>
        <v>0.77006029503584728</v>
      </c>
      <c r="K8952" s="50">
        <v>206416</v>
      </c>
    </row>
    <row r="8953" spans="1:11" x14ac:dyDescent="0.3">
      <c r="A8953" s="51" t="str">
        <f t="shared" si="145"/>
        <v>HNR1.DE</v>
      </c>
      <c r="B8953" s="52" t="s">
        <v>449</v>
      </c>
      <c r="C8953" s="50" t="s">
        <v>21933</v>
      </c>
      <c r="D8953" s="50">
        <f>DAX__2019_2020__33[[#This Row],[Open]]*(DAX__2019_2020__33[[#This Row],[Adj Close]]/DAX__2019_2020__33[[#This Row],[Close]])</f>
        <v>153.43394605117254</v>
      </c>
      <c r="E8953" s="50" t="s">
        <v>21871</v>
      </c>
      <c r="F8953" s="50" t="s">
        <v>13916</v>
      </c>
      <c r="G8953" s="50" t="s">
        <v>21934</v>
      </c>
      <c r="H8953" s="50" t="s">
        <v>21935</v>
      </c>
      <c r="I8953" s="50">
        <f>(DAX__2019_2020__33[[#This Row],[Adj Close]]-DAX__2019_2020__33[[#This Row],[Adj Open]])/DAX__2019_2020__33[[#This Row],[Adj Open]]</f>
        <v>-1.9447874006820746E-2</v>
      </c>
      <c r="J8953" s="50">
        <f>DAX__2019_2020__33[[#This Row],[Adj Close]]-DAX__2019_2020__33[[#This Row],[Adj Open]]</f>
        <v>-2.9839640511725349</v>
      </c>
      <c r="K8953" s="50">
        <v>133303</v>
      </c>
    </row>
    <row r="8954" spans="1:11" x14ac:dyDescent="0.3">
      <c r="A8954" s="51" t="str">
        <f t="shared" si="145"/>
        <v>HNR1.DE</v>
      </c>
      <c r="B8954" s="52" t="s">
        <v>450</v>
      </c>
      <c r="C8954" s="50" t="s">
        <v>7150</v>
      </c>
      <c r="D8954" s="50">
        <f>DAX__2019_2020__33[[#This Row],[Open]]*(DAX__2019_2020__33[[#This Row],[Adj Close]]/DAX__2019_2020__33[[#This Row],[Close]])</f>
        <v>150.16120109904151</v>
      </c>
      <c r="E8954" s="50" t="s">
        <v>21708</v>
      </c>
      <c r="F8954" s="50" t="s">
        <v>12202</v>
      </c>
      <c r="G8954" s="50" t="s">
        <v>7176</v>
      </c>
      <c r="H8954" s="50" t="s">
        <v>21936</v>
      </c>
      <c r="I8954" s="50">
        <f>(DAX__2019_2020__33[[#This Row],[Adj Close]]-DAX__2019_2020__33[[#This Row],[Adj Open]])/DAX__2019_2020__33[[#This Row],[Adj Open]]</f>
        <v>3.2051282051283139E-3</v>
      </c>
      <c r="J8954" s="50">
        <f>DAX__2019_2020__33[[#This Row],[Adj Close]]-DAX__2019_2020__33[[#This Row],[Adj Open]]</f>
        <v>0.48128590095848267</v>
      </c>
      <c r="K8954" s="50">
        <v>127687</v>
      </c>
    </row>
    <row r="8955" spans="1:11" x14ac:dyDescent="0.3">
      <c r="A8955" s="51" t="str">
        <f t="shared" si="145"/>
        <v>HNR1.DE</v>
      </c>
      <c r="B8955" s="52" t="s">
        <v>451</v>
      </c>
      <c r="C8955" s="50" t="s">
        <v>13823</v>
      </c>
      <c r="D8955" s="50">
        <f>DAX__2019_2020__33[[#This Row],[Open]]*(DAX__2019_2020__33[[#This Row],[Adj Close]]/DAX__2019_2020__33[[#This Row],[Close]])</f>
        <v>152.27885673932443</v>
      </c>
      <c r="E8955" s="50" t="s">
        <v>13823</v>
      </c>
      <c r="F8955" s="50" t="s">
        <v>13629</v>
      </c>
      <c r="G8955" s="50" t="s">
        <v>13629</v>
      </c>
      <c r="H8955" s="50" t="s">
        <v>21937</v>
      </c>
      <c r="I8955" s="50">
        <f>(DAX__2019_2020__33[[#This Row],[Adj Close]]-DAX__2019_2020__33[[#This Row],[Adj Open]])/DAX__2019_2020__33[[#This Row],[Adj Open]]</f>
        <v>-2.5916504916242034E-2</v>
      </c>
      <c r="J8955" s="50">
        <f>DAX__2019_2020__33[[#This Row],[Adj Close]]-DAX__2019_2020__33[[#This Row],[Adj Open]]</f>
        <v>-3.9465357393244176</v>
      </c>
      <c r="K8955" s="50">
        <v>391271</v>
      </c>
    </row>
    <row r="8956" spans="1:11" x14ac:dyDescent="0.3">
      <c r="A8956" s="51" t="str">
        <f t="shared" si="145"/>
        <v>HNR1.DE</v>
      </c>
      <c r="B8956" s="52" t="s">
        <v>452</v>
      </c>
      <c r="C8956" s="50" t="s">
        <v>13619</v>
      </c>
      <c r="D8956" s="50">
        <f>DAX__2019_2020__33[[#This Row],[Open]]*(DAX__2019_2020__33[[#This Row],[Adj Close]]/DAX__2019_2020__33[[#This Row],[Close]])</f>
        <v>145.92588687016226</v>
      </c>
      <c r="E8956" s="50" t="s">
        <v>21692</v>
      </c>
      <c r="F8956" s="50" t="s">
        <v>13670</v>
      </c>
      <c r="G8956" s="50" t="s">
        <v>13652</v>
      </c>
      <c r="H8956" s="50" t="s">
        <v>21938</v>
      </c>
      <c r="I8956" s="50">
        <f>(DAX__2019_2020__33[[#This Row],[Adj Close]]-DAX__2019_2020__33[[#This Row],[Adj Open]])/DAX__2019_2020__33[[#This Row],[Adj Open]]</f>
        <v>1.1213700083890485E-2</v>
      </c>
      <c r="J8956" s="50">
        <f>DAX__2019_2020__33[[#This Row],[Adj Close]]-DAX__2019_2020__33[[#This Row],[Adj Open]]</f>
        <v>1.6363691298377319</v>
      </c>
      <c r="K8956" s="50">
        <v>136967</v>
      </c>
    </row>
    <row r="8957" spans="1:11" x14ac:dyDescent="0.3">
      <c r="A8957" s="51" t="str">
        <f t="shared" si="145"/>
        <v>HNR1.DE</v>
      </c>
      <c r="B8957" s="52" t="s">
        <v>453</v>
      </c>
      <c r="C8957" s="50" t="s">
        <v>21689</v>
      </c>
      <c r="D8957" s="50">
        <f>DAX__2019_2020__33[[#This Row],[Open]]*(DAX__2019_2020__33[[#This Row],[Adj Close]]/DAX__2019_2020__33[[#This Row],[Close]])</f>
        <v>149.29489367097929</v>
      </c>
      <c r="E8957" s="50" t="s">
        <v>13823</v>
      </c>
      <c r="F8957" s="50" t="s">
        <v>13636</v>
      </c>
      <c r="G8957" s="50" t="s">
        <v>13797</v>
      </c>
      <c r="H8957" s="50" t="s">
        <v>21939</v>
      </c>
      <c r="I8957" s="50">
        <f>(DAX__2019_2020__33[[#This Row],[Adj Close]]-DAX__2019_2020__33[[#This Row],[Adj Open]])/DAX__2019_2020__33[[#This Row],[Adj Open]]</f>
        <v>7.0921402801234837E-3</v>
      </c>
      <c r="J8957" s="50">
        <f>DAX__2019_2020__33[[#This Row],[Adj Close]]-DAX__2019_2020__33[[#This Row],[Adj Open]]</f>
        <v>1.0588203290207048</v>
      </c>
      <c r="K8957" s="50">
        <v>136351</v>
      </c>
    </row>
    <row r="8958" spans="1:11" x14ac:dyDescent="0.3">
      <c r="A8958" s="51" t="str">
        <f t="shared" si="145"/>
        <v>HNR1.DE</v>
      </c>
      <c r="B8958" s="52" t="s">
        <v>454</v>
      </c>
      <c r="C8958" s="50" t="s">
        <v>21689</v>
      </c>
      <c r="D8958" s="50">
        <f>DAX__2019_2020__33[[#This Row],[Open]]*(DAX__2019_2020__33[[#This Row],[Adj Close]]/DAX__2019_2020__33[[#This Row],[Close]])</f>
        <v>149.29490045265885</v>
      </c>
      <c r="E8958" s="50" t="s">
        <v>7150</v>
      </c>
      <c r="F8958" s="50" t="s">
        <v>13670</v>
      </c>
      <c r="G8958" s="50" t="s">
        <v>13670</v>
      </c>
      <c r="H8958" s="50" t="s">
        <v>21940</v>
      </c>
      <c r="I8958" s="50">
        <f>(DAX__2019_2020__33[[#This Row],[Adj Close]]-DAX__2019_2020__33[[#This Row],[Adj Open]])/DAX__2019_2020__33[[#This Row],[Adj Open]]</f>
        <v>-2.3210869508283619E-2</v>
      </c>
      <c r="J8958" s="50">
        <f>DAX__2019_2020__33[[#This Row],[Adj Close]]-DAX__2019_2020__33[[#This Row],[Adj Open]]</f>
        <v>-3.4652644526588574</v>
      </c>
      <c r="K8958" s="50">
        <v>117121</v>
      </c>
    </row>
    <row r="8959" spans="1:11" x14ac:dyDescent="0.3">
      <c r="A8959" s="51" t="str">
        <f t="shared" si="145"/>
        <v>HNR1.DE</v>
      </c>
      <c r="B8959" s="52" t="s">
        <v>455</v>
      </c>
      <c r="C8959" s="50" t="s">
        <v>13592</v>
      </c>
      <c r="D8959" s="50">
        <f>DAX__2019_2020__33[[#This Row],[Open]]*(DAX__2019_2020__33[[#This Row],[Adj Close]]/DAX__2019_2020__33[[#This Row],[Close]])</f>
        <v>144.48203954406139</v>
      </c>
      <c r="E8959" s="50" t="s">
        <v>12181</v>
      </c>
      <c r="F8959" s="50" t="s">
        <v>13969</v>
      </c>
      <c r="G8959" s="50" t="s">
        <v>13636</v>
      </c>
      <c r="H8959" s="50" t="s">
        <v>21941</v>
      </c>
      <c r="I8959" s="50">
        <f>(DAX__2019_2020__33[[#This Row],[Adj Close]]-DAX__2019_2020__33[[#This Row],[Adj Open]])/DAX__2019_2020__33[[#This Row],[Adj Open]]</f>
        <v>2.5316374737519794E-2</v>
      </c>
      <c r="J8959" s="50">
        <f>DAX__2019_2020__33[[#This Row],[Adj Close]]-DAX__2019_2020__33[[#This Row],[Adj Open]]</f>
        <v>3.657761455938612</v>
      </c>
      <c r="K8959" s="50">
        <v>146428</v>
      </c>
    </row>
    <row r="8960" spans="1:11" x14ac:dyDescent="0.3">
      <c r="A8960" s="51" t="str">
        <f t="shared" si="145"/>
        <v>HNR1.DE</v>
      </c>
      <c r="B8960" s="52" t="s">
        <v>456</v>
      </c>
      <c r="C8960" s="50" t="s">
        <v>13642</v>
      </c>
      <c r="D8960" s="50">
        <f>DAX__2019_2020__33[[#This Row],[Open]]*(DAX__2019_2020__33[[#This Row],[Adj Close]]/DAX__2019_2020__33[[#This Row],[Close]])</f>
        <v>149.19863086747458</v>
      </c>
      <c r="E8960" s="50" t="s">
        <v>21698</v>
      </c>
      <c r="F8960" s="50" t="s">
        <v>13986</v>
      </c>
      <c r="G8960" s="50" t="s">
        <v>13986</v>
      </c>
      <c r="H8960" s="50" t="s">
        <v>21942</v>
      </c>
      <c r="I8960" s="50">
        <f>(DAX__2019_2020__33[[#This Row],[Adj Close]]-DAX__2019_2020__33[[#This Row],[Adj Open]])/DAX__2019_2020__33[[#This Row],[Adj Open]]</f>
        <v>-2.1290341935483872E-2</v>
      </c>
      <c r="J8960" s="50">
        <f>DAX__2019_2020__33[[#This Row],[Adj Close]]-DAX__2019_2020__33[[#This Row],[Adj Open]]</f>
        <v>-3.1764898674745723</v>
      </c>
      <c r="K8960" s="50">
        <v>107127</v>
      </c>
    </row>
    <row r="8961" spans="1:11" x14ac:dyDescent="0.3">
      <c r="A8961" s="51" t="str">
        <f t="shared" si="145"/>
        <v>HNR1.DE</v>
      </c>
      <c r="B8961" s="52" t="s">
        <v>457</v>
      </c>
      <c r="C8961" s="50" t="s">
        <v>13986</v>
      </c>
      <c r="D8961" s="50">
        <f>DAX__2019_2020__33[[#This Row],[Open]]*(DAX__2019_2020__33[[#This Row],[Adj Close]]/DAX__2019_2020__33[[#This Row],[Close]])</f>
        <v>146.02213005058255</v>
      </c>
      <c r="E8961" s="50" t="s">
        <v>7153</v>
      </c>
      <c r="F8961" s="50" t="s">
        <v>13741</v>
      </c>
      <c r="G8961" s="50" t="s">
        <v>13633</v>
      </c>
      <c r="H8961" s="50" t="s">
        <v>21943</v>
      </c>
      <c r="I8961" s="50">
        <f>(DAX__2019_2020__33[[#This Row],[Adj Close]]-DAX__2019_2020__33[[#This Row],[Adj Open]])/DAX__2019_2020__33[[#This Row],[Adj Open]]</f>
        <v>6.5923534593081837E-4</v>
      </c>
      <c r="J8961" s="50">
        <f>DAX__2019_2020__33[[#This Row],[Adj Close]]-DAX__2019_2020__33[[#This Row],[Adj Open]]</f>
        <v>9.6262949417450727E-2</v>
      </c>
      <c r="K8961" s="50">
        <v>93493</v>
      </c>
    </row>
    <row r="8962" spans="1:11" x14ac:dyDescent="0.3">
      <c r="A8962" s="51" t="str">
        <f t="shared" si="145"/>
        <v>HNR1.DE</v>
      </c>
      <c r="B8962" s="52" t="s">
        <v>458</v>
      </c>
      <c r="C8962" s="50" t="s">
        <v>6589</v>
      </c>
      <c r="D8962" s="50">
        <f>DAX__2019_2020__33[[#This Row],[Open]]*(DAX__2019_2020__33[[#This Row],[Adj Close]]/DAX__2019_2020__33[[#This Row],[Close]])</f>
        <v>146.88846211265857</v>
      </c>
      <c r="E8962" s="50" t="s">
        <v>13632</v>
      </c>
      <c r="F8962" s="50" t="s">
        <v>7168</v>
      </c>
      <c r="G8962" s="50" t="s">
        <v>13635</v>
      </c>
      <c r="H8962" s="50" t="s">
        <v>21944</v>
      </c>
      <c r="I8962" s="50">
        <f>(DAX__2019_2020__33[[#This Row],[Adj Close]]-DAX__2019_2020__33[[#This Row],[Adj Open]])/DAX__2019_2020__33[[#This Row],[Adj Open]]</f>
        <v>5.2423851149781897E-3</v>
      </c>
      <c r="J8962" s="50">
        <f>DAX__2019_2020__33[[#This Row],[Adj Close]]-DAX__2019_2020__33[[#This Row],[Adj Open]]</f>
        <v>0.77004588734143908</v>
      </c>
      <c r="K8962" s="50">
        <v>138702</v>
      </c>
    </row>
    <row r="8963" spans="1:11" x14ac:dyDescent="0.3">
      <c r="A8963" s="51" t="str">
        <f t="shared" si="145"/>
        <v>HNR1.DE</v>
      </c>
      <c r="B8963" s="52" t="s">
        <v>459</v>
      </c>
      <c r="C8963" s="50" t="s">
        <v>13670</v>
      </c>
      <c r="D8963" s="50">
        <f>DAX__2019_2020__33[[#This Row],[Open]]*(DAX__2019_2020__33[[#This Row],[Adj Close]]/DAX__2019_2020__33[[#This Row],[Close]])</f>
        <v>145.82963031693154</v>
      </c>
      <c r="E8963" s="50" t="s">
        <v>6722</v>
      </c>
      <c r="F8963" s="50" t="s">
        <v>13605</v>
      </c>
      <c r="G8963" s="50" t="s">
        <v>6594</v>
      </c>
      <c r="H8963" s="50" t="s">
        <v>21945</v>
      </c>
      <c r="I8963" s="50">
        <f>(DAX__2019_2020__33[[#This Row],[Adj Close]]-DAX__2019_2020__33[[#This Row],[Adj Open]])/DAX__2019_2020__33[[#This Row],[Adj Open]]</f>
        <v>1.0561095709570966E-2</v>
      </c>
      <c r="J8963" s="50">
        <f>DAX__2019_2020__33[[#This Row],[Adj Close]]-DAX__2019_2020__33[[#This Row],[Adj Open]]</f>
        <v>1.5401206830684657</v>
      </c>
      <c r="K8963" s="50">
        <v>139498</v>
      </c>
    </row>
    <row r="8964" spans="1:11" x14ac:dyDescent="0.3">
      <c r="A8964" s="51" t="str">
        <f t="shared" si="145"/>
        <v>HNR1.DE</v>
      </c>
      <c r="B8964" s="52" t="s">
        <v>460</v>
      </c>
      <c r="C8964" s="50" t="s">
        <v>21698</v>
      </c>
      <c r="D8964" s="50">
        <f>DAX__2019_2020__33[[#This Row],[Open]]*(DAX__2019_2020__33[[#This Row],[Adj Close]]/DAX__2019_2020__33[[#This Row],[Close]])</f>
        <v>149.58366069904875</v>
      </c>
      <c r="E8964" s="50" t="s">
        <v>21702</v>
      </c>
      <c r="F8964" s="50" t="s">
        <v>12202</v>
      </c>
      <c r="G8964" s="50" t="s">
        <v>13644</v>
      </c>
      <c r="H8964" s="50" t="s">
        <v>21946</v>
      </c>
      <c r="I8964" s="50">
        <f>(DAX__2019_2020__33[[#This Row],[Adj Close]]-DAX__2019_2020__33[[#This Row],[Adj Open]])/DAX__2019_2020__33[[#This Row],[Adj Open]]</f>
        <v>8.3655279935210096E-3</v>
      </c>
      <c r="J8964" s="50">
        <f>DAX__2019_2020__33[[#This Row],[Adj Close]]-DAX__2019_2020__33[[#This Row],[Adj Open]]</f>
        <v>1.2513463009512407</v>
      </c>
      <c r="K8964" s="50">
        <v>128670</v>
      </c>
    </row>
    <row r="8965" spans="1:11" x14ac:dyDescent="0.3">
      <c r="A8965" s="51" t="str">
        <f t="shared" si="145"/>
        <v>HNR1.DE</v>
      </c>
      <c r="B8965" s="52" t="s">
        <v>461</v>
      </c>
      <c r="C8965" s="50" t="s">
        <v>7176</v>
      </c>
      <c r="D8965" s="50">
        <f>DAX__2019_2020__33[[#This Row],[Open]]*(DAX__2019_2020__33[[#This Row],[Adj Close]]/DAX__2019_2020__33[[#This Row],[Close]])</f>
        <v>150.64248130011205</v>
      </c>
      <c r="E8965" s="50" t="s">
        <v>7176</v>
      </c>
      <c r="F8965" s="50" t="s">
        <v>13779</v>
      </c>
      <c r="G8965" s="50" t="s">
        <v>13811</v>
      </c>
      <c r="H8965" s="50" t="s">
        <v>21947</v>
      </c>
      <c r="I8965" s="50">
        <f>(DAX__2019_2020__33[[#This Row],[Adj Close]]-DAX__2019_2020__33[[#This Row],[Adj Open]])/DAX__2019_2020__33[[#This Row],[Adj Open]]</f>
        <v>-5.1118402555911501E-3</v>
      </c>
      <c r="J8965" s="50">
        <f>DAX__2019_2020__33[[#This Row],[Adj Close]]-DAX__2019_2020__33[[#This Row],[Adj Open]]</f>
        <v>-0.77006030011204984</v>
      </c>
      <c r="K8965" s="50">
        <v>56705</v>
      </c>
    </row>
    <row r="8966" spans="1:11" x14ac:dyDescent="0.3">
      <c r="A8966" s="51" t="str">
        <f t="shared" si="145"/>
        <v>HNR1.DE</v>
      </c>
      <c r="B8966" s="52" t="s">
        <v>462</v>
      </c>
      <c r="C8966" s="50" t="s">
        <v>13803</v>
      </c>
      <c r="D8966" s="50">
        <f>DAX__2019_2020__33[[#This Row],[Open]]*(DAX__2019_2020__33[[#This Row],[Adj Close]]/DAX__2019_2020__33[[#This Row],[Close]])</f>
        <v>151.60505842757743</v>
      </c>
      <c r="E8966" s="50" t="s">
        <v>7123</v>
      </c>
      <c r="F8966" s="50" t="s">
        <v>7150</v>
      </c>
      <c r="G8966" s="50" t="s">
        <v>13646</v>
      </c>
      <c r="H8966" s="50" t="s">
        <v>21948</v>
      </c>
      <c r="I8966" s="50">
        <f>(DAX__2019_2020__33[[#This Row],[Adj Close]]-DAX__2019_2020__33[[#This Row],[Adj Open]])/DAX__2019_2020__33[[#This Row],[Adj Open]]</f>
        <v>-1.9047809523808587E-3</v>
      </c>
      <c r="J8966" s="50">
        <f>DAX__2019_2020__33[[#This Row],[Adj Close]]-DAX__2019_2020__33[[#This Row],[Adj Open]]</f>
        <v>-0.28877442757743665</v>
      </c>
      <c r="K8966" s="50">
        <v>93871</v>
      </c>
    </row>
    <row r="8967" spans="1:11" x14ac:dyDescent="0.3">
      <c r="A8967" s="51" t="str">
        <f t="shared" si="145"/>
        <v>HNR1.DE</v>
      </c>
      <c r="B8967" s="52" t="s">
        <v>463</v>
      </c>
      <c r="C8967" s="50" t="s">
        <v>13642</v>
      </c>
      <c r="D8967" s="50">
        <f>DAX__2019_2020__33[[#This Row],[Open]]*(DAX__2019_2020__33[[#This Row],[Adj Close]]/DAX__2019_2020__33[[#This Row],[Close]])</f>
        <v>149.19861617297889</v>
      </c>
      <c r="E8967" s="50" t="s">
        <v>7150</v>
      </c>
      <c r="F8967" s="50" t="s">
        <v>7156</v>
      </c>
      <c r="G8967" s="50" t="s">
        <v>13774</v>
      </c>
      <c r="H8967" s="50" t="s">
        <v>21949</v>
      </c>
      <c r="I8967" s="50">
        <f>(DAX__2019_2020__33[[#This Row],[Adj Close]]-DAX__2019_2020__33[[#This Row],[Adj Open]])/DAX__2019_2020__33[[#This Row],[Adj Open]]</f>
        <v>-7.7419161290323436E-3</v>
      </c>
      <c r="J8967" s="50">
        <f>DAX__2019_2020__33[[#This Row],[Adj Close]]-DAX__2019_2020__33[[#This Row],[Adj Open]]</f>
        <v>-1.1550831729788911</v>
      </c>
      <c r="K8967" s="50">
        <v>156263</v>
      </c>
    </row>
    <row r="8968" spans="1:11" x14ac:dyDescent="0.3">
      <c r="A8968" s="51" t="str">
        <f t="shared" si="145"/>
        <v>HNR1.DE</v>
      </c>
      <c r="B8968" s="52" t="s">
        <v>464</v>
      </c>
      <c r="C8968" s="50" t="s">
        <v>13777</v>
      </c>
      <c r="D8968" s="50">
        <f>DAX__2019_2020__33[[#This Row],[Open]]*(DAX__2019_2020__33[[#This Row],[Adj Close]]/DAX__2019_2020__33[[#This Row],[Close]])</f>
        <v>146.98470885132787</v>
      </c>
      <c r="E8968" s="50" t="s">
        <v>6751</v>
      </c>
      <c r="F8968" s="50" t="s">
        <v>13777</v>
      </c>
      <c r="G8968" s="50" t="s">
        <v>13650</v>
      </c>
      <c r="H8968" s="50" t="s">
        <v>21950</v>
      </c>
      <c r="I8968" s="50">
        <f>(DAX__2019_2020__33[[#This Row],[Adj Close]]-DAX__2019_2020__33[[#This Row],[Adj Open]])/DAX__2019_2020__33[[#This Row],[Adj Open]]</f>
        <v>1.113292097838082E-2</v>
      </c>
      <c r="J8968" s="50">
        <f>DAX__2019_2020__33[[#This Row],[Adj Close]]-DAX__2019_2020__33[[#This Row],[Adj Open]]</f>
        <v>1.636369148672145</v>
      </c>
      <c r="K8968" s="50">
        <v>88908</v>
      </c>
    </row>
    <row r="8969" spans="1:11" x14ac:dyDescent="0.3">
      <c r="A8969" s="51" t="str">
        <f t="shared" si="145"/>
        <v>HNR1.DE</v>
      </c>
      <c r="B8969" s="52" t="s">
        <v>465</v>
      </c>
      <c r="C8969" s="50" t="s">
        <v>13811</v>
      </c>
      <c r="D8969" s="50">
        <f>DAX__2019_2020__33[[#This Row],[Open]]*(DAX__2019_2020__33[[#This Row],[Adj Close]]/DAX__2019_2020__33[[#This Row],[Close]])</f>
        <v>149.87241913736534</v>
      </c>
      <c r="E8969" s="50" t="s">
        <v>13910</v>
      </c>
      <c r="F8969" s="50" t="s">
        <v>13968</v>
      </c>
      <c r="G8969" s="50" t="s">
        <v>13968</v>
      </c>
      <c r="H8969" s="50" t="s">
        <v>21951</v>
      </c>
      <c r="I8969" s="50">
        <f>(DAX__2019_2020__33[[#This Row],[Adj Close]]-DAX__2019_2020__33[[#This Row],[Adj Open]])/DAX__2019_2020__33[[#This Row],[Adj Open]]</f>
        <v>-2.2479126958493127E-2</v>
      </c>
      <c r="J8969" s="50">
        <f>DAX__2019_2020__33[[#This Row],[Adj Close]]-DAX__2019_2020__33[[#This Row],[Adj Open]]</f>
        <v>-3.3690011373653306</v>
      </c>
      <c r="K8969" s="50">
        <v>90344</v>
      </c>
    </row>
    <row r="8970" spans="1:11" x14ac:dyDescent="0.3">
      <c r="A8970" s="51" t="str">
        <f t="shared" si="145"/>
        <v>HNR1.DE</v>
      </c>
      <c r="B8970" s="52" t="s">
        <v>466</v>
      </c>
      <c r="C8970" s="50" t="s">
        <v>6591</v>
      </c>
      <c r="D8970" s="50">
        <f>DAX__2019_2020__33[[#This Row],[Open]]*(DAX__2019_2020__33[[#This Row],[Adj Close]]/DAX__2019_2020__33[[#This Row],[Close]])</f>
        <v>145.34833565045562</v>
      </c>
      <c r="E8970" s="50" t="s">
        <v>13632</v>
      </c>
      <c r="F8970" s="50" t="s">
        <v>21680</v>
      </c>
      <c r="G8970" s="50" t="s">
        <v>13632</v>
      </c>
      <c r="H8970" s="50" t="s">
        <v>21952</v>
      </c>
      <c r="I8970" s="50">
        <f>(DAX__2019_2020__33[[#This Row],[Adj Close]]-DAX__2019_2020__33[[#This Row],[Adj Open]])/DAX__2019_2020__33[[#This Row],[Adj Open]]</f>
        <v>1.7218582781457149E-2</v>
      </c>
      <c r="J8970" s="50">
        <f>DAX__2019_2020__33[[#This Row],[Adj Close]]-DAX__2019_2020__33[[#This Row],[Adj Open]]</f>
        <v>2.5026923495443896</v>
      </c>
      <c r="K8970" s="50">
        <v>114879</v>
      </c>
    </row>
    <row r="8971" spans="1:11" x14ac:dyDescent="0.3">
      <c r="A8971" s="51" t="str">
        <f t="shared" ref="A8971:A9034" si="146">"HNR1.DE"</f>
        <v>HNR1.DE</v>
      </c>
      <c r="B8971" s="52" t="s">
        <v>467</v>
      </c>
      <c r="C8971" s="50" t="s">
        <v>13642</v>
      </c>
      <c r="D8971" s="50">
        <f>DAX__2019_2020__33[[#This Row],[Open]]*(DAX__2019_2020__33[[#This Row],[Adj Close]]/DAX__2019_2020__33[[#This Row],[Close]])</f>
        <v>149.1986316773887</v>
      </c>
      <c r="E8971" s="50" t="s">
        <v>21689</v>
      </c>
      <c r="F8971" s="50" t="s">
        <v>13968</v>
      </c>
      <c r="G8971" s="50" t="s">
        <v>6594</v>
      </c>
      <c r="H8971" s="50" t="s">
        <v>21945</v>
      </c>
      <c r="I8971" s="50">
        <f>(DAX__2019_2020__33[[#This Row],[Adj Close]]-DAX__2019_2020__33[[#This Row],[Adj Open]])/DAX__2019_2020__33[[#This Row],[Adj Open]]</f>
        <v>-1.2258025806451588E-2</v>
      </c>
      <c r="J8971" s="50">
        <f>DAX__2019_2020__33[[#This Row],[Adj Close]]-DAX__2019_2020__33[[#This Row],[Adj Open]]</f>
        <v>-1.8288806773886961</v>
      </c>
      <c r="K8971" s="50">
        <v>103777</v>
      </c>
    </row>
    <row r="8972" spans="1:11" x14ac:dyDescent="0.3">
      <c r="A8972" s="51" t="str">
        <f t="shared" si="146"/>
        <v>HNR1.DE</v>
      </c>
      <c r="B8972" s="52" t="s">
        <v>468</v>
      </c>
      <c r="C8972" s="50" t="s">
        <v>7156</v>
      </c>
      <c r="D8972" s="50">
        <f>DAX__2019_2020__33[[#This Row],[Open]]*(DAX__2019_2020__33[[#This Row],[Adj Close]]/DAX__2019_2020__33[[#This Row],[Close]])</f>
        <v>146.21464858334502</v>
      </c>
      <c r="E8972" s="50" t="s">
        <v>13953</v>
      </c>
      <c r="F8972" s="50" t="s">
        <v>6586</v>
      </c>
      <c r="G8972" s="50" t="s">
        <v>13648</v>
      </c>
      <c r="H8972" s="50" t="s">
        <v>21953</v>
      </c>
      <c r="I8972" s="50">
        <f>(DAX__2019_2020__33[[#This Row],[Adj Close]]-DAX__2019_2020__33[[#This Row],[Adj Open]])/DAX__2019_2020__33[[#This Row],[Adj Open]]</f>
        <v>3.2258125039820708E-2</v>
      </c>
      <c r="J8972" s="50">
        <f>DAX__2019_2020__33[[#This Row],[Adj Close]]-DAX__2019_2020__33[[#This Row],[Adj Open]]</f>
        <v>4.7166104166549871</v>
      </c>
      <c r="K8972" s="50">
        <v>166047</v>
      </c>
    </row>
    <row r="8973" spans="1:11" x14ac:dyDescent="0.3">
      <c r="A8973" s="51" t="str">
        <f t="shared" si="146"/>
        <v>HNR1.DE</v>
      </c>
      <c r="B8973" s="52" t="s">
        <v>469</v>
      </c>
      <c r="C8973" s="50" t="s">
        <v>21703</v>
      </c>
      <c r="D8973" s="50">
        <f>DAX__2019_2020__33[[#This Row],[Open]]*(DAX__2019_2020__33[[#This Row],[Adj Close]]/DAX__2019_2020__33[[#This Row],[Close]])</f>
        <v>151.8938328551549</v>
      </c>
      <c r="E8973" s="50" t="s">
        <v>21708</v>
      </c>
      <c r="F8973" s="50" t="s">
        <v>13740</v>
      </c>
      <c r="G8973" s="50" t="s">
        <v>13646</v>
      </c>
      <c r="H8973" s="50" t="s">
        <v>21948</v>
      </c>
      <c r="I8973" s="50">
        <f>(DAX__2019_2020__33[[#This Row],[Adj Close]]-DAX__2019_2020__33[[#This Row],[Adj Open]])/DAX__2019_2020__33[[#This Row],[Adj Open]]</f>
        <v>-3.8023193193475408E-3</v>
      </c>
      <c r="J8973" s="50">
        <f>DAX__2019_2020__33[[#This Row],[Adj Close]]-DAX__2019_2020__33[[#This Row],[Adj Open]]</f>
        <v>-0.57754885515490173</v>
      </c>
      <c r="K8973" s="50">
        <v>83654</v>
      </c>
    </row>
    <row r="8974" spans="1:11" x14ac:dyDescent="0.3">
      <c r="A8974" s="51" t="str">
        <f t="shared" si="146"/>
        <v>HNR1.DE</v>
      </c>
      <c r="B8974" s="52" t="s">
        <v>470</v>
      </c>
      <c r="C8974" s="50" t="s">
        <v>7150</v>
      </c>
      <c r="D8974" s="50">
        <f>DAX__2019_2020__33[[#This Row],[Open]]*(DAX__2019_2020__33[[#This Row],[Adj Close]]/DAX__2019_2020__33[[#This Row],[Close]])</f>
        <v>150.16119691708752</v>
      </c>
      <c r="E8974" s="50" t="s">
        <v>21714</v>
      </c>
      <c r="F8974" s="50" t="s">
        <v>7150</v>
      </c>
      <c r="G8974" s="50" t="s">
        <v>21703</v>
      </c>
      <c r="H8974" s="50" t="s">
        <v>21954</v>
      </c>
      <c r="I8974" s="50">
        <f>(DAX__2019_2020__33[[#This Row],[Adj Close]]-DAX__2019_2020__33[[#This Row],[Adj Open]])/DAX__2019_2020__33[[#This Row],[Adj Open]]</f>
        <v>1.1538480769230763E-2</v>
      </c>
      <c r="J8974" s="50">
        <f>DAX__2019_2020__33[[#This Row],[Adj Close]]-DAX__2019_2020__33[[#This Row],[Adj Open]]</f>
        <v>1.7326320829124882</v>
      </c>
      <c r="K8974" s="50">
        <v>90402</v>
      </c>
    </row>
    <row r="8975" spans="1:11" x14ac:dyDescent="0.3">
      <c r="A8975" s="51" t="str">
        <f t="shared" si="146"/>
        <v>HNR1.DE</v>
      </c>
      <c r="B8975" s="52" t="s">
        <v>471</v>
      </c>
      <c r="C8975" s="50" t="s">
        <v>13823</v>
      </c>
      <c r="D8975" s="50">
        <f>DAX__2019_2020__33[[#This Row],[Open]]*(DAX__2019_2020__33[[#This Row],[Adj Close]]/DAX__2019_2020__33[[#This Row],[Close]])</f>
        <v>152.27886358597024</v>
      </c>
      <c r="E8975" s="50" t="s">
        <v>13823</v>
      </c>
      <c r="F8975" s="50" t="s">
        <v>12181</v>
      </c>
      <c r="G8975" s="50" t="s">
        <v>13740</v>
      </c>
      <c r="H8975" s="50" t="s">
        <v>21955</v>
      </c>
      <c r="I8975" s="50">
        <f>(DAX__2019_2020__33[[#This Row],[Adj Close]]-DAX__2019_2020__33[[#This Row],[Adj Open]])/DAX__2019_2020__33[[#This Row],[Adj Open]]</f>
        <v>-1.8331188716773535E-2</v>
      </c>
      <c r="J8975" s="50">
        <f>DAX__2019_2020__33[[#This Row],[Adj Close]]-DAX__2019_2020__33[[#This Row],[Adj Open]]</f>
        <v>-2.7914525859702337</v>
      </c>
      <c r="K8975" s="50">
        <v>73655</v>
      </c>
    </row>
    <row r="8976" spans="1:11" x14ac:dyDescent="0.3">
      <c r="A8976" s="51" t="str">
        <f t="shared" si="146"/>
        <v>HNR1.DE</v>
      </c>
      <c r="B8976" s="52" t="s">
        <v>472</v>
      </c>
      <c r="C8976" s="50" t="s">
        <v>21689</v>
      </c>
      <c r="D8976" s="50">
        <f>DAX__2019_2020__33[[#This Row],[Open]]*(DAX__2019_2020__33[[#This Row],[Adj Close]]/DAX__2019_2020__33[[#This Row],[Close]])</f>
        <v>149.29488550649333</v>
      </c>
      <c r="E8976" s="50" t="s">
        <v>21702</v>
      </c>
      <c r="F8976" s="50" t="s">
        <v>7167</v>
      </c>
      <c r="G8976" s="50" t="s">
        <v>6759</v>
      </c>
      <c r="H8976" s="50" t="s">
        <v>21956</v>
      </c>
      <c r="I8976" s="50">
        <f>(DAX__2019_2020__33[[#This Row],[Adj Close]]-DAX__2019_2020__33[[#This Row],[Adj Open]])/DAX__2019_2020__33[[#This Row],[Adj Open]]</f>
        <v>1.4829064545619598E-2</v>
      </c>
      <c r="J8976" s="50">
        <f>DAX__2019_2020__33[[#This Row],[Adj Close]]-DAX__2019_2020__33[[#This Row],[Adj Open]]</f>
        <v>2.2139034935066775</v>
      </c>
      <c r="K8976" s="50">
        <v>96336</v>
      </c>
    </row>
    <row r="8977" spans="1:11" x14ac:dyDescent="0.3">
      <c r="A8977" s="51" t="str">
        <f t="shared" si="146"/>
        <v>HNR1.DE</v>
      </c>
      <c r="B8977" s="52" t="s">
        <v>473</v>
      </c>
      <c r="C8977" s="50" t="s">
        <v>13818</v>
      </c>
      <c r="D8977" s="50">
        <f>DAX__2019_2020__33[[#This Row],[Open]]*(DAX__2019_2020__33[[#This Row],[Adj Close]]/DAX__2019_2020__33[[#This Row],[Close]])</f>
        <v>153.14517519535775</v>
      </c>
      <c r="E8977" s="50" t="s">
        <v>13824</v>
      </c>
      <c r="F8977" s="50" t="s">
        <v>13646</v>
      </c>
      <c r="G8977" s="50" t="s">
        <v>21703</v>
      </c>
      <c r="H8977" s="50" t="s">
        <v>21954</v>
      </c>
      <c r="I8977" s="50">
        <f>(DAX__2019_2020__33[[#This Row],[Adj Close]]-DAX__2019_2020__33[[#This Row],[Adj Open]])/DAX__2019_2020__33[[#This Row],[Adj Open]]</f>
        <v>-8.17098020725417E-3</v>
      </c>
      <c r="J8977" s="50">
        <f>DAX__2019_2020__33[[#This Row],[Adj Close]]-DAX__2019_2020__33[[#This Row],[Adj Open]]</f>
        <v>-1.2513461953577405</v>
      </c>
      <c r="K8977" s="50">
        <v>121976</v>
      </c>
    </row>
    <row r="8978" spans="1:11" x14ac:dyDescent="0.3">
      <c r="A8978" s="51" t="str">
        <f t="shared" si="146"/>
        <v>HNR1.DE</v>
      </c>
      <c r="B8978" s="52" t="s">
        <v>474</v>
      </c>
      <c r="C8978" s="50" t="s">
        <v>13648</v>
      </c>
      <c r="D8978" s="50">
        <f>DAX__2019_2020__33[[#This Row],[Open]]*(DAX__2019_2020__33[[#This Row],[Adj Close]]/DAX__2019_2020__33[[#This Row],[Close]])</f>
        <v>150.9312660841949</v>
      </c>
      <c r="E8978" s="50" t="s">
        <v>13917</v>
      </c>
      <c r="F8978" s="50" t="s">
        <v>7150</v>
      </c>
      <c r="G8978" s="50" t="s">
        <v>13950</v>
      </c>
      <c r="H8978" s="50" t="s">
        <v>21957</v>
      </c>
      <c r="I8978" s="50">
        <f>(DAX__2019_2020__33[[#This Row],[Adj Close]]-DAX__2019_2020__33[[#This Row],[Adj Open]])/DAX__2019_2020__33[[#This Row],[Adj Open]]</f>
        <v>3.1887754491943636E-3</v>
      </c>
      <c r="J8978" s="50">
        <f>DAX__2019_2020__33[[#This Row],[Adj Close]]-DAX__2019_2020__33[[#This Row],[Adj Open]]</f>
        <v>0.4812859158051026</v>
      </c>
      <c r="K8978" s="50">
        <v>84424</v>
      </c>
    </row>
    <row r="8979" spans="1:11" x14ac:dyDescent="0.3">
      <c r="A8979" s="51" t="str">
        <f t="shared" si="146"/>
        <v>HNR1.DE</v>
      </c>
      <c r="B8979" s="52" t="s">
        <v>475</v>
      </c>
      <c r="C8979" s="50" t="s">
        <v>13646</v>
      </c>
      <c r="D8979" s="50">
        <f>DAX__2019_2020__33[[#This Row],[Open]]*(DAX__2019_2020__33[[#This Row],[Adj Close]]/DAX__2019_2020__33[[#This Row],[Close]])</f>
        <v>151.31628014719104</v>
      </c>
      <c r="E8979" s="50" t="s">
        <v>13646</v>
      </c>
      <c r="F8979" s="50" t="s">
        <v>13622</v>
      </c>
      <c r="G8979" s="50" t="s">
        <v>13652</v>
      </c>
      <c r="H8979" s="50" t="s">
        <v>21938</v>
      </c>
      <c r="I8979" s="50">
        <f>(DAX__2019_2020__33[[#This Row],[Adj Close]]-DAX__2019_2020__33[[#This Row],[Adj Open]])/DAX__2019_2020__33[[#This Row],[Adj Open]]</f>
        <v>-2.4809122610860945E-2</v>
      </c>
      <c r="J8979" s="50">
        <f>DAX__2019_2020__33[[#This Row],[Adj Close]]-DAX__2019_2020__33[[#This Row],[Adj Open]]</f>
        <v>-3.7540241471910463</v>
      </c>
      <c r="K8979" s="50">
        <v>110931</v>
      </c>
    </row>
    <row r="8980" spans="1:11" x14ac:dyDescent="0.3">
      <c r="A8980" s="51" t="str">
        <f t="shared" si="146"/>
        <v>HNR1.DE</v>
      </c>
      <c r="B8980" s="52" t="s">
        <v>476</v>
      </c>
      <c r="C8980" s="50" t="s">
        <v>6591</v>
      </c>
      <c r="D8980" s="50">
        <f>DAX__2019_2020__33[[#This Row],[Open]]*(DAX__2019_2020__33[[#This Row],[Adj Close]]/DAX__2019_2020__33[[#This Row],[Close]])</f>
        <v>145.34833653468922</v>
      </c>
      <c r="E8980" s="50" t="s">
        <v>6589</v>
      </c>
      <c r="F8980" s="50" t="s">
        <v>13994</v>
      </c>
      <c r="G8980" s="50" t="s">
        <v>7168</v>
      </c>
      <c r="H8980" s="50" t="s">
        <v>21958</v>
      </c>
      <c r="I8980" s="50">
        <f>(DAX__2019_2020__33[[#This Row],[Adj Close]]-DAX__2019_2020__33[[#This Row],[Adj Open]])/DAX__2019_2020__33[[#This Row],[Adj Open]]</f>
        <v>1.3244834437086356E-3</v>
      </c>
      <c r="J8980" s="50">
        <f>DAX__2019_2020__33[[#This Row],[Adj Close]]-DAX__2019_2020__33[[#This Row],[Adj Open]]</f>
        <v>0.19251146531078689</v>
      </c>
      <c r="K8980" s="50">
        <v>80659</v>
      </c>
    </row>
    <row r="8981" spans="1:11" x14ac:dyDescent="0.3">
      <c r="A8981" s="51" t="str">
        <f t="shared" si="146"/>
        <v>HNR1.DE</v>
      </c>
      <c r="B8981" s="52" t="s">
        <v>477</v>
      </c>
      <c r="C8981" s="50" t="s">
        <v>21680</v>
      </c>
      <c r="D8981" s="50">
        <f>DAX__2019_2020__33[[#This Row],[Open]]*(DAX__2019_2020__33[[#This Row],[Adj Close]]/DAX__2019_2020__33[[#This Row],[Close]])</f>
        <v>144.67453140171517</v>
      </c>
      <c r="E8981" s="50" t="s">
        <v>7168</v>
      </c>
      <c r="F8981" s="50" t="s">
        <v>13988</v>
      </c>
      <c r="G8981" s="50" t="s">
        <v>6726</v>
      </c>
      <c r="H8981" s="50" t="s">
        <v>21959</v>
      </c>
      <c r="I8981" s="50">
        <f>(DAX__2019_2020__33[[#This Row],[Adj Close]]-DAX__2019_2020__33[[#This Row],[Adj Open]])/DAX__2019_2020__33[[#This Row],[Adj Open]]</f>
        <v>-1.9960279042710309E-3</v>
      </c>
      <c r="J8981" s="50">
        <f>DAX__2019_2020__33[[#This Row],[Adj Close]]-DAX__2019_2020__33[[#This Row],[Adj Open]]</f>
        <v>-0.288774401715159</v>
      </c>
      <c r="K8981" s="50">
        <v>75421</v>
      </c>
    </row>
    <row r="8982" spans="1:11" x14ac:dyDescent="0.3">
      <c r="A8982" s="51" t="str">
        <f t="shared" si="146"/>
        <v>HNR1.DE</v>
      </c>
      <c r="B8982" s="52" t="s">
        <v>478</v>
      </c>
      <c r="C8982" s="50" t="s">
        <v>6586</v>
      </c>
      <c r="D8982" s="50">
        <f>DAX__2019_2020__33[[#This Row],[Open]]*(DAX__2019_2020__33[[#This Row],[Adj Close]]/DAX__2019_2020__33[[#This Row],[Close]])</f>
        <v>144.57828852154663</v>
      </c>
      <c r="E8982" s="50" t="s">
        <v>13743</v>
      </c>
      <c r="F8982" s="50" t="s">
        <v>12149</v>
      </c>
      <c r="G8982" s="50" t="s">
        <v>13592</v>
      </c>
      <c r="H8982" s="50" t="s">
        <v>21960</v>
      </c>
      <c r="I8982" s="50">
        <f>(DAX__2019_2020__33[[#This Row],[Adj Close]]-DAX__2019_2020__33[[#This Row],[Adj Open]])/DAX__2019_2020__33[[#This Row],[Adj Open]]</f>
        <v>-6.6571905457484459E-4</v>
      </c>
      <c r="J8982" s="50">
        <f>DAX__2019_2020__33[[#This Row],[Adj Close]]-DAX__2019_2020__33[[#This Row],[Adj Open]]</f>
        <v>-9.6248521546613119E-2</v>
      </c>
      <c r="K8982" s="50">
        <v>87825</v>
      </c>
    </row>
    <row r="8983" spans="1:11" x14ac:dyDescent="0.3">
      <c r="A8983" s="51" t="str">
        <f t="shared" si="146"/>
        <v>HNR1.DE</v>
      </c>
      <c r="B8983" s="52" t="s">
        <v>479</v>
      </c>
      <c r="C8983" s="50" t="s">
        <v>12195</v>
      </c>
      <c r="D8983" s="50">
        <f>DAX__2019_2020__33[[#This Row],[Open]]*(DAX__2019_2020__33[[#This Row],[Adj Close]]/DAX__2019_2020__33[[#This Row],[Close]])</f>
        <v>143.71195968838182</v>
      </c>
      <c r="E8983" s="50" t="s">
        <v>6724</v>
      </c>
      <c r="F8983" s="50" t="s">
        <v>12195</v>
      </c>
      <c r="G8983" s="50" t="s">
        <v>6726</v>
      </c>
      <c r="H8983" s="50" t="s">
        <v>21959</v>
      </c>
      <c r="I8983" s="50">
        <f>(DAX__2019_2020__33[[#This Row],[Adj Close]]-DAX__2019_2020__33[[#This Row],[Adj Open]])/DAX__2019_2020__33[[#This Row],[Adj Open]]</f>
        <v>4.6885263625881775E-3</v>
      </c>
      <c r="J8983" s="50">
        <f>DAX__2019_2020__33[[#This Row],[Adj Close]]-DAX__2019_2020__33[[#This Row],[Adj Open]]</f>
        <v>0.67379731161818768</v>
      </c>
      <c r="K8983" s="50">
        <v>58755</v>
      </c>
    </row>
    <row r="8984" spans="1:11" x14ac:dyDescent="0.3">
      <c r="A8984" s="51" t="str">
        <f t="shared" si="146"/>
        <v>HNR1.DE</v>
      </c>
      <c r="B8984" s="52" t="s">
        <v>480</v>
      </c>
      <c r="C8984" s="50" t="s">
        <v>13987</v>
      </c>
      <c r="D8984" s="50">
        <f>DAX__2019_2020__33[[#This Row],[Open]]*(DAX__2019_2020__33[[#This Row],[Adj Close]]/DAX__2019_2020__33[[#This Row],[Close]])</f>
        <v>143.80822305698152</v>
      </c>
      <c r="E8984" s="50" t="s">
        <v>6582</v>
      </c>
      <c r="F8984" s="50" t="s">
        <v>11982</v>
      </c>
      <c r="G8984" s="50" t="s">
        <v>12045</v>
      </c>
      <c r="H8984" s="50" t="s">
        <v>21961</v>
      </c>
      <c r="I8984" s="50">
        <f>(DAX__2019_2020__33[[#This Row],[Adj Close]]-DAX__2019_2020__33[[#This Row],[Adj Open]])/DAX__2019_2020__33[[#This Row],[Adj Open]]</f>
        <v>-3.5475155373834853E-2</v>
      </c>
      <c r="J8984" s="50">
        <f>DAX__2019_2020__33[[#This Row],[Adj Close]]-DAX__2019_2020__33[[#This Row],[Adj Open]]</f>
        <v>-5.1016190569815194</v>
      </c>
      <c r="K8984" s="50">
        <v>216030</v>
      </c>
    </row>
    <row r="8985" spans="1:11" x14ac:dyDescent="0.3">
      <c r="A8985" s="51" t="str">
        <f t="shared" si="146"/>
        <v>HNR1.DE</v>
      </c>
      <c r="B8985" s="52" t="s">
        <v>481</v>
      </c>
      <c r="C8985" s="50" t="s">
        <v>12105</v>
      </c>
      <c r="D8985" s="50">
        <f>DAX__2019_2020__33[[#This Row],[Open]]*(DAX__2019_2020__33[[#This Row],[Adj Close]]/DAX__2019_2020__33[[#This Row],[Close]])</f>
        <v>138.99534769996814</v>
      </c>
      <c r="E8985" s="50" t="s">
        <v>13594</v>
      </c>
      <c r="F8985" s="50" t="s">
        <v>12228</v>
      </c>
      <c r="G8985" s="50" t="s">
        <v>12228</v>
      </c>
      <c r="H8985" s="50" t="s">
        <v>21962</v>
      </c>
      <c r="I8985" s="50">
        <f>(DAX__2019_2020__33[[#This Row],[Adj Close]]-DAX__2019_2020__33[[#This Row],[Adj Open]])/DAX__2019_2020__33[[#This Row],[Adj Open]]</f>
        <v>-6.9252080439836461E-3</v>
      </c>
      <c r="J8985" s="50">
        <f>DAX__2019_2020__33[[#This Row],[Adj Close]]-DAX__2019_2020__33[[#This Row],[Adj Open]]</f>
        <v>-0.96257169996812308</v>
      </c>
      <c r="K8985" s="50">
        <v>134378</v>
      </c>
    </row>
    <row r="8986" spans="1:11" x14ac:dyDescent="0.3">
      <c r="A8986" s="51" t="str">
        <f t="shared" si="146"/>
        <v>HNR1.DE</v>
      </c>
      <c r="B8986" s="52" t="s">
        <v>482</v>
      </c>
      <c r="C8986" s="50" t="s">
        <v>21650</v>
      </c>
      <c r="D8986" s="50">
        <f>DAX__2019_2020__33[[#This Row],[Open]]*(DAX__2019_2020__33[[#This Row],[Adj Close]]/DAX__2019_2020__33[[#This Row],[Close]])</f>
        <v>138.12905420439648</v>
      </c>
      <c r="E8986" s="50" t="s">
        <v>13598</v>
      </c>
      <c r="F8986" s="50" t="s">
        <v>12113</v>
      </c>
      <c r="G8986" s="50" t="s">
        <v>13974</v>
      </c>
      <c r="H8986" s="50" t="s">
        <v>21963</v>
      </c>
      <c r="I8986" s="50">
        <f>(DAX__2019_2020__33[[#This Row],[Adj Close]]-DAX__2019_2020__33[[#This Row],[Adj Open]])/DAX__2019_2020__33[[#This Row],[Adj Open]]</f>
        <v>2.5783951219512127E-2</v>
      </c>
      <c r="J8986" s="50">
        <f>DAX__2019_2020__33[[#This Row],[Adj Close]]-DAX__2019_2020__33[[#This Row],[Adj Open]]</f>
        <v>3.5615127956035053</v>
      </c>
      <c r="K8986" s="50">
        <v>108627</v>
      </c>
    </row>
    <row r="8987" spans="1:11" x14ac:dyDescent="0.3">
      <c r="A8987" s="51" t="str">
        <f t="shared" si="146"/>
        <v>HNR1.DE</v>
      </c>
      <c r="B8987" s="52" t="s">
        <v>483</v>
      </c>
      <c r="C8987" s="50" t="s">
        <v>12216</v>
      </c>
      <c r="D8987" s="50">
        <f>DAX__2019_2020__33[[#This Row],[Open]]*(DAX__2019_2020__33[[#This Row],[Adj Close]]/DAX__2019_2020__33[[#This Row],[Close]])</f>
        <v>141.78682184054435</v>
      </c>
      <c r="E8987" s="50" t="s">
        <v>12149</v>
      </c>
      <c r="F8987" s="50" t="s">
        <v>12037</v>
      </c>
      <c r="G8987" s="50" t="s">
        <v>13567</v>
      </c>
      <c r="H8987" s="50" t="s">
        <v>21919</v>
      </c>
      <c r="I8987" s="50">
        <f>(DAX__2019_2020__33[[#This Row],[Adj Close]]-DAX__2019_2020__33[[#This Row],[Adj Open]])/DAX__2019_2020__33[[#This Row],[Adj Open]]</f>
        <v>-1.8329918160286809E-2</v>
      </c>
      <c r="J8987" s="50">
        <f>DAX__2019_2020__33[[#This Row],[Adj Close]]-DAX__2019_2020__33[[#This Row],[Adj Open]]</f>
        <v>-2.5989408405443442</v>
      </c>
      <c r="K8987" s="50">
        <v>118416</v>
      </c>
    </row>
    <row r="8988" spans="1:11" x14ac:dyDescent="0.3">
      <c r="A8988" s="51" t="str">
        <f t="shared" si="146"/>
        <v>HNR1.DE</v>
      </c>
      <c r="B8988" s="52" t="s">
        <v>484</v>
      </c>
      <c r="C8988" s="50" t="s">
        <v>13552</v>
      </c>
      <c r="D8988" s="50">
        <f>DAX__2019_2020__33[[#This Row],[Open]]*(DAX__2019_2020__33[[#This Row],[Adj Close]]/DAX__2019_2020__33[[#This Row],[Close]])</f>
        <v>136.20389585106383</v>
      </c>
      <c r="E8988" s="50" t="s">
        <v>12105</v>
      </c>
      <c r="F8988" s="50" t="s">
        <v>21621</v>
      </c>
      <c r="G8988" s="50" t="s">
        <v>11969</v>
      </c>
      <c r="H8988" s="50" t="s">
        <v>21964</v>
      </c>
      <c r="I8988" s="50">
        <f>(DAX__2019_2020__33[[#This Row],[Adj Close]]-DAX__2019_2020__33[[#This Row],[Adj Open]])/DAX__2019_2020__33[[#This Row],[Adj Open]]</f>
        <v>-3.533568904593646E-3</v>
      </c>
      <c r="J8988" s="50">
        <f>DAX__2019_2020__33[[#This Row],[Adj Close]]-DAX__2019_2020__33[[#This Row],[Adj Open]]</f>
        <v>-0.48128585106383071</v>
      </c>
      <c r="K8988" s="50">
        <v>193366</v>
      </c>
    </row>
    <row r="8989" spans="1:11" x14ac:dyDescent="0.3">
      <c r="A8989" s="51" t="str">
        <f t="shared" si="146"/>
        <v>HNR1.DE</v>
      </c>
      <c r="B8989" s="52" t="s">
        <v>485</v>
      </c>
      <c r="C8989" s="50" t="s">
        <v>12081</v>
      </c>
      <c r="D8989" s="50">
        <f>DAX__2019_2020__33[[#This Row],[Open]]*(DAX__2019_2020__33[[#This Row],[Adj Close]]/DAX__2019_2020__33[[#This Row],[Close]])</f>
        <v>136.58892919680969</v>
      </c>
      <c r="E8989" s="50" t="s">
        <v>13465</v>
      </c>
      <c r="F8989" s="50" t="s">
        <v>12117</v>
      </c>
      <c r="G8989" s="50" t="s">
        <v>4811</v>
      </c>
      <c r="H8989" s="50" t="s">
        <v>21965</v>
      </c>
      <c r="I8989" s="50">
        <f>(DAX__2019_2020__33[[#This Row],[Adj Close]]-DAX__2019_2020__33[[#This Row],[Adj Open]])/DAX__2019_2020__33[[#This Row],[Adj Open]]</f>
        <v>-2.6779338693981854E-2</v>
      </c>
      <c r="J8989" s="50">
        <f>DAX__2019_2020__33[[#This Row],[Adj Close]]-DAX__2019_2020__33[[#This Row],[Adj Open]]</f>
        <v>-3.6577611968096733</v>
      </c>
      <c r="K8989" s="50">
        <v>185850</v>
      </c>
    </row>
    <row r="8990" spans="1:11" x14ac:dyDescent="0.3">
      <c r="A8990" s="51" t="str">
        <f t="shared" si="146"/>
        <v>HNR1.DE</v>
      </c>
      <c r="B8990" s="52" t="s">
        <v>486</v>
      </c>
      <c r="C8990" s="50" t="s">
        <v>12121</v>
      </c>
      <c r="D8990" s="50">
        <f>DAX__2019_2020__33[[#This Row],[Open]]*(DAX__2019_2020__33[[#This Row],[Adj Close]]/DAX__2019_2020__33[[#This Row],[Close]])</f>
        <v>133.02740765222379</v>
      </c>
      <c r="E8990" s="50" t="s">
        <v>13430</v>
      </c>
      <c r="F8990" s="50" t="s">
        <v>4828</v>
      </c>
      <c r="G8990" s="50" t="s">
        <v>13430</v>
      </c>
      <c r="H8990" s="50" t="s">
        <v>21966</v>
      </c>
      <c r="I8990" s="50">
        <f>(DAX__2019_2020__33[[#This Row],[Adj Close]]-DAX__2019_2020__33[[#This Row],[Adj Open]])/DAX__2019_2020__33[[#This Row],[Adj Open]]</f>
        <v>2.8944211916300407E-3</v>
      </c>
      <c r="J8990" s="50">
        <f>DAX__2019_2020__33[[#This Row],[Adj Close]]-DAX__2019_2020__33[[#This Row],[Adj Open]]</f>
        <v>0.3850373477762048</v>
      </c>
      <c r="K8990" s="50">
        <v>134946</v>
      </c>
    </row>
    <row r="8991" spans="1:11" x14ac:dyDescent="0.3">
      <c r="A8991" s="51" t="str">
        <f t="shared" si="146"/>
        <v>HNR1.DE</v>
      </c>
      <c r="B8991" s="52" t="s">
        <v>487</v>
      </c>
      <c r="C8991" s="50" t="s">
        <v>12022</v>
      </c>
      <c r="D8991" s="50">
        <f>DAX__2019_2020__33[[#This Row],[Open]]*(DAX__2019_2020__33[[#This Row],[Adj Close]]/DAX__2019_2020__33[[#This Row],[Close]])</f>
        <v>133.98999708057369</v>
      </c>
      <c r="E8991" s="50" t="s">
        <v>21624</v>
      </c>
      <c r="F8991" s="50" t="s">
        <v>11978</v>
      </c>
      <c r="G8991" s="50" t="s">
        <v>12079</v>
      </c>
      <c r="H8991" s="50" t="s">
        <v>21967</v>
      </c>
      <c r="I8991" s="50">
        <f>(DAX__2019_2020__33[[#This Row],[Adj Close]]-DAX__2019_2020__33[[#This Row],[Adj Open]])/DAX__2019_2020__33[[#This Row],[Adj Open]]</f>
        <v>3.5919541004012082E-3</v>
      </c>
      <c r="J8991" s="50">
        <f>DAX__2019_2020__33[[#This Row],[Adj Close]]-DAX__2019_2020__33[[#This Row],[Adj Open]]</f>
        <v>0.4812859194263126</v>
      </c>
      <c r="K8991" s="50">
        <v>116778</v>
      </c>
    </row>
    <row r="8992" spans="1:11" x14ac:dyDescent="0.3">
      <c r="A8992" s="51" t="str">
        <f t="shared" si="146"/>
        <v>HNR1.DE</v>
      </c>
      <c r="B8992" s="52" t="s">
        <v>488</v>
      </c>
      <c r="C8992" s="50" t="s">
        <v>11969</v>
      </c>
      <c r="D8992" s="50">
        <f>DAX__2019_2020__33[[#This Row],[Open]]*(DAX__2019_2020__33[[#This Row],[Adj Close]]/DAX__2019_2020__33[[#This Row],[Close]])</f>
        <v>135.72262357276807</v>
      </c>
      <c r="E8992" s="50" t="s">
        <v>13465</v>
      </c>
      <c r="F8992" s="50" t="s">
        <v>12109</v>
      </c>
      <c r="G8992" s="50" t="s">
        <v>13503</v>
      </c>
      <c r="H8992" s="50" t="s">
        <v>21968</v>
      </c>
      <c r="I8992" s="50">
        <f>(DAX__2019_2020__33[[#This Row],[Adj Close]]-DAX__2019_2020__33[[#This Row],[Adj Open]])/DAX__2019_2020__33[[#This Row],[Adj Open]]</f>
        <v>2.1276808510639726E-3</v>
      </c>
      <c r="J8992" s="50">
        <f>DAX__2019_2020__33[[#This Row],[Adj Close]]-DAX__2019_2020__33[[#This Row],[Adj Open]]</f>
        <v>0.28877442723194235</v>
      </c>
      <c r="K8992" s="50">
        <v>137245</v>
      </c>
    </row>
    <row r="8993" spans="1:11" x14ac:dyDescent="0.3">
      <c r="A8993" s="51" t="str">
        <f t="shared" si="146"/>
        <v>HNR1.DE</v>
      </c>
      <c r="B8993" s="52" t="s">
        <v>489</v>
      </c>
      <c r="C8993" s="50" t="s">
        <v>12109</v>
      </c>
      <c r="D8993" s="50">
        <f>DAX__2019_2020__33[[#This Row],[Open]]*(DAX__2019_2020__33[[#This Row],[Adj Close]]/DAX__2019_2020__33[[#This Row],[Close]])</f>
        <v>135.33759974098177</v>
      </c>
      <c r="E8993" s="50" t="s">
        <v>12106</v>
      </c>
      <c r="F8993" s="50" t="s">
        <v>13459</v>
      </c>
      <c r="G8993" s="50" t="s">
        <v>12105</v>
      </c>
      <c r="H8993" s="50" t="s">
        <v>21969</v>
      </c>
      <c r="I8993" s="50">
        <f>(DAX__2019_2020__33[[#This Row],[Adj Close]]-DAX__2019_2020__33[[#This Row],[Adj Open]])/DAX__2019_2020__33[[#This Row],[Adj Open]]</f>
        <v>2.7026940525165955E-2</v>
      </c>
      <c r="J8993" s="50">
        <f>DAX__2019_2020__33[[#This Row],[Adj Close]]-DAX__2019_2020__33[[#This Row],[Adj Open]]</f>
        <v>3.6577612590182298</v>
      </c>
      <c r="K8993" s="50">
        <v>137419</v>
      </c>
    </row>
    <row r="8994" spans="1:11" x14ac:dyDescent="0.3">
      <c r="A8994" s="51" t="str">
        <f t="shared" si="146"/>
        <v>HNR1.DE</v>
      </c>
      <c r="B8994" s="52" t="s">
        <v>490</v>
      </c>
      <c r="C8994" s="50" t="s">
        <v>12054</v>
      </c>
      <c r="D8994" s="50">
        <f>DAX__2019_2020__33[[#This Row],[Open]]*(DAX__2019_2020__33[[#This Row],[Adj Close]]/DAX__2019_2020__33[[#This Row],[Close]])</f>
        <v>138.61034023707793</v>
      </c>
      <c r="E8994" s="50" t="s">
        <v>13973</v>
      </c>
      <c r="F8994" s="50" t="s">
        <v>21626</v>
      </c>
      <c r="G8994" s="50" t="s">
        <v>13485</v>
      </c>
      <c r="H8994" s="50" t="s">
        <v>21970</v>
      </c>
      <c r="I8994" s="50">
        <f>(DAX__2019_2020__33[[#This Row],[Adj Close]]-DAX__2019_2020__33[[#This Row],[Adj Open]])/DAX__2019_2020__33[[#This Row],[Adj Open]]</f>
        <v>-9.0277986111111739E-3</v>
      </c>
      <c r="J8994" s="50">
        <f>DAX__2019_2020__33[[#This Row],[Adj Close]]-DAX__2019_2020__33[[#This Row],[Adj Open]]</f>
        <v>-1.2513462370779393</v>
      </c>
      <c r="K8994" s="50">
        <v>117296</v>
      </c>
    </row>
    <row r="8995" spans="1:11" x14ac:dyDescent="0.3">
      <c r="A8995" s="51" t="str">
        <f t="shared" si="146"/>
        <v>HNR1.DE</v>
      </c>
      <c r="B8995" s="52" t="s">
        <v>491</v>
      </c>
      <c r="C8995" s="50" t="s">
        <v>13492</v>
      </c>
      <c r="D8995" s="50">
        <f>DAX__2019_2020__33[[#This Row],[Open]]*(DAX__2019_2020__33[[#This Row],[Adj Close]]/DAX__2019_2020__33[[#This Row],[Close]])</f>
        <v>136.78144867638045</v>
      </c>
      <c r="E8995" s="50" t="s">
        <v>12036</v>
      </c>
      <c r="F8995" s="50" t="s">
        <v>11982</v>
      </c>
      <c r="G8995" s="50" t="s">
        <v>12036</v>
      </c>
      <c r="H8995" s="50" t="s">
        <v>21971</v>
      </c>
      <c r="I8995" s="50">
        <f>(DAX__2019_2020__33[[#This Row],[Adj Close]]-DAX__2019_2020__33[[#This Row],[Adj Open]])/DAX__2019_2020__33[[#This Row],[Adj Open]]</f>
        <v>4.9260870544931626E-3</v>
      </c>
      <c r="J8995" s="50">
        <f>DAX__2019_2020__33[[#This Row],[Adj Close]]-DAX__2019_2020__33[[#This Row],[Adj Open]]</f>
        <v>0.6737973236195387</v>
      </c>
      <c r="K8995" s="50">
        <v>80196</v>
      </c>
    </row>
    <row r="8996" spans="1:11" x14ac:dyDescent="0.3">
      <c r="A8996" s="51" t="str">
        <f t="shared" si="146"/>
        <v>HNR1.DE</v>
      </c>
      <c r="B8996" s="52" t="s">
        <v>492</v>
      </c>
      <c r="C8996" s="50" t="s">
        <v>12113</v>
      </c>
      <c r="D8996" s="50">
        <f>DAX__2019_2020__33[[#This Row],[Open]]*(DAX__2019_2020__33[[#This Row],[Adj Close]]/DAX__2019_2020__33[[#This Row],[Close]])</f>
        <v>137.07021831508109</v>
      </c>
      <c r="E8996" s="50" t="s">
        <v>13461</v>
      </c>
      <c r="F8996" s="50" t="s">
        <v>12072</v>
      </c>
      <c r="G8996" s="50" t="s">
        <v>13503</v>
      </c>
      <c r="H8996" s="50" t="s">
        <v>21968</v>
      </c>
      <c r="I8996" s="50">
        <f>(DAX__2019_2020__33[[#This Row],[Adj Close]]-DAX__2019_2020__33[[#This Row],[Adj Open]])/DAX__2019_2020__33[[#This Row],[Adj Open]]</f>
        <v>-7.7246562243534576E-3</v>
      </c>
      <c r="J8996" s="50">
        <f>DAX__2019_2020__33[[#This Row],[Adj Close]]-DAX__2019_2020__33[[#This Row],[Adj Open]]</f>
        <v>-1.0588203150810784</v>
      </c>
      <c r="K8996" s="50">
        <v>79649</v>
      </c>
    </row>
    <row r="8997" spans="1:11" x14ac:dyDescent="0.3">
      <c r="A8997" s="51" t="str">
        <f t="shared" si="146"/>
        <v>HNR1.DE</v>
      </c>
      <c r="B8997" s="52" t="s">
        <v>493</v>
      </c>
      <c r="C8997" s="50" t="s">
        <v>21624</v>
      </c>
      <c r="D8997" s="50">
        <f>DAX__2019_2020__33[[#This Row],[Open]]*(DAX__2019_2020__33[[#This Row],[Adj Close]]/DAX__2019_2020__33[[#This Row],[Close]])</f>
        <v>135.81888573638199</v>
      </c>
      <c r="E8997" s="50" t="s">
        <v>12070</v>
      </c>
      <c r="F8997" s="50" t="s">
        <v>12229</v>
      </c>
      <c r="G8997" s="50" t="s">
        <v>13465</v>
      </c>
      <c r="H8997" s="50" t="s">
        <v>21972</v>
      </c>
      <c r="I8997" s="50">
        <f>(DAX__2019_2020__33[[#This Row],[Adj Close]]-DAX__2019_2020__33[[#This Row],[Adj Open]])/DAX__2019_2020__33[[#This Row],[Adj Open]]</f>
        <v>8.5045850387845644E-3</v>
      </c>
      <c r="J8997" s="50">
        <f>DAX__2019_2020__33[[#This Row],[Adj Close]]-DAX__2019_2020__33[[#This Row],[Adj Open]]</f>
        <v>1.1550832636180246</v>
      </c>
      <c r="K8997" s="50">
        <v>103893</v>
      </c>
    </row>
    <row r="8998" spans="1:11" x14ac:dyDescent="0.3">
      <c r="A8998" s="51" t="str">
        <f t="shared" si="146"/>
        <v>HNR1.DE</v>
      </c>
      <c r="B8998" s="52" t="s">
        <v>494</v>
      </c>
      <c r="C8998" s="50" t="s">
        <v>13465</v>
      </c>
      <c r="D8998" s="50">
        <f>DAX__2019_2020__33[[#This Row],[Open]]*(DAX__2019_2020__33[[#This Row],[Adj Close]]/DAX__2019_2020__33[[#This Row],[Close]])</f>
        <v>136.97397184924344</v>
      </c>
      <c r="E8998" s="50" t="s">
        <v>12068</v>
      </c>
      <c r="F8998" s="50" t="s">
        <v>11969</v>
      </c>
      <c r="G8998" s="50" t="s">
        <v>12045</v>
      </c>
      <c r="H8998" s="50" t="s">
        <v>21961</v>
      </c>
      <c r="I8998" s="50">
        <f>(DAX__2019_2020__33[[#This Row],[Adj Close]]-DAX__2019_2020__33[[#This Row],[Adj Open]])/DAX__2019_2020__33[[#This Row],[Adj Open]]</f>
        <v>1.2649353211890001E-2</v>
      </c>
      <c r="J8998" s="50">
        <f>DAX__2019_2020__33[[#This Row],[Adj Close]]-DAX__2019_2020__33[[#This Row],[Adj Open]]</f>
        <v>1.7326321507565581</v>
      </c>
      <c r="K8998" s="50">
        <v>85942</v>
      </c>
    </row>
    <row r="8999" spans="1:11" x14ac:dyDescent="0.3">
      <c r="A8999" s="51" t="str">
        <f t="shared" si="146"/>
        <v>HNR1.DE</v>
      </c>
      <c r="B8999" s="52" t="s">
        <v>495</v>
      </c>
      <c r="C8999" s="50" t="s">
        <v>12070</v>
      </c>
      <c r="D8999" s="50">
        <f>DAX__2019_2020__33[[#This Row],[Open]]*(DAX__2019_2020__33[[#This Row],[Adj Close]]/DAX__2019_2020__33[[#This Row],[Close]])</f>
        <v>137.64776924448347</v>
      </c>
      <c r="E8999" s="50" t="s">
        <v>6737</v>
      </c>
      <c r="F8999" s="50" t="s">
        <v>12102</v>
      </c>
      <c r="G8999" s="50" t="s">
        <v>12132</v>
      </c>
      <c r="H8999" s="50" t="s">
        <v>21973</v>
      </c>
      <c r="I8999" s="50">
        <f>(DAX__2019_2020__33[[#This Row],[Adj Close]]-DAX__2019_2020__33[[#This Row],[Adj Open]])/DAX__2019_2020__33[[#This Row],[Adj Open]]</f>
        <v>-9.0909300699300796E-3</v>
      </c>
      <c r="J8999" s="50">
        <f>DAX__2019_2020__33[[#This Row],[Adj Close]]-DAX__2019_2020__33[[#This Row],[Adj Open]]</f>
        <v>-1.2513462444834715</v>
      </c>
      <c r="K8999" s="50">
        <v>114177</v>
      </c>
    </row>
    <row r="9000" spans="1:11" x14ac:dyDescent="0.3">
      <c r="A9000" s="51" t="str">
        <f t="shared" si="146"/>
        <v>HNR1.DE</v>
      </c>
      <c r="B9000" s="52" t="s">
        <v>496</v>
      </c>
      <c r="C9000" s="50" t="s">
        <v>13492</v>
      </c>
      <c r="D9000" s="50">
        <f>DAX__2019_2020__33[[#This Row],[Open]]*(DAX__2019_2020__33[[#This Row],[Adj Close]]/DAX__2019_2020__33[[#This Row],[Close]])</f>
        <v>136.78145752915984</v>
      </c>
      <c r="E9000" s="50" t="s">
        <v>12070</v>
      </c>
      <c r="F9000" s="50" t="s">
        <v>21624</v>
      </c>
      <c r="G9000" s="50" t="s">
        <v>13465</v>
      </c>
      <c r="H9000" s="50" t="s">
        <v>21972</v>
      </c>
      <c r="I9000" s="50">
        <f>(DAX__2019_2020__33[[#This Row],[Adj Close]]-DAX__2019_2020__33[[#This Row],[Adj Open]])/DAX__2019_2020__33[[#This Row],[Adj Open]]</f>
        <v>1.4074383642178469E-3</v>
      </c>
      <c r="J9000" s="50">
        <f>DAX__2019_2020__33[[#This Row],[Adj Close]]-DAX__2019_2020__33[[#This Row],[Adj Open]]</f>
        <v>0.19251147084017362</v>
      </c>
      <c r="K9000" s="50">
        <v>118792</v>
      </c>
    </row>
    <row r="9001" spans="1:11" x14ac:dyDescent="0.3">
      <c r="A9001" s="51" t="str">
        <f t="shared" si="146"/>
        <v>HNR1.DE</v>
      </c>
      <c r="B9001" s="52" t="s">
        <v>497</v>
      </c>
      <c r="C9001" s="50" t="s">
        <v>12089</v>
      </c>
      <c r="D9001" s="50">
        <f>DAX__2019_2020__33[[#This Row],[Open]]*(DAX__2019_2020__33[[#This Row],[Adj Close]]/DAX__2019_2020__33[[#This Row],[Close]])</f>
        <v>137.16647194174351</v>
      </c>
      <c r="E9001" s="50" t="s">
        <v>21659</v>
      </c>
      <c r="F9001" s="50" t="s">
        <v>12089</v>
      </c>
      <c r="G9001" s="50" t="s">
        <v>12068</v>
      </c>
      <c r="H9001" s="50" t="s">
        <v>21974</v>
      </c>
      <c r="I9001" s="50">
        <f>(DAX__2019_2020__33[[#This Row],[Adj Close]]-DAX__2019_2020__33[[#This Row],[Adj Open]])/DAX__2019_2020__33[[#This Row],[Adj Open]]</f>
        <v>1.1929803508772025E-2</v>
      </c>
      <c r="J9001" s="50">
        <f>DAX__2019_2020__33[[#This Row],[Adj Close]]-DAX__2019_2020__33[[#This Row],[Adj Open]]</f>
        <v>1.6363690582564914</v>
      </c>
      <c r="K9001" s="50">
        <v>51648</v>
      </c>
    </row>
    <row r="9002" spans="1:11" x14ac:dyDescent="0.3">
      <c r="A9002" s="51" t="str">
        <f t="shared" si="146"/>
        <v>HNR1.DE</v>
      </c>
      <c r="B9002" s="52" t="s">
        <v>498</v>
      </c>
      <c r="C9002" s="50" t="s">
        <v>12105</v>
      </c>
      <c r="D9002" s="50">
        <f>DAX__2019_2020__33[[#This Row],[Open]]*(DAX__2019_2020__33[[#This Row],[Adj Close]]/DAX__2019_2020__33[[#This Row],[Close]])</f>
        <v>138.99535245886969</v>
      </c>
      <c r="E9002" s="50" t="s">
        <v>21637</v>
      </c>
      <c r="F9002" s="50" t="s">
        <v>12045</v>
      </c>
      <c r="G9002" s="50" t="s">
        <v>12068</v>
      </c>
      <c r="H9002" s="50" t="s">
        <v>21974</v>
      </c>
      <c r="I9002" s="50">
        <f>(DAX__2019_2020__33[[#This Row],[Adj Close]]-DAX__2019_2020__33[[#This Row],[Adj Open]])/DAX__2019_2020__33[[#This Row],[Adj Open]]</f>
        <v>-1.385020833172497E-3</v>
      </c>
      <c r="J9002" s="50">
        <f>DAX__2019_2020__33[[#This Row],[Adj Close]]-DAX__2019_2020__33[[#This Row],[Adj Open]]</f>
        <v>-0.19251145886968857</v>
      </c>
      <c r="K9002" s="50">
        <v>102236</v>
      </c>
    </row>
    <row r="9003" spans="1:11" x14ac:dyDescent="0.3">
      <c r="A9003" s="51" t="str">
        <f t="shared" si="146"/>
        <v>HNR1.DE</v>
      </c>
      <c r="B9003" s="52" t="s">
        <v>499</v>
      </c>
      <c r="C9003" s="50" t="s">
        <v>12037</v>
      </c>
      <c r="D9003" s="50">
        <f>DAX__2019_2020__33[[#This Row],[Open]]*(DAX__2019_2020__33[[#This Row],[Adj Close]]/DAX__2019_2020__33[[#This Row],[Close]])</f>
        <v>138.51407368650598</v>
      </c>
      <c r="E9003" s="50" t="s">
        <v>12028</v>
      </c>
      <c r="F9003" s="50" t="s">
        <v>12070</v>
      </c>
      <c r="G9003" s="50" t="s">
        <v>21659</v>
      </c>
      <c r="H9003" s="50" t="s">
        <v>21975</v>
      </c>
      <c r="I9003" s="50">
        <f>(DAX__2019_2020__33[[#This Row],[Adj Close]]-DAX__2019_2020__33[[#This Row],[Adj Open]])/DAX__2019_2020__33[[#This Row],[Adj Open]]</f>
        <v>5.559437340907785E-3</v>
      </c>
      <c r="J9003" s="50">
        <f>DAX__2019_2020__33[[#This Row],[Adj Close]]-DAX__2019_2020__33[[#This Row],[Adj Open]]</f>
        <v>0.77006031349401383</v>
      </c>
      <c r="K9003" s="50">
        <v>120781</v>
      </c>
    </row>
    <row r="9004" spans="1:11" x14ac:dyDescent="0.3">
      <c r="A9004" s="51" t="str">
        <f t="shared" si="146"/>
        <v>HNR1.DE</v>
      </c>
      <c r="B9004" s="52" t="s">
        <v>500</v>
      </c>
      <c r="C9004" s="50" t="s">
        <v>12068</v>
      </c>
      <c r="D9004" s="50">
        <f>DAX__2019_2020__33[[#This Row],[Open]]*(DAX__2019_2020__33[[#This Row],[Adj Close]]/DAX__2019_2020__33[[#This Row],[Close]])</f>
        <v>138.80283891194739</v>
      </c>
      <c r="E9004" s="50" t="s">
        <v>12106</v>
      </c>
      <c r="F9004" s="50" t="s">
        <v>13463</v>
      </c>
      <c r="G9004" s="50" t="s">
        <v>13468</v>
      </c>
      <c r="H9004" s="50" t="s">
        <v>21976</v>
      </c>
      <c r="I9004" s="50">
        <f>(DAX__2019_2020__33[[#This Row],[Adj Close]]-DAX__2019_2020__33[[#This Row],[Adj Open]])/DAX__2019_2020__33[[#This Row],[Adj Open]]</f>
        <v>-2.7738835528547793E-3</v>
      </c>
      <c r="J9004" s="50">
        <f>DAX__2019_2020__33[[#This Row],[Adj Close]]-DAX__2019_2020__33[[#This Row],[Adj Open]]</f>
        <v>-0.38502291194740224</v>
      </c>
      <c r="K9004" s="50">
        <v>150738</v>
      </c>
    </row>
    <row r="9005" spans="1:11" x14ac:dyDescent="0.3">
      <c r="A9005" s="51" t="str">
        <f t="shared" si="146"/>
        <v>HNR1.DE</v>
      </c>
      <c r="B9005" s="52" t="s">
        <v>501</v>
      </c>
      <c r="C9005" s="50" t="s">
        <v>13973</v>
      </c>
      <c r="D9005" s="50">
        <f>DAX__2019_2020__33[[#This Row],[Open]]*(DAX__2019_2020__33[[#This Row],[Adj Close]]/DAX__2019_2020__33[[#This Row],[Close]])</f>
        <v>138.89910658692258</v>
      </c>
      <c r="E9005" s="50" t="s">
        <v>13736</v>
      </c>
      <c r="F9005" s="50" t="s">
        <v>12070</v>
      </c>
      <c r="G9005" s="50" t="s">
        <v>13567</v>
      </c>
      <c r="H9005" s="50" t="s">
        <v>21919</v>
      </c>
      <c r="I9005" s="50">
        <f>(DAX__2019_2020__33[[#This Row],[Adj Close]]-DAX__2019_2020__33[[#This Row],[Adj Open]])/DAX__2019_2020__33[[#This Row],[Adj Open]]</f>
        <v>2.079022825799858E-3</v>
      </c>
      <c r="J9005" s="50">
        <f>DAX__2019_2020__33[[#This Row],[Adj Close]]-DAX__2019_2020__33[[#This Row],[Adj Open]]</f>
        <v>0.28877441307741947</v>
      </c>
      <c r="K9005" s="50">
        <v>80419</v>
      </c>
    </row>
    <row r="9006" spans="1:11" x14ac:dyDescent="0.3">
      <c r="A9006" s="51" t="str">
        <f t="shared" si="146"/>
        <v>HNR1.DE</v>
      </c>
      <c r="B9006" s="52" t="s">
        <v>502</v>
      </c>
      <c r="C9006" s="50" t="s">
        <v>21635</v>
      </c>
      <c r="D9006" s="50">
        <f>DAX__2019_2020__33[[#This Row],[Open]]*(DAX__2019_2020__33[[#This Row],[Adj Close]]/DAX__2019_2020__33[[#This Row],[Close]])</f>
        <v>140.15045632730511</v>
      </c>
      <c r="E9006" s="50" t="s">
        <v>21635</v>
      </c>
      <c r="F9006" s="50" t="s">
        <v>13461</v>
      </c>
      <c r="G9006" s="50" t="s">
        <v>13461</v>
      </c>
      <c r="H9006" s="50" t="s">
        <v>21977</v>
      </c>
      <c r="I9006" s="50">
        <f>(DAX__2019_2020__33[[#This Row],[Adj Close]]-DAX__2019_2020__33[[#This Row],[Adj Open]])/DAX__2019_2020__33[[#This Row],[Adj Open]]</f>
        <v>-2.0604394755313379E-2</v>
      </c>
      <c r="J9006" s="50">
        <f>DAX__2019_2020__33[[#This Row],[Adj Close]]-DAX__2019_2020__33[[#This Row],[Adj Open]]</f>
        <v>-2.8877153273051022</v>
      </c>
      <c r="K9006" s="50">
        <v>114121</v>
      </c>
    </row>
    <row r="9007" spans="1:11" x14ac:dyDescent="0.3">
      <c r="A9007" s="51" t="str">
        <f t="shared" si="146"/>
        <v>HNR1.DE</v>
      </c>
      <c r="B9007" s="52" t="s">
        <v>503</v>
      </c>
      <c r="C9007" s="50" t="s">
        <v>12037</v>
      </c>
      <c r="D9007" s="50">
        <f>DAX__2019_2020__33[[#This Row],[Open]]*(DAX__2019_2020__33[[#This Row],[Adj Close]]/DAX__2019_2020__33[[#This Row],[Close]])</f>
        <v>138.51406975490156</v>
      </c>
      <c r="E9007" s="50" t="s">
        <v>13567</v>
      </c>
      <c r="F9007" s="50" t="s">
        <v>12081</v>
      </c>
      <c r="G9007" s="50" t="s">
        <v>13463</v>
      </c>
      <c r="H9007" s="50" t="s">
        <v>21978</v>
      </c>
      <c r="I9007" s="50">
        <f>(DAX__2019_2020__33[[#This Row],[Adj Close]]-DAX__2019_2020__33[[#This Row],[Adj Open]])/DAX__2019_2020__33[[#This Row],[Adj Open]]</f>
        <v>-6.949270616369887E-3</v>
      </c>
      <c r="J9007" s="50">
        <f>DAX__2019_2020__33[[#This Row],[Adj Close]]-DAX__2019_2020__33[[#This Row],[Adj Open]]</f>
        <v>-0.96257175490154623</v>
      </c>
      <c r="K9007" s="50">
        <v>77424</v>
      </c>
    </row>
    <row r="9008" spans="1:11" x14ac:dyDescent="0.3">
      <c r="A9008" s="51" t="str">
        <f t="shared" si="146"/>
        <v>HNR1.DE</v>
      </c>
      <c r="B9008" s="52" t="s">
        <v>504</v>
      </c>
      <c r="C9008" s="50" t="s">
        <v>13973</v>
      </c>
      <c r="D9008" s="50">
        <f>DAX__2019_2020__33[[#This Row],[Open]]*(DAX__2019_2020__33[[#This Row],[Adj Close]]/DAX__2019_2020__33[[#This Row],[Close]])</f>
        <v>138.89911251920498</v>
      </c>
      <c r="E9008" s="50" t="s">
        <v>12063</v>
      </c>
      <c r="F9008" s="50" t="s">
        <v>14007</v>
      </c>
      <c r="G9008" s="50" t="s">
        <v>12063</v>
      </c>
      <c r="H9008" s="50" t="s">
        <v>21979</v>
      </c>
      <c r="I9008" s="50">
        <f>(DAX__2019_2020__33[[#This Row],[Adj Close]]-DAX__2019_2020__33[[#This Row],[Adj Open]])/DAX__2019_2020__33[[#This Row],[Adj Open]]</f>
        <v>1.7325016964829777E-2</v>
      </c>
      <c r="J9008" s="50">
        <f>DAX__2019_2020__33[[#This Row],[Adj Close]]-DAX__2019_2020__33[[#This Row],[Adj Open]]</f>
        <v>2.4064294807950262</v>
      </c>
      <c r="K9008" s="50">
        <v>146966</v>
      </c>
    </row>
    <row r="9009" spans="1:11" x14ac:dyDescent="0.3">
      <c r="A9009" s="51" t="str">
        <f t="shared" si="146"/>
        <v>HNR1.DE</v>
      </c>
      <c r="B9009" s="52" t="s">
        <v>505</v>
      </c>
      <c r="C9009" s="50" t="s">
        <v>13664</v>
      </c>
      <c r="D9009" s="50">
        <f>DAX__2019_2020__33[[#This Row],[Open]]*(DAX__2019_2020__33[[#This Row],[Adj Close]]/DAX__2019_2020__33[[#This Row],[Close]])</f>
        <v>141.49805343482217</v>
      </c>
      <c r="E9009" s="50" t="s">
        <v>12056</v>
      </c>
      <c r="F9009" s="50" t="s">
        <v>13973</v>
      </c>
      <c r="G9009" s="50" t="s">
        <v>12105</v>
      </c>
      <c r="H9009" s="50" t="s">
        <v>21969</v>
      </c>
      <c r="I9009" s="50">
        <f>(DAX__2019_2020__33[[#This Row],[Adj Close]]-DAX__2019_2020__33[[#This Row],[Adj Open]])/DAX__2019_2020__33[[#This Row],[Adj Open]]</f>
        <v>-1.7687115646258508E-2</v>
      </c>
      <c r="J9009" s="50">
        <f>DAX__2019_2020__33[[#This Row],[Adj Close]]-DAX__2019_2020__33[[#This Row],[Adj Open]]</f>
        <v>-2.5026924348221655</v>
      </c>
      <c r="K9009" s="50">
        <v>122884</v>
      </c>
    </row>
    <row r="9010" spans="1:11" x14ac:dyDescent="0.3">
      <c r="A9010" s="51" t="str">
        <f t="shared" si="146"/>
        <v>HNR1.DE</v>
      </c>
      <c r="B9010" s="52" t="s">
        <v>506</v>
      </c>
      <c r="C9010" s="50" t="s">
        <v>12228</v>
      </c>
      <c r="D9010" s="50">
        <f>DAX__2019_2020__33[[#This Row],[Open]]*(DAX__2019_2020__33[[#This Row],[Adj Close]]/DAX__2019_2020__33[[#This Row],[Close]])</f>
        <v>138.03277805314113</v>
      </c>
      <c r="E9010" s="50" t="s">
        <v>21659</v>
      </c>
      <c r="F9010" s="50" t="s">
        <v>6555</v>
      </c>
      <c r="G9010" s="50" t="s">
        <v>6555</v>
      </c>
      <c r="H9010" s="50" t="s">
        <v>21980</v>
      </c>
      <c r="I9010" s="50">
        <f>(DAX__2019_2020__33[[#This Row],[Adj Close]]-DAX__2019_2020__33[[#This Row],[Adj Open]])/DAX__2019_2020__33[[#This Row],[Adj Open]]</f>
        <v>-2.3709861522030345E-2</v>
      </c>
      <c r="J9010" s="50">
        <f>DAX__2019_2020__33[[#This Row],[Adj Close]]-DAX__2019_2020__33[[#This Row],[Adj Open]]</f>
        <v>-3.2727380531411256</v>
      </c>
      <c r="K9010" s="50">
        <v>113818</v>
      </c>
    </row>
    <row r="9011" spans="1:11" x14ac:dyDescent="0.3">
      <c r="A9011" s="51" t="str">
        <f t="shared" si="146"/>
        <v>HNR1.DE</v>
      </c>
      <c r="B9011" s="52" t="s">
        <v>507</v>
      </c>
      <c r="C9011" s="50" t="s">
        <v>12089</v>
      </c>
      <c r="D9011" s="50">
        <f>DAX__2019_2020__33[[#This Row],[Open]]*(DAX__2019_2020__33[[#This Row],[Adj Close]]/DAX__2019_2020__33[[#This Row],[Close]])</f>
        <v>137.1664801048951</v>
      </c>
      <c r="E9011" s="50" t="s">
        <v>12054</v>
      </c>
      <c r="F9011" s="50" t="s">
        <v>13492</v>
      </c>
      <c r="G9011" s="50" t="s">
        <v>12070</v>
      </c>
      <c r="H9011" s="50" t="s">
        <v>21981</v>
      </c>
      <c r="I9011" s="50">
        <f>(DAX__2019_2020__33[[#This Row],[Adj Close]]-DAX__2019_2020__33[[#This Row],[Adj Open]])/DAX__2019_2020__33[[#This Row],[Adj Open]]</f>
        <v>3.5087719298245207E-3</v>
      </c>
      <c r="J9011" s="50">
        <f>DAX__2019_2020__33[[#This Row],[Adj Close]]-DAX__2019_2020__33[[#This Row],[Adj Open]]</f>
        <v>0.48128589510488951</v>
      </c>
      <c r="K9011" s="50">
        <v>117044</v>
      </c>
    </row>
    <row r="9012" spans="1:11" x14ac:dyDescent="0.3">
      <c r="A9012" s="51" t="str">
        <f t="shared" si="146"/>
        <v>HNR1.DE</v>
      </c>
      <c r="B9012" s="52" t="s">
        <v>508</v>
      </c>
      <c r="C9012" s="50" t="s">
        <v>14007</v>
      </c>
      <c r="D9012" s="50">
        <f>DAX__2019_2020__33[[#This Row],[Open]]*(DAX__2019_2020__33[[#This Row],[Adj Close]]/DAX__2019_2020__33[[#This Row],[Close]])</f>
        <v>138.2253036051479</v>
      </c>
      <c r="E9012" s="50" t="s">
        <v>12028</v>
      </c>
      <c r="F9012" s="50" t="s">
        <v>6576</v>
      </c>
      <c r="G9012" s="50" t="s">
        <v>12113</v>
      </c>
      <c r="H9012" s="50" t="s">
        <v>21982</v>
      </c>
      <c r="I9012" s="50">
        <f>(DAX__2019_2020__33[[#This Row],[Adj Close]]-DAX__2019_2020__33[[#This Row],[Adj Open]])/DAX__2019_2020__33[[#This Row],[Adj Open]]</f>
        <v>-8.3566291772996897E-3</v>
      </c>
      <c r="J9012" s="50">
        <f>DAX__2019_2020__33[[#This Row],[Adj Close]]-DAX__2019_2020__33[[#This Row],[Adj Open]]</f>
        <v>-1.155097605147887</v>
      </c>
      <c r="K9012" s="50">
        <v>99900</v>
      </c>
    </row>
    <row r="9013" spans="1:11" x14ac:dyDescent="0.3">
      <c r="A9013" s="51" t="str">
        <f t="shared" si="146"/>
        <v>HNR1.DE</v>
      </c>
      <c r="B9013" s="52" t="s">
        <v>509</v>
      </c>
      <c r="C9013" s="50" t="s">
        <v>12081</v>
      </c>
      <c r="D9013" s="50">
        <f>DAX__2019_2020__33[[#This Row],[Open]]*(DAX__2019_2020__33[[#This Row],[Adj Close]]/DAX__2019_2020__33[[#This Row],[Close]])</f>
        <v>136.58893155449559</v>
      </c>
      <c r="E9013" s="50" t="s">
        <v>13747</v>
      </c>
      <c r="F9013" s="50" t="s">
        <v>12132</v>
      </c>
      <c r="G9013" s="50" t="s">
        <v>12063</v>
      </c>
      <c r="H9013" s="50" t="s">
        <v>21979</v>
      </c>
      <c r="I9013" s="50">
        <f>(DAX__2019_2020__33[[#This Row],[Adj Close]]-DAX__2019_2020__33[[#This Row],[Adj Open]])/DAX__2019_2020__33[[#This Row],[Adj Open]]</f>
        <v>3.4531424997805218E-2</v>
      </c>
      <c r="J9013" s="50">
        <f>DAX__2019_2020__33[[#This Row],[Adj Close]]-DAX__2019_2020__33[[#This Row],[Adj Open]]</f>
        <v>4.7166104455044149</v>
      </c>
      <c r="K9013" s="50">
        <v>200038</v>
      </c>
    </row>
    <row r="9014" spans="1:11" x14ac:dyDescent="0.3">
      <c r="A9014" s="51" t="str">
        <f t="shared" si="146"/>
        <v>HNR1.DE</v>
      </c>
      <c r="B9014" s="52" t="s">
        <v>510</v>
      </c>
      <c r="C9014" s="50" t="s">
        <v>13641</v>
      </c>
      <c r="D9014" s="50">
        <f>DAX__2019_2020__33[[#This Row],[Open]]*(DAX__2019_2020__33[[#This Row],[Adj Close]]/DAX__2019_2020__33[[#This Row],[Close]])</f>
        <v>141.88306552325386</v>
      </c>
      <c r="E9014" s="50" t="s">
        <v>13598</v>
      </c>
      <c r="F9014" s="50" t="s">
        <v>12228</v>
      </c>
      <c r="G9014" s="50" t="s">
        <v>13468</v>
      </c>
      <c r="H9014" s="50" t="s">
        <v>21976</v>
      </c>
      <c r="I9014" s="50">
        <f>(DAX__2019_2020__33[[#This Row],[Adj Close]]-DAX__2019_2020__33[[#This Row],[Adj Open]])/DAX__2019_2020__33[[#This Row],[Adj Open]]</f>
        <v>-2.4423277791992298E-2</v>
      </c>
      <c r="J9014" s="50">
        <f>DAX__2019_2020__33[[#This Row],[Adj Close]]-DAX__2019_2020__33[[#This Row],[Adj Open]]</f>
        <v>-3.465249523253874</v>
      </c>
      <c r="K9014" s="50">
        <v>130915</v>
      </c>
    </row>
    <row r="9015" spans="1:11" x14ac:dyDescent="0.3">
      <c r="A9015" s="51" t="str">
        <f t="shared" si="146"/>
        <v>HNR1.DE</v>
      </c>
      <c r="B9015" s="52" t="s">
        <v>511</v>
      </c>
      <c r="C9015" s="50" t="s">
        <v>12054</v>
      </c>
      <c r="D9015" s="50">
        <f>DAX__2019_2020__33[[#This Row],[Open]]*(DAX__2019_2020__33[[#This Row],[Adj Close]]/DAX__2019_2020__33[[#This Row],[Close]])</f>
        <v>138.610331283736</v>
      </c>
      <c r="E9015" s="50" t="s">
        <v>13567</v>
      </c>
      <c r="F9015" s="50" t="s">
        <v>12113</v>
      </c>
      <c r="G9015" s="50" t="s">
        <v>12050</v>
      </c>
      <c r="H9015" s="50" t="s">
        <v>21983</v>
      </c>
      <c r="I9015" s="50">
        <f>(DAX__2019_2020__33[[#This Row],[Adj Close]]-DAX__2019_2020__33[[#This Row],[Adj Open]])/DAX__2019_2020__33[[#This Row],[Adj Open]]</f>
        <v>-5.5555763888889631E-3</v>
      </c>
      <c r="J9015" s="50">
        <f>DAX__2019_2020__33[[#This Row],[Adj Close]]-DAX__2019_2020__33[[#This Row],[Adj Open]]</f>
        <v>-0.77006028373600088</v>
      </c>
      <c r="K9015" s="50">
        <v>87716</v>
      </c>
    </row>
    <row r="9016" spans="1:11" x14ac:dyDescent="0.3">
      <c r="A9016" s="51" t="str">
        <f t="shared" si="146"/>
        <v>HNR1.DE</v>
      </c>
      <c r="B9016" s="52" t="s">
        <v>512</v>
      </c>
      <c r="C9016" s="50" t="s">
        <v>12105</v>
      </c>
      <c r="D9016" s="50">
        <f>DAX__2019_2020__33[[#This Row],[Open]]*(DAX__2019_2020__33[[#This Row],[Adj Close]]/DAX__2019_2020__33[[#This Row],[Close]])</f>
        <v>138.99536767726255</v>
      </c>
      <c r="E9016" s="50" t="s">
        <v>12103</v>
      </c>
      <c r="F9016" s="50" t="s">
        <v>13492</v>
      </c>
      <c r="G9016" s="50" t="s">
        <v>13492</v>
      </c>
      <c r="H9016" s="50" t="s">
        <v>21984</v>
      </c>
      <c r="I9016" s="50">
        <f>(DAX__2019_2020__33[[#This Row],[Adj Close]]-DAX__2019_2020__33[[#This Row],[Adj Open]])/DAX__2019_2020__33[[#This Row],[Adj Open]]</f>
        <v>-1.5927895398665938E-2</v>
      </c>
      <c r="J9016" s="50">
        <f>DAX__2019_2020__33[[#This Row],[Adj Close]]-DAX__2019_2020__33[[#This Row],[Adj Open]]</f>
        <v>-2.2139036772625502</v>
      </c>
      <c r="K9016" s="50">
        <v>85709</v>
      </c>
    </row>
    <row r="9017" spans="1:11" x14ac:dyDescent="0.3">
      <c r="A9017" s="51" t="str">
        <f t="shared" si="146"/>
        <v>HNR1.DE</v>
      </c>
      <c r="B9017" s="52" t="s">
        <v>513</v>
      </c>
      <c r="C9017" s="50" t="s">
        <v>13492</v>
      </c>
      <c r="D9017" s="50">
        <f>DAX__2019_2020__33[[#This Row],[Open]]*(DAX__2019_2020__33[[#This Row],[Adj Close]]/DAX__2019_2020__33[[#This Row],[Close]])</f>
        <v>136.78146407639292</v>
      </c>
      <c r="E9017" s="50" t="s">
        <v>12113</v>
      </c>
      <c r="F9017" s="50" t="s">
        <v>12079</v>
      </c>
      <c r="G9017" s="50" t="s">
        <v>12079</v>
      </c>
      <c r="H9017" s="50" t="s">
        <v>21967</v>
      </c>
      <c r="I9017" s="50">
        <f>(DAX__2019_2020__33[[#This Row],[Adj Close]]-DAX__2019_2020__33[[#This Row],[Adj Open]])/DAX__2019_2020__33[[#This Row],[Adj Open]]</f>
        <v>-1.6889577048997503E-2</v>
      </c>
      <c r="J9017" s="50">
        <f>DAX__2019_2020__33[[#This Row],[Adj Close]]-DAX__2019_2020__33[[#This Row],[Adj Open]]</f>
        <v>-2.3101810763929223</v>
      </c>
      <c r="K9017" s="50">
        <v>218525</v>
      </c>
    </row>
    <row r="9018" spans="1:11" x14ac:dyDescent="0.3">
      <c r="A9018" s="51" t="str">
        <f t="shared" si="146"/>
        <v>HNR1.DE</v>
      </c>
      <c r="B9018" s="52" t="s">
        <v>514</v>
      </c>
      <c r="C9018" s="50" t="s">
        <v>12072</v>
      </c>
      <c r="D9018" s="50">
        <f>DAX__2019_2020__33[[#This Row],[Open]]*(DAX__2019_2020__33[[#This Row],[Adj Close]]/DAX__2019_2020__33[[#This Row],[Close]])</f>
        <v>134.85629987867821</v>
      </c>
      <c r="E9018" s="50" t="s">
        <v>12091</v>
      </c>
      <c r="F9018" s="50" t="s">
        <v>12075</v>
      </c>
      <c r="G9018" s="50" t="s">
        <v>12121</v>
      </c>
      <c r="H9018" s="50" t="s">
        <v>21985</v>
      </c>
      <c r="I9018" s="50">
        <f>(DAX__2019_2020__33[[#This Row],[Adj Close]]-DAX__2019_2020__33[[#This Row],[Adj Open]])/DAX__2019_2020__33[[#This Row],[Adj Open]]</f>
        <v>-1.3561805272156878E-2</v>
      </c>
      <c r="J9018" s="50">
        <f>DAX__2019_2020__33[[#This Row],[Adj Close]]-DAX__2019_2020__33[[#This Row],[Adj Open]]</f>
        <v>-1.8288948786782271</v>
      </c>
      <c r="K9018" s="50">
        <v>214227</v>
      </c>
    </row>
    <row r="9019" spans="1:11" x14ac:dyDescent="0.3">
      <c r="A9019" s="51" t="str">
        <f t="shared" si="146"/>
        <v>HNR1.DE</v>
      </c>
      <c r="B9019" s="52" t="s">
        <v>515</v>
      </c>
      <c r="C9019" s="50" t="s">
        <v>11979</v>
      </c>
      <c r="D9019" s="50">
        <f>DAX__2019_2020__33[[#This Row],[Open]]*(DAX__2019_2020__33[[#This Row],[Adj Close]]/DAX__2019_2020__33[[#This Row],[Close]])</f>
        <v>131.39105567286245</v>
      </c>
      <c r="E9019" s="50" t="s">
        <v>11979</v>
      </c>
      <c r="F9019" s="50" t="s">
        <v>4774</v>
      </c>
      <c r="G9019" s="50" t="s">
        <v>4774</v>
      </c>
      <c r="H9019" s="50" t="s">
        <v>21986</v>
      </c>
      <c r="I9019" s="50">
        <f>(DAX__2019_2020__33[[#This Row],[Adj Close]]-DAX__2019_2020__33[[#This Row],[Adj Open]])/DAX__2019_2020__33[[#This Row],[Adj Open]]</f>
        <v>-1.4652014652014602E-2</v>
      </c>
      <c r="J9019" s="50">
        <f>DAX__2019_2020__33[[#This Row],[Adj Close]]-DAX__2019_2020__33[[#This Row],[Adj Open]]</f>
        <v>-1.9251436728624469</v>
      </c>
      <c r="K9019" s="50">
        <v>156938</v>
      </c>
    </row>
    <row r="9020" spans="1:11" x14ac:dyDescent="0.3">
      <c r="A9020" s="51" t="str">
        <f t="shared" si="146"/>
        <v>HNR1.DE</v>
      </c>
      <c r="B9020" s="52" t="s">
        <v>516</v>
      </c>
      <c r="C9020" s="50" t="s">
        <v>13515</v>
      </c>
      <c r="D9020" s="50">
        <f>DAX__2019_2020__33[[#This Row],[Open]]*(DAX__2019_2020__33[[#This Row],[Adj Close]]/DAX__2019_2020__33[[#This Row],[Close]])</f>
        <v>129.27339495883732</v>
      </c>
      <c r="E9020" s="50" t="s">
        <v>4773</v>
      </c>
      <c r="F9020" s="50" t="s">
        <v>4877</v>
      </c>
      <c r="G9020" s="50" t="s">
        <v>4877</v>
      </c>
      <c r="H9020" s="50" t="s">
        <v>21987</v>
      </c>
      <c r="I9020" s="50">
        <f>(DAX__2019_2020__33[[#This Row],[Adj Close]]-DAX__2019_2020__33[[#This Row],[Adj Open]])/DAX__2019_2020__33[[#This Row],[Adj Open]]</f>
        <v>-2.0104221442199005E-2</v>
      </c>
      <c r="J9020" s="50">
        <f>DAX__2019_2020__33[[#This Row],[Adj Close]]-DAX__2019_2020__33[[#This Row],[Adj Open]]</f>
        <v>-2.5989409588373178</v>
      </c>
      <c r="K9020" s="50">
        <v>353653</v>
      </c>
    </row>
    <row r="9021" spans="1:11" x14ac:dyDescent="0.3">
      <c r="A9021" s="51" t="str">
        <f t="shared" si="146"/>
        <v>HNR1.DE</v>
      </c>
      <c r="B9021" s="52" t="s">
        <v>517</v>
      </c>
      <c r="C9021" s="50" t="s">
        <v>12006</v>
      </c>
      <c r="D9021" s="50">
        <f>DAX__2019_2020__33[[#This Row],[Open]]*(DAX__2019_2020__33[[#This Row],[Adj Close]]/DAX__2019_2020__33[[#This Row],[Close]])</f>
        <v>124.26802520146587</v>
      </c>
      <c r="E9021" s="50" t="s">
        <v>4386</v>
      </c>
      <c r="F9021" s="50" t="s">
        <v>4359</v>
      </c>
      <c r="G9021" s="50" t="s">
        <v>4462</v>
      </c>
      <c r="H9021" s="50" t="s">
        <v>21988</v>
      </c>
      <c r="I9021" s="50">
        <f>(DAX__2019_2020__33[[#This Row],[Adj Close]]-DAX__2019_2020__33[[#This Row],[Adj Open]])/DAX__2019_2020__33[[#This Row],[Adj Open]]</f>
        <v>-1.9364894529904308E-2</v>
      </c>
      <c r="J9021" s="50">
        <f>DAX__2019_2020__33[[#This Row],[Adj Close]]-DAX__2019_2020__33[[#This Row],[Adj Open]]</f>
        <v>-2.4064372014658773</v>
      </c>
      <c r="K9021" s="50">
        <v>216062</v>
      </c>
    </row>
    <row r="9022" spans="1:11" x14ac:dyDescent="0.3">
      <c r="A9022" s="51" t="str">
        <f t="shared" si="146"/>
        <v>HNR1.DE</v>
      </c>
      <c r="B9022" s="52" t="s">
        <v>518</v>
      </c>
      <c r="C9022" s="50" t="s">
        <v>11918</v>
      </c>
      <c r="D9022" s="50">
        <f>DAX__2019_2020__33[[#This Row],[Open]]*(DAX__2019_2020__33[[#This Row],[Adj Close]]/DAX__2019_2020__33[[#This Row],[Close]])</f>
        <v>122.72790203357751</v>
      </c>
      <c r="E9022" s="50" t="s">
        <v>13369</v>
      </c>
      <c r="F9022" s="50" t="s">
        <v>11919</v>
      </c>
      <c r="G9022" s="50" t="s">
        <v>11919</v>
      </c>
      <c r="H9022" s="50" t="s">
        <v>21989</v>
      </c>
      <c r="I9022" s="50">
        <f>(DAX__2019_2020__33[[#This Row],[Adj Close]]-DAX__2019_2020__33[[#This Row],[Adj Open]])/DAX__2019_2020__33[[#This Row],[Adj Open]]</f>
        <v>-8.6274352941176566E-3</v>
      </c>
      <c r="J9022" s="50">
        <f>DAX__2019_2020__33[[#This Row],[Adj Close]]-DAX__2019_2020__33[[#This Row],[Adj Open]]</f>
        <v>-1.0588270335775007</v>
      </c>
      <c r="K9022" s="50">
        <v>171217</v>
      </c>
    </row>
    <row r="9023" spans="1:11" x14ac:dyDescent="0.3">
      <c r="A9023" s="51" t="str">
        <f t="shared" si="146"/>
        <v>HNR1.DE</v>
      </c>
      <c r="B9023" s="52" t="s">
        <v>519</v>
      </c>
      <c r="C9023" s="50" t="s">
        <v>4371</v>
      </c>
      <c r="D9023" s="50">
        <f>DAX__2019_2020__33[[#This Row],[Open]]*(DAX__2019_2020__33[[#This Row],[Adj Close]]/DAX__2019_2020__33[[#This Row],[Close]])</f>
        <v>122.82415639126059</v>
      </c>
      <c r="E9023" s="50" t="s">
        <v>4635</v>
      </c>
      <c r="F9023" s="50" t="s">
        <v>4471</v>
      </c>
      <c r="G9023" s="50" t="s">
        <v>4439</v>
      </c>
      <c r="H9023" s="50" t="s">
        <v>21990</v>
      </c>
      <c r="I9023" s="50">
        <f>(DAX__2019_2020__33[[#This Row],[Adj Close]]-DAX__2019_2020__33[[#This Row],[Adj Open]])/DAX__2019_2020__33[[#This Row],[Adj Open]]</f>
        <v>-5.4858621549508475E-3</v>
      </c>
      <c r="J9023" s="50">
        <f>DAX__2019_2020__33[[#This Row],[Adj Close]]-DAX__2019_2020__33[[#This Row],[Adj Open]]</f>
        <v>-0.67379639126058066</v>
      </c>
      <c r="K9023" s="50">
        <v>129967</v>
      </c>
    </row>
    <row r="9024" spans="1:11" x14ac:dyDescent="0.3">
      <c r="A9024" s="51" t="str">
        <f t="shared" si="146"/>
        <v>HNR1.DE</v>
      </c>
      <c r="B9024" s="52" t="s">
        <v>520</v>
      </c>
      <c r="C9024" s="50" t="s">
        <v>4504</v>
      </c>
      <c r="D9024" s="50">
        <f>DAX__2019_2020__33[[#This Row],[Open]]*(DAX__2019_2020__33[[#This Row],[Adj Close]]/DAX__2019_2020__33[[#This Row],[Close]])</f>
        <v>121.38030254936621</v>
      </c>
      <c r="E9024" s="50" t="s">
        <v>4444</v>
      </c>
      <c r="F9024" s="50" t="s">
        <v>4510</v>
      </c>
      <c r="G9024" s="50" t="s">
        <v>11918</v>
      </c>
      <c r="H9024" s="50" t="s">
        <v>21991</v>
      </c>
      <c r="I9024" s="50">
        <f>(DAX__2019_2020__33[[#This Row],[Adj Close]]-DAX__2019_2020__33[[#This Row],[Adj Open]])/DAX__2019_2020__33[[#This Row],[Adj Open]]</f>
        <v>1.1102315798609264E-2</v>
      </c>
      <c r="J9024" s="50">
        <f>DAX__2019_2020__33[[#This Row],[Adj Close]]-DAX__2019_2020__33[[#This Row],[Adj Open]]</f>
        <v>1.3476024506338007</v>
      </c>
      <c r="K9024" s="50">
        <v>173023</v>
      </c>
    </row>
    <row r="9025" spans="1:11" x14ac:dyDescent="0.3">
      <c r="A9025" s="51" t="str">
        <f t="shared" si="146"/>
        <v>HNR1.DE</v>
      </c>
      <c r="B9025" s="52" t="s">
        <v>521</v>
      </c>
      <c r="C9025" s="50" t="s">
        <v>4380</v>
      </c>
      <c r="D9025" s="50">
        <f>DAX__2019_2020__33[[#This Row],[Open]]*(DAX__2019_2020__33[[#This Row],[Adj Close]]/DAX__2019_2020__33[[#This Row],[Close]])</f>
        <v>123.2091894708328</v>
      </c>
      <c r="E9025" s="50" t="s">
        <v>13369</v>
      </c>
      <c r="F9025" s="50" t="s">
        <v>4510</v>
      </c>
      <c r="G9025" s="50" t="s">
        <v>13368</v>
      </c>
      <c r="H9025" s="50" t="s">
        <v>21992</v>
      </c>
      <c r="I9025" s="50">
        <f>(DAX__2019_2020__33[[#This Row],[Adj Close]]-DAX__2019_2020__33[[#This Row],[Adj Open]])/DAX__2019_2020__33[[#This Row],[Adj Open]]</f>
        <v>-1.5624765625000014E-3</v>
      </c>
      <c r="J9025" s="50">
        <f>DAX__2019_2020__33[[#This Row],[Adj Close]]-DAX__2019_2020__33[[#This Row],[Adj Open]]</f>
        <v>-0.19251147083279818</v>
      </c>
      <c r="K9025" s="50">
        <v>197486</v>
      </c>
    </row>
    <row r="9026" spans="1:11" x14ac:dyDescent="0.3">
      <c r="A9026" s="51" t="str">
        <f t="shared" si="146"/>
        <v>HNR1.DE</v>
      </c>
      <c r="B9026" s="52" t="s">
        <v>522</v>
      </c>
      <c r="C9026" s="50" t="s">
        <v>11933</v>
      </c>
      <c r="D9026" s="50">
        <f>DAX__2019_2020__33[[#This Row],[Open]]*(DAX__2019_2020__33[[#This Row],[Adj Close]]/DAX__2019_2020__33[[#This Row],[Close]])</f>
        <v>126.00063629956951</v>
      </c>
      <c r="E9026" s="50" t="s">
        <v>4394</v>
      </c>
      <c r="F9026" s="50" t="s">
        <v>4635</v>
      </c>
      <c r="G9026" s="50" t="s">
        <v>4401</v>
      </c>
      <c r="H9026" s="50" t="s">
        <v>21993</v>
      </c>
      <c r="I9026" s="50">
        <f>(DAX__2019_2020__33[[#This Row],[Adj Close]]-DAX__2019_2020__33[[#This Row],[Adj Open]])/DAX__2019_2020__33[[#This Row],[Adj Open]]</f>
        <v>8.4034075662371283E-3</v>
      </c>
      <c r="J9026" s="50">
        <f>DAX__2019_2020__33[[#This Row],[Adj Close]]-DAX__2019_2020__33[[#This Row],[Adj Open]]</f>
        <v>1.058834700430495</v>
      </c>
      <c r="K9026" s="50">
        <v>158728</v>
      </c>
    </row>
    <row r="9027" spans="1:11" x14ac:dyDescent="0.3">
      <c r="A9027" s="51" t="str">
        <f t="shared" si="146"/>
        <v>HNR1.DE</v>
      </c>
      <c r="B9027" s="52" t="s">
        <v>523</v>
      </c>
      <c r="C9027" s="50" t="s">
        <v>4401</v>
      </c>
      <c r="D9027" s="50">
        <f>DAX__2019_2020__33[[#This Row],[Open]]*(DAX__2019_2020__33[[#This Row],[Adj Close]]/DAX__2019_2020__33[[#This Row],[Close]])</f>
        <v>127.0594733016648</v>
      </c>
      <c r="E9027" s="50" t="s">
        <v>4769</v>
      </c>
      <c r="F9027" s="50" t="s">
        <v>4880</v>
      </c>
      <c r="G9027" s="50" t="s">
        <v>4756</v>
      </c>
      <c r="H9027" s="50" t="s">
        <v>21994</v>
      </c>
      <c r="I9027" s="50">
        <f>(DAX__2019_2020__33[[#This Row],[Adj Close]]-DAX__2019_2020__33[[#This Row],[Adj Open]])/DAX__2019_2020__33[[#This Row],[Adj Open]]</f>
        <v>-6.0606287878788899E-3</v>
      </c>
      <c r="J9027" s="50">
        <f>DAX__2019_2020__33[[#This Row],[Adj Close]]-DAX__2019_2020__33[[#This Row],[Adj Open]]</f>
        <v>-0.77006030166479889</v>
      </c>
      <c r="K9027" s="50">
        <v>148340</v>
      </c>
    </row>
    <row r="9028" spans="1:11" x14ac:dyDescent="0.3">
      <c r="A9028" s="51" t="str">
        <f t="shared" si="146"/>
        <v>HNR1.DE</v>
      </c>
      <c r="B9028" s="52" t="s">
        <v>524</v>
      </c>
      <c r="C9028" s="50" t="s">
        <v>4623</v>
      </c>
      <c r="D9028" s="50">
        <f>DAX__2019_2020__33[[#This Row],[Open]]*(DAX__2019_2020__33[[#This Row],[Adj Close]]/DAX__2019_2020__33[[#This Row],[Close]])</f>
        <v>125.42310342833026</v>
      </c>
      <c r="E9028" s="50" t="s">
        <v>13682</v>
      </c>
      <c r="F9028" s="50" t="s">
        <v>4623</v>
      </c>
      <c r="G9028" s="50" t="s">
        <v>4642</v>
      </c>
      <c r="H9028" s="50" t="s">
        <v>21995</v>
      </c>
      <c r="I9028" s="50">
        <f>(DAX__2019_2020__33[[#This Row],[Adj Close]]-DAX__2019_2020__33[[#This Row],[Adj Open]])/DAX__2019_2020__33[[#This Row],[Adj Open]]</f>
        <v>1.4581688075632685E-2</v>
      </c>
      <c r="J9028" s="50">
        <f>DAX__2019_2020__33[[#This Row],[Adj Close]]-DAX__2019_2020__33[[#This Row],[Adj Open]]</f>
        <v>1.8288805716697283</v>
      </c>
      <c r="K9028" s="50">
        <v>151934</v>
      </c>
    </row>
    <row r="9029" spans="1:11" x14ac:dyDescent="0.3">
      <c r="A9029" s="51" t="str">
        <f t="shared" si="146"/>
        <v>HNR1.DE</v>
      </c>
      <c r="B9029" s="52" t="s">
        <v>525</v>
      </c>
      <c r="C9029" s="50" t="s">
        <v>14036</v>
      </c>
      <c r="D9029" s="50">
        <f>DAX__2019_2020__33[[#This Row],[Open]]*(DAX__2019_2020__33[[#This Row],[Adj Close]]/DAX__2019_2020__33[[#This Row],[Close]])</f>
        <v>128.50333251156772</v>
      </c>
      <c r="E9029" s="50" t="s">
        <v>4687</v>
      </c>
      <c r="F9029" s="50" t="s">
        <v>4880</v>
      </c>
      <c r="G9029" s="50" t="s">
        <v>4885</v>
      </c>
      <c r="H9029" s="50" t="s">
        <v>21909</v>
      </c>
      <c r="I9029" s="50">
        <f>(DAX__2019_2020__33[[#This Row],[Adj Close]]-DAX__2019_2020__33[[#This Row],[Adj Open]])/DAX__2019_2020__33[[#This Row],[Adj Open]]</f>
        <v>-1.5730382022472095E-2</v>
      </c>
      <c r="J9029" s="50">
        <f>DAX__2019_2020__33[[#This Row],[Adj Close]]-DAX__2019_2020__33[[#This Row],[Adj Open]]</f>
        <v>-2.0214065115677187</v>
      </c>
      <c r="K9029" s="50">
        <v>118449</v>
      </c>
    </row>
    <row r="9030" spans="1:11" x14ac:dyDescent="0.3">
      <c r="A9030" s="51" t="str">
        <f t="shared" si="146"/>
        <v>HNR1.DE</v>
      </c>
      <c r="B9030" s="52" t="s">
        <v>526</v>
      </c>
      <c r="C9030" s="50" t="s">
        <v>12309</v>
      </c>
      <c r="D9030" s="50">
        <f>DAX__2019_2020__33[[#This Row],[Open]]*(DAX__2019_2020__33[[#This Row],[Adj Close]]/DAX__2019_2020__33[[#This Row],[Close]])</f>
        <v>125.61561283938519</v>
      </c>
      <c r="E9030" s="50" t="s">
        <v>4688</v>
      </c>
      <c r="F9030" s="50" t="s">
        <v>11927</v>
      </c>
      <c r="G9030" s="50" t="s">
        <v>13682</v>
      </c>
      <c r="H9030" s="50" t="s">
        <v>21996</v>
      </c>
      <c r="I9030" s="50">
        <f>(DAX__2019_2020__33[[#This Row],[Adj Close]]-DAX__2019_2020__33[[#This Row],[Adj Open]])/DAX__2019_2020__33[[#This Row],[Adj Open]]</f>
        <v>2.6053593869731783E-2</v>
      </c>
      <c r="J9030" s="50">
        <f>DAX__2019_2020__33[[#This Row],[Adj Close]]-DAX__2019_2020__33[[#This Row],[Adj Open]]</f>
        <v>3.2727381606148072</v>
      </c>
      <c r="K9030" s="50">
        <v>165155</v>
      </c>
    </row>
    <row r="9031" spans="1:11" x14ac:dyDescent="0.3">
      <c r="A9031" s="51" t="str">
        <f t="shared" si="146"/>
        <v>HNR1.DE</v>
      </c>
      <c r="B9031" s="52" t="s">
        <v>527</v>
      </c>
      <c r="C9031" s="50" t="s">
        <v>13521</v>
      </c>
      <c r="D9031" s="50">
        <f>DAX__2019_2020__33[[#This Row],[Open]]*(DAX__2019_2020__33[[#This Row],[Adj Close]]/DAX__2019_2020__33[[#This Row],[Close]])</f>
        <v>130.52473190492677</v>
      </c>
      <c r="E9031" s="50" t="s">
        <v>13561</v>
      </c>
      <c r="F9031" s="50" t="s">
        <v>4662</v>
      </c>
      <c r="G9031" s="50" t="s">
        <v>6559</v>
      </c>
      <c r="H9031" s="50" t="s">
        <v>21905</v>
      </c>
      <c r="I9031" s="50">
        <f>(DAX__2019_2020__33[[#This Row],[Adj Close]]-DAX__2019_2020__33[[#This Row],[Adj Open]])/DAX__2019_2020__33[[#This Row],[Adj Open]]</f>
        <v>2.5073700955440956E-2</v>
      </c>
      <c r="J9031" s="50">
        <f>DAX__2019_2020__33[[#This Row],[Adj Close]]-DAX__2019_2020__33[[#This Row],[Adj Open]]</f>
        <v>3.2727380950732368</v>
      </c>
      <c r="K9031" s="50">
        <v>226886</v>
      </c>
    </row>
    <row r="9032" spans="1:11" x14ac:dyDescent="0.3">
      <c r="A9032" s="51" t="str">
        <f t="shared" si="146"/>
        <v>HNR1.DE</v>
      </c>
      <c r="B9032" s="52" t="s">
        <v>528</v>
      </c>
      <c r="C9032" s="50" t="s">
        <v>11968</v>
      </c>
      <c r="D9032" s="50">
        <f>DAX__2019_2020__33[[#This Row],[Open]]*(DAX__2019_2020__33[[#This Row],[Adj Close]]/DAX__2019_2020__33[[#This Row],[Close]])</f>
        <v>133.60496382889175</v>
      </c>
      <c r="E9032" s="50" t="s">
        <v>13561</v>
      </c>
      <c r="F9032" s="50" t="s">
        <v>4663</v>
      </c>
      <c r="G9032" s="50" t="s">
        <v>4787</v>
      </c>
      <c r="H9032" s="50" t="s">
        <v>21997</v>
      </c>
      <c r="I9032" s="50">
        <f>(DAX__2019_2020__33[[#This Row],[Adj Close]]-DAX__2019_2020__33[[#This Row],[Adj Open]])/DAX__2019_2020__33[[#This Row],[Adj Open]]</f>
        <v>-2.0172931840642571E-2</v>
      </c>
      <c r="J9032" s="50">
        <f>DAX__2019_2020__33[[#This Row],[Adj Close]]-DAX__2019_2020__33[[#This Row],[Adj Open]]</f>
        <v>-2.6952038288917493</v>
      </c>
      <c r="K9032" s="50">
        <v>139896</v>
      </c>
    </row>
    <row r="9033" spans="1:11" x14ac:dyDescent="0.3">
      <c r="A9033" s="51" t="str">
        <f t="shared" si="146"/>
        <v>HNR1.DE</v>
      </c>
      <c r="B9033" s="52" t="s">
        <v>529</v>
      </c>
      <c r="C9033" s="50" t="s">
        <v>4800</v>
      </c>
      <c r="D9033" s="50">
        <f>DAX__2019_2020__33[[#This Row],[Open]]*(DAX__2019_2020__33[[#This Row],[Adj Close]]/DAX__2019_2020__33[[#This Row],[Close]])</f>
        <v>131.10226050175862</v>
      </c>
      <c r="E9033" s="50" t="s">
        <v>11979</v>
      </c>
      <c r="F9033" s="50" t="s">
        <v>12009</v>
      </c>
      <c r="G9033" s="50" t="s">
        <v>4705</v>
      </c>
      <c r="H9033" s="50" t="s">
        <v>21998</v>
      </c>
      <c r="I9033" s="50">
        <f>(DAX__2019_2020__33[[#This Row],[Adj Close]]-DAX__2019_2020__33[[#This Row],[Adj Open]])/DAX__2019_2020__33[[#This Row],[Adj Open]]</f>
        <v>-2.3494838990341532E-2</v>
      </c>
      <c r="J9033" s="50">
        <f>DAX__2019_2020__33[[#This Row],[Adj Close]]-DAX__2019_2020__33[[#This Row],[Adj Open]]</f>
        <v>-3.0802265017586308</v>
      </c>
      <c r="K9033" s="50">
        <v>139547</v>
      </c>
    </row>
    <row r="9034" spans="1:11" x14ac:dyDescent="0.3">
      <c r="A9034" s="51" t="str">
        <f t="shared" si="146"/>
        <v>HNR1.DE</v>
      </c>
      <c r="B9034" s="52" t="s">
        <v>530</v>
      </c>
      <c r="C9034" s="50" t="s">
        <v>14036</v>
      </c>
      <c r="D9034" s="50">
        <f>DAX__2019_2020__33[[#This Row],[Open]]*(DAX__2019_2020__33[[#This Row],[Adj Close]]/DAX__2019_2020__33[[#This Row],[Close]])</f>
        <v>128.50332733891744</v>
      </c>
      <c r="E9034" s="50" t="s">
        <v>4791</v>
      </c>
      <c r="F9034" s="50" t="s">
        <v>4705</v>
      </c>
      <c r="G9034" s="50" t="s">
        <v>4773</v>
      </c>
      <c r="H9034" s="50" t="s">
        <v>21999</v>
      </c>
      <c r="I9034" s="50">
        <f>(DAX__2019_2020__33[[#This Row],[Adj Close]]-DAX__2019_2020__33[[#This Row],[Adj Open]])/DAX__2019_2020__33[[#This Row],[Adj Open]]</f>
        <v>1.0486846441947592E-2</v>
      </c>
      <c r="J9034" s="50">
        <f>DAX__2019_2020__33[[#This Row],[Adj Close]]-DAX__2019_2020__33[[#This Row],[Adj Open]]</f>
        <v>1.3475946610825531</v>
      </c>
      <c r="K9034" s="50">
        <v>98369</v>
      </c>
    </row>
    <row r="9035" spans="1:11" x14ac:dyDescent="0.3">
      <c r="A9035" s="51" t="str">
        <f t="shared" ref="A9035:A9091" si="147">"HNR1.DE"</f>
        <v>HNR1.DE</v>
      </c>
      <c r="B9035" s="52" t="s">
        <v>531</v>
      </c>
      <c r="C9035" s="50" t="s">
        <v>4687</v>
      </c>
      <c r="D9035" s="50">
        <f>DAX__2019_2020__33[[#This Row],[Open]]*(DAX__2019_2020__33[[#This Row],[Adj Close]]/DAX__2019_2020__33[[#This Row],[Close]])</f>
        <v>128.69583511436213</v>
      </c>
      <c r="E9035" s="50" t="s">
        <v>11953</v>
      </c>
      <c r="F9035" s="50" t="s">
        <v>4877</v>
      </c>
      <c r="G9035" s="50" t="s">
        <v>12009</v>
      </c>
      <c r="H9035" s="50" t="s">
        <v>22000</v>
      </c>
      <c r="I9035" s="50">
        <f>(DAX__2019_2020__33[[#This Row],[Adj Close]]-DAX__2019_2020__33[[#This Row],[Adj Open]])/DAX__2019_2020__33[[#This Row],[Adj Open]]</f>
        <v>-9.7232836886302181E-3</v>
      </c>
      <c r="J9035" s="50">
        <f>DAX__2019_2020__33[[#This Row],[Adj Close]]-DAX__2019_2020__33[[#This Row],[Adj Open]]</f>
        <v>-1.2513461143621214</v>
      </c>
      <c r="K9035" s="50">
        <v>134545</v>
      </c>
    </row>
    <row r="9036" spans="1:11" x14ac:dyDescent="0.3">
      <c r="A9036" s="51" t="str">
        <f t="shared" si="147"/>
        <v>HNR1.DE</v>
      </c>
      <c r="B9036" s="52" t="s">
        <v>532</v>
      </c>
      <c r="C9036" s="50" t="s">
        <v>4769</v>
      </c>
      <c r="D9036" s="50">
        <f>DAX__2019_2020__33[[#This Row],[Open]]*(DAX__2019_2020__33[[#This Row],[Adj Close]]/DAX__2019_2020__33[[#This Row],[Close]])</f>
        <v>128.11829694385116</v>
      </c>
      <c r="E9036" s="50" t="s">
        <v>13439</v>
      </c>
      <c r="F9036" s="50" t="s">
        <v>4394</v>
      </c>
      <c r="G9036" s="50" t="s">
        <v>4705</v>
      </c>
      <c r="H9036" s="50" t="s">
        <v>21998</v>
      </c>
      <c r="I9036" s="50">
        <f>(DAX__2019_2020__33[[#This Row],[Adj Close]]-DAX__2019_2020__33[[#This Row],[Adj Open]])/DAX__2019_2020__33[[#This Row],[Adj Open]]</f>
        <v>-7.5135984591928042E-4</v>
      </c>
      <c r="J9036" s="50">
        <f>DAX__2019_2020__33[[#This Row],[Adj Close]]-DAX__2019_2020__33[[#This Row],[Adj Open]]</f>
        <v>-9.6262943851172622E-2</v>
      </c>
      <c r="K9036" s="50">
        <v>124898</v>
      </c>
    </row>
    <row r="9037" spans="1:11" x14ac:dyDescent="0.3">
      <c r="A9037" s="51" t="str">
        <f t="shared" si="147"/>
        <v>HNR1.DE</v>
      </c>
      <c r="B9037" s="52" t="s">
        <v>533</v>
      </c>
      <c r="C9037" s="50" t="s">
        <v>4788</v>
      </c>
      <c r="D9037" s="50">
        <f>DAX__2019_2020__33[[#This Row],[Open]]*(DAX__2019_2020__33[[#This Row],[Adj Close]]/DAX__2019_2020__33[[#This Row],[Close]])</f>
        <v>128.21455599167402</v>
      </c>
      <c r="E9037" s="50" t="s">
        <v>13682</v>
      </c>
      <c r="F9037" s="50" t="s">
        <v>4880</v>
      </c>
      <c r="G9037" s="50" t="s">
        <v>4880</v>
      </c>
      <c r="H9037" s="50" t="s">
        <v>22001</v>
      </c>
      <c r="I9037" s="50">
        <f>(DAX__2019_2020__33[[#This Row],[Adj Close]]-DAX__2019_2020__33[[#This Row],[Adj Open]])/DAX__2019_2020__33[[#This Row],[Adj Open]]</f>
        <v>-1.6516494365987056E-2</v>
      </c>
      <c r="J9037" s="50">
        <f>DAX__2019_2020__33[[#This Row],[Adj Close]]-DAX__2019_2020__33[[#This Row],[Adj Open]]</f>
        <v>-2.1176549916740157</v>
      </c>
      <c r="K9037" s="50">
        <v>115347</v>
      </c>
    </row>
    <row r="9038" spans="1:11" x14ac:dyDescent="0.3">
      <c r="A9038" s="51" t="str">
        <f t="shared" si="147"/>
        <v>HNR1.DE</v>
      </c>
      <c r="B9038" s="52" t="s">
        <v>534</v>
      </c>
      <c r="C9038" s="50" t="s">
        <v>4398</v>
      </c>
      <c r="D9038" s="50">
        <f>DAX__2019_2020__33[[#This Row],[Open]]*(DAX__2019_2020__33[[#This Row],[Adj Close]]/DAX__2019_2020__33[[#This Row],[Close]])</f>
        <v>126.19316952653907</v>
      </c>
      <c r="E9038" s="50" t="s">
        <v>4746</v>
      </c>
      <c r="F9038" s="50" t="s">
        <v>13413</v>
      </c>
      <c r="G9038" s="50" t="s">
        <v>11939</v>
      </c>
      <c r="H9038" s="50" t="s">
        <v>22002</v>
      </c>
      <c r="I9038" s="50">
        <f>(DAX__2019_2020__33[[#This Row],[Adj Close]]-DAX__2019_2020__33[[#This Row],[Adj Open]])/DAX__2019_2020__33[[#This Row],[Adj Open]]</f>
        <v>1.5255300598536223E-3</v>
      </c>
      <c r="J9038" s="50">
        <f>DAX__2019_2020__33[[#This Row],[Adj Close]]-DAX__2019_2020__33[[#This Row],[Adj Open]]</f>
        <v>0.19251147346093944</v>
      </c>
      <c r="K9038" s="50">
        <v>129992</v>
      </c>
    </row>
    <row r="9039" spans="1:11" x14ac:dyDescent="0.3">
      <c r="A9039" s="51" t="str">
        <f t="shared" si="147"/>
        <v>HNR1.DE</v>
      </c>
      <c r="B9039" s="52" t="s">
        <v>535</v>
      </c>
      <c r="C9039" s="50" t="s">
        <v>11927</v>
      </c>
      <c r="D9039" s="50">
        <f>DAX__2019_2020__33[[#This Row],[Open]]*(DAX__2019_2020__33[[#This Row],[Adj Close]]/DAX__2019_2020__33[[#This Row],[Close]])</f>
        <v>125.23059718562332</v>
      </c>
      <c r="E9039" s="50" t="s">
        <v>11949</v>
      </c>
      <c r="F9039" s="50" t="s">
        <v>4376</v>
      </c>
      <c r="G9039" s="50" t="s">
        <v>13363</v>
      </c>
      <c r="H9039" s="50" t="s">
        <v>22003</v>
      </c>
      <c r="I9039" s="50">
        <f>(DAX__2019_2020__33[[#This Row],[Adj Close]]-DAX__2019_2020__33[[#This Row],[Adj Open]])/DAX__2019_2020__33[[#This Row],[Adj Open]]</f>
        <v>-1.0761021794265104E-2</v>
      </c>
      <c r="J9039" s="50">
        <f>DAX__2019_2020__33[[#This Row],[Adj Close]]-DAX__2019_2020__33[[#This Row],[Adj Open]]</f>
        <v>-1.3476091856233268</v>
      </c>
      <c r="K9039" s="50">
        <v>117022</v>
      </c>
    </row>
    <row r="9040" spans="1:11" x14ac:dyDescent="0.3">
      <c r="A9040" s="51" t="str">
        <f t="shared" si="147"/>
        <v>HNR1.DE</v>
      </c>
      <c r="B9040" s="52" t="s">
        <v>536</v>
      </c>
      <c r="C9040" s="50" t="s">
        <v>4887</v>
      </c>
      <c r="D9040" s="50">
        <f>DAX__2019_2020__33[[#This Row],[Open]]*(DAX__2019_2020__33[[#This Row],[Adj Close]]/DAX__2019_2020__33[[#This Row],[Close]])</f>
        <v>124.74930831077302</v>
      </c>
      <c r="E9040" s="50" t="s">
        <v>4887</v>
      </c>
      <c r="F9040" s="50" t="s">
        <v>4480</v>
      </c>
      <c r="G9040" s="50" t="s">
        <v>12252</v>
      </c>
      <c r="H9040" s="50" t="s">
        <v>22004</v>
      </c>
      <c r="I9040" s="50">
        <f>(DAX__2019_2020__33[[#This Row],[Adj Close]]-DAX__2019_2020__33[[#This Row],[Adj Open]])/DAX__2019_2020__33[[#This Row],[Adj Open]]</f>
        <v>-6.1728623685404311E-3</v>
      </c>
      <c r="J9040" s="50">
        <f>DAX__2019_2020__33[[#This Row],[Adj Close]]-DAX__2019_2020__33[[#This Row],[Adj Open]]</f>
        <v>-0.77006031077301884</v>
      </c>
      <c r="K9040" s="50">
        <v>122862</v>
      </c>
    </row>
    <row r="9041" spans="1:11" x14ac:dyDescent="0.3">
      <c r="A9041" s="51" t="str">
        <f t="shared" si="147"/>
        <v>HNR1.DE</v>
      </c>
      <c r="B9041" s="52" t="s">
        <v>537</v>
      </c>
      <c r="C9041" s="50" t="s">
        <v>13363</v>
      </c>
      <c r="D9041" s="50">
        <f>DAX__2019_2020__33[[#This Row],[Open]]*(DAX__2019_2020__33[[#This Row],[Adj Close]]/DAX__2019_2020__33[[#This Row],[Close]])</f>
        <v>123.88298862308791</v>
      </c>
      <c r="E9041" s="50" t="s">
        <v>4888</v>
      </c>
      <c r="F9041" s="50" t="s">
        <v>12250</v>
      </c>
      <c r="G9041" s="50" t="s">
        <v>12288</v>
      </c>
      <c r="H9041" s="50" t="s">
        <v>22005</v>
      </c>
      <c r="I9041" s="50">
        <f>(DAX__2019_2020__33[[#This Row],[Adj Close]]-DAX__2019_2020__33[[#This Row],[Adj Open]])/DAX__2019_2020__33[[#This Row],[Adj Open]]</f>
        <v>5.4389822557648288E-3</v>
      </c>
      <c r="J9041" s="50">
        <f>DAX__2019_2020__33[[#This Row],[Adj Close]]-DAX__2019_2020__33[[#This Row],[Adj Open]]</f>
        <v>0.67379737691209129</v>
      </c>
      <c r="K9041" s="50">
        <v>99473</v>
      </c>
    </row>
    <row r="9042" spans="1:11" x14ac:dyDescent="0.3">
      <c r="A9042" s="51" t="str">
        <f t="shared" si="147"/>
        <v>HNR1.DE</v>
      </c>
      <c r="B9042" s="52" t="s">
        <v>538</v>
      </c>
      <c r="C9042" s="50" t="s">
        <v>13369</v>
      </c>
      <c r="D9042" s="50">
        <f>DAX__2019_2020__33[[#This Row],[Open]]*(DAX__2019_2020__33[[#This Row],[Adj Close]]/DAX__2019_2020__33[[#This Row],[Close]])</f>
        <v>123.69047357863803</v>
      </c>
      <c r="E9042" s="50" t="s">
        <v>12309</v>
      </c>
      <c r="F9042" s="50" t="s">
        <v>13368</v>
      </c>
      <c r="G9042" s="50" t="s">
        <v>12252</v>
      </c>
      <c r="H9042" s="50" t="s">
        <v>22004</v>
      </c>
      <c r="I9042" s="50">
        <f>(DAX__2019_2020__33[[#This Row],[Adj Close]]-DAX__2019_2020__33[[#This Row],[Adj Open]])/DAX__2019_2020__33[[#This Row],[Adj Open]]</f>
        <v>2.3346536964980692E-3</v>
      </c>
      <c r="J9042" s="50">
        <f>DAX__2019_2020__33[[#This Row],[Adj Close]]-DAX__2019_2020__33[[#This Row],[Adj Open]]</f>
        <v>0.28877442136196407</v>
      </c>
      <c r="K9042" s="50">
        <v>129305</v>
      </c>
    </row>
    <row r="9043" spans="1:11" x14ac:dyDescent="0.3">
      <c r="A9043" s="51" t="str">
        <f t="shared" si="147"/>
        <v>HNR1.DE</v>
      </c>
      <c r="B9043" s="52" t="s">
        <v>539</v>
      </c>
      <c r="C9043" s="50" t="s">
        <v>13413</v>
      </c>
      <c r="D9043" s="50">
        <f>DAX__2019_2020__33[[#This Row],[Open]]*(DAX__2019_2020__33[[#This Row],[Adj Close]]/DAX__2019_2020__33[[#This Row],[Close]])</f>
        <v>124.6530428904919</v>
      </c>
      <c r="E9043" s="50" t="s">
        <v>4635</v>
      </c>
      <c r="F9043" s="50" t="s">
        <v>11919</v>
      </c>
      <c r="G9043" s="50" t="s">
        <v>13361</v>
      </c>
      <c r="H9043" s="50" t="s">
        <v>22006</v>
      </c>
      <c r="I9043" s="50">
        <f>(DAX__2019_2020__33[[#This Row],[Adj Close]]-DAX__2019_2020__33[[#This Row],[Adj Open]])/DAX__2019_2020__33[[#This Row],[Adj Open]]</f>
        <v>-1.2355196911196879E-2</v>
      </c>
      <c r="J9043" s="50">
        <f>DAX__2019_2020__33[[#This Row],[Adj Close]]-DAX__2019_2020__33[[#This Row],[Adj Open]]</f>
        <v>-1.5401128904918977</v>
      </c>
      <c r="K9043" s="50">
        <v>140840</v>
      </c>
    </row>
    <row r="9044" spans="1:11" x14ac:dyDescent="0.3">
      <c r="A9044" s="51" t="str">
        <f t="shared" si="147"/>
        <v>HNR1.DE</v>
      </c>
      <c r="B9044" s="52" t="s">
        <v>540</v>
      </c>
      <c r="C9044" s="50" t="s">
        <v>11918</v>
      </c>
      <c r="D9044" s="50">
        <f>DAX__2019_2020__33[[#This Row],[Open]]*(DAX__2019_2020__33[[#This Row],[Adj Close]]/DAX__2019_2020__33[[#This Row],[Close]])</f>
        <v>122.72790331395349</v>
      </c>
      <c r="E9044" s="50" t="s">
        <v>4887</v>
      </c>
      <c r="F9044" s="50" t="s">
        <v>4465</v>
      </c>
      <c r="G9044" s="50" t="s">
        <v>12363</v>
      </c>
      <c r="H9044" s="50" t="s">
        <v>22007</v>
      </c>
      <c r="I9044" s="50">
        <f>(DAX__2019_2020__33[[#This Row],[Adj Close]]-DAX__2019_2020__33[[#This Row],[Adj Open]])/DAX__2019_2020__33[[#This Row],[Adj Open]]</f>
        <v>1.1764705882352955E-2</v>
      </c>
      <c r="J9044" s="50">
        <f>DAX__2019_2020__33[[#This Row],[Adj Close]]-DAX__2019_2020__33[[#This Row],[Adj Open]]</f>
        <v>1.4438576860465133</v>
      </c>
      <c r="K9044" s="50">
        <v>173043</v>
      </c>
    </row>
    <row r="9045" spans="1:11" x14ac:dyDescent="0.3">
      <c r="A9045" s="51" t="str">
        <f t="shared" si="147"/>
        <v>HNR1.DE</v>
      </c>
      <c r="B9045" s="52" t="s">
        <v>541</v>
      </c>
      <c r="C9045" s="50" t="s">
        <v>13363</v>
      </c>
      <c r="D9045" s="50">
        <f>DAX__2019_2020__33[[#This Row],[Open]]*(DAX__2019_2020__33[[#This Row],[Adj Close]]/DAX__2019_2020__33[[#This Row],[Close]])</f>
        <v>123.88298970334971</v>
      </c>
      <c r="E9045" s="50" t="s">
        <v>12309</v>
      </c>
      <c r="F9045" s="50" t="s">
        <v>13387</v>
      </c>
      <c r="G9045" s="50" t="s">
        <v>4887</v>
      </c>
      <c r="H9045" s="50" t="s">
        <v>22008</v>
      </c>
      <c r="I9045" s="50">
        <f>(DAX__2019_2020__33[[#This Row],[Adj Close]]-DAX__2019_2020__33[[#This Row],[Adj Open]])/DAX__2019_2020__33[[#This Row],[Adj Open]]</f>
        <v>6.9930770860857612E-3</v>
      </c>
      <c r="J9045" s="50">
        <f>DAX__2019_2020__33[[#This Row],[Adj Close]]-DAX__2019_2020__33[[#This Row],[Adj Open]]</f>
        <v>0.86632329665029317</v>
      </c>
      <c r="K9045" s="50">
        <v>97701</v>
      </c>
    </row>
    <row r="9046" spans="1:11" x14ac:dyDescent="0.3">
      <c r="A9046" s="51" t="str">
        <f t="shared" si="147"/>
        <v>HNR1.DE</v>
      </c>
      <c r="B9046" s="52" t="s">
        <v>542</v>
      </c>
      <c r="C9046" s="50" t="s">
        <v>12003</v>
      </c>
      <c r="D9046" s="50">
        <f>DAX__2019_2020__33[[#This Row],[Open]]*(DAX__2019_2020__33[[#This Row],[Adj Close]]/DAX__2019_2020__33[[#This Row],[Close]])</f>
        <v>123.30545476755685</v>
      </c>
      <c r="E9046" s="50" t="s">
        <v>11949</v>
      </c>
      <c r="F9046" s="50" t="s">
        <v>4376</v>
      </c>
      <c r="G9046" s="50" t="s">
        <v>4376</v>
      </c>
      <c r="H9046" s="50" t="s">
        <v>22009</v>
      </c>
      <c r="I9046" s="50">
        <f>(DAX__2019_2020__33[[#This Row],[Adj Close]]-DAX__2019_2020__33[[#This Row],[Adj Open]])/DAX__2019_2020__33[[#This Row],[Adj Open]]</f>
        <v>-8.5870878101286727E-3</v>
      </c>
      <c r="J9046" s="50">
        <f>DAX__2019_2020__33[[#This Row],[Adj Close]]-DAX__2019_2020__33[[#This Row],[Adj Open]]</f>
        <v>-1.0588347675568599</v>
      </c>
      <c r="K9046" s="50">
        <v>97563</v>
      </c>
    </row>
    <row r="9047" spans="1:11" x14ac:dyDescent="0.3">
      <c r="A9047" s="51" t="str">
        <f t="shared" si="147"/>
        <v>HNR1.DE</v>
      </c>
      <c r="B9047" s="52" t="s">
        <v>543</v>
      </c>
      <c r="C9047" s="50" t="s">
        <v>4518</v>
      </c>
      <c r="D9047" s="50">
        <f>DAX__2019_2020__33[[#This Row],[Open]]*(DAX__2019_2020__33[[#This Row],[Adj Close]]/DAX__2019_2020__33[[#This Row],[Close]])</f>
        <v>122.34287320096686</v>
      </c>
      <c r="E9047" s="50" t="s">
        <v>12542</v>
      </c>
      <c r="F9047" s="50" t="s">
        <v>4611</v>
      </c>
      <c r="G9047" s="50" t="s">
        <v>12568</v>
      </c>
      <c r="H9047" s="50" t="s">
        <v>22010</v>
      </c>
      <c r="I9047" s="50">
        <f>(DAX__2019_2020__33[[#This Row],[Adj Close]]-DAX__2019_2020__33[[#This Row],[Adj Open]])/DAX__2019_2020__33[[#This Row],[Adj Open]]</f>
        <v>-1.3375263782458924E-2</v>
      </c>
      <c r="J9047" s="50">
        <f>DAX__2019_2020__33[[#This Row],[Adj Close]]-DAX__2019_2020__33[[#This Row],[Adj Open]]</f>
        <v>-1.6363682009668565</v>
      </c>
      <c r="K9047" s="50">
        <v>180168</v>
      </c>
    </row>
    <row r="9048" spans="1:11" x14ac:dyDescent="0.3">
      <c r="A9048" s="51" t="str">
        <f t="shared" si="147"/>
        <v>HNR1.DE</v>
      </c>
      <c r="B9048" s="52" t="s">
        <v>544</v>
      </c>
      <c r="C9048" s="50" t="s">
        <v>4716</v>
      </c>
      <c r="D9048" s="50">
        <f>DAX__2019_2020__33[[#This Row],[Open]]*(DAX__2019_2020__33[[#This Row],[Adj Close]]/DAX__2019_2020__33[[#This Row],[Close]])</f>
        <v>120.32147525506045</v>
      </c>
      <c r="E9048" s="50" t="s">
        <v>4510</v>
      </c>
      <c r="F9048" s="50" t="s">
        <v>12383</v>
      </c>
      <c r="G9048" s="50" t="s">
        <v>12327</v>
      </c>
      <c r="H9048" s="50" t="s">
        <v>22011</v>
      </c>
      <c r="I9048" s="50">
        <f>(DAX__2019_2020__33[[#This Row],[Adj Close]]-DAX__2019_2020__33[[#This Row],[Adj Open]])/DAX__2019_2020__33[[#This Row],[Adj Open]]</f>
        <v>-7.9998400000009433E-4</v>
      </c>
      <c r="J9048" s="50">
        <f>DAX__2019_2020__33[[#This Row],[Adj Close]]-DAX__2019_2020__33[[#This Row],[Adj Open]]</f>
        <v>-9.6255255060455625E-2</v>
      </c>
      <c r="K9048" s="50">
        <v>222664</v>
      </c>
    </row>
    <row r="9049" spans="1:11" x14ac:dyDescent="0.3">
      <c r="A9049" s="51" t="str">
        <f t="shared" si="147"/>
        <v>HNR1.DE</v>
      </c>
      <c r="B9049" s="52" t="s">
        <v>545</v>
      </c>
      <c r="C9049" s="50" t="s">
        <v>12285</v>
      </c>
      <c r="D9049" s="50">
        <f>DAX__2019_2020__33[[#This Row],[Open]]*(DAX__2019_2020__33[[#This Row],[Adj Close]]/DAX__2019_2020__33[[#This Row],[Close]])</f>
        <v>119.55141204668334</v>
      </c>
      <c r="E9049" s="50" t="s">
        <v>12261</v>
      </c>
      <c r="F9049" s="50" t="s">
        <v>4328</v>
      </c>
      <c r="G9049" s="50" t="s">
        <v>4731</v>
      </c>
      <c r="H9049" s="50" t="s">
        <v>22012</v>
      </c>
      <c r="I9049" s="50">
        <f>(DAX__2019_2020__33[[#This Row],[Adj Close]]-DAX__2019_2020__33[[#This Row],[Adj Open]])/DAX__2019_2020__33[[#This Row],[Adj Open]]</f>
        <v>8.0520130769411733E-4</v>
      </c>
      <c r="J9049" s="50">
        <f>DAX__2019_2020__33[[#This Row],[Adj Close]]-DAX__2019_2020__33[[#This Row],[Adj Open]]</f>
        <v>9.6262953316667677E-2</v>
      </c>
      <c r="K9049" s="50">
        <v>168750</v>
      </c>
    </row>
    <row r="9050" spans="1:11" x14ac:dyDescent="0.3">
      <c r="A9050" s="51" t="str">
        <f t="shared" si="147"/>
        <v>HNR1.DE</v>
      </c>
      <c r="B9050" s="52" t="s">
        <v>546</v>
      </c>
      <c r="C9050" s="50" t="s">
        <v>12271</v>
      </c>
      <c r="D9050" s="50">
        <f>DAX__2019_2020__33[[#This Row],[Open]]*(DAX__2019_2020__33[[#This Row],[Adj Close]]/DAX__2019_2020__33[[#This Row],[Close]])</f>
        <v>118.78136147882508</v>
      </c>
      <c r="E9050" s="50" t="s">
        <v>4611</v>
      </c>
      <c r="F9050" s="50" t="s">
        <v>12271</v>
      </c>
      <c r="G9050" s="50" t="s">
        <v>4729</v>
      </c>
      <c r="H9050" s="50" t="s">
        <v>22013</v>
      </c>
      <c r="I9050" s="50">
        <f>(DAX__2019_2020__33[[#This Row],[Adj Close]]-DAX__2019_2020__33[[#This Row],[Adj Open]])/DAX__2019_2020__33[[#This Row],[Adj Open]]</f>
        <v>1.0534805339792331E-2</v>
      </c>
      <c r="J9050" s="50">
        <f>DAX__2019_2020__33[[#This Row],[Adj Close]]-DAX__2019_2020__33[[#This Row],[Adj Open]]</f>
        <v>1.2513385211749295</v>
      </c>
      <c r="K9050" s="50">
        <v>125822</v>
      </c>
    </row>
    <row r="9051" spans="1:11" x14ac:dyDescent="0.3">
      <c r="A9051" s="51" t="str">
        <f t="shared" si="147"/>
        <v>HNR1.DE</v>
      </c>
      <c r="B9051" s="52" t="s">
        <v>547</v>
      </c>
      <c r="C9051" s="50" t="s">
        <v>12568</v>
      </c>
      <c r="D9051" s="50">
        <f>DAX__2019_2020__33[[#This Row],[Open]]*(DAX__2019_2020__33[[#This Row],[Adj Close]]/DAX__2019_2020__33[[#This Row],[Close]])</f>
        <v>120.7065052532686</v>
      </c>
      <c r="E9051" s="50" t="s">
        <v>12370</v>
      </c>
      <c r="F9051" s="50" t="s">
        <v>4611</v>
      </c>
      <c r="G9051" s="50" t="s">
        <v>4380</v>
      </c>
      <c r="H9051" s="50" t="s">
        <v>22014</v>
      </c>
      <c r="I9051" s="50">
        <f>(DAX__2019_2020__33[[#This Row],[Adj Close]]-DAX__2019_2020__33[[#This Row],[Adj Open]])/DAX__2019_2020__33[[#This Row],[Adj Open]]</f>
        <v>2.0733636032956346E-2</v>
      </c>
      <c r="J9051" s="50">
        <f>DAX__2019_2020__33[[#This Row],[Adj Close]]-DAX__2019_2020__33[[#This Row],[Adj Open]]</f>
        <v>2.5026847467314042</v>
      </c>
      <c r="K9051" s="50">
        <v>151682</v>
      </c>
    </row>
    <row r="9052" spans="1:11" x14ac:dyDescent="0.3">
      <c r="A9052" s="51" t="str">
        <f t="shared" si="147"/>
        <v>HNR1.DE</v>
      </c>
      <c r="B9052" s="52" t="s">
        <v>548</v>
      </c>
      <c r="C9052" s="50" t="s">
        <v>4739</v>
      </c>
      <c r="D9052" s="50">
        <f>DAX__2019_2020__33[[#This Row],[Open]]*(DAX__2019_2020__33[[#This Row],[Adj Close]]/DAX__2019_2020__33[[#This Row],[Close]])</f>
        <v>124.46053888923636</v>
      </c>
      <c r="E9052" s="50" t="s">
        <v>4744</v>
      </c>
      <c r="F9052" s="50" t="s">
        <v>4874</v>
      </c>
      <c r="G9052" s="50" t="s">
        <v>4744</v>
      </c>
      <c r="H9052" s="50" t="s">
        <v>22015</v>
      </c>
      <c r="I9052" s="50">
        <f>(DAX__2019_2020__33[[#This Row],[Adj Close]]-DAX__2019_2020__33[[#This Row],[Adj Open]])/DAX__2019_2020__33[[#This Row],[Adj Open]]</f>
        <v>1.7014670912265956E-2</v>
      </c>
      <c r="J9052" s="50">
        <f>DAX__2019_2020__33[[#This Row],[Adj Close]]-DAX__2019_2020__33[[#This Row],[Adj Open]]</f>
        <v>2.1176551107636357</v>
      </c>
      <c r="K9052" s="50">
        <v>135155</v>
      </c>
    </row>
    <row r="9053" spans="1:11" x14ac:dyDescent="0.3">
      <c r="A9053" s="51" t="str">
        <f t="shared" si="147"/>
        <v>HNR1.DE</v>
      </c>
      <c r="B9053" s="52" t="s">
        <v>549</v>
      </c>
      <c r="C9053" s="50" t="s">
        <v>13361</v>
      </c>
      <c r="D9053" s="50">
        <f>DAX__2019_2020__33[[#This Row],[Open]]*(DAX__2019_2020__33[[#This Row],[Adj Close]]/DAX__2019_2020__33[[#This Row],[Close]])</f>
        <v>123.11293613568471</v>
      </c>
      <c r="E9053" s="50" t="s">
        <v>4654</v>
      </c>
      <c r="F9053" s="50" t="s">
        <v>4371</v>
      </c>
      <c r="G9053" s="50" t="s">
        <v>4414</v>
      </c>
      <c r="H9053" s="50" t="s">
        <v>22016</v>
      </c>
      <c r="I9053" s="50">
        <f>(DAX__2019_2020__33[[#This Row],[Adj Close]]-DAX__2019_2020__33[[#This Row],[Adj Open]])/DAX__2019_2020__33[[#This Row],[Adj Open]]</f>
        <v>3.7529280101184073E-2</v>
      </c>
      <c r="J9053" s="50">
        <f>DAX__2019_2020__33[[#This Row],[Adj Close]]-DAX__2019_2020__33[[#This Row],[Adj Open]]</f>
        <v>4.620339864315298</v>
      </c>
      <c r="K9053" s="50">
        <v>189635</v>
      </c>
    </row>
    <row r="9054" spans="1:11" x14ac:dyDescent="0.3">
      <c r="A9054" s="51" t="str">
        <f t="shared" si="147"/>
        <v>HNR1.DE</v>
      </c>
      <c r="B9054" s="52" t="s">
        <v>550</v>
      </c>
      <c r="C9054" s="50" t="s">
        <v>4776</v>
      </c>
      <c r="D9054" s="50">
        <f>DAX__2019_2020__33[[#This Row],[Open]]*(DAX__2019_2020__33[[#This Row],[Adj Close]]/DAX__2019_2020__33[[#This Row],[Close]])</f>
        <v>130.04345191795937</v>
      </c>
      <c r="E9054" s="50" t="s">
        <v>4653</v>
      </c>
      <c r="F9054" s="50" t="s">
        <v>12309</v>
      </c>
      <c r="G9054" s="50" t="s">
        <v>12309</v>
      </c>
      <c r="H9054" s="50" t="s">
        <v>22017</v>
      </c>
      <c r="I9054" s="50">
        <f>(DAX__2019_2020__33[[#This Row],[Adj Close]]-DAX__2019_2020__33[[#This Row],[Adj Open]])/DAX__2019_2020__33[[#This Row],[Adj Open]]</f>
        <v>-3.404889560108542E-2</v>
      </c>
      <c r="J9054" s="50">
        <f>DAX__2019_2020__33[[#This Row],[Adj Close]]-DAX__2019_2020__33[[#This Row],[Adj Open]]</f>
        <v>-4.4278359179593707</v>
      </c>
      <c r="K9054" s="50">
        <v>204857</v>
      </c>
    </row>
    <row r="9055" spans="1:11" x14ac:dyDescent="0.3">
      <c r="A9055" s="51" t="str">
        <f t="shared" si="147"/>
        <v>HNR1.DE</v>
      </c>
      <c r="B9055" s="52" t="s">
        <v>551</v>
      </c>
      <c r="C9055" s="50" t="s">
        <v>12309</v>
      </c>
      <c r="D9055" s="50">
        <f>DAX__2019_2020__33[[#This Row],[Open]]*(DAX__2019_2020__33[[#This Row],[Adj Close]]/DAX__2019_2020__33[[#This Row],[Close]])</f>
        <v>125.61561778378379</v>
      </c>
      <c r="E9055" s="50" t="s">
        <v>4401</v>
      </c>
      <c r="F9055" s="50" t="s">
        <v>13363</v>
      </c>
      <c r="G9055" s="50" t="s">
        <v>13413</v>
      </c>
      <c r="H9055" s="50" t="s">
        <v>22018</v>
      </c>
      <c r="I9055" s="50">
        <f>(DAX__2019_2020__33[[#This Row],[Adj Close]]-DAX__2019_2020__33[[#This Row],[Adj Open]])/DAX__2019_2020__33[[#This Row],[Adj Open]]</f>
        <v>-7.6628352490421695E-3</v>
      </c>
      <c r="J9055" s="50">
        <f>DAX__2019_2020__33[[#This Row],[Adj Close]]-DAX__2019_2020__33[[#This Row],[Adj Open]]</f>
        <v>-0.96257178378378683</v>
      </c>
      <c r="K9055" s="50">
        <v>197997</v>
      </c>
    </row>
    <row r="9056" spans="1:11" x14ac:dyDescent="0.3">
      <c r="A9056" s="51" t="str">
        <f t="shared" si="147"/>
        <v>HNR1.DE</v>
      </c>
      <c r="B9056" s="52" t="s">
        <v>552</v>
      </c>
      <c r="C9056" s="50" t="s">
        <v>4394</v>
      </c>
      <c r="D9056" s="50">
        <f>DAX__2019_2020__33[[#This Row],[Open]]*(DAX__2019_2020__33[[#This Row],[Adj Close]]/DAX__2019_2020__33[[#This Row],[Close]])</f>
        <v>127.34824935676772</v>
      </c>
      <c r="E9056" s="50" t="s">
        <v>21626</v>
      </c>
      <c r="F9056" s="50" t="s">
        <v>4713</v>
      </c>
      <c r="G9056" s="50" t="s">
        <v>11982</v>
      </c>
      <c r="H9056" s="50" t="s">
        <v>22019</v>
      </c>
      <c r="I9056" s="50">
        <f>(DAX__2019_2020__33[[#This Row],[Adj Close]]-DAX__2019_2020__33[[#This Row],[Adj Open]])/DAX__2019_2020__33[[#This Row],[Adj Open]]</f>
        <v>6.5003709788275618E-2</v>
      </c>
      <c r="J9056" s="50">
        <f>DAX__2019_2020__33[[#This Row],[Adj Close]]-DAX__2019_2020__33[[#This Row],[Adj Open]]</f>
        <v>8.2781086432322866</v>
      </c>
      <c r="K9056" s="50">
        <v>402994</v>
      </c>
    </row>
    <row r="9057" spans="1:11" x14ac:dyDescent="0.3">
      <c r="A9057" s="51" t="str">
        <f t="shared" si="147"/>
        <v>HNR1.DE</v>
      </c>
      <c r="B9057" s="52" t="s">
        <v>553</v>
      </c>
      <c r="C9057" s="50" t="s">
        <v>11982</v>
      </c>
      <c r="D9057" s="50">
        <f>DAX__2019_2020__33[[#This Row],[Open]]*(DAX__2019_2020__33[[#This Row],[Adj Close]]/DAX__2019_2020__33[[#This Row],[Close]])</f>
        <v>135.62636745735881</v>
      </c>
      <c r="E9057" s="50" t="s">
        <v>6586</v>
      </c>
      <c r="F9057" s="50" t="s">
        <v>11973</v>
      </c>
      <c r="G9057" s="50" t="s">
        <v>13592</v>
      </c>
      <c r="H9057" s="50" t="s">
        <v>21960</v>
      </c>
      <c r="I9057" s="50">
        <f>(DAX__2019_2020__33[[#This Row],[Adj Close]]-DAX__2019_2020__33[[#This Row],[Adj Open]])/DAX__2019_2020__33[[#This Row],[Adj Open]]</f>
        <v>6.5294623078550287E-2</v>
      </c>
      <c r="J9057" s="50">
        <f>DAX__2019_2020__33[[#This Row],[Adj Close]]-DAX__2019_2020__33[[#This Row],[Adj Open]]</f>
        <v>8.8556725426412015</v>
      </c>
      <c r="K9057" s="50">
        <v>394587</v>
      </c>
    </row>
    <row r="9058" spans="1:11" x14ac:dyDescent="0.3">
      <c r="A9058" s="51" t="str">
        <f t="shared" si="147"/>
        <v>HNR1.DE</v>
      </c>
      <c r="B9058" s="52" t="s">
        <v>554</v>
      </c>
      <c r="C9058" s="50" t="s">
        <v>13592</v>
      </c>
      <c r="D9058" s="50">
        <f>DAX__2019_2020__33[[#This Row],[Open]]*(DAX__2019_2020__33[[#This Row],[Adj Close]]/DAX__2019_2020__33[[#This Row],[Close]])</f>
        <v>144.48202109599538</v>
      </c>
      <c r="E9058" s="50" t="s">
        <v>13586</v>
      </c>
      <c r="F9058" s="50" t="s">
        <v>13488</v>
      </c>
      <c r="G9058" s="50" t="s">
        <v>13488</v>
      </c>
      <c r="H9058" s="50" t="s">
        <v>22020</v>
      </c>
      <c r="I9058" s="50">
        <f>(DAX__2019_2020__33[[#This Row],[Adj Close]]-DAX__2019_2020__33[[#This Row],[Adj Open]])/DAX__2019_2020__33[[#This Row],[Adj Open]]</f>
        <v>-3.2644962052832946E-2</v>
      </c>
      <c r="J9058" s="50">
        <f>DAX__2019_2020__33[[#This Row],[Adj Close]]-DAX__2019_2020__33[[#This Row],[Adj Open]]</f>
        <v>-4.7166100959953781</v>
      </c>
      <c r="K9058" s="50">
        <v>181488</v>
      </c>
    </row>
    <row r="9059" spans="1:11" x14ac:dyDescent="0.3">
      <c r="A9059" s="51" t="str">
        <f t="shared" si="147"/>
        <v>HNR1.DE</v>
      </c>
      <c r="B9059" s="52" t="s">
        <v>555</v>
      </c>
      <c r="C9059" s="50" t="s">
        <v>12105</v>
      </c>
      <c r="D9059" s="50">
        <f>DAX__2019_2020__33[[#This Row],[Open]]*(DAX__2019_2020__33[[#This Row],[Adj Close]]/DAX__2019_2020__33[[#This Row],[Close]])</f>
        <v>138.99535036792108</v>
      </c>
      <c r="E9059" s="50" t="s">
        <v>13573</v>
      </c>
      <c r="F9059" s="50" t="s">
        <v>12093</v>
      </c>
      <c r="G9059" s="50" t="s">
        <v>13468</v>
      </c>
      <c r="H9059" s="50" t="s">
        <v>21976</v>
      </c>
      <c r="I9059" s="50">
        <f>(DAX__2019_2020__33[[#This Row],[Adj Close]]-DAX__2019_2020__33[[#This Row],[Adj Open]])/DAX__2019_2020__33[[#This Row],[Adj Open]]</f>
        <v>-4.1550624995178188E-3</v>
      </c>
      <c r="J9059" s="50">
        <f>DAX__2019_2020__33[[#This Row],[Adj Close]]-DAX__2019_2020__33[[#This Row],[Adj Open]]</f>
        <v>-0.57753436792108914</v>
      </c>
      <c r="K9059" s="50">
        <v>160756</v>
      </c>
    </row>
    <row r="9060" spans="1:11" x14ac:dyDescent="0.3">
      <c r="A9060" s="51" t="str">
        <f t="shared" si="147"/>
        <v>HNR1.DE</v>
      </c>
      <c r="B9060" s="52" t="s">
        <v>556</v>
      </c>
      <c r="C9060" s="50" t="s">
        <v>13468</v>
      </c>
      <c r="D9060" s="50">
        <f>DAX__2019_2020__33[[#This Row],[Open]]*(DAX__2019_2020__33[[#This Row],[Adj Close]]/DAX__2019_2020__33[[#This Row],[Close]])</f>
        <v>138.41782201511253</v>
      </c>
      <c r="E9060" s="50" t="s">
        <v>13736</v>
      </c>
      <c r="F9060" s="50" t="s">
        <v>12034</v>
      </c>
      <c r="G9060" s="50" t="s">
        <v>12030</v>
      </c>
      <c r="H9060" s="50" t="s">
        <v>22021</v>
      </c>
      <c r="I9060" s="50">
        <f>(DAX__2019_2020__33[[#This Row],[Adj Close]]-DAX__2019_2020__33[[#This Row],[Adj Open]])/DAX__2019_2020__33[[#This Row],[Adj Open]]</f>
        <v>1.5299005244109713E-2</v>
      </c>
      <c r="J9060" s="50">
        <f>DAX__2019_2020__33[[#This Row],[Adj Close]]-DAX__2019_2020__33[[#This Row],[Adj Open]]</f>
        <v>2.1176549848874515</v>
      </c>
      <c r="K9060" s="50">
        <v>240860</v>
      </c>
    </row>
    <row r="9061" spans="1:11" x14ac:dyDescent="0.3">
      <c r="A9061" s="51" t="str">
        <f t="shared" si="147"/>
        <v>HNR1.DE</v>
      </c>
      <c r="B9061" s="52" t="s">
        <v>557</v>
      </c>
      <c r="C9061" s="50" t="s">
        <v>13598</v>
      </c>
      <c r="D9061" s="50">
        <f>DAX__2019_2020__33[[#This Row],[Open]]*(DAX__2019_2020__33[[#This Row],[Adj Close]]/DAX__2019_2020__33[[#This Row],[Close]])</f>
        <v>141.97934142960614</v>
      </c>
      <c r="E9061" s="50" t="s">
        <v>13747</v>
      </c>
      <c r="F9061" s="50" t="s">
        <v>13488</v>
      </c>
      <c r="G9061" s="50" t="s">
        <v>13974</v>
      </c>
      <c r="H9061" s="50" t="s">
        <v>21963</v>
      </c>
      <c r="I9061" s="50">
        <f>(DAX__2019_2020__33[[#This Row],[Adj Close]]-DAX__2019_2020__33[[#This Row],[Adj Open]])/DAX__2019_2020__33[[#This Row],[Adj Open]]</f>
        <v>-2.0339186440678429E-3</v>
      </c>
      <c r="J9061" s="50">
        <f>DAX__2019_2020__33[[#This Row],[Adj Close]]-DAX__2019_2020__33[[#This Row],[Adj Open]]</f>
        <v>-0.28877442960614985</v>
      </c>
      <c r="K9061" s="50">
        <v>152602</v>
      </c>
    </row>
    <row r="9062" spans="1:11" x14ac:dyDescent="0.3">
      <c r="A9062" s="51" t="str">
        <f t="shared" si="147"/>
        <v>HNR1.DE</v>
      </c>
      <c r="B9062" s="52" t="s">
        <v>558</v>
      </c>
      <c r="C9062" s="50" t="s">
        <v>12157</v>
      </c>
      <c r="D9062" s="50">
        <f>DAX__2019_2020__33[[#This Row],[Open]]*(DAX__2019_2020__33[[#This Row],[Adj Close]]/DAX__2019_2020__33[[#This Row],[Close]])</f>
        <v>141.40178873468173</v>
      </c>
      <c r="E9062" s="50" t="s">
        <v>13596</v>
      </c>
      <c r="F9062" s="50" t="s">
        <v>12030</v>
      </c>
      <c r="G9062" s="50" t="s">
        <v>13969</v>
      </c>
      <c r="H9062" s="50" t="s">
        <v>22022</v>
      </c>
      <c r="I9062" s="50">
        <f>(DAX__2019_2020__33[[#This Row],[Adj Close]]-DAX__2019_2020__33[[#This Row],[Adj Open]])/DAX__2019_2020__33[[#This Row],[Adj Open]]</f>
        <v>6.1266782624920784E-3</v>
      </c>
      <c r="J9062" s="50">
        <f>DAX__2019_2020__33[[#This Row],[Adj Close]]-DAX__2019_2020__33[[#This Row],[Adj Open]]</f>
        <v>0.86632326531827175</v>
      </c>
      <c r="K9062" s="50">
        <v>120620</v>
      </c>
    </row>
    <row r="9063" spans="1:11" x14ac:dyDescent="0.3">
      <c r="A9063" s="51" t="str">
        <f t="shared" si="147"/>
        <v>HNR1.DE</v>
      </c>
      <c r="B9063" s="52" t="s">
        <v>559</v>
      </c>
      <c r="C9063" s="50" t="s">
        <v>13664</v>
      </c>
      <c r="D9063" s="50">
        <f>DAX__2019_2020__33[[#This Row],[Open]]*(DAX__2019_2020__33[[#This Row],[Adj Close]]/DAX__2019_2020__33[[#This Row],[Close]])</f>
        <v>141.49805027691895</v>
      </c>
      <c r="E9063" s="50" t="s">
        <v>21664</v>
      </c>
      <c r="F9063" s="50" t="s">
        <v>6547</v>
      </c>
      <c r="G9063" s="50" t="s">
        <v>13992</v>
      </c>
      <c r="H9063" s="50" t="s">
        <v>22023</v>
      </c>
      <c r="I9063" s="50">
        <f>(DAX__2019_2020__33[[#This Row],[Adj Close]]-DAX__2019_2020__33[[#This Row],[Adj Open]])/DAX__2019_2020__33[[#This Row],[Adj Open]]</f>
        <v>7.4830340136055199E-3</v>
      </c>
      <c r="J9063" s="50">
        <f>DAX__2019_2020__33[[#This Row],[Adj Close]]-DAX__2019_2020__33[[#This Row],[Adj Open]]</f>
        <v>1.0588347230810484</v>
      </c>
      <c r="K9063" s="50">
        <v>131163</v>
      </c>
    </row>
    <row r="9064" spans="1:11" x14ac:dyDescent="0.3">
      <c r="A9064" s="51" t="str">
        <f t="shared" si="147"/>
        <v>HNR1.DE</v>
      </c>
      <c r="B9064" s="52" t="s">
        <v>560</v>
      </c>
      <c r="C9064" s="50" t="s">
        <v>13573</v>
      </c>
      <c r="D9064" s="50">
        <f>DAX__2019_2020__33[[#This Row],[Open]]*(DAX__2019_2020__33[[#This Row],[Adj Close]]/DAX__2019_2020__33[[#This Row],[Close]])</f>
        <v>139.57289745360018</v>
      </c>
      <c r="E9064" s="50" t="s">
        <v>13580</v>
      </c>
      <c r="F9064" s="50" t="s">
        <v>12034</v>
      </c>
      <c r="G9064" s="50" t="s">
        <v>12028</v>
      </c>
      <c r="H9064" s="50" t="s">
        <v>22024</v>
      </c>
      <c r="I9064" s="50">
        <f>(DAX__2019_2020__33[[#This Row],[Adj Close]]-DAX__2019_2020__33[[#This Row],[Adj Open]])/DAX__2019_2020__33[[#This Row],[Adj Open]]</f>
        <v>-1.3792896551724073E-3</v>
      </c>
      <c r="J9064" s="50">
        <f>DAX__2019_2020__33[[#This Row],[Adj Close]]-DAX__2019_2020__33[[#This Row],[Adj Open]]</f>
        <v>-0.19251145360018995</v>
      </c>
      <c r="K9064" s="50">
        <v>166911</v>
      </c>
    </row>
    <row r="9065" spans="1:11" x14ac:dyDescent="0.3">
      <c r="A9065" s="51" t="str">
        <f t="shared" si="147"/>
        <v>HNR1.DE</v>
      </c>
      <c r="B9065" s="52" t="s">
        <v>561</v>
      </c>
      <c r="C9065" s="50" t="s">
        <v>12066</v>
      </c>
      <c r="D9065" s="50">
        <f>DAX__2019_2020__33[[#This Row],[Open]]*(DAX__2019_2020__33[[#This Row],[Adj Close]]/DAX__2019_2020__33[[#This Row],[Close]])</f>
        <v>139.09162316746725</v>
      </c>
      <c r="E9065" s="50" t="s">
        <v>13662</v>
      </c>
      <c r="F9065" s="50" t="s">
        <v>6737</v>
      </c>
      <c r="G9065" s="50" t="s">
        <v>13662</v>
      </c>
      <c r="H9065" s="50" t="s">
        <v>22025</v>
      </c>
      <c r="I9065" s="50">
        <f>(DAX__2019_2020__33[[#This Row],[Adj Close]]-DAX__2019_2020__33[[#This Row],[Adj Open]])/DAX__2019_2020__33[[#This Row],[Adj Open]]</f>
        <v>6.2283321799308537E-3</v>
      </c>
      <c r="J9065" s="50">
        <f>DAX__2019_2020__33[[#This Row],[Adj Close]]-DAX__2019_2020__33[[#This Row],[Adj Open]]</f>
        <v>0.86630883253275215</v>
      </c>
      <c r="K9065" s="50">
        <v>110507</v>
      </c>
    </row>
    <row r="9066" spans="1:11" x14ac:dyDescent="0.3">
      <c r="A9066" s="51" t="str">
        <f t="shared" si="147"/>
        <v>HNR1.DE</v>
      </c>
      <c r="B9066" s="52" t="s">
        <v>562</v>
      </c>
      <c r="C9066" s="50" t="s">
        <v>6546</v>
      </c>
      <c r="D9066" s="50">
        <f>DAX__2019_2020__33[[#This Row],[Open]]*(DAX__2019_2020__33[[#This Row],[Adj Close]]/DAX__2019_2020__33[[#This Row],[Close]])</f>
        <v>140.63174250876401</v>
      </c>
      <c r="E9066" s="50" t="s">
        <v>13664</v>
      </c>
      <c r="F9066" s="50" t="s">
        <v>12037</v>
      </c>
      <c r="G9066" s="50" t="s">
        <v>12054</v>
      </c>
      <c r="H9066" s="50" t="s">
        <v>22026</v>
      </c>
      <c r="I9066" s="50">
        <f>(DAX__2019_2020__33[[#This Row],[Adj Close]]-DAX__2019_2020__33[[#This Row],[Adj Open]])/DAX__2019_2020__33[[#This Row],[Adj Open]]</f>
        <v>-1.4373757109907423E-2</v>
      </c>
      <c r="J9066" s="50">
        <f>DAX__2019_2020__33[[#This Row],[Adj Close]]-DAX__2019_2020__33[[#This Row],[Adj Open]]</f>
        <v>-2.0214065087640165</v>
      </c>
      <c r="K9066" s="50">
        <v>112279</v>
      </c>
    </row>
    <row r="9067" spans="1:11" x14ac:dyDescent="0.3">
      <c r="A9067" s="51" t="str">
        <f t="shared" si="147"/>
        <v>HNR1.DE</v>
      </c>
      <c r="B9067" s="52" t="s">
        <v>563</v>
      </c>
      <c r="C9067" s="50" t="s">
        <v>12106</v>
      </c>
      <c r="D9067" s="50">
        <f>DAX__2019_2020__33[[#This Row],[Open]]*(DAX__2019_2020__33[[#This Row],[Adj Close]]/DAX__2019_2020__33[[#This Row],[Close]])</f>
        <v>139.47664518528146</v>
      </c>
      <c r="E9067" s="50" t="s">
        <v>12049</v>
      </c>
      <c r="F9067" s="50" t="s">
        <v>12034</v>
      </c>
      <c r="G9067" s="50" t="s">
        <v>12034</v>
      </c>
      <c r="H9067" s="50" t="s">
        <v>22027</v>
      </c>
      <c r="I9067" s="50">
        <f>(DAX__2019_2020__33[[#This Row],[Adj Close]]-DAX__2019_2020__33[[#This Row],[Adj Open]])/DAX__2019_2020__33[[#This Row],[Adj Open]]</f>
        <v>-1.1042036344045703E-2</v>
      </c>
      <c r="J9067" s="50">
        <f>DAX__2019_2020__33[[#This Row],[Adj Close]]-DAX__2019_2020__33[[#This Row],[Adj Open]]</f>
        <v>-1.5401061852814451</v>
      </c>
      <c r="K9067" s="50">
        <v>200365</v>
      </c>
    </row>
    <row r="9068" spans="1:11" x14ac:dyDescent="0.3">
      <c r="A9068" s="51" t="str">
        <f t="shared" si="147"/>
        <v>HNR1.DE</v>
      </c>
      <c r="B9068" s="52" t="s">
        <v>564</v>
      </c>
      <c r="C9068" s="50" t="s">
        <v>12105</v>
      </c>
      <c r="D9068" s="50">
        <f>DAX__2019_2020__33[[#This Row],[Open]]*(DAX__2019_2020__33[[#This Row],[Adj Close]]/DAX__2019_2020__33[[#This Row],[Close]])</f>
        <v>138.99534801180383</v>
      </c>
      <c r="E9068" s="50" t="s">
        <v>21659</v>
      </c>
      <c r="F9068" s="50" t="s">
        <v>12229</v>
      </c>
      <c r="G9068" s="50" t="s">
        <v>11969</v>
      </c>
      <c r="H9068" s="50" t="s">
        <v>21964</v>
      </c>
      <c r="I9068" s="50">
        <f>(DAX__2019_2020__33[[#This Row],[Adj Close]]-DAX__2019_2020__33[[#This Row],[Adj Open]])/DAX__2019_2020__33[[#This Row],[Adj Open]]</f>
        <v>-2.3545665798296322E-2</v>
      </c>
      <c r="J9068" s="50">
        <f>DAX__2019_2020__33[[#This Row],[Adj Close]]-DAX__2019_2020__33[[#This Row],[Adj Open]]</f>
        <v>-3.2727380118038241</v>
      </c>
      <c r="K9068" s="50">
        <v>190651</v>
      </c>
    </row>
    <row r="9069" spans="1:11" x14ac:dyDescent="0.3">
      <c r="A9069" s="51" t="str">
        <f t="shared" si="147"/>
        <v>HNR1.DE</v>
      </c>
      <c r="B9069" s="52" t="s">
        <v>565</v>
      </c>
      <c r="C9069" s="50" t="s">
        <v>12111</v>
      </c>
      <c r="D9069" s="50">
        <f>DAX__2019_2020__33[[#This Row],[Open]]*(DAX__2019_2020__33[[#This Row],[Adj Close]]/DAX__2019_2020__33[[#This Row],[Close]])</f>
        <v>136.30016979672939</v>
      </c>
      <c r="E9069" s="50" t="s">
        <v>6576</v>
      </c>
      <c r="F9069" s="50" t="s">
        <v>6555</v>
      </c>
      <c r="G9069" s="50" t="s">
        <v>11982</v>
      </c>
      <c r="H9069" s="50" t="s">
        <v>22019</v>
      </c>
      <c r="I9069" s="50">
        <f>(DAX__2019_2020__33[[#This Row],[Adj Close]]-DAX__2019_2020__33[[#This Row],[Adj Open]])/DAX__2019_2020__33[[#This Row],[Adj Open]]</f>
        <v>-4.9435873611475886E-3</v>
      </c>
      <c r="J9069" s="50">
        <f>DAX__2019_2020__33[[#This Row],[Adj Close]]-DAX__2019_2020__33[[#This Row],[Adj Open]]</f>
        <v>-0.67381179672938174</v>
      </c>
      <c r="K9069" s="50">
        <v>86756</v>
      </c>
    </row>
    <row r="9070" spans="1:11" x14ac:dyDescent="0.3">
      <c r="A9070" s="51" t="str">
        <f t="shared" si="147"/>
        <v>HNR1.DE</v>
      </c>
      <c r="B9070" s="52" t="s">
        <v>566</v>
      </c>
      <c r="C9070" s="50" t="s">
        <v>11973</v>
      </c>
      <c r="D9070" s="50">
        <f>DAX__2019_2020__33[[#This Row],[Open]]*(DAX__2019_2020__33[[#This Row],[Adj Close]]/DAX__2019_2020__33[[#This Row],[Close]])</f>
        <v>134.66378385948863</v>
      </c>
      <c r="E9070" s="50" t="s">
        <v>21621</v>
      </c>
      <c r="F9070" s="50" t="s">
        <v>12075</v>
      </c>
      <c r="G9070" s="50" t="s">
        <v>13561</v>
      </c>
      <c r="H9070" s="50" t="s">
        <v>22028</v>
      </c>
      <c r="I9070" s="50">
        <f>(DAX__2019_2020__33[[#This Row],[Adj Close]]-DAX__2019_2020__33[[#This Row],[Adj Open]])/DAX__2019_2020__33[[#This Row],[Adj Open]]</f>
        <v>-5.7182847341650713E-3</v>
      </c>
      <c r="J9070" s="50">
        <f>DAX__2019_2020__33[[#This Row],[Adj Close]]-DAX__2019_2020__33[[#This Row],[Adj Open]]</f>
        <v>-0.77004585948861859</v>
      </c>
      <c r="K9070" s="50">
        <v>164990</v>
      </c>
    </row>
    <row r="9071" spans="1:11" x14ac:dyDescent="0.3">
      <c r="A9071" s="51" t="str">
        <f t="shared" si="147"/>
        <v>HNR1.DE</v>
      </c>
      <c r="B9071" s="52" t="s">
        <v>567</v>
      </c>
      <c r="C9071" s="50" t="s">
        <v>6559</v>
      </c>
      <c r="D9071" s="50">
        <f>DAX__2019_2020__33[[#This Row],[Open]]*(DAX__2019_2020__33[[#This Row],[Adj Close]]/DAX__2019_2020__33[[#This Row],[Close]])</f>
        <v>133.79748175771599</v>
      </c>
      <c r="E9071" s="50" t="s">
        <v>6576</v>
      </c>
      <c r="F9071" s="50" t="s">
        <v>4809</v>
      </c>
      <c r="G9071" s="50" t="s">
        <v>12110</v>
      </c>
      <c r="H9071" s="50" t="s">
        <v>22029</v>
      </c>
      <c r="I9071" s="50">
        <f>(DAX__2019_2020__33[[#This Row],[Adj Close]]-DAX__2019_2020__33[[#This Row],[Adj Open]])/DAX__2019_2020__33[[#This Row],[Adj Open]]</f>
        <v>9.3525395683453257E-3</v>
      </c>
      <c r="J9071" s="50">
        <f>DAX__2019_2020__33[[#This Row],[Adj Close]]-DAX__2019_2020__33[[#This Row],[Adj Open]]</f>
        <v>1.2513462422840007</v>
      </c>
      <c r="K9071" s="50">
        <v>893655</v>
      </c>
    </row>
    <row r="9072" spans="1:11" x14ac:dyDescent="0.3">
      <c r="A9072" s="51" t="str">
        <f t="shared" si="147"/>
        <v>HNR1.DE</v>
      </c>
      <c r="B9072" s="52" t="s">
        <v>568</v>
      </c>
      <c r="C9072" s="50" t="s">
        <v>13552</v>
      </c>
      <c r="D9072" s="50">
        <f>DAX__2019_2020__33[[#This Row],[Open]]*(DAX__2019_2020__33[[#This Row],[Adj Close]]/DAX__2019_2020__33[[#This Row],[Close]])</f>
        <v>136.20390365760699</v>
      </c>
      <c r="E9072" s="50" t="s">
        <v>13485</v>
      </c>
      <c r="F9072" s="50" t="s">
        <v>12072</v>
      </c>
      <c r="G9072" s="50" t="s">
        <v>21626</v>
      </c>
      <c r="H9072" s="50" t="s">
        <v>22030</v>
      </c>
      <c r="I9072" s="50">
        <f>(DAX__2019_2020__33[[#This Row],[Adj Close]]-DAX__2019_2020__33[[#This Row],[Adj Open]])/DAX__2019_2020__33[[#This Row],[Adj Open]]</f>
        <v>4.9469752650175541E-3</v>
      </c>
      <c r="J9072" s="50">
        <f>DAX__2019_2020__33[[#This Row],[Adj Close]]-DAX__2019_2020__33[[#This Row],[Adj Open]]</f>
        <v>0.6737973423930157</v>
      </c>
      <c r="K9072" s="50">
        <v>198114</v>
      </c>
    </row>
    <row r="9073" spans="1:11" x14ac:dyDescent="0.3">
      <c r="A9073" s="51" t="str">
        <f t="shared" si="147"/>
        <v>HNR1.DE</v>
      </c>
      <c r="B9073" s="52" t="s">
        <v>569</v>
      </c>
      <c r="C9073" s="50" t="s">
        <v>12054</v>
      </c>
      <c r="D9073" s="50">
        <f>DAX__2019_2020__33[[#This Row],[Open]]*(DAX__2019_2020__33[[#This Row],[Adj Close]]/DAX__2019_2020__33[[#This Row],[Close]])</f>
        <v>138.61032651448008</v>
      </c>
      <c r="E9073" s="50" t="s">
        <v>13736</v>
      </c>
      <c r="F9073" s="50" t="s">
        <v>12232</v>
      </c>
      <c r="G9073" s="50" t="s">
        <v>12113</v>
      </c>
      <c r="H9073" s="50" t="s">
        <v>21982</v>
      </c>
      <c r="I9073" s="50">
        <f>(DAX__2019_2020__33[[#This Row],[Adj Close]]-DAX__2019_2020__33[[#This Row],[Adj Open]])/DAX__2019_2020__33[[#This Row],[Adj Open]]</f>
        <v>-1.111115277777789E-2</v>
      </c>
      <c r="J9073" s="50">
        <f>DAX__2019_2020__33[[#This Row],[Adj Close]]-DAX__2019_2020__33[[#This Row],[Adj Open]]</f>
        <v>-1.5401205144800656</v>
      </c>
      <c r="K9073" s="50">
        <v>183958</v>
      </c>
    </row>
    <row r="9074" spans="1:11" x14ac:dyDescent="0.3">
      <c r="A9074" s="51" t="str">
        <f t="shared" si="147"/>
        <v>HNR1.DE</v>
      </c>
      <c r="B9074" s="52" t="s">
        <v>570</v>
      </c>
      <c r="C9074" s="50" t="s">
        <v>13465</v>
      </c>
      <c r="D9074" s="50">
        <f>DAX__2019_2020__33[[#This Row],[Open]]*(DAX__2019_2020__33[[#This Row],[Adj Close]]/DAX__2019_2020__33[[#This Row],[Close]])</f>
        <v>136.97396475368387</v>
      </c>
      <c r="E9074" s="50" t="s">
        <v>13461</v>
      </c>
      <c r="F9074" s="50" t="s">
        <v>13561</v>
      </c>
      <c r="G9074" s="50" t="s">
        <v>13561</v>
      </c>
      <c r="H9074" s="50" t="s">
        <v>22028</v>
      </c>
      <c r="I9074" s="50">
        <f>(DAX__2019_2020__33[[#This Row],[Adj Close]]-DAX__2019_2020__33[[#This Row],[Adj Open]])/DAX__2019_2020__33[[#This Row],[Adj Open]]</f>
        <v>-2.2487680481637063E-2</v>
      </c>
      <c r="J9074" s="50">
        <f>DAX__2019_2020__33[[#This Row],[Adj Close]]-DAX__2019_2020__33[[#This Row],[Adj Open]]</f>
        <v>-3.0802267536838599</v>
      </c>
      <c r="K9074" s="50">
        <v>147198</v>
      </c>
    </row>
    <row r="9075" spans="1:11" x14ac:dyDescent="0.3">
      <c r="A9075" s="51" t="str">
        <f t="shared" si="147"/>
        <v>HNR1.DE</v>
      </c>
      <c r="B9075" s="52" t="s">
        <v>571</v>
      </c>
      <c r="C9075" s="50" t="s">
        <v>13431</v>
      </c>
      <c r="D9075" s="50">
        <f>DAX__2019_2020__33[[#This Row],[Open]]*(DAX__2019_2020__33[[#This Row],[Adj Close]]/DAX__2019_2020__33[[#This Row],[Close]])</f>
        <v>133.70121087707886</v>
      </c>
      <c r="E9075" s="50" t="s">
        <v>12022</v>
      </c>
      <c r="F9075" s="50" t="s">
        <v>13534</v>
      </c>
      <c r="G9075" s="50" t="s">
        <v>12021</v>
      </c>
      <c r="H9075" s="50" t="s">
        <v>22031</v>
      </c>
      <c r="I9075" s="50">
        <f>(DAX__2019_2020__33[[#This Row],[Adj Close]]-DAX__2019_2020__33[[#This Row],[Adj Open]])/DAX__2019_2020__33[[#This Row],[Adj Open]]</f>
        <v>-3.5997121785333402E-3</v>
      </c>
      <c r="J9075" s="50">
        <f>DAX__2019_2020__33[[#This Row],[Adj Close]]-DAX__2019_2020__33[[#This Row],[Adj Open]]</f>
        <v>-0.48128587707887505</v>
      </c>
      <c r="K9075" s="50">
        <v>117728</v>
      </c>
    </row>
    <row r="9076" spans="1:11" x14ac:dyDescent="0.3">
      <c r="A9076" s="51" t="str">
        <f t="shared" si="147"/>
        <v>HNR1.DE</v>
      </c>
      <c r="B9076" s="52" t="s">
        <v>572</v>
      </c>
      <c r="C9076" s="50" t="s">
        <v>11977</v>
      </c>
      <c r="D9076" s="50">
        <f>DAX__2019_2020__33[[#This Row],[Open]]*(DAX__2019_2020__33[[#This Row],[Adj Close]]/DAX__2019_2020__33[[#This Row],[Close]])</f>
        <v>132.73864287422725</v>
      </c>
      <c r="E9076" s="50" t="s">
        <v>12021</v>
      </c>
      <c r="F9076" s="50" t="s">
        <v>4800</v>
      </c>
      <c r="G9076" s="50" t="s">
        <v>12117</v>
      </c>
      <c r="H9076" s="50" t="s">
        <v>21906</v>
      </c>
      <c r="I9076" s="50">
        <f>(DAX__2019_2020__33[[#This Row],[Adj Close]]-DAX__2019_2020__33[[#This Row],[Adj Open]])/DAX__2019_2020__33[[#This Row],[Adj Open]]</f>
        <v>-5.8012185265213208E-3</v>
      </c>
      <c r="J9076" s="50">
        <f>DAX__2019_2020__33[[#This Row],[Adj Close]]-DAX__2019_2020__33[[#This Row],[Adj Open]]</f>
        <v>-0.77004587422726445</v>
      </c>
      <c r="K9076" s="50">
        <v>134911</v>
      </c>
    </row>
    <row r="9077" spans="1:11" x14ac:dyDescent="0.3">
      <c r="A9077" s="51" t="str">
        <f t="shared" si="147"/>
        <v>HNR1.DE</v>
      </c>
      <c r="B9077" s="52" t="s">
        <v>573</v>
      </c>
      <c r="C9077" s="50" t="s">
        <v>11979</v>
      </c>
      <c r="D9077" s="50">
        <f>DAX__2019_2020__33[[#This Row],[Open]]*(DAX__2019_2020__33[[#This Row],[Adj Close]]/DAX__2019_2020__33[[#This Row],[Close]])</f>
        <v>131.39104553528267</v>
      </c>
      <c r="E9077" s="50" t="s">
        <v>11978</v>
      </c>
      <c r="F9077" s="50" t="s">
        <v>13527</v>
      </c>
      <c r="G9077" s="50" t="s">
        <v>12025</v>
      </c>
      <c r="H9077" s="50" t="s">
        <v>22032</v>
      </c>
      <c r="I9077" s="50">
        <f>(DAX__2019_2020__33[[#This Row],[Adj Close]]-DAX__2019_2020__33[[#This Row],[Adj Open]])/DAX__2019_2020__33[[#This Row],[Adj Open]]</f>
        <v>1.465179487179331E-3</v>
      </c>
      <c r="J9077" s="50">
        <f>DAX__2019_2020__33[[#This Row],[Adj Close]]-DAX__2019_2020__33[[#This Row],[Adj Open]]</f>
        <v>0.1925114647173416</v>
      </c>
      <c r="K9077" s="50">
        <v>118258</v>
      </c>
    </row>
    <row r="9078" spans="1:11" x14ac:dyDescent="0.3">
      <c r="A9078" s="51" t="str">
        <f t="shared" si="147"/>
        <v>HNR1.DE</v>
      </c>
      <c r="B9078" s="52" t="s">
        <v>574</v>
      </c>
      <c r="C9078" s="50" t="s">
        <v>12119</v>
      </c>
      <c r="D9078" s="50">
        <f>DAX__2019_2020__33[[#This Row],[Open]]*(DAX__2019_2020__33[[#This Row],[Adj Close]]/DAX__2019_2020__33[[#This Row],[Close]])</f>
        <v>132.06484256834875</v>
      </c>
      <c r="E9078" s="50" t="s">
        <v>4809</v>
      </c>
      <c r="F9078" s="50" t="s">
        <v>11953</v>
      </c>
      <c r="G9078" s="50" t="s">
        <v>4686</v>
      </c>
      <c r="H9078" s="50" t="s">
        <v>22033</v>
      </c>
      <c r="I9078" s="50">
        <f>(DAX__2019_2020__33[[#This Row],[Adj Close]]-DAX__2019_2020__33[[#This Row],[Adj Open]])/DAX__2019_2020__33[[#This Row],[Adj Open]]</f>
        <v>-1.3848353072485839E-2</v>
      </c>
      <c r="J9078" s="50">
        <f>DAX__2019_2020__33[[#This Row],[Adj Close]]-DAX__2019_2020__33[[#This Row],[Adj Open]]</f>
        <v>-1.828880568348751</v>
      </c>
      <c r="K9078" s="50">
        <v>166219</v>
      </c>
    </row>
    <row r="9079" spans="1:11" x14ac:dyDescent="0.3">
      <c r="A9079" s="51" t="str">
        <f t="shared" si="147"/>
        <v>HNR1.DE</v>
      </c>
      <c r="B9079" s="52" t="s">
        <v>575</v>
      </c>
      <c r="C9079" s="50" t="s">
        <v>4657</v>
      </c>
      <c r="D9079" s="50">
        <f>DAX__2019_2020__33[[#This Row],[Open]]*(DAX__2019_2020__33[[#This Row],[Adj Close]]/DAX__2019_2020__33[[#This Row],[Close]])</f>
        <v>130.42847105036262</v>
      </c>
      <c r="E9079" s="50" t="s">
        <v>4791</v>
      </c>
      <c r="F9079" s="50" t="s">
        <v>13682</v>
      </c>
      <c r="G9079" s="50" t="s">
        <v>13521</v>
      </c>
      <c r="H9079" s="50" t="s">
        <v>22034</v>
      </c>
      <c r="I9079" s="50">
        <f>(DAX__2019_2020__33[[#This Row],[Adj Close]]-DAX__2019_2020__33[[#This Row],[Adj Open]])/DAX__2019_2020__33[[#This Row],[Adj Open]]</f>
        <v>7.3805166051672648E-4</v>
      </c>
      <c r="J9079" s="50">
        <f>DAX__2019_2020__33[[#This Row],[Adj Close]]-DAX__2019_2020__33[[#This Row],[Adj Open]]</f>
        <v>9.6262949637377915E-2</v>
      </c>
      <c r="K9079" s="50">
        <v>249798</v>
      </c>
    </row>
    <row r="9080" spans="1:11" x14ac:dyDescent="0.3">
      <c r="A9080" s="51" t="str">
        <f t="shared" si="147"/>
        <v>HNR1.DE</v>
      </c>
      <c r="B9080" s="52" t="s">
        <v>576</v>
      </c>
      <c r="C9080" s="50" t="s">
        <v>13521</v>
      </c>
      <c r="D9080" s="50">
        <f>DAX__2019_2020__33[[#This Row],[Open]]*(DAX__2019_2020__33[[#This Row],[Adj Close]]/DAX__2019_2020__33[[#This Row],[Close]])</f>
        <v>130.52474236712894</v>
      </c>
      <c r="E9080" s="50" t="s">
        <v>13521</v>
      </c>
      <c r="F9080" s="50" t="s">
        <v>4419</v>
      </c>
      <c r="G9080" s="50" t="s">
        <v>4648</v>
      </c>
      <c r="H9080" s="50" t="s">
        <v>22035</v>
      </c>
      <c r="I9080" s="50">
        <f>(DAX__2019_2020__33[[#This Row],[Adj Close]]-DAX__2019_2020__33[[#This Row],[Adj Open]])/DAX__2019_2020__33[[#This Row],[Adj Open]]</f>
        <v>-2.2861400168374662E-2</v>
      </c>
      <c r="J9080" s="50">
        <f>DAX__2019_2020__33[[#This Row],[Adj Close]]-DAX__2019_2020__33[[#This Row],[Adj Open]]</f>
        <v>-2.983978367128941</v>
      </c>
      <c r="K9080" s="50">
        <v>192284</v>
      </c>
    </row>
    <row r="9081" spans="1:11" x14ac:dyDescent="0.3">
      <c r="A9081" s="51" t="str">
        <f t="shared" si="147"/>
        <v>HNR1.DE</v>
      </c>
      <c r="B9081" s="52" t="s">
        <v>577</v>
      </c>
      <c r="C9081" s="50" t="s">
        <v>4869</v>
      </c>
      <c r="D9081" s="50">
        <f>DAX__2019_2020__33[[#This Row],[Open]]*(DAX__2019_2020__33[[#This Row],[Adj Close]]/DAX__2019_2020__33[[#This Row],[Close]])</f>
        <v>127.82953636404237</v>
      </c>
      <c r="E9081" s="50" t="s">
        <v>4687</v>
      </c>
      <c r="F9081" s="50" t="s">
        <v>4746</v>
      </c>
      <c r="G9081" s="50" t="s">
        <v>4419</v>
      </c>
      <c r="H9081" s="50" t="s">
        <v>22036</v>
      </c>
      <c r="I9081" s="50">
        <f>(DAX__2019_2020__33[[#This Row],[Adj Close]]-DAX__2019_2020__33[[#This Row],[Adj Open]])/DAX__2019_2020__33[[#This Row],[Adj Open]]</f>
        <v>-5.2710616279126763E-3</v>
      </c>
      <c r="J9081" s="50">
        <f>DAX__2019_2020__33[[#This Row],[Adj Close]]-DAX__2019_2020__33[[#This Row],[Adj Open]]</f>
        <v>-0.67379736404237178</v>
      </c>
      <c r="K9081" s="50">
        <v>153103</v>
      </c>
    </row>
    <row r="9082" spans="1:11" x14ac:dyDescent="0.3">
      <c r="A9082" s="51" t="str">
        <f t="shared" si="147"/>
        <v>HNR1.DE</v>
      </c>
      <c r="B9082" s="52" t="s">
        <v>578</v>
      </c>
      <c r="C9082" s="50" t="s">
        <v>4648</v>
      </c>
      <c r="D9082" s="50">
        <f>DAX__2019_2020__33[[#This Row],[Open]]*(DAX__2019_2020__33[[#This Row],[Adj Close]]/DAX__2019_2020__33[[#This Row],[Close]])</f>
        <v>127.54076168325368</v>
      </c>
      <c r="E9082" s="50" t="s">
        <v>4654</v>
      </c>
      <c r="F9082" s="50" t="s">
        <v>4648</v>
      </c>
      <c r="G9082" s="50" t="s">
        <v>13681</v>
      </c>
      <c r="H9082" s="50" t="s">
        <v>22037</v>
      </c>
      <c r="I9082" s="50">
        <f>(DAX__2019_2020__33[[#This Row],[Adj Close]]-DAX__2019_2020__33[[#This Row],[Adj Open]])/DAX__2019_2020__33[[#This Row],[Adj Open]]</f>
        <v>6.0377584905660364E-3</v>
      </c>
      <c r="J9082" s="50">
        <f>DAX__2019_2020__33[[#This Row],[Adj Close]]-DAX__2019_2020__33[[#This Row],[Adj Open]]</f>
        <v>0.77006031674632425</v>
      </c>
      <c r="K9082" s="50">
        <v>170620</v>
      </c>
    </row>
    <row r="9083" spans="1:11" x14ac:dyDescent="0.3">
      <c r="A9083" s="51" t="str">
        <f t="shared" si="147"/>
        <v>HNR1.DE</v>
      </c>
      <c r="B9083" s="52" t="s">
        <v>579</v>
      </c>
      <c r="C9083" s="50" t="s">
        <v>4830</v>
      </c>
      <c r="D9083" s="50">
        <f>DAX__2019_2020__33[[#This Row],[Open]]*(DAX__2019_2020__33[[#This Row],[Adj Close]]/DAX__2019_2020__33[[#This Row],[Close]])</f>
        <v>129.36963809813659</v>
      </c>
      <c r="E9083" s="50" t="s">
        <v>13521</v>
      </c>
      <c r="F9083" s="50" t="s">
        <v>12240</v>
      </c>
      <c r="G9083" s="50" t="s">
        <v>4654</v>
      </c>
      <c r="H9083" s="50" t="s">
        <v>22038</v>
      </c>
      <c r="I9083" s="50">
        <f>(DAX__2019_2020__33[[#This Row],[Adj Close]]-DAX__2019_2020__33[[#This Row],[Adj Open]])/DAX__2019_2020__33[[#This Row],[Adj Open]]</f>
        <v>1.488184590246436E-3</v>
      </c>
      <c r="J9083" s="50">
        <f>DAX__2019_2020__33[[#This Row],[Adj Close]]-DAX__2019_2020__33[[#This Row],[Adj Open]]</f>
        <v>0.19252590186340512</v>
      </c>
      <c r="K9083" s="50">
        <v>206157</v>
      </c>
    </row>
    <row r="9084" spans="1:11" x14ac:dyDescent="0.3">
      <c r="A9084" s="51" t="str">
        <f t="shared" si="147"/>
        <v>HNR1.DE</v>
      </c>
      <c r="B9084" s="52" t="s">
        <v>580</v>
      </c>
      <c r="C9084" s="50" t="s">
        <v>13521</v>
      </c>
      <c r="D9084" s="50">
        <f>DAX__2019_2020__33[[#This Row],[Open]]*(DAX__2019_2020__33[[#This Row],[Adj Close]]/DAX__2019_2020__33[[#This Row],[Close]])</f>
        <v>130.52473753629596</v>
      </c>
      <c r="E9084" s="50" t="s">
        <v>13521</v>
      </c>
      <c r="F9084" s="50" t="s">
        <v>12240</v>
      </c>
      <c r="G9084" s="50" t="s">
        <v>12240</v>
      </c>
      <c r="H9084" s="50" t="s">
        <v>22039</v>
      </c>
      <c r="I9084" s="50">
        <f>(DAX__2019_2020__33[[#This Row],[Adj Close]]-DAX__2019_2020__33[[#This Row],[Adj Open]])/DAX__2019_2020__33[[#This Row],[Adj Open]]</f>
        <v>-1.4749261884251052E-2</v>
      </c>
      <c r="J9084" s="50">
        <f>DAX__2019_2020__33[[#This Row],[Adj Close]]-DAX__2019_2020__33[[#This Row],[Adj Open]]</f>
        <v>-1.9251435362959626</v>
      </c>
      <c r="K9084" s="50">
        <v>186850</v>
      </c>
    </row>
    <row r="9085" spans="1:11" x14ac:dyDescent="0.3">
      <c r="A9085" s="51" t="str">
        <f t="shared" si="147"/>
        <v>HNR1.DE</v>
      </c>
      <c r="B9085" s="52" t="s">
        <v>581</v>
      </c>
      <c r="C9085" s="50" t="s">
        <v>12240</v>
      </c>
      <c r="D9085" s="50">
        <f>DAX__2019_2020__33[[#This Row],[Open]]*(DAX__2019_2020__33[[#This Row],[Adj Close]]/DAX__2019_2020__33[[#This Row],[Close]])</f>
        <v>128.59959929011646</v>
      </c>
      <c r="E9085" s="50" t="s">
        <v>11955</v>
      </c>
      <c r="F9085" s="50" t="s">
        <v>4414</v>
      </c>
      <c r="G9085" s="50" t="s">
        <v>4414</v>
      </c>
      <c r="H9085" s="50" t="s">
        <v>22016</v>
      </c>
      <c r="I9085" s="50">
        <f>(DAX__2019_2020__33[[#This Row],[Adj Close]]-DAX__2019_2020__33[[#This Row],[Adj Open]])/DAX__2019_2020__33[[#This Row],[Adj Open]]</f>
        <v>-6.7365940088355801E-3</v>
      </c>
      <c r="J9085" s="50">
        <f>DAX__2019_2020__33[[#This Row],[Adj Close]]-DAX__2019_2020__33[[#This Row],[Adj Open]]</f>
        <v>-0.86632329011645481</v>
      </c>
      <c r="K9085" s="50">
        <v>276269</v>
      </c>
    </row>
    <row r="9086" spans="1:11" x14ac:dyDescent="0.3">
      <c r="A9086" s="51" t="str">
        <f t="shared" si="147"/>
        <v>HNR1.DE</v>
      </c>
      <c r="B9086" s="52" t="s">
        <v>582</v>
      </c>
      <c r="C9086" s="50" t="s">
        <v>4880</v>
      </c>
      <c r="D9086" s="50">
        <f>DAX__2019_2020__33[[#This Row],[Open]]*(DAX__2019_2020__33[[#This Row],[Adj Close]]/DAX__2019_2020__33[[#This Row],[Close]])</f>
        <v>126.09690158341279</v>
      </c>
      <c r="E9086" s="50" t="s">
        <v>4398</v>
      </c>
      <c r="F9086" s="50" t="s">
        <v>4890</v>
      </c>
      <c r="G9086" s="50" t="s">
        <v>12006</v>
      </c>
      <c r="H9086" s="50" t="s">
        <v>22040</v>
      </c>
      <c r="I9086" s="50">
        <f>(DAX__2019_2020__33[[#This Row],[Adj Close]]-DAX__2019_2020__33[[#This Row],[Adj Open]])/DAX__2019_2020__33[[#This Row],[Adj Open]]</f>
        <v>-1.4503770992366397E-2</v>
      </c>
      <c r="J9086" s="50">
        <f>DAX__2019_2020__33[[#This Row],[Adj Close]]-DAX__2019_2020__33[[#This Row],[Adj Open]]</f>
        <v>-1.8288805834127828</v>
      </c>
      <c r="K9086" s="50">
        <v>219482</v>
      </c>
    </row>
    <row r="9087" spans="1:11" x14ac:dyDescent="0.3">
      <c r="A9087" s="51" t="str">
        <f t="shared" si="147"/>
        <v>HNR1.DE</v>
      </c>
      <c r="B9087" s="52" t="s">
        <v>583</v>
      </c>
      <c r="C9087" s="50" t="s">
        <v>4713</v>
      </c>
      <c r="D9087" s="50">
        <f>DAX__2019_2020__33[[#This Row],[Open]]*(DAX__2019_2020__33[[#This Row],[Adj Close]]/DAX__2019_2020__33[[#This Row],[Close]])</f>
        <v>124.94181712082776</v>
      </c>
      <c r="E9087" s="50" t="s">
        <v>4623</v>
      </c>
      <c r="F9087" s="50" t="s">
        <v>13363</v>
      </c>
      <c r="G9087" s="50" t="s">
        <v>4623</v>
      </c>
      <c r="H9087" s="50" t="s">
        <v>22041</v>
      </c>
      <c r="I9087" s="50">
        <f>(DAX__2019_2020__33[[#This Row],[Adj Close]]-DAX__2019_2020__33[[#This Row],[Adj Open]])/DAX__2019_2020__33[[#This Row],[Adj Open]]</f>
        <v>3.8520800342354169E-3</v>
      </c>
      <c r="J9087" s="50">
        <f>DAX__2019_2020__33[[#This Row],[Adj Close]]-DAX__2019_2020__33[[#This Row],[Adj Open]]</f>
        <v>0.48128587917223342</v>
      </c>
      <c r="K9087" s="50">
        <v>102936</v>
      </c>
    </row>
    <row r="9088" spans="1:11" x14ac:dyDescent="0.3">
      <c r="A9088" s="51" t="str">
        <f t="shared" si="147"/>
        <v>HNR1.DE</v>
      </c>
      <c r="B9088" s="52" t="s">
        <v>584</v>
      </c>
      <c r="C9088" s="50" t="s">
        <v>4434</v>
      </c>
      <c r="D9088" s="50">
        <f>DAX__2019_2020__33[[#This Row],[Open]]*(DAX__2019_2020__33[[#This Row],[Adj Close]]/DAX__2019_2020__33[[#This Row],[Close]])</f>
        <v>125.51935771156009</v>
      </c>
      <c r="E9088" s="50" t="s">
        <v>11921</v>
      </c>
      <c r="F9088" s="50" t="s">
        <v>4384</v>
      </c>
      <c r="G9088" s="50" t="s">
        <v>11939</v>
      </c>
      <c r="H9088" s="50" t="s">
        <v>22002</v>
      </c>
      <c r="I9088" s="50">
        <f>(DAX__2019_2020__33[[#This Row],[Adj Close]]-DAX__2019_2020__33[[#This Row],[Adj Open]])/DAX__2019_2020__33[[#This Row],[Adj Open]]</f>
        <v>6.9019098267750958E-3</v>
      </c>
      <c r="J9088" s="50">
        <f>DAX__2019_2020__33[[#This Row],[Adj Close]]-DAX__2019_2020__33[[#This Row],[Adj Open]]</f>
        <v>0.86632328843991502</v>
      </c>
      <c r="K9088" s="50">
        <v>88717</v>
      </c>
    </row>
    <row r="9089" spans="1:11" x14ac:dyDescent="0.3">
      <c r="A9089" s="51" t="str">
        <f t="shared" si="147"/>
        <v>HNR1.DE</v>
      </c>
      <c r="B9089" s="52" t="s">
        <v>585</v>
      </c>
      <c r="C9089" s="50" t="s">
        <v>12009</v>
      </c>
      <c r="D9089" s="50">
        <f>DAX__2019_2020__33[[#This Row],[Open]]*(DAX__2019_2020__33[[#This Row],[Adj Close]]/DAX__2019_2020__33[[#This Row],[Close]])</f>
        <v>127.4444939245695</v>
      </c>
      <c r="E9089" s="50" t="s">
        <v>4648</v>
      </c>
      <c r="F9089" s="50" t="s">
        <v>11933</v>
      </c>
      <c r="G9089" s="50" t="s">
        <v>4401</v>
      </c>
      <c r="H9089" s="50" t="s">
        <v>21993</v>
      </c>
      <c r="I9089" s="50">
        <f>(DAX__2019_2020__33[[#This Row],[Adj Close]]-DAX__2019_2020__33[[#This Row],[Adj Open]])/DAX__2019_2020__33[[#This Row],[Adj Open]]</f>
        <v>-3.0211028559411985E-3</v>
      </c>
      <c r="J9089" s="50">
        <f>DAX__2019_2020__33[[#This Row],[Adj Close]]-DAX__2019_2020__33[[#This Row],[Adj Open]]</f>
        <v>-0.3850229245694976</v>
      </c>
      <c r="K9089" s="50">
        <v>80988</v>
      </c>
    </row>
    <row r="9090" spans="1:11" x14ac:dyDescent="0.3">
      <c r="A9090" s="51" t="str">
        <f t="shared" si="147"/>
        <v>HNR1.DE</v>
      </c>
      <c r="B9090" s="52" t="s">
        <v>586</v>
      </c>
      <c r="C9090" s="50" t="s">
        <v>4648</v>
      </c>
      <c r="D9090" s="50">
        <f>DAX__2019_2020__33[[#This Row],[Open]]*(DAX__2019_2020__33[[#This Row],[Adj Close]]/DAX__2019_2020__33[[#This Row],[Close]])</f>
        <v>127.54075687500001</v>
      </c>
      <c r="E9090" s="50" t="s">
        <v>4769</v>
      </c>
      <c r="F9090" s="50" t="s">
        <v>4885</v>
      </c>
      <c r="G9090" s="50" t="s">
        <v>4401</v>
      </c>
      <c r="H9090" s="50" t="s">
        <v>21993</v>
      </c>
      <c r="I9090" s="50">
        <f>(DAX__2019_2020__33[[#This Row],[Adj Close]]-DAX__2019_2020__33[[#This Row],[Adj Open]])/DAX__2019_2020__33[[#This Row],[Adj Open]]</f>
        <v>-3.7735849056604689E-3</v>
      </c>
      <c r="J9090" s="50">
        <f>DAX__2019_2020__33[[#This Row],[Adj Close]]-DAX__2019_2020__33[[#This Row],[Adj Open]]</f>
        <v>-0.48128587500001174</v>
      </c>
      <c r="K9090" s="50">
        <v>83620</v>
      </c>
    </row>
    <row r="9091" spans="1:11" x14ac:dyDescent="0.3">
      <c r="A9091" s="51" t="str">
        <f t="shared" si="147"/>
        <v>HNR1.DE</v>
      </c>
      <c r="B9091" s="52" t="s">
        <v>587</v>
      </c>
      <c r="C9091" s="50" t="s">
        <v>4419</v>
      </c>
      <c r="D9091" s="50">
        <f>DAX__2019_2020__33[[#This Row],[Open]]*(DAX__2019_2020__33[[#This Row],[Adj Close]]/DAX__2019_2020__33[[#This Row],[Close]])</f>
        <v>127.15573505273534</v>
      </c>
      <c r="E9091" s="50" t="s">
        <v>4641</v>
      </c>
      <c r="F9091" s="50" t="s">
        <v>4623</v>
      </c>
      <c r="G9091" s="50" t="s">
        <v>4623</v>
      </c>
      <c r="H9091" s="50" t="s">
        <v>22041</v>
      </c>
      <c r="I9091" s="50">
        <f>(DAX__2019_2020__33[[#This Row],[Adj Close]]-DAX__2019_2020__33[[#This Row],[Adj Open]])/DAX__2019_2020__33[[#This Row],[Adj Open]]</f>
        <v>-1.3626062969293248E-2</v>
      </c>
      <c r="J9091" s="50">
        <f>DAX__2019_2020__33[[#This Row],[Adj Close]]-DAX__2019_2020__33[[#This Row],[Adj Open]]</f>
        <v>-1.7326320527353403</v>
      </c>
      <c r="K9091" s="50">
        <v>58143</v>
      </c>
    </row>
    <row r="9092" spans="1:11" x14ac:dyDescent="0.3">
      <c r="A9092" s="51" t="str">
        <f t="shared" ref="A9092:A9155" si="148">"IFX.DE"</f>
        <v>IFX.DE</v>
      </c>
      <c r="B9092" s="52" t="s">
        <v>83</v>
      </c>
      <c r="C9092" s="50" t="s">
        <v>22042</v>
      </c>
      <c r="D9092" s="50">
        <f>DAX__2019_2020__33[[#This Row],[Open]]*(DAX__2019_2020__33[[#This Row],[Adj Close]]/DAX__2019_2020__33[[#This Row],[Close]])</f>
        <v>16.648775288200479</v>
      </c>
      <c r="E9092" s="50" t="s">
        <v>22043</v>
      </c>
      <c r="F9092" s="50" t="s">
        <v>22044</v>
      </c>
      <c r="G9092" s="50" t="s">
        <v>22045</v>
      </c>
      <c r="H9092" s="50" t="s">
        <v>22046</v>
      </c>
      <c r="I9092" s="50">
        <f>(DAX__2019_2020__33[[#This Row],[Adj Close]]-DAX__2019_2020__33[[#This Row],[Adj Open]])/DAX__2019_2020__33[[#This Row],[Adj Open]]</f>
        <v>2.5944077598388819E-3</v>
      </c>
      <c r="J9092" s="50">
        <f>DAX__2019_2020__33[[#This Row],[Adj Close]]-DAX__2019_2020__33[[#This Row],[Adj Open]]</f>
        <v>4.3193711799521139E-2</v>
      </c>
      <c r="K9092" s="50">
        <v>4348505</v>
      </c>
    </row>
    <row r="9093" spans="1:11" x14ac:dyDescent="0.3">
      <c r="A9093" s="51" t="str">
        <f t="shared" si="148"/>
        <v>IFX.DE</v>
      </c>
      <c r="B9093" s="52" t="s">
        <v>84</v>
      </c>
      <c r="C9093" s="50" t="s">
        <v>22047</v>
      </c>
      <c r="D9093" s="50">
        <f>DAX__2019_2020__33[[#This Row],[Open]]*(DAX__2019_2020__33[[#This Row],[Adj Close]]/DAX__2019_2020__33[[#This Row],[Close]])</f>
        <v>16.216840347098621</v>
      </c>
      <c r="E9093" s="50" t="s">
        <v>22044</v>
      </c>
      <c r="F9093" s="50" t="s">
        <v>22048</v>
      </c>
      <c r="G9093" s="50" t="s">
        <v>22049</v>
      </c>
      <c r="H9093" s="50" t="s">
        <v>22050</v>
      </c>
      <c r="I9093" s="50">
        <f>(DAX__2019_2020__33[[#This Row],[Adj Close]]-DAX__2019_2020__33[[#This Row],[Adj Open]])/DAX__2019_2020__33[[#This Row],[Adj Open]]</f>
        <v>-1.8940455756140812E-2</v>
      </c>
      <c r="J9093" s="50">
        <f>DAX__2019_2020__33[[#This Row],[Adj Close]]-DAX__2019_2020__33[[#This Row],[Adj Open]]</f>
        <v>-0.30715434709862066</v>
      </c>
      <c r="K9093" s="50">
        <v>11953809</v>
      </c>
    </row>
    <row r="9094" spans="1:11" x14ac:dyDescent="0.3">
      <c r="A9094" s="51" t="str">
        <f t="shared" si="148"/>
        <v>IFX.DE</v>
      </c>
      <c r="B9094" s="52" t="s">
        <v>85</v>
      </c>
      <c r="C9094" s="50" t="s">
        <v>22051</v>
      </c>
      <c r="D9094" s="50">
        <f>DAX__2019_2020__33[[#This Row],[Open]]*(DAX__2019_2020__33[[#This Row],[Adj Close]]/DAX__2019_2020__33[[#This Row],[Close]])</f>
        <v>16.034464769513697</v>
      </c>
      <c r="E9094" s="50" t="s">
        <v>22052</v>
      </c>
      <c r="F9094" s="50" t="s">
        <v>22053</v>
      </c>
      <c r="G9094" s="50" t="s">
        <v>22054</v>
      </c>
      <c r="H9094" s="50" t="s">
        <v>22055</v>
      </c>
      <c r="I9094" s="50">
        <f>(DAX__2019_2020__33[[#This Row],[Adj Close]]-DAX__2019_2020__33[[#This Row],[Adj Open]])/DAX__2019_2020__33[[#This Row],[Adj Open]]</f>
        <v>2.6040047889853424E-2</v>
      </c>
      <c r="J9094" s="50">
        <f>DAX__2019_2020__33[[#This Row],[Adj Close]]-DAX__2019_2020__33[[#This Row],[Adj Open]]</f>
        <v>0.41753823048630423</v>
      </c>
      <c r="K9094" s="50">
        <v>7959452</v>
      </c>
    </row>
    <row r="9095" spans="1:11" x14ac:dyDescent="0.3">
      <c r="A9095" s="51" t="str">
        <f t="shared" si="148"/>
        <v>IFX.DE</v>
      </c>
      <c r="B9095" s="52" t="s">
        <v>86</v>
      </c>
      <c r="C9095" s="50" t="s">
        <v>22056</v>
      </c>
      <c r="D9095" s="50">
        <f>DAX__2019_2020__33[[#This Row],[Open]]*(DAX__2019_2020__33[[#This Row],[Adj Close]]/DAX__2019_2020__33[[#This Row],[Close]])</f>
        <v>16.66797222438063</v>
      </c>
      <c r="E9095" s="50" t="s">
        <v>22057</v>
      </c>
      <c r="F9095" s="50" t="s">
        <v>22058</v>
      </c>
      <c r="G9095" s="50" t="s">
        <v>22059</v>
      </c>
      <c r="H9095" s="50" t="s">
        <v>22060</v>
      </c>
      <c r="I9095" s="50">
        <f>(DAX__2019_2020__33[[#This Row],[Adj Close]]-DAX__2019_2020__33[[#This Row],[Adj Open]])/DAX__2019_2020__33[[#This Row],[Adj Open]]</f>
        <v>2.2746904693348714E-2</v>
      </c>
      <c r="J9095" s="50">
        <f>DAX__2019_2020__33[[#This Row],[Adj Close]]-DAX__2019_2020__33[[#This Row],[Adj Open]]</f>
        <v>0.37914477561936977</v>
      </c>
      <c r="K9095" s="50">
        <v>7651312</v>
      </c>
    </row>
    <row r="9096" spans="1:11" x14ac:dyDescent="0.3">
      <c r="A9096" s="51" t="str">
        <f t="shared" si="148"/>
        <v>IFX.DE</v>
      </c>
      <c r="B9096" s="52" t="s">
        <v>87</v>
      </c>
      <c r="C9096" s="50" t="s">
        <v>21313</v>
      </c>
      <c r="D9096" s="50">
        <f>DAX__2019_2020__33[[#This Row],[Open]]*(DAX__2019_2020__33[[#This Row],[Adj Close]]/DAX__2019_2020__33[[#This Row],[Close]])</f>
        <v>17.085512164610499</v>
      </c>
      <c r="E9096" s="50" t="s">
        <v>22061</v>
      </c>
      <c r="F9096" s="50" t="s">
        <v>22062</v>
      </c>
      <c r="G9096" s="50" t="s">
        <v>22063</v>
      </c>
      <c r="H9096" s="50" t="s">
        <v>22064</v>
      </c>
      <c r="I9096" s="50">
        <f>(DAX__2019_2020__33[[#This Row],[Adj Close]]-DAX__2019_2020__33[[#This Row],[Adj Open]])/DAX__2019_2020__33[[#This Row],[Adj Open]]</f>
        <v>-4.7752249873722263E-3</v>
      </c>
      <c r="J9096" s="50">
        <f>DAX__2019_2020__33[[#This Row],[Adj Close]]-DAX__2019_2020__33[[#This Row],[Adj Open]]</f>
        <v>-8.1587164610500196E-2</v>
      </c>
      <c r="K9096" s="50">
        <v>8172135</v>
      </c>
    </row>
    <row r="9097" spans="1:11" x14ac:dyDescent="0.3">
      <c r="A9097" s="51" t="str">
        <f t="shared" si="148"/>
        <v>IFX.DE</v>
      </c>
      <c r="B9097" s="52" t="s">
        <v>88</v>
      </c>
      <c r="C9097" s="50" t="s">
        <v>22065</v>
      </c>
      <c r="D9097" s="50">
        <f>DAX__2019_2020__33[[#This Row],[Open]]*(DAX__2019_2020__33[[#This Row],[Adj Close]]/DAX__2019_2020__33[[#This Row],[Close]])</f>
        <v>17.253489292190778</v>
      </c>
      <c r="E9097" s="50" t="s">
        <v>22066</v>
      </c>
      <c r="F9097" s="50" t="s">
        <v>22067</v>
      </c>
      <c r="G9097" s="50" t="s">
        <v>22068</v>
      </c>
      <c r="H9097" s="50" t="s">
        <v>22069</v>
      </c>
      <c r="I9097" s="50">
        <f>(DAX__2019_2020__33[[#This Row],[Adj Close]]-DAX__2019_2020__33[[#This Row],[Adj Open]])/DAX__2019_2020__33[[#This Row],[Adj Open]]</f>
        <v>1.1682837273991534E-2</v>
      </c>
      <c r="J9097" s="50">
        <f>DAX__2019_2020__33[[#This Row],[Adj Close]]-DAX__2019_2020__33[[#This Row],[Adj Open]]</f>
        <v>0.20156970780922023</v>
      </c>
      <c r="K9097" s="50">
        <v>5680669</v>
      </c>
    </row>
    <row r="9098" spans="1:11" x14ac:dyDescent="0.3">
      <c r="A9098" s="51" t="str">
        <f t="shared" si="148"/>
        <v>IFX.DE</v>
      </c>
      <c r="B9098" s="52" t="s">
        <v>89</v>
      </c>
      <c r="C9098" s="50" t="s">
        <v>22070</v>
      </c>
      <c r="D9098" s="50">
        <f>DAX__2019_2020__33[[#This Row],[Open]]*(DAX__2019_2020__33[[#This Row],[Adj Close]]/DAX__2019_2020__33[[#This Row],[Close]])</f>
        <v>17.248688451740378</v>
      </c>
      <c r="E9098" s="50" t="s">
        <v>22071</v>
      </c>
      <c r="F9098" s="50" t="s">
        <v>22072</v>
      </c>
      <c r="G9098" s="50" t="s">
        <v>22073</v>
      </c>
      <c r="H9098" s="50" t="s">
        <v>22074</v>
      </c>
      <c r="I9098" s="50">
        <f>(DAX__2019_2020__33[[#This Row],[Adj Close]]-DAX__2019_2020__33[[#This Row],[Adj Open]])/DAX__2019_2020__33[[#This Row],[Adj Open]]</f>
        <v>-2.225876584634212E-3</v>
      </c>
      <c r="J9098" s="50">
        <f>DAX__2019_2020__33[[#This Row],[Adj Close]]-DAX__2019_2020__33[[#This Row],[Adj Open]]</f>
        <v>-3.8393451740379447E-2</v>
      </c>
      <c r="K9098" s="50">
        <v>5638578</v>
      </c>
    </row>
    <row r="9099" spans="1:11" x14ac:dyDescent="0.3">
      <c r="A9099" s="51" t="str">
        <f t="shared" si="148"/>
        <v>IFX.DE</v>
      </c>
      <c r="B9099" s="52" t="s">
        <v>90</v>
      </c>
      <c r="C9099" s="50" t="s">
        <v>22075</v>
      </c>
      <c r="D9099" s="50">
        <f>DAX__2019_2020__33[[#This Row],[Open]]*(DAX__2019_2020__33[[#This Row],[Adj Close]]/DAX__2019_2020__33[[#This Row],[Close]])</f>
        <v>17.325475728899804</v>
      </c>
      <c r="E9099" s="50" t="s">
        <v>21323</v>
      </c>
      <c r="F9099" s="50" t="s">
        <v>22057</v>
      </c>
      <c r="G9099" s="50" t="s">
        <v>22076</v>
      </c>
      <c r="H9099" s="50" t="s">
        <v>22077</v>
      </c>
      <c r="I9099" s="50">
        <f>(DAX__2019_2020__33[[#This Row],[Adj Close]]-DAX__2019_2020__33[[#This Row],[Adj Open]])/DAX__2019_2020__33[[#This Row],[Adj Open]]</f>
        <v>3.0471469832215915E-3</v>
      </c>
      <c r="J9099" s="50">
        <f>DAX__2019_2020__33[[#This Row],[Adj Close]]-DAX__2019_2020__33[[#This Row],[Adj Open]]</f>
        <v>5.2793271100195938E-2</v>
      </c>
      <c r="K9099" s="50">
        <v>3814901</v>
      </c>
    </row>
    <row r="9100" spans="1:11" x14ac:dyDescent="0.3">
      <c r="A9100" s="51" t="str">
        <f t="shared" si="148"/>
        <v>IFX.DE</v>
      </c>
      <c r="B9100" s="52" t="s">
        <v>91</v>
      </c>
      <c r="C9100" s="50" t="s">
        <v>22073</v>
      </c>
      <c r="D9100" s="50">
        <f>DAX__2019_2020__33[[#This Row],[Open]]*(DAX__2019_2020__33[[#This Row],[Adj Close]]/DAX__2019_2020__33[[#This Row],[Close]])</f>
        <v>17.210293387993328</v>
      </c>
      <c r="E9100" s="50" t="s">
        <v>22078</v>
      </c>
      <c r="F9100" s="50" t="s">
        <v>22079</v>
      </c>
      <c r="G9100" s="50" t="s">
        <v>22080</v>
      </c>
      <c r="H9100" s="50" t="s">
        <v>22081</v>
      </c>
      <c r="I9100" s="50">
        <f>(DAX__2019_2020__33[[#This Row],[Adj Close]]-DAX__2019_2020__33[[#This Row],[Adj Open]])/DAX__2019_2020__33[[#This Row],[Adj Open]]</f>
        <v>3.3463469046291798E-3</v>
      </c>
      <c r="J9100" s="50">
        <f>DAX__2019_2020__33[[#This Row],[Adj Close]]-DAX__2019_2020__33[[#This Row],[Adj Open]]</f>
        <v>5.7591612006671511E-2</v>
      </c>
      <c r="K9100" s="50">
        <v>4333657</v>
      </c>
    </row>
    <row r="9101" spans="1:11" x14ac:dyDescent="0.3">
      <c r="A9101" s="51" t="str">
        <f t="shared" si="148"/>
        <v>IFX.DE</v>
      </c>
      <c r="B9101" s="52" t="s">
        <v>92</v>
      </c>
      <c r="C9101" s="50" t="s">
        <v>22082</v>
      </c>
      <c r="D9101" s="50">
        <f>DAX__2019_2020__33[[#This Row],[Open]]*(DAX__2019_2020__33[[#This Row],[Adj Close]]/DAX__2019_2020__33[[#This Row],[Close]])</f>
        <v>17.421463741573199</v>
      </c>
      <c r="E9101" s="50" t="s">
        <v>22083</v>
      </c>
      <c r="F9101" s="50" t="s">
        <v>22084</v>
      </c>
      <c r="G9101" s="50" t="s">
        <v>21321</v>
      </c>
      <c r="H9101" s="50" t="s">
        <v>22085</v>
      </c>
      <c r="I9101" s="50">
        <f>(DAX__2019_2020__33[[#This Row],[Adj Close]]-DAX__2019_2020__33[[#This Row],[Adj Open]])/DAX__2019_2020__33[[#This Row],[Adj Open]]</f>
        <v>3.8566942148761975E-3</v>
      </c>
      <c r="J9101" s="50">
        <f>DAX__2019_2020__33[[#This Row],[Adj Close]]-DAX__2019_2020__33[[#This Row],[Adj Open]]</f>
        <v>6.7189258426800791E-2</v>
      </c>
      <c r="K9101" s="50">
        <v>4826359</v>
      </c>
    </row>
    <row r="9102" spans="1:11" x14ac:dyDescent="0.3">
      <c r="A9102" s="51" t="str">
        <f t="shared" si="148"/>
        <v>IFX.DE</v>
      </c>
      <c r="B9102" s="52" t="s">
        <v>93</v>
      </c>
      <c r="C9102" s="50" t="s">
        <v>21278</v>
      </c>
      <c r="D9102" s="50">
        <f>DAX__2019_2020__33[[#This Row],[Open]]*(DAX__2019_2020__33[[#This Row],[Adj Close]]/DAX__2019_2020__33[[#This Row],[Close]])</f>
        <v>17.546247942948174</v>
      </c>
      <c r="E9102" s="50" t="s">
        <v>21342</v>
      </c>
      <c r="F9102" s="50" t="s">
        <v>22086</v>
      </c>
      <c r="G9102" s="50" t="s">
        <v>22083</v>
      </c>
      <c r="H9102" s="50" t="s">
        <v>22087</v>
      </c>
      <c r="I9102" s="50">
        <f>(DAX__2019_2020__33[[#This Row],[Adj Close]]-DAX__2019_2020__33[[#This Row],[Adj Open]])/DAX__2019_2020__33[[#This Row],[Adj Open]]</f>
        <v>2.7351749050778277E-3</v>
      </c>
      <c r="J9102" s="50">
        <f>DAX__2019_2020__33[[#This Row],[Adj Close]]-DAX__2019_2020__33[[#This Row],[Adj Open]]</f>
        <v>4.7992057051825299E-2</v>
      </c>
      <c r="K9102" s="50">
        <v>4252320</v>
      </c>
    </row>
    <row r="9103" spans="1:11" x14ac:dyDescent="0.3">
      <c r="A9103" s="51" t="str">
        <f t="shared" si="148"/>
        <v>IFX.DE</v>
      </c>
      <c r="B9103" s="52" t="s">
        <v>94</v>
      </c>
      <c r="C9103" s="50" t="s">
        <v>22088</v>
      </c>
      <c r="D9103" s="50">
        <f>DAX__2019_2020__33[[#This Row],[Open]]*(DAX__2019_2020__33[[#This Row],[Adj Close]]/DAX__2019_2020__33[[#This Row],[Close]])</f>
        <v>17.296683032366072</v>
      </c>
      <c r="E9103" s="50" t="s">
        <v>21366</v>
      </c>
      <c r="F9103" s="50" t="s">
        <v>22059</v>
      </c>
      <c r="G9103" s="50" t="s">
        <v>22089</v>
      </c>
      <c r="H9103" s="50" t="s">
        <v>22090</v>
      </c>
      <c r="I9103" s="50">
        <f>(DAX__2019_2020__33[[#This Row],[Adj Close]]-DAX__2019_2020__33[[#This Row],[Adj Open]])/DAX__2019_2020__33[[#This Row],[Adj Open]]</f>
        <v>-5.5493895671475668E-3</v>
      </c>
      <c r="J9103" s="50">
        <f>DAX__2019_2020__33[[#This Row],[Adj Close]]-DAX__2019_2020__33[[#This Row],[Adj Open]]</f>
        <v>-9.5986032366070617E-2</v>
      </c>
      <c r="K9103" s="50">
        <v>5595213</v>
      </c>
    </row>
    <row r="9104" spans="1:11" x14ac:dyDescent="0.3">
      <c r="A9104" s="51" t="str">
        <f t="shared" si="148"/>
        <v>IFX.DE</v>
      </c>
      <c r="B9104" s="52" t="s">
        <v>95</v>
      </c>
      <c r="C9104" s="50" t="s">
        <v>22091</v>
      </c>
      <c r="D9104" s="50">
        <f>DAX__2019_2020__33[[#This Row],[Open]]*(DAX__2019_2020__33[[#This Row],[Adj Close]]/DAX__2019_2020__33[[#This Row],[Close]])</f>
        <v>17.344675835120508</v>
      </c>
      <c r="E9104" s="50" t="s">
        <v>21328</v>
      </c>
      <c r="F9104" s="50" t="s">
        <v>22067</v>
      </c>
      <c r="G9104" s="50" t="s">
        <v>22092</v>
      </c>
      <c r="H9104" s="50" t="s">
        <v>22093</v>
      </c>
      <c r="I9104" s="50">
        <f>(DAX__2019_2020__33[[#This Row],[Adj Close]]-DAX__2019_2020__33[[#This Row],[Adj Open]])/DAX__2019_2020__33[[#This Row],[Adj Open]]</f>
        <v>2.2136081903707854E-2</v>
      </c>
      <c r="J9104" s="50">
        <f>DAX__2019_2020__33[[#This Row],[Adj Close]]-DAX__2019_2020__33[[#This Row],[Adj Open]]</f>
        <v>0.38394316487948998</v>
      </c>
      <c r="K9104" s="50">
        <v>6653993</v>
      </c>
    </row>
    <row r="9105" spans="1:11" x14ac:dyDescent="0.3">
      <c r="A9105" s="51" t="str">
        <f t="shared" si="148"/>
        <v>IFX.DE</v>
      </c>
      <c r="B9105" s="52" t="s">
        <v>96</v>
      </c>
      <c r="C9105" s="50" t="s">
        <v>22094</v>
      </c>
      <c r="D9105" s="50">
        <f>DAX__2019_2020__33[[#This Row],[Open]]*(DAX__2019_2020__33[[#This Row],[Adj Close]]/DAX__2019_2020__33[[#This Row],[Close]])</f>
        <v>17.743017113142216</v>
      </c>
      <c r="E9105" s="50" t="s">
        <v>21359</v>
      </c>
      <c r="F9105" s="50" t="s">
        <v>22095</v>
      </c>
      <c r="G9105" s="50" t="s">
        <v>22096</v>
      </c>
      <c r="H9105" s="50" t="s">
        <v>22097</v>
      </c>
      <c r="I9105" s="50">
        <f>(DAX__2019_2020__33[[#This Row],[Adj Close]]-DAX__2019_2020__33[[#This Row],[Adj Open]])/DAX__2019_2020__33[[#This Row],[Adj Open]]</f>
        <v>1.622829233279405E-3</v>
      </c>
      <c r="J9105" s="50">
        <f>DAX__2019_2020__33[[#This Row],[Adj Close]]-DAX__2019_2020__33[[#This Row],[Adj Open]]</f>
        <v>2.8793886857783946E-2</v>
      </c>
      <c r="K9105" s="50">
        <v>2851323</v>
      </c>
    </row>
    <row r="9106" spans="1:11" x14ac:dyDescent="0.3">
      <c r="A9106" s="51" t="str">
        <f t="shared" si="148"/>
        <v>IFX.DE</v>
      </c>
      <c r="B9106" s="52" t="s">
        <v>97</v>
      </c>
      <c r="C9106" s="50" t="s">
        <v>22098</v>
      </c>
      <c r="D9106" s="50">
        <f>DAX__2019_2020__33[[#This Row],[Open]]*(DAX__2019_2020__33[[#This Row],[Adj Close]]/DAX__2019_2020__33[[#This Row],[Close]])</f>
        <v>17.637432008937111</v>
      </c>
      <c r="E9106" s="50" t="s">
        <v>21330</v>
      </c>
      <c r="F9106" s="50" t="s">
        <v>22080</v>
      </c>
      <c r="G9106" s="50" t="s">
        <v>22099</v>
      </c>
      <c r="H9106" s="50" t="s">
        <v>22100</v>
      </c>
      <c r="I9106" s="50">
        <f>(DAX__2019_2020__33[[#This Row],[Adj Close]]-DAX__2019_2020__33[[#This Row],[Adj Open]])/DAX__2019_2020__33[[#This Row],[Adj Open]]</f>
        <v>-1.088440816326528E-2</v>
      </c>
      <c r="J9106" s="50">
        <f>DAX__2019_2020__33[[#This Row],[Adj Close]]-DAX__2019_2020__33[[#This Row],[Adj Open]]</f>
        <v>-0.19197300893711144</v>
      </c>
      <c r="K9106" s="50">
        <v>4815078</v>
      </c>
    </row>
    <row r="9107" spans="1:11" x14ac:dyDescent="0.3">
      <c r="A9107" s="51" t="str">
        <f t="shared" si="148"/>
        <v>IFX.DE</v>
      </c>
      <c r="B9107" s="52" t="s">
        <v>98</v>
      </c>
      <c r="C9107" s="50" t="s">
        <v>22101</v>
      </c>
      <c r="D9107" s="50">
        <f>DAX__2019_2020__33[[#This Row],[Open]]*(DAX__2019_2020__33[[#This Row],[Adj Close]]/DAX__2019_2020__33[[#This Row],[Close]])</f>
        <v>17.195897252190655</v>
      </c>
      <c r="E9107" s="50" t="s">
        <v>22102</v>
      </c>
      <c r="F9107" s="50" t="s">
        <v>22103</v>
      </c>
      <c r="G9107" s="50" t="s">
        <v>22104</v>
      </c>
      <c r="H9107" s="50" t="s">
        <v>22105</v>
      </c>
      <c r="I9107" s="50">
        <f>(DAX__2019_2020__33[[#This Row],[Adj Close]]-DAX__2019_2020__33[[#This Row],[Adj Open]])/DAX__2019_2020__33[[#This Row],[Adj Open]]</f>
        <v>1.0884732856001495E-2</v>
      </c>
      <c r="J9107" s="50">
        <f>DAX__2019_2020__33[[#This Row],[Adj Close]]-DAX__2019_2020__33[[#This Row],[Adj Open]]</f>
        <v>0.18717274780934545</v>
      </c>
      <c r="K9107" s="50">
        <v>4603521</v>
      </c>
    </row>
    <row r="9108" spans="1:11" x14ac:dyDescent="0.3">
      <c r="A9108" s="51" t="str">
        <f t="shared" si="148"/>
        <v>IFX.DE</v>
      </c>
      <c r="B9108" s="52" t="s">
        <v>99</v>
      </c>
      <c r="C9108" s="50" t="s">
        <v>22086</v>
      </c>
      <c r="D9108" s="50">
        <f>DAX__2019_2020__33[[#This Row],[Open]]*(DAX__2019_2020__33[[#This Row],[Adj Close]]/DAX__2019_2020__33[[#This Row],[Close]])</f>
        <v>17.373471164721145</v>
      </c>
      <c r="E9108" s="50" t="s">
        <v>22106</v>
      </c>
      <c r="F9108" s="50" t="s">
        <v>22107</v>
      </c>
      <c r="G9108" s="50" t="s">
        <v>22108</v>
      </c>
      <c r="H9108" s="50" t="s">
        <v>22109</v>
      </c>
      <c r="I9108" s="50">
        <f>(DAX__2019_2020__33[[#This Row],[Adj Close]]-DAX__2019_2020__33[[#This Row],[Adj Open]])/DAX__2019_2020__33[[#This Row],[Adj Open]]</f>
        <v>6.4917127071822983E-2</v>
      </c>
      <c r="J9108" s="50">
        <f>DAX__2019_2020__33[[#This Row],[Adj Close]]-DAX__2019_2020__33[[#This Row],[Adj Open]]</f>
        <v>1.1278358352788551</v>
      </c>
      <c r="K9108" s="50">
        <v>12840384</v>
      </c>
    </row>
    <row r="9109" spans="1:11" x14ac:dyDescent="0.3">
      <c r="A9109" s="51" t="str">
        <f t="shared" si="148"/>
        <v>IFX.DE</v>
      </c>
      <c r="B9109" s="52" t="s">
        <v>100</v>
      </c>
      <c r="C9109" s="50" t="s">
        <v>21386</v>
      </c>
      <c r="D9109" s="50">
        <f>DAX__2019_2020__33[[#This Row],[Open]]*(DAX__2019_2020__33[[#This Row],[Adj Close]]/DAX__2019_2020__33[[#This Row],[Close]])</f>
        <v>18.659683659996329</v>
      </c>
      <c r="E9109" s="50" t="s">
        <v>22110</v>
      </c>
      <c r="F9109" s="50" t="s">
        <v>21377</v>
      </c>
      <c r="G9109" s="50" t="s">
        <v>22111</v>
      </c>
      <c r="H9109" s="50" t="s">
        <v>22112</v>
      </c>
      <c r="I9109" s="50">
        <f>(DAX__2019_2020__33[[#This Row],[Adj Close]]-DAX__2019_2020__33[[#This Row],[Adj Open]])/DAX__2019_2020__33[[#This Row],[Adj Open]]</f>
        <v>1.388878529378681E-2</v>
      </c>
      <c r="J9109" s="50">
        <f>DAX__2019_2020__33[[#This Row],[Adj Close]]-DAX__2019_2020__33[[#This Row],[Adj Open]]</f>
        <v>0.25916034000367105</v>
      </c>
      <c r="K9109" s="50">
        <v>8216621</v>
      </c>
    </row>
    <row r="9110" spans="1:11" x14ac:dyDescent="0.3">
      <c r="A9110" s="51" t="str">
        <f t="shared" si="148"/>
        <v>IFX.DE</v>
      </c>
      <c r="B9110" s="52" t="s">
        <v>101</v>
      </c>
      <c r="C9110" s="50" t="s">
        <v>22113</v>
      </c>
      <c r="D9110" s="50">
        <f>DAX__2019_2020__33[[#This Row],[Open]]*(DAX__2019_2020__33[[#This Row],[Adj Close]]/DAX__2019_2020__33[[#This Row],[Close]])</f>
        <v>18.885248205429008</v>
      </c>
      <c r="E9110" s="50" t="s">
        <v>21383</v>
      </c>
      <c r="F9110" s="50" t="s">
        <v>22114</v>
      </c>
      <c r="G9110" s="50" t="s">
        <v>21390</v>
      </c>
      <c r="H9110" s="50" t="s">
        <v>22115</v>
      </c>
      <c r="I9110" s="50">
        <f>(DAX__2019_2020__33[[#This Row],[Adj Close]]-DAX__2019_2020__33[[#This Row],[Adj Open]])/DAX__2019_2020__33[[#This Row],[Adj Open]]</f>
        <v>-6.8613980615704175E-3</v>
      </c>
      <c r="J9110" s="50">
        <f>DAX__2019_2020__33[[#This Row],[Adj Close]]-DAX__2019_2020__33[[#This Row],[Adj Open]]</f>
        <v>-0.12957920542900681</v>
      </c>
      <c r="K9110" s="50">
        <v>6301812</v>
      </c>
    </row>
    <row r="9111" spans="1:11" x14ac:dyDescent="0.3">
      <c r="A9111" s="51" t="str">
        <f t="shared" si="148"/>
        <v>IFX.DE</v>
      </c>
      <c r="B9111" s="52" t="s">
        <v>102</v>
      </c>
      <c r="C9111" s="50" t="s">
        <v>22116</v>
      </c>
      <c r="D9111" s="50">
        <f>DAX__2019_2020__33[[#This Row],[Open]]*(DAX__2019_2020__33[[#This Row],[Adj Close]]/DAX__2019_2020__33[[#This Row],[Close]])</f>
        <v>18.712479146603147</v>
      </c>
      <c r="E9111" s="50" t="s">
        <v>22117</v>
      </c>
      <c r="F9111" s="50" t="s">
        <v>21347</v>
      </c>
      <c r="G9111" s="50" t="s">
        <v>22118</v>
      </c>
      <c r="H9111" s="50" t="s">
        <v>22119</v>
      </c>
      <c r="I9111" s="50">
        <f>(DAX__2019_2020__33[[#This Row],[Adj Close]]-DAX__2019_2020__33[[#This Row],[Adj Open]])/DAX__2019_2020__33[[#This Row],[Adj Open]]</f>
        <v>-3.5907666791091691E-3</v>
      </c>
      <c r="J9111" s="50">
        <f>DAX__2019_2020__33[[#This Row],[Adj Close]]-DAX__2019_2020__33[[#This Row],[Adj Open]]</f>
        <v>-6.7192146603147762E-2</v>
      </c>
      <c r="K9111" s="50">
        <v>3709659</v>
      </c>
    </row>
    <row r="9112" spans="1:11" x14ac:dyDescent="0.3">
      <c r="A9112" s="51" t="str">
        <f t="shared" si="148"/>
        <v>IFX.DE</v>
      </c>
      <c r="B9112" s="52" t="s">
        <v>103</v>
      </c>
      <c r="C9112" s="50" t="s">
        <v>22120</v>
      </c>
      <c r="D9112" s="50">
        <f>DAX__2019_2020__33[[#This Row],[Open]]*(DAX__2019_2020__33[[#This Row],[Adj Close]]/DAX__2019_2020__33[[#This Row],[Close]])</f>
        <v>18.741271848357432</v>
      </c>
      <c r="E9112" s="50" t="s">
        <v>22121</v>
      </c>
      <c r="F9112" s="50" t="s">
        <v>22122</v>
      </c>
      <c r="G9112" s="50" t="s">
        <v>22116</v>
      </c>
      <c r="H9112" s="50" t="s">
        <v>22123</v>
      </c>
      <c r="I9112" s="50">
        <f>(DAX__2019_2020__33[[#This Row],[Adj Close]]-DAX__2019_2020__33[[#This Row],[Adj Open]])/DAX__2019_2020__33[[#This Row],[Adj Open]]</f>
        <v>-1.5364404609474545E-3</v>
      </c>
      <c r="J9112" s="50">
        <f>DAX__2019_2020__33[[#This Row],[Adj Close]]-DAX__2019_2020__33[[#This Row],[Adj Open]]</f>
        <v>-2.8794848357431846E-2</v>
      </c>
      <c r="K9112" s="50">
        <v>4889224</v>
      </c>
    </row>
    <row r="9113" spans="1:11" x14ac:dyDescent="0.3">
      <c r="A9113" s="51" t="str">
        <f t="shared" si="148"/>
        <v>IFX.DE</v>
      </c>
      <c r="B9113" s="52" t="s">
        <v>104</v>
      </c>
      <c r="C9113" s="50" t="s">
        <v>22124</v>
      </c>
      <c r="D9113" s="50">
        <f>DAX__2019_2020__33[[#This Row],[Open]]*(DAX__2019_2020__33[[#This Row],[Adj Close]]/DAX__2019_2020__33[[#This Row],[Close]])</f>
        <v>18.928442445319114</v>
      </c>
      <c r="E9113" s="50" t="s">
        <v>22125</v>
      </c>
      <c r="F9113" s="50" t="s">
        <v>22126</v>
      </c>
      <c r="G9113" s="50" t="s">
        <v>22127</v>
      </c>
      <c r="H9113" s="50" t="s">
        <v>22128</v>
      </c>
      <c r="I9113" s="50">
        <f>(DAX__2019_2020__33[[#This Row],[Adj Close]]-DAX__2019_2020__33[[#This Row],[Adj Open]])/DAX__2019_2020__33[[#This Row],[Adj Open]]</f>
        <v>-1.5466430804585794E-2</v>
      </c>
      <c r="J9113" s="50">
        <f>DAX__2019_2020__33[[#This Row],[Adj Close]]-DAX__2019_2020__33[[#This Row],[Adj Open]]</f>
        <v>-0.29275544531911279</v>
      </c>
      <c r="K9113" s="50">
        <v>6003840</v>
      </c>
    </row>
    <row r="9114" spans="1:11" x14ac:dyDescent="0.3">
      <c r="A9114" s="51" t="str">
        <f t="shared" si="148"/>
        <v>IFX.DE</v>
      </c>
      <c r="B9114" s="52" t="s">
        <v>105</v>
      </c>
      <c r="C9114" s="50" t="s">
        <v>22129</v>
      </c>
      <c r="D9114" s="50">
        <f>DAX__2019_2020__33[[#This Row],[Open]]*(DAX__2019_2020__33[[#This Row],[Adj Close]]/DAX__2019_2020__33[[#This Row],[Close]])</f>
        <v>18.650085723278039</v>
      </c>
      <c r="E9114" s="50" t="s">
        <v>21389</v>
      </c>
      <c r="F9114" s="50" t="s">
        <v>22130</v>
      </c>
      <c r="G9114" s="50" t="s">
        <v>22131</v>
      </c>
      <c r="H9114" s="50" t="s">
        <v>22132</v>
      </c>
      <c r="I9114" s="50">
        <f>(DAX__2019_2020__33[[#This Row],[Adj Close]]-DAX__2019_2020__33[[#This Row],[Adj Open]])/DAX__2019_2020__33[[#This Row],[Adj Open]]</f>
        <v>6.1759650025734495E-3</v>
      </c>
      <c r="J9114" s="50">
        <f>DAX__2019_2020__33[[#This Row],[Adj Close]]-DAX__2019_2020__33[[#This Row],[Adj Open]]</f>
        <v>0.11518227672195991</v>
      </c>
      <c r="K9114" s="50">
        <v>3700839</v>
      </c>
    </row>
    <row r="9115" spans="1:11" x14ac:dyDescent="0.3">
      <c r="A9115" s="51" t="str">
        <f t="shared" si="148"/>
        <v>IFX.DE</v>
      </c>
      <c r="B9115" s="52" t="s">
        <v>106</v>
      </c>
      <c r="C9115" s="50" t="s">
        <v>22133</v>
      </c>
      <c r="D9115" s="50">
        <f>DAX__2019_2020__33[[#This Row],[Open]]*(DAX__2019_2020__33[[#This Row],[Adj Close]]/DAX__2019_2020__33[[#This Row],[Close]])</f>
        <v>18.770064315979386</v>
      </c>
      <c r="E9115" s="50" t="s">
        <v>21351</v>
      </c>
      <c r="F9115" s="50" t="s">
        <v>22134</v>
      </c>
      <c r="G9115" s="50" t="s">
        <v>21371</v>
      </c>
      <c r="H9115" s="50" t="s">
        <v>22135</v>
      </c>
      <c r="I9115" s="50">
        <f>(DAX__2019_2020__33[[#This Row],[Adj Close]]-DAX__2019_2020__33[[#This Row],[Adj Open]])/DAX__2019_2020__33[[#This Row],[Adj Open]]</f>
        <v>-7.9263615443622409E-3</v>
      </c>
      <c r="J9115" s="50">
        <f>DAX__2019_2020__33[[#This Row],[Adj Close]]-DAX__2019_2020__33[[#This Row],[Adj Open]]</f>
        <v>-0.14877831597938496</v>
      </c>
      <c r="K9115" s="50">
        <v>4810514</v>
      </c>
    </row>
    <row r="9116" spans="1:11" x14ac:dyDescent="0.3">
      <c r="A9116" s="51" t="str">
        <f t="shared" si="148"/>
        <v>IFX.DE</v>
      </c>
      <c r="B9116" s="52" t="s">
        <v>107</v>
      </c>
      <c r="C9116" s="50" t="s">
        <v>22136</v>
      </c>
      <c r="D9116" s="50">
        <f>DAX__2019_2020__33[[#This Row],[Open]]*(DAX__2019_2020__33[[#This Row],[Adj Close]]/DAX__2019_2020__33[[#This Row],[Close]])</f>
        <v>18.309335902791545</v>
      </c>
      <c r="E9116" s="50" t="s">
        <v>22137</v>
      </c>
      <c r="F9116" s="50" t="s">
        <v>22138</v>
      </c>
      <c r="G9116" s="50" t="s">
        <v>22108</v>
      </c>
      <c r="H9116" s="50" t="s">
        <v>22109</v>
      </c>
      <c r="I9116" s="50">
        <f>(DAX__2019_2020__33[[#This Row],[Adj Close]]-DAX__2019_2020__33[[#This Row],[Adj Open]])/DAX__2019_2020__33[[#This Row],[Adj Open]]</f>
        <v>1.0484874941815129E-2</v>
      </c>
      <c r="J9116" s="50">
        <f>DAX__2019_2020__33[[#This Row],[Adj Close]]-DAX__2019_2020__33[[#This Row],[Adj Open]]</f>
        <v>0.19197109720845518</v>
      </c>
      <c r="K9116" s="50">
        <v>9843790</v>
      </c>
    </row>
    <row r="9117" spans="1:11" x14ac:dyDescent="0.3">
      <c r="A9117" s="51" t="str">
        <f t="shared" si="148"/>
        <v>IFX.DE</v>
      </c>
      <c r="B9117" s="52" t="s">
        <v>108</v>
      </c>
      <c r="C9117" s="50" t="s">
        <v>22139</v>
      </c>
      <c r="D9117" s="50">
        <f>DAX__2019_2020__33[[#This Row],[Open]]*(DAX__2019_2020__33[[#This Row],[Adj Close]]/DAX__2019_2020__33[[#This Row],[Close]])</f>
        <v>18.554098642126192</v>
      </c>
      <c r="E9117" s="50" t="s">
        <v>22140</v>
      </c>
      <c r="F9117" s="50" t="s">
        <v>22141</v>
      </c>
      <c r="G9117" s="50" t="s">
        <v>21441</v>
      </c>
      <c r="H9117" s="50" t="s">
        <v>22142</v>
      </c>
      <c r="I9117" s="50">
        <f>(DAX__2019_2020__33[[#This Row],[Adj Close]]-DAX__2019_2020__33[[#This Row],[Adj Open]])/DAX__2019_2020__33[[#This Row],[Adj Open]]</f>
        <v>2.4314485256078721E-2</v>
      </c>
      <c r="J9117" s="50">
        <f>DAX__2019_2020__33[[#This Row],[Adj Close]]-DAX__2019_2020__33[[#This Row],[Adj Open]]</f>
        <v>0.45113335787380748</v>
      </c>
      <c r="K9117" s="50">
        <v>8073604</v>
      </c>
    </row>
    <row r="9118" spans="1:11" x14ac:dyDescent="0.3">
      <c r="A9118" s="51" t="str">
        <f t="shared" si="148"/>
        <v>IFX.DE</v>
      </c>
      <c r="B9118" s="52" t="s">
        <v>109</v>
      </c>
      <c r="C9118" s="50" t="s">
        <v>22143</v>
      </c>
      <c r="D9118" s="50">
        <f>DAX__2019_2020__33[[#This Row],[Open]]*(DAX__2019_2020__33[[#This Row],[Adj Close]]/DAX__2019_2020__33[[#This Row],[Close]])</f>
        <v>18.875651304527874</v>
      </c>
      <c r="E9118" s="50" t="s">
        <v>22144</v>
      </c>
      <c r="F9118" s="50" t="s">
        <v>22139</v>
      </c>
      <c r="G9118" s="50" t="s">
        <v>22145</v>
      </c>
      <c r="H9118" s="50" t="s">
        <v>22146</v>
      </c>
      <c r="I9118" s="50">
        <f>(DAX__2019_2020__33[[#This Row],[Adj Close]]-DAX__2019_2020__33[[#This Row],[Adj Open]])/DAX__2019_2020__33[[#This Row],[Adj Open]]</f>
        <v>-1.2967250802580786E-2</v>
      </c>
      <c r="J9118" s="50">
        <f>DAX__2019_2020__33[[#This Row],[Adj Close]]-DAX__2019_2020__33[[#This Row],[Adj Open]]</f>
        <v>-0.24476530452787415</v>
      </c>
      <c r="K9118" s="50">
        <v>8689251</v>
      </c>
    </row>
    <row r="9119" spans="1:11" x14ac:dyDescent="0.3">
      <c r="A9119" s="51" t="str">
        <f t="shared" si="148"/>
        <v>IFX.DE</v>
      </c>
      <c r="B9119" s="52" t="s">
        <v>110</v>
      </c>
      <c r="C9119" s="50" t="s">
        <v>22147</v>
      </c>
      <c r="D9119" s="50">
        <f>DAX__2019_2020__33[[#This Row],[Open]]*(DAX__2019_2020__33[[#This Row],[Adj Close]]/DAX__2019_2020__33[[#This Row],[Close]])</f>
        <v>18.338128685555311</v>
      </c>
      <c r="E9119" s="50" t="s">
        <v>22130</v>
      </c>
      <c r="F9119" s="50" t="s">
        <v>22148</v>
      </c>
      <c r="G9119" s="50" t="s">
        <v>22149</v>
      </c>
      <c r="H9119" s="50" t="s">
        <v>22150</v>
      </c>
      <c r="I9119" s="50">
        <f>(DAX__2019_2020__33[[#This Row],[Adj Close]]-DAX__2019_2020__33[[#This Row],[Adj Open]])/DAX__2019_2020__33[[#This Row],[Adj Open]]</f>
        <v>-7.5896885632033232E-3</v>
      </c>
      <c r="J9119" s="50">
        <f>DAX__2019_2020__33[[#This Row],[Adj Close]]-DAX__2019_2020__33[[#This Row],[Adj Open]]</f>
        <v>-0.13918068555530994</v>
      </c>
      <c r="K9119" s="50">
        <v>6683791</v>
      </c>
    </row>
    <row r="9120" spans="1:11" x14ac:dyDescent="0.3">
      <c r="A9120" s="51" t="str">
        <f t="shared" si="148"/>
        <v>IFX.DE</v>
      </c>
      <c r="B9120" s="52" t="s">
        <v>111</v>
      </c>
      <c r="C9120" s="50" t="s">
        <v>22151</v>
      </c>
      <c r="D9120" s="50">
        <f>DAX__2019_2020__33[[#This Row],[Open]]*(DAX__2019_2020__33[[#This Row],[Adj Close]]/DAX__2019_2020__33[[#This Row],[Close]])</f>
        <v>18.376523495044339</v>
      </c>
      <c r="E9120" s="50" t="s">
        <v>21371</v>
      </c>
      <c r="F9120" s="50" t="s">
        <v>22152</v>
      </c>
      <c r="G9120" s="50" t="s">
        <v>22153</v>
      </c>
      <c r="H9120" s="50" t="s">
        <v>22154</v>
      </c>
      <c r="I9120" s="50">
        <f>(DAX__2019_2020__33[[#This Row],[Adj Close]]-DAX__2019_2020__33[[#This Row],[Adj Open]])/DAX__2019_2020__33[[#This Row],[Adj Open]]</f>
        <v>1.3058239749282751E-3</v>
      </c>
      <c r="J9120" s="50">
        <f>DAX__2019_2020__33[[#This Row],[Adj Close]]-DAX__2019_2020__33[[#This Row],[Adj Open]]</f>
        <v>2.3996504955661635E-2</v>
      </c>
      <c r="K9120" s="50">
        <v>4698235</v>
      </c>
    </row>
    <row r="9121" spans="1:11" x14ac:dyDescent="0.3">
      <c r="A9121" s="51" t="str">
        <f t="shared" si="148"/>
        <v>IFX.DE</v>
      </c>
      <c r="B9121" s="52" t="s">
        <v>112</v>
      </c>
      <c r="C9121" s="50" t="s">
        <v>22155</v>
      </c>
      <c r="D9121" s="50">
        <f>DAX__2019_2020__33[[#This Row],[Open]]*(DAX__2019_2020__33[[#This Row],[Adj Close]]/DAX__2019_2020__33[[#This Row],[Close]])</f>
        <v>18.616487822031981</v>
      </c>
      <c r="E9121" s="50" t="s">
        <v>22156</v>
      </c>
      <c r="F9121" s="50" t="s">
        <v>21355</v>
      </c>
      <c r="G9121" s="50" t="s">
        <v>22117</v>
      </c>
      <c r="H9121" s="50" t="s">
        <v>22157</v>
      </c>
      <c r="I9121" s="50">
        <f>(DAX__2019_2020__33[[#This Row],[Adj Close]]-DAX__2019_2020__33[[#This Row],[Adj Open]])/DAX__2019_2020__33[[#This Row],[Adj Open]]</f>
        <v>1.2116473317865558E-2</v>
      </c>
      <c r="J9121" s="50">
        <f>DAX__2019_2020__33[[#This Row],[Adj Close]]-DAX__2019_2020__33[[#This Row],[Adj Open]]</f>
        <v>0.22556617796801959</v>
      </c>
      <c r="K9121" s="50">
        <v>4718460</v>
      </c>
    </row>
    <row r="9122" spans="1:11" x14ac:dyDescent="0.3">
      <c r="A9122" s="51" t="str">
        <f t="shared" si="148"/>
        <v>IFX.DE</v>
      </c>
      <c r="B9122" s="52" t="s">
        <v>113</v>
      </c>
      <c r="C9122" s="50" t="s">
        <v>22125</v>
      </c>
      <c r="D9122" s="50">
        <f>DAX__2019_2020__33[[#This Row],[Open]]*(DAX__2019_2020__33[[#This Row],[Adj Close]]/DAX__2019_2020__33[[#This Row],[Close]])</f>
        <v>19.043629886792452</v>
      </c>
      <c r="E9122" s="50" t="s">
        <v>22158</v>
      </c>
      <c r="F9122" s="50" t="s">
        <v>22159</v>
      </c>
      <c r="G9122" s="50" t="s">
        <v>22160</v>
      </c>
      <c r="H9122" s="50" t="s">
        <v>22161</v>
      </c>
      <c r="I9122" s="50">
        <f>(DAX__2019_2020__33[[#This Row],[Adj Close]]-DAX__2019_2020__33[[#This Row],[Adj Open]])/DAX__2019_2020__33[[#This Row],[Adj Open]]</f>
        <v>1.7641129032257708E-3</v>
      </c>
      <c r="J9122" s="50">
        <f>DAX__2019_2020__33[[#This Row],[Adj Close]]-DAX__2019_2020__33[[#This Row],[Adj Open]]</f>
        <v>3.359511320754649E-2</v>
      </c>
      <c r="K9122" s="50">
        <v>5479519</v>
      </c>
    </row>
    <row r="9123" spans="1:11" x14ac:dyDescent="0.3">
      <c r="A9123" s="51" t="str">
        <f t="shared" si="148"/>
        <v>IFX.DE</v>
      </c>
      <c r="B9123" s="52" t="s">
        <v>114</v>
      </c>
      <c r="C9123" s="50" t="s">
        <v>17091</v>
      </c>
      <c r="D9123" s="50">
        <f>DAX__2019_2020__33[[#This Row],[Open]]*(DAX__2019_2020__33[[#This Row],[Adj Close]]/DAX__2019_2020__33[[#This Row],[Close]])</f>
        <v>19.197203464390562</v>
      </c>
      <c r="E9123" s="50" t="s">
        <v>22162</v>
      </c>
      <c r="F9123" s="50" t="s">
        <v>22163</v>
      </c>
      <c r="G9123" s="50" t="s">
        <v>22164</v>
      </c>
      <c r="H9123" s="50" t="s">
        <v>22165</v>
      </c>
      <c r="I9123" s="50">
        <f>(DAX__2019_2020__33[[#This Row],[Adj Close]]-DAX__2019_2020__33[[#This Row],[Adj Open]])/DAX__2019_2020__33[[#This Row],[Adj Open]]</f>
        <v>-6.9999500000000915E-3</v>
      </c>
      <c r="J9123" s="50">
        <f>DAX__2019_2020__33[[#This Row],[Adj Close]]-DAX__2019_2020__33[[#This Row],[Adj Open]]</f>
        <v>-0.13437946439056248</v>
      </c>
      <c r="K9123" s="50">
        <v>4988751</v>
      </c>
    </row>
    <row r="9124" spans="1:11" x14ac:dyDescent="0.3">
      <c r="A9124" s="51" t="str">
        <f t="shared" si="148"/>
        <v>IFX.DE</v>
      </c>
      <c r="B9124" s="52" t="s">
        <v>115</v>
      </c>
      <c r="C9124" s="50" t="s">
        <v>21393</v>
      </c>
      <c r="D9124" s="50">
        <f>DAX__2019_2020__33[[#This Row],[Open]]*(DAX__2019_2020__33[[#This Row],[Adj Close]]/DAX__2019_2020__33[[#This Row],[Close]])</f>
        <v>18.966838484521467</v>
      </c>
      <c r="E9124" s="50" t="s">
        <v>22166</v>
      </c>
      <c r="F9124" s="50" t="s">
        <v>22167</v>
      </c>
      <c r="G9124" s="50" t="s">
        <v>22168</v>
      </c>
      <c r="H9124" s="50" t="s">
        <v>22169</v>
      </c>
      <c r="I9124" s="50">
        <f>(DAX__2019_2020__33[[#This Row],[Adj Close]]-DAX__2019_2020__33[[#This Row],[Adj Open]])/DAX__2019_2020__33[[#This Row],[Adj Open]]</f>
        <v>1.1386690283400853E-2</v>
      </c>
      <c r="J9124" s="50">
        <f>DAX__2019_2020__33[[#This Row],[Adj Close]]-DAX__2019_2020__33[[#This Row],[Adj Open]]</f>
        <v>0.21596951547853394</v>
      </c>
      <c r="K9124" s="50">
        <v>4529221</v>
      </c>
    </row>
    <row r="9125" spans="1:11" x14ac:dyDescent="0.3">
      <c r="A9125" s="51" t="str">
        <f t="shared" si="148"/>
        <v>IFX.DE</v>
      </c>
      <c r="B9125" s="52" t="s">
        <v>116</v>
      </c>
      <c r="C9125" s="50" t="s">
        <v>22137</v>
      </c>
      <c r="D9125" s="50">
        <f>DAX__2019_2020__33[[#This Row],[Open]]*(DAX__2019_2020__33[[#This Row],[Adj Close]]/DAX__2019_2020__33[[#This Row],[Close]])</f>
        <v>19.168405955778244</v>
      </c>
      <c r="E9125" s="50" t="s">
        <v>22162</v>
      </c>
      <c r="F9125" s="50" t="s">
        <v>22170</v>
      </c>
      <c r="G9125" s="50" t="s">
        <v>22171</v>
      </c>
      <c r="H9125" s="50" t="s">
        <v>22172</v>
      </c>
      <c r="I9125" s="50">
        <f>(DAX__2019_2020__33[[#This Row],[Adj Close]]-DAX__2019_2020__33[[#This Row],[Adj Open]])/DAX__2019_2020__33[[#This Row],[Adj Open]]</f>
        <v>-5.75858817018485E-3</v>
      </c>
      <c r="J9125" s="50">
        <f>DAX__2019_2020__33[[#This Row],[Adj Close]]-DAX__2019_2020__33[[#This Row],[Adj Open]]</f>
        <v>-0.11038295577824542</v>
      </c>
      <c r="K9125" s="50">
        <v>2265201</v>
      </c>
    </row>
    <row r="9126" spans="1:11" x14ac:dyDescent="0.3">
      <c r="A9126" s="51" t="str">
        <f t="shared" si="148"/>
        <v>IFX.DE</v>
      </c>
      <c r="B9126" s="52" t="s">
        <v>117</v>
      </c>
      <c r="C9126" s="50" t="s">
        <v>21393</v>
      </c>
      <c r="D9126" s="50">
        <f>DAX__2019_2020__33[[#This Row],[Open]]*(DAX__2019_2020__33[[#This Row],[Adj Close]]/DAX__2019_2020__33[[#This Row],[Close]])</f>
        <v>18.966838397572083</v>
      </c>
      <c r="E9126" s="50" t="s">
        <v>22140</v>
      </c>
      <c r="F9126" s="50" t="s">
        <v>22117</v>
      </c>
      <c r="G9126" s="50" t="s">
        <v>22173</v>
      </c>
      <c r="H9126" s="50" t="s">
        <v>22174</v>
      </c>
      <c r="I9126" s="50">
        <f>(DAX__2019_2020__33[[#This Row],[Adj Close]]-DAX__2019_2020__33[[#This Row],[Adj Open]])/DAX__2019_2020__33[[#This Row],[Adj Open]]</f>
        <v>5.0607287449375171E-4</v>
      </c>
      <c r="J9126" s="50">
        <f>DAX__2019_2020__33[[#This Row],[Adj Close]]-DAX__2019_2020__33[[#This Row],[Adj Open]]</f>
        <v>9.5986024279177684E-3</v>
      </c>
      <c r="K9126" s="50">
        <v>3924311</v>
      </c>
    </row>
    <row r="9127" spans="1:11" x14ac:dyDescent="0.3">
      <c r="A9127" s="51" t="str">
        <f t="shared" si="148"/>
        <v>IFX.DE</v>
      </c>
      <c r="B9127" s="52" t="s">
        <v>118</v>
      </c>
      <c r="C9127" s="50" t="s">
        <v>22163</v>
      </c>
      <c r="D9127" s="50">
        <f>DAX__2019_2020__33[[#This Row],[Open]]*(DAX__2019_2020__33[[#This Row],[Adj Close]]/DAX__2019_2020__33[[#This Row],[Close]])</f>
        <v>18.95724031480071</v>
      </c>
      <c r="E9127" s="50" t="s">
        <v>22175</v>
      </c>
      <c r="F9127" s="50" t="s">
        <v>22176</v>
      </c>
      <c r="G9127" s="50" t="s">
        <v>22177</v>
      </c>
      <c r="H9127" s="50" t="s">
        <v>22178</v>
      </c>
      <c r="I9127" s="50">
        <f>(DAX__2019_2020__33[[#This Row],[Adj Close]]-DAX__2019_2020__33[[#This Row],[Adj Open]])/DAX__2019_2020__33[[#This Row],[Adj Open]]</f>
        <v>-2.784810126582334E-3</v>
      </c>
      <c r="J9127" s="50">
        <f>DAX__2019_2020__33[[#This Row],[Adj Close]]-DAX__2019_2020__33[[#This Row],[Adj Open]]</f>
        <v>-5.2792314800711893E-2</v>
      </c>
      <c r="K9127" s="50">
        <v>4257980</v>
      </c>
    </row>
    <row r="9128" spans="1:11" x14ac:dyDescent="0.3">
      <c r="A9128" s="51" t="str">
        <f t="shared" si="148"/>
        <v>IFX.DE</v>
      </c>
      <c r="B9128" s="52" t="s">
        <v>119</v>
      </c>
      <c r="C9128" s="50" t="s">
        <v>22179</v>
      </c>
      <c r="D9128" s="50">
        <f>DAX__2019_2020__33[[#This Row],[Open]]*(DAX__2019_2020__33[[#This Row],[Adj Close]]/DAX__2019_2020__33[[#This Row],[Close]])</f>
        <v>18.861254738679484</v>
      </c>
      <c r="E9128" s="50" t="s">
        <v>22110</v>
      </c>
      <c r="F9128" s="50" t="s">
        <v>22180</v>
      </c>
      <c r="G9128" s="50" t="s">
        <v>22181</v>
      </c>
      <c r="H9128" s="50" t="s">
        <v>22182</v>
      </c>
      <c r="I9128" s="50">
        <f>(DAX__2019_2020__33[[#This Row],[Adj Close]]-DAX__2019_2020__33[[#This Row],[Adj Open]])/DAX__2019_2020__33[[#This Row],[Adj Open]]</f>
        <v>2.545038167938448E-4</v>
      </c>
      <c r="J9128" s="50">
        <f>DAX__2019_2020__33[[#This Row],[Adj Close]]-DAX__2019_2020__33[[#This Row],[Adj Open]]</f>
        <v>4.8002613205149203E-3</v>
      </c>
      <c r="K9128" s="50">
        <v>5159574</v>
      </c>
    </row>
    <row r="9129" spans="1:11" x14ac:dyDescent="0.3">
      <c r="A9129" s="51" t="str">
        <f t="shared" si="148"/>
        <v>IFX.DE</v>
      </c>
      <c r="B9129" s="52" t="s">
        <v>120</v>
      </c>
      <c r="C9129" s="50" t="s">
        <v>22183</v>
      </c>
      <c r="D9129" s="50">
        <f>DAX__2019_2020__33[[#This Row],[Open]]*(DAX__2019_2020__33[[#This Row],[Adj Close]]/DAX__2019_2020__33[[#This Row],[Close]])</f>
        <v>18.977975279755849</v>
      </c>
      <c r="E9129" s="50" t="s">
        <v>22110</v>
      </c>
      <c r="F9129" s="50" t="s">
        <v>22184</v>
      </c>
      <c r="G9129" s="50" t="s">
        <v>21349</v>
      </c>
      <c r="H9129" s="50" t="s">
        <v>22185</v>
      </c>
      <c r="I9129" s="50">
        <f>(DAX__2019_2020__33[[#This Row],[Adj Close]]-DAX__2019_2020__33[[#This Row],[Adj Open]])/DAX__2019_2020__33[[#This Row],[Adj Open]]</f>
        <v>8.2051282051282017E-3</v>
      </c>
      <c r="J9129" s="50">
        <f>DAX__2019_2020__33[[#This Row],[Adj Close]]-DAX__2019_2020__33[[#This Row],[Adj Open]]</f>
        <v>0.15571672024415051</v>
      </c>
      <c r="K9129" s="50">
        <v>3916638</v>
      </c>
    </row>
    <row r="9130" spans="1:11" x14ac:dyDescent="0.3">
      <c r="A9130" s="51" t="str">
        <f t="shared" si="148"/>
        <v>IFX.DE</v>
      </c>
      <c r="B9130" s="52" t="s">
        <v>121</v>
      </c>
      <c r="C9130" s="50" t="s">
        <v>21445</v>
      </c>
      <c r="D9130" s="50">
        <f>DAX__2019_2020__33[[#This Row],[Open]]*(DAX__2019_2020__33[[#This Row],[Adj Close]]/DAX__2019_2020__33[[#This Row],[Close]])</f>
        <v>19.289408675260287</v>
      </c>
      <c r="E9130" s="50" t="s">
        <v>22186</v>
      </c>
      <c r="F9130" s="50" t="s">
        <v>22187</v>
      </c>
      <c r="G9130" s="50" t="s">
        <v>22188</v>
      </c>
      <c r="H9130" s="50" t="s">
        <v>22189</v>
      </c>
      <c r="I9130" s="50">
        <f>(DAX__2019_2020__33[[#This Row],[Adj Close]]-DAX__2019_2020__33[[#This Row],[Adj Open]])/DAX__2019_2020__33[[#This Row],[Adj Open]]</f>
        <v>1.765893037336029E-2</v>
      </c>
      <c r="J9130" s="50">
        <f>DAX__2019_2020__33[[#This Row],[Adj Close]]-DAX__2019_2020__33[[#This Row],[Adj Open]]</f>
        <v>0.34063032473971333</v>
      </c>
      <c r="K9130" s="50">
        <v>5619478</v>
      </c>
    </row>
    <row r="9131" spans="1:11" x14ac:dyDescent="0.3">
      <c r="A9131" s="51" t="str">
        <f t="shared" si="148"/>
        <v>IFX.DE</v>
      </c>
      <c r="B9131" s="52" t="s">
        <v>122</v>
      </c>
      <c r="C9131" s="50" t="s">
        <v>17091</v>
      </c>
      <c r="D9131" s="50">
        <f>DAX__2019_2020__33[[#This Row],[Open]]*(DAX__2019_2020__33[[#This Row],[Adj Close]]/DAX__2019_2020__33[[#This Row],[Close]])</f>
        <v>19.464588470119178</v>
      </c>
      <c r="E9131" s="50" t="s">
        <v>21380</v>
      </c>
      <c r="F9131" s="50" t="s">
        <v>22190</v>
      </c>
      <c r="G9131" s="50" t="s">
        <v>22191</v>
      </c>
      <c r="H9131" s="50" t="s">
        <v>22192</v>
      </c>
      <c r="I9131" s="50">
        <f>(DAX__2019_2020__33[[#This Row],[Adj Close]]-DAX__2019_2020__33[[#This Row],[Adj Open]])/DAX__2019_2020__33[[#This Row],[Adj Open]]</f>
        <v>-9.2499500000000554E-3</v>
      </c>
      <c r="J9131" s="50">
        <f>DAX__2019_2020__33[[#This Row],[Adj Close]]-DAX__2019_2020__33[[#This Row],[Adj Open]]</f>
        <v>-0.18004647011917996</v>
      </c>
      <c r="K9131" s="50">
        <v>4379675</v>
      </c>
    </row>
    <row r="9132" spans="1:11" x14ac:dyDescent="0.3">
      <c r="A9132" s="51" t="str">
        <f t="shared" si="148"/>
        <v>IFX.DE</v>
      </c>
      <c r="B9132" s="52" t="s">
        <v>123</v>
      </c>
      <c r="C9132" s="50" t="s">
        <v>22124</v>
      </c>
      <c r="D9132" s="50">
        <f>DAX__2019_2020__33[[#This Row],[Open]]*(DAX__2019_2020__33[[#This Row],[Adj Close]]/DAX__2019_2020__33[[#This Row],[Close]])</f>
        <v>19.192083086318839</v>
      </c>
      <c r="E9132" s="50" t="s">
        <v>22124</v>
      </c>
      <c r="F9132" s="50" t="s">
        <v>22130</v>
      </c>
      <c r="G9132" s="50" t="s">
        <v>22193</v>
      </c>
      <c r="H9132" s="50" t="s">
        <v>22194</v>
      </c>
      <c r="I9132" s="50">
        <f>(DAX__2019_2020__33[[#This Row],[Adj Close]]-DAX__2019_2020__33[[#This Row],[Adj Open]])/DAX__2019_2020__33[[#This Row],[Adj Open]]</f>
        <v>-1.2170335302755304E-2</v>
      </c>
      <c r="J9132" s="50">
        <f>DAX__2019_2020__33[[#This Row],[Adj Close]]-DAX__2019_2020__33[[#This Row],[Adj Open]]</f>
        <v>-0.23357408631883914</v>
      </c>
      <c r="K9132" s="50">
        <v>5580214</v>
      </c>
    </row>
    <row r="9133" spans="1:11" x14ac:dyDescent="0.3">
      <c r="A9133" s="51" t="str">
        <f t="shared" si="148"/>
        <v>IFX.DE</v>
      </c>
      <c r="B9133" s="52" t="s">
        <v>124</v>
      </c>
      <c r="C9133" s="50" t="s">
        <v>22108</v>
      </c>
      <c r="D9133" s="50">
        <f>DAX__2019_2020__33[[#This Row],[Open]]*(DAX__2019_2020__33[[#This Row],[Adj Close]]/DAX__2019_2020__33[[#This Row],[Close]])</f>
        <v>18.758998115773117</v>
      </c>
      <c r="E9133" s="50" t="s">
        <v>22195</v>
      </c>
      <c r="F9133" s="50" t="s">
        <v>22196</v>
      </c>
      <c r="G9133" s="50" t="s">
        <v>22197</v>
      </c>
      <c r="H9133" s="50" t="s">
        <v>22198</v>
      </c>
      <c r="I9133" s="50">
        <f>(DAX__2019_2020__33[[#This Row],[Adj Close]]-DAX__2019_2020__33[[#This Row],[Adj Open]])/DAX__2019_2020__33[[#This Row],[Adj Open]]</f>
        <v>1.5564202334630429E-3</v>
      </c>
      <c r="J9133" s="50">
        <f>DAX__2019_2020__33[[#This Row],[Adj Close]]-DAX__2019_2020__33[[#This Row],[Adj Open]]</f>
        <v>2.9196884226884379E-2</v>
      </c>
      <c r="K9133" s="50">
        <v>4241010</v>
      </c>
    </row>
    <row r="9134" spans="1:11" x14ac:dyDescent="0.3">
      <c r="A9134" s="51" t="str">
        <f t="shared" si="148"/>
        <v>IFX.DE</v>
      </c>
      <c r="B9134" s="52" t="s">
        <v>125</v>
      </c>
      <c r="C9134" s="50" t="s">
        <v>22199</v>
      </c>
      <c r="D9134" s="50">
        <f>DAX__2019_2020__33[[#This Row],[Open]]*(DAX__2019_2020__33[[#This Row],[Adj Close]]/DAX__2019_2020__33[[#This Row],[Close]])</f>
        <v>18.963377810462461</v>
      </c>
      <c r="E9134" s="50" t="s">
        <v>22200</v>
      </c>
      <c r="F9134" s="50" t="s">
        <v>22201</v>
      </c>
      <c r="G9134" s="50" t="s">
        <v>21349</v>
      </c>
      <c r="H9134" s="50" t="s">
        <v>22185</v>
      </c>
      <c r="I9134" s="50">
        <f>(DAX__2019_2020__33[[#This Row],[Adj Close]]-DAX__2019_2020__33[[#This Row],[Adj Open]])/DAX__2019_2020__33[[#This Row],[Adj Open]]</f>
        <v>8.9812158593166463E-3</v>
      </c>
      <c r="J9134" s="50">
        <f>DAX__2019_2020__33[[#This Row],[Adj Close]]-DAX__2019_2020__33[[#This Row],[Adj Open]]</f>
        <v>0.17031418953753885</v>
      </c>
      <c r="K9134" s="50">
        <v>3543527</v>
      </c>
    </row>
    <row r="9135" spans="1:11" x14ac:dyDescent="0.3">
      <c r="A9135" s="51" t="str">
        <f t="shared" si="148"/>
        <v>IFX.DE</v>
      </c>
      <c r="B9135" s="52" t="s">
        <v>126</v>
      </c>
      <c r="C9135" s="50" t="s">
        <v>22202</v>
      </c>
      <c r="D9135" s="50">
        <f>DAX__2019_2020__33[[#This Row],[Open]]*(DAX__2019_2020__33[[#This Row],[Adj Close]]/DAX__2019_2020__33[[#This Row],[Close]])</f>
        <v>19.294275356916774</v>
      </c>
      <c r="E9135" s="50" t="s">
        <v>22203</v>
      </c>
      <c r="F9135" s="50" t="s">
        <v>22143</v>
      </c>
      <c r="G9135" s="50" t="s">
        <v>22204</v>
      </c>
      <c r="H9135" s="50" t="s">
        <v>22205</v>
      </c>
      <c r="I9135" s="50">
        <f>(DAX__2019_2020__33[[#This Row],[Adj Close]]-DAX__2019_2020__33[[#This Row],[Adj Open]])/DAX__2019_2020__33[[#This Row],[Adj Open]]</f>
        <v>1.0087263047300404E-3</v>
      </c>
      <c r="J9135" s="50">
        <f>DAX__2019_2020__33[[#This Row],[Adj Close]]-DAX__2019_2020__33[[#This Row],[Adj Open]]</f>
        <v>1.9462643083226538E-2</v>
      </c>
      <c r="K9135" s="50">
        <v>4183936</v>
      </c>
    </row>
    <row r="9136" spans="1:11" x14ac:dyDescent="0.3">
      <c r="A9136" s="51" t="str">
        <f t="shared" si="148"/>
        <v>IFX.DE</v>
      </c>
      <c r="B9136" s="52" t="s">
        <v>127</v>
      </c>
      <c r="C9136" s="50" t="s">
        <v>21445</v>
      </c>
      <c r="D9136" s="50">
        <f>DAX__2019_2020__33[[#This Row],[Open]]*(DAX__2019_2020__33[[#This Row],[Adj Close]]/DAX__2019_2020__33[[#This Row],[Close]])</f>
        <v>19.289407644221107</v>
      </c>
      <c r="E9136" s="50" t="s">
        <v>22137</v>
      </c>
      <c r="F9136" s="50" t="s">
        <v>22179</v>
      </c>
      <c r="G9136" s="50" t="s">
        <v>21391</v>
      </c>
      <c r="H9136" s="50" t="s">
        <v>22206</v>
      </c>
      <c r="I9136" s="50">
        <f>(DAX__2019_2020__33[[#This Row],[Adj Close]]-DAX__2019_2020__33[[#This Row],[Adj Open]])/DAX__2019_2020__33[[#This Row],[Adj Open]]</f>
        <v>4.0363269424822873E-3</v>
      </c>
      <c r="J9136" s="50">
        <f>DAX__2019_2020__33[[#This Row],[Adj Close]]-DAX__2019_2020__33[[#This Row],[Adj Open]]</f>
        <v>7.785835577889344E-2</v>
      </c>
      <c r="K9136" s="50">
        <v>3425721</v>
      </c>
    </row>
    <row r="9137" spans="1:11" x14ac:dyDescent="0.3">
      <c r="A9137" s="51" t="str">
        <f t="shared" si="148"/>
        <v>IFX.DE</v>
      </c>
      <c r="B9137" s="52" t="s">
        <v>128</v>
      </c>
      <c r="C9137" s="50" t="s">
        <v>22204</v>
      </c>
      <c r="D9137" s="50">
        <f>DAX__2019_2020__33[[#This Row],[Open]]*(DAX__2019_2020__33[[#This Row],[Adj Close]]/DAX__2019_2020__33[[#This Row],[Close]])</f>
        <v>19.313736013529219</v>
      </c>
      <c r="E9137" s="50" t="s">
        <v>22207</v>
      </c>
      <c r="F9137" s="50" t="s">
        <v>22208</v>
      </c>
      <c r="G9137" s="50" t="s">
        <v>21390</v>
      </c>
      <c r="H9137" s="50" t="s">
        <v>22209</v>
      </c>
      <c r="I9137" s="50">
        <f>(DAX__2019_2020__33[[#This Row],[Adj Close]]-DAX__2019_2020__33[[#This Row],[Adj Open]])/DAX__2019_2020__33[[#This Row],[Adj Open]]</f>
        <v>-1.5369010600605143E-2</v>
      </c>
      <c r="J9137" s="50">
        <f>DAX__2019_2020__33[[#This Row],[Adj Close]]-DAX__2019_2020__33[[#This Row],[Adj Open]]</f>
        <v>-0.29683301352921987</v>
      </c>
      <c r="K9137" s="50">
        <v>4732136</v>
      </c>
    </row>
    <row r="9138" spans="1:11" x14ac:dyDescent="0.3">
      <c r="A9138" s="51" t="str">
        <f t="shared" si="148"/>
        <v>IFX.DE</v>
      </c>
      <c r="B9138" s="52" t="s">
        <v>129</v>
      </c>
      <c r="C9138" s="50" t="s">
        <v>22210</v>
      </c>
      <c r="D9138" s="50">
        <f>DAX__2019_2020__33[[#This Row],[Open]]*(DAX__2019_2020__33[[#This Row],[Adj Close]]/DAX__2019_2020__33[[#This Row],[Close]])</f>
        <v>18.929311777406895</v>
      </c>
      <c r="E9138" s="50" t="s">
        <v>22210</v>
      </c>
      <c r="F9138" s="50" t="s">
        <v>22211</v>
      </c>
      <c r="G9138" s="50" t="s">
        <v>22212</v>
      </c>
      <c r="H9138" s="50" t="s">
        <v>22213</v>
      </c>
      <c r="I9138" s="50">
        <f>(DAX__2019_2020__33[[#This Row],[Adj Close]]-DAX__2019_2020__33[[#This Row],[Adj Open]])/DAX__2019_2020__33[[#This Row],[Adj Open]]</f>
        <v>-1.542421514528464E-2</v>
      </c>
      <c r="J9138" s="50">
        <f>DAX__2019_2020__33[[#This Row],[Adj Close]]-DAX__2019_2020__33[[#This Row],[Adj Open]]</f>
        <v>-0.29196977740689434</v>
      </c>
      <c r="K9138" s="50">
        <v>7471195</v>
      </c>
    </row>
    <row r="9139" spans="1:11" x14ac:dyDescent="0.3">
      <c r="A9139" s="51" t="str">
        <f t="shared" si="148"/>
        <v>IFX.DE</v>
      </c>
      <c r="B9139" s="52" t="s">
        <v>130</v>
      </c>
      <c r="C9139" s="50" t="s">
        <v>22214</v>
      </c>
      <c r="D9139" s="50">
        <f>DAX__2019_2020__33[[#This Row],[Open]]*(DAX__2019_2020__33[[#This Row],[Adj Close]]/DAX__2019_2020__33[[#This Row],[Close]])</f>
        <v>18.345374324110672</v>
      </c>
      <c r="E9139" s="50" t="s">
        <v>22215</v>
      </c>
      <c r="F9139" s="50" t="s">
        <v>22216</v>
      </c>
      <c r="G9139" s="50" t="s">
        <v>22217</v>
      </c>
      <c r="H9139" s="50" t="s">
        <v>22218</v>
      </c>
      <c r="I9139" s="50">
        <f>(DAX__2019_2020__33[[#This Row],[Adj Close]]-DAX__2019_2020__33[[#This Row],[Adj Open]])/DAX__2019_2020__33[[#This Row],[Adj Open]]</f>
        <v>6.6312997347479502E-3</v>
      </c>
      <c r="J9139" s="50">
        <f>DAX__2019_2020__33[[#This Row],[Adj Close]]-DAX__2019_2020__33[[#This Row],[Adj Open]]</f>
        <v>0.12165367588932696</v>
      </c>
      <c r="K9139" s="50">
        <v>4475004</v>
      </c>
    </row>
    <row r="9140" spans="1:11" x14ac:dyDescent="0.3">
      <c r="A9140" s="51" t="str">
        <f t="shared" si="148"/>
        <v>IFX.DE</v>
      </c>
      <c r="B9140" s="52" t="s">
        <v>131</v>
      </c>
      <c r="C9140" s="50" t="s">
        <v>22136</v>
      </c>
      <c r="D9140" s="50">
        <f>DAX__2019_2020__33[[#This Row],[Open]]*(DAX__2019_2020__33[[#This Row],[Adj Close]]/DAX__2019_2020__33[[#This Row],[Close]])</f>
        <v>18.564352818684</v>
      </c>
      <c r="E9140" s="50" t="s">
        <v>22197</v>
      </c>
      <c r="F9140" s="50" t="s">
        <v>22219</v>
      </c>
      <c r="G9140" s="50" t="s">
        <v>22220</v>
      </c>
      <c r="H9140" s="50" t="s">
        <v>22221</v>
      </c>
      <c r="I9140" s="50">
        <f>(DAX__2019_2020__33[[#This Row],[Adj Close]]-DAX__2019_2020__33[[#This Row],[Adj Open]])/DAX__2019_2020__33[[#This Row],[Adj Open]]</f>
        <v>9.174259021008789E-3</v>
      </c>
      <c r="J9140" s="50">
        <f>DAX__2019_2020__33[[#This Row],[Adj Close]]-DAX__2019_2020__33[[#This Row],[Adj Open]]</f>
        <v>0.17031418131600162</v>
      </c>
      <c r="K9140" s="50">
        <v>4119137</v>
      </c>
    </row>
    <row r="9141" spans="1:11" x14ac:dyDescent="0.3">
      <c r="A9141" s="51" t="str">
        <f t="shared" si="148"/>
        <v>IFX.DE</v>
      </c>
      <c r="B9141" s="52" t="s">
        <v>132</v>
      </c>
      <c r="C9141" s="50" t="s">
        <v>22118</v>
      </c>
      <c r="D9141" s="50">
        <f>DAX__2019_2020__33[[#This Row],[Open]]*(DAX__2019_2020__33[[#This Row],[Adj Close]]/DAX__2019_2020__33[[#This Row],[Close]])</f>
        <v>18.904982746591553</v>
      </c>
      <c r="E9141" s="50" t="s">
        <v>22210</v>
      </c>
      <c r="F9141" s="50" t="s">
        <v>22126</v>
      </c>
      <c r="G9141" s="50" t="s">
        <v>22222</v>
      </c>
      <c r="H9141" s="50" t="s">
        <v>22223</v>
      </c>
      <c r="I9141" s="50">
        <f>(DAX__2019_2020__33[[#This Row],[Adj Close]]-DAX__2019_2020__33[[#This Row],[Adj Open]])/DAX__2019_2020__33[[#This Row],[Adj Open]]</f>
        <v>-1.6988417862981532E-2</v>
      </c>
      <c r="J9141" s="50">
        <f>DAX__2019_2020__33[[#This Row],[Adj Close]]-DAX__2019_2020__33[[#This Row],[Adj Open]]</f>
        <v>-0.32116574659155361</v>
      </c>
      <c r="K9141" s="50">
        <v>5387344</v>
      </c>
    </row>
    <row r="9142" spans="1:11" x14ac:dyDescent="0.3">
      <c r="A9142" s="51" t="str">
        <f t="shared" si="148"/>
        <v>IFX.DE</v>
      </c>
      <c r="B9142" s="52" t="s">
        <v>133</v>
      </c>
      <c r="C9142" s="50" t="s">
        <v>22224</v>
      </c>
      <c r="D9142" s="50">
        <f>DAX__2019_2020__33[[#This Row],[Open]]*(DAX__2019_2020__33[[#This Row],[Adj Close]]/DAX__2019_2020__33[[#This Row],[Close]])</f>
        <v>18.574084711735683</v>
      </c>
      <c r="E9142" s="50" t="s">
        <v>22147</v>
      </c>
      <c r="F9142" s="50" t="s">
        <v>21348</v>
      </c>
      <c r="G9142" s="50" t="s">
        <v>22211</v>
      </c>
      <c r="H9142" s="50" t="s">
        <v>22225</v>
      </c>
      <c r="I9142" s="50">
        <f>(DAX__2019_2020__33[[#This Row],[Adj Close]]-DAX__2019_2020__33[[#This Row],[Adj Open]])/DAX__2019_2020__33[[#This Row],[Adj Open]]</f>
        <v>-4.715640802496323E-3</v>
      </c>
      <c r="J9142" s="50">
        <f>DAX__2019_2020__33[[#This Row],[Adj Close]]-DAX__2019_2020__33[[#This Row],[Adj Open]]</f>
        <v>-8.7588711735683944E-2</v>
      </c>
      <c r="K9142" s="50">
        <v>4662215</v>
      </c>
    </row>
    <row r="9143" spans="1:11" x14ac:dyDescent="0.3">
      <c r="A9143" s="51" t="str">
        <f t="shared" si="148"/>
        <v>IFX.DE</v>
      </c>
      <c r="B9143" s="52" t="s">
        <v>134</v>
      </c>
      <c r="C9143" s="50" t="s">
        <v>22217</v>
      </c>
      <c r="D9143" s="50">
        <f>DAX__2019_2020__33[[#This Row],[Open]]*(DAX__2019_2020__33[[#This Row],[Adj Close]]/DAX__2019_2020__33[[#This Row],[Close]])</f>
        <v>18.467030108086654</v>
      </c>
      <c r="E9143" s="50" t="s">
        <v>22226</v>
      </c>
      <c r="F9143" s="50" t="s">
        <v>22227</v>
      </c>
      <c r="G9143" s="50" t="s">
        <v>21357</v>
      </c>
      <c r="H9143" s="50" t="s">
        <v>22228</v>
      </c>
      <c r="I9143" s="50">
        <f>(DAX__2019_2020__33[[#This Row],[Adj Close]]-DAX__2019_2020__33[[#This Row],[Adj Open]])/DAX__2019_2020__33[[#This Row],[Adj Open]]</f>
        <v>3.4256126482212676E-3</v>
      </c>
      <c r="J9143" s="50">
        <f>DAX__2019_2020__33[[#This Row],[Adj Close]]-DAX__2019_2020__33[[#This Row],[Adj Open]]</f>
        <v>6.3260891913344608E-2</v>
      </c>
      <c r="K9143" s="50">
        <v>4024360</v>
      </c>
    </row>
    <row r="9144" spans="1:11" x14ac:dyDescent="0.3">
      <c r="A9144" s="51" t="str">
        <f t="shared" si="148"/>
        <v>IFX.DE</v>
      </c>
      <c r="B9144" s="52" t="s">
        <v>135</v>
      </c>
      <c r="C9144" s="50" t="s">
        <v>22212</v>
      </c>
      <c r="D9144" s="50">
        <f>DAX__2019_2020__33[[#This Row],[Open]]*(DAX__2019_2020__33[[#This Row],[Adj Close]]/DAX__2019_2020__33[[#This Row],[Close]])</f>
        <v>18.637344970952256</v>
      </c>
      <c r="E9144" s="50" t="s">
        <v>22160</v>
      </c>
      <c r="F9144" s="50" t="s">
        <v>22229</v>
      </c>
      <c r="G9144" s="50" t="s">
        <v>22187</v>
      </c>
      <c r="H9144" s="50" t="s">
        <v>22230</v>
      </c>
      <c r="I9144" s="50">
        <f>(DAX__2019_2020__33[[#This Row],[Adj Close]]-DAX__2019_2020__33[[#This Row],[Adj Open]])/DAX__2019_2020__33[[#This Row],[Adj Open]]</f>
        <v>3.3681462140992373E-2</v>
      </c>
      <c r="J9144" s="50">
        <f>DAX__2019_2020__33[[#This Row],[Adj Close]]-DAX__2019_2020__33[[#This Row],[Adj Open]]</f>
        <v>0.62773302904774297</v>
      </c>
      <c r="K9144" s="50">
        <v>10397042</v>
      </c>
    </row>
    <row r="9145" spans="1:11" x14ac:dyDescent="0.3">
      <c r="A9145" s="51" t="str">
        <f t="shared" si="148"/>
        <v>IFX.DE</v>
      </c>
      <c r="B9145" s="52" t="s">
        <v>136</v>
      </c>
      <c r="C9145" s="50" t="s">
        <v>22191</v>
      </c>
      <c r="D9145" s="50">
        <f>DAX__2019_2020__33[[#This Row],[Open]]*(DAX__2019_2020__33[[#This Row],[Adj Close]]/DAX__2019_2020__33[[#This Row],[Close]])</f>
        <v>19.284542583289085</v>
      </c>
      <c r="E9145" s="50" t="s">
        <v>22164</v>
      </c>
      <c r="F9145" s="50" t="s">
        <v>22231</v>
      </c>
      <c r="G9145" s="50" t="s">
        <v>22232</v>
      </c>
      <c r="H9145" s="50" t="s">
        <v>22233</v>
      </c>
      <c r="I9145" s="50">
        <f>(DAX__2019_2020__33[[#This Row],[Adj Close]]-DAX__2019_2020__33[[#This Row],[Adj Open]])/DAX__2019_2020__33[[#This Row],[Adj Open]]</f>
        <v>-2.6747462692532711E-2</v>
      </c>
      <c r="J9145" s="50">
        <f>DAX__2019_2020__33[[#This Row],[Adj Close]]-DAX__2019_2020__33[[#This Row],[Adj Open]]</f>
        <v>-0.51581258328908319</v>
      </c>
      <c r="K9145" s="50">
        <v>6523597</v>
      </c>
    </row>
    <row r="9146" spans="1:11" x14ac:dyDescent="0.3">
      <c r="A9146" s="51" t="str">
        <f t="shared" si="148"/>
        <v>IFX.DE</v>
      </c>
      <c r="B9146" s="52" t="s">
        <v>137</v>
      </c>
      <c r="C9146" s="50" t="s">
        <v>22195</v>
      </c>
      <c r="D9146" s="50">
        <f>DAX__2019_2020__33[[#This Row],[Open]]*(DAX__2019_2020__33[[#This Row],[Adj Close]]/DAX__2019_2020__33[[#This Row],[Close]])</f>
        <v>18.856319940096867</v>
      </c>
      <c r="E9146" s="50" t="s">
        <v>22234</v>
      </c>
      <c r="F9146" s="50" t="s">
        <v>22139</v>
      </c>
      <c r="G9146" s="50" t="s">
        <v>22235</v>
      </c>
      <c r="H9146" s="50" t="s">
        <v>22236</v>
      </c>
      <c r="I9146" s="50">
        <f>(DAX__2019_2020__33[[#This Row],[Adj Close]]-DAX__2019_2020__33[[#This Row],[Adj Open]])/DAX__2019_2020__33[[#This Row],[Adj Open]]</f>
        <v>1.2387096774193338E-2</v>
      </c>
      <c r="J9146" s="50">
        <f>DAX__2019_2020__33[[#This Row],[Adj Close]]-DAX__2019_2020__33[[#This Row],[Adj Open]]</f>
        <v>0.23357505990313143</v>
      </c>
      <c r="K9146" s="50">
        <v>4125058</v>
      </c>
    </row>
    <row r="9147" spans="1:11" x14ac:dyDescent="0.3">
      <c r="A9147" s="51" t="str">
        <f t="shared" si="148"/>
        <v>IFX.DE</v>
      </c>
      <c r="B9147" s="52" t="s">
        <v>138</v>
      </c>
      <c r="C9147" s="50" t="s">
        <v>22237</v>
      </c>
      <c r="D9147" s="50">
        <f>DAX__2019_2020__33[[#This Row],[Open]]*(DAX__2019_2020__33[[#This Row],[Adj Close]]/DAX__2019_2020__33[[#This Row],[Close]])</f>
        <v>19.012039008840354</v>
      </c>
      <c r="E9147" s="50" t="s">
        <v>22177</v>
      </c>
      <c r="F9147" s="50" t="s">
        <v>22238</v>
      </c>
      <c r="G9147" s="50" t="s">
        <v>22238</v>
      </c>
      <c r="H9147" s="50" t="s">
        <v>22239</v>
      </c>
      <c r="I9147" s="50">
        <f>(DAX__2019_2020__33[[#This Row],[Adj Close]]-DAX__2019_2020__33[[#This Row],[Adj Open]])/DAX__2019_2020__33[[#This Row],[Adj Open]]</f>
        <v>-1.5613002303557735E-2</v>
      </c>
      <c r="J9147" s="50">
        <f>DAX__2019_2020__33[[#This Row],[Adj Close]]-DAX__2019_2020__33[[#This Row],[Adj Open]]</f>
        <v>-0.29683500884035396</v>
      </c>
      <c r="K9147" s="50">
        <v>5178249</v>
      </c>
    </row>
    <row r="9148" spans="1:11" x14ac:dyDescent="0.3">
      <c r="A9148" s="51" t="str">
        <f t="shared" si="148"/>
        <v>IFX.DE</v>
      </c>
      <c r="B9148" s="52" t="s">
        <v>139</v>
      </c>
      <c r="C9148" s="50" t="s">
        <v>21371</v>
      </c>
      <c r="D9148" s="50">
        <f>DAX__2019_2020__33[[#This Row],[Open]]*(DAX__2019_2020__33[[#This Row],[Adj Close]]/DAX__2019_2020__33[[#This Row],[Close]])</f>
        <v>18.880652906042776</v>
      </c>
      <c r="E9148" s="50" t="s">
        <v>22176</v>
      </c>
      <c r="F9148" s="50" t="s">
        <v>17083</v>
      </c>
      <c r="G9148" s="50" t="s">
        <v>22240</v>
      </c>
      <c r="H9148" s="50" t="s">
        <v>22241</v>
      </c>
      <c r="I9148" s="50">
        <f>(DAX__2019_2020__33[[#This Row],[Adj Close]]-DAX__2019_2020__33[[#This Row],[Adj Open]])/DAX__2019_2020__33[[#This Row],[Adj Open]]</f>
        <v>3.6081958762888395E-3</v>
      </c>
      <c r="J9148" s="50">
        <f>DAX__2019_2020__33[[#This Row],[Adj Close]]-DAX__2019_2020__33[[#This Row],[Adj Open]]</f>
        <v>6.8125093957224436E-2</v>
      </c>
      <c r="K9148" s="50">
        <v>5090020</v>
      </c>
    </row>
    <row r="9149" spans="1:11" x14ac:dyDescent="0.3">
      <c r="A9149" s="51" t="str">
        <f t="shared" si="148"/>
        <v>IFX.DE</v>
      </c>
      <c r="B9149" s="52" t="s">
        <v>140</v>
      </c>
      <c r="C9149" s="50" t="s">
        <v>22242</v>
      </c>
      <c r="D9149" s="50">
        <f>DAX__2019_2020__33[[#This Row],[Open]]*(DAX__2019_2020__33[[#This Row],[Adj Close]]/DAX__2019_2020__33[[#This Row],[Close]])</f>
        <v>19.143424996359855</v>
      </c>
      <c r="E9149" s="50" t="s">
        <v>22168</v>
      </c>
      <c r="F9149" s="50" t="s">
        <v>22151</v>
      </c>
      <c r="G9149" s="50" t="s">
        <v>22238</v>
      </c>
      <c r="H9149" s="50" t="s">
        <v>22239</v>
      </c>
      <c r="I9149" s="50">
        <f>(DAX__2019_2020__33[[#This Row],[Adj Close]]-DAX__2019_2020__33[[#This Row],[Adj Open]])/DAX__2019_2020__33[[#This Row],[Adj Open]]</f>
        <v>-2.2369089984748361E-2</v>
      </c>
      <c r="J9149" s="50">
        <f>DAX__2019_2020__33[[#This Row],[Adj Close]]-DAX__2019_2020__33[[#This Row],[Adj Open]]</f>
        <v>-0.42822099635985467</v>
      </c>
      <c r="K9149" s="50">
        <v>6441055</v>
      </c>
    </row>
    <row r="9150" spans="1:11" x14ac:dyDescent="0.3">
      <c r="A9150" s="51" t="str">
        <f t="shared" si="148"/>
        <v>IFX.DE</v>
      </c>
      <c r="B9150" s="52" t="s">
        <v>141</v>
      </c>
      <c r="C9150" s="50" t="s">
        <v>22243</v>
      </c>
      <c r="D9150" s="50">
        <f>DAX__2019_2020__33[[#This Row],[Open]]*(DAX__2019_2020__33[[#This Row],[Adj Close]]/DAX__2019_2020__33[[#This Row],[Close]])</f>
        <v>18.491360340697362</v>
      </c>
      <c r="E9150" s="50" t="s">
        <v>22244</v>
      </c>
      <c r="F9150" s="50" t="s">
        <v>22245</v>
      </c>
      <c r="G9150" s="50" t="s">
        <v>22246</v>
      </c>
      <c r="H9150" s="50" t="s">
        <v>22247</v>
      </c>
      <c r="I9150" s="50">
        <f>(DAX__2019_2020__33[[#This Row],[Adj Close]]-DAX__2019_2020__33[[#This Row],[Adj Open]])/DAX__2019_2020__33[[#This Row],[Adj Open]]</f>
        <v>-1.1315789473684144E-2</v>
      </c>
      <c r="J9150" s="50">
        <f>DAX__2019_2020__33[[#This Row],[Adj Close]]-DAX__2019_2020__33[[#This Row],[Adj Open]]</f>
        <v>-0.20924434069736364</v>
      </c>
      <c r="K9150" s="50">
        <v>5138520</v>
      </c>
    </row>
    <row r="9151" spans="1:11" x14ac:dyDescent="0.3">
      <c r="A9151" s="51" t="str">
        <f t="shared" si="148"/>
        <v>IFX.DE</v>
      </c>
      <c r="B9151" s="52" t="s">
        <v>142</v>
      </c>
      <c r="C9151" s="50" t="s">
        <v>22148</v>
      </c>
      <c r="D9151" s="50">
        <f>DAX__2019_2020__33[[#This Row],[Open]]*(DAX__2019_2020__33[[#This Row],[Adj Close]]/DAX__2019_2020__33[[#This Row],[Close]])</f>
        <v>18.355109042283498</v>
      </c>
      <c r="E9151" s="50" t="s">
        <v>22126</v>
      </c>
      <c r="F9151" s="50" t="s">
        <v>22248</v>
      </c>
      <c r="G9151" s="50" t="s">
        <v>22249</v>
      </c>
      <c r="H9151" s="50" t="s">
        <v>22250</v>
      </c>
      <c r="I9151" s="50">
        <f>(DAX__2019_2020__33[[#This Row],[Adj Close]]-DAX__2019_2020__33[[#This Row],[Adj Open]])/DAX__2019_2020__33[[#This Row],[Adj Open]]</f>
        <v>-5.5674440314185036E-3</v>
      </c>
      <c r="J9151" s="50">
        <f>DAX__2019_2020__33[[#This Row],[Adj Close]]-DAX__2019_2020__33[[#This Row],[Adj Open]]</f>
        <v>-0.10219104228349707</v>
      </c>
      <c r="K9151" s="50">
        <v>3965166</v>
      </c>
    </row>
    <row r="9152" spans="1:11" x14ac:dyDescent="0.3">
      <c r="A9152" s="51" t="str">
        <f t="shared" si="148"/>
        <v>IFX.DE</v>
      </c>
      <c r="B9152" s="52" t="s">
        <v>143</v>
      </c>
      <c r="C9152" s="50" t="s">
        <v>22249</v>
      </c>
      <c r="D9152" s="50">
        <f>DAX__2019_2020__33[[#This Row],[Open]]*(DAX__2019_2020__33[[#This Row],[Adj Close]]/DAX__2019_2020__33[[#This Row],[Close]])</f>
        <v>18.252918844379032</v>
      </c>
      <c r="E9152" s="50" t="s">
        <v>22251</v>
      </c>
      <c r="F9152" s="50" t="s">
        <v>22054</v>
      </c>
      <c r="G9152" s="50" t="s">
        <v>21320</v>
      </c>
      <c r="H9152" s="50" t="s">
        <v>22252</v>
      </c>
      <c r="I9152" s="50">
        <f>(DAX__2019_2020__33[[#This Row],[Adj Close]]-DAX__2019_2020__33[[#This Row],[Adj Open]])/DAX__2019_2020__33[[#This Row],[Adj Open]]</f>
        <v>-5.1986033163744866E-2</v>
      </c>
      <c r="J9152" s="50">
        <f>DAX__2019_2020__33[[#This Row],[Adj Close]]-DAX__2019_2020__33[[#This Row],[Adj Open]]</f>
        <v>-0.94889684437903199</v>
      </c>
      <c r="K9152" s="50">
        <v>16646499</v>
      </c>
    </row>
    <row r="9153" spans="1:11" x14ac:dyDescent="0.3">
      <c r="A9153" s="51" t="str">
        <f t="shared" si="148"/>
        <v>IFX.DE</v>
      </c>
      <c r="B9153" s="52" t="s">
        <v>144</v>
      </c>
      <c r="C9153" s="50" t="s">
        <v>22253</v>
      </c>
      <c r="D9153" s="50">
        <f>DAX__2019_2020__33[[#This Row],[Open]]*(DAX__2019_2020__33[[#This Row],[Adj Close]]/DAX__2019_2020__33[[#This Row],[Close]])</f>
        <v>17.021783061423648</v>
      </c>
      <c r="E9153" s="50" t="s">
        <v>22254</v>
      </c>
      <c r="F9153" s="50" t="s">
        <v>22255</v>
      </c>
      <c r="G9153" s="50" t="s">
        <v>21340</v>
      </c>
      <c r="H9153" s="50" t="s">
        <v>22256</v>
      </c>
      <c r="I9153" s="50">
        <f>(DAX__2019_2020__33[[#This Row],[Adj Close]]-DAX__2019_2020__33[[#This Row],[Adj Open]])/DAX__2019_2020__33[[#This Row],[Adj Open]]</f>
        <v>-4.002287021154763E-3</v>
      </c>
      <c r="J9153" s="50">
        <f>DAX__2019_2020__33[[#This Row],[Adj Close]]-DAX__2019_2020__33[[#This Row],[Adj Open]]</f>
        <v>-6.8126061423647855E-2</v>
      </c>
      <c r="K9153" s="50">
        <v>9968142</v>
      </c>
    </row>
    <row r="9154" spans="1:11" x14ac:dyDescent="0.3">
      <c r="A9154" s="51" t="str">
        <f t="shared" si="148"/>
        <v>IFX.DE</v>
      </c>
      <c r="B9154" s="52" t="s">
        <v>145</v>
      </c>
      <c r="C9154" s="50" t="s">
        <v>22257</v>
      </c>
      <c r="D9154" s="50">
        <f>DAX__2019_2020__33[[#This Row],[Open]]*(DAX__2019_2020__33[[#This Row],[Adj Close]]/DAX__2019_2020__33[[#This Row],[Close]])</f>
        <v>16.958525296689864</v>
      </c>
      <c r="E9154" s="50" t="s">
        <v>22258</v>
      </c>
      <c r="F9154" s="50" t="s">
        <v>21340</v>
      </c>
      <c r="G9154" s="50" t="s">
        <v>22259</v>
      </c>
      <c r="H9154" s="50" t="s">
        <v>22260</v>
      </c>
      <c r="I9154" s="50">
        <f>(DAX__2019_2020__33[[#This Row],[Adj Close]]-DAX__2019_2020__33[[#This Row],[Adj Open]])/DAX__2019_2020__33[[#This Row],[Adj Open]]</f>
        <v>1.492109124367833E-2</v>
      </c>
      <c r="J9154" s="50">
        <f>DAX__2019_2020__33[[#This Row],[Adj Close]]-DAX__2019_2020__33[[#This Row],[Adj Open]]</f>
        <v>0.25303970331013659</v>
      </c>
      <c r="K9154" s="50">
        <v>7552358</v>
      </c>
    </row>
    <row r="9155" spans="1:11" x14ac:dyDescent="0.3">
      <c r="A9155" s="51" t="str">
        <f t="shared" si="148"/>
        <v>IFX.DE</v>
      </c>
      <c r="B9155" s="52" t="s">
        <v>146</v>
      </c>
      <c r="C9155" s="50" t="s">
        <v>21332</v>
      </c>
      <c r="D9155" s="50">
        <f>DAX__2019_2020__33[[#This Row],[Open]]*(DAX__2019_2020__33[[#This Row],[Adj Close]]/DAX__2019_2020__33[[#This Row],[Close]])</f>
        <v>17.518130902511025</v>
      </c>
      <c r="E9155" s="50" t="s">
        <v>22261</v>
      </c>
      <c r="F9155" s="50" t="s">
        <v>22262</v>
      </c>
      <c r="G9155" s="50" t="s">
        <v>22263</v>
      </c>
      <c r="H9155" s="50" t="s">
        <v>22264</v>
      </c>
      <c r="I9155" s="50">
        <f>(DAX__2019_2020__33[[#This Row],[Adj Close]]-DAX__2019_2020__33[[#This Row],[Adj Open]])/DAX__2019_2020__33[[#This Row],[Adj Open]]</f>
        <v>2.8111166666666871E-2</v>
      </c>
      <c r="J9155" s="50">
        <f>DAX__2019_2020__33[[#This Row],[Adj Close]]-DAX__2019_2020__33[[#This Row],[Adj Open]]</f>
        <v>0.49245509748897476</v>
      </c>
      <c r="K9155" s="50">
        <v>10690521</v>
      </c>
    </row>
    <row r="9156" spans="1:11" x14ac:dyDescent="0.3">
      <c r="A9156" s="51" t="str">
        <f t="shared" ref="A9156:A9219" si="149">"IFX.DE"</f>
        <v>IFX.DE</v>
      </c>
      <c r="B9156" s="52" t="s">
        <v>147</v>
      </c>
      <c r="C9156" s="50" t="s">
        <v>22265</v>
      </c>
      <c r="D9156" s="50">
        <f>DAX__2019_2020__33[[#This Row],[Open]]*(DAX__2019_2020__33[[#This Row],[Adj Close]]/DAX__2019_2020__33[[#This Row],[Close]])</f>
        <v>18.05340466132067</v>
      </c>
      <c r="E9156" s="50" t="s">
        <v>22266</v>
      </c>
      <c r="F9156" s="50" t="s">
        <v>22267</v>
      </c>
      <c r="G9156" s="50" t="s">
        <v>22268</v>
      </c>
      <c r="H9156" s="50" t="s">
        <v>22269</v>
      </c>
      <c r="I9156" s="50">
        <f>(DAX__2019_2020__33[[#This Row],[Adj Close]]-DAX__2019_2020__33[[#This Row],[Adj Open]])/DAX__2019_2020__33[[#This Row],[Adj Open]]</f>
        <v>1.6064744801333967E-2</v>
      </c>
      <c r="J9156" s="50">
        <f>DAX__2019_2020__33[[#This Row],[Adj Close]]-DAX__2019_2020__33[[#This Row],[Adj Open]]</f>
        <v>0.29002333867932961</v>
      </c>
      <c r="K9156" s="50">
        <v>5607393</v>
      </c>
    </row>
    <row r="9157" spans="1:11" x14ac:dyDescent="0.3">
      <c r="A9157" s="51" t="str">
        <f t="shared" si="149"/>
        <v>IFX.DE</v>
      </c>
      <c r="B9157" s="52" t="s">
        <v>148</v>
      </c>
      <c r="C9157" s="50" t="s">
        <v>17078</v>
      </c>
      <c r="D9157" s="50">
        <f>DAX__2019_2020__33[[#This Row],[Open]]*(DAX__2019_2020__33[[#This Row],[Adj Close]]/DAX__2019_2020__33[[#This Row],[Close]])</f>
        <v>18.588681882055205</v>
      </c>
      <c r="E9157" s="50" t="s">
        <v>22270</v>
      </c>
      <c r="F9157" s="50" t="s">
        <v>22271</v>
      </c>
      <c r="G9157" s="50" t="s">
        <v>22272</v>
      </c>
      <c r="H9157" s="50" t="s">
        <v>22273</v>
      </c>
      <c r="I9157" s="50">
        <f>(DAX__2019_2020__33[[#This Row],[Adj Close]]-DAX__2019_2020__33[[#This Row],[Adj Open]])/DAX__2019_2020__33[[#This Row],[Adj Open]]</f>
        <v>3.0157120418847959E-2</v>
      </c>
      <c r="J9157" s="50">
        <f>DAX__2019_2020__33[[#This Row],[Adj Close]]-DAX__2019_2020__33[[#This Row],[Adj Open]]</f>
        <v>0.56058111794479615</v>
      </c>
      <c r="K9157" s="50">
        <v>8983920</v>
      </c>
    </row>
    <row r="9158" spans="1:11" x14ac:dyDescent="0.3">
      <c r="A9158" s="51" t="str">
        <f t="shared" si="149"/>
        <v>IFX.DE</v>
      </c>
      <c r="B9158" s="52" t="s">
        <v>149</v>
      </c>
      <c r="C9158" s="50" t="s">
        <v>22274</v>
      </c>
      <c r="D9158" s="50">
        <f>DAX__2019_2020__33[[#This Row],[Open]]*(DAX__2019_2020__33[[#This Row],[Adj Close]]/DAX__2019_2020__33[[#This Row],[Close]])</f>
        <v>18.966297477860056</v>
      </c>
      <c r="E9158" s="50" t="s">
        <v>22275</v>
      </c>
      <c r="F9158" s="50" t="s">
        <v>22276</v>
      </c>
      <c r="G9158" s="50" t="s">
        <v>22277</v>
      </c>
      <c r="H9158" s="50" t="s">
        <v>22278</v>
      </c>
      <c r="I9158" s="50">
        <f>(DAX__2019_2020__33[[#This Row],[Adj Close]]-DAX__2019_2020__33[[#This Row],[Adj Open]])/DAX__2019_2020__33[[#This Row],[Adj Open]]</f>
        <v>1.6215105900292164E-2</v>
      </c>
      <c r="J9158" s="50">
        <f>DAX__2019_2020__33[[#This Row],[Adj Close]]-DAX__2019_2020__33[[#This Row],[Adj Open]]</f>
        <v>0.30754052213994498</v>
      </c>
      <c r="K9158" s="50">
        <v>5221649</v>
      </c>
    </row>
    <row r="9159" spans="1:11" x14ac:dyDescent="0.3">
      <c r="A9159" s="51" t="str">
        <f t="shared" si="149"/>
        <v>IFX.DE</v>
      </c>
      <c r="B9159" s="52" t="s">
        <v>150</v>
      </c>
      <c r="C9159" s="50" t="s">
        <v>22279</v>
      </c>
      <c r="D9159" s="50">
        <f>DAX__2019_2020__33[[#This Row],[Open]]*(DAX__2019_2020__33[[#This Row],[Adj Close]]/DAX__2019_2020__33[[#This Row],[Close]])</f>
        <v>19.275782629099979</v>
      </c>
      <c r="E9159" s="50" t="s">
        <v>22280</v>
      </c>
      <c r="F9159" s="50" t="s">
        <v>21382</v>
      </c>
      <c r="G9159" s="50" t="s">
        <v>22281</v>
      </c>
      <c r="H9159" s="50" t="s">
        <v>22282</v>
      </c>
      <c r="I9159" s="50">
        <f>(DAX__2019_2020__33[[#This Row],[Adj Close]]-DAX__2019_2020__33[[#This Row],[Adj Open]])/DAX__2019_2020__33[[#This Row],[Adj Open]]</f>
        <v>1.6358628698374296E-2</v>
      </c>
      <c r="J9159" s="50">
        <f>DAX__2019_2020__33[[#This Row],[Adj Close]]-DAX__2019_2020__33[[#This Row],[Adj Open]]</f>
        <v>0.31532537090001966</v>
      </c>
      <c r="K9159" s="50">
        <v>8215292</v>
      </c>
    </row>
    <row r="9160" spans="1:11" x14ac:dyDescent="0.3">
      <c r="A9160" s="51" t="str">
        <f t="shared" si="149"/>
        <v>IFX.DE</v>
      </c>
      <c r="B9160" s="52" t="s">
        <v>151</v>
      </c>
      <c r="C9160" s="50" t="s">
        <v>22283</v>
      </c>
      <c r="D9160" s="50">
        <f>DAX__2019_2020__33[[#This Row],[Open]]*(DAX__2019_2020__33[[#This Row],[Adj Close]]/DAX__2019_2020__33[[#This Row],[Close]])</f>
        <v>19.425659864118398</v>
      </c>
      <c r="E9160" s="50" t="s">
        <v>22284</v>
      </c>
      <c r="F9160" s="50" t="s">
        <v>22285</v>
      </c>
      <c r="G9160" s="50" t="s">
        <v>22286</v>
      </c>
      <c r="H9160" s="50" t="s">
        <v>22287</v>
      </c>
      <c r="I9160" s="50">
        <f>(DAX__2019_2020__33[[#This Row],[Adj Close]]-DAX__2019_2020__33[[#This Row],[Adj Open]])/DAX__2019_2020__33[[#This Row],[Adj Open]]</f>
        <v>8.7675856095986507E-3</v>
      </c>
      <c r="J9160" s="50">
        <f>DAX__2019_2020__33[[#This Row],[Adj Close]]-DAX__2019_2020__33[[#This Row],[Adj Open]]</f>
        <v>0.17031613588160255</v>
      </c>
      <c r="K9160" s="50">
        <v>3941598</v>
      </c>
    </row>
    <row r="9161" spans="1:11" x14ac:dyDescent="0.3">
      <c r="A9161" s="51" t="str">
        <f t="shared" si="149"/>
        <v>IFX.DE</v>
      </c>
      <c r="B9161" s="52" t="s">
        <v>152</v>
      </c>
      <c r="C9161" s="50" t="s">
        <v>17091</v>
      </c>
      <c r="D9161" s="50">
        <f>DAX__2019_2020__33[[#This Row],[Open]]*(DAX__2019_2020__33[[#This Row],[Adj Close]]/DAX__2019_2020__33[[#This Row],[Close]])</f>
        <v>19.464590376464724</v>
      </c>
      <c r="E9161" s="50" t="s">
        <v>22288</v>
      </c>
      <c r="F9161" s="50" t="s">
        <v>21391</v>
      </c>
      <c r="G9161" s="50" t="s">
        <v>22289</v>
      </c>
      <c r="H9161" s="50" t="s">
        <v>22290</v>
      </c>
      <c r="I9161" s="50">
        <f>(DAX__2019_2020__33[[#This Row],[Adj Close]]-DAX__2019_2020__33[[#This Row],[Adj Open]])/DAX__2019_2020__33[[#This Row],[Adj Open]]</f>
        <v>2.7499999999999756E-3</v>
      </c>
      <c r="J9161" s="50">
        <f>DAX__2019_2020__33[[#This Row],[Adj Close]]-DAX__2019_2020__33[[#This Row],[Adj Open]]</f>
        <v>5.3527623535277513E-2</v>
      </c>
      <c r="K9161" s="50">
        <v>5173254</v>
      </c>
    </row>
    <row r="9162" spans="1:11" x14ac:dyDescent="0.3">
      <c r="A9162" s="51" t="str">
        <f t="shared" si="149"/>
        <v>IFX.DE</v>
      </c>
      <c r="B9162" s="52" t="s">
        <v>153</v>
      </c>
      <c r="C9162" s="50" t="s">
        <v>22291</v>
      </c>
      <c r="D9162" s="50">
        <f>DAX__2019_2020__33[[#This Row],[Open]]*(DAX__2019_2020__33[[#This Row],[Adj Close]]/DAX__2019_2020__33[[#This Row],[Close]])</f>
        <v>19.527852026427436</v>
      </c>
      <c r="E9162" s="50" t="s">
        <v>22292</v>
      </c>
      <c r="F9162" s="50" t="s">
        <v>22293</v>
      </c>
      <c r="G9162" s="50" t="s">
        <v>22294</v>
      </c>
      <c r="H9162" s="50" t="s">
        <v>22295</v>
      </c>
      <c r="I9162" s="50">
        <f>(DAX__2019_2020__33[[#This Row],[Adj Close]]-DAX__2019_2020__33[[#This Row],[Adj Open]])/DAX__2019_2020__33[[#This Row],[Adj Open]]</f>
        <v>-4.1366058242409904E-3</v>
      </c>
      <c r="J9162" s="50">
        <f>DAX__2019_2020__33[[#This Row],[Adj Close]]-DAX__2019_2020__33[[#This Row],[Adj Open]]</f>
        <v>-8.0779026427435952E-2</v>
      </c>
      <c r="K9162" s="50">
        <v>5682100</v>
      </c>
    </row>
    <row r="9163" spans="1:11" x14ac:dyDescent="0.3">
      <c r="A9163" s="51" t="str">
        <f t="shared" si="149"/>
        <v>IFX.DE</v>
      </c>
      <c r="B9163" s="52" t="s">
        <v>154</v>
      </c>
      <c r="C9163" s="50" t="s">
        <v>22296</v>
      </c>
      <c r="D9163" s="50">
        <f>DAX__2019_2020__33[[#This Row],[Open]]*(DAX__2019_2020__33[[#This Row],[Adj Close]]/DAX__2019_2020__33[[#This Row],[Close]])</f>
        <v>19.396463546109871</v>
      </c>
      <c r="E9163" s="50" t="s">
        <v>22188</v>
      </c>
      <c r="F9163" s="50" t="s">
        <v>22297</v>
      </c>
      <c r="G9163" s="50" t="s">
        <v>22298</v>
      </c>
      <c r="H9163" s="50" t="s">
        <v>22299</v>
      </c>
      <c r="I9163" s="50">
        <f>(DAX__2019_2020__33[[#This Row],[Adj Close]]-DAX__2019_2020__33[[#This Row],[Adj Open]])/DAX__2019_2020__33[[#This Row],[Adj Open]]</f>
        <v>9.2824887104865656E-3</v>
      </c>
      <c r="J9163" s="50">
        <f>DAX__2019_2020__33[[#This Row],[Adj Close]]-DAX__2019_2020__33[[#This Row],[Adj Open]]</f>
        <v>0.18004745389012911</v>
      </c>
      <c r="K9163" s="50">
        <v>3249446</v>
      </c>
    </row>
    <row r="9164" spans="1:11" x14ac:dyDescent="0.3">
      <c r="A9164" s="51" t="str">
        <f t="shared" si="149"/>
        <v>IFX.DE</v>
      </c>
      <c r="B9164" s="52" t="s">
        <v>155</v>
      </c>
      <c r="C9164" s="50" t="s">
        <v>22140</v>
      </c>
      <c r="D9164" s="50">
        <f>DAX__2019_2020__33[[#This Row],[Open]]*(DAX__2019_2020__33[[#This Row],[Adj Close]]/DAX__2019_2020__33[[#This Row],[Close]])</f>
        <v>19.484054332242003</v>
      </c>
      <c r="E9164" s="50" t="s">
        <v>22300</v>
      </c>
      <c r="F9164" s="50" t="s">
        <v>22301</v>
      </c>
      <c r="G9164" s="50" t="s">
        <v>22302</v>
      </c>
      <c r="H9164" s="50" t="s">
        <v>22303</v>
      </c>
      <c r="I9164" s="50">
        <f>(DAX__2019_2020__33[[#This Row],[Adj Close]]-DAX__2019_2020__33[[#This Row],[Adj Open]])/DAX__2019_2020__33[[#This Row],[Adj Open]]</f>
        <v>3.496498501498501E-2</v>
      </c>
      <c r="J9164" s="50">
        <f>DAX__2019_2020__33[[#This Row],[Adj Close]]-DAX__2019_2020__33[[#This Row],[Adj Open]]</f>
        <v>0.6812596677579954</v>
      </c>
      <c r="K9164" s="50">
        <v>6616272</v>
      </c>
    </row>
    <row r="9165" spans="1:11" x14ac:dyDescent="0.3">
      <c r="A9165" s="51" t="str">
        <f t="shared" si="149"/>
        <v>IFX.DE</v>
      </c>
      <c r="B9165" s="52" t="s">
        <v>156</v>
      </c>
      <c r="C9165" s="50" t="s">
        <v>22304</v>
      </c>
      <c r="D9165" s="50">
        <f>DAX__2019_2020__33[[#This Row],[Open]]*(DAX__2019_2020__33[[#This Row],[Adj Close]]/DAX__2019_2020__33[[#This Row],[Close]])</f>
        <v>20.204243444723755</v>
      </c>
      <c r="E9165" s="50" t="s">
        <v>22305</v>
      </c>
      <c r="F9165" s="50" t="s">
        <v>22306</v>
      </c>
      <c r="G9165" s="50" t="s">
        <v>22307</v>
      </c>
      <c r="H9165" s="50" t="s">
        <v>22308</v>
      </c>
      <c r="I9165" s="50">
        <f>(DAX__2019_2020__33[[#This Row],[Adj Close]]-DAX__2019_2020__33[[#This Row],[Adj Open]])/DAX__2019_2020__33[[#This Row],[Adj Open]]</f>
        <v>-7.2253853564547563E-3</v>
      </c>
      <c r="J9165" s="50">
        <f>DAX__2019_2020__33[[#This Row],[Adj Close]]-DAX__2019_2020__33[[#This Row],[Adj Open]]</f>
        <v>-0.14598344472375402</v>
      </c>
      <c r="K9165" s="50">
        <v>2833768</v>
      </c>
    </row>
    <row r="9166" spans="1:11" x14ac:dyDescent="0.3">
      <c r="A9166" s="51" t="str">
        <f t="shared" si="149"/>
        <v>IFX.DE</v>
      </c>
      <c r="B9166" s="52" t="s">
        <v>157</v>
      </c>
      <c r="C9166" s="50" t="s">
        <v>22288</v>
      </c>
      <c r="D9166" s="50">
        <f>DAX__2019_2020__33[[#This Row],[Open]]*(DAX__2019_2020__33[[#This Row],[Adj Close]]/DAX__2019_2020__33[[#This Row],[Close]])</f>
        <v>19.960935720354939</v>
      </c>
      <c r="E9166" s="50" t="s">
        <v>22309</v>
      </c>
      <c r="F9166" s="50" t="s">
        <v>22306</v>
      </c>
      <c r="G9166" s="50" t="s">
        <v>22310</v>
      </c>
      <c r="H9166" s="50" t="s">
        <v>22311</v>
      </c>
      <c r="I9166" s="50">
        <f>(DAX__2019_2020__33[[#This Row],[Adj Close]]-DAX__2019_2020__33[[#This Row],[Adj Open]])/DAX__2019_2020__33[[#This Row],[Adj Open]]</f>
        <v>2.5353534861043209E-2</v>
      </c>
      <c r="J9166" s="50">
        <f>DAX__2019_2020__33[[#This Row],[Adj Close]]-DAX__2019_2020__33[[#This Row],[Adj Open]]</f>
        <v>0.50608027964506164</v>
      </c>
      <c r="K9166" s="50">
        <v>3992456</v>
      </c>
    </row>
    <row r="9167" spans="1:11" x14ac:dyDescent="0.3">
      <c r="A9167" s="51" t="str">
        <f t="shared" si="149"/>
        <v>IFX.DE</v>
      </c>
      <c r="B9167" s="52" t="s">
        <v>158</v>
      </c>
      <c r="C9167" s="50" t="s">
        <v>22312</v>
      </c>
      <c r="D9167" s="50">
        <f>DAX__2019_2020__33[[#This Row],[Open]]*(DAX__2019_2020__33[[#This Row],[Adj Close]]/DAX__2019_2020__33[[#This Row],[Close]])</f>
        <v>20.486478986400279</v>
      </c>
      <c r="E9167" s="50" t="s">
        <v>22313</v>
      </c>
      <c r="F9167" s="50" t="s">
        <v>22314</v>
      </c>
      <c r="G9167" s="50" t="s">
        <v>22315</v>
      </c>
      <c r="H9167" s="50" t="s">
        <v>22316</v>
      </c>
      <c r="I9167" s="50">
        <f>(DAX__2019_2020__33[[#This Row],[Adj Close]]-DAX__2019_2020__33[[#This Row],[Adj Open]])/DAX__2019_2020__33[[#This Row],[Adj Open]]</f>
        <v>1.6152019769692227E-2</v>
      </c>
      <c r="J9167" s="50">
        <f>DAX__2019_2020__33[[#This Row],[Adj Close]]-DAX__2019_2020__33[[#This Row],[Adj Open]]</f>
        <v>0.33089801359972171</v>
      </c>
      <c r="K9167" s="50">
        <v>6597552</v>
      </c>
    </row>
    <row r="9168" spans="1:11" x14ac:dyDescent="0.3">
      <c r="A9168" s="51" t="str">
        <f t="shared" si="149"/>
        <v>IFX.DE</v>
      </c>
      <c r="B9168" s="52" t="s">
        <v>159</v>
      </c>
      <c r="C9168" s="50" t="s">
        <v>22317</v>
      </c>
      <c r="D9168" s="50">
        <f>DAX__2019_2020__33[[#This Row],[Open]]*(DAX__2019_2020__33[[#This Row],[Adj Close]]/DAX__2019_2020__33[[#This Row],[Close]])</f>
        <v>20.690860642607685</v>
      </c>
      <c r="E9168" s="50" t="s">
        <v>22318</v>
      </c>
      <c r="F9168" s="50" t="s">
        <v>22319</v>
      </c>
      <c r="G9168" s="50" t="s">
        <v>22320</v>
      </c>
      <c r="H9168" s="50" t="s">
        <v>22321</v>
      </c>
      <c r="I9168" s="50">
        <f>(DAX__2019_2020__33[[#This Row],[Adj Close]]-DAX__2019_2020__33[[#This Row],[Adj Open]])/DAX__2019_2020__33[[#This Row],[Adj Open]]</f>
        <v>1.0112888052681002E-2</v>
      </c>
      <c r="J9168" s="50">
        <f>DAX__2019_2020__33[[#This Row],[Adj Close]]-DAX__2019_2020__33[[#This Row],[Adj Open]]</f>
        <v>0.20924435739231484</v>
      </c>
      <c r="K9168" s="50">
        <v>4564678</v>
      </c>
    </row>
    <row r="9169" spans="1:11" x14ac:dyDescent="0.3">
      <c r="A9169" s="51" t="str">
        <f t="shared" si="149"/>
        <v>IFX.DE</v>
      </c>
      <c r="B9169" s="52" t="s">
        <v>160</v>
      </c>
      <c r="C9169" s="50" t="s">
        <v>22322</v>
      </c>
      <c r="D9169" s="50">
        <f>DAX__2019_2020__33[[#This Row],[Open]]*(DAX__2019_2020__33[[#This Row],[Adj Close]]/DAX__2019_2020__33[[#This Row],[Close]])</f>
        <v>20.93903101893261</v>
      </c>
      <c r="E9169" s="50" t="s">
        <v>22323</v>
      </c>
      <c r="F9169" s="50" t="s">
        <v>22324</v>
      </c>
      <c r="G9169" s="50" t="s">
        <v>22325</v>
      </c>
      <c r="H9169" s="50" t="s">
        <v>22326</v>
      </c>
      <c r="I9169" s="50">
        <f>(DAX__2019_2020__33[[#This Row],[Adj Close]]-DAX__2019_2020__33[[#This Row],[Adj Open]])/DAX__2019_2020__33[[#This Row],[Adj Open]]</f>
        <v>-1.5802928924142704E-2</v>
      </c>
      <c r="J9169" s="50">
        <f>DAX__2019_2020__33[[#This Row],[Adj Close]]-DAX__2019_2020__33[[#This Row],[Adj Open]]</f>
        <v>-0.33089801893261139</v>
      </c>
      <c r="K9169" s="50">
        <v>4485003</v>
      </c>
    </row>
    <row r="9170" spans="1:11" x14ac:dyDescent="0.3">
      <c r="A9170" s="51" t="str">
        <f t="shared" si="149"/>
        <v>IFX.DE</v>
      </c>
      <c r="B9170" s="52" t="s">
        <v>161</v>
      </c>
      <c r="C9170" s="50" t="s">
        <v>22327</v>
      </c>
      <c r="D9170" s="50">
        <f>DAX__2019_2020__33[[#This Row],[Open]]*(DAX__2019_2020__33[[#This Row],[Adj Close]]/DAX__2019_2020__33[[#This Row],[Close]])</f>
        <v>20.199376298129938</v>
      </c>
      <c r="E9170" s="50" t="s">
        <v>22328</v>
      </c>
      <c r="F9170" s="50" t="s">
        <v>22329</v>
      </c>
      <c r="G9170" s="50" t="s">
        <v>22315</v>
      </c>
      <c r="H9170" s="50" t="s">
        <v>22316</v>
      </c>
      <c r="I9170" s="50">
        <f>(DAX__2019_2020__33[[#This Row],[Adj Close]]-DAX__2019_2020__33[[#This Row],[Adj Open]])/DAX__2019_2020__33[[#This Row],[Adj Open]]</f>
        <v>3.0595038814504261E-2</v>
      </c>
      <c r="J9170" s="50">
        <f>DAX__2019_2020__33[[#This Row],[Adj Close]]-DAX__2019_2020__33[[#This Row],[Adj Open]]</f>
        <v>0.61800070187006284</v>
      </c>
      <c r="K9170" s="50">
        <v>6118826</v>
      </c>
    </row>
    <row r="9171" spans="1:11" x14ac:dyDescent="0.3">
      <c r="A9171" s="51" t="str">
        <f t="shared" si="149"/>
        <v>IFX.DE</v>
      </c>
      <c r="B9171" s="52" t="s">
        <v>162</v>
      </c>
      <c r="C9171" s="50" t="s">
        <v>22330</v>
      </c>
      <c r="D9171" s="50">
        <f>DAX__2019_2020__33[[#This Row],[Open]]*(DAX__2019_2020__33[[#This Row],[Adj Close]]/DAX__2019_2020__33[[#This Row],[Close]])</f>
        <v>20.768716979014386</v>
      </c>
      <c r="E9171" s="50" t="s">
        <v>22331</v>
      </c>
      <c r="F9171" s="50" t="s">
        <v>22332</v>
      </c>
      <c r="G9171" s="50" t="s">
        <v>22333</v>
      </c>
      <c r="H9171" s="50" t="s">
        <v>22334</v>
      </c>
      <c r="I9171" s="50">
        <f>(DAX__2019_2020__33[[#This Row],[Adj Close]]-DAX__2019_2020__33[[#This Row],[Adj Open]])/DAX__2019_2020__33[[#This Row],[Adj Open]]</f>
        <v>-6.3261480787255167E-3</v>
      </c>
      <c r="J9171" s="50">
        <f>DAX__2019_2020__33[[#This Row],[Adj Close]]-DAX__2019_2020__33[[#This Row],[Adj Open]]</f>
        <v>-0.13138597901438587</v>
      </c>
      <c r="K9171" s="50">
        <v>3570297</v>
      </c>
    </row>
    <row r="9172" spans="1:11" x14ac:dyDescent="0.3">
      <c r="A9172" s="51" t="str">
        <f t="shared" si="149"/>
        <v>IFX.DE</v>
      </c>
      <c r="B9172" s="52" t="s">
        <v>163</v>
      </c>
      <c r="C9172" s="50" t="s">
        <v>22335</v>
      </c>
      <c r="D9172" s="50">
        <f>DAX__2019_2020__33[[#This Row],[Open]]*(DAX__2019_2020__33[[#This Row],[Adj Close]]/DAX__2019_2020__33[[#This Row],[Close]])</f>
        <v>20.432952969760485</v>
      </c>
      <c r="E9172" s="50" t="s">
        <v>22336</v>
      </c>
      <c r="F9172" s="50" t="s">
        <v>22337</v>
      </c>
      <c r="G9172" s="50" t="s">
        <v>22310</v>
      </c>
      <c r="H9172" s="50" t="s">
        <v>22311</v>
      </c>
      <c r="I9172" s="50">
        <f>(DAX__2019_2020__33[[#This Row],[Adj Close]]-DAX__2019_2020__33[[#This Row],[Adj Open]])/DAX__2019_2020__33[[#This Row],[Adj Open]]</f>
        <v>1.6670635071654452E-3</v>
      </c>
      <c r="J9172" s="50">
        <f>DAX__2019_2020__33[[#This Row],[Adj Close]]-DAX__2019_2020__33[[#This Row],[Adj Open]]</f>
        <v>3.4063030239515513E-2</v>
      </c>
      <c r="K9172" s="50">
        <v>4970812</v>
      </c>
    </row>
    <row r="9173" spans="1:11" x14ac:dyDescent="0.3">
      <c r="A9173" s="51" t="str">
        <f t="shared" si="149"/>
        <v>IFX.DE</v>
      </c>
      <c r="B9173" s="52" t="s">
        <v>164</v>
      </c>
      <c r="C9173" s="50" t="s">
        <v>22338</v>
      </c>
      <c r="D9173" s="50">
        <f>DAX__2019_2020__33[[#This Row],[Open]]*(DAX__2019_2020__33[[#This Row],[Adj Close]]/DAX__2019_2020__33[[#This Row],[Close]])</f>
        <v>20.423221030832313</v>
      </c>
      <c r="E9173" s="50" t="s">
        <v>22314</v>
      </c>
      <c r="F9173" s="50" t="s">
        <v>22304</v>
      </c>
      <c r="G9173" s="50" t="s">
        <v>22339</v>
      </c>
      <c r="H9173" s="50" t="s">
        <v>22340</v>
      </c>
      <c r="I9173" s="50">
        <f>(DAX__2019_2020__33[[#This Row],[Adj Close]]-DAX__2019_2020__33[[#This Row],[Adj Open]])/DAX__2019_2020__33[[#This Row],[Adj Open]]</f>
        <v>-1.6678579143265548E-3</v>
      </c>
      <c r="J9173" s="50">
        <f>DAX__2019_2020__33[[#This Row],[Adj Close]]-DAX__2019_2020__33[[#This Row],[Adj Open]]</f>
        <v>-3.4063030832314212E-2</v>
      </c>
      <c r="K9173" s="50">
        <v>2937069</v>
      </c>
    </row>
    <row r="9174" spans="1:11" x14ac:dyDescent="0.3">
      <c r="A9174" s="51" t="str">
        <f t="shared" si="149"/>
        <v>IFX.DE</v>
      </c>
      <c r="B9174" s="52" t="s">
        <v>165</v>
      </c>
      <c r="C9174" s="50" t="s">
        <v>22341</v>
      </c>
      <c r="D9174" s="50">
        <f>DAX__2019_2020__33[[#This Row],[Open]]*(DAX__2019_2020__33[[#This Row],[Adj Close]]/DAX__2019_2020__33[[#This Row],[Close]])</f>
        <v>20.252903696925141</v>
      </c>
      <c r="E9174" s="50" t="s">
        <v>22342</v>
      </c>
      <c r="F9174" s="50" t="s">
        <v>22343</v>
      </c>
      <c r="G9174" s="50" t="s">
        <v>22344</v>
      </c>
      <c r="H9174" s="50" t="s">
        <v>22345</v>
      </c>
      <c r="I9174" s="50">
        <f>(DAX__2019_2020__33[[#This Row],[Adj Close]]-DAX__2019_2020__33[[#This Row],[Adj Open]])/DAX__2019_2020__33[[#This Row],[Adj Open]]</f>
        <v>1.033161991021697E-2</v>
      </c>
      <c r="J9174" s="50">
        <f>DAX__2019_2020__33[[#This Row],[Adj Close]]-DAX__2019_2020__33[[#This Row],[Adj Open]]</f>
        <v>0.20924530307485867</v>
      </c>
      <c r="K9174" s="50">
        <v>4307647</v>
      </c>
    </row>
    <row r="9175" spans="1:11" x14ac:dyDescent="0.3">
      <c r="A9175" s="51" t="str">
        <f t="shared" si="149"/>
        <v>IFX.DE</v>
      </c>
      <c r="B9175" s="52" t="s">
        <v>166</v>
      </c>
      <c r="C9175" s="50" t="s">
        <v>22310</v>
      </c>
      <c r="D9175" s="50">
        <f>DAX__2019_2020__33[[#This Row],[Open]]*(DAX__2019_2020__33[[#This Row],[Adj Close]]/DAX__2019_2020__33[[#This Row],[Close]])</f>
        <v>20.467017388980935</v>
      </c>
      <c r="E9175" s="50" t="s">
        <v>22346</v>
      </c>
      <c r="F9175" s="50" t="s">
        <v>22347</v>
      </c>
      <c r="G9175" s="50" t="s">
        <v>22332</v>
      </c>
      <c r="H9175" s="50" t="s">
        <v>22348</v>
      </c>
      <c r="I9175" s="50">
        <f>(DAX__2019_2020__33[[#This Row],[Adj Close]]-DAX__2019_2020__33[[#This Row],[Adj Open]])/DAX__2019_2020__33[[#This Row],[Adj Open]]</f>
        <v>-7.1336183008252477E-4</v>
      </c>
      <c r="J9175" s="50">
        <f>DAX__2019_2020__33[[#This Row],[Adj Close]]-DAX__2019_2020__33[[#This Row],[Adj Open]]</f>
        <v>-1.4600388980934298E-2</v>
      </c>
      <c r="K9175" s="50">
        <v>3594783</v>
      </c>
    </row>
    <row r="9176" spans="1:11" x14ac:dyDescent="0.3">
      <c r="A9176" s="51" t="str">
        <f t="shared" si="149"/>
        <v>IFX.DE</v>
      </c>
      <c r="B9176" s="52" t="s">
        <v>167</v>
      </c>
      <c r="C9176" s="50" t="s">
        <v>22349</v>
      </c>
      <c r="D9176" s="50">
        <f>DAX__2019_2020__33[[#This Row],[Open]]*(DAX__2019_2020__33[[#This Row],[Adj Close]]/DAX__2019_2020__33[[#This Row],[Close]])</f>
        <v>20.35996181186179</v>
      </c>
      <c r="E9176" s="50" t="s">
        <v>22350</v>
      </c>
      <c r="F9176" s="50" t="s">
        <v>22351</v>
      </c>
      <c r="G9176" s="50" t="s">
        <v>22335</v>
      </c>
      <c r="H9176" s="50" t="s">
        <v>22352</v>
      </c>
      <c r="I9176" s="50">
        <f>(DAX__2019_2020__33[[#This Row],[Adj Close]]-DAX__2019_2020__33[[#This Row],[Adj Open]])/DAX__2019_2020__33[[#This Row],[Adj Open]]</f>
        <v>3.5851338432119854E-3</v>
      </c>
      <c r="J9176" s="50">
        <f>DAX__2019_2020__33[[#This Row],[Adj Close]]-DAX__2019_2020__33[[#This Row],[Adj Open]]</f>
        <v>7.299318813820932E-2</v>
      </c>
      <c r="K9176" s="50">
        <v>3135013</v>
      </c>
    </row>
    <row r="9177" spans="1:11" x14ac:dyDescent="0.3">
      <c r="A9177" s="51" t="str">
        <f t="shared" si="149"/>
        <v>IFX.DE</v>
      </c>
      <c r="B9177" s="52" t="s">
        <v>168</v>
      </c>
      <c r="C9177" s="50" t="s">
        <v>22353</v>
      </c>
      <c r="D9177" s="50">
        <f>DAX__2019_2020__33[[#This Row],[Open]]*(DAX__2019_2020__33[[#This Row],[Adj Close]]/DAX__2019_2020__33[[#This Row],[Close]])</f>
        <v>19.810087234793286</v>
      </c>
      <c r="E9177" s="50" t="s">
        <v>22354</v>
      </c>
      <c r="F9177" s="50" t="s">
        <v>22355</v>
      </c>
      <c r="G9177" s="50" t="s">
        <v>22356</v>
      </c>
      <c r="H9177" s="50" t="s">
        <v>22357</v>
      </c>
      <c r="I9177" s="50">
        <f>(DAX__2019_2020__33[[#This Row],[Adj Close]]-DAX__2019_2020__33[[#This Row],[Adj Open]])/DAX__2019_2020__33[[#This Row],[Adj Open]]</f>
        <v>1.2281503316139192E-3</v>
      </c>
      <c r="J9177" s="50">
        <f>DAX__2019_2020__33[[#This Row],[Adj Close]]-DAX__2019_2020__33[[#This Row],[Adj Open]]</f>
        <v>2.432976520671204E-2</v>
      </c>
      <c r="K9177" s="50">
        <v>7055896</v>
      </c>
    </row>
    <row r="9178" spans="1:11" x14ac:dyDescent="0.3">
      <c r="A9178" s="51" t="str">
        <f t="shared" si="149"/>
        <v>IFX.DE</v>
      </c>
      <c r="B9178" s="52" t="s">
        <v>169</v>
      </c>
      <c r="C9178" s="50" t="s">
        <v>22288</v>
      </c>
      <c r="D9178" s="50">
        <f>DAX__2019_2020__33[[#This Row],[Open]]*(DAX__2019_2020__33[[#This Row],[Adj Close]]/DAX__2019_2020__33[[#This Row],[Close]])</f>
        <v>19.960936623870897</v>
      </c>
      <c r="E9178" s="50" t="s">
        <v>22358</v>
      </c>
      <c r="F9178" s="50" t="s">
        <v>22359</v>
      </c>
      <c r="G9178" s="50" t="s">
        <v>22360</v>
      </c>
      <c r="H9178" s="50" t="s">
        <v>22361</v>
      </c>
      <c r="I9178" s="50">
        <f>(DAX__2019_2020__33[[#This Row],[Adj Close]]-DAX__2019_2020__33[[#This Row],[Adj Open]])/DAX__2019_2020__33[[#This Row],[Adj Open]]</f>
        <v>-3.6470063383715418E-2</v>
      </c>
      <c r="J9178" s="50">
        <f>DAX__2019_2020__33[[#This Row],[Adj Close]]-DAX__2019_2020__33[[#This Row],[Adj Open]]</f>
        <v>-0.72797662387089801</v>
      </c>
      <c r="K9178" s="50">
        <v>7387358</v>
      </c>
    </row>
    <row r="9179" spans="1:11" x14ac:dyDescent="0.3">
      <c r="A9179" s="51" t="str">
        <f t="shared" si="149"/>
        <v>IFX.DE</v>
      </c>
      <c r="B9179" s="52" t="s">
        <v>170</v>
      </c>
      <c r="C9179" s="50" t="s">
        <v>22183</v>
      </c>
      <c r="D9179" s="50">
        <f>DAX__2019_2020__33[[#This Row],[Open]]*(DAX__2019_2020__33[[#This Row],[Adj Close]]/DAX__2019_2020__33[[#This Row],[Close]])</f>
        <v>18.977973573382748</v>
      </c>
      <c r="E9179" s="50" t="s">
        <v>22362</v>
      </c>
      <c r="F9179" s="50" t="s">
        <v>22363</v>
      </c>
      <c r="G9179" s="50" t="s">
        <v>22364</v>
      </c>
      <c r="H9179" s="50" t="s">
        <v>22365</v>
      </c>
      <c r="I9179" s="50">
        <f>(DAX__2019_2020__33[[#This Row],[Adj Close]]-DAX__2019_2020__33[[#This Row],[Adj Open]])/DAX__2019_2020__33[[#This Row],[Adj Open]]</f>
        <v>-3.4872307692307581E-3</v>
      </c>
      <c r="J9179" s="50">
        <f>DAX__2019_2020__33[[#This Row],[Adj Close]]-DAX__2019_2020__33[[#This Row],[Adj Open]]</f>
        <v>-6.618057338274852E-2</v>
      </c>
      <c r="K9179" s="50">
        <v>7969051</v>
      </c>
    </row>
    <row r="9180" spans="1:11" x14ac:dyDescent="0.3">
      <c r="A9180" s="51" t="str">
        <f t="shared" si="149"/>
        <v>IFX.DE</v>
      </c>
      <c r="B9180" s="52" t="s">
        <v>171</v>
      </c>
      <c r="C9180" s="50" t="s">
        <v>22366</v>
      </c>
      <c r="D9180" s="50">
        <f>DAX__2019_2020__33[[#This Row],[Open]]*(DAX__2019_2020__33[[#This Row],[Adj Close]]/DAX__2019_2020__33[[#This Row],[Close]])</f>
        <v>18.569219404466498</v>
      </c>
      <c r="E9180" s="50" t="s">
        <v>22366</v>
      </c>
      <c r="F9180" s="50" t="s">
        <v>22367</v>
      </c>
      <c r="G9180" s="50" t="s">
        <v>22368</v>
      </c>
      <c r="H9180" s="50" t="s">
        <v>22369</v>
      </c>
      <c r="I9180" s="50">
        <f>(DAX__2019_2020__33[[#This Row],[Adj Close]]-DAX__2019_2020__33[[#This Row],[Adj Open]])/DAX__2019_2020__33[[#This Row],[Adj Open]]</f>
        <v>-2.8406708595387666E-2</v>
      </c>
      <c r="J9180" s="50">
        <f>DAX__2019_2020__33[[#This Row],[Adj Close]]-DAX__2019_2020__33[[#This Row],[Adj Open]]</f>
        <v>-0.52749040446649786</v>
      </c>
      <c r="K9180" s="50">
        <v>8913620</v>
      </c>
    </row>
    <row r="9181" spans="1:11" x14ac:dyDescent="0.3">
      <c r="A9181" s="51" t="str">
        <f t="shared" si="149"/>
        <v>IFX.DE</v>
      </c>
      <c r="B9181" s="52" t="s">
        <v>172</v>
      </c>
      <c r="C9181" s="50" t="s">
        <v>21348</v>
      </c>
      <c r="D9181" s="50">
        <f>DAX__2019_2020__33[[#This Row],[Open]]*(DAX__2019_2020__33[[#This Row],[Adj Close]]/DAX__2019_2020__33[[#This Row],[Close]])</f>
        <v>18.25778595786273</v>
      </c>
      <c r="E9181" s="50" t="s">
        <v>22370</v>
      </c>
      <c r="F9181" s="50" t="s">
        <v>22371</v>
      </c>
      <c r="G9181" s="50" t="s">
        <v>22372</v>
      </c>
      <c r="H9181" s="50" t="s">
        <v>22373</v>
      </c>
      <c r="I9181" s="50">
        <f>(DAX__2019_2020__33[[#This Row],[Adj Close]]-DAX__2019_2020__33[[#This Row],[Adj Open]])/DAX__2019_2020__33[[#This Row],[Adj Open]]</f>
        <v>-1.8336886993603488E-2</v>
      </c>
      <c r="J9181" s="50">
        <f>DAX__2019_2020__33[[#This Row],[Adj Close]]-DAX__2019_2020__33[[#This Row],[Adj Open]]</f>
        <v>-0.3347909578627295</v>
      </c>
      <c r="K9181" s="50">
        <v>6855731</v>
      </c>
    </row>
    <row r="9182" spans="1:11" x14ac:dyDescent="0.3">
      <c r="A9182" s="51" t="str">
        <f t="shared" si="149"/>
        <v>IFX.DE</v>
      </c>
      <c r="B9182" s="52" t="s">
        <v>173</v>
      </c>
      <c r="C9182" s="50" t="s">
        <v>22374</v>
      </c>
      <c r="D9182" s="50">
        <f>DAX__2019_2020__33[[#This Row],[Open]]*(DAX__2019_2020__33[[#This Row],[Adj Close]]/DAX__2019_2020__33[[#This Row],[Close]])</f>
        <v>17.808151792108905</v>
      </c>
      <c r="E9182" s="50" t="s">
        <v>22375</v>
      </c>
      <c r="F9182" s="50" t="s">
        <v>22376</v>
      </c>
      <c r="G9182" s="50" t="s">
        <v>22377</v>
      </c>
      <c r="H9182" s="50" t="s">
        <v>22378</v>
      </c>
      <c r="I9182" s="50">
        <f>(DAX__2019_2020__33[[#This Row],[Adj Close]]-DAX__2019_2020__33[[#This Row],[Adj Open]])/DAX__2019_2020__33[[#This Row],[Adj Open]]</f>
        <v>-4.0441523663788323E-2</v>
      </c>
      <c r="J9182" s="50">
        <f>DAX__2019_2020__33[[#This Row],[Adj Close]]-DAX__2019_2020__33[[#This Row],[Adj Open]]</f>
        <v>-0.72018879210890674</v>
      </c>
      <c r="K9182" s="50">
        <v>9518525</v>
      </c>
    </row>
    <row r="9183" spans="1:11" x14ac:dyDescent="0.3">
      <c r="A9183" s="51" t="str">
        <f t="shared" si="149"/>
        <v>IFX.DE</v>
      </c>
      <c r="B9183" s="52" t="s">
        <v>174</v>
      </c>
      <c r="C9183" s="50" t="s">
        <v>22379</v>
      </c>
      <c r="D9183" s="50">
        <f>DAX__2019_2020__33[[#This Row],[Open]]*(DAX__2019_2020__33[[#This Row],[Adj Close]]/DAX__2019_2020__33[[#This Row],[Close]])</f>
        <v>17.257304583003741</v>
      </c>
      <c r="E9183" s="50" t="s">
        <v>22380</v>
      </c>
      <c r="F9183" s="50" t="s">
        <v>22381</v>
      </c>
      <c r="G9183" s="50" t="s">
        <v>22382</v>
      </c>
      <c r="H9183" s="50" t="s">
        <v>22383</v>
      </c>
      <c r="I9183" s="50">
        <f>(DAX__2019_2020__33[[#This Row],[Adj Close]]-DAX__2019_2020__33[[#This Row],[Adj Open]])/DAX__2019_2020__33[[#This Row],[Adj Open]]</f>
        <v>3.0452853598015566E-3</v>
      </c>
      <c r="J9183" s="50">
        <f>DAX__2019_2020__33[[#This Row],[Adj Close]]-DAX__2019_2020__33[[#This Row],[Adj Open]]</f>
        <v>5.2553416996257596E-2</v>
      </c>
      <c r="K9183" s="50">
        <v>9463677</v>
      </c>
    </row>
    <row r="9184" spans="1:11" x14ac:dyDescent="0.3">
      <c r="A9184" s="51" t="str">
        <f t="shared" si="149"/>
        <v>IFX.DE</v>
      </c>
      <c r="B9184" s="52" t="s">
        <v>175</v>
      </c>
      <c r="C9184" s="50" t="s">
        <v>21332</v>
      </c>
      <c r="D9184" s="50">
        <f>DAX__2019_2020__33[[#This Row],[Open]]*(DAX__2019_2020__33[[#This Row],[Adj Close]]/DAX__2019_2020__33[[#This Row],[Close]])</f>
        <v>17.518131125377408</v>
      </c>
      <c r="E9184" s="50" t="s">
        <v>22384</v>
      </c>
      <c r="F9184" s="50" t="s">
        <v>22385</v>
      </c>
      <c r="G9184" s="50" t="s">
        <v>21367</v>
      </c>
      <c r="H9184" s="50" t="s">
        <v>22386</v>
      </c>
      <c r="I9184" s="50">
        <f>(DAX__2019_2020__33[[#This Row],[Adj Close]]-DAX__2019_2020__33[[#This Row],[Adj Open]])/DAX__2019_2020__33[[#This Row],[Adj Open]]</f>
        <v>1.1111166666666809E-2</v>
      </c>
      <c r="J9184" s="50">
        <f>DAX__2019_2020__33[[#This Row],[Adj Close]]-DAX__2019_2020__33[[#This Row],[Adj Open]]</f>
        <v>0.19464687462259178</v>
      </c>
      <c r="K9184" s="50">
        <v>10550661</v>
      </c>
    </row>
    <row r="9185" spans="1:11" x14ac:dyDescent="0.3">
      <c r="A9185" s="51" t="str">
        <f t="shared" si="149"/>
        <v>IFX.DE</v>
      </c>
      <c r="B9185" s="52" t="s">
        <v>176</v>
      </c>
      <c r="C9185" s="50" t="s">
        <v>21367</v>
      </c>
      <c r="D9185" s="50">
        <f>DAX__2019_2020__33[[#This Row],[Open]]*(DAX__2019_2020__33[[#This Row],[Adj Close]]/DAX__2019_2020__33[[#This Row],[Close]])</f>
        <v>17.712779299975296</v>
      </c>
      <c r="E9185" s="50" t="s">
        <v>22372</v>
      </c>
      <c r="F9185" s="50" t="s">
        <v>22387</v>
      </c>
      <c r="G9185" s="50" t="s">
        <v>22388</v>
      </c>
      <c r="H9185" s="50" t="s">
        <v>22389</v>
      </c>
      <c r="I9185" s="50">
        <f>(DAX__2019_2020__33[[#This Row],[Adj Close]]-DAX__2019_2020__33[[#This Row],[Adj Open]])/DAX__2019_2020__33[[#This Row],[Adj Open]]</f>
        <v>8.7906588576560176E-4</v>
      </c>
      <c r="J9185" s="50">
        <f>DAX__2019_2020__33[[#This Row],[Adj Close]]-DAX__2019_2020__33[[#This Row],[Adj Open]]</f>
        <v>1.5570700024703399E-2</v>
      </c>
      <c r="K9185" s="50">
        <v>6745891</v>
      </c>
    </row>
    <row r="9186" spans="1:11" x14ac:dyDescent="0.3">
      <c r="A9186" s="51" t="str">
        <f t="shared" si="149"/>
        <v>IFX.DE</v>
      </c>
      <c r="B9186" s="52" t="s">
        <v>177</v>
      </c>
      <c r="C9186" s="50" t="s">
        <v>22082</v>
      </c>
      <c r="D9186" s="50">
        <f>DAX__2019_2020__33[[#This Row],[Open]]*(DAX__2019_2020__33[[#This Row],[Adj Close]]/DAX__2019_2020__33[[#This Row],[Close]])</f>
        <v>17.664113399125768</v>
      </c>
      <c r="E9186" s="50" t="s">
        <v>22390</v>
      </c>
      <c r="F9186" s="50" t="s">
        <v>21320</v>
      </c>
      <c r="G9186" s="50" t="s">
        <v>22391</v>
      </c>
      <c r="H9186" s="50" t="s">
        <v>22392</v>
      </c>
      <c r="I9186" s="50">
        <f>(DAX__2019_2020__33[[#This Row],[Adj Close]]-DAX__2019_2020__33[[#This Row],[Adj Open]])/DAX__2019_2020__33[[#This Row],[Adj Open]]</f>
        <v>-9.6969146005507403E-3</v>
      </c>
      <c r="J9186" s="50">
        <f>DAX__2019_2020__33[[#This Row],[Adj Close]]-DAX__2019_2020__33[[#This Row],[Adj Open]]</f>
        <v>-0.17128739912576663</v>
      </c>
      <c r="K9186" s="50">
        <v>6721659</v>
      </c>
    </row>
    <row r="9187" spans="1:11" x14ac:dyDescent="0.3">
      <c r="A9187" s="51" t="str">
        <f t="shared" si="149"/>
        <v>IFX.DE</v>
      </c>
      <c r="B9187" s="52" t="s">
        <v>178</v>
      </c>
      <c r="C9187" s="50" t="s">
        <v>22393</v>
      </c>
      <c r="D9187" s="50">
        <f>DAX__2019_2020__33[[#This Row],[Open]]*(DAX__2019_2020__33[[#This Row],[Adj Close]]/DAX__2019_2020__33[[#This Row],[Close]])</f>
        <v>17.302074877980367</v>
      </c>
      <c r="E9187" s="50" t="s">
        <v>22393</v>
      </c>
      <c r="F9187" s="50" t="s">
        <v>22394</v>
      </c>
      <c r="G9187" s="50" t="s">
        <v>22395</v>
      </c>
      <c r="H9187" s="50" t="s">
        <v>22396</v>
      </c>
      <c r="I9187" s="50">
        <f>(DAX__2019_2020__33[[#This Row],[Adj Close]]-DAX__2019_2020__33[[#This Row],[Adj Open]])/DAX__2019_2020__33[[#This Row],[Adj Open]]</f>
        <v>-3.7462031724603523E-2</v>
      </c>
      <c r="J9187" s="50">
        <f>DAX__2019_2020__33[[#This Row],[Adj Close]]-DAX__2019_2020__33[[#This Row],[Adj Open]]</f>
        <v>-0.6481708779803661</v>
      </c>
      <c r="K9187" s="50">
        <v>13610428</v>
      </c>
    </row>
    <row r="9188" spans="1:11" x14ac:dyDescent="0.3">
      <c r="A9188" s="51" t="str">
        <f t="shared" si="149"/>
        <v>IFX.DE</v>
      </c>
      <c r="B9188" s="52" t="s">
        <v>179</v>
      </c>
      <c r="C9188" s="50" t="s">
        <v>22397</v>
      </c>
      <c r="D9188" s="50">
        <f>DAX__2019_2020__33[[#This Row],[Open]]*(DAX__2019_2020__33[[#This Row],[Adj Close]]/DAX__2019_2020__33[[#This Row],[Close]])</f>
        <v>16.825190726625998</v>
      </c>
      <c r="E9188" s="50" t="s">
        <v>22398</v>
      </c>
      <c r="F9188" s="50" t="s">
        <v>22399</v>
      </c>
      <c r="G9188" s="50" t="s">
        <v>22400</v>
      </c>
      <c r="H9188" s="50" t="s">
        <v>22401</v>
      </c>
      <c r="I9188" s="50">
        <f>(DAX__2019_2020__33[[#This Row],[Adj Close]]-DAX__2019_2020__33[[#This Row],[Adj Open]])/DAX__2019_2020__33[[#This Row],[Adj Open]]</f>
        <v>-6.9418093475256157E-4</v>
      </c>
      <c r="J9188" s="50">
        <f>DAX__2019_2020__33[[#This Row],[Adj Close]]-DAX__2019_2020__33[[#This Row],[Adj Open]]</f>
        <v>-1.1679726625999365E-2</v>
      </c>
      <c r="K9188" s="50">
        <v>7752379</v>
      </c>
    </row>
    <row r="9189" spans="1:11" x14ac:dyDescent="0.3">
      <c r="A9189" s="51" t="str">
        <f t="shared" si="149"/>
        <v>IFX.DE</v>
      </c>
      <c r="B9189" s="52" t="s">
        <v>180</v>
      </c>
      <c r="C9189" s="50" t="s">
        <v>22402</v>
      </c>
      <c r="D9189" s="50">
        <f>DAX__2019_2020__33[[#This Row],[Open]]*(DAX__2019_2020__33[[#This Row],[Adj Close]]/DAX__2019_2020__33[[#This Row],[Close]])</f>
        <v>16.751225784134292</v>
      </c>
      <c r="E9189" s="50" t="s">
        <v>22403</v>
      </c>
      <c r="F9189" s="50" t="s">
        <v>22395</v>
      </c>
      <c r="G9189" s="50" t="s">
        <v>22404</v>
      </c>
      <c r="H9189" s="50" t="s">
        <v>22405</v>
      </c>
      <c r="I9189" s="50">
        <f>(DAX__2019_2020__33[[#This Row],[Adj Close]]-DAX__2019_2020__33[[#This Row],[Adj Open]])/DAX__2019_2020__33[[#This Row],[Adj Open]]</f>
        <v>6.3909481756913872E-3</v>
      </c>
      <c r="J9189" s="50">
        <f>DAX__2019_2020__33[[#This Row],[Adj Close]]-DAX__2019_2020__33[[#This Row],[Adj Open]]</f>
        <v>0.10705621586570757</v>
      </c>
      <c r="K9189" s="50">
        <v>5404130</v>
      </c>
    </row>
    <row r="9190" spans="1:11" x14ac:dyDescent="0.3">
      <c r="A9190" s="51" t="str">
        <f t="shared" si="149"/>
        <v>IFX.DE</v>
      </c>
      <c r="B9190" s="52" t="s">
        <v>181</v>
      </c>
      <c r="C9190" s="50" t="s">
        <v>22406</v>
      </c>
      <c r="D9190" s="50">
        <f>DAX__2019_2020__33[[#This Row],[Open]]*(DAX__2019_2020__33[[#This Row],[Adj Close]]/DAX__2019_2020__33[[#This Row],[Close]])</f>
        <v>16.544901672884823</v>
      </c>
      <c r="E9190" s="50" t="s">
        <v>22407</v>
      </c>
      <c r="F9190" s="50" t="s">
        <v>22408</v>
      </c>
      <c r="G9190" s="50" t="s">
        <v>22409</v>
      </c>
      <c r="H9190" s="50" t="s">
        <v>22410</v>
      </c>
      <c r="I9190" s="50">
        <f>(DAX__2019_2020__33[[#This Row],[Adj Close]]-DAX__2019_2020__33[[#This Row],[Adj Open]])/DAX__2019_2020__33[[#This Row],[Adj Open]]</f>
        <v>-2.2470588235294166E-2</v>
      </c>
      <c r="J9190" s="50">
        <f>DAX__2019_2020__33[[#This Row],[Adj Close]]-DAX__2019_2020__33[[#This Row],[Adj Open]]</f>
        <v>-0.37177367288482444</v>
      </c>
      <c r="K9190" s="50">
        <v>9182769</v>
      </c>
    </row>
    <row r="9191" spans="1:11" x14ac:dyDescent="0.3">
      <c r="A9191" s="51" t="str">
        <f t="shared" si="149"/>
        <v>IFX.DE</v>
      </c>
      <c r="B9191" s="52" t="s">
        <v>182</v>
      </c>
      <c r="C9191" s="50" t="s">
        <v>22411</v>
      </c>
      <c r="D9191" s="50">
        <f>DAX__2019_2020__33[[#This Row],[Open]]*(DAX__2019_2020__33[[#This Row],[Adj Close]]/DAX__2019_2020__33[[#This Row],[Close]])</f>
        <v>16.336628728272188</v>
      </c>
      <c r="E9191" s="50" t="s">
        <v>22412</v>
      </c>
      <c r="F9191" s="50" t="s">
        <v>22413</v>
      </c>
      <c r="G9191" s="50" t="s">
        <v>22414</v>
      </c>
      <c r="H9191" s="50" t="s">
        <v>22415</v>
      </c>
      <c r="I9191" s="50">
        <f>(DAX__2019_2020__33[[#This Row],[Adj Close]]-DAX__2019_2020__33[[#This Row],[Adj Open]])/DAX__2019_2020__33[[#This Row],[Adj Open]]</f>
        <v>-2.4067617304159194E-2</v>
      </c>
      <c r="J9191" s="50">
        <f>DAX__2019_2020__33[[#This Row],[Adj Close]]-DAX__2019_2020__33[[#This Row],[Adj Open]]</f>
        <v>-0.39318372827218795</v>
      </c>
      <c r="K9191" s="50">
        <v>7935616</v>
      </c>
    </row>
    <row r="9192" spans="1:11" x14ac:dyDescent="0.3">
      <c r="A9192" s="51" t="str">
        <f t="shared" si="149"/>
        <v>IFX.DE</v>
      </c>
      <c r="B9192" s="52" t="s">
        <v>183</v>
      </c>
      <c r="C9192" s="50" t="s">
        <v>21303</v>
      </c>
      <c r="D9192" s="50">
        <f>DAX__2019_2020__33[[#This Row],[Open]]*(DAX__2019_2020__33[[#This Row],[Adj Close]]/DAX__2019_2020__33[[#This Row],[Close]])</f>
        <v>15.999892856227603</v>
      </c>
      <c r="E9192" s="50" t="s">
        <v>22416</v>
      </c>
      <c r="F9192" s="50" t="s">
        <v>22417</v>
      </c>
      <c r="G9192" s="50" t="s">
        <v>22418</v>
      </c>
      <c r="H9192" s="50" t="s">
        <v>22419</v>
      </c>
      <c r="I9192" s="50">
        <f>(DAX__2019_2020__33[[#This Row],[Adj Close]]-DAX__2019_2020__33[[#This Row],[Adj Open]])/DAX__2019_2020__33[[#This Row],[Adj Open]]</f>
        <v>-1.8248782344964063E-3</v>
      </c>
      <c r="J9192" s="50">
        <f>DAX__2019_2020__33[[#This Row],[Adj Close]]-DAX__2019_2020__33[[#This Row],[Adj Open]]</f>
        <v>-2.9197856227604291E-2</v>
      </c>
      <c r="K9192" s="50">
        <v>3129352</v>
      </c>
    </row>
    <row r="9193" spans="1:11" x14ac:dyDescent="0.3">
      <c r="A9193" s="51" t="str">
        <f t="shared" si="149"/>
        <v>IFX.DE</v>
      </c>
      <c r="B9193" s="52" t="s">
        <v>184</v>
      </c>
      <c r="C9193" s="50" t="s">
        <v>22420</v>
      </c>
      <c r="D9193" s="50">
        <f>DAX__2019_2020__33[[#This Row],[Open]]*(DAX__2019_2020__33[[#This Row],[Adj Close]]/DAX__2019_2020__33[[#This Row],[Close]])</f>
        <v>16.040766366397179</v>
      </c>
      <c r="E9193" s="50" t="s">
        <v>22421</v>
      </c>
      <c r="F9193" s="50" t="s">
        <v>22422</v>
      </c>
      <c r="G9193" s="50" t="s">
        <v>22423</v>
      </c>
      <c r="H9193" s="50" t="s">
        <v>22424</v>
      </c>
      <c r="I9193" s="50">
        <f>(DAX__2019_2020__33[[#This Row],[Adj Close]]-DAX__2019_2020__33[[#This Row],[Adj Open]])/DAX__2019_2020__33[[#This Row],[Adj Open]]</f>
        <v>-1.941451280184368E-3</v>
      </c>
      <c r="J9193" s="50">
        <f>DAX__2019_2020__33[[#This Row],[Adj Close]]-DAX__2019_2020__33[[#This Row],[Adj Open]]</f>
        <v>-3.1142366397180155E-2</v>
      </c>
      <c r="K9193" s="50">
        <v>9219337</v>
      </c>
    </row>
    <row r="9194" spans="1:11" x14ac:dyDescent="0.3">
      <c r="A9194" s="51" t="str">
        <f t="shared" si="149"/>
        <v>IFX.DE</v>
      </c>
      <c r="B9194" s="52" t="s">
        <v>185</v>
      </c>
      <c r="C9194" s="50" t="s">
        <v>22425</v>
      </c>
      <c r="D9194" s="50">
        <f>DAX__2019_2020__33[[#This Row],[Open]]*(DAX__2019_2020__33[[#This Row],[Adj Close]]/DAX__2019_2020__33[[#This Row],[Close]])</f>
        <v>15.779943068467531</v>
      </c>
      <c r="E9194" s="50" t="s">
        <v>22426</v>
      </c>
      <c r="F9194" s="50" t="s">
        <v>18207</v>
      </c>
      <c r="G9194" s="50" t="s">
        <v>22427</v>
      </c>
      <c r="H9194" s="50" t="s">
        <v>22428</v>
      </c>
      <c r="I9194" s="50">
        <f>(DAX__2019_2020__33[[#This Row],[Adj Close]]-DAX__2019_2020__33[[#This Row],[Adj Open]])/DAX__2019_2020__33[[#This Row],[Adj Open]]</f>
        <v>-2.7137657139652376E-3</v>
      </c>
      <c r="J9194" s="50">
        <f>DAX__2019_2020__33[[#This Row],[Adj Close]]-DAX__2019_2020__33[[#This Row],[Adj Open]]</f>
        <v>-4.2823068467530589E-2</v>
      </c>
      <c r="K9194" s="50">
        <v>7552978</v>
      </c>
    </row>
    <row r="9195" spans="1:11" x14ac:dyDescent="0.3">
      <c r="A9195" s="51" t="str">
        <f t="shared" si="149"/>
        <v>IFX.DE</v>
      </c>
      <c r="B9195" s="52" t="s">
        <v>186</v>
      </c>
      <c r="C9195" s="50" t="s">
        <v>22429</v>
      </c>
      <c r="D9195" s="50">
        <f>DAX__2019_2020__33[[#This Row],[Open]]*(DAX__2019_2020__33[[#This Row],[Adj Close]]/DAX__2019_2020__33[[#This Row],[Close]])</f>
        <v>15.814977422635925</v>
      </c>
      <c r="E9195" s="50" t="s">
        <v>21303</v>
      </c>
      <c r="F9195" s="50" t="s">
        <v>22430</v>
      </c>
      <c r="G9195" s="50" t="s">
        <v>22431</v>
      </c>
      <c r="H9195" s="50" t="s">
        <v>22432</v>
      </c>
      <c r="I9195" s="50">
        <f>(DAX__2019_2020__33[[#This Row],[Adj Close]]-DAX__2019_2020__33[[#This Row],[Adj Open]])/DAX__2019_2020__33[[#This Row],[Adj Open]]</f>
        <v>-1.723076923076822E-3</v>
      </c>
      <c r="J9195" s="50">
        <f>DAX__2019_2020__33[[#This Row],[Adj Close]]-DAX__2019_2020__33[[#This Row],[Adj Open]]</f>
        <v>-2.725042263592492E-2</v>
      </c>
      <c r="K9195" s="50">
        <v>3017873</v>
      </c>
    </row>
    <row r="9196" spans="1:11" x14ac:dyDescent="0.3">
      <c r="A9196" s="51" t="str">
        <f t="shared" si="149"/>
        <v>IFX.DE</v>
      </c>
      <c r="B9196" s="52" t="s">
        <v>187</v>
      </c>
      <c r="C9196" s="50" t="s">
        <v>18237</v>
      </c>
      <c r="D9196" s="50">
        <f>DAX__2019_2020__33[[#This Row],[Open]]*(DAX__2019_2020__33[[#This Row],[Adj Close]]/DAX__2019_2020__33[[#This Row],[Close]])</f>
        <v>15.478240704302413</v>
      </c>
      <c r="E9196" s="50" t="s">
        <v>22433</v>
      </c>
      <c r="F9196" s="50" t="s">
        <v>22434</v>
      </c>
      <c r="G9196" s="50" t="s">
        <v>22433</v>
      </c>
      <c r="H9196" s="50" t="s">
        <v>22435</v>
      </c>
      <c r="I9196" s="50">
        <f>(DAX__2019_2020__33[[#This Row],[Adj Close]]-DAX__2019_2020__33[[#This Row],[Adj Open]])/DAX__2019_2020__33[[#This Row],[Adj Open]]</f>
        <v>1.1317907444668001E-2</v>
      </c>
      <c r="J9196" s="50">
        <f>DAX__2019_2020__33[[#This Row],[Adj Close]]-DAX__2019_2020__33[[#This Row],[Adj Open]]</f>
        <v>0.17518129569758756</v>
      </c>
      <c r="K9196" s="50">
        <v>6746825</v>
      </c>
    </row>
    <row r="9197" spans="1:11" x14ac:dyDescent="0.3">
      <c r="A9197" s="51" t="str">
        <f t="shared" si="149"/>
        <v>IFX.DE</v>
      </c>
      <c r="B9197" s="52" t="s">
        <v>188</v>
      </c>
      <c r="C9197" s="50" t="s">
        <v>17950</v>
      </c>
      <c r="D9197" s="50">
        <f>DAX__2019_2020__33[[#This Row],[Open]]*(DAX__2019_2020__33[[#This Row],[Adj Close]]/DAX__2019_2020__33[[#This Row],[Close]])</f>
        <v>14.987733982420556</v>
      </c>
      <c r="E9197" s="50" t="s">
        <v>22436</v>
      </c>
      <c r="F9197" s="50" t="s">
        <v>22437</v>
      </c>
      <c r="G9197" s="50" t="s">
        <v>17611</v>
      </c>
      <c r="H9197" s="50" t="s">
        <v>22438</v>
      </c>
      <c r="I9197" s="50">
        <f>(DAX__2019_2020__33[[#This Row],[Adj Close]]-DAX__2019_2020__33[[#This Row],[Adj Open]])/DAX__2019_2020__33[[#This Row],[Adj Open]]</f>
        <v>-3.96103896103897E-2</v>
      </c>
      <c r="J9197" s="50">
        <f>DAX__2019_2020__33[[#This Row],[Adj Close]]-DAX__2019_2020__33[[#This Row],[Adj Open]]</f>
        <v>-0.5936699824205558</v>
      </c>
      <c r="K9197" s="50">
        <v>21601581</v>
      </c>
    </row>
    <row r="9198" spans="1:11" x14ac:dyDescent="0.3">
      <c r="A9198" s="51" t="str">
        <f t="shared" si="149"/>
        <v>IFX.DE</v>
      </c>
      <c r="B9198" s="52" t="s">
        <v>189</v>
      </c>
      <c r="C9198" s="50" t="s">
        <v>22439</v>
      </c>
      <c r="D9198" s="50">
        <f>DAX__2019_2020__33[[#This Row],[Open]]*(DAX__2019_2020__33[[#This Row],[Adj Close]]/DAX__2019_2020__33[[#This Row],[Close]])</f>
        <v>14.213043045582896</v>
      </c>
      <c r="E9198" s="50" t="s">
        <v>17807</v>
      </c>
      <c r="F9198" s="50" t="s">
        <v>22440</v>
      </c>
      <c r="G9198" s="50" t="s">
        <v>22441</v>
      </c>
      <c r="H9198" s="50" t="s">
        <v>22442</v>
      </c>
      <c r="I9198" s="50">
        <f>(DAX__2019_2020__33[[#This Row],[Adj Close]]-DAX__2019_2020__33[[#This Row],[Adj Open]])/DAX__2019_2020__33[[#This Row],[Adj Open]]</f>
        <v>1.8488085456039489E-2</v>
      </c>
      <c r="J9198" s="50">
        <f>DAX__2019_2020__33[[#This Row],[Adj Close]]-DAX__2019_2020__33[[#This Row],[Adj Open]]</f>
        <v>0.26277195441710433</v>
      </c>
      <c r="K9198" s="50">
        <v>14565015</v>
      </c>
    </row>
    <row r="9199" spans="1:11" x14ac:dyDescent="0.3">
      <c r="A9199" s="51" t="str">
        <f t="shared" si="149"/>
        <v>IFX.DE</v>
      </c>
      <c r="B9199" s="52" t="s">
        <v>190</v>
      </c>
      <c r="C9199" s="50" t="s">
        <v>18034</v>
      </c>
      <c r="D9199" s="50">
        <f>DAX__2019_2020__33[[#This Row],[Open]]*(DAX__2019_2020__33[[#This Row],[Adj Close]]/DAX__2019_2020__33[[#This Row],[Close]])</f>
        <v>14.64710411485493</v>
      </c>
      <c r="E9199" s="50" t="s">
        <v>17946</v>
      </c>
      <c r="F9199" s="50" t="s">
        <v>17891</v>
      </c>
      <c r="G9199" s="50" t="s">
        <v>22443</v>
      </c>
      <c r="H9199" s="50" t="s">
        <v>22444</v>
      </c>
      <c r="I9199" s="50">
        <f>(DAX__2019_2020__33[[#This Row],[Adj Close]]-DAX__2019_2020__33[[#This Row],[Adj Open]])/DAX__2019_2020__33[[#This Row],[Adj Open]]</f>
        <v>-6.1129568106313625E-3</v>
      </c>
      <c r="J9199" s="50">
        <f>DAX__2019_2020__33[[#This Row],[Adj Close]]-DAX__2019_2020__33[[#This Row],[Adj Open]]</f>
        <v>-8.9537114854929101E-2</v>
      </c>
      <c r="K9199" s="50">
        <v>10853424</v>
      </c>
    </row>
    <row r="9200" spans="1:11" x14ac:dyDescent="0.3">
      <c r="A9200" s="51" t="str">
        <f t="shared" si="149"/>
        <v>IFX.DE</v>
      </c>
      <c r="B9200" s="52" t="s">
        <v>191</v>
      </c>
      <c r="C9200" s="50" t="s">
        <v>17838</v>
      </c>
      <c r="D9200" s="50">
        <f>DAX__2019_2020__33[[#This Row],[Open]]*(DAX__2019_2020__33[[#This Row],[Adj Close]]/DAX__2019_2020__33[[#This Row],[Close]])</f>
        <v>14.551726306432119</v>
      </c>
      <c r="E9200" s="50" t="s">
        <v>22445</v>
      </c>
      <c r="F9200" s="50" t="s">
        <v>17853</v>
      </c>
      <c r="G9200" s="50" t="s">
        <v>17867</v>
      </c>
      <c r="H9200" s="50" t="s">
        <v>22446</v>
      </c>
      <c r="I9200" s="50">
        <f>(DAX__2019_2020__33[[#This Row],[Adj Close]]-DAX__2019_2020__33[[#This Row],[Adj Open]])/DAX__2019_2020__33[[#This Row],[Adj Open]]</f>
        <v>-3.8790797217762708E-3</v>
      </c>
      <c r="J9200" s="50">
        <f>DAX__2019_2020__33[[#This Row],[Adj Close]]-DAX__2019_2020__33[[#This Row],[Adj Open]]</f>
        <v>-5.6447306432119149E-2</v>
      </c>
      <c r="K9200" s="50">
        <v>6713502</v>
      </c>
    </row>
    <row r="9201" spans="1:11" x14ac:dyDescent="0.3">
      <c r="A9201" s="51" t="str">
        <f t="shared" si="149"/>
        <v>IFX.DE</v>
      </c>
      <c r="B9201" s="52" t="s">
        <v>192</v>
      </c>
      <c r="C9201" s="50" t="s">
        <v>17870</v>
      </c>
      <c r="D9201" s="50">
        <f>DAX__2019_2020__33[[#This Row],[Open]]*(DAX__2019_2020__33[[#This Row],[Adj Close]]/DAX__2019_2020__33[[#This Row],[Close]])</f>
        <v>14.588709685783195</v>
      </c>
      <c r="E9201" s="50" t="s">
        <v>22447</v>
      </c>
      <c r="F9201" s="50" t="s">
        <v>17835</v>
      </c>
      <c r="G9201" s="50" t="s">
        <v>17827</v>
      </c>
      <c r="H9201" s="50" t="s">
        <v>22448</v>
      </c>
      <c r="I9201" s="50">
        <f>(DAX__2019_2020__33[[#This Row],[Adj Close]]-DAX__2019_2020__33[[#This Row],[Adj Open]])/DAX__2019_2020__33[[#This Row],[Adj Open]]</f>
        <v>-4.2695130086723631E-3</v>
      </c>
      <c r="J9201" s="50">
        <f>DAX__2019_2020__33[[#This Row],[Adj Close]]-DAX__2019_2020__33[[#This Row],[Adj Open]]</f>
        <v>-6.228668578319585E-2</v>
      </c>
      <c r="K9201" s="50">
        <v>7219579</v>
      </c>
    </row>
    <row r="9202" spans="1:11" x14ac:dyDescent="0.3">
      <c r="A9202" s="51" t="str">
        <f t="shared" si="149"/>
        <v>IFX.DE</v>
      </c>
      <c r="B9202" s="52" t="s">
        <v>193</v>
      </c>
      <c r="C9202" s="50" t="s">
        <v>17746</v>
      </c>
      <c r="D9202" s="50">
        <f>DAX__2019_2020__33[[#This Row],[Open]]*(DAX__2019_2020__33[[#This Row],[Adj Close]]/DAX__2019_2020__33[[#This Row],[Close]])</f>
        <v>14.79308784659238</v>
      </c>
      <c r="E9202" s="50" t="s">
        <v>22449</v>
      </c>
      <c r="F9202" s="50" t="s">
        <v>17739</v>
      </c>
      <c r="G9202" s="50" t="s">
        <v>17984</v>
      </c>
      <c r="H9202" s="50" t="s">
        <v>22450</v>
      </c>
      <c r="I9202" s="50">
        <f>(DAX__2019_2020__33[[#This Row],[Adj Close]]-DAX__2019_2020__33[[#This Row],[Adj Open]])/DAX__2019_2020__33[[#This Row],[Adj Open]]</f>
        <v>1.5526315789473746E-2</v>
      </c>
      <c r="J9202" s="50">
        <f>DAX__2019_2020__33[[#This Row],[Adj Close]]-DAX__2019_2020__33[[#This Row],[Adj Open]]</f>
        <v>0.22968215340761944</v>
      </c>
      <c r="K9202" s="50">
        <v>10097526</v>
      </c>
    </row>
    <row r="9203" spans="1:11" x14ac:dyDescent="0.3">
      <c r="A9203" s="51" t="str">
        <f t="shared" si="149"/>
        <v>IFX.DE</v>
      </c>
      <c r="B9203" s="52" t="s">
        <v>194</v>
      </c>
      <c r="C9203" s="50" t="s">
        <v>22451</v>
      </c>
      <c r="D9203" s="50">
        <f>DAX__2019_2020__33[[#This Row],[Open]]*(DAX__2019_2020__33[[#This Row],[Adj Close]]/DAX__2019_2020__33[[#This Row],[Close]])</f>
        <v>14.937126261755488</v>
      </c>
      <c r="E9203" s="50" t="s">
        <v>18387</v>
      </c>
      <c r="F9203" s="50" t="s">
        <v>18001</v>
      </c>
      <c r="G9203" s="50" t="s">
        <v>18028</v>
      </c>
      <c r="H9203" s="50" t="s">
        <v>22452</v>
      </c>
      <c r="I9203" s="50">
        <f>(DAX__2019_2020__33[[#This Row],[Adj Close]]-DAX__2019_2020__33[[#This Row],[Adj Open]])/DAX__2019_2020__33[[#This Row],[Adj Open]]</f>
        <v>-2.3455824863175922E-3</v>
      </c>
      <c r="J9203" s="50">
        <f>DAX__2019_2020__33[[#This Row],[Adj Close]]-DAX__2019_2020__33[[#This Row],[Adj Open]]</f>
        <v>-3.5036261755488241E-2</v>
      </c>
      <c r="K9203" s="50">
        <v>5147221</v>
      </c>
    </row>
    <row r="9204" spans="1:11" x14ac:dyDescent="0.3">
      <c r="A9204" s="51" t="str">
        <f t="shared" si="149"/>
        <v>IFX.DE</v>
      </c>
      <c r="B9204" s="52" t="s">
        <v>195</v>
      </c>
      <c r="C9204" s="50" t="s">
        <v>18137</v>
      </c>
      <c r="D9204" s="50">
        <f>DAX__2019_2020__33[[#This Row],[Open]]*(DAX__2019_2020__33[[#This Row],[Adj Close]]/DAX__2019_2020__33[[#This Row],[Close]])</f>
        <v>14.789194835659732</v>
      </c>
      <c r="E9204" s="50" t="s">
        <v>18009</v>
      </c>
      <c r="F9204" s="50" t="s">
        <v>18144</v>
      </c>
      <c r="G9204" s="50" t="s">
        <v>18005</v>
      </c>
      <c r="H9204" s="50" t="s">
        <v>22453</v>
      </c>
      <c r="I9204" s="50">
        <f>(DAX__2019_2020__33[[#This Row],[Adj Close]]-DAX__2019_2020__33[[#This Row],[Adj Open]])/DAX__2019_2020__33[[#This Row],[Adj Open]]</f>
        <v>-5.2645433008689346E-4</v>
      </c>
      <c r="J9204" s="50">
        <f>DAX__2019_2020__33[[#This Row],[Adj Close]]-DAX__2019_2020__33[[#This Row],[Adj Open]]</f>
        <v>-7.7858356597317879E-3</v>
      </c>
      <c r="K9204" s="50">
        <v>4878235</v>
      </c>
    </row>
    <row r="9205" spans="1:11" x14ac:dyDescent="0.3">
      <c r="A9205" s="51" t="str">
        <f t="shared" si="149"/>
        <v>IFX.DE</v>
      </c>
      <c r="B9205" s="52" t="s">
        <v>196</v>
      </c>
      <c r="C9205" s="50" t="s">
        <v>17848</v>
      </c>
      <c r="D9205" s="50">
        <f>DAX__2019_2020__33[[#This Row],[Open]]*(DAX__2019_2020__33[[#This Row],[Adj Close]]/DAX__2019_2020__33[[#This Row],[Close]])</f>
        <v>14.481654437804032</v>
      </c>
      <c r="E9205" s="50" t="s">
        <v>17848</v>
      </c>
      <c r="F9205" s="50" t="s">
        <v>18685</v>
      </c>
      <c r="G9205" s="50" t="s">
        <v>18780</v>
      </c>
      <c r="H9205" s="50" t="s">
        <v>22454</v>
      </c>
      <c r="I9205" s="50">
        <f>(DAX__2019_2020__33[[#This Row],[Adj Close]]-DAX__2019_2020__33[[#This Row],[Adj Open]])/DAX__2019_2020__33[[#This Row],[Adj Open]]</f>
        <v>-3.2930107526881754E-2</v>
      </c>
      <c r="J9205" s="50">
        <f>DAX__2019_2020__33[[#This Row],[Adj Close]]-DAX__2019_2020__33[[#This Row],[Adj Open]]</f>
        <v>-0.47688243780403106</v>
      </c>
      <c r="K9205" s="50">
        <v>13673261</v>
      </c>
    </row>
    <row r="9206" spans="1:11" x14ac:dyDescent="0.3">
      <c r="A9206" s="51" t="str">
        <f t="shared" si="149"/>
        <v>IFX.DE</v>
      </c>
      <c r="B9206" s="52" t="s">
        <v>197</v>
      </c>
      <c r="C9206" s="50" t="s">
        <v>18099</v>
      </c>
      <c r="D9206" s="50">
        <f>DAX__2019_2020__33[[#This Row],[Open]]*(DAX__2019_2020__33[[#This Row],[Adj Close]]/DAX__2019_2020__33[[#This Row],[Close]])</f>
        <v>14.047594062378167</v>
      </c>
      <c r="E9206" s="50" t="s">
        <v>22455</v>
      </c>
      <c r="F9206" s="50" t="s">
        <v>17664</v>
      </c>
      <c r="G9206" s="50" t="s">
        <v>22456</v>
      </c>
      <c r="H9206" s="50" t="s">
        <v>22457</v>
      </c>
      <c r="I9206" s="50">
        <f>(DAX__2019_2020__33[[#This Row],[Adj Close]]-DAX__2019_2020__33[[#This Row],[Adj Open]])/DAX__2019_2020__33[[#This Row],[Adj Open]]</f>
        <v>-4.8496605237632268E-3</v>
      </c>
      <c r="J9206" s="50">
        <f>DAX__2019_2020__33[[#This Row],[Adj Close]]-DAX__2019_2020__33[[#This Row],[Adj Open]]</f>
        <v>-6.8126062378166097E-2</v>
      </c>
      <c r="K9206" s="50">
        <v>4695997</v>
      </c>
    </row>
    <row r="9207" spans="1:11" x14ac:dyDescent="0.3">
      <c r="A9207" s="51" t="str">
        <f t="shared" si="149"/>
        <v>IFX.DE</v>
      </c>
      <c r="B9207" s="52" t="s">
        <v>198</v>
      </c>
      <c r="C9207" s="50" t="s">
        <v>22458</v>
      </c>
      <c r="D9207" s="50">
        <f>DAX__2019_2020__33[[#This Row],[Open]]*(DAX__2019_2020__33[[#This Row],[Adj Close]]/DAX__2019_2020__33[[#This Row],[Close]])</f>
        <v>13.265117053304905</v>
      </c>
      <c r="E9207" s="50" t="s">
        <v>22459</v>
      </c>
      <c r="F9207" s="50" t="s">
        <v>21263</v>
      </c>
      <c r="G9207" s="50" t="s">
        <v>18849</v>
      </c>
      <c r="H9207" s="50" t="s">
        <v>22460</v>
      </c>
      <c r="I9207" s="50">
        <f>(DAX__2019_2020__33[[#This Row],[Adj Close]]-DAX__2019_2020__33[[#This Row],[Adj Open]])/DAX__2019_2020__33[[#This Row],[Adj Open]]</f>
        <v>3.228173147468813E-2</v>
      </c>
      <c r="J9207" s="50">
        <f>DAX__2019_2020__33[[#This Row],[Adj Close]]-DAX__2019_2020__33[[#This Row],[Adj Open]]</f>
        <v>0.42822094669509525</v>
      </c>
      <c r="K9207" s="50">
        <v>31167236</v>
      </c>
    </row>
    <row r="9208" spans="1:11" x14ac:dyDescent="0.3">
      <c r="A9208" s="51" t="str">
        <f t="shared" si="149"/>
        <v>IFX.DE</v>
      </c>
      <c r="B9208" s="52" t="s">
        <v>199</v>
      </c>
      <c r="C9208" s="50" t="s">
        <v>17684</v>
      </c>
      <c r="D9208" s="50">
        <f>DAX__2019_2020__33[[#This Row],[Open]]*(DAX__2019_2020__33[[#This Row],[Adj Close]]/DAX__2019_2020__33[[#This Row],[Close]])</f>
        <v>13.849055285615011</v>
      </c>
      <c r="E9208" s="50" t="s">
        <v>17639</v>
      </c>
      <c r="F9208" s="50" t="s">
        <v>22461</v>
      </c>
      <c r="G9208" s="50" t="s">
        <v>18780</v>
      </c>
      <c r="H9208" s="50" t="s">
        <v>22454</v>
      </c>
      <c r="I9208" s="50">
        <f>(DAX__2019_2020__33[[#This Row],[Adj Close]]-DAX__2019_2020__33[[#This Row],[Adj Open]])/DAX__2019_2020__33[[#This Row],[Adj Open]]</f>
        <v>1.1243851018974047E-2</v>
      </c>
      <c r="J9208" s="50">
        <f>DAX__2019_2020__33[[#This Row],[Adj Close]]-DAX__2019_2020__33[[#This Row],[Adj Open]]</f>
        <v>0.15571671438499024</v>
      </c>
      <c r="K9208" s="50">
        <v>14627668</v>
      </c>
    </row>
    <row r="9209" spans="1:11" x14ac:dyDescent="0.3">
      <c r="A9209" s="51" t="str">
        <f t="shared" si="149"/>
        <v>IFX.DE</v>
      </c>
      <c r="B9209" s="52" t="s">
        <v>200</v>
      </c>
      <c r="C9209" s="50" t="s">
        <v>18048</v>
      </c>
      <c r="D9209" s="50">
        <f>DAX__2019_2020__33[[#This Row],[Open]]*(DAX__2019_2020__33[[#This Row],[Adj Close]]/DAX__2019_2020__33[[#This Row],[Close]])</f>
        <v>14.195524740780476</v>
      </c>
      <c r="E9209" s="50" t="s">
        <v>22462</v>
      </c>
      <c r="F9209" s="50" t="s">
        <v>18445</v>
      </c>
      <c r="G9209" s="50" t="s">
        <v>17865</v>
      </c>
      <c r="H9209" s="50" t="s">
        <v>22463</v>
      </c>
      <c r="I9209" s="50">
        <f>(DAX__2019_2020__33[[#This Row],[Adj Close]]-DAX__2019_2020__33[[#This Row],[Adj Open]])/DAX__2019_2020__33[[#This Row],[Adj Open]]</f>
        <v>2.2487316604963604E-2</v>
      </c>
      <c r="J9209" s="50">
        <f>DAX__2019_2020__33[[#This Row],[Adj Close]]-DAX__2019_2020__33[[#This Row],[Adj Open]]</f>
        <v>0.31921925921952443</v>
      </c>
      <c r="K9209" s="50">
        <v>13944308</v>
      </c>
    </row>
    <row r="9210" spans="1:11" x14ac:dyDescent="0.3">
      <c r="A9210" s="51" t="str">
        <f t="shared" si="149"/>
        <v>IFX.DE</v>
      </c>
      <c r="B9210" s="52" t="s">
        <v>201</v>
      </c>
      <c r="C9210" s="50" t="s">
        <v>17859</v>
      </c>
      <c r="D9210" s="50">
        <f>DAX__2019_2020__33[[#This Row],[Open]]*(DAX__2019_2020__33[[#This Row],[Adj Close]]/DAX__2019_2020__33[[#This Row],[Close]])</f>
        <v>14.559512189349114</v>
      </c>
      <c r="E9210" s="50" t="s">
        <v>17859</v>
      </c>
      <c r="F9210" s="50" t="s">
        <v>18047</v>
      </c>
      <c r="G9210" s="50" t="s">
        <v>18038</v>
      </c>
      <c r="H9210" s="50" t="s">
        <v>22464</v>
      </c>
      <c r="I9210" s="50">
        <f>(DAX__2019_2020__33[[#This Row],[Adj Close]]-DAX__2019_2020__33[[#This Row],[Adj Open]])/DAX__2019_2020__33[[#This Row],[Adj Open]]</f>
        <v>-5.8823529411766084E-3</v>
      </c>
      <c r="J9210" s="50">
        <f>DAX__2019_2020__33[[#This Row],[Adj Close]]-DAX__2019_2020__33[[#This Row],[Adj Open]]</f>
        <v>-8.5644189349114441E-2</v>
      </c>
      <c r="K9210" s="50">
        <v>23069272</v>
      </c>
    </row>
    <row r="9211" spans="1:11" x14ac:dyDescent="0.3">
      <c r="A9211" s="51" t="str">
        <f t="shared" si="149"/>
        <v>IFX.DE</v>
      </c>
      <c r="B9211" s="52" t="s">
        <v>202</v>
      </c>
      <c r="C9211" s="50" t="s">
        <v>17731</v>
      </c>
      <c r="D9211" s="50">
        <f>DAX__2019_2020__33[[#This Row],[Open]]*(DAX__2019_2020__33[[#This Row],[Adj Close]]/DAX__2019_2020__33[[#This Row],[Close]])</f>
        <v>14.452458327727701</v>
      </c>
      <c r="E9211" s="50" t="s">
        <v>18364</v>
      </c>
      <c r="F9211" s="50" t="s">
        <v>17831</v>
      </c>
      <c r="G9211" s="50" t="s">
        <v>17850</v>
      </c>
      <c r="H9211" s="50" t="s">
        <v>22465</v>
      </c>
      <c r="I9211" s="50">
        <f>(DAX__2019_2020__33[[#This Row],[Adj Close]]-DAX__2019_2020__33[[#This Row],[Adj Open]])/DAX__2019_2020__33[[#This Row],[Adj Open]]</f>
        <v>1.0774410774411053E-3</v>
      </c>
      <c r="J9211" s="50">
        <f>DAX__2019_2020__33[[#This Row],[Adj Close]]-DAX__2019_2020__33[[#This Row],[Adj Open]]</f>
        <v>1.5571672272299608E-2</v>
      </c>
      <c r="K9211" s="50">
        <v>14595968</v>
      </c>
    </row>
    <row r="9212" spans="1:11" x14ac:dyDescent="0.3">
      <c r="A9212" s="51" t="str">
        <f t="shared" si="149"/>
        <v>IFX.DE</v>
      </c>
      <c r="B9212" s="52" t="s">
        <v>203</v>
      </c>
      <c r="C9212" s="50" t="s">
        <v>17846</v>
      </c>
      <c r="D9212" s="50">
        <f>DAX__2019_2020__33[[#This Row],[Open]]*(DAX__2019_2020__33[[#This Row],[Adj Close]]/DAX__2019_2020__33[[#This Row],[Close]])</f>
        <v>14.489440772292992</v>
      </c>
      <c r="E9212" s="50" t="s">
        <v>18000</v>
      </c>
      <c r="F9212" s="50" t="s">
        <v>17835</v>
      </c>
      <c r="G9212" s="50" t="s">
        <v>17932</v>
      </c>
      <c r="H9212" s="50" t="s">
        <v>22466</v>
      </c>
      <c r="I9212" s="50">
        <f>(DAX__2019_2020__33[[#This Row],[Adj Close]]-DAX__2019_2020__33[[#This Row],[Adj Open]])/DAX__2019_2020__33[[#This Row],[Adj Open]]</f>
        <v>1.235894680279424E-2</v>
      </c>
      <c r="J9212" s="50">
        <f>DAX__2019_2020__33[[#This Row],[Adj Close]]-DAX__2019_2020__33[[#This Row],[Adj Open]]</f>
        <v>0.17907422770700698</v>
      </c>
      <c r="K9212" s="50">
        <v>8989106</v>
      </c>
    </row>
    <row r="9213" spans="1:11" x14ac:dyDescent="0.3">
      <c r="A9213" s="51" t="str">
        <f t="shared" si="149"/>
        <v>IFX.DE</v>
      </c>
      <c r="B9213" s="52" t="s">
        <v>204</v>
      </c>
      <c r="C9213" s="50" t="s">
        <v>17899</v>
      </c>
      <c r="D9213" s="50">
        <f>DAX__2019_2020__33[[#This Row],[Open]]*(DAX__2019_2020__33[[#This Row],[Adj Close]]/DAX__2019_2020__33[[#This Row],[Close]])</f>
        <v>14.802820188</v>
      </c>
      <c r="E9213" s="50" t="s">
        <v>18178</v>
      </c>
      <c r="F9213" s="50" t="s">
        <v>17818</v>
      </c>
      <c r="G9213" s="50" t="s">
        <v>17732</v>
      </c>
      <c r="H9213" s="50" t="s">
        <v>22467</v>
      </c>
      <c r="I9213" s="50">
        <f>(DAX__2019_2020__33[[#This Row],[Adj Close]]-DAX__2019_2020__33[[#This Row],[Adj Open]])/DAX__2019_2020__33[[#This Row],[Adj Open]]</f>
        <v>-1.3806706114398404E-2</v>
      </c>
      <c r="J9213" s="50">
        <f>DAX__2019_2020__33[[#This Row],[Adj Close]]-DAX__2019_2020__33[[#This Row],[Adj Open]]</f>
        <v>-0.20437818799999974</v>
      </c>
      <c r="K9213" s="50">
        <v>7016523</v>
      </c>
    </row>
    <row r="9214" spans="1:11" x14ac:dyDescent="0.3">
      <c r="A9214" s="51" t="str">
        <f t="shared" si="149"/>
        <v>IFX.DE</v>
      </c>
      <c r="B9214" s="52" t="s">
        <v>205</v>
      </c>
      <c r="C9214" s="50" t="s">
        <v>22468</v>
      </c>
      <c r="D9214" s="50">
        <f>DAX__2019_2020__33[[#This Row],[Open]]*(DAX__2019_2020__33[[#This Row],[Adj Close]]/DAX__2019_2020__33[[#This Row],[Close]])</f>
        <v>14.791141526364115</v>
      </c>
      <c r="E9214" s="50" t="s">
        <v>22469</v>
      </c>
      <c r="F9214" s="50" t="s">
        <v>18274</v>
      </c>
      <c r="G9214" s="50" t="s">
        <v>18163</v>
      </c>
      <c r="H9214" s="50" t="s">
        <v>22470</v>
      </c>
      <c r="I9214" s="50">
        <f>(DAX__2019_2020__33[[#This Row],[Adj Close]]-DAX__2019_2020__33[[#This Row],[Adj Open]])/DAX__2019_2020__33[[#This Row],[Adj Open]]</f>
        <v>3.28990656665341E-3</v>
      </c>
      <c r="J9214" s="50">
        <f>DAX__2019_2020__33[[#This Row],[Adj Close]]-DAX__2019_2020__33[[#This Row],[Adj Open]]</f>
        <v>4.8661473635885244E-2</v>
      </c>
      <c r="K9214" s="50">
        <v>6830745</v>
      </c>
    </row>
    <row r="9215" spans="1:11" x14ac:dyDescent="0.3">
      <c r="A9215" s="51" t="str">
        <f t="shared" si="149"/>
        <v>IFX.DE</v>
      </c>
      <c r="B9215" s="52" t="s">
        <v>206</v>
      </c>
      <c r="C9215" s="50" t="s">
        <v>17903</v>
      </c>
      <c r="D9215" s="50">
        <f>DAX__2019_2020__33[[#This Row],[Open]]*(DAX__2019_2020__33[[#This Row],[Adj Close]]/DAX__2019_2020__33[[#This Row],[Close]])</f>
        <v>14.876786407331188</v>
      </c>
      <c r="E9215" s="50" t="s">
        <v>17761</v>
      </c>
      <c r="F9215" s="50" t="s">
        <v>17903</v>
      </c>
      <c r="G9215" s="50" t="s">
        <v>17778</v>
      </c>
      <c r="H9215" s="50" t="s">
        <v>22471</v>
      </c>
      <c r="I9215" s="50">
        <f>(DAX__2019_2020__33[[#This Row],[Adj Close]]-DAX__2019_2020__33[[#This Row],[Adj Open]])/DAX__2019_2020__33[[#This Row],[Adj Open]]</f>
        <v>1.7270705220463207E-2</v>
      </c>
      <c r="J9215" s="50">
        <f>DAX__2019_2020__33[[#This Row],[Adj Close]]-DAX__2019_2020__33[[#This Row],[Adj Open]]</f>
        <v>0.25693259266881086</v>
      </c>
      <c r="K9215" s="50">
        <v>10712653</v>
      </c>
    </row>
    <row r="9216" spans="1:11" x14ac:dyDescent="0.3">
      <c r="A9216" s="51" t="str">
        <f t="shared" si="149"/>
        <v>IFX.DE</v>
      </c>
      <c r="B9216" s="52" t="s">
        <v>207</v>
      </c>
      <c r="C9216" s="50" t="s">
        <v>18415</v>
      </c>
      <c r="D9216" s="50">
        <f>DAX__2019_2020__33[[#This Row],[Open]]*(DAX__2019_2020__33[[#This Row],[Adj Close]]/DAX__2019_2020__33[[#This Row],[Close]])</f>
        <v>16.15560982990063</v>
      </c>
      <c r="E9216" s="50" t="s">
        <v>22472</v>
      </c>
      <c r="F9216" s="50" t="s">
        <v>22473</v>
      </c>
      <c r="G9216" s="50" t="s">
        <v>21290</v>
      </c>
      <c r="H9216" s="50" t="s">
        <v>22474</v>
      </c>
      <c r="I9216" s="50">
        <f>(DAX__2019_2020__33[[#This Row],[Adj Close]]-DAX__2019_2020__33[[#This Row],[Adj Open]])/DAX__2019_2020__33[[#This Row],[Adj Open]]</f>
        <v>-2.4096325301205004E-2</v>
      </c>
      <c r="J9216" s="50">
        <f>DAX__2019_2020__33[[#This Row],[Adj Close]]-DAX__2019_2020__33[[#This Row],[Adj Open]]</f>
        <v>-0.3892908299006308</v>
      </c>
      <c r="K9216" s="50">
        <v>14265103</v>
      </c>
    </row>
    <row r="9217" spans="1:11" x14ac:dyDescent="0.3">
      <c r="A9217" s="51" t="str">
        <f t="shared" si="149"/>
        <v>IFX.DE</v>
      </c>
      <c r="B9217" s="52" t="s">
        <v>208</v>
      </c>
      <c r="C9217" s="50" t="s">
        <v>22475</v>
      </c>
      <c r="D9217" s="50">
        <f>DAX__2019_2020__33[[#This Row],[Open]]*(DAX__2019_2020__33[[#This Row],[Adj Close]]/DAX__2019_2020__33[[#This Row],[Close]])</f>
        <v>15.906462290051024</v>
      </c>
      <c r="E9217" s="50" t="s">
        <v>22476</v>
      </c>
      <c r="F9217" s="50" t="s">
        <v>22477</v>
      </c>
      <c r="G9217" s="50" t="s">
        <v>22478</v>
      </c>
      <c r="H9217" s="50" t="s">
        <v>22479</v>
      </c>
      <c r="I9217" s="50">
        <f>(DAX__2019_2020__33[[#This Row],[Adj Close]]-DAX__2019_2020__33[[#This Row],[Adj Open]])/DAX__2019_2020__33[[#This Row],[Adj Open]]</f>
        <v>-1.3950134605971736E-2</v>
      </c>
      <c r="J9217" s="50">
        <f>DAX__2019_2020__33[[#This Row],[Adj Close]]-DAX__2019_2020__33[[#This Row],[Adj Open]]</f>
        <v>-0.22189729005102521</v>
      </c>
      <c r="K9217" s="50">
        <v>5033181</v>
      </c>
    </row>
    <row r="9218" spans="1:11" x14ac:dyDescent="0.3">
      <c r="A9218" s="51" t="str">
        <f t="shared" si="149"/>
        <v>IFX.DE</v>
      </c>
      <c r="B9218" s="52" t="s">
        <v>209</v>
      </c>
      <c r="C9218" s="50" t="s">
        <v>22480</v>
      </c>
      <c r="D9218" s="50">
        <f>DAX__2019_2020__33[[#This Row],[Open]]*(DAX__2019_2020__33[[#This Row],[Adj Close]]/DAX__2019_2020__33[[#This Row],[Close]])</f>
        <v>15.676780207112449</v>
      </c>
      <c r="E9218" s="50" t="s">
        <v>22480</v>
      </c>
      <c r="F9218" s="50" t="s">
        <v>17762</v>
      </c>
      <c r="G9218" s="50" t="s">
        <v>22481</v>
      </c>
      <c r="H9218" s="50" t="s">
        <v>22482</v>
      </c>
      <c r="I9218" s="50">
        <f>(DAX__2019_2020__33[[#This Row],[Adj Close]]-DAX__2019_2020__33[[#This Row],[Adj Open]])/DAX__2019_2020__33[[#This Row],[Adj Open]]</f>
        <v>-8.4430096846289018E-3</v>
      </c>
      <c r="J9218" s="50">
        <f>DAX__2019_2020__33[[#This Row],[Adj Close]]-DAX__2019_2020__33[[#This Row],[Adj Open]]</f>
        <v>-0.13235920711244908</v>
      </c>
      <c r="K9218" s="50">
        <v>5271633</v>
      </c>
    </row>
    <row r="9219" spans="1:11" x14ac:dyDescent="0.3">
      <c r="A9219" s="51" t="str">
        <f t="shared" si="149"/>
        <v>IFX.DE</v>
      </c>
      <c r="B9219" s="52" t="s">
        <v>210</v>
      </c>
      <c r="C9219" s="50" t="s">
        <v>22483</v>
      </c>
      <c r="D9219" s="50">
        <f>DAX__2019_2020__33[[#This Row],[Open]]*(DAX__2019_2020__33[[#This Row],[Adj Close]]/DAX__2019_2020__33[[#This Row],[Close]])</f>
        <v>15.665102636786596</v>
      </c>
      <c r="E9219" s="50" t="s">
        <v>22484</v>
      </c>
      <c r="F9219" s="50" t="s">
        <v>21296</v>
      </c>
      <c r="G9219" s="50" t="s">
        <v>22485</v>
      </c>
      <c r="H9219" s="50" t="s">
        <v>22486</v>
      </c>
      <c r="I9219" s="50">
        <f>(DAX__2019_2020__33[[#This Row],[Adj Close]]-DAX__2019_2020__33[[#This Row],[Adj Open]])/DAX__2019_2020__33[[#This Row],[Adj Open]]</f>
        <v>3.6032552433364097E-3</v>
      </c>
      <c r="J9219" s="50">
        <f>DAX__2019_2020__33[[#This Row],[Adj Close]]-DAX__2019_2020__33[[#This Row],[Adj Open]]</f>
        <v>5.644536321340432E-2</v>
      </c>
      <c r="K9219" s="50">
        <v>3483341</v>
      </c>
    </row>
    <row r="9220" spans="1:11" x14ac:dyDescent="0.3">
      <c r="A9220" s="51" t="str">
        <f t="shared" ref="A9220:A9283" si="150">"IFX.DE"</f>
        <v>IFX.DE</v>
      </c>
      <c r="B9220" s="52" t="s">
        <v>211</v>
      </c>
      <c r="C9220" s="50" t="s">
        <v>18406</v>
      </c>
      <c r="D9220" s="50">
        <f>DAX__2019_2020__33[[#This Row],[Open]]*(DAX__2019_2020__33[[#This Row],[Adj Close]]/DAX__2019_2020__33[[#This Row],[Close]])</f>
        <v>15.717656982343497</v>
      </c>
      <c r="E9220" s="50" t="s">
        <v>22487</v>
      </c>
      <c r="F9220" s="50" t="s">
        <v>21292</v>
      </c>
      <c r="G9220" s="50" t="s">
        <v>22487</v>
      </c>
      <c r="H9220" s="50" t="s">
        <v>22488</v>
      </c>
      <c r="I9220" s="50">
        <f>(DAX__2019_2020__33[[#This Row],[Adj Close]]-DAX__2019_2020__33[[#This Row],[Adj Open]])/DAX__2019_2020__33[[#This Row],[Adj Open]]</f>
        <v>2.9721362229103419E-3</v>
      </c>
      <c r="J9220" s="50">
        <f>DAX__2019_2020__33[[#This Row],[Adj Close]]-DAX__2019_2020__33[[#This Row],[Adj Open]]</f>
        <v>4.6715017656502766E-2</v>
      </c>
      <c r="K9220" s="50">
        <v>5867298</v>
      </c>
    </row>
    <row r="9221" spans="1:11" x14ac:dyDescent="0.3">
      <c r="A9221" s="51" t="str">
        <f t="shared" si="150"/>
        <v>IFX.DE</v>
      </c>
      <c r="B9221" s="52" t="s">
        <v>212</v>
      </c>
      <c r="C9221" s="50" t="s">
        <v>21296</v>
      </c>
      <c r="D9221" s="50">
        <f>DAX__2019_2020__33[[#This Row],[Open]]*(DAX__2019_2020__33[[#This Row],[Adj Close]]/DAX__2019_2020__33[[#This Row],[Close]])</f>
        <v>15.630063732433293</v>
      </c>
      <c r="E9221" s="50" t="s">
        <v>22489</v>
      </c>
      <c r="F9221" s="50" t="s">
        <v>22490</v>
      </c>
      <c r="G9221" s="50" t="s">
        <v>22491</v>
      </c>
      <c r="H9221" s="50" t="s">
        <v>22492</v>
      </c>
      <c r="I9221" s="50">
        <f>(DAX__2019_2020__33[[#This Row],[Adj Close]]-DAX__2019_2020__33[[#This Row],[Adj Open]])/DAX__2019_2020__33[[#This Row],[Adj Open]]</f>
        <v>6.2272731150226398E-4</v>
      </c>
      <c r="J9221" s="50">
        <f>DAX__2019_2020__33[[#This Row],[Adj Close]]-DAX__2019_2020__33[[#This Row],[Adj Open]]</f>
        <v>9.7332675667072266E-3</v>
      </c>
      <c r="K9221" s="50">
        <v>5629032</v>
      </c>
    </row>
    <row r="9222" spans="1:11" x14ac:dyDescent="0.3">
      <c r="A9222" s="51" t="str">
        <f t="shared" si="150"/>
        <v>IFX.DE</v>
      </c>
      <c r="B9222" s="52" t="s">
        <v>213</v>
      </c>
      <c r="C9222" s="50" t="s">
        <v>22493</v>
      </c>
      <c r="D9222" s="50">
        <f>DAX__2019_2020__33[[#This Row],[Open]]*(DAX__2019_2020__33[[#This Row],[Adj Close]]/DAX__2019_2020__33[[#This Row],[Close]])</f>
        <v>15.499651599821519</v>
      </c>
      <c r="E9222" s="50" t="s">
        <v>18408</v>
      </c>
      <c r="F9222" s="50" t="s">
        <v>22494</v>
      </c>
      <c r="G9222" s="50" t="s">
        <v>22495</v>
      </c>
      <c r="H9222" s="50" t="s">
        <v>22496</v>
      </c>
      <c r="I9222" s="50">
        <f>(DAX__2019_2020__33[[#This Row],[Adj Close]]-DAX__2019_2020__33[[#This Row],[Adj Open]])/DAX__2019_2020__33[[#This Row],[Adj Open]]</f>
        <v>-1.4944116538992821E-2</v>
      </c>
      <c r="J9222" s="50">
        <f>DAX__2019_2020__33[[#This Row],[Adj Close]]-DAX__2019_2020__33[[#This Row],[Adj Open]]</f>
        <v>-0.23162859982151929</v>
      </c>
      <c r="K9222" s="50">
        <v>6027672</v>
      </c>
    </row>
    <row r="9223" spans="1:11" x14ac:dyDescent="0.3">
      <c r="A9223" s="51" t="str">
        <f t="shared" si="150"/>
        <v>IFX.DE</v>
      </c>
      <c r="B9223" s="52" t="s">
        <v>214</v>
      </c>
      <c r="C9223" s="50" t="s">
        <v>17762</v>
      </c>
      <c r="D9223" s="50">
        <f>DAX__2019_2020__33[[#This Row],[Open]]*(DAX__2019_2020__33[[#This Row],[Adj Close]]/DAX__2019_2020__33[[#This Row],[Close]])</f>
        <v>15.338095587680703</v>
      </c>
      <c r="E9223" s="50" t="s">
        <v>22427</v>
      </c>
      <c r="F9223" s="50" t="s">
        <v>22495</v>
      </c>
      <c r="G9223" s="50" t="s">
        <v>18402</v>
      </c>
      <c r="H9223" s="50" t="s">
        <v>22497</v>
      </c>
      <c r="I9223" s="50">
        <f>(DAX__2019_2020__33[[#This Row],[Adj Close]]-DAX__2019_2020__33[[#This Row],[Adj Open]])/DAX__2019_2020__33[[#This Row],[Adj Open]]</f>
        <v>9.5177664974620095E-3</v>
      </c>
      <c r="J9223" s="50">
        <f>DAX__2019_2020__33[[#This Row],[Adj Close]]-DAX__2019_2020__33[[#This Row],[Adj Open]]</f>
        <v>0.14598441231929726</v>
      </c>
      <c r="K9223" s="50">
        <v>5333584</v>
      </c>
    </row>
    <row r="9224" spans="1:11" x14ac:dyDescent="0.3">
      <c r="A9224" s="51" t="str">
        <f t="shared" si="150"/>
        <v>IFX.DE</v>
      </c>
      <c r="B9224" s="52" t="s">
        <v>215</v>
      </c>
      <c r="C9224" s="50" t="s">
        <v>22498</v>
      </c>
      <c r="D9224" s="50">
        <f>DAX__2019_2020__33[[#This Row],[Open]]*(DAX__2019_2020__33[[#This Row],[Adj Close]]/DAX__2019_2020__33[[#This Row],[Close]])</f>
        <v>15.575564900916742</v>
      </c>
      <c r="E9224" s="50" t="s">
        <v>21296</v>
      </c>
      <c r="F9224" s="50" t="s">
        <v>22499</v>
      </c>
      <c r="G9224" s="50" t="s">
        <v>22493</v>
      </c>
      <c r="H9224" s="50" t="s">
        <v>22500</v>
      </c>
      <c r="I9224" s="50">
        <f>(DAX__2019_2020__33[[#This Row],[Adj Close]]-DAX__2019_2020__33[[#This Row],[Adj Open]])/DAX__2019_2020__33[[#This Row],[Adj Open]]</f>
        <v>-4.8737815546114616E-3</v>
      </c>
      <c r="J9224" s="50">
        <f>DAX__2019_2020__33[[#This Row],[Adj Close]]-DAX__2019_2020__33[[#This Row],[Adj Open]]</f>
        <v>-7.5911900916741715E-2</v>
      </c>
      <c r="K9224" s="50">
        <v>4399616</v>
      </c>
    </row>
    <row r="9225" spans="1:11" x14ac:dyDescent="0.3">
      <c r="A9225" s="51" t="str">
        <f t="shared" si="150"/>
        <v>IFX.DE</v>
      </c>
      <c r="B9225" s="52" t="s">
        <v>216</v>
      </c>
      <c r="C9225" s="50" t="s">
        <v>22501</v>
      </c>
      <c r="D9225" s="50">
        <f>DAX__2019_2020__33[[#This Row],[Open]]*(DAX__2019_2020__33[[#This Row],[Adj Close]]/DAX__2019_2020__33[[#This Row],[Close]])</f>
        <v>15.37507842195734</v>
      </c>
      <c r="E9225" s="50" t="s">
        <v>22502</v>
      </c>
      <c r="F9225" s="50" t="s">
        <v>22503</v>
      </c>
      <c r="G9225" s="50" t="s">
        <v>18212</v>
      </c>
      <c r="H9225" s="50" t="s">
        <v>22504</v>
      </c>
      <c r="I9225" s="50">
        <f>(DAX__2019_2020__33[[#This Row],[Adj Close]]-DAX__2019_2020__33[[#This Row],[Adj Open]])/DAX__2019_2020__33[[#This Row],[Adj Open]]</f>
        <v>8.9884795543739727E-3</v>
      </c>
      <c r="J9225" s="50">
        <f>DAX__2019_2020__33[[#This Row],[Adj Close]]-DAX__2019_2020__33[[#This Row],[Adj Open]]</f>
        <v>0.13819857804266</v>
      </c>
      <c r="K9225" s="50">
        <v>4186224</v>
      </c>
    </row>
    <row r="9226" spans="1:11" x14ac:dyDescent="0.3">
      <c r="A9226" s="51" t="str">
        <f t="shared" si="150"/>
        <v>IFX.DE</v>
      </c>
      <c r="B9226" s="52" t="s">
        <v>217</v>
      </c>
      <c r="C9226" s="50" t="s">
        <v>21296</v>
      </c>
      <c r="D9226" s="50">
        <f>DAX__2019_2020__33[[#This Row],[Open]]*(DAX__2019_2020__33[[#This Row],[Adj Close]]/DAX__2019_2020__33[[#This Row],[Close]])</f>
        <v>15.630063171499389</v>
      </c>
      <c r="E9226" s="50" t="s">
        <v>22505</v>
      </c>
      <c r="F9226" s="50" t="s">
        <v>18212</v>
      </c>
      <c r="G9226" s="50" t="s">
        <v>22506</v>
      </c>
      <c r="H9226" s="50" t="s">
        <v>22507</v>
      </c>
      <c r="I9226" s="50">
        <f>(DAX__2019_2020__33[[#This Row],[Adj Close]]-DAX__2019_2020__33[[#This Row],[Adj Open]])/DAX__2019_2020__33[[#This Row],[Adj Open]]</f>
        <v>1.7061084499444837E-2</v>
      </c>
      <c r="J9226" s="50">
        <f>DAX__2019_2020__33[[#This Row],[Adj Close]]-DAX__2019_2020__33[[#This Row],[Adj Open]]</f>
        <v>0.26666582850061182</v>
      </c>
      <c r="K9226" s="50">
        <v>7367675</v>
      </c>
    </row>
    <row r="9227" spans="1:11" x14ac:dyDescent="0.3">
      <c r="A9227" s="51" t="str">
        <f t="shared" si="150"/>
        <v>IFX.DE</v>
      </c>
      <c r="B9227" s="52" t="s">
        <v>218</v>
      </c>
      <c r="C9227" s="50" t="s">
        <v>22048</v>
      </c>
      <c r="D9227" s="50">
        <f>DAX__2019_2020__33[[#This Row],[Open]]*(DAX__2019_2020__33[[#This Row],[Adj Close]]/DAX__2019_2020__33[[#This Row],[Close]])</f>
        <v>15.912301801912236</v>
      </c>
      <c r="E9227" s="50" t="s">
        <v>22508</v>
      </c>
      <c r="F9227" s="50" t="s">
        <v>22484</v>
      </c>
      <c r="G9227" s="50" t="s">
        <v>22509</v>
      </c>
      <c r="H9227" s="50" t="s">
        <v>22510</v>
      </c>
      <c r="I9227" s="50">
        <f>(DAX__2019_2020__33[[#This Row],[Adj Close]]-DAX__2019_2020__33[[#This Row],[Adj Open]])/DAX__2019_2020__33[[#This Row],[Adj Open]]</f>
        <v>-2.0795107033640004E-3</v>
      </c>
      <c r="J9227" s="50">
        <f>DAX__2019_2020__33[[#This Row],[Adj Close]]-DAX__2019_2020__33[[#This Row],[Adj Open]]</f>
        <v>-3.3089801912234762E-2</v>
      </c>
      <c r="K9227" s="50">
        <v>4716843</v>
      </c>
    </row>
    <row r="9228" spans="1:11" x14ac:dyDescent="0.3">
      <c r="A9228" s="51" t="str">
        <f t="shared" si="150"/>
        <v>IFX.DE</v>
      </c>
      <c r="B9228" s="52" t="s">
        <v>219</v>
      </c>
      <c r="C9228" s="50" t="s">
        <v>22511</v>
      </c>
      <c r="D9228" s="50">
        <f>DAX__2019_2020__33[[#This Row],[Open]]*(DAX__2019_2020__33[[#This Row],[Adj Close]]/DAX__2019_2020__33[[#This Row],[Close]])</f>
        <v>15.955121991457785</v>
      </c>
      <c r="E9228" s="50" t="s">
        <v>22512</v>
      </c>
      <c r="F9228" s="50" t="s">
        <v>21457</v>
      </c>
      <c r="G9228" s="50" t="s">
        <v>22476</v>
      </c>
      <c r="H9228" s="50" t="s">
        <v>22513</v>
      </c>
      <c r="I9228" s="50">
        <f>(DAX__2019_2020__33[[#This Row],[Adj Close]]-DAX__2019_2020__33[[#This Row],[Adj Open]])/DAX__2019_2020__33[[#This Row],[Adj Open]]</f>
        <v>-1.5858851766430938E-3</v>
      </c>
      <c r="J9228" s="50">
        <f>DAX__2019_2020__33[[#This Row],[Adj Close]]-DAX__2019_2020__33[[#This Row],[Adj Open]]</f>
        <v>-2.530299145778514E-2</v>
      </c>
      <c r="K9228" s="50">
        <v>6408873</v>
      </c>
    </row>
    <row r="9229" spans="1:11" x14ac:dyDescent="0.3">
      <c r="A9229" s="51" t="str">
        <f t="shared" si="150"/>
        <v>IFX.DE</v>
      </c>
      <c r="B9229" s="52" t="s">
        <v>220</v>
      </c>
      <c r="C9229" s="50" t="s">
        <v>22514</v>
      </c>
      <c r="D9229" s="50">
        <f>DAX__2019_2020__33[[#This Row],[Open]]*(DAX__2019_2020__33[[#This Row],[Adj Close]]/DAX__2019_2020__33[[#This Row],[Close]])</f>
        <v>15.801354354137391</v>
      </c>
      <c r="E9229" s="50" t="s">
        <v>22515</v>
      </c>
      <c r="F9229" s="50" t="s">
        <v>22516</v>
      </c>
      <c r="G9229" s="50" t="s">
        <v>22517</v>
      </c>
      <c r="H9229" s="50" t="s">
        <v>22518</v>
      </c>
      <c r="I9229" s="50">
        <f>(DAX__2019_2020__33[[#This Row],[Adj Close]]-DAX__2019_2020__33[[#This Row],[Adj Open]])/DAX__2019_2020__33[[#This Row],[Adj Open]]</f>
        <v>8.4996920423749487E-3</v>
      </c>
      <c r="J9229" s="50">
        <f>DAX__2019_2020__33[[#This Row],[Adj Close]]-DAX__2019_2020__33[[#This Row],[Adj Open]]</f>
        <v>0.13430664586260832</v>
      </c>
      <c r="K9229" s="50">
        <v>4758254</v>
      </c>
    </row>
    <row r="9230" spans="1:11" x14ac:dyDescent="0.3">
      <c r="A9230" s="51" t="str">
        <f t="shared" si="150"/>
        <v>IFX.DE</v>
      </c>
      <c r="B9230" s="52" t="s">
        <v>221</v>
      </c>
      <c r="C9230" s="50" t="s">
        <v>18415</v>
      </c>
      <c r="D9230" s="50">
        <f>DAX__2019_2020__33[[#This Row],[Open]]*(DAX__2019_2020__33[[#This Row],[Adj Close]]/DAX__2019_2020__33[[#This Row],[Close]])</f>
        <v>16.155608645083934</v>
      </c>
      <c r="E9230" s="50" t="s">
        <v>22519</v>
      </c>
      <c r="F9230" s="50" t="s">
        <v>22520</v>
      </c>
      <c r="G9230" s="50" t="s">
        <v>21284</v>
      </c>
      <c r="H9230" s="50" t="s">
        <v>22521</v>
      </c>
      <c r="I9230" s="50">
        <f>(DAX__2019_2020__33[[#This Row],[Adj Close]]-DAX__2019_2020__33[[#This Row],[Adj Open]])/DAX__2019_2020__33[[#This Row],[Adj Open]]</f>
        <v>4.8192771084337371E-3</v>
      </c>
      <c r="J9230" s="50">
        <f>DAX__2019_2020__33[[#This Row],[Adj Close]]-DAX__2019_2020__33[[#This Row],[Adj Open]]</f>
        <v>7.7858354916067185E-2</v>
      </c>
      <c r="K9230" s="50">
        <v>6834913</v>
      </c>
    </row>
    <row r="9231" spans="1:11" x14ac:dyDescent="0.3">
      <c r="A9231" s="51" t="str">
        <f t="shared" si="150"/>
        <v>IFX.DE</v>
      </c>
      <c r="B9231" s="52" t="s">
        <v>222</v>
      </c>
      <c r="C9231" s="50" t="s">
        <v>22522</v>
      </c>
      <c r="D9231" s="50">
        <f>DAX__2019_2020__33[[#This Row],[Open]]*(DAX__2019_2020__33[[#This Row],[Adj Close]]/DAX__2019_2020__33[[#This Row],[Close]])</f>
        <v>16.219841319039251</v>
      </c>
      <c r="E9231" s="50" t="s">
        <v>22523</v>
      </c>
      <c r="F9231" s="50" t="s">
        <v>22524</v>
      </c>
      <c r="G9231" s="50" t="s">
        <v>22525</v>
      </c>
      <c r="H9231" s="50" t="s">
        <v>22526</v>
      </c>
      <c r="I9231" s="50">
        <f>(DAX__2019_2020__33[[#This Row],[Adj Close]]-DAX__2019_2020__33[[#This Row],[Adj Open]])/DAX__2019_2020__33[[#This Row],[Adj Open]]</f>
        <v>2.4240969638785598E-2</v>
      </c>
      <c r="J9231" s="50">
        <f>DAX__2019_2020__33[[#This Row],[Adj Close]]-DAX__2019_2020__33[[#This Row],[Adj Open]]</f>
        <v>0.39318468096075065</v>
      </c>
      <c r="K9231" s="50">
        <v>5481711</v>
      </c>
    </row>
    <row r="9232" spans="1:11" x14ac:dyDescent="0.3">
      <c r="A9232" s="51" t="str">
        <f t="shared" si="150"/>
        <v>IFX.DE</v>
      </c>
      <c r="B9232" s="52" t="s">
        <v>223</v>
      </c>
      <c r="C9232" s="50" t="s">
        <v>22527</v>
      </c>
      <c r="D9232" s="50">
        <f>DAX__2019_2020__33[[#This Row],[Open]]*(DAX__2019_2020__33[[#This Row],[Adj Close]]/DAX__2019_2020__33[[#This Row],[Close]])</f>
        <v>16.930301243711796</v>
      </c>
      <c r="E9232" s="50" t="s">
        <v>22528</v>
      </c>
      <c r="F9232" s="50" t="s">
        <v>22404</v>
      </c>
      <c r="G9232" s="50" t="s">
        <v>21322</v>
      </c>
      <c r="H9232" s="50" t="s">
        <v>22529</v>
      </c>
      <c r="I9232" s="50">
        <f>(DAX__2019_2020__33[[#This Row],[Adj Close]]-DAX__2019_2020__33[[#This Row],[Adj Open]])/DAX__2019_2020__33[[#This Row],[Adj Open]]</f>
        <v>1.7475339158427174E-2</v>
      </c>
      <c r="J9232" s="50">
        <f>DAX__2019_2020__33[[#This Row],[Adj Close]]-DAX__2019_2020__33[[#This Row],[Adj Open]]</f>
        <v>0.29586275628820502</v>
      </c>
      <c r="K9232" s="50">
        <v>11930070</v>
      </c>
    </row>
    <row r="9233" spans="1:11" x14ac:dyDescent="0.3">
      <c r="A9233" s="51" t="str">
        <f t="shared" si="150"/>
        <v>IFX.DE</v>
      </c>
      <c r="B9233" s="52" t="s">
        <v>224</v>
      </c>
      <c r="C9233" s="50" t="s">
        <v>22530</v>
      </c>
      <c r="D9233" s="50">
        <f>DAX__2019_2020__33[[#This Row],[Open]]*(DAX__2019_2020__33[[#This Row],[Adj Close]]/DAX__2019_2020__33[[#This Row],[Close]])</f>
        <v>17.485040764503413</v>
      </c>
      <c r="E9233" s="50" t="s">
        <v>22531</v>
      </c>
      <c r="F9233" s="50" t="s">
        <v>22532</v>
      </c>
      <c r="G9233" s="50" t="s">
        <v>22533</v>
      </c>
      <c r="H9233" s="50" t="s">
        <v>22534</v>
      </c>
      <c r="I9233" s="50">
        <f>(DAX__2019_2020__33[[#This Row],[Adj Close]]-DAX__2019_2020__33[[#This Row],[Adj Open]])/DAX__2019_2020__33[[#This Row],[Adj Open]]</f>
        <v>7.5697985082933163E-3</v>
      </c>
      <c r="J9233" s="50">
        <f>DAX__2019_2020__33[[#This Row],[Adj Close]]-DAX__2019_2020__33[[#This Row],[Adj Open]]</f>
        <v>0.13235823549658576</v>
      </c>
      <c r="K9233" s="50">
        <v>8101508</v>
      </c>
    </row>
    <row r="9234" spans="1:11" x14ac:dyDescent="0.3">
      <c r="A9234" s="51" t="str">
        <f t="shared" si="150"/>
        <v>IFX.DE</v>
      </c>
      <c r="B9234" s="52" t="s">
        <v>225</v>
      </c>
      <c r="C9234" s="50" t="s">
        <v>22535</v>
      </c>
      <c r="D9234" s="50">
        <f>DAX__2019_2020__33[[#This Row],[Open]]*(DAX__2019_2020__33[[#This Row],[Adj Close]]/DAX__2019_2020__33[[#This Row],[Close]])</f>
        <v>17.703046568266213</v>
      </c>
      <c r="E9234" s="50" t="s">
        <v>22536</v>
      </c>
      <c r="F9234" s="50" t="s">
        <v>22537</v>
      </c>
      <c r="G9234" s="50" t="s">
        <v>22538</v>
      </c>
      <c r="H9234" s="50" t="s">
        <v>22539</v>
      </c>
      <c r="I9234" s="50">
        <f>(DAX__2019_2020__33[[#This Row],[Adj Close]]-DAX__2019_2020__33[[#This Row],[Adj Open]])/DAX__2019_2020__33[[#This Row],[Adj Open]]</f>
        <v>-2.5288673705955167E-2</v>
      </c>
      <c r="J9234" s="50">
        <f>DAX__2019_2020__33[[#This Row],[Adj Close]]-DAX__2019_2020__33[[#This Row],[Adj Open]]</f>
        <v>-0.44768656826621367</v>
      </c>
      <c r="K9234" s="50">
        <v>9720283</v>
      </c>
    </row>
    <row r="9235" spans="1:11" x14ac:dyDescent="0.3">
      <c r="A9235" s="51" t="str">
        <f t="shared" si="150"/>
        <v>IFX.DE</v>
      </c>
      <c r="B9235" s="52" t="s">
        <v>226</v>
      </c>
      <c r="C9235" s="50" t="s">
        <v>21314</v>
      </c>
      <c r="D9235" s="50">
        <f>DAX__2019_2020__33[[#This Row],[Open]]*(DAX__2019_2020__33[[#This Row],[Adj Close]]/DAX__2019_2020__33[[#This Row],[Close]])</f>
        <v>17.401341719369057</v>
      </c>
      <c r="E9235" s="50" t="s">
        <v>22070</v>
      </c>
      <c r="F9235" s="50" t="s">
        <v>22540</v>
      </c>
      <c r="G9235" s="50" t="s">
        <v>22541</v>
      </c>
      <c r="H9235" s="50" t="s">
        <v>22542</v>
      </c>
      <c r="I9235" s="50">
        <f>(DAX__2019_2020__33[[#This Row],[Adj Close]]-DAX__2019_2020__33[[#This Row],[Adj Open]])/DAX__2019_2020__33[[#This Row],[Adj Open]]</f>
        <v>-2.1252797609216637E-3</v>
      </c>
      <c r="J9235" s="50">
        <f>DAX__2019_2020__33[[#This Row],[Adj Close]]-DAX__2019_2020__33[[#This Row],[Adj Open]]</f>
        <v>-3.6982719369056838E-2</v>
      </c>
      <c r="K9235" s="50">
        <v>5159713</v>
      </c>
    </row>
    <row r="9236" spans="1:11" x14ac:dyDescent="0.3">
      <c r="A9236" s="51" t="str">
        <f t="shared" si="150"/>
        <v>IFX.DE</v>
      </c>
      <c r="B9236" s="52" t="s">
        <v>227</v>
      </c>
      <c r="C9236" s="50" t="s">
        <v>21274</v>
      </c>
      <c r="D9236" s="50">
        <f>DAX__2019_2020__33[[#This Row],[Open]]*(DAX__2019_2020__33[[#This Row],[Adj Close]]/DAX__2019_2020__33[[#This Row],[Close]])</f>
        <v>17.265090875987628</v>
      </c>
      <c r="E9236" s="50" t="s">
        <v>22543</v>
      </c>
      <c r="F9236" s="50" t="s">
        <v>22544</v>
      </c>
      <c r="G9236" s="50" t="s">
        <v>22545</v>
      </c>
      <c r="H9236" s="50" t="s">
        <v>22546</v>
      </c>
      <c r="I9236" s="50">
        <f>(DAX__2019_2020__33[[#This Row],[Adj Close]]-DAX__2019_2020__33[[#This Row],[Adj Open]])/DAX__2019_2020__33[[#This Row],[Adj Open]]</f>
        <v>-1.5445321307778828E-2</v>
      </c>
      <c r="J9236" s="50">
        <f>DAX__2019_2020__33[[#This Row],[Adj Close]]-DAX__2019_2020__33[[#This Row],[Adj Open]]</f>
        <v>-0.26666487598762956</v>
      </c>
      <c r="K9236" s="50">
        <v>5595635</v>
      </c>
    </row>
    <row r="9237" spans="1:11" x14ac:dyDescent="0.3">
      <c r="A9237" s="51" t="str">
        <f t="shared" si="150"/>
        <v>IFX.DE</v>
      </c>
      <c r="B9237" s="52" t="s">
        <v>228</v>
      </c>
      <c r="C9237" s="50" t="s">
        <v>22547</v>
      </c>
      <c r="D9237" s="50">
        <f>DAX__2019_2020__33[[#This Row],[Open]]*(DAX__2019_2020__33[[#This Row],[Adj Close]]/DAX__2019_2020__33[[#This Row],[Close]])</f>
        <v>17.01983876422517</v>
      </c>
      <c r="E9237" s="50" t="s">
        <v>22548</v>
      </c>
      <c r="F9237" s="50" t="s">
        <v>22549</v>
      </c>
      <c r="G9237" s="50" t="s">
        <v>22550</v>
      </c>
      <c r="H9237" s="50" t="s">
        <v>22551</v>
      </c>
      <c r="I9237" s="50">
        <f>(DAX__2019_2020__33[[#This Row],[Adj Close]]-DAX__2019_2020__33[[#This Row],[Adj Open]])/DAX__2019_2020__33[[#This Row],[Adj Open]]</f>
        <v>-2.7104355723675977E-2</v>
      </c>
      <c r="J9237" s="50">
        <f>DAX__2019_2020__33[[#This Row],[Adj Close]]-DAX__2019_2020__33[[#This Row],[Adj Open]]</f>
        <v>-0.46131176422516873</v>
      </c>
      <c r="K9237" s="50">
        <v>8816718</v>
      </c>
    </row>
    <row r="9238" spans="1:11" x14ac:dyDescent="0.3">
      <c r="A9238" s="51" t="str">
        <f t="shared" si="150"/>
        <v>IFX.DE</v>
      </c>
      <c r="B9238" s="52" t="s">
        <v>229</v>
      </c>
      <c r="C9238" s="50" t="s">
        <v>22552</v>
      </c>
      <c r="D9238" s="50">
        <f>DAX__2019_2020__33[[#This Row],[Open]]*(DAX__2019_2020__33[[#This Row],[Adj Close]]/DAX__2019_2020__33[[#This Row],[Close]])</f>
        <v>16.611080986155404</v>
      </c>
      <c r="E9238" s="50" t="s">
        <v>22553</v>
      </c>
      <c r="F9238" s="50" t="s">
        <v>22399</v>
      </c>
      <c r="G9238" s="50" t="s">
        <v>22554</v>
      </c>
      <c r="H9238" s="50" t="s">
        <v>22555</v>
      </c>
      <c r="I9238" s="50">
        <f>(DAX__2019_2020__33[[#This Row],[Adj Close]]-DAX__2019_2020__33[[#This Row],[Adj Open]])/DAX__2019_2020__33[[#This Row],[Adj Open]]</f>
        <v>-2.8123387150024051E-3</v>
      </c>
      <c r="J9238" s="50">
        <f>DAX__2019_2020__33[[#This Row],[Adj Close]]-DAX__2019_2020__33[[#This Row],[Adj Open]]</f>
        <v>-4.6715986155405176E-2</v>
      </c>
      <c r="K9238" s="50">
        <v>6600698</v>
      </c>
    </row>
    <row r="9239" spans="1:11" x14ac:dyDescent="0.3">
      <c r="A9239" s="51" t="str">
        <f t="shared" si="150"/>
        <v>IFX.DE</v>
      </c>
      <c r="B9239" s="52" t="s">
        <v>230</v>
      </c>
      <c r="C9239" s="50" t="s">
        <v>22556</v>
      </c>
      <c r="D9239" s="50">
        <f>DAX__2019_2020__33[[#This Row],[Open]]*(DAX__2019_2020__33[[#This Row],[Adj Close]]/DAX__2019_2020__33[[#This Row],[Close]])</f>
        <v>16.916674280941447</v>
      </c>
      <c r="E9239" s="50" t="s">
        <v>22557</v>
      </c>
      <c r="F9239" s="50" t="s">
        <v>22558</v>
      </c>
      <c r="G9239" s="50" t="s">
        <v>21340</v>
      </c>
      <c r="H9239" s="50" t="s">
        <v>22256</v>
      </c>
      <c r="I9239" s="50">
        <f>(DAX__2019_2020__33[[#This Row],[Adj Close]]-DAX__2019_2020__33[[#This Row],[Adj Open]])/DAX__2019_2020__33[[#This Row],[Adj Open]]</f>
        <v>2.1861696007363838E-3</v>
      </c>
      <c r="J9239" s="50">
        <f>DAX__2019_2020__33[[#This Row],[Adj Close]]-DAX__2019_2020__33[[#This Row],[Adj Open]]</f>
        <v>3.6982719058553215E-2</v>
      </c>
      <c r="K9239" s="50">
        <v>7260793</v>
      </c>
    </row>
    <row r="9240" spans="1:11" x14ac:dyDescent="0.3">
      <c r="A9240" s="51" t="str">
        <f t="shared" si="150"/>
        <v>IFX.DE</v>
      </c>
      <c r="B9240" s="52" t="s">
        <v>231</v>
      </c>
      <c r="C9240" s="50" t="s">
        <v>22559</v>
      </c>
      <c r="D9240" s="50">
        <f>DAX__2019_2020__33[[#This Row],[Open]]*(DAX__2019_2020__33[[#This Row],[Adj Close]]/DAX__2019_2020__33[[#This Row],[Close]])</f>
        <v>16.175074955044401</v>
      </c>
      <c r="E9240" s="50" t="s">
        <v>22560</v>
      </c>
      <c r="F9240" s="50" t="s">
        <v>22427</v>
      </c>
      <c r="G9240" s="50" t="s">
        <v>22561</v>
      </c>
      <c r="H9240" s="50" t="s">
        <v>22562</v>
      </c>
      <c r="I9240" s="50">
        <f>(DAX__2019_2020__33[[#This Row],[Adj Close]]-DAX__2019_2020__33[[#This Row],[Adj Open]])/DAX__2019_2020__33[[#This Row],[Adj Open]]</f>
        <v>-1.7569313022303738E-2</v>
      </c>
      <c r="J9240" s="50">
        <f>DAX__2019_2020__33[[#This Row],[Adj Close]]-DAX__2019_2020__33[[#This Row],[Adj Open]]</f>
        <v>-0.28418495504440067</v>
      </c>
      <c r="K9240" s="50">
        <v>13040349</v>
      </c>
    </row>
    <row r="9241" spans="1:11" x14ac:dyDescent="0.3">
      <c r="A9241" s="51" t="str">
        <f t="shared" si="150"/>
        <v>IFX.DE</v>
      </c>
      <c r="B9241" s="52" t="s">
        <v>232</v>
      </c>
      <c r="C9241" s="50" t="s">
        <v>22563</v>
      </c>
      <c r="D9241" s="50">
        <f>DAX__2019_2020__33[[#This Row],[Open]]*(DAX__2019_2020__33[[#This Row],[Adj Close]]/DAX__2019_2020__33[[#This Row],[Close]])</f>
        <v>15.606706937335508</v>
      </c>
      <c r="E9241" s="50" t="s">
        <v>18220</v>
      </c>
      <c r="F9241" s="50" t="s">
        <v>18255</v>
      </c>
      <c r="G9241" s="50" t="s">
        <v>22564</v>
      </c>
      <c r="H9241" s="50" t="s">
        <v>22565</v>
      </c>
      <c r="I9241" s="50">
        <f>(DAX__2019_2020__33[[#This Row],[Adj Close]]-DAX__2019_2020__33[[#This Row],[Adj Open]])/DAX__2019_2020__33[[#This Row],[Adj Open]]</f>
        <v>-1.5465141897302439E-2</v>
      </c>
      <c r="J9241" s="50">
        <f>DAX__2019_2020__33[[#This Row],[Adj Close]]-DAX__2019_2020__33[[#This Row],[Adj Open]]</f>
        <v>-0.24135993733550798</v>
      </c>
      <c r="K9241" s="50">
        <v>12519359</v>
      </c>
    </row>
    <row r="9242" spans="1:11" x14ac:dyDescent="0.3">
      <c r="A9242" s="51" t="str">
        <f t="shared" si="150"/>
        <v>IFX.DE</v>
      </c>
      <c r="B9242" s="52" t="s">
        <v>233</v>
      </c>
      <c r="C9242" s="50" t="s">
        <v>22566</v>
      </c>
      <c r="D9242" s="50">
        <f>DAX__2019_2020__33[[#This Row],[Open]]*(DAX__2019_2020__33[[#This Row],[Adj Close]]/DAX__2019_2020__33[[#This Row],[Close]])</f>
        <v>15.38675754110802</v>
      </c>
      <c r="E9242" s="50" t="s">
        <v>22567</v>
      </c>
      <c r="F9242" s="50" t="s">
        <v>18244</v>
      </c>
      <c r="G9242" s="50" t="s">
        <v>22568</v>
      </c>
      <c r="H9242" s="50" t="s">
        <v>22569</v>
      </c>
      <c r="I9242" s="50">
        <f>(DAX__2019_2020__33[[#This Row],[Adj Close]]-DAX__2019_2020__33[[#This Row],[Adj Open]])/DAX__2019_2020__33[[#This Row],[Adj Open]]</f>
        <v>1.2650221378873261E-4</v>
      </c>
      <c r="J9242" s="50">
        <f>DAX__2019_2020__33[[#This Row],[Adj Close]]-DAX__2019_2020__33[[#This Row],[Adj Open]]</f>
        <v>1.9464588919806403E-3</v>
      </c>
      <c r="K9242" s="50">
        <v>5454488</v>
      </c>
    </row>
    <row r="9243" spans="1:11" x14ac:dyDescent="0.3">
      <c r="A9243" s="51" t="str">
        <f t="shared" si="150"/>
        <v>IFX.DE</v>
      </c>
      <c r="B9243" s="52" t="s">
        <v>234</v>
      </c>
      <c r="C9243" s="50" t="s">
        <v>22570</v>
      </c>
      <c r="D9243" s="50">
        <f>DAX__2019_2020__33[[#This Row],[Open]]*(DAX__2019_2020__33[[#This Row],[Adj Close]]/DAX__2019_2020__33[[#This Row],[Close]])</f>
        <v>15.550259892097074</v>
      </c>
      <c r="E9243" s="50" t="s">
        <v>18420</v>
      </c>
      <c r="F9243" s="50" t="s">
        <v>22571</v>
      </c>
      <c r="G9243" s="50" t="s">
        <v>22491</v>
      </c>
      <c r="H9243" s="50" t="s">
        <v>22492</v>
      </c>
      <c r="I9243" s="50">
        <f>(DAX__2019_2020__33[[#This Row],[Adj Close]]-DAX__2019_2020__33[[#This Row],[Adj Open]])/DAX__2019_2020__33[[#This Row],[Adj Open]]</f>
        <v>5.7579171360621489E-3</v>
      </c>
      <c r="J9243" s="50">
        <f>DAX__2019_2020__33[[#This Row],[Adj Close]]-DAX__2019_2020__33[[#This Row],[Adj Open]]</f>
        <v>8.9537107902925683E-2</v>
      </c>
      <c r="K9243" s="50">
        <v>6910828</v>
      </c>
    </row>
    <row r="9244" spans="1:11" x14ac:dyDescent="0.3">
      <c r="A9244" s="51" t="str">
        <f t="shared" si="150"/>
        <v>IFX.DE</v>
      </c>
      <c r="B9244" s="52" t="s">
        <v>235</v>
      </c>
      <c r="C9244" s="50" t="s">
        <v>22572</v>
      </c>
      <c r="D9244" s="50">
        <f>DAX__2019_2020__33[[#This Row],[Open]]*(DAX__2019_2020__33[[#This Row],[Adj Close]]/DAX__2019_2020__33[[#This Row],[Close]])</f>
        <v>15.914246081347187</v>
      </c>
      <c r="E9244" s="50" t="s">
        <v>22559</v>
      </c>
      <c r="F9244" s="50" t="s">
        <v>22573</v>
      </c>
      <c r="G9244" s="50" t="s">
        <v>22574</v>
      </c>
      <c r="H9244" s="50" t="s">
        <v>22575</v>
      </c>
      <c r="I9244" s="50">
        <f>(DAX__2019_2020__33[[#This Row],[Adj Close]]-DAX__2019_2020__33[[#This Row],[Adj Open]])/DAX__2019_2020__33[[#This Row],[Adj Open]]</f>
        <v>1.4921845335240084E-2</v>
      </c>
      <c r="J9244" s="50">
        <f>DAX__2019_2020__33[[#This Row],[Adj Close]]-DAX__2019_2020__33[[#This Row],[Adj Open]]</f>
        <v>0.23746991865281331</v>
      </c>
      <c r="K9244" s="50">
        <v>6410599</v>
      </c>
    </row>
    <row r="9245" spans="1:11" x14ac:dyDescent="0.3">
      <c r="A9245" s="51" t="str">
        <f t="shared" si="150"/>
        <v>IFX.DE</v>
      </c>
      <c r="B9245" s="52" t="s">
        <v>236</v>
      </c>
      <c r="C9245" s="50" t="s">
        <v>22576</v>
      </c>
      <c r="D9245" s="50">
        <f>DAX__2019_2020__33[[#This Row],[Open]]*(DAX__2019_2020__33[[#This Row],[Adj Close]]/DAX__2019_2020__33[[#This Row],[Close]])</f>
        <v>16.122519011832861</v>
      </c>
      <c r="E9245" s="50" t="s">
        <v>22577</v>
      </c>
      <c r="F9245" s="50" t="s">
        <v>22485</v>
      </c>
      <c r="G9245" s="50" t="s">
        <v>22578</v>
      </c>
      <c r="H9245" s="50" t="s">
        <v>22579</v>
      </c>
      <c r="I9245" s="50">
        <f>(DAX__2019_2020__33[[#This Row],[Adj Close]]-DAX__2019_2020__33[[#This Row],[Adj Open]])/DAX__2019_2020__33[[#This Row],[Adj Open]]</f>
        <v>-2.0523964747072344E-2</v>
      </c>
      <c r="J9245" s="50">
        <f>DAX__2019_2020__33[[#This Row],[Adj Close]]-DAX__2019_2020__33[[#This Row],[Adj Open]]</f>
        <v>-0.33089801183286127</v>
      </c>
      <c r="K9245" s="50">
        <v>4834625</v>
      </c>
    </row>
    <row r="9246" spans="1:11" x14ac:dyDescent="0.3">
      <c r="A9246" s="51" t="str">
        <f t="shared" si="150"/>
        <v>IFX.DE</v>
      </c>
      <c r="B9246" s="52" t="s">
        <v>237</v>
      </c>
      <c r="C9246" s="50" t="s">
        <v>22580</v>
      </c>
      <c r="D9246" s="50">
        <f>DAX__2019_2020__33[[#This Row],[Open]]*(DAX__2019_2020__33[[#This Row],[Adj Close]]/DAX__2019_2020__33[[#This Row],[Close]])</f>
        <v>15.892837941646196</v>
      </c>
      <c r="E9246" s="50" t="s">
        <v>22581</v>
      </c>
      <c r="F9246" s="50" t="s">
        <v>22582</v>
      </c>
      <c r="G9246" s="50" t="s">
        <v>21296</v>
      </c>
      <c r="H9246" s="50" t="s">
        <v>22583</v>
      </c>
      <c r="I9246" s="50">
        <f>(DAX__2019_2020__33[[#This Row],[Adj Close]]-DAX__2019_2020__33[[#This Row],[Adj Open]])/DAX__2019_2020__33[[#This Row],[Adj Open]]</f>
        <v>-1.6534047764849819E-2</v>
      </c>
      <c r="J9246" s="50">
        <f>DAX__2019_2020__33[[#This Row],[Adj Close]]-DAX__2019_2020__33[[#This Row],[Adj Open]]</f>
        <v>-0.26277294164619569</v>
      </c>
      <c r="K9246" s="50">
        <v>3420197</v>
      </c>
    </row>
    <row r="9247" spans="1:11" x14ac:dyDescent="0.3">
      <c r="A9247" s="51" t="str">
        <f t="shared" si="150"/>
        <v>IFX.DE</v>
      </c>
      <c r="B9247" s="52" t="s">
        <v>238</v>
      </c>
      <c r="C9247" s="50" t="s">
        <v>22584</v>
      </c>
      <c r="D9247" s="50">
        <f>DAX__2019_2020__33[[#This Row],[Open]]*(DAX__2019_2020__33[[#This Row],[Adj Close]]/DAX__2019_2020__33[[#This Row],[Close]])</f>
        <v>15.620331698582383</v>
      </c>
      <c r="E9247" s="50" t="s">
        <v>22585</v>
      </c>
      <c r="F9247" s="50" t="s">
        <v>17976</v>
      </c>
      <c r="G9247" s="50" t="s">
        <v>22586</v>
      </c>
      <c r="H9247" s="50" t="s">
        <v>22587</v>
      </c>
      <c r="I9247" s="50">
        <f>(DAX__2019_2020__33[[#This Row],[Adj Close]]-DAX__2019_2020__33[[#This Row],[Adj Open]])/DAX__2019_2020__33[[#This Row],[Adj Open]]</f>
        <v>1.7196325058961133E-2</v>
      </c>
      <c r="J9247" s="50">
        <f>DAX__2019_2020__33[[#This Row],[Adj Close]]-DAX__2019_2020__33[[#This Row],[Adj Open]]</f>
        <v>0.26861230141761716</v>
      </c>
      <c r="K9247" s="50">
        <v>7260814</v>
      </c>
    </row>
    <row r="9248" spans="1:11" x14ac:dyDescent="0.3">
      <c r="A9248" s="51" t="str">
        <f t="shared" si="150"/>
        <v>IFX.DE</v>
      </c>
      <c r="B9248" s="52" t="s">
        <v>239</v>
      </c>
      <c r="C9248" s="50" t="s">
        <v>22048</v>
      </c>
      <c r="D9248" s="50">
        <f>DAX__2019_2020__33[[#This Row],[Open]]*(DAX__2019_2020__33[[#This Row],[Adj Close]]/DAX__2019_2020__33[[#This Row],[Close]])</f>
        <v>15.912301468490666</v>
      </c>
      <c r="E9248" s="50" t="s">
        <v>22588</v>
      </c>
      <c r="F9248" s="50" t="s">
        <v>17955</v>
      </c>
      <c r="G9248" s="50" t="s">
        <v>18170</v>
      </c>
      <c r="H9248" s="50" t="s">
        <v>22589</v>
      </c>
      <c r="I9248" s="50">
        <f>(DAX__2019_2020__33[[#This Row],[Adj Close]]-DAX__2019_2020__33[[#This Row],[Adj Open]])/DAX__2019_2020__33[[#This Row],[Adj Open]]</f>
        <v>-5.6636085626911421E-2</v>
      </c>
      <c r="J9248" s="50">
        <f>DAX__2019_2020__33[[#This Row],[Adj Close]]-DAX__2019_2020__33[[#This Row],[Adj Open]]</f>
        <v>-0.90121046849066566</v>
      </c>
      <c r="K9248" s="50">
        <v>9147894</v>
      </c>
    </row>
    <row r="9249" spans="1:11" x14ac:dyDescent="0.3">
      <c r="A9249" s="51" t="str">
        <f t="shared" si="150"/>
        <v>IFX.DE</v>
      </c>
      <c r="B9249" s="52" t="s">
        <v>240</v>
      </c>
      <c r="C9249" s="50" t="s">
        <v>17965</v>
      </c>
      <c r="D9249" s="50">
        <f>DAX__2019_2020__33[[#This Row],[Open]]*(DAX__2019_2020__33[[#This Row],[Adj Close]]/DAX__2019_2020__33[[#This Row],[Close]])</f>
        <v>15.085056728054846</v>
      </c>
      <c r="E9249" s="50" t="s">
        <v>22590</v>
      </c>
      <c r="F9249" s="50" t="s">
        <v>18367</v>
      </c>
      <c r="G9249" s="50" t="s">
        <v>22591</v>
      </c>
      <c r="H9249" s="50" t="s">
        <v>22592</v>
      </c>
      <c r="I9249" s="50">
        <f>(DAX__2019_2020__33[[#This Row],[Adj Close]]-DAX__2019_2020__33[[#This Row],[Adj Open]])/DAX__2019_2020__33[[#This Row],[Adj Open]]</f>
        <v>-4.0129032258064509E-2</v>
      </c>
      <c r="J9249" s="50">
        <f>DAX__2019_2020__33[[#This Row],[Adj Close]]-DAX__2019_2020__33[[#This Row],[Adj Open]]</f>
        <v>-0.60534872805484596</v>
      </c>
      <c r="K9249" s="50">
        <v>11383393</v>
      </c>
    </row>
    <row r="9250" spans="1:11" x14ac:dyDescent="0.3">
      <c r="A9250" s="51" t="str">
        <f t="shared" si="150"/>
        <v>IFX.DE</v>
      </c>
      <c r="B9250" s="52" t="s">
        <v>241</v>
      </c>
      <c r="C9250" s="50" t="s">
        <v>17898</v>
      </c>
      <c r="D9250" s="50">
        <f>DAX__2019_2020__33[[#This Row],[Open]]*(DAX__2019_2020__33[[#This Row],[Adj Close]]/DAX__2019_2020__33[[#This Row],[Close]])</f>
        <v>14.695764644268776</v>
      </c>
      <c r="E9250" s="50" t="s">
        <v>17925</v>
      </c>
      <c r="F9250" s="50" t="s">
        <v>22593</v>
      </c>
      <c r="G9250" s="50" t="s">
        <v>18010</v>
      </c>
      <c r="H9250" s="50" t="s">
        <v>22594</v>
      </c>
      <c r="I9250" s="50">
        <f>(DAX__2019_2020__33[[#This Row],[Adj Close]]-DAX__2019_2020__33[[#This Row],[Adj Open]])/DAX__2019_2020__33[[#This Row],[Adj Open]]</f>
        <v>5.2980132450330857E-3</v>
      </c>
      <c r="J9250" s="50">
        <f>DAX__2019_2020__33[[#This Row],[Adj Close]]-DAX__2019_2020__33[[#This Row],[Adj Open]]</f>
        <v>7.7858355731224904E-2</v>
      </c>
      <c r="K9250" s="50">
        <v>6341602</v>
      </c>
    </row>
    <row r="9251" spans="1:11" x14ac:dyDescent="0.3">
      <c r="A9251" s="51" t="str">
        <f t="shared" si="150"/>
        <v>IFX.DE</v>
      </c>
      <c r="B9251" s="52" t="s">
        <v>242</v>
      </c>
      <c r="C9251" s="50" t="s">
        <v>22595</v>
      </c>
      <c r="D9251" s="50">
        <f>DAX__2019_2020__33[[#This Row],[Open]]*(DAX__2019_2020__33[[#This Row],[Adj Close]]/DAX__2019_2020__33[[#This Row],[Close]])</f>
        <v>15.063646199035286</v>
      </c>
      <c r="E9251" s="50" t="s">
        <v>22596</v>
      </c>
      <c r="F9251" s="50" t="s">
        <v>18267</v>
      </c>
      <c r="G9251" s="50" t="s">
        <v>22597</v>
      </c>
      <c r="H9251" s="50" t="s">
        <v>22598</v>
      </c>
      <c r="I9251" s="50">
        <f>(DAX__2019_2020__33[[#This Row],[Adj Close]]-DAX__2019_2020__33[[#This Row],[Adj Open]])/DAX__2019_2020__33[[#This Row],[Adj Open]]</f>
        <v>1.7960976870396796E-2</v>
      </c>
      <c r="J9251" s="50">
        <f>DAX__2019_2020__33[[#This Row],[Adj Close]]-DAX__2019_2020__33[[#This Row],[Adj Open]]</f>
        <v>0.27055780096471338</v>
      </c>
      <c r="K9251" s="50">
        <v>6744912</v>
      </c>
    </row>
    <row r="9252" spans="1:11" x14ac:dyDescent="0.3">
      <c r="A9252" s="51" t="str">
        <f t="shared" si="150"/>
        <v>IFX.DE</v>
      </c>
      <c r="B9252" s="52" t="s">
        <v>243</v>
      </c>
      <c r="C9252" s="50" t="s">
        <v>22599</v>
      </c>
      <c r="D9252" s="50">
        <f>DAX__2019_2020__33[[#This Row],[Open]]*(DAX__2019_2020__33[[#This Row],[Adj Close]]/DAX__2019_2020__33[[#This Row],[Close]])</f>
        <v>15.328366256393862</v>
      </c>
      <c r="E9252" s="50" t="s">
        <v>22600</v>
      </c>
      <c r="F9252" s="50" t="s">
        <v>22601</v>
      </c>
      <c r="G9252" s="50" t="s">
        <v>17979</v>
      </c>
      <c r="H9252" s="50" t="s">
        <v>22602</v>
      </c>
      <c r="I9252" s="50">
        <f>(DAX__2019_2020__33[[#This Row],[Adj Close]]-DAX__2019_2020__33[[#This Row],[Adj Open]])/DAX__2019_2020__33[[#This Row],[Adj Open]]</f>
        <v>-6.984126984126965E-3</v>
      </c>
      <c r="J9252" s="50">
        <f>DAX__2019_2020__33[[#This Row],[Adj Close]]-DAX__2019_2020__33[[#This Row],[Adj Open]]</f>
        <v>-0.1070552563938616</v>
      </c>
      <c r="K9252" s="50">
        <v>4680225</v>
      </c>
    </row>
    <row r="9253" spans="1:11" x14ac:dyDescent="0.3">
      <c r="A9253" s="51" t="str">
        <f t="shared" si="150"/>
        <v>IFX.DE</v>
      </c>
      <c r="B9253" s="52" t="s">
        <v>244</v>
      </c>
      <c r="C9253" s="50" t="s">
        <v>22603</v>
      </c>
      <c r="D9253" s="50">
        <f>DAX__2019_2020__33[[#This Row],[Open]]*(DAX__2019_2020__33[[#This Row],[Adj Close]]/DAX__2019_2020__33[[#This Row],[Close]])</f>
        <v>15.273862446886914</v>
      </c>
      <c r="E9253" s="50" t="s">
        <v>22604</v>
      </c>
      <c r="F9253" s="50" t="s">
        <v>22605</v>
      </c>
      <c r="G9253" s="50" t="s">
        <v>22606</v>
      </c>
      <c r="H9253" s="50" t="s">
        <v>22607</v>
      </c>
      <c r="I9253" s="50">
        <f>(DAX__2019_2020__33[[#This Row],[Adj Close]]-DAX__2019_2020__33[[#This Row],[Adj Open]])/DAX__2019_2020__33[[#This Row],[Adj Open]]</f>
        <v>2.9310564546959177E-3</v>
      </c>
      <c r="J9253" s="50">
        <f>DAX__2019_2020__33[[#This Row],[Adj Close]]-DAX__2019_2020__33[[#This Row],[Adj Open]]</f>
        <v>4.4768553113085474E-2</v>
      </c>
      <c r="K9253" s="50">
        <v>4868189</v>
      </c>
    </row>
    <row r="9254" spans="1:11" x14ac:dyDescent="0.3">
      <c r="A9254" s="51" t="str">
        <f t="shared" si="150"/>
        <v>IFX.DE</v>
      </c>
      <c r="B9254" s="52" t="s">
        <v>245</v>
      </c>
      <c r="C9254" s="50" t="s">
        <v>17979</v>
      </c>
      <c r="D9254" s="50">
        <f>DAX__2019_2020__33[[#This Row],[Open]]*(DAX__2019_2020__33[[#This Row],[Adj Close]]/DAX__2019_2020__33[[#This Row],[Close]])</f>
        <v>15.221309097204411</v>
      </c>
      <c r="E9254" s="50" t="s">
        <v>22434</v>
      </c>
      <c r="F9254" s="50" t="s">
        <v>22608</v>
      </c>
      <c r="G9254" s="50" t="s">
        <v>22601</v>
      </c>
      <c r="H9254" s="50" t="s">
        <v>22609</v>
      </c>
      <c r="I9254" s="50">
        <f>(DAX__2019_2020__33[[#This Row],[Adj Close]]-DAX__2019_2020__33[[#This Row],[Adj Open]])/DAX__2019_2020__33[[#This Row],[Adj Open]]</f>
        <v>-2.8132992327365397E-3</v>
      </c>
      <c r="J9254" s="50">
        <f>DAX__2019_2020__33[[#This Row],[Adj Close]]-DAX__2019_2020__33[[#This Row],[Adj Open]]</f>
        <v>-4.2822097204410881E-2</v>
      </c>
      <c r="K9254" s="50">
        <v>4810830</v>
      </c>
    </row>
    <row r="9255" spans="1:11" x14ac:dyDescent="0.3">
      <c r="A9255" s="51" t="str">
        <f t="shared" si="150"/>
        <v>IFX.DE</v>
      </c>
      <c r="B9255" s="52" t="s">
        <v>246</v>
      </c>
      <c r="C9255" s="50" t="s">
        <v>18244</v>
      </c>
      <c r="D9255" s="50">
        <f>DAX__2019_2020__33[[#This Row],[Open]]*(DAX__2019_2020__33[[#This Row],[Adj Close]]/DAX__2019_2020__33[[#This Row],[Close]])</f>
        <v>15.291381285507054</v>
      </c>
      <c r="E9255" s="50" t="s">
        <v>22599</v>
      </c>
      <c r="F9255" s="50" t="s">
        <v>22610</v>
      </c>
      <c r="G9255" s="50" t="s">
        <v>22611</v>
      </c>
      <c r="H9255" s="50" t="s">
        <v>22612</v>
      </c>
      <c r="I9255" s="50">
        <f>(DAX__2019_2020__33[[#This Row],[Adj Close]]-DAX__2019_2020__33[[#This Row],[Adj Open]])/DAX__2019_2020__33[[#This Row],[Adj Open]]</f>
        <v>-3.4750509164969398E-2</v>
      </c>
      <c r="J9255" s="50">
        <f>DAX__2019_2020__33[[#This Row],[Adj Close]]-DAX__2019_2020__33[[#This Row],[Adj Open]]</f>
        <v>-0.53138328550705438</v>
      </c>
      <c r="K9255" s="50">
        <v>8008857</v>
      </c>
    </row>
    <row r="9256" spans="1:11" x14ac:dyDescent="0.3">
      <c r="A9256" s="51" t="str">
        <f t="shared" si="150"/>
        <v>IFX.DE</v>
      </c>
      <c r="B9256" s="52" t="s">
        <v>247</v>
      </c>
      <c r="C9256" s="50" t="s">
        <v>17732</v>
      </c>
      <c r="D9256" s="50">
        <f>DAX__2019_2020__33[[#This Row],[Open]]*(DAX__2019_2020__33[[#This Row],[Adj Close]]/DAX__2019_2020__33[[#This Row],[Close]])</f>
        <v>14.598442928039702</v>
      </c>
      <c r="E9256" s="50" t="s">
        <v>17906</v>
      </c>
      <c r="F9256" s="50" t="s">
        <v>17597</v>
      </c>
      <c r="G9256" s="50" t="s">
        <v>17992</v>
      </c>
      <c r="H9256" s="50" t="s">
        <v>22613</v>
      </c>
      <c r="I9256" s="50">
        <f>(DAX__2019_2020__33[[#This Row],[Adj Close]]-DAX__2019_2020__33[[#This Row],[Adj Open]])/DAX__2019_2020__33[[#This Row],[Adj Open]]</f>
        <v>2.093333333333337E-2</v>
      </c>
      <c r="J9256" s="50">
        <f>DAX__2019_2020__33[[#This Row],[Adj Close]]-DAX__2019_2020__33[[#This Row],[Adj Open]]</f>
        <v>0.30559407196029831</v>
      </c>
      <c r="K9256" s="50">
        <v>4487687</v>
      </c>
    </row>
    <row r="9257" spans="1:11" x14ac:dyDescent="0.3">
      <c r="A9257" s="51" t="str">
        <f t="shared" si="150"/>
        <v>IFX.DE</v>
      </c>
      <c r="B9257" s="52" t="s">
        <v>248</v>
      </c>
      <c r="C9257" s="50" t="s">
        <v>18016</v>
      </c>
      <c r="D9257" s="50">
        <f>DAX__2019_2020__33[[#This Row],[Open]]*(DAX__2019_2020__33[[#This Row],[Adj Close]]/DAX__2019_2020__33[[#This Row],[Close]])</f>
        <v>14.968269720105125</v>
      </c>
      <c r="E9257" s="50" t="s">
        <v>17969</v>
      </c>
      <c r="F9257" s="50" t="s">
        <v>18788</v>
      </c>
      <c r="G9257" s="50" t="s">
        <v>18291</v>
      </c>
      <c r="H9257" s="50" t="s">
        <v>22614</v>
      </c>
      <c r="I9257" s="50">
        <f>(DAX__2019_2020__33[[#This Row],[Adj Close]]-DAX__2019_2020__33[[#This Row],[Adj Open]])/DAX__2019_2020__33[[#This Row],[Adj Open]]</f>
        <v>-1.0403120936280943E-2</v>
      </c>
      <c r="J9257" s="50">
        <f>DAX__2019_2020__33[[#This Row],[Adj Close]]-DAX__2019_2020__33[[#This Row],[Adj Open]]</f>
        <v>-0.15571672010512572</v>
      </c>
      <c r="K9257" s="50">
        <v>6109228</v>
      </c>
    </row>
    <row r="9258" spans="1:11" x14ac:dyDescent="0.3">
      <c r="A9258" s="51" t="str">
        <f t="shared" si="150"/>
        <v>IFX.DE</v>
      </c>
      <c r="B9258" s="52" t="s">
        <v>249</v>
      </c>
      <c r="C9258" s="50" t="s">
        <v>18291</v>
      </c>
      <c r="D9258" s="50">
        <f>DAX__2019_2020__33[[#This Row],[Open]]*(DAX__2019_2020__33[[#This Row],[Adj Close]]/DAX__2019_2020__33[[#This Row],[Close]])</f>
        <v>14.812551981837606</v>
      </c>
      <c r="E9258" s="50" t="s">
        <v>18291</v>
      </c>
      <c r="F9258" s="50" t="s">
        <v>17805</v>
      </c>
      <c r="G9258" s="50" t="s">
        <v>18302</v>
      </c>
      <c r="H9258" s="50" t="s">
        <v>22615</v>
      </c>
      <c r="I9258" s="50">
        <f>(DAX__2019_2020__33[[#This Row],[Adj Close]]-DAX__2019_2020__33[[#This Row],[Adj Open]])/DAX__2019_2020__33[[#This Row],[Adj Open]]</f>
        <v>-1.6031537450722645E-2</v>
      </c>
      <c r="J9258" s="50">
        <f>DAX__2019_2020__33[[#This Row],[Adj Close]]-DAX__2019_2020__33[[#This Row],[Adj Open]]</f>
        <v>-0.23746798183760554</v>
      </c>
      <c r="K9258" s="50">
        <v>7112297</v>
      </c>
    </row>
    <row r="9259" spans="1:11" x14ac:dyDescent="0.3">
      <c r="A9259" s="51" t="str">
        <f t="shared" si="150"/>
        <v>IFX.DE</v>
      </c>
      <c r="B9259" s="52" t="s">
        <v>250</v>
      </c>
      <c r="C9259" s="50" t="s">
        <v>18184</v>
      </c>
      <c r="D9259" s="50">
        <f>DAX__2019_2020__33[[#This Row],[Open]]*(DAX__2019_2020__33[[#This Row],[Adj Close]]/DAX__2019_2020__33[[#This Row],[Close]])</f>
        <v>14.602334918645388</v>
      </c>
      <c r="E9259" s="50" t="s">
        <v>22616</v>
      </c>
      <c r="F9259" s="50" t="s">
        <v>17859</v>
      </c>
      <c r="G9259" s="50" t="s">
        <v>22617</v>
      </c>
      <c r="H9259" s="50" t="s">
        <v>22618</v>
      </c>
      <c r="I9259" s="50">
        <f>(DAX__2019_2020__33[[#This Row],[Adj Close]]-DAX__2019_2020__33[[#This Row],[Adj Open]])/DAX__2019_2020__33[[#This Row],[Adj Open]]</f>
        <v>2.7326046387629963E-2</v>
      </c>
      <c r="J9259" s="50">
        <f>DAX__2019_2020__33[[#This Row],[Adj Close]]-DAX__2019_2020__33[[#This Row],[Adj Open]]</f>
        <v>0.39902408135461265</v>
      </c>
      <c r="K9259" s="50">
        <v>6856443</v>
      </c>
    </row>
    <row r="9260" spans="1:11" x14ac:dyDescent="0.3">
      <c r="A9260" s="51" t="str">
        <f t="shared" si="150"/>
        <v>IFX.DE</v>
      </c>
      <c r="B9260" s="52" t="s">
        <v>251</v>
      </c>
      <c r="C9260" s="50" t="s">
        <v>18023</v>
      </c>
      <c r="D9260" s="50">
        <f>DAX__2019_2020__33[[#This Row],[Open]]*(DAX__2019_2020__33[[#This Row],[Adj Close]]/DAX__2019_2020__33[[#This Row],[Close]])</f>
        <v>15.007198727457457</v>
      </c>
      <c r="E9260" s="50" t="s">
        <v>22619</v>
      </c>
      <c r="F9260" s="50" t="s">
        <v>18023</v>
      </c>
      <c r="G9260" s="50" t="s">
        <v>22620</v>
      </c>
      <c r="H9260" s="50" t="s">
        <v>22621</v>
      </c>
      <c r="I9260" s="50">
        <f>(DAX__2019_2020__33[[#This Row],[Adj Close]]-DAX__2019_2020__33[[#This Row],[Adj Open]])/DAX__2019_2020__33[[#This Row],[Adj Open]]</f>
        <v>2.1271076523994709E-2</v>
      </c>
      <c r="J9260" s="50">
        <f>DAX__2019_2020__33[[#This Row],[Adj Close]]-DAX__2019_2020__33[[#This Row],[Adj Open]]</f>
        <v>0.31921927254254356</v>
      </c>
      <c r="K9260" s="50">
        <v>5801897</v>
      </c>
    </row>
    <row r="9261" spans="1:11" x14ac:dyDescent="0.3">
      <c r="A9261" s="51" t="str">
        <f t="shared" si="150"/>
        <v>IFX.DE</v>
      </c>
      <c r="B9261" s="52" t="s">
        <v>252</v>
      </c>
      <c r="C9261" s="50" t="s">
        <v>22622</v>
      </c>
      <c r="D9261" s="50">
        <f>DAX__2019_2020__33[[#This Row],[Open]]*(DAX__2019_2020__33[[#This Row],[Adj Close]]/DAX__2019_2020__33[[#This Row],[Close]])</f>
        <v>15.371185889444657</v>
      </c>
      <c r="E9261" s="50" t="s">
        <v>18208</v>
      </c>
      <c r="F9261" s="50" t="s">
        <v>22623</v>
      </c>
      <c r="G9261" s="50" t="s">
        <v>22624</v>
      </c>
      <c r="H9261" s="50" t="s">
        <v>22625</v>
      </c>
      <c r="I9261" s="50">
        <f>(DAX__2019_2020__33[[#This Row],[Adj Close]]-DAX__2019_2020__33[[#This Row],[Adj Open]])/DAX__2019_2020__33[[#This Row],[Adj Open]]</f>
        <v>-1.2663036596175743E-2</v>
      </c>
      <c r="J9261" s="50">
        <f>DAX__2019_2020__33[[#This Row],[Adj Close]]-DAX__2019_2020__33[[#This Row],[Adj Open]]</f>
        <v>-0.19464588944465788</v>
      </c>
      <c r="K9261" s="50">
        <v>2524211</v>
      </c>
    </row>
    <row r="9262" spans="1:11" x14ac:dyDescent="0.3">
      <c r="A9262" s="51" t="str">
        <f t="shared" si="150"/>
        <v>IFX.DE</v>
      </c>
      <c r="B9262" s="52" t="s">
        <v>253</v>
      </c>
      <c r="C9262" s="50" t="s">
        <v>22626</v>
      </c>
      <c r="D9262" s="50">
        <f>DAX__2019_2020__33[[#This Row],[Open]]*(DAX__2019_2020__33[[#This Row],[Adj Close]]/DAX__2019_2020__33[[#This Row],[Close]])</f>
        <v>15.159021375857689</v>
      </c>
      <c r="E9262" s="50" t="s">
        <v>18250</v>
      </c>
      <c r="F9262" s="50" t="s">
        <v>22627</v>
      </c>
      <c r="G9262" s="50" t="s">
        <v>22606</v>
      </c>
      <c r="H9262" s="50" t="s">
        <v>22607</v>
      </c>
      <c r="I9262" s="50">
        <f>(DAX__2019_2020__33[[#This Row],[Adj Close]]-DAX__2019_2020__33[[#This Row],[Adj Open]])/DAX__2019_2020__33[[#This Row],[Adj Open]]</f>
        <v>1.0529019003595158E-2</v>
      </c>
      <c r="J9262" s="50">
        <f>DAX__2019_2020__33[[#This Row],[Adj Close]]-DAX__2019_2020__33[[#This Row],[Adj Open]]</f>
        <v>0.15960962414231084</v>
      </c>
      <c r="K9262" s="50">
        <v>4642028</v>
      </c>
    </row>
    <row r="9263" spans="1:11" x14ac:dyDescent="0.3">
      <c r="A9263" s="51" t="str">
        <f t="shared" si="150"/>
        <v>IFX.DE</v>
      </c>
      <c r="B9263" s="52" t="s">
        <v>254</v>
      </c>
      <c r="C9263" s="50" t="s">
        <v>22430</v>
      </c>
      <c r="D9263" s="50">
        <f>DAX__2019_2020__33[[#This Row],[Open]]*(DAX__2019_2020__33[[#This Row],[Adj Close]]/DAX__2019_2020__33[[#This Row],[Close]])</f>
        <v>15.60086870571897</v>
      </c>
      <c r="E9263" s="50" t="s">
        <v>22628</v>
      </c>
      <c r="F9263" s="50" t="s">
        <v>22629</v>
      </c>
      <c r="G9263" s="50" t="s">
        <v>21293</v>
      </c>
      <c r="H9263" s="50" t="s">
        <v>22630</v>
      </c>
      <c r="I9263" s="50">
        <f>(DAX__2019_2020__33[[#This Row],[Adj Close]]-DAX__2019_2020__33[[#This Row],[Adj Open]])/DAX__2019_2020__33[[#This Row],[Adj Open]]</f>
        <v>6.2383027923717518E-4</v>
      </c>
      <c r="J9263" s="50">
        <f>DAX__2019_2020__33[[#This Row],[Adj Close]]-DAX__2019_2020__33[[#This Row],[Adj Open]]</f>
        <v>9.732294281031173E-3</v>
      </c>
      <c r="K9263" s="50">
        <v>5052818</v>
      </c>
    </row>
    <row r="9264" spans="1:11" x14ac:dyDescent="0.3">
      <c r="A9264" s="51" t="str">
        <f t="shared" si="150"/>
        <v>IFX.DE</v>
      </c>
      <c r="B9264" s="52" t="s">
        <v>255</v>
      </c>
      <c r="C9264" s="50" t="s">
        <v>18426</v>
      </c>
      <c r="D9264" s="50">
        <f>DAX__2019_2020__33[[#This Row],[Open]]*(DAX__2019_2020__33[[#This Row],[Adj Close]]/DAX__2019_2020__33[[#This Row],[Close]])</f>
        <v>15.834445396815987</v>
      </c>
      <c r="E9264" s="50" t="s">
        <v>22631</v>
      </c>
      <c r="F9264" s="50" t="s">
        <v>18426</v>
      </c>
      <c r="G9264" s="50" t="s">
        <v>22632</v>
      </c>
      <c r="H9264" s="50" t="s">
        <v>22633</v>
      </c>
      <c r="I9264" s="50">
        <f>(DAX__2019_2020__33[[#This Row],[Adj Close]]-DAX__2019_2020__33[[#This Row],[Adj Open]])/DAX__2019_2020__33[[#This Row],[Adj Open]]</f>
        <v>4.32698832206517E-2</v>
      </c>
      <c r="J9264" s="50">
        <f>DAX__2019_2020__33[[#This Row],[Adj Close]]-DAX__2019_2020__33[[#This Row],[Adj Open]]</f>
        <v>0.68515460318401367</v>
      </c>
      <c r="K9264" s="50">
        <v>9980942</v>
      </c>
    </row>
    <row r="9265" spans="1:11" x14ac:dyDescent="0.3">
      <c r="A9265" s="51" t="str">
        <f t="shared" si="150"/>
        <v>IFX.DE</v>
      </c>
      <c r="B9265" s="52" t="s">
        <v>256</v>
      </c>
      <c r="C9265" s="50" t="s">
        <v>22634</v>
      </c>
      <c r="D9265" s="50">
        <f>DAX__2019_2020__33[[#This Row],[Open]]*(DAX__2019_2020__33[[#This Row],[Adj Close]]/DAX__2019_2020__33[[#This Row],[Close]])</f>
        <v>16.601350789117426</v>
      </c>
      <c r="E9265" s="50" t="s">
        <v>22635</v>
      </c>
      <c r="F9265" s="50" t="s">
        <v>22636</v>
      </c>
      <c r="G9265" s="50" t="s">
        <v>22637</v>
      </c>
      <c r="H9265" s="50" t="s">
        <v>22638</v>
      </c>
      <c r="I9265" s="50">
        <f>(DAX__2019_2020__33[[#This Row],[Adj Close]]-DAX__2019_2020__33[[#This Row],[Adj Open]])/DAX__2019_2020__33[[#This Row],[Adj Open]]</f>
        <v>-7.6211743685558374E-3</v>
      </c>
      <c r="J9265" s="50">
        <f>DAX__2019_2020__33[[#This Row],[Adj Close]]-DAX__2019_2020__33[[#This Row],[Adj Open]]</f>
        <v>-0.12652178911742595</v>
      </c>
      <c r="K9265" s="50">
        <v>5795381</v>
      </c>
    </row>
    <row r="9266" spans="1:11" x14ac:dyDescent="0.3">
      <c r="A9266" s="51" t="str">
        <f t="shared" si="150"/>
        <v>IFX.DE</v>
      </c>
      <c r="B9266" s="52" t="s">
        <v>257</v>
      </c>
      <c r="C9266" s="50" t="s">
        <v>22639</v>
      </c>
      <c r="D9266" s="50">
        <f>DAX__2019_2020__33[[#This Row],[Open]]*(DAX__2019_2020__33[[#This Row],[Adj Close]]/DAX__2019_2020__33[[#This Row],[Close]])</f>
        <v>16.455366242390536</v>
      </c>
      <c r="E9266" s="50" t="s">
        <v>22640</v>
      </c>
      <c r="F9266" s="50" t="s">
        <v>22639</v>
      </c>
      <c r="G9266" s="50" t="s">
        <v>21281</v>
      </c>
      <c r="H9266" s="50" t="s">
        <v>22641</v>
      </c>
      <c r="I9266" s="50">
        <f>(DAX__2019_2020__33[[#This Row],[Adj Close]]-DAX__2019_2020__33[[#This Row],[Adj Open]])/DAX__2019_2020__33[[#This Row],[Adj Open]]</f>
        <v>2.6732905918328422E-2</v>
      </c>
      <c r="J9266" s="50">
        <f>DAX__2019_2020__33[[#This Row],[Adj Close]]-DAX__2019_2020__33[[#This Row],[Adj Open]]</f>
        <v>0.43989975760946365</v>
      </c>
      <c r="K9266" s="50">
        <v>4441393</v>
      </c>
    </row>
    <row r="9267" spans="1:11" x14ac:dyDescent="0.3">
      <c r="A9267" s="51" t="str">
        <f t="shared" si="150"/>
        <v>IFX.DE</v>
      </c>
      <c r="B9267" s="52" t="s">
        <v>258</v>
      </c>
      <c r="C9267" s="50" t="s">
        <v>22642</v>
      </c>
      <c r="D9267" s="50">
        <f>DAX__2019_2020__33[[#This Row],[Open]]*(DAX__2019_2020__33[[#This Row],[Adj Close]]/DAX__2019_2020__33[[#This Row],[Close]])</f>
        <v>16.790157544796529</v>
      </c>
      <c r="E9267" s="50" t="s">
        <v>22643</v>
      </c>
      <c r="F9267" s="50" t="s">
        <v>22644</v>
      </c>
      <c r="G9267" s="50" t="s">
        <v>22645</v>
      </c>
      <c r="H9267" s="50" t="s">
        <v>22646</v>
      </c>
      <c r="I9267" s="50">
        <f>(DAX__2019_2020__33[[#This Row],[Adj Close]]-DAX__2019_2020__33[[#This Row],[Adj Open]])/DAX__2019_2020__33[[#This Row],[Adj Open]]</f>
        <v>1.1476929545737974E-2</v>
      </c>
      <c r="J9267" s="50">
        <f>DAX__2019_2020__33[[#This Row],[Adj Close]]-DAX__2019_2020__33[[#This Row],[Adj Open]]</f>
        <v>0.19269945520347065</v>
      </c>
      <c r="K9267" s="50">
        <v>6481022</v>
      </c>
    </row>
    <row r="9268" spans="1:11" x14ac:dyDescent="0.3">
      <c r="A9268" s="51" t="str">
        <f t="shared" si="150"/>
        <v>IFX.DE</v>
      </c>
      <c r="B9268" s="52" t="s">
        <v>259</v>
      </c>
      <c r="C9268" s="50" t="s">
        <v>22647</v>
      </c>
      <c r="D9268" s="50">
        <f>DAX__2019_2020__33[[#This Row],[Open]]*(DAX__2019_2020__33[[#This Row],[Adj Close]]/DAX__2019_2020__33[[#This Row],[Close]])</f>
        <v>17.163874770872706</v>
      </c>
      <c r="E9268" s="50" t="s">
        <v>22648</v>
      </c>
      <c r="F9268" s="50" t="s">
        <v>22649</v>
      </c>
      <c r="G9268" s="50" t="s">
        <v>22080</v>
      </c>
      <c r="H9268" s="50" t="s">
        <v>22650</v>
      </c>
      <c r="I9268" s="50">
        <f>(DAX__2019_2020__33[[#This Row],[Adj Close]]-DAX__2019_2020__33[[#This Row],[Adj Open]])/DAX__2019_2020__33[[#This Row],[Adj Open]]</f>
        <v>2.0072578816058111E-2</v>
      </c>
      <c r="J9268" s="50">
        <f>DAX__2019_2020__33[[#This Row],[Adj Close]]-DAX__2019_2020__33[[#This Row],[Adj Open]]</f>
        <v>0.34452322912729372</v>
      </c>
      <c r="K9268" s="50">
        <v>9377018</v>
      </c>
    </row>
    <row r="9269" spans="1:11" x14ac:dyDescent="0.3">
      <c r="A9269" s="51" t="str">
        <f t="shared" si="150"/>
        <v>IFX.DE</v>
      </c>
      <c r="B9269" s="52" t="s">
        <v>260</v>
      </c>
      <c r="C9269" s="50" t="s">
        <v>22651</v>
      </c>
      <c r="D9269" s="50">
        <f>DAX__2019_2020__33[[#This Row],[Open]]*(DAX__2019_2020__33[[#This Row],[Adj Close]]/DAX__2019_2020__33[[#This Row],[Close]])</f>
        <v>17.654383443002825</v>
      </c>
      <c r="E9269" s="50" t="s">
        <v>22652</v>
      </c>
      <c r="F9269" s="50" t="s">
        <v>22653</v>
      </c>
      <c r="G9269" s="50" t="s">
        <v>22654</v>
      </c>
      <c r="H9269" s="50" t="s">
        <v>22655</v>
      </c>
      <c r="I9269" s="50">
        <f>(DAX__2019_2020__33[[#This Row],[Adj Close]]-DAX__2019_2020__33[[#This Row],[Adj Open]])/DAX__2019_2020__33[[#This Row],[Adj Open]]</f>
        <v>-5.6228779284936388E-3</v>
      </c>
      <c r="J9269" s="50">
        <f>DAX__2019_2020__33[[#This Row],[Adj Close]]-DAX__2019_2020__33[[#This Row],[Adj Open]]</f>
        <v>-9.9268443002824114E-2</v>
      </c>
      <c r="K9269" s="50">
        <v>7559299</v>
      </c>
    </row>
    <row r="9270" spans="1:11" x14ac:dyDescent="0.3">
      <c r="A9270" s="51" t="str">
        <f t="shared" si="150"/>
        <v>IFX.DE</v>
      </c>
      <c r="B9270" s="52" t="s">
        <v>261</v>
      </c>
      <c r="C9270" s="50" t="s">
        <v>22656</v>
      </c>
      <c r="D9270" s="50">
        <f>DAX__2019_2020__33[[#This Row],[Open]]*(DAX__2019_2020__33[[#This Row],[Adj Close]]/DAX__2019_2020__33[[#This Row],[Close]])</f>
        <v>17.557059301327651</v>
      </c>
      <c r="E9270" s="50" t="s">
        <v>22657</v>
      </c>
      <c r="F9270" s="50" t="s">
        <v>22658</v>
      </c>
      <c r="G9270" s="50" t="s">
        <v>21329</v>
      </c>
      <c r="H9270" s="50" t="s">
        <v>22659</v>
      </c>
      <c r="I9270" s="50">
        <f>(DAX__2019_2020__33[[#This Row],[Adj Close]]-DAX__2019_2020__33[[#This Row],[Adj Open]])/DAX__2019_2020__33[[#This Row],[Adj Open]]</f>
        <v>2.7716184716397831E-2</v>
      </c>
      <c r="J9270" s="50">
        <f>DAX__2019_2020__33[[#This Row],[Adj Close]]-DAX__2019_2020__33[[#This Row],[Adj Open]]</f>
        <v>0.48661469867234786</v>
      </c>
      <c r="K9270" s="50">
        <v>8224276</v>
      </c>
    </row>
    <row r="9271" spans="1:11" x14ac:dyDescent="0.3">
      <c r="A9271" s="51" t="str">
        <f t="shared" si="150"/>
        <v>IFX.DE</v>
      </c>
      <c r="B9271" s="52" t="s">
        <v>262</v>
      </c>
      <c r="C9271" s="50" t="s">
        <v>22660</v>
      </c>
      <c r="D9271" s="50">
        <f>DAX__2019_2020__33[[#This Row],[Open]]*(DAX__2019_2020__33[[#This Row],[Adj Close]]/DAX__2019_2020__33[[#This Row],[Close]])</f>
        <v>17.819832197344066</v>
      </c>
      <c r="E9271" s="50" t="s">
        <v>22661</v>
      </c>
      <c r="F9271" s="50" t="s">
        <v>22384</v>
      </c>
      <c r="G9271" s="50" t="s">
        <v>22662</v>
      </c>
      <c r="H9271" s="50" t="s">
        <v>22663</v>
      </c>
      <c r="I9271" s="50">
        <f>(DAX__2019_2020__33[[#This Row],[Adj Close]]-DAX__2019_2020__33[[#This Row],[Adj Open]])/DAX__2019_2020__33[[#This Row],[Adj Open]]</f>
        <v>1.1141507981513102E-2</v>
      </c>
      <c r="J9271" s="50">
        <f>DAX__2019_2020__33[[#This Row],[Adj Close]]-DAX__2019_2020__33[[#This Row],[Adj Open]]</f>
        <v>0.19853980265593307</v>
      </c>
      <c r="K9271" s="50">
        <v>5158792</v>
      </c>
    </row>
    <row r="9272" spans="1:11" x14ac:dyDescent="0.3">
      <c r="A9272" s="51" t="str">
        <f t="shared" si="150"/>
        <v>IFX.DE</v>
      </c>
      <c r="B9272" s="52" t="s">
        <v>263</v>
      </c>
      <c r="C9272" s="50" t="s">
        <v>22664</v>
      </c>
      <c r="D9272" s="50">
        <f>DAX__2019_2020__33[[#This Row],[Open]]*(DAX__2019_2020__33[[#This Row],[Adj Close]]/DAX__2019_2020__33[[#This Row],[Close]])</f>
        <v>17.944405429002057</v>
      </c>
      <c r="E9272" s="50" t="s">
        <v>22665</v>
      </c>
      <c r="F9272" s="50" t="s">
        <v>22073</v>
      </c>
      <c r="G9272" s="50" t="s">
        <v>22666</v>
      </c>
      <c r="H9272" s="50" t="s">
        <v>22667</v>
      </c>
      <c r="I9272" s="50">
        <f>(DAX__2019_2020__33[[#This Row],[Adj Close]]-DAX__2019_2020__33[[#This Row],[Adj Open]])/DAX__2019_2020__33[[#This Row],[Adj Open]]</f>
        <v>-1.3342065299924103E-2</v>
      </c>
      <c r="J9272" s="50">
        <f>DAX__2019_2020__33[[#This Row],[Adj Close]]-DAX__2019_2020__33[[#This Row],[Adj Open]]</f>
        <v>-0.23941542900205803</v>
      </c>
      <c r="K9272" s="50">
        <v>5818748</v>
      </c>
    </row>
    <row r="9273" spans="1:11" x14ac:dyDescent="0.3">
      <c r="A9273" s="51" t="str">
        <f t="shared" si="150"/>
        <v>IFX.DE</v>
      </c>
      <c r="B9273" s="52" t="s">
        <v>264</v>
      </c>
      <c r="C9273" s="50" t="s">
        <v>22082</v>
      </c>
      <c r="D9273" s="50">
        <f>DAX__2019_2020__33[[#This Row],[Open]]*(DAX__2019_2020__33[[#This Row],[Adj Close]]/DAX__2019_2020__33[[#This Row],[Close]])</f>
        <v>17.664112349615003</v>
      </c>
      <c r="E9273" s="50" t="s">
        <v>22668</v>
      </c>
      <c r="F9273" s="50" t="s">
        <v>22078</v>
      </c>
      <c r="G9273" s="50" t="s">
        <v>22669</v>
      </c>
      <c r="H9273" s="50" t="s">
        <v>22670</v>
      </c>
      <c r="I9273" s="50">
        <f>(DAX__2019_2020__33[[#This Row],[Adj Close]]-DAX__2019_2020__33[[#This Row],[Adj Open]])/DAX__2019_2020__33[[#This Row],[Adj Open]]</f>
        <v>3.5262258953168576E-3</v>
      </c>
      <c r="J9273" s="50">
        <f>DAX__2019_2020__33[[#This Row],[Adj Close]]-DAX__2019_2020__33[[#This Row],[Adj Open]]</f>
        <v>6.2287650384998727E-2</v>
      </c>
      <c r="K9273" s="50">
        <v>4167025</v>
      </c>
    </row>
    <row r="9274" spans="1:11" x14ac:dyDescent="0.3">
      <c r="A9274" s="51" t="str">
        <f t="shared" si="150"/>
        <v>IFX.DE</v>
      </c>
      <c r="B9274" s="52" t="s">
        <v>265</v>
      </c>
      <c r="C9274" s="50" t="s">
        <v>22669</v>
      </c>
      <c r="D9274" s="50">
        <f>DAX__2019_2020__33[[#This Row],[Open]]*(DAX__2019_2020__33[[#This Row],[Adj Close]]/DAX__2019_2020__33[[#This Row],[Close]])</f>
        <v>17.726402426739689</v>
      </c>
      <c r="E9274" s="50" t="s">
        <v>22083</v>
      </c>
      <c r="F9274" s="50" t="s">
        <v>22071</v>
      </c>
      <c r="G9274" s="50" t="s">
        <v>22084</v>
      </c>
      <c r="H9274" s="50" t="s">
        <v>22671</v>
      </c>
      <c r="I9274" s="50">
        <f>(DAX__2019_2020__33[[#This Row],[Adj Close]]-DAX__2019_2020__33[[#This Row],[Adj Open]])/DAX__2019_2020__33[[#This Row],[Adj Open]]</f>
        <v>-6.8080044576696594E-3</v>
      </c>
      <c r="J9274" s="50">
        <f>DAX__2019_2020__33[[#This Row],[Adj Close]]-DAX__2019_2020__33[[#This Row],[Adj Open]]</f>
        <v>-0.12068142673969007</v>
      </c>
      <c r="K9274" s="50">
        <v>4699153</v>
      </c>
    </row>
    <row r="9275" spans="1:11" x14ac:dyDescent="0.3">
      <c r="A9275" s="51" t="str">
        <f t="shared" si="150"/>
        <v>IFX.DE</v>
      </c>
      <c r="B9275" s="52" t="s">
        <v>266</v>
      </c>
      <c r="C9275" s="50" t="s">
        <v>22672</v>
      </c>
      <c r="D9275" s="50">
        <f>DAX__2019_2020__33[[#This Row],[Open]]*(DAX__2019_2020__33[[#This Row],[Adj Close]]/DAX__2019_2020__33[[#This Row],[Close]])</f>
        <v>17.539539793123105</v>
      </c>
      <c r="E9275" s="50" t="s">
        <v>22673</v>
      </c>
      <c r="F9275" s="50" t="s">
        <v>22674</v>
      </c>
      <c r="G9275" s="50" t="s">
        <v>22675</v>
      </c>
      <c r="H9275" s="50" t="s">
        <v>22676</v>
      </c>
      <c r="I9275" s="50">
        <f>(DAX__2019_2020__33[[#This Row],[Adj Close]]-DAX__2019_2020__33[[#This Row],[Adj Open]])/DAX__2019_2020__33[[#This Row],[Adj Open]]</f>
        <v>-3.3070582236743092E-2</v>
      </c>
      <c r="J9275" s="50">
        <f>DAX__2019_2020__33[[#This Row],[Adj Close]]-DAX__2019_2020__33[[#This Row],[Adj Open]]</f>
        <v>-0.58004279312310558</v>
      </c>
      <c r="K9275" s="50">
        <v>13957194</v>
      </c>
    </row>
    <row r="9276" spans="1:11" x14ac:dyDescent="0.3">
      <c r="A9276" s="51" t="str">
        <f t="shared" si="150"/>
        <v>IFX.DE</v>
      </c>
      <c r="B9276" s="52" t="s">
        <v>267</v>
      </c>
      <c r="C9276" s="50" t="s">
        <v>22677</v>
      </c>
      <c r="D9276" s="50">
        <f>DAX__2019_2020__33[[#This Row],[Open]]*(DAX__2019_2020__33[[#This Row],[Adj Close]]/DAX__2019_2020__33[[#This Row],[Close]])</f>
        <v>16.887477592283041</v>
      </c>
      <c r="E9276" s="50" t="s">
        <v>22640</v>
      </c>
      <c r="F9276" s="50" t="s">
        <v>22678</v>
      </c>
      <c r="G9276" s="50" t="s">
        <v>22679</v>
      </c>
      <c r="H9276" s="50" t="s">
        <v>22680</v>
      </c>
      <c r="I9276" s="50">
        <f>(DAX__2019_2020__33[[#This Row],[Adj Close]]-DAX__2019_2020__33[[#This Row],[Adj Open]])/DAX__2019_2020__33[[#This Row],[Adj Open]]</f>
        <v>-1.5214385385799015E-2</v>
      </c>
      <c r="J9276" s="50">
        <f>DAX__2019_2020__33[[#This Row],[Adj Close]]-DAX__2019_2020__33[[#This Row],[Adj Open]]</f>
        <v>-0.25693259228303944</v>
      </c>
      <c r="K9276" s="50">
        <v>6687475</v>
      </c>
    </row>
    <row r="9277" spans="1:11" x14ac:dyDescent="0.3">
      <c r="A9277" s="51" t="str">
        <f t="shared" si="150"/>
        <v>IFX.DE</v>
      </c>
      <c r="B9277" s="52" t="s">
        <v>268</v>
      </c>
      <c r="C9277" s="50" t="s">
        <v>22681</v>
      </c>
      <c r="D9277" s="50">
        <f>DAX__2019_2020__33[[#This Row],[Open]]*(DAX__2019_2020__33[[#This Row],[Adj Close]]/DAX__2019_2020__33[[#This Row],[Close]])</f>
        <v>16.690886502765185</v>
      </c>
      <c r="E9277" s="50" t="s">
        <v>22644</v>
      </c>
      <c r="F9277" s="50" t="s">
        <v>22682</v>
      </c>
      <c r="G9277" s="50" t="s">
        <v>22683</v>
      </c>
      <c r="H9277" s="50" t="s">
        <v>22684</v>
      </c>
      <c r="I9277" s="50">
        <f>(DAX__2019_2020__33[[#This Row],[Adj Close]]-DAX__2019_2020__33[[#This Row],[Adj Open]])/DAX__2019_2020__33[[#This Row],[Adj Open]]</f>
        <v>-1.1312011661807581E-2</v>
      </c>
      <c r="J9277" s="50">
        <f>DAX__2019_2020__33[[#This Row],[Adj Close]]-DAX__2019_2020__33[[#This Row],[Adj Open]]</f>
        <v>-0.18880750276518654</v>
      </c>
      <c r="K9277" s="50">
        <v>4953114</v>
      </c>
    </row>
    <row r="9278" spans="1:11" x14ac:dyDescent="0.3">
      <c r="A9278" s="51" t="str">
        <f t="shared" si="150"/>
        <v>IFX.DE</v>
      </c>
      <c r="B9278" s="52" t="s">
        <v>269</v>
      </c>
      <c r="C9278" s="50" t="s">
        <v>22685</v>
      </c>
      <c r="D9278" s="50">
        <f>DAX__2019_2020__33[[#This Row],[Open]]*(DAX__2019_2020__33[[#This Row],[Adj Close]]/DAX__2019_2020__33[[#This Row],[Close]])</f>
        <v>16.313271780680957</v>
      </c>
      <c r="E9278" s="50" t="s">
        <v>22686</v>
      </c>
      <c r="F9278" s="50" t="s">
        <v>18418</v>
      </c>
      <c r="G9278" s="50" t="s">
        <v>22687</v>
      </c>
      <c r="H9278" s="50" t="s">
        <v>22688</v>
      </c>
      <c r="I9278" s="50">
        <f>(DAX__2019_2020__33[[#This Row],[Adj Close]]-DAX__2019_2020__33[[#This Row],[Adj Open]])/DAX__2019_2020__33[[#This Row],[Adj Open]]</f>
        <v>-7.1584540722141349E-4</v>
      </c>
      <c r="J9278" s="50">
        <f>DAX__2019_2020__33[[#This Row],[Adj Close]]-DAX__2019_2020__33[[#This Row],[Adj Open]]</f>
        <v>-1.1677780680955152E-2</v>
      </c>
      <c r="K9278" s="50">
        <v>4480262</v>
      </c>
    </row>
    <row r="9279" spans="1:11" x14ac:dyDescent="0.3">
      <c r="A9279" s="51" t="str">
        <f t="shared" si="150"/>
        <v>IFX.DE</v>
      </c>
      <c r="B9279" s="52" t="s">
        <v>270</v>
      </c>
      <c r="C9279" s="50" t="s">
        <v>22687</v>
      </c>
      <c r="D9279" s="50">
        <f>DAX__2019_2020__33[[#This Row],[Open]]*(DAX__2019_2020__33[[#This Row],[Adj Close]]/DAX__2019_2020__33[[#This Row],[Close]])</f>
        <v>16.301593558586838</v>
      </c>
      <c r="E9279" s="50" t="s">
        <v>22689</v>
      </c>
      <c r="F9279" s="50" t="s">
        <v>22690</v>
      </c>
      <c r="G9279" s="50" t="s">
        <v>22636</v>
      </c>
      <c r="H9279" s="50" t="s">
        <v>22691</v>
      </c>
      <c r="I9279" s="50">
        <f>(DAX__2019_2020__33[[#This Row],[Adj Close]]-DAX__2019_2020__33[[#This Row],[Adj Open]])/DAX__2019_2020__33[[#This Row],[Adj Open]]</f>
        <v>1.026871641791045E-2</v>
      </c>
      <c r="J9279" s="50">
        <f>DAX__2019_2020__33[[#This Row],[Adj Close]]-DAX__2019_2020__33[[#This Row],[Adj Open]]</f>
        <v>0.1673964414131639</v>
      </c>
      <c r="K9279" s="50">
        <v>5862542</v>
      </c>
    </row>
    <row r="9280" spans="1:11" x14ac:dyDescent="0.3">
      <c r="A9280" s="51" t="str">
        <f t="shared" si="150"/>
        <v>IFX.DE</v>
      </c>
      <c r="B9280" s="52" t="s">
        <v>271</v>
      </c>
      <c r="C9280" s="50" t="s">
        <v>18417</v>
      </c>
      <c r="D9280" s="50">
        <f>DAX__2019_2020__33[[#This Row],[Open]]*(DAX__2019_2020__33[[#This Row],[Adj Close]]/DAX__2019_2020__33[[#This Row],[Close]])</f>
        <v>15.960962762798822</v>
      </c>
      <c r="E9280" s="50" t="s">
        <v>22687</v>
      </c>
      <c r="F9280" s="50" t="s">
        <v>21282</v>
      </c>
      <c r="G9280" s="50" t="s">
        <v>22692</v>
      </c>
      <c r="H9280" s="50" t="s">
        <v>22693</v>
      </c>
      <c r="I9280" s="50">
        <f>(DAX__2019_2020__33[[#This Row],[Adj Close]]-DAX__2019_2020__33[[#This Row],[Adj Open]])/DAX__2019_2020__33[[#This Row],[Adj Open]]</f>
        <v>1.2561036585365932E-2</v>
      </c>
      <c r="J9280" s="50">
        <f>DAX__2019_2020__33[[#This Row],[Adj Close]]-DAX__2019_2020__33[[#This Row],[Adj Open]]</f>
        <v>0.20048623720117931</v>
      </c>
      <c r="K9280" s="50">
        <v>7098474</v>
      </c>
    </row>
    <row r="9281" spans="1:11" x14ac:dyDescent="0.3">
      <c r="A9281" s="51" t="str">
        <f t="shared" si="150"/>
        <v>IFX.DE</v>
      </c>
      <c r="B9281" s="52" t="s">
        <v>272</v>
      </c>
      <c r="C9281" s="50" t="s">
        <v>22694</v>
      </c>
      <c r="D9281" s="50">
        <f>DAX__2019_2020__33[[#This Row],[Open]]*(DAX__2019_2020__33[[#This Row],[Adj Close]]/DAX__2019_2020__33[[#This Row],[Close]])</f>
        <v>16.052446868488484</v>
      </c>
      <c r="E9281" s="50" t="s">
        <v>22695</v>
      </c>
      <c r="F9281" s="50" t="s">
        <v>22425</v>
      </c>
      <c r="G9281" s="50" t="s">
        <v>22696</v>
      </c>
      <c r="H9281" s="50" t="s">
        <v>22697</v>
      </c>
      <c r="I9281" s="50">
        <f>(DAX__2019_2020__33[[#This Row],[Adj Close]]-DAX__2019_2020__33[[#This Row],[Adj Open]])/DAX__2019_2020__33[[#This Row],[Adj Open]]</f>
        <v>1.0913059955927394E-3</v>
      </c>
      <c r="J9281" s="50">
        <f>DAX__2019_2020__33[[#This Row],[Adj Close]]-DAX__2019_2020__33[[#This Row],[Adj Open]]</f>
        <v>1.7518131511515378E-2</v>
      </c>
      <c r="K9281" s="50">
        <v>4808980</v>
      </c>
    </row>
    <row r="9282" spans="1:11" x14ac:dyDescent="0.3">
      <c r="A9282" s="51" t="str">
        <f t="shared" si="150"/>
        <v>IFX.DE</v>
      </c>
      <c r="B9282" s="52" t="s">
        <v>273</v>
      </c>
      <c r="C9282" s="50" t="s">
        <v>22698</v>
      </c>
      <c r="D9282" s="50">
        <f>DAX__2019_2020__33[[#This Row],[Open]]*(DAX__2019_2020__33[[#This Row],[Adj Close]]/DAX__2019_2020__33[[#This Row],[Close]])</f>
        <v>16.221786709546411</v>
      </c>
      <c r="E9282" s="50" t="s">
        <v>22699</v>
      </c>
      <c r="F9282" s="50" t="s">
        <v>22700</v>
      </c>
      <c r="G9282" s="50" t="s">
        <v>21288</v>
      </c>
      <c r="H9282" s="50" t="s">
        <v>22701</v>
      </c>
      <c r="I9282" s="50">
        <f>(DAX__2019_2020__33[[#This Row],[Adj Close]]-DAX__2019_2020__33[[#This Row],[Adj Open]])/DAX__2019_2020__33[[#This Row],[Adj Open]]</f>
        <v>-1.8478402836477212E-2</v>
      </c>
      <c r="J9282" s="50">
        <f>DAX__2019_2020__33[[#This Row],[Adj Close]]-DAX__2019_2020__33[[#This Row],[Adj Open]]</f>
        <v>-0.29975270954641076</v>
      </c>
      <c r="K9282" s="50">
        <v>5941355</v>
      </c>
    </row>
    <row r="9283" spans="1:11" x14ac:dyDescent="0.3">
      <c r="A9283" s="51" t="str">
        <f t="shared" si="150"/>
        <v>IFX.DE</v>
      </c>
      <c r="B9283" s="52" t="s">
        <v>274</v>
      </c>
      <c r="C9283" s="50" t="s">
        <v>22505</v>
      </c>
      <c r="D9283" s="50">
        <f>DAX__2019_2020__33[[#This Row],[Open]]*(DAX__2019_2020__33[[#This Row],[Adj Close]]/DAX__2019_2020__33[[#This Row],[Close]])</f>
        <v>15.900622816104828</v>
      </c>
      <c r="E9283" s="50" t="s">
        <v>22476</v>
      </c>
      <c r="F9283" s="50" t="s">
        <v>22702</v>
      </c>
      <c r="G9283" s="50" t="s">
        <v>22703</v>
      </c>
      <c r="H9283" s="50" t="s">
        <v>22704</v>
      </c>
      <c r="I9283" s="50">
        <f>(DAX__2019_2020__33[[#This Row],[Adj Close]]-DAX__2019_2020__33[[#This Row],[Adj Open]])/DAX__2019_2020__33[[#This Row],[Adj Open]]</f>
        <v>-2.901205955515113E-2</v>
      </c>
      <c r="J9283" s="50">
        <f>DAX__2019_2020__33[[#This Row],[Adj Close]]-DAX__2019_2020__33[[#This Row],[Adj Open]]</f>
        <v>-0.46130981610482813</v>
      </c>
      <c r="K9283" s="50">
        <v>7565813</v>
      </c>
    </row>
    <row r="9284" spans="1:11" x14ac:dyDescent="0.3">
      <c r="A9284" s="51" t="str">
        <f t="shared" ref="A9284:A9347" si="151">"IFX.DE"</f>
        <v>IFX.DE</v>
      </c>
      <c r="B9284" s="52" t="s">
        <v>275</v>
      </c>
      <c r="C9284" s="50" t="s">
        <v>22705</v>
      </c>
      <c r="D9284" s="50">
        <f>DAX__2019_2020__33[[#This Row],[Open]]*(DAX__2019_2020__33[[#This Row],[Adj Close]]/DAX__2019_2020__33[[#This Row],[Close]])</f>
        <v>15.593082066031609</v>
      </c>
      <c r="E9284" s="50" t="s">
        <v>22706</v>
      </c>
      <c r="F9284" s="50" t="s">
        <v>22481</v>
      </c>
      <c r="G9284" s="50" t="s">
        <v>22707</v>
      </c>
      <c r="H9284" s="50" t="s">
        <v>22708</v>
      </c>
      <c r="I9284" s="50">
        <f>(DAX__2019_2020__33[[#This Row],[Adj Close]]-DAX__2019_2020__33[[#This Row],[Adj Open]])/DAX__2019_2020__33[[#This Row],[Adj Open]]</f>
        <v>3.2455375886615589E-3</v>
      </c>
      <c r="J9284" s="50">
        <f>DAX__2019_2020__33[[#This Row],[Adj Close]]-DAX__2019_2020__33[[#This Row],[Adj Open]]</f>
        <v>5.0607933968390029E-2</v>
      </c>
      <c r="K9284" s="50">
        <v>6006899</v>
      </c>
    </row>
    <row r="9285" spans="1:11" x14ac:dyDescent="0.3">
      <c r="A9285" s="51" t="str">
        <f t="shared" si="151"/>
        <v>IFX.DE</v>
      </c>
      <c r="B9285" s="52" t="s">
        <v>276</v>
      </c>
      <c r="C9285" s="50" t="s">
        <v>22709</v>
      </c>
      <c r="D9285" s="50">
        <f>DAX__2019_2020__33[[#This Row],[Open]]*(DAX__2019_2020__33[[#This Row],[Adj Close]]/DAX__2019_2020__33[[#This Row],[Close]])</f>
        <v>15.616440038779796</v>
      </c>
      <c r="E9285" s="50" t="s">
        <v>22710</v>
      </c>
      <c r="F9285" s="50" t="s">
        <v>22711</v>
      </c>
      <c r="G9285" s="50" t="s">
        <v>22712</v>
      </c>
      <c r="H9285" s="50" t="s">
        <v>22713</v>
      </c>
      <c r="I9285" s="50">
        <f>(DAX__2019_2020__33[[#This Row],[Adj Close]]-DAX__2019_2020__33[[#This Row],[Adj Open]])/DAX__2019_2020__33[[#This Row],[Adj Open]]</f>
        <v>9.2234824878474203E-3</v>
      </c>
      <c r="J9285" s="50">
        <f>DAX__2019_2020__33[[#This Row],[Adj Close]]-DAX__2019_2020__33[[#This Row],[Adj Open]]</f>
        <v>0.14403796122020474</v>
      </c>
      <c r="K9285" s="50">
        <v>6520193</v>
      </c>
    </row>
    <row r="9286" spans="1:11" x14ac:dyDescent="0.3">
      <c r="A9286" s="51" t="str">
        <f t="shared" si="151"/>
        <v>IFX.DE</v>
      </c>
      <c r="B9286" s="52" t="s">
        <v>277</v>
      </c>
      <c r="C9286" s="50" t="s">
        <v>21287</v>
      </c>
      <c r="D9286" s="50">
        <f>DAX__2019_2020__33[[#This Row],[Open]]*(DAX__2019_2020__33[[#This Row],[Adj Close]]/DAX__2019_2020__33[[#This Row],[Close]])</f>
        <v>15.863640352256652</v>
      </c>
      <c r="E9286" s="50" t="s">
        <v>22714</v>
      </c>
      <c r="F9286" s="50" t="s">
        <v>18165</v>
      </c>
      <c r="G9286" s="50" t="s">
        <v>22715</v>
      </c>
      <c r="H9286" s="50" t="s">
        <v>22716</v>
      </c>
      <c r="I9286" s="50">
        <f>(DAX__2019_2020__33[[#This Row],[Adj Close]]-DAX__2019_2020__33[[#This Row],[Adj Open]])/DAX__2019_2020__33[[#This Row],[Adj Open]]</f>
        <v>-4.0981536256535958E-2</v>
      </c>
      <c r="J9286" s="50">
        <f>DAX__2019_2020__33[[#This Row],[Adj Close]]-DAX__2019_2020__33[[#This Row],[Adj Open]]</f>
        <v>-0.65011635225665287</v>
      </c>
      <c r="K9286" s="50">
        <v>10804686</v>
      </c>
    </row>
    <row r="9287" spans="1:11" x14ac:dyDescent="0.3">
      <c r="A9287" s="51" t="str">
        <f t="shared" si="151"/>
        <v>IFX.DE</v>
      </c>
      <c r="B9287" s="52" t="s">
        <v>278</v>
      </c>
      <c r="C9287" s="50" t="s">
        <v>17783</v>
      </c>
      <c r="D9287" s="50">
        <f>DAX__2019_2020__33[[#This Row],[Open]]*(DAX__2019_2020__33[[#This Row],[Adj Close]]/DAX__2019_2020__33[[#This Row],[Close]])</f>
        <v>15.182380392156862</v>
      </c>
      <c r="E9287" s="50" t="s">
        <v>22717</v>
      </c>
      <c r="F9287" s="50" t="s">
        <v>22623</v>
      </c>
      <c r="G9287" s="50" t="s">
        <v>22718</v>
      </c>
      <c r="H9287" s="50" t="s">
        <v>22719</v>
      </c>
      <c r="I9287" s="50">
        <f>(DAX__2019_2020__33[[#This Row],[Adj Close]]-DAX__2019_2020__33[[#This Row],[Adj Open]])/DAX__2019_2020__33[[#This Row],[Adj Open]]</f>
        <v>2.0000000000000011E-2</v>
      </c>
      <c r="J9287" s="50">
        <f>DAX__2019_2020__33[[#This Row],[Adj Close]]-DAX__2019_2020__33[[#This Row],[Adj Open]]</f>
        <v>0.30364760784313738</v>
      </c>
      <c r="K9287" s="50">
        <v>7162609</v>
      </c>
    </row>
    <row r="9288" spans="1:11" x14ac:dyDescent="0.3">
      <c r="A9288" s="51" t="str">
        <f t="shared" si="151"/>
        <v>IFX.DE</v>
      </c>
      <c r="B9288" s="52" t="s">
        <v>279</v>
      </c>
      <c r="C9288" s="50" t="s">
        <v>22720</v>
      </c>
      <c r="D9288" s="50">
        <f>DAX__2019_2020__33[[#This Row],[Open]]*(DAX__2019_2020__33[[#This Row],[Adj Close]]/DAX__2019_2020__33[[#This Row],[Close]])</f>
        <v>15.4665626411778</v>
      </c>
      <c r="E9288" s="50" t="s">
        <v>18228</v>
      </c>
      <c r="F9288" s="50" t="s">
        <v>22721</v>
      </c>
      <c r="G9288" s="50" t="s">
        <v>22722</v>
      </c>
      <c r="H9288" s="50" t="s">
        <v>22723</v>
      </c>
      <c r="I9288" s="50">
        <f>(DAX__2019_2020__33[[#This Row],[Adj Close]]-DAX__2019_2020__33[[#This Row],[Adj Open]])/DAX__2019_2020__33[[#This Row],[Adj Open]]</f>
        <v>1.7367165869619769E-2</v>
      </c>
      <c r="J9288" s="50">
        <f>DAX__2019_2020__33[[#This Row],[Adj Close]]-DAX__2019_2020__33[[#This Row],[Adj Open]]</f>
        <v>0.2686103588221993</v>
      </c>
      <c r="K9288" s="50">
        <v>7915571</v>
      </c>
    </row>
    <row r="9289" spans="1:11" x14ac:dyDescent="0.3">
      <c r="A9289" s="51" t="str">
        <f t="shared" si="151"/>
        <v>IFX.DE</v>
      </c>
      <c r="B9289" s="52" t="s">
        <v>280</v>
      </c>
      <c r="C9289" s="50" t="s">
        <v>22724</v>
      </c>
      <c r="D9289" s="50">
        <f>DAX__2019_2020__33[[#This Row],[Open]]*(DAX__2019_2020__33[[#This Row],[Adj Close]]/DAX__2019_2020__33[[#This Row],[Close]])</f>
        <v>15.739067967186102</v>
      </c>
      <c r="E9289" s="50" t="s">
        <v>22725</v>
      </c>
      <c r="F9289" s="50" t="s">
        <v>18406</v>
      </c>
      <c r="G9289" s="50" t="s">
        <v>22699</v>
      </c>
      <c r="H9289" s="50" t="s">
        <v>22726</v>
      </c>
      <c r="I9289" s="50">
        <f>(DAX__2019_2020__33[[#This Row],[Adj Close]]-DAX__2019_2020__33[[#This Row],[Adj Open]])/DAX__2019_2020__33[[#This Row],[Adj Open]]</f>
        <v>4.3655636677242191E-2</v>
      </c>
      <c r="J9289" s="50">
        <f>DAX__2019_2020__33[[#This Row],[Adj Close]]-DAX__2019_2020__33[[#This Row],[Adj Open]]</f>
        <v>0.68709903281389728</v>
      </c>
      <c r="K9289" s="50">
        <v>10464846</v>
      </c>
    </row>
    <row r="9290" spans="1:11" x14ac:dyDescent="0.3">
      <c r="A9290" s="51" t="str">
        <f t="shared" si="151"/>
        <v>IFX.DE</v>
      </c>
      <c r="B9290" s="52" t="s">
        <v>281</v>
      </c>
      <c r="C9290" s="50" t="s">
        <v>22727</v>
      </c>
      <c r="D9290" s="50">
        <f>DAX__2019_2020__33[[#This Row],[Open]]*(DAX__2019_2020__33[[#This Row],[Adj Close]]/DAX__2019_2020__33[[#This Row],[Close]])</f>
        <v>16.393077875335127</v>
      </c>
      <c r="E9290" s="50" t="s">
        <v>22519</v>
      </c>
      <c r="F9290" s="50" t="s">
        <v>21307</v>
      </c>
      <c r="G9290" s="50" t="s">
        <v>22728</v>
      </c>
      <c r="H9290" s="50" t="s">
        <v>22729</v>
      </c>
      <c r="I9290" s="50">
        <f>(DAX__2019_2020__33[[#This Row],[Adj Close]]-DAX__2019_2020__33[[#This Row],[Adj Open]])/DAX__2019_2020__33[[#This Row],[Adj Open]]</f>
        <v>-1.1873723581097085E-2</v>
      </c>
      <c r="J9290" s="50">
        <f>DAX__2019_2020__33[[#This Row],[Adj Close]]-DAX__2019_2020__33[[#This Row],[Adj Open]]</f>
        <v>-0.19464687533512759</v>
      </c>
      <c r="K9290" s="50">
        <v>6591978</v>
      </c>
    </row>
    <row r="9291" spans="1:11" x14ac:dyDescent="0.3">
      <c r="A9291" s="51" t="str">
        <f t="shared" si="151"/>
        <v>IFX.DE</v>
      </c>
      <c r="B9291" s="52" t="s">
        <v>282</v>
      </c>
      <c r="C9291" s="50" t="s">
        <v>21306</v>
      </c>
      <c r="D9291" s="50">
        <f>DAX__2019_2020__33[[#This Row],[Open]]*(DAX__2019_2020__33[[#This Row],[Adj Close]]/DAX__2019_2020__33[[#This Row],[Close]])</f>
        <v>16.369718569343306</v>
      </c>
      <c r="E9291" s="50" t="s">
        <v>22730</v>
      </c>
      <c r="F9291" s="50" t="s">
        <v>22421</v>
      </c>
      <c r="G9291" s="50" t="s">
        <v>22399</v>
      </c>
      <c r="H9291" s="50" t="s">
        <v>22731</v>
      </c>
      <c r="I9291" s="50">
        <f>(DAX__2019_2020__33[[#This Row],[Adj Close]]-DAX__2019_2020__33[[#This Row],[Adj Open]])/DAX__2019_2020__33[[#This Row],[Adj Open]]</f>
        <v>1.0225980975029662E-2</v>
      </c>
      <c r="J9291" s="50">
        <f>DAX__2019_2020__33[[#This Row],[Adj Close]]-DAX__2019_2020__33[[#This Row],[Adj Open]]</f>
        <v>0.16739643065669441</v>
      </c>
      <c r="K9291" s="50">
        <v>7207928</v>
      </c>
    </row>
    <row r="9292" spans="1:11" x14ac:dyDescent="0.3">
      <c r="A9292" s="51" t="str">
        <f t="shared" si="151"/>
        <v>IFX.DE</v>
      </c>
      <c r="B9292" s="52" t="s">
        <v>283</v>
      </c>
      <c r="C9292" s="50" t="s">
        <v>21311</v>
      </c>
      <c r="D9292" s="50">
        <f>DAX__2019_2020__33[[#This Row],[Open]]*(DAX__2019_2020__33[[#This Row],[Adj Close]]/DAX__2019_2020__33[[#This Row],[Close]])</f>
        <v>16.272396068973183</v>
      </c>
      <c r="E9292" s="50" t="s">
        <v>22732</v>
      </c>
      <c r="F9292" s="50" t="s">
        <v>22733</v>
      </c>
      <c r="G9292" s="50" t="s">
        <v>22734</v>
      </c>
      <c r="H9292" s="50" t="s">
        <v>22735</v>
      </c>
      <c r="I9292" s="50">
        <f>(DAX__2019_2020__33[[#This Row],[Adj Close]]-DAX__2019_2020__33[[#This Row],[Adj Open]])/DAX__2019_2020__33[[#This Row],[Adj Open]]</f>
        <v>-2.8706939515964502E-3</v>
      </c>
      <c r="J9292" s="50">
        <f>DAX__2019_2020__33[[#This Row],[Adj Close]]-DAX__2019_2020__33[[#This Row],[Adj Open]]</f>
        <v>-4.6713068973183169E-2</v>
      </c>
      <c r="K9292" s="50">
        <v>10718353</v>
      </c>
    </row>
    <row r="9293" spans="1:11" x14ac:dyDescent="0.3">
      <c r="A9293" s="51" t="str">
        <f t="shared" si="151"/>
        <v>IFX.DE</v>
      </c>
      <c r="B9293" s="52" t="s">
        <v>284</v>
      </c>
      <c r="C9293" s="50" t="s">
        <v>22736</v>
      </c>
      <c r="D9293" s="50">
        <f>DAX__2019_2020__33[[#This Row],[Open]]*(DAX__2019_2020__33[[#This Row],[Adj Close]]/DAX__2019_2020__33[[#This Row],[Close]])</f>
        <v>16.202325222845346</v>
      </c>
      <c r="E9293" s="50" t="s">
        <v>22737</v>
      </c>
      <c r="F9293" s="50" t="s">
        <v>22515</v>
      </c>
      <c r="G9293" s="50" t="s">
        <v>22515</v>
      </c>
      <c r="H9293" s="50" t="s">
        <v>22738</v>
      </c>
      <c r="I9293" s="50">
        <f>(DAX__2019_2020__33[[#This Row],[Adj Close]]-DAX__2019_2020__33[[#This Row],[Adj Open]])/DAX__2019_2020__33[[#This Row],[Adj Open]]</f>
        <v>-1.1052378000217652E-2</v>
      </c>
      <c r="J9293" s="50">
        <f>DAX__2019_2020__33[[#This Row],[Adj Close]]-DAX__2019_2020__33[[#This Row],[Adj Open]]</f>
        <v>-0.17907422284534746</v>
      </c>
      <c r="K9293" s="50">
        <v>8549652</v>
      </c>
    </row>
    <row r="9294" spans="1:11" x14ac:dyDescent="0.3">
      <c r="A9294" s="51" t="str">
        <f t="shared" si="151"/>
        <v>IFX.DE</v>
      </c>
      <c r="B9294" s="52" t="s">
        <v>285</v>
      </c>
      <c r="C9294" s="50" t="s">
        <v>18417</v>
      </c>
      <c r="D9294" s="50">
        <f>DAX__2019_2020__33[[#This Row],[Open]]*(DAX__2019_2020__33[[#This Row],[Adj Close]]/DAX__2019_2020__33[[#This Row],[Close]])</f>
        <v>15.960963785907191</v>
      </c>
      <c r="E9294" s="50" t="s">
        <v>22733</v>
      </c>
      <c r="F9294" s="50" t="s">
        <v>21301</v>
      </c>
      <c r="G9294" s="50" t="s">
        <v>22739</v>
      </c>
      <c r="H9294" s="50" t="s">
        <v>22740</v>
      </c>
      <c r="I9294" s="50">
        <f>(DAX__2019_2020__33[[#This Row],[Adj Close]]-DAX__2019_2020__33[[#This Row],[Adj Open]])/DAX__2019_2020__33[[#This Row],[Adj Open]]</f>
        <v>-6.5853658536583863E-3</v>
      </c>
      <c r="J9294" s="50">
        <f>DAX__2019_2020__33[[#This Row],[Adj Close]]-DAX__2019_2020__33[[#This Row],[Adj Open]]</f>
        <v>-0.1051087859071913</v>
      </c>
      <c r="K9294" s="50">
        <v>5979497</v>
      </c>
    </row>
    <row r="9295" spans="1:11" x14ac:dyDescent="0.3">
      <c r="A9295" s="51" t="str">
        <f t="shared" si="151"/>
        <v>IFX.DE</v>
      </c>
      <c r="B9295" s="52" t="s">
        <v>286</v>
      </c>
      <c r="C9295" s="50" t="s">
        <v>21287</v>
      </c>
      <c r="D9295" s="50">
        <f>DAX__2019_2020__33[[#This Row],[Open]]*(DAX__2019_2020__33[[#This Row],[Adj Close]]/DAX__2019_2020__33[[#This Row],[Close]])</f>
        <v>15.863638582409704</v>
      </c>
      <c r="E9295" s="50" t="s">
        <v>22741</v>
      </c>
      <c r="F9295" s="50" t="s">
        <v>18225</v>
      </c>
      <c r="G9295" s="50" t="s">
        <v>22742</v>
      </c>
      <c r="H9295" s="50" t="s">
        <v>22743</v>
      </c>
      <c r="I9295" s="50">
        <f>(DAX__2019_2020__33[[#This Row],[Adj Close]]-DAX__2019_2020__33[[#This Row],[Adj Open]])/DAX__2019_2020__33[[#This Row],[Adj Open]]</f>
        <v>4.0490800030110505E-2</v>
      </c>
      <c r="J9295" s="50">
        <f>DAX__2019_2020__33[[#This Row],[Adj Close]]-DAX__2019_2020__33[[#This Row],[Adj Open]]</f>
        <v>0.64233141759029699</v>
      </c>
      <c r="K9295" s="50">
        <v>7901021</v>
      </c>
    </row>
    <row r="9296" spans="1:11" x14ac:dyDescent="0.3">
      <c r="A9296" s="51" t="str">
        <f t="shared" si="151"/>
        <v>IFX.DE</v>
      </c>
      <c r="B9296" s="52" t="s">
        <v>287</v>
      </c>
      <c r="C9296" s="50" t="s">
        <v>22744</v>
      </c>
      <c r="D9296" s="50">
        <f>DAX__2019_2020__33[[#This Row],[Open]]*(DAX__2019_2020__33[[#This Row],[Adj Close]]/DAX__2019_2020__33[[#This Row],[Close]])</f>
        <v>16.659743186039599</v>
      </c>
      <c r="E9296" s="50" t="s">
        <v>22745</v>
      </c>
      <c r="F9296" s="50" t="s">
        <v>22746</v>
      </c>
      <c r="G9296" s="50" t="s">
        <v>22747</v>
      </c>
      <c r="H9296" s="50" t="s">
        <v>22748</v>
      </c>
      <c r="I9296" s="50">
        <f>(DAX__2019_2020__33[[#This Row],[Adj Close]]-DAX__2019_2020__33[[#This Row],[Adj Open]])/DAX__2019_2020__33[[#This Row],[Adj Open]]</f>
        <v>-2.5236534641897245E-2</v>
      </c>
      <c r="J9296" s="50">
        <f>DAX__2019_2020__33[[#This Row],[Adj Close]]-DAX__2019_2020__33[[#This Row],[Adj Open]]</f>
        <v>-0.42043418603959992</v>
      </c>
      <c r="K9296" s="50">
        <v>7422473</v>
      </c>
    </row>
    <row r="9297" spans="1:11" x14ac:dyDescent="0.3">
      <c r="A9297" s="51" t="str">
        <f t="shared" si="151"/>
        <v>IFX.DE</v>
      </c>
      <c r="B9297" s="52" t="s">
        <v>288</v>
      </c>
      <c r="C9297" s="50" t="s">
        <v>22749</v>
      </c>
      <c r="D9297" s="50">
        <f>DAX__2019_2020__33[[#This Row],[Open]]*(DAX__2019_2020__33[[#This Row],[Adj Close]]/DAX__2019_2020__33[[#This Row],[Close]])</f>
        <v>15.756584375439839</v>
      </c>
      <c r="E9297" s="50" t="s">
        <v>18409</v>
      </c>
      <c r="F9297" s="50" t="s">
        <v>22570</v>
      </c>
      <c r="G9297" s="50" t="s">
        <v>18409</v>
      </c>
      <c r="H9297" s="50" t="s">
        <v>22750</v>
      </c>
      <c r="I9297" s="50">
        <f>(DAX__2019_2020__33[[#This Row],[Adj Close]]-DAX__2019_2020__33[[#This Row],[Adj Open]])/DAX__2019_2020__33[[#This Row],[Adj Open]]</f>
        <v>2.2235823209646607E-2</v>
      </c>
      <c r="J9297" s="50">
        <f>DAX__2019_2020__33[[#This Row],[Adj Close]]-DAX__2019_2020__33[[#This Row],[Adj Open]]</f>
        <v>0.35036062456016026</v>
      </c>
      <c r="K9297" s="50">
        <v>11496399</v>
      </c>
    </row>
    <row r="9298" spans="1:11" x14ac:dyDescent="0.3">
      <c r="A9298" s="51" t="str">
        <f t="shared" si="151"/>
        <v>IFX.DE</v>
      </c>
      <c r="B9298" s="52" t="s">
        <v>289</v>
      </c>
      <c r="C9298" s="50" t="s">
        <v>22751</v>
      </c>
      <c r="D9298" s="50">
        <f>DAX__2019_2020__33[[#This Row],[Open]]*(DAX__2019_2020__33[[#This Row],[Adj Close]]/DAX__2019_2020__33[[#This Row],[Close]])</f>
        <v>16.286019526827431</v>
      </c>
      <c r="E9298" s="50" t="s">
        <v>22752</v>
      </c>
      <c r="F9298" s="50" t="s">
        <v>22751</v>
      </c>
      <c r="G9298" s="50" t="s">
        <v>22753</v>
      </c>
      <c r="H9298" s="50" t="s">
        <v>22754</v>
      </c>
      <c r="I9298" s="50">
        <f>(DAX__2019_2020__33[[#This Row],[Adj Close]]-DAX__2019_2020__33[[#This Row],[Adj Open]])/DAX__2019_2020__33[[#This Row],[Adj Open]]</f>
        <v>3.0357477611896347E-2</v>
      </c>
      <c r="J9298" s="50">
        <f>DAX__2019_2020__33[[#This Row],[Adj Close]]-DAX__2019_2020__33[[#This Row],[Adj Open]]</f>
        <v>0.49440247317257047</v>
      </c>
      <c r="K9298" s="50">
        <v>9673340</v>
      </c>
    </row>
    <row r="9299" spans="1:11" x14ac:dyDescent="0.3">
      <c r="A9299" s="51" t="str">
        <f t="shared" si="151"/>
        <v>IFX.DE</v>
      </c>
      <c r="B9299" s="52" t="s">
        <v>290</v>
      </c>
      <c r="C9299" s="50" t="s">
        <v>22755</v>
      </c>
      <c r="D9299" s="50">
        <f>DAX__2019_2020__33[[#This Row],[Open]]*(DAX__2019_2020__33[[#This Row],[Adj Close]]/DAX__2019_2020__33[[#This Row],[Close]])</f>
        <v>16.831031904691738</v>
      </c>
      <c r="E9299" s="50" t="s">
        <v>22756</v>
      </c>
      <c r="F9299" s="50" t="s">
        <v>22757</v>
      </c>
      <c r="G9299" s="50" t="s">
        <v>22756</v>
      </c>
      <c r="H9299" s="50" t="s">
        <v>22758</v>
      </c>
      <c r="I9299" s="50">
        <f>(DAX__2019_2020__33[[#This Row],[Adj Close]]-DAX__2019_2020__33[[#This Row],[Adj Open]])/DAX__2019_2020__33[[#This Row],[Adj Open]]</f>
        <v>1.6653173548446018E-2</v>
      </c>
      <c r="J9299" s="50">
        <f>DAX__2019_2020__33[[#This Row],[Adj Close]]-DAX__2019_2020__33[[#This Row],[Adj Open]]</f>
        <v>0.28029009530826343</v>
      </c>
      <c r="K9299" s="50">
        <v>6856388</v>
      </c>
    </row>
    <row r="9300" spans="1:11" x14ac:dyDescent="0.3">
      <c r="A9300" s="51" t="str">
        <f t="shared" si="151"/>
        <v>IFX.DE</v>
      </c>
      <c r="B9300" s="52" t="s">
        <v>291</v>
      </c>
      <c r="C9300" s="50" t="s">
        <v>22759</v>
      </c>
      <c r="D9300" s="50">
        <f>DAX__2019_2020__33[[#This Row],[Open]]*(DAX__2019_2020__33[[#This Row],[Adj Close]]/DAX__2019_2020__33[[#This Row],[Close]])</f>
        <v>17.105481820150246</v>
      </c>
      <c r="E9300" s="50" t="s">
        <v>22760</v>
      </c>
      <c r="F9300" s="50" t="s">
        <v>22761</v>
      </c>
      <c r="G9300" s="50" t="s">
        <v>22762</v>
      </c>
      <c r="H9300" s="50" t="s">
        <v>22763</v>
      </c>
      <c r="I9300" s="50">
        <f>(DAX__2019_2020__33[[#This Row],[Adj Close]]-DAX__2019_2020__33[[#This Row],[Adj Open]])/DAX__2019_2020__33[[#This Row],[Adj Open]]</f>
        <v>3.0040964952207469E-2</v>
      </c>
      <c r="J9300" s="50">
        <f>DAX__2019_2020__33[[#This Row],[Adj Close]]-DAX__2019_2020__33[[#This Row],[Adj Open]]</f>
        <v>0.51386517984975555</v>
      </c>
      <c r="K9300" s="50">
        <v>8149083</v>
      </c>
    </row>
    <row r="9301" spans="1:11" x14ac:dyDescent="0.3">
      <c r="A9301" s="51" t="str">
        <f t="shared" si="151"/>
        <v>IFX.DE</v>
      </c>
      <c r="B9301" s="52" t="s">
        <v>292</v>
      </c>
      <c r="C9301" s="50" t="s">
        <v>22760</v>
      </c>
      <c r="D9301" s="50">
        <f>DAX__2019_2020__33[[#This Row],[Open]]*(DAX__2019_2020__33[[#This Row],[Adj Close]]/DAX__2019_2020__33[[#This Row],[Close]])</f>
        <v>17.650489343096922</v>
      </c>
      <c r="E9301" s="50" t="s">
        <v>22764</v>
      </c>
      <c r="F9301" s="50" t="s">
        <v>22765</v>
      </c>
      <c r="G9301" s="50" t="s">
        <v>22766</v>
      </c>
      <c r="H9301" s="50" t="s">
        <v>22767</v>
      </c>
      <c r="I9301" s="50">
        <f>(DAX__2019_2020__33[[#This Row],[Adj Close]]-DAX__2019_2020__33[[#This Row],[Adj Open]])/DAX__2019_2020__33[[#This Row],[Adj Open]]</f>
        <v>-7.057840758711964E-3</v>
      </c>
      <c r="J9301" s="50">
        <f>DAX__2019_2020__33[[#This Row],[Adj Close]]-DAX__2019_2020__33[[#This Row],[Adj Open]]</f>
        <v>-0.12457434309692061</v>
      </c>
      <c r="K9301" s="50">
        <v>6962747</v>
      </c>
    </row>
    <row r="9302" spans="1:11" x14ac:dyDescent="0.3">
      <c r="A9302" s="51" t="str">
        <f t="shared" si="151"/>
        <v>IFX.DE</v>
      </c>
      <c r="B9302" s="52" t="s">
        <v>293</v>
      </c>
      <c r="C9302" s="50" t="s">
        <v>21458</v>
      </c>
      <c r="D9302" s="50">
        <f>DAX__2019_2020__33[[#This Row],[Open]]*(DAX__2019_2020__33[[#This Row],[Adj Close]]/DAX__2019_2020__33[[#This Row],[Close]])</f>
        <v>17.420806470588232</v>
      </c>
      <c r="E9302" s="50" t="s">
        <v>22768</v>
      </c>
      <c r="F9302" s="50" t="s">
        <v>22769</v>
      </c>
      <c r="G9302" s="50" t="s">
        <v>22770</v>
      </c>
      <c r="H9302" s="50" t="s">
        <v>22771</v>
      </c>
      <c r="I9302" s="50">
        <f>(DAX__2019_2020__33[[#This Row],[Adj Close]]-DAX__2019_2020__33[[#This Row],[Adj Open]])/DAX__2019_2020__33[[#This Row],[Adj Open]]</f>
        <v>-2.7932960893853119E-3</v>
      </c>
      <c r="J9302" s="50">
        <f>DAX__2019_2020__33[[#This Row],[Adj Close]]-DAX__2019_2020__33[[#This Row],[Adj Open]]</f>
        <v>-4.8661470588232447E-2</v>
      </c>
      <c r="K9302" s="50">
        <v>5537967</v>
      </c>
    </row>
    <row r="9303" spans="1:11" x14ac:dyDescent="0.3">
      <c r="A9303" s="51" t="str">
        <f t="shared" si="151"/>
        <v>IFX.DE</v>
      </c>
      <c r="B9303" s="52" t="s">
        <v>294</v>
      </c>
      <c r="C9303" s="50" t="s">
        <v>22766</v>
      </c>
      <c r="D9303" s="50">
        <f>DAX__2019_2020__33[[#This Row],[Open]]*(DAX__2019_2020__33[[#This Row],[Adj Close]]/DAX__2019_2020__33[[#This Row],[Close]])</f>
        <v>17.525916638923757</v>
      </c>
      <c r="E9303" s="50" t="s">
        <v>22766</v>
      </c>
      <c r="F9303" s="50" t="s">
        <v>22772</v>
      </c>
      <c r="G9303" s="50" t="s">
        <v>22773</v>
      </c>
      <c r="H9303" s="50" t="s">
        <v>22774</v>
      </c>
      <c r="I9303" s="50">
        <f>(DAX__2019_2020__33[[#This Row],[Adj Close]]-DAX__2019_2020__33[[#This Row],[Adj Open]])/DAX__2019_2020__33[[#This Row],[Adj Open]]</f>
        <v>-3.4984397766792512E-2</v>
      </c>
      <c r="J9303" s="50">
        <f>DAX__2019_2020__33[[#This Row],[Adj Close]]-DAX__2019_2020__33[[#This Row],[Adj Open]]</f>
        <v>-0.61313363892375605</v>
      </c>
      <c r="K9303" s="50">
        <v>7974316</v>
      </c>
    </row>
    <row r="9304" spans="1:11" x14ac:dyDescent="0.3">
      <c r="A9304" s="51" t="str">
        <f t="shared" si="151"/>
        <v>IFX.DE</v>
      </c>
      <c r="B9304" s="52" t="s">
        <v>295</v>
      </c>
      <c r="C9304" s="50" t="s">
        <v>22640</v>
      </c>
      <c r="D9304" s="50">
        <f>DAX__2019_2020__33[[#This Row],[Open]]*(DAX__2019_2020__33[[#This Row],[Adj Close]]/DAX__2019_2020__33[[#This Row],[Close]])</f>
        <v>16.918622423443022</v>
      </c>
      <c r="E9304" s="50" t="s">
        <v>22775</v>
      </c>
      <c r="F9304" s="50" t="s">
        <v>22776</v>
      </c>
      <c r="G9304" s="50" t="s">
        <v>22777</v>
      </c>
      <c r="H9304" s="50" t="s">
        <v>22778</v>
      </c>
      <c r="I9304" s="50">
        <f>(DAX__2019_2020__33[[#This Row],[Adj Close]]-DAX__2019_2020__33[[#This Row],[Adj Open]])/DAX__2019_2020__33[[#This Row],[Adj Open]]</f>
        <v>2.3699895093195113E-2</v>
      </c>
      <c r="J9304" s="50">
        <f>DAX__2019_2020__33[[#This Row],[Adj Close]]-DAX__2019_2020__33[[#This Row],[Adj Open]]</f>
        <v>0.40096957655697807</v>
      </c>
      <c r="K9304" s="50">
        <v>5773953</v>
      </c>
    </row>
    <row r="9305" spans="1:11" x14ac:dyDescent="0.3">
      <c r="A9305" s="51" t="str">
        <f t="shared" si="151"/>
        <v>IFX.DE</v>
      </c>
      <c r="B9305" s="52" t="s">
        <v>296</v>
      </c>
      <c r="C9305" s="50" t="s">
        <v>22086</v>
      </c>
      <c r="D9305" s="50">
        <f>DAX__2019_2020__33[[#This Row],[Open]]*(DAX__2019_2020__33[[#This Row],[Adj Close]]/DAX__2019_2020__33[[#This Row],[Close]])</f>
        <v>17.615453791262667</v>
      </c>
      <c r="E9305" s="50" t="s">
        <v>22668</v>
      </c>
      <c r="F9305" s="50" t="s">
        <v>22779</v>
      </c>
      <c r="G9305" s="50" t="s">
        <v>22780</v>
      </c>
      <c r="H9305" s="50" t="s">
        <v>22781</v>
      </c>
      <c r="I9305" s="50">
        <f>(DAX__2019_2020__33[[#This Row],[Adj Close]]-DAX__2019_2020__33[[#This Row],[Adj Open]])/DAX__2019_2020__33[[#This Row],[Adj Open]]</f>
        <v>1.4254143646408774E-2</v>
      </c>
      <c r="J9305" s="50">
        <f>DAX__2019_2020__33[[#This Row],[Adj Close]]-DAX__2019_2020__33[[#This Row],[Adj Open]]</f>
        <v>0.25109320873733409</v>
      </c>
      <c r="K9305" s="50">
        <v>6811013</v>
      </c>
    </row>
    <row r="9306" spans="1:11" x14ac:dyDescent="0.3">
      <c r="A9306" s="51" t="str">
        <f t="shared" si="151"/>
        <v>IFX.DE</v>
      </c>
      <c r="B9306" s="52" t="s">
        <v>297</v>
      </c>
      <c r="C9306" s="50" t="s">
        <v>22782</v>
      </c>
      <c r="D9306" s="50">
        <f>DAX__2019_2020__33[[#This Row],[Open]]*(DAX__2019_2020__33[[#This Row],[Adj Close]]/DAX__2019_2020__33[[#This Row],[Close]])</f>
        <v>17.99501382348291</v>
      </c>
      <c r="E9306" s="50" t="s">
        <v>21360</v>
      </c>
      <c r="F9306" s="50" t="s">
        <v>22783</v>
      </c>
      <c r="G9306" s="50" t="s">
        <v>22784</v>
      </c>
      <c r="H9306" s="50" t="s">
        <v>22785</v>
      </c>
      <c r="I9306" s="50">
        <f>(DAX__2019_2020__33[[#This Row],[Adj Close]]-DAX__2019_2020__33[[#This Row],[Adj Open]])/DAX__2019_2020__33[[#This Row],[Adj Open]]</f>
        <v>1.0167604110330063E-2</v>
      </c>
      <c r="J9306" s="50">
        <f>DAX__2019_2020__33[[#This Row],[Adj Close]]-DAX__2019_2020__33[[#This Row],[Adj Open]]</f>
        <v>0.18296617651709113</v>
      </c>
      <c r="K9306" s="50">
        <v>7734204</v>
      </c>
    </row>
    <row r="9307" spans="1:11" x14ac:dyDescent="0.3">
      <c r="A9307" s="51" t="str">
        <f t="shared" si="151"/>
        <v>IFX.DE</v>
      </c>
      <c r="B9307" s="52" t="s">
        <v>298</v>
      </c>
      <c r="C9307" s="50" t="s">
        <v>22786</v>
      </c>
      <c r="D9307" s="50">
        <f>DAX__2019_2020__33[[#This Row],[Open]]*(DAX__2019_2020__33[[#This Row],[Adj Close]]/DAX__2019_2020__33[[#This Row],[Close]])</f>
        <v>18.131262699302226</v>
      </c>
      <c r="E9307" s="50" t="s">
        <v>22787</v>
      </c>
      <c r="F9307" s="50" t="s">
        <v>22788</v>
      </c>
      <c r="G9307" s="50" t="s">
        <v>21329</v>
      </c>
      <c r="H9307" s="50" t="s">
        <v>22659</v>
      </c>
      <c r="I9307" s="50">
        <f>(DAX__2019_2020__33[[#This Row],[Adj Close]]-DAX__2019_2020__33[[#This Row],[Adj Open]])/DAX__2019_2020__33[[#This Row],[Adj Open]]</f>
        <v>-4.8308107799683378E-3</v>
      </c>
      <c r="J9307" s="50">
        <f>DAX__2019_2020__33[[#This Row],[Adj Close]]-DAX__2019_2020__33[[#This Row],[Adj Open]]</f>
        <v>-8.7588699302227013E-2</v>
      </c>
      <c r="K9307" s="50">
        <v>5928475</v>
      </c>
    </row>
    <row r="9308" spans="1:11" x14ac:dyDescent="0.3">
      <c r="A9308" s="51" t="str">
        <f t="shared" si="151"/>
        <v>IFX.DE</v>
      </c>
      <c r="B9308" s="52" t="s">
        <v>299</v>
      </c>
      <c r="C9308" s="50" t="s">
        <v>22789</v>
      </c>
      <c r="D9308" s="50">
        <f>DAX__2019_2020__33[[#This Row],[Open]]*(DAX__2019_2020__33[[#This Row],[Adj Close]]/DAX__2019_2020__33[[#This Row],[Close]])</f>
        <v>18.170196049207458</v>
      </c>
      <c r="E9308" s="50" t="s">
        <v>22790</v>
      </c>
      <c r="F9308" s="50" t="s">
        <v>22791</v>
      </c>
      <c r="G9308" s="50" t="s">
        <v>22792</v>
      </c>
      <c r="H9308" s="50" t="s">
        <v>22793</v>
      </c>
      <c r="I9308" s="50">
        <f>(DAX__2019_2020__33[[#This Row],[Adj Close]]-DAX__2019_2020__33[[#This Row],[Adj Open]])/DAX__2019_2020__33[[#This Row],[Adj Open]]</f>
        <v>3.4279539367970034E-2</v>
      </c>
      <c r="J9308" s="50">
        <f>DAX__2019_2020__33[[#This Row],[Adj Close]]-DAX__2019_2020__33[[#This Row],[Adj Open]]</f>
        <v>0.6228659507925407</v>
      </c>
      <c r="K9308" s="50">
        <v>10818362</v>
      </c>
    </row>
    <row r="9309" spans="1:11" x14ac:dyDescent="0.3">
      <c r="A9309" s="51" t="str">
        <f t="shared" si="151"/>
        <v>IFX.DE</v>
      </c>
      <c r="B9309" s="52" t="s">
        <v>300</v>
      </c>
      <c r="C9309" s="50" t="s">
        <v>22794</v>
      </c>
      <c r="D9309" s="50">
        <f>DAX__2019_2020__33[[#This Row],[Open]]*(DAX__2019_2020__33[[#This Row],[Adj Close]]/DAX__2019_2020__33[[#This Row],[Close]])</f>
        <v>18.61593401613931</v>
      </c>
      <c r="E9309" s="50" t="s">
        <v>22795</v>
      </c>
      <c r="F9309" s="50" t="s">
        <v>22796</v>
      </c>
      <c r="G9309" s="50" t="s">
        <v>22797</v>
      </c>
      <c r="H9309" s="50" t="s">
        <v>22798</v>
      </c>
      <c r="I9309" s="50">
        <f>(DAX__2019_2020__33[[#This Row],[Adj Close]]-DAX__2019_2020__33[[#This Row],[Adj Open]])/DAX__2019_2020__33[[#This Row],[Adj Open]]</f>
        <v>-1.5265579255541686E-2</v>
      </c>
      <c r="J9309" s="50">
        <f>DAX__2019_2020__33[[#This Row],[Adj Close]]-DAX__2019_2020__33[[#This Row],[Adj Open]]</f>
        <v>-0.28418301613930907</v>
      </c>
      <c r="K9309" s="50">
        <v>9298245</v>
      </c>
    </row>
    <row r="9310" spans="1:11" x14ac:dyDescent="0.3">
      <c r="A9310" s="51" t="str">
        <f t="shared" si="151"/>
        <v>IFX.DE</v>
      </c>
      <c r="B9310" s="52" t="s">
        <v>301</v>
      </c>
      <c r="C9310" s="50" t="s">
        <v>22786</v>
      </c>
      <c r="D9310" s="50">
        <f>DAX__2019_2020__33[[#This Row],[Open]]*(DAX__2019_2020__33[[#This Row],[Adj Close]]/DAX__2019_2020__33[[#This Row],[Close]])</f>
        <v>18.131265083990986</v>
      </c>
      <c r="E9310" s="50" t="s">
        <v>22799</v>
      </c>
      <c r="F9310" s="50" t="s">
        <v>22800</v>
      </c>
      <c r="G9310" s="50" t="s">
        <v>22801</v>
      </c>
      <c r="H9310" s="50" t="s">
        <v>22802</v>
      </c>
      <c r="I9310" s="50">
        <f>(DAX__2019_2020__33[[#This Row],[Adj Close]]-DAX__2019_2020__33[[#This Row],[Adj Open]])/DAX__2019_2020__33[[#This Row],[Adj Open]]</f>
        <v>-6.3338704419684455E-3</v>
      </c>
      <c r="J9310" s="50">
        <f>DAX__2019_2020__33[[#This Row],[Adj Close]]-DAX__2019_2020__33[[#This Row],[Adj Open]]</f>
        <v>-0.11484108399098503</v>
      </c>
      <c r="K9310" s="50">
        <v>7915022</v>
      </c>
    </row>
    <row r="9311" spans="1:11" x14ac:dyDescent="0.3">
      <c r="A9311" s="51" t="str">
        <f t="shared" si="151"/>
        <v>IFX.DE</v>
      </c>
      <c r="B9311" s="52" t="s">
        <v>302</v>
      </c>
      <c r="C9311" s="50" t="s">
        <v>21441</v>
      </c>
      <c r="D9311" s="50">
        <f>DAX__2019_2020__33[[#This Row],[Open]]*(DAX__2019_2020__33[[#This Row],[Adj Close]]/DAX__2019_2020__33[[#This Row],[Close]])</f>
        <v>19.269943074389552</v>
      </c>
      <c r="E9311" s="50" t="s">
        <v>22803</v>
      </c>
      <c r="F9311" s="50" t="s">
        <v>22804</v>
      </c>
      <c r="G9311" s="50" t="s">
        <v>22805</v>
      </c>
      <c r="H9311" s="50" t="s">
        <v>22806</v>
      </c>
      <c r="I9311" s="50">
        <f>(DAX__2019_2020__33[[#This Row],[Adj Close]]-DAX__2019_2020__33[[#This Row],[Adj Open]])/DAX__2019_2020__33[[#This Row],[Adj Open]]</f>
        <v>-7.2726771349838583E-3</v>
      </c>
      <c r="J9311" s="50">
        <f>DAX__2019_2020__33[[#This Row],[Adj Close]]-DAX__2019_2020__33[[#This Row],[Adj Open]]</f>
        <v>-0.14014407438955345</v>
      </c>
      <c r="K9311" s="50">
        <v>15914734</v>
      </c>
    </row>
    <row r="9312" spans="1:11" x14ac:dyDescent="0.3">
      <c r="A9312" s="51" t="str">
        <f t="shared" si="151"/>
        <v>IFX.DE</v>
      </c>
      <c r="B9312" s="52" t="s">
        <v>303</v>
      </c>
      <c r="C9312" s="50" t="s">
        <v>22807</v>
      </c>
      <c r="D9312" s="50">
        <f>DAX__2019_2020__33[[#This Row],[Open]]*(DAX__2019_2020__33[[#This Row],[Adj Close]]/DAX__2019_2020__33[[#This Row],[Close]])</f>
        <v>19.219334424561804</v>
      </c>
      <c r="E9312" s="50" t="s">
        <v>22808</v>
      </c>
      <c r="F9312" s="50" t="s">
        <v>22809</v>
      </c>
      <c r="G9312" s="50" t="s">
        <v>21351</v>
      </c>
      <c r="H9312" s="50" t="s">
        <v>22810</v>
      </c>
      <c r="I9312" s="50">
        <f>(DAX__2019_2020__33[[#This Row],[Adj Close]]-DAX__2019_2020__33[[#This Row],[Adj Open]])/DAX__2019_2020__33[[#This Row],[Adj Open]]</f>
        <v>-6.4815680819105218E-3</v>
      </c>
      <c r="J9312" s="50">
        <f>DAX__2019_2020__33[[#This Row],[Adj Close]]-DAX__2019_2020__33[[#This Row],[Adj Open]]</f>
        <v>-0.12457142456180392</v>
      </c>
      <c r="K9312" s="50">
        <v>7184623</v>
      </c>
    </row>
    <row r="9313" spans="1:11" x14ac:dyDescent="0.3">
      <c r="A9313" s="51" t="str">
        <f t="shared" si="151"/>
        <v>IFX.DE</v>
      </c>
      <c r="B9313" s="52" t="s">
        <v>304</v>
      </c>
      <c r="C9313" s="50" t="s">
        <v>22811</v>
      </c>
      <c r="D9313" s="50">
        <f>DAX__2019_2020__33[[#This Row],[Open]]*(DAX__2019_2020__33[[#This Row],[Adj Close]]/DAX__2019_2020__33[[#This Row],[Close]])</f>
        <v>18.974080729933021</v>
      </c>
      <c r="E9313" s="50" t="s">
        <v>22812</v>
      </c>
      <c r="F9313" s="50" t="s">
        <v>22813</v>
      </c>
      <c r="G9313" s="50" t="s">
        <v>22145</v>
      </c>
      <c r="H9313" s="50" t="s">
        <v>22814</v>
      </c>
      <c r="I9313" s="50">
        <f>(DAX__2019_2020__33[[#This Row],[Adj Close]]-DAX__2019_2020__33[[#This Row],[Adj Open]])/DAX__2019_2020__33[[#This Row],[Adj Open]]</f>
        <v>-4.4111612638488519E-3</v>
      </c>
      <c r="J9313" s="50">
        <f>DAX__2019_2020__33[[#This Row],[Adj Close]]-DAX__2019_2020__33[[#This Row],[Adj Open]]</f>
        <v>-8.3697729933021492E-2</v>
      </c>
      <c r="K9313" s="50">
        <v>4737437</v>
      </c>
    </row>
    <row r="9314" spans="1:11" x14ac:dyDescent="0.3">
      <c r="A9314" s="51" t="str">
        <f t="shared" si="151"/>
        <v>IFX.DE</v>
      </c>
      <c r="B9314" s="52" t="s">
        <v>305</v>
      </c>
      <c r="C9314" s="50" t="s">
        <v>22815</v>
      </c>
      <c r="D9314" s="50">
        <f>DAX__2019_2020__33[[#This Row],[Open]]*(DAX__2019_2020__33[[#This Row],[Adj Close]]/DAX__2019_2020__33[[#This Row],[Close]])</f>
        <v>19.075296952400368</v>
      </c>
      <c r="E9314" s="50" t="s">
        <v>22190</v>
      </c>
      <c r="F9314" s="50" t="s">
        <v>22816</v>
      </c>
      <c r="G9314" s="50" t="s">
        <v>22817</v>
      </c>
      <c r="H9314" s="50" t="s">
        <v>22818</v>
      </c>
      <c r="I9314" s="50">
        <f>(DAX__2019_2020__33[[#This Row],[Adj Close]]-DAX__2019_2020__33[[#This Row],[Adj Open]])/DAX__2019_2020__33[[#This Row],[Adj Open]]</f>
        <v>1.1224489795917502E-3</v>
      </c>
      <c r="J9314" s="50">
        <f>DAX__2019_2020__33[[#This Row],[Adj Close]]-DAX__2019_2020__33[[#This Row],[Adj Open]]</f>
        <v>2.1411047599631416E-2</v>
      </c>
      <c r="K9314" s="50">
        <v>5802004</v>
      </c>
    </row>
    <row r="9315" spans="1:11" x14ac:dyDescent="0.3">
      <c r="A9315" s="51" t="str">
        <f t="shared" si="151"/>
        <v>IFX.DE</v>
      </c>
      <c r="B9315" s="52" t="s">
        <v>306</v>
      </c>
      <c r="C9315" s="50" t="s">
        <v>22819</v>
      </c>
      <c r="D9315" s="50">
        <f>DAX__2019_2020__33[[#This Row],[Open]]*(DAX__2019_2020__33[[#This Row],[Adj Close]]/DAX__2019_2020__33[[#This Row],[Close]])</f>
        <v>19.073352050272433</v>
      </c>
      <c r="E9315" s="50" t="s">
        <v>22820</v>
      </c>
      <c r="F9315" s="50" t="s">
        <v>22821</v>
      </c>
      <c r="G9315" s="50" t="s">
        <v>22822</v>
      </c>
      <c r="H9315" s="50" t="s">
        <v>22823</v>
      </c>
      <c r="I9315" s="50">
        <f>(DAX__2019_2020__33[[#This Row],[Adj Close]]-DAX__2019_2020__33[[#This Row],[Adj Open]])/DAX__2019_2020__33[[#This Row],[Adj Open]]</f>
        <v>-7.3476885396467047E-3</v>
      </c>
      <c r="J9315" s="50">
        <f>DAX__2019_2020__33[[#This Row],[Adj Close]]-DAX__2019_2020__33[[#This Row],[Adj Open]]</f>
        <v>-0.14014505027243374</v>
      </c>
      <c r="K9315" s="50">
        <v>6025036</v>
      </c>
    </row>
    <row r="9316" spans="1:11" x14ac:dyDescent="0.3">
      <c r="A9316" s="51" t="str">
        <f t="shared" si="151"/>
        <v>IFX.DE</v>
      </c>
      <c r="B9316" s="52" t="s">
        <v>307</v>
      </c>
      <c r="C9316" s="50" t="s">
        <v>22824</v>
      </c>
      <c r="D9316" s="50">
        <f>DAX__2019_2020__33[[#This Row],[Open]]*(DAX__2019_2020__33[[#This Row],[Adj Close]]/DAX__2019_2020__33[[#This Row],[Close]])</f>
        <v>18.746344787630981</v>
      </c>
      <c r="E9316" s="50" t="s">
        <v>22815</v>
      </c>
      <c r="F9316" s="50" t="s">
        <v>22825</v>
      </c>
      <c r="G9316" s="50" t="s">
        <v>22826</v>
      </c>
      <c r="H9316" s="50" t="s">
        <v>22827</v>
      </c>
      <c r="I9316" s="50">
        <f>(DAX__2019_2020__33[[#This Row],[Adj Close]]-DAX__2019_2020__33[[#This Row],[Adj Open]])/DAX__2019_2020__33[[#This Row],[Adj Open]]</f>
        <v>7.2681968262995719E-4</v>
      </c>
      <c r="J9316" s="50">
        <f>DAX__2019_2020__33[[#This Row],[Adj Close]]-DAX__2019_2020__33[[#This Row],[Adj Open]]</f>
        <v>1.3625212369017703E-2</v>
      </c>
      <c r="K9316" s="50">
        <v>5991090</v>
      </c>
    </row>
    <row r="9317" spans="1:11" x14ac:dyDescent="0.3">
      <c r="A9317" s="51" t="str">
        <f t="shared" si="151"/>
        <v>IFX.DE</v>
      </c>
      <c r="B9317" s="52" t="s">
        <v>308</v>
      </c>
      <c r="C9317" s="50" t="s">
        <v>22828</v>
      </c>
      <c r="D9317" s="50">
        <f>DAX__2019_2020__33[[#This Row],[Open]]*(DAX__2019_2020__33[[#This Row],[Adj Close]]/DAX__2019_2020__33[[#This Row],[Close]])</f>
        <v>18.540018439642523</v>
      </c>
      <c r="E9317" s="50" t="s">
        <v>21361</v>
      </c>
      <c r="F9317" s="50" t="s">
        <v>22214</v>
      </c>
      <c r="G9317" s="50" t="s">
        <v>22829</v>
      </c>
      <c r="H9317" s="50" t="s">
        <v>22830</v>
      </c>
      <c r="I9317" s="50">
        <f>(DAX__2019_2020__33[[#This Row],[Adj Close]]-DAX__2019_2020__33[[#This Row],[Adj Open]])/DAX__2019_2020__33[[#This Row],[Adj Open]]</f>
        <v>4.9343834611224845E-3</v>
      </c>
      <c r="J9317" s="50">
        <f>DAX__2019_2020__33[[#This Row],[Adj Close]]-DAX__2019_2020__33[[#This Row],[Adj Open]]</f>
        <v>9.1483560357477955E-2</v>
      </c>
      <c r="K9317" s="50">
        <v>5661378</v>
      </c>
    </row>
    <row r="9318" spans="1:11" x14ac:dyDescent="0.3">
      <c r="A9318" s="51" t="str">
        <f t="shared" si="151"/>
        <v>IFX.DE</v>
      </c>
      <c r="B9318" s="52" t="s">
        <v>309</v>
      </c>
      <c r="C9318" s="50" t="s">
        <v>22831</v>
      </c>
      <c r="D9318" s="50">
        <f>DAX__2019_2020__33[[#This Row],[Open]]*(DAX__2019_2020__33[[#This Row],[Adj Close]]/DAX__2019_2020__33[[#This Row],[Close]])</f>
        <v>18.39014556421623</v>
      </c>
      <c r="E9318" s="50" t="s">
        <v>22832</v>
      </c>
      <c r="F9318" s="50" t="s">
        <v>22833</v>
      </c>
      <c r="G9318" s="50" t="s">
        <v>22266</v>
      </c>
      <c r="H9318" s="50" t="s">
        <v>22834</v>
      </c>
      <c r="I9318" s="50">
        <f>(DAX__2019_2020__33[[#This Row],[Adj Close]]-DAX__2019_2020__33[[#This Row],[Adj Open]])/DAX__2019_2020__33[[#This Row],[Adj Open]]</f>
        <v>-1.058477984758637E-3</v>
      </c>
      <c r="J9318" s="50">
        <f>DAX__2019_2020__33[[#This Row],[Adj Close]]-DAX__2019_2020__33[[#This Row],[Adj Open]]</f>
        <v>-1.9465564216229581E-2</v>
      </c>
      <c r="K9318" s="50">
        <v>6148936</v>
      </c>
    </row>
    <row r="9319" spans="1:11" x14ac:dyDescent="0.3">
      <c r="A9319" s="51" t="str">
        <f t="shared" si="151"/>
        <v>IFX.DE</v>
      </c>
      <c r="B9319" s="52" t="s">
        <v>310</v>
      </c>
      <c r="C9319" s="50" t="s">
        <v>22835</v>
      </c>
      <c r="D9319" s="50">
        <f>DAX__2019_2020__33[[#This Row],[Open]]*(DAX__2019_2020__33[[#This Row],[Adj Close]]/DAX__2019_2020__33[[#This Row],[Close]])</f>
        <v>18.360944649571319</v>
      </c>
      <c r="E9319" s="50" t="s">
        <v>22836</v>
      </c>
      <c r="F9319" s="50" t="s">
        <v>22837</v>
      </c>
      <c r="G9319" s="50" t="s">
        <v>22838</v>
      </c>
      <c r="H9319" s="50" t="s">
        <v>22839</v>
      </c>
      <c r="I9319" s="50">
        <f>(DAX__2019_2020__33[[#This Row],[Adj Close]]-DAX__2019_2020__33[[#This Row],[Adj Open]])/DAX__2019_2020__33[[#This Row],[Adj Open]]</f>
        <v>1.6961837006352082E-2</v>
      </c>
      <c r="J9319" s="50">
        <f>DAX__2019_2020__33[[#This Row],[Adj Close]]-DAX__2019_2020__33[[#This Row],[Adj Open]]</f>
        <v>0.31143535042868109</v>
      </c>
      <c r="K9319" s="50">
        <v>6613416</v>
      </c>
    </row>
    <row r="9320" spans="1:11" x14ac:dyDescent="0.3">
      <c r="A9320" s="51" t="str">
        <f t="shared" si="151"/>
        <v>IFX.DE</v>
      </c>
      <c r="B9320" s="52" t="s">
        <v>311</v>
      </c>
      <c r="C9320" s="50" t="s">
        <v>22840</v>
      </c>
      <c r="D9320" s="50">
        <f>DAX__2019_2020__33[[#This Row],[Open]]*(DAX__2019_2020__33[[#This Row],[Adj Close]]/DAX__2019_2020__33[[#This Row],[Close]])</f>
        <v>18.839775846735613</v>
      </c>
      <c r="E9320" s="50" t="s">
        <v>22841</v>
      </c>
      <c r="F9320" s="50" t="s">
        <v>22842</v>
      </c>
      <c r="G9320" s="50" t="s">
        <v>22843</v>
      </c>
      <c r="H9320" s="50" t="s">
        <v>22844</v>
      </c>
      <c r="I9320" s="50">
        <f>(DAX__2019_2020__33[[#This Row],[Adj Close]]-DAX__2019_2020__33[[#This Row],[Adj Open]])/DAX__2019_2020__33[[#This Row],[Adj Open]]</f>
        <v>1.7150583737989288E-2</v>
      </c>
      <c r="J9320" s="50">
        <f>DAX__2019_2020__33[[#This Row],[Adj Close]]-DAX__2019_2020__33[[#This Row],[Adj Open]]</f>
        <v>0.32311315326438717</v>
      </c>
      <c r="K9320" s="50">
        <v>6483245</v>
      </c>
    </row>
    <row r="9321" spans="1:11" x14ac:dyDescent="0.3">
      <c r="A9321" s="51" t="str">
        <f t="shared" si="151"/>
        <v>IFX.DE</v>
      </c>
      <c r="B9321" s="52" t="s">
        <v>312</v>
      </c>
      <c r="C9321" s="50" t="s">
        <v>22163</v>
      </c>
      <c r="D9321" s="50">
        <f>DAX__2019_2020__33[[#This Row],[Open]]*(DAX__2019_2020__33[[#This Row],[Adj Close]]/DAX__2019_2020__33[[#This Row],[Close]])</f>
        <v>19.221282649762973</v>
      </c>
      <c r="E9321" s="50" t="s">
        <v>22845</v>
      </c>
      <c r="F9321" s="50" t="s">
        <v>22846</v>
      </c>
      <c r="G9321" s="50" t="s">
        <v>22847</v>
      </c>
      <c r="H9321" s="50" t="s">
        <v>22848</v>
      </c>
      <c r="I9321" s="50">
        <f>(DAX__2019_2020__33[[#This Row],[Adj Close]]-DAX__2019_2020__33[[#This Row],[Adj Open]])/DAX__2019_2020__33[[#This Row],[Adj Open]]</f>
        <v>3.0384810126592334E-4</v>
      </c>
      <c r="J9321" s="50">
        <f>DAX__2019_2020__33[[#This Row],[Adj Close]]-DAX__2019_2020__33[[#This Row],[Adj Open]]</f>
        <v>5.8403502370261151E-3</v>
      </c>
      <c r="K9321" s="50">
        <v>7723824</v>
      </c>
    </row>
    <row r="9322" spans="1:11" x14ac:dyDescent="0.3">
      <c r="A9322" s="51" t="str">
        <f t="shared" si="151"/>
        <v>IFX.DE</v>
      </c>
      <c r="B9322" s="52" t="s">
        <v>313</v>
      </c>
      <c r="C9322" s="50" t="s">
        <v>22164</v>
      </c>
      <c r="D9322" s="50">
        <f>DAX__2019_2020__33[[#This Row],[Open]]*(DAX__2019_2020__33[[#This Row],[Adj Close]]/DAX__2019_2020__33[[#This Row],[Close]])</f>
        <v>19.328339171702801</v>
      </c>
      <c r="E9322" s="50" t="s">
        <v>22849</v>
      </c>
      <c r="F9322" s="50" t="s">
        <v>22850</v>
      </c>
      <c r="G9322" s="50" t="s">
        <v>22179</v>
      </c>
      <c r="H9322" s="50" t="s">
        <v>22851</v>
      </c>
      <c r="I9322" s="50">
        <f>(DAX__2019_2020__33[[#This Row],[Adj Close]]-DAX__2019_2020__33[[#This Row],[Adj Open]])/DAX__2019_2020__33[[#This Row],[Adj Open]]</f>
        <v>-1.0574067946925168E-2</v>
      </c>
      <c r="J9322" s="50">
        <f>DAX__2019_2020__33[[#This Row],[Adj Close]]-DAX__2019_2020__33[[#This Row],[Adj Open]]</f>
        <v>-0.20437917170280073</v>
      </c>
      <c r="K9322" s="50">
        <v>5342639</v>
      </c>
    </row>
    <row r="9323" spans="1:11" x14ac:dyDescent="0.3">
      <c r="A9323" s="51" t="str">
        <f t="shared" si="151"/>
        <v>IFX.DE</v>
      </c>
      <c r="B9323" s="52" t="s">
        <v>314</v>
      </c>
      <c r="C9323" s="50" t="s">
        <v>22815</v>
      </c>
      <c r="D9323" s="50">
        <f>DAX__2019_2020__33[[#This Row],[Open]]*(DAX__2019_2020__33[[#This Row],[Adj Close]]/DAX__2019_2020__33[[#This Row],[Close]])</f>
        <v>19.075299461424194</v>
      </c>
      <c r="E9323" s="50" t="s">
        <v>22815</v>
      </c>
      <c r="F9323" s="50" t="s">
        <v>22813</v>
      </c>
      <c r="G9323" s="50" t="s">
        <v>22210</v>
      </c>
      <c r="H9323" s="50" t="s">
        <v>22852</v>
      </c>
      <c r="I9323" s="50">
        <f>(DAX__2019_2020__33[[#This Row],[Adj Close]]-DAX__2019_2020__33[[#This Row],[Adj Open]])/DAX__2019_2020__33[[#This Row],[Adj Open]]</f>
        <v>-7.6530102040817342E-3</v>
      </c>
      <c r="J9323" s="50">
        <f>DAX__2019_2020__33[[#This Row],[Adj Close]]-DAX__2019_2020__33[[#This Row],[Adj Open]]</f>
        <v>-0.14598346142419416</v>
      </c>
      <c r="K9323" s="50">
        <v>3101632</v>
      </c>
    </row>
    <row r="9324" spans="1:11" x14ac:dyDescent="0.3">
      <c r="A9324" s="51" t="str">
        <f t="shared" si="151"/>
        <v>IFX.DE</v>
      </c>
      <c r="B9324" s="52" t="s">
        <v>315</v>
      </c>
      <c r="C9324" s="50" t="s">
        <v>22853</v>
      </c>
      <c r="D9324" s="50">
        <f>DAX__2019_2020__33[[#This Row],[Open]]*(DAX__2019_2020__33[[#This Row],[Adj Close]]/DAX__2019_2020__33[[#This Row],[Close]])</f>
        <v>18.831992276150196</v>
      </c>
      <c r="E9324" s="50" t="s">
        <v>22854</v>
      </c>
      <c r="F9324" s="50" t="s">
        <v>22855</v>
      </c>
      <c r="G9324" s="50" t="s">
        <v>22856</v>
      </c>
      <c r="H9324" s="50" t="s">
        <v>22857</v>
      </c>
      <c r="I9324" s="50">
        <f>(DAX__2019_2020__33[[#This Row],[Adj Close]]-DAX__2019_2020__33[[#This Row],[Adj Open]])/DAX__2019_2020__33[[#This Row],[Adj Open]]</f>
        <v>1.9638242894056464E-3</v>
      </c>
      <c r="J9324" s="50">
        <f>DAX__2019_2020__33[[#This Row],[Adj Close]]-DAX__2019_2020__33[[#This Row],[Adj Open]]</f>
        <v>3.6982723849803278E-2</v>
      </c>
      <c r="K9324" s="50">
        <v>3717491</v>
      </c>
    </row>
    <row r="9325" spans="1:11" x14ac:dyDescent="0.3">
      <c r="A9325" s="51" t="str">
        <f t="shared" si="151"/>
        <v>IFX.DE</v>
      </c>
      <c r="B9325" s="52" t="s">
        <v>316</v>
      </c>
      <c r="C9325" s="50" t="s">
        <v>22129</v>
      </c>
      <c r="D9325" s="50">
        <f>DAX__2019_2020__33[[#This Row],[Open]]*(DAX__2019_2020__33[[#This Row],[Adj Close]]/DAX__2019_2020__33[[#This Row],[Close]])</f>
        <v>18.909846571578395</v>
      </c>
      <c r="E9325" s="50" t="s">
        <v>21376</v>
      </c>
      <c r="F9325" s="50" t="s">
        <v>22858</v>
      </c>
      <c r="G9325" s="50" t="s">
        <v>22152</v>
      </c>
      <c r="H9325" s="50" t="s">
        <v>22859</v>
      </c>
      <c r="I9325" s="50">
        <f>(DAX__2019_2020__33[[#This Row],[Adj Close]]-DAX__2019_2020__33[[#This Row],[Adj Open]])/DAX__2019_2020__33[[#This Row],[Adj Open]]</f>
        <v>-1.8528049408131683E-2</v>
      </c>
      <c r="J9325" s="50">
        <f>DAX__2019_2020__33[[#This Row],[Adj Close]]-DAX__2019_2020__33[[#This Row],[Adj Open]]</f>
        <v>-0.35036257157839401</v>
      </c>
      <c r="K9325" s="50">
        <v>6296908</v>
      </c>
    </row>
    <row r="9326" spans="1:11" x14ac:dyDescent="0.3">
      <c r="A9326" s="51" t="str">
        <f t="shared" si="151"/>
        <v>IFX.DE</v>
      </c>
      <c r="B9326" s="52" t="s">
        <v>317</v>
      </c>
      <c r="C9326" s="50" t="s">
        <v>22860</v>
      </c>
      <c r="D9326" s="50">
        <f>DAX__2019_2020__33[[#This Row],[Open]]*(DAX__2019_2020__33[[#This Row],[Adj Close]]/DAX__2019_2020__33[[#This Row],[Close]])</f>
        <v>18.748290134457324</v>
      </c>
      <c r="E9326" s="50" t="s">
        <v>22183</v>
      </c>
      <c r="F9326" s="50" t="s">
        <v>22148</v>
      </c>
      <c r="G9326" s="50" t="s">
        <v>22196</v>
      </c>
      <c r="H9326" s="50" t="s">
        <v>22861</v>
      </c>
      <c r="I9326" s="50">
        <f>(DAX__2019_2020__33[[#This Row],[Adj Close]]-DAX__2019_2020__33[[#This Row],[Adj Open]])/DAX__2019_2020__33[[#This Row],[Adj Open]]</f>
        <v>-1.4742524916943486E-2</v>
      </c>
      <c r="J9326" s="50">
        <f>DAX__2019_2020__33[[#This Row],[Adj Close]]-DAX__2019_2020__33[[#This Row],[Adj Open]]</f>
        <v>-0.27639713445732284</v>
      </c>
      <c r="K9326" s="50">
        <v>5560410</v>
      </c>
    </row>
    <row r="9327" spans="1:11" x14ac:dyDescent="0.3">
      <c r="A9327" s="51" t="str">
        <f t="shared" si="151"/>
        <v>IFX.DE</v>
      </c>
      <c r="B9327" s="52" t="s">
        <v>318</v>
      </c>
      <c r="C9327" s="50" t="s">
        <v>17078</v>
      </c>
      <c r="D9327" s="50">
        <f>DAX__2019_2020__33[[#This Row],[Open]]*(DAX__2019_2020__33[[#This Row],[Adj Close]]/DAX__2019_2020__33[[#This Row],[Close]])</f>
        <v>18.588682663342681</v>
      </c>
      <c r="E9327" s="50" t="s">
        <v>22862</v>
      </c>
      <c r="F9327" s="50" t="s">
        <v>22828</v>
      </c>
      <c r="G9327" s="50" t="s">
        <v>22863</v>
      </c>
      <c r="H9327" s="50" t="s">
        <v>22864</v>
      </c>
      <c r="I9327" s="50">
        <f>(DAX__2019_2020__33[[#This Row],[Adj Close]]-DAX__2019_2020__33[[#This Row],[Adj Open]])/DAX__2019_2020__33[[#This Row],[Adj Open]]</f>
        <v>8.0628272251309432E-3</v>
      </c>
      <c r="J9327" s="50">
        <f>DAX__2019_2020__33[[#This Row],[Adj Close]]-DAX__2019_2020__33[[#This Row],[Adj Open]]</f>
        <v>0.14987733665731895</v>
      </c>
      <c r="K9327" s="50">
        <v>4741257</v>
      </c>
    </row>
    <row r="9328" spans="1:11" x14ac:dyDescent="0.3">
      <c r="A9328" s="51" t="str">
        <f t="shared" si="151"/>
        <v>IFX.DE</v>
      </c>
      <c r="B9328" s="52" t="s">
        <v>319</v>
      </c>
      <c r="C9328" s="50" t="s">
        <v>22865</v>
      </c>
      <c r="D9328" s="50">
        <f>DAX__2019_2020__33[[#This Row],[Open]]*(DAX__2019_2020__33[[#This Row],[Adj Close]]/DAX__2019_2020__33[[#This Row],[Close]])</f>
        <v>18.870919378287475</v>
      </c>
      <c r="E9328" s="50" t="s">
        <v>22866</v>
      </c>
      <c r="F9328" s="50" t="s">
        <v>22153</v>
      </c>
      <c r="G9328" s="50" t="s">
        <v>22824</v>
      </c>
      <c r="H9328" s="50" t="s">
        <v>22867</v>
      </c>
      <c r="I9328" s="50">
        <f>(DAX__2019_2020__33[[#This Row],[Adj Close]]-DAX__2019_2020__33[[#This Row],[Adj Open]])/DAX__2019_2020__33[[#This Row],[Adj Open]]</f>
        <v>-6.6013412378205386E-3</v>
      </c>
      <c r="J9328" s="50">
        <f>DAX__2019_2020__33[[#This Row],[Adj Close]]-DAX__2019_2020__33[[#This Row],[Adj Open]]</f>
        <v>-0.12457337828747583</v>
      </c>
      <c r="K9328" s="50">
        <v>3610636</v>
      </c>
    </row>
    <row r="9329" spans="1:11" x14ac:dyDescent="0.3">
      <c r="A9329" s="51" t="str">
        <f t="shared" si="151"/>
        <v>IFX.DE</v>
      </c>
      <c r="B9329" s="52" t="s">
        <v>320</v>
      </c>
      <c r="C9329" s="50" t="s">
        <v>22240</v>
      </c>
      <c r="D9329" s="50">
        <f>DAX__2019_2020__33[[#This Row],[Open]]*(DAX__2019_2020__33[[#This Row],[Adj Close]]/DAX__2019_2020__33[[#This Row],[Close]])</f>
        <v>18.948776271342552</v>
      </c>
      <c r="E9329" s="50" t="s">
        <v>22203</v>
      </c>
      <c r="F9329" s="50" t="s">
        <v>22868</v>
      </c>
      <c r="G9329" s="50" t="s">
        <v>22203</v>
      </c>
      <c r="H9329" s="50" t="s">
        <v>22869</v>
      </c>
      <c r="I9329" s="50">
        <f>(DAX__2019_2020__33[[#This Row],[Adj Close]]-DAX__2019_2020__33[[#This Row],[Adj Open]])/DAX__2019_2020__33[[#This Row],[Adj Open]]</f>
        <v>2.9275913162604656E-2</v>
      </c>
      <c r="J9329" s="50">
        <f>DAX__2019_2020__33[[#This Row],[Adj Close]]-DAX__2019_2020__33[[#This Row],[Adj Open]]</f>
        <v>0.55474272865744823</v>
      </c>
      <c r="K9329" s="50">
        <v>6388901</v>
      </c>
    </row>
    <row r="9330" spans="1:11" x14ac:dyDescent="0.3">
      <c r="A9330" s="51" t="str">
        <f t="shared" si="151"/>
        <v>IFX.DE</v>
      </c>
      <c r="B9330" s="52" t="s">
        <v>321</v>
      </c>
      <c r="C9330" s="50" t="s">
        <v>22203</v>
      </c>
      <c r="D9330" s="50">
        <f>DAX__2019_2020__33[[#This Row],[Open]]*(DAX__2019_2020__33[[#This Row],[Adj Close]]/DAX__2019_2020__33[[#This Row],[Close]])</f>
        <v>19.503519738462636</v>
      </c>
      <c r="E9330" s="50" t="s">
        <v>22870</v>
      </c>
      <c r="F9330" s="50" t="s">
        <v>22871</v>
      </c>
      <c r="G9330" s="50" t="s">
        <v>22871</v>
      </c>
      <c r="H9330" s="50" t="s">
        <v>22872</v>
      </c>
      <c r="I9330" s="50">
        <f>(DAX__2019_2020__33[[#This Row],[Adj Close]]-DAX__2019_2020__33[[#This Row],[Adj Open]])/DAX__2019_2020__33[[#This Row],[Adj Open]]</f>
        <v>-9.081885774357E-3</v>
      </c>
      <c r="J9330" s="50">
        <f>DAX__2019_2020__33[[#This Row],[Adj Close]]-DAX__2019_2020__33[[#This Row],[Adj Open]]</f>
        <v>-0.17712873846263477</v>
      </c>
      <c r="K9330" s="50">
        <v>4184339</v>
      </c>
    </row>
    <row r="9331" spans="1:11" x14ac:dyDescent="0.3">
      <c r="A9331" s="51" t="str">
        <f t="shared" si="151"/>
        <v>IFX.DE</v>
      </c>
      <c r="B9331" s="52" t="s">
        <v>322</v>
      </c>
      <c r="C9331" s="50" t="s">
        <v>22873</v>
      </c>
      <c r="D9331" s="50">
        <f>DAX__2019_2020__33[[#This Row],[Open]]*(DAX__2019_2020__33[[#This Row],[Adj Close]]/DAX__2019_2020__33[[#This Row],[Close]])</f>
        <v>19.361428700379417</v>
      </c>
      <c r="E9331" s="50" t="s">
        <v>22162</v>
      </c>
      <c r="F9331" s="50" t="s">
        <v>22874</v>
      </c>
      <c r="G9331" s="50" t="s">
        <v>22875</v>
      </c>
      <c r="H9331" s="50" t="s">
        <v>22876</v>
      </c>
      <c r="I9331" s="50">
        <f>(DAX__2019_2020__33[[#This Row],[Adj Close]]-DAX__2019_2020__33[[#This Row],[Adj Open]])/DAX__2019_2020__33[[#This Row],[Adj Open]]</f>
        <v>-8.0421236574922074E-4</v>
      </c>
      <c r="J9331" s="50">
        <f>DAX__2019_2020__33[[#This Row],[Adj Close]]-DAX__2019_2020__33[[#This Row],[Adj Open]]</f>
        <v>-1.5570700379416991E-2</v>
      </c>
      <c r="K9331" s="50">
        <v>6742045</v>
      </c>
    </row>
    <row r="9332" spans="1:11" x14ac:dyDescent="0.3">
      <c r="A9332" s="51" t="str">
        <f t="shared" si="151"/>
        <v>IFX.DE</v>
      </c>
      <c r="B9332" s="52" t="s">
        <v>323</v>
      </c>
      <c r="C9332" s="50" t="s">
        <v>22877</v>
      </c>
      <c r="D9332" s="50">
        <f>DAX__2019_2020__33[[#This Row],[Open]]*(DAX__2019_2020__33[[#This Row],[Adj Close]]/DAX__2019_2020__33[[#This Row],[Close]])</f>
        <v>19.277730573625227</v>
      </c>
      <c r="E9332" s="50" t="s">
        <v>22878</v>
      </c>
      <c r="F9332" s="50" t="s">
        <v>22879</v>
      </c>
      <c r="G9332" s="50" t="s">
        <v>22880</v>
      </c>
      <c r="H9332" s="50" t="s">
        <v>22881</v>
      </c>
      <c r="I9332" s="50">
        <f>(DAX__2019_2020__33[[#This Row],[Adj Close]]-DAX__2019_2020__33[[#This Row],[Adj Open]])/DAX__2019_2020__33[[#This Row],[Adj Open]]</f>
        <v>2.0547202112924007E-2</v>
      </c>
      <c r="J9332" s="50">
        <f>DAX__2019_2020__33[[#This Row],[Adj Close]]-DAX__2019_2020__33[[#This Row],[Adj Open]]</f>
        <v>0.39610342637477203</v>
      </c>
      <c r="K9332" s="50">
        <v>5505936</v>
      </c>
    </row>
    <row r="9333" spans="1:11" x14ac:dyDescent="0.3">
      <c r="A9333" s="51" t="str">
        <f t="shared" si="151"/>
        <v>IFX.DE</v>
      </c>
      <c r="B9333" s="52" t="s">
        <v>324</v>
      </c>
      <c r="C9333" s="50" t="s">
        <v>22882</v>
      </c>
      <c r="D9333" s="50">
        <f>DAX__2019_2020__33[[#This Row],[Open]]*(DAX__2019_2020__33[[#This Row],[Adj Close]]/DAX__2019_2020__33[[#This Row],[Close]])</f>
        <v>19.795485452392004</v>
      </c>
      <c r="E9333" s="50" t="s">
        <v>22883</v>
      </c>
      <c r="F9333" s="50" t="s">
        <v>22884</v>
      </c>
      <c r="G9333" s="50" t="s">
        <v>21394</v>
      </c>
      <c r="H9333" s="50" t="s">
        <v>22885</v>
      </c>
      <c r="I9333" s="50">
        <f>(DAX__2019_2020__33[[#This Row],[Adj Close]]-DAX__2019_2020__33[[#This Row],[Adj Open]])/DAX__2019_2020__33[[#This Row],[Adj Open]]</f>
        <v>1.7699164208456318E-2</v>
      </c>
      <c r="J9333" s="50">
        <f>DAX__2019_2020__33[[#This Row],[Adj Close]]-DAX__2019_2020__33[[#This Row],[Adj Open]]</f>
        <v>0.35036354760799426</v>
      </c>
      <c r="K9333" s="50">
        <v>8621355</v>
      </c>
    </row>
    <row r="9334" spans="1:11" x14ac:dyDescent="0.3">
      <c r="A9334" s="51" t="str">
        <f t="shared" si="151"/>
        <v>IFX.DE</v>
      </c>
      <c r="B9334" s="52" t="s">
        <v>325</v>
      </c>
      <c r="C9334" s="50" t="s">
        <v>22886</v>
      </c>
      <c r="D9334" s="50">
        <f>DAX__2019_2020__33[[#This Row],[Open]]*(DAX__2019_2020__33[[#This Row],[Adj Close]]/DAX__2019_2020__33[[#This Row],[Close]])</f>
        <v>20.437819672131148</v>
      </c>
      <c r="E9334" s="50" t="s">
        <v>22887</v>
      </c>
      <c r="F9334" s="50" t="s">
        <v>22888</v>
      </c>
      <c r="G9334" s="50" t="s">
        <v>22324</v>
      </c>
      <c r="H9334" s="50" t="s">
        <v>22889</v>
      </c>
      <c r="I9334" s="50">
        <f>(DAX__2019_2020__33[[#This Row],[Adj Close]]-DAX__2019_2020__33[[#This Row],[Adj Open]])/DAX__2019_2020__33[[#This Row],[Adj Open]]</f>
        <v>2.1428571428571794E-3</v>
      </c>
      <c r="J9334" s="50">
        <f>DAX__2019_2020__33[[#This Row],[Adj Close]]-DAX__2019_2020__33[[#This Row],[Adj Open]]</f>
        <v>4.3795327868853207E-2</v>
      </c>
      <c r="K9334" s="50">
        <v>8426231</v>
      </c>
    </row>
    <row r="9335" spans="1:11" x14ac:dyDescent="0.3">
      <c r="A9335" s="51" t="str">
        <f t="shared" si="151"/>
        <v>IFX.DE</v>
      </c>
      <c r="B9335" s="52" t="s">
        <v>326</v>
      </c>
      <c r="C9335" s="50" t="s">
        <v>22890</v>
      </c>
      <c r="D9335" s="50">
        <f>DAX__2019_2020__33[[#This Row],[Open]]*(DAX__2019_2020__33[[#This Row],[Adj Close]]/DAX__2019_2020__33[[#This Row],[Close]])</f>
        <v>20.617864885714418</v>
      </c>
      <c r="E9335" s="50" t="s">
        <v>22891</v>
      </c>
      <c r="F9335" s="50" t="s">
        <v>22892</v>
      </c>
      <c r="G9335" s="50" t="s">
        <v>22893</v>
      </c>
      <c r="H9335" s="50" t="s">
        <v>22894</v>
      </c>
      <c r="I9335" s="50">
        <f>(DAX__2019_2020__33[[#This Row],[Adj Close]]-DAX__2019_2020__33[[#This Row],[Adj Open]])/DAX__2019_2020__33[[#This Row],[Adj Open]]</f>
        <v>-7.7884827844458765E-3</v>
      </c>
      <c r="J9335" s="50">
        <f>DAX__2019_2020__33[[#This Row],[Adj Close]]-DAX__2019_2020__33[[#This Row],[Adj Open]]</f>
        <v>-0.16058188571441789</v>
      </c>
      <c r="K9335" s="50">
        <v>5205608</v>
      </c>
    </row>
    <row r="9336" spans="1:11" x14ac:dyDescent="0.3">
      <c r="A9336" s="51" t="str">
        <f t="shared" si="151"/>
        <v>IFX.DE</v>
      </c>
      <c r="B9336" s="52" t="s">
        <v>327</v>
      </c>
      <c r="C9336" s="50" t="s">
        <v>22895</v>
      </c>
      <c r="D9336" s="50">
        <f>DAX__2019_2020__33[[#This Row],[Open]]*(DAX__2019_2020__33[[#This Row],[Adj Close]]/DAX__2019_2020__33[[#This Row],[Close]])</f>
        <v>20.428086934753228</v>
      </c>
      <c r="E9336" s="50" t="s">
        <v>22344</v>
      </c>
      <c r="F9336" s="50" t="s">
        <v>22896</v>
      </c>
      <c r="G9336" s="50" t="s">
        <v>22302</v>
      </c>
      <c r="H9336" s="50" t="s">
        <v>22303</v>
      </c>
      <c r="I9336" s="50">
        <f>(DAX__2019_2020__33[[#This Row],[Adj Close]]-DAX__2019_2020__33[[#This Row],[Adj Open]])/DAX__2019_2020__33[[#This Row],[Adj Open]]</f>
        <v>-1.286331586469743E-2</v>
      </c>
      <c r="J9336" s="50">
        <f>DAX__2019_2020__33[[#This Row],[Adj Close]]-DAX__2019_2020__33[[#This Row],[Adj Open]]</f>
        <v>-0.26277293475322949</v>
      </c>
      <c r="K9336" s="50">
        <v>5866263</v>
      </c>
    </row>
    <row r="9337" spans="1:11" x14ac:dyDescent="0.3">
      <c r="A9337" s="51" t="str">
        <f t="shared" si="151"/>
        <v>IFX.DE</v>
      </c>
      <c r="B9337" s="52" t="s">
        <v>328</v>
      </c>
      <c r="C9337" s="50" t="s">
        <v>21443</v>
      </c>
      <c r="D9337" s="50">
        <f>DAX__2019_2020__33[[#This Row],[Open]]*(DAX__2019_2020__33[[#This Row],[Adj Close]]/DAX__2019_2020__33[[#This Row],[Close]])</f>
        <v>20.097188211977091</v>
      </c>
      <c r="E9337" s="50" t="s">
        <v>22897</v>
      </c>
      <c r="F9337" s="50" t="s">
        <v>22898</v>
      </c>
      <c r="G9337" s="50" t="s">
        <v>22899</v>
      </c>
      <c r="H9337" s="50" t="s">
        <v>22900</v>
      </c>
      <c r="I9337" s="50">
        <f>(DAX__2019_2020__33[[#This Row],[Adj Close]]-DAX__2019_2020__33[[#This Row],[Adj Open]])/DAX__2019_2020__33[[#This Row],[Adj Open]]</f>
        <v>-1.0169443099273581E-2</v>
      </c>
      <c r="J9337" s="50">
        <f>DAX__2019_2020__33[[#This Row],[Adj Close]]-DAX__2019_2020__33[[#This Row],[Adj Open]]</f>
        <v>-0.2043772119770928</v>
      </c>
      <c r="K9337" s="50">
        <v>4569234</v>
      </c>
    </row>
    <row r="9338" spans="1:11" x14ac:dyDescent="0.3">
      <c r="A9338" s="51" t="str">
        <f t="shared" si="151"/>
        <v>IFX.DE</v>
      </c>
      <c r="B9338" s="52" t="s">
        <v>329</v>
      </c>
      <c r="C9338" s="50" t="s">
        <v>22901</v>
      </c>
      <c r="D9338" s="50">
        <f>DAX__2019_2020__33[[#This Row],[Open]]*(DAX__2019_2020__33[[#This Row],[Adj Close]]/DAX__2019_2020__33[[#This Row],[Close]])</f>
        <v>19.975534790048542</v>
      </c>
      <c r="E9338" s="50" t="s">
        <v>22902</v>
      </c>
      <c r="F9338" s="50" t="s">
        <v>22903</v>
      </c>
      <c r="G9338" s="50" t="s">
        <v>22902</v>
      </c>
      <c r="H9338" s="50" t="s">
        <v>22904</v>
      </c>
      <c r="I9338" s="50">
        <f>(DAX__2019_2020__33[[#This Row],[Adj Close]]-DAX__2019_2020__33[[#This Row],[Adj Open]])/DAX__2019_2020__33[[#This Row],[Adj Open]]</f>
        <v>3.654080389768668E-3</v>
      </c>
      <c r="J9338" s="50">
        <f>DAX__2019_2020__33[[#This Row],[Adj Close]]-DAX__2019_2020__33[[#This Row],[Adj Open]]</f>
        <v>7.2992209951458165E-2</v>
      </c>
      <c r="K9338" s="50">
        <v>4999598</v>
      </c>
    </row>
    <row r="9339" spans="1:11" x14ac:dyDescent="0.3">
      <c r="A9339" s="51" t="str">
        <f t="shared" si="151"/>
        <v>IFX.DE</v>
      </c>
      <c r="B9339" s="52" t="s">
        <v>330</v>
      </c>
      <c r="C9339" s="50" t="s">
        <v>22905</v>
      </c>
      <c r="D9339" s="50">
        <f>DAX__2019_2020__33[[#This Row],[Open]]*(DAX__2019_2020__33[[#This Row],[Adj Close]]/DAX__2019_2020__33[[#This Row],[Close]])</f>
        <v>19.980403929666178</v>
      </c>
      <c r="E9339" s="50" t="s">
        <v>22906</v>
      </c>
      <c r="F9339" s="50" t="s">
        <v>22356</v>
      </c>
      <c r="G9339" s="50" t="s">
        <v>22907</v>
      </c>
      <c r="H9339" s="50" t="s">
        <v>22908</v>
      </c>
      <c r="I9339" s="50">
        <f>(DAX__2019_2020__33[[#This Row],[Adj Close]]-DAX__2019_2020__33[[#This Row],[Adj Open]])/DAX__2019_2020__33[[#This Row],[Adj Open]]</f>
        <v>-4.870969075939203E-3</v>
      </c>
      <c r="J9339" s="50">
        <f>DAX__2019_2020__33[[#This Row],[Adj Close]]-DAX__2019_2020__33[[#This Row],[Adj Open]]</f>
        <v>-9.7323929666178088E-2</v>
      </c>
      <c r="K9339" s="50">
        <v>8179466</v>
      </c>
    </row>
    <row r="9340" spans="1:11" x14ac:dyDescent="0.3">
      <c r="A9340" s="51" t="str">
        <f t="shared" si="151"/>
        <v>IFX.DE</v>
      </c>
      <c r="B9340" s="52" t="s">
        <v>331</v>
      </c>
      <c r="C9340" s="50" t="s">
        <v>22909</v>
      </c>
      <c r="D9340" s="50">
        <f>DAX__2019_2020__33[[#This Row],[Open]]*(DAX__2019_2020__33[[#This Row],[Adj Close]]/DAX__2019_2020__33[[#This Row],[Close]])</f>
        <v>19.853882597880684</v>
      </c>
      <c r="E9340" s="50" t="s">
        <v>22910</v>
      </c>
      <c r="F9340" s="50" t="s">
        <v>22911</v>
      </c>
      <c r="G9340" s="50" t="s">
        <v>22280</v>
      </c>
      <c r="H9340" s="50" t="s">
        <v>22912</v>
      </c>
      <c r="I9340" s="50">
        <f>(DAX__2019_2020__33[[#This Row],[Adj Close]]-DAX__2019_2020__33[[#This Row],[Adj Open]])/DAX__2019_2020__33[[#This Row],[Adj Open]]</f>
        <v>-2.6961274509802618E-3</v>
      </c>
      <c r="J9340" s="50">
        <f>DAX__2019_2020__33[[#This Row],[Adj Close]]-DAX__2019_2020__33[[#This Row],[Adj Open]]</f>
        <v>-5.3528597880685425E-2</v>
      </c>
      <c r="K9340" s="50">
        <v>3183568</v>
      </c>
    </row>
    <row r="9341" spans="1:11" x14ac:dyDescent="0.3">
      <c r="A9341" s="51" t="str">
        <f t="shared" si="151"/>
        <v>IFX.DE</v>
      </c>
      <c r="B9341" s="52" t="s">
        <v>332</v>
      </c>
      <c r="C9341" s="50" t="s">
        <v>22913</v>
      </c>
      <c r="D9341" s="50">
        <f>DAX__2019_2020__33[[#This Row],[Open]]*(DAX__2019_2020__33[[#This Row],[Adj Close]]/DAX__2019_2020__33[[#This Row],[Close]])</f>
        <v>19.805220294985251</v>
      </c>
      <c r="E9341" s="50" t="s">
        <v>22914</v>
      </c>
      <c r="F9341" s="50" t="s">
        <v>22915</v>
      </c>
      <c r="G9341" s="50" t="s">
        <v>22882</v>
      </c>
      <c r="H9341" s="50" t="s">
        <v>22916</v>
      </c>
      <c r="I9341" s="50">
        <f>(DAX__2019_2020__33[[#This Row],[Adj Close]]-DAX__2019_2020__33[[#This Row],[Adj Open]])/DAX__2019_2020__33[[#This Row],[Adj Open]]</f>
        <v>-4.9140049140054777E-4</v>
      </c>
      <c r="J9341" s="50">
        <f>DAX__2019_2020__33[[#This Row],[Adj Close]]-DAX__2019_2020__33[[#This Row],[Adj Open]]</f>
        <v>-9.7322949852518548E-3</v>
      </c>
      <c r="K9341" s="50">
        <v>2614855</v>
      </c>
    </row>
    <row r="9342" spans="1:11" x14ac:dyDescent="0.3">
      <c r="A9342" s="51" t="str">
        <f t="shared" si="151"/>
        <v>IFX.DE</v>
      </c>
      <c r="B9342" s="52" t="s">
        <v>333</v>
      </c>
      <c r="C9342" s="50" t="s">
        <v>22917</v>
      </c>
      <c r="D9342" s="50">
        <f>DAX__2019_2020__33[[#This Row],[Open]]*(DAX__2019_2020__33[[#This Row],[Adj Close]]/DAX__2019_2020__33[[#This Row],[Close]])</f>
        <v>19.707898200782775</v>
      </c>
      <c r="E9342" s="50" t="s">
        <v>22280</v>
      </c>
      <c r="F9342" s="50" t="s">
        <v>22918</v>
      </c>
      <c r="G9342" s="50" t="s">
        <v>22919</v>
      </c>
      <c r="H9342" s="50" t="s">
        <v>22920</v>
      </c>
      <c r="I9342" s="50">
        <f>(DAX__2019_2020__33[[#This Row],[Adj Close]]-DAX__2019_2020__33[[#This Row],[Adj Open]])/DAX__2019_2020__33[[#This Row],[Adj Open]]</f>
        <v>2.9629135802469397E-3</v>
      </c>
      <c r="J9342" s="50">
        <f>DAX__2019_2020__33[[#This Row],[Adj Close]]-DAX__2019_2020__33[[#This Row],[Adj Open]]</f>
        <v>5.8392799217223512E-2</v>
      </c>
      <c r="K9342" s="50">
        <v>1728403</v>
      </c>
    </row>
    <row r="9343" spans="1:11" x14ac:dyDescent="0.3">
      <c r="A9343" s="51" t="str">
        <f t="shared" si="151"/>
        <v>IFX.DE</v>
      </c>
      <c r="B9343" s="52" t="s">
        <v>334</v>
      </c>
      <c r="C9343" s="50" t="s">
        <v>22921</v>
      </c>
      <c r="D9343" s="50">
        <f>DAX__2019_2020__33[[#This Row],[Open]]*(DAX__2019_2020__33[[#This Row],[Adj Close]]/DAX__2019_2020__33[[#This Row],[Close]])</f>
        <v>19.664100841870958</v>
      </c>
      <c r="E9343" s="50" t="s">
        <v>22922</v>
      </c>
      <c r="F9343" s="50" t="s">
        <v>22284</v>
      </c>
      <c r="G9343" s="50" t="s">
        <v>22329</v>
      </c>
      <c r="H9343" s="50" t="s">
        <v>22923</v>
      </c>
      <c r="I9343" s="50">
        <f>(DAX__2019_2020__33[[#This Row],[Adj Close]]-DAX__2019_2020__33[[#This Row],[Adj Open]])/DAX__2019_2020__33[[#This Row],[Adj Open]]</f>
        <v>2.3756446424152689E-2</v>
      </c>
      <c r="J9343" s="50">
        <f>DAX__2019_2020__33[[#This Row],[Adj Close]]-DAX__2019_2020__33[[#This Row],[Adj Open]]</f>
        <v>0.46714915812904323</v>
      </c>
      <c r="K9343" s="50">
        <v>4204646</v>
      </c>
    </row>
    <row r="9344" spans="1:11" x14ac:dyDescent="0.3">
      <c r="A9344" s="51" t="str">
        <f t="shared" si="151"/>
        <v>IFX.DE</v>
      </c>
      <c r="B9344" s="52" t="s">
        <v>335</v>
      </c>
      <c r="C9344" s="50" t="s">
        <v>22924</v>
      </c>
      <c r="D9344" s="50">
        <f>DAX__2019_2020__33[[#This Row],[Open]]*(DAX__2019_2020__33[[#This Row],[Adj Close]]/DAX__2019_2020__33[[#This Row],[Close]])</f>
        <v>19.999865723674191</v>
      </c>
      <c r="E9344" s="50" t="s">
        <v>22924</v>
      </c>
      <c r="F9344" s="50" t="s">
        <v>22880</v>
      </c>
      <c r="G9344" s="50" t="s">
        <v>22925</v>
      </c>
      <c r="H9344" s="50" t="s">
        <v>22926</v>
      </c>
      <c r="I9344" s="50">
        <f>(DAX__2019_2020__33[[#This Row],[Adj Close]]-DAX__2019_2020__33[[#This Row],[Adj Open]])/DAX__2019_2020__33[[#This Row],[Adj Open]]</f>
        <v>-7.7858884567342055E-3</v>
      </c>
      <c r="J9344" s="50">
        <f>DAX__2019_2020__33[[#This Row],[Adj Close]]-DAX__2019_2020__33[[#This Row],[Adj Open]]</f>
        <v>-0.15571672367418898</v>
      </c>
      <c r="K9344" s="50">
        <v>3771505</v>
      </c>
    </row>
    <row r="9345" spans="1:11" x14ac:dyDescent="0.3">
      <c r="A9345" s="51" t="str">
        <f t="shared" si="151"/>
        <v>IFX.DE</v>
      </c>
      <c r="B9345" s="52" t="s">
        <v>336</v>
      </c>
      <c r="C9345" s="50" t="s">
        <v>17091</v>
      </c>
      <c r="D9345" s="50">
        <f>DAX__2019_2020__33[[#This Row],[Open]]*(DAX__2019_2020__33[[#This Row],[Adj Close]]/DAX__2019_2020__33[[#This Row],[Close]])</f>
        <v>19.464587677725117</v>
      </c>
      <c r="E9345" s="50" t="s">
        <v>22927</v>
      </c>
      <c r="F9345" s="50" t="s">
        <v>22928</v>
      </c>
      <c r="G9345" s="50" t="s">
        <v>22929</v>
      </c>
      <c r="H9345" s="50" t="s">
        <v>22930</v>
      </c>
      <c r="I9345" s="50">
        <f>(DAX__2019_2020__33[[#This Row],[Adj Close]]-DAX__2019_2020__33[[#This Row],[Adj Open]])/DAX__2019_2020__33[[#This Row],[Adj Open]]</f>
        <v>2.2500000000000094E-3</v>
      </c>
      <c r="J9345" s="50">
        <f>DAX__2019_2020__33[[#This Row],[Adj Close]]-DAX__2019_2020__33[[#This Row],[Adj Open]]</f>
        <v>4.3795322274881698E-2</v>
      </c>
      <c r="K9345" s="50">
        <v>6488522</v>
      </c>
    </row>
    <row r="9346" spans="1:11" x14ac:dyDescent="0.3">
      <c r="A9346" s="51" t="str">
        <f t="shared" si="151"/>
        <v>IFX.DE</v>
      </c>
      <c r="B9346" s="52" t="s">
        <v>337</v>
      </c>
      <c r="C9346" s="50" t="s">
        <v>22909</v>
      </c>
      <c r="D9346" s="50">
        <f>DAX__2019_2020__33[[#This Row],[Open]]*(DAX__2019_2020__33[[#This Row],[Adj Close]]/DAX__2019_2020__33[[#This Row],[Close]])</f>
        <v>19.85388116664063</v>
      </c>
      <c r="E9346" s="50" t="s">
        <v>22314</v>
      </c>
      <c r="F9346" s="50" t="s">
        <v>22909</v>
      </c>
      <c r="G9346" s="50" t="s">
        <v>22314</v>
      </c>
      <c r="H9346" s="50" t="s">
        <v>22931</v>
      </c>
      <c r="I9346" s="50">
        <f>(DAX__2019_2020__33[[#This Row],[Adj Close]]-DAX__2019_2020__33[[#This Row],[Adj Open]])/DAX__2019_2020__33[[#This Row],[Adj Open]]</f>
        <v>3.1372598039215736E-2</v>
      </c>
      <c r="J9346" s="50">
        <f>DAX__2019_2020__33[[#This Row],[Adj Close]]-DAX__2019_2020__33[[#This Row],[Adj Open]]</f>
        <v>0.62286783335937201</v>
      </c>
      <c r="K9346" s="50">
        <v>8715737</v>
      </c>
    </row>
    <row r="9347" spans="1:11" x14ac:dyDescent="0.3">
      <c r="A9347" s="51" t="str">
        <f t="shared" si="151"/>
        <v>IFX.DE</v>
      </c>
      <c r="B9347" s="52" t="s">
        <v>338</v>
      </c>
      <c r="C9347" s="50" t="s">
        <v>22932</v>
      </c>
      <c r="D9347" s="50">
        <f>DAX__2019_2020__33[[#This Row],[Open]]*(DAX__2019_2020__33[[#This Row],[Adj Close]]/DAX__2019_2020__33[[#This Row],[Close]])</f>
        <v>20.286969253517046</v>
      </c>
      <c r="E9347" s="50" t="s">
        <v>22933</v>
      </c>
      <c r="F9347" s="50" t="s">
        <v>22897</v>
      </c>
      <c r="G9347" s="50" t="s">
        <v>22934</v>
      </c>
      <c r="H9347" s="50" t="s">
        <v>22935</v>
      </c>
      <c r="I9347" s="50">
        <f>(DAX__2019_2020__33[[#This Row],[Adj Close]]-DAX__2019_2020__33[[#This Row],[Adj Open]])/DAX__2019_2020__33[[#This Row],[Adj Open]]</f>
        <v>2.2307508865795557E-2</v>
      </c>
      <c r="J9347" s="50">
        <f>DAX__2019_2020__33[[#This Row],[Adj Close]]-DAX__2019_2020__33[[#This Row],[Adj Open]]</f>
        <v>0.45255174648295338</v>
      </c>
      <c r="K9347" s="50">
        <v>7033333</v>
      </c>
    </row>
    <row r="9348" spans="1:11" x14ac:dyDescent="0.3">
      <c r="A9348" s="51" t="str">
        <f t="shared" ref="A9348:A9411" si="152">"IFX.DE"</f>
        <v>IFX.DE</v>
      </c>
      <c r="B9348" s="52" t="s">
        <v>339</v>
      </c>
      <c r="C9348" s="50" t="s">
        <v>22936</v>
      </c>
      <c r="D9348" s="50">
        <f>DAX__2019_2020__33[[#This Row],[Open]]*(DAX__2019_2020__33[[#This Row],[Adj Close]]/DAX__2019_2020__33[[#This Row],[Close]])</f>
        <v>21.153144043416415</v>
      </c>
      <c r="E9348" s="50" t="s">
        <v>22937</v>
      </c>
      <c r="F9348" s="50" t="s">
        <v>22938</v>
      </c>
      <c r="G9348" s="50" t="s">
        <v>22938</v>
      </c>
      <c r="H9348" s="50" t="s">
        <v>22939</v>
      </c>
      <c r="I9348" s="50">
        <f>(DAX__2019_2020__33[[#This Row],[Adj Close]]-DAX__2019_2020__33[[#This Row],[Adj Open]])/DAX__2019_2020__33[[#This Row],[Adj Open]]</f>
        <v>-4.8310096696108015E-3</v>
      </c>
      <c r="J9348" s="50">
        <f>DAX__2019_2020__33[[#This Row],[Adj Close]]-DAX__2019_2020__33[[#This Row],[Adj Open]]</f>
        <v>-0.10219104341641483</v>
      </c>
      <c r="K9348" s="50">
        <v>5126687</v>
      </c>
    </row>
    <row r="9349" spans="1:11" x14ac:dyDescent="0.3">
      <c r="A9349" s="51" t="str">
        <f t="shared" si="152"/>
        <v>IFX.DE</v>
      </c>
      <c r="B9349" s="52" t="s">
        <v>340</v>
      </c>
      <c r="C9349" s="50" t="s">
        <v>22940</v>
      </c>
      <c r="D9349" s="50">
        <f>DAX__2019_2020__33[[#This Row],[Open]]*(DAX__2019_2020__33[[#This Row],[Adj Close]]/DAX__2019_2020__33[[#This Row],[Close]])</f>
        <v>21.162877577571287</v>
      </c>
      <c r="E9349" s="50" t="s">
        <v>22941</v>
      </c>
      <c r="F9349" s="50" t="s">
        <v>22328</v>
      </c>
      <c r="G9349" s="50" t="s">
        <v>22328</v>
      </c>
      <c r="H9349" s="50" t="s">
        <v>22942</v>
      </c>
      <c r="I9349" s="50">
        <f>(DAX__2019_2020__33[[#This Row],[Adj Close]]-DAX__2019_2020__33[[#This Row],[Adj Open]])/DAX__2019_2020__33[[#This Row],[Adj Open]]</f>
        <v>-1.4946009889813218E-2</v>
      </c>
      <c r="J9349" s="50">
        <f>DAX__2019_2020__33[[#This Row],[Adj Close]]-DAX__2019_2020__33[[#This Row],[Adj Open]]</f>
        <v>-0.31630057757128682</v>
      </c>
      <c r="K9349" s="50">
        <v>3456501</v>
      </c>
    </row>
    <row r="9350" spans="1:11" x14ac:dyDescent="0.3">
      <c r="A9350" s="51" t="str">
        <f t="shared" si="152"/>
        <v>IFX.DE</v>
      </c>
      <c r="B9350" s="52" t="s">
        <v>341</v>
      </c>
      <c r="C9350" s="50" t="s">
        <v>22943</v>
      </c>
      <c r="D9350" s="50">
        <f>DAX__2019_2020__33[[#This Row],[Open]]*(DAX__2019_2020__33[[#This Row],[Adj Close]]/DAX__2019_2020__33[[#This Row],[Close]])</f>
        <v>20.929298634052941</v>
      </c>
      <c r="E9350" s="50" t="s">
        <v>22944</v>
      </c>
      <c r="F9350" s="50" t="s">
        <v>22945</v>
      </c>
      <c r="G9350" s="50" t="s">
        <v>22946</v>
      </c>
      <c r="H9350" s="50" t="s">
        <v>22947</v>
      </c>
      <c r="I9350" s="50">
        <f>(DAX__2019_2020__33[[#This Row],[Adj Close]]-DAX__2019_2020__33[[#This Row],[Adj Open]])/DAX__2019_2020__33[[#This Row],[Adj Open]]</f>
        <v>6.9752153906167376E-3</v>
      </c>
      <c r="J9350" s="50">
        <f>DAX__2019_2020__33[[#This Row],[Adj Close]]-DAX__2019_2020__33[[#This Row],[Adj Open]]</f>
        <v>0.14598636594705994</v>
      </c>
      <c r="K9350" s="50">
        <v>4068899</v>
      </c>
    </row>
    <row r="9351" spans="1:11" x14ac:dyDescent="0.3">
      <c r="A9351" s="51" t="str">
        <f t="shared" si="152"/>
        <v>IFX.DE</v>
      </c>
      <c r="B9351" s="52" t="s">
        <v>342</v>
      </c>
      <c r="C9351" s="50" t="s">
        <v>22948</v>
      </c>
      <c r="D9351" s="50">
        <f>DAX__2019_2020__33[[#This Row],[Open]]*(DAX__2019_2020__33[[#This Row],[Adj Close]]/DAX__2019_2020__33[[#This Row],[Close]])</f>
        <v>21.070418137300841</v>
      </c>
      <c r="E9351" s="50" t="s">
        <v>22949</v>
      </c>
      <c r="F9351" s="50" t="s">
        <v>22950</v>
      </c>
      <c r="G9351" s="50" t="s">
        <v>22330</v>
      </c>
      <c r="H9351" s="50" t="s">
        <v>22951</v>
      </c>
      <c r="I9351" s="50">
        <f>(DAX__2019_2020__33[[#This Row],[Adj Close]]-DAX__2019_2020__33[[#This Row],[Adj Open]])/DAX__2019_2020__33[[#This Row],[Adj Open]]</f>
        <v>-1.4318706697459526E-2</v>
      </c>
      <c r="J9351" s="50">
        <f>DAX__2019_2020__33[[#This Row],[Adj Close]]-DAX__2019_2020__33[[#This Row],[Adj Open]]</f>
        <v>-0.30170113730084225</v>
      </c>
      <c r="K9351" s="50">
        <v>4982420</v>
      </c>
    </row>
    <row r="9352" spans="1:11" x14ac:dyDescent="0.3">
      <c r="A9352" s="51" t="str">
        <f t="shared" si="152"/>
        <v>IFX.DE</v>
      </c>
      <c r="B9352" s="52" t="s">
        <v>343</v>
      </c>
      <c r="C9352" s="50" t="s">
        <v>22952</v>
      </c>
      <c r="D9352" s="50">
        <f>DAX__2019_2020__33[[#This Row],[Open]]*(DAX__2019_2020__33[[#This Row],[Adj Close]]/DAX__2019_2020__33[[#This Row],[Close]])</f>
        <v>20.676259176819364</v>
      </c>
      <c r="E9352" s="50" t="s">
        <v>22328</v>
      </c>
      <c r="F9352" s="50" t="s">
        <v>22309</v>
      </c>
      <c r="G9352" s="50" t="s">
        <v>22346</v>
      </c>
      <c r="H9352" s="50" t="s">
        <v>22953</v>
      </c>
      <c r="I9352" s="50">
        <f>(DAX__2019_2020__33[[#This Row],[Adj Close]]-DAX__2019_2020__33[[#This Row],[Adj Open]])/DAX__2019_2020__33[[#This Row],[Adj Open]]</f>
        <v>-3.5302893137070641E-3</v>
      </c>
      <c r="J9352" s="50">
        <f>DAX__2019_2020__33[[#This Row],[Adj Close]]-DAX__2019_2020__33[[#This Row],[Adj Open]]</f>
        <v>-7.2993176819363015E-2</v>
      </c>
      <c r="K9352" s="50">
        <v>3707636</v>
      </c>
    </row>
    <row r="9353" spans="1:11" x14ac:dyDescent="0.3">
      <c r="A9353" s="51" t="str">
        <f t="shared" si="152"/>
        <v>IFX.DE</v>
      </c>
      <c r="B9353" s="52" t="s">
        <v>344</v>
      </c>
      <c r="C9353" s="50" t="s">
        <v>17071</v>
      </c>
      <c r="D9353" s="50">
        <f>DAX__2019_2020__33[[#This Row],[Open]]*(DAX__2019_2020__33[[#This Row],[Adj Close]]/DAX__2019_2020__33[[#This Row],[Close]])</f>
        <v>20.875773050007368</v>
      </c>
      <c r="E9353" s="50" t="s">
        <v>22954</v>
      </c>
      <c r="F9353" s="50" t="s">
        <v>22319</v>
      </c>
      <c r="G9353" s="50" t="s">
        <v>22325</v>
      </c>
      <c r="H9353" s="50" t="s">
        <v>22326</v>
      </c>
      <c r="I9353" s="50">
        <f>(DAX__2019_2020__33[[#This Row],[Adj Close]]-DAX__2019_2020__33[[#This Row],[Adj Open]])/DAX__2019_2020__33[[#This Row],[Adj Open]]</f>
        <v>-1.2820605462908813E-2</v>
      </c>
      <c r="J9353" s="50">
        <f>DAX__2019_2020__33[[#This Row],[Adj Close]]-DAX__2019_2020__33[[#This Row],[Adj Open]]</f>
        <v>-0.26764005000736901</v>
      </c>
      <c r="K9353" s="50">
        <v>3218569</v>
      </c>
    </row>
    <row r="9354" spans="1:11" x14ac:dyDescent="0.3">
      <c r="A9354" s="51" t="str">
        <f t="shared" si="152"/>
        <v>IFX.DE</v>
      </c>
      <c r="B9354" s="52" t="s">
        <v>345</v>
      </c>
      <c r="C9354" s="50" t="s">
        <v>22955</v>
      </c>
      <c r="D9354" s="50">
        <f>DAX__2019_2020__33[[#This Row],[Open]]*(DAX__2019_2020__33[[#This Row],[Adj Close]]/DAX__2019_2020__33[[#This Row],[Close]])</f>
        <v>20.705458255109239</v>
      </c>
      <c r="E9354" s="50" t="s">
        <v>22956</v>
      </c>
      <c r="F9354" s="50" t="s">
        <v>22319</v>
      </c>
      <c r="G9354" s="50" t="s">
        <v>22957</v>
      </c>
      <c r="H9354" s="50" t="s">
        <v>22958</v>
      </c>
      <c r="I9354" s="50">
        <f>(DAX__2019_2020__33[[#This Row],[Adj Close]]-DAX__2019_2020__33[[#This Row],[Adj Open]])/DAX__2019_2020__33[[#This Row],[Adj Open]]</f>
        <v>-6.815558166862406E-3</v>
      </c>
      <c r="J9354" s="50">
        <f>DAX__2019_2020__33[[#This Row],[Adj Close]]-DAX__2019_2020__33[[#This Row],[Adj Open]]</f>
        <v>-0.1411192551092384</v>
      </c>
      <c r="K9354" s="50">
        <v>3938486</v>
      </c>
    </row>
    <row r="9355" spans="1:11" x14ac:dyDescent="0.3">
      <c r="A9355" s="51" t="str">
        <f t="shared" si="152"/>
        <v>IFX.DE</v>
      </c>
      <c r="B9355" s="52" t="s">
        <v>346</v>
      </c>
      <c r="C9355" s="50" t="s">
        <v>22342</v>
      </c>
      <c r="D9355" s="50">
        <f>DAX__2019_2020__33[[#This Row],[Open]]*(DAX__2019_2020__33[[#This Row],[Adj Close]]/DAX__2019_2020__33[[#This Row],[Close]])</f>
        <v>20.578937120574128</v>
      </c>
      <c r="E9355" s="50" t="s">
        <v>22959</v>
      </c>
      <c r="F9355" s="50" t="s">
        <v>22960</v>
      </c>
      <c r="G9355" s="50" t="s">
        <v>22961</v>
      </c>
      <c r="H9355" s="50" t="s">
        <v>22962</v>
      </c>
      <c r="I9355" s="50">
        <f>(DAX__2019_2020__33[[#This Row],[Adj Close]]-DAX__2019_2020__33[[#This Row],[Adj Open]])/DAX__2019_2020__33[[#This Row],[Adj Open]]</f>
        <v>-2.3650981319454632E-4</v>
      </c>
      <c r="J9355" s="50">
        <f>DAX__2019_2020__33[[#This Row],[Adj Close]]-DAX__2019_2020__33[[#This Row],[Adj Open]]</f>
        <v>-4.8671205741293022E-3</v>
      </c>
      <c r="K9355" s="50">
        <v>2036821</v>
      </c>
    </row>
    <row r="9356" spans="1:11" x14ac:dyDescent="0.3">
      <c r="A9356" s="51" t="str">
        <f t="shared" si="152"/>
        <v>IFX.DE</v>
      </c>
      <c r="B9356" s="52" t="s">
        <v>347</v>
      </c>
      <c r="C9356" s="50" t="s">
        <v>22963</v>
      </c>
      <c r="D9356" s="50">
        <f>DAX__2019_2020__33[[#This Row],[Open]]*(DAX__2019_2020__33[[#This Row],[Adj Close]]/DAX__2019_2020__33[[#This Row],[Close]])</f>
        <v>20.403755349798146</v>
      </c>
      <c r="E9356" s="50" t="s">
        <v>22964</v>
      </c>
      <c r="F9356" s="50" t="s">
        <v>22337</v>
      </c>
      <c r="G9356" s="50" t="s">
        <v>22965</v>
      </c>
      <c r="H9356" s="50" t="s">
        <v>22966</v>
      </c>
      <c r="I9356" s="50">
        <f>(DAX__2019_2020__33[[#This Row],[Adj Close]]-DAX__2019_2020__33[[#This Row],[Adj Open]])/DAX__2019_2020__33[[#This Row],[Adj Open]]</f>
        <v>4.2928690674935129E-3</v>
      </c>
      <c r="J9356" s="50">
        <f>DAX__2019_2020__33[[#This Row],[Adj Close]]-DAX__2019_2020__33[[#This Row],[Adj Open]]</f>
        <v>8.7590650201853748E-2</v>
      </c>
      <c r="K9356" s="50">
        <v>3524158</v>
      </c>
    </row>
    <row r="9357" spans="1:11" x14ac:dyDescent="0.3">
      <c r="A9357" s="51" t="str">
        <f t="shared" si="152"/>
        <v>IFX.DE</v>
      </c>
      <c r="B9357" s="52" t="s">
        <v>348</v>
      </c>
      <c r="C9357" s="50" t="s">
        <v>22333</v>
      </c>
      <c r="D9357" s="50">
        <f>DAX__2019_2020__33[[#This Row],[Open]]*(DAX__2019_2020__33[[#This Row],[Adj Close]]/DAX__2019_2020__33[[#This Row],[Close]])</f>
        <v>20.63732973489461</v>
      </c>
      <c r="E9357" s="50" t="s">
        <v>22967</v>
      </c>
      <c r="F9357" s="50" t="s">
        <v>22968</v>
      </c>
      <c r="G9357" s="50" t="s">
        <v>22969</v>
      </c>
      <c r="H9357" s="50" t="s">
        <v>22970</v>
      </c>
      <c r="I9357" s="50">
        <f>(DAX__2019_2020__33[[#This Row],[Adj Close]]-DAX__2019_2020__33[[#This Row],[Adj Open]])/DAX__2019_2020__33[[#This Row],[Adj Open]]</f>
        <v>6.8380099033248914E-3</v>
      </c>
      <c r="J9357" s="50">
        <f>DAX__2019_2020__33[[#This Row],[Adj Close]]-DAX__2019_2020__33[[#This Row],[Adj Open]]</f>
        <v>0.14111826510539061</v>
      </c>
      <c r="K9357" s="50">
        <v>4852943</v>
      </c>
    </row>
    <row r="9358" spans="1:11" x14ac:dyDescent="0.3">
      <c r="A9358" s="51" t="str">
        <f t="shared" si="152"/>
        <v>IFX.DE</v>
      </c>
      <c r="B9358" s="52" t="s">
        <v>349</v>
      </c>
      <c r="C9358" s="50" t="s">
        <v>22887</v>
      </c>
      <c r="D9358" s="50">
        <f>DAX__2019_2020__33[[#This Row],[Open]]*(DAX__2019_2020__33[[#This Row],[Adj Close]]/DAX__2019_2020__33[[#This Row],[Close]])</f>
        <v>20.724920236236937</v>
      </c>
      <c r="E9358" s="50" t="s">
        <v>22971</v>
      </c>
      <c r="F9358" s="50" t="s">
        <v>22972</v>
      </c>
      <c r="G9358" s="50" t="s">
        <v>22973</v>
      </c>
      <c r="H9358" s="50" t="s">
        <v>22974</v>
      </c>
      <c r="I9358" s="50">
        <f>(DAX__2019_2020__33[[#This Row],[Adj Close]]-DAX__2019_2020__33[[#This Row],[Adj Open]])/DAX__2019_2020__33[[#This Row],[Adj Open]]</f>
        <v>1.0800657431321746E-2</v>
      </c>
      <c r="J9358" s="50">
        <f>DAX__2019_2020__33[[#This Row],[Adj Close]]-DAX__2019_2020__33[[#This Row],[Adj Open]]</f>
        <v>0.22384276376306289</v>
      </c>
      <c r="K9358" s="50">
        <v>7475423</v>
      </c>
    </row>
    <row r="9359" spans="1:11" x14ac:dyDescent="0.3">
      <c r="A9359" s="51" t="str">
        <f t="shared" si="152"/>
        <v>IFX.DE</v>
      </c>
      <c r="B9359" s="52" t="s">
        <v>350</v>
      </c>
      <c r="C9359" s="50" t="s">
        <v>22975</v>
      </c>
      <c r="D9359" s="50">
        <f>DAX__2019_2020__33[[#This Row],[Open]]*(DAX__2019_2020__33[[#This Row],[Adj Close]]/DAX__2019_2020__33[[#This Row],[Close]])</f>
        <v>21.352655032427538</v>
      </c>
      <c r="E9359" s="50" t="s">
        <v>21446</v>
      </c>
      <c r="F9359" s="50" t="s">
        <v>22940</v>
      </c>
      <c r="G9359" s="50" t="s">
        <v>22976</v>
      </c>
      <c r="H9359" s="50" t="s">
        <v>22977</v>
      </c>
      <c r="I9359" s="50">
        <f>(DAX__2019_2020__33[[#This Row],[Adj Close]]-DAX__2019_2020__33[[#This Row],[Adj Open]])/DAX__2019_2020__33[[#This Row],[Adj Open]]</f>
        <v>2.9625340491097568E-3</v>
      </c>
      <c r="J9359" s="50">
        <f>DAX__2019_2020__33[[#This Row],[Adj Close]]-DAX__2019_2020__33[[#This Row],[Adj Open]]</f>
        <v>6.3257967572461382E-2</v>
      </c>
      <c r="K9359" s="50">
        <v>6524558</v>
      </c>
    </row>
    <row r="9360" spans="1:11" x14ac:dyDescent="0.3">
      <c r="A9360" s="51" t="str">
        <f t="shared" si="152"/>
        <v>IFX.DE</v>
      </c>
      <c r="B9360" s="52" t="s">
        <v>351</v>
      </c>
      <c r="C9360" s="50" t="s">
        <v>22959</v>
      </c>
      <c r="D9360" s="50">
        <f>DAX__2019_2020__33[[#This Row],[Open]]*(DAX__2019_2020__33[[#This Row],[Adj Close]]/DAX__2019_2020__33[[#This Row],[Close]])</f>
        <v>20.758984652542374</v>
      </c>
      <c r="E9360" s="50" t="s">
        <v>22938</v>
      </c>
      <c r="F9360" s="50" t="s">
        <v>22325</v>
      </c>
      <c r="G9360" s="50" t="s">
        <v>22978</v>
      </c>
      <c r="H9360" s="50" t="s">
        <v>22979</v>
      </c>
      <c r="I9360" s="50">
        <f>(DAX__2019_2020__33[[#This Row],[Adj Close]]-DAX__2019_2020__33[[#This Row],[Adj Open]])/DAX__2019_2020__33[[#This Row],[Adj Open]]</f>
        <v>-4.2194092827004953E-3</v>
      </c>
      <c r="J9360" s="50">
        <f>DAX__2019_2020__33[[#This Row],[Adj Close]]-DAX__2019_2020__33[[#This Row],[Adj Open]]</f>
        <v>-8.7590652542374414E-2</v>
      </c>
      <c r="K9360" s="50">
        <v>7938095</v>
      </c>
    </row>
    <row r="9361" spans="1:11" x14ac:dyDescent="0.3">
      <c r="A9361" s="51" t="str">
        <f t="shared" si="152"/>
        <v>IFX.DE</v>
      </c>
      <c r="B9361" s="52" t="s">
        <v>352</v>
      </c>
      <c r="C9361" s="50" t="s">
        <v>22980</v>
      </c>
      <c r="D9361" s="50">
        <f>DAX__2019_2020__33[[#This Row],[Open]]*(DAX__2019_2020__33[[#This Row],[Adj Close]]/DAX__2019_2020__33[[#This Row],[Close]])</f>
        <v>20.76384894650301</v>
      </c>
      <c r="E9361" s="50" t="s">
        <v>22956</v>
      </c>
      <c r="F9361" s="50" t="s">
        <v>22905</v>
      </c>
      <c r="G9361" s="50" t="s">
        <v>22981</v>
      </c>
      <c r="H9361" s="50" t="s">
        <v>22982</v>
      </c>
      <c r="I9361" s="50">
        <f>(DAX__2019_2020__33[[#This Row],[Adj Close]]-DAX__2019_2020__33[[#This Row],[Adj Open]])/DAX__2019_2020__33[[#This Row],[Adj Open]]</f>
        <v>-1.8982845979978714E-2</v>
      </c>
      <c r="J9361" s="50">
        <f>DAX__2019_2020__33[[#This Row],[Adj Close]]-DAX__2019_2020__33[[#This Row],[Adj Open]]</f>
        <v>-0.39415694650300992</v>
      </c>
      <c r="K9361" s="50">
        <v>6610137</v>
      </c>
    </row>
    <row r="9362" spans="1:11" x14ac:dyDescent="0.3">
      <c r="A9362" s="51" t="str">
        <f t="shared" si="152"/>
        <v>IFX.DE</v>
      </c>
      <c r="B9362" s="52" t="s">
        <v>353</v>
      </c>
      <c r="C9362" s="50" t="s">
        <v>22886</v>
      </c>
      <c r="D9362" s="50">
        <f>DAX__2019_2020__33[[#This Row],[Open]]*(DAX__2019_2020__33[[#This Row],[Adj Close]]/DAX__2019_2020__33[[#This Row],[Close]])</f>
        <v>20.437819275953007</v>
      </c>
      <c r="E9362" s="50" t="s">
        <v>22983</v>
      </c>
      <c r="F9362" s="50" t="s">
        <v>22984</v>
      </c>
      <c r="G9362" s="50" t="s">
        <v>22984</v>
      </c>
      <c r="H9362" s="50" t="s">
        <v>22985</v>
      </c>
      <c r="I9362" s="50">
        <f>(DAX__2019_2020__33[[#This Row],[Adj Close]]-DAX__2019_2020__33[[#This Row],[Adj Open]])/DAX__2019_2020__33[[#This Row],[Adj Open]]</f>
        <v>-6.9047619047618884E-3</v>
      </c>
      <c r="J9362" s="50">
        <f>DAX__2019_2020__33[[#This Row],[Adj Close]]-DAX__2019_2020__33[[#This Row],[Adj Open]]</f>
        <v>-0.14111827595300852</v>
      </c>
      <c r="K9362" s="50">
        <v>4238886</v>
      </c>
    </row>
    <row r="9363" spans="1:11" x14ac:dyDescent="0.3">
      <c r="A9363" s="51" t="str">
        <f t="shared" si="152"/>
        <v>IFX.DE</v>
      </c>
      <c r="B9363" s="52" t="s">
        <v>354</v>
      </c>
      <c r="C9363" s="50" t="s">
        <v>22986</v>
      </c>
      <c r="D9363" s="50">
        <f>DAX__2019_2020__33[[#This Row],[Open]]*(DAX__2019_2020__33[[#This Row],[Adj Close]]/DAX__2019_2020__33[[#This Row],[Close]])</f>
        <v>19.814952999999999</v>
      </c>
      <c r="E9363" s="50" t="s">
        <v>17058</v>
      </c>
      <c r="F9363" s="50" t="s">
        <v>22987</v>
      </c>
      <c r="G9363" s="50" t="s">
        <v>22986</v>
      </c>
      <c r="H9363" s="50" t="s">
        <v>22988</v>
      </c>
      <c r="I9363" s="50">
        <f>(DAX__2019_2020__33[[#This Row],[Adj Close]]-DAX__2019_2020__33[[#This Row],[Adj Open]])/DAX__2019_2020__33[[#This Row],[Adj Open]]</f>
        <v>0</v>
      </c>
      <c r="J9363" s="50">
        <f>DAX__2019_2020__33[[#This Row],[Adj Close]]-DAX__2019_2020__33[[#This Row],[Adj Open]]</f>
        <v>0</v>
      </c>
      <c r="K9363" s="50">
        <v>6197748</v>
      </c>
    </row>
    <row r="9364" spans="1:11" x14ac:dyDescent="0.3">
      <c r="A9364" s="51" t="str">
        <f t="shared" si="152"/>
        <v>IFX.DE</v>
      </c>
      <c r="B9364" s="52" t="s">
        <v>355</v>
      </c>
      <c r="C9364" s="50" t="s">
        <v>22989</v>
      </c>
      <c r="D9364" s="50">
        <f>DAX__2019_2020__33[[#This Row],[Open]]*(DAX__2019_2020__33[[#This Row],[Adj Close]]/DAX__2019_2020__33[[#This Row],[Close]])</f>
        <v>19.771158585356606</v>
      </c>
      <c r="E9364" s="50" t="s">
        <v>22990</v>
      </c>
      <c r="F9364" s="50" t="s">
        <v>22991</v>
      </c>
      <c r="G9364" s="50" t="s">
        <v>22992</v>
      </c>
      <c r="H9364" s="50" t="s">
        <v>22993</v>
      </c>
      <c r="I9364" s="50">
        <f>(DAX__2019_2020__33[[#This Row],[Adj Close]]-DAX__2019_2020__33[[#This Row],[Adj Open]])/DAX__2019_2020__33[[#This Row],[Adj Open]]</f>
        <v>-3.6377108718822916E-2</v>
      </c>
      <c r="J9364" s="50">
        <f>DAX__2019_2020__33[[#This Row],[Adj Close]]-DAX__2019_2020__33[[#This Row],[Adj Open]]</f>
        <v>-0.71921758535660629</v>
      </c>
      <c r="K9364" s="50">
        <v>8555139</v>
      </c>
    </row>
    <row r="9365" spans="1:11" x14ac:dyDescent="0.3">
      <c r="A9365" s="51" t="str">
        <f t="shared" si="152"/>
        <v>IFX.DE</v>
      </c>
      <c r="B9365" s="52" t="s">
        <v>356</v>
      </c>
      <c r="C9365" s="50" t="s">
        <v>22117</v>
      </c>
      <c r="D9365" s="50">
        <f>DAX__2019_2020__33[[#This Row],[Open]]*(DAX__2019_2020__33[[#This Row],[Adj Close]]/DAX__2019_2020__33[[#This Row],[Close]])</f>
        <v>19.104494080813918</v>
      </c>
      <c r="E9365" s="50" t="s">
        <v>21382</v>
      </c>
      <c r="F9365" s="50" t="s">
        <v>22994</v>
      </c>
      <c r="G9365" s="50" t="s">
        <v>22995</v>
      </c>
      <c r="H9365" s="50" t="s">
        <v>22996</v>
      </c>
      <c r="I9365" s="50">
        <f>(DAX__2019_2020__33[[#This Row],[Adj Close]]-DAX__2019_2020__33[[#This Row],[Adj Open]])/DAX__2019_2020__33[[#This Row],[Adj Open]]</f>
        <v>-6.0112076419364096E-3</v>
      </c>
      <c r="J9365" s="50">
        <f>DAX__2019_2020__33[[#This Row],[Adj Close]]-DAX__2019_2020__33[[#This Row],[Adj Open]]</f>
        <v>-0.11484108081391753</v>
      </c>
      <c r="K9365" s="50">
        <v>7225330</v>
      </c>
    </row>
    <row r="9366" spans="1:11" x14ac:dyDescent="0.3">
      <c r="A9366" s="51" t="str">
        <f t="shared" si="152"/>
        <v>IFX.DE</v>
      </c>
      <c r="B9366" s="52" t="s">
        <v>357</v>
      </c>
      <c r="C9366" s="50" t="s">
        <v>22124</v>
      </c>
      <c r="D9366" s="50">
        <f>DAX__2019_2020__33[[#This Row],[Open]]*(DAX__2019_2020__33[[#This Row],[Adj Close]]/DAX__2019_2020__33[[#This Row],[Close]])</f>
        <v>19.192083922552204</v>
      </c>
      <c r="E9366" s="50" t="s">
        <v>22997</v>
      </c>
      <c r="F9366" s="50" t="s">
        <v>22242</v>
      </c>
      <c r="G9366" s="50" t="s">
        <v>22281</v>
      </c>
      <c r="H9366" s="50" t="s">
        <v>22282</v>
      </c>
      <c r="I9366" s="50">
        <f>(DAX__2019_2020__33[[#This Row],[Adj Close]]-DAX__2019_2020__33[[#This Row],[Adj Open]])/DAX__2019_2020__33[[#This Row],[Adj Open]]</f>
        <v>2.0791076105024221E-2</v>
      </c>
      <c r="J9366" s="50">
        <f>DAX__2019_2020__33[[#This Row],[Adj Close]]-DAX__2019_2020__33[[#This Row],[Adj Open]]</f>
        <v>0.39902407744779467</v>
      </c>
      <c r="K9366" s="50">
        <v>7541086</v>
      </c>
    </row>
    <row r="9367" spans="1:11" x14ac:dyDescent="0.3">
      <c r="A9367" s="51" t="str">
        <f t="shared" si="152"/>
        <v>IFX.DE</v>
      </c>
      <c r="B9367" s="52" t="s">
        <v>358</v>
      </c>
      <c r="C9367" s="50" t="s">
        <v>22913</v>
      </c>
      <c r="D9367" s="50">
        <f>DAX__2019_2020__33[[#This Row],[Open]]*(DAX__2019_2020__33[[#This Row],[Adj Close]]/DAX__2019_2020__33[[#This Row],[Close]])</f>
        <v>19.805218798292902</v>
      </c>
      <c r="E9367" s="50" t="s">
        <v>22998</v>
      </c>
      <c r="F9367" s="50" t="s">
        <v>17091</v>
      </c>
      <c r="G9367" s="50" t="s">
        <v>22999</v>
      </c>
      <c r="H9367" s="50" t="s">
        <v>23000</v>
      </c>
      <c r="I9367" s="50">
        <f>(DAX__2019_2020__33[[#This Row],[Adj Close]]-DAX__2019_2020__33[[#This Row],[Adj Open]])/DAX__2019_2020__33[[#This Row],[Adj Open]]</f>
        <v>9.3857493857493784E-2</v>
      </c>
      <c r="J9367" s="50">
        <f>DAX__2019_2020__33[[#This Row],[Adj Close]]-DAX__2019_2020__33[[#This Row],[Adj Open]]</f>
        <v>1.8588682017070965</v>
      </c>
      <c r="K9367" s="50">
        <v>17561638</v>
      </c>
    </row>
    <row r="9368" spans="1:11" x14ac:dyDescent="0.3">
      <c r="A9368" s="51" t="str">
        <f t="shared" si="152"/>
        <v>IFX.DE</v>
      </c>
      <c r="B9368" s="52" t="s">
        <v>359</v>
      </c>
      <c r="C9368" s="50" t="s">
        <v>23001</v>
      </c>
      <c r="D9368" s="50">
        <f>DAX__2019_2020__33[[#This Row],[Open]]*(DAX__2019_2020__33[[#This Row],[Adj Close]]/DAX__2019_2020__33[[#This Row],[Close]])</f>
        <v>21.887931583426504</v>
      </c>
      <c r="E9368" s="50" t="s">
        <v>23002</v>
      </c>
      <c r="F9368" s="50" t="s">
        <v>23003</v>
      </c>
      <c r="G9368" s="50" t="s">
        <v>21453</v>
      </c>
      <c r="H9368" s="50" t="s">
        <v>23004</v>
      </c>
      <c r="I9368" s="50">
        <f>(DAX__2019_2020__33[[#This Row],[Adj Close]]-DAX__2019_2020__33[[#This Row],[Adj Open]])/DAX__2019_2020__33[[#This Row],[Adj Open]]</f>
        <v>-1.2894575366829707E-2</v>
      </c>
      <c r="J9368" s="50">
        <f>DAX__2019_2020__33[[#This Row],[Adj Close]]-DAX__2019_2020__33[[#This Row],[Adj Open]]</f>
        <v>-0.28223558342650534</v>
      </c>
      <c r="K9368" s="50">
        <v>7850060</v>
      </c>
    </row>
    <row r="9369" spans="1:11" x14ac:dyDescent="0.3">
      <c r="A9369" s="51" t="str">
        <f t="shared" si="152"/>
        <v>IFX.DE</v>
      </c>
      <c r="B9369" s="52" t="s">
        <v>360</v>
      </c>
      <c r="C9369" s="50" t="s">
        <v>21438</v>
      </c>
      <c r="D9369" s="50">
        <f>DAX__2019_2020__33[[#This Row],[Open]]*(DAX__2019_2020__33[[#This Row],[Adj Close]]/DAX__2019_2020__33[[#This Row],[Close]])</f>
        <v>21.411049032551787</v>
      </c>
      <c r="E9369" s="50" t="s">
        <v>23005</v>
      </c>
      <c r="F9369" s="50" t="s">
        <v>23006</v>
      </c>
      <c r="G9369" s="50" t="s">
        <v>23007</v>
      </c>
      <c r="H9369" s="50" t="s">
        <v>23008</v>
      </c>
      <c r="I9369" s="50">
        <f>(DAX__2019_2020__33[[#This Row],[Adj Close]]-DAX__2019_2020__33[[#This Row],[Adj Open]])/DAX__2019_2020__33[[#This Row],[Adj Open]]</f>
        <v>-1.5909090909091664E-3</v>
      </c>
      <c r="J9369" s="50">
        <f>DAX__2019_2020__33[[#This Row],[Adj Close]]-DAX__2019_2020__33[[#This Row],[Adj Open]]</f>
        <v>-3.4063032551788552E-2</v>
      </c>
      <c r="K9369" s="50">
        <v>5538832</v>
      </c>
    </row>
    <row r="9370" spans="1:11" x14ac:dyDescent="0.3">
      <c r="A9370" s="51" t="str">
        <f t="shared" si="152"/>
        <v>IFX.DE</v>
      </c>
      <c r="B9370" s="52" t="s">
        <v>361</v>
      </c>
      <c r="C9370" s="50" t="s">
        <v>23009</v>
      </c>
      <c r="D9370" s="50">
        <f>DAX__2019_2020__33[[#This Row],[Open]]*(DAX__2019_2020__33[[#This Row],[Adj Close]]/DAX__2019_2020__33[[#This Row],[Close]])</f>
        <v>21.328324867772416</v>
      </c>
      <c r="E9370" s="50" t="s">
        <v>22971</v>
      </c>
      <c r="F9370" s="50" t="s">
        <v>22320</v>
      </c>
      <c r="G9370" s="50" t="s">
        <v>23010</v>
      </c>
      <c r="H9370" s="50" t="s">
        <v>23011</v>
      </c>
      <c r="I9370" s="50">
        <f>(DAX__2019_2020__33[[#This Row],[Adj Close]]-DAX__2019_2020__33[[#This Row],[Adj Open]])/DAX__2019_2020__33[[#This Row],[Adj Open]]</f>
        <v>-9.1262145048499367E-3</v>
      </c>
      <c r="J9370" s="50">
        <f>DAX__2019_2020__33[[#This Row],[Adj Close]]-DAX__2019_2020__33[[#This Row],[Adj Open]]</f>
        <v>-0.19464686777241624</v>
      </c>
      <c r="K9370" s="50">
        <v>4056595</v>
      </c>
    </row>
    <row r="9371" spans="1:11" x14ac:dyDescent="0.3">
      <c r="A9371" s="51" t="str">
        <f t="shared" si="152"/>
        <v>IFX.DE</v>
      </c>
      <c r="B9371" s="52" t="s">
        <v>362</v>
      </c>
      <c r="C9371" s="50" t="s">
        <v>23012</v>
      </c>
      <c r="D9371" s="50">
        <f>DAX__2019_2020__33[[#This Row],[Open]]*(DAX__2019_2020__33[[#This Row],[Adj Close]]/DAX__2019_2020__33[[#This Row],[Close]])</f>
        <v>21.454844779515017</v>
      </c>
      <c r="E9371" s="50" t="s">
        <v>17113</v>
      </c>
      <c r="F9371" s="50" t="s">
        <v>23013</v>
      </c>
      <c r="G9371" s="50" t="s">
        <v>23014</v>
      </c>
      <c r="H9371" s="50" t="s">
        <v>23015</v>
      </c>
      <c r="I9371" s="50">
        <f>(DAX__2019_2020__33[[#This Row],[Adj Close]]-DAX__2019_2020__33[[#This Row],[Adj Open]])/DAX__2019_2020__33[[#This Row],[Adj Open]]</f>
        <v>4.9898389657518378E-3</v>
      </c>
      <c r="J9371" s="50">
        <f>DAX__2019_2020__33[[#This Row],[Adj Close]]-DAX__2019_2020__33[[#This Row],[Adj Open]]</f>
        <v>0.10705622048498142</v>
      </c>
      <c r="K9371" s="50">
        <v>6439334</v>
      </c>
    </row>
    <row r="9372" spans="1:11" x14ac:dyDescent="0.3">
      <c r="A9372" s="51" t="str">
        <f t="shared" si="152"/>
        <v>IFX.DE</v>
      </c>
      <c r="B9372" s="52" t="s">
        <v>363</v>
      </c>
      <c r="C9372" s="50" t="s">
        <v>23016</v>
      </c>
      <c r="D9372" s="50">
        <f>DAX__2019_2020__33[[#This Row],[Open]]*(DAX__2019_2020__33[[#This Row],[Adj Close]]/DAX__2019_2020__33[[#This Row],[Close]])</f>
        <v>21.537569077197986</v>
      </c>
      <c r="E9372" s="50" t="s">
        <v>23017</v>
      </c>
      <c r="F9372" s="50" t="s">
        <v>23018</v>
      </c>
      <c r="G9372" s="50" t="s">
        <v>23019</v>
      </c>
      <c r="H9372" s="50" t="s">
        <v>23020</v>
      </c>
      <c r="I9372" s="50">
        <f>(DAX__2019_2020__33[[#This Row],[Adj Close]]-DAX__2019_2020__33[[#This Row],[Adj Open]])/DAX__2019_2020__33[[#This Row],[Adj Open]]</f>
        <v>3.0501628129309812E-2</v>
      </c>
      <c r="J9372" s="50">
        <f>DAX__2019_2020__33[[#This Row],[Adj Close]]-DAX__2019_2020__33[[#This Row],[Adj Open]]</f>
        <v>0.65693092280201526</v>
      </c>
      <c r="K9372" s="50">
        <v>6010776</v>
      </c>
    </row>
    <row r="9373" spans="1:11" x14ac:dyDescent="0.3">
      <c r="A9373" s="51" t="str">
        <f t="shared" si="152"/>
        <v>IFX.DE</v>
      </c>
      <c r="B9373" s="52" t="s">
        <v>364</v>
      </c>
      <c r="C9373" s="50" t="s">
        <v>21419</v>
      </c>
      <c r="D9373" s="50">
        <f>DAX__2019_2020__33[[#This Row],[Open]]*(DAX__2019_2020__33[[#This Row],[Adj Close]]/DAX__2019_2020__33[[#This Row],[Close]])</f>
        <v>21.994986479982497</v>
      </c>
      <c r="E9373" s="50" t="s">
        <v>23021</v>
      </c>
      <c r="F9373" s="50" t="s">
        <v>23022</v>
      </c>
      <c r="G9373" s="50" t="s">
        <v>23023</v>
      </c>
      <c r="H9373" s="50" t="s">
        <v>23024</v>
      </c>
      <c r="I9373" s="50">
        <f>(DAX__2019_2020__33[[#This Row],[Adj Close]]-DAX__2019_2020__33[[#This Row],[Adj Open]])/DAX__2019_2020__33[[#This Row],[Adj Open]]</f>
        <v>1.1283185840707999E-2</v>
      </c>
      <c r="J9373" s="50">
        <f>DAX__2019_2020__33[[#This Row],[Adj Close]]-DAX__2019_2020__33[[#This Row],[Adj Open]]</f>
        <v>0.24817352001750237</v>
      </c>
      <c r="K9373" s="50">
        <v>7318630</v>
      </c>
    </row>
    <row r="9374" spans="1:11" x14ac:dyDescent="0.3">
      <c r="A9374" s="51" t="str">
        <f t="shared" si="152"/>
        <v>IFX.DE</v>
      </c>
      <c r="B9374" s="52" t="s">
        <v>365</v>
      </c>
      <c r="C9374" s="50" t="s">
        <v>23025</v>
      </c>
      <c r="D9374" s="50">
        <f>DAX__2019_2020__33[[#This Row],[Open]]*(DAX__2019_2020__33[[#This Row],[Adj Close]]/DAX__2019_2020__33[[#This Row],[Close]])</f>
        <v>22.321017797262297</v>
      </c>
      <c r="E9374" s="50" t="s">
        <v>23026</v>
      </c>
      <c r="F9374" s="50" t="s">
        <v>23027</v>
      </c>
      <c r="G9374" s="50" t="s">
        <v>23028</v>
      </c>
      <c r="H9374" s="50" t="s">
        <v>23029</v>
      </c>
      <c r="I9374" s="50">
        <f>(DAX__2019_2020__33[[#This Row],[Adj Close]]-DAX__2019_2020__33[[#This Row],[Adj Open]])/DAX__2019_2020__33[[#This Row],[Adj Open]]</f>
        <v>-1.5914498186810608E-2</v>
      </c>
      <c r="J9374" s="50">
        <f>DAX__2019_2020__33[[#This Row],[Adj Close]]-DAX__2019_2020__33[[#This Row],[Adj Open]]</f>
        <v>-0.35522779726229814</v>
      </c>
      <c r="K9374" s="50">
        <v>4577853</v>
      </c>
    </row>
    <row r="9375" spans="1:11" x14ac:dyDescent="0.3">
      <c r="A9375" s="51" t="str">
        <f t="shared" si="152"/>
        <v>IFX.DE</v>
      </c>
      <c r="B9375" s="52" t="s">
        <v>366</v>
      </c>
      <c r="C9375" s="50" t="s">
        <v>17114</v>
      </c>
      <c r="D9375" s="50">
        <f>DAX__2019_2020__33[[#This Row],[Open]]*(DAX__2019_2020__33[[#This Row],[Adj Close]]/DAX__2019_2020__33[[#This Row],[Close]])</f>
        <v>21.990119053778624</v>
      </c>
      <c r="E9375" s="50" t="s">
        <v>17116</v>
      </c>
      <c r="F9375" s="50" t="s">
        <v>23003</v>
      </c>
      <c r="G9375" s="50" t="s">
        <v>23030</v>
      </c>
      <c r="H9375" s="50" t="s">
        <v>23031</v>
      </c>
      <c r="I9375" s="50">
        <f>(DAX__2019_2020__33[[#This Row],[Adj Close]]-DAX__2019_2020__33[[#This Row],[Adj Open]])/DAX__2019_2020__33[[#This Row],[Adj Open]]</f>
        <v>-1.6596592900933519E-2</v>
      </c>
      <c r="J9375" s="50">
        <f>DAX__2019_2020__33[[#This Row],[Adj Close]]-DAX__2019_2020__33[[#This Row],[Adj Open]]</f>
        <v>-0.3649610537786252</v>
      </c>
      <c r="K9375" s="50">
        <v>4086947</v>
      </c>
    </row>
    <row r="9376" spans="1:11" x14ac:dyDescent="0.3">
      <c r="A9376" s="51" t="str">
        <f t="shared" si="152"/>
        <v>IFX.DE</v>
      </c>
      <c r="B9376" s="52" t="s">
        <v>367</v>
      </c>
      <c r="C9376" s="50" t="s">
        <v>22944</v>
      </c>
      <c r="D9376" s="50">
        <f>DAX__2019_2020__33[[#This Row],[Open]]*(DAX__2019_2020__33[[#This Row],[Adj Close]]/DAX__2019_2020__33[[#This Row],[Close]])</f>
        <v>21.104481576598729</v>
      </c>
      <c r="E9376" s="50" t="s">
        <v>21438</v>
      </c>
      <c r="F9376" s="50" t="s">
        <v>22933</v>
      </c>
      <c r="G9376" s="50" t="s">
        <v>22936</v>
      </c>
      <c r="H9376" s="50" t="s">
        <v>23032</v>
      </c>
      <c r="I9376" s="50">
        <f>(DAX__2019_2020__33[[#This Row],[Adj Close]]-DAX__2019_2020__33[[#This Row],[Adj Open]])/DAX__2019_2020__33[[#This Row],[Adj Open]]</f>
        <v>2.305833631811572E-3</v>
      </c>
      <c r="J9376" s="50">
        <f>DAX__2019_2020__33[[#This Row],[Adj Close]]-DAX__2019_2020__33[[#This Row],[Adj Open]]</f>
        <v>4.8663423401269057E-2</v>
      </c>
      <c r="K9376" s="50">
        <v>7013235</v>
      </c>
    </row>
    <row r="9377" spans="1:11" x14ac:dyDescent="0.3">
      <c r="A9377" s="51" t="str">
        <f t="shared" si="152"/>
        <v>IFX.DE</v>
      </c>
      <c r="B9377" s="52" t="s">
        <v>368</v>
      </c>
      <c r="C9377" s="50" t="s">
        <v>22976</v>
      </c>
      <c r="D9377" s="50">
        <f>DAX__2019_2020__33[[#This Row],[Open]]*(DAX__2019_2020__33[[#This Row],[Adj Close]]/DAX__2019_2020__33[[#This Row],[Close]])</f>
        <v>21.41591369392917</v>
      </c>
      <c r="E9377" s="50" t="s">
        <v>23033</v>
      </c>
      <c r="F9377" s="50" t="s">
        <v>23034</v>
      </c>
      <c r="G9377" s="50" t="s">
        <v>23035</v>
      </c>
      <c r="H9377" s="50" t="s">
        <v>23036</v>
      </c>
      <c r="I9377" s="50">
        <f>(DAX__2019_2020__33[[#This Row],[Adj Close]]-DAX__2019_2020__33[[#This Row],[Adj Open]])/DAX__2019_2020__33[[#This Row],[Adj Open]]</f>
        <v>8.1799594719364471E-3</v>
      </c>
      <c r="J9377" s="50">
        <f>DAX__2019_2020__33[[#This Row],[Adj Close]]-DAX__2019_2020__33[[#This Row],[Adj Open]]</f>
        <v>0.17518130607082938</v>
      </c>
      <c r="K9377" s="50">
        <v>4986070</v>
      </c>
    </row>
    <row r="9378" spans="1:11" x14ac:dyDescent="0.3">
      <c r="A9378" s="51" t="str">
        <f t="shared" si="152"/>
        <v>IFX.DE</v>
      </c>
      <c r="B9378" s="52" t="s">
        <v>369</v>
      </c>
      <c r="C9378" s="50" t="s">
        <v>23037</v>
      </c>
      <c r="D9378" s="50">
        <f>DAX__2019_2020__33[[#This Row],[Open]]*(DAX__2019_2020__33[[#This Row],[Adj Close]]/DAX__2019_2020__33[[#This Row],[Close]])</f>
        <v>21.552166372842343</v>
      </c>
      <c r="E9378" s="50" t="s">
        <v>23038</v>
      </c>
      <c r="F9378" s="50" t="s">
        <v>23013</v>
      </c>
      <c r="G9378" s="50" t="s">
        <v>23013</v>
      </c>
      <c r="H9378" s="50" t="s">
        <v>23039</v>
      </c>
      <c r="I9378" s="50">
        <f>(DAX__2019_2020__33[[#This Row],[Adj Close]]-DAX__2019_2020__33[[#This Row],[Adj Open]])/DAX__2019_2020__33[[#This Row],[Adj Open]]</f>
        <v>-1.8965906525174825E-2</v>
      </c>
      <c r="J9378" s="50">
        <f>DAX__2019_2020__33[[#This Row],[Adj Close]]-DAX__2019_2020__33[[#This Row],[Adj Open]]</f>
        <v>-0.40875637284234401</v>
      </c>
      <c r="K9378" s="50">
        <v>5758983</v>
      </c>
    </row>
    <row r="9379" spans="1:11" x14ac:dyDescent="0.3">
      <c r="A9379" s="51" t="str">
        <f t="shared" si="152"/>
        <v>IFX.DE</v>
      </c>
      <c r="B9379" s="52" t="s">
        <v>370</v>
      </c>
      <c r="C9379" s="50" t="s">
        <v>23040</v>
      </c>
      <c r="D9379" s="50">
        <f>DAX__2019_2020__33[[#This Row],[Open]]*(DAX__2019_2020__33[[#This Row],[Adj Close]]/DAX__2019_2020__33[[#This Row],[Close]])</f>
        <v>21.015301345666728</v>
      </c>
      <c r="E9379" s="50" t="s">
        <v>23041</v>
      </c>
      <c r="F9379" s="50" t="s">
        <v>23042</v>
      </c>
      <c r="G9379" s="50" t="s">
        <v>21398</v>
      </c>
      <c r="H9379" s="50" t="s">
        <v>23043</v>
      </c>
      <c r="I9379" s="50">
        <f>(DAX__2019_2020__33[[#This Row],[Adj Close]]-DAX__2019_2020__33[[#This Row],[Adj Open]])/DAX__2019_2020__33[[#This Row],[Adj Open]]</f>
        <v>-1.0551042881545365E-2</v>
      </c>
      <c r="J9379" s="50">
        <f>DAX__2019_2020__33[[#This Row],[Adj Close]]-DAX__2019_2020__33[[#This Row],[Adj Open]]</f>
        <v>-0.22173334566672764</v>
      </c>
      <c r="K9379" s="50">
        <v>7604416</v>
      </c>
    </row>
    <row r="9380" spans="1:11" x14ac:dyDescent="0.3">
      <c r="A9380" s="51" t="str">
        <f t="shared" si="152"/>
        <v>IFX.DE</v>
      </c>
      <c r="B9380" s="52" t="s">
        <v>371</v>
      </c>
      <c r="C9380" s="50" t="s">
        <v>23044</v>
      </c>
      <c r="D9380" s="50">
        <f>DAX__2019_2020__33[[#This Row],[Open]]*(DAX__2019_2020__33[[#This Row],[Adj Close]]/DAX__2019_2020__33[[#This Row],[Close]])</f>
        <v>19.618878293067791</v>
      </c>
      <c r="E9380" s="50" t="s">
        <v>22292</v>
      </c>
      <c r="F9380" s="50" t="s">
        <v>23045</v>
      </c>
      <c r="G9380" s="50" t="s">
        <v>23046</v>
      </c>
      <c r="H9380" s="50" t="s">
        <v>23047</v>
      </c>
      <c r="I9380" s="50">
        <f>(DAX__2019_2020__33[[#This Row],[Adj Close]]-DAX__2019_2020__33[[#This Row],[Adj Open]])/DAX__2019_2020__33[[#This Row],[Adj Open]]</f>
        <v>1.1653505542821671E-2</v>
      </c>
      <c r="J9380" s="50">
        <f>DAX__2019_2020__33[[#This Row],[Adj Close]]-DAX__2019_2020__33[[#This Row],[Adj Open]]</f>
        <v>0.22862870693220927</v>
      </c>
      <c r="K9380" s="50">
        <v>12670307</v>
      </c>
    </row>
    <row r="9381" spans="1:11" x14ac:dyDescent="0.3">
      <c r="A9381" s="51" t="str">
        <f t="shared" si="152"/>
        <v>IFX.DE</v>
      </c>
      <c r="B9381" s="52" t="s">
        <v>372</v>
      </c>
      <c r="C9381" s="50" t="s">
        <v>23048</v>
      </c>
      <c r="D9381" s="50">
        <f>DAX__2019_2020__33[[#This Row],[Open]]*(DAX__2019_2020__33[[#This Row],[Adj Close]]/DAX__2019_2020__33[[#This Row],[Close]])</f>
        <v>20.315611213126843</v>
      </c>
      <c r="E9381" s="50" t="s">
        <v>23049</v>
      </c>
      <c r="F9381" s="50" t="s">
        <v>23050</v>
      </c>
      <c r="G9381" s="50" t="s">
        <v>22882</v>
      </c>
      <c r="H9381" s="50" t="s">
        <v>23051</v>
      </c>
      <c r="I9381" s="50">
        <f>(DAX__2019_2020__33[[#This Row],[Adj Close]]-DAX__2019_2020__33[[#This Row],[Adj Open]])/DAX__2019_2020__33[[#This Row],[Adj Open]]</f>
        <v>-1.3339801115692388E-2</v>
      </c>
      <c r="J9381" s="50">
        <f>DAX__2019_2020__33[[#This Row],[Adj Close]]-DAX__2019_2020__33[[#This Row],[Adj Open]]</f>
        <v>-0.27100621312684225</v>
      </c>
      <c r="K9381" s="50">
        <v>11691491</v>
      </c>
    </row>
    <row r="9382" spans="1:11" x14ac:dyDescent="0.3">
      <c r="A9382" s="51" t="str">
        <f t="shared" si="152"/>
        <v>IFX.DE</v>
      </c>
      <c r="B9382" s="52" t="s">
        <v>373</v>
      </c>
      <c r="C9382" s="50" t="s">
        <v>23052</v>
      </c>
      <c r="D9382" s="50">
        <f>DAX__2019_2020__33[[#This Row],[Open]]*(DAX__2019_2020__33[[#This Row],[Adj Close]]/DAX__2019_2020__33[[#This Row],[Close]])</f>
        <v>19.872147080552772</v>
      </c>
      <c r="E9382" s="50" t="s">
        <v>22304</v>
      </c>
      <c r="F9382" s="50" t="s">
        <v>22854</v>
      </c>
      <c r="G9382" s="50" t="s">
        <v>23053</v>
      </c>
      <c r="H9382" s="50" t="s">
        <v>23054</v>
      </c>
      <c r="I9382" s="50">
        <f>(DAX__2019_2020__33[[#This Row],[Adj Close]]-DAX__2019_2020__33[[#This Row],[Adj Open]])/DAX__2019_2020__33[[#This Row],[Adj Open]]</f>
        <v>1.8596577307385138E-2</v>
      </c>
      <c r="J9382" s="50">
        <f>DAX__2019_2020__33[[#This Row],[Adj Close]]-DAX__2019_2020__33[[#This Row],[Adj Open]]</f>
        <v>0.36955391944722749</v>
      </c>
      <c r="K9382" s="50">
        <v>11342516</v>
      </c>
    </row>
    <row r="9383" spans="1:11" x14ac:dyDescent="0.3">
      <c r="A9383" s="51" t="str">
        <f t="shared" si="152"/>
        <v>IFX.DE</v>
      </c>
      <c r="B9383" s="52" t="s">
        <v>374</v>
      </c>
      <c r="C9383" s="50" t="s">
        <v>21381</v>
      </c>
      <c r="D9383" s="50">
        <f>DAX__2019_2020__33[[#This Row],[Open]]*(DAX__2019_2020__33[[#This Row],[Adj Close]]/DAX__2019_2020__33[[#This Row],[Close]])</f>
        <v>19.906638209064486</v>
      </c>
      <c r="E9383" s="50" t="s">
        <v>21381</v>
      </c>
      <c r="F9383" s="50" t="s">
        <v>23055</v>
      </c>
      <c r="G9383" s="50" t="s">
        <v>22995</v>
      </c>
      <c r="H9383" s="50" t="s">
        <v>23056</v>
      </c>
      <c r="I9383" s="50">
        <f>(DAX__2019_2020__33[[#This Row],[Adj Close]]-DAX__2019_2020__33[[#This Row],[Adj Open]])/DAX__2019_2020__33[[#This Row],[Adj Open]]</f>
        <v>-3.4059503264381091E-2</v>
      </c>
      <c r="J9383" s="50">
        <f>DAX__2019_2020__33[[#This Row],[Adj Close]]-DAX__2019_2020__33[[#This Row],[Adj Open]]</f>
        <v>-0.67801020906448528</v>
      </c>
      <c r="K9383" s="50">
        <v>15554480</v>
      </c>
    </row>
    <row r="9384" spans="1:11" x14ac:dyDescent="0.3">
      <c r="A9384" s="51" t="str">
        <f t="shared" si="152"/>
        <v>IFX.DE</v>
      </c>
      <c r="B9384" s="52" t="s">
        <v>375</v>
      </c>
      <c r="C9384" s="50" t="s">
        <v>21328</v>
      </c>
      <c r="D9384" s="50">
        <f>DAX__2019_2020__33[[#This Row],[Open]]*(DAX__2019_2020__33[[#This Row],[Adj Close]]/DAX__2019_2020__33[[#This Row],[Close]])</f>
        <v>18.231325756553911</v>
      </c>
      <c r="E9384" s="50" t="s">
        <v>23057</v>
      </c>
      <c r="F9384" s="50" t="s">
        <v>23058</v>
      </c>
      <c r="G9384" s="50" t="s">
        <v>23059</v>
      </c>
      <c r="H9384" s="50" t="s">
        <v>23060</v>
      </c>
      <c r="I9384" s="50">
        <f>(DAX__2019_2020__33[[#This Row],[Adj Close]]-DAX__2019_2020__33[[#This Row],[Adj Open]])/DAX__2019_2020__33[[#This Row],[Adj Open]]</f>
        <v>1.5891945945946007E-2</v>
      </c>
      <c r="J9384" s="50">
        <f>DAX__2019_2020__33[[#This Row],[Adj Close]]-DAX__2019_2020__33[[#This Row],[Adj Open]]</f>
        <v>0.28973124344608792</v>
      </c>
      <c r="K9384" s="50">
        <v>21683019</v>
      </c>
    </row>
    <row r="9385" spans="1:11" x14ac:dyDescent="0.3">
      <c r="A9385" s="51" t="str">
        <f t="shared" si="152"/>
        <v>IFX.DE</v>
      </c>
      <c r="B9385" s="52" t="s">
        <v>376</v>
      </c>
      <c r="C9385" s="50" t="s">
        <v>21354</v>
      </c>
      <c r="D9385" s="50">
        <f>DAX__2019_2020__33[[#This Row],[Open]]*(DAX__2019_2020__33[[#This Row],[Adj Close]]/DAX__2019_2020__33[[#This Row],[Close]])</f>
        <v>19.137964543294189</v>
      </c>
      <c r="E9385" s="50" t="s">
        <v>23061</v>
      </c>
      <c r="F9385" s="50" t="s">
        <v>23062</v>
      </c>
      <c r="G9385" s="50" t="s">
        <v>23063</v>
      </c>
      <c r="H9385" s="50" t="s">
        <v>23064</v>
      </c>
      <c r="I9385" s="50">
        <f>(DAX__2019_2020__33[[#This Row],[Adj Close]]-DAX__2019_2020__33[[#This Row],[Adj Open]])/DAX__2019_2020__33[[#This Row],[Adj Open]]</f>
        <v>-4.1400669412976529E-2</v>
      </c>
      <c r="J9385" s="50">
        <f>DAX__2019_2020__33[[#This Row],[Adj Close]]-DAX__2019_2020__33[[#This Row],[Adj Open]]</f>
        <v>-0.792324543294189</v>
      </c>
      <c r="K9385" s="50">
        <v>18152307</v>
      </c>
    </row>
    <row r="9386" spans="1:11" x14ac:dyDescent="0.3">
      <c r="A9386" s="51" t="str">
        <f t="shared" si="152"/>
        <v>IFX.DE</v>
      </c>
      <c r="B9386" s="52" t="s">
        <v>377</v>
      </c>
      <c r="C9386" s="50" t="s">
        <v>23065</v>
      </c>
      <c r="D9386" s="50">
        <f>DAX__2019_2020__33[[#This Row],[Open]]*(DAX__2019_2020__33[[#This Row],[Adj Close]]/DAX__2019_2020__33[[#This Row],[Close]])</f>
        <v>18.682674510315032</v>
      </c>
      <c r="E9386" s="50" t="s">
        <v>23066</v>
      </c>
      <c r="F9386" s="50" t="s">
        <v>21356</v>
      </c>
      <c r="G9386" s="50" t="s">
        <v>23067</v>
      </c>
      <c r="H9386" s="50" t="s">
        <v>23068</v>
      </c>
      <c r="I9386" s="50">
        <f>(DAX__2019_2020__33[[#This Row],[Adj Close]]-DAX__2019_2020__33[[#This Row],[Adj Open]])/DAX__2019_2020__33[[#This Row],[Adj Open]]</f>
        <v>-1.1604072159509152E-3</v>
      </c>
      <c r="J9386" s="50">
        <f>DAX__2019_2020__33[[#This Row],[Adj Close]]-DAX__2019_2020__33[[#This Row],[Adj Open]]</f>
        <v>-2.1679510315031791E-2</v>
      </c>
      <c r="K9386" s="50">
        <v>14163063</v>
      </c>
    </row>
    <row r="9387" spans="1:11" x14ac:dyDescent="0.3">
      <c r="A9387" s="51" t="str">
        <f t="shared" si="152"/>
        <v>IFX.DE</v>
      </c>
      <c r="B9387" s="52" t="s">
        <v>378</v>
      </c>
      <c r="C9387" s="50" t="s">
        <v>17083</v>
      </c>
      <c r="D9387" s="50">
        <f>DAX__2019_2020__33[[#This Row],[Open]]*(DAX__2019_2020__33[[#This Row],[Adj Close]]/DAX__2019_2020__33[[#This Row],[Close]])</f>
        <v>18.832468374282509</v>
      </c>
      <c r="E9387" s="50" t="s">
        <v>21355</v>
      </c>
      <c r="F9387" s="50" t="s">
        <v>23069</v>
      </c>
      <c r="G9387" s="50" t="s">
        <v>23070</v>
      </c>
      <c r="H9387" s="50" t="s">
        <v>23071</v>
      </c>
      <c r="I9387" s="50">
        <f>(DAX__2019_2020__33[[#This Row],[Adj Close]]-DAX__2019_2020__33[[#This Row],[Adj Open]])/DAX__2019_2020__33[[#This Row],[Adj Open]]</f>
        <v>-1.0570381445820074E-2</v>
      </c>
      <c r="J9387" s="50">
        <f>DAX__2019_2020__33[[#This Row],[Adj Close]]-DAX__2019_2020__33[[#This Row],[Adj Open]]</f>
        <v>-0.19906637428250917</v>
      </c>
      <c r="K9387" s="50">
        <v>8329895</v>
      </c>
    </row>
    <row r="9388" spans="1:11" x14ac:dyDescent="0.3">
      <c r="A9388" s="51" t="str">
        <f t="shared" si="152"/>
        <v>IFX.DE</v>
      </c>
      <c r="B9388" s="52" t="s">
        <v>379</v>
      </c>
      <c r="C9388" s="50" t="s">
        <v>22138</v>
      </c>
      <c r="D9388" s="50">
        <f>DAX__2019_2020__33[[#This Row],[Open]]*(DAX__2019_2020__33[[#This Row],[Adj Close]]/DAX__2019_2020__33[[#This Row],[Close]])</f>
        <v>18.733918932136852</v>
      </c>
      <c r="E9388" s="50" t="s">
        <v>23072</v>
      </c>
      <c r="F9388" s="50" t="s">
        <v>22382</v>
      </c>
      <c r="G9388" s="50" t="s">
        <v>23073</v>
      </c>
      <c r="H9388" s="50" t="s">
        <v>23074</v>
      </c>
      <c r="I9388" s="50">
        <f>(DAX__2019_2020__33[[#This Row],[Adj Close]]-DAX__2019_2020__33[[#This Row],[Adj Open]])/DAX__2019_2020__33[[#This Row],[Adj Open]]</f>
        <v>-6.2072593371909804E-2</v>
      </c>
      <c r="J9388" s="50">
        <f>DAX__2019_2020__33[[#This Row],[Adj Close]]-DAX__2019_2020__33[[#This Row],[Adj Open]]</f>
        <v>-1.1628629321368535</v>
      </c>
      <c r="K9388" s="50">
        <v>11243783</v>
      </c>
    </row>
    <row r="9389" spans="1:11" x14ac:dyDescent="0.3">
      <c r="A9389" s="51" t="str">
        <f t="shared" si="152"/>
        <v>IFX.DE</v>
      </c>
      <c r="B9389" s="52" t="s">
        <v>380</v>
      </c>
      <c r="C9389" s="50" t="s">
        <v>23075</v>
      </c>
      <c r="D9389" s="50">
        <f>DAX__2019_2020__33[[#This Row],[Open]]*(DAX__2019_2020__33[[#This Row],[Adj Close]]/DAX__2019_2020__33[[#This Row],[Close]])</f>
        <v>16.910787085063468</v>
      </c>
      <c r="E9389" s="50" t="s">
        <v>23076</v>
      </c>
      <c r="F9389" s="50" t="s">
        <v>23077</v>
      </c>
      <c r="G9389" s="50" t="s">
        <v>23078</v>
      </c>
      <c r="H9389" s="50" t="s">
        <v>23079</v>
      </c>
      <c r="I9389" s="50">
        <f>(DAX__2019_2020__33[[#This Row],[Adj Close]]-DAX__2019_2020__33[[#This Row],[Adj Open]])/DAX__2019_2020__33[[#This Row],[Adj Open]]</f>
        <v>-1.7599067599067438E-2</v>
      </c>
      <c r="J9389" s="50">
        <f>DAX__2019_2020__33[[#This Row],[Adj Close]]-DAX__2019_2020__33[[#This Row],[Adj Open]]</f>
        <v>-0.29761408506346854</v>
      </c>
      <c r="K9389" s="50">
        <v>18360557</v>
      </c>
    </row>
    <row r="9390" spans="1:11" x14ac:dyDescent="0.3">
      <c r="A9390" s="51" t="str">
        <f t="shared" si="152"/>
        <v>IFX.DE</v>
      </c>
      <c r="B9390" s="52" t="s">
        <v>381</v>
      </c>
      <c r="C9390" s="50" t="s">
        <v>21297</v>
      </c>
      <c r="D9390" s="50">
        <f>DAX__2019_2020__33[[#This Row],[Open]]*(DAX__2019_2020__33[[#This Row],[Adj Close]]/DAX__2019_2020__33[[#This Row],[Close]])</f>
        <v>15.393152395648874</v>
      </c>
      <c r="E9390" s="50" t="s">
        <v>22487</v>
      </c>
      <c r="F9390" s="50" t="s">
        <v>23080</v>
      </c>
      <c r="G9390" s="50" t="s">
        <v>22568</v>
      </c>
      <c r="H9390" s="50" t="s">
        <v>23081</v>
      </c>
      <c r="I9390" s="50">
        <f>(DAX__2019_2020__33[[#This Row],[Adj Close]]-DAX__2019_2020__33[[#This Row],[Adj Open]])/DAX__2019_2020__33[[#This Row],[Adj Open]]</f>
        <v>1.2291933418693989E-2</v>
      </c>
      <c r="J9390" s="50">
        <f>DAX__2019_2020__33[[#This Row],[Adj Close]]-DAX__2019_2020__33[[#This Row],[Adj Open]]</f>
        <v>0.18921160435112583</v>
      </c>
      <c r="K9390" s="50">
        <v>19859946</v>
      </c>
    </row>
    <row r="9391" spans="1:11" x14ac:dyDescent="0.3">
      <c r="A9391" s="51" t="str">
        <f t="shared" si="152"/>
        <v>IFX.DE</v>
      </c>
      <c r="B9391" s="52" t="s">
        <v>382</v>
      </c>
      <c r="C9391" s="50" t="s">
        <v>23082</v>
      </c>
      <c r="D9391" s="50">
        <f>DAX__2019_2020__33[[#This Row],[Open]]*(DAX__2019_2020__33[[#This Row],[Adj Close]]/DAX__2019_2020__33[[#This Row],[Close]])</f>
        <v>16.475205339044521</v>
      </c>
      <c r="E9391" s="50" t="s">
        <v>23083</v>
      </c>
      <c r="F9391" s="50" t="s">
        <v>22582</v>
      </c>
      <c r="G9391" s="50" t="s">
        <v>18217</v>
      </c>
      <c r="H9391" s="50" t="s">
        <v>23084</v>
      </c>
      <c r="I9391" s="50">
        <f>(DAX__2019_2020__33[[#This Row],[Adj Close]]-DAX__2019_2020__33[[#This Row],[Adj Open]])/DAX__2019_2020__33[[#This Row],[Adj Open]]</f>
        <v>-4.3426247158751027E-2</v>
      </c>
      <c r="J9391" s="50">
        <f>DAX__2019_2020__33[[#This Row],[Adj Close]]-DAX__2019_2020__33[[#This Row],[Adj Open]]</f>
        <v>-0.71545633904452188</v>
      </c>
      <c r="K9391" s="50">
        <v>17035790</v>
      </c>
    </row>
    <row r="9392" spans="1:11" x14ac:dyDescent="0.3">
      <c r="A9392" s="51" t="str">
        <f t="shared" si="152"/>
        <v>IFX.DE</v>
      </c>
      <c r="B9392" s="52" t="s">
        <v>383</v>
      </c>
      <c r="C9392" s="50" t="s">
        <v>23085</v>
      </c>
      <c r="D9392" s="50">
        <f>DAX__2019_2020__33[[#This Row],[Open]]*(DAX__2019_2020__33[[#This Row],[Adj Close]]/DAX__2019_2020__33[[#This Row],[Close]])</f>
        <v>15.895745210533997</v>
      </c>
      <c r="E9392" s="50" t="s">
        <v>23086</v>
      </c>
      <c r="F9392" s="50" t="s">
        <v>21295</v>
      </c>
      <c r="G9392" s="50" t="s">
        <v>22473</v>
      </c>
      <c r="H9392" s="50" t="s">
        <v>23087</v>
      </c>
      <c r="I9392" s="50">
        <f>(DAX__2019_2020__33[[#This Row],[Adj Close]]-DAX__2019_2020__33[[#This Row],[Adj Open]])/DAX__2019_2020__33[[#This Row],[Adj Open]]</f>
        <v>-7.5635466561405429E-3</v>
      </c>
      <c r="J9392" s="50">
        <f>DAX__2019_2020__33[[#This Row],[Adj Close]]-DAX__2019_2020__33[[#This Row],[Adj Open]]</f>
        <v>-0.12022821053399646</v>
      </c>
      <c r="K9392" s="50">
        <v>13464756</v>
      </c>
    </row>
    <row r="9393" spans="1:11" x14ac:dyDescent="0.3">
      <c r="A9393" s="51" t="str">
        <f t="shared" si="152"/>
        <v>IFX.DE</v>
      </c>
      <c r="B9393" s="52" t="s">
        <v>384</v>
      </c>
      <c r="C9393" s="50" t="s">
        <v>17850</v>
      </c>
      <c r="D9393" s="50">
        <f>DAX__2019_2020__33[[#This Row],[Open]]*(DAX__2019_2020__33[[#This Row],[Adj Close]]/DAX__2019_2020__33[[#This Row],[Close]])</f>
        <v>14.650101489644106</v>
      </c>
      <c r="E9393" s="50" t="s">
        <v>18144</v>
      </c>
      <c r="F9393" s="50" t="s">
        <v>23088</v>
      </c>
      <c r="G9393" s="50" t="s">
        <v>23089</v>
      </c>
      <c r="H9393" s="50" t="s">
        <v>23090</v>
      </c>
      <c r="I9393" s="50">
        <f>(DAX__2019_2020__33[[#This Row],[Adj Close]]-DAX__2019_2020__33[[#This Row],[Adj Open]])/DAX__2019_2020__33[[#This Row],[Adj Open]]</f>
        <v>-7.7626799408045177E-2</v>
      </c>
      <c r="J9393" s="50">
        <f>DAX__2019_2020__33[[#This Row],[Adj Close]]-DAX__2019_2020__33[[#This Row],[Adj Open]]</f>
        <v>-1.1372404896441068</v>
      </c>
      <c r="K9393" s="50">
        <v>18979719</v>
      </c>
    </row>
    <row r="9394" spans="1:11" x14ac:dyDescent="0.3">
      <c r="A9394" s="51" t="str">
        <f t="shared" si="152"/>
        <v>IFX.DE</v>
      </c>
      <c r="B9394" s="52" t="s">
        <v>385</v>
      </c>
      <c r="C9394" s="50" t="s">
        <v>17732</v>
      </c>
      <c r="D9394" s="50">
        <f>DAX__2019_2020__33[[#This Row],[Open]]*(DAX__2019_2020__33[[#This Row],[Adj Close]]/DAX__2019_2020__33[[#This Row],[Close]])</f>
        <v>14.782155992615735</v>
      </c>
      <c r="E9394" s="50" t="s">
        <v>17897</v>
      </c>
      <c r="F9394" s="50" t="s">
        <v>23091</v>
      </c>
      <c r="G9394" s="50" t="s">
        <v>23092</v>
      </c>
      <c r="H9394" s="50" t="s">
        <v>23093</v>
      </c>
      <c r="I9394" s="50">
        <f>(DAX__2019_2020__33[[#This Row],[Adj Close]]-DAX__2019_2020__33[[#This Row],[Adj Open]])/DAX__2019_2020__33[[#This Row],[Adj Open]]</f>
        <v>-6.1066666666666665E-2</v>
      </c>
      <c r="J9394" s="50">
        <f>DAX__2019_2020__33[[#This Row],[Adj Close]]-DAX__2019_2020__33[[#This Row],[Adj Open]]</f>
        <v>-0.90269699261573422</v>
      </c>
      <c r="K9394" s="50">
        <v>17387081</v>
      </c>
    </row>
    <row r="9395" spans="1:11" x14ac:dyDescent="0.3">
      <c r="A9395" s="51" t="str">
        <f t="shared" si="152"/>
        <v>IFX.DE</v>
      </c>
      <c r="B9395" s="52" t="s">
        <v>386</v>
      </c>
      <c r="C9395" s="50" t="s">
        <v>23094</v>
      </c>
      <c r="D9395" s="50">
        <f>DAX__2019_2020__33[[#This Row],[Open]]*(DAX__2019_2020__33[[#This Row],[Adj Close]]/DAX__2019_2020__33[[#This Row],[Close]])</f>
        <v>12.862447763249763</v>
      </c>
      <c r="E9395" s="50" t="s">
        <v>23095</v>
      </c>
      <c r="F9395" s="50" t="s">
        <v>23096</v>
      </c>
      <c r="G9395" s="50" t="s">
        <v>23097</v>
      </c>
      <c r="H9395" s="50" t="s">
        <v>23098</v>
      </c>
      <c r="I9395" s="50">
        <f>(DAX__2019_2020__33[[#This Row],[Adj Close]]-DAX__2019_2020__33[[#This Row],[Adj Open]])/DAX__2019_2020__33[[#This Row],[Adj Open]]</f>
        <v>-3.4324241495556337E-2</v>
      </c>
      <c r="J9395" s="50">
        <f>DAX__2019_2020__33[[#This Row],[Adj Close]]-DAX__2019_2020__33[[#This Row],[Adj Open]]</f>
        <v>-0.4414937632497633</v>
      </c>
      <c r="K9395" s="50">
        <v>20857238</v>
      </c>
    </row>
    <row r="9396" spans="1:11" x14ac:dyDescent="0.3">
      <c r="A9396" s="51" t="str">
        <f t="shared" si="152"/>
        <v>IFX.DE</v>
      </c>
      <c r="B9396" s="52" t="s">
        <v>387</v>
      </c>
      <c r="C9396" s="50" t="s">
        <v>23099</v>
      </c>
      <c r="D9396" s="50">
        <f>DAX__2019_2020__33[[#This Row],[Open]]*(DAX__2019_2020__33[[#This Row],[Adj Close]]/DAX__2019_2020__33[[#This Row],[Close]])</f>
        <v>13.195538278041074</v>
      </c>
      <c r="E9396" s="50" t="s">
        <v>23099</v>
      </c>
      <c r="F9396" s="50" t="s">
        <v>23100</v>
      </c>
      <c r="G9396" s="50" t="s">
        <v>21256</v>
      </c>
      <c r="H9396" s="50" t="s">
        <v>23101</v>
      </c>
      <c r="I9396" s="50">
        <f>(DAX__2019_2020__33[[#This Row],[Adj Close]]-DAX__2019_2020__33[[#This Row],[Adj Open]])/DAX__2019_2020__33[[#This Row],[Adj Open]]</f>
        <v>-5.4518297236743868E-2</v>
      </c>
      <c r="J9396" s="50">
        <f>DAX__2019_2020__33[[#This Row],[Adj Close]]-DAX__2019_2020__33[[#This Row],[Adj Open]]</f>
        <v>-0.71939827804107459</v>
      </c>
      <c r="K9396" s="50">
        <v>11141209</v>
      </c>
    </row>
    <row r="9397" spans="1:11" x14ac:dyDescent="0.3">
      <c r="A9397" s="51" t="str">
        <f t="shared" si="152"/>
        <v>IFX.DE</v>
      </c>
      <c r="B9397" s="52" t="s">
        <v>388</v>
      </c>
      <c r="C9397" s="50" t="s">
        <v>23102</v>
      </c>
      <c r="D9397" s="50">
        <f>DAX__2019_2020__33[[#This Row],[Open]]*(DAX__2019_2020__33[[#This Row],[Adj Close]]/DAX__2019_2020__33[[#This Row],[Close]])</f>
        <v>11.947923822438659</v>
      </c>
      <c r="E9397" s="50" t="s">
        <v>23102</v>
      </c>
      <c r="F9397" s="50" t="s">
        <v>23103</v>
      </c>
      <c r="G9397" s="50" t="s">
        <v>23104</v>
      </c>
      <c r="H9397" s="50" t="s">
        <v>23105</v>
      </c>
      <c r="I9397" s="50">
        <f>(DAX__2019_2020__33[[#This Row],[Adj Close]]-DAX__2019_2020__33[[#This Row],[Adj Open]])/DAX__2019_2020__33[[#This Row],[Adj Open]]</f>
        <v>-0.11926756845925439</v>
      </c>
      <c r="J9397" s="50">
        <f>DAX__2019_2020__33[[#This Row],[Adj Close]]-DAX__2019_2020__33[[#This Row],[Adj Open]]</f>
        <v>-1.4249998224386591</v>
      </c>
      <c r="K9397" s="50">
        <v>15177421</v>
      </c>
    </row>
    <row r="9398" spans="1:11" x14ac:dyDescent="0.3">
      <c r="A9398" s="51" t="str">
        <f t="shared" si="152"/>
        <v>IFX.DE</v>
      </c>
      <c r="B9398" s="52" t="s">
        <v>389</v>
      </c>
      <c r="C9398" s="50" t="s">
        <v>23106</v>
      </c>
      <c r="D9398" s="50">
        <f>DAX__2019_2020__33[[#This Row],[Open]]*(DAX__2019_2020__33[[#This Row],[Adj Close]]/DAX__2019_2020__33[[#This Row],[Close]])</f>
        <v>10.526867275222816</v>
      </c>
      <c r="E9398" s="50" t="s">
        <v>23107</v>
      </c>
      <c r="F9398" s="50" t="s">
        <v>23108</v>
      </c>
      <c r="G9398" s="50" t="s">
        <v>21220</v>
      </c>
      <c r="H9398" s="50" t="s">
        <v>23109</v>
      </c>
      <c r="I9398" s="50">
        <f>(DAX__2019_2020__33[[#This Row],[Adj Close]]-DAX__2019_2020__33[[#This Row],[Adj Open]])/DAX__2019_2020__33[[#This Row],[Adj Open]]</f>
        <v>5.0365100168507856E-2</v>
      </c>
      <c r="J9398" s="50">
        <f>DAX__2019_2020__33[[#This Row],[Adj Close]]-DAX__2019_2020__33[[#This Row],[Adj Open]]</f>
        <v>0.53018672477718454</v>
      </c>
      <c r="K9398" s="50">
        <v>15750367</v>
      </c>
    </row>
    <row r="9399" spans="1:11" x14ac:dyDescent="0.3">
      <c r="A9399" s="51" t="str">
        <f t="shared" si="152"/>
        <v>IFX.DE</v>
      </c>
      <c r="B9399" s="52" t="s">
        <v>390</v>
      </c>
      <c r="C9399" s="50" t="s">
        <v>23110</v>
      </c>
      <c r="D9399" s="50">
        <f>DAX__2019_2020__33[[#This Row],[Open]]*(DAX__2019_2020__33[[#This Row],[Adj Close]]/DAX__2019_2020__33[[#This Row],[Close]])</f>
        <v>11.616803802684329</v>
      </c>
      <c r="E9399" s="50" t="s">
        <v>21240</v>
      </c>
      <c r="F9399" s="50" t="s">
        <v>23111</v>
      </c>
      <c r="G9399" s="50" t="s">
        <v>23112</v>
      </c>
      <c r="H9399" s="50" t="s">
        <v>23113</v>
      </c>
      <c r="I9399" s="50">
        <f>(DAX__2019_2020__33[[#This Row],[Adj Close]]-DAX__2019_2020__33[[#This Row],[Adj Open]])/DAX__2019_2020__33[[#This Row],[Adj Open]]</f>
        <v>-2.6637258228707095E-2</v>
      </c>
      <c r="J9399" s="50">
        <f>DAX__2019_2020__33[[#This Row],[Adj Close]]-DAX__2019_2020__33[[#This Row],[Adj Open]]</f>
        <v>-0.30943980268432902</v>
      </c>
      <c r="K9399" s="50">
        <v>19027002</v>
      </c>
    </row>
    <row r="9400" spans="1:11" x14ac:dyDescent="0.3">
      <c r="A9400" s="51" t="str">
        <f t="shared" si="152"/>
        <v>IFX.DE</v>
      </c>
      <c r="B9400" s="52" t="s">
        <v>391</v>
      </c>
      <c r="C9400" s="50" t="s">
        <v>23114</v>
      </c>
      <c r="D9400" s="50">
        <f>DAX__2019_2020__33[[#This Row],[Open]]*(DAX__2019_2020__33[[#This Row],[Adj Close]]/DAX__2019_2020__33[[#This Row],[Close]])</f>
        <v>10.589937494942449</v>
      </c>
      <c r="E9400" s="50" t="s">
        <v>23115</v>
      </c>
      <c r="F9400" s="50" t="s">
        <v>21214</v>
      </c>
      <c r="G9400" s="50" t="s">
        <v>23116</v>
      </c>
      <c r="H9400" s="50" t="s">
        <v>23117</v>
      </c>
      <c r="I9400" s="50">
        <f>(DAX__2019_2020__33[[#This Row],[Adj Close]]-DAX__2019_2020__33[[#This Row],[Adj Open]])/DAX__2019_2020__33[[#This Row],[Adj Open]]</f>
        <v>6.7187790805881178E-2</v>
      </c>
      <c r="J9400" s="50">
        <f>DAX__2019_2020__33[[#This Row],[Adj Close]]-DAX__2019_2020__33[[#This Row],[Adj Open]]</f>
        <v>0.71151450505755065</v>
      </c>
      <c r="K9400" s="50">
        <v>15724996</v>
      </c>
    </row>
    <row r="9401" spans="1:11" x14ac:dyDescent="0.3">
      <c r="A9401" s="51" t="str">
        <f t="shared" si="152"/>
        <v>IFX.DE</v>
      </c>
      <c r="B9401" s="52" t="s">
        <v>392</v>
      </c>
      <c r="C9401" s="50" t="s">
        <v>23118</v>
      </c>
      <c r="D9401" s="50">
        <f>DAX__2019_2020__33[[#This Row],[Open]]*(DAX__2019_2020__33[[#This Row],[Adj Close]]/DAX__2019_2020__33[[#This Row],[Close]])</f>
        <v>12.783608249426168</v>
      </c>
      <c r="E9401" s="50" t="s">
        <v>23119</v>
      </c>
      <c r="F9401" s="50" t="s">
        <v>23120</v>
      </c>
      <c r="G9401" s="50" t="s">
        <v>18874</v>
      </c>
      <c r="H9401" s="50" t="s">
        <v>23121</v>
      </c>
      <c r="I9401" s="50">
        <f>(DAX__2019_2020__33[[#This Row],[Adj Close]]-DAX__2019_2020__33[[#This Row],[Adj Open]])/DAX__2019_2020__33[[#This Row],[Adj Open]]</f>
        <v>7.5547332716620307E-3</v>
      </c>
      <c r="J9401" s="50">
        <f>DAX__2019_2020__33[[#This Row],[Adj Close]]-DAX__2019_2020__33[[#This Row],[Adj Open]]</f>
        <v>9.6576750573833081E-2</v>
      </c>
      <c r="K9401" s="50">
        <v>20113081</v>
      </c>
    </row>
    <row r="9402" spans="1:11" x14ac:dyDescent="0.3">
      <c r="A9402" s="51" t="str">
        <f t="shared" si="152"/>
        <v>IFX.DE</v>
      </c>
      <c r="B9402" s="52" t="s">
        <v>393</v>
      </c>
      <c r="C9402" s="50" t="s">
        <v>23122</v>
      </c>
      <c r="D9402" s="50">
        <f>DAX__2019_2020__33[[#This Row],[Open]]*(DAX__2019_2020__33[[#This Row],[Adj Close]]/DAX__2019_2020__33[[#This Row],[Close]])</f>
        <v>13.751346826018585</v>
      </c>
      <c r="E9402" s="50" t="s">
        <v>17843</v>
      </c>
      <c r="F9402" s="50" t="s">
        <v>23123</v>
      </c>
      <c r="G9402" s="50" t="s">
        <v>17668</v>
      </c>
      <c r="H9402" s="50" t="s">
        <v>23124</v>
      </c>
      <c r="I9402" s="50">
        <f>(DAX__2019_2020__33[[#This Row],[Adj Close]]-DAX__2019_2020__33[[#This Row],[Adj Open]])/DAX__2019_2020__33[[#This Row],[Adj Open]]</f>
        <v>2.5799054034684717E-3</v>
      </c>
      <c r="J9402" s="50">
        <f>DAX__2019_2020__33[[#This Row],[Adj Close]]-DAX__2019_2020__33[[#This Row],[Adj Open]]</f>
        <v>3.5477173981414367E-2</v>
      </c>
      <c r="K9402" s="50">
        <v>17500420</v>
      </c>
    </row>
    <row r="9403" spans="1:11" x14ac:dyDescent="0.3">
      <c r="A9403" s="51" t="str">
        <f t="shared" si="152"/>
        <v>IFX.DE</v>
      </c>
      <c r="B9403" s="52" t="s">
        <v>394</v>
      </c>
      <c r="C9403" s="50" t="s">
        <v>23125</v>
      </c>
      <c r="D9403" s="50">
        <f>DAX__2019_2020__33[[#This Row],[Open]]*(DAX__2019_2020__33[[#This Row],[Adj Close]]/DAX__2019_2020__33[[#This Row],[Close]])</f>
        <v>13.298027203144567</v>
      </c>
      <c r="E9403" s="50" t="s">
        <v>23126</v>
      </c>
      <c r="F9403" s="50" t="s">
        <v>23127</v>
      </c>
      <c r="G9403" s="50" t="s">
        <v>23128</v>
      </c>
      <c r="H9403" s="50" t="s">
        <v>23129</v>
      </c>
      <c r="I9403" s="50">
        <f>(DAX__2019_2020__33[[#This Row],[Adj Close]]-DAX__2019_2020__33[[#This Row],[Adj Open]])/DAX__2019_2020__33[[#This Row],[Adj Open]]</f>
        <v>6.5214169260412042E-2</v>
      </c>
      <c r="J9403" s="50">
        <f>DAX__2019_2020__33[[#This Row],[Adj Close]]-DAX__2019_2020__33[[#This Row],[Adj Open]]</f>
        <v>0.8672197968554336</v>
      </c>
      <c r="K9403" s="50">
        <v>13003337</v>
      </c>
    </row>
    <row r="9404" spans="1:11" x14ac:dyDescent="0.3">
      <c r="A9404" s="51" t="str">
        <f t="shared" si="152"/>
        <v>IFX.DE</v>
      </c>
      <c r="B9404" s="52" t="s">
        <v>395</v>
      </c>
      <c r="C9404" s="50" t="s">
        <v>23130</v>
      </c>
      <c r="D9404" s="50">
        <f>DAX__2019_2020__33[[#This Row],[Open]]*(DAX__2019_2020__33[[#This Row],[Adj Close]]/DAX__2019_2020__33[[#This Row],[Close]])</f>
        <v>13.765143795698926</v>
      </c>
      <c r="E9404" s="50" t="s">
        <v>17655</v>
      </c>
      <c r="F9404" s="50" t="s">
        <v>23131</v>
      </c>
      <c r="G9404" s="50" t="s">
        <v>23132</v>
      </c>
      <c r="H9404" s="50" t="s">
        <v>23133</v>
      </c>
      <c r="I9404" s="50">
        <f>(DAX__2019_2020__33[[#This Row],[Adj Close]]-DAX__2019_2020__33[[#This Row],[Adj Open]])/DAX__2019_2020__33[[#This Row],[Adj Open]]</f>
        <v>-4.1237113402061903E-2</v>
      </c>
      <c r="J9404" s="50">
        <f>DAX__2019_2020__33[[#This Row],[Adj Close]]-DAX__2019_2020__33[[#This Row],[Adj Open]]</f>
        <v>-0.56763479569892539</v>
      </c>
      <c r="K9404" s="50">
        <v>12073608</v>
      </c>
    </row>
    <row r="9405" spans="1:11" x14ac:dyDescent="0.3">
      <c r="A9405" s="51" t="str">
        <f t="shared" si="152"/>
        <v>IFX.DE</v>
      </c>
      <c r="B9405" s="52" t="s">
        <v>396</v>
      </c>
      <c r="C9405" s="50" t="s">
        <v>23134</v>
      </c>
      <c r="D9405" s="50">
        <f>DAX__2019_2020__33[[#This Row],[Open]]*(DAX__2019_2020__33[[#This Row],[Adj Close]]/DAX__2019_2020__33[[#This Row],[Close]])</f>
        <v>13.294085056885343</v>
      </c>
      <c r="E9405" s="50" t="s">
        <v>18634</v>
      </c>
      <c r="F9405" s="50" t="s">
        <v>23135</v>
      </c>
      <c r="G9405" s="50" t="s">
        <v>23136</v>
      </c>
      <c r="H9405" s="50" t="s">
        <v>23137</v>
      </c>
      <c r="I9405" s="50">
        <f>(DAX__2019_2020__33[[#This Row],[Adj Close]]-DAX__2019_2020__33[[#This Row],[Adj Open]])/DAX__2019_2020__33[[#This Row],[Adj Open]]</f>
        <v>3.4099332839138976E-3</v>
      </c>
      <c r="J9405" s="50">
        <f>DAX__2019_2020__33[[#This Row],[Adj Close]]-DAX__2019_2020__33[[#This Row],[Adj Open]]</f>
        <v>4.5331943114655715E-2</v>
      </c>
      <c r="K9405" s="50">
        <v>8836903</v>
      </c>
    </row>
    <row r="9406" spans="1:11" x14ac:dyDescent="0.3">
      <c r="A9406" s="51" t="str">
        <f t="shared" si="152"/>
        <v>IFX.DE</v>
      </c>
      <c r="B9406" s="52" t="s">
        <v>397</v>
      </c>
      <c r="C9406" s="50" t="s">
        <v>23138</v>
      </c>
      <c r="D9406" s="50">
        <f>DAX__2019_2020__33[[#This Row],[Open]]*(DAX__2019_2020__33[[#This Row],[Adj Close]]/DAX__2019_2020__33[[#This Row],[Close]])</f>
        <v>13.739522296053613</v>
      </c>
      <c r="E9406" s="50" t="s">
        <v>23139</v>
      </c>
      <c r="F9406" s="50" t="s">
        <v>23140</v>
      </c>
      <c r="G9406" s="50" t="s">
        <v>18668</v>
      </c>
      <c r="H9406" s="50" t="s">
        <v>23141</v>
      </c>
      <c r="I9406" s="50">
        <f>(DAX__2019_2020__33[[#This Row],[Adj Close]]-DAX__2019_2020__33[[#This Row],[Adj Open]])/DAX__2019_2020__33[[#This Row],[Adj Open]]</f>
        <v>-3.6723569071869223E-2</v>
      </c>
      <c r="J9406" s="50">
        <f>DAX__2019_2020__33[[#This Row],[Adj Close]]-DAX__2019_2020__33[[#This Row],[Adj Open]]</f>
        <v>-0.50456429605361208</v>
      </c>
      <c r="K9406" s="50">
        <v>11872928</v>
      </c>
    </row>
    <row r="9407" spans="1:11" x14ac:dyDescent="0.3">
      <c r="A9407" s="51" t="str">
        <f t="shared" si="152"/>
        <v>IFX.DE</v>
      </c>
      <c r="B9407" s="52" t="s">
        <v>398</v>
      </c>
      <c r="C9407" s="50" t="s">
        <v>18596</v>
      </c>
      <c r="D9407" s="50">
        <f>DAX__2019_2020__33[[#This Row],[Open]]*(DAX__2019_2020__33[[#This Row],[Adj Close]]/DAX__2019_2020__33[[#This Row],[Close]])</f>
        <v>12.771783029361504</v>
      </c>
      <c r="E9407" s="50" t="s">
        <v>23142</v>
      </c>
      <c r="F9407" s="50" t="s">
        <v>23143</v>
      </c>
      <c r="G9407" s="50" t="s">
        <v>23144</v>
      </c>
      <c r="H9407" s="50" t="s">
        <v>23145</v>
      </c>
      <c r="I9407" s="50">
        <f>(DAX__2019_2020__33[[#This Row],[Adj Close]]-DAX__2019_2020__33[[#This Row],[Adj Open]])/DAX__2019_2020__33[[#This Row],[Adj Open]]</f>
        <v>-6.6358024691358279E-3</v>
      </c>
      <c r="J9407" s="50">
        <f>DAX__2019_2020__33[[#This Row],[Adj Close]]-DAX__2019_2020__33[[#This Row],[Adj Open]]</f>
        <v>-8.4751029361504138E-2</v>
      </c>
      <c r="K9407" s="50">
        <v>8990940</v>
      </c>
    </row>
    <row r="9408" spans="1:11" x14ac:dyDescent="0.3">
      <c r="A9408" s="51" t="str">
        <f t="shared" si="152"/>
        <v>IFX.DE</v>
      </c>
      <c r="B9408" s="52" t="s">
        <v>399</v>
      </c>
      <c r="C9408" s="50" t="s">
        <v>23146</v>
      </c>
      <c r="D9408" s="50">
        <f>DAX__2019_2020__33[[#This Row],[Open]]*(DAX__2019_2020__33[[#This Row],[Adj Close]]/DAX__2019_2020__33[[#This Row],[Close]])</f>
        <v>12.69294495585997</v>
      </c>
      <c r="E9408" s="50" t="s">
        <v>23147</v>
      </c>
      <c r="F9408" s="50" t="s">
        <v>23148</v>
      </c>
      <c r="G9408" s="50" t="s">
        <v>21252</v>
      </c>
      <c r="H9408" s="50" t="s">
        <v>23149</v>
      </c>
      <c r="I9408" s="50">
        <f>(DAX__2019_2020__33[[#This Row],[Adj Close]]-DAX__2019_2020__33[[#This Row],[Adj Open]])/DAX__2019_2020__33[[#This Row],[Adj Open]]</f>
        <v>2.0186335403726663E-2</v>
      </c>
      <c r="J9408" s="50">
        <f>DAX__2019_2020__33[[#This Row],[Adj Close]]-DAX__2019_2020__33[[#This Row],[Adj Open]]</f>
        <v>0.25622404414002986</v>
      </c>
      <c r="K9408" s="50">
        <v>10890120</v>
      </c>
    </row>
    <row r="9409" spans="1:11" x14ac:dyDescent="0.3">
      <c r="A9409" s="51" t="str">
        <f t="shared" si="152"/>
        <v>IFX.DE</v>
      </c>
      <c r="B9409" s="52" t="s">
        <v>400</v>
      </c>
      <c r="C9409" s="50" t="s">
        <v>21252</v>
      </c>
      <c r="D9409" s="50">
        <f>DAX__2019_2020__33[[#This Row],[Open]]*(DAX__2019_2020__33[[#This Row],[Adj Close]]/DAX__2019_2020__33[[#This Row],[Close]])</f>
        <v>12.949168813483148</v>
      </c>
      <c r="E9409" s="50" t="s">
        <v>23150</v>
      </c>
      <c r="F9409" s="50" t="s">
        <v>23151</v>
      </c>
      <c r="G9409" s="50" t="s">
        <v>23152</v>
      </c>
      <c r="H9409" s="50" t="s">
        <v>23153</v>
      </c>
      <c r="I9409" s="50">
        <f>(DAX__2019_2020__33[[#This Row],[Adj Close]]-DAX__2019_2020__33[[#This Row],[Adj Open]])/DAX__2019_2020__33[[#This Row],[Adj Open]]</f>
        <v>1.5981735159817247E-2</v>
      </c>
      <c r="J9409" s="50">
        <f>DAX__2019_2020__33[[#This Row],[Adj Close]]-DAX__2019_2020__33[[#This Row],[Adj Open]]</f>
        <v>0.2069501865168526</v>
      </c>
      <c r="K9409" s="50">
        <v>8565823</v>
      </c>
    </row>
    <row r="9410" spans="1:11" x14ac:dyDescent="0.3">
      <c r="A9410" s="51" t="str">
        <f t="shared" si="152"/>
        <v>IFX.DE</v>
      </c>
      <c r="B9410" s="52" t="s">
        <v>401</v>
      </c>
      <c r="C9410" s="50" t="s">
        <v>23154</v>
      </c>
      <c r="D9410" s="50">
        <f>DAX__2019_2020__33[[#This Row],[Open]]*(DAX__2019_2020__33[[#This Row],[Adj Close]]/DAX__2019_2020__33[[#This Row],[Close]])</f>
        <v>14.068670976244343</v>
      </c>
      <c r="E9410" s="50" t="s">
        <v>23155</v>
      </c>
      <c r="F9410" s="50" t="s">
        <v>23156</v>
      </c>
      <c r="G9410" s="50" t="s">
        <v>23139</v>
      </c>
      <c r="H9410" s="50" t="s">
        <v>23157</v>
      </c>
      <c r="I9410" s="50">
        <f>(DAX__2019_2020__33[[#This Row],[Adj Close]]-DAX__2019_2020__33[[#This Row],[Adj Open]])/DAX__2019_2020__33[[#This Row],[Adj Open]]</f>
        <v>-9.2462874754833252E-3</v>
      </c>
      <c r="J9410" s="50">
        <f>DAX__2019_2020__33[[#This Row],[Adj Close]]-DAX__2019_2020__33[[#This Row],[Adj Open]]</f>
        <v>-0.13008297624434384</v>
      </c>
      <c r="K9410" s="50">
        <v>8628430</v>
      </c>
    </row>
    <row r="9411" spans="1:11" x14ac:dyDescent="0.3">
      <c r="A9411" s="51" t="str">
        <f t="shared" si="152"/>
        <v>IFX.DE</v>
      </c>
      <c r="B9411" s="52" t="s">
        <v>402</v>
      </c>
      <c r="C9411" s="50" t="s">
        <v>17820</v>
      </c>
      <c r="D9411" s="50">
        <f>DAX__2019_2020__33[[#This Row],[Open]]*(DAX__2019_2020__33[[#This Row],[Adj Close]]/DAX__2019_2020__33[[#This Row],[Close]])</f>
        <v>14.762446800591238</v>
      </c>
      <c r="E9411" s="50" t="s">
        <v>18191</v>
      </c>
      <c r="F9411" s="50" t="s">
        <v>18334</v>
      </c>
      <c r="G9411" s="50" t="s">
        <v>17869</v>
      </c>
      <c r="H9411" s="50" t="s">
        <v>23158</v>
      </c>
      <c r="I9411" s="50">
        <f>(DAX__2019_2020__33[[#This Row],[Adj Close]]-DAX__2019_2020__33[[#This Row],[Adj Open]])/DAX__2019_2020__33[[#This Row],[Adj Open]]</f>
        <v>-6.4085447263017509E-3</v>
      </c>
      <c r="J9411" s="50">
        <f>DAX__2019_2020__33[[#This Row],[Adj Close]]-DAX__2019_2020__33[[#This Row],[Adj Open]]</f>
        <v>-9.4605800591239131E-2</v>
      </c>
      <c r="K9411" s="50">
        <v>13660562</v>
      </c>
    </row>
    <row r="9412" spans="1:11" x14ac:dyDescent="0.3">
      <c r="A9412" s="51" t="str">
        <f t="shared" ref="A9412:A9475" si="153">"IFX.DE"</f>
        <v>IFX.DE</v>
      </c>
      <c r="B9412" s="52" t="s">
        <v>403</v>
      </c>
      <c r="C9412" s="50" t="s">
        <v>17611</v>
      </c>
      <c r="D9412" s="50">
        <f>DAX__2019_2020__33[[#This Row],[Open]]*(DAX__2019_2020__33[[#This Row],[Adj Close]]/DAX__2019_2020__33[[#This Row],[Close]])</f>
        <v>14.575206140506328</v>
      </c>
      <c r="E9412" s="50" t="s">
        <v>18430</v>
      </c>
      <c r="F9412" s="50" t="s">
        <v>17608</v>
      </c>
      <c r="G9412" s="50" t="s">
        <v>17769</v>
      </c>
      <c r="H9412" s="50" t="s">
        <v>23159</v>
      </c>
      <c r="I9412" s="50">
        <f>(DAX__2019_2020__33[[#This Row],[Adj Close]]-DAX__2019_2020__33[[#This Row],[Adj Open]])/DAX__2019_2020__33[[#This Row],[Adj Open]]</f>
        <v>6.8289384719405141E-2</v>
      </c>
      <c r="J9412" s="50">
        <f>DAX__2019_2020__33[[#This Row],[Adj Close]]-DAX__2019_2020__33[[#This Row],[Adj Open]]</f>
        <v>0.99533185949367287</v>
      </c>
      <c r="K9412" s="50">
        <v>10293749</v>
      </c>
    </row>
    <row r="9413" spans="1:11" x14ac:dyDescent="0.3">
      <c r="A9413" s="51" t="str">
        <f t="shared" si="153"/>
        <v>IFX.DE</v>
      </c>
      <c r="B9413" s="52" t="s">
        <v>404</v>
      </c>
      <c r="C9413" s="50" t="s">
        <v>23160</v>
      </c>
      <c r="D9413" s="50">
        <f>DAX__2019_2020__33[[#This Row],[Open]]*(DAX__2019_2020__33[[#This Row],[Adj Close]]/DAX__2019_2020__33[[#This Row],[Close]])</f>
        <v>16.291908143173977</v>
      </c>
      <c r="E9413" s="50" t="s">
        <v>22687</v>
      </c>
      <c r="F9413" s="50" t="s">
        <v>23161</v>
      </c>
      <c r="G9413" s="50" t="s">
        <v>23162</v>
      </c>
      <c r="H9413" s="50" t="s">
        <v>23163</v>
      </c>
      <c r="I9413" s="50">
        <f>(DAX__2019_2020__33[[#This Row],[Adj Close]]-DAX__2019_2020__33[[#This Row],[Adj Open]])/DAX__2019_2020__33[[#This Row],[Adj Open]]</f>
        <v>-1.814662472780065E-2</v>
      </c>
      <c r="J9413" s="50">
        <f>DAX__2019_2020__33[[#This Row],[Adj Close]]-DAX__2019_2020__33[[#This Row],[Adj Open]]</f>
        <v>-0.29564314317397766</v>
      </c>
      <c r="K9413" s="50">
        <v>14537407</v>
      </c>
    </row>
    <row r="9414" spans="1:11" x14ac:dyDescent="0.3">
      <c r="A9414" s="51" t="str">
        <f t="shared" si="153"/>
        <v>IFX.DE</v>
      </c>
      <c r="B9414" s="52" t="s">
        <v>405</v>
      </c>
      <c r="C9414" s="50" t="s">
        <v>23164</v>
      </c>
      <c r="D9414" s="50">
        <f>DAX__2019_2020__33[[#This Row],[Open]]*(DAX__2019_2020__33[[#This Row],[Adj Close]]/DAX__2019_2020__33[[#This Row],[Close]])</f>
        <v>16.244605132337529</v>
      </c>
      <c r="E9414" s="50" t="s">
        <v>23165</v>
      </c>
      <c r="F9414" s="50" t="s">
        <v>23166</v>
      </c>
      <c r="G9414" s="50" t="s">
        <v>23167</v>
      </c>
      <c r="H9414" s="50" t="s">
        <v>23168</v>
      </c>
      <c r="I9414" s="50">
        <f>(DAX__2019_2020__33[[#This Row],[Adj Close]]-DAX__2019_2020__33[[#This Row],[Adj Open]])/DAX__2019_2020__33[[#This Row],[Adj Open]]</f>
        <v>2.1596761805190583E-2</v>
      </c>
      <c r="J9414" s="50">
        <f>DAX__2019_2020__33[[#This Row],[Adj Close]]-DAX__2019_2020__33[[#This Row],[Adj Open]]</f>
        <v>0.35083086766247007</v>
      </c>
      <c r="K9414" s="50">
        <v>10310556</v>
      </c>
    </row>
    <row r="9415" spans="1:11" x14ac:dyDescent="0.3">
      <c r="A9415" s="51" t="str">
        <f t="shared" si="153"/>
        <v>IFX.DE</v>
      </c>
      <c r="B9415" s="52" t="s">
        <v>406</v>
      </c>
      <c r="C9415" s="50" t="s">
        <v>23169</v>
      </c>
      <c r="D9415" s="50">
        <f>DAX__2019_2020__33[[#This Row],[Open]]*(DAX__2019_2020__33[[#This Row],[Adj Close]]/DAX__2019_2020__33[[#This Row],[Close]])</f>
        <v>16.408193079336034</v>
      </c>
      <c r="E9415" s="50" t="s">
        <v>23170</v>
      </c>
      <c r="F9415" s="50" t="s">
        <v>17917</v>
      </c>
      <c r="G9415" s="50" t="s">
        <v>23171</v>
      </c>
      <c r="H9415" s="50" t="s">
        <v>23172</v>
      </c>
      <c r="I9415" s="50">
        <f>(DAX__2019_2020__33[[#This Row],[Adj Close]]-DAX__2019_2020__33[[#This Row],[Adj Open]])/DAX__2019_2020__33[[#This Row],[Adj Open]]</f>
        <v>-8.096096096096092E-2</v>
      </c>
      <c r="J9415" s="50">
        <f>DAX__2019_2020__33[[#This Row],[Adj Close]]-DAX__2019_2020__33[[#This Row],[Adj Open]]</f>
        <v>-1.3284230793360337</v>
      </c>
      <c r="K9415" s="50">
        <v>12693153</v>
      </c>
    </row>
    <row r="9416" spans="1:11" x14ac:dyDescent="0.3">
      <c r="A9416" s="51" t="str">
        <f t="shared" si="153"/>
        <v>IFX.DE</v>
      </c>
      <c r="B9416" s="52" t="s">
        <v>407</v>
      </c>
      <c r="C9416" s="50" t="s">
        <v>18240</v>
      </c>
      <c r="D9416" s="50">
        <f>DAX__2019_2020__33[[#This Row],[Open]]*(DAX__2019_2020__33[[#This Row],[Adj Close]]/DAX__2019_2020__33[[#This Row],[Close]])</f>
        <v>15.718359419263455</v>
      </c>
      <c r="E9416" s="50" t="s">
        <v>23173</v>
      </c>
      <c r="F9416" s="50" t="s">
        <v>17955</v>
      </c>
      <c r="G9416" s="50" t="s">
        <v>23174</v>
      </c>
      <c r="H9416" s="50" t="s">
        <v>23175</v>
      </c>
      <c r="I9416" s="50">
        <f>(DAX__2019_2020__33[[#This Row],[Adj Close]]-DAX__2019_2020__33[[#This Row],[Adj Open]])/DAX__2019_2020__33[[#This Row],[Adj Open]]</f>
        <v>-2.6206896551724059E-2</v>
      </c>
      <c r="J9416" s="50">
        <f>DAX__2019_2020__33[[#This Row],[Adj Close]]-DAX__2019_2020__33[[#This Row],[Adj Open]]</f>
        <v>-0.41192941926345483</v>
      </c>
      <c r="K9416" s="50">
        <v>8630884</v>
      </c>
    </row>
    <row r="9417" spans="1:11" x14ac:dyDescent="0.3">
      <c r="A9417" s="51" t="str">
        <f t="shared" si="153"/>
        <v>IFX.DE</v>
      </c>
      <c r="B9417" s="52" t="s">
        <v>408</v>
      </c>
      <c r="C9417" s="50" t="s">
        <v>23176</v>
      </c>
      <c r="D9417" s="50">
        <f>DAX__2019_2020__33[[#This Row],[Open]]*(DAX__2019_2020__33[[#This Row],[Adj Close]]/DAX__2019_2020__33[[#This Row],[Close]])</f>
        <v>16.071161513039669</v>
      </c>
      <c r="E9417" s="50" t="s">
        <v>21309</v>
      </c>
      <c r="F9417" s="50" t="s">
        <v>23177</v>
      </c>
      <c r="G9417" s="50" t="s">
        <v>18409</v>
      </c>
      <c r="H9417" s="50" t="s">
        <v>23178</v>
      </c>
      <c r="I9417" s="50">
        <f>(DAX__2019_2020__33[[#This Row],[Adj Close]]-DAX__2019_2020__33[[#This Row],[Adj Open]])/DAX__2019_2020__33[[#This Row],[Adj Open]]</f>
        <v>1.4839219104781679E-2</v>
      </c>
      <c r="J9417" s="50">
        <f>DAX__2019_2020__33[[#This Row],[Adj Close]]-DAX__2019_2020__33[[#This Row],[Adj Open]]</f>
        <v>0.23848348696033028</v>
      </c>
      <c r="K9417" s="50">
        <v>13798722</v>
      </c>
    </row>
    <row r="9418" spans="1:11" x14ac:dyDescent="0.3">
      <c r="A9418" s="51" t="str">
        <f t="shared" si="153"/>
        <v>IFX.DE</v>
      </c>
      <c r="B9418" s="52" t="s">
        <v>409</v>
      </c>
      <c r="C9418" s="50" t="s">
        <v>21272</v>
      </c>
      <c r="D9418" s="50">
        <f>DAX__2019_2020__33[[#This Row],[Open]]*(DAX__2019_2020__33[[#This Row],[Adj Close]]/DAX__2019_2020__33[[#This Row],[Close]])</f>
        <v>16.457467623878014</v>
      </c>
      <c r="E9418" s="50" t="s">
        <v>22686</v>
      </c>
      <c r="F9418" s="50" t="s">
        <v>23179</v>
      </c>
      <c r="G9418" s="50" t="s">
        <v>23180</v>
      </c>
      <c r="H9418" s="50" t="s">
        <v>23181</v>
      </c>
      <c r="I9418" s="50">
        <f>(DAX__2019_2020__33[[#This Row],[Adj Close]]-DAX__2019_2020__33[[#This Row],[Adj Open]])/DAX__2019_2020__33[[#This Row],[Adj Open]]</f>
        <v>-1.137730470794578E-2</v>
      </c>
      <c r="J9418" s="50">
        <f>DAX__2019_2020__33[[#This Row],[Adj Close]]-DAX__2019_2020__33[[#This Row],[Adj Open]]</f>
        <v>-0.18724162387801258</v>
      </c>
      <c r="K9418" s="50">
        <v>10592169</v>
      </c>
    </row>
    <row r="9419" spans="1:11" x14ac:dyDescent="0.3">
      <c r="A9419" s="51" t="str">
        <f t="shared" si="153"/>
        <v>IFX.DE</v>
      </c>
      <c r="B9419" s="52" t="s">
        <v>410</v>
      </c>
      <c r="C9419" s="50" t="s">
        <v>23182</v>
      </c>
      <c r="D9419" s="50">
        <f>DAX__2019_2020__33[[#This Row],[Open]]*(DAX__2019_2020__33[[#This Row],[Adj Close]]/DAX__2019_2020__33[[#This Row],[Close]])</f>
        <v>15.844499184990967</v>
      </c>
      <c r="E9419" s="50" t="s">
        <v>22706</v>
      </c>
      <c r="F9419" s="50" t="s">
        <v>17817</v>
      </c>
      <c r="G9419" s="50" t="s">
        <v>17910</v>
      </c>
      <c r="H9419" s="50" t="s">
        <v>23183</v>
      </c>
      <c r="I9419" s="50">
        <f>(DAX__2019_2020__33[[#This Row],[Adj Close]]-DAX__2019_2020__33[[#This Row],[Adj Open]])/DAX__2019_2020__33[[#This Row],[Adj Open]]</f>
        <v>-5.6474627221957008E-2</v>
      </c>
      <c r="J9419" s="50">
        <f>DAX__2019_2020__33[[#This Row],[Adj Close]]-DAX__2019_2020__33[[#This Row],[Adj Open]]</f>
        <v>-0.89481218499096649</v>
      </c>
      <c r="K9419" s="50">
        <v>12185549</v>
      </c>
    </row>
    <row r="9420" spans="1:11" x14ac:dyDescent="0.3">
      <c r="A9420" s="51" t="str">
        <f t="shared" si="153"/>
        <v>IFX.DE</v>
      </c>
      <c r="B9420" s="52" t="s">
        <v>411</v>
      </c>
      <c r="C9420" s="50" t="s">
        <v>17965</v>
      </c>
      <c r="D9420" s="50">
        <f>DAX__2019_2020__33[[#This Row],[Open]]*(DAX__2019_2020__33[[#This Row],[Adj Close]]/DAX__2019_2020__33[[#This Row],[Close]])</f>
        <v>15.274894181229309</v>
      </c>
      <c r="E9420" s="50" t="s">
        <v>22573</v>
      </c>
      <c r="F9420" s="50" t="s">
        <v>17950</v>
      </c>
      <c r="G9420" s="50" t="s">
        <v>22430</v>
      </c>
      <c r="H9420" s="50" t="s">
        <v>23184</v>
      </c>
      <c r="I9420" s="50">
        <f>(DAX__2019_2020__33[[#This Row],[Adj Close]]-DAX__2019_2020__33[[#This Row],[Adj Open]])/DAX__2019_2020__33[[#This Row],[Adj Open]]</f>
        <v>3.4193612903225805E-2</v>
      </c>
      <c r="J9420" s="50">
        <f>DAX__2019_2020__33[[#This Row],[Adj Close]]-DAX__2019_2020__33[[#This Row],[Adj Open]]</f>
        <v>0.52230381877069121</v>
      </c>
      <c r="K9420" s="50">
        <v>10048536</v>
      </c>
    </row>
    <row r="9421" spans="1:11" x14ac:dyDescent="0.3">
      <c r="A9421" s="51" t="str">
        <f t="shared" si="153"/>
        <v>IFX.DE</v>
      </c>
      <c r="B9421" s="52" t="s">
        <v>412</v>
      </c>
      <c r="C9421" s="50" t="s">
        <v>21290</v>
      </c>
      <c r="D9421" s="50">
        <f>DAX__2019_2020__33[[#This Row],[Open]]*(DAX__2019_2020__33[[#This Row],[Adj Close]]/DAX__2019_2020__33[[#This Row],[Close]])</f>
        <v>15.964730142103617</v>
      </c>
      <c r="E9421" s="50" t="s">
        <v>23162</v>
      </c>
      <c r="F9421" s="50" t="s">
        <v>22599</v>
      </c>
      <c r="G9421" s="50" t="s">
        <v>23185</v>
      </c>
      <c r="H9421" s="50" t="s">
        <v>23186</v>
      </c>
      <c r="I9421" s="50">
        <f>(DAX__2019_2020__33[[#This Row],[Adj Close]]-DAX__2019_2020__33[[#This Row],[Adj Open]])/DAX__2019_2020__33[[#This Row],[Adj Open]]</f>
        <v>-2.6543269966464965E-2</v>
      </c>
      <c r="J9421" s="50">
        <f>DAX__2019_2020__33[[#This Row],[Adj Close]]-DAX__2019_2020__33[[#This Row],[Adj Open]]</f>
        <v>-0.4237561421036169</v>
      </c>
      <c r="K9421" s="50">
        <v>7628060</v>
      </c>
    </row>
    <row r="9422" spans="1:11" x14ac:dyDescent="0.3">
      <c r="A9422" s="51" t="str">
        <f t="shared" si="153"/>
        <v>IFX.DE</v>
      </c>
      <c r="B9422" s="52" t="s">
        <v>413</v>
      </c>
      <c r="C9422" s="50" t="s">
        <v>17953</v>
      </c>
      <c r="D9422" s="50">
        <f>DAX__2019_2020__33[[#This Row],[Open]]*(DAX__2019_2020__33[[#This Row],[Adj Close]]/DAX__2019_2020__33[[#This Row],[Close]])</f>
        <v>15.127073542074363</v>
      </c>
      <c r="E9422" s="50" t="s">
        <v>17766</v>
      </c>
      <c r="F9422" s="50" t="s">
        <v>22468</v>
      </c>
      <c r="G9422" s="50" t="s">
        <v>18177</v>
      </c>
      <c r="H9422" s="50" t="s">
        <v>23187</v>
      </c>
      <c r="I9422" s="50">
        <f>(DAX__2019_2020__33[[#This Row],[Adj Close]]-DAX__2019_2020__33[[#This Row],[Adj Open]])/DAX__2019_2020__33[[#This Row],[Adj Open]]</f>
        <v>-1.302931596091135E-3</v>
      </c>
      <c r="J9422" s="50">
        <f>DAX__2019_2020__33[[#This Row],[Adj Close]]-DAX__2019_2020__33[[#This Row],[Adj Open]]</f>
        <v>-1.9709542074362929E-2</v>
      </c>
      <c r="K9422" s="50">
        <v>7339772</v>
      </c>
    </row>
    <row r="9423" spans="1:11" x14ac:dyDescent="0.3">
      <c r="A9423" s="51" t="str">
        <f t="shared" si="153"/>
        <v>IFX.DE</v>
      </c>
      <c r="B9423" s="52" t="s">
        <v>414</v>
      </c>
      <c r="C9423" s="50" t="s">
        <v>18239</v>
      </c>
      <c r="D9423" s="50">
        <f>DAX__2019_2020__33[[#This Row],[Open]]*(DAX__2019_2020__33[[#This Row],[Adj Close]]/DAX__2019_2020__33[[#This Row],[Close]])</f>
        <v>15.71047543171194</v>
      </c>
      <c r="E9423" s="50" t="s">
        <v>23182</v>
      </c>
      <c r="F9423" s="50" t="s">
        <v>18204</v>
      </c>
      <c r="G9423" s="50" t="s">
        <v>17771</v>
      </c>
      <c r="H9423" s="50" t="s">
        <v>23188</v>
      </c>
      <c r="I9423" s="50">
        <f>(DAX__2019_2020__33[[#This Row],[Adj Close]]-DAX__2019_2020__33[[#This Row],[Adj Open]])/DAX__2019_2020__33[[#This Row],[Adj Open]]</f>
        <v>-7.0254673190315317E-3</v>
      </c>
      <c r="J9423" s="50">
        <f>DAX__2019_2020__33[[#This Row],[Adj Close]]-DAX__2019_2020__33[[#This Row],[Adj Open]]</f>
        <v>-0.11037343171194003</v>
      </c>
      <c r="K9423" s="50">
        <v>6897638</v>
      </c>
    </row>
    <row r="9424" spans="1:11" x14ac:dyDescent="0.3">
      <c r="A9424" s="51" t="str">
        <f t="shared" si="153"/>
        <v>IFX.DE</v>
      </c>
      <c r="B9424" s="52" t="s">
        <v>415</v>
      </c>
      <c r="C9424" s="50" t="s">
        <v>18402</v>
      </c>
      <c r="D9424" s="50">
        <f>DAX__2019_2020__33[[#This Row],[Open]]*(DAX__2019_2020__33[[#This Row],[Adj Close]]/DAX__2019_2020__33[[#This Row],[Close]])</f>
        <v>15.678940353568985</v>
      </c>
      <c r="E9424" s="50" t="s">
        <v>23189</v>
      </c>
      <c r="F9424" s="50" t="s">
        <v>23190</v>
      </c>
      <c r="G9424" s="50" t="s">
        <v>23191</v>
      </c>
      <c r="H9424" s="50" t="s">
        <v>23192</v>
      </c>
      <c r="I9424" s="50">
        <f>(DAX__2019_2020__33[[#This Row],[Adj Close]]-DAX__2019_2020__33[[#This Row],[Adj Open]])/DAX__2019_2020__33[[#This Row],[Adj Open]]</f>
        <v>3.6580829666876029E-2</v>
      </c>
      <c r="J9424" s="50">
        <f>DAX__2019_2020__33[[#This Row],[Adj Close]]-DAX__2019_2020__33[[#This Row],[Adj Open]]</f>
        <v>0.573548646431016</v>
      </c>
      <c r="K9424" s="50">
        <v>10025211</v>
      </c>
    </row>
    <row r="9425" spans="1:11" x14ac:dyDescent="0.3">
      <c r="A9425" s="51" t="str">
        <f t="shared" si="153"/>
        <v>IFX.DE</v>
      </c>
      <c r="B9425" s="52" t="s">
        <v>416</v>
      </c>
      <c r="C9425" s="50" t="s">
        <v>23180</v>
      </c>
      <c r="D9425" s="50">
        <f>DAX__2019_2020__33[[#This Row],[Open]]*(DAX__2019_2020__33[[#This Row],[Adj Close]]/DAX__2019_2020__33[[#This Row],[Close]])</f>
        <v>16.270228493208382</v>
      </c>
      <c r="E9425" s="50" t="s">
        <v>22545</v>
      </c>
      <c r="F9425" s="50" t="s">
        <v>22508</v>
      </c>
      <c r="G9425" s="50" t="s">
        <v>23193</v>
      </c>
      <c r="H9425" s="50" t="s">
        <v>23194</v>
      </c>
      <c r="I9425" s="50">
        <f>(DAX__2019_2020__33[[#This Row],[Adj Close]]-DAX__2019_2020__33[[#This Row],[Adj Open]])/DAX__2019_2020__33[[#This Row],[Adj Open]]</f>
        <v>5.4391338582677071E-2</v>
      </c>
      <c r="J9425" s="50">
        <f>DAX__2019_2020__33[[#This Row],[Adj Close]]-DAX__2019_2020__33[[#This Row],[Adj Open]]</f>
        <v>0.88495950679161695</v>
      </c>
      <c r="K9425" s="50">
        <v>11606819</v>
      </c>
    </row>
    <row r="9426" spans="1:11" x14ac:dyDescent="0.3">
      <c r="A9426" s="51" t="str">
        <f t="shared" si="153"/>
        <v>IFX.DE</v>
      </c>
      <c r="B9426" s="52" t="s">
        <v>417</v>
      </c>
      <c r="C9426" s="50" t="s">
        <v>23195</v>
      </c>
      <c r="D9426" s="50">
        <f>DAX__2019_2020__33[[#This Row],[Open]]*(DAX__2019_2020__33[[#This Row],[Adj Close]]/DAX__2019_2020__33[[#This Row],[Close]])</f>
        <v>17.411408594026749</v>
      </c>
      <c r="E9426" s="50" t="s">
        <v>23196</v>
      </c>
      <c r="F9426" s="50" t="s">
        <v>23197</v>
      </c>
      <c r="G9426" s="50" t="s">
        <v>23197</v>
      </c>
      <c r="H9426" s="50" t="s">
        <v>23198</v>
      </c>
      <c r="I9426" s="50">
        <f>(DAX__2019_2020__33[[#This Row],[Adj Close]]-DAX__2019_2020__33[[#This Row],[Adj Open]])/DAX__2019_2020__33[[#This Row],[Adj Open]]</f>
        <v>-4.0638331482812436E-2</v>
      </c>
      <c r="J9426" s="50">
        <f>DAX__2019_2020__33[[#This Row],[Adj Close]]-DAX__2019_2020__33[[#This Row],[Adj Open]]</f>
        <v>-0.70757059402674827</v>
      </c>
      <c r="K9426" s="50">
        <v>12009847</v>
      </c>
    </row>
    <row r="9427" spans="1:11" x14ac:dyDescent="0.3">
      <c r="A9427" s="51" t="str">
        <f t="shared" si="153"/>
        <v>IFX.DE</v>
      </c>
      <c r="B9427" s="52" t="s">
        <v>418</v>
      </c>
      <c r="C9427" s="50" t="s">
        <v>23199</v>
      </c>
      <c r="D9427" s="50">
        <f>DAX__2019_2020__33[[#This Row],[Open]]*(DAX__2019_2020__33[[#This Row],[Adj Close]]/DAX__2019_2020__33[[#This Row],[Close]])</f>
        <v>15.883920087759231</v>
      </c>
      <c r="E9427" s="50" t="s">
        <v>18426</v>
      </c>
      <c r="F9427" s="50" t="s">
        <v>23200</v>
      </c>
      <c r="G9427" s="50" t="s">
        <v>18236</v>
      </c>
      <c r="H9427" s="50" t="s">
        <v>23201</v>
      </c>
      <c r="I9427" s="50">
        <f>(DAX__2019_2020__33[[#This Row],[Adj Close]]-DAX__2019_2020__33[[#This Row],[Adj Open]])/DAX__2019_2020__33[[#This Row],[Adj Open]]</f>
        <v>-1.8736815982131731E-2</v>
      </c>
      <c r="J9427" s="50">
        <f>DAX__2019_2020__33[[#This Row],[Adj Close]]-DAX__2019_2020__33[[#This Row],[Adj Open]]</f>
        <v>-0.29761408775923037</v>
      </c>
      <c r="K9427" s="50">
        <v>12470229</v>
      </c>
    </row>
    <row r="9428" spans="1:11" x14ac:dyDescent="0.3">
      <c r="A9428" s="51" t="str">
        <f t="shared" si="153"/>
        <v>IFX.DE</v>
      </c>
      <c r="B9428" s="52" t="s">
        <v>419</v>
      </c>
      <c r="C9428" s="50" t="s">
        <v>23077</v>
      </c>
      <c r="D9428" s="50">
        <f>DAX__2019_2020__33[[#This Row],[Open]]*(DAX__2019_2020__33[[#This Row],[Adj Close]]/DAX__2019_2020__33[[#This Row],[Close]])</f>
        <v>16.563898755687763</v>
      </c>
      <c r="E9428" s="50" t="s">
        <v>23202</v>
      </c>
      <c r="F9428" s="50" t="s">
        <v>23203</v>
      </c>
      <c r="G9428" s="50" t="s">
        <v>22472</v>
      </c>
      <c r="H9428" s="50" t="s">
        <v>23204</v>
      </c>
      <c r="I9428" s="50">
        <f>(DAX__2019_2020__33[[#This Row],[Adj Close]]-DAX__2019_2020__33[[#This Row],[Adj Open]])/DAX__2019_2020__33[[#This Row],[Adj Open]]</f>
        <v>-5.9501424351429818E-4</v>
      </c>
      <c r="J9428" s="50">
        <f>DAX__2019_2020__33[[#This Row],[Adj Close]]-DAX__2019_2020__33[[#This Row],[Adj Open]]</f>
        <v>-9.8557556877629793E-3</v>
      </c>
      <c r="K9428" s="50">
        <v>9927882</v>
      </c>
    </row>
    <row r="9429" spans="1:11" x14ac:dyDescent="0.3">
      <c r="A9429" s="51" t="str">
        <f t="shared" si="153"/>
        <v>IFX.DE</v>
      </c>
      <c r="B9429" s="52" t="s">
        <v>420</v>
      </c>
      <c r="C9429" s="50" t="s">
        <v>23205</v>
      </c>
      <c r="D9429" s="50">
        <f>DAX__2019_2020__33[[#This Row],[Open]]*(DAX__2019_2020__33[[#This Row],[Adj Close]]/DAX__2019_2020__33[[#This Row],[Close]])</f>
        <v>16.605288020001812</v>
      </c>
      <c r="E9429" s="50" t="s">
        <v>23206</v>
      </c>
      <c r="F9429" s="50" t="s">
        <v>23207</v>
      </c>
      <c r="G9429" s="50" t="s">
        <v>23208</v>
      </c>
      <c r="H9429" s="50" t="s">
        <v>23209</v>
      </c>
      <c r="I9429" s="50">
        <f>(DAX__2019_2020__33[[#This Row],[Adj Close]]-DAX__2019_2020__33[[#This Row],[Adj Open]])/DAX__2019_2020__33[[#This Row],[Adj Open]]</f>
        <v>4.6528249258160355E-2</v>
      </c>
      <c r="J9429" s="50">
        <f>DAX__2019_2020__33[[#This Row],[Adj Close]]-DAX__2019_2020__33[[#This Row],[Adj Open]]</f>
        <v>0.77261497999818829</v>
      </c>
      <c r="K9429" s="50">
        <v>11008861</v>
      </c>
    </row>
    <row r="9430" spans="1:11" x14ac:dyDescent="0.3">
      <c r="A9430" s="51" t="str">
        <f t="shared" si="153"/>
        <v>IFX.DE</v>
      </c>
      <c r="B9430" s="52" t="s">
        <v>421</v>
      </c>
      <c r="C9430" s="50" t="s">
        <v>23210</v>
      </c>
      <c r="D9430" s="50">
        <f>DAX__2019_2020__33[[#This Row],[Open]]*(DAX__2019_2020__33[[#This Row],[Adj Close]]/DAX__2019_2020__33[[#This Row],[Close]])</f>
        <v>17.56908455204568</v>
      </c>
      <c r="E9430" s="50" t="s">
        <v>23211</v>
      </c>
      <c r="F9430" s="50" t="s">
        <v>23212</v>
      </c>
      <c r="G9430" s="50" t="s">
        <v>21367</v>
      </c>
      <c r="H9430" s="50" t="s">
        <v>23213</v>
      </c>
      <c r="I9430" s="50">
        <f>(DAX__2019_2020__33[[#This Row],[Adj Close]]-DAX__2019_2020__33[[#This Row],[Adj Open]])/DAX__2019_2020__33[[#This Row],[Adj Open]]</f>
        <v>2.0866166752645771E-2</v>
      </c>
      <c r="J9430" s="50">
        <f>DAX__2019_2020__33[[#This Row],[Adj Close]]-DAX__2019_2020__33[[#This Row],[Adj Open]]</f>
        <v>0.36659944795431798</v>
      </c>
      <c r="K9430" s="50">
        <v>10586726</v>
      </c>
    </row>
    <row r="9431" spans="1:11" x14ac:dyDescent="0.3">
      <c r="A9431" s="51" t="str">
        <f t="shared" si="153"/>
        <v>IFX.DE</v>
      </c>
      <c r="B9431" s="52" t="s">
        <v>422</v>
      </c>
      <c r="C9431" s="50" t="s">
        <v>21330</v>
      </c>
      <c r="D9431" s="50">
        <f>DAX__2019_2020__33[[#This Row],[Open]]*(DAX__2019_2020__33[[#This Row],[Adj Close]]/DAX__2019_2020__33[[#This Row],[Close]])</f>
        <v>18.25103617973982</v>
      </c>
      <c r="E9431" s="50" t="s">
        <v>21331</v>
      </c>
      <c r="F9431" s="50" t="s">
        <v>23214</v>
      </c>
      <c r="G9431" s="50" t="s">
        <v>22660</v>
      </c>
      <c r="H9431" s="50" t="s">
        <v>23215</v>
      </c>
      <c r="I9431" s="50">
        <f>(DAX__2019_2020__33[[#This Row],[Adj Close]]-DAX__2019_2020__33[[#This Row],[Adj Open]])/DAX__2019_2020__33[[#This Row],[Adj Open]]</f>
        <v>-1.1339146868250391E-2</v>
      </c>
      <c r="J9431" s="50">
        <f>DAX__2019_2020__33[[#This Row],[Adj Close]]-DAX__2019_2020__33[[#This Row],[Adj Open]]</f>
        <v>-0.20695117973982136</v>
      </c>
      <c r="K9431" s="50">
        <v>6972141</v>
      </c>
    </row>
    <row r="9432" spans="1:11" x14ac:dyDescent="0.3">
      <c r="A9432" s="51" t="str">
        <f t="shared" si="153"/>
        <v>IFX.DE</v>
      </c>
      <c r="B9432" s="52" t="s">
        <v>423</v>
      </c>
      <c r="C9432" s="50" t="s">
        <v>23216</v>
      </c>
      <c r="D9432" s="50">
        <f>DAX__2019_2020__33[[#This Row],[Open]]*(DAX__2019_2020__33[[#This Row],[Adj Close]]/DAX__2019_2020__33[[#This Row],[Close]])</f>
        <v>18.174167521326304</v>
      </c>
      <c r="E9432" s="50" t="s">
        <v>23217</v>
      </c>
      <c r="F9432" s="50" t="s">
        <v>23218</v>
      </c>
      <c r="G9432" s="50" t="s">
        <v>23219</v>
      </c>
      <c r="H9432" s="50" t="s">
        <v>23220</v>
      </c>
      <c r="I9432" s="50">
        <f>(DAX__2019_2020__33[[#This Row],[Adj Close]]-DAX__2019_2020__33[[#This Row],[Adj Open]])/DAX__2019_2020__33[[#This Row],[Adj Open]]</f>
        <v>-3.4269603853681926E-2</v>
      </c>
      <c r="J9432" s="50">
        <f>DAX__2019_2020__33[[#This Row],[Adj Close]]-DAX__2019_2020__33[[#This Row],[Adj Open]]</f>
        <v>-0.62282152132630486</v>
      </c>
      <c r="K9432" s="50">
        <v>9140376</v>
      </c>
    </row>
    <row r="9433" spans="1:11" x14ac:dyDescent="0.3">
      <c r="A9433" s="51" t="str">
        <f t="shared" si="153"/>
        <v>IFX.DE</v>
      </c>
      <c r="B9433" s="52" t="s">
        <v>424</v>
      </c>
      <c r="C9433" s="50" t="s">
        <v>23221</v>
      </c>
      <c r="D9433" s="50">
        <f>DAX__2019_2020__33[[#This Row],[Open]]*(DAX__2019_2020__33[[#This Row],[Adj Close]]/DAX__2019_2020__33[[#This Row],[Close]])</f>
        <v>17.295121730541052</v>
      </c>
      <c r="E9433" s="50" t="s">
        <v>23222</v>
      </c>
      <c r="F9433" s="50" t="s">
        <v>23223</v>
      </c>
      <c r="G9433" s="50" t="s">
        <v>21313</v>
      </c>
      <c r="H9433" s="50" t="s">
        <v>23224</v>
      </c>
      <c r="I9433" s="50">
        <f>(DAX__2019_2020__33[[#This Row],[Adj Close]]-DAX__2019_2020__33[[#This Row],[Adj Open]])/DAX__2019_2020__33[[#This Row],[Adj Open]]</f>
        <v>1.4245015056696089E-2</v>
      </c>
      <c r="J9433" s="50">
        <f>DAX__2019_2020__33[[#This Row],[Adj Close]]-DAX__2019_2020__33[[#This Row],[Adj Open]]</f>
        <v>0.24636926945894899</v>
      </c>
      <c r="K9433" s="50">
        <v>5688394</v>
      </c>
    </row>
    <row r="9434" spans="1:11" x14ac:dyDescent="0.3">
      <c r="A9434" s="51" t="str">
        <f t="shared" si="153"/>
        <v>IFX.DE</v>
      </c>
      <c r="B9434" s="52" t="s">
        <v>425</v>
      </c>
      <c r="C9434" s="50" t="s">
        <v>21273</v>
      </c>
      <c r="D9434" s="50">
        <f>DAX__2019_2020__33[[#This Row],[Open]]*(DAX__2019_2020__33[[#This Row],[Adj Close]]/DAX__2019_2020__33[[#This Row],[Close]])</f>
        <v>17.285268091253993</v>
      </c>
      <c r="E9434" s="50" t="s">
        <v>23062</v>
      </c>
      <c r="F9434" s="50" t="s">
        <v>23225</v>
      </c>
      <c r="G9434" s="50" t="s">
        <v>23226</v>
      </c>
      <c r="H9434" s="50" t="s">
        <v>23227</v>
      </c>
      <c r="I9434" s="50">
        <f>(DAX__2019_2020__33[[#This Row],[Adj Close]]-DAX__2019_2020__33[[#This Row],[Adj Open]])/DAX__2019_2020__33[[#This Row],[Adj Open]]</f>
        <v>-7.1836369906706655E-3</v>
      </c>
      <c r="J9434" s="50">
        <f>DAX__2019_2020__33[[#This Row],[Adj Close]]-DAX__2019_2020__33[[#This Row],[Adj Open]]</f>
        <v>-0.12417109125399151</v>
      </c>
      <c r="K9434" s="50">
        <v>8985175</v>
      </c>
    </row>
    <row r="9435" spans="1:11" x14ac:dyDescent="0.3">
      <c r="A9435" s="51" t="str">
        <f t="shared" si="153"/>
        <v>IFX.DE</v>
      </c>
      <c r="B9435" s="52" t="s">
        <v>426</v>
      </c>
      <c r="C9435" s="50" t="s">
        <v>23228</v>
      </c>
      <c r="D9435" s="50">
        <f>DAX__2019_2020__33[[#This Row],[Open]]*(DAX__2019_2020__33[[#This Row],[Adj Close]]/DAX__2019_2020__33[[#This Row],[Close]])</f>
        <v>16.780702180287037</v>
      </c>
      <c r="E9435" s="50" t="s">
        <v>23229</v>
      </c>
      <c r="F9435" s="50" t="s">
        <v>22733</v>
      </c>
      <c r="G9435" s="50" t="s">
        <v>23230</v>
      </c>
      <c r="H9435" s="50" t="s">
        <v>23231</v>
      </c>
      <c r="I9435" s="50">
        <f>(DAX__2019_2020__33[[#This Row],[Adj Close]]-DAX__2019_2020__33[[#This Row],[Adj Open]])/DAX__2019_2020__33[[#This Row],[Adj Open]]</f>
        <v>-9.748649283533058E-3</v>
      </c>
      <c r="J9435" s="50">
        <f>DAX__2019_2020__33[[#This Row],[Adj Close]]-DAX__2019_2020__33[[#This Row],[Adj Open]]</f>
        <v>-0.16358918028703684</v>
      </c>
      <c r="K9435" s="50">
        <v>7636866</v>
      </c>
    </row>
    <row r="9436" spans="1:11" x14ac:dyDescent="0.3">
      <c r="A9436" s="51" t="str">
        <f t="shared" si="153"/>
        <v>IFX.DE</v>
      </c>
      <c r="B9436" s="52" t="s">
        <v>427</v>
      </c>
      <c r="C9436" s="50" t="s">
        <v>23232</v>
      </c>
      <c r="D9436" s="50">
        <f>DAX__2019_2020__33[[#This Row],[Open]]*(DAX__2019_2020__33[[#This Row],[Adj Close]]/DAX__2019_2020__33[[#This Row],[Close]])</f>
        <v>17.094085427060012</v>
      </c>
      <c r="E9436" s="50" t="s">
        <v>21316</v>
      </c>
      <c r="F9436" s="50" t="s">
        <v>22747</v>
      </c>
      <c r="G9436" s="50" t="s">
        <v>23233</v>
      </c>
      <c r="H9436" s="50" t="s">
        <v>23234</v>
      </c>
      <c r="I9436" s="50">
        <f>(DAX__2019_2020__33[[#This Row],[Adj Close]]-DAX__2019_2020__33[[#This Row],[Adj Open]])/DAX__2019_2020__33[[#This Row],[Adj Open]]</f>
        <v>-2.3982530613252073E-2</v>
      </c>
      <c r="J9436" s="50">
        <f>DAX__2019_2020__33[[#This Row],[Adj Close]]-DAX__2019_2020__33[[#This Row],[Adj Open]]</f>
        <v>-0.40995942706001287</v>
      </c>
      <c r="K9436" s="50">
        <v>6236900</v>
      </c>
    </row>
    <row r="9437" spans="1:11" x14ac:dyDescent="0.3">
      <c r="A9437" s="51" t="str">
        <f t="shared" si="153"/>
        <v>IFX.DE</v>
      </c>
      <c r="B9437" s="52" t="s">
        <v>428</v>
      </c>
      <c r="C9437" s="50" t="s">
        <v>22045</v>
      </c>
      <c r="D9437" s="50">
        <f>DAX__2019_2020__33[[#This Row],[Open]]*(DAX__2019_2020__33[[#This Row],[Adj Close]]/DAX__2019_2020__33[[#This Row],[Close]])</f>
        <v>17.137445747555645</v>
      </c>
      <c r="E9437" s="50" t="s">
        <v>23235</v>
      </c>
      <c r="F9437" s="50" t="s">
        <v>23236</v>
      </c>
      <c r="G9437" s="50" t="s">
        <v>21366</v>
      </c>
      <c r="H9437" s="50" t="s">
        <v>23237</v>
      </c>
      <c r="I9437" s="50">
        <f>(DAX__2019_2020__33[[#This Row],[Adj Close]]-DAX__2019_2020__33[[#This Row],[Adj Open]])/DAX__2019_2020__33[[#This Row],[Adj Open]]</f>
        <v>4.1978265783683966E-2</v>
      </c>
      <c r="J9437" s="50">
        <f>DAX__2019_2020__33[[#This Row],[Adj Close]]-DAX__2019_2020__33[[#This Row],[Adj Open]]</f>
        <v>0.71940025244435546</v>
      </c>
      <c r="K9437" s="50">
        <v>8283939</v>
      </c>
    </row>
    <row r="9438" spans="1:11" x14ac:dyDescent="0.3">
      <c r="A9438" s="51" t="str">
        <f t="shared" si="153"/>
        <v>IFX.DE</v>
      </c>
      <c r="B9438" s="52" t="s">
        <v>429</v>
      </c>
      <c r="C9438" s="50" t="s">
        <v>22652</v>
      </c>
      <c r="D9438" s="50">
        <f>DAX__2019_2020__33[[#This Row],[Open]]*(DAX__2019_2020__33[[#This Row],[Adj Close]]/DAX__2019_2020__33[[#This Row],[Close]])</f>
        <v>18.083504590190383</v>
      </c>
      <c r="E9438" s="50" t="s">
        <v>23238</v>
      </c>
      <c r="F9438" s="50" t="s">
        <v>23239</v>
      </c>
      <c r="G9438" s="50" t="s">
        <v>23240</v>
      </c>
      <c r="H9438" s="50" t="s">
        <v>23241</v>
      </c>
      <c r="I9438" s="50">
        <f>(DAX__2019_2020__33[[#This Row],[Adj Close]]-DAX__2019_2020__33[[#This Row],[Adj Open]])/DAX__2019_2020__33[[#This Row],[Adj Open]]</f>
        <v>1.3297002724795715E-2</v>
      </c>
      <c r="J9438" s="50">
        <f>DAX__2019_2020__33[[#This Row],[Adj Close]]-DAX__2019_2020__33[[#This Row],[Adj Open]]</f>
        <v>0.24045640980961736</v>
      </c>
      <c r="K9438" s="50">
        <v>11071742</v>
      </c>
    </row>
    <row r="9439" spans="1:11" x14ac:dyDescent="0.3">
      <c r="A9439" s="51" t="str">
        <f t="shared" si="153"/>
        <v>IFX.DE</v>
      </c>
      <c r="B9439" s="52" t="s">
        <v>430</v>
      </c>
      <c r="C9439" s="50" t="s">
        <v>23242</v>
      </c>
      <c r="D9439" s="50">
        <f>DAX__2019_2020__33[[#This Row],[Open]]*(DAX__2019_2020__33[[#This Row],[Adj Close]]/DAX__2019_2020__33[[#This Row],[Close]])</f>
        <v>18.223441303457758</v>
      </c>
      <c r="E9439" s="50" t="s">
        <v>23243</v>
      </c>
      <c r="F9439" s="50" t="s">
        <v>23244</v>
      </c>
      <c r="G9439" s="50" t="s">
        <v>23245</v>
      </c>
      <c r="H9439" s="50" t="s">
        <v>23246</v>
      </c>
      <c r="I9439" s="50">
        <f>(DAX__2019_2020__33[[#This Row],[Adj Close]]-DAX__2019_2020__33[[#This Row],[Adj Open]])/DAX__2019_2020__33[[#This Row],[Adj Open]]</f>
        <v>4.769629852388628E-2</v>
      </c>
      <c r="J9439" s="50">
        <f>DAX__2019_2020__33[[#This Row],[Adj Close]]-DAX__2019_2020__33[[#This Row],[Adj Open]]</f>
        <v>0.86919069654224046</v>
      </c>
      <c r="K9439" s="50">
        <v>10457074</v>
      </c>
    </row>
    <row r="9440" spans="1:11" x14ac:dyDescent="0.3">
      <c r="A9440" s="51" t="str">
        <f t="shared" si="153"/>
        <v>IFX.DE</v>
      </c>
      <c r="B9440" s="52" t="s">
        <v>431</v>
      </c>
      <c r="C9440" s="50" t="s">
        <v>17081</v>
      </c>
      <c r="D9440" s="50">
        <f>DAX__2019_2020__33[[#This Row],[Open]]*(DAX__2019_2020__33[[#This Row],[Adj Close]]/DAX__2019_2020__33[[#This Row],[Close]])</f>
        <v>18.899478165342806</v>
      </c>
      <c r="E9440" s="50" t="s">
        <v>23247</v>
      </c>
      <c r="F9440" s="50" t="s">
        <v>21359</v>
      </c>
      <c r="G9440" s="50" t="s">
        <v>23248</v>
      </c>
      <c r="H9440" s="50" t="s">
        <v>23249</v>
      </c>
      <c r="I9440" s="50">
        <f>(DAX__2019_2020__33[[#This Row],[Adj Close]]-DAX__2019_2020__33[[#This Row],[Adj Open]])/DAX__2019_2020__33[[#This Row],[Adj Open]]</f>
        <v>-1.5538638832966868E-2</v>
      </c>
      <c r="J9440" s="50">
        <f>DAX__2019_2020__33[[#This Row],[Adj Close]]-DAX__2019_2020__33[[#This Row],[Adj Open]]</f>
        <v>-0.29367216534280516</v>
      </c>
      <c r="K9440" s="50">
        <v>5988789</v>
      </c>
    </row>
    <row r="9441" spans="1:11" x14ac:dyDescent="0.3">
      <c r="A9441" s="51" t="str">
        <f t="shared" si="153"/>
        <v>IFX.DE</v>
      </c>
      <c r="B9441" s="52" t="s">
        <v>432</v>
      </c>
      <c r="C9441" s="50" t="s">
        <v>21343</v>
      </c>
      <c r="D9441" s="50">
        <f>DAX__2019_2020__33[[#This Row],[Open]]*(DAX__2019_2020__33[[#This Row],[Adj Close]]/DAX__2019_2020__33[[#This Row],[Close]])</f>
        <v>18.132779124045374</v>
      </c>
      <c r="E9441" s="50" t="s">
        <v>23250</v>
      </c>
      <c r="F9441" s="50" t="s">
        <v>23251</v>
      </c>
      <c r="G9441" s="50" t="s">
        <v>23252</v>
      </c>
      <c r="H9441" s="50" t="s">
        <v>23253</v>
      </c>
      <c r="I9441" s="50">
        <f>(DAX__2019_2020__33[[#This Row],[Adj Close]]-DAX__2019_2020__33[[#This Row],[Adj Open]])/DAX__2019_2020__33[[#This Row],[Adj Open]]</f>
        <v>4.0652228260869769E-2</v>
      </c>
      <c r="J9441" s="50">
        <f>DAX__2019_2020__33[[#This Row],[Adj Close]]-DAX__2019_2020__33[[#This Row],[Adj Open]]</f>
        <v>0.73713787595462676</v>
      </c>
      <c r="K9441" s="50">
        <v>7850796</v>
      </c>
    </row>
    <row r="9442" spans="1:11" x14ac:dyDescent="0.3">
      <c r="A9442" s="51" t="str">
        <f t="shared" si="153"/>
        <v>IFX.DE</v>
      </c>
      <c r="B9442" s="52" t="s">
        <v>433</v>
      </c>
      <c r="C9442" s="50" t="s">
        <v>21371</v>
      </c>
      <c r="D9442" s="50">
        <f>DAX__2019_2020__33[[#This Row],[Open]]*(DAX__2019_2020__33[[#This Row],[Adj Close]]/DAX__2019_2020__33[[#This Row],[Close]])</f>
        <v>19.118254744300678</v>
      </c>
      <c r="E9442" s="50" t="s">
        <v>23254</v>
      </c>
      <c r="F9442" s="50" t="s">
        <v>23255</v>
      </c>
      <c r="G9442" s="50" t="s">
        <v>23256</v>
      </c>
      <c r="H9442" s="50" t="s">
        <v>23257</v>
      </c>
      <c r="I9442" s="50">
        <f>(DAX__2019_2020__33[[#This Row],[Adj Close]]-DAX__2019_2020__33[[#This Row],[Adj Open]])/DAX__2019_2020__33[[#This Row],[Adj Open]]</f>
        <v>3.9175257731958639E-3</v>
      </c>
      <c r="J9442" s="50">
        <f>DAX__2019_2020__33[[#This Row],[Adj Close]]-DAX__2019_2020__33[[#This Row],[Adj Open]]</f>
        <v>7.4896255699322012E-2</v>
      </c>
      <c r="K9442" s="50">
        <v>3744557</v>
      </c>
    </row>
    <row r="9443" spans="1:11" x14ac:dyDescent="0.3">
      <c r="A9443" s="51" t="str">
        <f t="shared" si="153"/>
        <v>IFX.DE</v>
      </c>
      <c r="B9443" s="52" t="s">
        <v>434</v>
      </c>
      <c r="C9443" s="50" t="s">
        <v>22242</v>
      </c>
      <c r="D9443" s="50">
        <f>DAX__2019_2020__33[[#This Row],[Open]]*(DAX__2019_2020__33[[#This Row],[Adj Close]]/DAX__2019_2020__33[[#This Row],[Close]])</f>
        <v>19.38433364354584</v>
      </c>
      <c r="E9443" s="50" t="s">
        <v>21397</v>
      </c>
      <c r="F9443" s="50" t="s">
        <v>23258</v>
      </c>
      <c r="G9443" s="50" t="s">
        <v>22918</v>
      </c>
      <c r="H9443" s="50" t="s">
        <v>23259</v>
      </c>
      <c r="I9443" s="50">
        <f>(DAX__2019_2020__33[[#This Row],[Adj Close]]-DAX__2019_2020__33[[#This Row],[Adj Open]])/DAX__2019_2020__33[[#This Row],[Adj Open]]</f>
        <v>2.4656888662938286E-2</v>
      </c>
      <c r="J9443" s="50">
        <f>DAX__2019_2020__33[[#This Row],[Adj Close]]-DAX__2019_2020__33[[#This Row],[Adj Open]]</f>
        <v>0.4779573564541586</v>
      </c>
      <c r="K9443" s="50">
        <v>7729425</v>
      </c>
    </row>
    <row r="9444" spans="1:11" x14ac:dyDescent="0.3">
      <c r="A9444" s="51" t="str">
        <f t="shared" si="153"/>
        <v>IFX.DE</v>
      </c>
      <c r="B9444" s="52" t="s">
        <v>435</v>
      </c>
      <c r="C9444" s="50" t="s">
        <v>17091</v>
      </c>
      <c r="D9444" s="50">
        <f>DAX__2019_2020__33[[#This Row],[Open]]*(DAX__2019_2020__33[[#This Row],[Adj Close]]/DAX__2019_2020__33[[#This Row],[Close]])</f>
        <v>19.709541880867345</v>
      </c>
      <c r="E9444" s="50" t="s">
        <v>22166</v>
      </c>
      <c r="F9444" s="50" t="s">
        <v>23260</v>
      </c>
      <c r="G9444" s="50" t="s">
        <v>23261</v>
      </c>
      <c r="H9444" s="50" t="s">
        <v>23262</v>
      </c>
      <c r="I9444" s="50">
        <f>(DAX__2019_2020__33[[#This Row],[Adj Close]]-DAX__2019_2020__33[[#This Row],[Adj Open]])/DAX__2019_2020__33[[#This Row],[Adj Open]]</f>
        <v>-3.739995000000005E-2</v>
      </c>
      <c r="J9444" s="50">
        <f>DAX__2019_2020__33[[#This Row],[Adj Close]]-DAX__2019_2020__33[[#This Row],[Adj Open]]</f>
        <v>-0.73713588086734561</v>
      </c>
      <c r="K9444" s="50">
        <v>18370428</v>
      </c>
    </row>
    <row r="9445" spans="1:11" x14ac:dyDescent="0.3">
      <c r="A9445" s="51" t="str">
        <f t="shared" si="153"/>
        <v>IFX.DE</v>
      </c>
      <c r="B9445" s="52" t="s">
        <v>436</v>
      </c>
      <c r="C9445" s="50" t="s">
        <v>22124</v>
      </c>
      <c r="D9445" s="50">
        <f>DAX__2019_2020__33[[#This Row],[Open]]*(DAX__2019_2020__33[[#This Row],[Adj Close]]/DAX__2019_2020__33[[#This Row],[Close]])</f>
        <v>19.433606524600467</v>
      </c>
      <c r="E9445" s="50" t="s">
        <v>23263</v>
      </c>
      <c r="F9445" s="50" t="s">
        <v>22366</v>
      </c>
      <c r="G9445" s="50" t="s">
        <v>22853</v>
      </c>
      <c r="H9445" s="50" t="s">
        <v>23264</v>
      </c>
      <c r="I9445" s="50">
        <f>(DAX__2019_2020__33[[#This Row],[Adj Close]]-DAX__2019_2020__33[[#This Row],[Adj Open]])/DAX__2019_2020__33[[#This Row],[Adj Open]]</f>
        <v>-1.8762627726299642E-2</v>
      </c>
      <c r="J9445" s="50">
        <f>DAX__2019_2020__33[[#This Row],[Adj Close]]-DAX__2019_2020__33[[#This Row],[Adj Open]]</f>
        <v>-0.36462552460046638</v>
      </c>
      <c r="K9445" s="50">
        <v>10286119</v>
      </c>
    </row>
    <row r="9446" spans="1:11" x14ac:dyDescent="0.3">
      <c r="A9446" s="51" t="str">
        <f t="shared" si="153"/>
        <v>IFX.DE</v>
      </c>
      <c r="B9446" s="52" t="s">
        <v>437</v>
      </c>
      <c r="C9446" s="50" t="s">
        <v>23265</v>
      </c>
      <c r="D9446" s="50">
        <f>DAX__2019_2020__33[[#This Row],[Open]]*(DAX__2019_2020__33[[#This Row],[Adj Close]]/DAX__2019_2020__33[[#This Row],[Close]])</f>
        <v>18.649166449450231</v>
      </c>
      <c r="E9446" s="50" t="s">
        <v>23266</v>
      </c>
      <c r="F9446" s="50" t="s">
        <v>23267</v>
      </c>
      <c r="G9446" s="50" t="s">
        <v>23268</v>
      </c>
      <c r="H9446" s="50" t="s">
        <v>23269</v>
      </c>
      <c r="I9446" s="50">
        <f>(DAX__2019_2020__33[[#This Row],[Adj Close]]-DAX__2019_2020__33[[#This Row],[Adj Open]])/DAX__2019_2020__33[[#This Row],[Adj Open]]</f>
        <v>-3.5932678080744036E-3</v>
      </c>
      <c r="J9446" s="50">
        <f>DAX__2019_2020__33[[#This Row],[Adj Close]]-DAX__2019_2020__33[[#This Row],[Adj Open]]</f>
        <v>-6.7011449450230742E-2</v>
      </c>
      <c r="K9446" s="50">
        <v>16591942</v>
      </c>
    </row>
    <row r="9447" spans="1:11" x14ac:dyDescent="0.3">
      <c r="A9447" s="51" t="str">
        <f t="shared" si="153"/>
        <v>IFX.DE</v>
      </c>
      <c r="B9447" s="52" t="s">
        <v>438</v>
      </c>
      <c r="C9447" s="50" t="s">
        <v>21352</v>
      </c>
      <c r="D9447" s="50">
        <f>DAX__2019_2020__33[[#This Row],[Open]]*(DAX__2019_2020__33[[#This Row],[Adj Close]]/DAX__2019_2020__33[[#This Row],[Close]])</f>
        <v>19.394188509808298</v>
      </c>
      <c r="E9447" s="50" t="s">
        <v>23270</v>
      </c>
      <c r="F9447" s="50" t="s">
        <v>22210</v>
      </c>
      <c r="G9447" s="50" t="s">
        <v>22812</v>
      </c>
      <c r="H9447" s="50" t="s">
        <v>23271</v>
      </c>
      <c r="I9447" s="50">
        <f>(DAX__2019_2020__33[[#This Row],[Adj Close]]-DAX__2019_2020__33[[#This Row],[Adj Open]])/DAX__2019_2020__33[[#This Row],[Adj Open]]</f>
        <v>-1.1178353658537205E-3</v>
      </c>
      <c r="J9447" s="50">
        <f>DAX__2019_2020__33[[#This Row],[Adj Close]]-DAX__2019_2020__33[[#This Row],[Adj Open]]</f>
        <v>-2.1679509808297581E-2</v>
      </c>
      <c r="K9447" s="50">
        <v>12043156</v>
      </c>
    </row>
    <row r="9448" spans="1:11" x14ac:dyDescent="0.3">
      <c r="A9448" s="51" t="str">
        <f t="shared" si="153"/>
        <v>IFX.DE</v>
      </c>
      <c r="B9448" s="52" t="s">
        <v>439</v>
      </c>
      <c r="C9448" s="50" t="s">
        <v>23272</v>
      </c>
      <c r="D9448" s="50">
        <f>DAX__2019_2020__33[[#This Row],[Open]]*(DAX__2019_2020__33[[#This Row],[Adj Close]]/DAX__2019_2020__33[[#This Row],[Close]])</f>
        <v>19.995330377219734</v>
      </c>
      <c r="E9448" s="50" t="s">
        <v>23273</v>
      </c>
      <c r="F9448" s="50" t="s">
        <v>22162</v>
      </c>
      <c r="G9448" s="50" t="s">
        <v>23274</v>
      </c>
      <c r="H9448" s="50" t="s">
        <v>23275</v>
      </c>
      <c r="I9448" s="50">
        <f>(DAX__2019_2020__33[[#This Row],[Adj Close]]-DAX__2019_2020__33[[#This Row],[Adj Open]])/DAX__2019_2020__33[[#This Row],[Adj Open]]</f>
        <v>2.6614045016557567E-2</v>
      </c>
      <c r="J9448" s="50">
        <f>DAX__2019_2020__33[[#This Row],[Adj Close]]-DAX__2019_2020__33[[#This Row],[Adj Open]]</f>
        <v>0.53215662278026699</v>
      </c>
      <c r="K9448" s="50">
        <v>11886419</v>
      </c>
    </row>
    <row r="9449" spans="1:11" x14ac:dyDescent="0.3">
      <c r="A9449" s="51" t="str">
        <f t="shared" si="153"/>
        <v>IFX.DE</v>
      </c>
      <c r="B9449" s="52" t="s">
        <v>440</v>
      </c>
      <c r="C9449" s="50" t="s">
        <v>23276</v>
      </c>
      <c r="D9449" s="50">
        <f>DAX__2019_2020__33[[#This Row],[Open]]*(DAX__2019_2020__33[[#This Row],[Adj Close]]/DAX__2019_2020__33[[#This Row],[Close]])</f>
        <v>20.172714146242086</v>
      </c>
      <c r="E9449" s="50" t="s">
        <v>23277</v>
      </c>
      <c r="F9449" s="50" t="s">
        <v>23278</v>
      </c>
      <c r="G9449" s="50" t="s">
        <v>21443</v>
      </c>
      <c r="H9449" s="50" t="s">
        <v>23279</v>
      </c>
      <c r="I9449" s="50">
        <f>(DAX__2019_2020__33[[#This Row],[Adj Close]]-DAX__2019_2020__33[[#This Row],[Adj Open]])/DAX__2019_2020__33[[#This Row],[Adj Open]]</f>
        <v>8.7934054124768086E-3</v>
      </c>
      <c r="J9449" s="50">
        <f>DAX__2019_2020__33[[#This Row],[Adj Close]]-DAX__2019_2020__33[[#This Row],[Adj Open]]</f>
        <v>0.17738685375791263</v>
      </c>
      <c r="K9449" s="50">
        <v>8008569</v>
      </c>
    </row>
    <row r="9450" spans="1:11" x14ac:dyDescent="0.3">
      <c r="A9450" s="51" t="str">
        <f t="shared" si="153"/>
        <v>IFX.DE</v>
      </c>
      <c r="B9450" s="52" t="s">
        <v>441</v>
      </c>
      <c r="C9450" s="50" t="s">
        <v>23053</v>
      </c>
      <c r="D9450" s="50">
        <f>DAX__2019_2020__33[[#This Row],[Open]]*(DAX__2019_2020__33[[#This Row],[Adj Close]]/DAX__2019_2020__33[[#This Row],[Close]])</f>
        <v>20.241700415500187</v>
      </c>
      <c r="E9450" s="50" t="s">
        <v>23280</v>
      </c>
      <c r="F9450" s="50" t="s">
        <v>22990</v>
      </c>
      <c r="G9450" s="50" t="s">
        <v>22948</v>
      </c>
      <c r="H9450" s="50" t="s">
        <v>23281</v>
      </c>
      <c r="I9450" s="50">
        <f>(DAX__2019_2020__33[[#This Row],[Adj Close]]-DAX__2019_2020__33[[#This Row],[Adj Open]])/DAX__2019_2020__33[[#This Row],[Adj Open]]</f>
        <v>5.404084449655075E-2</v>
      </c>
      <c r="J9450" s="50">
        <f>DAX__2019_2020__33[[#This Row],[Adj Close]]-DAX__2019_2020__33[[#This Row],[Adj Open]]</f>
        <v>1.0938785844998122</v>
      </c>
      <c r="K9450" s="50">
        <v>12511320</v>
      </c>
    </row>
    <row r="9451" spans="1:11" x14ac:dyDescent="0.3">
      <c r="A9451" s="51" t="str">
        <f t="shared" si="153"/>
        <v>IFX.DE</v>
      </c>
      <c r="B9451" s="52" t="s">
        <v>442</v>
      </c>
      <c r="C9451" s="50" t="s">
        <v>22955</v>
      </c>
      <c r="D9451" s="50">
        <f>DAX__2019_2020__33[[#This Row],[Open]]*(DAX__2019_2020__33[[#This Row],[Adj Close]]/DAX__2019_2020__33[[#This Row],[Close]])</f>
        <v>20.966024629181174</v>
      </c>
      <c r="E9451" s="50" t="s">
        <v>23282</v>
      </c>
      <c r="F9451" s="50" t="s">
        <v>23273</v>
      </c>
      <c r="G9451" s="50" t="s">
        <v>23283</v>
      </c>
      <c r="H9451" s="50" t="s">
        <v>23284</v>
      </c>
      <c r="I9451" s="50">
        <f>(DAX__2019_2020__33[[#This Row],[Adj Close]]-DAX__2019_2020__33[[#This Row],[Adj Open]])/DAX__2019_2020__33[[#This Row],[Adj Open]]</f>
        <v>2.3506462984729235E-4</v>
      </c>
      <c r="J9451" s="50">
        <f>DAX__2019_2020__33[[#This Row],[Adj Close]]-DAX__2019_2020__33[[#This Row],[Adj Open]]</f>
        <v>4.9283708188276876E-3</v>
      </c>
      <c r="K9451" s="50">
        <v>6964343</v>
      </c>
    </row>
    <row r="9452" spans="1:11" x14ac:dyDescent="0.3">
      <c r="A9452" s="51" t="str">
        <f t="shared" si="153"/>
        <v>IFX.DE</v>
      </c>
      <c r="B9452" s="52" t="s">
        <v>443</v>
      </c>
      <c r="C9452" s="50" t="s">
        <v>23285</v>
      </c>
      <c r="D9452" s="50">
        <f>DAX__2019_2020__33[[#This Row],[Open]]*(DAX__2019_2020__33[[#This Row],[Adj Close]]/DAX__2019_2020__33[[#This Row],[Close]])</f>
        <v>21.069499348519059</v>
      </c>
      <c r="E9452" s="50" t="s">
        <v>22331</v>
      </c>
      <c r="F9452" s="50" t="s">
        <v>17089</v>
      </c>
      <c r="G9452" s="50" t="s">
        <v>22347</v>
      </c>
      <c r="H9452" s="50" t="s">
        <v>23286</v>
      </c>
      <c r="I9452" s="50">
        <f>(DAX__2019_2020__33[[#This Row],[Adj Close]]-DAX__2019_2020__33[[#This Row],[Adj Open]])/DAX__2019_2020__33[[#This Row],[Adj Open]]</f>
        <v>-2.3853976793918655E-2</v>
      </c>
      <c r="J9452" s="50">
        <f>DAX__2019_2020__33[[#This Row],[Adj Close]]-DAX__2019_2020__33[[#This Row],[Adj Open]]</f>
        <v>-0.50259134851905785</v>
      </c>
      <c r="K9452" s="50">
        <v>9193551</v>
      </c>
    </row>
    <row r="9453" spans="1:11" x14ac:dyDescent="0.3">
      <c r="A9453" s="51" t="str">
        <f t="shared" si="153"/>
        <v>IFX.DE</v>
      </c>
      <c r="B9453" s="52" t="s">
        <v>444</v>
      </c>
      <c r="C9453" s="50" t="s">
        <v>22886</v>
      </c>
      <c r="D9453" s="50">
        <f>DAX__2019_2020__33[[#This Row],[Open]]*(DAX__2019_2020__33[[#This Row],[Adj Close]]/DAX__2019_2020__33[[#This Row],[Close]])</f>
        <v>20.695018463141142</v>
      </c>
      <c r="E9453" s="50" t="s">
        <v>22967</v>
      </c>
      <c r="F9453" s="50" t="s">
        <v>22899</v>
      </c>
      <c r="G9453" s="50" t="s">
        <v>22922</v>
      </c>
      <c r="H9453" s="50" t="s">
        <v>23287</v>
      </c>
      <c r="I9453" s="50">
        <f>(DAX__2019_2020__33[[#This Row],[Adj Close]]-DAX__2019_2020__33[[#This Row],[Adj Open]])/DAX__2019_2020__33[[#This Row],[Adj Open]]</f>
        <v>-5.2381428571429446E-3</v>
      </c>
      <c r="J9453" s="50">
        <f>DAX__2019_2020__33[[#This Row],[Adj Close]]-DAX__2019_2020__33[[#This Row],[Adj Open]]</f>
        <v>-0.10840346314114413</v>
      </c>
      <c r="K9453" s="50">
        <v>8913796</v>
      </c>
    </row>
    <row r="9454" spans="1:11" x14ac:dyDescent="0.3">
      <c r="A9454" s="51" t="str">
        <f t="shared" si="153"/>
        <v>IFX.DE</v>
      </c>
      <c r="B9454" s="52" t="s">
        <v>445</v>
      </c>
      <c r="C9454" s="50" t="s">
        <v>22296</v>
      </c>
      <c r="D9454" s="50">
        <f>DAX__2019_2020__33[[#This Row],[Open]]*(DAX__2019_2020__33[[#This Row],[Adj Close]]/DAX__2019_2020__33[[#This Row],[Close]])</f>
        <v>19.640559112923995</v>
      </c>
      <c r="E9454" s="50" t="s">
        <v>23288</v>
      </c>
      <c r="F9454" s="50" t="s">
        <v>23289</v>
      </c>
      <c r="G9454" s="50" t="s">
        <v>23290</v>
      </c>
      <c r="H9454" s="50" t="s">
        <v>23291</v>
      </c>
      <c r="I9454" s="50">
        <f>(DAX__2019_2020__33[[#This Row],[Adj Close]]-DAX__2019_2020__33[[#This Row],[Adj Open]])/DAX__2019_2020__33[[#This Row],[Adj Open]]</f>
        <v>-1.2945258404415384E-2</v>
      </c>
      <c r="J9454" s="50">
        <f>DAX__2019_2020__33[[#This Row],[Adj Close]]-DAX__2019_2020__33[[#This Row],[Adj Open]]</f>
        <v>-0.25425211292399652</v>
      </c>
      <c r="K9454" s="50">
        <v>9797933</v>
      </c>
    </row>
    <row r="9455" spans="1:11" x14ac:dyDescent="0.3">
      <c r="A9455" s="51" t="str">
        <f t="shared" si="153"/>
        <v>IFX.DE</v>
      </c>
      <c r="B9455" s="52" t="s">
        <v>446</v>
      </c>
      <c r="C9455" s="50" t="s">
        <v>23292</v>
      </c>
      <c r="D9455" s="50">
        <f>DAX__2019_2020__33[[#This Row],[Open]]*(DAX__2019_2020__33[[#This Row],[Adj Close]]/DAX__2019_2020__33[[#This Row],[Close]])</f>
        <v>19.072923051668045</v>
      </c>
      <c r="E9455" s="50" t="s">
        <v>23270</v>
      </c>
      <c r="F9455" s="50" t="s">
        <v>23293</v>
      </c>
      <c r="G9455" s="50" t="s">
        <v>23294</v>
      </c>
      <c r="H9455" s="50" t="s">
        <v>23295</v>
      </c>
      <c r="I9455" s="50">
        <f>(DAX__2019_2020__33[[#This Row],[Adj Close]]-DAX__2019_2020__33[[#This Row],[Adj Open]])/DAX__2019_2020__33[[#This Row],[Adj Open]]</f>
        <v>9.0937790637595148E-3</v>
      </c>
      <c r="J9455" s="50">
        <f>DAX__2019_2020__33[[#This Row],[Adj Close]]-DAX__2019_2020__33[[#This Row],[Adj Open]]</f>
        <v>0.17344494833195512</v>
      </c>
      <c r="K9455" s="50">
        <v>9273377</v>
      </c>
    </row>
    <row r="9456" spans="1:11" x14ac:dyDescent="0.3">
      <c r="A9456" s="51" t="str">
        <f t="shared" si="153"/>
        <v>IFX.DE</v>
      </c>
      <c r="B9456" s="52" t="s">
        <v>447</v>
      </c>
      <c r="C9456" s="50" t="s">
        <v>22214</v>
      </c>
      <c r="D9456" s="50">
        <f>DAX__2019_2020__33[[#This Row],[Open]]*(DAX__2019_2020__33[[#This Row],[Adj Close]]/DAX__2019_2020__33[[#This Row],[Close]])</f>
        <v>18.576242284174526</v>
      </c>
      <c r="E9456" s="50" t="s">
        <v>23296</v>
      </c>
      <c r="F9456" s="50" t="s">
        <v>22789</v>
      </c>
      <c r="G9456" s="50" t="s">
        <v>23297</v>
      </c>
      <c r="H9456" s="50" t="s">
        <v>23298</v>
      </c>
      <c r="I9456" s="50">
        <f>(DAX__2019_2020__33[[#This Row],[Adj Close]]-DAX__2019_2020__33[[#This Row],[Adj Open]])/DAX__2019_2020__33[[#This Row],[Adj Open]]</f>
        <v>2.3766578249336808E-2</v>
      </c>
      <c r="J9456" s="50">
        <f>DAX__2019_2020__33[[#This Row],[Adj Close]]-DAX__2019_2020__33[[#This Row],[Adj Open]]</f>
        <v>0.44149371582547303</v>
      </c>
      <c r="K9456" s="50">
        <v>11140784</v>
      </c>
    </row>
    <row r="9457" spans="1:11" x14ac:dyDescent="0.3">
      <c r="A9457" s="51" t="str">
        <f t="shared" si="153"/>
        <v>IFX.DE</v>
      </c>
      <c r="B9457" s="52" t="s">
        <v>448</v>
      </c>
      <c r="C9457" s="50" t="s">
        <v>23299</v>
      </c>
      <c r="D9457" s="50">
        <f>DAX__2019_2020__33[[#This Row],[Open]]*(DAX__2019_2020__33[[#This Row],[Adj Close]]/DAX__2019_2020__33[[#This Row],[Close]])</f>
        <v>19.660268207768937</v>
      </c>
      <c r="E9457" s="50" t="s">
        <v>23300</v>
      </c>
      <c r="F9457" s="50" t="s">
        <v>23294</v>
      </c>
      <c r="G9457" s="50" t="s">
        <v>23301</v>
      </c>
      <c r="H9457" s="50" t="s">
        <v>23302</v>
      </c>
      <c r="I9457" s="50">
        <f>(DAX__2019_2020__33[[#This Row],[Adj Close]]-DAX__2019_2020__33[[#This Row],[Adj Open]])/DAX__2019_2020__33[[#This Row],[Adj Open]]</f>
        <v>-8.2206512170099263E-3</v>
      </c>
      <c r="J9457" s="50">
        <f>DAX__2019_2020__33[[#This Row],[Adj Close]]-DAX__2019_2020__33[[#This Row],[Adj Open]]</f>
        <v>-0.16162020776893726</v>
      </c>
      <c r="K9457" s="50">
        <v>7907416</v>
      </c>
    </row>
    <row r="9458" spans="1:11" x14ac:dyDescent="0.3">
      <c r="A9458" s="51" t="str">
        <f t="shared" si="153"/>
        <v>IFX.DE</v>
      </c>
      <c r="B9458" s="52" t="s">
        <v>449</v>
      </c>
      <c r="C9458" s="50" t="s">
        <v>22125</v>
      </c>
      <c r="D9458" s="50">
        <f>DAX__2019_2020__33[[#This Row],[Open]]*(DAX__2019_2020__33[[#This Row],[Adj Close]]/DAX__2019_2020__33[[#This Row],[Close]])</f>
        <v>19.551864641423972</v>
      </c>
      <c r="E9458" s="50" t="s">
        <v>23303</v>
      </c>
      <c r="F9458" s="50" t="s">
        <v>23304</v>
      </c>
      <c r="G9458" s="50" t="s">
        <v>22281</v>
      </c>
      <c r="H9458" s="50" t="s">
        <v>23305</v>
      </c>
      <c r="I9458" s="50">
        <f>(DAX__2019_2020__33[[#This Row],[Adj Close]]-DAX__2019_2020__33[[#This Row],[Adj Open]])/DAX__2019_2020__33[[#This Row],[Adj Open]]</f>
        <v>1.4616885080645313E-2</v>
      </c>
      <c r="J9458" s="50">
        <f>DAX__2019_2020__33[[#This Row],[Adj Close]]-DAX__2019_2020__33[[#This Row],[Adj Open]]</f>
        <v>0.28578735857602666</v>
      </c>
      <c r="K9458" s="50">
        <v>6522010</v>
      </c>
    </row>
    <row r="9459" spans="1:11" x14ac:dyDescent="0.3">
      <c r="A9459" s="51" t="str">
        <f t="shared" si="153"/>
        <v>IFX.DE</v>
      </c>
      <c r="B9459" s="52" t="s">
        <v>450</v>
      </c>
      <c r="C9459" s="50" t="s">
        <v>21380</v>
      </c>
      <c r="D9459" s="50">
        <f>DAX__2019_2020__33[[#This Row],[Open]]*(DAX__2019_2020__33[[#This Row],[Adj Close]]/DAX__2019_2020__33[[#This Row],[Close]])</f>
        <v>19.808089440901334</v>
      </c>
      <c r="E9459" s="50" t="s">
        <v>23306</v>
      </c>
      <c r="F9459" s="50" t="s">
        <v>23307</v>
      </c>
      <c r="G9459" s="50" t="s">
        <v>22989</v>
      </c>
      <c r="H9459" s="50" t="s">
        <v>23308</v>
      </c>
      <c r="I9459" s="50">
        <f>(DAX__2019_2020__33[[#This Row],[Adj Close]]-DAX__2019_2020__33[[#This Row],[Adj Open]])/DAX__2019_2020__33[[#This Row],[Adj Open]]</f>
        <v>1.0696567164178937E-2</v>
      </c>
      <c r="J9459" s="50">
        <f>DAX__2019_2020__33[[#This Row],[Adj Close]]-DAX__2019_2020__33[[#This Row],[Adj Open]]</f>
        <v>0.21187855909866471</v>
      </c>
      <c r="K9459" s="50">
        <v>9166551</v>
      </c>
    </row>
    <row r="9460" spans="1:11" x14ac:dyDescent="0.3">
      <c r="A9460" s="51" t="str">
        <f t="shared" si="153"/>
        <v>IFX.DE</v>
      </c>
      <c r="B9460" s="52" t="s">
        <v>451</v>
      </c>
      <c r="C9460" s="50" t="s">
        <v>23309</v>
      </c>
      <c r="D9460" s="50">
        <f>DAX__2019_2020__33[[#This Row],[Open]]*(DAX__2019_2020__33[[#This Row],[Adj Close]]/DAX__2019_2020__33[[#This Row],[Close]])</f>
        <v>20.157932829894126</v>
      </c>
      <c r="E9460" s="50" t="s">
        <v>23310</v>
      </c>
      <c r="F9460" s="50" t="s">
        <v>22915</v>
      </c>
      <c r="G9460" s="50" t="s">
        <v>23276</v>
      </c>
      <c r="H9460" s="50" t="s">
        <v>23311</v>
      </c>
      <c r="I9460" s="50">
        <f>(DAX__2019_2020__33[[#This Row],[Adj Close]]-DAX__2019_2020__33[[#This Row],[Adj Open]])/DAX__2019_2020__33[[#This Row],[Adj Open]]</f>
        <v>7.3326814959682432E-4</v>
      </c>
      <c r="J9460" s="50">
        <f>DAX__2019_2020__33[[#This Row],[Adj Close]]-DAX__2019_2020__33[[#This Row],[Adj Open]]</f>
        <v>1.4781170105873542E-2</v>
      </c>
      <c r="K9460" s="50">
        <v>8617804</v>
      </c>
    </row>
    <row r="9461" spans="1:11" x14ac:dyDescent="0.3">
      <c r="A9461" s="51" t="str">
        <f t="shared" si="153"/>
        <v>IFX.DE</v>
      </c>
      <c r="B9461" s="52" t="s">
        <v>452</v>
      </c>
      <c r="C9461" s="50" t="s">
        <v>21456</v>
      </c>
      <c r="D9461" s="50">
        <f>DAX__2019_2020__33[[#This Row],[Open]]*(DAX__2019_2020__33[[#This Row],[Adj Close]]/DAX__2019_2020__33[[#This Row],[Close]])</f>
        <v>19.857361906988189</v>
      </c>
      <c r="E9461" s="50" t="s">
        <v>23312</v>
      </c>
      <c r="F9461" s="50" t="s">
        <v>23313</v>
      </c>
      <c r="G9461" s="50" t="s">
        <v>23314</v>
      </c>
      <c r="H9461" s="50" t="s">
        <v>23315</v>
      </c>
      <c r="I9461" s="50">
        <f>(DAX__2019_2020__33[[#This Row],[Adj Close]]-DAX__2019_2020__33[[#This Row],[Adj Open]])/DAX__2019_2020__33[[#This Row],[Adj Open]]</f>
        <v>8.4367245657567796E-3</v>
      </c>
      <c r="J9461" s="50">
        <f>DAX__2019_2020__33[[#This Row],[Adj Close]]-DAX__2019_2020__33[[#This Row],[Adj Open]]</f>
        <v>0.16753109301181013</v>
      </c>
      <c r="K9461" s="50">
        <v>4052410</v>
      </c>
    </row>
    <row r="9462" spans="1:11" x14ac:dyDescent="0.3">
      <c r="A9462" s="51" t="str">
        <f t="shared" si="153"/>
        <v>IFX.DE</v>
      </c>
      <c r="B9462" s="52" t="s">
        <v>453</v>
      </c>
      <c r="C9462" s="50" t="s">
        <v>23316</v>
      </c>
      <c r="D9462" s="50">
        <f>DAX__2019_2020__33[[#This Row],[Open]]*(DAX__2019_2020__33[[#This Row],[Adj Close]]/DAX__2019_2020__33[[#This Row],[Close]])</f>
        <v>20.281117605336018</v>
      </c>
      <c r="E9462" s="50" t="s">
        <v>22957</v>
      </c>
      <c r="F9462" s="50" t="s">
        <v>23272</v>
      </c>
      <c r="G9462" s="50" t="s">
        <v>22906</v>
      </c>
      <c r="H9462" s="50" t="s">
        <v>23317</v>
      </c>
      <c r="I9462" s="50">
        <f>(DAX__2019_2020__33[[#This Row],[Adj Close]]-DAX__2019_2020__33[[#This Row],[Adj Open]])/DAX__2019_2020__33[[#This Row],[Adj Open]]</f>
        <v>9.7182215743439517E-3</v>
      </c>
      <c r="J9462" s="50">
        <f>DAX__2019_2020__33[[#This Row],[Adj Close]]-DAX__2019_2020__33[[#This Row],[Adj Open]]</f>
        <v>0.19709639466398343</v>
      </c>
      <c r="K9462" s="50">
        <v>6341361</v>
      </c>
    </row>
    <row r="9463" spans="1:11" x14ac:dyDescent="0.3">
      <c r="A9463" s="51" t="str">
        <f t="shared" si="153"/>
        <v>IFX.DE</v>
      </c>
      <c r="B9463" s="52" t="s">
        <v>454</v>
      </c>
      <c r="C9463" s="50" t="s">
        <v>22349</v>
      </c>
      <c r="D9463" s="50">
        <f>DAX__2019_2020__33[[#This Row],[Open]]*(DAX__2019_2020__33[[#This Row],[Adj Close]]/DAX__2019_2020__33[[#This Row],[Close]])</f>
        <v>20.616180540646425</v>
      </c>
      <c r="E9463" s="50" t="s">
        <v>23318</v>
      </c>
      <c r="F9463" s="50" t="s">
        <v>23319</v>
      </c>
      <c r="G9463" s="50" t="s">
        <v>23320</v>
      </c>
      <c r="H9463" s="50" t="s">
        <v>23321</v>
      </c>
      <c r="I9463" s="50">
        <f>(DAX__2019_2020__33[[#This Row],[Adj Close]]-DAX__2019_2020__33[[#This Row],[Adj Open]])/DAX__2019_2020__33[[#This Row],[Adj Open]]</f>
        <v>-2.3900573613766709E-2</v>
      </c>
      <c r="J9463" s="50">
        <f>DAX__2019_2020__33[[#This Row],[Adj Close]]-DAX__2019_2020__33[[#This Row],[Adj Open]]</f>
        <v>-0.49273854064642464</v>
      </c>
      <c r="K9463" s="50">
        <v>6375745</v>
      </c>
    </row>
    <row r="9464" spans="1:11" x14ac:dyDescent="0.3">
      <c r="A9464" s="51" t="str">
        <f t="shared" si="153"/>
        <v>IFX.DE</v>
      </c>
      <c r="B9464" s="52" t="s">
        <v>455</v>
      </c>
      <c r="C9464" s="50" t="s">
        <v>22909</v>
      </c>
      <c r="D9464" s="50">
        <f>DAX__2019_2020__33[[#This Row],[Open]]*(DAX__2019_2020__33[[#This Row],[Adj Close]]/DAX__2019_2020__33[[#This Row],[Close]])</f>
        <v>20.103733346284599</v>
      </c>
      <c r="E9464" s="50" t="s">
        <v>22892</v>
      </c>
      <c r="F9464" s="50" t="s">
        <v>17077</v>
      </c>
      <c r="G9464" s="50" t="s">
        <v>23322</v>
      </c>
      <c r="H9464" s="50" t="s">
        <v>23323</v>
      </c>
      <c r="I9464" s="50">
        <f>(DAX__2019_2020__33[[#This Row],[Adj Close]]-DAX__2019_2020__33[[#This Row],[Adj Open]])/DAX__2019_2020__33[[#This Row],[Adj Open]]</f>
        <v>9.31372549019625E-3</v>
      </c>
      <c r="J9464" s="50">
        <f>DAX__2019_2020__33[[#This Row],[Adj Close]]-DAX__2019_2020__33[[#This Row],[Adj Open]]</f>
        <v>0.18724065371539922</v>
      </c>
      <c r="K9464" s="50">
        <v>4719461</v>
      </c>
    </row>
    <row r="9465" spans="1:11" x14ac:dyDescent="0.3">
      <c r="A9465" s="51" t="str">
        <f t="shared" si="153"/>
        <v>IFX.DE</v>
      </c>
      <c r="B9465" s="52" t="s">
        <v>456</v>
      </c>
      <c r="C9465" s="50" t="s">
        <v>22892</v>
      </c>
      <c r="D9465" s="50">
        <f>DAX__2019_2020__33[[#This Row],[Open]]*(DAX__2019_2020__33[[#This Row],[Adj Close]]/DAX__2019_2020__33[[#This Row],[Close]])</f>
        <v>20.473286328383764</v>
      </c>
      <c r="E9465" s="50" t="s">
        <v>23324</v>
      </c>
      <c r="F9465" s="50" t="s">
        <v>22907</v>
      </c>
      <c r="G9465" s="50" t="s">
        <v>22924</v>
      </c>
      <c r="H9465" s="50" t="s">
        <v>23325</v>
      </c>
      <c r="I9465" s="50">
        <f>(DAX__2019_2020__33[[#This Row],[Adj Close]]-DAX__2019_2020__33[[#This Row],[Adj Open]])/DAX__2019_2020__33[[#This Row],[Adj Open]]</f>
        <v>-1.0830373044524683E-2</v>
      </c>
      <c r="J9465" s="50">
        <f>DAX__2019_2020__33[[#This Row],[Adj Close]]-DAX__2019_2020__33[[#This Row],[Adj Open]]</f>
        <v>-0.22173332838376325</v>
      </c>
      <c r="K9465" s="50">
        <v>4452972</v>
      </c>
    </row>
    <row r="9466" spans="1:11" x14ac:dyDescent="0.3">
      <c r="A9466" s="51" t="str">
        <f t="shared" si="153"/>
        <v>IFX.DE</v>
      </c>
      <c r="B9466" s="52" t="s">
        <v>457</v>
      </c>
      <c r="C9466" s="50" t="s">
        <v>22907</v>
      </c>
      <c r="D9466" s="50">
        <f>DAX__2019_2020__33[[#This Row],[Open]]*(DAX__2019_2020__33[[#This Row],[Adj Close]]/DAX__2019_2020__33[[#This Row],[Close]])</f>
        <v>20.133297900657414</v>
      </c>
      <c r="E9466" s="50" t="s">
        <v>23326</v>
      </c>
      <c r="F9466" s="50" t="s">
        <v>23327</v>
      </c>
      <c r="G9466" s="50" t="s">
        <v>23328</v>
      </c>
      <c r="H9466" s="50" t="s">
        <v>23329</v>
      </c>
      <c r="I9466" s="50">
        <f>(DAX__2019_2020__33[[#This Row],[Adj Close]]-DAX__2019_2020__33[[#This Row],[Adj Open]])/DAX__2019_2020__33[[#This Row],[Adj Open]]</f>
        <v>5.139500734214362E-3</v>
      </c>
      <c r="J9466" s="50">
        <f>DAX__2019_2020__33[[#This Row],[Adj Close]]-DAX__2019_2020__33[[#This Row],[Adj Open]]</f>
        <v>0.10347509934258525</v>
      </c>
      <c r="K9466" s="50">
        <v>4980943</v>
      </c>
    </row>
    <row r="9467" spans="1:11" x14ac:dyDescent="0.3">
      <c r="A9467" s="51" t="str">
        <f t="shared" si="153"/>
        <v>IFX.DE</v>
      </c>
      <c r="B9467" s="52" t="s">
        <v>458</v>
      </c>
      <c r="C9467" s="50" t="s">
        <v>22922</v>
      </c>
      <c r="D9467" s="50">
        <f>DAX__2019_2020__33[[#This Row],[Open]]*(DAX__2019_2020__33[[#This Row],[Adj Close]]/DAX__2019_2020__33[[#This Row],[Close]])</f>
        <v>20.586616171409101</v>
      </c>
      <c r="E9467" s="50" t="s">
        <v>22895</v>
      </c>
      <c r="F9467" s="50" t="s">
        <v>23330</v>
      </c>
      <c r="G9467" s="50" t="s">
        <v>22888</v>
      </c>
      <c r="H9467" s="50" t="s">
        <v>23331</v>
      </c>
      <c r="I9467" s="50">
        <f>(DAX__2019_2020__33[[#This Row],[Adj Close]]-DAX__2019_2020__33[[#This Row],[Adj Open]])/DAX__2019_2020__33[[#This Row],[Adj Open]]</f>
        <v>-7.1799907697456028E-4</v>
      </c>
      <c r="J9467" s="50">
        <f>DAX__2019_2020__33[[#This Row],[Adj Close]]-DAX__2019_2020__33[[#This Row],[Adj Open]]</f>
        <v>-1.478117140910129E-2</v>
      </c>
      <c r="K9467" s="50">
        <v>4209074</v>
      </c>
    </row>
    <row r="9468" spans="1:11" x14ac:dyDescent="0.3">
      <c r="A9468" s="51" t="str">
        <f t="shared" si="153"/>
        <v>IFX.DE</v>
      </c>
      <c r="B9468" s="52" t="s">
        <v>459</v>
      </c>
      <c r="C9468" s="50" t="s">
        <v>23332</v>
      </c>
      <c r="D9468" s="50">
        <f>DAX__2019_2020__33[[#This Row],[Open]]*(DAX__2019_2020__33[[#This Row],[Adj Close]]/DAX__2019_2020__33[[#This Row],[Close]])</f>
        <v>20.325465339724047</v>
      </c>
      <c r="E9468" s="50" t="s">
        <v>23333</v>
      </c>
      <c r="F9468" s="50" t="s">
        <v>23334</v>
      </c>
      <c r="G9468" s="50" t="s">
        <v>22905</v>
      </c>
      <c r="H9468" s="50" t="s">
        <v>23335</v>
      </c>
      <c r="I9468" s="50">
        <f>(DAX__2019_2020__33[[#This Row],[Adj Close]]-DAX__2019_2020__33[[#This Row],[Adj Open]])/DAX__2019_2020__33[[#This Row],[Adj Open]]</f>
        <v>-4.6060121212121588E-3</v>
      </c>
      <c r="J9468" s="50">
        <f>DAX__2019_2020__33[[#This Row],[Adj Close]]-DAX__2019_2020__33[[#This Row],[Adj Open]]</f>
        <v>-9.3619339724046569E-2</v>
      </c>
      <c r="K9468" s="50">
        <v>4575089</v>
      </c>
    </row>
    <row r="9469" spans="1:11" x14ac:dyDescent="0.3">
      <c r="A9469" s="51" t="str">
        <f t="shared" si="153"/>
        <v>IFX.DE</v>
      </c>
      <c r="B9469" s="52" t="s">
        <v>460</v>
      </c>
      <c r="C9469" s="50" t="s">
        <v>22347</v>
      </c>
      <c r="D9469" s="50">
        <f>DAX__2019_2020__33[[#This Row],[Open]]*(DAX__2019_2020__33[[#This Row],[Adj Close]]/DAX__2019_2020__33[[#This Row],[Close]])</f>
        <v>20.566909900656313</v>
      </c>
      <c r="E9469" s="50" t="s">
        <v>17082</v>
      </c>
      <c r="F9469" s="50" t="s">
        <v>23320</v>
      </c>
      <c r="G9469" s="50" t="s">
        <v>22932</v>
      </c>
      <c r="H9469" s="50" t="s">
        <v>23336</v>
      </c>
      <c r="I9469" s="50">
        <f>(DAX__2019_2020__33[[#This Row],[Adj Close]]-DAX__2019_2020__33[[#This Row],[Adj Open]])/DAX__2019_2020__33[[#This Row],[Adj Open]]</f>
        <v>-1.1979874845237306E-3</v>
      </c>
      <c r="J9469" s="50">
        <f>DAX__2019_2020__33[[#This Row],[Adj Close]]-DAX__2019_2020__33[[#This Row],[Adj Open]]</f>
        <v>-2.4638900656313467E-2</v>
      </c>
      <c r="K9469" s="50">
        <v>4938624</v>
      </c>
    </row>
    <row r="9470" spans="1:11" x14ac:dyDescent="0.3">
      <c r="A9470" s="51" t="str">
        <f t="shared" si="153"/>
        <v>IFX.DE</v>
      </c>
      <c r="B9470" s="52" t="s">
        <v>461</v>
      </c>
      <c r="C9470" s="50" t="s">
        <v>22349</v>
      </c>
      <c r="D9470" s="50">
        <f>DAX__2019_2020__33[[#This Row],[Open]]*(DAX__2019_2020__33[[#This Row],[Adj Close]]/DAX__2019_2020__33[[#This Row],[Close]])</f>
        <v>20.616179331756094</v>
      </c>
      <c r="E9470" s="50" t="s">
        <v>17094</v>
      </c>
      <c r="F9470" s="50" t="s">
        <v>23337</v>
      </c>
      <c r="G9470" s="50" t="s">
        <v>23042</v>
      </c>
      <c r="H9470" s="50" t="s">
        <v>23338</v>
      </c>
      <c r="I9470" s="50">
        <f>(DAX__2019_2020__33[[#This Row],[Adj Close]]-DAX__2019_2020__33[[#This Row],[Adj Open]])/DAX__2019_2020__33[[#This Row],[Adj Open]]</f>
        <v>-4.5410611854684721E-3</v>
      </c>
      <c r="J9470" s="50">
        <f>DAX__2019_2020__33[[#This Row],[Adj Close]]-DAX__2019_2020__33[[#This Row],[Adj Open]]</f>
        <v>-9.3619331756094937E-2</v>
      </c>
      <c r="K9470" s="50">
        <v>2811246</v>
      </c>
    </row>
    <row r="9471" spans="1:11" x14ac:dyDescent="0.3">
      <c r="A9471" s="51" t="str">
        <f t="shared" si="153"/>
        <v>IFX.DE</v>
      </c>
      <c r="B9471" s="52" t="s">
        <v>462</v>
      </c>
      <c r="C9471" s="50" t="s">
        <v>21442</v>
      </c>
      <c r="D9471" s="50">
        <f>DAX__2019_2020__33[[#This Row],[Open]]*(DAX__2019_2020__33[[#This Row],[Adj Close]]/DAX__2019_2020__33[[#This Row],[Close]])</f>
        <v>20.990662044262638</v>
      </c>
      <c r="E9471" s="50" t="s">
        <v>23339</v>
      </c>
      <c r="F9471" s="50" t="s">
        <v>23340</v>
      </c>
      <c r="G9471" s="50" t="s">
        <v>23339</v>
      </c>
      <c r="H9471" s="50" t="s">
        <v>23341</v>
      </c>
      <c r="I9471" s="50">
        <f>(DAX__2019_2020__33[[#This Row],[Adj Close]]-DAX__2019_2020__33[[#This Row],[Adj Open]])/DAX__2019_2020__33[[#This Row],[Adj Open]]</f>
        <v>1.0328685930924208E-2</v>
      </c>
      <c r="J9471" s="50">
        <f>DAX__2019_2020__33[[#This Row],[Adj Close]]-DAX__2019_2020__33[[#This Row],[Adj Open]]</f>
        <v>0.21680595573736028</v>
      </c>
      <c r="K9471" s="50">
        <v>4366789</v>
      </c>
    </row>
    <row r="9472" spans="1:11" x14ac:dyDescent="0.3">
      <c r="A9472" s="51" t="str">
        <f t="shared" si="153"/>
        <v>IFX.DE</v>
      </c>
      <c r="B9472" s="52" t="s">
        <v>463</v>
      </c>
      <c r="C9472" s="50" t="s">
        <v>22887</v>
      </c>
      <c r="D9472" s="50">
        <f>DAX__2019_2020__33[[#This Row],[Open]]*(DAX__2019_2020__33[[#This Row],[Adj Close]]/DAX__2019_2020__33[[#This Row],[Close]])</f>
        <v>20.985733466588236</v>
      </c>
      <c r="E9472" s="50" t="s">
        <v>23342</v>
      </c>
      <c r="F9472" s="50" t="s">
        <v>23343</v>
      </c>
      <c r="G9472" s="50" t="s">
        <v>22972</v>
      </c>
      <c r="H9472" s="50" t="s">
        <v>23344</v>
      </c>
      <c r="I9472" s="50">
        <f>(DAX__2019_2020__33[[#This Row],[Adj Close]]-DAX__2019_2020__33[[#This Row],[Adj Open]])/DAX__2019_2020__33[[#This Row],[Adj Open]]</f>
        <v>-2.1131721061282984E-3</v>
      </c>
      <c r="J9472" s="50">
        <f>DAX__2019_2020__33[[#This Row],[Adj Close]]-DAX__2019_2020__33[[#This Row],[Adj Open]]</f>
        <v>-4.4346466588237377E-2</v>
      </c>
      <c r="K9472" s="50">
        <v>3717026</v>
      </c>
    </row>
    <row r="9473" spans="1:11" x14ac:dyDescent="0.3">
      <c r="A9473" s="51" t="str">
        <f t="shared" si="153"/>
        <v>IFX.DE</v>
      </c>
      <c r="B9473" s="52" t="s">
        <v>464</v>
      </c>
      <c r="C9473" s="50" t="s">
        <v>22893</v>
      </c>
      <c r="D9473" s="50">
        <f>DAX__2019_2020__33[[#This Row],[Open]]*(DAX__2019_2020__33[[#This Row],[Adj Close]]/DAX__2019_2020__33[[#This Row],[Close]])</f>
        <v>20.714729358240721</v>
      </c>
      <c r="E9473" s="50" t="s">
        <v>23285</v>
      </c>
      <c r="F9473" s="50" t="s">
        <v>23345</v>
      </c>
      <c r="G9473" s="50" t="s">
        <v>22342</v>
      </c>
      <c r="H9473" s="50" t="s">
        <v>23346</v>
      </c>
      <c r="I9473" s="50">
        <f>(DAX__2019_2020__33[[#This Row],[Adj Close]]-DAX__2019_2020__33[[#This Row],[Adj Open]])/DAX__2019_2020__33[[#This Row],[Adj Open]]</f>
        <v>5.9467174119885533E-3</v>
      </c>
      <c r="J9473" s="50">
        <f>DAX__2019_2020__33[[#This Row],[Adj Close]]-DAX__2019_2020__33[[#This Row],[Adj Open]]</f>
        <v>0.12318464175928057</v>
      </c>
      <c r="K9473" s="50">
        <v>3234085</v>
      </c>
    </row>
    <row r="9474" spans="1:11" x14ac:dyDescent="0.3">
      <c r="A9474" s="51" t="str">
        <f t="shared" si="153"/>
        <v>IFX.DE</v>
      </c>
      <c r="B9474" s="52" t="s">
        <v>465</v>
      </c>
      <c r="C9474" s="50" t="s">
        <v>23347</v>
      </c>
      <c r="D9474" s="50">
        <f>DAX__2019_2020__33[[#This Row],[Open]]*(DAX__2019_2020__33[[#This Row],[Adj Close]]/DAX__2019_2020__33[[#This Row],[Close]])</f>
        <v>21.16804851867705</v>
      </c>
      <c r="E9474" s="50" t="s">
        <v>23348</v>
      </c>
      <c r="F9474" s="50" t="s">
        <v>23349</v>
      </c>
      <c r="G9474" s="50" t="s">
        <v>22946</v>
      </c>
      <c r="H9474" s="50" t="s">
        <v>23350</v>
      </c>
      <c r="I9474" s="50">
        <f>(DAX__2019_2020__33[[#This Row],[Adj Close]]-DAX__2019_2020__33[[#This Row],[Adj Open]])/DAX__2019_2020__33[[#This Row],[Adj Open]]</f>
        <v>8.147160148975683E-3</v>
      </c>
      <c r="J9474" s="50">
        <f>DAX__2019_2020__33[[#This Row],[Adj Close]]-DAX__2019_2020__33[[#This Row],[Adj Open]]</f>
        <v>0.17245948132294942</v>
      </c>
      <c r="K9474" s="50">
        <v>6357494</v>
      </c>
    </row>
    <row r="9475" spans="1:11" x14ac:dyDescent="0.3">
      <c r="A9475" s="51" t="str">
        <f t="shared" si="153"/>
        <v>IFX.DE</v>
      </c>
      <c r="B9475" s="52" t="s">
        <v>466</v>
      </c>
      <c r="C9475" s="50" t="s">
        <v>23013</v>
      </c>
      <c r="D9475" s="50">
        <f>DAX__2019_2020__33[[#This Row],[Open]]*(DAX__2019_2020__33[[#This Row],[Adj Close]]/DAX__2019_2020__33[[#This Row],[Close]])</f>
        <v>21.409489400642549</v>
      </c>
      <c r="E9475" s="50" t="s">
        <v>23351</v>
      </c>
      <c r="F9475" s="50" t="s">
        <v>23010</v>
      </c>
      <c r="G9475" s="50" t="s">
        <v>21413</v>
      </c>
      <c r="H9475" s="50" t="s">
        <v>23352</v>
      </c>
      <c r="I9475" s="50">
        <f>(DAX__2019_2020__33[[#This Row],[Adj Close]]-DAX__2019_2020__33[[#This Row],[Adj Open]])/DAX__2019_2020__33[[#This Row],[Adj Open]]</f>
        <v>3.7974637514384187E-2</v>
      </c>
      <c r="J9475" s="50">
        <f>DAX__2019_2020__33[[#This Row],[Adj Close]]-DAX__2019_2020__33[[#This Row],[Adj Open]]</f>
        <v>0.8130175993574511</v>
      </c>
      <c r="K9475" s="50">
        <v>9912221</v>
      </c>
    </row>
    <row r="9476" spans="1:11" x14ac:dyDescent="0.3">
      <c r="A9476" s="51" t="str">
        <f t="shared" ref="A9476:A9539" si="154">"IFX.DE"</f>
        <v>IFX.DE</v>
      </c>
      <c r="B9476" s="52" t="s">
        <v>467</v>
      </c>
      <c r="C9476" s="50" t="s">
        <v>23353</v>
      </c>
      <c r="D9476" s="50">
        <f>DAX__2019_2020__33[[#This Row],[Open]]*(DAX__2019_2020__33[[#This Row],[Adj Close]]/DAX__2019_2020__33[[#This Row],[Close]])</f>
        <v>22.695538493772723</v>
      </c>
      <c r="E9476" s="50" t="s">
        <v>23354</v>
      </c>
      <c r="F9476" s="50" t="s">
        <v>21426</v>
      </c>
      <c r="G9476" s="50" t="s">
        <v>23354</v>
      </c>
      <c r="H9476" s="50" t="s">
        <v>23355</v>
      </c>
      <c r="I9476" s="50">
        <f>(DAX__2019_2020__33[[#This Row],[Adj Close]]-DAX__2019_2020__33[[#This Row],[Adj Open]])/DAX__2019_2020__33[[#This Row],[Adj Open]]</f>
        <v>7.5987404429552468E-3</v>
      </c>
      <c r="J9476" s="50">
        <f>DAX__2019_2020__33[[#This Row],[Adj Close]]-DAX__2019_2020__33[[#This Row],[Adj Open]]</f>
        <v>0.1724575062272784</v>
      </c>
      <c r="K9476" s="50">
        <v>7597034</v>
      </c>
    </row>
    <row r="9477" spans="1:11" x14ac:dyDescent="0.3">
      <c r="A9477" s="51" t="str">
        <f t="shared" si="154"/>
        <v>IFX.DE</v>
      </c>
      <c r="B9477" s="52" t="s">
        <v>468</v>
      </c>
      <c r="C9477" s="50" t="s">
        <v>23356</v>
      </c>
      <c r="D9477" s="50">
        <f>DAX__2019_2020__33[[#This Row],[Open]]*(DAX__2019_2020__33[[#This Row],[Adj Close]]/DAX__2019_2020__33[[#This Row],[Close]])</f>
        <v>22.099323011569695</v>
      </c>
      <c r="E9477" s="50" t="s">
        <v>23357</v>
      </c>
      <c r="F9477" s="50" t="s">
        <v>23358</v>
      </c>
      <c r="G9477" s="50" t="s">
        <v>23359</v>
      </c>
      <c r="H9477" s="50" t="s">
        <v>23360</v>
      </c>
      <c r="I9477" s="50">
        <f>(DAX__2019_2020__33[[#This Row],[Adj Close]]-DAX__2019_2020__33[[#This Row],[Adj Open]])/DAX__2019_2020__33[[#This Row],[Adj Open]]</f>
        <v>-1.850608778176531E-2</v>
      </c>
      <c r="J9477" s="50">
        <f>DAX__2019_2020__33[[#This Row],[Adj Close]]-DAX__2019_2020__33[[#This Row],[Adj Open]]</f>
        <v>-0.40897201156969487</v>
      </c>
      <c r="K9477" s="50">
        <v>7121821</v>
      </c>
    </row>
    <row r="9478" spans="1:11" x14ac:dyDescent="0.3">
      <c r="A9478" s="51" t="str">
        <f t="shared" si="154"/>
        <v>IFX.DE</v>
      </c>
      <c r="B9478" s="52" t="s">
        <v>469</v>
      </c>
      <c r="C9478" s="50" t="s">
        <v>23361</v>
      </c>
      <c r="D9478" s="50">
        <f>DAX__2019_2020__33[[#This Row],[Open]]*(DAX__2019_2020__33[[#This Row],[Adj Close]]/DAX__2019_2020__33[[#This Row],[Close]])</f>
        <v>22.050051356142248</v>
      </c>
      <c r="E9478" s="50" t="s">
        <v>21413</v>
      </c>
      <c r="F9478" s="50" t="s">
        <v>23362</v>
      </c>
      <c r="G9478" s="50" t="s">
        <v>17118</v>
      </c>
      <c r="H9478" s="50" t="s">
        <v>23363</v>
      </c>
      <c r="I9478" s="50">
        <f>(DAX__2019_2020__33[[#This Row],[Adj Close]]-DAX__2019_2020__33[[#This Row],[Adj Open]])/DAX__2019_2020__33[[#This Row],[Adj Open]]</f>
        <v>2.6815195530727181E-3</v>
      </c>
      <c r="J9478" s="50">
        <f>DAX__2019_2020__33[[#This Row],[Adj Close]]-DAX__2019_2020__33[[#This Row],[Adj Open]]</f>
        <v>5.9127643857753043E-2</v>
      </c>
      <c r="K9478" s="50">
        <v>5177630</v>
      </c>
    </row>
    <row r="9479" spans="1:11" x14ac:dyDescent="0.3">
      <c r="A9479" s="51" t="str">
        <f t="shared" si="154"/>
        <v>IFX.DE</v>
      </c>
      <c r="B9479" s="52" t="s">
        <v>470</v>
      </c>
      <c r="C9479" s="50" t="s">
        <v>17113</v>
      </c>
      <c r="D9479" s="50">
        <f>DAX__2019_2020__33[[#This Row],[Open]]*(DAX__2019_2020__33[[#This Row],[Adj Close]]/DAX__2019_2020__33[[#This Row],[Close]])</f>
        <v>21.907156856619331</v>
      </c>
      <c r="E9479" s="50" t="s">
        <v>23364</v>
      </c>
      <c r="F9479" s="50" t="s">
        <v>23365</v>
      </c>
      <c r="G9479" s="50" t="s">
        <v>23366</v>
      </c>
      <c r="H9479" s="50" t="s">
        <v>23367</v>
      </c>
      <c r="I9479" s="50">
        <f>(DAX__2019_2020__33[[#This Row],[Adj Close]]-DAX__2019_2020__33[[#This Row],[Adj Open]])/DAX__2019_2020__33[[#This Row],[Adj Open]]</f>
        <v>-1.7993702204228555E-2</v>
      </c>
      <c r="J9479" s="50">
        <f>DAX__2019_2020__33[[#This Row],[Adj Close]]-DAX__2019_2020__33[[#This Row],[Adj Open]]</f>
        <v>-0.39419085661933195</v>
      </c>
      <c r="K9479" s="50">
        <v>5543593</v>
      </c>
    </row>
    <row r="9480" spans="1:11" x14ac:dyDescent="0.3">
      <c r="A9480" s="51" t="str">
        <f t="shared" si="154"/>
        <v>IFX.DE</v>
      </c>
      <c r="B9480" s="52" t="s">
        <v>471</v>
      </c>
      <c r="C9480" s="50" t="s">
        <v>23012</v>
      </c>
      <c r="D9480" s="50">
        <f>DAX__2019_2020__33[[#This Row],[Open]]*(DAX__2019_2020__33[[#This Row],[Adj Close]]/DAX__2019_2020__33[[#This Row],[Close]])</f>
        <v>21.724841645982146</v>
      </c>
      <c r="E9480" s="50" t="s">
        <v>23001</v>
      </c>
      <c r="F9480" s="50" t="s">
        <v>23368</v>
      </c>
      <c r="G9480" s="50" t="s">
        <v>21417</v>
      </c>
      <c r="H9480" s="50" t="s">
        <v>23369</v>
      </c>
      <c r="I9480" s="50">
        <f>(DAX__2019_2020__33[[#This Row],[Adj Close]]-DAX__2019_2020__33[[#This Row],[Adj Open]])/DAX__2019_2020__33[[#This Row],[Adj Open]]</f>
        <v>1.6103424812882603E-2</v>
      </c>
      <c r="J9480" s="50">
        <f>DAX__2019_2020__33[[#This Row],[Adj Close]]-DAX__2019_2020__33[[#This Row],[Adj Open]]</f>
        <v>0.34984435401785419</v>
      </c>
      <c r="K9480" s="50">
        <v>5777095</v>
      </c>
    </row>
    <row r="9481" spans="1:11" x14ac:dyDescent="0.3">
      <c r="A9481" s="51" t="str">
        <f t="shared" si="154"/>
        <v>IFX.DE</v>
      </c>
      <c r="B9481" s="52" t="s">
        <v>472</v>
      </c>
      <c r="C9481" s="50" t="s">
        <v>23364</v>
      </c>
      <c r="D9481" s="50">
        <f>DAX__2019_2020__33[[#This Row],[Open]]*(DAX__2019_2020__33[[#This Row],[Adj Close]]/DAX__2019_2020__33[[#This Row],[Close]])</f>
        <v>22.054976618721458</v>
      </c>
      <c r="E9481" s="50" t="s">
        <v>23370</v>
      </c>
      <c r="F9481" s="50" t="s">
        <v>23005</v>
      </c>
      <c r="G9481" s="50" t="s">
        <v>23371</v>
      </c>
      <c r="H9481" s="50" t="s">
        <v>23372</v>
      </c>
      <c r="I9481" s="50">
        <f>(DAX__2019_2020__33[[#This Row],[Adj Close]]-DAX__2019_2020__33[[#This Row],[Adj Open]])/DAX__2019_2020__33[[#This Row],[Adj Open]]</f>
        <v>2.1671180592992643E-2</v>
      </c>
      <c r="J9481" s="50">
        <f>DAX__2019_2020__33[[#This Row],[Adj Close]]-DAX__2019_2020__33[[#This Row],[Adj Open]]</f>
        <v>0.47795738127854293</v>
      </c>
      <c r="K9481" s="50">
        <v>4129479</v>
      </c>
    </row>
    <row r="9482" spans="1:11" x14ac:dyDescent="0.3">
      <c r="A9482" s="51" t="str">
        <f t="shared" si="154"/>
        <v>IFX.DE</v>
      </c>
      <c r="B9482" s="52" t="s">
        <v>473</v>
      </c>
      <c r="C9482" s="50" t="s">
        <v>23373</v>
      </c>
      <c r="D9482" s="50">
        <f>DAX__2019_2020__33[[#This Row],[Open]]*(DAX__2019_2020__33[[#This Row],[Adj Close]]/DAX__2019_2020__33[[#This Row],[Close]])</f>
        <v>22.784232009434852</v>
      </c>
      <c r="E9482" s="50" t="s">
        <v>21395</v>
      </c>
      <c r="F9482" s="50" t="s">
        <v>23374</v>
      </c>
      <c r="G9482" s="50" t="s">
        <v>23375</v>
      </c>
      <c r="H9482" s="50" t="s">
        <v>23376</v>
      </c>
      <c r="I9482" s="50">
        <f>(DAX__2019_2020__33[[#This Row],[Adj Close]]-DAX__2019_2020__33[[#This Row],[Adj Open]])/DAX__2019_2020__33[[#This Row],[Adj Open]]</f>
        <v>-8.4343421957464686E-3</v>
      </c>
      <c r="J9482" s="50">
        <f>DAX__2019_2020__33[[#This Row],[Adj Close]]-DAX__2019_2020__33[[#This Row],[Adj Open]]</f>
        <v>-0.19217000943485374</v>
      </c>
      <c r="K9482" s="50">
        <v>6181495</v>
      </c>
    </row>
    <row r="9483" spans="1:11" x14ac:dyDescent="0.3">
      <c r="A9483" s="51" t="str">
        <f t="shared" si="154"/>
        <v>IFX.DE</v>
      </c>
      <c r="B9483" s="52" t="s">
        <v>474</v>
      </c>
      <c r="C9483" s="50" t="s">
        <v>23377</v>
      </c>
      <c r="D9483" s="50">
        <f>DAX__2019_2020__33[[#This Row],[Open]]*(DAX__2019_2020__33[[#This Row],[Adj Close]]/DAX__2019_2020__33[[#This Row],[Close]])</f>
        <v>22.670900872070227</v>
      </c>
      <c r="E9483" s="50" t="s">
        <v>23378</v>
      </c>
      <c r="F9483" s="50" t="s">
        <v>23379</v>
      </c>
      <c r="G9483" s="50" t="s">
        <v>23380</v>
      </c>
      <c r="H9483" s="50" t="s">
        <v>23381</v>
      </c>
      <c r="I9483" s="50">
        <f>(DAX__2019_2020__33[[#This Row],[Adj Close]]-DAX__2019_2020__33[[#This Row],[Adj Open]])/DAX__2019_2020__33[[#This Row],[Adj Open]]</f>
        <v>-2.1733971820647193E-3</v>
      </c>
      <c r="J9483" s="50">
        <f>DAX__2019_2020__33[[#This Row],[Adj Close]]-DAX__2019_2020__33[[#This Row],[Adj Open]]</f>
        <v>-4.9272872070226015E-2</v>
      </c>
      <c r="K9483" s="50">
        <v>4196423</v>
      </c>
    </row>
    <row r="9484" spans="1:11" x14ac:dyDescent="0.3">
      <c r="A9484" s="51" t="str">
        <f t="shared" si="154"/>
        <v>IFX.DE</v>
      </c>
      <c r="B9484" s="52" t="s">
        <v>475</v>
      </c>
      <c r="C9484" s="50" t="s">
        <v>23382</v>
      </c>
      <c r="D9484" s="50">
        <f>DAX__2019_2020__33[[#This Row],[Open]]*(DAX__2019_2020__33[[#This Row],[Adj Close]]/DAX__2019_2020__33[[#This Row],[Close]])</f>
        <v>22.779303137945917</v>
      </c>
      <c r="E9484" s="50" t="s">
        <v>23383</v>
      </c>
      <c r="F9484" s="50" t="s">
        <v>23384</v>
      </c>
      <c r="G9484" s="50" t="s">
        <v>23385</v>
      </c>
      <c r="H9484" s="50" t="s">
        <v>23386</v>
      </c>
      <c r="I9484" s="50">
        <f>(DAX__2019_2020__33[[#This Row],[Adj Close]]-DAX__2019_2020__33[[#This Row],[Adj Open]])/DAX__2019_2020__33[[#This Row],[Adj Open]]</f>
        <v>-1.8602682240968966E-2</v>
      </c>
      <c r="J9484" s="50">
        <f>DAX__2019_2020__33[[#This Row],[Adj Close]]-DAX__2019_2020__33[[#This Row],[Adj Open]]</f>
        <v>-0.42375613794591516</v>
      </c>
      <c r="K9484" s="50">
        <v>4648282</v>
      </c>
    </row>
    <row r="9485" spans="1:11" x14ac:dyDescent="0.3">
      <c r="A9485" s="51" t="str">
        <f t="shared" si="154"/>
        <v>IFX.DE</v>
      </c>
      <c r="B9485" s="52" t="s">
        <v>476</v>
      </c>
      <c r="C9485" s="50" t="s">
        <v>23365</v>
      </c>
      <c r="D9485" s="50">
        <f>DAX__2019_2020__33[[#This Row],[Open]]*(DAX__2019_2020__33[[#This Row],[Adj Close]]/DAX__2019_2020__33[[#This Row],[Close]])</f>
        <v>21.404561632028059</v>
      </c>
      <c r="E9485" s="50" t="s">
        <v>23387</v>
      </c>
      <c r="F9485" s="50" t="s">
        <v>23040</v>
      </c>
      <c r="G9485" s="50" t="s">
        <v>23388</v>
      </c>
      <c r="H9485" s="50" t="s">
        <v>23389</v>
      </c>
      <c r="I9485" s="50">
        <f>(DAX__2019_2020__33[[#This Row],[Adj Close]]-DAX__2019_2020__33[[#This Row],[Adj Open]])/DAX__2019_2020__33[[#This Row],[Adj Open]]</f>
        <v>3.2229283251807598E-3</v>
      </c>
      <c r="J9485" s="50">
        <f>DAX__2019_2020__33[[#This Row],[Adj Close]]-DAX__2019_2020__33[[#This Row],[Adj Open]]</f>
        <v>6.8985367971940548E-2</v>
      </c>
      <c r="K9485" s="50">
        <v>6885290</v>
      </c>
    </row>
    <row r="9486" spans="1:11" x14ac:dyDescent="0.3">
      <c r="A9486" s="51" t="str">
        <f t="shared" si="154"/>
        <v>IFX.DE</v>
      </c>
      <c r="B9486" s="52" t="s">
        <v>477</v>
      </c>
      <c r="C9486" s="50" t="s">
        <v>23365</v>
      </c>
      <c r="D9486" s="50">
        <f>DAX__2019_2020__33[[#This Row],[Open]]*(DAX__2019_2020__33[[#This Row],[Adj Close]]/DAX__2019_2020__33[[#This Row],[Close]])</f>
        <v>21.404563115196989</v>
      </c>
      <c r="E9486" s="50" t="s">
        <v>23390</v>
      </c>
      <c r="F9486" s="50" t="s">
        <v>23391</v>
      </c>
      <c r="G9486" s="50" t="s">
        <v>21420</v>
      </c>
      <c r="H9486" s="50" t="s">
        <v>23392</v>
      </c>
      <c r="I9486" s="50">
        <f>(DAX__2019_2020__33[[#This Row],[Adj Close]]-DAX__2019_2020__33[[#This Row],[Adj Open]])/DAX__2019_2020__33[[#This Row],[Adj Open]]</f>
        <v>2.4401520460475203E-2</v>
      </c>
      <c r="J9486" s="50">
        <f>DAX__2019_2020__33[[#This Row],[Adj Close]]-DAX__2019_2020__33[[#This Row],[Adj Open]]</f>
        <v>0.52230388480301215</v>
      </c>
      <c r="K9486" s="50">
        <v>3783777</v>
      </c>
    </row>
    <row r="9487" spans="1:11" x14ac:dyDescent="0.3">
      <c r="A9487" s="51" t="str">
        <f t="shared" si="154"/>
        <v>IFX.DE</v>
      </c>
      <c r="B9487" s="52" t="s">
        <v>478</v>
      </c>
      <c r="C9487" s="50" t="s">
        <v>23390</v>
      </c>
      <c r="D9487" s="50">
        <f>DAX__2019_2020__33[[#This Row],[Open]]*(DAX__2019_2020__33[[#This Row],[Adj Close]]/DAX__2019_2020__33[[#This Row],[Close]])</f>
        <v>22.094396351956096</v>
      </c>
      <c r="E9487" s="50" t="s">
        <v>23393</v>
      </c>
      <c r="F9487" s="50" t="s">
        <v>21422</v>
      </c>
      <c r="G9487" s="50" t="s">
        <v>23280</v>
      </c>
      <c r="H9487" s="50" t="s">
        <v>23394</v>
      </c>
      <c r="I9487" s="50">
        <f>(DAX__2019_2020__33[[#This Row],[Adj Close]]-DAX__2019_2020__33[[#This Row],[Adj Open]])/DAX__2019_2020__33[[#This Row],[Adj Open]]</f>
        <v>-2.8545896520963593E-2</v>
      </c>
      <c r="J9487" s="50">
        <f>DAX__2019_2020__33[[#This Row],[Adj Close]]-DAX__2019_2020__33[[#This Row],[Adj Open]]</f>
        <v>-0.6307043519560942</v>
      </c>
      <c r="K9487" s="50">
        <v>3691078</v>
      </c>
    </row>
    <row r="9488" spans="1:11" x14ac:dyDescent="0.3">
      <c r="A9488" s="51" t="str">
        <f t="shared" si="154"/>
        <v>IFX.DE</v>
      </c>
      <c r="B9488" s="52" t="s">
        <v>479</v>
      </c>
      <c r="C9488" s="50" t="s">
        <v>22946</v>
      </c>
      <c r="D9488" s="50">
        <f>DAX__2019_2020__33[[#This Row],[Open]]*(DAX__2019_2020__33[[#This Row],[Adj Close]]/DAX__2019_2020__33[[#This Row],[Close]])</f>
        <v>21.340506936299885</v>
      </c>
      <c r="E9488" s="50" t="s">
        <v>23358</v>
      </c>
      <c r="F9488" s="50" t="s">
        <v>22967</v>
      </c>
      <c r="G9488" s="50" t="s">
        <v>23395</v>
      </c>
      <c r="H9488" s="50" t="s">
        <v>23396</v>
      </c>
      <c r="I9488" s="50">
        <f>(DAX__2019_2020__33[[#This Row],[Adj Close]]-DAX__2019_2020__33[[#This Row],[Adj Open]])/DAX__2019_2020__33[[#This Row],[Adj Open]]</f>
        <v>-4.1560838533324738E-3</v>
      </c>
      <c r="J9488" s="50">
        <f>DAX__2019_2020__33[[#This Row],[Adj Close]]-DAX__2019_2020__33[[#This Row],[Adj Open]]</f>
        <v>-8.8692936299885616E-2</v>
      </c>
      <c r="K9488" s="50">
        <v>3397677</v>
      </c>
    </row>
    <row r="9489" spans="1:11" x14ac:dyDescent="0.3">
      <c r="A9489" s="51" t="str">
        <f t="shared" si="154"/>
        <v>IFX.DE</v>
      </c>
      <c r="B9489" s="52" t="s">
        <v>480</v>
      </c>
      <c r="C9489" s="50" t="s">
        <v>22331</v>
      </c>
      <c r="D9489" s="50">
        <f>DAX__2019_2020__33[[#This Row],[Open]]*(DAX__2019_2020__33[[#This Row],[Adj Close]]/DAX__2019_2020__33[[#This Row],[Close]])</f>
        <v>21.232103295999202</v>
      </c>
      <c r="E9489" s="50" t="s">
        <v>23397</v>
      </c>
      <c r="F9489" s="50" t="s">
        <v>23398</v>
      </c>
      <c r="G9489" s="50" t="s">
        <v>23399</v>
      </c>
      <c r="H9489" s="50" t="s">
        <v>23400</v>
      </c>
      <c r="I9489" s="50">
        <f>(DAX__2019_2020__33[[#This Row],[Adj Close]]-DAX__2019_2020__33[[#This Row],[Adj Open]])/DAX__2019_2020__33[[#This Row],[Adj Open]]</f>
        <v>-2.668837317242978E-2</v>
      </c>
      <c r="J9489" s="50">
        <f>DAX__2019_2020__33[[#This Row],[Adj Close]]-DAX__2019_2020__33[[#This Row],[Adj Open]]</f>
        <v>-0.56665029599920302</v>
      </c>
      <c r="K9489" s="50">
        <v>6618756</v>
      </c>
    </row>
    <row r="9490" spans="1:11" x14ac:dyDescent="0.3">
      <c r="A9490" s="51" t="str">
        <f t="shared" si="154"/>
        <v>IFX.DE</v>
      </c>
      <c r="B9490" s="52" t="s">
        <v>481</v>
      </c>
      <c r="C9490" s="50" t="s">
        <v>22963</v>
      </c>
      <c r="D9490" s="50">
        <f>DAX__2019_2020__33[[#This Row],[Open]]*(DAX__2019_2020__33[[#This Row],[Adj Close]]/DAX__2019_2020__33[[#This Row],[Close]])</f>
        <v>20.66052924943347</v>
      </c>
      <c r="E9490" s="50" t="s">
        <v>17064</v>
      </c>
      <c r="F9490" s="50" t="s">
        <v>17082</v>
      </c>
      <c r="G9490" s="50" t="s">
        <v>22957</v>
      </c>
      <c r="H9490" s="50" t="s">
        <v>23401</v>
      </c>
      <c r="I9490" s="50">
        <f>(DAX__2019_2020__33[[#This Row],[Adj Close]]-DAX__2019_2020__33[[#This Row],[Adj Open]])/DAX__2019_2020__33[[#This Row],[Adj Open]]</f>
        <v>7.8702122585262418E-3</v>
      </c>
      <c r="J9490" s="50">
        <f>DAX__2019_2020__33[[#This Row],[Adj Close]]-DAX__2019_2020__33[[#This Row],[Adj Open]]</f>
        <v>0.16260275056653128</v>
      </c>
      <c r="K9490" s="50">
        <v>5098129</v>
      </c>
    </row>
    <row r="9491" spans="1:11" x14ac:dyDescent="0.3">
      <c r="A9491" s="51" t="str">
        <f t="shared" si="154"/>
        <v>IFX.DE</v>
      </c>
      <c r="B9491" s="52" t="s">
        <v>482</v>
      </c>
      <c r="C9491" s="50" t="s">
        <v>22315</v>
      </c>
      <c r="D9491" s="50">
        <f>DAX__2019_2020__33[[#This Row],[Open]]*(DAX__2019_2020__33[[#This Row],[Adj Close]]/DAX__2019_2020__33[[#This Row],[Close]])</f>
        <v>21.079354197348383</v>
      </c>
      <c r="E9491" s="50" t="s">
        <v>23034</v>
      </c>
      <c r="F9491" s="50" t="s">
        <v>23402</v>
      </c>
      <c r="G9491" s="50" t="s">
        <v>23397</v>
      </c>
      <c r="H9491" s="50" t="s">
        <v>23403</v>
      </c>
      <c r="I9491" s="50">
        <f>(DAX__2019_2020__33[[#This Row],[Adj Close]]-DAX__2019_2020__33[[#This Row],[Adj Open]])/DAX__2019_2020__33[[#This Row],[Adj Open]]</f>
        <v>1.2622768238558671E-2</v>
      </c>
      <c r="J9491" s="50">
        <f>DAX__2019_2020__33[[#This Row],[Adj Close]]-DAX__2019_2020__33[[#This Row],[Adj Open]]</f>
        <v>0.26607980265161757</v>
      </c>
      <c r="K9491" s="50">
        <v>6691103</v>
      </c>
    </row>
    <row r="9492" spans="1:11" x14ac:dyDescent="0.3">
      <c r="A9492" s="51" t="str">
        <f t="shared" si="154"/>
        <v>IFX.DE</v>
      </c>
      <c r="B9492" s="52" t="s">
        <v>483</v>
      </c>
      <c r="C9492" s="50" t="s">
        <v>21404</v>
      </c>
      <c r="D9492" s="50">
        <f>DAX__2019_2020__33[[#This Row],[Open]]*(DAX__2019_2020__33[[#This Row],[Adj Close]]/DAX__2019_2020__33[[#This Row],[Close]])</f>
        <v>22.173234744426932</v>
      </c>
      <c r="E9492" s="50" t="s">
        <v>21407</v>
      </c>
      <c r="F9492" s="50" t="s">
        <v>23404</v>
      </c>
      <c r="G9492" s="50" t="s">
        <v>23405</v>
      </c>
      <c r="H9492" s="50" t="s">
        <v>23406</v>
      </c>
      <c r="I9492" s="50">
        <f>(DAX__2019_2020__33[[#This Row],[Adj Close]]-DAX__2019_2020__33[[#This Row],[Adj Open]])/DAX__2019_2020__33[[#This Row],[Adj Open]]</f>
        <v>-1.3111111111111209E-2</v>
      </c>
      <c r="J9492" s="50">
        <f>DAX__2019_2020__33[[#This Row],[Adj Close]]-DAX__2019_2020__33[[#This Row],[Adj Open]]</f>
        <v>-0.29071574442693304</v>
      </c>
      <c r="K9492" s="50">
        <v>7511327</v>
      </c>
    </row>
    <row r="9493" spans="1:11" x14ac:dyDescent="0.3">
      <c r="A9493" s="51" t="str">
        <f t="shared" si="154"/>
        <v>IFX.DE</v>
      </c>
      <c r="B9493" s="52" t="s">
        <v>484</v>
      </c>
      <c r="C9493" s="50" t="s">
        <v>23407</v>
      </c>
      <c r="D9493" s="50">
        <f>DAX__2019_2020__33[[#This Row],[Open]]*(DAX__2019_2020__33[[#This Row],[Adj Close]]/DAX__2019_2020__33[[#This Row],[Close]])</f>
        <v>21.912084616767668</v>
      </c>
      <c r="E9493" s="50" t="s">
        <v>17103</v>
      </c>
      <c r="F9493" s="50" t="s">
        <v>22973</v>
      </c>
      <c r="G9493" s="50" t="s">
        <v>17086</v>
      </c>
      <c r="H9493" s="50" t="s">
        <v>23408</v>
      </c>
      <c r="I9493" s="50">
        <f>(DAX__2019_2020__33[[#This Row],[Adj Close]]-DAX__2019_2020__33[[#This Row],[Adj Open]])/DAX__2019_2020__33[[#This Row],[Adj Open]]</f>
        <v>-1.843939651722969E-2</v>
      </c>
      <c r="J9493" s="50">
        <f>DAX__2019_2020__33[[#This Row],[Adj Close]]-DAX__2019_2020__33[[#This Row],[Adj Open]]</f>
        <v>-0.40404561676766804</v>
      </c>
      <c r="K9493" s="50">
        <v>6817667</v>
      </c>
    </row>
    <row r="9494" spans="1:11" x14ac:dyDescent="0.3">
      <c r="A9494" s="51" t="str">
        <f t="shared" si="154"/>
        <v>IFX.DE</v>
      </c>
      <c r="B9494" s="52" t="s">
        <v>485</v>
      </c>
      <c r="C9494" s="50" t="s">
        <v>23409</v>
      </c>
      <c r="D9494" s="50">
        <f>DAX__2019_2020__33[[#This Row],[Open]]*(DAX__2019_2020__33[[#This Row],[Adj Close]]/DAX__2019_2020__33[[#This Row],[Close]])</f>
        <v>21.581948672179813</v>
      </c>
      <c r="E9494" s="50" t="s">
        <v>23410</v>
      </c>
      <c r="F9494" s="50" t="s">
        <v>22330</v>
      </c>
      <c r="G9494" s="50" t="s">
        <v>22322</v>
      </c>
      <c r="H9494" s="50" t="s">
        <v>23411</v>
      </c>
      <c r="I9494" s="50">
        <f>(DAX__2019_2020__33[[#This Row],[Adj Close]]-DAX__2019_2020__33[[#This Row],[Adj Open]])/DAX__2019_2020__33[[#This Row],[Adj Open]]</f>
        <v>-1.7579954337899471E-2</v>
      </c>
      <c r="J9494" s="50">
        <f>DAX__2019_2020__33[[#This Row],[Adj Close]]-DAX__2019_2020__33[[#This Row],[Adj Open]]</f>
        <v>-0.37940967217981125</v>
      </c>
      <c r="K9494" s="50">
        <v>5895037</v>
      </c>
    </row>
    <row r="9495" spans="1:11" x14ac:dyDescent="0.3">
      <c r="A9495" s="51" t="str">
        <f t="shared" si="154"/>
        <v>IFX.DE</v>
      </c>
      <c r="B9495" s="52" t="s">
        <v>486</v>
      </c>
      <c r="C9495" s="50" t="s">
        <v>21422</v>
      </c>
      <c r="D9495" s="50">
        <f>DAX__2019_2020__33[[#This Row],[Open]]*(DAX__2019_2020__33[[#This Row],[Adj Close]]/DAX__2019_2020__33[[#This Row],[Close]])</f>
        <v>21.286304115866422</v>
      </c>
      <c r="E9495" s="50" t="s">
        <v>23412</v>
      </c>
      <c r="F9495" s="50" t="s">
        <v>23413</v>
      </c>
      <c r="G9495" s="50" t="s">
        <v>23412</v>
      </c>
      <c r="H9495" s="50" t="s">
        <v>23414</v>
      </c>
      <c r="I9495" s="50">
        <f>(DAX__2019_2020__33[[#This Row],[Adj Close]]-DAX__2019_2020__33[[#This Row],[Adj Open]])/DAX__2019_2020__33[[#This Row],[Adj Open]]</f>
        <v>2.0370416666666571E-2</v>
      </c>
      <c r="J9495" s="50">
        <f>DAX__2019_2020__33[[#This Row],[Adj Close]]-DAX__2019_2020__33[[#This Row],[Adj Open]]</f>
        <v>0.43361088413357862</v>
      </c>
      <c r="K9495" s="50">
        <v>4546756</v>
      </c>
    </row>
    <row r="9496" spans="1:11" x14ac:dyDescent="0.3">
      <c r="A9496" s="51" t="str">
        <f t="shared" si="154"/>
        <v>IFX.DE</v>
      </c>
      <c r="B9496" s="52" t="s">
        <v>487</v>
      </c>
      <c r="C9496" s="50" t="s">
        <v>23415</v>
      </c>
      <c r="D9496" s="50">
        <f>DAX__2019_2020__33[[#This Row],[Open]]*(DAX__2019_2020__33[[#This Row],[Adj Close]]/DAX__2019_2020__33[[#This Row],[Close]])</f>
        <v>21.65093149290502</v>
      </c>
      <c r="E9496" s="50" t="s">
        <v>23412</v>
      </c>
      <c r="F9496" s="50" t="s">
        <v>22945</v>
      </c>
      <c r="G9496" s="50" t="s">
        <v>22954</v>
      </c>
      <c r="H9496" s="50" t="s">
        <v>23416</v>
      </c>
      <c r="I9496" s="50">
        <f>(DAX__2019_2020__33[[#This Row],[Adj Close]]-DAX__2019_2020__33[[#This Row],[Adj Open]])/DAX__2019_2020__33[[#This Row],[Adj Open]]</f>
        <v>-2.0937597675812294E-2</v>
      </c>
      <c r="J9496" s="50">
        <f>DAX__2019_2020__33[[#This Row],[Adj Close]]-DAX__2019_2020__33[[#This Row],[Adj Open]]</f>
        <v>-0.45331849290501935</v>
      </c>
      <c r="K9496" s="50">
        <v>3054912</v>
      </c>
    </row>
    <row r="9497" spans="1:11" x14ac:dyDescent="0.3">
      <c r="A9497" s="51" t="str">
        <f t="shared" si="154"/>
        <v>IFX.DE</v>
      </c>
      <c r="B9497" s="52" t="s">
        <v>488</v>
      </c>
      <c r="C9497" s="50" t="s">
        <v>23417</v>
      </c>
      <c r="D9497" s="50">
        <f>DAX__2019_2020__33[[#This Row],[Open]]*(DAX__2019_2020__33[[#This Row],[Adj Close]]/DAX__2019_2020__33[[#This Row],[Close]])</f>
        <v>21.542530799036438</v>
      </c>
      <c r="E9497" s="50" t="s">
        <v>23418</v>
      </c>
      <c r="F9497" s="50" t="s">
        <v>23366</v>
      </c>
      <c r="G9497" s="50" t="s">
        <v>23390</v>
      </c>
      <c r="H9497" s="50" t="s">
        <v>23419</v>
      </c>
      <c r="I9497" s="50">
        <f>(DAX__2019_2020__33[[#This Row],[Adj Close]]-DAX__2019_2020__33[[#This Row],[Adj Open]])/DAX__2019_2020__33[[#This Row],[Adj Open]]</f>
        <v>2.5617519413654349E-2</v>
      </c>
      <c r="J9497" s="50">
        <f>DAX__2019_2020__33[[#This Row],[Adj Close]]-DAX__2019_2020__33[[#This Row],[Adj Open]]</f>
        <v>0.55186620096356265</v>
      </c>
      <c r="K9497" s="50">
        <v>4872376</v>
      </c>
    </row>
    <row r="9498" spans="1:11" x14ac:dyDescent="0.3">
      <c r="A9498" s="51" t="str">
        <f t="shared" si="154"/>
        <v>IFX.DE</v>
      </c>
      <c r="B9498" s="52" t="s">
        <v>489</v>
      </c>
      <c r="C9498" s="50" t="s">
        <v>23420</v>
      </c>
      <c r="D9498" s="50">
        <f>DAX__2019_2020__33[[#This Row],[Open]]*(DAX__2019_2020__33[[#This Row],[Adj Close]]/DAX__2019_2020__33[[#This Row],[Close]])</f>
        <v>21.94657550367565</v>
      </c>
      <c r="E9498" s="50" t="s">
        <v>21404</v>
      </c>
      <c r="F9498" s="50" t="s">
        <v>22976</v>
      </c>
      <c r="G9498" s="50" t="s">
        <v>23421</v>
      </c>
      <c r="H9498" s="50" t="s">
        <v>23422</v>
      </c>
      <c r="I9498" s="50">
        <f>(DAX__2019_2020__33[[#This Row],[Adj Close]]-DAX__2019_2020__33[[#This Row],[Adj Open]])/DAX__2019_2020__33[[#This Row],[Adj Open]]</f>
        <v>7.8581050740907515E-3</v>
      </c>
      <c r="J9498" s="50">
        <f>DAX__2019_2020__33[[#This Row],[Adj Close]]-DAX__2019_2020__33[[#This Row],[Adj Open]]</f>
        <v>0.1724584963243494</v>
      </c>
      <c r="K9498" s="50">
        <v>3404786</v>
      </c>
    </row>
    <row r="9499" spans="1:11" x14ac:dyDescent="0.3">
      <c r="A9499" s="51" t="str">
        <f t="shared" si="154"/>
        <v>IFX.DE</v>
      </c>
      <c r="B9499" s="52" t="s">
        <v>490</v>
      </c>
      <c r="C9499" s="50" t="s">
        <v>21439</v>
      </c>
      <c r="D9499" s="50">
        <f>DAX__2019_2020__33[[#This Row],[Open]]*(DAX__2019_2020__33[[#This Row],[Adj Close]]/DAX__2019_2020__33[[#This Row],[Close]])</f>
        <v>22.123959928347006</v>
      </c>
      <c r="E9499" s="50" t="s">
        <v>21439</v>
      </c>
      <c r="F9499" s="50" t="s">
        <v>23423</v>
      </c>
      <c r="G9499" s="50" t="s">
        <v>17113</v>
      </c>
      <c r="H9499" s="50" t="s">
        <v>23424</v>
      </c>
      <c r="I9499" s="50">
        <f>(DAX__2019_2020__33[[#This Row],[Adj Close]]-DAX__2019_2020__33[[#This Row],[Adj Open]])/DAX__2019_2020__33[[#This Row],[Adj Open]]</f>
        <v>-9.7995986726236075E-3</v>
      </c>
      <c r="J9499" s="50">
        <f>DAX__2019_2020__33[[#This Row],[Adj Close]]-DAX__2019_2020__33[[#This Row],[Adj Open]]</f>
        <v>-0.21680592834700718</v>
      </c>
      <c r="K9499" s="50">
        <v>3549573</v>
      </c>
    </row>
    <row r="9500" spans="1:11" x14ac:dyDescent="0.3">
      <c r="A9500" s="51" t="str">
        <f t="shared" si="154"/>
        <v>IFX.DE</v>
      </c>
      <c r="B9500" s="52" t="s">
        <v>491</v>
      </c>
      <c r="C9500" s="50" t="s">
        <v>21416</v>
      </c>
      <c r="D9500" s="50">
        <f>DAX__2019_2020__33[[#This Row],[Open]]*(DAX__2019_2020__33[[#This Row],[Adj Close]]/DAX__2019_2020__33[[#This Row],[Close]])</f>
        <v>21.828318248870165</v>
      </c>
      <c r="E9500" s="50" t="s">
        <v>23425</v>
      </c>
      <c r="F9500" s="50" t="s">
        <v>23426</v>
      </c>
      <c r="G9500" s="50" t="s">
        <v>22940</v>
      </c>
      <c r="H9500" s="50" t="s">
        <v>23427</v>
      </c>
      <c r="I9500" s="50">
        <f>(DAX__2019_2020__33[[#This Row],[Adj Close]]-DAX__2019_2020__33[[#This Row],[Adj Open]])/DAX__2019_2020__33[[#This Row],[Adj Open]]</f>
        <v>-1.828437923250565E-2</v>
      </c>
      <c r="J9500" s="50">
        <f>DAX__2019_2020__33[[#This Row],[Adj Close]]-DAX__2019_2020__33[[#This Row],[Adj Open]]</f>
        <v>-0.39911724887016575</v>
      </c>
      <c r="K9500" s="50">
        <v>3680081</v>
      </c>
    </row>
    <row r="9501" spans="1:11" x14ac:dyDescent="0.3">
      <c r="A9501" s="51" t="str">
        <f t="shared" si="154"/>
        <v>IFX.DE</v>
      </c>
      <c r="B9501" s="52" t="s">
        <v>492</v>
      </c>
      <c r="C9501" s="50" t="s">
        <v>23365</v>
      </c>
      <c r="D9501" s="50">
        <f>DAX__2019_2020__33[[#This Row],[Open]]*(DAX__2019_2020__33[[#This Row],[Adj Close]]/DAX__2019_2020__33[[#This Row],[Close]])</f>
        <v>21.404561867856224</v>
      </c>
      <c r="E9501" s="50" t="s">
        <v>23428</v>
      </c>
      <c r="F9501" s="50" t="s">
        <v>23365</v>
      </c>
      <c r="G9501" s="50" t="s">
        <v>21404</v>
      </c>
      <c r="H9501" s="50" t="s">
        <v>23429</v>
      </c>
      <c r="I9501" s="50">
        <f>(DAX__2019_2020__33[[#This Row],[Adj Close]]-DAX__2019_2020__33[[#This Row],[Adj Open]])/DAX__2019_2020__33[[#This Row],[Adj Open]]</f>
        <v>3.5911649903851144E-2</v>
      </c>
      <c r="J9501" s="50">
        <f>DAX__2019_2020__33[[#This Row],[Adj Close]]-DAX__2019_2020__33[[#This Row],[Adj Open]]</f>
        <v>0.76867313214377475</v>
      </c>
      <c r="K9501" s="50">
        <v>4121458</v>
      </c>
    </row>
    <row r="9502" spans="1:11" x14ac:dyDescent="0.3">
      <c r="A9502" s="51" t="str">
        <f t="shared" si="154"/>
        <v>IFX.DE</v>
      </c>
      <c r="B9502" s="52" t="s">
        <v>493</v>
      </c>
      <c r="C9502" s="50" t="s">
        <v>21404</v>
      </c>
      <c r="D9502" s="50">
        <f>DAX__2019_2020__33[[#This Row],[Open]]*(DAX__2019_2020__33[[#This Row],[Adj Close]]/DAX__2019_2020__33[[#This Row],[Close]])</f>
        <v>22.173234170636686</v>
      </c>
      <c r="E9502" s="50" t="s">
        <v>21418</v>
      </c>
      <c r="F9502" s="50" t="s">
        <v>17113</v>
      </c>
      <c r="G9502" s="50" t="s">
        <v>23430</v>
      </c>
      <c r="H9502" s="50" t="s">
        <v>23431</v>
      </c>
      <c r="I9502" s="50">
        <f>(DAX__2019_2020__33[[#This Row],[Adj Close]]-DAX__2019_2020__33[[#This Row],[Adj Open]])/DAX__2019_2020__33[[#This Row],[Adj Open]]</f>
        <v>-6.6662222222226518E-4</v>
      </c>
      <c r="J9502" s="50">
        <f>DAX__2019_2020__33[[#This Row],[Adj Close]]-DAX__2019_2020__33[[#This Row],[Adj Open]]</f>
        <v>-1.4781170636684493E-2</v>
      </c>
      <c r="K9502" s="50">
        <v>3602853</v>
      </c>
    </row>
    <row r="9503" spans="1:11" x14ac:dyDescent="0.3">
      <c r="A9503" s="51" t="str">
        <f t="shared" si="154"/>
        <v>IFX.DE</v>
      </c>
      <c r="B9503" s="52" t="s">
        <v>494</v>
      </c>
      <c r="C9503" s="50" t="s">
        <v>21404</v>
      </c>
      <c r="D9503" s="50">
        <f>DAX__2019_2020__33[[#This Row],[Open]]*(DAX__2019_2020__33[[#This Row],[Adj Close]]/DAX__2019_2020__33[[#This Row],[Close]])</f>
        <v>22.173234170636686</v>
      </c>
      <c r="E9503" s="50" t="s">
        <v>23432</v>
      </c>
      <c r="F9503" s="50" t="s">
        <v>23390</v>
      </c>
      <c r="G9503" s="50" t="s">
        <v>23430</v>
      </c>
      <c r="H9503" s="50" t="s">
        <v>23431</v>
      </c>
      <c r="I9503" s="50">
        <f>(DAX__2019_2020__33[[#This Row],[Adj Close]]-DAX__2019_2020__33[[#This Row],[Adj Open]])/DAX__2019_2020__33[[#This Row],[Adj Open]]</f>
        <v>-6.6662222222226518E-4</v>
      </c>
      <c r="J9503" s="50">
        <f>DAX__2019_2020__33[[#This Row],[Adj Close]]-DAX__2019_2020__33[[#This Row],[Adj Open]]</f>
        <v>-1.4781170636684493E-2</v>
      </c>
      <c r="K9503" s="50">
        <v>2197247</v>
      </c>
    </row>
    <row r="9504" spans="1:11" x14ac:dyDescent="0.3">
      <c r="A9504" s="51" t="str">
        <f t="shared" si="154"/>
        <v>IFX.DE</v>
      </c>
      <c r="B9504" s="52" t="s">
        <v>495</v>
      </c>
      <c r="C9504" s="50" t="s">
        <v>21453</v>
      </c>
      <c r="D9504" s="50">
        <f>DAX__2019_2020__33[[#This Row],[Open]]*(DAX__2019_2020__33[[#This Row],[Adj Close]]/DAX__2019_2020__33[[#This Row],[Close]])</f>
        <v>21.8775920638926</v>
      </c>
      <c r="E9504" s="50" t="s">
        <v>23433</v>
      </c>
      <c r="F9504" s="50" t="s">
        <v>23434</v>
      </c>
      <c r="G9504" s="50" t="s">
        <v>23435</v>
      </c>
      <c r="H9504" s="50" t="s">
        <v>23436</v>
      </c>
      <c r="I9504" s="50">
        <f>(DAX__2019_2020__33[[#This Row],[Adj Close]]-DAX__2019_2020__33[[#This Row],[Adj Open]])/DAX__2019_2020__33[[#This Row],[Adj Open]]</f>
        <v>-4.7298196067648022E-3</v>
      </c>
      <c r="J9504" s="50">
        <f>DAX__2019_2020__33[[#This Row],[Adj Close]]-DAX__2019_2020__33[[#This Row],[Adj Open]]</f>
        <v>-0.10347706389260125</v>
      </c>
      <c r="K9504" s="50">
        <v>3558144</v>
      </c>
    </row>
    <row r="9505" spans="1:11" x14ac:dyDescent="0.3">
      <c r="A9505" s="51" t="str">
        <f t="shared" si="154"/>
        <v>IFX.DE</v>
      </c>
      <c r="B9505" s="52" t="s">
        <v>496</v>
      </c>
      <c r="C9505" s="50" t="s">
        <v>23437</v>
      </c>
      <c r="D9505" s="50">
        <f>DAX__2019_2020__33[[#This Row],[Open]]*(DAX__2019_2020__33[[#This Row],[Adj Close]]/DAX__2019_2020__33[[#This Row],[Close]])</f>
        <v>21.966286643664127</v>
      </c>
      <c r="E9505" s="50" t="s">
        <v>23430</v>
      </c>
      <c r="F9505" s="50" t="s">
        <v>23438</v>
      </c>
      <c r="G9505" s="50" t="s">
        <v>23362</v>
      </c>
      <c r="H9505" s="50" t="s">
        <v>23439</v>
      </c>
      <c r="I9505" s="50">
        <f>(DAX__2019_2020__33[[#This Row],[Adj Close]]-DAX__2019_2020__33[[#This Row],[Adj Open]])/DAX__2019_2020__33[[#This Row],[Adj Open]]</f>
        <v>-5.6078956658639125E-3</v>
      </c>
      <c r="J9505" s="50">
        <f>DAX__2019_2020__33[[#This Row],[Adj Close]]-DAX__2019_2020__33[[#This Row],[Adj Open]]</f>
        <v>-0.1231846436641284</v>
      </c>
      <c r="K9505" s="50">
        <v>4127957</v>
      </c>
    </row>
    <row r="9506" spans="1:11" x14ac:dyDescent="0.3">
      <c r="A9506" s="51" t="str">
        <f t="shared" si="154"/>
        <v>IFX.DE</v>
      </c>
      <c r="B9506" s="52" t="s">
        <v>497</v>
      </c>
      <c r="C9506" s="50" t="s">
        <v>23440</v>
      </c>
      <c r="D9506" s="50">
        <f>DAX__2019_2020__33[[#This Row],[Open]]*(DAX__2019_2020__33[[#This Row],[Adj Close]]/DAX__2019_2020__33[[#This Row],[Close]])</f>
        <v>22.114105638251765</v>
      </c>
      <c r="E9506" s="50" t="s">
        <v>23441</v>
      </c>
      <c r="F9506" s="50" t="s">
        <v>23440</v>
      </c>
      <c r="G9506" s="50" t="s">
        <v>23442</v>
      </c>
      <c r="H9506" s="50" t="s">
        <v>23443</v>
      </c>
      <c r="I9506" s="50">
        <f>(DAX__2019_2020__33[[#This Row],[Adj Close]]-DAX__2019_2020__33[[#This Row],[Adj Open]])/DAX__2019_2020__33[[#This Row],[Adj Open]]</f>
        <v>1.5819919081108802E-2</v>
      </c>
      <c r="J9506" s="50">
        <f>DAX__2019_2020__33[[#This Row],[Adj Close]]-DAX__2019_2020__33[[#This Row],[Adj Open]]</f>
        <v>0.34984336174823483</v>
      </c>
      <c r="K9506" s="50">
        <v>5361710</v>
      </c>
    </row>
    <row r="9507" spans="1:11" x14ac:dyDescent="0.3">
      <c r="A9507" s="51" t="str">
        <f t="shared" si="154"/>
        <v>IFX.DE</v>
      </c>
      <c r="B9507" s="52" t="s">
        <v>498</v>
      </c>
      <c r="C9507" s="50" t="s">
        <v>23444</v>
      </c>
      <c r="D9507" s="50">
        <f>DAX__2019_2020__33[[#This Row],[Open]]*(DAX__2019_2020__33[[#This Row],[Adj Close]]/DAX__2019_2020__33[[#This Row],[Close]])</f>
        <v>22.675827938481675</v>
      </c>
      <c r="E9507" s="50" t="s">
        <v>21403</v>
      </c>
      <c r="F9507" s="50" t="s">
        <v>23445</v>
      </c>
      <c r="G9507" s="50" t="s">
        <v>23445</v>
      </c>
      <c r="H9507" s="50" t="s">
        <v>23446</v>
      </c>
      <c r="I9507" s="50">
        <f>(DAX__2019_2020__33[[#This Row],[Adj Close]]-DAX__2019_2020__33[[#This Row],[Adj Open]])/DAX__2019_2020__33[[#This Row],[Adj Open]]</f>
        <v>-3.9113428943937066E-3</v>
      </c>
      <c r="J9507" s="50">
        <f>DAX__2019_2020__33[[#This Row],[Adj Close]]-DAX__2019_2020__33[[#This Row],[Adj Open]]</f>
        <v>-8.8692938481674588E-2</v>
      </c>
      <c r="K9507" s="50">
        <v>3883889</v>
      </c>
    </row>
    <row r="9508" spans="1:11" x14ac:dyDescent="0.3">
      <c r="A9508" s="51" t="str">
        <f t="shared" si="154"/>
        <v>IFX.DE</v>
      </c>
      <c r="B9508" s="52" t="s">
        <v>499</v>
      </c>
      <c r="C9508" s="50" t="s">
        <v>23447</v>
      </c>
      <c r="D9508" s="50">
        <f>DAX__2019_2020__33[[#This Row],[Open]]*(DAX__2019_2020__33[[#This Row],[Adj Close]]/DAX__2019_2020__33[[#This Row],[Close]])</f>
        <v>22.6117731802935</v>
      </c>
      <c r="E9508" s="50" t="s">
        <v>23448</v>
      </c>
      <c r="F9508" s="50" t="s">
        <v>23449</v>
      </c>
      <c r="G9508" s="50" t="s">
        <v>21414</v>
      </c>
      <c r="H9508" s="50" t="s">
        <v>23450</v>
      </c>
      <c r="I9508" s="50">
        <f>(DAX__2019_2020__33[[#This Row],[Adj Close]]-DAX__2019_2020__33[[#This Row],[Adj Open]])/DAX__2019_2020__33[[#This Row],[Adj Open]]</f>
        <v>3.9442144258008356E-2</v>
      </c>
      <c r="J9508" s="50">
        <f>DAX__2019_2020__33[[#This Row],[Adj Close]]-DAX__2019_2020__33[[#This Row],[Adj Open]]</f>
        <v>0.89185681970650066</v>
      </c>
      <c r="K9508" s="50">
        <v>6054597</v>
      </c>
    </row>
    <row r="9509" spans="1:11" x14ac:dyDescent="0.3">
      <c r="A9509" s="51" t="str">
        <f t="shared" si="154"/>
        <v>IFX.DE</v>
      </c>
      <c r="B9509" s="52" t="s">
        <v>500</v>
      </c>
      <c r="C9509" s="50" t="s">
        <v>21433</v>
      </c>
      <c r="D9509" s="50">
        <f>DAX__2019_2020__33[[#This Row],[Open]]*(DAX__2019_2020__33[[#This Row],[Adj Close]]/DAX__2019_2020__33[[#This Row],[Close]])</f>
        <v>23.552901374732333</v>
      </c>
      <c r="E9509" s="50" t="s">
        <v>23451</v>
      </c>
      <c r="F9509" s="50" t="s">
        <v>23452</v>
      </c>
      <c r="G9509" s="50" t="s">
        <v>21403</v>
      </c>
      <c r="H9509" s="50" t="s">
        <v>23453</v>
      </c>
      <c r="I9509" s="50">
        <f>(DAX__2019_2020__33[[#This Row],[Adj Close]]-DAX__2019_2020__33[[#This Row],[Adj Open]])/DAX__2019_2020__33[[#This Row],[Adj Open]]</f>
        <v>-2.3012552301255221E-2</v>
      </c>
      <c r="J9509" s="50">
        <f>DAX__2019_2020__33[[#This Row],[Adj Close]]-DAX__2019_2020__33[[#This Row],[Adj Open]]</f>
        <v>-0.54201237473233377</v>
      </c>
      <c r="K9509" s="50">
        <v>5935041</v>
      </c>
    </row>
    <row r="9510" spans="1:11" x14ac:dyDescent="0.3">
      <c r="A9510" s="51" t="str">
        <f t="shared" si="154"/>
        <v>IFX.DE</v>
      </c>
      <c r="B9510" s="52" t="s">
        <v>501</v>
      </c>
      <c r="C9510" s="50" t="s">
        <v>23454</v>
      </c>
      <c r="D9510" s="50">
        <f>DAX__2019_2020__33[[#This Row],[Open]]*(DAX__2019_2020__33[[#This Row],[Adj Close]]/DAX__2019_2020__33[[#This Row],[Close]])</f>
        <v>22.897561261567098</v>
      </c>
      <c r="E9510" s="50" t="s">
        <v>23455</v>
      </c>
      <c r="F9510" s="50" t="s">
        <v>23456</v>
      </c>
      <c r="G9510" s="50" t="s">
        <v>23457</v>
      </c>
      <c r="H9510" s="50" t="s">
        <v>23458</v>
      </c>
      <c r="I9510" s="50">
        <f>(DAX__2019_2020__33[[#This Row],[Adj Close]]-DAX__2019_2020__33[[#This Row],[Adj Open]])/DAX__2019_2020__33[[#This Row],[Adj Open]]</f>
        <v>4.3037656852263333E-3</v>
      </c>
      <c r="J9510" s="50">
        <f>DAX__2019_2020__33[[#This Row],[Adj Close]]-DAX__2019_2020__33[[#This Row],[Adj Open]]</f>
        <v>9.8545738432900265E-2</v>
      </c>
      <c r="K9510" s="50">
        <v>2999833</v>
      </c>
    </row>
    <row r="9511" spans="1:11" x14ac:dyDescent="0.3">
      <c r="A9511" s="51" t="str">
        <f t="shared" si="154"/>
        <v>IFX.DE</v>
      </c>
      <c r="B9511" s="52" t="s">
        <v>502</v>
      </c>
      <c r="C9511" s="50" t="s">
        <v>21424</v>
      </c>
      <c r="D9511" s="50">
        <f>DAX__2019_2020__33[[#This Row],[Open]]*(DAX__2019_2020__33[[#This Row],[Adj Close]]/DAX__2019_2020__33[[#This Row],[Close]])</f>
        <v>23.060162487046629</v>
      </c>
      <c r="E9511" s="50" t="s">
        <v>23459</v>
      </c>
      <c r="F9511" s="50" t="s">
        <v>23460</v>
      </c>
      <c r="G9511" s="50" t="s">
        <v>23461</v>
      </c>
      <c r="H9511" s="50" t="s">
        <v>23462</v>
      </c>
      <c r="I9511" s="50">
        <f>(DAX__2019_2020__33[[#This Row],[Adj Close]]-DAX__2019_2020__33[[#This Row],[Adj Open]])/DAX__2019_2020__33[[#This Row],[Adj Open]]</f>
        <v>-1.0256410256410177E-2</v>
      </c>
      <c r="J9511" s="50">
        <f>DAX__2019_2020__33[[#This Row],[Adj Close]]-DAX__2019_2020__33[[#This Row],[Adj Open]]</f>
        <v>-0.23651448704663025</v>
      </c>
      <c r="K9511" s="50">
        <v>2975727</v>
      </c>
    </row>
    <row r="9512" spans="1:11" x14ac:dyDescent="0.3">
      <c r="A9512" s="51" t="str">
        <f t="shared" si="154"/>
        <v>IFX.DE</v>
      </c>
      <c r="B9512" s="52" t="s">
        <v>503</v>
      </c>
      <c r="C9512" s="50" t="s">
        <v>21409</v>
      </c>
      <c r="D9512" s="50">
        <f>DAX__2019_2020__33[[#This Row],[Open]]*(DAX__2019_2020__33[[#This Row],[Adj Close]]/DAX__2019_2020__33[[#This Row],[Close]])</f>
        <v>23.158712000000001</v>
      </c>
      <c r="E9512" s="50" t="s">
        <v>21432</v>
      </c>
      <c r="F9512" s="50" t="s">
        <v>23463</v>
      </c>
      <c r="G9512" s="50" t="s">
        <v>21409</v>
      </c>
      <c r="H9512" s="50" t="s">
        <v>23464</v>
      </c>
      <c r="I9512" s="50">
        <f>(DAX__2019_2020__33[[#This Row],[Adj Close]]-DAX__2019_2020__33[[#This Row],[Adj Open]])/DAX__2019_2020__33[[#This Row],[Adj Open]]</f>
        <v>0</v>
      </c>
      <c r="J9512" s="50">
        <f>DAX__2019_2020__33[[#This Row],[Adj Close]]-DAX__2019_2020__33[[#This Row],[Adj Open]]</f>
        <v>0</v>
      </c>
      <c r="K9512" s="50">
        <v>3743074</v>
      </c>
    </row>
    <row r="9513" spans="1:11" x14ac:dyDescent="0.3">
      <c r="A9513" s="51" t="str">
        <f t="shared" si="154"/>
        <v>IFX.DE</v>
      </c>
      <c r="B9513" s="52" t="s">
        <v>504</v>
      </c>
      <c r="C9513" s="50" t="s">
        <v>23465</v>
      </c>
      <c r="D9513" s="50">
        <f>DAX__2019_2020__33[[#This Row],[Open]]*(DAX__2019_2020__33[[#This Row],[Adj Close]]/DAX__2019_2020__33[[#This Row],[Close]])</f>
        <v>23.272041844666248</v>
      </c>
      <c r="E9513" s="50" t="s">
        <v>23466</v>
      </c>
      <c r="F9513" s="50" t="s">
        <v>17097</v>
      </c>
      <c r="G9513" s="50" t="s">
        <v>17123</v>
      </c>
      <c r="H9513" s="50" t="s">
        <v>23467</v>
      </c>
      <c r="I9513" s="50">
        <f>(DAX__2019_2020__33[[#This Row],[Adj Close]]-DAX__2019_2020__33[[#This Row],[Adj Open]])/DAX__2019_2020__33[[#This Row],[Adj Open]]</f>
        <v>1.8208765615075246E-2</v>
      </c>
      <c r="J9513" s="50">
        <f>DAX__2019_2020__33[[#This Row],[Adj Close]]-DAX__2019_2020__33[[#This Row],[Adj Open]]</f>
        <v>0.42375515533375108</v>
      </c>
      <c r="K9513" s="50">
        <v>4771524</v>
      </c>
    </row>
    <row r="9514" spans="1:11" x14ac:dyDescent="0.3">
      <c r="A9514" s="51" t="str">
        <f t="shared" si="154"/>
        <v>IFX.DE</v>
      </c>
      <c r="B9514" s="52" t="s">
        <v>505</v>
      </c>
      <c r="C9514" s="50" t="s">
        <v>23468</v>
      </c>
      <c r="D9514" s="50">
        <f>DAX__2019_2020__33[[#This Row],[Open]]*(DAX__2019_2020__33[[#This Row],[Adj Close]]/DAX__2019_2020__33[[#This Row],[Close]])</f>
        <v>23.927384513552237</v>
      </c>
      <c r="E9514" s="50" t="s">
        <v>23468</v>
      </c>
      <c r="F9514" s="50" t="s">
        <v>23017</v>
      </c>
      <c r="G9514" s="50" t="s">
        <v>23370</v>
      </c>
      <c r="H9514" s="50" t="s">
        <v>23469</v>
      </c>
      <c r="I9514" s="50">
        <f>(DAX__2019_2020__33[[#This Row],[Adj Close]]-DAX__2019_2020__33[[#This Row],[Adj Open]])/DAX__2019_2020__33[[#This Row],[Adj Open]]</f>
        <v>-5.7454734042226688E-2</v>
      </c>
      <c r="J9514" s="50">
        <f>DAX__2019_2020__33[[#This Row],[Adj Close]]-DAX__2019_2020__33[[#This Row],[Adj Open]]</f>
        <v>-1.3747415135522374</v>
      </c>
      <c r="K9514" s="50">
        <v>5882669</v>
      </c>
    </row>
    <row r="9515" spans="1:11" x14ac:dyDescent="0.3">
      <c r="A9515" s="51" t="str">
        <f t="shared" si="154"/>
        <v>IFX.DE</v>
      </c>
      <c r="B9515" s="52" t="s">
        <v>506</v>
      </c>
      <c r="C9515" s="50" t="s">
        <v>21407</v>
      </c>
      <c r="D9515" s="50">
        <f>DAX__2019_2020__33[[#This Row],[Open]]*(DAX__2019_2020__33[[#This Row],[Adj Close]]/DAX__2019_2020__33[[#This Row],[Close]])</f>
        <v>22.567425264818908</v>
      </c>
      <c r="E9515" s="50" t="s">
        <v>16010</v>
      </c>
      <c r="F9515" s="50" t="s">
        <v>21404</v>
      </c>
      <c r="G9515" s="50" t="s">
        <v>23470</v>
      </c>
      <c r="H9515" s="50" t="s">
        <v>23471</v>
      </c>
      <c r="I9515" s="50">
        <f>(DAX__2019_2020__33[[#This Row],[Adj Close]]-DAX__2019_2020__33[[#This Row],[Adj Open]])/DAX__2019_2020__33[[#This Row],[Adj Open]]</f>
        <v>-5.2401310043667442E-3</v>
      </c>
      <c r="J9515" s="50">
        <f>DAX__2019_2020__33[[#This Row],[Adj Close]]-DAX__2019_2020__33[[#This Row],[Adj Open]]</f>
        <v>-0.11825626481890694</v>
      </c>
      <c r="K9515" s="50">
        <v>6266913</v>
      </c>
    </row>
    <row r="9516" spans="1:11" x14ac:dyDescent="0.3">
      <c r="A9516" s="51" t="str">
        <f t="shared" si="154"/>
        <v>IFX.DE</v>
      </c>
      <c r="B9516" s="52" t="s">
        <v>507</v>
      </c>
      <c r="C9516" s="50" t="s">
        <v>21408</v>
      </c>
      <c r="D9516" s="50">
        <f>DAX__2019_2020__33[[#This Row],[Open]]*(DAX__2019_2020__33[[#This Row],[Adj Close]]/DAX__2019_2020__33[[#This Row],[Close]])</f>
        <v>22.616701776629856</v>
      </c>
      <c r="E9516" s="50" t="s">
        <v>23472</v>
      </c>
      <c r="F9516" s="50" t="s">
        <v>17048</v>
      </c>
      <c r="G9516" s="50" t="s">
        <v>23472</v>
      </c>
      <c r="H9516" s="50" t="s">
        <v>23473</v>
      </c>
      <c r="I9516" s="50">
        <f>(DAX__2019_2020__33[[#This Row],[Adj Close]]-DAX__2019_2020__33[[#This Row],[Adj Open]])/DAX__2019_2020__33[[#This Row],[Adj Open]]</f>
        <v>2.4400826823493555E-2</v>
      </c>
      <c r="J9516" s="50">
        <f>DAX__2019_2020__33[[#This Row],[Adj Close]]-DAX__2019_2020__33[[#This Row],[Adj Open]]</f>
        <v>0.55186622337014413</v>
      </c>
      <c r="K9516" s="50">
        <v>3140275</v>
      </c>
    </row>
    <row r="9517" spans="1:11" x14ac:dyDescent="0.3">
      <c r="A9517" s="51" t="str">
        <f t="shared" si="154"/>
        <v>IFX.DE</v>
      </c>
      <c r="B9517" s="52" t="s">
        <v>508</v>
      </c>
      <c r="C9517" s="50" t="s">
        <v>21396</v>
      </c>
      <c r="D9517" s="50">
        <f>DAX__2019_2020__33[[#This Row],[Open]]*(DAX__2019_2020__33[[#This Row],[Adj Close]]/DAX__2019_2020__33[[#This Row],[Close]])</f>
        <v>23.306533110490651</v>
      </c>
      <c r="E9517" s="50" t="s">
        <v>23474</v>
      </c>
      <c r="F9517" s="50" t="s">
        <v>23475</v>
      </c>
      <c r="G9517" s="50" t="s">
        <v>23026</v>
      </c>
      <c r="H9517" s="50" t="s">
        <v>23476</v>
      </c>
      <c r="I9517" s="50">
        <f>(DAX__2019_2020__33[[#This Row],[Adj Close]]-DAX__2019_2020__33[[#This Row],[Adj Open]])/DAX__2019_2020__33[[#This Row],[Adj Open]]</f>
        <v>-2.4735687103594077E-2</v>
      </c>
      <c r="J9517" s="50">
        <f>DAX__2019_2020__33[[#This Row],[Adj Close]]-DAX__2019_2020__33[[#This Row],[Adj Open]]</f>
        <v>-0.57650311049065195</v>
      </c>
      <c r="K9517" s="50">
        <v>5235947</v>
      </c>
    </row>
    <row r="9518" spans="1:11" x14ac:dyDescent="0.3">
      <c r="A9518" s="51" t="str">
        <f t="shared" si="154"/>
        <v>IFX.DE</v>
      </c>
      <c r="B9518" s="52" t="s">
        <v>509</v>
      </c>
      <c r="C9518" s="50" t="s">
        <v>21407</v>
      </c>
      <c r="D9518" s="50">
        <f>DAX__2019_2020__33[[#This Row],[Open]]*(DAX__2019_2020__33[[#This Row],[Adj Close]]/DAX__2019_2020__33[[#This Row],[Close]])</f>
        <v>22.567425274099552</v>
      </c>
      <c r="E9518" s="50" t="s">
        <v>23477</v>
      </c>
      <c r="F9518" s="50" t="s">
        <v>23478</v>
      </c>
      <c r="G9518" s="50" t="s">
        <v>1653</v>
      </c>
      <c r="H9518" s="50" t="s">
        <v>23479</v>
      </c>
      <c r="I9518" s="50">
        <f>(DAX__2019_2020__33[[#This Row],[Adj Close]]-DAX__2019_2020__33[[#This Row],[Adj Open]])/DAX__2019_2020__33[[#This Row],[Adj Open]]</f>
        <v>4.628816593886468E-2</v>
      </c>
      <c r="J9518" s="50">
        <f>DAX__2019_2020__33[[#This Row],[Adj Close]]-DAX__2019_2020__33[[#This Row],[Adj Open]]</f>
        <v>1.0446047259004487</v>
      </c>
      <c r="K9518" s="50">
        <v>6799082</v>
      </c>
    </row>
    <row r="9519" spans="1:11" x14ac:dyDescent="0.3">
      <c r="A9519" s="51" t="str">
        <f t="shared" si="154"/>
        <v>IFX.DE</v>
      </c>
      <c r="B9519" s="52" t="s">
        <v>510</v>
      </c>
      <c r="C9519" s="50" t="s">
        <v>23480</v>
      </c>
      <c r="D9519" s="50">
        <f>DAX__2019_2020__33[[#This Row],[Open]]*(DAX__2019_2020__33[[#This Row],[Adj Close]]/DAX__2019_2020__33[[#This Row],[Close]])</f>
        <v>23.759852490301029</v>
      </c>
      <c r="E9519" s="50" t="s">
        <v>17109</v>
      </c>
      <c r="F9519" s="50" t="s">
        <v>23481</v>
      </c>
      <c r="G9519" s="50" t="s">
        <v>23448</v>
      </c>
      <c r="H9519" s="50" t="s">
        <v>23482</v>
      </c>
      <c r="I9519" s="50">
        <f>(DAX__2019_2020__33[[#This Row],[Adj Close]]-DAX__2019_2020__33[[#This Row],[Adj Open]])/DAX__2019_2020__33[[#This Row],[Adj Open]]</f>
        <v>-9.954375364812423E-3</v>
      </c>
      <c r="J9519" s="50">
        <f>DAX__2019_2020__33[[#This Row],[Adj Close]]-DAX__2019_2020__33[[#This Row],[Adj Open]]</f>
        <v>-0.23651449030102967</v>
      </c>
      <c r="K9519" s="50">
        <v>3937362</v>
      </c>
    </row>
    <row r="9520" spans="1:11" x14ac:dyDescent="0.3">
      <c r="A9520" s="51" t="str">
        <f t="shared" si="154"/>
        <v>IFX.DE</v>
      </c>
      <c r="B9520" s="52" t="s">
        <v>511</v>
      </c>
      <c r="C9520" s="50" t="s">
        <v>17054</v>
      </c>
      <c r="D9520" s="50">
        <f>DAX__2019_2020__33[[#This Row],[Open]]*(DAX__2019_2020__33[[#This Row],[Adj Close]]/DAX__2019_2020__33[[#This Row],[Close]])</f>
        <v>23.365661121499127</v>
      </c>
      <c r="E9520" s="50" t="s">
        <v>23483</v>
      </c>
      <c r="F9520" s="50" t="s">
        <v>23484</v>
      </c>
      <c r="G9520" s="50" t="s">
        <v>23485</v>
      </c>
      <c r="H9520" s="50" t="s">
        <v>23486</v>
      </c>
      <c r="I9520" s="50">
        <f>(DAX__2019_2020__33[[#This Row],[Adj Close]]-DAX__2019_2020__33[[#This Row],[Adj Open]])/DAX__2019_2020__33[[#This Row],[Adj Open]]</f>
        <v>7.5917337659947137E-3</v>
      </c>
      <c r="J9520" s="50">
        <f>DAX__2019_2020__33[[#This Row],[Adj Close]]-DAX__2019_2020__33[[#This Row],[Adj Open]]</f>
        <v>0.17738587850087484</v>
      </c>
      <c r="K9520" s="50">
        <v>4187410</v>
      </c>
    </row>
    <row r="9521" spans="1:11" x14ac:dyDescent="0.3">
      <c r="A9521" s="51" t="str">
        <f t="shared" si="154"/>
        <v>IFX.DE</v>
      </c>
      <c r="B9521" s="52" t="s">
        <v>512</v>
      </c>
      <c r="C9521" s="50" t="s">
        <v>17123</v>
      </c>
      <c r="D9521" s="50">
        <f>DAX__2019_2020__33[[#This Row],[Open]]*(DAX__2019_2020__33[[#This Row],[Adj Close]]/DAX__2019_2020__33[[#This Row],[Close]])</f>
        <v>23.695796813944064</v>
      </c>
      <c r="E9521" s="50" t="s">
        <v>23487</v>
      </c>
      <c r="F9521" s="50" t="s">
        <v>23488</v>
      </c>
      <c r="G9521" s="50" t="s">
        <v>23489</v>
      </c>
      <c r="H9521" s="50" t="s">
        <v>23490</v>
      </c>
      <c r="I9521" s="50">
        <f>(DAX__2019_2020__33[[#This Row],[Adj Close]]-DAX__2019_2020__33[[#This Row],[Adj Open]])/DAX__2019_2020__33[[#This Row],[Adj Open]]</f>
        <v>2.5992929923060879E-2</v>
      </c>
      <c r="J9521" s="50">
        <f>DAX__2019_2020__33[[#This Row],[Adj Close]]-DAX__2019_2020__33[[#This Row],[Adj Open]]</f>
        <v>0.61592318605593732</v>
      </c>
      <c r="K9521" s="50">
        <v>5034157</v>
      </c>
    </row>
    <row r="9522" spans="1:11" x14ac:dyDescent="0.3">
      <c r="A9522" s="51" t="str">
        <f t="shared" si="154"/>
        <v>IFX.DE</v>
      </c>
      <c r="B9522" s="52" t="s">
        <v>513</v>
      </c>
      <c r="C9522" s="50" t="s">
        <v>17052</v>
      </c>
      <c r="D9522" s="50">
        <f>DAX__2019_2020__33[[#This Row],[Open]]*(DAX__2019_2020__33[[#This Row],[Adj Close]]/DAX__2019_2020__33[[#This Row],[Close]])</f>
        <v>24.375776810682009</v>
      </c>
      <c r="E9522" s="50" t="s">
        <v>16050</v>
      </c>
      <c r="F9522" s="50" t="s">
        <v>23491</v>
      </c>
      <c r="G9522" s="50" t="s">
        <v>16014</v>
      </c>
      <c r="H9522" s="50" t="s">
        <v>23492</v>
      </c>
      <c r="I9522" s="50">
        <f>(DAX__2019_2020__33[[#This Row],[Adj Close]]-DAX__2019_2020__33[[#This Row],[Adj Open]])/DAX__2019_2020__33[[#This Row],[Adj Open]]</f>
        <v>-1.3543601635593252E-2</v>
      </c>
      <c r="J9522" s="50">
        <f>DAX__2019_2020__33[[#This Row],[Adj Close]]-DAX__2019_2020__33[[#This Row],[Adj Open]]</f>
        <v>-0.33013581068200892</v>
      </c>
      <c r="K9522" s="50">
        <v>4590902</v>
      </c>
    </row>
    <row r="9523" spans="1:11" x14ac:dyDescent="0.3">
      <c r="A9523" s="51" t="str">
        <f t="shared" si="154"/>
        <v>IFX.DE</v>
      </c>
      <c r="B9523" s="52" t="s">
        <v>514</v>
      </c>
      <c r="C9523" s="50" t="s">
        <v>23493</v>
      </c>
      <c r="D9523" s="50">
        <f>DAX__2019_2020__33[[#This Row],[Open]]*(DAX__2019_2020__33[[#This Row],[Adj Close]]/DAX__2019_2020__33[[#This Row],[Close]])</f>
        <v>24.149114638781469</v>
      </c>
      <c r="E9523" s="50" t="s">
        <v>23494</v>
      </c>
      <c r="F9523" s="50" t="s">
        <v>23468</v>
      </c>
      <c r="G9523" s="50" t="s">
        <v>23495</v>
      </c>
      <c r="H9523" s="50" t="s">
        <v>23496</v>
      </c>
      <c r="I9523" s="50">
        <f>(DAX__2019_2020__33[[#This Row],[Adj Close]]-DAX__2019_2020__33[[#This Row],[Adj Open]])/DAX__2019_2020__33[[#This Row],[Adj Open]]</f>
        <v>-2.4484391939783453E-3</v>
      </c>
      <c r="J9523" s="50">
        <f>DAX__2019_2020__33[[#This Row],[Adj Close]]-DAX__2019_2020__33[[#This Row],[Adj Open]]</f>
        <v>-5.9127638781468761E-2</v>
      </c>
      <c r="K9523" s="50">
        <v>4051084</v>
      </c>
    </row>
    <row r="9524" spans="1:11" x14ac:dyDescent="0.3">
      <c r="A9524" s="51" t="str">
        <f t="shared" si="154"/>
        <v>IFX.DE</v>
      </c>
      <c r="B9524" s="52" t="s">
        <v>515</v>
      </c>
      <c r="C9524" s="50" t="s">
        <v>23497</v>
      </c>
      <c r="D9524" s="50">
        <f>DAX__2019_2020__33[[#This Row],[Open]]*(DAX__2019_2020__33[[#This Row],[Adj Close]]/DAX__2019_2020__33[[#This Row],[Close]])</f>
        <v>23.607102967702009</v>
      </c>
      <c r="E9524" s="50" t="s">
        <v>23466</v>
      </c>
      <c r="F9524" s="50" t="s">
        <v>17111</v>
      </c>
      <c r="G9524" s="50" t="s">
        <v>23498</v>
      </c>
      <c r="H9524" s="50" t="s">
        <v>23499</v>
      </c>
      <c r="I9524" s="50">
        <f>(DAX__2019_2020__33[[#This Row],[Adj Close]]-DAX__2019_2020__33[[#This Row],[Adj Open]])/DAX__2019_2020__33[[#This Row],[Adj Open]]</f>
        <v>5.4268002504697568E-3</v>
      </c>
      <c r="J9524" s="50">
        <f>DAX__2019_2020__33[[#This Row],[Adj Close]]-DAX__2019_2020__33[[#This Row],[Adj Open]]</f>
        <v>0.12811103229799059</v>
      </c>
      <c r="K9524" s="50">
        <v>4640382</v>
      </c>
    </row>
    <row r="9525" spans="1:11" x14ac:dyDescent="0.3">
      <c r="A9525" s="51" t="str">
        <f t="shared" si="154"/>
        <v>IFX.DE</v>
      </c>
      <c r="B9525" s="52" t="s">
        <v>516</v>
      </c>
      <c r="C9525" s="50" t="s">
        <v>23500</v>
      </c>
      <c r="D9525" s="50">
        <f>DAX__2019_2020__33[[#This Row],[Open]]*(DAX__2019_2020__33[[#This Row],[Adj Close]]/DAX__2019_2020__33[[#This Row],[Close]])</f>
        <v>23.942164283413579</v>
      </c>
      <c r="E9525" s="50" t="s">
        <v>23501</v>
      </c>
      <c r="F9525" s="50" t="s">
        <v>23502</v>
      </c>
      <c r="G9525" s="50" t="s">
        <v>23503</v>
      </c>
      <c r="H9525" s="50" t="s">
        <v>23504</v>
      </c>
      <c r="I9525" s="50">
        <f>(DAX__2019_2020__33[[#This Row],[Adj Close]]-DAX__2019_2020__33[[#This Row],[Adj Open]])/DAX__2019_2020__33[[#This Row],[Adj Open]]</f>
        <v>-1.5641037250463102E-2</v>
      </c>
      <c r="J9525" s="50">
        <f>DAX__2019_2020__33[[#This Row],[Adj Close]]-DAX__2019_2020__33[[#This Row],[Adj Open]]</f>
        <v>-0.37448028341357897</v>
      </c>
      <c r="K9525" s="50">
        <v>8381069</v>
      </c>
    </row>
    <row r="9526" spans="1:11" x14ac:dyDescent="0.3">
      <c r="A9526" s="51" t="str">
        <f t="shared" si="154"/>
        <v>IFX.DE</v>
      </c>
      <c r="B9526" s="52" t="s">
        <v>517</v>
      </c>
      <c r="C9526" s="50" t="s">
        <v>23505</v>
      </c>
      <c r="D9526" s="50">
        <f>DAX__2019_2020__33[[#This Row],[Open]]*(DAX__2019_2020__33[[#This Row],[Adj Close]]/DAX__2019_2020__33[[#This Row],[Close]])</f>
        <v>23.439572437867245</v>
      </c>
      <c r="E9526" s="50" t="s">
        <v>23503</v>
      </c>
      <c r="F9526" s="50" t="s">
        <v>23442</v>
      </c>
      <c r="G9526" s="50" t="s">
        <v>23506</v>
      </c>
      <c r="H9526" s="50" t="s">
        <v>23507</v>
      </c>
      <c r="I9526" s="50">
        <f>(DAX__2019_2020__33[[#This Row],[Adj Close]]-DAX__2019_2020__33[[#This Row],[Adj Open]])/DAX__2019_2020__33[[#This Row],[Adj Open]]</f>
        <v>-3.4055076729030853E-2</v>
      </c>
      <c r="J9526" s="50">
        <f>DAX__2019_2020__33[[#This Row],[Adj Close]]-DAX__2019_2020__33[[#This Row],[Adj Open]]</f>
        <v>-0.79823643786724574</v>
      </c>
      <c r="K9526" s="50">
        <v>5960051</v>
      </c>
    </row>
    <row r="9527" spans="1:11" x14ac:dyDescent="0.3">
      <c r="A9527" s="51" t="str">
        <f t="shared" si="154"/>
        <v>IFX.DE</v>
      </c>
      <c r="B9527" s="52" t="s">
        <v>518</v>
      </c>
      <c r="C9527" s="50" t="s">
        <v>23508</v>
      </c>
      <c r="D9527" s="50">
        <f>DAX__2019_2020__33[[#This Row],[Open]]*(DAX__2019_2020__33[[#This Row],[Adj Close]]/DAX__2019_2020__33[[#This Row],[Close]])</f>
        <v>22.966543204941967</v>
      </c>
      <c r="E9527" s="50" t="s">
        <v>23465</v>
      </c>
      <c r="F9527" s="50" t="s">
        <v>23509</v>
      </c>
      <c r="G9527" s="50" t="s">
        <v>23510</v>
      </c>
      <c r="H9527" s="50" t="s">
        <v>23511</v>
      </c>
      <c r="I9527" s="50">
        <f>(DAX__2019_2020__33[[#This Row],[Adj Close]]-DAX__2019_2020__33[[#This Row],[Adj Open]])/DAX__2019_2020__33[[#This Row],[Adj Open]]</f>
        <v>3.2181506114567692E-3</v>
      </c>
      <c r="J9527" s="50">
        <f>DAX__2019_2020__33[[#This Row],[Adj Close]]-DAX__2019_2020__33[[#This Row],[Adj Open]]</f>
        <v>7.3909795058032302E-2</v>
      </c>
      <c r="K9527" s="50">
        <v>5059013</v>
      </c>
    </row>
    <row r="9528" spans="1:11" x14ac:dyDescent="0.3">
      <c r="A9528" s="51" t="str">
        <f t="shared" si="154"/>
        <v>IFX.DE</v>
      </c>
      <c r="B9528" s="52" t="s">
        <v>519</v>
      </c>
      <c r="C9528" s="50" t="s">
        <v>23481</v>
      </c>
      <c r="D9528" s="50">
        <f>DAX__2019_2020__33[[#This Row],[Open]]*(DAX__2019_2020__33[[#This Row],[Adj Close]]/DAX__2019_2020__33[[#This Row],[Close]])</f>
        <v>23.296676670101721</v>
      </c>
      <c r="E9528" s="50" t="s">
        <v>23512</v>
      </c>
      <c r="F9528" s="50" t="s">
        <v>21429</v>
      </c>
      <c r="G9528" s="50" t="s">
        <v>21429</v>
      </c>
      <c r="H9528" s="50" t="s">
        <v>23513</v>
      </c>
      <c r="I9528" s="50">
        <f>(DAX__2019_2020__33[[#This Row],[Adj Close]]-DAX__2019_2020__33[[#This Row],[Adj Open]])/DAX__2019_2020__33[[#This Row],[Adj Open]]</f>
        <v>-8.0371407799129241E-3</v>
      </c>
      <c r="J9528" s="50">
        <f>DAX__2019_2020__33[[#This Row],[Adj Close]]-DAX__2019_2020__33[[#This Row],[Adj Open]]</f>
        <v>-0.18723867010172057</v>
      </c>
      <c r="K9528" s="50">
        <v>3309765</v>
      </c>
    </row>
    <row r="9529" spans="1:11" x14ac:dyDescent="0.3">
      <c r="A9529" s="51" t="str">
        <f t="shared" si="154"/>
        <v>IFX.DE</v>
      </c>
      <c r="B9529" s="52" t="s">
        <v>520</v>
      </c>
      <c r="C9529" s="50" t="s">
        <v>23514</v>
      </c>
      <c r="D9529" s="50">
        <f>DAX__2019_2020__33[[#This Row],[Open]]*(DAX__2019_2020__33[[#This Row],[Adj Close]]/DAX__2019_2020__33[[#This Row],[Close]])</f>
        <v>22.744810502993154</v>
      </c>
      <c r="E9529" s="50" t="s">
        <v>1648</v>
      </c>
      <c r="F9529" s="50" t="s">
        <v>23444</v>
      </c>
      <c r="G9529" s="50" t="s">
        <v>21429</v>
      </c>
      <c r="H9529" s="50" t="s">
        <v>23513</v>
      </c>
      <c r="I9529" s="50">
        <f>(DAX__2019_2020__33[[#This Row],[Adj Close]]-DAX__2019_2020__33[[#This Row],[Adj Open]])/DAX__2019_2020__33[[#This Row],[Adj Open]]</f>
        <v>1.6031239168111024E-2</v>
      </c>
      <c r="J9529" s="50">
        <f>DAX__2019_2020__33[[#This Row],[Adj Close]]-DAX__2019_2020__33[[#This Row],[Adj Open]]</f>
        <v>0.36462749700684682</v>
      </c>
      <c r="K9529" s="50">
        <v>3181462</v>
      </c>
    </row>
    <row r="9530" spans="1:11" x14ac:dyDescent="0.3">
      <c r="A9530" s="51" t="str">
        <f t="shared" si="154"/>
        <v>IFX.DE</v>
      </c>
      <c r="B9530" s="52" t="s">
        <v>521</v>
      </c>
      <c r="C9530" s="50" t="s">
        <v>23515</v>
      </c>
      <c r="D9530" s="50">
        <f>DAX__2019_2020__33[[#This Row],[Open]]*(DAX__2019_2020__33[[#This Row],[Adj Close]]/DAX__2019_2020__33[[#This Row],[Close]])</f>
        <v>23.015817668951573</v>
      </c>
      <c r="E9530" s="50" t="s">
        <v>23516</v>
      </c>
      <c r="F9530" s="50" t="s">
        <v>23418</v>
      </c>
      <c r="G9530" s="50" t="s">
        <v>23517</v>
      </c>
      <c r="H9530" s="50" t="s">
        <v>23518</v>
      </c>
      <c r="I9530" s="50">
        <f>(DAX__2019_2020__33[[#This Row],[Adj Close]]-DAX__2019_2020__33[[#This Row],[Adj Open]])/DAX__2019_2020__33[[#This Row],[Adj Open]]</f>
        <v>-1.6484735602654652E-2</v>
      </c>
      <c r="J9530" s="50">
        <f>DAX__2019_2020__33[[#This Row],[Adj Close]]-DAX__2019_2020__33[[#This Row],[Adj Open]]</f>
        <v>-0.37940966895157402</v>
      </c>
      <c r="K9530" s="50">
        <v>4429793</v>
      </c>
    </row>
    <row r="9531" spans="1:11" x14ac:dyDescent="0.3">
      <c r="A9531" s="51" t="str">
        <f t="shared" si="154"/>
        <v>IFX.DE</v>
      </c>
      <c r="B9531" s="52" t="s">
        <v>522</v>
      </c>
      <c r="C9531" s="50" t="s">
        <v>23509</v>
      </c>
      <c r="D9531" s="50">
        <f>DAX__2019_2020__33[[#This Row],[Open]]*(DAX__2019_2020__33[[#This Row],[Adj Close]]/DAX__2019_2020__33[[#This Row],[Close]])</f>
        <v>22.882777217293114</v>
      </c>
      <c r="E9531" s="50" t="s">
        <v>23519</v>
      </c>
      <c r="F9531" s="50" t="s">
        <v>23520</v>
      </c>
      <c r="G9531" s="50" t="s">
        <v>23502</v>
      </c>
      <c r="H9531" s="50" t="s">
        <v>23521</v>
      </c>
      <c r="I9531" s="50">
        <f>(DAX__2019_2020__33[[#This Row],[Adj Close]]-DAX__2019_2020__33[[#This Row],[Adj Open]])/DAX__2019_2020__33[[#This Row],[Adj Open]]</f>
        <v>2.9500518066344249E-2</v>
      </c>
      <c r="J9531" s="50">
        <f>DAX__2019_2020__33[[#This Row],[Adj Close]]-DAX__2019_2020__33[[#This Row],[Adj Open]]</f>
        <v>0.6750537827068861</v>
      </c>
      <c r="K9531" s="50">
        <v>4536942</v>
      </c>
    </row>
    <row r="9532" spans="1:11" x14ac:dyDescent="0.3">
      <c r="A9532" s="51" t="str">
        <f t="shared" si="154"/>
        <v>IFX.DE</v>
      </c>
      <c r="B9532" s="52" t="s">
        <v>523</v>
      </c>
      <c r="C9532" s="50" t="s">
        <v>17135</v>
      </c>
      <c r="D9532" s="50">
        <f>DAX__2019_2020__33[[#This Row],[Open]]*(DAX__2019_2020__33[[#This Row],[Adj Close]]/DAX__2019_2020__33[[#This Row],[Close]])</f>
        <v>23.582467321582275</v>
      </c>
      <c r="E9532" s="50" t="s">
        <v>23522</v>
      </c>
      <c r="F9532" s="50" t="s">
        <v>17111</v>
      </c>
      <c r="G9532" s="50" t="s">
        <v>23523</v>
      </c>
      <c r="H9532" s="50" t="s">
        <v>23524</v>
      </c>
      <c r="I9532" s="50">
        <f>(DAX__2019_2020__33[[#This Row],[Adj Close]]-DAX__2019_2020__33[[#This Row],[Adj Open]])/DAX__2019_2020__33[[#This Row],[Adj Open]]</f>
        <v>1.0656038445465997E-2</v>
      </c>
      <c r="J9532" s="50">
        <f>DAX__2019_2020__33[[#This Row],[Adj Close]]-DAX__2019_2020__33[[#This Row],[Adj Open]]</f>
        <v>0.25129567841772626</v>
      </c>
      <c r="K9532" s="50">
        <v>4030617</v>
      </c>
    </row>
    <row r="9533" spans="1:11" x14ac:dyDescent="0.3">
      <c r="A9533" s="51" t="str">
        <f t="shared" si="154"/>
        <v>IFX.DE</v>
      </c>
      <c r="B9533" s="52" t="s">
        <v>524</v>
      </c>
      <c r="C9533" s="50" t="s">
        <v>23525</v>
      </c>
      <c r="D9533" s="50">
        <f>DAX__2019_2020__33[[#This Row],[Open]]*(DAX__2019_2020__33[[#This Row],[Adj Close]]/DAX__2019_2020__33[[#This Row],[Close]])</f>
        <v>23.690870203805929</v>
      </c>
      <c r="E9533" s="50" t="s">
        <v>23526</v>
      </c>
      <c r="F9533" s="50" t="s">
        <v>21432</v>
      </c>
      <c r="G9533" s="50" t="s">
        <v>23527</v>
      </c>
      <c r="H9533" s="50" t="s">
        <v>23528</v>
      </c>
      <c r="I9533" s="50">
        <f>(DAX__2019_2020__33[[#This Row],[Adj Close]]-DAX__2019_2020__33[[#This Row],[Adj Open]])/DAX__2019_2020__33[[#This Row],[Adj Open]]</f>
        <v>3.1197586056672484E-3</v>
      </c>
      <c r="J9533" s="50">
        <f>DAX__2019_2020__33[[#This Row],[Adj Close]]-DAX__2019_2020__33[[#This Row],[Adj Open]]</f>
        <v>7.3909796194069344E-2</v>
      </c>
      <c r="K9533" s="50">
        <v>4081030</v>
      </c>
    </row>
    <row r="9534" spans="1:11" x14ac:dyDescent="0.3">
      <c r="A9534" s="51" t="str">
        <f t="shared" si="154"/>
        <v>IFX.DE</v>
      </c>
      <c r="B9534" s="52" t="s">
        <v>525</v>
      </c>
      <c r="C9534" s="50" t="s">
        <v>21452</v>
      </c>
      <c r="D9534" s="50">
        <f>DAX__2019_2020__33[[#This Row],[Open]]*(DAX__2019_2020__33[[#This Row],[Adj Close]]/DAX__2019_2020__33[[#This Row],[Close]])</f>
        <v>24.439830750888301</v>
      </c>
      <c r="E9534" s="50" t="s">
        <v>23529</v>
      </c>
      <c r="F9534" s="50" t="s">
        <v>23494</v>
      </c>
      <c r="G9534" s="50" t="s">
        <v>23530</v>
      </c>
      <c r="H9534" s="50" t="s">
        <v>23531</v>
      </c>
      <c r="I9534" s="50">
        <f>(DAX__2019_2020__33[[#This Row],[Adj Close]]-DAX__2019_2020__33[[#This Row],[Adj Open]])/DAX__2019_2020__33[[#This Row],[Adj Open]]</f>
        <v>4.6169397022959607E-2</v>
      </c>
      <c r="J9534" s="50">
        <f>DAX__2019_2020__33[[#This Row],[Adj Close]]-DAX__2019_2020__33[[#This Row],[Adj Open]]</f>
        <v>1.128372249111699</v>
      </c>
      <c r="K9534" s="50">
        <v>10132720</v>
      </c>
    </row>
    <row r="9535" spans="1:11" x14ac:dyDescent="0.3">
      <c r="A9535" s="51" t="str">
        <f t="shared" si="154"/>
        <v>IFX.DE</v>
      </c>
      <c r="B9535" s="52" t="s">
        <v>526</v>
      </c>
      <c r="C9535" s="50" t="s">
        <v>17151</v>
      </c>
      <c r="D9535" s="50">
        <f>DAX__2019_2020__33[[#This Row],[Open]]*(DAX__2019_2020__33[[#This Row],[Adj Close]]/DAX__2019_2020__33[[#This Row],[Close]])</f>
        <v>25.080394299796577</v>
      </c>
      <c r="E9535" s="50" t="s">
        <v>16099</v>
      </c>
      <c r="F9535" s="50" t="s">
        <v>16116</v>
      </c>
      <c r="G9535" s="50" t="s">
        <v>23532</v>
      </c>
      <c r="H9535" s="50" t="s">
        <v>23533</v>
      </c>
      <c r="I9535" s="50">
        <f>(DAX__2019_2020__33[[#This Row],[Adj Close]]-DAX__2019_2020__33[[#This Row],[Adj Open]])/DAX__2019_2020__33[[#This Row],[Adj Open]]</f>
        <v>-1.1788211717555228E-3</v>
      </c>
      <c r="J9535" s="50">
        <f>DAX__2019_2020__33[[#This Row],[Adj Close]]-DAX__2019_2020__33[[#This Row],[Adj Open]]</f>
        <v>-2.9565299796576738E-2</v>
      </c>
      <c r="K9535" s="50">
        <v>4412861</v>
      </c>
    </row>
    <row r="9536" spans="1:11" x14ac:dyDescent="0.3">
      <c r="A9536" s="51" t="str">
        <f t="shared" si="154"/>
        <v>IFX.DE</v>
      </c>
      <c r="B9536" s="52" t="s">
        <v>527</v>
      </c>
      <c r="C9536" s="50" t="s">
        <v>16070</v>
      </c>
      <c r="D9536" s="50">
        <f>DAX__2019_2020__33[[#This Row],[Open]]*(DAX__2019_2020__33[[#This Row],[Adj Close]]/DAX__2019_2020__33[[#This Row],[Close]])</f>
        <v>25.139520567464821</v>
      </c>
      <c r="E9536" s="50" t="s">
        <v>17162</v>
      </c>
      <c r="F9536" s="50" t="s">
        <v>23534</v>
      </c>
      <c r="G9536" s="50" t="s">
        <v>16106</v>
      </c>
      <c r="H9536" s="50" t="s">
        <v>23535</v>
      </c>
      <c r="I9536" s="50">
        <f>(DAX__2019_2020__33[[#This Row],[Adj Close]]-DAX__2019_2020__33[[#This Row],[Adj Open]])/DAX__2019_2020__33[[#This Row],[Adj Open]]</f>
        <v>7.840023520188125E-3</v>
      </c>
      <c r="J9536" s="50">
        <f>DAX__2019_2020__33[[#This Row],[Adj Close]]-DAX__2019_2020__33[[#This Row],[Adj Open]]</f>
        <v>0.19709443253517733</v>
      </c>
      <c r="K9536" s="50">
        <v>3826286</v>
      </c>
    </row>
    <row r="9537" spans="1:11" x14ac:dyDescent="0.3">
      <c r="A9537" s="51" t="str">
        <f t="shared" si="154"/>
        <v>IFX.DE</v>
      </c>
      <c r="B9537" s="52" t="s">
        <v>528</v>
      </c>
      <c r="C9537" s="50" t="s">
        <v>16096</v>
      </c>
      <c r="D9537" s="50">
        <f>DAX__2019_2020__33[[#This Row],[Open]]*(DAX__2019_2020__33[[#This Row],[Adj Close]]/DAX__2019_2020__33[[#This Row],[Close]])</f>
        <v>25.464728941359223</v>
      </c>
      <c r="E9537" s="50" t="s">
        <v>16092</v>
      </c>
      <c r="F9537" s="50" t="s">
        <v>23536</v>
      </c>
      <c r="G9537" s="50" t="s">
        <v>17157</v>
      </c>
      <c r="H9537" s="50" t="s">
        <v>23537</v>
      </c>
      <c r="I9537" s="50">
        <f>(DAX__2019_2020__33[[#This Row],[Adj Close]]-DAX__2019_2020__33[[#This Row],[Adj Open]])/DAX__2019_2020__33[[#This Row],[Adj Open]]</f>
        <v>-3.4829721362229162E-3</v>
      </c>
      <c r="J9537" s="50">
        <f>DAX__2019_2020__33[[#This Row],[Adj Close]]-DAX__2019_2020__33[[#This Row],[Adj Open]]</f>
        <v>-8.8692941359223454E-2</v>
      </c>
      <c r="K9537" s="50">
        <v>3495286</v>
      </c>
    </row>
    <row r="9538" spans="1:11" x14ac:dyDescent="0.3">
      <c r="A9538" s="51" t="str">
        <f t="shared" si="154"/>
        <v>IFX.DE</v>
      </c>
      <c r="B9538" s="52" t="s">
        <v>529</v>
      </c>
      <c r="C9538" s="50" t="s">
        <v>17163</v>
      </c>
      <c r="D9538" s="50">
        <f>DAX__2019_2020__33[[#This Row],[Open]]*(DAX__2019_2020__33[[#This Row],[Adj Close]]/DAX__2019_2020__33[[#This Row],[Close]])</f>
        <v>25.573131982554337</v>
      </c>
      <c r="E9538" s="50" t="s">
        <v>23538</v>
      </c>
      <c r="F9538" s="50" t="s">
        <v>17122</v>
      </c>
      <c r="G9538" s="50" t="s">
        <v>21449</v>
      </c>
      <c r="H9538" s="50" t="s">
        <v>23539</v>
      </c>
      <c r="I9538" s="50">
        <f>(DAX__2019_2020__33[[#This Row],[Adj Close]]-DAX__2019_2020__33[[#This Row],[Adj Open]])/DAX__2019_2020__33[[#This Row],[Adj Open]]</f>
        <v>1.3487398324184984E-2</v>
      </c>
      <c r="J9538" s="50">
        <f>DAX__2019_2020__33[[#This Row],[Adj Close]]-DAX__2019_2020__33[[#This Row],[Adj Open]]</f>
        <v>0.34491501744566477</v>
      </c>
      <c r="K9538" s="50">
        <v>4960284</v>
      </c>
    </row>
    <row r="9539" spans="1:11" x14ac:dyDescent="0.3">
      <c r="A9539" s="51" t="str">
        <f t="shared" si="154"/>
        <v>IFX.DE</v>
      </c>
      <c r="B9539" s="52" t="s">
        <v>530</v>
      </c>
      <c r="C9539" s="50" t="s">
        <v>23540</v>
      </c>
      <c r="D9539" s="50">
        <f>DAX__2019_2020__33[[#This Row],[Open]]*(DAX__2019_2020__33[[#This Row],[Adj Close]]/DAX__2019_2020__33[[#This Row],[Close]])</f>
        <v>26.203835105043229</v>
      </c>
      <c r="E9539" s="50" t="s">
        <v>23541</v>
      </c>
      <c r="F9539" s="50" t="s">
        <v>23542</v>
      </c>
      <c r="G9539" s="50" t="s">
        <v>20227</v>
      </c>
      <c r="H9539" s="50" t="s">
        <v>23543</v>
      </c>
      <c r="I9539" s="50">
        <f>(DAX__2019_2020__33[[#This Row],[Adj Close]]-DAX__2019_2020__33[[#This Row],[Adj Open]])/DAX__2019_2020__33[[#This Row],[Adj Open]]</f>
        <v>9.2139526137646442E-3</v>
      </c>
      <c r="J9539" s="50">
        <f>DAX__2019_2020__33[[#This Row],[Adj Close]]-DAX__2019_2020__33[[#This Row],[Adj Open]]</f>
        <v>0.24144089495677079</v>
      </c>
      <c r="K9539" s="50">
        <v>5452488</v>
      </c>
    </row>
    <row r="9540" spans="1:11" x14ac:dyDescent="0.3">
      <c r="A9540" s="51" t="str">
        <f t="shared" ref="A9540:A9596" si="155">"IFX.DE"</f>
        <v>IFX.DE</v>
      </c>
      <c r="B9540" s="52" t="s">
        <v>531</v>
      </c>
      <c r="C9540" s="50" t="s">
        <v>16382</v>
      </c>
      <c r="D9540" s="50">
        <f>DAX__2019_2020__33[[#This Row],[Open]]*(DAX__2019_2020__33[[#This Row],[Adj Close]]/DAX__2019_2020__33[[#This Row],[Close]])</f>
        <v>26.632519589240275</v>
      </c>
      <c r="E9540" s="50" t="s">
        <v>23544</v>
      </c>
      <c r="F9540" s="50" t="s">
        <v>16145</v>
      </c>
      <c r="G9540" s="50" t="s">
        <v>23545</v>
      </c>
      <c r="H9540" s="50" t="s">
        <v>23546</v>
      </c>
      <c r="I9540" s="50">
        <f>(DAX__2019_2020__33[[#This Row],[Adj Close]]-DAX__2019_2020__33[[#This Row],[Adj Open]])/DAX__2019_2020__33[[#This Row],[Adj Open]]</f>
        <v>1.79463459759482E-2</v>
      </c>
      <c r="J9540" s="50">
        <f>DAX__2019_2020__33[[#This Row],[Adj Close]]-DAX__2019_2020__33[[#This Row],[Adj Open]]</f>
        <v>0.47795641075972384</v>
      </c>
      <c r="K9540" s="50">
        <v>6888595</v>
      </c>
    </row>
    <row r="9541" spans="1:11" x14ac:dyDescent="0.3">
      <c r="A9541" s="51" t="str">
        <f t="shared" si="155"/>
        <v>IFX.DE</v>
      </c>
      <c r="B9541" s="52" t="s">
        <v>532</v>
      </c>
      <c r="C9541" s="50" t="s">
        <v>17168</v>
      </c>
      <c r="D9541" s="50">
        <f>DAX__2019_2020__33[[#This Row],[Open]]*(DAX__2019_2020__33[[#This Row],[Adj Close]]/DAX__2019_2020__33[[#This Row],[Close]])</f>
        <v>27.199168581063507</v>
      </c>
      <c r="E9541" s="50" t="s">
        <v>16441</v>
      </c>
      <c r="F9541" s="50" t="s">
        <v>16150</v>
      </c>
      <c r="G9541" s="50" t="s">
        <v>16441</v>
      </c>
      <c r="H9541" s="50" t="s">
        <v>23547</v>
      </c>
      <c r="I9541" s="50">
        <f>(DAX__2019_2020__33[[#This Row],[Adj Close]]-DAX__2019_2020__33[[#This Row],[Adj Open]])/DAX__2019_2020__33[[#This Row],[Adj Open]]</f>
        <v>1.7572427536231842E-2</v>
      </c>
      <c r="J9541" s="50">
        <f>DAX__2019_2020__33[[#This Row],[Adj Close]]-DAX__2019_2020__33[[#This Row],[Adj Open]]</f>
        <v>0.47795541893649229</v>
      </c>
      <c r="K9541" s="50">
        <v>4198792</v>
      </c>
    </row>
    <row r="9542" spans="1:11" x14ac:dyDescent="0.3">
      <c r="A9542" s="51" t="str">
        <f t="shared" si="155"/>
        <v>IFX.DE</v>
      </c>
      <c r="B9542" s="52" t="s">
        <v>533</v>
      </c>
      <c r="C9542" s="50" t="s">
        <v>16191</v>
      </c>
      <c r="D9542" s="50">
        <f>DAX__2019_2020__33[[#This Row],[Open]]*(DAX__2019_2020__33[[#This Row],[Adj Close]]/DAX__2019_2020__33[[#This Row],[Close]])</f>
        <v>27.691906258229416</v>
      </c>
      <c r="E9542" s="50" t="s">
        <v>23548</v>
      </c>
      <c r="F9542" s="50" t="s">
        <v>23549</v>
      </c>
      <c r="G9542" s="50" t="s">
        <v>23550</v>
      </c>
      <c r="H9542" s="50" t="s">
        <v>23551</v>
      </c>
      <c r="I9542" s="50">
        <f>(DAX__2019_2020__33[[#This Row],[Adj Close]]-DAX__2019_2020__33[[#This Row],[Adj Open]])/DAX__2019_2020__33[[#This Row],[Adj Open]]</f>
        <v>-1.90391103202848E-2</v>
      </c>
      <c r="J9542" s="50">
        <f>DAX__2019_2020__33[[#This Row],[Adj Close]]-DAX__2019_2020__33[[#This Row],[Adj Open]]</f>
        <v>-0.52722925822941491</v>
      </c>
      <c r="K9542" s="50">
        <v>4425571</v>
      </c>
    </row>
    <row r="9543" spans="1:11" x14ac:dyDescent="0.3">
      <c r="A9543" s="51" t="str">
        <f t="shared" si="155"/>
        <v>IFX.DE</v>
      </c>
      <c r="B9543" s="52" t="s">
        <v>534</v>
      </c>
      <c r="C9543" s="50" t="s">
        <v>17187</v>
      </c>
      <c r="D9543" s="50">
        <f>DAX__2019_2020__33[[#This Row],[Open]]*(DAX__2019_2020__33[[#This Row],[Adj Close]]/DAX__2019_2020__33[[#This Row],[Close]])</f>
        <v>27.159746735477555</v>
      </c>
      <c r="E9543" s="50" t="s">
        <v>16356</v>
      </c>
      <c r="F9543" s="50" t="s">
        <v>17189</v>
      </c>
      <c r="G9543" s="50" t="s">
        <v>23552</v>
      </c>
      <c r="H9543" s="50" t="s">
        <v>23553</v>
      </c>
      <c r="I9543" s="50">
        <f>(DAX__2019_2020__33[[#This Row],[Adj Close]]-DAX__2019_2020__33[[#This Row],[Adj Open]])/DAX__2019_2020__33[[#This Row],[Adj Open]]</f>
        <v>9.0711178908242599E-3</v>
      </c>
      <c r="J9543" s="50">
        <f>DAX__2019_2020__33[[#This Row],[Adj Close]]-DAX__2019_2020__33[[#This Row],[Adj Open]]</f>
        <v>0.24636926452244623</v>
      </c>
      <c r="K9543" s="50">
        <v>4412627</v>
      </c>
    </row>
    <row r="9544" spans="1:11" x14ac:dyDescent="0.3">
      <c r="A9544" s="51" t="str">
        <f t="shared" si="155"/>
        <v>IFX.DE</v>
      </c>
      <c r="B9544" s="52" t="s">
        <v>535</v>
      </c>
      <c r="C9544" s="50" t="s">
        <v>23554</v>
      </c>
      <c r="D9544" s="50">
        <f>DAX__2019_2020__33[[#This Row],[Open]]*(DAX__2019_2020__33[[#This Row],[Adj Close]]/DAX__2019_2020__33[[#This Row],[Close]])</f>
        <v>27.046417162616482</v>
      </c>
      <c r="E9544" s="50" t="s">
        <v>16169</v>
      </c>
      <c r="F9544" s="50" t="s">
        <v>16381</v>
      </c>
      <c r="G9544" s="50" t="s">
        <v>23555</v>
      </c>
      <c r="H9544" s="50" t="s">
        <v>23556</v>
      </c>
      <c r="I9544" s="50">
        <f>(DAX__2019_2020__33[[#This Row],[Adj Close]]-DAX__2019_2020__33[[#This Row],[Adj Open]])/DAX__2019_2020__33[[#This Row],[Adj Open]]</f>
        <v>-2.9149207505921098E-3</v>
      </c>
      <c r="J9544" s="50">
        <f>DAX__2019_2020__33[[#This Row],[Adj Close]]-DAX__2019_2020__33[[#This Row],[Adj Open]]</f>
        <v>-7.8838162616481355E-2</v>
      </c>
      <c r="K9544" s="50">
        <v>4448820</v>
      </c>
    </row>
    <row r="9545" spans="1:11" x14ac:dyDescent="0.3">
      <c r="A9545" s="51" t="str">
        <f t="shared" si="155"/>
        <v>IFX.DE</v>
      </c>
      <c r="B9545" s="52" t="s">
        <v>536</v>
      </c>
      <c r="C9545" s="50" t="s">
        <v>16431</v>
      </c>
      <c r="D9545" s="50">
        <f>DAX__2019_2020__33[[#This Row],[Open]]*(DAX__2019_2020__33[[#This Row],[Adj Close]]/DAX__2019_2020__33[[#This Row],[Close]])</f>
        <v>27.085839361216394</v>
      </c>
      <c r="E9545" s="50" t="s">
        <v>23557</v>
      </c>
      <c r="F9545" s="50" t="s">
        <v>16421</v>
      </c>
      <c r="G9545" s="50" t="s">
        <v>17210</v>
      </c>
      <c r="H9545" s="50" t="s">
        <v>23558</v>
      </c>
      <c r="I9545" s="50">
        <f>(DAX__2019_2020__33[[#This Row],[Adj Close]]-DAX__2019_2020__33[[#This Row],[Adj Open]])/DAX__2019_2020__33[[#This Row],[Adj Open]]</f>
        <v>4.5479350719324976E-3</v>
      </c>
      <c r="J9545" s="50">
        <f>DAX__2019_2020__33[[#This Row],[Adj Close]]-DAX__2019_2020__33[[#This Row],[Adj Open]]</f>
        <v>0.12318463878360575</v>
      </c>
      <c r="K9545" s="50">
        <v>4237103</v>
      </c>
    </row>
    <row r="9546" spans="1:11" x14ac:dyDescent="0.3">
      <c r="A9546" s="51" t="str">
        <f t="shared" si="155"/>
        <v>IFX.DE</v>
      </c>
      <c r="B9546" s="52" t="s">
        <v>537</v>
      </c>
      <c r="C9546" s="50" t="s">
        <v>17200</v>
      </c>
      <c r="D9546" s="50">
        <f>DAX__2019_2020__33[[#This Row],[Open]]*(DAX__2019_2020__33[[#This Row],[Adj Close]]/DAX__2019_2020__33[[#This Row],[Close]])</f>
        <v>27.346989236228346</v>
      </c>
      <c r="E9546" s="50" t="s">
        <v>16447</v>
      </c>
      <c r="F9546" s="50" t="s">
        <v>23559</v>
      </c>
      <c r="G9546" s="50" t="s">
        <v>23560</v>
      </c>
      <c r="H9546" s="50" t="s">
        <v>23561</v>
      </c>
      <c r="I9546" s="50">
        <f>(DAX__2019_2020__33[[#This Row],[Adj Close]]-DAX__2019_2020__33[[#This Row],[Adj Open]])/DAX__2019_2020__33[[#This Row],[Adj Open]]</f>
        <v>-4.3243603603603199E-3</v>
      </c>
      <c r="J9546" s="50">
        <f>DAX__2019_2020__33[[#This Row],[Adj Close]]-DAX__2019_2020__33[[#This Row],[Adj Open]]</f>
        <v>-0.11825823622834619</v>
      </c>
      <c r="K9546" s="50">
        <v>2896423</v>
      </c>
    </row>
    <row r="9547" spans="1:11" x14ac:dyDescent="0.3">
      <c r="A9547" s="51" t="str">
        <f t="shared" si="155"/>
        <v>IFX.DE</v>
      </c>
      <c r="B9547" s="52" t="s">
        <v>538</v>
      </c>
      <c r="C9547" s="50" t="s">
        <v>16378</v>
      </c>
      <c r="D9547" s="50">
        <f>DAX__2019_2020__33[[#This Row],[Open]]*(DAX__2019_2020__33[[#This Row],[Adj Close]]/DAX__2019_2020__33[[#This Row],[Close]])</f>
        <v>27.0119267913458</v>
      </c>
      <c r="E9547" s="50" t="s">
        <v>16379</v>
      </c>
      <c r="F9547" s="50" t="s">
        <v>23559</v>
      </c>
      <c r="G9547" s="50" t="s">
        <v>23559</v>
      </c>
      <c r="H9547" s="50" t="s">
        <v>23562</v>
      </c>
      <c r="I9547" s="50">
        <f>(DAX__2019_2020__33[[#This Row],[Adj Close]]-DAX__2019_2020__33[[#This Row],[Adj Open]])/DAX__2019_2020__33[[#This Row],[Adj Open]]</f>
        <v>-5.1076249543961609E-3</v>
      </c>
      <c r="J9547" s="50">
        <f>DAX__2019_2020__33[[#This Row],[Adj Close]]-DAX__2019_2020__33[[#This Row],[Adj Open]]</f>
        <v>-0.13796679134580003</v>
      </c>
      <c r="K9547" s="50">
        <v>2989124</v>
      </c>
    </row>
    <row r="9548" spans="1:11" x14ac:dyDescent="0.3">
      <c r="A9548" s="51" t="str">
        <f t="shared" si="155"/>
        <v>IFX.DE</v>
      </c>
      <c r="B9548" s="52" t="s">
        <v>539</v>
      </c>
      <c r="C9548" s="50" t="s">
        <v>1719</v>
      </c>
      <c r="D9548" s="50">
        <f>DAX__2019_2020__33[[#This Row],[Open]]*(DAX__2019_2020__33[[#This Row],[Adj Close]]/DAX__2019_2020__33[[#This Row],[Close]])</f>
        <v>27.05134816410818</v>
      </c>
      <c r="E9548" s="50" t="s">
        <v>21466</v>
      </c>
      <c r="F9548" s="50" t="s">
        <v>16417</v>
      </c>
      <c r="G9548" s="50" t="s">
        <v>23563</v>
      </c>
      <c r="H9548" s="50" t="s">
        <v>23564</v>
      </c>
      <c r="I9548" s="50">
        <f>(DAX__2019_2020__33[[#This Row],[Adj Close]]-DAX__2019_2020__33[[#This Row],[Adj Open]])/DAX__2019_2020__33[[#This Row],[Adj Open]]</f>
        <v>-1.8032822658185E-2</v>
      </c>
      <c r="J9548" s="50">
        <f>DAX__2019_2020__33[[#This Row],[Adj Close]]-DAX__2019_2020__33[[#This Row],[Adj Open]]</f>
        <v>-0.48781216410818118</v>
      </c>
      <c r="K9548" s="50">
        <v>4042457</v>
      </c>
    </row>
    <row r="9549" spans="1:11" x14ac:dyDescent="0.3">
      <c r="A9549" s="51" t="str">
        <f t="shared" si="155"/>
        <v>IFX.DE</v>
      </c>
      <c r="B9549" s="52" t="s">
        <v>540</v>
      </c>
      <c r="C9549" s="50" t="s">
        <v>20219</v>
      </c>
      <c r="D9549" s="50">
        <f>DAX__2019_2020__33[[#This Row],[Open]]*(DAX__2019_2020__33[[#This Row],[Adj Close]]/DAX__2019_2020__33[[#This Row],[Close]])</f>
        <v>26.405859178704503</v>
      </c>
      <c r="E9549" s="50" t="s">
        <v>16426</v>
      </c>
      <c r="F9549" s="50" t="s">
        <v>23565</v>
      </c>
      <c r="G9549" s="50" t="s">
        <v>23566</v>
      </c>
      <c r="H9549" s="50" t="s">
        <v>23567</v>
      </c>
      <c r="I9549" s="50">
        <f>(DAX__2019_2020__33[[#This Row],[Adj Close]]-DAX__2019_2020__33[[#This Row],[Adj Open]])/DAX__2019_2020__33[[#This Row],[Adj Open]]</f>
        <v>-7.8373203955962693E-3</v>
      </c>
      <c r="J9549" s="50">
        <f>DAX__2019_2020__33[[#This Row],[Adj Close]]-DAX__2019_2020__33[[#This Row],[Adj Open]]</f>
        <v>-0.20695117870450375</v>
      </c>
      <c r="K9549" s="50">
        <v>4222255</v>
      </c>
    </row>
    <row r="9550" spans="1:11" x14ac:dyDescent="0.3">
      <c r="A9550" s="51" t="str">
        <f t="shared" si="155"/>
        <v>IFX.DE</v>
      </c>
      <c r="B9550" s="52" t="s">
        <v>541</v>
      </c>
      <c r="C9550" s="50" t="s">
        <v>23538</v>
      </c>
      <c r="D9550" s="50">
        <f>DAX__2019_2020__33[[#This Row],[Open]]*(DAX__2019_2020__33[[#This Row],[Adj Close]]/DAX__2019_2020__33[[#This Row],[Close]])</f>
        <v>25.982102467988895</v>
      </c>
      <c r="E9550" s="50" t="s">
        <v>23568</v>
      </c>
      <c r="F9550" s="50" t="s">
        <v>23569</v>
      </c>
      <c r="G9550" s="50" t="s">
        <v>16142</v>
      </c>
      <c r="H9550" s="50" t="s">
        <v>23570</v>
      </c>
      <c r="I9550" s="50">
        <f>(DAX__2019_2020__33[[#This Row],[Adj Close]]-DAX__2019_2020__33[[#This Row],[Adj Open]])/DAX__2019_2020__33[[#This Row],[Adj Open]]</f>
        <v>1.6499108666793202E-2</v>
      </c>
      <c r="J9550" s="50">
        <f>DAX__2019_2020__33[[#This Row],[Adj Close]]-DAX__2019_2020__33[[#This Row],[Adj Open]]</f>
        <v>0.42868153201110459</v>
      </c>
      <c r="K9550" s="50">
        <v>3324392</v>
      </c>
    </row>
    <row r="9551" spans="1:11" x14ac:dyDescent="0.3">
      <c r="A9551" s="51" t="str">
        <f t="shared" si="155"/>
        <v>IFX.DE</v>
      </c>
      <c r="B9551" s="52" t="s">
        <v>542</v>
      </c>
      <c r="C9551" s="50" t="s">
        <v>23571</v>
      </c>
      <c r="D9551" s="50">
        <f>DAX__2019_2020__33[[#This Row],[Open]]*(DAX__2019_2020__33[[#This Row],[Adj Close]]/DAX__2019_2020__33[[#This Row],[Close]])</f>
        <v>26.208761903080074</v>
      </c>
      <c r="E9551" s="50" t="s">
        <v>16387</v>
      </c>
      <c r="F9551" s="50" t="s">
        <v>23572</v>
      </c>
      <c r="G9551" s="50" t="s">
        <v>23573</v>
      </c>
      <c r="H9551" s="50" t="s">
        <v>23574</v>
      </c>
      <c r="I9551" s="50">
        <f>(DAX__2019_2020__33[[#This Row],[Adj Close]]-DAX__2019_2020__33[[#This Row],[Adj Open]])/DAX__2019_2020__33[[#This Row],[Adj Open]]</f>
        <v>-6.7681145616889059E-3</v>
      </c>
      <c r="J9551" s="50">
        <f>DAX__2019_2020__33[[#This Row],[Adj Close]]-DAX__2019_2020__33[[#This Row],[Adj Open]]</f>
        <v>-0.17738390308007368</v>
      </c>
      <c r="K9551" s="50">
        <v>3634684</v>
      </c>
    </row>
    <row r="9552" spans="1:11" x14ac:dyDescent="0.3">
      <c r="A9552" s="51" t="str">
        <f t="shared" si="155"/>
        <v>IFX.DE</v>
      </c>
      <c r="B9552" s="52" t="s">
        <v>543</v>
      </c>
      <c r="C9552" s="50" t="s">
        <v>17024</v>
      </c>
      <c r="D9552" s="50">
        <f>DAX__2019_2020__33[[#This Row],[Open]]*(DAX__2019_2020__33[[#This Row],[Adj Close]]/DAX__2019_2020__33[[#This Row],[Close]])</f>
        <v>26.213691006774223</v>
      </c>
      <c r="E9552" s="50" t="s">
        <v>23575</v>
      </c>
      <c r="F9552" s="50" t="s">
        <v>23576</v>
      </c>
      <c r="G9552" s="50" t="s">
        <v>23577</v>
      </c>
      <c r="H9552" s="50" t="s">
        <v>23578</v>
      </c>
      <c r="I9552" s="50">
        <f>(DAX__2019_2020__33[[#This Row],[Adj Close]]-DAX__2019_2020__33[[#This Row],[Adj Open]])/DAX__2019_2020__33[[#This Row],[Adj Open]]</f>
        <v>-3.6090263157894868E-2</v>
      </c>
      <c r="J9552" s="50">
        <f>DAX__2019_2020__33[[#This Row],[Adj Close]]-DAX__2019_2020__33[[#This Row],[Adj Open]]</f>
        <v>-0.94605900677422383</v>
      </c>
      <c r="K9552" s="50">
        <v>6715963</v>
      </c>
    </row>
    <row r="9553" spans="1:11" x14ac:dyDescent="0.3">
      <c r="A9553" s="51" t="str">
        <f t="shared" si="155"/>
        <v>IFX.DE</v>
      </c>
      <c r="B9553" s="52" t="s">
        <v>544</v>
      </c>
      <c r="C9553" s="50" t="s">
        <v>23579</v>
      </c>
      <c r="D9553" s="50">
        <f>DAX__2019_2020__33[[#This Row],[Open]]*(DAX__2019_2020__33[[#This Row],[Adj Close]]/DAX__2019_2020__33[[#This Row],[Close]])</f>
        <v>24.53345189537983</v>
      </c>
      <c r="E9553" s="50" t="s">
        <v>21447</v>
      </c>
      <c r="F9553" s="50" t="s">
        <v>23580</v>
      </c>
      <c r="G9553" s="50" t="s">
        <v>23581</v>
      </c>
      <c r="H9553" s="50" t="s">
        <v>23582</v>
      </c>
      <c r="I9553" s="50">
        <f>(DAX__2019_2020__33[[#This Row],[Adj Close]]-DAX__2019_2020__33[[#This Row],[Adj Open]])/DAX__2019_2020__33[[#This Row],[Adj Open]]</f>
        <v>-4.8403253665394712E-2</v>
      </c>
      <c r="J9553" s="50">
        <f>DAX__2019_2020__33[[#This Row],[Adj Close]]-DAX__2019_2020__33[[#This Row],[Adj Open]]</f>
        <v>-1.1874988953798287</v>
      </c>
      <c r="K9553" s="50">
        <v>11162781</v>
      </c>
    </row>
    <row r="9554" spans="1:11" x14ac:dyDescent="0.3">
      <c r="A9554" s="51" t="str">
        <f t="shared" si="155"/>
        <v>IFX.DE</v>
      </c>
      <c r="B9554" s="52" t="s">
        <v>545</v>
      </c>
      <c r="C9554" s="50" t="s">
        <v>23474</v>
      </c>
      <c r="D9554" s="50">
        <f>DAX__2019_2020__33[[#This Row],[Open]]*(DAX__2019_2020__33[[#This Row],[Adj Close]]/DAX__2019_2020__33[[#This Row],[Close]])</f>
        <v>23.336096281053951</v>
      </c>
      <c r="E9554" s="50" t="s">
        <v>23477</v>
      </c>
      <c r="F9554" s="50" t="s">
        <v>23474</v>
      </c>
      <c r="G9554" s="50" t="s">
        <v>23583</v>
      </c>
      <c r="H9554" s="50" t="s">
        <v>23584</v>
      </c>
      <c r="I9554" s="50">
        <f>(DAX__2019_2020__33[[#This Row],[Adj Close]]-DAX__2019_2020__33[[#This Row],[Adj Open]])/DAX__2019_2020__33[[#This Row],[Adj Open]]</f>
        <v>9.7128378378378982E-3</v>
      </c>
      <c r="J9554" s="50">
        <f>DAX__2019_2020__33[[#This Row],[Adj Close]]-DAX__2019_2020__33[[#This Row],[Adj Open]]</f>
        <v>0.22665971894604908</v>
      </c>
      <c r="K9554" s="50">
        <v>7072386</v>
      </c>
    </row>
    <row r="9555" spans="1:11" x14ac:dyDescent="0.3">
      <c r="A9555" s="51" t="str">
        <f t="shared" si="155"/>
        <v>IFX.DE</v>
      </c>
      <c r="B9555" s="52" t="s">
        <v>546</v>
      </c>
      <c r="C9555" s="50" t="s">
        <v>21409</v>
      </c>
      <c r="D9555" s="50">
        <f>DAX__2019_2020__33[[#This Row],[Open]]*(DAX__2019_2020__33[[#This Row],[Adj Close]]/DAX__2019_2020__33[[#This Row],[Close]])</f>
        <v>23.15871117154812</v>
      </c>
      <c r="E9555" s="50" t="s">
        <v>23483</v>
      </c>
      <c r="F9555" s="50" t="s">
        <v>23510</v>
      </c>
      <c r="G9555" s="50" t="s">
        <v>21433</v>
      </c>
      <c r="H9555" s="50" t="s">
        <v>23585</v>
      </c>
      <c r="I9555" s="50">
        <f>(DAX__2019_2020__33[[#This Row],[Adj Close]]-DAX__2019_2020__33[[#This Row],[Adj Open]])/DAX__2019_2020__33[[#This Row],[Adj Open]]</f>
        <v>1.7021276595744539E-2</v>
      </c>
      <c r="J9555" s="50">
        <f>DAX__2019_2020__33[[#This Row],[Adj Close]]-DAX__2019_2020__33[[#This Row],[Adj Open]]</f>
        <v>0.39419082845187958</v>
      </c>
      <c r="K9555" s="50">
        <v>4876804</v>
      </c>
    </row>
    <row r="9556" spans="1:11" x14ac:dyDescent="0.3">
      <c r="A9556" s="51" t="str">
        <f t="shared" si="155"/>
        <v>IFX.DE</v>
      </c>
      <c r="B9556" s="52" t="s">
        <v>547</v>
      </c>
      <c r="C9556" s="50" t="s">
        <v>23586</v>
      </c>
      <c r="D9556" s="50">
        <f>DAX__2019_2020__33[[#This Row],[Open]]*(DAX__2019_2020__33[[#This Row],[Adj Close]]/DAX__2019_2020__33[[#This Row],[Close]])</f>
        <v>23.685941626252301</v>
      </c>
      <c r="E9556" s="50" t="s">
        <v>23587</v>
      </c>
      <c r="F9556" s="50" t="s">
        <v>23497</v>
      </c>
      <c r="G9556" s="50" t="s">
        <v>23588</v>
      </c>
      <c r="H9556" s="50" t="s">
        <v>23589</v>
      </c>
      <c r="I9556" s="50">
        <f>(DAX__2019_2020__33[[#This Row],[Adj Close]]-DAX__2019_2020__33[[#This Row],[Adj Open]])/DAX__2019_2020__33[[#This Row],[Adj Open]]</f>
        <v>1.7474516330351474E-2</v>
      </c>
      <c r="J9556" s="50">
        <f>DAX__2019_2020__33[[#This Row],[Adj Close]]-DAX__2019_2020__33[[#This Row],[Adj Open]]</f>
        <v>0.41390037374769761</v>
      </c>
      <c r="K9556" s="50">
        <v>4367259</v>
      </c>
    </row>
    <row r="9557" spans="1:11" x14ac:dyDescent="0.3">
      <c r="A9557" s="51" t="str">
        <f t="shared" si="155"/>
        <v>IFX.DE</v>
      </c>
      <c r="B9557" s="52" t="s">
        <v>548</v>
      </c>
      <c r="C9557" s="50" t="s">
        <v>23590</v>
      </c>
      <c r="D9557" s="50">
        <f>DAX__2019_2020__33[[#This Row],[Open]]*(DAX__2019_2020__33[[#This Row],[Adj Close]]/DAX__2019_2020__33[[#This Row],[Close]])</f>
        <v>24.380703697669862</v>
      </c>
      <c r="E9557" s="50" t="s">
        <v>17157</v>
      </c>
      <c r="F9557" s="50" t="s">
        <v>23591</v>
      </c>
      <c r="G9557" s="50" t="s">
        <v>17122</v>
      </c>
      <c r="H9557" s="50" t="s">
        <v>23592</v>
      </c>
      <c r="I9557" s="50">
        <f>(DAX__2019_2020__33[[#This Row],[Adj Close]]-DAX__2019_2020__33[[#This Row],[Adj Open]])/DAX__2019_2020__33[[#This Row],[Adj Open]]</f>
        <v>3.2134195634599981E-2</v>
      </c>
      <c r="J9557" s="50">
        <f>DAX__2019_2020__33[[#This Row],[Adj Close]]-DAX__2019_2020__33[[#This Row],[Adj Open]]</f>
        <v>0.78345430233013857</v>
      </c>
      <c r="K9557" s="50">
        <v>5327339</v>
      </c>
    </row>
    <row r="9558" spans="1:11" x14ac:dyDescent="0.3">
      <c r="A9558" s="51" t="str">
        <f t="shared" si="155"/>
        <v>IFX.DE</v>
      </c>
      <c r="B9558" s="52" t="s">
        <v>549</v>
      </c>
      <c r="C9558" s="50" t="s">
        <v>16031</v>
      </c>
      <c r="D9558" s="50">
        <f>DAX__2019_2020__33[[#This Row],[Open]]*(DAX__2019_2020__33[[#This Row],[Adj Close]]/DAX__2019_2020__33[[#This Row],[Close]])</f>
        <v>24.686199271523716</v>
      </c>
      <c r="E9558" s="50" t="s">
        <v>17037</v>
      </c>
      <c r="F9558" s="50" t="s">
        <v>1656</v>
      </c>
      <c r="G9558" s="50" t="s">
        <v>23593</v>
      </c>
      <c r="H9558" s="50" t="s">
        <v>23594</v>
      </c>
      <c r="I9558" s="50">
        <f>(DAX__2019_2020__33[[#This Row],[Adj Close]]-DAX__2019_2020__33[[#This Row],[Adj Open]])/DAX__2019_2020__33[[#This Row],[Adj Open]]</f>
        <v>1.9560958864708943E-2</v>
      </c>
      <c r="J9558" s="50">
        <f>DAX__2019_2020__33[[#This Row],[Adj Close]]-DAX__2019_2020__33[[#This Row],[Adj Open]]</f>
        <v>0.4828857284762833</v>
      </c>
      <c r="K9558" s="50">
        <v>6690710</v>
      </c>
    </row>
    <row r="9559" spans="1:11" x14ac:dyDescent="0.3">
      <c r="A9559" s="51" t="str">
        <f t="shared" si="155"/>
        <v>IFX.DE</v>
      </c>
      <c r="B9559" s="52" t="s">
        <v>550</v>
      </c>
      <c r="C9559" s="50" t="s">
        <v>23595</v>
      </c>
      <c r="D9559" s="50">
        <f>DAX__2019_2020__33[[#This Row],[Open]]*(DAX__2019_2020__33[[#This Row],[Adj Close]]/DAX__2019_2020__33[[#This Row],[Close]])</f>
        <v>25.913118438139442</v>
      </c>
      <c r="E9559" s="50" t="s">
        <v>16134</v>
      </c>
      <c r="F9559" s="50" t="s">
        <v>23596</v>
      </c>
      <c r="G9559" s="50" t="s">
        <v>16407</v>
      </c>
      <c r="H9559" s="50" t="s">
        <v>23597</v>
      </c>
      <c r="I9559" s="50">
        <f>(DAX__2019_2020__33[[#This Row],[Adj Close]]-DAX__2019_2020__33[[#This Row],[Adj Open]])/DAX__2019_2020__33[[#This Row],[Adj Open]]</f>
        <v>3.2325156873929976E-3</v>
      </c>
      <c r="J9559" s="50">
        <f>DAX__2019_2020__33[[#This Row],[Adj Close]]-DAX__2019_2020__33[[#This Row],[Adj Open]]</f>
        <v>8.3764561860558473E-2</v>
      </c>
      <c r="K9559" s="50">
        <v>5746714</v>
      </c>
    </row>
    <row r="9560" spans="1:11" x14ac:dyDescent="0.3">
      <c r="A9560" s="51" t="str">
        <f t="shared" si="155"/>
        <v>IFX.DE</v>
      </c>
      <c r="B9560" s="52" t="s">
        <v>551</v>
      </c>
      <c r="C9560" s="50" t="s">
        <v>23565</v>
      </c>
      <c r="D9560" s="50">
        <f>DAX__2019_2020__33[[#This Row],[Open]]*(DAX__2019_2020__33[[#This Row],[Adj Close]]/DAX__2019_2020__33[[#This Row],[Close]])</f>
        <v>25.95746560620977</v>
      </c>
      <c r="E9560" s="50" t="s">
        <v>23598</v>
      </c>
      <c r="F9560" s="50" t="s">
        <v>17177</v>
      </c>
      <c r="G9560" s="50" t="s">
        <v>16083</v>
      </c>
      <c r="H9560" s="50" t="s">
        <v>23599</v>
      </c>
      <c r="I9560" s="50">
        <f>(DAX__2019_2020__33[[#This Row],[Adj Close]]-DAX__2019_2020__33[[#This Row],[Adj Open]])/DAX__2019_2020__33[[#This Row],[Adj Open]]</f>
        <v>2.6575550493545563E-3</v>
      </c>
      <c r="J9560" s="50">
        <f>DAX__2019_2020__33[[#This Row],[Adj Close]]-DAX__2019_2020__33[[#This Row],[Adj Open]]</f>
        <v>6.8983393790229997E-2</v>
      </c>
      <c r="K9560" s="50">
        <v>4563203</v>
      </c>
    </row>
    <row r="9561" spans="1:11" x14ac:dyDescent="0.3">
      <c r="A9561" s="51" t="str">
        <f t="shared" si="155"/>
        <v>IFX.DE</v>
      </c>
      <c r="B9561" s="52" t="s">
        <v>552</v>
      </c>
      <c r="C9561" s="50" t="s">
        <v>16167</v>
      </c>
      <c r="D9561" s="50">
        <f>DAX__2019_2020__33[[#This Row],[Open]]*(DAX__2019_2020__33[[#This Row],[Adj Close]]/DAX__2019_2020__33[[#This Row],[Close]])</f>
        <v>26.903524158947018</v>
      </c>
      <c r="E9561" s="50" t="s">
        <v>1719</v>
      </c>
      <c r="F9561" s="50" t="s">
        <v>23600</v>
      </c>
      <c r="G9561" s="50" t="s">
        <v>16177</v>
      </c>
      <c r="H9561" s="50" t="s">
        <v>23601</v>
      </c>
      <c r="I9561" s="50">
        <f>(DAX__2019_2020__33[[#This Row],[Adj Close]]-DAX__2019_2020__33[[#This Row],[Adj Open]])/DAX__2019_2020__33[[#This Row],[Adj Open]]</f>
        <v>1.8315385286278127E-3</v>
      </c>
      <c r="J9561" s="50">
        <f>DAX__2019_2020__33[[#This Row],[Adj Close]]-DAX__2019_2020__33[[#This Row],[Adj Open]]</f>
        <v>4.9274841052980634E-2</v>
      </c>
      <c r="K9561" s="50">
        <v>9546834</v>
      </c>
    </row>
    <row r="9562" spans="1:11" x14ac:dyDescent="0.3">
      <c r="A9562" s="51" t="str">
        <f t="shared" si="155"/>
        <v>IFX.DE</v>
      </c>
      <c r="B9562" s="52" t="s">
        <v>553</v>
      </c>
      <c r="C9562" s="50" t="s">
        <v>23602</v>
      </c>
      <c r="D9562" s="50">
        <f>DAX__2019_2020__33[[#This Row],[Open]]*(DAX__2019_2020__33[[#This Row],[Adj Close]]/DAX__2019_2020__33[[#This Row],[Close]])</f>
        <v>27.016856228601643</v>
      </c>
      <c r="E9562" s="50" t="s">
        <v>23602</v>
      </c>
      <c r="F9562" s="50" t="s">
        <v>16091</v>
      </c>
      <c r="G9562" s="50" t="s">
        <v>23603</v>
      </c>
      <c r="H9562" s="50" t="s">
        <v>23604</v>
      </c>
      <c r="I9562" s="50">
        <f>(DAX__2019_2020__33[[#This Row],[Adj Close]]-DAX__2019_2020__33[[#This Row],[Adj Open]])/DAX__2019_2020__33[[#This Row],[Adj Open]]</f>
        <v>-4.5048366038724627E-2</v>
      </c>
      <c r="J9562" s="50">
        <f>DAX__2019_2020__33[[#This Row],[Adj Close]]-DAX__2019_2020__33[[#This Row],[Adj Open]]</f>
        <v>-1.2170652286016441</v>
      </c>
      <c r="K9562" s="50">
        <v>7369012</v>
      </c>
    </row>
    <row r="9563" spans="1:11" x14ac:dyDescent="0.3">
      <c r="A9563" s="51" t="str">
        <f t="shared" si="155"/>
        <v>IFX.DE</v>
      </c>
      <c r="B9563" s="52" t="s">
        <v>554</v>
      </c>
      <c r="C9563" s="50" t="s">
        <v>16074</v>
      </c>
      <c r="D9563" s="50">
        <f>DAX__2019_2020__33[[#This Row],[Open]]*(DAX__2019_2020__33[[#This Row],[Adj Close]]/DAX__2019_2020__33[[#This Row],[Close]])</f>
        <v>25.642115048941253</v>
      </c>
      <c r="E9563" s="50" t="s">
        <v>23568</v>
      </c>
      <c r="F9563" s="50" t="s">
        <v>17037</v>
      </c>
      <c r="G9563" s="50" t="s">
        <v>17192</v>
      </c>
      <c r="H9563" s="50" t="s">
        <v>23605</v>
      </c>
      <c r="I9563" s="50">
        <f>(DAX__2019_2020__33[[#This Row],[Adj Close]]-DAX__2019_2020__33[[#This Row],[Adj Open]])/DAX__2019_2020__33[[#This Row],[Adj Open]]</f>
        <v>3.0361222136817897E-2</v>
      </c>
      <c r="J9563" s="50">
        <f>DAX__2019_2020__33[[#This Row],[Adj Close]]-DAX__2019_2020__33[[#This Row],[Adj Open]]</f>
        <v>0.77852595105874656</v>
      </c>
      <c r="K9563" s="50">
        <v>4520537</v>
      </c>
    </row>
    <row r="9564" spans="1:11" x14ac:dyDescent="0.3">
      <c r="A9564" s="51" t="str">
        <f t="shared" si="155"/>
        <v>IFX.DE</v>
      </c>
      <c r="B9564" s="52" t="s">
        <v>555</v>
      </c>
      <c r="C9564" s="50" t="s">
        <v>17191</v>
      </c>
      <c r="D9564" s="50">
        <f>DAX__2019_2020__33[[#This Row],[Open]]*(DAX__2019_2020__33[[#This Row],[Adj Close]]/DAX__2019_2020__33[[#This Row],[Close]])</f>
        <v>26.27281947732925</v>
      </c>
      <c r="E9564" s="50" t="s">
        <v>23606</v>
      </c>
      <c r="F9564" s="50" t="s">
        <v>23569</v>
      </c>
      <c r="G9564" s="50" t="s">
        <v>16409</v>
      </c>
      <c r="H9564" s="50" t="s">
        <v>23607</v>
      </c>
      <c r="I9564" s="50">
        <f>(DAX__2019_2020__33[[#This Row],[Adj Close]]-DAX__2019_2020__33[[#This Row],[Adj Open]])/DAX__2019_2020__33[[#This Row],[Adj Open]]</f>
        <v>-1.9692423105776347E-2</v>
      </c>
      <c r="J9564" s="50">
        <f>DAX__2019_2020__33[[#This Row],[Adj Close]]-DAX__2019_2020__33[[#This Row],[Adj Open]]</f>
        <v>-0.51737547732924938</v>
      </c>
      <c r="K9564" s="50">
        <v>4126893</v>
      </c>
    </row>
    <row r="9565" spans="1:11" x14ac:dyDescent="0.3">
      <c r="A9565" s="51" t="str">
        <f t="shared" si="155"/>
        <v>IFX.DE</v>
      </c>
      <c r="B9565" s="52" t="s">
        <v>556</v>
      </c>
      <c r="C9565" s="50" t="s">
        <v>16089</v>
      </c>
      <c r="D9565" s="50">
        <f>DAX__2019_2020__33[[#This Row],[Open]]*(DAX__2019_2020__33[[#This Row],[Adj Close]]/DAX__2019_2020__33[[#This Row],[Close]])</f>
        <v>25.711096578258395</v>
      </c>
      <c r="E9565" s="50" t="s">
        <v>16402</v>
      </c>
      <c r="F9565" s="50" t="s">
        <v>16139</v>
      </c>
      <c r="G9565" s="50" t="s">
        <v>23608</v>
      </c>
      <c r="H9565" s="50" t="s">
        <v>23609</v>
      </c>
      <c r="I9565" s="50">
        <f>(DAX__2019_2020__33[[#This Row],[Adj Close]]-DAX__2019_2020__33[[#This Row],[Adj Open]])/DAX__2019_2020__33[[#This Row],[Adj Open]]</f>
        <v>1.0157148332694522E-2</v>
      </c>
      <c r="J9565" s="50">
        <f>DAX__2019_2020__33[[#This Row],[Adj Close]]-DAX__2019_2020__33[[#This Row],[Adj Open]]</f>
        <v>0.26115142174160511</v>
      </c>
      <c r="K9565" s="50">
        <v>4038025</v>
      </c>
    </row>
    <row r="9566" spans="1:11" x14ac:dyDescent="0.3">
      <c r="A9566" s="51" t="str">
        <f t="shared" si="155"/>
        <v>IFX.DE</v>
      </c>
      <c r="B9566" s="52" t="s">
        <v>557</v>
      </c>
      <c r="C9566" s="50" t="s">
        <v>23598</v>
      </c>
      <c r="D9566" s="50">
        <f>DAX__2019_2020__33[[#This Row],[Open]]*(DAX__2019_2020__33[[#This Row],[Adj Close]]/DAX__2019_2020__33[[#This Row],[Close]])</f>
        <v>26.100362775771192</v>
      </c>
      <c r="E9566" s="50" t="s">
        <v>23610</v>
      </c>
      <c r="F9566" s="50" t="s">
        <v>23611</v>
      </c>
      <c r="G9566" s="50" t="s">
        <v>16401</v>
      </c>
      <c r="H9566" s="50" t="s">
        <v>23612</v>
      </c>
      <c r="I9566" s="50">
        <f>(DAX__2019_2020__33[[#This Row],[Adj Close]]-DAX__2019_2020__33[[#This Row],[Adj Open]])/DAX__2019_2020__33[[#This Row],[Adj Open]]</f>
        <v>1.283745467859332E-2</v>
      </c>
      <c r="J9566" s="50">
        <f>DAX__2019_2020__33[[#This Row],[Adj Close]]-DAX__2019_2020__33[[#This Row],[Adj Open]]</f>
        <v>0.33506222422880683</v>
      </c>
      <c r="K9566" s="50">
        <v>4057454</v>
      </c>
    </row>
    <row r="9567" spans="1:11" x14ac:dyDescent="0.3">
      <c r="A9567" s="51" t="str">
        <f t="shared" si="155"/>
        <v>IFX.DE</v>
      </c>
      <c r="B9567" s="52" t="s">
        <v>558</v>
      </c>
      <c r="C9567" s="50" t="s">
        <v>16401</v>
      </c>
      <c r="D9567" s="50">
        <f>DAX__2019_2020__33[[#This Row],[Open]]*(DAX__2019_2020__33[[#This Row],[Adj Close]]/DAX__2019_2020__33[[#This Row],[Close]])</f>
        <v>26.435422324857441</v>
      </c>
      <c r="E9567" s="50" t="s">
        <v>16389</v>
      </c>
      <c r="F9567" s="50" t="s">
        <v>23613</v>
      </c>
      <c r="G9567" s="50" t="s">
        <v>23614</v>
      </c>
      <c r="H9567" s="50" t="s">
        <v>23615</v>
      </c>
      <c r="I9567" s="50">
        <f>(DAX__2019_2020__33[[#This Row],[Adj Close]]-DAX__2019_2020__33[[#This Row],[Adj Open]])/DAX__2019_2020__33[[#This Row],[Adj Open]]</f>
        <v>-5.9645850525783563E-3</v>
      </c>
      <c r="J9567" s="50">
        <f>DAX__2019_2020__33[[#This Row],[Adj Close]]-DAX__2019_2020__33[[#This Row],[Adj Open]]</f>
        <v>-0.15767632485744087</v>
      </c>
      <c r="K9567" s="50">
        <v>3360120</v>
      </c>
    </row>
    <row r="9568" spans="1:11" x14ac:dyDescent="0.3">
      <c r="A9568" s="51" t="str">
        <f t="shared" si="155"/>
        <v>IFX.DE</v>
      </c>
      <c r="B9568" s="52" t="s">
        <v>559</v>
      </c>
      <c r="C9568" s="50" t="s">
        <v>17191</v>
      </c>
      <c r="D9568" s="50">
        <f>DAX__2019_2020__33[[#This Row],[Open]]*(DAX__2019_2020__33[[#This Row],[Adj Close]]/DAX__2019_2020__33[[#This Row],[Close]])</f>
        <v>26.272819590968464</v>
      </c>
      <c r="E9568" s="50" t="s">
        <v>16130</v>
      </c>
      <c r="F9568" s="50" t="s">
        <v>16407</v>
      </c>
      <c r="G9568" s="50" t="s">
        <v>20219</v>
      </c>
      <c r="H9568" s="50" t="s">
        <v>23616</v>
      </c>
      <c r="I9568" s="50">
        <f>(DAX__2019_2020__33[[#This Row],[Adj Close]]-DAX__2019_2020__33[[#This Row],[Adj Open]])/DAX__2019_2020__33[[#This Row],[Adj Open]]</f>
        <v>5.0637659414853771E-3</v>
      </c>
      <c r="J9568" s="50">
        <f>DAX__2019_2020__33[[#This Row],[Adj Close]]-DAX__2019_2020__33[[#This Row],[Adj Open]]</f>
        <v>0.13303940903153588</v>
      </c>
      <c r="K9568" s="50">
        <v>4216579</v>
      </c>
    </row>
    <row r="9569" spans="1:11" x14ac:dyDescent="0.3">
      <c r="A9569" s="51" t="str">
        <f t="shared" si="155"/>
        <v>IFX.DE</v>
      </c>
      <c r="B9569" s="52" t="s">
        <v>560</v>
      </c>
      <c r="C9569" s="50" t="s">
        <v>17021</v>
      </c>
      <c r="D9569" s="50">
        <f>DAX__2019_2020__33[[#This Row],[Open]]*(DAX__2019_2020__33[[#This Row],[Adj Close]]/DAX__2019_2020__33[[#This Row],[Close]])</f>
        <v>26.346730917543972</v>
      </c>
      <c r="E9569" s="50" t="s">
        <v>23617</v>
      </c>
      <c r="F9569" s="50" t="s">
        <v>16396</v>
      </c>
      <c r="G9569" s="50" t="s">
        <v>1700</v>
      </c>
      <c r="H9569" s="50" t="s">
        <v>23618</v>
      </c>
      <c r="I9569" s="50">
        <f>(DAX__2019_2020__33[[#This Row],[Adj Close]]-DAX__2019_2020__33[[#This Row],[Adj Open]])/DAX__2019_2020__33[[#This Row],[Adj Open]]</f>
        <v>1.215627409177958E-2</v>
      </c>
      <c r="J9569" s="50">
        <f>DAX__2019_2020__33[[#This Row],[Adj Close]]-DAX__2019_2020__33[[#This Row],[Adj Open]]</f>
        <v>0.32027808245602785</v>
      </c>
      <c r="K9569" s="50">
        <v>3274828</v>
      </c>
    </row>
    <row r="9570" spans="1:11" x14ac:dyDescent="0.3">
      <c r="A9570" s="51" t="str">
        <f t="shared" si="155"/>
        <v>IFX.DE</v>
      </c>
      <c r="B9570" s="52" t="s">
        <v>561</v>
      </c>
      <c r="C9570" s="50" t="s">
        <v>23619</v>
      </c>
      <c r="D9570" s="50">
        <f>DAX__2019_2020__33[[#This Row],[Open]]*(DAX__2019_2020__33[[#This Row],[Adj Close]]/DAX__2019_2020__33[[#This Row],[Close]])</f>
        <v>26.647301462675191</v>
      </c>
      <c r="E9570" s="50" t="s">
        <v>16378</v>
      </c>
      <c r="F9570" s="50" t="s">
        <v>16417</v>
      </c>
      <c r="G9570" s="50" t="s">
        <v>16378</v>
      </c>
      <c r="H9570" s="50" t="s">
        <v>23620</v>
      </c>
      <c r="I9570" s="50">
        <f>(DAX__2019_2020__33[[#This Row],[Adj Close]]-DAX__2019_2020__33[[#This Row],[Adj Open]])/DAX__2019_2020__33[[#This Row],[Adj Open]]</f>
        <v>1.368339446437152E-2</v>
      </c>
      <c r="J9570" s="50">
        <f>DAX__2019_2020__33[[#This Row],[Adj Close]]-DAX__2019_2020__33[[#This Row],[Adj Open]]</f>
        <v>0.36462553732480885</v>
      </c>
      <c r="K9570" s="50">
        <v>4426152</v>
      </c>
    </row>
    <row r="9571" spans="1:11" x14ac:dyDescent="0.3">
      <c r="A9571" s="51" t="str">
        <f t="shared" si="155"/>
        <v>IFX.DE</v>
      </c>
      <c r="B9571" s="52" t="s">
        <v>562</v>
      </c>
      <c r="C9571" s="50" t="s">
        <v>16185</v>
      </c>
      <c r="D9571" s="50">
        <f>DAX__2019_2020__33[[#This Row],[Open]]*(DAX__2019_2020__33[[#This Row],[Adj Close]]/DAX__2019_2020__33[[#This Row],[Close]])</f>
        <v>27.071055986624312</v>
      </c>
      <c r="E9571" s="50" t="s">
        <v>17204</v>
      </c>
      <c r="F9571" s="50" t="s">
        <v>16185</v>
      </c>
      <c r="G9571" s="50" t="s">
        <v>17168</v>
      </c>
      <c r="H9571" s="50" t="s">
        <v>23621</v>
      </c>
      <c r="I9571" s="50">
        <f>(DAX__2019_2020__33[[#This Row],[Adj Close]]-DAX__2019_2020__33[[#This Row],[Adj Open]])/DAX__2019_2020__33[[#This Row],[Adj Open]]</f>
        <v>4.7324719596822887E-3</v>
      </c>
      <c r="J9571" s="50">
        <f>DAX__2019_2020__33[[#This Row],[Adj Close]]-DAX__2019_2020__33[[#This Row],[Adj Open]]</f>
        <v>0.12811301337568892</v>
      </c>
      <c r="K9571" s="50">
        <v>3753903</v>
      </c>
    </row>
    <row r="9572" spans="1:11" x14ac:dyDescent="0.3">
      <c r="A9572" s="51" t="str">
        <f t="shared" si="155"/>
        <v>IFX.DE</v>
      </c>
      <c r="B9572" s="52" t="s">
        <v>563</v>
      </c>
      <c r="C9572" s="50" t="s">
        <v>16445</v>
      </c>
      <c r="D9572" s="50">
        <f>DAX__2019_2020__33[[#This Row],[Open]]*(DAX__2019_2020__33[[#This Row],[Adj Close]]/DAX__2019_2020__33[[#This Row],[Close]])</f>
        <v>27.59335839995148</v>
      </c>
      <c r="E9572" s="50" t="s">
        <v>16452</v>
      </c>
      <c r="F9572" s="50" t="s">
        <v>23622</v>
      </c>
      <c r="G9572" s="50" t="s">
        <v>23623</v>
      </c>
      <c r="H9572" s="50" t="s">
        <v>23624</v>
      </c>
      <c r="I9572" s="50">
        <f>(DAX__2019_2020__33[[#This Row],[Adj Close]]-DAX__2019_2020__33[[#This Row],[Adj Open]])/DAX__2019_2020__33[[#This Row],[Adj Open]]</f>
        <v>-1.7853571428579412E-4</v>
      </c>
      <c r="J9572" s="50">
        <f>DAX__2019_2020__33[[#This Row],[Adj Close]]-DAX__2019_2020__33[[#This Row],[Adj Open]]</f>
        <v>-4.9263999514792545E-3</v>
      </c>
      <c r="K9572" s="50">
        <v>5220824</v>
      </c>
    </row>
    <row r="9573" spans="1:11" x14ac:dyDescent="0.3">
      <c r="A9573" s="51" t="str">
        <f t="shared" si="155"/>
        <v>IFX.DE</v>
      </c>
      <c r="B9573" s="52" t="s">
        <v>564</v>
      </c>
      <c r="C9573" s="50" t="s">
        <v>16445</v>
      </c>
      <c r="D9573" s="50">
        <f>DAX__2019_2020__33[[#This Row],[Open]]*(DAX__2019_2020__33[[#This Row],[Adj Close]]/DAX__2019_2020__33[[#This Row],[Close]])</f>
        <v>27.593358096916297</v>
      </c>
      <c r="E9573" s="50" t="s">
        <v>23625</v>
      </c>
      <c r="F9573" s="50" t="s">
        <v>23626</v>
      </c>
      <c r="G9573" s="50" t="s">
        <v>16571</v>
      </c>
      <c r="H9573" s="50" t="s">
        <v>23627</v>
      </c>
      <c r="I9573" s="50">
        <f>(DAX__2019_2020__33[[#This Row],[Adj Close]]-DAX__2019_2020__33[[#This Row],[Adj Open]])/DAX__2019_2020__33[[#This Row],[Adj Open]]</f>
        <v>1.3392857142857194E-2</v>
      </c>
      <c r="J9573" s="50">
        <f>DAX__2019_2020__33[[#This Row],[Adj Close]]-DAX__2019_2020__33[[#This Row],[Adj Open]]</f>
        <v>0.36955390308370184</v>
      </c>
      <c r="K9573" s="50">
        <v>3722509</v>
      </c>
    </row>
    <row r="9574" spans="1:11" x14ac:dyDescent="0.3">
      <c r="A9574" s="51" t="str">
        <f t="shared" si="155"/>
        <v>IFX.DE</v>
      </c>
      <c r="B9574" s="52" t="s">
        <v>565</v>
      </c>
      <c r="C9574" s="50" t="s">
        <v>16577</v>
      </c>
      <c r="D9574" s="50">
        <f>DAX__2019_2020__33[[#This Row],[Open]]*(DAX__2019_2020__33[[#This Row],[Adj Close]]/DAX__2019_2020__33[[#This Row],[Close]])</f>
        <v>28.086095909805977</v>
      </c>
      <c r="E9574" s="50" t="s">
        <v>23628</v>
      </c>
      <c r="F9574" s="50" t="s">
        <v>16568</v>
      </c>
      <c r="G9574" s="50" t="s">
        <v>17017</v>
      </c>
      <c r="H9574" s="50" t="s">
        <v>23629</v>
      </c>
      <c r="I9574" s="50">
        <f>(DAX__2019_2020__33[[#This Row],[Adj Close]]-DAX__2019_2020__33[[#This Row],[Adj Open]])/DAX__2019_2020__33[[#This Row],[Adj Open]]</f>
        <v>3.6842105263158683E-3</v>
      </c>
      <c r="J9574" s="50">
        <f>DAX__2019_2020__33[[#This Row],[Adj Close]]-DAX__2019_2020__33[[#This Row],[Adj Open]]</f>
        <v>0.10347509019402423</v>
      </c>
      <c r="K9574" s="50">
        <v>2644619</v>
      </c>
    </row>
    <row r="9575" spans="1:11" x14ac:dyDescent="0.3">
      <c r="A9575" s="51" t="str">
        <f t="shared" si="155"/>
        <v>IFX.DE</v>
      </c>
      <c r="B9575" s="52" t="s">
        <v>566</v>
      </c>
      <c r="C9575" s="50" t="s">
        <v>16348</v>
      </c>
      <c r="D9575" s="50">
        <f>DAX__2019_2020__33[[#This Row],[Open]]*(DAX__2019_2020__33[[#This Row],[Adj Close]]/DAX__2019_2020__33[[#This Row],[Close]])</f>
        <v>28.135369693462287</v>
      </c>
      <c r="E9575" s="50" t="s">
        <v>16517</v>
      </c>
      <c r="F9575" s="50" t="s">
        <v>16231</v>
      </c>
      <c r="G9575" s="50" t="s">
        <v>23630</v>
      </c>
      <c r="H9575" s="50" t="s">
        <v>23631</v>
      </c>
      <c r="I9575" s="50">
        <f>(DAX__2019_2020__33[[#This Row],[Adj Close]]-DAX__2019_2020__33[[#This Row],[Adj Open]])/DAX__2019_2020__33[[#This Row],[Adj Open]]</f>
        <v>3.6952750856488671E-2</v>
      </c>
      <c r="J9575" s="50">
        <f>DAX__2019_2020__33[[#This Row],[Adj Close]]-DAX__2019_2020__33[[#This Row],[Adj Open]]</f>
        <v>1.0396793065377139</v>
      </c>
      <c r="K9575" s="50">
        <v>5362974</v>
      </c>
    </row>
    <row r="9576" spans="1:11" x14ac:dyDescent="0.3">
      <c r="A9576" s="51" t="str">
        <f t="shared" si="155"/>
        <v>IFX.DE</v>
      </c>
      <c r="B9576" s="52" t="s">
        <v>567</v>
      </c>
      <c r="C9576" s="50" t="s">
        <v>16204</v>
      </c>
      <c r="D9576" s="50">
        <f>DAX__2019_2020__33[[#This Row],[Open]]*(DAX__2019_2020__33[[#This Row],[Adj Close]]/DAX__2019_2020__33[[#This Row],[Close]])</f>
        <v>28.923752892953932</v>
      </c>
      <c r="E9576" s="50" t="s">
        <v>16261</v>
      </c>
      <c r="F9576" s="50" t="s">
        <v>16244</v>
      </c>
      <c r="G9576" s="50" t="s">
        <v>23632</v>
      </c>
      <c r="H9576" s="50" t="s">
        <v>23633</v>
      </c>
      <c r="I9576" s="50">
        <f>(DAX__2019_2020__33[[#This Row],[Adj Close]]-DAX__2019_2020__33[[#This Row],[Adj Open]])/DAX__2019_2020__33[[#This Row],[Adj Open]]</f>
        <v>5.7921635434412143E-3</v>
      </c>
      <c r="J9576" s="50">
        <f>DAX__2019_2020__33[[#This Row],[Adj Close]]-DAX__2019_2020__33[[#This Row],[Adj Open]]</f>
        <v>0.1675311070460701</v>
      </c>
      <c r="K9576" s="50">
        <v>9567749</v>
      </c>
    </row>
    <row r="9577" spans="1:11" x14ac:dyDescent="0.3">
      <c r="A9577" s="51" t="str">
        <f t="shared" si="155"/>
        <v>IFX.DE</v>
      </c>
      <c r="B9577" s="52" t="s">
        <v>568</v>
      </c>
      <c r="C9577" s="50" t="s">
        <v>1742</v>
      </c>
      <c r="D9577" s="50">
        <f>DAX__2019_2020__33[[#This Row],[Open]]*(DAX__2019_2020__33[[#This Row],[Adj Close]]/DAX__2019_2020__33[[#This Row],[Close]])</f>
        <v>29.022299770385366</v>
      </c>
      <c r="E9577" s="50" t="s">
        <v>16520</v>
      </c>
      <c r="F9577" s="50" t="s">
        <v>16225</v>
      </c>
      <c r="G9577" s="50" t="s">
        <v>16247</v>
      </c>
      <c r="H9577" s="50" t="s">
        <v>23634</v>
      </c>
      <c r="I9577" s="50">
        <f>(DAX__2019_2020__33[[#This Row],[Adj Close]]-DAX__2019_2020__33[[#This Row],[Adj Open]])/DAX__2019_2020__33[[#This Row],[Adj Open]]</f>
        <v>-3.3955856232395357E-4</v>
      </c>
      <c r="J9577" s="50">
        <f>DAX__2019_2020__33[[#This Row],[Adj Close]]-DAX__2019_2020__33[[#This Row],[Adj Open]]</f>
        <v>-9.8547703853668622E-3</v>
      </c>
      <c r="K9577" s="50">
        <v>5061165</v>
      </c>
    </row>
    <row r="9578" spans="1:11" x14ac:dyDescent="0.3">
      <c r="A9578" s="51" t="str">
        <f t="shared" si="155"/>
        <v>IFX.DE</v>
      </c>
      <c r="B9578" s="52" t="s">
        <v>569</v>
      </c>
      <c r="C9578" s="50" t="s">
        <v>23635</v>
      </c>
      <c r="D9578" s="50">
        <f>DAX__2019_2020__33[[#This Row],[Open]]*(DAX__2019_2020__33[[#This Row],[Adj Close]]/DAX__2019_2020__33[[#This Row],[Close]])</f>
        <v>28.968099458692603</v>
      </c>
      <c r="E9578" s="50" t="s">
        <v>17219</v>
      </c>
      <c r="F9578" s="50" t="s">
        <v>23636</v>
      </c>
      <c r="G9578" s="50" t="s">
        <v>16478</v>
      </c>
      <c r="H9578" s="50" t="s">
        <v>23637</v>
      </c>
      <c r="I9578" s="50">
        <f>(DAX__2019_2020__33[[#This Row],[Adj Close]]-DAX__2019_2020__33[[#This Row],[Adj Open]])/DAX__2019_2020__33[[#This Row],[Adj Open]]</f>
        <v>-1.1226365028065914E-2</v>
      </c>
      <c r="J9578" s="50">
        <f>DAX__2019_2020__33[[#This Row],[Adj Close]]-DAX__2019_2020__33[[#This Row],[Adj Open]]</f>
        <v>-0.32520645869260179</v>
      </c>
      <c r="K9578" s="50">
        <v>5186835</v>
      </c>
    </row>
    <row r="9579" spans="1:11" x14ac:dyDescent="0.3">
      <c r="A9579" s="51" t="str">
        <f t="shared" si="155"/>
        <v>IFX.DE</v>
      </c>
      <c r="B9579" s="52" t="s">
        <v>570</v>
      </c>
      <c r="C9579" s="50" t="s">
        <v>1744</v>
      </c>
      <c r="D9579" s="50">
        <f>DAX__2019_2020__33[[#This Row],[Open]]*(DAX__2019_2020__33[[#This Row],[Adj Close]]/DAX__2019_2020__33[[#This Row],[Close]])</f>
        <v>28.697094053350401</v>
      </c>
      <c r="E9579" s="50" t="s">
        <v>16606</v>
      </c>
      <c r="F9579" s="50" t="s">
        <v>17017</v>
      </c>
      <c r="G9579" s="50" t="s">
        <v>16234</v>
      </c>
      <c r="H9579" s="50" t="s">
        <v>23638</v>
      </c>
      <c r="I9579" s="50">
        <f>(DAX__2019_2020__33[[#This Row],[Adj Close]]-DAX__2019_2020__33[[#This Row],[Adj Open]])/DAX__2019_2020__33[[#This Row],[Adj Open]]</f>
        <v>-1.3392891023595766E-2</v>
      </c>
      <c r="J9579" s="50">
        <f>DAX__2019_2020__33[[#This Row],[Adj Close]]-DAX__2019_2020__33[[#This Row],[Adj Open]]</f>
        <v>-0.38433705335040003</v>
      </c>
      <c r="K9579" s="50">
        <v>5184384</v>
      </c>
    </row>
    <row r="9580" spans="1:11" x14ac:dyDescent="0.3">
      <c r="A9580" s="51" t="str">
        <f t="shared" si="155"/>
        <v>IFX.DE</v>
      </c>
      <c r="B9580" s="52" t="s">
        <v>571</v>
      </c>
      <c r="C9580" s="50" t="s">
        <v>23639</v>
      </c>
      <c r="D9580" s="50">
        <f>DAX__2019_2020__33[[#This Row],[Open]]*(DAX__2019_2020__33[[#This Row],[Adj Close]]/DAX__2019_2020__33[[#This Row],[Close]])</f>
        <v>28.401450171119379</v>
      </c>
      <c r="E9580" s="50" t="s">
        <v>16214</v>
      </c>
      <c r="F9580" s="50" t="s">
        <v>16687</v>
      </c>
      <c r="G9580" s="50" t="s">
        <v>16214</v>
      </c>
      <c r="H9580" s="50" t="s">
        <v>23640</v>
      </c>
      <c r="I9580" s="50">
        <f>(DAX__2019_2020__33[[#This Row],[Adj Close]]-DAX__2019_2020__33[[#This Row],[Adj Open]])/DAX__2019_2020__33[[#This Row],[Adj Open]]</f>
        <v>2.6023594725884718E-2</v>
      </c>
      <c r="J9580" s="50">
        <f>DAX__2019_2020__33[[#This Row],[Adj Close]]-DAX__2019_2020__33[[#This Row],[Adj Open]]</f>
        <v>0.73910782888061988</v>
      </c>
      <c r="K9580" s="50">
        <v>3417243</v>
      </c>
    </row>
    <row r="9581" spans="1:11" x14ac:dyDescent="0.3">
      <c r="A9581" s="51" t="str">
        <f t="shared" si="155"/>
        <v>IFX.DE</v>
      </c>
      <c r="B9581" s="52" t="s">
        <v>572</v>
      </c>
      <c r="C9581" s="50" t="s">
        <v>16522</v>
      </c>
      <c r="D9581" s="50">
        <f>DAX__2019_2020__33[[#This Row],[Open]]*(DAX__2019_2020__33[[#This Row],[Adj Close]]/DAX__2019_2020__33[[#This Row],[Close]])</f>
        <v>29.066646904692483</v>
      </c>
      <c r="E9581" s="50" t="s">
        <v>16613</v>
      </c>
      <c r="F9581" s="50" t="s">
        <v>16218</v>
      </c>
      <c r="G9581" s="50" t="s">
        <v>16613</v>
      </c>
      <c r="H9581" s="50" t="s">
        <v>23641</v>
      </c>
      <c r="I9581" s="50">
        <f>(DAX__2019_2020__33[[#This Row],[Adj Close]]-DAX__2019_2020__33[[#This Row],[Adj Open]])/DAX__2019_2020__33[[#This Row],[Adj Open]]</f>
        <v>1.9833835570983782E-2</v>
      </c>
      <c r="J9581" s="50">
        <f>DAX__2019_2020__33[[#This Row],[Adj Close]]-DAX__2019_2020__33[[#This Row],[Adj Open]]</f>
        <v>0.57650309530751542</v>
      </c>
      <c r="K9581" s="50">
        <v>4713101</v>
      </c>
    </row>
    <row r="9582" spans="1:11" x14ac:dyDescent="0.3">
      <c r="A9582" s="51" t="str">
        <f t="shared" si="155"/>
        <v>IFX.DE</v>
      </c>
      <c r="B9582" s="52" t="s">
        <v>573</v>
      </c>
      <c r="C9582" s="50" t="s">
        <v>16335</v>
      </c>
      <c r="D9582" s="50">
        <f>DAX__2019_2020__33[[#This Row],[Open]]*(DAX__2019_2020__33[[#This Row],[Adj Close]]/DAX__2019_2020__33[[#This Row],[Close]])</f>
        <v>29.662861051233541</v>
      </c>
      <c r="E9582" s="50" t="s">
        <v>16293</v>
      </c>
      <c r="F9582" s="50" t="s">
        <v>23642</v>
      </c>
      <c r="G9582" s="50" t="s">
        <v>16259</v>
      </c>
      <c r="H9582" s="50" t="s">
        <v>23643</v>
      </c>
      <c r="I9582" s="50">
        <f>(DAX__2019_2020__33[[#This Row],[Adj Close]]-DAX__2019_2020__33[[#This Row],[Adj Open]])/DAX__2019_2020__33[[#This Row],[Adj Open]]</f>
        <v>-6.4783720930233152E-3</v>
      </c>
      <c r="J9582" s="50">
        <f>DAX__2019_2020__33[[#This Row],[Adj Close]]-DAX__2019_2020__33[[#This Row],[Adj Open]]</f>
        <v>-0.19216705123353961</v>
      </c>
      <c r="K9582" s="50">
        <v>3200440</v>
      </c>
    </row>
    <row r="9583" spans="1:11" x14ac:dyDescent="0.3">
      <c r="A9583" s="51" t="str">
        <f t="shared" si="155"/>
        <v>IFX.DE</v>
      </c>
      <c r="B9583" s="52" t="s">
        <v>574</v>
      </c>
      <c r="C9583" s="50" t="s">
        <v>16670</v>
      </c>
      <c r="D9583" s="50">
        <f>DAX__2019_2020__33[[#This Row],[Open]]*(DAX__2019_2020__33[[#This Row],[Adj Close]]/DAX__2019_2020__33[[#This Row],[Close]])</f>
        <v>29.653004899545685</v>
      </c>
      <c r="E9583" s="50" t="s">
        <v>16542</v>
      </c>
      <c r="F9583" s="50" t="s">
        <v>16684</v>
      </c>
      <c r="G9583" s="50" t="s">
        <v>23644</v>
      </c>
      <c r="H9583" s="50" t="s">
        <v>23645</v>
      </c>
      <c r="I9583" s="50">
        <f>(DAX__2019_2020__33[[#This Row],[Adj Close]]-DAX__2019_2020__33[[#This Row],[Adj Open]])/DAX__2019_2020__33[[#This Row],[Adj Open]]</f>
        <v>-1.246261216350953E-2</v>
      </c>
      <c r="J9583" s="50">
        <f>DAX__2019_2020__33[[#This Row],[Adj Close]]-DAX__2019_2020__33[[#This Row],[Adj Open]]</f>
        <v>-0.36955389954568574</v>
      </c>
      <c r="K9583" s="50">
        <v>9929657</v>
      </c>
    </row>
    <row r="9584" spans="1:11" x14ac:dyDescent="0.3">
      <c r="A9584" s="51" t="str">
        <f t="shared" si="155"/>
        <v>IFX.DE</v>
      </c>
      <c r="B9584" s="52" t="s">
        <v>575</v>
      </c>
      <c r="C9584" s="50" t="s">
        <v>16477</v>
      </c>
      <c r="D9584" s="50">
        <f>DAX__2019_2020__33[[#This Row],[Open]]*(DAX__2019_2020__33[[#This Row],[Adj Close]]/DAX__2019_2020__33[[#This Row],[Close]])</f>
        <v>28.948389438801858</v>
      </c>
      <c r="E9584" s="50" t="s">
        <v>16524</v>
      </c>
      <c r="F9584" s="50" t="s">
        <v>23646</v>
      </c>
      <c r="G9584" s="50" t="s">
        <v>16595</v>
      </c>
      <c r="H9584" s="50" t="s">
        <v>23647</v>
      </c>
      <c r="I9584" s="50">
        <f>(DAX__2019_2020__33[[#This Row],[Adj Close]]-DAX__2019_2020__33[[#This Row],[Adj Open]])/DAX__2019_2020__33[[#This Row],[Adj Open]]</f>
        <v>-1.123404255319144E-2</v>
      </c>
      <c r="J9584" s="50">
        <f>DAX__2019_2020__33[[#This Row],[Adj Close]]-DAX__2019_2020__33[[#This Row],[Adj Open]]</f>
        <v>-0.32520743880185776</v>
      </c>
      <c r="K9584" s="50">
        <v>6170025</v>
      </c>
    </row>
    <row r="9585" spans="1:11" x14ac:dyDescent="0.3">
      <c r="A9585" s="51" t="str">
        <f t="shared" si="155"/>
        <v>IFX.DE</v>
      </c>
      <c r="B9585" s="52" t="s">
        <v>576</v>
      </c>
      <c r="C9585" s="50" t="s">
        <v>23648</v>
      </c>
      <c r="D9585" s="50">
        <f>DAX__2019_2020__33[[#This Row],[Open]]*(DAX__2019_2020__33[[#This Row],[Adj Close]]/DAX__2019_2020__33[[#This Row],[Close]])</f>
        <v>28.396522960945287</v>
      </c>
      <c r="E9585" s="50" t="s">
        <v>16478</v>
      </c>
      <c r="F9585" s="50" t="s">
        <v>16582</v>
      </c>
      <c r="G9585" s="50" t="s">
        <v>16677</v>
      </c>
      <c r="H9585" s="50" t="s">
        <v>23649</v>
      </c>
      <c r="I9585" s="50">
        <f>(DAX__2019_2020__33[[#This Row],[Adj Close]]-DAX__2019_2020__33[[#This Row],[Adj Open]])/DAX__2019_2020__33[[#This Row],[Adj Open]]</f>
        <v>2.2557000778866292E-3</v>
      </c>
      <c r="J9585" s="50">
        <f>DAX__2019_2020__33[[#This Row],[Adj Close]]-DAX__2019_2020__33[[#This Row],[Adj Open]]</f>
        <v>6.4054039054713741E-2</v>
      </c>
      <c r="K9585" s="50">
        <v>4087328</v>
      </c>
    </row>
    <row r="9586" spans="1:11" x14ac:dyDescent="0.3">
      <c r="A9586" s="51" t="str">
        <f t="shared" si="155"/>
        <v>IFX.DE</v>
      </c>
      <c r="B9586" s="52" t="s">
        <v>577</v>
      </c>
      <c r="C9586" s="50" t="s">
        <v>16209</v>
      </c>
      <c r="D9586" s="50">
        <f>DAX__2019_2020__33[[#This Row],[Open]]*(DAX__2019_2020__33[[#This Row],[Adj Close]]/DAX__2019_2020__33[[#This Row],[Close]])</f>
        <v>28.657673494815835</v>
      </c>
      <c r="E9586" s="50" t="s">
        <v>16520</v>
      </c>
      <c r="F9586" s="50" t="s">
        <v>16348</v>
      </c>
      <c r="G9586" s="50" t="s">
        <v>1742</v>
      </c>
      <c r="H9586" s="50" t="s">
        <v>23650</v>
      </c>
      <c r="I9586" s="50">
        <f>(DAX__2019_2020__33[[#This Row],[Adj Close]]-DAX__2019_2020__33[[#This Row],[Adj Open]])/DAX__2019_2020__33[[#This Row],[Adj Open]]</f>
        <v>1.2723555708390788E-2</v>
      </c>
      <c r="J9586" s="50">
        <f>DAX__2019_2020__33[[#This Row],[Adj Close]]-DAX__2019_2020__33[[#This Row],[Adj Open]]</f>
        <v>0.36462750518416343</v>
      </c>
      <c r="K9586" s="50">
        <v>5758440</v>
      </c>
    </row>
    <row r="9587" spans="1:11" x14ac:dyDescent="0.3">
      <c r="A9587" s="51" t="str">
        <f t="shared" si="155"/>
        <v>IFX.DE</v>
      </c>
      <c r="B9587" s="52" t="s">
        <v>578</v>
      </c>
      <c r="C9587" s="50" t="s">
        <v>16499</v>
      </c>
      <c r="D9587" s="50">
        <f>DAX__2019_2020__33[[#This Row],[Open]]*(DAX__2019_2020__33[[#This Row],[Adj Close]]/DAX__2019_2020__33[[#This Row],[Close]])</f>
        <v>28.825206553036573</v>
      </c>
      <c r="E9587" s="50" t="s">
        <v>16657</v>
      </c>
      <c r="F9587" s="50" t="s">
        <v>23651</v>
      </c>
      <c r="G9587" s="50" t="s">
        <v>16657</v>
      </c>
      <c r="H9587" s="50" t="s">
        <v>23652</v>
      </c>
      <c r="I9587" s="50">
        <f>(DAX__2019_2020__33[[#This Row],[Adj Close]]-DAX__2019_2020__33[[#This Row],[Adj Open]])/DAX__2019_2020__33[[#This Row],[Adj Open]]</f>
        <v>3.2991452991453001E-2</v>
      </c>
      <c r="J9587" s="50">
        <f>DAX__2019_2020__33[[#This Row],[Adj Close]]-DAX__2019_2020__33[[#This Row],[Adj Open]]</f>
        <v>0.95098544696342913</v>
      </c>
      <c r="K9587" s="50">
        <v>6712698</v>
      </c>
    </row>
    <row r="9588" spans="1:11" x14ac:dyDescent="0.3">
      <c r="A9588" s="51" t="str">
        <f t="shared" si="155"/>
        <v>IFX.DE</v>
      </c>
      <c r="B9588" s="52" t="s">
        <v>579</v>
      </c>
      <c r="C9588" s="50" t="s">
        <v>1756</v>
      </c>
      <c r="D9588" s="50">
        <f>DAX__2019_2020__33[[#This Row],[Open]]*(DAX__2019_2020__33[[#This Row],[Adj Close]]/DAX__2019_2020__33[[#This Row],[Close]])</f>
        <v>29.859955364145723</v>
      </c>
      <c r="E9588" s="50" t="s">
        <v>23653</v>
      </c>
      <c r="F9588" s="50" t="s">
        <v>16624</v>
      </c>
      <c r="G9588" s="50" t="s">
        <v>23654</v>
      </c>
      <c r="H9588" s="50" t="s">
        <v>23655</v>
      </c>
      <c r="I9588" s="50">
        <f>(DAX__2019_2020__33[[#This Row],[Adj Close]]-DAX__2019_2020__33[[#This Row],[Adj Open]])/DAX__2019_2020__33[[#This Row],[Adj Open]]</f>
        <v>6.2706602729590104E-3</v>
      </c>
      <c r="J9588" s="50">
        <f>DAX__2019_2020__33[[#This Row],[Adj Close]]-DAX__2019_2020__33[[#This Row],[Adj Open]]</f>
        <v>0.18724163585427789</v>
      </c>
      <c r="K9588" s="50">
        <v>5535152</v>
      </c>
    </row>
    <row r="9589" spans="1:11" x14ac:dyDescent="0.3">
      <c r="A9589" s="51" t="str">
        <f t="shared" si="155"/>
        <v>IFX.DE</v>
      </c>
      <c r="B9589" s="52" t="s">
        <v>580</v>
      </c>
      <c r="C9589" s="50" t="s">
        <v>17011</v>
      </c>
      <c r="D9589" s="50">
        <f>DAX__2019_2020__33[[#This Row],[Open]]*(DAX__2019_2020__33[[#This Row],[Adj Close]]/DAX__2019_2020__33[[#This Row],[Close]])</f>
        <v>30.155598410082408</v>
      </c>
      <c r="E9589" s="50" t="s">
        <v>23656</v>
      </c>
      <c r="F9589" s="50" t="s">
        <v>1842</v>
      </c>
      <c r="G9589" s="50" t="s">
        <v>23657</v>
      </c>
      <c r="H9589" s="50" t="s">
        <v>23658</v>
      </c>
      <c r="I9589" s="50">
        <f>(DAX__2019_2020__33[[#This Row],[Adj Close]]-DAX__2019_2020__33[[#This Row],[Adj Open]])/DAX__2019_2020__33[[#This Row],[Adj Open]]</f>
        <v>1.127450980392148E-2</v>
      </c>
      <c r="J9589" s="50">
        <f>DAX__2019_2020__33[[#This Row],[Adj Close]]-DAX__2019_2020__33[[#This Row],[Adj Open]]</f>
        <v>0.33998958991759309</v>
      </c>
      <c r="K9589" s="50">
        <v>4821369</v>
      </c>
    </row>
    <row r="9590" spans="1:11" x14ac:dyDescent="0.3">
      <c r="A9590" s="51" t="str">
        <f t="shared" si="155"/>
        <v>IFX.DE</v>
      </c>
      <c r="B9590" s="52" t="s">
        <v>581</v>
      </c>
      <c r="C9590" s="50" t="s">
        <v>16328</v>
      </c>
      <c r="D9590" s="50">
        <f>DAX__2019_2020__33[[#This Row],[Open]]*(DAX__2019_2020__33[[#This Row],[Adj Close]]/DAX__2019_2020__33[[#This Row],[Close]])</f>
        <v>30.451242527566144</v>
      </c>
      <c r="E9590" s="50" t="s">
        <v>17236</v>
      </c>
      <c r="F9590" s="50" t="s">
        <v>16626</v>
      </c>
      <c r="G9590" s="50" t="s">
        <v>1829</v>
      </c>
      <c r="H9590" s="50" t="s">
        <v>23659</v>
      </c>
      <c r="I9590" s="50">
        <f>(DAX__2019_2020__33[[#This Row],[Adj Close]]-DAX__2019_2020__33[[#This Row],[Adj Open]])/DAX__2019_2020__33[[#This Row],[Adj Open]]</f>
        <v>-6.4728155339804265E-4</v>
      </c>
      <c r="J9590" s="50">
        <f>DAX__2019_2020__33[[#This Row],[Adj Close]]-DAX__2019_2020__33[[#This Row],[Adj Open]]</f>
        <v>-1.9710527566143554E-2</v>
      </c>
      <c r="K9590" s="50">
        <v>9579829</v>
      </c>
    </row>
    <row r="9591" spans="1:11" x14ac:dyDescent="0.3">
      <c r="A9591" s="51" t="str">
        <f t="shared" si="155"/>
        <v>IFX.DE</v>
      </c>
      <c r="B9591" s="52" t="s">
        <v>582</v>
      </c>
      <c r="C9591" s="50" t="s">
        <v>16538</v>
      </c>
      <c r="D9591" s="50">
        <f>DAX__2019_2020__33[[#This Row],[Open]]*(DAX__2019_2020__33[[#This Row],[Adj Close]]/DAX__2019_2020__33[[#This Row],[Close]])</f>
        <v>29.958504849915684</v>
      </c>
      <c r="E9591" s="50" t="s">
        <v>23660</v>
      </c>
      <c r="F9591" s="50" t="s">
        <v>16475</v>
      </c>
      <c r="G9591" s="50" t="s">
        <v>16208</v>
      </c>
      <c r="H9591" s="50" t="s">
        <v>23661</v>
      </c>
      <c r="I9591" s="50">
        <f>(DAX__2019_2020__33[[#This Row],[Adj Close]]-DAX__2019_2020__33[[#This Row],[Adj Open]])/DAX__2019_2020__33[[#This Row],[Adj Open]]</f>
        <v>-2.4671052631578958E-2</v>
      </c>
      <c r="J9591" s="50">
        <f>DAX__2019_2020__33[[#This Row],[Adj Close]]-DAX__2019_2020__33[[#This Row],[Adj Open]]</f>
        <v>-0.73910784991568335</v>
      </c>
      <c r="K9591" s="50">
        <v>5587461</v>
      </c>
    </row>
    <row r="9592" spans="1:11" x14ac:dyDescent="0.3">
      <c r="A9592" s="51" t="str">
        <f t="shared" si="155"/>
        <v>IFX.DE</v>
      </c>
      <c r="B9592" s="52" t="s">
        <v>583</v>
      </c>
      <c r="C9592" s="50" t="s">
        <v>16221</v>
      </c>
      <c r="D9592" s="50">
        <f>DAX__2019_2020__33[[#This Row],[Open]]*(DAX__2019_2020__33[[#This Row],[Adj Close]]/DAX__2019_2020__33[[#This Row],[Close]])</f>
        <v>29.455910121897979</v>
      </c>
      <c r="E9592" s="50" t="s">
        <v>23662</v>
      </c>
      <c r="F9592" s="50" t="s">
        <v>23663</v>
      </c>
      <c r="G9592" s="50" t="s">
        <v>16315</v>
      </c>
      <c r="H9592" s="50" t="s">
        <v>23664</v>
      </c>
      <c r="I9592" s="50">
        <f>(DAX__2019_2020__33[[#This Row],[Adj Close]]-DAX__2019_2020__33[[#This Row],[Adj Open]])/DAX__2019_2020__33[[#This Row],[Adj Open]]</f>
        <v>3.1615926116290521E-2</v>
      </c>
      <c r="J9592" s="50">
        <f>DAX__2019_2020__33[[#This Row],[Adj Close]]-DAX__2019_2020__33[[#This Row],[Adj Open]]</f>
        <v>0.93127587810202073</v>
      </c>
      <c r="K9592" s="50">
        <v>3551075</v>
      </c>
    </row>
    <row r="9593" spans="1:11" x14ac:dyDescent="0.3">
      <c r="A9593" s="51" t="str">
        <f t="shared" si="155"/>
        <v>IFX.DE</v>
      </c>
      <c r="B9593" s="52" t="s">
        <v>584</v>
      </c>
      <c r="C9593" s="50" t="s">
        <v>17229</v>
      </c>
      <c r="D9593" s="50">
        <f>DAX__2019_2020__33[[#This Row],[Open]]*(DAX__2019_2020__33[[#This Row],[Adj Close]]/DAX__2019_2020__33[[#This Row],[Close]])</f>
        <v>30.530081871800451</v>
      </c>
      <c r="E9593" s="50" t="s">
        <v>23665</v>
      </c>
      <c r="F9593" s="50" t="s">
        <v>16328</v>
      </c>
      <c r="G9593" s="50" t="s">
        <v>23666</v>
      </c>
      <c r="H9593" s="50" t="s">
        <v>23667</v>
      </c>
      <c r="I9593" s="50">
        <f>(DAX__2019_2020__33[[#This Row],[Adj Close]]-DAX__2019_2020__33[[#This Row],[Adj Open]])/DAX__2019_2020__33[[#This Row],[Adj Open]]</f>
        <v>9.6836991607488626E-3</v>
      </c>
      <c r="J9593" s="50">
        <f>DAX__2019_2020__33[[#This Row],[Adj Close]]-DAX__2019_2020__33[[#This Row],[Adj Open]]</f>
        <v>0.29564412819954811</v>
      </c>
      <c r="K9593" s="50">
        <v>3577072</v>
      </c>
    </row>
    <row r="9594" spans="1:11" x14ac:dyDescent="0.3">
      <c r="A9594" s="51" t="str">
        <f t="shared" si="155"/>
        <v>IFX.DE</v>
      </c>
      <c r="B9594" s="52" t="s">
        <v>585</v>
      </c>
      <c r="C9594" s="50" t="s">
        <v>16946</v>
      </c>
      <c r="D9594" s="50">
        <f>DAX__2019_2020__33[[#This Row],[Open]]*(DAX__2019_2020__33[[#This Row],[Adj Close]]/DAX__2019_2020__33[[#This Row],[Close]])</f>
        <v>31.318464057321172</v>
      </c>
      <c r="E9594" s="50" t="s">
        <v>23668</v>
      </c>
      <c r="F9594" s="50" t="s">
        <v>21469</v>
      </c>
      <c r="G9594" s="50" t="s">
        <v>23669</v>
      </c>
      <c r="H9594" s="50" t="s">
        <v>23670</v>
      </c>
      <c r="I9594" s="50">
        <f>(DAX__2019_2020__33[[#This Row],[Adj Close]]-DAX__2019_2020__33[[#This Row],[Adj Open]])/DAX__2019_2020__33[[#This Row],[Adj Open]]</f>
        <v>7.866267845618813E-4</v>
      </c>
      <c r="J9594" s="50">
        <f>DAX__2019_2020__33[[#This Row],[Adj Close]]-DAX__2019_2020__33[[#This Row],[Adj Open]]</f>
        <v>2.4635942678827405E-2</v>
      </c>
      <c r="K9594" s="50">
        <v>3447283</v>
      </c>
    </row>
    <row r="9595" spans="1:11" x14ac:dyDescent="0.3">
      <c r="A9595" s="51" t="str">
        <f t="shared" si="155"/>
        <v>IFX.DE</v>
      </c>
      <c r="B9595" s="52" t="s">
        <v>586</v>
      </c>
      <c r="C9595" s="50" t="s">
        <v>16965</v>
      </c>
      <c r="D9595" s="50">
        <f>DAX__2019_2020__33[[#This Row],[Open]]*(DAX__2019_2020__33[[#This Row],[Adj Close]]/DAX__2019_2020__33[[#This Row],[Close]])</f>
        <v>31.461355784408582</v>
      </c>
      <c r="E9595" s="50" t="s">
        <v>16742</v>
      </c>
      <c r="F9595" s="50" t="s">
        <v>1845</v>
      </c>
      <c r="G9595" s="50" t="s">
        <v>23671</v>
      </c>
      <c r="H9595" s="50" t="s">
        <v>23672</v>
      </c>
      <c r="I9595" s="50">
        <f>(DAX__2019_2020__33[[#This Row],[Adj Close]]-DAX__2019_2020__33[[#This Row],[Adj Open]])/DAX__2019_2020__33[[#This Row],[Adj Open]]</f>
        <v>-1.5348473464321786E-2</v>
      </c>
      <c r="J9595" s="50">
        <f>DAX__2019_2020__33[[#This Row],[Adj Close]]-DAX__2019_2020__33[[#This Row],[Adj Open]]</f>
        <v>-0.48288378440858182</v>
      </c>
      <c r="K9595" s="50">
        <v>2568225</v>
      </c>
    </row>
    <row r="9596" spans="1:11" x14ac:dyDescent="0.3">
      <c r="A9596" s="51" t="str">
        <f t="shared" si="155"/>
        <v>IFX.DE</v>
      </c>
      <c r="B9596" s="52" t="s">
        <v>587</v>
      </c>
      <c r="C9596" s="50" t="s">
        <v>21469</v>
      </c>
      <c r="D9596" s="50">
        <f>DAX__2019_2020__33[[#This Row],[Open]]*(DAX__2019_2020__33[[#This Row],[Adj Close]]/DAX__2019_2020__33[[#This Row],[Close]])</f>
        <v>31.042529469338305</v>
      </c>
      <c r="E9596" s="50" t="s">
        <v>23673</v>
      </c>
      <c r="F9596" s="50" t="s">
        <v>23674</v>
      </c>
      <c r="G9596" s="50" t="s">
        <v>23674</v>
      </c>
      <c r="H9596" s="50" t="s">
        <v>23675</v>
      </c>
      <c r="I9596" s="50">
        <f>(DAX__2019_2020__33[[#This Row],[Adj Close]]-DAX__2019_2020__33[[#This Row],[Adj Open]])/DAX__2019_2020__33[[#This Row],[Adj Open]]</f>
        <v>-3.4920952380951939E-3</v>
      </c>
      <c r="J9596" s="50">
        <f>DAX__2019_2020__33[[#This Row],[Adj Close]]-DAX__2019_2020__33[[#This Row],[Adj Open]]</f>
        <v>-0.10840346933830602</v>
      </c>
      <c r="K9596" s="50">
        <v>1508846</v>
      </c>
    </row>
    <row r="9597" spans="1:11" x14ac:dyDescent="0.3">
      <c r="A9597" s="51" t="str">
        <f t="shared" ref="A9597:A9660" si="156">"LIN.DE"</f>
        <v>LIN.DE</v>
      </c>
      <c r="B9597" s="52" t="s">
        <v>83</v>
      </c>
      <c r="C9597" s="50" t="s">
        <v>4776</v>
      </c>
      <c r="D9597" s="50">
        <f>DAX__2019_2020__33[[#This Row],[Open]]*(DAX__2019_2020__33[[#This Row],[Adj Close]]/DAX__2019_2020__33[[#This Row],[Close]])</f>
        <v>126.42962702430472</v>
      </c>
      <c r="E9597" s="50" t="s">
        <v>12118</v>
      </c>
      <c r="F9597" s="50" t="s">
        <v>4830</v>
      </c>
      <c r="G9597" s="50" t="s">
        <v>13534</v>
      </c>
      <c r="H9597" s="50" t="s">
        <v>23676</v>
      </c>
      <c r="I9597" s="50">
        <f>(DAX__2019_2020__33[[#This Row],[Adj Close]]-DAX__2019_2020__33[[#This Row],[Adj Open]])/DAX__2019_2020__33[[#This Row],[Adj Open]]</f>
        <v>1.9985173057653197E-2</v>
      </c>
      <c r="J9597" s="50">
        <f>DAX__2019_2020__33[[#This Row],[Adj Close]]-DAX__2019_2020__33[[#This Row],[Adj Open]]</f>
        <v>2.5267179756952771</v>
      </c>
      <c r="K9597" s="50">
        <v>882404</v>
      </c>
    </row>
    <row r="9598" spans="1:11" x14ac:dyDescent="0.3">
      <c r="A9598" s="51" t="str">
        <f t="shared" si="156"/>
        <v>LIN.DE</v>
      </c>
      <c r="B9598" s="52" t="s">
        <v>84</v>
      </c>
      <c r="C9598" s="50" t="s">
        <v>4833</v>
      </c>
      <c r="D9598" s="50">
        <f>DAX__2019_2020__33[[#This Row],[Open]]*(DAX__2019_2020__33[[#This Row],[Adj Close]]/DAX__2019_2020__33[[#This Row],[Close]])</f>
        <v>127.36546376446842</v>
      </c>
      <c r="E9598" s="50" t="s">
        <v>11992</v>
      </c>
      <c r="F9598" s="50" t="s">
        <v>14029</v>
      </c>
      <c r="G9598" s="50" t="s">
        <v>12128</v>
      </c>
      <c r="H9598" s="50" t="s">
        <v>23677</v>
      </c>
      <c r="I9598" s="50">
        <f>(DAX__2019_2020__33[[#This Row],[Adj Close]]-DAX__2019_2020__33[[#This Row],[Adj Open]])/DAX__2019_2020__33[[#This Row],[Adj Open]]</f>
        <v>-1.7266758974279591E-2</v>
      </c>
      <c r="J9598" s="50">
        <f>DAX__2019_2020__33[[#This Row],[Adj Close]]-DAX__2019_2020__33[[#This Row],[Adj Open]]</f>
        <v>-2.1991887644684169</v>
      </c>
      <c r="K9598" s="50">
        <v>846048</v>
      </c>
    </row>
    <row r="9599" spans="1:11" x14ac:dyDescent="0.3">
      <c r="A9599" s="51" t="str">
        <f t="shared" si="156"/>
        <v>LIN.DE</v>
      </c>
      <c r="B9599" s="52" t="s">
        <v>85</v>
      </c>
      <c r="C9599" s="50" t="s">
        <v>11937</v>
      </c>
      <c r="D9599" s="50">
        <f>DAX__2019_2020__33[[#This Row],[Open]]*(DAX__2019_2020__33[[#This Row],[Adj Close]]/DAX__2019_2020__33[[#This Row],[Close]])</f>
        <v>126.66361525683375</v>
      </c>
      <c r="E9599" s="50" t="s">
        <v>11988</v>
      </c>
      <c r="F9599" s="50" t="s">
        <v>4687</v>
      </c>
      <c r="G9599" s="50" t="s">
        <v>12010</v>
      </c>
      <c r="H9599" s="50" t="s">
        <v>23678</v>
      </c>
      <c r="I9599" s="50">
        <f>(DAX__2019_2020__33[[#This Row],[Adj Close]]-DAX__2019_2020__33[[#This Row],[Adj Open]])/DAX__2019_2020__33[[#This Row],[Adj Open]]</f>
        <v>1.4776283053877634E-3</v>
      </c>
      <c r="J9599" s="50">
        <f>DAX__2019_2020__33[[#This Row],[Adj Close]]-DAX__2019_2020__33[[#This Row],[Adj Open]]</f>
        <v>0.1871617431662429</v>
      </c>
      <c r="K9599" s="50">
        <v>1347263</v>
      </c>
    </row>
    <row r="9600" spans="1:11" x14ac:dyDescent="0.3">
      <c r="A9600" s="51" t="str">
        <f t="shared" si="156"/>
        <v>LIN.DE</v>
      </c>
      <c r="B9600" s="52" t="s">
        <v>86</v>
      </c>
      <c r="C9600" s="50" t="s">
        <v>13476</v>
      </c>
      <c r="D9600" s="50">
        <f>DAX__2019_2020__33[[#This Row],[Open]]*(DAX__2019_2020__33[[#This Row],[Adj Close]]/DAX__2019_2020__33[[#This Row],[Close]])</f>
        <v>128.62882300150403</v>
      </c>
      <c r="E9600" s="50" t="s">
        <v>13476</v>
      </c>
      <c r="F9600" s="50" t="s">
        <v>11953</v>
      </c>
      <c r="G9600" s="50" t="s">
        <v>12025</v>
      </c>
      <c r="H9600" s="50" t="s">
        <v>23679</v>
      </c>
      <c r="I9600" s="50">
        <f>(DAX__2019_2020__33[[#This Row],[Adj Close]]-DAX__2019_2020__33[[#This Row],[Adj Open]])/DAX__2019_2020__33[[#This Row],[Adj Open]]</f>
        <v>-5.4565297662392542E-3</v>
      </c>
      <c r="J9600" s="50">
        <f>DAX__2019_2020__33[[#This Row],[Adj Close]]-DAX__2019_2020__33[[#This Row],[Adj Open]]</f>
        <v>-0.70186700150402714</v>
      </c>
      <c r="K9600" s="50">
        <v>700042</v>
      </c>
    </row>
    <row r="9601" spans="1:11" x14ac:dyDescent="0.3">
      <c r="A9601" s="51" t="str">
        <f t="shared" si="156"/>
        <v>LIN.DE</v>
      </c>
      <c r="B9601" s="52" t="s">
        <v>87</v>
      </c>
      <c r="C9601" s="50" t="s">
        <v>11998</v>
      </c>
      <c r="D9601" s="50">
        <f>DAX__2019_2020__33[[#This Row],[Open]]*(DAX__2019_2020__33[[#This Row],[Adj Close]]/DAX__2019_2020__33[[#This Row],[Close]])</f>
        <v>128.25449315465633</v>
      </c>
      <c r="E9601" s="50" t="s">
        <v>4844</v>
      </c>
      <c r="F9601" s="50" t="s">
        <v>11950</v>
      </c>
      <c r="G9601" s="50" t="s">
        <v>4667</v>
      </c>
      <c r="H9601" s="50" t="s">
        <v>23680</v>
      </c>
      <c r="I9601" s="50">
        <f>(DAX__2019_2020__33[[#This Row],[Adj Close]]-DAX__2019_2020__33[[#This Row],[Adj Open]])/DAX__2019_2020__33[[#This Row],[Adj Open]]</f>
        <v>-9.8504631189247158E-3</v>
      </c>
      <c r="J9601" s="50">
        <f>DAX__2019_2020__33[[#This Row],[Adj Close]]-DAX__2019_2020__33[[#This Row],[Adj Open]]</f>
        <v>-1.2633661546563246</v>
      </c>
      <c r="K9601" s="50">
        <v>853632</v>
      </c>
    </row>
    <row r="9602" spans="1:11" x14ac:dyDescent="0.3">
      <c r="A9602" s="51" t="str">
        <f t="shared" si="156"/>
        <v>LIN.DE</v>
      </c>
      <c r="B9602" s="52" t="s">
        <v>88</v>
      </c>
      <c r="C9602" s="50" t="s">
        <v>12117</v>
      </c>
      <c r="D9602" s="50">
        <f>DAX__2019_2020__33[[#This Row],[Open]]*(DAX__2019_2020__33[[#This Row],[Adj Close]]/DAX__2019_2020__33[[#This Row],[Close]])</f>
        <v>128.30129054144413</v>
      </c>
      <c r="E9602" s="50" t="s">
        <v>4844</v>
      </c>
      <c r="F9602" s="50" t="s">
        <v>4667</v>
      </c>
      <c r="G9602" s="50" t="s">
        <v>13437</v>
      </c>
      <c r="H9602" s="50" t="s">
        <v>23681</v>
      </c>
      <c r="I9602" s="50">
        <f>(DAX__2019_2020__33[[#This Row],[Adj Close]]-DAX__2019_2020__33[[#This Row],[Adj Open]])/DAX__2019_2020__33[[#This Row],[Adj Open]]</f>
        <v>-2.5529247606307223E-3</v>
      </c>
      <c r="J9602" s="50">
        <f>DAX__2019_2020__33[[#This Row],[Adj Close]]-DAX__2019_2020__33[[#This Row],[Adj Open]]</f>
        <v>-0.327543541444129</v>
      </c>
      <c r="K9602" s="50">
        <v>1214963</v>
      </c>
    </row>
    <row r="9603" spans="1:11" x14ac:dyDescent="0.3">
      <c r="A9603" s="51" t="str">
        <f t="shared" si="156"/>
        <v>LIN.DE</v>
      </c>
      <c r="B9603" s="52" t="s">
        <v>89</v>
      </c>
      <c r="C9603" s="50" t="s">
        <v>12025</v>
      </c>
      <c r="D9603" s="50">
        <f>DAX__2019_2020__33[[#This Row],[Open]]*(DAX__2019_2020__33[[#This Row],[Adj Close]]/DAX__2019_2020__33[[#This Row],[Close]])</f>
        <v>127.92695113641697</v>
      </c>
      <c r="E9603" s="50" t="s">
        <v>12076</v>
      </c>
      <c r="F9603" s="50" t="s">
        <v>12010</v>
      </c>
      <c r="G9603" s="50" t="s">
        <v>6559</v>
      </c>
      <c r="H9603" s="50" t="s">
        <v>23682</v>
      </c>
      <c r="I9603" s="50">
        <f>(DAX__2019_2020__33[[#This Row],[Adj Close]]-DAX__2019_2020__33[[#This Row],[Adj Open]])/DAX__2019_2020__33[[#This Row],[Adj Open]]</f>
        <v>1.6825186909111681E-2</v>
      </c>
      <c r="J9603" s="50">
        <f>DAX__2019_2020__33[[#This Row],[Adj Close]]-DAX__2019_2020__33[[#This Row],[Adj Open]]</f>
        <v>2.1523948635830124</v>
      </c>
      <c r="K9603" s="50">
        <v>697129</v>
      </c>
    </row>
    <row r="9604" spans="1:11" x14ac:dyDescent="0.3">
      <c r="A9604" s="51" t="str">
        <f t="shared" si="156"/>
        <v>LIN.DE</v>
      </c>
      <c r="B9604" s="52" t="s">
        <v>90</v>
      </c>
      <c r="C9604" s="50" t="s">
        <v>12072</v>
      </c>
      <c r="D9604" s="50">
        <f>DAX__2019_2020__33[[#This Row],[Open]]*(DAX__2019_2020__33[[#This Row],[Adj Close]]/DAX__2019_2020__33[[#This Row],[Close]])</f>
        <v>131.10873423705254</v>
      </c>
      <c r="E9604" s="50" t="s">
        <v>12093</v>
      </c>
      <c r="F9604" s="50" t="s">
        <v>13427</v>
      </c>
      <c r="G9604" s="50" t="s">
        <v>12229</v>
      </c>
      <c r="H9604" s="50" t="s">
        <v>23683</v>
      </c>
      <c r="I9604" s="50">
        <f>(DAX__2019_2020__33[[#This Row],[Adj Close]]-DAX__2019_2020__33[[#This Row],[Adj Open]])/DAX__2019_2020__33[[#This Row],[Adj Open]]</f>
        <v>-3.5688792190344942E-3</v>
      </c>
      <c r="J9604" s="50">
        <f>DAX__2019_2020__33[[#This Row],[Adj Close]]-DAX__2019_2020__33[[#This Row],[Adj Open]]</f>
        <v>-0.46791123705253312</v>
      </c>
      <c r="K9604" s="50">
        <v>893594</v>
      </c>
    </row>
    <row r="9605" spans="1:11" x14ac:dyDescent="0.3">
      <c r="A9605" s="51" t="str">
        <f t="shared" si="156"/>
        <v>LIN.DE</v>
      </c>
      <c r="B9605" s="52" t="s">
        <v>91</v>
      </c>
      <c r="C9605" s="50" t="s">
        <v>12014</v>
      </c>
      <c r="D9605" s="50">
        <f>DAX__2019_2020__33[[#This Row],[Open]]*(DAX__2019_2020__33[[#This Row],[Adj Close]]/DAX__2019_2020__33[[#This Row],[Close]])</f>
        <v>129.47108499999999</v>
      </c>
      <c r="E9605" s="50" t="s">
        <v>13454</v>
      </c>
      <c r="F9605" s="50" t="s">
        <v>13534</v>
      </c>
      <c r="G9605" s="50" t="s">
        <v>12014</v>
      </c>
      <c r="H9605" s="50" t="s">
        <v>23684</v>
      </c>
      <c r="I9605" s="50">
        <f>(DAX__2019_2020__33[[#This Row],[Adj Close]]-DAX__2019_2020__33[[#This Row],[Adj Open]])/DAX__2019_2020__33[[#This Row],[Adj Open]]</f>
        <v>0</v>
      </c>
      <c r="J9605" s="50">
        <f>DAX__2019_2020__33[[#This Row],[Adj Close]]-DAX__2019_2020__33[[#This Row],[Adj Open]]</f>
        <v>0</v>
      </c>
      <c r="K9605" s="50">
        <v>642285</v>
      </c>
    </row>
    <row r="9606" spans="1:11" x14ac:dyDescent="0.3">
      <c r="A9606" s="51" t="str">
        <f t="shared" si="156"/>
        <v>LIN.DE</v>
      </c>
      <c r="B9606" s="52" t="s">
        <v>92</v>
      </c>
      <c r="C9606" s="50" t="s">
        <v>6559</v>
      </c>
      <c r="D9606" s="50">
        <f>DAX__2019_2020__33[[#This Row],[Open]]*(DAX__2019_2020__33[[#This Row],[Adj Close]]/DAX__2019_2020__33[[#This Row],[Close]])</f>
        <v>130.07935718403965</v>
      </c>
      <c r="E9606" s="50" t="s">
        <v>12079</v>
      </c>
      <c r="F9606" s="50" t="s">
        <v>12011</v>
      </c>
      <c r="G9606" s="50" t="s">
        <v>4844</v>
      </c>
      <c r="H9606" s="50" t="s">
        <v>23685</v>
      </c>
      <c r="I9606" s="50">
        <f>(DAX__2019_2020__33[[#This Row],[Adj Close]]-DAX__2019_2020__33[[#This Row],[Adj Open]])/DAX__2019_2020__33[[#This Row],[Adj Open]]</f>
        <v>-1.007189928057539E-2</v>
      </c>
      <c r="J9606" s="50">
        <f>DAX__2019_2020__33[[#This Row],[Adj Close]]-DAX__2019_2020__33[[#This Row],[Adj Open]]</f>
        <v>-1.3101461840396382</v>
      </c>
      <c r="K9606" s="50">
        <v>580908</v>
      </c>
    </row>
    <row r="9607" spans="1:11" x14ac:dyDescent="0.3">
      <c r="A9607" s="51" t="str">
        <f t="shared" si="156"/>
        <v>LIN.DE</v>
      </c>
      <c r="B9607" s="52" t="s">
        <v>93</v>
      </c>
      <c r="C9607" s="50" t="s">
        <v>12118</v>
      </c>
      <c r="D9607" s="50">
        <f>DAX__2019_2020__33[[#This Row],[Open]]*(DAX__2019_2020__33[[#This Row],[Adj Close]]/DAX__2019_2020__33[[#This Row],[Close]])</f>
        <v>129.61141849560994</v>
      </c>
      <c r="E9607" s="50" t="s">
        <v>12022</v>
      </c>
      <c r="F9607" s="50" t="s">
        <v>11994</v>
      </c>
      <c r="G9607" s="50" t="s">
        <v>13445</v>
      </c>
      <c r="H9607" s="50" t="s">
        <v>23686</v>
      </c>
      <c r="I9607" s="50">
        <f>(DAX__2019_2020__33[[#This Row],[Adj Close]]-DAX__2019_2020__33[[#This Row],[Adj Open]])/DAX__2019_2020__33[[#This Row],[Adj Open]]</f>
        <v>-2.5271191335741669E-3</v>
      </c>
      <c r="J9607" s="50">
        <f>DAX__2019_2020__33[[#This Row],[Adj Close]]-DAX__2019_2020__33[[#This Row],[Adj Open]]</f>
        <v>-0.32754349560994456</v>
      </c>
      <c r="K9607" s="50">
        <v>737010</v>
      </c>
    </row>
    <row r="9608" spans="1:11" x14ac:dyDescent="0.3">
      <c r="A9608" s="51" t="str">
        <f t="shared" si="156"/>
        <v>LIN.DE</v>
      </c>
      <c r="B9608" s="52" t="s">
        <v>94</v>
      </c>
      <c r="C9608" s="50" t="s">
        <v>11992</v>
      </c>
      <c r="D9608" s="50">
        <f>DAX__2019_2020__33[[#This Row],[Open]]*(DAX__2019_2020__33[[#This Row],[Adj Close]]/DAX__2019_2020__33[[#This Row],[Close]])</f>
        <v>128.16087995362278</v>
      </c>
      <c r="E9608" s="50" t="s">
        <v>12021</v>
      </c>
      <c r="F9608" s="50" t="s">
        <v>4787</v>
      </c>
      <c r="G9608" s="50" t="s">
        <v>12121</v>
      </c>
      <c r="H9608" s="50" t="s">
        <v>23687</v>
      </c>
      <c r="I9608" s="50">
        <f>(DAX__2019_2020__33[[#This Row],[Adj Close]]-DAX__2019_2020__33[[#This Row],[Adj Open]])/DAX__2019_2020__33[[#This Row],[Adj Open]]</f>
        <v>9.1274189659162914E-3</v>
      </c>
      <c r="J9608" s="50">
        <f>DAX__2019_2020__33[[#This Row],[Adj Close]]-DAX__2019_2020__33[[#This Row],[Adj Open]]</f>
        <v>1.1697780463772176</v>
      </c>
      <c r="K9608" s="50">
        <v>672106</v>
      </c>
    </row>
    <row r="9609" spans="1:11" x14ac:dyDescent="0.3">
      <c r="A9609" s="51" t="str">
        <f t="shared" si="156"/>
        <v>LIN.DE</v>
      </c>
      <c r="B9609" s="52" t="s">
        <v>95</v>
      </c>
      <c r="C9609" s="50" t="s">
        <v>11985</v>
      </c>
      <c r="D9609" s="50">
        <f>DAX__2019_2020__33[[#This Row],[Open]]*(DAX__2019_2020__33[[#This Row],[Adj Close]]/DAX__2019_2020__33[[#This Row],[Close]])</f>
        <v>129.19032226658305</v>
      </c>
      <c r="E9609" s="50" t="s">
        <v>13479</v>
      </c>
      <c r="F9609" s="50" t="s">
        <v>13444</v>
      </c>
      <c r="G9609" s="50" t="s">
        <v>13479</v>
      </c>
      <c r="H9609" s="50" t="s">
        <v>23688</v>
      </c>
      <c r="I9609" s="50">
        <f>(DAX__2019_2020__33[[#This Row],[Adj Close]]-DAX__2019_2020__33[[#This Row],[Adj Open]])/DAX__2019_2020__33[[#This Row],[Adj Open]]</f>
        <v>2.3179985008765332E-2</v>
      </c>
      <c r="J9609" s="50">
        <f>DAX__2019_2020__33[[#This Row],[Adj Close]]-DAX__2019_2020__33[[#This Row],[Adj Open]]</f>
        <v>2.9946297334169572</v>
      </c>
      <c r="K9609" s="50">
        <v>1445215</v>
      </c>
    </row>
    <row r="9610" spans="1:11" x14ac:dyDescent="0.3">
      <c r="A9610" s="51" t="str">
        <f t="shared" si="156"/>
        <v>LIN.DE</v>
      </c>
      <c r="B9610" s="52" t="s">
        <v>96</v>
      </c>
      <c r="C9610" s="50" t="s">
        <v>12083</v>
      </c>
      <c r="D9610" s="50">
        <f>DAX__2019_2020__33[[#This Row],[Open]]*(DAX__2019_2020__33[[#This Row],[Adj Close]]/DAX__2019_2020__33[[#This Row],[Close]])</f>
        <v>131.43629942038896</v>
      </c>
      <c r="E9610" s="50" t="s">
        <v>13494</v>
      </c>
      <c r="F9610" s="50" t="s">
        <v>12226</v>
      </c>
      <c r="G9610" s="50" t="s">
        <v>6555</v>
      </c>
      <c r="H9610" s="50" t="s">
        <v>23689</v>
      </c>
      <c r="I9610" s="50">
        <f>(DAX__2019_2020__33[[#This Row],[Adj Close]]-DAX__2019_2020__33[[#This Row],[Adj Open]])/DAX__2019_2020__33[[#This Row],[Adj Open]]</f>
        <v>-3.2039658925731075E-3</v>
      </c>
      <c r="J9610" s="50">
        <f>DAX__2019_2020__33[[#This Row],[Adj Close]]-DAX__2019_2020__33[[#This Row],[Adj Open]]</f>
        <v>-0.42111742038895272</v>
      </c>
      <c r="K9610" s="50">
        <v>443440</v>
      </c>
    </row>
    <row r="9611" spans="1:11" x14ac:dyDescent="0.3">
      <c r="A9611" s="51" t="str">
        <f t="shared" si="156"/>
        <v>LIN.DE</v>
      </c>
      <c r="B9611" s="52" t="s">
        <v>97</v>
      </c>
      <c r="C9611" s="50" t="s">
        <v>11969</v>
      </c>
      <c r="D9611" s="50">
        <f>DAX__2019_2020__33[[#This Row],[Open]]*(DAX__2019_2020__33[[#This Row],[Adj Close]]/DAX__2019_2020__33[[#This Row],[Close]])</f>
        <v>131.95097424951817</v>
      </c>
      <c r="E9611" s="50" t="s">
        <v>12034</v>
      </c>
      <c r="F9611" s="50" t="s">
        <v>11969</v>
      </c>
      <c r="G9611" s="50" t="s">
        <v>13497</v>
      </c>
      <c r="H9611" s="50" t="s">
        <v>23690</v>
      </c>
      <c r="I9611" s="50">
        <f>(DAX__2019_2020__33[[#This Row],[Adj Close]]-DAX__2019_2020__33[[#This Row],[Adj Open]])/DAX__2019_2020__33[[#This Row],[Adj Open]]</f>
        <v>6.0284113475179025E-3</v>
      </c>
      <c r="J9611" s="50">
        <f>DAX__2019_2020__33[[#This Row],[Adj Close]]-DAX__2019_2020__33[[#This Row],[Adj Open]]</f>
        <v>0.79545475048183789</v>
      </c>
      <c r="K9611" s="50">
        <v>872579</v>
      </c>
    </row>
    <row r="9612" spans="1:11" x14ac:dyDescent="0.3">
      <c r="A9612" s="51" t="str">
        <f t="shared" si="156"/>
        <v>LIN.DE</v>
      </c>
      <c r="B9612" s="52" t="s">
        <v>98</v>
      </c>
      <c r="C9612" s="50" t="s">
        <v>13503</v>
      </c>
      <c r="D9612" s="50">
        <f>DAX__2019_2020__33[[#This Row],[Open]]*(DAX__2019_2020__33[[#This Row],[Adj Close]]/DAX__2019_2020__33[[#This Row],[Close]])</f>
        <v>132.23174548745695</v>
      </c>
      <c r="E9612" s="50" t="s">
        <v>6576</v>
      </c>
      <c r="F9612" s="50" t="s">
        <v>11981</v>
      </c>
      <c r="G9612" s="50" t="s">
        <v>4815</v>
      </c>
      <c r="H9612" s="50" t="s">
        <v>23691</v>
      </c>
      <c r="I9612" s="50">
        <f>(DAX__2019_2020__33[[#This Row],[Adj Close]]-DAX__2019_2020__33[[#This Row],[Adj Open]])/DAX__2019_2020__33[[#This Row],[Adj Open]]</f>
        <v>-1.3446630995471529E-2</v>
      </c>
      <c r="J9612" s="50">
        <f>DAX__2019_2020__33[[#This Row],[Adj Close]]-DAX__2019_2020__33[[#This Row],[Adj Open]]</f>
        <v>-1.7780714874569412</v>
      </c>
      <c r="K9612" s="50">
        <v>793147</v>
      </c>
    </row>
    <row r="9613" spans="1:11" x14ac:dyDescent="0.3">
      <c r="A9613" s="51" t="str">
        <f t="shared" si="156"/>
        <v>LIN.DE</v>
      </c>
      <c r="B9613" s="52" t="s">
        <v>99</v>
      </c>
      <c r="C9613" s="50" t="s">
        <v>12226</v>
      </c>
      <c r="D9613" s="50">
        <f>DAX__2019_2020__33[[#This Row],[Open]]*(DAX__2019_2020__33[[#This Row],[Adj Close]]/DAX__2019_2020__33[[#This Row],[Close]])</f>
        <v>130.8280049283355</v>
      </c>
      <c r="E9613" s="50" t="s">
        <v>12226</v>
      </c>
      <c r="F9613" s="50" t="s">
        <v>12011</v>
      </c>
      <c r="G9613" s="50" t="s">
        <v>11978</v>
      </c>
      <c r="H9613" s="50" t="s">
        <v>23692</v>
      </c>
      <c r="I9613" s="50">
        <f>(DAX__2019_2020__33[[#This Row],[Adj Close]]-DAX__2019_2020__33[[#This Row],[Adj Open]])/DAX__2019_2020__33[[#This Row],[Adj Open]]</f>
        <v>-1.0729613503656426E-2</v>
      </c>
      <c r="J9613" s="50">
        <f>DAX__2019_2020__33[[#This Row],[Adj Close]]-DAX__2019_2020__33[[#This Row],[Adj Open]]</f>
        <v>-1.4037339283354981</v>
      </c>
      <c r="K9613" s="50">
        <v>778842</v>
      </c>
    </row>
    <row r="9614" spans="1:11" x14ac:dyDescent="0.3">
      <c r="A9614" s="51" t="str">
        <f t="shared" si="156"/>
        <v>LIN.DE</v>
      </c>
      <c r="B9614" s="52" t="s">
        <v>100</v>
      </c>
      <c r="C9614" s="50" t="s">
        <v>12017</v>
      </c>
      <c r="D9614" s="50">
        <f>DAX__2019_2020__33[[#This Row],[Open]]*(DAX__2019_2020__33[[#This Row],[Adj Close]]/DAX__2019_2020__33[[#This Row],[Close]])</f>
        <v>130.03256810389803</v>
      </c>
      <c r="E9614" s="50" t="s">
        <v>21624</v>
      </c>
      <c r="F9614" s="50" t="s">
        <v>11968</v>
      </c>
      <c r="G9614" s="50" t="s">
        <v>12082</v>
      </c>
      <c r="H9614" s="50" t="s">
        <v>23693</v>
      </c>
      <c r="I9614" s="50">
        <f>(DAX__2019_2020__33[[#This Row],[Adj Close]]-DAX__2019_2020__33[[#This Row],[Adj Open]])/DAX__2019_2020__33[[#This Row],[Adj Open]]</f>
        <v>6.4772149653232122E-3</v>
      </c>
      <c r="J9614" s="50">
        <f>DAX__2019_2020__33[[#This Row],[Adj Close]]-DAX__2019_2020__33[[#This Row],[Adj Open]]</f>
        <v>0.84224889610197806</v>
      </c>
      <c r="K9614" s="50">
        <v>858565</v>
      </c>
    </row>
    <row r="9615" spans="1:11" x14ac:dyDescent="0.3">
      <c r="A9615" s="51" t="str">
        <f t="shared" si="156"/>
        <v>LIN.DE</v>
      </c>
      <c r="B9615" s="52" t="s">
        <v>101</v>
      </c>
      <c r="C9615" s="50" t="s">
        <v>6559</v>
      </c>
      <c r="D9615" s="50">
        <f>DAX__2019_2020__33[[#This Row],[Open]]*(DAX__2019_2020__33[[#This Row],[Adj Close]]/DAX__2019_2020__33[[#This Row],[Close]])</f>
        <v>130.07934153851411</v>
      </c>
      <c r="E9615" s="50" t="s">
        <v>13454</v>
      </c>
      <c r="F9615" s="50" t="s">
        <v>13534</v>
      </c>
      <c r="G9615" s="50" t="s">
        <v>12024</v>
      </c>
      <c r="H9615" s="50" t="s">
        <v>23694</v>
      </c>
      <c r="I9615" s="50">
        <f>(DAX__2019_2020__33[[#This Row],[Adj Close]]-DAX__2019_2020__33[[#This Row],[Adj Open]])/DAX__2019_2020__33[[#This Row],[Adj Open]]</f>
        <v>-7.5539784172661082E-3</v>
      </c>
      <c r="J9615" s="50">
        <f>DAX__2019_2020__33[[#This Row],[Adj Close]]-DAX__2019_2020__33[[#This Row],[Adj Open]]</f>
        <v>-0.98261653851412234</v>
      </c>
      <c r="K9615" s="50">
        <v>611165</v>
      </c>
    </row>
    <row r="9616" spans="1:11" x14ac:dyDescent="0.3">
      <c r="A9616" s="51" t="str">
        <f t="shared" si="156"/>
        <v>LIN.DE</v>
      </c>
      <c r="B9616" s="52" t="s">
        <v>102</v>
      </c>
      <c r="C9616" s="50" t="s">
        <v>13453</v>
      </c>
      <c r="D9616" s="50">
        <f>DAX__2019_2020__33[[#This Row],[Open]]*(DAX__2019_2020__33[[#This Row],[Adj Close]]/DAX__2019_2020__33[[#This Row],[Close]])</f>
        <v>131.06194567686256</v>
      </c>
      <c r="E9616" s="50" t="s">
        <v>21624</v>
      </c>
      <c r="F9616" s="50" t="s">
        <v>11986</v>
      </c>
      <c r="G9616" s="50" t="s">
        <v>13473</v>
      </c>
      <c r="H9616" s="50" t="s">
        <v>23695</v>
      </c>
      <c r="I9616" s="50">
        <f>(DAX__2019_2020__33[[#This Row],[Adj Close]]-DAX__2019_2020__33[[#This Row],[Adj Open]])/DAX__2019_2020__33[[#This Row],[Adj Open]]</f>
        <v>3.2131166751919091E-3</v>
      </c>
      <c r="J9616" s="50">
        <f>DAX__2019_2020__33[[#This Row],[Adj Close]]-DAX__2019_2020__33[[#This Row],[Adj Open]]</f>
        <v>0.42111732313742323</v>
      </c>
      <c r="K9616" s="50">
        <v>656823</v>
      </c>
    </row>
    <row r="9617" spans="1:11" x14ac:dyDescent="0.3">
      <c r="A9617" s="51" t="str">
        <f t="shared" si="156"/>
        <v>LIN.DE</v>
      </c>
      <c r="B9617" s="52" t="s">
        <v>103</v>
      </c>
      <c r="C9617" s="50" t="s">
        <v>11971</v>
      </c>
      <c r="D9617" s="50">
        <f>DAX__2019_2020__33[[#This Row],[Open]]*(DAX__2019_2020__33[[#This Row],[Adj Close]]/DAX__2019_2020__33[[#This Row],[Close]])</f>
        <v>132.13815772586534</v>
      </c>
      <c r="E9617" s="50" t="s">
        <v>13501</v>
      </c>
      <c r="F9617" s="50" t="s">
        <v>13556</v>
      </c>
      <c r="G9617" s="50" t="s">
        <v>12086</v>
      </c>
      <c r="H9617" s="50" t="s">
        <v>23696</v>
      </c>
      <c r="I9617" s="50">
        <f>(DAX__2019_2020__33[[#This Row],[Adj Close]]-DAX__2019_2020__33[[#This Row],[Adj Open]])/DAX__2019_2020__33[[#This Row],[Adj Open]]</f>
        <v>3.8952054651954999E-3</v>
      </c>
      <c r="J9617" s="50">
        <f>DAX__2019_2020__33[[#This Row],[Adj Close]]-DAX__2019_2020__33[[#This Row],[Adj Open]]</f>
        <v>0.51470527413465561</v>
      </c>
      <c r="K9617" s="50">
        <v>640639</v>
      </c>
    </row>
    <row r="9618" spans="1:11" x14ac:dyDescent="0.3">
      <c r="A9618" s="51" t="str">
        <f t="shared" si="156"/>
        <v>LIN.DE</v>
      </c>
      <c r="B9618" s="52" t="s">
        <v>104</v>
      </c>
      <c r="C9618" s="50" t="s">
        <v>13563</v>
      </c>
      <c r="D9618" s="50">
        <f>DAX__2019_2020__33[[#This Row],[Open]]*(DAX__2019_2020__33[[#This Row],[Adj Close]]/DAX__2019_2020__33[[#This Row],[Close]])</f>
        <v>133.12076925449759</v>
      </c>
      <c r="E9618" s="50" t="s">
        <v>13463</v>
      </c>
      <c r="F9618" s="50" t="s">
        <v>13431</v>
      </c>
      <c r="G9618" s="50" t="s">
        <v>12132</v>
      </c>
      <c r="H9618" s="50" t="s">
        <v>23697</v>
      </c>
      <c r="I9618" s="50">
        <f>(DAX__2019_2020__33[[#This Row],[Adj Close]]-DAX__2019_2020__33[[#This Row],[Adj Open]])/DAX__2019_2020__33[[#This Row],[Adj Open]]</f>
        <v>-3.8664534270650276E-3</v>
      </c>
      <c r="J9618" s="50">
        <f>DAX__2019_2020__33[[#This Row],[Adj Close]]-DAX__2019_2020__33[[#This Row],[Adj Open]]</f>
        <v>-0.51470525449758497</v>
      </c>
      <c r="K9618" s="50">
        <v>806904</v>
      </c>
    </row>
    <row r="9619" spans="1:11" x14ac:dyDescent="0.3">
      <c r="A9619" s="51" t="str">
        <f t="shared" si="156"/>
        <v>LIN.DE</v>
      </c>
      <c r="B9619" s="52" t="s">
        <v>105</v>
      </c>
      <c r="C9619" s="50" t="s">
        <v>6576</v>
      </c>
      <c r="D9619" s="50">
        <f>DAX__2019_2020__33[[#This Row],[Open]]*(DAX__2019_2020__33[[#This Row],[Adj Close]]/DAX__2019_2020__33[[#This Row],[Close]])</f>
        <v>132.69967387509257</v>
      </c>
      <c r="E9619" s="50" t="s">
        <v>12068</v>
      </c>
      <c r="F9619" s="50" t="s">
        <v>13509</v>
      </c>
      <c r="G9619" s="50" t="s">
        <v>12051</v>
      </c>
      <c r="H9619" s="50" t="s">
        <v>23698</v>
      </c>
      <c r="I9619" s="50">
        <f>(DAX__2019_2020__33[[#This Row],[Adj Close]]-DAX__2019_2020__33[[#This Row],[Adj Open]])/DAX__2019_2020__33[[#This Row],[Adj Open]]</f>
        <v>1.6572573697336127E-2</v>
      </c>
      <c r="J9619" s="50">
        <f>DAX__2019_2020__33[[#This Row],[Adj Close]]-DAX__2019_2020__33[[#This Row],[Adj Open]]</f>
        <v>2.1991751249074412</v>
      </c>
      <c r="K9619" s="50">
        <v>776193</v>
      </c>
    </row>
    <row r="9620" spans="1:11" x14ac:dyDescent="0.3">
      <c r="A9620" s="51" t="str">
        <f t="shared" si="156"/>
        <v>LIN.DE</v>
      </c>
      <c r="B9620" s="52" t="s">
        <v>106</v>
      </c>
      <c r="C9620" s="50" t="s">
        <v>12097</v>
      </c>
      <c r="D9620" s="50">
        <f>DAX__2019_2020__33[[#This Row],[Open]]*(DAX__2019_2020__33[[#This Row],[Adj Close]]/DAX__2019_2020__33[[#This Row],[Close]])</f>
        <v>134.52449506381441</v>
      </c>
      <c r="E9620" s="50" t="s">
        <v>13569</v>
      </c>
      <c r="F9620" s="50" t="s">
        <v>23699</v>
      </c>
      <c r="G9620" s="50" t="s">
        <v>13468</v>
      </c>
      <c r="H9620" s="50" t="s">
        <v>23700</v>
      </c>
      <c r="I9620" s="50">
        <f>(DAX__2019_2020__33[[#This Row],[Adj Close]]-DAX__2019_2020__33[[#This Row],[Adj Open]])/DAX__2019_2020__33[[#This Row],[Adj Open]]</f>
        <v>3.4784695652190608E-4</v>
      </c>
      <c r="J9620" s="50">
        <f>DAX__2019_2020__33[[#This Row],[Adj Close]]-DAX__2019_2020__33[[#This Row],[Adj Open]]</f>
        <v>4.6793936185594021E-2</v>
      </c>
      <c r="K9620" s="50">
        <v>604119</v>
      </c>
    </row>
    <row r="9621" spans="1:11" x14ac:dyDescent="0.3">
      <c r="A9621" s="51" t="str">
        <f t="shared" si="156"/>
        <v>LIN.DE</v>
      </c>
      <c r="B9621" s="52" t="s">
        <v>107</v>
      </c>
      <c r="C9621" s="50" t="s">
        <v>12050</v>
      </c>
      <c r="D9621" s="50">
        <f>DAX__2019_2020__33[[#This Row],[Open]]*(DAX__2019_2020__33[[#This Row],[Adj Close]]/DAX__2019_2020__33[[#This Row],[Close]])</f>
        <v>134.00980103185421</v>
      </c>
      <c r="E9621" s="50" t="s">
        <v>12062</v>
      </c>
      <c r="F9621" s="50" t="s">
        <v>23701</v>
      </c>
      <c r="G9621" s="50" t="s">
        <v>12057</v>
      </c>
      <c r="H9621" s="50" t="s">
        <v>23702</v>
      </c>
      <c r="I9621" s="50">
        <f>(DAX__2019_2020__33[[#This Row],[Adj Close]]-DAX__2019_2020__33[[#This Row],[Adj Open]])/DAX__2019_2020__33[[#This Row],[Adj Open]]</f>
        <v>1.5712290831961438E-2</v>
      </c>
      <c r="J9621" s="50">
        <f>DAX__2019_2020__33[[#This Row],[Adj Close]]-DAX__2019_2020__33[[#This Row],[Adj Open]]</f>
        <v>2.1056009681457795</v>
      </c>
      <c r="K9621" s="50">
        <v>768556</v>
      </c>
    </row>
    <row r="9622" spans="1:11" x14ac:dyDescent="0.3">
      <c r="A9622" s="51" t="str">
        <f t="shared" si="156"/>
        <v>LIN.DE</v>
      </c>
      <c r="B9622" s="52" t="s">
        <v>108</v>
      </c>
      <c r="C9622" s="50" t="s">
        <v>12041</v>
      </c>
      <c r="D9622" s="50">
        <f>DAX__2019_2020__33[[#This Row],[Open]]*(DAX__2019_2020__33[[#This Row],[Adj Close]]/DAX__2019_2020__33[[#This Row],[Close]])</f>
        <v>135.08599782434328</v>
      </c>
      <c r="E9622" s="50" t="s">
        <v>12106</v>
      </c>
      <c r="F9622" s="50" t="s">
        <v>23703</v>
      </c>
      <c r="G9622" s="50" t="s">
        <v>21650</v>
      </c>
      <c r="H9622" s="50" t="s">
        <v>23704</v>
      </c>
      <c r="I9622" s="50">
        <f>(DAX__2019_2020__33[[#This Row],[Adj Close]]-DAX__2019_2020__33[[#This Row],[Adj Open]])/DAX__2019_2020__33[[#This Row],[Adj Open]]</f>
        <v>-5.8885068560371638E-3</v>
      </c>
      <c r="J9622" s="50">
        <f>DAX__2019_2020__33[[#This Row],[Adj Close]]-DAX__2019_2020__33[[#This Row],[Adj Open]]</f>
        <v>-0.79545482434326686</v>
      </c>
      <c r="K9622" s="50">
        <v>562924</v>
      </c>
    </row>
    <row r="9623" spans="1:11" x14ac:dyDescent="0.3">
      <c r="A9623" s="51" t="str">
        <f t="shared" si="156"/>
        <v>LIN.DE</v>
      </c>
      <c r="B9623" s="52" t="s">
        <v>109</v>
      </c>
      <c r="C9623" s="50" t="s">
        <v>12113</v>
      </c>
      <c r="D9623" s="50">
        <f>DAX__2019_2020__33[[#This Row],[Open]]*(DAX__2019_2020__33[[#This Row],[Adj Close]]/DAX__2019_2020__33[[#This Row],[Close]])</f>
        <v>133.26113022973101</v>
      </c>
      <c r="E9623" s="50" t="s">
        <v>12037</v>
      </c>
      <c r="F9623" s="50" t="s">
        <v>12083</v>
      </c>
      <c r="G9623" s="50" t="s">
        <v>12083</v>
      </c>
      <c r="H9623" s="50" t="s">
        <v>23705</v>
      </c>
      <c r="I9623" s="50">
        <f>(DAX__2019_2020__33[[#This Row],[Adj Close]]-DAX__2019_2020__33[[#This Row],[Adj Open]])/DAX__2019_2020__33[[#This Row],[Adj Open]]</f>
        <v>-1.3693799734289401E-2</v>
      </c>
      <c r="J9623" s="50">
        <f>DAX__2019_2020__33[[#This Row],[Adj Close]]-DAX__2019_2020__33[[#This Row],[Adj Open]]</f>
        <v>-1.8248512297309958</v>
      </c>
      <c r="K9623" s="50">
        <v>860969</v>
      </c>
    </row>
    <row r="9624" spans="1:11" x14ac:dyDescent="0.3">
      <c r="A9624" s="51" t="str">
        <f t="shared" si="156"/>
        <v>LIN.DE</v>
      </c>
      <c r="B9624" s="52" t="s">
        <v>110</v>
      </c>
      <c r="C9624" s="50" t="s">
        <v>13484</v>
      </c>
      <c r="D9624" s="50">
        <f>DAX__2019_2020__33[[#This Row],[Open]]*(DAX__2019_2020__33[[#This Row],[Adj Close]]/DAX__2019_2020__33[[#This Row],[Close]])</f>
        <v>131.52987749184874</v>
      </c>
      <c r="E9624" s="50" t="s">
        <v>13552</v>
      </c>
      <c r="F9624" s="50" t="s">
        <v>21621</v>
      </c>
      <c r="G9624" s="50" t="s">
        <v>11982</v>
      </c>
      <c r="H9624" s="50" t="s">
        <v>23706</v>
      </c>
      <c r="I9624" s="50">
        <f>(DAX__2019_2020__33[[#This Row],[Adj Close]]-DAX__2019_2020__33[[#This Row],[Adj Open]])/DAX__2019_2020__33[[#This Row],[Adj Open]]</f>
        <v>2.4901529173214356E-3</v>
      </c>
      <c r="J9624" s="50">
        <f>DAX__2019_2020__33[[#This Row],[Adj Close]]-DAX__2019_2020__33[[#This Row],[Adj Open]]</f>
        <v>0.32752950815125814</v>
      </c>
      <c r="K9624" s="50">
        <v>939978</v>
      </c>
    </row>
    <row r="9625" spans="1:11" x14ac:dyDescent="0.3">
      <c r="A9625" s="51" t="str">
        <f t="shared" si="156"/>
        <v>LIN.DE</v>
      </c>
      <c r="B9625" s="52" t="s">
        <v>111</v>
      </c>
      <c r="C9625" s="50" t="s">
        <v>12085</v>
      </c>
      <c r="D9625" s="50">
        <f>DAX__2019_2020__33[[#This Row],[Open]]*(DAX__2019_2020__33[[#This Row],[Adj Close]]/DAX__2019_2020__33[[#This Row],[Close]])</f>
        <v>133.02717717387557</v>
      </c>
      <c r="E9625" s="50" t="s">
        <v>23703</v>
      </c>
      <c r="F9625" s="50" t="s">
        <v>12132</v>
      </c>
      <c r="G9625" s="50" t="s">
        <v>12070</v>
      </c>
      <c r="H9625" s="50" t="s">
        <v>23707</v>
      </c>
      <c r="I9625" s="50">
        <f>(DAX__2019_2020__33[[#This Row],[Adj Close]]-DAX__2019_2020__33[[#This Row],[Adj Open]])/DAX__2019_2020__33[[#This Row],[Adj Open]]</f>
        <v>5.9796414764534426E-3</v>
      </c>
      <c r="J9625" s="50">
        <f>DAX__2019_2020__33[[#This Row],[Adj Close]]-DAX__2019_2020__33[[#This Row],[Adj Open]]</f>
        <v>0.79545482612442697</v>
      </c>
      <c r="K9625" s="50">
        <v>579707</v>
      </c>
    </row>
    <row r="9626" spans="1:11" x14ac:dyDescent="0.3">
      <c r="A9626" s="51" t="str">
        <f t="shared" si="156"/>
        <v>LIN.DE</v>
      </c>
      <c r="B9626" s="52" t="s">
        <v>112</v>
      </c>
      <c r="C9626" s="50" t="s">
        <v>12028</v>
      </c>
      <c r="D9626" s="50">
        <f>DAX__2019_2020__33[[#This Row],[Open]]*(DAX__2019_2020__33[[#This Row],[Adj Close]]/DAX__2019_2020__33[[#This Row],[Close]])</f>
        <v>135.50709684034413</v>
      </c>
      <c r="E9626" s="50" t="s">
        <v>23708</v>
      </c>
      <c r="F9626" s="50" t="s">
        <v>12051</v>
      </c>
      <c r="G9626" s="50" t="s">
        <v>12030</v>
      </c>
      <c r="H9626" s="50" t="s">
        <v>23709</v>
      </c>
      <c r="I9626" s="50">
        <f>(DAX__2019_2020__33[[#This Row],[Adj Close]]-DAX__2019_2020__33[[#This Row],[Adj Open]])/DAX__2019_2020__33[[#This Row],[Adj Open]]</f>
        <v>8.2872719277497977E-3</v>
      </c>
      <c r="J9626" s="50">
        <f>DAX__2019_2020__33[[#This Row],[Adj Close]]-DAX__2019_2020__33[[#This Row],[Adj Open]]</f>
        <v>1.1229841596558572</v>
      </c>
      <c r="K9626" s="50">
        <v>629918</v>
      </c>
    </row>
    <row r="9627" spans="1:11" x14ac:dyDescent="0.3">
      <c r="A9627" s="51" t="str">
        <f t="shared" si="156"/>
        <v>LIN.DE</v>
      </c>
      <c r="B9627" s="52" t="s">
        <v>113</v>
      </c>
      <c r="C9627" s="50" t="s">
        <v>13598</v>
      </c>
      <c r="D9627" s="50">
        <f>DAX__2019_2020__33[[#This Row],[Open]]*(DAX__2019_2020__33[[#This Row],[Adj Close]]/DAX__2019_2020__33[[#This Row],[Close]])</f>
        <v>138.033837807542</v>
      </c>
      <c r="E9627" s="50" t="s">
        <v>13724</v>
      </c>
      <c r="F9627" s="50" t="s">
        <v>13664</v>
      </c>
      <c r="G9627" s="50" t="s">
        <v>13992</v>
      </c>
      <c r="H9627" s="50" t="s">
        <v>23710</v>
      </c>
      <c r="I9627" s="50">
        <f>(DAX__2019_2020__33[[#This Row],[Adj Close]]-DAX__2019_2020__33[[#This Row],[Adj Open]])/DAX__2019_2020__33[[#This Row],[Adj Open]]</f>
        <v>4.0678372881357457E-3</v>
      </c>
      <c r="J9627" s="50">
        <f>DAX__2019_2020__33[[#This Row],[Adj Close]]-DAX__2019_2020__33[[#This Row],[Adj Open]]</f>
        <v>0.56149919245800106</v>
      </c>
      <c r="K9627" s="50">
        <v>695561</v>
      </c>
    </row>
    <row r="9628" spans="1:11" x14ac:dyDescent="0.3">
      <c r="A9628" s="51" t="str">
        <f t="shared" si="156"/>
        <v>LIN.DE</v>
      </c>
      <c r="B9628" s="52" t="s">
        <v>114</v>
      </c>
      <c r="C9628" s="50" t="s">
        <v>6726</v>
      </c>
      <c r="D9628" s="50">
        <f>DAX__2019_2020__33[[#This Row],[Open]]*(DAX__2019_2020__33[[#This Row],[Adj Close]]/DAX__2019_2020__33[[#This Row],[Close]])</f>
        <v>140.37341410254308</v>
      </c>
      <c r="E9628" s="50" t="s">
        <v>6726</v>
      </c>
      <c r="F9628" s="50" t="s">
        <v>12042</v>
      </c>
      <c r="G9628" s="50" t="s">
        <v>12040</v>
      </c>
      <c r="H9628" s="50" t="s">
        <v>23711</v>
      </c>
      <c r="I9628" s="50">
        <f>(DAX__2019_2020__33[[#This Row],[Adj Close]]-DAX__2019_2020__33[[#This Row],[Adj Open]])/DAX__2019_2020__33[[#This Row],[Adj Open]]</f>
        <v>-1.5666706666666672E-2</v>
      </c>
      <c r="J9628" s="50">
        <f>DAX__2019_2020__33[[#This Row],[Adj Close]]-DAX__2019_2020__33[[#This Row],[Adj Open]]</f>
        <v>-2.1991891025430732</v>
      </c>
      <c r="K9628" s="50">
        <v>715540</v>
      </c>
    </row>
    <row r="9629" spans="1:11" x14ac:dyDescent="0.3">
      <c r="A9629" s="51" t="str">
        <f t="shared" si="156"/>
        <v>LIN.DE</v>
      </c>
      <c r="B9629" s="52" t="s">
        <v>115</v>
      </c>
      <c r="C9629" s="50" t="s">
        <v>13736</v>
      </c>
      <c r="D9629" s="50">
        <f>DAX__2019_2020__33[[#This Row],[Open]]*(DAX__2019_2020__33[[#This Row],[Adj Close]]/DAX__2019_2020__33[[#This Row],[Close]])</f>
        <v>136.81726688778036</v>
      </c>
      <c r="E9629" s="50" t="s">
        <v>13670</v>
      </c>
      <c r="F9629" s="50" t="s">
        <v>13736</v>
      </c>
      <c r="G9629" s="50" t="s">
        <v>13988</v>
      </c>
      <c r="H9629" s="50" t="s">
        <v>23712</v>
      </c>
      <c r="I9629" s="50">
        <f>(DAX__2019_2020__33[[#This Row],[Adj Close]]-DAX__2019_2020__33[[#This Row],[Adj Open]])/DAX__2019_2020__33[[#This Row],[Adj Open]]</f>
        <v>2.4623844554524897E-2</v>
      </c>
      <c r="J9629" s="50">
        <f>DAX__2019_2020__33[[#This Row],[Adj Close]]-DAX__2019_2020__33[[#This Row],[Adj Open]]</f>
        <v>3.3689671122196501</v>
      </c>
      <c r="K9629" s="50">
        <v>1571356</v>
      </c>
    </row>
    <row r="9630" spans="1:11" x14ac:dyDescent="0.3">
      <c r="A9630" s="51" t="str">
        <f t="shared" si="156"/>
        <v>LIN.DE</v>
      </c>
      <c r="B9630" s="52" t="s">
        <v>116</v>
      </c>
      <c r="C9630" s="50" t="s">
        <v>13597</v>
      </c>
      <c r="D9630" s="50">
        <f>DAX__2019_2020__33[[#This Row],[Open]]*(DAX__2019_2020__33[[#This Row],[Adj Close]]/DAX__2019_2020__33[[#This Row],[Close]])</f>
        <v>139.57793277015514</v>
      </c>
      <c r="E9630" s="50" t="s">
        <v>13670</v>
      </c>
      <c r="F9630" s="50" t="s">
        <v>13759</v>
      </c>
      <c r="G9630" s="50" t="s">
        <v>13741</v>
      </c>
      <c r="H9630" s="50" t="s">
        <v>23713</v>
      </c>
      <c r="I9630" s="50">
        <f>(DAX__2019_2020__33[[#This Row],[Adj Close]]-DAX__2019_2020__33[[#This Row],[Adj Open]])/DAX__2019_2020__33[[#This Row],[Adj Open]]</f>
        <v>8.3808250102912416E-3</v>
      </c>
      <c r="J9630" s="50">
        <f>DAX__2019_2020__33[[#This Row],[Adj Close]]-DAX__2019_2020__33[[#This Row],[Adj Open]]</f>
        <v>1.1697782298448658</v>
      </c>
      <c r="K9630" s="50">
        <v>501042</v>
      </c>
    </row>
    <row r="9631" spans="1:11" x14ac:dyDescent="0.3">
      <c r="A9631" s="51" t="str">
        <f t="shared" si="156"/>
        <v>LIN.DE</v>
      </c>
      <c r="B9631" s="52" t="s">
        <v>117</v>
      </c>
      <c r="C9631" s="50" t="s">
        <v>13991</v>
      </c>
      <c r="D9631" s="50">
        <f>DAX__2019_2020__33[[#This Row],[Open]]*(DAX__2019_2020__33[[#This Row],[Adj Close]]/DAX__2019_2020__33[[#This Row],[Close]])</f>
        <v>139.99908392350773</v>
      </c>
      <c r="E9631" s="50" t="s">
        <v>13745</v>
      </c>
      <c r="F9631" s="50" t="s">
        <v>13999</v>
      </c>
      <c r="G9631" s="50" t="s">
        <v>13582</v>
      </c>
      <c r="H9631" s="50" t="s">
        <v>23714</v>
      </c>
      <c r="I9631" s="50">
        <f>(DAX__2019_2020__33[[#This Row],[Adj Close]]-DAX__2019_2020__33[[#This Row],[Adj Open]])/DAX__2019_2020__33[[#This Row],[Adj Open]]</f>
        <v>-5.6818580608880113E-3</v>
      </c>
      <c r="J9631" s="50">
        <f>DAX__2019_2020__33[[#This Row],[Adj Close]]-DAX__2019_2020__33[[#This Row],[Adj Open]]</f>
        <v>-0.79545492350771951</v>
      </c>
      <c r="K9631" s="50">
        <v>612363</v>
      </c>
    </row>
    <row r="9632" spans="1:11" x14ac:dyDescent="0.3">
      <c r="A9632" s="51" t="str">
        <f t="shared" si="156"/>
        <v>LIN.DE</v>
      </c>
      <c r="B9632" s="52" t="s">
        <v>118</v>
      </c>
      <c r="C9632" s="50" t="s">
        <v>13746</v>
      </c>
      <c r="D9632" s="50">
        <f>DAX__2019_2020__33[[#This Row],[Open]]*(DAX__2019_2020__33[[#This Row],[Adj Close]]/DAX__2019_2020__33[[#This Row],[Close]])</f>
        <v>138.82930274640555</v>
      </c>
      <c r="E9632" s="50" t="s">
        <v>13661</v>
      </c>
      <c r="F9632" s="50" t="s">
        <v>12065</v>
      </c>
      <c r="G9632" s="50" t="s">
        <v>12149</v>
      </c>
      <c r="H9632" s="50" t="s">
        <v>23715</v>
      </c>
      <c r="I9632" s="50">
        <f>(DAX__2019_2020__33[[#This Row],[Adj Close]]-DAX__2019_2020__33[[#This Row],[Adj Open]])/DAX__2019_2020__33[[#This Row],[Adj Open]]</f>
        <v>3.7073675615488144E-3</v>
      </c>
      <c r="J9632" s="50">
        <f>DAX__2019_2020__33[[#This Row],[Adj Close]]-DAX__2019_2020__33[[#This Row],[Adj Open]]</f>
        <v>0.51469125359446366</v>
      </c>
      <c r="K9632" s="50">
        <v>554927</v>
      </c>
    </row>
    <row r="9633" spans="1:11" x14ac:dyDescent="0.3">
      <c r="A9633" s="51" t="str">
        <f t="shared" si="156"/>
        <v>LIN.DE</v>
      </c>
      <c r="B9633" s="52" t="s">
        <v>119</v>
      </c>
      <c r="C9633" s="50" t="s">
        <v>13786</v>
      </c>
      <c r="D9633" s="50">
        <f>DAX__2019_2020__33[[#This Row],[Open]]*(DAX__2019_2020__33[[#This Row],[Adj Close]]/DAX__2019_2020__33[[#This Row],[Close]])</f>
        <v>140.1394313579035</v>
      </c>
      <c r="E9633" s="50" t="s">
        <v>13784</v>
      </c>
      <c r="F9633" s="50" t="s">
        <v>12155</v>
      </c>
      <c r="G9633" s="50" t="s">
        <v>13743</v>
      </c>
      <c r="H9633" s="50" t="s">
        <v>23716</v>
      </c>
      <c r="I9633" s="50">
        <f>(DAX__2019_2020__33[[#This Row],[Adj Close]]-DAX__2019_2020__33[[#This Row],[Adj Open]])/DAX__2019_2020__33[[#This Row],[Adj Open]]</f>
        <v>1.1018323873121835E-2</v>
      </c>
      <c r="J9633" s="50">
        <f>DAX__2019_2020__33[[#This Row],[Adj Close]]-DAX__2019_2020__33[[#This Row],[Adj Open]]</f>
        <v>1.544101642096507</v>
      </c>
      <c r="K9633" s="50">
        <v>669226</v>
      </c>
    </row>
    <row r="9634" spans="1:11" x14ac:dyDescent="0.3">
      <c r="A9634" s="51" t="str">
        <f t="shared" si="156"/>
        <v>LIN.DE</v>
      </c>
      <c r="B9634" s="52" t="s">
        <v>120</v>
      </c>
      <c r="C9634" s="50" t="s">
        <v>13763</v>
      </c>
      <c r="D9634" s="50">
        <f>DAX__2019_2020__33[[#This Row],[Open]]*(DAX__2019_2020__33[[#This Row],[Adj Close]]/DAX__2019_2020__33[[#This Row],[Close]])</f>
        <v>141.54318240196542</v>
      </c>
      <c r="E9634" s="50" t="s">
        <v>6594</v>
      </c>
      <c r="F9634" s="50" t="s">
        <v>6586</v>
      </c>
      <c r="G9634" s="50" t="s">
        <v>6594</v>
      </c>
      <c r="H9634" s="50" t="s">
        <v>23717</v>
      </c>
      <c r="I9634" s="50">
        <f>(DAX__2019_2020__33[[#This Row],[Adj Close]]-DAX__2019_2020__33[[#This Row],[Adj Open]])/DAX__2019_2020__33[[#This Row],[Adj Open]]</f>
        <v>1.2231444628099166E-2</v>
      </c>
      <c r="J9634" s="50">
        <f>DAX__2019_2020__33[[#This Row],[Adj Close]]-DAX__2019_2020__33[[#This Row],[Adj Open]]</f>
        <v>1.7312775980345805</v>
      </c>
      <c r="K9634" s="50">
        <v>691463</v>
      </c>
    </row>
    <row r="9635" spans="1:11" x14ac:dyDescent="0.3">
      <c r="A9635" s="51" t="str">
        <f t="shared" si="156"/>
        <v>LIN.DE</v>
      </c>
      <c r="B9635" s="52" t="s">
        <v>121</v>
      </c>
      <c r="C9635" s="50" t="s">
        <v>13751</v>
      </c>
      <c r="D9635" s="50">
        <f>DAX__2019_2020__33[[#This Row],[Open]]*(DAX__2019_2020__33[[#This Row],[Adj Close]]/DAX__2019_2020__33[[#This Row],[Close]])</f>
        <v>143.69557427283388</v>
      </c>
      <c r="E9635" s="50" t="s">
        <v>13626</v>
      </c>
      <c r="F9635" s="50" t="s">
        <v>13672</v>
      </c>
      <c r="G9635" s="50" t="s">
        <v>13768</v>
      </c>
      <c r="H9635" s="50" t="s">
        <v>23718</v>
      </c>
      <c r="I9635" s="50">
        <f>(DAX__2019_2020__33[[#This Row],[Adj Close]]-DAX__2019_2020__33[[#This Row],[Adj Open]])/DAX__2019_2020__33[[#This Row],[Adj Open]]</f>
        <v>1.3024877635462236E-3</v>
      </c>
      <c r="J9635" s="50">
        <f>DAX__2019_2020__33[[#This Row],[Adj Close]]-DAX__2019_2020__33[[#This Row],[Adj Open]]</f>
        <v>0.18716172716611368</v>
      </c>
      <c r="K9635" s="50">
        <v>557672</v>
      </c>
    </row>
    <row r="9636" spans="1:11" x14ac:dyDescent="0.3">
      <c r="A9636" s="51" t="str">
        <f t="shared" si="156"/>
        <v>LIN.DE</v>
      </c>
      <c r="B9636" s="52" t="s">
        <v>122</v>
      </c>
      <c r="C9636" s="50" t="s">
        <v>7168</v>
      </c>
      <c r="D9636" s="50">
        <f>DAX__2019_2020__33[[#This Row],[Open]]*(DAX__2019_2020__33[[#This Row],[Adj Close]]/DAX__2019_2020__33[[#This Row],[Close]])</f>
        <v>141.49639568370625</v>
      </c>
      <c r="E9636" s="50" t="s">
        <v>6722</v>
      </c>
      <c r="F9636" s="50" t="s">
        <v>13623</v>
      </c>
      <c r="G9636" s="50" t="s">
        <v>23719</v>
      </c>
      <c r="H9636" s="50" t="s">
        <v>23720</v>
      </c>
      <c r="I9636" s="50">
        <f>(DAX__2019_2020__33[[#This Row],[Adj Close]]-DAX__2019_2020__33[[#This Row],[Adj Open]])/DAX__2019_2020__33[[#This Row],[Adj Open]]</f>
        <v>1.4219636525521976E-2</v>
      </c>
      <c r="J9636" s="50">
        <f>DAX__2019_2020__33[[#This Row],[Adj Close]]-DAX__2019_2020__33[[#This Row],[Adj Open]]</f>
        <v>2.0120273162937394</v>
      </c>
      <c r="K9636" s="50">
        <v>585422</v>
      </c>
    </row>
    <row r="9637" spans="1:11" x14ac:dyDescent="0.3">
      <c r="A9637" s="51" t="str">
        <f t="shared" si="156"/>
        <v>LIN.DE</v>
      </c>
      <c r="B9637" s="52" t="s">
        <v>123</v>
      </c>
      <c r="C9637" s="50" t="s">
        <v>13656</v>
      </c>
      <c r="D9637" s="50">
        <f>DAX__2019_2020__33[[#This Row],[Open]]*(DAX__2019_2020__33[[#This Row],[Adj Close]]/DAX__2019_2020__33[[#This Row],[Close]])</f>
        <v>143.04052784952495</v>
      </c>
      <c r="E9637" s="50" t="s">
        <v>13652</v>
      </c>
      <c r="F9637" s="50" t="s">
        <v>13763</v>
      </c>
      <c r="G9637" s="50" t="s">
        <v>13777</v>
      </c>
      <c r="H9637" s="50" t="s">
        <v>23721</v>
      </c>
      <c r="I9637" s="50">
        <f>(DAX__2019_2020__33[[#This Row],[Adj Close]]-DAX__2019_2020__33[[#This Row],[Adj Open]])/DAX__2019_2020__33[[#This Row],[Adj Open]]</f>
        <v>-9.814131116226072E-4</v>
      </c>
      <c r="J9637" s="50">
        <f>DAX__2019_2020__33[[#This Row],[Adj Close]]-DAX__2019_2020__33[[#This Row],[Adj Open]]</f>
        <v>-0.14038184952494248</v>
      </c>
      <c r="K9637" s="50">
        <v>523801</v>
      </c>
    </row>
    <row r="9638" spans="1:11" x14ac:dyDescent="0.3">
      <c r="A9638" s="51" t="str">
        <f t="shared" si="156"/>
        <v>LIN.DE</v>
      </c>
      <c r="B9638" s="52" t="s">
        <v>124</v>
      </c>
      <c r="C9638" s="50" t="s">
        <v>13968</v>
      </c>
      <c r="D9638" s="50">
        <f>DAX__2019_2020__33[[#This Row],[Open]]*(DAX__2019_2020__33[[#This Row],[Adj Close]]/DAX__2019_2020__33[[#This Row],[Close]])</f>
        <v>142.43221375865329</v>
      </c>
      <c r="E9638" s="50" t="s">
        <v>13779</v>
      </c>
      <c r="F9638" s="50" t="s">
        <v>6549</v>
      </c>
      <c r="G9638" s="50" t="s">
        <v>7167</v>
      </c>
      <c r="H9638" s="50" t="s">
        <v>23722</v>
      </c>
      <c r="I9638" s="50">
        <f>(DAX__2019_2020__33[[#This Row],[Adj Close]]-DAX__2019_2020__33[[#This Row],[Adj Open]])/DAX__2019_2020__33[[#This Row],[Adj Open]]</f>
        <v>3.9422208398597631E-3</v>
      </c>
      <c r="J9638" s="50">
        <f>DAX__2019_2020__33[[#This Row],[Adj Close]]-DAX__2019_2020__33[[#This Row],[Adj Open]]</f>
        <v>0.56149924134672347</v>
      </c>
      <c r="K9638" s="50">
        <v>734237</v>
      </c>
    </row>
    <row r="9639" spans="1:11" x14ac:dyDescent="0.3">
      <c r="A9639" s="51" t="str">
        <f t="shared" si="156"/>
        <v>LIN.DE</v>
      </c>
      <c r="B9639" s="52" t="s">
        <v>125</v>
      </c>
      <c r="C9639" s="50" t="s">
        <v>13652</v>
      </c>
      <c r="D9639" s="50">
        <f>DAX__2019_2020__33[[#This Row],[Open]]*(DAX__2019_2020__33[[#This Row],[Adj Close]]/DAX__2019_2020__33[[#This Row],[Close]])</f>
        <v>143.46163794577686</v>
      </c>
      <c r="E9639" s="50" t="s">
        <v>21692</v>
      </c>
      <c r="F9639" s="50" t="s">
        <v>7165</v>
      </c>
      <c r="G9639" s="50" t="s">
        <v>13585</v>
      </c>
      <c r="H9639" s="50" t="s">
        <v>23723</v>
      </c>
      <c r="I9639" s="50">
        <f>(DAX__2019_2020__33[[#This Row],[Adj Close]]-DAX__2019_2020__33[[#This Row],[Adj Open]])/DAX__2019_2020__33[[#This Row],[Adj Open]]</f>
        <v>-1.6634070124577873E-2</v>
      </c>
      <c r="J9639" s="50">
        <f>DAX__2019_2020__33[[#This Row],[Adj Close]]-DAX__2019_2020__33[[#This Row],[Adj Open]]</f>
        <v>-2.3863509457768544</v>
      </c>
      <c r="K9639" s="50">
        <v>1192691</v>
      </c>
    </row>
    <row r="9640" spans="1:11" x14ac:dyDescent="0.3">
      <c r="A9640" s="51" t="str">
        <f t="shared" si="156"/>
        <v>LIN.DE</v>
      </c>
      <c r="B9640" s="52" t="s">
        <v>126</v>
      </c>
      <c r="C9640" s="50" t="s">
        <v>21664</v>
      </c>
      <c r="D9640" s="50">
        <f>DAX__2019_2020__33[[#This Row],[Open]]*(DAX__2019_2020__33[[#This Row],[Adj Close]]/DAX__2019_2020__33[[#This Row],[Close]])</f>
        <v>139.53118660200303</v>
      </c>
      <c r="E9640" s="50" t="s">
        <v>13988</v>
      </c>
      <c r="F9640" s="50" t="s">
        <v>12049</v>
      </c>
      <c r="G9640" s="50" t="s">
        <v>13761</v>
      </c>
      <c r="H9640" s="50" t="s">
        <v>23724</v>
      </c>
      <c r="I9640" s="50">
        <f>(DAX__2019_2020__33[[#This Row],[Adj Close]]-DAX__2019_2020__33[[#This Row],[Adj Open]])/DAX__2019_2020__33[[#This Row],[Adj Open]]</f>
        <v>-8.0483698974499768E-3</v>
      </c>
      <c r="J9640" s="50">
        <f>DAX__2019_2020__33[[#This Row],[Adj Close]]-DAX__2019_2020__33[[#This Row],[Adj Open]]</f>
        <v>-1.1229986020030367</v>
      </c>
      <c r="K9640" s="50">
        <v>901757</v>
      </c>
    </row>
    <row r="9641" spans="1:11" x14ac:dyDescent="0.3">
      <c r="A9641" s="51" t="str">
        <f t="shared" si="156"/>
        <v>LIN.DE</v>
      </c>
      <c r="B9641" s="52" t="s">
        <v>127</v>
      </c>
      <c r="C9641" s="50" t="s">
        <v>23725</v>
      </c>
      <c r="D9641" s="50">
        <f>DAX__2019_2020__33[[#This Row],[Open]]*(DAX__2019_2020__33[[#This Row],[Adj Close]]/DAX__2019_2020__33[[#This Row],[Close]])</f>
        <v>138.73568649413735</v>
      </c>
      <c r="E9641" s="50" t="s">
        <v>13786</v>
      </c>
      <c r="F9641" s="50" t="s">
        <v>12154</v>
      </c>
      <c r="G9641" s="50" t="s">
        <v>13661</v>
      </c>
      <c r="H9641" s="50" t="s">
        <v>23726</v>
      </c>
      <c r="I9641" s="50">
        <f>(DAX__2019_2020__33[[#This Row],[Adj Close]]-DAX__2019_2020__33[[#This Row],[Adj Open]])/DAX__2019_2020__33[[#This Row],[Adj Open]]</f>
        <v>6.745362563237667E-3</v>
      </c>
      <c r="J9641" s="50">
        <f>DAX__2019_2020__33[[#This Row],[Adj Close]]-DAX__2019_2020__33[[#This Row],[Adj Open]]</f>
        <v>0.93582250586263171</v>
      </c>
      <c r="K9641" s="50">
        <v>685911</v>
      </c>
    </row>
    <row r="9642" spans="1:11" x14ac:dyDescent="0.3">
      <c r="A9642" s="51" t="str">
        <f t="shared" si="156"/>
        <v>LIN.DE</v>
      </c>
      <c r="B9642" s="52" t="s">
        <v>128</v>
      </c>
      <c r="C9642" s="50" t="s">
        <v>23725</v>
      </c>
      <c r="D9642" s="50">
        <f>DAX__2019_2020__33[[#This Row],[Open]]*(DAX__2019_2020__33[[#This Row],[Adj Close]]/DAX__2019_2020__33[[#This Row],[Close]])</f>
        <v>138.73569963128648</v>
      </c>
      <c r="E9642" s="50" t="s">
        <v>13985</v>
      </c>
      <c r="F9642" s="50" t="s">
        <v>23725</v>
      </c>
      <c r="G9642" s="50" t="s">
        <v>13987</v>
      </c>
      <c r="H9642" s="50" t="s">
        <v>23727</v>
      </c>
      <c r="I9642" s="50">
        <f>(DAX__2019_2020__33[[#This Row],[Adj Close]]-DAX__2019_2020__33[[#This Row],[Adj Open]])/DAX__2019_2020__33[[#This Row],[Adj Open]]</f>
        <v>7.7571264755479903E-3</v>
      </c>
      <c r="J9642" s="50">
        <f>DAX__2019_2020__33[[#This Row],[Adj Close]]-DAX__2019_2020__33[[#This Row],[Adj Open]]</f>
        <v>1.0761903687135259</v>
      </c>
      <c r="K9642" s="50">
        <v>672459</v>
      </c>
    </row>
    <row r="9643" spans="1:11" x14ac:dyDescent="0.3">
      <c r="A9643" s="51" t="str">
        <f t="shared" si="156"/>
        <v>LIN.DE</v>
      </c>
      <c r="B9643" s="52" t="s">
        <v>129</v>
      </c>
      <c r="C9643" s="50" t="s">
        <v>7165</v>
      </c>
      <c r="D9643" s="50">
        <f>DAX__2019_2020__33[[#This Row],[Open]]*(DAX__2019_2020__33[[#This Row],[Adj Close]]/DAX__2019_2020__33[[#This Row],[Close]])</f>
        <v>139.88250940453668</v>
      </c>
      <c r="E9643" s="50" t="s">
        <v>13965</v>
      </c>
      <c r="F9643" s="50" t="s">
        <v>13596</v>
      </c>
      <c r="G9643" s="50" t="s">
        <v>12155</v>
      </c>
      <c r="H9643" s="50" t="s">
        <v>23728</v>
      </c>
      <c r="I9643" s="50">
        <f>(DAX__2019_2020__33[[#This Row],[Adj Close]]-DAX__2019_2020__33[[#This Row],[Adj Open]])/DAX__2019_2020__33[[#This Row],[Adj Open]]</f>
        <v>6.0564869694555244E-3</v>
      </c>
      <c r="J9643" s="50">
        <f>DAX__2019_2020__33[[#This Row],[Adj Close]]-DAX__2019_2020__33[[#This Row],[Adj Open]]</f>
        <v>0.84719659546331627</v>
      </c>
      <c r="K9643" s="50">
        <v>884578</v>
      </c>
    </row>
    <row r="9644" spans="1:11" x14ac:dyDescent="0.3">
      <c r="A9644" s="51" t="str">
        <f t="shared" si="156"/>
        <v>LIN.DE</v>
      </c>
      <c r="B9644" s="52" t="s">
        <v>130</v>
      </c>
      <c r="C9644" s="50" t="s">
        <v>13591</v>
      </c>
      <c r="D9644" s="50">
        <f>DAX__2019_2020__33[[#This Row],[Open]]*(DAX__2019_2020__33[[#This Row],[Adj Close]]/DAX__2019_2020__33[[#This Row],[Close]])</f>
        <v>140.30610503505889</v>
      </c>
      <c r="E9644" s="50" t="s">
        <v>6589</v>
      </c>
      <c r="F9644" s="50" t="s">
        <v>13591</v>
      </c>
      <c r="G9644" s="50" t="s">
        <v>6582</v>
      </c>
      <c r="H9644" s="50" t="s">
        <v>23729</v>
      </c>
      <c r="I9644" s="50">
        <f>(DAX__2019_2020__33[[#This Row],[Adj Close]]-DAX__2019_2020__33[[#This Row],[Adj Open]])/DAX__2019_2020__33[[#This Row],[Adj Open]]</f>
        <v>5.7027238033668104E-3</v>
      </c>
      <c r="J9644" s="50">
        <f>DAX__2019_2020__33[[#This Row],[Adj Close]]-DAX__2019_2020__33[[#This Row],[Adj Open]]</f>
        <v>0.80012696494111424</v>
      </c>
      <c r="K9644" s="50">
        <v>824674</v>
      </c>
    </row>
    <row r="9645" spans="1:11" x14ac:dyDescent="0.3">
      <c r="A9645" s="51" t="str">
        <f t="shared" si="156"/>
        <v>LIN.DE</v>
      </c>
      <c r="B9645" s="52" t="s">
        <v>131</v>
      </c>
      <c r="C9645" s="50" t="s">
        <v>13994</v>
      </c>
      <c r="D9645" s="50">
        <f>DAX__2019_2020__33[[#This Row],[Open]]*(DAX__2019_2020__33[[#This Row],[Adj Close]]/DAX__2019_2020__33[[#This Row],[Close]])</f>
        <v>141.67105486976405</v>
      </c>
      <c r="E9645" s="50" t="s">
        <v>7156</v>
      </c>
      <c r="F9645" s="50" t="s">
        <v>13605</v>
      </c>
      <c r="G9645" s="50" t="s">
        <v>13617</v>
      </c>
      <c r="H9645" s="50" t="s">
        <v>23730</v>
      </c>
      <c r="I9645" s="50">
        <f>(DAX__2019_2020__33[[#This Row],[Adj Close]]-DAX__2019_2020__33[[#This Row],[Adj Open]])/DAX__2019_2020__33[[#This Row],[Adj Open]]</f>
        <v>8.9701395348837851E-3</v>
      </c>
      <c r="J9645" s="50">
        <f>DAX__2019_2020__33[[#This Row],[Adj Close]]-DAX__2019_2020__33[[#This Row],[Adj Open]]</f>
        <v>1.2708091302359605</v>
      </c>
      <c r="K9645" s="50">
        <v>532444</v>
      </c>
    </row>
    <row r="9646" spans="1:11" x14ac:dyDescent="0.3">
      <c r="A9646" s="51" t="str">
        <f t="shared" si="156"/>
        <v>LIN.DE</v>
      </c>
      <c r="B9646" s="52" t="s">
        <v>132</v>
      </c>
      <c r="C9646" s="50" t="s">
        <v>13777</v>
      </c>
      <c r="D9646" s="50">
        <f>DAX__2019_2020__33[[#This Row],[Open]]*(DAX__2019_2020__33[[#This Row],[Adj Close]]/DAX__2019_2020__33[[#This Row],[Close]])</f>
        <v>143.74196107089898</v>
      </c>
      <c r="E9646" s="50" t="s">
        <v>13622</v>
      </c>
      <c r="F9646" s="50" t="s">
        <v>6591</v>
      </c>
      <c r="G9646" s="50" t="s">
        <v>23731</v>
      </c>
      <c r="H9646" s="50" t="s">
        <v>23732</v>
      </c>
      <c r="I9646" s="50">
        <f>(DAX__2019_2020__33[[#This Row],[Adj Close]]-DAX__2019_2020__33[[#This Row],[Adj Open]])/DAX__2019_2020__33[[#This Row],[Adj Open]]</f>
        <v>1.6371971506979903E-3</v>
      </c>
      <c r="J9646" s="50">
        <f>DAX__2019_2020__33[[#This Row],[Adj Close]]-DAX__2019_2020__33[[#This Row],[Adj Open]]</f>
        <v>0.23533392910101725</v>
      </c>
      <c r="K9646" s="50">
        <v>788899</v>
      </c>
    </row>
    <row r="9647" spans="1:11" x14ac:dyDescent="0.3">
      <c r="A9647" s="51" t="str">
        <f t="shared" si="156"/>
        <v>LIN.DE</v>
      </c>
      <c r="B9647" s="52" t="s">
        <v>133</v>
      </c>
      <c r="C9647" s="50" t="s">
        <v>6710</v>
      </c>
      <c r="D9647" s="50">
        <f>DAX__2019_2020__33[[#This Row],[Open]]*(DAX__2019_2020__33[[#This Row],[Adj Close]]/DAX__2019_2020__33[[#This Row],[Close]])</f>
        <v>144.49506806462037</v>
      </c>
      <c r="E9647" s="50" t="s">
        <v>13795</v>
      </c>
      <c r="F9647" s="50" t="s">
        <v>23733</v>
      </c>
      <c r="G9647" s="50" t="s">
        <v>13789</v>
      </c>
      <c r="H9647" s="50" t="s">
        <v>23734</v>
      </c>
      <c r="I9647" s="50">
        <f>(DAX__2019_2020__33[[#This Row],[Adj Close]]-DAX__2019_2020__33[[#This Row],[Adj Open]])/DAX__2019_2020__33[[#This Row],[Adj Open]]</f>
        <v>8.1433224755699685E-3</v>
      </c>
      <c r="J9647" s="50">
        <f>DAX__2019_2020__33[[#This Row],[Adj Close]]-DAX__2019_2020__33[[#This Row],[Adj Open]]</f>
        <v>1.1766699353796355</v>
      </c>
      <c r="K9647" s="50">
        <v>779836</v>
      </c>
    </row>
    <row r="9648" spans="1:11" x14ac:dyDescent="0.3">
      <c r="A9648" s="51" t="str">
        <f t="shared" si="156"/>
        <v>LIN.DE</v>
      </c>
      <c r="B9648" s="52" t="s">
        <v>134</v>
      </c>
      <c r="C9648" s="50" t="s">
        <v>21692</v>
      </c>
      <c r="D9648" s="50">
        <f>DAX__2019_2020__33[[#This Row],[Open]]*(DAX__2019_2020__33[[#This Row],[Adj Close]]/DAX__2019_2020__33[[#This Row],[Close]])</f>
        <v>146.09534916967334</v>
      </c>
      <c r="E9648" s="50" t="s">
        <v>13811</v>
      </c>
      <c r="F9648" s="50" t="s">
        <v>7153</v>
      </c>
      <c r="G9648" s="50" t="s">
        <v>23735</v>
      </c>
      <c r="H9648" s="50" t="s">
        <v>23736</v>
      </c>
      <c r="I9648" s="50">
        <f>(DAX__2019_2020__33[[#This Row],[Adj Close]]-DAX__2019_2020__33[[#This Row],[Adj Open]])/DAX__2019_2020__33[[#This Row],[Adj Open]]</f>
        <v>-8.6983957866957739E-3</v>
      </c>
      <c r="J9648" s="50">
        <f>DAX__2019_2020__33[[#This Row],[Adj Close]]-DAX__2019_2020__33[[#This Row],[Adj Open]]</f>
        <v>-1.2707951696733346</v>
      </c>
      <c r="K9648" s="50">
        <v>563632</v>
      </c>
    </row>
    <row r="9649" spans="1:11" x14ac:dyDescent="0.3">
      <c r="A9649" s="51" t="str">
        <f t="shared" si="156"/>
        <v>LIN.DE</v>
      </c>
      <c r="B9649" s="52" t="s">
        <v>135</v>
      </c>
      <c r="C9649" s="50" t="s">
        <v>13910</v>
      </c>
      <c r="D9649" s="50">
        <f>DAX__2019_2020__33[[#This Row],[Open]]*(DAX__2019_2020__33[[#This Row],[Adj Close]]/DAX__2019_2020__33[[#This Row],[Close]])</f>
        <v>146.66013371105939</v>
      </c>
      <c r="E9649" s="50" t="s">
        <v>13917</v>
      </c>
      <c r="F9649" s="50" t="s">
        <v>13636</v>
      </c>
      <c r="G9649" s="50" t="s">
        <v>13650</v>
      </c>
      <c r="H9649" s="50" t="s">
        <v>23737</v>
      </c>
      <c r="I9649" s="50">
        <f>(DAX__2019_2020__33[[#This Row],[Adj Close]]-DAX__2019_2020__33[[#This Row],[Adj Open]])/DAX__2019_2020__33[[#This Row],[Adj Open]]</f>
        <v>-8.9859369258164946E-3</v>
      </c>
      <c r="J9649" s="50">
        <f>DAX__2019_2020__33[[#This Row],[Adj Close]]-DAX__2019_2020__33[[#This Row],[Adj Open]]</f>
        <v>-1.317878711059393</v>
      </c>
      <c r="K9649" s="50">
        <v>2431887</v>
      </c>
    </row>
    <row r="9650" spans="1:11" x14ac:dyDescent="0.3">
      <c r="A9650" s="51" t="str">
        <f t="shared" si="156"/>
        <v>LIN.DE</v>
      </c>
      <c r="B9650" s="52" t="s">
        <v>136</v>
      </c>
      <c r="C9650" s="50" t="s">
        <v>12188</v>
      </c>
      <c r="D9650" s="50">
        <f>DAX__2019_2020__33[[#This Row],[Open]]*(DAX__2019_2020__33[[#This Row],[Adj Close]]/DAX__2019_2020__33[[#This Row],[Close]])</f>
        <v>146.47188356963596</v>
      </c>
      <c r="E9650" s="50" t="s">
        <v>12188</v>
      </c>
      <c r="F9650" s="50" t="s">
        <v>23738</v>
      </c>
      <c r="G9650" s="50" t="s">
        <v>13652</v>
      </c>
      <c r="H9650" s="50" t="s">
        <v>23739</v>
      </c>
      <c r="I9650" s="50">
        <f>(DAX__2019_2020__33[[#This Row],[Adj Close]]-DAX__2019_2020__33[[#This Row],[Adj Open]])/DAX__2019_2020__33[[#This Row],[Adj Open]]</f>
        <v>-1.4781509712795146E-2</v>
      </c>
      <c r="J9650" s="50">
        <f>DAX__2019_2020__33[[#This Row],[Adj Close]]-DAX__2019_2020__33[[#This Row],[Adj Open]]</f>
        <v>-2.1650755696359738</v>
      </c>
      <c r="K9650" s="50">
        <v>677820</v>
      </c>
    </row>
    <row r="9651" spans="1:11" x14ac:dyDescent="0.3">
      <c r="A9651" s="51" t="str">
        <f t="shared" si="156"/>
        <v>LIN.DE</v>
      </c>
      <c r="B9651" s="52" t="s">
        <v>137</v>
      </c>
      <c r="C9651" s="50" t="s">
        <v>12202</v>
      </c>
      <c r="D9651" s="50">
        <f>DAX__2019_2020__33[[#This Row],[Open]]*(DAX__2019_2020__33[[#This Row],[Adj Close]]/DAX__2019_2020__33[[#This Row],[Close]])</f>
        <v>144.96572326820851</v>
      </c>
      <c r="E9651" s="50" t="s">
        <v>13765</v>
      </c>
      <c r="F9651" s="50" t="s">
        <v>23738</v>
      </c>
      <c r="G9651" s="50" t="s">
        <v>23740</v>
      </c>
      <c r="H9651" s="50" t="s">
        <v>23741</v>
      </c>
      <c r="I9651" s="50">
        <f>(DAX__2019_2020__33[[#This Row],[Adj Close]]-DAX__2019_2020__33[[#This Row],[Adj Open]])/DAX__2019_2020__33[[#This Row],[Adj Open]]</f>
        <v>9.7398701298698849E-4</v>
      </c>
      <c r="J9651" s="50">
        <f>DAX__2019_2020__33[[#This Row],[Adj Close]]-DAX__2019_2020__33[[#This Row],[Adj Open]]</f>
        <v>0.14119473179150077</v>
      </c>
      <c r="K9651" s="50">
        <v>436770</v>
      </c>
    </row>
    <row r="9652" spans="1:11" x14ac:dyDescent="0.3">
      <c r="A9652" s="51" t="str">
        <f t="shared" si="156"/>
        <v>LIN.DE</v>
      </c>
      <c r="B9652" s="52" t="s">
        <v>138</v>
      </c>
      <c r="C9652" s="50" t="s">
        <v>13625</v>
      </c>
      <c r="D9652" s="50">
        <f>DAX__2019_2020__33[[#This Row],[Open]]*(DAX__2019_2020__33[[#This Row],[Adj Close]]/DAX__2019_2020__33[[#This Row],[Close]])</f>
        <v>144.91864205249024</v>
      </c>
      <c r="E9652" s="50" t="s">
        <v>6751</v>
      </c>
      <c r="F9652" s="50" t="s">
        <v>13751</v>
      </c>
      <c r="G9652" s="50" t="s">
        <v>13967</v>
      </c>
      <c r="H9652" s="50" t="s">
        <v>23742</v>
      </c>
      <c r="I9652" s="50">
        <f>(DAX__2019_2020__33[[#This Row],[Adj Close]]-DAX__2019_2020__33[[#This Row],[Adj Open]])/DAX__2019_2020__33[[#This Row],[Adj Open]]</f>
        <v>1.6239038965360946E-3</v>
      </c>
      <c r="J9652" s="50">
        <f>DAX__2019_2020__33[[#This Row],[Adj Close]]-DAX__2019_2020__33[[#This Row],[Adj Open]]</f>
        <v>0.23533394750975845</v>
      </c>
      <c r="K9652" s="50">
        <v>952734</v>
      </c>
    </row>
    <row r="9653" spans="1:11" x14ac:dyDescent="0.3">
      <c r="A9653" s="51" t="str">
        <f t="shared" si="156"/>
        <v>LIN.DE</v>
      </c>
      <c r="B9653" s="52" t="s">
        <v>139</v>
      </c>
      <c r="C9653" s="50" t="s">
        <v>13967</v>
      </c>
      <c r="D9653" s="50">
        <f>DAX__2019_2020__33[[#This Row],[Open]]*(DAX__2019_2020__33[[#This Row],[Adj Close]]/DAX__2019_2020__33[[#This Row],[Close]])</f>
        <v>145.15398896853526</v>
      </c>
      <c r="E9653" s="50" t="s">
        <v>13919</v>
      </c>
      <c r="F9653" s="50" t="s">
        <v>23743</v>
      </c>
      <c r="G9653" s="50" t="s">
        <v>13625</v>
      </c>
      <c r="H9653" s="50" t="s">
        <v>23744</v>
      </c>
      <c r="I9653" s="50">
        <f>(DAX__2019_2020__33[[#This Row],[Adj Close]]-DAX__2019_2020__33[[#This Row],[Adj Open]])/DAX__2019_2020__33[[#This Row],[Adj Open]]</f>
        <v>-1.6212711080662819E-3</v>
      </c>
      <c r="J9653" s="50">
        <f>DAX__2019_2020__33[[#This Row],[Adj Close]]-DAX__2019_2020__33[[#This Row],[Adj Open]]</f>
        <v>-0.23533396853525801</v>
      </c>
      <c r="K9653" s="50">
        <v>512359</v>
      </c>
    </row>
    <row r="9654" spans="1:11" x14ac:dyDescent="0.3">
      <c r="A9654" s="51" t="str">
        <f t="shared" si="156"/>
        <v>LIN.DE</v>
      </c>
      <c r="B9654" s="52" t="s">
        <v>140</v>
      </c>
      <c r="C9654" s="50" t="s">
        <v>13792</v>
      </c>
      <c r="D9654" s="50">
        <f>DAX__2019_2020__33[[#This Row],[Open]]*(DAX__2019_2020__33[[#This Row],[Adj Close]]/DAX__2019_2020__33[[#This Row],[Close]])</f>
        <v>145.38931438493231</v>
      </c>
      <c r="E9654" s="50" t="s">
        <v>13789</v>
      </c>
      <c r="F9654" s="50" t="s">
        <v>13976</v>
      </c>
      <c r="G9654" s="50" t="s">
        <v>13976</v>
      </c>
      <c r="H9654" s="50" t="s">
        <v>23745</v>
      </c>
      <c r="I9654" s="50">
        <f>(DAX__2019_2020__33[[#This Row],[Adj Close]]-DAX__2019_2020__33[[#This Row],[Adj Open]])/DAX__2019_2020__33[[#This Row],[Adj Open]]</f>
        <v>-2.6545749949091833E-2</v>
      </c>
      <c r="J9654" s="50">
        <f>DAX__2019_2020__33[[#This Row],[Adj Close]]-DAX__2019_2020__33[[#This Row],[Adj Open]]</f>
        <v>-3.8594683849323133</v>
      </c>
      <c r="K9654" s="50">
        <v>993927</v>
      </c>
    </row>
    <row r="9655" spans="1:11" x14ac:dyDescent="0.3">
      <c r="A9655" s="51" t="str">
        <f t="shared" si="156"/>
        <v>LIN.DE</v>
      </c>
      <c r="B9655" s="52" t="s">
        <v>141</v>
      </c>
      <c r="C9655" s="50" t="s">
        <v>13585</v>
      </c>
      <c r="D9655" s="50">
        <f>DAX__2019_2020__33[[#This Row],[Open]]*(DAX__2019_2020__33[[#This Row],[Adj Close]]/DAX__2019_2020__33[[#This Row],[Close]])</f>
        <v>141.90638731134956</v>
      </c>
      <c r="E9655" s="50" t="s">
        <v>13633</v>
      </c>
      <c r="F9655" s="50" t="s">
        <v>13994</v>
      </c>
      <c r="G9655" s="50" t="s">
        <v>13743</v>
      </c>
      <c r="H9655" s="50" t="s">
        <v>23746</v>
      </c>
      <c r="I9655" s="50">
        <f>(DAX__2019_2020__33[[#This Row],[Adj Close]]-DAX__2019_2020__33[[#This Row],[Adj Open]])/DAX__2019_2020__33[[#This Row],[Adj Open]]</f>
        <v>4.3117346600331412E-3</v>
      </c>
      <c r="J9655" s="50">
        <f>DAX__2019_2020__33[[#This Row],[Adj Close]]-DAX__2019_2020__33[[#This Row],[Adj Open]]</f>
        <v>0.61186268865043303</v>
      </c>
      <c r="K9655" s="50">
        <v>568715</v>
      </c>
    </row>
    <row r="9656" spans="1:11" x14ac:dyDescent="0.3">
      <c r="A9656" s="51" t="str">
        <f t="shared" si="156"/>
        <v>LIN.DE</v>
      </c>
      <c r="B9656" s="52" t="s">
        <v>142</v>
      </c>
      <c r="C9656" s="50" t="s">
        <v>6591</v>
      </c>
      <c r="D9656" s="50">
        <f>DAX__2019_2020__33[[#This Row],[Open]]*(DAX__2019_2020__33[[#This Row],[Adj Close]]/DAX__2019_2020__33[[#This Row],[Close]])</f>
        <v>142.14169564508515</v>
      </c>
      <c r="E9656" s="50" t="s">
        <v>13633</v>
      </c>
      <c r="F9656" s="50" t="s">
        <v>13583</v>
      </c>
      <c r="G9656" s="50" t="s">
        <v>13782</v>
      </c>
      <c r="H9656" s="50" t="s">
        <v>23747</v>
      </c>
      <c r="I9656" s="50">
        <f>(DAX__2019_2020__33[[#This Row],[Adj Close]]-DAX__2019_2020__33[[#This Row],[Adj Open]])/DAX__2019_2020__33[[#This Row],[Adj Open]]</f>
        <v>-2.6489668874171636E-3</v>
      </c>
      <c r="J9656" s="50">
        <f>DAX__2019_2020__33[[#This Row],[Adj Close]]-DAX__2019_2020__33[[#This Row],[Adj Open]]</f>
        <v>-0.37652864508515904</v>
      </c>
      <c r="K9656" s="50">
        <v>604672</v>
      </c>
    </row>
    <row r="9657" spans="1:11" x14ac:dyDescent="0.3">
      <c r="A9657" s="51" t="str">
        <f t="shared" si="156"/>
        <v>LIN.DE</v>
      </c>
      <c r="B9657" s="52" t="s">
        <v>143</v>
      </c>
      <c r="C9657" s="50" t="s">
        <v>6724</v>
      </c>
      <c r="D9657" s="50">
        <f>DAX__2019_2020__33[[#This Row],[Open]]*(DAX__2019_2020__33[[#This Row],[Adj Close]]/DAX__2019_2020__33[[#This Row],[Close]])</f>
        <v>142.4241177781708</v>
      </c>
      <c r="E9657" s="50" t="s">
        <v>13956</v>
      </c>
      <c r="F9657" s="50" t="s">
        <v>13728</v>
      </c>
      <c r="G9657" s="50" t="s">
        <v>13590</v>
      </c>
      <c r="H9657" s="50" t="s">
        <v>23748</v>
      </c>
      <c r="I9657" s="50">
        <f>(DAX__2019_2020__33[[#This Row],[Adj Close]]-DAX__2019_2020__33[[#This Row],[Adj Open]])/DAX__2019_2020__33[[#This Row],[Adj Open]]</f>
        <v>-4.2961598619400236E-3</v>
      </c>
      <c r="J9657" s="50">
        <f>DAX__2019_2020__33[[#This Row],[Adj Close]]-DAX__2019_2020__33[[#This Row],[Adj Open]]</f>
        <v>-0.61187677817079589</v>
      </c>
      <c r="K9657" s="50">
        <v>775563</v>
      </c>
    </row>
    <row r="9658" spans="1:11" x14ac:dyDescent="0.3">
      <c r="A9658" s="51" t="str">
        <f t="shared" si="156"/>
        <v>LIN.DE</v>
      </c>
      <c r="B9658" s="52" t="s">
        <v>144</v>
      </c>
      <c r="C9658" s="50" t="s">
        <v>6591</v>
      </c>
      <c r="D9658" s="50">
        <f>DAX__2019_2020__33[[#This Row],[Open]]*(DAX__2019_2020__33[[#This Row],[Adj Close]]/DAX__2019_2020__33[[#This Row],[Close]])</f>
        <v>142.14170868220506</v>
      </c>
      <c r="E9658" s="50" t="s">
        <v>13768</v>
      </c>
      <c r="F9658" s="50" t="s">
        <v>12164</v>
      </c>
      <c r="G9658" s="50" t="s">
        <v>13635</v>
      </c>
      <c r="H9658" s="50" t="s">
        <v>23749</v>
      </c>
      <c r="I9658" s="50">
        <f>(DAX__2019_2020__33[[#This Row],[Adj Close]]-DAX__2019_2020__33[[#This Row],[Adj Open]])/DAX__2019_2020__33[[#This Row],[Adj Open]]</f>
        <v>1.5893999999999874E-2</v>
      </c>
      <c r="J9658" s="50">
        <f>DAX__2019_2020__33[[#This Row],[Adj Close]]-DAX__2019_2020__33[[#This Row],[Adj Open]]</f>
        <v>2.2592003177949493</v>
      </c>
      <c r="K9658" s="50">
        <v>769905</v>
      </c>
    </row>
    <row r="9659" spans="1:11" x14ac:dyDescent="0.3">
      <c r="A9659" s="51" t="str">
        <f t="shared" si="156"/>
        <v>LIN.DE</v>
      </c>
      <c r="B9659" s="52" t="s">
        <v>145</v>
      </c>
      <c r="C9659" s="50" t="s">
        <v>13779</v>
      </c>
      <c r="D9659" s="50">
        <f>DAX__2019_2020__33[[#This Row],[Open]]*(DAX__2019_2020__33[[#This Row],[Adj Close]]/DAX__2019_2020__33[[#This Row],[Close]])</f>
        <v>145.62464960099251</v>
      </c>
      <c r="E9659" s="50" t="s">
        <v>13791</v>
      </c>
      <c r="F9659" s="50" t="s">
        <v>13629</v>
      </c>
      <c r="G9659" s="50" t="s">
        <v>7150</v>
      </c>
      <c r="H9659" s="50" t="s">
        <v>23750</v>
      </c>
      <c r="I9659" s="50">
        <f>(DAX__2019_2020__33[[#This Row],[Adj Close]]-DAX__2019_2020__33[[#This Row],[Adj Open]])/DAX__2019_2020__33[[#This Row],[Adj Open]]</f>
        <v>8.4033808998716687E-3</v>
      </c>
      <c r="J9659" s="50">
        <f>DAX__2019_2020__33[[#This Row],[Adj Close]]-DAX__2019_2020__33[[#This Row],[Adj Open]]</f>
        <v>1.223739399007485</v>
      </c>
      <c r="K9659" s="50">
        <v>961246</v>
      </c>
    </row>
    <row r="9660" spans="1:11" x14ac:dyDescent="0.3">
      <c r="A9660" s="51" t="str">
        <f t="shared" si="156"/>
        <v>LIN.DE</v>
      </c>
      <c r="B9660" s="52" t="s">
        <v>146</v>
      </c>
      <c r="C9660" s="50" t="s">
        <v>21934</v>
      </c>
      <c r="D9660" s="50">
        <f>DAX__2019_2020__33[[#This Row],[Open]]*(DAX__2019_2020__33[[#This Row],[Adj Close]]/DAX__2019_2020__33[[#This Row],[Close]])</f>
        <v>147.13079322668895</v>
      </c>
      <c r="E9660" s="50" t="s">
        <v>13904</v>
      </c>
      <c r="F9660" s="50" t="s">
        <v>13916</v>
      </c>
      <c r="G9660" s="50" t="s">
        <v>13799</v>
      </c>
      <c r="H9660" s="50" t="s">
        <v>23751</v>
      </c>
      <c r="I9660" s="50">
        <f>(DAX__2019_2020__33[[#This Row],[Adj Close]]-DAX__2019_2020__33[[#This Row],[Adj Open]])/DAX__2019_2020__33[[#This Row],[Adj Open]]</f>
        <v>1.343564273635992E-2</v>
      </c>
      <c r="J9660" s="50">
        <f>DAX__2019_2020__33[[#This Row],[Adj Close]]-DAX__2019_2020__33[[#This Row],[Adj Open]]</f>
        <v>1.9767967733110368</v>
      </c>
      <c r="K9660" s="50">
        <v>711139</v>
      </c>
    </row>
    <row r="9661" spans="1:11" x14ac:dyDescent="0.3">
      <c r="A9661" s="51" t="str">
        <f t="shared" ref="A9661:A9724" si="157">"LIN.DE"</f>
        <v>LIN.DE</v>
      </c>
      <c r="B9661" s="52" t="s">
        <v>147</v>
      </c>
      <c r="C9661" s="50" t="s">
        <v>23752</v>
      </c>
      <c r="D9661" s="50">
        <f>DAX__2019_2020__33[[#This Row],[Open]]*(DAX__2019_2020__33[[#This Row],[Adj Close]]/DAX__2019_2020__33[[#This Row],[Close]])</f>
        <v>148.49570423659307</v>
      </c>
      <c r="E9661" s="50" t="s">
        <v>23753</v>
      </c>
      <c r="F9661" s="50" t="s">
        <v>13646</v>
      </c>
      <c r="G9661" s="50" t="s">
        <v>13945</v>
      </c>
      <c r="H9661" s="50" t="s">
        <v>23754</v>
      </c>
      <c r="I9661" s="50">
        <f>(DAX__2019_2020__33[[#This Row],[Adj Close]]-DAX__2019_2020__33[[#This Row],[Adj Open]])/DAX__2019_2020__33[[#This Row],[Adj Open]]</f>
        <v>4.754358161648117E-3</v>
      </c>
      <c r="J9661" s="50">
        <f>DAX__2019_2020__33[[#This Row],[Adj Close]]-DAX__2019_2020__33[[#This Row],[Adj Open]]</f>
        <v>0.7060017634069311</v>
      </c>
      <c r="K9661" s="50">
        <v>505675</v>
      </c>
    </row>
    <row r="9662" spans="1:11" x14ac:dyDescent="0.3">
      <c r="A9662" s="51" t="str">
        <f t="shared" si="157"/>
        <v>LIN.DE</v>
      </c>
      <c r="B9662" s="52" t="s">
        <v>148</v>
      </c>
      <c r="C9662" s="50" t="s">
        <v>6681</v>
      </c>
      <c r="D9662" s="50">
        <f>DAX__2019_2020__33[[#This Row],[Open]]*(DAX__2019_2020__33[[#This Row],[Adj Close]]/DAX__2019_2020__33[[#This Row],[Close]])</f>
        <v>150.89612598759476</v>
      </c>
      <c r="E9662" s="50" t="s">
        <v>6770</v>
      </c>
      <c r="F9662" s="50" t="s">
        <v>23755</v>
      </c>
      <c r="G9662" s="50" t="s">
        <v>23756</v>
      </c>
      <c r="H9662" s="50" t="s">
        <v>23757</v>
      </c>
      <c r="I9662" s="50">
        <f>(DAX__2019_2020__33[[#This Row],[Adj Close]]-DAX__2019_2020__33[[#This Row],[Adj Open]])/DAX__2019_2020__33[[#This Row],[Adj Open]]</f>
        <v>1.9650617224255307E-2</v>
      </c>
      <c r="J9662" s="50">
        <f>DAX__2019_2020__33[[#This Row],[Adj Close]]-DAX__2019_2020__33[[#This Row],[Adj Open]]</f>
        <v>2.9652020124052285</v>
      </c>
      <c r="K9662" s="50">
        <v>1006407</v>
      </c>
    </row>
    <row r="9663" spans="1:11" x14ac:dyDescent="0.3">
      <c r="A9663" s="51" t="str">
        <f t="shared" si="157"/>
        <v>LIN.DE</v>
      </c>
      <c r="B9663" s="52" t="s">
        <v>149</v>
      </c>
      <c r="C9663" s="50" t="s">
        <v>23758</v>
      </c>
      <c r="D9663" s="50">
        <f>DAX__2019_2020__33[[#This Row],[Open]]*(DAX__2019_2020__33[[#This Row],[Adj Close]]/DAX__2019_2020__33[[#This Row],[Close]])</f>
        <v>152.91999047187335</v>
      </c>
      <c r="E9663" s="50" t="s">
        <v>23759</v>
      </c>
      <c r="F9663" s="50" t="s">
        <v>23760</v>
      </c>
      <c r="G9663" s="50" t="s">
        <v>13896</v>
      </c>
      <c r="H9663" s="50" t="s">
        <v>23761</v>
      </c>
      <c r="I9663" s="50">
        <f>(DAX__2019_2020__33[[#This Row],[Adj Close]]-DAX__2019_2020__33[[#This Row],[Adj Open]])/DAX__2019_2020__33[[#This Row],[Adj Open]]</f>
        <v>8.6180918796816136E-3</v>
      </c>
      <c r="J9663" s="50">
        <f>DAX__2019_2020__33[[#This Row],[Adj Close]]-DAX__2019_2020__33[[#This Row],[Adj Open]]</f>
        <v>1.3178785281266414</v>
      </c>
      <c r="K9663" s="50">
        <v>773979</v>
      </c>
    </row>
    <row r="9664" spans="1:11" x14ac:dyDescent="0.3">
      <c r="A9664" s="51" t="str">
        <f t="shared" si="157"/>
        <v>LIN.DE</v>
      </c>
      <c r="B9664" s="52" t="s">
        <v>150</v>
      </c>
      <c r="C9664" s="50" t="s">
        <v>23762</v>
      </c>
      <c r="D9664" s="50">
        <f>DAX__2019_2020__33[[#This Row],[Open]]*(DAX__2019_2020__33[[#This Row],[Adj Close]]/DAX__2019_2020__33[[#This Row],[Close]])</f>
        <v>154.70855498715349</v>
      </c>
      <c r="E9664" s="50" t="s">
        <v>21726</v>
      </c>
      <c r="F9664" s="50" t="s">
        <v>23763</v>
      </c>
      <c r="G9664" s="50" t="s">
        <v>21726</v>
      </c>
      <c r="H9664" s="50" t="s">
        <v>23764</v>
      </c>
      <c r="I9664" s="50">
        <f>(DAX__2019_2020__33[[#This Row],[Adj Close]]-DAX__2019_2020__33[[#This Row],[Adj Open]])/DAX__2019_2020__33[[#This Row],[Adj Open]]</f>
        <v>5.1718343107331225E-3</v>
      </c>
      <c r="J9664" s="50">
        <f>DAX__2019_2020__33[[#This Row],[Adj Close]]-DAX__2019_2020__33[[#This Row],[Adj Open]]</f>
        <v>0.80012701284650234</v>
      </c>
      <c r="K9664" s="50">
        <v>725006</v>
      </c>
    </row>
    <row r="9665" spans="1:11" x14ac:dyDescent="0.3">
      <c r="A9665" s="51" t="str">
        <f t="shared" si="157"/>
        <v>LIN.DE</v>
      </c>
      <c r="B9665" s="52" t="s">
        <v>151</v>
      </c>
      <c r="C9665" s="50" t="s">
        <v>6656</v>
      </c>
      <c r="D9665" s="50">
        <f>DAX__2019_2020__33[[#This Row],[Open]]*(DAX__2019_2020__33[[#This Row],[Adj Close]]/DAX__2019_2020__33[[#This Row],[Close]])</f>
        <v>155.60281338620257</v>
      </c>
      <c r="E9665" s="50" t="s">
        <v>13898</v>
      </c>
      <c r="F9665" s="50" t="s">
        <v>21867</v>
      </c>
      <c r="G9665" s="50" t="s">
        <v>6544</v>
      </c>
      <c r="H9665" s="50" t="s">
        <v>23765</v>
      </c>
      <c r="I9665" s="50">
        <f>(DAX__2019_2020__33[[#This Row],[Adj Close]]-DAX__2019_2020__33[[#This Row],[Adj Open]])/DAX__2019_2020__33[[#This Row],[Adj Open]]</f>
        <v>-7.864506814316231E-3</v>
      </c>
      <c r="J9665" s="50">
        <f>DAX__2019_2020__33[[#This Row],[Adj Close]]-DAX__2019_2020__33[[#This Row],[Adj Open]]</f>
        <v>-1.2237393862025669</v>
      </c>
      <c r="K9665" s="50">
        <v>520852</v>
      </c>
    </row>
    <row r="9666" spans="1:11" x14ac:dyDescent="0.3">
      <c r="A9666" s="51" t="str">
        <f t="shared" si="157"/>
        <v>LIN.DE</v>
      </c>
      <c r="B9666" s="52" t="s">
        <v>152</v>
      </c>
      <c r="C9666" s="50" t="s">
        <v>21727</v>
      </c>
      <c r="D9666" s="50">
        <f>DAX__2019_2020__33[[#This Row],[Open]]*(DAX__2019_2020__33[[#This Row],[Adj Close]]/DAX__2019_2020__33[[#This Row],[Close]])</f>
        <v>154.94384936450066</v>
      </c>
      <c r="E9666" s="50" t="s">
        <v>13834</v>
      </c>
      <c r="F9666" s="50" t="s">
        <v>23766</v>
      </c>
      <c r="G9666" s="50" t="s">
        <v>23766</v>
      </c>
      <c r="H9666" s="50" t="s">
        <v>23767</v>
      </c>
      <c r="I9666" s="50">
        <f>(DAX__2019_2020__33[[#This Row],[Adj Close]]-DAX__2019_2020__33[[#This Row],[Adj Open]])/DAX__2019_2020__33[[#This Row],[Adj Open]]</f>
        <v>-1.4277071168515102E-2</v>
      </c>
      <c r="J9666" s="50">
        <f>DAX__2019_2020__33[[#This Row],[Adj Close]]-DAX__2019_2020__33[[#This Row],[Adj Open]]</f>
        <v>-2.2121443645006593</v>
      </c>
      <c r="K9666" s="50">
        <v>610846</v>
      </c>
    </row>
    <row r="9667" spans="1:11" x14ac:dyDescent="0.3">
      <c r="A9667" s="51" t="str">
        <f t="shared" si="157"/>
        <v>LIN.DE</v>
      </c>
      <c r="B9667" s="52" t="s">
        <v>153</v>
      </c>
      <c r="C9667" s="50" t="s">
        <v>13866</v>
      </c>
      <c r="D9667" s="50">
        <f>DAX__2019_2020__33[[#This Row],[Open]]*(DAX__2019_2020__33[[#This Row],[Adj Close]]/DAX__2019_2020__33[[#This Row],[Close]])</f>
        <v>153.72013521994342</v>
      </c>
      <c r="E9667" s="50" t="s">
        <v>23768</v>
      </c>
      <c r="F9667" s="50" t="s">
        <v>23758</v>
      </c>
      <c r="G9667" s="50" t="s">
        <v>23769</v>
      </c>
      <c r="H9667" s="50" t="s">
        <v>23770</v>
      </c>
      <c r="I9667" s="50">
        <f>(DAX__2019_2020__33[[#This Row],[Adj Close]]-DAX__2019_2020__33[[#This Row],[Adj Open]])/DAX__2019_2020__33[[#This Row],[Adj Open]]</f>
        <v>-4.2865706499711723E-3</v>
      </c>
      <c r="J9667" s="50">
        <f>DAX__2019_2020__33[[#This Row],[Adj Close]]-DAX__2019_2020__33[[#This Row],[Adj Open]]</f>
        <v>-0.65893221994340934</v>
      </c>
      <c r="K9667" s="50">
        <v>498360</v>
      </c>
    </row>
    <row r="9668" spans="1:11" x14ac:dyDescent="0.3">
      <c r="A9668" s="51" t="str">
        <f t="shared" si="157"/>
        <v>LIN.DE</v>
      </c>
      <c r="B9668" s="52" t="s">
        <v>154</v>
      </c>
      <c r="C9668" s="50" t="s">
        <v>7086</v>
      </c>
      <c r="D9668" s="50">
        <f>DAX__2019_2020__33[[#This Row],[Open]]*(DAX__2019_2020__33[[#This Row],[Adj Close]]/DAX__2019_2020__33[[#This Row],[Close]])</f>
        <v>151.5550847063891</v>
      </c>
      <c r="E9668" s="50" t="s">
        <v>13874</v>
      </c>
      <c r="F9668" s="50" t="s">
        <v>13815</v>
      </c>
      <c r="G9668" s="50" t="s">
        <v>13815</v>
      </c>
      <c r="H9668" s="50" t="s">
        <v>23771</v>
      </c>
      <c r="I9668" s="50">
        <f>(DAX__2019_2020__33[[#This Row],[Adj Close]]-DAX__2019_2020__33[[#This Row],[Adj Open]])/DAX__2019_2020__33[[#This Row],[Adj Open]]</f>
        <v>-4.0372298136646398E-3</v>
      </c>
      <c r="J9668" s="50">
        <f>DAX__2019_2020__33[[#This Row],[Adj Close]]-DAX__2019_2020__33[[#This Row],[Adj Open]]</f>
        <v>-0.61186270638910401</v>
      </c>
      <c r="K9668" s="50">
        <v>883936</v>
      </c>
    </row>
    <row r="9669" spans="1:11" x14ac:dyDescent="0.3">
      <c r="A9669" s="51" t="str">
        <f t="shared" si="157"/>
        <v>LIN.DE</v>
      </c>
      <c r="B9669" s="52" t="s">
        <v>155</v>
      </c>
      <c r="C9669" s="50" t="s">
        <v>13943</v>
      </c>
      <c r="D9669" s="50">
        <f>DAX__2019_2020__33[[#This Row],[Open]]*(DAX__2019_2020__33[[#This Row],[Adj Close]]/DAX__2019_2020__33[[#This Row],[Close]])</f>
        <v>150.75491565433288</v>
      </c>
      <c r="E9669" s="50" t="s">
        <v>23772</v>
      </c>
      <c r="F9669" s="50" t="s">
        <v>6600</v>
      </c>
      <c r="G9669" s="50" t="s">
        <v>13819</v>
      </c>
      <c r="H9669" s="50" t="s">
        <v>23773</v>
      </c>
      <c r="I9669" s="50">
        <f>(DAX__2019_2020__33[[#This Row],[Adj Close]]-DAX__2019_2020__33[[#This Row],[Adj Open]])/DAX__2019_2020__33[[#This Row],[Adj Open]]</f>
        <v>-2.4976210739039396E-3</v>
      </c>
      <c r="J9669" s="50">
        <f>DAX__2019_2020__33[[#This Row],[Adj Close]]-DAX__2019_2020__33[[#This Row],[Adj Open]]</f>
        <v>-0.37652865433287275</v>
      </c>
      <c r="K9669" s="50">
        <v>659006</v>
      </c>
    </row>
    <row r="9670" spans="1:11" x14ac:dyDescent="0.3">
      <c r="A9670" s="51" t="str">
        <f t="shared" si="157"/>
        <v>LIN.DE</v>
      </c>
      <c r="B9670" s="52" t="s">
        <v>156</v>
      </c>
      <c r="C9670" s="50" t="s">
        <v>13951</v>
      </c>
      <c r="D9670" s="50">
        <f>DAX__2019_2020__33[[#This Row],[Open]]*(DAX__2019_2020__33[[#This Row],[Adj Close]]/DAX__2019_2020__33[[#This Row],[Close]])</f>
        <v>150.80200722071672</v>
      </c>
      <c r="E9670" s="50" t="s">
        <v>13951</v>
      </c>
      <c r="F9670" s="50" t="s">
        <v>23774</v>
      </c>
      <c r="G9670" s="50" t="s">
        <v>13938</v>
      </c>
      <c r="H9670" s="50" t="s">
        <v>23775</v>
      </c>
      <c r="I9670" s="50">
        <f>(DAX__2019_2020__33[[#This Row],[Adj Close]]-DAX__2019_2020__33[[#This Row],[Adj Open]])/DAX__2019_2020__33[[#This Row],[Adj Open]]</f>
        <v>-9.0511674603838358E-3</v>
      </c>
      <c r="J9670" s="50">
        <f>DAX__2019_2020__33[[#This Row],[Adj Close]]-DAX__2019_2020__33[[#This Row],[Adj Open]]</f>
        <v>-1.3649342207167194</v>
      </c>
      <c r="K9670" s="50">
        <v>511234</v>
      </c>
    </row>
    <row r="9671" spans="1:11" x14ac:dyDescent="0.3">
      <c r="A9671" s="51" t="str">
        <f t="shared" si="157"/>
        <v>LIN.DE</v>
      </c>
      <c r="B9671" s="52" t="s">
        <v>157</v>
      </c>
      <c r="C9671" s="50" t="s">
        <v>23776</v>
      </c>
      <c r="D9671" s="50">
        <f>DAX__2019_2020__33[[#This Row],[Open]]*(DAX__2019_2020__33[[#This Row],[Adj Close]]/DAX__2019_2020__33[[#This Row],[Close]])</f>
        <v>150.09595085886573</v>
      </c>
      <c r="E9671" s="50" t="s">
        <v>6681</v>
      </c>
      <c r="F9671" s="50" t="s">
        <v>13823</v>
      </c>
      <c r="G9671" s="50" t="s">
        <v>13906</v>
      </c>
      <c r="H9671" s="50" t="s">
        <v>23777</v>
      </c>
      <c r="I9671" s="50">
        <f>(DAX__2019_2020__33[[#This Row],[Adj Close]]-DAX__2019_2020__33[[#This Row],[Adj Open]])/DAX__2019_2020__33[[#This Row],[Adj Open]]</f>
        <v>-3.7628787161407208E-3</v>
      </c>
      <c r="J9671" s="50">
        <f>DAX__2019_2020__33[[#This Row],[Adj Close]]-DAX__2019_2020__33[[#This Row],[Adj Open]]</f>
        <v>-0.56479285886572939</v>
      </c>
      <c r="K9671" s="50">
        <v>539960</v>
      </c>
    </row>
    <row r="9672" spans="1:11" x14ac:dyDescent="0.3">
      <c r="A9672" s="51" t="str">
        <f t="shared" si="157"/>
        <v>LIN.DE</v>
      </c>
      <c r="B9672" s="52" t="s">
        <v>158</v>
      </c>
      <c r="C9672" s="50" t="s">
        <v>13904</v>
      </c>
      <c r="D9672" s="50">
        <f>DAX__2019_2020__33[[#This Row],[Open]]*(DAX__2019_2020__33[[#This Row],[Adj Close]]/DAX__2019_2020__33[[#This Row],[Close]])</f>
        <v>149.34291565880972</v>
      </c>
      <c r="E9672" s="50" t="s">
        <v>13808</v>
      </c>
      <c r="F9672" s="50" t="s">
        <v>13945</v>
      </c>
      <c r="G9672" s="50" t="s">
        <v>23755</v>
      </c>
      <c r="H9672" s="50" t="s">
        <v>23778</v>
      </c>
      <c r="I9672" s="50">
        <f>(DAX__2019_2020__33[[#This Row],[Adj Close]]-DAX__2019_2020__33[[#This Row],[Adj Open]])/DAX__2019_2020__33[[#This Row],[Adj Open]]</f>
        <v>4.4123039802953087E-3</v>
      </c>
      <c r="J9672" s="50">
        <f>DAX__2019_2020__33[[#This Row],[Adj Close]]-DAX__2019_2020__33[[#This Row],[Adj Open]]</f>
        <v>0.65894634119027273</v>
      </c>
      <c r="K9672" s="50">
        <v>672967</v>
      </c>
    </row>
    <row r="9673" spans="1:11" x14ac:dyDescent="0.3">
      <c r="A9673" s="51" t="str">
        <f t="shared" si="157"/>
        <v>LIN.DE</v>
      </c>
      <c r="B9673" s="52" t="s">
        <v>159</v>
      </c>
      <c r="C9673" s="50" t="s">
        <v>13827</v>
      </c>
      <c r="D9673" s="50">
        <f>DAX__2019_2020__33[[#This Row],[Open]]*(DAX__2019_2020__33[[#This Row],[Adj Close]]/DAX__2019_2020__33[[#This Row],[Close]])</f>
        <v>149.81357854482908</v>
      </c>
      <c r="E9673" s="50" t="s">
        <v>13828</v>
      </c>
      <c r="F9673" s="50" t="s">
        <v>13906</v>
      </c>
      <c r="G9673" s="50" t="s">
        <v>21719</v>
      </c>
      <c r="H9673" s="50" t="s">
        <v>23779</v>
      </c>
      <c r="I9673" s="50">
        <f>(DAX__2019_2020__33[[#This Row],[Adj Close]]-DAX__2019_2020__33[[#This Row],[Adj Open]])/DAX__2019_2020__33[[#This Row],[Adj Open]]</f>
        <v>1.0367634698120172E-2</v>
      </c>
      <c r="J9673" s="50">
        <f>DAX__2019_2020__33[[#This Row],[Adj Close]]-DAX__2019_2020__33[[#This Row],[Adj Open]]</f>
        <v>1.5532124551709217</v>
      </c>
      <c r="K9673" s="50">
        <v>1329044</v>
      </c>
    </row>
    <row r="9674" spans="1:11" x14ac:dyDescent="0.3">
      <c r="A9674" s="51" t="str">
        <f t="shared" si="157"/>
        <v>LIN.DE</v>
      </c>
      <c r="B9674" s="52" t="s">
        <v>160</v>
      </c>
      <c r="C9674" s="50" t="s">
        <v>23780</v>
      </c>
      <c r="D9674" s="50">
        <f>DAX__2019_2020__33[[#This Row],[Open]]*(DAX__2019_2020__33[[#This Row],[Adj Close]]/DAX__2019_2020__33[[#This Row],[Close]])</f>
        <v>151.03731403124641</v>
      </c>
      <c r="E9674" s="50" t="s">
        <v>23780</v>
      </c>
      <c r="F9674" s="50" t="s">
        <v>23781</v>
      </c>
      <c r="G9674" s="50" t="s">
        <v>7066</v>
      </c>
      <c r="H9674" s="50" t="s">
        <v>23782</v>
      </c>
      <c r="I9674" s="50">
        <f>(DAX__2019_2020__33[[#This Row],[Adj Close]]-DAX__2019_2020__33[[#This Row],[Adj Open]])/DAX__2019_2020__33[[#This Row],[Adj Open]]</f>
        <v>-2.1813088597315566E-3</v>
      </c>
      <c r="J9674" s="50">
        <f>DAX__2019_2020__33[[#This Row],[Adj Close]]-DAX__2019_2020__33[[#This Row],[Adj Open]]</f>
        <v>-0.32945903124641518</v>
      </c>
      <c r="K9674" s="50">
        <v>566541</v>
      </c>
    </row>
    <row r="9675" spans="1:11" x14ac:dyDescent="0.3">
      <c r="A9675" s="51" t="str">
        <f t="shared" si="157"/>
        <v>LIN.DE</v>
      </c>
      <c r="B9675" s="52" t="s">
        <v>161</v>
      </c>
      <c r="C9675" s="50" t="s">
        <v>21702</v>
      </c>
      <c r="D9675" s="50">
        <f>DAX__2019_2020__33[[#This Row],[Open]]*(DAX__2019_2020__33[[#This Row],[Adj Close]]/DAX__2019_2020__33[[#This Row],[Close]])</f>
        <v>148.82519227649837</v>
      </c>
      <c r="E9675" s="50" t="s">
        <v>23783</v>
      </c>
      <c r="F9675" s="50" t="s">
        <v>21703</v>
      </c>
      <c r="G9675" s="50" t="s">
        <v>23755</v>
      </c>
      <c r="H9675" s="50" t="s">
        <v>23778</v>
      </c>
      <c r="I9675" s="50">
        <f>(DAX__2019_2020__33[[#This Row],[Adj Close]]-DAX__2019_2020__33[[#This Row],[Adj Open]])/DAX__2019_2020__33[[#This Row],[Adj Open]]</f>
        <v>7.9063880617437042E-3</v>
      </c>
      <c r="J9675" s="50">
        <f>DAX__2019_2020__33[[#This Row],[Adj Close]]-DAX__2019_2020__33[[#This Row],[Adj Open]]</f>
        <v>1.1766697235016181</v>
      </c>
      <c r="K9675" s="50">
        <v>743959</v>
      </c>
    </row>
    <row r="9676" spans="1:11" x14ac:dyDescent="0.3">
      <c r="A9676" s="51" t="str">
        <f t="shared" si="157"/>
        <v>LIN.DE</v>
      </c>
      <c r="B9676" s="52" t="s">
        <v>162</v>
      </c>
      <c r="C9676" s="50" t="s">
        <v>21702</v>
      </c>
      <c r="D9676" s="50">
        <f>DAX__2019_2020__33[[#This Row],[Open]]*(DAX__2019_2020__33[[#This Row],[Adj Close]]/DAX__2019_2020__33[[#This Row],[Close]])</f>
        <v>148.82517660799186</v>
      </c>
      <c r="E9676" s="50" t="s">
        <v>13909</v>
      </c>
      <c r="F9676" s="50" t="s">
        <v>13903</v>
      </c>
      <c r="G9676" s="50" t="s">
        <v>13805</v>
      </c>
      <c r="H9676" s="50" t="s">
        <v>23784</v>
      </c>
      <c r="I9676" s="50">
        <f>(DAX__2019_2020__33[[#This Row],[Adj Close]]-DAX__2019_2020__33[[#This Row],[Adj Open]])/DAX__2019_2020__33[[#This Row],[Adj Open]]</f>
        <v>-3.1627449780113746E-4</v>
      </c>
      <c r="J9676" s="50">
        <f>DAX__2019_2020__33[[#This Row],[Adj Close]]-DAX__2019_2020__33[[#This Row],[Adj Open]]</f>
        <v>-4.706960799185822E-2</v>
      </c>
      <c r="K9676" s="50">
        <v>660260</v>
      </c>
    </row>
    <row r="9677" spans="1:11" x14ac:dyDescent="0.3">
      <c r="A9677" s="51" t="str">
        <f t="shared" si="157"/>
        <v>LIN.DE</v>
      </c>
      <c r="B9677" s="52" t="s">
        <v>163</v>
      </c>
      <c r="C9677" s="50" t="s">
        <v>13805</v>
      </c>
      <c r="D9677" s="50">
        <f>DAX__2019_2020__33[[#This Row],[Open]]*(DAX__2019_2020__33[[#This Row],[Adj Close]]/DAX__2019_2020__33[[#This Row],[Close]])</f>
        <v>148.77812211912965</v>
      </c>
      <c r="E9677" s="50" t="s">
        <v>13827</v>
      </c>
      <c r="F9677" s="50" t="s">
        <v>13791</v>
      </c>
      <c r="G9677" s="50" t="s">
        <v>13827</v>
      </c>
      <c r="H9677" s="50" t="s">
        <v>23785</v>
      </c>
      <c r="I9677" s="50">
        <f>(DAX__2019_2020__33[[#This Row],[Adj Close]]-DAX__2019_2020__33[[#This Row],[Adj Open]])/DAX__2019_2020__33[[#This Row],[Adj Open]]</f>
        <v>6.9597657647623191E-3</v>
      </c>
      <c r="J9677" s="50">
        <f>DAX__2019_2020__33[[#This Row],[Adj Close]]-DAX__2019_2020__33[[#This Row],[Adj Open]]</f>
        <v>1.035460880870346</v>
      </c>
      <c r="K9677" s="50">
        <v>657903</v>
      </c>
    </row>
    <row r="9678" spans="1:11" x14ac:dyDescent="0.3">
      <c r="A9678" s="51" t="str">
        <f t="shared" si="157"/>
        <v>LIN.DE</v>
      </c>
      <c r="B9678" s="52" t="s">
        <v>164</v>
      </c>
      <c r="C9678" s="50" t="s">
        <v>6550</v>
      </c>
      <c r="D9678" s="50">
        <f>DAX__2019_2020__33[[#This Row],[Open]]*(DAX__2019_2020__33[[#This Row],[Adj Close]]/DAX__2019_2020__33[[#This Row],[Close]])</f>
        <v>150.23718090101096</v>
      </c>
      <c r="E9678" s="50" t="s">
        <v>6550</v>
      </c>
      <c r="F9678" s="50" t="s">
        <v>13823</v>
      </c>
      <c r="G9678" s="50" t="s">
        <v>13945</v>
      </c>
      <c r="H9678" s="50" t="s">
        <v>23754</v>
      </c>
      <c r="I9678" s="50">
        <f>(DAX__2019_2020__33[[#This Row],[Adj Close]]-DAX__2019_2020__33[[#This Row],[Adj Open]])/DAX__2019_2020__33[[#This Row],[Adj Open]]</f>
        <v>-6.8922679113182783E-3</v>
      </c>
      <c r="J9678" s="50">
        <f>DAX__2019_2020__33[[#This Row],[Adj Close]]-DAX__2019_2020__33[[#This Row],[Adj Open]]</f>
        <v>-1.0354749010109572</v>
      </c>
      <c r="K9678" s="50">
        <v>515997</v>
      </c>
    </row>
    <row r="9679" spans="1:11" x14ac:dyDescent="0.3">
      <c r="A9679" s="51" t="str">
        <f t="shared" si="157"/>
        <v>LIN.DE</v>
      </c>
      <c r="B9679" s="52" t="s">
        <v>165</v>
      </c>
      <c r="C9679" s="50" t="s">
        <v>21708</v>
      </c>
      <c r="D9679" s="50">
        <f>DAX__2019_2020__33[[#This Row],[Open]]*(DAX__2019_2020__33[[#This Row],[Adj Close]]/DAX__2019_2020__33[[#This Row],[Close]])</f>
        <v>148.73107937896808</v>
      </c>
      <c r="E9679" s="50" t="s">
        <v>21717</v>
      </c>
      <c r="F9679" s="50" t="s">
        <v>23752</v>
      </c>
      <c r="G9679" s="50" t="s">
        <v>21717</v>
      </c>
      <c r="H9679" s="50" t="s">
        <v>23786</v>
      </c>
      <c r="I9679" s="50">
        <f>(DAX__2019_2020__33[[#This Row],[Adj Close]]-DAX__2019_2020__33[[#This Row],[Adj Open]])/DAX__2019_2020__33[[#This Row],[Adj Open]]</f>
        <v>1.5189835443037928E-2</v>
      </c>
      <c r="J9679" s="50">
        <f>DAX__2019_2020__33[[#This Row],[Adj Close]]-DAX__2019_2020__33[[#This Row],[Adj Open]]</f>
        <v>2.2592006210319369</v>
      </c>
      <c r="K9679" s="50">
        <v>756705</v>
      </c>
    </row>
    <row r="9680" spans="1:11" x14ac:dyDescent="0.3">
      <c r="A9680" s="51" t="str">
        <f t="shared" si="157"/>
        <v>LIN.DE</v>
      </c>
      <c r="B9680" s="52" t="s">
        <v>166</v>
      </c>
      <c r="C9680" s="50" t="s">
        <v>7123</v>
      </c>
      <c r="D9680" s="50">
        <f>DAX__2019_2020__33[[#This Row],[Open]]*(DAX__2019_2020__33[[#This Row],[Adj Close]]/DAX__2019_2020__33[[#This Row],[Close]])</f>
        <v>150.61372666865688</v>
      </c>
      <c r="E9680" s="50" t="s">
        <v>13822</v>
      </c>
      <c r="F9680" s="50" t="s">
        <v>13907</v>
      </c>
      <c r="G9680" s="50" t="s">
        <v>6550</v>
      </c>
      <c r="H9680" s="50" t="s">
        <v>23787</v>
      </c>
      <c r="I9680" s="50">
        <f>(DAX__2019_2020__33[[#This Row],[Adj Close]]-DAX__2019_2020__33[[#This Row],[Adj Open]])/DAX__2019_2020__33[[#This Row],[Adj Open]]</f>
        <v>-2.4999624999998814E-3</v>
      </c>
      <c r="J9680" s="50">
        <f>DAX__2019_2020__33[[#This Row],[Adj Close]]-DAX__2019_2020__33[[#This Row],[Adj Open]]</f>
        <v>-0.37652866865687429</v>
      </c>
      <c r="K9680" s="50">
        <v>747442</v>
      </c>
    </row>
    <row r="9681" spans="1:11" x14ac:dyDescent="0.3">
      <c r="A9681" s="51" t="str">
        <f t="shared" si="157"/>
        <v>LIN.DE</v>
      </c>
      <c r="B9681" s="52" t="s">
        <v>167</v>
      </c>
      <c r="C9681" s="50" t="s">
        <v>13909</v>
      </c>
      <c r="D9681" s="50">
        <f>DAX__2019_2020__33[[#This Row],[Open]]*(DAX__2019_2020__33[[#This Row],[Adj Close]]/DAX__2019_2020__33[[#This Row],[Close]])</f>
        <v>149.86063839245864</v>
      </c>
      <c r="E9681" s="50" t="s">
        <v>21923</v>
      </c>
      <c r="F9681" s="50" t="s">
        <v>13909</v>
      </c>
      <c r="G9681" s="50" t="s">
        <v>23780</v>
      </c>
      <c r="H9681" s="50" t="s">
        <v>23788</v>
      </c>
      <c r="I9681" s="50">
        <f>(DAX__2019_2020__33[[#This Row],[Adj Close]]-DAX__2019_2020__33[[#This Row],[Adj Open]])/DAX__2019_2020__33[[#This Row],[Adj Open]]</f>
        <v>7.8517589419302061E-3</v>
      </c>
      <c r="J9681" s="50">
        <f>DAX__2019_2020__33[[#This Row],[Adj Close]]-DAX__2019_2020__33[[#This Row],[Adj Open]]</f>
        <v>1.1766696075413563</v>
      </c>
      <c r="K9681" s="50">
        <v>855463</v>
      </c>
    </row>
    <row r="9682" spans="1:11" x14ac:dyDescent="0.3">
      <c r="A9682" s="51" t="str">
        <f t="shared" si="157"/>
        <v>LIN.DE</v>
      </c>
      <c r="B9682" s="52" t="s">
        <v>168</v>
      </c>
      <c r="C9682" s="50" t="s">
        <v>21716</v>
      </c>
      <c r="D9682" s="50">
        <f>DAX__2019_2020__33[[#This Row],[Open]]*(DAX__2019_2020__33[[#This Row],[Adj Close]]/DAX__2019_2020__33[[#This Row],[Close]])</f>
        <v>149.3899769523523</v>
      </c>
      <c r="E9682" s="50" t="s">
        <v>13951</v>
      </c>
      <c r="F9682" s="50" t="s">
        <v>13913</v>
      </c>
      <c r="G9682" s="50" t="s">
        <v>21712</v>
      </c>
      <c r="H9682" s="50" t="s">
        <v>23789</v>
      </c>
      <c r="I9682" s="50">
        <f>(DAX__2019_2020__33[[#This Row],[Adj Close]]-DAX__2019_2020__33[[#This Row],[Adj Open]])/DAX__2019_2020__33[[#This Row],[Adj Open]]</f>
        <v>7.5614179123140455E-3</v>
      </c>
      <c r="J9682" s="50">
        <f>DAX__2019_2020__33[[#This Row],[Adj Close]]-DAX__2019_2020__33[[#This Row],[Adj Open]]</f>
        <v>1.1296000476476991</v>
      </c>
      <c r="K9682" s="50">
        <v>756060</v>
      </c>
    </row>
    <row r="9683" spans="1:11" x14ac:dyDescent="0.3">
      <c r="A9683" s="51" t="str">
        <f t="shared" si="157"/>
        <v>LIN.DE</v>
      </c>
      <c r="B9683" s="52" t="s">
        <v>169</v>
      </c>
      <c r="C9683" s="50" t="s">
        <v>13801</v>
      </c>
      <c r="D9683" s="50">
        <f>DAX__2019_2020__33[[#This Row],[Open]]*(DAX__2019_2020__33[[#This Row],[Adj Close]]/DAX__2019_2020__33[[#This Row],[Close]])</f>
        <v>150.14305706924316</v>
      </c>
      <c r="E9683" s="50" t="s">
        <v>21712</v>
      </c>
      <c r="F9683" s="50" t="s">
        <v>13653</v>
      </c>
      <c r="G9683" s="50" t="s">
        <v>13653</v>
      </c>
      <c r="H9683" s="50" t="s">
        <v>23790</v>
      </c>
      <c r="I9683" s="50">
        <f>(DAX__2019_2020__33[[#This Row],[Adj Close]]-DAX__2019_2020__33[[#This Row],[Adj Open]])/DAX__2019_2020__33[[#This Row],[Adj Open]]</f>
        <v>-2.6645768025078349E-2</v>
      </c>
      <c r="J9683" s="50">
        <f>DAX__2019_2020__33[[#This Row],[Adj Close]]-DAX__2019_2020__33[[#This Row],[Adj Open]]</f>
        <v>-4.000677069243153</v>
      </c>
      <c r="K9683" s="50">
        <v>1011360</v>
      </c>
    </row>
    <row r="9684" spans="1:11" x14ac:dyDescent="0.3">
      <c r="A9684" s="51" t="str">
        <f t="shared" si="157"/>
        <v>LIN.DE</v>
      </c>
      <c r="B9684" s="52" t="s">
        <v>170</v>
      </c>
      <c r="C9684" s="50" t="s">
        <v>21689</v>
      </c>
      <c r="D9684" s="50">
        <f>DAX__2019_2020__33[[#This Row],[Open]]*(DAX__2019_2020__33[[#This Row],[Adj Close]]/DAX__2019_2020__33[[#This Row],[Close]])</f>
        <v>146.0012176416152</v>
      </c>
      <c r="E9684" s="50" t="s">
        <v>13930</v>
      </c>
      <c r="F9684" s="50" t="s">
        <v>13919</v>
      </c>
      <c r="G9684" s="50" t="s">
        <v>13648</v>
      </c>
      <c r="H9684" s="50" t="s">
        <v>23791</v>
      </c>
      <c r="I9684" s="50">
        <f>(DAX__2019_2020__33[[#This Row],[Adj Close]]-DAX__2019_2020__33[[#This Row],[Adj Open]])/DAX__2019_2020__33[[#This Row],[Adj Open]]</f>
        <v>1.0960650768769108E-2</v>
      </c>
      <c r="J9684" s="50">
        <f>DAX__2019_2020__33[[#This Row],[Adj Close]]-DAX__2019_2020__33[[#This Row],[Adj Open]]</f>
        <v>1.6002683583847954</v>
      </c>
      <c r="K9684" s="50">
        <v>671081</v>
      </c>
    </row>
    <row r="9685" spans="1:11" x14ac:dyDescent="0.3">
      <c r="A9685" s="51" t="str">
        <f t="shared" si="157"/>
        <v>LIN.DE</v>
      </c>
      <c r="B9685" s="52" t="s">
        <v>171</v>
      </c>
      <c r="C9685" s="50" t="s">
        <v>13791</v>
      </c>
      <c r="D9685" s="50">
        <f>DAX__2019_2020__33[[#This Row],[Open]]*(DAX__2019_2020__33[[#This Row],[Adj Close]]/DAX__2019_2020__33[[#This Row],[Close]])</f>
        <v>147.6485414541425</v>
      </c>
      <c r="E9685" s="50" t="s">
        <v>23792</v>
      </c>
      <c r="F9685" s="50" t="s">
        <v>13777</v>
      </c>
      <c r="G9685" s="50" t="s">
        <v>13777</v>
      </c>
      <c r="H9685" s="50" t="s">
        <v>23793</v>
      </c>
      <c r="I9685" s="50">
        <f>(DAX__2019_2020__33[[#This Row],[Adj Close]]-DAX__2019_2020__33[[#This Row],[Adj Open]])/DAX__2019_2020__33[[#This Row],[Adj Open]]</f>
        <v>-2.6458456112523347E-2</v>
      </c>
      <c r="J9685" s="50">
        <f>DAX__2019_2020__33[[#This Row],[Adj Close]]-DAX__2019_2020__33[[#This Row],[Adj Open]]</f>
        <v>-3.9065524541425134</v>
      </c>
      <c r="K9685" s="50">
        <v>1070073</v>
      </c>
    </row>
    <row r="9686" spans="1:11" x14ac:dyDescent="0.3">
      <c r="A9686" s="51" t="str">
        <f t="shared" si="157"/>
        <v>LIN.DE</v>
      </c>
      <c r="B9686" s="52" t="s">
        <v>172</v>
      </c>
      <c r="C9686" s="50" t="s">
        <v>12188</v>
      </c>
      <c r="D9686" s="50">
        <f>DAX__2019_2020__33[[#This Row],[Open]]*(DAX__2019_2020__33[[#This Row],[Adj Close]]/DAX__2019_2020__33[[#This Row],[Close]])</f>
        <v>146.471887248016</v>
      </c>
      <c r="E9686" s="50" t="s">
        <v>7066</v>
      </c>
      <c r="F9686" s="50" t="s">
        <v>6591</v>
      </c>
      <c r="G9686" s="50" t="s">
        <v>6717</v>
      </c>
      <c r="H9686" s="50" t="s">
        <v>23794</v>
      </c>
      <c r="I9686" s="50">
        <f>(DAX__2019_2020__33[[#This Row],[Adj Close]]-DAX__2019_2020__33[[#This Row],[Adj Open]])/DAX__2019_2020__33[[#This Row],[Adj Open]]</f>
        <v>2.1850860339941141E-2</v>
      </c>
      <c r="J9686" s="50">
        <f>DAX__2019_2020__33[[#This Row],[Adj Close]]-DAX__2019_2020__33[[#This Row],[Adj Open]]</f>
        <v>3.2005367519840036</v>
      </c>
      <c r="K9686" s="50">
        <v>1337208</v>
      </c>
    </row>
    <row r="9687" spans="1:11" x14ac:dyDescent="0.3">
      <c r="A9687" s="51" t="str">
        <f t="shared" si="157"/>
        <v>LIN.DE</v>
      </c>
      <c r="B9687" s="52" t="s">
        <v>173</v>
      </c>
      <c r="C9687" s="50" t="s">
        <v>23795</v>
      </c>
      <c r="D9687" s="50">
        <f>DAX__2019_2020__33[[#This Row],[Open]]*(DAX__2019_2020__33[[#This Row],[Adj Close]]/DAX__2019_2020__33[[#This Row],[Close]])</f>
        <v>151.08435601192235</v>
      </c>
      <c r="E9687" s="50" t="s">
        <v>23796</v>
      </c>
      <c r="F9687" s="50" t="s">
        <v>21714</v>
      </c>
      <c r="G9687" s="50" t="s">
        <v>13906</v>
      </c>
      <c r="H9687" s="50" t="s">
        <v>23777</v>
      </c>
      <c r="I9687" s="50">
        <f>(DAX__2019_2020__33[[#This Row],[Adj Close]]-DAX__2019_2020__33[[#This Row],[Adj Open]])/DAX__2019_2020__33[[#This Row],[Adj Open]]</f>
        <v>-1.0280336448598172E-2</v>
      </c>
      <c r="J9687" s="50">
        <f>DAX__2019_2020__33[[#This Row],[Adj Close]]-DAX__2019_2020__33[[#This Row],[Adj Open]]</f>
        <v>-1.5531980119223476</v>
      </c>
      <c r="K9687" s="50">
        <v>1250187</v>
      </c>
    </row>
    <row r="9688" spans="1:11" x14ac:dyDescent="0.3">
      <c r="A9688" s="51" t="str">
        <f t="shared" si="157"/>
        <v>LIN.DE</v>
      </c>
      <c r="B9688" s="52" t="s">
        <v>174</v>
      </c>
      <c r="C9688" s="50" t="s">
        <v>23797</v>
      </c>
      <c r="D9688" s="50">
        <f>DAX__2019_2020__33[[#This Row],[Open]]*(DAX__2019_2020__33[[#This Row],[Adj Close]]/DAX__2019_2020__33[[#This Row],[Close]])</f>
        <v>152.59055761980409</v>
      </c>
      <c r="E9688" s="50" t="s">
        <v>23797</v>
      </c>
      <c r="F9688" s="50" t="s">
        <v>23798</v>
      </c>
      <c r="G9688" s="50" t="s">
        <v>13878</v>
      </c>
      <c r="H9688" s="50" t="s">
        <v>23799</v>
      </c>
      <c r="I9688" s="50">
        <f>(DAX__2019_2020__33[[#This Row],[Adj Close]]-DAX__2019_2020__33[[#This Row],[Adj Open]])/DAX__2019_2020__33[[#This Row],[Adj Open]]</f>
        <v>-3.0847006877955218E-4</v>
      </c>
      <c r="J9688" s="50">
        <f>DAX__2019_2020__33[[#This Row],[Adj Close]]-DAX__2019_2020__33[[#This Row],[Adj Open]]</f>
        <v>-4.706961980409119E-2</v>
      </c>
      <c r="K9688" s="50">
        <v>955494</v>
      </c>
    </row>
    <row r="9689" spans="1:11" x14ac:dyDescent="0.3">
      <c r="A9689" s="51" t="str">
        <f t="shared" si="157"/>
        <v>LIN.DE</v>
      </c>
      <c r="B9689" s="52" t="s">
        <v>175</v>
      </c>
      <c r="C9689" s="50" t="s">
        <v>13876</v>
      </c>
      <c r="D9689" s="50">
        <f>DAX__2019_2020__33[[#This Row],[Open]]*(DAX__2019_2020__33[[#This Row],[Adj Close]]/DAX__2019_2020__33[[#This Row],[Close]])</f>
        <v>151.97868416906977</v>
      </c>
      <c r="E9689" s="50" t="s">
        <v>7091</v>
      </c>
      <c r="F9689" s="50" t="s">
        <v>23755</v>
      </c>
      <c r="G9689" s="50" t="s">
        <v>23797</v>
      </c>
      <c r="H9689" s="50" t="s">
        <v>23800</v>
      </c>
      <c r="I9689" s="50">
        <f>(DAX__2019_2020__33[[#This Row],[Adj Close]]-DAX__2019_2020__33[[#This Row],[Adj Open]])/DAX__2019_2020__33[[#This Row],[Adj Open]]</f>
        <v>4.026070065520213E-3</v>
      </c>
      <c r="J9689" s="50">
        <f>DAX__2019_2020__33[[#This Row],[Adj Close]]-DAX__2019_2020__33[[#This Row],[Adj Open]]</f>
        <v>0.61187683093024248</v>
      </c>
      <c r="K9689" s="50">
        <v>944093</v>
      </c>
    </row>
    <row r="9690" spans="1:11" x14ac:dyDescent="0.3">
      <c r="A9690" s="51" t="str">
        <f t="shared" si="157"/>
        <v>LIN.DE</v>
      </c>
      <c r="B9690" s="52" t="s">
        <v>176</v>
      </c>
      <c r="C9690" s="50" t="s">
        <v>23772</v>
      </c>
      <c r="D9690" s="50">
        <f>DAX__2019_2020__33[[#This Row],[Open]]*(DAX__2019_2020__33[[#This Row],[Adj Close]]/DAX__2019_2020__33[[#This Row],[Close]])</f>
        <v>151.31972956379823</v>
      </c>
      <c r="E9690" s="50" t="s">
        <v>6771</v>
      </c>
      <c r="F9690" s="50" t="s">
        <v>13813</v>
      </c>
      <c r="G9690" s="50" t="s">
        <v>21738</v>
      </c>
      <c r="H9690" s="50" t="s">
        <v>23801</v>
      </c>
      <c r="I9690" s="50">
        <f>(DAX__2019_2020__33[[#This Row],[Adj Close]]-DAX__2019_2020__33[[#This Row],[Adj Open]])/DAX__2019_2020__33[[#This Row],[Adj Open]]</f>
        <v>4.821150855365465E-2</v>
      </c>
      <c r="J9690" s="50">
        <f>DAX__2019_2020__33[[#This Row],[Adj Close]]-DAX__2019_2020__33[[#This Row],[Adj Open]]</f>
        <v>7.2953524362017674</v>
      </c>
      <c r="K9690" s="50">
        <v>1102511</v>
      </c>
    </row>
    <row r="9691" spans="1:11" x14ac:dyDescent="0.3">
      <c r="A9691" s="51" t="str">
        <f t="shared" si="157"/>
        <v>LIN.DE</v>
      </c>
      <c r="B9691" s="52" t="s">
        <v>177</v>
      </c>
      <c r="C9691" s="50" t="s">
        <v>13883</v>
      </c>
      <c r="D9691" s="50">
        <f>DAX__2019_2020__33[[#This Row],[Open]]*(DAX__2019_2020__33[[#This Row],[Adj Close]]/DAX__2019_2020__33[[#This Row],[Close]])</f>
        <v>157.53254909922302</v>
      </c>
      <c r="E9691" s="50" t="s">
        <v>21767</v>
      </c>
      <c r="F9691" s="50" t="s">
        <v>6624</v>
      </c>
      <c r="G9691" s="50" t="s">
        <v>23802</v>
      </c>
      <c r="H9691" s="50" t="s">
        <v>23803</v>
      </c>
      <c r="I9691" s="50">
        <f>(DAX__2019_2020__33[[#This Row],[Adj Close]]-DAX__2019_2020__33[[#This Row],[Adj Open]])/DAX__2019_2020__33[[#This Row],[Adj Open]]</f>
        <v>1.3146082588129731E-2</v>
      </c>
      <c r="J9691" s="50">
        <f>DAX__2019_2020__33[[#This Row],[Adj Close]]-DAX__2019_2020__33[[#This Row],[Adj Open]]</f>
        <v>2.0709359007769876</v>
      </c>
      <c r="K9691" s="50">
        <v>1605323</v>
      </c>
    </row>
    <row r="9692" spans="1:11" x14ac:dyDescent="0.3">
      <c r="A9692" s="51" t="str">
        <f t="shared" si="157"/>
        <v>LIN.DE</v>
      </c>
      <c r="B9692" s="52" t="s">
        <v>178</v>
      </c>
      <c r="C9692" s="50" t="s">
        <v>23804</v>
      </c>
      <c r="D9692" s="50">
        <f>DAX__2019_2020__33[[#This Row],[Open]]*(DAX__2019_2020__33[[#This Row],[Adj Close]]/DAX__2019_2020__33[[#This Row],[Close]])</f>
        <v>159.03869342333999</v>
      </c>
      <c r="E9692" s="50" t="s">
        <v>23805</v>
      </c>
      <c r="F9692" s="50" t="s">
        <v>13898</v>
      </c>
      <c r="G9692" s="50" t="s">
        <v>21732</v>
      </c>
      <c r="H9692" s="50" t="s">
        <v>23806</v>
      </c>
      <c r="I9692" s="50">
        <f>(DAX__2019_2020__33[[#This Row],[Adj Close]]-DAX__2019_2020__33[[#This Row],[Adj Open]])/DAX__2019_2020__33[[#This Row],[Adj Open]]</f>
        <v>-1.5685078704085326E-2</v>
      </c>
      <c r="J9692" s="50">
        <f>DAX__2019_2020__33[[#This Row],[Adj Close]]-DAX__2019_2020__33[[#This Row],[Adj Open]]</f>
        <v>-2.4945344233399851</v>
      </c>
      <c r="K9692" s="50">
        <v>901142</v>
      </c>
    </row>
    <row r="9693" spans="1:11" x14ac:dyDescent="0.3">
      <c r="A9693" s="51" t="str">
        <f t="shared" si="157"/>
        <v>LIN.DE</v>
      </c>
      <c r="B9693" s="52" t="s">
        <v>179</v>
      </c>
      <c r="C9693" s="50" t="s">
        <v>21732</v>
      </c>
      <c r="D9693" s="50">
        <f>DAX__2019_2020__33[[#This Row],[Open]]*(DAX__2019_2020__33[[#This Row],[Adj Close]]/DAX__2019_2020__33[[#This Row],[Close]])</f>
        <v>156.54413520034723</v>
      </c>
      <c r="E9693" s="50" t="s">
        <v>13862</v>
      </c>
      <c r="F9693" s="50" t="s">
        <v>13845</v>
      </c>
      <c r="G9693" s="50" t="s">
        <v>13852</v>
      </c>
      <c r="H9693" s="50" t="s">
        <v>23807</v>
      </c>
      <c r="I9693" s="50">
        <f>(DAX__2019_2020__33[[#This Row],[Adj Close]]-DAX__2019_2020__33[[#This Row],[Adj Open]])/DAX__2019_2020__33[[#This Row],[Adj Open]]</f>
        <v>4.5099217466640787E-3</v>
      </c>
      <c r="J9693" s="50">
        <f>DAX__2019_2020__33[[#This Row],[Adj Close]]-DAX__2019_2020__33[[#This Row],[Adj Open]]</f>
        <v>0.70600179965276766</v>
      </c>
      <c r="K9693" s="50">
        <v>703503</v>
      </c>
    </row>
    <row r="9694" spans="1:11" x14ac:dyDescent="0.3">
      <c r="A9694" s="51" t="str">
        <f t="shared" si="157"/>
        <v>LIN.DE</v>
      </c>
      <c r="B9694" s="52" t="s">
        <v>180</v>
      </c>
      <c r="C9694" s="50" t="s">
        <v>23808</v>
      </c>
      <c r="D9694" s="50">
        <f>DAX__2019_2020__33[[#This Row],[Open]]*(DAX__2019_2020__33[[#This Row],[Adj Close]]/DAX__2019_2020__33[[#This Row],[Close]])</f>
        <v>158.09734077893819</v>
      </c>
      <c r="E9694" s="50" t="s">
        <v>13886</v>
      </c>
      <c r="F9694" s="50" t="s">
        <v>21749</v>
      </c>
      <c r="G9694" s="50" t="s">
        <v>13886</v>
      </c>
      <c r="H9694" s="50" t="s">
        <v>23809</v>
      </c>
      <c r="I9694" s="50">
        <f>(DAX__2019_2020__33[[#This Row],[Adj Close]]-DAX__2019_2020__33[[#This Row],[Adj Open]])/DAX__2019_2020__33[[#This Row],[Adj Open]]</f>
        <v>1.0717493493018655E-2</v>
      </c>
      <c r="J9694" s="50">
        <f>DAX__2019_2020__33[[#This Row],[Adj Close]]-DAX__2019_2020__33[[#This Row],[Adj Open]]</f>
        <v>1.6944072210618231</v>
      </c>
      <c r="K9694" s="50">
        <v>804731</v>
      </c>
    </row>
    <row r="9695" spans="1:11" x14ac:dyDescent="0.3">
      <c r="A9695" s="51" t="str">
        <f t="shared" si="157"/>
        <v>LIN.DE</v>
      </c>
      <c r="B9695" s="52" t="s">
        <v>181</v>
      </c>
      <c r="C9695" s="50" t="s">
        <v>23808</v>
      </c>
      <c r="D9695" s="50">
        <f>DAX__2019_2020__33[[#This Row],[Open]]*(DAX__2019_2020__33[[#This Row],[Adj Close]]/DAX__2019_2020__33[[#This Row],[Close]])</f>
        <v>158.09737131503115</v>
      </c>
      <c r="E9695" s="50" t="s">
        <v>23810</v>
      </c>
      <c r="F9695" s="50" t="s">
        <v>21731</v>
      </c>
      <c r="G9695" s="50" t="s">
        <v>21734</v>
      </c>
      <c r="H9695" s="50" t="s">
        <v>23811</v>
      </c>
      <c r="I9695" s="50">
        <f>(DAX__2019_2020__33[[#This Row],[Adj Close]]-DAX__2019_2020__33[[#This Row],[Adj Open]])/DAX__2019_2020__33[[#This Row],[Adj Open]]</f>
        <v>-8.6335041732688057E-3</v>
      </c>
      <c r="J9695" s="50">
        <f>DAX__2019_2020__33[[#This Row],[Adj Close]]-DAX__2019_2020__33[[#This Row],[Adj Open]]</f>
        <v>-1.3649343150311495</v>
      </c>
      <c r="K9695" s="50">
        <v>1072334</v>
      </c>
    </row>
    <row r="9696" spans="1:11" x14ac:dyDescent="0.3">
      <c r="A9696" s="51" t="str">
        <f t="shared" si="157"/>
        <v>LIN.DE</v>
      </c>
      <c r="B9696" s="52" t="s">
        <v>182</v>
      </c>
      <c r="C9696" s="50" t="s">
        <v>6624</v>
      </c>
      <c r="D9696" s="50">
        <f>DAX__2019_2020__33[[#This Row],[Open]]*(DAX__2019_2020__33[[#This Row],[Adj Close]]/DAX__2019_2020__33[[#This Row],[Close]])</f>
        <v>157.01481974102242</v>
      </c>
      <c r="E9696" s="50" t="s">
        <v>23812</v>
      </c>
      <c r="F9696" s="50" t="s">
        <v>21731</v>
      </c>
      <c r="G9696" s="50" t="s">
        <v>21747</v>
      </c>
      <c r="H9696" s="50" t="s">
        <v>23813</v>
      </c>
      <c r="I9696" s="50">
        <f>(DAX__2019_2020__33[[#This Row],[Adj Close]]-DAX__2019_2020__33[[#This Row],[Adj Open]])/DAX__2019_2020__33[[#This Row],[Adj Open]]</f>
        <v>4.1966246247610115E-3</v>
      </c>
      <c r="J9696" s="50">
        <f>DAX__2019_2020__33[[#This Row],[Adj Close]]-DAX__2019_2020__33[[#This Row],[Adj Open]]</f>
        <v>0.65893225897758612</v>
      </c>
      <c r="K9696" s="50">
        <v>913024</v>
      </c>
    </row>
    <row r="9697" spans="1:11" x14ac:dyDescent="0.3">
      <c r="A9697" s="51" t="str">
        <f t="shared" si="157"/>
        <v>LIN.DE</v>
      </c>
      <c r="B9697" s="52" t="s">
        <v>183</v>
      </c>
      <c r="C9697" s="50" t="s">
        <v>13895</v>
      </c>
      <c r="D9697" s="50">
        <f>DAX__2019_2020__33[[#This Row],[Open]]*(DAX__2019_2020__33[[#This Row],[Adj Close]]/DAX__2019_2020__33[[#This Row],[Close]])</f>
        <v>157.81494366342037</v>
      </c>
      <c r="E9697" s="50" t="s">
        <v>23802</v>
      </c>
      <c r="F9697" s="50" t="s">
        <v>13895</v>
      </c>
      <c r="G9697" s="50" t="s">
        <v>7102</v>
      </c>
      <c r="H9697" s="50" t="s">
        <v>23814</v>
      </c>
      <c r="I9697" s="50">
        <f>(DAX__2019_2020__33[[#This Row],[Adj Close]]-DAX__2019_2020__33[[#This Row],[Adj Open]])/DAX__2019_2020__33[[#This Row],[Adj Open]]</f>
        <v>9.2454700594859895E-3</v>
      </c>
      <c r="J9697" s="50">
        <f>DAX__2019_2020__33[[#This Row],[Adj Close]]-DAX__2019_2020__33[[#This Row],[Adj Open]]</f>
        <v>1.4590733365796211</v>
      </c>
      <c r="K9697" s="50">
        <v>311240</v>
      </c>
    </row>
    <row r="9698" spans="1:11" x14ac:dyDescent="0.3">
      <c r="A9698" s="51" t="str">
        <f t="shared" si="157"/>
        <v>LIN.DE</v>
      </c>
      <c r="B9698" s="52" t="s">
        <v>184</v>
      </c>
      <c r="C9698" s="50" t="s">
        <v>23815</v>
      </c>
      <c r="D9698" s="50">
        <f>DAX__2019_2020__33[[#This Row],[Open]]*(DAX__2019_2020__33[[#This Row],[Adj Close]]/DAX__2019_2020__33[[#This Row],[Close]])</f>
        <v>159.55641575804924</v>
      </c>
      <c r="E9698" s="50" t="s">
        <v>23816</v>
      </c>
      <c r="F9698" s="50" t="s">
        <v>13836</v>
      </c>
      <c r="G9698" s="50" t="s">
        <v>13836</v>
      </c>
      <c r="H9698" s="50" t="s">
        <v>23817</v>
      </c>
      <c r="I9698" s="50">
        <f>(DAX__2019_2020__33[[#This Row],[Adj Close]]-DAX__2019_2020__33[[#This Row],[Adj Open]])/DAX__2019_2020__33[[#This Row],[Adj Open]]</f>
        <v>-2.3893823008849589E-2</v>
      </c>
      <c r="J9698" s="50">
        <f>DAX__2019_2020__33[[#This Row],[Adj Close]]-DAX__2019_2020__33[[#This Row],[Adj Open]]</f>
        <v>-3.8124127580492484</v>
      </c>
      <c r="K9698" s="50">
        <v>740163</v>
      </c>
    </row>
    <row r="9699" spans="1:11" x14ac:dyDescent="0.3">
      <c r="A9699" s="51" t="str">
        <f t="shared" si="157"/>
        <v>LIN.DE</v>
      </c>
      <c r="B9699" s="52" t="s">
        <v>185</v>
      </c>
      <c r="C9699" s="50" t="s">
        <v>7079</v>
      </c>
      <c r="D9699" s="50">
        <f>DAX__2019_2020__33[[#This Row],[Open]]*(DAX__2019_2020__33[[#This Row],[Adj Close]]/DAX__2019_2020__33[[#This Row],[Close]])</f>
        <v>154.00255488447004</v>
      </c>
      <c r="E9699" s="50" t="s">
        <v>21921</v>
      </c>
      <c r="F9699" s="50" t="s">
        <v>13878</v>
      </c>
      <c r="G9699" s="50" t="s">
        <v>7128</v>
      </c>
      <c r="H9699" s="50" t="s">
        <v>23818</v>
      </c>
      <c r="I9699" s="50">
        <f>(DAX__2019_2020__33[[#This Row],[Adj Close]]-DAX__2019_2020__33[[#This Row],[Adj Open]])/DAX__2019_2020__33[[#This Row],[Adj Open]]</f>
        <v>6.1119190912487951E-4</v>
      </c>
      <c r="J9699" s="50">
        <f>DAX__2019_2020__33[[#This Row],[Adj Close]]-DAX__2019_2020__33[[#This Row],[Adj Open]]</f>
        <v>9.4125115529948289E-2</v>
      </c>
      <c r="K9699" s="50">
        <v>1061584</v>
      </c>
    </row>
    <row r="9700" spans="1:11" x14ac:dyDescent="0.3">
      <c r="A9700" s="51" t="str">
        <f t="shared" si="157"/>
        <v>LIN.DE</v>
      </c>
      <c r="B9700" s="52" t="s">
        <v>186</v>
      </c>
      <c r="C9700" s="50" t="s">
        <v>6704</v>
      </c>
      <c r="D9700" s="50">
        <f>DAX__2019_2020__33[[#This Row],[Open]]*(DAX__2019_2020__33[[#This Row],[Adj Close]]/DAX__2019_2020__33[[#This Row],[Close]])</f>
        <v>155.13215464946214</v>
      </c>
      <c r="E9700" s="50" t="s">
        <v>23819</v>
      </c>
      <c r="F9700" s="50" t="s">
        <v>7079</v>
      </c>
      <c r="G9700" s="50" t="s">
        <v>6623</v>
      </c>
      <c r="H9700" s="50" t="s">
        <v>23820</v>
      </c>
      <c r="I9700" s="50">
        <f>(DAX__2019_2020__33[[#This Row],[Adj Close]]-DAX__2019_2020__33[[#This Row],[Adj Open]])/DAX__2019_2020__33[[#This Row],[Adj Open]]</f>
        <v>1.2135740070345394E-3</v>
      </c>
      <c r="J9700" s="50">
        <f>DAX__2019_2020__33[[#This Row],[Adj Close]]-DAX__2019_2020__33[[#This Row],[Adj Open]]</f>
        <v>0.18826435053784962</v>
      </c>
      <c r="K9700" s="50">
        <v>466126</v>
      </c>
    </row>
    <row r="9701" spans="1:11" x14ac:dyDescent="0.3">
      <c r="A9701" s="51" t="str">
        <f t="shared" si="157"/>
        <v>LIN.DE</v>
      </c>
      <c r="B9701" s="52" t="s">
        <v>187</v>
      </c>
      <c r="C9701" s="50" t="s">
        <v>7091</v>
      </c>
      <c r="D9701" s="50">
        <f>DAX__2019_2020__33[[#This Row],[Open]]*(DAX__2019_2020__33[[#This Row],[Adj Close]]/DAX__2019_2020__33[[#This Row],[Close]])</f>
        <v>154.06650020320683</v>
      </c>
      <c r="E9701" s="50" t="s">
        <v>13830</v>
      </c>
      <c r="F9701" s="50" t="s">
        <v>23821</v>
      </c>
      <c r="G9701" s="50" t="s">
        <v>23760</v>
      </c>
      <c r="H9701" s="50" t="s">
        <v>23822</v>
      </c>
      <c r="I9701" s="50">
        <f>(DAX__2019_2020__33[[#This Row],[Adj Close]]-DAX__2019_2020__33[[#This Row],[Adj Open]])/DAX__2019_2020__33[[#This Row],[Adj Open]]</f>
        <v>-3.0712530146575086E-3</v>
      </c>
      <c r="J9701" s="50">
        <f>DAX__2019_2020__33[[#This Row],[Adj Close]]-DAX__2019_2020__33[[#This Row],[Adj Open]]</f>
        <v>-0.47317720320683065</v>
      </c>
      <c r="K9701" s="50">
        <v>972868</v>
      </c>
    </row>
    <row r="9702" spans="1:11" x14ac:dyDescent="0.3">
      <c r="A9702" s="51" t="str">
        <f t="shared" si="157"/>
        <v>LIN.DE</v>
      </c>
      <c r="B9702" s="52" t="s">
        <v>188</v>
      </c>
      <c r="C9702" s="50" t="s">
        <v>23823</v>
      </c>
      <c r="D9702" s="50">
        <f>DAX__2019_2020__33[[#This Row],[Open]]*(DAX__2019_2020__33[[#This Row],[Adj Close]]/DAX__2019_2020__33[[#This Row],[Close]])</f>
        <v>153.02548124203003</v>
      </c>
      <c r="E9702" s="50" t="s">
        <v>6704</v>
      </c>
      <c r="F9702" s="50" t="s">
        <v>23824</v>
      </c>
      <c r="G9702" s="50" t="s">
        <v>6777</v>
      </c>
      <c r="H9702" s="50" t="s">
        <v>23825</v>
      </c>
      <c r="I9702" s="50">
        <f>(DAX__2019_2020__33[[#This Row],[Adj Close]]-DAX__2019_2020__33[[#This Row],[Adj Open]])/DAX__2019_2020__33[[#This Row],[Adj Open]]</f>
        <v>1.6079196340368467E-2</v>
      </c>
      <c r="J9702" s="50">
        <f>DAX__2019_2020__33[[#This Row],[Adj Close]]-DAX__2019_2020__33[[#This Row],[Adj Open]]</f>
        <v>2.4605267579699728</v>
      </c>
      <c r="K9702" s="50">
        <v>873658</v>
      </c>
    </row>
    <row r="9703" spans="1:11" x14ac:dyDescent="0.3">
      <c r="A9703" s="51" t="str">
        <f t="shared" si="157"/>
        <v>LIN.DE</v>
      </c>
      <c r="B9703" s="52" t="s">
        <v>189</v>
      </c>
      <c r="C9703" s="50" t="s">
        <v>23826</v>
      </c>
      <c r="D9703" s="50">
        <f>DAX__2019_2020__33[[#This Row],[Open]]*(DAX__2019_2020__33[[#This Row],[Adj Close]]/DAX__2019_2020__33[[#This Row],[Close]])</f>
        <v>156.7162944756675</v>
      </c>
      <c r="E9703" s="50" t="s">
        <v>13893</v>
      </c>
      <c r="F9703" s="50" t="s">
        <v>23759</v>
      </c>
      <c r="G9703" s="50" t="s">
        <v>21749</v>
      </c>
      <c r="H9703" s="50" t="s">
        <v>23827</v>
      </c>
      <c r="I9703" s="50">
        <f>(DAX__2019_2020__33[[#This Row],[Adj Close]]-DAX__2019_2020__33[[#This Row],[Adj Open]])/DAX__2019_2020__33[[#This Row],[Adj Open]]</f>
        <v>9.6617810509015741E-3</v>
      </c>
      <c r="J9703" s="50">
        <f>DAX__2019_2020__33[[#This Row],[Adj Close]]-DAX__2019_2020__33[[#This Row],[Adj Open]]</f>
        <v>1.5141585243325153</v>
      </c>
      <c r="K9703" s="50">
        <v>1295898</v>
      </c>
    </row>
    <row r="9704" spans="1:11" x14ac:dyDescent="0.3">
      <c r="A9704" s="51" t="str">
        <f t="shared" si="157"/>
        <v>LIN.DE</v>
      </c>
      <c r="B9704" s="52" t="s">
        <v>190</v>
      </c>
      <c r="C9704" s="50" t="s">
        <v>21751</v>
      </c>
      <c r="D9704" s="50">
        <f>DAX__2019_2020__33[[#This Row],[Open]]*(DAX__2019_2020__33[[#This Row],[Adj Close]]/DAX__2019_2020__33[[#This Row],[Close]])</f>
        <v>159.17681701243032</v>
      </c>
      <c r="E9704" s="50" t="s">
        <v>23828</v>
      </c>
      <c r="F9704" s="50" t="s">
        <v>6640</v>
      </c>
      <c r="G9704" s="50" t="s">
        <v>6638</v>
      </c>
      <c r="H9704" s="50" t="s">
        <v>23829</v>
      </c>
      <c r="I9704" s="50">
        <f>(DAX__2019_2020__33[[#This Row],[Adj Close]]-DAX__2019_2020__33[[#This Row],[Adj Open]])/DAX__2019_2020__33[[#This Row],[Adj Open]]</f>
        <v>1.1296129809086831E-2</v>
      </c>
      <c r="J9704" s="50">
        <f>DAX__2019_2020__33[[#This Row],[Adj Close]]-DAX__2019_2020__33[[#This Row],[Adj Open]]</f>
        <v>1.7980819875696739</v>
      </c>
      <c r="K9704" s="50">
        <v>1108726</v>
      </c>
    </row>
    <row r="9705" spans="1:11" x14ac:dyDescent="0.3">
      <c r="A9705" s="51" t="str">
        <f t="shared" si="157"/>
        <v>LIN.DE</v>
      </c>
      <c r="B9705" s="52" t="s">
        <v>191</v>
      </c>
      <c r="C9705" s="50" t="s">
        <v>21796</v>
      </c>
      <c r="D9705" s="50">
        <f>DAX__2019_2020__33[[#This Row],[Open]]*(DAX__2019_2020__33[[#This Row],[Adj Close]]/DAX__2019_2020__33[[#This Row],[Close]])</f>
        <v>161.92123126340908</v>
      </c>
      <c r="E9705" s="50" t="s">
        <v>21781</v>
      </c>
      <c r="F9705" s="50" t="s">
        <v>21796</v>
      </c>
      <c r="G9705" s="50" t="s">
        <v>21805</v>
      </c>
      <c r="H9705" s="50" t="s">
        <v>23830</v>
      </c>
      <c r="I9705" s="50">
        <f>(DAX__2019_2020__33[[#This Row],[Adj Close]]-DAX__2019_2020__33[[#This Row],[Adj Open]])/DAX__2019_2020__33[[#This Row],[Adj Open]]</f>
        <v>1.5195738800850758E-2</v>
      </c>
      <c r="J9705" s="50">
        <f>DAX__2019_2020__33[[#This Row],[Adj Close]]-DAX__2019_2020__33[[#This Row],[Adj Open]]</f>
        <v>2.4605127365909141</v>
      </c>
      <c r="K9705" s="50">
        <v>1023106</v>
      </c>
    </row>
    <row r="9706" spans="1:11" x14ac:dyDescent="0.3">
      <c r="A9706" s="51" t="str">
        <f t="shared" si="157"/>
        <v>LIN.DE</v>
      </c>
      <c r="B9706" s="52" t="s">
        <v>192</v>
      </c>
      <c r="C9706" s="50" t="s">
        <v>23831</v>
      </c>
      <c r="D9706" s="50">
        <f>DAX__2019_2020__33[[#This Row],[Open]]*(DAX__2019_2020__33[[#This Row],[Adj Close]]/DAX__2019_2020__33[[#This Row],[Close]])</f>
        <v>165.84859747234958</v>
      </c>
      <c r="E9706" s="50" t="s">
        <v>23832</v>
      </c>
      <c r="F9706" s="50" t="s">
        <v>21774</v>
      </c>
      <c r="G9706" s="50" t="s">
        <v>23833</v>
      </c>
      <c r="H9706" s="50" t="s">
        <v>23834</v>
      </c>
      <c r="I9706" s="50">
        <f>(DAX__2019_2020__33[[#This Row],[Adj Close]]-DAX__2019_2020__33[[#This Row],[Adj Open]])/DAX__2019_2020__33[[#This Row],[Adj Open]]</f>
        <v>-8.558858773180212E-4</v>
      </c>
      <c r="J9706" s="50">
        <f>DAX__2019_2020__33[[#This Row],[Adj Close]]-DAX__2019_2020__33[[#This Row],[Adj Open]]</f>
        <v>-0.14194747234958527</v>
      </c>
      <c r="K9706" s="50">
        <v>1176224</v>
      </c>
    </row>
    <row r="9707" spans="1:11" x14ac:dyDescent="0.3">
      <c r="A9707" s="51" t="str">
        <f t="shared" si="157"/>
        <v>LIN.DE</v>
      </c>
      <c r="B9707" s="52" t="s">
        <v>193</v>
      </c>
      <c r="C9707" s="50" t="s">
        <v>23835</v>
      </c>
      <c r="D9707" s="50">
        <f>DAX__2019_2020__33[[#This Row],[Open]]*(DAX__2019_2020__33[[#This Row],[Adj Close]]/DAX__2019_2020__33[[#This Row],[Close]])</f>
        <v>166.5110422770843</v>
      </c>
      <c r="E9707" s="50" t="s">
        <v>6826</v>
      </c>
      <c r="F9707" s="50" t="s">
        <v>23836</v>
      </c>
      <c r="G9707" s="50" t="s">
        <v>23837</v>
      </c>
      <c r="H9707" s="50" t="s">
        <v>23838</v>
      </c>
      <c r="I9707" s="50">
        <f>(DAX__2019_2020__33[[#This Row],[Adj Close]]-DAX__2019_2020__33[[#This Row],[Adj Open]])/DAX__2019_2020__33[[#This Row],[Adj Open]]</f>
        <v>3.1259051399700412E-3</v>
      </c>
      <c r="J9707" s="50">
        <f>DAX__2019_2020__33[[#This Row],[Adj Close]]-DAX__2019_2020__33[[#This Row],[Adj Open]]</f>
        <v>0.52049772291570662</v>
      </c>
      <c r="K9707" s="50">
        <v>1097559</v>
      </c>
    </row>
    <row r="9708" spans="1:11" x14ac:dyDescent="0.3">
      <c r="A9708" s="51" t="str">
        <f t="shared" si="157"/>
        <v>LIN.DE</v>
      </c>
      <c r="B9708" s="52" t="s">
        <v>194</v>
      </c>
      <c r="C9708" s="50" t="s">
        <v>23839</v>
      </c>
      <c r="D9708" s="50">
        <f>DAX__2019_2020__33[[#This Row],[Open]]*(DAX__2019_2020__33[[#This Row],[Adj Close]]/DAX__2019_2020__33[[#This Row],[Close]])</f>
        <v>167.22079495334097</v>
      </c>
      <c r="E9708" s="50" t="s">
        <v>6971</v>
      </c>
      <c r="F9708" s="50" t="s">
        <v>23836</v>
      </c>
      <c r="G9708" s="50" t="s">
        <v>23840</v>
      </c>
      <c r="H9708" s="50" t="s">
        <v>23841</v>
      </c>
      <c r="I9708" s="50">
        <f>(DAX__2019_2020__33[[#This Row],[Adj Close]]-DAX__2019_2020__33[[#This Row],[Adj Open]])/DAX__2019_2020__33[[#This Row],[Adj Open]]</f>
        <v>9.3379118733093076E-3</v>
      </c>
      <c r="J9708" s="50">
        <f>DAX__2019_2020__33[[#This Row],[Adj Close]]-DAX__2019_2020__33[[#This Row],[Adj Open]]</f>
        <v>1.5614930466590238</v>
      </c>
      <c r="K9708" s="50">
        <v>734902</v>
      </c>
    </row>
    <row r="9709" spans="1:11" x14ac:dyDescent="0.3">
      <c r="A9709" s="51" t="str">
        <f t="shared" si="157"/>
        <v>LIN.DE</v>
      </c>
      <c r="B9709" s="52" t="s">
        <v>195</v>
      </c>
      <c r="C9709" s="50" t="s">
        <v>6692</v>
      </c>
      <c r="D9709" s="50">
        <f>DAX__2019_2020__33[[#This Row],[Open]]*(DAX__2019_2020__33[[#This Row],[Adj Close]]/DAX__2019_2020__33[[#This Row],[Close]])</f>
        <v>167.88327546576241</v>
      </c>
      <c r="E9709" s="50" t="s">
        <v>6972</v>
      </c>
      <c r="F9709" s="50" t="s">
        <v>6692</v>
      </c>
      <c r="G9709" s="50" t="s">
        <v>23842</v>
      </c>
      <c r="H9709" s="50" t="s">
        <v>23843</v>
      </c>
      <c r="I9709" s="50">
        <f>(DAX__2019_2020__33[[#This Row],[Adj Close]]-DAX__2019_2020__33[[#This Row],[Adj Open]])/DAX__2019_2020__33[[#This Row],[Adj Open]]</f>
        <v>1.2683202232802733E-2</v>
      </c>
      <c r="J9709" s="50">
        <f>DAX__2019_2020__33[[#This Row],[Adj Close]]-DAX__2019_2020__33[[#This Row],[Adj Open]]</f>
        <v>2.1292975342375939</v>
      </c>
      <c r="K9709" s="50">
        <v>686816</v>
      </c>
    </row>
    <row r="9710" spans="1:11" x14ac:dyDescent="0.3">
      <c r="A9710" s="51" t="str">
        <f t="shared" si="157"/>
        <v>LIN.DE</v>
      </c>
      <c r="B9710" s="52" t="s">
        <v>196</v>
      </c>
      <c r="C9710" s="50" t="s">
        <v>7032</v>
      </c>
      <c r="D9710" s="50">
        <f>DAX__2019_2020__33[[#This Row],[Open]]*(DAX__2019_2020__33[[#This Row],[Adj Close]]/DAX__2019_2020__33[[#This Row],[Close]])</f>
        <v>170.15451966006478</v>
      </c>
      <c r="E9710" s="50" t="s">
        <v>6989</v>
      </c>
      <c r="F9710" s="50" t="s">
        <v>21818</v>
      </c>
      <c r="G9710" s="50" t="s">
        <v>6989</v>
      </c>
      <c r="H9710" s="50" t="s">
        <v>23844</v>
      </c>
      <c r="I9710" s="50">
        <f>(DAX__2019_2020__33[[#This Row],[Adj Close]]-DAX__2019_2020__33[[#This Row],[Adj Open]])/DAX__2019_2020__33[[#This Row],[Adj Open]]</f>
        <v>4.4494048200878654E-3</v>
      </c>
      <c r="J9710" s="50">
        <f>DAX__2019_2020__33[[#This Row],[Adj Close]]-DAX__2019_2020__33[[#This Row],[Adj Open]]</f>
        <v>0.75708633993522767</v>
      </c>
      <c r="K9710" s="50">
        <v>562254</v>
      </c>
    </row>
    <row r="9711" spans="1:11" x14ac:dyDescent="0.3">
      <c r="A9711" s="51" t="str">
        <f t="shared" si="157"/>
        <v>LIN.DE</v>
      </c>
      <c r="B9711" s="52" t="s">
        <v>197</v>
      </c>
      <c r="C9711" s="50" t="s">
        <v>23845</v>
      </c>
      <c r="D9711" s="50">
        <f>DAX__2019_2020__33[[#This Row],[Open]]*(DAX__2019_2020__33[[#This Row],[Adj Close]]/DAX__2019_2020__33[[#This Row],[Close]])</f>
        <v>171.43207235780767</v>
      </c>
      <c r="E9711" s="50" t="s">
        <v>23846</v>
      </c>
      <c r="F9711" s="50" t="s">
        <v>6867</v>
      </c>
      <c r="G9711" s="50" t="s">
        <v>23847</v>
      </c>
      <c r="H9711" s="50" t="s">
        <v>23848</v>
      </c>
      <c r="I9711" s="50">
        <f>(DAX__2019_2020__33[[#This Row],[Adj Close]]-DAX__2019_2020__33[[#This Row],[Adj Open]])/DAX__2019_2020__33[[#This Row],[Adj Open]]</f>
        <v>-2.7594811844145411E-4</v>
      </c>
      <c r="J9711" s="50">
        <f>DAX__2019_2020__33[[#This Row],[Adj Close]]-DAX__2019_2020__33[[#This Row],[Adj Open]]</f>
        <v>-4.7306357807656241E-2</v>
      </c>
      <c r="K9711" s="50">
        <v>474991</v>
      </c>
    </row>
    <row r="9712" spans="1:11" x14ac:dyDescent="0.3">
      <c r="A9712" s="51" t="str">
        <f t="shared" si="157"/>
        <v>LIN.DE</v>
      </c>
      <c r="B9712" s="52" t="s">
        <v>198</v>
      </c>
      <c r="C9712" s="50" t="s">
        <v>23849</v>
      </c>
      <c r="D9712" s="50">
        <f>DAX__2019_2020__33[[#This Row],[Open]]*(DAX__2019_2020__33[[#This Row],[Adj Close]]/DAX__2019_2020__33[[#This Row],[Close]])</f>
        <v>170.20185843887859</v>
      </c>
      <c r="E9712" s="50" t="s">
        <v>23850</v>
      </c>
      <c r="F9712" s="50" t="s">
        <v>23851</v>
      </c>
      <c r="G9712" s="50" t="s">
        <v>23852</v>
      </c>
      <c r="H9712" s="50" t="s">
        <v>23853</v>
      </c>
      <c r="I9712" s="50">
        <f>(DAX__2019_2020__33[[#This Row],[Adj Close]]-DAX__2019_2020__33[[#This Row],[Adj Open]])/DAX__2019_2020__33[[#This Row],[Adj Open]]</f>
        <v>1.41784148731138E-2</v>
      </c>
      <c r="J9712" s="50">
        <f>DAX__2019_2020__33[[#This Row],[Adj Close]]-DAX__2019_2020__33[[#This Row],[Adj Open]]</f>
        <v>2.4131925611214058</v>
      </c>
      <c r="K9712" s="50">
        <v>1339438</v>
      </c>
    </row>
    <row r="9713" spans="1:11" x14ac:dyDescent="0.3">
      <c r="A9713" s="51" t="str">
        <f t="shared" si="157"/>
        <v>LIN.DE</v>
      </c>
      <c r="B9713" s="52" t="s">
        <v>199</v>
      </c>
      <c r="C9713" s="50" t="s">
        <v>7017</v>
      </c>
      <c r="D9713" s="50">
        <f>DAX__2019_2020__33[[#This Row],[Open]]*(DAX__2019_2020__33[[#This Row],[Adj Close]]/DAX__2019_2020__33[[#This Row],[Close]])</f>
        <v>172.23652755119215</v>
      </c>
      <c r="E9713" s="50" t="s">
        <v>7017</v>
      </c>
      <c r="F9713" s="50" t="s">
        <v>5815</v>
      </c>
      <c r="G9713" s="50" t="s">
        <v>23854</v>
      </c>
      <c r="H9713" s="50" t="s">
        <v>23855</v>
      </c>
      <c r="I9713" s="50">
        <f>(DAX__2019_2020__33[[#This Row],[Adj Close]]-DAX__2019_2020__33[[#This Row],[Adj Open]])/DAX__2019_2020__33[[#This Row],[Adj Open]]</f>
        <v>-2.0604395604395583E-2</v>
      </c>
      <c r="J9713" s="50">
        <f>DAX__2019_2020__33[[#This Row],[Adj Close]]-DAX__2019_2020__33[[#This Row],[Adj Open]]</f>
        <v>-3.5488295511921422</v>
      </c>
      <c r="K9713" s="50">
        <v>1024034</v>
      </c>
    </row>
    <row r="9714" spans="1:11" x14ac:dyDescent="0.3">
      <c r="A9714" s="51" t="str">
        <f t="shared" si="157"/>
        <v>LIN.DE</v>
      </c>
      <c r="B9714" s="52" t="s">
        <v>200</v>
      </c>
      <c r="C9714" s="50" t="s">
        <v>7048</v>
      </c>
      <c r="D9714" s="50">
        <f>DAX__2019_2020__33[[#This Row],[Open]]*(DAX__2019_2020__33[[#This Row],[Adj Close]]/DAX__2019_2020__33[[#This Row],[Close]])</f>
        <v>170.34377483707871</v>
      </c>
      <c r="E9714" s="50" t="s">
        <v>2296</v>
      </c>
      <c r="F9714" s="50" t="s">
        <v>23856</v>
      </c>
      <c r="G9714" s="50" t="s">
        <v>23857</v>
      </c>
      <c r="H9714" s="50" t="s">
        <v>23858</v>
      </c>
      <c r="I9714" s="50">
        <f>(DAX__2019_2020__33[[#This Row],[Adj Close]]-DAX__2019_2020__33[[#This Row],[Adj Open]])/DAX__2019_2020__33[[#This Row],[Adj Open]]</f>
        <v>-4.7222555555556508E-3</v>
      </c>
      <c r="J9714" s="50">
        <f>DAX__2019_2020__33[[#This Row],[Adj Close]]-DAX__2019_2020__33[[#This Row],[Adj Open]]</f>
        <v>-0.80440683707871585</v>
      </c>
      <c r="K9714" s="50">
        <v>788606</v>
      </c>
    </row>
    <row r="9715" spans="1:11" x14ac:dyDescent="0.3">
      <c r="A9715" s="51" t="str">
        <f t="shared" si="157"/>
        <v>LIN.DE</v>
      </c>
      <c r="B9715" s="52" t="s">
        <v>201</v>
      </c>
      <c r="C9715" s="50" t="s">
        <v>21826</v>
      </c>
      <c r="D9715" s="50">
        <f>DAX__2019_2020__33[[#This Row],[Open]]*(DAX__2019_2020__33[[#This Row],[Adj Close]]/DAX__2019_2020__33[[#This Row],[Close]])</f>
        <v>169.1135053121227</v>
      </c>
      <c r="E9715" s="50" t="s">
        <v>21861</v>
      </c>
      <c r="F9715" s="50" t="s">
        <v>7049</v>
      </c>
      <c r="G9715" s="50" t="s">
        <v>23859</v>
      </c>
      <c r="H9715" s="50" t="s">
        <v>23860</v>
      </c>
      <c r="I9715" s="50">
        <f>(DAX__2019_2020__33[[#This Row],[Adj Close]]-DAX__2019_2020__33[[#This Row],[Adj Open]])/DAX__2019_2020__33[[#This Row],[Adj Open]]</f>
        <v>3.0778008351057358E-3</v>
      </c>
      <c r="J9715" s="50">
        <f>DAX__2019_2020__33[[#This Row],[Adj Close]]-DAX__2019_2020__33[[#This Row],[Adj Open]]</f>
        <v>0.52049768787730955</v>
      </c>
      <c r="K9715" s="50">
        <v>2900402</v>
      </c>
    </row>
    <row r="9716" spans="1:11" x14ac:dyDescent="0.3">
      <c r="A9716" s="51" t="str">
        <f t="shared" si="157"/>
        <v>LIN.DE</v>
      </c>
      <c r="B9716" s="52" t="s">
        <v>202</v>
      </c>
      <c r="C9716" s="50" t="s">
        <v>23861</v>
      </c>
      <c r="D9716" s="50">
        <f>DAX__2019_2020__33[[#This Row],[Open]]*(DAX__2019_2020__33[[#This Row],[Adj Close]]/DAX__2019_2020__33[[#This Row],[Close]])</f>
        <v>169.49206379876597</v>
      </c>
      <c r="E9716" s="50" t="s">
        <v>23859</v>
      </c>
      <c r="F9716" s="50" t="s">
        <v>23839</v>
      </c>
      <c r="G9716" s="50" t="s">
        <v>23862</v>
      </c>
      <c r="H9716" s="50" t="s">
        <v>23863</v>
      </c>
      <c r="I9716" s="50">
        <f>(DAX__2019_2020__33[[#This Row],[Adj Close]]-DAX__2019_2020__33[[#This Row],[Adj Open]])/DAX__2019_2020__33[[#This Row],[Adj Open]]</f>
        <v>-2.5126297315701874E-3</v>
      </c>
      <c r="J9716" s="50">
        <f>DAX__2019_2020__33[[#This Row],[Adj Close]]-DAX__2019_2020__33[[#This Row],[Adj Open]]</f>
        <v>-0.42587079876597045</v>
      </c>
      <c r="K9716" s="50">
        <v>595811</v>
      </c>
    </row>
    <row r="9717" spans="1:11" x14ac:dyDescent="0.3">
      <c r="A9717" s="51" t="str">
        <f t="shared" si="157"/>
        <v>LIN.DE</v>
      </c>
      <c r="B9717" s="52" t="s">
        <v>203</v>
      </c>
      <c r="C9717" s="50" t="s">
        <v>23864</v>
      </c>
      <c r="D9717" s="50">
        <f>DAX__2019_2020__33[[#This Row],[Open]]*(DAX__2019_2020__33[[#This Row],[Adj Close]]/DAX__2019_2020__33[[#This Row],[Close]])</f>
        <v>167.64667092271409</v>
      </c>
      <c r="E9717" s="50" t="s">
        <v>6529</v>
      </c>
      <c r="F9717" s="50" t="s">
        <v>23865</v>
      </c>
      <c r="G9717" s="50" t="s">
        <v>21813</v>
      </c>
      <c r="H9717" s="50" t="s">
        <v>23866</v>
      </c>
      <c r="I9717" s="50">
        <f>(DAX__2019_2020__33[[#This Row],[Adj Close]]-DAX__2019_2020__33[[#This Row],[Adj Open]])/DAX__2019_2020__33[[#This Row],[Adj Open]]</f>
        <v>7.6206945849516244E-3</v>
      </c>
      <c r="J9717" s="50">
        <f>DAX__2019_2020__33[[#This Row],[Adj Close]]-DAX__2019_2020__33[[#This Row],[Adj Open]]</f>
        <v>1.2775840772858942</v>
      </c>
      <c r="K9717" s="50">
        <v>515562</v>
      </c>
    </row>
    <row r="9718" spans="1:11" x14ac:dyDescent="0.3">
      <c r="A9718" s="51" t="str">
        <f t="shared" si="157"/>
        <v>LIN.DE</v>
      </c>
      <c r="B9718" s="52" t="s">
        <v>204</v>
      </c>
      <c r="C9718" s="50" t="s">
        <v>21821</v>
      </c>
      <c r="D9718" s="50">
        <f>DAX__2019_2020__33[[#This Row],[Open]]*(DAX__2019_2020__33[[#This Row],[Adj Close]]/DAX__2019_2020__33[[#This Row],[Close]])</f>
        <v>169.77597068776242</v>
      </c>
      <c r="E9718" s="50" t="s">
        <v>23867</v>
      </c>
      <c r="F9718" s="50" t="s">
        <v>23868</v>
      </c>
      <c r="G9718" s="50" t="s">
        <v>23869</v>
      </c>
      <c r="H9718" s="50" t="s">
        <v>23870</v>
      </c>
      <c r="I9718" s="50">
        <f>(DAX__2019_2020__33[[#This Row],[Adj Close]]-DAX__2019_2020__33[[#This Row],[Adj Open]])/DAX__2019_2020__33[[#This Row],[Adj Open]]</f>
        <v>-1.1705635842997853E-2</v>
      </c>
      <c r="J9718" s="50">
        <f>DAX__2019_2020__33[[#This Row],[Adj Close]]-DAX__2019_2020__33[[#This Row],[Adj Open]]</f>
        <v>-1.9873356877624246</v>
      </c>
      <c r="K9718" s="50">
        <v>647305</v>
      </c>
    </row>
    <row r="9719" spans="1:11" x14ac:dyDescent="0.3">
      <c r="A9719" s="51" t="str">
        <f t="shared" si="157"/>
        <v>LIN.DE</v>
      </c>
      <c r="B9719" s="52" t="s">
        <v>205</v>
      </c>
      <c r="C9719" s="50" t="s">
        <v>23871</v>
      </c>
      <c r="D9719" s="50">
        <f>DAX__2019_2020__33[[#This Row],[Open]]*(DAX__2019_2020__33[[#This Row],[Adj Close]]/DAX__2019_2020__33[[#This Row],[Close]])</f>
        <v>167.50474251794358</v>
      </c>
      <c r="E9719" s="50" t="s">
        <v>21833</v>
      </c>
      <c r="F9719" s="50" t="s">
        <v>23872</v>
      </c>
      <c r="G9719" s="50" t="s">
        <v>23873</v>
      </c>
      <c r="H9719" s="50" t="s">
        <v>23874</v>
      </c>
      <c r="I9719" s="50">
        <f>(DAX__2019_2020__33[[#This Row],[Adj Close]]-DAX__2019_2020__33[[#This Row],[Adj Open]])/DAX__2019_2020__33[[#This Row],[Adj Open]]</f>
        <v>-1.1581937853107354E-2</v>
      </c>
      <c r="J9719" s="50">
        <f>DAX__2019_2020__33[[#This Row],[Adj Close]]-DAX__2019_2020__33[[#This Row],[Adj Open]]</f>
        <v>-1.9400295179435716</v>
      </c>
      <c r="K9719" s="50">
        <v>1018695</v>
      </c>
    </row>
    <row r="9720" spans="1:11" x14ac:dyDescent="0.3">
      <c r="A9720" s="51" t="str">
        <f t="shared" si="157"/>
        <v>LIN.DE</v>
      </c>
      <c r="B9720" s="52" t="s">
        <v>206</v>
      </c>
      <c r="C9720" s="50" t="s">
        <v>21781</v>
      </c>
      <c r="D9720" s="50">
        <f>DAX__2019_2020__33[[#This Row],[Open]]*(DAX__2019_2020__33[[#This Row],[Adj Close]]/DAX__2019_2020__33[[#This Row],[Close]])</f>
        <v>165.4227449513555</v>
      </c>
      <c r="E9720" s="50" t="s">
        <v>23875</v>
      </c>
      <c r="F9720" s="50" t="s">
        <v>23876</v>
      </c>
      <c r="G9720" s="50" t="s">
        <v>23877</v>
      </c>
      <c r="H9720" s="50" t="s">
        <v>23878</v>
      </c>
      <c r="I9720" s="50">
        <f>(DAX__2019_2020__33[[#This Row],[Adj Close]]-DAX__2019_2020__33[[#This Row],[Adj Open]])/DAX__2019_2020__33[[#This Row],[Adj Open]]</f>
        <v>1.0583472358407188E-2</v>
      </c>
      <c r="J9720" s="50">
        <f>DAX__2019_2020__33[[#This Row],[Adj Close]]-DAX__2019_2020__33[[#This Row],[Adj Open]]</f>
        <v>1.7507470486445129</v>
      </c>
      <c r="K9720" s="50">
        <v>1300365</v>
      </c>
    </row>
    <row r="9721" spans="1:11" x14ac:dyDescent="0.3">
      <c r="A9721" s="51" t="str">
        <f t="shared" si="157"/>
        <v>LIN.DE</v>
      </c>
      <c r="B9721" s="52" t="s">
        <v>207</v>
      </c>
      <c r="C9721" s="50" t="s">
        <v>7048</v>
      </c>
      <c r="D9721" s="50">
        <f>DAX__2019_2020__33[[#This Row],[Open]]*(DAX__2019_2020__33[[#This Row],[Adj Close]]/DAX__2019_2020__33[[#This Row],[Close]])</f>
        <v>170.34378237678217</v>
      </c>
      <c r="E9721" s="50" t="s">
        <v>23879</v>
      </c>
      <c r="F9721" s="50" t="s">
        <v>7049</v>
      </c>
      <c r="G9721" s="50" t="s">
        <v>6971</v>
      </c>
      <c r="H9721" s="50" t="s">
        <v>23880</v>
      </c>
      <c r="I9721" s="50">
        <f>(DAX__2019_2020__33[[#This Row],[Adj Close]]-DAX__2019_2020__33[[#This Row],[Adj Open]])/DAX__2019_2020__33[[#This Row],[Adj Open]]</f>
        <v>-6.6666500000000318E-3</v>
      </c>
      <c r="J9721" s="50">
        <f>DAX__2019_2020__33[[#This Row],[Adj Close]]-DAX__2019_2020__33[[#This Row],[Adj Open]]</f>
        <v>-1.1356223767821803</v>
      </c>
      <c r="K9721" s="50">
        <v>899111</v>
      </c>
    </row>
    <row r="9722" spans="1:11" x14ac:dyDescent="0.3">
      <c r="A9722" s="51" t="str">
        <f t="shared" si="157"/>
        <v>LIN.DE</v>
      </c>
      <c r="B9722" s="52" t="s">
        <v>208</v>
      </c>
      <c r="C9722" s="50" t="s">
        <v>21821</v>
      </c>
      <c r="D9722" s="50">
        <f>DAX__2019_2020__33[[#This Row],[Open]]*(DAX__2019_2020__33[[#This Row],[Adj Close]]/DAX__2019_2020__33[[#This Row],[Close]])</f>
        <v>169.77597657260935</v>
      </c>
      <c r="E9722" s="50" t="s">
        <v>21809</v>
      </c>
      <c r="F9722" s="50" t="s">
        <v>5818</v>
      </c>
      <c r="G9722" s="50" t="s">
        <v>23881</v>
      </c>
      <c r="H9722" s="50" t="s">
        <v>23882</v>
      </c>
      <c r="I9722" s="50">
        <f>(DAX__2019_2020__33[[#This Row],[Adj Close]]-DAX__2019_2020__33[[#This Row],[Adj Open]])/DAX__2019_2020__33[[#This Row],[Adj Open]]</f>
        <v>-3.0657080178051665E-3</v>
      </c>
      <c r="J9722" s="50">
        <f>DAX__2019_2020__33[[#This Row],[Adj Close]]-DAX__2019_2020__33[[#This Row],[Adj Open]]</f>
        <v>-0.52048357260935063</v>
      </c>
      <c r="K9722" s="50">
        <v>706687</v>
      </c>
    </row>
    <row r="9723" spans="1:11" x14ac:dyDescent="0.3">
      <c r="A9723" s="51" t="str">
        <f t="shared" si="157"/>
        <v>LIN.DE</v>
      </c>
      <c r="B9723" s="52" t="s">
        <v>209</v>
      </c>
      <c r="C9723" s="50" t="s">
        <v>21828</v>
      </c>
      <c r="D9723" s="50">
        <f>DAX__2019_2020__33[[#This Row],[Open]]*(DAX__2019_2020__33[[#This Row],[Adj Close]]/DAX__2019_2020__33[[#This Row],[Close]])</f>
        <v>169.68135489996516</v>
      </c>
      <c r="E9723" s="50" t="s">
        <v>23883</v>
      </c>
      <c r="F9723" s="50" t="s">
        <v>21812</v>
      </c>
      <c r="G9723" s="50" t="s">
        <v>6529</v>
      </c>
      <c r="H9723" s="50" t="s">
        <v>23884</v>
      </c>
      <c r="I9723" s="50">
        <f>(DAX__2019_2020__33[[#This Row],[Adj Close]]-DAX__2019_2020__33[[#This Row],[Adj Open]])/DAX__2019_2020__33[[#This Row],[Adj Open]]</f>
        <v>2.2308644356240563E-3</v>
      </c>
      <c r="J9723" s="50">
        <f>DAX__2019_2020__33[[#This Row],[Adj Close]]-DAX__2019_2020__33[[#This Row],[Adj Open]]</f>
        <v>0.37853610003483595</v>
      </c>
      <c r="K9723" s="50">
        <v>839811</v>
      </c>
    </row>
    <row r="9724" spans="1:11" x14ac:dyDescent="0.3">
      <c r="A9724" s="51" t="str">
        <f t="shared" si="157"/>
        <v>LIN.DE</v>
      </c>
      <c r="B9724" s="52" t="s">
        <v>210</v>
      </c>
      <c r="C9724" s="50" t="s">
        <v>23885</v>
      </c>
      <c r="D9724" s="50">
        <f>DAX__2019_2020__33[[#This Row],[Open]]*(DAX__2019_2020__33[[#This Row],[Adj Close]]/DAX__2019_2020__33[[#This Row],[Close]])</f>
        <v>171.00621601184625</v>
      </c>
      <c r="E9724" s="50" t="s">
        <v>23885</v>
      </c>
      <c r="F9724" s="50" t="s">
        <v>23856</v>
      </c>
      <c r="G9724" s="50" t="s">
        <v>23886</v>
      </c>
      <c r="H9724" s="50" t="s">
        <v>23887</v>
      </c>
      <c r="I9724" s="50">
        <f>(DAX__2019_2020__33[[#This Row],[Adj Close]]-DAX__2019_2020__33[[#This Row],[Adj Open]])/DAX__2019_2020__33[[#This Row],[Adj Open]]</f>
        <v>-1.0791350483530976E-2</v>
      </c>
      <c r="J9724" s="50">
        <f>DAX__2019_2020__33[[#This Row],[Adj Close]]-DAX__2019_2020__33[[#This Row],[Adj Open]]</f>
        <v>-1.8453880118462394</v>
      </c>
      <c r="K9724" s="50">
        <v>428464</v>
      </c>
    </row>
    <row r="9725" spans="1:11" x14ac:dyDescent="0.3">
      <c r="A9725" s="51" t="str">
        <f t="shared" ref="A9725:A9788" si="158">"LIN.DE"</f>
        <v>LIN.DE</v>
      </c>
      <c r="B9725" s="52" t="s">
        <v>211</v>
      </c>
      <c r="C9725" s="50" t="s">
        <v>23888</v>
      </c>
      <c r="D9725" s="50">
        <f>DAX__2019_2020__33[[#This Row],[Open]]*(DAX__2019_2020__33[[#This Row],[Adj Close]]/DAX__2019_2020__33[[#This Row],[Close]])</f>
        <v>169.35010257082141</v>
      </c>
      <c r="E9725" s="50" t="s">
        <v>6989</v>
      </c>
      <c r="F9725" s="50" t="s">
        <v>23889</v>
      </c>
      <c r="G9725" s="50" t="s">
        <v>23890</v>
      </c>
      <c r="H9725" s="50" t="s">
        <v>23891</v>
      </c>
      <c r="I9725" s="50">
        <f>(DAX__2019_2020__33[[#This Row],[Adj Close]]-DAX__2019_2020__33[[#This Row],[Adj Open]])/DAX__2019_2020__33[[#This Row],[Adj Open]]</f>
        <v>6.1470020589048909E-3</v>
      </c>
      <c r="J9725" s="50">
        <f>DAX__2019_2020__33[[#This Row],[Adj Close]]-DAX__2019_2020__33[[#This Row],[Adj Open]]</f>
        <v>1.0409954291785937</v>
      </c>
      <c r="K9725" s="50">
        <v>728729</v>
      </c>
    </row>
    <row r="9726" spans="1:11" x14ac:dyDescent="0.3">
      <c r="A9726" s="51" t="str">
        <f t="shared" si="158"/>
        <v>LIN.DE</v>
      </c>
      <c r="B9726" s="52" t="s">
        <v>212</v>
      </c>
      <c r="C9726" s="50" t="s">
        <v>23886</v>
      </c>
      <c r="D9726" s="50">
        <f>DAX__2019_2020__33[[#This Row],[Open]]*(DAX__2019_2020__33[[#This Row],[Adj Close]]/DAX__2019_2020__33[[#This Row],[Close]])</f>
        <v>169.16084472610703</v>
      </c>
      <c r="E9726" s="50" t="s">
        <v>6989</v>
      </c>
      <c r="F9726" s="50" t="s">
        <v>23892</v>
      </c>
      <c r="G9726" s="50" t="s">
        <v>6989</v>
      </c>
      <c r="H9726" s="50" t="s">
        <v>23844</v>
      </c>
      <c r="I9726" s="50">
        <f>(DAX__2019_2020__33[[#This Row],[Adj Close]]-DAX__2019_2020__33[[#This Row],[Adj Open]])/DAX__2019_2020__33[[#This Row],[Adj Open]]</f>
        <v>1.0349683916084021E-2</v>
      </c>
      <c r="J9726" s="50">
        <f>DAX__2019_2020__33[[#This Row],[Adj Close]]-DAX__2019_2020__33[[#This Row],[Adj Open]]</f>
        <v>1.7507612738929765</v>
      </c>
      <c r="K9726" s="50">
        <v>683904</v>
      </c>
    </row>
    <row r="9727" spans="1:11" x14ac:dyDescent="0.3">
      <c r="A9727" s="51" t="str">
        <f t="shared" si="158"/>
        <v>LIN.DE</v>
      </c>
      <c r="B9727" s="52" t="s">
        <v>213</v>
      </c>
      <c r="C9727" s="50" t="s">
        <v>23849</v>
      </c>
      <c r="D9727" s="50">
        <f>DAX__2019_2020__33[[#This Row],[Open]]*(DAX__2019_2020__33[[#This Row],[Adj Close]]/DAX__2019_2020__33[[#This Row],[Close]])</f>
        <v>170.20185524818575</v>
      </c>
      <c r="E9727" s="50" t="s">
        <v>23893</v>
      </c>
      <c r="F9727" s="50" t="s">
        <v>23881</v>
      </c>
      <c r="G9727" s="50" t="s">
        <v>23842</v>
      </c>
      <c r="H9727" s="50" t="s">
        <v>23843</v>
      </c>
      <c r="I9727" s="50">
        <f>(DAX__2019_2020__33[[#This Row],[Adj Close]]-DAX__2019_2020__33[[#This Row],[Adj Open]])/DAX__2019_2020__33[[#This Row],[Adj Open]]</f>
        <v>-1.1121044944530094E-3</v>
      </c>
      <c r="J9727" s="50">
        <f>DAX__2019_2020__33[[#This Row],[Adj Close]]-DAX__2019_2020__33[[#This Row],[Adj Open]]</f>
        <v>-0.1892822481857479</v>
      </c>
      <c r="K9727" s="50">
        <v>808138</v>
      </c>
    </row>
    <row r="9728" spans="1:11" x14ac:dyDescent="0.3">
      <c r="A9728" s="51" t="str">
        <f t="shared" si="158"/>
        <v>LIN.DE</v>
      </c>
      <c r="B9728" s="52" t="s">
        <v>214</v>
      </c>
      <c r="C9728" s="50" t="s">
        <v>23883</v>
      </c>
      <c r="D9728" s="50">
        <f>DAX__2019_2020__33[[#This Row],[Open]]*(DAX__2019_2020__33[[#This Row],[Adj Close]]/DAX__2019_2020__33[[#This Row],[Close]])</f>
        <v>170.10721412409288</v>
      </c>
      <c r="E9728" s="50" t="s">
        <v>6870</v>
      </c>
      <c r="F9728" s="50" t="s">
        <v>6998</v>
      </c>
      <c r="G9728" s="50" t="s">
        <v>23842</v>
      </c>
      <c r="H9728" s="50" t="s">
        <v>23843</v>
      </c>
      <c r="I9728" s="50">
        <f>(DAX__2019_2020__33[[#This Row],[Adj Close]]-DAX__2019_2020__33[[#This Row],[Adj Open]])/DAX__2019_2020__33[[#This Row],[Adj Open]]</f>
        <v>-5.563616133518796E-4</v>
      </c>
      <c r="J9728" s="50">
        <f>DAX__2019_2020__33[[#This Row],[Adj Close]]-DAX__2019_2020__33[[#This Row],[Adj Open]]</f>
        <v>-9.4641124092873952E-2</v>
      </c>
      <c r="K9728" s="50">
        <v>511302</v>
      </c>
    </row>
    <row r="9729" spans="1:11" x14ac:dyDescent="0.3">
      <c r="A9729" s="51" t="str">
        <f t="shared" si="158"/>
        <v>LIN.DE</v>
      </c>
      <c r="B9729" s="52" t="s">
        <v>215</v>
      </c>
      <c r="C9729" s="50" t="s">
        <v>6987</v>
      </c>
      <c r="D9729" s="50">
        <f>DAX__2019_2020__33[[#This Row],[Open]]*(DAX__2019_2020__33[[#This Row],[Adj Close]]/DAX__2019_2020__33[[#This Row],[Close]])</f>
        <v>170.81694599019411</v>
      </c>
      <c r="E9729" s="50" t="s">
        <v>6987</v>
      </c>
      <c r="F9729" s="50" t="s">
        <v>21833</v>
      </c>
      <c r="G9729" s="50" t="s">
        <v>23856</v>
      </c>
      <c r="H9729" s="50" t="s">
        <v>23894</v>
      </c>
      <c r="I9729" s="50">
        <f>(DAX__2019_2020__33[[#This Row],[Adj Close]]-DAX__2019_2020__33[[#This Row],[Adj Open]])/DAX__2019_2020__33[[#This Row],[Adj Open]]</f>
        <v>-1.0803307479224353E-2</v>
      </c>
      <c r="J9729" s="50">
        <f>DAX__2019_2020__33[[#This Row],[Adj Close]]-DAX__2019_2020__33[[#This Row],[Adj Open]]</f>
        <v>-1.8453879901941264</v>
      </c>
      <c r="K9729" s="50">
        <v>550054</v>
      </c>
    </row>
    <row r="9730" spans="1:11" x14ac:dyDescent="0.3">
      <c r="A9730" s="51" t="str">
        <f t="shared" si="158"/>
        <v>LIN.DE</v>
      </c>
      <c r="B9730" s="52" t="s">
        <v>216</v>
      </c>
      <c r="C9730" s="50" t="s">
        <v>7048</v>
      </c>
      <c r="D9730" s="50">
        <f>DAX__2019_2020__33[[#This Row],[Open]]*(DAX__2019_2020__33[[#This Row],[Adj Close]]/DAX__2019_2020__33[[#This Row],[Close]])</f>
        <v>170.34378138559902</v>
      </c>
      <c r="E9730" s="50" t="s">
        <v>23895</v>
      </c>
      <c r="F9730" s="50" t="s">
        <v>6971</v>
      </c>
      <c r="G9730" s="50" t="s">
        <v>23896</v>
      </c>
      <c r="H9730" s="50" t="s">
        <v>23897</v>
      </c>
      <c r="I9730" s="50">
        <f>(DAX__2019_2020__33[[#This Row],[Adj Close]]-DAX__2019_2020__33[[#This Row],[Adj Open]])/DAX__2019_2020__33[[#This Row],[Adj Open]]</f>
        <v>2.4999833333333105E-3</v>
      </c>
      <c r="J9730" s="50">
        <f>DAX__2019_2020__33[[#This Row],[Adj Close]]-DAX__2019_2020__33[[#This Row],[Adj Open]]</f>
        <v>0.42585661440097056</v>
      </c>
      <c r="K9730" s="50">
        <v>654751</v>
      </c>
    </row>
    <row r="9731" spans="1:11" x14ac:dyDescent="0.3">
      <c r="A9731" s="51" t="str">
        <f t="shared" si="158"/>
        <v>LIN.DE</v>
      </c>
      <c r="B9731" s="52" t="s">
        <v>217</v>
      </c>
      <c r="C9731" s="50" t="s">
        <v>23846</v>
      </c>
      <c r="D9731" s="50">
        <f>DAX__2019_2020__33[[#This Row],[Open]]*(DAX__2019_2020__33[[#This Row],[Adj Close]]/DAX__2019_2020__33[[#This Row],[Close]])</f>
        <v>171.81061054980646</v>
      </c>
      <c r="E9731" s="50" t="s">
        <v>23898</v>
      </c>
      <c r="F9731" s="50" t="s">
        <v>6529</v>
      </c>
      <c r="G9731" s="50" t="s">
        <v>23899</v>
      </c>
      <c r="H9731" s="50" t="s">
        <v>23900</v>
      </c>
      <c r="I9731" s="50">
        <f>(DAX__2019_2020__33[[#This Row],[Adj Close]]-DAX__2019_2020__33[[#This Row],[Adj Open]])/DAX__2019_2020__33[[#This Row],[Adj Open]]</f>
        <v>-2.7542274400291033E-4</v>
      </c>
      <c r="J9731" s="50">
        <f>DAX__2019_2020__33[[#This Row],[Adj Close]]-DAX__2019_2020__33[[#This Row],[Adj Open]]</f>
        <v>-4.7320549806443069E-2</v>
      </c>
      <c r="K9731" s="50">
        <v>464168</v>
      </c>
    </row>
    <row r="9732" spans="1:11" x14ac:dyDescent="0.3">
      <c r="A9732" s="51" t="str">
        <f t="shared" si="158"/>
        <v>LIN.DE</v>
      </c>
      <c r="B9732" s="52" t="s">
        <v>218</v>
      </c>
      <c r="C9732" s="50" t="s">
        <v>6836</v>
      </c>
      <c r="D9732" s="50">
        <f>DAX__2019_2020__33[[#This Row],[Open]]*(DAX__2019_2020__33[[#This Row],[Adj Close]]/DAX__2019_2020__33[[#This Row],[Close]])</f>
        <v>171.47941850263618</v>
      </c>
      <c r="E9732" s="50" t="s">
        <v>6885</v>
      </c>
      <c r="F9732" s="50" t="s">
        <v>23890</v>
      </c>
      <c r="G9732" s="50" t="s">
        <v>23901</v>
      </c>
      <c r="H9732" s="50" t="s">
        <v>23902</v>
      </c>
      <c r="I9732" s="50">
        <f>(DAX__2019_2020__33[[#This Row],[Adj Close]]-DAX__2019_2020__33[[#This Row],[Adj Open]])/DAX__2019_2020__33[[#This Row],[Adj Open]]</f>
        <v>4.966937168326805E-3</v>
      </c>
      <c r="J9732" s="50">
        <f>DAX__2019_2020__33[[#This Row],[Adj Close]]-DAX__2019_2020__33[[#This Row],[Adj Open]]</f>
        <v>0.85172749736381093</v>
      </c>
      <c r="K9732" s="50">
        <v>487123</v>
      </c>
    </row>
    <row r="9733" spans="1:11" x14ac:dyDescent="0.3">
      <c r="A9733" s="51" t="str">
        <f t="shared" si="158"/>
        <v>LIN.DE</v>
      </c>
      <c r="B9733" s="52" t="s">
        <v>219</v>
      </c>
      <c r="C9733" s="50" t="s">
        <v>23879</v>
      </c>
      <c r="D9733" s="50">
        <f>DAX__2019_2020__33[[#This Row],[Open]]*(DAX__2019_2020__33[[#This Row],[Adj Close]]/DAX__2019_2020__33[[#This Row],[Close]])</f>
        <v>171.5267243118879</v>
      </c>
      <c r="E9733" s="50" t="s">
        <v>7043</v>
      </c>
      <c r="F9733" s="50" t="s">
        <v>23896</v>
      </c>
      <c r="G9733" s="50" t="s">
        <v>23896</v>
      </c>
      <c r="H9733" s="50" t="s">
        <v>23897</v>
      </c>
      <c r="I9733" s="50">
        <f>(DAX__2019_2020__33[[#This Row],[Adj Close]]-DAX__2019_2020__33[[#This Row],[Adj Open]])/DAX__2019_2020__33[[#This Row],[Adj Open]]</f>
        <v>-4.4138096551724704E-3</v>
      </c>
      <c r="J9733" s="50">
        <f>DAX__2019_2020__33[[#This Row],[Adj Close]]-DAX__2019_2020__33[[#This Row],[Adj Open]]</f>
        <v>-0.75708631188791742</v>
      </c>
      <c r="K9733" s="50">
        <v>506259</v>
      </c>
    </row>
    <row r="9734" spans="1:11" x14ac:dyDescent="0.3">
      <c r="A9734" s="51" t="str">
        <f t="shared" si="158"/>
        <v>LIN.DE</v>
      </c>
      <c r="B9734" s="52" t="s">
        <v>220</v>
      </c>
      <c r="C9734" s="50" t="s">
        <v>23903</v>
      </c>
      <c r="D9734" s="50">
        <f>DAX__2019_2020__33[[#This Row],[Open]]*(DAX__2019_2020__33[[#This Row],[Adj Close]]/DAX__2019_2020__33[[#This Row],[Close]])</f>
        <v>170.95890207429437</v>
      </c>
      <c r="E9734" s="50" t="s">
        <v>23895</v>
      </c>
      <c r="F9734" s="50" t="s">
        <v>21828</v>
      </c>
      <c r="G9734" s="50" t="s">
        <v>23890</v>
      </c>
      <c r="H9734" s="50" t="s">
        <v>23891</v>
      </c>
      <c r="I9734" s="50">
        <f>(DAX__2019_2020__33[[#This Row],[Adj Close]]-DAX__2019_2020__33[[#This Row],[Adj Open]])/DAX__2019_2020__33[[#This Row],[Adj Open]]</f>
        <v>-3.321289897191894E-3</v>
      </c>
      <c r="J9734" s="50">
        <f>DAX__2019_2020__33[[#This Row],[Adj Close]]-DAX__2019_2020__33[[#This Row],[Adj Open]]</f>
        <v>-0.56780407429437219</v>
      </c>
      <c r="K9734" s="50">
        <v>619923</v>
      </c>
    </row>
    <row r="9735" spans="1:11" x14ac:dyDescent="0.3">
      <c r="A9735" s="51" t="str">
        <f t="shared" si="158"/>
        <v>LIN.DE</v>
      </c>
      <c r="B9735" s="52" t="s">
        <v>221</v>
      </c>
      <c r="C9735" s="50" t="s">
        <v>23904</v>
      </c>
      <c r="D9735" s="50">
        <f>DAX__2019_2020__33[[#This Row],[Open]]*(DAX__2019_2020__33[[#This Row],[Adj Close]]/DAX__2019_2020__33[[#This Row],[Close]])</f>
        <v>171.05353830027241</v>
      </c>
      <c r="E9735" s="50" t="s">
        <v>5837</v>
      </c>
      <c r="F9735" s="50" t="s">
        <v>23857</v>
      </c>
      <c r="G9735" s="50" t="s">
        <v>21861</v>
      </c>
      <c r="H9735" s="50" t="s">
        <v>23905</v>
      </c>
      <c r="I9735" s="50">
        <f>(DAX__2019_2020__33[[#This Row],[Adj Close]]-DAX__2019_2020__33[[#This Row],[Adj Open]])/DAX__2019_2020__33[[#This Row],[Adj Open]]</f>
        <v>3.042893499308399E-3</v>
      </c>
      <c r="J9735" s="50">
        <f>DAX__2019_2020__33[[#This Row],[Adj Close]]-DAX__2019_2020__33[[#This Row],[Adj Open]]</f>
        <v>0.52049769972759918</v>
      </c>
      <c r="K9735" s="50">
        <v>775661</v>
      </c>
    </row>
    <row r="9736" spans="1:11" x14ac:dyDescent="0.3">
      <c r="A9736" s="51" t="str">
        <f t="shared" si="158"/>
        <v>LIN.DE</v>
      </c>
      <c r="B9736" s="52" t="s">
        <v>222</v>
      </c>
      <c r="C9736" s="50" t="s">
        <v>5830</v>
      </c>
      <c r="D9736" s="50">
        <f>DAX__2019_2020__33[[#This Row],[Open]]*(DAX__2019_2020__33[[#This Row],[Adj Close]]/DAX__2019_2020__33[[#This Row],[Close]])</f>
        <v>170.72230861990545</v>
      </c>
      <c r="E9736" s="50" t="s">
        <v>6894</v>
      </c>
      <c r="F9736" s="50" t="s">
        <v>5830</v>
      </c>
      <c r="G9736" s="50" t="s">
        <v>21861</v>
      </c>
      <c r="H9736" s="50" t="s">
        <v>23905</v>
      </c>
      <c r="I9736" s="50">
        <f>(DAX__2019_2020__33[[#This Row],[Adj Close]]-DAX__2019_2020__33[[#This Row],[Adj Open]])/DAX__2019_2020__33[[#This Row],[Adj Open]]</f>
        <v>4.9889635805642528E-3</v>
      </c>
      <c r="J9736" s="50">
        <f>DAX__2019_2020__33[[#This Row],[Adj Close]]-DAX__2019_2020__33[[#This Row],[Adj Open]]</f>
        <v>0.85172738009455884</v>
      </c>
      <c r="K9736" s="50">
        <v>430858</v>
      </c>
    </row>
    <row r="9737" spans="1:11" x14ac:dyDescent="0.3">
      <c r="A9737" s="51" t="str">
        <f t="shared" si="158"/>
        <v>LIN.DE</v>
      </c>
      <c r="B9737" s="52" t="s">
        <v>223</v>
      </c>
      <c r="C9737" s="50" t="s">
        <v>23906</v>
      </c>
      <c r="D9737" s="50">
        <f>DAX__2019_2020__33[[#This Row],[Open]]*(DAX__2019_2020__33[[#This Row],[Adj Close]]/DAX__2019_2020__33[[#This Row],[Close]])</f>
        <v>173.32478895708999</v>
      </c>
      <c r="E9737" s="50" t="s">
        <v>23907</v>
      </c>
      <c r="F9737" s="50" t="s">
        <v>23845</v>
      </c>
      <c r="G9737" s="50" t="s">
        <v>6942</v>
      </c>
      <c r="H9737" s="50" t="s">
        <v>23908</v>
      </c>
      <c r="I9737" s="50">
        <f>(DAX__2019_2020__33[[#This Row],[Adj Close]]-DAX__2019_2020__33[[#This Row],[Adj Open]])/DAX__2019_2020__33[[#This Row],[Adj Open]]</f>
        <v>8.4630251202737882E-3</v>
      </c>
      <c r="J9737" s="50">
        <f>DAX__2019_2020__33[[#This Row],[Adj Close]]-DAX__2019_2020__33[[#This Row],[Adj Open]]</f>
        <v>1.4668520429100056</v>
      </c>
      <c r="K9737" s="50">
        <v>793057</v>
      </c>
    </row>
    <row r="9738" spans="1:11" x14ac:dyDescent="0.3">
      <c r="A9738" s="51" t="str">
        <f t="shared" si="158"/>
        <v>LIN.DE</v>
      </c>
      <c r="B9738" s="52" t="s">
        <v>224</v>
      </c>
      <c r="C9738" s="50" t="s">
        <v>5840</v>
      </c>
      <c r="D9738" s="50">
        <f>DAX__2019_2020__33[[#This Row],[Open]]*(DAX__2019_2020__33[[#This Row],[Adj Close]]/DAX__2019_2020__33[[#This Row],[Close]])</f>
        <v>174.12919158280778</v>
      </c>
      <c r="E9738" s="50" t="s">
        <v>7003</v>
      </c>
      <c r="F9738" s="50" t="s">
        <v>6863</v>
      </c>
      <c r="G9738" s="50" t="s">
        <v>6863</v>
      </c>
      <c r="H9738" s="50" t="s">
        <v>23909</v>
      </c>
      <c r="I9738" s="50">
        <f>(DAX__2019_2020__33[[#This Row],[Adj Close]]-DAX__2019_2020__33[[#This Row],[Adj Open]])/DAX__2019_2020__33[[#This Row],[Adj Open]]</f>
        <v>-9.7826250000001246E-3</v>
      </c>
      <c r="J9738" s="50">
        <f>DAX__2019_2020__33[[#This Row],[Adj Close]]-DAX__2019_2020__33[[#This Row],[Adj Open]]</f>
        <v>-1.7034405828077865</v>
      </c>
      <c r="K9738" s="50">
        <v>617824</v>
      </c>
    </row>
    <row r="9739" spans="1:11" x14ac:dyDescent="0.3">
      <c r="A9739" s="51" t="str">
        <f t="shared" si="158"/>
        <v>LIN.DE</v>
      </c>
      <c r="B9739" s="52" t="s">
        <v>225</v>
      </c>
      <c r="C9739" s="50" t="s">
        <v>21860</v>
      </c>
      <c r="D9739" s="50">
        <f>DAX__2019_2020__33[[#This Row],[Open]]*(DAX__2019_2020__33[[#This Row],[Adj Close]]/DAX__2019_2020__33[[#This Row],[Close]])</f>
        <v>172.80432211334798</v>
      </c>
      <c r="E9739" s="50" t="s">
        <v>21860</v>
      </c>
      <c r="F9739" s="50" t="s">
        <v>3364</v>
      </c>
      <c r="G9739" s="50" t="s">
        <v>6966</v>
      </c>
      <c r="H9739" s="50" t="s">
        <v>23910</v>
      </c>
      <c r="I9739" s="50">
        <f>(DAX__2019_2020__33[[#This Row],[Adj Close]]-DAX__2019_2020__33[[#This Row],[Adj Open]])/DAX__2019_2020__33[[#This Row],[Adj Open]]</f>
        <v>-2.5739385791696018E-2</v>
      </c>
      <c r="J9739" s="50">
        <f>DAX__2019_2020__33[[#This Row],[Adj Close]]-DAX__2019_2020__33[[#This Row],[Adj Open]]</f>
        <v>-4.4478771133479711</v>
      </c>
      <c r="K9739" s="50">
        <v>1196985</v>
      </c>
    </row>
    <row r="9740" spans="1:11" x14ac:dyDescent="0.3">
      <c r="A9740" s="51" t="str">
        <f t="shared" si="158"/>
        <v>LIN.DE</v>
      </c>
      <c r="B9740" s="52" t="s">
        <v>226</v>
      </c>
      <c r="C9740" s="50" t="s">
        <v>21818</v>
      </c>
      <c r="D9740" s="50">
        <f>DAX__2019_2020__33[[#This Row],[Open]]*(DAX__2019_2020__33[[#This Row],[Adj Close]]/DAX__2019_2020__33[[#This Row],[Close]])</f>
        <v>169.30279162713657</v>
      </c>
      <c r="E9740" s="50" t="s">
        <v>5822</v>
      </c>
      <c r="F9740" s="50" t="s">
        <v>23889</v>
      </c>
      <c r="G9740" s="50" t="s">
        <v>21819</v>
      </c>
      <c r="H9740" s="50" t="s">
        <v>23911</v>
      </c>
      <c r="I9740" s="50">
        <f>(DAX__2019_2020__33[[#This Row],[Adj Close]]-DAX__2019_2020__33[[#This Row],[Adj Open]])/DAX__2019_2020__33[[#This Row],[Adj Open]]</f>
        <v>5.5897151120084618E-3</v>
      </c>
      <c r="J9740" s="50">
        <f>DAX__2019_2020__33[[#This Row],[Adj Close]]-DAX__2019_2020__33[[#This Row],[Adj Open]]</f>
        <v>0.94635437286342494</v>
      </c>
      <c r="K9740" s="50">
        <v>737946</v>
      </c>
    </row>
    <row r="9741" spans="1:11" x14ac:dyDescent="0.3">
      <c r="A9741" s="51" t="str">
        <f t="shared" si="158"/>
        <v>LIN.DE</v>
      </c>
      <c r="B9741" s="52" t="s">
        <v>227</v>
      </c>
      <c r="C9741" s="50" t="s">
        <v>21821</v>
      </c>
      <c r="D9741" s="50">
        <f>DAX__2019_2020__33[[#This Row],[Open]]*(DAX__2019_2020__33[[#This Row],[Adj Close]]/DAX__2019_2020__33[[#This Row],[Close]])</f>
        <v>169.77596350295235</v>
      </c>
      <c r="E9741" s="50" t="s">
        <v>23849</v>
      </c>
      <c r="F9741" s="50" t="s">
        <v>23862</v>
      </c>
      <c r="G9741" s="50" t="s">
        <v>23912</v>
      </c>
      <c r="H9741" s="50" t="s">
        <v>23913</v>
      </c>
      <c r="I9741" s="50">
        <f>(DAX__2019_2020__33[[#This Row],[Adj Close]]-DAX__2019_2020__33[[#This Row],[Adj Open]])/DAX__2019_2020__33[[#This Row],[Adj Open]]</f>
        <v>-1.9508975011447187E-3</v>
      </c>
      <c r="J9741" s="50">
        <f>DAX__2019_2020__33[[#This Row],[Adj Close]]-DAX__2019_2020__33[[#This Row],[Adj Open]]</f>
        <v>-0.3312155029523467</v>
      </c>
      <c r="K9741" s="50">
        <v>594827</v>
      </c>
    </row>
    <row r="9742" spans="1:11" x14ac:dyDescent="0.3">
      <c r="A9742" s="51" t="str">
        <f t="shared" si="158"/>
        <v>LIN.DE</v>
      </c>
      <c r="B9742" s="52" t="s">
        <v>228</v>
      </c>
      <c r="C9742" s="50" t="s">
        <v>21819</v>
      </c>
      <c r="D9742" s="50">
        <f>DAX__2019_2020__33[[#This Row],[Open]]*(DAX__2019_2020__33[[#This Row],[Adj Close]]/DAX__2019_2020__33[[#This Row],[Close]])</f>
        <v>170.24914974123891</v>
      </c>
      <c r="E9742" s="50" t="s">
        <v>23896</v>
      </c>
      <c r="F9742" s="50" t="s">
        <v>23873</v>
      </c>
      <c r="G9742" s="50" t="s">
        <v>23914</v>
      </c>
      <c r="H9742" s="50" t="s">
        <v>23915</v>
      </c>
      <c r="I9742" s="50">
        <f>(DAX__2019_2020__33[[#This Row],[Adj Close]]-DAX__2019_2020__33[[#This Row],[Adj Open]])/DAX__2019_2020__33[[#This Row],[Adj Open]]</f>
        <v>-1.9733119057246857E-2</v>
      </c>
      <c r="J9742" s="50">
        <f>DAX__2019_2020__33[[#This Row],[Adj Close]]-DAX__2019_2020__33[[#This Row],[Adj Open]]</f>
        <v>-3.3595467412389155</v>
      </c>
      <c r="K9742" s="50">
        <v>1368139</v>
      </c>
    </row>
    <row r="9743" spans="1:11" x14ac:dyDescent="0.3">
      <c r="A9743" s="51" t="str">
        <f t="shared" si="158"/>
        <v>LIN.DE</v>
      </c>
      <c r="B9743" s="52" t="s">
        <v>229</v>
      </c>
      <c r="C9743" s="50" t="s">
        <v>23877</v>
      </c>
      <c r="D9743" s="50">
        <f>DAX__2019_2020__33[[#This Row],[Open]]*(DAX__2019_2020__33[[#This Row],[Adj Close]]/DAX__2019_2020__33[[#This Row],[Close]])</f>
        <v>167.17349908187359</v>
      </c>
      <c r="E9743" s="50" t="s">
        <v>23877</v>
      </c>
      <c r="F9743" s="50" t="s">
        <v>23916</v>
      </c>
      <c r="G9743" s="50" t="s">
        <v>23916</v>
      </c>
      <c r="H9743" s="50" t="s">
        <v>23917</v>
      </c>
      <c r="I9743" s="50">
        <f>(DAX__2019_2020__33[[#This Row],[Adj Close]]-DAX__2019_2020__33[[#This Row],[Adj Open]])/DAX__2019_2020__33[[#This Row],[Adj Open]]</f>
        <v>-1.6416609671665083E-2</v>
      </c>
      <c r="J9743" s="50">
        <f>DAX__2019_2020__33[[#This Row],[Adj Close]]-DAX__2019_2020__33[[#This Row],[Adj Open]]</f>
        <v>-2.7444220818735801</v>
      </c>
      <c r="K9743" s="50">
        <v>737218</v>
      </c>
    </row>
    <row r="9744" spans="1:11" x14ac:dyDescent="0.3">
      <c r="A9744" s="51" t="str">
        <f t="shared" si="158"/>
        <v>LIN.DE</v>
      </c>
      <c r="B9744" s="52" t="s">
        <v>230</v>
      </c>
      <c r="C9744" s="50" t="s">
        <v>21769</v>
      </c>
      <c r="D9744" s="50">
        <f>DAX__2019_2020__33[[#This Row],[Open]]*(DAX__2019_2020__33[[#This Row],[Adj Close]]/DAX__2019_2020__33[[#This Row],[Close]])</f>
        <v>163.34078586874821</v>
      </c>
      <c r="E9744" s="50" t="s">
        <v>21787</v>
      </c>
      <c r="F9744" s="50" t="s">
        <v>23918</v>
      </c>
      <c r="G9744" s="50" t="s">
        <v>23919</v>
      </c>
      <c r="H9744" s="50" t="s">
        <v>23920</v>
      </c>
      <c r="I9744" s="50">
        <f>(DAX__2019_2020__33[[#This Row],[Adj Close]]-DAX__2019_2020__33[[#This Row],[Adj Open]])/DAX__2019_2020__33[[#This Row],[Adj Open]]</f>
        <v>8.4009093255766661E-3</v>
      </c>
      <c r="J9744" s="50">
        <f>DAX__2019_2020__33[[#This Row],[Adj Close]]-DAX__2019_2020__33[[#This Row],[Adj Open]]</f>
        <v>1.3722111312517882</v>
      </c>
      <c r="K9744" s="50">
        <v>920864</v>
      </c>
    </row>
    <row r="9745" spans="1:11" x14ac:dyDescent="0.3">
      <c r="A9745" s="51" t="str">
        <f t="shared" si="158"/>
        <v>LIN.DE</v>
      </c>
      <c r="B9745" s="52" t="s">
        <v>231</v>
      </c>
      <c r="C9745" s="50" t="s">
        <v>21758</v>
      </c>
      <c r="D9745" s="50">
        <f>DAX__2019_2020__33[[#This Row],[Open]]*(DAX__2019_2020__33[[#This Row],[Adj Close]]/DAX__2019_2020__33[[#This Row],[Close]])</f>
        <v>160.69099015004389</v>
      </c>
      <c r="E9745" s="50" t="s">
        <v>6532</v>
      </c>
      <c r="F9745" s="50" t="s">
        <v>13890</v>
      </c>
      <c r="G9745" s="50" t="s">
        <v>13890</v>
      </c>
      <c r="H9745" s="50" t="s">
        <v>23921</v>
      </c>
      <c r="I9745" s="50">
        <f>(DAX__2019_2020__33[[#This Row],[Adj Close]]-DAX__2019_2020__33[[#This Row],[Adj Open]])/DAX__2019_2020__33[[#This Row],[Adj Open]]</f>
        <v>-1.4723203509012862E-2</v>
      </c>
      <c r="J9745" s="50">
        <f>DAX__2019_2020__33[[#This Row],[Adj Close]]-DAX__2019_2020__33[[#This Row],[Adj Open]]</f>
        <v>-2.3658861500438775</v>
      </c>
      <c r="K9745" s="50">
        <v>1675690</v>
      </c>
    </row>
    <row r="9746" spans="1:11" x14ac:dyDescent="0.3">
      <c r="A9746" s="51" t="str">
        <f t="shared" si="158"/>
        <v>LIN.DE</v>
      </c>
      <c r="B9746" s="52" t="s">
        <v>232</v>
      </c>
      <c r="C9746" s="50" t="s">
        <v>7098</v>
      </c>
      <c r="D9746" s="50">
        <f>DAX__2019_2020__33[[#This Row],[Open]]*(DAX__2019_2020__33[[#This Row],[Adj Close]]/DAX__2019_2020__33[[#This Row],[Close]])</f>
        <v>158.0411768573388</v>
      </c>
      <c r="E9746" s="50" t="s">
        <v>23922</v>
      </c>
      <c r="F9746" s="50" t="s">
        <v>13861</v>
      </c>
      <c r="G9746" s="50" t="s">
        <v>23923</v>
      </c>
      <c r="H9746" s="50" t="s">
        <v>23924</v>
      </c>
      <c r="I9746" s="50">
        <f>(DAX__2019_2020__33[[#This Row],[Adj Close]]-DAX__2019_2020__33[[#This Row],[Adj Open]])/DAX__2019_2020__33[[#This Row],[Adj Open]]</f>
        <v>2.7245526946107757E-2</v>
      </c>
      <c r="J9746" s="50">
        <f>DAX__2019_2020__33[[#This Row],[Adj Close]]-DAX__2019_2020__33[[#This Row],[Adj Open]]</f>
        <v>4.3059151426612061</v>
      </c>
      <c r="K9746" s="50">
        <v>1495653</v>
      </c>
    </row>
    <row r="9747" spans="1:11" x14ac:dyDescent="0.3">
      <c r="A9747" s="51" t="str">
        <f t="shared" si="158"/>
        <v>LIN.DE</v>
      </c>
      <c r="B9747" s="52" t="s">
        <v>233</v>
      </c>
      <c r="C9747" s="50" t="s">
        <v>23925</v>
      </c>
      <c r="D9747" s="50">
        <f>DAX__2019_2020__33[[#This Row],[Open]]*(DAX__2019_2020__33[[#This Row],[Adj Close]]/DAX__2019_2020__33[[#This Row],[Close]])</f>
        <v>161.21146499318621</v>
      </c>
      <c r="E9747" s="50" t="s">
        <v>23926</v>
      </c>
      <c r="F9747" s="50" t="s">
        <v>13861</v>
      </c>
      <c r="G9747" s="50" t="s">
        <v>21731</v>
      </c>
      <c r="H9747" s="50" t="s">
        <v>23927</v>
      </c>
      <c r="I9747" s="50">
        <f>(DAX__2019_2020__33[[#This Row],[Adj Close]]-DAX__2019_2020__33[[#This Row],[Adj Open]])/DAX__2019_2020__33[[#This Row],[Adj Open]]</f>
        <v>-2.5535696194809738E-2</v>
      </c>
      <c r="J9747" s="50">
        <f>DAX__2019_2020__33[[#This Row],[Adj Close]]-DAX__2019_2020__33[[#This Row],[Adj Open]]</f>
        <v>-4.1166469931862082</v>
      </c>
      <c r="K9747" s="50">
        <v>1009687</v>
      </c>
    </row>
    <row r="9748" spans="1:11" x14ac:dyDescent="0.3">
      <c r="A9748" s="51" t="str">
        <f t="shared" si="158"/>
        <v>LIN.DE</v>
      </c>
      <c r="B9748" s="52" t="s">
        <v>234</v>
      </c>
      <c r="C9748" s="50" t="s">
        <v>7114</v>
      </c>
      <c r="D9748" s="50">
        <f>DAX__2019_2020__33[[#This Row],[Open]]*(DAX__2019_2020__33[[#This Row],[Adj Close]]/DAX__2019_2020__33[[#This Row],[Close]])</f>
        <v>159.55534038573464</v>
      </c>
      <c r="E9748" s="50" t="s">
        <v>13842</v>
      </c>
      <c r="F9748" s="50" t="s">
        <v>13889</v>
      </c>
      <c r="G9748" s="50" t="s">
        <v>6640</v>
      </c>
      <c r="H9748" s="50" t="s">
        <v>23928</v>
      </c>
      <c r="I9748" s="50">
        <f>(DAX__2019_2020__33[[#This Row],[Adj Close]]-DAX__2019_2020__33[[#This Row],[Adj Open]])/DAX__2019_2020__33[[#This Row],[Adj Open]]</f>
        <v>-5.3381314826288226E-3</v>
      </c>
      <c r="J9748" s="50">
        <f>DAX__2019_2020__33[[#This Row],[Adj Close]]-DAX__2019_2020__33[[#This Row],[Adj Open]]</f>
        <v>-0.85172738573464812</v>
      </c>
      <c r="K9748" s="50">
        <v>896951</v>
      </c>
    </row>
    <row r="9749" spans="1:11" x14ac:dyDescent="0.3">
      <c r="A9749" s="51" t="str">
        <f t="shared" si="158"/>
        <v>LIN.DE</v>
      </c>
      <c r="B9749" s="52" t="s">
        <v>235</v>
      </c>
      <c r="C9749" s="50" t="s">
        <v>23929</v>
      </c>
      <c r="D9749" s="50">
        <f>DAX__2019_2020__33[[#This Row],[Open]]*(DAX__2019_2020__33[[#This Row],[Adj Close]]/DAX__2019_2020__33[[#This Row],[Close]])</f>
        <v>161.25879950946251</v>
      </c>
      <c r="E9749" s="50" t="s">
        <v>23930</v>
      </c>
      <c r="F9749" s="50" t="s">
        <v>21751</v>
      </c>
      <c r="G9749" s="50" t="s">
        <v>23930</v>
      </c>
      <c r="H9749" s="50" t="s">
        <v>23931</v>
      </c>
      <c r="I9749" s="50">
        <f>(DAX__2019_2020__33[[#This Row],[Adj Close]]-DAX__2019_2020__33[[#This Row],[Adj Open]])/DAX__2019_2020__33[[#This Row],[Adj Open]]</f>
        <v>5.8685448075778109E-3</v>
      </c>
      <c r="J9749" s="50">
        <f>DAX__2019_2020__33[[#This Row],[Adj Close]]-DAX__2019_2020__33[[#This Row],[Adj Open]]</f>
        <v>0.94635449053748744</v>
      </c>
      <c r="K9749" s="50">
        <v>905603</v>
      </c>
    </row>
    <row r="9750" spans="1:11" x14ac:dyDescent="0.3">
      <c r="A9750" s="51" t="str">
        <f t="shared" si="158"/>
        <v>LIN.DE</v>
      </c>
      <c r="B9750" s="52" t="s">
        <v>236</v>
      </c>
      <c r="C9750" s="50" t="s">
        <v>23932</v>
      </c>
      <c r="D9750" s="50">
        <f>DAX__2019_2020__33[[#This Row],[Open]]*(DAX__2019_2020__33[[#This Row],[Adj Close]]/DAX__2019_2020__33[[#This Row],[Close]])</f>
        <v>162.25244350975842</v>
      </c>
      <c r="E9750" s="50" t="s">
        <v>23933</v>
      </c>
      <c r="F9750" s="50" t="s">
        <v>13862</v>
      </c>
      <c r="G9750" s="50" t="s">
        <v>23802</v>
      </c>
      <c r="H9750" s="50" t="s">
        <v>23934</v>
      </c>
      <c r="I9750" s="50">
        <f>(DAX__2019_2020__33[[#This Row],[Adj Close]]-DAX__2019_2020__33[[#This Row],[Adj Open]])/DAX__2019_2020__33[[#This Row],[Adj Open]]</f>
        <v>-1.1081913288105786E-2</v>
      </c>
      <c r="J9750" s="50">
        <f>DAX__2019_2020__33[[#This Row],[Adj Close]]-DAX__2019_2020__33[[#This Row],[Adj Open]]</f>
        <v>-1.7980675097584253</v>
      </c>
      <c r="K9750" s="50">
        <v>1063828</v>
      </c>
    </row>
    <row r="9751" spans="1:11" x14ac:dyDescent="0.3">
      <c r="A9751" s="51" t="str">
        <f t="shared" si="158"/>
        <v>LIN.DE</v>
      </c>
      <c r="B9751" s="52" t="s">
        <v>237</v>
      </c>
      <c r="C9751" s="50" t="s">
        <v>23935</v>
      </c>
      <c r="D9751" s="50">
        <f>DAX__2019_2020__33[[#This Row],[Open]]*(DAX__2019_2020__33[[#This Row],[Adj Close]]/DAX__2019_2020__33[[#This Row],[Close]])</f>
        <v>163.00952043623187</v>
      </c>
      <c r="E9751" s="50" t="s">
        <v>23936</v>
      </c>
      <c r="F9751" s="50" t="s">
        <v>23937</v>
      </c>
      <c r="G9751" s="50" t="s">
        <v>21802</v>
      </c>
      <c r="H9751" s="50" t="s">
        <v>23938</v>
      </c>
      <c r="I9751" s="50">
        <f>(DAX__2019_2020__33[[#This Row],[Adj Close]]-DAX__2019_2020__33[[#This Row],[Adj Open]])/DAX__2019_2020__33[[#This Row],[Adj Open]]</f>
        <v>1.4513788098694199E-3</v>
      </c>
      <c r="J9751" s="50">
        <f>DAX__2019_2020__33[[#This Row],[Adj Close]]-DAX__2019_2020__33[[#This Row],[Adj Open]]</f>
        <v>0.23658856376812309</v>
      </c>
      <c r="K9751" s="50">
        <v>655840</v>
      </c>
    </row>
    <row r="9752" spans="1:11" x14ac:dyDescent="0.3">
      <c r="A9752" s="51" t="str">
        <f t="shared" si="158"/>
        <v>LIN.DE</v>
      </c>
      <c r="B9752" s="52" t="s">
        <v>238</v>
      </c>
      <c r="C9752" s="50" t="s">
        <v>23939</v>
      </c>
      <c r="D9752" s="50">
        <f>DAX__2019_2020__33[[#This Row],[Open]]*(DAX__2019_2020__33[[#This Row],[Adj Close]]/DAX__2019_2020__33[[#This Row],[Close]])</f>
        <v>163.15145328708519</v>
      </c>
      <c r="E9752" s="50" t="s">
        <v>23873</v>
      </c>
      <c r="F9752" s="50" t="s">
        <v>6773</v>
      </c>
      <c r="G9752" s="50" t="s">
        <v>23872</v>
      </c>
      <c r="H9752" s="50" t="s">
        <v>23940</v>
      </c>
      <c r="I9752" s="50">
        <f>(DAX__2019_2020__33[[#This Row],[Adj Close]]-DAX__2019_2020__33[[#This Row],[Adj Open]])/DAX__2019_2020__33[[#This Row],[Adj Open]]</f>
        <v>7.2505802987441028E-3</v>
      </c>
      <c r="J9752" s="50">
        <f>DAX__2019_2020__33[[#This Row],[Adj Close]]-DAX__2019_2020__33[[#This Row],[Adj Open]]</f>
        <v>1.1829427129148087</v>
      </c>
      <c r="K9752" s="50">
        <v>939368</v>
      </c>
    </row>
    <row r="9753" spans="1:11" x14ac:dyDescent="0.3">
      <c r="A9753" s="51" t="str">
        <f t="shared" si="158"/>
        <v>LIN.DE</v>
      </c>
      <c r="B9753" s="52" t="s">
        <v>239</v>
      </c>
      <c r="C9753" s="50" t="s">
        <v>23941</v>
      </c>
      <c r="D9753" s="50">
        <f>DAX__2019_2020__33[[#This Row],[Open]]*(DAX__2019_2020__33[[#This Row],[Adj Close]]/DAX__2019_2020__33[[#This Row],[Close]])</f>
        <v>163.57736301719359</v>
      </c>
      <c r="E9753" s="50" t="s">
        <v>23942</v>
      </c>
      <c r="F9753" s="50" t="s">
        <v>13881</v>
      </c>
      <c r="G9753" s="50" t="s">
        <v>13841</v>
      </c>
      <c r="H9753" s="50" t="s">
        <v>23943</v>
      </c>
      <c r="I9753" s="50">
        <f>(DAX__2019_2020__33[[#This Row],[Adj Close]]-DAX__2019_2020__33[[#This Row],[Adj Open]])/DAX__2019_2020__33[[#This Row],[Adj Open]]</f>
        <v>-2.7191274728680281E-2</v>
      </c>
      <c r="J9753" s="50">
        <f>DAX__2019_2020__33[[#This Row],[Adj Close]]-DAX__2019_2020__33[[#This Row],[Adj Open]]</f>
        <v>-4.4478770171935764</v>
      </c>
      <c r="K9753" s="50">
        <v>993914</v>
      </c>
    </row>
    <row r="9754" spans="1:11" x14ac:dyDescent="0.3">
      <c r="A9754" s="51" t="str">
        <f t="shared" si="158"/>
        <v>LIN.DE</v>
      </c>
      <c r="B9754" s="52" t="s">
        <v>240</v>
      </c>
      <c r="C9754" s="50" t="s">
        <v>6771</v>
      </c>
      <c r="D9754" s="50">
        <f>DAX__2019_2020__33[[#This Row],[Open]]*(DAX__2019_2020__33[[#This Row],[Adj Close]]/DAX__2019_2020__33[[#This Row],[Close]])</f>
        <v>159.83926233437325</v>
      </c>
      <c r="E9754" s="50" t="s">
        <v>23944</v>
      </c>
      <c r="F9754" s="50" t="s">
        <v>23945</v>
      </c>
      <c r="G9754" s="50" t="s">
        <v>13844</v>
      </c>
      <c r="H9754" s="50" t="s">
        <v>23946</v>
      </c>
      <c r="I9754" s="50">
        <f>(DAX__2019_2020__33[[#This Row],[Adj Close]]-DAX__2019_2020__33[[#This Row],[Adj Open]])/DAX__2019_2020__33[[#This Row],[Adj Open]]</f>
        <v>-5.3285614681548984E-3</v>
      </c>
      <c r="J9754" s="50">
        <f>DAX__2019_2020__33[[#This Row],[Adj Close]]-DAX__2019_2020__33[[#This Row],[Adj Open]]</f>
        <v>-0.85171333437324392</v>
      </c>
      <c r="K9754" s="50">
        <v>849398</v>
      </c>
    </row>
    <row r="9755" spans="1:11" x14ac:dyDescent="0.3">
      <c r="A9755" s="51" t="str">
        <f t="shared" si="158"/>
        <v>LIN.DE</v>
      </c>
      <c r="B9755" s="52" t="s">
        <v>241</v>
      </c>
      <c r="C9755" s="50" t="s">
        <v>21751</v>
      </c>
      <c r="D9755" s="50">
        <f>DAX__2019_2020__33[[#This Row],[Open]]*(DAX__2019_2020__33[[#This Row],[Adj Close]]/DAX__2019_2020__33[[#This Row],[Close]])</f>
        <v>159.17680907261712</v>
      </c>
      <c r="E9755" s="50" t="s">
        <v>21758</v>
      </c>
      <c r="F9755" s="50" t="s">
        <v>21749</v>
      </c>
      <c r="G9755" s="50" t="s">
        <v>23947</v>
      </c>
      <c r="H9755" s="50" t="s">
        <v>23948</v>
      </c>
      <c r="I9755" s="50">
        <f>(DAX__2019_2020__33[[#This Row],[Adj Close]]-DAX__2019_2020__33[[#This Row],[Adj Open]])/DAX__2019_2020__33[[#This Row],[Adj Open]]</f>
        <v>5.0535434908479497E-3</v>
      </c>
      <c r="J9755" s="50">
        <f>DAX__2019_2020__33[[#This Row],[Adj Close]]-DAX__2019_2020__33[[#This Row],[Adj Open]]</f>
        <v>0.80440692738287112</v>
      </c>
      <c r="K9755" s="50">
        <v>782122</v>
      </c>
    </row>
    <row r="9756" spans="1:11" x14ac:dyDescent="0.3">
      <c r="A9756" s="51" t="str">
        <f t="shared" si="158"/>
        <v>LIN.DE</v>
      </c>
      <c r="B9756" s="52" t="s">
        <v>242</v>
      </c>
      <c r="C9756" s="50" t="s">
        <v>23944</v>
      </c>
      <c r="D9756" s="50">
        <f>DAX__2019_2020__33[[#This Row],[Open]]*(DAX__2019_2020__33[[#This Row],[Adj Close]]/DAX__2019_2020__33[[#This Row],[Close]])</f>
        <v>160.26509287988745</v>
      </c>
      <c r="E9756" s="50" t="s">
        <v>23918</v>
      </c>
      <c r="F9756" s="50" t="s">
        <v>6771</v>
      </c>
      <c r="G9756" s="50" t="s">
        <v>23805</v>
      </c>
      <c r="H9756" s="50" t="s">
        <v>23949</v>
      </c>
      <c r="I9756" s="50">
        <f>(DAX__2019_2020__33[[#This Row],[Adj Close]]-DAX__2019_2020__33[[#This Row],[Adj Open]])/DAX__2019_2020__33[[#This Row],[Adj Open]]</f>
        <v>5.3144019374878832E-3</v>
      </c>
      <c r="J9756" s="50">
        <f>DAX__2019_2020__33[[#This Row],[Adj Close]]-DAX__2019_2020__33[[#This Row],[Adj Open]]</f>
        <v>0.8517131201125494</v>
      </c>
      <c r="K9756" s="50">
        <v>519327</v>
      </c>
    </row>
    <row r="9757" spans="1:11" x14ac:dyDescent="0.3">
      <c r="A9757" s="51" t="str">
        <f t="shared" si="158"/>
        <v>LIN.DE</v>
      </c>
      <c r="B9757" s="52" t="s">
        <v>243</v>
      </c>
      <c r="C9757" s="50" t="s">
        <v>23805</v>
      </c>
      <c r="D9757" s="50">
        <f>DAX__2019_2020__33[[#This Row],[Open]]*(DAX__2019_2020__33[[#This Row],[Adj Close]]/DAX__2019_2020__33[[#This Row],[Close]])</f>
        <v>161.116806</v>
      </c>
      <c r="E9757" s="50" t="s">
        <v>21796</v>
      </c>
      <c r="F9757" s="50" t="s">
        <v>13841</v>
      </c>
      <c r="G9757" s="50" t="s">
        <v>23805</v>
      </c>
      <c r="H9757" s="50" t="s">
        <v>23949</v>
      </c>
      <c r="I9757" s="50">
        <f>(DAX__2019_2020__33[[#This Row],[Adj Close]]-DAX__2019_2020__33[[#This Row],[Adj Open]])/DAX__2019_2020__33[[#This Row],[Adj Open]]</f>
        <v>0</v>
      </c>
      <c r="J9757" s="50">
        <f>DAX__2019_2020__33[[#This Row],[Adj Close]]-DAX__2019_2020__33[[#This Row],[Adj Open]]</f>
        <v>0</v>
      </c>
      <c r="K9757" s="50">
        <v>597066</v>
      </c>
    </row>
    <row r="9758" spans="1:11" x14ac:dyDescent="0.3">
      <c r="A9758" s="51" t="str">
        <f t="shared" si="158"/>
        <v>LIN.DE</v>
      </c>
      <c r="B9758" s="52" t="s">
        <v>244</v>
      </c>
      <c r="C9758" s="50" t="s">
        <v>23925</v>
      </c>
      <c r="D9758" s="50">
        <f>DAX__2019_2020__33[[#This Row],[Open]]*(DAX__2019_2020__33[[#This Row],[Adj Close]]/DAX__2019_2020__33[[#This Row],[Close]])</f>
        <v>161.21147787663133</v>
      </c>
      <c r="E9758" s="50" t="s">
        <v>21792</v>
      </c>
      <c r="F9758" s="50" t="s">
        <v>13886</v>
      </c>
      <c r="G9758" s="50" t="s">
        <v>23926</v>
      </c>
      <c r="H9758" s="50" t="s">
        <v>23950</v>
      </c>
      <c r="I9758" s="50">
        <f>(DAX__2019_2020__33[[#This Row],[Adj Close]]-DAX__2019_2020__33[[#This Row],[Adj Open]])/DAX__2019_2020__33[[#This Row],[Adj Open]]</f>
        <v>3.522107301833543E-3</v>
      </c>
      <c r="J9758" s="50">
        <f>DAX__2019_2020__33[[#This Row],[Adj Close]]-DAX__2019_2020__33[[#This Row],[Adj Open]]</f>
        <v>0.56780412336865993</v>
      </c>
      <c r="K9758" s="50">
        <v>466740</v>
      </c>
    </row>
    <row r="9759" spans="1:11" x14ac:dyDescent="0.3">
      <c r="A9759" s="51" t="str">
        <f t="shared" si="158"/>
        <v>LIN.DE</v>
      </c>
      <c r="B9759" s="52" t="s">
        <v>245</v>
      </c>
      <c r="C9759" s="50" t="s">
        <v>23951</v>
      </c>
      <c r="D9759" s="50">
        <f>DAX__2019_2020__33[[#This Row],[Open]]*(DAX__2019_2020__33[[#This Row],[Adj Close]]/DAX__2019_2020__33[[#This Row],[Close]])</f>
        <v>160.54902370264261</v>
      </c>
      <c r="E9759" s="50" t="s">
        <v>23952</v>
      </c>
      <c r="F9759" s="50" t="s">
        <v>6642</v>
      </c>
      <c r="G9759" s="50" t="s">
        <v>6643</v>
      </c>
      <c r="H9759" s="50" t="s">
        <v>23953</v>
      </c>
      <c r="I9759" s="50">
        <f>(DAX__2019_2020__33[[#This Row],[Adj Close]]-DAX__2019_2020__33[[#This Row],[Adj Open]])/DAX__2019_2020__33[[#This Row],[Adj Open]]</f>
        <v>-3.8313823930932619E-3</v>
      </c>
      <c r="J9759" s="50">
        <f>DAX__2019_2020__33[[#This Row],[Adj Close]]-DAX__2019_2020__33[[#This Row],[Adj Open]]</f>
        <v>-0.61512470264261765</v>
      </c>
      <c r="K9759" s="50">
        <v>626999</v>
      </c>
    </row>
    <row r="9760" spans="1:11" x14ac:dyDescent="0.3">
      <c r="A9760" s="51" t="str">
        <f t="shared" si="158"/>
        <v>LIN.DE</v>
      </c>
      <c r="B9760" s="52" t="s">
        <v>246</v>
      </c>
      <c r="C9760" s="50" t="s">
        <v>23951</v>
      </c>
      <c r="D9760" s="50">
        <f>DAX__2019_2020__33[[#This Row],[Open]]*(DAX__2019_2020__33[[#This Row],[Adj Close]]/DAX__2019_2020__33[[#This Row],[Close]])</f>
        <v>160.54899448691367</v>
      </c>
      <c r="E9760" s="50" t="s">
        <v>23805</v>
      </c>
      <c r="F9760" s="50" t="s">
        <v>13834</v>
      </c>
      <c r="G9760" s="50" t="s">
        <v>13834</v>
      </c>
      <c r="H9760" s="50" t="s">
        <v>23954</v>
      </c>
      <c r="I9760" s="50">
        <f>(DAX__2019_2020__33[[#This Row],[Adj Close]]-DAX__2019_2020__33[[#This Row],[Adj Open]])/DAX__2019_2020__33[[#This Row],[Adj Open]]</f>
        <v>-2.3283213319771703E-2</v>
      </c>
      <c r="J9760" s="50">
        <f>DAX__2019_2020__33[[#This Row],[Adj Close]]-DAX__2019_2020__33[[#This Row],[Adj Open]]</f>
        <v>-3.7380964869136619</v>
      </c>
      <c r="K9760" s="50">
        <v>966474</v>
      </c>
    </row>
    <row r="9761" spans="1:11" x14ac:dyDescent="0.3">
      <c r="A9761" s="51" t="str">
        <f t="shared" si="158"/>
        <v>LIN.DE</v>
      </c>
      <c r="B9761" s="52" t="s">
        <v>247</v>
      </c>
      <c r="C9761" s="50" t="s">
        <v>13861</v>
      </c>
      <c r="D9761" s="50">
        <f>DAX__2019_2020__33[[#This Row],[Open]]*(DAX__2019_2020__33[[#This Row],[Adj Close]]/DAX__2019_2020__33[[#This Row],[Close]])</f>
        <v>157.04752487281499</v>
      </c>
      <c r="E9761" s="50" t="s">
        <v>6688</v>
      </c>
      <c r="F9761" s="50" t="s">
        <v>6656</v>
      </c>
      <c r="G9761" s="50" t="s">
        <v>13869</v>
      </c>
      <c r="H9761" s="50" t="s">
        <v>23955</v>
      </c>
      <c r="I9761" s="50">
        <f>(DAX__2019_2020__33[[#This Row],[Adj Close]]-DAX__2019_2020__33[[#This Row],[Adj Open]])/DAX__2019_2020__33[[#This Row],[Adj Open]]</f>
        <v>6.0262730827282372E-4</v>
      </c>
      <c r="J9761" s="50">
        <f>DAX__2019_2020__33[[#This Row],[Adj Close]]-DAX__2019_2020__33[[#This Row],[Adj Open]]</f>
        <v>9.4641127185013829E-2</v>
      </c>
      <c r="K9761" s="50">
        <v>521293</v>
      </c>
    </row>
    <row r="9762" spans="1:11" x14ac:dyDescent="0.3">
      <c r="A9762" s="51" t="str">
        <f t="shared" si="158"/>
        <v>LIN.DE</v>
      </c>
      <c r="B9762" s="52" t="s">
        <v>248</v>
      </c>
      <c r="C9762" s="50" t="s">
        <v>21726</v>
      </c>
      <c r="D9762" s="50">
        <f>DAX__2019_2020__33[[#This Row],[Open]]*(DAX__2019_2020__33[[#This Row],[Adj Close]]/DAX__2019_2020__33[[#This Row],[Close]])</f>
        <v>156.33775808788266</v>
      </c>
      <c r="E9762" s="50" t="s">
        <v>23808</v>
      </c>
      <c r="F9762" s="50" t="s">
        <v>6647</v>
      </c>
      <c r="G9762" s="50" t="s">
        <v>7098</v>
      </c>
      <c r="H9762" s="50" t="s">
        <v>23956</v>
      </c>
      <c r="I9762" s="50">
        <f>(DAX__2019_2020__33[[#This Row],[Adj Close]]-DAX__2019_2020__33[[#This Row],[Adj Open]])/DAX__2019_2020__33[[#This Row],[Adj Open]]</f>
        <v>1.0895902134913454E-2</v>
      </c>
      <c r="J9762" s="50">
        <f>DAX__2019_2020__33[[#This Row],[Adj Close]]-DAX__2019_2020__33[[#This Row],[Adj Open]]</f>
        <v>1.7034409121173439</v>
      </c>
      <c r="K9762" s="50">
        <v>666392</v>
      </c>
    </row>
    <row r="9763" spans="1:11" x14ac:dyDescent="0.3">
      <c r="A9763" s="51" t="str">
        <f t="shared" si="158"/>
        <v>LIN.DE</v>
      </c>
      <c r="B9763" s="52" t="s">
        <v>249</v>
      </c>
      <c r="C9763" s="50" t="s">
        <v>23957</v>
      </c>
      <c r="D9763" s="50">
        <f>DAX__2019_2020__33[[#This Row],[Open]]*(DAX__2019_2020__33[[#This Row],[Adj Close]]/DAX__2019_2020__33[[#This Row],[Close]])</f>
        <v>158.27777926959021</v>
      </c>
      <c r="E9763" s="50" t="s">
        <v>6640</v>
      </c>
      <c r="F9763" s="50" t="s">
        <v>6704</v>
      </c>
      <c r="G9763" s="50" t="s">
        <v>21753</v>
      </c>
      <c r="H9763" s="50" t="s">
        <v>23958</v>
      </c>
      <c r="I9763" s="50">
        <f>(DAX__2019_2020__33[[#This Row],[Adj Close]]-DAX__2019_2020__33[[#This Row],[Adj Open]])/DAX__2019_2020__33[[#This Row],[Adj Open]]</f>
        <v>2.0927115097160889E-3</v>
      </c>
      <c r="J9763" s="50">
        <f>DAX__2019_2020__33[[#This Row],[Adj Close]]-DAX__2019_2020__33[[#This Row],[Adj Open]]</f>
        <v>0.33122973040977399</v>
      </c>
      <c r="K9763" s="50">
        <v>420709</v>
      </c>
    </row>
    <row r="9764" spans="1:11" x14ac:dyDescent="0.3">
      <c r="A9764" s="51" t="str">
        <f t="shared" si="158"/>
        <v>LIN.DE</v>
      </c>
      <c r="B9764" s="52" t="s">
        <v>250</v>
      </c>
      <c r="C9764" s="50" t="s">
        <v>6633</v>
      </c>
      <c r="D9764" s="50">
        <f>DAX__2019_2020__33[[#This Row],[Open]]*(DAX__2019_2020__33[[#This Row],[Adj Close]]/DAX__2019_2020__33[[#This Row],[Close]])</f>
        <v>157.94654058588051</v>
      </c>
      <c r="E9764" s="50" t="s">
        <v>23959</v>
      </c>
      <c r="F9764" s="50" t="s">
        <v>13847</v>
      </c>
      <c r="G9764" s="50" t="s">
        <v>23959</v>
      </c>
      <c r="H9764" s="50" t="s">
        <v>23960</v>
      </c>
      <c r="I9764" s="50">
        <f>(DAX__2019_2020__33[[#This Row],[Adj Close]]-DAX__2019_2020__33[[#This Row],[Adj Open]])/DAX__2019_2020__33[[#This Row],[Adj Open]]</f>
        <v>2.0371534584956393E-2</v>
      </c>
      <c r="J9764" s="50">
        <f>DAX__2019_2020__33[[#This Row],[Adj Close]]-DAX__2019_2020__33[[#This Row],[Adj Open]]</f>
        <v>3.2176134141194837</v>
      </c>
      <c r="K9764" s="50">
        <v>678341</v>
      </c>
    </row>
    <row r="9765" spans="1:11" x14ac:dyDescent="0.3">
      <c r="A9765" s="51" t="str">
        <f t="shared" si="158"/>
        <v>LIN.DE</v>
      </c>
      <c r="B9765" s="52" t="s">
        <v>251</v>
      </c>
      <c r="C9765" s="50" t="s">
        <v>7099</v>
      </c>
      <c r="D9765" s="50">
        <f>DAX__2019_2020__33[[#This Row],[Open]]*(DAX__2019_2020__33[[#This Row],[Adj Close]]/DAX__2019_2020__33[[#This Row],[Close]])</f>
        <v>161.61595679722407</v>
      </c>
      <c r="E9765" s="50" t="s">
        <v>21764</v>
      </c>
      <c r="F9765" s="50" t="s">
        <v>23961</v>
      </c>
      <c r="G9765" s="50" t="s">
        <v>23962</v>
      </c>
      <c r="H9765" s="50" t="s">
        <v>23963</v>
      </c>
      <c r="I9765" s="50">
        <f>(DAX__2019_2020__33[[#This Row],[Adj Close]]-DAX__2019_2020__33[[#This Row],[Adj Open]])/DAX__2019_2020__33[[#This Row],[Adj Open]]</f>
        <v>4.7086699720542986E-3</v>
      </c>
      <c r="J9765" s="50">
        <f>DAX__2019_2020__33[[#This Row],[Adj Close]]-DAX__2019_2020__33[[#This Row],[Adj Open]]</f>
        <v>0.76099620277591384</v>
      </c>
      <c r="K9765" s="50">
        <v>709713</v>
      </c>
    </row>
    <row r="9766" spans="1:11" x14ac:dyDescent="0.3">
      <c r="A9766" s="51" t="str">
        <f t="shared" si="158"/>
        <v>LIN.DE</v>
      </c>
      <c r="B9766" s="52" t="s">
        <v>252</v>
      </c>
      <c r="C9766" s="50" t="s">
        <v>23952</v>
      </c>
      <c r="D9766" s="50">
        <f>DAX__2019_2020__33[[#This Row],[Open]]*(DAX__2019_2020__33[[#This Row],[Adj Close]]/DAX__2019_2020__33[[#This Row],[Close]])</f>
        <v>162.85259556452772</v>
      </c>
      <c r="E9766" s="50" t="s">
        <v>23939</v>
      </c>
      <c r="F9766" s="50" t="s">
        <v>23964</v>
      </c>
      <c r="G9766" s="50" t="s">
        <v>23964</v>
      </c>
      <c r="H9766" s="50" t="s">
        <v>23965</v>
      </c>
      <c r="I9766" s="50">
        <f>(DAX__2019_2020__33[[#This Row],[Adj Close]]-DAX__2019_2020__33[[#This Row],[Adj Open]])/DAX__2019_2020__33[[#This Row],[Adj Open]]</f>
        <v>-8.7613319292284683E-4</v>
      </c>
      <c r="J9766" s="50">
        <f>DAX__2019_2020__33[[#This Row],[Adj Close]]-DAX__2019_2020__33[[#This Row],[Adj Open]]</f>
        <v>-0.14268056452772271</v>
      </c>
      <c r="K9766" s="50">
        <v>351331</v>
      </c>
    </row>
    <row r="9767" spans="1:11" x14ac:dyDescent="0.3">
      <c r="A9767" s="51" t="str">
        <f t="shared" si="158"/>
        <v>LIN.DE</v>
      </c>
      <c r="B9767" s="52" t="s">
        <v>253</v>
      </c>
      <c r="C9767" s="50" t="s">
        <v>23966</v>
      </c>
      <c r="D9767" s="50">
        <f>DAX__2019_2020__33[[#This Row],[Open]]*(DAX__2019_2020__33[[#This Row],[Adj Close]]/DAX__2019_2020__33[[#This Row],[Close]])</f>
        <v>162.32938754504258</v>
      </c>
      <c r="E9767" s="50" t="s">
        <v>23967</v>
      </c>
      <c r="F9767" s="50" t="s">
        <v>21758</v>
      </c>
      <c r="G9767" s="50" t="s">
        <v>6773</v>
      </c>
      <c r="H9767" s="50" t="s">
        <v>23968</v>
      </c>
      <c r="I9767" s="50">
        <f>(DAX__2019_2020__33[[#This Row],[Adj Close]]-DAX__2019_2020__33[[#This Row],[Adj Open]])/DAX__2019_2020__33[[#This Row],[Adj Open]]</f>
        <v>-8.7895696029146675E-4</v>
      </c>
      <c r="J9767" s="50">
        <f>DAX__2019_2020__33[[#This Row],[Adj Close]]-DAX__2019_2020__33[[#This Row],[Adj Open]]</f>
        <v>-0.14268054504256611</v>
      </c>
      <c r="K9767" s="50">
        <v>532372</v>
      </c>
    </row>
    <row r="9768" spans="1:11" x14ac:dyDescent="0.3">
      <c r="A9768" s="51" t="str">
        <f t="shared" si="158"/>
        <v>LIN.DE</v>
      </c>
      <c r="B9768" s="52" t="s">
        <v>254</v>
      </c>
      <c r="C9768" s="50" t="s">
        <v>3368</v>
      </c>
      <c r="D9768" s="50">
        <f>DAX__2019_2020__33[[#This Row],[Open]]*(DAX__2019_2020__33[[#This Row],[Adj Close]]/DAX__2019_2020__33[[#This Row],[Close]])</f>
        <v>164.56483439655489</v>
      </c>
      <c r="E9768" s="50" t="s">
        <v>3368</v>
      </c>
      <c r="F9768" s="50" t="s">
        <v>23947</v>
      </c>
      <c r="G9768" s="50" t="s">
        <v>23969</v>
      </c>
      <c r="H9768" s="50" t="s">
        <v>23970</v>
      </c>
      <c r="I9768" s="50">
        <f>(DAX__2019_2020__33[[#This Row],[Adj Close]]-DAX__2019_2020__33[[#This Row],[Adj Open]])/DAX__2019_2020__33[[#This Row],[Adj Open]]</f>
        <v>-1.763007514450865E-2</v>
      </c>
      <c r="J9768" s="50">
        <f>DAX__2019_2020__33[[#This Row],[Adj Close]]-DAX__2019_2020__33[[#This Row],[Adj Open]]</f>
        <v>-2.9012903965548844</v>
      </c>
      <c r="K9768" s="50">
        <v>446505</v>
      </c>
    </row>
    <row r="9769" spans="1:11" x14ac:dyDescent="0.3">
      <c r="A9769" s="51" t="str">
        <f t="shared" si="158"/>
        <v>LIN.DE</v>
      </c>
      <c r="B9769" s="52" t="s">
        <v>255</v>
      </c>
      <c r="C9769" s="50" t="s">
        <v>23930</v>
      </c>
      <c r="D9769" s="50">
        <f>DAX__2019_2020__33[[#This Row],[Open]]*(DAX__2019_2020__33[[#This Row],[Adj Close]]/DAX__2019_2020__33[[#This Row],[Close]])</f>
        <v>163.04286905960697</v>
      </c>
      <c r="E9769" s="50" t="s">
        <v>23930</v>
      </c>
      <c r="F9769" s="50" t="s">
        <v>7099</v>
      </c>
      <c r="G9769" s="50" t="s">
        <v>7117</v>
      </c>
      <c r="H9769" s="50" t="s">
        <v>23971</v>
      </c>
      <c r="I9769" s="50">
        <f>(DAX__2019_2020__33[[#This Row],[Adj Close]]-DAX__2019_2020__33[[#This Row],[Adj Open]])/DAX__2019_2020__33[[#This Row],[Adj Open]]</f>
        <v>-8.1679932847605347E-3</v>
      </c>
      <c r="J9769" s="50">
        <f>DAX__2019_2020__33[[#This Row],[Adj Close]]-DAX__2019_2020__33[[#This Row],[Adj Open]]</f>
        <v>-1.331733059606961</v>
      </c>
      <c r="K9769" s="50">
        <v>614492</v>
      </c>
    </row>
    <row r="9770" spans="1:11" x14ac:dyDescent="0.3">
      <c r="A9770" s="51" t="str">
        <f t="shared" si="158"/>
        <v>LIN.DE</v>
      </c>
      <c r="B9770" s="52" t="s">
        <v>256</v>
      </c>
      <c r="C9770" s="50" t="s">
        <v>23972</v>
      </c>
      <c r="D9770" s="50">
        <f>DAX__2019_2020__33[[#This Row],[Open]]*(DAX__2019_2020__33[[#This Row],[Adj Close]]/DAX__2019_2020__33[[#This Row],[Close]])</f>
        <v>160.52204733178644</v>
      </c>
      <c r="E9770" s="50" t="s">
        <v>23933</v>
      </c>
      <c r="F9770" s="50" t="s">
        <v>23973</v>
      </c>
      <c r="G9770" s="50" t="s">
        <v>23933</v>
      </c>
      <c r="H9770" s="50" t="s">
        <v>23974</v>
      </c>
      <c r="I9770" s="50">
        <f>(DAX__2019_2020__33[[#This Row],[Adj Close]]-DAX__2019_2020__33[[#This Row],[Adj Open]])/DAX__2019_2020__33[[#This Row],[Adj Open]]</f>
        <v>1.9555573333333361E-2</v>
      </c>
      <c r="J9770" s="50">
        <f>DAX__2019_2020__33[[#This Row],[Adj Close]]-DAX__2019_2020__33[[#This Row],[Adj Open]]</f>
        <v>3.1391006682135583</v>
      </c>
      <c r="K9770" s="50">
        <v>866658</v>
      </c>
    </row>
    <row r="9771" spans="1:11" x14ac:dyDescent="0.3">
      <c r="A9771" s="51" t="str">
        <f t="shared" si="158"/>
        <v>LIN.DE</v>
      </c>
      <c r="B9771" s="52" t="s">
        <v>257</v>
      </c>
      <c r="C9771" s="50" t="s">
        <v>23975</v>
      </c>
      <c r="D9771" s="50">
        <f>DAX__2019_2020__33[[#This Row],[Open]]*(DAX__2019_2020__33[[#This Row],[Adj Close]]/DAX__2019_2020__33[[#This Row],[Close]])</f>
        <v>163.5660351006448</v>
      </c>
      <c r="E9771" s="50" t="s">
        <v>23976</v>
      </c>
      <c r="F9771" s="50" t="s">
        <v>13887</v>
      </c>
      <c r="G9771" s="50" t="s">
        <v>23972</v>
      </c>
      <c r="H9771" s="50" t="s">
        <v>23977</v>
      </c>
      <c r="I9771" s="50">
        <f>(DAX__2019_2020__33[[#This Row],[Adj Close]]-DAX__2019_2020__33[[#This Row],[Adj Open]])/DAX__2019_2020__33[[#This Row],[Adj Open]]</f>
        <v>-1.8610043942018845E-2</v>
      </c>
      <c r="J9771" s="50">
        <f>DAX__2019_2020__33[[#This Row],[Adj Close]]-DAX__2019_2020__33[[#This Row],[Adj Open]]</f>
        <v>-3.0439711006447965</v>
      </c>
      <c r="K9771" s="50">
        <v>448172</v>
      </c>
    </row>
    <row r="9772" spans="1:11" x14ac:dyDescent="0.3">
      <c r="A9772" s="51" t="str">
        <f t="shared" si="158"/>
        <v>LIN.DE</v>
      </c>
      <c r="B9772" s="52" t="s">
        <v>258</v>
      </c>
      <c r="C9772" s="50" t="s">
        <v>21738</v>
      </c>
      <c r="D9772" s="50">
        <f>DAX__2019_2020__33[[#This Row],[Open]]*(DAX__2019_2020__33[[#This Row],[Adj Close]]/DAX__2019_2020__33[[#This Row],[Close]])</f>
        <v>160.28422987067668</v>
      </c>
      <c r="E9772" s="50" t="s">
        <v>13892</v>
      </c>
      <c r="F9772" s="50" t="s">
        <v>23978</v>
      </c>
      <c r="G9772" s="50" t="s">
        <v>13889</v>
      </c>
      <c r="H9772" s="50" t="s">
        <v>23979</v>
      </c>
      <c r="I9772" s="50">
        <f>(DAX__2019_2020__33[[#This Row],[Adj Close]]-DAX__2019_2020__33[[#This Row],[Adj Open]])/DAX__2019_2020__33[[#This Row],[Adj Open]]</f>
        <v>-1.3353115727002932E-2</v>
      </c>
      <c r="J9772" s="50">
        <f>DAX__2019_2020__33[[#This Row],[Adj Close]]-DAX__2019_2020__33[[#This Row],[Adj Open]]</f>
        <v>-2.1402938706766861</v>
      </c>
      <c r="K9772" s="50">
        <v>739252</v>
      </c>
    </row>
    <row r="9773" spans="1:11" x14ac:dyDescent="0.3">
      <c r="A9773" s="51" t="str">
        <f t="shared" si="158"/>
        <v>LIN.DE</v>
      </c>
      <c r="B9773" s="52" t="s">
        <v>259</v>
      </c>
      <c r="C9773" s="50" t="s">
        <v>23980</v>
      </c>
      <c r="D9773" s="50">
        <f>DAX__2019_2020__33[[#This Row],[Open]]*(DAX__2019_2020__33[[#This Row],[Adj Close]]/DAX__2019_2020__33[[#This Row],[Close]])</f>
        <v>159.85619560254466</v>
      </c>
      <c r="E9773" s="50" t="s">
        <v>23951</v>
      </c>
      <c r="F9773" s="50" t="s">
        <v>13850</v>
      </c>
      <c r="G9773" s="50" t="s">
        <v>23951</v>
      </c>
      <c r="H9773" s="50" t="s">
        <v>23981</v>
      </c>
      <c r="I9773" s="50">
        <f>(DAX__2019_2020__33[[#This Row],[Adj Close]]-DAX__2019_2020__33[[#This Row],[Adj Open]])/DAX__2019_2020__33[[#This Row],[Adj Open]]</f>
        <v>9.520922174574226E-3</v>
      </c>
      <c r="J9773" s="50">
        <f>DAX__2019_2020__33[[#This Row],[Adj Close]]-DAX__2019_2020__33[[#This Row],[Adj Open]]</f>
        <v>1.5219783974553422</v>
      </c>
      <c r="K9773" s="50">
        <v>540418</v>
      </c>
    </row>
    <row r="9774" spans="1:11" x14ac:dyDescent="0.3">
      <c r="A9774" s="51" t="str">
        <f t="shared" si="158"/>
        <v>LIN.DE</v>
      </c>
      <c r="B9774" s="52" t="s">
        <v>260</v>
      </c>
      <c r="C9774" s="50" t="s">
        <v>23982</v>
      </c>
      <c r="D9774" s="50">
        <f>DAX__2019_2020__33[[#This Row],[Open]]*(DAX__2019_2020__33[[#This Row],[Adj Close]]/DAX__2019_2020__33[[#This Row],[Close]])</f>
        <v>162.80501078957781</v>
      </c>
      <c r="E9774" s="50" t="s">
        <v>21771</v>
      </c>
      <c r="F9774" s="50" t="s">
        <v>23983</v>
      </c>
      <c r="G9774" s="50" t="s">
        <v>6537</v>
      </c>
      <c r="H9774" s="50" t="s">
        <v>23984</v>
      </c>
      <c r="I9774" s="50">
        <f>(DAX__2019_2020__33[[#This Row],[Adj Close]]-DAX__2019_2020__33[[#This Row],[Adj Open]])/DAX__2019_2020__33[[#This Row],[Adj Open]]</f>
        <v>1.2562133072584265E-2</v>
      </c>
      <c r="J9774" s="50">
        <f>DAX__2019_2020__33[[#This Row],[Adj Close]]-DAX__2019_2020__33[[#This Row],[Adj Open]]</f>
        <v>2.0451782104221934</v>
      </c>
      <c r="K9774" s="50">
        <v>753812</v>
      </c>
    </row>
    <row r="9775" spans="1:11" x14ac:dyDescent="0.3">
      <c r="A9775" s="51" t="str">
        <f t="shared" si="158"/>
        <v>LIN.DE</v>
      </c>
      <c r="B9775" s="52" t="s">
        <v>261</v>
      </c>
      <c r="C9775" s="50" t="s">
        <v>3368</v>
      </c>
      <c r="D9775" s="50">
        <f>DAX__2019_2020__33[[#This Row],[Open]]*(DAX__2019_2020__33[[#This Row],[Adj Close]]/DAX__2019_2020__33[[#This Row],[Close]])</f>
        <v>164.56484575689623</v>
      </c>
      <c r="E9775" s="50" t="s">
        <v>21781</v>
      </c>
      <c r="F9775" s="50" t="s">
        <v>23985</v>
      </c>
      <c r="G9775" s="50" t="s">
        <v>21781</v>
      </c>
      <c r="H9775" s="50" t="s">
        <v>23986</v>
      </c>
      <c r="I9775" s="50">
        <f>(DAX__2019_2020__33[[#This Row],[Adj Close]]-DAX__2019_2020__33[[#This Row],[Adj Open]])/DAX__2019_2020__33[[#This Row],[Adj Open]]</f>
        <v>1.0404641618497166E-2</v>
      </c>
      <c r="J9775" s="50">
        <f>DAX__2019_2020__33[[#This Row],[Adj Close]]-DAX__2019_2020__33[[#This Row],[Adj Open]]</f>
        <v>1.7122382431037693</v>
      </c>
      <c r="K9775" s="50">
        <v>707942</v>
      </c>
    </row>
    <row r="9776" spans="1:11" x14ac:dyDescent="0.3">
      <c r="A9776" s="51" t="str">
        <f t="shared" si="158"/>
        <v>LIN.DE</v>
      </c>
      <c r="B9776" s="52" t="s">
        <v>262</v>
      </c>
      <c r="C9776" s="50" t="s">
        <v>3368</v>
      </c>
      <c r="D9776" s="50">
        <f>DAX__2019_2020__33[[#This Row],[Open]]*(DAX__2019_2020__33[[#This Row],[Adj Close]]/DAX__2019_2020__33[[#This Row],[Close]])</f>
        <v>164.56484535080057</v>
      </c>
      <c r="E9776" s="50" t="s">
        <v>21784</v>
      </c>
      <c r="F9776" s="50" t="s">
        <v>23952</v>
      </c>
      <c r="G9776" s="50" t="s">
        <v>23987</v>
      </c>
      <c r="H9776" s="50" t="s">
        <v>23988</v>
      </c>
      <c r="I9776" s="50">
        <f>(DAX__2019_2020__33[[#This Row],[Adj Close]]-DAX__2019_2020__33[[#This Row],[Adj Open]])/DAX__2019_2020__33[[#This Row],[Adj Open]]</f>
        <v>-7.2254335260115475E-3</v>
      </c>
      <c r="J9776" s="50">
        <f>DAX__2019_2020__33[[#This Row],[Adj Close]]-DAX__2019_2020__33[[#This Row],[Adj Open]]</f>
        <v>-1.1890523508005799</v>
      </c>
      <c r="K9776" s="50">
        <v>539095</v>
      </c>
    </row>
    <row r="9777" spans="1:11" x14ac:dyDescent="0.3">
      <c r="A9777" s="51" t="str">
        <f t="shared" si="158"/>
        <v>LIN.DE</v>
      </c>
      <c r="B9777" s="52" t="s">
        <v>263</v>
      </c>
      <c r="C9777" s="50" t="s">
        <v>21764</v>
      </c>
      <c r="D9777" s="50">
        <f>DAX__2019_2020__33[[#This Row],[Open]]*(DAX__2019_2020__33[[#This Row],[Adj Close]]/DAX__2019_2020__33[[#This Row],[Close]])</f>
        <v>162.94771567323744</v>
      </c>
      <c r="E9777" s="50" t="s">
        <v>21774</v>
      </c>
      <c r="F9777" s="50" t="s">
        <v>23966</v>
      </c>
      <c r="G9777" s="50" t="s">
        <v>23989</v>
      </c>
      <c r="H9777" s="50" t="s">
        <v>23990</v>
      </c>
      <c r="I9777" s="50">
        <f>(DAX__2019_2020__33[[#This Row],[Adj Close]]-DAX__2019_2020__33[[#This Row],[Adj Open]])/DAX__2019_2020__33[[#This Row],[Adj Open]]</f>
        <v>1.7221231455553543E-2</v>
      </c>
      <c r="J9777" s="50">
        <f>DAX__2019_2020__33[[#This Row],[Adj Close]]-DAX__2019_2020__33[[#This Row],[Adj Open]]</f>
        <v>2.8061603267625514</v>
      </c>
      <c r="K9777" s="50">
        <v>583269</v>
      </c>
    </row>
    <row r="9778" spans="1:11" x14ac:dyDescent="0.3">
      <c r="A9778" s="51" t="str">
        <f t="shared" si="158"/>
        <v>LIN.DE</v>
      </c>
      <c r="B9778" s="52" t="s">
        <v>264</v>
      </c>
      <c r="C9778" s="50" t="s">
        <v>21784</v>
      </c>
      <c r="D9778" s="50">
        <f>DAX__2019_2020__33[[#This Row],[Open]]*(DAX__2019_2020__33[[#This Row],[Adj Close]]/DAX__2019_2020__33[[#This Row],[Close]])</f>
        <v>165.51605020638252</v>
      </c>
      <c r="E9778" s="50" t="s">
        <v>23831</v>
      </c>
      <c r="F9778" s="50" t="s">
        <v>21779</v>
      </c>
      <c r="G9778" s="50" t="s">
        <v>5789</v>
      </c>
      <c r="H9778" s="50" t="s">
        <v>23991</v>
      </c>
      <c r="I9778" s="50">
        <f>(DAX__2019_2020__33[[#This Row],[Adj Close]]-DAX__2019_2020__33[[#This Row],[Adj Open]])/DAX__2019_2020__33[[#This Row],[Adj Open]]</f>
        <v>5.1723793103448153E-3</v>
      </c>
      <c r="J9778" s="50">
        <f>DAX__2019_2020__33[[#This Row],[Adj Close]]-DAX__2019_2020__33[[#This Row],[Adj Open]]</f>
        <v>0.85611179361748668</v>
      </c>
      <c r="K9778" s="50">
        <v>598521</v>
      </c>
    </row>
    <row r="9779" spans="1:11" x14ac:dyDescent="0.3">
      <c r="A9779" s="51" t="str">
        <f t="shared" si="158"/>
        <v>LIN.DE</v>
      </c>
      <c r="B9779" s="52" t="s">
        <v>265</v>
      </c>
      <c r="C9779" s="50" t="s">
        <v>23992</v>
      </c>
      <c r="D9779" s="50">
        <f>DAX__2019_2020__33[[#This Row],[Open]]*(DAX__2019_2020__33[[#This Row],[Adj Close]]/DAX__2019_2020__33[[#This Row],[Close]])</f>
        <v>166.61001564930447</v>
      </c>
      <c r="E9779" s="50" t="s">
        <v>23993</v>
      </c>
      <c r="F9779" s="50" t="s">
        <v>21778</v>
      </c>
      <c r="G9779" s="50" t="s">
        <v>23875</v>
      </c>
      <c r="H9779" s="50" t="s">
        <v>23994</v>
      </c>
      <c r="I9779" s="50">
        <f>(DAX__2019_2020__33[[#This Row],[Adj Close]]-DAX__2019_2020__33[[#This Row],[Adj Open]])/DAX__2019_2020__33[[#This Row],[Adj Open]]</f>
        <v>9.9914362543454469E-3</v>
      </c>
      <c r="J9779" s="50">
        <f>DAX__2019_2020__33[[#This Row],[Adj Close]]-DAX__2019_2020__33[[#This Row],[Adj Open]]</f>
        <v>1.6646733506955229</v>
      </c>
      <c r="K9779" s="50">
        <v>772721</v>
      </c>
    </row>
    <row r="9780" spans="1:11" x14ac:dyDescent="0.3">
      <c r="A9780" s="51" t="str">
        <f t="shared" si="158"/>
        <v>LIN.DE</v>
      </c>
      <c r="B9780" s="52" t="s">
        <v>266</v>
      </c>
      <c r="C9780" s="50" t="s">
        <v>23875</v>
      </c>
      <c r="D9780" s="50">
        <f>DAX__2019_2020__33[[#This Row],[Open]]*(DAX__2019_2020__33[[#This Row],[Adj Close]]/DAX__2019_2020__33[[#This Row],[Close]])</f>
        <v>168.27468772210938</v>
      </c>
      <c r="E9780" s="50" t="s">
        <v>23854</v>
      </c>
      <c r="F9780" s="50" t="s">
        <v>5779</v>
      </c>
      <c r="G9780" s="50" t="s">
        <v>6998</v>
      </c>
      <c r="H9780" s="50" t="s">
        <v>23995</v>
      </c>
      <c r="I9780" s="50">
        <f>(DAX__2019_2020__33[[#This Row],[Adj Close]]-DAX__2019_2020__33[[#This Row],[Adj Open]])/DAX__2019_2020__33[[#This Row],[Adj Open]]</f>
        <v>5.0876711731263225E-3</v>
      </c>
      <c r="J9780" s="50">
        <f>DAX__2019_2020__33[[#This Row],[Adj Close]]-DAX__2019_2020__33[[#This Row],[Adj Open]]</f>
        <v>0.8561262778906098</v>
      </c>
      <c r="K9780" s="50">
        <v>2928839</v>
      </c>
    </row>
    <row r="9781" spans="1:11" x14ac:dyDescent="0.3">
      <c r="A9781" s="51" t="str">
        <f t="shared" si="158"/>
        <v>LIN.DE</v>
      </c>
      <c r="B9781" s="52" t="s">
        <v>267</v>
      </c>
      <c r="C9781" s="50" t="s">
        <v>23839</v>
      </c>
      <c r="D9781" s="50">
        <f>DAX__2019_2020__33[[#This Row],[Open]]*(DAX__2019_2020__33[[#This Row],[Adj Close]]/DAX__2019_2020__33[[#This Row],[Close]])</f>
        <v>168.08442621586735</v>
      </c>
      <c r="E9781" s="50" t="s">
        <v>23864</v>
      </c>
      <c r="F9781" s="50" t="s">
        <v>21787</v>
      </c>
      <c r="G9781" s="50" t="s">
        <v>21791</v>
      </c>
      <c r="H9781" s="50" t="s">
        <v>23996</v>
      </c>
      <c r="I9781" s="50">
        <f>(DAX__2019_2020__33[[#This Row],[Adj Close]]-DAX__2019_2020__33[[#This Row],[Adj Open]])/DAX__2019_2020__33[[#This Row],[Adj Open]]</f>
        <v>-7.3571195363404986E-3</v>
      </c>
      <c r="J9781" s="50">
        <f>DAX__2019_2020__33[[#This Row],[Adj Close]]-DAX__2019_2020__33[[#This Row],[Adj Open]]</f>
        <v>-1.2366172158673407</v>
      </c>
      <c r="K9781" s="50">
        <v>589097</v>
      </c>
    </row>
    <row r="9782" spans="1:11" x14ac:dyDescent="0.3">
      <c r="A9782" s="51" t="str">
        <f t="shared" si="158"/>
        <v>LIN.DE</v>
      </c>
      <c r="B9782" s="52" t="s">
        <v>268</v>
      </c>
      <c r="C9782" s="50" t="s">
        <v>23865</v>
      </c>
      <c r="D9782" s="50">
        <f>DAX__2019_2020__33[[#This Row],[Open]]*(DAX__2019_2020__33[[#This Row],[Adj Close]]/DAX__2019_2020__33[[#This Row],[Close]])</f>
        <v>167.98929673856807</v>
      </c>
      <c r="E9782" s="50" t="s">
        <v>23997</v>
      </c>
      <c r="F9782" s="50" t="s">
        <v>21771</v>
      </c>
      <c r="G9782" s="50" t="s">
        <v>21783</v>
      </c>
      <c r="H9782" s="50" t="s">
        <v>23998</v>
      </c>
      <c r="I9782" s="50">
        <f>(DAX__2019_2020__33[[#This Row],[Adj Close]]-DAX__2019_2020__33[[#This Row],[Adj Open]])/DAX__2019_2020__33[[#This Row],[Adj Open]]</f>
        <v>-5.6625139639010441E-3</v>
      </c>
      <c r="J9782" s="50">
        <f>DAX__2019_2020__33[[#This Row],[Adj Close]]-DAX__2019_2020__33[[#This Row],[Adj Open]]</f>
        <v>-0.95124173856805783</v>
      </c>
      <c r="K9782" s="50">
        <v>322864</v>
      </c>
    </row>
    <row r="9783" spans="1:11" x14ac:dyDescent="0.3">
      <c r="A9783" s="51" t="str">
        <f t="shared" si="158"/>
        <v>LIN.DE</v>
      </c>
      <c r="B9783" s="52" t="s">
        <v>269</v>
      </c>
      <c r="C9783" s="50" t="s">
        <v>23919</v>
      </c>
      <c r="D9783" s="50">
        <f>DAX__2019_2020__33[[#This Row],[Open]]*(DAX__2019_2020__33[[#This Row],[Adj Close]]/DAX__2019_2020__33[[#This Row],[Close]])</f>
        <v>165.56363521681649</v>
      </c>
      <c r="E9783" s="50" t="s">
        <v>23999</v>
      </c>
      <c r="F9783" s="50" t="s">
        <v>21802</v>
      </c>
      <c r="G9783" s="50" t="s">
        <v>24000</v>
      </c>
      <c r="H9783" s="50" t="s">
        <v>24001</v>
      </c>
      <c r="I9783" s="50">
        <f>(DAX__2019_2020__33[[#This Row],[Adj Close]]-DAX__2019_2020__33[[#This Row],[Adj Open]])/DAX__2019_2020__33[[#This Row],[Adj Open]]</f>
        <v>5.7454753390610534E-3</v>
      </c>
      <c r="J9783" s="50">
        <f>DAX__2019_2020__33[[#This Row],[Adj Close]]-DAX__2019_2020__33[[#This Row],[Adj Open]]</f>
        <v>0.95124178318351937</v>
      </c>
      <c r="K9783" s="50">
        <v>459839</v>
      </c>
    </row>
    <row r="9784" spans="1:11" x14ac:dyDescent="0.3">
      <c r="A9784" s="51" t="str">
        <f t="shared" si="158"/>
        <v>LIN.DE</v>
      </c>
      <c r="B9784" s="52" t="s">
        <v>270</v>
      </c>
      <c r="C9784" s="50" t="s">
        <v>21789</v>
      </c>
      <c r="D9784" s="50">
        <f>DAX__2019_2020__33[[#This Row],[Open]]*(DAX__2019_2020__33[[#This Row],[Adj Close]]/DAX__2019_2020__33[[#This Row],[Close]])</f>
        <v>165.99171857467994</v>
      </c>
      <c r="E9784" s="50" t="s">
        <v>24002</v>
      </c>
      <c r="F9784" s="50" t="s">
        <v>21787</v>
      </c>
      <c r="G9784" s="50" t="s">
        <v>24003</v>
      </c>
      <c r="H9784" s="50" t="s">
        <v>24004</v>
      </c>
      <c r="I9784" s="50">
        <f>(DAX__2019_2020__33[[#This Row],[Adj Close]]-DAX__2019_2020__33[[#This Row],[Adj Open]])/DAX__2019_2020__33[[#This Row],[Adj Open]]</f>
        <v>7.1633237822349566E-3</v>
      </c>
      <c r="J9784" s="50">
        <f>DAX__2019_2020__33[[#This Row],[Adj Close]]-DAX__2019_2020__33[[#This Row],[Adj Open]]</f>
        <v>1.1890524253200567</v>
      </c>
      <c r="K9784" s="50">
        <v>564118</v>
      </c>
    </row>
    <row r="9785" spans="1:11" x14ac:dyDescent="0.3">
      <c r="A9785" s="51" t="str">
        <f t="shared" si="158"/>
        <v>LIN.DE</v>
      </c>
      <c r="B9785" s="52" t="s">
        <v>271</v>
      </c>
      <c r="C9785" s="50" t="s">
        <v>24005</v>
      </c>
      <c r="D9785" s="50">
        <f>DAX__2019_2020__33[[#This Row],[Open]]*(DAX__2019_2020__33[[#This Row],[Adj Close]]/DAX__2019_2020__33[[#This Row],[Close]])</f>
        <v>167.84661306944497</v>
      </c>
      <c r="E9785" s="50" t="s">
        <v>23871</v>
      </c>
      <c r="F9785" s="50" t="s">
        <v>23992</v>
      </c>
      <c r="G9785" s="50" t="s">
        <v>5801</v>
      </c>
      <c r="H9785" s="50" t="s">
        <v>24006</v>
      </c>
      <c r="I9785" s="50">
        <f>(DAX__2019_2020__33[[#This Row],[Adj Close]]-DAX__2019_2020__33[[#This Row],[Adj Open]])/DAX__2019_2020__33[[#This Row],[Adj Open]]</f>
        <v>-1.9835137769936458E-3</v>
      </c>
      <c r="J9785" s="50">
        <f>DAX__2019_2020__33[[#This Row],[Adj Close]]-DAX__2019_2020__33[[#This Row],[Adj Open]]</f>
        <v>-0.33292606944496583</v>
      </c>
      <c r="K9785" s="50">
        <v>459641</v>
      </c>
    </row>
    <row r="9786" spans="1:11" x14ac:dyDescent="0.3">
      <c r="A9786" s="51" t="str">
        <f t="shared" si="158"/>
        <v>LIN.DE</v>
      </c>
      <c r="B9786" s="52" t="s">
        <v>272</v>
      </c>
      <c r="C9786" s="50" t="s">
        <v>6691</v>
      </c>
      <c r="D9786" s="50">
        <f>DAX__2019_2020__33[[#This Row],[Open]]*(DAX__2019_2020__33[[#This Row],[Adj Close]]/DAX__2019_2020__33[[#This Row],[Close]])</f>
        <v>167.60880685975766</v>
      </c>
      <c r="E9786" s="50" t="s">
        <v>3356</v>
      </c>
      <c r="F9786" s="50" t="s">
        <v>21791</v>
      </c>
      <c r="G9786" s="50" t="s">
        <v>3356</v>
      </c>
      <c r="H9786" s="50" t="s">
        <v>24007</v>
      </c>
      <c r="I9786" s="50">
        <f>(DAX__2019_2020__33[[#This Row],[Adj Close]]-DAX__2019_2020__33[[#This Row],[Adj Open]])/DAX__2019_2020__33[[#This Row],[Adj Open]]</f>
        <v>1.0215681218201173E-2</v>
      </c>
      <c r="J9786" s="50">
        <f>DAX__2019_2020__33[[#This Row],[Adj Close]]-DAX__2019_2020__33[[#This Row],[Adj Open]]</f>
        <v>1.7122381402423343</v>
      </c>
      <c r="K9786" s="50">
        <v>594100</v>
      </c>
    </row>
    <row r="9787" spans="1:11" x14ac:dyDescent="0.3">
      <c r="A9787" s="51" t="str">
        <f t="shared" si="158"/>
        <v>LIN.DE</v>
      </c>
      <c r="B9787" s="52" t="s">
        <v>273</v>
      </c>
      <c r="C9787" s="50" t="s">
        <v>24008</v>
      </c>
      <c r="D9787" s="50">
        <f>DAX__2019_2020__33[[#This Row],[Open]]*(DAX__2019_2020__33[[#This Row],[Adj Close]]/DAX__2019_2020__33[[#This Row],[Close]])</f>
        <v>169.27347444987791</v>
      </c>
      <c r="E9787" s="50" t="s">
        <v>21818</v>
      </c>
      <c r="F9787" s="50" t="s">
        <v>5795</v>
      </c>
      <c r="G9787" s="50" t="s">
        <v>5795</v>
      </c>
      <c r="H9787" s="50" t="s">
        <v>24009</v>
      </c>
      <c r="I9787" s="50">
        <f>(DAX__2019_2020__33[[#This Row],[Adj Close]]-DAX__2019_2020__33[[#This Row],[Adj Open]])/DAX__2019_2020__33[[#This Row],[Adj Open]]</f>
        <v>-1.8825462525857654E-2</v>
      </c>
      <c r="J9787" s="50">
        <f>DAX__2019_2020__33[[#This Row],[Adj Close]]-DAX__2019_2020__33[[#This Row],[Adj Open]]</f>
        <v>-3.1866514498778997</v>
      </c>
      <c r="K9787" s="50">
        <v>677260</v>
      </c>
    </row>
    <row r="9788" spans="1:11" x14ac:dyDescent="0.3">
      <c r="A9788" s="51" t="str">
        <f t="shared" si="158"/>
        <v>LIN.DE</v>
      </c>
      <c r="B9788" s="52" t="s">
        <v>274</v>
      </c>
      <c r="C9788" s="50" t="s">
        <v>23976</v>
      </c>
      <c r="D9788" s="50">
        <f>DAX__2019_2020__33[[#This Row],[Open]]*(DAX__2019_2020__33[[#This Row],[Adj Close]]/DAX__2019_2020__33[[#This Row],[Close]])</f>
        <v>163.75629435504655</v>
      </c>
      <c r="E9788" s="50" t="s">
        <v>24010</v>
      </c>
      <c r="F9788" s="50" t="s">
        <v>6700</v>
      </c>
      <c r="G9788" s="50" t="s">
        <v>6700</v>
      </c>
      <c r="H9788" s="50" t="s">
        <v>24011</v>
      </c>
      <c r="I9788" s="50">
        <f>(DAX__2019_2020__33[[#This Row],[Adj Close]]-DAX__2019_2020__33[[#This Row],[Adj Open]])/DAX__2019_2020__33[[#This Row],[Adj Open]]</f>
        <v>-3.2239257586032792E-2</v>
      </c>
      <c r="J9788" s="50">
        <f>DAX__2019_2020__33[[#This Row],[Adj Close]]-DAX__2019_2020__33[[#This Row],[Adj Open]]</f>
        <v>-5.2793813550465529</v>
      </c>
      <c r="K9788" s="50">
        <v>1146930</v>
      </c>
    </row>
    <row r="9789" spans="1:11" x14ac:dyDescent="0.3">
      <c r="A9789" s="51" t="str">
        <f t="shared" ref="A9789:A9852" si="159">"LIN.DE"</f>
        <v>LIN.DE</v>
      </c>
      <c r="B9789" s="52" t="s">
        <v>275</v>
      </c>
      <c r="C9789" s="50" t="s">
        <v>6639</v>
      </c>
      <c r="D9789" s="50">
        <f>DAX__2019_2020__33[[#This Row],[Open]]*(DAX__2019_2020__33[[#This Row],[Adj Close]]/DAX__2019_2020__33[[#This Row],[Close]])</f>
        <v>158.09638252676757</v>
      </c>
      <c r="E9789" s="50" t="s">
        <v>24012</v>
      </c>
      <c r="F9789" s="50" t="s">
        <v>23978</v>
      </c>
      <c r="G9789" s="50" t="s">
        <v>21745</v>
      </c>
      <c r="H9789" s="50" t="s">
        <v>24013</v>
      </c>
      <c r="I9789" s="50">
        <f>(DAX__2019_2020__33[[#This Row],[Adj Close]]-DAX__2019_2020__33[[#This Row],[Adj Open]])/DAX__2019_2020__33[[#This Row],[Adj Open]]</f>
        <v>1.5042118201722923E-2</v>
      </c>
      <c r="J9789" s="50">
        <f>DAX__2019_2020__33[[#This Row],[Adj Close]]-DAX__2019_2020__33[[#This Row],[Adj Open]]</f>
        <v>2.3781044732324403</v>
      </c>
      <c r="K9789" s="50">
        <v>816875</v>
      </c>
    </row>
    <row r="9790" spans="1:11" x14ac:dyDescent="0.3">
      <c r="A9790" s="51" t="str">
        <f t="shared" si="159"/>
        <v>LIN.DE</v>
      </c>
      <c r="B9790" s="52" t="s">
        <v>276</v>
      </c>
      <c r="C9790" s="50" t="s">
        <v>13893</v>
      </c>
      <c r="D9790" s="50">
        <f>DAX__2019_2020__33[[#This Row],[Open]]*(DAX__2019_2020__33[[#This Row],[Adj Close]]/DAX__2019_2020__33[[#This Row],[Close]])</f>
        <v>159.38055769794076</v>
      </c>
      <c r="E9790" s="50" t="s">
        <v>21772</v>
      </c>
      <c r="F9790" s="50" t="s">
        <v>21747</v>
      </c>
      <c r="G9790" s="50" t="s">
        <v>21772</v>
      </c>
      <c r="H9790" s="50" t="s">
        <v>24014</v>
      </c>
      <c r="I9790" s="50">
        <f>(DAX__2019_2020__33[[#This Row],[Adj Close]]-DAX__2019_2020__33[[#This Row],[Adj Open]])/DAX__2019_2020__33[[#This Row],[Adj Open]]</f>
        <v>2.8349745836769764E-2</v>
      </c>
      <c r="J9790" s="50">
        <f>DAX__2019_2020__33[[#This Row],[Adj Close]]-DAX__2019_2020__33[[#This Row],[Adj Open]]</f>
        <v>4.5183983020592393</v>
      </c>
      <c r="K9790" s="50">
        <v>556303</v>
      </c>
    </row>
    <row r="9791" spans="1:11" x14ac:dyDescent="0.3">
      <c r="A9791" s="51" t="str">
        <f t="shared" si="159"/>
        <v>LIN.DE</v>
      </c>
      <c r="B9791" s="52" t="s">
        <v>277</v>
      </c>
      <c r="C9791" s="50" t="s">
        <v>23967</v>
      </c>
      <c r="D9791" s="50">
        <f>DAX__2019_2020__33[[#This Row],[Open]]*(DAX__2019_2020__33[[#This Row],[Adj Close]]/DAX__2019_2020__33[[#This Row],[Close]])</f>
        <v>163.51847368168623</v>
      </c>
      <c r="E9791" s="50" t="s">
        <v>21766</v>
      </c>
      <c r="F9791" s="50" t="s">
        <v>23980</v>
      </c>
      <c r="G9791" s="50" t="s">
        <v>23980</v>
      </c>
      <c r="H9791" s="50" t="s">
        <v>24015</v>
      </c>
      <c r="I9791" s="50">
        <f>(DAX__2019_2020__33[[#This Row],[Adj Close]]-DAX__2019_2020__33[[#This Row],[Adj Open]])/DAX__2019_2020__33[[#This Row],[Adj Open]]</f>
        <v>-2.2396690717743657E-2</v>
      </c>
      <c r="J9791" s="50">
        <f>DAX__2019_2020__33[[#This Row],[Adj Close]]-DAX__2019_2020__33[[#This Row],[Adj Open]]</f>
        <v>-3.6622726816862325</v>
      </c>
      <c r="K9791" s="50">
        <v>709434</v>
      </c>
    </row>
    <row r="9792" spans="1:11" x14ac:dyDescent="0.3">
      <c r="A9792" s="51" t="str">
        <f t="shared" si="159"/>
        <v>LIN.DE</v>
      </c>
      <c r="B9792" s="52" t="s">
        <v>278</v>
      </c>
      <c r="C9792" s="50" t="s">
        <v>23812</v>
      </c>
      <c r="D9792" s="50">
        <f>DAX__2019_2020__33[[#This Row],[Open]]*(DAX__2019_2020__33[[#This Row],[Adj Close]]/DAX__2019_2020__33[[#This Row],[Close]])</f>
        <v>160.61719805729982</v>
      </c>
      <c r="E9792" s="50" t="s">
        <v>23964</v>
      </c>
      <c r="F9792" s="50" t="s">
        <v>13853</v>
      </c>
      <c r="G9792" s="50" t="s">
        <v>23944</v>
      </c>
      <c r="H9792" s="50" t="s">
        <v>24016</v>
      </c>
      <c r="I9792" s="50">
        <f>(DAX__2019_2020__33[[#This Row],[Adj Close]]-DAX__2019_2020__33[[#This Row],[Adj Open]])/DAX__2019_2020__33[[#This Row],[Adj Open]]</f>
        <v>2.9612080677095258E-3</v>
      </c>
      <c r="J9792" s="50">
        <f>DAX__2019_2020__33[[#This Row],[Adj Close]]-DAX__2019_2020__33[[#This Row],[Adj Open]]</f>
        <v>0.47562094270017496</v>
      </c>
      <c r="K9792" s="50">
        <v>667568</v>
      </c>
    </row>
    <row r="9793" spans="1:11" x14ac:dyDescent="0.3">
      <c r="A9793" s="51" t="str">
        <f t="shared" si="159"/>
        <v>LIN.DE</v>
      </c>
      <c r="B9793" s="52" t="s">
        <v>279</v>
      </c>
      <c r="C9793" s="50" t="s">
        <v>23937</v>
      </c>
      <c r="D9793" s="50">
        <f>DAX__2019_2020__33[[#This Row],[Open]]*(DAX__2019_2020__33[[#This Row],[Adj Close]]/DAX__2019_2020__33[[#This Row],[Close]])</f>
        <v>162.66232608189728</v>
      </c>
      <c r="E9793" s="50" t="s">
        <v>21789</v>
      </c>
      <c r="F9793" s="50" t="s">
        <v>21754</v>
      </c>
      <c r="G9793" s="50" t="s">
        <v>24017</v>
      </c>
      <c r="H9793" s="50" t="s">
        <v>24018</v>
      </c>
      <c r="I9793" s="50">
        <f>(DAX__2019_2020__33[[#This Row],[Adj Close]]-DAX__2019_2020__33[[#This Row],[Adj Open]])/DAX__2019_2020__33[[#This Row],[Adj Open]]</f>
        <v>2.0175421052631533E-2</v>
      </c>
      <c r="J9793" s="50">
        <f>DAX__2019_2020__33[[#This Row],[Adj Close]]-DAX__2019_2020__33[[#This Row],[Adj Open]]</f>
        <v>3.2817809181027258</v>
      </c>
      <c r="K9793" s="50">
        <v>1243860</v>
      </c>
    </row>
    <row r="9794" spans="1:11" x14ac:dyDescent="0.3">
      <c r="A9794" s="51" t="str">
        <f t="shared" si="159"/>
        <v>LIN.DE</v>
      </c>
      <c r="B9794" s="52" t="s">
        <v>280</v>
      </c>
      <c r="C9794" s="50" t="s">
        <v>6782</v>
      </c>
      <c r="D9794" s="50">
        <f>DAX__2019_2020__33[[#This Row],[Open]]*(DAX__2019_2020__33[[#This Row],[Adj Close]]/DAX__2019_2020__33[[#This Row],[Close]])</f>
        <v>163.61356592035651</v>
      </c>
      <c r="E9794" s="50" t="s">
        <v>23832</v>
      </c>
      <c r="F9794" s="50" t="s">
        <v>23985</v>
      </c>
      <c r="G9794" s="50" t="s">
        <v>24019</v>
      </c>
      <c r="H9794" s="50" t="s">
        <v>24020</v>
      </c>
      <c r="I9794" s="50">
        <f>(DAX__2019_2020__33[[#This Row],[Adj Close]]-DAX__2019_2020__33[[#This Row],[Adj Open]])/DAX__2019_2020__33[[#This Row],[Adj Open]]</f>
        <v>3.2267459302325663E-2</v>
      </c>
      <c r="J9794" s="50">
        <f>DAX__2019_2020__33[[#This Row],[Adj Close]]-DAX__2019_2020__33[[#This Row],[Adj Open]]</f>
        <v>5.2793940796434811</v>
      </c>
      <c r="K9794" s="50">
        <v>1075226</v>
      </c>
    </row>
    <row r="9795" spans="1:11" x14ac:dyDescent="0.3">
      <c r="A9795" s="51" t="str">
        <f t="shared" si="159"/>
        <v>LIN.DE</v>
      </c>
      <c r="B9795" s="52" t="s">
        <v>281</v>
      </c>
      <c r="C9795" s="50" t="s">
        <v>24002</v>
      </c>
      <c r="D9795" s="50">
        <f>DAX__2019_2020__33[[#This Row],[Open]]*(DAX__2019_2020__33[[#This Row],[Adj Close]]/DAX__2019_2020__33[[#This Row],[Close]])</f>
        <v>168.22712527222379</v>
      </c>
      <c r="E9795" s="50" t="s">
        <v>24021</v>
      </c>
      <c r="F9795" s="50" t="s">
        <v>23833</v>
      </c>
      <c r="G9795" s="50" t="s">
        <v>21823</v>
      </c>
      <c r="H9795" s="50" t="s">
        <v>24022</v>
      </c>
      <c r="I9795" s="50">
        <f>(DAX__2019_2020__33[[#This Row],[Adj Close]]-DAX__2019_2020__33[[#This Row],[Adj Open]])/DAX__2019_2020__33[[#This Row],[Adj Open]]</f>
        <v>-4.8063668145988747E-3</v>
      </c>
      <c r="J9795" s="50">
        <f>DAX__2019_2020__33[[#This Row],[Adj Close]]-DAX__2019_2020__33[[#This Row],[Adj Open]]</f>
        <v>-0.80856127222378404</v>
      </c>
      <c r="K9795" s="50">
        <v>488953</v>
      </c>
    </row>
    <row r="9796" spans="1:11" x14ac:dyDescent="0.3">
      <c r="A9796" s="51" t="str">
        <f t="shared" si="159"/>
        <v>LIN.DE</v>
      </c>
      <c r="B9796" s="52" t="s">
        <v>282</v>
      </c>
      <c r="C9796" s="50" t="s">
        <v>21810</v>
      </c>
      <c r="D9796" s="50">
        <f>DAX__2019_2020__33[[#This Row],[Open]]*(DAX__2019_2020__33[[#This Row],[Adj Close]]/DAX__2019_2020__33[[#This Row],[Close]])</f>
        <v>168.46491129706598</v>
      </c>
      <c r="E9796" s="50" t="s">
        <v>24023</v>
      </c>
      <c r="F9796" s="50" t="s">
        <v>23868</v>
      </c>
      <c r="G9796" s="50" t="s">
        <v>6826</v>
      </c>
      <c r="H9796" s="50" t="s">
        <v>24024</v>
      </c>
      <c r="I9796" s="50">
        <f>(DAX__2019_2020__33[[#This Row],[Adj Close]]-DAX__2019_2020__33[[#This Row],[Adj Open]])/DAX__2019_2020__33[[#This Row],[Adj Open]]</f>
        <v>5.646527194358212E-3</v>
      </c>
      <c r="J9796" s="50">
        <f>DAX__2019_2020__33[[#This Row],[Adj Close]]-DAX__2019_2020__33[[#This Row],[Adj Open]]</f>
        <v>0.95124170293402699</v>
      </c>
      <c r="K9796" s="50">
        <v>1055085</v>
      </c>
    </row>
    <row r="9797" spans="1:11" x14ac:dyDescent="0.3">
      <c r="A9797" s="51" t="str">
        <f t="shared" si="159"/>
        <v>LIN.DE</v>
      </c>
      <c r="B9797" s="52" t="s">
        <v>283</v>
      </c>
      <c r="C9797" s="50" t="s">
        <v>24025</v>
      </c>
      <c r="D9797" s="50">
        <f>DAX__2019_2020__33[[#This Row],[Open]]*(DAX__2019_2020__33[[#This Row],[Adj Close]]/DAX__2019_2020__33[[#This Row],[Close]])</f>
        <v>169.17837548028047</v>
      </c>
      <c r="E9797" s="50" t="s">
        <v>23847</v>
      </c>
      <c r="F9797" s="50" t="s">
        <v>24026</v>
      </c>
      <c r="G9797" s="50" t="s">
        <v>21813</v>
      </c>
      <c r="H9797" s="50" t="s">
        <v>24027</v>
      </c>
      <c r="I9797" s="50">
        <f>(DAX__2019_2020__33[[#This Row],[Adj Close]]-DAX__2019_2020__33[[#This Row],[Adj Open]])/DAX__2019_2020__33[[#This Row],[Adj Open]]</f>
        <v>3.6547313920247022E-3</v>
      </c>
      <c r="J9797" s="50">
        <f>DAX__2019_2020__33[[#This Row],[Adj Close]]-DAX__2019_2020__33[[#This Row],[Adj Open]]</f>
        <v>0.61830151971952318</v>
      </c>
      <c r="K9797" s="50">
        <v>854716</v>
      </c>
    </row>
    <row r="9798" spans="1:11" x14ac:dyDescent="0.3">
      <c r="A9798" s="51" t="str">
        <f t="shared" si="159"/>
        <v>LIN.DE</v>
      </c>
      <c r="B9798" s="52" t="s">
        <v>284</v>
      </c>
      <c r="C9798" s="50" t="s">
        <v>6692</v>
      </c>
      <c r="D9798" s="50">
        <f>DAX__2019_2020__33[[#This Row],[Open]]*(DAX__2019_2020__33[[#This Row],[Adj Close]]/DAX__2019_2020__33[[#This Row],[Close]])</f>
        <v>168.75029762333904</v>
      </c>
      <c r="E9798" s="50" t="s">
        <v>7032</v>
      </c>
      <c r="F9798" s="50" t="s">
        <v>24002</v>
      </c>
      <c r="G9798" s="50" t="s">
        <v>23869</v>
      </c>
      <c r="H9798" s="50" t="s">
        <v>24028</v>
      </c>
      <c r="I9798" s="50">
        <f>(DAX__2019_2020__33[[#This Row],[Adj Close]]-DAX__2019_2020__33[[#This Row],[Adj Open]])/DAX__2019_2020__33[[#This Row],[Adj Open]]</f>
        <v>-5.6364714420441817E-4</v>
      </c>
      <c r="J9798" s="50">
        <f>DAX__2019_2020__33[[#This Row],[Adj Close]]-DAX__2019_2020__33[[#This Row],[Adj Open]]</f>
        <v>-9.5115623339040667E-2</v>
      </c>
      <c r="K9798" s="50">
        <v>849155</v>
      </c>
    </row>
    <row r="9799" spans="1:11" x14ac:dyDescent="0.3">
      <c r="A9799" s="51" t="str">
        <f t="shared" si="159"/>
        <v>LIN.DE</v>
      </c>
      <c r="B9799" s="52" t="s">
        <v>285</v>
      </c>
      <c r="C9799" s="50" t="s">
        <v>23889</v>
      </c>
      <c r="D9799" s="50">
        <f>DAX__2019_2020__33[[#This Row],[Open]]*(DAX__2019_2020__33[[#This Row],[Adj Close]]/DAX__2019_2020__33[[#This Row],[Close]])</f>
        <v>169.46372376123048</v>
      </c>
      <c r="E9799" s="50" t="s">
        <v>6864</v>
      </c>
      <c r="F9799" s="50" t="s">
        <v>24000</v>
      </c>
      <c r="G9799" s="50" t="s">
        <v>23836</v>
      </c>
      <c r="H9799" s="50" t="s">
        <v>24029</v>
      </c>
      <c r="I9799" s="50">
        <f>(DAX__2019_2020__33[[#This Row],[Adj Close]]-DAX__2019_2020__33[[#This Row],[Adj Open]])/DAX__2019_2020__33[[#This Row],[Adj Open]]</f>
        <v>-1.2910401781994889E-2</v>
      </c>
      <c r="J9799" s="50">
        <f>DAX__2019_2020__33[[#This Row],[Adj Close]]-DAX__2019_2020__33[[#This Row],[Adj Open]]</f>
        <v>-2.1878447612304797</v>
      </c>
      <c r="K9799" s="50">
        <v>934068</v>
      </c>
    </row>
    <row r="9800" spans="1:11" x14ac:dyDescent="0.3">
      <c r="A9800" s="51" t="str">
        <f t="shared" si="159"/>
        <v>LIN.DE</v>
      </c>
      <c r="B9800" s="52" t="s">
        <v>286</v>
      </c>
      <c r="C9800" s="50" t="s">
        <v>23865</v>
      </c>
      <c r="D9800" s="50">
        <f>DAX__2019_2020__33[[#This Row],[Open]]*(DAX__2019_2020__33[[#This Row],[Adj Close]]/DAX__2019_2020__33[[#This Row],[Close]])</f>
        <v>167.98928515811122</v>
      </c>
      <c r="E9800" s="50" t="s">
        <v>23877</v>
      </c>
      <c r="F9800" s="50" t="s">
        <v>3371</v>
      </c>
      <c r="G9800" s="50" t="s">
        <v>24017</v>
      </c>
      <c r="H9800" s="50" t="s">
        <v>24018</v>
      </c>
      <c r="I9800" s="50">
        <f>(DAX__2019_2020__33[[#This Row],[Adj Close]]-DAX__2019_2020__33[[#This Row],[Adj Open]])/DAX__2019_2020__33[[#This Row],[Adj Open]]</f>
        <v>-1.2174455985012942E-2</v>
      </c>
      <c r="J9800" s="50">
        <f>DAX__2019_2020__33[[#This Row],[Adj Close]]-DAX__2019_2020__33[[#This Row],[Adj Open]]</f>
        <v>-2.045178158111213</v>
      </c>
      <c r="K9800" s="50">
        <v>629947</v>
      </c>
    </row>
    <row r="9801" spans="1:11" x14ac:dyDescent="0.3">
      <c r="A9801" s="51" t="str">
        <f t="shared" si="159"/>
        <v>LIN.DE</v>
      </c>
      <c r="B9801" s="52" t="s">
        <v>287</v>
      </c>
      <c r="C9801" s="50" t="s">
        <v>23919</v>
      </c>
      <c r="D9801" s="50">
        <f>DAX__2019_2020__33[[#This Row],[Open]]*(DAX__2019_2020__33[[#This Row],[Adj Close]]/DAX__2019_2020__33[[#This Row],[Close]])</f>
        <v>165.56362905865339</v>
      </c>
      <c r="E9801" s="50" t="s">
        <v>24030</v>
      </c>
      <c r="F9801" s="50" t="s">
        <v>23933</v>
      </c>
      <c r="G9801" s="50" t="s">
        <v>21772</v>
      </c>
      <c r="H9801" s="50" t="s">
        <v>24014</v>
      </c>
      <c r="I9801" s="50">
        <f>(DAX__2019_2020__33[[#This Row],[Adj Close]]-DAX__2019_2020__33[[#This Row],[Adj Open]])/DAX__2019_2020__33[[#This Row],[Adj Open]]</f>
        <v>-1.0054581843356772E-2</v>
      </c>
      <c r="J9801" s="50">
        <f>DAX__2019_2020__33[[#This Row],[Adj Close]]-DAX__2019_2020__33[[#This Row],[Adj Open]]</f>
        <v>-1.664673058653392</v>
      </c>
      <c r="K9801" s="50">
        <v>700910</v>
      </c>
    </row>
    <row r="9802" spans="1:11" x14ac:dyDescent="0.3">
      <c r="A9802" s="51" t="str">
        <f t="shared" si="159"/>
        <v>LIN.DE</v>
      </c>
      <c r="B9802" s="52" t="s">
        <v>288</v>
      </c>
      <c r="C9802" s="50" t="s">
        <v>23922</v>
      </c>
      <c r="D9802" s="50">
        <f>DAX__2019_2020__33[[#This Row],[Open]]*(DAX__2019_2020__33[[#This Row],[Adj Close]]/DAX__2019_2020__33[[#This Row],[Close]])</f>
        <v>164.32701997301191</v>
      </c>
      <c r="E9802" s="50" t="s">
        <v>21771</v>
      </c>
      <c r="F9802" s="50" t="s">
        <v>23976</v>
      </c>
      <c r="G9802" s="50" t="s">
        <v>5795</v>
      </c>
      <c r="H9802" s="50" t="s">
        <v>24009</v>
      </c>
      <c r="I9802" s="50">
        <f>(DAX__2019_2020__33[[#This Row],[Adj Close]]-DAX__2019_2020__33[[#This Row],[Adj Open]])/DAX__2019_2020__33[[#This Row],[Adj Open]]</f>
        <v>1.0709151953690358E-2</v>
      </c>
      <c r="J9802" s="50">
        <f>DAX__2019_2020__33[[#This Row],[Adj Close]]-DAX__2019_2020__33[[#This Row],[Adj Open]]</f>
        <v>1.7598030269880951</v>
      </c>
      <c r="K9802" s="50">
        <v>688797</v>
      </c>
    </row>
    <row r="9803" spans="1:11" x14ac:dyDescent="0.3">
      <c r="A9803" s="51" t="str">
        <f t="shared" si="159"/>
        <v>LIN.DE</v>
      </c>
      <c r="B9803" s="52" t="s">
        <v>289</v>
      </c>
      <c r="C9803" s="50" t="s">
        <v>24031</v>
      </c>
      <c r="D9803" s="50">
        <f>DAX__2019_2020__33[[#This Row],[Open]]*(DAX__2019_2020__33[[#This Row],[Adj Close]]/DAX__2019_2020__33[[#This Row],[Close]])</f>
        <v>167.46609938423973</v>
      </c>
      <c r="E9803" s="50" t="s">
        <v>24031</v>
      </c>
      <c r="F9803" s="50" t="s">
        <v>23922</v>
      </c>
      <c r="G9803" s="50" t="s">
        <v>24017</v>
      </c>
      <c r="H9803" s="50" t="s">
        <v>24018</v>
      </c>
      <c r="I9803" s="50">
        <f>(DAX__2019_2020__33[[#This Row],[Adj Close]]-DAX__2019_2020__33[[#This Row],[Adj Open]])/DAX__2019_2020__33[[#This Row],[Adj Open]]</f>
        <v>-9.0883611061341688E-3</v>
      </c>
      <c r="J9803" s="50">
        <f>DAX__2019_2020__33[[#This Row],[Adj Close]]-DAX__2019_2020__33[[#This Row],[Adj Open]]</f>
        <v>-1.5219923842397236</v>
      </c>
      <c r="K9803" s="50">
        <v>736081</v>
      </c>
    </row>
    <row r="9804" spans="1:11" x14ac:dyDescent="0.3">
      <c r="A9804" s="51" t="str">
        <f t="shared" si="159"/>
        <v>LIN.DE</v>
      </c>
      <c r="B9804" s="52" t="s">
        <v>290</v>
      </c>
      <c r="C9804" s="50" t="s">
        <v>3364</v>
      </c>
      <c r="D9804" s="50">
        <f>DAX__2019_2020__33[[#This Row],[Open]]*(DAX__2019_2020__33[[#This Row],[Adj Close]]/DAX__2019_2020__33[[#This Row],[Close]])</f>
        <v>167.13317949589992</v>
      </c>
      <c r="E9804" s="50" t="s">
        <v>21823</v>
      </c>
      <c r="F9804" s="50" t="s">
        <v>21777</v>
      </c>
      <c r="G9804" s="50" t="s">
        <v>6815</v>
      </c>
      <c r="H9804" s="50" t="s">
        <v>24032</v>
      </c>
      <c r="I9804" s="50">
        <f>(DAX__2019_2020__33[[#This Row],[Adj Close]]-DAX__2019_2020__33[[#This Row],[Adj Open]])/DAX__2019_2020__33[[#This Row],[Adj Open]]</f>
        <v>1.1382868720254866E-3</v>
      </c>
      <c r="J9804" s="50">
        <f>DAX__2019_2020__33[[#This Row],[Adj Close]]-DAX__2019_2020__33[[#This Row],[Adj Open]]</f>
        <v>0.19024550410006213</v>
      </c>
      <c r="K9804" s="50">
        <v>579535</v>
      </c>
    </row>
    <row r="9805" spans="1:11" x14ac:dyDescent="0.3">
      <c r="A9805" s="51" t="str">
        <f t="shared" si="159"/>
        <v>LIN.DE</v>
      </c>
      <c r="B9805" s="52" t="s">
        <v>291</v>
      </c>
      <c r="C9805" s="50" t="s">
        <v>23831</v>
      </c>
      <c r="D9805" s="50">
        <f>DAX__2019_2020__33[[#This Row],[Open]]*(DAX__2019_2020__33[[#This Row],[Adj Close]]/DAX__2019_2020__33[[#This Row],[Close]])</f>
        <v>166.70512238339725</v>
      </c>
      <c r="E9805" s="50" t="s">
        <v>21833</v>
      </c>
      <c r="F9805" s="50" t="s">
        <v>23831</v>
      </c>
      <c r="G9805" s="50" t="s">
        <v>23868</v>
      </c>
      <c r="H9805" s="50" t="s">
        <v>24033</v>
      </c>
      <c r="I9805" s="50">
        <f>(DAX__2019_2020__33[[#This Row],[Adj Close]]-DAX__2019_2020__33[[#This Row],[Adj Open]])/DAX__2019_2020__33[[#This Row],[Adj Open]]</f>
        <v>8.8445249643366482E-3</v>
      </c>
      <c r="J9805" s="50">
        <f>DAX__2019_2020__33[[#This Row],[Adj Close]]-DAX__2019_2020__33[[#This Row],[Adj Open]]</f>
        <v>1.4744276166027532</v>
      </c>
      <c r="K9805" s="50">
        <v>501794</v>
      </c>
    </row>
    <row r="9806" spans="1:11" x14ac:dyDescent="0.3">
      <c r="A9806" s="51" t="str">
        <f t="shared" si="159"/>
        <v>LIN.DE</v>
      </c>
      <c r="B9806" s="52" t="s">
        <v>292</v>
      </c>
      <c r="C9806" s="50" t="s">
        <v>6966</v>
      </c>
      <c r="D9806" s="50">
        <f>DAX__2019_2020__33[[#This Row],[Open]]*(DAX__2019_2020__33[[#This Row],[Adj Close]]/DAX__2019_2020__33[[#This Row],[Close]])</f>
        <v>169.22591953443327</v>
      </c>
      <c r="E9806" s="50" t="s">
        <v>23903</v>
      </c>
      <c r="F9806" s="50" t="s">
        <v>23871</v>
      </c>
      <c r="G9806" s="50" t="s">
        <v>24034</v>
      </c>
      <c r="H9806" s="50" t="s">
        <v>24035</v>
      </c>
      <c r="I9806" s="50">
        <f>(DAX__2019_2020__33[[#This Row],[Adj Close]]-DAX__2019_2020__33[[#This Row],[Adj Open]])/DAX__2019_2020__33[[#This Row],[Adj Open]]</f>
        <v>1.4896060086432676E-2</v>
      </c>
      <c r="J9806" s="50">
        <f>DAX__2019_2020__33[[#This Row],[Adj Close]]-DAX__2019_2020__33[[#This Row],[Adj Open]]</f>
        <v>2.5207994655667392</v>
      </c>
      <c r="K9806" s="50">
        <v>686355</v>
      </c>
    </row>
    <row r="9807" spans="1:11" x14ac:dyDescent="0.3">
      <c r="A9807" s="51" t="str">
        <f t="shared" si="159"/>
        <v>LIN.DE</v>
      </c>
      <c r="B9807" s="52" t="s">
        <v>293</v>
      </c>
      <c r="C9807" s="50" t="s">
        <v>21816</v>
      </c>
      <c r="D9807" s="50">
        <f>DAX__2019_2020__33[[#This Row],[Open]]*(DAX__2019_2020__33[[#This Row],[Adj Close]]/DAX__2019_2020__33[[#This Row],[Close]])</f>
        <v>170.46252265774109</v>
      </c>
      <c r="E9807" s="50" t="s">
        <v>21821</v>
      </c>
      <c r="F9807" s="50" t="s">
        <v>24036</v>
      </c>
      <c r="G9807" s="50" t="s">
        <v>5815</v>
      </c>
      <c r="H9807" s="50" t="s">
        <v>24037</v>
      </c>
      <c r="I9807" s="50">
        <f>(DAX__2019_2020__33[[#This Row],[Adj Close]]-DAX__2019_2020__33[[#This Row],[Adj Open]])/DAX__2019_2020__33[[#This Row],[Adj Open]]</f>
        <v>-8.3705358544175316E-3</v>
      </c>
      <c r="J9807" s="50">
        <f>DAX__2019_2020__33[[#This Row],[Adj Close]]-DAX__2019_2020__33[[#This Row],[Adj Open]]</f>
        <v>-1.4268626577410828</v>
      </c>
      <c r="K9807" s="50">
        <v>491978</v>
      </c>
    </row>
    <row r="9808" spans="1:11" x14ac:dyDescent="0.3">
      <c r="A9808" s="51" t="str">
        <f t="shared" si="159"/>
        <v>LIN.DE</v>
      </c>
      <c r="B9808" s="52" t="s">
        <v>294</v>
      </c>
      <c r="C9808" s="50" t="s">
        <v>21809</v>
      </c>
      <c r="D9808" s="50">
        <f>DAX__2019_2020__33[[#This Row],[Open]]*(DAX__2019_2020__33[[#This Row],[Adj Close]]/DAX__2019_2020__33[[#This Row],[Close]])</f>
        <v>170.74789899858956</v>
      </c>
      <c r="E9808" s="50" t="s">
        <v>21809</v>
      </c>
      <c r="F9808" s="50" t="s">
        <v>24038</v>
      </c>
      <c r="G9808" s="50" t="s">
        <v>24039</v>
      </c>
      <c r="H9808" s="50" t="s">
        <v>24040</v>
      </c>
      <c r="I9808" s="50">
        <f>(DAX__2019_2020__33[[#This Row],[Adj Close]]-DAX__2019_2020__33[[#This Row],[Adj Open]])/DAX__2019_2020__33[[#This Row],[Adj Open]]</f>
        <v>-1.2534818941504136E-2</v>
      </c>
      <c r="J9808" s="50">
        <f>DAX__2019_2020__33[[#This Row],[Adj Close]]-DAX__2019_2020__33[[#This Row],[Adj Open]]</f>
        <v>-2.1402939985895557</v>
      </c>
      <c r="K9808" s="50">
        <v>800511</v>
      </c>
    </row>
    <row r="9809" spans="1:11" x14ac:dyDescent="0.3">
      <c r="A9809" s="51" t="str">
        <f t="shared" si="159"/>
        <v>LIN.DE</v>
      </c>
      <c r="B9809" s="52" t="s">
        <v>295</v>
      </c>
      <c r="C9809" s="50" t="s">
        <v>23886</v>
      </c>
      <c r="D9809" s="50">
        <f>DAX__2019_2020__33[[#This Row],[Open]]*(DAX__2019_2020__33[[#This Row],[Adj Close]]/DAX__2019_2020__33[[#This Row],[Close]])</f>
        <v>170.03449095836066</v>
      </c>
      <c r="E9809" s="50" t="s">
        <v>23859</v>
      </c>
      <c r="F9809" s="50" t="s">
        <v>24041</v>
      </c>
      <c r="G9809" s="50" t="s">
        <v>6998</v>
      </c>
      <c r="H9809" s="50" t="s">
        <v>23995</v>
      </c>
      <c r="I9809" s="50">
        <f>(DAX__2019_2020__33[[#This Row],[Adj Close]]-DAX__2019_2020__33[[#This Row],[Adj Open]])/DAX__2019_2020__33[[#This Row],[Adj Open]]</f>
        <v>-5.314668531468573E-3</v>
      </c>
      <c r="J9809" s="50">
        <f>DAX__2019_2020__33[[#This Row],[Adj Close]]-DAX__2019_2020__33[[#This Row],[Adj Open]]</f>
        <v>-0.90367695836067696</v>
      </c>
      <c r="K9809" s="50">
        <v>491883</v>
      </c>
    </row>
    <row r="9810" spans="1:11" x14ac:dyDescent="0.3">
      <c r="A9810" s="51" t="str">
        <f t="shared" si="159"/>
        <v>LIN.DE</v>
      </c>
      <c r="B9810" s="52" t="s">
        <v>296</v>
      </c>
      <c r="C9810" s="50" t="s">
        <v>23856</v>
      </c>
      <c r="D9810" s="50">
        <f>DAX__2019_2020__33[[#This Row],[Open]]*(DAX__2019_2020__33[[#This Row],[Adj Close]]/DAX__2019_2020__33[[#This Row],[Close]])</f>
        <v>169.84421185076283</v>
      </c>
      <c r="E9810" s="50" t="s">
        <v>6972</v>
      </c>
      <c r="F9810" s="50" t="s">
        <v>23993</v>
      </c>
      <c r="G9810" s="50" t="s">
        <v>7032</v>
      </c>
      <c r="H9810" s="50" t="s">
        <v>24042</v>
      </c>
      <c r="I9810" s="50">
        <f>(DAX__2019_2020__33[[#This Row],[Adj Close]]-DAX__2019_2020__33[[#This Row],[Adj Open]])/DAX__2019_2020__33[[#This Row],[Adj Open]]</f>
        <v>7.0008399831838599E-3</v>
      </c>
      <c r="J9810" s="50">
        <f>DAX__2019_2020__33[[#This Row],[Adj Close]]-DAX__2019_2020__33[[#This Row],[Adj Open]]</f>
        <v>1.1890521492371704</v>
      </c>
      <c r="K9810" s="50">
        <v>635599</v>
      </c>
    </row>
    <row r="9811" spans="1:11" x14ac:dyDescent="0.3">
      <c r="A9811" s="51" t="str">
        <f t="shared" si="159"/>
        <v>LIN.DE</v>
      </c>
      <c r="B9811" s="52" t="s">
        <v>297</v>
      </c>
      <c r="C9811" s="50" t="s">
        <v>23885</v>
      </c>
      <c r="D9811" s="50">
        <f>DAX__2019_2020__33[[#This Row],[Open]]*(DAX__2019_2020__33[[#This Row],[Adj Close]]/DAX__2019_2020__33[[#This Row],[Close]])</f>
        <v>171.88937937541166</v>
      </c>
      <c r="E9811" s="50" t="s">
        <v>24043</v>
      </c>
      <c r="F9811" s="50" t="s">
        <v>23883</v>
      </c>
      <c r="G9811" s="50" t="s">
        <v>5830</v>
      </c>
      <c r="H9811" s="50" t="s">
        <v>24044</v>
      </c>
      <c r="I9811" s="50">
        <f>(DAX__2019_2020__33[[#This Row],[Adj Close]]-DAX__2019_2020__33[[#This Row],[Adj Open]])/DAX__2019_2020__33[[#This Row],[Adj Open]]</f>
        <v>-1.6602269229699903E-3</v>
      </c>
      <c r="J9811" s="50">
        <f>DAX__2019_2020__33[[#This Row],[Adj Close]]-DAX__2019_2020__33[[#This Row],[Adj Open]]</f>
        <v>-0.28537537541166103</v>
      </c>
      <c r="K9811" s="50">
        <v>683995</v>
      </c>
    </row>
    <row r="9812" spans="1:11" x14ac:dyDescent="0.3">
      <c r="A9812" s="51" t="str">
        <f t="shared" si="159"/>
        <v>LIN.DE</v>
      </c>
      <c r="B9812" s="52" t="s">
        <v>298</v>
      </c>
      <c r="C9812" s="50" t="s">
        <v>23847</v>
      </c>
      <c r="D9812" s="50">
        <f>DAX__2019_2020__33[[#This Row],[Open]]*(DAX__2019_2020__33[[#This Row],[Adj Close]]/DAX__2019_2020__33[[#This Row],[Close]])</f>
        <v>172.26991688128038</v>
      </c>
      <c r="E9812" s="50" t="s">
        <v>23895</v>
      </c>
      <c r="F9812" s="50" t="s">
        <v>23867</v>
      </c>
      <c r="G9812" s="50" t="s">
        <v>24045</v>
      </c>
      <c r="H9812" s="50" t="s">
        <v>24046</v>
      </c>
      <c r="I9812" s="50">
        <f>(DAX__2019_2020__33[[#This Row],[Adj Close]]-DAX__2019_2020__33[[#This Row],[Adj Open]])/DAX__2019_2020__33[[#This Row],[Adj Open]]</f>
        <v>4.417382515161104E-3</v>
      </c>
      <c r="J9812" s="50">
        <f>DAX__2019_2020__33[[#This Row],[Adj Close]]-DAX__2019_2020__33[[#This Row],[Adj Open]]</f>
        <v>0.76098211871962462</v>
      </c>
      <c r="K9812" s="50">
        <v>662233</v>
      </c>
    </row>
    <row r="9813" spans="1:11" x14ac:dyDescent="0.3">
      <c r="A9813" s="51" t="str">
        <f t="shared" si="159"/>
        <v>LIN.DE</v>
      </c>
      <c r="B9813" s="52" t="s">
        <v>299</v>
      </c>
      <c r="C9813" s="50" t="s">
        <v>7017</v>
      </c>
      <c r="D9813" s="50">
        <f>DAX__2019_2020__33[[#This Row],[Open]]*(DAX__2019_2020__33[[#This Row],[Adj Close]]/DAX__2019_2020__33[[#This Row],[Close]])</f>
        <v>173.12601659145338</v>
      </c>
      <c r="E9813" s="50" t="s">
        <v>6960</v>
      </c>
      <c r="F9813" s="50" t="s">
        <v>24047</v>
      </c>
      <c r="G9813" s="50" t="s">
        <v>5847</v>
      </c>
      <c r="H9813" s="50" t="s">
        <v>24048</v>
      </c>
      <c r="I9813" s="50">
        <f>(DAX__2019_2020__33[[#This Row],[Adj Close]]-DAX__2019_2020__33[[#This Row],[Adj Open]])/DAX__2019_2020__33[[#This Row],[Adj Open]]</f>
        <v>1.6483681318681467E-3</v>
      </c>
      <c r="J9813" s="50">
        <f>DAX__2019_2020__33[[#This Row],[Adj Close]]-DAX__2019_2020__33[[#This Row],[Adj Open]]</f>
        <v>0.2853754085466278</v>
      </c>
      <c r="K9813" s="50">
        <v>714464</v>
      </c>
    </row>
    <row r="9814" spans="1:11" x14ac:dyDescent="0.3">
      <c r="A9814" s="51" t="str">
        <f t="shared" si="159"/>
        <v>LIN.DE</v>
      </c>
      <c r="B9814" s="52" t="s">
        <v>300</v>
      </c>
      <c r="C9814" s="50" t="s">
        <v>7023</v>
      </c>
      <c r="D9814" s="50">
        <f>DAX__2019_2020__33[[#This Row],[Open]]*(DAX__2019_2020__33[[#This Row],[Adj Close]]/DAX__2019_2020__33[[#This Row],[Close]])</f>
        <v>173.9821402887849</v>
      </c>
      <c r="E9814" s="50" t="s">
        <v>24049</v>
      </c>
      <c r="F9814" s="50" t="s">
        <v>21860</v>
      </c>
      <c r="G9814" s="50" t="s">
        <v>7035</v>
      </c>
      <c r="H9814" s="50" t="s">
        <v>24050</v>
      </c>
      <c r="I9814" s="50">
        <f>(DAX__2019_2020__33[[#This Row],[Adj Close]]-DAX__2019_2020__33[[#This Row],[Adj Open]])/DAX__2019_2020__33[[#This Row],[Adj Open]]</f>
        <v>6.5610280993230628E-3</v>
      </c>
      <c r="J9814" s="50">
        <f>DAX__2019_2020__33[[#This Row],[Adj Close]]-DAX__2019_2020__33[[#This Row],[Adj Open]]</f>
        <v>1.1415017112150849</v>
      </c>
      <c r="K9814" s="50">
        <v>767659</v>
      </c>
    </row>
    <row r="9815" spans="1:11" x14ac:dyDescent="0.3">
      <c r="A9815" s="51" t="str">
        <f t="shared" si="159"/>
        <v>LIN.DE</v>
      </c>
      <c r="B9815" s="52" t="s">
        <v>301</v>
      </c>
      <c r="C9815" s="50" t="s">
        <v>5920</v>
      </c>
      <c r="D9815" s="50">
        <f>DAX__2019_2020__33[[#This Row],[Open]]*(DAX__2019_2020__33[[#This Row],[Adj Close]]/DAX__2019_2020__33[[#This Row],[Close]])</f>
        <v>175.21875099117233</v>
      </c>
      <c r="E9815" s="50" t="s">
        <v>24051</v>
      </c>
      <c r="F9815" s="50" t="s">
        <v>24052</v>
      </c>
      <c r="G9815" s="50" t="s">
        <v>24053</v>
      </c>
      <c r="H9815" s="50" t="s">
        <v>24054</v>
      </c>
      <c r="I9815" s="50">
        <f>(DAX__2019_2020__33[[#This Row],[Adj Close]]-DAX__2019_2020__33[[#This Row],[Adj Open]])/DAX__2019_2020__33[[#This Row],[Adj Open]]</f>
        <v>-2.442980495814027E-3</v>
      </c>
      <c r="J9815" s="50">
        <f>DAX__2019_2020__33[[#This Row],[Adj Close]]-DAX__2019_2020__33[[#This Row],[Adj Open]]</f>
        <v>-0.42805599117232873</v>
      </c>
      <c r="K9815" s="50">
        <v>579560</v>
      </c>
    </row>
    <row r="9816" spans="1:11" x14ac:dyDescent="0.3">
      <c r="A9816" s="51" t="str">
        <f t="shared" si="159"/>
        <v>LIN.DE</v>
      </c>
      <c r="B9816" s="52" t="s">
        <v>302</v>
      </c>
      <c r="C9816" s="50" t="s">
        <v>5840</v>
      </c>
      <c r="D9816" s="50">
        <f>DAX__2019_2020__33[[#This Row],[Open]]*(DAX__2019_2020__33[[#This Row],[Adj Close]]/DAX__2019_2020__33[[#This Row],[Close]])</f>
        <v>175.02848963466806</v>
      </c>
      <c r="E9816" s="50" t="s">
        <v>6794</v>
      </c>
      <c r="F9816" s="50" t="s">
        <v>2300</v>
      </c>
      <c r="G9816" s="50" t="s">
        <v>7201</v>
      </c>
      <c r="H9816" s="50" t="s">
        <v>24055</v>
      </c>
      <c r="I9816" s="50">
        <f>(DAX__2019_2020__33[[#This Row],[Adj Close]]-DAX__2019_2020__33[[#This Row],[Adj Open]])/DAX__2019_2020__33[[#This Row],[Adj Open]]</f>
        <v>1.4130467391304377E-2</v>
      </c>
      <c r="J9816" s="50">
        <f>DAX__2019_2020__33[[#This Row],[Adj Close]]-DAX__2019_2020__33[[#This Row],[Adj Open]]</f>
        <v>2.4732343653319333</v>
      </c>
      <c r="K9816" s="50">
        <v>799301</v>
      </c>
    </row>
    <row r="9817" spans="1:11" x14ac:dyDescent="0.3">
      <c r="A9817" s="51" t="str">
        <f t="shared" si="159"/>
        <v>LIN.DE</v>
      </c>
      <c r="B9817" s="52" t="s">
        <v>303</v>
      </c>
      <c r="C9817" s="50" t="s">
        <v>5917</v>
      </c>
      <c r="D9817" s="50">
        <f>DAX__2019_2020__33[[#This Row],[Open]]*(DAX__2019_2020__33[[#This Row],[Adj Close]]/DAX__2019_2020__33[[#This Row],[Close]])</f>
        <v>177.88221101777458</v>
      </c>
      <c r="E9817" s="50" t="s">
        <v>24056</v>
      </c>
      <c r="F9817" s="50" t="s">
        <v>7005</v>
      </c>
      <c r="G9817" s="50" t="s">
        <v>24057</v>
      </c>
      <c r="H9817" s="50" t="s">
        <v>24058</v>
      </c>
      <c r="I9817" s="50">
        <f>(DAX__2019_2020__33[[#This Row],[Adj Close]]-DAX__2019_2020__33[[#This Row],[Adj Open]])/DAX__2019_2020__33[[#This Row],[Adj Open]]</f>
        <v>9.8930802139038168E-3</v>
      </c>
      <c r="J9817" s="50">
        <f>DAX__2019_2020__33[[#This Row],[Adj Close]]-DAX__2019_2020__33[[#This Row],[Adj Open]]</f>
        <v>1.7598029822254091</v>
      </c>
      <c r="K9817" s="50">
        <v>726952</v>
      </c>
    </row>
    <row r="9818" spans="1:11" x14ac:dyDescent="0.3">
      <c r="A9818" s="51" t="str">
        <f t="shared" si="159"/>
        <v>LIN.DE</v>
      </c>
      <c r="B9818" s="52" t="s">
        <v>304</v>
      </c>
      <c r="C9818" s="50" t="s">
        <v>24059</v>
      </c>
      <c r="D9818" s="50">
        <f>DAX__2019_2020__33[[#This Row],[Open]]*(DAX__2019_2020__33[[#This Row],[Adj Close]]/DAX__2019_2020__33[[#This Row],[Close]])</f>
        <v>179.97494255416504</v>
      </c>
      <c r="E9818" s="50" t="s">
        <v>21850</v>
      </c>
      <c r="F9818" s="50" t="s">
        <v>24060</v>
      </c>
      <c r="G9818" s="50" t="s">
        <v>24061</v>
      </c>
      <c r="H9818" s="50" t="s">
        <v>24062</v>
      </c>
      <c r="I9818" s="50">
        <f>(DAX__2019_2020__33[[#This Row],[Adj Close]]-DAX__2019_2020__33[[#This Row],[Adj Open]])/DAX__2019_2020__33[[#This Row],[Adj Open]]</f>
        <v>1.3213530864908121E-3</v>
      </c>
      <c r="J9818" s="50">
        <f>DAX__2019_2020__33[[#This Row],[Adj Close]]-DAX__2019_2020__33[[#This Row],[Adj Open]]</f>
        <v>0.23781044583495259</v>
      </c>
      <c r="K9818" s="50">
        <v>588205</v>
      </c>
    </row>
    <row r="9819" spans="1:11" x14ac:dyDescent="0.3">
      <c r="A9819" s="51" t="str">
        <f t="shared" si="159"/>
        <v>LIN.DE</v>
      </c>
      <c r="B9819" s="52" t="s">
        <v>305</v>
      </c>
      <c r="C9819" s="50" t="s">
        <v>24063</v>
      </c>
      <c r="D9819" s="50">
        <f>DAX__2019_2020__33[[#This Row],[Open]]*(DAX__2019_2020__33[[#This Row],[Adj Close]]/DAX__2019_2020__33[[#This Row],[Close]])</f>
        <v>181.78231146300629</v>
      </c>
      <c r="E9819" s="50" t="s">
        <v>24064</v>
      </c>
      <c r="F9819" s="50" t="s">
        <v>6527</v>
      </c>
      <c r="G9819" s="50" t="s">
        <v>2309</v>
      </c>
      <c r="H9819" s="50" t="s">
        <v>24065</v>
      </c>
      <c r="I9819" s="50">
        <f>(DAX__2019_2020__33[[#This Row],[Adj Close]]-DAX__2019_2020__33[[#This Row],[Adj Open]])/DAX__2019_2020__33[[#This Row],[Adj Open]]</f>
        <v>-1.098904204116047E-2</v>
      </c>
      <c r="J9819" s="50">
        <f>DAX__2019_2020__33[[#This Row],[Adj Close]]-DAX__2019_2020__33[[#This Row],[Adj Open]]</f>
        <v>-1.9976134630063029</v>
      </c>
      <c r="K9819" s="50">
        <v>862577</v>
      </c>
    </row>
    <row r="9820" spans="1:11" x14ac:dyDescent="0.3">
      <c r="A9820" s="51" t="str">
        <f t="shared" si="159"/>
        <v>LIN.DE</v>
      </c>
      <c r="B9820" s="52" t="s">
        <v>306</v>
      </c>
      <c r="C9820" s="50" t="s">
        <v>24066</v>
      </c>
      <c r="D9820" s="50">
        <f>DAX__2019_2020__33[[#This Row],[Open]]*(DAX__2019_2020__33[[#This Row],[Adj Close]]/DAX__2019_2020__33[[#This Row],[Close]])</f>
        <v>181.40178860572007</v>
      </c>
      <c r="E9820" s="50" t="s">
        <v>24066</v>
      </c>
      <c r="F9820" s="50" t="s">
        <v>24067</v>
      </c>
      <c r="G9820" s="50" t="s">
        <v>24068</v>
      </c>
      <c r="H9820" s="50" t="s">
        <v>24069</v>
      </c>
      <c r="I9820" s="50">
        <f>(DAX__2019_2020__33[[#This Row],[Adj Close]]-DAX__2019_2020__33[[#This Row],[Adj Open]])/DAX__2019_2020__33[[#This Row],[Adj Open]]</f>
        <v>-7.603550198272831E-3</v>
      </c>
      <c r="J9820" s="50">
        <f>DAX__2019_2020__33[[#This Row],[Adj Close]]-DAX__2019_2020__33[[#This Row],[Adj Open]]</f>
        <v>-1.379297605720069</v>
      </c>
      <c r="K9820" s="50">
        <v>473924</v>
      </c>
    </row>
    <row r="9821" spans="1:11" x14ac:dyDescent="0.3">
      <c r="A9821" s="51" t="str">
        <f t="shared" si="159"/>
        <v>LIN.DE</v>
      </c>
      <c r="B9821" s="52" t="s">
        <v>307</v>
      </c>
      <c r="C9821" s="50" t="s">
        <v>2313</v>
      </c>
      <c r="D9821" s="50">
        <f>DAX__2019_2020__33[[#This Row],[Open]]*(DAX__2019_2020__33[[#This Row],[Adj Close]]/DAX__2019_2020__33[[#This Row],[Close]])</f>
        <v>180.26032381432358</v>
      </c>
      <c r="E9821" s="50" t="s">
        <v>2304</v>
      </c>
      <c r="F9821" s="50" t="s">
        <v>6905</v>
      </c>
      <c r="G9821" s="50" t="s">
        <v>6794</v>
      </c>
      <c r="H9821" s="50" t="s">
        <v>24070</v>
      </c>
      <c r="I9821" s="50">
        <f>(DAX__2019_2020__33[[#This Row],[Adj Close]]-DAX__2019_2020__33[[#This Row],[Adj Open]])/DAX__2019_2020__33[[#This Row],[Adj Open]]</f>
        <v>-5.2770448548811969E-3</v>
      </c>
      <c r="J9821" s="50">
        <f>DAX__2019_2020__33[[#This Row],[Adj Close]]-DAX__2019_2020__33[[#This Row],[Adj Open]]</f>
        <v>-0.95124181432359478</v>
      </c>
      <c r="K9821" s="50">
        <v>638902</v>
      </c>
    </row>
    <row r="9822" spans="1:11" x14ac:dyDescent="0.3">
      <c r="A9822" s="51" t="str">
        <f t="shared" si="159"/>
        <v>LIN.DE</v>
      </c>
      <c r="B9822" s="52" t="s">
        <v>308</v>
      </c>
      <c r="C9822" s="50" t="s">
        <v>24071</v>
      </c>
      <c r="D9822" s="50">
        <f>DAX__2019_2020__33[[#This Row],[Open]]*(DAX__2019_2020__33[[#This Row],[Adj Close]]/DAX__2019_2020__33[[#This Row],[Close]])</f>
        <v>178.02488255083844</v>
      </c>
      <c r="E9822" s="50" t="s">
        <v>3413</v>
      </c>
      <c r="F9822" s="50" t="s">
        <v>6980</v>
      </c>
      <c r="G9822" s="50" t="s">
        <v>5917</v>
      </c>
      <c r="H9822" s="50" t="s">
        <v>24072</v>
      </c>
      <c r="I9822" s="50">
        <f>(DAX__2019_2020__33[[#This Row],[Adj Close]]-DAX__2019_2020__33[[#This Row],[Adj Open]])/DAX__2019_2020__33[[#This Row],[Adj Open]]</f>
        <v>-8.0146409195180673E-4</v>
      </c>
      <c r="J9822" s="50">
        <f>DAX__2019_2020__33[[#This Row],[Adj Close]]-DAX__2019_2020__33[[#This Row],[Adj Open]]</f>
        <v>-0.14268055083843478</v>
      </c>
      <c r="K9822" s="50">
        <v>545769</v>
      </c>
    </row>
    <row r="9823" spans="1:11" x14ac:dyDescent="0.3">
      <c r="A9823" s="51" t="str">
        <f t="shared" si="159"/>
        <v>LIN.DE</v>
      </c>
      <c r="B9823" s="52" t="s">
        <v>309</v>
      </c>
      <c r="C9823" s="50" t="s">
        <v>6898</v>
      </c>
      <c r="D9823" s="50">
        <f>DAX__2019_2020__33[[#This Row],[Open]]*(DAX__2019_2020__33[[#This Row],[Adj Close]]/DAX__2019_2020__33[[#This Row],[Close]])</f>
        <v>176.55048566499062</v>
      </c>
      <c r="E9823" s="50" t="s">
        <v>24073</v>
      </c>
      <c r="F9823" s="50" t="s">
        <v>2305</v>
      </c>
      <c r="G9823" s="50" t="s">
        <v>24074</v>
      </c>
      <c r="H9823" s="50" t="s">
        <v>24075</v>
      </c>
      <c r="I9823" s="50">
        <f>(DAX__2019_2020__33[[#This Row],[Adj Close]]-DAX__2019_2020__33[[#This Row],[Adj Open]])/DAX__2019_2020__33[[#This Row],[Adj Open]]</f>
        <v>8.620640885108494E-3</v>
      </c>
      <c r="J9823" s="50">
        <f>DAX__2019_2020__33[[#This Row],[Adj Close]]-DAX__2019_2020__33[[#This Row],[Adj Open]]</f>
        <v>1.5219783350093792</v>
      </c>
      <c r="K9823" s="50">
        <v>1093325</v>
      </c>
    </row>
    <row r="9824" spans="1:11" x14ac:dyDescent="0.3">
      <c r="A9824" s="51" t="str">
        <f t="shared" si="159"/>
        <v>LIN.DE</v>
      </c>
      <c r="B9824" s="52" t="s">
        <v>310</v>
      </c>
      <c r="C9824" s="50" t="s">
        <v>24076</v>
      </c>
      <c r="D9824" s="50">
        <f>DAX__2019_2020__33[[#This Row],[Open]]*(DAX__2019_2020__33[[#This Row],[Adj Close]]/DAX__2019_2020__33[[#This Row],[Close]])</f>
        <v>178.16760077028746</v>
      </c>
      <c r="E9824" s="50" t="s">
        <v>6915</v>
      </c>
      <c r="F9824" s="50" t="s">
        <v>24077</v>
      </c>
      <c r="G9824" s="50" t="s">
        <v>5890</v>
      </c>
      <c r="H9824" s="50" t="s">
        <v>24078</v>
      </c>
      <c r="I9824" s="50">
        <f>(DAX__2019_2020__33[[#This Row],[Adj Close]]-DAX__2019_2020__33[[#This Row],[Adj Open]])/DAX__2019_2020__33[[#This Row],[Adj Open]]</f>
        <v>-8.0085423170014707E-3</v>
      </c>
      <c r="J9824" s="50">
        <f>DAX__2019_2020__33[[#This Row],[Adj Close]]-DAX__2019_2020__33[[#This Row],[Adj Open]]</f>
        <v>-1.426862770287471</v>
      </c>
      <c r="K9824" s="50">
        <v>801749</v>
      </c>
    </row>
    <row r="9825" spans="1:11" x14ac:dyDescent="0.3">
      <c r="A9825" s="51" t="str">
        <f t="shared" si="159"/>
        <v>LIN.DE</v>
      </c>
      <c r="B9825" s="52" t="s">
        <v>311</v>
      </c>
      <c r="C9825" s="50" t="s">
        <v>5917</v>
      </c>
      <c r="D9825" s="50">
        <f>DAX__2019_2020__33[[#This Row],[Open]]*(DAX__2019_2020__33[[#This Row],[Adj Close]]/DAX__2019_2020__33[[#This Row],[Close]])</f>
        <v>177.88221322745628</v>
      </c>
      <c r="E9825" s="50" t="s">
        <v>21844</v>
      </c>
      <c r="F9825" s="50" t="s">
        <v>24079</v>
      </c>
      <c r="G9825" s="50" t="s">
        <v>24080</v>
      </c>
      <c r="H9825" s="50" t="s">
        <v>24081</v>
      </c>
      <c r="I9825" s="50">
        <f>(DAX__2019_2020__33[[#This Row],[Adj Close]]-DAX__2019_2020__33[[#This Row],[Adj Open]])/DAX__2019_2020__33[[#This Row],[Adj Open]]</f>
        <v>-6.6844919786097053E-3</v>
      </c>
      <c r="J9825" s="50">
        <f>DAX__2019_2020__33[[#This Row],[Adj Close]]-DAX__2019_2020__33[[#This Row],[Adj Open]]</f>
        <v>-1.1890522274562727</v>
      </c>
      <c r="K9825" s="50">
        <v>527659</v>
      </c>
    </row>
    <row r="9826" spans="1:11" x14ac:dyDescent="0.3">
      <c r="A9826" s="51" t="str">
        <f t="shared" si="159"/>
        <v>LIN.DE</v>
      </c>
      <c r="B9826" s="52" t="s">
        <v>312</v>
      </c>
      <c r="C9826" s="50" t="s">
        <v>24082</v>
      </c>
      <c r="D9826" s="50">
        <f>DAX__2019_2020__33[[#This Row],[Open]]*(DAX__2019_2020__33[[#This Row],[Adj Close]]/DAX__2019_2020__33[[#This Row],[Close]])</f>
        <v>177.31146000007627</v>
      </c>
      <c r="E9826" s="50" t="s">
        <v>24083</v>
      </c>
      <c r="F9826" s="50" t="s">
        <v>7005</v>
      </c>
      <c r="G9826" s="50" t="s">
        <v>5859</v>
      </c>
      <c r="H9826" s="50" t="s">
        <v>24084</v>
      </c>
      <c r="I9826" s="50">
        <f>(DAX__2019_2020__33[[#This Row],[Adj Close]]-DAX__2019_2020__33[[#This Row],[Adj Open]])/DAX__2019_2020__33[[#This Row],[Adj Open]]</f>
        <v>-2.1458906270136074E-3</v>
      </c>
      <c r="J9826" s="50">
        <f>DAX__2019_2020__33[[#This Row],[Adj Close]]-DAX__2019_2020__33[[#This Row],[Adj Open]]</f>
        <v>-0.3804910000762618</v>
      </c>
      <c r="K9826" s="50">
        <v>679702</v>
      </c>
    </row>
    <row r="9827" spans="1:11" x14ac:dyDescent="0.3">
      <c r="A9827" s="51" t="str">
        <f t="shared" si="159"/>
        <v>LIN.DE</v>
      </c>
      <c r="B9827" s="52" t="s">
        <v>313</v>
      </c>
      <c r="C9827" s="50" t="s">
        <v>5917</v>
      </c>
      <c r="D9827" s="50">
        <f>DAX__2019_2020__33[[#This Row],[Open]]*(DAX__2019_2020__33[[#This Row],[Adj Close]]/DAX__2019_2020__33[[#This Row],[Close]])</f>
        <v>177.88220292336314</v>
      </c>
      <c r="E9827" s="50" t="s">
        <v>21844</v>
      </c>
      <c r="F9827" s="50" t="s">
        <v>23907</v>
      </c>
      <c r="G9827" s="50" t="s">
        <v>24083</v>
      </c>
      <c r="H9827" s="50" t="s">
        <v>24085</v>
      </c>
      <c r="I9827" s="50">
        <f>(DAX__2019_2020__33[[#This Row],[Adj Close]]-DAX__2019_2020__33[[#This Row],[Adj Open]])/DAX__2019_2020__33[[#This Row],[Adj Open]]</f>
        <v>-2.4064010695187491E-3</v>
      </c>
      <c r="J9827" s="50">
        <f>DAX__2019_2020__33[[#This Row],[Adj Close]]-DAX__2019_2020__33[[#This Row],[Adj Open]]</f>
        <v>-0.42805592336313225</v>
      </c>
      <c r="K9827" s="50">
        <v>533873</v>
      </c>
    </row>
    <row r="9828" spans="1:11" x14ac:dyDescent="0.3">
      <c r="A9828" s="51" t="str">
        <f t="shared" si="159"/>
        <v>LIN.DE</v>
      </c>
      <c r="B9828" s="52" t="s">
        <v>314</v>
      </c>
      <c r="C9828" s="50" t="s">
        <v>5890</v>
      </c>
      <c r="D9828" s="50">
        <f>DAX__2019_2020__33[[#This Row],[Open]]*(DAX__2019_2020__33[[#This Row],[Adj Close]]/DAX__2019_2020__33[[#This Row],[Close]])</f>
        <v>176.74072349996189</v>
      </c>
      <c r="E9828" s="50" t="s">
        <v>24086</v>
      </c>
      <c r="F9828" s="50" t="s">
        <v>24087</v>
      </c>
      <c r="G9828" s="50" t="s">
        <v>5859</v>
      </c>
      <c r="H9828" s="50" t="s">
        <v>24084</v>
      </c>
      <c r="I9828" s="50">
        <f>(DAX__2019_2020__33[[#This Row],[Adj Close]]-DAX__2019_2020__33[[#This Row],[Adj Open]])/DAX__2019_2020__33[[#This Row],[Adj Open]]</f>
        <v>1.0764101010266472E-3</v>
      </c>
      <c r="J9828" s="50">
        <f>DAX__2019_2020__33[[#This Row],[Adj Close]]-DAX__2019_2020__33[[#This Row],[Adj Open]]</f>
        <v>0.19024550003811669</v>
      </c>
      <c r="K9828" s="50">
        <v>369027</v>
      </c>
    </row>
    <row r="9829" spans="1:11" x14ac:dyDescent="0.3">
      <c r="A9829" s="51" t="str">
        <f t="shared" si="159"/>
        <v>LIN.DE</v>
      </c>
      <c r="B9829" s="52" t="s">
        <v>315</v>
      </c>
      <c r="C9829" s="50" t="s">
        <v>24088</v>
      </c>
      <c r="D9829" s="50">
        <f>DAX__2019_2020__33[[#This Row],[Open]]*(DAX__2019_2020__33[[#This Row],[Adj Close]]/DAX__2019_2020__33[[#This Row],[Close]])</f>
        <v>175.83705964497017</v>
      </c>
      <c r="E9829" s="50" t="s">
        <v>24089</v>
      </c>
      <c r="F9829" s="50" t="s">
        <v>24090</v>
      </c>
      <c r="G9829" s="50" t="s">
        <v>2295</v>
      </c>
      <c r="H9829" s="50" t="s">
        <v>24091</v>
      </c>
      <c r="I9829" s="50">
        <f>(DAX__2019_2020__33[[#This Row],[Adj Close]]-DAX__2019_2020__33[[#This Row],[Adj Open]])/DAX__2019_2020__33[[#This Row],[Adj Open]]</f>
        <v>1.1090007754719692E-2</v>
      </c>
      <c r="J9829" s="50">
        <f>DAX__2019_2020__33[[#This Row],[Adj Close]]-DAX__2019_2020__33[[#This Row],[Adj Open]]</f>
        <v>1.9500343550298282</v>
      </c>
      <c r="K9829" s="50">
        <v>851491</v>
      </c>
    </row>
    <row r="9830" spans="1:11" x14ac:dyDescent="0.3">
      <c r="A9830" s="51" t="str">
        <f t="shared" si="159"/>
        <v>LIN.DE</v>
      </c>
      <c r="B9830" s="52" t="s">
        <v>316</v>
      </c>
      <c r="C9830" s="50" t="s">
        <v>24092</v>
      </c>
      <c r="D9830" s="50">
        <f>DAX__2019_2020__33[[#This Row],[Open]]*(DAX__2019_2020__33[[#This Row],[Adj Close]]/DAX__2019_2020__33[[#This Row],[Close]])</f>
        <v>178.04989607778751</v>
      </c>
      <c r="E9830" s="50" t="s">
        <v>24093</v>
      </c>
      <c r="F9830" s="50" t="s">
        <v>24094</v>
      </c>
      <c r="G9830" s="50" t="s">
        <v>5830</v>
      </c>
      <c r="H9830" s="50" t="s">
        <v>24095</v>
      </c>
      <c r="I9830" s="50">
        <f>(DAX__2019_2020__33[[#This Row],[Adj Close]]-DAX__2019_2020__33[[#This Row],[Adj Open]])/DAX__2019_2020__33[[#This Row],[Adj Open]]</f>
        <v>-3.1669398309134858E-2</v>
      </c>
      <c r="J9830" s="50">
        <f>DAX__2019_2020__33[[#This Row],[Adj Close]]-DAX__2019_2020__33[[#This Row],[Adj Open]]</f>
        <v>-5.6387330777875206</v>
      </c>
      <c r="K9830" s="50">
        <v>1275401</v>
      </c>
    </row>
    <row r="9831" spans="1:11" x14ac:dyDescent="0.3">
      <c r="A9831" s="51" t="str">
        <f t="shared" si="159"/>
        <v>LIN.DE</v>
      </c>
      <c r="B9831" s="52" t="s">
        <v>317</v>
      </c>
      <c r="C9831" s="50" t="s">
        <v>23899</v>
      </c>
      <c r="D9831" s="50">
        <f>DAX__2019_2020__33[[#This Row],[Open]]*(DAX__2019_2020__33[[#This Row],[Adj Close]]/DAX__2019_2020__33[[#This Row],[Close]])</f>
        <v>173.46249035432714</v>
      </c>
      <c r="E9831" s="50" t="s">
        <v>23906</v>
      </c>
      <c r="F9831" s="50" t="s">
        <v>7048</v>
      </c>
      <c r="G9831" s="50" t="s">
        <v>5823</v>
      </c>
      <c r="H9831" s="50" t="s">
        <v>24096</v>
      </c>
      <c r="I9831" s="50">
        <f>(DAX__2019_2020__33[[#This Row],[Adj Close]]-DAX__2019_2020__33[[#This Row],[Adj Open]])/DAX__2019_2020__33[[#This Row],[Adj Open]]</f>
        <v>-5.5099724517905947E-4</v>
      </c>
      <c r="J9831" s="50">
        <f>DAX__2019_2020__33[[#This Row],[Adj Close]]-DAX__2019_2020__33[[#This Row],[Adj Open]]</f>
        <v>-9.5577354327133435E-2</v>
      </c>
      <c r="K9831" s="50">
        <v>796585</v>
      </c>
    </row>
    <row r="9832" spans="1:11" x14ac:dyDescent="0.3">
      <c r="A9832" s="51" t="str">
        <f t="shared" si="159"/>
        <v>LIN.DE</v>
      </c>
      <c r="B9832" s="52" t="s">
        <v>318</v>
      </c>
      <c r="C9832" s="50" t="s">
        <v>24045</v>
      </c>
      <c r="D9832" s="50">
        <f>DAX__2019_2020__33[[#This Row],[Open]]*(DAX__2019_2020__33[[#This Row],[Adj Close]]/DAX__2019_2020__33[[#This Row],[Close]])</f>
        <v>173.84478024822664</v>
      </c>
      <c r="E9832" s="50" t="s">
        <v>6898</v>
      </c>
      <c r="F9832" s="50" t="s">
        <v>24097</v>
      </c>
      <c r="G9832" s="50" t="s">
        <v>6913</v>
      </c>
      <c r="H9832" s="50" t="s">
        <v>24098</v>
      </c>
      <c r="I9832" s="50">
        <f>(DAX__2019_2020__33[[#This Row],[Adj Close]]-DAX__2019_2020__33[[#This Row],[Adj Open]])/DAX__2019_2020__33[[#This Row],[Adj Open]]</f>
        <v>1.649257888375745E-2</v>
      </c>
      <c r="J9832" s="50">
        <f>DAX__2019_2020__33[[#This Row],[Adj Close]]-DAX__2019_2020__33[[#This Row],[Adj Open]]</f>
        <v>2.8671487517733567</v>
      </c>
      <c r="K9832" s="50">
        <v>753030</v>
      </c>
    </row>
    <row r="9833" spans="1:11" x14ac:dyDescent="0.3">
      <c r="A9833" s="51" t="str">
        <f t="shared" si="159"/>
        <v>LIN.DE</v>
      </c>
      <c r="B9833" s="52" t="s">
        <v>319</v>
      </c>
      <c r="C9833" s="50" t="s">
        <v>24099</v>
      </c>
      <c r="D9833" s="50">
        <f>DAX__2019_2020__33[[#This Row],[Open]]*(DAX__2019_2020__33[[#This Row],[Adj Close]]/DAX__2019_2020__33[[#This Row],[Close]])</f>
        <v>175.66065063952615</v>
      </c>
      <c r="E9833" s="50" t="s">
        <v>24100</v>
      </c>
      <c r="F9833" s="50" t="s">
        <v>24097</v>
      </c>
      <c r="G9833" s="50" t="s">
        <v>21860</v>
      </c>
      <c r="H9833" s="50" t="s">
        <v>24101</v>
      </c>
      <c r="I9833" s="50">
        <f>(DAX__2019_2020__33[[#This Row],[Adj Close]]-DAX__2019_2020__33[[#This Row],[Adj Open]])/DAX__2019_2020__33[[#This Row],[Adj Open]]</f>
        <v>-6.5288192623152233E-3</v>
      </c>
      <c r="J9833" s="50">
        <f>DAX__2019_2020__33[[#This Row],[Adj Close]]-DAX__2019_2020__33[[#This Row],[Adj Open]]</f>
        <v>-1.1468566395261632</v>
      </c>
      <c r="K9833" s="50">
        <v>673402</v>
      </c>
    </row>
    <row r="9834" spans="1:11" x14ac:dyDescent="0.3">
      <c r="A9834" s="51" t="str">
        <f t="shared" si="159"/>
        <v>LIN.DE</v>
      </c>
      <c r="B9834" s="52" t="s">
        <v>320</v>
      </c>
      <c r="C9834" s="50" t="s">
        <v>23850</v>
      </c>
      <c r="D9834" s="50">
        <f>DAX__2019_2020__33[[#This Row],[Open]]*(DAX__2019_2020__33[[#This Row],[Adj Close]]/DAX__2019_2020__33[[#This Row],[Close]])</f>
        <v>175.70843031594492</v>
      </c>
      <c r="E9834" s="50" t="s">
        <v>24080</v>
      </c>
      <c r="F9834" s="50" t="s">
        <v>5847</v>
      </c>
      <c r="G9834" s="50" t="s">
        <v>24087</v>
      </c>
      <c r="H9834" s="50" t="s">
        <v>24102</v>
      </c>
      <c r="I9834" s="50">
        <f>(DAX__2019_2020__33[[#This Row],[Adj Close]]-DAX__2019_2020__33[[#This Row],[Adj Open]])/DAX__2019_2020__33[[#This Row],[Adj Open]]</f>
        <v>9.2466518603213609E-3</v>
      </c>
      <c r="J9834" s="50">
        <f>DAX__2019_2020__33[[#This Row],[Adj Close]]-DAX__2019_2020__33[[#This Row],[Adj Open]]</f>
        <v>1.6247146840550784</v>
      </c>
      <c r="K9834" s="50">
        <v>633461</v>
      </c>
    </row>
    <row r="9835" spans="1:11" x14ac:dyDescent="0.3">
      <c r="A9835" s="51" t="str">
        <f t="shared" si="159"/>
        <v>LIN.DE</v>
      </c>
      <c r="B9835" s="52" t="s">
        <v>321</v>
      </c>
      <c r="C9835" s="50" t="s">
        <v>24103</v>
      </c>
      <c r="D9835" s="50">
        <f>DAX__2019_2020__33[[#This Row],[Open]]*(DAX__2019_2020__33[[#This Row],[Adj Close]]/DAX__2019_2020__33[[#This Row],[Close]])</f>
        <v>177.71540405250406</v>
      </c>
      <c r="E9835" s="50" t="s">
        <v>2295</v>
      </c>
      <c r="F9835" s="50" t="s">
        <v>6942</v>
      </c>
      <c r="G9835" s="50" t="s">
        <v>24077</v>
      </c>
      <c r="H9835" s="50" t="s">
        <v>24104</v>
      </c>
      <c r="I9835" s="50">
        <f>(DAX__2019_2020__33[[#This Row],[Adj Close]]-DAX__2019_2020__33[[#This Row],[Adj Open]])/DAX__2019_2020__33[[#This Row],[Adj Open]]</f>
        <v>-3.2266254890016984E-3</v>
      </c>
      <c r="J9835" s="50">
        <f>DAX__2019_2020__33[[#This Row],[Adj Close]]-DAX__2019_2020__33[[#This Row],[Adj Open]]</f>
        <v>-0.57342105250404529</v>
      </c>
      <c r="K9835" s="50">
        <v>394735</v>
      </c>
    </row>
    <row r="9836" spans="1:11" x14ac:dyDescent="0.3">
      <c r="A9836" s="51" t="str">
        <f t="shared" si="159"/>
        <v>LIN.DE</v>
      </c>
      <c r="B9836" s="52" t="s">
        <v>322</v>
      </c>
      <c r="C9836" s="50" t="s">
        <v>5857</v>
      </c>
      <c r="D9836" s="50">
        <f>DAX__2019_2020__33[[#This Row],[Open]]*(DAX__2019_2020__33[[#This Row],[Adj Close]]/DAX__2019_2020__33[[#This Row],[Close]])</f>
        <v>176.8074756784157</v>
      </c>
      <c r="E9836" s="50" t="s">
        <v>6898</v>
      </c>
      <c r="F9836" s="50" t="s">
        <v>24045</v>
      </c>
      <c r="G9836" s="50" t="s">
        <v>24088</v>
      </c>
      <c r="H9836" s="50" t="s">
        <v>24105</v>
      </c>
      <c r="I9836" s="50">
        <f>(DAX__2019_2020__33[[#This Row],[Adj Close]]-DAX__2019_2020__33[[#This Row],[Adj Open]])/DAX__2019_2020__33[[#This Row],[Adj Open]]</f>
        <v>-8.107783783783309E-4</v>
      </c>
      <c r="J9836" s="50">
        <f>DAX__2019_2020__33[[#This Row],[Adj Close]]-DAX__2019_2020__33[[#This Row],[Adj Open]]</f>
        <v>-0.14335167841571206</v>
      </c>
      <c r="K9836" s="50">
        <v>777483</v>
      </c>
    </row>
    <row r="9837" spans="1:11" x14ac:dyDescent="0.3">
      <c r="A9837" s="51" t="str">
        <f t="shared" si="159"/>
        <v>LIN.DE</v>
      </c>
      <c r="B9837" s="52" t="s">
        <v>323</v>
      </c>
      <c r="C9837" s="50" t="s">
        <v>24106</v>
      </c>
      <c r="D9837" s="50">
        <f>DAX__2019_2020__33[[#This Row],[Open]]*(DAX__2019_2020__33[[#This Row],[Adj Close]]/DAX__2019_2020__33[[#This Row],[Close]])</f>
        <v>176.13847555786157</v>
      </c>
      <c r="E9837" s="50" t="s">
        <v>2303</v>
      </c>
      <c r="F9837" s="50" t="s">
        <v>24107</v>
      </c>
      <c r="G9837" s="50" t="s">
        <v>24080</v>
      </c>
      <c r="H9837" s="50" t="s">
        <v>24108</v>
      </c>
      <c r="I9837" s="50">
        <f>(DAX__2019_2020__33[[#This Row],[Adj Close]]-DAX__2019_2020__33[[#This Row],[Adj Open]])/DAX__2019_2020__33[[#This Row],[Adj Open]]</f>
        <v>7.8675907563603067E-3</v>
      </c>
      <c r="J9837" s="50">
        <f>DAX__2019_2020__33[[#This Row],[Adj Close]]-DAX__2019_2020__33[[#This Row],[Adj Open]]</f>
        <v>1.3857854421384275</v>
      </c>
      <c r="K9837" s="50">
        <v>762854</v>
      </c>
    </row>
    <row r="9838" spans="1:11" x14ac:dyDescent="0.3">
      <c r="A9838" s="51" t="str">
        <f t="shared" si="159"/>
        <v>LIN.DE</v>
      </c>
      <c r="B9838" s="52" t="s">
        <v>324</v>
      </c>
      <c r="C9838" s="50" t="s">
        <v>24109</v>
      </c>
      <c r="D9838" s="50">
        <f>DAX__2019_2020__33[[#This Row],[Open]]*(DAX__2019_2020__33[[#This Row],[Adj Close]]/DAX__2019_2020__33[[#This Row],[Close]])</f>
        <v>177.42869174288063</v>
      </c>
      <c r="E9838" s="50" t="s">
        <v>24057</v>
      </c>
      <c r="F9838" s="50" t="s">
        <v>6898</v>
      </c>
      <c r="G9838" s="50" t="s">
        <v>24060</v>
      </c>
      <c r="H9838" s="50" t="s">
        <v>24110</v>
      </c>
      <c r="I9838" s="50">
        <f>(DAX__2019_2020__33[[#This Row],[Adj Close]]-DAX__2019_2020__33[[#This Row],[Adj Open]])/DAX__2019_2020__33[[#This Row],[Adj Open]]</f>
        <v>1.1580980713632567E-2</v>
      </c>
      <c r="J9838" s="50">
        <f>DAX__2019_2020__33[[#This Row],[Adj Close]]-DAX__2019_2020__33[[#This Row],[Adj Open]]</f>
        <v>2.0547982571193586</v>
      </c>
      <c r="K9838" s="50">
        <v>911455</v>
      </c>
    </row>
    <row r="9839" spans="1:11" x14ac:dyDescent="0.3">
      <c r="A9839" s="51" t="str">
        <f t="shared" si="159"/>
        <v>LIN.DE</v>
      </c>
      <c r="B9839" s="52" t="s">
        <v>325</v>
      </c>
      <c r="C9839" s="50" t="s">
        <v>24111</v>
      </c>
      <c r="D9839" s="50">
        <f>DAX__2019_2020__33[[#This Row],[Open]]*(DAX__2019_2020__33[[#This Row],[Adj Close]]/DAX__2019_2020__33[[#This Row],[Close]])</f>
        <v>182.87627831314705</v>
      </c>
      <c r="E9839" s="50" t="s">
        <v>24112</v>
      </c>
      <c r="F9839" s="50" t="s">
        <v>24113</v>
      </c>
      <c r="G9839" s="50" t="s">
        <v>5893</v>
      </c>
      <c r="H9839" s="50" t="s">
        <v>24114</v>
      </c>
      <c r="I9839" s="50">
        <f>(DAX__2019_2020__33[[#This Row],[Adj Close]]-DAX__2019_2020__33[[#This Row],[Adj Open]])/DAX__2019_2020__33[[#This Row],[Adj Open]]</f>
        <v>-1.9597595413715366E-2</v>
      </c>
      <c r="J9839" s="50">
        <f>DAX__2019_2020__33[[#This Row],[Adj Close]]-DAX__2019_2020__33[[#This Row],[Adj Open]]</f>
        <v>-3.5839353131470659</v>
      </c>
      <c r="K9839" s="50">
        <v>1152817</v>
      </c>
    </row>
    <row r="9840" spans="1:11" x14ac:dyDescent="0.3">
      <c r="A9840" s="51" t="str">
        <f t="shared" si="159"/>
        <v>LIN.DE</v>
      </c>
      <c r="B9840" s="52" t="s">
        <v>326</v>
      </c>
      <c r="C9840" s="50" t="s">
        <v>21842</v>
      </c>
      <c r="D9840" s="50">
        <f>DAX__2019_2020__33[[#This Row],[Open]]*(DAX__2019_2020__33[[#This Row],[Adj Close]]/DAX__2019_2020__33[[#This Row],[Close]])</f>
        <v>180.2480765878056</v>
      </c>
      <c r="E9840" s="50" t="s">
        <v>24115</v>
      </c>
      <c r="F9840" s="50" t="s">
        <v>24116</v>
      </c>
      <c r="G9840" s="50" t="s">
        <v>24117</v>
      </c>
      <c r="H9840" s="50" t="s">
        <v>24118</v>
      </c>
      <c r="I9840" s="50">
        <f>(DAX__2019_2020__33[[#This Row],[Adj Close]]-DAX__2019_2020__33[[#This Row],[Adj Open]])/DAX__2019_2020__33[[#This Row],[Adj Open]]</f>
        <v>2.3859861383036516E-3</v>
      </c>
      <c r="J9840" s="50">
        <f>DAX__2019_2020__33[[#This Row],[Adj Close]]-DAX__2019_2020__33[[#This Row],[Adj Open]]</f>
        <v>0.43006941219439909</v>
      </c>
      <c r="K9840" s="50">
        <v>636293</v>
      </c>
    </row>
    <row r="9841" spans="1:11" x14ac:dyDescent="0.3">
      <c r="A9841" s="51" t="str">
        <f t="shared" si="159"/>
        <v>LIN.DE</v>
      </c>
      <c r="B9841" s="52" t="s">
        <v>327</v>
      </c>
      <c r="C9841" s="50" t="s">
        <v>24119</v>
      </c>
      <c r="D9841" s="50">
        <f>DAX__2019_2020__33[[#This Row],[Open]]*(DAX__2019_2020__33[[#This Row],[Adj Close]]/DAX__2019_2020__33[[#This Row],[Close]])</f>
        <v>181.4427314327713</v>
      </c>
      <c r="E9841" s="50" t="s">
        <v>21851</v>
      </c>
      <c r="F9841" s="50" t="s">
        <v>24120</v>
      </c>
      <c r="G9841" s="50" t="s">
        <v>24121</v>
      </c>
      <c r="H9841" s="50" t="s">
        <v>24122</v>
      </c>
      <c r="I9841" s="50">
        <f>(DAX__2019_2020__33[[#This Row],[Adj Close]]-DAX__2019_2020__33[[#This Row],[Adj Open]])/DAX__2019_2020__33[[#This Row],[Adj Open]]</f>
        <v>-1.0007948064010098E-2</v>
      </c>
      <c r="J9841" s="50">
        <f>DAX__2019_2020__33[[#This Row],[Adj Close]]-DAX__2019_2020__33[[#This Row],[Adj Open]]</f>
        <v>-1.8158694327713079</v>
      </c>
      <c r="K9841" s="50">
        <v>932169</v>
      </c>
    </row>
    <row r="9842" spans="1:11" x14ac:dyDescent="0.3">
      <c r="A9842" s="51" t="str">
        <f t="shared" si="159"/>
        <v>LIN.DE</v>
      </c>
      <c r="B9842" s="52" t="s">
        <v>328</v>
      </c>
      <c r="C9842" s="50" t="s">
        <v>24116</v>
      </c>
      <c r="D9842" s="50">
        <f>DAX__2019_2020__33[[#This Row],[Open]]*(DAX__2019_2020__33[[#This Row],[Adj Close]]/DAX__2019_2020__33[[#This Row],[Close]])</f>
        <v>180.05690581590426</v>
      </c>
      <c r="E9842" s="50" t="s">
        <v>21842</v>
      </c>
      <c r="F9842" s="50" t="s">
        <v>24123</v>
      </c>
      <c r="G9842" s="50" t="s">
        <v>24123</v>
      </c>
      <c r="H9842" s="50" t="s">
        <v>24124</v>
      </c>
      <c r="I9842" s="50">
        <f>(DAX__2019_2020__33[[#This Row],[Adj Close]]-DAX__2019_2020__33[[#This Row],[Adj Open]])/DAX__2019_2020__33[[#This Row],[Adj Open]]</f>
        <v>-8.7579302152206492E-3</v>
      </c>
      <c r="J9842" s="50">
        <f>DAX__2019_2020__33[[#This Row],[Adj Close]]-DAX__2019_2020__33[[#This Row],[Adj Open]]</f>
        <v>-1.5769258159042465</v>
      </c>
      <c r="K9842" s="50">
        <v>755019</v>
      </c>
    </row>
    <row r="9843" spans="1:11" x14ac:dyDescent="0.3">
      <c r="A9843" s="51" t="str">
        <f t="shared" si="159"/>
        <v>LIN.DE</v>
      </c>
      <c r="B9843" s="52" t="s">
        <v>329</v>
      </c>
      <c r="C9843" s="50" t="s">
        <v>5917</v>
      </c>
      <c r="D9843" s="50">
        <f>DAX__2019_2020__33[[#This Row],[Open]]*(DAX__2019_2020__33[[#This Row],[Adj Close]]/DAX__2019_2020__33[[#This Row],[Close]])</f>
        <v>178.71890761559996</v>
      </c>
      <c r="E9843" s="50" t="s">
        <v>24125</v>
      </c>
      <c r="F9843" s="50" t="s">
        <v>6980</v>
      </c>
      <c r="G9843" s="50" t="s">
        <v>5893</v>
      </c>
      <c r="H9843" s="50" t="s">
        <v>24114</v>
      </c>
      <c r="I9843" s="50">
        <f>(DAX__2019_2020__33[[#This Row],[Adj Close]]-DAX__2019_2020__33[[#This Row],[Adj Open]])/DAX__2019_2020__33[[#This Row],[Adj Open]]</f>
        <v>3.2085882352941054E-3</v>
      </c>
      <c r="J9843" s="50">
        <f>DAX__2019_2020__33[[#This Row],[Adj Close]]-DAX__2019_2020__33[[#This Row],[Adj Open]]</f>
        <v>0.57343538440002817</v>
      </c>
      <c r="K9843" s="50">
        <v>1181074</v>
      </c>
    </row>
    <row r="9844" spans="1:11" x14ac:dyDescent="0.3">
      <c r="A9844" s="51" t="str">
        <f t="shared" si="159"/>
        <v>LIN.DE</v>
      </c>
      <c r="B9844" s="52" t="s">
        <v>330</v>
      </c>
      <c r="C9844" s="50" t="s">
        <v>3414</v>
      </c>
      <c r="D9844" s="50">
        <f>DAX__2019_2020__33[[#This Row],[Open]]*(DAX__2019_2020__33[[#This Row],[Adj Close]]/DAX__2019_2020__33[[#This Row],[Close]])</f>
        <v>180.20029306636533</v>
      </c>
      <c r="E9844" s="50" t="s">
        <v>2323</v>
      </c>
      <c r="F9844" s="50" t="s">
        <v>24067</v>
      </c>
      <c r="G9844" s="50" t="s">
        <v>3383</v>
      </c>
      <c r="H9844" s="50" t="s">
        <v>24126</v>
      </c>
      <c r="I9844" s="50">
        <f>(DAX__2019_2020__33[[#This Row],[Adj Close]]-DAX__2019_2020__33[[#This Row],[Adj Open]])/DAX__2019_2020__33[[#This Row],[Adj Open]]</f>
        <v>1.5645701156525534E-2</v>
      </c>
      <c r="J9844" s="50">
        <f>DAX__2019_2020__33[[#This Row],[Adj Close]]-DAX__2019_2020__33[[#This Row],[Adj Open]]</f>
        <v>2.8193599336346722</v>
      </c>
      <c r="K9844" s="50">
        <v>2654766</v>
      </c>
    </row>
    <row r="9845" spans="1:11" x14ac:dyDescent="0.3">
      <c r="A9845" s="51" t="str">
        <f t="shared" si="159"/>
        <v>LIN.DE</v>
      </c>
      <c r="B9845" s="52" t="s">
        <v>331</v>
      </c>
      <c r="C9845" s="50" t="s">
        <v>24127</v>
      </c>
      <c r="D9845" s="50">
        <f>DAX__2019_2020__33[[#This Row],[Open]]*(DAX__2019_2020__33[[#This Row],[Adj Close]]/DAX__2019_2020__33[[#This Row],[Close]])</f>
        <v>182.39842366352926</v>
      </c>
      <c r="E9845" s="50" t="s">
        <v>24128</v>
      </c>
      <c r="F9845" s="50" t="s">
        <v>21850</v>
      </c>
      <c r="G9845" s="50" t="s">
        <v>24129</v>
      </c>
      <c r="H9845" s="50" t="s">
        <v>24130</v>
      </c>
      <c r="I9845" s="50">
        <f>(DAX__2019_2020__33[[#This Row],[Adj Close]]-DAX__2019_2020__33[[#This Row],[Adj Open]])/DAX__2019_2020__33[[#This Row],[Adj Open]]</f>
        <v>2.6192296792477521E-4</v>
      </c>
      <c r="J9845" s="50">
        <f>DAX__2019_2020__33[[#This Row],[Adj Close]]-DAX__2019_2020__33[[#This Row],[Adj Open]]</f>
        <v>4.7774336470752132E-2</v>
      </c>
      <c r="K9845" s="50">
        <v>576030</v>
      </c>
    </row>
    <row r="9846" spans="1:11" x14ac:dyDescent="0.3">
      <c r="A9846" s="51" t="str">
        <f t="shared" si="159"/>
        <v>LIN.DE</v>
      </c>
      <c r="B9846" s="52" t="s">
        <v>332</v>
      </c>
      <c r="C9846" s="50" t="s">
        <v>5940</v>
      </c>
      <c r="D9846" s="50">
        <f>DAX__2019_2020__33[[#This Row],[Open]]*(DAX__2019_2020__33[[#This Row],[Adj Close]]/DAX__2019_2020__33[[#This Row],[Close]])</f>
        <v>183.97535752734581</v>
      </c>
      <c r="E9846" s="50" t="s">
        <v>5945</v>
      </c>
      <c r="F9846" s="50" t="s">
        <v>21853</v>
      </c>
      <c r="G9846" s="50" t="s">
        <v>24064</v>
      </c>
      <c r="H9846" s="50" t="s">
        <v>24131</v>
      </c>
      <c r="I9846" s="50">
        <f>(DAX__2019_2020__33[[#This Row],[Adj Close]]-DAX__2019_2020__33[[#This Row],[Adj Open]])/DAX__2019_2020__33[[#This Row],[Adj Open]]</f>
        <v>-7.0130181818183323E-3</v>
      </c>
      <c r="J9846" s="50">
        <f>DAX__2019_2020__33[[#This Row],[Adj Close]]-DAX__2019_2020__33[[#This Row],[Adj Open]]</f>
        <v>-1.2902225273458043</v>
      </c>
      <c r="K9846" s="50">
        <v>425465</v>
      </c>
    </row>
    <row r="9847" spans="1:11" x14ac:dyDescent="0.3">
      <c r="A9847" s="51" t="str">
        <f t="shared" si="159"/>
        <v>LIN.DE</v>
      </c>
      <c r="B9847" s="52" t="s">
        <v>333</v>
      </c>
      <c r="C9847" s="50" t="s">
        <v>24129</v>
      </c>
      <c r="D9847" s="50">
        <f>DAX__2019_2020__33[[#This Row],[Open]]*(DAX__2019_2020__33[[#This Row],[Adj Close]]/DAX__2019_2020__33[[#This Row],[Close]])</f>
        <v>182.44619500711542</v>
      </c>
      <c r="E9847" s="50" t="s">
        <v>24111</v>
      </c>
      <c r="F9847" s="50" t="s">
        <v>24132</v>
      </c>
      <c r="G9847" s="50" t="s">
        <v>21853</v>
      </c>
      <c r="H9847" s="50" t="s">
        <v>24133</v>
      </c>
      <c r="I9847" s="50">
        <f>(DAX__2019_2020__33[[#This Row],[Adj Close]]-DAX__2019_2020__33[[#This Row],[Adj Open]])/DAX__2019_2020__33[[#This Row],[Adj Open]]</f>
        <v>-5.23787339668571E-4</v>
      </c>
      <c r="J9847" s="50">
        <f>DAX__2019_2020__33[[#This Row],[Adj Close]]-DAX__2019_2020__33[[#This Row],[Adj Open]]</f>
        <v>-9.556300711543031E-2</v>
      </c>
      <c r="K9847" s="50">
        <v>229616</v>
      </c>
    </row>
    <row r="9848" spans="1:11" x14ac:dyDescent="0.3">
      <c r="A9848" s="51" t="str">
        <f t="shared" si="159"/>
        <v>LIN.DE</v>
      </c>
      <c r="B9848" s="52" t="s">
        <v>334</v>
      </c>
      <c r="C9848" s="50" t="s">
        <v>24134</v>
      </c>
      <c r="D9848" s="50">
        <f>DAX__2019_2020__33[[#This Row],[Open]]*(DAX__2019_2020__33[[#This Row],[Adj Close]]/DAX__2019_2020__33[[#This Row],[Close]])</f>
        <v>181.20378061663646</v>
      </c>
      <c r="E9848" s="50" t="s">
        <v>5938</v>
      </c>
      <c r="F9848" s="50" t="s">
        <v>2308</v>
      </c>
      <c r="G9848" s="50" t="s">
        <v>24115</v>
      </c>
      <c r="H9848" s="50" t="s">
        <v>24135</v>
      </c>
      <c r="I9848" s="50">
        <f>(DAX__2019_2020__33[[#This Row],[Adj Close]]-DAX__2019_2020__33[[#This Row],[Adj Open]])/DAX__2019_2020__33[[#This Row],[Adj Open]]</f>
        <v>2.373401823626442E-3</v>
      </c>
      <c r="J9848" s="50">
        <f>DAX__2019_2020__33[[#This Row],[Adj Close]]-DAX__2019_2020__33[[#This Row],[Adj Open]]</f>
        <v>0.43006938336353073</v>
      </c>
      <c r="K9848" s="50">
        <v>694284</v>
      </c>
    </row>
    <row r="9849" spans="1:11" x14ac:dyDescent="0.3">
      <c r="A9849" s="51" t="str">
        <f t="shared" si="159"/>
        <v>LIN.DE</v>
      </c>
      <c r="B9849" s="52" t="s">
        <v>335</v>
      </c>
      <c r="C9849" s="50" t="s">
        <v>24136</v>
      </c>
      <c r="D9849" s="50">
        <f>DAX__2019_2020__33[[#This Row],[Open]]*(DAX__2019_2020__33[[#This Row],[Adj Close]]/DAX__2019_2020__33[[#This Row],[Close]])</f>
        <v>178.00213548836263</v>
      </c>
      <c r="E9849" s="50" t="s">
        <v>7186</v>
      </c>
      <c r="F9849" s="50" t="s">
        <v>24107</v>
      </c>
      <c r="G9849" s="50" t="s">
        <v>24079</v>
      </c>
      <c r="H9849" s="50" t="s">
        <v>24137</v>
      </c>
      <c r="I9849" s="50">
        <f>(DAX__2019_2020__33[[#This Row],[Adj Close]]-DAX__2019_2020__33[[#This Row],[Adj Open]])/DAX__2019_2020__33[[#This Row],[Adj Open]]</f>
        <v>-5.1006550335570278E-3</v>
      </c>
      <c r="J9849" s="50">
        <f>DAX__2019_2020__33[[#This Row],[Adj Close]]-DAX__2019_2020__33[[#This Row],[Adj Open]]</f>
        <v>-0.90792748836261694</v>
      </c>
      <c r="K9849" s="50">
        <v>949121</v>
      </c>
    </row>
    <row r="9850" spans="1:11" x14ac:dyDescent="0.3">
      <c r="A9850" s="51" t="str">
        <f t="shared" si="159"/>
        <v>LIN.DE</v>
      </c>
      <c r="B9850" s="52" t="s">
        <v>336</v>
      </c>
      <c r="C9850" s="50" t="s">
        <v>6960</v>
      </c>
      <c r="D9850" s="50">
        <f>DAX__2019_2020__33[[#This Row],[Open]]*(DAX__2019_2020__33[[#This Row],[Adj Close]]/DAX__2019_2020__33[[#This Row],[Close]])</f>
        <v>174.89603165372446</v>
      </c>
      <c r="E9850" s="50" t="s">
        <v>24051</v>
      </c>
      <c r="F9850" s="50" t="s">
        <v>5830</v>
      </c>
      <c r="G9850" s="50" t="s">
        <v>24138</v>
      </c>
      <c r="H9850" s="50" t="s">
        <v>24139</v>
      </c>
      <c r="I9850" s="50">
        <f>(DAX__2019_2020__33[[#This Row],[Adj Close]]-DAX__2019_2020__33[[#This Row],[Adj Open]])/DAX__2019_2020__33[[#This Row],[Adj Open]]</f>
        <v>3.2787213114754141E-3</v>
      </c>
      <c r="J9850" s="50">
        <f>DAX__2019_2020__33[[#This Row],[Adj Close]]-DAX__2019_2020__33[[#This Row],[Adj Open]]</f>
        <v>0.57343534627554504</v>
      </c>
      <c r="K9850" s="50">
        <v>706882</v>
      </c>
    </row>
    <row r="9851" spans="1:11" x14ac:dyDescent="0.3">
      <c r="A9851" s="51" t="str">
        <f t="shared" si="159"/>
        <v>LIN.DE</v>
      </c>
      <c r="B9851" s="52" t="s">
        <v>337</v>
      </c>
      <c r="C9851" s="50" t="s">
        <v>7003</v>
      </c>
      <c r="D9851" s="50">
        <f>DAX__2019_2020__33[[#This Row],[Open]]*(DAX__2019_2020__33[[#This Row],[Adj Close]]/DAX__2019_2020__33[[#This Row],[Close]])</f>
        <v>176.61634991815205</v>
      </c>
      <c r="E9851" s="50" t="s">
        <v>2305</v>
      </c>
      <c r="F9851" s="50" t="s">
        <v>6885</v>
      </c>
      <c r="G9851" s="50" t="s">
        <v>24079</v>
      </c>
      <c r="H9851" s="50" t="s">
        <v>24137</v>
      </c>
      <c r="I9851" s="50">
        <f>(DAX__2019_2020__33[[#This Row],[Adj Close]]-DAX__2019_2020__33[[#This Row],[Adj Open]])/DAX__2019_2020__33[[#This Row],[Adj Open]]</f>
        <v>2.7056276617051902E-3</v>
      </c>
      <c r="J9851" s="50">
        <f>DAX__2019_2020__33[[#This Row],[Adj Close]]-DAX__2019_2020__33[[#This Row],[Adj Open]]</f>
        <v>0.47785808184795542</v>
      </c>
      <c r="K9851" s="50">
        <v>720665</v>
      </c>
    </row>
    <row r="9852" spans="1:11" x14ac:dyDescent="0.3">
      <c r="A9852" s="51" t="str">
        <f t="shared" si="159"/>
        <v>LIN.DE</v>
      </c>
      <c r="B9852" s="52" t="s">
        <v>338</v>
      </c>
      <c r="C9852" s="50" t="s">
        <v>2299</v>
      </c>
      <c r="D9852" s="50">
        <f>DAX__2019_2020__33[[#This Row],[Open]]*(DAX__2019_2020__33[[#This Row],[Adj Close]]/DAX__2019_2020__33[[#This Row],[Close]])</f>
        <v>174.60932868218723</v>
      </c>
      <c r="E9852" s="50" t="s">
        <v>24136</v>
      </c>
      <c r="F9852" s="50" t="s">
        <v>2299</v>
      </c>
      <c r="G9852" s="50" t="s">
        <v>24140</v>
      </c>
      <c r="H9852" s="50" t="s">
        <v>24141</v>
      </c>
      <c r="I9852" s="50">
        <f>(DAX__2019_2020__33[[#This Row],[Adj Close]]-DAX__2019_2020__33[[#This Row],[Adj Open]])/DAX__2019_2020__33[[#This Row],[Adj Open]]</f>
        <v>1.7241428854539175E-2</v>
      </c>
      <c r="J9852" s="50">
        <f>DAX__2019_2020__33[[#This Row],[Adj Close]]-DAX__2019_2020__33[[#This Row],[Adj Open]]</f>
        <v>3.0105143178127776</v>
      </c>
      <c r="K9852" s="50">
        <v>840302</v>
      </c>
    </row>
    <row r="9853" spans="1:11" x14ac:dyDescent="0.3">
      <c r="A9853" s="51" t="str">
        <f t="shared" ref="A9853:A9916" si="160">"LIN.DE"</f>
        <v>LIN.DE</v>
      </c>
      <c r="B9853" s="52" t="s">
        <v>339</v>
      </c>
      <c r="C9853" s="50" t="s">
        <v>24121</v>
      </c>
      <c r="D9853" s="50">
        <f>DAX__2019_2020__33[[#This Row],[Open]]*(DAX__2019_2020__33[[#This Row],[Adj Close]]/DAX__2019_2020__33[[#This Row],[Close]])</f>
        <v>179.6268628841413</v>
      </c>
      <c r="E9853" s="50" t="s">
        <v>24059</v>
      </c>
      <c r="F9853" s="50" t="s">
        <v>24142</v>
      </c>
      <c r="G9853" s="50" t="s">
        <v>24143</v>
      </c>
      <c r="H9853" s="50" t="s">
        <v>24144</v>
      </c>
      <c r="I9853" s="50">
        <f>(DAX__2019_2020__33[[#This Row],[Adj Close]]-DAX__2019_2020__33[[#This Row],[Adj Open]])/DAX__2019_2020__33[[#This Row],[Adj Open]]</f>
        <v>2.6602820323535104E-3</v>
      </c>
      <c r="J9853" s="50">
        <f>DAX__2019_2020__33[[#This Row],[Adj Close]]-DAX__2019_2020__33[[#This Row],[Adj Open]]</f>
        <v>0.47785811585870874</v>
      </c>
      <c r="K9853" s="50">
        <v>607754</v>
      </c>
    </row>
    <row r="9854" spans="1:11" x14ac:dyDescent="0.3">
      <c r="A9854" s="51" t="str">
        <f t="shared" si="160"/>
        <v>LIN.DE</v>
      </c>
      <c r="B9854" s="52" t="s">
        <v>340</v>
      </c>
      <c r="C9854" s="50" t="s">
        <v>6527</v>
      </c>
      <c r="D9854" s="50">
        <f>DAX__2019_2020__33[[#This Row],[Open]]*(DAX__2019_2020__33[[#This Row],[Adj Close]]/DAX__2019_2020__33[[#This Row],[Close]])</f>
        <v>180.53476365670875</v>
      </c>
      <c r="E9854" s="50" t="s">
        <v>24145</v>
      </c>
      <c r="F9854" s="50" t="s">
        <v>3414</v>
      </c>
      <c r="G9854" s="50" t="s">
        <v>2309</v>
      </c>
      <c r="H9854" s="50" t="s">
        <v>24146</v>
      </c>
      <c r="I9854" s="50">
        <f>(DAX__2019_2020__33[[#This Row],[Adj Close]]-DAX__2019_2020__33[[#This Row],[Adj Open]])/DAX__2019_2020__33[[#This Row],[Adj Open]]</f>
        <v>5.294124043222064E-4</v>
      </c>
      <c r="J9854" s="50">
        <f>DAX__2019_2020__33[[#This Row],[Adj Close]]-DAX__2019_2020__33[[#This Row],[Adj Open]]</f>
        <v>9.5577343291239458E-2</v>
      </c>
      <c r="K9854" s="50">
        <v>575321</v>
      </c>
    </row>
    <row r="9855" spans="1:11" x14ac:dyDescent="0.3">
      <c r="A9855" s="51" t="str">
        <f t="shared" si="160"/>
        <v>LIN.DE</v>
      </c>
      <c r="B9855" s="52" t="s">
        <v>341</v>
      </c>
      <c r="C9855" s="50" t="s">
        <v>24119</v>
      </c>
      <c r="D9855" s="50">
        <f>DAX__2019_2020__33[[#This Row],[Open]]*(DAX__2019_2020__33[[#This Row],[Adj Close]]/DAX__2019_2020__33[[#This Row],[Close]])</f>
        <v>181.44271302095004</v>
      </c>
      <c r="E9855" s="50" t="s">
        <v>24147</v>
      </c>
      <c r="F9855" s="50" t="s">
        <v>24148</v>
      </c>
      <c r="G9855" s="50" t="s">
        <v>2310</v>
      </c>
      <c r="H9855" s="50" t="s">
        <v>24149</v>
      </c>
      <c r="I9855" s="50">
        <f>(DAX__2019_2020__33[[#This Row],[Adj Close]]-DAX__2019_2020__33[[#This Row],[Adj Open]])/DAX__2019_2020__33[[#This Row],[Adj Open]]</f>
        <v>-7.9014482622662542E-4</v>
      </c>
      <c r="J9855" s="50">
        <f>DAX__2019_2020__33[[#This Row],[Adj Close]]-DAX__2019_2020__33[[#This Row],[Adj Open]]</f>
        <v>-0.14336602095002604</v>
      </c>
      <c r="K9855" s="50">
        <v>663100</v>
      </c>
    </row>
    <row r="9856" spans="1:11" x14ac:dyDescent="0.3">
      <c r="A9856" s="51" t="str">
        <f t="shared" si="160"/>
        <v>LIN.DE</v>
      </c>
      <c r="B9856" s="52" t="s">
        <v>342</v>
      </c>
      <c r="C9856" s="50" t="s">
        <v>24132</v>
      </c>
      <c r="D9856" s="50">
        <f>DAX__2019_2020__33[[#This Row],[Open]]*(DAX__2019_2020__33[[#This Row],[Adj Close]]/DAX__2019_2020__33[[#This Row],[Close]])</f>
        <v>181.156006487621</v>
      </c>
      <c r="E9856" s="50" t="s">
        <v>24064</v>
      </c>
      <c r="F9856" s="50" t="s">
        <v>24074</v>
      </c>
      <c r="G9856" s="50" t="s">
        <v>6524</v>
      </c>
      <c r="H9856" s="50" t="s">
        <v>24150</v>
      </c>
      <c r="I9856" s="50">
        <f>(DAX__2019_2020__33[[#This Row],[Adj Close]]-DAX__2019_2020__33[[#This Row],[Adj Open]])/DAX__2019_2020__33[[#This Row],[Adj Open]]</f>
        <v>5.0118543126585844E-3</v>
      </c>
      <c r="J9856" s="50">
        <f>DAX__2019_2020__33[[#This Row],[Adj Close]]-DAX__2019_2020__33[[#This Row],[Adj Open]]</f>
        <v>0.90792751237898983</v>
      </c>
      <c r="K9856" s="50">
        <v>738131</v>
      </c>
    </row>
    <row r="9857" spans="1:11" x14ac:dyDescent="0.3">
      <c r="A9857" s="51" t="str">
        <f t="shared" si="160"/>
        <v>LIN.DE</v>
      </c>
      <c r="B9857" s="52" t="s">
        <v>343</v>
      </c>
      <c r="C9857" s="50" t="s">
        <v>6915</v>
      </c>
      <c r="D9857" s="50">
        <f>DAX__2019_2020__33[[#This Row],[Open]]*(DAX__2019_2020__33[[#This Row],[Adj Close]]/DAX__2019_2020__33[[#This Row],[Close]])</f>
        <v>180.34364941456388</v>
      </c>
      <c r="E9857" s="50" t="s">
        <v>24151</v>
      </c>
      <c r="F9857" s="50" t="s">
        <v>6915</v>
      </c>
      <c r="G9857" s="50" t="s">
        <v>24152</v>
      </c>
      <c r="H9857" s="50" t="s">
        <v>24153</v>
      </c>
      <c r="I9857" s="50">
        <f>(DAX__2019_2020__33[[#This Row],[Adj Close]]-DAX__2019_2020__33[[#This Row],[Adj Open]])/DAX__2019_2020__33[[#This Row],[Adj Open]]</f>
        <v>5.8293906597147345E-3</v>
      </c>
      <c r="J9857" s="50">
        <f>DAX__2019_2020__33[[#This Row],[Adj Close]]-DAX__2019_2020__33[[#This Row],[Adj Open]]</f>
        <v>1.0512935854361274</v>
      </c>
      <c r="K9857" s="50">
        <v>631517</v>
      </c>
    </row>
    <row r="9858" spans="1:11" x14ac:dyDescent="0.3">
      <c r="A9858" s="51" t="str">
        <f t="shared" si="160"/>
        <v>LIN.DE</v>
      </c>
      <c r="B9858" s="52" t="s">
        <v>344</v>
      </c>
      <c r="C9858" s="50" t="s">
        <v>24119</v>
      </c>
      <c r="D9858" s="50">
        <f>DAX__2019_2020__33[[#This Row],[Open]]*(DAX__2019_2020__33[[#This Row],[Adj Close]]/DAX__2019_2020__33[[#This Row],[Close]])</f>
        <v>181.44271395421336</v>
      </c>
      <c r="E9858" s="50" t="s">
        <v>24154</v>
      </c>
      <c r="F9858" s="50" t="s">
        <v>24119</v>
      </c>
      <c r="G9858" s="50" t="s">
        <v>21851</v>
      </c>
      <c r="H9858" s="50" t="s">
        <v>24155</v>
      </c>
      <c r="I9858" s="50">
        <f>(DAX__2019_2020__33[[#This Row],[Adj Close]]-DAX__2019_2020__33[[#This Row],[Adj Open]])/DAX__2019_2020__33[[#This Row],[Adj Open]]</f>
        <v>1.8435132417114019E-3</v>
      </c>
      <c r="J9858" s="50">
        <f>DAX__2019_2020__33[[#This Row],[Adj Close]]-DAX__2019_2020__33[[#This Row],[Adj Open]]</f>
        <v>0.33449204578664649</v>
      </c>
      <c r="K9858" s="50">
        <v>502823</v>
      </c>
    </row>
    <row r="9859" spans="1:11" x14ac:dyDescent="0.3">
      <c r="A9859" s="51" t="str">
        <f t="shared" si="160"/>
        <v>LIN.DE</v>
      </c>
      <c r="B9859" s="52" t="s">
        <v>345</v>
      </c>
      <c r="C9859" s="50" t="s">
        <v>24156</v>
      </c>
      <c r="D9859" s="50">
        <f>DAX__2019_2020__33[[#This Row],[Open]]*(DAX__2019_2020__33[[#This Row],[Adj Close]]/DAX__2019_2020__33[[#This Row],[Close]])</f>
        <v>182.971855556641</v>
      </c>
      <c r="E9859" s="50" t="s">
        <v>24157</v>
      </c>
      <c r="F9859" s="50" t="s">
        <v>24152</v>
      </c>
      <c r="G9859" s="50" t="s">
        <v>24158</v>
      </c>
      <c r="H9859" s="50" t="s">
        <v>24159</v>
      </c>
      <c r="I9859" s="50">
        <f>(DAX__2019_2020__33[[#This Row],[Adj Close]]-DAX__2019_2020__33[[#This Row],[Adj Open]])/DAX__2019_2020__33[[#This Row],[Adj Open]]</f>
        <v>3.6562915172049016E-3</v>
      </c>
      <c r="J9859" s="50">
        <f>DAX__2019_2020__33[[#This Row],[Adj Close]]-DAX__2019_2020__33[[#This Row],[Adj Open]]</f>
        <v>0.66899844335898706</v>
      </c>
      <c r="K9859" s="50">
        <v>929414</v>
      </c>
    </row>
    <row r="9860" spans="1:11" x14ac:dyDescent="0.3">
      <c r="A9860" s="51" t="str">
        <f t="shared" si="160"/>
        <v>LIN.DE</v>
      </c>
      <c r="B9860" s="52" t="s">
        <v>346</v>
      </c>
      <c r="C9860" s="50" t="s">
        <v>24160</v>
      </c>
      <c r="D9860" s="50">
        <f>DAX__2019_2020__33[[#This Row],[Open]]*(DAX__2019_2020__33[[#This Row],[Adj Close]]/DAX__2019_2020__33[[#This Row],[Close]])</f>
        <v>183.11524814826191</v>
      </c>
      <c r="E9860" s="50" t="s">
        <v>24161</v>
      </c>
      <c r="F9860" s="50" t="s">
        <v>24162</v>
      </c>
      <c r="G9860" s="50" t="s">
        <v>24063</v>
      </c>
      <c r="H9860" s="50" t="s">
        <v>24163</v>
      </c>
      <c r="I9860" s="50">
        <f>(DAX__2019_2020__33[[#This Row],[Adj Close]]-DAX__2019_2020__33[[#This Row],[Adj Open]])/DAX__2019_2020__33[[#This Row],[Adj Open]]</f>
        <v>-2.6096032585718747E-3</v>
      </c>
      <c r="J9860" s="50">
        <f>DAX__2019_2020__33[[#This Row],[Adj Close]]-DAX__2019_2020__33[[#This Row],[Adj Open]]</f>
        <v>-0.47785814826190176</v>
      </c>
      <c r="K9860" s="50">
        <v>335957</v>
      </c>
    </row>
    <row r="9861" spans="1:11" x14ac:dyDescent="0.3">
      <c r="A9861" s="51" t="str">
        <f t="shared" si="160"/>
        <v>LIN.DE</v>
      </c>
      <c r="B9861" s="52" t="s">
        <v>347</v>
      </c>
      <c r="C9861" s="50" t="s">
        <v>24164</v>
      </c>
      <c r="D9861" s="50">
        <f>DAX__2019_2020__33[[#This Row],[Open]]*(DAX__2019_2020__33[[#This Row],[Adj Close]]/DAX__2019_2020__33[[#This Row],[Close]])</f>
        <v>181.96836558313379</v>
      </c>
      <c r="E9861" s="50" t="s">
        <v>24111</v>
      </c>
      <c r="F9861" s="50" t="s">
        <v>24165</v>
      </c>
      <c r="G9861" s="50" t="s">
        <v>24166</v>
      </c>
      <c r="H9861" s="50" t="s">
        <v>24167</v>
      </c>
      <c r="I9861" s="50">
        <f>(DAX__2019_2020__33[[#This Row],[Adj Close]]-DAX__2019_2020__33[[#This Row],[Adj Open]])/DAX__2019_2020__33[[#This Row],[Adj Open]]</f>
        <v>1.8382668646512461E-3</v>
      </c>
      <c r="J9861" s="50">
        <f>DAX__2019_2020__33[[#This Row],[Adj Close]]-DAX__2019_2020__33[[#This Row],[Adj Open]]</f>
        <v>0.33450641686621907</v>
      </c>
      <c r="K9861" s="50">
        <v>659234</v>
      </c>
    </row>
    <row r="9862" spans="1:11" x14ac:dyDescent="0.3">
      <c r="A9862" s="51" t="str">
        <f t="shared" si="160"/>
        <v>LIN.DE</v>
      </c>
      <c r="B9862" s="52" t="s">
        <v>348</v>
      </c>
      <c r="C9862" s="50" t="s">
        <v>24168</v>
      </c>
      <c r="D9862" s="50">
        <f>DAX__2019_2020__33[[#This Row],[Open]]*(DAX__2019_2020__33[[#This Row],[Adj Close]]/DAX__2019_2020__33[[#This Row],[Close]])</f>
        <v>183.306351856622</v>
      </c>
      <c r="E9862" s="50" t="s">
        <v>24158</v>
      </c>
      <c r="F9862" s="50" t="s">
        <v>6919</v>
      </c>
      <c r="G9862" s="50" t="s">
        <v>6919</v>
      </c>
      <c r="H9862" s="50" t="s">
        <v>24169</v>
      </c>
      <c r="I9862" s="50">
        <f>(DAX__2019_2020__33[[#This Row],[Adj Close]]-DAX__2019_2020__33[[#This Row],[Adj Open]])/DAX__2019_2020__33[[#This Row],[Adj Open]]</f>
        <v>-9.3847913026362025E-3</v>
      </c>
      <c r="J9862" s="50">
        <f>DAX__2019_2020__33[[#This Row],[Adj Close]]-DAX__2019_2020__33[[#This Row],[Adj Open]]</f>
        <v>-1.7202918566219978</v>
      </c>
      <c r="K9862" s="50">
        <v>871952</v>
      </c>
    </row>
    <row r="9863" spans="1:11" x14ac:dyDescent="0.3">
      <c r="A9863" s="51" t="str">
        <f t="shared" si="160"/>
        <v>LIN.DE</v>
      </c>
      <c r="B9863" s="52" t="s">
        <v>349</v>
      </c>
      <c r="C9863" s="50" t="s">
        <v>2313</v>
      </c>
      <c r="D9863" s="50">
        <f>DAX__2019_2020__33[[#This Row],[Open]]*(DAX__2019_2020__33[[#This Row],[Adj Close]]/DAX__2019_2020__33[[#This Row],[Close]])</f>
        <v>181.10821490882887</v>
      </c>
      <c r="E9863" s="50" t="s">
        <v>21850</v>
      </c>
      <c r="F9863" s="50" t="s">
        <v>24093</v>
      </c>
      <c r="G9863" s="50" t="s">
        <v>24089</v>
      </c>
      <c r="H9863" s="50" t="s">
        <v>24170</v>
      </c>
      <c r="I9863" s="50">
        <f>(DAX__2019_2020__33[[#This Row],[Adj Close]]-DAX__2019_2020__33[[#This Row],[Adj Open]])/DAX__2019_2020__33[[#This Row],[Adj Open]]</f>
        <v>-7.3878311345646425E-3</v>
      </c>
      <c r="J9863" s="50">
        <f>DAX__2019_2020__33[[#This Row],[Adj Close]]-DAX__2019_2020__33[[#This Row],[Adj Open]]</f>
        <v>-1.3379969088288703</v>
      </c>
      <c r="K9863" s="50">
        <v>836031</v>
      </c>
    </row>
    <row r="9864" spans="1:11" x14ac:dyDescent="0.3">
      <c r="A9864" s="51" t="str">
        <f t="shared" si="160"/>
        <v>LIN.DE</v>
      </c>
      <c r="B9864" s="52" t="s">
        <v>350</v>
      </c>
      <c r="C9864" s="50" t="s">
        <v>24171</v>
      </c>
      <c r="D9864" s="50">
        <f>DAX__2019_2020__33[[#This Row],[Open]]*(DAX__2019_2020__33[[#This Row],[Adj Close]]/DAX__2019_2020__33[[#This Row],[Close]])</f>
        <v>180.58255759791342</v>
      </c>
      <c r="E9864" s="50" t="s">
        <v>24172</v>
      </c>
      <c r="F9864" s="50" t="s">
        <v>24173</v>
      </c>
      <c r="G9864" s="50" t="s">
        <v>24174</v>
      </c>
      <c r="H9864" s="50" t="s">
        <v>24175</v>
      </c>
      <c r="I9864" s="50">
        <f>(DAX__2019_2020__33[[#This Row],[Adj Close]]-DAX__2019_2020__33[[#This Row],[Adj Open]])/DAX__2019_2020__33[[#This Row],[Adj Open]]</f>
        <v>1.7994226271408818E-2</v>
      </c>
      <c r="J9864" s="50">
        <f>DAX__2019_2020__33[[#This Row],[Adj Close]]-DAX__2019_2020__33[[#This Row],[Adj Open]]</f>
        <v>3.2494434020865697</v>
      </c>
      <c r="K9864" s="50">
        <v>878472</v>
      </c>
    </row>
    <row r="9865" spans="1:11" x14ac:dyDescent="0.3">
      <c r="A9865" s="51" t="str">
        <f t="shared" si="160"/>
        <v>LIN.DE</v>
      </c>
      <c r="B9865" s="52" t="s">
        <v>351</v>
      </c>
      <c r="C9865" s="50" t="s">
        <v>3413</v>
      </c>
      <c r="D9865" s="50">
        <f>DAX__2019_2020__33[[#This Row],[Open]]*(DAX__2019_2020__33[[#This Row],[Adj Close]]/DAX__2019_2020__33[[#This Row],[Close]])</f>
        <v>179.67463641565453</v>
      </c>
      <c r="E9865" s="50" t="s">
        <v>24117</v>
      </c>
      <c r="F9865" s="50" t="s">
        <v>24176</v>
      </c>
      <c r="G9865" s="50" t="s">
        <v>24177</v>
      </c>
      <c r="H9865" s="50" t="s">
        <v>24178</v>
      </c>
      <c r="I9865" s="50">
        <f>(DAX__2019_2020__33[[#This Row],[Adj Close]]-DAX__2019_2020__33[[#This Row],[Adj Open]])/DAX__2019_2020__33[[#This Row],[Adj Open]]</f>
        <v>-1.4627659574468198E-2</v>
      </c>
      <c r="J9865" s="50">
        <f>DAX__2019_2020__33[[#This Row],[Adj Close]]-DAX__2019_2020__33[[#This Row],[Adj Open]]</f>
        <v>-2.6282194156545415</v>
      </c>
      <c r="K9865" s="50">
        <v>1342761</v>
      </c>
    </row>
    <row r="9866" spans="1:11" x14ac:dyDescent="0.3">
      <c r="A9866" s="51" t="str">
        <f t="shared" si="160"/>
        <v>LIN.DE</v>
      </c>
      <c r="B9866" s="52" t="s">
        <v>352</v>
      </c>
      <c r="C9866" s="50" t="s">
        <v>24113</v>
      </c>
      <c r="D9866" s="50">
        <f>DAX__2019_2020__33[[#This Row],[Open]]*(DAX__2019_2020__33[[#This Row],[Adj Close]]/DAX__2019_2020__33[[#This Row],[Close]])</f>
        <v>179.05344174655693</v>
      </c>
      <c r="E9866" s="50" t="s">
        <v>24173</v>
      </c>
      <c r="F9866" s="50" t="s">
        <v>5875</v>
      </c>
      <c r="G9866" s="50" t="s">
        <v>24143</v>
      </c>
      <c r="H9866" s="50" t="s">
        <v>24144</v>
      </c>
      <c r="I9866" s="50">
        <f>(DAX__2019_2020__33[[#This Row],[Adj Close]]-DAX__2019_2020__33[[#This Row],[Adj Open]])/DAX__2019_2020__33[[#This Row],[Adj Open]]</f>
        <v>5.8713155312095514E-3</v>
      </c>
      <c r="J9866" s="50">
        <f>DAX__2019_2020__33[[#This Row],[Adj Close]]-DAX__2019_2020__33[[#This Row],[Adj Open]]</f>
        <v>1.0512792534430844</v>
      </c>
      <c r="K9866" s="50">
        <v>799632</v>
      </c>
    </row>
    <row r="9867" spans="1:11" x14ac:dyDescent="0.3">
      <c r="A9867" s="51" t="str">
        <f t="shared" si="160"/>
        <v>LIN.DE</v>
      </c>
      <c r="B9867" s="52" t="s">
        <v>353</v>
      </c>
      <c r="C9867" s="50" t="s">
        <v>6796</v>
      </c>
      <c r="D9867" s="50">
        <f>DAX__2019_2020__33[[#This Row],[Open]]*(DAX__2019_2020__33[[#This Row],[Adj Close]]/DAX__2019_2020__33[[#This Row],[Close]])</f>
        <v>179.86577734200895</v>
      </c>
      <c r="E9867" s="50" t="s">
        <v>24179</v>
      </c>
      <c r="F9867" s="50" t="s">
        <v>24180</v>
      </c>
      <c r="G9867" s="50" t="s">
        <v>21854</v>
      </c>
      <c r="H9867" s="50" t="s">
        <v>24181</v>
      </c>
      <c r="I9867" s="50">
        <f>(DAX__2019_2020__33[[#This Row],[Adj Close]]-DAX__2019_2020__33[[#This Row],[Adj Open]])/DAX__2019_2020__33[[#This Row],[Adj Open]]</f>
        <v>1.1158374248008114E-2</v>
      </c>
      <c r="J9867" s="50">
        <f>DAX__2019_2020__33[[#This Row],[Adj Close]]-DAX__2019_2020__33[[#This Row],[Adj Open]]</f>
        <v>2.0070096579910341</v>
      </c>
      <c r="K9867" s="50">
        <v>607574</v>
      </c>
    </row>
    <row r="9868" spans="1:11" x14ac:dyDescent="0.3">
      <c r="A9868" s="51" t="str">
        <f t="shared" si="160"/>
        <v>LIN.DE</v>
      </c>
      <c r="B9868" s="52" t="s">
        <v>354</v>
      </c>
      <c r="C9868" s="50" t="s">
        <v>6905</v>
      </c>
      <c r="D9868" s="50">
        <f>DAX__2019_2020__33[[#This Row],[Open]]*(DAX__2019_2020__33[[#This Row],[Adj Close]]/DAX__2019_2020__33[[#This Row],[Close]])</f>
        <v>179.1967703545632</v>
      </c>
      <c r="E9868" s="50" t="s">
        <v>24182</v>
      </c>
      <c r="F9868" s="50" t="s">
        <v>2303</v>
      </c>
      <c r="G9868" s="50" t="s">
        <v>24076</v>
      </c>
      <c r="H9868" s="50" t="s">
        <v>24183</v>
      </c>
      <c r="I9868" s="50">
        <f>(DAX__2019_2020__33[[#This Row],[Adj Close]]-DAX__2019_2020__33[[#This Row],[Adj Open]])/DAX__2019_2020__33[[#This Row],[Adj Open]]</f>
        <v>-1.0666506666666346E-3</v>
      </c>
      <c r="J9868" s="50">
        <f>DAX__2019_2020__33[[#This Row],[Adj Close]]-DAX__2019_2020__33[[#This Row],[Adj Open]]</f>
        <v>-0.19114035456320266</v>
      </c>
      <c r="K9868" s="50">
        <v>855948</v>
      </c>
    </row>
    <row r="9869" spans="1:11" x14ac:dyDescent="0.3">
      <c r="A9869" s="51" t="str">
        <f t="shared" si="160"/>
        <v>LIN.DE</v>
      </c>
      <c r="B9869" s="52" t="s">
        <v>355</v>
      </c>
      <c r="C9869" s="50" t="s">
        <v>24067</v>
      </c>
      <c r="D9869" s="50">
        <f>DAX__2019_2020__33[[#This Row],[Open]]*(DAX__2019_2020__33[[#This Row],[Adj Close]]/DAX__2019_2020__33[[#This Row],[Close]])</f>
        <v>179.24455734862798</v>
      </c>
      <c r="E9869" s="50" t="s">
        <v>3413</v>
      </c>
      <c r="F9869" s="50" t="s">
        <v>24100</v>
      </c>
      <c r="G9869" s="50" t="s">
        <v>24100</v>
      </c>
      <c r="H9869" s="50" t="s">
        <v>24184</v>
      </c>
      <c r="I9869" s="50">
        <f>(DAX__2019_2020__33[[#This Row],[Adj Close]]-DAX__2019_2020__33[[#This Row],[Adj Open]])/DAX__2019_2020__33[[#This Row],[Adj Open]]</f>
        <v>-1.8661689917434918E-2</v>
      </c>
      <c r="J9869" s="50">
        <f>DAX__2019_2020__33[[#This Row],[Adj Close]]-DAX__2019_2020__33[[#This Row],[Adj Open]]</f>
        <v>-3.345006348627976</v>
      </c>
      <c r="K9869" s="50">
        <v>1282690</v>
      </c>
    </row>
    <row r="9870" spans="1:11" x14ac:dyDescent="0.3">
      <c r="A9870" s="51" t="str">
        <f t="shared" si="160"/>
        <v>LIN.DE</v>
      </c>
      <c r="B9870" s="52" t="s">
        <v>356</v>
      </c>
      <c r="C9870" s="50" t="s">
        <v>24185</v>
      </c>
      <c r="D9870" s="50">
        <f>DAX__2019_2020__33[[#This Row],[Open]]*(DAX__2019_2020__33[[#This Row],[Adj Close]]/DAX__2019_2020__33[[#This Row],[Close]])</f>
        <v>176.75969849094025</v>
      </c>
      <c r="E9870" s="50" t="s">
        <v>21840</v>
      </c>
      <c r="F9870" s="50" t="s">
        <v>24099</v>
      </c>
      <c r="G9870" s="50" t="s">
        <v>2303</v>
      </c>
      <c r="H9870" s="50" t="s">
        <v>24186</v>
      </c>
      <c r="I9870" s="50">
        <f>(DAX__2019_2020__33[[#This Row],[Adj Close]]-DAX__2019_2020__33[[#This Row],[Adj Open]])/DAX__2019_2020__33[[#This Row],[Adj Open]]</f>
        <v>6.4882239495250484E-3</v>
      </c>
      <c r="J9870" s="50">
        <f>DAX__2019_2020__33[[#This Row],[Adj Close]]-DAX__2019_2020__33[[#This Row],[Adj Open]]</f>
        <v>1.1468565090597451</v>
      </c>
      <c r="K9870" s="50">
        <v>812615</v>
      </c>
    </row>
    <row r="9871" spans="1:11" x14ac:dyDescent="0.3">
      <c r="A9871" s="51" t="str">
        <f t="shared" si="160"/>
        <v>LIN.DE</v>
      </c>
      <c r="B9871" s="52" t="s">
        <v>357</v>
      </c>
      <c r="C9871" s="50" t="s">
        <v>24187</v>
      </c>
      <c r="D9871" s="50">
        <f>DAX__2019_2020__33[[#This Row],[Open]]*(DAX__2019_2020__33[[#This Row],[Adj Close]]/DAX__2019_2020__33[[#This Row],[Close]])</f>
        <v>181.25154909145985</v>
      </c>
      <c r="E9871" s="50" t="s">
        <v>2318</v>
      </c>
      <c r="F9871" s="50" t="s">
        <v>6527</v>
      </c>
      <c r="G9871" s="50" t="s">
        <v>24172</v>
      </c>
      <c r="H9871" s="50" t="s">
        <v>24188</v>
      </c>
      <c r="I9871" s="50">
        <f>(DAX__2019_2020__33[[#This Row],[Adj Close]]-DAX__2019_2020__33[[#This Row],[Adj Open]])/DAX__2019_2020__33[[#This Row],[Adj Open]]</f>
        <v>1.5555033447562329E-2</v>
      </c>
      <c r="J9871" s="50">
        <f>DAX__2019_2020__33[[#This Row],[Adj Close]]-DAX__2019_2020__33[[#This Row],[Adj Open]]</f>
        <v>2.8193739085401432</v>
      </c>
      <c r="K9871" s="50">
        <v>1182314</v>
      </c>
    </row>
    <row r="9872" spans="1:11" x14ac:dyDescent="0.3">
      <c r="A9872" s="51" t="str">
        <f t="shared" si="160"/>
        <v>LIN.DE</v>
      </c>
      <c r="B9872" s="52" t="s">
        <v>358</v>
      </c>
      <c r="C9872" s="50" t="s">
        <v>21855</v>
      </c>
      <c r="D9872" s="50">
        <f>DAX__2019_2020__33[[#This Row],[Open]]*(DAX__2019_2020__33[[#This Row],[Adj Close]]/DAX__2019_2020__33[[#This Row],[Close]])</f>
        <v>183.87978760808593</v>
      </c>
      <c r="E9872" s="50" t="s">
        <v>24189</v>
      </c>
      <c r="F9872" s="50" t="s">
        <v>21855</v>
      </c>
      <c r="G9872" s="50" t="s">
        <v>24190</v>
      </c>
      <c r="H9872" s="50" t="s">
        <v>24191</v>
      </c>
      <c r="I9872" s="50">
        <f>(DAX__2019_2020__33[[#This Row],[Adj Close]]-DAX__2019_2020__33[[#This Row],[Adj Open]])/DAX__2019_2020__33[[#This Row],[Adj Open]]</f>
        <v>1.1174683300665855E-2</v>
      </c>
      <c r="J9872" s="50">
        <f>DAX__2019_2020__33[[#This Row],[Adj Close]]-DAX__2019_2020__33[[#This Row],[Adj Open]]</f>
        <v>2.054798391914062</v>
      </c>
      <c r="K9872" s="50">
        <v>1052470</v>
      </c>
    </row>
    <row r="9873" spans="1:11" x14ac:dyDescent="0.3">
      <c r="A9873" s="51" t="str">
        <f t="shared" si="160"/>
        <v>LIN.DE</v>
      </c>
      <c r="B9873" s="52" t="s">
        <v>359</v>
      </c>
      <c r="C9873" s="50" t="s">
        <v>2327</v>
      </c>
      <c r="D9873" s="50">
        <f>DAX__2019_2020__33[[#This Row],[Open]]*(DAX__2019_2020__33[[#This Row],[Adj Close]]/DAX__2019_2020__33[[#This Row],[Close]])</f>
        <v>188.27605133480247</v>
      </c>
      <c r="E9873" s="50" t="s">
        <v>2385</v>
      </c>
      <c r="F9873" s="50" t="s">
        <v>2326</v>
      </c>
      <c r="G9873" s="50" t="s">
        <v>3476</v>
      </c>
      <c r="H9873" s="50" t="s">
        <v>24192</v>
      </c>
      <c r="I9873" s="50">
        <f>(DAX__2019_2020__33[[#This Row],[Adj Close]]-DAX__2019_2020__33[[#This Row],[Adj Open]])/DAX__2019_2020__33[[#This Row],[Adj Open]]</f>
        <v>7.6139086294410552E-4</v>
      </c>
      <c r="J9873" s="50">
        <f>DAX__2019_2020__33[[#This Row],[Adj Close]]-DAX__2019_2020__33[[#This Row],[Adj Open]]</f>
        <v>0.14335166519751397</v>
      </c>
      <c r="K9873" s="50">
        <v>725408</v>
      </c>
    </row>
    <row r="9874" spans="1:11" x14ac:dyDescent="0.3">
      <c r="A9874" s="51" t="str">
        <f t="shared" si="160"/>
        <v>LIN.DE</v>
      </c>
      <c r="B9874" s="52" t="s">
        <v>360</v>
      </c>
      <c r="C9874" s="50" t="s">
        <v>24193</v>
      </c>
      <c r="D9874" s="50">
        <f>DAX__2019_2020__33[[#This Row],[Open]]*(DAX__2019_2020__33[[#This Row],[Adj Close]]/DAX__2019_2020__33[[#This Row],[Close]])</f>
        <v>187.60707062826643</v>
      </c>
      <c r="E9874" s="50" t="s">
        <v>24189</v>
      </c>
      <c r="F9874" s="50" t="s">
        <v>24194</v>
      </c>
      <c r="G9874" s="50" t="s">
        <v>2391</v>
      </c>
      <c r="H9874" s="50" t="s">
        <v>24195</v>
      </c>
      <c r="I9874" s="50">
        <f>(DAX__2019_2020__33[[#This Row],[Adj Close]]-DAX__2019_2020__33[[#This Row],[Adj Open]])/DAX__2019_2020__33[[#This Row],[Adj Open]]</f>
        <v>2.2923942594132076E-3</v>
      </c>
      <c r="J9874" s="50">
        <f>DAX__2019_2020__33[[#This Row],[Adj Close]]-DAX__2019_2020__33[[#This Row],[Adj Open]]</f>
        <v>0.43006937173356619</v>
      </c>
      <c r="K9874" s="50">
        <v>689684</v>
      </c>
    </row>
    <row r="9875" spans="1:11" x14ac:dyDescent="0.3">
      <c r="A9875" s="51" t="str">
        <f t="shared" si="160"/>
        <v>LIN.DE</v>
      </c>
      <c r="B9875" s="52" t="s">
        <v>361</v>
      </c>
      <c r="C9875" s="50" t="s">
        <v>24196</v>
      </c>
      <c r="D9875" s="50">
        <f>DAX__2019_2020__33[[#This Row],[Open]]*(DAX__2019_2020__33[[#This Row],[Adj Close]]/DAX__2019_2020__33[[#This Row],[Close]])</f>
        <v>187.08144905356838</v>
      </c>
      <c r="E9875" s="50" t="s">
        <v>24189</v>
      </c>
      <c r="F9875" s="50" t="s">
        <v>24197</v>
      </c>
      <c r="G9875" s="50" t="s">
        <v>2422</v>
      </c>
      <c r="H9875" s="50" t="s">
        <v>24198</v>
      </c>
      <c r="I9875" s="50">
        <f>(DAX__2019_2020__33[[#This Row],[Adj Close]]-DAX__2019_2020__33[[#This Row],[Adj Open]])/DAX__2019_2020__33[[#This Row],[Adj Open]]</f>
        <v>6.6411392081737759E-3</v>
      </c>
      <c r="J9875" s="50">
        <f>DAX__2019_2020__33[[#This Row],[Adj Close]]-DAX__2019_2020__33[[#This Row],[Adj Open]]</f>
        <v>1.2424339464316176</v>
      </c>
      <c r="K9875" s="50">
        <v>478445</v>
      </c>
    </row>
    <row r="9876" spans="1:11" x14ac:dyDescent="0.3">
      <c r="A9876" s="51" t="str">
        <f t="shared" si="160"/>
        <v>LIN.DE</v>
      </c>
      <c r="B9876" s="52" t="s">
        <v>362</v>
      </c>
      <c r="C9876" s="50" t="s">
        <v>5970</v>
      </c>
      <c r="D9876" s="50">
        <f>DAX__2019_2020__33[[#This Row],[Open]]*(DAX__2019_2020__33[[#This Row],[Adj Close]]/DAX__2019_2020__33[[#This Row],[Close]])</f>
        <v>188.94508475479759</v>
      </c>
      <c r="E9876" s="50" t="s">
        <v>2408</v>
      </c>
      <c r="F9876" s="50" t="s">
        <v>5970</v>
      </c>
      <c r="G9876" s="50" t="s">
        <v>24199</v>
      </c>
      <c r="H9876" s="50" t="s">
        <v>24200</v>
      </c>
      <c r="I9876" s="50">
        <f>(DAX__2019_2020__33[[#This Row],[Adj Close]]-DAX__2019_2020__33[[#This Row],[Adj Open]])/DAX__2019_2020__33[[#This Row],[Adj Open]]</f>
        <v>7.081482150958337E-3</v>
      </c>
      <c r="J9876" s="50">
        <f>DAX__2019_2020__33[[#This Row],[Adj Close]]-DAX__2019_2020__33[[#This Row],[Adj Open]]</f>
        <v>1.3380112452024093</v>
      </c>
      <c r="K9876" s="50">
        <v>824721</v>
      </c>
    </row>
    <row r="9877" spans="1:11" x14ac:dyDescent="0.3">
      <c r="A9877" s="51" t="str">
        <f t="shared" si="160"/>
        <v>LIN.DE</v>
      </c>
      <c r="B9877" s="52" t="s">
        <v>363</v>
      </c>
      <c r="C9877" s="50" t="s">
        <v>2344</v>
      </c>
      <c r="D9877" s="50">
        <f>DAX__2019_2020__33[[#This Row],[Open]]*(DAX__2019_2020__33[[#This Row],[Adj Close]]/DAX__2019_2020__33[[#This Row],[Close]])</f>
        <v>191.14321842034835</v>
      </c>
      <c r="E9877" s="50" t="s">
        <v>2363</v>
      </c>
      <c r="F9877" s="50" t="s">
        <v>2405</v>
      </c>
      <c r="G9877" s="50" t="s">
        <v>2421</v>
      </c>
      <c r="H9877" s="50" t="s">
        <v>24201</v>
      </c>
      <c r="I9877" s="50">
        <f>(DAX__2019_2020__33[[#This Row],[Adj Close]]-DAX__2019_2020__33[[#This Row],[Adj Open]])/DAX__2019_2020__33[[#This Row],[Adj Open]]</f>
        <v>-4.7499849999998924E-3</v>
      </c>
      <c r="J9877" s="50">
        <f>DAX__2019_2020__33[[#This Row],[Adj Close]]-DAX__2019_2020__33[[#This Row],[Adj Open]]</f>
        <v>-0.90792742034835783</v>
      </c>
      <c r="K9877" s="50">
        <v>639466</v>
      </c>
    </row>
    <row r="9878" spans="1:11" x14ac:dyDescent="0.3">
      <c r="A9878" s="51" t="str">
        <f t="shared" si="160"/>
        <v>LIN.DE</v>
      </c>
      <c r="B9878" s="52" t="s">
        <v>364</v>
      </c>
      <c r="C9878" s="50" t="s">
        <v>2386</v>
      </c>
      <c r="D9878" s="50">
        <f>DAX__2019_2020__33[[#This Row],[Open]]*(DAX__2019_2020__33[[#This Row],[Adj Close]]/DAX__2019_2020__33[[#This Row],[Close]])</f>
        <v>190.04416266937454</v>
      </c>
      <c r="E9878" s="50" t="s">
        <v>2497</v>
      </c>
      <c r="F9878" s="50" t="s">
        <v>2316</v>
      </c>
      <c r="G9878" s="50" t="s">
        <v>3447</v>
      </c>
      <c r="H9878" s="50" t="s">
        <v>24202</v>
      </c>
      <c r="I9878" s="50">
        <f>(DAX__2019_2020__33[[#This Row],[Adj Close]]-DAX__2019_2020__33[[#This Row],[Adj Open]])/DAX__2019_2020__33[[#This Row],[Adj Open]]</f>
        <v>3.2939340218073619E-2</v>
      </c>
      <c r="J9878" s="50">
        <f>DAX__2019_2020__33[[#This Row],[Adj Close]]-DAX__2019_2020__33[[#This Row],[Adj Open]]</f>
        <v>6.2599293306254538</v>
      </c>
      <c r="K9878" s="50">
        <v>1243211</v>
      </c>
    </row>
    <row r="9879" spans="1:11" x14ac:dyDescent="0.3">
      <c r="A9879" s="51" t="str">
        <f t="shared" si="160"/>
        <v>LIN.DE</v>
      </c>
      <c r="B9879" s="52" t="s">
        <v>365</v>
      </c>
      <c r="C9879" s="50" t="s">
        <v>6334</v>
      </c>
      <c r="D9879" s="50">
        <f>DAX__2019_2020__33[[#This Row],[Open]]*(DAX__2019_2020__33[[#This Row],[Adj Close]]/DAX__2019_2020__33[[#This Row],[Close]])</f>
        <v>196.11295801691887</v>
      </c>
      <c r="E9879" s="50" t="s">
        <v>2356</v>
      </c>
      <c r="F9879" s="50" t="s">
        <v>3473</v>
      </c>
      <c r="G9879" s="50" t="s">
        <v>2358</v>
      </c>
      <c r="H9879" s="50" t="s">
        <v>24203</v>
      </c>
      <c r="I9879" s="50">
        <f>(DAX__2019_2020__33[[#This Row],[Adj Close]]-DAX__2019_2020__33[[#This Row],[Adj Open]])/DAX__2019_2020__33[[#This Row],[Adj Open]]</f>
        <v>-4.8728558217264452E-4</v>
      </c>
      <c r="J9879" s="50">
        <f>DAX__2019_2020__33[[#This Row],[Adj Close]]-DAX__2019_2020__33[[#This Row],[Adj Open]]</f>
        <v>-9.55630169188737E-2</v>
      </c>
      <c r="K9879" s="50">
        <v>627263</v>
      </c>
    </row>
    <row r="9880" spans="1:11" x14ac:dyDescent="0.3">
      <c r="A9880" s="51" t="str">
        <f t="shared" si="160"/>
        <v>LIN.DE</v>
      </c>
      <c r="B9880" s="52" t="s">
        <v>366</v>
      </c>
      <c r="C9880" s="50" t="s">
        <v>6329</v>
      </c>
      <c r="D9880" s="50">
        <f>DAX__2019_2020__33[[#This Row],[Open]]*(DAX__2019_2020__33[[#This Row],[Adj Close]]/DAX__2019_2020__33[[#This Row],[Close]])</f>
        <v>198.98008596468046</v>
      </c>
      <c r="E9880" s="50" t="s">
        <v>2499</v>
      </c>
      <c r="F9880" s="50" t="s">
        <v>3407</v>
      </c>
      <c r="G9880" s="50" t="s">
        <v>2499</v>
      </c>
      <c r="H9880" s="50" t="s">
        <v>24204</v>
      </c>
      <c r="I9880" s="50">
        <f>(DAX__2019_2020__33[[#This Row],[Adj Close]]-DAX__2019_2020__33[[#This Row],[Adj Open]])/DAX__2019_2020__33[[#This Row],[Adj Open]]</f>
        <v>1.9212728422853445E-3</v>
      </c>
      <c r="J9880" s="50">
        <f>DAX__2019_2020__33[[#This Row],[Adj Close]]-DAX__2019_2020__33[[#This Row],[Adj Open]]</f>
        <v>0.38229503531954379</v>
      </c>
      <c r="K9880" s="50">
        <v>586744</v>
      </c>
    </row>
    <row r="9881" spans="1:11" x14ac:dyDescent="0.3">
      <c r="A9881" s="51" t="str">
        <f t="shared" si="160"/>
        <v>LIN.DE</v>
      </c>
      <c r="B9881" s="52" t="s">
        <v>367</v>
      </c>
      <c r="C9881" s="50" t="s">
        <v>3466</v>
      </c>
      <c r="D9881" s="50">
        <f>DAX__2019_2020__33[[#This Row],[Open]]*(DAX__2019_2020__33[[#This Row],[Adj Close]]/DAX__2019_2020__33[[#This Row],[Close]])</f>
        <v>197.45096098709254</v>
      </c>
      <c r="E9881" s="50" t="s">
        <v>2499</v>
      </c>
      <c r="F9881" s="50" t="s">
        <v>2350</v>
      </c>
      <c r="G9881" s="50" t="s">
        <v>2379</v>
      </c>
      <c r="H9881" s="50" t="s">
        <v>24205</v>
      </c>
      <c r="I9881" s="50">
        <f>(DAX__2019_2020__33[[#This Row],[Adj Close]]-DAX__2019_2020__33[[#This Row],[Adj Open]])/DAX__2019_2020__33[[#This Row],[Adj Open]]</f>
        <v>4.8398352902272808E-4</v>
      </c>
      <c r="J9881" s="50">
        <f>DAX__2019_2020__33[[#This Row],[Adj Close]]-DAX__2019_2020__33[[#This Row],[Adj Open]]</f>
        <v>9.5563012907462053E-2</v>
      </c>
      <c r="K9881" s="50">
        <v>723885</v>
      </c>
    </row>
    <row r="9882" spans="1:11" x14ac:dyDescent="0.3">
      <c r="A9882" s="51" t="str">
        <f t="shared" si="160"/>
        <v>LIN.DE</v>
      </c>
      <c r="B9882" s="52" t="s">
        <v>368</v>
      </c>
      <c r="C9882" s="50" t="s">
        <v>3469</v>
      </c>
      <c r="D9882" s="50">
        <f>DAX__2019_2020__33[[#This Row],[Open]]*(DAX__2019_2020__33[[#This Row],[Adj Close]]/DAX__2019_2020__33[[#This Row],[Close]])</f>
        <v>198.40667123021112</v>
      </c>
      <c r="E9882" s="50" t="s">
        <v>3456</v>
      </c>
      <c r="F9882" s="50" t="s">
        <v>6049</v>
      </c>
      <c r="G9882" s="50" t="s">
        <v>6049</v>
      </c>
      <c r="H9882" s="50" t="s">
        <v>24206</v>
      </c>
      <c r="I9882" s="50">
        <f>(DAX__2019_2020__33[[#This Row],[Adj Close]]-DAX__2019_2020__33[[#This Row],[Adj Open]])/DAX__2019_2020__33[[#This Row],[Adj Open]]</f>
        <v>-9.6339110895786641E-3</v>
      </c>
      <c r="J9882" s="50">
        <f>DAX__2019_2020__33[[#This Row],[Adj Close]]-DAX__2019_2020__33[[#This Row],[Adj Open]]</f>
        <v>-1.9114322302111191</v>
      </c>
      <c r="K9882" s="50">
        <v>626772</v>
      </c>
    </row>
    <row r="9883" spans="1:11" x14ac:dyDescent="0.3">
      <c r="A9883" s="51" t="str">
        <f t="shared" si="160"/>
        <v>LIN.DE</v>
      </c>
      <c r="B9883" s="52" t="s">
        <v>369</v>
      </c>
      <c r="C9883" s="50" t="s">
        <v>2380</v>
      </c>
      <c r="D9883" s="50">
        <f>DAX__2019_2020__33[[#This Row],[Open]]*(DAX__2019_2020__33[[#This Row],[Adj Close]]/DAX__2019_2020__33[[#This Row],[Close]])</f>
        <v>197.06865332971608</v>
      </c>
      <c r="E9883" s="50" t="s">
        <v>2380</v>
      </c>
      <c r="F9883" s="50" t="s">
        <v>2372</v>
      </c>
      <c r="G9883" s="50" t="s">
        <v>2372</v>
      </c>
      <c r="H9883" s="50" t="s">
        <v>24207</v>
      </c>
      <c r="I9883" s="50">
        <f>(DAX__2019_2020__33[[#This Row],[Adj Close]]-DAX__2019_2020__33[[#This Row],[Adj Open]])/DAX__2019_2020__33[[#This Row],[Adj Open]]</f>
        <v>-1.9398642377283812E-2</v>
      </c>
      <c r="J9883" s="50">
        <f>DAX__2019_2020__33[[#This Row],[Adj Close]]-DAX__2019_2020__33[[#This Row],[Adj Open]]</f>
        <v>-3.8228643297160829</v>
      </c>
      <c r="K9883" s="50">
        <v>740493</v>
      </c>
    </row>
    <row r="9884" spans="1:11" x14ac:dyDescent="0.3">
      <c r="A9884" s="51" t="str">
        <f t="shared" si="160"/>
        <v>LIN.DE</v>
      </c>
      <c r="B9884" s="52" t="s">
        <v>370</v>
      </c>
      <c r="C9884" s="50" t="s">
        <v>2365</v>
      </c>
      <c r="D9884" s="50">
        <f>DAX__2019_2020__33[[#This Row],[Open]]*(DAX__2019_2020__33[[#This Row],[Adj Close]]/DAX__2019_2020__33[[#This Row],[Close]])</f>
        <v>193.34136431113555</v>
      </c>
      <c r="E9884" s="50" t="s">
        <v>6160</v>
      </c>
      <c r="F9884" s="50" t="s">
        <v>6261</v>
      </c>
      <c r="G9884" s="50" t="s">
        <v>2428</v>
      </c>
      <c r="H9884" s="50" t="s">
        <v>24208</v>
      </c>
      <c r="I9884" s="50">
        <f>(DAX__2019_2020__33[[#This Row],[Adj Close]]-DAX__2019_2020__33[[#This Row],[Adj Open]])/DAX__2019_2020__33[[#This Row],[Adj Open]]</f>
        <v>1.4829609270939799E-3</v>
      </c>
      <c r="J9884" s="50">
        <f>DAX__2019_2020__33[[#This Row],[Adj Close]]-DAX__2019_2020__33[[#This Row],[Adj Open]]</f>
        <v>0.28671768886445648</v>
      </c>
      <c r="K9884" s="50">
        <v>1444835</v>
      </c>
    </row>
    <row r="9885" spans="1:11" x14ac:dyDescent="0.3">
      <c r="A9885" s="51" t="str">
        <f t="shared" si="160"/>
        <v>LIN.DE</v>
      </c>
      <c r="B9885" s="52" t="s">
        <v>371</v>
      </c>
      <c r="C9885" s="50" t="s">
        <v>24209</v>
      </c>
      <c r="D9885" s="50">
        <f>DAX__2019_2020__33[[#This Row],[Open]]*(DAX__2019_2020__33[[#This Row],[Adj Close]]/DAX__2019_2020__33[[#This Row],[Close]])</f>
        <v>190.13972270010277</v>
      </c>
      <c r="E9885" s="50" t="s">
        <v>6510</v>
      </c>
      <c r="F9885" s="50" t="s">
        <v>24210</v>
      </c>
      <c r="G9885" s="50" t="s">
        <v>2319</v>
      </c>
      <c r="H9885" s="50" t="s">
        <v>24211</v>
      </c>
      <c r="I9885" s="50">
        <f>(DAX__2019_2020__33[[#This Row],[Adj Close]]-DAX__2019_2020__33[[#This Row],[Adj Open]])/DAX__2019_2020__33[[#This Row],[Adj Open]]</f>
        <v>-2.5634536702204464E-2</v>
      </c>
      <c r="J9885" s="50">
        <f>DAX__2019_2020__33[[#This Row],[Adj Close]]-DAX__2019_2020__33[[#This Row],[Adj Open]]</f>
        <v>-4.8741437001027634</v>
      </c>
      <c r="K9885" s="50">
        <v>1690364</v>
      </c>
    </row>
    <row r="9886" spans="1:11" x14ac:dyDescent="0.3">
      <c r="A9886" s="51" t="str">
        <f t="shared" si="160"/>
        <v>LIN.DE</v>
      </c>
      <c r="B9886" s="52" t="s">
        <v>372</v>
      </c>
      <c r="C9886" s="50" t="s">
        <v>24212</v>
      </c>
      <c r="D9886" s="50">
        <f>DAX__2019_2020__33[[#This Row],[Open]]*(DAX__2019_2020__33[[#This Row],[Adj Close]]/DAX__2019_2020__33[[#This Row],[Close]])</f>
        <v>186.26905333240293</v>
      </c>
      <c r="E9886" s="50" t="s">
        <v>7248</v>
      </c>
      <c r="F9886" s="50" t="s">
        <v>24213</v>
      </c>
      <c r="G9886" s="50" t="s">
        <v>24213</v>
      </c>
      <c r="H9886" s="50" t="s">
        <v>24214</v>
      </c>
      <c r="I9886" s="50">
        <f>(DAX__2019_2020__33[[#This Row],[Adj Close]]-DAX__2019_2020__33[[#This Row],[Adj Open]])/DAX__2019_2020__33[[#This Row],[Adj Open]]</f>
        <v>-3.1298056376543565E-2</v>
      </c>
      <c r="J9886" s="50">
        <f>DAX__2019_2020__33[[#This Row],[Adj Close]]-DAX__2019_2020__33[[#This Row],[Adj Open]]</f>
        <v>-5.8298593324029468</v>
      </c>
      <c r="K9886" s="50">
        <v>1645571</v>
      </c>
    </row>
    <row r="9887" spans="1:11" x14ac:dyDescent="0.3">
      <c r="A9887" s="51" t="str">
        <f t="shared" si="160"/>
        <v>LIN.DE</v>
      </c>
      <c r="B9887" s="52" t="s">
        <v>373</v>
      </c>
      <c r="C9887" s="50" t="s">
        <v>24215</v>
      </c>
      <c r="D9887" s="50">
        <f>DAX__2019_2020__33[[#This Row],[Open]]*(DAX__2019_2020__33[[#This Row],[Adj Close]]/DAX__2019_2020__33[[#This Row],[Close]])</f>
        <v>180.91706329857047</v>
      </c>
      <c r="E9887" s="50" t="s">
        <v>24151</v>
      </c>
      <c r="F9887" s="50" t="s">
        <v>23846</v>
      </c>
      <c r="G9887" s="50" t="s">
        <v>24134</v>
      </c>
      <c r="H9887" s="50" t="s">
        <v>24216</v>
      </c>
      <c r="I9887" s="50">
        <f>(DAX__2019_2020__33[[#This Row],[Adj Close]]-DAX__2019_2020__33[[#This Row],[Adj Open]])/DAX__2019_2020__33[[#This Row],[Adj Open]]</f>
        <v>1.5848018766275718E-3</v>
      </c>
      <c r="J9887" s="50">
        <f>DAX__2019_2020__33[[#This Row],[Adj Close]]-DAX__2019_2020__33[[#This Row],[Adj Open]]</f>
        <v>0.28671770142952369</v>
      </c>
      <c r="K9887" s="50">
        <v>2476514</v>
      </c>
    </row>
    <row r="9888" spans="1:11" x14ac:dyDescent="0.3">
      <c r="A9888" s="51" t="str">
        <f t="shared" si="160"/>
        <v>LIN.DE</v>
      </c>
      <c r="B9888" s="52" t="s">
        <v>374</v>
      </c>
      <c r="C9888" s="50" t="s">
        <v>7005</v>
      </c>
      <c r="D9888" s="50">
        <f>DAX__2019_2020__33[[#This Row],[Open]]*(DAX__2019_2020__33[[#This Row],[Adj Close]]/DAX__2019_2020__33[[#This Row],[Close]])</f>
        <v>176.90306666708386</v>
      </c>
      <c r="E9888" s="50" t="s">
        <v>2303</v>
      </c>
      <c r="F9888" s="50" t="s">
        <v>24217</v>
      </c>
      <c r="G9888" s="50" t="s">
        <v>6960</v>
      </c>
      <c r="H9888" s="50" t="s">
        <v>24218</v>
      </c>
      <c r="I9888" s="50">
        <f>(DAX__2019_2020__33[[#This Row],[Adj Close]]-DAX__2019_2020__33[[#This Row],[Adj Open]])/DAX__2019_2020__33[[#This Row],[Adj Open]]</f>
        <v>-1.1345250847803938E-2</v>
      </c>
      <c r="J9888" s="50">
        <f>DAX__2019_2020__33[[#This Row],[Adj Close]]-DAX__2019_2020__33[[#This Row],[Adj Open]]</f>
        <v>-2.0070096670838495</v>
      </c>
      <c r="K9888" s="50">
        <v>2218977</v>
      </c>
    </row>
    <row r="9889" spans="1:11" x14ac:dyDescent="0.3">
      <c r="A9889" s="51" t="str">
        <f t="shared" si="160"/>
        <v>LIN.DE</v>
      </c>
      <c r="B9889" s="52" t="s">
        <v>375</v>
      </c>
      <c r="C9889" s="50" t="s">
        <v>23997</v>
      </c>
      <c r="D9889" s="50">
        <f>DAX__2019_2020__33[[#This Row],[Open]]*(DAX__2019_2020__33[[#This Row],[Adj Close]]/DAX__2019_2020__33[[#This Row],[Close]])</f>
        <v>169.1139938164028</v>
      </c>
      <c r="E9889" s="50" t="s">
        <v>23881</v>
      </c>
      <c r="F9889" s="50" t="s">
        <v>6638</v>
      </c>
      <c r="G9889" s="50" t="s">
        <v>23987</v>
      </c>
      <c r="H9889" s="50" t="s">
        <v>24219</v>
      </c>
      <c r="I9889" s="50">
        <f>(DAX__2019_2020__33[[#This Row],[Adj Close]]-DAX__2019_2020__33[[#This Row],[Adj Open]])/DAX__2019_2020__33[[#This Row],[Adj Open]]</f>
        <v>-2.938681598282241E-2</v>
      </c>
      <c r="J9889" s="50">
        <f>DAX__2019_2020__33[[#This Row],[Adj Close]]-DAX__2019_2020__33[[#This Row],[Adj Open]]</f>
        <v>-4.9697218164027959</v>
      </c>
      <c r="K9889" s="50">
        <v>3224894</v>
      </c>
    </row>
    <row r="9890" spans="1:11" x14ac:dyDescent="0.3">
      <c r="A9890" s="51" t="str">
        <f t="shared" si="160"/>
        <v>LIN.DE</v>
      </c>
      <c r="B9890" s="52" t="s">
        <v>376</v>
      </c>
      <c r="C9890" s="50" t="s">
        <v>21865</v>
      </c>
      <c r="D9890" s="50">
        <f>DAX__2019_2020__33[[#This Row],[Open]]*(DAX__2019_2020__33[[#This Row],[Adj Close]]/DAX__2019_2020__33[[#This Row],[Close]])</f>
        <v>164.57430895993241</v>
      </c>
      <c r="E9890" s="50" t="s">
        <v>21781</v>
      </c>
      <c r="F9890" s="50" t="s">
        <v>21753</v>
      </c>
      <c r="G9890" s="50" t="s">
        <v>21769</v>
      </c>
      <c r="H9890" s="50" t="s">
        <v>24220</v>
      </c>
      <c r="I9890" s="50">
        <f>(DAX__2019_2020__33[[#This Row],[Adj Close]]-DAX__2019_2020__33[[#This Row],[Adj Open]])/DAX__2019_2020__33[[#This Row],[Adj Open]]</f>
        <v>2.3229326769384378E-3</v>
      </c>
      <c r="J9890" s="50">
        <f>DAX__2019_2020__33[[#This Row],[Adj Close]]-DAX__2019_2020__33[[#This Row],[Adj Open]]</f>
        <v>0.3822950400675893</v>
      </c>
      <c r="K9890" s="50">
        <v>2572229</v>
      </c>
    </row>
    <row r="9891" spans="1:11" x14ac:dyDescent="0.3">
      <c r="A9891" s="51" t="str">
        <f t="shared" si="160"/>
        <v>LIN.DE</v>
      </c>
      <c r="B9891" s="52" t="s">
        <v>377</v>
      </c>
      <c r="C9891" s="50" t="s">
        <v>5779</v>
      </c>
      <c r="D9891" s="50">
        <f>DAX__2019_2020__33[[#This Row],[Open]]*(DAX__2019_2020__33[[#This Row],[Adj Close]]/DAX__2019_2020__33[[#This Row],[Close]])</f>
        <v>167.72818246501581</v>
      </c>
      <c r="E9891" s="50" t="s">
        <v>24034</v>
      </c>
      <c r="F9891" s="50" t="s">
        <v>5789</v>
      </c>
      <c r="G9891" s="50" t="s">
        <v>23997</v>
      </c>
      <c r="H9891" s="50" t="s">
        <v>24221</v>
      </c>
      <c r="I9891" s="50">
        <f>(DAX__2019_2020__33[[#This Row],[Adj Close]]-DAX__2019_2020__33[[#This Row],[Adj Open]])/DAX__2019_2020__33[[#This Row],[Adj Open]]</f>
        <v>8.262091168091186E-3</v>
      </c>
      <c r="J9891" s="50">
        <f>DAX__2019_2020__33[[#This Row],[Adj Close]]-DAX__2019_2020__33[[#This Row],[Adj Open]]</f>
        <v>1.3857855349841941</v>
      </c>
      <c r="K9891" s="50">
        <v>2625447</v>
      </c>
    </row>
    <row r="9892" spans="1:11" x14ac:dyDescent="0.3">
      <c r="A9892" s="51" t="str">
        <f t="shared" si="160"/>
        <v>LIN.DE</v>
      </c>
      <c r="B9892" s="52" t="s">
        <v>378</v>
      </c>
      <c r="C9892" s="50" t="s">
        <v>24002</v>
      </c>
      <c r="D9892" s="50">
        <f>DAX__2019_2020__33[[#This Row],[Open]]*(DAX__2019_2020__33[[#This Row],[Adj Close]]/DAX__2019_2020__33[[#This Row],[Close]])</f>
        <v>169.01841807112152</v>
      </c>
      <c r="E9892" s="50" t="s">
        <v>21819</v>
      </c>
      <c r="F9892" s="50" t="s">
        <v>24003</v>
      </c>
      <c r="G9892" s="50" t="s">
        <v>23842</v>
      </c>
      <c r="H9892" s="50" t="s">
        <v>24222</v>
      </c>
      <c r="I9892" s="50">
        <f>(DAX__2019_2020__33[[#This Row],[Adj Close]]-DAX__2019_2020__33[[#This Row],[Adj Open]])/DAX__2019_2020__33[[#This Row],[Adj Open]]</f>
        <v>1.5832558128383665E-2</v>
      </c>
      <c r="J9892" s="50">
        <f>DAX__2019_2020__33[[#This Row],[Adj Close]]-DAX__2019_2020__33[[#This Row],[Adj Open]]</f>
        <v>2.6759939288784835</v>
      </c>
      <c r="K9892" s="50">
        <v>1907506</v>
      </c>
    </row>
    <row r="9893" spans="1:11" x14ac:dyDescent="0.3">
      <c r="A9893" s="51" t="str">
        <f t="shared" si="160"/>
        <v>LIN.DE</v>
      </c>
      <c r="B9893" s="52" t="s">
        <v>379</v>
      </c>
      <c r="C9893" s="50" t="s">
        <v>23904</v>
      </c>
      <c r="D9893" s="50">
        <f>DAX__2019_2020__33[[#This Row],[Open]]*(DAX__2019_2020__33[[#This Row],[Adj Close]]/DAX__2019_2020__33[[#This Row],[Close]])</f>
        <v>173.67666728691984</v>
      </c>
      <c r="E9893" s="50" t="s">
        <v>24045</v>
      </c>
      <c r="F9893" s="50" t="s">
        <v>23835</v>
      </c>
      <c r="G9893" s="50" t="s">
        <v>24223</v>
      </c>
      <c r="H9893" s="50" t="s">
        <v>24224</v>
      </c>
      <c r="I9893" s="50">
        <f>(DAX__2019_2020__33[[#This Row],[Adj Close]]-DAX__2019_2020__33[[#This Row],[Adj Open]])/DAX__2019_2020__33[[#This Row],[Adj Open]]</f>
        <v>-1.6597510373443945E-2</v>
      </c>
      <c r="J9893" s="50">
        <f>DAX__2019_2020__33[[#This Row],[Adj Close]]-DAX__2019_2020__33[[#This Row],[Adj Open]]</f>
        <v>-2.8826002869198248</v>
      </c>
      <c r="K9893" s="50">
        <v>1813595</v>
      </c>
    </row>
    <row r="9894" spans="1:11" x14ac:dyDescent="0.3">
      <c r="A9894" s="51" t="str">
        <f t="shared" si="160"/>
        <v>LIN.DE</v>
      </c>
      <c r="B9894" s="52" t="s">
        <v>380</v>
      </c>
      <c r="C9894" s="50" t="s">
        <v>24225</v>
      </c>
      <c r="D9894" s="50">
        <f>DAX__2019_2020__33[[#This Row],[Open]]*(DAX__2019_2020__33[[#This Row],[Adj Close]]/DAX__2019_2020__33[[#This Row],[Close]])</f>
        <v>166.37409196609244</v>
      </c>
      <c r="E9894" s="50" t="s">
        <v>21777</v>
      </c>
      <c r="F9894" s="50" t="s">
        <v>13849</v>
      </c>
      <c r="G9894" s="50" t="s">
        <v>21749</v>
      </c>
      <c r="H9894" s="50" t="s">
        <v>24226</v>
      </c>
      <c r="I9894" s="50">
        <f>(DAX__2019_2020__33[[#This Row],[Adj Close]]-DAX__2019_2020__33[[#This Row],[Adj Open]])/DAX__2019_2020__33[[#This Row],[Adj Open]]</f>
        <v>-3.4363252706783282E-2</v>
      </c>
      <c r="J9894" s="50">
        <f>DAX__2019_2020__33[[#This Row],[Adj Close]]-DAX__2019_2020__33[[#This Row],[Adj Open]]</f>
        <v>-5.717154966092437</v>
      </c>
      <c r="K9894" s="50">
        <v>1937644</v>
      </c>
    </row>
    <row r="9895" spans="1:11" x14ac:dyDescent="0.3">
      <c r="A9895" s="51" t="str">
        <f t="shared" si="160"/>
        <v>LIN.DE</v>
      </c>
      <c r="B9895" s="52" t="s">
        <v>381</v>
      </c>
      <c r="C9895" s="50" t="s">
        <v>13968</v>
      </c>
      <c r="D9895" s="50">
        <f>DAX__2019_2020__33[[#This Row],[Open]]*(DAX__2019_2020__33[[#This Row],[Adj Close]]/DAX__2019_2020__33[[#This Row],[Close]])</f>
        <v>146.2439392428785</v>
      </c>
      <c r="E9895" s="50" t="s">
        <v>6649</v>
      </c>
      <c r="F9895" s="50" t="s">
        <v>13985</v>
      </c>
      <c r="G9895" s="50" t="s">
        <v>13629</v>
      </c>
      <c r="H9895" s="50" t="s">
        <v>24227</v>
      </c>
      <c r="I9895" s="50">
        <f>(DAX__2019_2020__33[[#This Row],[Adj Close]]-DAX__2019_2020__33[[#This Row],[Adj Open]])/DAX__2019_2020__33[[#This Row],[Adj Open]]</f>
        <v>1.2483633623199177E-2</v>
      </c>
      <c r="J9895" s="50">
        <f>DAX__2019_2020__33[[#This Row],[Adj Close]]-DAX__2019_2020__33[[#This Row],[Adj Open]]</f>
        <v>1.8256557571214955</v>
      </c>
      <c r="K9895" s="50">
        <v>3669870</v>
      </c>
    </row>
    <row r="9896" spans="1:11" x14ac:dyDescent="0.3">
      <c r="A9896" s="51" t="str">
        <f t="shared" si="160"/>
        <v>LIN.DE</v>
      </c>
      <c r="B9896" s="52" t="s">
        <v>382</v>
      </c>
      <c r="C9896" s="50" t="s">
        <v>13640</v>
      </c>
      <c r="D9896" s="50">
        <f>DAX__2019_2020__33[[#This Row],[Open]]*(DAX__2019_2020__33[[#This Row],[Adj Close]]/DAX__2019_2020__33[[#This Row],[Close]])</f>
        <v>149.99131606342121</v>
      </c>
      <c r="E9896" s="50" t="s">
        <v>13901</v>
      </c>
      <c r="F9896" s="50" t="s">
        <v>13974</v>
      </c>
      <c r="G9896" s="50" t="s">
        <v>14001</v>
      </c>
      <c r="H9896" s="50" t="s">
        <v>24228</v>
      </c>
      <c r="I9896" s="50">
        <f>(DAX__2019_2020__33[[#This Row],[Adj Close]]-DAX__2019_2020__33[[#This Row],[Adj Open]])/DAX__2019_2020__33[[#This Row],[Adj Open]]</f>
        <v>-4.9967986548315711E-2</v>
      </c>
      <c r="J9896" s="50">
        <f>DAX__2019_2020__33[[#This Row],[Adj Close]]-DAX__2019_2020__33[[#This Row],[Adj Open]]</f>
        <v>-7.4947640634212007</v>
      </c>
      <c r="K9896" s="50">
        <v>3353661</v>
      </c>
    </row>
    <row r="9897" spans="1:11" x14ac:dyDescent="0.3">
      <c r="A9897" s="51" t="str">
        <f t="shared" si="160"/>
        <v>LIN.DE</v>
      </c>
      <c r="B9897" s="52" t="s">
        <v>383</v>
      </c>
      <c r="C9897" s="50" t="s">
        <v>13670</v>
      </c>
      <c r="D9897" s="50">
        <f>DAX__2019_2020__33[[#This Row],[Open]]*(DAX__2019_2020__33[[#This Row],[Adj Close]]/DAX__2019_2020__33[[#This Row],[Close]])</f>
        <v>145.57130795931138</v>
      </c>
      <c r="E9897" s="50" t="s">
        <v>13740</v>
      </c>
      <c r="F9897" s="50" t="s">
        <v>13786</v>
      </c>
      <c r="G9897" s="50" t="s">
        <v>23740</v>
      </c>
      <c r="H9897" s="50" t="s">
        <v>24229</v>
      </c>
      <c r="I9897" s="50">
        <f>(DAX__2019_2020__33[[#This Row],[Adj Close]]-DAX__2019_2020__33[[#This Row],[Adj Open]])/DAX__2019_2020__33[[#This Row],[Adj Open]]</f>
        <v>1.7491709570957092E-2</v>
      </c>
      <c r="J9897" s="50">
        <f>DAX__2019_2020__33[[#This Row],[Adj Close]]-DAX__2019_2020__33[[#This Row],[Adj Open]]</f>
        <v>2.5462910406886294</v>
      </c>
      <c r="K9897" s="50">
        <v>3189376</v>
      </c>
    </row>
    <row r="9898" spans="1:11" x14ac:dyDescent="0.3">
      <c r="A9898" s="51" t="str">
        <f t="shared" si="160"/>
        <v>LIN.DE</v>
      </c>
      <c r="B9898" s="52" t="s">
        <v>384</v>
      </c>
      <c r="C9898" s="50" t="s">
        <v>12065</v>
      </c>
      <c r="D9898" s="50">
        <f>DAX__2019_2020__33[[#This Row],[Open]]*(DAX__2019_2020__33[[#This Row],[Adj Close]]/DAX__2019_2020__33[[#This Row],[Close]])</f>
        <v>140.81503004165705</v>
      </c>
      <c r="E9898" s="50" t="s">
        <v>7165</v>
      </c>
      <c r="F9898" s="50" t="s">
        <v>13469</v>
      </c>
      <c r="G9898" s="50" t="s">
        <v>12041</v>
      </c>
      <c r="H9898" s="50" t="s">
        <v>24230</v>
      </c>
      <c r="I9898" s="50">
        <f>(DAX__2019_2020__33[[#This Row],[Adj Close]]-DAX__2019_2020__33[[#This Row],[Adj Open]])/DAX__2019_2020__33[[#This Row],[Adj Open]]</f>
        <v>-1.5011920538821125E-2</v>
      </c>
      <c r="J9898" s="50">
        <f>DAX__2019_2020__33[[#This Row],[Adj Close]]-DAX__2019_2020__33[[#This Row],[Adj Open]]</f>
        <v>-2.1139040416570651</v>
      </c>
      <c r="K9898" s="50">
        <v>6358640</v>
      </c>
    </row>
    <row r="9899" spans="1:11" x14ac:dyDescent="0.3">
      <c r="A9899" s="51" t="str">
        <f t="shared" si="160"/>
        <v>LIN.DE</v>
      </c>
      <c r="B9899" s="52" t="s">
        <v>385</v>
      </c>
      <c r="C9899" s="50" t="s">
        <v>12147</v>
      </c>
      <c r="D9899" s="50">
        <f>DAX__2019_2020__33[[#This Row],[Open]]*(DAX__2019_2020__33[[#This Row],[Adj Close]]/DAX__2019_2020__33[[#This Row],[Close]])</f>
        <v>143.16917974879485</v>
      </c>
      <c r="E9899" s="50" t="s">
        <v>13924</v>
      </c>
      <c r="F9899" s="50" t="s">
        <v>12057</v>
      </c>
      <c r="G9899" s="50" t="s">
        <v>13959</v>
      </c>
      <c r="H9899" s="50" t="s">
        <v>24231</v>
      </c>
      <c r="I9899" s="50">
        <f>(DAX__2019_2020__33[[#This Row],[Adj Close]]-DAX__2019_2020__33[[#This Row],[Adj Open]])/DAX__2019_2020__33[[#This Row],[Adj Open]]</f>
        <v>-1.1073785234899311E-2</v>
      </c>
      <c r="J9899" s="50">
        <f>DAX__2019_2020__33[[#This Row],[Adj Close]]-DAX__2019_2020__33[[#This Row],[Adj Open]]</f>
        <v>-1.5854247487948498</v>
      </c>
      <c r="K9899" s="50">
        <v>4903005</v>
      </c>
    </row>
    <row r="9900" spans="1:11" x14ac:dyDescent="0.3">
      <c r="A9900" s="51" t="str">
        <f t="shared" si="160"/>
        <v>LIN.DE</v>
      </c>
      <c r="B9900" s="52" t="s">
        <v>386</v>
      </c>
      <c r="C9900" s="50" t="s">
        <v>13549</v>
      </c>
      <c r="D9900" s="50">
        <f>DAX__2019_2020__33[[#This Row],[Open]]*(DAX__2019_2020__33[[#This Row],[Adj Close]]/DAX__2019_2020__33[[#This Row],[Close]])</f>
        <v>133.32028277629919</v>
      </c>
      <c r="E9900" s="50" t="s">
        <v>12028</v>
      </c>
      <c r="F9900" s="50" t="s">
        <v>24232</v>
      </c>
      <c r="G9900" s="50" t="s">
        <v>12022</v>
      </c>
      <c r="H9900" s="50" t="s">
        <v>24233</v>
      </c>
      <c r="I9900" s="50">
        <f>(DAX__2019_2020__33[[#This Row],[Adj Close]]-DAX__2019_2020__33[[#This Row],[Adj Open]])/DAX__2019_2020__33[[#This Row],[Adj Open]]</f>
        <v>3.243221621621608E-3</v>
      </c>
      <c r="J9900" s="50">
        <f>DAX__2019_2020__33[[#This Row],[Adj Close]]-DAX__2019_2020__33[[#This Row],[Adj Open]]</f>
        <v>0.4323872237008004</v>
      </c>
      <c r="K9900" s="50">
        <v>5148447</v>
      </c>
    </row>
    <row r="9901" spans="1:11" x14ac:dyDescent="0.3">
      <c r="A9901" s="51" t="str">
        <f t="shared" si="160"/>
        <v>LIN.DE</v>
      </c>
      <c r="B9901" s="52" t="s">
        <v>387</v>
      </c>
      <c r="C9901" s="50" t="s">
        <v>6726</v>
      </c>
      <c r="D9901" s="50">
        <f>DAX__2019_2020__33[[#This Row],[Open]]*(DAX__2019_2020__33[[#This Row],[Adj Close]]/DAX__2019_2020__33[[#This Row],[Close]])</f>
        <v>144.13000315318874</v>
      </c>
      <c r="E9901" s="50" t="s">
        <v>13741</v>
      </c>
      <c r="F9901" s="50" t="s">
        <v>4811</v>
      </c>
      <c r="G9901" s="50" t="s">
        <v>13641</v>
      </c>
      <c r="H9901" s="50" t="s">
        <v>24234</v>
      </c>
      <c r="I9901" s="50">
        <f>(DAX__2019_2020__33[[#This Row],[Adj Close]]-DAX__2019_2020__33[[#This Row],[Adj Open]])/DAX__2019_2020__33[[#This Row],[Adj Open]]</f>
        <v>-1.7333373333333402E-2</v>
      </c>
      <c r="J9901" s="50">
        <f>DAX__2019_2020__33[[#This Row],[Adj Close]]-DAX__2019_2020__33[[#This Row],[Adj Open]]</f>
        <v>-2.4982591531887408</v>
      </c>
      <c r="K9901" s="50">
        <v>2957865</v>
      </c>
    </row>
    <row r="9902" spans="1:11" x14ac:dyDescent="0.3">
      <c r="A9902" s="51" t="str">
        <f t="shared" si="160"/>
        <v>LIN.DE</v>
      </c>
      <c r="B9902" s="52" t="s">
        <v>388</v>
      </c>
      <c r="C9902" s="50" t="s">
        <v>12082</v>
      </c>
      <c r="D9902" s="50">
        <f>DAX__2019_2020__33[[#This Row],[Open]]*(DAX__2019_2020__33[[#This Row],[Adj Close]]/DAX__2019_2020__33[[#This Row],[Close]])</f>
        <v>134.37721694976176</v>
      </c>
      <c r="E9902" s="50" t="s">
        <v>12061</v>
      </c>
      <c r="F9902" s="50" t="s">
        <v>13527</v>
      </c>
      <c r="G9902" s="50" t="s">
        <v>12089</v>
      </c>
      <c r="H9902" s="50" t="s">
        <v>24235</v>
      </c>
      <c r="I9902" s="50">
        <f>(DAX__2019_2020__33[[#This Row],[Adj Close]]-DAX__2019_2020__33[[#This Row],[Adj Open]])/DAX__2019_2020__33[[#This Row],[Adj Open]]</f>
        <v>1.8948830077275634E-2</v>
      </c>
      <c r="J9902" s="50">
        <f>DAX__2019_2020__33[[#This Row],[Adj Close]]-DAX__2019_2020__33[[#This Row],[Adj Open]]</f>
        <v>2.5462910502382385</v>
      </c>
      <c r="K9902" s="50">
        <v>2973573</v>
      </c>
    </row>
    <row r="9903" spans="1:11" x14ac:dyDescent="0.3">
      <c r="A9903" s="51" t="str">
        <f t="shared" si="160"/>
        <v>LIN.DE</v>
      </c>
      <c r="B9903" s="52" t="s">
        <v>389</v>
      </c>
      <c r="C9903" s="50" t="s">
        <v>12036</v>
      </c>
      <c r="D9903" s="50">
        <f>DAX__2019_2020__33[[#This Row],[Open]]*(DAX__2019_2020__33[[#This Row],[Adj Close]]/DAX__2019_2020__33[[#This Row],[Close]])</f>
        <v>137.21177321955292</v>
      </c>
      <c r="E9903" s="50" t="s">
        <v>6546</v>
      </c>
      <c r="F9903" s="50" t="s">
        <v>11998</v>
      </c>
      <c r="G9903" s="50" t="s">
        <v>23701</v>
      </c>
      <c r="H9903" s="50" t="s">
        <v>24236</v>
      </c>
      <c r="I9903" s="50">
        <f>(DAX__2019_2020__33[[#This Row],[Adj Close]]-DAX__2019_2020__33[[#This Row],[Adj Open]])/DAX__2019_2020__33[[#This Row],[Adj Open]]</f>
        <v>-3.5016105706943228E-4</v>
      </c>
      <c r="J9903" s="50">
        <f>DAX__2019_2020__33[[#This Row],[Adj Close]]-DAX__2019_2020__33[[#This Row],[Adj Open]]</f>
        <v>-4.804621955292987E-2</v>
      </c>
      <c r="K9903" s="50">
        <v>2699319</v>
      </c>
    </row>
    <row r="9904" spans="1:11" x14ac:dyDescent="0.3">
      <c r="A9904" s="51" t="str">
        <f t="shared" si="160"/>
        <v>LIN.DE</v>
      </c>
      <c r="B9904" s="52" t="s">
        <v>390</v>
      </c>
      <c r="C9904" s="50" t="s">
        <v>13724</v>
      </c>
      <c r="D9904" s="50">
        <f>DAX__2019_2020__33[[#This Row],[Open]]*(DAX__2019_2020__33[[#This Row],[Adj Close]]/DAX__2019_2020__33[[#This Row],[Close]])</f>
        <v>143.36130797530168</v>
      </c>
      <c r="E9904" s="50" t="s">
        <v>13917</v>
      </c>
      <c r="F9904" s="50" t="s">
        <v>12082</v>
      </c>
      <c r="G9904" s="50" t="s">
        <v>12044</v>
      </c>
      <c r="H9904" s="50" t="s">
        <v>24237</v>
      </c>
      <c r="I9904" s="50">
        <f>(DAX__2019_2020__33[[#This Row],[Adj Close]]-DAX__2019_2020__33[[#This Row],[Adj Open]])/DAX__2019_2020__33[[#This Row],[Adj Open]]</f>
        <v>-2.2117983018458166E-2</v>
      </c>
      <c r="J9904" s="50">
        <f>DAX__2019_2020__33[[#This Row],[Adj Close]]-DAX__2019_2020__33[[#This Row],[Adj Open]]</f>
        <v>-3.1708629753016737</v>
      </c>
      <c r="K9904" s="50">
        <v>4088880</v>
      </c>
    </row>
    <row r="9905" spans="1:11" x14ac:dyDescent="0.3">
      <c r="A9905" s="51" t="str">
        <f t="shared" si="160"/>
        <v>LIN.DE</v>
      </c>
      <c r="B9905" s="52" t="s">
        <v>391</v>
      </c>
      <c r="C9905" s="50" t="s">
        <v>13444</v>
      </c>
      <c r="D9905" s="50">
        <f>DAX__2019_2020__33[[#This Row],[Open]]*(DAX__2019_2020__33[[#This Row],[Adj Close]]/DAX__2019_2020__33[[#This Row],[Close]])</f>
        <v>131.54265929714069</v>
      </c>
      <c r="E9905" s="50" t="s">
        <v>13969</v>
      </c>
      <c r="F9905" s="50" t="s">
        <v>13527</v>
      </c>
      <c r="G9905" s="50" t="s">
        <v>13447</v>
      </c>
      <c r="H9905" s="50" t="s">
        <v>24238</v>
      </c>
      <c r="I9905" s="50">
        <f>(DAX__2019_2020__33[[#This Row],[Adj Close]]-DAX__2019_2020__33[[#This Row],[Adj Open]])/DAX__2019_2020__33[[#This Row],[Adj Open]]</f>
        <v>2.0087656103184443E-2</v>
      </c>
      <c r="J9905" s="50">
        <f>DAX__2019_2020__33[[#This Row],[Adj Close]]-DAX__2019_2020__33[[#This Row],[Adj Open]]</f>
        <v>2.6423837028593198</v>
      </c>
      <c r="K9905" s="50">
        <v>2613369</v>
      </c>
    </row>
    <row r="9906" spans="1:11" x14ac:dyDescent="0.3">
      <c r="A9906" s="51" t="str">
        <f t="shared" si="160"/>
        <v>LIN.DE</v>
      </c>
      <c r="B9906" s="52" t="s">
        <v>392</v>
      </c>
      <c r="C9906" s="50" t="s">
        <v>12058</v>
      </c>
      <c r="D9906" s="50">
        <f>DAX__2019_2020__33[[#This Row],[Open]]*(DAX__2019_2020__33[[#This Row],[Adj Close]]/DAX__2019_2020__33[[#This Row],[Close]])</f>
        <v>140.43067196637617</v>
      </c>
      <c r="E9906" s="50" t="s">
        <v>13792</v>
      </c>
      <c r="F9906" s="50" t="s">
        <v>23699</v>
      </c>
      <c r="G9906" s="50" t="s">
        <v>13792</v>
      </c>
      <c r="H9906" s="50" t="s">
        <v>24239</v>
      </c>
      <c r="I9906" s="50">
        <f>(DAX__2019_2020__33[[#This Row],[Adj Close]]-DAX__2019_2020__33[[#This Row],[Adj Open]])/DAX__2019_2020__33[[#This Row],[Adj Open]]</f>
        <v>5.6790991041710315E-2</v>
      </c>
      <c r="J9906" s="50">
        <f>DAX__2019_2020__33[[#This Row],[Adj Close]]-DAX__2019_2020__33[[#This Row],[Adj Open]]</f>
        <v>7.9751970336238287</v>
      </c>
      <c r="K9906" s="50">
        <v>2458729</v>
      </c>
    </row>
    <row r="9907" spans="1:11" x14ac:dyDescent="0.3">
      <c r="A9907" s="51" t="str">
        <f t="shared" si="160"/>
        <v>LIN.DE</v>
      </c>
      <c r="B9907" s="52" t="s">
        <v>393</v>
      </c>
      <c r="C9907" s="50" t="s">
        <v>13640</v>
      </c>
      <c r="D9907" s="50">
        <f>DAX__2019_2020__33[[#This Row],[Open]]*(DAX__2019_2020__33[[#This Row],[Adj Close]]/DAX__2019_2020__33[[#This Row],[Close]])</f>
        <v>149.99132018817826</v>
      </c>
      <c r="E9907" s="50" t="s">
        <v>23774</v>
      </c>
      <c r="F9907" s="50" t="s">
        <v>14004</v>
      </c>
      <c r="G9907" s="50" t="s">
        <v>13927</v>
      </c>
      <c r="H9907" s="50" t="s">
        <v>24240</v>
      </c>
      <c r="I9907" s="50">
        <f>(DAX__2019_2020__33[[#This Row],[Adj Close]]-DAX__2019_2020__33[[#This Row],[Adj Open]])/DAX__2019_2020__33[[#This Row],[Adj Open]]</f>
        <v>3.2023060908780283E-4</v>
      </c>
      <c r="J9907" s="50">
        <f>DAX__2019_2020__33[[#This Row],[Adj Close]]-DAX__2019_2020__33[[#This Row],[Adj Open]]</f>
        <v>4.8031811821743986E-2</v>
      </c>
      <c r="K9907" s="50">
        <v>2171403</v>
      </c>
    </row>
    <row r="9908" spans="1:11" x14ac:dyDescent="0.3">
      <c r="A9908" s="51" t="str">
        <f t="shared" si="160"/>
        <v>LIN.DE</v>
      </c>
      <c r="B9908" s="52" t="s">
        <v>394</v>
      </c>
      <c r="C9908" s="50" t="s">
        <v>13988</v>
      </c>
      <c r="D9908" s="50">
        <f>DAX__2019_2020__33[[#This Row],[Open]]*(DAX__2019_2020__33[[#This Row],[Adj Close]]/DAX__2019_2020__33[[#This Row],[Close]])</f>
        <v>143.93785408550178</v>
      </c>
      <c r="E9908" s="50" t="s">
        <v>13941</v>
      </c>
      <c r="F9908" s="50" t="s">
        <v>13724</v>
      </c>
      <c r="G9908" s="50" t="s">
        <v>13640</v>
      </c>
      <c r="H9908" s="50" t="s">
        <v>24241</v>
      </c>
      <c r="I9908" s="50">
        <f>(DAX__2019_2020__33[[#This Row],[Adj Close]]-DAX__2019_2020__33[[#This Row],[Adj Open]])/DAX__2019_2020__33[[#This Row],[Adj Open]]</f>
        <v>4.205609395081264E-2</v>
      </c>
      <c r="J9908" s="50">
        <f>DAX__2019_2020__33[[#This Row],[Adj Close]]-DAX__2019_2020__33[[#This Row],[Adj Open]]</f>
        <v>6.0534639144982236</v>
      </c>
      <c r="K9908" s="50">
        <v>1732813</v>
      </c>
    </row>
    <row r="9909" spans="1:11" x14ac:dyDescent="0.3">
      <c r="A9909" s="51" t="str">
        <f t="shared" si="160"/>
        <v>LIN.DE</v>
      </c>
      <c r="B9909" s="52" t="s">
        <v>395</v>
      </c>
      <c r="C9909" s="50" t="s">
        <v>13774</v>
      </c>
      <c r="D9909" s="50">
        <f>DAX__2019_2020__33[[#This Row],[Open]]*(DAX__2019_2020__33[[#This Row],[Adj Close]]/DAX__2019_2020__33[[#This Row],[Close]])</f>
        <v>147.78134008591761</v>
      </c>
      <c r="E9909" s="50" t="s">
        <v>21703</v>
      </c>
      <c r="F9909" s="50" t="s">
        <v>13728</v>
      </c>
      <c r="G9909" s="50" t="s">
        <v>13585</v>
      </c>
      <c r="H9909" s="50" t="s">
        <v>24242</v>
      </c>
      <c r="I9909" s="50">
        <f>(DAX__2019_2020__33[[#This Row],[Adj Close]]-DAX__2019_2020__33[[#This Row],[Adj Open]])/DAX__2019_2020__33[[#This Row],[Adj Open]]</f>
        <v>-1.9830968403817217E-2</v>
      </c>
      <c r="J9909" s="50">
        <f>DAX__2019_2020__33[[#This Row],[Adj Close]]-DAX__2019_2020__33[[#This Row],[Adj Open]]</f>
        <v>-2.9306470859175988</v>
      </c>
      <c r="K9909" s="50">
        <v>1718173</v>
      </c>
    </row>
    <row r="9910" spans="1:11" x14ac:dyDescent="0.3">
      <c r="A9910" s="51" t="str">
        <f t="shared" si="160"/>
        <v>LIN.DE</v>
      </c>
      <c r="B9910" s="52" t="s">
        <v>396</v>
      </c>
      <c r="C9910" s="50" t="s">
        <v>24243</v>
      </c>
      <c r="D9910" s="50">
        <f>DAX__2019_2020__33[[#This Row],[Open]]*(DAX__2019_2020__33[[#This Row],[Adj Close]]/DAX__2019_2020__33[[#This Row],[Close]])</f>
        <v>146.58022438446068</v>
      </c>
      <c r="E9910" s="50" t="s">
        <v>13799</v>
      </c>
      <c r="F9910" s="50" t="s">
        <v>13752</v>
      </c>
      <c r="G9910" s="50" t="s">
        <v>13949</v>
      </c>
      <c r="H9910" s="50" t="s">
        <v>24244</v>
      </c>
      <c r="I9910" s="50">
        <f>(DAX__2019_2020__33[[#This Row],[Adj Close]]-DAX__2019_2020__33[[#This Row],[Adj Open]])/DAX__2019_2020__33[[#This Row],[Adj Open]]</f>
        <v>3.4742726291522856E-2</v>
      </c>
      <c r="J9910" s="50">
        <f>DAX__2019_2020__33[[#This Row],[Adj Close]]-DAX__2019_2020__33[[#This Row],[Adj Open]]</f>
        <v>5.0925966155393212</v>
      </c>
      <c r="K9910" s="50">
        <v>1453745</v>
      </c>
    </row>
    <row r="9911" spans="1:11" x14ac:dyDescent="0.3">
      <c r="A9911" s="51" t="str">
        <f t="shared" si="160"/>
        <v>LIN.DE</v>
      </c>
      <c r="B9911" s="52" t="s">
        <v>397</v>
      </c>
      <c r="C9911" s="50" t="s">
        <v>13904</v>
      </c>
      <c r="D9911" s="50">
        <f>DAX__2019_2020__33[[#This Row],[Open]]*(DAX__2019_2020__33[[#This Row],[Adj Close]]/DAX__2019_2020__33[[#This Row],[Close]])</f>
        <v>152.4414956289169</v>
      </c>
      <c r="E9911" s="50" t="s">
        <v>23797</v>
      </c>
      <c r="F9911" s="50" t="s">
        <v>21698</v>
      </c>
      <c r="G9911" s="50" t="s">
        <v>13900</v>
      </c>
      <c r="H9911" s="50" t="s">
        <v>24245</v>
      </c>
      <c r="I9911" s="50">
        <f>(DAX__2019_2020__33[[#This Row],[Adj Close]]-DAX__2019_2020__33[[#This Row],[Adj Open]])/DAX__2019_2020__33[[#This Row],[Adj Open]]</f>
        <v>1.1976105085765137E-2</v>
      </c>
      <c r="J9911" s="50">
        <f>DAX__2019_2020__33[[#This Row],[Adj Close]]-DAX__2019_2020__33[[#This Row],[Adj Open]]</f>
        <v>1.8256553710831156</v>
      </c>
      <c r="K9911" s="50">
        <v>1734242</v>
      </c>
    </row>
    <row r="9912" spans="1:11" x14ac:dyDescent="0.3">
      <c r="A9912" s="51" t="str">
        <f t="shared" si="160"/>
        <v>LIN.DE</v>
      </c>
      <c r="B9912" s="52" t="s">
        <v>398</v>
      </c>
      <c r="C9912" s="50" t="s">
        <v>6595</v>
      </c>
      <c r="D9912" s="50">
        <f>DAX__2019_2020__33[[#This Row],[Open]]*(DAX__2019_2020__33[[#This Row],[Adj Close]]/DAX__2019_2020__33[[#This Row],[Close]])</f>
        <v>148.26173639881011</v>
      </c>
      <c r="E9912" s="50" t="s">
        <v>13810</v>
      </c>
      <c r="F9912" s="50" t="s">
        <v>13675</v>
      </c>
      <c r="G9912" s="50" t="s">
        <v>13922</v>
      </c>
      <c r="H9912" s="50" t="s">
        <v>24246</v>
      </c>
      <c r="I9912" s="50">
        <f>(DAX__2019_2020__33[[#This Row],[Adj Close]]-DAX__2019_2020__33[[#This Row],[Adj Open]])/DAX__2019_2020__33[[#This Row],[Adj Open]]</f>
        <v>-1.2313732748274794E-2</v>
      </c>
      <c r="J9912" s="50">
        <f>DAX__2019_2020__33[[#This Row],[Adj Close]]-DAX__2019_2020__33[[#This Row],[Adj Open]]</f>
        <v>-1.8256553988101132</v>
      </c>
      <c r="K9912" s="50">
        <v>1488952</v>
      </c>
    </row>
    <row r="9913" spans="1:11" x14ac:dyDescent="0.3">
      <c r="A9913" s="51" t="str">
        <f t="shared" si="160"/>
        <v>LIN.DE</v>
      </c>
      <c r="B9913" s="52" t="s">
        <v>399</v>
      </c>
      <c r="C9913" s="50" t="s">
        <v>7168</v>
      </c>
      <c r="D9913" s="50">
        <f>DAX__2019_2020__33[[#This Row],[Open]]*(DAX__2019_2020__33[[#This Row],[Adj Close]]/DAX__2019_2020__33[[#This Row],[Close]])</f>
        <v>145.28306689087046</v>
      </c>
      <c r="E9913" s="50" t="s">
        <v>13618</v>
      </c>
      <c r="F9913" s="50" t="s">
        <v>13722</v>
      </c>
      <c r="G9913" s="50" t="s">
        <v>13617</v>
      </c>
      <c r="H9913" s="50" t="s">
        <v>24247</v>
      </c>
      <c r="I9913" s="50">
        <f>(DAX__2019_2020__33[[#This Row],[Adj Close]]-DAX__2019_2020__33[[#This Row],[Adj Open]])/DAX__2019_2020__33[[#This Row],[Adj Open]]</f>
        <v>4.2990014080490115E-3</v>
      </c>
      <c r="J9913" s="50">
        <f>DAX__2019_2020__33[[#This Row],[Adj Close]]-DAX__2019_2020__33[[#This Row],[Adj Open]]</f>
        <v>0.62457210912953087</v>
      </c>
      <c r="K9913" s="50">
        <v>1646595</v>
      </c>
    </row>
    <row r="9914" spans="1:11" x14ac:dyDescent="0.3">
      <c r="A9914" s="51" t="str">
        <f t="shared" si="160"/>
        <v>LIN.DE</v>
      </c>
      <c r="B9914" s="52" t="s">
        <v>400</v>
      </c>
      <c r="C9914" s="50" t="s">
        <v>7168</v>
      </c>
      <c r="D9914" s="50">
        <f>DAX__2019_2020__33[[#This Row],[Open]]*(DAX__2019_2020__33[[#This Row],[Adj Close]]/DAX__2019_2020__33[[#This Row],[Close]])</f>
        <v>145.28305325613513</v>
      </c>
      <c r="E9914" s="50" t="s">
        <v>13632</v>
      </c>
      <c r="F9914" s="50" t="s">
        <v>13985</v>
      </c>
      <c r="G9914" s="50" t="s">
        <v>13758</v>
      </c>
      <c r="H9914" s="50" t="s">
        <v>24248</v>
      </c>
      <c r="I9914" s="50">
        <f>(DAX__2019_2020__33[[#This Row],[Adj Close]]-DAX__2019_2020__33[[#This Row],[Adj Open]])/DAX__2019_2020__33[[#This Row],[Adj Open]]</f>
        <v>5.9524405942944676E-3</v>
      </c>
      <c r="J9914" s="50">
        <f>DAX__2019_2020__33[[#This Row],[Adj Close]]-DAX__2019_2020__33[[#This Row],[Adj Open]]</f>
        <v>0.86478874386486382</v>
      </c>
      <c r="K9914" s="50">
        <v>1031478</v>
      </c>
    </row>
    <row r="9915" spans="1:11" x14ac:dyDescent="0.3">
      <c r="A9915" s="51" t="str">
        <f t="shared" si="160"/>
        <v>LIN.DE</v>
      </c>
      <c r="B9915" s="52" t="s">
        <v>401</v>
      </c>
      <c r="C9915" s="50" t="s">
        <v>13920</v>
      </c>
      <c r="D9915" s="50">
        <f>DAX__2019_2020__33[[#This Row],[Open]]*(DAX__2019_2020__33[[#This Row],[Adj Close]]/DAX__2019_2020__33[[#This Row],[Close]])</f>
        <v>150.9041409768283</v>
      </c>
      <c r="E9915" s="50" t="s">
        <v>23824</v>
      </c>
      <c r="F9915" s="50" t="s">
        <v>13932</v>
      </c>
      <c r="G9915" s="50" t="s">
        <v>13940</v>
      </c>
      <c r="H9915" s="50" t="s">
        <v>24249</v>
      </c>
      <c r="I9915" s="50">
        <f>(DAX__2019_2020__33[[#This Row],[Adj Close]]-DAX__2019_2020__33[[#This Row],[Adj Open]])/DAX__2019_2020__33[[#This Row],[Adj Open]]</f>
        <v>2.0375657044718509E-2</v>
      </c>
      <c r="J9915" s="50">
        <f>DAX__2019_2020__33[[#This Row],[Adj Close]]-DAX__2019_2020__33[[#This Row],[Adj Open]]</f>
        <v>3.0747710231717065</v>
      </c>
      <c r="K9915" s="50">
        <v>1324546</v>
      </c>
    </row>
    <row r="9916" spans="1:11" x14ac:dyDescent="0.3">
      <c r="A9916" s="51" t="str">
        <f t="shared" si="160"/>
        <v>LIN.DE</v>
      </c>
      <c r="B9916" s="52" t="s">
        <v>402</v>
      </c>
      <c r="C9916" s="50" t="s">
        <v>21730</v>
      </c>
      <c r="D9916" s="50">
        <f>DAX__2019_2020__33[[#This Row],[Open]]*(DAX__2019_2020__33[[#This Row],[Adj Close]]/DAX__2019_2020__33[[#This Row],[Close]])</f>
        <v>157.67824026347719</v>
      </c>
      <c r="E9916" s="50" t="s">
        <v>23810</v>
      </c>
      <c r="F9916" s="50" t="s">
        <v>13830</v>
      </c>
      <c r="G9916" s="50" t="s">
        <v>23810</v>
      </c>
      <c r="H9916" s="50" t="s">
        <v>24250</v>
      </c>
      <c r="I9916" s="50">
        <f>(DAX__2019_2020__33[[#This Row],[Adj Close]]-DAX__2019_2020__33[[#This Row],[Adj Open]])/DAX__2019_2020__33[[#This Row],[Adj Open]]</f>
        <v>2.6508170877214941E-2</v>
      </c>
      <c r="J9916" s="50">
        <f>DAX__2019_2020__33[[#This Row],[Adj Close]]-DAX__2019_2020__33[[#This Row],[Adj Open]]</f>
        <v>4.1797617365228064</v>
      </c>
      <c r="K9916" s="50">
        <v>1740855</v>
      </c>
    </row>
    <row r="9917" spans="1:11" x14ac:dyDescent="0.3">
      <c r="A9917" s="51" t="str">
        <f t="shared" ref="A9917:A9980" si="161">"LIN.DE"</f>
        <v>LIN.DE</v>
      </c>
      <c r="B9917" s="52" t="s">
        <v>403</v>
      </c>
      <c r="C9917" s="50" t="s">
        <v>7094</v>
      </c>
      <c r="D9917" s="50">
        <f>DAX__2019_2020__33[[#This Row],[Open]]*(DAX__2019_2020__33[[#This Row],[Adj Close]]/DAX__2019_2020__33[[#This Row],[Close]])</f>
        <v>160.17648068201049</v>
      </c>
      <c r="E9917" s="50" t="s">
        <v>24251</v>
      </c>
      <c r="F9917" s="50" t="s">
        <v>23759</v>
      </c>
      <c r="G9917" s="50" t="s">
        <v>13864</v>
      </c>
      <c r="H9917" s="50" t="s">
        <v>24252</v>
      </c>
      <c r="I9917" s="50">
        <f>(DAX__2019_2020__33[[#This Row],[Adj Close]]-DAX__2019_2020__33[[#This Row],[Adj Open]])/DAX__2019_2020__33[[#This Row],[Adj Open]]</f>
        <v>-1.4997000869771072E-3</v>
      </c>
      <c r="J9917" s="50">
        <f>DAX__2019_2020__33[[#This Row],[Adj Close]]-DAX__2019_2020__33[[#This Row],[Adj Open]]</f>
        <v>-0.24021668201049806</v>
      </c>
      <c r="K9917" s="50">
        <v>1006260</v>
      </c>
    </row>
    <row r="9918" spans="1:11" x14ac:dyDescent="0.3">
      <c r="A9918" s="51" t="str">
        <f t="shared" si="161"/>
        <v>LIN.DE</v>
      </c>
      <c r="B9918" s="52" t="s">
        <v>404</v>
      </c>
      <c r="C9918" s="50" t="s">
        <v>13860</v>
      </c>
      <c r="D9918" s="50">
        <f>DAX__2019_2020__33[[#This Row],[Open]]*(DAX__2019_2020__33[[#This Row],[Adj Close]]/DAX__2019_2020__33[[#This Row],[Close]])</f>
        <v>162.62671943999999</v>
      </c>
      <c r="E9918" s="50" t="s">
        <v>6782</v>
      </c>
      <c r="F9918" s="50" t="s">
        <v>13868</v>
      </c>
      <c r="G9918" s="50" t="s">
        <v>23972</v>
      </c>
      <c r="H9918" s="50" t="s">
        <v>24253</v>
      </c>
      <c r="I9918" s="50">
        <f>(DAX__2019_2020__33[[#This Row],[Adj Close]]-DAX__2019_2020__33[[#This Row],[Adj Open]])/DAX__2019_2020__33[[#This Row],[Adj Open]]</f>
        <v>-2.9542097488920766E-3</v>
      </c>
      <c r="J9918" s="50">
        <f>DAX__2019_2020__33[[#This Row],[Adj Close]]-DAX__2019_2020__33[[#This Row],[Adj Open]]</f>
        <v>-0.48043343999998456</v>
      </c>
      <c r="K9918" s="50">
        <v>2052998</v>
      </c>
    </row>
    <row r="9919" spans="1:11" x14ac:dyDescent="0.3">
      <c r="A9919" s="51" t="str">
        <f t="shared" si="161"/>
        <v>LIN.DE</v>
      </c>
      <c r="B9919" s="52" t="s">
        <v>405</v>
      </c>
      <c r="C9919" s="50" t="s">
        <v>21764</v>
      </c>
      <c r="D9919" s="50">
        <f>DAX__2019_2020__33[[#This Row],[Open]]*(DAX__2019_2020__33[[#This Row],[Adj Close]]/DAX__2019_2020__33[[#This Row],[Close]])</f>
        <v>164.59646031970306</v>
      </c>
      <c r="E9919" s="50" t="s">
        <v>21777</v>
      </c>
      <c r="F9919" s="50" t="s">
        <v>23966</v>
      </c>
      <c r="G9919" s="50" t="s">
        <v>23985</v>
      </c>
      <c r="H9919" s="50" t="s">
        <v>24254</v>
      </c>
      <c r="I9919" s="50">
        <f>(DAX__2019_2020__33[[#This Row],[Adj Close]]-DAX__2019_2020__33[[#This Row],[Adj Open]])/DAX__2019_2020__33[[#This Row],[Adj Open]]</f>
        <v>2.0431464907795117E-3</v>
      </c>
      <c r="J9919" s="50">
        <f>DAX__2019_2020__33[[#This Row],[Adj Close]]-DAX__2019_2020__33[[#This Row],[Adj Open]]</f>
        <v>0.33629468029693044</v>
      </c>
      <c r="K9919" s="50">
        <v>1100505</v>
      </c>
    </row>
    <row r="9920" spans="1:11" x14ac:dyDescent="0.3">
      <c r="A9920" s="51" t="str">
        <f t="shared" si="161"/>
        <v>LIN.DE</v>
      </c>
      <c r="B9920" s="52" t="s">
        <v>406</v>
      </c>
      <c r="C9920" s="50" t="s">
        <v>23925</v>
      </c>
      <c r="D9920" s="50">
        <f>DAX__2019_2020__33[[#This Row],[Open]]*(DAX__2019_2020__33[[#This Row],[Adj Close]]/DAX__2019_2020__33[[#This Row],[Close]])</f>
        <v>163.68365288716458</v>
      </c>
      <c r="E9920" s="50" t="s">
        <v>7183</v>
      </c>
      <c r="F9920" s="50" t="s">
        <v>13861</v>
      </c>
      <c r="G9920" s="50" t="s">
        <v>13864</v>
      </c>
      <c r="H9920" s="50" t="s">
        <v>24252</v>
      </c>
      <c r="I9920" s="50">
        <f>(DAX__2019_2020__33[[#This Row],[Adj Close]]-DAX__2019_2020__33[[#This Row],[Adj Open]])/DAX__2019_2020__33[[#This Row],[Adj Open]]</f>
        <v>-2.2894093704933713E-2</v>
      </c>
      <c r="J9920" s="50">
        <f>DAX__2019_2020__33[[#This Row],[Adj Close]]-DAX__2019_2020__33[[#This Row],[Adj Open]]</f>
        <v>-3.7473888871645897</v>
      </c>
      <c r="K9920" s="50">
        <v>1277434</v>
      </c>
    </row>
    <row r="9921" spans="1:11" x14ac:dyDescent="0.3">
      <c r="A9921" s="51" t="str">
        <f t="shared" si="161"/>
        <v>LIN.DE</v>
      </c>
      <c r="B9921" s="52" t="s">
        <v>407</v>
      </c>
      <c r="C9921" s="50" t="s">
        <v>6771</v>
      </c>
      <c r="D9921" s="50">
        <f>DAX__2019_2020__33[[#This Row],[Open]]*(DAX__2019_2020__33[[#This Row],[Adj Close]]/DAX__2019_2020__33[[#This Row],[Close]])</f>
        <v>162.29038332737704</v>
      </c>
      <c r="E9921" s="50" t="s">
        <v>13860</v>
      </c>
      <c r="F9921" s="50" t="s">
        <v>23759</v>
      </c>
      <c r="G9921" s="50" t="s">
        <v>24255</v>
      </c>
      <c r="H9921" s="50" t="s">
        <v>24256</v>
      </c>
      <c r="I9921" s="50">
        <f>(DAX__2019_2020__33[[#This Row],[Adj Close]]-DAX__2019_2020__33[[#This Row],[Adj Open]])/DAX__2019_2020__33[[#This Row],[Adj Open]]</f>
        <v>-2.1018283754349925E-2</v>
      </c>
      <c r="J9921" s="50">
        <f>DAX__2019_2020__33[[#This Row],[Adj Close]]-DAX__2019_2020__33[[#This Row],[Adj Open]]</f>
        <v>-3.4110653273770311</v>
      </c>
      <c r="K9921" s="50">
        <v>860133</v>
      </c>
    </row>
    <row r="9922" spans="1:11" x14ac:dyDescent="0.3">
      <c r="A9922" s="51" t="str">
        <f t="shared" si="161"/>
        <v>LIN.DE</v>
      </c>
      <c r="B9922" s="52" t="s">
        <v>408</v>
      </c>
      <c r="C9922" s="50" t="s">
        <v>23985</v>
      </c>
      <c r="D9922" s="50">
        <f>DAX__2019_2020__33[[#This Row],[Open]]*(DAX__2019_2020__33[[#This Row],[Adj Close]]/DAX__2019_2020__33[[#This Row],[Close]])</f>
        <v>164.93278524114984</v>
      </c>
      <c r="E9922" s="50" t="s">
        <v>21777</v>
      </c>
      <c r="F9922" s="50" t="s">
        <v>23959</v>
      </c>
      <c r="G9922" s="50" t="s">
        <v>24257</v>
      </c>
      <c r="H9922" s="50" t="s">
        <v>24258</v>
      </c>
      <c r="I9922" s="50">
        <f>(DAX__2019_2020__33[[#This Row],[Adj Close]]-DAX__2019_2020__33[[#This Row],[Adj Open]])/DAX__2019_2020__33[[#This Row],[Adj Open]]</f>
        <v>7.5735685723356616E-3</v>
      </c>
      <c r="J9922" s="50">
        <f>DAX__2019_2020__33[[#This Row],[Adj Close]]-DAX__2019_2020__33[[#This Row],[Adj Open]]</f>
        <v>1.2491297588501595</v>
      </c>
      <c r="K9922" s="50">
        <v>2137106</v>
      </c>
    </row>
    <row r="9923" spans="1:11" x14ac:dyDescent="0.3">
      <c r="A9923" s="51" t="str">
        <f t="shared" si="161"/>
        <v>LIN.DE</v>
      </c>
      <c r="B9923" s="52" t="s">
        <v>409</v>
      </c>
      <c r="C9923" s="50" t="s">
        <v>23975</v>
      </c>
      <c r="D9923" s="50">
        <f>DAX__2019_2020__33[[#This Row],[Open]]*(DAX__2019_2020__33[[#This Row],[Adj Close]]/DAX__2019_2020__33[[#This Row],[Close]])</f>
        <v>165.22102384411735</v>
      </c>
      <c r="E9923" s="50" t="s">
        <v>21794</v>
      </c>
      <c r="F9923" s="50" t="s">
        <v>13895</v>
      </c>
      <c r="G9923" s="50" t="s">
        <v>21794</v>
      </c>
      <c r="H9923" s="50" t="s">
        <v>24259</v>
      </c>
      <c r="I9923" s="50">
        <f>(DAX__2019_2020__33[[#This Row],[Adj Close]]-DAX__2019_2020__33[[#This Row],[Adj Open]])/DAX__2019_2020__33[[#This Row],[Adj Open]]</f>
        <v>1.1340488711959687E-2</v>
      </c>
      <c r="J9923" s="50">
        <f>DAX__2019_2020__33[[#This Row],[Adj Close]]-DAX__2019_2020__33[[#This Row],[Adj Open]]</f>
        <v>1.8736871558826351</v>
      </c>
      <c r="K9923" s="50">
        <v>1024278</v>
      </c>
    </row>
    <row r="9924" spans="1:11" x14ac:dyDescent="0.3">
      <c r="A9924" s="51" t="str">
        <f t="shared" si="161"/>
        <v>LIN.DE</v>
      </c>
      <c r="B9924" s="52" t="s">
        <v>410</v>
      </c>
      <c r="C9924" s="50" t="s">
        <v>23815</v>
      </c>
      <c r="D9924" s="50">
        <f>DAX__2019_2020__33[[#This Row],[Open]]*(DAX__2019_2020__33[[#This Row],[Adj Close]]/DAX__2019_2020__33[[#This Row],[Close]])</f>
        <v>162.86692014199394</v>
      </c>
      <c r="E9924" s="50" t="s">
        <v>23926</v>
      </c>
      <c r="F9924" s="50" t="s">
        <v>13898</v>
      </c>
      <c r="G9924" s="50" t="s">
        <v>13898</v>
      </c>
      <c r="H9924" s="50" t="s">
        <v>24260</v>
      </c>
      <c r="I9924" s="50">
        <f>(DAX__2019_2020__33[[#This Row],[Adj Close]]-DAX__2019_2020__33[[#This Row],[Adj Open]])/DAX__2019_2020__33[[#This Row],[Adj Open]]</f>
        <v>-2.3598820058997032E-2</v>
      </c>
      <c r="J9924" s="50">
        <f>DAX__2019_2020__33[[#This Row],[Adj Close]]-DAX__2019_2020__33[[#This Row],[Adj Open]]</f>
        <v>-3.8434671419939548</v>
      </c>
      <c r="K9924" s="50">
        <v>1558767</v>
      </c>
    </row>
    <row r="9925" spans="1:11" x14ac:dyDescent="0.3">
      <c r="A9925" s="51" t="str">
        <f t="shared" si="161"/>
        <v>LIN.DE</v>
      </c>
      <c r="B9925" s="52" t="s">
        <v>411</v>
      </c>
      <c r="C9925" s="50" t="s">
        <v>24261</v>
      </c>
      <c r="D9925" s="50">
        <f>DAX__2019_2020__33[[#This Row],[Open]]*(DAX__2019_2020__33[[#This Row],[Adj Close]]/DAX__2019_2020__33[[#This Row],[Close]])</f>
        <v>160.32064539474422</v>
      </c>
      <c r="E9925" s="50" t="s">
        <v>7114</v>
      </c>
      <c r="F9925" s="50" t="s">
        <v>6659</v>
      </c>
      <c r="G9925" s="50" t="s">
        <v>13862</v>
      </c>
      <c r="H9925" s="50" t="s">
        <v>24262</v>
      </c>
      <c r="I9925" s="50">
        <f>(DAX__2019_2020__33[[#This Row],[Adj Close]]-DAX__2019_2020__33[[#This Row],[Adj Open]])/DAX__2019_2020__33[[#This Row],[Adj Open]]</f>
        <v>7.4917587956214032E-3</v>
      </c>
      <c r="J9925" s="50">
        <f>DAX__2019_2020__33[[#This Row],[Adj Close]]-DAX__2019_2020__33[[#This Row],[Adj Open]]</f>
        <v>1.201083605255775</v>
      </c>
      <c r="K9925" s="50">
        <v>993515</v>
      </c>
    </row>
    <row r="9926" spans="1:11" x14ac:dyDescent="0.3">
      <c r="A9926" s="51" t="str">
        <f t="shared" si="161"/>
        <v>LIN.DE</v>
      </c>
      <c r="B9926" s="52" t="s">
        <v>412</v>
      </c>
      <c r="C9926" s="50" t="s">
        <v>13881</v>
      </c>
      <c r="D9926" s="50">
        <f>DAX__2019_2020__33[[#This Row],[Open]]*(DAX__2019_2020__33[[#This Row],[Adj Close]]/DAX__2019_2020__33[[#This Row],[Close]])</f>
        <v>161.1854113641638</v>
      </c>
      <c r="E9926" s="50" t="s">
        <v>24263</v>
      </c>
      <c r="F9926" s="50" t="s">
        <v>6699</v>
      </c>
      <c r="G9926" s="50" t="s">
        <v>13884</v>
      </c>
      <c r="H9926" s="50" t="s">
        <v>24264</v>
      </c>
      <c r="I9926" s="50">
        <f>(DAX__2019_2020__33[[#This Row],[Adj Close]]-DAX__2019_2020__33[[#This Row],[Adj Open]])/DAX__2019_2020__33[[#This Row],[Adj Open]]</f>
        <v>1.43069687034277E-2</v>
      </c>
      <c r="J9926" s="50">
        <f>DAX__2019_2020__33[[#This Row],[Adj Close]]-DAX__2019_2020__33[[#This Row],[Adj Open]]</f>
        <v>2.306074635836211</v>
      </c>
      <c r="K9926" s="50">
        <v>905971</v>
      </c>
    </row>
    <row r="9927" spans="1:11" x14ac:dyDescent="0.3">
      <c r="A9927" s="51" t="str">
        <f t="shared" si="161"/>
        <v>LIN.DE</v>
      </c>
      <c r="B9927" s="52" t="s">
        <v>413</v>
      </c>
      <c r="C9927" s="50" t="s">
        <v>24265</v>
      </c>
      <c r="D9927" s="50">
        <f>DAX__2019_2020__33[[#This Row],[Open]]*(DAX__2019_2020__33[[#This Row],[Adj Close]]/DAX__2019_2020__33[[#This Row],[Close]])</f>
        <v>161.76192287119082</v>
      </c>
      <c r="E9927" s="50" t="s">
        <v>13848</v>
      </c>
      <c r="F9927" s="50" t="s">
        <v>6659</v>
      </c>
      <c r="G9927" s="50" t="s">
        <v>24266</v>
      </c>
      <c r="H9927" s="50" t="s">
        <v>24267</v>
      </c>
      <c r="I9927" s="50">
        <f>(DAX__2019_2020__33[[#This Row],[Adj Close]]-DAX__2019_2020__33[[#This Row],[Adj Open]])/DAX__2019_2020__33[[#This Row],[Adj Open]]</f>
        <v>-1.4850014320759731E-2</v>
      </c>
      <c r="J9927" s="50">
        <f>DAX__2019_2020__33[[#This Row],[Adj Close]]-DAX__2019_2020__33[[#This Row],[Adj Open]]</f>
        <v>-2.4021668711908148</v>
      </c>
      <c r="K9927" s="50">
        <v>1089273</v>
      </c>
    </row>
    <row r="9928" spans="1:11" x14ac:dyDescent="0.3">
      <c r="A9928" s="51" t="str">
        <f t="shared" si="161"/>
        <v>LIN.DE</v>
      </c>
      <c r="B9928" s="52" t="s">
        <v>414</v>
      </c>
      <c r="C9928" s="50" t="s">
        <v>21754</v>
      </c>
      <c r="D9928" s="50">
        <f>DAX__2019_2020__33[[#This Row],[Open]]*(DAX__2019_2020__33[[#This Row],[Adj Close]]/DAX__2019_2020__33[[#This Row],[Close]])</f>
        <v>162.96300543953677</v>
      </c>
      <c r="E9928" s="50" t="s">
        <v>23962</v>
      </c>
      <c r="F9928" s="50" t="s">
        <v>6688</v>
      </c>
      <c r="G9928" s="50" t="s">
        <v>23815</v>
      </c>
      <c r="H9928" s="50" t="s">
        <v>24268</v>
      </c>
      <c r="I9928" s="50">
        <f>(DAX__2019_2020__33[[#This Row],[Adj Close]]-DAX__2019_2020__33[[#This Row],[Adj Open]])/DAX__2019_2020__33[[#This Row],[Adj Open]]</f>
        <v>-5.8965799800749191E-4</v>
      </c>
      <c r="J9928" s="50">
        <f>DAX__2019_2020__33[[#This Row],[Adj Close]]-DAX__2019_2020__33[[#This Row],[Adj Open]]</f>
        <v>-9.6092439536761276E-2</v>
      </c>
      <c r="K9928" s="50">
        <v>867422</v>
      </c>
    </row>
    <row r="9929" spans="1:11" x14ac:dyDescent="0.3">
      <c r="A9929" s="51" t="str">
        <f t="shared" si="161"/>
        <v>LIN.DE</v>
      </c>
      <c r="B9929" s="52" t="s">
        <v>415</v>
      </c>
      <c r="C9929" s="50" t="s">
        <v>23947</v>
      </c>
      <c r="D9929" s="50">
        <f>DAX__2019_2020__33[[#This Row],[Open]]*(DAX__2019_2020__33[[#This Row],[Adj Close]]/DAX__2019_2020__33[[#This Row],[Close]])</f>
        <v>162.4345311190271</v>
      </c>
      <c r="E9929" s="50" t="s">
        <v>24269</v>
      </c>
      <c r="F9929" s="50" t="s">
        <v>6643</v>
      </c>
      <c r="G9929" s="50" t="s">
        <v>23975</v>
      </c>
      <c r="H9929" s="50" t="s">
        <v>24270</v>
      </c>
      <c r="I9929" s="50">
        <f>(DAX__2019_2020__33[[#This Row],[Adj Close]]-DAX__2019_2020__33[[#This Row],[Adj Open]])/DAX__2019_2020__33[[#This Row],[Adj Open]]</f>
        <v>1.7154652165253106E-2</v>
      </c>
      <c r="J9929" s="50">
        <f>DAX__2019_2020__33[[#This Row],[Adj Close]]-DAX__2019_2020__33[[#This Row],[Adj Open]]</f>
        <v>2.7865078809728914</v>
      </c>
      <c r="K9929" s="50">
        <v>1040257</v>
      </c>
    </row>
    <row r="9930" spans="1:11" x14ac:dyDescent="0.3">
      <c r="A9930" s="51" t="str">
        <f t="shared" si="161"/>
        <v>LIN.DE</v>
      </c>
      <c r="B9930" s="52" t="s">
        <v>416</v>
      </c>
      <c r="C9930" s="50" t="s">
        <v>21763</v>
      </c>
      <c r="D9930" s="50">
        <f>DAX__2019_2020__33[[#This Row],[Open]]*(DAX__2019_2020__33[[#This Row],[Adj Close]]/DAX__2019_2020__33[[#This Row],[Close]])</f>
        <v>165.36519111756215</v>
      </c>
      <c r="E9930" s="50" t="s">
        <v>23831</v>
      </c>
      <c r="F9930" s="50" t="s">
        <v>23964</v>
      </c>
      <c r="G9930" s="50" t="s">
        <v>23873</v>
      </c>
      <c r="H9930" s="50" t="s">
        <v>24271</v>
      </c>
      <c r="I9930" s="50">
        <f>(DAX__2019_2020__33[[#This Row],[Adj Close]]-DAX__2019_2020__33[[#This Row],[Adj Open]])/DAX__2019_2020__33[[#This Row],[Adj Open]]</f>
        <v>1.6560086581286756E-2</v>
      </c>
      <c r="J9930" s="50">
        <f>DAX__2019_2020__33[[#This Row],[Adj Close]]-DAX__2019_2020__33[[#This Row],[Adj Open]]</f>
        <v>2.7384618824378606</v>
      </c>
      <c r="K9930" s="50">
        <v>1025885</v>
      </c>
    </row>
    <row r="9931" spans="1:11" x14ac:dyDescent="0.3">
      <c r="A9931" s="51" t="str">
        <f t="shared" si="161"/>
        <v>LIN.DE</v>
      </c>
      <c r="B9931" s="52" t="s">
        <v>417</v>
      </c>
      <c r="C9931" s="50" t="s">
        <v>3364</v>
      </c>
      <c r="D9931" s="50">
        <f>DAX__2019_2020__33[[#This Row],[Open]]*(DAX__2019_2020__33[[#This Row],[Adj Close]]/DAX__2019_2020__33[[#This Row],[Close]])</f>
        <v>168.82427323134652</v>
      </c>
      <c r="E9931" s="50" t="s">
        <v>6815</v>
      </c>
      <c r="F9931" s="50" t="s">
        <v>23808</v>
      </c>
      <c r="G9931" s="50" t="s">
        <v>21738</v>
      </c>
      <c r="H9931" s="50" t="s">
        <v>24272</v>
      </c>
      <c r="I9931" s="50">
        <f>(DAX__2019_2020__33[[#This Row],[Adj Close]]-DAX__2019_2020__33[[#This Row],[Adj Open]])/DAX__2019_2020__33[[#This Row],[Adj Open]]</f>
        <v>-4.0978925002485823E-2</v>
      </c>
      <c r="J9931" s="50">
        <f>DAX__2019_2020__33[[#This Row],[Adj Close]]-DAX__2019_2020__33[[#This Row],[Adj Open]]</f>
        <v>-6.9182372313465237</v>
      </c>
      <c r="K9931" s="50">
        <v>1986427</v>
      </c>
    </row>
    <row r="9932" spans="1:11" x14ac:dyDescent="0.3">
      <c r="A9932" s="51" t="str">
        <f t="shared" si="161"/>
        <v>LIN.DE</v>
      </c>
      <c r="B9932" s="52" t="s">
        <v>418</v>
      </c>
      <c r="C9932" s="50" t="s">
        <v>6704</v>
      </c>
      <c r="D9932" s="50">
        <f>DAX__2019_2020__33[[#This Row],[Open]]*(DAX__2019_2020__33[[#This Row],[Adj Close]]/DAX__2019_2020__33[[#This Row],[Close]])</f>
        <v>158.35086695843566</v>
      </c>
      <c r="E9932" s="50" t="s">
        <v>7094</v>
      </c>
      <c r="F9932" s="50" t="s">
        <v>6770</v>
      </c>
      <c r="G9932" s="50" t="s">
        <v>13854</v>
      </c>
      <c r="H9932" s="50" t="s">
        <v>24273</v>
      </c>
      <c r="I9932" s="50">
        <f>(DAX__2019_2020__33[[#This Row],[Adj Close]]-DAX__2019_2020__33[[#This Row],[Adj Open]])/DAX__2019_2020__33[[#This Row],[Adj Open]]</f>
        <v>6.0674149380917925E-4</v>
      </c>
      <c r="J9932" s="50">
        <f>DAX__2019_2020__33[[#This Row],[Adj Close]]-DAX__2019_2020__33[[#This Row],[Adj Open]]</f>
        <v>9.6078041564339856E-2</v>
      </c>
      <c r="K9932" s="50">
        <v>1550011</v>
      </c>
    </row>
    <row r="9933" spans="1:11" x14ac:dyDescent="0.3">
      <c r="A9933" s="51" t="str">
        <f t="shared" si="161"/>
        <v>LIN.DE</v>
      </c>
      <c r="B9933" s="52" t="s">
        <v>419</v>
      </c>
      <c r="C9933" s="50" t="s">
        <v>24274</v>
      </c>
      <c r="D9933" s="50">
        <f>DAX__2019_2020__33[[#This Row],[Open]]*(DAX__2019_2020__33[[#This Row],[Adj Close]]/DAX__2019_2020__33[[#This Row],[Close]])</f>
        <v>160.12844011250414</v>
      </c>
      <c r="E9933" s="50" t="s">
        <v>23959</v>
      </c>
      <c r="F9933" s="50" t="s">
        <v>24275</v>
      </c>
      <c r="G9933" s="50" t="s">
        <v>21767</v>
      </c>
      <c r="H9933" s="50" t="s">
        <v>24276</v>
      </c>
      <c r="I9933" s="50">
        <f>(DAX__2019_2020__33[[#This Row],[Adj Close]]-DAX__2019_2020__33[[#This Row],[Adj Open]])/DAX__2019_2020__33[[#This Row],[Adj Open]]</f>
        <v>2.1302148981775463E-2</v>
      </c>
      <c r="J9933" s="50">
        <f>DAX__2019_2020__33[[#This Row],[Adj Close]]-DAX__2019_2020__33[[#This Row],[Adj Open]]</f>
        <v>3.4110798874958732</v>
      </c>
      <c r="K9933" s="50">
        <v>1200218</v>
      </c>
    </row>
    <row r="9934" spans="1:11" x14ac:dyDescent="0.3">
      <c r="A9934" s="51" t="str">
        <f t="shared" si="161"/>
        <v>LIN.DE</v>
      </c>
      <c r="B9934" s="52" t="s">
        <v>420</v>
      </c>
      <c r="C9934" s="50" t="s">
        <v>6643</v>
      </c>
      <c r="D9934" s="50">
        <f>DAX__2019_2020__33[[#This Row],[Open]]*(DAX__2019_2020__33[[#This Row],[Adj Close]]/DAX__2019_2020__33[[#This Row],[Close]])</f>
        <v>162.38649401874375</v>
      </c>
      <c r="E9934" s="50" t="s">
        <v>24012</v>
      </c>
      <c r="F9934" s="50" t="s">
        <v>13839</v>
      </c>
      <c r="G9934" s="50" t="s">
        <v>13893</v>
      </c>
      <c r="H9934" s="50" t="s">
        <v>24277</v>
      </c>
      <c r="I9934" s="50">
        <f>(DAX__2019_2020__33[[#This Row],[Adj Close]]-DAX__2019_2020__33[[#This Row],[Adj Open]])/DAX__2019_2020__33[[#This Row],[Adj Open]]</f>
        <v>-8.5798639053254154E-3</v>
      </c>
      <c r="J9934" s="50">
        <f>DAX__2019_2020__33[[#This Row],[Adj Close]]-DAX__2019_2020__33[[#This Row],[Adj Open]]</f>
        <v>-1.393254018743761</v>
      </c>
      <c r="K9934" s="50">
        <v>1101386</v>
      </c>
    </row>
    <row r="9935" spans="1:11" x14ac:dyDescent="0.3">
      <c r="A9935" s="51" t="str">
        <f t="shared" si="161"/>
        <v>LIN.DE</v>
      </c>
      <c r="B9935" s="52" t="s">
        <v>421</v>
      </c>
      <c r="C9935" s="50" t="s">
        <v>24278</v>
      </c>
      <c r="D9935" s="50">
        <f>DAX__2019_2020__33[[#This Row],[Open]]*(DAX__2019_2020__33[[#This Row],[Adj Close]]/DAX__2019_2020__33[[#This Row],[Close]])</f>
        <v>159.16757754770069</v>
      </c>
      <c r="E9935" s="50" t="s">
        <v>7117</v>
      </c>
      <c r="F9935" s="50" t="s">
        <v>24279</v>
      </c>
      <c r="G9935" s="50" t="s">
        <v>21756</v>
      </c>
      <c r="H9935" s="50" t="s">
        <v>24280</v>
      </c>
      <c r="I9935" s="50">
        <f>(DAX__2019_2020__33[[#This Row],[Adj Close]]-DAX__2019_2020__33[[#This Row],[Adj Open]])/DAX__2019_2020__33[[#This Row],[Adj Open]]</f>
        <v>2.2638093183390027E-2</v>
      </c>
      <c r="J9935" s="50">
        <f>DAX__2019_2020__33[[#This Row],[Adj Close]]-DAX__2019_2020__33[[#This Row],[Adj Open]]</f>
        <v>3.6032504522993065</v>
      </c>
      <c r="K9935" s="50">
        <v>1447201</v>
      </c>
    </row>
    <row r="9936" spans="1:11" x14ac:dyDescent="0.3">
      <c r="A9936" s="51" t="str">
        <f t="shared" si="161"/>
        <v>LIN.DE</v>
      </c>
      <c r="B9936" s="52" t="s">
        <v>422</v>
      </c>
      <c r="C9936" s="50" t="s">
        <v>23983</v>
      </c>
      <c r="D9936" s="50">
        <f>DAX__2019_2020__33[[#This Row],[Open]]*(DAX__2019_2020__33[[#This Row],[Adj Close]]/DAX__2019_2020__33[[#This Row],[Close]])</f>
        <v>163.87581266916953</v>
      </c>
      <c r="E9936" s="50" t="s">
        <v>23922</v>
      </c>
      <c r="F9936" s="50" t="s">
        <v>23815</v>
      </c>
      <c r="G9936" s="50" t="s">
        <v>24281</v>
      </c>
      <c r="H9936" s="50" t="s">
        <v>24282</v>
      </c>
      <c r="I9936" s="50">
        <f>(DAX__2019_2020__33[[#This Row],[Adj Close]]-DAX__2019_2020__33[[#This Row],[Adj Open]])/DAX__2019_2020__33[[#This Row],[Adj Open]]</f>
        <v>1.172676613790498E-2</v>
      </c>
      <c r="J9936" s="50">
        <f>DAX__2019_2020__33[[#This Row],[Adj Close]]-DAX__2019_2020__33[[#This Row],[Adj Open]]</f>
        <v>1.9217333308304774</v>
      </c>
      <c r="K9936" s="50">
        <v>929461</v>
      </c>
    </row>
    <row r="9937" spans="1:11" x14ac:dyDescent="0.3">
      <c r="A9937" s="51" t="str">
        <f t="shared" si="161"/>
        <v>LIN.DE</v>
      </c>
      <c r="B9937" s="52" t="s">
        <v>423</v>
      </c>
      <c r="C9937" s="50" t="s">
        <v>23987</v>
      </c>
      <c r="D9937" s="50">
        <f>DAX__2019_2020__33[[#This Row],[Open]]*(DAX__2019_2020__33[[#This Row],[Adj Close]]/DAX__2019_2020__33[[#This Row],[Close]])</f>
        <v>165.02886816499355</v>
      </c>
      <c r="E9937" s="50" t="s">
        <v>24283</v>
      </c>
      <c r="F9937" s="50" t="s">
        <v>13886</v>
      </c>
      <c r="G9937" s="50" t="s">
        <v>21764</v>
      </c>
      <c r="H9937" s="50" t="s">
        <v>24284</v>
      </c>
      <c r="I9937" s="50">
        <f>(DAX__2019_2020__33[[#This Row],[Adj Close]]-DAX__2019_2020__33[[#This Row],[Adj Open]])/DAX__2019_2020__33[[#This Row],[Adj Open]]</f>
        <v>-2.6200698689955752E-3</v>
      </c>
      <c r="J9937" s="50">
        <f>DAX__2019_2020__33[[#This Row],[Adj Close]]-DAX__2019_2020__33[[#This Row],[Adj Open]]</f>
        <v>-0.43238716499354268</v>
      </c>
      <c r="K9937" s="50">
        <v>931761</v>
      </c>
    </row>
    <row r="9938" spans="1:11" x14ac:dyDescent="0.3">
      <c r="A9938" s="51" t="str">
        <f t="shared" si="161"/>
        <v>LIN.DE</v>
      </c>
      <c r="B9938" s="52" t="s">
        <v>424</v>
      </c>
      <c r="C9938" s="50" t="s">
        <v>23937</v>
      </c>
      <c r="D9938" s="50">
        <f>DAX__2019_2020__33[[#This Row],[Open]]*(DAX__2019_2020__33[[#This Row],[Adj Close]]/DAX__2019_2020__33[[#This Row],[Close]])</f>
        <v>164.30820589293862</v>
      </c>
      <c r="E9938" s="50" t="s">
        <v>23922</v>
      </c>
      <c r="F9938" s="50" t="s">
        <v>13886</v>
      </c>
      <c r="G9938" s="50" t="s">
        <v>23962</v>
      </c>
      <c r="H9938" s="50" t="s">
        <v>24285</v>
      </c>
      <c r="I9938" s="50">
        <f>(DAX__2019_2020__33[[#This Row],[Adj Close]]-DAX__2019_2020__33[[#This Row],[Adj Open]])/DAX__2019_2020__33[[#This Row],[Adj Open]]</f>
        <v>-1.7544035087720042E-3</v>
      </c>
      <c r="J9938" s="50">
        <f>DAX__2019_2020__33[[#This Row],[Adj Close]]-DAX__2019_2020__33[[#This Row],[Adj Open]]</f>
        <v>-0.28826289293860441</v>
      </c>
      <c r="K9938" s="50">
        <v>1242798</v>
      </c>
    </row>
    <row r="9939" spans="1:11" x14ac:dyDescent="0.3">
      <c r="A9939" s="51" t="str">
        <f t="shared" si="161"/>
        <v>LIN.DE</v>
      </c>
      <c r="B9939" s="52" t="s">
        <v>425</v>
      </c>
      <c r="C9939" s="50" t="s">
        <v>13881</v>
      </c>
      <c r="D9939" s="50">
        <f>DAX__2019_2020__33[[#This Row],[Open]]*(DAX__2019_2020__33[[#This Row],[Adj Close]]/DAX__2019_2020__33[[#This Row],[Close]])</f>
        <v>161.18540942065002</v>
      </c>
      <c r="E9939" s="50" t="s">
        <v>13848</v>
      </c>
      <c r="F9939" s="50" t="s">
        <v>6659</v>
      </c>
      <c r="G9939" s="50" t="s">
        <v>6659</v>
      </c>
      <c r="H9939" s="50" t="s">
        <v>24286</v>
      </c>
      <c r="I9939" s="50">
        <f>(DAX__2019_2020__33[[#This Row],[Adj Close]]-DAX__2019_2020__33[[#This Row],[Adj Open]])/DAX__2019_2020__33[[#This Row],[Adj Open]]</f>
        <v>-1.1624423248882292E-2</v>
      </c>
      <c r="J9939" s="50">
        <f>DAX__2019_2020__33[[#This Row],[Adj Close]]-DAX__2019_2020__33[[#This Row],[Adj Open]]</f>
        <v>-1.8736874206500147</v>
      </c>
      <c r="K9939" s="50">
        <v>1180077</v>
      </c>
    </row>
    <row r="9940" spans="1:11" x14ac:dyDescent="0.3">
      <c r="A9940" s="51" t="str">
        <f t="shared" si="161"/>
        <v>LIN.DE</v>
      </c>
      <c r="B9940" s="52" t="s">
        <v>426</v>
      </c>
      <c r="C9940" s="50" t="s">
        <v>7079</v>
      </c>
      <c r="D9940" s="50">
        <f>DAX__2019_2020__33[[#This Row],[Open]]*(DAX__2019_2020__33[[#This Row],[Adj Close]]/DAX__2019_2020__33[[#This Row],[Close]])</f>
        <v>157.19780562718819</v>
      </c>
      <c r="E9940" s="50" t="s">
        <v>24287</v>
      </c>
      <c r="F9940" s="50" t="s">
        <v>13798</v>
      </c>
      <c r="G9940" s="50" t="s">
        <v>7135</v>
      </c>
      <c r="H9940" s="50" t="s">
        <v>24288</v>
      </c>
      <c r="I9940" s="50">
        <f>(DAX__2019_2020__33[[#This Row],[Adj Close]]-DAX__2019_2020__33[[#This Row],[Adj Open]])/DAX__2019_2020__33[[#This Row],[Adj Open]]</f>
        <v>-7.3350364058055919E-3</v>
      </c>
      <c r="J9940" s="50">
        <f>DAX__2019_2020__33[[#This Row],[Adj Close]]-DAX__2019_2020__33[[#This Row],[Adj Open]]</f>
        <v>-1.1530516271881766</v>
      </c>
      <c r="K9940" s="50">
        <v>1379736</v>
      </c>
    </row>
    <row r="9941" spans="1:11" x14ac:dyDescent="0.3">
      <c r="A9941" s="51" t="str">
        <f t="shared" si="161"/>
        <v>LIN.DE</v>
      </c>
      <c r="B9941" s="52" t="s">
        <v>427</v>
      </c>
      <c r="C9941" s="50" t="s">
        <v>23762</v>
      </c>
      <c r="D9941" s="50">
        <f>DAX__2019_2020__33[[#This Row],[Open]]*(DAX__2019_2020__33[[#This Row],[Adj Close]]/DAX__2019_2020__33[[#This Row],[Close]])</f>
        <v>157.91847252554146</v>
      </c>
      <c r="E9941" s="50" t="s">
        <v>21734</v>
      </c>
      <c r="F9941" s="50" t="s">
        <v>24289</v>
      </c>
      <c r="G9941" s="50" t="s">
        <v>21732</v>
      </c>
      <c r="H9941" s="50" t="s">
        <v>24290</v>
      </c>
      <c r="I9941" s="50">
        <f>(DAX__2019_2020__33[[#This Row],[Adj Close]]-DAX__2019_2020__33[[#This Row],[Adj Open]])/DAX__2019_2020__33[[#This Row],[Adj Open]]</f>
        <v>1.1864903734776741E-2</v>
      </c>
      <c r="J9941" s="50">
        <f>DAX__2019_2020__33[[#This Row],[Adj Close]]-DAX__2019_2020__33[[#This Row],[Adj Open]]</f>
        <v>1.873687474458535</v>
      </c>
      <c r="K9941" s="50">
        <v>1410685</v>
      </c>
    </row>
    <row r="9942" spans="1:11" x14ac:dyDescent="0.3">
      <c r="A9942" s="51" t="str">
        <f t="shared" si="161"/>
        <v>LIN.DE</v>
      </c>
      <c r="B9942" s="52" t="s">
        <v>428</v>
      </c>
      <c r="C9942" s="50" t="s">
        <v>23985</v>
      </c>
      <c r="D9942" s="50">
        <f>DAX__2019_2020__33[[#This Row],[Open]]*(DAX__2019_2020__33[[#This Row],[Adj Close]]/DAX__2019_2020__33[[#This Row],[Close]])</f>
        <v>164.93277814860741</v>
      </c>
      <c r="E9942" s="50" t="s">
        <v>24021</v>
      </c>
      <c r="F9942" s="50" t="s">
        <v>24291</v>
      </c>
      <c r="G9942" s="50" t="s">
        <v>23997</v>
      </c>
      <c r="H9942" s="50" t="s">
        <v>24292</v>
      </c>
      <c r="I9942" s="50">
        <f>(DAX__2019_2020__33[[#This Row],[Adj Close]]-DAX__2019_2020__33[[#This Row],[Adj Open]])/DAX__2019_2020__33[[#This Row],[Adj Open]]</f>
        <v>3.0876802710520426E-2</v>
      </c>
      <c r="J9942" s="50">
        <f>DAX__2019_2020__33[[#This Row],[Adj Close]]-DAX__2019_2020__33[[#This Row],[Adj Open]]</f>
        <v>5.0925968513925852</v>
      </c>
      <c r="K9942" s="50">
        <v>1447491</v>
      </c>
    </row>
    <row r="9943" spans="1:11" x14ac:dyDescent="0.3">
      <c r="A9943" s="51" t="str">
        <f t="shared" si="161"/>
        <v>LIN.DE</v>
      </c>
      <c r="B9943" s="52" t="s">
        <v>429</v>
      </c>
      <c r="C9943" s="50" t="s">
        <v>23883</v>
      </c>
      <c r="D9943" s="50">
        <f>DAX__2019_2020__33[[#This Row],[Open]]*(DAX__2019_2020__33[[#This Row],[Adj Close]]/DAX__2019_2020__33[[#This Row],[Close]])</f>
        <v>172.71581289619712</v>
      </c>
      <c r="E9943" s="50" t="s">
        <v>23883</v>
      </c>
      <c r="F9943" s="50" t="s">
        <v>21794</v>
      </c>
      <c r="G9943" s="50" t="s">
        <v>5789</v>
      </c>
      <c r="H9943" s="50" t="s">
        <v>24293</v>
      </c>
      <c r="I9943" s="50">
        <f>(DAX__2019_2020__33[[#This Row],[Adj Close]]-DAX__2019_2020__33[[#This Row],[Adj Open]])/DAX__2019_2020__33[[#This Row],[Adj Open]]</f>
        <v>-2.6981952712100167E-2</v>
      </c>
      <c r="J9943" s="50">
        <f>DAX__2019_2020__33[[#This Row],[Adj Close]]-DAX__2019_2020__33[[#This Row],[Adj Open]]</f>
        <v>-4.6602098961971308</v>
      </c>
      <c r="K9943" s="50">
        <v>1236168</v>
      </c>
    </row>
    <row r="9944" spans="1:11" x14ac:dyDescent="0.3">
      <c r="A9944" s="51" t="str">
        <f t="shared" si="161"/>
        <v>LIN.DE</v>
      </c>
      <c r="B9944" s="52" t="s">
        <v>430</v>
      </c>
      <c r="C9944" s="50" t="s">
        <v>24294</v>
      </c>
      <c r="D9944" s="50">
        <f>DAX__2019_2020__33[[#This Row],[Open]]*(DAX__2019_2020__33[[#This Row],[Adj Close]]/DAX__2019_2020__33[[#This Row],[Close]])</f>
        <v>167.33495021673744</v>
      </c>
      <c r="E9944" s="50" t="s">
        <v>21821</v>
      </c>
      <c r="F9944" s="50" t="s">
        <v>24294</v>
      </c>
      <c r="G9944" s="50" t="s">
        <v>21821</v>
      </c>
      <c r="H9944" s="50" t="s">
        <v>24295</v>
      </c>
      <c r="I9944" s="50">
        <f>(DAX__2019_2020__33[[#This Row],[Adj Close]]-DAX__2019_2020__33[[#This Row],[Adj Open]])/DAX__2019_2020__33[[#This Row],[Adj Open]]</f>
        <v>3.0146426533899259E-2</v>
      </c>
      <c r="J9944" s="50">
        <f>DAX__2019_2020__33[[#This Row],[Adj Close]]-DAX__2019_2020__33[[#This Row],[Adj Open]]</f>
        <v>5.0445507832625651</v>
      </c>
      <c r="K9944" s="50">
        <v>967689</v>
      </c>
    </row>
    <row r="9945" spans="1:11" x14ac:dyDescent="0.3">
      <c r="A9945" s="51" t="str">
        <f t="shared" si="161"/>
        <v>LIN.DE</v>
      </c>
      <c r="B9945" s="52" t="s">
        <v>431</v>
      </c>
      <c r="C9945" s="50" t="s">
        <v>24296</v>
      </c>
      <c r="D9945" s="50">
        <f>DAX__2019_2020__33[[#This Row],[Open]]*(DAX__2019_2020__33[[#This Row],[Adj Close]]/DAX__2019_2020__33[[#This Row],[Close]])</f>
        <v>169.35276947282981</v>
      </c>
      <c r="E9945" s="50" t="s">
        <v>23854</v>
      </c>
      <c r="F9945" s="50" t="s">
        <v>24003</v>
      </c>
      <c r="G9945" s="50" t="s">
        <v>24031</v>
      </c>
      <c r="H9945" s="50" t="s">
        <v>24297</v>
      </c>
      <c r="I9945" s="50">
        <f>(DAX__2019_2020__33[[#This Row],[Adj Close]]-DAX__2019_2020__33[[#This Row],[Adj Open]])/DAX__2019_2020__33[[#This Row],[Adj Open]]</f>
        <v>-1.1347347517729623E-3</v>
      </c>
      <c r="J9945" s="50">
        <f>DAX__2019_2020__33[[#This Row],[Adj Close]]-DAX__2019_2020__33[[#This Row],[Adj Open]]</f>
        <v>-0.19217047282981525</v>
      </c>
      <c r="K9945" s="50">
        <v>710344</v>
      </c>
    </row>
    <row r="9946" spans="1:11" x14ac:dyDescent="0.3">
      <c r="A9946" s="51" t="str">
        <f t="shared" si="161"/>
        <v>LIN.DE</v>
      </c>
      <c r="B9946" s="52" t="s">
        <v>432</v>
      </c>
      <c r="C9946" s="50" t="s">
        <v>6537</v>
      </c>
      <c r="D9946" s="50">
        <f>DAX__2019_2020__33[[#This Row],[Open]]*(DAX__2019_2020__33[[#This Row],[Adj Close]]/DAX__2019_2020__33[[#This Row],[Close]])</f>
        <v>166.5182070780418</v>
      </c>
      <c r="E9946" s="50" t="s">
        <v>23868</v>
      </c>
      <c r="F9946" s="50" t="s">
        <v>24298</v>
      </c>
      <c r="G9946" s="50" t="s">
        <v>5779</v>
      </c>
      <c r="H9946" s="50" t="s">
        <v>24299</v>
      </c>
      <c r="I9946" s="50">
        <f>(DAX__2019_2020__33[[#This Row],[Adj Close]]-DAX__2019_2020__33[[#This Row],[Adj Open]])/DAX__2019_2020__33[[#This Row],[Adj Open]]</f>
        <v>1.2694731459410273E-2</v>
      </c>
      <c r="J9946" s="50">
        <f>DAX__2019_2020__33[[#This Row],[Adj Close]]-DAX__2019_2020__33[[#This Row],[Adj Open]]</f>
        <v>2.1139039219582116</v>
      </c>
      <c r="K9946" s="50">
        <v>857087</v>
      </c>
    </row>
    <row r="9947" spans="1:11" x14ac:dyDescent="0.3">
      <c r="A9947" s="51" t="str">
        <f t="shared" si="161"/>
        <v>LIN.DE</v>
      </c>
      <c r="B9947" s="52" t="s">
        <v>433</v>
      </c>
      <c r="C9947" s="50" t="s">
        <v>23836</v>
      </c>
      <c r="D9947" s="50">
        <f>DAX__2019_2020__33[[#This Row],[Open]]*(DAX__2019_2020__33[[#This Row],[Adj Close]]/DAX__2019_2020__33[[#This Row],[Close]])</f>
        <v>168.96843339038742</v>
      </c>
      <c r="E9947" s="50" t="s">
        <v>24025</v>
      </c>
      <c r="F9947" s="50" t="s">
        <v>21789</v>
      </c>
      <c r="G9947" s="50" t="s">
        <v>24025</v>
      </c>
      <c r="H9947" s="50" t="s">
        <v>24300</v>
      </c>
      <c r="I9947" s="50">
        <f>(DAX__2019_2020__33[[#This Row],[Adj Close]]-DAX__2019_2020__33[[#This Row],[Adj Open]])/DAX__2019_2020__33[[#This Row],[Adj Open]]</f>
        <v>1.1373329154165553E-2</v>
      </c>
      <c r="J9947" s="50">
        <f>DAX__2019_2020__33[[#This Row],[Adj Close]]-DAX__2019_2020__33[[#This Row],[Adj Open]]</f>
        <v>1.9217336096125734</v>
      </c>
      <c r="K9947" s="50">
        <v>554808</v>
      </c>
    </row>
    <row r="9948" spans="1:11" x14ac:dyDescent="0.3">
      <c r="A9948" s="51" t="str">
        <f t="shared" si="161"/>
        <v>LIN.DE</v>
      </c>
      <c r="B9948" s="52" t="s">
        <v>434</v>
      </c>
      <c r="C9948" s="50" t="s">
        <v>7048</v>
      </c>
      <c r="D9948" s="50">
        <f>DAX__2019_2020__33[[#This Row],[Open]]*(DAX__2019_2020__33[[#This Row],[Adj Close]]/DAX__2019_2020__33[[#This Row],[Close]])</f>
        <v>172.9560073950253</v>
      </c>
      <c r="E9948" s="50" t="s">
        <v>6870</v>
      </c>
      <c r="F9948" s="50" t="s">
        <v>24301</v>
      </c>
      <c r="G9948" s="50" t="s">
        <v>5801</v>
      </c>
      <c r="H9948" s="50" t="s">
        <v>24302</v>
      </c>
      <c r="I9948" s="50">
        <f>(DAX__2019_2020__33[[#This Row],[Adj Close]]-DAX__2019_2020__33[[#This Row],[Adj Open]])/DAX__2019_2020__33[[#This Row],[Adj Open]]</f>
        <v>-2.1666633333333345E-2</v>
      </c>
      <c r="J9948" s="50">
        <f>DAX__2019_2020__33[[#This Row],[Adj Close]]-DAX__2019_2020__33[[#This Row],[Adj Open]]</f>
        <v>-3.7473743950253038</v>
      </c>
      <c r="K9948" s="50">
        <v>1073861</v>
      </c>
    </row>
    <row r="9949" spans="1:11" x14ac:dyDescent="0.3">
      <c r="A9949" s="51" t="str">
        <f t="shared" si="161"/>
        <v>LIN.DE</v>
      </c>
      <c r="B9949" s="52" t="s">
        <v>435</v>
      </c>
      <c r="C9949" s="50" t="s">
        <v>24031</v>
      </c>
      <c r="D9949" s="50">
        <f>DAX__2019_2020__33[[#This Row],[Open]]*(DAX__2019_2020__33[[#This Row],[Adj Close]]/DAX__2019_2020__33[[#This Row],[Close]])</f>
        <v>169.16059290535983</v>
      </c>
      <c r="E9949" s="50" t="s">
        <v>24019</v>
      </c>
      <c r="F9949" s="50" t="s">
        <v>5805</v>
      </c>
      <c r="G9949" s="50" t="s">
        <v>24003</v>
      </c>
      <c r="H9949" s="50" t="s">
        <v>24303</v>
      </c>
      <c r="I9949" s="50">
        <f>(DAX__2019_2020__33[[#This Row],[Adj Close]]-DAX__2019_2020__33[[#This Row],[Adj Open]])/DAX__2019_2020__33[[#This Row],[Adj Open]]</f>
        <v>-1.7040783577833851E-3</v>
      </c>
      <c r="J9949" s="50">
        <f>DAX__2019_2020__33[[#This Row],[Adj Close]]-DAX__2019_2020__33[[#This Row],[Adj Open]]</f>
        <v>-0.28826290535982935</v>
      </c>
      <c r="K9949" s="50">
        <v>1113577</v>
      </c>
    </row>
    <row r="9950" spans="1:11" x14ac:dyDescent="0.3">
      <c r="A9950" s="51" t="str">
        <f t="shared" si="161"/>
        <v>LIN.DE</v>
      </c>
      <c r="B9950" s="52" t="s">
        <v>436</v>
      </c>
      <c r="C9950" s="50" t="s">
        <v>23914</v>
      </c>
      <c r="D9950" s="50">
        <f>DAX__2019_2020__33[[#This Row],[Open]]*(DAX__2019_2020__33[[#This Row],[Adj Close]]/DAX__2019_2020__33[[#This Row],[Close]])</f>
        <v>169.44887887552935</v>
      </c>
      <c r="E9950" s="50" t="s">
        <v>6903</v>
      </c>
      <c r="F9950" s="50" t="s">
        <v>23876</v>
      </c>
      <c r="G9950" s="50" t="s">
        <v>6903</v>
      </c>
      <c r="H9950" s="50" t="s">
        <v>24304</v>
      </c>
      <c r="I9950" s="50">
        <f>(DAX__2019_2020__33[[#This Row],[Adj Close]]-DAX__2019_2020__33[[#This Row],[Adj Open]])/DAX__2019_2020__33[[#This Row],[Adj Open]]</f>
        <v>3.0337345154385818E-2</v>
      </c>
      <c r="J9950" s="50">
        <f>DAX__2019_2020__33[[#This Row],[Adj Close]]-DAX__2019_2020__33[[#This Row],[Adj Open]]</f>
        <v>5.1406291244706495</v>
      </c>
      <c r="K9950" s="50">
        <v>1198470</v>
      </c>
    </row>
    <row r="9951" spans="1:11" x14ac:dyDescent="0.3">
      <c r="A9951" s="51" t="str">
        <f t="shared" si="161"/>
        <v>LIN.DE</v>
      </c>
      <c r="B9951" s="52" t="s">
        <v>437</v>
      </c>
      <c r="C9951" s="50" t="s">
        <v>23885</v>
      </c>
      <c r="D9951" s="50">
        <f>DAX__2019_2020__33[[#This Row],[Open]]*(DAX__2019_2020__33[[#This Row],[Adj Close]]/DAX__2019_2020__33[[#This Row],[Close]])</f>
        <v>173.62861977964042</v>
      </c>
      <c r="E9951" s="50" t="s">
        <v>24305</v>
      </c>
      <c r="F9951" s="50" t="s">
        <v>6529</v>
      </c>
      <c r="G9951" s="50" t="s">
        <v>23904</v>
      </c>
      <c r="H9951" s="50" t="s">
        <v>24306</v>
      </c>
      <c r="I9951" s="50">
        <f>(DAX__2019_2020__33[[#This Row],[Adj Close]]-DAX__2019_2020__33[[#This Row],[Adj Open]])/DAX__2019_2020__33[[#This Row],[Adj Open]]</f>
        <v>2.7671832224763614E-4</v>
      </c>
      <c r="J9951" s="50">
        <f>DAX__2019_2020__33[[#This Row],[Adj Close]]-DAX__2019_2020__33[[#This Row],[Adj Open]]</f>
        <v>4.8046220359594827E-2</v>
      </c>
      <c r="K9951" s="50">
        <v>1154585</v>
      </c>
    </row>
    <row r="9952" spans="1:11" x14ac:dyDescent="0.3">
      <c r="A9952" s="51" t="str">
        <f t="shared" si="161"/>
        <v>LIN.DE</v>
      </c>
      <c r="B9952" s="52" t="s">
        <v>438</v>
      </c>
      <c r="C9952" s="50" t="s">
        <v>7003</v>
      </c>
      <c r="D9952" s="50">
        <f>DAX__2019_2020__33[[#This Row],[Open]]*(DAX__2019_2020__33[[#This Row],[Adj Close]]/DAX__2019_2020__33[[#This Row],[Close]])</f>
        <v>178.51929497428003</v>
      </c>
      <c r="E9952" s="50" t="s">
        <v>6980</v>
      </c>
      <c r="F9952" s="50" t="s">
        <v>23898</v>
      </c>
      <c r="G9952" s="50" t="s">
        <v>24176</v>
      </c>
      <c r="H9952" s="50" t="s">
        <v>24307</v>
      </c>
      <c r="I9952" s="50">
        <f>(DAX__2019_2020__33[[#This Row],[Adj Close]]-DAX__2019_2020__33[[#This Row],[Adj Open]])/DAX__2019_2020__33[[#This Row],[Adj Open]]</f>
        <v>1.8938906618956133E-3</v>
      </c>
      <c r="J9952" s="50">
        <f>DAX__2019_2020__33[[#This Row],[Adj Close]]-DAX__2019_2020__33[[#This Row],[Adj Open]]</f>
        <v>0.33809602571997743</v>
      </c>
      <c r="K9952" s="50">
        <v>1333053</v>
      </c>
    </row>
    <row r="9953" spans="1:11" x14ac:dyDescent="0.3">
      <c r="A9953" s="51" t="str">
        <f t="shared" si="161"/>
        <v>LIN.DE</v>
      </c>
      <c r="B9953" s="52" t="s">
        <v>439</v>
      </c>
      <c r="C9953" s="50" t="s">
        <v>2295</v>
      </c>
      <c r="D9953" s="50">
        <f>DAX__2019_2020__33[[#This Row],[Open]]*(DAX__2019_2020__33[[#This Row],[Adj Close]]/DAX__2019_2020__33[[#This Row],[Close]])</f>
        <v>180.54791890170137</v>
      </c>
      <c r="E9953" s="50" t="s">
        <v>21854</v>
      </c>
      <c r="F9953" s="50" t="s">
        <v>24308</v>
      </c>
      <c r="G9953" s="50" t="s">
        <v>24147</v>
      </c>
      <c r="H9953" s="50" t="s">
        <v>24309</v>
      </c>
      <c r="I9953" s="50">
        <f>(DAX__2019_2020__33[[#This Row],[Adj Close]]-DAX__2019_2020__33[[#This Row],[Adj Open]])/DAX__2019_2020__33[[#This Row],[Adj Open]]</f>
        <v>1.6318903680649734E-2</v>
      </c>
      <c r="J9953" s="50">
        <f>DAX__2019_2020__33[[#This Row],[Adj Close]]-DAX__2019_2020__33[[#This Row],[Adj Open]]</f>
        <v>2.9463440982986242</v>
      </c>
      <c r="K9953" s="50">
        <v>1654728</v>
      </c>
    </row>
    <row r="9954" spans="1:11" x14ac:dyDescent="0.3">
      <c r="A9954" s="51" t="str">
        <f t="shared" si="161"/>
        <v>LIN.DE</v>
      </c>
      <c r="B9954" s="52" t="s">
        <v>440</v>
      </c>
      <c r="C9954" s="50" t="s">
        <v>6524</v>
      </c>
      <c r="D9954" s="50">
        <f>DAX__2019_2020__33[[#This Row],[Open]]*(DAX__2019_2020__33[[#This Row],[Adj Close]]/DAX__2019_2020__33[[#This Row],[Close]])</f>
        <v>184.02557430937091</v>
      </c>
      <c r="E9954" s="50" t="s">
        <v>21855</v>
      </c>
      <c r="F9954" s="50" t="s">
        <v>24113</v>
      </c>
      <c r="G9954" s="50" t="s">
        <v>24120</v>
      </c>
      <c r="H9954" s="50" t="s">
        <v>24310</v>
      </c>
      <c r="I9954" s="50">
        <f>(DAX__2019_2020__33[[#This Row],[Adj Close]]-DAX__2019_2020__33[[#This Row],[Adj Open]])/DAX__2019_2020__33[[#This Row],[Adj Open]]</f>
        <v>-1.4960661417322912E-2</v>
      </c>
      <c r="J9954" s="50">
        <f>DAX__2019_2020__33[[#This Row],[Adj Close]]-DAX__2019_2020__33[[#This Row],[Adj Open]]</f>
        <v>-2.7531443093708958</v>
      </c>
      <c r="K9954" s="50">
        <v>1531107</v>
      </c>
    </row>
    <row r="9955" spans="1:11" x14ac:dyDescent="0.3">
      <c r="A9955" s="51" t="str">
        <f t="shared" si="161"/>
        <v>LIN.DE</v>
      </c>
      <c r="B9955" s="52" t="s">
        <v>441</v>
      </c>
      <c r="C9955" s="50" t="s">
        <v>24129</v>
      </c>
      <c r="D9955" s="50">
        <f>DAX__2019_2020__33[[#This Row],[Open]]*(DAX__2019_2020__33[[#This Row],[Adj Close]]/DAX__2019_2020__33[[#This Row],[Close]])</f>
        <v>184.41197195574748</v>
      </c>
      <c r="E9955" s="50" t="s">
        <v>3449</v>
      </c>
      <c r="F9955" s="50" t="s">
        <v>24134</v>
      </c>
      <c r="G9955" s="50" t="s">
        <v>3449</v>
      </c>
      <c r="H9955" s="50" t="s">
        <v>24311</v>
      </c>
      <c r="I9955" s="50">
        <f>(DAX__2019_2020__33[[#This Row],[Adj Close]]-DAX__2019_2020__33[[#This Row],[Adj Open]])/DAX__2019_2020__33[[#This Row],[Adj Open]]</f>
        <v>3.8501866060823522E-2</v>
      </c>
      <c r="J9955" s="50">
        <f>DAX__2019_2020__33[[#This Row],[Adj Close]]-DAX__2019_2020__33[[#This Row],[Adj Open]]</f>
        <v>7.1002050442525331</v>
      </c>
      <c r="K9955" s="50">
        <v>1914284</v>
      </c>
    </row>
    <row r="9956" spans="1:11" x14ac:dyDescent="0.3">
      <c r="A9956" s="51" t="str">
        <f t="shared" si="161"/>
        <v>LIN.DE</v>
      </c>
      <c r="B9956" s="52" t="s">
        <v>442</v>
      </c>
      <c r="C9956" s="50" t="s">
        <v>2330</v>
      </c>
      <c r="D9956" s="50">
        <f>DAX__2019_2020__33[[#This Row],[Open]]*(DAX__2019_2020__33[[#This Row],[Adj Close]]/DAX__2019_2020__33[[#This Row],[Close]])</f>
        <v>191.27069467596422</v>
      </c>
      <c r="E9956" s="50" t="s">
        <v>2330</v>
      </c>
      <c r="F9956" s="50" t="s">
        <v>24158</v>
      </c>
      <c r="G9956" s="50" t="s">
        <v>24312</v>
      </c>
      <c r="H9956" s="50" t="s">
        <v>24313</v>
      </c>
      <c r="I9956" s="50">
        <f>(DAX__2019_2020__33[[#This Row],[Adj Close]]-DAX__2019_2020__33[[#This Row],[Adj Open]])/DAX__2019_2020__33[[#This Row],[Adj Open]]</f>
        <v>-2.8787863636363733E-2</v>
      </c>
      <c r="J9956" s="50">
        <f>DAX__2019_2020__33[[#This Row],[Adj Close]]-DAX__2019_2020__33[[#This Row],[Adj Open]]</f>
        <v>-5.5062746759642209</v>
      </c>
      <c r="K9956" s="50">
        <v>1510100</v>
      </c>
    </row>
    <row r="9957" spans="1:11" x14ac:dyDescent="0.3">
      <c r="A9957" s="51" t="str">
        <f t="shared" si="161"/>
        <v>LIN.DE</v>
      </c>
      <c r="B9957" s="52" t="s">
        <v>443</v>
      </c>
      <c r="C9957" s="50" t="s">
        <v>24063</v>
      </c>
      <c r="D9957" s="50">
        <f>DAX__2019_2020__33[[#This Row],[Open]]*(DAX__2019_2020__33[[#This Row],[Adj Close]]/DAX__2019_2020__33[[#This Row],[Close]])</f>
        <v>184.6051734361069</v>
      </c>
      <c r="E9957" s="50" t="s">
        <v>3458</v>
      </c>
      <c r="F9957" s="50" t="s">
        <v>24068</v>
      </c>
      <c r="G9957" s="50" t="s">
        <v>24314</v>
      </c>
      <c r="H9957" s="50" t="s">
        <v>24315</v>
      </c>
      <c r="I9957" s="50">
        <f>(DAX__2019_2020__33[[#This Row],[Adj Close]]-DAX__2019_2020__33[[#This Row],[Adj Open]])/DAX__2019_2020__33[[#This Row],[Adj Open]]</f>
        <v>-5.2328622114224503E-3</v>
      </c>
      <c r="J9957" s="50">
        <f>DAX__2019_2020__33[[#This Row],[Adj Close]]-DAX__2019_2020__33[[#This Row],[Adj Open]]</f>
        <v>-0.96601343610689128</v>
      </c>
      <c r="K9957" s="50">
        <v>1306868</v>
      </c>
    </row>
    <row r="9958" spans="1:11" x14ac:dyDescent="0.3">
      <c r="A9958" s="51" t="str">
        <f t="shared" si="161"/>
        <v>LIN.DE</v>
      </c>
      <c r="B9958" s="52" t="s">
        <v>444</v>
      </c>
      <c r="C9958" s="50" t="s">
        <v>24314</v>
      </c>
      <c r="D9958" s="50">
        <f>DAX__2019_2020__33[[#This Row],[Open]]*(DAX__2019_2020__33[[#This Row],[Adj Close]]/DAX__2019_2020__33[[#This Row],[Close]])</f>
        <v>183.63918249751833</v>
      </c>
      <c r="E9958" s="50" t="s">
        <v>24168</v>
      </c>
      <c r="F9958" s="50" t="s">
        <v>24073</v>
      </c>
      <c r="G9958" s="50" t="s">
        <v>24073</v>
      </c>
      <c r="H9958" s="50" t="s">
        <v>24316</v>
      </c>
      <c r="I9958" s="50">
        <f>(DAX__2019_2020__33[[#This Row],[Adj Close]]-DAX__2019_2020__33[[#This Row],[Adj Open]])/DAX__2019_2020__33[[#This Row],[Adj Open]]</f>
        <v>-1.1835875481245409E-2</v>
      </c>
      <c r="J9958" s="50">
        <f>DAX__2019_2020__33[[#This Row],[Adj Close]]-DAX__2019_2020__33[[#This Row],[Adj Open]]</f>
        <v>-2.1735304975183283</v>
      </c>
      <c r="K9958" s="50">
        <v>1157271</v>
      </c>
    </row>
    <row r="9959" spans="1:11" x14ac:dyDescent="0.3">
      <c r="A9959" s="51" t="str">
        <f t="shared" si="161"/>
        <v>LIN.DE</v>
      </c>
      <c r="B9959" s="52" t="s">
        <v>445</v>
      </c>
      <c r="C9959" s="50" t="s">
        <v>24103</v>
      </c>
      <c r="D9959" s="50">
        <f>DAX__2019_2020__33[[#This Row],[Open]]*(DAX__2019_2020__33[[#This Row],[Adj Close]]/DAX__2019_2020__33[[#This Row],[Close]])</f>
        <v>179.63020101691725</v>
      </c>
      <c r="E9959" s="50" t="s">
        <v>24308</v>
      </c>
      <c r="F9959" s="50" t="s">
        <v>7032</v>
      </c>
      <c r="G9959" s="50" t="s">
        <v>7032</v>
      </c>
      <c r="H9959" s="50" t="s">
        <v>24317</v>
      </c>
      <c r="I9959" s="50">
        <f>(DAX__2019_2020__33[[#This Row],[Adj Close]]-DAX__2019_2020__33[[#This Row],[Adj Open]])/DAX__2019_2020__33[[#This Row],[Adj Open]]</f>
        <v>-3.3073375096639504E-2</v>
      </c>
      <c r="J9959" s="50">
        <f>DAX__2019_2020__33[[#This Row],[Adj Close]]-DAX__2019_2020__33[[#This Row],[Adj Open]]</f>
        <v>-5.9409770169172589</v>
      </c>
      <c r="K9959" s="50">
        <v>1355032</v>
      </c>
    </row>
    <row r="9960" spans="1:11" x14ac:dyDescent="0.3">
      <c r="A9960" s="51" t="str">
        <f t="shared" si="161"/>
        <v>LIN.DE</v>
      </c>
      <c r="B9960" s="52" t="s">
        <v>446</v>
      </c>
      <c r="C9960" s="50" t="s">
        <v>23881</v>
      </c>
      <c r="D9960" s="50">
        <f>DAX__2019_2020__33[[#This Row],[Open]]*(DAX__2019_2020__33[[#This Row],[Adj Close]]/DAX__2019_2020__33[[#This Row],[Close]])</f>
        <v>172.77154373880487</v>
      </c>
      <c r="E9960" s="50" t="s">
        <v>5823</v>
      </c>
      <c r="F9960" s="50" t="s">
        <v>24026</v>
      </c>
      <c r="G9960" s="50" t="s">
        <v>21826</v>
      </c>
      <c r="H9960" s="50" t="s">
        <v>24318</v>
      </c>
      <c r="I9960" s="50">
        <f>(DAX__2019_2020__33[[#This Row],[Adj Close]]-DAX__2019_2020__33[[#This Row],[Adj Open]])/DAX__2019_2020__33[[#This Row],[Adj Open]]</f>
        <v>-8.3874193440062496E-4</v>
      </c>
      <c r="J9960" s="50">
        <f>DAX__2019_2020__33[[#This Row],[Adj Close]]-DAX__2019_2020__33[[#This Row],[Adj Open]]</f>
        <v>-0.14491073880486738</v>
      </c>
      <c r="K9960" s="50">
        <v>1212962</v>
      </c>
    </row>
    <row r="9961" spans="1:11" x14ac:dyDescent="0.3">
      <c r="A9961" s="51" t="str">
        <f t="shared" si="161"/>
        <v>LIN.DE</v>
      </c>
      <c r="B9961" s="52" t="s">
        <v>447</v>
      </c>
      <c r="C9961" s="50" t="s">
        <v>5810</v>
      </c>
      <c r="D9961" s="50">
        <f>DAX__2019_2020__33[[#This Row],[Open]]*(DAX__2019_2020__33[[#This Row],[Adj Close]]/DAX__2019_2020__33[[#This Row],[Close]])</f>
        <v>169.82518287980361</v>
      </c>
      <c r="E9961" s="50" t="s">
        <v>23851</v>
      </c>
      <c r="F9961" s="50" t="s">
        <v>6537</v>
      </c>
      <c r="G9961" s="50" t="s">
        <v>23889</v>
      </c>
      <c r="H9961" s="50" t="s">
        <v>24319</v>
      </c>
      <c r="I9961" s="50">
        <f>(DAX__2019_2020__33[[#This Row],[Adj Close]]-DAX__2019_2020__33[[#This Row],[Adj Open]])/DAX__2019_2020__33[[#This Row],[Adj Open]]</f>
        <v>1.3367411603514083E-2</v>
      </c>
      <c r="J9961" s="50">
        <f>DAX__2019_2020__33[[#This Row],[Adj Close]]-DAX__2019_2020__33[[#This Row],[Adj Open]]</f>
        <v>2.2701231201963878</v>
      </c>
      <c r="K9961" s="50">
        <v>1028559</v>
      </c>
    </row>
    <row r="9962" spans="1:11" x14ac:dyDescent="0.3">
      <c r="A9962" s="51" t="str">
        <f t="shared" si="161"/>
        <v>LIN.DE</v>
      </c>
      <c r="B9962" s="52" t="s">
        <v>448</v>
      </c>
      <c r="C9962" s="50" t="s">
        <v>6903</v>
      </c>
      <c r="D9962" s="50">
        <f>DAX__2019_2020__33[[#This Row],[Open]]*(DAX__2019_2020__33[[#This Row],[Adj Close]]/DAX__2019_2020__33[[#This Row],[Close]])</f>
        <v>175.5246560182826</v>
      </c>
      <c r="E9962" s="50" t="s">
        <v>5890</v>
      </c>
      <c r="F9962" s="50" t="s">
        <v>23859</v>
      </c>
      <c r="G9962" s="50" t="s">
        <v>24185</v>
      </c>
      <c r="H9962" s="50" t="s">
        <v>24320</v>
      </c>
      <c r="I9962" s="50">
        <f>(DAX__2019_2020__33[[#This Row],[Adj Close]]-DAX__2019_2020__33[[#This Row],[Adj Open]])/DAX__2019_2020__33[[#This Row],[Adj Open]]</f>
        <v>1.7886626602420921E-2</v>
      </c>
      <c r="J9962" s="50">
        <f>DAX__2019_2020__33[[#This Row],[Adj Close]]-DAX__2019_2020__33[[#This Row],[Adj Open]]</f>
        <v>3.1395439817173951</v>
      </c>
      <c r="K9962" s="50">
        <v>1393201</v>
      </c>
    </row>
    <row r="9963" spans="1:11" x14ac:dyDescent="0.3">
      <c r="A9963" s="51" t="str">
        <f t="shared" si="161"/>
        <v>LIN.DE</v>
      </c>
      <c r="B9963" s="52" t="s">
        <v>449</v>
      </c>
      <c r="C9963" s="50" t="s">
        <v>5843</v>
      </c>
      <c r="D9963" s="50">
        <f>DAX__2019_2020__33[[#This Row],[Open]]*(DAX__2019_2020__33[[#This Row],[Adj Close]]/DAX__2019_2020__33[[#This Row],[Close]])</f>
        <v>178.32609585627625</v>
      </c>
      <c r="E9963" s="50" t="s">
        <v>24073</v>
      </c>
      <c r="F9963" s="50" t="s">
        <v>24051</v>
      </c>
      <c r="G9963" s="50" t="s">
        <v>21837</v>
      </c>
      <c r="H9963" s="50" t="s">
        <v>24321</v>
      </c>
      <c r="I9963" s="50">
        <f>(DAX__2019_2020__33[[#This Row],[Adj Close]]-DAX__2019_2020__33[[#This Row],[Adj Open]])/DAX__2019_2020__33[[#This Row],[Adj Open]]</f>
        <v>5.9587809547524632E-3</v>
      </c>
      <c r="J9963" s="50">
        <f>DAX__2019_2020__33[[#This Row],[Adj Close]]-DAX__2019_2020__33[[#This Row],[Adj Open]]</f>
        <v>1.0626061437237411</v>
      </c>
      <c r="K9963" s="50">
        <v>959496</v>
      </c>
    </row>
    <row r="9964" spans="1:11" x14ac:dyDescent="0.3">
      <c r="A9964" s="51" t="str">
        <f t="shared" si="161"/>
        <v>LIN.DE</v>
      </c>
      <c r="B9964" s="52" t="s">
        <v>450</v>
      </c>
      <c r="C9964" s="50" t="s">
        <v>24079</v>
      </c>
      <c r="D9964" s="50">
        <f>DAX__2019_2020__33[[#This Row],[Open]]*(DAX__2019_2020__33[[#This Row],[Adj Close]]/DAX__2019_2020__33[[#This Row],[Close]])</f>
        <v>179.00229532768304</v>
      </c>
      <c r="E9964" s="50" t="s">
        <v>21842</v>
      </c>
      <c r="F9964" s="50" t="s">
        <v>24185</v>
      </c>
      <c r="G9964" s="50" t="s">
        <v>24322</v>
      </c>
      <c r="H9964" s="50" t="s">
        <v>24323</v>
      </c>
      <c r="I9964" s="50">
        <f>(DAX__2019_2020__33[[#This Row],[Adj Close]]-DAX__2019_2020__33[[#This Row],[Adj Open]])/DAX__2019_2020__33[[#This Row],[Adj Open]]</f>
        <v>6.2061197052434985E-3</v>
      </c>
      <c r="J9964" s="50">
        <f>DAX__2019_2020__33[[#This Row],[Adj Close]]-DAX__2019_2020__33[[#This Row],[Adj Open]]</f>
        <v>1.11090967231695</v>
      </c>
      <c r="K9964" s="50">
        <v>1378367</v>
      </c>
    </row>
    <row r="9965" spans="1:11" x14ac:dyDescent="0.3">
      <c r="A9965" s="51" t="str">
        <f t="shared" si="161"/>
        <v>LIN.DE</v>
      </c>
      <c r="B9965" s="52" t="s">
        <v>451</v>
      </c>
      <c r="C9965" s="50" t="s">
        <v>3413</v>
      </c>
      <c r="D9965" s="50">
        <f>DAX__2019_2020__33[[#This Row],[Open]]*(DAX__2019_2020__33[[#This Row],[Adj Close]]/DAX__2019_2020__33[[#This Row],[Close]])</f>
        <v>181.61054320421334</v>
      </c>
      <c r="E9965" s="50" t="s">
        <v>24145</v>
      </c>
      <c r="F9965" s="50" t="s">
        <v>6980</v>
      </c>
      <c r="G9965" s="50" t="s">
        <v>6980</v>
      </c>
      <c r="H9965" s="50" t="s">
        <v>24324</v>
      </c>
      <c r="I9965" s="50">
        <f>(DAX__2019_2020__33[[#This Row],[Adj Close]]-DAX__2019_2020__33[[#This Row],[Adj Open]])/DAX__2019_2020__33[[#This Row],[Adj Open]]</f>
        <v>-1.1170244680851121E-2</v>
      </c>
      <c r="J9965" s="50">
        <f>DAX__2019_2020__33[[#This Row],[Adj Close]]-DAX__2019_2020__33[[#This Row],[Adj Open]]</f>
        <v>-2.0286342042133469</v>
      </c>
      <c r="K9965" s="50">
        <v>2795033</v>
      </c>
    </row>
    <row r="9966" spans="1:11" x14ac:dyDescent="0.3">
      <c r="A9966" s="51" t="str">
        <f t="shared" si="161"/>
        <v>LIN.DE</v>
      </c>
      <c r="B9966" s="52" t="s">
        <v>452</v>
      </c>
      <c r="C9966" s="50" t="s">
        <v>23907</v>
      </c>
      <c r="D9966" s="50">
        <f>DAX__2019_2020__33[[#This Row],[Open]]*(DAX__2019_2020__33[[#This Row],[Adj Close]]/DAX__2019_2020__33[[#This Row],[Close]])</f>
        <v>178.47099923924691</v>
      </c>
      <c r="E9966" s="50" t="s">
        <v>6808</v>
      </c>
      <c r="F9966" s="50" t="s">
        <v>6942</v>
      </c>
      <c r="G9966" s="50" t="s">
        <v>6980</v>
      </c>
      <c r="H9966" s="50" t="s">
        <v>24324</v>
      </c>
      <c r="I9966" s="50">
        <f>(DAX__2019_2020__33[[#This Row],[Adj Close]]-DAX__2019_2020__33[[#This Row],[Adj Open]])/DAX__2019_2020__33[[#This Row],[Adj Open]]</f>
        <v>6.2245953991879278E-3</v>
      </c>
      <c r="J9966" s="50">
        <f>DAX__2019_2020__33[[#This Row],[Adj Close]]-DAX__2019_2020__33[[#This Row],[Adj Open]]</f>
        <v>1.1109097607530884</v>
      </c>
      <c r="K9966" s="50">
        <v>943723</v>
      </c>
    </row>
    <row r="9967" spans="1:11" x14ac:dyDescent="0.3">
      <c r="A9967" s="51" t="str">
        <f t="shared" si="161"/>
        <v>LIN.DE</v>
      </c>
      <c r="B9967" s="52" t="s">
        <v>453</v>
      </c>
      <c r="C9967" s="50" t="s">
        <v>5918</v>
      </c>
      <c r="D9967" s="50">
        <f>DAX__2019_2020__33[[#This Row],[Open]]*(DAX__2019_2020__33[[#This Row],[Adj Close]]/DAX__2019_2020__33[[#This Row],[Close]])</f>
        <v>180.74112609963814</v>
      </c>
      <c r="E9967" s="50" t="s">
        <v>24063</v>
      </c>
      <c r="F9967" s="50" t="s">
        <v>24092</v>
      </c>
      <c r="G9967" s="50" t="s">
        <v>24056</v>
      </c>
      <c r="H9967" s="50" t="s">
        <v>24325</v>
      </c>
      <c r="I9967" s="50">
        <f>(DAX__2019_2020__33[[#This Row],[Adj Close]]-DAX__2019_2020__33[[#This Row],[Adj Open]])/DAX__2019_2020__33[[#This Row],[Adj Open]]</f>
        <v>1.4163516381715055E-2</v>
      </c>
      <c r="J9967" s="50">
        <f>DAX__2019_2020__33[[#This Row],[Adj Close]]-DAX__2019_2020__33[[#This Row],[Adj Open]]</f>
        <v>2.5599299003618512</v>
      </c>
      <c r="K9967" s="50">
        <v>1240010</v>
      </c>
    </row>
    <row r="9968" spans="1:11" x14ac:dyDescent="0.3">
      <c r="A9968" s="51" t="str">
        <f t="shared" si="161"/>
        <v>LIN.DE</v>
      </c>
      <c r="B9968" s="52" t="s">
        <v>454</v>
      </c>
      <c r="C9968" s="50" t="s">
        <v>24089</v>
      </c>
      <c r="D9968" s="50">
        <f>DAX__2019_2020__33[[#This Row],[Open]]*(DAX__2019_2020__33[[#This Row],[Adj Close]]/DAX__2019_2020__33[[#This Row],[Close]])</f>
        <v>181.70716145912056</v>
      </c>
      <c r="E9968" s="50" t="s">
        <v>24089</v>
      </c>
      <c r="F9968" s="50" t="s">
        <v>24326</v>
      </c>
      <c r="G9968" s="50" t="s">
        <v>24326</v>
      </c>
      <c r="H9968" s="50" t="s">
        <v>24327</v>
      </c>
      <c r="I9968" s="50">
        <f>(DAX__2019_2020__33[[#This Row],[Adj Close]]-DAX__2019_2020__33[[#This Row],[Adj Open]])/DAX__2019_2020__33[[#This Row],[Adj Open]]</f>
        <v>-3.0037261136504279E-2</v>
      </c>
      <c r="J9968" s="50">
        <f>DAX__2019_2020__33[[#This Row],[Adj Close]]-DAX__2019_2020__33[[#This Row],[Adj Open]]</f>
        <v>-5.4579854591205503</v>
      </c>
      <c r="K9968" s="50">
        <v>939081</v>
      </c>
    </row>
    <row r="9969" spans="1:11" x14ac:dyDescent="0.3">
      <c r="A9969" s="51" t="str">
        <f t="shared" si="161"/>
        <v>LIN.DE</v>
      </c>
      <c r="B9969" s="52" t="s">
        <v>455</v>
      </c>
      <c r="C9969" s="50" t="s">
        <v>24328</v>
      </c>
      <c r="D9969" s="50">
        <f>DAX__2019_2020__33[[#This Row],[Open]]*(DAX__2019_2020__33[[#This Row],[Adj Close]]/DAX__2019_2020__33[[#This Row],[Close]])</f>
        <v>176.7321597451471</v>
      </c>
      <c r="E9969" s="50" t="s">
        <v>24088</v>
      </c>
      <c r="F9969" s="50" t="s">
        <v>7048</v>
      </c>
      <c r="G9969" s="50" t="s">
        <v>24107</v>
      </c>
      <c r="H9969" s="50" t="s">
        <v>24329</v>
      </c>
      <c r="I9969" s="50">
        <f>(DAX__2019_2020__33[[#This Row],[Adj Close]]-DAX__2019_2020__33[[#This Row],[Adj Open]])/DAX__2019_2020__33[[#This Row],[Adj Open]]</f>
        <v>6.5591528815384008E-3</v>
      </c>
      <c r="J9969" s="50">
        <f>DAX__2019_2020__33[[#This Row],[Adj Close]]-DAX__2019_2020__33[[#This Row],[Adj Open]]</f>
        <v>1.1592132548528866</v>
      </c>
      <c r="K9969" s="50">
        <v>853657</v>
      </c>
    </row>
    <row r="9970" spans="1:11" x14ac:dyDescent="0.3">
      <c r="A9970" s="51" t="str">
        <f t="shared" si="161"/>
        <v>LIN.DE</v>
      </c>
      <c r="B9970" s="52" t="s">
        <v>456</v>
      </c>
      <c r="C9970" s="50" t="s">
        <v>21840</v>
      </c>
      <c r="D9970" s="50">
        <f>DAX__2019_2020__33[[#This Row],[Open]]*(DAX__2019_2020__33[[#This Row],[Adj Close]]/DAX__2019_2020__33[[#This Row],[Close]])</f>
        <v>180.45133987027643</v>
      </c>
      <c r="E9970" s="50" t="s">
        <v>24121</v>
      </c>
      <c r="F9970" s="50" t="s">
        <v>23898</v>
      </c>
      <c r="G9970" s="50" t="s">
        <v>6847</v>
      </c>
      <c r="H9970" s="50" t="s">
        <v>24330</v>
      </c>
      <c r="I9970" s="50">
        <f>(DAX__2019_2020__33[[#This Row],[Adj Close]]-DAX__2019_2020__33[[#This Row],[Adj Open]])/DAX__2019_2020__33[[#This Row],[Adj Open]]</f>
        <v>-1.8201332684132807E-2</v>
      </c>
      <c r="J9970" s="50">
        <f>DAX__2019_2020__33[[#This Row],[Adj Close]]-DAX__2019_2020__33[[#This Row],[Adj Open]]</f>
        <v>-3.28445487027642</v>
      </c>
      <c r="K9970" s="50">
        <v>807804</v>
      </c>
    </row>
    <row r="9971" spans="1:11" x14ac:dyDescent="0.3">
      <c r="A9971" s="51" t="str">
        <f t="shared" si="161"/>
        <v>LIN.DE</v>
      </c>
      <c r="B9971" s="52" t="s">
        <v>457</v>
      </c>
      <c r="C9971" s="50" t="s">
        <v>24099</v>
      </c>
      <c r="D9971" s="50">
        <f>DAX__2019_2020__33[[#This Row],[Open]]*(DAX__2019_2020__33[[#This Row],[Adj Close]]/DAX__2019_2020__33[[#This Row],[Close]])</f>
        <v>177.5532935955174</v>
      </c>
      <c r="E9971" s="50" t="s">
        <v>24173</v>
      </c>
      <c r="F9971" s="50" t="s">
        <v>23906</v>
      </c>
      <c r="G9971" s="50" t="s">
        <v>24331</v>
      </c>
      <c r="H9971" s="50" t="s">
        <v>24332</v>
      </c>
      <c r="I9971" s="50">
        <f>(DAX__2019_2020__33[[#This Row],[Adj Close]]-DAX__2019_2020__33[[#This Row],[Adj Open]])/DAX__2019_2020__33[[#This Row],[Adj Open]]</f>
        <v>2.4211082303409969E-2</v>
      </c>
      <c r="J9971" s="50">
        <f>DAX__2019_2020__33[[#This Row],[Adj Close]]-DAX__2019_2020__33[[#This Row],[Adj Open]]</f>
        <v>4.2987574044825863</v>
      </c>
      <c r="K9971" s="50">
        <v>1376171</v>
      </c>
    </row>
    <row r="9972" spans="1:11" x14ac:dyDescent="0.3">
      <c r="A9972" s="51" t="str">
        <f t="shared" si="161"/>
        <v>LIN.DE</v>
      </c>
      <c r="B9972" s="52" t="s">
        <v>458</v>
      </c>
      <c r="C9972" s="50" t="s">
        <v>24333</v>
      </c>
      <c r="D9972" s="50">
        <f>DAX__2019_2020__33[[#This Row],[Open]]*(DAX__2019_2020__33[[#This Row],[Adj Close]]/DAX__2019_2020__33[[#This Row],[Close]])</f>
        <v>181.94865172167059</v>
      </c>
      <c r="E9972" s="50" t="s">
        <v>24061</v>
      </c>
      <c r="F9972" s="50" t="s">
        <v>5859</v>
      </c>
      <c r="G9972" s="50" t="s">
        <v>6796</v>
      </c>
      <c r="H9972" s="50" t="s">
        <v>24334</v>
      </c>
      <c r="I9972" s="50">
        <f>(DAX__2019_2020__33[[#This Row],[Adj Close]]-DAX__2019_2020__33[[#This Row],[Adj Open]])/DAX__2019_2020__33[[#This Row],[Adj Open]]</f>
        <v>-7.964374580376447E-4</v>
      </c>
      <c r="J9972" s="50">
        <f>DAX__2019_2020__33[[#This Row],[Adj Close]]-DAX__2019_2020__33[[#This Row],[Adj Open]]</f>
        <v>-0.14491072167058405</v>
      </c>
      <c r="K9972" s="50">
        <v>947551</v>
      </c>
    </row>
    <row r="9973" spans="1:11" x14ac:dyDescent="0.3">
      <c r="A9973" s="51" t="str">
        <f t="shared" si="161"/>
        <v>LIN.DE</v>
      </c>
      <c r="B9973" s="52" t="s">
        <v>459</v>
      </c>
      <c r="C9973" s="50" t="s">
        <v>24092</v>
      </c>
      <c r="D9973" s="50">
        <f>DAX__2019_2020__33[[#This Row],[Open]]*(DAX__2019_2020__33[[#This Row],[Adj Close]]/DAX__2019_2020__33[[#This Row],[Close]])</f>
        <v>179.96834404989892</v>
      </c>
      <c r="E9973" s="50" t="s">
        <v>24132</v>
      </c>
      <c r="F9973" s="50" t="s">
        <v>24185</v>
      </c>
      <c r="G9973" s="50" t="s">
        <v>24116</v>
      </c>
      <c r="H9973" s="50" t="s">
        <v>24335</v>
      </c>
      <c r="I9973" s="50">
        <f>(DAX__2019_2020__33[[#This Row],[Adj Close]]-DAX__2019_2020__33[[#This Row],[Adj Open]])/DAX__2019_2020__33[[#This Row],[Adj Open]]</f>
        <v>1.1272093216230345E-2</v>
      </c>
      <c r="J9973" s="50">
        <f>DAX__2019_2020__33[[#This Row],[Adj Close]]-DAX__2019_2020__33[[#This Row],[Adj Open]]</f>
        <v>2.0286199501010742</v>
      </c>
      <c r="K9973" s="50">
        <v>756381</v>
      </c>
    </row>
    <row r="9974" spans="1:11" x14ac:dyDescent="0.3">
      <c r="A9974" s="51" t="str">
        <f t="shared" si="161"/>
        <v>LIN.DE</v>
      </c>
      <c r="B9974" s="52" t="s">
        <v>460</v>
      </c>
      <c r="C9974" s="50" t="s">
        <v>21857</v>
      </c>
      <c r="D9974" s="50">
        <f>DAX__2019_2020__33[[#This Row],[Open]]*(DAX__2019_2020__33[[#This Row],[Adj Close]]/DAX__2019_2020__33[[#This Row],[Close]])</f>
        <v>185.37797943744206</v>
      </c>
      <c r="E9974" s="50" t="s">
        <v>3450</v>
      </c>
      <c r="F9974" s="50" t="s">
        <v>6524</v>
      </c>
      <c r="G9974" s="50" t="s">
        <v>2343</v>
      </c>
      <c r="H9974" s="50" t="s">
        <v>24336</v>
      </c>
      <c r="I9974" s="50">
        <f>(DAX__2019_2020__33[[#This Row],[Adj Close]]-DAX__2019_2020__33[[#This Row],[Adj Open]])/DAX__2019_2020__33[[#This Row],[Adj Open]]</f>
        <v>2.5013044033758623E-2</v>
      </c>
      <c r="J9974" s="50">
        <f>DAX__2019_2020__33[[#This Row],[Adj Close]]-DAX__2019_2020__33[[#This Row],[Adj Open]]</f>
        <v>4.6368675625579385</v>
      </c>
      <c r="K9974" s="50">
        <v>1305841</v>
      </c>
    </row>
    <row r="9975" spans="1:11" x14ac:dyDescent="0.3">
      <c r="A9975" s="51" t="str">
        <f t="shared" si="161"/>
        <v>LIN.DE</v>
      </c>
      <c r="B9975" s="52" t="s">
        <v>461</v>
      </c>
      <c r="C9975" s="50" t="s">
        <v>6152</v>
      </c>
      <c r="D9975" s="50">
        <f>DAX__2019_2020__33[[#This Row],[Open]]*(DAX__2019_2020__33[[#This Row],[Adj Close]]/DAX__2019_2020__33[[#This Row],[Close]])</f>
        <v>191.46388022803586</v>
      </c>
      <c r="E9975" s="50" t="s">
        <v>24209</v>
      </c>
      <c r="F9975" s="50" t="s">
        <v>24337</v>
      </c>
      <c r="G9975" s="50" t="s">
        <v>2417</v>
      </c>
      <c r="H9975" s="50" t="s">
        <v>24338</v>
      </c>
      <c r="I9975" s="50">
        <f>(DAX__2019_2020__33[[#This Row],[Adj Close]]-DAX__2019_2020__33[[#This Row],[Adj Open]])/DAX__2019_2020__33[[#This Row],[Adj Open]]</f>
        <v>-1.3874874074796196E-2</v>
      </c>
      <c r="J9975" s="50">
        <f>DAX__2019_2020__33[[#This Row],[Adj Close]]-DAX__2019_2020__33[[#This Row],[Adj Open]]</f>
        <v>-2.6565372280358588</v>
      </c>
      <c r="K9975" s="50">
        <v>660495</v>
      </c>
    </row>
    <row r="9976" spans="1:11" x14ac:dyDescent="0.3">
      <c r="A9976" s="51" t="str">
        <f t="shared" si="161"/>
        <v>LIN.DE</v>
      </c>
      <c r="B9976" s="52" t="s">
        <v>462</v>
      </c>
      <c r="C9976" s="50" t="s">
        <v>3417</v>
      </c>
      <c r="D9976" s="50">
        <f>DAX__2019_2020__33[[#This Row],[Open]]*(DAX__2019_2020__33[[#This Row],[Adj Close]]/DAX__2019_2020__33[[#This Row],[Close]])</f>
        <v>193.29930437391468</v>
      </c>
      <c r="E9976" s="50" t="s">
        <v>2408</v>
      </c>
      <c r="F9976" s="50" t="s">
        <v>2327</v>
      </c>
      <c r="G9976" s="50" t="s">
        <v>5968</v>
      </c>
      <c r="H9976" s="50" t="s">
        <v>24339</v>
      </c>
      <c r="I9976" s="50">
        <f>(DAX__2019_2020__33[[#This Row],[Adj Close]]-DAX__2019_2020__33[[#This Row],[Adj Open]])/DAX__2019_2020__33[[#This Row],[Adj Open]]</f>
        <v>-7.9960317442469217E-3</v>
      </c>
      <c r="J9976" s="50">
        <f>DAX__2019_2020__33[[#This Row],[Adj Close]]-DAX__2019_2020__33[[#This Row],[Adj Open]]</f>
        <v>-1.5456273739146695</v>
      </c>
      <c r="K9976" s="50">
        <v>876718</v>
      </c>
    </row>
    <row r="9977" spans="1:11" x14ac:dyDescent="0.3">
      <c r="A9977" s="51" t="str">
        <f t="shared" si="161"/>
        <v>LIN.DE</v>
      </c>
      <c r="B9977" s="52" t="s">
        <v>463</v>
      </c>
      <c r="C9977" s="50" t="s">
        <v>2425</v>
      </c>
      <c r="D9977" s="50">
        <f>DAX__2019_2020__33[[#This Row],[Open]]*(DAX__2019_2020__33[[#This Row],[Adj Close]]/DAX__2019_2020__33[[#This Row],[Close]])</f>
        <v>191.07749955016087</v>
      </c>
      <c r="E9977" s="50" t="s">
        <v>24340</v>
      </c>
      <c r="F9977" s="50" t="s">
        <v>24341</v>
      </c>
      <c r="G9977" s="50" t="s">
        <v>2416</v>
      </c>
      <c r="H9977" s="50" t="s">
        <v>24342</v>
      </c>
      <c r="I9977" s="50">
        <f>(DAX__2019_2020__33[[#This Row],[Adj Close]]-DAX__2019_2020__33[[#This Row],[Adj Open]])/DAX__2019_2020__33[[#This Row],[Adj Open]]</f>
        <v>7.5834174785124218E-3</v>
      </c>
      <c r="J9977" s="50">
        <f>DAX__2019_2020__33[[#This Row],[Adj Close]]-DAX__2019_2020__33[[#This Row],[Adj Open]]</f>
        <v>1.4490204498391392</v>
      </c>
      <c r="K9977" s="50">
        <v>562078</v>
      </c>
    </row>
    <row r="9978" spans="1:11" x14ac:dyDescent="0.3">
      <c r="A9978" s="51" t="str">
        <f t="shared" si="161"/>
        <v>LIN.DE</v>
      </c>
      <c r="B9978" s="52" t="s">
        <v>464</v>
      </c>
      <c r="C9978" s="50" t="s">
        <v>2403</v>
      </c>
      <c r="D9978" s="50">
        <f>DAX__2019_2020__33[[#This Row],[Open]]*(DAX__2019_2020__33[[#This Row],[Adj Close]]/DAX__2019_2020__33[[#This Row],[Close]])</f>
        <v>192.71970527263542</v>
      </c>
      <c r="E9978" s="50" t="s">
        <v>2413</v>
      </c>
      <c r="F9978" s="50" t="s">
        <v>24343</v>
      </c>
      <c r="G9978" s="50" t="s">
        <v>7278</v>
      </c>
      <c r="H9978" s="50" t="s">
        <v>24344</v>
      </c>
      <c r="I9978" s="50">
        <f>(DAX__2019_2020__33[[#This Row],[Adj Close]]-DAX__2019_2020__33[[#This Row],[Adj Open]])/DAX__2019_2020__33[[#This Row],[Adj Open]]</f>
        <v>-1.0526345864661708E-2</v>
      </c>
      <c r="J9978" s="50">
        <f>DAX__2019_2020__33[[#This Row],[Adj Close]]-DAX__2019_2020__33[[#This Row],[Adj Open]]</f>
        <v>-2.0286342726354292</v>
      </c>
      <c r="K9978" s="50">
        <v>975626</v>
      </c>
    </row>
    <row r="9979" spans="1:11" x14ac:dyDescent="0.3">
      <c r="A9979" s="51" t="str">
        <f t="shared" si="161"/>
        <v>LIN.DE</v>
      </c>
      <c r="B9979" s="52" t="s">
        <v>465</v>
      </c>
      <c r="C9979" s="50" t="s">
        <v>7251</v>
      </c>
      <c r="D9979" s="50">
        <f>DAX__2019_2020__33[[#This Row],[Open]]*(DAX__2019_2020__33[[#This Row],[Adj Close]]/DAX__2019_2020__33[[#This Row],[Close]])</f>
        <v>189.33865942353495</v>
      </c>
      <c r="E9979" s="50" t="s">
        <v>2408</v>
      </c>
      <c r="F9979" s="50" t="s">
        <v>24345</v>
      </c>
      <c r="G9979" s="50" t="s">
        <v>24346</v>
      </c>
      <c r="H9979" s="50" t="s">
        <v>24347</v>
      </c>
      <c r="I9979" s="50">
        <f>(DAX__2019_2020__33[[#This Row],[Adj Close]]-DAX__2019_2020__33[[#This Row],[Adj Open]])/DAX__2019_2020__33[[#This Row],[Adj Open]]</f>
        <v>2.5511734693868483E-4</v>
      </c>
      <c r="J9979" s="50">
        <f>DAX__2019_2020__33[[#This Row],[Adj Close]]-DAX__2019_2020__33[[#This Row],[Adj Open]]</f>
        <v>4.830357646505945E-2</v>
      </c>
      <c r="K9979" s="50">
        <v>1085543</v>
      </c>
    </row>
    <row r="9980" spans="1:11" x14ac:dyDescent="0.3">
      <c r="A9980" s="51" t="str">
        <f t="shared" si="161"/>
        <v>LIN.DE</v>
      </c>
      <c r="B9980" s="52" t="s">
        <v>466</v>
      </c>
      <c r="C9980" s="50" t="s">
        <v>2326</v>
      </c>
      <c r="D9980" s="50">
        <f>DAX__2019_2020__33[[#This Row],[Open]]*(DAX__2019_2020__33[[#This Row],[Adj Close]]/DAX__2019_2020__33[[#This Row],[Close]])</f>
        <v>188.95224368625725</v>
      </c>
      <c r="E9980" s="50" t="s">
        <v>2389</v>
      </c>
      <c r="F9980" s="50" t="s">
        <v>24348</v>
      </c>
      <c r="G9980" s="50" t="s">
        <v>5968</v>
      </c>
      <c r="H9980" s="50" t="s">
        <v>24339</v>
      </c>
      <c r="I9980" s="50">
        <f>(DAX__2019_2020__33[[#This Row],[Adj Close]]-DAX__2019_2020__33[[#This Row],[Adj Open]])/DAX__2019_2020__33[[#This Row],[Adj Open]]</f>
        <v>1.4826144739484322E-2</v>
      </c>
      <c r="J9980" s="50">
        <f>DAX__2019_2020__33[[#This Row],[Adj Close]]-DAX__2019_2020__33[[#This Row],[Adj Open]]</f>
        <v>2.8014333137427627</v>
      </c>
      <c r="K9980" s="50">
        <v>833380</v>
      </c>
    </row>
    <row r="9981" spans="1:11" x14ac:dyDescent="0.3">
      <c r="A9981" s="51" t="str">
        <f t="shared" ref="A9981:A10044" si="162">"LIN.DE"</f>
        <v>LIN.DE</v>
      </c>
      <c r="B9981" s="52" t="s">
        <v>467</v>
      </c>
      <c r="C9981" s="50" t="s">
        <v>2413</v>
      </c>
      <c r="D9981" s="50">
        <f>DAX__2019_2020__33[[#This Row],[Open]]*(DAX__2019_2020__33[[#This Row],[Adj Close]]/DAX__2019_2020__33[[#This Row],[Close]])</f>
        <v>195.61771316491246</v>
      </c>
      <c r="E9981" s="50" t="s">
        <v>3470</v>
      </c>
      <c r="F9981" s="50" t="s">
        <v>2339</v>
      </c>
      <c r="G9981" s="50" t="s">
        <v>2373</v>
      </c>
      <c r="H9981" s="50" t="s">
        <v>24349</v>
      </c>
      <c r="I9981" s="50">
        <f>(DAX__2019_2020__33[[#This Row],[Adj Close]]-DAX__2019_2020__33[[#This Row],[Adj Open]])/DAX__2019_2020__33[[#This Row],[Adj Open]]</f>
        <v>2.9629925925926145E-3</v>
      </c>
      <c r="J9981" s="50">
        <f>DAX__2019_2020__33[[#This Row],[Adj Close]]-DAX__2019_2020__33[[#This Row],[Adj Open]]</f>
        <v>0.57961383508754238</v>
      </c>
      <c r="K9981" s="50">
        <v>772506</v>
      </c>
    </row>
    <row r="9982" spans="1:11" x14ac:dyDescent="0.3">
      <c r="A9982" s="51" t="str">
        <f t="shared" si="162"/>
        <v>LIN.DE</v>
      </c>
      <c r="B9982" s="52" t="s">
        <v>468</v>
      </c>
      <c r="C9982" s="50" t="s">
        <v>2339</v>
      </c>
      <c r="D9982" s="50">
        <f>DAX__2019_2020__33[[#This Row],[Open]]*(DAX__2019_2020__33[[#This Row],[Adj Close]]/DAX__2019_2020__33[[#This Row],[Close]])</f>
        <v>193.39591073919246</v>
      </c>
      <c r="E9982" s="50" t="s">
        <v>2365</v>
      </c>
      <c r="F9982" s="50" t="s">
        <v>24350</v>
      </c>
      <c r="G9982" s="50" t="s">
        <v>2365</v>
      </c>
      <c r="H9982" s="50" t="s">
        <v>24351</v>
      </c>
      <c r="I9982" s="50">
        <f>(DAX__2019_2020__33[[#This Row],[Adj Close]]-DAX__2019_2020__33[[#This Row],[Adj Open]])/DAX__2019_2020__33[[#This Row],[Adj Open]]</f>
        <v>1.0489540616726313E-2</v>
      </c>
      <c r="J9982" s="50">
        <f>DAX__2019_2020__33[[#This Row],[Adj Close]]-DAX__2019_2020__33[[#This Row],[Adj Open]]</f>
        <v>2.0286342608075358</v>
      </c>
      <c r="K9982" s="50">
        <v>952278</v>
      </c>
    </row>
    <row r="9983" spans="1:11" x14ac:dyDescent="0.3">
      <c r="A9983" s="51" t="str">
        <f t="shared" si="162"/>
        <v>LIN.DE</v>
      </c>
      <c r="B9983" s="52" t="s">
        <v>469</v>
      </c>
      <c r="C9983" s="50" t="s">
        <v>2350</v>
      </c>
      <c r="D9983" s="50">
        <f>DAX__2019_2020__33[[#This Row],[Open]]*(DAX__2019_2020__33[[#This Row],[Adj Close]]/DAX__2019_2020__33[[#This Row],[Close]])</f>
        <v>198.99877166111207</v>
      </c>
      <c r="E9983" s="50" t="s">
        <v>6086</v>
      </c>
      <c r="F9983" s="50" t="s">
        <v>6160</v>
      </c>
      <c r="G9983" s="50" t="s">
        <v>3445</v>
      </c>
      <c r="H9983" s="50" t="s">
        <v>24352</v>
      </c>
      <c r="I9983" s="50">
        <f>(DAX__2019_2020__33[[#This Row],[Adj Close]]-DAX__2019_2020__33[[#This Row],[Adj Open]])/DAX__2019_2020__33[[#This Row],[Adj Open]]</f>
        <v>2.2815519417475717E-2</v>
      </c>
      <c r="J9983" s="50">
        <f>DAX__2019_2020__33[[#This Row],[Adj Close]]-DAX__2019_2020__33[[#This Row],[Adj Open]]</f>
        <v>4.5402603388879186</v>
      </c>
      <c r="K9983" s="50">
        <v>1422360</v>
      </c>
    </row>
    <row r="9984" spans="1:11" x14ac:dyDescent="0.3">
      <c r="A9984" s="51" t="str">
        <f t="shared" si="162"/>
        <v>LIN.DE</v>
      </c>
      <c r="B9984" s="52" t="s">
        <v>470</v>
      </c>
      <c r="C9984" s="50" t="s">
        <v>2359</v>
      </c>
      <c r="D9984" s="50">
        <f>DAX__2019_2020__33[[#This Row],[Open]]*(DAX__2019_2020__33[[#This Row],[Adj Close]]/DAX__2019_2020__33[[#This Row],[Close]])</f>
        <v>200.64100341729235</v>
      </c>
      <c r="E9984" s="50" t="s">
        <v>6230</v>
      </c>
      <c r="F9984" s="50" t="s">
        <v>3466</v>
      </c>
      <c r="G9984" s="50" t="s">
        <v>3399</v>
      </c>
      <c r="H9984" s="50" t="s">
        <v>24353</v>
      </c>
      <c r="I9984" s="50">
        <f>(DAX__2019_2020__33[[#This Row],[Adj Close]]-DAX__2019_2020__33[[#This Row],[Adj Open]])/DAX__2019_2020__33[[#This Row],[Adj Open]]</f>
        <v>1.2999504280204615E-2</v>
      </c>
      <c r="J9984" s="50">
        <f>DAX__2019_2020__33[[#This Row],[Adj Close]]-DAX__2019_2020__33[[#This Row],[Adj Open]]</f>
        <v>2.6082335827076406</v>
      </c>
      <c r="K9984" s="50">
        <v>1357735</v>
      </c>
    </row>
    <row r="9985" spans="1:11" x14ac:dyDescent="0.3">
      <c r="A9985" s="51" t="str">
        <f t="shared" si="162"/>
        <v>LIN.DE</v>
      </c>
      <c r="B9985" s="52" t="s">
        <v>471</v>
      </c>
      <c r="C9985" s="50" t="s">
        <v>2486</v>
      </c>
      <c r="D9985" s="50">
        <f>DAX__2019_2020__33[[#This Row],[Open]]*(DAX__2019_2020__33[[#This Row],[Adj Close]]/DAX__2019_2020__33[[#This Row],[Close]])</f>
        <v>202.76622442872414</v>
      </c>
      <c r="E9985" s="50" t="s">
        <v>2445</v>
      </c>
      <c r="F9985" s="50" t="s">
        <v>2435</v>
      </c>
      <c r="G9985" s="50" t="s">
        <v>6188</v>
      </c>
      <c r="H9985" s="50" t="s">
        <v>24354</v>
      </c>
      <c r="I9985" s="50">
        <f>(DAX__2019_2020__33[[#This Row],[Adj Close]]-DAX__2019_2020__33[[#This Row],[Adj Open]])/DAX__2019_2020__33[[#This Row],[Adj Open]]</f>
        <v>6.6698858504970369E-3</v>
      </c>
      <c r="J9985" s="50">
        <f>DAX__2019_2020__33[[#This Row],[Adj Close]]-DAX__2019_2020__33[[#This Row],[Adj Open]]</f>
        <v>1.3524275712758538</v>
      </c>
      <c r="K9985" s="50">
        <v>1113336</v>
      </c>
    </row>
    <row r="9986" spans="1:11" x14ac:dyDescent="0.3">
      <c r="A9986" s="51" t="str">
        <f t="shared" si="162"/>
        <v>LIN.DE</v>
      </c>
      <c r="B9986" s="52" t="s">
        <v>472</v>
      </c>
      <c r="C9986" s="50" t="s">
        <v>6242</v>
      </c>
      <c r="D9986" s="50">
        <f>DAX__2019_2020__33[[#This Row],[Open]]*(DAX__2019_2020__33[[#This Row],[Adj Close]]/DAX__2019_2020__33[[#This Row],[Close]])</f>
        <v>204.60164621313464</v>
      </c>
      <c r="E9986" s="50" t="s">
        <v>2509</v>
      </c>
      <c r="F9986" s="50" t="s">
        <v>2486</v>
      </c>
      <c r="G9986" s="50" t="s">
        <v>3347</v>
      </c>
      <c r="H9986" s="50" t="s">
        <v>24355</v>
      </c>
      <c r="I9986" s="50">
        <f>(DAX__2019_2020__33[[#This Row],[Adj Close]]-DAX__2019_2020__33[[#This Row],[Adj Open]])/DAX__2019_2020__33[[#This Row],[Adj Open]]</f>
        <v>9.4427288558620204E-4</v>
      </c>
      <c r="J9986" s="50">
        <f>DAX__2019_2020__33[[#This Row],[Adj Close]]-DAX__2019_2020__33[[#This Row],[Adj Open]]</f>
        <v>0.19319978686536388</v>
      </c>
      <c r="K9986" s="50">
        <v>740756</v>
      </c>
    </row>
    <row r="9987" spans="1:11" x14ac:dyDescent="0.3">
      <c r="A9987" s="51" t="str">
        <f t="shared" si="162"/>
        <v>LIN.DE</v>
      </c>
      <c r="B9987" s="52" t="s">
        <v>473</v>
      </c>
      <c r="C9987" s="50" t="s">
        <v>2441</v>
      </c>
      <c r="D9987" s="50">
        <f>DAX__2019_2020__33[[#This Row],[Open]]*(DAX__2019_2020__33[[#This Row],[Adj Close]]/DAX__2019_2020__33[[#This Row],[Close]])</f>
        <v>206.72689080364515</v>
      </c>
      <c r="E9987" s="50" t="s">
        <v>3422</v>
      </c>
      <c r="F9987" s="50" t="s">
        <v>3347</v>
      </c>
      <c r="G9987" s="50" t="s">
        <v>6090</v>
      </c>
      <c r="H9987" s="50" t="s">
        <v>24356</v>
      </c>
      <c r="I9987" s="50">
        <f>(DAX__2019_2020__33[[#This Row],[Adj Close]]-DAX__2019_2020__33[[#This Row],[Adj Open]])/DAX__2019_2020__33[[#This Row],[Adj Open]]</f>
        <v>-9.3456542056083881E-4</v>
      </c>
      <c r="J9987" s="50">
        <f>DAX__2019_2020__33[[#This Row],[Adj Close]]-DAX__2019_2020__33[[#This Row],[Adj Open]]</f>
        <v>-0.19319980364514322</v>
      </c>
      <c r="K9987" s="50">
        <v>933473</v>
      </c>
    </row>
    <row r="9988" spans="1:11" x14ac:dyDescent="0.3">
      <c r="A9988" s="51" t="str">
        <f t="shared" si="162"/>
        <v>LIN.DE</v>
      </c>
      <c r="B9988" s="52" t="s">
        <v>474</v>
      </c>
      <c r="C9988" s="50" t="s">
        <v>2468</v>
      </c>
      <c r="D9988" s="50">
        <f>DAX__2019_2020__33[[#This Row],[Open]]*(DAX__2019_2020__33[[#This Row],[Adj Close]]/DAX__2019_2020__33[[#This Row],[Close]])</f>
        <v>205.7608978350799</v>
      </c>
      <c r="E9988" s="50" t="s">
        <v>2474</v>
      </c>
      <c r="F9988" s="50" t="s">
        <v>2435</v>
      </c>
      <c r="G9988" s="50" t="s">
        <v>2433</v>
      </c>
      <c r="H9988" s="50" t="s">
        <v>24357</v>
      </c>
      <c r="I9988" s="50">
        <f>(DAX__2019_2020__33[[#This Row],[Adj Close]]-DAX__2019_2020__33[[#This Row],[Adj Open]])/DAX__2019_2020__33[[#This Row],[Adj Open]]</f>
        <v>-1.2676042253521118E-2</v>
      </c>
      <c r="J9988" s="50">
        <f>DAX__2019_2020__33[[#This Row],[Adj Close]]-DAX__2019_2020__33[[#This Row],[Adj Open]]</f>
        <v>-2.6082338350799148</v>
      </c>
      <c r="K9988" s="50">
        <v>658020</v>
      </c>
    </row>
    <row r="9989" spans="1:11" x14ac:dyDescent="0.3">
      <c r="A9989" s="51" t="str">
        <f t="shared" si="162"/>
        <v>LIN.DE</v>
      </c>
      <c r="B9989" s="52" t="s">
        <v>475</v>
      </c>
      <c r="C9989" s="50" t="s">
        <v>24358</v>
      </c>
      <c r="D9989" s="50">
        <f>DAX__2019_2020__33[[#This Row],[Open]]*(DAX__2019_2020__33[[#This Row],[Adj Close]]/DAX__2019_2020__33[[#This Row],[Close]])</f>
        <v>205.95407565604455</v>
      </c>
      <c r="E9989" s="50" t="s">
        <v>2469</v>
      </c>
      <c r="F9989" s="50" t="s">
        <v>2447</v>
      </c>
      <c r="G9989" s="50" t="s">
        <v>2443</v>
      </c>
      <c r="H9989" s="50" t="s">
        <v>24359</v>
      </c>
      <c r="I9989" s="50">
        <f>(DAX__2019_2020__33[[#This Row],[Adj Close]]-DAX__2019_2020__33[[#This Row],[Adj Open]])/DAX__2019_2020__33[[#This Row],[Adj Open]]</f>
        <v>-4.6900094468567362E-4</v>
      </c>
      <c r="J9989" s="50">
        <f>DAX__2019_2020__33[[#This Row],[Adj Close]]-DAX__2019_2020__33[[#This Row],[Adj Open]]</f>
        <v>-9.6592656044549585E-2</v>
      </c>
      <c r="K9989" s="50">
        <v>749381</v>
      </c>
    </row>
    <row r="9990" spans="1:11" x14ac:dyDescent="0.3">
      <c r="A9990" s="51" t="str">
        <f t="shared" si="162"/>
        <v>LIN.DE</v>
      </c>
      <c r="B9990" s="52" t="s">
        <v>476</v>
      </c>
      <c r="C9990" s="50" t="s">
        <v>2492</v>
      </c>
      <c r="D9990" s="50">
        <f>DAX__2019_2020__33[[#This Row],[Open]]*(DAX__2019_2020__33[[#This Row],[Adj Close]]/DAX__2019_2020__33[[#This Row],[Close]])</f>
        <v>203.82881986104798</v>
      </c>
      <c r="E9990" s="50" t="s">
        <v>2442</v>
      </c>
      <c r="F9990" s="50" t="s">
        <v>2437</v>
      </c>
      <c r="G9990" s="50" t="s">
        <v>6171</v>
      </c>
      <c r="H9990" s="50" t="s">
        <v>24360</v>
      </c>
      <c r="I9990" s="50">
        <f>(DAX__2019_2020__33[[#This Row],[Adj Close]]-DAX__2019_2020__33[[#This Row],[Adj Open]])/DAX__2019_2020__33[[#This Row],[Adj Open]]</f>
        <v>-9.9526350710901317E-3</v>
      </c>
      <c r="J9990" s="50">
        <f>DAX__2019_2020__33[[#This Row],[Adj Close]]-DAX__2019_2020__33[[#This Row],[Adj Open]]</f>
        <v>-2.0286338610479788</v>
      </c>
      <c r="K9990" s="50">
        <v>564570</v>
      </c>
    </row>
    <row r="9991" spans="1:11" x14ac:dyDescent="0.3">
      <c r="A9991" s="51" t="str">
        <f t="shared" si="162"/>
        <v>LIN.DE</v>
      </c>
      <c r="B9991" s="52" t="s">
        <v>477</v>
      </c>
      <c r="C9991" s="50" t="s">
        <v>2437</v>
      </c>
      <c r="D9991" s="50">
        <f>DAX__2019_2020__33[[#This Row],[Open]]*(DAX__2019_2020__33[[#This Row],[Adj Close]]/DAX__2019_2020__33[[#This Row],[Close]])</f>
        <v>201.60701137068671</v>
      </c>
      <c r="E9991" s="50" t="s">
        <v>2487</v>
      </c>
      <c r="F9991" s="50" t="s">
        <v>2497</v>
      </c>
      <c r="G9991" s="50" t="s">
        <v>2480</v>
      </c>
      <c r="H9991" s="50" t="s">
        <v>24361</v>
      </c>
      <c r="I9991" s="50">
        <f>(DAX__2019_2020__33[[#This Row],[Adj Close]]-DAX__2019_2020__33[[#This Row],[Adj Open]])/DAX__2019_2020__33[[#This Row],[Adj Open]]</f>
        <v>5.2707523517597464E-3</v>
      </c>
      <c r="J9991" s="50">
        <f>DAX__2019_2020__33[[#This Row],[Adj Close]]-DAX__2019_2020__33[[#This Row],[Adj Open]]</f>
        <v>1.0626206293133009</v>
      </c>
      <c r="K9991" s="50">
        <v>558355</v>
      </c>
    </row>
    <row r="9992" spans="1:11" x14ac:dyDescent="0.3">
      <c r="A9992" s="51" t="str">
        <f t="shared" si="162"/>
        <v>LIN.DE</v>
      </c>
      <c r="B9992" s="52" t="s">
        <v>478</v>
      </c>
      <c r="C9992" s="50" t="s">
        <v>3404</v>
      </c>
      <c r="D9992" s="50">
        <f>DAX__2019_2020__33[[#This Row],[Open]]*(DAX__2019_2020__33[[#This Row],[Adj Close]]/DAX__2019_2020__33[[#This Row],[Close]])</f>
        <v>202.959473</v>
      </c>
      <c r="E9992" s="50" t="s">
        <v>6101</v>
      </c>
      <c r="F9992" s="50" t="s">
        <v>2435</v>
      </c>
      <c r="G9992" s="50" t="s">
        <v>3404</v>
      </c>
      <c r="H9992" s="50" t="s">
        <v>24362</v>
      </c>
      <c r="I9992" s="50">
        <f>(DAX__2019_2020__33[[#This Row],[Adj Close]]-DAX__2019_2020__33[[#This Row],[Adj Open]])/DAX__2019_2020__33[[#This Row],[Adj Open]]</f>
        <v>0</v>
      </c>
      <c r="J9992" s="50">
        <f>DAX__2019_2020__33[[#This Row],[Adj Close]]-DAX__2019_2020__33[[#This Row],[Adj Open]]</f>
        <v>0</v>
      </c>
      <c r="K9992" s="50">
        <v>616950</v>
      </c>
    </row>
    <row r="9993" spans="1:11" x14ac:dyDescent="0.3">
      <c r="A9993" s="51" t="str">
        <f t="shared" si="162"/>
        <v>LIN.DE</v>
      </c>
      <c r="B9993" s="52" t="s">
        <v>479</v>
      </c>
      <c r="C9993" s="50" t="s">
        <v>2435</v>
      </c>
      <c r="D9993" s="50">
        <f>DAX__2019_2020__33[[#This Row],[Open]]*(DAX__2019_2020__33[[#This Row],[Adj Close]]/DAX__2019_2020__33[[#This Row],[Close]])</f>
        <v>201.9934210166206</v>
      </c>
      <c r="E9993" s="50" t="s">
        <v>3399</v>
      </c>
      <c r="F9993" s="50" t="s">
        <v>2490</v>
      </c>
      <c r="G9993" s="50" t="s">
        <v>2354</v>
      </c>
      <c r="H9993" s="50" t="s">
        <v>24363</v>
      </c>
      <c r="I9993" s="50">
        <f>(DAX__2019_2020__33[[#This Row],[Adj Close]]-DAX__2019_2020__33[[#This Row],[Adj Open]])/DAX__2019_2020__33[[#This Row],[Adj Open]]</f>
        <v>-3.3477378283768267E-3</v>
      </c>
      <c r="J9993" s="50">
        <f>DAX__2019_2020__33[[#This Row],[Adj Close]]-DAX__2019_2020__33[[#This Row],[Adj Open]]</f>
        <v>-0.67622101662058753</v>
      </c>
      <c r="K9993" s="50">
        <v>638820</v>
      </c>
    </row>
    <row r="9994" spans="1:11" x14ac:dyDescent="0.3">
      <c r="A9994" s="51" t="str">
        <f t="shared" si="162"/>
        <v>LIN.DE</v>
      </c>
      <c r="B9994" s="52" t="s">
        <v>480</v>
      </c>
      <c r="C9994" s="50" t="s">
        <v>3469</v>
      </c>
      <c r="D9994" s="50">
        <f>DAX__2019_2020__33[[#This Row],[Open]]*(DAX__2019_2020__33[[#This Row],[Adj Close]]/DAX__2019_2020__33[[#This Row],[Close]])</f>
        <v>200.5444145457962</v>
      </c>
      <c r="E9994" s="50" t="s">
        <v>2470</v>
      </c>
      <c r="F9994" s="50" t="s">
        <v>3472</v>
      </c>
      <c r="G9994" s="50" t="s">
        <v>2367</v>
      </c>
      <c r="H9994" s="50" t="s">
        <v>24364</v>
      </c>
      <c r="I9994" s="50">
        <f>(DAX__2019_2020__33[[#This Row],[Adj Close]]-DAX__2019_2020__33[[#This Row],[Adj Open]])/DAX__2019_2020__33[[#This Row],[Adj Open]]</f>
        <v>-1.5895967748671521E-2</v>
      </c>
      <c r="J9994" s="50">
        <f>DAX__2019_2020__33[[#This Row],[Adj Close]]-DAX__2019_2020__33[[#This Row],[Adj Open]]</f>
        <v>-3.1878475457961883</v>
      </c>
      <c r="K9994" s="50">
        <v>1210170</v>
      </c>
    </row>
    <row r="9995" spans="1:11" x14ac:dyDescent="0.3">
      <c r="A9995" s="51" t="str">
        <f t="shared" si="162"/>
        <v>LIN.DE</v>
      </c>
      <c r="B9995" s="52" t="s">
        <v>481</v>
      </c>
      <c r="C9995" s="50" t="s">
        <v>2371</v>
      </c>
      <c r="D9995" s="50">
        <f>DAX__2019_2020__33[[#This Row],[Open]]*(DAX__2019_2020__33[[#This Row],[Adj Close]]/DAX__2019_2020__33[[#This Row],[Close]])</f>
        <v>197.54977603362036</v>
      </c>
      <c r="E9995" s="50" t="s">
        <v>6069</v>
      </c>
      <c r="F9995" s="50" t="s">
        <v>24365</v>
      </c>
      <c r="G9995" s="50" t="s">
        <v>2379</v>
      </c>
      <c r="H9995" s="50" t="s">
        <v>24366</v>
      </c>
      <c r="I9995" s="50">
        <f>(DAX__2019_2020__33[[#This Row],[Adj Close]]-DAX__2019_2020__33[[#This Row],[Adj Open]])/DAX__2019_2020__33[[#This Row],[Adj Open]]</f>
        <v>1.0757931540342304E-2</v>
      </c>
      <c r="J9995" s="50">
        <f>DAX__2019_2020__33[[#This Row],[Adj Close]]-DAX__2019_2020__33[[#This Row],[Adj Open]]</f>
        <v>2.1252269663796426</v>
      </c>
      <c r="K9995" s="50">
        <v>998997</v>
      </c>
    </row>
    <row r="9996" spans="1:11" x14ac:dyDescent="0.3">
      <c r="A9996" s="51" t="str">
        <f t="shared" si="162"/>
        <v>LIN.DE</v>
      </c>
      <c r="B9996" s="52" t="s">
        <v>482</v>
      </c>
      <c r="C9996" s="50" t="s">
        <v>6321</v>
      </c>
      <c r="D9996" s="50">
        <f>DAX__2019_2020__33[[#This Row],[Open]]*(DAX__2019_2020__33[[#This Row],[Adj Close]]/DAX__2019_2020__33[[#This Row],[Close]])</f>
        <v>202.28323225934074</v>
      </c>
      <c r="E9996" s="50" t="s">
        <v>2445</v>
      </c>
      <c r="F9996" s="50" t="s">
        <v>6072</v>
      </c>
      <c r="G9996" s="50" t="s">
        <v>3452</v>
      </c>
      <c r="H9996" s="50" t="s">
        <v>24367</v>
      </c>
      <c r="I9996" s="50">
        <f>(DAX__2019_2020__33[[#This Row],[Adj Close]]-DAX__2019_2020__33[[#This Row],[Adj Open]])/DAX__2019_2020__33[[#This Row],[Adj Open]]</f>
        <v>3.8204537866414669E-3</v>
      </c>
      <c r="J9996" s="50">
        <f>DAX__2019_2020__33[[#This Row],[Adj Close]]-DAX__2019_2020__33[[#This Row],[Adj Open]]</f>
        <v>0.77281374065927366</v>
      </c>
      <c r="K9996" s="50">
        <v>929735</v>
      </c>
    </row>
    <row r="9997" spans="1:11" x14ac:dyDescent="0.3">
      <c r="A9997" s="51" t="str">
        <f t="shared" si="162"/>
        <v>LIN.DE</v>
      </c>
      <c r="B9997" s="52" t="s">
        <v>483</v>
      </c>
      <c r="C9997" s="50" t="s">
        <v>2480</v>
      </c>
      <c r="D9997" s="50">
        <f>DAX__2019_2020__33[[#This Row],[Open]]*(DAX__2019_2020__33[[#This Row],[Adj Close]]/DAX__2019_2020__33[[#This Row],[Close]])</f>
        <v>202.66965456806477</v>
      </c>
      <c r="E9997" s="50" t="s">
        <v>2432</v>
      </c>
      <c r="F9997" s="50" t="s">
        <v>6334</v>
      </c>
      <c r="G9997" s="50" t="s">
        <v>2497</v>
      </c>
      <c r="H9997" s="50" t="s">
        <v>24368</v>
      </c>
      <c r="I9997" s="50">
        <f>(DAX__2019_2020__33[[#This Row],[Adj Close]]-DAX__2019_2020__33[[#This Row],[Adj Open]])/DAX__2019_2020__33[[#This Row],[Adj Open]]</f>
        <v>-6.196391713111679E-3</v>
      </c>
      <c r="J9997" s="50">
        <f>DAX__2019_2020__33[[#This Row],[Adj Close]]-DAX__2019_2020__33[[#This Row],[Adj Open]]</f>
        <v>-1.2558205680647632</v>
      </c>
      <c r="K9997" s="50">
        <v>696821</v>
      </c>
    </row>
    <row r="9998" spans="1:11" x14ac:dyDescent="0.3">
      <c r="A9998" s="51" t="str">
        <f t="shared" si="162"/>
        <v>LIN.DE</v>
      </c>
      <c r="B9998" s="52" t="s">
        <v>484</v>
      </c>
      <c r="C9998" s="50" t="s">
        <v>6069</v>
      </c>
      <c r="D9998" s="50">
        <f>DAX__2019_2020__33[[#This Row],[Open]]*(DAX__2019_2020__33[[#This Row],[Adj Close]]/DAX__2019_2020__33[[#This Row],[Close]])</f>
        <v>201.8968315271558</v>
      </c>
      <c r="E9998" s="50" t="s">
        <v>2447</v>
      </c>
      <c r="F9998" s="50" t="s">
        <v>2479</v>
      </c>
      <c r="G9998" s="50" t="s">
        <v>2471</v>
      </c>
      <c r="H9998" s="50" t="s">
        <v>24369</v>
      </c>
      <c r="I9998" s="50">
        <f>(DAX__2019_2020__33[[#This Row],[Adj Close]]-DAX__2019_2020__33[[#This Row],[Adj Open]])/DAX__2019_2020__33[[#This Row],[Adj Open]]</f>
        <v>7.6555311004785371E-3</v>
      </c>
      <c r="J9998" s="50">
        <f>DAX__2019_2020__33[[#This Row],[Adj Close]]-DAX__2019_2020__33[[#This Row],[Adj Open]]</f>
        <v>1.5456274728442168</v>
      </c>
      <c r="K9998" s="50">
        <v>714464</v>
      </c>
    </row>
    <row r="9999" spans="1:11" x14ac:dyDescent="0.3">
      <c r="A9999" s="51" t="str">
        <f t="shared" si="162"/>
        <v>LIN.DE</v>
      </c>
      <c r="B9999" s="52" t="s">
        <v>485</v>
      </c>
      <c r="C9999" s="50" t="s">
        <v>2437</v>
      </c>
      <c r="D9999" s="50">
        <f>DAX__2019_2020__33[[#This Row],[Open]]*(DAX__2019_2020__33[[#This Row],[Adj Close]]/DAX__2019_2020__33[[#This Row],[Close]])</f>
        <v>201.60700604686542</v>
      </c>
      <c r="E9999" s="50" t="s">
        <v>24370</v>
      </c>
      <c r="F9999" s="50" t="s">
        <v>2368</v>
      </c>
      <c r="G9999" s="50" t="s">
        <v>2361</v>
      </c>
      <c r="H9999" s="50" t="s">
        <v>24371</v>
      </c>
      <c r="I9999" s="50">
        <f>(DAX__2019_2020__33[[#This Row],[Adj Close]]-DAX__2019_2020__33[[#This Row],[Adj Open]])/DAX__2019_2020__33[[#This Row],[Adj Open]]</f>
        <v>-6.7081649263272189E-3</v>
      </c>
      <c r="J9999" s="50">
        <f>DAX__2019_2020__33[[#This Row],[Adj Close]]-DAX__2019_2020__33[[#This Row],[Adj Open]]</f>
        <v>-1.3524130468654221</v>
      </c>
      <c r="K9999" s="50">
        <v>730106</v>
      </c>
    </row>
    <row r="10000" spans="1:11" x14ac:dyDescent="0.3">
      <c r="A10000" s="51" t="str">
        <f t="shared" si="162"/>
        <v>LIN.DE</v>
      </c>
      <c r="B10000" s="52" t="s">
        <v>486</v>
      </c>
      <c r="C10000" s="50" t="s">
        <v>2361</v>
      </c>
      <c r="D10000" s="50">
        <f>DAX__2019_2020__33[[#This Row],[Open]]*(DAX__2019_2020__33[[#This Row],[Adj Close]]/DAX__2019_2020__33[[#This Row],[Close]])</f>
        <v>200.25460638655196</v>
      </c>
      <c r="E10000" s="50" t="s">
        <v>2435</v>
      </c>
      <c r="F10000" s="50" t="s">
        <v>6049</v>
      </c>
      <c r="G10000" s="50" t="s">
        <v>2359</v>
      </c>
      <c r="H10000" s="50" t="s">
        <v>24372</v>
      </c>
      <c r="I10000" s="50">
        <f>(DAX__2019_2020__33[[#This Row],[Adj Close]]-DAX__2019_2020__33[[#This Row],[Adj Open]])/DAX__2019_2020__33[[#This Row],[Adj Open]]</f>
        <v>1.9295416990417721E-3</v>
      </c>
      <c r="J10000" s="50">
        <f>DAX__2019_2020__33[[#This Row],[Adj Close]]-DAX__2019_2020__33[[#This Row],[Adj Open]]</f>
        <v>0.38639961344804874</v>
      </c>
      <c r="K10000" s="50">
        <v>611663</v>
      </c>
    </row>
    <row r="10001" spans="1:11" x14ac:dyDescent="0.3">
      <c r="A10001" s="51" t="str">
        <f t="shared" si="162"/>
        <v>LIN.DE</v>
      </c>
      <c r="B10001" s="52" t="s">
        <v>487</v>
      </c>
      <c r="C10001" s="50" t="s">
        <v>2499</v>
      </c>
      <c r="D10001" s="50">
        <f>DAX__2019_2020__33[[#This Row],[Open]]*(DAX__2019_2020__33[[#This Row],[Adj Close]]/DAX__2019_2020__33[[#This Row],[Close]])</f>
        <v>201.51041668757787</v>
      </c>
      <c r="E10001" s="50" t="s">
        <v>2499</v>
      </c>
      <c r="F10001" s="50" t="s">
        <v>2353</v>
      </c>
      <c r="G10001" s="50" t="s">
        <v>6331</v>
      </c>
      <c r="H10001" s="50" t="s">
        <v>24373</v>
      </c>
      <c r="I10001" s="50">
        <f>(DAX__2019_2020__33[[#This Row],[Adj Close]]-DAX__2019_2020__33[[#This Row],[Adj Open]])/DAX__2019_2020__33[[#This Row],[Adj Open]]</f>
        <v>-1.1984659290949448E-2</v>
      </c>
      <c r="J10001" s="50">
        <f>DAX__2019_2020__33[[#This Row],[Adj Close]]-DAX__2019_2020__33[[#This Row],[Adj Open]]</f>
        <v>-2.4150336875778748</v>
      </c>
      <c r="K10001" s="50">
        <v>528517</v>
      </c>
    </row>
    <row r="10002" spans="1:11" x14ac:dyDescent="0.3">
      <c r="A10002" s="51" t="str">
        <f t="shared" si="162"/>
        <v>LIN.DE</v>
      </c>
      <c r="B10002" s="52" t="s">
        <v>488</v>
      </c>
      <c r="C10002" s="50" t="s">
        <v>2497</v>
      </c>
      <c r="D10002" s="50">
        <f>DAX__2019_2020__33[[#This Row],[Open]]*(DAX__2019_2020__33[[#This Row],[Adj Close]]/DAX__2019_2020__33[[#This Row],[Close]])</f>
        <v>201.41383361428572</v>
      </c>
      <c r="E10002" s="50" t="s">
        <v>2475</v>
      </c>
      <c r="F10002" s="50" t="s">
        <v>3421</v>
      </c>
      <c r="G10002" s="50" t="s">
        <v>2496</v>
      </c>
      <c r="H10002" s="50" t="s">
        <v>24374</v>
      </c>
      <c r="I10002" s="50">
        <f>(DAX__2019_2020__33[[#This Row],[Adj Close]]-DAX__2019_2020__33[[#This Row],[Adj Open]])/DAX__2019_2020__33[[#This Row],[Adj Open]]</f>
        <v>7.1942446043165055E-3</v>
      </c>
      <c r="J10002" s="50">
        <f>DAX__2019_2020__33[[#This Row],[Adj Close]]-DAX__2019_2020__33[[#This Row],[Adj Open]]</f>
        <v>1.4490203857142774</v>
      </c>
      <c r="K10002" s="50">
        <v>786191</v>
      </c>
    </row>
    <row r="10003" spans="1:11" x14ac:dyDescent="0.3">
      <c r="A10003" s="51" t="str">
        <f t="shared" si="162"/>
        <v>LIN.DE</v>
      </c>
      <c r="B10003" s="52" t="s">
        <v>489</v>
      </c>
      <c r="C10003" s="50" t="s">
        <v>2480</v>
      </c>
      <c r="D10003" s="50">
        <f>DAX__2019_2020__33[[#This Row],[Open]]*(DAX__2019_2020__33[[#This Row],[Adj Close]]/DAX__2019_2020__33[[#This Row],[Close]])</f>
        <v>202.66965792083141</v>
      </c>
      <c r="E10003" s="50" t="s">
        <v>2445</v>
      </c>
      <c r="F10003" s="50" t="s">
        <v>2437</v>
      </c>
      <c r="G10003" s="50" t="s">
        <v>2447</v>
      </c>
      <c r="H10003" s="50" t="s">
        <v>24375</v>
      </c>
      <c r="I10003" s="50">
        <f>(DAX__2019_2020__33[[#This Row],[Adj Close]]-DAX__2019_2020__33[[#This Row],[Adj Open]])/DAX__2019_2020__33[[#This Row],[Adj Open]]</f>
        <v>7.6262677651153399E-3</v>
      </c>
      <c r="J10003" s="50">
        <f>DAX__2019_2020__33[[#This Row],[Adj Close]]-DAX__2019_2020__33[[#This Row],[Adj Open]]</f>
        <v>1.5456130791685894</v>
      </c>
      <c r="K10003" s="50">
        <v>613313</v>
      </c>
    </row>
    <row r="10004" spans="1:11" x14ac:dyDescent="0.3">
      <c r="A10004" s="51" t="str">
        <f t="shared" si="162"/>
        <v>LIN.DE</v>
      </c>
      <c r="B10004" s="52" t="s">
        <v>490</v>
      </c>
      <c r="C10004" s="50" t="s">
        <v>2475</v>
      </c>
      <c r="D10004" s="50">
        <f>DAX__2019_2020__33[[#This Row],[Open]]*(DAX__2019_2020__33[[#This Row],[Adj Close]]/DAX__2019_2020__33[[#This Row],[Close]])</f>
        <v>203.73223179289275</v>
      </c>
      <c r="E10004" s="50" t="s">
        <v>2447</v>
      </c>
      <c r="F10004" s="50" t="s">
        <v>6171</v>
      </c>
      <c r="G10004" s="50" t="s">
        <v>3445</v>
      </c>
      <c r="H10004" s="50" t="s">
        <v>24352</v>
      </c>
      <c r="I10004" s="50">
        <f>(DAX__2019_2020__33[[#This Row],[Adj Close]]-DAX__2019_2020__33[[#This Row],[Adj Open]])/DAX__2019_2020__33[[#This Row],[Adj Open]]</f>
        <v>-9.4830254001809658E-4</v>
      </c>
      <c r="J10004" s="50">
        <f>DAX__2019_2020__33[[#This Row],[Adj Close]]-DAX__2019_2020__33[[#This Row],[Adj Open]]</f>
        <v>-0.1931997928927558</v>
      </c>
      <c r="K10004" s="50">
        <v>395325</v>
      </c>
    </row>
    <row r="10005" spans="1:11" x14ac:dyDescent="0.3">
      <c r="A10005" s="51" t="str">
        <f t="shared" si="162"/>
        <v>LIN.DE</v>
      </c>
      <c r="B10005" s="52" t="s">
        <v>491</v>
      </c>
      <c r="C10005" s="50" t="s">
        <v>6086</v>
      </c>
      <c r="D10005" s="50">
        <f>DAX__2019_2020__33[[#This Row],[Open]]*(DAX__2019_2020__33[[#This Row],[Adj Close]]/DAX__2019_2020__33[[#This Row],[Close]])</f>
        <v>204.69824524755833</v>
      </c>
      <c r="E10005" s="50" t="s">
        <v>6086</v>
      </c>
      <c r="F10005" s="50" t="s">
        <v>2359</v>
      </c>
      <c r="G10005" s="50" t="s">
        <v>3445</v>
      </c>
      <c r="H10005" s="50" t="s">
        <v>24352</v>
      </c>
      <c r="I10005" s="50">
        <f>(DAX__2019_2020__33[[#This Row],[Adj Close]]-DAX__2019_2020__33[[#This Row],[Adj Open]])/DAX__2019_2020__33[[#This Row],[Adj Open]]</f>
        <v>-5.6630346105625371E-3</v>
      </c>
      <c r="J10005" s="50">
        <f>DAX__2019_2020__33[[#This Row],[Adj Close]]-DAX__2019_2020__33[[#This Row],[Adj Open]]</f>
        <v>-1.1592132475583412</v>
      </c>
      <c r="K10005" s="50">
        <v>479435</v>
      </c>
    </row>
    <row r="10006" spans="1:11" x14ac:dyDescent="0.3">
      <c r="A10006" s="51" t="str">
        <f t="shared" si="162"/>
        <v>LIN.DE</v>
      </c>
      <c r="B10006" s="52" t="s">
        <v>492</v>
      </c>
      <c r="C10006" s="50" t="s">
        <v>3404</v>
      </c>
      <c r="D10006" s="50">
        <f>DAX__2019_2020__33[[#This Row],[Open]]*(DAX__2019_2020__33[[#This Row],[Adj Close]]/DAX__2019_2020__33[[#This Row],[Close]])</f>
        <v>202.95943587818107</v>
      </c>
      <c r="E10006" s="50" t="s">
        <v>3347</v>
      </c>
      <c r="F10006" s="50" t="s">
        <v>6321</v>
      </c>
      <c r="G10006" s="50" t="s">
        <v>6102</v>
      </c>
      <c r="H10006" s="50" t="s">
        <v>24376</v>
      </c>
      <c r="I10006" s="50">
        <f>(DAX__2019_2020__33[[#This Row],[Adj Close]]-DAX__2019_2020__33[[#This Row],[Adj Open]])/DAX__2019_2020__33[[#This Row],[Adj Open]]</f>
        <v>-2.8558114367689224E-3</v>
      </c>
      <c r="J10006" s="50">
        <f>DAX__2019_2020__33[[#This Row],[Adj Close]]-DAX__2019_2020__33[[#This Row],[Adj Open]]</f>
        <v>-0.57961387818107823</v>
      </c>
      <c r="K10006" s="50">
        <v>398814</v>
      </c>
    </row>
    <row r="10007" spans="1:11" x14ac:dyDescent="0.3">
      <c r="A10007" s="51" t="str">
        <f t="shared" si="162"/>
        <v>LIN.DE</v>
      </c>
      <c r="B10007" s="52" t="s">
        <v>493</v>
      </c>
      <c r="C10007" s="50" t="s">
        <v>6070</v>
      </c>
      <c r="D10007" s="50">
        <f>DAX__2019_2020__33[[#This Row],[Open]]*(DAX__2019_2020__33[[#This Row],[Adj Close]]/DAX__2019_2020__33[[#This Row],[Close]])</f>
        <v>201.22062458434252</v>
      </c>
      <c r="E10007" s="50" t="s">
        <v>2475</v>
      </c>
      <c r="F10007" s="50" t="s">
        <v>24377</v>
      </c>
      <c r="G10007" s="50" t="s">
        <v>3469</v>
      </c>
      <c r="H10007" s="50" t="s">
        <v>24378</v>
      </c>
      <c r="I10007" s="50">
        <f>(DAX__2019_2020__33[[#This Row],[Adj Close]]-DAX__2019_2020__33[[#This Row],[Adj Open]])/DAX__2019_2020__33[[#This Row],[Adj Open]]</f>
        <v>-3.3605232353260792E-3</v>
      </c>
      <c r="J10007" s="50">
        <f>DAX__2019_2020__33[[#This Row],[Adj Close]]-DAX__2019_2020__33[[#This Row],[Adj Open]]</f>
        <v>-0.67620658434250913</v>
      </c>
      <c r="K10007" s="50">
        <v>570100</v>
      </c>
    </row>
    <row r="10008" spans="1:11" x14ac:dyDescent="0.3">
      <c r="A10008" s="51" t="str">
        <f t="shared" si="162"/>
        <v>LIN.DE</v>
      </c>
      <c r="B10008" s="52" t="s">
        <v>494</v>
      </c>
      <c r="C10008" s="50" t="s">
        <v>24379</v>
      </c>
      <c r="D10008" s="50">
        <f>DAX__2019_2020__33[[#This Row],[Open]]*(DAX__2019_2020__33[[#This Row],[Adj Close]]/DAX__2019_2020__33[[#This Row],[Close]])</f>
        <v>201.02742242356086</v>
      </c>
      <c r="E10008" s="50" t="s">
        <v>6069</v>
      </c>
      <c r="F10008" s="50" t="s">
        <v>2482</v>
      </c>
      <c r="G10008" s="50" t="s">
        <v>6072</v>
      </c>
      <c r="H10008" s="50" t="s">
        <v>24380</v>
      </c>
      <c r="I10008" s="50">
        <f>(DAX__2019_2020__33[[#This Row],[Adj Close]]-DAX__2019_2020__33[[#This Row],[Adj Open]])/DAX__2019_2020__33[[#This Row],[Adj Open]]</f>
        <v>3.3637529063790519E-3</v>
      </c>
      <c r="J10008" s="50">
        <f>DAX__2019_2020__33[[#This Row],[Adj Close]]-DAX__2019_2020__33[[#This Row],[Adj Open]]</f>
        <v>0.67620657643914228</v>
      </c>
      <c r="K10008" s="50">
        <v>446765</v>
      </c>
    </row>
    <row r="10009" spans="1:11" x14ac:dyDescent="0.3">
      <c r="A10009" s="51" t="str">
        <f t="shared" si="162"/>
        <v>LIN.DE</v>
      </c>
      <c r="B10009" s="52" t="s">
        <v>495</v>
      </c>
      <c r="C10009" s="50" t="s">
        <v>2379</v>
      </c>
      <c r="D10009" s="50">
        <f>DAX__2019_2020__33[[#This Row],[Open]]*(DAX__2019_2020__33[[#This Row],[Adj Close]]/DAX__2019_2020__33[[#This Row],[Close]])</f>
        <v>199.675003</v>
      </c>
      <c r="E10009" s="50" t="s">
        <v>6070</v>
      </c>
      <c r="F10009" s="50" t="s">
        <v>2383</v>
      </c>
      <c r="G10009" s="50" t="s">
        <v>2379</v>
      </c>
      <c r="H10009" s="50" t="s">
        <v>24366</v>
      </c>
      <c r="I10009" s="50">
        <f>(DAX__2019_2020__33[[#This Row],[Adj Close]]-DAX__2019_2020__33[[#This Row],[Adj Open]])/DAX__2019_2020__33[[#This Row],[Adj Open]]</f>
        <v>0</v>
      </c>
      <c r="J10009" s="50">
        <f>DAX__2019_2020__33[[#This Row],[Adj Close]]-DAX__2019_2020__33[[#This Row],[Adj Open]]</f>
        <v>0</v>
      </c>
      <c r="K10009" s="50">
        <v>501665</v>
      </c>
    </row>
    <row r="10010" spans="1:11" x14ac:dyDescent="0.3">
      <c r="A10010" s="51" t="str">
        <f t="shared" si="162"/>
        <v>LIN.DE</v>
      </c>
      <c r="B10010" s="52" t="s">
        <v>496</v>
      </c>
      <c r="C10010" s="50" t="s">
        <v>24381</v>
      </c>
      <c r="D10010" s="50">
        <f>DAX__2019_2020__33[[#This Row],[Open]]*(DAX__2019_2020__33[[#This Row],[Adj Close]]/DAX__2019_2020__33[[#This Row],[Close]])</f>
        <v>200.73764467695921</v>
      </c>
      <c r="E10010" s="50" t="s">
        <v>6070</v>
      </c>
      <c r="F10010" s="50" t="s">
        <v>2413</v>
      </c>
      <c r="G10010" s="50" t="s">
        <v>2380</v>
      </c>
      <c r="H10010" s="50" t="s">
        <v>24382</v>
      </c>
      <c r="I10010" s="50">
        <f>(DAX__2019_2020__33[[#This Row],[Adj Close]]-DAX__2019_2020__33[[#This Row],[Adj Open]])/DAX__2019_2020__33[[#This Row],[Adj Open]]</f>
        <v>-7.6997400235842353E-3</v>
      </c>
      <c r="J10010" s="50">
        <f>DAX__2019_2020__33[[#This Row],[Adj Close]]-DAX__2019_2020__33[[#This Row],[Adj Open]]</f>
        <v>-1.5456276769592137</v>
      </c>
      <c r="K10010" s="50">
        <v>1096601</v>
      </c>
    </row>
    <row r="10011" spans="1:11" x14ac:dyDescent="0.3">
      <c r="A10011" s="51" t="str">
        <f t="shared" si="162"/>
        <v>LIN.DE</v>
      </c>
      <c r="B10011" s="52" t="s">
        <v>497</v>
      </c>
      <c r="C10011" s="50" t="s">
        <v>2499</v>
      </c>
      <c r="D10011" s="50">
        <f>DAX__2019_2020__33[[#This Row],[Open]]*(DAX__2019_2020__33[[#This Row],[Adj Close]]/DAX__2019_2020__33[[#This Row],[Close]])</f>
        <v>201.51042249143785</v>
      </c>
      <c r="E10011" s="50" t="s">
        <v>3419</v>
      </c>
      <c r="F10011" s="50" t="s">
        <v>2497</v>
      </c>
      <c r="G10011" s="50" t="s">
        <v>2473</v>
      </c>
      <c r="H10011" s="50" t="s">
        <v>24383</v>
      </c>
      <c r="I10011" s="50">
        <f>(DAX__2019_2020__33[[#This Row],[Adj Close]]-DAX__2019_2020__33[[#This Row],[Adj Open]])/DAX__2019_2020__33[[#This Row],[Adj Open]]</f>
        <v>1.438159114913919E-2</v>
      </c>
      <c r="J10011" s="50">
        <f>DAX__2019_2020__33[[#This Row],[Adj Close]]-DAX__2019_2020__33[[#This Row],[Adj Open]]</f>
        <v>2.8980405085621612</v>
      </c>
      <c r="K10011" s="50">
        <v>660430</v>
      </c>
    </row>
    <row r="10012" spans="1:11" x14ac:dyDescent="0.3">
      <c r="A10012" s="51" t="str">
        <f t="shared" si="162"/>
        <v>LIN.DE</v>
      </c>
      <c r="B10012" s="52" t="s">
        <v>498</v>
      </c>
      <c r="C10012" s="50" t="s">
        <v>2441</v>
      </c>
      <c r="D10012" s="50">
        <f>DAX__2019_2020__33[[#This Row],[Open]]*(DAX__2019_2020__33[[#This Row],[Adj Close]]/DAX__2019_2020__33[[#This Row],[Close]])</f>
        <v>206.72688550790033</v>
      </c>
      <c r="E10012" s="50" t="s">
        <v>6196</v>
      </c>
      <c r="F10012" s="50" t="s">
        <v>2475</v>
      </c>
      <c r="G10012" s="50" t="s">
        <v>6188</v>
      </c>
      <c r="H10012" s="50" t="s">
        <v>24354</v>
      </c>
      <c r="I10012" s="50">
        <f>(DAX__2019_2020__33[[#This Row],[Adj Close]]-DAX__2019_2020__33[[#This Row],[Adj Open]])/DAX__2019_2020__33[[#This Row],[Adj Open]]</f>
        <v>-1.2616808411214903E-2</v>
      </c>
      <c r="J10012" s="50">
        <f>DAX__2019_2020__33[[#This Row],[Adj Close]]-DAX__2019_2020__33[[#This Row],[Adj Open]]</f>
        <v>-2.6082335079003371</v>
      </c>
      <c r="K10012" s="50">
        <v>576768</v>
      </c>
    </row>
    <row r="10013" spans="1:11" x14ac:dyDescent="0.3">
      <c r="A10013" s="51" t="str">
        <f t="shared" si="162"/>
        <v>LIN.DE</v>
      </c>
      <c r="B10013" s="52" t="s">
        <v>499</v>
      </c>
      <c r="C10013" s="50" t="s">
        <v>2475</v>
      </c>
      <c r="D10013" s="50">
        <f>DAX__2019_2020__33[[#This Row],[Open]]*(DAX__2019_2020__33[[#This Row],[Adj Close]]/DAX__2019_2020__33[[#This Row],[Close]])</f>
        <v>203.73224421607213</v>
      </c>
      <c r="E10013" s="50" t="s">
        <v>2438</v>
      </c>
      <c r="F10013" s="50" t="s">
        <v>2496</v>
      </c>
      <c r="G10013" s="50" t="s">
        <v>2501</v>
      </c>
      <c r="H10013" s="50" t="s">
        <v>24384</v>
      </c>
      <c r="I10013" s="50">
        <f>(DAX__2019_2020__33[[#This Row],[Adj Close]]-DAX__2019_2020__33[[#This Row],[Adj Open]])/DAX__2019_2020__33[[#This Row],[Adj Open]]</f>
        <v>1.1853959559619622E-2</v>
      </c>
      <c r="J10013" s="50">
        <f>DAX__2019_2020__33[[#This Row],[Adj Close]]-DAX__2019_2020__33[[#This Row],[Adj Open]]</f>
        <v>2.4150337839278677</v>
      </c>
      <c r="K10013" s="50">
        <v>360505</v>
      </c>
    </row>
    <row r="10014" spans="1:11" x14ac:dyDescent="0.3">
      <c r="A10014" s="51" t="str">
        <f t="shared" si="162"/>
        <v>LIN.DE</v>
      </c>
      <c r="B10014" s="52" t="s">
        <v>500</v>
      </c>
      <c r="C10014" s="50" t="s">
        <v>2509</v>
      </c>
      <c r="D10014" s="50">
        <f>DAX__2019_2020__33[[#This Row],[Open]]*(DAX__2019_2020__33[[#This Row],[Adj Close]]/DAX__2019_2020__33[[#This Row],[Close]])</f>
        <v>207.01671860572884</v>
      </c>
      <c r="E10014" s="50" t="s">
        <v>2505</v>
      </c>
      <c r="F10014" s="50" t="s">
        <v>2440</v>
      </c>
      <c r="G10014" s="50" t="s">
        <v>2508</v>
      </c>
      <c r="H10014" s="50" t="s">
        <v>24385</v>
      </c>
      <c r="I10014" s="50">
        <f>(DAX__2019_2020__33[[#This Row],[Adj Close]]-DAX__2019_2020__33[[#This Row],[Adj Open]])/DAX__2019_2020__33[[#This Row],[Adj Open]]</f>
        <v>-4.6663555109703785E-3</v>
      </c>
      <c r="J10014" s="50">
        <f>DAX__2019_2020__33[[#This Row],[Adj Close]]-DAX__2019_2020__33[[#This Row],[Adj Open]]</f>
        <v>-0.96601360572884687</v>
      </c>
      <c r="K10014" s="50">
        <v>515510</v>
      </c>
    </row>
    <row r="10015" spans="1:11" x14ac:dyDescent="0.3">
      <c r="A10015" s="51" t="str">
        <f t="shared" si="162"/>
        <v>LIN.DE</v>
      </c>
      <c r="B10015" s="52" t="s">
        <v>501</v>
      </c>
      <c r="C10015" s="50" t="s">
        <v>6090</v>
      </c>
      <c r="D10015" s="50">
        <f>DAX__2019_2020__33[[#This Row],[Open]]*(DAX__2019_2020__33[[#This Row],[Adj Close]]/DAX__2019_2020__33[[#This Row],[Close]])</f>
        <v>206.53369606423001</v>
      </c>
      <c r="E10015" s="50" t="s">
        <v>2469</v>
      </c>
      <c r="F10015" s="50" t="s">
        <v>24386</v>
      </c>
      <c r="G10015" s="50" t="s">
        <v>6242</v>
      </c>
      <c r="H10015" s="50" t="s">
        <v>24387</v>
      </c>
      <c r="I10015" s="50">
        <f>(DAX__2019_2020__33[[#This Row],[Adj Close]]-DAX__2019_2020__33[[#This Row],[Adj Open]])/DAX__2019_2020__33[[#This Row],[Adj Open]]</f>
        <v>-9.3545368191599362E-3</v>
      </c>
      <c r="J10015" s="50">
        <f>DAX__2019_2020__33[[#This Row],[Adj Close]]-DAX__2019_2020__33[[#This Row],[Adj Open]]</f>
        <v>-1.9320270642300272</v>
      </c>
      <c r="K10015" s="50">
        <v>603911</v>
      </c>
    </row>
    <row r="10016" spans="1:11" x14ac:dyDescent="0.3">
      <c r="A10016" s="51" t="str">
        <f t="shared" si="162"/>
        <v>LIN.DE</v>
      </c>
      <c r="B10016" s="52" t="s">
        <v>502</v>
      </c>
      <c r="C10016" s="50" t="s">
        <v>3419</v>
      </c>
      <c r="D10016" s="50">
        <f>DAX__2019_2020__33[[#This Row],[Open]]*(DAX__2019_2020__33[[#This Row],[Adj Close]]/DAX__2019_2020__33[[#This Row],[Close]])</f>
        <v>206.43709959194354</v>
      </c>
      <c r="E10016" s="50" t="s">
        <v>24388</v>
      </c>
      <c r="F10016" s="50" t="s">
        <v>2480</v>
      </c>
      <c r="G10016" s="50" t="s">
        <v>24386</v>
      </c>
      <c r="H10016" s="50" t="s">
        <v>24389</v>
      </c>
      <c r="I10016" s="50">
        <f>(DAX__2019_2020__33[[#This Row],[Adj Close]]-DAX__2019_2020__33[[#This Row],[Adj Open]])/DAX__2019_2020__33[[#This Row],[Adj Open]]</f>
        <v>-1.3570397944366774E-2</v>
      </c>
      <c r="J10016" s="50">
        <f>DAX__2019_2020__33[[#This Row],[Adj Close]]-DAX__2019_2020__33[[#This Row],[Adj Open]]</f>
        <v>-2.8014335919435496</v>
      </c>
      <c r="K10016" s="50">
        <v>654712</v>
      </c>
    </row>
    <row r="10017" spans="1:11" x14ac:dyDescent="0.3">
      <c r="A10017" s="51" t="str">
        <f t="shared" si="162"/>
        <v>LIN.DE</v>
      </c>
      <c r="B10017" s="52" t="s">
        <v>503</v>
      </c>
      <c r="C10017" s="50" t="s">
        <v>2492</v>
      </c>
      <c r="D10017" s="50">
        <f>DAX__2019_2020__33[[#This Row],[Open]]*(DAX__2019_2020__33[[#This Row],[Adj Close]]/DAX__2019_2020__33[[#This Row],[Close]])</f>
        <v>203.82886581837477</v>
      </c>
      <c r="E10017" s="50" t="s">
        <v>2502</v>
      </c>
      <c r="F10017" s="50" t="s">
        <v>3451</v>
      </c>
      <c r="G10017" s="50" t="s">
        <v>24386</v>
      </c>
      <c r="H10017" s="50" t="s">
        <v>24389</v>
      </c>
      <c r="I10017" s="50">
        <f>(DAX__2019_2020__33[[#This Row],[Adj Close]]-DAX__2019_2020__33[[#This Row],[Adj Open]])/DAX__2019_2020__33[[#This Row],[Adj Open]]</f>
        <v>-9.4785308056874256E-4</v>
      </c>
      <c r="J10017" s="50">
        <f>DAX__2019_2020__33[[#This Row],[Adj Close]]-DAX__2019_2020__33[[#This Row],[Adj Open]]</f>
        <v>-0.1931998183747794</v>
      </c>
      <c r="K10017" s="50">
        <v>760370</v>
      </c>
    </row>
    <row r="10018" spans="1:11" x14ac:dyDescent="0.3">
      <c r="A10018" s="51" t="str">
        <f t="shared" si="162"/>
        <v>LIN.DE</v>
      </c>
      <c r="B10018" s="52" t="s">
        <v>504</v>
      </c>
      <c r="C10018" s="50" t="s">
        <v>2469</v>
      </c>
      <c r="D10018" s="50">
        <f>DAX__2019_2020__33[[#This Row],[Open]]*(DAX__2019_2020__33[[#This Row],[Adj Close]]/DAX__2019_2020__33[[#This Row],[Close]])</f>
        <v>207.86973114661217</v>
      </c>
      <c r="E10018" s="50" t="s">
        <v>3485</v>
      </c>
      <c r="F10018" s="50" t="s">
        <v>2501</v>
      </c>
      <c r="G10018" s="50" t="s">
        <v>6225</v>
      </c>
      <c r="H10018" s="50" t="s">
        <v>24390</v>
      </c>
      <c r="I10018" s="50">
        <f>(DAX__2019_2020__33[[#This Row],[Adj Close]]-DAX__2019_2020__33[[#This Row],[Adj Open]])/DAX__2019_2020__33[[#This Row],[Adj Open]]</f>
        <v>1.3538791039292165E-2</v>
      </c>
      <c r="J10018" s="50">
        <f>DAX__2019_2020__33[[#This Row],[Adj Close]]-DAX__2019_2020__33[[#This Row],[Adj Open]]</f>
        <v>2.8143048533878243</v>
      </c>
      <c r="K10018" s="50">
        <v>1139609</v>
      </c>
    </row>
    <row r="10019" spans="1:11" x14ac:dyDescent="0.3">
      <c r="A10019" s="51" t="str">
        <f t="shared" si="162"/>
        <v>LIN.DE</v>
      </c>
      <c r="B10019" s="52" t="s">
        <v>505</v>
      </c>
      <c r="C10019" s="50" t="s">
        <v>6352</v>
      </c>
      <c r="D10019" s="50">
        <f>DAX__2019_2020__33[[#This Row],[Open]]*(DAX__2019_2020__33[[#This Row],[Adj Close]]/DAX__2019_2020__33[[#This Row],[Close]])</f>
        <v>214.08060158296215</v>
      </c>
      <c r="E10019" s="50" t="s">
        <v>6357</v>
      </c>
      <c r="F10019" s="50" t="s">
        <v>2442</v>
      </c>
      <c r="G10019" s="50" t="s">
        <v>2487</v>
      </c>
      <c r="H10019" s="50" t="s">
        <v>24391</v>
      </c>
      <c r="I10019" s="50">
        <f>(DAX__2019_2020__33[[#This Row],[Adj Close]]-DAX__2019_2020__33[[#This Row],[Adj Open]])/DAX__2019_2020__33[[#This Row],[Adj Open]]</f>
        <v>-3.7171404247377908E-2</v>
      </c>
      <c r="J10019" s="50">
        <f>DAX__2019_2020__33[[#This Row],[Adj Close]]-DAX__2019_2020__33[[#This Row],[Adj Open]]</f>
        <v>-7.9576765829621365</v>
      </c>
      <c r="K10019" s="50">
        <v>831457</v>
      </c>
    </row>
    <row r="10020" spans="1:11" x14ac:dyDescent="0.3">
      <c r="A10020" s="51" t="str">
        <f t="shared" si="162"/>
        <v>LIN.DE</v>
      </c>
      <c r="B10020" s="52" t="s">
        <v>506</v>
      </c>
      <c r="C10020" s="50" t="s">
        <v>3444</v>
      </c>
      <c r="D10020" s="50">
        <f>DAX__2019_2020__33[[#This Row],[Open]]*(DAX__2019_2020__33[[#This Row],[Adj Close]]/DAX__2019_2020__33[[#This Row],[Close]])</f>
        <v>205.92882391012978</v>
      </c>
      <c r="E10020" s="50" t="s">
        <v>2508</v>
      </c>
      <c r="F10020" s="50" t="s">
        <v>3400</v>
      </c>
      <c r="G10020" s="50" t="s">
        <v>2490</v>
      </c>
      <c r="H10020" s="50" t="s">
        <v>24392</v>
      </c>
      <c r="I10020" s="50">
        <f>(DAX__2019_2020__33[[#This Row],[Adj Close]]-DAX__2019_2020__33[[#This Row],[Adj Open]])/DAX__2019_2020__33[[#This Row],[Adj Open]]</f>
        <v>-2.2620184108673641E-2</v>
      </c>
      <c r="J10020" s="50">
        <f>DAX__2019_2020__33[[#This Row],[Adj Close]]-DAX__2019_2020__33[[#This Row],[Adj Open]]</f>
        <v>-4.6581479101297703</v>
      </c>
      <c r="K10020" s="50">
        <v>937420</v>
      </c>
    </row>
    <row r="10021" spans="1:11" x14ac:dyDescent="0.3">
      <c r="A10021" s="51" t="str">
        <f t="shared" si="162"/>
        <v>LIN.DE</v>
      </c>
      <c r="B10021" s="52" t="s">
        <v>507</v>
      </c>
      <c r="C10021" s="50" t="s">
        <v>2499</v>
      </c>
      <c r="D10021" s="50">
        <f>DAX__2019_2020__33[[#This Row],[Open]]*(DAX__2019_2020__33[[#This Row],[Adj Close]]/DAX__2019_2020__33[[#This Row],[Close]])</f>
        <v>202.43524465244602</v>
      </c>
      <c r="E10021" s="50" t="s">
        <v>24358</v>
      </c>
      <c r="F10021" s="50" t="s">
        <v>24381</v>
      </c>
      <c r="G10021" s="50" t="s">
        <v>24358</v>
      </c>
      <c r="H10021" s="50" t="s">
        <v>24393</v>
      </c>
      <c r="I10021" s="50">
        <f>(DAX__2019_2020__33[[#This Row],[Adj Close]]-DAX__2019_2020__33[[#This Row],[Adj Open]])/DAX__2019_2020__33[[#This Row],[Adj Open]]</f>
        <v>2.2051729950573345E-2</v>
      </c>
      <c r="J10021" s="50">
        <f>DAX__2019_2020__33[[#This Row],[Adj Close]]-DAX__2019_2020__33[[#This Row],[Adj Open]]</f>
        <v>4.4640473475539864</v>
      </c>
      <c r="K10021" s="50">
        <v>407357</v>
      </c>
    </row>
    <row r="10022" spans="1:11" x14ac:dyDescent="0.3">
      <c r="A10022" s="51" t="str">
        <f t="shared" si="162"/>
        <v>LIN.DE</v>
      </c>
      <c r="B10022" s="52" t="s">
        <v>508</v>
      </c>
      <c r="C10022" s="50" t="s">
        <v>2468</v>
      </c>
      <c r="D10022" s="50">
        <f>DAX__2019_2020__33[[#This Row],[Open]]*(DAX__2019_2020__33[[#This Row],[Adj Close]]/DAX__2019_2020__33[[#This Row],[Close]])</f>
        <v>206.70518434817311</v>
      </c>
      <c r="E10022" s="50" t="s">
        <v>2474</v>
      </c>
      <c r="F10022" s="50" t="s">
        <v>6049</v>
      </c>
      <c r="G10022" s="50" t="s">
        <v>2359</v>
      </c>
      <c r="H10022" s="50" t="s">
        <v>24394</v>
      </c>
      <c r="I10022" s="50">
        <f>(DAX__2019_2020__33[[#This Row],[Adj Close]]-DAX__2019_2020__33[[#This Row],[Adj Open]])/DAX__2019_2020__33[[#This Row],[Adj Open]]</f>
        <v>-2.4882643192488282E-2</v>
      </c>
      <c r="J10022" s="50">
        <f>DAX__2019_2020__33[[#This Row],[Adj Close]]-DAX__2019_2020__33[[#This Row],[Adj Open]]</f>
        <v>-5.1433713481731047</v>
      </c>
      <c r="K10022" s="50">
        <v>831827</v>
      </c>
    </row>
    <row r="10023" spans="1:11" x14ac:dyDescent="0.3">
      <c r="A10023" s="51" t="str">
        <f t="shared" si="162"/>
        <v>LIN.DE</v>
      </c>
      <c r="B10023" s="52" t="s">
        <v>509</v>
      </c>
      <c r="C10023" s="50" t="s">
        <v>2497</v>
      </c>
      <c r="D10023" s="50">
        <f>DAX__2019_2020__33[[#This Row],[Open]]*(DAX__2019_2020__33[[#This Row],[Adj Close]]/DAX__2019_2020__33[[#This Row],[Close]])</f>
        <v>202.33817140425532</v>
      </c>
      <c r="E10023" s="50" t="s">
        <v>6101</v>
      </c>
      <c r="F10023" s="50" t="s">
        <v>3456</v>
      </c>
      <c r="G10023" s="50" t="s">
        <v>24395</v>
      </c>
      <c r="H10023" s="50" t="s">
        <v>24396</v>
      </c>
      <c r="I10023" s="50">
        <f>(DAX__2019_2020__33[[#This Row],[Adj Close]]-DAX__2019_2020__33[[#This Row],[Adj Open]])/DAX__2019_2020__33[[#This Row],[Adj Open]]</f>
        <v>1.4388489208633139E-2</v>
      </c>
      <c r="J10023" s="50">
        <f>DAX__2019_2020__33[[#This Row],[Adj Close]]-DAX__2019_2020__33[[#This Row],[Adj Open]]</f>
        <v>2.9113405957446901</v>
      </c>
      <c r="K10023" s="50">
        <v>565515</v>
      </c>
    </row>
    <row r="10024" spans="1:11" x14ac:dyDescent="0.3">
      <c r="A10024" s="51" t="str">
        <f t="shared" si="162"/>
        <v>LIN.DE</v>
      </c>
      <c r="B10024" s="52" t="s">
        <v>510</v>
      </c>
      <c r="C10024" s="50" t="s">
        <v>2469</v>
      </c>
      <c r="D10024" s="50">
        <f>DAX__2019_2020__33[[#This Row],[Open]]*(DAX__2019_2020__33[[#This Row],[Adj Close]]/DAX__2019_2020__33[[#This Row],[Close]])</f>
        <v>207.86972581078467</v>
      </c>
      <c r="E10024" s="50" t="s">
        <v>2469</v>
      </c>
      <c r="F10024" s="50" t="s">
        <v>2475</v>
      </c>
      <c r="G10024" s="50" t="s">
        <v>6086</v>
      </c>
      <c r="H10024" s="50" t="s">
        <v>24397</v>
      </c>
      <c r="I10024" s="50">
        <f>(DAX__2019_2020__33[[#This Row],[Adj Close]]-DAX__2019_2020__33[[#This Row],[Adj Open]])/DAX__2019_2020__33[[#This Row],[Adj Open]]</f>
        <v>-1.073764254067661E-2</v>
      </c>
      <c r="J10024" s="50">
        <f>DAX__2019_2020__33[[#This Row],[Adj Close]]-DAX__2019_2020__33[[#This Row],[Adj Open]]</f>
        <v>-2.2320308107846643</v>
      </c>
      <c r="K10024" s="50">
        <v>561924</v>
      </c>
    </row>
    <row r="10025" spans="1:11" x14ac:dyDescent="0.3">
      <c r="A10025" s="51" t="str">
        <f t="shared" si="162"/>
        <v>LIN.DE</v>
      </c>
      <c r="B10025" s="52" t="s">
        <v>511</v>
      </c>
      <c r="C10025" s="50" t="s">
        <v>6086</v>
      </c>
      <c r="D10025" s="50">
        <f>DAX__2019_2020__33[[#This Row],[Open]]*(DAX__2019_2020__33[[#This Row],[Adj Close]]/DAX__2019_2020__33[[#This Row],[Close]])</f>
        <v>205.63769046694117</v>
      </c>
      <c r="E10025" s="50" t="s">
        <v>2487</v>
      </c>
      <c r="F10025" s="50" t="s">
        <v>6303</v>
      </c>
      <c r="G10025" s="50" t="s">
        <v>2442</v>
      </c>
      <c r="H10025" s="50" t="s">
        <v>24398</v>
      </c>
      <c r="I10025" s="50">
        <f>(DAX__2019_2020__33[[#This Row],[Adj Close]]-DAX__2019_2020__33[[#This Row],[Adj Open]])/DAX__2019_2020__33[[#This Row],[Adj Open]]</f>
        <v>-9.4382730374213285E-4</v>
      </c>
      <c r="J10025" s="50">
        <f>DAX__2019_2020__33[[#This Row],[Adj Close]]-DAX__2019_2020__33[[#This Row],[Adj Open]]</f>
        <v>-0.19408646694117238</v>
      </c>
      <c r="K10025" s="50">
        <v>665102</v>
      </c>
    </row>
    <row r="10026" spans="1:11" x14ac:dyDescent="0.3">
      <c r="A10026" s="51" t="str">
        <f t="shared" si="162"/>
        <v>LIN.DE</v>
      </c>
      <c r="B10026" s="52" t="s">
        <v>512</v>
      </c>
      <c r="C10026" s="50" t="s">
        <v>2501</v>
      </c>
      <c r="D10026" s="50">
        <f>DAX__2019_2020__33[[#This Row],[Open]]*(DAX__2019_2020__33[[#This Row],[Adj Close]]/DAX__2019_2020__33[[#This Row],[Close]])</f>
        <v>207.09336185192953</v>
      </c>
      <c r="E10026" s="50" t="s">
        <v>2446</v>
      </c>
      <c r="F10026" s="50" t="s">
        <v>2432</v>
      </c>
      <c r="G10026" s="50" t="s">
        <v>6101</v>
      </c>
      <c r="H10026" s="50" t="s">
        <v>24399</v>
      </c>
      <c r="I10026" s="50">
        <f>(DAX__2019_2020__33[[#This Row],[Adj Close]]-DAX__2019_2020__33[[#This Row],[Adj Open]])/DAX__2019_2020__33[[#This Row],[Adj Open]]</f>
        <v>-5.1545971458649151E-3</v>
      </c>
      <c r="J10026" s="50">
        <f>DAX__2019_2020__33[[#This Row],[Adj Close]]-DAX__2019_2020__33[[#This Row],[Adj Open]]</f>
        <v>-1.0674828519295261</v>
      </c>
      <c r="K10026" s="50">
        <v>381280</v>
      </c>
    </row>
    <row r="10027" spans="1:11" x14ac:dyDescent="0.3">
      <c r="A10027" s="51" t="str">
        <f t="shared" si="162"/>
        <v>LIN.DE</v>
      </c>
      <c r="B10027" s="52" t="s">
        <v>513</v>
      </c>
      <c r="C10027" s="50" t="s">
        <v>2445</v>
      </c>
      <c r="D10027" s="50">
        <f>DAX__2019_2020__33[[#This Row],[Open]]*(DAX__2019_2020__33[[#This Row],[Adj Close]]/DAX__2019_2020__33[[#This Row],[Close]])</f>
        <v>206.5110995586295</v>
      </c>
      <c r="E10027" s="50" t="s">
        <v>2441</v>
      </c>
      <c r="F10027" s="50" t="s">
        <v>2492</v>
      </c>
      <c r="G10027" s="50" t="s">
        <v>2508</v>
      </c>
      <c r="H10027" s="50" t="s">
        <v>24400</v>
      </c>
      <c r="I10027" s="50">
        <f>(DAX__2019_2020__33[[#This Row],[Adj Close]]-DAX__2019_2020__33[[#This Row],[Adj Open]])/DAX__2019_2020__33[[#This Row],[Adj Open]]</f>
        <v>2.3496240270258991E-3</v>
      </c>
      <c r="J10027" s="50">
        <f>DAX__2019_2020__33[[#This Row],[Adj Close]]-DAX__2019_2020__33[[#This Row],[Adj Open]]</f>
        <v>0.48522344137049345</v>
      </c>
      <c r="K10027" s="50">
        <v>504930</v>
      </c>
    </row>
    <row r="10028" spans="1:11" x14ac:dyDescent="0.3">
      <c r="A10028" s="51" t="str">
        <f t="shared" si="162"/>
        <v>LIN.DE</v>
      </c>
      <c r="B10028" s="52" t="s">
        <v>514</v>
      </c>
      <c r="C10028" s="50" t="s">
        <v>2440</v>
      </c>
      <c r="D10028" s="50">
        <f>DAX__2019_2020__33[[#This Row],[Open]]*(DAX__2019_2020__33[[#This Row],[Adj Close]]/DAX__2019_2020__33[[#This Row],[Close]])</f>
        <v>206.21997847596913</v>
      </c>
      <c r="E10028" s="50" t="s">
        <v>24358</v>
      </c>
      <c r="F10028" s="50" t="s">
        <v>3445</v>
      </c>
      <c r="G10028" s="50" t="s">
        <v>2447</v>
      </c>
      <c r="H10028" s="50" t="s">
        <v>24401</v>
      </c>
      <c r="I10028" s="50">
        <f>(DAX__2019_2020__33[[#This Row],[Adj Close]]-DAX__2019_2020__33[[#This Row],[Adj Open]])/DAX__2019_2020__33[[#This Row],[Adj Open]]</f>
        <v>-5.176498823529504E-3</v>
      </c>
      <c r="J10028" s="50">
        <f>DAX__2019_2020__33[[#This Row],[Adj Close]]-DAX__2019_2020__33[[#This Row],[Adj Open]]</f>
        <v>-1.0674974759691338</v>
      </c>
      <c r="K10028" s="50">
        <v>649268</v>
      </c>
    </row>
    <row r="10029" spans="1:11" x14ac:dyDescent="0.3">
      <c r="A10029" s="51" t="str">
        <f t="shared" si="162"/>
        <v>LIN.DE</v>
      </c>
      <c r="B10029" s="52" t="s">
        <v>515</v>
      </c>
      <c r="C10029" s="50" t="s">
        <v>6329</v>
      </c>
      <c r="D10029" s="50">
        <f>DAX__2019_2020__33[[#This Row],[Open]]*(DAX__2019_2020__33[[#This Row],[Adj Close]]/DAX__2019_2020__33[[#This Row],[Close]])</f>
        <v>202.0470179790579</v>
      </c>
      <c r="E10029" s="50" t="s">
        <v>2432</v>
      </c>
      <c r="F10029" s="50" t="s">
        <v>2479</v>
      </c>
      <c r="G10029" s="50" t="s">
        <v>2471</v>
      </c>
      <c r="H10029" s="50" t="s">
        <v>24402</v>
      </c>
      <c r="I10029" s="50">
        <f>(DAX__2019_2020__33[[#This Row],[Adj Close]]-DAX__2019_2020__33[[#This Row],[Adj Open]])/DAX__2019_2020__33[[#This Row],[Adj Open]]</f>
        <v>1.1527420915380799E-2</v>
      </c>
      <c r="J10029" s="50">
        <f>DAX__2019_2020__33[[#This Row],[Adj Close]]-DAX__2019_2020__33[[#This Row],[Adj Open]]</f>
        <v>2.3290810209421124</v>
      </c>
      <c r="K10029" s="50">
        <v>553471</v>
      </c>
    </row>
    <row r="10030" spans="1:11" x14ac:dyDescent="0.3">
      <c r="A10030" s="51" t="str">
        <f t="shared" si="162"/>
        <v>LIN.DE</v>
      </c>
      <c r="B10030" s="52" t="s">
        <v>516</v>
      </c>
      <c r="C10030" s="50" t="s">
        <v>2473</v>
      </c>
      <c r="D10030" s="50">
        <f>DAX__2019_2020__33[[#This Row],[Open]]*(DAX__2019_2020__33[[#This Row],[Adj Close]]/DAX__2019_2020__33[[#This Row],[Close]])</f>
        <v>205.34654748775253</v>
      </c>
      <c r="E10030" s="50" t="s">
        <v>2440</v>
      </c>
      <c r="F10030" s="50" t="s">
        <v>6069</v>
      </c>
      <c r="G10030" s="50" t="s">
        <v>6069</v>
      </c>
      <c r="H10030" s="50" t="s">
        <v>24403</v>
      </c>
      <c r="I10030" s="50">
        <f>(DAX__2019_2020__33[[#This Row],[Adj Close]]-DAX__2019_2020__33[[#This Row],[Adj Open]])/DAX__2019_2020__33[[#This Row],[Adj Open]]</f>
        <v>-1.2287362600547419E-2</v>
      </c>
      <c r="J10030" s="50">
        <f>DAX__2019_2020__33[[#This Row],[Adj Close]]-DAX__2019_2020__33[[#This Row],[Adj Open]]</f>
        <v>-2.523167487752545</v>
      </c>
      <c r="K10030" s="50">
        <v>2904151</v>
      </c>
    </row>
    <row r="10031" spans="1:11" x14ac:dyDescent="0.3">
      <c r="A10031" s="51" t="str">
        <f t="shared" si="162"/>
        <v>LIN.DE</v>
      </c>
      <c r="B10031" s="52" t="s">
        <v>517</v>
      </c>
      <c r="C10031" s="50" t="s">
        <v>6063</v>
      </c>
      <c r="D10031" s="50">
        <f>DAX__2019_2020__33[[#This Row],[Open]]*(DAX__2019_2020__33[[#This Row],[Adj Close]]/DAX__2019_2020__33[[#This Row],[Close]])</f>
        <v>200.97956035203015</v>
      </c>
      <c r="E10031" s="50" t="s">
        <v>2359</v>
      </c>
      <c r="F10031" s="50" t="s">
        <v>3417</v>
      </c>
      <c r="G10031" s="50" t="s">
        <v>3417</v>
      </c>
      <c r="H10031" s="50" t="s">
        <v>24404</v>
      </c>
      <c r="I10031" s="50">
        <f>(DAX__2019_2020__33[[#This Row],[Adj Close]]-DAX__2019_2020__33[[#This Row],[Adj Open]])/DAX__2019_2020__33[[#This Row],[Adj Open]]</f>
        <v>-3.3800095592464725E-2</v>
      </c>
      <c r="J10031" s="50">
        <f>DAX__2019_2020__33[[#This Row],[Adj Close]]-DAX__2019_2020__33[[#This Row],[Adj Open]]</f>
        <v>-6.793128352030152</v>
      </c>
      <c r="K10031" s="50">
        <v>1548663</v>
      </c>
    </row>
    <row r="10032" spans="1:11" x14ac:dyDescent="0.3">
      <c r="A10032" s="51" t="str">
        <f t="shared" si="162"/>
        <v>LIN.DE</v>
      </c>
      <c r="B10032" s="52" t="s">
        <v>518</v>
      </c>
      <c r="C10032" s="50" t="s">
        <v>3472</v>
      </c>
      <c r="D10032" s="50">
        <f>DAX__2019_2020__33[[#This Row],[Open]]*(DAX__2019_2020__33[[#This Row],[Adj Close]]/DAX__2019_2020__33[[#This Row],[Close]])</f>
        <v>195.25391257182761</v>
      </c>
      <c r="E10032" s="50" t="s">
        <v>2369</v>
      </c>
      <c r="F10032" s="50" t="s">
        <v>6007</v>
      </c>
      <c r="G10032" s="50" t="s">
        <v>2398</v>
      </c>
      <c r="H10032" s="50" t="s">
        <v>24405</v>
      </c>
      <c r="I10032" s="50">
        <f>(DAX__2019_2020__33[[#This Row],[Adj Close]]-DAX__2019_2020__33[[#This Row],[Adj Open]])/DAX__2019_2020__33[[#This Row],[Adj Open]]</f>
        <v>3.9761581109765652E-3</v>
      </c>
      <c r="J10032" s="50">
        <f>DAX__2019_2020__33[[#This Row],[Adj Close]]-DAX__2019_2020__33[[#This Row],[Adj Open]]</f>
        <v>0.77636042817238149</v>
      </c>
      <c r="K10032" s="50">
        <v>941082</v>
      </c>
    </row>
    <row r="10033" spans="1:11" x14ac:dyDescent="0.3">
      <c r="A10033" s="51" t="str">
        <f t="shared" si="162"/>
        <v>LIN.DE</v>
      </c>
      <c r="B10033" s="52" t="s">
        <v>519</v>
      </c>
      <c r="C10033" s="50" t="s">
        <v>2375</v>
      </c>
      <c r="D10033" s="50">
        <f>DAX__2019_2020__33[[#This Row],[Open]]*(DAX__2019_2020__33[[#This Row],[Adj Close]]/DAX__2019_2020__33[[#This Row],[Close]])</f>
        <v>197.00072151308197</v>
      </c>
      <c r="E10033" s="50" t="s">
        <v>2353</v>
      </c>
      <c r="F10033" s="50" t="s">
        <v>2365</v>
      </c>
      <c r="G10033" s="50" t="s">
        <v>2370</v>
      </c>
      <c r="H10033" s="50" t="s">
        <v>24406</v>
      </c>
      <c r="I10033" s="50">
        <f>(DAX__2019_2020__33[[#This Row],[Adj Close]]-DAX__2019_2020__33[[#This Row],[Adj Open]])/DAX__2019_2020__33[[#This Row],[Adj Open]]</f>
        <v>-4.9264039408872284E-4</v>
      </c>
      <c r="J10033" s="50">
        <f>DAX__2019_2020__33[[#This Row],[Adj Close]]-DAX__2019_2020__33[[#This Row],[Adj Open]]</f>
        <v>-9.7050513081967438E-2</v>
      </c>
      <c r="K10033" s="50">
        <v>527730</v>
      </c>
    </row>
    <row r="10034" spans="1:11" x14ac:dyDescent="0.3">
      <c r="A10034" s="51" t="str">
        <f t="shared" si="162"/>
        <v>LIN.DE</v>
      </c>
      <c r="B10034" s="52" t="s">
        <v>520</v>
      </c>
      <c r="C10034" s="50" t="s">
        <v>2344</v>
      </c>
      <c r="D10034" s="50">
        <f>DAX__2019_2020__33[[#This Row],[Open]]*(DAX__2019_2020__33[[#This Row],[Adj Close]]/DAX__2019_2020__33[[#This Row],[Close]])</f>
        <v>194.0893765586035</v>
      </c>
      <c r="E10034" s="50" t="s">
        <v>2398</v>
      </c>
      <c r="F10034" s="50" t="s">
        <v>2421</v>
      </c>
      <c r="G10034" s="50" t="s">
        <v>2408</v>
      </c>
      <c r="H10034" s="50" t="s">
        <v>24407</v>
      </c>
      <c r="I10034" s="50">
        <f>(DAX__2019_2020__33[[#This Row],[Adj Close]]-DAX__2019_2020__33[[#This Row],[Adj Open]])/DAX__2019_2020__33[[#This Row],[Adj Open]]</f>
        <v>2.4999999999999515E-3</v>
      </c>
      <c r="J10034" s="50">
        <f>DAX__2019_2020__33[[#This Row],[Adj Close]]-DAX__2019_2020__33[[#This Row],[Adj Open]]</f>
        <v>0.48522344139649931</v>
      </c>
      <c r="K10034" s="50">
        <v>661466</v>
      </c>
    </row>
    <row r="10035" spans="1:11" x14ac:dyDescent="0.3">
      <c r="A10035" s="51" t="str">
        <f t="shared" si="162"/>
        <v>LIN.DE</v>
      </c>
      <c r="B10035" s="52" t="s">
        <v>521</v>
      </c>
      <c r="C10035" s="50" t="s">
        <v>2400</v>
      </c>
      <c r="D10035" s="50">
        <f>DAX__2019_2020__33[[#This Row],[Open]]*(DAX__2019_2020__33[[#This Row],[Adj Close]]/DAX__2019_2020__33[[#This Row],[Close]])</f>
        <v>194.76867937234402</v>
      </c>
      <c r="E10035" s="50" t="s">
        <v>3349</v>
      </c>
      <c r="F10035" s="50" t="s">
        <v>2324</v>
      </c>
      <c r="G10035" s="50" t="s">
        <v>2317</v>
      </c>
      <c r="H10035" s="50" t="s">
        <v>24408</v>
      </c>
      <c r="I10035" s="50">
        <f>(DAX__2019_2020__33[[#This Row],[Adj Close]]-DAX__2019_2020__33[[#This Row],[Adj Open]])/DAX__2019_2020__33[[#This Row],[Adj Open]]</f>
        <v>-1.2705545780352023E-2</v>
      </c>
      <c r="J10035" s="50">
        <f>DAX__2019_2020__33[[#This Row],[Adj Close]]-DAX__2019_2020__33[[#This Row],[Adj Open]]</f>
        <v>-2.4746423723440216</v>
      </c>
      <c r="K10035" s="50">
        <v>1009006</v>
      </c>
    </row>
    <row r="10036" spans="1:11" x14ac:dyDescent="0.3">
      <c r="A10036" s="51" t="str">
        <f t="shared" si="162"/>
        <v>LIN.DE</v>
      </c>
      <c r="B10036" s="52" t="s">
        <v>522</v>
      </c>
      <c r="C10036" s="50" t="s">
        <v>3473</v>
      </c>
      <c r="D10036" s="50">
        <f>DAX__2019_2020__33[[#This Row],[Open]]*(DAX__2019_2020__33[[#This Row],[Adj Close]]/DAX__2019_2020__33[[#This Row],[Close]])</f>
        <v>196.41843571719815</v>
      </c>
      <c r="E10036" s="50" t="s">
        <v>2376</v>
      </c>
      <c r="F10036" s="50" t="s">
        <v>24409</v>
      </c>
      <c r="G10036" s="50" t="s">
        <v>2430</v>
      </c>
      <c r="H10036" s="50" t="s">
        <v>24410</v>
      </c>
      <c r="I10036" s="50">
        <f>(DAX__2019_2020__33[[#This Row],[Adj Close]]-DAX__2019_2020__33[[#This Row],[Adj Open]])/DAX__2019_2020__33[[#This Row],[Adj Open]]</f>
        <v>8.3992690236937822E-3</v>
      </c>
      <c r="J10036" s="50">
        <f>DAX__2019_2020__33[[#This Row],[Adj Close]]-DAX__2019_2020__33[[#This Row],[Adj Open]]</f>
        <v>1.6497712828018507</v>
      </c>
      <c r="K10036" s="50">
        <v>827257</v>
      </c>
    </row>
    <row r="10037" spans="1:11" x14ac:dyDescent="0.3">
      <c r="A10037" s="51" t="str">
        <f t="shared" si="162"/>
        <v>LIN.DE</v>
      </c>
      <c r="B10037" s="52" t="s">
        <v>523</v>
      </c>
      <c r="C10037" s="50" t="s">
        <v>2372</v>
      </c>
      <c r="D10037" s="50">
        <f>DAX__2019_2020__33[[#This Row],[Open]]*(DAX__2019_2020__33[[#This Row],[Adj Close]]/DAX__2019_2020__33[[#This Row],[Close]])</f>
        <v>196.22434549462565</v>
      </c>
      <c r="E10037" s="50" t="s">
        <v>6135</v>
      </c>
      <c r="F10037" s="50" t="s">
        <v>6261</v>
      </c>
      <c r="G10037" s="50" t="s">
        <v>2365</v>
      </c>
      <c r="H10037" s="50" t="s">
        <v>24411</v>
      </c>
      <c r="I10037" s="50">
        <f>(DAX__2019_2020__33[[#This Row],[Adj Close]]-DAX__2019_2020__33[[#This Row],[Adj Open]])/DAX__2019_2020__33[[#This Row],[Adj Open]]</f>
        <v>4.9458952266959655E-4</v>
      </c>
      <c r="J10037" s="50">
        <f>DAX__2019_2020__33[[#This Row],[Adj Close]]-DAX__2019_2020__33[[#This Row],[Adj Open]]</f>
        <v>9.7050505374340901E-2</v>
      </c>
      <c r="K10037" s="50">
        <v>561176</v>
      </c>
    </row>
    <row r="10038" spans="1:11" x14ac:dyDescent="0.3">
      <c r="A10038" s="51" t="str">
        <f t="shared" si="162"/>
        <v>LIN.DE</v>
      </c>
      <c r="B10038" s="52" t="s">
        <v>524</v>
      </c>
      <c r="C10038" s="50" t="s">
        <v>2344</v>
      </c>
      <c r="D10038" s="50">
        <f>DAX__2019_2020__33[[#This Row],[Open]]*(DAX__2019_2020__33[[#This Row],[Adj Close]]/DAX__2019_2020__33[[#This Row],[Close]])</f>
        <v>194.0893846683324</v>
      </c>
      <c r="E10038" s="50" t="s">
        <v>2351</v>
      </c>
      <c r="F10038" s="50" t="s">
        <v>24412</v>
      </c>
      <c r="G10038" s="50" t="s">
        <v>2427</v>
      </c>
      <c r="H10038" s="50" t="s">
        <v>24413</v>
      </c>
      <c r="I10038" s="50">
        <f>(DAX__2019_2020__33[[#This Row],[Adj Close]]-DAX__2019_2020__33[[#This Row],[Adj Open]])/DAX__2019_2020__33[[#This Row],[Adj Open]]</f>
        <v>9.4999699999999809E-3</v>
      </c>
      <c r="J10038" s="50">
        <f>DAX__2019_2020__33[[#This Row],[Adj Close]]-DAX__2019_2020__33[[#This Row],[Adj Open]]</f>
        <v>1.8438433316676139</v>
      </c>
      <c r="K10038" s="50">
        <v>988337</v>
      </c>
    </row>
    <row r="10039" spans="1:11" x14ac:dyDescent="0.3">
      <c r="A10039" s="51" t="str">
        <f t="shared" si="162"/>
        <v>LIN.DE</v>
      </c>
      <c r="B10039" s="52" t="s">
        <v>525</v>
      </c>
      <c r="C10039" s="50" t="s">
        <v>2360</v>
      </c>
      <c r="D10039" s="50">
        <f>DAX__2019_2020__33[[#This Row],[Open]]*(DAX__2019_2020__33[[#This Row],[Adj Close]]/DAX__2019_2020__33[[#This Row],[Close]])</f>
        <v>198.94158209359233</v>
      </c>
      <c r="E10039" s="50" t="s">
        <v>2360</v>
      </c>
      <c r="F10039" s="50" t="s">
        <v>2346</v>
      </c>
      <c r="G10039" s="50" t="s">
        <v>24409</v>
      </c>
      <c r="H10039" s="50" t="s">
        <v>24414</v>
      </c>
      <c r="I10039" s="50">
        <f>(DAX__2019_2020__33[[#This Row],[Adj Close]]-DAX__2019_2020__33[[#This Row],[Adj Open]])/DAX__2019_2020__33[[#This Row],[Adj Open]]</f>
        <v>-1.7561004878048837E-2</v>
      </c>
      <c r="J10039" s="50">
        <f>DAX__2019_2020__33[[#This Row],[Adj Close]]-DAX__2019_2020__33[[#This Row],[Adj Open]]</f>
        <v>-3.4936140935923277</v>
      </c>
      <c r="K10039" s="50">
        <v>862973</v>
      </c>
    </row>
    <row r="10040" spans="1:11" x14ac:dyDescent="0.3">
      <c r="A10040" s="51" t="str">
        <f t="shared" si="162"/>
        <v>LIN.DE</v>
      </c>
      <c r="B10040" s="52" t="s">
        <v>526</v>
      </c>
      <c r="C10040" s="50" t="s">
        <v>24193</v>
      </c>
      <c r="D10040" s="50">
        <f>DAX__2019_2020__33[[#This Row],[Open]]*(DAX__2019_2020__33[[#This Row],[Adj Close]]/DAX__2019_2020__33[[#This Row],[Close]])</f>
        <v>190.49872174926853</v>
      </c>
      <c r="E10040" s="50" t="s">
        <v>24415</v>
      </c>
      <c r="F10040" s="50" t="s">
        <v>24416</v>
      </c>
      <c r="G10040" s="50" t="s">
        <v>24415</v>
      </c>
      <c r="H10040" s="50" t="s">
        <v>24417</v>
      </c>
      <c r="I10040" s="50">
        <f>(DAX__2019_2020__33[[#This Row],[Adj Close]]-DAX__2019_2020__33[[#This Row],[Adj Open]])/DAX__2019_2020__33[[#This Row],[Adj Open]]</f>
        <v>1.70656696322108E-2</v>
      </c>
      <c r="J10040" s="50">
        <f>DAX__2019_2020__33[[#This Row],[Adj Close]]-DAX__2019_2020__33[[#This Row],[Adj Open]]</f>
        <v>3.2509882507314671</v>
      </c>
      <c r="K10040" s="50">
        <v>969804</v>
      </c>
    </row>
    <row r="10041" spans="1:11" x14ac:dyDescent="0.3">
      <c r="A10041" s="51" t="str">
        <f t="shared" si="162"/>
        <v>LIN.DE</v>
      </c>
      <c r="B10041" s="52" t="s">
        <v>527</v>
      </c>
      <c r="C10041" s="50" t="s">
        <v>6039</v>
      </c>
      <c r="D10041" s="50">
        <f>DAX__2019_2020__33[[#This Row],[Open]]*(DAX__2019_2020__33[[#This Row],[Adj Close]]/DAX__2019_2020__33[[#This Row],[Close]])</f>
        <v>195.05982634586465</v>
      </c>
      <c r="E10041" s="50" t="s">
        <v>2397</v>
      </c>
      <c r="F10041" s="50" t="s">
        <v>24418</v>
      </c>
      <c r="G10041" s="50" t="s">
        <v>2403</v>
      </c>
      <c r="H10041" s="50" t="s">
        <v>24419</v>
      </c>
      <c r="I10041" s="50">
        <f>(DAX__2019_2020__33[[#This Row],[Adj Close]]-DAX__2019_2020__33[[#This Row],[Adj Open]])/DAX__2019_2020__33[[#This Row],[Adj Open]]</f>
        <v>-7.4626865671641755E-3</v>
      </c>
      <c r="J10041" s="50">
        <f>DAX__2019_2020__33[[#This Row],[Adj Close]]-DAX__2019_2020__33[[#This Row],[Adj Open]]</f>
        <v>-1.4556703458646609</v>
      </c>
      <c r="K10041" s="50">
        <v>522995</v>
      </c>
    </row>
    <row r="10042" spans="1:11" x14ac:dyDescent="0.3">
      <c r="A10042" s="51" t="str">
        <f t="shared" si="162"/>
        <v>LIN.DE</v>
      </c>
      <c r="B10042" s="52" t="s">
        <v>528</v>
      </c>
      <c r="C10042" s="50" t="s">
        <v>2421</v>
      </c>
      <c r="D10042" s="50">
        <f>DAX__2019_2020__33[[#This Row],[Open]]*(DAX__2019_2020__33[[#This Row],[Adj Close]]/DAX__2019_2020__33[[#This Row],[Close]])</f>
        <v>193.16745941186338</v>
      </c>
      <c r="E10042" s="50" t="s">
        <v>2400</v>
      </c>
      <c r="F10042" s="50" t="s">
        <v>2327</v>
      </c>
      <c r="G10042" s="50" t="s">
        <v>2346</v>
      </c>
      <c r="H10042" s="50" t="s">
        <v>24420</v>
      </c>
      <c r="I10042" s="50">
        <f>(DAX__2019_2020__33[[#This Row],[Adj Close]]-DAX__2019_2020__33[[#This Row],[Adj Open]])/DAX__2019_2020__33[[#This Row],[Adj Open]]</f>
        <v>6.7821702067494402E-3</v>
      </c>
      <c r="J10042" s="50">
        <f>DAX__2019_2020__33[[#This Row],[Adj Close]]-DAX__2019_2020__33[[#This Row],[Adj Open]]</f>
        <v>1.3100945881366215</v>
      </c>
      <c r="K10042" s="50">
        <v>528147</v>
      </c>
    </row>
    <row r="10043" spans="1:11" x14ac:dyDescent="0.3">
      <c r="A10043" s="51" t="str">
        <f t="shared" si="162"/>
        <v>LIN.DE</v>
      </c>
      <c r="B10043" s="52" t="s">
        <v>529</v>
      </c>
      <c r="C10043" s="50" t="s">
        <v>6039</v>
      </c>
      <c r="D10043" s="50">
        <f>DAX__2019_2020__33[[#This Row],[Open]]*(DAX__2019_2020__33[[#This Row],[Adj Close]]/DAX__2019_2020__33[[#This Row],[Close]])</f>
        <v>195.05983159167408</v>
      </c>
      <c r="E10043" s="50" t="s">
        <v>2427</v>
      </c>
      <c r="F10043" s="50" t="s">
        <v>6017</v>
      </c>
      <c r="G10043" s="50" t="s">
        <v>2427</v>
      </c>
      <c r="H10043" s="50" t="s">
        <v>24413</v>
      </c>
      <c r="I10043" s="50">
        <f>(DAX__2019_2020__33[[#This Row],[Adj Close]]-DAX__2019_2020__33[[#This Row],[Adj Open]])/DAX__2019_2020__33[[#This Row],[Adj Open]]</f>
        <v>4.4775820895521113E-3</v>
      </c>
      <c r="J10043" s="50">
        <f>DAX__2019_2020__33[[#This Row],[Adj Close]]-DAX__2019_2020__33[[#This Row],[Adj Open]]</f>
        <v>0.87339640832593091</v>
      </c>
      <c r="K10043" s="50">
        <v>583948</v>
      </c>
    </row>
    <row r="10044" spans="1:11" x14ac:dyDescent="0.3">
      <c r="A10044" s="51" t="str">
        <f t="shared" si="162"/>
        <v>LIN.DE</v>
      </c>
      <c r="B10044" s="52" t="s">
        <v>530</v>
      </c>
      <c r="C10044" s="50" t="s">
        <v>6135</v>
      </c>
      <c r="D10044" s="50">
        <f>DAX__2019_2020__33[[#This Row],[Open]]*(DAX__2019_2020__33[[#This Row],[Adj Close]]/DAX__2019_2020__33[[#This Row],[Close]])</f>
        <v>197.77707636125388</v>
      </c>
      <c r="E10044" s="50" t="s">
        <v>24421</v>
      </c>
      <c r="F10044" s="50" t="s">
        <v>24422</v>
      </c>
      <c r="G10044" s="50" t="s">
        <v>3473</v>
      </c>
      <c r="H10044" s="50" t="s">
        <v>24423</v>
      </c>
      <c r="I10044" s="50">
        <f>(DAX__2019_2020__33[[#This Row],[Adj Close]]-DAX__2019_2020__33[[#This Row],[Adj Open]])/DAX__2019_2020__33[[#This Row],[Adj Open]]</f>
        <v>-6.8695239420580511E-3</v>
      </c>
      <c r="J10044" s="50">
        <f>DAX__2019_2020__33[[#This Row],[Adj Close]]-DAX__2019_2020__33[[#This Row],[Adj Open]]</f>
        <v>-1.3586343612538769</v>
      </c>
      <c r="K10044" s="50">
        <v>684937</v>
      </c>
    </row>
    <row r="10045" spans="1:11" x14ac:dyDescent="0.3">
      <c r="A10045" s="51" t="str">
        <f t="shared" ref="A10045:A10101" si="163">"LIN.DE"</f>
        <v>LIN.DE</v>
      </c>
      <c r="B10045" s="52" t="s">
        <v>531</v>
      </c>
      <c r="C10045" s="50" t="s">
        <v>3472</v>
      </c>
      <c r="D10045" s="50">
        <f>DAX__2019_2020__33[[#This Row],[Open]]*(DAX__2019_2020__33[[#This Row],[Adj Close]]/DAX__2019_2020__33[[#This Row],[Close]])</f>
        <v>195.25389379592002</v>
      </c>
      <c r="E10045" s="50" t="s">
        <v>2373</v>
      </c>
      <c r="F10045" s="50" t="s">
        <v>6007</v>
      </c>
      <c r="G10045" s="50" t="s">
        <v>2401</v>
      </c>
      <c r="H10045" s="50" t="s">
        <v>24424</v>
      </c>
      <c r="I10045" s="50">
        <f>(DAX__2019_2020__33[[#This Row],[Adj Close]]-DAX__2019_2020__33[[#This Row],[Adj Open]])/DAX__2019_2020__33[[#This Row],[Adj Open]]</f>
        <v>7.4552685008241124E-3</v>
      </c>
      <c r="J10045" s="50">
        <f>DAX__2019_2020__33[[#This Row],[Adj Close]]-DAX__2019_2020__33[[#This Row],[Adj Open]]</f>
        <v>1.4556702040799792</v>
      </c>
      <c r="K10045" s="50">
        <v>613792</v>
      </c>
    </row>
    <row r="10046" spans="1:11" x14ac:dyDescent="0.3">
      <c r="A10046" s="51" t="str">
        <f t="shared" si="163"/>
        <v>LIN.DE</v>
      </c>
      <c r="B10046" s="52" t="s">
        <v>532</v>
      </c>
      <c r="C10046" s="50" t="s">
        <v>2383</v>
      </c>
      <c r="D10046" s="50">
        <f>DAX__2019_2020__33[[#This Row],[Open]]*(DAX__2019_2020__33[[#This Row],[Adj Close]]/DAX__2019_2020__33[[#This Row],[Close]])</f>
        <v>199.23273536855319</v>
      </c>
      <c r="E10046" s="50" t="s">
        <v>3447</v>
      </c>
      <c r="F10046" s="50" t="s">
        <v>2395</v>
      </c>
      <c r="G10046" s="50" t="s">
        <v>2371</v>
      </c>
      <c r="H10046" s="50" t="s">
        <v>24425</v>
      </c>
      <c r="I10046" s="50">
        <f>(DAX__2019_2020__33[[#This Row],[Adj Close]]-DAX__2019_2020__33[[#This Row],[Adj Open]])/DAX__2019_2020__33[[#This Row],[Adj Open]]</f>
        <v>-3.8967510390148724E-3</v>
      </c>
      <c r="J10046" s="50">
        <f>DAX__2019_2020__33[[#This Row],[Adj Close]]-DAX__2019_2020__33[[#This Row],[Adj Open]]</f>
        <v>-0.7763603685531848</v>
      </c>
      <c r="K10046" s="50">
        <v>426432</v>
      </c>
    </row>
    <row r="10047" spans="1:11" x14ac:dyDescent="0.3">
      <c r="A10047" s="51" t="str">
        <f t="shared" si="163"/>
        <v>LIN.DE</v>
      </c>
      <c r="B10047" s="52" t="s">
        <v>533</v>
      </c>
      <c r="C10047" s="50" t="s">
        <v>2364</v>
      </c>
      <c r="D10047" s="50">
        <f>DAX__2019_2020__33[[#This Row],[Open]]*(DAX__2019_2020__33[[#This Row],[Adj Close]]/DAX__2019_2020__33[[#This Row],[Close]])</f>
        <v>197.48593938693494</v>
      </c>
      <c r="E10047" s="50" t="s">
        <v>2355</v>
      </c>
      <c r="F10047" s="50" t="s">
        <v>2398</v>
      </c>
      <c r="G10047" s="50" t="s">
        <v>3473</v>
      </c>
      <c r="H10047" s="50" t="s">
        <v>24423</v>
      </c>
      <c r="I10047" s="50">
        <f>(DAX__2019_2020__33[[#This Row],[Adj Close]]-DAX__2019_2020__33[[#This Row],[Adj Open]])/DAX__2019_2020__33[[#This Row],[Adj Open]]</f>
        <v>-5.4054348894348077E-3</v>
      </c>
      <c r="J10047" s="50">
        <f>DAX__2019_2020__33[[#This Row],[Adj Close]]-DAX__2019_2020__33[[#This Row],[Adj Open]]</f>
        <v>-1.0674973869349458</v>
      </c>
      <c r="K10047" s="50">
        <v>544500</v>
      </c>
    </row>
    <row r="10048" spans="1:11" x14ac:dyDescent="0.3">
      <c r="A10048" s="51" t="str">
        <f t="shared" si="163"/>
        <v>LIN.DE</v>
      </c>
      <c r="B10048" s="52" t="s">
        <v>534</v>
      </c>
      <c r="C10048" s="50" t="s">
        <v>2363</v>
      </c>
      <c r="D10048" s="50">
        <f>DAX__2019_2020__33[[#This Row],[Open]]*(DAX__2019_2020__33[[#This Row],[Adj Close]]/DAX__2019_2020__33[[#This Row],[Close]])</f>
        <v>195.15687949817035</v>
      </c>
      <c r="E10048" s="50" t="s">
        <v>24409</v>
      </c>
      <c r="F10048" s="50" t="s">
        <v>2338</v>
      </c>
      <c r="G10048" s="50" t="s">
        <v>2400</v>
      </c>
      <c r="H10048" s="50" t="s">
        <v>24426</v>
      </c>
      <c r="I10048" s="50">
        <f>(DAX__2019_2020__33[[#This Row],[Adj Close]]-DAX__2019_2020__33[[#This Row],[Adj Open]])/DAX__2019_2020__33[[#This Row],[Adj Open]]</f>
        <v>-1.9891048635772373E-3</v>
      </c>
      <c r="J10048" s="50">
        <f>DAX__2019_2020__33[[#This Row],[Adj Close]]-DAX__2019_2020__33[[#This Row],[Adj Open]]</f>
        <v>-0.38818749817036746</v>
      </c>
      <c r="K10048" s="50">
        <v>451362</v>
      </c>
    </row>
    <row r="10049" spans="1:11" x14ac:dyDescent="0.3">
      <c r="A10049" s="51" t="str">
        <f t="shared" si="163"/>
        <v>LIN.DE</v>
      </c>
      <c r="B10049" s="52" t="s">
        <v>535</v>
      </c>
      <c r="C10049" s="50" t="s">
        <v>24427</v>
      </c>
      <c r="D10049" s="50">
        <f>DAX__2019_2020__33[[#This Row],[Open]]*(DAX__2019_2020__33[[#This Row],[Adj Close]]/DAX__2019_2020__33[[#This Row],[Close]])</f>
        <v>192.87630541636693</v>
      </c>
      <c r="E10049" s="50" t="s">
        <v>2402</v>
      </c>
      <c r="F10049" s="50" t="s">
        <v>7204</v>
      </c>
      <c r="G10049" s="50" t="s">
        <v>2417</v>
      </c>
      <c r="H10049" s="50" t="s">
        <v>24428</v>
      </c>
      <c r="I10049" s="50">
        <f>(DAX__2019_2020__33[[#This Row],[Adj Close]]-DAX__2019_2020__33[[#This Row],[Adj Open]])/DAX__2019_2020__33[[#This Row],[Adj Open]]</f>
        <v>-1.6603788679245373E-2</v>
      </c>
      <c r="J10049" s="50">
        <f>DAX__2019_2020__33[[#This Row],[Adj Close]]-DAX__2019_2020__33[[#This Row],[Adj Open]]</f>
        <v>-3.2024774163669463</v>
      </c>
      <c r="K10049" s="50">
        <v>1092389</v>
      </c>
    </row>
    <row r="10050" spans="1:11" x14ac:dyDescent="0.3">
      <c r="A10050" s="51" t="str">
        <f t="shared" si="163"/>
        <v>LIN.DE</v>
      </c>
      <c r="B10050" s="52" t="s">
        <v>536</v>
      </c>
      <c r="C10050" s="50" t="s">
        <v>6021</v>
      </c>
      <c r="D10050" s="50">
        <f>DAX__2019_2020__33[[#This Row],[Open]]*(DAX__2019_2020__33[[#This Row],[Adj Close]]/DAX__2019_2020__33[[#This Row],[Close]])</f>
        <v>190.01349549456023</v>
      </c>
      <c r="E10050" s="50" t="s">
        <v>2416</v>
      </c>
      <c r="F10050" s="50" t="s">
        <v>6025</v>
      </c>
      <c r="G10050" s="50" t="s">
        <v>24199</v>
      </c>
      <c r="H10050" s="50" t="s">
        <v>24429</v>
      </c>
      <c r="I10050" s="50">
        <f>(DAX__2019_2020__33[[#This Row],[Adj Close]]-DAX__2019_2020__33[[#This Row],[Adj Open]])/DAX__2019_2020__33[[#This Row],[Adj Open]]</f>
        <v>1.6853947647794527E-2</v>
      </c>
      <c r="J10050" s="50">
        <f>DAX__2019_2020__33[[#This Row],[Adj Close]]-DAX__2019_2020__33[[#This Row],[Adj Open]]</f>
        <v>3.2024775054397594</v>
      </c>
      <c r="K10050" s="50">
        <v>870625</v>
      </c>
    </row>
    <row r="10051" spans="1:11" x14ac:dyDescent="0.3">
      <c r="A10051" s="51" t="str">
        <f t="shared" si="163"/>
        <v>LIN.DE</v>
      </c>
      <c r="B10051" s="52" t="s">
        <v>537</v>
      </c>
      <c r="C10051" s="50" t="s">
        <v>2344</v>
      </c>
      <c r="D10051" s="50">
        <f>DAX__2019_2020__33[[#This Row],[Open]]*(DAX__2019_2020__33[[#This Row],[Adj Close]]/DAX__2019_2020__33[[#This Row],[Close]])</f>
        <v>194.08938530561946</v>
      </c>
      <c r="E10051" s="50" t="s">
        <v>2365</v>
      </c>
      <c r="F10051" s="50" t="s">
        <v>2422</v>
      </c>
      <c r="G10051" s="50" t="s">
        <v>3450</v>
      </c>
      <c r="H10051" s="50" t="s">
        <v>24430</v>
      </c>
      <c r="I10051" s="50">
        <f>(DAX__2019_2020__33[[#This Row],[Adj Close]]-DAX__2019_2020__33[[#This Row],[Adj Open]])/DAX__2019_2020__33[[#This Row],[Adj Open]]</f>
        <v>-1.4000015000000055E-2</v>
      </c>
      <c r="J10051" s="50">
        <f>DAX__2019_2020__33[[#This Row],[Adj Close]]-DAX__2019_2020__33[[#This Row],[Adj Open]]</f>
        <v>-2.7172543056194627</v>
      </c>
      <c r="K10051" s="50">
        <v>477098</v>
      </c>
    </row>
    <row r="10052" spans="1:11" x14ac:dyDescent="0.3">
      <c r="A10052" s="51" t="str">
        <f t="shared" si="163"/>
        <v>LIN.DE</v>
      </c>
      <c r="B10052" s="52" t="s">
        <v>538</v>
      </c>
      <c r="C10052" s="50" t="s">
        <v>2327</v>
      </c>
      <c r="D10052" s="50">
        <f>DAX__2019_2020__33[[#This Row],[Open]]*(DAX__2019_2020__33[[#This Row],[Adj Close]]/DAX__2019_2020__33[[#This Row],[Close]])</f>
        <v>191.17802575265176</v>
      </c>
      <c r="E10052" s="50" t="s">
        <v>2330</v>
      </c>
      <c r="F10052" s="50" t="s">
        <v>7248</v>
      </c>
      <c r="G10052" s="50" t="s">
        <v>7216</v>
      </c>
      <c r="H10052" s="50" t="s">
        <v>24431</v>
      </c>
      <c r="I10052" s="50">
        <f>(DAX__2019_2020__33[[#This Row],[Adj Close]]-DAX__2019_2020__33[[#This Row],[Adj Open]])/DAX__2019_2020__33[[#This Row],[Adj Open]]</f>
        <v>-8.1218578680203185E-3</v>
      </c>
      <c r="J10052" s="50">
        <f>DAX__2019_2020__33[[#This Row],[Adj Close]]-DAX__2019_2020__33[[#This Row],[Adj Open]]</f>
        <v>-1.5527207526517657</v>
      </c>
      <c r="K10052" s="50">
        <v>458130</v>
      </c>
    </row>
    <row r="10053" spans="1:11" x14ac:dyDescent="0.3">
      <c r="A10053" s="51" t="str">
        <f t="shared" si="163"/>
        <v>LIN.DE</v>
      </c>
      <c r="B10053" s="52" t="s">
        <v>539</v>
      </c>
      <c r="C10053" s="50" t="s">
        <v>2317</v>
      </c>
      <c r="D10053" s="50">
        <f>DAX__2019_2020__33[[#This Row],[Open]]*(DAX__2019_2020__33[[#This Row],[Adj Close]]/DAX__2019_2020__33[[#This Row],[Close]])</f>
        <v>192.2940639310431</v>
      </c>
      <c r="E10053" s="50" t="s">
        <v>5968</v>
      </c>
      <c r="F10053" s="50" t="s">
        <v>24210</v>
      </c>
      <c r="G10053" s="50" t="s">
        <v>24346</v>
      </c>
      <c r="H10053" s="50" t="s">
        <v>24432</v>
      </c>
      <c r="I10053" s="50">
        <f>(DAX__2019_2020__33[[#This Row],[Adj Close]]-DAX__2019_2020__33[[#This Row],[Adj Open]])/DAX__2019_2020__33[[#This Row],[Adj Open]]</f>
        <v>-1.059798669486698E-2</v>
      </c>
      <c r="J10053" s="50">
        <f>DAX__2019_2020__33[[#This Row],[Adj Close]]-DAX__2019_2020__33[[#This Row],[Adj Open]]</f>
        <v>-2.0379299310430952</v>
      </c>
      <c r="K10053" s="50">
        <v>745713</v>
      </c>
    </row>
    <row r="10054" spans="1:11" x14ac:dyDescent="0.3">
      <c r="A10054" s="51" t="str">
        <f t="shared" si="163"/>
        <v>LIN.DE</v>
      </c>
      <c r="B10054" s="52" t="s">
        <v>540</v>
      </c>
      <c r="C10054" s="50" t="s">
        <v>2390</v>
      </c>
      <c r="D10054" s="50">
        <f>DAX__2019_2020__33[[#This Row],[Open]]*(DAX__2019_2020__33[[#This Row],[Adj Close]]/DAX__2019_2020__33[[#This Row],[Close]])</f>
        <v>189.04304621465309</v>
      </c>
      <c r="E10054" s="50" t="s">
        <v>2417</v>
      </c>
      <c r="F10054" s="50" t="s">
        <v>24433</v>
      </c>
      <c r="G10054" s="50" t="s">
        <v>24434</v>
      </c>
      <c r="H10054" s="50" t="s">
        <v>24435</v>
      </c>
      <c r="I10054" s="50">
        <f>(DAX__2019_2020__33[[#This Row],[Adj Close]]-DAX__2019_2020__33[[#This Row],[Adj Open]])/DAX__2019_2020__33[[#This Row],[Adj Open]]</f>
        <v>-1.7967453522062474E-3</v>
      </c>
      <c r="J10054" s="50">
        <f>DAX__2019_2020__33[[#This Row],[Adj Close]]-DAX__2019_2020__33[[#This Row],[Adj Open]]</f>
        <v>-0.33966221465308877</v>
      </c>
      <c r="K10054" s="50">
        <v>672234</v>
      </c>
    </row>
    <row r="10055" spans="1:11" x14ac:dyDescent="0.3">
      <c r="A10055" s="51" t="str">
        <f t="shared" si="163"/>
        <v>LIN.DE</v>
      </c>
      <c r="B10055" s="52" t="s">
        <v>541</v>
      </c>
      <c r="C10055" s="50" t="s">
        <v>6025</v>
      </c>
      <c r="D10055" s="50">
        <f>DAX__2019_2020__33[[#This Row],[Open]]*(DAX__2019_2020__33[[#This Row],[Adj Close]]/DAX__2019_2020__33[[#This Row],[Close]])</f>
        <v>188.94601181784412</v>
      </c>
      <c r="E10055" s="50" t="s">
        <v>3417</v>
      </c>
      <c r="F10055" s="50" t="s">
        <v>24436</v>
      </c>
      <c r="G10055" s="50" t="s">
        <v>6003</v>
      </c>
      <c r="H10055" s="50" t="s">
        <v>24437</v>
      </c>
      <c r="I10055" s="50">
        <f>(DAX__2019_2020__33[[#This Row],[Adj Close]]-DAX__2019_2020__33[[#This Row],[Adj Open]])/DAX__2019_2020__33[[#This Row],[Adj Open]]</f>
        <v>2.1058069148301047E-2</v>
      </c>
      <c r="J10055" s="50">
        <f>DAX__2019_2020__33[[#This Row],[Adj Close]]-DAX__2019_2020__33[[#This Row],[Adj Open]]</f>
        <v>3.9788381821558687</v>
      </c>
      <c r="K10055" s="50">
        <v>680598</v>
      </c>
    </row>
    <row r="10056" spans="1:11" x14ac:dyDescent="0.3">
      <c r="A10056" s="51" t="str">
        <f t="shared" si="163"/>
        <v>LIN.DE</v>
      </c>
      <c r="B10056" s="52" t="s">
        <v>542</v>
      </c>
      <c r="C10056" s="50" t="s">
        <v>7278</v>
      </c>
      <c r="D10056" s="50">
        <f>DAX__2019_2020__33[[#This Row],[Open]]*(DAX__2019_2020__33[[#This Row],[Adj Close]]/DAX__2019_2020__33[[#This Row],[Close]])</f>
        <v>191.56620503340659</v>
      </c>
      <c r="E10056" s="50" t="s">
        <v>24438</v>
      </c>
      <c r="F10056" s="50" t="s">
        <v>24158</v>
      </c>
      <c r="G10056" s="50" t="s">
        <v>24158</v>
      </c>
      <c r="H10056" s="50" t="s">
        <v>24439</v>
      </c>
      <c r="I10056" s="50">
        <f>(DAX__2019_2020__33[[#This Row],[Adj Close]]-DAX__2019_2020__33[[#This Row],[Adj Open]])/DAX__2019_2020__33[[#This Row],[Adj Open]]</f>
        <v>-2.659574548923235E-2</v>
      </c>
      <c r="J10056" s="50">
        <f>DAX__2019_2020__33[[#This Row],[Adj Close]]-DAX__2019_2020__33[[#This Row],[Adj Open]]</f>
        <v>-5.0948460334065828</v>
      </c>
      <c r="K10056" s="50">
        <v>649899</v>
      </c>
    </row>
    <row r="10057" spans="1:11" x14ac:dyDescent="0.3">
      <c r="A10057" s="51" t="str">
        <f t="shared" si="163"/>
        <v>LIN.DE</v>
      </c>
      <c r="B10057" s="52" t="s">
        <v>543</v>
      </c>
      <c r="C10057" s="50" t="s">
        <v>5954</v>
      </c>
      <c r="D10057" s="50">
        <f>DAX__2019_2020__33[[#This Row],[Open]]*(DAX__2019_2020__33[[#This Row],[Adj Close]]/DAX__2019_2020__33[[#This Row],[Close]])</f>
        <v>187.29625846753248</v>
      </c>
      <c r="E10057" s="50" t="s">
        <v>24157</v>
      </c>
      <c r="F10057" s="50" t="s">
        <v>24179</v>
      </c>
      <c r="G10057" s="50" t="s">
        <v>5940</v>
      </c>
      <c r="H10057" s="50" t="s">
        <v>24440</v>
      </c>
      <c r="I10057" s="50">
        <f>(DAX__2019_2020__33[[#This Row],[Adj Close]]-DAX__2019_2020__33[[#This Row],[Adj Open]])/DAX__2019_2020__33[[#This Row],[Adj Open]]</f>
        <v>-2.5906735751295893E-3</v>
      </c>
      <c r="J10057" s="50">
        <f>DAX__2019_2020__33[[#This Row],[Adj Close]]-DAX__2019_2020__33[[#This Row],[Adj Open]]</f>
        <v>-0.48522346753247803</v>
      </c>
      <c r="K10057" s="50">
        <v>837076</v>
      </c>
    </row>
    <row r="10058" spans="1:11" x14ac:dyDescent="0.3">
      <c r="A10058" s="51" t="str">
        <f t="shared" si="163"/>
        <v>LIN.DE</v>
      </c>
      <c r="B10058" s="52" t="s">
        <v>544</v>
      </c>
      <c r="C10058" s="50" t="s">
        <v>6919</v>
      </c>
      <c r="D10058" s="50">
        <f>DAX__2019_2020__33[[#This Row],[Open]]*(DAX__2019_2020__33[[#This Row],[Adj Close]]/DAX__2019_2020__33[[#This Row],[Close]])</f>
        <v>184.38490774113831</v>
      </c>
      <c r="E10058" s="50" t="s">
        <v>24127</v>
      </c>
      <c r="F10058" s="50" t="s">
        <v>24107</v>
      </c>
      <c r="G10058" s="50" t="s">
        <v>24140</v>
      </c>
      <c r="H10058" s="50" t="s">
        <v>24441</v>
      </c>
      <c r="I10058" s="50">
        <f>(DAX__2019_2020__33[[#This Row],[Adj Close]]-DAX__2019_2020__33[[#This Row],[Adj Open]])/DAX__2019_2020__33[[#This Row],[Adj Open]]</f>
        <v>-2.1842073684210497E-2</v>
      </c>
      <c r="J10058" s="50">
        <f>DAX__2019_2020__33[[#This Row],[Adj Close]]-DAX__2019_2020__33[[#This Row],[Adj Open]]</f>
        <v>-4.0273487411382973</v>
      </c>
      <c r="K10058" s="50">
        <v>1550753</v>
      </c>
    </row>
    <row r="10059" spans="1:11" x14ac:dyDescent="0.3">
      <c r="A10059" s="51" t="str">
        <f t="shared" si="163"/>
        <v>LIN.DE</v>
      </c>
      <c r="B10059" s="52" t="s">
        <v>545</v>
      </c>
      <c r="C10059" s="50" t="s">
        <v>6875</v>
      </c>
      <c r="D10059" s="50">
        <f>DAX__2019_2020__33[[#This Row],[Open]]*(DAX__2019_2020__33[[#This Row],[Adj Close]]/DAX__2019_2020__33[[#This Row],[Close]])</f>
        <v>180.60014915778382</v>
      </c>
      <c r="E10059" s="50" t="s">
        <v>24173</v>
      </c>
      <c r="F10059" s="50" t="s">
        <v>23906</v>
      </c>
      <c r="G10059" s="50" t="s">
        <v>24073</v>
      </c>
      <c r="H10059" s="50" t="s">
        <v>24442</v>
      </c>
      <c r="I10059" s="50">
        <f>(DAX__2019_2020__33[[#This Row],[Adj Close]]-DAX__2019_2020__33[[#This Row],[Adj Open]])/DAX__2019_2020__33[[#This Row],[Adj Open]]</f>
        <v>9.403546177209678E-3</v>
      </c>
      <c r="J10059" s="50">
        <f>DAX__2019_2020__33[[#This Row],[Adj Close]]-DAX__2019_2020__33[[#This Row],[Adj Open]]</f>
        <v>1.6982818422161756</v>
      </c>
      <c r="K10059" s="50">
        <v>1074424</v>
      </c>
    </row>
    <row r="10060" spans="1:11" x14ac:dyDescent="0.3">
      <c r="A10060" s="51" t="str">
        <f t="shared" si="163"/>
        <v>LIN.DE</v>
      </c>
      <c r="B10060" s="52" t="s">
        <v>546</v>
      </c>
      <c r="C10060" s="50" t="s">
        <v>24107</v>
      </c>
      <c r="D10060" s="50">
        <f>DAX__2019_2020__33[[#This Row],[Open]]*(DAX__2019_2020__33[[#This Row],[Adj Close]]/DAX__2019_2020__33[[#This Row],[Close]])</f>
        <v>178.70779407196991</v>
      </c>
      <c r="E10060" s="50" t="s">
        <v>24059</v>
      </c>
      <c r="F10060" s="50" t="s">
        <v>7035</v>
      </c>
      <c r="G10060" s="50" t="s">
        <v>6796</v>
      </c>
      <c r="H10060" s="50" t="s">
        <v>24443</v>
      </c>
      <c r="I10060" s="50">
        <f>(DAX__2019_2020__33[[#This Row],[Adj Close]]-DAX__2019_2020__33[[#This Row],[Adj Open]])/DAX__2019_2020__33[[#This Row],[Adj Open]]</f>
        <v>2.199295754524979E-2</v>
      </c>
      <c r="J10060" s="50">
        <f>DAX__2019_2020__33[[#This Row],[Adj Close]]-DAX__2019_2020__33[[#This Row],[Adj Open]]</f>
        <v>3.9303129280300766</v>
      </c>
      <c r="K10060" s="50">
        <v>1012019</v>
      </c>
    </row>
    <row r="10061" spans="1:11" x14ac:dyDescent="0.3">
      <c r="A10061" s="51" t="str">
        <f t="shared" si="163"/>
        <v>LIN.DE</v>
      </c>
      <c r="B10061" s="52" t="s">
        <v>547</v>
      </c>
      <c r="C10061" s="50" t="s">
        <v>24068</v>
      </c>
      <c r="D10061" s="50">
        <f>DAX__2019_2020__33[[#This Row],[Open]]*(DAX__2019_2020__33[[#This Row],[Adj Close]]/DAX__2019_2020__33[[#This Row],[Close]])</f>
        <v>183.65708529961589</v>
      </c>
      <c r="E10061" s="50" t="s">
        <v>2336</v>
      </c>
      <c r="F10061" s="50" t="s">
        <v>24121</v>
      </c>
      <c r="G10061" s="50" t="s">
        <v>3478</v>
      </c>
      <c r="H10061" s="50" t="s">
        <v>24444</v>
      </c>
      <c r="I10061" s="50">
        <f>(DAX__2019_2020__33[[#This Row],[Adj Close]]-DAX__2019_2020__33[[#This Row],[Adj Open]])/DAX__2019_2020__33[[#This Row],[Adj Open]]</f>
        <v>3.1704095112285335E-2</v>
      </c>
      <c r="J10061" s="50">
        <f>DAX__2019_2020__33[[#This Row],[Adj Close]]-DAX__2019_2020__33[[#This Row],[Adj Open]]</f>
        <v>5.8226817003841234</v>
      </c>
      <c r="K10061" s="50">
        <v>774674</v>
      </c>
    </row>
    <row r="10062" spans="1:11" x14ac:dyDescent="0.3">
      <c r="A10062" s="51" t="str">
        <f t="shared" si="163"/>
        <v>LIN.DE</v>
      </c>
      <c r="B10062" s="52" t="s">
        <v>548</v>
      </c>
      <c r="C10062" s="50" t="s">
        <v>2340</v>
      </c>
      <c r="D10062" s="50">
        <f>DAX__2019_2020__33[[#This Row],[Open]]*(DAX__2019_2020__33[[#This Row],[Adj Close]]/DAX__2019_2020__33[[#This Row],[Close]])</f>
        <v>190.69281246882792</v>
      </c>
      <c r="E10062" s="50" t="s">
        <v>3349</v>
      </c>
      <c r="F10062" s="50" t="s">
        <v>2340</v>
      </c>
      <c r="G10062" s="50" t="s">
        <v>2408</v>
      </c>
      <c r="H10062" s="50" t="s">
        <v>24407</v>
      </c>
      <c r="I10062" s="50">
        <f>(DAX__2019_2020__33[[#This Row],[Adj Close]]-DAX__2019_2020__33[[#This Row],[Adj Open]])/DAX__2019_2020__33[[#This Row],[Adj Open]]</f>
        <v>2.0356234096692166E-2</v>
      </c>
      <c r="J10062" s="50">
        <f>DAX__2019_2020__33[[#This Row],[Adj Close]]-DAX__2019_2020__33[[#This Row],[Adj Open]]</f>
        <v>3.8817875311720798</v>
      </c>
      <c r="K10062" s="50">
        <v>866475</v>
      </c>
    </row>
    <row r="10063" spans="1:11" x14ac:dyDescent="0.3">
      <c r="A10063" s="51" t="str">
        <f t="shared" si="163"/>
        <v>LIN.DE</v>
      </c>
      <c r="B10063" s="52" t="s">
        <v>549</v>
      </c>
      <c r="C10063" s="50" t="s">
        <v>3450</v>
      </c>
      <c r="D10063" s="50">
        <f>DAX__2019_2020__33[[#This Row],[Open]]*(DAX__2019_2020__33[[#This Row],[Adj Close]]/DAX__2019_2020__33[[#This Row],[Close]])</f>
        <v>191.3721249876692</v>
      </c>
      <c r="E10063" s="50" t="s">
        <v>2401</v>
      </c>
      <c r="F10063" s="50" t="s">
        <v>24194</v>
      </c>
      <c r="G10063" s="50" t="s">
        <v>2398</v>
      </c>
      <c r="H10063" s="50" t="s">
        <v>24405</v>
      </c>
      <c r="I10063" s="50">
        <f>(DAX__2019_2020__33[[#This Row],[Adj Close]]-DAX__2019_2020__33[[#This Row],[Adj Open]])/DAX__2019_2020__33[[#This Row],[Adj Open]]</f>
        <v>2.4340786374352795E-2</v>
      </c>
      <c r="J10063" s="50">
        <f>DAX__2019_2020__33[[#This Row],[Adj Close]]-DAX__2019_2020__33[[#This Row],[Adj Open]]</f>
        <v>4.6581480123307983</v>
      </c>
      <c r="K10063" s="50">
        <v>1387939</v>
      </c>
    </row>
    <row r="10064" spans="1:11" x14ac:dyDescent="0.3">
      <c r="A10064" s="51" t="str">
        <f t="shared" si="163"/>
        <v>LIN.DE</v>
      </c>
      <c r="B10064" s="52" t="s">
        <v>550</v>
      </c>
      <c r="C10064" s="50" t="s">
        <v>6039</v>
      </c>
      <c r="D10064" s="50">
        <f>DAX__2019_2020__33[[#This Row],[Open]]*(DAX__2019_2020__33[[#This Row],[Adj Close]]/DAX__2019_2020__33[[#This Row],[Close]])</f>
        <v>195.05982345337577</v>
      </c>
      <c r="E10064" s="50" t="s">
        <v>2509</v>
      </c>
      <c r="F10064" s="50" t="s">
        <v>2408</v>
      </c>
      <c r="G10064" s="50" t="s">
        <v>2448</v>
      </c>
      <c r="H10064" s="50" t="s">
        <v>24445</v>
      </c>
      <c r="I10064" s="50">
        <f>(DAX__2019_2020__33[[#This Row],[Adj Close]]-DAX__2019_2020__33[[#This Row],[Adj Open]])/DAX__2019_2020__33[[#This Row],[Adj Open]]</f>
        <v>6.2686597014925294E-2</v>
      </c>
      <c r="J10064" s="50">
        <f>DAX__2019_2020__33[[#This Row],[Adj Close]]-DAX__2019_2020__33[[#This Row],[Adj Open]]</f>
        <v>12.22763654662424</v>
      </c>
      <c r="K10064" s="50">
        <v>1671460</v>
      </c>
    </row>
    <row r="10065" spans="1:11" x14ac:dyDescent="0.3">
      <c r="A10065" s="51" t="str">
        <f t="shared" si="163"/>
        <v>LIN.DE</v>
      </c>
      <c r="B10065" s="52" t="s">
        <v>551</v>
      </c>
      <c r="C10065" s="50" t="s">
        <v>6188</v>
      </c>
      <c r="D10065" s="50">
        <f>DAX__2019_2020__33[[#This Row],[Open]]*(DAX__2019_2020__33[[#This Row],[Adj Close]]/DAX__2019_2020__33[[#This Row],[Close]])</f>
        <v>205.05540883901159</v>
      </c>
      <c r="E10065" s="50" t="s">
        <v>6196</v>
      </c>
      <c r="F10065" s="50" t="s">
        <v>2354</v>
      </c>
      <c r="G10065" s="50" t="s">
        <v>2471</v>
      </c>
      <c r="H10065" s="50" t="s">
        <v>24402</v>
      </c>
      <c r="I10065" s="50">
        <f>(DAX__2019_2020__33[[#This Row],[Adj Close]]-DAX__2019_2020__33[[#This Row],[Adj Open]])/DAX__2019_2020__33[[#This Row],[Adj Open]]</f>
        <v>-3.3128111219192678E-3</v>
      </c>
      <c r="J10065" s="50">
        <f>DAX__2019_2020__33[[#This Row],[Adj Close]]-DAX__2019_2020__33[[#This Row],[Adj Open]]</f>
        <v>-0.67930983901158015</v>
      </c>
      <c r="K10065" s="50">
        <v>924615</v>
      </c>
    </row>
    <row r="10066" spans="1:11" x14ac:dyDescent="0.3">
      <c r="A10066" s="51" t="str">
        <f t="shared" si="163"/>
        <v>LIN.DE</v>
      </c>
      <c r="B10066" s="52" t="s">
        <v>552</v>
      </c>
      <c r="C10066" s="50" t="s">
        <v>2468</v>
      </c>
      <c r="D10066" s="50">
        <f>DAX__2019_2020__33[[#This Row],[Open]]*(DAX__2019_2020__33[[#This Row],[Adj Close]]/DAX__2019_2020__33[[#This Row],[Close]])</f>
        <v>206.7051961040776</v>
      </c>
      <c r="E10066" s="50" t="s">
        <v>2532</v>
      </c>
      <c r="F10066" s="50" t="s">
        <v>6242</v>
      </c>
      <c r="G10066" s="50" t="s">
        <v>24446</v>
      </c>
      <c r="H10066" s="50" t="s">
        <v>24447</v>
      </c>
      <c r="I10066" s="50">
        <f>(DAX__2019_2020__33[[#This Row],[Adj Close]]-DAX__2019_2020__33[[#This Row],[Adj Open]])/DAX__2019_2020__33[[#This Row],[Adj Open]]</f>
        <v>4.1314568075117429E-2</v>
      </c>
      <c r="J10066" s="50">
        <f>DAX__2019_2020__33[[#This Row],[Adj Close]]-DAX__2019_2020__33[[#This Row],[Adj Open]]</f>
        <v>8.5399358959224116</v>
      </c>
      <c r="K10066" s="50">
        <v>2429281</v>
      </c>
    </row>
    <row r="10067" spans="1:11" x14ac:dyDescent="0.3">
      <c r="A10067" s="51" t="str">
        <f t="shared" si="163"/>
        <v>LIN.DE</v>
      </c>
      <c r="B10067" s="52" t="s">
        <v>553</v>
      </c>
      <c r="C10067" s="50" t="s">
        <v>6440</v>
      </c>
      <c r="D10067" s="50">
        <f>DAX__2019_2020__33[[#This Row],[Open]]*(DAX__2019_2020__33[[#This Row],[Adj Close]]/DAX__2019_2020__33[[#This Row],[Close]])</f>
        <v>214.95398740800329</v>
      </c>
      <c r="E10067" s="50" t="s">
        <v>2531</v>
      </c>
      <c r="F10067" s="50" t="s">
        <v>6348</v>
      </c>
      <c r="G10067" s="50" t="s">
        <v>3344</v>
      </c>
      <c r="H10067" s="50" t="s">
        <v>24448</v>
      </c>
      <c r="I10067" s="50">
        <f>(DAX__2019_2020__33[[#This Row],[Adj Close]]-DAX__2019_2020__33[[#This Row],[Adj Open]])/DAX__2019_2020__33[[#This Row],[Adj Open]]</f>
        <v>-4.9661670428893436E-3</v>
      </c>
      <c r="J10067" s="50">
        <f>DAX__2019_2020__33[[#This Row],[Adj Close]]-DAX__2019_2020__33[[#This Row],[Adj Open]]</f>
        <v>-1.0674974080032769</v>
      </c>
      <c r="K10067" s="50">
        <v>1539781</v>
      </c>
    </row>
    <row r="10068" spans="1:11" x14ac:dyDescent="0.3">
      <c r="A10068" s="51" t="str">
        <f t="shared" si="163"/>
        <v>LIN.DE</v>
      </c>
      <c r="B10068" s="52" t="s">
        <v>554</v>
      </c>
      <c r="C10068" s="50" t="s">
        <v>3438</v>
      </c>
      <c r="D10068" s="50">
        <f>DAX__2019_2020__33[[#This Row],[Open]]*(DAX__2019_2020__33[[#This Row],[Adj Close]]/DAX__2019_2020__33[[#This Row],[Close]])</f>
        <v>216.21558447530484</v>
      </c>
      <c r="E10068" s="50" t="s">
        <v>24449</v>
      </c>
      <c r="F10068" s="50" t="s">
        <v>6371</v>
      </c>
      <c r="G10068" s="50" t="s">
        <v>3432</v>
      </c>
      <c r="H10068" s="50" t="s">
        <v>24450</v>
      </c>
      <c r="I10068" s="50">
        <f>(DAX__2019_2020__33[[#This Row],[Adj Close]]-DAX__2019_2020__33[[#This Row],[Adj Open]])/DAX__2019_2020__33[[#This Row],[Adj Open]]</f>
        <v>-3.5906776895331225E-3</v>
      </c>
      <c r="J10068" s="50">
        <f>DAX__2019_2020__33[[#This Row],[Adj Close]]-DAX__2019_2020__33[[#This Row],[Adj Open]]</f>
        <v>-0.7763604753048412</v>
      </c>
      <c r="K10068" s="50">
        <v>1007420</v>
      </c>
    </row>
    <row r="10069" spans="1:11" x14ac:dyDescent="0.3">
      <c r="A10069" s="51" t="str">
        <f t="shared" si="163"/>
        <v>LIN.DE</v>
      </c>
      <c r="B10069" s="52" t="s">
        <v>555</v>
      </c>
      <c r="C10069" s="50" t="s">
        <v>6372</v>
      </c>
      <c r="D10069" s="50">
        <f>DAX__2019_2020__33[[#This Row],[Open]]*(DAX__2019_2020__33[[#This Row],[Adj Close]]/DAX__2019_2020__33[[#This Row],[Close]])</f>
        <v>212.527875392178</v>
      </c>
      <c r="E10069" s="50" t="s">
        <v>3494</v>
      </c>
      <c r="F10069" s="50" t="s">
        <v>6225</v>
      </c>
      <c r="G10069" s="50" t="s">
        <v>2514</v>
      </c>
      <c r="H10069" s="50" t="s">
        <v>24451</v>
      </c>
      <c r="I10069" s="50">
        <f>(DAX__2019_2020__33[[#This Row],[Adj Close]]-DAX__2019_2020__33[[#This Row],[Adj Open]])/DAX__2019_2020__33[[#This Row],[Adj Open]]</f>
        <v>-5.4794383561643373E-3</v>
      </c>
      <c r="J10069" s="50">
        <f>DAX__2019_2020__33[[#This Row],[Adj Close]]-DAX__2019_2020__33[[#This Row],[Adj Open]]</f>
        <v>-1.164533392178015</v>
      </c>
      <c r="K10069" s="50">
        <v>752556</v>
      </c>
    </row>
    <row r="10070" spans="1:11" x14ac:dyDescent="0.3">
      <c r="A10070" s="51" t="str">
        <f t="shared" si="163"/>
        <v>LIN.DE</v>
      </c>
      <c r="B10070" s="52" t="s">
        <v>556</v>
      </c>
      <c r="C10070" s="50" t="s">
        <v>6408</v>
      </c>
      <c r="D10070" s="50">
        <f>DAX__2019_2020__33[[#This Row],[Open]]*(DAX__2019_2020__33[[#This Row],[Adj Close]]/DAX__2019_2020__33[[#This Row],[Close]])</f>
        <v>210.48992942828983</v>
      </c>
      <c r="E10070" s="50" t="s">
        <v>6456</v>
      </c>
      <c r="F10070" s="50" t="s">
        <v>3422</v>
      </c>
      <c r="G10070" s="50" t="s">
        <v>2515</v>
      </c>
      <c r="H10070" s="50" t="s">
        <v>24452</v>
      </c>
      <c r="I10070" s="50">
        <f>(DAX__2019_2020__33[[#This Row],[Adj Close]]-DAX__2019_2020__33[[#This Row],[Adj Open]])/DAX__2019_2020__33[[#This Row],[Adj Open]]</f>
        <v>-1.3830705776782496E-3</v>
      </c>
      <c r="J10070" s="50">
        <f>DAX__2019_2020__33[[#This Row],[Adj Close]]-DAX__2019_2020__33[[#This Row],[Adj Open]]</f>
        <v>-0.29112242828983881</v>
      </c>
      <c r="K10070" s="50">
        <v>701391</v>
      </c>
    </row>
    <row r="10071" spans="1:11" x14ac:dyDescent="0.3">
      <c r="A10071" s="51" t="str">
        <f t="shared" si="163"/>
        <v>LIN.DE</v>
      </c>
      <c r="B10071" s="52" t="s">
        <v>557</v>
      </c>
      <c r="C10071" s="50" t="s">
        <v>24453</v>
      </c>
      <c r="D10071" s="50">
        <f>DAX__2019_2020__33[[#This Row],[Open]]*(DAX__2019_2020__33[[#This Row],[Adj Close]]/DAX__2019_2020__33[[#This Row],[Close]])</f>
        <v>212.91602483582821</v>
      </c>
      <c r="E10071" s="50" t="s">
        <v>3484</v>
      </c>
      <c r="F10071" s="50" t="s">
        <v>2461</v>
      </c>
      <c r="G10071" s="50" t="s">
        <v>2461</v>
      </c>
      <c r="H10071" s="50" t="s">
        <v>24454</v>
      </c>
      <c r="I10071" s="50">
        <f>(DAX__2019_2020__33[[#This Row],[Adj Close]]-DAX__2019_2020__33[[#This Row],[Adj Open]])/DAX__2019_2020__33[[#This Row],[Adj Open]]</f>
        <v>-1.5040966682979906E-2</v>
      </c>
      <c r="J10071" s="50">
        <f>DAX__2019_2020__33[[#This Row],[Adj Close]]-DAX__2019_2020__33[[#This Row],[Adj Open]]</f>
        <v>-3.2024628358282143</v>
      </c>
      <c r="K10071" s="50">
        <v>790881</v>
      </c>
    </row>
    <row r="10072" spans="1:11" x14ac:dyDescent="0.3">
      <c r="A10072" s="51" t="str">
        <f t="shared" si="163"/>
        <v>LIN.DE</v>
      </c>
      <c r="B10072" s="52" t="s">
        <v>558</v>
      </c>
      <c r="C10072" s="50" t="s">
        <v>6098</v>
      </c>
      <c r="D10072" s="50">
        <f>DAX__2019_2020__33[[#This Row],[Open]]*(DAX__2019_2020__33[[#This Row],[Adj Close]]/DAX__2019_2020__33[[#This Row],[Close]])</f>
        <v>209.13129825874543</v>
      </c>
      <c r="E10072" s="50" t="s">
        <v>6095</v>
      </c>
      <c r="F10072" s="50" t="s">
        <v>24395</v>
      </c>
      <c r="G10072" s="50" t="s">
        <v>3419</v>
      </c>
      <c r="H10072" s="50" t="s">
        <v>24455</v>
      </c>
      <c r="I10072" s="50">
        <f>(DAX__2019_2020__33[[#This Row],[Adj Close]]-DAX__2019_2020__33[[#This Row],[Adj Open]])/DAX__2019_2020__33[[#This Row],[Adj Open]]</f>
        <v>-8.3526821345708668E-3</v>
      </c>
      <c r="J10072" s="50">
        <f>DAX__2019_2020__33[[#This Row],[Adj Close]]-DAX__2019_2020__33[[#This Row],[Adj Open]]</f>
        <v>-1.7468072587454344</v>
      </c>
      <c r="K10072" s="50">
        <v>551185</v>
      </c>
    </row>
    <row r="10073" spans="1:11" x14ac:dyDescent="0.3">
      <c r="A10073" s="51" t="str">
        <f t="shared" si="163"/>
        <v>LIN.DE</v>
      </c>
      <c r="B10073" s="52" t="s">
        <v>559</v>
      </c>
      <c r="C10073" s="50" t="s">
        <v>2504</v>
      </c>
      <c r="D10073" s="50">
        <f>DAX__2019_2020__33[[#This Row],[Open]]*(DAX__2019_2020__33[[#This Row],[Adj Close]]/DAX__2019_2020__33[[#This Row],[Close]])</f>
        <v>206.60813551288163</v>
      </c>
      <c r="E10073" s="50" t="s">
        <v>2436</v>
      </c>
      <c r="F10073" s="50" t="s">
        <v>3347</v>
      </c>
      <c r="G10073" s="50" t="s">
        <v>2508</v>
      </c>
      <c r="H10073" s="50" t="s">
        <v>24400</v>
      </c>
      <c r="I10073" s="50">
        <f>(DAX__2019_2020__33[[#This Row],[Adj Close]]-DAX__2019_2020__33[[#This Row],[Adj Open]])/DAX__2019_2020__33[[#This Row],[Adj Open]]</f>
        <v>1.8788586720204713E-3</v>
      </c>
      <c r="J10073" s="50">
        <f>DAX__2019_2020__33[[#This Row],[Adj Close]]-DAX__2019_2020__33[[#This Row],[Adj Open]]</f>
        <v>0.38818748711835838</v>
      </c>
      <c r="K10073" s="50">
        <v>575000</v>
      </c>
    </row>
    <row r="10074" spans="1:11" x14ac:dyDescent="0.3">
      <c r="A10074" s="51" t="str">
        <f t="shared" si="163"/>
        <v>LIN.DE</v>
      </c>
      <c r="B10074" s="52" t="s">
        <v>560</v>
      </c>
      <c r="C10074" s="50" t="s">
        <v>2440</v>
      </c>
      <c r="D10074" s="50">
        <f>DAX__2019_2020__33[[#This Row],[Open]]*(DAX__2019_2020__33[[#This Row],[Adj Close]]/DAX__2019_2020__33[[#This Row],[Close]])</f>
        <v>206.21995433686328</v>
      </c>
      <c r="E10074" s="50" t="s">
        <v>2504</v>
      </c>
      <c r="F10074" s="50" t="s">
        <v>2471</v>
      </c>
      <c r="G10074" s="50" t="s">
        <v>2473</v>
      </c>
      <c r="H10074" s="50" t="s">
        <v>24456</v>
      </c>
      <c r="I10074" s="50">
        <f>(DAX__2019_2020__33[[#This Row],[Adj Close]]-DAX__2019_2020__33[[#This Row],[Adj Open]])/DAX__2019_2020__33[[#This Row],[Adj Open]]</f>
        <v>-4.2352658823529201E-3</v>
      </c>
      <c r="J10074" s="50">
        <f>DAX__2019_2020__33[[#This Row],[Adj Close]]-DAX__2019_2020__33[[#This Row],[Adj Open]]</f>
        <v>-0.87339633686329421</v>
      </c>
      <c r="K10074" s="50">
        <v>617174</v>
      </c>
    </row>
    <row r="10075" spans="1:11" x14ac:dyDescent="0.3">
      <c r="A10075" s="51" t="str">
        <f t="shared" si="163"/>
        <v>LIN.DE</v>
      </c>
      <c r="B10075" s="52" t="s">
        <v>561</v>
      </c>
      <c r="C10075" s="50" t="s">
        <v>2471</v>
      </c>
      <c r="D10075" s="50">
        <f>DAX__2019_2020__33[[#This Row],[Open]]*(DAX__2019_2020__33[[#This Row],[Adj Close]]/DAX__2019_2020__33[[#This Row],[Close]])</f>
        <v>204.37611935144218</v>
      </c>
      <c r="E10075" s="50" t="s">
        <v>3397</v>
      </c>
      <c r="F10075" s="50" t="s">
        <v>2471</v>
      </c>
      <c r="G10075" s="50" t="s">
        <v>2448</v>
      </c>
      <c r="H10075" s="50" t="s">
        <v>24445</v>
      </c>
      <c r="I10075" s="50">
        <f>(DAX__2019_2020__33[[#This Row],[Adj Close]]-DAX__2019_2020__33[[#This Row],[Adj Open]])/DAX__2019_2020__33[[#This Row],[Adj Open]]</f>
        <v>1.4245013839173287E-2</v>
      </c>
      <c r="J10075" s="50">
        <f>DAX__2019_2020__33[[#This Row],[Adj Close]]-DAX__2019_2020__33[[#This Row],[Adj Open]]</f>
        <v>2.9113406485578253</v>
      </c>
      <c r="K10075" s="50">
        <v>1085127</v>
      </c>
    </row>
    <row r="10076" spans="1:11" x14ac:dyDescent="0.3">
      <c r="A10076" s="51" t="str">
        <f t="shared" si="163"/>
        <v>LIN.DE</v>
      </c>
      <c r="B10076" s="52" t="s">
        <v>562</v>
      </c>
      <c r="C10076" s="50" t="s">
        <v>2478</v>
      </c>
      <c r="D10076" s="50">
        <f>DAX__2019_2020__33[[#This Row],[Open]]*(DAX__2019_2020__33[[#This Row],[Adj Close]]/DAX__2019_2020__33[[#This Row],[Close]])</f>
        <v>208.64605907143894</v>
      </c>
      <c r="E10076" s="50" t="s">
        <v>2465</v>
      </c>
      <c r="F10076" s="50" t="s">
        <v>2443</v>
      </c>
      <c r="G10076" s="50" t="s">
        <v>2443</v>
      </c>
      <c r="H10076" s="50" t="s">
        <v>24457</v>
      </c>
      <c r="I10076" s="50">
        <f>(DAX__2019_2020__33[[#This Row],[Adj Close]]-DAX__2019_2020__33[[#This Row],[Adj Open]])/DAX__2019_2020__33[[#This Row],[Adj Open]]</f>
        <v>-8.8371813953487376E-3</v>
      </c>
      <c r="J10076" s="50">
        <f>DAX__2019_2020__33[[#This Row],[Adj Close]]-DAX__2019_2020__33[[#This Row],[Adj Open]]</f>
        <v>-1.843843071438954</v>
      </c>
      <c r="K10076" s="50">
        <v>681102</v>
      </c>
    </row>
    <row r="10077" spans="1:11" x14ac:dyDescent="0.3">
      <c r="A10077" s="51" t="str">
        <f t="shared" si="163"/>
        <v>LIN.DE</v>
      </c>
      <c r="B10077" s="52" t="s">
        <v>563</v>
      </c>
      <c r="C10077" s="50" t="s">
        <v>2505</v>
      </c>
      <c r="D10077" s="50">
        <f>DAX__2019_2020__33[[#This Row],[Open]]*(DAX__2019_2020__33[[#This Row],[Adj Close]]/DAX__2019_2020__33[[#This Row],[Close]])</f>
        <v>208.54903297464898</v>
      </c>
      <c r="E10077" s="50" t="s">
        <v>6098</v>
      </c>
      <c r="F10077" s="50" t="s">
        <v>2502</v>
      </c>
      <c r="G10077" s="50" t="s">
        <v>2457</v>
      </c>
      <c r="H10077" s="50" t="s">
        <v>24458</v>
      </c>
      <c r="I10077" s="50">
        <f>(DAX__2019_2020__33[[#This Row],[Adj Close]]-DAX__2019_2020__33[[#This Row],[Adj Open]])/DAX__2019_2020__33[[#This Row],[Adj Open]]</f>
        <v>9.3072129169072617E-4</v>
      </c>
      <c r="J10077" s="50">
        <f>DAX__2019_2020__33[[#This Row],[Adj Close]]-DAX__2019_2020__33[[#This Row],[Adj Open]]</f>
        <v>0.19410102535101714</v>
      </c>
      <c r="K10077" s="50">
        <v>881220</v>
      </c>
    </row>
    <row r="10078" spans="1:11" x14ac:dyDescent="0.3">
      <c r="A10078" s="51" t="str">
        <f t="shared" si="163"/>
        <v>LIN.DE</v>
      </c>
      <c r="B10078" s="52" t="s">
        <v>564</v>
      </c>
      <c r="C10078" s="50" t="s">
        <v>6214</v>
      </c>
      <c r="D10078" s="50">
        <f>DAX__2019_2020__33[[#This Row],[Open]]*(DAX__2019_2020__33[[#This Row],[Adj Close]]/DAX__2019_2020__33[[#This Row],[Close]])</f>
        <v>210.10175471194378</v>
      </c>
      <c r="E10078" s="50" t="s">
        <v>6214</v>
      </c>
      <c r="F10078" s="50" t="s">
        <v>2443</v>
      </c>
      <c r="G10078" s="50" t="s">
        <v>2474</v>
      </c>
      <c r="H10078" s="50" t="s">
        <v>24459</v>
      </c>
      <c r="I10078" s="50">
        <f>(DAX__2019_2020__33[[#This Row],[Adj Close]]-DAX__2019_2020__33[[#This Row],[Adj Open]])/DAX__2019_2020__33[[#This Row],[Adj Open]]</f>
        <v>-1.3856812933025337E-2</v>
      </c>
      <c r="J10078" s="50">
        <f>DAX__2019_2020__33[[#This Row],[Adj Close]]-DAX__2019_2020__33[[#This Row],[Adj Open]]</f>
        <v>-2.9113407119437795</v>
      </c>
      <c r="K10078" s="50">
        <v>606864</v>
      </c>
    </row>
    <row r="10079" spans="1:11" x14ac:dyDescent="0.3">
      <c r="A10079" s="51" t="str">
        <f t="shared" si="163"/>
        <v>LIN.DE</v>
      </c>
      <c r="B10079" s="52" t="s">
        <v>565</v>
      </c>
      <c r="C10079" s="50" t="s">
        <v>2469</v>
      </c>
      <c r="D10079" s="50">
        <f>DAX__2019_2020__33[[#This Row],[Open]]*(DAX__2019_2020__33[[#This Row],[Adj Close]]/DAX__2019_2020__33[[#This Row],[Close]])</f>
        <v>207.86972857002104</v>
      </c>
      <c r="E10079" s="50" t="s">
        <v>2458</v>
      </c>
      <c r="F10079" s="50" t="s">
        <v>3419</v>
      </c>
      <c r="G10079" s="50" t="s">
        <v>2466</v>
      </c>
      <c r="H10079" s="50" t="s">
        <v>24460</v>
      </c>
      <c r="I10079" s="50">
        <f>(DAX__2019_2020__33[[#This Row],[Adj Close]]-DAX__2019_2020__33[[#This Row],[Adj Open]])/DAX__2019_2020__33[[#This Row],[Adj Open]]</f>
        <v>6.5359898207655864E-3</v>
      </c>
      <c r="J10079" s="50">
        <f>DAX__2019_2020__33[[#This Row],[Adj Close]]-DAX__2019_2020__33[[#This Row],[Adj Open]]</f>
        <v>1.358634429978963</v>
      </c>
      <c r="K10079" s="50">
        <v>485898</v>
      </c>
    </row>
    <row r="10080" spans="1:11" x14ac:dyDescent="0.3">
      <c r="A10080" s="51" t="str">
        <f t="shared" si="163"/>
        <v>LIN.DE</v>
      </c>
      <c r="B10080" s="52" t="s">
        <v>566</v>
      </c>
      <c r="C10080" s="50" t="s">
        <v>2510</v>
      </c>
      <c r="D10080" s="50">
        <f>DAX__2019_2020__33[[#This Row],[Open]]*(DAX__2019_2020__33[[#This Row],[Adj Close]]/DAX__2019_2020__33[[#This Row],[Close]])</f>
        <v>210.78105877961065</v>
      </c>
      <c r="E10080" s="50" t="s">
        <v>6411</v>
      </c>
      <c r="F10080" s="50" t="s">
        <v>6098</v>
      </c>
      <c r="G10080" s="50" t="s">
        <v>6098</v>
      </c>
      <c r="H10080" s="50" t="s">
        <v>24461</v>
      </c>
      <c r="I10080" s="50">
        <f>(DAX__2019_2020__33[[#This Row],[Adj Close]]-DAX__2019_2020__33[[#This Row],[Adj Open]])/DAX__2019_2020__33[[#This Row],[Adj Open]]</f>
        <v>-7.8268739570930834E-3</v>
      </c>
      <c r="J10080" s="50">
        <f>DAX__2019_2020__33[[#This Row],[Adj Close]]-DAX__2019_2020__33[[#This Row],[Adj Open]]</f>
        <v>-1.6497567796106409</v>
      </c>
      <c r="K10080" s="50">
        <v>921443</v>
      </c>
    </row>
    <row r="10081" spans="1:11" x14ac:dyDescent="0.3">
      <c r="A10081" s="51" t="str">
        <f t="shared" si="163"/>
        <v>LIN.DE</v>
      </c>
      <c r="B10081" s="52" t="s">
        <v>567</v>
      </c>
      <c r="C10081" s="50" t="s">
        <v>6230</v>
      </c>
      <c r="D10081" s="50">
        <f>DAX__2019_2020__33[[#This Row],[Open]]*(DAX__2019_2020__33[[#This Row],[Adj Close]]/DAX__2019_2020__33[[#This Row],[Close]])</f>
        <v>208.84016686257715</v>
      </c>
      <c r="E10081" s="50" t="s">
        <v>2518</v>
      </c>
      <c r="F10081" s="50" t="s">
        <v>2438</v>
      </c>
      <c r="G10081" s="50" t="s">
        <v>2438</v>
      </c>
      <c r="H10081" s="50" t="s">
        <v>24462</v>
      </c>
      <c r="I10081" s="50">
        <f>(DAX__2019_2020__33[[#This Row],[Adj Close]]-DAX__2019_2020__33[[#This Row],[Adj Open]])/DAX__2019_2020__33[[#This Row],[Adj Open]]</f>
        <v>-6.0409062180423311E-3</v>
      </c>
      <c r="J10081" s="50">
        <f>DAX__2019_2020__33[[#This Row],[Adj Close]]-DAX__2019_2020__33[[#This Row],[Adj Open]]</f>
        <v>-1.2615838625771403</v>
      </c>
      <c r="K10081" s="50">
        <v>1228773</v>
      </c>
    </row>
    <row r="10082" spans="1:11" x14ac:dyDescent="0.3">
      <c r="A10082" s="51" t="str">
        <f t="shared" si="163"/>
        <v>LIN.DE</v>
      </c>
      <c r="B10082" s="52" t="s">
        <v>568</v>
      </c>
      <c r="C10082" s="50" t="s">
        <v>6214</v>
      </c>
      <c r="D10082" s="50">
        <f>DAX__2019_2020__33[[#This Row],[Open]]*(DAX__2019_2020__33[[#This Row],[Adj Close]]/DAX__2019_2020__33[[#This Row],[Close]])</f>
        <v>210.10173169897811</v>
      </c>
      <c r="E10082" s="50" t="s">
        <v>6390</v>
      </c>
      <c r="F10082" s="50" t="s">
        <v>2505</v>
      </c>
      <c r="G10082" s="50" t="s">
        <v>2505</v>
      </c>
      <c r="H10082" s="50" t="s">
        <v>24463</v>
      </c>
      <c r="I10082" s="50">
        <f>(DAX__2019_2020__33[[#This Row],[Adj Close]]-DAX__2019_2020__33[[#This Row],[Adj Open]])/DAX__2019_2020__33[[#This Row],[Adj Open]]</f>
        <v>-7.3903279445728552E-3</v>
      </c>
      <c r="J10082" s="50">
        <f>DAX__2019_2020__33[[#This Row],[Adj Close]]-DAX__2019_2020__33[[#This Row],[Adj Open]]</f>
        <v>-1.5527206989781064</v>
      </c>
      <c r="K10082" s="50">
        <v>918074</v>
      </c>
    </row>
    <row r="10083" spans="1:11" x14ac:dyDescent="0.3">
      <c r="A10083" s="51" t="str">
        <f t="shared" si="163"/>
        <v>LIN.DE</v>
      </c>
      <c r="B10083" s="52" t="s">
        <v>569</v>
      </c>
      <c r="C10083" s="50" t="s">
        <v>2504</v>
      </c>
      <c r="D10083" s="50">
        <f>DAX__2019_2020__33[[#This Row],[Open]]*(DAX__2019_2020__33[[#This Row],[Adj Close]]/DAX__2019_2020__33[[#This Row],[Close]])</f>
        <v>207.53813843376216</v>
      </c>
      <c r="E10083" s="50" t="s">
        <v>2474</v>
      </c>
      <c r="F10083" s="50" t="s">
        <v>6102</v>
      </c>
      <c r="G10083" s="50" t="s">
        <v>2486</v>
      </c>
      <c r="H10083" s="50" t="s">
        <v>24464</v>
      </c>
      <c r="I10083" s="50">
        <f>(DAX__2019_2020__33[[#This Row],[Adj Close]]-DAX__2019_2020__33[[#This Row],[Adj Open]])/DAX__2019_2020__33[[#This Row],[Adj Open]]</f>
        <v>-1.4091122989886075E-2</v>
      </c>
      <c r="J10083" s="50">
        <f>DAX__2019_2020__33[[#This Row],[Adj Close]]-DAX__2019_2020__33[[#This Row],[Adj Open]]</f>
        <v>-2.9244454337621448</v>
      </c>
      <c r="K10083" s="50">
        <v>625607</v>
      </c>
    </row>
    <row r="10084" spans="1:11" x14ac:dyDescent="0.3">
      <c r="A10084" s="51" t="str">
        <f t="shared" si="163"/>
        <v>LIN.DE</v>
      </c>
      <c r="B10084" s="52" t="s">
        <v>570</v>
      </c>
      <c r="C10084" s="50" t="s">
        <v>6171</v>
      </c>
      <c r="D10084" s="50">
        <f>DAX__2019_2020__33[[#This Row],[Open]]*(DAX__2019_2020__33[[#This Row],[Adj Close]]/DAX__2019_2020__33[[#This Row],[Close]])</f>
        <v>203.63887550218672</v>
      </c>
      <c r="E10084" s="50" t="s">
        <v>6171</v>
      </c>
      <c r="F10084" s="50" t="s">
        <v>24465</v>
      </c>
      <c r="G10084" s="50" t="s">
        <v>24465</v>
      </c>
      <c r="H10084" s="50" t="s">
        <v>24466</v>
      </c>
      <c r="I10084" s="50">
        <f>(DAX__2019_2020__33[[#This Row],[Adj Close]]-DAX__2019_2020__33[[#This Row],[Adj Open]])/DAX__2019_2020__33[[#This Row],[Adj Open]]</f>
        <v>-1.5318320210195876E-2</v>
      </c>
      <c r="J10084" s="50">
        <f>DAX__2019_2020__33[[#This Row],[Adj Close]]-DAX__2019_2020__33[[#This Row],[Adj Open]]</f>
        <v>-3.1194055021867086</v>
      </c>
      <c r="K10084" s="50">
        <v>821815</v>
      </c>
    </row>
    <row r="10085" spans="1:11" x14ac:dyDescent="0.3">
      <c r="A10085" s="51" t="str">
        <f t="shared" si="163"/>
        <v>LIN.DE</v>
      </c>
      <c r="B10085" s="52" t="s">
        <v>571</v>
      </c>
      <c r="C10085" s="50" t="s">
        <v>2351</v>
      </c>
      <c r="D10085" s="50">
        <f>DAX__2019_2020__33[[#This Row],[Open]]*(DAX__2019_2020__33[[#This Row],[Adj Close]]/DAX__2019_2020__33[[#This Row],[Close]])</f>
        <v>198.27740563120707</v>
      </c>
      <c r="E10085" s="50" t="s">
        <v>24365</v>
      </c>
      <c r="F10085" s="50" t="s">
        <v>2346</v>
      </c>
      <c r="G10085" s="50" t="s">
        <v>2364</v>
      </c>
      <c r="H10085" s="50" t="s">
        <v>24467</v>
      </c>
      <c r="I10085" s="50">
        <f>(DAX__2019_2020__33[[#This Row],[Adj Close]]-DAX__2019_2020__33[[#This Row],[Adj Open]])/DAX__2019_2020__33[[#This Row],[Adj Open]]</f>
        <v>4.9167159759108843E-4</v>
      </c>
      <c r="J10085" s="50">
        <f>DAX__2019_2020__33[[#This Row],[Adj Close]]-DAX__2019_2020__33[[#This Row],[Adj Open]]</f>
        <v>9.7487368792911866E-2</v>
      </c>
      <c r="K10085" s="50">
        <v>997923</v>
      </c>
    </row>
    <row r="10086" spans="1:11" x14ac:dyDescent="0.3">
      <c r="A10086" s="51" t="str">
        <f t="shared" si="163"/>
        <v>LIN.DE</v>
      </c>
      <c r="B10086" s="52" t="s">
        <v>572</v>
      </c>
      <c r="C10086" s="50" t="s">
        <v>24421</v>
      </c>
      <c r="D10086" s="50">
        <f>DAX__2019_2020__33[[#This Row],[Open]]*(DAX__2019_2020__33[[#This Row],[Adj Close]]/DAX__2019_2020__33[[#This Row],[Close]])</f>
        <v>199.44717148069404</v>
      </c>
      <c r="E10086" s="50" t="s">
        <v>6102</v>
      </c>
      <c r="F10086" s="50" t="s">
        <v>2348</v>
      </c>
      <c r="G10086" s="50" t="s">
        <v>6329</v>
      </c>
      <c r="H10086" s="50" t="s">
        <v>24468</v>
      </c>
      <c r="I10086" s="50">
        <f>(DAX__2019_2020__33[[#This Row],[Adj Close]]-DAX__2019_2020__33[[#This Row],[Adj Open]])/DAX__2019_2020__33[[#This Row],[Adj Open]]</f>
        <v>1.7595263413628649E-2</v>
      </c>
      <c r="J10086" s="50">
        <f>DAX__2019_2020__33[[#This Row],[Adj Close]]-DAX__2019_2020__33[[#This Row],[Adj Open]]</f>
        <v>3.5093255193059747</v>
      </c>
      <c r="K10086" s="50">
        <v>733852</v>
      </c>
    </row>
    <row r="10087" spans="1:11" x14ac:dyDescent="0.3">
      <c r="A10087" s="51" t="str">
        <f t="shared" si="163"/>
        <v>LIN.DE</v>
      </c>
      <c r="B10087" s="52" t="s">
        <v>573</v>
      </c>
      <c r="C10087" s="50" t="s">
        <v>2350</v>
      </c>
      <c r="D10087" s="50">
        <f>DAX__2019_2020__33[[#This Row],[Open]]*(DAX__2019_2020__33[[#This Row],[Adj Close]]/DAX__2019_2020__33[[#This Row],[Close]])</f>
        <v>200.8119290761978</v>
      </c>
      <c r="E10087" s="50" t="s">
        <v>2482</v>
      </c>
      <c r="F10087" s="50" t="s">
        <v>2351</v>
      </c>
      <c r="G10087" s="50" t="s">
        <v>6334</v>
      </c>
      <c r="H10087" s="50" t="s">
        <v>24469</v>
      </c>
      <c r="I10087" s="50">
        <f>(DAX__2019_2020__33[[#This Row],[Adj Close]]-DAX__2019_2020__33[[#This Row],[Adj Open]])/DAX__2019_2020__33[[#This Row],[Adj Open]]</f>
        <v>-3.8835097087379206E-3</v>
      </c>
      <c r="J10087" s="50">
        <f>DAX__2019_2020__33[[#This Row],[Adj Close]]-DAX__2019_2020__33[[#This Row],[Adj Open]]</f>
        <v>-0.77985507619780492</v>
      </c>
      <c r="K10087" s="50">
        <v>693619</v>
      </c>
    </row>
    <row r="10088" spans="1:11" x14ac:dyDescent="0.3">
      <c r="A10088" s="51" t="str">
        <f t="shared" si="163"/>
        <v>LIN.DE</v>
      </c>
      <c r="B10088" s="52" t="s">
        <v>574</v>
      </c>
      <c r="C10088" s="50" t="s">
        <v>2368</v>
      </c>
      <c r="D10088" s="50">
        <f>DAX__2019_2020__33[[#This Row],[Open]]*(DAX__2019_2020__33[[#This Row],[Adj Close]]/DAX__2019_2020__33[[#This Row],[Close]])</f>
        <v>201.68923336297058</v>
      </c>
      <c r="E10088" s="50" t="s">
        <v>2435</v>
      </c>
      <c r="F10088" s="50" t="s">
        <v>2350</v>
      </c>
      <c r="G10088" s="50" t="s">
        <v>6331</v>
      </c>
      <c r="H10088" s="50" t="s">
        <v>24470</v>
      </c>
      <c r="I10088" s="50">
        <f>(DAX__2019_2020__33[[#This Row],[Adj Close]]-DAX__2019_2020__33[[#This Row],[Adj Open]])/DAX__2019_2020__33[[#This Row],[Adj Open]]</f>
        <v>-3.8665443363907629E-3</v>
      </c>
      <c r="J10088" s="50">
        <f>DAX__2019_2020__33[[#This Row],[Adj Close]]-DAX__2019_2020__33[[#This Row],[Adj Open]]</f>
        <v>-0.77984036297058879</v>
      </c>
      <c r="K10088" s="50">
        <v>693736</v>
      </c>
    </row>
    <row r="10089" spans="1:11" x14ac:dyDescent="0.3">
      <c r="A10089" s="51" t="str">
        <f t="shared" si="163"/>
        <v>LIN.DE</v>
      </c>
      <c r="B10089" s="52" t="s">
        <v>575</v>
      </c>
      <c r="C10089" s="50" t="s">
        <v>3421</v>
      </c>
      <c r="D10089" s="50">
        <f>DAX__2019_2020__33[[#This Row],[Open]]*(DAX__2019_2020__33[[#This Row],[Adj Close]]/DAX__2019_2020__33[[#This Row],[Close]])</f>
        <v>201.98168299362703</v>
      </c>
      <c r="E10089" s="50" t="s">
        <v>6171</v>
      </c>
      <c r="F10089" s="50" t="s">
        <v>2350</v>
      </c>
      <c r="G10089" s="50" t="s">
        <v>6065</v>
      </c>
      <c r="H10089" s="50" t="s">
        <v>24471</v>
      </c>
      <c r="I10089" s="50">
        <f>(DAX__2019_2020__33[[#This Row],[Adj Close]]-DAX__2019_2020__33[[#This Row],[Adj Open]])/DAX__2019_2020__33[[#This Row],[Adj Open]]</f>
        <v>-3.8610183956712175E-3</v>
      </c>
      <c r="J10089" s="50">
        <f>DAX__2019_2020__33[[#This Row],[Adj Close]]-DAX__2019_2020__33[[#This Row],[Adj Open]]</f>
        <v>-0.77985499362702626</v>
      </c>
      <c r="K10089" s="50">
        <v>625525</v>
      </c>
    </row>
    <row r="10090" spans="1:11" x14ac:dyDescent="0.3">
      <c r="A10090" s="51" t="str">
        <f t="shared" si="163"/>
        <v>LIN.DE</v>
      </c>
      <c r="B10090" s="52" t="s">
        <v>576</v>
      </c>
      <c r="C10090" s="50" t="s">
        <v>2382</v>
      </c>
      <c r="D10090" s="50">
        <f>DAX__2019_2020__33[[#This Row],[Open]]*(DAX__2019_2020__33[[#This Row],[Adj Close]]/DAX__2019_2020__33[[#This Row],[Close]])</f>
        <v>201.29932221920131</v>
      </c>
      <c r="E10090" s="50" t="s">
        <v>6063</v>
      </c>
      <c r="F10090" s="50" t="s">
        <v>2351</v>
      </c>
      <c r="G10090" s="50" t="s">
        <v>2383</v>
      </c>
      <c r="H10090" s="50" t="s">
        <v>24472</v>
      </c>
      <c r="I10090" s="50">
        <f>(DAX__2019_2020__33[[#This Row],[Adj Close]]-DAX__2019_2020__33[[#This Row],[Adj Open]])/DAX__2019_2020__33[[#This Row],[Adj Open]]</f>
        <v>-5.8111234866827163E-3</v>
      </c>
      <c r="J10090" s="50">
        <f>DAX__2019_2020__33[[#This Row],[Adj Close]]-DAX__2019_2020__33[[#This Row],[Adj Open]]</f>
        <v>-1.1697752192013127</v>
      </c>
      <c r="K10090" s="50">
        <v>704877</v>
      </c>
    </row>
    <row r="10091" spans="1:11" x14ac:dyDescent="0.3">
      <c r="A10091" s="51" t="str">
        <f t="shared" si="163"/>
        <v>LIN.DE</v>
      </c>
      <c r="B10091" s="52" t="s">
        <v>577</v>
      </c>
      <c r="C10091" s="50" t="s">
        <v>24377</v>
      </c>
      <c r="D10091" s="50">
        <f>DAX__2019_2020__33[[#This Row],[Open]]*(DAX__2019_2020__33[[#This Row],[Adj Close]]/DAX__2019_2020__33[[#This Row],[Close]])</f>
        <v>201.78673424509134</v>
      </c>
      <c r="E10091" s="50" t="s">
        <v>3469</v>
      </c>
      <c r="F10091" s="50" t="s">
        <v>2356</v>
      </c>
      <c r="G10091" s="50" t="s">
        <v>2356</v>
      </c>
      <c r="H10091" s="50" t="s">
        <v>24473</v>
      </c>
      <c r="I10091" s="50">
        <f>(DAX__2019_2020__33[[#This Row],[Adj Close]]-DAX__2019_2020__33[[#This Row],[Adj Open]])/DAX__2019_2020__33[[#This Row],[Adj Open]]</f>
        <v>-5.7970869565217012E-3</v>
      </c>
      <c r="J10091" s="50">
        <f>DAX__2019_2020__33[[#This Row],[Adj Close]]-DAX__2019_2020__33[[#This Row],[Adj Open]]</f>
        <v>-1.1697752450913299</v>
      </c>
      <c r="K10091" s="50">
        <v>496790</v>
      </c>
    </row>
    <row r="10092" spans="1:11" x14ac:dyDescent="0.3">
      <c r="A10092" s="51" t="str">
        <f t="shared" si="163"/>
        <v>LIN.DE</v>
      </c>
      <c r="B10092" s="52" t="s">
        <v>578</v>
      </c>
      <c r="C10092" s="50" t="s">
        <v>24365</v>
      </c>
      <c r="D10092" s="50">
        <f>DAX__2019_2020__33[[#This Row],[Open]]*(DAX__2019_2020__33[[#This Row],[Adj Close]]/DAX__2019_2020__33[[#This Row],[Close]])</f>
        <v>199.25222205619937</v>
      </c>
      <c r="E10092" s="50" t="s">
        <v>3400</v>
      </c>
      <c r="F10092" s="50" t="s">
        <v>2430</v>
      </c>
      <c r="G10092" s="50" t="s">
        <v>6049</v>
      </c>
      <c r="H10092" s="50" t="s">
        <v>24474</v>
      </c>
      <c r="I10092" s="50">
        <f>(DAX__2019_2020__33[[#This Row],[Adj Close]]-DAX__2019_2020__33[[#This Row],[Adj Open]])/DAX__2019_2020__33[[#This Row],[Adj Open]]</f>
        <v>5.8709003680304369E-3</v>
      </c>
      <c r="J10092" s="50">
        <f>DAX__2019_2020__33[[#This Row],[Adj Close]]-DAX__2019_2020__33[[#This Row],[Adj Open]]</f>
        <v>1.1697899438006232</v>
      </c>
      <c r="K10092" s="50">
        <v>777350</v>
      </c>
    </row>
    <row r="10093" spans="1:11" x14ac:dyDescent="0.3">
      <c r="A10093" s="51" t="str">
        <f t="shared" si="163"/>
        <v>LIN.DE</v>
      </c>
      <c r="B10093" s="52" t="s">
        <v>579</v>
      </c>
      <c r="C10093" s="50" t="s">
        <v>3421</v>
      </c>
      <c r="D10093" s="50">
        <f>DAX__2019_2020__33[[#This Row],[Open]]*(DAX__2019_2020__33[[#This Row],[Adj Close]]/DAX__2019_2020__33[[#This Row],[Close]])</f>
        <v>201.98169779322245</v>
      </c>
      <c r="E10093" s="50" t="s">
        <v>6171</v>
      </c>
      <c r="F10093" s="50" t="s">
        <v>2353</v>
      </c>
      <c r="G10093" s="50" t="s">
        <v>3400</v>
      </c>
      <c r="H10093" s="50" t="s">
        <v>24475</v>
      </c>
      <c r="I10093" s="50">
        <f>(DAX__2019_2020__33[[#This Row],[Adj Close]]-DAX__2019_2020__33[[#This Row],[Adj Open]])/DAX__2019_2020__33[[#This Row],[Adj Open]]</f>
        <v>-4.3436004489902941E-3</v>
      </c>
      <c r="J10093" s="50">
        <f>DAX__2019_2020__33[[#This Row],[Adj Close]]-DAX__2019_2020__33[[#This Row],[Adj Open]]</f>
        <v>-0.87732779322246301</v>
      </c>
      <c r="K10093" s="50">
        <v>727772</v>
      </c>
    </row>
    <row r="10094" spans="1:11" x14ac:dyDescent="0.3">
      <c r="A10094" s="51" t="str">
        <f t="shared" si="163"/>
        <v>LIN.DE</v>
      </c>
      <c r="B10094" s="52" t="s">
        <v>580</v>
      </c>
      <c r="C10094" s="50" t="s">
        <v>6329</v>
      </c>
      <c r="D10094" s="50">
        <f>DAX__2019_2020__33[[#This Row],[Open]]*(DAX__2019_2020__33[[#This Row],[Adj Close]]/DAX__2019_2020__33[[#This Row],[Close]])</f>
        <v>202.95650398368861</v>
      </c>
      <c r="E10094" s="50" t="s">
        <v>2496</v>
      </c>
      <c r="F10094" s="50" t="s">
        <v>3421</v>
      </c>
      <c r="G10094" s="50" t="s">
        <v>6069</v>
      </c>
      <c r="H10094" s="50" t="s">
        <v>24476</v>
      </c>
      <c r="I10094" s="50">
        <f>(DAX__2019_2020__33[[#This Row],[Adj Close]]-DAX__2019_2020__33[[#This Row],[Adj Open]])/DAX__2019_2020__33[[#This Row],[Adj Open]]</f>
        <v>3.8424736384603049E-3</v>
      </c>
      <c r="J10094" s="50">
        <f>DAX__2019_2020__33[[#This Row],[Adj Close]]-DAX__2019_2020__33[[#This Row],[Adj Open]]</f>
        <v>0.77985501631138732</v>
      </c>
      <c r="K10094" s="50">
        <v>1034641</v>
      </c>
    </row>
    <row r="10095" spans="1:11" x14ac:dyDescent="0.3">
      <c r="A10095" s="51" t="str">
        <f t="shared" si="163"/>
        <v>LIN.DE</v>
      </c>
      <c r="B10095" s="52" t="s">
        <v>581</v>
      </c>
      <c r="C10095" s="50" t="s">
        <v>6072</v>
      </c>
      <c r="D10095" s="50">
        <f>DAX__2019_2020__33[[#This Row],[Open]]*(DAX__2019_2020__33[[#This Row],[Adj Close]]/DAX__2019_2020__33[[#This Row],[Close]])</f>
        <v>203.54139890147883</v>
      </c>
      <c r="E10095" s="50" t="s">
        <v>3347</v>
      </c>
      <c r="F10095" s="50" t="s">
        <v>3421</v>
      </c>
      <c r="G10095" s="50" t="s">
        <v>6069</v>
      </c>
      <c r="H10095" s="50" t="s">
        <v>24476</v>
      </c>
      <c r="I10095" s="50">
        <f>(DAX__2019_2020__33[[#This Row],[Adj Close]]-DAX__2019_2020__33[[#This Row],[Adj Open]])/DAX__2019_2020__33[[#This Row],[Adj Open]]</f>
        <v>9.5784002455211637E-4</v>
      </c>
      <c r="J10095" s="50">
        <f>DAX__2019_2020__33[[#This Row],[Adj Close]]-DAX__2019_2020__33[[#This Row],[Adj Open]]</f>
        <v>0.19496009852116458</v>
      </c>
      <c r="K10095" s="50">
        <v>3163548</v>
      </c>
    </row>
    <row r="10096" spans="1:11" x14ac:dyDescent="0.3">
      <c r="A10096" s="51" t="str">
        <f t="shared" si="163"/>
        <v>LIN.DE</v>
      </c>
      <c r="B10096" s="52" t="s">
        <v>582</v>
      </c>
      <c r="C10096" s="50" t="s">
        <v>3421</v>
      </c>
      <c r="D10096" s="50">
        <f>DAX__2019_2020__33[[#This Row],[Open]]*(DAX__2019_2020__33[[#This Row],[Adj Close]]/DAX__2019_2020__33[[#This Row],[Close]])</f>
        <v>201.98171611583351</v>
      </c>
      <c r="E10096" s="50" t="s">
        <v>6321</v>
      </c>
      <c r="F10096" s="50" t="s">
        <v>2365</v>
      </c>
      <c r="G10096" s="50" t="s">
        <v>6160</v>
      </c>
      <c r="H10096" s="50" t="s">
        <v>24477</v>
      </c>
      <c r="I10096" s="50">
        <f>(DAX__2019_2020__33[[#This Row],[Adj Close]]-DAX__2019_2020__33[[#This Row],[Adj Open]])/DAX__2019_2020__33[[#This Row],[Adj Open]]</f>
        <v>-1.2065637240332669E-2</v>
      </c>
      <c r="J10096" s="50">
        <f>DAX__2019_2020__33[[#This Row],[Adj Close]]-DAX__2019_2020__33[[#This Row],[Adj Open]]</f>
        <v>-2.4370381158335022</v>
      </c>
      <c r="K10096" s="50">
        <v>1035327</v>
      </c>
    </row>
    <row r="10097" spans="1:11" x14ac:dyDescent="0.3">
      <c r="A10097" s="51" t="str">
        <f t="shared" si="163"/>
        <v>LIN.DE</v>
      </c>
      <c r="B10097" s="52" t="s">
        <v>583</v>
      </c>
      <c r="C10097" s="50" t="s">
        <v>2350</v>
      </c>
      <c r="D10097" s="50">
        <f>DAX__2019_2020__33[[#This Row],[Open]]*(DAX__2019_2020__33[[#This Row],[Adj Close]]/DAX__2019_2020__33[[#This Row],[Close]])</f>
        <v>200.81192320482106</v>
      </c>
      <c r="E10097" s="50" t="s">
        <v>6070</v>
      </c>
      <c r="F10097" s="50" t="s">
        <v>2383</v>
      </c>
      <c r="G10097" s="50" t="s">
        <v>6070</v>
      </c>
      <c r="H10097" s="50" t="s">
        <v>24478</v>
      </c>
      <c r="I10097" s="50">
        <f>(DAX__2019_2020__33[[#This Row],[Adj Close]]-DAX__2019_2020__33[[#This Row],[Adj Open]])/DAX__2019_2020__33[[#This Row],[Adj Open]]</f>
        <v>1.1165063106796219E-2</v>
      </c>
      <c r="J10097" s="50">
        <f>DAX__2019_2020__33[[#This Row],[Adj Close]]-DAX__2019_2020__33[[#This Row],[Adj Open]]</f>
        <v>2.2420777951789432</v>
      </c>
      <c r="K10097" s="50">
        <v>751699</v>
      </c>
    </row>
    <row r="10098" spans="1:11" x14ac:dyDescent="0.3">
      <c r="A10098" s="51" t="str">
        <f t="shared" si="163"/>
        <v>LIN.DE</v>
      </c>
      <c r="B10098" s="52" t="s">
        <v>584</v>
      </c>
      <c r="C10098" s="50" t="s">
        <v>6303</v>
      </c>
      <c r="D10098" s="50">
        <f>DAX__2019_2020__33[[#This Row],[Open]]*(DAX__2019_2020__33[[#This Row],[Adj Close]]/DAX__2019_2020__33[[#This Row],[Close]])</f>
        <v>204.418739567898</v>
      </c>
      <c r="E10098" s="50" t="s">
        <v>2432</v>
      </c>
      <c r="F10098" s="50" t="s">
        <v>3456</v>
      </c>
      <c r="G10098" s="50" t="s">
        <v>2471</v>
      </c>
      <c r="H10098" s="50" t="s">
        <v>24479</v>
      </c>
      <c r="I10098" s="50">
        <f>(DAX__2019_2020__33[[#This Row],[Adj Close]]-DAX__2019_2020__33[[#This Row],[Adj Open]])/DAX__2019_2020__33[[#This Row],[Adj Open]]</f>
        <v>4.2918884734175801E-3</v>
      </c>
      <c r="J10098" s="50">
        <f>DAX__2019_2020__33[[#This Row],[Adj Close]]-DAX__2019_2020__33[[#This Row],[Adj Open]]</f>
        <v>0.87734243210201157</v>
      </c>
      <c r="K10098" s="50">
        <v>549094</v>
      </c>
    </row>
    <row r="10099" spans="1:11" x14ac:dyDescent="0.3">
      <c r="A10099" s="51" t="str">
        <f t="shared" si="163"/>
        <v>LIN.DE</v>
      </c>
      <c r="B10099" s="52" t="s">
        <v>585</v>
      </c>
      <c r="C10099" s="50" t="s">
        <v>24358</v>
      </c>
      <c r="D10099" s="50">
        <f>DAX__2019_2020__33[[#This Row],[Open]]*(DAX__2019_2020__33[[#This Row],[Adj Close]]/DAX__2019_2020__33[[#This Row],[Close]])</f>
        <v>207.83060039371912</v>
      </c>
      <c r="E10099" s="50" t="s">
        <v>3422</v>
      </c>
      <c r="F10099" s="50" t="s">
        <v>2489</v>
      </c>
      <c r="G10099" s="50" t="s">
        <v>3419</v>
      </c>
      <c r="H10099" s="50" t="s">
        <v>24480</v>
      </c>
      <c r="I10099" s="50">
        <f>(DAX__2019_2020__33[[#This Row],[Adj Close]]-DAX__2019_2020__33[[#This Row],[Adj Open]])/DAX__2019_2020__33[[#This Row],[Adj Open]]</f>
        <v>2.3452157928501001E-3</v>
      </c>
      <c r="J10099" s="50">
        <f>DAX__2019_2020__33[[#This Row],[Adj Close]]-DAX__2019_2020__33[[#This Row],[Adj Open]]</f>
        <v>0.48740760628086832</v>
      </c>
      <c r="K10099" s="50">
        <v>692211</v>
      </c>
    </row>
    <row r="10100" spans="1:11" x14ac:dyDescent="0.3">
      <c r="A10100" s="51" t="str">
        <f t="shared" si="163"/>
        <v>LIN.DE</v>
      </c>
      <c r="B10100" s="52" t="s">
        <v>586</v>
      </c>
      <c r="C10100" s="50" t="s">
        <v>3422</v>
      </c>
      <c r="D10100" s="50">
        <f>DAX__2019_2020__33[[#This Row],[Open]]*(DAX__2019_2020__33[[#This Row],[Adj Close]]/DAX__2019_2020__33[[#This Row],[Close]])</f>
        <v>210.56008247504809</v>
      </c>
      <c r="E10100" s="50" t="s">
        <v>2461</v>
      </c>
      <c r="F10100" s="50" t="s">
        <v>2487</v>
      </c>
      <c r="G10100" s="50" t="s">
        <v>24358</v>
      </c>
      <c r="H10100" s="50" t="s">
        <v>24481</v>
      </c>
      <c r="I10100" s="50">
        <f>(DAX__2019_2020__33[[#This Row],[Adj Close]]-DAX__2019_2020__33[[#This Row],[Adj Open]])/DAX__2019_2020__33[[#This Row],[Adj Open]]</f>
        <v>-1.296297685185192E-2</v>
      </c>
      <c r="J10100" s="50">
        <f>DAX__2019_2020__33[[#This Row],[Adj Close]]-DAX__2019_2020__33[[#This Row],[Adj Open]]</f>
        <v>-2.7294854750480795</v>
      </c>
      <c r="K10100" s="50">
        <v>508977</v>
      </c>
    </row>
    <row r="10101" spans="1:11" x14ac:dyDescent="0.3">
      <c r="A10101" s="51" t="str">
        <f t="shared" si="163"/>
        <v>LIN.DE</v>
      </c>
      <c r="B10101" s="52" t="s">
        <v>587</v>
      </c>
      <c r="C10101" s="50" t="s">
        <v>2468</v>
      </c>
      <c r="D10101" s="50">
        <f>DAX__2019_2020__33[[#This Row],[Open]]*(DAX__2019_2020__33[[#This Row],[Adj Close]]/DAX__2019_2020__33[[#This Row],[Close]])</f>
        <v>207.63563500000001</v>
      </c>
      <c r="E10101" s="50" t="s">
        <v>24358</v>
      </c>
      <c r="F10101" s="50" t="s">
        <v>2447</v>
      </c>
      <c r="G10101" s="50" t="s">
        <v>2468</v>
      </c>
      <c r="H10101" s="50" t="s">
        <v>24482</v>
      </c>
      <c r="I10101" s="50">
        <f>(DAX__2019_2020__33[[#This Row],[Adj Close]]-DAX__2019_2020__33[[#This Row],[Adj Open]])/DAX__2019_2020__33[[#This Row],[Adj Open]]</f>
        <v>0</v>
      </c>
      <c r="J10101" s="50">
        <f>DAX__2019_2020__33[[#This Row],[Adj Close]]-DAX__2019_2020__33[[#This Row],[Adj Open]]</f>
        <v>0</v>
      </c>
      <c r="K10101" s="50">
        <v>340269</v>
      </c>
    </row>
    <row r="10102" spans="1:11" x14ac:dyDescent="0.3">
      <c r="A10102" s="51" t="str">
        <f t="shared" ref="A10102:A10165" si="164">"MRK.DE"</f>
        <v>MRK.DE</v>
      </c>
      <c r="B10102" s="52" t="s">
        <v>83</v>
      </c>
      <c r="C10102" s="50" t="s">
        <v>9975</v>
      </c>
      <c r="D10102" s="50">
        <f>DAX__2019_2020__33[[#This Row],[Open]]*(DAX__2019_2020__33[[#This Row],[Adj Close]]/DAX__2019_2020__33[[#This Row],[Close]])</f>
        <v>84.241061570305476</v>
      </c>
      <c r="E10102" s="50" t="s">
        <v>9940</v>
      </c>
      <c r="F10102" s="50" t="s">
        <v>10131</v>
      </c>
      <c r="G10102" s="50" t="s">
        <v>9959</v>
      </c>
      <c r="H10102" s="50" t="s">
        <v>24483</v>
      </c>
      <c r="I10102" s="50">
        <f>(DAX__2019_2020__33[[#This Row],[Adj Close]]-DAX__2019_2020__33[[#This Row],[Adj Open]])/DAX__2019_2020__33[[#This Row],[Adj Open]]</f>
        <v>1.2320766267033647E-2</v>
      </c>
      <c r="J10102" s="50">
        <f>DAX__2019_2020__33[[#This Row],[Adj Close]]-DAX__2019_2020__33[[#This Row],[Adj Open]]</f>
        <v>1.0379144296945242</v>
      </c>
      <c r="K10102" s="50">
        <v>440564</v>
      </c>
    </row>
    <row r="10103" spans="1:11" x14ac:dyDescent="0.3">
      <c r="A10103" s="51" t="str">
        <f t="shared" si="164"/>
        <v>MRK.DE</v>
      </c>
      <c r="B10103" s="52" t="s">
        <v>84</v>
      </c>
      <c r="C10103" s="50" t="s">
        <v>10135</v>
      </c>
      <c r="D10103" s="50">
        <f>DAX__2019_2020__33[[#This Row],[Open]]*(DAX__2019_2020__33[[#This Row],[Adj Close]]/DAX__2019_2020__33[[#This Row],[Close]])</f>
        <v>84.675085973435998</v>
      </c>
      <c r="E10103" s="50" t="s">
        <v>10627</v>
      </c>
      <c r="F10103" s="50" t="s">
        <v>24484</v>
      </c>
      <c r="G10103" s="50" t="s">
        <v>10656</v>
      </c>
      <c r="H10103" s="50" t="s">
        <v>24485</v>
      </c>
      <c r="I10103" s="50">
        <f>(DAX__2019_2020__33[[#This Row],[Adj Close]]-DAX__2019_2020__33[[#This Row],[Adj Open]])/DAX__2019_2020__33[[#This Row],[Adj Open]]</f>
        <v>-8.6917652928853988E-3</v>
      </c>
      <c r="J10103" s="50">
        <f>DAX__2019_2020__33[[#This Row],[Adj Close]]-DAX__2019_2020__33[[#This Row],[Adj Open]]</f>
        <v>-0.7359759734359983</v>
      </c>
      <c r="K10103" s="50">
        <v>735830</v>
      </c>
    </row>
    <row r="10104" spans="1:11" x14ac:dyDescent="0.3">
      <c r="A10104" s="51" t="str">
        <f t="shared" si="164"/>
        <v>MRK.DE</v>
      </c>
      <c r="B10104" s="52" t="s">
        <v>85</v>
      </c>
      <c r="C10104" s="50" t="s">
        <v>10621</v>
      </c>
      <c r="D10104" s="50">
        <f>DAX__2019_2020__33[[#This Row],[Open]]*(DAX__2019_2020__33[[#This Row],[Adj Close]]/DAX__2019_2020__33[[#This Row],[Close]])</f>
        <v>84.618480786108634</v>
      </c>
      <c r="E10104" s="50" t="s">
        <v>9965</v>
      </c>
      <c r="F10104" s="50" t="s">
        <v>24486</v>
      </c>
      <c r="G10104" s="50" t="s">
        <v>12975</v>
      </c>
      <c r="H10104" s="50" t="s">
        <v>24487</v>
      </c>
      <c r="I10104" s="50">
        <f>(DAX__2019_2020__33[[#This Row],[Adj Close]]-DAX__2019_2020__33[[#This Row],[Adj Open]])/DAX__2019_2020__33[[#This Row],[Adj Open]]</f>
        <v>2.2301181980373124E-3</v>
      </c>
      <c r="J10104" s="50">
        <f>DAX__2019_2020__33[[#This Row],[Adj Close]]-DAX__2019_2020__33[[#This Row],[Adj Open]]</f>
        <v>0.18870921389137152</v>
      </c>
      <c r="K10104" s="50">
        <v>525236</v>
      </c>
    </row>
    <row r="10105" spans="1:11" x14ac:dyDescent="0.3">
      <c r="A10105" s="51" t="str">
        <f t="shared" si="164"/>
        <v>MRK.DE</v>
      </c>
      <c r="B10105" s="52" t="s">
        <v>86</v>
      </c>
      <c r="C10105" s="50" t="s">
        <v>13017</v>
      </c>
      <c r="D10105" s="50">
        <f>DAX__2019_2020__33[[#This Row],[Open]]*(DAX__2019_2020__33[[#This Row],[Adj Close]]/DAX__2019_2020__33[[#This Row],[Close]])</f>
        <v>85.090256118804376</v>
      </c>
      <c r="E10105" s="50" t="s">
        <v>10958</v>
      </c>
      <c r="F10105" s="50" t="s">
        <v>5675</v>
      </c>
      <c r="G10105" s="50" t="s">
        <v>5671</v>
      </c>
      <c r="H10105" s="50" t="s">
        <v>24488</v>
      </c>
      <c r="I10105" s="50">
        <f>(DAX__2019_2020__33[[#This Row],[Adj Close]]-DAX__2019_2020__33[[#This Row],[Adj Open]])/DAX__2019_2020__33[[#This Row],[Adj Open]]</f>
        <v>-9.758227988467481E-3</v>
      </c>
      <c r="J10105" s="50">
        <f>DAX__2019_2020__33[[#This Row],[Adj Close]]-DAX__2019_2020__33[[#This Row],[Adj Open]]</f>
        <v>-0.83033011880438323</v>
      </c>
      <c r="K10105" s="50">
        <v>445178</v>
      </c>
    </row>
    <row r="10106" spans="1:11" x14ac:dyDescent="0.3">
      <c r="A10106" s="51" t="str">
        <f t="shared" si="164"/>
        <v>MRK.DE</v>
      </c>
      <c r="B10106" s="52" t="s">
        <v>87</v>
      </c>
      <c r="C10106" s="50" t="s">
        <v>3881</v>
      </c>
      <c r="D10106" s="50">
        <f>DAX__2019_2020__33[[#This Row],[Open]]*(DAX__2019_2020__33[[#This Row],[Adj Close]]/DAX__2019_2020__33[[#This Row],[Close]])</f>
        <v>84.090088977731</v>
      </c>
      <c r="E10106" s="50" t="s">
        <v>24489</v>
      </c>
      <c r="F10106" s="50" t="s">
        <v>24490</v>
      </c>
      <c r="G10106" s="50" t="s">
        <v>10659</v>
      </c>
      <c r="H10106" s="50" t="s">
        <v>24491</v>
      </c>
      <c r="I10106" s="50">
        <f>(DAX__2019_2020__33[[#This Row],[Adj Close]]-DAX__2019_2020__33[[#This Row],[Adj Open]])/DAX__2019_2020__33[[#This Row],[Adj Open]]</f>
        <v>8.752232649722887E-3</v>
      </c>
      <c r="J10106" s="50">
        <f>DAX__2019_2020__33[[#This Row],[Adj Close]]-DAX__2019_2020__33[[#This Row],[Adj Open]]</f>
        <v>0.73597602226899994</v>
      </c>
      <c r="K10106" s="50">
        <v>532949</v>
      </c>
    </row>
    <row r="10107" spans="1:11" x14ac:dyDescent="0.3">
      <c r="A10107" s="51" t="str">
        <f t="shared" si="164"/>
        <v>MRK.DE</v>
      </c>
      <c r="B10107" s="52" t="s">
        <v>88</v>
      </c>
      <c r="C10107" s="50" t="s">
        <v>9962</v>
      </c>
      <c r="D10107" s="50">
        <f>DAX__2019_2020__33[[#This Row],[Open]]*(DAX__2019_2020__33[[#This Row],[Adj Close]]/DAX__2019_2020__33[[#This Row],[Close]])</f>
        <v>85.580900326338252</v>
      </c>
      <c r="E10107" s="50" t="s">
        <v>5679</v>
      </c>
      <c r="F10107" s="50" t="s">
        <v>13017</v>
      </c>
      <c r="G10107" s="50" t="s">
        <v>9942</v>
      </c>
      <c r="H10107" s="50" t="s">
        <v>24492</v>
      </c>
      <c r="I10107" s="50">
        <f>(DAX__2019_2020__33[[#This Row],[Adj Close]]-DAX__2019_2020__33[[#This Row],[Adj Open]])/DAX__2019_2020__33[[#This Row],[Adj Open]]</f>
        <v>1.1026020210342516E-3</v>
      </c>
      <c r="J10107" s="50">
        <f>DAX__2019_2020__33[[#This Row],[Adj Close]]-DAX__2019_2020__33[[#This Row],[Adj Open]]</f>
        <v>9.4361673661751411E-2</v>
      </c>
      <c r="K10107" s="50">
        <v>439523</v>
      </c>
    </row>
    <row r="10108" spans="1:11" x14ac:dyDescent="0.3">
      <c r="A10108" s="51" t="str">
        <f t="shared" si="164"/>
        <v>MRK.DE</v>
      </c>
      <c r="B10108" s="52" t="s">
        <v>89</v>
      </c>
      <c r="C10108" s="50" t="s">
        <v>24493</v>
      </c>
      <c r="D10108" s="50">
        <f>DAX__2019_2020__33[[#This Row],[Open]]*(DAX__2019_2020__33[[#This Row],[Adj Close]]/DAX__2019_2020__33[[#This Row],[Close]])</f>
        <v>85.429939000000005</v>
      </c>
      <c r="E10108" s="50" t="s">
        <v>10044</v>
      </c>
      <c r="F10108" s="50" t="s">
        <v>13034</v>
      </c>
      <c r="G10108" s="50" t="s">
        <v>24493</v>
      </c>
      <c r="H10108" s="50" t="s">
        <v>24494</v>
      </c>
      <c r="I10108" s="50">
        <f>(DAX__2019_2020__33[[#This Row],[Adj Close]]-DAX__2019_2020__33[[#This Row],[Adj Open]])/DAX__2019_2020__33[[#This Row],[Adj Open]]</f>
        <v>0</v>
      </c>
      <c r="J10108" s="50">
        <f>DAX__2019_2020__33[[#This Row],[Adj Close]]-DAX__2019_2020__33[[#This Row],[Adj Open]]</f>
        <v>0</v>
      </c>
      <c r="K10108" s="50">
        <v>431690</v>
      </c>
    </row>
    <row r="10109" spans="1:11" x14ac:dyDescent="0.3">
      <c r="A10109" s="51" t="str">
        <f t="shared" si="164"/>
        <v>MRK.DE</v>
      </c>
      <c r="B10109" s="52" t="s">
        <v>90</v>
      </c>
      <c r="C10109" s="50" t="s">
        <v>9962</v>
      </c>
      <c r="D10109" s="50">
        <f>DAX__2019_2020__33[[#This Row],[Open]]*(DAX__2019_2020__33[[#This Row],[Adj Close]]/DAX__2019_2020__33[[#This Row],[Close]])</f>
        <v>85.580910021161088</v>
      </c>
      <c r="E10109" s="50" t="s">
        <v>10045</v>
      </c>
      <c r="F10109" s="50" t="s">
        <v>13091</v>
      </c>
      <c r="G10109" s="50" t="s">
        <v>12979</v>
      </c>
      <c r="H10109" s="50" t="s">
        <v>24495</v>
      </c>
      <c r="I10109" s="50">
        <f>(DAX__2019_2020__33[[#This Row],[Adj Close]]-DAX__2019_2020__33[[#This Row],[Adj Open]])/DAX__2019_2020__33[[#This Row],[Adj Open]]</f>
        <v>2.205512752112798E-4</v>
      </c>
      <c r="J10109" s="50">
        <f>DAX__2019_2020__33[[#This Row],[Adj Close]]-DAX__2019_2020__33[[#This Row],[Adj Open]]</f>
        <v>1.8874978838908874E-2</v>
      </c>
      <c r="K10109" s="50">
        <v>349445</v>
      </c>
    </row>
    <row r="10110" spans="1:11" x14ac:dyDescent="0.3">
      <c r="A10110" s="51" t="str">
        <f t="shared" si="164"/>
        <v>MRK.DE</v>
      </c>
      <c r="B10110" s="52" t="s">
        <v>91</v>
      </c>
      <c r="C10110" s="50" t="s">
        <v>5672</v>
      </c>
      <c r="D10110" s="50">
        <f>DAX__2019_2020__33[[#This Row],[Open]]*(DAX__2019_2020__33[[#This Row],[Adj Close]]/DAX__2019_2020__33[[#This Row],[Close]])</f>
        <v>84.901551707303938</v>
      </c>
      <c r="E10110" s="50" t="s">
        <v>12887</v>
      </c>
      <c r="F10110" s="50" t="s">
        <v>10138</v>
      </c>
      <c r="G10110" s="50" t="s">
        <v>10646</v>
      </c>
      <c r="H10110" s="50" t="s">
        <v>24496</v>
      </c>
      <c r="I10110" s="50">
        <f>(DAX__2019_2020__33[[#This Row],[Adj Close]]-DAX__2019_2020__33[[#This Row],[Adj Open]])/DAX__2019_2020__33[[#This Row],[Adj Open]]</f>
        <v>3.3340296732376007E-3</v>
      </c>
      <c r="J10110" s="50">
        <f>DAX__2019_2020__33[[#This Row],[Adj Close]]-DAX__2019_2020__33[[#This Row],[Adj Open]]</f>
        <v>0.28306429269606781</v>
      </c>
      <c r="K10110" s="50">
        <v>386793</v>
      </c>
    </row>
    <row r="10111" spans="1:11" x14ac:dyDescent="0.3">
      <c r="A10111" s="51" t="str">
        <f t="shared" si="164"/>
        <v>MRK.DE</v>
      </c>
      <c r="B10111" s="52" t="s">
        <v>92</v>
      </c>
      <c r="C10111" s="50" t="s">
        <v>10190</v>
      </c>
      <c r="D10111" s="50">
        <f>DAX__2019_2020__33[[#This Row],[Open]]*(DAX__2019_2020__33[[#This Row],[Adj Close]]/DAX__2019_2020__33[[#This Row],[Close]])</f>
        <v>85.78848610433144</v>
      </c>
      <c r="E10111" s="50" t="s">
        <v>10983</v>
      </c>
      <c r="F10111" s="50" t="s">
        <v>24497</v>
      </c>
      <c r="G10111" s="50" t="s">
        <v>10045</v>
      </c>
      <c r="H10111" s="50" t="s">
        <v>24498</v>
      </c>
      <c r="I10111" s="50">
        <f>(DAX__2019_2020__33[[#This Row],[Adj Close]]-DAX__2019_2020__33[[#This Row],[Adj Open]])/DAX__2019_2020__33[[#This Row],[Adj Open]]</f>
        <v>7.4791026722194507E-3</v>
      </c>
      <c r="J10111" s="50">
        <f>DAX__2019_2020__33[[#This Row],[Adj Close]]-DAX__2019_2020__33[[#This Row],[Adj Open]]</f>
        <v>0.6416208956685665</v>
      </c>
      <c r="K10111" s="50">
        <v>547003</v>
      </c>
    </row>
    <row r="10112" spans="1:11" x14ac:dyDescent="0.3">
      <c r="A10112" s="51" t="str">
        <f t="shared" si="164"/>
        <v>MRK.DE</v>
      </c>
      <c r="B10112" s="52" t="s">
        <v>93</v>
      </c>
      <c r="C10112" s="50" t="s">
        <v>10054</v>
      </c>
      <c r="D10112" s="50">
        <f>DAX__2019_2020__33[[#This Row],[Open]]*(DAX__2019_2020__33[[#This Row],[Adj Close]]/DAX__2019_2020__33[[#This Row],[Close]])</f>
        <v>86.505603959947123</v>
      </c>
      <c r="E10112" s="50" t="s">
        <v>9943</v>
      </c>
      <c r="F10112" s="50" t="s">
        <v>24497</v>
      </c>
      <c r="G10112" s="50" t="s">
        <v>10026</v>
      </c>
      <c r="H10112" s="50" t="s">
        <v>24499</v>
      </c>
      <c r="I10112" s="50">
        <f>(DAX__2019_2020__33[[#This Row],[Adj Close]]-DAX__2019_2020__33[[#This Row],[Adj Open]])/DAX__2019_2020__33[[#This Row],[Adj Open]]</f>
        <v>-1.178012652705074E-2</v>
      </c>
      <c r="J10112" s="50">
        <f>DAX__2019_2020__33[[#This Row],[Adj Close]]-DAX__2019_2020__33[[#This Row],[Adj Open]]</f>
        <v>-1.0190469599471186</v>
      </c>
      <c r="K10112" s="50">
        <v>481669</v>
      </c>
    </row>
    <row r="10113" spans="1:11" x14ac:dyDescent="0.3">
      <c r="A10113" s="51" t="str">
        <f t="shared" si="164"/>
        <v>MRK.DE</v>
      </c>
      <c r="B10113" s="52" t="s">
        <v>94</v>
      </c>
      <c r="C10113" s="50" t="s">
        <v>5672</v>
      </c>
      <c r="D10113" s="50">
        <f>DAX__2019_2020__33[[#This Row],[Open]]*(DAX__2019_2020__33[[#This Row],[Adj Close]]/DAX__2019_2020__33[[#This Row],[Close]])</f>
        <v>84.901556625125266</v>
      </c>
      <c r="E10113" s="50" t="s">
        <v>9942</v>
      </c>
      <c r="F10113" s="50" t="s">
        <v>10950</v>
      </c>
      <c r="G10113" s="50" t="s">
        <v>5657</v>
      </c>
      <c r="H10113" s="50" t="s">
        <v>24500</v>
      </c>
      <c r="I10113" s="50">
        <f>(DAX__2019_2020__33[[#This Row],[Adj Close]]-DAX__2019_2020__33[[#This Row],[Adj Open]])/DAX__2019_2020__33[[#This Row],[Adj Open]]</f>
        <v>2.2223826776274013E-4</v>
      </c>
      <c r="J10113" s="50">
        <f>DAX__2019_2020__33[[#This Row],[Adj Close]]-DAX__2019_2020__33[[#This Row],[Adj Open]]</f>
        <v>1.8868374874728033E-2</v>
      </c>
      <c r="K10113" s="50">
        <v>429784</v>
      </c>
    </row>
    <row r="10114" spans="1:11" x14ac:dyDescent="0.3">
      <c r="A10114" s="51" t="str">
        <f t="shared" si="164"/>
        <v>MRK.DE</v>
      </c>
      <c r="B10114" s="52" t="s">
        <v>95</v>
      </c>
      <c r="C10114" s="50" t="s">
        <v>10958</v>
      </c>
      <c r="D10114" s="50">
        <f>DAX__2019_2020__33[[#This Row],[Open]]*(DAX__2019_2020__33[[#This Row],[Adj Close]]/DAX__2019_2020__33[[#This Row],[Close]])</f>
        <v>85.146869464039838</v>
      </c>
      <c r="E10114" s="50" t="s">
        <v>10052</v>
      </c>
      <c r="F10114" s="50" t="s">
        <v>5657</v>
      </c>
      <c r="G10114" s="50" t="s">
        <v>10957</v>
      </c>
      <c r="H10114" s="50" t="s">
        <v>24501</v>
      </c>
      <c r="I10114" s="50">
        <f>(DAX__2019_2020__33[[#This Row],[Adj Close]]-DAX__2019_2020__33[[#This Row],[Adj Open]])/DAX__2019_2020__33[[#This Row],[Adj Open]]</f>
        <v>2.881227900736469E-3</v>
      </c>
      <c r="J10114" s="50">
        <f>DAX__2019_2020__33[[#This Row],[Adj Close]]-DAX__2019_2020__33[[#This Row],[Adj Open]]</f>
        <v>0.24532753596015766</v>
      </c>
      <c r="K10114" s="50">
        <v>582312</v>
      </c>
    </row>
    <row r="10115" spans="1:11" x14ac:dyDescent="0.3">
      <c r="A10115" s="51" t="str">
        <f t="shared" si="164"/>
        <v>MRK.DE</v>
      </c>
      <c r="B10115" s="52" t="s">
        <v>96</v>
      </c>
      <c r="C10115" s="50" t="s">
        <v>10957</v>
      </c>
      <c r="D10115" s="50">
        <f>DAX__2019_2020__33[[#This Row],[Open]]*(DAX__2019_2020__33[[#This Row],[Adj Close]]/DAX__2019_2020__33[[#This Row],[Close]])</f>
        <v>85.392188327608011</v>
      </c>
      <c r="E10115" s="50" t="s">
        <v>9955</v>
      </c>
      <c r="F10115" s="50" t="s">
        <v>10950</v>
      </c>
      <c r="G10115" s="50" t="s">
        <v>24502</v>
      </c>
      <c r="H10115" s="50" t="s">
        <v>24503</v>
      </c>
      <c r="I10115" s="50">
        <f>(DAX__2019_2020__33[[#This Row],[Adj Close]]-DAX__2019_2020__33[[#This Row],[Adj Open]])/DAX__2019_2020__33[[#This Row],[Adj Open]]</f>
        <v>-4.8619005524863394E-3</v>
      </c>
      <c r="J10115" s="50">
        <f>DAX__2019_2020__33[[#This Row],[Adj Close]]-DAX__2019_2020__33[[#This Row],[Adj Open]]</f>
        <v>-0.41516832760801492</v>
      </c>
      <c r="K10115" s="50">
        <v>322982</v>
      </c>
    </row>
    <row r="10116" spans="1:11" x14ac:dyDescent="0.3">
      <c r="A10116" s="51" t="str">
        <f t="shared" si="164"/>
        <v>MRK.DE</v>
      </c>
      <c r="B10116" s="52" t="s">
        <v>97</v>
      </c>
      <c r="C10116" s="50" t="s">
        <v>10659</v>
      </c>
      <c r="D10116" s="50">
        <f>DAX__2019_2020__33[[#This Row],[Open]]*(DAX__2019_2020__33[[#This Row],[Adj Close]]/DAX__2019_2020__33[[#This Row],[Close]])</f>
        <v>84.826056536035424</v>
      </c>
      <c r="E10116" s="50" t="s">
        <v>9973</v>
      </c>
      <c r="F10116" s="50" t="s">
        <v>3881</v>
      </c>
      <c r="G10116" s="50" t="s">
        <v>24504</v>
      </c>
      <c r="H10116" s="50" t="s">
        <v>24505</v>
      </c>
      <c r="I10116" s="50">
        <f>(DAX__2019_2020__33[[#This Row],[Adj Close]]-DAX__2019_2020__33[[#This Row],[Adj Open]])/DAX__2019_2020__33[[#This Row],[Adj Open]]</f>
        <v>6.0066739486836695E-3</v>
      </c>
      <c r="J10116" s="50">
        <f>DAX__2019_2020__33[[#This Row],[Adj Close]]-DAX__2019_2020__33[[#This Row],[Adj Open]]</f>
        <v>0.50952246396457213</v>
      </c>
      <c r="K10116" s="50">
        <v>403219</v>
      </c>
    </row>
    <row r="10117" spans="1:11" x14ac:dyDescent="0.3">
      <c r="A10117" s="51" t="str">
        <f t="shared" si="164"/>
        <v>MRK.DE</v>
      </c>
      <c r="B10117" s="52" t="s">
        <v>98</v>
      </c>
      <c r="C10117" s="50" t="s">
        <v>5657</v>
      </c>
      <c r="D10117" s="50">
        <f>DAX__2019_2020__33[[#This Row],[Open]]*(DAX__2019_2020__33[[#This Row],[Adj Close]]/DAX__2019_2020__33[[#This Row],[Close]])</f>
        <v>84.920414489011264</v>
      </c>
      <c r="E10117" s="50" t="s">
        <v>10069</v>
      </c>
      <c r="F10117" s="50" t="s">
        <v>10029</v>
      </c>
      <c r="G10117" s="50" t="s">
        <v>10617</v>
      </c>
      <c r="H10117" s="50" t="s">
        <v>24506</v>
      </c>
      <c r="I10117" s="50">
        <f>(DAX__2019_2020__33[[#This Row],[Adj Close]]-DAX__2019_2020__33[[#This Row],[Adj Open]])/DAX__2019_2020__33[[#This Row],[Adj Open]]</f>
        <v>1.1555566666666696E-2</v>
      </c>
      <c r="J10117" s="50">
        <f>DAX__2019_2020__33[[#This Row],[Adj Close]]-DAX__2019_2020__33[[#This Row],[Adj Open]]</f>
        <v>0.98130351098873803</v>
      </c>
      <c r="K10117" s="50">
        <v>549334</v>
      </c>
    </row>
    <row r="10118" spans="1:11" x14ac:dyDescent="0.3">
      <c r="A10118" s="51" t="str">
        <f t="shared" si="164"/>
        <v>MRK.DE</v>
      </c>
      <c r="B10118" s="52" t="s">
        <v>99</v>
      </c>
      <c r="C10118" s="50" t="s">
        <v>10190</v>
      </c>
      <c r="D10118" s="50">
        <f>DAX__2019_2020__33[[#This Row],[Open]]*(DAX__2019_2020__33[[#This Row],[Adj Close]]/DAX__2019_2020__33[[#This Row],[Close]])</f>
        <v>85.788480305271747</v>
      </c>
      <c r="E10118" s="50" t="s">
        <v>10709</v>
      </c>
      <c r="F10118" s="50" t="s">
        <v>10950</v>
      </c>
      <c r="G10118" s="50" t="s">
        <v>9955</v>
      </c>
      <c r="H10118" s="50" t="s">
        <v>24507</v>
      </c>
      <c r="I10118" s="50">
        <f>(DAX__2019_2020__33[[#This Row],[Adj Close]]-DAX__2019_2020__33[[#This Row],[Adj Open]])/DAX__2019_2020__33[[#This Row],[Adj Open]]</f>
        <v>-3.2995491266950287E-3</v>
      </c>
      <c r="J10118" s="50">
        <f>DAX__2019_2020__33[[#This Row],[Adj Close]]-DAX__2019_2020__33[[#This Row],[Adj Open]]</f>
        <v>-0.28306330527175305</v>
      </c>
      <c r="K10118" s="50">
        <v>481260</v>
      </c>
    </row>
    <row r="10119" spans="1:11" x14ac:dyDescent="0.3">
      <c r="A10119" s="51" t="str">
        <f t="shared" si="164"/>
        <v>MRK.DE</v>
      </c>
      <c r="B10119" s="52" t="s">
        <v>100</v>
      </c>
      <c r="C10119" s="50" t="s">
        <v>10737</v>
      </c>
      <c r="D10119" s="50">
        <f>DAX__2019_2020__33[[#This Row],[Open]]*(DAX__2019_2020__33[[#This Row],[Adj Close]]/DAX__2019_2020__33[[#This Row],[Close]])</f>
        <v>86.109298676155603</v>
      </c>
      <c r="E10119" s="50" t="s">
        <v>5726</v>
      </c>
      <c r="F10119" s="50" t="s">
        <v>10075</v>
      </c>
      <c r="G10119" s="50" t="s">
        <v>5763</v>
      </c>
      <c r="H10119" s="50" t="s">
        <v>24508</v>
      </c>
      <c r="I10119" s="50">
        <f>(DAX__2019_2020__33[[#This Row],[Adj Close]]-DAX__2019_2020__33[[#This Row],[Adj Open]])/DAX__2019_2020__33[[#This Row],[Adj Open]]</f>
        <v>8.7661185893901372E-3</v>
      </c>
      <c r="J10119" s="50">
        <f>DAX__2019_2020__33[[#This Row],[Adj Close]]-DAX__2019_2020__33[[#This Row],[Adj Open]]</f>
        <v>0.75484432384439515</v>
      </c>
      <c r="K10119" s="50">
        <v>651690</v>
      </c>
    </row>
    <row r="10120" spans="1:11" x14ac:dyDescent="0.3">
      <c r="A10120" s="51" t="str">
        <f t="shared" si="164"/>
        <v>MRK.DE</v>
      </c>
      <c r="B10120" s="52" t="s">
        <v>101</v>
      </c>
      <c r="C10120" s="50" t="s">
        <v>24509</v>
      </c>
      <c r="D10120" s="50">
        <f>DAX__2019_2020__33[[#This Row],[Open]]*(DAX__2019_2020__33[[#This Row],[Adj Close]]/DAX__2019_2020__33[[#This Row],[Close]])</f>
        <v>86.411237535036278</v>
      </c>
      <c r="E10120" s="50" t="s">
        <v>10043</v>
      </c>
      <c r="F10120" s="50" t="s">
        <v>13023</v>
      </c>
      <c r="G10120" s="50" t="s">
        <v>24504</v>
      </c>
      <c r="H10120" s="50" t="s">
        <v>24505</v>
      </c>
      <c r="I10120" s="50">
        <f>(DAX__2019_2020__33[[#This Row],[Adj Close]]-DAX__2019_2020__33[[#This Row],[Adj Open]])/DAX__2019_2020__33[[#This Row],[Adj Open]]</f>
        <v>-1.2448132508230151E-2</v>
      </c>
      <c r="J10120" s="50">
        <f>DAX__2019_2020__33[[#This Row],[Adj Close]]-DAX__2019_2020__33[[#This Row],[Adj Open]]</f>
        <v>-1.0756585350362826</v>
      </c>
      <c r="K10120" s="50">
        <v>411005</v>
      </c>
    </row>
    <row r="10121" spans="1:11" x14ac:dyDescent="0.3">
      <c r="A10121" s="51" t="str">
        <f t="shared" si="164"/>
        <v>MRK.DE</v>
      </c>
      <c r="B10121" s="52" t="s">
        <v>102</v>
      </c>
      <c r="C10121" s="50" t="s">
        <v>24504</v>
      </c>
      <c r="D10121" s="50">
        <f>DAX__2019_2020__33[[#This Row],[Open]]*(DAX__2019_2020__33[[#This Row],[Adj Close]]/DAX__2019_2020__33[[#This Row],[Close]])</f>
        <v>85.335596579939505</v>
      </c>
      <c r="E10121" s="50" t="s">
        <v>10640</v>
      </c>
      <c r="F10121" s="50" t="s">
        <v>9965</v>
      </c>
      <c r="G10121" s="50" t="s">
        <v>10071</v>
      </c>
      <c r="H10121" s="50" t="s">
        <v>24510</v>
      </c>
      <c r="I10121" s="50">
        <f>(DAX__2019_2020__33[[#This Row],[Adj Close]]-DAX__2019_2020__33[[#This Row],[Adj Open]])/DAX__2019_2020__33[[#This Row],[Adj Open]]</f>
        <v>1.1941563203415224E-2</v>
      </c>
      <c r="J10121" s="50">
        <f>DAX__2019_2020__33[[#This Row],[Adj Close]]-DAX__2019_2020__33[[#This Row],[Adj Open]]</f>
        <v>1.0190404200604917</v>
      </c>
      <c r="K10121" s="50">
        <v>451531</v>
      </c>
    </row>
    <row r="10122" spans="1:11" x14ac:dyDescent="0.3">
      <c r="A10122" s="51" t="str">
        <f t="shared" si="164"/>
        <v>MRK.DE</v>
      </c>
      <c r="B10122" s="52" t="s">
        <v>103</v>
      </c>
      <c r="C10122" s="50" t="s">
        <v>9945</v>
      </c>
      <c r="D10122" s="50">
        <f>DAX__2019_2020__33[[#This Row],[Open]]*(DAX__2019_2020__33[[#This Row],[Adj Close]]/DAX__2019_2020__33[[#This Row],[Close]])</f>
        <v>86.147055271058946</v>
      </c>
      <c r="E10122" s="50" t="s">
        <v>10638</v>
      </c>
      <c r="F10122" s="50" t="s">
        <v>5663</v>
      </c>
      <c r="G10122" s="50" t="s">
        <v>9947</v>
      </c>
      <c r="H10122" s="50" t="s">
        <v>24511</v>
      </c>
      <c r="I10122" s="50">
        <f>(DAX__2019_2020__33[[#This Row],[Adj Close]]-DAX__2019_2020__33[[#This Row],[Adj Open]])/DAX__2019_2020__33[[#This Row],[Adj Open]]</f>
        <v>6.571522237518502E-4</v>
      </c>
      <c r="J10122" s="50">
        <f>DAX__2019_2020__33[[#This Row],[Adj Close]]-DAX__2019_2020__33[[#This Row],[Adj Open]]</f>
        <v>5.6611728941049932E-2</v>
      </c>
      <c r="K10122" s="50">
        <v>444416</v>
      </c>
    </row>
    <row r="10123" spans="1:11" x14ac:dyDescent="0.3">
      <c r="A10123" s="51" t="str">
        <f t="shared" si="164"/>
        <v>MRK.DE</v>
      </c>
      <c r="B10123" s="52" t="s">
        <v>104</v>
      </c>
      <c r="C10123" s="50" t="s">
        <v>3900</v>
      </c>
      <c r="D10123" s="50">
        <f>DAX__2019_2020__33[[#This Row],[Open]]*(DAX__2019_2020__33[[#This Row],[Adj Close]]/DAX__2019_2020__33[[#This Row],[Close]])</f>
        <v>86.467857782627632</v>
      </c>
      <c r="E10123" s="50" t="s">
        <v>5729</v>
      </c>
      <c r="F10123" s="50" t="s">
        <v>13008</v>
      </c>
      <c r="G10123" s="50" t="s">
        <v>24509</v>
      </c>
      <c r="H10123" s="50" t="s">
        <v>24512</v>
      </c>
      <c r="I10123" s="50">
        <f>(DAX__2019_2020__33[[#This Row],[Adj Close]]-DAX__2019_2020__33[[#This Row],[Adj Open]])/DAX__2019_2020__33[[#This Row],[Adj Open]]</f>
        <v>-6.5470319352589721E-4</v>
      </c>
      <c r="J10123" s="50">
        <f>DAX__2019_2020__33[[#This Row],[Adj Close]]-DAX__2019_2020__33[[#This Row],[Adj Open]]</f>
        <v>-5.6610782627629419E-2</v>
      </c>
      <c r="K10123" s="50">
        <v>602050</v>
      </c>
    </row>
    <row r="10124" spans="1:11" x14ac:dyDescent="0.3">
      <c r="A10124" s="51" t="str">
        <f t="shared" si="164"/>
        <v>MRK.DE</v>
      </c>
      <c r="B10124" s="52" t="s">
        <v>105</v>
      </c>
      <c r="C10124" s="50" t="s">
        <v>10043</v>
      </c>
      <c r="D10124" s="50">
        <f>DAX__2019_2020__33[[#This Row],[Open]]*(DAX__2019_2020__33[[#This Row],[Adj Close]]/DAX__2019_2020__33[[#This Row],[Close]])</f>
        <v>86.65656794146777</v>
      </c>
      <c r="E10124" s="50" t="s">
        <v>9941</v>
      </c>
      <c r="F10124" s="50" t="s">
        <v>10073</v>
      </c>
      <c r="G10124" s="50" t="s">
        <v>10983</v>
      </c>
      <c r="H10124" s="50" t="s">
        <v>24513</v>
      </c>
      <c r="I10124" s="50">
        <f>(DAX__2019_2020__33[[#This Row],[Adj Close]]-DAX__2019_2020__33[[#This Row],[Adj Open]])/DAX__2019_2020__33[[#This Row],[Adj Open]]</f>
        <v>1.3066529314743394E-3</v>
      </c>
      <c r="J10124" s="50">
        <f>DAX__2019_2020__33[[#This Row],[Adj Close]]-DAX__2019_2020__33[[#This Row],[Adj Open]]</f>
        <v>0.11323005853222412</v>
      </c>
      <c r="K10124" s="50">
        <v>559741</v>
      </c>
    </row>
    <row r="10125" spans="1:11" x14ac:dyDescent="0.3">
      <c r="A10125" s="51" t="str">
        <f t="shared" si="164"/>
        <v>MRK.DE</v>
      </c>
      <c r="B10125" s="52" t="s">
        <v>106</v>
      </c>
      <c r="C10125" s="50" t="s">
        <v>12972</v>
      </c>
      <c r="D10125" s="50">
        <f>DAX__2019_2020__33[[#This Row],[Open]]*(DAX__2019_2020__33[[#This Row],[Adj Close]]/DAX__2019_2020__33[[#This Row],[Close]])</f>
        <v>86.901887386516876</v>
      </c>
      <c r="E10125" s="50" t="s">
        <v>3909</v>
      </c>
      <c r="F10125" s="50" t="s">
        <v>10655</v>
      </c>
      <c r="G10125" s="50" t="s">
        <v>3923</v>
      </c>
      <c r="H10125" s="50" t="s">
        <v>24514</v>
      </c>
      <c r="I10125" s="50">
        <f>(DAX__2019_2020__33[[#This Row],[Adj Close]]-DAX__2019_2020__33[[#This Row],[Adj Open]])/DAX__2019_2020__33[[#This Row],[Adj Open]]</f>
        <v>1.8023930901714072E-2</v>
      </c>
      <c r="J10125" s="50">
        <f>DAX__2019_2020__33[[#This Row],[Adj Close]]-DAX__2019_2020__33[[#This Row],[Adj Open]]</f>
        <v>1.5663136134831177</v>
      </c>
      <c r="K10125" s="50">
        <v>590071</v>
      </c>
    </row>
    <row r="10126" spans="1:11" x14ac:dyDescent="0.3">
      <c r="A10126" s="51" t="str">
        <f t="shared" si="164"/>
        <v>MRK.DE</v>
      </c>
      <c r="B10126" s="52" t="s">
        <v>107</v>
      </c>
      <c r="C10126" s="50" t="s">
        <v>10634</v>
      </c>
      <c r="D10126" s="50">
        <f>DAX__2019_2020__33[[#This Row],[Open]]*(DAX__2019_2020__33[[#This Row],[Adj Close]]/DAX__2019_2020__33[[#This Row],[Close]])</f>
        <v>88.638050829611174</v>
      </c>
      <c r="E10126" s="50" t="s">
        <v>10208</v>
      </c>
      <c r="F10126" s="50" t="s">
        <v>3914</v>
      </c>
      <c r="G10126" s="50" t="s">
        <v>24515</v>
      </c>
      <c r="H10126" s="50" t="s">
        <v>24516</v>
      </c>
      <c r="I10126" s="50">
        <f>(DAX__2019_2020__33[[#This Row],[Adj Close]]-DAX__2019_2020__33[[#This Row],[Adj Open]])/DAX__2019_2020__33[[#This Row],[Adj Open]]</f>
        <v>2.9167531846550299E-2</v>
      </c>
      <c r="J10126" s="50">
        <f>DAX__2019_2020__33[[#This Row],[Adj Close]]-DAX__2019_2020__33[[#This Row],[Adj Open]]</f>
        <v>2.5853531703888279</v>
      </c>
      <c r="K10126" s="50">
        <v>985049</v>
      </c>
    </row>
    <row r="10127" spans="1:11" x14ac:dyDescent="0.3">
      <c r="A10127" s="51" t="str">
        <f t="shared" si="164"/>
        <v>MRK.DE</v>
      </c>
      <c r="B10127" s="52" t="s">
        <v>108</v>
      </c>
      <c r="C10127" s="50" t="s">
        <v>24517</v>
      </c>
      <c r="D10127" s="50">
        <f>DAX__2019_2020__33[[#This Row],[Open]]*(DAX__2019_2020__33[[#This Row],[Adj Close]]/DAX__2019_2020__33[[#This Row],[Close]])</f>
        <v>91.20453484359237</v>
      </c>
      <c r="E10127" s="50" t="s">
        <v>10968</v>
      </c>
      <c r="F10127" s="50" t="s">
        <v>10818</v>
      </c>
      <c r="G10127" s="50" t="s">
        <v>10872</v>
      </c>
      <c r="H10127" s="50" t="s">
        <v>24518</v>
      </c>
      <c r="I10127" s="50">
        <f>(DAX__2019_2020__33[[#This Row],[Adj Close]]-DAX__2019_2020__33[[#This Row],[Adj Open]])/DAX__2019_2020__33[[#This Row],[Adj Open]]</f>
        <v>8.2758117825022922E-4</v>
      </c>
      <c r="J10127" s="50">
        <f>DAX__2019_2020__33[[#This Row],[Adj Close]]-DAX__2019_2020__33[[#This Row],[Adj Open]]</f>
        <v>7.5479156407624259E-2</v>
      </c>
      <c r="K10127" s="50">
        <v>743811</v>
      </c>
    </row>
    <row r="10128" spans="1:11" x14ac:dyDescent="0.3">
      <c r="A10128" s="51" t="str">
        <f t="shared" si="164"/>
        <v>MRK.DE</v>
      </c>
      <c r="B10128" s="52" t="s">
        <v>109</v>
      </c>
      <c r="C10128" s="50" t="s">
        <v>10891</v>
      </c>
      <c r="D10128" s="50">
        <f>DAX__2019_2020__33[[#This Row],[Open]]*(DAX__2019_2020__33[[#This Row],[Adj Close]]/DAX__2019_2020__33[[#This Row],[Close]])</f>
        <v>90.978076258980153</v>
      </c>
      <c r="E10128" s="50" t="s">
        <v>10218</v>
      </c>
      <c r="F10128" s="50" t="s">
        <v>4931</v>
      </c>
      <c r="G10128" s="50" t="s">
        <v>4931</v>
      </c>
      <c r="H10128" s="50" t="s">
        <v>24519</v>
      </c>
      <c r="I10128" s="50">
        <f>(DAX__2019_2020__33[[#This Row],[Adj Close]]-DAX__2019_2020__33[[#This Row],[Adj Open]])/DAX__2019_2020__33[[#This Row],[Adj Open]]</f>
        <v>-1.0163825143410582E-2</v>
      </c>
      <c r="J10128" s="50">
        <f>DAX__2019_2020__33[[#This Row],[Adj Close]]-DAX__2019_2020__33[[#This Row],[Adj Open]]</f>
        <v>-0.92468525898014775</v>
      </c>
      <c r="K10128" s="50">
        <v>523181</v>
      </c>
    </row>
    <row r="10129" spans="1:11" x14ac:dyDescent="0.3">
      <c r="A10129" s="51" t="str">
        <f t="shared" si="164"/>
        <v>MRK.DE</v>
      </c>
      <c r="B10129" s="52" t="s">
        <v>110</v>
      </c>
      <c r="C10129" s="50" t="s">
        <v>10697</v>
      </c>
      <c r="D10129" s="50">
        <f>DAX__2019_2020__33[[#This Row],[Open]]*(DAX__2019_2020__33[[#This Row],[Adj Close]]/DAX__2019_2020__33[[#This Row],[Close]])</f>
        <v>89.751450352105806</v>
      </c>
      <c r="E10129" s="50" t="s">
        <v>10724</v>
      </c>
      <c r="F10129" s="50" t="s">
        <v>10914</v>
      </c>
      <c r="G10129" s="50" t="s">
        <v>10688</v>
      </c>
      <c r="H10129" s="50" t="s">
        <v>24520</v>
      </c>
      <c r="I10129" s="50">
        <f>(DAX__2019_2020__33[[#This Row],[Adj Close]]-DAX__2019_2020__33[[#This Row],[Adj Open]])/DAX__2019_2020__33[[#This Row],[Adj Open]]</f>
        <v>-4.2053194636671446E-4</v>
      </c>
      <c r="J10129" s="50">
        <f>DAX__2019_2020__33[[#This Row],[Adj Close]]-DAX__2019_2020__33[[#This Row],[Adj Open]]</f>
        <v>-3.7743352105806593E-2</v>
      </c>
      <c r="K10129" s="50">
        <v>405384</v>
      </c>
    </row>
    <row r="10130" spans="1:11" x14ac:dyDescent="0.3">
      <c r="A10130" s="51" t="str">
        <f t="shared" si="164"/>
        <v>MRK.DE</v>
      </c>
      <c r="B10130" s="52" t="s">
        <v>111</v>
      </c>
      <c r="C10130" s="50" t="s">
        <v>10676</v>
      </c>
      <c r="D10130" s="50">
        <f>DAX__2019_2020__33[[#This Row],[Open]]*(DAX__2019_2020__33[[#This Row],[Adj Close]]/DAX__2019_2020__33[[#This Row],[Close]])</f>
        <v>89.883548165264401</v>
      </c>
      <c r="E10130" s="50" t="s">
        <v>3938</v>
      </c>
      <c r="F10130" s="50" t="s">
        <v>10862</v>
      </c>
      <c r="G10130" s="50" t="s">
        <v>10914</v>
      </c>
      <c r="H10130" s="50" t="s">
        <v>24521</v>
      </c>
      <c r="I10130" s="50">
        <f>(DAX__2019_2020__33[[#This Row],[Adj Close]]-DAX__2019_2020__33[[#This Row],[Adj Open]])/DAX__2019_2020__33[[#This Row],[Adj Open]]</f>
        <v>-6.5085344004086046E-3</v>
      </c>
      <c r="J10130" s="50">
        <f>DAX__2019_2020__33[[#This Row],[Adj Close]]-DAX__2019_2020__33[[#This Row],[Adj Open]]</f>
        <v>-0.58501016526440708</v>
      </c>
      <c r="K10130" s="50">
        <v>375719</v>
      </c>
    </row>
    <row r="10131" spans="1:11" x14ac:dyDescent="0.3">
      <c r="A10131" s="51" t="str">
        <f t="shared" si="164"/>
        <v>MRK.DE</v>
      </c>
      <c r="B10131" s="52" t="s">
        <v>112</v>
      </c>
      <c r="C10131" s="50" t="s">
        <v>24522</v>
      </c>
      <c r="D10131" s="50">
        <f>DAX__2019_2020__33[[#This Row],[Open]]*(DAX__2019_2020__33[[#This Row],[Adj Close]]/DAX__2019_2020__33[[#This Row],[Close]])</f>
        <v>88.864490809424382</v>
      </c>
      <c r="E10131" s="50" t="s">
        <v>10702</v>
      </c>
      <c r="F10131" s="50" t="s">
        <v>10192</v>
      </c>
      <c r="G10131" s="50" t="s">
        <v>10995</v>
      </c>
      <c r="H10131" s="50" t="s">
        <v>24523</v>
      </c>
      <c r="I10131" s="50">
        <f>(DAX__2019_2020__33[[#This Row],[Adj Close]]-DAX__2019_2020__33[[#This Row],[Adj Open]])/DAX__2019_2020__33[[#This Row],[Adj Open]]</f>
        <v>2.1235612656614572E-3</v>
      </c>
      <c r="J10131" s="50">
        <f>DAX__2019_2020__33[[#This Row],[Adj Close]]-DAX__2019_2020__33[[#This Row],[Adj Open]]</f>
        <v>0.18870919057562219</v>
      </c>
      <c r="K10131" s="50">
        <v>717516</v>
      </c>
    </row>
    <row r="10132" spans="1:11" x14ac:dyDescent="0.3">
      <c r="A10132" s="51" t="str">
        <f t="shared" si="164"/>
        <v>MRK.DE</v>
      </c>
      <c r="B10132" s="52" t="s">
        <v>113</v>
      </c>
      <c r="C10132" s="50" t="s">
        <v>10628</v>
      </c>
      <c r="D10132" s="50">
        <f>DAX__2019_2020__33[[#This Row],[Open]]*(DAX__2019_2020__33[[#This Row],[Adj Close]]/DAX__2019_2020__33[[#This Row],[Close]])</f>
        <v>89.430640448413882</v>
      </c>
      <c r="E10132" s="50" t="s">
        <v>24524</v>
      </c>
      <c r="F10132" s="50" t="s">
        <v>10862</v>
      </c>
      <c r="G10132" s="50" t="s">
        <v>10870</v>
      </c>
      <c r="H10132" s="50" t="s">
        <v>24525</v>
      </c>
      <c r="I10132" s="50">
        <f>(DAX__2019_2020__33[[#This Row],[Adj Close]]-DAX__2019_2020__33[[#This Row],[Adj Open]])/DAX__2019_2020__33[[#This Row],[Adj Open]]</f>
        <v>9.7066681758457372E-3</v>
      </c>
      <c r="J10132" s="50">
        <f>DAX__2019_2020__33[[#This Row],[Adj Close]]-DAX__2019_2020__33[[#This Row],[Adj Open]]</f>
        <v>0.86807355158612154</v>
      </c>
      <c r="K10132" s="50">
        <v>483939</v>
      </c>
    </row>
    <row r="10133" spans="1:11" x14ac:dyDescent="0.3">
      <c r="A10133" s="51" t="str">
        <f t="shared" si="164"/>
        <v>MRK.DE</v>
      </c>
      <c r="B10133" s="52" t="s">
        <v>114</v>
      </c>
      <c r="C10133" s="50" t="s">
        <v>10690</v>
      </c>
      <c r="D10133" s="50">
        <f>DAX__2019_2020__33[[#This Row],[Open]]*(DAX__2019_2020__33[[#This Row],[Adj Close]]/DAX__2019_2020__33[[#This Row],[Close]])</f>
        <v>90.808221366880304</v>
      </c>
      <c r="E10133" s="50" t="s">
        <v>10578</v>
      </c>
      <c r="F10133" s="50" t="s">
        <v>10679</v>
      </c>
      <c r="G10133" s="50" t="s">
        <v>3930</v>
      </c>
      <c r="H10133" s="50" t="s">
        <v>24526</v>
      </c>
      <c r="I10133" s="50">
        <f>(DAX__2019_2020__33[[#This Row],[Adj Close]]-DAX__2019_2020__33[[#This Row],[Adj Open]])/DAX__2019_2020__33[[#This Row],[Adj Open]]</f>
        <v>3.7406484567881321E-3</v>
      </c>
      <c r="J10133" s="50">
        <f>DAX__2019_2020__33[[#This Row],[Adj Close]]-DAX__2019_2020__33[[#This Row],[Adj Open]]</f>
        <v>0.3396816331196959</v>
      </c>
      <c r="K10133" s="50">
        <v>551809</v>
      </c>
    </row>
    <row r="10134" spans="1:11" x14ac:dyDescent="0.3">
      <c r="A10134" s="51" t="str">
        <f t="shared" si="164"/>
        <v>MRK.DE</v>
      </c>
      <c r="B10134" s="52" t="s">
        <v>115</v>
      </c>
      <c r="C10134" s="50" t="s">
        <v>10778</v>
      </c>
      <c r="D10134" s="50">
        <f>DAX__2019_2020__33[[#This Row],[Open]]*(DAX__2019_2020__33[[#This Row],[Adj Close]]/DAX__2019_2020__33[[#This Row],[Close]])</f>
        <v>91.091309926047046</v>
      </c>
      <c r="E10134" s="50" t="s">
        <v>10221</v>
      </c>
      <c r="F10134" s="50" t="s">
        <v>10620</v>
      </c>
      <c r="G10134" s="50" t="s">
        <v>10858</v>
      </c>
      <c r="H10134" s="50" t="s">
        <v>24527</v>
      </c>
      <c r="I10134" s="50">
        <f>(DAX__2019_2020__33[[#This Row],[Adj Close]]-DAX__2019_2020__33[[#This Row],[Adj Open]])/DAX__2019_2020__33[[#This Row],[Adj Open]]</f>
        <v>3.9361611359420099E-3</v>
      </c>
      <c r="J10134" s="50">
        <f>DAX__2019_2020__33[[#This Row],[Adj Close]]-DAX__2019_2020__33[[#This Row],[Adj Open]]</f>
        <v>0.35855007395295502</v>
      </c>
      <c r="K10134" s="50">
        <v>385026</v>
      </c>
    </row>
    <row r="10135" spans="1:11" x14ac:dyDescent="0.3">
      <c r="A10135" s="51" t="str">
        <f t="shared" si="164"/>
        <v>MRK.DE</v>
      </c>
      <c r="B10135" s="52" t="s">
        <v>116</v>
      </c>
      <c r="C10135" s="50" t="s">
        <v>5724</v>
      </c>
      <c r="D10135" s="50">
        <f>DAX__2019_2020__33[[#This Row],[Open]]*(DAX__2019_2020__33[[#This Row],[Adj Close]]/DAX__2019_2020__33[[#This Row],[Close]])</f>
        <v>91.053555198919341</v>
      </c>
      <c r="E10135" s="50" t="s">
        <v>10213</v>
      </c>
      <c r="F10135" s="50" t="s">
        <v>10727</v>
      </c>
      <c r="G10135" s="50" t="s">
        <v>24528</v>
      </c>
      <c r="H10135" s="50" t="s">
        <v>24529</v>
      </c>
      <c r="I10135" s="50">
        <f>(DAX__2019_2020__33[[#This Row],[Adj Close]]-DAX__2019_2020__33[[#This Row],[Adj Open]])/DAX__2019_2020__33[[#This Row],[Adj Open]]</f>
        <v>5.8030880829014562E-3</v>
      </c>
      <c r="J10135" s="50">
        <f>DAX__2019_2020__33[[#This Row],[Adj Close]]-DAX__2019_2020__33[[#This Row],[Adj Open]]</f>
        <v>0.52839180108065875</v>
      </c>
      <c r="K10135" s="50">
        <v>288266</v>
      </c>
    </row>
    <row r="10136" spans="1:11" x14ac:dyDescent="0.3">
      <c r="A10136" s="51" t="str">
        <f t="shared" si="164"/>
        <v>MRK.DE</v>
      </c>
      <c r="B10136" s="52" t="s">
        <v>117</v>
      </c>
      <c r="C10136" s="50" t="s">
        <v>10884</v>
      </c>
      <c r="D10136" s="50">
        <f>DAX__2019_2020__33[[#This Row],[Open]]*(DAX__2019_2020__33[[#This Row],[Adj Close]]/DAX__2019_2020__33[[#This Row],[Close]])</f>
        <v>91.242267463691022</v>
      </c>
      <c r="E10136" s="50" t="s">
        <v>10589</v>
      </c>
      <c r="F10136" s="50" t="s">
        <v>3930</v>
      </c>
      <c r="G10136" s="50" t="s">
        <v>24530</v>
      </c>
      <c r="H10136" s="50" t="s">
        <v>24531</v>
      </c>
      <c r="I10136" s="50">
        <f>(DAX__2019_2020__33[[#This Row],[Adj Close]]-DAX__2019_2020__33[[#This Row],[Adj Open]])/DAX__2019_2020__33[[#This Row],[Adj Open]]</f>
        <v>2.6887487907575622E-3</v>
      </c>
      <c r="J10136" s="50">
        <f>DAX__2019_2020__33[[#This Row],[Adj Close]]-DAX__2019_2020__33[[#This Row],[Adj Open]]</f>
        <v>0.2453275363089773</v>
      </c>
      <c r="K10136" s="50">
        <v>324620</v>
      </c>
    </row>
    <row r="10137" spans="1:11" x14ac:dyDescent="0.3">
      <c r="A10137" s="51" t="str">
        <f t="shared" si="164"/>
        <v>MRK.DE</v>
      </c>
      <c r="B10137" s="52" t="s">
        <v>118</v>
      </c>
      <c r="C10137" s="50" t="s">
        <v>10577</v>
      </c>
      <c r="D10137" s="50">
        <f>DAX__2019_2020__33[[#This Row],[Open]]*(DAX__2019_2020__33[[#This Row],[Adj Close]]/DAX__2019_2020__33[[#This Row],[Close]])</f>
        <v>91.714052511015723</v>
      </c>
      <c r="E10137" s="50" t="s">
        <v>10882</v>
      </c>
      <c r="F10137" s="50" t="s">
        <v>10593</v>
      </c>
      <c r="G10137" s="50" t="s">
        <v>24532</v>
      </c>
      <c r="H10137" s="50" t="s">
        <v>24533</v>
      </c>
      <c r="I10137" s="50">
        <f>(DAX__2019_2020__33[[#This Row],[Adj Close]]-DAX__2019_2020__33[[#This Row],[Adj Open]])/DAX__2019_2020__33[[#This Row],[Adj Open]]</f>
        <v>-1.234516499007845E-3</v>
      </c>
      <c r="J10137" s="50">
        <f>DAX__2019_2020__33[[#This Row],[Adj Close]]-DAX__2019_2020__33[[#This Row],[Adj Open]]</f>
        <v>-0.11322251101572078</v>
      </c>
      <c r="K10137" s="50">
        <v>260600</v>
      </c>
    </row>
    <row r="10138" spans="1:11" x14ac:dyDescent="0.3">
      <c r="A10138" s="51" t="str">
        <f t="shared" si="164"/>
        <v>MRK.DE</v>
      </c>
      <c r="B10138" s="52" t="s">
        <v>119</v>
      </c>
      <c r="C10138" s="50" t="s">
        <v>13070</v>
      </c>
      <c r="D10138" s="50">
        <f>DAX__2019_2020__33[[#This Row],[Open]]*(DAX__2019_2020__33[[#This Row],[Adj Close]]/DAX__2019_2020__33[[#This Row],[Close]])</f>
        <v>91.695172947499998</v>
      </c>
      <c r="E10138" s="50" t="s">
        <v>10211</v>
      </c>
      <c r="F10138" s="50" t="s">
        <v>10635</v>
      </c>
      <c r="G10138" s="50" t="s">
        <v>3927</v>
      </c>
      <c r="H10138" s="50" t="s">
        <v>24534</v>
      </c>
      <c r="I10138" s="50">
        <f>(DAX__2019_2020__33[[#This Row],[Adj Close]]-DAX__2019_2020__33[[#This Row],[Adj Open]])/DAX__2019_2020__33[[#This Row],[Adj Open]]</f>
        <v>-1.2142416135007172E-2</v>
      </c>
      <c r="J10138" s="50">
        <f>DAX__2019_2020__33[[#This Row],[Adj Close]]-DAX__2019_2020__33[[#This Row],[Adj Open]]</f>
        <v>-1.1134009474999971</v>
      </c>
      <c r="K10138" s="50">
        <v>390165</v>
      </c>
    </row>
    <row r="10139" spans="1:11" x14ac:dyDescent="0.3">
      <c r="A10139" s="51" t="str">
        <f t="shared" si="164"/>
        <v>MRK.DE</v>
      </c>
      <c r="B10139" s="52" t="s">
        <v>120</v>
      </c>
      <c r="C10139" s="50" t="s">
        <v>13081</v>
      </c>
      <c r="D10139" s="50">
        <f>DAX__2019_2020__33[[#This Row],[Open]]*(DAX__2019_2020__33[[#This Row],[Adj Close]]/DAX__2019_2020__33[[#This Row],[Close]])</f>
        <v>90.544032447625909</v>
      </c>
      <c r="E10139" s="50" t="s">
        <v>5724</v>
      </c>
      <c r="F10139" s="50" t="s">
        <v>3938</v>
      </c>
      <c r="G10139" s="50" t="s">
        <v>10850</v>
      </c>
      <c r="H10139" s="50" t="s">
        <v>24535</v>
      </c>
      <c r="I10139" s="50">
        <f>(DAX__2019_2020__33[[#This Row],[Adj Close]]-DAX__2019_2020__33[[#This Row],[Adj Open]])/DAX__2019_2020__33[[#This Row],[Adj Open]]</f>
        <v>2.5010212849209366E-3</v>
      </c>
      <c r="J10139" s="50">
        <f>DAX__2019_2020__33[[#This Row],[Adj Close]]-DAX__2019_2020__33[[#This Row],[Adj Open]]</f>
        <v>0.22645255237408435</v>
      </c>
      <c r="K10139" s="50">
        <v>387634</v>
      </c>
    </row>
    <row r="10140" spans="1:11" x14ac:dyDescent="0.3">
      <c r="A10140" s="51" t="str">
        <f t="shared" si="164"/>
        <v>MRK.DE</v>
      </c>
      <c r="B10140" s="52" t="s">
        <v>121</v>
      </c>
      <c r="C10140" s="50" t="s">
        <v>5714</v>
      </c>
      <c r="D10140" s="50">
        <f>DAX__2019_2020__33[[#This Row],[Open]]*(DAX__2019_2020__33[[#This Row],[Adj Close]]/DAX__2019_2020__33[[#This Row],[Close]])</f>
        <v>90.827111521824662</v>
      </c>
      <c r="E10140" s="50" t="s">
        <v>24536</v>
      </c>
      <c r="F10140" s="50" t="s">
        <v>3941</v>
      </c>
      <c r="G10140" s="50" t="s">
        <v>24537</v>
      </c>
      <c r="H10140" s="50" t="s">
        <v>24538</v>
      </c>
      <c r="I10140" s="50">
        <f>(DAX__2019_2020__33[[#This Row],[Adj Close]]-DAX__2019_2020__33[[#This Row],[Adj Open]])/DAX__2019_2020__33[[#This Row],[Adj Open]]</f>
        <v>-9.7652397721746404E-3</v>
      </c>
      <c r="J10140" s="50">
        <f>DAX__2019_2020__33[[#This Row],[Adj Close]]-DAX__2019_2020__33[[#This Row],[Adj Open]]</f>
        <v>-0.88694852182466377</v>
      </c>
      <c r="K10140" s="50">
        <v>453599</v>
      </c>
    </row>
    <row r="10141" spans="1:11" x14ac:dyDescent="0.3">
      <c r="A10141" s="51" t="str">
        <f t="shared" si="164"/>
        <v>MRK.DE</v>
      </c>
      <c r="B10141" s="52" t="s">
        <v>122</v>
      </c>
      <c r="C10141" s="50" t="s">
        <v>10572</v>
      </c>
      <c r="D10141" s="50">
        <f>DAX__2019_2020__33[[#This Row],[Open]]*(DAX__2019_2020__33[[#This Row],[Adj Close]]/DAX__2019_2020__33[[#This Row],[Close]])</f>
        <v>89.732578199280638</v>
      </c>
      <c r="E10141" s="50" t="s">
        <v>10716</v>
      </c>
      <c r="F10141" s="50" t="s">
        <v>10866</v>
      </c>
      <c r="G10141" s="50" t="s">
        <v>13068</v>
      </c>
      <c r="H10141" s="50" t="s">
        <v>24539</v>
      </c>
      <c r="I10141" s="50">
        <f>(DAX__2019_2020__33[[#This Row],[Adj Close]]-DAX__2019_2020__33[[#This Row],[Adj Open]])/DAX__2019_2020__33[[#This Row],[Adj Open]]</f>
        <v>-2.3133649277258359E-3</v>
      </c>
      <c r="J10141" s="50">
        <f>DAX__2019_2020__33[[#This Row],[Adj Close]]-DAX__2019_2020__33[[#This Row],[Adj Open]]</f>
        <v>-0.20758419928063176</v>
      </c>
      <c r="K10141" s="50">
        <v>443254</v>
      </c>
    </row>
    <row r="10142" spans="1:11" x14ac:dyDescent="0.3">
      <c r="A10142" s="51" t="str">
        <f t="shared" si="164"/>
        <v>MRK.DE</v>
      </c>
      <c r="B10142" s="52" t="s">
        <v>123</v>
      </c>
      <c r="C10142" s="50" t="s">
        <v>10180</v>
      </c>
      <c r="D10142" s="50">
        <f>DAX__2019_2020__33[[#This Row],[Open]]*(DAX__2019_2020__33[[#This Row],[Adj Close]]/DAX__2019_2020__33[[#This Row],[Close]])</f>
        <v>89.449501740547191</v>
      </c>
      <c r="E10142" s="50" t="s">
        <v>10746</v>
      </c>
      <c r="F10142" s="50" t="s">
        <v>5659</v>
      </c>
      <c r="G10142" s="50" t="s">
        <v>10598</v>
      </c>
      <c r="H10142" s="50" t="s">
        <v>24540</v>
      </c>
      <c r="I10142" s="50">
        <f>(DAX__2019_2020__33[[#This Row],[Adj Close]]-DAX__2019_2020__33[[#This Row],[Adj Open]])/DAX__2019_2020__33[[#This Row],[Adj Open]]</f>
        <v>-4.1561201216417827E-2</v>
      </c>
      <c r="J10142" s="50">
        <f>DAX__2019_2020__33[[#This Row],[Adj Close]]-DAX__2019_2020__33[[#This Row],[Adj Open]]</f>
        <v>-3.7176287405471982</v>
      </c>
      <c r="K10142" s="50">
        <v>1515325</v>
      </c>
    </row>
    <row r="10143" spans="1:11" x14ac:dyDescent="0.3">
      <c r="A10143" s="51" t="str">
        <f t="shared" si="164"/>
        <v>MRK.DE</v>
      </c>
      <c r="B10143" s="52" t="s">
        <v>124</v>
      </c>
      <c r="C10143" s="50" t="s">
        <v>24504</v>
      </c>
      <c r="D10143" s="50">
        <f>DAX__2019_2020__33[[#This Row],[Open]]*(DAX__2019_2020__33[[#This Row],[Adj Close]]/DAX__2019_2020__33[[#This Row],[Close]])</f>
        <v>85.335587358981911</v>
      </c>
      <c r="E10143" s="50" t="s">
        <v>10045</v>
      </c>
      <c r="F10143" s="50" t="s">
        <v>10029</v>
      </c>
      <c r="G10143" s="50" t="s">
        <v>12887</v>
      </c>
      <c r="H10143" s="50" t="s">
        <v>24541</v>
      </c>
      <c r="I10143" s="50">
        <f>(DAX__2019_2020__33[[#This Row],[Adj Close]]-DAX__2019_2020__33[[#This Row],[Adj Open]])/DAX__2019_2020__33[[#This Row],[Adj Open]]</f>
        <v>3.7593652419423578E-3</v>
      </c>
      <c r="J10143" s="50">
        <f>DAX__2019_2020__33[[#This Row],[Adj Close]]-DAX__2019_2020__33[[#This Row],[Adj Open]]</f>
        <v>0.32080764101809223</v>
      </c>
      <c r="K10143" s="50">
        <v>952888</v>
      </c>
    </row>
    <row r="10144" spans="1:11" x14ac:dyDescent="0.3">
      <c r="A10144" s="51" t="str">
        <f t="shared" si="164"/>
        <v>MRK.DE</v>
      </c>
      <c r="B10144" s="52" t="s">
        <v>125</v>
      </c>
      <c r="C10144" s="50" t="s">
        <v>10051</v>
      </c>
      <c r="D10144" s="50">
        <f>DAX__2019_2020__33[[#This Row],[Open]]*(DAX__2019_2020__33[[#This Row],[Adj Close]]/DAX__2019_2020__33[[#This Row],[Close]])</f>
        <v>86.883033211055817</v>
      </c>
      <c r="E10144" s="50" t="s">
        <v>5766</v>
      </c>
      <c r="F10144" s="50" t="s">
        <v>10060</v>
      </c>
      <c r="G10144" s="50" t="s">
        <v>5742</v>
      </c>
      <c r="H10144" s="50" t="s">
        <v>24542</v>
      </c>
      <c r="I10144" s="50">
        <f>(DAX__2019_2020__33[[#This Row],[Adj Close]]-DAX__2019_2020__33[[#This Row],[Adj Open]])/DAX__2019_2020__33[[#This Row],[Adj Open]]</f>
        <v>4.9956449827185901E-3</v>
      </c>
      <c r="J10144" s="50">
        <f>DAX__2019_2020__33[[#This Row],[Adj Close]]-DAX__2019_2020__33[[#This Row],[Adj Open]]</f>
        <v>0.43403678894418363</v>
      </c>
      <c r="K10144" s="50">
        <v>721278</v>
      </c>
    </row>
    <row r="10145" spans="1:11" x14ac:dyDescent="0.3">
      <c r="A10145" s="51" t="str">
        <f t="shared" si="164"/>
        <v>MRK.DE</v>
      </c>
      <c r="B10145" s="52" t="s">
        <v>126</v>
      </c>
      <c r="C10145" s="50" t="s">
        <v>10188</v>
      </c>
      <c r="D10145" s="50">
        <f>DAX__2019_2020__33[[#This Row],[Open]]*(DAX__2019_2020__33[[#This Row],[Adj Close]]/DAX__2019_2020__33[[#This Row],[Close]])</f>
        <v>87.637866117162346</v>
      </c>
      <c r="E10145" s="50" t="s">
        <v>10972</v>
      </c>
      <c r="F10145" s="50" t="s">
        <v>13029</v>
      </c>
      <c r="G10145" s="50" t="s">
        <v>10725</v>
      </c>
      <c r="H10145" s="50" t="s">
        <v>24543</v>
      </c>
      <c r="I10145" s="50">
        <f>(DAX__2019_2020__33[[#This Row],[Adj Close]]-DAX__2019_2020__33[[#This Row],[Adj Open]])/DAX__2019_2020__33[[#This Row],[Adj Open]]</f>
        <v>3.2300065642768337E-3</v>
      </c>
      <c r="J10145" s="50">
        <f>DAX__2019_2020__33[[#This Row],[Adj Close]]-DAX__2019_2020__33[[#This Row],[Adj Open]]</f>
        <v>0.2830708828376487</v>
      </c>
      <c r="K10145" s="50">
        <v>509897</v>
      </c>
    </row>
    <row r="10146" spans="1:11" x14ac:dyDescent="0.3">
      <c r="A10146" s="51" t="str">
        <f t="shared" si="164"/>
        <v>MRK.DE</v>
      </c>
      <c r="B10146" s="52" t="s">
        <v>127</v>
      </c>
      <c r="C10146" s="50" t="s">
        <v>5774</v>
      </c>
      <c r="D10146" s="50">
        <f>DAX__2019_2020__33[[#This Row],[Open]]*(DAX__2019_2020__33[[#This Row],[Adj Close]]/DAX__2019_2020__33[[#This Row],[Close]])</f>
        <v>87.864322027863466</v>
      </c>
      <c r="E10146" s="50" t="s">
        <v>10634</v>
      </c>
      <c r="F10146" s="50" t="s">
        <v>10043</v>
      </c>
      <c r="G10146" s="50" t="s">
        <v>10164</v>
      </c>
      <c r="H10146" s="50" t="s">
        <v>24544</v>
      </c>
      <c r="I10146" s="50">
        <f>(DAX__2019_2020__33[[#This Row],[Adj Close]]-DAX__2019_2020__33[[#This Row],[Adj Open]])/DAX__2019_2020__33[[#This Row],[Adj Open]]</f>
        <v>2.7920316969922369E-3</v>
      </c>
      <c r="J10146" s="50">
        <f>DAX__2019_2020__33[[#This Row],[Adj Close]]-DAX__2019_2020__33[[#This Row],[Adj Open]]</f>
        <v>0.24531997213652801</v>
      </c>
      <c r="K10146" s="50">
        <v>634598</v>
      </c>
    </row>
    <row r="10147" spans="1:11" x14ac:dyDescent="0.3">
      <c r="A10147" s="51" t="str">
        <f t="shared" si="164"/>
        <v>MRK.DE</v>
      </c>
      <c r="B10147" s="52" t="s">
        <v>128</v>
      </c>
      <c r="C10147" s="50" t="s">
        <v>10972</v>
      </c>
      <c r="D10147" s="50">
        <f>DAX__2019_2020__33[[#This Row],[Open]]*(DAX__2019_2020__33[[#This Row],[Adj Close]]/DAX__2019_2020__33[[#This Row],[Close]])</f>
        <v>88.147391999999996</v>
      </c>
      <c r="E10147" s="50" t="s">
        <v>10634</v>
      </c>
      <c r="F10147" s="50" t="s">
        <v>10167</v>
      </c>
      <c r="G10147" s="50" t="s">
        <v>10972</v>
      </c>
      <c r="H10147" s="50" t="s">
        <v>24545</v>
      </c>
      <c r="I10147" s="50">
        <f>(DAX__2019_2020__33[[#This Row],[Adj Close]]-DAX__2019_2020__33[[#This Row],[Adj Open]])/DAX__2019_2020__33[[#This Row],[Adj Open]]</f>
        <v>0</v>
      </c>
      <c r="J10147" s="50">
        <f>DAX__2019_2020__33[[#This Row],[Adj Close]]-DAX__2019_2020__33[[#This Row],[Adj Open]]</f>
        <v>0</v>
      </c>
      <c r="K10147" s="50">
        <v>408347</v>
      </c>
    </row>
    <row r="10148" spans="1:11" x14ac:dyDescent="0.3">
      <c r="A10148" s="51" t="str">
        <f t="shared" si="164"/>
        <v>MRK.DE</v>
      </c>
      <c r="B10148" s="52" t="s">
        <v>129</v>
      </c>
      <c r="C10148" s="50" t="s">
        <v>24546</v>
      </c>
      <c r="D10148" s="50">
        <f>DAX__2019_2020__33[[#This Row],[Open]]*(DAX__2019_2020__33[[#This Row],[Adj Close]]/DAX__2019_2020__33[[#This Row],[Close]])</f>
        <v>87.279318524629318</v>
      </c>
      <c r="E10148" s="50" t="s">
        <v>24547</v>
      </c>
      <c r="F10148" s="50" t="s">
        <v>10721</v>
      </c>
      <c r="G10148" s="50" t="s">
        <v>24548</v>
      </c>
      <c r="H10148" s="50" t="s">
        <v>24549</v>
      </c>
      <c r="I10148" s="50">
        <f>(DAX__2019_2020__33[[#This Row],[Adj Close]]-DAX__2019_2020__33[[#This Row],[Adj Open]])/DAX__2019_2020__33[[#This Row],[Adj Open]]</f>
        <v>1.0162183783783777E-2</v>
      </c>
      <c r="J10148" s="50">
        <f>DAX__2019_2020__33[[#This Row],[Adj Close]]-DAX__2019_2020__33[[#This Row],[Adj Open]]</f>
        <v>0.88694847537068711</v>
      </c>
      <c r="K10148" s="50">
        <v>663441</v>
      </c>
    </row>
    <row r="10149" spans="1:11" x14ac:dyDescent="0.3">
      <c r="A10149" s="51" t="str">
        <f t="shared" si="164"/>
        <v>MRK.DE</v>
      </c>
      <c r="B10149" s="52" t="s">
        <v>130</v>
      </c>
      <c r="C10149" s="50" t="s">
        <v>10155</v>
      </c>
      <c r="D10149" s="50">
        <f>DAX__2019_2020__33[[#This Row],[Open]]*(DAX__2019_2020__33[[#This Row],[Adj Close]]/DAX__2019_2020__33[[#This Row],[Close]])</f>
        <v>88.298369629867196</v>
      </c>
      <c r="E10149" s="50" t="s">
        <v>10870</v>
      </c>
      <c r="F10149" s="50" t="s">
        <v>3912</v>
      </c>
      <c r="G10149" s="50" t="s">
        <v>10859</v>
      </c>
      <c r="H10149" s="50" t="s">
        <v>24550</v>
      </c>
      <c r="I10149" s="50">
        <f>(DAX__2019_2020__33[[#This Row],[Adj Close]]-DAX__2019_2020__33[[#This Row],[Adj Open]])/DAX__2019_2020__33[[#This Row],[Adj Open]]</f>
        <v>1.8807372968425447E-2</v>
      </c>
      <c r="J10149" s="50">
        <f>DAX__2019_2020__33[[#This Row],[Adj Close]]-DAX__2019_2020__33[[#This Row],[Adj Open]]</f>
        <v>1.6606603701328027</v>
      </c>
      <c r="K10149" s="50">
        <v>773039</v>
      </c>
    </row>
    <row r="10150" spans="1:11" x14ac:dyDescent="0.3">
      <c r="A10150" s="51" t="str">
        <f t="shared" si="164"/>
        <v>MRK.DE</v>
      </c>
      <c r="B10150" s="52" t="s">
        <v>131</v>
      </c>
      <c r="C10150" s="50" t="s">
        <v>10744</v>
      </c>
      <c r="D10150" s="50">
        <f>DAX__2019_2020__33[[#This Row],[Open]]*(DAX__2019_2020__33[[#This Row],[Adj Close]]/DAX__2019_2020__33[[#This Row],[Close]])</f>
        <v>90.374193245809437</v>
      </c>
      <c r="E10150" s="50" t="s">
        <v>10798</v>
      </c>
      <c r="F10150" s="50" t="s">
        <v>3941</v>
      </c>
      <c r="G10150" s="50" t="s">
        <v>10930</v>
      </c>
      <c r="H10150" s="50" t="s">
        <v>24551</v>
      </c>
      <c r="I10150" s="50">
        <f>(DAX__2019_2020__33[[#This Row],[Adj Close]]-DAX__2019_2020__33[[#This Row],[Adj Open]])/DAX__2019_2020__33[[#This Row],[Adj Open]]</f>
        <v>1.712256230029828E-2</v>
      </c>
      <c r="J10150" s="50">
        <f>DAX__2019_2020__33[[#This Row],[Adj Close]]-DAX__2019_2020__33[[#This Row],[Adj Open]]</f>
        <v>1.5474377541905682</v>
      </c>
      <c r="K10150" s="50">
        <v>782373</v>
      </c>
    </row>
    <row r="10151" spans="1:11" x14ac:dyDescent="0.3">
      <c r="A10151" s="51" t="str">
        <f t="shared" si="164"/>
        <v>MRK.DE</v>
      </c>
      <c r="B10151" s="52" t="s">
        <v>132</v>
      </c>
      <c r="C10151" s="50" t="s">
        <v>10677</v>
      </c>
      <c r="D10151" s="50">
        <f>DAX__2019_2020__33[[#This Row],[Open]]*(DAX__2019_2020__33[[#This Row],[Adj Close]]/DAX__2019_2020__33[[#This Row],[Close]])</f>
        <v>92.865194911642519</v>
      </c>
      <c r="E10151" s="50" t="s">
        <v>10755</v>
      </c>
      <c r="F10151" s="50" t="s">
        <v>10237</v>
      </c>
      <c r="G10151" s="50" t="s">
        <v>10938</v>
      </c>
      <c r="H10151" s="50" t="s">
        <v>24552</v>
      </c>
      <c r="I10151" s="50">
        <f>(DAX__2019_2020__33[[#This Row],[Adj Close]]-DAX__2019_2020__33[[#This Row],[Adj Open]])/DAX__2019_2020__33[[#This Row],[Adj Open]]</f>
        <v>5.2835197172021627E-3</v>
      </c>
      <c r="J10151" s="50">
        <f>DAX__2019_2020__33[[#This Row],[Adj Close]]-DAX__2019_2020__33[[#This Row],[Adj Open]]</f>
        <v>0.49065508835748517</v>
      </c>
      <c r="K10151" s="50">
        <v>783791</v>
      </c>
    </row>
    <row r="10152" spans="1:11" x14ac:dyDescent="0.3">
      <c r="A10152" s="51" t="str">
        <f t="shared" si="164"/>
        <v>MRK.DE</v>
      </c>
      <c r="B10152" s="52" t="s">
        <v>133</v>
      </c>
      <c r="C10152" s="50" t="s">
        <v>10590</v>
      </c>
      <c r="D10152" s="50">
        <f>DAX__2019_2020__33[[#This Row],[Open]]*(DAX__2019_2020__33[[#This Row],[Adj Close]]/DAX__2019_2020__33[[#This Row],[Close]])</f>
        <v>93.20486952418895</v>
      </c>
      <c r="E10152" s="50" t="s">
        <v>24553</v>
      </c>
      <c r="F10152" s="50" t="s">
        <v>10926</v>
      </c>
      <c r="G10152" s="50" t="s">
        <v>10898</v>
      </c>
      <c r="H10152" s="50" t="s">
        <v>24554</v>
      </c>
      <c r="I10152" s="50">
        <f>(DAX__2019_2020__33[[#This Row],[Adj Close]]-DAX__2019_2020__33[[#This Row],[Adj Open]])/DAX__2019_2020__33[[#This Row],[Adj Open]]</f>
        <v>1.4172808404261366E-3</v>
      </c>
      <c r="J10152" s="50">
        <f>DAX__2019_2020__33[[#This Row],[Adj Close]]-DAX__2019_2020__33[[#This Row],[Adj Open]]</f>
        <v>0.13209747581105091</v>
      </c>
      <c r="K10152" s="50">
        <v>562172</v>
      </c>
    </row>
    <row r="10153" spans="1:11" x14ac:dyDescent="0.3">
      <c r="A10153" s="51" t="str">
        <f t="shared" si="164"/>
        <v>MRK.DE</v>
      </c>
      <c r="B10153" s="52" t="s">
        <v>134</v>
      </c>
      <c r="C10153" s="50" t="s">
        <v>10243</v>
      </c>
      <c r="D10153" s="50">
        <f>DAX__2019_2020__33[[#This Row],[Open]]*(DAX__2019_2020__33[[#This Row],[Adj Close]]/DAX__2019_2020__33[[#This Row],[Close]])</f>
        <v>93.620042043559366</v>
      </c>
      <c r="E10153" s="50" t="s">
        <v>10565</v>
      </c>
      <c r="F10153" s="50" t="s">
        <v>10901</v>
      </c>
      <c r="G10153" s="50" t="s">
        <v>10791</v>
      </c>
      <c r="H10153" s="50" t="s">
        <v>24555</v>
      </c>
      <c r="I10153" s="50">
        <f>(DAX__2019_2020__33[[#This Row],[Adj Close]]-DAX__2019_2020__33[[#This Row],[Adj Open]])/DAX__2019_2020__33[[#This Row],[Adj Open]]</f>
        <v>1.1892773514485269E-2</v>
      </c>
      <c r="J10153" s="50">
        <f>DAX__2019_2020__33[[#This Row],[Adj Close]]-DAX__2019_2020__33[[#This Row],[Adj Open]]</f>
        <v>1.1134019564406401</v>
      </c>
      <c r="K10153" s="50">
        <v>544312</v>
      </c>
    </row>
    <row r="10154" spans="1:11" x14ac:dyDescent="0.3">
      <c r="A10154" s="51" t="str">
        <f t="shared" si="164"/>
        <v>MRK.DE</v>
      </c>
      <c r="B10154" s="52" t="s">
        <v>135</v>
      </c>
      <c r="C10154" s="50" t="s">
        <v>10828</v>
      </c>
      <c r="D10154" s="50">
        <f>DAX__2019_2020__33[[#This Row],[Open]]*(DAX__2019_2020__33[[#This Row],[Adj Close]]/DAX__2019_2020__33[[#This Row],[Close]])</f>
        <v>93.12939270684069</v>
      </c>
      <c r="E10154" s="50" t="s">
        <v>10243</v>
      </c>
      <c r="F10154" s="50" t="s">
        <v>10213</v>
      </c>
      <c r="G10154" s="50" t="s">
        <v>24556</v>
      </c>
      <c r="H10154" s="50" t="s">
        <v>24557</v>
      </c>
      <c r="I10154" s="50">
        <f>(DAX__2019_2020__33[[#This Row],[Adj Close]]-DAX__2019_2020__33[[#This Row],[Adj Open]])/DAX__2019_2020__33[[#This Row],[Adj Open]]</f>
        <v>-3.4447417460408327E-3</v>
      </c>
      <c r="J10154" s="50">
        <f>DAX__2019_2020__33[[#This Row],[Adj Close]]-DAX__2019_2020__33[[#This Row],[Adj Open]]</f>
        <v>-0.3208067068406848</v>
      </c>
      <c r="K10154" s="50">
        <v>1379316</v>
      </c>
    </row>
    <row r="10155" spans="1:11" x14ac:dyDescent="0.3">
      <c r="A10155" s="51" t="str">
        <f t="shared" si="164"/>
        <v>MRK.DE</v>
      </c>
      <c r="B10155" s="52" t="s">
        <v>136</v>
      </c>
      <c r="C10155" s="50" t="s">
        <v>10234</v>
      </c>
      <c r="D10155" s="50">
        <f>DAX__2019_2020__33[[#This Row],[Open]]*(DAX__2019_2020__33[[#This Row],[Adj Close]]/DAX__2019_2020__33[[#This Row],[Close]])</f>
        <v>92.846323377789105</v>
      </c>
      <c r="E10155" s="50" t="s">
        <v>10896</v>
      </c>
      <c r="F10155" s="50" t="s">
        <v>10926</v>
      </c>
      <c r="G10155" s="50" t="s">
        <v>10587</v>
      </c>
      <c r="H10155" s="50" t="s">
        <v>24558</v>
      </c>
      <c r="I10155" s="50">
        <f>(DAX__2019_2020__33[[#This Row],[Adj Close]]-DAX__2019_2020__33[[#This Row],[Adj Open]])/DAX__2019_2020__33[[#This Row],[Adj Open]]</f>
        <v>7.7235974039919541E-3</v>
      </c>
      <c r="J10155" s="50">
        <f>DAX__2019_2020__33[[#This Row],[Adj Close]]-DAX__2019_2020__33[[#This Row],[Adj Open]]</f>
        <v>0.71710762221088942</v>
      </c>
      <c r="K10155" s="50">
        <v>398567</v>
      </c>
    </row>
    <row r="10156" spans="1:11" x14ac:dyDescent="0.3">
      <c r="A10156" s="51" t="str">
        <f t="shared" si="164"/>
        <v>MRK.DE</v>
      </c>
      <c r="B10156" s="52" t="s">
        <v>137</v>
      </c>
      <c r="C10156" s="50" t="s">
        <v>10828</v>
      </c>
      <c r="D10156" s="50">
        <f>DAX__2019_2020__33[[#This Row],[Open]]*(DAX__2019_2020__33[[#This Row],[Adj Close]]/DAX__2019_2020__33[[#This Row],[Close]])</f>
        <v>93.129382128560323</v>
      </c>
      <c r="E10156" s="50" t="s">
        <v>10767</v>
      </c>
      <c r="F10156" s="50" t="s">
        <v>10828</v>
      </c>
      <c r="G10156" s="50" t="s">
        <v>10787</v>
      </c>
      <c r="H10156" s="50" t="s">
        <v>24559</v>
      </c>
      <c r="I10156" s="50">
        <f>(DAX__2019_2020__33[[#This Row],[Adj Close]]-DAX__2019_2020__33[[#This Row],[Adj Open]])/DAX__2019_2020__33[[#This Row],[Adj Open]]</f>
        <v>1.62108008979981E-2</v>
      </c>
      <c r="J10156" s="50">
        <f>DAX__2019_2020__33[[#This Row],[Adj Close]]-DAX__2019_2020__33[[#This Row],[Adj Open]]</f>
        <v>1.5097018714396739</v>
      </c>
      <c r="K10156" s="50">
        <v>495703</v>
      </c>
    </row>
    <row r="10157" spans="1:11" x14ac:dyDescent="0.3">
      <c r="A10157" s="51" t="str">
        <f t="shared" si="164"/>
        <v>MRK.DE</v>
      </c>
      <c r="B10157" s="52" t="s">
        <v>138</v>
      </c>
      <c r="C10157" s="50" t="s">
        <v>10784</v>
      </c>
      <c r="D10157" s="50">
        <f>DAX__2019_2020__33[[#This Row],[Open]]*(DAX__2019_2020__33[[#This Row],[Adj Close]]/DAX__2019_2020__33[[#This Row],[Close]])</f>
        <v>93.506807952281221</v>
      </c>
      <c r="E10157" s="50" t="s">
        <v>10528</v>
      </c>
      <c r="F10157" s="50" t="s">
        <v>10887</v>
      </c>
      <c r="G10157" s="50" t="s">
        <v>10780</v>
      </c>
      <c r="H10157" s="50" t="s">
        <v>24560</v>
      </c>
      <c r="I10157" s="50">
        <f>(DAX__2019_2020__33[[#This Row],[Adj Close]]-DAX__2019_2020__33[[#This Row],[Adj Open]])/DAX__2019_2020__33[[#This Row],[Adj Open]]</f>
        <v>1.1604460375468372E-2</v>
      </c>
      <c r="J10157" s="50">
        <f>DAX__2019_2020__33[[#This Row],[Adj Close]]-DAX__2019_2020__33[[#This Row],[Adj Open]]</f>
        <v>1.0850960477187783</v>
      </c>
      <c r="K10157" s="50">
        <v>518410</v>
      </c>
    </row>
    <row r="10158" spans="1:11" x14ac:dyDescent="0.3">
      <c r="A10158" s="51" t="str">
        <f t="shared" si="164"/>
        <v>MRK.DE</v>
      </c>
      <c r="B10158" s="52" t="s">
        <v>139</v>
      </c>
      <c r="C10158" s="50" t="s">
        <v>10782</v>
      </c>
      <c r="D10158" s="50">
        <f>DAX__2019_2020__33[[#This Row],[Open]]*(DAX__2019_2020__33[[#This Row],[Adj Close]]/DAX__2019_2020__33[[#This Row],[Close]])</f>
        <v>94.356013965087286</v>
      </c>
      <c r="E10158" s="50" t="s">
        <v>10564</v>
      </c>
      <c r="F10158" s="50" t="s">
        <v>10823</v>
      </c>
      <c r="G10158" s="50" t="s">
        <v>10780</v>
      </c>
      <c r="H10158" s="50" t="s">
        <v>24560</v>
      </c>
      <c r="I10158" s="50">
        <f>(DAX__2019_2020__33[[#This Row],[Adj Close]]-DAX__2019_2020__33[[#This Row],[Adj Open]])/DAX__2019_2020__33[[#This Row],[Adj Open]]</f>
        <v>2.4999999999999554E-3</v>
      </c>
      <c r="J10158" s="50">
        <f>DAX__2019_2020__33[[#This Row],[Adj Close]]-DAX__2019_2020__33[[#This Row],[Adj Open]]</f>
        <v>0.23589003491271399</v>
      </c>
      <c r="K10158" s="50">
        <v>353141</v>
      </c>
    </row>
    <row r="10159" spans="1:11" x14ac:dyDescent="0.3">
      <c r="A10159" s="51" t="str">
        <f t="shared" si="164"/>
        <v>MRK.DE</v>
      </c>
      <c r="B10159" s="52" t="s">
        <v>140</v>
      </c>
      <c r="C10159" s="50" t="s">
        <v>10250</v>
      </c>
      <c r="D10159" s="50">
        <f>DAX__2019_2020__33[[#This Row],[Open]]*(DAX__2019_2020__33[[#This Row],[Adj Close]]/DAX__2019_2020__33[[#This Row],[Close]])</f>
        <v>94.969334450456401</v>
      </c>
      <c r="E10159" s="50" t="s">
        <v>10942</v>
      </c>
      <c r="F10159" s="50" t="s">
        <v>10760</v>
      </c>
      <c r="G10159" s="50" t="s">
        <v>24561</v>
      </c>
      <c r="H10159" s="50" t="s">
        <v>24562</v>
      </c>
      <c r="I10159" s="50">
        <f>(DAX__2019_2020__33[[#This Row],[Adj Close]]-DAX__2019_2020__33[[#This Row],[Adj Open]])/DAX__2019_2020__33[[#This Row],[Adj Open]]</f>
        <v>-1.9572796431737777E-2</v>
      </c>
      <c r="J10159" s="50">
        <f>DAX__2019_2020__33[[#This Row],[Adj Close]]-DAX__2019_2020__33[[#This Row],[Adj Open]]</f>
        <v>-1.8588154504564045</v>
      </c>
      <c r="K10159" s="50">
        <v>498508</v>
      </c>
    </row>
    <row r="10160" spans="1:11" x14ac:dyDescent="0.3">
      <c r="A10160" s="51" t="str">
        <f t="shared" si="164"/>
        <v>MRK.DE</v>
      </c>
      <c r="B10160" s="52" t="s">
        <v>141</v>
      </c>
      <c r="C10160" s="50" t="s">
        <v>10824</v>
      </c>
      <c r="D10160" s="50">
        <f>DAX__2019_2020__33[[#This Row],[Open]]*(DAX__2019_2020__33[[#This Row],[Adj Close]]/DAX__2019_2020__33[[#This Row],[Close]])</f>
        <v>92.468897704221817</v>
      </c>
      <c r="E10160" s="50" t="s">
        <v>10938</v>
      </c>
      <c r="F10160" s="50" t="s">
        <v>10905</v>
      </c>
      <c r="G10160" s="50" t="s">
        <v>10828</v>
      </c>
      <c r="H10160" s="50" t="s">
        <v>24563</v>
      </c>
      <c r="I10160" s="50">
        <f>(DAX__2019_2020__33[[#This Row],[Adj Close]]-DAX__2019_2020__33[[#This Row],[Adj Open]])/DAX__2019_2020__33[[#This Row],[Adj Open]]</f>
        <v>7.1428265306121572E-3</v>
      </c>
      <c r="J10160" s="50">
        <f>DAX__2019_2020__33[[#This Row],[Adj Close]]-DAX__2019_2020__33[[#This Row],[Adj Open]]</f>
        <v>0.66048929577817717</v>
      </c>
      <c r="K10160" s="50">
        <v>273226</v>
      </c>
    </row>
    <row r="10161" spans="1:11" x14ac:dyDescent="0.3">
      <c r="A10161" s="51" t="str">
        <f t="shared" si="164"/>
        <v>MRK.DE</v>
      </c>
      <c r="B10161" s="52" t="s">
        <v>142</v>
      </c>
      <c r="C10161" s="50" t="s">
        <v>10241</v>
      </c>
      <c r="D10161" s="50">
        <f>DAX__2019_2020__33[[#This Row],[Open]]*(DAX__2019_2020__33[[#This Row],[Adj Close]]/DAX__2019_2020__33[[#This Row],[Close]])</f>
        <v>93.412459297285835</v>
      </c>
      <c r="E10161" s="50" t="s">
        <v>10838</v>
      </c>
      <c r="F10161" s="50" t="s">
        <v>10222</v>
      </c>
      <c r="G10161" s="50" t="s">
        <v>10756</v>
      </c>
      <c r="H10161" s="50" t="s">
        <v>24564</v>
      </c>
      <c r="I10161" s="50">
        <f>(DAX__2019_2020__33[[#This Row],[Adj Close]]-DAX__2019_2020__33[[#This Row],[Adj Open]])/DAX__2019_2020__33[[#This Row],[Adj Open]]</f>
        <v>8.0810101010103587E-4</v>
      </c>
      <c r="J10161" s="50">
        <f>DAX__2019_2020__33[[#This Row],[Adj Close]]-DAX__2019_2020__33[[#This Row],[Adj Open]]</f>
        <v>7.5486702714158582E-2</v>
      </c>
      <c r="K10161" s="50">
        <v>536385</v>
      </c>
    </row>
    <row r="10162" spans="1:11" x14ac:dyDescent="0.3">
      <c r="A10162" s="51" t="str">
        <f t="shared" si="164"/>
        <v>MRK.DE</v>
      </c>
      <c r="B10162" s="52" t="s">
        <v>143</v>
      </c>
      <c r="C10162" s="50" t="s">
        <v>10784</v>
      </c>
      <c r="D10162" s="50">
        <f>DAX__2019_2020__33[[#This Row],[Open]]*(DAX__2019_2020__33[[#This Row],[Adj Close]]/DAX__2019_2020__33[[#This Row],[Close]])</f>
        <v>93.506814165056326</v>
      </c>
      <c r="E10162" s="50" t="s">
        <v>10584</v>
      </c>
      <c r="F10162" s="50" t="s">
        <v>10812</v>
      </c>
      <c r="G10162" s="50" t="s">
        <v>24565</v>
      </c>
      <c r="H10162" s="50" t="s">
        <v>24566</v>
      </c>
      <c r="I10162" s="50">
        <f>(DAX__2019_2020__33[[#This Row],[Adj Close]]-DAX__2019_2020__33[[#This Row],[Adj Open]])/DAX__2019_2020__33[[#This Row],[Adj Open]]</f>
        <v>3.0272856312267976E-3</v>
      </c>
      <c r="J10162" s="50">
        <f>DAX__2019_2020__33[[#This Row],[Adj Close]]-DAX__2019_2020__33[[#This Row],[Adj Open]]</f>
        <v>0.28307183494366939</v>
      </c>
      <c r="K10162" s="50">
        <v>546008</v>
      </c>
    </row>
    <row r="10163" spans="1:11" x14ac:dyDescent="0.3">
      <c r="A10163" s="51" t="str">
        <f t="shared" si="164"/>
        <v>MRK.DE</v>
      </c>
      <c r="B10163" s="52" t="s">
        <v>144</v>
      </c>
      <c r="C10163" s="50" t="s">
        <v>24553</v>
      </c>
      <c r="D10163" s="50">
        <f>DAX__2019_2020__33[[#This Row],[Open]]*(DAX__2019_2020__33[[#This Row],[Adj Close]]/DAX__2019_2020__33[[#This Row],[Close]])</f>
        <v>93.827630931872932</v>
      </c>
      <c r="E10163" s="50" t="s">
        <v>10258</v>
      </c>
      <c r="F10163" s="50" t="s">
        <v>10755</v>
      </c>
      <c r="G10163" s="50" t="s">
        <v>3956</v>
      </c>
      <c r="H10163" s="50" t="s">
        <v>24567</v>
      </c>
      <c r="I10163" s="50">
        <f>(DAX__2019_2020__33[[#This Row],[Adj Close]]-DAX__2019_2020__33[[#This Row],[Adj Open]])/DAX__2019_2020__33[[#This Row],[Adj Open]]</f>
        <v>1.5687831542883487E-2</v>
      </c>
      <c r="J10163" s="50">
        <f>DAX__2019_2020__33[[#This Row],[Adj Close]]-DAX__2019_2020__33[[#This Row],[Adj Open]]</f>
        <v>1.4719520681270666</v>
      </c>
      <c r="K10163" s="50">
        <v>612601</v>
      </c>
    </row>
    <row r="10164" spans="1:11" x14ac:dyDescent="0.3">
      <c r="A10164" s="51" t="str">
        <f t="shared" si="164"/>
        <v>MRK.DE</v>
      </c>
      <c r="B10164" s="52" t="s">
        <v>145</v>
      </c>
      <c r="C10164" s="50" t="s">
        <v>3961</v>
      </c>
      <c r="D10164" s="50">
        <f>DAX__2019_2020__33[[#This Row],[Open]]*(DAX__2019_2020__33[[#This Row],[Adj Close]]/DAX__2019_2020__33[[#This Row],[Close]])</f>
        <v>95.676997970209342</v>
      </c>
      <c r="E10164" s="50" t="s">
        <v>3971</v>
      </c>
      <c r="F10164" s="50" t="s">
        <v>10791</v>
      </c>
      <c r="G10164" s="50" t="s">
        <v>10258</v>
      </c>
      <c r="H10164" s="50" t="s">
        <v>24568</v>
      </c>
      <c r="I10164" s="50">
        <f>(DAX__2019_2020__33[[#This Row],[Adj Close]]-DAX__2019_2020__33[[#This Row],[Adj Open]])/DAX__2019_2020__33[[#This Row],[Adj Open]]</f>
        <v>2.4654831860851378E-3</v>
      </c>
      <c r="J10164" s="50">
        <f>DAX__2019_2020__33[[#This Row],[Adj Close]]-DAX__2019_2020__33[[#This Row],[Adj Open]]</f>
        <v>0.23589002979065299</v>
      </c>
      <c r="K10164" s="50">
        <v>575539</v>
      </c>
    </row>
    <row r="10165" spans="1:11" x14ac:dyDescent="0.3">
      <c r="A10165" s="51" t="str">
        <f t="shared" si="164"/>
        <v>MRK.DE</v>
      </c>
      <c r="B10165" s="52" t="s">
        <v>146</v>
      </c>
      <c r="C10165" s="50" t="s">
        <v>3981</v>
      </c>
      <c r="D10165" s="50">
        <f>DAX__2019_2020__33[[#This Row],[Open]]*(DAX__2019_2020__33[[#This Row],[Adj Close]]/DAX__2019_2020__33[[#This Row],[Close]])</f>
        <v>96.148786115408242</v>
      </c>
      <c r="E10165" s="50" t="s">
        <v>10834</v>
      </c>
      <c r="F10165" s="50" t="s">
        <v>10588</v>
      </c>
      <c r="G10165" s="50" t="s">
        <v>10565</v>
      </c>
      <c r="H10165" s="50" t="s">
        <v>24569</v>
      </c>
      <c r="I10165" s="50">
        <f>(DAX__2019_2020__33[[#This Row],[Adj Close]]-DAX__2019_2020__33[[#This Row],[Adj Open]])/DAX__2019_2020__33[[#This Row],[Adj Open]]</f>
        <v>-1.1285593497829477E-2</v>
      </c>
      <c r="J10165" s="50">
        <f>DAX__2019_2020__33[[#This Row],[Adj Close]]-DAX__2019_2020__33[[#This Row],[Adj Open]]</f>
        <v>-1.0850961154082484</v>
      </c>
      <c r="K10165" s="50">
        <v>717338</v>
      </c>
    </row>
    <row r="10166" spans="1:11" x14ac:dyDescent="0.3">
      <c r="A10166" s="51" t="str">
        <f t="shared" ref="A10166:A10229" si="165">"MRK.DE"</f>
        <v>MRK.DE</v>
      </c>
      <c r="B10166" s="52" t="s">
        <v>147</v>
      </c>
      <c r="C10166" s="50" t="s">
        <v>10265</v>
      </c>
      <c r="D10166" s="50">
        <f>DAX__2019_2020__33[[#This Row],[Open]]*(DAX__2019_2020__33[[#This Row],[Adj Close]]/DAX__2019_2020__33[[#This Row],[Close]])</f>
        <v>95.535468160351385</v>
      </c>
      <c r="E10166" s="50" t="s">
        <v>10258</v>
      </c>
      <c r="F10166" s="50" t="s">
        <v>10272</v>
      </c>
      <c r="G10166" s="50" t="s">
        <v>3975</v>
      </c>
      <c r="H10166" s="50" t="s">
        <v>24570</v>
      </c>
      <c r="I10166" s="50">
        <f>(DAX__2019_2020__33[[#This Row],[Adj Close]]-DAX__2019_2020__33[[#This Row],[Adj Open]])/DAX__2019_2020__33[[#This Row],[Adj Open]]</f>
        <v>4.9385679012351272E-4</v>
      </c>
      <c r="J10166" s="50">
        <f>DAX__2019_2020__33[[#This Row],[Adj Close]]-DAX__2019_2020__33[[#This Row],[Adj Open]]</f>
        <v>4.7180839648618189E-2</v>
      </c>
      <c r="K10166" s="50">
        <v>330199</v>
      </c>
    </row>
    <row r="10167" spans="1:11" x14ac:dyDescent="0.3">
      <c r="A10167" s="51" t="str">
        <f t="shared" si="165"/>
        <v>MRK.DE</v>
      </c>
      <c r="B10167" s="52" t="s">
        <v>148</v>
      </c>
      <c r="C10167" s="50" t="s">
        <v>3959</v>
      </c>
      <c r="D10167" s="50">
        <f>DAX__2019_2020__33[[#This Row],[Open]]*(DAX__2019_2020__33[[#This Row],[Adj Close]]/DAX__2019_2020__33[[#This Row],[Close]])</f>
        <v>96.243135019646587</v>
      </c>
      <c r="E10167" s="50" t="s">
        <v>3959</v>
      </c>
      <c r="F10167" s="50" t="s">
        <v>10588</v>
      </c>
      <c r="G10167" s="50" t="s">
        <v>3968</v>
      </c>
      <c r="H10167" s="50" t="s">
        <v>24571</v>
      </c>
      <c r="I10167" s="50">
        <f>(DAX__2019_2020__33[[#This Row],[Adj Close]]-DAX__2019_2020__33[[#This Row],[Adj Open]])/DAX__2019_2020__33[[#This Row],[Adj Open]]</f>
        <v>-8.8235490196078344E-3</v>
      </c>
      <c r="J10167" s="50">
        <f>DAX__2019_2020__33[[#This Row],[Adj Close]]-DAX__2019_2020__33[[#This Row],[Adj Open]]</f>
        <v>-0.84920601964658715</v>
      </c>
      <c r="K10167" s="50">
        <v>498417</v>
      </c>
    </row>
    <row r="10168" spans="1:11" x14ac:dyDescent="0.3">
      <c r="A10168" s="51" t="str">
        <f t="shared" si="165"/>
        <v>MRK.DE</v>
      </c>
      <c r="B10168" s="52" t="s">
        <v>149</v>
      </c>
      <c r="C10168" s="50" t="s">
        <v>3958</v>
      </c>
      <c r="D10168" s="50">
        <f>DAX__2019_2020__33[[#This Row],[Open]]*(DAX__2019_2020__33[[#This Row],[Adj Close]]/DAX__2019_2020__33[[#This Row],[Close]])</f>
        <v>95.488284071164983</v>
      </c>
      <c r="E10168" s="50" t="s">
        <v>10527</v>
      </c>
      <c r="F10168" s="50" t="s">
        <v>10528</v>
      </c>
      <c r="G10168" s="50" t="s">
        <v>3968</v>
      </c>
      <c r="H10168" s="50" t="s">
        <v>24571</v>
      </c>
      <c r="I10168" s="50">
        <f>(DAX__2019_2020__33[[#This Row],[Adj Close]]-DAX__2019_2020__33[[#This Row],[Adj Open]])/DAX__2019_2020__33[[#This Row],[Adj Open]]</f>
        <v>-9.8813244035952106E-4</v>
      </c>
      <c r="J10168" s="50">
        <f>DAX__2019_2020__33[[#This Row],[Adj Close]]-DAX__2019_2020__33[[#This Row],[Adj Open]]</f>
        <v>-9.4355071164983428E-2</v>
      </c>
      <c r="K10168" s="50">
        <v>325217</v>
      </c>
    </row>
    <row r="10169" spans="1:11" x14ac:dyDescent="0.3">
      <c r="A10169" s="51" t="str">
        <f t="shared" si="165"/>
        <v>MRK.DE</v>
      </c>
      <c r="B10169" s="52" t="s">
        <v>150</v>
      </c>
      <c r="C10169" s="50" t="s">
        <v>3961</v>
      </c>
      <c r="D10169" s="50">
        <f>DAX__2019_2020__33[[#This Row],[Open]]*(DAX__2019_2020__33[[#This Row],[Adj Close]]/DAX__2019_2020__33[[#This Row],[Close]])</f>
        <v>95.677011808275481</v>
      </c>
      <c r="E10169" s="50" t="s">
        <v>10273</v>
      </c>
      <c r="F10169" s="50" t="s">
        <v>3958</v>
      </c>
      <c r="G10169" s="50" t="s">
        <v>10261</v>
      </c>
      <c r="H10169" s="50" t="s">
        <v>24572</v>
      </c>
      <c r="I10169" s="50">
        <f>(DAX__2019_2020__33[[#This Row],[Adj Close]]-DAX__2019_2020__33[[#This Row],[Adj Open]])/DAX__2019_2020__33[[#This Row],[Adj Open]]</f>
        <v>7.3964495582554161E-3</v>
      </c>
      <c r="J10169" s="50">
        <f>DAX__2019_2020__33[[#This Row],[Adj Close]]-DAX__2019_2020__33[[#This Row],[Adj Open]]</f>
        <v>0.70767019172451739</v>
      </c>
      <c r="K10169" s="50">
        <v>512418</v>
      </c>
    </row>
    <row r="10170" spans="1:11" x14ac:dyDescent="0.3">
      <c r="A10170" s="51" t="str">
        <f t="shared" si="165"/>
        <v>MRK.DE</v>
      </c>
      <c r="B10170" s="52" t="s">
        <v>151</v>
      </c>
      <c r="C10170" s="50" t="s">
        <v>10525</v>
      </c>
      <c r="D10170" s="50">
        <f>DAX__2019_2020__33[[#This Row],[Open]]*(DAX__2019_2020__33[[#This Row],[Adj Close]]/DAX__2019_2020__33[[#This Row],[Close]])</f>
        <v>95.960061906071147</v>
      </c>
      <c r="E10170" s="50" t="s">
        <v>10300</v>
      </c>
      <c r="F10170" s="50" t="s">
        <v>10792</v>
      </c>
      <c r="G10170" s="50" t="s">
        <v>10837</v>
      </c>
      <c r="H10170" s="50" t="s">
        <v>24573</v>
      </c>
      <c r="I10170" s="50">
        <f>(DAX__2019_2020__33[[#This Row],[Adj Close]]-DAX__2019_2020__33[[#This Row],[Adj Open]])/DAX__2019_2020__33[[#This Row],[Adj Open]]</f>
        <v>7.3746314859774158E-3</v>
      </c>
      <c r="J10170" s="50">
        <f>DAX__2019_2020__33[[#This Row],[Adj Close]]-DAX__2019_2020__33[[#This Row],[Adj Open]]</f>
        <v>0.70767009392885427</v>
      </c>
      <c r="K10170" s="50">
        <v>450387</v>
      </c>
    </row>
    <row r="10171" spans="1:11" x14ac:dyDescent="0.3">
      <c r="A10171" s="51" t="str">
        <f t="shared" si="165"/>
        <v>MRK.DE</v>
      </c>
      <c r="B10171" s="52" t="s">
        <v>152</v>
      </c>
      <c r="C10171" s="50" t="s">
        <v>10803</v>
      </c>
      <c r="D10171" s="50">
        <f>DAX__2019_2020__33[[#This Row],[Open]]*(DAX__2019_2020__33[[#This Row],[Adj Close]]/DAX__2019_2020__33[[#This Row],[Close]])</f>
        <v>95.252401950746645</v>
      </c>
      <c r="E10171" s="50" t="s">
        <v>3959</v>
      </c>
      <c r="F10171" s="50" t="s">
        <v>10785</v>
      </c>
      <c r="G10171" s="50" t="s">
        <v>10785</v>
      </c>
      <c r="H10171" s="50" t="s">
        <v>24574</v>
      </c>
      <c r="I10171" s="50">
        <f>(DAX__2019_2020__33[[#This Row],[Adj Close]]-DAX__2019_2020__33[[#This Row],[Adj Open]])/DAX__2019_2020__33[[#This Row],[Adj Open]]</f>
        <v>-1.1787964689092465E-2</v>
      </c>
      <c r="J10171" s="50">
        <f>DAX__2019_2020__33[[#This Row],[Adj Close]]-DAX__2019_2020__33[[#This Row],[Adj Open]]</f>
        <v>-1.1228319507466438</v>
      </c>
      <c r="K10171" s="50">
        <v>737890</v>
      </c>
    </row>
    <row r="10172" spans="1:11" x14ac:dyDescent="0.3">
      <c r="A10172" s="51" t="str">
        <f t="shared" si="165"/>
        <v>MRK.DE</v>
      </c>
      <c r="B10172" s="52" t="s">
        <v>153</v>
      </c>
      <c r="C10172" s="50" t="s">
        <v>10583</v>
      </c>
      <c r="D10172" s="50">
        <f>DAX__2019_2020__33[[#This Row],[Open]]*(DAX__2019_2020__33[[#This Row],[Adj Close]]/DAX__2019_2020__33[[#This Row],[Close]])</f>
        <v>93.997457855077073</v>
      </c>
      <c r="E10172" s="50" t="s">
        <v>24575</v>
      </c>
      <c r="F10172" s="50" t="s">
        <v>10587</v>
      </c>
      <c r="G10172" s="50" t="s">
        <v>10770</v>
      </c>
      <c r="H10172" s="50" t="s">
        <v>24576</v>
      </c>
      <c r="I10172" s="50">
        <f>(DAX__2019_2020__33[[#This Row],[Adj Close]]-DAX__2019_2020__33[[#This Row],[Adj Open]])/DAX__2019_2020__33[[#This Row],[Adj Open]]</f>
        <v>8.0299134301371137E-4</v>
      </c>
      <c r="J10172" s="50">
        <f>DAX__2019_2020__33[[#This Row],[Adj Close]]-DAX__2019_2020__33[[#This Row],[Adj Open]]</f>
        <v>7.5479144922923069E-2</v>
      </c>
      <c r="K10172" s="50">
        <v>423664</v>
      </c>
    </row>
    <row r="10173" spans="1:11" x14ac:dyDescent="0.3">
      <c r="A10173" s="51" t="str">
        <f t="shared" si="165"/>
        <v>MRK.DE</v>
      </c>
      <c r="B10173" s="52" t="s">
        <v>154</v>
      </c>
      <c r="C10173" s="50" t="s">
        <v>12754</v>
      </c>
      <c r="D10173" s="50">
        <f>DAX__2019_2020__33[[#This Row],[Open]]*(DAX__2019_2020__33[[#This Row],[Adj Close]]/DAX__2019_2020__33[[#This Row],[Close]])</f>
        <v>94.05408439125523</v>
      </c>
      <c r="E10173" s="50" t="s">
        <v>10274</v>
      </c>
      <c r="F10173" s="50" t="s">
        <v>10784</v>
      </c>
      <c r="G10173" s="50" t="s">
        <v>10755</v>
      </c>
      <c r="H10173" s="50" t="s">
        <v>24577</v>
      </c>
      <c r="I10173" s="50">
        <f>(DAX__2019_2020__33[[#This Row],[Adj Close]]-DAX__2019_2020__33[[#This Row],[Adj Open]])/DAX__2019_2020__33[[#This Row],[Adj Open]]</f>
        <v>-4.4141452648475991E-3</v>
      </c>
      <c r="J10173" s="50">
        <f>DAX__2019_2020__33[[#This Row],[Adj Close]]-DAX__2019_2020__33[[#This Row],[Adj Open]]</f>
        <v>-0.41516839125523575</v>
      </c>
      <c r="K10173" s="50">
        <v>375213</v>
      </c>
    </row>
    <row r="10174" spans="1:11" x14ac:dyDescent="0.3">
      <c r="A10174" s="51" t="str">
        <f t="shared" si="165"/>
        <v>MRK.DE</v>
      </c>
      <c r="B10174" s="52" t="s">
        <v>155</v>
      </c>
      <c r="C10174" s="50" t="s">
        <v>10763</v>
      </c>
      <c r="D10174" s="50">
        <f>DAX__2019_2020__33[[#This Row],[Open]]*(DAX__2019_2020__33[[#This Row],[Adj Close]]/DAX__2019_2020__33[[#This Row],[Close]])</f>
        <v>93.318100338447721</v>
      </c>
      <c r="E10174" s="50" t="s">
        <v>10227</v>
      </c>
      <c r="F10174" s="50" t="s">
        <v>10690</v>
      </c>
      <c r="G10174" s="50" t="s">
        <v>13070</v>
      </c>
      <c r="H10174" s="50" t="s">
        <v>24578</v>
      </c>
      <c r="I10174" s="50">
        <f>(DAX__2019_2020__33[[#This Row],[Adj Close]]-DAX__2019_2020__33[[#This Row],[Adj Open]])/DAX__2019_2020__33[[#This Row],[Adj Open]]</f>
        <v>-1.7391324218577753E-2</v>
      </c>
      <c r="J10174" s="50">
        <f>DAX__2019_2020__33[[#This Row],[Adj Close]]-DAX__2019_2020__33[[#This Row],[Adj Open]]</f>
        <v>-1.6229253384477147</v>
      </c>
      <c r="K10174" s="50">
        <v>896372</v>
      </c>
    </row>
    <row r="10175" spans="1:11" x14ac:dyDescent="0.3">
      <c r="A10175" s="51" t="str">
        <f t="shared" si="165"/>
        <v>MRK.DE</v>
      </c>
      <c r="B10175" s="52" t="s">
        <v>156</v>
      </c>
      <c r="C10175" s="50" t="s">
        <v>10884</v>
      </c>
      <c r="D10175" s="50">
        <f>DAX__2019_2020__33[[#This Row],[Open]]*(DAX__2019_2020__33[[#This Row],[Adj Close]]/DAX__2019_2020__33[[#This Row],[Close]])</f>
        <v>91.242271000000002</v>
      </c>
      <c r="E10175" s="50" t="s">
        <v>10844</v>
      </c>
      <c r="F10175" s="50" t="s">
        <v>5714</v>
      </c>
      <c r="G10175" s="50" t="s">
        <v>10884</v>
      </c>
      <c r="H10175" s="50" t="s">
        <v>24579</v>
      </c>
      <c r="I10175" s="50">
        <f>(DAX__2019_2020__33[[#This Row],[Adj Close]]-DAX__2019_2020__33[[#This Row],[Adj Open]])/DAX__2019_2020__33[[#This Row],[Adj Open]]</f>
        <v>0</v>
      </c>
      <c r="J10175" s="50">
        <f>DAX__2019_2020__33[[#This Row],[Adj Close]]-DAX__2019_2020__33[[#This Row],[Adj Open]]</f>
        <v>0</v>
      </c>
      <c r="K10175" s="50">
        <v>413828</v>
      </c>
    </row>
    <row r="10176" spans="1:11" x14ac:dyDescent="0.3">
      <c r="A10176" s="51" t="str">
        <f t="shared" si="165"/>
        <v>MRK.DE</v>
      </c>
      <c r="B10176" s="52" t="s">
        <v>157</v>
      </c>
      <c r="C10176" s="50" t="s">
        <v>10778</v>
      </c>
      <c r="D10176" s="50">
        <f>DAX__2019_2020__33[[#This Row],[Open]]*(DAX__2019_2020__33[[#This Row],[Adj Close]]/DAX__2019_2020__33[[#This Row],[Close]])</f>
        <v>91.091304597339075</v>
      </c>
      <c r="E10176" s="50" t="s">
        <v>10920</v>
      </c>
      <c r="F10176" s="50" t="s">
        <v>10685</v>
      </c>
      <c r="G10176" s="50" t="s">
        <v>10922</v>
      </c>
      <c r="H10176" s="50" t="s">
        <v>24580</v>
      </c>
      <c r="I10176" s="50">
        <f>(DAX__2019_2020__33[[#This Row],[Adj Close]]-DAX__2019_2020__33[[#This Row],[Adj Open]])/DAX__2019_2020__33[[#This Row],[Adj Open]]</f>
        <v>-6.6293659972097782E-3</v>
      </c>
      <c r="J10176" s="50">
        <f>DAX__2019_2020__33[[#This Row],[Adj Close]]-DAX__2019_2020__33[[#This Row],[Adj Open]]</f>
        <v>-0.60387759733907842</v>
      </c>
      <c r="K10176" s="50">
        <v>631980</v>
      </c>
    </row>
    <row r="10177" spans="1:11" x14ac:dyDescent="0.3">
      <c r="A10177" s="51" t="str">
        <f t="shared" si="165"/>
        <v>MRK.DE</v>
      </c>
      <c r="B10177" s="52" t="s">
        <v>158</v>
      </c>
      <c r="C10177" s="50" t="s">
        <v>10994</v>
      </c>
      <c r="D10177" s="50">
        <f>DAX__2019_2020__33[[#This Row],[Open]]*(DAX__2019_2020__33[[#This Row],[Adj Close]]/DAX__2019_2020__33[[#This Row],[Close]])</f>
        <v>90.166615559710877</v>
      </c>
      <c r="E10177" s="50" t="s">
        <v>24581</v>
      </c>
      <c r="F10177" s="50" t="s">
        <v>10972</v>
      </c>
      <c r="G10177" s="50" t="s">
        <v>5713</v>
      </c>
      <c r="H10177" s="50" t="s">
        <v>24582</v>
      </c>
      <c r="I10177" s="50">
        <f>(DAX__2019_2020__33[[#This Row],[Adj Close]]-DAX__2019_2020__33[[#This Row],[Adj Open]])/DAX__2019_2020__33[[#This Row],[Adj Open]]</f>
        <v>-6.6973630535236521E-3</v>
      </c>
      <c r="J10177" s="50">
        <f>DAX__2019_2020__33[[#This Row],[Adj Close]]-DAX__2019_2020__33[[#This Row],[Adj Open]]</f>
        <v>-0.60387855971087845</v>
      </c>
      <c r="K10177" s="50">
        <v>870710</v>
      </c>
    </row>
    <row r="10178" spans="1:11" x14ac:dyDescent="0.3">
      <c r="A10178" s="51" t="str">
        <f t="shared" si="165"/>
        <v>MRK.DE</v>
      </c>
      <c r="B10178" s="52" t="s">
        <v>159</v>
      </c>
      <c r="C10178" s="50" t="s">
        <v>3916</v>
      </c>
      <c r="D10178" s="50">
        <f>DAX__2019_2020__33[[#This Row],[Open]]*(DAX__2019_2020__33[[#This Row],[Adj Close]]/DAX__2019_2020__33[[#This Row],[Close]])</f>
        <v>89.355149510491799</v>
      </c>
      <c r="E10178" s="50" t="s">
        <v>10178</v>
      </c>
      <c r="F10178" s="50" t="s">
        <v>24583</v>
      </c>
      <c r="G10178" s="50" t="s">
        <v>10170</v>
      </c>
      <c r="H10178" s="50" t="s">
        <v>24584</v>
      </c>
      <c r="I10178" s="50">
        <f>(DAX__2019_2020__33[[#This Row],[Adj Close]]-DAX__2019_2020__33[[#This Row],[Adj Open]])/DAX__2019_2020__33[[#This Row],[Adj Open]]</f>
        <v>-9.714868311980953E-3</v>
      </c>
      <c r="J10178" s="50">
        <f>DAX__2019_2020__33[[#This Row],[Adj Close]]-DAX__2019_2020__33[[#This Row],[Adj Open]]</f>
        <v>-0.86807351049179715</v>
      </c>
      <c r="K10178" s="50">
        <v>684754</v>
      </c>
    </row>
    <row r="10179" spans="1:11" x14ac:dyDescent="0.3">
      <c r="A10179" s="51" t="str">
        <f t="shared" si="165"/>
        <v>MRK.DE</v>
      </c>
      <c r="B10179" s="52" t="s">
        <v>160</v>
      </c>
      <c r="C10179" s="50" t="s">
        <v>3912</v>
      </c>
      <c r="D10179" s="50">
        <f>DAX__2019_2020__33[[#This Row],[Open]]*(DAX__2019_2020__33[[#This Row],[Adj Close]]/DAX__2019_2020__33[[#This Row],[Close]])</f>
        <v>88.222871687500003</v>
      </c>
      <c r="E10179" s="50" t="s">
        <v>3927</v>
      </c>
      <c r="F10179" s="50" t="s">
        <v>3912</v>
      </c>
      <c r="G10179" s="50" t="s">
        <v>3927</v>
      </c>
      <c r="H10179" s="50" t="s">
        <v>24534</v>
      </c>
      <c r="I10179" s="50">
        <f>(DAX__2019_2020__33[[#This Row],[Adj Close]]-DAX__2019_2020__33[[#This Row],[Adj Open]])/DAX__2019_2020__33[[#This Row],[Adj Open]]</f>
        <v>2.6737967914438474E-2</v>
      </c>
      <c r="J10179" s="50">
        <f>DAX__2019_2020__33[[#This Row],[Adj Close]]-DAX__2019_2020__33[[#This Row],[Adj Open]]</f>
        <v>2.3589003124999977</v>
      </c>
      <c r="K10179" s="50">
        <v>658522</v>
      </c>
    </row>
    <row r="10180" spans="1:11" x14ac:dyDescent="0.3">
      <c r="A10180" s="51" t="str">
        <f t="shared" si="165"/>
        <v>MRK.DE</v>
      </c>
      <c r="B10180" s="52" t="s">
        <v>161</v>
      </c>
      <c r="C10180" s="50" t="s">
        <v>10774</v>
      </c>
      <c r="D10180" s="50">
        <f>DAX__2019_2020__33[[#This Row],[Open]]*(DAX__2019_2020__33[[#This Row],[Adj Close]]/DAX__2019_2020__33[[#This Row],[Close]])</f>
        <v>90.128873534663185</v>
      </c>
      <c r="E10180" s="50" t="s">
        <v>10752</v>
      </c>
      <c r="F10180" s="50" t="s">
        <v>10670</v>
      </c>
      <c r="G10180" s="50" t="s">
        <v>10752</v>
      </c>
      <c r="H10180" s="50" t="s">
        <v>24585</v>
      </c>
      <c r="I10180" s="50">
        <f>(DAX__2019_2020__33[[#This Row],[Adj Close]]-DAX__2019_2020__33[[#This Row],[Adj Open]])/DAX__2019_2020__33[[#This Row],[Adj Open]]</f>
        <v>5.8626990953526224E-3</v>
      </c>
      <c r="J10180" s="50">
        <f>DAX__2019_2020__33[[#This Row],[Adj Close]]-DAX__2019_2020__33[[#This Row],[Adj Open]]</f>
        <v>0.52839846533682078</v>
      </c>
      <c r="K10180" s="50">
        <v>636578</v>
      </c>
    </row>
    <row r="10181" spans="1:11" x14ac:dyDescent="0.3">
      <c r="A10181" s="51" t="str">
        <f t="shared" si="165"/>
        <v>MRK.DE</v>
      </c>
      <c r="B10181" s="52" t="s">
        <v>162</v>
      </c>
      <c r="C10181" s="50" t="s">
        <v>10674</v>
      </c>
      <c r="D10181" s="50">
        <f>DAX__2019_2020__33[[#This Row],[Open]]*(DAX__2019_2020__33[[#This Row],[Adj Close]]/DAX__2019_2020__33[[#This Row],[Close]])</f>
        <v>90.279840886884756</v>
      </c>
      <c r="E10181" s="50" t="s">
        <v>10747</v>
      </c>
      <c r="F10181" s="50" t="s">
        <v>10854</v>
      </c>
      <c r="G10181" s="50" t="s">
        <v>10697</v>
      </c>
      <c r="H10181" s="50" t="s">
        <v>24586</v>
      </c>
      <c r="I10181" s="50">
        <f>(DAX__2019_2020__33[[#This Row],[Adj Close]]-DAX__2019_2020__33[[#This Row],[Adj Open]])/DAX__2019_2020__33[[#This Row],[Adj Open]]</f>
        <v>-5.8528114548495125E-3</v>
      </c>
      <c r="J10181" s="50">
        <f>DAX__2019_2020__33[[#This Row],[Adj Close]]-DAX__2019_2020__33[[#This Row],[Adj Open]]</f>
        <v>-0.52839088688475044</v>
      </c>
      <c r="K10181" s="50">
        <v>624325</v>
      </c>
    </row>
    <row r="10182" spans="1:11" x14ac:dyDescent="0.3">
      <c r="A10182" s="51" t="str">
        <f t="shared" si="165"/>
        <v>MRK.DE</v>
      </c>
      <c r="B10182" s="52" t="s">
        <v>163</v>
      </c>
      <c r="C10182" s="50" t="s">
        <v>10859</v>
      </c>
      <c r="D10182" s="50">
        <f>DAX__2019_2020__33[[#This Row],[Open]]*(DAX__2019_2020__33[[#This Row],[Adj Close]]/DAX__2019_2020__33[[#This Row],[Close]])</f>
        <v>89.959017562958195</v>
      </c>
      <c r="E10182" s="50" t="s">
        <v>10922</v>
      </c>
      <c r="F10182" s="50" t="s">
        <v>10688</v>
      </c>
      <c r="G10182" s="50" t="s">
        <v>10923</v>
      </c>
      <c r="H10182" s="50" t="s">
        <v>24587</v>
      </c>
      <c r="I10182" s="50">
        <f>(DAX__2019_2020__33[[#This Row],[Adj Close]]-DAX__2019_2020__33[[#This Row],[Adj Open]])/DAX__2019_2020__33[[#This Row],[Adj Open]]</f>
        <v>2.9369311070665751E-3</v>
      </c>
      <c r="J10182" s="50">
        <f>DAX__2019_2020__33[[#This Row],[Adj Close]]-DAX__2019_2020__33[[#This Row],[Adj Open]]</f>
        <v>0.26420343704180027</v>
      </c>
      <c r="K10182" s="50">
        <v>501912</v>
      </c>
    </row>
    <row r="10183" spans="1:11" x14ac:dyDescent="0.3">
      <c r="A10183" s="51" t="str">
        <f t="shared" si="165"/>
        <v>MRK.DE</v>
      </c>
      <c r="B10183" s="52" t="s">
        <v>164</v>
      </c>
      <c r="C10183" s="50" t="s">
        <v>10974</v>
      </c>
      <c r="D10183" s="50">
        <f>DAX__2019_2020__33[[#This Row],[Open]]*(DAX__2019_2020__33[[#This Row],[Adj Close]]/DAX__2019_2020__33[[#This Row],[Close]])</f>
        <v>90.500481993220475</v>
      </c>
      <c r="E10183" s="50" t="s">
        <v>5716</v>
      </c>
      <c r="F10183" s="50" t="s">
        <v>10995</v>
      </c>
      <c r="G10183" s="50" t="s">
        <v>10923</v>
      </c>
      <c r="H10183" s="50" t="s">
        <v>24588</v>
      </c>
      <c r="I10183" s="50">
        <f>(DAX__2019_2020__33[[#This Row],[Adj Close]]-DAX__2019_2020__33[[#This Row],[Adj Open]])/DAX__2019_2020__33[[#This Row],[Adj Open]]</f>
        <v>1.0141548272066385E-2</v>
      </c>
      <c r="J10183" s="50">
        <f>DAX__2019_2020__33[[#This Row],[Adj Close]]-DAX__2019_2020__33[[#This Row],[Adj Open]]</f>
        <v>0.9178150067795201</v>
      </c>
      <c r="K10183" s="50">
        <v>334364</v>
      </c>
    </row>
    <row r="10184" spans="1:11" x14ac:dyDescent="0.3">
      <c r="A10184" s="51" t="str">
        <f t="shared" si="165"/>
        <v>MRK.DE</v>
      </c>
      <c r="B10184" s="52" t="s">
        <v>165</v>
      </c>
      <c r="C10184" s="50" t="s">
        <v>10848</v>
      </c>
      <c r="D10184" s="50">
        <f>DAX__2019_2020__33[[#This Row],[Open]]*(DAX__2019_2020__33[[#This Row],[Adj Close]]/DAX__2019_2020__33[[#This Row],[Close]])</f>
        <v>91.30357405576224</v>
      </c>
      <c r="E10184" s="50" t="s">
        <v>10994</v>
      </c>
      <c r="F10184" s="50" t="s">
        <v>10866</v>
      </c>
      <c r="G10184" s="50" t="s">
        <v>13068</v>
      </c>
      <c r="H10184" s="50" t="s">
        <v>24589</v>
      </c>
      <c r="I10184" s="50">
        <f>(DAX__2019_2020__33[[#This Row],[Adj Close]]-DAX__2019_2020__33[[#This Row],[Adj Open]])/DAX__2019_2020__33[[#This Row],[Adj Open]]</f>
        <v>-6.4921780104711495E-3</v>
      </c>
      <c r="J10184" s="50">
        <f>DAX__2019_2020__33[[#This Row],[Adj Close]]-DAX__2019_2020__33[[#This Row],[Adj Open]]</f>
        <v>-0.59275905576224375</v>
      </c>
      <c r="K10184" s="50">
        <v>526195</v>
      </c>
    </row>
    <row r="10185" spans="1:11" x14ac:dyDescent="0.3">
      <c r="A10185" s="51" t="str">
        <f t="shared" si="165"/>
        <v>MRK.DE</v>
      </c>
      <c r="B10185" s="52" t="s">
        <v>166</v>
      </c>
      <c r="C10185" s="50" t="s">
        <v>5734</v>
      </c>
      <c r="D10185" s="50">
        <f>DAX__2019_2020__33[[#This Row],[Open]]*(DAX__2019_2020__33[[#This Row],[Adj Close]]/DAX__2019_2020__33[[#This Row],[Close]])</f>
        <v>90.060693665024431</v>
      </c>
      <c r="E10185" s="50" t="s">
        <v>10999</v>
      </c>
      <c r="F10185" s="50" t="s">
        <v>10574</v>
      </c>
      <c r="G10185" s="50" t="s">
        <v>13036</v>
      </c>
      <c r="H10185" s="50" t="s">
        <v>24590</v>
      </c>
      <c r="I10185" s="50">
        <f>(DAX__2019_2020__33[[#This Row],[Adj Close]]-DAX__2019_2020__33[[#This Row],[Adj Open]])/DAX__2019_2020__33[[#This Row],[Adj Open]]</f>
        <v>7.0064121127307692E-3</v>
      </c>
      <c r="J10185" s="50">
        <f>DAX__2019_2020__33[[#This Row],[Adj Close]]-DAX__2019_2020__33[[#This Row],[Adj Open]]</f>
        <v>0.63100233497556246</v>
      </c>
      <c r="K10185" s="50">
        <v>716453</v>
      </c>
    </row>
    <row r="10186" spans="1:11" x14ac:dyDescent="0.3">
      <c r="A10186" s="51" t="str">
        <f t="shared" si="165"/>
        <v>MRK.DE</v>
      </c>
      <c r="B10186" s="52" t="s">
        <v>167</v>
      </c>
      <c r="C10186" s="50" t="s">
        <v>3917</v>
      </c>
      <c r="D10186" s="50">
        <f>DAX__2019_2020__33[[#This Row],[Open]]*(DAX__2019_2020__33[[#This Row],[Adj Close]]/DAX__2019_2020__33[[#This Row],[Close]])</f>
        <v>90.863784825388251</v>
      </c>
      <c r="E10186" s="50" t="s">
        <v>10850</v>
      </c>
      <c r="F10186" s="50" t="s">
        <v>10643</v>
      </c>
      <c r="G10186" s="50" t="s">
        <v>10679</v>
      </c>
      <c r="H10186" s="50" t="s">
        <v>24591</v>
      </c>
      <c r="I10186" s="50">
        <f>(DAX__2019_2020__33[[#This Row],[Adj Close]]-DAX__2019_2020__33[[#This Row],[Adj Open]])/DAX__2019_2020__33[[#This Row],[Adj Open]]</f>
        <v>8.8383416578456456E-3</v>
      </c>
      <c r="J10186" s="50">
        <f>DAX__2019_2020__33[[#This Row],[Adj Close]]-DAX__2019_2020__33[[#This Row],[Adj Open]]</f>
        <v>0.803085174611752</v>
      </c>
      <c r="K10186" s="50">
        <v>420801</v>
      </c>
    </row>
    <row r="10187" spans="1:11" x14ac:dyDescent="0.3">
      <c r="A10187" s="51" t="str">
        <f t="shared" si="165"/>
        <v>MRK.DE</v>
      </c>
      <c r="B10187" s="52" t="s">
        <v>168</v>
      </c>
      <c r="C10187" s="50" t="s">
        <v>24522</v>
      </c>
      <c r="D10187" s="50">
        <f>DAX__2019_2020__33[[#This Row],[Open]]*(DAX__2019_2020__33[[#This Row],[Adj Close]]/DAX__2019_2020__33[[#This Row],[Close]])</f>
        <v>90.041575366207297</v>
      </c>
      <c r="E10187" s="50" t="s">
        <v>3941</v>
      </c>
      <c r="F10187" s="50" t="s">
        <v>10159</v>
      </c>
      <c r="G10187" s="50" t="s">
        <v>13036</v>
      </c>
      <c r="H10187" s="50" t="s">
        <v>24590</v>
      </c>
      <c r="I10187" s="50">
        <f>(DAX__2019_2020__33[[#This Row],[Adj Close]]-DAX__2019_2020__33[[#This Row],[Adj Open]])/DAX__2019_2020__33[[#This Row],[Adj Open]]</f>
        <v>7.2202272244637662E-3</v>
      </c>
      <c r="J10187" s="50">
        <f>DAX__2019_2020__33[[#This Row],[Adj Close]]-DAX__2019_2020__33[[#This Row],[Adj Open]]</f>
        <v>0.65012063379269591</v>
      </c>
      <c r="K10187" s="50">
        <v>348164</v>
      </c>
    </row>
    <row r="10188" spans="1:11" x14ac:dyDescent="0.3">
      <c r="A10188" s="51" t="str">
        <f t="shared" si="165"/>
        <v>MRK.DE</v>
      </c>
      <c r="B10188" s="52" t="s">
        <v>169</v>
      </c>
      <c r="C10188" s="50" t="s">
        <v>10697</v>
      </c>
      <c r="D10188" s="50">
        <f>DAX__2019_2020__33[[#This Row],[Open]]*(DAX__2019_2020__33[[#This Row],[Adj Close]]/DAX__2019_2020__33[[#This Row],[Close]])</f>
        <v>90.940270305928735</v>
      </c>
      <c r="E10188" s="50" t="s">
        <v>10593</v>
      </c>
      <c r="F10188" s="50" t="s">
        <v>24592</v>
      </c>
      <c r="G10188" s="50" t="s">
        <v>10875</v>
      </c>
      <c r="H10188" s="50" t="s">
        <v>24593</v>
      </c>
      <c r="I10188" s="50">
        <f>(DAX__2019_2020__33[[#This Row],[Adj Close]]-DAX__2019_2020__33[[#This Row],[Adj Open]])/DAX__2019_2020__33[[#This Row],[Adj Open]]</f>
        <v>1.3456675353553264E-2</v>
      </c>
      <c r="J10188" s="50">
        <f>DAX__2019_2020__33[[#This Row],[Adj Close]]-DAX__2019_2020__33[[#This Row],[Adj Open]]</f>
        <v>1.223753694071263</v>
      </c>
      <c r="K10188" s="50">
        <v>663902</v>
      </c>
    </row>
    <row r="10189" spans="1:11" x14ac:dyDescent="0.3">
      <c r="A10189" s="51" t="str">
        <f t="shared" si="165"/>
        <v>MRK.DE</v>
      </c>
      <c r="B10189" s="52" t="s">
        <v>170</v>
      </c>
      <c r="C10189" s="50" t="s">
        <v>10859</v>
      </c>
      <c r="D10189" s="50">
        <f>DAX__2019_2020__33[[#This Row],[Open]]*(DAX__2019_2020__33[[#This Row],[Adj Close]]/DAX__2019_2020__33[[#This Row],[Close]])</f>
        <v>91.150591390231341</v>
      </c>
      <c r="E10189" s="50" t="s">
        <v>10885</v>
      </c>
      <c r="F10189" s="50" t="s">
        <v>10859</v>
      </c>
      <c r="G10189" s="50" t="s">
        <v>24594</v>
      </c>
      <c r="H10189" s="50" t="s">
        <v>24595</v>
      </c>
      <c r="I10189" s="50">
        <f>(DAX__2019_2020__33[[#This Row],[Adj Close]]-DAX__2019_2020__33[[#This Row],[Adj Open]])/DAX__2019_2020__33[[#This Row],[Adj Open]]</f>
        <v>2.0138515634089235E-2</v>
      </c>
      <c r="J10189" s="50">
        <f>DAX__2019_2020__33[[#This Row],[Adj Close]]-DAX__2019_2020__33[[#This Row],[Adj Open]]</f>
        <v>1.8356376097686535</v>
      </c>
      <c r="K10189" s="50">
        <v>542503</v>
      </c>
    </row>
    <row r="10190" spans="1:11" x14ac:dyDescent="0.3">
      <c r="A10190" s="51" t="str">
        <f t="shared" si="165"/>
        <v>MRK.DE</v>
      </c>
      <c r="B10190" s="52" t="s">
        <v>171</v>
      </c>
      <c r="C10190" s="50" t="s">
        <v>10894</v>
      </c>
      <c r="D10190" s="50">
        <f>DAX__2019_2020__33[[#This Row],[Open]]*(DAX__2019_2020__33[[#This Row],[Adj Close]]/DAX__2019_2020__33[[#This Row],[Close]])</f>
        <v>92.852382797524783</v>
      </c>
      <c r="E10190" s="50" t="s">
        <v>10925</v>
      </c>
      <c r="F10190" s="50" t="s">
        <v>10778</v>
      </c>
      <c r="G10190" s="50" t="s">
        <v>10747</v>
      </c>
      <c r="H10190" s="50" t="s">
        <v>24596</v>
      </c>
      <c r="I10190" s="50">
        <f>(DAX__2019_2020__33[[#This Row],[Adj Close]]-DAX__2019_2020__33[[#This Row],[Adj Open]])/DAX__2019_2020__33[[#This Row],[Adj Open]]</f>
        <v>-4.9423804074633917E-3</v>
      </c>
      <c r="J10190" s="50">
        <f>DAX__2019_2020__33[[#This Row],[Adj Close]]-DAX__2019_2020__33[[#This Row],[Adj Open]]</f>
        <v>-0.4589117975247774</v>
      </c>
      <c r="K10190" s="50">
        <v>495264</v>
      </c>
    </row>
    <row r="10191" spans="1:11" x14ac:dyDescent="0.3">
      <c r="A10191" s="51" t="str">
        <f t="shared" si="165"/>
        <v>MRK.DE</v>
      </c>
      <c r="B10191" s="52" t="s">
        <v>172</v>
      </c>
      <c r="C10191" s="50" t="s">
        <v>10567</v>
      </c>
      <c r="D10191" s="50">
        <f>DAX__2019_2020__33[[#This Row],[Open]]*(DAX__2019_2020__33[[#This Row],[Adj Close]]/DAX__2019_2020__33[[#This Row],[Close]])</f>
        <v>93.215688040272099</v>
      </c>
      <c r="E10191" s="50" t="s">
        <v>10567</v>
      </c>
      <c r="F10191" s="50" t="s">
        <v>10727</v>
      </c>
      <c r="G10191" s="50" t="s">
        <v>24597</v>
      </c>
      <c r="H10191" s="50" t="s">
        <v>24598</v>
      </c>
      <c r="I10191" s="50">
        <f>(DAX__2019_2020__33[[#This Row],[Adj Close]]-DAX__2019_2020__33[[#This Row],[Adj Open]])/DAX__2019_2020__33[[#This Row],[Adj Open]]</f>
        <v>-1.0051312820512767E-2</v>
      </c>
      <c r="J10191" s="50">
        <f>DAX__2019_2020__33[[#This Row],[Adj Close]]-DAX__2019_2020__33[[#This Row],[Adj Open]]</f>
        <v>-0.93694004027210553</v>
      </c>
      <c r="K10191" s="50">
        <v>447869</v>
      </c>
    </row>
    <row r="10192" spans="1:11" x14ac:dyDescent="0.3">
      <c r="A10192" s="51" t="str">
        <f t="shared" si="165"/>
        <v>MRK.DE</v>
      </c>
      <c r="B10192" s="52" t="s">
        <v>173</v>
      </c>
      <c r="C10192" s="50" t="s">
        <v>13048</v>
      </c>
      <c r="D10192" s="50">
        <f>DAX__2019_2020__33[[#This Row],[Open]]*(DAX__2019_2020__33[[#This Row],[Adj Close]]/DAX__2019_2020__33[[#This Row],[Close]])</f>
        <v>92.08753933779262</v>
      </c>
      <c r="E10192" s="50" t="s">
        <v>24599</v>
      </c>
      <c r="F10192" s="50" t="s">
        <v>24600</v>
      </c>
      <c r="G10192" s="50" t="s">
        <v>10674</v>
      </c>
      <c r="H10192" s="50" t="s">
        <v>24601</v>
      </c>
      <c r="I10192" s="50">
        <f>(DAX__2019_2020__33[[#This Row],[Adj Close]]-DAX__2019_2020__33[[#This Row],[Adj Open]])/DAX__2019_2020__33[[#This Row],[Adj Open]]</f>
        <v>-6.6445182724250143E-3</v>
      </c>
      <c r="J10192" s="50">
        <f>DAX__2019_2020__33[[#This Row],[Adj Close]]-DAX__2019_2020__33[[#This Row],[Adj Open]]</f>
        <v>-0.61187733779262032</v>
      </c>
      <c r="K10192" s="50">
        <v>544753</v>
      </c>
    </row>
    <row r="10193" spans="1:11" x14ac:dyDescent="0.3">
      <c r="A10193" s="51" t="str">
        <f t="shared" si="165"/>
        <v>MRK.DE</v>
      </c>
      <c r="B10193" s="52" t="s">
        <v>174</v>
      </c>
      <c r="C10193" s="50" t="s">
        <v>4931</v>
      </c>
      <c r="D10193" s="50">
        <f>DAX__2019_2020__33[[#This Row],[Open]]*(DAX__2019_2020__33[[#This Row],[Adj Close]]/DAX__2019_2020__33[[#This Row],[Close]])</f>
        <v>91.246204193494933</v>
      </c>
      <c r="E10193" s="50" t="s">
        <v>10210</v>
      </c>
      <c r="F10193" s="50" t="s">
        <v>10054</v>
      </c>
      <c r="G10193" s="50" t="s">
        <v>10735</v>
      </c>
      <c r="H10193" s="50" t="s">
        <v>24602</v>
      </c>
      <c r="I10193" s="50">
        <f>(DAX__2019_2020__33[[#This Row],[Adj Close]]-DAX__2019_2020__33[[#This Row],[Adj Open]])/DAX__2019_2020__33[[#This Row],[Adj Open]]</f>
        <v>-3.457672811029492E-2</v>
      </c>
      <c r="J10193" s="50">
        <f>DAX__2019_2020__33[[#This Row],[Adj Close]]-DAX__2019_2020__33[[#This Row],[Adj Open]]</f>
        <v>-3.1549951934949263</v>
      </c>
      <c r="K10193" s="50">
        <v>885044</v>
      </c>
    </row>
    <row r="10194" spans="1:11" x14ac:dyDescent="0.3">
      <c r="A10194" s="51" t="str">
        <f t="shared" si="165"/>
        <v>MRK.DE</v>
      </c>
      <c r="B10194" s="52" t="s">
        <v>175</v>
      </c>
      <c r="C10194" s="50" t="s">
        <v>13029</v>
      </c>
      <c r="D10194" s="50">
        <f>DAX__2019_2020__33[[#This Row],[Open]]*(DAX__2019_2020__33[[#This Row],[Adj Close]]/DAX__2019_2020__33[[#This Row],[Close]])</f>
        <v>88.244183737421451</v>
      </c>
      <c r="E10194" s="50" t="s">
        <v>3895</v>
      </c>
      <c r="F10194" s="50" t="s">
        <v>10662</v>
      </c>
      <c r="G10194" s="50" t="s">
        <v>10709</v>
      </c>
      <c r="H10194" s="50" t="s">
        <v>24603</v>
      </c>
      <c r="I10194" s="50">
        <f>(DAX__2019_2020__33[[#This Row],[Adj Close]]-DAX__2019_2020__33[[#This Row],[Adj Open]])/DAX__2019_2020__33[[#This Row],[Adj Open]]</f>
        <v>-1.3001137172227404E-2</v>
      </c>
      <c r="J10194" s="50">
        <f>DAX__2019_2020__33[[#This Row],[Adj Close]]-DAX__2019_2020__33[[#This Row],[Adj Open]]</f>
        <v>-1.1472747374214549</v>
      </c>
      <c r="K10194" s="50">
        <v>989909</v>
      </c>
    </row>
    <row r="10195" spans="1:11" x14ac:dyDescent="0.3">
      <c r="A10195" s="51" t="str">
        <f t="shared" si="165"/>
        <v>MRK.DE</v>
      </c>
      <c r="B10195" s="52" t="s">
        <v>176</v>
      </c>
      <c r="C10195" s="50" t="s">
        <v>9956</v>
      </c>
      <c r="D10195" s="50">
        <f>DAX__2019_2020__33[[#This Row],[Open]]*(DAX__2019_2020__33[[#This Row],[Adj Close]]/DAX__2019_2020__33[[#This Row],[Close]])</f>
        <v>87.26899409308011</v>
      </c>
      <c r="E10195" s="50" t="s">
        <v>9949</v>
      </c>
      <c r="F10195" s="50" t="s">
        <v>3905</v>
      </c>
      <c r="G10195" s="50" t="s">
        <v>4940</v>
      </c>
      <c r="H10195" s="50" t="s">
        <v>24604</v>
      </c>
      <c r="I10195" s="50">
        <f>(DAX__2019_2020__33[[#This Row],[Adj Close]]-DAX__2019_2020__33[[#This Row],[Adj Open]])/DAX__2019_2020__33[[#This Row],[Adj Open]]</f>
        <v>4.1630697213306846E-3</v>
      </c>
      <c r="J10195" s="50">
        <f>DAX__2019_2020__33[[#This Row],[Adj Close]]-DAX__2019_2020__33[[#This Row],[Adj Open]]</f>
        <v>0.36330690691988821</v>
      </c>
      <c r="K10195" s="50">
        <v>602010</v>
      </c>
    </row>
    <row r="10196" spans="1:11" x14ac:dyDescent="0.3">
      <c r="A10196" s="51" t="str">
        <f t="shared" si="165"/>
        <v>MRK.DE</v>
      </c>
      <c r="B10196" s="52" t="s">
        <v>177</v>
      </c>
      <c r="C10196" s="50" t="s">
        <v>3900</v>
      </c>
      <c r="D10196" s="50">
        <f>DAX__2019_2020__33[[#This Row],[Open]]*(DAX__2019_2020__33[[#This Row],[Adj Close]]/DAX__2019_2020__33[[#This Row],[Close]])</f>
        <v>87.613180341479989</v>
      </c>
      <c r="E10196" s="50" t="s">
        <v>10149</v>
      </c>
      <c r="F10196" s="50" t="s">
        <v>10707</v>
      </c>
      <c r="G10196" s="50" t="s">
        <v>10050</v>
      </c>
      <c r="H10196" s="50" t="s">
        <v>24605</v>
      </c>
      <c r="I10196" s="50">
        <f>(DAX__2019_2020__33[[#This Row],[Adj Close]]-DAX__2019_2020__33[[#This Row],[Adj Open]])/DAX__2019_2020__33[[#This Row],[Adj Open]]</f>
        <v>-2.1820166104542663E-4</v>
      </c>
      <c r="J10196" s="50">
        <f>DAX__2019_2020__33[[#This Row],[Adj Close]]-DAX__2019_2020__33[[#This Row],[Adj Open]]</f>
        <v>-1.9117341479983452E-2</v>
      </c>
      <c r="K10196" s="50">
        <v>497029</v>
      </c>
    </row>
    <row r="10197" spans="1:11" x14ac:dyDescent="0.3">
      <c r="A10197" s="51" t="str">
        <f t="shared" si="165"/>
        <v>MRK.DE</v>
      </c>
      <c r="B10197" s="52" t="s">
        <v>178</v>
      </c>
      <c r="C10197" s="50" t="s">
        <v>13029</v>
      </c>
      <c r="D10197" s="50">
        <f>DAX__2019_2020__33[[#This Row],[Open]]*(DAX__2019_2020__33[[#This Row],[Adj Close]]/DAX__2019_2020__33[[#This Row],[Close]])</f>
        <v>88.244184366005555</v>
      </c>
      <c r="E10197" s="50" t="s">
        <v>13043</v>
      </c>
      <c r="F10197" s="50" t="s">
        <v>9946</v>
      </c>
      <c r="G10197" s="50" t="s">
        <v>13027</v>
      </c>
      <c r="H10197" s="50" t="s">
        <v>24606</v>
      </c>
      <c r="I10197" s="50">
        <f>(DAX__2019_2020__33[[#This Row],[Adj Close]]-DAX__2019_2020__33[[#This Row],[Adj Open]])/DAX__2019_2020__33[[#This Row],[Adj Open]]</f>
        <v>-1.3867886873199781E-2</v>
      </c>
      <c r="J10197" s="50">
        <f>DAX__2019_2020__33[[#This Row],[Adj Close]]-DAX__2019_2020__33[[#This Row],[Adj Open]]</f>
        <v>-1.2237603660055498</v>
      </c>
      <c r="K10197" s="50">
        <v>391095</v>
      </c>
    </row>
    <row r="10198" spans="1:11" x14ac:dyDescent="0.3">
      <c r="A10198" s="51" t="str">
        <f t="shared" si="165"/>
        <v>MRK.DE</v>
      </c>
      <c r="B10198" s="52" t="s">
        <v>179</v>
      </c>
      <c r="C10198" s="50" t="s">
        <v>10026</v>
      </c>
      <c r="D10198" s="50">
        <f>DAX__2019_2020__33[[#This Row],[Open]]*(DAX__2019_2020__33[[#This Row],[Adj Close]]/DAX__2019_2020__33[[#This Row],[Close]])</f>
        <v>86.618882912581043</v>
      </c>
      <c r="E10198" s="50" t="s">
        <v>10042</v>
      </c>
      <c r="F10198" s="50" t="s">
        <v>5746</v>
      </c>
      <c r="G10198" s="50" t="s">
        <v>9971</v>
      </c>
      <c r="H10198" s="50" t="s">
        <v>24607</v>
      </c>
      <c r="I10198" s="50">
        <f>(DAX__2019_2020__33[[#This Row],[Adj Close]]-DAX__2019_2020__33[[#This Row],[Adj Open]])/DAX__2019_2020__33[[#This Row],[Adj Open]]</f>
        <v>2.6489846059378811E-3</v>
      </c>
      <c r="J10198" s="50">
        <f>DAX__2019_2020__33[[#This Row],[Adj Close]]-DAX__2019_2020__33[[#This Row],[Adj Open]]</f>
        <v>0.22945208741896295</v>
      </c>
      <c r="K10198" s="50">
        <v>417416</v>
      </c>
    </row>
    <row r="10199" spans="1:11" x14ac:dyDescent="0.3">
      <c r="A10199" s="51" t="str">
        <f t="shared" si="165"/>
        <v>MRK.DE</v>
      </c>
      <c r="B10199" s="52" t="s">
        <v>180</v>
      </c>
      <c r="C10199" s="50" t="s">
        <v>24493</v>
      </c>
      <c r="D10199" s="50">
        <f>DAX__2019_2020__33[[#This Row],[Open]]*(DAX__2019_2020__33[[#This Row],[Adj Close]]/DAX__2019_2020__33[[#This Row],[Close]])</f>
        <v>86.561520369557641</v>
      </c>
      <c r="E10199" s="50" t="s">
        <v>10707</v>
      </c>
      <c r="F10199" s="50" t="s">
        <v>10601</v>
      </c>
      <c r="G10199" s="50" t="s">
        <v>10026</v>
      </c>
      <c r="H10199" s="50" t="s">
        <v>24608</v>
      </c>
      <c r="I10199" s="50">
        <f>(DAX__2019_2020__33[[#This Row],[Adj Close]]-DAX__2019_2020__33[[#This Row],[Adj Open]])/DAX__2019_2020__33[[#This Row],[Adj Open]]</f>
        <v>6.626573816803415E-4</v>
      </c>
      <c r="J10199" s="50">
        <f>DAX__2019_2020__33[[#This Row],[Adj Close]]-DAX__2019_2020__33[[#This Row],[Adj Open]]</f>
        <v>5.7360630442360616E-2</v>
      </c>
      <c r="K10199" s="50">
        <v>507016</v>
      </c>
    </row>
    <row r="10200" spans="1:11" x14ac:dyDescent="0.3">
      <c r="A10200" s="51" t="str">
        <f t="shared" si="165"/>
        <v>MRK.DE</v>
      </c>
      <c r="B10200" s="52" t="s">
        <v>181</v>
      </c>
      <c r="C10200" s="50" t="s">
        <v>5664</v>
      </c>
      <c r="D10200" s="50">
        <f>DAX__2019_2020__33[[#This Row],[Open]]*(DAX__2019_2020__33[[#This Row],[Adj Close]]/DAX__2019_2020__33[[#This Row],[Close]])</f>
        <v>86.427678851683638</v>
      </c>
      <c r="E10200" s="50" t="s">
        <v>10980</v>
      </c>
      <c r="F10200" s="50" t="s">
        <v>24609</v>
      </c>
      <c r="G10200" s="50" t="s">
        <v>5665</v>
      </c>
      <c r="H10200" s="50" t="s">
        <v>24610</v>
      </c>
      <c r="I10200" s="50">
        <f>(DAX__2019_2020__33[[#This Row],[Adj Close]]-DAX__2019_2020__33[[#This Row],[Adj Open]])/DAX__2019_2020__33[[#This Row],[Adj Open]]</f>
        <v>-5.0884954626438895E-3</v>
      </c>
      <c r="J10200" s="50">
        <f>DAX__2019_2020__33[[#This Row],[Adj Close]]-DAX__2019_2020__33[[#This Row],[Adj Open]]</f>
        <v>-0.4397868516836354</v>
      </c>
      <c r="K10200" s="50">
        <v>443043</v>
      </c>
    </row>
    <row r="10201" spans="1:11" x14ac:dyDescent="0.3">
      <c r="A10201" s="51" t="str">
        <f t="shared" si="165"/>
        <v>MRK.DE</v>
      </c>
      <c r="B10201" s="52" t="s">
        <v>182</v>
      </c>
      <c r="C10201" s="50" t="s">
        <v>5747</v>
      </c>
      <c r="D10201" s="50">
        <f>DAX__2019_2020__33[[#This Row],[Open]]*(DAX__2019_2020__33[[#This Row],[Adj Close]]/DAX__2019_2020__33[[#This Row],[Close]])</f>
        <v>86.351182311906243</v>
      </c>
      <c r="E10201" s="50" t="s">
        <v>10981</v>
      </c>
      <c r="F10201" s="50" t="s">
        <v>5657</v>
      </c>
      <c r="G10201" s="50" t="s">
        <v>9958</v>
      </c>
      <c r="H10201" s="50" t="s">
        <v>24611</v>
      </c>
      <c r="I10201" s="50">
        <f>(DAX__2019_2020__33[[#This Row],[Adj Close]]-DAX__2019_2020__33[[#This Row],[Adj Open]])/DAX__2019_2020__33[[#This Row],[Adj Open]]</f>
        <v>3.5429472984943745E-3</v>
      </c>
      <c r="J10201" s="50">
        <f>DAX__2019_2020__33[[#This Row],[Adj Close]]-DAX__2019_2020__33[[#This Row],[Adj Open]]</f>
        <v>0.30593768809376343</v>
      </c>
      <c r="K10201" s="50">
        <v>427121</v>
      </c>
    </row>
    <row r="10202" spans="1:11" x14ac:dyDescent="0.3">
      <c r="A10202" s="51" t="str">
        <f t="shared" si="165"/>
        <v>MRK.DE</v>
      </c>
      <c r="B10202" s="52" t="s">
        <v>183</v>
      </c>
      <c r="C10202" s="50" t="s">
        <v>12979</v>
      </c>
      <c r="D10202" s="50">
        <f>DAX__2019_2020__33[[#This Row],[Open]]*(DAX__2019_2020__33[[#This Row],[Adj Close]]/DAX__2019_2020__33[[#This Row],[Close]])</f>
        <v>86.733616575057354</v>
      </c>
      <c r="E10202" s="50" t="s">
        <v>24489</v>
      </c>
      <c r="F10202" s="50" t="s">
        <v>4938</v>
      </c>
      <c r="G10202" s="50" t="s">
        <v>5665</v>
      </c>
      <c r="H10202" s="50" t="s">
        <v>24610</v>
      </c>
      <c r="I10202" s="50">
        <f>(DAX__2019_2020__33[[#This Row],[Adj Close]]-DAX__2019_2020__33[[#This Row],[Adj Open]])/DAX__2019_2020__33[[#This Row],[Adj Open]]</f>
        <v>-8.5978724801821036E-3</v>
      </c>
      <c r="J10202" s="50">
        <f>DAX__2019_2020__33[[#This Row],[Adj Close]]-DAX__2019_2020__33[[#This Row],[Adj Open]]</f>
        <v>-0.74572457505735201</v>
      </c>
      <c r="K10202" s="50">
        <v>243906</v>
      </c>
    </row>
    <row r="10203" spans="1:11" x14ac:dyDescent="0.3">
      <c r="A10203" s="51" t="str">
        <f t="shared" si="165"/>
        <v>MRK.DE</v>
      </c>
      <c r="B10203" s="52" t="s">
        <v>184</v>
      </c>
      <c r="C10203" s="50" t="s">
        <v>10659</v>
      </c>
      <c r="D10203" s="50">
        <f>DAX__2019_2020__33[[#This Row],[Open]]*(DAX__2019_2020__33[[#This Row],[Adj Close]]/DAX__2019_2020__33[[#This Row],[Close]])</f>
        <v>85.949645744632264</v>
      </c>
      <c r="E10203" s="50" t="s">
        <v>10074</v>
      </c>
      <c r="F10203" s="50" t="s">
        <v>9975</v>
      </c>
      <c r="G10203" s="50" t="s">
        <v>10621</v>
      </c>
      <c r="H10203" s="50" t="s">
        <v>24612</v>
      </c>
      <c r="I10203" s="50">
        <f>(DAX__2019_2020__33[[#This Row],[Adj Close]]-DAX__2019_2020__33[[#This Row],[Adj Open]])/DAX__2019_2020__33[[#This Row],[Adj Open]]</f>
        <v>-2.4471857075152497E-3</v>
      </c>
      <c r="J10203" s="50">
        <f>DAX__2019_2020__33[[#This Row],[Adj Close]]-DAX__2019_2020__33[[#This Row],[Adj Open]]</f>
        <v>-0.21033474463226298</v>
      </c>
      <c r="K10203" s="50">
        <v>551454</v>
      </c>
    </row>
    <row r="10204" spans="1:11" x14ac:dyDescent="0.3">
      <c r="A10204" s="51" t="str">
        <f t="shared" si="165"/>
        <v>MRK.DE</v>
      </c>
      <c r="B10204" s="52" t="s">
        <v>185</v>
      </c>
      <c r="C10204" s="50" t="s">
        <v>24613</v>
      </c>
      <c r="D10204" s="50">
        <f>DAX__2019_2020__33[[#This Row],[Open]]*(DAX__2019_2020__33[[#This Row],[Adj Close]]/DAX__2019_2020__33[[#This Row],[Close]])</f>
        <v>84.572921194606252</v>
      </c>
      <c r="E10204" s="50" t="s">
        <v>24614</v>
      </c>
      <c r="F10204" s="50" t="s">
        <v>13059</v>
      </c>
      <c r="G10204" s="50" t="s">
        <v>10600</v>
      </c>
      <c r="H10204" s="50" t="s">
        <v>24615</v>
      </c>
      <c r="I10204" s="50">
        <f>(DAX__2019_2020__33[[#This Row],[Adj Close]]-DAX__2019_2020__33[[#This Row],[Adj Open]])/DAX__2019_2020__33[[#This Row],[Adj Open]]</f>
        <v>-9.495772207729675E-3</v>
      </c>
      <c r="J10204" s="50">
        <f>DAX__2019_2020__33[[#This Row],[Adj Close]]-DAX__2019_2020__33[[#This Row],[Adj Open]]</f>
        <v>-0.80308519460625405</v>
      </c>
      <c r="K10204" s="50">
        <v>559919</v>
      </c>
    </row>
    <row r="10205" spans="1:11" x14ac:dyDescent="0.3">
      <c r="A10205" s="51" t="str">
        <f t="shared" si="165"/>
        <v>MRK.DE</v>
      </c>
      <c r="B10205" s="52" t="s">
        <v>186</v>
      </c>
      <c r="C10205" s="50" t="s">
        <v>12930</v>
      </c>
      <c r="D10205" s="50">
        <f>DAX__2019_2020__33[[#This Row],[Open]]*(DAX__2019_2020__33[[#This Row],[Adj Close]]/DAX__2019_2020__33[[#This Row],[Close]])</f>
        <v>83.903681710396398</v>
      </c>
      <c r="E10205" s="50" t="s">
        <v>10625</v>
      </c>
      <c r="F10205" s="50" t="s">
        <v>12959</v>
      </c>
      <c r="G10205" s="50" t="s">
        <v>5698</v>
      </c>
      <c r="H10205" s="50" t="s">
        <v>24616</v>
      </c>
      <c r="I10205" s="50">
        <f>(DAX__2019_2020__33[[#This Row],[Adj Close]]-DAX__2019_2020__33[[#This Row],[Adj Open]])/DAX__2019_2020__33[[#This Row],[Adj Open]]</f>
        <v>4.557998984550004E-4</v>
      </c>
      <c r="J10205" s="50">
        <f>DAX__2019_2020__33[[#This Row],[Adj Close]]-DAX__2019_2020__33[[#This Row],[Adj Open]]</f>
        <v>3.8243289603599351E-2</v>
      </c>
      <c r="K10205" s="50">
        <v>227908</v>
      </c>
    </row>
    <row r="10206" spans="1:11" x14ac:dyDescent="0.3">
      <c r="A10206" s="51" t="str">
        <f t="shared" si="165"/>
        <v>MRK.DE</v>
      </c>
      <c r="B10206" s="52" t="s">
        <v>187</v>
      </c>
      <c r="C10206" s="50" t="s">
        <v>5656</v>
      </c>
      <c r="D10206" s="50">
        <f>DAX__2019_2020__33[[#This Row],[Open]]*(DAX__2019_2020__33[[#This Row],[Adj Close]]/DAX__2019_2020__33[[#This Row],[Close]])</f>
        <v>83.540368695558399</v>
      </c>
      <c r="E10206" s="50" t="s">
        <v>10600</v>
      </c>
      <c r="F10206" s="50" t="s">
        <v>10112</v>
      </c>
      <c r="G10206" s="50" t="s">
        <v>24617</v>
      </c>
      <c r="H10206" s="50" t="s">
        <v>24618</v>
      </c>
      <c r="I10206" s="50">
        <f>(DAX__2019_2020__33[[#This Row],[Adj Close]]-DAX__2019_2020__33[[#This Row],[Adj Open]])/DAX__2019_2020__33[[#This Row],[Adj Open]]</f>
        <v>-1.0528702581667698E-2</v>
      </c>
      <c r="J10206" s="50">
        <f>DAX__2019_2020__33[[#This Row],[Adj Close]]-DAX__2019_2020__33[[#This Row],[Adj Open]]</f>
        <v>-0.87957169555839698</v>
      </c>
      <c r="K10206" s="50">
        <v>500169</v>
      </c>
    </row>
    <row r="10207" spans="1:11" x14ac:dyDescent="0.3">
      <c r="A10207" s="51" t="str">
        <f t="shared" si="165"/>
        <v>MRK.DE</v>
      </c>
      <c r="B10207" s="52" t="s">
        <v>188</v>
      </c>
      <c r="C10207" s="50" t="s">
        <v>24619</v>
      </c>
      <c r="D10207" s="50">
        <f>DAX__2019_2020__33[[#This Row],[Open]]*(DAX__2019_2020__33[[#This Row],[Adj Close]]/DAX__2019_2020__33[[#This Row],[Close]])</f>
        <v>82.297507427947124</v>
      </c>
      <c r="E10207" s="50" t="s">
        <v>10134</v>
      </c>
      <c r="F10207" s="50" t="s">
        <v>10011</v>
      </c>
      <c r="G10207" s="50" t="s">
        <v>10134</v>
      </c>
      <c r="H10207" s="50" t="s">
        <v>24620</v>
      </c>
      <c r="I10207" s="50">
        <f>(DAX__2019_2020__33[[#This Row],[Adj Close]]-DAX__2019_2020__33[[#This Row],[Adj Open]])/DAX__2019_2020__33[[#This Row],[Adj Open]]</f>
        <v>2.5557585372732936E-2</v>
      </c>
      <c r="J10207" s="50">
        <f>DAX__2019_2020__33[[#This Row],[Adj Close]]-DAX__2019_2020__33[[#This Row],[Adj Open]]</f>
        <v>2.1033255720528814</v>
      </c>
      <c r="K10207" s="50">
        <v>625317</v>
      </c>
    </row>
    <row r="10208" spans="1:11" x14ac:dyDescent="0.3">
      <c r="A10208" s="51" t="str">
        <f t="shared" si="165"/>
        <v>MRK.DE</v>
      </c>
      <c r="B10208" s="52" t="s">
        <v>189</v>
      </c>
      <c r="C10208" s="50" t="s">
        <v>5639</v>
      </c>
      <c r="D10208" s="50">
        <f>DAX__2019_2020__33[[#This Row],[Open]]*(DAX__2019_2020__33[[#This Row],[Adj Close]]/DAX__2019_2020__33[[#This Row],[Close]])</f>
        <v>84.133127283945981</v>
      </c>
      <c r="E10208" s="50" t="s">
        <v>12938</v>
      </c>
      <c r="F10208" s="50" t="s">
        <v>12966</v>
      </c>
      <c r="G10208" s="50" t="s">
        <v>10132</v>
      </c>
      <c r="H10208" s="50" t="s">
        <v>24621</v>
      </c>
      <c r="I10208" s="50">
        <f>(DAX__2019_2020__33[[#This Row],[Adj Close]]-DAX__2019_2020__33[[#This Row],[Adj Open]])/DAX__2019_2020__33[[#This Row],[Adj Open]]</f>
        <v>6.3636136363634981E-3</v>
      </c>
      <c r="J10208" s="50">
        <f>DAX__2019_2020__33[[#This Row],[Adj Close]]-DAX__2019_2020__33[[#This Row],[Adj Open]]</f>
        <v>0.53539071605402455</v>
      </c>
      <c r="K10208" s="50">
        <v>729002</v>
      </c>
    </row>
    <row r="10209" spans="1:11" x14ac:dyDescent="0.3">
      <c r="A10209" s="51" t="str">
        <f t="shared" si="165"/>
        <v>MRK.DE</v>
      </c>
      <c r="B10209" s="52" t="s">
        <v>190</v>
      </c>
      <c r="C10209" s="50" t="s">
        <v>12964</v>
      </c>
      <c r="D10209" s="50">
        <f>DAX__2019_2020__33[[#This Row],[Open]]*(DAX__2019_2020__33[[#This Row],[Adj Close]]/DAX__2019_2020__33[[#This Row],[Close]])</f>
        <v>84.82149763273344</v>
      </c>
      <c r="E10209" s="50" t="s">
        <v>5750</v>
      </c>
      <c r="F10209" s="50" t="s">
        <v>24486</v>
      </c>
      <c r="G10209" s="50" t="s">
        <v>12991</v>
      </c>
      <c r="H10209" s="50" t="s">
        <v>24622</v>
      </c>
      <c r="I10209" s="50">
        <f>(DAX__2019_2020__33[[#This Row],[Adj Close]]-DAX__2019_2020__33[[#This Row],[Adj Open]])/DAX__2019_2020__33[[#This Row],[Adj Open]]</f>
        <v>-6.7625111951924075E-4</v>
      </c>
      <c r="J10209" s="50">
        <f>DAX__2019_2020__33[[#This Row],[Adj Close]]-DAX__2019_2020__33[[#This Row],[Adj Open]]</f>
        <v>-5.7360632733434613E-2</v>
      </c>
      <c r="K10209" s="50">
        <v>430454</v>
      </c>
    </row>
    <row r="10210" spans="1:11" x14ac:dyDescent="0.3">
      <c r="A10210" s="51" t="str">
        <f t="shared" si="165"/>
        <v>MRK.DE</v>
      </c>
      <c r="B10210" s="52" t="s">
        <v>191</v>
      </c>
      <c r="C10210" s="50" t="s">
        <v>13095</v>
      </c>
      <c r="D10210" s="50">
        <f>DAX__2019_2020__33[[#This Row],[Open]]*(DAX__2019_2020__33[[#This Row],[Adj Close]]/DAX__2019_2020__33[[#This Row],[Close]])</f>
        <v>84.611162247050572</v>
      </c>
      <c r="E10210" s="50" t="s">
        <v>12955</v>
      </c>
      <c r="F10210" s="50" t="s">
        <v>9990</v>
      </c>
      <c r="G10210" s="50" t="s">
        <v>13032</v>
      </c>
      <c r="H10210" s="50" t="s">
        <v>24623</v>
      </c>
      <c r="I10210" s="50">
        <f>(DAX__2019_2020__33[[#This Row],[Adj Close]]-DAX__2019_2020__33[[#This Row],[Adj Open]])/DAX__2019_2020__33[[#This Row],[Adj Open]]</f>
        <v>6.3276610169491912E-3</v>
      </c>
      <c r="J10210" s="50">
        <f>DAX__2019_2020__33[[#This Row],[Adj Close]]-DAX__2019_2020__33[[#This Row],[Adj Open]]</f>
        <v>0.53539075294942506</v>
      </c>
      <c r="K10210" s="50">
        <v>434855</v>
      </c>
    </row>
    <row r="10211" spans="1:11" x14ac:dyDescent="0.3">
      <c r="A10211" s="51" t="str">
        <f t="shared" si="165"/>
        <v>MRK.DE</v>
      </c>
      <c r="B10211" s="52" t="s">
        <v>192</v>
      </c>
      <c r="C10211" s="50" t="s">
        <v>24490</v>
      </c>
      <c r="D10211" s="50">
        <f>DAX__2019_2020__33[[#This Row],[Open]]*(DAX__2019_2020__33[[#This Row],[Adj Close]]/DAX__2019_2020__33[[#This Row],[Close]])</f>
        <v>85.070071832517328</v>
      </c>
      <c r="E10211" s="50" t="s">
        <v>5696</v>
      </c>
      <c r="F10211" s="50" t="s">
        <v>24490</v>
      </c>
      <c r="G10211" s="50" t="s">
        <v>12909</v>
      </c>
      <c r="H10211" s="50" t="s">
        <v>24624</v>
      </c>
      <c r="I10211" s="50">
        <f>(DAX__2019_2020__33[[#This Row],[Adj Close]]-DAX__2019_2020__33[[#This Row],[Adj Open]])/DAX__2019_2020__33[[#This Row],[Adj Open]]</f>
        <v>5.3944255317680294E-3</v>
      </c>
      <c r="J10211" s="50">
        <f>DAX__2019_2020__33[[#This Row],[Adj Close]]-DAX__2019_2020__33[[#This Row],[Adj Open]]</f>
        <v>0.45890416748267171</v>
      </c>
      <c r="K10211" s="50">
        <v>422745</v>
      </c>
    </row>
    <row r="10212" spans="1:11" x14ac:dyDescent="0.3">
      <c r="A10212" s="51" t="str">
        <f t="shared" si="165"/>
        <v>MRK.DE</v>
      </c>
      <c r="B10212" s="52" t="s">
        <v>193</v>
      </c>
      <c r="C10212" s="50" t="s">
        <v>5696</v>
      </c>
      <c r="D10212" s="50">
        <f>DAX__2019_2020__33[[#This Row],[Open]]*(DAX__2019_2020__33[[#This Row],[Adj Close]]/DAX__2019_2020__33[[#This Row],[Close]])</f>
        <v>86.198219855002421</v>
      </c>
      <c r="E10212" s="50" t="s">
        <v>4940</v>
      </c>
      <c r="F10212" s="50" t="s">
        <v>10138</v>
      </c>
      <c r="G10212" s="50" t="s">
        <v>10707</v>
      </c>
      <c r="H10212" s="50" t="s">
        <v>24625</v>
      </c>
      <c r="I10212" s="50">
        <f>(DAX__2019_2020__33[[#This Row],[Adj Close]]-DAX__2019_2020__33[[#This Row],[Adj Open]])/DAX__2019_2020__33[[#This Row],[Adj Open]]</f>
        <v>9.3167254074212197E-3</v>
      </c>
      <c r="J10212" s="50">
        <f>DAX__2019_2020__33[[#This Row],[Adj Close]]-DAX__2019_2020__33[[#This Row],[Adj Open]]</f>
        <v>0.80308514499758132</v>
      </c>
      <c r="K10212" s="50">
        <v>535908</v>
      </c>
    </row>
    <row r="10213" spans="1:11" x14ac:dyDescent="0.3">
      <c r="A10213" s="51" t="str">
        <f t="shared" si="165"/>
        <v>MRK.DE</v>
      </c>
      <c r="B10213" s="52" t="s">
        <v>194</v>
      </c>
      <c r="C10213" s="50" t="s">
        <v>5685</v>
      </c>
      <c r="D10213" s="50">
        <f>DAX__2019_2020__33[[#This Row],[Open]]*(DAX__2019_2020__33[[#This Row],[Adj Close]]/DAX__2019_2020__33[[#This Row],[Close]])</f>
        <v>86.752727848439406</v>
      </c>
      <c r="E10213" s="50" t="s">
        <v>10052</v>
      </c>
      <c r="F10213" s="50" t="s">
        <v>13017</v>
      </c>
      <c r="G10213" s="50" t="s">
        <v>10075</v>
      </c>
      <c r="H10213" s="50" t="s">
        <v>24626</v>
      </c>
      <c r="I10213" s="50">
        <f>(DAX__2019_2020__33[[#This Row],[Adj Close]]-DAX__2019_2020__33[[#This Row],[Adj Open]])/DAX__2019_2020__33[[#This Row],[Adj Open]]</f>
        <v>1.7633238211003329E-3</v>
      </c>
      <c r="J10213" s="50">
        <f>DAX__2019_2020__33[[#This Row],[Adj Close]]-DAX__2019_2020__33[[#This Row],[Adj Open]]</f>
        <v>0.15297315156058744</v>
      </c>
      <c r="K10213" s="50">
        <v>395207</v>
      </c>
    </row>
    <row r="10214" spans="1:11" x14ac:dyDescent="0.3">
      <c r="A10214" s="51" t="str">
        <f t="shared" si="165"/>
        <v>MRK.DE</v>
      </c>
      <c r="B10214" s="52" t="s">
        <v>195</v>
      </c>
      <c r="C10214" s="50" t="s">
        <v>9940</v>
      </c>
      <c r="D10214" s="50">
        <f>DAX__2019_2020__33[[#This Row],[Open]]*(DAX__2019_2020__33[[#This Row],[Adj Close]]/DAX__2019_2020__33[[#This Row],[Close]])</f>
        <v>86.943939801950719</v>
      </c>
      <c r="E10214" s="50" t="s">
        <v>10738</v>
      </c>
      <c r="F10214" s="50" t="s">
        <v>9958</v>
      </c>
      <c r="G10214" s="50" t="s">
        <v>10054</v>
      </c>
      <c r="H10214" s="50" t="s">
        <v>24627</v>
      </c>
      <c r="I10214" s="50">
        <f>(DAX__2019_2020__33[[#This Row],[Adj Close]]-DAX__2019_2020__33[[#This Row],[Adj Open]])/DAX__2019_2020__33[[#This Row],[Adj Open]]</f>
        <v>8.1372111691838268E-3</v>
      </c>
      <c r="J10214" s="50">
        <f>DAX__2019_2020__33[[#This Row],[Adj Close]]-DAX__2019_2020__33[[#This Row],[Adj Open]]</f>
        <v>0.70748119804927967</v>
      </c>
      <c r="K10214" s="50">
        <v>424318</v>
      </c>
    </row>
    <row r="10215" spans="1:11" x14ac:dyDescent="0.3">
      <c r="A10215" s="51" t="str">
        <f t="shared" si="165"/>
        <v>MRK.DE</v>
      </c>
      <c r="B10215" s="52" t="s">
        <v>196</v>
      </c>
      <c r="C10215" s="50" t="s">
        <v>9945</v>
      </c>
      <c r="D10215" s="50">
        <f>DAX__2019_2020__33[[#This Row],[Open]]*(DAX__2019_2020__33[[#This Row],[Adj Close]]/DAX__2019_2020__33[[#This Row],[Close]])</f>
        <v>87.288129827168717</v>
      </c>
      <c r="E10215" s="50" t="s">
        <v>10640</v>
      </c>
      <c r="F10215" s="50" t="s">
        <v>10617</v>
      </c>
      <c r="G10215" s="50" t="s">
        <v>5768</v>
      </c>
      <c r="H10215" s="50" t="s">
        <v>24628</v>
      </c>
      <c r="I10215" s="50">
        <f>(DAX__2019_2020__33[[#This Row],[Adj Close]]-DAX__2019_2020__33[[#This Row],[Adj Open]])/DAX__2019_2020__33[[#This Row],[Adj Open]]</f>
        <v>5.476451079634616E-3</v>
      </c>
      <c r="J10215" s="50">
        <f>DAX__2019_2020__33[[#This Row],[Adj Close]]-DAX__2019_2020__33[[#This Row],[Adj Open]]</f>
        <v>0.47802917283128465</v>
      </c>
      <c r="K10215" s="50">
        <v>276390</v>
      </c>
    </row>
    <row r="10216" spans="1:11" x14ac:dyDescent="0.3">
      <c r="A10216" s="51" t="str">
        <f t="shared" si="165"/>
        <v>MRK.DE</v>
      </c>
      <c r="B10216" s="52" t="s">
        <v>197</v>
      </c>
      <c r="C10216" s="50" t="s">
        <v>5745</v>
      </c>
      <c r="D10216" s="50">
        <f>DAX__2019_2020__33[[#This Row],[Open]]*(DAX__2019_2020__33[[#This Row],[Adj Close]]/DAX__2019_2020__33[[#This Row],[Close]])</f>
        <v>87.84264163700557</v>
      </c>
      <c r="E10216" s="50" t="s">
        <v>10738</v>
      </c>
      <c r="F10216" s="50" t="s">
        <v>10075</v>
      </c>
      <c r="G10216" s="50" t="s">
        <v>9950</v>
      </c>
      <c r="H10216" s="50" t="s">
        <v>24629</v>
      </c>
      <c r="I10216" s="50">
        <f>(DAX__2019_2020__33[[#This Row],[Adj Close]]-DAX__2019_2020__33[[#This Row],[Adj Open]])/DAX__2019_2020__33[[#This Row],[Adj Open]]</f>
        <v>-8.2715936527513381E-3</v>
      </c>
      <c r="J10216" s="50">
        <f>DAX__2019_2020__33[[#This Row],[Adj Close]]-DAX__2019_2020__33[[#This Row],[Adj Open]]</f>
        <v>-0.72659863700556571</v>
      </c>
      <c r="K10216" s="50">
        <v>423300</v>
      </c>
    </row>
    <row r="10217" spans="1:11" x14ac:dyDescent="0.3">
      <c r="A10217" s="51" t="str">
        <f t="shared" si="165"/>
        <v>MRK.DE</v>
      </c>
      <c r="B10217" s="52" t="s">
        <v>198</v>
      </c>
      <c r="C10217" s="50" t="s">
        <v>10707</v>
      </c>
      <c r="D10217" s="50">
        <f>DAX__2019_2020__33[[#This Row],[Open]]*(DAX__2019_2020__33[[#This Row],[Adj Close]]/DAX__2019_2020__33[[#This Row],[Close]])</f>
        <v>87.001309338355682</v>
      </c>
      <c r="E10217" s="50" t="s">
        <v>3926</v>
      </c>
      <c r="F10217" s="50" t="s">
        <v>12889</v>
      </c>
      <c r="G10217" s="50" t="s">
        <v>3928</v>
      </c>
      <c r="H10217" s="50" t="s">
        <v>24630</v>
      </c>
      <c r="I10217" s="50">
        <f>(DAX__2019_2020__33[[#This Row],[Adj Close]]-DAX__2019_2020__33[[#This Row],[Adj Open]])/DAX__2019_2020__33[[#This Row],[Adj Open]]</f>
        <v>2.9670296703296711E-2</v>
      </c>
      <c r="J10217" s="50">
        <f>DAX__2019_2020__33[[#This Row],[Adj Close]]-DAX__2019_2020__33[[#This Row],[Adj Open]]</f>
        <v>2.5813546616443119</v>
      </c>
      <c r="K10217" s="50">
        <v>690280</v>
      </c>
    </row>
    <row r="10218" spans="1:11" x14ac:dyDescent="0.3">
      <c r="A10218" s="51" t="str">
        <f t="shared" si="165"/>
        <v>MRK.DE</v>
      </c>
      <c r="B10218" s="52" t="s">
        <v>199</v>
      </c>
      <c r="C10218" s="50" t="s">
        <v>10972</v>
      </c>
      <c r="D10218" s="50">
        <f>DAX__2019_2020__33[[#This Row],[Open]]*(DAX__2019_2020__33[[#This Row],[Adj Close]]/DAX__2019_2020__33[[#This Row],[Close]])</f>
        <v>89.314963341222082</v>
      </c>
      <c r="E10218" s="50" t="s">
        <v>10173</v>
      </c>
      <c r="F10218" s="50" t="s">
        <v>3899</v>
      </c>
      <c r="G10218" s="50" t="s">
        <v>10184</v>
      </c>
      <c r="H10218" s="50" t="s">
        <v>24631</v>
      </c>
      <c r="I10218" s="50">
        <f>(DAX__2019_2020__33[[#This Row],[Adj Close]]-DAX__2019_2020__33[[#This Row],[Adj Open]])/DAX__2019_2020__33[[#This Row],[Adj Open]]</f>
        <v>1.0062117535048444E-2</v>
      </c>
      <c r="J10218" s="50">
        <f>DAX__2019_2020__33[[#This Row],[Adj Close]]-DAX__2019_2020__33[[#This Row],[Adj Open]]</f>
        <v>0.89869765877791963</v>
      </c>
      <c r="K10218" s="50">
        <v>523565</v>
      </c>
    </row>
    <row r="10219" spans="1:11" x14ac:dyDescent="0.3">
      <c r="A10219" s="51" t="str">
        <f t="shared" si="165"/>
        <v>MRK.DE</v>
      </c>
      <c r="B10219" s="52" t="s">
        <v>200</v>
      </c>
      <c r="C10219" s="50" t="s">
        <v>10173</v>
      </c>
      <c r="D10219" s="50">
        <f>DAX__2019_2020__33[[#This Row],[Open]]*(DAX__2019_2020__33[[#This Row],[Adj Close]]/DAX__2019_2020__33[[#This Row],[Close]])</f>
        <v>90.251906443845755</v>
      </c>
      <c r="E10219" s="50" t="s">
        <v>5718</v>
      </c>
      <c r="F10219" s="50" t="s">
        <v>10641</v>
      </c>
      <c r="G10219" s="50" t="s">
        <v>24632</v>
      </c>
      <c r="H10219" s="50" t="s">
        <v>24633</v>
      </c>
      <c r="I10219" s="50">
        <f>(DAX__2019_2020__33[[#This Row],[Adj Close]]-DAX__2019_2020__33[[#This Row],[Adj Open]])/DAX__2019_2020__33[[#This Row],[Adj Open]]</f>
        <v>-5.7203494550774076E-3</v>
      </c>
      <c r="J10219" s="50">
        <f>DAX__2019_2020__33[[#This Row],[Adj Close]]-DAX__2019_2020__33[[#This Row],[Adj Open]]</f>
        <v>-0.51627244384575022</v>
      </c>
      <c r="K10219" s="50">
        <v>440630</v>
      </c>
    </row>
    <row r="10220" spans="1:11" x14ac:dyDescent="0.3">
      <c r="A10220" s="51" t="str">
        <f t="shared" si="165"/>
        <v>MRK.DE</v>
      </c>
      <c r="B10220" s="52" t="s">
        <v>201</v>
      </c>
      <c r="C10220" s="50" t="s">
        <v>10155</v>
      </c>
      <c r="D10220" s="50">
        <f>DAX__2019_2020__33[[#This Row],[Open]]*(DAX__2019_2020__33[[#This Row],[Adj Close]]/DAX__2019_2020__33[[#This Row],[Close]])</f>
        <v>89.467945246059273</v>
      </c>
      <c r="E10220" s="50" t="s">
        <v>10156</v>
      </c>
      <c r="F10220" s="50" t="s">
        <v>24509</v>
      </c>
      <c r="G10220" s="50" t="s">
        <v>10655</v>
      </c>
      <c r="H10220" s="50" t="s">
        <v>24634</v>
      </c>
      <c r="I10220" s="50">
        <f>(DAX__2019_2020__33[[#This Row],[Adj Close]]-DAX__2019_2020__33[[#This Row],[Adj Open]])/DAX__2019_2020__33[[#This Row],[Adj Open]]</f>
        <v>-1.9662363332712835E-2</v>
      </c>
      <c r="J10220" s="50">
        <f>DAX__2019_2020__33[[#This Row],[Adj Close]]-DAX__2019_2020__33[[#This Row],[Adj Open]]</f>
        <v>-1.7591512460592753</v>
      </c>
      <c r="K10220" s="50">
        <v>1405497</v>
      </c>
    </row>
    <row r="10221" spans="1:11" x14ac:dyDescent="0.3">
      <c r="A10221" s="51" t="str">
        <f t="shared" si="165"/>
        <v>MRK.DE</v>
      </c>
      <c r="B10221" s="52" t="s">
        <v>202</v>
      </c>
      <c r="C10221" s="50" t="s">
        <v>10045</v>
      </c>
      <c r="D10221" s="50">
        <f>DAX__2019_2020__33[[#This Row],[Open]]*(DAX__2019_2020__33[[#This Row],[Adj Close]]/DAX__2019_2020__33[[#This Row],[Close]])</f>
        <v>87.574930497465218</v>
      </c>
      <c r="E10221" s="50" t="s">
        <v>5682</v>
      </c>
      <c r="F10221" s="50" t="s">
        <v>10071</v>
      </c>
      <c r="G10221" s="50" t="s">
        <v>4941</v>
      </c>
      <c r="H10221" s="50" t="s">
        <v>24635</v>
      </c>
      <c r="I10221" s="50">
        <f>(DAX__2019_2020__33[[#This Row],[Adj Close]]-DAX__2019_2020__33[[#This Row],[Adj Open]])/DAX__2019_2020__33[[#This Row],[Adj Open]]</f>
        <v>1.4192183715986515E-2</v>
      </c>
      <c r="J10221" s="50">
        <f>DAX__2019_2020__33[[#This Row],[Adj Close]]-DAX__2019_2020__33[[#This Row],[Adj Open]]</f>
        <v>1.2428795025347767</v>
      </c>
      <c r="K10221" s="50">
        <v>426721</v>
      </c>
    </row>
    <row r="10222" spans="1:11" x14ac:dyDescent="0.3">
      <c r="A10222" s="51" t="str">
        <f t="shared" si="165"/>
        <v>MRK.DE</v>
      </c>
      <c r="B10222" s="52" t="s">
        <v>203</v>
      </c>
      <c r="C10222" s="50" t="s">
        <v>13043</v>
      </c>
      <c r="D10222" s="50">
        <f>DAX__2019_2020__33[[#This Row],[Open]]*(DAX__2019_2020__33[[#This Row],[Adj Close]]/DAX__2019_2020__33[[#This Row],[Close]])</f>
        <v>88.511882663946523</v>
      </c>
      <c r="E10222" s="50" t="s">
        <v>10170</v>
      </c>
      <c r="F10222" s="50" t="s">
        <v>13043</v>
      </c>
      <c r="G10222" s="50" t="s">
        <v>10155</v>
      </c>
      <c r="H10222" s="50" t="s">
        <v>24636</v>
      </c>
      <c r="I10222" s="50">
        <f>(DAX__2019_2020__33[[#This Row],[Adj Close]]-DAX__2019_2020__33[[#This Row],[Adj Open]])/DAX__2019_2020__33[[#This Row],[Adj Open]]</f>
        <v>1.08014687664406E-2</v>
      </c>
      <c r="J10222" s="50">
        <f>DAX__2019_2020__33[[#This Row],[Adj Close]]-DAX__2019_2020__33[[#This Row],[Adj Open]]</f>
        <v>0.95605833605347357</v>
      </c>
      <c r="K10222" s="50">
        <v>391049</v>
      </c>
    </row>
    <row r="10223" spans="1:11" x14ac:dyDescent="0.3">
      <c r="A10223" s="51" t="str">
        <f t="shared" si="165"/>
        <v>MRK.DE</v>
      </c>
      <c r="B10223" s="52" t="s">
        <v>204</v>
      </c>
      <c r="C10223" s="50" t="s">
        <v>10714</v>
      </c>
      <c r="D10223" s="50">
        <f>DAX__2019_2020__33[[#This Row],[Open]]*(DAX__2019_2020__33[[#This Row],[Adj Close]]/DAX__2019_2020__33[[#This Row],[Close]])</f>
        <v>88.989903476041675</v>
      </c>
      <c r="E10223" s="50" t="s">
        <v>13097</v>
      </c>
      <c r="F10223" s="50" t="s">
        <v>9953</v>
      </c>
      <c r="G10223" s="50" t="s">
        <v>13029</v>
      </c>
      <c r="H10223" s="50" t="s">
        <v>24637</v>
      </c>
      <c r="I10223" s="50">
        <f>(DAX__2019_2020__33[[#This Row],[Adj Close]]-DAX__2019_2020__33[[#This Row],[Adj Open]])/DAX__2019_2020__33[[#This Row],[Adj Open]]</f>
        <v>-8.3798773446522572E-3</v>
      </c>
      <c r="J10223" s="50">
        <f>DAX__2019_2020__33[[#This Row],[Adj Close]]-DAX__2019_2020__33[[#This Row],[Adj Open]]</f>
        <v>-0.7457244760416728</v>
      </c>
      <c r="K10223" s="50">
        <v>387516</v>
      </c>
    </row>
    <row r="10224" spans="1:11" x14ac:dyDescent="0.3">
      <c r="A10224" s="51" t="str">
        <f t="shared" si="165"/>
        <v>MRK.DE</v>
      </c>
      <c r="B10224" s="52" t="s">
        <v>205</v>
      </c>
      <c r="C10224" s="50" t="s">
        <v>13041</v>
      </c>
      <c r="D10224" s="50">
        <f>DAX__2019_2020__33[[#This Row],[Open]]*(DAX__2019_2020__33[[#This Row],[Adj Close]]/DAX__2019_2020__33[[#This Row],[Close]])</f>
        <v>88.301540033479085</v>
      </c>
      <c r="E10224" s="50" t="s">
        <v>13010</v>
      </c>
      <c r="F10224" s="50" t="s">
        <v>10063</v>
      </c>
      <c r="G10224" s="50" t="s">
        <v>13010</v>
      </c>
      <c r="H10224" s="50" t="s">
        <v>24638</v>
      </c>
      <c r="I10224" s="50">
        <f>(DAX__2019_2020__33[[#This Row],[Adj Close]]-DAX__2019_2020__33[[#This Row],[Adj Open]])/DAX__2019_2020__33[[#This Row],[Adj Open]]</f>
        <v>3.8977912094218829E-3</v>
      </c>
      <c r="J10224" s="50">
        <f>DAX__2019_2020__33[[#This Row],[Adj Close]]-DAX__2019_2020__33[[#This Row],[Adj Open]]</f>
        <v>0.34418096652090924</v>
      </c>
      <c r="K10224" s="50">
        <v>337322</v>
      </c>
    </row>
    <row r="10225" spans="1:11" x14ac:dyDescent="0.3">
      <c r="A10225" s="51" t="str">
        <f t="shared" si="165"/>
        <v>MRK.DE</v>
      </c>
      <c r="B10225" s="52" t="s">
        <v>206</v>
      </c>
      <c r="C10225" s="50" t="s">
        <v>10707</v>
      </c>
      <c r="D10225" s="50">
        <f>DAX__2019_2020__33[[#This Row],[Open]]*(DAX__2019_2020__33[[#This Row],[Adj Close]]/DAX__2019_2020__33[[#This Row],[Close]])</f>
        <v>87.001305980875458</v>
      </c>
      <c r="E10225" s="50" t="s">
        <v>10066</v>
      </c>
      <c r="F10225" s="50" t="s">
        <v>13008</v>
      </c>
      <c r="G10225" s="50" t="s">
        <v>10983</v>
      </c>
      <c r="H10225" s="50" t="s">
        <v>24639</v>
      </c>
      <c r="I10225" s="50">
        <f>(DAX__2019_2020__33[[#This Row],[Adj Close]]-DAX__2019_2020__33[[#This Row],[Adj Open]])/DAX__2019_2020__33[[#This Row],[Adj Open]]</f>
        <v>1.0549439560439468E-2</v>
      </c>
      <c r="J10225" s="50">
        <f>DAX__2019_2020__33[[#This Row],[Adj Close]]-DAX__2019_2020__33[[#This Row],[Adj Open]]</f>
        <v>0.91781501912454644</v>
      </c>
      <c r="K10225" s="50">
        <v>512921</v>
      </c>
    </row>
    <row r="10226" spans="1:11" x14ac:dyDescent="0.3">
      <c r="A10226" s="51" t="str">
        <f t="shared" si="165"/>
        <v>MRK.DE</v>
      </c>
      <c r="B10226" s="52" t="s">
        <v>207</v>
      </c>
      <c r="C10226" s="50" t="s">
        <v>10149</v>
      </c>
      <c r="D10226" s="50">
        <f>DAX__2019_2020__33[[#This Row],[Open]]*(DAX__2019_2020__33[[#This Row],[Adj Close]]/DAX__2019_2020__33[[#This Row],[Close]])</f>
        <v>88.664850062941909</v>
      </c>
      <c r="E10226" s="50" t="s">
        <v>10995</v>
      </c>
      <c r="F10226" s="50" t="s">
        <v>3895</v>
      </c>
      <c r="G10226" s="50" t="s">
        <v>24547</v>
      </c>
      <c r="H10226" s="50" t="s">
        <v>24640</v>
      </c>
      <c r="I10226" s="50">
        <f>(DAX__2019_2020__33[[#This Row],[Adj Close]]-DAX__2019_2020__33[[#This Row],[Adj Open]])/DAX__2019_2020__33[[#This Row],[Adj Open]]</f>
        <v>1.1645482243810285E-2</v>
      </c>
      <c r="J10226" s="50">
        <f>DAX__2019_2020__33[[#This Row],[Adj Close]]-DAX__2019_2020__33[[#This Row],[Adj Open]]</f>
        <v>1.0325449370580913</v>
      </c>
      <c r="K10226" s="50">
        <v>612203</v>
      </c>
    </row>
    <row r="10227" spans="1:11" x14ac:dyDescent="0.3">
      <c r="A10227" s="51" t="str">
        <f t="shared" si="165"/>
        <v>MRK.DE</v>
      </c>
      <c r="B10227" s="52" t="s">
        <v>208</v>
      </c>
      <c r="C10227" s="50" t="s">
        <v>10151</v>
      </c>
      <c r="D10227" s="50">
        <f>DAX__2019_2020__33[[#This Row],[Open]]*(DAX__2019_2020__33[[#This Row],[Adj Close]]/DAX__2019_2020__33[[#This Row],[Close]])</f>
        <v>90.328383593227301</v>
      </c>
      <c r="E10227" s="50" t="s">
        <v>10688</v>
      </c>
      <c r="F10227" s="50" t="s">
        <v>24522</v>
      </c>
      <c r="G10227" s="50" t="s">
        <v>5711</v>
      </c>
      <c r="H10227" s="50" t="s">
        <v>24641</v>
      </c>
      <c r="I10227" s="50">
        <f>(DAX__2019_2020__33[[#This Row],[Adj Close]]-DAX__2019_2020__33[[#This Row],[Adj Open]])/DAX__2019_2020__33[[#This Row],[Adj Open]]</f>
        <v>5.5037784027165164E-3</v>
      </c>
      <c r="J10227" s="50">
        <f>DAX__2019_2020__33[[#This Row],[Adj Close]]-DAX__2019_2020__33[[#This Row],[Adj Open]]</f>
        <v>0.49714740677269731</v>
      </c>
      <c r="K10227" s="50">
        <v>330461</v>
      </c>
    </row>
    <row r="10228" spans="1:11" x14ac:dyDescent="0.3">
      <c r="A10228" s="51" t="str">
        <f t="shared" si="165"/>
        <v>MRK.DE</v>
      </c>
      <c r="B10228" s="52" t="s">
        <v>209</v>
      </c>
      <c r="C10228" s="50" t="s">
        <v>5711</v>
      </c>
      <c r="D10228" s="50">
        <f>DAX__2019_2020__33[[#This Row],[Open]]*(DAX__2019_2020__33[[#This Row],[Adj Close]]/DAX__2019_2020__33[[#This Row],[Close]])</f>
        <v>90.825540993309886</v>
      </c>
      <c r="E10228" s="50" t="s">
        <v>10815</v>
      </c>
      <c r="F10228" s="50" t="s">
        <v>24642</v>
      </c>
      <c r="G10228" s="50" t="s">
        <v>10859</v>
      </c>
      <c r="H10228" s="50" t="s">
        <v>24643</v>
      </c>
      <c r="I10228" s="50">
        <f>(DAX__2019_2020__33[[#This Row],[Adj Close]]-DAX__2019_2020__33[[#This Row],[Adj Open]])/DAX__2019_2020__33[[#This Row],[Adj Open]]</f>
        <v>3.5789052631578816E-3</v>
      </c>
      <c r="J10228" s="50">
        <f>DAX__2019_2020__33[[#This Row],[Adj Close]]-DAX__2019_2020__33[[#This Row],[Adj Open]]</f>
        <v>0.32505600669011869</v>
      </c>
      <c r="K10228" s="50">
        <v>270615</v>
      </c>
    </row>
    <row r="10229" spans="1:11" x14ac:dyDescent="0.3">
      <c r="A10229" s="51" t="str">
        <f t="shared" si="165"/>
        <v>MRK.DE</v>
      </c>
      <c r="B10229" s="52" t="s">
        <v>210</v>
      </c>
      <c r="C10229" s="50" t="s">
        <v>10969</v>
      </c>
      <c r="D10229" s="50">
        <f>DAX__2019_2020__33[[#This Row],[Open]]*(DAX__2019_2020__33[[#This Row],[Adj Close]]/DAX__2019_2020__33[[#This Row],[Close]])</f>
        <v>91.284448404746655</v>
      </c>
      <c r="E10229" s="50" t="s">
        <v>10818</v>
      </c>
      <c r="F10229" s="50" t="s">
        <v>10670</v>
      </c>
      <c r="G10229" s="50" t="s">
        <v>10774</v>
      </c>
      <c r="H10229" s="50" t="s">
        <v>24644</v>
      </c>
      <c r="I10229" s="50">
        <f>(DAX__2019_2020__33[[#This Row],[Adj Close]]-DAX__2019_2020__33[[#This Row],[Adj Open]])/DAX__2019_2020__33[[#This Row],[Adj Open]]</f>
        <v>4.188730492604218E-4</v>
      </c>
      <c r="J10229" s="50">
        <f>DAX__2019_2020__33[[#This Row],[Adj Close]]-DAX__2019_2020__33[[#This Row],[Adj Open]]</f>
        <v>3.8236595253351879E-2</v>
      </c>
      <c r="K10229" s="50">
        <v>237588</v>
      </c>
    </row>
    <row r="10230" spans="1:11" x14ac:dyDescent="0.3">
      <c r="A10230" s="51" t="str">
        <f t="shared" ref="A10230:A10293" si="166">"MRK.DE"</f>
        <v>MRK.DE</v>
      </c>
      <c r="B10230" s="52" t="s">
        <v>211</v>
      </c>
      <c r="C10230" s="50" t="s">
        <v>10682</v>
      </c>
      <c r="D10230" s="50">
        <f>DAX__2019_2020__33[[#This Row],[Open]]*(DAX__2019_2020__33[[#This Row],[Adj Close]]/DAX__2019_2020__33[[#This Row],[Close]])</f>
        <v>91.724244505389038</v>
      </c>
      <c r="E10230" s="50" t="s">
        <v>5714</v>
      </c>
      <c r="F10230" s="50" t="s">
        <v>10914</v>
      </c>
      <c r="G10230" s="50" t="s">
        <v>24592</v>
      </c>
      <c r="H10230" s="50" t="s">
        <v>24645</v>
      </c>
      <c r="I10230" s="50">
        <f>(DAX__2019_2020__33[[#This Row],[Adj Close]]-DAX__2019_2020__33[[#This Row],[Adj Open]])/DAX__2019_2020__33[[#This Row],[Adj Open]]</f>
        <v>-9.5893785784995651E-3</v>
      </c>
      <c r="J10230" s="50">
        <f>DAX__2019_2020__33[[#This Row],[Adj Close]]-DAX__2019_2020__33[[#This Row],[Adj Open]]</f>
        <v>-0.87957850538903415</v>
      </c>
      <c r="K10230" s="50">
        <v>322685</v>
      </c>
    </row>
    <row r="10231" spans="1:11" x14ac:dyDescent="0.3">
      <c r="A10231" s="51" t="str">
        <f t="shared" si="166"/>
        <v>MRK.DE</v>
      </c>
      <c r="B10231" s="52" t="s">
        <v>212</v>
      </c>
      <c r="C10231" s="50" t="s">
        <v>10184</v>
      </c>
      <c r="D10231" s="50">
        <f>DAX__2019_2020__33[[#This Row],[Open]]*(DAX__2019_2020__33[[#This Row],[Adj Close]]/DAX__2019_2020__33[[#This Row],[Close]])</f>
        <v>90.213664188440632</v>
      </c>
      <c r="E10231" s="50" t="s">
        <v>3913</v>
      </c>
      <c r="F10231" s="50" t="s">
        <v>24646</v>
      </c>
      <c r="G10231" s="50" t="s">
        <v>5767</v>
      </c>
      <c r="H10231" s="50" t="s">
        <v>24647</v>
      </c>
      <c r="I10231" s="50">
        <f>(DAX__2019_2020__33[[#This Row],[Adj Close]]-DAX__2019_2020__33[[#This Row],[Adj Open]])/DAX__2019_2020__33[[#This Row],[Adj Open]]</f>
        <v>-1.1869467869123912E-2</v>
      </c>
      <c r="J10231" s="50">
        <f>DAX__2019_2020__33[[#This Row],[Adj Close]]-DAX__2019_2020__33[[#This Row],[Adj Open]]</f>
        <v>-1.0707881884406305</v>
      </c>
      <c r="K10231" s="50">
        <v>424286</v>
      </c>
    </row>
    <row r="10232" spans="1:11" x14ac:dyDescent="0.3">
      <c r="A10232" s="51" t="str">
        <f t="shared" si="166"/>
        <v>MRK.DE</v>
      </c>
      <c r="B10232" s="52" t="s">
        <v>213</v>
      </c>
      <c r="C10232" s="50" t="s">
        <v>10146</v>
      </c>
      <c r="D10232" s="50">
        <f>DAX__2019_2020__33[[#This Row],[Open]]*(DAX__2019_2020__33[[#This Row],[Adj Close]]/DAX__2019_2020__33[[#This Row],[Close]])</f>
        <v>88.703091797479587</v>
      </c>
      <c r="E10232" s="50" t="s">
        <v>10157</v>
      </c>
      <c r="F10232" s="50" t="s">
        <v>3904</v>
      </c>
      <c r="G10232" s="50" t="s">
        <v>10195</v>
      </c>
      <c r="H10232" s="50" t="s">
        <v>24648</v>
      </c>
      <c r="I10232" s="50">
        <f>(DAX__2019_2020__33[[#This Row],[Adj Close]]-DAX__2019_2020__33[[#This Row],[Adj Open]])/DAX__2019_2020__33[[#This Row],[Adj Open]]</f>
        <v>1.7245419457268918E-3</v>
      </c>
      <c r="J10232" s="50">
        <f>DAX__2019_2020__33[[#This Row],[Adj Close]]-DAX__2019_2020__33[[#This Row],[Adj Open]]</f>
        <v>0.15297220252041654</v>
      </c>
      <c r="K10232" s="50">
        <v>426094</v>
      </c>
    </row>
    <row r="10233" spans="1:11" x14ac:dyDescent="0.3">
      <c r="A10233" s="51" t="str">
        <f t="shared" si="166"/>
        <v>MRK.DE</v>
      </c>
      <c r="B10233" s="52" t="s">
        <v>214</v>
      </c>
      <c r="C10233" s="50" t="s">
        <v>5729</v>
      </c>
      <c r="D10233" s="50">
        <f>DAX__2019_2020__33[[#This Row],[Open]]*(DAX__2019_2020__33[[#This Row],[Adj Close]]/DAX__2019_2020__33[[#This Row],[Close]])</f>
        <v>88.722213207959854</v>
      </c>
      <c r="E10233" s="50" t="s">
        <v>10162</v>
      </c>
      <c r="F10233" s="50" t="s">
        <v>10731</v>
      </c>
      <c r="G10233" s="50" t="s">
        <v>3899</v>
      </c>
      <c r="H10233" s="50" t="s">
        <v>24649</v>
      </c>
      <c r="I10233" s="50">
        <f>(DAX__2019_2020__33[[#This Row],[Adj Close]]-DAX__2019_2020__33[[#This Row],[Adj Open]])/DAX__2019_2020__33[[#This Row],[Adj Open]]</f>
        <v>2.1551400165363403E-3</v>
      </c>
      <c r="J10233" s="50">
        <f>DAX__2019_2020__33[[#This Row],[Adj Close]]-DAX__2019_2020__33[[#This Row],[Adj Open]]</f>
        <v>0.19120879204014329</v>
      </c>
      <c r="K10233" s="50">
        <v>314663</v>
      </c>
    </row>
    <row r="10234" spans="1:11" x14ac:dyDescent="0.3">
      <c r="A10234" s="51" t="str">
        <f t="shared" si="166"/>
        <v>MRK.DE</v>
      </c>
      <c r="B10234" s="52" t="s">
        <v>215</v>
      </c>
      <c r="C10234" s="50" t="s">
        <v>10195</v>
      </c>
      <c r="D10234" s="50">
        <f>DAX__2019_2020__33[[#This Row],[Open]]*(DAX__2019_2020__33[[#This Row],[Adj Close]]/DAX__2019_2020__33[[#This Row],[Close]])</f>
        <v>88.856061207287112</v>
      </c>
      <c r="E10234" s="50" t="s">
        <v>10162</v>
      </c>
      <c r="F10234" s="50" t="s">
        <v>9954</v>
      </c>
      <c r="G10234" s="50" t="s">
        <v>5729</v>
      </c>
      <c r="H10234" s="50" t="s">
        <v>24650</v>
      </c>
      <c r="I10234" s="50">
        <f>(DAX__2019_2020__33[[#This Row],[Adj Close]]-DAX__2019_2020__33[[#This Row],[Adj Open]])/DAX__2019_2020__33[[#This Row],[Adj Open]]</f>
        <v>-1.5063373895774434E-3</v>
      </c>
      <c r="J10234" s="50">
        <f>DAX__2019_2020__33[[#This Row],[Adj Close]]-DAX__2019_2020__33[[#This Row],[Adj Open]]</f>
        <v>-0.13384720728711841</v>
      </c>
      <c r="K10234" s="50">
        <v>558218</v>
      </c>
    </row>
    <row r="10235" spans="1:11" x14ac:dyDescent="0.3">
      <c r="A10235" s="51" t="str">
        <f t="shared" si="166"/>
        <v>MRK.DE</v>
      </c>
      <c r="B10235" s="52" t="s">
        <v>216</v>
      </c>
      <c r="C10235" s="50" t="s">
        <v>10066</v>
      </c>
      <c r="D10235" s="50">
        <f>DAX__2019_2020__33[[#This Row],[Open]]*(DAX__2019_2020__33[[#This Row],[Adj Close]]/DAX__2019_2020__33[[#This Row],[Close]])</f>
        <v>88.37803171170475</v>
      </c>
      <c r="E10235" s="50" t="s">
        <v>24646</v>
      </c>
      <c r="F10235" s="50" t="s">
        <v>9943</v>
      </c>
      <c r="G10235" s="50" t="s">
        <v>10722</v>
      </c>
      <c r="H10235" s="50" t="s">
        <v>24651</v>
      </c>
      <c r="I10235" s="50">
        <f>(DAX__2019_2020__33[[#This Row],[Adj Close]]-DAX__2019_2020__33[[#This Row],[Adj Open]])/DAX__2019_2020__33[[#This Row],[Adj Open]]</f>
        <v>4.327239196727173E-4</v>
      </c>
      <c r="J10235" s="50">
        <f>DAX__2019_2020__33[[#This Row],[Adj Close]]-DAX__2019_2020__33[[#This Row],[Adj Open]]</f>
        <v>3.824328829524859E-2</v>
      </c>
      <c r="K10235" s="50">
        <v>444852</v>
      </c>
    </row>
    <row r="10236" spans="1:11" x14ac:dyDescent="0.3">
      <c r="A10236" s="51" t="str">
        <f t="shared" si="166"/>
        <v>MRK.DE</v>
      </c>
      <c r="B10236" s="52" t="s">
        <v>217</v>
      </c>
      <c r="C10236" s="50" t="s">
        <v>9953</v>
      </c>
      <c r="D10236" s="50">
        <f>DAX__2019_2020__33[[#This Row],[Open]]*(DAX__2019_2020__33[[#This Row],[Adj Close]]/DAX__2019_2020__33[[#This Row],[Close]])</f>
        <v>88.205936416882551</v>
      </c>
      <c r="E10236" s="50" t="s">
        <v>10167</v>
      </c>
      <c r="F10236" s="50" t="s">
        <v>10661</v>
      </c>
      <c r="G10236" s="50" t="s">
        <v>3904</v>
      </c>
      <c r="H10236" s="50" t="s">
        <v>24652</v>
      </c>
      <c r="I10236" s="50">
        <f>(DAX__2019_2020__33[[#This Row],[Adj Close]]-DAX__2019_2020__33[[#This Row],[Adj Open]])/DAX__2019_2020__33[[#This Row],[Adj Open]]</f>
        <v>6.5031431497252401E-4</v>
      </c>
      <c r="J10236" s="50">
        <f>DAX__2019_2020__33[[#This Row],[Adj Close]]-DAX__2019_2020__33[[#This Row],[Adj Open]]</f>
        <v>5.7361583117454984E-2</v>
      </c>
      <c r="K10236" s="50">
        <v>340299</v>
      </c>
    </row>
    <row r="10237" spans="1:11" x14ac:dyDescent="0.3">
      <c r="A10237" s="51" t="str">
        <f t="shared" si="166"/>
        <v>MRK.DE</v>
      </c>
      <c r="B10237" s="52" t="s">
        <v>218</v>
      </c>
      <c r="C10237" s="50" t="s">
        <v>12893</v>
      </c>
      <c r="D10237" s="50">
        <f>DAX__2019_2020__33[[#This Row],[Open]]*(DAX__2019_2020__33[[#This Row],[Adj Close]]/DAX__2019_2020__33[[#This Row],[Close]])</f>
        <v>88.626606641792137</v>
      </c>
      <c r="E10237" s="50" t="s">
        <v>24646</v>
      </c>
      <c r="F10237" s="50" t="s">
        <v>3904</v>
      </c>
      <c r="G10237" s="50" t="s">
        <v>10711</v>
      </c>
      <c r="H10237" s="50" t="s">
        <v>24653</v>
      </c>
      <c r="I10237" s="50">
        <f>(DAX__2019_2020__33[[#This Row],[Adj Close]]-DAX__2019_2020__33[[#This Row],[Adj Open]])/DAX__2019_2020__33[[#This Row],[Adj Open]]</f>
        <v>-4.3142396218193152E-4</v>
      </c>
      <c r="J10237" s="50">
        <f>DAX__2019_2020__33[[#This Row],[Adj Close]]-DAX__2019_2020__33[[#This Row],[Adj Open]]</f>
        <v>-3.823564179214145E-2</v>
      </c>
      <c r="K10237" s="50">
        <v>368431</v>
      </c>
    </row>
    <row r="10238" spans="1:11" x14ac:dyDescent="0.3">
      <c r="A10238" s="51" t="str">
        <f t="shared" si="166"/>
        <v>MRK.DE</v>
      </c>
      <c r="B10238" s="52" t="s">
        <v>219</v>
      </c>
      <c r="C10238" s="50" t="s">
        <v>10996</v>
      </c>
      <c r="D10238" s="50">
        <f>DAX__2019_2020__33[[#This Row],[Open]]*(DAX__2019_2020__33[[#This Row],[Adj Close]]/DAX__2019_2020__33[[#This Row],[Close]])</f>
        <v>88.530996424094013</v>
      </c>
      <c r="E10238" s="50" t="s">
        <v>10728</v>
      </c>
      <c r="F10238" s="50" t="s">
        <v>10193</v>
      </c>
      <c r="G10238" s="50" t="s">
        <v>10142</v>
      </c>
      <c r="H10238" s="50" t="s">
        <v>24654</v>
      </c>
      <c r="I10238" s="50">
        <f>(DAX__2019_2020__33[[#This Row],[Adj Close]]-DAX__2019_2020__33[[#This Row],[Adj Open]])/DAX__2019_2020__33[[#This Row],[Adj Open]]</f>
        <v>8.6395250246130344E-4</v>
      </c>
      <c r="J10238" s="50">
        <f>DAX__2019_2020__33[[#This Row],[Adj Close]]-DAX__2019_2020__33[[#This Row],[Adj Open]]</f>
        <v>7.648657590598873E-2</v>
      </c>
      <c r="K10238" s="50">
        <v>503754</v>
      </c>
    </row>
    <row r="10239" spans="1:11" x14ac:dyDescent="0.3">
      <c r="A10239" s="51" t="str">
        <f t="shared" si="166"/>
        <v>MRK.DE</v>
      </c>
      <c r="B10239" s="52" t="s">
        <v>220</v>
      </c>
      <c r="C10239" s="50" t="s">
        <v>5729</v>
      </c>
      <c r="D10239" s="50">
        <f>DAX__2019_2020__33[[#This Row],[Open]]*(DAX__2019_2020__33[[#This Row],[Adj Close]]/DAX__2019_2020__33[[#This Row],[Close]])</f>
        <v>88.722219924307012</v>
      </c>
      <c r="E10239" s="50" t="s">
        <v>10974</v>
      </c>
      <c r="F10239" s="50" t="s">
        <v>24655</v>
      </c>
      <c r="G10239" s="50" t="s">
        <v>12895</v>
      </c>
      <c r="H10239" s="50" t="s">
        <v>24656</v>
      </c>
      <c r="I10239" s="50">
        <f>(DAX__2019_2020__33[[#This Row],[Adj Close]]-DAX__2019_2020__33[[#This Row],[Adj Open]])/DAX__2019_2020__33[[#This Row],[Adj Open]]</f>
        <v>1.7887887352762137E-2</v>
      </c>
      <c r="J10239" s="50">
        <f>DAX__2019_2020__33[[#This Row],[Adj Close]]-DAX__2019_2020__33[[#This Row],[Adj Open]]</f>
        <v>1.5870530756929924</v>
      </c>
      <c r="K10239" s="50">
        <v>626089</v>
      </c>
    </row>
    <row r="10240" spans="1:11" x14ac:dyDescent="0.3">
      <c r="A10240" s="51" t="str">
        <f t="shared" si="166"/>
        <v>MRK.DE</v>
      </c>
      <c r="B10240" s="52" t="s">
        <v>221</v>
      </c>
      <c r="C10240" s="50" t="s">
        <v>3916</v>
      </c>
      <c r="D10240" s="50">
        <f>DAX__2019_2020__33[[#This Row],[Open]]*(DAX__2019_2020__33[[#This Row],[Adj Close]]/DAX__2019_2020__33[[#This Row],[Close]])</f>
        <v>90.538725771061166</v>
      </c>
      <c r="E10240" s="50" t="s">
        <v>10180</v>
      </c>
      <c r="F10240" s="50" t="s">
        <v>10972</v>
      </c>
      <c r="G10240" s="50" t="s">
        <v>10972</v>
      </c>
      <c r="H10240" s="50" t="s">
        <v>24657</v>
      </c>
      <c r="I10240" s="50">
        <f>(DAX__2019_2020__33[[#This Row],[Adj Close]]-DAX__2019_2020__33[[#This Row],[Adj Open]])/DAX__2019_2020__33[[#This Row],[Adj Open]]</f>
        <v>-1.3516357344763037E-2</v>
      </c>
      <c r="J10240" s="50">
        <f>DAX__2019_2020__33[[#This Row],[Adj Close]]-DAX__2019_2020__33[[#This Row],[Adj Open]]</f>
        <v>-1.223753771061169</v>
      </c>
      <c r="K10240" s="50">
        <v>393333</v>
      </c>
    </row>
    <row r="10241" spans="1:11" x14ac:dyDescent="0.3">
      <c r="A10241" s="51" t="str">
        <f t="shared" si="166"/>
        <v>MRK.DE</v>
      </c>
      <c r="B10241" s="52" t="s">
        <v>222</v>
      </c>
      <c r="C10241" s="50" t="s">
        <v>24646</v>
      </c>
      <c r="D10241" s="50">
        <f>DAX__2019_2020__33[[#This Row],[Open]]*(DAX__2019_2020__33[[#This Row],[Adj Close]]/DAX__2019_2020__33[[#This Row],[Close]])</f>
        <v>89.06640120359819</v>
      </c>
      <c r="E10241" s="50" t="s">
        <v>3913</v>
      </c>
      <c r="F10241" s="50" t="s">
        <v>10163</v>
      </c>
      <c r="G10241" s="50" t="s">
        <v>10177</v>
      </c>
      <c r="H10241" s="50" t="s">
        <v>24658</v>
      </c>
      <c r="I10241" s="50">
        <f>(DAX__2019_2020__33[[#This Row],[Adj Close]]-DAX__2019_2020__33[[#This Row],[Adj Open]])/DAX__2019_2020__33[[#This Row],[Adj Open]]</f>
        <v>1.3739780431954547E-2</v>
      </c>
      <c r="J10241" s="50">
        <f>DAX__2019_2020__33[[#This Row],[Adj Close]]-DAX__2019_2020__33[[#This Row],[Adj Open]]</f>
        <v>1.2237527964018113</v>
      </c>
      <c r="K10241" s="50">
        <v>297891</v>
      </c>
    </row>
    <row r="10242" spans="1:11" x14ac:dyDescent="0.3">
      <c r="A10242" s="51" t="str">
        <f t="shared" si="166"/>
        <v>MRK.DE</v>
      </c>
      <c r="B10242" s="52" t="s">
        <v>223</v>
      </c>
      <c r="C10242" s="50" t="s">
        <v>5711</v>
      </c>
      <c r="D10242" s="50">
        <f>DAX__2019_2020__33[[#This Row],[Open]]*(DAX__2019_2020__33[[#This Row],[Adj Close]]/DAX__2019_2020__33[[#This Row],[Close]])</f>
        <v>90.825536644337845</v>
      </c>
      <c r="E10242" s="50" t="s">
        <v>24659</v>
      </c>
      <c r="F10242" s="50" t="s">
        <v>10643</v>
      </c>
      <c r="G10242" s="50" t="s">
        <v>10690</v>
      </c>
      <c r="H10242" s="50" t="s">
        <v>24660</v>
      </c>
      <c r="I10242" s="50">
        <f>(DAX__2019_2020__33[[#This Row],[Adj Close]]-DAX__2019_2020__33[[#This Row],[Adj Open]])/DAX__2019_2020__33[[#This Row],[Adj Open]]</f>
        <v>1.3052610526315738E-2</v>
      </c>
      <c r="J10242" s="50">
        <f>DAX__2019_2020__33[[#This Row],[Adj Close]]-DAX__2019_2020__33[[#This Row],[Adj Open]]</f>
        <v>1.18551035566216</v>
      </c>
      <c r="K10242" s="50">
        <v>481536</v>
      </c>
    </row>
    <row r="10243" spans="1:11" x14ac:dyDescent="0.3">
      <c r="A10243" s="51" t="str">
        <f t="shared" si="166"/>
        <v>MRK.DE</v>
      </c>
      <c r="B10243" s="52" t="s">
        <v>224</v>
      </c>
      <c r="C10243" s="50" t="s">
        <v>10775</v>
      </c>
      <c r="D10243" s="50">
        <f>DAX__2019_2020__33[[#This Row],[Open]]*(DAX__2019_2020__33[[#This Row],[Adj Close]]/DAX__2019_2020__33[[#This Row],[Close]])</f>
        <v>92.144896730072574</v>
      </c>
      <c r="E10243" s="50" t="s">
        <v>10875</v>
      </c>
      <c r="F10243" s="50" t="s">
        <v>10151</v>
      </c>
      <c r="G10243" s="50" t="s">
        <v>10697</v>
      </c>
      <c r="H10243" s="50" t="s">
        <v>24661</v>
      </c>
      <c r="I10243" s="50">
        <f>(DAX__2019_2020__33[[#This Row],[Adj Close]]-DAX__2019_2020__33[[#This Row],[Adj Open]])/DAX__2019_2020__33[[#This Row],[Adj Open]]</f>
        <v>-1.3073189865320332E-2</v>
      </c>
      <c r="J10243" s="50">
        <f>DAX__2019_2020__33[[#This Row],[Adj Close]]-DAX__2019_2020__33[[#This Row],[Adj Open]]</f>
        <v>-1.2046277300725734</v>
      </c>
      <c r="K10243" s="50">
        <v>470171</v>
      </c>
    </row>
    <row r="10244" spans="1:11" x14ac:dyDescent="0.3">
      <c r="A10244" s="51" t="str">
        <f t="shared" si="166"/>
        <v>MRK.DE</v>
      </c>
      <c r="B10244" s="52" t="s">
        <v>225</v>
      </c>
      <c r="C10244" s="50" t="s">
        <v>10594</v>
      </c>
      <c r="D10244" s="50">
        <f>DAX__2019_2020__33[[#This Row],[Open]]*(DAX__2019_2020__33[[#This Row],[Adj Close]]/DAX__2019_2020__33[[#This Row],[Close]])</f>
        <v>91.762480770970953</v>
      </c>
      <c r="E10244" s="50" t="s">
        <v>10594</v>
      </c>
      <c r="F10244" s="50" t="s">
        <v>3926</v>
      </c>
      <c r="G10244" s="50" t="s">
        <v>3926</v>
      </c>
      <c r="H10244" s="50" t="s">
        <v>24662</v>
      </c>
      <c r="I10244" s="50">
        <f>(DAX__2019_2020__33[[#This Row],[Adj Close]]-DAX__2019_2020__33[[#This Row],[Adj Open]])/DAX__2019_2020__33[[#This Row],[Adj Open]]</f>
        <v>-1.9795800589837594E-2</v>
      </c>
      <c r="J10244" s="50">
        <f>DAX__2019_2020__33[[#This Row],[Adj Close]]-DAX__2019_2020__33[[#This Row],[Adj Open]]</f>
        <v>-1.8165117709709477</v>
      </c>
      <c r="K10244" s="50">
        <v>476395</v>
      </c>
    </row>
    <row r="10245" spans="1:11" x14ac:dyDescent="0.3">
      <c r="A10245" s="51" t="str">
        <f t="shared" si="166"/>
        <v>MRK.DE</v>
      </c>
      <c r="B10245" s="52" t="s">
        <v>226</v>
      </c>
      <c r="C10245" s="50" t="s">
        <v>10182</v>
      </c>
      <c r="D10245" s="50">
        <f>DAX__2019_2020__33[[#This Row],[Open]]*(DAX__2019_2020__33[[#This Row],[Adj Close]]/DAX__2019_2020__33[[#This Row],[Close]])</f>
        <v>90.347516290996367</v>
      </c>
      <c r="E10245" s="50" t="s">
        <v>10628</v>
      </c>
      <c r="F10245" s="50" t="s">
        <v>10160</v>
      </c>
      <c r="G10245" s="50" t="s">
        <v>12895</v>
      </c>
      <c r="H10245" s="50" t="s">
        <v>24656</v>
      </c>
      <c r="I10245" s="50">
        <f>(DAX__2019_2020__33[[#This Row],[Adj Close]]-DAX__2019_2020__33[[#This Row],[Adj Open]])/DAX__2019_2020__33[[#This Row],[Adj Open]]</f>
        <v>-4.2329100529101921E-4</v>
      </c>
      <c r="J10245" s="50">
        <f>DAX__2019_2020__33[[#This Row],[Adj Close]]-DAX__2019_2020__33[[#This Row],[Adj Open]]</f>
        <v>-3.8243290996362589E-2</v>
      </c>
      <c r="K10245" s="50">
        <v>474917</v>
      </c>
    </row>
    <row r="10246" spans="1:11" x14ac:dyDescent="0.3">
      <c r="A10246" s="51" t="str">
        <f t="shared" si="166"/>
        <v>MRK.DE</v>
      </c>
      <c r="B10246" s="52" t="s">
        <v>227</v>
      </c>
      <c r="C10246" s="50" t="s">
        <v>10693</v>
      </c>
      <c r="D10246" s="50">
        <f>DAX__2019_2020__33[[#This Row],[Open]]*(DAX__2019_2020__33[[#This Row],[Adj Close]]/DAX__2019_2020__33[[#This Row],[Close]])</f>
        <v>90.271025632741583</v>
      </c>
      <c r="E10246" s="50" t="s">
        <v>10848</v>
      </c>
      <c r="F10246" s="50" t="s">
        <v>10701</v>
      </c>
      <c r="G10246" s="50" t="s">
        <v>10748</v>
      </c>
      <c r="H10246" s="50" t="s">
        <v>24663</v>
      </c>
      <c r="I10246" s="50">
        <f>(DAX__2019_2020__33[[#This Row],[Adj Close]]-DAX__2019_2020__33[[#This Row],[Adj Open]])/DAX__2019_2020__33[[#This Row],[Adj Open]]</f>
        <v>3.1773247866409946E-3</v>
      </c>
      <c r="J10246" s="50">
        <f>DAX__2019_2020__33[[#This Row],[Adj Close]]-DAX__2019_2020__33[[#This Row],[Adj Open]]</f>
        <v>0.28682036725841442</v>
      </c>
      <c r="K10246" s="50">
        <v>264701</v>
      </c>
    </row>
    <row r="10247" spans="1:11" x14ac:dyDescent="0.3">
      <c r="A10247" s="51" t="str">
        <f t="shared" si="166"/>
        <v>MRK.DE</v>
      </c>
      <c r="B10247" s="52" t="s">
        <v>228</v>
      </c>
      <c r="C10247" s="50" t="s">
        <v>5718</v>
      </c>
      <c r="D10247" s="50">
        <f>DAX__2019_2020__33[[#This Row],[Open]]*(DAX__2019_2020__33[[#This Row],[Adj Close]]/DAX__2019_2020__33[[#This Row],[Close]])</f>
        <v>90.978518303894433</v>
      </c>
      <c r="E10247" s="50" t="s">
        <v>10859</v>
      </c>
      <c r="F10247" s="50" t="s">
        <v>3900</v>
      </c>
      <c r="G10247" s="50" t="s">
        <v>13041</v>
      </c>
      <c r="H10247" s="50" t="s">
        <v>24664</v>
      </c>
      <c r="I10247" s="50">
        <f>(DAX__2019_2020__33[[#This Row],[Adj Close]]-DAX__2019_2020__33[[#This Row],[Adj Open]])/DAX__2019_2020__33[[#This Row],[Adj Open]]</f>
        <v>-2.942415807380588E-2</v>
      </c>
      <c r="J10247" s="50">
        <f>DAX__2019_2020__33[[#This Row],[Adj Close]]-DAX__2019_2020__33[[#This Row],[Adj Open]]</f>
        <v>-2.6769663038944316</v>
      </c>
      <c r="K10247" s="50">
        <v>435906</v>
      </c>
    </row>
    <row r="10248" spans="1:11" x14ac:dyDescent="0.3">
      <c r="A10248" s="51" t="str">
        <f t="shared" si="166"/>
        <v>MRK.DE</v>
      </c>
      <c r="B10248" s="52" t="s">
        <v>229</v>
      </c>
      <c r="C10248" s="50" t="s">
        <v>3895</v>
      </c>
      <c r="D10248" s="50">
        <f>DAX__2019_2020__33[[#This Row],[Open]]*(DAX__2019_2020__33[[#This Row],[Adj Close]]/DAX__2019_2020__33[[#This Row],[Close]])</f>
        <v>88.454508881835721</v>
      </c>
      <c r="E10248" s="50" t="s">
        <v>10730</v>
      </c>
      <c r="F10248" s="50" t="s">
        <v>10069</v>
      </c>
      <c r="G10248" s="50" t="s">
        <v>10066</v>
      </c>
      <c r="H10248" s="50" t="s">
        <v>24665</v>
      </c>
      <c r="I10248" s="50">
        <f>(DAX__2019_2020__33[[#This Row],[Adj Close]]-DAX__2019_2020__33[[#This Row],[Adj Open]])/DAX__2019_2020__33[[#This Row],[Adj Open]]</f>
        <v>-8.6462389314592399E-4</v>
      </c>
      <c r="J10248" s="50">
        <f>DAX__2019_2020__33[[#This Row],[Adj Close]]-DAX__2019_2020__33[[#This Row],[Adj Open]]</f>
        <v>-7.6479881835723518E-2</v>
      </c>
      <c r="K10248" s="50">
        <v>329254</v>
      </c>
    </row>
    <row r="10249" spans="1:11" x14ac:dyDescent="0.3">
      <c r="A10249" s="51" t="str">
        <f t="shared" si="166"/>
        <v>MRK.DE</v>
      </c>
      <c r="B10249" s="52" t="s">
        <v>230</v>
      </c>
      <c r="C10249" s="50" t="s">
        <v>5729</v>
      </c>
      <c r="D10249" s="50">
        <f>DAX__2019_2020__33[[#This Row],[Open]]*(DAX__2019_2020__33[[#This Row],[Adj Close]]/DAX__2019_2020__33[[#This Row],[Close]])</f>
        <v>88.722215301801427</v>
      </c>
      <c r="E10249" s="50" t="s">
        <v>10180</v>
      </c>
      <c r="F10249" s="50" t="s">
        <v>13010</v>
      </c>
      <c r="G10249" s="50" t="s">
        <v>3926</v>
      </c>
      <c r="H10249" s="50" t="s">
        <v>24662</v>
      </c>
      <c r="I10249" s="50">
        <f>(DAX__2019_2020__33[[#This Row],[Adj Close]]-DAX__2019_2020__33[[#This Row],[Adj Open]])/DAX__2019_2020__33[[#This Row],[Adj Open]]</f>
        <v>1.379309222651625E-2</v>
      </c>
      <c r="J10249" s="50">
        <f>DAX__2019_2020__33[[#This Row],[Adj Close]]-DAX__2019_2020__33[[#This Row],[Adj Open]]</f>
        <v>1.2237536981985784</v>
      </c>
      <c r="K10249" s="50">
        <v>467644</v>
      </c>
    </row>
    <row r="10250" spans="1:11" x14ac:dyDescent="0.3">
      <c r="A10250" s="51" t="str">
        <f t="shared" si="166"/>
        <v>MRK.DE</v>
      </c>
      <c r="B10250" s="52" t="s">
        <v>231</v>
      </c>
      <c r="C10250" s="50" t="s">
        <v>10168</v>
      </c>
      <c r="D10250" s="50">
        <f>DAX__2019_2020__33[[#This Row],[Open]]*(DAX__2019_2020__33[[#This Row],[Adj Close]]/DAX__2019_2020__33[[#This Row],[Close]])</f>
        <v>89.238474627723178</v>
      </c>
      <c r="E10250" s="50" t="s">
        <v>10182</v>
      </c>
      <c r="F10250" s="50" t="s">
        <v>10711</v>
      </c>
      <c r="G10250" s="50" t="s">
        <v>10152</v>
      </c>
      <c r="H10250" s="50" t="s">
        <v>24666</v>
      </c>
      <c r="I10250" s="50">
        <f>(DAX__2019_2020__33[[#This Row],[Adj Close]]-DAX__2019_2020__33[[#This Row],[Adj Open]])/DAX__2019_2020__33[[#This Row],[Adj Open]]</f>
        <v>-6.4277911475376943E-4</v>
      </c>
      <c r="J10250" s="50">
        <f>DAX__2019_2020__33[[#This Row],[Adj Close]]-DAX__2019_2020__33[[#This Row],[Adj Open]]</f>
        <v>-5.7360627723184621E-2</v>
      </c>
      <c r="K10250" s="50">
        <v>475597</v>
      </c>
    </row>
    <row r="10251" spans="1:11" x14ac:dyDescent="0.3">
      <c r="A10251" s="51" t="str">
        <f t="shared" si="166"/>
        <v>MRK.DE</v>
      </c>
      <c r="B10251" s="52" t="s">
        <v>232</v>
      </c>
      <c r="C10251" s="50" t="s">
        <v>10065</v>
      </c>
      <c r="D10251" s="50">
        <f>DAX__2019_2020__33[[#This Row],[Open]]*(DAX__2019_2020__33[[#This Row],[Adj Close]]/DAX__2019_2020__33[[#This Row],[Close]])</f>
        <v>88.683978782153673</v>
      </c>
      <c r="E10251" s="50" t="s">
        <v>10174</v>
      </c>
      <c r="F10251" s="50" t="s">
        <v>5763</v>
      </c>
      <c r="G10251" s="50" t="s">
        <v>9951</v>
      </c>
      <c r="H10251" s="50" t="s">
        <v>24667</v>
      </c>
      <c r="I10251" s="50">
        <f>(DAX__2019_2020__33[[#This Row],[Adj Close]]-DAX__2019_2020__33[[#This Row],[Adj Open]])/DAX__2019_2020__33[[#This Row],[Adj Open]]</f>
        <v>-6.2527165534126882E-3</v>
      </c>
      <c r="J10251" s="50">
        <f>DAX__2019_2020__33[[#This Row],[Adj Close]]-DAX__2019_2020__33[[#This Row],[Adj Open]]</f>
        <v>-0.55451578215367192</v>
      </c>
      <c r="K10251" s="50">
        <v>437212</v>
      </c>
    </row>
    <row r="10252" spans="1:11" x14ac:dyDescent="0.3">
      <c r="A10252" s="51" t="str">
        <f t="shared" si="166"/>
        <v>MRK.DE</v>
      </c>
      <c r="B10252" s="52" t="s">
        <v>233</v>
      </c>
      <c r="C10252" s="50" t="s">
        <v>10144</v>
      </c>
      <c r="D10252" s="50">
        <f>DAX__2019_2020__33[[#This Row],[Open]]*(DAX__2019_2020__33[[#This Row],[Adj Close]]/DAX__2019_2020__33[[#This Row],[Close]])</f>
        <v>88.358907840980876</v>
      </c>
      <c r="E10252" s="50" t="s">
        <v>10192</v>
      </c>
      <c r="F10252" s="50" t="s">
        <v>5679</v>
      </c>
      <c r="G10252" s="50" t="s">
        <v>5766</v>
      </c>
      <c r="H10252" s="50" t="s">
        <v>24668</v>
      </c>
      <c r="I10252" s="50">
        <f>(DAX__2019_2020__33[[#This Row],[Adj Close]]-DAX__2019_2020__33[[#This Row],[Adj Open]])/DAX__2019_2020__33[[#This Row],[Adj Open]]</f>
        <v>5.4100845143925562E-3</v>
      </c>
      <c r="J10252" s="50">
        <f>DAX__2019_2020__33[[#This Row],[Adj Close]]-DAX__2019_2020__33[[#This Row],[Adj Open]]</f>
        <v>0.47802915901912968</v>
      </c>
      <c r="K10252" s="50">
        <v>497165</v>
      </c>
    </row>
    <row r="10253" spans="1:11" x14ac:dyDescent="0.3">
      <c r="A10253" s="51" t="str">
        <f t="shared" si="166"/>
        <v>MRK.DE</v>
      </c>
      <c r="B10253" s="52" t="s">
        <v>234</v>
      </c>
      <c r="C10253" s="50" t="s">
        <v>10972</v>
      </c>
      <c r="D10253" s="50">
        <f>DAX__2019_2020__33[[#This Row],[Open]]*(DAX__2019_2020__33[[#This Row],[Adj Close]]/DAX__2019_2020__33[[#This Row],[Close]])</f>
        <v>89.314970190626852</v>
      </c>
      <c r="E10253" s="50" t="s">
        <v>10192</v>
      </c>
      <c r="F10253" s="50" t="s">
        <v>10061</v>
      </c>
      <c r="G10253" s="50" t="s">
        <v>5771</v>
      </c>
      <c r="H10253" s="50" t="s">
        <v>24669</v>
      </c>
      <c r="I10253" s="50">
        <f>(DAX__2019_2020__33[[#This Row],[Adj Close]]-DAX__2019_2020__33[[#This Row],[Adj Open]])/DAX__2019_2020__33[[#This Row],[Adj Open]]</f>
        <v>-9.2057377265198307E-3</v>
      </c>
      <c r="J10253" s="50">
        <f>DAX__2019_2020__33[[#This Row],[Adj Close]]-DAX__2019_2020__33[[#This Row],[Adj Open]]</f>
        <v>-0.82221019062684775</v>
      </c>
      <c r="K10253" s="50">
        <v>604105</v>
      </c>
    </row>
    <row r="10254" spans="1:11" x14ac:dyDescent="0.3">
      <c r="A10254" s="51" t="str">
        <f t="shared" si="166"/>
        <v>MRK.DE</v>
      </c>
      <c r="B10254" s="52" t="s">
        <v>235</v>
      </c>
      <c r="C10254" s="50" t="s">
        <v>10173</v>
      </c>
      <c r="D10254" s="50">
        <f>DAX__2019_2020__33[[#This Row],[Open]]*(DAX__2019_2020__33[[#This Row],[Adj Close]]/DAX__2019_2020__33[[#This Row],[Close]])</f>
        <v>90.251911485972698</v>
      </c>
      <c r="E10254" s="50" t="s">
        <v>4931</v>
      </c>
      <c r="F10254" s="50" t="s">
        <v>10199</v>
      </c>
      <c r="G10254" s="50" t="s">
        <v>3913</v>
      </c>
      <c r="H10254" s="50" t="s">
        <v>24670</v>
      </c>
      <c r="I10254" s="50">
        <f>(DAX__2019_2020__33[[#This Row],[Adj Close]]-DAX__2019_2020__33[[#This Row],[Adj Open]])/DAX__2019_2020__33[[#This Row],[Adj Open]]</f>
        <v>1.6948728454474367E-3</v>
      </c>
      <c r="J10254" s="50">
        <f>DAX__2019_2020__33[[#This Row],[Adj Close]]-DAX__2019_2020__33[[#This Row],[Adj Open]]</f>
        <v>0.15296551402730074</v>
      </c>
      <c r="K10254" s="50">
        <v>710985</v>
      </c>
    </row>
    <row r="10255" spans="1:11" x14ac:dyDescent="0.3">
      <c r="A10255" s="51" t="str">
        <f t="shared" si="166"/>
        <v>MRK.DE</v>
      </c>
      <c r="B10255" s="52" t="s">
        <v>236</v>
      </c>
      <c r="C10255" s="50" t="s">
        <v>13036</v>
      </c>
      <c r="D10255" s="50">
        <f>DAX__2019_2020__33[[#This Row],[Open]]*(DAX__2019_2020__33[[#This Row],[Adj Close]]/DAX__2019_2020__33[[#This Row],[Close]])</f>
        <v>90.691695999999993</v>
      </c>
      <c r="E10255" s="50" t="s">
        <v>24671</v>
      </c>
      <c r="F10255" s="50" t="s">
        <v>10672</v>
      </c>
      <c r="G10255" s="50" t="s">
        <v>13036</v>
      </c>
      <c r="H10255" s="50" t="s">
        <v>24590</v>
      </c>
      <c r="I10255" s="50">
        <f>(DAX__2019_2020__33[[#This Row],[Adj Close]]-DAX__2019_2020__33[[#This Row],[Adj Open]])/DAX__2019_2020__33[[#This Row],[Adj Open]]</f>
        <v>0</v>
      </c>
      <c r="J10255" s="50">
        <f>DAX__2019_2020__33[[#This Row],[Adj Close]]-DAX__2019_2020__33[[#This Row],[Adj Open]]</f>
        <v>0</v>
      </c>
      <c r="K10255" s="50">
        <v>484060</v>
      </c>
    </row>
    <row r="10256" spans="1:11" x14ac:dyDescent="0.3">
      <c r="A10256" s="51" t="str">
        <f t="shared" si="166"/>
        <v>MRK.DE</v>
      </c>
      <c r="B10256" s="52" t="s">
        <v>237</v>
      </c>
      <c r="C10256" s="50" t="s">
        <v>10848</v>
      </c>
      <c r="D10256" s="50">
        <f>DAX__2019_2020__33[[#This Row],[Open]]*(DAX__2019_2020__33[[#This Row],[Adj Close]]/DAX__2019_2020__33[[#This Row],[Close]])</f>
        <v>91.303569317460315</v>
      </c>
      <c r="E10256" s="50" t="s">
        <v>10922</v>
      </c>
      <c r="F10256" s="50" t="s">
        <v>10637</v>
      </c>
      <c r="G10256" s="50" t="s">
        <v>10182</v>
      </c>
      <c r="H10256" s="50" t="s">
        <v>24672</v>
      </c>
      <c r="I10256" s="50">
        <f>(DAX__2019_2020__33[[#This Row],[Adj Close]]-DAX__2019_2020__33[[#This Row],[Adj Open]])/DAX__2019_2020__33[[#This Row],[Adj Open]]</f>
        <v>-1.0471204188481683E-2</v>
      </c>
      <c r="J10256" s="50">
        <f>DAX__2019_2020__33[[#This Row],[Adj Close]]-DAX__2019_2020__33[[#This Row],[Adj Open]]</f>
        <v>-0.95605831746031811</v>
      </c>
      <c r="K10256" s="50">
        <v>273152</v>
      </c>
    </row>
    <row r="10257" spans="1:11" x14ac:dyDescent="0.3">
      <c r="A10257" s="51" t="str">
        <f t="shared" si="166"/>
        <v>MRK.DE</v>
      </c>
      <c r="B10257" s="52" t="s">
        <v>238</v>
      </c>
      <c r="C10257" s="50" t="s">
        <v>10173</v>
      </c>
      <c r="D10257" s="50">
        <f>DAX__2019_2020__33[[#This Row],[Open]]*(DAX__2019_2020__33[[#This Row],[Adj Close]]/DAX__2019_2020__33[[#This Row],[Close]])</f>
        <v>90.251906063128899</v>
      </c>
      <c r="E10257" s="50" t="s">
        <v>10635</v>
      </c>
      <c r="F10257" s="50" t="s">
        <v>5734</v>
      </c>
      <c r="G10257" s="50" t="s">
        <v>10697</v>
      </c>
      <c r="H10257" s="50" t="s">
        <v>24661</v>
      </c>
      <c r="I10257" s="50">
        <f>(DAX__2019_2020__33[[#This Row],[Adj Close]]-DAX__2019_2020__33[[#This Row],[Adj Open]])/DAX__2019_2020__33[[#This Row],[Adj Open]]</f>
        <v>7.6271290756962963E-3</v>
      </c>
      <c r="J10257" s="50">
        <f>DAX__2019_2020__33[[#This Row],[Adj Close]]-DAX__2019_2020__33[[#This Row],[Adj Open]]</f>
        <v>0.68836293687110128</v>
      </c>
      <c r="K10257" s="50">
        <v>361743</v>
      </c>
    </row>
    <row r="10258" spans="1:11" x14ac:dyDescent="0.3">
      <c r="A10258" s="51" t="str">
        <f t="shared" si="166"/>
        <v>MRK.DE</v>
      </c>
      <c r="B10258" s="52" t="s">
        <v>239</v>
      </c>
      <c r="C10258" s="50" t="s">
        <v>5711</v>
      </c>
      <c r="D10258" s="50">
        <f>DAX__2019_2020__33[[#This Row],[Open]]*(DAX__2019_2020__33[[#This Row],[Adj Close]]/DAX__2019_2020__33[[#This Row],[Close]])</f>
        <v>90.82553249734444</v>
      </c>
      <c r="E10258" s="50" t="s">
        <v>5708</v>
      </c>
      <c r="F10258" s="50" t="s">
        <v>24646</v>
      </c>
      <c r="G10258" s="50" t="s">
        <v>10168</v>
      </c>
      <c r="H10258" s="50" t="s">
        <v>24673</v>
      </c>
      <c r="I10258" s="50">
        <f>(DAX__2019_2020__33[[#This Row],[Adj Close]]-DAX__2019_2020__33[[#This Row],[Adj Open]])/DAX__2019_2020__33[[#This Row],[Adj Open]]</f>
        <v>-1.7473726315789462E-2</v>
      </c>
      <c r="J10258" s="50">
        <f>DAX__2019_2020__33[[#This Row],[Adj Close]]-DAX__2019_2020__33[[#This Row],[Adj Open]]</f>
        <v>-1.5870604973444387</v>
      </c>
      <c r="K10258" s="50">
        <v>522881</v>
      </c>
    </row>
    <row r="10259" spans="1:11" x14ac:dyDescent="0.3">
      <c r="A10259" s="51" t="str">
        <f t="shared" si="166"/>
        <v>MRK.DE</v>
      </c>
      <c r="B10259" s="52" t="s">
        <v>240</v>
      </c>
      <c r="C10259" s="50" t="s">
        <v>24646</v>
      </c>
      <c r="D10259" s="50">
        <f>DAX__2019_2020__33[[#This Row],[Open]]*(DAX__2019_2020__33[[#This Row],[Adj Close]]/DAX__2019_2020__33[[#This Row],[Close]])</f>
        <v>89.0663894939225</v>
      </c>
      <c r="E10259" s="50" t="s">
        <v>24583</v>
      </c>
      <c r="F10259" s="50" t="s">
        <v>10721</v>
      </c>
      <c r="G10259" s="50" t="s">
        <v>13010</v>
      </c>
      <c r="H10259" s="50" t="s">
        <v>24638</v>
      </c>
      <c r="I10259" s="50">
        <f>(DAX__2019_2020__33[[#This Row],[Adj Close]]-DAX__2019_2020__33[[#This Row],[Adj Open]])/DAX__2019_2020__33[[#This Row],[Adj Open]]</f>
        <v>-4.7230891059214901E-3</v>
      </c>
      <c r="J10259" s="50">
        <f>DAX__2019_2020__33[[#This Row],[Adj Close]]-DAX__2019_2020__33[[#This Row],[Adj Open]]</f>
        <v>-0.4206684939225056</v>
      </c>
      <c r="K10259" s="50">
        <v>484357</v>
      </c>
    </row>
    <row r="10260" spans="1:11" x14ac:dyDescent="0.3">
      <c r="A10260" s="51" t="str">
        <f t="shared" si="166"/>
        <v>MRK.DE</v>
      </c>
      <c r="B10260" s="52" t="s">
        <v>241</v>
      </c>
      <c r="C10260" s="50" t="s">
        <v>5774</v>
      </c>
      <c r="D10260" s="50">
        <f>DAX__2019_2020__33[[#This Row],[Open]]*(DAX__2019_2020__33[[#This Row],[Adj Close]]/DAX__2019_2020__33[[#This Row],[Close]])</f>
        <v>89.028147957233301</v>
      </c>
      <c r="E10260" s="50" t="s">
        <v>10151</v>
      </c>
      <c r="F10260" s="50" t="s">
        <v>10163</v>
      </c>
      <c r="G10260" s="50" t="s">
        <v>10637</v>
      </c>
      <c r="H10260" s="50" t="s">
        <v>24674</v>
      </c>
      <c r="I10260" s="50">
        <f>(DAX__2019_2020__33[[#This Row],[Adj Close]]-DAX__2019_2020__33[[#This Row],[Adj Open]])/DAX__2019_2020__33[[#This Row],[Adj Open]]</f>
        <v>1.2886565306489534E-2</v>
      </c>
      <c r="J10260" s="50">
        <f>DAX__2019_2020__33[[#This Row],[Adj Close]]-DAX__2019_2020__33[[#This Row],[Adj Open]]</f>
        <v>1.1472670427666998</v>
      </c>
      <c r="K10260" s="50">
        <v>401730</v>
      </c>
    </row>
    <row r="10261" spans="1:11" x14ac:dyDescent="0.3">
      <c r="A10261" s="51" t="str">
        <f t="shared" si="166"/>
        <v>MRK.DE</v>
      </c>
      <c r="B10261" s="52" t="s">
        <v>242</v>
      </c>
      <c r="C10261" s="50" t="s">
        <v>10151</v>
      </c>
      <c r="D10261" s="50">
        <f>DAX__2019_2020__33[[#This Row],[Open]]*(DAX__2019_2020__33[[#This Row],[Adj Close]]/DAX__2019_2020__33[[#This Row],[Close]])</f>
        <v>90.328396741577791</v>
      </c>
      <c r="E10261" s="50" t="s">
        <v>10850</v>
      </c>
      <c r="F10261" s="50" t="s">
        <v>10203</v>
      </c>
      <c r="G10261" s="50" t="s">
        <v>10818</v>
      </c>
      <c r="H10261" s="50" t="s">
        <v>24675</v>
      </c>
      <c r="I10261" s="50">
        <f>(DAX__2019_2020__33[[#This Row],[Adj Close]]-DAX__2019_2020__33[[#This Row],[Adj Open]])/DAX__2019_2020__33[[#This Row],[Adj Open]]</f>
        <v>1.5241267509273911E-2</v>
      </c>
      <c r="J10261" s="50">
        <f>DAX__2019_2020__33[[#This Row],[Adj Close]]-DAX__2019_2020__33[[#This Row],[Adj Open]]</f>
        <v>1.376719258422213</v>
      </c>
      <c r="K10261" s="50">
        <v>411022</v>
      </c>
    </row>
    <row r="10262" spans="1:11" x14ac:dyDescent="0.3">
      <c r="A10262" s="51" t="str">
        <f t="shared" si="166"/>
        <v>MRK.DE</v>
      </c>
      <c r="B10262" s="52" t="s">
        <v>243</v>
      </c>
      <c r="C10262" s="50" t="s">
        <v>3927</v>
      </c>
      <c r="D10262" s="50">
        <f>DAX__2019_2020__33[[#This Row],[Open]]*(DAX__2019_2020__33[[#This Row],[Adj Close]]/DAX__2019_2020__33[[#This Row],[Close]])</f>
        <v>91.781589683118625</v>
      </c>
      <c r="E10262" s="50" t="s">
        <v>10747</v>
      </c>
      <c r="F10262" s="50" t="s">
        <v>10999</v>
      </c>
      <c r="G10262" s="50" t="s">
        <v>10918</v>
      </c>
      <c r="H10262" s="50" t="s">
        <v>24676</v>
      </c>
      <c r="I10262" s="50">
        <f>(DAX__2019_2020__33[[#This Row],[Adj Close]]-DAX__2019_2020__33[[#This Row],[Adj Open]])/DAX__2019_2020__33[[#This Row],[Adj Open]]</f>
        <v>-6.0416874999999629E-3</v>
      </c>
      <c r="J10262" s="50">
        <f>DAX__2019_2020__33[[#This Row],[Adj Close]]-DAX__2019_2020__33[[#This Row],[Adj Open]]</f>
        <v>-0.55451568311862331</v>
      </c>
      <c r="K10262" s="50">
        <v>304629</v>
      </c>
    </row>
    <row r="10263" spans="1:11" x14ac:dyDescent="0.3">
      <c r="A10263" s="51" t="str">
        <f t="shared" si="166"/>
        <v>MRK.DE</v>
      </c>
      <c r="B10263" s="52" t="s">
        <v>244</v>
      </c>
      <c r="C10263" s="50" t="s">
        <v>10999</v>
      </c>
      <c r="D10263" s="50">
        <f>DAX__2019_2020__33[[#This Row],[Open]]*(DAX__2019_2020__33[[#This Row],[Adj Close]]/DAX__2019_2020__33[[#This Row],[Close]])</f>
        <v>91.207959178476926</v>
      </c>
      <c r="E10263" s="50" t="s">
        <v>10813</v>
      </c>
      <c r="F10263" s="50" t="s">
        <v>5718</v>
      </c>
      <c r="G10263" s="50" t="s">
        <v>10850</v>
      </c>
      <c r="H10263" s="50" t="s">
        <v>24677</v>
      </c>
      <c r="I10263" s="50">
        <f>(DAX__2019_2020__33[[#This Row],[Adj Close]]-DAX__2019_2020__33[[#This Row],[Adj Open]])/DAX__2019_2020__33[[#This Row],[Adj Open]]</f>
        <v>8.3856916480986622E-3</v>
      </c>
      <c r="J10263" s="50">
        <f>DAX__2019_2020__33[[#This Row],[Adj Close]]-DAX__2019_2020__33[[#This Row],[Adj Open]]</f>
        <v>0.76484182152307767</v>
      </c>
      <c r="K10263" s="50">
        <v>282333</v>
      </c>
    </row>
    <row r="10264" spans="1:11" x14ac:dyDescent="0.3">
      <c r="A10264" s="51" t="str">
        <f t="shared" si="166"/>
        <v>MRK.DE</v>
      </c>
      <c r="B10264" s="52" t="s">
        <v>245</v>
      </c>
      <c r="C10264" s="50" t="s">
        <v>10746</v>
      </c>
      <c r="D10264" s="50">
        <f>DAX__2019_2020__33[[#This Row],[Open]]*(DAX__2019_2020__33[[#This Row],[Adj Close]]/DAX__2019_2020__33[[#This Row],[Close]])</f>
        <v>91.533020451745784</v>
      </c>
      <c r="E10264" s="50" t="s">
        <v>10813</v>
      </c>
      <c r="F10264" s="50" t="s">
        <v>10713</v>
      </c>
      <c r="G10264" s="50" t="s">
        <v>10678</v>
      </c>
      <c r="H10264" s="50" t="s">
        <v>24678</v>
      </c>
      <c r="I10264" s="50">
        <f>(DAX__2019_2020__33[[#This Row],[Adj Close]]-DAX__2019_2020__33[[#This Row],[Adj Open]])/DAX__2019_2020__33[[#This Row],[Adj Open]]</f>
        <v>-5.4313454236755414E-3</v>
      </c>
      <c r="J10264" s="50">
        <f>DAX__2019_2020__33[[#This Row],[Adj Close]]-DAX__2019_2020__33[[#This Row],[Adj Open]]</f>
        <v>-0.49714745174578923</v>
      </c>
      <c r="K10264" s="50">
        <v>267380</v>
      </c>
    </row>
    <row r="10265" spans="1:11" x14ac:dyDescent="0.3">
      <c r="A10265" s="51" t="str">
        <f t="shared" si="166"/>
        <v>MRK.DE</v>
      </c>
      <c r="B10265" s="52" t="s">
        <v>246</v>
      </c>
      <c r="C10265" s="50" t="s">
        <v>24537</v>
      </c>
      <c r="D10265" s="50">
        <f>DAX__2019_2020__33[[#This Row],[Open]]*(DAX__2019_2020__33[[#This Row],[Adj Close]]/DAX__2019_2020__33[[#This Row],[Close]])</f>
        <v>91.131477575732816</v>
      </c>
      <c r="E10265" s="50" t="s">
        <v>3927</v>
      </c>
      <c r="F10265" s="50" t="s">
        <v>5720</v>
      </c>
      <c r="G10265" s="50" t="s">
        <v>10575</v>
      </c>
      <c r="H10265" s="50" t="s">
        <v>24679</v>
      </c>
      <c r="I10265" s="50">
        <f>(DAX__2019_2020__33[[#This Row],[Adj Close]]-DAX__2019_2020__33[[#This Row],[Adj Open]])/DAX__2019_2020__33[[#This Row],[Adj Open]]</f>
        <v>-4.4061896768778459E-3</v>
      </c>
      <c r="J10265" s="50">
        <f>DAX__2019_2020__33[[#This Row],[Adj Close]]-DAX__2019_2020__33[[#This Row],[Adj Open]]</f>
        <v>-0.40154257573281882</v>
      </c>
      <c r="K10265" s="50">
        <v>305353</v>
      </c>
    </row>
    <row r="10266" spans="1:11" x14ac:dyDescent="0.3">
      <c r="A10266" s="51" t="str">
        <f t="shared" si="166"/>
        <v>MRK.DE</v>
      </c>
      <c r="B10266" s="52" t="s">
        <v>247</v>
      </c>
      <c r="C10266" s="50" t="s">
        <v>10575</v>
      </c>
      <c r="D10266" s="50">
        <f>DAX__2019_2020__33[[#This Row],[Open]]*(DAX__2019_2020__33[[#This Row],[Adj Close]]/DAX__2019_2020__33[[#This Row],[Close]])</f>
        <v>90.729926386850337</v>
      </c>
      <c r="E10266" s="50" t="s">
        <v>10635</v>
      </c>
      <c r="F10266" s="50" t="s">
        <v>10862</v>
      </c>
      <c r="G10266" s="50" t="s">
        <v>10178</v>
      </c>
      <c r="H10266" s="50" t="s">
        <v>24680</v>
      </c>
      <c r="I10266" s="50">
        <f>(DAX__2019_2020__33[[#This Row],[Adj Close]]-DAX__2019_2020__33[[#This Row],[Adj Open]])/DAX__2019_2020__33[[#This Row],[Adj Open]]</f>
        <v>8.4300314345611975E-4</v>
      </c>
      <c r="J10266" s="50">
        <f>DAX__2019_2020__33[[#This Row],[Adj Close]]-DAX__2019_2020__33[[#This Row],[Adj Open]]</f>
        <v>7.6485613149657183E-2</v>
      </c>
      <c r="K10266" s="50">
        <v>256849</v>
      </c>
    </row>
    <row r="10267" spans="1:11" x14ac:dyDescent="0.3">
      <c r="A10267" s="51" t="str">
        <f t="shared" si="166"/>
        <v>MRK.DE</v>
      </c>
      <c r="B10267" s="52" t="s">
        <v>248</v>
      </c>
      <c r="C10267" s="50" t="s">
        <v>5720</v>
      </c>
      <c r="D10267" s="50">
        <f>DAX__2019_2020__33[[#This Row],[Open]]*(DAX__2019_2020__33[[#This Row],[Adj Close]]/DAX__2019_2020__33[[#This Row],[Close]])</f>
        <v>90.519592199699034</v>
      </c>
      <c r="E10267" s="50" t="s">
        <v>10746</v>
      </c>
      <c r="F10267" s="50" t="s">
        <v>10691</v>
      </c>
      <c r="G10267" s="50" t="s">
        <v>10746</v>
      </c>
      <c r="H10267" s="50" t="s">
        <v>24681</v>
      </c>
      <c r="I10267" s="50">
        <f>(DAX__2019_2020__33[[#This Row],[Adj Close]]-DAX__2019_2020__33[[#This Row],[Adj Open]])/DAX__2019_2020__33[[#This Row],[Adj Open]]</f>
        <v>1.1195585128854959E-2</v>
      </c>
      <c r="J10267" s="50">
        <f>DAX__2019_2020__33[[#This Row],[Adj Close]]-DAX__2019_2020__33[[#This Row],[Adj Open]]</f>
        <v>1.0134198003009658</v>
      </c>
      <c r="K10267" s="50">
        <v>350197</v>
      </c>
    </row>
    <row r="10268" spans="1:11" x14ac:dyDescent="0.3">
      <c r="A10268" s="51" t="str">
        <f t="shared" si="166"/>
        <v>MRK.DE</v>
      </c>
      <c r="B10268" s="52" t="s">
        <v>249</v>
      </c>
      <c r="C10268" s="50" t="s">
        <v>10848</v>
      </c>
      <c r="D10268" s="50">
        <f>DAX__2019_2020__33[[#This Row],[Open]]*(DAX__2019_2020__33[[#This Row],[Adj Close]]/DAX__2019_2020__33[[#This Row],[Close]])</f>
        <v>91.303567357255275</v>
      </c>
      <c r="E10268" s="50" t="s">
        <v>10594</v>
      </c>
      <c r="F10268" s="50" t="s">
        <v>3916</v>
      </c>
      <c r="G10268" s="50" t="s">
        <v>10716</v>
      </c>
      <c r="H10268" s="50" t="s">
        <v>24682</v>
      </c>
      <c r="I10268" s="50">
        <f>(DAX__2019_2020__33[[#This Row],[Adj Close]]-DAX__2019_2020__33[[#This Row],[Adj Open]])/DAX__2019_2020__33[[#This Row],[Adj Open]]</f>
        <v>-3.1413926701571362E-3</v>
      </c>
      <c r="J10268" s="50">
        <f>DAX__2019_2020__33[[#This Row],[Adj Close]]-DAX__2019_2020__33[[#This Row],[Adj Open]]</f>
        <v>-0.2868203572552801</v>
      </c>
      <c r="K10268" s="50">
        <v>309319</v>
      </c>
    </row>
    <row r="10269" spans="1:11" x14ac:dyDescent="0.3">
      <c r="A10269" s="51" t="str">
        <f t="shared" si="166"/>
        <v>MRK.DE</v>
      </c>
      <c r="B10269" s="52" t="s">
        <v>250</v>
      </c>
      <c r="C10269" s="50" t="s">
        <v>10713</v>
      </c>
      <c r="D10269" s="50">
        <f>DAX__2019_2020__33[[#This Row],[Open]]*(DAX__2019_2020__33[[#This Row],[Adj Close]]/DAX__2019_2020__33[[#This Row],[Close]])</f>
        <v>90.768173156074852</v>
      </c>
      <c r="E10269" s="50" t="s">
        <v>10750</v>
      </c>
      <c r="F10269" s="50" t="s">
        <v>10575</v>
      </c>
      <c r="G10269" s="50" t="s">
        <v>3927</v>
      </c>
      <c r="H10269" s="50" t="s">
        <v>24683</v>
      </c>
      <c r="I10269" s="50">
        <f>(DAX__2019_2020__33[[#This Row],[Adj Close]]-DAX__2019_2020__33[[#This Row],[Adj Open]])/DAX__2019_2020__33[[#This Row],[Adj Open]]</f>
        <v>1.1164924980726286E-2</v>
      </c>
      <c r="J10269" s="50">
        <f>DAX__2019_2020__33[[#This Row],[Adj Close]]-DAX__2019_2020__33[[#This Row],[Adj Open]]</f>
        <v>1.0134198439251492</v>
      </c>
      <c r="K10269" s="50">
        <v>346531</v>
      </c>
    </row>
    <row r="10270" spans="1:11" x14ac:dyDescent="0.3">
      <c r="A10270" s="51" t="str">
        <f t="shared" si="166"/>
        <v>MRK.DE</v>
      </c>
      <c r="B10270" s="52" t="s">
        <v>251</v>
      </c>
      <c r="C10270" s="50" t="s">
        <v>10969</v>
      </c>
      <c r="D10270" s="50">
        <f>DAX__2019_2020__33[[#This Row],[Open]]*(DAX__2019_2020__33[[#This Row],[Adj Close]]/DAX__2019_2020__33[[#This Row],[Close]])</f>
        <v>91.284446240076022</v>
      </c>
      <c r="E10270" s="50" t="s">
        <v>10231</v>
      </c>
      <c r="F10270" s="50" t="s">
        <v>10918</v>
      </c>
      <c r="G10270" s="50" t="s">
        <v>24594</v>
      </c>
      <c r="H10270" s="50" t="s">
        <v>24595</v>
      </c>
      <c r="I10270" s="50">
        <f>(DAX__2019_2020__33[[#This Row],[Adj Close]]-DAX__2019_2020__33[[#This Row],[Adj Open]])/DAX__2019_2020__33[[#This Row],[Adj Open]]</f>
        <v>1.8642636615752942E-2</v>
      </c>
      <c r="J10270" s="50">
        <f>DAX__2019_2020__33[[#This Row],[Adj Close]]-DAX__2019_2020__33[[#This Row],[Adj Open]]</f>
        <v>1.7017827599239723</v>
      </c>
      <c r="K10270" s="50">
        <v>399679</v>
      </c>
    </row>
    <row r="10271" spans="1:11" x14ac:dyDescent="0.3">
      <c r="A10271" s="51" t="str">
        <f t="shared" si="166"/>
        <v>MRK.DE</v>
      </c>
      <c r="B10271" s="52" t="s">
        <v>252</v>
      </c>
      <c r="C10271" s="50" t="s">
        <v>24530</v>
      </c>
      <c r="D10271" s="50">
        <f>DAX__2019_2020__33[[#This Row],[Open]]*(DAX__2019_2020__33[[#This Row],[Adj Close]]/DAX__2019_2020__33[[#This Row],[Close]])</f>
        <v>92.699413601274443</v>
      </c>
      <c r="E10271" s="50" t="s">
        <v>10232</v>
      </c>
      <c r="F10271" s="50" t="s">
        <v>10844</v>
      </c>
      <c r="G10271" s="50" t="s">
        <v>13089</v>
      </c>
      <c r="H10271" s="50" t="s">
        <v>24684</v>
      </c>
      <c r="I10271" s="50">
        <f>(DAX__2019_2020__33[[#This Row],[Adj Close]]-DAX__2019_2020__33[[#This Row],[Adj Open]])/DAX__2019_2020__33[[#This Row],[Adj Open]]</f>
        <v>9.2821989406168311E-3</v>
      </c>
      <c r="J10271" s="50">
        <f>DAX__2019_2020__33[[#This Row],[Adj Close]]-DAX__2019_2020__33[[#This Row],[Adj Open]]</f>
        <v>0.86045439872555107</v>
      </c>
      <c r="K10271" s="50">
        <v>285482</v>
      </c>
    </row>
    <row r="10272" spans="1:11" x14ac:dyDescent="0.3">
      <c r="A10272" s="51" t="str">
        <f t="shared" si="166"/>
        <v>MRK.DE</v>
      </c>
      <c r="B10272" s="52" t="s">
        <v>253</v>
      </c>
      <c r="C10272" s="50" t="s">
        <v>10228</v>
      </c>
      <c r="D10272" s="50">
        <f>DAX__2019_2020__33[[#This Row],[Open]]*(DAX__2019_2020__33[[#This Row],[Adj Close]]/DAX__2019_2020__33[[#This Row],[Close]])</f>
        <v>93.521615659714456</v>
      </c>
      <c r="E10272" s="50" t="s">
        <v>24556</v>
      </c>
      <c r="F10272" s="50" t="s">
        <v>10211</v>
      </c>
      <c r="G10272" s="50" t="s">
        <v>10905</v>
      </c>
      <c r="H10272" s="50" t="s">
        <v>24685</v>
      </c>
      <c r="I10272" s="50">
        <f>(DAX__2019_2020__33[[#This Row],[Adj Close]]-DAX__2019_2020__33[[#This Row],[Adj Open]])/DAX__2019_2020__33[[#This Row],[Adj Open]]</f>
        <v>2.0441627479049127E-4</v>
      </c>
      <c r="J10272" s="50">
        <f>DAX__2019_2020__33[[#This Row],[Adj Close]]-DAX__2019_2020__33[[#This Row],[Adj Open]]</f>
        <v>1.9117340285546902E-2</v>
      </c>
      <c r="K10272" s="50">
        <v>428284</v>
      </c>
    </row>
    <row r="10273" spans="1:11" x14ac:dyDescent="0.3">
      <c r="A10273" s="51" t="str">
        <f t="shared" si="166"/>
        <v>MRK.DE</v>
      </c>
      <c r="B10273" s="52" t="s">
        <v>254</v>
      </c>
      <c r="C10273" s="50" t="s">
        <v>10234</v>
      </c>
      <c r="D10273" s="50">
        <f>DAX__2019_2020__33[[#This Row],[Open]]*(DAX__2019_2020__33[[#This Row],[Adj Close]]/DAX__2019_2020__33[[#This Row],[Close]])</f>
        <v>94.076142546650033</v>
      </c>
      <c r="E10273" s="50" t="s">
        <v>24561</v>
      </c>
      <c r="F10273" s="50" t="s">
        <v>10569</v>
      </c>
      <c r="G10273" s="50" t="s">
        <v>10893</v>
      </c>
      <c r="H10273" s="50" t="s">
        <v>24686</v>
      </c>
      <c r="I10273" s="50">
        <f>(DAX__2019_2020__33[[#This Row],[Adj Close]]-DAX__2019_2020__33[[#This Row],[Adj Open]])/DAX__2019_2020__33[[#This Row],[Adj Open]]</f>
        <v>-4.2682824335714721E-3</v>
      </c>
      <c r="J10273" s="50">
        <f>DAX__2019_2020__33[[#This Row],[Adj Close]]-DAX__2019_2020__33[[#This Row],[Adj Open]]</f>
        <v>-0.40154354665003211</v>
      </c>
      <c r="K10273" s="50">
        <v>276098</v>
      </c>
    </row>
    <row r="10274" spans="1:11" x14ac:dyDescent="0.3">
      <c r="A10274" s="51" t="str">
        <f t="shared" si="166"/>
        <v>MRK.DE</v>
      </c>
      <c r="B10274" s="52" t="s">
        <v>255</v>
      </c>
      <c r="C10274" s="50" t="s">
        <v>10677</v>
      </c>
      <c r="D10274" s="50">
        <f>DAX__2019_2020__33[[#This Row],[Open]]*(DAX__2019_2020__33[[#This Row],[Adj Close]]/DAX__2019_2020__33[[#This Row],[Close]])</f>
        <v>94.095253477020535</v>
      </c>
      <c r="E10274" s="50" t="s">
        <v>24687</v>
      </c>
      <c r="F10274" s="50" t="s">
        <v>10844</v>
      </c>
      <c r="G10274" s="50" t="s">
        <v>10233</v>
      </c>
      <c r="H10274" s="50" t="s">
        <v>24688</v>
      </c>
      <c r="I10274" s="50">
        <f>(DAX__2019_2020__33[[#This Row],[Adj Close]]-DAX__2019_2020__33[[#This Row],[Adj Open]])/DAX__2019_2020__33[[#This Row],[Adj Open]]</f>
        <v>-1.1583001657854166E-2</v>
      </c>
      <c r="J10274" s="50">
        <f>DAX__2019_2020__33[[#This Row],[Adj Close]]-DAX__2019_2020__33[[#This Row],[Adj Open]]</f>
        <v>-1.0899054770205368</v>
      </c>
      <c r="K10274" s="50">
        <v>304150</v>
      </c>
    </row>
    <row r="10275" spans="1:11" x14ac:dyDescent="0.3">
      <c r="A10275" s="51" t="str">
        <f t="shared" si="166"/>
        <v>MRK.DE</v>
      </c>
      <c r="B10275" s="52" t="s">
        <v>256</v>
      </c>
      <c r="C10275" s="50" t="s">
        <v>10927</v>
      </c>
      <c r="D10275" s="50">
        <f>DAX__2019_2020__33[[#This Row],[Open]]*(DAX__2019_2020__33[[#This Row],[Adj Close]]/DAX__2019_2020__33[[#This Row],[Close]])</f>
        <v>93.177437580676411</v>
      </c>
      <c r="E10275" s="50" t="s">
        <v>10901</v>
      </c>
      <c r="F10275" s="50" t="s">
        <v>10233</v>
      </c>
      <c r="G10275" s="50" t="s">
        <v>10824</v>
      </c>
      <c r="H10275" s="50" t="s">
        <v>24689</v>
      </c>
      <c r="I10275" s="50">
        <f>(DAX__2019_2020__33[[#This Row],[Adj Close]]-DAX__2019_2020__33[[#This Row],[Adj Open]])/DAX__2019_2020__33[[#This Row],[Adj Open]]</f>
        <v>5.5407449778448479E-3</v>
      </c>
      <c r="J10275" s="50">
        <f>DAX__2019_2020__33[[#This Row],[Adj Close]]-DAX__2019_2020__33[[#This Row],[Adj Open]]</f>
        <v>0.51627241932358459</v>
      </c>
      <c r="K10275" s="50">
        <v>582089</v>
      </c>
    </row>
    <row r="10276" spans="1:11" x14ac:dyDescent="0.3">
      <c r="A10276" s="51" t="str">
        <f t="shared" si="166"/>
        <v>MRK.DE</v>
      </c>
      <c r="B10276" s="52" t="s">
        <v>257</v>
      </c>
      <c r="C10276" s="50" t="s">
        <v>10238</v>
      </c>
      <c r="D10276" s="50">
        <f>DAX__2019_2020__33[[#This Row],[Open]]*(DAX__2019_2020__33[[#This Row],[Adj Close]]/DAX__2019_2020__33[[#This Row],[Close]])</f>
        <v>93.961409129142453</v>
      </c>
      <c r="E10276" s="50" t="s">
        <v>10238</v>
      </c>
      <c r="F10276" s="50" t="s">
        <v>10746</v>
      </c>
      <c r="G10276" s="50" t="s">
        <v>10684</v>
      </c>
      <c r="H10276" s="50" t="s">
        <v>24690</v>
      </c>
      <c r="I10276" s="50">
        <f>(DAX__2019_2020__33[[#This Row],[Adj Close]]-DAX__2019_2020__33[[#This Row],[Adj Open]])/DAX__2019_2020__33[[#This Row],[Adj Open]]</f>
        <v>-2.482705560467089E-2</v>
      </c>
      <c r="J10276" s="50">
        <f>DAX__2019_2020__33[[#This Row],[Adj Close]]-DAX__2019_2020__33[[#This Row],[Adj Open]]</f>
        <v>-2.3327851291424508</v>
      </c>
      <c r="K10276" s="50">
        <v>315618</v>
      </c>
    </row>
    <row r="10277" spans="1:11" x14ac:dyDescent="0.3">
      <c r="A10277" s="51" t="str">
        <f t="shared" si="166"/>
        <v>MRK.DE</v>
      </c>
      <c r="B10277" s="52" t="s">
        <v>258</v>
      </c>
      <c r="C10277" s="50" t="s">
        <v>3946</v>
      </c>
      <c r="D10277" s="50">
        <f>DAX__2019_2020__33[[#This Row],[Open]]*(DAX__2019_2020__33[[#This Row],[Adj Close]]/DAX__2019_2020__33[[#This Row],[Close]])</f>
        <v>91.609500051418507</v>
      </c>
      <c r="E10277" s="50" t="s">
        <v>3946</v>
      </c>
      <c r="F10277" s="50" t="s">
        <v>10188</v>
      </c>
      <c r="G10277" s="50" t="s">
        <v>3923</v>
      </c>
      <c r="H10277" s="50" t="s">
        <v>24691</v>
      </c>
      <c r="I10277" s="50">
        <f>(DAX__2019_2020__33[[#This Row],[Adj Close]]-DAX__2019_2020__33[[#This Row],[Adj Open]])/DAX__2019_2020__33[[#This Row],[Adj Open]]</f>
        <v>-2.1498622417031842E-2</v>
      </c>
      <c r="J10277" s="50">
        <f>DAX__2019_2020__33[[#This Row],[Adj Close]]-DAX__2019_2020__33[[#This Row],[Adj Open]]</f>
        <v>-1.9694780514185055</v>
      </c>
      <c r="K10277" s="50">
        <v>641693</v>
      </c>
    </row>
    <row r="10278" spans="1:11" x14ac:dyDescent="0.3">
      <c r="A10278" s="51" t="str">
        <f t="shared" si="166"/>
        <v>MRK.DE</v>
      </c>
      <c r="B10278" s="52" t="s">
        <v>259</v>
      </c>
      <c r="C10278" s="50" t="s">
        <v>10575</v>
      </c>
      <c r="D10278" s="50">
        <f>DAX__2019_2020__33[[#This Row],[Open]]*(DAX__2019_2020__33[[#This Row],[Adj Close]]/DAX__2019_2020__33[[#This Row],[Close]])</f>
        <v>90.729932509930393</v>
      </c>
      <c r="E10278" s="50" t="s">
        <v>10696</v>
      </c>
      <c r="F10278" s="50" t="s">
        <v>10173</v>
      </c>
      <c r="G10278" s="50" t="s">
        <v>10688</v>
      </c>
      <c r="H10278" s="50" t="s">
        <v>24692</v>
      </c>
      <c r="I10278" s="50">
        <f>(DAX__2019_2020__33[[#This Row],[Adj Close]]-DAX__2019_2020__33[[#This Row],[Adj Open]])/DAX__2019_2020__33[[#This Row],[Adj Open]]</f>
        <v>1.8967333636093211E-3</v>
      </c>
      <c r="J10278" s="50">
        <f>DAX__2019_2020__33[[#This Row],[Adj Close]]-DAX__2019_2020__33[[#This Row],[Adj Open]]</f>
        <v>0.17209049006960697</v>
      </c>
      <c r="K10278" s="50">
        <v>513926</v>
      </c>
    </row>
    <row r="10279" spans="1:11" x14ac:dyDescent="0.3">
      <c r="A10279" s="51" t="str">
        <f t="shared" si="166"/>
        <v>MRK.DE</v>
      </c>
      <c r="B10279" s="52" t="s">
        <v>260</v>
      </c>
      <c r="C10279" s="50" t="s">
        <v>10688</v>
      </c>
      <c r="D10279" s="50">
        <f>DAX__2019_2020__33[[#This Row],[Open]]*(DAX__2019_2020__33[[#This Row],[Adj Close]]/DAX__2019_2020__33[[#This Row],[Close]])</f>
        <v>90.902021126762989</v>
      </c>
      <c r="E10279" s="50" t="s">
        <v>10900</v>
      </c>
      <c r="F10279" s="50" t="s">
        <v>10868</v>
      </c>
      <c r="G10279" s="50" t="s">
        <v>10223</v>
      </c>
      <c r="H10279" s="50" t="s">
        <v>24693</v>
      </c>
      <c r="I10279" s="50">
        <f>(DAX__2019_2020__33[[#This Row],[Adj Close]]-DAX__2019_2020__33[[#This Row],[Adj Open]])/DAX__2019_2020__33[[#This Row],[Adj Open]]</f>
        <v>2.3979795456882787E-2</v>
      </c>
      <c r="J10279" s="50">
        <f>DAX__2019_2020__33[[#This Row],[Adj Close]]-DAX__2019_2020__33[[#This Row],[Adj Open]]</f>
        <v>2.1798118732370142</v>
      </c>
      <c r="K10279" s="50">
        <v>707195</v>
      </c>
    </row>
    <row r="10280" spans="1:11" x14ac:dyDescent="0.3">
      <c r="A10280" s="51" t="str">
        <f t="shared" si="166"/>
        <v>MRK.DE</v>
      </c>
      <c r="B10280" s="52" t="s">
        <v>261</v>
      </c>
      <c r="C10280" s="50" t="s">
        <v>10219</v>
      </c>
      <c r="D10280" s="50">
        <f>DAX__2019_2020__33[[#This Row],[Open]]*(DAX__2019_2020__33[[#This Row],[Adj Close]]/DAX__2019_2020__33[[#This Row],[Close]])</f>
        <v>94.152626243431172</v>
      </c>
      <c r="E10280" s="50" t="s">
        <v>12754</v>
      </c>
      <c r="F10280" s="50" t="s">
        <v>24694</v>
      </c>
      <c r="G10280" s="50" t="s">
        <v>10901</v>
      </c>
      <c r="H10280" s="50" t="s">
        <v>24695</v>
      </c>
      <c r="I10280" s="50">
        <f>(DAX__2019_2020__33[[#This Row],[Adj Close]]-DAX__2019_2020__33[[#This Row],[Adj Open]])/DAX__2019_2020__33[[#This Row],[Adj Open]]</f>
        <v>5.4832857793475145E-3</v>
      </c>
      <c r="J10280" s="50">
        <f>DAX__2019_2020__33[[#This Row],[Adj Close]]-DAX__2019_2020__33[[#This Row],[Adj Open]]</f>
        <v>0.51626575656882778</v>
      </c>
      <c r="K10280" s="50">
        <v>739433</v>
      </c>
    </row>
    <row r="10281" spans="1:11" x14ac:dyDescent="0.3">
      <c r="A10281" s="51" t="str">
        <f t="shared" si="166"/>
        <v>MRK.DE</v>
      </c>
      <c r="B10281" s="52" t="s">
        <v>262</v>
      </c>
      <c r="C10281" s="50" t="s">
        <v>10209</v>
      </c>
      <c r="D10281" s="50">
        <f>DAX__2019_2020__33[[#This Row],[Open]]*(DAX__2019_2020__33[[#This Row],[Adj Close]]/DAX__2019_2020__33[[#This Row],[Close]])</f>
        <v>94.51593159806842</v>
      </c>
      <c r="E10281" s="50" t="s">
        <v>24696</v>
      </c>
      <c r="F10281" s="50" t="s">
        <v>13087</v>
      </c>
      <c r="G10281" s="50" t="s">
        <v>3974</v>
      </c>
      <c r="H10281" s="50" t="s">
        <v>24697</v>
      </c>
      <c r="I10281" s="50">
        <f>(DAX__2019_2020__33[[#This Row],[Adj Close]]-DAX__2019_2020__33[[#This Row],[Adj Open]])/DAX__2019_2020__33[[#This Row],[Adj Open]]</f>
        <v>6.4737911544225472E-3</v>
      </c>
      <c r="J10281" s="50">
        <f>DAX__2019_2020__33[[#This Row],[Adj Close]]-DAX__2019_2020__33[[#This Row],[Adj Open]]</f>
        <v>0.61187640193158188</v>
      </c>
      <c r="K10281" s="50">
        <v>483375</v>
      </c>
    </row>
    <row r="10282" spans="1:11" x14ac:dyDescent="0.3">
      <c r="A10282" s="51" t="str">
        <f t="shared" si="166"/>
        <v>MRK.DE</v>
      </c>
      <c r="B10282" s="52" t="s">
        <v>263</v>
      </c>
      <c r="C10282" s="50" t="s">
        <v>24698</v>
      </c>
      <c r="D10282" s="50">
        <f>DAX__2019_2020__33[[#This Row],[Open]]*(DAX__2019_2020__33[[#This Row],[Adj Close]]/DAX__2019_2020__33[[#This Row],[Close]])</f>
        <v>95.357256556431537</v>
      </c>
      <c r="E10282" s="50" t="s">
        <v>10564</v>
      </c>
      <c r="F10282" s="50" t="s">
        <v>10224</v>
      </c>
      <c r="G10282" s="50" t="s">
        <v>10224</v>
      </c>
      <c r="H10282" s="50" t="s">
        <v>24699</v>
      </c>
      <c r="I10282" s="50">
        <f>(DAX__2019_2020__33[[#This Row],[Adj Close]]-DAX__2019_2020__33[[#This Row],[Adj Open]])/DAX__2019_2020__33[[#This Row],[Adj Open]]</f>
        <v>-1.1229146004193877E-2</v>
      </c>
      <c r="J10282" s="50">
        <f>DAX__2019_2020__33[[#This Row],[Adj Close]]-DAX__2019_2020__33[[#This Row],[Adj Open]]</f>
        <v>-1.0707805564315436</v>
      </c>
      <c r="K10282" s="50">
        <v>480705</v>
      </c>
    </row>
    <row r="10283" spans="1:11" x14ac:dyDescent="0.3">
      <c r="A10283" s="51" t="str">
        <f t="shared" si="166"/>
        <v>MRK.DE</v>
      </c>
      <c r="B10283" s="52" t="s">
        <v>264</v>
      </c>
      <c r="C10283" s="50" t="s">
        <v>10828</v>
      </c>
      <c r="D10283" s="50">
        <f>DAX__2019_2020__33[[#This Row],[Open]]*(DAX__2019_2020__33[[#This Row],[Adj Close]]/DAX__2019_2020__33[[#This Row],[Close]])</f>
        <v>94.362952771566114</v>
      </c>
      <c r="E10283" s="50" t="s">
        <v>10244</v>
      </c>
      <c r="F10283" s="50" t="s">
        <v>10902</v>
      </c>
      <c r="G10283" s="50" t="s">
        <v>10751</v>
      </c>
      <c r="H10283" s="50" t="s">
        <v>24700</v>
      </c>
      <c r="I10283" s="50">
        <f>(DAX__2019_2020__33[[#This Row],[Adj Close]]-DAX__2019_2020__33[[#This Row],[Adj Open]])/DAX__2019_2020__33[[#This Row],[Adj Open]]</f>
        <v>4.255380068552579E-3</v>
      </c>
      <c r="J10283" s="50">
        <f>DAX__2019_2020__33[[#This Row],[Adj Close]]-DAX__2019_2020__33[[#This Row],[Adj Open]]</f>
        <v>0.40155022843389077</v>
      </c>
      <c r="K10283" s="50">
        <v>369374</v>
      </c>
    </row>
    <row r="10284" spans="1:11" x14ac:dyDescent="0.3">
      <c r="A10284" s="51" t="str">
        <f t="shared" si="166"/>
        <v>MRK.DE</v>
      </c>
      <c r="B10284" s="52" t="s">
        <v>265</v>
      </c>
      <c r="C10284" s="50" t="s">
        <v>10581</v>
      </c>
      <c r="D10284" s="50">
        <f>DAX__2019_2020__33[[#This Row],[Open]]*(DAX__2019_2020__33[[#This Row],[Adj Close]]/DAX__2019_2020__33[[#This Row],[Close]])</f>
        <v>94.917478617903086</v>
      </c>
      <c r="E10284" s="50" t="s">
        <v>10407</v>
      </c>
      <c r="F10284" s="50" t="s">
        <v>3950</v>
      </c>
      <c r="G10284" s="50" t="s">
        <v>10843</v>
      </c>
      <c r="H10284" s="50" t="s">
        <v>24701</v>
      </c>
      <c r="I10284" s="50">
        <f>(DAX__2019_2020__33[[#This Row],[Adj Close]]-DAX__2019_2020__33[[#This Row],[Adj Open]])/DAX__2019_2020__33[[#This Row],[Adj Open]]</f>
        <v>3.0922633268761313E-2</v>
      </c>
      <c r="J10284" s="50">
        <f>DAX__2019_2020__33[[#This Row],[Adj Close]]-DAX__2019_2020__33[[#This Row],[Adj Open]]</f>
        <v>2.9350983820969105</v>
      </c>
      <c r="K10284" s="50">
        <v>794098</v>
      </c>
    </row>
    <row r="10285" spans="1:11" x14ac:dyDescent="0.3">
      <c r="A10285" s="51" t="str">
        <f t="shared" si="166"/>
        <v>MRK.DE</v>
      </c>
      <c r="B10285" s="52" t="s">
        <v>266</v>
      </c>
      <c r="C10285" s="50" t="s">
        <v>10257</v>
      </c>
      <c r="D10285" s="50">
        <f>DAX__2019_2020__33[[#This Row],[Open]]*(DAX__2019_2020__33[[#This Row],[Adj Close]]/DAX__2019_2020__33[[#This Row],[Close]])</f>
        <v>97.900372382025537</v>
      </c>
      <c r="E10285" s="50" t="s">
        <v>10352</v>
      </c>
      <c r="F10285" s="50" t="s">
        <v>10839</v>
      </c>
      <c r="G10285" s="50" t="s">
        <v>10352</v>
      </c>
      <c r="H10285" s="50" t="s">
        <v>24702</v>
      </c>
      <c r="I10285" s="50">
        <f>(DAX__2019_2020__33[[#This Row],[Adj Close]]-DAX__2019_2020__33[[#This Row],[Adj Open]])/DAX__2019_2020__33[[#This Row],[Adj Open]]</f>
        <v>3.076172791481015E-2</v>
      </c>
      <c r="J10285" s="50">
        <f>DAX__2019_2020__33[[#This Row],[Adj Close]]-DAX__2019_2020__33[[#This Row],[Adj Open]]</f>
        <v>3.0115846179744636</v>
      </c>
      <c r="K10285" s="50">
        <v>1635203</v>
      </c>
    </row>
    <row r="10286" spans="1:11" x14ac:dyDescent="0.3">
      <c r="A10286" s="51" t="str">
        <f t="shared" si="166"/>
        <v>MRK.DE</v>
      </c>
      <c r="B10286" s="52" t="s">
        <v>267</v>
      </c>
      <c r="C10286" s="50" t="s">
        <v>10305</v>
      </c>
      <c r="D10286" s="50">
        <f>DAX__2019_2020__33[[#This Row],[Open]]*(DAX__2019_2020__33[[#This Row],[Adj Close]]/DAX__2019_2020__33[[#This Row],[Close]])</f>
        <v>100.38611879034248</v>
      </c>
      <c r="E10286" s="50" t="s">
        <v>10394</v>
      </c>
      <c r="F10286" s="50" t="s">
        <v>10515</v>
      </c>
      <c r="G10286" s="50" t="s">
        <v>10515</v>
      </c>
      <c r="H10286" s="50" t="s">
        <v>24703</v>
      </c>
      <c r="I10286" s="50">
        <f>(DAX__2019_2020__33[[#This Row],[Adj Close]]-DAX__2019_2020__33[[#This Row],[Adj Open]])/DAX__2019_2020__33[[#This Row],[Adj Open]]</f>
        <v>-6.1904952380952396E-3</v>
      </c>
      <c r="J10286" s="50">
        <f>DAX__2019_2020__33[[#This Row],[Adj Close]]-DAX__2019_2020__33[[#This Row],[Adj Open]]</f>
        <v>-0.6214397903424782</v>
      </c>
      <c r="K10286" s="50">
        <v>504227</v>
      </c>
    </row>
    <row r="10287" spans="1:11" x14ac:dyDescent="0.3">
      <c r="A10287" s="51" t="str">
        <f t="shared" si="166"/>
        <v>MRK.DE</v>
      </c>
      <c r="B10287" s="52" t="s">
        <v>268</v>
      </c>
      <c r="C10287" s="50" t="s">
        <v>4925</v>
      </c>
      <c r="D10287" s="50">
        <f>DAX__2019_2020__33[[#This Row],[Open]]*(DAX__2019_2020__33[[#This Row],[Adj Close]]/DAX__2019_2020__33[[#This Row],[Close]])</f>
        <v>99.908099563397286</v>
      </c>
      <c r="E10287" s="50" t="s">
        <v>10403</v>
      </c>
      <c r="F10287" s="50" t="s">
        <v>10298</v>
      </c>
      <c r="G10287" s="50" t="s">
        <v>10542</v>
      </c>
      <c r="H10287" s="50" t="s">
        <v>24704</v>
      </c>
      <c r="I10287" s="50">
        <f>(DAX__2019_2020__33[[#This Row],[Adj Close]]-DAX__2019_2020__33[[#This Row],[Adj Open]])/DAX__2019_2020__33[[#This Row],[Adj Open]]</f>
        <v>-7.6555311004785102E-3</v>
      </c>
      <c r="J10287" s="50">
        <f>DAX__2019_2020__33[[#This Row],[Adj Close]]-DAX__2019_2020__33[[#This Row],[Adj Open]]</f>
        <v>-0.76484956339729138</v>
      </c>
      <c r="K10287" s="50">
        <v>400458</v>
      </c>
    </row>
    <row r="10288" spans="1:11" x14ac:dyDescent="0.3">
      <c r="A10288" s="51" t="str">
        <f t="shared" si="166"/>
        <v>MRK.DE</v>
      </c>
      <c r="B10288" s="52" t="s">
        <v>269</v>
      </c>
      <c r="C10288" s="50" t="s">
        <v>10292</v>
      </c>
      <c r="D10288" s="50">
        <f>DAX__2019_2020__33[[#This Row],[Open]]*(DAX__2019_2020__33[[#This Row],[Adj Close]]/DAX__2019_2020__33[[#This Row],[Close]])</f>
        <v>98.52182267172816</v>
      </c>
      <c r="E10288" s="50" t="s">
        <v>10537</v>
      </c>
      <c r="F10288" s="50" t="s">
        <v>3954</v>
      </c>
      <c r="G10288" s="50" t="s">
        <v>10843</v>
      </c>
      <c r="H10288" s="50" t="s">
        <v>24701</v>
      </c>
      <c r="I10288" s="50">
        <f>(DAX__2019_2020__33[[#This Row],[Adj Close]]-DAX__2019_2020__33[[#This Row],[Adj Open]])/DAX__2019_2020__33[[#This Row],[Adj Open]]</f>
        <v>-6.7928673422747166E-3</v>
      </c>
      <c r="J10288" s="50">
        <f>DAX__2019_2020__33[[#This Row],[Adj Close]]-DAX__2019_2020__33[[#This Row],[Adj Open]]</f>
        <v>-0.66924567172816296</v>
      </c>
      <c r="K10288" s="50">
        <v>487133</v>
      </c>
    </row>
    <row r="10289" spans="1:11" x14ac:dyDescent="0.3">
      <c r="A10289" s="51" t="str">
        <f t="shared" si="166"/>
        <v>MRK.DE</v>
      </c>
      <c r="B10289" s="52" t="s">
        <v>270</v>
      </c>
      <c r="C10289" s="50" t="s">
        <v>3959</v>
      </c>
      <c r="D10289" s="50">
        <f>DAX__2019_2020__33[[#This Row],[Open]]*(DAX__2019_2020__33[[#This Row],[Adj Close]]/DAX__2019_2020__33[[#This Row],[Close]])</f>
        <v>97.517942953566134</v>
      </c>
      <c r="E10289" s="50" t="s">
        <v>10278</v>
      </c>
      <c r="F10289" s="50" t="s">
        <v>10800</v>
      </c>
      <c r="G10289" s="50" t="s">
        <v>3979</v>
      </c>
      <c r="H10289" s="50" t="s">
        <v>24705</v>
      </c>
      <c r="I10289" s="50">
        <f>(DAX__2019_2020__33[[#This Row],[Adj Close]]-DAX__2019_2020__33[[#This Row],[Adj Open]])/DAX__2019_2020__33[[#This Row],[Adj Open]]</f>
        <v>5.8823333333334225E-3</v>
      </c>
      <c r="J10289" s="50">
        <f>DAX__2019_2020__33[[#This Row],[Adj Close]]-DAX__2019_2020__33[[#This Row],[Adj Open]]</f>
        <v>0.57363304643386925</v>
      </c>
      <c r="K10289" s="50">
        <v>630856</v>
      </c>
    </row>
    <row r="10290" spans="1:11" x14ac:dyDescent="0.3">
      <c r="A10290" s="51" t="str">
        <f t="shared" si="166"/>
        <v>MRK.DE</v>
      </c>
      <c r="B10290" s="52" t="s">
        <v>271</v>
      </c>
      <c r="C10290" s="50" t="s">
        <v>3964</v>
      </c>
      <c r="D10290" s="50">
        <f>DAX__2019_2020__33[[#This Row],[Open]]*(DAX__2019_2020__33[[#This Row],[Adj Close]]/DAX__2019_2020__33[[#This Row],[Close]])</f>
        <v>98.187183841189579</v>
      </c>
      <c r="E10290" s="50" t="s">
        <v>10523</v>
      </c>
      <c r="F10290" s="50" t="s">
        <v>10273</v>
      </c>
      <c r="G10290" s="50" t="s">
        <v>10518</v>
      </c>
      <c r="H10290" s="50" t="s">
        <v>24706</v>
      </c>
      <c r="I10290" s="50">
        <f>(DAX__2019_2020__33[[#This Row],[Adj Close]]-DAX__2019_2020__33[[#This Row],[Adj Open]])/DAX__2019_2020__33[[#This Row],[Adj Open]]</f>
        <v>9.2502923831634075E-3</v>
      </c>
      <c r="J10290" s="50">
        <f>DAX__2019_2020__33[[#This Row],[Adj Close]]-DAX__2019_2020__33[[#This Row],[Adj Open]]</f>
        <v>0.9082601588104211</v>
      </c>
      <c r="K10290" s="50">
        <v>439689</v>
      </c>
    </row>
    <row r="10291" spans="1:11" x14ac:dyDescent="0.3">
      <c r="A10291" s="51" t="str">
        <f t="shared" si="166"/>
        <v>MRK.DE</v>
      </c>
      <c r="B10291" s="52" t="s">
        <v>272</v>
      </c>
      <c r="C10291" s="50" t="s">
        <v>10298</v>
      </c>
      <c r="D10291" s="50">
        <f>DAX__2019_2020__33[[#This Row],[Open]]*(DAX__2019_2020__33[[#This Row],[Adj Close]]/DAX__2019_2020__33[[#This Row],[Close]])</f>
        <v>98.665207308220246</v>
      </c>
      <c r="E10291" s="50" t="s">
        <v>10347</v>
      </c>
      <c r="F10291" s="50" t="s">
        <v>10545</v>
      </c>
      <c r="G10291" s="50" t="s">
        <v>10510</v>
      </c>
      <c r="H10291" s="50" t="s">
        <v>24707</v>
      </c>
      <c r="I10291" s="50">
        <f>(DAX__2019_2020__33[[#This Row],[Adj Close]]-DAX__2019_2020__33[[#This Row],[Adj Open]])/DAX__2019_2020__33[[#This Row],[Adj Open]]</f>
        <v>1.4534981042684508E-3</v>
      </c>
      <c r="J10291" s="50">
        <f>DAX__2019_2020__33[[#This Row],[Adj Close]]-DAX__2019_2020__33[[#This Row],[Adj Open]]</f>
        <v>0.14340969177975182</v>
      </c>
      <c r="K10291" s="50">
        <v>285514</v>
      </c>
    </row>
    <row r="10292" spans="1:11" x14ac:dyDescent="0.3">
      <c r="A10292" s="51" t="str">
        <f t="shared" si="166"/>
        <v>MRK.DE</v>
      </c>
      <c r="B10292" s="52" t="s">
        <v>273</v>
      </c>
      <c r="C10292" s="50" t="s">
        <v>10281</v>
      </c>
      <c r="D10292" s="50">
        <f>DAX__2019_2020__33[[#This Row],[Open]]*(DAX__2019_2020__33[[#This Row],[Adj Close]]/DAX__2019_2020__33[[#This Row],[Close]])</f>
        <v>99.430064528964635</v>
      </c>
      <c r="E10292" s="50" t="s">
        <v>10303</v>
      </c>
      <c r="F10292" s="50" t="s">
        <v>10278</v>
      </c>
      <c r="G10292" s="50" t="s">
        <v>10292</v>
      </c>
      <c r="H10292" s="50" t="s">
        <v>24708</v>
      </c>
      <c r="I10292" s="50">
        <f>(DAX__2019_2020__33[[#This Row],[Adj Close]]-DAX__2019_2020__33[[#This Row],[Adj Open]])/DAX__2019_2020__33[[#This Row],[Adj Open]]</f>
        <v>-9.1345865384614977E-3</v>
      </c>
      <c r="J10292" s="50">
        <f>DAX__2019_2020__33[[#This Row],[Adj Close]]-DAX__2019_2020__33[[#This Row],[Adj Open]]</f>
        <v>-0.90825252896463837</v>
      </c>
      <c r="K10292" s="50">
        <v>473991</v>
      </c>
    </row>
    <row r="10293" spans="1:11" x14ac:dyDescent="0.3">
      <c r="A10293" s="51" t="str">
        <f t="shared" si="166"/>
        <v>MRK.DE</v>
      </c>
      <c r="B10293" s="52" t="s">
        <v>274</v>
      </c>
      <c r="C10293" s="50" t="s">
        <v>10257</v>
      </c>
      <c r="D10293" s="50">
        <f>DAX__2019_2020__33[[#This Row],[Open]]*(DAX__2019_2020__33[[#This Row],[Adj Close]]/DAX__2019_2020__33[[#This Row],[Close]])</f>
        <v>97.900376272568522</v>
      </c>
      <c r="E10293" s="50" t="s">
        <v>10282</v>
      </c>
      <c r="F10293" s="50" t="s">
        <v>24575</v>
      </c>
      <c r="G10293" s="50" t="s">
        <v>10588</v>
      </c>
      <c r="H10293" s="50" t="s">
        <v>24709</v>
      </c>
      <c r="I10293" s="50">
        <f>(DAX__2019_2020__33[[#This Row],[Adj Close]]-DAX__2019_2020__33[[#This Row],[Adj Open]])/DAX__2019_2020__33[[#This Row],[Adj Open]]</f>
        <v>-2.1972655820846548E-2</v>
      </c>
      <c r="J10293" s="50">
        <f>DAX__2019_2020__33[[#This Row],[Adj Close]]-DAX__2019_2020__33[[#This Row],[Adj Open]]</f>
        <v>-2.1511312725685201</v>
      </c>
      <c r="K10293" s="50">
        <v>563534</v>
      </c>
    </row>
    <row r="10294" spans="1:11" x14ac:dyDescent="0.3">
      <c r="A10294" s="51" t="str">
        <f t="shared" ref="A10294:A10357" si="167">"MRK.DE"</f>
        <v>MRK.DE</v>
      </c>
      <c r="B10294" s="52" t="s">
        <v>275</v>
      </c>
      <c r="C10294" s="50" t="s">
        <v>10780</v>
      </c>
      <c r="D10294" s="50">
        <f>DAX__2019_2020__33[[#This Row],[Open]]*(DAX__2019_2020__33[[#This Row],[Adj Close]]/DAX__2019_2020__33[[#This Row],[Close]])</f>
        <v>95.844852546320269</v>
      </c>
      <c r="E10294" s="50" t="s">
        <v>10800</v>
      </c>
      <c r="F10294" s="50" t="s">
        <v>10584</v>
      </c>
      <c r="G10294" s="50" t="s">
        <v>10839</v>
      </c>
      <c r="H10294" s="50" t="s">
        <v>24710</v>
      </c>
      <c r="I10294" s="50">
        <f>(DAX__2019_2020__33[[#This Row],[Adj Close]]-DAX__2019_2020__33[[#This Row],[Adj Open]])/DAX__2019_2020__33[[#This Row],[Adj Open]]</f>
        <v>8.9775760598503982E-3</v>
      </c>
      <c r="J10294" s="50">
        <f>DAX__2019_2020__33[[#This Row],[Adj Close]]-DAX__2019_2020__33[[#This Row],[Adj Open]]</f>
        <v>0.86045445367973628</v>
      </c>
      <c r="K10294" s="50">
        <v>474833</v>
      </c>
    </row>
    <row r="10295" spans="1:11" x14ac:dyDescent="0.3">
      <c r="A10295" s="51" t="str">
        <f t="shared" si="167"/>
        <v>MRK.DE</v>
      </c>
      <c r="B10295" s="52" t="s">
        <v>276</v>
      </c>
      <c r="C10295" s="50" t="s">
        <v>3951</v>
      </c>
      <c r="D10295" s="50">
        <f>DAX__2019_2020__33[[#This Row],[Open]]*(DAX__2019_2020__33[[#This Row],[Adj Close]]/DAX__2019_2020__33[[#This Row],[Close]])</f>
        <v>95.797043309820438</v>
      </c>
      <c r="E10295" s="50" t="s">
        <v>3979</v>
      </c>
      <c r="F10295" s="50" t="s">
        <v>3951</v>
      </c>
      <c r="G10295" s="50" t="s">
        <v>10255</v>
      </c>
      <c r="H10295" s="50" t="s">
        <v>24711</v>
      </c>
      <c r="I10295" s="50">
        <f>(DAX__2019_2020__33[[#This Row],[Adj Close]]-DAX__2019_2020__33[[#This Row],[Adj Open]])/DAX__2019_2020__33[[#This Row],[Adj Open]]</f>
        <v>1.9960080437926651E-2</v>
      </c>
      <c r="J10295" s="50">
        <f>DAX__2019_2020__33[[#This Row],[Adj Close]]-DAX__2019_2020__33[[#This Row],[Adj Open]]</f>
        <v>1.912116690179559</v>
      </c>
      <c r="K10295" s="50">
        <v>459909</v>
      </c>
    </row>
    <row r="10296" spans="1:11" x14ac:dyDescent="0.3">
      <c r="A10296" s="51" t="str">
        <f t="shared" si="167"/>
        <v>MRK.DE</v>
      </c>
      <c r="B10296" s="52" t="s">
        <v>277</v>
      </c>
      <c r="C10296" s="50" t="s">
        <v>24712</v>
      </c>
      <c r="D10296" s="50">
        <f>DAX__2019_2020__33[[#This Row],[Open]]*(DAX__2019_2020__33[[#This Row],[Adj Close]]/DAX__2019_2020__33[[#This Row],[Close]])</f>
        <v>98.282793135541681</v>
      </c>
      <c r="E10296" s="50" t="s">
        <v>10287</v>
      </c>
      <c r="F10296" s="50" t="s">
        <v>10254</v>
      </c>
      <c r="G10296" s="50" t="s">
        <v>10259</v>
      </c>
      <c r="H10296" s="50" t="s">
        <v>24713</v>
      </c>
      <c r="I10296" s="50">
        <f>(DAX__2019_2020__33[[#This Row],[Adj Close]]-DAX__2019_2020__33[[#This Row],[Adj Open]])/DAX__2019_2020__33[[#This Row],[Adj Open]]</f>
        <v>-4.8638130876319892E-3</v>
      </c>
      <c r="J10296" s="50">
        <f>DAX__2019_2020__33[[#This Row],[Adj Close]]-DAX__2019_2020__33[[#This Row],[Adj Open]]</f>
        <v>-0.47802913554167503</v>
      </c>
      <c r="K10296" s="50">
        <v>418150</v>
      </c>
    </row>
    <row r="10297" spans="1:11" x14ac:dyDescent="0.3">
      <c r="A10297" s="51" t="str">
        <f t="shared" si="167"/>
        <v>MRK.DE</v>
      </c>
      <c r="B10297" s="52" t="s">
        <v>278</v>
      </c>
      <c r="C10297" s="50" t="s">
        <v>10254</v>
      </c>
      <c r="D10297" s="50">
        <f>DAX__2019_2020__33[[#This Row],[Open]]*(DAX__2019_2020__33[[#This Row],[Adj Close]]/DAX__2019_2020__33[[#This Row],[Close]])</f>
        <v>97.756954850158778</v>
      </c>
      <c r="E10297" s="50" t="s">
        <v>10542</v>
      </c>
      <c r="F10297" s="50" t="s">
        <v>10261</v>
      </c>
      <c r="G10297" s="50" t="s">
        <v>10510</v>
      </c>
      <c r="H10297" s="50" t="s">
        <v>24707</v>
      </c>
      <c r="I10297" s="50">
        <f>(DAX__2019_2020__33[[#This Row],[Adj Close]]-DAX__2019_2020__33[[#This Row],[Adj Open]])/DAX__2019_2020__33[[#This Row],[Adj Open]]</f>
        <v>1.0757926650366734E-2</v>
      </c>
      <c r="J10297" s="50">
        <f>DAX__2019_2020__33[[#This Row],[Adj Close]]-DAX__2019_2020__33[[#This Row],[Adj Open]]</f>
        <v>1.0516621498412206</v>
      </c>
      <c r="K10297" s="50">
        <v>344165</v>
      </c>
    </row>
    <row r="10298" spans="1:11" x14ac:dyDescent="0.3">
      <c r="A10298" s="51" t="str">
        <f t="shared" si="167"/>
        <v>MRK.DE</v>
      </c>
      <c r="B10298" s="52" t="s">
        <v>279</v>
      </c>
      <c r="C10298" s="50" t="s">
        <v>10407</v>
      </c>
      <c r="D10298" s="50">
        <f>DAX__2019_2020__33[[#This Row],[Open]]*(DAX__2019_2020__33[[#This Row],[Adj Close]]/DAX__2019_2020__33[[#This Row],[Close]])</f>
        <v>98.617421970709302</v>
      </c>
      <c r="E10298" s="50" t="s">
        <v>10520</v>
      </c>
      <c r="F10298" s="50" t="s">
        <v>10545</v>
      </c>
      <c r="G10298" s="50" t="s">
        <v>10543</v>
      </c>
      <c r="H10298" s="50" t="s">
        <v>24714</v>
      </c>
      <c r="I10298" s="50">
        <f>(DAX__2019_2020__33[[#This Row],[Adj Close]]-DAX__2019_2020__33[[#This Row],[Adj Open]])/DAX__2019_2020__33[[#This Row],[Adj Open]]</f>
        <v>6.7861947302726182E-3</v>
      </c>
      <c r="J10298" s="50">
        <f>DAX__2019_2020__33[[#This Row],[Adj Close]]-DAX__2019_2020__33[[#This Row],[Adj Open]]</f>
        <v>0.66923702929069862</v>
      </c>
      <c r="K10298" s="50">
        <v>480693</v>
      </c>
    </row>
    <row r="10299" spans="1:11" x14ac:dyDescent="0.3">
      <c r="A10299" s="51" t="str">
        <f t="shared" si="167"/>
        <v>MRK.DE</v>
      </c>
      <c r="B10299" s="52" t="s">
        <v>280</v>
      </c>
      <c r="C10299" s="50" t="s">
        <v>10283</v>
      </c>
      <c r="D10299" s="50">
        <f>DAX__2019_2020__33[[#This Row],[Open]]*(DAX__2019_2020__33[[#This Row],[Adj Close]]/DAX__2019_2020__33[[#This Row],[Close]])</f>
        <v>98.952039745870252</v>
      </c>
      <c r="E10299" s="50" t="s">
        <v>10349</v>
      </c>
      <c r="F10299" s="50" t="s">
        <v>10286</v>
      </c>
      <c r="G10299" s="50" t="s">
        <v>10539</v>
      </c>
      <c r="H10299" s="50" t="s">
        <v>24715</v>
      </c>
      <c r="I10299" s="50">
        <f>(DAX__2019_2020__33[[#This Row],[Adj Close]]-DAX__2019_2020__33[[#This Row],[Adj Open]])/DAX__2019_2020__33[[#This Row],[Adj Open]]</f>
        <v>3.8647536231884807E-3</v>
      </c>
      <c r="J10299" s="50">
        <f>DAX__2019_2020__33[[#This Row],[Adj Close]]-DAX__2019_2020__33[[#This Row],[Adj Open]]</f>
        <v>0.3824252541297426</v>
      </c>
      <c r="K10299" s="50">
        <v>479151</v>
      </c>
    </row>
    <row r="10300" spans="1:11" x14ac:dyDescent="0.3">
      <c r="A10300" s="51" t="str">
        <f t="shared" si="167"/>
        <v>MRK.DE</v>
      </c>
      <c r="B10300" s="52" t="s">
        <v>281</v>
      </c>
      <c r="C10300" s="50" t="s">
        <v>10518</v>
      </c>
      <c r="D10300" s="50">
        <f>DAX__2019_2020__33[[#This Row],[Open]]*(DAX__2019_2020__33[[#This Row],[Adj Close]]/DAX__2019_2020__33[[#This Row],[Close]])</f>
        <v>99.095449825310212</v>
      </c>
      <c r="E10300" s="50" t="s">
        <v>10349</v>
      </c>
      <c r="F10300" s="50" t="s">
        <v>10287</v>
      </c>
      <c r="G10300" s="50" t="s">
        <v>10344</v>
      </c>
      <c r="H10300" s="50" t="s">
        <v>24716</v>
      </c>
      <c r="I10300" s="50">
        <f>(DAX__2019_2020__33[[#This Row],[Adj Close]]-DAX__2019_2020__33[[#This Row],[Adj Open]])/DAX__2019_2020__33[[#This Row],[Adj Open]]</f>
        <v>4.8239265832334902E-3</v>
      </c>
      <c r="J10300" s="50">
        <f>DAX__2019_2020__33[[#This Row],[Adj Close]]-DAX__2019_2020__33[[#This Row],[Adj Open]]</f>
        <v>0.47802917468979444</v>
      </c>
      <c r="K10300" s="50">
        <v>221418</v>
      </c>
    </row>
    <row r="10301" spans="1:11" x14ac:dyDescent="0.3">
      <c r="A10301" s="51" t="str">
        <f t="shared" si="167"/>
        <v>MRK.DE</v>
      </c>
      <c r="B10301" s="52" t="s">
        <v>282</v>
      </c>
      <c r="C10301" s="50" t="s">
        <v>10506</v>
      </c>
      <c r="D10301" s="50">
        <f>DAX__2019_2020__33[[#This Row],[Open]]*(DAX__2019_2020__33[[#This Row],[Adj Close]]/DAX__2019_2020__33[[#This Row],[Close]])</f>
        <v>99.860289053729772</v>
      </c>
      <c r="E10301" s="50" t="s">
        <v>10342</v>
      </c>
      <c r="F10301" s="50" t="s">
        <v>10349</v>
      </c>
      <c r="G10301" s="50" t="s">
        <v>10305</v>
      </c>
      <c r="H10301" s="50" t="s">
        <v>24717</v>
      </c>
      <c r="I10301" s="50">
        <f>(DAX__2019_2020__33[[#This Row],[Adj Close]]-DAX__2019_2020__33[[#This Row],[Adj Open]])/DAX__2019_2020__33[[#This Row],[Adj Open]]</f>
        <v>5.2657062307049562E-3</v>
      </c>
      <c r="J10301" s="50">
        <f>DAX__2019_2020__33[[#This Row],[Adj Close]]-DAX__2019_2020__33[[#This Row],[Adj Open]]</f>
        <v>0.52583494627022276</v>
      </c>
      <c r="K10301" s="50">
        <v>399339</v>
      </c>
    </row>
    <row r="10302" spans="1:11" x14ac:dyDescent="0.3">
      <c r="A10302" s="51" t="str">
        <f t="shared" si="167"/>
        <v>MRK.DE</v>
      </c>
      <c r="B10302" s="52" t="s">
        <v>283</v>
      </c>
      <c r="C10302" s="50" t="s">
        <v>10303</v>
      </c>
      <c r="D10302" s="50">
        <f>DAX__2019_2020__33[[#This Row],[Open]]*(DAX__2019_2020__33[[#This Row],[Adj Close]]/DAX__2019_2020__33[[#This Row],[Close]])</f>
        <v>100.33832185540982</v>
      </c>
      <c r="E10302" s="50" t="s">
        <v>10370</v>
      </c>
      <c r="F10302" s="50" t="s">
        <v>10303</v>
      </c>
      <c r="G10302" s="50" t="s">
        <v>10306</v>
      </c>
      <c r="H10302" s="50" t="s">
        <v>24718</v>
      </c>
      <c r="I10302" s="50">
        <f>(DAX__2019_2020__33[[#This Row],[Adj Close]]-DAX__2019_2020__33[[#This Row],[Adj Open]])/DAX__2019_2020__33[[#This Row],[Adj Open]]</f>
        <v>1.0004793044443941E-2</v>
      </c>
      <c r="J10302" s="50">
        <f>DAX__2019_2020__33[[#This Row],[Adj Close]]-DAX__2019_2020__33[[#This Row],[Adj Open]]</f>
        <v>1.0038641445901817</v>
      </c>
      <c r="K10302" s="50">
        <v>504299</v>
      </c>
    </row>
    <row r="10303" spans="1:11" x14ac:dyDescent="0.3">
      <c r="A10303" s="51" t="str">
        <f t="shared" si="167"/>
        <v>MRK.DE</v>
      </c>
      <c r="B10303" s="52" t="s">
        <v>284</v>
      </c>
      <c r="C10303" s="50" t="s">
        <v>10401</v>
      </c>
      <c r="D10303" s="50">
        <f>DAX__2019_2020__33[[#This Row],[Open]]*(DAX__2019_2020__33[[#This Row],[Adj Close]]/DAX__2019_2020__33[[#This Row],[Close]])</f>
        <v>101.10316307799162</v>
      </c>
      <c r="E10303" s="50" t="s">
        <v>10366</v>
      </c>
      <c r="F10303" s="50" t="s">
        <v>10342</v>
      </c>
      <c r="G10303" s="50" t="s">
        <v>10354</v>
      </c>
      <c r="H10303" s="50" t="s">
        <v>24719</v>
      </c>
      <c r="I10303" s="50">
        <f>(DAX__2019_2020__33[[#This Row],[Adj Close]]-DAX__2019_2020__33[[#This Row],[Adj Open]])/DAX__2019_2020__33[[#This Row],[Adj Open]]</f>
        <v>5.2009739952719302E-3</v>
      </c>
      <c r="J10303" s="50">
        <f>DAX__2019_2020__33[[#This Row],[Adj Close]]-DAX__2019_2020__33[[#This Row],[Adj Open]]</f>
        <v>0.52583492200837156</v>
      </c>
      <c r="K10303" s="50">
        <v>394813</v>
      </c>
    </row>
    <row r="10304" spans="1:11" x14ac:dyDescent="0.3">
      <c r="A10304" s="51" t="str">
        <f t="shared" si="167"/>
        <v>MRK.DE</v>
      </c>
      <c r="B10304" s="52" t="s">
        <v>285</v>
      </c>
      <c r="C10304" s="50" t="s">
        <v>10354</v>
      </c>
      <c r="D10304" s="50">
        <f>DAX__2019_2020__33[[#This Row],[Open]]*(DAX__2019_2020__33[[#This Row],[Adj Close]]/DAX__2019_2020__33[[#This Row],[Close]])</f>
        <v>101.62900637572224</v>
      </c>
      <c r="E10304" s="50" t="s">
        <v>10372</v>
      </c>
      <c r="F10304" s="50" t="s">
        <v>10307</v>
      </c>
      <c r="G10304" s="50" t="s">
        <v>10306</v>
      </c>
      <c r="H10304" s="50" t="s">
        <v>24718</v>
      </c>
      <c r="I10304" s="50">
        <f>(DAX__2019_2020__33[[#This Row],[Adj Close]]-DAX__2019_2020__33[[#This Row],[Adj Open]])/DAX__2019_2020__33[[#This Row],[Adj Open]]</f>
        <v>-2.8222294593914341E-3</v>
      </c>
      <c r="J10304" s="50">
        <f>DAX__2019_2020__33[[#This Row],[Adj Close]]-DAX__2019_2020__33[[#This Row],[Adj Open]]</f>
        <v>-0.28682037572224317</v>
      </c>
      <c r="K10304" s="50">
        <v>373646</v>
      </c>
    </row>
    <row r="10305" spans="1:11" x14ac:dyDescent="0.3">
      <c r="A10305" s="51" t="str">
        <f t="shared" si="167"/>
        <v>MRK.DE</v>
      </c>
      <c r="B10305" s="52" t="s">
        <v>286</v>
      </c>
      <c r="C10305" s="50" t="s">
        <v>10398</v>
      </c>
      <c r="D10305" s="50">
        <f>DAX__2019_2020__33[[#This Row],[Open]]*(DAX__2019_2020__33[[#This Row],[Adj Close]]/DAX__2019_2020__33[[#This Row],[Close]])</f>
        <v>101.00756223563205</v>
      </c>
      <c r="E10305" s="50" t="s">
        <v>10383</v>
      </c>
      <c r="F10305" s="50" t="s">
        <v>10404</v>
      </c>
      <c r="G10305" s="50" t="s">
        <v>10377</v>
      </c>
      <c r="H10305" s="50" t="s">
        <v>24720</v>
      </c>
      <c r="I10305" s="50">
        <f>(DAX__2019_2020__33[[#This Row],[Adj Close]]-DAX__2019_2020__33[[#This Row],[Adj Open]])/DAX__2019_2020__33[[#This Row],[Adj Open]]</f>
        <v>-3.7861049922175921E-3</v>
      </c>
      <c r="J10305" s="50">
        <f>DAX__2019_2020__33[[#This Row],[Adj Close]]-DAX__2019_2020__33[[#This Row],[Adj Open]]</f>
        <v>-0.38242523563205566</v>
      </c>
      <c r="K10305" s="50">
        <v>386676</v>
      </c>
    </row>
    <row r="10306" spans="1:11" x14ac:dyDescent="0.3">
      <c r="A10306" s="51" t="str">
        <f t="shared" si="167"/>
        <v>MRK.DE</v>
      </c>
      <c r="B10306" s="52" t="s">
        <v>287</v>
      </c>
      <c r="C10306" s="50" t="s">
        <v>10405</v>
      </c>
      <c r="D10306" s="50">
        <f>DAX__2019_2020__33[[#This Row],[Open]]*(DAX__2019_2020__33[[#This Row],[Adj Close]]/DAX__2019_2020__33[[#This Row],[Close]])</f>
        <v>100.52953545993536</v>
      </c>
      <c r="E10306" s="50" t="s">
        <v>10513</v>
      </c>
      <c r="F10306" s="50" t="s">
        <v>10543</v>
      </c>
      <c r="G10306" s="50" t="s">
        <v>10296</v>
      </c>
      <c r="H10306" s="50" t="s">
        <v>24721</v>
      </c>
      <c r="I10306" s="50">
        <f>(DAX__2019_2020__33[[#This Row],[Adj Close]]-DAX__2019_2020__33[[#This Row],[Adj Open]])/DAX__2019_2020__33[[#This Row],[Adj Open]]</f>
        <v>-3.3285686480538021E-3</v>
      </c>
      <c r="J10306" s="50">
        <f>DAX__2019_2020__33[[#This Row],[Adj Close]]-DAX__2019_2020__33[[#This Row],[Adj Open]]</f>
        <v>-0.3346194599353538</v>
      </c>
      <c r="K10306" s="50">
        <v>353771</v>
      </c>
    </row>
    <row r="10307" spans="1:11" x14ac:dyDescent="0.3">
      <c r="A10307" s="51" t="str">
        <f t="shared" si="167"/>
        <v>MRK.DE</v>
      </c>
      <c r="B10307" s="52" t="s">
        <v>288</v>
      </c>
      <c r="C10307" s="50" t="s">
        <v>10404</v>
      </c>
      <c r="D10307" s="50">
        <f>DAX__2019_2020__33[[#This Row],[Open]]*(DAX__2019_2020__33[[#This Row],[Adj Close]]/DAX__2019_2020__33[[#This Row],[Close]])</f>
        <v>99.955898301611072</v>
      </c>
      <c r="E10307" s="50" t="s">
        <v>10351</v>
      </c>
      <c r="F10307" s="50" t="s">
        <v>10517</v>
      </c>
      <c r="G10307" s="50" t="s">
        <v>10291</v>
      </c>
      <c r="H10307" s="50" t="s">
        <v>24722</v>
      </c>
      <c r="I10307" s="50">
        <f>(DAX__2019_2020__33[[#This Row],[Adj Close]]-DAX__2019_2020__33[[#This Row],[Adj Open]])/DAX__2019_2020__33[[#This Row],[Adj Open]]</f>
        <v>-9.5648012559120376E-3</v>
      </c>
      <c r="J10307" s="50">
        <f>DAX__2019_2020__33[[#This Row],[Adj Close]]-DAX__2019_2020__33[[#This Row],[Adj Open]]</f>
        <v>-0.95605830161106553</v>
      </c>
      <c r="K10307" s="50">
        <v>576546</v>
      </c>
    </row>
    <row r="10308" spans="1:11" x14ac:dyDescent="0.3">
      <c r="A10308" s="51" t="str">
        <f t="shared" si="167"/>
        <v>MRK.DE</v>
      </c>
      <c r="B10308" s="52" t="s">
        <v>289</v>
      </c>
      <c r="C10308" s="50" t="s">
        <v>10542</v>
      </c>
      <c r="D10308" s="50">
        <f>DAX__2019_2020__33[[#This Row],[Open]]*(DAX__2019_2020__33[[#This Row],[Adj Close]]/DAX__2019_2020__33[[#This Row],[Close]])</f>
        <v>99.143243266166863</v>
      </c>
      <c r="E10308" s="50" t="s">
        <v>10384</v>
      </c>
      <c r="F10308" s="50" t="s">
        <v>10542</v>
      </c>
      <c r="G10308" s="50" t="s">
        <v>10313</v>
      </c>
      <c r="H10308" s="50" t="s">
        <v>24723</v>
      </c>
      <c r="I10308" s="50">
        <f>(DAX__2019_2020__33[[#This Row],[Adj Close]]-DAX__2019_2020__33[[#This Row],[Adj Open]])/DAX__2019_2020__33[[#This Row],[Adj Open]]</f>
        <v>1.8322093104785813E-2</v>
      </c>
      <c r="J10308" s="50">
        <f>DAX__2019_2020__33[[#This Row],[Adj Close]]-DAX__2019_2020__33[[#This Row],[Adj Open]]</f>
        <v>1.8165117338331385</v>
      </c>
      <c r="K10308" s="50">
        <v>561073</v>
      </c>
    </row>
    <row r="10309" spans="1:11" x14ac:dyDescent="0.3">
      <c r="A10309" s="51" t="str">
        <f t="shared" si="167"/>
        <v>MRK.DE</v>
      </c>
      <c r="B10309" s="52" t="s">
        <v>290</v>
      </c>
      <c r="C10309" s="50" t="s">
        <v>10311</v>
      </c>
      <c r="D10309" s="50">
        <f>DAX__2019_2020__33[[#This Row],[Open]]*(DAX__2019_2020__33[[#This Row],[Adj Close]]/DAX__2019_2020__33[[#This Row],[Close]])</f>
        <v>101.15096807756449</v>
      </c>
      <c r="E10309" s="50" t="s">
        <v>10343</v>
      </c>
      <c r="F10309" s="50" t="s">
        <v>10380</v>
      </c>
      <c r="G10309" s="50" t="s">
        <v>10343</v>
      </c>
      <c r="H10309" s="50" t="s">
        <v>24724</v>
      </c>
      <c r="I10309" s="50">
        <f>(DAX__2019_2020__33[[#This Row],[Adj Close]]-DAX__2019_2020__33[[#This Row],[Adj Open]])/DAX__2019_2020__33[[#This Row],[Adj Open]]</f>
        <v>6.6162285458536514E-3</v>
      </c>
      <c r="J10309" s="50">
        <f>DAX__2019_2020__33[[#This Row],[Adj Close]]-DAX__2019_2020__33[[#This Row],[Adj Open]]</f>
        <v>0.66923792243551361</v>
      </c>
      <c r="K10309" s="50">
        <v>257040</v>
      </c>
    </row>
    <row r="10310" spans="1:11" x14ac:dyDescent="0.3">
      <c r="A10310" s="51" t="str">
        <f t="shared" si="167"/>
        <v>MRK.DE</v>
      </c>
      <c r="B10310" s="52" t="s">
        <v>291</v>
      </c>
      <c r="C10310" s="50" t="s">
        <v>10396</v>
      </c>
      <c r="D10310" s="50">
        <f>DAX__2019_2020__33[[#This Row],[Open]]*(DAX__2019_2020__33[[#This Row],[Adj Close]]/DAX__2019_2020__33[[#This Row],[Close]])</f>
        <v>101.77240100560491</v>
      </c>
      <c r="E10310" s="50" t="s">
        <v>10338</v>
      </c>
      <c r="F10310" s="50" t="s">
        <v>10393</v>
      </c>
      <c r="G10310" s="50" t="s">
        <v>10354</v>
      </c>
      <c r="H10310" s="50" t="s">
        <v>24719</v>
      </c>
      <c r="I10310" s="50">
        <f>(DAX__2019_2020__33[[#This Row],[Adj Close]]-DAX__2019_2020__33[[#This Row],[Adj Open]])/DAX__2019_2020__33[[#This Row],[Adj Open]]</f>
        <v>-1.4090559344965437E-3</v>
      </c>
      <c r="J10310" s="50">
        <f>DAX__2019_2020__33[[#This Row],[Adj Close]]-DAX__2019_2020__33[[#This Row],[Adj Open]]</f>
        <v>-0.14340300560490959</v>
      </c>
      <c r="K10310" s="50">
        <v>363946</v>
      </c>
    </row>
    <row r="10311" spans="1:11" x14ac:dyDescent="0.3">
      <c r="A10311" s="51" t="str">
        <f t="shared" si="167"/>
        <v>MRK.DE</v>
      </c>
      <c r="B10311" s="52" t="s">
        <v>292</v>
      </c>
      <c r="C10311" s="50" t="s">
        <v>10343</v>
      </c>
      <c r="D10311" s="50">
        <f>DAX__2019_2020__33[[#This Row],[Open]]*(DAX__2019_2020__33[[#This Row],[Adj Close]]/DAX__2019_2020__33[[#This Row],[Close]])</f>
        <v>101.82021321482272</v>
      </c>
      <c r="E10311" s="50" t="s">
        <v>10322</v>
      </c>
      <c r="F10311" s="50" t="s">
        <v>10306</v>
      </c>
      <c r="G10311" s="50" t="s">
        <v>10325</v>
      </c>
      <c r="H10311" s="50" t="s">
        <v>24725</v>
      </c>
      <c r="I10311" s="50">
        <f>(DAX__2019_2020__33[[#This Row],[Adj Close]]-DAX__2019_2020__33[[#This Row],[Adj Open]])/DAX__2019_2020__33[[#This Row],[Adj Open]]</f>
        <v>4.6951173708924623E-4</v>
      </c>
      <c r="J10311" s="50">
        <f>DAX__2019_2020__33[[#This Row],[Adj Close]]-DAX__2019_2020__33[[#This Row],[Adj Open]]</f>
        <v>4.780578517728884E-2</v>
      </c>
      <c r="K10311" s="50">
        <v>290396</v>
      </c>
    </row>
    <row r="10312" spans="1:11" x14ac:dyDescent="0.3">
      <c r="A10312" s="51" t="str">
        <f t="shared" si="167"/>
        <v>MRK.DE</v>
      </c>
      <c r="B10312" s="52" t="s">
        <v>293</v>
      </c>
      <c r="C10312" s="50" t="s">
        <v>10354</v>
      </c>
      <c r="D10312" s="50">
        <f>DAX__2019_2020__33[[#This Row],[Open]]*(DAX__2019_2020__33[[#This Row],[Adj Close]]/DAX__2019_2020__33[[#This Row],[Close]])</f>
        <v>101.62900999340881</v>
      </c>
      <c r="E10312" s="50" t="s">
        <v>10411</v>
      </c>
      <c r="F10312" s="50" t="s">
        <v>10354</v>
      </c>
      <c r="G10312" s="50" t="s">
        <v>10337</v>
      </c>
      <c r="H10312" s="50" t="s">
        <v>24726</v>
      </c>
      <c r="I10312" s="50">
        <f>(DAX__2019_2020__33[[#This Row],[Adj Close]]-DAX__2019_2020__33[[#This Row],[Adj Open]])/DAX__2019_2020__33[[#This Row],[Adj Open]]</f>
        <v>6.5851079985389006E-3</v>
      </c>
      <c r="J10312" s="50">
        <f>DAX__2019_2020__33[[#This Row],[Adj Close]]-DAX__2019_2020__33[[#This Row],[Adj Open]]</f>
        <v>0.66923800659118626</v>
      </c>
      <c r="K10312" s="50">
        <v>423612</v>
      </c>
    </row>
    <row r="10313" spans="1:11" x14ac:dyDescent="0.3">
      <c r="A10313" s="51" t="str">
        <f t="shared" si="167"/>
        <v>MRK.DE</v>
      </c>
      <c r="B10313" s="52" t="s">
        <v>294</v>
      </c>
      <c r="C10313" s="50" t="s">
        <v>10335</v>
      </c>
      <c r="D10313" s="50">
        <f>DAX__2019_2020__33[[#This Row],[Open]]*(DAX__2019_2020__33[[#This Row],[Adj Close]]/DAX__2019_2020__33[[#This Row],[Close]])</f>
        <v>102.202637</v>
      </c>
      <c r="E10313" s="50" t="s">
        <v>10317</v>
      </c>
      <c r="F10313" s="50" t="s">
        <v>10321</v>
      </c>
      <c r="G10313" s="50" t="s">
        <v>10335</v>
      </c>
      <c r="H10313" s="50" t="s">
        <v>24727</v>
      </c>
      <c r="I10313" s="50">
        <f>(DAX__2019_2020__33[[#This Row],[Adj Close]]-DAX__2019_2020__33[[#This Row],[Adj Open]])/DAX__2019_2020__33[[#This Row],[Adj Open]]</f>
        <v>0</v>
      </c>
      <c r="J10313" s="50">
        <f>DAX__2019_2020__33[[#This Row],[Adj Close]]-DAX__2019_2020__33[[#This Row],[Adj Open]]</f>
        <v>0</v>
      </c>
      <c r="K10313" s="50">
        <v>392802</v>
      </c>
    </row>
    <row r="10314" spans="1:11" x14ac:dyDescent="0.3">
      <c r="A10314" s="51" t="str">
        <f t="shared" si="167"/>
        <v>MRK.DE</v>
      </c>
      <c r="B10314" s="52" t="s">
        <v>295</v>
      </c>
      <c r="C10314" s="50" t="s">
        <v>4911</v>
      </c>
      <c r="D10314" s="50">
        <f>DAX__2019_2020__33[[#This Row],[Open]]*(DAX__2019_2020__33[[#This Row],[Adj Close]]/DAX__2019_2020__33[[#This Row],[Close]])</f>
        <v>102.77627187168295</v>
      </c>
      <c r="E10314" s="50" t="s">
        <v>10419</v>
      </c>
      <c r="F10314" s="50" t="s">
        <v>12436</v>
      </c>
      <c r="G10314" s="50" t="s">
        <v>10359</v>
      </c>
      <c r="H10314" s="50" t="s">
        <v>24728</v>
      </c>
      <c r="I10314" s="50">
        <f>(DAX__2019_2020__33[[#This Row],[Adj Close]]-DAX__2019_2020__33[[#This Row],[Adj Open]])/DAX__2019_2020__33[[#This Row],[Adj Open]]</f>
        <v>9.767469767441854E-3</v>
      </c>
      <c r="J10314" s="50">
        <f>DAX__2019_2020__33[[#This Row],[Adj Close]]-DAX__2019_2020__33[[#This Row],[Adj Open]]</f>
        <v>1.0038641283170477</v>
      </c>
      <c r="K10314" s="50">
        <v>507991</v>
      </c>
    </row>
    <row r="10315" spans="1:11" x14ac:dyDescent="0.3">
      <c r="A10315" s="51" t="str">
        <f t="shared" si="167"/>
        <v>MRK.DE</v>
      </c>
      <c r="B10315" s="52" t="s">
        <v>296</v>
      </c>
      <c r="C10315" s="50" t="s">
        <v>10328</v>
      </c>
      <c r="D10315" s="50">
        <f>DAX__2019_2020__33[[#This Row],[Open]]*(DAX__2019_2020__33[[#This Row],[Adj Close]]/DAX__2019_2020__33[[#This Row],[Close]])</f>
        <v>103.73233196569704</v>
      </c>
      <c r="E10315" s="50" t="s">
        <v>10359</v>
      </c>
      <c r="F10315" s="50" t="s">
        <v>10368</v>
      </c>
      <c r="G10315" s="50" t="s">
        <v>10327</v>
      </c>
      <c r="H10315" s="50" t="s">
        <v>24729</v>
      </c>
      <c r="I10315" s="50">
        <f>(DAX__2019_2020__33[[#This Row],[Adj Close]]-DAX__2019_2020__33[[#This Row],[Adj Open]])/DAX__2019_2020__33[[#This Row],[Adj Open]]</f>
        <v>-5.0691520737327174E-3</v>
      </c>
      <c r="J10315" s="50">
        <f>DAX__2019_2020__33[[#This Row],[Adj Close]]-DAX__2019_2020__33[[#This Row],[Adj Open]]</f>
        <v>-0.5258349656970438</v>
      </c>
      <c r="K10315" s="50">
        <v>397889</v>
      </c>
    </row>
    <row r="10316" spans="1:11" x14ac:dyDescent="0.3">
      <c r="A10316" s="51" t="str">
        <f t="shared" si="167"/>
        <v>MRK.DE</v>
      </c>
      <c r="B10316" s="52" t="s">
        <v>297</v>
      </c>
      <c r="C10316" s="50" t="s">
        <v>4911</v>
      </c>
      <c r="D10316" s="50">
        <f>DAX__2019_2020__33[[#This Row],[Open]]*(DAX__2019_2020__33[[#This Row],[Adj Close]]/DAX__2019_2020__33[[#This Row],[Close]])</f>
        <v>102.77625888888889</v>
      </c>
      <c r="E10316" s="50" t="s">
        <v>10499</v>
      </c>
      <c r="F10316" s="50" t="s">
        <v>10372</v>
      </c>
      <c r="G10316" s="50" t="s">
        <v>10365</v>
      </c>
      <c r="H10316" s="50" t="s">
        <v>24730</v>
      </c>
      <c r="I10316" s="50">
        <f>(DAX__2019_2020__33[[#This Row],[Adj Close]]-DAX__2019_2020__33[[#This Row],[Adj Open]])/DAX__2019_2020__33[[#This Row],[Adj Open]]</f>
        <v>4.6511627906976882E-3</v>
      </c>
      <c r="J10316" s="50">
        <f>DAX__2019_2020__33[[#This Row],[Adj Close]]-DAX__2019_2020__33[[#This Row],[Adj Open]]</f>
        <v>0.47802911111111257</v>
      </c>
      <c r="K10316" s="50">
        <v>448094</v>
      </c>
    </row>
    <row r="10317" spans="1:11" x14ac:dyDescent="0.3">
      <c r="A10317" s="51" t="str">
        <f t="shared" si="167"/>
        <v>MRK.DE</v>
      </c>
      <c r="B10317" s="52" t="s">
        <v>298</v>
      </c>
      <c r="C10317" s="50" t="s">
        <v>10389</v>
      </c>
      <c r="D10317" s="50">
        <f>DAX__2019_2020__33[[#This Row],[Open]]*(DAX__2019_2020__33[[#This Row],[Adj Close]]/DAX__2019_2020__33[[#This Row],[Close]])</f>
        <v>102.91968397477814</v>
      </c>
      <c r="E10317" s="50" t="s">
        <v>24731</v>
      </c>
      <c r="F10317" s="50" t="s">
        <v>10389</v>
      </c>
      <c r="G10317" s="50" t="s">
        <v>10357</v>
      </c>
      <c r="H10317" s="50" t="s">
        <v>24732</v>
      </c>
      <c r="I10317" s="50">
        <f>(DAX__2019_2020__33[[#This Row],[Adj Close]]-DAX__2019_2020__33[[#This Row],[Adj Open]])/DAX__2019_2020__33[[#This Row],[Adj Open]]</f>
        <v>6.5025172967482728E-3</v>
      </c>
      <c r="J10317" s="50">
        <f>DAX__2019_2020__33[[#This Row],[Adj Close]]-DAX__2019_2020__33[[#This Row],[Adj Open]]</f>
        <v>0.6692370252218609</v>
      </c>
      <c r="K10317" s="50">
        <v>391552</v>
      </c>
    </row>
    <row r="10318" spans="1:11" x14ac:dyDescent="0.3">
      <c r="A10318" s="51" t="str">
        <f t="shared" si="167"/>
        <v>MRK.DE</v>
      </c>
      <c r="B10318" s="52" t="s">
        <v>299</v>
      </c>
      <c r="C10318" s="50" t="s">
        <v>24731</v>
      </c>
      <c r="D10318" s="50">
        <f>DAX__2019_2020__33[[#This Row],[Open]]*(DAX__2019_2020__33[[#This Row],[Adj Close]]/DAX__2019_2020__33[[#This Row],[Close]])</f>
        <v>104.06695061815293</v>
      </c>
      <c r="E10318" s="50" t="s">
        <v>10419</v>
      </c>
      <c r="F10318" s="50" t="s">
        <v>10368</v>
      </c>
      <c r="G10318" s="50" t="s">
        <v>10391</v>
      </c>
      <c r="H10318" s="50" t="s">
        <v>24733</v>
      </c>
      <c r="I10318" s="50">
        <f>(DAX__2019_2020__33[[#This Row],[Adj Close]]-DAX__2019_2020__33[[#This Row],[Adj Open]])/DAX__2019_2020__33[[#This Row],[Adj Open]]</f>
        <v>-8.7275702108878788E-3</v>
      </c>
      <c r="J10318" s="50">
        <f>DAX__2019_2020__33[[#This Row],[Adj Close]]-DAX__2019_2020__33[[#This Row],[Adj Open]]</f>
        <v>-0.90825161815293143</v>
      </c>
      <c r="K10318" s="50">
        <v>442230</v>
      </c>
    </row>
    <row r="10319" spans="1:11" x14ac:dyDescent="0.3">
      <c r="A10319" s="51" t="str">
        <f t="shared" si="167"/>
        <v>MRK.DE</v>
      </c>
      <c r="B10319" s="52" t="s">
        <v>300</v>
      </c>
      <c r="C10319" s="50" t="s">
        <v>10391</v>
      </c>
      <c r="D10319" s="50">
        <f>DAX__2019_2020__33[[#This Row],[Open]]*(DAX__2019_2020__33[[#This Row],[Adj Close]]/DAX__2019_2020__33[[#This Row],[Close]])</f>
        <v>103.1586938283551</v>
      </c>
      <c r="E10319" s="50" t="s">
        <v>13178</v>
      </c>
      <c r="F10319" s="50" t="s">
        <v>10337</v>
      </c>
      <c r="G10319" s="50" t="s">
        <v>13178</v>
      </c>
      <c r="H10319" s="50" t="s">
        <v>24734</v>
      </c>
      <c r="I10319" s="50">
        <f>(DAX__2019_2020__33[[#This Row],[Adj Close]]-DAX__2019_2020__33[[#This Row],[Adj Open]])/DAX__2019_2020__33[[#This Row],[Adj Open]]</f>
        <v>1.5291945963077935E-2</v>
      </c>
      <c r="J10319" s="50">
        <f>DAX__2019_2020__33[[#This Row],[Adj Close]]-DAX__2019_2020__33[[#This Row],[Adj Open]]</f>
        <v>1.5774971716449073</v>
      </c>
      <c r="K10319" s="50">
        <v>564306</v>
      </c>
    </row>
    <row r="10320" spans="1:11" x14ac:dyDescent="0.3">
      <c r="A10320" s="51" t="str">
        <f t="shared" si="167"/>
        <v>MRK.DE</v>
      </c>
      <c r="B10320" s="52" t="s">
        <v>301</v>
      </c>
      <c r="C10320" s="50" t="s">
        <v>13178</v>
      </c>
      <c r="D10320" s="50">
        <f>DAX__2019_2020__33[[#This Row],[Open]]*(DAX__2019_2020__33[[#This Row],[Adj Close]]/DAX__2019_2020__33[[#This Row],[Close]])</f>
        <v>104.73619078370004</v>
      </c>
      <c r="E10320" s="50" t="s">
        <v>10493</v>
      </c>
      <c r="F10320" s="50" t="s">
        <v>10499</v>
      </c>
      <c r="G10320" s="50" t="s">
        <v>10413</v>
      </c>
      <c r="H10320" s="50" t="s">
        <v>24735</v>
      </c>
      <c r="I10320" s="50">
        <f>(DAX__2019_2020__33[[#This Row],[Adj Close]]-DAX__2019_2020__33[[#This Row],[Adj Open]])/DAX__2019_2020__33[[#This Row],[Adj Open]]</f>
        <v>-4.5643996924396476E-4</v>
      </c>
      <c r="J10320" s="50">
        <f>DAX__2019_2020__33[[#This Row],[Adj Close]]-DAX__2019_2020__33[[#This Row],[Adj Open]]</f>
        <v>-4.780578370004207E-2</v>
      </c>
      <c r="K10320" s="50">
        <v>372437</v>
      </c>
    </row>
    <row r="10321" spans="1:11" x14ac:dyDescent="0.3">
      <c r="A10321" s="51" t="str">
        <f t="shared" si="167"/>
        <v>MRK.DE</v>
      </c>
      <c r="B10321" s="52" t="s">
        <v>302</v>
      </c>
      <c r="C10321" s="50" t="s">
        <v>10495</v>
      </c>
      <c r="D10321" s="50">
        <f>DAX__2019_2020__33[[#This Row],[Open]]*(DAX__2019_2020__33[[#This Row],[Adj Close]]/DAX__2019_2020__33[[#This Row],[Close]])</f>
        <v>104.59278108106639</v>
      </c>
      <c r="E10321" s="50" t="s">
        <v>10439</v>
      </c>
      <c r="F10321" s="50" t="s">
        <v>24736</v>
      </c>
      <c r="G10321" s="50" t="s">
        <v>10413</v>
      </c>
      <c r="H10321" s="50" t="s">
        <v>24735</v>
      </c>
      <c r="I10321" s="50">
        <f>(DAX__2019_2020__33[[#This Row],[Adj Close]]-DAX__2019_2020__33[[#This Row],[Adj Open]])/DAX__2019_2020__33[[#This Row],[Adj Open]]</f>
        <v>9.1405848420366494E-4</v>
      </c>
      <c r="J10321" s="50">
        <f>DAX__2019_2020__33[[#This Row],[Adj Close]]-DAX__2019_2020__33[[#This Row],[Adj Open]]</f>
        <v>9.5603918933605314E-2</v>
      </c>
      <c r="K10321" s="50">
        <v>436106</v>
      </c>
    </row>
    <row r="10322" spans="1:11" x14ac:dyDescent="0.3">
      <c r="A10322" s="51" t="str">
        <f t="shared" si="167"/>
        <v>MRK.DE</v>
      </c>
      <c r="B10322" s="52" t="s">
        <v>303</v>
      </c>
      <c r="C10322" s="50" t="s">
        <v>24736</v>
      </c>
      <c r="D10322" s="50">
        <f>DAX__2019_2020__33[[#This Row],[Open]]*(DAX__2019_2020__33[[#This Row],[Adj Close]]/DAX__2019_2020__33[[#This Row],[Close]])</f>
        <v>104.30595918947792</v>
      </c>
      <c r="E10322" s="50" t="s">
        <v>10439</v>
      </c>
      <c r="F10322" s="50" t="s">
        <v>24736</v>
      </c>
      <c r="G10322" s="50" t="s">
        <v>10416</v>
      </c>
      <c r="H10322" s="50" t="s">
        <v>24737</v>
      </c>
      <c r="I10322" s="50">
        <f>(DAX__2019_2020__33[[#This Row],[Adj Close]]-DAX__2019_2020__33[[#This Row],[Adj Open]])/DAX__2019_2020__33[[#This Row],[Adj Open]]</f>
        <v>5.9578552879533432E-3</v>
      </c>
      <c r="J10322" s="50">
        <f>DAX__2019_2020__33[[#This Row],[Adj Close]]-DAX__2019_2020__33[[#This Row],[Adj Open]]</f>
        <v>0.62143981052207664</v>
      </c>
      <c r="K10322" s="50">
        <v>557787</v>
      </c>
    </row>
    <row r="10323" spans="1:11" x14ac:dyDescent="0.3">
      <c r="A10323" s="51" t="str">
        <f t="shared" si="167"/>
        <v>MRK.DE</v>
      </c>
      <c r="B10323" s="52" t="s">
        <v>304</v>
      </c>
      <c r="C10323" s="50" t="s">
        <v>10358</v>
      </c>
      <c r="D10323" s="50">
        <f>DAX__2019_2020__33[[#This Row],[Open]]*(DAX__2019_2020__33[[#This Row],[Adj Close]]/DAX__2019_2020__33[[#This Row],[Close]])</f>
        <v>104.54497890286247</v>
      </c>
      <c r="E10323" s="50" t="s">
        <v>10427</v>
      </c>
      <c r="F10323" s="50" t="s">
        <v>10518</v>
      </c>
      <c r="G10323" s="50" t="s">
        <v>10321</v>
      </c>
      <c r="H10323" s="50" t="s">
        <v>24738</v>
      </c>
      <c r="I10323" s="50">
        <f>(DAX__2019_2020__33[[#This Row],[Adj Close]]-DAX__2019_2020__33[[#This Row],[Adj Open]])/DAX__2019_2020__33[[#This Row],[Adj Open]]</f>
        <v>-2.9263795688409672E-2</v>
      </c>
      <c r="J10323" s="50">
        <f>DAX__2019_2020__33[[#This Row],[Adj Close]]-DAX__2019_2020__33[[#This Row],[Adj Open]]</f>
        <v>-3.0593829028624668</v>
      </c>
      <c r="K10323" s="50">
        <v>1028425</v>
      </c>
    </row>
    <row r="10324" spans="1:11" x14ac:dyDescent="0.3">
      <c r="A10324" s="51" t="str">
        <f t="shared" si="167"/>
        <v>MRK.DE</v>
      </c>
      <c r="B10324" s="52" t="s">
        <v>305</v>
      </c>
      <c r="C10324" s="50" t="s">
        <v>10311</v>
      </c>
      <c r="D10324" s="50">
        <f>DAX__2019_2020__33[[#This Row],[Open]]*(DAX__2019_2020__33[[#This Row],[Adj Close]]/DAX__2019_2020__33[[#This Row],[Close]])</f>
        <v>101.15096277928579</v>
      </c>
      <c r="E10324" s="50" t="s">
        <v>13178</v>
      </c>
      <c r="F10324" s="50" t="s">
        <v>10513</v>
      </c>
      <c r="G10324" s="50" t="s">
        <v>10365</v>
      </c>
      <c r="H10324" s="50" t="s">
        <v>24730</v>
      </c>
      <c r="I10324" s="50">
        <f>(DAX__2019_2020__33[[#This Row],[Adj Close]]-DAX__2019_2020__33[[#This Row],[Adj Open]])/DAX__2019_2020__33[[#This Row],[Adj Open]]</f>
        <v>2.0793921905654277E-2</v>
      </c>
      <c r="J10324" s="50">
        <f>DAX__2019_2020__33[[#This Row],[Adj Close]]-DAX__2019_2020__33[[#This Row],[Adj Open]]</f>
        <v>2.1033252207142112</v>
      </c>
      <c r="K10324" s="50">
        <v>770765</v>
      </c>
    </row>
    <row r="10325" spans="1:11" x14ac:dyDescent="0.3">
      <c r="A10325" s="51" t="str">
        <f t="shared" si="167"/>
        <v>MRK.DE</v>
      </c>
      <c r="B10325" s="52" t="s">
        <v>306</v>
      </c>
      <c r="C10325" s="50" t="s">
        <v>10422</v>
      </c>
      <c r="D10325" s="50">
        <f>DAX__2019_2020__33[[#This Row],[Open]]*(DAX__2019_2020__33[[#This Row],[Adj Close]]/DAX__2019_2020__33[[#This Row],[Close]])</f>
        <v>103.54111469820515</v>
      </c>
      <c r="E10325" s="50" t="s">
        <v>24731</v>
      </c>
      <c r="F10325" s="50" t="s">
        <v>10391</v>
      </c>
      <c r="G10325" s="50" t="s">
        <v>10363</v>
      </c>
      <c r="H10325" s="50" t="s">
        <v>24739</v>
      </c>
      <c r="I10325" s="50">
        <f>(DAX__2019_2020__33[[#This Row],[Adj Close]]-DAX__2019_2020__33[[#This Row],[Adj Open]])/DAX__2019_2020__33[[#This Row],[Adj Open]]</f>
        <v>-1.3850507464899168E-3</v>
      </c>
      <c r="J10325" s="50">
        <f>DAX__2019_2020__33[[#This Row],[Adj Close]]-DAX__2019_2020__33[[#This Row],[Adj Open]]</f>
        <v>-0.14340969820514715</v>
      </c>
      <c r="K10325" s="50">
        <v>316622</v>
      </c>
    </row>
    <row r="10326" spans="1:11" x14ac:dyDescent="0.3">
      <c r="A10326" s="51" t="str">
        <f t="shared" si="167"/>
        <v>MRK.DE</v>
      </c>
      <c r="B10326" s="52" t="s">
        <v>307</v>
      </c>
      <c r="C10326" s="50" t="s">
        <v>10392</v>
      </c>
      <c r="D10326" s="50">
        <f>DAX__2019_2020__33[[#This Row],[Open]]*(DAX__2019_2020__33[[#This Row],[Adj Close]]/DAX__2019_2020__33[[#This Row],[Close]])</f>
        <v>103.82792726795542</v>
      </c>
      <c r="E10326" s="50" t="s">
        <v>10492</v>
      </c>
      <c r="F10326" s="50" t="s">
        <v>10365</v>
      </c>
      <c r="G10326" s="50" t="s">
        <v>10388</v>
      </c>
      <c r="H10326" s="50" t="s">
        <v>24740</v>
      </c>
      <c r="I10326" s="50">
        <f>(DAX__2019_2020__33[[#This Row],[Adj Close]]-DAX__2019_2020__33[[#This Row],[Adj Open]])/DAX__2019_2020__33[[#This Row],[Adj Open]]</f>
        <v>-3.6832505282366631E-3</v>
      </c>
      <c r="J10326" s="50">
        <f>DAX__2019_2020__33[[#This Row],[Adj Close]]-DAX__2019_2020__33[[#This Row],[Adj Open]]</f>
        <v>-0.38242426795541462</v>
      </c>
      <c r="K10326" s="50">
        <v>547269</v>
      </c>
    </row>
    <row r="10327" spans="1:11" x14ac:dyDescent="0.3">
      <c r="A10327" s="51" t="str">
        <f t="shared" si="167"/>
        <v>MRK.DE</v>
      </c>
      <c r="B10327" s="52" t="s">
        <v>308</v>
      </c>
      <c r="C10327" s="50" t="s">
        <v>10385</v>
      </c>
      <c r="D10327" s="50">
        <f>DAX__2019_2020__33[[#This Row],[Open]]*(DAX__2019_2020__33[[#This Row],[Adj Close]]/DAX__2019_2020__33[[#This Row],[Close]])</f>
        <v>103.34989970801601</v>
      </c>
      <c r="E10327" s="50" t="s">
        <v>10499</v>
      </c>
      <c r="F10327" s="50" t="s">
        <v>10324</v>
      </c>
      <c r="G10327" s="50" t="s">
        <v>10324</v>
      </c>
      <c r="H10327" s="50" t="s">
        <v>24741</v>
      </c>
      <c r="I10327" s="50">
        <f>(DAX__2019_2020__33[[#This Row],[Adj Close]]-DAX__2019_2020__33[[#This Row],[Adj Open]])/DAX__2019_2020__33[[#This Row],[Adj Open]]</f>
        <v>-2.7751619384858411E-3</v>
      </c>
      <c r="J10327" s="50">
        <f>DAX__2019_2020__33[[#This Row],[Adj Close]]-DAX__2019_2020__33[[#This Row],[Adj Open]]</f>
        <v>-0.28681270801601499</v>
      </c>
      <c r="K10327" s="50">
        <v>404265</v>
      </c>
    </row>
    <row r="10328" spans="1:11" x14ac:dyDescent="0.3">
      <c r="A10328" s="51" t="str">
        <f t="shared" si="167"/>
        <v>MRK.DE</v>
      </c>
      <c r="B10328" s="52" t="s">
        <v>309</v>
      </c>
      <c r="C10328" s="50" t="s">
        <v>10387</v>
      </c>
      <c r="D10328" s="50">
        <f>DAX__2019_2020__33[[#This Row],[Open]]*(DAX__2019_2020__33[[#This Row],[Adj Close]]/DAX__2019_2020__33[[#This Row],[Close]])</f>
        <v>102.58505970279823</v>
      </c>
      <c r="E10328" s="50" t="s">
        <v>10366</v>
      </c>
      <c r="F10328" s="50" t="s">
        <v>10321</v>
      </c>
      <c r="G10328" s="50" t="s">
        <v>10320</v>
      </c>
      <c r="H10328" s="50" t="s">
        <v>24742</v>
      </c>
      <c r="I10328" s="50">
        <f>(DAX__2019_2020__33[[#This Row],[Adj Close]]-DAX__2019_2020__33[[#This Row],[Adj Open]])/DAX__2019_2020__33[[#This Row],[Adj Open]]</f>
        <v>-1.3979589543907599E-3</v>
      </c>
      <c r="J10328" s="50">
        <f>DAX__2019_2020__33[[#This Row],[Adj Close]]-DAX__2019_2020__33[[#This Row],[Adj Open]]</f>
        <v>-0.1434097027982375</v>
      </c>
      <c r="K10328" s="50">
        <v>393534</v>
      </c>
    </row>
    <row r="10329" spans="1:11" x14ac:dyDescent="0.3">
      <c r="A10329" s="51" t="str">
        <f t="shared" si="167"/>
        <v>MRK.DE</v>
      </c>
      <c r="B10329" s="52" t="s">
        <v>310</v>
      </c>
      <c r="C10329" s="50" t="s">
        <v>10387</v>
      </c>
      <c r="D10329" s="50">
        <f>DAX__2019_2020__33[[#This Row],[Open]]*(DAX__2019_2020__33[[#This Row],[Adj Close]]/DAX__2019_2020__33[[#This Row],[Close]])</f>
        <v>102.58506261742568</v>
      </c>
      <c r="E10329" s="50" t="s">
        <v>10334</v>
      </c>
      <c r="F10329" s="50" t="s">
        <v>10370</v>
      </c>
      <c r="G10329" s="50" t="s">
        <v>10338</v>
      </c>
      <c r="H10329" s="50" t="s">
        <v>24743</v>
      </c>
      <c r="I10329" s="50">
        <f>(DAX__2019_2020__33[[#This Row],[Adj Close]]-DAX__2019_2020__33[[#This Row],[Adj Open]])/DAX__2019_2020__33[[#This Row],[Adj Open]]</f>
        <v>-6.5238115603781042E-3</v>
      </c>
      <c r="J10329" s="50">
        <f>DAX__2019_2020__33[[#This Row],[Adj Close]]-DAX__2019_2020__33[[#This Row],[Adj Open]]</f>
        <v>-0.66924561742567334</v>
      </c>
      <c r="K10329" s="50">
        <v>533546</v>
      </c>
    </row>
    <row r="10330" spans="1:11" x14ac:dyDescent="0.3">
      <c r="A10330" s="51" t="str">
        <f t="shared" si="167"/>
        <v>MRK.DE</v>
      </c>
      <c r="B10330" s="52" t="s">
        <v>311</v>
      </c>
      <c r="C10330" s="50" t="s">
        <v>10320</v>
      </c>
      <c r="D10330" s="50">
        <f>DAX__2019_2020__33[[#This Row],[Open]]*(DAX__2019_2020__33[[#This Row],[Adj Close]]/DAX__2019_2020__33[[#This Row],[Close]])</f>
        <v>102.4416529105529</v>
      </c>
      <c r="E10330" s="50" t="s">
        <v>10320</v>
      </c>
      <c r="F10330" s="50" t="s">
        <v>10309</v>
      </c>
      <c r="G10330" s="50" t="s">
        <v>10338</v>
      </c>
      <c r="H10330" s="50" t="s">
        <v>24743</v>
      </c>
      <c r="I10330" s="50">
        <f>(DAX__2019_2020__33[[#This Row],[Adj Close]]-DAX__2019_2020__33[[#This Row],[Adj Open]])/DAX__2019_2020__33[[#This Row],[Adj Open]]</f>
        <v>-5.1330283689588066E-3</v>
      </c>
      <c r="J10330" s="50">
        <f>DAX__2019_2020__33[[#This Row],[Adj Close]]-DAX__2019_2020__33[[#This Row],[Adj Open]]</f>
        <v>-0.52583591055289958</v>
      </c>
      <c r="K10330" s="50">
        <v>583657</v>
      </c>
    </row>
    <row r="10331" spans="1:11" x14ac:dyDescent="0.3">
      <c r="A10331" s="51" t="str">
        <f t="shared" si="167"/>
        <v>MRK.DE</v>
      </c>
      <c r="B10331" s="52" t="s">
        <v>312</v>
      </c>
      <c r="C10331" s="50" t="s">
        <v>10396</v>
      </c>
      <c r="D10331" s="50">
        <f>DAX__2019_2020__33[[#This Row],[Open]]*(DAX__2019_2020__33[[#This Row],[Adj Close]]/DAX__2019_2020__33[[#This Row],[Close]])</f>
        <v>101.7724044015888</v>
      </c>
      <c r="E10331" s="50" t="s">
        <v>10320</v>
      </c>
      <c r="F10331" s="50" t="s">
        <v>10376</v>
      </c>
      <c r="G10331" s="50" t="s">
        <v>10320</v>
      </c>
      <c r="H10331" s="50" t="s">
        <v>24742</v>
      </c>
      <c r="I10331" s="50">
        <f>(DAX__2019_2020__33[[#This Row],[Adj Close]]-DAX__2019_2020__33[[#This Row],[Adj Open]])/DAX__2019_2020__33[[#This Row],[Adj Open]]</f>
        <v>6.5759043656901817E-3</v>
      </c>
      <c r="J10331" s="50">
        <f>DAX__2019_2020__33[[#This Row],[Adj Close]]-DAX__2019_2020__33[[#This Row],[Adj Open]]</f>
        <v>0.66924559841119446</v>
      </c>
      <c r="K10331" s="50">
        <v>802345</v>
      </c>
    </row>
    <row r="10332" spans="1:11" x14ac:dyDescent="0.3">
      <c r="A10332" s="51" t="str">
        <f t="shared" si="167"/>
        <v>MRK.DE</v>
      </c>
      <c r="B10332" s="52" t="s">
        <v>313</v>
      </c>
      <c r="C10332" s="50" t="s">
        <v>10368</v>
      </c>
      <c r="D10332" s="50">
        <f>DAX__2019_2020__33[[#This Row],[Open]]*(DAX__2019_2020__33[[#This Row],[Adj Close]]/DAX__2019_2020__33[[#This Row],[Close]])</f>
        <v>102.72845682514995</v>
      </c>
      <c r="E10332" s="50" t="s">
        <v>10411</v>
      </c>
      <c r="F10332" s="50" t="s">
        <v>10306</v>
      </c>
      <c r="G10332" s="50" t="s">
        <v>10315</v>
      </c>
      <c r="H10332" s="50" t="s">
        <v>24744</v>
      </c>
      <c r="I10332" s="50">
        <f>(DAX__2019_2020__33[[#This Row],[Adj Close]]-DAX__2019_2020__33[[#This Row],[Adj Open]])/DAX__2019_2020__33[[#This Row],[Adj Open]]</f>
        <v>-7.4452770808360403E-3</v>
      </c>
      <c r="J10332" s="50">
        <f>DAX__2019_2020__33[[#This Row],[Adj Close]]-DAX__2019_2020__33[[#This Row],[Adj Open]]</f>
        <v>-0.76484182514994359</v>
      </c>
      <c r="K10332" s="50">
        <v>350053</v>
      </c>
    </row>
    <row r="10333" spans="1:11" x14ac:dyDescent="0.3">
      <c r="A10333" s="51" t="str">
        <f t="shared" si="167"/>
        <v>MRK.DE</v>
      </c>
      <c r="B10333" s="52" t="s">
        <v>314</v>
      </c>
      <c r="C10333" s="50" t="s">
        <v>10338</v>
      </c>
      <c r="D10333" s="50">
        <f>DAX__2019_2020__33[[#This Row],[Open]]*(DAX__2019_2020__33[[#This Row],[Adj Close]]/DAX__2019_2020__33[[#This Row],[Close]])</f>
        <v>101.91581026629622</v>
      </c>
      <c r="E10333" s="50" t="s">
        <v>10332</v>
      </c>
      <c r="F10333" s="50" t="s">
        <v>10378</v>
      </c>
      <c r="G10333" s="50" t="s">
        <v>10374</v>
      </c>
      <c r="H10333" s="50" t="s">
        <v>24745</v>
      </c>
      <c r="I10333" s="50">
        <f>(DAX__2019_2020__33[[#This Row],[Adj Close]]-DAX__2019_2020__33[[#This Row],[Adj Open]])/DAX__2019_2020__33[[#This Row],[Adj Open]]</f>
        <v>-3.7523546670235799E-3</v>
      </c>
      <c r="J10333" s="50">
        <f>DAX__2019_2020__33[[#This Row],[Adj Close]]-DAX__2019_2020__33[[#This Row],[Adj Open]]</f>
        <v>-0.38242426629622628</v>
      </c>
      <c r="K10333" s="50">
        <v>170502</v>
      </c>
    </row>
    <row r="10334" spans="1:11" x14ac:dyDescent="0.3">
      <c r="A10334" s="51" t="str">
        <f t="shared" si="167"/>
        <v>MRK.DE</v>
      </c>
      <c r="B10334" s="52" t="s">
        <v>315</v>
      </c>
      <c r="C10334" s="50" t="s">
        <v>10342</v>
      </c>
      <c r="D10334" s="50">
        <f>DAX__2019_2020__33[[#This Row],[Open]]*(DAX__2019_2020__33[[#This Row],[Adj Close]]/DAX__2019_2020__33[[#This Row],[Close]])</f>
        <v>101.05536562427774</v>
      </c>
      <c r="E10334" s="50" t="s">
        <v>10315</v>
      </c>
      <c r="F10334" s="50" t="s">
        <v>10352</v>
      </c>
      <c r="G10334" s="50" t="s">
        <v>10306</v>
      </c>
      <c r="H10334" s="50" t="s">
        <v>24718</v>
      </c>
      <c r="I10334" s="50">
        <f>(DAX__2019_2020__33[[#This Row],[Adj Close]]-DAX__2019_2020__33[[#This Row],[Adj Open]])/DAX__2019_2020__33[[#This Row],[Adj Open]]</f>
        <v>2.8382498440374855E-3</v>
      </c>
      <c r="J10334" s="50">
        <f>DAX__2019_2020__33[[#This Row],[Adj Close]]-DAX__2019_2020__33[[#This Row],[Adj Open]]</f>
        <v>0.28682037572225738</v>
      </c>
      <c r="K10334" s="50">
        <v>307111</v>
      </c>
    </row>
    <row r="10335" spans="1:11" x14ac:dyDescent="0.3">
      <c r="A10335" s="51" t="str">
        <f t="shared" si="167"/>
        <v>MRK.DE</v>
      </c>
      <c r="B10335" s="52" t="s">
        <v>316</v>
      </c>
      <c r="C10335" s="50" t="s">
        <v>10321</v>
      </c>
      <c r="D10335" s="50">
        <f>DAX__2019_2020__33[[#This Row],[Open]]*(DAX__2019_2020__33[[#This Row],[Adj Close]]/DAX__2019_2020__33[[#This Row],[Close]])</f>
        <v>101.48559497772762</v>
      </c>
      <c r="E10335" s="50" t="s">
        <v>10319</v>
      </c>
      <c r="F10335" s="50" t="s">
        <v>10281</v>
      </c>
      <c r="G10335" s="50" t="s">
        <v>10345</v>
      </c>
      <c r="H10335" s="50" t="s">
        <v>24746</v>
      </c>
      <c r="I10335" s="50">
        <f>(DAX__2019_2020__33[[#This Row],[Adj Close]]-DAX__2019_2020__33[[#This Row],[Adj Open]])/DAX__2019_2020__33[[#This Row],[Adj Open]]</f>
        <v>-1.7428157938235319E-2</v>
      </c>
      <c r="J10335" s="50">
        <f>DAX__2019_2020__33[[#This Row],[Adj Close]]-DAX__2019_2020__33[[#This Row],[Adj Open]]</f>
        <v>-1.7687069777276179</v>
      </c>
      <c r="K10335" s="50">
        <v>623523</v>
      </c>
    </row>
    <row r="10336" spans="1:11" x14ac:dyDescent="0.3">
      <c r="A10336" s="51" t="str">
        <f t="shared" si="167"/>
        <v>MRK.DE</v>
      </c>
      <c r="B10336" s="52" t="s">
        <v>317</v>
      </c>
      <c r="C10336" s="50" t="s">
        <v>10539</v>
      </c>
      <c r="D10336" s="50">
        <f>DAX__2019_2020__33[[#This Row],[Open]]*(DAX__2019_2020__33[[#This Row],[Adj Close]]/DAX__2019_2020__33[[#This Row],[Close]])</f>
        <v>99.334459231923361</v>
      </c>
      <c r="E10336" s="50" t="s">
        <v>10294</v>
      </c>
      <c r="F10336" s="50" t="s">
        <v>10292</v>
      </c>
      <c r="G10336" s="50" t="s">
        <v>10283</v>
      </c>
      <c r="H10336" s="50" t="s">
        <v>24747</v>
      </c>
      <c r="I10336" s="50">
        <f>(DAX__2019_2020__33[[#This Row],[Adj Close]]-DAX__2019_2020__33[[#This Row],[Adj Open]])/DAX__2019_2020__33[[#This Row],[Adj Open]]</f>
        <v>-3.849874805584714E-3</v>
      </c>
      <c r="J10336" s="50">
        <f>DAX__2019_2020__33[[#This Row],[Adj Close]]-DAX__2019_2020__33[[#This Row],[Adj Open]]</f>
        <v>-0.38242523192336364</v>
      </c>
      <c r="K10336" s="50">
        <v>495121</v>
      </c>
    </row>
    <row r="10337" spans="1:11" x14ac:dyDescent="0.3">
      <c r="A10337" s="51" t="str">
        <f t="shared" si="167"/>
        <v>MRK.DE</v>
      </c>
      <c r="B10337" s="52" t="s">
        <v>318</v>
      </c>
      <c r="C10337" s="50" t="s">
        <v>10523</v>
      </c>
      <c r="D10337" s="50">
        <f>DAX__2019_2020__33[[#This Row],[Open]]*(DAX__2019_2020__33[[#This Row],[Adj Close]]/DAX__2019_2020__33[[#This Row],[Close]])</f>
        <v>99.238847987455699</v>
      </c>
      <c r="E10337" s="50" t="s">
        <v>10349</v>
      </c>
      <c r="F10337" s="50" t="s">
        <v>10278</v>
      </c>
      <c r="G10337" s="50" t="s">
        <v>10510</v>
      </c>
      <c r="H10337" s="50" t="s">
        <v>24707</v>
      </c>
      <c r="I10337" s="50">
        <f>(DAX__2019_2020__33[[#This Row],[Adj Close]]-DAX__2019_2020__33[[#This Row],[Adj Open]])/DAX__2019_2020__33[[#This Row],[Adj Open]]</f>
        <v>-4.3353081598658267E-3</v>
      </c>
      <c r="J10337" s="50">
        <f>DAX__2019_2020__33[[#This Row],[Adj Close]]-DAX__2019_2020__33[[#This Row],[Adj Open]]</f>
        <v>-0.4302309874557011</v>
      </c>
      <c r="K10337" s="50">
        <v>643343</v>
      </c>
    </row>
    <row r="10338" spans="1:11" x14ac:dyDescent="0.3">
      <c r="A10338" s="51" t="str">
        <f t="shared" si="167"/>
        <v>MRK.DE</v>
      </c>
      <c r="B10338" s="52" t="s">
        <v>319</v>
      </c>
      <c r="C10338" s="50" t="s">
        <v>10523</v>
      </c>
      <c r="D10338" s="50">
        <f>DAX__2019_2020__33[[#This Row],[Open]]*(DAX__2019_2020__33[[#This Row],[Adj Close]]/DAX__2019_2020__33[[#This Row],[Close]])</f>
        <v>99.238860197021225</v>
      </c>
      <c r="E10338" s="50" t="s">
        <v>10351</v>
      </c>
      <c r="F10338" s="50" t="s">
        <v>10510</v>
      </c>
      <c r="G10338" s="50" t="s">
        <v>10281</v>
      </c>
      <c r="H10338" s="50" t="s">
        <v>24748</v>
      </c>
      <c r="I10338" s="50">
        <f>(DAX__2019_2020__33[[#This Row],[Adj Close]]-DAX__2019_2020__33[[#This Row],[Adj Open]])/DAX__2019_2020__33[[#This Row],[Adj Open]]</f>
        <v>1.92675331618246E-3</v>
      </c>
      <c r="J10338" s="50">
        <f>DAX__2019_2020__33[[#This Row],[Adj Close]]-DAX__2019_2020__33[[#This Row],[Adj Open]]</f>
        <v>0.19120880297877818</v>
      </c>
      <c r="K10338" s="50">
        <v>609950</v>
      </c>
    </row>
    <row r="10339" spans="1:11" x14ac:dyDescent="0.3">
      <c r="A10339" s="51" t="str">
        <f t="shared" si="167"/>
        <v>MRK.DE</v>
      </c>
      <c r="B10339" s="52" t="s">
        <v>320</v>
      </c>
      <c r="C10339" s="50" t="s">
        <v>10516</v>
      </c>
      <c r="D10339" s="50">
        <f>DAX__2019_2020__33[[#This Row],[Open]]*(DAX__2019_2020__33[[#This Row],[Adj Close]]/DAX__2019_2020__33[[#This Row],[Close]])</f>
        <v>99.477866298033248</v>
      </c>
      <c r="E10339" s="50" t="s">
        <v>10348</v>
      </c>
      <c r="F10339" s="50" t="s">
        <v>10537</v>
      </c>
      <c r="G10339" s="50" t="s">
        <v>10515</v>
      </c>
      <c r="H10339" s="50" t="s">
        <v>24703</v>
      </c>
      <c r="I10339" s="50">
        <f>(DAX__2019_2020__33[[#This Row],[Adj Close]]-DAX__2019_2020__33[[#This Row],[Adj Open]])/DAX__2019_2020__33[[#This Row],[Adj Open]]</f>
        <v>2.8831810797737534E-3</v>
      </c>
      <c r="J10339" s="50">
        <f>DAX__2019_2020__33[[#This Row],[Adj Close]]-DAX__2019_2020__33[[#This Row],[Adj Open]]</f>
        <v>0.28681270196675257</v>
      </c>
      <c r="K10339" s="50">
        <v>341983</v>
      </c>
    </row>
    <row r="10340" spans="1:11" x14ac:dyDescent="0.3">
      <c r="A10340" s="51" t="str">
        <f t="shared" si="167"/>
        <v>MRK.DE</v>
      </c>
      <c r="B10340" s="52" t="s">
        <v>321</v>
      </c>
      <c r="C10340" s="50" t="s">
        <v>10516</v>
      </c>
      <c r="D10340" s="50">
        <f>DAX__2019_2020__33[[#This Row],[Open]]*(DAX__2019_2020__33[[#This Row],[Adj Close]]/DAX__2019_2020__33[[#This Row],[Close]])</f>
        <v>99.477870302124586</v>
      </c>
      <c r="E10340" s="50" t="s">
        <v>10299</v>
      </c>
      <c r="F10340" s="50" t="s">
        <v>10517</v>
      </c>
      <c r="G10340" s="50" t="s">
        <v>10298</v>
      </c>
      <c r="H10340" s="50" t="s">
        <v>24749</v>
      </c>
      <c r="I10340" s="50">
        <f>(DAX__2019_2020__33[[#This Row],[Adj Close]]-DAX__2019_2020__33[[#This Row],[Adj Open]])/DAX__2019_2020__33[[#This Row],[Adj Open]]</f>
        <v>-8.1692068764285392E-3</v>
      </c>
      <c r="J10340" s="50">
        <f>DAX__2019_2020__33[[#This Row],[Adj Close]]-DAX__2019_2020__33[[#This Row],[Adj Open]]</f>
        <v>-0.81265530212458259</v>
      </c>
      <c r="K10340" s="50">
        <v>378750</v>
      </c>
    </row>
    <row r="10341" spans="1:11" x14ac:dyDescent="0.3">
      <c r="A10341" s="51" t="str">
        <f t="shared" si="167"/>
        <v>MRK.DE</v>
      </c>
      <c r="B10341" s="52" t="s">
        <v>322</v>
      </c>
      <c r="C10341" s="50" t="s">
        <v>10282</v>
      </c>
      <c r="D10341" s="50">
        <f>DAX__2019_2020__33[[#This Row],[Open]]*(DAX__2019_2020__33[[#This Row],[Adj Close]]/DAX__2019_2020__33[[#This Row],[Close]])</f>
        <v>98.473998528766302</v>
      </c>
      <c r="E10341" s="50" t="s">
        <v>10302</v>
      </c>
      <c r="F10341" s="50" t="s">
        <v>10262</v>
      </c>
      <c r="G10341" s="50" t="s">
        <v>10510</v>
      </c>
      <c r="H10341" s="50" t="s">
        <v>24707</v>
      </c>
      <c r="I10341" s="50">
        <f>(DAX__2019_2020__33[[#This Row],[Adj Close]]-DAX__2019_2020__33[[#This Row],[Adj Open]])/DAX__2019_2020__33[[#This Row],[Adj Open]]</f>
        <v>3.3980388349514148E-3</v>
      </c>
      <c r="J10341" s="50">
        <f>DAX__2019_2020__33[[#This Row],[Adj Close]]-DAX__2019_2020__33[[#This Row],[Adj Open]]</f>
        <v>0.33461847123369637</v>
      </c>
      <c r="K10341" s="50">
        <v>922365</v>
      </c>
    </row>
    <row r="10342" spans="1:11" x14ac:dyDescent="0.3">
      <c r="A10342" s="51" t="str">
        <f t="shared" si="167"/>
        <v>MRK.DE</v>
      </c>
      <c r="B10342" s="52" t="s">
        <v>323</v>
      </c>
      <c r="C10342" s="50" t="s">
        <v>10278</v>
      </c>
      <c r="D10342" s="50">
        <f>DAX__2019_2020__33[[#This Row],[Open]]*(DAX__2019_2020__33[[#This Row],[Adj Close]]/DAX__2019_2020__33[[#This Row],[Close]])</f>
        <v>98.426201135688913</v>
      </c>
      <c r="E10342" s="50" t="s">
        <v>10287</v>
      </c>
      <c r="F10342" s="50" t="s">
        <v>3954</v>
      </c>
      <c r="G10342" s="50" t="s">
        <v>10300</v>
      </c>
      <c r="H10342" s="50" t="s">
        <v>24750</v>
      </c>
      <c r="I10342" s="50">
        <f>(DAX__2019_2020__33[[#This Row],[Adj Close]]-DAX__2019_2020__33[[#This Row],[Adj Open]])/DAX__2019_2020__33[[#This Row],[Adj Open]]</f>
        <v>-4.8562410351501469E-4</v>
      </c>
      <c r="J10342" s="50">
        <f>DAX__2019_2020__33[[#This Row],[Adj Close]]-DAX__2019_2020__33[[#This Row],[Adj Open]]</f>
        <v>-4.779813568890745E-2</v>
      </c>
      <c r="K10342" s="50">
        <v>689496</v>
      </c>
    </row>
    <row r="10343" spans="1:11" x14ac:dyDescent="0.3">
      <c r="A10343" s="51" t="str">
        <f t="shared" si="167"/>
        <v>MRK.DE</v>
      </c>
      <c r="B10343" s="52" t="s">
        <v>324</v>
      </c>
      <c r="C10343" s="50" t="s">
        <v>10510</v>
      </c>
      <c r="D10343" s="50">
        <f>DAX__2019_2020__33[[#This Row],[Open]]*(DAX__2019_2020__33[[#This Row],[Adj Close]]/DAX__2019_2020__33[[#This Row],[Close]])</f>
        <v>98.80862630018018</v>
      </c>
      <c r="E10343" s="50" t="s">
        <v>10302</v>
      </c>
      <c r="F10343" s="50" t="s">
        <v>24712</v>
      </c>
      <c r="G10343" s="50" t="s">
        <v>24712</v>
      </c>
      <c r="H10343" s="50" t="s">
        <v>24751</v>
      </c>
      <c r="I10343" s="50">
        <f>(DAX__2019_2020__33[[#This Row],[Adj Close]]-DAX__2019_2020__33[[#This Row],[Adj Open]])/DAX__2019_2020__33[[#This Row],[Adj Open]]</f>
        <v>-5.3216740265442158E-3</v>
      </c>
      <c r="J10343" s="50">
        <f>DAX__2019_2020__33[[#This Row],[Adj Close]]-DAX__2019_2020__33[[#This Row],[Adj Open]]</f>
        <v>-0.52582730018018253</v>
      </c>
      <c r="K10343" s="50">
        <v>566258</v>
      </c>
    </row>
    <row r="10344" spans="1:11" x14ac:dyDescent="0.3">
      <c r="A10344" s="51" t="str">
        <f t="shared" si="167"/>
        <v>MRK.DE</v>
      </c>
      <c r="B10344" s="52" t="s">
        <v>325</v>
      </c>
      <c r="C10344" s="50" t="s">
        <v>10283</v>
      </c>
      <c r="D10344" s="50">
        <f>DAX__2019_2020__33[[#This Row],[Open]]*(DAX__2019_2020__33[[#This Row],[Adj Close]]/DAX__2019_2020__33[[#This Row],[Close]])</f>
        <v>98.952036527323358</v>
      </c>
      <c r="E10344" s="50" t="s">
        <v>10277</v>
      </c>
      <c r="F10344" s="50" t="s">
        <v>3954</v>
      </c>
      <c r="G10344" s="50" t="s">
        <v>3964</v>
      </c>
      <c r="H10344" s="50" t="s">
        <v>24752</v>
      </c>
      <c r="I10344" s="50">
        <f>(DAX__2019_2020__33[[#This Row],[Adj Close]]-DAX__2019_2020__33[[#This Row],[Adj Open]])/DAX__2019_2020__33[[#This Row],[Adj Open]]</f>
        <v>-7.7294975845410485E-3</v>
      </c>
      <c r="J10344" s="50">
        <f>DAX__2019_2020__33[[#This Row],[Adj Close]]-DAX__2019_2020__33[[#This Row],[Adj Open]]</f>
        <v>-0.76484952732336353</v>
      </c>
      <c r="K10344" s="50">
        <v>543621</v>
      </c>
    </row>
    <row r="10345" spans="1:11" x14ac:dyDescent="0.3">
      <c r="A10345" s="51" t="str">
        <f t="shared" si="167"/>
        <v>MRK.DE</v>
      </c>
      <c r="B10345" s="52" t="s">
        <v>326</v>
      </c>
      <c r="C10345" s="50" t="s">
        <v>24712</v>
      </c>
      <c r="D10345" s="50">
        <f>DAX__2019_2020__33[[#This Row],[Open]]*(DAX__2019_2020__33[[#This Row],[Adj Close]]/DAX__2019_2020__33[[#This Row],[Close]])</f>
        <v>98.282801765522535</v>
      </c>
      <c r="E10345" s="50" t="s">
        <v>10520</v>
      </c>
      <c r="F10345" s="50" t="s">
        <v>10286</v>
      </c>
      <c r="G10345" s="50" t="s">
        <v>10539</v>
      </c>
      <c r="H10345" s="50" t="s">
        <v>24715</v>
      </c>
      <c r="I10345" s="50">
        <f>(DAX__2019_2020__33[[#This Row],[Adj Close]]-DAX__2019_2020__33[[#This Row],[Adj Open]])/DAX__2019_2020__33[[#This Row],[Adj Open]]</f>
        <v>1.0700379065163985E-2</v>
      </c>
      <c r="J10345" s="50">
        <f>DAX__2019_2020__33[[#This Row],[Adj Close]]-DAX__2019_2020__33[[#This Row],[Adj Open]]</f>
        <v>1.0516632344774592</v>
      </c>
      <c r="K10345" s="50">
        <v>423387</v>
      </c>
    </row>
    <row r="10346" spans="1:11" x14ac:dyDescent="0.3">
      <c r="A10346" s="51" t="str">
        <f t="shared" si="167"/>
        <v>MRK.DE</v>
      </c>
      <c r="B10346" s="52" t="s">
        <v>327</v>
      </c>
      <c r="C10346" s="50" t="s">
        <v>10518</v>
      </c>
      <c r="D10346" s="50">
        <f>DAX__2019_2020__33[[#This Row],[Open]]*(DAX__2019_2020__33[[#This Row],[Adj Close]]/DAX__2019_2020__33[[#This Row],[Close]])</f>
        <v>99.095449902044749</v>
      </c>
      <c r="E10346" s="50" t="s">
        <v>10508</v>
      </c>
      <c r="F10346" s="50" t="s">
        <v>10287</v>
      </c>
      <c r="G10346" s="50" t="s">
        <v>10520</v>
      </c>
      <c r="H10346" s="50" t="s">
        <v>24753</v>
      </c>
      <c r="I10346" s="50">
        <f>(DAX__2019_2020__33[[#This Row],[Adj Close]]-DAX__2019_2020__33[[#This Row],[Adj Open]])/DAX__2019_2020__33[[#This Row],[Adj Open]]</f>
        <v>5.7886926041739034E-3</v>
      </c>
      <c r="J10346" s="50">
        <f>DAX__2019_2020__33[[#This Row],[Adj Close]]-DAX__2019_2020__33[[#This Row],[Adj Open]]</f>
        <v>0.57363309795525197</v>
      </c>
      <c r="K10346" s="50">
        <v>554891</v>
      </c>
    </row>
    <row r="10347" spans="1:11" x14ac:dyDescent="0.3">
      <c r="A10347" s="51" t="str">
        <f t="shared" si="167"/>
        <v>MRK.DE</v>
      </c>
      <c r="B10347" s="52" t="s">
        <v>328</v>
      </c>
      <c r="C10347" s="50" t="s">
        <v>10285</v>
      </c>
      <c r="D10347" s="50">
        <f>DAX__2019_2020__33[[#This Row],[Open]]*(DAX__2019_2020__33[[#This Row],[Adj Close]]/DAX__2019_2020__33[[#This Row],[Close]])</f>
        <v>99.38225728400576</v>
      </c>
      <c r="E10347" s="50" t="s">
        <v>10289</v>
      </c>
      <c r="F10347" s="50" t="s">
        <v>10407</v>
      </c>
      <c r="G10347" s="50" t="s">
        <v>3984</v>
      </c>
      <c r="H10347" s="50" t="s">
        <v>24754</v>
      </c>
      <c r="I10347" s="50">
        <f>(DAX__2019_2020__33[[#This Row],[Adj Close]]-DAX__2019_2020__33[[#This Row],[Adj Open]])/DAX__2019_2020__33[[#This Row],[Adj Open]]</f>
        <v>-5.2909573436543591E-3</v>
      </c>
      <c r="J10347" s="50">
        <f>DAX__2019_2020__33[[#This Row],[Adj Close]]-DAX__2019_2020__33[[#This Row],[Adj Open]]</f>
        <v>-0.52582728400575718</v>
      </c>
      <c r="K10347" s="50">
        <v>414667</v>
      </c>
    </row>
    <row r="10348" spans="1:11" x14ac:dyDescent="0.3">
      <c r="A10348" s="51" t="str">
        <f t="shared" si="167"/>
        <v>MRK.DE</v>
      </c>
      <c r="B10348" s="52" t="s">
        <v>329</v>
      </c>
      <c r="C10348" s="50" t="s">
        <v>10283</v>
      </c>
      <c r="D10348" s="50">
        <f>DAX__2019_2020__33[[#This Row],[Open]]*(DAX__2019_2020__33[[#This Row],[Adj Close]]/DAX__2019_2020__33[[#This Row],[Close]])</f>
        <v>98.952039898214025</v>
      </c>
      <c r="E10348" s="50" t="s">
        <v>10515</v>
      </c>
      <c r="F10348" s="50" t="s">
        <v>10292</v>
      </c>
      <c r="G10348" s="50" t="s">
        <v>10347</v>
      </c>
      <c r="H10348" s="50" t="s">
        <v>24755</v>
      </c>
      <c r="I10348" s="50">
        <f>(DAX__2019_2020__33[[#This Row],[Adj Close]]-DAX__2019_2020__33[[#This Row],[Adj Open]])/DAX__2019_2020__33[[#This Row],[Adj Open]]</f>
        <v>5.7970821256038202E-3</v>
      </c>
      <c r="J10348" s="50">
        <f>DAX__2019_2020__33[[#This Row],[Adj Close]]-DAX__2019_2020__33[[#This Row],[Adj Open]]</f>
        <v>0.5736331017859726</v>
      </c>
      <c r="K10348" s="50">
        <v>499537</v>
      </c>
    </row>
    <row r="10349" spans="1:11" x14ac:dyDescent="0.3">
      <c r="A10349" s="51" t="str">
        <f t="shared" si="167"/>
        <v>MRK.DE</v>
      </c>
      <c r="B10349" s="52" t="s">
        <v>330</v>
      </c>
      <c r="C10349" s="50" t="s">
        <v>10516</v>
      </c>
      <c r="D10349" s="50">
        <f>DAX__2019_2020__33[[#This Row],[Open]]*(DAX__2019_2020__33[[#This Row],[Adj Close]]/DAX__2019_2020__33[[#This Row],[Close]])</f>
        <v>99.477865562564403</v>
      </c>
      <c r="E10349" s="50" t="s">
        <v>10397</v>
      </c>
      <c r="F10349" s="50" t="s">
        <v>10285</v>
      </c>
      <c r="G10349" s="50" t="s">
        <v>10294</v>
      </c>
      <c r="H10349" s="50" t="s">
        <v>24756</v>
      </c>
      <c r="I10349" s="50">
        <f>(DAX__2019_2020__33[[#This Row],[Adj Close]]-DAX__2019_2020__33[[#This Row],[Adj Open]])/DAX__2019_2020__33[[#This Row],[Adj Open]]</f>
        <v>3.3637577117609169E-3</v>
      </c>
      <c r="J10349" s="50">
        <f>DAX__2019_2020__33[[#This Row],[Adj Close]]-DAX__2019_2020__33[[#This Row],[Adj Open]]</f>
        <v>0.33461943743559175</v>
      </c>
      <c r="K10349" s="50">
        <v>1039583</v>
      </c>
    </row>
    <row r="10350" spans="1:11" x14ac:dyDescent="0.3">
      <c r="A10350" s="51" t="str">
        <f t="shared" si="167"/>
        <v>MRK.DE</v>
      </c>
      <c r="B10350" s="52" t="s">
        <v>331</v>
      </c>
      <c r="C10350" s="50" t="s">
        <v>10294</v>
      </c>
      <c r="D10350" s="50">
        <f>DAX__2019_2020__33[[#This Row],[Open]]*(DAX__2019_2020__33[[#This Row],[Adj Close]]/DAX__2019_2020__33[[#This Row],[Close]])</f>
        <v>99.812481632558629</v>
      </c>
      <c r="E10350" s="50" t="s">
        <v>10401</v>
      </c>
      <c r="F10350" s="50" t="s">
        <v>10520</v>
      </c>
      <c r="G10350" s="50" t="s">
        <v>10355</v>
      </c>
      <c r="H10350" s="50" t="s">
        <v>24757</v>
      </c>
      <c r="I10350" s="50">
        <f>(DAX__2019_2020__33[[#This Row],[Adj Close]]-DAX__2019_2020__33[[#This Row],[Adj Open]])/DAX__2019_2020__33[[#This Row],[Adj Open]]</f>
        <v>8.6206990685690731E-3</v>
      </c>
      <c r="J10350" s="50">
        <f>DAX__2019_2020__33[[#This Row],[Adj Close]]-DAX__2019_2020__33[[#This Row],[Adj Open]]</f>
        <v>0.86045336744136591</v>
      </c>
      <c r="K10350" s="50">
        <v>345976</v>
      </c>
    </row>
    <row r="10351" spans="1:11" x14ac:dyDescent="0.3">
      <c r="A10351" s="51" t="str">
        <f t="shared" si="167"/>
        <v>MRK.DE</v>
      </c>
      <c r="B10351" s="52" t="s">
        <v>332</v>
      </c>
      <c r="C10351" s="50" t="s">
        <v>10311</v>
      </c>
      <c r="D10351" s="50">
        <f>DAX__2019_2020__33[[#This Row],[Open]]*(DAX__2019_2020__33[[#This Row],[Adj Close]]/DAX__2019_2020__33[[#This Row],[Close]])</f>
        <v>101.15096411743505</v>
      </c>
      <c r="E10351" s="50" t="s">
        <v>10376</v>
      </c>
      <c r="F10351" s="50" t="s">
        <v>10397</v>
      </c>
      <c r="G10351" s="50" t="s">
        <v>10355</v>
      </c>
      <c r="H10351" s="50" t="s">
        <v>24757</v>
      </c>
      <c r="I10351" s="50">
        <f>(DAX__2019_2020__33[[#This Row],[Adj Close]]-DAX__2019_2020__33[[#This Row],[Adj Open]])/DAX__2019_2020__33[[#This Row],[Adj Open]]</f>
        <v>-4.7258977866001407E-3</v>
      </c>
      <c r="J10351" s="50">
        <f>DAX__2019_2020__33[[#This Row],[Adj Close]]-DAX__2019_2020__33[[#This Row],[Adj Open]]</f>
        <v>-0.47802911743505661</v>
      </c>
      <c r="K10351" s="50">
        <v>281311</v>
      </c>
    </row>
    <row r="10352" spans="1:11" x14ac:dyDescent="0.3">
      <c r="A10352" s="51" t="str">
        <f t="shared" si="167"/>
        <v>MRK.DE</v>
      </c>
      <c r="B10352" s="52" t="s">
        <v>333</v>
      </c>
      <c r="C10352" s="50" t="s">
        <v>10405</v>
      </c>
      <c r="D10352" s="50">
        <f>DAX__2019_2020__33[[#This Row],[Open]]*(DAX__2019_2020__33[[#This Row],[Adj Close]]/DAX__2019_2020__33[[#This Row],[Close]])</f>
        <v>100.5295331623213</v>
      </c>
      <c r="E10352" s="50" t="s">
        <v>10398</v>
      </c>
      <c r="F10352" s="50" t="s">
        <v>10305</v>
      </c>
      <c r="G10352" s="50" t="s">
        <v>10513</v>
      </c>
      <c r="H10352" s="50" t="s">
        <v>24758</v>
      </c>
      <c r="I10352" s="50">
        <f>(DAX__2019_2020__33[[#This Row],[Adj Close]]-DAX__2019_2020__33[[#This Row],[Adj Open]])/DAX__2019_2020__33[[#This Row],[Adj Open]]</f>
        <v>1.9020066209794037E-3</v>
      </c>
      <c r="J10352" s="50">
        <f>DAX__2019_2020__33[[#This Row],[Adj Close]]-DAX__2019_2020__33[[#This Row],[Adj Open]]</f>
        <v>0.19120783767870364</v>
      </c>
      <c r="K10352" s="50">
        <v>179374</v>
      </c>
    </row>
    <row r="10353" spans="1:11" x14ac:dyDescent="0.3">
      <c r="A10353" s="51" t="str">
        <f t="shared" si="167"/>
        <v>MRK.DE</v>
      </c>
      <c r="B10353" s="52" t="s">
        <v>334</v>
      </c>
      <c r="C10353" s="50" t="s">
        <v>10376</v>
      </c>
      <c r="D10353" s="50">
        <f>DAX__2019_2020__33[[#This Row],[Open]]*(DAX__2019_2020__33[[#This Row],[Adj Close]]/DAX__2019_2020__33[[#This Row],[Close]])</f>
        <v>101.24658207626766</v>
      </c>
      <c r="E10353" s="50" t="s">
        <v>10490</v>
      </c>
      <c r="F10353" s="50" t="s">
        <v>10307</v>
      </c>
      <c r="G10353" s="50" t="s">
        <v>10306</v>
      </c>
      <c r="H10353" s="50" t="s">
        <v>24718</v>
      </c>
      <c r="I10353" s="50">
        <f>(DAX__2019_2020__33[[#This Row],[Adj Close]]-DAX__2019_2020__33[[#This Row],[Adj Open]])/DAX__2019_2020__33[[#This Row],[Adj Open]]</f>
        <v>9.4426815969277686E-4</v>
      </c>
      <c r="J10353" s="50">
        <f>DAX__2019_2020__33[[#This Row],[Adj Close]]-DAX__2019_2020__33[[#This Row],[Adj Open]]</f>
        <v>9.5603923732340945E-2</v>
      </c>
      <c r="K10353" s="50">
        <v>613310</v>
      </c>
    </row>
    <row r="10354" spans="1:11" x14ac:dyDescent="0.3">
      <c r="A10354" s="51" t="str">
        <f t="shared" si="167"/>
        <v>MRK.DE</v>
      </c>
      <c r="B10354" s="52" t="s">
        <v>335</v>
      </c>
      <c r="C10354" s="50" t="s">
        <v>10306</v>
      </c>
      <c r="D10354" s="50">
        <f>DAX__2019_2020__33[[#This Row],[Open]]*(DAX__2019_2020__33[[#This Row],[Adj Close]]/DAX__2019_2020__33[[#This Row],[Close]])</f>
        <v>101.34217419114218</v>
      </c>
      <c r="E10354" s="50" t="s">
        <v>10317</v>
      </c>
      <c r="F10354" s="50" t="s">
        <v>10380</v>
      </c>
      <c r="G10354" s="50" t="s">
        <v>10317</v>
      </c>
      <c r="H10354" s="50" t="s">
        <v>24759</v>
      </c>
      <c r="I10354" s="50">
        <f>(DAX__2019_2020__33[[#This Row],[Adj Close]]-DAX__2019_2020__33[[#This Row],[Adj Open]])/DAX__2019_2020__33[[#This Row],[Adj Open]]</f>
        <v>1.1792452830188751E-2</v>
      </c>
      <c r="J10354" s="50">
        <f>DAX__2019_2020__33[[#This Row],[Adj Close]]-DAX__2019_2020__33[[#This Row],[Adj Open]]</f>
        <v>1.195072808857816</v>
      </c>
      <c r="K10354" s="50">
        <v>529208</v>
      </c>
    </row>
    <row r="10355" spans="1:11" x14ac:dyDescent="0.3">
      <c r="A10355" s="51" t="str">
        <f t="shared" si="167"/>
        <v>MRK.DE</v>
      </c>
      <c r="B10355" s="52" t="s">
        <v>336</v>
      </c>
      <c r="C10355" s="50" t="s">
        <v>10335</v>
      </c>
      <c r="D10355" s="50">
        <f>DAX__2019_2020__33[[#This Row],[Open]]*(DAX__2019_2020__33[[#This Row],[Adj Close]]/DAX__2019_2020__33[[#This Row],[Close]])</f>
        <v>102.20263158642229</v>
      </c>
      <c r="E10355" s="50" t="s">
        <v>24760</v>
      </c>
      <c r="F10355" s="50" t="s">
        <v>10398</v>
      </c>
      <c r="G10355" s="50" t="s">
        <v>10414</v>
      </c>
      <c r="H10355" s="50" t="s">
        <v>24761</v>
      </c>
      <c r="I10355" s="50">
        <f>(DAX__2019_2020__33[[#This Row],[Adj Close]]-DAX__2019_2020__33[[#This Row],[Adj Open]])/DAX__2019_2020__33[[#This Row],[Adj Open]]</f>
        <v>1.4031805163109264E-2</v>
      </c>
      <c r="J10355" s="50">
        <f>DAX__2019_2020__33[[#This Row],[Adj Close]]-DAX__2019_2020__33[[#This Row],[Adj Open]]</f>
        <v>1.4340874135777142</v>
      </c>
      <c r="K10355" s="50">
        <v>635339</v>
      </c>
    </row>
    <row r="10356" spans="1:11" x14ac:dyDescent="0.3">
      <c r="A10356" s="51" t="str">
        <f t="shared" si="167"/>
        <v>MRK.DE</v>
      </c>
      <c r="B10356" s="52" t="s">
        <v>337</v>
      </c>
      <c r="C10356" s="50" t="s">
        <v>10361</v>
      </c>
      <c r="D10356" s="50">
        <f>DAX__2019_2020__33[[#This Row],[Open]]*(DAX__2019_2020__33[[#This Row],[Adj Close]]/DAX__2019_2020__33[[#This Row],[Close]])</f>
        <v>103.87573734818967</v>
      </c>
      <c r="E10356" s="50" t="s">
        <v>12457</v>
      </c>
      <c r="F10356" s="50" t="s">
        <v>10359</v>
      </c>
      <c r="G10356" s="50" t="s">
        <v>10413</v>
      </c>
      <c r="H10356" s="50" t="s">
        <v>24735</v>
      </c>
      <c r="I10356" s="50">
        <f>(DAX__2019_2020__33[[#This Row],[Adj Close]]-DAX__2019_2020__33[[#This Row],[Adj Open]])/DAX__2019_2020__33[[#This Row],[Adj Open]]</f>
        <v>7.8232672282877985E-3</v>
      </c>
      <c r="J10356" s="50">
        <f>DAX__2019_2020__33[[#This Row],[Adj Close]]-DAX__2019_2020__33[[#This Row],[Adj Open]]</f>
        <v>0.81264765181032317</v>
      </c>
      <c r="K10356" s="50">
        <v>623819</v>
      </c>
    </row>
    <row r="10357" spans="1:11" x14ac:dyDescent="0.3">
      <c r="A10357" s="51" t="str">
        <f t="shared" si="167"/>
        <v>MRK.DE</v>
      </c>
      <c r="B10357" s="52" t="s">
        <v>338</v>
      </c>
      <c r="C10357" s="50" t="s">
        <v>24760</v>
      </c>
      <c r="D10357" s="50">
        <f>DAX__2019_2020__33[[#This Row],[Open]]*(DAX__2019_2020__33[[#This Row],[Adj Close]]/DAX__2019_2020__33[[#This Row],[Close]])</f>
        <v>104.21034915875069</v>
      </c>
      <c r="E10357" s="50" t="s">
        <v>24762</v>
      </c>
      <c r="F10357" s="50" t="s">
        <v>24731</v>
      </c>
      <c r="G10357" s="50" t="s">
        <v>4007</v>
      </c>
      <c r="H10357" s="50" t="s">
        <v>24763</v>
      </c>
      <c r="I10357" s="50">
        <f>(DAX__2019_2020__33[[#This Row],[Adj Close]]-DAX__2019_2020__33[[#This Row],[Adj Open]])/DAX__2019_2020__33[[#This Row],[Adj Open]]</f>
        <v>2.1100944954128471E-2</v>
      </c>
      <c r="J10357" s="50">
        <f>DAX__2019_2020__33[[#This Row],[Adj Close]]-DAX__2019_2020__33[[#This Row],[Adj Open]]</f>
        <v>2.1989368412493064</v>
      </c>
      <c r="K10357" s="50">
        <v>804081</v>
      </c>
    </row>
    <row r="10358" spans="1:11" x14ac:dyDescent="0.3">
      <c r="A10358" s="51" t="str">
        <f t="shared" ref="A10358:A10421" si="168">"MRK.DE"</f>
        <v>MRK.DE</v>
      </c>
      <c r="B10358" s="52" t="s">
        <v>339</v>
      </c>
      <c r="C10358" s="50" t="s">
        <v>13226</v>
      </c>
      <c r="D10358" s="50">
        <f>DAX__2019_2020__33[[#This Row],[Open]]*(DAX__2019_2020__33[[#This Row],[Adj Close]]/DAX__2019_2020__33[[#This Row],[Close]])</f>
        <v>107.6999748787989</v>
      </c>
      <c r="E10358" s="50" t="s">
        <v>13183</v>
      </c>
      <c r="F10358" s="50" t="s">
        <v>13228</v>
      </c>
      <c r="G10358" s="50" t="s">
        <v>24762</v>
      </c>
      <c r="H10358" s="50" t="s">
        <v>24764</v>
      </c>
      <c r="I10358" s="50">
        <f>(DAX__2019_2020__33[[#This Row],[Adj Close]]-DAX__2019_2020__33[[#This Row],[Adj Open]])/DAX__2019_2020__33[[#This Row],[Adj Open]]</f>
        <v>-8.8769638903337322E-4</v>
      </c>
      <c r="J10358" s="50">
        <f>DAX__2019_2020__33[[#This Row],[Adj Close]]-DAX__2019_2020__33[[#This Row],[Adj Open]]</f>
        <v>-9.5604878798894788E-2</v>
      </c>
      <c r="K10358" s="50">
        <v>520736</v>
      </c>
    </row>
    <row r="10359" spans="1:11" x14ac:dyDescent="0.3">
      <c r="A10359" s="51" t="str">
        <f t="shared" si="168"/>
        <v>MRK.DE</v>
      </c>
      <c r="B10359" s="52" t="s">
        <v>340</v>
      </c>
      <c r="C10359" s="50" t="s">
        <v>24762</v>
      </c>
      <c r="D10359" s="50">
        <f>DAX__2019_2020__33[[#This Row],[Open]]*(DAX__2019_2020__33[[#This Row],[Adj Close]]/DAX__2019_2020__33[[#This Row],[Close]])</f>
        <v>107.60435776054996</v>
      </c>
      <c r="E10359" s="50" t="s">
        <v>13139</v>
      </c>
      <c r="F10359" s="50" t="s">
        <v>24762</v>
      </c>
      <c r="G10359" s="50" t="s">
        <v>12342</v>
      </c>
      <c r="H10359" s="50" t="s">
        <v>24765</v>
      </c>
      <c r="I10359" s="50">
        <f>(DAX__2019_2020__33[[#This Row],[Adj Close]]-DAX__2019_2020__33[[#This Row],[Adj Open]])/DAX__2019_2020__33[[#This Row],[Adj Open]]</f>
        <v>1.0217627448663814E-2</v>
      </c>
      <c r="J10359" s="50">
        <f>DAX__2019_2020__33[[#This Row],[Adj Close]]-DAX__2019_2020__33[[#This Row],[Adj Open]]</f>
        <v>1.0994612394500365</v>
      </c>
      <c r="K10359" s="50">
        <v>353021</v>
      </c>
    </row>
    <row r="10360" spans="1:11" x14ac:dyDescent="0.3">
      <c r="A10360" s="51" t="str">
        <f t="shared" si="168"/>
        <v>MRK.DE</v>
      </c>
      <c r="B10360" s="52" t="s">
        <v>341</v>
      </c>
      <c r="C10360" s="50" t="s">
        <v>13240</v>
      </c>
      <c r="D10360" s="50">
        <f>DAX__2019_2020__33[[#This Row],[Open]]*(DAX__2019_2020__33[[#This Row],[Adj Close]]/DAX__2019_2020__33[[#This Row],[Close]])</f>
        <v>108.56042470352907</v>
      </c>
      <c r="E10360" s="50" t="s">
        <v>4107</v>
      </c>
      <c r="F10360" s="50" t="s">
        <v>4052</v>
      </c>
      <c r="G10360" s="50" t="s">
        <v>4027</v>
      </c>
      <c r="H10360" s="50" t="s">
        <v>24766</v>
      </c>
      <c r="I10360" s="50">
        <f>(DAX__2019_2020__33[[#This Row],[Adj Close]]-DAX__2019_2020__33[[#This Row],[Adj Open]])/DAX__2019_2020__33[[#This Row],[Adj Open]]</f>
        <v>-1.3210127348036913E-3</v>
      </c>
      <c r="J10360" s="50">
        <f>DAX__2019_2020__33[[#This Row],[Adj Close]]-DAX__2019_2020__33[[#This Row],[Adj Open]]</f>
        <v>-0.14340970352905913</v>
      </c>
      <c r="K10360" s="50">
        <v>297896</v>
      </c>
    </row>
    <row r="10361" spans="1:11" x14ac:dyDescent="0.3">
      <c r="A10361" s="51" t="str">
        <f t="shared" si="168"/>
        <v>MRK.DE</v>
      </c>
      <c r="B10361" s="52" t="s">
        <v>342</v>
      </c>
      <c r="C10361" s="50" t="s">
        <v>4027</v>
      </c>
      <c r="D10361" s="50">
        <f>DAX__2019_2020__33[[#This Row],[Open]]*(DAX__2019_2020__33[[#This Row],[Adj Close]]/DAX__2019_2020__33[[#This Row],[Close]])</f>
        <v>108.41701764655656</v>
      </c>
      <c r="E10361" s="50" t="s">
        <v>4109</v>
      </c>
      <c r="F10361" s="50" t="s">
        <v>13232</v>
      </c>
      <c r="G10361" s="50" t="s">
        <v>4109</v>
      </c>
      <c r="H10361" s="50" t="s">
        <v>24767</v>
      </c>
      <c r="I10361" s="50">
        <f>(DAX__2019_2020__33[[#This Row],[Adj Close]]-DAX__2019_2020__33[[#This Row],[Adj Open]])/DAX__2019_2020__33[[#This Row],[Adj Open]]</f>
        <v>1.4991146120085652E-2</v>
      </c>
      <c r="J10361" s="50">
        <f>DAX__2019_2020__33[[#This Row],[Adj Close]]-DAX__2019_2020__33[[#This Row],[Adj Open]]</f>
        <v>1.625295353443434</v>
      </c>
      <c r="K10361" s="50">
        <v>568853</v>
      </c>
    </row>
    <row r="10362" spans="1:11" x14ac:dyDescent="0.3">
      <c r="A10362" s="51" t="str">
        <f t="shared" si="168"/>
        <v>MRK.DE</v>
      </c>
      <c r="B10362" s="52" t="s">
        <v>343</v>
      </c>
      <c r="C10362" s="50" t="s">
        <v>4266</v>
      </c>
      <c r="D10362" s="50">
        <f>DAX__2019_2020__33[[#This Row],[Open]]*(DAX__2019_2020__33[[#This Row],[Adj Close]]/DAX__2019_2020__33[[#This Row],[Close]])</f>
        <v>110.13791370559717</v>
      </c>
      <c r="E10362" s="50" t="s">
        <v>13130</v>
      </c>
      <c r="F10362" s="50" t="s">
        <v>13195</v>
      </c>
      <c r="G10362" s="50" t="s">
        <v>24768</v>
      </c>
      <c r="H10362" s="50" t="s">
        <v>24769</v>
      </c>
      <c r="I10362" s="50">
        <f>(DAX__2019_2020__33[[#This Row],[Adj Close]]-DAX__2019_2020__33[[#This Row],[Adj Open]])/DAX__2019_2020__33[[#This Row],[Adj Open]]</f>
        <v>7.3785244977046588E-3</v>
      </c>
      <c r="J10362" s="50">
        <f>DAX__2019_2020__33[[#This Row],[Adj Close]]-DAX__2019_2020__33[[#This Row],[Adj Open]]</f>
        <v>0.81265529440283046</v>
      </c>
      <c r="K10362" s="50">
        <v>649150</v>
      </c>
    </row>
    <row r="10363" spans="1:11" x14ac:dyDescent="0.3">
      <c r="A10363" s="51" t="str">
        <f t="shared" si="168"/>
        <v>MRK.DE</v>
      </c>
      <c r="B10363" s="52" t="s">
        <v>344</v>
      </c>
      <c r="C10363" s="50" t="s">
        <v>4279</v>
      </c>
      <c r="D10363" s="50">
        <f>DAX__2019_2020__33[[#This Row],[Open]]*(DAX__2019_2020__33[[#This Row],[Adj Close]]/DAX__2019_2020__33[[#This Row],[Close]])</f>
        <v>111.09396885062381</v>
      </c>
      <c r="E10363" s="50" t="s">
        <v>4223</v>
      </c>
      <c r="F10363" s="50" t="s">
        <v>13197</v>
      </c>
      <c r="G10363" s="50" t="s">
        <v>13197</v>
      </c>
      <c r="H10363" s="50" t="s">
        <v>24770</v>
      </c>
      <c r="I10363" s="50">
        <f>(DAX__2019_2020__33[[#This Row],[Adj Close]]-DAX__2019_2020__33[[#This Row],[Adj Open]])/DAX__2019_2020__33[[#This Row],[Adj Open]]</f>
        <v>-1.2048141447025932E-2</v>
      </c>
      <c r="J10363" s="50">
        <f>DAX__2019_2020__33[[#This Row],[Adj Close]]-DAX__2019_2020__33[[#This Row],[Adj Open]]</f>
        <v>-1.3384758506238086</v>
      </c>
      <c r="K10363" s="50">
        <v>439495</v>
      </c>
    </row>
    <row r="10364" spans="1:11" x14ac:dyDescent="0.3">
      <c r="A10364" s="51" t="str">
        <f t="shared" si="168"/>
        <v>MRK.DE</v>
      </c>
      <c r="B10364" s="52" t="s">
        <v>345</v>
      </c>
      <c r="C10364" s="50" t="s">
        <v>4109</v>
      </c>
      <c r="D10364" s="50">
        <f>DAX__2019_2020__33[[#This Row],[Open]]*(DAX__2019_2020__33[[#This Row],[Adj Close]]/DAX__2019_2020__33[[#This Row],[Close]])</f>
        <v>110.04231075974482</v>
      </c>
      <c r="E10364" s="50" t="s">
        <v>10463</v>
      </c>
      <c r="F10364" s="50" t="s">
        <v>13136</v>
      </c>
      <c r="G10364" s="50" t="s">
        <v>4579</v>
      </c>
      <c r="H10364" s="50" t="s">
        <v>24771</v>
      </c>
      <c r="I10364" s="50">
        <f>(DAX__2019_2020__33[[#This Row],[Adj Close]]-DAX__2019_2020__33[[#This Row],[Adj Open]])/DAX__2019_2020__33[[#This Row],[Adj Open]]</f>
        <v>3.4752563592573213E-3</v>
      </c>
      <c r="J10364" s="50">
        <f>DAX__2019_2020__33[[#This Row],[Adj Close]]-DAX__2019_2020__33[[#This Row],[Adj Open]]</f>
        <v>0.38242524025517355</v>
      </c>
      <c r="K10364" s="50">
        <v>602467</v>
      </c>
    </row>
    <row r="10365" spans="1:11" x14ac:dyDescent="0.3">
      <c r="A10365" s="51" t="str">
        <f t="shared" si="168"/>
        <v>MRK.DE</v>
      </c>
      <c r="B10365" s="52" t="s">
        <v>346</v>
      </c>
      <c r="C10365" s="50" t="s">
        <v>4579</v>
      </c>
      <c r="D10365" s="50">
        <f>DAX__2019_2020__33[[#This Row],[Open]]*(DAX__2019_2020__33[[#This Row],[Adj Close]]/DAX__2019_2020__33[[#This Row],[Close]])</f>
        <v>110.42474044476164</v>
      </c>
      <c r="E10365" s="50" t="s">
        <v>4122</v>
      </c>
      <c r="F10365" s="50" t="s">
        <v>4266</v>
      </c>
      <c r="G10365" s="50" t="s">
        <v>4569</v>
      </c>
      <c r="H10365" s="50" t="s">
        <v>24772</v>
      </c>
      <c r="I10365" s="50">
        <f>(DAX__2019_2020__33[[#This Row],[Adj Close]]-DAX__2019_2020__33[[#This Row],[Adj Open]])/DAX__2019_2020__33[[#This Row],[Adj Open]]</f>
        <v>6.9264329004328634E-3</v>
      </c>
      <c r="J10365" s="50">
        <f>DAX__2019_2020__33[[#This Row],[Adj Close]]-DAX__2019_2020__33[[#This Row],[Adj Open]]</f>
        <v>0.76484955523835652</v>
      </c>
      <c r="K10365" s="50">
        <v>255080</v>
      </c>
    </row>
    <row r="10366" spans="1:11" x14ac:dyDescent="0.3">
      <c r="A10366" s="51" t="str">
        <f t="shared" si="168"/>
        <v>MRK.DE</v>
      </c>
      <c r="B10366" s="52" t="s">
        <v>347</v>
      </c>
      <c r="C10366" s="50" t="s">
        <v>12602</v>
      </c>
      <c r="D10366" s="50">
        <f>DAX__2019_2020__33[[#This Row],[Open]]*(DAX__2019_2020__33[[#This Row],[Adj Close]]/DAX__2019_2020__33[[#This Row],[Close]])</f>
        <v>110.61594507107634</v>
      </c>
      <c r="E10366" s="50" t="s">
        <v>4112</v>
      </c>
      <c r="F10366" s="50" t="s">
        <v>10465</v>
      </c>
      <c r="G10366" s="50" t="s">
        <v>4262</v>
      </c>
      <c r="H10366" s="50" t="s">
        <v>24773</v>
      </c>
      <c r="I10366" s="50">
        <f>(DAX__2019_2020__33[[#This Row],[Adj Close]]-DAX__2019_2020__33[[#This Row],[Adj Open]])/DAX__2019_2020__33[[#This Row],[Adj Open]]</f>
        <v>1.4693215592736805E-2</v>
      </c>
      <c r="J10366" s="50">
        <f>DAX__2019_2020__33[[#This Row],[Adj Close]]-DAX__2019_2020__33[[#This Row],[Adj Open]]</f>
        <v>1.6253039289236568</v>
      </c>
      <c r="K10366" s="50">
        <v>460160</v>
      </c>
    </row>
    <row r="10367" spans="1:11" x14ac:dyDescent="0.3">
      <c r="A10367" s="51" t="str">
        <f t="shared" si="168"/>
        <v>MRK.DE</v>
      </c>
      <c r="B10367" s="52" t="s">
        <v>348</v>
      </c>
      <c r="C10367" s="50" t="s">
        <v>13154</v>
      </c>
      <c r="D10367" s="50">
        <f>DAX__2019_2020__33[[#This Row],[Open]]*(DAX__2019_2020__33[[#This Row],[Adj Close]]/DAX__2019_2020__33[[#This Row],[Close]])</f>
        <v>112.2890413549021</v>
      </c>
      <c r="E10367" s="50" t="s">
        <v>13120</v>
      </c>
      <c r="F10367" s="50" t="s">
        <v>4081</v>
      </c>
      <c r="G10367" s="50" t="s">
        <v>4214</v>
      </c>
      <c r="H10367" s="50" t="s">
        <v>24774</v>
      </c>
      <c r="I10367" s="50">
        <f>(DAX__2019_2020__33[[#This Row],[Adj Close]]-DAX__2019_2020__33[[#This Row],[Adj Open]])/DAX__2019_2020__33[[#This Row],[Adj Open]]</f>
        <v>-3.8313921796012821E-3</v>
      </c>
      <c r="J10367" s="50">
        <f>DAX__2019_2020__33[[#This Row],[Adj Close]]-DAX__2019_2020__33[[#This Row],[Adj Open]]</f>
        <v>-0.43022335490209684</v>
      </c>
      <c r="K10367" s="50">
        <v>390812</v>
      </c>
    </row>
    <row r="10368" spans="1:11" x14ac:dyDescent="0.3">
      <c r="A10368" s="51" t="str">
        <f t="shared" si="168"/>
        <v>MRK.DE</v>
      </c>
      <c r="B10368" s="52" t="s">
        <v>349</v>
      </c>
      <c r="C10368" s="50" t="s">
        <v>4122</v>
      </c>
      <c r="D10368" s="50">
        <f>DAX__2019_2020__33[[#This Row],[Open]]*(DAX__2019_2020__33[[#This Row],[Adj Close]]/DAX__2019_2020__33[[#This Row],[Close]])</f>
        <v>111.38079446268526</v>
      </c>
      <c r="E10368" s="50" t="s">
        <v>13262</v>
      </c>
      <c r="F10368" s="50" t="s">
        <v>13199</v>
      </c>
      <c r="G10368" s="50" t="s">
        <v>13154</v>
      </c>
      <c r="H10368" s="50" t="s">
        <v>24775</v>
      </c>
      <c r="I10368" s="50">
        <f>(DAX__2019_2020__33[[#This Row],[Adj Close]]-DAX__2019_2020__33[[#This Row],[Adj Open]])/DAX__2019_2020__33[[#This Row],[Adj Open]]</f>
        <v>8.1544806866952271E-3</v>
      </c>
      <c r="J10368" s="50">
        <f>DAX__2019_2020__33[[#This Row],[Adj Close]]-DAX__2019_2020__33[[#This Row],[Adj Open]]</f>
        <v>0.90825253731473765</v>
      </c>
      <c r="K10368" s="50">
        <v>526826</v>
      </c>
    </row>
    <row r="10369" spans="1:11" x14ac:dyDescent="0.3">
      <c r="A10369" s="51" t="str">
        <f t="shared" si="168"/>
        <v>MRK.DE</v>
      </c>
      <c r="B10369" s="52" t="s">
        <v>350</v>
      </c>
      <c r="C10369" s="50" t="s">
        <v>4222</v>
      </c>
      <c r="D10369" s="50">
        <f>DAX__2019_2020__33[[#This Row],[Open]]*(DAX__2019_2020__33[[#This Row],[Adj Close]]/DAX__2019_2020__33[[#This Row],[Close]])</f>
        <v>113.10170074400826</v>
      </c>
      <c r="E10369" s="50" t="s">
        <v>4198</v>
      </c>
      <c r="F10369" s="50" t="s">
        <v>13266</v>
      </c>
      <c r="G10369" s="50" t="s">
        <v>4449</v>
      </c>
      <c r="H10369" s="50" t="s">
        <v>24776</v>
      </c>
      <c r="I10369" s="50">
        <f>(DAX__2019_2020__33[[#This Row],[Adj Close]]-DAX__2019_2020__33[[#This Row],[Adj Open]])/DAX__2019_2020__33[[#This Row],[Adj Open]]</f>
        <v>1.4370219415801709E-2</v>
      </c>
      <c r="J10369" s="50">
        <f>DAX__2019_2020__33[[#This Row],[Adj Close]]-DAX__2019_2020__33[[#This Row],[Adj Open]]</f>
        <v>1.6252962559917421</v>
      </c>
      <c r="K10369" s="50">
        <v>630531</v>
      </c>
    </row>
    <row r="10370" spans="1:11" x14ac:dyDescent="0.3">
      <c r="A10370" s="51" t="str">
        <f t="shared" si="168"/>
        <v>MRK.DE</v>
      </c>
      <c r="B10370" s="52" t="s">
        <v>351</v>
      </c>
      <c r="C10370" s="50" t="s">
        <v>13271</v>
      </c>
      <c r="D10370" s="50">
        <f>DAX__2019_2020__33[[#This Row],[Open]]*(DAX__2019_2020__33[[#This Row],[Adj Close]]/DAX__2019_2020__33[[#This Row],[Close]])</f>
        <v>113.43631399309122</v>
      </c>
      <c r="E10370" s="50" t="s">
        <v>4133</v>
      </c>
      <c r="F10370" s="50" t="s">
        <v>13152</v>
      </c>
      <c r="G10370" s="50" t="s">
        <v>4158</v>
      </c>
      <c r="H10370" s="50" t="s">
        <v>24777</v>
      </c>
      <c r="I10370" s="50">
        <f>(DAX__2019_2020__33[[#This Row],[Adj Close]]-DAX__2019_2020__33[[#This Row],[Adj Open]])/DAX__2019_2020__33[[#This Row],[Adj Open]]</f>
        <v>-8.8495910855526643E-3</v>
      </c>
      <c r="J10370" s="50">
        <f>DAX__2019_2020__33[[#This Row],[Adj Close]]-DAX__2019_2020__33[[#This Row],[Adj Open]]</f>
        <v>-1.0038649930912129</v>
      </c>
      <c r="K10370" s="50">
        <v>537260</v>
      </c>
    </row>
    <row r="10371" spans="1:11" x14ac:dyDescent="0.3">
      <c r="A10371" s="51" t="str">
        <f t="shared" si="168"/>
        <v>MRK.DE</v>
      </c>
      <c r="B10371" s="52" t="s">
        <v>352</v>
      </c>
      <c r="C10371" s="50" t="s">
        <v>12352</v>
      </c>
      <c r="D10371" s="50">
        <f>DAX__2019_2020__33[[#This Row],[Open]]*(DAX__2019_2020__33[[#This Row],[Adj Close]]/DAX__2019_2020__33[[#This Row],[Close]])</f>
        <v>112.91048120451501</v>
      </c>
      <c r="E10371" s="50" t="s">
        <v>13279</v>
      </c>
      <c r="F10371" s="50" t="s">
        <v>13122</v>
      </c>
      <c r="G10371" s="50" t="s">
        <v>13279</v>
      </c>
      <c r="H10371" s="50" t="s">
        <v>24778</v>
      </c>
      <c r="I10371" s="50">
        <f>(DAX__2019_2020__33[[#This Row],[Adj Close]]-DAX__2019_2020__33[[#This Row],[Adj Open]])/DAX__2019_2020__33[[#This Row],[Adj Open]]</f>
        <v>5.5038273582358873E-3</v>
      </c>
      <c r="J10371" s="50">
        <f>DAX__2019_2020__33[[#This Row],[Adj Close]]-DAX__2019_2020__33[[#This Row],[Adj Open]]</f>
        <v>0.62143979548498862</v>
      </c>
      <c r="K10371" s="50">
        <v>449092</v>
      </c>
    </row>
    <row r="10372" spans="1:11" x14ac:dyDescent="0.3">
      <c r="A10372" s="51" t="str">
        <f t="shared" si="168"/>
        <v>MRK.DE</v>
      </c>
      <c r="B10372" s="52" t="s">
        <v>353</v>
      </c>
      <c r="C10372" s="50" t="s">
        <v>4133</v>
      </c>
      <c r="D10372" s="50">
        <f>DAX__2019_2020__33[[#This Row],[Open]]*(DAX__2019_2020__33[[#This Row],[Adj Close]]/DAX__2019_2020__33[[#This Row],[Close]])</f>
        <v>113.67533130207046</v>
      </c>
      <c r="E10372" s="50" t="s">
        <v>13155</v>
      </c>
      <c r="F10372" s="50" t="s">
        <v>13291</v>
      </c>
      <c r="G10372" s="50" t="s">
        <v>24779</v>
      </c>
      <c r="H10372" s="50" t="s">
        <v>24780</v>
      </c>
      <c r="I10372" s="50">
        <f>(DAX__2019_2020__33[[#This Row],[Adj Close]]-DAX__2019_2020__33[[#This Row],[Adj Open]])/DAX__2019_2020__33[[#This Row],[Adj Open]]</f>
        <v>1.2615727289895288E-3</v>
      </c>
      <c r="J10372" s="50">
        <f>DAX__2019_2020__33[[#This Row],[Adj Close]]-DAX__2019_2020__33[[#This Row],[Adj Open]]</f>
        <v>0.14340969792954184</v>
      </c>
      <c r="K10372" s="50">
        <v>311792</v>
      </c>
    </row>
    <row r="10373" spans="1:11" x14ac:dyDescent="0.3">
      <c r="A10373" s="51" t="str">
        <f t="shared" si="168"/>
        <v>MRK.DE</v>
      </c>
      <c r="B10373" s="52" t="s">
        <v>354</v>
      </c>
      <c r="C10373" s="50" t="s">
        <v>4172</v>
      </c>
      <c r="D10373" s="50">
        <f>DAX__2019_2020__33[[#This Row],[Open]]*(DAX__2019_2020__33[[#This Row],[Adj Close]]/DAX__2019_2020__33[[#This Row],[Close]])</f>
        <v>113.00608800000001</v>
      </c>
      <c r="E10373" s="50" t="s">
        <v>13115</v>
      </c>
      <c r="F10373" s="50" t="s">
        <v>13262</v>
      </c>
      <c r="G10373" s="50" t="s">
        <v>4172</v>
      </c>
      <c r="H10373" s="50" t="s">
        <v>24781</v>
      </c>
      <c r="I10373" s="50">
        <f>(DAX__2019_2020__33[[#This Row],[Adj Close]]-DAX__2019_2020__33[[#This Row],[Adj Open]])/DAX__2019_2020__33[[#This Row],[Adj Open]]</f>
        <v>0</v>
      </c>
      <c r="J10373" s="50">
        <f>DAX__2019_2020__33[[#This Row],[Adj Close]]-DAX__2019_2020__33[[#This Row],[Adj Open]]</f>
        <v>0</v>
      </c>
      <c r="K10373" s="50">
        <v>351805</v>
      </c>
    </row>
    <row r="10374" spans="1:11" x14ac:dyDescent="0.3">
      <c r="A10374" s="51" t="str">
        <f t="shared" si="168"/>
        <v>MRK.DE</v>
      </c>
      <c r="B10374" s="52" t="s">
        <v>355</v>
      </c>
      <c r="C10374" s="50" t="s">
        <v>13118</v>
      </c>
      <c r="D10374" s="50">
        <f>DAX__2019_2020__33[[#This Row],[Open]]*(DAX__2019_2020__33[[#This Row],[Adj Close]]/DAX__2019_2020__33[[#This Row],[Close]])</f>
        <v>112.9582901772885</v>
      </c>
      <c r="E10374" s="50" t="s">
        <v>21875</v>
      </c>
      <c r="F10374" s="50" t="s">
        <v>24782</v>
      </c>
      <c r="G10374" s="50" t="s">
        <v>4263</v>
      </c>
      <c r="H10374" s="50" t="s">
        <v>24783</v>
      </c>
      <c r="I10374" s="50">
        <f>(DAX__2019_2020__33[[#This Row],[Adj Close]]-DAX__2019_2020__33[[#This Row],[Adj Open]])/DAX__2019_2020__33[[#This Row],[Adj Open]]</f>
        <v>-1.9043588336122085E-2</v>
      </c>
      <c r="J10374" s="50">
        <f>DAX__2019_2020__33[[#This Row],[Adj Close]]-DAX__2019_2020__33[[#This Row],[Adj Open]]</f>
        <v>-2.1511311772885051</v>
      </c>
      <c r="K10374" s="50">
        <v>594584</v>
      </c>
    </row>
    <row r="10375" spans="1:11" x14ac:dyDescent="0.3">
      <c r="A10375" s="51" t="str">
        <f t="shared" si="168"/>
        <v>MRK.DE</v>
      </c>
      <c r="B10375" s="52" t="s">
        <v>356</v>
      </c>
      <c r="C10375" s="50" t="s">
        <v>10463</v>
      </c>
      <c r="D10375" s="50">
        <f>DAX__2019_2020__33[[#This Row],[Open]]*(DAX__2019_2020__33[[#This Row],[Adj Close]]/DAX__2019_2020__33[[#This Row],[Close]])</f>
        <v>110.71155737028926</v>
      </c>
      <c r="E10375" s="50" t="s">
        <v>4145</v>
      </c>
      <c r="F10375" s="50" t="s">
        <v>13140</v>
      </c>
      <c r="G10375" s="50" t="s">
        <v>13152</v>
      </c>
      <c r="H10375" s="50" t="s">
        <v>24784</v>
      </c>
      <c r="I10375" s="50">
        <f>(DAX__2019_2020__33[[#This Row],[Adj Close]]-DAX__2019_2020__33[[#This Row],[Adj Open]])/DAX__2019_2020__33[[#This Row],[Adj Open]]</f>
        <v>1.3385103280178653E-2</v>
      </c>
      <c r="J10375" s="50">
        <f>DAX__2019_2020__33[[#This Row],[Adj Close]]-DAX__2019_2020__33[[#This Row],[Adj Open]]</f>
        <v>1.4818856297107459</v>
      </c>
      <c r="K10375" s="50">
        <v>546311</v>
      </c>
    </row>
    <row r="10376" spans="1:11" x14ac:dyDescent="0.3">
      <c r="A10376" s="51" t="str">
        <f t="shared" si="168"/>
        <v>MRK.DE</v>
      </c>
      <c r="B10376" s="52" t="s">
        <v>357</v>
      </c>
      <c r="C10376" s="50" t="s">
        <v>13262</v>
      </c>
      <c r="D10376" s="50">
        <f>DAX__2019_2020__33[[#This Row],[Open]]*(DAX__2019_2020__33[[#This Row],[Adj Close]]/DAX__2019_2020__33[[#This Row],[Close]])</f>
        <v>112.5758662162343</v>
      </c>
      <c r="E10376" s="50" t="s">
        <v>12352</v>
      </c>
      <c r="F10376" s="50" t="s">
        <v>13132</v>
      </c>
      <c r="G10376" s="50" t="s">
        <v>4127</v>
      </c>
      <c r="H10376" s="50" t="s">
        <v>24785</v>
      </c>
      <c r="I10376" s="50">
        <f>(DAX__2019_2020__33[[#This Row],[Adj Close]]-DAX__2019_2020__33[[#This Row],[Adj Open]])/DAX__2019_2020__33[[#This Row],[Adj Open]]</f>
        <v>4.2465392781319106E-4</v>
      </c>
      <c r="J10376" s="50">
        <f>DAX__2019_2020__33[[#This Row],[Adj Close]]-DAX__2019_2020__33[[#This Row],[Adj Open]]</f>
        <v>4.7805783765696219E-2</v>
      </c>
      <c r="K10376" s="50">
        <v>510273</v>
      </c>
    </row>
    <row r="10377" spans="1:11" x14ac:dyDescent="0.3">
      <c r="A10377" s="51" t="str">
        <f t="shared" si="168"/>
        <v>MRK.DE</v>
      </c>
      <c r="B10377" s="52" t="s">
        <v>358</v>
      </c>
      <c r="C10377" s="50" t="s">
        <v>13262</v>
      </c>
      <c r="D10377" s="50">
        <f>DAX__2019_2020__33[[#This Row],[Open]]*(DAX__2019_2020__33[[#This Row],[Adj Close]]/DAX__2019_2020__33[[#This Row],[Close]])</f>
        <v>112.57586279861553</v>
      </c>
      <c r="E10377" s="50" t="s">
        <v>13170</v>
      </c>
      <c r="F10377" s="50" t="s">
        <v>4158</v>
      </c>
      <c r="G10377" s="50" t="s">
        <v>13284</v>
      </c>
      <c r="H10377" s="50" t="s">
        <v>24786</v>
      </c>
      <c r="I10377" s="50">
        <f>(DAX__2019_2020__33[[#This Row],[Adj Close]]-DAX__2019_2020__33[[#This Row],[Adj Open]])/DAX__2019_2020__33[[#This Row],[Adj Open]]</f>
        <v>2.8025503184713467E-2</v>
      </c>
      <c r="J10377" s="50">
        <f>DAX__2019_2020__33[[#This Row],[Adj Close]]-DAX__2019_2020__33[[#This Row],[Adj Open]]</f>
        <v>3.154995201384466</v>
      </c>
      <c r="K10377" s="50">
        <v>595718</v>
      </c>
    </row>
    <row r="10378" spans="1:11" x14ac:dyDescent="0.3">
      <c r="A10378" s="51" t="str">
        <f t="shared" si="168"/>
        <v>MRK.DE</v>
      </c>
      <c r="B10378" s="52" t="s">
        <v>359</v>
      </c>
      <c r="C10378" s="50" t="s">
        <v>24787</v>
      </c>
      <c r="D10378" s="50">
        <f>DAX__2019_2020__33[[#This Row],[Open]]*(DAX__2019_2020__33[[#This Row],[Adj Close]]/DAX__2019_2020__33[[#This Row],[Close]])</f>
        <v>116.01767048623056</v>
      </c>
      <c r="E10378" s="50" t="s">
        <v>4499</v>
      </c>
      <c r="F10378" s="50" t="s">
        <v>13300</v>
      </c>
      <c r="G10378" s="50" t="s">
        <v>4535</v>
      </c>
      <c r="H10378" s="50" t="s">
        <v>24788</v>
      </c>
      <c r="I10378" s="50">
        <f>(DAX__2019_2020__33[[#This Row],[Adj Close]]-DAX__2019_2020__33[[#This Row],[Adj Open]])/DAX__2019_2020__33[[#This Row],[Adj Open]]</f>
        <v>-2.8842027669420179E-3</v>
      </c>
      <c r="J10378" s="50">
        <f>DAX__2019_2020__33[[#This Row],[Adj Close]]-DAX__2019_2020__33[[#This Row],[Adj Open]]</f>
        <v>-0.33461848623055346</v>
      </c>
      <c r="K10378" s="50">
        <v>444752</v>
      </c>
    </row>
    <row r="10379" spans="1:11" x14ac:dyDescent="0.3">
      <c r="A10379" s="51" t="str">
        <f t="shared" si="168"/>
        <v>MRK.DE</v>
      </c>
      <c r="B10379" s="52" t="s">
        <v>360</v>
      </c>
      <c r="C10379" s="50" t="s">
        <v>24789</v>
      </c>
      <c r="D10379" s="50">
        <f>DAX__2019_2020__33[[#This Row],[Open]]*(DAX__2019_2020__33[[#This Row],[Adj Close]]/DAX__2019_2020__33[[#This Row],[Close]])</f>
        <v>115.63525677621573</v>
      </c>
      <c r="E10379" s="50" t="s">
        <v>4535</v>
      </c>
      <c r="F10379" s="50" t="s">
        <v>13149</v>
      </c>
      <c r="G10379" s="50" t="s">
        <v>12355</v>
      </c>
      <c r="H10379" s="50" t="s">
        <v>24790</v>
      </c>
      <c r="I10379" s="50">
        <f>(DAX__2019_2020__33[[#This Row],[Adj Close]]-DAX__2019_2020__33[[#This Row],[Adj Open]])/DAX__2019_2020__33[[#This Row],[Adj Open]]</f>
        <v>-6.2009096205268783E-3</v>
      </c>
      <c r="J10379" s="50">
        <f>DAX__2019_2020__33[[#This Row],[Adj Close]]-DAX__2019_2020__33[[#This Row],[Adj Open]]</f>
        <v>-0.71704377621573201</v>
      </c>
      <c r="K10379" s="50">
        <v>391443</v>
      </c>
    </row>
    <row r="10380" spans="1:11" x14ac:dyDescent="0.3">
      <c r="A10380" s="51" t="str">
        <f t="shared" si="168"/>
        <v>MRK.DE</v>
      </c>
      <c r="B10380" s="52" t="s">
        <v>361</v>
      </c>
      <c r="C10380" s="50" t="s">
        <v>12617</v>
      </c>
      <c r="D10380" s="50">
        <f>DAX__2019_2020__33[[#This Row],[Open]]*(DAX__2019_2020__33[[#This Row],[Adj Close]]/DAX__2019_2020__33[[#This Row],[Close]])</f>
        <v>114.53578828758852</v>
      </c>
      <c r="E10380" s="50" t="s">
        <v>4604</v>
      </c>
      <c r="F10380" s="50" t="s">
        <v>12388</v>
      </c>
      <c r="G10380" s="50" t="s">
        <v>4604</v>
      </c>
      <c r="H10380" s="50" t="s">
        <v>24791</v>
      </c>
      <c r="I10380" s="50">
        <f>(DAX__2019_2020__33[[#This Row],[Adj Close]]-DAX__2019_2020__33[[#This Row],[Adj Open]])/DAX__2019_2020__33[[#This Row],[Adj Open]]</f>
        <v>2.5041318237696121E-3</v>
      </c>
      <c r="J10380" s="50">
        <f>DAX__2019_2020__33[[#This Row],[Adj Close]]-DAX__2019_2020__33[[#This Row],[Adj Open]]</f>
        <v>0.2868127124114892</v>
      </c>
      <c r="K10380" s="50">
        <v>443886</v>
      </c>
    </row>
    <row r="10381" spans="1:11" x14ac:dyDescent="0.3">
      <c r="A10381" s="51" t="str">
        <f t="shared" si="168"/>
        <v>MRK.DE</v>
      </c>
      <c r="B10381" s="52" t="s">
        <v>362</v>
      </c>
      <c r="C10381" s="50" t="s">
        <v>13297</v>
      </c>
      <c r="D10381" s="50">
        <f>DAX__2019_2020__33[[#This Row],[Open]]*(DAX__2019_2020__33[[#This Row],[Adj Close]]/DAX__2019_2020__33[[#This Row],[Close]])</f>
        <v>115.25282929436975</v>
      </c>
      <c r="E10381" s="50" t="s">
        <v>24789</v>
      </c>
      <c r="F10381" s="50" t="s">
        <v>4604</v>
      </c>
      <c r="G10381" s="50" t="s">
        <v>24792</v>
      </c>
      <c r="H10381" s="50" t="s">
        <v>24793</v>
      </c>
      <c r="I10381" s="50">
        <f>(DAX__2019_2020__33[[#This Row],[Adj Close]]-DAX__2019_2020__33[[#This Row],[Adj Open]])/DAX__2019_2020__33[[#This Row],[Adj Open]]</f>
        <v>2.4885524059257542E-3</v>
      </c>
      <c r="J10381" s="50">
        <f>DAX__2019_2020__33[[#This Row],[Adj Close]]-DAX__2019_2020__33[[#This Row],[Adj Open]]</f>
        <v>0.28681270563025407</v>
      </c>
      <c r="K10381" s="50">
        <v>561898</v>
      </c>
    </row>
    <row r="10382" spans="1:11" x14ac:dyDescent="0.3">
      <c r="A10382" s="51" t="str">
        <f t="shared" si="168"/>
        <v>MRK.DE</v>
      </c>
      <c r="B10382" s="52" t="s">
        <v>363</v>
      </c>
      <c r="C10382" s="50" t="s">
        <v>24794</v>
      </c>
      <c r="D10382" s="50">
        <f>DAX__2019_2020__33[[#This Row],[Open]]*(DAX__2019_2020__33[[#This Row],[Adj Close]]/DAX__2019_2020__33[[#This Row],[Close]])</f>
        <v>116.20889228276488</v>
      </c>
      <c r="E10382" s="50" t="s">
        <v>24795</v>
      </c>
      <c r="F10382" s="50" t="s">
        <v>24787</v>
      </c>
      <c r="G10382" s="50" t="s">
        <v>24796</v>
      </c>
      <c r="H10382" s="50" t="s">
        <v>24797</v>
      </c>
      <c r="I10382" s="50">
        <f>(DAX__2019_2020__33[[#This Row],[Adj Close]]-DAX__2019_2020__33[[#This Row],[Adj Open]])/DAX__2019_2020__33[[#This Row],[Adj Open]]</f>
        <v>2.4680789189284774E-3</v>
      </c>
      <c r="J10382" s="50">
        <f>DAX__2019_2020__33[[#This Row],[Adj Close]]-DAX__2019_2020__33[[#This Row],[Adj Open]]</f>
        <v>0.28681271723512225</v>
      </c>
      <c r="K10382" s="50">
        <v>704257</v>
      </c>
    </row>
    <row r="10383" spans="1:11" x14ac:dyDescent="0.3">
      <c r="A10383" s="51" t="str">
        <f t="shared" si="168"/>
        <v>MRK.DE</v>
      </c>
      <c r="B10383" s="52" t="s">
        <v>364</v>
      </c>
      <c r="C10383" s="50" t="s">
        <v>13170</v>
      </c>
      <c r="D10383" s="50">
        <f>DAX__2019_2020__33[[#This Row],[Open]]*(DAX__2019_2020__33[[#This Row],[Adj Close]]/DAX__2019_2020__33[[#This Row],[Close]])</f>
        <v>115.92206756619144</v>
      </c>
      <c r="E10383" s="50" t="s">
        <v>13168</v>
      </c>
      <c r="F10383" s="50" t="s">
        <v>13299</v>
      </c>
      <c r="G10383" s="50" t="s">
        <v>13168</v>
      </c>
      <c r="H10383" s="50" t="s">
        <v>24798</v>
      </c>
      <c r="I10383" s="50">
        <f>(DAX__2019_2020__33[[#This Row],[Adj Close]]-DAX__2019_2020__33[[#This Row],[Adj Open]])/DAX__2019_2020__33[[#This Row],[Adj Open]]</f>
        <v>1.2371134020618582E-2</v>
      </c>
      <c r="J10383" s="50">
        <f>DAX__2019_2020__33[[#This Row],[Adj Close]]-DAX__2019_2020__33[[#This Row],[Adj Open]]</f>
        <v>1.434087433808557</v>
      </c>
      <c r="K10383" s="50">
        <v>477183</v>
      </c>
    </row>
    <row r="10384" spans="1:11" x14ac:dyDescent="0.3">
      <c r="A10384" s="51" t="str">
        <f t="shared" si="168"/>
        <v>MRK.DE</v>
      </c>
      <c r="B10384" s="52" t="s">
        <v>365</v>
      </c>
      <c r="C10384" s="50" t="s">
        <v>4237</v>
      </c>
      <c r="D10384" s="50">
        <f>DAX__2019_2020__33[[#This Row],[Open]]*(DAX__2019_2020__33[[#This Row],[Adj Close]]/DAX__2019_2020__33[[#This Row],[Close]])</f>
        <v>117.11714265822873</v>
      </c>
      <c r="E10384" s="50" t="s">
        <v>24795</v>
      </c>
      <c r="F10384" s="50" t="s">
        <v>13305</v>
      </c>
      <c r="G10384" s="50" t="s">
        <v>13303</v>
      </c>
      <c r="H10384" s="50" t="s">
        <v>24799</v>
      </c>
      <c r="I10384" s="50">
        <f>(DAX__2019_2020__33[[#This Row],[Adj Close]]-DAX__2019_2020__33[[#This Row],[Adj Open]])/DAX__2019_2020__33[[#This Row],[Adj Open]]</f>
        <v>-1.2245061224489769E-3</v>
      </c>
      <c r="J10384" s="50">
        <f>DAX__2019_2020__33[[#This Row],[Adj Close]]-DAX__2019_2020__33[[#This Row],[Adj Open]]</f>
        <v>-0.14341065822873134</v>
      </c>
      <c r="K10384" s="50">
        <v>407188</v>
      </c>
    </row>
    <row r="10385" spans="1:11" x14ac:dyDescent="0.3">
      <c r="A10385" s="51" t="str">
        <f t="shared" si="168"/>
        <v>MRK.DE</v>
      </c>
      <c r="B10385" s="52" t="s">
        <v>366</v>
      </c>
      <c r="C10385" s="50" t="s">
        <v>13302</v>
      </c>
      <c r="D10385" s="50">
        <f>DAX__2019_2020__33[[#This Row],[Open]]*(DAX__2019_2020__33[[#This Row],[Adj Close]]/DAX__2019_2020__33[[#This Row],[Close]])</f>
        <v>117.21274512649988</v>
      </c>
      <c r="E10385" s="50" t="s">
        <v>24800</v>
      </c>
      <c r="F10385" s="50" t="s">
        <v>13305</v>
      </c>
      <c r="G10385" s="50" t="s">
        <v>4328</v>
      </c>
      <c r="H10385" s="50" t="s">
        <v>24801</v>
      </c>
      <c r="I10385" s="50">
        <f>(DAX__2019_2020__33[[#This Row],[Adj Close]]-DAX__2019_2020__33[[#This Row],[Adj Open]])/DAX__2019_2020__33[[#This Row],[Adj Open]]</f>
        <v>8.156525418540608E-4</v>
      </c>
      <c r="J10385" s="50">
        <f>DAX__2019_2020__33[[#This Row],[Adj Close]]-DAX__2019_2020__33[[#This Row],[Adj Open]]</f>
        <v>9.5604873500121812E-2</v>
      </c>
      <c r="K10385" s="50">
        <v>227995</v>
      </c>
    </row>
    <row r="10386" spans="1:11" x14ac:dyDescent="0.3">
      <c r="A10386" s="51" t="str">
        <f t="shared" si="168"/>
        <v>MRK.DE</v>
      </c>
      <c r="B10386" s="52" t="s">
        <v>367</v>
      </c>
      <c r="C10386" s="50" t="s">
        <v>24796</v>
      </c>
      <c r="D10386" s="50">
        <f>DAX__2019_2020__33[[#This Row],[Open]]*(DAX__2019_2020__33[[#This Row],[Adj Close]]/DAX__2019_2020__33[[#This Row],[Close]])</f>
        <v>116.49570584011006</v>
      </c>
      <c r="E10386" s="50" t="s">
        <v>24802</v>
      </c>
      <c r="F10386" s="50" t="s">
        <v>4201</v>
      </c>
      <c r="G10386" s="50" t="s">
        <v>4193</v>
      </c>
      <c r="H10386" s="50" t="s">
        <v>24803</v>
      </c>
      <c r="I10386" s="50">
        <f>(DAX__2019_2020__33[[#This Row],[Adj Close]]-DAX__2019_2020__33[[#This Row],[Adj Open]])/DAX__2019_2020__33[[#This Row],[Adj Open]]</f>
        <v>1.3541255864444069E-2</v>
      </c>
      <c r="J10386" s="50">
        <f>DAX__2019_2020__33[[#This Row],[Adj Close]]-DAX__2019_2020__33[[#This Row],[Adj Open]]</f>
        <v>1.5774981598899416</v>
      </c>
      <c r="K10386" s="50">
        <v>422687</v>
      </c>
    </row>
    <row r="10387" spans="1:11" x14ac:dyDescent="0.3">
      <c r="A10387" s="51" t="str">
        <f t="shared" si="168"/>
        <v>MRK.DE</v>
      </c>
      <c r="B10387" s="52" t="s">
        <v>368</v>
      </c>
      <c r="C10387" s="50" t="s">
        <v>4347</v>
      </c>
      <c r="D10387" s="50">
        <f>DAX__2019_2020__33[[#This Row],[Open]]*(DAX__2019_2020__33[[#This Row],[Adj Close]]/DAX__2019_2020__33[[#This Row],[Close]])</f>
        <v>118.36002477677407</v>
      </c>
      <c r="E10387" s="50" t="s">
        <v>4510</v>
      </c>
      <c r="F10387" s="50" t="s">
        <v>13327</v>
      </c>
      <c r="G10387" s="50" t="s">
        <v>4510</v>
      </c>
      <c r="H10387" s="50" t="s">
        <v>24804</v>
      </c>
      <c r="I10387" s="50">
        <f>(DAX__2019_2020__33[[#This Row],[Adj Close]]-DAX__2019_2020__33[[#This Row],[Adj Open]])/DAX__2019_2020__33[[#This Row],[Adj Open]]</f>
        <v>1.4539539227636421E-2</v>
      </c>
      <c r="J10387" s="50">
        <f>DAX__2019_2020__33[[#This Row],[Adj Close]]-DAX__2019_2020__33[[#This Row],[Adj Open]]</f>
        <v>1.7209002232259252</v>
      </c>
      <c r="K10387" s="50">
        <v>482734</v>
      </c>
    </row>
    <row r="10388" spans="1:11" x14ac:dyDescent="0.3">
      <c r="A10388" s="51" t="str">
        <f t="shared" si="168"/>
        <v>MRK.DE</v>
      </c>
      <c r="B10388" s="52" t="s">
        <v>369</v>
      </c>
      <c r="C10388" s="50" t="s">
        <v>13331</v>
      </c>
      <c r="D10388" s="50">
        <f>DAX__2019_2020__33[[#This Row],[Open]]*(DAX__2019_2020__33[[#This Row],[Adj Close]]/DAX__2019_2020__33[[#This Row],[Close]])</f>
        <v>119.74630072301426</v>
      </c>
      <c r="E10388" s="50" t="s">
        <v>24805</v>
      </c>
      <c r="F10388" s="50" t="s">
        <v>13168</v>
      </c>
      <c r="G10388" s="50" t="s">
        <v>13168</v>
      </c>
      <c r="H10388" s="50" t="s">
        <v>24798</v>
      </c>
      <c r="I10388" s="50">
        <f>(DAX__2019_2020__33[[#This Row],[Adj Close]]-DAX__2019_2020__33[[#This Row],[Adj Open]])/DAX__2019_2020__33[[#This Row],[Adj Open]]</f>
        <v>-1.9960079840319365E-2</v>
      </c>
      <c r="J10388" s="50">
        <f>DAX__2019_2020__33[[#This Row],[Adj Close]]-DAX__2019_2020__33[[#This Row],[Adj Open]]</f>
        <v>-2.3901457230142569</v>
      </c>
      <c r="K10388" s="50">
        <v>568762</v>
      </c>
    </row>
    <row r="10389" spans="1:11" x14ac:dyDescent="0.3">
      <c r="A10389" s="51" t="str">
        <f t="shared" si="168"/>
        <v>MRK.DE</v>
      </c>
      <c r="B10389" s="52" t="s">
        <v>370</v>
      </c>
      <c r="C10389" s="50" t="s">
        <v>4543</v>
      </c>
      <c r="D10389" s="50">
        <f>DAX__2019_2020__33[[#This Row],[Open]]*(DAX__2019_2020__33[[#This Row],[Adj Close]]/DAX__2019_2020__33[[#This Row],[Close]])</f>
        <v>116.63911458349581</v>
      </c>
      <c r="E10389" s="50" t="s">
        <v>24806</v>
      </c>
      <c r="F10389" s="50" t="s">
        <v>24794</v>
      </c>
      <c r="G10389" s="50" t="s">
        <v>24806</v>
      </c>
      <c r="H10389" s="50" t="s">
        <v>24807</v>
      </c>
      <c r="I10389" s="50">
        <f>(DAX__2019_2020__33[[#This Row],[Adj Close]]-DAX__2019_2020__33[[#This Row],[Adj Open]])/DAX__2019_2020__33[[#This Row],[Adj Open]]</f>
        <v>1.680330327868855E-2</v>
      </c>
      <c r="J10389" s="50">
        <f>DAX__2019_2020__33[[#This Row],[Adj Close]]-DAX__2019_2020__33[[#This Row],[Adj Open]]</f>
        <v>1.9599224165041846</v>
      </c>
      <c r="K10389" s="50">
        <v>597321</v>
      </c>
    </row>
    <row r="10390" spans="1:11" x14ac:dyDescent="0.3">
      <c r="A10390" s="51" t="str">
        <f t="shared" si="168"/>
        <v>MRK.DE</v>
      </c>
      <c r="B10390" s="52" t="s">
        <v>371</v>
      </c>
      <c r="C10390" s="50" t="s">
        <v>4543</v>
      </c>
      <c r="D10390" s="50">
        <f>DAX__2019_2020__33[[#This Row],[Open]]*(DAX__2019_2020__33[[#This Row],[Adj Close]]/DAX__2019_2020__33[[#This Row],[Close]])</f>
        <v>116.63911322033898</v>
      </c>
      <c r="E10390" s="50" t="s">
        <v>4301</v>
      </c>
      <c r="F10390" s="50" t="s">
        <v>4149</v>
      </c>
      <c r="G10390" s="50" t="s">
        <v>4085</v>
      </c>
      <c r="H10390" s="50" t="s">
        <v>24808</v>
      </c>
      <c r="I10390" s="50">
        <f>(DAX__2019_2020__33[[#This Row],[Adj Close]]-DAX__2019_2020__33[[#This Row],[Adj Open]])/DAX__2019_2020__33[[#This Row],[Adj Open]]</f>
        <v>-3.2786885245901634E-2</v>
      </c>
      <c r="J10390" s="50">
        <f>DAX__2019_2020__33[[#This Row],[Adj Close]]-DAX__2019_2020__33[[#This Row],[Adj Open]]</f>
        <v>-3.8242332203389822</v>
      </c>
      <c r="K10390" s="50">
        <v>915368</v>
      </c>
    </row>
    <row r="10391" spans="1:11" x14ac:dyDescent="0.3">
      <c r="A10391" s="51" t="str">
        <f t="shared" si="168"/>
        <v>MRK.DE</v>
      </c>
      <c r="B10391" s="52" t="s">
        <v>372</v>
      </c>
      <c r="C10391" s="50" t="s">
        <v>13118</v>
      </c>
      <c r="D10391" s="50">
        <f>DAX__2019_2020__33[[#This Row],[Open]]*(DAX__2019_2020__33[[#This Row],[Adj Close]]/DAX__2019_2020__33[[#This Row],[Close]])</f>
        <v>112.95828959212886</v>
      </c>
      <c r="E10391" s="50" t="s">
        <v>24809</v>
      </c>
      <c r="F10391" s="50" t="s">
        <v>13260</v>
      </c>
      <c r="G10391" s="50" t="s">
        <v>13260</v>
      </c>
      <c r="H10391" s="50" t="s">
        <v>24810</v>
      </c>
      <c r="I10391" s="50">
        <f>(DAX__2019_2020__33[[#This Row],[Adj Close]]-DAX__2019_2020__33[[#This Row],[Adj Open]])/DAX__2019_2020__33[[#This Row],[Adj Open]]</f>
        <v>-1.6927634076553046E-2</v>
      </c>
      <c r="J10391" s="50">
        <f>DAX__2019_2020__33[[#This Row],[Adj Close]]-DAX__2019_2020__33[[#This Row],[Adj Open]]</f>
        <v>-1.9121165921288679</v>
      </c>
      <c r="K10391" s="50">
        <v>837744</v>
      </c>
    </row>
    <row r="10392" spans="1:11" x14ac:dyDescent="0.3">
      <c r="A10392" s="51" t="str">
        <f t="shared" si="168"/>
        <v>MRK.DE</v>
      </c>
      <c r="B10392" s="52" t="s">
        <v>373</v>
      </c>
      <c r="C10392" s="50" t="s">
        <v>4107</v>
      </c>
      <c r="D10392" s="50">
        <f>DAX__2019_2020__33[[#This Row],[Open]]*(DAX__2019_2020__33[[#This Row],[Adj Close]]/DAX__2019_2020__33[[#This Row],[Close]])</f>
        <v>109.1818551079794</v>
      </c>
      <c r="E10392" s="50" t="s">
        <v>4223</v>
      </c>
      <c r="F10392" s="50" t="s">
        <v>13692</v>
      </c>
      <c r="G10392" s="50" t="s">
        <v>4263</v>
      </c>
      <c r="H10392" s="50" t="s">
        <v>24783</v>
      </c>
      <c r="I10392" s="50">
        <f>(DAX__2019_2020__33[[#This Row],[Adj Close]]-DAX__2019_2020__33[[#This Row],[Adj Open]])/DAX__2019_2020__33[[#This Row],[Adj Open]]</f>
        <v>1.4886208797360996E-2</v>
      </c>
      <c r="J10392" s="50">
        <f>DAX__2019_2020__33[[#This Row],[Adj Close]]-DAX__2019_2020__33[[#This Row],[Adj Open]]</f>
        <v>1.6253038920205967</v>
      </c>
      <c r="K10392" s="50">
        <v>844016</v>
      </c>
    </row>
    <row r="10393" spans="1:11" x14ac:dyDescent="0.3">
      <c r="A10393" s="51" t="str">
        <f t="shared" si="168"/>
        <v>MRK.DE</v>
      </c>
      <c r="B10393" s="52" t="s">
        <v>374</v>
      </c>
      <c r="C10393" s="50" t="s">
        <v>12608</v>
      </c>
      <c r="D10393" s="50">
        <f>DAX__2019_2020__33[[#This Row],[Open]]*(DAX__2019_2020__33[[#This Row],[Adj Close]]/DAX__2019_2020__33[[#This Row],[Close]])</f>
        <v>107.84337512958538</v>
      </c>
      <c r="E10393" s="50" t="s">
        <v>13132</v>
      </c>
      <c r="F10393" s="50" t="s">
        <v>13692</v>
      </c>
      <c r="G10393" s="50" t="s">
        <v>4054</v>
      </c>
      <c r="H10393" s="50" t="s">
        <v>24811</v>
      </c>
      <c r="I10393" s="50">
        <f>(DAX__2019_2020__33[[#This Row],[Adj Close]]-DAX__2019_2020__33[[#This Row],[Adj Open]])/DAX__2019_2020__33[[#This Row],[Adj Open]]</f>
        <v>8.8651593386927015E-4</v>
      </c>
      <c r="J10393" s="50">
        <f>DAX__2019_2020__33[[#This Row],[Adj Close]]-DAX__2019_2020__33[[#This Row],[Adj Open]]</f>
        <v>9.5604870414618404E-2</v>
      </c>
      <c r="K10393" s="50">
        <v>960231</v>
      </c>
    </row>
    <row r="10394" spans="1:11" x14ac:dyDescent="0.3">
      <c r="A10394" s="51" t="str">
        <f t="shared" si="168"/>
        <v>MRK.DE</v>
      </c>
      <c r="B10394" s="52" t="s">
        <v>375</v>
      </c>
      <c r="C10394" s="50" t="s">
        <v>10359</v>
      </c>
      <c r="D10394" s="50">
        <f>DAX__2019_2020__33[[#This Row],[Open]]*(DAX__2019_2020__33[[#This Row],[Adj Close]]/DAX__2019_2020__33[[#This Row],[Close]])</f>
        <v>103.78012687055559</v>
      </c>
      <c r="E10394" s="50" t="s">
        <v>10451</v>
      </c>
      <c r="F10394" s="50" t="s">
        <v>10411</v>
      </c>
      <c r="G10394" s="50" t="s">
        <v>24812</v>
      </c>
      <c r="H10394" s="50" t="s">
        <v>24813</v>
      </c>
      <c r="I10394" s="50">
        <f>(DAX__2019_2020__33[[#This Row],[Adj Close]]-DAX__2019_2020__33[[#This Row],[Adj Open]])/DAX__2019_2020__33[[#This Row],[Adj Open]]</f>
        <v>4.6061721435420059E-3</v>
      </c>
      <c r="J10394" s="50">
        <f>DAX__2019_2020__33[[#This Row],[Adj Close]]-DAX__2019_2020__33[[#This Row],[Adj Open]]</f>
        <v>0.47802912944440834</v>
      </c>
      <c r="K10394" s="50">
        <v>1316321</v>
      </c>
    </row>
    <row r="10395" spans="1:11" x14ac:dyDescent="0.3">
      <c r="A10395" s="51" t="str">
        <f t="shared" si="168"/>
        <v>MRK.DE</v>
      </c>
      <c r="B10395" s="52" t="s">
        <v>376</v>
      </c>
      <c r="C10395" s="50" t="s">
        <v>10430</v>
      </c>
      <c r="D10395" s="50">
        <f>DAX__2019_2020__33[[#This Row],[Open]]*(DAX__2019_2020__33[[#This Row],[Adj Close]]/DAX__2019_2020__33[[#This Row],[Close]])</f>
        <v>105.1664158767918</v>
      </c>
      <c r="E10395" s="50" t="s">
        <v>13210</v>
      </c>
      <c r="F10395" s="50" t="s">
        <v>24812</v>
      </c>
      <c r="G10395" s="50" t="s">
        <v>12512</v>
      </c>
      <c r="H10395" s="50" t="s">
        <v>24814</v>
      </c>
      <c r="I10395" s="50">
        <f>(DAX__2019_2020__33[[#This Row],[Adj Close]]-DAX__2019_2020__33[[#This Row],[Adj Open]])/DAX__2019_2020__33[[#This Row],[Adj Open]]</f>
        <v>1.0909063636363544E-2</v>
      </c>
      <c r="J10395" s="50">
        <f>DAX__2019_2020__33[[#This Row],[Adj Close]]-DAX__2019_2020__33[[#This Row],[Adj Open]]</f>
        <v>1.147267123208195</v>
      </c>
      <c r="K10395" s="50">
        <v>1133060</v>
      </c>
    </row>
    <row r="10396" spans="1:11" x14ac:dyDescent="0.3">
      <c r="A10396" s="51" t="str">
        <f t="shared" si="168"/>
        <v>MRK.DE</v>
      </c>
      <c r="B10396" s="52" t="s">
        <v>377</v>
      </c>
      <c r="C10396" s="50" t="s">
        <v>12608</v>
      </c>
      <c r="D10396" s="50">
        <f>DAX__2019_2020__33[[#This Row],[Open]]*(DAX__2019_2020__33[[#This Row],[Adj Close]]/DAX__2019_2020__33[[#This Row],[Close]])</f>
        <v>107.84338154350191</v>
      </c>
      <c r="E10396" s="50" t="s">
        <v>12602</v>
      </c>
      <c r="F10396" s="50" t="s">
        <v>4066</v>
      </c>
      <c r="G10396" s="50" t="s">
        <v>13157</v>
      </c>
      <c r="H10396" s="50" t="s">
        <v>24815</v>
      </c>
      <c r="I10396" s="50">
        <f>(DAX__2019_2020__33[[#This Row],[Adj Close]]-DAX__2019_2020__33[[#This Row],[Adj Open]])/DAX__2019_2020__33[[#This Row],[Adj Open]]</f>
        <v>3.1028279316622706E-3</v>
      </c>
      <c r="J10396" s="50">
        <f>DAX__2019_2020__33[[#This Row],[Adj Close]]-DAX__2019_2020__33[[#This Row],[Adj Open]]</f>
        <v>0.33461945649808911</v>
      </c>
      <c r="K10396" s="50">
        <v>1013520</v>
      </c>
    </row>
    <row r="10397" spans="1:11" x14ac:dyDescent="0.3">
      <c r="A10397" s="51" t="str">
        <f t="shared" si="168"/>
        <v>MRK.DE</v>
      </c>
      <c r="B10397" s="52" t="s">
        <v>378</v>
      </c>
      <c r="C10397" s="50" t="s">
        <v>10453</v>
      </c>
      <c r="D10397" s="50">
        <f>DAX__2019_2020__33[[#This Row],[Open]]*(DAX__2019_2020__33[[#This Row],[Adj Close]]/DAX__2019_2020__33[[#This Row],[Close]])</f>
        <v>108.2258024895079</v>
      </c>
      <c r="E10397" s="50" t="s">
        <v>12633</v>
      </c>
      <c r="F10397" s="50" t="s">
        <v>13188</v>
      </c>
      <c r="G10397" s="50" t="s">
        <v>13136</v>
      </c>
      <c r="H10397" s="50" t="s">
        <v>24816</v>
      </c>
      <c r="I10397" s="50">
        <f>(DAX__2019_2020__33[[#This Row],[Adj Close]]-DAX__2019_2020__33[[#This Row],[Adj Open]])/DAX__2019_2020__33[[#This Row],[Adj Open]]</f>
        <v>1.1925848372593275E-2</v>
      </c>
      <c r="J10397" s="50">
        <f>DAX__2019_2020__33[[#This Row],[Adj Close]]-DAX__2019_2020__33[[#This Row],[Adj Open]]</f>
        <v>1.290684510492099</v>
      </c>
      <c r="K10397" s="50">
        <v>839736</v>
      </c>
    </row>
    <row r="10398" spans="1:11" x14ac:dyDescent="0.3">
      <c r="A10398" s="51" t="str">
        <f t="shared" si="168"/>
        <v>MRK.DE</v>
      </c>
      <c r="B10398" s="52" t="s">
        <v>379</v>
      </c>
      <c r="C10398" s="50" t="s">
        <v>4214</v>
      </c>
      <c r="D10398" s="50">
        <f>DAX__2019_2020__33[[#This Row],[Open]]*(DAX__2019_2020__33[[#This Row],[Adj Close]]/DAX__2019_2020__33[[#This Row],[Close]])</f>
        <v>111.85881745241396</v>
      </c>
      <c r="E10398" s="50" t="s">
        <v>4600</v>
      </c>
      <c r="F10398" s="50" t="s">
        <v>10434</v>
      </c>
      <c r="G10398" s="50" t="s">
        <v>4901</v>
      </c>
      <c r="H10398" s="50" t="s">
        <v>24817</v>
      </c>
      <c r="I10398" s="50">
        <f>(DAX__2019_2020__33[[#This Row],[Adj Close]]-DAX__2019_2020__33[[#This Row],[Adj Open]])/DAX__2019_2020__33[[#This Row],[Adj Open]]</f>
        <v>-1.7948700854700801E-2</v>
      </c>
      <c r="J10398" s="50">
        <f>DAX__2019_2020__33[[#This Row],[Adj Close]]-DAX__2019_2020__33[[#This Row],[Adj Open]]</f>
        <v>-2.0077204524139631</v>
      </c>
      <c r="K10398" s="50">
        <v>1084302</v>
      </c>
    </row>
    <row r="10399" spans="1:11" x14ac:dyDescent="0.3">
      <c r="A10399" s="51" t="str">
        <f t="shared" si="168"/>
        <v>MRK.DE</v>
      </c>
      <c r="B10399" s="52" t="s">
        <v>380</v>
      </c>
      <c r="C10399" s="50" t="s">
        <v>4066</v>
      </c>
      <c r="D10399" s="50">
        <f>DAX__2019_2020__33[[#This Row],[Open]]*(DAX__2019_2020__33[[#This Row],[Adj Close]]/DAX__2019_2020__33[[#This Row],[Close]])</f>
        <v>107.46095381029839</v>
      </c>
      <c r="E10399" s="50" t="s">
        <v>4032</v>
      </c>
      <c r="F10399" s="50" t="s">
        <v>10369</v>
      </c>
      <c r="G10399" s="50" t="s">
        <v>10430</v>
      </c>
      <c r="H10399" s="50" t="s">
        <v>24818</v>
      </c>
      <c r="I10399" s="50">
        <f>(DAX__2019_2020__33[[#This Row],[Adj Close]]-DAX__2019_2020__33[[#This Row],[Adj Open]])/DAX__2019_2020__33[[#This Row],[Adj Open]]</f>
        <v>-2.1352330580919367E-2</v>
      </c>
      <c r="J10399" s="50">
        <f>DAX__2019_2020__33[[#This Row],[Adj Close]]-DAX__2019_2020__33[[#This Row],[Adj Open]]</f>
        <v>-2.2945418102983979</v>
      </c>
      <c r="K10399" s="50">
        <v>873814</v>
      </c>
    </row>
    <row r="10400" spans="1:11" x14ac:dyDescent="0.3">
      <c r="A10400" s="51" t="str">
        <f t="shared" si="168"/>
        <v>MRK.DE</v>
      </c>
      <c r="B10400" s="52" t="s">
        <v>381</v>
      </c>
      <c r="C10400" s="50" t="s">
        <v>10254</v>
      </c>
      <c r="D10400" s="50">
        <f>DAX__2019_2020__33[[#This Row],[Open]]*(DAX__2019_2020__33[[#This Row],[Adj Close]]/DAX__2019_2020__33[[#This Row],[Close]])</f>
        <v>97.756963180136779</v>
      </c>
      <c r="E10400" s="50" t="s">
        <v>10378</v>
      </c>
      <c r="F10400" s="50" t="s">
        <v>10802</v>
      </c>
      <c r="G10400" s="50" t="s">
        <v>10300</v>
      </c>
      <c r="H10400" s="50" t="s">
        <v>24750</v>
      </c>
      <c r="I10400" s="50">
        <f>(DAX__2019_2020__33[[#This Row],[Adj Close]]-DAX__2019_2020__33[[#This Row],[Adj Open]])/DAX__2019_2020__33[[#This Row],[Adj Open]]</f>
        <v>6.3569877750610914E-3</v>
      </c>
      <c r="J10400" s="50">
        <f>DAX__2019_2020__33[[#This Row],[Adj Close]]-DAX__2019_2020__33[[#This Row],[Adj Open]]</f>
        <v>0.62143981986322672</v>
      </c>
      <c r="K10400" s="50">
        <v>1592428</v>
      </c>
    </row>
    <row r="10401" spans="1:11" x14ac:dyDescent="0.3">
      <c r="A10401" s="51" t="str">
        <f t="shared" si="168"/>
        <v>MRK.DE</v>
      </c>
      <c r="B10401" s="52" t="s">
        <v>382</v>
      </c>
      <c r="C10401" s="50" t="s">
        <v>10523</v>
      </c>
      <c r="D10401" s="50">
        <f>DAX__2019_2020__33[[#This Row],[Open]]*(DAX__2019_2020__33[[#This Row],[Adj Close]]/DAX__2019_2020__33[[#This Row],[Close]])</f>
        <v>99.238850932815438</v>
      </c>
      <c r="E10401" s="50" t="s">
        <v>10305</v>
      </c>
      <c r="F10401" s="50" t="s">
        <v>10253</v>
      </c>
      <c r="G10401" s="50" t="s">
        <v>10787</v>
      </c>
      <c r="H10401" s="50" t="s">
        <v>24819</v>
      </c>
      <c r="I10401" s="50">
        <f>(DAX__2019_2020__33[[#This Row],[Adj Close]]-DAX__2019_2020__33[[#This Row],[Adj Open]])/DAX__2019_2020__33[[#This Row],[Adj Open]]</f>
        <v>-3.3718688813525431E-2</v>
      </c>
      <c r="J10401" s="50">
        <f>DAX__2019_2020__33[[#This Row],[Adj Close]]-DAX__2019_2020__33[[#This Row],[Adj Open]]</f>
        <v>-3.3462039328154418</v>
      </c>
      <c r="K10401" s="50">
        <v>1444230</v>
      </c>
    </row>
    <row r="10402" spans="1:11" x14ac:dyDescent="0.3">
      <c r="A10402" s="51" t="str">
        <f t="shared" si="168"/>
        <v>MRK.DE</v>
      </c>
      <c r="B10402" s="52" t="s">
        <v>383</v>
      </c>
      <c r="C10402" s="50" t="s">
        <v>10525</v>
      </c>
      <c r="D10402" s="50">
        <f>DAX__2019_2020__33[[#This Row],[Open]]*(DAX__2019_2020__33[[#This Row],[Adj Close]]/DAX__2019_2020__33[[#This Row],[Close]])</f>
        <v>97.231127227082467</v>
      </c>
      <c r="E10402" s="50" t="s">
        <v>10521</v>
      </c>
      <c r="F10402" s="50" t="s">
        <v>24556</v>
      </c>
      <c r="G10402" s="50" t="s">
        <v>24561</v>
      </c>
      <c r="H10402" s="50" t="s">
        <v>24820</v>
      </c>
      <c r="I10402" s="50">
        <f>(DAX__2019_2020__33[[#This Row],[Adj Close]]-DAX__2019_2020__33[[#This Row],[Adj Open]])/DAX__2019_2020__33[[#This Row],[Adj Open]]</f>
        <v>-2.9695153285009414E-2</v>
      </c>
      <c r="J10402" s="50">
        <f>DAX__2019_2020__33[[#This Row],[Adj Close]]-DAX__2019_2020__33[[#This Row],[Adj Open]]</f>
        <v>-2.8872932270824663</v>
      </c>
      <c r="K10402" s="50">
        <v>1034518</v>
      </c>
    </row>
    <row r="10403" spans="1:11" x14ac:dyDescent="0.3">
      <c r="A10403" s="51" t="str">
        <f t="shared" si="168"/>
        <v>MRK.DE</v>
      </c>
      <c r="B10403" s="52" t="s">
        <v>384</v>
      </c>
      <c r="C10403" s="50" t="s">
        <v>3912</v>
      </c>
      <c r="D10403" s="50">
        <f>DAX__2019_2020__33[[#This Row],[Open]]*(DAX__2019_2020__33[[#This Row],[Adj Close]]/DAX__2019_2020__33[[#This Row],[Close]])</f>
        <v>89.391446430197675</v>
      </c>
      <c r="E10403" s="50" t="s">
        <v>12895</v>
      </c>
      <c r="F10403" s="50" t="s">
        <v>12965</v>
      </c>
      <c r="G10403" s="50" t="s">
        <v>9967</v>
      </c>
      <c r="H10403" s="50" t="s">
        <v>24821</v>
      </c>
      <c r="I10403" s="50">
        <f>(DAX__2019_2020__33[[#This Row],[Adj Close]]-DAX__2019_2020__33[[#This Row],[Adj Open]])/DAX__2019_2020__33[[#This Row],[Adj Open]]</f>
        <v>-4.1925112299465363E-2</v>
      </c>
      <c r="J10403" s="50">
        <f>DAX__2019_2020__33[[#This Row],[Adj Close]]-DAX__2019_2020__33[[#This Row],[Adj Open]]</f>
        <v>-3.7477464301976795</v>
      </c>
      <c r="K10403" s="50">
        <v>1751058</v>
      </c>
    </row>
    <row r="10404" spans="1:11" x14ac:dyDescent="0.3">
      <c r="A10404" s="51" t="str">
        <f t="shared" si="168"/>
        <v>MRK.DE</v>
      </c>
      <c r="B10404" s="52" t="s">
        <v>385</v>
      </c>
      <c r="C10404" s="50" t="s">
        <v>10043</v>
      </c>
      <c r="D10404" s="50">
        <f>DAX__2019_2020__33[[#This Row],[Open]]*(DAX__2019_2020__33[[#This Row],[Adj Close]]/DAX__2019_2020__33[[#This Row],[Close]])</f>
        <v>87.804396827100575</v>
      </c>
      <c r="E10404" s="50" t="s">
        <v>10223</v>
      </c>
      <c r="F10404" s="50" t="s">
        <v>24822</v>
      </c>
      <c r="G10404" s="50" t="s">
        <v>9945</v>
      </c>
      <c r="H10404" s="50" t="s">
        <v>24823</v>
      </c>
      <c r="I10404" s="50">
        <f>(DAX__2019_2020__33[[#This Row],[Adj Close]]-DAX__2019_2020__33[[#This Row],[Adj Open]])/DAX__2019_2020__33[[#This Row],[Adj Open]]</f>
        <v>-5.8797149773395759E-3</v>
      </c>
      <c r="J10404" s="50">
        <f>DAX__2019_2020__33[[#This Row],[Adj Close]]-DAX__2019_2020__33[[#This Row],[Adj Open]]</f>
        <v>-0.51626482710057076</v>
      </c>
      <c r="K10404" s="50">
        <v>2215131</v>
      </c>
    </row>
    <row r="10405" spans="1:11" x14ac:dyDescent="0.3">
      <c r="A10405" s="51" t="str">
        <f t="shared" si="168"/>
        <v>MRK.DE</v>
      </c>
      <c r="B10405" s="52" t="s">
        <v>386</v>
      </c>
      <c r="C10405" s="50" t="s">
        <v>12957</v>
      </c>
      <c r="D10405" s="50">
        <f>DAX__2019_2020__33[[#This Row],[Open]]*(DAX__2019_2020__33[[#This Row],[Adj Close]]/DAX__2019_2020__33[[#This Row],[Close]])</f>
        <v>83.272672082876397</v>
      </c>
      <c r="E10405" s="50" t="s">
        <v>24824</v>
      </c>
      <c r="F10405" s="50" t="s">
        <v>24825</v>
      </c>
      <c r="G10405" s="50" t="s">
        <v>24826</v>
      </c>
      <c r="H10405" s="50" t="s">
        <v>24827</v>
      </c>
      <c r="I10405" s="50">
        <f>(DAX__2019_2020__33[[#This Row],[Adj Close]]-DAX__2019_2020__33[[#This Row],[Adj Open]])/DAX__2019_2020__33[[#This Row],[Adj Open]]</f>
        <v>4.3628588831883608E-3</v>
      </c>
      <c r="J10405" s="50">
        <f>DAX__2019_2020__33[[#This Row],[Adj Close]]-DAX__2019_2020__33[[#This Row],[Adj Open]]</f>
        <v>0.36330691712360874</v>
      </c>
      <c r="K10405" s="50">
        <v>1637714</v>
      </c>
    </row>
    <row r="10406" spans="1:11" x14ac:dyDescent="0.3">
      <c r="A10406" s="51" t="str">
        <f t="shared" si="168"/>
        <v>MRK.DE</v>
      </c>
      <c r="B10406" s="52" t="s">
        <v>387</v>
      </c>
      <c r="C10406" s="50" t="s">
        <v>5664</v>
      </c>
      <c r="D10406" s="50">
        <f>DAX__2019_2020__33[[#This Row],[Open]]*(DAX__2019_2020__33[[#This Row],[Adj Close]]/DAX__2019_2020__33[[#This Row],[Close]])</f>
        <v>86.42766725060325</v>
      </c>
      <c r="E10406" s="50" t="s">
        <v>13027</v>
      </c>
      <c r="F10406" s="50" t="s">
        <v>24828</v>
      </c>
      <c r="G10406" s="50" t="s">
        <v>10013</v>
      </c>
      <c r="H10406" s="50" t="s">
        <v>24829</v>
      </c>
      <c r="I10406" s="50">
        <f>(DAX__2019_2020__33[[#This Row],[Adj Close]]-DAX__2019_2020__33[[#This Row],[Adj Open]])/DAX__2019_2020__33[[#This Row],[Adj Open]]</f>
        <v>-3.1194689575338861E-2</v>
      </c>
      <c r="J10406" s="50">
        <f>DAX__2019_2020__33[[#This Row],[Adj Close]]-DAX__2019_2020__33[[#This Row],[Adj Open]]</f>
        <v>-2.6960842506032492</v>
      </c>
      <c r="K10406" s="50">
        <v>976021</v>
      </c>
    </row>
    <row r="10407" spans="1:11" x14ac:dyDescent="0.3">
      <c r="A10407" s="51" t="str">
        <f t="shared" si="168"/>
        <v>MRK.DE</v>
      </c>
      <c r="B10407" s="52" t="s">
        <v>388</v>
      </c>
      <c r="C10407" s="50" t="s">
        <v>24830</v>
      </c>
      <c r="D10407" s="50">
        <f>DAX__2019_2020__33[[#This Row],[Open]]*(DAX__2019_2020__33[[#This Row],[Adj Close]]/DAX__2019_2020__33[[#This Row],[Close]])</f>
        <v>81.054630721651861</v>
      </c>
      <c r="E10407" s="50" t="s">
        <v>12902</v>
      </c>
      <c r="F10407" s="50" t="s">
        <v>24831</v>
      </c>
      <c r="G10407" s="50" t="s">
        <v>13001</v>
      </c>
      <c r="H10407" s="50" t="s">
        <v>24832</v>
      </c>
      <c r="I10407" s="50">
        <f>(DAX__2019_2020__33[[#This Row],[Adj Close]]-DAX__2019_2020__33[[#This Row],[Adj Open]])/DAX__2019_2020__33[[#This Row],[Adj Open]]</f>
        <v>-4.1519191336626453E-2</v>
      </c>
      <c r="J10407" s="50">
        <f>DAX__2019_2020__33[[#This Row],[Adj Close]]-DAX__2019_2020__33[[#This Row],[Adj Open]]</f>
        <v>-3.3653227216518644</v>
      </c>
      <c r="K10407" s="50">
        <v>1195845</v>
      </c>
    </row>
    <row r="10408" spans="1:11" x14ac:dyDescent="0.3">
      <c r="A10408" s="51" t="str">
        <f t="shared" si="168"/>
        <v>MRK.DE</v>
      </c>
      <c r="B10408" s="52" t="s">
        <v>389</v>
      </c>
      <c r="C10408" s="50" t="s">
        <v>12868</v>
      </c>
      <c r="D10408" s="50">
        <f>DAX__2019_2020__33[[#This Row],[Open]]*(DAX__2019_2020__33[[#This Row],[Adj Close]]/DAX__2019_2020__33[[#This Row],[Close]])</f>
        <v>77.402479242869092</v>
      </c>
      <c r="E10408" s="50" t="s">
        <v>24833</v>
      </c>
      <c r="F10408" s="50" t="s">
        <v>19362</v>
      </c>
      <c r="G10408" s="50" t="s">
        <v>24834</v>
      </c>
      <c r="H10408" s="50" t="s">
        <v>24835</v>
      </c>
      <c r="I10408" s="50">
        <f>(DAX__2019_2020__33[[#This Row],[Adj Close]]-DAX__2019_2020__33[[#This Row],[Adj Open]])/DAX__2019_2020__33[[#This Row],[Adj Open]]</f>
        <v>3.087944702173229E-2</v>
      </c>
      <c r="J10408" s="50">
        <f>DAX__2019_2020__33[[#This Row],[Adj Close]]-DAX__2019_2020__33[[#This Row],[Adj Open]]</f>
        <v>2.3901457571309095</v>
      </c>
      <c r="K10408" s="50">
        <v>1181555</v>
      </c>
    </row>
    <row r="10409" spans="1:11" x14ac:dyDescent="0.3">
      <c r="A10409" s="51" t="str">
        <f t="shared" si="168"/>
        <v>MRK.DE</v>
      </c>
      <c r="B10409" s="52" t="s">
        <v>390</v>
      </c>
      <c r="C10409" s="50" t="s">
        <v>5758</v>
      </c>
      <c r="D10409" s="50">
        <f>DAX__2019_2020__33[[#This Row],[Open]]*(DAX__2019_2020__33[[#This Row],[Adj Close]]/DAX__2019_2020__33[[#This Row],[Close]])</f>
        <v>84.114012675180433</v>
      </c>
      <c r="E10409" s="50" t="s">
        <v>10042</v>
      </c>
      <c r="F10409" s="50" t="s">
        <v>10010</v>
      </c>
      <c r="G10409" s="50" t="s">
        <v>10121</v>
      </c>
      <c r="H10409" s="50" t="s">
        <v>24836</v>
      </c>
      <c r="I10409" s="50">
        <f>(DAX__2019_2020__33[[#This Row],[Adj Close]]-DAX__2019_2020__33[[#This Row],[Adj Open]])/DAX__2019_2020__33[[#This Row],[Adj Open]]</f>
        <v>-2.9779517056847608E-2</v>
      </c>
      <c r="J10409" s="50">
        <f>DAX__2019_2020__33[[#This Row],[Adj Close]]-DAX__2019_2020__33[[#This Row],[Adj Open]]</f>
        <v>-2.5048746751804316</v>
      </c>
      <c r="K10409" s="50">
        <v>1628418</v>
      </c>
    </row>
    <row r="10410" spans="1:11" x14ac:dyDescent="0.3">
      <c r="A10410" s="51" t="str">
        <f t="shared" si="168"/>
        <v>MRK.DE</v>
      </c>
      <c r="B10410" s="52" t="s">
        <v>391</v>
      </c>
      <c r="C10410" s="50" t="s">
        <v>24837</v>
      </c>
      <c r="D10410" s="50">
        <f>DAX__2019_2020__33[[#This Row],[Open]]*(DAX__2019_2020__33[[#This Row],[Adj Close]]/DAX__2019_2020__33[[#This Row],[Close]])</f>
        <v>78.205569267994548</v>
      </c>
      <c r="E10410" s="50" t="s">
        <v>12950</v>
      </c>
      <c r="F10410" s="50" t="s">
        <v>24838</v>
      </c>
      <c r="G10410" s="50" t="s">
        <v>24839</v>
      </c>
      <c r="H10410" s="50" t="s">
        <v>24840</v>
      </c>
      <c r="I10410" s="50">
        <f>(DAX__2019_2020__33[[#This Row],[Adj Close]]-DAX__2019_2020__33[[#This Row],[Adj Open]])/DAX__2019_2020__33[[#This Row],[Adj Open]]</f>
        <v>3.7652737005400734E-2</v>
      </c>
      <c r="J10410" s="50">
        <f>DAX__2019_2020__33[[#This Row],[Adj Close]]-DAX__2019_2020__33[[#This Row],[Adj Open]]</f>
        <v>2.9446537320054489</v>
      </c>
      <c r="K10410" s="50">
        <v>1047070</v>
      </c>
    </row>
    <row r="10411" spans="1:11" x14ac:dyDescent="0.3">
      <c r="A10411" s="51" t="str">
        <f t="shared" si="168"/>
        <v>MRK.DE</v>
      </c>
      <c r="B10411" s="52" t="s">
        <v>392</v>
      </c>
      <c r="C10411" s="50" t="s">
        <v>10035</v>
      </c>
      <c r="D10411" s="50">
        <f>DAX__2019_2020__33[[#This Row],[Open]]*(DAX__2019_2020__33[[#This Row],[Adj Close]]/DAX__2019_2020__33[[#This Row],[Close]])</f>
        <v>84.74501017139994</v>
      </c>
      <c r="E10411" s="50" t="s">
        <v>10958</v>
      </c>
      <c r="F10411" s="50" t="s">
        <v>5758</v>
      </c>
      <c r="G10411" s="50" t="s">
        <v>10662</v>
      </c>
      <c r="H10411" s="50" t="s">
        <v>24841</v>
      </c>
      <c r="I10411" s="50">
        <f>(DAX__2019_2020__33[[#This Row],[Adj Close]]-DAX__2019_2020__33[[#This Row],[Adj Open]])/DAX__2019_2020__33[[#This Row],[Adj Open]]</f>
        <v>9.4765795292934916E-3</v>
      </c>
      <c r="J10411" s="50">
        <f>DAX__2019_2020__33[[#This Row],[Adj Close]]-DAX__2019_2020__33[[#This Row],[Adj Open]]</f>
        <v>0.80309282860005737</v>
      </c>
      <c r="K10411" s="50">
        <v>972326</v>
      </c>
    </row>
    <row r="10412" spans="1:11" x14ac:dyDescent="0.3">
      <c r="A10412" s="51" t="str">
        <f t="shared" si="168"/>
        <v>MRK.DE</v>
      </c>
      <c r="B10412" s="52" t="s">
        <v>393</v>
      </c>
      <c r="C10412" s="50" t="s">
        <v>13091</v>
      </c>
      <c r="D10412" s="50">
        <f>DAX__2019_2020__33[[#This Row],[Open]]*(DAX__2019_2020__33[[#This Row],[Adj Close]]/DAX__2019_2020__33[[#This Row],[Close]])</f>
        <v>86.446787168528303</v>
      </c>
      <c r="E10412" s="50" t="s">
        <v>10666</v>
      </c>
      <c r="F10412" s="50" t="s">
        <v>24842</v>
      </c>
      <c r="G10412" s="50" t="s">
        <v>10714</v>
      </c>
      <c r="H10412" s="50" t="s">
        <v>24843</v>
      </c>
      <c r="I10412" s="50">
        <f>(DAX__2019_2020__33[[#This Row],[Adj Close]]-DAX__2019_2020__33[[#This Row],[Adj Open]])/DAX__2019_2020__33[[#This Row],[Adj Open]]</f>
        <v>2.9418315182886824E-2</v>
      </c>
      <c r="J10412" s="50">
        <f>DAX__2019_2020__33[[#This Row],[Adj Close]]-DAX__2019_2020__33[[#This Row],[Adj Open]]</f>
        <v>2.5431188314717019</v>
      </c>
      <c r="K10412" s="50">
        <v>866755</v>
      </c>
    </row>
    <row r="10413" spans="1:11" x14ac:dyDescent="0.3">
      <c r="A10413" s="51" t="str">
        <f t="shared" si="168"/>
        <v>MRK.DE</v>
      </c>
      <c r="B10413" s="52" t="s">
        <v>394</v>
      </c>
      <c r="C10413" s="50" t="s">
        <v>13014</v>
      </c>
      <c r="D10413" s="50">
        <f>DAX__2019_2020__33[[#This Row],[Open]]*(DAX__2019_2020__33[[#This Row],[Adj Close]]/DAX__2019_2020__33[[#This Row],[Close]])</f>
        <v>87.326359295125172</v>
      </c>
      <c r="E10413" s="50" t="s">
        <v>10197</v>
      </c>
      <c r="F10413" s="50" t="s">
        <v>9964</v>
      </c>
      <c r="G10413" s="50" t="s">
        <v>3912</v>
      </c>
      <c r="H10413" s="50" t="s">
        <v>24844</v>
      </c>
      <c r="I10413" s="50">
        <f>(DAX__2019_2020__33[[#This Row],[Adj Close]]-DAX__2019_2020__33[[#This Row],[Adj Open]])/DAX__2019_2020__33[[#This Row],[Adj Open]]</f>
        <v>2.3647953739783376E-2</v>
      </c>
      <c r="J10413" s="50">
        <f>DAX__2019_2020__33[[#This Row],[Adj Close]]-DAX__2019_2020__33[[#This Row],[Adj Open]]</f>
        <v>2.065089704874822</v>
      </c>
      <c r="K10413" s="50">
        <v>708107</v>
      </c>
    </row>
    <row r="10414" spans="1:11" x14ac:dyDescent="0.3">
      <c r="A10414" s="51" t="str">
        <f t="shared" si="168"/>
        <v>MRK.DE</v>
      </c>
      <c r="B10414" s="52" t="s">
        <v>395</v>
      </c>
      <c r="C10414" s="50" t="s">
        <v>10655</v>
      </c>
      <c r="D10414" s="50">
        <f>DAX__2019_2020__33[[#This Row],[Open]]*(DAX__2019_2020__33[[#This Row],[Adj Close]]/DAX__2019_2020__33[[#This Row],[Close]])</f>
        <v>87.7087858783554</v>
      </c>
      <c r="E10414" s="50" t="s">
        <v>9954</v>
      </c>
      <c r="F10414" s="50" t="s">
        <v>24845</v>
      </c>
      <c r="G10414" s="50" t="s">
        <v>9960</v>
      </c>
      <c r="H10414" s="50" t="s">
        <v>24846</v>
      </c>
      <c r="I10414" s="50">
        <f>(DAX__2019_2020__33[[#This Row],[Adj Close]]-DAX__2019_2020__33[[#This Row],[Adj Open]])/DAX__2019_2020__33[[#This Row],[Adj Open]]</f>
        <v>-1.1554371300509387E-2</v>
      </c>
      <c r="J10414" s="50">
        <f>DAX__2019_2020__33[[#This Row],[Adj Close]]-DAX__2019_2020__33[[#This Row],[Adj Open]]</f>
        <v>-1.0134198783553927</v>
      </c>
      <c r="K10414" s="50">
        <v>672168</v>
      </c>
    </row>
    <row r="10415" spans="1:11" x14ac:dyDescent="0.3">
      <c r="A10415" s="51" t="str">
        <f t="shared" si="168"/>
        <v>MRK.DE</v>
      </c>
      <c r="B10415" s="52" t="s">
        <v>396</v>
      </c>
      <c r="C10415" s="50" t="s">
        <v>10655</v>
      </c>
      <c r="D10415" s="50">
        <f>DAX__2019_2020__33[[#This Row],[Open]]*(DAX__2019_2020__33[[#This Row],[Adj Close]]/DAX__2019_2020__33[[#This Row],[Close]])</f>
        <v>87.708791808777136</v>
      </c>
      <c r="E10415" s="50" t="s">
        <v>10640</v>
      </c>
      <c r="F10415" s="50" t="s">
        <v>13095</v>
      </c>
      <c r="G10415" s="50" t="s">
        <v>5640</v>
      </c>
      <c r="H10415" s="50" t="s">
        <v>24847</v>
      </c>
      <c r="I10415" s="50">
        <f>(DAX__2019_2020__33[[#This Row],[Adj Close]]-DAX__2019_2020__33[[#This Row],[Adj Open]])/DAX__2019_2020__33[[#This Row],[Adj Open]]</f>
        <v>-2.4416808903789135E-2</v>
      </c>
      <c r="J10415" s="50">
        <f>DAX__2019_2020__33[[#This Row],[Adj Close]]-DAX__2019_2020__33[[#This Row],[Adj Open]]</f>
        <v>-2.1415688087771372</v>
      </c>
      <c r="K10415" s="50">
        <v>753858</v>
      </c>
    </row>
    <row r="10416" spans="1:11" x14ac:dyDescent="0.3">
      <c r="A10416" s="51" t="str">
        <f t="shared" si="168"/>
        <v>MRK.DE</v>
      </c>
      <c r="B10416" s="52" t="s">
        <v>397</v>
      </c>
      <c r="C10416" s="50" t="s">
        <v>10707</v>
      </c>
      <c r="D10416" s="50">
        <f>DAX__2019_2020__33[[#This Row],[Open]]*(DAX__2019_2020__33[[#This Row],[Adj Close]]/DAX__2019_2020__33[[#This Row],[Close]])</f>
        <v>87.001304411408753</v>
      </c>
      <c r="E10416" s="50" t="s">
        <v>10641</v>
      </c>
      <c r="F10416" s="50" t="s">
        <v>10659</v>
      </c>
      <c r="G10416" s="50" t="s">
        <v>10641</v>
      </c>
      <c r="H10416" s="50" t="s">
        <v>24848</v>
      </c>
      <c r="I10416" s="50">
        <f>(DAX__2019_2020__33[[#This Row],[Adj Close]]-DAX__2019_2020__33[[#This Row],[Adj Open]])/DAX__2019_2020__33[[#This Row],[Adj Open]]</f>
        <v>2.8791241758241673E-2</v>
      </c>
      <c r="J10416" s="50">
        <f>DAX__2019_2020__33[[#This Row],[Adj Close]]-DAX__2019_2020__33[[#This Row],[Adj Open]]</f>
        <v>2.504875588591247</v>
      </c>
      <c r="K10416" s="50">
        <v>1279810</v>
      </c>
    </row>
    <row r="10417" spans="1:11" x14ac:dyDescent="0.3">
      <c r="A10417" s="51" t="str">
        <f t="shared" si="168"/>
        <v>MRK.DE</v>
      </c>
      <c r="B10417" s="52" t="s">
        <v>398</v>
      </c>
      <c r="C10417" s="50" t="s">
        <v>24493</v>
      </c>
      <c r="D10417" s="50">
        <f>DAX__2019_2020__33[[#This Row],[Open]]*(DAX__2019_2020__33[[#This Row],[Adj Close]]/DAX__2019_2020__33[[#This Row],[Close]])</f>
        <v>86.561519645558434</v>
      </c>
      <c r="E10417" s="50" t="s">
        <v>10719</v>
      </c>
      <c r="F10417" s="50" t="s">
        <v>9969</v>
      </c>
      <c r="G10417" s="50" t="s">
        <v>10138</v>
      </c>
      <c r="H10417" s="50" t="s">
        <v>24849</v>
      </c>
      <c r="I10417" s="50">
        <f>(DAX__2019_2020__33[[#This Row],[Adj Close]]-DAX__2019_2020__33[[#This Row],[Adj Open]])/DAX__2019_2020__33[[#This Row],[Adj Open]]</f>
        <v>-7.5104925170036783E-3</v>
      </c>
      <c r="J10417" s="50">
        <f>DAX__2019_2020__33[[#This Row],[Adj Close]]-DAX__2019_2020__33[[#This Row],[Adj Open]]</f>
        <v>-0.65011964555843349</v>
      </c>
      <c r="K10417" s="50">
        <v>919642</v>
      </c>
    </row>
    <row r="10418" spans="1:11" x14ac:dyDescent="0.3">
      <c r="A10418" s="51" t="str">
        <f t="shared" si="168"/>
        <v>MRK.DE</v>
      </c>
      <c r="B10418" s="52" t="s">
        <v>399</v>
      </c>
      <c r="C10418" s="50" t="s">
        <v>5663</v>
      </c>
      <c r="D10418" s="50">
        <f>DAX__2019_2020__33[[#This Row],[Open]]*(DAX__2019_2020__33[[#This Row],[Adj Close]]/DAX__2019_2020__33[[#This Row],[Close]])</f>
        <v>86.140859343636734</v>
      </c>
      <c r="E10418" s="50" t="s">
        <v>24493</v>
      </c>
      <c r="F10418" s="50" t="s">
        <v>9993</v>
      </c>
      <c r="G10418" s="50" t="s">
        <v>9972</v>
      </c>
      <c r="H10418" s="50" t="s">
        <v>24850</v>
      </c>
      <c r="I10418" s="50">
        <f>(DAX__2019_2020__33[[#This Row],[Adj Close]]-DAX__2019_2020__33[[#This Row],[Adj Open]])/DAX__2019_2020__33[[#This Row],[Adj Open]]</f>
        <v>-2.2193119249568592E-4</v>
      </c>
      <c r="J10418" s="50">
        <f>DAX__2019_2020__33[[#This Row],[Adj Close]]-DAX__2019_2020__33[[#This Row],[Adj Open]]</f>
        <v>-1.911734363673645E-2</v>
      </c>
      <c r="K10418" s="50">
        <v>732066</v>
      </c>
    </row>
    <row r="10419" spans="1:11" x14ac:dyDescent="0.3">
      <c r="A10419" s="51" t="str">
        <f t="shared" si="168"/>
        <v>MRK.DE</v>
      </c>
      <c r="B10419" s="52" t="s">
        <v>400</v>
      </c>
      <c r="C10419" s="50" t="s">
        <v>10651</v>
      </c>
      <c r="D10419" s="50">
        <f>DAX__2019_2020__33[[#This Row],[Open]]*(DAX__2019_2020__33[[#This Row],[Adj Close]]/DAX__2019_2020__33[[#This Row],[Close]])</f>
        <v>85.777557148581423</v>
      </c>
      <c r="E10419" s="50" t="s">
        <v>3904</v>
      </c>
      <c r="F10419" s="50" t="s">
        <v>3881</v>
      </c>
      <c r="G10419" s="50" t="s">
        <v>10045</v>
      </c>
      <c r="H10419" s="50" t="s">
        <v>24851</v>
      </c>
      <c r="I10419" s="50">
        <f>(DAX__2019_2020__33[[#This Row],[Adj Close]]-DAX__2019_2020__33[[#This Row],[Adj Open]])/DAX__2019_2020__33[[#This Row],[Adj Open]]</f>
        <v>2.0954045687092693E-2</v>
      </c>
      <c r="J10419" s="50">
        <f>DAX__2019_2020__33[[#This Row],[Adj Close]]-DAX__2019_2020__33[[#This Row],[Adj Open]]</f>
        <v>1.7973868514185796</v>
      </c>
      <c r="K10419" s="50">
        <v>557336</v>
      </c>
    </row>
    <row r="10420" spans="1:11" x14ac:dyDescent="0.3">
      <c r="A10420" s="51" t="str">
        <f t="shared" si="168"/>
        <v>MRK.DE</v>
      </c>
      <c r="B10420" s="52" t="s">
        <v>401</v>
      </c>
      <c r="C10420" s="50" t="s">
        <v>24852</v>
      </c>
      <c r="D10420" s="50">
        <f>DAX__2019_2020__33[[#This Row],[Open]]*(DAX__2019_2020__33[[#This Row],[Adj Close]]/DAX__2019_2020__33[[#This Row],[Close]])</f>
        <v>89.792997682286071</v>
      </c>
      <c r="E10420" s="50" t="s">
        <v>10978</v>
      </c>
      <c r="F10420" s="50" t="s">
        <v>5763</v>
      </c>
      <c r="G10420" s="50" t="s">
        <v>10166</v>
      </c>
      <c r="H10420" s="50" t="s">
        <v>24853</v>
      </c>
      <c r="I10420" s="50">
        <f>(DAX__2019_2020__33[[#This Row],[Adj Close]]-DAX__2019_2020__33[[#This Row],[Adj Open]])/DAX__2019_2020__33[[#This Row],[Adj Open]]</f>
        <v>-7.0272148004092297E-3</v>
      </c>
      <c r="J10420" s="50">
        <f>DAX__2019_2020__33[[#This Row],[Adj Close]]-DAX__2019_2020__33[[#This Row],[Adj Open]]</f>
        <v>-0.63099468228607236</v>
      </c>
      <c r="K10420" s="50">
        <v>677489</v>
      </c>
    </row>
    <row r="10421" spans="1:11" x14ac:dyDescent="0.3">
      <c r="A10421" s="51" t="str">
        <f t="shared" si="168"/>
        <v>MRK.DE</v>
      </c>
      <c r="B10421" s="52" t="s">
        <v>402</v>
      </c>
      <c r="C10421" s="50" t="s">
        <v>3927</v>
      </c>
      <c r="D10421" s="50">
        <f>DAX__2019_2020__33[[#This Row],[Open]]*(DAX__2019_2020__33[[#This Row],[Adj Close]]/DAX__2019_2020__33[[#This Row],[Close]])</f>
        <v>91.781600817083884</v>
      </c>
      <c r="E10421" s="50" t="s">
        <v>10905</v>
      </c>
      <c r="F10421" s="50" t="s">
        <v>10724</v>
      </c>
      <c r="G10421" s="50" t="s">
        <v>10215</v>
      </c>
      <c r="H10421" s="50" t="s">
        <v>24854</v>
      </c>
      <c r="I10421" s="50">
        <f>(DAX__2019_2020__33[[#This Row],[Adj Close]]-DAX__2019_2020__33[[#This Row],[Adj Open]])/DAX__2019_2020__33[[#This Row],[Adj Open]]</f>
        <v>8.7499583333333786E-3</v>
      </c>
      <c r="J10421" s="50">
        <f>DAX__2019_2020__33[[#This Row],[Adj Close]]-DAX__2019_2020__33[[#This Row],[Adj Open]]</f>
        <v>0.80308518291612074</v>
      </c>
      <c r="K10421" s="50">
        <v>829095</v>
      </c>
    </row>
    <row r="10422" spans="1:11" x14ac:dyDescent="0.3">
      <c r="A10422" s="51" t="str">
        <f t="shared" ref="A10422:A10485" si="169">"MRK.DE"</f>
        <v>MRK.DE</v>
      </c>
      <c r="B10422" s="52" t="s">
        <v>403</v>
      </c>
      <c r="C10422" s="50" t="s">
        <v>13081</v>
      </c>
      <c r="D10422" s="50">
        <f>DAX__2019_2020__33[[#This Row],[Open]]*(DAX__2019_2020__33[[#This Row],[Adj Close]]/DAX__2019_2020__33[[#This Row],[Close]])</f>
        <v>91.743348254141608</v>
      </c>
      <c r="E10422" s="50" t="s">
        <v>10231</v>
      </c>
      <c r="F10422" s="50" t="s">
        <v>3926</v>
      </c>
      <c r="G10422" s="50" t="s">
        <v>10994</v>
      </c>
      <c r="H10422" s="50" t="s">
        <v>24855</v>
      </c>
      <c r="I10422" s="50">
        <f>(DAX__2019_2020__33[[#This Row],[Adj Close]]-DAX__2019_2020__33[[#This Row],[Adj Open]])/DAX__2019_2020__33[[#This Row],[Adj Open]]</f>
        <v>-4.1684139659067575E-3</v>
      </c>
      <c r="J10422" s="50">
        <f>DAX__2019_2020__33[[#This Row],[Adj Close]]-DAX__2019_2020__33[[#This Row],[Adj Open]]</f>
        <v>-0.38242425414161119</v>
      </c>
      <c r="K10422" s="50">
        <v>530871</v>
      </c>
    </row>
    <row r="10423" spans="1:11" x14ac:dyDescent="0.3">
      <c r="A10423" s="51" t="str">
        <f t="shared" si="169"/>
        <v>MRK.DE</v>
      </c>
      <c r="B10423" s="52" t="s">
        <v>404</v>
      </c>
      <c r="C10423" s="50" t="s">
        <v>10856</v>
      </c>
      <c r="D10423" s="50">
        <f>DAX__2019_2020__33[[#This Row],[Open]]*(DAX__2019_2020__33[[#This Row],[Adj Close]]/DAX__2019_2020__33[[#This Row],[Close]])</f>
        <v>92.546443268599432</v>
      </c>
      <c r="E10423" s="50" t="s">
        <v>10856</v>
      </c>
      <c r="F10423" s="50" t="s">
        <v>10575</v>
      </c>
      <c r="G10423" s="50" t="s">
        <v>5716</v>
      </c>
      <c r="H10423" s="50" t="s">
        <v>24856</v>
      </c>
      <c r="I10423" s="50">
        <f>(DAX__2019_2020__33[[#This Row],[Adj Close]]-DAX__2019_2020__33[[#This Row],[Adj Open]])/DAX__2019_2020__33[[#This Row],[Adj Open]]</f>
        <v>-1.033057819223422E-2</v>
      </c>
      <c r="J10423" s="50">
        <f>DAX__2019_2020__33[[#This Row],[Adj Close]]-DAX__2019_2020__33[[#This Row],[Adj Open]]</f>
        <v>-0.95605826859943477</v>
      </c>
      <c r="K10423" s="50">
        <v>493431</v>
      </c>
    </row>
    <row r="10424" spans="1:11" x14ac:dyDescent="0.3">
      <c r="A10424" s="51" t="str">
        <f t="shared" si="169"/>
        <v>MRK.DE</v>
      </c>
      <c r="B10424" s="52" t="s">
        <v>405</v>
      </c>
      <c r="C10424" s="50" t="s">
        <v>10858</v>
      </c>
      <c r="D10424" s="50">
        <f>DAX__2019_2020__33[[#This Row],[Open]]*(DAX__2019_2020__33[[#This Row],[Adj Close]]/DAX__2019_2020__33[[#This Row],[Close]])</f>
        <v>92.66117228242021</v>
      </c>
      <c r="E10424" s="50" t="s">
        <v>24687</v>
      </c>
      <c r="F10424" s="50" t="s">
        <v>10775</v>
      </c>
      <c r="G10424" s="50" t="s">
        <v>24857</v>
      </c>
      <c r="H10424" s="50" t="s">
        <v>24858</v>
      </c>
      <c r="I10424" s="50">
        <f>(DAX__2019_2020__33[[#This Row],[Adj Close]]-DAX__2019_2020__33[[#This Row],[Adj Open]])/DAX__2019_2020__33[[#This Row],[Adj Open]]</f>
        <v>1.3206758423581422E-2</v>
      </c>
      <c r="J10424" s="50">
        <f>DAX__2019_2020__33[[#This Row],[Adj Close]]-DAX__2019_2020__33[[#This Row],[Adj Open]]</f>
        <v>1.2237537175797826</v>
      </c>
      <c r="K10424" s="50">
        <v>571288</v>
      </c>
    </row>
    <row r="10425" spans="1:11" x14ac:dyDescent="0.3">
      <c r="A10425" s="51" t="str">
        <f t="shared" si="169"/>
        <v>MRK.DE</v>
      </c>
      <c r="B10425" s="52" t="s">
        <v>406</v>
      </c>
      <c r="C10425" s="50" t="s">
        <v>10238</v>
      </c>
      <c r="D10425" s="50">
        <f>DAX__2019_2020__33[[#This Row],[Open]]*(DAX__2019_2020__33[[#This Row],[Adj Close]]/DAX__2019_2020__33[[#This Row],[Close]])</f>
        <v>93.96141616845992</v>
      </c>
      <c r="E10425" s="50" t="s">
        <v>10789</v>
      </c>
      <c r="F10425" s="50" t="s">
        <v>5714</v>
      </c>
      <c r="G10425" s="50" t="s">
        <v>10667</v>
      </c>
      <c r="H10425" s="50" t="s">
        <v>24859</v>
      </c>
      <c r="I10425" s="50">
        <f>(DAX__2019_2020__33[[#This Row],[Adj Close]]-DAX__2019_2020__33[[#This Row],[Adj Open]])/DAX__2019_2020__33[[#This Row],[Adj Open]]</f>
        <v>-1.9535999384778128E-2</v>
      </c>
      <c r="J10425" s="50">
        <f>DAX__2019_2020__33[[#This Row],[Adj Close]]-DAX__2019_2020__33[[#This Row],[Adj Open]]</f>
        <v>-1.8356301684599146</v>
      </c>
      <c r="K10425" s="50">
        <v>609888</v>
      </c>
    </row>
    <row r="10426" spans="1:11" x14ac:dyDescent="0.3">
      <c r="A10426" s="51" t="str">
        <f t="shared" si="169"/>
        <v>MRK.DE</v>
      </c>
      <c r="B10426" s="52" t="s">
        <v>407</v>
      </c>
      <c r="C10426" s="50" t="s">
        <v>10213</v>
      </c>
      <c r="D10426" s="50">
        <f>DAX__2019_2020__33[[#This Row],[Open]]*(DAX__2019_2020__33[[#This Row],[Adj Close]]/DAX__2019_2020__33[[#This Row],[Close]])</f>
        <v>93.120082394300425</v>
      </c>
      <c r="E10426" s="50" t="s">
        <v>24860</v>
      </c>
      <c r="F10426" s="50" t="s">
        <v>10884</v>
      </c>
      <c r="G10426" s="50" t="s">
        <v>10887</v>
      </c>
      <c r="H10426" s="50" t="s">
        <v>24861</v>
      </c>
      <c r="I10426" s="50">
        <f>(DAX__2019_2020__33[[#This Row],[Adj Close]]-DAX__2019_2020__33[[#This Row],[Adj Open]])/DAX__2019_2020__33[[#This Row],[Adj Open]]</f>
        <v>1.4373726604235608E-2</v>
      </c>
      <c r="J10426" s="50">
        <f>DAX__2019_2020__33[[#This Row],[Adj Close]]-DAX__2019_2020__33[[#This Row],[Adj Open]]</f>
        <v>1.3384826056995678</v>
      </c>
      <c r="K10426" s="50">
        <v>553703</v>
      </c>
    </row>
    <row r="10427" spans="1:11" x14ac:dyDescent="0.3">
      <c r="A10427" s="51" t="str">
        <f t="shared" si="169"/>
        <v>MRK.DE</v>
      </c>
      <c r="B10427" s="52" t="s">
        <v>408</v>
      </c>
      <c r="C10427" s="50" t="s">
        <v>3958</v>
      </c>
      <c r="D10427" s="50">
        <f>DAX__2019_2020__33[[#This Row],[Open]]*(DAX__2019_2020__33[[#This Row],[Adj Close]]/DAX__2019_2020__33[[#This Row],[Close]])</f>
        <v>96.753100178475336</v>
      </c>
      <c r="E10427" s="50" t="s">
        <v>10254</v>
      </c>
      <c r="F10427" s="50" t="s">
        <v>10782</v>
      </c>
      <c r="G10427" s="50" t="s">
        <v>10564</v>
      </c>
      <c r="H10427" s="50" t="s">
        <v>24862</v>
      </c>
      <c r="I10427" s="50">
        <f>(DAX__2019_2020__33[[#This Row],[Adj Close]]-DAX__2019_2020__33[[#This Row],[Adj Open]])/DAX__2019_2020__33[[#This Row],[Adj Open]]</f>
        <v>-6.4228658030492857E-3</v>
      </c>
      <c r="J10427" s="50">
        <f>DAX__2019_2020__33[[#This Row],[Adj Close]]-DAX__2019_2020__33[[#This Row],[Adj Open]]</f>
        <v>-0.62143217847533094</v>
      </c>
      <c r="K10427" s="50">
        <v>678195</v>
      </c>
    </row>
    <row r="10428" spans="1:11" x14ac:dyDescent="0.3">
      <c r="A10428" s="51" t="str">
        <f t="shared" si="169"/>
        <v>MRK.DE</v>
      </c>
      <c r="B10428" s="52" t="s">
        <v>409</v>
      </c>
      <c r="C10428" s="50" t="s">
        <v>10829</v>
      </c>
      <c r="D10428" s="50">
        <f>DAX__2019_2020__33[[#This Row],[Open]]*(DAX__2019_2020__33[[#This Row],[Adj Close]]/DAX__2019_2020__33[[#This Row],[Close]])</f>
        <v>96.992120701992121</v>
      </c>
      <c r="E10428" s="50" t="s">
        <v>10537</v>
      </c>
      <c r="F10428" s="50" t="s">
        <v>10782</v>
      </c>
      <c r="G10428" s="50" t="s">
        <v>10517</v>
      </c>
      <c r="H10428" s="50" t="s">
        <v>24863</v>
      </c>
      <c r="I10428" s="50">
        <f>(DAX__2019_2020__33[[#This Row],[Adj Close]]-DAX__2019_2020__33[[#This Row],[Adj Open]])/DAX__2019_2020__33[[#This Row],[Adj Open]]</f>
        <v>1.6264179879670205E-2</v>
      </c>
      <c r="J10428" s="50">
        <f>DAX__2019_2020__33[[#This Row],[Adj Close]]-DAX__2019_2020__33[[#This Row],[Adj Open]]</f>
        <v>1.5774972980078843</v>
      </c>
      <c r="K10428" s="50">
        <v>543413</v>
      </c>
    </row>
    <row r="10429" spans="1:11" x14ac:dyDescent="0.3">
      <c r="A10429" s="51" t="str">
        <f t="shared" si="169"/>
        <v>MRK.DE</v>
      </c>
      <c r="B10429" s="52" t="s">
        <v>410</v>
      </c>
      <c r="C10429" s="50" t="s">
        <v>10259</v>
      </c>
      <c r="D10429" s="50">
        <f>DAX__2019_2020__33[[#This Row],[Open]]*(DAX__2019_2020__33[[#This Row],[Adj Close]]/DAX__2019_2020__33[[#This Row],[Close]])</f>
        <v>97.804769487080733</v>
      </c>
      <c r="E10429" s="50" t="s">
        <v>3964</v>
      </c>
      <c r="F10429" s="50" t="s">
        <v>10770</v>
      </c>
      <c r="G10429" s="50" t="s">
        <v>10272</v>
      </c>
      <c r="H10429" s="50" t="s">
        <v>24864</v>
      </c>
      <c r="I10429" s="50">
        <f>(DAX__2019_2020__33[[#This Row],[Adj Close]]-DAX__2019_2020__33[[#This Row],[Adj Open]])/DAX__2019_2020__33[[#This Row],[Adj Open]]</f>
        <v>-1.4662756168247635E-2</v>
      </c>
      <c r="J10429" s="50">
        <f>DAX__2019_2020__33[[#This Row],[Adj Close]]-DAX__2019_2020__33[[#This Row],[Adj Open]]</f>
        <v>-1.4340874870807312</v>
      </c>
      <c r="K10429" s="50">
        <v>630703</v>
      </c>
    </row>
    <row r="10430" spans="1:11" x14ac:dyDescent="0.3">
      <c r="A10430" s="51" t="str">
        <f t="shared" si="169"/>
        <v>MRK.DE</v>
      </c>
      <c r="B10430" s="52" t="s">
        <v>411</v>
      </c>
      <c r="C10430" s="50" t="s">
        <v>3975</v>
      </c>
      <c r="D10430" s="50">
        <f>DAX__2019_2020__33[[#This Row],[Open]]*(DAX__2019_2020__33[[#This Row],[Adj Close]]/DAX__2019_2020__33[[#This Row],[Close]])</f>
        <v>96.84870572891667</v>
      </c>
      <c r="E10430" s="50" t="s">
        <v>10286</v>
      </c>
      <c r="F10430" s="50" t="s">
        <v>10787</v>
      </c>
      <c r="G10430" s="50" t="s">
        <v>10259</v>
      </c>
      <c r="H10430" s="50" t="s">
        <v>24713</v>
      </c>
      <c r="I10430" s="50">
        <f>(DAX__2019_2020__33[[#This Row],[Adj Close]]-DAX__2019_2020__33[[#This Row],[Adj Open]])/DAX__2019_2020__33[[#This Row],[Adj Open]]</f>
        <v>9.8716680195952283E-3</v>
      </c>
      <c r="J10430" s="50">
        <f>DAX__2019_2020__33[[#This Row],[Adj Close]]-DAX__2019_2020__33[[#This Row],[Adj Open]]</f>
        <v>0.95605827108333585</v>
      </c>
      <c r="K10430" s="50">
        <v>416465</v>
      </c>
    </row>
    <row r="10431" spans="1:11" x14ac:dyDescent="0.3">
      <c r="A10431" s="51" t="str">
        <f t="shared" si="169"/>
        <v>MRK.DE</v>
      </c>
      <c r="B10431" s="52" t="s">
        <v>412</v>
      </c>
      <c r="C10431" s="50" t="s">
        <v>10262</v>
      </c>
      <c r="D10431" s="50">
        <f>DAX__2019_2020__33[[#This Row],[Open]]*(DAX__2019_2020__33[[#This Row],[Adj Close]]/DAX__2019_2020__33[[#This Row],[Close]])</f>
        <v>98.043780135431547</v>
      </c>
      <c r="E10431" s="50" t="s">
        <v>10296</v>
      </c>
      <c r="F10431" s="50" t="s">
        <v>3958</v>
      </c>
      <c r="G10431" s="50" t="s">
        <v>10285</v>
      </c>
      <c r="H10431" s="50" t="s">
        <v>24865</v>
      </c>
      <c r="I10431" s="50">
        <f>(DAX__2019_2020__33[[#This Row],[Adj Close]]-DAX__2019_2020__33[[#This Row],[Adj Open]])/DAX__2019_2020__33[[#This Row],[Adj Open]]</f>
        <v>1.3651818225690242E-2</v>
      </c>
      <c r="J10431" s="50">
        <f>DAX__2019_2020__33[[#This Row],[Adj Close]]-DAX__2019_2020__33[[#This Row],[Adj Open]]</f>
        <v>1.3384758645684514</v>
      </c>
      <c r="K10431" s="50">
        <v>454018</v>
      </c>
    </row>
    <row r="10432" spans="1:11" x14ac:dyDescent="0.3">
      <c r="A10432" s="51" t="str">
        <f t="shared" si="169"/>
        <v>MRK.DE</v>
      </c>
      <c r="B10432" s="52" t="s">
        <v>413</v>
      </c>
      <c r="C10432" s="50" t="s">
        <v>3964</v>
      </c>
      <c r="D10432" s="50">
        <f>DAX__2019_2020__33[[#This Row],[Open]]*(DAX__2019_2020__33[[#This Row],[Adj Close]]/DAX__2019_2020__33[[#This Row],[Close]])</f>
        <v>98.18718124952855</v>
      </c>
      <c r="E10432" s="50" t="s">
        <v>10551</v>
      </c>
      <c r="F10432" s="50" t="s">
        <v>10258</v>
      </c>
      <c r="G10432" s="50" t="s">
        <v>4925</v>
      </c>
      <c r="H10432" s="50" t="s">
        <v>24866</v>
      </c>
      <c r="I10432" s="50">
        <f>(DAX__2019_2020__33[[#This Row],[Adj Close]]-DAX__2019_2020__33[[#This Row],[Adj Open]])/DAX__2019_2020__33[[#This Row],[Adj Open]]</f>
        <v>1.7526806743723661E-2</v>
      </c>
      <c r="J10432" s="50">
        <f>DAX__2019_2020__33[[#This Row],[Adj Close]]-DAX__2019_2020__33[[#This Row],[Adj Open]]</f>
        <v>1.7209077504714543</v>
      </c>
      <c r="K10432" s="50">
        <v>547554</v>
      </c>
    </row>
    <row r="10433" spans="1:11" x14ac:dyDescent="0.3">
      <c r="A10433" s="51" t="str">
        <f t="shared" si="169"/>
        <v>MRK.DE</v>
      </c>
      <c r="B10433" s="52" t="s">
        <v>414</v>
      </c>
      <c r="C10433" s="50" t="s">
        <v>10319</v>
      </c>
      <c r="D10433" s="50">
        <f>DAX__2019_2020__33[[#This Row],[Open]]*(DAX__2019_2020__33[[#This Row],[Adj Close]]/DAX__2019_2020__33[[#This Row],[Close]])</f>
        <v>103.29644952730105</v>
      </c>
      <c r="E10433" s="50" t="s">
        <v>4911</v>
      </c>
      <c r="F10433" s="50" t="s">
        <v>10551</v>
      </c>
      <c r="G10433" s="50" t="s">
        <v>10376</v>
      </c>
      <c r="H10433" s="50" t="s">
        <v>24867</v>
      </c>
      <c r="I10433" s="50">
        <f>(DAX__2019_2020__33[[#This Row],[Adj Close]]-DAX__2019_2020__33[[#This Row],[Adj Open]])/DAX__2019_2020__33[[#This Row],[Adj Open]]</f>
        <v>-7.4976103326412453E-3</v>
      </c>
      <c r="J10433" s="50">
        <f>DAX__2019_2020__33[[#This Row],[Adj Close]]-DAX__2019_2020__33[[#This Row],[Adj Open]]</f>
        <v>-0.77447652730104721</v>
      </c>
      <c r="K10433" s="50">
        <v>525205</v>
      </c>
    </row>
    <row r="10434" spans="1:11" x14ac:dyDescent="0.3">
      <c r="A10434" s="51" t="str">
        <f t="shared" si="169"/>
        <v>MRK.DE</v>
      </c>
      <c r="B10434" s="52" t="s">
        <v>415</v>
      </c>
      <c r="C10434" s="50" t="s">
        <v>10378</v>
      </c>
      <c r="D10434" s="50">
        <f>DAX__2019_2020__33[[#This Row],[Open]]*(DAX__2019_2020__33[[#This Row],[Adj Close]]/DAX__2019_2020__33[[#This Row],[Close]])</f>
        <v>102.66719411884415</v>
      </c>
      <c r="E10434" s="50" t="s">
        <v>10502</v>
      </c>
      <c r="F10434" s="50" t="s">
        <v>10405</v>
      </c>
      <c r="G10434" s="50" t="s">
        <v>10331</v>
      </c>
      <c r="H10434" s="50" t="s">
        <v>24868</v>
      </c>
      <c r="I10434" s="50">
        <f>(DAX__2019_2020__33[[#This Row],[Adj Close]]-DAX__2019_2020__33[[#This Row],[Adj Open]])/DAX__2019_2020__33[[#This Row],[Adj Open]]</f>
        <v>1.4615699727985791E-2</v>
      </c>
      <c r="J10434" s="50">
        <f>DAX__2019_2020__33[[#This Row],[Adj Close]]-DAX__2019_2020__33[[#This Row],[Adj Open]]</f>
        <v>1.5005528811558548</v>
      </c>
      <c r="K10434" s="50">
        <v>593719</v>
      </c>
    </row>
    <row r="10435" spans="1:11" x14ac:dyDescent="0.3">
      <c r="A10435" s="51" t="str">
        <f t="shared" si="169"/>
        <v>MRK.DE</v>
      </c>
      <c r="B10435" s="52" t="s">
        <v>416</v>
      </c>
      <c r="C10435" s="50" t="s">
        <v>10490</v>
      </c>
      <c r="D10435" s="50">
        <f>DAX__2019_2020__33[[#This Row],[Open]]*(DAX__2019_2020__33[[#This Row],[Adj Close]]/DAX__2019_2020__33[[#This Row],[Close]])</f>
        <v>104.31295157655262</v>
      </c>
      <c r="E10435" s="50" t="s">
        <v>10392</v>
      </c>
      <c r="F10435" s="50" t="s">
        <v>10381</v>
      </c>
      <c r="G10435" s="50" t="s">
        <v>10327</v>
      </c>
      <c r="H10435" s="50" t="s">
        <v>24869</v>
      </c>
      <c r="I10435" s="50">
        <f>(DAX__2019_2020__33[[#This Row],[Adj Close]]-DAX__2019_2020__33[[#This Row],[Adj Open]])/DAX__2019_2020__33[[#This Row],[Adj Open]]</f>
        <v>1.8561206496519017E-3</v>
      </c>
      <c r="J10435" s="50">
        <f>DAX__2019_2020__33[[#This Row],[Adj Close]]-DAX__2019_2020__33[[#This Row],[Adj Open]]</f>
        <v>0.1936174234473782</v>
      </c>
      <c r="K10435" s="50">
        <v>398558</v>
      </c>
    </row>
    <row r="10436" spans="1:11" x14ac:dyDescent="0.3">
      <c r="A10436" s="51" t="str">
        <f t="shared" si="169"/>
        <v>MRK.DE</v>
      </c>
      <c r="B10436" s="52" t="s">
        <v>417</v>
      </c>
      <c r="C10436" s="50" t="s">
        <v>10503</v>
      </c>
      <c r="D10436" s="50">
        <f>DAX__2019_2020__33[[#This Row],[Open]]*(DAX__2019_2020__33[[#This Row],[Adj Close]]/DAX__2019_2020__33[[#This Row],[Close]])</f>
        <v>105.42627251539787</v>
      </c>
      <c r="E10436" s="50" t="s">
        <v>10486</v>
      </c>
      <c r="F10436" s="50" t="s">
        <v>10401</v>
      </c>
      <c r="G10436" s="50" t="s">
        <v>10383</v>
      </c>
      <c r="H10436" s="50" t="s">
        <v>24870</v>
      </c>
      <c r="I10436" s="50">
        <f>(DAX__2019_2020__33[[#This Row],[Adj Close]]-DAX__2019_2020__33[[#This Row],[Adj Open]])/DAX__2019_2020__33[[#This Row],[Adj Open]]</f>
        <v>-2.5711698334036776E-2</v>
      </c>
      <c r="J10436" s="50">
        <f>DAX__2019_2020__33[[#This Row],[Adj Close]]-DAX__2019_2020__33[[#This Row],[Adj Open]]</f>
        <v>-2.7106885153978624</v>
      </c>
      <c r="K10436" s="50">
        <v>899927</v>
      </c>
    </row>
    <row r="10437" spans="1:11" x14ac:dyDescent="0.3">
      <c r="A10437" s="51" t="str">
        <f t="shared" si="169"/>
        <v>MRK.DE</v>
      </c>
      <c r="B10437" s="52" t="s">
        <v>418</v>
      </c>
      <c r="C10437" s="50" t="s">
        <v>10510</v>
      </c>
      <c r="D10437" s="50">
        <f>DAX__2019_2020__33[[#This Row],[Open]]*(DAX__2019_2020__33[[#This Row],[Adj Close]]/DAX__2019_2020__33[[#This Row],[Close]])</f>
        <v>100.05330718054539</v>
      </c>
      <c r="E10437" s="50" t="s">
        <v>10510</v>
      </c>
      <c r="F10437" s="50" t="s">
        <v>10409</v>
      </c>
      <c r="G10437" s="50" t="s">
        <v>10409</v>
      </c>
      <c r="H10437" s="50" t="s">
        <v>24871</v>
      </c>
      <c r="I10437" s="50">
        <f>(DAX__2019_2020__33[[#This Row],[Adj Close]]-DAX__2019_2020__33[[#This Row],[Adj Open]])/DAX__2019_2020__33[[#This Row],[Adj Open]]</f>
        <v>-1.7900319649739996E-2</v>
      </c>
      <c r="J10437" s="50">
        <f>DAX__2019_2020__33[[#This Row],[Adj Close]]-DAX__2019_2020__33[[#This Row],[Adj Open]]</f>
        <v>-1.7909861805453886</v>
      </c>
      <c r="K10437" s="50">
        <v>724663</v>
      </c>
    </row>
    <row r="10438" spans="1:11" x14ac:dyDescent="0.3">
      <c r="A10438" s="51" t="str">
        <f t="shared" si="169"/>
        <v>MRK.DE</v>
      </c>
      <c r="B10438" s="52" t="s">
        <v>419</v>
      </c>
      <c r="C10438" s="50" t="s">
        <v>10261</v>
      </c>
      <c r="D10438" s="50">
        <f>DAX__2019_2020__33[[#This Row],[Open]]*(DAX__2019_2020__33[[#This Row],[Adj Close]]/DAX__2019_2020__33[[#This Row],[Close]])</f>
        <v>98.891585737573649</v>
      </c>
      <c r="E10438" s="50" t="s">
        <v>10320</v>
      </c>
      <c r="F10438" s="50" t="s">
        <v>10261</v>
      </c>
      <c r="G10438" s="50" t="s">
        <v>10320</v>
      </c>
      <c r="H10438" s="50" t="s">
        <v>24872</v>
      </c>
      <c r="I10438" s="50">
        <f>(DAX__2019_2020__33[[#This Row],[Adj Close]]-DAX__2019_2020__33[[#This Row],[Adj Open]])/DAX__2019_2020__33[[#This Row],[Adj Open]]</f>
        <v>4.894762508178907E-2</v>
      </c>
      <c r="J10438" s="50">
        <f>DAX__2019_2020__33[[#This Row],[Adj Close]]-DAX__2019_2020__33[[#This Row],[Adj Open]]</f>
        <v>4.8405082624263542</v>
      </c>
      <c r="K10438" s="50">
        <v>671461</v>
      </c>
    </row>
    <row r="10439" spans="1:11" x14ac:dyDescent="0.3">
      <c r="A10439" s="51" t="str">
        <f t="shared" si="169"/>
        <v>MRK.DE</v>
      </c>
      <c r="B10439" s="52" t="s">
        <v>420</v>
      </c>
      <c r="C10439" s="50" t="s">
        <v>10372</v>
      </c>
      <c r="D10439" s="50">
        <f>DAX__2019_2020__33[[#This Row],[Open]]*(DAX__2019_2020__33[[#This Row],[Adj Close]]/DAX__2019_2020__33[[#This Row],[Close]])</f>
        <v>103.635284757905</v>
      </c>
      <c r="E10439" s="50" t="s">
        <v>10324</v>
      </c>
      <c r="F10439" s="50" t="s">
        <v>10376</v>
      </c>
      <c r="G10439" s="50" t="s">
        <v>4903</v>
      </c>
      <c r="H10439" s="50" t="s">
        <v>24873</v>
      </c>
      <c r="I10439" s="50">
        <f>(DAX__2019_2020__33[[#This Row],[Adj Close]]-DAX__2019_2020__33[[#This Row],[Adj Open]])/DAX__2019_2020__33[[#This Row],[Adj Open]]</f>
        <v>4.6702474169934991E-4</v>
      </c>
      <c r="J10439" s="50">
        <f>DAX__2019_2020__33[[#This Row],[Adj Close]]-DAX__2019_2020__33[[#This Row],[Adj Open]]</f>
        <v>4.8400242094999157E-2</v>
      </c>
      <c r="K10439" s="50">
        <v>453580</v>
      </c>
    </row>
    <row r="10440" spans="1:11" x14ac:dyDescent="0.3">
      <c r="A10440" s="51" t="str">
        <f t="shared" si="169"/>
        <v>MRK.DE</v>
      </c>
      <c r="B10440" s="52" t="s">
        <v>421</v>
      </c>
      <c r="C10440" s="50" t="s">
        <v>10366</v>
      </c>
      <c r="D10440" s="50">
        <f>DAX__2019_2020__33[[#This Row],[Open]]*(DAX__2019_2020__33[[#This Row],[Adj Close]]/DAX__2019_2020__33[[#This Row],[Close]])</f>
        <v>103.92571972403236</v>
      </c>
      <c r="E10440" s="50" t="s">
        <v>10331</v>
      </c>
      <c r="F10440" s="50" t="s">
        <v>10296</v>
      </c>
      <c r="G10440" s="50" t="s">
        <v>10355</v>
      </c>
      <c r="H10440" s="50" t="s">
        <v>24874</v>
      </c>
      <c r="I10440" s="50">
        <f>(DAX__2019_2020__33[[#This Row],[Adj Close]]-DAX__2019_2020__33[[#This Row],[Adj Open]])/DAX__2019_2020__33[[#This Row],[Adj Open]]</f>
        <v>-1.9096367379531722E-2</v>
      </c>
      <c r="J10440" s="50">
        <f>DAX__2019_2020__33[[#This Row],[Adj Close]]-DAX__2019_2020__33[[#This Row],[Adj Open]]</f>
        <v>-1.9846037240323682</v>
      </c>
      <c r="K10440" s="50">
        <v>413658</v>
      </c>
    </row>
    <row r="10441" spans="1:11" x14ac:dyDescent="0.3">
      <c r="A10441" s="51" t="str">
        <f t="shared" si="169"/>
        <v>MRK.DE</v>
      </c>
      <c r="B10441" s="52" t="s">
        <v>422</v>
      </c>
      <c r="C10441" s="50" t="s">
        <v>10401</v>
      </c>
      <c r="D10441" s="50">
        <f>DAX__2019_2020__33[[#This Row],[Open]]*(DAX__2019_2020__33[[#This Row],[Adj Close]]/DAX__2019_2020__33[[#This Row],[Close]])</f>
        <v>102.37675035582942</v>
      </c>
      <c r="E10441" s="50" t="s">
        <v>10325</v>
      </c>
      <c r="F10441" s="50" t="s">
        <v>10307</v>
      </c>
      <c r="G10441" s="50" t="s">
        <v>10383</v>
      </c>
      <c r="H10441" s="50" t="s">
        <v>24870</v>
      </c>
      <c r="I10441" s="50">
        <f>(DAX__2019_2020__33[[#This Row],[Adj Close]]-DAX__2019_2020__33[[#This Row],[Adj Open]])/DAX__2019_2020__33[[#This Row],[Adj Open]]</f>
        <v>3.3096737588652935E-3</v>
      </c>
      <c r="J10441" s="50">
        <f>DAX__2019_2020__33[[#This Row],[Adj Close]]-DAX__2019_2020__33[[#This Row],[Adj Open]]</f>
        <v>0.3388336441705917</v>
      </c>
      <c r="K10441" s="50">
        <v>285400</v>
      </c>
    </row>
    <row r="10442" spans="1:11" x14ac:dyDescent="0.3">
      <c r="A10442" s="51" t="str">
        <f t="shared" si="169"/>
        <v>MRK.DE</v>
      </c>
      <c r="B10442" s="52" t="s">
        <v>423</v>
      </c>
      <c r="C10442" s="50" t="s">
        <v>10374</v>
      </c>
      <c r="D10442" s="50">
        <f>DAX__2019_2020__33[[#This Row],[Open]]*(DAX__2019_2020__33[[#This Row],[Adj Close]]/DAX__2019_2020__33[[#This Row],[Close]])</f>
        <v>102.81239402479009</v>
      </c>
      <c r="E10442" s="50" t="s">
        <v>10381</v>
      </c>
      <c r="F10442" s="50" t="s">
        <v>10508</v>
      </c>
      <c r="G10442" s="50" t="s">
        <v>10354</v>
      </c>
      <c r="H10442" s="50" t="s">
        <v>24875</v>
      </c>
      <c r="I10442" s="50">
        <f>(DAX__2019_2020__33[[#This Row],[Adj Close]]-DAX__2019_2020__33[[#This Row],[Adj Open]])/DAX__2019_2020__33[[#This Row],[Adj Open]]</f>
        <v>9.4167610946363804E-4</v>
      </c>
      <c r="J10442" s="50">
        <f>DAX__2019_2020__33[[#This Row],[Adj Close]]-DAX__2019_2020__33[[#This Row],[Adj Open]]</f>
        <v>9.6815975209906924E-2</v>
      </c>
      <c r="K10442" s="50">
        <v>279189</v>
      </c>
    </row>
    <row r="10443" spans="1:11" x14ac:dyDescent="0.3">
      <c r="A10443" s="51" t="str">
        <f t="shared" si="169"/>
        <v>MRK.DE</v>
      </c>
      <c r="B10443" s="52" t="s">
        <v>424</v>
      </c>
      <c r="C10443" s="50" t="s">
        <v>10383</v>
      </c>
      <c r="D10443" s="50">
        <f>DAX__2019_2020__33[[#This Row],[Open]]*(DAX__2019_2020__33[[#This Row],[Adj Close]]/DAX__2019_2020__33[[#This Row],[Close]])</f>
        <v>102.71558715602156</v>
      </c>
      <c r="E10443" s="50" t="s">
        <v>10531</v>
      </c>
      <c r="F10443" s="50" t="s">
        <v>10306</v>
      </c>
      <c r="G10443" s="50" t="s">
        <v>10338</v>
      </c>
      <c r="H10443" s="50" t="s">
        <v>24876</v>
      </c>
      <c r="I10443" s="50">
        <f>(DAX__2019_2020__33[[#This Row],[Adj Close]]-DAX__2019_2020__33[[#This Row],[Adj Open]])/DAX__2019_2020__33[[#This Row],[Adj Open]]</f>
        <v>4.7125354328470138E-3</v>
      </c>
      <c r="J10443" s="50">
        <f>DAX__2019_2020__33[[#This Row],[Adj Close]]-DAX__2019_2020__33[[#This Row],[Adj Open]]</f>
        <v>0.48405084397843723</v>
      </c>
      <c r="K10443" s="50">
        <v>400445</v>
      </c>
    </row>
    <row r="10444" spans="1:11" x14ac:dyDescent="0.3">
      <c r="A10444" s="51" t="str">
        <f t="shared" si="169"/>
        <v>MRK.DE</v>
      </c>
      <c r="B10444" s="52" t="s">
        <v>425</v>
      </c>
      <c r="C10444" s="50" t="s">
        <v>10311</v>
      </c>
      <c r="D10444" s="50">
        <f>DAX__2019_2020__33[[#This Row],[Open]]*(DAX__2019_2020__33[[#This Row],[Adj Close]]/DAX__2019_2020__33[[#This Row],[Close]])</f>
        <v>102.42516456090893</v>
      </c>
      <c r="E10444" s="50" t="s">
        <v>10372</v>
      </c>
      <c r="F10444" s="50" t="s">
        <v>10347</v>
      </c>
      <c r="G10444" s="50" t="s">
        <v>10306</v>
      </c>
      <c r="H10444" s="50" t="s">
        <v>24877</v>
      </c>
      <c r="I10444" s="50">
        <f>(DAX__2019_2020__33[[#This Row],[Adj Close]]-DAX__2019_2020__33[[#This Row],[Adj Open]])/DAX__2019_2020__33[[#This Row],[Adj Open]]</f>
        <v>1.8903307592533351E-3</v>
      </c>
      <c r="J10444" s="50">
        <f>DAX__2019_2020__33[[#This Row],[Adj Close]]-DAX__2019_2020__33[[#This Row],[Adj Open]]</f>
        <v>0.19361743909107076</v>
      </c>
      <c r="K10444" s="50">
        <v>488108</v>
      </c>
    </row>
    <row r="10445" spans="1:11" x14ac:dyDescent="0.3">
      <c r="A10445" s="51" t="str">
        <f t="shared" si="169"/>
        <v>MRK.DE</v>
      </c>
      <c r="B10445" s="52" t="s">
        <v>426</v>
      </c>
      <c r="C10445" s="50" t="s">
        <v>10523</v>
      </c>
      <c r="D10445" s="50">
        <f>DAX__2019_2020__33[[#This Row],[Open]]*(DAX__2019_2020__33[[#This Row],[Adj Close]]/DAX__2019_2020__33[[#This Row],[Close]])</f>
        <v>100.48895740865288</v>
      </c>
      <c r="E10445" s="50" t="s">
        <v>10352</v>
      </c>
      <c r="F10445" s="50" t="s">
        <v>10517</v>
      </c>
      <c r="G10445" s="50" t="s">
        <v>10283</v>
      </c>
      <c r="H10445" s="50" t="s">
        <v>24878</v>
      </c>
      <c r="I10445" s="50">
        <f>(DAX__2019_2020__33[[#This Row],[Adj Close]]-DAX__2019_2020__33[[#This Row],[Adj Open]])/DAX__2019_2020__33[[#This Row],[Adj Open]]</f>
        <v>-2.8902022286069109E-3</v>
      </c>
      <c r="J10445" s="50">
        <f>DAX__2019_2020__33[[#This Row],[Adj Close]]-DAX__2019_2020__33[[#This Row],[Adj Open]]</f>
        <v>-0.29043340865287348</v>
      </c>
      <c r="K10445" s="50">
        <v>436168</v>
      </c>
    </row>
    <row r="10446" spans="1:11" x14ac:dyDescent="0.3">
      <c r="A10446" s="51" t="str">
        <f t="shared" si="169"/>
        <v>MRK.DE</v>
      </c>
      <c r="B10446" s="52" t="s">
        <v>427</v>
      </c>
      <c r="C10446" s="50" t="s">
        <v>10542</v>
      </c>
      <c r="D10446" s="50">
        <f>DAX__2019_2020__33[[#This Row],[Open]]*(DAX__2019_2020__33[[#This Row],[Adj Close]]/DAX__2019_2020__33[[#This Row],[Close]])</f>
        <v>100.39214630540354</v>
      </c>
      <c r="E10446" s="50" t="s">
        <v>10515</v>
      </c>
      <c r="F10446" s="50" t="s">
        <v>10262</v>
      </c>
      <c r="G10446" s="50" t="s">
        <v>10282</v>
      </c>
      <c r="H10446" s="50" t="s">
        <v>24879</v>
      </c>
      <c r="I10446" s="50">
        <f>(DAX__2019_2020__33[[#This Row],[Adj Close]]-DAX__2019_2020__33[[#This Row],[Adj Open]])/DAX__2019_2020__33[[#This Row],[Adj Open]]</f>
        <v>-6.7502123457148164E-3</v>
      </c>
      <c r="J10446" s="50">
        <f>DAX__2019_2020__33[[#This Row],[Adj Close]]-DAX__2019_2020__33[[#This Row],[Adj Open]]</f>
        <v>-0.67766830540354306</v>
      </c>
      <c r="K10446" s="50">
        <v>472394</v>
      </c>
    </row>
    <row r="10447" spans="1:11" x14ac:dyDescent="0.3">
      <c r="A10447" s="51" t="str">
        <f t="shared" si="169"/>
        <v>MRK.DE</v>
      </c>
      <c r="B10447" s="52" t="s">
        <v>428</v>
      </c>
      <c r="C10447" s="50" t="s">
        <v>10294</v>
      </c>
      <c r="D10447" s="50">
        <f>DAX__2019_2020__33[[#This Row],[Open]]*(DAX__2019_2020__33[[#This Row],[Adj Close]]/DAX__2019_2020__33[[#This Row],[Close]])</f>
        <v>101.0698177278403</v>
      </c>
      <c r="E10447" s="50" t="s">
        <v>10389</v>
      </c>
      <c r="F10447" s="50" t="s">
        <v>10285</v>
      </c>
      <c r="G10447" s="50" t="s">
        <v>10531</v>
      </c>
      <c r="H10447" s="50" t="s">
        <v>24880</v>
      </c>
      <c r="I10447" s="50">
        <f>(DAX__2019_2020__33[[#This Row],[Adj Close]]-DAX__2019_2020__33[[#This Row],[Adj Open]])/DAX__2019_2020__33[[#This Row],[Adj Open]]</f>
        <v>3.0172422793631741E-2</v>
      </c>
      <c r="J10447" s="50">
        <f>DAX__2019_2020__33[[#This Row],[Adj Close]]-DAX__2019_2020__33[[#This Row],[Adj Open]]</f>
        <v>3.0495212721596943</v>
      </c>
      <c r="K10447" s="50">
        <v>620057</v>
      </c>
    </row>
    <row r="10448" spans="1:11" x14ac:dyDescent="0.3">
      <c r="A10448" s="51" t="str">
        <f t="shared" si="169"/>
        <v>MRK.DE</v>
      </c>
      <c r="B10448" s="52" t="s">
        <v>429</v>
      </c>
      <c r="C10448" s="50" t="s">
        <v>10388</v>
      </c>
      <c r="D10448" s="50">
        <f>DAX__2019_2020__33[[#This Row],[Open]]*(DAX__2019_2020__33[[#This Row],[Adj Close]]/DAX__2019_2020__33[[#This Row],[Close]])</f>
        <v>104.74859895297196</v>
      </c>
      <c r="E10448" s="50" t="s">
        <v>10328</v>
      </c>
      <c r="F10448" s="50" t="s">
        <v>10352</v>
      </c>
      <c r="G10448" s="50" t="s">
        <v>10343</v>
      </c>
      <c r="H10448" s="50" t="s">
        <v>24881</v>
      </c>
      <c r="I10448" s="50">
        <f>(DAX__2019_2020__33[[#This Row],[Adj Close]]-DAX__2019_2020__33[[#This Row],[Adj Open]])/DAX__2019_2020__33[[#This Row],[Adj Open]]</f>
        <v>-1.5711617810858235E-2</v>
      </c>
      <c r="J10448" s="50">
        <f>DAX__2019_2020__33[[#This Row],[Adj Close]]-DAX__2019_2020__33[[#This Row],[Adj Open]]</f>
        <v>-1.6457699529719605</v>
      </c>
      <c r="K10448" s="50">
        <v>434415</v>
      </c>
    </row>
    <row r="10449" spans="1:11" x14ac:dyDescent="0.3">
      <c r="A10449" s="51" t="str">
        <f t="shared" si="169"/>
        <v>MRK.DE</v>
      </c>
      <c r="B10449" s="52" t="s">
        <v>430</v>
      </c>
      <c r="C10449" s="50" t="s">
        <v>10384</v>
      </c>
      <c r="D10449" s="50">
        <f>DAX__2019_2020__33[[#This Row],[Open]]*(DAX__2019_2020__33[[#This Row],[Adj Close]]/DAX__2019_2020__33[[#This Row],[Close]])</f>
        <v>102.57037172841397</v>
      </c>
      <c r="E10449" s="50" t="s">
        <v>10372</v>
      </c>
      <c r="F10449" s="50" t="s">
        <v>10305</v>
      </c>
      <c r="G10449" s="50" t="s">
        <v>10319</v>
      </c>
      <c r="H10449" s="50" t="s">
        <v>24882</v>
      </c>
      <c r="I10449" s="50">
        <f>(DAX__2019_2020__33[[#This Row],[Adj Close]]-DAX__2019_2020__33[[#This Row],[Adj Open]])/DAX__2019_2020__33[[#This Row],[Adj Open]]</f>
        <v>7.0788109602306012E-3</v>
      </c>
      <c r="J10449" s="50">
        <f>DAX__2019_2020__33[[#This Row],[Adj Close]]-DAX__2019_2020__33[[#This Row],[Adj Open]]</f>
        <v>0.72607627158602384</v>
      </c>
      <c r="K10449" s="50">
        <v>482693</v>
      </c>
    </row>
    <row r="10450" spans="1:11" x14ac:dyDescent="0.3">
      <c r="A10450" s="51" t="str">
        <f t="shared" si="169"/>
        <v>MRK.DE</v>
      </c>
      <c r="B10450" s="52" t="s">
        <v>431</v>
      </c>
      <c r="C10450" s="50" t="s">
        <v>10397</v>
      </c>
      <c r="D10450" s="50">
        <f>DAX__2019_2020__33[[#This Row],[Open]]*(DAX__2019_2020__33[[#This Row],[Adj Close]]/DAX__2019_2020__33[[#This Row],[Close]])</f>
        <v>101.69907857159123</v>
      </c>
      <c r="E10450" s="50" t="s">
        <v>10311</v>
      </c>
      <c r="F10450" s="50" t="s">
        <v>10299</v>
      </c>
      <c r="G10450" s="50" t="s">
        <v>10299</v>
      </c>
      <c r="H10450" s="50" t="s">
        <v>24883</v>
      </c>
      <c r="I10450" s="50">
        <f>(DAX__2019_2020__33[[#This Row],[Adj Close]]-DAX__2019_2020__33[[#This Row],[Adj Open]])/DAX__2019_2020__33[[#This Row],[Adj Open]]</f>
        <v>-4.2837219147914699E-3</v>
      </c>
      <c r="J10450" s="50">
        <f>DAX__2019_2020__33[[#This Row],[Adj Close]]-DAX__2019_2020__33[[#This Row],[Adj Open]]</f>
        <v>-0.43565057159122489</v>
      </c>
      <c r="K10450" s="50">
        <v>293284</v>
      </c>
    </row>
    <row r="10451" spans="1:11" x14ac:dyDescent="0.3">
      <c r="A10451" s="51" t="str">
        <f t="shared" si="169"/>
        <v>MRK.DE</v>
      </c>
      <c r="B10451" s="52" t="s">
        <v>432</v>
      </c>
      <c r="C10451" s="50" t="s">
        <v>10302</v>
      </c>
      <c r="D10451" s="50">
        <f>DAX__2019_2020__33[[#This Row],[Open]]*(DAX__2019_2020__33[[#This Row],[Adj Close]]/DAX__2019_2020__33[[#This Row],[Close]])</f>
        <v>100.29533481826662</v>
      </c>
      <c r="E10451" s="50" t="s">
        <v>10299</v>
      </c>
      <c r="F10451" s="50" t="s">
        <v>10255</v>
      </c>
      <c r="G10451" s="50" t="s">
        <v>10523</v>
      </c>
      <c r="H10451" s="50" t="s">
        <v>24884</v>
      </c>
      <c r="I10451" s="50">
        <f>(DAX__2019_2020__33[[#This Row],[Adj Close]]-DAX__2019_2020__33[[#This Row],[Adj Open]])/DAX__2019_2020__33[[#This Row],[Adj Open]]</f>
        <v>1.9305502303195515E-3</v>
      </c>
      <c r="J10451" s="50">
        <f>DAX__2019_2020__33[[#This Row],[Adj Close]]-DAX__2019_2020__33[[#This Row],[Adj Open]]</f>
        <v>0.19362518173338117</v>
      </c>
      <c r="K10451" s="50">
        <v>617584</v>
      </c>
    </row>
    <row r="10452" spans="1:11" x14ac:dyDescent="0.3">
      <c r="A10452" s="51" t="str">
        <f t="shared" si="169"/>
        <v>MRK.DE</v>
      </c>
      <c r="B10452" s="52" t="s">
        <v>433</v>
      </c>
      <c r="C10452" s="50" t="s">
        <v>10506</v>
      </c>
      <c r="D10452" s="50">
        <f>DAX__2019_2020__33[[#This Row],[Open]]*(DAX__2019_2020__33[[#This Row],[Adj Close]]/DAX__2019_2020__33[[#This Row],[Close]])</f>
        <v>101.11822297851833</v>
      </c>
      <c r="E10452" s="50" t="s">
        <v>4903</v>
      </c>
      <c r="F10452" s="50" t="s">
        <v>10285</v>
      </c>
      <c r="G10452" s="50" t="s">
        <v>10309</v>
      </c>
      <c r="H10452" s="50" t="s">
        <v>24885</v>
      </c>
      <c r="I10452" s="50">
        <f>(DAX__2019_2020__33[[#This Row],[Adj Close]]-DAX__2019_2020__33[[#This Row],[Adj Open]])/DAX__2019_2020__33[[#This Row],[Adj Open]]</f>
        <v>1.723315511440374E-2</v>
      </c>
      <c r="J10452" s="50">
        <f>DAX__2019_2020__33[[#This Row],[Adj Close]]-DAX__2019_2020__33[[#This Row],[Adj Open]]</f>
        <v>1.7425860214816709</v>
      </c>
      <c r="K10452" s="50">
        <v>283824</v>
      </c>
    </row>
    <row r="10453" spans="1:11" x14ac:dyDescent="0.3">
      <c r="A10453" s="51" t="str">
        <f t="shared" si="169"/>
        <v>MRK.DE</v>
      </c>
      <c r="B10453" s="52" t="s">
        <v>434</v>
      </c>
      <c r="C10453" s="50" t="s">
        <v>10335</v>
      </c>
      <c r="D10453" s="50">
        <f>DAX__2019_2020__33[[#This Row],[Open]]*(DAX__2019_2020__33[[#This Row],[Adj Close]]/DAX__2019_2020__33[[#This Row],[Close]])</f>
        <v>103.49007165214539</v>
      </c>
      <c r="E10453" s="50" t="s">
        <v>10337</v>
      </c>
      <c r="F10453" s="50" t="s">
        <v>10537</v>
      </c>
      <c r="G10453" s="50" t="s">
        <v>10283</v>
      </c>
      <c r="H10453" s="50" t="s">
        <v>24878</v>
      </c>
      <c r="I10453" s="50">
        <f>(DAX__2019_2020__33[[#This Row],[Adj Close]]-DAX__2019_2020__33[[#This Row],[Adj Open]])/DAX__2019_2020__33[[#This Row],[Adj Open]]</f>
        <v>-3.1805443745454666E-2</v>
      </c>
      <c r="J10453" s="50">
        <f>DAX__2019_2020__33[[#This Row],[Adj Close]]-DAX__2019_2020__33[[#This Row],[Adj Open]]</f>
        <v>-3.2915476521453826</v>
      </c>
      <c r="K10453" s="50">
        <v>569473</v>
      </c>
    </row>
    <row r="10454" spans="1:11" x14ac:dyDescent="0.3">
      <c r="A10454" s="51" t="str">
        <f t="shared" si="169"/>
        <v>MRK.DE</v>
      </c>
      <c r="B10454" s="52" t="s">
        <v>435</v>
      </c>
      <c r="C10454" s="50" t="s">
        <v>10283</v>
      </c>
      <c r="D10454" s="50">
        <f>DAX__2019_2020__33[[#This Row],[Open]]*(DAX__2019_2020__33[[#This Row],[Adj Close]]/DAX__2019_2020__33[[#This Row],[Close]])</f>
        <v>100.19852274303921</v>
      </c>
      <c r="E10454" s="50" t="s">
        <v>10283</v>
      </c>
      <c r="F10454" s="50" t="s">
        <v>10782</v>
      </c>
      <c r="G10454" s="50" t="s">
        <v>3958</v>
      </c>
      <c r="H10454" s="50" t="s">
        <v>24886</v>
      </c>
      <c r="I10454" s="50">
        <f>(DAX__2019_2020__33[[#This Row],[Adj Close]]-DAX__2019_2020__33[[#This Row],[Adj Open]])/DAX__2019_2020__33[[#This Row],[Adj Open]]</f>
        <v>-2.2222251207729433E-2</v>
      </c>
      <c r="J10454" s="50">
        <f>DAX__2019_2020__33[[#This Row],[Adj Close]]-DAX__2019_2020__33[[#This Row],[Adj Open]]</f>
        <v>-2.226636743039208</v>
      </c>
      <c r="K10454" s="50">
        <v>867359</v>
      </c>
    </row>
    <row r="10455" spans="1:11" x14ac:dyDescent="0.3">
      <c r="A10455" s="51" t="str">
        <f t="shared" si="169"/>
        <v>MRK.DE</v>
      </c>
      <c r="B10455" s="52" t="s">
        <v>436</v>
      </c>
      <c r="C10455" s="50" t="s">
        <v>3959</v>
      </c>
      <c r="D10455" s="50">
        <f>DAX__2019_2020__33[[#This Row],[Open]]*(DAX__2019_2020__33[[#This Row],[Adj Close]]/DAX__2019_2020__33[[#This Row],[Close]])</f>
        <v>98.746373627229474</v>
      </c>
      <c r="E10455" s="50" t="s">
        <v>10383</v>
      </c>
      <c r="F10455" s="50" t="s">
        <v>10792</v>
      </c>
      <c r="G10455" s="50" t="s">
        <v>10311</v>
      </c>
      <c r="H10455" s="50" t="s">
        <v>24887</v>
      </c>
      <c r="I10455" s="50">
        <f>(DAX__2019_2020__33[[#This Row],[Adj Close]]-DAX__2019_2020__33[[#This Row],[Adj Open]])/DAX__2019_2020__33[[#This Row],[Adj Open]]</f>
        <v>3.7254931372549073E-2</v>
      </c>
      <c r="J10455" s="50">
        <f>DAX__2019_2020__33[[#This Row],[Adj Close]]-DAX__2019_2020__33[[#This Row],[Adj Open]]</f>
        <v>3.6787893727705239</v>
      </c>
      <c r="K10455" s="50">
        <v>681033</v>
      </c>
    </row>
    <row r="10456" spans="1:11" x14ac:dyDescent="0.3">
      <c r="A10456" s="51" t="str">
        <f t="shared" si="169"/>
        <v>MRK.DE</v>
      </c>
      <c r="B10456" s="52" t="s">
        <v>437</v>
      </c>
      <c r="C10456" s="50" t="s">
        <v>10347</v>
      </c>
      <c r="D10456" s="50">
        <f>DAX__2019_2020__33[[#This Row],[Open]]*(DAX__2019_2020__33[[#This Row],[Adj Close]]/DAX__2019_2020__33[[#This Row],[Close]])</f>
        <v>102.03310090576699</v>
      </c>
      <c r="E10456" s="50" t="s">
        <v>10403</v>
      </c>
      <c r="F10456" s="50" t="s">
        <v>10282</v>
      </c>
      <c r="G10456" s="50" t="s">
        <v>10407</v>
      </c>
      <c r="H10456" s="50" t="s">
        <v>24888</v>
      </c>
      <c r="I10456" s="50">
        <f>(DAX__2019_2020__33[[#This Row],[Adj Close]]-DAX__2019_2020__33[[#This Row],[Adj Open]])/DAX__2019_2020__33[[#This Row],[Adj Open]]</f>
        <v>-9.1258022886801793E-3</v>
      </c>
      <c r="J10456" s="50">
        <f>DAX__2019_2020__33[[#This Row],[Adj Close]]-DAX__2019_2020__33[[#This Row],[Adj Open]]</f>
        <v>-0.93113390576698407</v>
      </c>
      <c r="K10456" s="50">
        <v>745010</v>
      </c>
    </row>
    <row r="10457" spans="1:11" x14ac:dyDescent="0.3">
      <c r="A10457" s="51" t="str">
        <f t="shared" si="169"/>
        <v>MRK.DE</v>
      </c>
      <c r="B10457" s="52" t="s">
        <v>438</v>
      </c>
      <c r="C10457" s="50" t="s">
        <v>10403</v>
      </c>
      <c r="D10457" s="50">
        <f>DAX__2019_2020__33[[#This Row],[Open]]*(DAX__2019_2020__33[[#This Row],[Adj Close]]/DAX__2019_2020__33[[#This Row],[Close]])</f>
        <v>102.81721774872196</v>
      </c>
      <c r="E10457" s="50" t="s">
        <v>10303</v>
      </c>
      <c r="F10457" s="50" t="s">
        <v>10545</v>
      </c>
      <c r="G10457" s="50" t="s">
        <v>10510</v>
      </c>
      <c r="H10457" s="50" t="s">
        <v>24889</v>
      </c>
      <c r="I10457" s="50">
        <f>(DAX__2019_2020__33[[#This Row],[Adj Close]]-DAX__2019_2020__33[[#This Row],[Adj Open]])/DAX__2019_2020__33[[#This Row],[Adj Open]]</f>
        <v>-1.4776014970905412E-2</v>
      </c>
      <c r="J10457" s="50">
        <f>DAX__2019_2020__33[[#This Row],[Adj Close]]-DAX__2019_2020__33[[#This Row],[Adj Open]]</f>
        <v>-1.5192287487219573</v>
      </c>
      <c r="K10457" s="50">
        <v>592243</v>
      </c>
    </row>
    <row r="10458" spans="1:11" x14ac:dyDescent="0.3">
      <c r="A10458" s="51" t="str">
        <f t="shared" si="169"/>
        <v>MRK.DE</v>
      </c>
      <c r="B10458" s="52" t="s">
        <v>439</v>
      </c>
      <c r="C10458" s="50" t="s">
        <v>10281</v>
      </c>
      <c r="D10458" s="50">
        <f>DAX__2019_2020__33[[#This Row],[Open]]*(DAX__2019_2020__33[[#This Row],[Adj Close]]/DAX__2019_2020__33[[#This Row],[Close]])</f>
        <v>101.93508415633762</v>
      </c>
      <c r="E10458" s="50" t="s">
        <v>10393</v>
      </c>
      <c r="F10458" s="50" t="s">
        <v>10291</v>
      </c>
      <c r="G10458" s="50" t="s">
        <v>10513</v>
      </c>
      <c r="H10458" s="50" t="s">
        <v>24890</v>
      </c>
      <c r="I10458" s="50">
        <f>(DAX__2019_2020__33[[#This Row],[Adj Close]]-DAX__2019_2020__33[[#This Row],[Adj Open]])/DAX__2019_2020__33[[#This Row],[Adj Open]]</f>
        <v>1.2980750000000011E-2</v>
      </c>
      <c r="J10458" s="50">
        <f>DAX__2019_2020__33[[#This Row],[Adj Close]]-DAX__2019_2020__33[[#This Row],[Adj Open]]</f>
        <v>1.3231938436623807</v>
      </c>
      <c r="K10458" s="50">
        <v>695521</v>
      </c>
    </row>
    <row r="10459" spans="1:11" x14ac:dyDescent="0.3">
      <c r="A10459" s="51" t="str">
        <f t="shared" si="169"/>
        <v>MRK.DE</v>
      </c>
      <c r="B10459" s="52" t="s">
        <v>440</v>
      </c>
      <c r="C10459" s="50" t="s">
        <v>10377</v>
      </c>
      <c r="D10459" s="50">
        <f>DAX__2019_2020__33[[#This Row],[Open]]*(DAX__2019_2020__33[[#This Row],[Adj Close]]/DAX__2019_2020__33[[#This Row],[Close]])</f>
        <v>103.16026171988868</v>
      </c>
      <c r="E10459" s="50" t="s">
        <v>10338</v>
      </c>
      <c r="F10459" s="50" t="s">
        <v>24712</v>
      </c>
      <c r="G10459" s="50" t="s">
        <v>10517</v>
      </c>
      <c r="H10459" s="50" t="s">
        <v>24891</v>
      </c>
      <c r="I10459" s="50">
        <f>(DAX__2019_2020__33[[#This Row],[Adj Close]]-DAX__2019_2020__33[[#This Row],[Adj Open]])/DAX__2019_2020__33[[#This Row],[Adj Open]]</f>
        <v>-2.042757244655577E-2</v>
      </c>
      <c r="J10459" s="50">
        <f>DAX__2019_2020__33[[#This Row],[Adj Close]]-DAX__2019_2020__33[[#This Row],[Adj Open]]</f>
        <v>-2.1073137198886798</v>
      </c>
      <c r="K10459" s="50">
        <v>805593</v>
      </c>
    </row>
    <row r="10460" spans="1:11" x14ac:dyDescent="0.3">
      <c r="A10460" s="51" t="str">
        <f t="shared" si="169"/>
        <v>MRK.DE</v>
      </c>
      <c r="B10460" s="52" t="s">
        <v>441</v>
      </c>
      <c r="C10460" s="50" t="s">
        <v>10300</v>
      </c>
      <c r="D10460" s="50">
        <f>DAX__2019_2020__33[[#This Row],[Open]]*(DAX__2019_2020__33[[#This Row],[Adj Close]]/DAX__2019_2020__33[[#This Row],[Close]])</f>
        <v>100.85692496151731</v>
      </c>
      <c r="E10460" s="50" t="s">
        <v>10307</v>
      </c>
      <c r="F10460" s="50" t="s">
        <v>10273</v>
      </c>
      <c r="G10460" s="50" t="s">
        <v>10355</v>
      </c>
      <c r="H10460" s="50" t="s">
        <v>24892</v>
      </c>
      <c r="I10460" s="50">
        <f>(DAX__2019_2020__33[[#This Row],[Adj Close]]-DAX__2019_2020__33[[#This Row],[Adj Open]])/DAX__2019_2020__33[[#This Row],[Adj Open]]</f>
        <v>2.3323624425196799E-2</v>
      </c>
      <c r="J10460" s="50">
        <f>DAX__2019_2020__33[[#This Row],[Adj Close]]-DAX__2019_2020__33[[#This Row],[Adj Open]]</f>
        <v>2.3523490384826857</v>
      </c>
      <c r="K10460" s="50">
        <v>826181</v>
      </c>
    </row>
    <row r="10461" spans="1:11" x14ac:dyDescent="0.3">
      <c r="A10461" s="51" t="str">
        <f t="shared" si="169"/>
        <v>MRK.DE</v>
      </c>
      <c r="B10461" s="52" t="s">
        <v>442</v>
      </c>
      <c r="C10461" s="50" t="s">
        <v>10518</v>
      </c>
      <c r="D10461" s="50">
        <f>DAX__2019_2020__33[[#This Row],[Open]]*(DAX__2019_2020__33[[#This Row],[Adj Close]]/DAX__2019_2020__33[[#This Row],[Close]])</f>
        <v>101.59203792088816</v>
      </c>
      <c r="E10461" s="50" t="s">
        <v>4911</v>
      </c>
      <c r="F10461" s="50" t="s">
        <v>10302</v>
      </c>
      <c r="G10461" s="50" t="s">
        <v>12436</v>
      </c>
      <c r="H10461" s="50" t="s">
        <v>24893</v>
      </c>
      <c r="I10461" s="50">
        <f>(DAX__2019_2020__33[[#This Row],[Adj Close]]-DAX__2019_2020__33[[#This Row],[Adj Open]])/DAX__2019_2020__33[[#This Row],[Adj Open]]</f>
        <v>3.4249830501691621E-2</v>
      </c>
      <c r="J10461" s="50">
        <f>DAX__2019_2020__33[[#This Row],[Adj Close]]-DAX__2019_2020__33[[#This Row],[Adj Open]]</f>
        <v>3.4795100791118472</v>
      </c>
      <c r="K10461" s="50">
        <v>744571</v>
      </c>
    </row>
    <row r="10462" spans="1:11" x14ac:dyDescent="0.3">
      <c r="A10462" s="51" t="str">
        <f t="shared" si="169"/>
        <v>MRK.DE</v>
      </c>
      <c r="B10462" s="52" t="s">
        <v>443</v>
      </c>
      <c r="C10462" s="50" t="s">
        <v>10368</v>
      </c>
      <c r="D10462" s="50">
        <f>DAX__2019_2020__33[[#This Row],[Open]]*(DAX__2019_2020__33[[#This Row],[Adj Close]]/DAX__2019_2020__33[[#This Row],[Close]])</f>
        <v>105.31658063956331</v>
      </c>
      <c r="E10462" s="50" t="s">
        <v>10502</v>
      </c>
      <c r="F10462" s="50" t="s">
        <v>10405</v>
      </c>
      <c r="G10462" s="50" t="s">
        <v>10321</v>
      </c>
      <c r="H10462" s="50" t="s">
        <v>24894</v>
      </c>
      <c r="I10462" s="50">
        <f>(DAX__2019_2020__33[[#This Row],[Adj Close]]-DAX__2019_2020__33[[#This Row],[Adj Open]])/DAX__2019_2020__33[[#This Row],[Adj Open]]</f>
        <v>-1.2098604339653787E-2</v>
      </c>
      <c r="J10462" s="50">
        <f>DAX__2019_2020__33[[#This Row],[Adj Close]]-DAX__2019_2020__33[[#This Row],[Adj Open]]</f>
        <v>-1.2741836395633186</v>
      </c>
      <c r="K10462" s="50">
        <v>594990</v>
      </c>
    </row>
    <row r="10463" spans="1:11" x14ac:dyDescent="0.3">
      <c r="A10463" s="51" t="str">
        <f t="shared" si="169"/>
        <v>MRK.DE</v>
      </c>
      <c r="B10463" s="52" t="s">
        <v>444</v>
      </c>
      <c r="C10463" s="50" t="s">
        <v>10396</v>
      </c>
      <c r="D10463" s="50">
        <f>DAX__2019_2020__33[[#This Row],[Open]]*(DAX__2019_2020__33[[#This Row],[Adj Close]]/DAX__2019_2020__33[[#This Row],[Close]])</f>
        <v>104.33643773725296</v>
      </c>
      <c r="E10463" s="50" t="s">
        <v>10366</v>
      </c>
      <c r="F10463" s="50" t="s">
        <v>10374</v>
      </c>
      <c r="G10463" s="50" t="s">
        <v>10319</v>
      </c>
      <c r="H10463" s="50" t="s">
        <v>24895</v>
      </c>
      <c r="I10463" s="50">
        <f>(DAX__2019_2020__33[[#This Row],[Adj Close]]-DAX__2019_2020__33[[#This Row],[Adj Open]])/DAX__2019_2020__33[[#This Row],[Adj Open]]</f>
        <v>2.348520498314331E-3</v>
      </c>
      <c r="J10463" s="50">
        <f>DAX__2019_2020__33[[#This Row],[Adj Close]]-DAX__2019_2020__33[[#This Row],[Adj Open]]</f>
        <v>0.24503626274703549</v>
      </c>
      <c r="K10463" s="50">
        <v>532193</v>
      </c>
    </row>
    <row r="10464" spans="1:11" x14ac:dyDescent="0.3">
      <c r="A10464" s="51" t="str">
        <f t="shared" si="169"/>
        <v>MRK.DE</v>
      </c>
      <c r="B10464" s="52" t="s">
        <v>445</v>
      </c>
      <c r="C10464" s="50" t="s">
        <v>10352</v>
      </c>
      <c r="D10464" s="50">
        <f>DAX__2019_2020__33[[#This Row],[Open]]*(DAX__2019_2020__33[[#This Row],[Adj Close]]/DAX__2019_2020__33[[#This Row],[Close]])</f>
        <v>103.45431383897888</v>
      </c>
      <c r="E10464" s="50" t="s">
        <v>10381</v>
      </c>
      <c r="F10464" s="50" t="s">
        <v>10282</v>
      </c>
      <c r="G10464" s="50" t="s">
        <v>10282</v>
      </c>
      <c r="H10464" s="50" t="s">
        <v>24896</v>
      </c>
      <c r="I10464" s="50">
        <f>(DAX__2019_2020__33[[#This Row],[Adj Close]]-DAX__2019_2020__33[[#This Row],[Adj Open]])/DAX__2019_2020__33[[#This Row],[Adj Open]]</f>
        <v>-2.4159194007791807E-2</v>
      </c>
      <c r="J10464" s="50">
        <f>DAX__2019_2020__33[[#This Row],[Adj Close]]-DAX__2019_2020__33[[#This Row],[Adj Open]]</f>
        <v>-2.4993728389788714</v>
      </c>
      <c r="K10464" s="50">
        <v>535745</v>
      </c>
    </row>
    <row r="10465" spans="1:11" x14ac:dyDescent="0.3">
      <c r="A10465" s="51" t="str">
        <f t="shared" si="169"/>
        <v>MRK.DE</v>
      </c>
      <c r="B10465" s="52" t="s">
        <v>446</v>
      </c>
      <c r="C10465" s="50" t="s">
        <v>10273</v>
      </c>
      <c r="D10465" s="50">
        <f>DAX__2019_2020__33[[#This Row],[Open]]*(DAX__2019_2020__33[[#This Row],[Adj Close]]/DAX__2019_2020__33[[#This Row],[Close]])</f>
        <v>100.46486711357748</v>
      </c>
      <c r="E10465" s="50" t="s">
        <v>10542</v>
      </c>
      <c r="F10465" s="50" t="s">
        <v>3958</v>
      </c>
      <c r="G10465" s="50" t="s">
        <v>3975</v>
      </c>
      <c r="H10465" s="50" t="s">
        <v>24897</v>
      </c>
      <c r="I10465" s="50">
        <f>(DAX__2019_2020__33[[#This Row],[Adj Close]]-DAX__2019_2020__33[[#This Row],[Adj Open]])/DAX__2019_2020__33[[#This Row],[Adj Open]]</f>
        <v>-1.1707287804878072E-2</v>
      </c>
      <c r="J10465" s="50">
        <f>DAX__2019_2020__33[[#This Row],[Adj Close]]-DAX__2019_2020__33[[#This Row],[Adj Open]]</f>
        <v>-1.1761711135774817</v>
      </c>
      <c r="K10465" s="50">
        <v>675325</v>
      </c>
    </row>
    <row r="10466" spans="1:11" x14ac:dyDescent="0.3">
      <c r="A10466" s="51" t="str">
        <f t="shared" si="169"/>
        <v>MRK.DE</v>
      </c>
      <c r="B10466" s="52" t="s">
        <v>447</v>
      </c>
      <c r="C10466" s="50" t="s">
        <v>10250</v>
      </c>
      <c r="D10466" s="50">
        <f>DAX__2019_2020__33[[#This Row],[Open]]*(DAX__2019_2020__33[[#This Row],[Adj Close]]/DAX__2019_2020__33[[#This Row],[Close]])</f>
        <v>98.651596532675399</v>
      </c>
      <c r="E10466" s="50" t="s">
        <v>10528</v>
      </c>
      <c r="F10466" s="50" t="s">
        <v>24857</v>
      </c>
      <c r="G10466" s="50" t="s">
        <v>10759</v>
      </c>
      <c r="H10466" s="50" t="s">
        <v>24898</v>
      </c>
      <c r="I10466" s="50">
        <f>(DAX__2019_2020__33[[#This Row],[Adj Close]]-DAX__2019_2020__33[[#This Row],[Adj Open]])/DAX__2019_2020__33[[#This Row],[Adj Open]]</f>
        <v>-7.8489913989271652E-3</v>
      </c>
      <c r="J10466" s="50">
        <f>DAX__2019_2020__33[[#This Row],[Adj Close]]-DAX__2019_2020__33[[#This Row],[Adj Open]]</f>
        <v>-0.7743155326754021</v>
      </c>
      <c r="K10466" s="50">
        <v>673617</v>
      </c>
    </row>
    <row r="10467" spans="1:11" x14ac:dyDescent="0.3">
      <c r="A10467" s="51" t="str">
        <f t="shared" si="169"/>
        <v>MRK.DE</v>
      </c>
      <c r="B10467" s="52" t="s">
        <v>448</v>
      </c>
      <c r="C10467" s="50" t="s">
        <v>3956</v>
      </c>
      <c r="D10467" s="50">
        <f>DAX__2019_2020__33[[#This Row],[Open]]*(DAX__2019_2020__33[[#This Row],[Adj Close]]/DAX__2019_2020__33[[#This Row],[Close]])</f>
        <v>98.994650867342131</v>
      </c>
      <c r="E10467" s="50" t="s">
        <v>10545</v>
      </c>
      <c r="F10467" s="50" t="s">
        <v>3951</v>
      </c>
      <c r="G10467" s="50" t="s">
        <v>3979</v>
      </c>
      <c r="H10467" s="50" t="s">
        <v>24899</v>
      </c>
      <c r="I10467" s="50">
        <f>(DAX__2019_2020__33[[#This Row],[Adj Close]]-DAX__2019_2020__33[[#This Row],[Adj Open]])/DAX__2019_2020__33[[#This Row],[Adj Open]]</f>
        <v>1.5841564356435602E-2</v>
      </c>
      <c r="J10467" s="50">
        <f>DAX__2019_2020__33[[#This Row],[Adj Close]]-DAX__2019_2020__33[[#This Row],[Adj Open]]</f>
        <v>1.5682301326578738</v>
      </c>
      <c r="K10467" s="50">
        <v>1032502</v>
      </c>
    </row>
    <row r="10468" spans="1:11" x14ac:dyDescent="0.3">
      <c r="A10468" s="51" t="str">
        <f t="shared" si="169"/>
        <v>MRK.DE</v>
      </c>
      <c r="B10468" s="52" t="s">
        <v>449</v>
      </c>
      <c r="C10468" s="50" t="s">
        <v>10521</v>
      </c>
      <c r="D10468" s="50">
        <f>DAX__2019_2020__33[[#This Row],[Open]]*(DAX__2019_2020__33[[#This Row],[Adj Close]]/DAX__2019_2020__33[[#This Row],[Close]])</f>
        <v>100.70990228455</v>
      </c>
      <c r="E10468" s="50" t="s">
        <v>10537</v>
      </c>
      <c r="F10468" s="50" t="s">
        <v>10254</v>
      </c>
      <c r="G10468" s="50" t="s">
        <v>10300</v>
      </c>
      <c r="H10468" s="50" t="s">
        <v>24900</v>
      </c>
      <c r="I10468" s="50">
        <f>(DAX__2019_2020__33[[#This Row],[Adj Close]]-DAX__2019_2020__33[[#This Row],[Adj Open]])/DAX__2019_2020__33[[#This Row],[Adj Open]]</f>
        <v>1.4598734793188166E-3</v>
      </c>
      <c r="J10468" s="50">
        <f>DAX__2019_2020__33[[#This Row],[Adj Close]]-DAX__2019_2020__33[[#This Row],[Adj Open]]</f>
        <v>0.14702371545000403</v>
      </c>
      <c r="K10468" s="50">
        <v>539271</v>
      </c>
    </row>
    <row r="10469" spans="1:11" x14ac:dyDescent="0.3">
      <c r="A10469" s="51" t="str">
        <f t="shared" si="169"/>
        <v>MRK.DE</v>
      </c>
      <c r="B10469" s="52" t="s">
        <v>450</v>
      </c>
      <c r="C10469" s="50" t="s">
        <v>3964</v>
      </c>
      <c r="D10469" s="50">
        <f>DAX__2019_2020__33[[#This Row],[Open]]*(DAX__2019_2020__33[[#This Row],[Adj Close]]/DAX__2019_2020__33[[#This Row],[Close]])</f>
        <v>100.66089385858204</v>
      </c>
      <c r="E10469" s="50" t="s">
        <v>10298</v>
      </c>
      <c r="F10469" s="50" t="s">
        <v>3958</v>
      </c>
      <c r="G10469" s="50" t="s">
        <v>10800</v>
      </c>
      <c r="H10469" s="50" t="s">
        <v>24901</v>
      </c>
      <c r="I10469" s="50">
        <f>(DAX__2019_2020__33[[#This Row],[Adj Close]]-DAX__2019_2020__33[[#This Row],[Adj Open]])/DAX__2019_2020__33[[#This Row],[Adj Open]]</f>
        <v>-9.2502144863742981E-3</v>
      </c>
      <c r="J10469" s="50">
        <f>DAX__2019_2020__33[[#This Row],[Adj Close]]-DAX__2019_2020__33[[#This Row],[Adj Open]]</f>
        <v>-0.93113485858204115</v>
      </c>
      <c r="K10469" s="50">
        <v>644966</v>
      </c>
    </row>
    <row r="10470" spans="1:11" x14ac:dyDescent="0.3">
      <c r="A10470" s="51" t="str">
        <f t="shared" si="169"/>
        <v>MRK.DE</v>
      </c>
      <c r="B10470" s="52" t="s">
        <v>451</v>
      </c>
      <c r="C10470" s="50" t="s">
        <v>10254</v>
      </c>
      <c r="D10470" s="50">
        <f>DAX__2019_2020__33[[#This Row],[Open]]*(DAX__2019_2020__33[[#This Row],[Adj Close]]/DAX__2019_2020__33[[#This Row],[Close]])</f>
        <v>100.21982905617651</v>
      </c>
      <c r="E10470" s="50" t="s">
        <v>10292</v>
      </c>
      <c r="F10470" s="50" t="s">
        <v>10258</v>
      </c>
      <c r="G10470" s="50" t="s">
        <v>10258</v>
      </c>
      <c r="H10470" s="50" t="s">
        <v>24902</v>
      </c>
      <c r="I10470" s="50">
        <f>(DAX__2019_2020__33[[#This Row],[Adj Close]]-DAX__2019_2020__33[[#This Row],[Adj Open]])/DAX__2019_2020__33[[#This Row],[Adj Open]]</f>
        <v>-5.8679511002445346E-3</v>
      </c>
      <c r="J10470" s="50">
        <f>DAX__2019_2020__33[[#This Row],[Adj Close]]-DAX__2019_2020__33[[#This Row],[Adj Open]]</f>
        <v>-0.58808505617651008</v>
      </c>
      <c r="K10470" s="50">
        <v>1127822</v>
      </c>
    </row>
    <row r="10471" spans="1:11" x14ac:dyDescent="0.3">
      <c r="A10471" s="51" t="str">
        <f t="shared" si="169"/>
        <v>MRK.DE</v>
      </c>
      <c r="B10471" s="52" t="s">
        <v>452</v>
      </c>
      <c r="C10471" s="50" t="s">
        <v>3968</v>
      </c>
      <c r="D10471" s="50">
        <f>DAX__2019_2020__33[[#This Row],[Open]]*(DAX__2019_2020__33[[#This Row],[Adj Close]]/DAX__2019_2020__33[[#This Row],[Close]])</f>
        <v>99.092661284154374</v>
      </c>
      <c r="E10471" s="50" t="s">
        <v>24712</v>
      </c>
      <c r="F10471" s="50" t="s">
        <v>10528</v>
      </c>
      <c r="G10471" s="50" t="s">
        <v>10265</v>
      </c>
      <c r="H10471" s="50" t="s">
        <v>24903</v>
      </c>
      <c r="I10471" s="50">
        <f>(DAX__2019_2020__33[[#This Row],[Adj Close]]-DAX__2019_2020__33[[#This Row],[Adj Open]])/DAX__2019_2020__33[[#This Row],[Adj Open]]</f>
        <v>1.4836993369672488E-3</v>
      </c>
      <c r="J10471" s="50">
        <f>DAX__2019_2020__33[[#This Row],[Adj Close]]-DAX__2019_2020__33[[#This Row],[Adj Open]]</f>
        <v>0.14702371584562002</v>
      </c>
      <c r="K10471" s="50">
        <v>480626</v>
      </c>
    </row>
    <row r="10472" spans="1:11" x14ac:dyDescent="0.3">
      <c r="A10472" s="51" t="str">
        <f t="shared" si="169"/>
        <v>MRK.DE</v>
      </c>
      <c r="B10472" s="52" t="s">
        <v>453</v>
      </c>
      <c r="C10472" s="50" t="s">
        <v>10800</v>
      </c>
      <c r="D10472" s="50">
        <f>DAX__2019_2020__33[[#This Row],[Open]]*(DAX__2019_2020__33[[#This Row],[Adj Close]]/DAX__2019_2020__33[[#This Row],[Close]])</f>
        <v>99.729759018144549</v>
      </c>
      <c r="E10472" s="50" t="s">
        <v>3979</v>
      </c>
      <c r="F10472" s="50" t="s">
        <v>10839</v>
      </c>
      <c r="G10472" s="50" t="s">
        <v>10262</v>
      </c>
      <c r="H10472" s="50" t="s">
        <v>24904</v>
      </c>
      <c r="I10472" s="50">
        <f>(DAX__2019_2020__33[[#This Row],[Adj Close]]-DAX__2019_2020__33[[#This Row],[Adj Open]])/DAX__2019_2020__33[[#This Row],[Adj Open]]</f>
        <v>7.8624373464373509E-3</v>
      </c>
      <c r="J10472" s="50">
        <f>DAX__2019_2020__33[[#This Row],[Adj Close]]-DAX__2019_2020__33[[#This Row],[Adj Open]]</f>
        <v>0.78411898185545681</v>
      </c>
      <c r="K10472" s="50">
        <v>550624</v>
      </c>
    </row>
    <row r="10473" spans="1:11" x14ac:dyDescent="0.3">
      <c r="A10473" s="51" t="str">
        <f t="shared" si="169"/>
        <v>MRK.DE</v>
      </c>
      <c r="B10473" s="52" t="s">
        <v>454</v>
      </c>
      <c r="C10473" s="50" t="s">
        <v>3954</v>
      </c>
      <c r="D10473" s="50">
        <f>DAX__2019_2020__33[[#This Row],[Open]]*(DAX__2019_2020__33[[#This Row],[Adj Close]]/DAX__2019_2020__33[[#This Row],[Close]])</f>
        <v>100.07280680282551</v>
      </c>
      <c r="E10473" s="50" t="s">
        <v>10261</v>
      </c>
      <c r="F10473" s="50" t="s">
        <v>24905</v>
      </c>
      <c r="G10473" s="50" t="s">
        <v>10583</v>
      </c>
      <c r="H10473" s="50" t="s">
        <v>24906</v>
      </c>
      <c r="I10473" s="50">
        <f>(DAX__2019_2020__33[[#This Row],[Adj Close]]-DAX__2019_2020__33[[#This Row],[Adj Open]])/DAX__2019_2020__33[[#This Row],[Adj Open]]</f>
        <v>-2.4289863355335336E-2</v>
      </c>
      <c r="J10473" s="50">
        <f>DAX__2019_2020__33[[#This Row],[Adj Close]]-DAX__2019_2020__33[[#This Row],[Adj Open]]</f>
        <v>-2.4307548028255042</v>
      </c>
      <c r="K10473" s="50">
        <v>568148</v>
      </c>
    </row>
    <row r="10474" spans="1:11" x14ac:dyDescent="0.3">
      <c r="A10474" s="51" t="str">
        <f t="shared" si="169"/>
        <v>MRK.DE</v>
      </c>
      <c r="B10474" s="52" t="s">
        <v>455</v>
      </c>
      <c r="C10474" s="50" t="s">
        <v>10785</v>
      </c>
      <c r="D10474" s="50">
        <f>DAX__2019_2020__33[[#This Row],[Open]]*(DAX__2019_2020__33[[#This Row],[Adj Close]]/DAX__2019_2020__33[[#This Row],[Close]])</f>
        <v>97.779268373915329</v>
      </c>
      <c r="E10474" s="50" t="s">
        <v>10280</v>
      </c>
      <c r="F10474" s="50" t="s">
        <v>10896</v>
      </c>
      <c r="G10474" s="50" t="s">
        <v>10521</v>
      </c>
      <c r="H10474" s="50" t="s">
        <v>24907</v>
      </c>
      <c r="I10474" s="50">
        <f>(DAX__2019_2020__33[[#This Row],[Adj Close]]-DAX__2019_2020__33[[#This Row],[Adj Open]])/DAX__2019_2020__33[[#This Row],[Adj Open]]</f>
        <v>2.9971911989336211E-2</v>
      </c>
      <c r="J10474" s="50">
        <f>DAX__2019_2020__33[[#This Row],[Adj Close]]-DAX__2019_2020__33[[#This Row],[Adj Open]]</f>
        <v>2.9306316260846756</v>
      </c>
      <c r="K10474" s="50">
        <v>678110</v>
      </c>
    </row>
    <row r="10475" spans="1:11" x14ac:dyDescent="0.3">
      <c r="A10475" s="51" t="str">
        <f t="shared" si="169"/>
        <v>MRK.DE</v>
      </c>
      <c r="B10475" s="52" t="s">
        <v>456</v>
      </c>
      <c r="C10475" s="50" t="s">
        <v>10302</v>
      </c>
      <c r="D10475" s="50">
        <f>DAX__2019_2020__33[[#This Row],[Open]]*(DAX__2019_2020__33[[#This Row],[Adj Close]]/DAX__2019_2020__33[[#This Row],[Close]])</f>
        <v>101.5430245880026</v>
      </c>
      <c r="E10475" s="50" t="s">
        <v>10345</v>
      </c>
      <c r="F10475" s="50" t="s">
        <v>10255</v>
      </c>
      <c r="G10475" s="50" t="s">
        <v>10273</v>
      </c>
      <c r="H10475" s="50" t="s">
        <v>24908</v>
      </c>
      <c r="I10475" s="50">
        <f>(DAX__2019_2020__33[[#This Row],[Adj Close]]-DAX__2019_2020__33[[#This Row],[Adj Open]])/DAX__2019_2020__33[[#This Row],[Adj Open]]</f>
        <v>-1.0617741517717034E-2</v>
      </c>
      <c r="J10475" s="50">
        <f>DAX__2019_2020__33[[#This Row],[Adj Close]]-DAX__2019_2020__33[[#This Row],[Adj Open]]</f>
        <v>-1.0781575880025969</v>
      </c>
      <c r="K10475" s="50">
        <v>437883</v>
      </c>
    </row>
    <row r="10476" spans="1:11" x14ac:dyDescent="0.3">
      <c r="A10476" s="51" t="str">
        <f t="shared" si="169"/>
        <v>MRK.DE</v>
      </c>
      <c r="B10476" s="52" t="s">
        <v>457</v>
      </c>
      <c r="C10476" s="50" t="s">
        <v>10255</v>
      </c>
      <c r="D10476" s="50">
        <f>DAX__2019_2020__33[[#This Row],[Open]]*(DAX__2019_2020__33[[#This Row],[Adj Close]]/DAX__2019_2020__33[[#This Row],[Close]])</f>
        <v>100.17082090517398</v>
      </c>
      <c r="E10476" s="50" t="s">
        <v>10299</v>
      </c>
      <c r="F10476" s="50" t="s">
        <v>10261</v>
      </c>
      <c r="G10476" s="50" t="s">
        <v>10349</v>
      </c>
      <c r="H10476" s="50" t="s">
        <v>24909</v>
      </c>
      <c r="I10476" s="50">
        <f>(DAX__2019_2020__33[[#This Row],[Adj Close]]-DAX__2019_2020__33[[#This Row],[Adj Open]])/DAX__2019_2020__33[[#This Row],[Adj Open]]</f>
        <v>1.9569472198712603E-2</v>
      </c>
      <c r="J10476" s="50">
        <f>DAX__2019_2020__33[[#This Row],[Adj Close]]-DAX__2019_2020__33[[#This Row],[Adj Open]]</f>
        <v>1.9602900948260213</v>
      </c>
      <c r="K10476" s="50">
        <v>549719</v>
      </c>
    </row>
    <row r="10477" spans="1:11" x14ac:dyDescent="0.3">
      <c r="A10477" s="51" t="str">
        <f t="shared" si="169"/>
        <v>MRK.DE</v>
      </c>
      <c r="B10477" s="52" t="s">
        <v>458</v>
      </c>
      <c r="C10477" s="50" t="s">
        <v>10347</v>
      </c>
      <c r="D10477" s="50">
        <f>DAX__2019_2020__33[[#This Row],[Open]]*(DAX__2019_2020__33[[#This Row],[Adj Close]]/DAX__2019_2020__33[[#This Row],[Close]])</f>
        <v>102.03309612684164</v>
      </c>
      <c r="E10477" s="50" t="s">
        <v>10351</v>
      </c>
      <c r="F10477" s="50" t="s">
        <v>3954</v>
      </c>
      <c r="G10477" s="50" t="s">
        <v>10280</v>
      </c>
      <c r="H10477" s="50" t="s">
        <v>24910</v>
      </c>
      <c r="I10477" s="50">
        <f>(DAX__2019_2020__33[[#This Row],[Adj Close]]-DAX__2019_2020__33[[#This Row],[Adj Open]])/DAX__2019_2020__33[[#This Row],[Adj Open]]</f>
        <v>-7.6848704646468374E-3</v>
      </c>
      <c r="J10477" s="50">
        <f>DAX__2019_2020__33[[#This Row],[Adj Close]]-DAX__2019_2020__33[[#This Row],[Adj Open]]</f>
        <v>-0.78411112684163697</v>
      </c>
      <c r="K10477" s="50">
        <v>591882</v>
      </c>
    </row>
    <row r="10478" spans="1:11" x14ac:dyDescent="0.3">
      <c r="A10478" s="51" t="str">
        <f t="shared" si="169"/>
        <v>MRK.DE</v>
      </c>
      <c r="B10478" s="52" t="s">
        <v>459</v>
      </c>
      <c r="C10478" s="50" t="s">
        <v>10539</v>
      </c>
      <c r="D10478" s="50">
        <f>DAX__2019_2020__33[[#This Row],[Open]]*(DAX__2019_2020__33[[#This Row],[Adj Close]]/DAX__2019_2020__33[[#This Row],[Close]])</f>
        <v>101.8370749908633</v>
      </c>
      <c r="E10478" s="50" t="s">
        <v>10289</v>
      </c>
      <c r="F10478" s="50" t="s">
        <v>3954</v>
      </c>
      <c r="G10478" s="50" t="s">
        <v>10345</v>
      </c>
      <c r="H10478" s="50" t="s">
        <v>24911</v>
      </c>
      <c r="I10478" s="50">
        <f>(DAX__2019_2020__33[[#This Row],[Adj Close]]-DAX__2019_2020__33[[#This Row],[Adj Open]])/DAX__2019_2020__33[[#This Row],[Adj Open]]</f>
        <v>3.8498651809459063E-3</v>
      </c>
      <c r="J10478" s="50">
        <f>DAX__2019_2020__33[[#This Row],[Adj Close]]-DAX__2019_2020__33[[#This Row],[Adj Open]]</f>
        <v>0.39205900913670177</v>
      </c>
      <c r="K10478" s="50">
        <v>632312</v>
      </c>
    </row>
    <row r="10479" spans="1:11" x14ac:dyDescent="0.3">
      <c r="A10479" s="51" t="str">
        <f t="shared" si="169"/>
        <v>MRK.DE</v>
      </c>
      <c r="B10479" s="52" t="s">
        <v>460</v>
      </c>
      <c r="C10479" s="50" t="s">
        <v>10305</v>
      </c>
      <c r="D10479" s="50">
        <f>DAX__2019_2020__33[[#This Row],[Open]]*(DAX__2019_2020__33[[#This Row],[Adj Close]]/DAX__2019_2020__33[[#This Row],[Close]])</f>
        <v>102.91522892523365</v>
      </c>
      <c r="E10479" s="50" t="s">
        <v>4903</v>
      </c>
      <c r="F10479" s="50" t="s">
        <v>10345</v>
      </c>
      <c r="G10479" s="50" t="s">
        <v>10337</v>
      </c>
      <c r="H10479" s="50" t="s">
        <v>24912</v>
      </c>
      <c r="I10479" s="50">
        <f>(DAX__2019_2020__33[[#This Row],[Adj Close]]-DAX__2019_2020__33[[#This Row],[Adj Open]])/DAX__2019_2020__33[[#This Row],[Adj Open]]</f>
        <v>1.904761904761898E-2</v>
      </c>
      <c r="J10479" s="50">
        <f>DAX__2019_2020__33[[#This Row],[Adj Close]]-DAX__2019_2020__33[[#This Row],[Adj Open]]</f>
        <v>1.9602900747663483</v>
      </c>
      <c r="K10479" s="50">
        <v>597049</v>
      </c>
    </row>
    <row r="10480" spans="1:11" x14ac:dyDescent="0.3">
      <c r="A10480" s="51" t="str">
        <f t="shared" si="169"/>
        <v>MRK.DE</v>
      </c>
      <c r="B10480" s="52" t="s">
        <v>461</v>
      </c>
      <c r="C10480" s="50" t="s">
        <v>10316</v>
      </c>
      <c r="D10480" s="50">
        <f>DAX__2019_2020__33[[#This Row],[Open]]*(DAX__2019_2020__33[[#This Row],[Adj Close]]/DAX__2019_2020__33[[#This Row],[Close]])</f>
        <v>105.26757667938362</v>
      </c>
      <c r="E10480" s="50" t="s">
        <v>10357</v>
      </c>
      <c r="F10480" s="50" t="s">
        <v>10370</v>
      </c>
      <c r="G10480" s="50" t="s">
        <v>10329</v>
      </c>
      <c r="H10480" s="50" t="s">
        <v>24913</v>
      </c>
      <c r="I10480" s="50">
        <f>(DAX__2019_2020__33[[#This Row],[Adj Close]]-DAX__2019_2020__33[[#This Row],[Adj Open]])/DAX__2019_2020__33[[#This Row],[Adj Open]]</f>
        <v>-5.1210799791233438E-3</v>
      </c>
      <c r="J10480" s="50">
        <f>DAX__2019_2020__33[[#This Row],[Adj Close]]-DAX__2019_2020__33[[#This Row],[Adj Open]]</f>
        <v>-0.53908367938362289</v>
      </c>
      <c r="K10480" s="50">
        <v>442531</v>
      </c>
    </row>
    <row r="10481" spans="1:11" x14ac:dyDescent="0.3">
      <c r="A10481" s="51" t="str">
        <f t="shared" si="169"/>
        <v>MRK.DE</v>
      </c>
      <c r="B10481" s="52" t="s">
        <v>462</v>
      </c>
      <c r="C10481" s="50" t="s">
        <v>10414</v>
      </c>
      <c r="D10481" s="50">
        <f>DAX__2019_2020__33[[#This Row],[Open]]*(DAX__2019_2020__33[[#This Row],[Adj Close]]/DAX__2019_2020__33[[#This Row],[Close]])</f>
        <v>106.24772438847009</v>
      </c>
      <c r="E10481" s="50" t="s">
        <v>4915</v>
      </c>
      <c r="F10481" s="50" t="s">
        <v>10372</v>
      </c>
      <c r="G10481" s="50" t="s">
        <v>4915</v>
      </c>
      <c r="H10481" s="50" t="s">
        <v>24914</v>
      </c>
      <c r="I10481" s="50">
        <f>(DAX__2019_2020__33[[#This Row],[Adj Close]]-DAX__2019_2020__33[[#This Row],[Adj Open]])/DAX__2019_2020__33[[#This Row],[Adj Open]]</f>
        <v>2.7674814987550191E-3</v>
      </c>
      <c r="J10481" s="50">
        <f>DAX__2019_2020__33[[#This Row],[Adj Close]]-DAX__2019_2020__33[[#This Row],[Adj Open]]</f>
        <v>0.2940386115299134</v>
      </c>
      <c r="K10481" s="50">
        <v>381819</v>
      </c>
    </row>
    <row r="10482" spans="1:11" x14ac:dyDescent="0.3">
      <c r="A10482" s="51" t="str">
        <f t="shared" si="169"/>
        <v>MRK.DE</v>
      </c>
      <c r="B10482" s="52" t="s">
        <v>463</v>
      </c>
      <c r="C10482" s="50" t="s">
        <v>10422</v>
      </c>
      <c r="D10482" s="50">
        <f>DAX__2019_2020__33[[#This Row],[Open]]*(DAX__2019_2020__33[[#This Row],[Adj Close]]/DAX__2019_2020__33[[#This Row],[Close]])</f>
        <v>106.14971636257425</v>
      </c>
      <c r="E10482" s="50" t="s">
        <v>10427</v>
      </c>
      <c r="F10482" s="50" t="s">
        <v>10368</v>
      </c>
      <c r="G10482" s="50" t="s">
        <v>10447</v>
      </c>
      <c r="H10482" s="50" t="s">
        <v>24915</v>
      </c>
      <c r="I10482" s="50">
        <f>(DAX__2019_2020__33[[#This Row],[Adj Close]]-DAX__2019_2020__33[[#This Row],[Adj Open]])/DAX__2019_2020__33[[#This Row],[Adj Open]]</f>
        <v>1.3850415128797365E-2</v>
      </c>
      <c r="J10482" s="50">
        <f>DAX__2019_2020__33[[#This Row],[Adj Close]]-DAX__2019_2020__33[[#This Row],[Adj Open]]</f>
        <v>1.4702176374257476</v>
      </c>
      <c r="K10482" s="50">
        <v>512038</v>
      </c>
    </row>
    <row r="10483" spans="1:11" x14ac:dyDescent="0.3">
      <c r="A10483" s="51" t="str">
        <f t="shared" si="169"/>
        <v>MRK.DE</v>
      </c>
      <c r="B10483" s="52" t="s">
        <v>464</v>
      </c>
      <c r="C10483" s="50" t="s">
        <v>10496</v>
      </c>
      <c r="D10483" s="50">
        <f>DAX__2019_2020__33[[#This Row],[Open]]*(DAX__2019_2020__33[[#This Row],[Adj Close]]/DAX__2019_2020__33[[#This Row],[Close]])</f>
        <v>107.08084752873563</v>
      </c>
      <c r="E10483" s="50" t="s">
        <v>10483</v>
      </c>
      <c r="F10483" s="50" t="s">
        <v>10414</v>
      </c>
      <c r="G10483" s="50" t="s">
        <v>10499</v>
      </c>
      <c r="H10483" s="50" t="s">
        <v>24916</v>
      </c>
      <c r="I10483" s="50">
        <f>(DAX__2019_2020__33[[#This Row],[Adj Close]]-DAX__2019_2020__33[[#This Row],[Adj Open]])/DAX__2019_2020__33[[#This Row],[Adj Open]]</f>
        <v>-4.5766590389016565E-3</v>
      </c>
      <c r="J10483" s="50">
        <f>DAX__2019_2020__33[[#This Row],[Adj Close]]-DAX__2019_2020__33[[#This Row],[Adj Open]]</f>
        <v>-0.490072528735638</v>
      </c>
      <c r="K10483" s="50">
        <v>513875</v>
      </c>
    </row>
    <row r="10484" spans="1:11" x14ac:dyDescent="0.3">
      <c r="A10484" s="51" t="str">
        <f t="shared" si="169"/>
        <v>MRK.DE</v>
      </c>
      <c r="B10484" s="52" t="s">
        <v>465</v>
      </c>
      <c r="C10484" s="50" t="s">
        <v>10430</v>
      </c>
      <c r="D10484" s="50">
        <f>DAX__2019_2020__33[[#This Row],[Open]]*(DAX__2019_2020__33[[#This Row],[Adj Close]]/DAX__2019_2020__33[[#This Row],[Close]])</f>
        <v>107.81595130304972</v>
      </c>
      <c r="E10484" s="50" t="s">
        <v>13213</v>
      </c>
      <c r="F10484" s="50" t="s">
        <v>10432</v>
      </c>
      <c r="G10484" s="50" t="s">
        <v>24917</v>
      </c>
      <c r="H10484" s="50" t="s">
        <v>24918</v>
      </c>
      <c r="I10484" s="50">
        <f>(DAX__2019_2020__33[[#This Row],[Adj Close]]-DAX__2019_2020__33[[#This Row],[Adj Open]])/DAX__2019_2020__33[[#This Row],[Adj Open]]</f>
        <v>5.000027272727311E-3</v>
      </c>
      <c r="J10484" s="50">
        <f>DAX__2019_2020__33[[#This Row],[Adj Close]]-DAX__2019_2020__33[[#This Row],[Adj Open]]</f>
        <v>0.53908269695028821</v>
      </c>
      <c r="K10484" s="50">
        <v>649909</v>
      </c>
    </row>
    <row r="10485" spans="1:11" x14ac:dyDescent="0.3">
      <c r="A10485" s="51" t="str">
        <f t="shared" si="169"/>
        <v>MRK.DE</v>
      </c>
      <c r="B10485" s="52" t="s">
        <v>466</v>
      </c>
      <c r="C10485" s="50" t="s">
        <v>4062</v>
      </c>
      <c r="D10485" s="50">
        <f>DAX__2019_2020__33[[#This Row],[Open]]*(DAX__2019_2020__33[[#This Row],[Adj Close]]/DAX__2019_2020__33[[#This Row],[Close]])</f>
        <v>108.69809080644379</v>
      </c>
      <c r="E10485" s="50" t="s">
        <v>4007</v>
      </c>
      <c r="F10485" s="50" t="s">
        <v>10358</v>
      </c>
      <c r="G10485" s="50" t="s">
        <v>10435</v>
      </c>
      <c r="H10485" s="50" t="s">
        <v>24919</v>
      </c>
      <c r="I10485" s="50">
        <f>(DAX__2019_2020__33[[#This Row],[Adj Close]]-DAX__2019_2020__33[[#This Row],[Adj Open]])/DAX__2019_2020__33[[#This Row],[Adj Open]]</f>
        <v>-6.7628492919234598E-3</v>
      </c>
      <c r="J10485" s="50">
        <f>DAX__2019_2020__33[[#This Row],[Adj Close]]-DAX__2019_2020__33[[#This Row],[Adj Open]]</f>
        <v>-0.73510880644379029</v>
      </c>
      <c r="K10485" s="50">
        <v>465724</v>
      </c>
    </row>
    <row r="10486" spans="1:11" x14ac:dyDescent="0.3">
      <c r="A10486" s="51" t="str">
        <f t="shared" ref="A10486:A10549" si="170">"MRK.DE"</f>
        <v>MRK.DE</v>
      </c>
      <c r="B10486" s="52" t="s">
        <v>467</v>
      </c>
      <c r="C10486" s="50" t="s">
        <v>4016</v>
      </c>
      <c r="D10486" s="50">
        <f>DAX__2019_2020__33[[#This Row],[Open]]*(DAX__2019_2020__33[[#This Row],[Adj Close]]/DAX__2019_2020__33[[#This Row],[Close]])</f>
        <v>109.28617507314891</v>
      </c>
      <c r="E10486" s="50" t="s">
        <v>10434</v>
      </c>
      <c r="F10486" s="50" t="s">
        <v>10416</v>
      </c>
      <c r="G10486" s="50" t="s">
        <v>4007</v>
      </c>
      <c r="H10486" s="50" t="s">
        <v>24920</v>
      </c>
      <c r="I10486" s="50">
        <f>(DAX__2019_2020__33[[#This Row],[Adj Close]]-DAX__2019_2020__33[[#This Row],[Adj Open]])/DAX__2019_2020__33[[#This Row],[Adj Open]]</f>
        <v>-1.7936950672645233E-3</v>
      </c>
      <c r="J10486" s="50">
        <f>DAX__2019_2020__33[[#This Row],[Adj Close]]-DAX__2019_2020__33[[#This Row],[Adj Open]]</f>
        <v>-0.19602607314891429</v>
      </c>
      <c r="K10486" s="50">
        <v>494252</v>
      </c>
    </row>
    <row r="10487" spans="1:11" x14ac:dyDescent="0.3">
      <c r="A10487" s="51" t="str">
        <f t="shared" si="170"/>
        <v>MRK.DE</v>
      </c>
      <c r="B10487" s="52" t="s">
        <v>468</v>
      </c>
      <c r="C10487" s="50" t="s">
        <v>10423</v>
      </c>
      <c r="D10487" s="50">
        <f>DAX__2019_2020__33[[#This Row],[Open]]*(DAX__2019_2020__33[[#This Row],[Adj Close]]/DAX__2019_2020__33[[#This Row],[Close]])</f>
        <v>107.27687426032898</v>
      </c>
      <c r="E10487" s="50" t="s">
        <v>10439</v>
      </c>
      <c r="F10487" s="50" t="s">
        <v>10327</v>
      </c>
      <c r="G10487" s="50" t="s">
        <v>10489</v>
      </c>
      <c r="H10487" s="50" t="s">
        <v>24921</v>
      </c>
      <c r="I10487" s="50">
        <f>(DAX__2019_2020__33[[#This Row],[Adj Close]]-DAX__2019_2020__33[[#This Row],[Adj Open]])/DAX__2019_2020__33[[#This Row],[Adj Open]]</f>
        <v>1.3704979818319036E-3</v>
      </c>
      <c r="J10487" s="50">
        <f>DAX__2019_2020__33[[#This Row],[Adj Close]]-DAX__2019_2020__33[[#This Row],[Adj Open]]</f>
        <v>0.14702273967101576</v>
      </c>
      <c r="K10487" s="50">
        <v>448077</v>
      </c>
    </row>
    <row r="10488" spans="1:11" x14ac:dyDescent="0.3">
      <c r="A10488" s="51" t="str">
        <f t="shared" si="170"/>
        <v>MRK.DE</v>
      </c>
      <c r="B10488" s="52" t="s">
        <v>469</v>
      </c>
      <c r="C10488" s="50" t="s">
        <v>10485</v>
      </c>
      <c r="D10488" s="50">
        <f>DAX__2019_2020__33[[#This Row],[Open]]*(DAX__2019_2020__33[[#This Row],[Adj Close]]/DAX__2019_2020__33[[#This Row],[Close]])</f>
        <v>108.60006820988553</v>
      </c>
      <c r="E10488" s="50" t="s">
        <v>4106</v>
      </c>
      <c r="F10488" s="50" t="s">
        <v>13112</v>
      </c>
      <c r="G10488" s="50" t="s">
        <v>13248</v>
      </c>
      <c r="H10488" s="50" t="s">
        <v>24922</v>
      </c>
      <c r="I10488" s="50">
        <f>(DAX__2019_2020__33[[#This Row],[Adj Close]]-DAX__2019_2020__33[[#This Row],[Adj Open]])/DAX__2019_2020__33[[#This Row],[Adj Open]]</f>
        <v>2.6624520939769289E-2</v>
      </c>
      <c r="J10488" s="50">
        <f>DAX__2019_2020__33[[#This Row],[Adj Close]]-DAX__2019_2020__33[[#This Row],[Adj Open]]</f>
        <v>2.8914247901144705</v>
      </c>
      <c r="K10488" s="50">
        <v>503658</v>
      </c>
    </row>
    <row r="10489" spans="1:11" x14ac:dyDescent="0.3">
      <c r="A10489" s="51" t="str">
        <f t="shared" si="170"/>
        <v>MRK.DE</v>
      </c>
      <c r="B10489" s="52" t="s">
        <v>470</v>
      </c>
      <c r="C10489" s="50" t="s">
        <v>12342</v>
      </c>
      <c r="D10489" s="50">
        <f>DAX__2019_2020__33[[#This Row],[Open]]*(DAX__2019_2020__33[[#This Row],[Adj Close]]/DAX__2019_2020__33[[#This Row],[Close]])</f>
        <v>111.4424919535245</v>
      </c>
      <c r="E10489" s="50" t="s">
        <v>4106</v>
      </c>
      <c r="F10489" s="50" t="s">
        <v>13219</v>
      </c>
      <c r="G10489" s="50" t="s">
        <v>13219</v>
      </c>
      <c r="H10489" s="50" t="s">
        <v>24923</v>
      </c>
      <c r="I10489" s="50">
        <f>(DAX__2019_2020__33[[#This Row],[Adj Close]]-DAX__2019_2020__33[[#This Row],[Adj Open]])/DAX__2019_2020__33[[#This Row],[Adj Open]]</f>
        <v>-1.7150369845656099E-2</v>
      </c>
      <c r="J10489" s="50">
        <f>DAX__2019_2020__33[[#This Row],[Adj Close]]-DAX__2019_2020__33[[#This Row],[Adj Open]]</f>
        <v>-1.9112799535244989</v>
      </c>
      <c r="K10489" s="50">
        <v>498149</v>
      </c>
    </row>
    <row r="10490" spans="1:11" x14ac:dyDescent="0.3">
      <c r="A10490" s="51" t="str">
        <f t="shared" si="170"/>
        <v>MRK.DE</v>
      </c>
      <c r="B10490" s="52" t="s">
        <v>471</v>
      </c>
      <c r="C10490" s="50" t="s">
        <v>10442</v>
      </c>
      <c r="D10490" s="50">
        <f>DAX__2019_2020__33[[#This Row],[Open]]*(DAX__2019_2020__33[[#This Row],[Adj Close]]/DAX__2019_2020__33[[#This Row],[Close]])</f>
        <v>109.48220147040298</v>
      </c>
      <c r="E10490" s="50" t="s">
        <v>4571</v>
      </c>
      <c r="F10490" s="50" t="s">
        <v>13233</v>
      </c>
      <c r="G10490" s="50" t="s">
        <v>10454</v>
      </c>
      <c r="H10490" s="50" t="s">
        <v>24924</v>
      </c>
      <c r="I10490" s="50">
        <f>(DAX__2019_2020__33[[#This Row],[Adj Close]]-DAX__2019_2020__33[[#This Row],[Adj Open]])/DAX__2019_2020__33[[#This Row],[Adj Open]]</f>
        <v>1.8800412322302989E-2</v>
      </c>
      <c r="J10490" s="50">
        <f>DAX__2019_2020__33[[#This Row],[Adj Close]]-DAX__2019_2020__33[[#This Row],[Adj Open]]</f>
        <v>2.0583105295970228</v>
      </c>
      <c r="K10490" s="50">
        <v>606128</v>
      </c>
    </row>
    <row r="10491" spans="1:11" x14ac:dyDescent="0.3">
      <c r="A10491" s="51" t="str">
        <f t="shared" si="170"/>
        <v>MRK.DE</v>
      </c>
      <c r="B10491" s="52" t="s">
        <v>472</v>
      </c>
      <c r="C10491" s="50" t="s">
        <v>4019</v>
      </c>
      <c r="D10491" s="50">
        <f>DAX__2019_2020__33[[#This Row],[Open]]*(DAX__2019_2020__33[[#This Row],[Adj Close]]/DAX__2019_2020__33[[#This Row],[Close]])</f>
        <v>111.63852440402442</v>
      </c>
      <c r="E10491" s="50" t="s">
        <v>24768</v>
      </c>
      <c r="F10491" s="50" t="s">
        <v>13686</v>
      </c>
      <c r="G10491" s="50" t="s">
        <v>10463</v>
      </c>
      <c r="H10491" s="50" t="s">
        <v>24925</v>
      </c>
      <c r="I10491" s="50">
        <f>(DAX__2019_2020__33[[#This Row],[Adj Close]]-DAX__2019_2020__33[[#This Row],[Adj Open]])/DAX__2019_2020__33[[#This Row],[Adj Open]]</f>
        <v>1.6681307872145612E-2</v>
      </c>
      <c r="J10491" s="50">
        <f>DAX__2019_2020__33[[#This Row],[Adj Close]]-DAX__2019_2020__33[[#This Row],[Adj Open]]</f>
        <v>1.8622765959755725</v>
      </c>
      <c r="K10491" s="50">
        <v>527483</v>
      </c>
    </row>
    <row r="10492" spans="1:11" x14ac:dyDescent="0.3">
      <c r="A10492" s="51" t="str">
        <f t="shared" si="170"/>
        <v>MRK.DE</v>
      </c>
      <c r="B10492" s="52" t="s">
        <v>473</v>
      </c>
      <c r="C10492" s="50" t="s">
        <v>13276</v>
      </c>
      <c r="D10492" s="50">
        <f>DAX__2019_2020__33[[#This Row],[Open]]*(DAX__2019_2020__33[[#This Row],[Adj Close]]/DAX__2019_2020__33[[#This Row],[Close]])</f>
        <v>114.72597740165045</v>
      </c>
      <c r="E10492" s="50" t="s">
        <v>4112</v>
      </c>
      <c r="F10492" s="50" t="s">
        <v>12631</v>
      </c>
      <c r="G10492" s="50" t="s">
        <v>13243</v>
      </c>
      <c r="H10492" s="50" t="s">
        <v>24926</v>
      </c>
      <c r="I10492" s="50">
        <f>(DAX__2019_2020__33[[#This Row],[Adj Close]]-DAX__2019_2020__33[[#This Row],[Adj Open]])/DAX__2019_2020__33[[#This Row],[Adj Open]]</f>
        <v>-9.3977443127448244E-3</v>
      </c>
      <c r="J10492" s="50">
        <f>DAX__2019_2020__33[[#This Row],[Adj Close]]-DAX__2019_2020__33[[#This Row],[Adj Open]]</f>
        <v>-1.0781654016504518</v>
      </c>
      <c r="K10492" s="50">
        <v>564421</v>
      </c>
    </row>
    <row r="10493" spans="1:11" x14ac:dyDescent="0.3">
      <c r="A10493" s="51" t="str">
        <f t="shared" si="170"/>
        <v>MRK.DE</v>
      </c>
      <c r="B10493" s="52" t="s">
        <v>474</v>
      </c>
      <c r="C10493" s="50" t="s">
        <v>4579</v>
      </c>
      <c r="D10493" s="50">
        <f>DAX__2019_2020__33[[#This Row],[Open]]*(DAX__2019_2020__33[[#This Row],[Adj Close]]/DAX__2019_2020__33[[#This Row],[Close]])</f>
        <v>113.20675334438199</v>
      </c>
      <c r="E10493" s="50" t="s">
        <v>13140</v>
      </c>
      <c r="F10493" s="50" t="s">
        <v>4066</v>
      </c>
      <c r="G10493" s="50" t="s">
        <v>13686</v>
      </c>
      <c r="H10493" s="50" t="s">
        <v>24927</v>
      </c>
      <c r="I10493" s="50">
        <f>(DAX__2019_2020__33[[#This Row],[Adj Close]]-DAX__2019_2020__33[[#This Row],[Adj Open]])/DAX__2019_2020__33[[#This Row],[Adj Open]]</f>
        <v>-2.294374025974031E-2</v>
      </c>
      <c r="J10493" s="50">
        <f>DAX__2019_2020__33[[#This Row],[Adj Close]]-DAX__2019_2020__33[[#This Row],[Adj Open]]</f>
        <v>-2.597386344381988</v>
      </c>
      <c r="K10493" s="50">
        <v>481268</v>
      </c>
    </row>
    <row r="10494" spans="1:11" x14ac:dyDescent="0.3">
      <c r="A10494" s="51" t="str">
        <f t="shared" si="170"/>
        <v>MRK.DE</v>
      </c>
      <c r="B10494" s="52" t="s">
        <v>475</v>
      </c>
      <c r="C10494" s="50" t="s">
        <v>10453</v>
      </c>
      <c r="D10494" s="50">
        <f>DAX__2019_2020__33[[#This Row],[Open]]*(DAX__2019_2020__33[[#This Row],[Adj Close]]/DAX__2019_2020__33[[#This Row],[Close]])</f>
        <v>110.95241907372407</v>
      </c>
      <c r="E10494" s="50" t="s">
        <v>4074</v>
      </c>
      <c r="F10494" s="50" t="s">
        <v>13216</v>
      </c>
      <c r="G10494" s="50" t="s">
        <v>10450</v>
      </c>
      <c r="H10494" s="50" t="s">
        <v>24928</v>
      </c>
      <c r="I10494" s="50">
        <f>(DAX__2019_2020__33[[#This Row],[Adj Close]]-DAX__2019_2020__33[[#This Row],[Adj Open]])/DAX__2019_2020__33[[#This Row],[Adj Open]]</f>
        <v>-1.7667579973521589E-3</v>
      </c>
      <c r="J10494" s="50">
        <f>DAX__2019_2020__33[[#This Row],[Adj Close]]-DAX__2019_2020__33[[#This Row],[Adj Open]]</f>
        <v>-0.19602607372407022</v>
      </c>
      <c r="K10494" s="50">
        <v>579685</v>
      </c>
    </row>
    <row r="10495" spans="1:11" x14ac:dyDescent="0.3">
      <c r="A10495" s="51" t="str">
        <f t="shared" si="170"/>
        <v>MRK.DE</v>
      </c>
      <c r="B10495" s="52" t="s">
        <v>476</v>
      </c>
      <c r="C10495" s="50" t="s">
        <v>4016</v>
      </c>
      <c r="D10495" s="50">
        <f>DAX__2019_2020__33[[#This Row],[Open]]*(DAX__2019_2020__33[[#This Row],[Adj Close]]/DAX__2019_2020__33[[#This Row],[Close]])</f>
        <v>109.28617247767856</v>
      </c>
      <c r="E10495" s="50" t="s">
        <v>4054</v>
      </c>
      <c r="F10495" s="50" t="s">
        <v>10492</v>
      </c>
      <c r="G10495" s="50" t="s">
        <v>4916</v>
      </c>
      <c r="H10495" s="50" t="s">
        <v>24929</v>
      </c>
      <c r="I10495" s="50">
        <f>(DAX__2019_2020__33[[#This Row],[Adj Close]]-DAX__2019_2020__33[[#This Row],[Adj Open]])/DAX__2019_2020__33[[#This Row],[Adj Open]]</f>
        <v>4.4843049327355387E-3</v>
      </c>
      <c r="J10495" s="50">
        <f>DAX__2019_2020__33[[#This Row],[Adj Close]]-DAX__2019_2020__33[[#This Row],[Adj Open]]</f>
        <v>0.49007252232144083</v>
      </c>
      <c r="K10495" s="50">
        <v>452760</v>
      </c>
    </row>
    <row r="10496" spans="1:11" x14ac:dyDescent="0.3">
      <c r="A10496" s="51" t="str">
        <f t="shared" si="170"/>
        <v>MRK.DE</v>
      </c>
      <c r="B10496" s="52" t="s">
        <v>477</v>
      </c>
      <c r="C10496" s="50" t="s">
        <v>10442</v>
      </c>
      <c r="D10496" s="50">
        <f>DAX__2019_2020__33[[#This Row],[Open]]*(DAX__2019_2020__33[[#This Row],[Adj Close]]/DAX__2019_2020__33[[#This Row],[Close]])</f>
        <v>109.48219852221419</v>
      </c>
      <c r="E10496" s="50" t="s">
        <v>13208</v>
      </c>
      <c r="F10496" s="50" t="s">
        <v>10493</v>
      </c>
      <c r="G10496" s="50" t="s">
        <v>12512</v>
      </c>
      <c r="H10496" s="50" t="s">
        <v>24930</v>
      </c>
      <c r="I10496" s="50">
        <f>(DAX__2019_2020__33[[#This Row],[Adj Close]]-DAX__2019_2020__33[[#This Row],[Adj Open]])/DAX__2019_2020__33[[#This Row],[Adj Open]]</f>
        <v>-4.4762758588078105E-3</v>
      </c>
      <c r="J10496" s="50">
        <f>DAX__2019_2020__33[[#This Row],[Adj Close]]-DAX__2019_2020__33[[#This Row],[Adj Open]]</f>
        <v>-0.49007252221419151</v>
      </c>
      <c r="K10496" s="50">
        <v>396117</v>
      </c>
    </row>
    <row r="10497" spans="1:11" x14ac:dyDescent="0.3">
      <c r="A10497" s="51" t="str">
        <f t="shared" si="170"/>
        <v>MRK.DE</v>
      </c>
      <c r="B10497" s="52" t="s">
        <v>478</v>
      </c>
      <c r="C10497" s="50" t="s">
        <v>13216</v>
      </c>
      <c r="D10497" s="50">
        <f>DAX__2019_2020__33[[#This Row],[Open]]*(DAX__2019_2020__33[[#This Row],[Adj Close]]/DAX__2019_2020__33[[#This Row],[Close]])</f>
        <v>109.33518333532659</v>
      </c>
      <c r="E10497" s="50" t="s">
        <v>13210</v>
      </c>
      <c r="F10497" s="50" t="s">
        <v>13147</v>
      </c>
      <c r="G10497" s="50" t="s">
        <v>13210</v>
      </c>
      <c r="H10497" s="50" t="s">
        <v>24931</v>
      </c>
      <c r="I10497" s="50">
        <f>(DAX__2019_2020__33[[#This Row],[Adj Close]]-DAX__2019_2020__33[[#This Row],[Adj Open]])/DAX__2019_2020__33[[#This Row],[Adj Open]]</f>
        <v>8.0680768784918179E-3</v>
      </c>
      <c r="J10497" s="50">
        <f>DAX__2019_2020__33[[#This Row],[Adj Close]]-DAX__2019_2020__33[[#This Row],[Adj Open]]</f>
        <v>0.88212466467341244</v>
      </c>
      <c r="K10497" s="50">
        <v>410479</v>
      </c>
    </row>
    <row r="10498" spans="1:11" x14ac:dyDescent="0.3">
      <c r="A10498" s="51" t="str">
        <f t="shared" si="170"/>
        <v>MRK.DE</v>
      </c>
      <c r="B10498" s="52" t="s">
        <v>479</v>
      </c>
      <c r="C10498" s="50" t="s">
        <v>13110</v>
      </c>
      <c r="D10498" s="50">
        <f>DAX__2019_2020__33[[#This Row],[Open]]*(DAX__2019_2020__33[[#This Row],[Adj Close]]/DAX__2019_2020__33[[#This Row],[Close]])</f>
        <v>110.26631193642736</v>
      </c>
      <c r="E10498" s="50" t="s">
        <v>4027</v>
      </c>
      <c r="F10498" s="50" t="s">
        <v>13216</v>
      </c>
      <c r="G10498" s="50" t="s">
        <v>10442</v>
      </c>
      <c r="H10498" s="50" t="s">
        <v>24932</v>
      </c>
      <c r="I10498" s="50">
        <f>(DAX__2019_2020__33[[#This Row],[Adj Close]]-DAX__2019_2020__33[[#This Row],[Adj Open]])/DAX__2019_2020__33[[#This Row],[Adj Open]]</f>
        <v>-7.1111377777778179E-3</v>
      </c>
      <c r="J10498" s="50">
        <f>DAX__2019_2020__33[[#This Row],[Adj Close]]-DAX__2019_2020__33[[#This Row],[Adj Open]]</f>
        <v>-0.78411893642736175</v>
      </c>
      <c r="K10498" s="50">
        <v>323019</v>
      </c>
    </row>
    <row r="10499" spans="1:11" x14ac:dyDescent="0.3">
      <c r="A10499" s="51" t="str">
        <f t="shared" si="170"/>
        <v>MRK.DE</v>
      </c>
      <c r="B10499" s="52" t="s">
        <v>480</v>
      </c>
      <c r="C10499" s="50" t="s">
        <v>13219</v>
      </c>
      <c r="D10499" s="50">
        <f>DAX__2019_2020__33[[#This Row],[Open]]*(DAX__2019_2020__33[[#This Row],[Adj Close]]/DAX__2019_2020__33[[#This Row],[Close]])</f>
        <v>109.53121502819917</v>
      </c>
      <c r="E10499" s="50" t="s">
        <v>4059</v>
      </c>
      <c r="F10499" s="50" t="s">
        <v>4911</v>
      </c>
      <c r="G10499" s="50" t="s">
        <v>10392</v>
      </c>
      <c r="H10499" s="50" t="s">
        <v>24933</v>
      </c>
      <c r="I10499" s="50">
        <f>(DAX__2019_2020__33[[#This Row],[Adj Close]]-DAX__2019_2020__33[[#This Row],[Adj Open]])/DAX__2019_2020__33[[#This Row],[Adj Open]]</f>
        <v>-2.8187937360179022E-2</v>
      </c>
      <c r="J10499" s="50">
        <f>DAX__2019_2020__33[[#This Row],[Adj Close]]-DAX__2019_2020__33[[#This Row],[Adj Open]]</f>
        <v>-3.0874590281991772</v>
      </c>
      <c r="K10499" s="50">
        <v>463736</v>
      </c>
    </row>
    <row r="10500" spans="1:11" x14ac:dyDescent="0.3">
      <c r="A10500" s="51" t="str">
        <f t="shared" si="170"/>
        <v>MRK.DE</v>
      </c>
      <c r="B10500" s="52" t="s">
        <v>481</v>
      </c>
      <c r="C10500" s="50" t="s">
        <v>4915</v>
      </c>
      <c r="D10500" s="50">
        <f>DAX__2019_2020__33[[#This Row],[Open]]*(DAX__2019_2020__33[[#This Row],[Adj Close]]/DAX__2019_2020__33[[#This Row],[Close]])</f>
        <v>106.54176641610982</v>
      </c>
      <c r="E10500" s="50" t="s">
        <v>10445</v>
      </c>
      <c r="F10500" s="50" t="s">
        <v>10334</v>
      </c>
      <c r="G10500" s="50" t="s">
        <v>10334</v>
      </c>
      <c r="H10500" s="50" t="s">
        <v>24934</v>
      </c>
      <c r="I10500" s="50">
        <f>(DAX__2019_2020__33[[#This Row],[Adj Close]]-DAX__2019_2020__33[[#This Row],[Adj Open]])/DAX__2019_2020__33[[#This Row],[Adj Open]]</f>
        <v>-5.9797057768087363E-3</v>
      </c>
      <c r="J10500" s="50">
        <f>DAX__2019_2020__33[[#This Row],[Adj Close]]-DAX__2019_2020__33[[#This Row],[Adj Open]]</f>
        <v>-0.63708841610981892</v>
      </c>
      <c r="K10500" s="50">
        <v>582023</v>
      </c>
    </row>
    <row r="10501" spans="1:11" x14ac:dyDescent="0.3">
      <c r="A10501" s="51" t="str">
        <f t="shared" si="170"/>
        <v>MRK.DE</v>
      </c>
      <c r="B10501" s="52" t="s">
        <v>482</v>
      </c>
      <c r="C10501" s="50" t="s">
        <v>10363</v>
      </c>
      <c r="D10501" s="50">
        <f>DAX__2019_2020__33[[#This Row],[Open]]*(DAX__2019_2020__33[[#This Row],[Adj Close]]/DAX__2019_2020__33[[#This Row],[Close]])</f>
        <v>106.00268713831272</v>
      </c>
      <c r="E10501" s="50" t="s">
        <v>24762</v>
      </c>
      <c r="F10501" s="50" t="s">
        <v>10363</v>
      </c>
      <c r="G10501" s="50" t="s">
        <v>12458</v>
      </c>
      <c r="H10501" s="50" t="s">
        <v>24935</v>
      </c>
      <c r="I10501" s="50">
        <f>(DAX__2019_2020__33[[#This Row],[Adj Close]]-DAX__2019_2020__33[[#This Row],[Adj Open]])/DAX__2019_2020__33[[#This Row],[Adj Open]]</f>
        <v>3.8372639142438464E-2</v>
      </c>
      <c r="J10501" s="50">
        <f>DAX__2019_2020__33[[#This Row],[Adj Close]]-DAX__2019_2020__33[[#This Row],[Adj Open]]</f>
        <v>4.067602861687277</v>
      </c>
      <c r="K10501" s="50">
        <v>387020</v>
      </c>
    </row>
    <row r="10502" spans="1:11" x14ac:dyDescent="0.3">
      <c r="A10502" s="51" t="str">
        <f t="shared" si="170"/>
        <v>MRK.DE</v>
      </c>
      <c r="B10502" s="52" t="s">
        <v>483</v>
      </c>
      <c r="C10502" s="50" t="s">
        <v>13110</v>
      </c>
      <c r="D10502" s="50">
        <f>DAX__2019_2020__33[[#This Row],[Open]]*(DAX__2019_2020__33[[#This Row],[Adj Close]]/DAX__2019_2020__33[[#This Row],[Close]])</f>
        <v>110.26632096656702</v>
      </c>
      <c r="E10502" s="50" t="s">
        <v>24762</v>
      </c>
      <c r="F10502" s="50" t="s">
        <v>10435</v>
      </c>
      <c r="G10502" s="50" t="s">
        <v>10435</v>
      </c>
      <c r="H10502" s="50" t="s">
        <v>24919</v>
      </c>
      <c r="I10502" s="50">
        <f>(DAX__2019_2020__33[[#This Row],[Adj Close]]-DAX__2019_2020__33[[#This Row],[Adj Open]])/DAX__2019_2020__33[[#This Row],[Adj Open]]</f>
        <v>-2.0888871111111096E-2</v>
      </c>
      <c r="J10502" s="50">
        <f>DAX__2019_2020__33[[#This Row],[Adj Close]]-DAX__2019_2020__33[[#This Row],[Adj Open]]</f>
        <v>-2.3033389665670256</v>
      </c>
      <c r="K10502" s="50">
        <v>383477</v>
      </c>
    </row>
    <row r="10503" spans="1:11" x14ac:dyDescent="0.3">
      <c r="A10503" s="51" t="str">
        <f t="shared" si="170"/>
        <v>MRK.DE</v>
      </c>
      <c r="B10503" s="52" t="s">
        <v>484</v>
      </c>
      <c r="C10503" s="50" t="s">
        <v>13221</v>
      </c>
      <c r="D10503" s="50">
        <f>DAX__2019_2020__33[[#This Row],[Open]]*(DAX__2019_2020__33[[#This Row],[Adj Close]]/DAX__2019_2020__33[[#This Row],[Close]])</f>
        <v>108.55106302865809</v>
      </c>
      <c r="E10503" s="50" t="s">
        <v>4274</v>
      </c>
      <c r="F10503" s="50" t="s">
        <v>4010</v>
      </c>
      <c r="G10503" s="50" t="s">
        <v>13216</v>
      </c>
      <c r="H10503" s="50" t="s">
        <v>24936</v>
      </c>
      <c r="I10503" s="50">
        <f>(DAX__2019_2020__33[[#This Row],[Adj Close]]-DAX__2019_2020__33[[#This Row],[Adj Open]])/DAX__2019_2020__33[[#This Row],[Adj Open]]</f>
        <v>7.2235033860046068E-3</v>
      </c>
      <c r="J10503" s="50">
        <f>DAX__2019_2020__33[[#This Row],[Adj Close]]-DAX__2019_2020__33[[#This Row],[Adj Open]]</f>
        <v>0.78411897134191122</v>
      </c>
      <c r="K10503" s="50">
        <v>457055</v>
      </c>
    </row>
    <row r="10504" spans="1:11" x14ac:dyDescent="0.3">
      <c r="A10504" s="51" t="str">
        <f t="shared" si="170"/>
        <v>MRK.DE</v>
      </c>
      <c r="B10504" s="52" t="s">
        <v>485</v>
      </c>
      <c r="C10504" s="50" t="s">
        <v>10445</v>
      </c>
      <c r="D10504" s="50">
        <f>DAX__2019_2020__33[[#This Row],[Open]]*(DAX__2019_2020__33[[#This Row],[Adj Close]]/DAX__2019_2020__33[[#This Row],[Close]])</f>
        <v>108.06099263298343</v>
      </c>
      <c r="E10504" s="50" t="s">
        <v>4027</v>
      </c>
      <c r="F10504" s="50" t="s">
        <v>10422</v>
      </c>
      <c r="G10504" s="50" t="s">
        <v>13183</v>
      </c>
      <c r="H10504" s="50" t="s">
        <v>24937</v>
      </c>
      <c r="I10504" s="50">
        <f>(DAX__2019_2020__33[[#This Row],[Adj Close]]-DAX__2019_2020__33[[#This Row],[Adj Open]])/DAX__2019_2020__33[[#This Row],[Adj Open]]</f>
        <v>2.7664426303854846E-2</v>
      </c>
      <c r="J10504" s="50">
        <f>DAX__2019_2020__33[[#This Row],[Adj Close]]-DAX__2019_2020__33[[#This Row],[Adj Open]]</f>
        <v>2.9894453670165717</v>
      </c>
      <c r="K10504" s="50">
        <v>702440</v>
      </c>
    </row>
    <row r="10505" spans="1:11" x14ac:dyDescent="0.3">
      <c r="A10505" s="51" t="str">
        <f t="shared" si="170"/>
        <v>MRK.DE</v>
      </c>
      <c r="B10505" s="52" t="s">
        <v>486</v>
      </c>
      <c r="C10505" s="50" t="s">
        <v>12342</v>
      </c>
      <c r="D10505" s="50">
        <f>DAX__2019_2020__33[[#This Row],[Open]]*(DAX__2019_2020__33[[#This Row],[Adj Close]]/DAX__2019_2020__33[[#This Row],[Close]])</f>
        <v>111.44248687350178</v>
      </c>
      <c r="E10505" s="50" t="s">
        <v>4022</v>
      </c>
      <c r="F10505" s="50" t="s">
        <v>4063</v>
      </c>
      <c r="G10505" s="50" t="s">
        <v>13240</v>
      </c>
      <c r="H10505" s="50" t="s">
        <v>24938</v>
      </c>
      <c r="I10505" s="50">
        <f>(DAX__2019_2020__33[[#This Row],[Adj Close]]-DAX__2019_2020__33[[#This Row],[Adj Open]])/DAX__2019_2020__33[[#This Row],[Adj Open]]</f>
        <v>-1.3192084780793653E-3</v>
      </c>
      <c r="J10505" s="50">
        <f>DAX__2019_2020__33[[#This Row],[Adj Close]]-DAX__2019_2020__33[[#This Row],[Adj Open]]</f>
        <v>-0.14701587350177192</v>
      </c>
      <c r="K10505" s="50">
        <v>506254</v>
      </c>
    </row>
    <row r="10506" spans="1:11" x14ac:dyDescent="0.3">
      <c r="A10506" s="51" t="str">
        <f t="shared" si="170"/>
        <v>MRK.DE</v>
      </c>
      <c r="B10506" s="52" t="s">
        <v>487</v>
      </c>
      <c r="C10506" s="50" t="s">
        <v>24939</v>
      </c>
      <c r="D10506" s="50">
        <f>DAX__2019_2020__33[[#This Row],[Open]]*(DAX__2019_2020__33[[#This Row],[Adj Close]]/DAX__2019_2020__33[[#This Row],[Close]])</f>
        <v>111.39348696145022</v>
      </c>
      <c r="E10506" s="50" t="s">
        <v>13139</v>
      </c>
      <c r="F10506" s="50" t="s">
        <v>10442</v>
      </c>
      <c r="G10506" s="50" t="s">
        <v>13210</v>
      </c>
      <c r="H10506" s="50" t="s">
        <v>24931</v>
      </c>
      <c r="I10506" s="50">
        <f>(DAX__2019_2020__33[[#This Row],[Adj Close]]-DAX__2019_2020__33[[#This Row],[Adj Open]])/DAX__2019_2020__33[[#This Row],[Adj Open]]</f>
        <v>-1.0558776760954234E-2</v>
      </c>
      <c r="J10506" s="50">
        <f>DAX__2019_2020__33[[#This Row],[Adj Close]]-DAX__2019_2020__33[[#This Row],[Adj Open]]</f>
        <v>-1.1761789614502192</v>
      </c>
      <c r="K10506" s="50">
        <v>327895</v>
      </c>
    </row>
    <row r="10507" spans="1:11" x14ac:dyDescent="0.3">
      <c r="A10507" s="51" t="str">
        <f t="shared" si="170"/>
        <v>MRK.DE</v>
      </c>
      <c r="B10507" s="52" t="s">
        <v>488</v>
      </c>
      <c r="C10507" s="50" t="s">
        <v>4027</v>
      </c>
      <c r="D10507" s="50">
        <f>DAX__2019_2020__33[[#This Row],[Open]]*(DAX__2019_2020__33[[#This Row],[Adj Close]]/DAX__2019_2020__33[[#This Row],[Close]])</f>
        <v>111.14845138373207</v>
      </c>
      <c r="E10507" s="50" t="s">
        <v>12633</v>
      </c>
      <c r="F10507" s="50" t="s">
        <v>13213</v>
      </c>
      <c r="G10507" s="50" t="s">
        <v>12342</v>
      </c>
      <c r="H10507" s="50" t="s">
        <v>24940</v>
      </c>
      <c r="I10507" s="50">
        <f>(DAX__2019_2020__33[[#This Row],[Adj Close]]-DAX__2019_2020__33[[#This Row],[Adj Open]])/DAX__2019_2020__33[[#This Row],[Adj Open]]</f>
        <v>2.6454585071346878E-3</v>
      </c>
      <c r="J10507" s="50">
        <f>DAX__2019_2020__33[[#This Row],[Adj Close]]-DAX__2019_2020__33[[#This Row],[Adj Open]]</f>
        <v>0.29403861626794026</v>
      </c>
      <c r="K10507" s="50">
        <v>408440</v>
      </c>
    </row>
    <row r="10508" spans="1:11" x14ac:dyDescent="0.3">
      <c r="A10508" s="51" t="str">
        <f t="shared" si="170"/>
        <v>MRK.DE</v>
      </c>
      <c r="B10508" s="52" t="s">
        <v>489</v>
      </c>
      <c r="C10508" s="50" t="s">
        <v>4027</v>
      </c>
      <c r="D10508" s="50">
        <f>DAX__2019_2020__33[[#This Row],[Open]]*(DAX__2019_2020__33[[#This Row],[Adj Close]]/DAX__2019_2020__33[[#This Row],[Close]])</f>
        <v>111.14844789304867</v>
      </c>
      <c r="E10508" s="50" t="s">
        <v>12521</v>
      </c>
      <c r="F10508" s="50" t="s">
        <v>12608</v>
      </c>
      <c r="G10508" s="50" t="s">
        <v>12521</v>
      </c>
      <c r="H10508" s="50" t="s">
        <v>24941</v>
      </c>
      <c r="I10508" s="50">
        <f>(DAX__2019_2020__33[[#This Row],[Adj Close]]-DAX__2019_2020__33[[#This Row],[Adj Open]])/DAX__2019_2020__33[[#This Row],[Adj Open]]</f>
        <v>2.292767155330384E-2</v>
      </c>
      <c r="J10508" s="50">
        <f>DAX__2019_2020__33[[#This Row],[Adj Close]]-DAX__2019_2020__33[[#This Row],[Adj Open]]</f>
        <v>2.5483751069513261</v>
      </c>
      <c r="K10508" s="50">
        <v>311519</v>
      </c>
    </row>
    <row r="10509" spans="1:11" x14ac:dyDescent="0.3">
      <c r="A10509" s="51" t="str">
        <f t="shared" si="170"/>
        <v>MRK.DE</v>
      </c>
      <c r="B10509" s="52" t="s">
        <v>490</v>
      </c>
      <c r="C10509" s="50" t="s">
        <v>4279</v>
      </c>
      <c r="D10509" s="50">
        <f>DAX__2019_2020__33[[#This Row],[Open]]*(DAX__2019_2020__33[[#This Row],[Adj Close]]/DAX__2019_2020__33[[#This Row],[Close]])</f>
        <v>113.89284825472281</v>
      </c>
      <c r="E10509" s="50" t="s">
        <v>4569</v>
      </c>
      <c r="F10509" s="50" t="s">
        <v>4106</v>
      </c>
      <c r="G10509" s="50" t="s">
        <v>13243</v>
      </c>
      <c r="H10509" s="50" t="s">
        <v>24926</v>
      </c>
      <c r="I10509" s="50">
        <f>(DAX__2019_2020__33[[#This Row],[Adj Close]]-DAX__2019_2020__33[[#This Row],[Adj Open]])/DAX__2019_2020__33[[#This Row],[Adj Open]]</f>
        <v>-2.1514630503820451E-3</v>
      </c>
      <c r="J10509" s="50">
        <f>DAX__2019_2020__33[[#This Row],[Adj Close]]-DAX__2019_2020__33[[#This Row],[Adj Open]]</f>
        <v>-0.24503625472280532</v>
      </c>
      <c r="K10509" s="50">
        <v>383593</v>
      </c>
    </row>
    <row r="10510" spans="1:11" x14ac:dyDescent="0.3">
      <c r="A10510" s="51" t="str">
        <f t="shared" si="170"/>
        <v>MRK.DE</v>
      </c>
      <c r="B10510" s="52" t="s">
        <v>491</v>
      </c>
      <c r="C10510" s="50" t="s">
        <v>4579</v>
      </c>
      <c r="D10510" s="50">
        <f>DAX__2019_2020__33[[#This Row],[Open]]*(DAX__2019_2020__33[[#This Row],[Adj Close]]/DAX__2019_2020__33[[#This Row],[Close]])</f>
        <v>113.20675056893792</v>
      </c>
      <c r="E10510" s="50" t="s">
        <v>10463</v>
      </c>
      <c r="F10510" s="50" t="s">
        <v>13236</v>
      </c>
      <c r="G10510" s="50" t="s">
        <v>4571</v>
      </c>
      <c r="H10510" s="50" t="s">
        <v>24942</v>
      </c>
      <c r="I10510" s="50">
        <f>(DAX__2019_2020__33[[#This Row],[Adj Close]]-DAX__2019_2020__33[[#This Row],[Adj Open]])/DAX__2019_2020__33[[#This Row],[Adj Open]]</f>
        <v>-9.5237922077921911E-3</v>
      </c>
      <c r="J10510" s="50">
        <f>DAX__2019_2020__33[[#This Row],[Adj Close]]-DAX__2019_2020__33[[#This Row],[Adj Open]]</f>
        <v>-1.0781575689379252</v>
      </c>
      <c r="K10510" s="50">
        <v>325810</v>
      </c>
    </row>
    <row r="10511" spans="1:11" x14ac:dyDescent="0.3">
      <c r="A10511" s="51" t="str">
        <f t="shared" si="170"/>
        <v>MRK.DE</v>
      </c>
      <c r="B10511" s="52" t="s">
        <v>492</v>
      </c>
      <c r="C10511" s="50" t="s">
        <v>10473</v>
      </c>
      <c r="D10511" s="50">
        <f>DAX__2019_2020__33[[#This Row],[Open]]*(DAX__2019_2020__33[[#This Row],[Adj Close]]/DAX__2019_2020__33[[#This Row],[Close]])</f>
        <v>112.17759700344993</v>
      </c>
      <c r="E10511" s="50" t="s">
        <v>4072</v>
      </c>
      <c r="F10511" s="50" t="s">
        <v>13236</v>
      </c>
      <c r="G10511" s="50" t="s">
        <v>10475</v>
      </c>
      <c r="H10511" s="50" t="s">
        <v>24943</v>
      </c>
      <c r="I10511" s="50">
        <f>(DAX__2019_2020__33[[#This Row],[Adj Close]]-DAX__2019_2020__33[[#This Row],[Adj Open]])/DAX__2019_2020__33[[#This Row],[Adj Open]]</f>
        <v>3.4949848010918348E-3</v>
      </c>
      <c r="J10511" s="50">
        <f>DAX__2019_2020__33[[#This Row],[Adj Close]]-DAX__2019_2020__33[[#This Row],[Adj Open]]</f>
        <v>0.39205899655006249</v>
      </c>
      <c r="K10511" s="50">
        <v>186445</v>
      </c>
    </row>
    <row r="10512" spans="1:11" x14ac:dyDescent="0.3">
      <c r="A10512" s="51" t="str">
        <f t="shared" si="170"/>
        <v>MRK.DE</v>
      </c>
      <c r="B10512" s="52" t="s">
        <v>493</v>
      </c>
      <c r="C10512" s="50" t="s">
        <v>4571</v>
      </c>
      <c r="D10512" s="50">
        <f>DAX__2019_2020__33[[#This Row],[Open]]*(DAX__2019_2020__33[[#This Row],[Adj Close]]/DAX__2019_2020__33[[#This Row],[Close]])</f>
        <v>112.12859626377511</v>
      </c>
      <c r="E10512" s="50" t="s">
        <v>12631</v>
      </c>
      <c r="F10512" s="50" t="s">
        <v>10454</v>
      </c>
      <c r="G10512" s="50" t="s">
        <v>13193</v>
      </c>
      <c r="H10512" s="50" t="s">
        <v>24944</v>
      </c>
      <c r="I10512" s="50">
        <f>(DAX__2019_2020__33[[#This Row],[Adj Close]]-DAX__2019_2020__33[[#This Row],[Adj Open]])/DAX__2019_2020__33[[#This Row],[Adj Open]]</f>
        <v>-2.1853146471099484E-3</v>
      </c>
      <c r="J10512" s="50">
        <f>DAX__2019_2020__33[[#This Row],[Adj Close]]-DAX__2019_2020__33[[#This Row],[Adj Open]]</f>
        <v>-0.24503626377510557</v>
      </c>
      <c r="K10512" s="50">
        <v>217510</v>
      </c>
    </row>
    <row r="10513" spans="1:11" x14ac:dyDescent="0.3">
      <c r="A10513" s="51" t="str">
        <f t="shared" si="170"/>
        <v>MRK.DE</v>
      </c>
      <c r="B10513" s="52" t="s">
        <v>494</v>
      </c>
      <c r="C10513" s="50" t="s">
        <v>13139</v>
      </c>
      <c r="D10513" s="50">
        <f>DAX__2019_2020__33[[#This Row],[Open]]*(DAX__2019_2020__33[[#This Row],[Adj Close]]/DAX__2019_2020__33[[#This Row],[Close]])</f>
        <v>111.68751977008021</v>
      </c>
      <c r="E10513" s="50" t="s">
        <v>10475</v>
      </c>
      <c r="F10513" s="50" t="s">
        <v>13189</v>
      </c>
      <c r="G10513" s="50" t="s">
        <v>12655</v>
      </c>
      <c r="H10513" s="50" t="s">
        <v>24945</v>
      </c>
      <c r="I10513" s="50">
        <f>(DAX__2019_2020__33[[#This Row],[Adj Close]]-DAX__2019_2020__33[[#This Row],[Adj Open]])/DAX__2019_2020__33[[#This Row],[Adj Open]]</f>
        <v>5.7042651786994919E-3</v>
      </c>
      <c r="J10513" s="50">
        <f>DAX__2019_2020__33[[#This Row],[Adj Close]]-DAX__2019_2020__33[[#This Row],[Adj Open]]</f>
        <v>0.63709522991977963</v>
      </c>
      <c r="K10513" s="50">
        <v>248795</v>
      </c>
    </row>
    <row r="10514" spans="1:11" x14ac:dyDescent="0.3">
      <c r="A10514" s="51" t="str">
        <f t="shared" si="170"/>
        <v>MRK.DE</v>
      </c>
      <c r="B10514" s="52" t="s">
        <v>495</v>
      </c>
      <c r="C10514" s="50" t="s">
        <v>12342</v>
      </c>
      <c r="D10514" s="50">
        <f>DAX__2019_2020__33[[#This Row],[Open]]*(DAX__2019_2020__33[[#This Row],[Adj Close]]/DAX__2019_2020__33[[#This Row],[Close]])</f>
        <v>111.44249179520649</v>
      </c>
      <c r="E10514" s="50" t="s">
        <v>4019</v>
      </c>
      <c r="F10514" s="50" t="s">
        <v>13686</v>
      </c>
      <c r="G10514" s="50" t="s">
        <v>10457</v>
      </c>
      <c r="H10514" s="50" t="s">
        <v>24946</v>
      </c>
      <c r="I10514" s="50">
        <f>(DAX__2019_2020__33[[#This Row],[Adj Close]]-DAX__2019_2020__33[[#This Row],[Adj Open]])/DAX__2019_2020__33[[#This Row],[Adj Open]]</f>
        <v>-3.0782674514933314E-3</v>
      </c>
      <c r="J10514" s="50">
        <f>DAX__2019_2020__33[[#This Row],[Adj Close]]-DAX__2019_2020__33[[#This Row],[Adj Open]]</f>
        <v>-0.34304979520649681</v>
      </c>
      <c r="K10514" s="50">
        <v>257076</v>
      </c>
    </row>
    <row r="10515" spans="1:11" x14ac:dyDescent="0.3">
      <c r="A10515" s="51" t="str">
        <f t="shared" si="170"/>
        <v>MRK.DE</v>
      </c>
      <c r="B10515" s="52" t="s">
        <v>496</v>
      </c>
      <c r="C10515" s="50" t="s">
        <v>4032</v>
      </c>
      <c r="D10515" s="50">
        <f>DAX__2019_2020__33[[#This Row],[Open]]*(DAX__2019_2020__33[[#This Row],[Adj Close]]/DAX__2019_2020__33[[#This Row],[Close]])</f>
        <v>111.24646669732201</v>
      </c>
      <c r="E10515" s="50" t="s">
        <v>12342</v>
      </c>
      <c r="F10515" s="50" t="s">
        <v>10449</v>
      </c>
      <c r="G10515" s="50" t="s">
        <v>13692</v>
      </c>
      <c r="H10515" s="50" t="s">
        <v>24947</v>
      </c>
      <c r="I10515" s="50">
        <f>(DAX__2019_2020__33[[#This Row],[Adj Close]]-DAX__2019_2020__33[[#This Row],[Adj Open]])/DAX__2019_2020__33[[#This Row],[Adj Open]]</f>
        <v>-1.4977947136563873E-2</v>
      </c>
      <c r="J10515" s="50">
        <f>DAX__2019_2020__33[[#This Row],[Adj Close]]-DAX__2019_2020__33[[#This Row],[Adj Open]]</f>
        <v>-1.6662436973220025</v>
      </c>
      <c r="K10515" s="50">
        <v>361270</v>
      </c>
    </row>
    <row r="10516" spans="1:11" x14ac:dyDescent="0.3">
      <c r="A10516" s="51" t="str">
        <f t="shared" si="170"/>
        <v>MRK.DE</v>
      </c>
      <c r="B10516" s="52" t="s">
        <v>497</v>
      </c>
      <c r="C10516" s="50" t="s">
        <v>12608</v>
      </c>
      <c r="D10516" s="50">
        <f>DAX__2019_2020__33[[#This Row],[Open]]*(DAX__2019_2020__33[[#This Row],[Adj Close]]/DAX__2019_2020__33[[#This Row],[Close]])</f>
        <v>110.56036146640992</v>
      </c>
      <c r="E10516" s="50" t="s">
        <v>12598</v>
      </c>
      <c r="F10516" s="50" t="s">
        <v>4274</v>
      </c>
      <c r="G10516" s="50" t="s">
        <v>4043</v>
      </c>
      <c r="H10516" s="50" t="s">
        <v>24948</v>
      </c>
      <c r="I10516" s="50">
        <f>(DAX__2019_2020__33[[#This Row],[Adj Close]]-DAX__2019_2020__33[[#This Row],[Adj Open]])/DAX__2019_2020__33[[#This Row],[Adj Open]]</f>
        <v>1.3297871986758691E-2</v>
      </c>
      <c r="J10516" s="50">
        <f>DAX__2019_2020__33[[#This Row],[Adj Close]]-DAX__2019_2020__33[[#This Row],[Adj Open]]</f>
        <v>1.4702175335900876</v>
      </c>
      <c r="K10516" s="50">
        <v>318460</v>
      </c>
    </row>
    <row r="10517" spans="1:11" x14ac:dyDescent="0.3">
      <c r="A10517" s="51" t="str">
        <f t="shared" si="170"/>
        <v>MRK.DE</v>
      </c>
      <c r="B10517" s="52" t="s">
        <v>498</v>
      </c>
      <c r="C10517" s="50" t="s">
        <v>13197</v>
      </c>
      <c r="D10517" s="50">
        <f>DAX__2019_2020__33[[#This Row],[Open]]*(DAX__2019_2020__33[[#This Row],[Adj Close]]/DAX__2019_2020__33[[#This Row],[Close]])</f>
        <v>112.52065592826129</v>
      </c>
      <c r="E10517" s="50" t="s">
        <v>13243</v>
      </c>
      <c r="F10517" s="50" t="s">
        <v>10462</v>
      </c>
      <c r="G10517" s="50" t="s">
        <v>4072</v>
      </c>
      <c r="H10517" s="50" t="s">
        <v>24949</v>
      </c>
      <c r="I10517" s="50">
        <f>(DAX__2019_2020__33[[#This Row],[Adj Close]]-DAX__2019_2020__33[[#This Row],[Adj Open]])/DAX__2019_2020__33[[#This Row],[Adj Open]]</f>
        <v>1.7421341008151676E-3</v>
      </c>
      <c r="J10517" s="50">
        <f>DAX__2019_2020__33[[#This Row],[Adj Close]]-DAX__2019_2020__33[[#This Row],[Adj Open]]</f>
        <v>0.19602607173871434</v>
      </c>
      <c r="K10517" s="50">
        <v>273393</v>
      </c>
    </row>
    <row r="10518" spans="1:11" x14ac:dyDescent="0.3">
      <c r="A10518" s="51" t="str">
        <f t="shared" si="170"/>
        <v>MRK.DE</v>
      </c>
      <c r="B10518" s="52" t="s">
        <v>499</v>
      </c>
      <c r="C10518" s="50" t="s">
        <v>13186</v>
      </c>
      <c r="D10518" s="50">
        <f>DAX__2019_2020__33[[#This Row],[Open]]*(DAX__2019_2020__33[[#This Row],[Adj Close]]/DAX__2019_2020__33[[#This Row],[Close]])</f>
        <v>112.37363026455064</v>
      </c>
      <c r="E10518" s="50" t="s">
        <v>13191</v>
      </c>
      <c r="F10518" s="50" t="s">
        <v>13137</v>
      </c>
      <c r="G10518" s="50" t="s">
        <v>13197</v>
      </c>
      <c r="H10518" s="50" t="s">
        <v>24950</v>
      </c>
      <c r="I10518" s="50">
        <f>(DAX__2019_2020__33[[#This Row],[Adj Close]]-DAX__2019_2020__33[[#This Row],[Adj Open]])/DAX__2019_2020__33[[#This Row],[Adj Open]]</f>
        <v>1.3083383984590757E-3</v>
      </c>
      <c r="J10518" s="50">
        <f>DAX__2019_2020__33[[#This Row],[Adj Close]]-DAX__2019_2020__33[[#This Row],[Adj Open]]</f>
        <v>0.14702273544935451</v>
      </c>
      <c r="K10518" s="50">
        <v>207440</v>
      </c>
    </row>
    <row r="10519" spans="1:11" x14ac:dyDescent="0.3">
      <c r="A10519" s="51" t="str">
        <f t="shared" si="170"/>
        <v>MRK.DE</v>
      </c>
      <c r="B10519" s="52" t="s">
        <v>500</v>
      </c>
      <c r="C10519" s="50" t="s">
        <v>13258</v>
      </c>
      <c r="D10519" s="50">
        <f>DAX__2019_2020__33[[#This Row],[Open]]*(DAX__2019_2020__33[[#This Row],[Adj Close]]/DAX__2019_2020__33[[#This Row],[Close]])</f>
        <v>112.96171941225695</v>
      </c>
      <c r="E10519" s="50" t="s">
        <v>12521</v>
      </c>
      <c r="F10519" s="50" t="s">
        <v>10454</v>
      </c>
      <c r="G10519" s="50" t="s">
        <v>10454</v>
      </c>
      <c r="H10519" s="50" t="s">
        <v>24924</v>
      </c>
      <c r="I10519" s="50">
        <f>(DAX__2019_2020__33[[#This Row],[Adj Close]]-DAX__2019_2020__33[[#This Row],[Adj Open]])/DAX__2019_2020__33[[#This Row],[Adj Open]]</f>
        <v>-1.2581318872017267E-2</v>
      </c>
      <c r="J10519" s="50">
        <f>DAX__2019_2020__33[[#This Row],[Adj Close]]-DAX__2019_2020__33[[#This Row],[Adj Open]]</f>
        <v>-1.4212074122569476</v>
      </c>
      <c r="K10519" s="50">
        <v>309464</v>
      </c>
    </row>
    <row r="10520" spans="1:11" x14ac:dyDescent="0.3">
      <c r="A10520" s="51" t="str">
        <f t="shared" si="170"/>
        <v>MRK.DE</v>
      </c>
      <c r="B10520" s="52" t="s">
        <v>501</v>
      </c>
      <c r="C10520" s="50" t="s">
        <v>13116</v>
      </c>
      <c r="D10520" s="50">
        <f>DAX__2019_2020__33[[#This Row],[Open]]*(DAX__2019_2020__33[[#This Row],[Adj Close]]/DAX__2019_2020__33[[#This Row],[Close]])</f>
        <v>112.47164457615895</v>
      </c>
      <c r="E10520" s="50" t="s">
        <v>10475</v>
      </c>
      <c r="F10520" s="50" t="s">
        <v>10480</v>
      </c>
      <c r="G10520" s="50" t="s">
        <v>13189</v>
      </c>
      <c r="H10520" s="50" t="s">
        <v>24951</v>
      </c>
      <c r="I10520" s="50">
        <f>(DAX__2019_2020__33[[#This Row],[Adj Close]]-DAX__2019_2020__33[[#This Row],[Adj Open]])/DAX__2019_2020__33[[#This Row],[Adj Open]]</f>
        <v>-1.3071895424836636E-2</v>
      </c>
      <c r="J10520" s="50">
        <f>DAX__2019_2020__33[[#This Row],[Adj Close]]-DAX__2019_2020__33[[#This Row],[Adj Open]]</f>
        <v>-1.4702175761589444</v>
      </c>
      <c r="K10520" s="50">
        <v>357771</v>
      </c>
    </row>
    <row r="10521" spans="1:11" x14ac:dyDescent="0.3">
      <c r="A10521" s="51" t="str">
        <f t="shared" si="170"/>
        <v>MRK.DE</v>
      </c>
      <c r="B10521" s="52" t="s">
        <v>502</v>
      </c>
      <c r="C10521" s="50" t="s">
        <v>13248</v>
      </c>
      <c r="D10521" s="50">
        <f>DAX__2019_2020__33[[#This Row],[Open]]*(DAX__2019_2020__33[[#This Row],[Adj Close]]/DAX__2019_2020__33[[#This Row],[Close]])</f>
        <v>111.49149854392435</v>
      </c>
      <c r="E10521" s="50" t="s">
        <v>4106</v>
      </c>
      <c r="F10521" s="50" t="s">
        <v>10457</v>
      </c>
      <c r="G10521" s="50" t="s">
        <v>24939</v>
      </c>
      <c r="H10521" s="50" t="s">
        <v>24952</v>
      </c>
      <c r="I10521" s="50">
        <f>(DAX__2019_2020__33[[#This Row],[Adj Close]]-DAX__2019_2020__33[[#This Row],[Adj Open]])/DAX__2019_2020__33[[#This Row],[Adj Open]]</f>
        <v>-8.7910329670330028E-4</v>
      </c>
      <c r="J10521" s="50">
        <f>DAX__2019_2020__33[[#This Row],[Adj Close]]-DAX__2019_2020__33[[#This Row],[Adj Open]]</f>
        <v>-9.80125439243551E-2</v>
      </c>
      <c r="K10521" s="50">
        <v>337543</v>
      </c>
    </row>
    <row r="10522" spans="1:11" x14ac:dyDescent="0.3">
      <c r="A10522" s="51" t="str">
        <f t="shared" si="170"/>
        <v>MRK.DE</v>
      </c>
      <c r="B10522" s="52" t="s">
        <v>503</v>
      </c>
      <c r="C10522" s="50" t="s">
        <v>13186</v>
      </c>
      <c r="D10522" s="50">
        <f>DAX__2019_2020__33[[#This Row],[Open]]*(DAX__2019_2020__33[[#This Row],[Adj Close]]/DAX__2019_2020__33[[#This Row],[Close]])</f>
        <v>112.37363091237765</v>
      </c>
      <c r="E10522" s="50" t="s">
        <v>13243</v>
      </c>
      <c r="F10522" s="50" t="s">
        <v>13193</v>
      </c>
      <c r="G10522" s="50" t="s">
        <v>10475</v>
      </c>
      <c r="H10522" s="50" t="s">
        <v>24943</v>
      </c>
      <c r="I10522" s="50">
        <f>(DAX__2019_2020__33[[#This Row],[Adj Close]]-DAX__2019_2020__33[[#This Row],[Adj Open]])/DAX__2019_2020__33[[#This Row],[Adj Open]]</f>
        <v>1.7444046795568467E-3</v>
      </c>
      <c r="J10522" s="50">
        <f>DAX__2019_2020__33[[#This Row],[Adj Close]]-DAX__2019_2020__33[[#This Row],[Adj Open]]</f>
        <v>0.1960250876223455</v>
      </c>
      <c r="K10522" s="50">
        <v>394714</v>
      </c>
    </row>
    <row r="10523" spans="1:11" x14ac:dyDescent="0.3">
      <c r="A10523" s="51" t="str">
        <f t="shared" si="170"/>
        <v>MRK.DE</v>
      </c>
      <c r="B10523" s="52" t="s">
        <v>504</v>
      </c>
      <c r="C10523" s="50" t="s">
        <v>4257</v>
      </c>
      <c r="D10523" s="50">
        <f>DAX__2019_2020__33[[#This Row],[Open]]*(DAX__2019_2020__33[[#This Row],[Adj Close]]/DAX__2019_2020__33[[#This Row],[Close]])</f>
        <v>113.10873770678555</v>
      </c>
      <c r="E10523" s="50" t="s">
        <v>4222</v>
      </c>
      <c r="F10523" s="50" t="s">
        <v>13191</v>
      </c>
      <c r="G10523" s="50" t="s">
        <v>13266</v>
      </c>
      <c r="H10523" s="50" t="s">
        <v>24953</v>
      </c>
      <c r="I10523" s="50">
        <f>(DAX__2019_2020__33[[#This Row],[Adj Close]]-DAX__2019_2020__33[[#This Row],[Adj Open]])/DAX__2019_2020__33[[#This Row],[Adj Open]]</f>
        <v>2.2963613120214652E-2</v>
      </c>
      <c r="J10523" s="50">
        <f>DAX__2019_2020__33[[#This Row],[Adj Close]]-DAX__2019_2020__33[[#This Row],[Adj Open]]</f>
        <v>2.5973852932144581</v>
      </c>
      <c r="K10523" s="50">
        <v>492153</v>
      </c>
    </row>
    <row r="10524" spans="1:11" x14ac:dyDescent="0.3">
      <c r="A10524" s="51" t="str">
        <f t="shared" si="170"/>
        <v>MRK.DE</v>
      </c>
      <c r="B10524" s="52" t="s">
        <v>505</v>
      </c>
      <c r="C10524" s="50" t="s">
        <v>4145</v>
      </c>
      <c r="D10524" s="50">
        <f>DAX__2019_2020__33[[#This Row],[Open]]*(DAX__2019_2020__33[[#This Row],[Adj Close]]/DAX__2019_2020__33[[#This Row],[Close]])</f>
        <v>116.14718655963992</v>
      </c>
      <c r="E10524" s="50" t="s">
        <v>4604</v>
      </c>
      <c r="F10524" s="50" t="s">
        <v>13132</v>
      </c>
      <c r="G10524" s="50" t="s">
        <v>12631</v>
      </c>
      <c r="H10524" s="50" t="s">
        <v>24954</v>
      </c>
      <c r="I10524" s="50">
        <f>(DAX__2019_2020__33[[#This Row],[Adj Close]]-DAX__2019_2020__33[[#This Row],[Adj Open]])/DAX__2019_2020__33[[#This Row],[Adj Open]]</f>
        <v>-2.4472590717299646E-2</v>
      </c>
      <c r="J10524" s="50">
        <f>DAX__2019_2020__33[[#This Row],[Adj Close]]-DAX__2019_2020__33[[#This Row],[Adj Open]]</f>
        <v>-2.842422559639914</v>
      </c>
      <c r="K10524" s="50">
        <v>437387</v>
      </c>
    </row>
    <row r="10525" spans="1:11" x14ac:dyDescent="0.3">
      <c r="A10525" s="51" t="str">
        <f t="shared" si="170"/>
        <v>MRK.DE</v>
      </c>
      <c r="B10525" s="52" t="s">
        <v>506</v>
      </c>
      <c r="C10525" s="50" t="s">
        <v>13197</v>
      </c>
      <c r="D10525" s="50">
        <f>DAX__2019_2020__33[[#This Row],[Open]]*(DAX__2019_2020__33[[#This Row],[Adj Close]]/DAX__2019_2020__33[[#This Row],[Close]])</f>
        <v>112.52065447589088</v>
      </c>
      <c r="E10525" s="50" t="s">
        <v>4081</v>
      </c>
      <c r="F10525" s="50" t="s">
        <v>13137</v>
      </c>
      <c r="G10525" s="50" t="s">
        <v>12633</v>
      </c>
      <c r="H10525" s="50" t="s">
        <v>24955</v>
      </c>
      <c r="I10525" s="50">
        <f>(DAX__2019_2020__33[[#This Row],[Adj Close]]-DAX__2019_2020__33[[#This Row],[Adj Open]])/DAX__2019_2020__33[[#This Row],[Adj Open]]</f>
        <v>4.3554005830469871E-3</v>
      </c>
      <c r="J10525" s="50">
        <f>DAX__2019_2020__33[[#This Row],[Adj Close]]-DAX__2019_2020__33[[#This Row],[Adj Open]]</f>
        <v>0.49007252410912372</v>
      </c>
      <c r="K10525" s="50">
        <v>450344</v>
      </c>
    </row>
    <row r="10526" spans="1:11" x14ac:dyDescent="0.3">
      <c r="A10526" s="51" t="str">
        <f t="shared" si="170"/>
        <v>MRK.DE</v>
      </c>
      <c r="B10526" s="52" t="s">
        <v>507</v>
      </c>
      <c r="C10526" s="50" t="s">
        <v>4122</v>
      </c>
      <c r="D10526" s="50">
        <f>DAX__2019_2020__33[[#This Row],[Open]]*(DAX__2019_2020__33[[#This Row],[Adj Close]]/DAX__2019_2020__33[[#This Row],[Close]])</f>
        <v>114.18689672980284</v>
      </c>
      <c r="E10526" s="50" t="s">
        <v>13118</v>
      </c>
      <c r="F10526" s="50" t="s">
        <v>24782</v>
      </c>
      <c r="G10526" s="50" t="s">
        <v>13118</v>
      </c>
      <c r="H10526" s="50" t="s">
        <v>24956</v>
      </c>
      <c r="I10526" s="50">
        <f>(DAX__2019_2020__33[[#This Row],[Adj Close]]-DAX__2019_2020__33[[#This Row],[Adj Open]])/DAX__2019_2020__33[[#This Row],[Adj Open]]</f>
        <v>1.4163107296137373E-2</v>
      </c>
      <c r="J10526" s="50">
        <f>DAX__2019_2020__33[[#This Row],[Adj Close]]-DAX__2019_2020__33[[#This Row],[Adj Open]]</f>
        <v>1.6172412701971552</v>
      </c>
      <c r="K10526" s="50">
        <v>346558</v>
      </c>
    </row>
    <row r="10527" spans="1:11" x14ac:dyDescent="0.3">
      <c r="A10527" s="51" t="str">
        <f t="shared" si="170"/>
        <v>MRK.DE</v>
      </c>
      <c r="B10527" s="52" t="s">
        <v>508</v>
      </c>
      <c r="C10527" s="50" t="s">
        <v>4211</v>
      </c>
      <c r="D10527" s="50">
        <f>DAX__2019_2020__33[[#This Row],[Open]]*(DAX__2019_2020__33[[#This Row],[Adj Close]]/DAX__2019_2020__33[[#This Row],[Close]])</f>
        <v>117.91145262859857</v>
      </c>
      <c r="E10527" s="50" t="s">
        <v>4198</v>
      </c>
      <c r="F10527" s="50" t="s">
        <v>4162</v>
      </c>
      <c r="G10527" s="50" t="s">
        <v>4127</v>
      </c>
      <c r="H10527" s="50" t="s">
        <v>24957</v>
      </c>
      <c r="I10527" s="50">
        <f>(DAX__2019_2020__33[[#This Row],[Adj Close]]-DAX__2019_2020__33[[#This Row],[Adj Open]])/DAX__2019_2020__33[[#This Row],[Adj Open]]</f>
        <v>-2.0781379365385336E-2</v>
      </c>
      <c r="J10527" s="50">
        <f>DAX__2019_2020__33[[#This Row],[Adj Close]]-DAX__2019_2020__33[[#This Row],[Adj Open]]</f>
        <v>-2.4503626285985689</v>
      </c>
      <c r="K10527" s="50">
        <v>580718</v>
      </c>
    </row>
    <row r="10528" spans="1:11" x14ac:dyDescent="0.3">
      <c r="A10528" s="51" t="str">
        <f t="shared" si="170"/>
        <v>MRK.DE</v>
      </c>
      <c r="B10528" s="52" t="s">
        <v>509</v>
      </c>
      <c r="C10528" s="50" t="s">
        <v>12352</v>
      </c>
      <c r="D10528" s="50">
        <f>DAX__2019_2020__33[[#This Row],[Open]]*(DAX__2019_2020__33[[#This Row],[Adj Close]]/DAX__2019_2020__33[[#This Row],[Close]])</f>
        <v>115.75513204108304</v>
      </c>
      <c r="E10528" s="50" t="s">
        <v>24792</v>
      </c>
      <c r="F10528" s="50" t="s">
        <v>4262</v>
      </c>
      <c r="G10528" s="50" t="s">
        <v>13283</v>
      </c>
      <c r="H10528" s="50" t="s">
        <v>24958</v>
      </c>
      <c r="I10528" s="50">
        <f>(DAX__2019_2020__33[[#This Row],[Adj Close]]-DAX__2019_2020__33[[#This Row],[Adj Open]])/DAX__2019_2020__33[[#This Row],[Adj Open]]</f>
        <v>1.9898383063478034E-2</v>
      </c>
      <c r="J10528" s="50">
        <f>DAX__2019_2020__33[[#This Row],[Adj Close]]-DAX__2019_2020__33[[#This Row],[Adj Open]]</f>
        <v>2.3033399589169505</v>
      </c>
      <c r="K10528" s="50">
        <v>516638</v>
      </c>
    </row>
    <row r="10529" spans="1:11" x14ac:dyDescent="0.3">
      <c r="A10529" s="51" t="str">
        <f t="shared" si="170"/>
        <v>MRK.DE</v>
      </c>
      <c r="B10529" s="52" t="s">
        <v>510</v>
      </c>
      <c r="C10529" s="50" t="s">
        <v>12360</v>
      </c>
      <c r="D10529" s="50">
        <f>DAX__2019_2020__33[[#This Row],[Open]]*(DAX__2019_2020__33[[#This Row],[Adj Close]]/DAX__2019_2020__33[[#This Row],[Close]])</f>
        <v>118.00946490894556</v>
      </c>
      <c r="E10529" s="50" t="s">
        <v>13170</v>
      </c>
      <c r="F10529" s="50" t="s">
        <v>4143</v>
      </c>
      <c r="G10529" s="50" t="s">
        <v>12355</v>
      </c>
      <c r="H10529" s="50" t="s">
        <v>24959</v>
      </c>
      <c r="I10529" s="50">
        <f>(DAX__2019_2020__33[[#This Row],[Adj Close]]-DAX__2019_2020__33[[#This Row],[Adj Open]])/DAX__2019_2020__33[[#This Row],[Adj Open]]</f>
        <v>-1.6611710687513314E-3</v>
      </c>
      <c r="J10529" s="50">
        <f>DAX__2019_2020__33[[#This Row],[Adj Close]]-DAX__2019_2020__33[[#This Row],[Adj Open]]</f>
        <v>-0.19603390894556583</v>
      </c>
      <c r="K10529" s="50">
        <v>387377</v>
      </c>
    </row>
    <row r="10530" spans="1:11" x14ac:dyDescent="0.3">
      <c r="A10530" s="51" t="str">
        <f t="shared" si="170"/>
        <v>MRK.DE</v>
      </c>
      <c r="B10530" s="52" t="s">
        <v>511</v>
      </c>
      <c r="C10530" s="50" t="s">
        <v>12355</v>
      </c>
      <c r="D10530" s="50">
        <f>DAX__2019_2020__33[[#This Row],[Open]]*(DAX__2019_2020__33[[#This Row],[Adj Close]]/DAX__2019_2020__33[[#This Row],[Close]])</f>
        <v>117.81343394153201</v>
      </c>
      <c r="E10530" s="50" t="s">
        <v>13313</v>
      </c>
      <c r="F10530" s="50" t="s">
        <v>12617</v>
      </c>
      <c r="G10530" s="50" t="s">
        <v>4543</v>
      </c>
      <c r="H10530" s="50" t="s">
        <v>24960</v>
      </c>
      <c r="I10530" s="50">
        <f>(DAX__2019_2020__33[[#This Row],[Adj Close]]-DAX__2019_2020__33[[#This Row],[Adj Open]])/DAX__2019_2020__33[[#This Row],[Adj Open]]</f>
        <v>1.4975066929494209E-2</v>
      </c>
      <c r="J10530" s="50">
        <f>DAX__2019_2020__33[[#This Row],[Adj Close]]-DAX__2019_2020__33[[#This Row],[Adj Open]]</f>
        <v>1.7642640584679867</v>
      </c>
      <c r="K10530" s="50">
        <v>408973</v>
      </c>
    </row>
    <row r="10531" spans="1:11" x14ac:dyDescent="0.3">
      <c r="A10531" s="51" t="str">
        <f t="shared" si="170"/>
        <v>MRK.DE</v>
      </c>
      <c r="B10531" s="52" t="s">
        <v>512</v>
      </c>
      <c r="C10531" s="50" t="s">
        <v>11914</v>
      </c>
      <c r="D10531" s="50">
        <f>DAX__2019_2020__33[[#This Row],[Open]]*(DAX__2019_2020__33[[#This Row],[Adj Close]]/DAX__2019_2020__33[[#This Row],[Close]])</f>
        <v>120.41081756409773</v>
      </c>
      <c r="E10531" s="50" t="s">
        <v>13325</v>
      </c>
      <c r="F10531" s="50" t="s">
        <v>4896</v>
      </c>
      <c r="G10531" s="50" t="s">
        <v>24961</v>
      </c>
      <c r="H10531" s="50" t="s">
        <v>24962</v>
      </c>
      <c r="I10531" s="50">
        <f>(DAX__2019_2020__33[[#This Row],[Adj Close]]-DAX__2019_2020__33[[#This Row],[Adj Open]])/DAX__2019_2020__33[[#This Row],[Adj Open]]</f>
        <v>2.4420350417913464E-3</v>
      </c>
      <c r="J10531" s="50">
        <f>DAX__2019_2020__33[[#This Row],[Adj Close]]-DAX__2019_2020__33[[#This Row],[Adj Open]]</f>
        <v>0.29404743590227156</v>
      </c>
      <c r="K10531" s="50">
        <v>310745</v>
      </c>
    </row>
    <row r="10532" spans="1:11" x14ac:dyDescent="0.3">
      <c r="A10532" s="51" t="str">
        <f t="shared" si="170"/>
        <v>MRK.DE</v>
      </c>
      <c r="B10532" s="52" t="s">
        <v>513</v>
      </c>
      <c r="C10532" s="50" t="s">
        <v>4491</v>
      </c>
      <c r="D10532" s="50">
        <f>DAX__2019_2020__33[[#This Row],[Open]]*(DAX__2019_2020__33[[#This Row],[Adj Close]]/DAX__2019_2020__33[[#This Row],[Close]])</f>
        <v>121.14592403230253</v>
      </c>
      <c r="E10532" s="50" t="s">
        <v>13163</v>
      </c>
      <c r="F10532" s="50" t="s">
        <v>13302</v>
      </c>
      <c r="G10532" s="50" t="s">
        <v>13302</v>
      </c>
      <c r="H10532" s="50" t="s">
        <v>24963</v>
      </c>
      <c r="I10532" s="50">
        <f>(DAX__2019_2020__33[[#This Row],[Adj Close]]-DAX__2019_2020__33[[#This Row],[Adj Open]])/DAX__2019_2020__33[[#This Row],[Adj Open]]</f>
        <v>-8.0906150176475056E-3</v>
      </c>
      <c r="J10532" s="50">
        <f>DAX__2019_2020__33[[#This Row],[Adj Close]]-DAX__2019_2020__33[[#This Row],[Adj Open]]</f>
        <v>-0.98014503230253069</v>
      </c>
      <c r="K10532" s="50">
        <v>466755</v>
      </c>
    </row>
    <row r="10533" spans="1:11" x14ac:dyDescent="0.3">
      <c r="A10533" s="51" t="str">
        <f t="shared" si="170"/>
        <v>MRK.DE</v>
      </c>
      <c r="B10533" s="52" t="s">
        <v>514</v>
      </c>
      <c r="C10533" s="50" t="s">
        <v>24795</v>
      </c>
      <c r="D10533" s="50">
        <f>DAX__2019_2020__33[[#This Row],[Open]]*(DAX__2019_2020__33[[#This Row],[Adj Close]]/DAX__2019_2020__33[[#This Row],[Close]])</f>
        <v>120.21479070932976</v>
      </c>
      <c r="E10533" s="50" t="s">
        <v>4731</v>
      </c>
      <c r="F10533" s="50" t="s">
        <v>13305</v>
      </c>
      <c r="G10533" s="50" t="s">
        <v>4731</v>
      </c>
      <c r="H10533" s="50" t="s">
        <v>24964</v>
      </c>
      <c r="I10533" s="50">
        <f>(DAX__2019_2020__33[[#This Row],[Adj Close]]-DAX__2019_2020__33[[#This Row],[Adj Open]])/DAX__2019_2020__33[[#This Row],[Adj Open]]</f>
        <v>1.3452922732117074E-2</v>
      </c>
      <c r="J10533" s="50">
        <f>DAX__2019_2020__33[[#This Row],[Adj Close]]-DAX__2019_2020__33[[#This Row],[Adj Open]]</f>
        <v>1.6172402906702388</v>
      </c>
      <c r="K10533" s="50">
        <v>415347</v>
      </c>
    </row>
    <row r="10534" spans="1:11" x14ac:dyDescent="0.3">
      <c r="A10534" s="51" t="str">
        <f t="shared" si="170"/>
        <v>MRK.DE</v>
      </c>
      <c r="B10534" s="52" t="s">
        <v>515</v>
      </c>
      <c r="C10534" s="50" t="s">
        <v>4179</v>
      </c>
      <c r="D10534" s="50">
        <f>DAX__2019_2020__33[[#This Row],[Open]]*(DAX__2019_2020__33[[#This Row],[Adj Close]]/DAX__2019_2020__33[[#This Row],[Close]])</f>
        <v>120.5578348111769</v>
      </c>
      <c r="E10534" s="50" t="s">
        <v>13346</v>
      </c>
      <c r="F10534" s="50" t="s">
        <v>4179</v>
      </c>
      <c r="G10534" s="50" t="s">
        <v>24806</v>
      </c>
      <c r="H10534" s="50" t="s">
        <v>24965</v>
      </c>
      <c r="I10534" s="50">
        <f>(DAX__2019_2020__33[[#This Row],[Adj Close]]-DAX__2019_2020__33[[#This Row],[Adj Open]])/DAX__2019_2020__33[[#This Row],[Adj Open]]</f>
        <v>8.5366097560976122E-3</v>
      </c>
      <c r="J10534" s="50">
        <f>DAX__2019_2020__33[[#This Row],[Adj Close]]-DAX__2019_2020__33[[#This Row],[Adj Open]]</f>
        <v>1.029155188823097</v>
      </c>
      <c r="K10534" s="50">
        <v>276406</v>
      </c>
    </row>
    <row r="10535" spans="1:11" x14ac:dyDescent="0.3">
      <c r="A10535" s="51" t="str">
        <f t="shared" si="170"/>
        <v>MRK.DE</v>
      </c>
      <c r="B10535" s="52" t="s">
        <v>516</v>
      </c>
      <c r="C10535" s="50" t="s">
        <v>24806</v>
      </c>
      <c r="D10535" s="50">
        <f>DAX__2019_2020__33[[#This Row],[Open]]*(DAX__2019_2020__33[[#This Row],[Adj Close]]/DAX__2019_2020__33[[#This Row],[Close]])</f>
        <v>121.58700217948855</v>
      </c>
      <c r="E10535" s="50" t="s">
        <v>12542</v>
      </c>
      <c r="F10535" s="50" t="s">
        <v>13327</v>
      </c>
      <c r="G10535" s="50" t="s">
        <v>13353</v>
      </c>
      <c r="H10535" s="50" t="s">
        <v>24966</v>
      </c>
      <c r="I10535" s="50">
        <f>(DAX__2019_2020__33[[#This Row],[Adj Close]]-DAX__2019_2020__33[[#This Row],[Adj Open]])/DAX__2019_2020__33[[#This Row],[Adj Open]]</f>
        <v>2.1765392460329012E-2</v>
      </c>
      <c r="J10535" s="50">
        <f>DAX__2019_2020__33[[#This Row],[Adj Close]]-DAX__2019_2020__33[[#This Row],[Adj Open]]</f>
        <v>2.6463888205114472</v>
      </c>
      <c r="K10535" s="50">
        <v>783630</v>
      </c>
    </row>
    <row r="10536" spans="1:11" x14ac:dyDescent="0.3">
      <c r="A10536" s="51" t="str">
        <f t="shared" si="170"/>
        <v>MRK.DE</v>
      </c>
      <c r="B10536" s="52" t="s">
        <v>517</v>
      </c>
      <c r="C10536" s="50" t="s">
        <v>13368</v>
      </c>
      <c r="D10536" s="50">
        <f>DAX__2019_2020__33[[#This Row],[Open]]*(DAX__2019_2020__33[[#This Row],[Adj Close]]/DAX__2019_2020__33[[#This Row],[Close]])</f>
        <v>125.26254115495129</v>
      </c>
      <c r="E10536" s="50" t="s">
        <v>13384</v>
      </c>
      <c r="F10536" s="50" t="s">
        <v>12271</v>
      </c>
      <c r="G10536" s="50" t="s">
        <v>4352</v>
      </c>
      <c r="H10536" s="50" t="s">
        <v>24967</v>
      </c>
      <c r="I10536" s="50">
        <f>(DAX__2019_2020__33[[#This Row],[Adj Close]]-DAX__2019_2020__33[[#This Row],[Adj Open]])/DAX__2019_2020__33[[#This Row],[Adj Open]]</f>
        <v>-2.9733982087621656E-2</v>
      </c>
      <c r="J10536" s="50">
        <f>DAX__2019_2020__33[[#This Row],[Adj Close]]-DAX__2019_2020__33[[#This Row],[Adj Open]]</f>
        <v>-3.7245541549512922</v>
      </c>
      <c r="K10536" s="50">
        <v>439170</v>
      </c>
    </row>
    <row r="10537" spans="1:11" x14ac:dyDescent="0.3">
      <c r="A10537" s="51" t="str">
        <f t="shared" si="170"/>
        <v>MRK.DE</v>
      </c>
      <c r="B10537" s="52" t="s">
        <v>518</v>
      </c>
      <c r="C10537" s="50" t="s">
        <v>12285</v>
      </c>
      <c r="D10537" s="50">
        <f>DAX__2019_2020__33[[#This Row],[Open]]*(DAX__2019_2020__33[[#This Row],[Adj Close]]/DAX__2019_2020__33[[#This Row],[Close]])</f>
        <v>121.73400912901535</v>
      </c>
      <c r="E10537" s="50" t="s">
        <v>13322</v>
      </c>
      <c r="F10537" s="50" t="s">
        <v>12271</v>
      </c>
      <c r="G10537" s="50" t="s">
        <v>4347</v>
      </c>
      <c r="H10537" s="50" t="s">
        <v>24968</v>
      </c>
      <c r="I10537" s="50">
        <f>(DAX__2019_2020__33[[#This Row],[Adj Close]]-DAX__2019_2020__33[[#This Row],[Adj Open]])/DAX__2019_2020__33[[#This Row],[Adj Open]]</f>
        <v>-3.2205636848766915E-3</v>
      </c>
      <c r="J10537" s="50">
        <f>DAX__2019_2020__33[[#This Row],[Adj Close]]-DAX__2019_2020__33[[#This Row],[Adj Open]]</f>
        <v>-0.39205212901535447</v>
      </c>
      <c r="K10537" s="50">
        <v>311641</v>
      </c>
    </row>
    <row r="10538" spans="1:11" x14ac:dyDescent="0.3">
      <c r="A10538" s="51" t="str">
        <f t="shared" si="170"/>
        <v>MRK.DE</v>
      </c>
      <c r="B10538" s="52" t="s">
        <v>519</v>
      </c>
      <c r="C10538" s="50" t="s">
        <v>12330</v>
      </c>
      <c r="D10538" s="50">
        <f>DAX__2019_2020__33[[#This Row],[Open]]*(DAX__2019_2020__33[[#This Row],[Adj Close]]/DAX__2019_2020__33[[#This Row],[Close]])</f>
        <v>122.3221113908469</v>
      </c>
      <c r="E10538" s="50" t="s">
        <v>4465</v>
      </c>
      <c r="F10538" s="50" t="s">
        <v>13311</v>
      </c>
      <c r="G10538" s="50" t="s">
        <v>4729</v>
      </c>
      <c r="H10538" s="50" t="s">
        <v>24969</v>
      </c>
      <c r="I10538" s="50">
        <f>(DAX__2019_2020__33[[#This Row],[Adj Close]]-DAX__2019_2020__33[[#This Row],[Adj Open]])/DAX__2019_2020__33[[#This Row],[Adj Open]]</f>
        <v>-8.0133010894245082E-4</v>
      </c>
      <c r="J10538" s="50">
        <f>DAX__2019_2020__33[[#This Row],[Adj Close]]-DAX__2019_2020__33[[#This Row],[Adj Open]]</f>
        <v>-9.8020390846897953E-2</v>
      </c>
      <c r="K10538" s="50">
        <v>382550</v>
      </c>
    </row>
    <row r="10539" spans="1:11" x14ac:dyDescent="0.3">
      <c r="A10539" s="51" t="str">
        <f t="shared" si="170"/>
        <v>MRK.DE</v>
      </c>
      <c r="B10539" s="52" t="s">
        <v>520</v>
      </c>
      <c r="C10539" s="50" t="s">
        <v>13325</v>
      </c>
      <c r="D10539" s="50">
        <f>DAX__2019_2020__33[[#This Row],[Open]]*(DAX__2019_2020__33[[#This Row],[Adj Close]]/DAX__2019_2020__33[[#This Row],[Close]])</f>
        <v>121.29295219384687</v>
      </c>
      <c r="E10539" s="50" t="s">
        <v>12285</v>
      </c>
      <c r="F10539" s="50" t="s">
        <v>11914</v>
      </c>
      <c r="G10539" s="50" t="s">
        <v>12264</v>
      </c>
      <c r="H10539" s="50" t="s">
        <v>24970</v>
      </c>
      <c r="I10539" s="50">
        <f>(DAX__2019_2020__33[[#This Row],[Adj Close]]-DAX__2019_2020__33[[#This Row],[Adj Open]])/DAX__2019_2020__33[[#This Row],[Adj Open]]</f>
        <v>-4.0406464646471513E-4</v>
      </c>
      <c r="J10539" s="50">
        <f>DAX__2019_2020__33[[#This Row],[Adj Close]]-DAX__2019_2020__33[[#This Row],[Adj Open]]</f>
        <v>-4.9010193846868333E-2</v>
      </c>
      <c r="K10539" s="50">
        <v>484163</v>
      </c>
    </row>
    <row r="10540" spans="1:11" x14ac:dyDescent="0.3">
      <c r="A10540" s="51" t="str">
        <f t="shared" si="170"/>
        <v>MRK.DE</v>
      </c>
      <c r="B10540" s="52" t="s">
        <v>521</v>
      </c>
      <c r="C10540" s="50" t="s">
        <v>13327</v>
      </c>
      <c r="D10540" s="50">
        <f>DAX__2019_2020__33[[#This Row],[Open]]*(DAX__2019_2020__33[[#This Row],[Adj Close]]/DAX__2019_2020__33[[#This Row],[Close]])</f>
        <v>121.09692466503195</v>
      </c>
      <c r="E10540" s="50" t="s">
        <v>4352</v>
      </c>
      <c r="F10540" s="50" t="s">
        <v>4601</v>
      </c>
      <c r="G10540" s="50" t="s">
        <v>4352</v>
      </c>
      <c r="H10540" s="50" t="s">
        <v>24967</v>
      </c>
      <c r="I10540" s="50">
        <f>(DAX__2019_2020__33[[#This Row],[Adj Close]]-DAX__2019_2020__33[[#This Row],[Adj Open]])/DAX__2019_2020__33[[#This Row],[Adj Open]]</f>
        <v>3.6422257310669225E-3</v>
      </c>
      <c r="J10540" s="50">
        <f>DAX__2019_2020__33[[#This Row],[Adj Close]]-DAX__2019_2020__33[[#This Row],[Adj Open]]</f>
        <v>0.44106233496805203</v>
      </c>
      <c r="K10540" s="50">
        <v>368605</v>
      </c>
    </row>
    <row r="10541" spans="1:11" x14ac:dyDescent="0.3">
      <c r="A10541" s="51" t="str">
        <f t="shared" si="170"/>
        <v>MRK.DE</v>
      </c>
      <c r="B10541" s="52" t="s">
        <v>522</v>
      </c>
      <c r="C10541" s="50" t="s">
        <v>4315</v>
      </c>
      <c r="D10541" s="50">
        <f>DAX__2019_2020__33[[#This Row],[Open]]*(DAX__2019_2020__33[[#This Row],[Adj Close]]/DAX__2019_2020__33[[#This Row],[Close]])</f>
        <v>123.30225400443524</v>
      </c>
      <c r="E10541" s="50" t="s">
        <v>4315</v>
      </c>
      <c r="F10541" s="50" t="s">
        <v>14024</v>
      </c>
      <c r="G10541" s="50" t="s">
        <v>4716</v>
      </c>
      <c r="H10541" s="50" t="s">
        <v>24971</v>
      </c>
      <c r="I10541" s="50">
        <f>(DAX__2019_2020__33[[#This Row],[Adj Close]]-DAX__2019_2020__33[[#This Row],[Adj Open]])/DAX__2019_2020__33[[#This Row],[Adj Open]]</f>
        <v>-6.3593241726711261E-3</v>
      </c>
      <c r="J10541" s="50">
        <f>DAX__2019_2020__33[[#This Row],[Adj Close]]-DAX__2019_2020__33[[#This Row],[Adj Open]]</f>
        <v>-0.78411900443524019</v>
      </c>
      <c r="K10541" s="50">
        <v>442426</v>
      </c>
    </row>
    <row r="10542" spans="1:11" x14ac:dyDescent="0.3">
      <c r="A10542" s="51" t="str">
        <f t="shared" si="170"/>
        <v>MRK.DE</v>
      </c>
      <c r="B10542" s="52" t="s">
        <v>523</v>
      </c>
      <c r="C10542" s="50" t="s">
        <v>4613</v>
      </c>
      <c r="D10542" s="50">
        <f>DAX__2019_2020__33[[#This Row],[Open]]*(DAX__2019_2020__33[[#This Row],[Adj Close]]/DAX__2019_2020__33[[#This Row],[Close]])</f>
        <v>122.12607095167651</v>
      </c>
      <c r="E10542" s="50" t="s">
        <v>12470</v>
      </c>
      <c r="F10542" s="50" t="s">
        <v>12531</v>
      </c>
      <c r="G10542" s="50" t="s">
        <v>4611</v>
      </c>
      <c r="H10542" s="50" t="s">
        <v>24972</v>
      </c>
      <c r="I10542" s="50">
        <f>(DAX__2019_2020__33[[#This Row],[Adj Close]]-DAX__2019_2020__33[[#This Row],[Adj Open]])/DAX__2019_2020__33[[#This Row],[Adj Open]]</f>
        <v>4.8154013614028959E-3</v>
      </c>
      <c r="J10542" s="50">
        <f>DAX__2019_2020__33[[#This Row],[Adj Close]]-DAX__2019_2020__33[[#This Row],[Adj Open]]</f>
        <v>0.58808604832348976</v>
      </c>
      <c r="K10542" s="50">
        <v>329751</v>
      </c>
    </row>
    <row r="10543" spans="1:11" x14ac:dyDescent="0.3">
      <c r="A10543" s="51" t="str">
        <f t="shared" si="170"/>
        <v>MRK.DE</v>
      </c>
      <c r="B10543" s="52" t="s">
        <v>524</v>
      </c>
      <c r="C10543" s="50" t="s">
        <v>4463</v>
      </c>
      <c r="D10543" s="50">
        <f>DAX__2019_2020__33[[#This Row],[Open]]*(DAX__2019_2020__33[[#This Row],[Adj Close]]/DAX__2019_2020__33[[#This Row],[Close]])</f>
        <v>122.02806180582749</v>
      </c>
      <c r="E10543" s="50" t="s">
        <v>13344</v>
      </c>
      <c r="F10543" s="50" t="s">
        <v>24800</v>
      </c>
      <c r="G10543" s="50" t="s">
        <v>13329</v>
      </c>
      <c r="H10543" s="50" t="s">
        <v>24973</v>
      </c>
      <c r="I10543" s="50">
        <f>(DAX__2019_2020__33[[#This Row],[Adj Close]]-DAX__2019_2020__33[[#This Row],[Adj Open]])/DAX__2019_2020__33[[#This Row],[Adj Open]]</f>
        <v>4.0163052208840022E-4</v>
      </c>
      <c r="J10543" s="50">
        <f>DAX__2019_2020__33[[#This Row],[Adj Close]]-DAX__2019_2020__33[[#This Row],[Adj Open]]</f>
        <v>4.9010194172510069E-2</v>
      </c>
      <c r="K10543" s="50">
        <v>384158</v>
      </c>
    </row>
    <row r="10544" spans="1:11" x14ac:dyDescent="0.3">
      <c r="A10544" s="51" t="str">
        <f t="shared" si="170"/>
        <v>MRK.DE</v>
      </c>
      <c r="B10544" s="52" t="s">
        <v>525</v>
      </c>
      <c r="C10544" s="50" t="s">
        <v>12470</v>
      </c>
      <c r="D10544" s="50">
        <f>DAX__2019_2020__33[[#This Row],[Open]]*(DAX__2019_2020__33[[#This Row],[Adj Close]]/DAX__2019_2020__33[[#This Row],[Close]])</f>
        <v>123.0082026718905</v>
      </c>
      <c r="E10544" s="50" t="s">
        <v>13392</v>
      </c>
      <c r="F10544" s="50" t="s">
        <v>12330</v>
      </c>
      <c r="G10544" s="50" t="s">
        <v>24805</v>
      </c>
      <c r="H10544" s="50" t="s">
        <v>24974</v>
      </c>
      <c r="I10544" s="50">
        <f>(DAX__2019_2020__33[[#This Row],[Adj Close]]-DAX__2019_2020__33[[#This Row],[Adj Open]])/DAX__2019_2020__33[[#This Row],[Adj Open]]</f>
        <v>3.5856334661353928E-3</v>
      </c>
      <c r="J10544" s="50">
        <f>DAX__2019_2020__33[[#This Row],[Adj Close]]-DAX__2019_2020__33[[#This Row],[Adj Open]]</f>
        <v>0.44106232810949564</v>
      </c>
      <c r="K10544" s="50">
        <v>457783</v>
      </c>
    </row>
    <row r="10545" spans="1:11" x14ac:dyDescent="0.3">
      <c r="A10545" s="51" t="str">
        <f t="shared" si="170"/>
        <v>MRK.DE</v>
      </c>
      <c r="B10545" s="52" t="s">
        <v>526</v>
      </c>
      <c r="C10545" s="50" t="s">
        <v>4611</v>
      </c>
      <c r="D10545" s="50">
        <f>DAX__2019_2020__33[[#This Row],[Open]]*(DAX__2019_2020__33[[#This Row],[Adj Close]]/DAX__2019_2020__33[[#This Row],[Close]])</f>
        <v>122.71415993200573</v>
      </c>
      <c r="E10545" s="50" t="s">
        <v>24975</v>
      </c>
      <c r="F10545" s="50" t="s">
        <v>14021</v>
      </c>
      <c r="G10545" s="50" t="s">
        <v>4376</v>
      </c>
      <c r="H10545" s="50" t="s">
        <v>24976</v>
      </c>
      <c r="I10545" s="50">
        <f>(DAX__2019_2020__33[[#This Row],[Adj Close]]-DAX__2019_2020__33[[#This Row],[Adj Open]])/DAX__2019_2020__33[[#This Row],[Adj Open]]</f>
        <v>1.437702111127054E-2</v>
      </c>
      <c r="J10545" s="50">
        <f>DAX__2019_2020__33[[#This Row],[Adj Close]]-DAX__2019_2020__33[[#This Row],[Adj Open]]</f>
        <v>1.7642640679942758</v>
      </c>
      <c r="K10545" s="50">
        <v>344069</v>
      </c>
    </row>
    <row r="10546" spans="1:11" x14ac:dyDescent="0.3">
      <c r="A10546" s="51" t="str">
        <f t="shared" si="170"/>
        <v>MRK.DE</v>
      </c>
      <c r="B10546" s="52" t="s">
        <v>527</v>
      </c>
      <c r="C10546" s="50" t="s">
        <v>13361</v>
      </c>
      <c r="D10546" s="50">
        <f>DAX__2019_2020__33[[#This Row],[Open]]*(DAX__2019_2020__33[[#This Row],[Adj Close]]/DAX__2019_2020__33[[#This Row],[Close]])</f>
        <v>125.3605531263598</v>
      </c>
      <c r="E10546" s="50" t="s">
        <v>13372</v>
      </c>
      <c r="F10546" s="50" t="s">
        <v>24977</v>
      </c>
      <c r="G10546" s="50" t="s">
        <v>13372</v>
      </c>
      <c r="H10546" s="50" t="s">
        <v>24978</v>
      </c>
      <c r="I10546" s="50">
        <f>(DAX__2019_2020__33[[#This Row],[Adj Close]]-DAX__2019_2020__33[[#This Row],[Adj Open]])/DAX__2019_2020__33[[#This Row],[Adj Open]]</f>
        <v>4.3001953979640729E-3</v>
      </c>
      <c r="J10546" s="50">
        <f>DAX__2019_2020__33[[#This Row],[Adj Close]]-DAX__2019_2020__33[[#This Row],[Adj Open]]</f>
        <v>0.53907487364020312</v>
      </c>
      <c r="K10546" s="50">
        <v>274815</v>
      </c>
    </row>
    <row r="10547" spans="1:11" x14ac:dyDescent="0.3">
      <c r="A10547" s="51" t="str">
        <f t="shared" si="170"/>
        <v>MRK.DE</v>
      </c>
      <c r="B10547" s="52" t="s">
        <v>528</v>
      </c>
      <c r="C10547" s="50" t="s">
        <v>13384</v>
      </c>
      <c r="D10547" s="50">
        <f>DAX__2019_2020__33[[#This Row],[Open]]*(DAX__2019_2020__33[[#This Row],[Adj Close]]/DAX__2019_2020__33[[#This Row],[Close]])</f>
        <v>126.09565174613454</v>
      </c>
      <c r="E10547" s="50" t="s">
        <v>11944</v>
      </c>
      <c r="F10547" s="50" t="s">
        <v>4462</v>
      </c>
      <c r="G10547" s="50" t="s">
        <v>11922</v>
      </c>
      <c r="H10547" s="50" t="s">
        <v>24979</v>
      </c>
      <c r="I10547" s="50">
        <f>(DAX__2019_2020__33[[#This Row],[Adj Close]]-DAX__2019_2020__33[[#This Row],[Adj Open]])/DAX__2019_2020__33[[#This Row],[Adj Open]]</f>
        <v>-2.3318151106947226E-3</v>
      </c>
      <c r="J10547" s="50">
        <f>DAX__2019_2020__33[[#This Row],[Adj Close]]-DAX__2019_2020__33[[#This Row],[Adj Open]]</f>
        <v>-0.29403174613453587</v>
      </c>
      <c r="K10547" s="50">
        <v>374391</v>
      </c>
    </row>
    <row r="10548" spans="1:11" x14ac:dyDescent="0.3">
      <c r="A10548" s="51" t="str">
        <f t="shared" si="170"/>
        <v>MRK.DE</v>
      </c>
      <c r="B10548" s="52" t="s">
        <v>529</v>
      </c>
      <c r="C10548" s="50" t="s">
        <v>11922</v>
      </c>
      <c r="D10548" s="50">
        <f>DAX__2019_2020__33[[#This Row],[Open]]*(DAX__2019_2020__33[[#This Row],[Adj Close]]/DAX__2019_2020__33[[#This Row],[Close]])</f>
        <v>125.80162314224037</v>
      </c>
      <c r="E10548" s="50" t="s">
        <v>13413</v>
      </c>
      <c r="F10548" s="50" t="s">
        <v>12004</v>
      </c>
      <c r="G10548" s="50" t="s">
        <v>4739</v>
      </c>
      <c r="H10548" s="50" t="s">
        <v>24980</v>
      </c>
      <c r="I10548" s="50">
        <f>(DAX__2019_2020__33[[#This Row],[Adj Close]]-DAX__2019_2020__33[[#This Row],[Adj Open]])/DAX__2019_2020__33[[#This Row],[Adj Open]]</f>
        <v>7.4016124315568043E-3</v>
      </c>
      <c r="J10548" s="50">
        <f>DAX__2019_2020__33[[#This Row],[Adj Close]]-DAX__2019_2020__33[[#This Row],[Adj Open]]</f>
        <v>0.93113485775963056</v>
      </c>
      <c r="K10548" s="50">
        <v>354148</v>
      </c>
    </row>
    <row r="10549" spans="1:11" x14ac:dyDescent="0.3">
      <c r="A10549" s="51" t="str">
        <f t="shared" si="170"/>
        <v>MRK.DE</v>
      </c>
      <c r="B10549" s="52" t="s">
        <v>530</v>
      </c>
      <c r="C10549" s="50" t="s">
        <v>13413</v>
      </c>
      <c r="D10549" s="50">
        <f>DAX__2019_2020__33[[#This Row],[Open]]*(DAX__2019_2020__33[[#This Row],[Adj Close]]/DAX__2019_2020__33[[#This Row],[Close]])</f>
        <v>126.92878780151341</v>
      </c>
      <c r="E10549" s="50" t="s">
        <v>13419</v>
      </c>
      <c r="F10549" s="50" t="s">
        <v>12006</v>
      </c>
      <c r="G10549" s="50" t="s">
        <v>11934</v>
      </c>
      <c r="H10549" s="50" t="s">
        <v>24981</v>
      </c>
      <c r="I10549" s="50">
        <f>(DAX__2019_2020__33[[#This Row],[Adj Close]]-DAX__2019_2020__33[[#This Row],[Adj Open]])/DAX__2019_2020__33[[#This Row],[Adj Open]]</f>
        <v>6.5637528957528963E-3</v>
      </c>
      <c r="J10549" s="50">
        <f>DAX__2019_2020__33[[#This Row],[Adj Close]]-DAX__2019_2020__33[[#This Row],[Adj Open]]</f>
        <v>0.83312919848658851</v>
      </c>
      <c r="K10549" s="50">
        <v>263543</v>
      </c>
    </row>
    <row r="10550" spans="1:11" x14ac:dyDescent="0.3">
      <c r="A10550" s="51" t="str">
        <f t="shared" ref="A10550:A10606" si="171">"MRK.DE"</f>
        <v>MRK.DE</v>
      </c>
      <c r="B10550" s="52" t="s">
        <v>531</v>
      </c>
      <c r="C10550" s="50" t="s">
        <v>4434</v>
      </c>
      <c r="D10550" s="50">
        <f>DAX__2019_2020__33[[#This Row],[Open]]*(DAX__2019_2020__33[[#This Row],[Adj Close]]/DAX__2019_2020__33[[#This Row],[Close]])</f>
        <v>127.81090908706859</v>
      </c>
      <c r="E10550" s="50" t="s">
        <v>4880</v>
      </c>
      <c r="F10550" s="50" t="s">
        <v>11945</v>
      </c>
      <c r="G10550" s="50" t="s">
        <v>4880</v>
      </c>
      <c r="H10550" s="50" t="s">
        <v>24982</v>
      </c>
      <c r="I10550" s="50">
        <f>(DAX__2019_2020__33[[#This Row],[Adj Close]]-DAX__2019_2020__33[[#This Row],[Adj Open]])/DAX__2019_2020__33[[#This Row],[Adj Open]]</f>
        <v>4.6012732178500881E-3</v>
      </c>
      <c r="J10550" s="50">
        <f>DAX__2019_2020__33[[#This Row],[Adj Close]]-DAX__2019_2020__33[[#This Row],[Adj Open]]</f>
        <v>0.5880929129314012</v>
      </c>
      <c r="K10550" s="50">
        <v>253178</v>
      </c>
    </row>
    <row r="10551" spans="1:11" x14ac:dyDescent="0.3">
      <c r="A10551" s="51" t="str">
        <f t="shared" si="171"/>
        <v>MRK.DE</v>
      </c>
      <c r="B10551" s="52" t="s">
        <v>532</v>
      </c>
      <c r="C10551" s="50" t="s">
        <v>4398</v>
      </c>
      <c r="D10551" s="50">
        <f>DAX__2019_2020__33[[#This Row],[Open]]*(DAX__2019_2020__33[[#This Row],[Adj Close]]/DAX__2019_2020__33[[#This Row],[Close]])</f>
        <v>128.49702238621384</v>
      </c>
      <c r="E10551" s="50" t="s">
        <v>11941</v>
      </c>
      <c r="F10551" s="50" t="s">
        <v>11934</v>
      </c>
      <c r="G10551" s="50" t="s">
        <v>4880</v>
      </c>
      <c r="H10551" s="50" t="s">
        <v>24982</v>
      </c>
      <c r="I10551" s="50">
        <f>(DAX__2019_2020__33[[#This Row],[Adj Close]]-DAX__2019_2020__33[[#This Row],[Adj Open]])/DAX__2019_2020__33[[#This Row],[Adj Open]]</f>
        <v>-7.6282223816233005E-4</v>
      </c>
      <c r="J10551" s="50">
        <f>DAX__2019_2020__33[[#This Row],[Adj Close]]-DAX__2019_2020__33[[#This Row],[Adj Open]]</f>
        <v>-9.8020386213846677E-2</v>
      </c>
      <c r="K10551" s="50">
        <v>242805</v>
      </c>
    </row>
    <row r="10552" spans="1:11" x14ac:dyDescent="0.3">
      <c r="A10552" s="51" t="str">
        <f t="shared" si="171"/>
        <v>MRK.DE</v>
      </c>
      <c r="B10552" s="52" t="s">
        <v>533</v>
      </c>
      <c r="C10552" s="50" t="s">
        <v>13414</v>
      </c>
      <c r="D10552" s="50">
        <f>DAX__2019_2020__33[[#This Row],[Open]]*(DAX__2019_2020__33[[#This Row],[Adj Close]]/DAX__2019_2020__33[[#This Row],[Close]])</f>
        <v>128.64403759339629</v>
      </c>
      <c r="E10552" s="50" t="s">
        <v>12000</v>
      </c>
      <c r="F10552" s="50" t="s">
        <v>11924</v>
      </c>
      <c r="G10552" s="50" t="s">
        <v>13417</v>
      </c>
      <c r="H10552" s="50" t="s">
        <v>24983</v>
      </c>
      <c r="I10552" s="50">
        <f>(DAX__2019_2020__33[[#This Row],[Adj Close]]-DAX__2019_2020__33[[#This Row],[Adj Open]])/DAX__2019_2020__33[[#This Row],[Adj Open]]</f>
        <v>-5.333310476190423E-3</v>
      </c>
      <c r="J10552" s="50">
        <f>DAX__2019_2020__33[[#This Row],[Adj Close]]-DAX__2019_2020__33[[#This Row],[Adj Open]]</f>
        <v>-0.68609859339629509</v>
      </c>
      <c r="K10552" s="50">
        <v>263816</v>
      </c>
    </row>
    <row r="10553" spans="1:11" x14ac:dyDescent="0.3">
      <c r="A10553" s="51" t="str">
        <f t="shared" si="171"/>
        <v>MRK.DE</v>
      </c>
      <c r="B10553" s="52" t="s">
        <v>534</v>
      </c>
      <c r="C10553" s="50" t="s">
        <v>4434</v>
      </c>
      <c r="D10553" s="50">
        <f>DAX__2019_2020__33[[#This Row],[Open]]*(DAX__2019_2020__33[[#This Row],[Adj Close]]/DAX__2019_2020__33[[#This Row],[Close]])</f>
        <v>127.81090554207124</v>
      </c>
      <c r="E10553" s="50" t="s">
        <v>24984</v>
      </c>
      <c r="F10553" s="50" t="s">
        <v>11922</v>
      </c>
      <c r="G10553" s="50" t="s">
        <v>11922</v>
      </c>
      <c r="H10553" s="50" t="s">
        <v>24979</v>
      </c>
      <c r="I10553" s="50">
        <f>(DAX__2019_2020__33[[#This Row],[Adj Close]]-DAX__2019_2020__33[[#This Row],[Adj Open]])/DAX__2019_2020__33[[#This Row],[Adj Open]]</f>
        <v>-1.5720767594513657E-2</v>
      </c>
      <c r="J10553" s="50">
        <f>DAX__2019_2020__33[[#This Row],[Adj Close]]-DAX__2019_2020__33[[#This Row],[Adj Open]]</f>
        <v>-2.0092855420712397</v>
      </c>
      <c r="K10553" s="50">
        <v>280594</v>
      </c>
    </row>
    <row r="10554" spans="1:11" x14ac:dyDescent="0.3">
      <c r="A10554" s="51" t="str">
        <f t="shared" si="171"/>
        <v>MRK.DE</v>
      </c>
      <c r="B10554" s="52" t="s">
        <v>535</v>
      </c>
      <c r="C10554" s="50" t="s">
        <v>4376</v>
      </c>
      <c r="D10554" s="50">
        <f>DAX__2019_2020__33[[#This Row],[Open]]*(DAX__2019_2020__33[[#This Row],[Adj Close]]/DAX__2019_2020__33[[#This Row],[Close]])</f>
        <v>124.47841813864898</v>
      </c>
      <c r="E10554" s="50" t="s">
        <v>4376</v>
      </c>
      <c r="F10554" s="50" t="s">
        <v>4193</v>
      </c>
      <c r="G10554" s="50" t="s">
        <v>4347</v>
      </c>
      <c r="H10554" s="50" t="s">
        <v>24968</v>
      </c>
      <c r="I10554" s="50">
        <f>(DAX__2019_2020__33[[#This Row],[Adj Close]]-DAX__2019_2020__33[[#This Row],[Adj Open]])/DAX__2019_2020__33[[#This Row],[Adj Open]]</f>
        <v>-2.5196826771653448E-2</v>
      </c>
      <c r="J10554" s="50">
        <f>DAX__2019_2020__33[[#This Row],[Adj Close]]-DAX__2019_2020__33[[#This Row],[Adj Open]]</f>
        <v>-3.1364611386489827</v>
      </c>
      <c r="K10554" s="50">
        <v>558717</v>
      </c>
    </row>
    <row r="10555" spans="1:11" x14ac:dyDescent="0.3">
      <c r="A10555" s="51" t="str">
        <f t="shared" si="171"/>
        <v>MRK.DE</v>
      </c>
      <c r="B10555" s="52" t="s">
        <v>536</v>
      </c>
      <c r="C10555" s="50" t="s">
        <v>4193</v>
      </c>
      <c r="D10555" s="50">
        <f>DAX__2019_2020__33[[#This Row],[Open]]*(DAX__2019_2020__33[[#This Row],[Adj Close]]/DAX__2019_2020__33[[#This Row],[Close]])</f>
        <v>121.04791335977428</v>
      </c>
      <c r="E10555" s="50" t="s">
        <v>13393</v>
      </c>
      <c r="F10555" s="50" t="s">
        <v>4193</v>
      </c>
      <c r="G10555" s="50" t="s">
        <v>4611</v>
      </c>
      <c r="H10555" s="50" t="s">
        <v>24972</v>
      </c>
      <c r="I10555" s="50">
        <f>(DAX__2019_2020__33[[#This Row],[Adj Close]]-DAX__2019_2020__33[[#This Row],[Adj Open]])/DAX__2019_2020__33[[#This Row],[Adj Open]]</f>
        <v>1.3765157894736821E-2</v>
      </c>
      <c r="J10555" s="50">
        <f>DAX__2019_2020__33[[#This Row],[Adj Close]]-DAX__2019_2020__33[[#This Row],[Adj Open]]</f>
        <v>1.6662436402257157</v>
      </c>
      <c r="K10555" s="50">
        <v>496225</v>
      </c>
    </row>
    <row r="10556" spans="1:11" x14ac:dyDescent="0.3">
      <c r="A10556" s="51" t="str">
        <f t="shared" si="171"/>
        <v>MRK.DE</v>
      </c>
      <c r="B10556" s="52" t="s">
        <v>537</v>
      </c>
      <c r="C10556" s="50" t="s">
        <v>4359</v>
      </c>
      <c r="D10556" s="50">
        <f>DAX__2019_2020__33[[#This Row],[Open]]*(DAX__2019_2020__33[[#This Row],[Adj Close]]/DAX__2019_2020__33[[#This Row],[Close]])</f>
        <v>123.40026207854606</v>
      </c>
      <c r="E10556" s="50" t="s">
        <v>4462</v>
      </c>
      <c r="F10556" s="50" t="s">
        <v>4731</v>
      </c>
      <c r="G10556" s="50" t="s">
        <v>4731</v>
      </c>
      <c r="H10556" s="50" t="s">
        <v>24964</v>
      </c>
      <c r="I10556" s="50">
        <f>(DAX__2019_2020__33[[#This Row],[Adj Close]]-DAX__2019_2020__33[[#This Row],[Adj Open]])/DAX__2019_2020__33[[#This Row],[Adj Open]]</f>
        <v>-1.2708490663884174E-2</v>
      </c>
      <c r="J10556" s="50">
        <f>DAX__2019_2020__33[[#This Row],[Adj Close]]-DAX__2019_2020__33[[#This Row],[Adj Open]]</f>
        <v>-1.5682310785460629</v>
      </c>
      <c r="K10556" s="50">
        <v>290119</v>
      </c>
    </row>
    <row r="10557" spans="1:11" x14ac:dyDescent="0.3">
      <c r="A10557" s="51" t="str">
        <f t="shared" si="171"/>
        <v>MRK.DE</v>
      </c>
      <c r="B10557" s="52" t="s">
        <v>538</v>
      </c>
      <c r="C10557" s="50" t="s">
        <v>13311</v>
      </c>
      <c r="D10557" s="50">
        <f>DAX__2019_2020__33[[#This Row],[Open]]*(DAX__2019_2020__33[[#This Row],[Adj Close]]/DAX__2019_2020__33[[#This Row],[Close]])</f>
        <v>121.78301920197462</v>
      </c>
      <c r="E10557" s="50" t="s">
        <v>13342</v>
      </c>
      <c r="F10557" s="50" t="s">
        <v>13311</v>
      </c>
      <c r="G10557" s="50" t="s">
        <v>4613</v>
      </c>
      <c r="H10557" s="50" t="s">
        <v>24985</v>
      </c>
      <c r="I10557" s="50">
        <f>(DAX__2019_2020__33[[#This Row],[Adj Close]]-DAX__2019_2020__33[[#This Row],[Adj Open]])/DAX__2019_2020__33[[#This Row],[Adj Open]]</f>
        <v>2.8168853118712661E-3</v>
      </c>
      <c r="J10557" s="50">
        <f>DAX__2019_2020__33[[#This Row],[Adj Close]]-DAX__2019_2020__33[[#This Row],[Adj Open]]</f>
        <v>0.34304879802537869</v>
      </c>
      <c r="K10557" s="50">
        <v>352191</v>
      </c>
    </row>
    <row r="10558" spans="1:11" x14ac:dyDescent="0.3">
      <c r="A10558" s="51" t="str">
        <f t="shared" si="171"/>
        <v>MRK.DE</v>
      </c>
      <c r="B10558" s="52" t="s">
        <v>539</v>
      </c>
      <c r="C10558" s="50" t="s">
        <v>4613</v>
      </c>
      <c r="D10558" s="50">
        <f>DAX__2019_2020__33[[#This Row],[Open]]*(DAX__2019_2020__33[[#This Row],[Adj Close]]/DAX__2019_2020__33[[#This Row],[Close]])</f>
        <v>122.12607581037568</v>
      </c>
      <c r="E10558" s="50" t="s">
        <v>4727</v>
      </c>
      <c r="F10558" s="50" t="s">
        <v>13170</v>
      </c>
      <c r="G10558" s="50" t="s">
        <v>13344</v>
      </c>
      <c r="H10558" s="50" t="s">
        <v>24986</v>
      </c>
      <c r="I10558" s="50">
        <f>(DAX__2019_2020__33[[#This Row],[Adj Close]]-DAX__2019_2020__33[[#This Row],[Adj Open]])/DAX__2019_2020__33[[#This Row],[Adj Open]]</f>
        <v>3.6115971687255325E-3</v>
      </c>
      <c r="J10558" s="50">
        <f>DAX__2019_2020__33[[#This Row],[Adj Close]]-DAX__2019_2020__33[[#This Row],[Adj Open]]</f>
        <v>0.44107018962431255</v>
      </c>
      <c r="K10558" s="50">
        <v>590424</v>
      </c>
    </row>
    <row r="10559" spans="1:11" x14ac:dyDescent="0.3">
      <c r="A10559" s="51" t="str">
        <f t="shared" si="171"/>
        <v>MRK.DE</v>
      </c>
      <c r="B10559" s="52" t="s">
        <v>540</v>
      </c>
      <c r="C10559" s="50" t="s">
        <v>4727</v>
      </c>
      <c r="D10559" s="50">
        <f>DAX__2019_2020__33[[#This Row],[Open]]*(DAX__2019_2020__33[[#This Row],[Adj Close]]/DAX__2019_2020__33[[#This Row],[Close]])</f>
        <v>122.61614163680592</v>
      </c>
      <c r="E10559" s="50" t="s">
        <v>13354</v>
      </c>
      <c r="F10559" s="50" t="s">
        <v>12285</v>
      </c>
      <c r="G10559" s="50" t="s">
        <v>13374</v>
      </c>
      <c r="H10559" s="50" t="s">
        <v>24987</v>
      </c>
      <c r="I10559" s="50">
        <f>(DAX__2019_2020__33[[#This Row],[Adj Close]]-DAX__2019_2020__33[[#This Row],[Adj Open]])/DAX__2019_2020__33[[#This Row],[Adj Open]]</f>
        <v>2.2781766950947472E-2</v>
      </c>
      <c r="J10559" s="50">
        <f>DAX__2019_2020__33[[#This Row],[Adj Close]]-DAX__2019_2020__33[[#This Row],[Adj Open]]</f>
        <v>2.7934123631940793</v>
      </c>
      <c r="K10559" s="50">
        <v>663160</v>
      </c>
    </row>
    <row r="10560" spans="1:11" x14ac:dyDescent="0.3">
      <c r="A10560" s="51" t="str">
        <f t="shared" si="171"/>
        <v>MRK.DE</v>
      </c>
      <c r="B10560" s="52" t="s">
        <v>541</v>
      </c>
      <c r="C10560" s="50" t="s">
        <v>13374</v>
      </c>
      <c r="D10560" s="50">
        <f>DAX__2019_2020__33[[#This Row],[Open]]*(DAX__2019_2020__33[[#This Row],[Adj Close]]/DAX__2019_2020__33[[#This Row],[Close]])</f>
        <v>125.40955744593295</v>
      </c>
      <c r="E10560" s="50" t="s">
        <v>4394</v>
      </c>
      <c r="F10560" s="50" t="s">
        <v>13403</v>
      </c>
      <c r="G10560" s="50" t="s">
        <v>12001</v>
      </c>
      <c r="H10560" s="50" t="s">
        <v>24988</v>
      </c>
      <c r="I10560" s="50">
        <f>(DAX__2019_2020__33[[#This Row],[Adj Close]]-DAX__2019_2020__33[[#This Row],[Adj Open]])/DAX__2019_2020__33[[#This Row],[Adj Open]]</f>
        <v>3.0480727561095679E-2</v>
      </c>
      <c r="J10560" s="50">
        <f>DAX__2019_2020__33[[#This Row],[Adj Close]]-DAX__2019_2020__33[[#This Row],[Adj Open]]</f>
        <v>3.8225745540670601</v>
      </c>
      <c r="K10560" s="50">
        <v>662407</v>
      </c>
    </row>
    <row r="10561" spans="1:11" x14ac:dyDescent="0.3">
      <c r="A10561" s="51" t="str">
        <f t="shared" si="171"/>
        <v>MRK.DE</v>
      </c>
      <c r="B10561" s="52" t="s">
        <v>542</v>
      </c>
      <c r="C10561" s="50" t="s">
        <v>4756</v>
      </c>
      <c r="D10561" s="50">
        <f>DAX__2019_2020__33[[#This Row],[Open]]*(DAX__2019_2020__33[[#This Row],[Adj Close]]/DAX__2019_2020__33[[#This Row],[Close]])</f>
        <v>128.59502594171869</v>
      </c>
      <c r="E10561" s="50" t="s">
        <v>11960</v>
      </c>
      <c r="F10561" s="50" t="s">
        <v>24232</v>
      </c>
      <c r="G10561" s="50" t="s">
        <v>12018</v>
      </c>
      <c r="H10561" s="50" t="s">
        <v>24989</v>
      </c>
      <c r="I10561" s="50">
        <f>(DAX__2019_2020__33[[#This Row],[Adj Close]]-DAX__2019_2020__33[[#This Row],[Adj Open]])/DAX__2019_2020__33[[#This Row],[Adj Open]]</f>
        <v>-2.6676143902655105E-3</v>
      </c>
      <c r="J10561" s="50">
        <f>DAX__2019_2020__33[[#This Row],[Adj Close]]-DAX__2019_2020__33[[#This Row],[Adj Open]]</f>
        <v>-0.3430419417186954</v>
      </c>
      <c r="K10561" s="50">
        <v>376659</v>
      </c>
    </row>
    <row r="10562" spans="1:11" x14ac:dyDescent="0.3">
      <c r="A10562" s="51" t="str">
        <f t="shared" si="171"/>
        <v>MRK.DE</v>
      </c>
      <c r="B10562" s="52" t="s">
        <v>543</v>
      </c>
      <c r="C10562" s="50" t="s">
        <v>4880</v>
      </c>
      <c r="D10562" s="50">
        <f>DAX__2019_2020__33[[#This Row],[Open]]*(DAX__2019_2020__33[[#This Row],[Adj Close]]/DAX__2019_2020__33[[#This Row],[Close]])</f>
        <v>128.39900366269981</v>
      </c>
      <c r="E10562" s="50" t="s">
        <v>4653</v>
      </c>
      <c r="F10562" s="50" t="s">
        <v>4434</v>
      </c>
      <c r="G10562" s="50" t="s">
        <v>4653</v>
      </c>
      <c r="H10562" s="50" t="s">
        <v>24990</v>
      </c>
      <c r="I10562" s="50">
        <f>(DAX__2019_2020__33[[#This Row],[Adj Close]]-DAX__2019_2020__33[[#This Row],[Adj Open]])/DAX__2019_2020__33[[#This Row],[Adj Open]]</f>
        <v>3.2061045801526578E-2</v>
      </c>
      <c r="J10562" s="50">
        <f>DAX__2019_2020__33[[#This Row],[Adj Close]]-DAX__2019_2020__33[[#This Row],[Adj Open]]</f>
        <v>4.1166063373001975</v>
      </c>
      <c r="K10562" s="50">
        <v>882102</v>
      </c>
    </row>
    <row r="10563" spans="1:11" x14ac:dyDescent="0.3">
      <c r="A10563" s="51" t="str">
        <f t="shared" si="171"/>
        <v>MRK.DE</v>
      </c>
      <c r="B10563" s="52" t="s">
        <v>544</v>
      </c>
      <c r="C10563" s="50" t="s">
        <v>4705</v>
      </c>
      <c r="D10563" s="50">
        <f>DAX__2019_2020__33[[#This Row],[Open]]*(DAX__2019_2020__33[[#This Row],[Adj Close]]/DAX__2019_2020__33[[#This Row],[Close]])</f>
        <v>130.35928524675325</v>
      </c>
      <c r="E10563" s="50" t="s">
        <v>11992</v>
      </c>
      <c r="F10563" s="50" t="s">
        <v>4705</v>
      </c>
      <c r="G10563" s="50" t="s">
        <v>13442</v>
      </c>
      <c r="H10563" s="50" t="s">
        <v>24991</v>
      </c>
      <c r="I10563" s="50">
        <f>(DAX__2019_2020__33[[#This Row],[Adj Close]]-DAX__2019_2020__33[[#This Row],[Adj Open]])/DAX__2019_2020__33[[#This Row],[Adj Open]]</f>
        <v>1.315789473684202E-2</v>
      </c>
      <c r="J10563" s="50">
        <f>DAX__2019_2020__33[[#This Row],[Adj Close]]-DAX__2019_2020__33[[#This Row],[Adj Open]]</f>
        <v>1.715253753246742</v>
      </c>
      <c r="K10563" s="50">
        <v>903504</v>
      </c>
    </row>
    <row r="10564" spans="1:11" x14ac:dyDescent="0.3">
      <c r="A10564" s="51" t="str">
        <f t="shared" si="171"/>
        <v>MRK.DE</v>
      </c>
      <c r="B10564" s="52" t="s">
        <v>545</v>
      </c>
      <c r="C10564" s="50" t="s">
        <v>4830</v>
      </c>
      <c r="D10564" s="50">
        <f>DAX__2019_2020__33[[#This Row],[Open]]*(DAX__2019_2020__33[[#This Row],[Adj Close]]/DAX__2019_2020__33[[#This Row],[Close]])</f>
        <v>131.73148668365809</v>
      </c>
      <c r="E10564" s="50" t="s">
        <v>12124</v>
      </c>
      <c r="F10564" s="50" t="s">
        <v>4648</v>
      </c>
      <c r="G10564" s="50" t="s">
        <v>4648</v>
      </c>
      <c r="H10564" s="50" t="s">
        <v>24992</v>
      </c>
      <c r="I10564" s="50">
        <f>(DAX__2019_2020__33[[#This Row],[Adj Close]]-DAX__2019_2020__33[[#This Row],[Adj Open]])/DAX__2019_2020__33[[#This Row],[Adj Open]]</f>
        <v>-1.4136860750157477E-2</v>
      </c>
      <c r="J10564" s="50">
        <f>DAX__2019_2020__33[[#This Row],[Adj Close]]-DAX__2019_2020__33[[#This Row],[Adj Open]]</f>
        <v>-1.8622696836580985</v>
      </c>
      <c r="K10564" s="50">
        <v>639187</v>
      </c>
    </row>
    <row r="10565" spans="1:11" x14ac:dyDescent="0.3">
      <c r="A10565" s="51" t="str">
        <f t="shared" si="171"/>
        <v>MRK.DE</v>
      </c>
      <c r="B10565" s="52" t="s">
        <v>546</v>
      </c>
      <c r="C10565" s="50" t="s">
        <v>12309</v>
      </c>
      <c r="D10565" s="50">
        <f>DAX__2019_2020__33[[#This Row],[Open]]*(DAX__2019_2020__33[[#This Row],[Adj Close]]/DAX__2019_2020__33[[#This Row],[Close]])</f>
        <v>127.90892690273022</v>
      </c>
      <c r="E10565" s="50" t="s">
        <v>11965</v>
      </c>
      <c r="F10565" s="50" t="s">
        <v>4890</v>
      </c>
      <c r="G10565" s="50" t="s">
        <v>13382</v>
      </c>
      <c r="H10565" s="50" t="s">
        <v>24993</v>
      </c>
      <c r="I10565" s="50">
        <f>(DAX__2019_2020__33[[#This Row],[Adj Close]]-DAX__2019_2020__33[[#This Row],[Adj Open]])/DAX__2019_2020__33[[#This Row],[Adj Open]]</f>
        <v>-2.5670482758620695E-2</v>
      </c>
      <c r="J10565" s="50">
        <f>DAX__2019_2020__33[[#This Row],[Adj Close]]-DAX__2019_2020__33[[#This Row],[Adj Open]]</f>
        <v>-3.283483902730211</v>
      </c>
      <c r="K10565" s="50">
        <v>709701</v>
      </c>
    </row>
    <row r="10566" spans="1:11" x14ac:dyDescent="0.3">
      <c r="A10566" s="51" t="str">
        <f t="shared" si="171"/>
        <v>MRK.DE</v>
      </c>
      <c r="B10566" s="52" t="s">
        <v>547</v>
      </c>
      <c r="C10566" s="50" t="s">
        <v>13366</v>
      </c>
      <c r="D10566" s="50">
        <f>DAX__2019_2020__33[[#This Row],[Open]]*(DAX__2019_2020__33[[#This Row],[Adj Close]]/DAX__2019_2020__33[[#This Row],[Close]])</f>
        <v>127.66389418263806</v>
      </c>
      <c r="E10566" s="50" t="s">
        <v>13414</v>
      </c>
      <c r="F10566" s="50" t="s">
        <v>4442</v>
      </c>
      <c r="G10566" s="50" t="s">
        <v>12288</v>
      </c>
      <c r="H10566" s="50" t="s">
        <v>24994</v>
      </c>
      <c r="I10566" s="50">
        <f>(DAX__2019_2020__33[[#This Row],[Adj Close]]-DAX__2019_2020__33[[#This Row],[Adj Open]])/DAX__2019_2020__33[[#This Row],[Adj Open]]</f>
        <v>-6.5259577735124735E-3</v>
      </c>
      <c r="J10566" s="50">
        <f>DAX__2019_2020__33[[#This Row],[Adj Close]]-DAX__2019_2020__33[[#This Row],[Adj Open]]</f>
        <v>-0.83312918263806068</v>
      </c>
      <c r="K10566" s="50">
        <v>440797</v>
      </c>
    </row>
    <row r="10567" spans="1:11" x14ac:dyDescent="0.3">
      <c r="A10567" s="51" t="str">
        <f t="shared" si="171"/>
        <v>MRK.DE</v>
      </c>
      <c r="B10567" s="52" t="s">
        <v>548</v>
      </c>
      <c r="C10567" s="50" t="s">
        <v>4635</v>
      </c>
      <c r="D10567" s="50">
        <f>DAX__2019_2020__33[[#This Row],[Open]]*(DAX__2019_2020__33[[#This Row],[Adj Close]]/DAX__2019_2020__33[[#This Row],[Close]])</f>
        <v>127.41885060470996</v>
      </c>
      <c r="E10567" s="50" t="s">
        <v>4769</v>
      </c>
      <c r="F10567" s="50" t="s">
        <v>4386</v>
      </c>
      <c r="G10567" s="50" t="s">
        <v>4769</v>
      </c>
      <c r="H10567" s="50" t="s">
        <v>24995</v>
      </c>
      <c r="I10567" s="50">
        <f>(DAX__2019_2020__33[[#This Row],[Adj Close]]-DAX__2019_2020__33[[#This Row],[Adj Open]])/DAX__2019_2020__33[[#This Row],[Adj Open]]</f>
        <v>2.3846199999999956E-2</v>
      </c>
      <c r="J10567" s="50">
        <f>DAX__2019_2020__33[[#This Row],[Adj Close]]-DAX__2019_2020__33[[#This Row],[Adj Open]]</f>
        <v>3.0384553952900291</v>
      </c>
      <c r="K10567" s="50">
        <v>457490</v>
      </c>
    </row>
    <row r="10568" spans="1:11" x14ac:dyDescent="0.3">
      <c r="A10568" s="51" t="str">
        <f t="shared" si="171"/>
        <v>MRK.DE</v>
      </c>
      <c r="B10568" s="52" t="s">
        <v>549</v>
      </c>
      <c r="C10568" s="50" t="s">
        <v>24996</v>
      </c>
      <c r="D10568" s="50">
        <f>DAX__2019_2020__33[[#This Row],[Open]]*(DAX__2019_2020__33[[#This Row],[Adj Close]]/DAX__2019_2020__33[[#This Row],[Close]])</f>
        <v>129.9182276289132</v>
      </c>
      <c r="E10568" s="50" t="s">
        <v>4828</v>
      </c>
      <c r="F10568" s="50" t="s">
        <v>11936</v>
      </c>
      <c r="G10568" s="50" t="s">
        <v>4663</v>
      </c>
      <c r="H10568" s="50" t="s">
        <v>24997</v>
      </c>
      <c r="I10568" s="50">
        <f>(DAX__2019_2020__33[[#This Row],[Adj Close]]-DAX__2019_2020__33[[#This Row],[Adj Open]])/DAX__2019_2020__33[[#This Row],[Adj Open]]</f>
        <v>2.4519048860376241E-2</v>
      </c>
      <c r="J10568" s="50">
        <f>DAX__2019_2020__33[[#This Row],[Adj Close]]-DAX__2019_2020__33[[#This Row],[Adj Open]]</f>
        <v>3.1854713710868054</v>
      </c>
      <c r="K10568" s="50">
        <v>557827</v>
      </c>
    </row>
    <row r="10569" spans="1:11" x14ac:dyDescent="0.3">
      <c r="A10569" s="51" t="str">
        <f t="shared" si="171"/>
        <v>MRK.DE</v>
      </c>
      <c r="B10569" s="52" t="s">
        <v>550</v>
      </c>
      <c r="C10569" s="50" t="s">
        <v>13437</v>
      </c>
      <c r="D10569" s="50">
        <f>DAX__2019_2020__33[[#This Row],[Open]]*(DAX__2019_2020__33[[#This Row],[Adj Close]]/DAX__2019_2020__33[[#This Row],[Close]])</f>
        <v>134.03484073865289</v>
      </c>
      <c r="E10569" s="50" t="s">
        <v>4811</v>
      </c>
      <c r="F10569" s="50" t="s">
        <v>13718</v>
      </c>
      <c r="G10569" s="50" t="s">
        <v>4800</v>
      </c>
      <c r="H10569" s="50" t="s">
        <v>24998</v>
      </c>
      <c r="I10569" s="50">
        <f>(DAX__2019_2020__33[[#This Row],[Adj Close]]-DAX__2019_2020__33[[#This Row],[Adj Open]])/DAX__2019_2020__33[[#This Row],[Adj Open]]</f>
        <v>-4.0219597806216787E-3</v>
      </c>
      <c r="J10569" s="50">
        <f>DAX__2019_2020__33[[#This Row],[Adj Close]]-DAX__2019_2020__33[[#This Row],[Adj Open]]</f>
        <v>-0.53908273865289402</v>
      </c>
      <c r="K10569" s="50">
        <v>410104</v>
      </c>
    </row>
    <row r="10570" spans="1:11" x14ac:dyDescent="0.3">
      <c r="A10570" s="51" t="str">
        <f t="shared" si="171"/>
        <v>MRK.DE</v>
      </c>
      <c r="B10570" s="52" t="s">
        <v>551</v>
      </c>
      <c r="C10570" s="50" t="s">
        <v>4657</v>
      </c>
      <c r="D10570" s="50">
        <f>DAX__2019_2020__33[[#This Row],[Open]]*(DAX__2019_2020__33[[#This Row],[Adj Close]]/DAX__2019_2020__33[[#This Row],[Close]])</f>
        <v>132.80966197410868</v>
      </c>
      <c r="E10570" s="50" t="s">
        <v>4828</v>
      </c>
      <c r="F10570" s="50" t="s">
        <v>14027</v>
      </c>
      <c r="G10570" s="50" t="s">
        <v>13527</v>
      </c>
      <c r="H10570" s="50" t="s">
        <v>24999</v>
      </c>
      <c r="I10570" s="50">
        <f>(DAX__2019_2020__33[[#This Row],[Adj Close]]-DAX__2019_2020__33[[#This Row],[Adj Open]])/DAX__2019_2020__33[[#This Row],[Adj Open]]</f>
        <v>5.9040811808119282E-3</v>
      </c>
      <c r="J10570" s="50">
        <f>DAX__2019_2020__33[[#This Row],[Adj Close]]-DAX__2019_2020__33[[#This Row],[Adj Open]]</f>
        <v>0.78411902589132865</v>
      </c>
      <c r="K10570" s="50">
        <v>279144</v>
      </c>
    </row>
    <row r="10571" spans="1:11" x14ac:dyDescent="0.3">
      <c r="A10571" s="51" t="str">
        <f t="shared" si="171"/>
        <v>MRK.DE</v>
      </c>
      <c r="B10571" s="52" t="s">
        <v>552</v>
      </c>
      <c r="C10571" s="50" t="s">
        <v>13431</v>
      </c>
      <c r="D10571" s="50">
        <f>DAX__2019_2020__33[[#This Row],[Open]]*(DAX__2019_2020__33[[#This Row],[Adj Close]]/DAX__2019_2020__33[[#This Row],[Close]])</f>
        <v>136.14215416415729</v>
      </c>
      <c r="E10571" s="50" t="s">
        <v>14071</v>
      </c>
      <c r="F10571" s="50" t="s">
        <v>11960</v>
      </c>
      <c r="G10571" s="50" t="s">
        <v>11954</v>
      </c>
      <c r="H10571" s="50" t="s">
        <v>25000</v>
      </c>
      <c r="I10571" s="50">
        <f>(DAX__2019_2020__33[[#This Row],[Adj Close]]-DAX__2019_2020__33[[#This Row],[Adj Open]])/DAX__2019_2020__33[[#This Row],[Adj Open]]</f>
        <v>-4.0676704420879846E-2</v>
      </c>
      <c r="J10571" s="50">
        <f>DAX__2019_2020__33[[#This Row],[Adj Close]]-DAX__2019_2020__33[[#This Row],[Adj Open]]</f>
        <v>-5.5378141641572824</v>
      </c>
      <c r="K10571" s="50">
        <v>924439</v>
      </c>
    </row>
    <row r="10572" spans="1:11" x14ac:dyDescent="0.3">
      <c r="A10572" s="51" t="str">
        <f t="shared" si="171"/>
        <v>MRK.DE</v>
      </c>
      <c r="B10572" s="52" t="s">
        <v>553</v>
      </c>
      <c r="C10572" s="50" t="s">
        <v>4635</v>
      </c>
      <c r="D10572" s="50">
        <f>DAX__2019_2020__33[[#This Row],[Open]]*(DAX__2019_2020__33[[#This Row],[Adj Close]]/DAX__2019_2020__33[[#This Row],[Close]])</f>
        <v>127.41885000000001</v>
      </c>
      <c r="E10572" s="50" t="s">
        <v>12018</v>
      </c>
      <c r="F10572" s="50" t="s">
        <v>4376</v>
      </c>
      <c r="G10572" s="50" t="s">
        <v>12363</v>
      </c>
      <c r="H10572" s="50" t="s">
        <v>25001</v>
      </c>
      <c r="I10572" s="50">
        <f>(DAX__2019_2020__33[[#This Row],[Adj Close]]-DAX__2019_2020__33[[#This Row],[Adj Open]])/DAX__2019_2020__33[[#This Row],[Adj Open]]</f>
        <v>-7.69230769230775E-3</v>
      </c>
      <c r="J10572" s="50">
        <f>DAX__2019_2020__33[[#This Row],[Adj Close]]-DAX__2019_2020__33[[#This Row],[Adj Open]]</f>
        <v>-0.98014500000000737</v>
      </c>
      <c r="K10572" s="50">
        <v>1001976</v>
      </c>
    </row>
    <row r="10573" spans="1:11" x14ac:dyDescent="0.3">
      <c r="A10573" s="51" t="str">
        <f t="shared" si="171"/>
        <v>MRK.DE</v>
      </c>
      <c r="B10573" s="52" t="s">
        <v>554</v>
      </c>
      <c r="C10573" s="50" t="s">
        <v>13413</v>
      </c>
      <c r="D10573" s="50">
        <f>DAX__2019_2020__33[[#This Row],[Open]]*(DAX__2019_2020__33[[#This Row],[Adj Close]]/DAX__2019_2020__33[[#This Row],[Close]])</f>
        <v>126.92878443637061</v>
      </c>
      <c r="E10573" s="50" t="s">
        <v>11989</v>
      </c>
      <c r="F10573" s="50" t="s">
        <v>25002</v>
      </c>
      <c r="G10573" s="50" t="s">
        <v>11921</v>
      </c>
      <c r="H10573" s="50" t="s">
        <v>25003</v>
      </c>
      <c r="I10573" s="50">
        <f>(DAX__2019_2020__33[[#This Row],[Adj Close]]-DAX__2019_2020__33[[#This Row],[Adj Open]])/DAX__2019_2020__33[[#This Row],[Adj Open]]</f>
        <v>1.7760640926640977E-2</v>
      </c>
      <c r="J10573" s="50">
        <f>DAX__2019_2020__33[[#This Row],[Adj Close]]-DAX__2019_2020__33[[#This Row],[Adj Open]]</f>
        <v>2.2543365636293942</v>
      </c>
      <c r="K10573" s="50">
        <v>697411</v>
      </c>
    </row>
    <row r="10574" spans="1:11" x14ac:dyDescent="0.3">
      <c r="A10574" s="51" t="str">
        <f t="shared" si="171"/>
        <v>MRK.DE</v>
      </c>
      <c r="B10574" s="52" t="s">
        <v>555</v>
      </c>
      <c r="C10574" s="50" t="s">
        <v>13681</v>
      </c>
      <c r="D10574" s="50">
        <f>DAX__2019_2020__33[[#This Row],[Open]]*(DAX__2019_2020__33[[#This Row],[Adj Close]]/DAX__2019_2020__33[[#This Row],[Close]])</f>
        <v>130.6533412209842</v>
      </c>
      <c r="E10574" s="50" t="s">
        <v>4653</v>
      </c>
      <c r="F10574" s="50" t="s">
        <v>4887</v>
      </c>
      <c r="G10574" s="50" t="s">
        <v>4398</v>
      </c>
      <c r="H10574" s="50" t="s">
        <v>25004</v>
      </c>
      <c r="I10574" s="50">
        <f>(DAX__2019_2020__33[[#This Row],[Adj Close]]-DAX__2019_2020__33[[#This Row],[Adj Open]])/DAX__2019_2020__33[[#This Row],[Adj Open]]</f>
        <v>-1.6504103154446306E-2</v>
      </c>
      <c r="J10574" s="50">
        <f>DAX__2019_2020__33[[#This Row],[Adj Close]]-DAX__2019_2020__33[[#This Row],[Adj Open]]</f>
        <v>-2.1563162209841948</v>
      </c>
      <c r="K10574" s="50">
        <v>611098</v>
      </c>
    </row>
    <row r="10575" spans="1:11" x14ac:dyDescent="0.3">
      <c r="A10575" s="51" t="str">
        <f t="shared" si="171"/>
        <v>MRK.DE</v>
      </c>
      <c r="B10575" s="52" t="s">
        <v>556</v>
      </c>
      <c r="C10575" s="50" t="s">
        <v>11939</v>
      </c>
      <c r="D10575" s="50">
        <f>DAX__2019_2020__33[[#This Row],[Open]]*(DAX__2019_2020__33[[#This Row],[Adj Close]]/DAX__2019_2020__33[[#This Row],[Close]])</f>
        <v>128.69304667250344</v>
      </c>
      <c r="E10575" s="50" t="s">
        <v>11958</v>
      </c>
      <c r="F10575" s="50" t="s">
        <v>4410</v>
      </c>
      <c r="G10575" s="50" t="s">
        <v>11960</v>
      </c>
      <c r="H10575" s="50" t="s">
        <v>25005</v>
      </c>
      <c r="I10575" s="50">
        <f>(DAX__2019_2020__33[[#This Row],[Adj Close]]-DAX__2019_2020__33[[#This Row],[Adj Open]])/DAX__2019_2020__33[[#This Row],[Adj Open]]</f>
        <v>3.4272428767574623E-3</v>
      </c>
      <c r="J10575" s="50">
        <f>DAX__2019_2020__33[[#This Row],[Adj Close]]-DAX__2019_2020__33[[#This Row],[Adj Open]]</f>
        <v>0.44106232749655305</v>
      </c>
      <c r="K10575" s="50">
        <v>404099</v>
      </c>
    </row>
    <row r="10576" spans="1:11" x14ac:dyDescent="0.3">
      <c r="A10576" s="51" t="str">
        <f t="shared" si="171"/>
        <v>MRK.DE</v>
      </c>
      <c r="B10576" s="52" t="s">
        <v>557</v>
      </c>
      <c r="C10576" s="50" t="s">
        <v>4705</v>
      </c>
      <c r="D10576" s="50">
        <f>DAX__2019_2020__33[[#This Row],[Open]]*(DAX__2019_2020__33[[#This Row],[Adj Close]]/DAX__2019_2020__33[[#This Row],[Close]])</f>
        <v>130.35929902479498</v>
      </c>
      <c r="E10576" s="50" t="s">
        <v>14040</v>
      </c>
      <c r="F10576" s="50" t="s">
        <v>25006</v>
      </c>
      <c r="G10576" s="50" t="s">
        <v>4642</v>
      </c>
      <c r="H10576" s="50" t="s">
        <v>25007</v>
      </c>
      <c r="I10576" s="50">
        <f>(DAX__2019_2020__33[[#This Row],[Adj Close]]-DAX__2019_2020__33[[#This Row],[Adj Open]])/DAX__2019_2020__33[[#This Row],[Adj Open]]</f>
        <v>-6.0150601503759721E-3</v>
      </c>
      <c r="J10576" s="50">
        <f>DAX__2019_2020__33[[#This Row],[Adj Close]]-DAX__2019_2020__33[[#This Row],[Adj Open]]</f>
        <v>-0.78411902479498963</v>
      </c>
      <c r="K10576" s="50">
        <v>480419</v>
      </c>
    </row>
    <row r="10577" spans="1:11" x14ac:dyDescent="0.3">
      <c r="A10577" s="51" t="str">
        <f t="shared" si="171"/>
        <v>MRK.DE</v>
      </c>
      <c r="B10577" s="52" t="s">
        <v>558</v>
      </c>
      <c r="C10577" s="50" t="s">
        <v>25008</v>
      </c>
      <c r="D10577" s="50">
        <f>DAX__2019_2020__33[[#This Row],[Open]]*(DAX__2019_2020__33[[#This Row],[Adj Close]]/DAX__2019_2020__33[[#This Row],[Close]])</f>
        <v>128.84006514296655</v>
      </c>
      <c r="E10577" s="50" t="s">
        <v>4645</v>
      </c>
      <c r="F10577" s="50" t="s">
        <v>11933</v>
      </c>
      <c r="G10577" s="50" t="s">
        <v>11965</v>
      </c>
      <c r="H10577" s="50" t="s">
        <v>25009</v>
      </c>
      <c r="I10577" s="50">
        <f>(DAX__2019_2020__33[[#This Row],[Adj Close]]-DAX__2019_2020__33[[#This Row],[Adj Open]])/DAX__2019_2020__33[[#This Row],[Adj Open]]</f>
        <v>-3.0429365471952401E-3</v>
      </c>
      <c r="J10577" s="50">
        <f>DAX__2019_2020__33[[#This Row],[Adj Close]]-DAX__2019_2020__33[[#This Row],[Adj Open]]</f>
        <v>-0.39205214296654844</v>
      </c>
      <c r="K10577" s="50">
        <v>450428</v>
      </c>
    </row>
    <row r="10578" spans="1:11" x14ac:dyDescent="0.3">
      <c r="A10578" s="51" t="str">
        <f t="shared" si="171"/>
        <v>MRK.DE</v>
      </c>
      <c r="B10578" s="52" t="s">
        <v>559</v>
      </c>
      <c r="C10578" s="50" t="s">
        <v>4410</v>
      </c>
      <c r="D10578" s="50">
        <f>DAX__2019_2020__33[[#This Row],[Open]]*(DAX__2019_2020__33[[#This Row],[Adj Close]]/DAX__2019_2020__33[[#This Row],[Close]])</f>
        <v>128.10495517084891</v>
      </c>
      <c r="E10578" s="50" t="s">
        <v>4888</v>
      </c>
      <c r="F10578" s="50" t="s">
        <v>12004</v>
      </c>
      <c r="G10578" s="50" t="s">
        <v>13369</v>
      </c>
      <c r="H10578" s="50" t="s">
        <v>25010</v>
      </c>
      <c r="I10578" s="50">
        <f>(DAX__2019_2020__33[[#This Row],[Adj Close]]-DAX__2019_2020__33[[#This Row],[Adj Open]])/DAX__2019_2020__33[[#This Row],[Adj Open]]</f>
        <v>-1.6832418136933969E-2</v>
      </c>
      <c r="J10578" s="50">
        <f>DAX__2019_2020__33[[#This Row],[Adj Close]]-DAX__2019_2020__33[[#This Row],[Adj Open]]</f>
        <v>-2.1563161708489105</v>
      </c>
      <c r="K10578" s="50">
        <v>487219</v>
      </c>
    </row>
    <row r="10579" spans="1:11" x14ac:dyDescent="0.3">
      <c r="A10579" s="51" t="str">
        <f t="shared" si="171"/>
        <v>MRK.DE</v>
      </c>
      <c r="B10579" s="52" t="s">
        <v>560</v>
      </c>
      <c r="C10579" s="50" t="s">
        <v>12542</v>
      </c>
      <c r="D10579" s="50">
        <f>DAX__2019_2020__33[[#This Row],[Open]]*(DAX__2019_2020__33[[#This Row],[Adj Close]]/DAX__2019_2020__33[[#This Row],[Close]])</f>
        <v>124.87048060420942</v>
      </c>
      <c r="E10579" s="50" t="s">
        <v>25011</v>
      </c>
      <c r="F10579" s="50" t="s">
        <v>11946</v>
      </c>
      <c r="G10579" s="50" t="s">
        <v>13372</v>
      </c>
      <c r="H10579" s="50" t="s">
        <v>24978</v>
      </c>
      <c r="I10579" s="50">
        <f>(DAX__2019_2020__33[[#This Row],[Adj Close]]-DAX__2019_2020__33[[#This Row],[Adj Open]])/DAX__2019_2020__33[[#This Row],[Adj Open]]</f>
        <v>8.2417188659070079E-3</v>
      </c>
      <c r="J10579" s="50">
        <f>DAX__2019_2020__33[[#This Row],[Adj Close]]-DAX__2019_2020__33[[#This Row],[Adj Open]]</f>
        <v>1.0291473957905879</v>
      </c>
      <c r="K10579" s="50">
        <v>340181</v>
      </c>
    </row>
    <row r="10580" spans="1:11" x14ac:dyDescent="0.3">
      <c r="A10580" s="51" t="str">
        <f t="shared" si="171"/>
        <v>MRK.DE</v>
      </c>
      <c r="B10580" s="52" t="s">
        <v>561</v>
      </c>
      <c r="C10580" s="50" t="s">
        <v>13366</v>
      </c>
      <c r="D10580" s="50">
        <f>DAX__2019_2020__33[[#This Row],[Open]]*(DAX__2019_2020__33[[#This Row],[Adj Close]]/DAX__2019_2020__33[[#This Row],[Close]])</f>
        <v>127.6638902576923</v>
      </c>
      <c r="E10580" s="50" t="s">
        <v>4877</v>
      </c>
      <c r="F10580" s="50" t="s">
        <v>11944</v>
      </c>
      <c r="G10580" s="50" t="s">
        <v>4635</v>
      </c>
      <c r="H10580" s="50" t="s">
        <v>25012</v>
      </c>
      <c r="I10580" s="50">
        <f>(DAX__2019_2020__33[[#This Row],[Adj Close]]-DAX__2019_2020__33[[#This Row],[Adj Open]])/DAX__2019_2020__33[[#This Row],[Adj Open]]</f>
        <v>-1.9193857965450886E-3</v>
      </c>
      <c r="J10580" s="50">
        <f>DAX__2019_2020__33[[#This Row],[Adj Close]]-DAX__2019_2020__33[[#This Row],[Adj Open]]</f>
        <v>-0.24503625769230553</v>
      </c>
      <c r="K10580" s="50">
        <v>754733</v>
      </c>
    </row>
    <row r="10581" spans="1:11" x14ac:dyDescent="0.3">
      <c r="A10581" s="51" t="str">
        <f t="shared" si="171"/>
        <v>MRK.DE</v>
      </c>
      <c r="B10581" s="52" t="s">
        <v>562</v>
      </c>
      <c r="C10581" s="50" t="s">
        <v>11949</v>
      </c>
      <c r="D10581" s="50">
        <f>DAX__2019_2020__33[[#This Row],[Open]]*(DAX__2019_2020__33[[#This Row],[Adj Close]]/DAX__2019_2020__33[[#This Row],[Close]])</f>
        <v>127.61488546210005</v>
      </c>
      <c r="E10581" s="50" t="s">
        <v>11939</v>
      </c>
      <c r="F10581" s="50" t="s">
        <v>4887</v>
      </c>
      <c r="G10581" s="50" t="s">
        <v>4384</v>
      </c>
      <c r="H10581" s="50" t="s">
        <v>25013</v>
      </c>
      <c r="I10581" s="50">
        <f>(DAX__2019_2020__33[[#This Row],[Adj Close]]-DAX__2019_2020__33[[#This Row],[Adj Open]])/DAX__2019_2020__33[[#This Row],[Adj Open]]</f>
        <v>-2.3041705600039077E-3</v>
      </c>
      <c r="J10581" s="50">
        <f>DAX__2019_2020__33[[#This Row],[Adj Close]]-DAX__2019_2020__33[[#This Row],[Adj Open]]</f>
        <v>-0.29404646210004159</v>
      </c>
      <c r="K10581" s="50">
        <v>396830</v>
      </c>
    </row>
    <row r="10582" spans="1:11" x14ac:dyDescent="0.3">
      <c r="A10582" s="51" t="str">
        <f t="shared" si="171"/>
        <v>MRK.DE</v>
      </c>
      <c r="B10582" s="52" t="s">
        <v>563</v>
      </c>
      <c r="C10582" s="50" t="s">
        <v>4434</v>
      </c>
      <c r="D10582" s="50">
        <f>DAX__2019_2020__33[[#This Row],[Open]]*(DAX__2019_2020__33[[#This Row],[Adj Close]]/DAX__2019_2020__33[[#This Row],[Close]])</f>
        <v>127.81090355625869</v>
      </c>
      <c r="E10582" s="50" t="s">
        <v>11921</v>
      </c>
      <c r="F10582" s="50" t="s">
        <v>12370</v>
      </c>
      <c r="G10582" s="50" t="s">
        <v>4410</v>
      </c>
      <c r="H10582" s="50" t="s">
        <v>25014</v>
      </c>
      <c r="I10582" s="50">
        <f>(DAX__2019_2020__33[[#This Row],[Adj Close]]-DAX__2019_2020__33[[#This Row],[Adj Open]])/DAX__2019_2020__33[[#This Row],[Adj Open]]</f>
        <v>2.3006366089249777E-3</v>
      </c>
      <c r="J10582" s="50">
        <f>DAX__2019_2020__33[[#This Row],[Adj Close]]-DAX__2019_2020__33[[#This Row],[Adj Open]]</f>
        <v>0.29404644374130839</v>
      </c>
      <c r="K10582" s="50">
        <v>648020</v>
      </c>
    </row>
    <row r="10583" spans="1:11" x14ac:dyDescent="0.3">
      <c r="A10583" s="51" t="str">
        <f t="shared" si="171"/>
        <v>MRK.DE</v>
      </c>
      <c r="B10583" s="52" t="s">
        <v>564</v>
      </c>
      <c r="C10583" s="50" t="s">
        <v>11965</v>
      </c>
      <c r="D10583" s="50">
        <f>DAX__2019_2020__33[[#This Row],[Open]]*(DAX__2019_2020__33[[#This Row],[Adj Close]]/DAX__2019_2020__33[[#This Row],[Close]])</f>
        <v>128.44800918729283</v>
      </c>
      <c r="E10583" s="50" t="s">
        <v>11960</v>
      </c>
      <c r="F10583" s="50" t="s">
        <v>4386</v>
      </c>
      <c r="G10583" s="50" t="s">
        <v>4386</v>
      </c>
      <c r="H10583" s="50" t="s">
        <v>25015</v>
      </c>
      <c r="I10583" s="50">
        <f>(DAX__2019_2020__33[[#This Row],[Adj Close]]-DAX__2019_2020__33[[#This Row],[Adj Open]])/DAX__2019_2020__33[[#This Row],[Adj Open]]</f>
        <v>-1.4116794793205746E-2</v>
      </c>
      <c r="J10583" s="50">
        <f>DAX__2019_2020__33[[#This Row],[Adj Close]]-DAX__2019_2020__33[[#This Row],[Adj Open]]</f>
        <v>-1.8132741872928193</v>
      </c>
      <c r="K10583" s="50">
        <v>420299</v>
      </c>
    </row>
    <row r="10584" spans="1:11" x14ac:dyDescent="0.3">
      <c r="A10584" s="51" t="str">
        <f t="shared" si="171"/>
        <v>MRK.DE</v>
      </c>
      <c r="B10584" s="52" t="s">
        <v>565</v>
      </c>
      <c r="C10584" s="50" t="s">
        <v>4713</v>
      </c>
      <c r="D10584" s="50">
        <f>DAX__2019_2020__33[[#This Row],[Open]]*(DAX__2019_2020__33[[#This Row],[Adj Close]]/DAX__2019_2020__33[[#This Row],[Close]])</f>
        <v>127.22282283493209</v>
      </c>
      <c r="E10584" s="50" t="s">
        <v>25008</v>
      </c>
      <c r="F10584" s="50" t="s">
        <v>4713</v>
      </c>
      <c r="G10584" s="50" t="s">
        <v>4885</v>
      </c>
      <c r="H10584" s="50" t="s">
        <v>25016</v>
      </c>
      <c r="I10584" s="50">
        <f>(DAX__2019_2020__33[[#This Row],[Adj Close]]-DAX__2019_2020__33[[#This Row],[Adj Open]])/DAX__2019_2020__33[[#This Row],[Adj Open]]</f>
        <v>1.2326586772112656E-2</v>
      </c>
      <c r="J10584" s="50">
        <f>DAX__2019_2020__33[[#This Row],[Adj Close]]-DAX__2019_2020__33[[#This Row],[Adj Open]]</f>
        <v>1.5682231650679057</v>
      </c>
      <c r="K10584" s="50">
        <v>283090</v>
      </c>
    </row>
    <row r="10585" spans="1:11" x14ac:dyDescent="0.3">
      <c r="A10585" s="51" t="str">
        <f t="shared" si="171"/>
        <v>MRK.DE</v>
      </c>
      <c r="B10585" s="52" t="s">
        <v>566</v>
      </c>
      <c r="C10585" s="50" t="s">
        <v>25008</v>
      </c>
      <c r="D10585" s="50">
        <f>DAX__2019_2020__33[[#This Row],[Open]]*(DAX__2019_2020__33[[#This Row],[Adj Close]]/DAX__2019_2020__33[[#This Row],[Close]])</f>
        <v>128.84006310447037</v>
      </c>
      <c r="E10585" s="50" t="s">
        <v>11991</v>
      </c>
      <c r="F10585" s="50" t="s">
        <v>13417</v>
      </c>
      <c r="G10585" s="50" t="s">
        <v>13439</v>
      </c>
      <c r="H10585" s="50" t="s">
        <v>25017</v>
      </c>
      <c r="I10585" s="50">
        <f>(DAX__2019_2020__33[[#This Row],[Adj Close]]-DAX__2019_2020__33[[#This Row],[Adj Open]])/DAX__2019_2020__33[[#This Row],[Adj Open]]</f>
        <v>1.4834515363283E-2</v>
      </c>
      <c r="J10585" s="50">
        <f>DAX__2019_2020__33[[#This Row],[Adj Close]]-DAX__2019_2020__33[[#This Row],[Adj Open]]</f>
        <v>1.9112798955296171</v>
      </c>
      <c r="K10585" s="50">
        <v>415746</v>
      </c>
    </row>
    <row r="10586" spans="1:11" x14ac:dyDescent="0.3">
      <c r="A10586" s="51" t="str">
        <f t="shared" si="171"/>
        <v>MRK.DE</v>
      </c>
      <c r="B10586" s="52" t="s">
        <v>567</v>
      </c>
      <c r="C10586" s="50" t="s">
        <v>12016</v>
      </c>
      <c r="D10586" s="50">
        <f>DAX__2019_2020__33[[#This Row],[Open]]*(DAX__2019_2020__33[[#This Row],[Adj Close]]/DAX__2019_2020__33[[#This Row],[Close]])</f>
        <v>130.212283888912</v>
      </c>
      <c r="E10586" s="50" t="s">
        <v>14046</v>
      </c>
      <c r="F10586" s="50" t="s">
        <v>13704</v>
      </c>
      <c r="G10586" s="50" t="s">
        <v>11989</v>
      </c>
      <c r="H10586" s="50" t="s">
        <v>25018</v>
      </c>
      <c r="I10586" s="50">
        <f>(DAX__2019_2020__33[[#This Row],[Adj Close]]-DAX__2019_2020__33[[#This Row],[Adj Open]])/DAX__2019_2020__33[[#This Row],[Adj Open]]</f>
        <v>7.5272860732878153E-3</v>
      </c>
      <c r="J10586" s="50">
        <f>DAX__2019_2020__33[[#This Row],[Adj Close]]-DAX__2019_2020__33[[#This Row],[Adj Open]]</f>
        <v>0.98014511108800662</v>
      </c>
      <c r="K10586" s="50">
        <v>692313</v>
      </c>
    </row>
    <row r="10587" spans="1:11" x14ac:dyDescent="0.3">
      <c r="A10587" s="51" t="str">
        <f t="shared" si="171"/>
        <v>MRK.DE</v>
      </c>
      <c r="B10587" s="52" t="s">
        <v>568</v>
      </c>
      <c r="C10587" s="50" t="s">
        <v>13425</v>
      </c>
      <c r="D10587" s="50">
        <f>DAX__2019_2020__33[[#This Row],[Open]]*(DAX__2019_2020__33[[#This Row],[Adj Close]]/DAX__2019_2020__33[[#This Row],[Close]])</f>
        <v>131.68248607275893</v>
      </c>
      <c r="E10587" s="50" t="s">
        <v>14056</v>
      </c>
      <c r="F10587" s="50" t="s">
        <v>11961</v>
      </c>
      <c r="G10587" s="50" t="s">
        <v>13525</v>
      </c>
      <c r="H10587" s="50" t="s">
        <v>25019</v>
      </c>
      <c r="I10587" s="50">
        <f>(DAX__2019_2020__33[[#This Row],[Adj Close]]-DAX__2019_2020__33[[#This Row],[Adj Open]])/DAX__2019_2020__33[[#This Row],[Adj Open]]</f>
        <v>2.6050687336775561E-3</v>
      </c>
      <c r="J10587" s="50">
        <f>DAX__2019_2020__33[[#This Row],[Adj Close]]-DAX__2019_2020__33[[#This Row],[Adj Open]]</f>
        <v>0.34304192724107452</v>
      </c>
      <c r="K10587" s="50">
        <v>632469</v>
      </c>
    </row>
    <row r="10588" spans="1:11" x14ac:dyDescent="0.3">
      <c r="A10588" s="51" t="str">
        <f t="shared" si="171"/>
        <v>MRK.DE</v>
      </c>
      <c r="B10588" s="52" t="s">
        <v>569</v>
      </c>
      <c r="C10588" s="50" t="s">
        <v>4830</v>
      </c>
      <c r="D10588" s="50">
        <f>DAX__2019_2020__33[[#This Row],[Open]]*(DAX__2019_2020__33[[#This Row],[Adj Close]]/DAX__2019_2020__33[[#This Row],[Close]])</f>
        <v>131.73149100666282</v>
      </c>
      <c r="E10588" s="50" t="s">
        <v>4791</v>
      </c>
      <c r="F10588" s="50" t="s">
        <v>11961</v>
      </c>
      <c r="G10588" s="50" t="s">
        <v>4653</v>
      </c>
      <c r="H10588" s="50" t="s">
        <v>24990</v>
      </c>
      <c r="I10588" s="50">
        <f>(DAX__2019_2020__33[[#This Row],[Adj Close]]-DAX__2019_2020__33[[#This Row],[Adj Open]])/DAX__2019_2020__33[[#This Row],[Adj Open]]</f>
        <v>5.9524035395418715E-3</v>
      </c>
      <c r="J10588" s="50">
        <f>DAX__2019_2020__33[[#This Row],[Adj Close]]-DAX__2019_2020__33[[#This Row],[Adj Open]]</f>
        <v>0.78411899333718793</v>
      </c>
      <c r="K10588" s="50">
        <v>393007</v>
      </c>
    </row>
    <row r="10589" spans="1:11" x14ac:dyDescent="0.3">
      <c r="A10589" s="51" t="str">
        <f t="shared" si="171"/>
        <v>MRK.DE</v>
      </c>
      <c r="B10589" s="52" t="s">
        <v>570</v>
      </c>
      <c r="C10589" s="50" t="s">
        <v>4776</v>
      </c>
      <c r="D10589" s="50">
        <f>DAX__2019_2020__33[[#This Row],[Open]]*(DAX__2019_2020__33[[#This Row],[Adj Close]]/DAX__2019_2020__33[[#This Row],[Close]])</f>
        <v>132.41759919677673</v>
      </c>
      <c r="E10589" s="50" t="s">
        <v>13445</v>
      </c>
      <c r="F10589" s="50" t="s">
        <v>11925</v>
      </c>
      <c r="G10589" s="50" t="s">
        <v>4816</v>
      </c>
      <c r="H10589" s="50" t="s">
        <v>25020</v>
      </c>
      <c r="I10589" s="50">
        <f>(DAX__2019_2020__33[[#This Row],[Adj Close]]-DAX__2019_2020__33[[#This Row],[Adj Open]])/DAX__2019_2020__33[[#This Row],[Adj Open]]</f>
        <v>1.7024336771679947E-2</v>
      </c>
      <c r="J10589" s="50">
        <f>DAX__2019_2020__33[[#This Row],[Adj Close]]-DAX__2019_2020__33[[#This Row],[Adj Open]]</f>
        <v>2.254321803223263</v>
      </c>
      <c r="K10589" s="50">
        <v>583582</v>
      </c>
    </row>
    <row r="10590" spans="1:11" x14ac:dyDescent="0.3">
      <c r="A10590" s="51" t="str">
        <f t="shared" si="171"/>
        <v>MRK.DE</v>
      </c>
      <c r="B10590" s="52" t="s">
        <v>571</v>
      </c>
      <c r="C10590" s="50" t="s">
        <v>11998</v>
      </c>
      <c r="D10590" s="50">
        <f>DAX__2019_2020__33[[#This Row],[Open]]*(DAX__2019_2020__33[[#This Row],[Adj Close]]/DAX__2019_2020__33[[#This Row],[Close]])</f>
        <v>134.32889588169675</v>
      </c>
      <c r="E10590" s="50" t="s">
        <v>12075</v>
      </c>
      <c r="F10590" s="50" t="s">
        <v>12077</v>
      </c>
      <c r="G10590" s="50" t="s">
        <v>12011</v>
      </c>
      <c r="H10590" s="50" t="s">
        <v>25021</v>
      </c>
      <c r="I10590" s="50">
        <f>(DAX__2019_2020__33[[#This Row],[Adj Close]]-DAX__2019_2020__33[[#This Row],[Adj Open]])/DAX__2019_2020__33[[#This Row],[Adj Open]]</f>
        <v>-2.9187084366572632E-3</v>
      </c>
      <c r="J10590" s="50">
        <f>DAX__2019_2020__33[[#This Row],[Adj Close]]-DAX__2019_2020__33[[#This Row],[Adj Open]]</f>
        <v>-0.3920668816967634</v>
      </c>
      <c r="K10590" s="50">
        <v>405162</v>
      </c>
    </row>
    <row r="10591" spans="1:11" x14ac:dyDescent="0.3">
      <c r="A10591" s="51" t="str">
        <f t="shared" si="171"/>
        <v>MRK.DE</v>
      </c>
      <c r="B10591" s="52" t="s">
        <v>572</v>
      </c>
      <c r="C10591" s="50" t="s">
        <v>13527</v>
      </c>
      <c r="D10591" s="50">
        <f>DAX__2019_2020__33[[#This Row],[Open]]*(DAX__2019_2020__33[[#This Row],[Adj Close]]/DAX__2019_2020__33[[#This Row],[Close]])</f>
        <v>133.59378183470804</v>
      </c>
      <c r="E10591" s="50" t="s">
        <v>11992</v>
      </c>
      <c r="F10591" s="50" t="s">
        <v>14015</v>
      </c>
      <c r="G10591" s="50" t="s">
        <v>12010</v>
      </c>
      <c r="H10591" s="50" t="s">
        <v>25022</v>
      </c>
      <c r="I10591" s="50">
        <f>(DAX__2019_2020__33[[#This Row],[Adj Close]]-DAX__2019_2020__33[[#This Row],[Adj Open]])/DAX__2019_2020__33[[#This Row],[Adj Open]]</f>
        <v>-5.5025677438906512E-3</v>
      </c>
      <c r="J10591" s="50">
        <f>DAX__2019_2020__33[[#This Row],[Adj Close]]-DAX__2019_2020__33[[#This Row],[Adj Open]]</f>
        <v>-0.73510883470802924</v>
      </c>
      <c r="K10591" s="50">
        <v>358593</v>
      </c>
    </row>
    <row r="10592" spans="1:11" x14ac:dyDescent="0.3">
      <c r="A10592" s="51" t="str">
        <f t="shared" si="171"/>
        <v>MRK.DE</v>
      </c>
      <c r="B10592" s="52" t="s">
        <v>573</v>
      </c>
      <c r="C10592" s="50" t="s">
        <v>13529</v>
      </c>
      <c r="D10592" s="50">
        <f>DAX__2019_2020__33[[#This Row],[Open]]*(DAX__2019_2020__33[[#This Row],[Adj Close]]/DAX__2019_2020__33[[#This Row],[Close]])</f>
        <v>133.05470424499248</v>
      </c>
      <c r="E10592" s="50" t="s">
        <v>13428</v>
      </c>
      <c r="F10592" s="50" t="s">
        <v>13517</v>
      </c>
      <c r="G10592" s="50" t="s">
        <v>12011</v>
      </c>
      <c r="H10592" s="50" t="s">
        <v>25021</v>
      </c>
      <c r="I10592" s="50">
        <f>(DAX__2019_2020__33[[#This Row],[Adj Close]]-DAX__2019_2020__33[[#This Row],[Adj Open]])/DAX__2019_2020__33[[#This Row],[Adj Open]]</f>
        <v>6.6297900552487136E-3</v>
      </c>
      <c r="J10592" s="50">
        <f>DAX__2019_2020__33[[#This Row],[Adj Close]]-DAX__2019_2020__33[[#This Row],[Adj Open]]</f>
        <v>0.88212475500750998</v>
      </c>
      <c r="K10592" s="50">
        <v>390840</v>
      </c>
    </row>
    <row r="10593" spans="1:11" x14ac:dyDescent="0.3">
      <c r="A10593" s="51" t="str">
        <f t="shared" si="171"/>
        <v>MRK.DE</v>
      </c>
      <c r="B10593" s="52" t="s">
        <v>574</v>
      </c>
      <c r="C10593" s="50" t="s">
        <v>13438</v>
      </c>
      <c r="D10593" s="50">
        <f>DAX__2019_2020__33[[#This Row],[Open]]*(DAX__2019_2020__33[[#This Row],[Adj Close]]/DAX__2019_2020__33[[#This Row],[Close]])</f>
        <v>134.08385439118007</v>
      </c>
      <c r="E10593" s="50" t="s">
        <v>4844</v>
      </c>
      <c r="F10593" s="50" t="s">
        <v>14054</v>
      </c>
      <c r="G10593" s="50" t="s">
        <v>12010</v>
      </c>
      <c r="H10593" s="50" t="s">
        <v>25022</v>
      </c>
      <c r="I10593" s="50">
        <f>(DAX__2019_2020__33[[#This Row],[Adj Close]]-DAX__2019_2020__33[[#This Row],[Adj Open]])/DAX__2019_2020__33[[#This Row],[Adj Open]]</f>
        <v>-9.1374267002026881E-3</v>
      </c>
      <c r="J10593" s="50">
        <f>DAX__2019_2020__33[[#This Row],[Adj Close]]-DAX__2019_2020__33[[#This Row],[Adj Open]]</f>
        <v>-1.2251813911800582</v>
      </c>
      <c r="K10593" s="50">
        <v>315723</v>
      </c>
    </row>
    <row r="10594" spans="1:11" x14ac:dyDescent="0.3">
      <c r="A10594" s="51" t="str">
        <f t="shared" si="171"/>
        <v>MRK.DE</v>
      </c>
      <c r="B10594" s="52" t="s">
        <v>575</v>
      </c>
      <c r="C10594" s="50" t="s">
        <v>4787</v>
      </c>
      <c r="D10594" s="50">
        <f>DAX__2019_2020__33[[#This Row],[Open]]*(DAX__2019_2020__33[[#This Row],[Adj Close]]/DAX__2019_2020__33[[#This Row],[Close]])</f>
        <v>133.29972106899729</v>
      </c>
      <c r="E10594" s="50" t="s">
        <v>12127</v>
      </c>
      <c r="F10594" s="50" t="s">
        <v>11954</v>
      </c>
      <c r="G10594" s="50" t="s">
        <v>11953</v>
      </c>
      <c r="H10594" s="50" t="s">
        <v>25023</v>
      </c>
      <c r="I10594" s="50">
        <f>(DAX__2019_2020__33[[#This Row],[Adj Close]]-DAX__2019_2020__33[[#This Row],[Adj Open]])/DAX__2019_2020__33[[#This Row],[Adj Open]]</f>
        <v>-8.8235073529410717E-3</v>
      </c>
      <c r="J10594" s="50">
        <f>DAX__2019_2020__33[[#This Row],[Adj Close]]-DAX__2019_2020__33[[#This Row],[Adj Open]]</f>
        <v>-1.1761710689972915</v>
      </c>
      <c r="K10594" s="50">
        <v>343247</v>
      </c>
    </row>
    <row r="10595" spans="1:11" x14ac:dyDescent="0.3">
      <c r="A10595" s="51" t="str">
        <f t="shared" si="171"/>
        <v>MRK.DE</v>
      </c>
      <c r="B10595" s="52" t="s">
        <v>576</v>
      </c>
      <c r="C10595" s="50" t="s">
        <v>4688</v>
      </c>
      <c r="D10595" s="50">
        <f>DAX__2019_2020__33[[#This Row],[Open]]*(DAX__2019_2020__33[[#This Row],[Adj Close]]/DAX__2019_2020__33[[#This Row],[Close]])</f>
        <v>131.53547494324189</v>
      </c>
      <c r="E10595" s="50" t="s">
        <v>11953</v>
      </c>
      <c r="F10595" s="50" t="s">
        <v>12016</v>
      </c>
      <c r="G10595" s="50" t="s">
        <v>11954</v>
      </c>
      <c r="H10595" s="50" t="s">
        <v>25000</v>
      </c>
      <c r="I10595" s="50">
        <f>(DAX__2019_2020__33[[#This Row],[Adj Close]]-DAX__2019_2020__33[[#This Row],[Adj Open]])/DAX__2019_2020__33[[#This Row],[Adj Open]]</f>
        <v>-7.0789643907369863E-3</v>
      </c>
      <c r="J10595" s="50">
        <f>DAX__2019_2020__33[[#This Row],[Adj Close]]-DAX__2019_2020__33[[#This Row],[Adj Open]]</f>
        <v>-0.9311349432418865</v>
      </c>
      <c r="K10595" s="50">
        <v>331343</v>
      </c>
    </row>
    <row r="10596" spans="1:11" x14ac:dyDescent="0.3">
      <c r="A10596" s="51" t="str">
        <f t="shared" si="171"/>
        <v>MRK.DE</v>
      </c>
      <c r="B10596" s="52" t="s">
        <v>577</v>
      </c>
      <c r="C10596" s="50" t="s">
        <v>4688</v>
      </c>
      <c r="D10596" s="50">
        <f>DAX__2019_2020__33[[#This Row],[Open]]*(DAX__2019_2020__33[[#This Row],[Adj Close]]/DAX__2019_2020__33[[#This Row],[Close]])</f>
        <v>131.535463157442</v>
      </c>
      <c r="E10596" s="50" t="s">
        <v>12119</v>
      </c>
      <c r="F10596" s="50" t="s">
        <v>11954</v>
      </c>
      <c r="G10596" s="50" t="s">
        <v>12077</v>
      </c>
      <c r="H10596" s="50" t="s">
        <v>25024</v>
      </c>
      <c r="I10596" s="50">
        <f>(DAX__2019_2020__33[[#This Row],[Adj Close]]-DAX__2019_2020__33[[#This Row],[Adj Open]])/DAX__2019_2020__33[[#This Row],[Adj Open]]</f>
        <v>1.3040238741585089E-2</v>
      </c>
      <c r="J10596" s="50">
        <f>DAX__2019_2020__33[[#This Row],[Adj Close]]-DAX__2019_2020__33[[#This Row],[Adj Open]]</f>
        <v>1.7152538425580133</v>
      </c>
      <c r="K10596" s="50">
        <v>389206</v>
      </c>
    </row>
    <row r="10597" spans="1:11" x14ac:dyDescent="0.3">
      <c r="A10597" s="51" t="str">
        <f t="shared" si="171"/>
        <v>MRK.DE</v>
      </c>
      <c r="B10597" s="52" t="s">
        <v>578</v>
      </c>
      <c r="C10597" s="50" t="s">
        <v>12077</v>
      </c>
      <c r="D10597" s="50">
        <f>DAX__2019_2020__33[[#This Row],[Open]]*(DAX__2019_2020__33[[#This Row],[Adj Close]]/DAX__2019_2020__33[[#This Row],[Close]])</f>
        <v>133.25071481442444</v>
      </c>
      <c r="E10597" s="50" t="s">
        <v>4665</v>
      </c>
      <c r="F10597" s="50" t="s">
        <v>4700</v>
      </c>
      <c r="G10597" s="50" t="s">
        <v>4688</v>
      </c>
      <c r="H10597" s="50" t="s">
        <v>25025</v>
      </c>
      <c r="I10597" s="50">
        <f>(DAX__2019_2020__33[[#This Row],[Adj Close]]-DAX__2019_2020__33[[#This Row],[Adj Open]])/DAX__2019_2020__33[[#This Row],[Adj Open]]</f>
        <v>-1.2872379835359549E-2</v>
      </c>
      <c r="J10597" s="50">
        <f>DAX__2019_2020__33[[#This Row],[Adj Close]]-DAX__2019_2020__33[[#This Row],[Adj Open]]</f>
        <v>-1.7152538144244431</v>
      </c>
      <c r="K10597" s="50">
        <v>400120</v>
      </c>
    </row>
    <row r="10598" spans="1:11" x14ac:dyDescent="0.3">
      <c r="A10598" s="51" t="str">
        <f t="shared" si="171"/>
        <v>MRK.DE</v>
      </c>
      <c r="B10598" s="52" t="s">
        <v>579</v>
      </c>
      <c r="C10598" s="50" t="s">
        <v>14015</v>
      </c>
      <c r="D10598" s="50">
        <f>DAX__2019_2020__33[[#This Row],[Open]]*(DAX__2019_2020__33[[#This Row],[Adj Close]]/DAX__2019_2020__33[[#This Row],[Close]])</f>
        <v>132.17255519364355</v>
      </c>
      <c r="E10598" s="50" t="s">
        <v>4816</v>
      </c>
      <c r="F10598" s="50" t="s">
        <v>4688</v>
      </c>
      <c r="G10598" s="50" t="s">
        <v>4665</v>
      </c>
      <c r="H10598" s="50" t="s">
        <v>25026</v>
      </c>
      <c r="I10598" s="50">
        <f>(DAX__2019_2020__33[[#This Row],[Adj Close]]-DAX__2019_2020__33[[#This Row],[Adj Open]])/DAX__2019_2020__33[[#This Row],[Adj Open]]</f>
        <v>1.5943595879409987E-2</v>
      </c>
      <c r="J10598" s="50">
        <f>DAX__2019_2020__33[[#This Row],[Adj Close]]-DAX__2019_2020__33[[#This Row],[Adj Open]]</f>
        <v>2.1073058063564645</v>
      </c>
      <c r="K10598" s="50">
        <v>351961</v>
      </c>
    </row>
    <row r="10599" spans="1:11" x14ac:dyDescent="0.3">
      <c r="A10599" s="51" t="str">
        <f t="shared" si="171"/>
        <v>MRK.DE</v>
      </c>
      <c r="B10599" s="52" t="s">
        <v>580</v>
      </c>
      <c r="C10599" s="50" t="s">
        <v>13534</v>
      </c>
      <c r="D10599" s="50">
        <f>DAX__2019_2020__33[[#This Row],[Open]]*(DAX__2019_2020__33[[#This Row],[Adj Close]]/DAX__2019_2020__33[[#This Row],[Close]])</f>
        <v>135.06398950704966</v>
      </c>
      <c r="E10599" s="50" t="s">
        <v>13454</v>
      </c>
      <c r="F10599" s="50" t="s">
        <v>13444</v>
      </c>
      <c r="G10599" s="50" t="s">
        <v>13561</v>
      </c>
      <c r="H10599" s="50" t="s">
        <v>25027</v>
      </c>
      <c r="I10599" s="50">
        <f>(DAX__2019_2020__33[[#This Row],[Adj Close]]-DAX__2019_2020__33[[#This Row],[Adj Open]])/DAX__2019_2020__33[[#This Row],[Adj Open]]</f>
        <v>9.4339838294487093E-3</v>
      </c>
      <c r="J10599" s="50">
        <f>DAX__2019_2020__33[[#This Row],[Adj Close]]-DAX__2019_2020__33[[#This Row],[Adj Open]]</f>
        <v>1.2741914929503366</v>
      </c>
      <c r="K10599" s="50">
        <v>439662</v>
      </c>
    </row>
    <row r="10600" spans="1:11" x14ac:dyDescent="0.3">
      <c r="A10600" s="51" t="str">
        <f t="shared" si="171"/>
        <v>MRK.DE</v>
      </c>
      <c r="B10600" s="52" t="s">
        <v>581</v>
      </c>
      <c r="C10600" s="50" t="s">
        <v>13531</v>
      </c>
      <c r="D10600" s="50">
        <f>DAX__2019_2020__33[[#This Row],[Open]]*(DAX__2019_2020__33[[#This Row],[Adj Close]]/DAX__2019_2020__33[[#This Row],[Close]])</f>
        <v>135.70108179664666</v>
      </c>
      <c r="E10600" s="50" t="s">
        <v>12076</v>
      </c>
      <c r="F10600" s="50" t="s">
        <v>13444</v>
      </c>
      <c r="G10600" s="50" t="s">
        <v>13444</v>
      </c>
      <c r="H10600" s="50" t="s">
        <v>25028</v>
      </c>
      <c r="I10600" s="50">
        <f>(DAX__2019_2020__33[[#This Row],[Adj Close]]-DAX__2019_2020__33[[#This Row],[Adj Open]])/DAX__2019_2020__33[[#This Row],[Adj Open]]</f>
        <v>-1.1195399303620119E-2</v>
      </c>
      <c r="J10600" s="50">
        <f>DAX__2019_2020__33[[#This Row],[Adj Close]]-DAX__2019_2020__33[[#This Row],[Adj Open]]</f>
        <v>-1.5192277966466747</v>
      </c>
      <c r="K10600" s="50">
        <v>880983</v>
      </c>
    </row>
    <row r="10601" spans="1:11" x14ac:dyDescent="0.3">
      <c r="A10601" s="51" t="str">
        <f t="shared" si="171"/>
        <v>MRK.DE</v>
      </c>
      <c r="B10601" s="52" t="s">
        <v>582</v>
      </c>
      <c r="C10601" s="50" t="s">
        <v>12122</v>
      </c>
      <c r="D10601" s="50">
        <f>DAX__2019_2020__33[[#This Row],[Open]]*(DAX__2019_2020__33[[#This Row],[Adj Close]]/DAX__2019_2020__33[[#This Row],[Close]])</f>
        <v>132.95667788518102</v>
      </c>
      <c r="E10601" s="50" t="s">
        <v>11978</v>
      </c>
      <c r="F10601" s="50" t="s">
        <v>4771</v>
      </c>
      <c r="G10601" s="50" t="s">
        <v>4657</v>
      </c>
      <c r="H10601" s="50" t="s">
        <v>25029</v>
      </c>
      <c r="I10601" s="50">
        <f>(DAX__2019_2020__33[[#This Row],[Adj Close]]-DAX__2019_2020__33[[#This Row],[Adj Open]])/DAX__2019_2020__33[[#This Row],[Adj Open]]</f>
        <v>-1.1057427691445478E-3</v>
      </c>
      <c r="J10601" s="50">
        <f>DAX__2019_2020__33[[#This Row],[Adj Close]]-DAX__2019_2020__33[[#This Row],[Adj Open]]</f>
        <v>-0.14701588518101971</v>
      </c>
      <c r="K10601" s="50">
        <v>366357</v>
      </c>
    </row>
    <row r="10602" spans="1:11" x14ac:dyDescent="0.3">
      <c r="A10602" s="51" t="str">
        <f t="shared" si="171"/>
        <v>MRK.DE</v>
      </c>
      <c r="B10602" s="52" t="s">
        <v>583</v>
      </c>
      <c r="C10602" s="50" t="s">
        <v>13521</v>
      </c>
      <c r="D10602" s="50">
        <f>DAX__2019_2020__33[[#This Row],[Open]]*(DAX__2019_2020__33[[#This Row],[Adj Close]]/DAX__2019_2020__33[[#This Row],[Close]])</f>
        <v>132.90768236566134</v>
      </c>
      <c r="E10602" s="50" t="s">
        <v>13444</v>
      </c>
      <c r="F10602" s="50" t="s">
        <v>11937</v>
      </c>
      <c r="G10602" s="50" t="s">
        <v>13527</v>
      </c>
      <c r="H10602" s="50" t="s">
        <v>24999</v>
      </c>
      <c r="I10602" s="50">
        <f>(DAX__2019_2020__33[[#This Row],[Adj Close]]-DAX__2019_2020__33[[#This Row],[Adj Open]])/DAX__2019_2020__33[[#This Row],[Adj Open]]</f>
        <v>5.1622195355949304E-3</v>
      </c>
      <c r="J10602" s="50">
        <f>DAX__2019_2020__33[[#This Row],[Adj Close]]-DAX__2019_2020__33[[#This Row],[Adj Open]]</f>
        <v>0.68609863433866281</v>
      </c>
      <c r="K10602" s="50">
        <v>193144</v>
      </c>
    </row>
    <row r="10603" spans="1:11" x14ac:dyDescent="0.3">
      <c r="A10603" s="51" t="str">
        <f t="shared" si="171"/>
        <v>MRK.DE</v>
      </c>
      <c r="B10603" s="52" t="s">
        <v>584</v>
      </c>
      <c r="C10603" s="50" t="s">
        <v>13527</v>
      </c>
      <c r="D10603" s="50">
        <f>DAX__2019_2020__33[[#This Row],[Open]]*(DAX__2019_2020__33[[#This Row],[Adj Close]]/DAX__2019_2020__33[[#This Row],[Close]])</f>
        <v>133.59376632139234</v>
      </c>
      <c r="E10603" s="50" t="s">
        <v>13545</v>
      </c>
      <c r="F10603" s="50" t="s">
        <v>4667</v>
      </c>
      <c r="G10603" s="50" t="s">
        <v>4849</v>
      </c>
      <c r="H10603" s="50" t="s">
        <v>25030</v>
      </c>
      <c r="I10603" s="50">
        <f>(DAX__2019_2020__33[[#This Row],[Adj Close]]-DAX__2019_2020__33[[#This Row],[Adj Open]])/DAX__2019_2020__33[[#This Row],[Adj Open]]</f>
        <v>7.3360966837234258E-4</v>
      </c>
      <c r="J10603" s="50">
        <f>DAX__2019_2020__33[[#This Row],[Adj Close]]-DAX__2019_2020__33[[#This Row],[Adj Open]]</f>
        <v>9.8005678607648861E-2</v>
      </c>
      <c r="K10603" s="50">
        <v>202684</v>
      </c>
    </row>
    <row r="10604" spans="1:11" x14ac:dyDescent="0.3">
      <c r="A10604" s="51" t="str">
        <f t="shared" si="171"/>
        <v>MRK.DE</v>
      </c>
      <c r="B10604" s="52" t="s">
        <v>585</v>
      </c>
      <c r="C10604" s="50" t="s">
        <v>12011</v>
      </c>
      <c r="D10604" s="50">
        <f>DAX__2019_2020__33[[#This Row],[Open]]*(DAX__2019_2020__33[[#This Row],[Adj Close]]/DAX__2019_2020__33[[#This Row],[Close]])</f>
        <v>133.93681463741061</v>
      </c>
      <c r="E10604" s="50" t="s">
        <v>13427</v>
      </c>
      <c r="F10604" s="50" t="s">
        <v>12011</v>
      </c>
      <c r="G10604" s="50" t="s">
        <v>12013</v>
      </c>
      <c r="H10604" s="50" t="s">
        <v>25031</v>
      </c>
      <c r="I10604" s="50">
        <f>(DAX__2019_2020__33[[#This Row],[Adj Close]]-DAX__2019_2020__33[[#This Row],[Adj Open]])/DAX__2019_2020__33[[#This Row],[Adj Open]]</f>
        <v>6.5862351958831016E-3</v>
      </c>
      <c r="J10604" s="50">
        <f>DAX__2019_2020__33[[#This Row],[Adj Close]]-DAX__2019_2020__33[[#This Row],[Adj Open]]</f>
        <v>0.88213936258938475</v>
      </c>
      <c r="K10604" s="50">
        <v>155267</v>
      </c>
    </row>
    <row r="10605" spans="1:11" x14ac:dyDescent="0.3">
      <c r="A10605" s="51" t="str">
        <f t="shared" si="171"/>
        <v>MRK.DE</v>
      </c>
      <c r="B10605" s="52" t="s">
        <v>586</v>
      </c>
      <c r="C10605" s="50" t="s">
        <v>12118</v>
      </c>
      <c r="D10605" s="50">
        <f>DAX__2019_2020__33[[#This Row],[Open]]*(DAX__2019_2020__33[[#This Row],[Adj Close]]/DAX__2019_2020__33[[#This Row],[Close]])</f>
        <v>135.75008725858953</v>
      </c>
      <c r="E10605" s="50" t="s">
        <v>4815</v>
      </c>
      <c r="F10605" s="50" t="s">
        <v>12115</v>
      </c>
      <c r="G10605" s="50" t="s">
        <v>12078</v>
      </c>
      <c r="H10605" s="50" t="s">
        <v>25032</v>
      </c>
      <c r="I10605" s="50">
        <f>(DAX__2019_2020__33[[#This Row],[Adj Close]]-DAX__2019_2020__33[[#This Row],[Adj Open]])/DAX__2019_2020__33[[#This Row],[Adj Open]]</f>
        <v>-1.8050541516246243E-3</v>
      </c>
      <c r="J10605" s="50">
        <f>DAX__2019_2020__33[[#This Row],[Adj Close]]-DAX__2019_2020__33[[#This Row],[Adj Open]]</f>
        <v>-0.24503625858952205</v>
      </c>
      <c r="K10605" s="50">
        <v>151454</v>
      </c>
    </row>
    <row r="10606" spans="1:11" x14ac:dyDescent="0.3">
      <c r="A10606" s="51" t="str">
        <f t="shared" si="171"/>
        <v>MRK.DE</v>
      </c>
      <c r="B10606" s="52" t="s">
        <v>587</v>
      </c>
      <c r="C10606" s="50" t="s">
        <v>13427</v>
      </c>
      <c r="D10606" s="50">
        <f>DAX__2019_2020__33[[#This Row],[Open]]*(DAX__2019_2020__33[[#This Row],[Adj Close]]/DAX__2019_2020__33[[#This Row],[Close]])</f>
        <v>136.09315235711654</v>
      </c>
      <c r="E10606" s="50" t="s">
        <v>14071</v>
      </c>
      <c r="F10606" s="50" t="s">
        <v>11978</v>
      </c>
      <c r="G10606" s="50" t="s">
        <v>14071</v>
      </c>
      <c r="H10606" s="50" t="s">
        <v>25033</v>
      </c>
      <c r="I10606" s="50">
        <f>(DAX__2019_2020__33[[#This Row],[Adj Close]]-DAX__2019_2020__33[[#This Row],[Adj Open]])/DAX__2019_2020__33[[#This Row],[Adj Open]]</f>
        <v>1.0803024380135719E-2</v>
      </c>
      <c r="J10606" s="50">
        <f>DAX__2019_2020__33[[#This Row],[Adj Close]]-DAX__2019_2020__33[[#This Row],[Adj Open]]</f>
        <v>1.4702176428834548</v>
      </c>
      <c r="K10606" s="50">
        <v>166548</v>
      </c>
    </row>
    <row r="10607" spans="1:11" x14ac:dyDescent="0.3">
      <c r="A10607" s="51" t="str">
        <f t="shared" ref="A10607:A10670" si="172">"MTX.DE"</f>
        <v>MTX.DE</v>
      </c>
      <c r="B10607" s="52" t="s">
        <v>83</v>
      </c>
      <c r="C10607" s="50" t="s">
        <v>13945</v>
      </c>
      <c r="D10607" s="50">
        <f>DAX__2019_2020__33[[#This Row],[Open]]*(DAX__2019_2020__33[[#This Row],[Adj Close]]/DAX__2019_2020__33[[#This Row],[Close]])</f>
        <v>149.44368546076163</v>
      </c>
      <c r="E10607" s="50" t="s">
        <v>23795</v>
      </c>
      <c r="F10607" s="50" t="s">
        <v>7176</v>
      </c>
      <c r="G10607" s="50" t="s">
        <v>6649</v>
      </c>
      <c r="H10607" s="50" t="s">
        <v>25034</v>
      </c>
      <c r="I10607" s="50">
        <f>(DAX__2019_2020__33[[#This Row],[Adj Close]]-DAX__2019_2020__33[[#This Row],[Adj Open]])/DAX__2019_2020__33[[#This Row],[Adj Open]]</f>
        <v>1.8927634069400101E-3</v>
      </c>
      <c r="J10607" s="50">
        <f>DAX__2019_2020__33[[#This Row],[Adj Close]]-DAX__2019_2020__33[[#This Row],[Adj Open]]</f>
        <v>0.28286153923838242</v>
      </c>
      <c r="K10607" s="50">
        <v>157851</v>
      </c>
    </row>
    <row r="10608" spans="1:11" x14ac:dyDescent="0.3">
      <c r="A10608" s="51" t="str">
        <f t="shared" si="172"/>
        <v>MTX.DE</v>
      </c>
      <c r="B10608" s="52" t="s">
        <v>84</v>
      </c>
      <c r="C10608" s="50" t="s">
        <v>13917</v>
      </c>
      <c r="D10608" s="50">
        <f>DAX__2019_2020__33[[#This Row],[Open]]*(DAX__2019_2020__33[[#This Row],[Adj Close]]/DAX__2019_2020__33[[#This Row],[Close]])</f>
        <v>148.68940971474316</v>
      </c>
      <c r="E10608" s="50" t="s">
        <v>21708</v>
      </c>
      <c r="F10608" s="50" t="s">
        <v>12188</v>
      </c>
      <c r="G10608" s="50" t="s">
        <v>13797</v>
      </c>
      <c r="H10608" s="50" t="s">
        <v>25035</v>
      </c>
      <c r="I10608" s="50">
        <f>(DAX__2019_2020__33[[#This Row],[Adj Close]]-DAX__2019_2020__33[[#This Row],[Adj Open]])/DAX__2019_2020__33[[#This Row],[Adj Open]]</f>
        <v>-9.511731316012708E-3</v>
      </c>
      <c r="J10608" s="50">
        <f>DAX__2019_2020__33[[#This Row],[Adj Close]]-DAX__2019_2020__33[[#This Row],[Adj Open]]</f>
        <v>-1.4142937147431667</v>
      </c>
      <c r="K10608" s="50">
        <v>99895</v>
      </c>
    </row>
    <row r="10609" spans="1:11" x14ac:dyDescent="0.3">
      <c r="A10609" s="51" t="str">
        <f t="shared" si="172"/>
        <v>MTX.DE</v>
      </c>
      <c r="B10609" s="52" t="s">
        <v>85</v>
      </c>
      <c r="C10609" s="50" t="s">
        <v>21703</v>
      </c>
      <c r="D10609" s="50">
        <f>DAX__2019_2020__33[[#This Row],[Open]]*(DAX__2019_2020__33[[#This Row],[Adj Close]]/DAX__2019_2020__33[[#This Row],[Close]])</f>
        <v>148.78368222770786</v>
      </c>
      <c r="E10609" s="50" t="s">
        <v>23823</v>
      </c>
      <c r="F10609" s="50" t="s">
        <v>13648</v>
      </c>
      <c r="G10609" s="50" t="s">
        <v>25036</v>
      </c>
      <c r="H10609" s="50" t="s">
        <v>25037</v>
      </c>
      <c r="I10609" s="50">
        <f>(DAX__2019_2020__33[[#This Row],[Adj Close]]-DAX__2019_2020__33[[#This Row],[Adj Open]])/DAX__2019_2020__33[[#This Row],[Adj Open]]</f>
        <v>2.4081133889458841E-2</v>
      </c>
      <c r="J10609" s="50">
        <f>DAX__2019_2020__33[[#This Row],[Adj Close]]-DAX__2019_2020__33[[#This Row],[Adj Open]]</f>
        <v>3.5828797722921308</v>
      </c>
      <c r="K10609" s="50">
        <v>105777</v>
      </c>
    </row>
    <row r="10610" spans="1:11" x14ac:dyDescent="0.3">
      <c r="A10610" s="51" t="str">
        <f t="shared" si="172"/>
        <v>MTX.DE</v>
      </c>
      <c r="B10610" s="52" t="s">
        <v>86</v>
      </c>
      <c r="C10610" s="50" t="s">
        <v>25038</v>
      </c>
      <c r="D10610" s="50">
        <f>DAX__2019_2020__33[[#This Row],[Open]]*(DAX__2019_2020__33[[#This Row],[Adj Close]]/DAX__2019_2020__33[[#This Row],[Close]])</f>
        <v>153.78085789222811</v>
      </c>
      <c r="E10610" s="50" t="s">
        <v>21730</v>
      </c>
      <c r="F10610" s="50" t="s">
        <v>6649</v>
      </c>
      <c r="G10610" s="50" t="s">
        <v>21712</v>
      </c>
      <c r="H10610" s="50" t="s">
        <v>25039</v>
      </c>
      <c r="I10610" s="50">
        <f>(DAX__2019_2020__33[[#This Row],[Adj Close]]-DAX__2019_2020__33[[#This Row],[Adj Open]])/DAX__2019_2020__33[[#This Row],[Adj Open]]</f>
        <v>-1.961993796615822E-2</v>
      </c>
      <c r="J10610" s="50">
        <f>DAX__2019_2020__33[[#This Row],[Adj Close]]-DAX__2019_2020__33[[#This Row],[Adj Open]]</f>
        <v>-3.0171708922281084</v>
      </c>
      <c r="K10610" s="50">
        <v>93941</v>
      </c>
    </row>
    <row r="10611" spans="1:11" x14ac:dyDescent="0.3">
      <c r="A10611" s="51" t="str">
        <f t="shared" si="172"/>
        <v>MTX.DE</v>
      </c>
      <c r="B10611" s="52" t="s">
        <v>87</v>
      </c>
      <c r="C10611" s="50" t="s">
        <v>7123</v>
      </c>
      <c r="D10611" s="50">
        <f>DAX__2019_2020__33[[#This Row],[Open]]*(DAX__2019_2020__33[[#This Row],[Adj Close]]/DAX__2019_2020__33[[#This Row],[Close]])</f>
        <v>150.85799887903107</v>
      </c>
      <c r="E10611" s="50" t="s">
        <v>13853</v>
      </c>
      <c r="F10611" s="50" t="s">
        <v>7123</v>
      </c>
      <c r="G10611" s="50" t="s">
        <v>21749</v>
      </c>
      <c r="H10611" s="50" t="s">
        <v>25040</v>
      </c>
      <c r="I10611" s="50">
        <f>(DAX__2019_2020__33[[#This Row],[Adj Close]]-DAX__2019_2020__33[[#This Row],[Adj Open]])/DAX__2019_2020__33[[#This Row],[Adj Open]]</f>
        <v>4.4999981250000001E-2</v>
      </c>
      <c r="J10611" s="50">
        <f>DAX__2019_2020__33[[#This Row],[Adj Close]]-DAX__2019_2020__33[[#This Row],[Adj Open]]</f>
        <v>6.7886071209689192</v>
      </c>
      <c r="K10611" s="50">
        <v>188949</v>
      </c>
    </row>
    <row r="10612" spans="1:11" x14ac:dyDescent="0.3">
      <c r="A10612" s="51" t="str">
        <f t="shared" si="172"/>
        <v>MTX.DE</v>
      </c>
      <c r="B10612" s="52" t="s">
        <v>88</v>
      </c>
      <c r="C10612" s="50" t="s">
        <v>21751</v>
      </c>
      <c r="D10612" s="50">
        <f>DAX__2019_2020__33[[#This Row],[Open]]*(DAX__2019_2020__33[[#This Row],[Adj Close]]/DAX__2019_2020__33[[#This Row],[Close]])</f>
        <v>158.58945394081502</v>
      </c>
      <c r="E10612" s="50" t="s">
        <v>21796</v>
      </c>
      <c r="F10612" s="50" t="s">
        <v>21737</v>
      </c>
      <c r="G10612" s="50" t="s">
        <v>21756</v>
      </c>
      <c r="H10612" s="50" t="s">
        <v>25041</v>
      </c>
      <c r="I10612" s="50">
        <f>(DAX__2019_2020__33[[#This Row],[Adj Close]]-DAX__2019_2020__33[[#This Row],[Adj Open]])/DAX__2019_2020__33[[#This Row],[Adj Open]]</f>
        <v>7.1343461438944985E-3</v>
      </c>
      <c r="J10612" s="50">
        <f>DAX__2019_2020__33[[#This Row],[Adj Close]]-DAX__2019_2020__33[[#This Row],[Adj Open]]</f>
        <v>1.1314320591849878</v>
      </c>
      <c r="K10612" s="50">
        <v>147993</v>
      </c>
    </row>
    <row r="10613" spans="1:11" x14ac:dyDescent="0.3">
      <c r="A10613" s="51" t="str">
        <f t="shared" si="172"/>
        <v>MTX.DE</v>
      </c>
      <c r="B10613" s="52" t="s">
        <v>89</v>
      </c>
      <c r="C10613" s="50" t="s">
        <v>6771</v>
      </c>
      <c r="D10613" s="50">
        <f>DAX__2019_2020__33[[#This Row],[Open]]*(DAX__2019_2020__33[[#This Row],[Adj Close]]/DAX__2019_2020__33[[#This Row],[Close]])</f>
        <v>159.24945810022189</v>
      </c>
      <c r="E10613" s="50" t="s">
        <v>23816</v>
      </c>
      <c r="F10613" s="50" t="s">
        <v>21737</v>
      </c>
      <c r="G10613" s="50" t="s">
        <v>6643</v>
      </c>
      <c r="H10613" s="50" t="s">
        <v>25042</v>
      </c>
      <c r="I10613" s="50">
        <f>(DAX__2019_2020__33[[#This Row],[Adj Close]]-DAX__2019_2020__33[[#This Row],[Adj Open]])/DAX__2019_2020__33[[#This Row],[Adj Open]]</f>
        <v>5.9210185643942289E-4</v>
      </c>
      <c r="J10613" s="50">
        <f>DAX__2019_2020__33[[#This Row],[Adj Close]]-DAX__2019_2020__33[[#This Row],[Adj Open]]</f>
        <v>9.4291899778113475E-2</v>
      </c>
      <c r="K10613" s="50">
        <v>104973</v>
      </c>
    </row>
    <row r="10614" spans="1:11" x14ac:dyDescent="0.3">
      <c r="A10614" s="51" t="str">
        <f t="shared" si="172"/>
        <v>MTX.DE</v>
      </c>
      <c r="B10614" s="52" t="s">
        <v>90</v>
      </c>
      <c r="C10614" s="50" t="s">
        <v>23815</v>
      </c>
      <c r="D10614" s="50">
        <f>DAX__2019_2020__33[[#This Row],[Open]]*(DAX__2019_2020__33[[#This Row],[Adj Close]]/DAX__2019_2020__33[[#This Row],[Close]])</f>
        <v>159.81519037468649</v>
      </c>
      <c r="E10614" s="50" t="s">
        <v>6532</v>
      </c>
      <c r="F10614" s="50" t="s">
        <v>13848</v>
      </c>
      <c r="G10614" s="50" t="s">
        <v>21796</v>
      </c>
      <c r="H10614" s="50" t="s">
        <v>25043</v>
      </c>
      <c r="I10614" s="50">
        <f>(DAX__2019_2020__33[[#This Row],[Adj Close]]-DAX__2019_2020__33[[#This Row],[Adj Open]])/DAX__2019_2020__33[[#This Row],[Adj Open]]</f>
        <v>9.4395634218289136E-3</v>
      </c>
      <c r="J10614" s="50">
        <f>DAX__2019_2020__33[[#This Row],[Adj Close]]-DAX__2019_2020__33[[#This Row],[Adj Open]]</f>
        <v>1.5085856253135148</v>
      </c>
      <c r="K10614" s="50">
        <v>165681</v>
      </c>
    </row>
    <row r="10615" spans="1:11" x14ac:dyDescent="0.3">
      <c r="A10615" s="51" t="str">
        <f t="shared" si="172"/>
        <v>MTX.DE</v>
      </c>
      <c r="B10615" s="52" t="s">
        <v>91</v>
      </c>
      <c r="C10615" s="50" t="s">
        <v>23937</v>
      </c>
      <c r="D10615" s="50">
        <f>DAX__2019_2020__33[[#This Row],[Open]]*(DAX__2019_2020__33[[#This Row],[Adj Close]]/DAX__2019_2020__33[[#This Row],[Close]])</f>
        <v>161.2294928187695</v>
      </c>
      <c r="E10615" s="50" t="s">
        <v>5782</v>
      </c>
      <c r="F10615" s="50" t="s">
        <v>6773</v>
      </c>
      <c r="G10615" s="50" t="s">
        <v>21778</v>
      </c>
      <c r="H10615" s="50" t="s">
        <v>25044</v>
      </c>
      <c r="I10615" s="50">
        <f>(DAX__2019_2020__33[[#This Row],[Adj Close]]-DAX__2019_2020__33[[#This Row],[Adj Open]])/DAX__2019_2020__33[[#This Row],[Adj Open]]</f>
        <v>1.9298263157894728E-2</v>
      </c>
      <c r="J10615" s="50">
        <f>DAX__2019_2020__33[[#This Row],[Adj Close]]-DAX__2019_2020__33[[#This Row],[Adj Open]]</f>
        <v>3.1114491812305118</v>
      </c>
      <c r="K10615" s="50">
        <v>139844</v>
      </c>
    </row>
    <row r="10616" spans="1:11" x14ac:dyDescent="0.3">
      <c r="A10616" s="51" t="str">
        <f t="shared" si="172"/>
        <v>MTX.DE</v>
      </c>
      <c r="B10616" s="52" t="s">
        <v>92</v>
      </c>
      <c r="C10616" s="50" t="s">
        <v>23839</v>
      </c>
      <c r="D10616" s="50">
        <f>DAX__2019_2020__33[[#This Row],[Open]]*(DAX__2019_2020__33[[#This Row],[Adj Close]]/DAX__2019_2020__33[[#This Row],[Close]])</f>
        <v>166.60379374452188</v>
      </c>
      <c r="E10616" s="50" t="s">
        <v>21816</v>
      </c>
      <c r="F10616" s="50" t="s">
        <v>23833</v>
      </c>
      <c r="G10616" s="50" t="s">
        <v>21813</v>
      </c>
      <c r="H10616" s="50" t="s">
        <v>25045</v>
      </c>
      <c r="I10616" s="50">
        <f>(DAX__2019_2020__33[[#This Row],[Adj Close]]-DAX__2019_2020__33[[#This Row],[Adj Open]])/DAX__2019_2020__33[[#This Row],[Adj Open]]</f>
        <v>1.0186774366498645E-2</v>
      </c>
      <c r="J10616" s="50">
        <f>DAX__2019_2020__33[[#This Row],[Adj Close]]-DAX__2019_2020__33[[#This Row],[Adj Open]]</f>
        <v>1.6971552554781226</v>
      </c>
      <c r="K10616" s="50">
        <v>183432</v>
      </c>
    </row>
    <row r="10617" spans="1:11" x14ac:dyDescent="0.3">
      <c r="A10617" s="51" t="str">
        <f t="shared" si="172"/>
        <v>MTX.DE</v>
      </c>
      <c r="B10617" s="52" t="s">
        <v>93</v>
      </c>
      <c r="C10617" s="50" t="s">
        <v>21815</v>
      </c>
      <c r="D10617" s="50">
        <f>DAX__2019_2020__33[[#This Row],[Open]]*(DAX__2019_2020__33[[#This Row],[Adj Close]]/DAX__2019_2020__33[[#This Row],[Close]])</f>
        <v>168.77235727528475</v>
      </c>
      <c r="E10617" s="50" t="s">
        <v>21828</v>
      </c>
      <c r="F10617" s="50" t="s">
        <v>21783</v>
      </c>
      <c r="G10617" s="50" t="s">
        <v>21812</v>
      </c>
      <c r="H10617" s="50" t="s">
        <v>25046</v>
      </c>
      <c r="I10617" s="50">
        <f>(DAX__2019_2020__33[[#This Row],[Adj Close]]-DAX__2019_2020__33[[#This Row],[Adj Open]])/DAX__2019_2020__33[[#This Row],[Adj Open]]</f>
        <v>-2.234603351955293E-3</v>
      </c>
      <c r="J10617" s="50">
        <f>DAX__2019_2020__33[[#This Row],[Adj Close]]-DAX__2019_2020__33[[#This Row],[Adj Open]]</f>
        <v>-0.37713927528474755</v>
      </c>
      <c r="K10617" s="50">
        <v>140035</v>
      </c>
    </row>
    <row r="10618" spans="1:11" x14ac:dyDescent="0.3">
      <c r="A10618" s="51" t="str">
        <f t="shared" si="172"/>
        <v>MTX.DE</v>
      </c>
      <c r="B10618" s="52" t="s">
        <v>94</v>
      </c>
      <c r="C10618" s="50" t="s">
        <v>3356</v>
      </c>
      <c r="D10618" s="50">
        <f>DAX__2019_2020__33[[#This Row],[Open]]*(DAX__2019_2020__33[[#This Row],[Adj Close]]/DAX__2019_2020__33[[#This Row],[Close]])</f>
        <v>167.82951777030814</v>
      </c>
      <c r="E10618" s="50" t="s">
        <v>6971</v>
      </c>
      <c r="F10618" s="50" t="s">
        <v>21789</v>
      </c>
      <c r="G10618" s="50" t="s">
        <v>21813</v>
      </c>
      <c r="H10618" s="50" t="s">
        <v>25045</v>
      </c>
      <c r="I10618" s="50">
        <f>(DAX__2019_2020__33[[#This Row],[Adj Close]]-DAX__2019_2020__33[[#This Row],[Adj Open]])/DAX__2019_2020__33[[#This Row],[Adj Open]]</f>
        <v>2.8089887640448392E-3</v>
      </c>
      <c r="J10618" s="50">
        <f>DAX__2019_2020__33[[#This Row],[Adj Close]]-DAX__2019_2020__33[[#This Row],[Adj Open]]</f>
        <v>0.47143122969185924</v>
      </c>
      <c r="K10618" s="50">
        <v>117428</v>
      </c>
    </row>
    <row r="10619" spans="1:11" x14ac:dyDescent="0.3">
      <c r="A10619" s="51" t="str">
        <f t="shared" si="172"/>
        <v>MTX.DE</v>
      </c>
      <c r="B10619" s="52" t="s">
        <v>95</v>
      </c>
      <c r="C10619" s="50" t="s">
        <v>7048</v>
      </c>
      <c r="D10619" s="50">
        <f>DAX__2019_2020__33[[#This Row],[Open]]*(DAX__2019_2020__33[[#This Row],[Adj Close]]/DAX__2019_2020__33[[#This Row],[Close]])</f>
        <v>169.71523834710746</v>
      </c>
      <c r="E10619" s="50" t="s">
        <v>5837</v>
      </c>
      <c r="F10619" s="50" t="s">
        <v>21815</v>
      </c>
      <c r="G10619" s="50" t="s">
        <v>23899</v>
      </c>
      <c r="H10619" s="50" t="s">
        <v>25047</v>
      </c>
      <c r="I10619" s="50">
        <f>(DAX__2019_2020__33[[#This Row],[Adj Close]]-DAX__2019_2020__33[[#This Row],[Adj Open]])/DAX__2019_2020__33[[#This Row],[Adj Open]]</f>
        <v>8.3333333333332794E-3</v>
      </c>
      <c r="J10619" s="50">
        <f>DAX__2019_2020__33[[#This Row],[Adj Close]]-DAX__2019_2020__33[[#This Row],[Adj Open]]</f>
        <v>1.4142936528925532</v>
      </c>
      <c r="K10619" s="50">
        <v>106295</v>
      </c>
    </row>
    <row r="10620" spans="1:11" x14ac:dyDescent="0.3">
      <c r="A10620" s="51" t="str">
        <f t="shared" si="172"/>
        <v>MTX.DE</v>
      </c>
      <c r="B10620" s="52" t="s">
        <v>96</v>
      </c>
      <c r="C10620" s="50" t="s">
        <v>24045</v>
      </c>
      <c r="D10620" s="50">
        <f>DAX__2019_2020__33[[#This Row],[Open]]*(DAX__2019_2020__33[[#This Row],[Adj Close]]/DAX__2019_2020__33[[#This Row],[Close]])</f>
        <v>171.50668692091818</v>
      </c>
      <c r="E10620" s="50" t="s">
        <v>6885</v>
      </c>
      <c r="F10620" s="50" t="s">
        <v>21861</v>
      </c>
      <c r="G10620" s="50" t="s">
        <v>21860</v>
      </c>
      <c r="H10620" s="50" t="s">
        <v>25048</v>
      </c>
      <c r="I10620" s="50">
        <f>(DAX__2019_2020__33[[#This Row],[Adj Close]]-DAX__2019_2020__33[[#This Row],[Adj Open]])/DAX__2019_2020__33[[#This Row],[Adj Open]]</f>
        <v>3.8483343765257109E-3</v>
      </c>
      <c r="J10620" s="50">
        <f>DAX__2019_2020__33[[#This Row],[Adj Close]]-DAX__2019_2020__33[[#This Row],[Adj Open]]</f>
        <v>0.66001507908180201</v>
      </c>
      <c r="K10620" s="50">
        <v>68778</v>
      </c>
    </row>
    <row r="10621" spans="1:11" x14ac:dyDescent="0.3">
      <c r="A10621" s="51" t="str">
        <f t="shared" si="172"/>
        <v>MTX.DE</v>
      </c>
      <c r="B10621" s="52" t="s">
        <v>97</v>
      </c>
      <c r="C10621" s="50" t="s">
        <v>23901</v>
      </c>
      <c r="D10621" s="50">
        <f>DAX__2019_2020__33[[#This Row],[Open]]*(DAX__2019_2020__33[[#This Row],[Adj Close]]/DAX__2019_2020__33[[#This Row],[Close]])</f>
        <v>171.69526533031933</v>
      </c>
      <c r="E10621" s="50" t="s">
        <v>6885</v>
      </c>
      <c r="F10621" s="50" t="s">
        <v>6836</v>
      </c>
      <c r="G10621" s="50" t="s">
        <v>5847</v>
      </c>
      <c r="H10621" s="50" t="s">
        <v>25049</v>
      </c>
      <c r="I10621" s="50">
        <f>(DAX__2019_2020__33[[#This Row],[Adj Close]]-DAX__2019_2020__33[[#This Row],[Adj Open]])/DAX__2019_2020__33[[#This Row],[Adj Open]]</f>
        <v>1.098281128008342E-3</v>
      </c>
      <c r="J10621" s="50">
        <f>DAX__2019_2020__33[[#This Row],[Adj Close]]-DAX__2019_2020__33[[#This Row],[Adj Open]]</f>
        <v>0.18856966968067468</v>
      </c>
      <c r="K10621" s="50">
        <v>91598</v>
      </c>
    </row>
    <row r="10622" spans="1:11" x14ac:dyDescent="0.3">
      <c r="A10622" s="51" t="str">
        <f t="shared" si="172"/>
        <v>MTX.DE</v>
      </c>
      <c r="B10622" s="52" t="s">
        <v>98</v>
      </c>
      <c r="C10622" s="50" t="s">
        <v>6903</v>
      </c>
      <c r="D10622" s="50">
        <f>DAX__2019_2020__33[[#This Row],[Open]]*(DAX__2019_2020__33[[#This Row],[Adj Close]]/DAX__2019_2020__33[[#This Row],[Close]])</f>
        <v>171.31808952604013</v>
      </c>
      <c r="E10622" s="50" t="s">
        <v>3351</v>
      </c>
      <c r="F10622" s="50" t="s">
        <v>23899</v>
      </c>
      <c r="G10622" s="50" t="s">
        <v>21837</v>
      </c>
      <c r="H10622" s="50" t="s">
        <v>25050</v>
      </c>
      <c r="I10622" s="50">
        <f>(DAX__2019_2020__33[[#This Row],[Adj Close]]-DAX__2019_2020__33[[#This Row],[Adj Open]])/DAX__2019_2020__33[[#This Row],[Adj Open]]</f>
        <v>2.2014309664518065E-2</v>
      </c>
      <c r="J10622" s="50">
        <f>DAX__2019_2020__33[[#This Row],[Adj Close]]-DAX__2019_2020__33[[#This Row],[Adj Open]]</f>
        <v>3.7714494739598763</v>
      </c>
      <c r="K10622" s="50">
        <v>148484</v>
      </c>
    </row>
    <row r="10623" spans="1:11" x14ac:dyDescent="0.3">
      <c r="A10623" s="51" t="str">
        <f t="shared" si="172"/>
        <v>MTX.DE</v>
      </c>
      <c r="B10623" s="52" t="s">
        <v>99</v>
      </c>
      <c r="C10623" s="50" t="s">
        <v>24079</v>
      </c>
      <c r="D10623" s="50">
        <f>DAX__2019_2020__33[[#This Row],[Open]]*(DAX__2019_2020__33[[#This Row],[Adj Close]]/DAX__2019_2020__33[[#This Row],[Close]])</f>
        <v>174.71240992027629</v>
      </c>
      <c r="E10623" s="50" t="s">
        <v>24074</v>
      </c>
      <c r="F10623" s="50" t="s">
        <v>7035</v>
      </c>
      <c r="G10623" s="50" t="s">
        <v>3351</v>
      </c>
      <c r="H10623" s="50" t="s">
        <v>25051</v>
      </c>
      <c r="I10623" s="50">
        <f>(DAX__2019_2020__33[[#This Row],[Adj Close]]-DAX__2019_2020__33[[#This Row],[Adj Open]])/DAX__2019_2020__33[[#This Row],[Adj Open]]</f>
        <v>6.4759685945606094E-3</v>
      </c>
      <c r="J10623" s="50">
        <f>DAX__2019_2020__33[[#This Row],[Adj Close]]-DAX__2019_2020__33[[#This Row],[Adj Open]]</f>
        <v>1.1314320797237087</v>
      </c>
      <c r="K10623" s="50">
        <v>155076</v>
      </c>
    </row>
    <row r="10624" spans="1:11" x14ac:dyDescent="0.3">
      <c r="A10624" s="51" t="str">
        <f t="shared" si="172"/>
        <v>MTX.DE</v>
      </c>
      <c r="B10624" s="52" t="s">
        <v>100</v>
      </c>
      <c r="C10624" s="50" t="s">
        <v>6905</v>
      </c>
      <c r="D10624" s="50">
        <f>DAX__2019_2020__33[[#This Row],[Open]]*(DAX__2019_2020__33[[#This Row],[Adj Close]]/DAX__2019_2020__33[[#This Row],[Close]])</f>
        <v>176.78671982172844</v>
      </c>
      <c r="E10624" s="50" t="s">
        <v>24152</v>
      </c>
      <c r="F10624" s="50" t="s">
        <v>24074</v>
      </c>
      <c r="G10624" s="50" t="s">
        <v>6915</v>
      </c>
      <c r="H10624" s="50" t="s">
        <v>25052</v>
      </c>
      <c r="I10624" s="50">
        <f>(DAX__2019_2020__33[[#This Row],[Adj Close]]-DAX__2019_2020__33[[#This Row],[Adj Open]])/DAX__2019_2020__33[[#This Row],[Adj Open]]</f>
        <v>6.3999840000000426E-3</v>
      </c>
      <c r="J10624" s="50">
        <f>DAX__2019_2020__33[[#This Row],[Adj Close]]-DAX__2019_2020__33[[#This Row],[Adj Open]]</f>
        <v>1.1314321782715524</v>
      </c>
      <c r="K10624" s="50">
        <v>125037</v>
      </c>
    </row>
    <row r="10625" spans="1:11" x14ac:dyDescent="0.3">
      <c r="A10625" s="51" t="str">
        <f t="shared" si="172"/>
        <v>MTX.DE</v>
      </c>
      <c r="B10625" s="52" t="s">
        <v>101</v>
      </c>
      <c r="C10625" s="50" t="s">
        <v>21853</v>
      </c>
      <c r="D10625" s="50">
        <f>DAX__2019_2020__33[[#This Row],[Open]]*(DAX__2019_2020__33[[#This Row],[Adj Close]]/DAX__2019_2020__33[[#This Row],[Close]])</f>
        <v>179.89816749475102</v>
      </c>
      <c r="E10625" s="50" t="s">
        <v>24129</v>
      </c>
      <c r="F10625" s="50" t="s">
        <v>5893</v>
      </c>
      <c r="G10625" s="50" t="s">
        <v>24060</v>
      </c>
      <c r="H10625" s="50" t="s">
        <v>25053</v>
      </c>
      <c r="I10625" s="50">
        <f>(DAX__2019_2020__33[[#This Row],[Adj Close]]-DAX__2019_2020__33[[#This Row],[Adj Open]])/DAX__2019_2020__33[[#This Row],[Adj Open]]</f>
        <v>-1.5723270193030457E-2</v>
      </c>
      <c r="J10625" s="50">
        <f>DAX__2019_2020__33[[#This Row],[Adj Close]]-DAX__2019_2020__33[[#This Row],[Adj Open]]</f>
        <v>-2.8285874947510194</v>
      </c>
      <c r="K10625" s="50">
        <v>100973</v>
      </c>
    </row>
    <row r="10626" spans="1:11" x14ac:dyDescent="0.3">
      <c r="A10626" s="51" t="str">
        <f t="shared" si="172"/>
        <v>MTX.DE</v>
      </c>
      <c r="B10626" s="52" t="s">
        <v>102</v>
      </c>
      <c r="C10626" s="50" t="s">
        <v>24060</v>
      </c>
      <c r="D10626" s="50">
        <f>DAX__2019_2020__33[[#This Row],[Open]]*(DAX__2019_2020__33[[#This Row],[Adj Close]]/DAX__2019_2020__33[[#This Row],[Close]])</f>
        <v>177.06957393748792</v>
      </c>
      <c r="E10626" s="50" t="s">
        <v>5938</v>
      </c>
      <c r="F10626" s="50" t="s">
        <v>24076</v>
      </c>
      <c r="G10626" s="50" t="s">
        <v>21847</v>
      </c>
      <c r="H10626" s="50" t="s">
        <v>25054</v>
      </c>
      <c r="I10626" s="50">
        <f>(DAX__2019_2020__33[[#This Row],[Adj Close]]-DAX__2019_2020__33[[#This Row],[Adj Open]])/DAX__2019_2020__33[[#This Row],[Adj Open]]</f>
        <v>1.7039387374237637E-2</v>
      </c>
      <c r="J10626" s="50">
        <f>DAX__2019_2020__33[[#This Row],[Adj Close]]-DAX__2019_2020__33[[#This Row],[Adj Open]]</f>
        <v>3.0171570625120694</v>
      </c>
      <c r="K10626" s="50">
        <v>114727</v>
      </c>
    </row>
    <row r="10627" spans="1:11" x14ac:dyDescent="0.3">
      <c r="A10627" s="51" t="str">
        <f t="shared" si="172"/>
        <v>MTX.DE</v>
      </c>
      <c r="B10627" s="52" t="s">
        <v>103</v>
      </c>
      <c r="C10627" s="50" t="s">
        <v>5935</v>
      </c>
      <c r="D10627" s="50">
        <f>DAX__2019_2020__33[[#This Row],[Open]]*(DAX__2019_2020__33[[#This Row],[Adj Close]]/DAX__2019_2020__33[[#This Row],[Close]])</f>
        <v>180.4638560118357</v>
      </c>
      <c r="E10627" s="50" t="s">
        <v>24312</v>
      </c>
      <c r="F10627" s="50" t="s">
        <v>2313</v>
      </c>
      <c r="G10627" s="50" t="s">
        <v>25055</v>
      </c>
      <c r="H10627" s="50" t="s">
        <v>25056</v>
      </c>
      <c r="I10627" s="50">
        <f>(DAX__2019_2020__33[[#This Row],[Adj Close]]-DAX__2019_2020__33[[#This Row],[Adj Open]])/DAX__2019_2020__33[[#This Row],[Adj Open]]</f>
        <v>3.6573250885264209E-3</v>
      </c>
      <c r="J10627" s="50">
        <f>DAX__2019_2020__33[[#This Row],[Adj Close]]-DAX__2019_2020__33[[#This Row],[Adj Open]]</f>
        <v>0.66001498816430626</v>
      </c>
      <c r="K10627" s="50">
        <v>103772</v>
      </c>
    </row>
    <row r="10628" spans="1:11" x14ac:dyDescent="0.3">
      <c r="A10628" s="51" t="str">
        <f t="shared" si="172"/>
        <v>MTX.DE</v>
      </c>
      <c r="B10628" s="52" t="s">
        <v>104</v>
      </c>
      <c r="C10628" s="50" t="s">
        <v>21855</v>
      </c>
      <c r="D10628" s="50">
        <f>DAX__2019_2020__33[[#This Row],[Open]]*(DAX__2019_2020__33[[#This Row],[Adj Close]]/DAX__2019_2020__33[[#This Row],[Close]])</f>
        <v>181.40672025472875</v>
      </c>
      <c r="E10628" s="50" t="s">
        <v>6025</v>
      </c>
      <c r="F10628" s="50" t="s">
        <v>6905</v>
      </c>
      <c r="G10628" s="50" t="s">
        <v>6796</v>
      </c>
      <c r="H10628" s="50" t="s">
        <v>25057</v>
      </c>
      <c r="I10628" s="50">
        <f>(DAX__2019_2020__33[[#This Row],[Adj Close]]-DAX__2019_2020__33[[#This Row],[Adj Open]])/DAX__2019_2020__33[[#This Row],[Adj Open]]</f>
        <v>-2.1829506917760051E-2</v>
      </c>
      <c r="J10628" s="50">
        <f>DAX__2019_2020__33[[#This Row],[Adj Close]]-DAX__2019_2020__33[[#This Row],[Adj Open]]</f>
        <v>-3.9600192547287634</v>
      </c>
      <c r="K10628" s="50">
        <v>214641</v>
      </c>
    </row>
    <row r="10629" spans="1:11" x14ac:dyDescent="0.3">
      <c r="A10629" s="51" t="str">
        <f t="shared" si="172"/>
        <v>MTX.DE</v>
      </c>
      <c r="B10629" s="52" t="s">
        <v>105</v>
      </c>
      <c r="C10629" s="50" t="s">
        <v>24152</v>
      </c>
      <c r="D10629" s="50">
        <f>DAX__2019_2020__33[[#This Row],[Open]]*(DAX__2019_2020__33[[#This Row],[Adj Close]]/DAX__2019_2020__33[[#This Row],[Close]])</f>
        <v>178.95528649843763</v>
      </c>
      <c r="E10629" s="50" t="s">
        <v>7200</v>
      </c>
      <c r="F10629" s="50" t="s">
        <v>5918</v>
      </c>
      <c r="G10629" s="50" t="s">
        <v>6796</v>
      </c>
      <c r="H10629" s="50" t="s">
        <v>25057</v>
      </c>
      <c r="I10629" s="50">
        <f>(DAX__2019_2020__33[[#This Row],[Adj Close]]-DAX__2019_2020__33[[#This Row],[Adj Open]])/DAX__2019_2020__33[[#This Row],[Adj Open]]</f>
        <v>-8.4299577171239939E-3</v>
      </c>
      <c r="J10629" s="50">
        <f>DAX__2019_2020__33[[#This Row],[Adj Close]]-DAX__2019_2020__33[[#This Row],[Adj Open]]</f>
        <v>-1.5085854984376397</v>
      </c>
      <c r="K10629" s="50">
        <v>149040</v>
      </c>
    </row>
    <row r="10630" spans="1:11" x14ac:dyDescent="0.3">
      <c r="A10630" s="51" t="str">
        <f t="shared" si="172"/>
        <v>MTX.DE</v>
      </c>
      <c r="B10630" s="52" t="s">
        <v>106</v>
      </c>
      <c r="C10630" s="50" t="s">
        <v>21842</v>
      </c>
      <c r="D10630" s="50">
        <f>DAX__2019_2020__33[[#This Row],[Open]]*(DAX__2019_2020__33[[#This Row],[Adj Close]]/DAX__2019_2020__33[[#This Row],[Close]])</f>
        <v>177.823846536242</v>
      </c>
      <c r="E10630" s="50" t="s">
        <v>21851</v>
      </c>
      <c r="F10630" s="50" t="s">
        <v>7186</v>
      </c>
      <c r="G10630" s="50" t="s">
        <v>24165</v>
      </c>
      <c r="H10630" s="50" t="s">
        <v>25058</v>
      </c>
      <c r="I10630" s="50">
        <f>(DAX__2019_2020__33[[#This Row],[Adj Close]]-DAX__2019_2020__33[[#This Row],[Adj Open]])/DAX__2019_2020__33[[#This Row],[Adj Open]]</f>
        <v>-1.5906839366695721E-3</v>
      </c>
      <c r="J10630" s="50">
        <f>DAX__2019_2020__33[[#This Row],[Adj Close]]-DAX__2019_2020__33[[#This Row],[Adj Open]]</f>
        <v>-0.28286153624199528</v>
      </c>
      <c r="K10630" s="50">
        <v>147068</v>
      </c>
    </row>
    <row r="10631" spans="1:11" x14ac:dyDescent="0.3">
      <c r="A10631" s="51" t="str">
        <f t="shared" si="172"/>
        <v>MTX.DE</v>
      </c>
      <c r="B10631" s="52" t="s">
        <v>107</v>
      </c>
      <c r="C10631" s="50" t="s">
        <v>2310</v>
      </c>
      <c r="D10631" s="50">
        <f>DAX__2019_2020__33[[#This Row],[Open]]*(DAX__2019_2020__33[[#This Row],[Adj Close]]/DAX__2019_2020__33[[#This Row],[Close]])</f>
        <v>178.86099894083523</v>
      </c>
      <c r="E10631" s="50" t="s">
        <v>5945</v>
      </c>
      <c r="F10631" s="50" t="s">
        <v>5917</v>
      </c>
      <c r="G10631" s="50" t="s">
        <v>6525</v>
      </c>
      <c r="H10631" s="50" t="s">
        <v>25059</v>
      </c>
      <c r="I10631" s="50">
        <f>(DAX__2019_2020__33[[#This Row],[Adj Close]]-DAX__2019_2020__33[[#This Row],[Adj Open]])/DAX__2019_2020__33[[#This Row],[Adj Open]]</f>
        <v>1.3178703424017443E-2</v>
      </c>
      <c r="J10631" s="50">
        <f>DAX__2019_2020__33[[#This Row],[Adj Close]]-DAX__2019_2020__33[[#This Row],[Adj Open]]</f>
        <v>2.3571560591647653</v>
      </c>
      <c r="K10631" s="50">
        <v>150738</v>
      </c>
    </row>
    <row r="10632" spans="1:11" x14ac:dyDescent="0.3">
      <c r="A10632" s="51" t="str">
        <f t="shared" si="172"/>
        <v>MTX.DE</v>
      </c>
      <c r="B10632" s="52" t="s">
        <v>108</v>
      </c>
      <c r="C10632" s="50" t="s">
        <v>24312</v>
      </c>
      <c r="D10632" s="50">
        <f>DAX__2019_2020__33[[#This Row],[Open]]*(DAX__2019_2020__33[[#This Row],[Adj Close]]/DAX__2019_2020__33[[#This Row],[Close]])</f>
        <v>181.31245671203942</v>
      </c>
      <c r="E10632" s="50" t="s">
        <v>5954</v>
      </c>
      <c r="F10632" s="50" t="s">
        <v>21850</v>
      </c>
      <c r="G10632" s="50" t="s">
        <v>21853</v>
      </c>
      <c r="H10632" s="50" t="s">
        <v>25060</v>
      </c>
      <c r="I10632" s="50">
        <f>(DAX__2019_2020__33[[#This Row],[Adj Close]]-DAX__2019_2020__33[[#This Row],[Adj Open]])/DAX__2019_2020__33[[#This Row],[Adj Open]]</f>
        <v>-7.8003118907907787E-3</v>
      </c>
      <c r="J10632" s="50">
        <f>DAX__2019_2020__33[[#This Row],[Adj Close]]-DAX__2019_2020__33[[#This Row],[Adj Open]]</f>
        <v>-1.4142937120394095</v>
      </c>
      <c r="K10632" s="50">
        <v>105246</v>
      </c>
    </row>
    <row r="10633" spans="1:11" x14ac:dyDescent="0.3">
      <c r="A10633" s="51" t="str">
        <f t="shared" si="172"/>
        <v>MTX.DE</v>
      </c>
      <c r="B10633" s="52" t="s">
        <v>109</v>
      </c>
      <c r="C10633" s="50" t="s">
        <v>25061</v>
      </c>
      <c r="D10633" s="50">
        <f>DAX__2019_2020__33[[#This Row],[Open]]*(DAX__2019_2020__33[[#This Row],[Adj Close]]/DAX__2019_2020__33[[#This Row],[Close]])</f>
        <v>178.2952959026774</v>
      </c>
      <c r="E10633" s="50" t="s">
        <v>21857</v>
      </c>
      <c r="F10633" s="50" t="s">
        <v>2309</v>
      </c>
      <c r="G10633" s="50" t="s">
        <v>2309</v>
      </c>
      <c r="H10633" s="50" t="s">
        <v>25062</v>
      </c>
      <c r="I10633" s="50">
        <f>(DAX__2019_2020__33[[#This Row],[Adj Close]]-DAX__2019_2020__33[[#This Row],[Adj Open]])/DAX__2019_2020__33[[#This Row],[Adj Open]]</f>
        <v>-5.2885244223634998E-4</v>
      </c>
      <c r="J10633" s="50">
        <f>DAX__2019_2020__33[[#This Row],[Adj Close]]-DAX__2019_2020__33[[#This Row],[Adj Open]]</f>
        <v>-9.4291902677383632E-2</v>
      </c>
      <c r="K10633" s="50">
        <v>134486</v>
      </c>
    </row>
    <row r="10634" spans="1:11" x14ac:dyDescent="0.3">
      <c r="A10634" s="51" t="str">
        <f t="shared" si="172"/>
        <v>MTX.DE</v>
      </c>
      <c r="B10634" s="52" t="s">
        <v>110</v>
      </c>
      <c r="C10634" s="50" t="s">
        <v>2309</v>
      </c>
      <c r="D10634" s="50">
        <f>DAX__2019_2020__33[[#This Row],[Open]]*(DAX__2019_2020__33[[#This Row],[Adj Close]]/DAX__2019_2020__33[[#This Row],[Close]])</f>
        <v>178.20099638244773</v>
      </c>
      <c r="E10634" s="50" t="s">
        <v>6808</v>
      </c>
      <c r="F10634" s="50" t="s">
        <v>6898</v>
      </c>
      <c r="G10634" s="50" t="s">
        <v>5869</v>
      </c>
      <c r="H10634" s="50" t="s">
        <v>25063</v>
      </c>
      <c r="I10634" s="50">
        <f>(DAX__2019_2020__33[[#This Row],[Adj Close]]-DAX__2019_2020__33[[#This Row],[Adj Open]])/DAX__2019_2020__33[[#This Row],[Adj Open]]</f>
        <v>-1.2169328042328093E-2</v>
      </c>
      <c r="J10634" s="50">
        <f>DAX__2019_2020__33[[#This Row],[Adj Close]]-DAX__2019_2020__33[[#This Row],[Adj Open]]</f>
        <v>-2.1685863824477281</v>
      </c>
      <c r="K10634" s="50">
        <v>129554</v>
      </c>
    </row>
    <row r="10635" spans="1:11" x14ac:dyDescent="0.3">
      <c r="A10635" s="51" t="str">
        <f t="shared" si="172"/>
        <v>MTX.DE</v>
      </c>
      <c r="B10635" s="52" t="s">
        <v>111</v>
      </c>
      <c r="C10635" s="50" t="s">
        <v>6905</v>
      </c>
      <c r="D10635" s="50">
        <f>DAX__2019_2020__33[[#This Row],[Open]]*(DAX__2019_2020__33[[#This Row],[Adj Close]]/DAX__2019_2020__33[[#This Row],[Close]])</f>
        <v>176.78669757701684</v>
      </c>
      <c r="E10635" s="50" t="s">
        <v>21847</v>
      </c>
      <c r="F10635" s="50" t="s">
        <v>24076</v>
      </c>
      <c r="G10635" s="50" t="s">
        <v>2310</v>
      </c>
      <c r="H10635" s="50" t="s">
        <v>25064</v>
      </c>
      <c r="I10635" s="50">
        <f>(DAX__2019_2020__33[[#This Row],[Adj Close]]-DAX__2019_2020__33[[#This Row],[Adj Open]])/DAX__2019_2020__33[[#This Row],[Adj Open]]</f>
        <v>1.1733317333333347E-2</v>
      </c>
      <c r="J10635" s="50">
        <f>DAX__2019_2020__33[[#This Row],[Adj Close]]-DAX__2019_2020__33[[#This Row],[Adj Open]]</f>
        <v>2.0742944229831721</v>
      </c>
      <c r="K10635" s="50">
        <v>120170</v>
      </c>
    </row>
    <row r="10636" spans="1:11" x14ac:dyDescent="0.3">
      <c r="A10636" s="51" t="str">
        <f t="shared" si="172"/>
        <v>MTX.DE</v>
      </c>
      <c r="B10636" s="52" t="s">
        <v>112</v>
      </c>
      <c r="C10636" s="50" t="s">
        <v>5938</v>
      </c>
      <c r="D10636" s="50">
        <f>DAX__2019_2020__33[[#This Row],[Open]]*(DAX__2019_2020__33[[#This Row],[Adj Close]]/DAX__2019_2020__33[[#This Row],[Close]])</f>
        <v>181.0295951410441</v>
      </c>
      <c r="E10636" s="50" t="s">
        <v>21855</v>
      </c>
      <c r="F10636" s="50" t="s">
        <v>21854</v>
      </c>
      <c r="G10636" s="50" t="s">
        <v>21853</v>
      </c>
      <c r="H10636" s="50" t="s">
        <v>25060</v>
      </c>
      <c r="I10636" s="50">
        <f>(DAX__2019_2020__33[[#This Row],[Adj Close]]-DAX__2019_2020__33[[#This Row],[Adj Open]])/DAX__2019_2020__33[[#This Row],[Adj Open]]</f>
        <v>-6.2499843749999192E-3</v>
      </c>
      <c r="J10636" s="50">
        <f>DAX__2019_2020__33[[#This Row],[Adj Close]]-DAX__2019_2020__33[[#This Row],[Adj Open]]</f>
        <v>-1.1314321410440868</v>
      </c>
      <c r="K10636" s="50">
        <v>127116</v>
      </c>
    </row>
    <row r="10637" spans="1:11" x14ac:dyDescent="0.3">
      <c r="A10637" s="51" t="str">
        <f t="shared" si="172"/>
        <v>MTX.DE</v>
      </c>
      <c r="B10637" s="52" t="s">
        <v>113</v>
      </c>
      <c r="C10637" s="50" t="s">
        <v>24063</v>
      </c>
      <c r="D10637" s="50">
        <f>DAX__2019_2020__33[[#This Row],[Open]]*(DAX__2019_2020__33[[#This Row],[Adj Close]]/DAX__2019_2020__33[[#This Row],[Close]])</f>
        <v>180.18101646811209</v>
      </c>
      <c r="E10637" s="50" t="s">
        <v>2318</v>
      </c>
      <c r="F10637" s="50" t="s">
        <v>6524</v>
      </c>
      <c r="G10637" s="50" t="s">
        <v>5938</v>
      </c>
      <c r="H10637" s="50" t="s">
        <v>25065</v>
      </c>
      <c r="I10637" s="50">
        <f>(DAX__2019_2020__33[[#This Row],[Adj Close]]-DAX__2019_2020__33[[#This Row],[Adj Open]])/DAX__2019_2020__33[[#This Row],[Adj Open]]</f>
        <v>4.709544593106893E-3</v>
      </c>
      <c r="J10637" s="50">
        <f>DAX__2019_2020__33[[#This Row],[Adj Close]]-DAX__2019_2020__33[[#This Row],[Adj Open]]</f>
        <v>0.84857053188790132</v>
      </c>
      <c r="K10637" s="50">
        <v>88099</v>
      </c>
    </row>
    <row r="10638" spans="1:11" x14ac:dyDescent="0.3">
      <c r="A10638" s="51" t="str">
        <f t="shared" si="172"/>
        <v>MTX.DE</v>
      </c>
      <c r="B10638" s="52" t="s">
        <v>114</v>
      </c>
      <c r="C10638" s="50" t="s">
        <v>3461</v>
      </c>
      <c r="D10638" s="50">
        <f>DAX__2019_2020__33[[#This Row],[Open]]*(DAX__2019_2020__33[[#This Row],[Adj Close]]/DAX__2019_2020__33[[#This Row],[Close]])</f>
        <v>182.82101512037124</v>
      </c>
      <c r="E10638" s="50" t="s">
        <v>2316</v>
      </c>
      <c r="F10638" s="50" t="s">
        <v>3383</v>
      </c>
      <c r="G10638" s="50" t="s">
        <v>3383</v>
      </c>
      <c r="H10638" s="50" t="s">
        <v>25066</v>
      </c>
      <c r="I10638" s="50">
        <f>(DAX__2019_2020__33[[#This Row],[Adj Close]]-DAX__2019_2020__33[[#This Row],[Adj Open]])/DAX__2019_2020__33[[#This Row],[Adj Open]]</f>
        <v>-1.2377483621788995E-2</v>
      </c>
      <c r="J10638" s="50">
        <f>DAX__2019_2020__33[[#This Row],[Adj Close]]-DAX__2019_2020__33[[#This Row],[Adj Open]]</f>
        <v>-2.2628641203712334</v>
      </c>
      <c r="K10638" s="50">
        <v>130867</v>
      </c>
    </row>
    <row r="10639" spans="1:11" x14ac:dyDescent="0.3">
      <c r="A10639" s="51" t="str">
        <f t="shared" si="172"/>
        <v>MTX.DE</v>
      </c>
      <c r="B10639" s="52" t="s">
        <v>115</v>
      </c>
      <c r="C10639" s="50" t="s">
        <v>5938</v>
      </c>
      <c r="D10639" s="50">
        <f>DAX__2019_2020__33[[#This Row],[Open]]*(DAX__2019_2020__33[[#This Row],[Adj Close]]/DAX__2019_2020__33[[#This Row],[Close]])</f>
        <v>181.02959281364261</v>
      </c>
      <c r="E10639" s="50" t="s">
        <v>2341</v>
      </c>
      <c r="F10639" s="50" t="s">
        <v>24160</v>
      </c>
      <c r="G10639" s="50" t="s">
        <v>6021</v>
      </c>
      <c r="H10639" s="50" t="s">
        <v>25067</v>
      </c>
      <c r="I10639" s="50">
        <f>(DAX__2019_2020__33[[#This Row],[Adj Close]]-DAX__2019_2020__33[[#This Row],[Adj Open]])/DAX__2019_2020__33[[#This Row],[Adj Open]]</f>
        <v>1.9791682291666602E-2</v>
      </c>
      <c r="J10639" s="50">
        <f>DAX__2019_2020__33[[#This Row],[Adj Close]]-DAX__2019_2020__33[[#This Row],[Adj Open]]</f>
        <v>3.5828801863573858</v>
      </c>
      <c r="K10639" s="50">
        <v>129362</v>
      </c>
    </row>
    <row r="10640" spans="1:11" x14ac:dyDescent="0.3">
      <c r="A10640" s="51" t="str">
        <f t="shared" si="172"/>
        <v>MTX.DE</v>
      </c>
      <c r="B10640" s="52" t="s">
        <v>116</v>
      </c>
      <c r="C10640" s="50" t="s">
        <v>7251</v>
      </c>
      <c r="D10640" s="50">
        <f>DAX__2019_2020__33[[#This Row],[Open]]*(DAX__2019_2020__33[[#This Row],[Adj Close]]/DAX__2019_2020__33[[#This Row],[Close]])</f>
        <v>184.80103310144722</v>
      </c>
      <c r="E10640" s="50" t="s">
        <v>2394</v>
      </c>
      <c r="F10640" s="50" t="s">
        <v>6025</v>
      </c>
      <c r="G10640" s="50" t="s">
        <v>25068</v>
      </c>
      <c r="H10640" s="50" t="s">
        <v>25069</v>
      </c>
      <c r="I10640" s="50">
        <f>(DAX__2019_2020__33[[#This Row],[Adj Close]]-DAX__2019_2020__33[[#This Row],[Adj Open]])/DAX__2019_2020__33[[#This Row],[Adj Open]]</f>
        <v>5.102346938776844E-4</v>
      </c>
      <c r="J10640" s="50">
        <f>DAX__2019_2020__33[[#This Row],[Adj Close]]-DAX__2019_2020__33[[#This Row],[Adj Open]]</f>
        <v>9.4291898552796738E-2</v>
      </c>
      <c r="K10640" s="50">
        <v>86243</v>
      </c>
    </row>
    <row r="10641" spans="1:11" x14ac:dyDescent="0.3">
      <c r="A10641" s="51" t="str">
        <f t="shared" si="172"/>
        <v>MTX.DE</v>
      </c>
      <c r="B10641" s="52" t="s">
        <v>117</v>
      </c>
      <c r="C10641" s="50" t="s">
        <v>2343</v>
      </c>
      <c r="D10641" s="50">
        <f>DAX__2019_2020__33[[#This Row],[Open]]*(DAX__2019_2020__33[[#This Row],[Adj Close]]/DAX__2019_2020__33[[#This Row],[Close]])</f>
        <v>185.46103396250803</v>
      </c>
      <c r="E10641" s="50" t="s">
        <v>2327</v>
      </c>
      <c r="F10641" s="50" t="s">
        <v>2331</v>
      </c>
      <c r="G10641" s="50" t="s">
        <v>25068</v>
      </c>
      <c r="H10641" s="50" t="s">
        <v>25069</v>
      </c>
      <c r="I10641" s="50">
        <f>(DAX__2019_2020__33[[#This Row],[Adj Close]]-DAX__2019_2020__33[[#This Row],[Adj Open]])/DAX__2019_2020__33[[#This Row],[Adj Open]]</f>
        <v>-3.0502847440307761E-3</v>
      </c>
      <c r="J10641" s="50">
        <f>DAX__2019_2020__33[[#This Row],[Adj Close]]-DAX__2019_2020__33[[#This Row],[Adj Open]]</f>
        <v>-0.56570896250801184</v>
      </c>
      <c r="K10641" s="50">
        <v>131469</v>
      </c>
    </row>
    <row r="10642" spans="1:11" x14ac:dyDescent="0.3">
      <c r="A10642" s="51" t="str">
        <f t="shared" si="172"/>
        <v>MTX.DE</v>
      </c>
      <c r="B10642" s="52" t="s">
        <v>118</v>
      </c>
      <c r="C10642" s="50" t="s">
        <v>2343</v>
      </c>
      <c r="D10642" s="50">
        <f>DAX__2019_2020__33[[#This Row],[Open]]*(DAX__2019_2020__33[[#This Row],[Adj Close]]/DAX__2019_2020__33[[#This Row],[Close]])</f>
        <v>185.46104251494367</v>
      </c>
      <c r="E10642" s="50" t="s">
        <v>2330</v>
      </c>
      <c r="F10642" s="50" t="s">
        <v>25070</v>
      </c>
      <c r="G10642" s="50" t="s">
        <v>7200</v>
      </c>
      <c r="H10642" s="50" t="s">
        <v>25071</v>
      </c>
      <c r="I10642" s="50">
        <f>(DAX__2019_2020__33[[#This Row],[Adj Close]]-DAX__2019_2020__33[[#This Row],[Adj Open]])/DAX__2019_2020__33[[#This Row],[Adj Open]]</f>
        <v>-2.7961362907392456E-2</v>
      </c>
      <c r="J10642" s="50">
        <f>DAX__2019_2020__33[[#This Row],[Adj Close]]-DAX__2019_2020__33[[#This Row],[Adj Open]]</f>
        <v>-5.185743514943681</v>
      </c>
      <c r="K10642" s="50">
        <v>368789</v>
      </c>
    </row>
    <row r="10643" spans="1:11" x14ac:dyDescent="0.3">
      <c r="A10643" s="51" t="str">
        <f t="shared" si="172"/>
        <v>MTX.DE</v>
      </c>
      <c r="B10643" s="52" t="s">
        <v>119</v>
      </c>
      <c r="C10643" s="50" t="s">
        <v>5954</v>
      </c>
      <c r="D10643" s="50">
        <f>DAX__2019_2020__33[[#This Row],[Open]]*(DAX__2019_2020__33[[#This Row],[Adj Close]]/DAX__2019_2020__33[[#This Row],[Close]])</f>
        <v>181.97244349579503</v>
      </c>
      <c r="E10643" s="50" t="s">
        <v>2322</v>
      </c>
      <c r="F10643" s="50" t="s">
        <v>24066</v>
      </c>
      <c r="G10643" s="50" t="s">
        <v>3461</v>
      </c>
      <c r="H10643" s="50" t="s">
        <v>25072</v>
      </c>
      <c r="I10643" s="50">
        <f>(DAX__2019_2020__33[[#This Row],[Adj Close]]-DAX__2019_2020__33[[#This Row],[Adj Open]])/DAX__2019_2020__33[[#This Row],[Adj Open]]</f>
        <v>4.6631813471503221E-3</v>
      </c>
      <c r="J10643" s="50">
        <f>DAX__2019_2020__33[[#This Row],[Adj Close]]-DAX__2019_2020__33[[#This Row],[Adj Open]]</f>
        <v>0.84857050420495739</v>
      </c>
      <c r="K10643" s="50">
        <v>183854</v>
      </c>
    </row>
    <row r="10644" spans="1:11" x14ac:dyDescent="0.3">
      <c r="A10644" s="51" t="str">
        <f t="shared" si="172"/>
        <v>MTX.DE</v>
      </c>
      <c r="B10644" s="52" t="s">
        <v>120</v>
      </c>
      <c r="C10644" s="50" t="s">
        <v>2331</v>
      </c>
      <c r="D10644" s="50">
        <f>DAX__2019_2020__33[[#This Row],[Open]]*(DAX__2019_2020__33[[#This Row],[Adj Close]]/DAX__2019_2020__33[[#This Row],[Close]])</f>
        <v>183.29245332014492</v>
      </c>
      <c r="E10644" s="50" t="s">
        <v>6021</v>
      </c>
      <c r="F10644" s="50" t="s">
        <v>5961</v>
      </c>
      <c r="G10644" s="50" t="s">
        <v>7192</v>
      </c>
      <c r="H10644" s="50" t="s">
        <v>25073</v>
      </c>
      <c r="I10644" s="50">
        <f>(DAX__2019_2020__33[[#This Row],[Adj Close]]-DAX__2019_2020__33[[#This Row],[Adj Open]])/DAX__2019_2020__33[[#This Row],[Adj Open]]</f>
        <v>-2.0575823680323352E-3</v>
      </c>
      <c r="J10644" s="50">
        <f>DAX__2019_2020__33[[#This Row],[Adj Close]]-DAX__2019_2020__33[[#This Row],[Adj Open]]</f>
        <v>-0.37713932014492002</v>
      </c>
      <c r="K10644" s="50">
        <v>99510</v>
      </c>
    </row>
    <row r="10645" spans="1:11" x14ac:dyDescent="0.3">
      <c r="A10645" s="51" t="str">
        <f t="shared" si="172"/>
        <v>MTX.DE</v>
      </c>
      <c r="B10645" s="52" t="s">
        <v>121</v>
      </c>
      <c r="C10645" s="50" t="s">
        <v>24212</v>
      </c>
      <c r="D10645" s="50">
        <f>DAX__2019_2020__33[[#This Row],[Open]]*(DAX__2019_2020__33[[#This Row],[Adj Close]]/DAX__2019_2020__33[[#This Row],[Close]])</f>
        <v>183.76389416260665</v>
      </c>
      <c r="E10645" s="50" t="s">
        <v>2324</v>
      </c>
      <c r="F10645" s="50" t="s">
        <v>25074</v>
      </c>
      <c r="G10645" s="50" t="s">
        <v>7213</v>
      </c>
      <c r="H10645" s="50" t="s">
        <v>25075</v>
      </c>
      <c r="I10645" s="50">
        <f>(DAX__2019_2020__33[[#This Row],[Adj Close]]-DAX__2019_2020__33[[#This Row],[Adj Open]])/DAX__2019_2020__33[[#This Row],[Adj Open]]</f>
        <v>-6.1569883886193428E-3</v>
      </c>
      <c r="J10645" s="50">
        <f>DAX__2019_2020__33[[#This Row],[Adj Close]]-DAX__2019_2020__33[[#This Row],[Adj Open]]</f>
        <v>-1.131432162606643</v>
      </c>
      <c r="K10645" s="50">
        <v>105357</v>
      </c>
    </row>
    <row r="10646" spans="1:11" x14ac:dyDescent="0.3">
      <c r="A10646" s="51" t="str">
        <f t="shared" si="172"/>
        <v>MTX.DE</v>
      </c>
      <c r="B10646" s="52" t="s">
        <v>122</v>
      </c>
      <c r="C10646" s="50" t="s">
        <v>5940</v>
      </c>
      <c r="D10646" s="50">
        <f>DAX__2019_2020__33[[#This Row],[Open]]*(DAX__2019_2020__33[[#This Row],[Adj Close]]/DAX__2019_2020__33[[#This Row],[Close]])</f>
        <v>181.50101558139536</v>
      </c>
      <c r="E10646" s="50" t="s">
        <v>3411</v>
      </c>
      <c r="F10646" s="50" t="s">
        <v>24063</v>
      </c>
      <c r="G10646" s="50" t="s">
        <v>7215</v>
      </c>
      <c r="H10646" s="50" t="s">
        <v>25076</v>
      </c>
      <c r="I10646" s="50">
        <f>(DAX__2019_2020__33[[#This Row],[Adj Close]]-DAX__2019_2020__33[[#This Row],[Adj Open]])/DAX__2019_2020__33[[#This Row],[Adj Open]]</f>
        <v>5.1948051948051749E-3</v>
      </c>
      <c r="J10646" s="50">
        <f>DAX__2019_2020__33[[#This Row],[Adj Close]]-DAX__2019_2020__33[[#This Row],[Adj Open]]</f>
        <v>0.9428624186046477</v>
      </c>
      <c r="K10646" s="50">
        <v>101389</v>
      </c>
    </row>
    <row r="10647" spans="1:11" x14ac:dyDescent="0.3">
      <c r="A10647" s="51" t="str">
        <f t="shared" si="172"/>
        <v>MTX.DE</v>
      </c>
      <c r="B10647" s="52" t="s">
        <v>123</v>
      </c>
      <c r="C10647" s="50" t="s">
        <v>5938</v>
      </c>
      <c r="D10647" s="50">
        <f>DAX__2019_2020__33[[#This Row],[Open]]*(DAX__2019_2020__33[[#This Row],[Adj Close]]/DAX__2019_2020__33[[#This Row],[Close]])</f>
        <v>181.02958534385408</v>
      </c>
      <c r="E10647" s="50" t="s">
        <v>25077</v>
      </c>
      <c r="F10647" s="50" t="s">
        <v>2310</v>
      </c>
      <c r="G10647" s="50" t="s">
        <v>6525</v>
      </c>
      <c r="H10647" s="50" t="s">
        <v>25059</v>
      </c>
      <c r="I10647" s="50">
        <f>(DAX__2019_2020__33[[#This Row],[Adj Close]]-DAX__2019_2020__33[[#This Row],[Adj Open]])/DAX__2019_2020__33[[#This Row],[Adj Open]]</f>
        <v>1.0416510416666957E-3</v>
      </c>
      <c r="J10647" s="50">
        <f>DAX__2019_2020__33[[#This Row],[Adj Close]]-DAX__2019_2020__33[[#This Row],[Adj Open]]</f>
        <v>0.18856965614591559</v>
      </c>
      <c r="K10647" s="50">
        <v>122868</v>
      </c>
    </row>
    <row r="10648" spans="1:11" x14ac:dyDescent="0.3">
      <c r="A10648" s="51" t="str">
        <f t="shared" si="172"/>
        <v>MTX.DE</v>
      </c>
      <c r="B10648" s="52" t="s">
        <v>124</v>
      </c>
      <c r="C10648" s="50" t="s">
        <v>5938</v>
      </c>
      <c r="D10648" s="50">
        <f>DAX__2019_2020__33[[#This Row],[Open]]*(DAX__2019_2020__33[[#This Row],[Adj Close]]/DAX__2019_2020__33[[#This Row],[Close]])</f>
        <v>181.029602801061</v>
      </c>
      <c r="E10648" s="50" t="s">
        <v>21855</v>
      </c>
      <c r="F10648" s="50" t="s">
        <v>7186</v>
      </c>
      <c r="G10648" s="50" t="s">
        <v>6794</v>
      </c>
      <c r="H10648" s="50" t="s">
        <v>25078</v>
      </c>
      <c r="I10648" s="50">
        <f>(DAX__2019_2020__33[[#This Row],[Adj Close]]-DAX__2019_2020__33[[#This Row],[Adj Open]])/DAX__2019_2020__33[[#This Row],[Adj Open]]</f>
        <v>-1.8229166666666703E-2</v>
      </c>
      <c r="J10648" s="50">
        <f>DAX__2019_2020__33[[#This Row],[Adj Close]]-DAX__2019_2020__33[[#This Row],[Adj Open]]</f>
        <v>-3.3000188010610145</v>
      </c>
      <c r="K10648" s="50">
        <v>191930</v>
      </c>
    </row>
    <row r="10649" spans="1:11" x14ac:dyDescent="0.3">
      <c r="A10649" s="51" t="str">
        <f t="shared" si="172"/>
        <v>MTX.DE</v>
      </c>
      <c r="B10649" s="52" t="s">
        <v>125</v>
      </c>
      <c r="C10649" s="50" t="s">
        <v>21854</v>
      </c>
      <c r="D10649" s="50">
        <f>DAX__2019_2020__33[[#This Row],[Open]]*(DAX__2019_2020__33[[#This Row],[Adj Close]]/DAX__2019_2020__33[[#This Row],[Close]])</f>
        <v>179.42672155490305</v>
      </c>
      <c r="E10649" s="50" t="s">
        <v>3383</v>
      </c>
      <c r="F10649" s="50" t="s">
        <v>24165</v>
      </c>
      <c r="G10649" s="50" t="s">
        <v>6919</v>
      </c>
      <c r="H10649" s="50" t="s">
        <v>25079</v>
      </c>
      <c r="I10649" s="50">
        <f>(DAX__2019_2020__33[[#This Row],[Adj Close]]-DAX__2019_2020__33[[#This Row],[Adj Open]])/DAX__2019_2020__33[[#This Row],[Adj Open]]</f>
        <v>-1.5764739635869185E-3</v>
      </c>
      <c r="J10649" s="50">
        <f>DAX__2019_2020__33[[#This Row],[Adj Close]]-DAX__2019_2020__33[[#This Row],[Adj Open]]</f>
        <v>-0.28286155490306442</v>
      </c>
      <c r="K10649" s="50">
        <v>149009</v>
      </c>
    </row>
    <row r="10650" spans="1:11" x14ac:dyDescent="0.3">
      <c r="A10650" s="51" t="str">
        <f t="shared" si="172"/>
        <v>MTX.DE</v>
      </c>
      <c r="B10650" s="52" t="s">
        <v>126</v>
      </c>
      <c r="C10650" s="50" t="s">
        <v>24129</v>
      </c>
      <c r="D10650" s="50">
        <f>DAX__2019_2020__33[[#This Row],[Open]]*(DAX__2019_2020__33[[#This Row],[Adj Close]]/DAX__2019_2020__33[[#This Row],[Close]])</f>
        <v>179.99243200000001</v>
      </c>
      <c r="E10650" s="50" t="s">
        <v>5938</v>
      </c>
      <c r="F10650" s="50" t="s">
        <v>21851</v>
      </c>
      <c r="G10650" s="50" t="s">
        <v>24129</v>
      </c>
      <c r="H10650" s="50" t="s">
        <v>25080</v>
      </c>
      <c r="I10650" s="50">
        <f>(DAX__2019_2020__33[[#This Row],[Adj Close]]-DAX__2019_2020__33[[#This Row],[Adj Open]])/DAX__2019_2020__33[[#This Row],[Adj Open]]</f>
        <v>0</v>
      </c>
      <c r="J10650" s="50">
        <f>DAX__2019_2020__33[[#This Row],[Adj Close]]-DAX__2019_2020__33[[#This Row],[Adj Open]]</f>
        <v>0</v>
      </c>
      <c r="K10650" s="50">
        <v>77668</v>
      </c>
    </row>
    <row r="10651" spans="1:11" x14ac:dyDescent="0.3">
      <c r="A10651" s="51" t="str">
        <f t="shared" si="172"/>
        <v>MTX.DE</v>
      </c>
      <c r="B10651" s="52" t="s">
        <v>127</v>
      </c>
      <c r="C10651" s="50" t="s">
        <v>24160</v>
      </c>
      <c r="D10651" s="50">
        <f>DAX__2019_2020__33[[#This Row],[Open]]*(DAX__2019_2020__33[[#This Row],[Adj Close]]/DAX__2019_2020__33[[#This Row],[Close]])</f>
        <v>180.65245145042147</v>
      </c>
      <c r="E10651" s="50" t="s">
        <v>2321</v>
      </c>
      <c r="F10651" s="50" t="s">
        <v>24164</v>
      </c>
      <c r="G10651" s="50" t="s">
        <v>5940</v>
      </c>
      <c r="H10651" s="50" t="s">
        <v>25081</v>
      </c>
      <c r="I10651" s="50">
        <f>(DAX__2019_2020__33[[#This Row],[Adj Close]]-DAX__2019_2020__33[[#This Row],[Adj Open]])/DAX__2019_2020__33[[#This Row],[Adj Open]]</f>
        <v>4.6972545501903834E-3</v>
      </c>
      <c r="J10651" s="50">
        <f>DAX__2019_2020__33[[#This Row],[Adj Close]]-DAX__2019_2020__33[[#This Row],[Adj Open]]</f>
        <v>0.84857054957853961</v>
      </c>
      <c r="K10651" s="50">
        <v>94029</v>
      </c>
    </row>
    <row r="10652" spans="1:11" x14ac:dyDescent="0.3">
      <c r="A10652" s="51" t="str">
        <f t="shared" si="172"/>
        <v>MTX.DE</v>
      </c>
      <c r="B10652" s="52" t="s">
        <v>128</v>
      </c>
      <c r="C10652" s="50" t="s">
        <v>24172</v>
      </c>
      <c r="D10652" s="50">
        <f>DAX__2019_2020__33[[#This Row],[Open]]*(DAX__2019_2020__33[[#This Row],[Adj Close]]/DAX__2019_2020__33[[#This Row],[Close]])</f>
        <v>181.59530679736062</v>
      </c>
      <c r="E10652" s="50" t="s">
        <v>24212</v>
      </c>
      <c r="F10652" s="50" t="s">
        <v>21855</v>
      </c>
      <c r="G10652" s="50" t="s">
        <v>21855</v>
      </c>
      <c r="H10652" s="50" t="s">
        <v>25082</v>
      </c>
      <c r="I10652" s="50">
        <f>(DAX__2019_2020__33[[#This Row],[Adj Close]]-DAX__2019_2020__33[[#This Row],[Adj Open]])/DAX__2019_2020__33[[#This Row],[Adj Open]]</f>
        <v>-1.0384838721138273E-3</v>
      </c>
      <c r="J10652" s="50">
        <f>DAX__2019_2020__33[[#This Row],[Adj Close]]-DAX__2019_2020__33[[#This Row],[Adj Open]]</f>
        <v>-0.18858379736062147</v>
      </c>
      <c r="K10652" s="50">
        <v>78967</v>
      </c>
    </row>
    <row r="10653" spans="1:11" x14ac:dyDescent="0.3">
      <c r="A10653" s="51" t="str">
        <f t="shared" si="172"/>
        <v>MTX.DE</v>
      </c>
      <c r="B10653" s="52" t="s">
        <v>129</v>
      </c>
      <c r="C10653" s="50" t="s">
        <v>21855</v>
      </c>
      <c r="D10653" s="50">
        <f>DAX__2019_2020__33[[#This Row],[Open]]*(DAX__2019_2020__33[[#This Row],[Adj Close]]/DAX__2019_2020__33[[#This Row],[Close]])</f>
        <v>181.40674273501639</v>
      </c>
      <c r="E10653" s="50" t="s">
        <v>5940</v>
      </c>
      <c r="F10653" s="50" t="s">
        <v>6527</v>
      </c>
      <c r="G10653" s="50" t="s">
        <v>24134</v>
      </c>
      <c r="H10653" s="50" t="s">
        <v>25083</v>
      </c>
      <c r="I10653" s="50">
        <f>(DAX__2019_2020__33[[#This Row],[Adj Close]]-DAX__2019_2020__33[[#This Row],[Adj Open]])/DAX__2019_2020__33[[#This Row],[Adj Open]]</f>
        <v>-1.4552952636786421E-2</v>
      </c>
      <c r="J10653" s="50">
        <f>DAX__2019_2020__33[[#This Row],[Adj Close]]-DAX__2019_2020__33[[#This Row],[Adj Open]]</f>
        <v>-2.6400037350163927</v>
      </c>
      <c r="K10653" s="50">
        <v>101160</v>
      </c>
    </row>
    <row r="10654" spans="1:11" x14ac:dyDescent="0.3">
      <c r="A10654" s="51" t="str">
        <f t="shared" si="172"/>
        <v>MTX.DE</v>
      </c>
      <c r="B10654" s="52" t="s">
        <v>130</v>
      </c>
      <c r="C10654" s="50" t="s">
        <v>3413</v>
      </c>
      <c r="D10654" s="50">
        <f>DAX__2019_2020__33[[#This Row],[Open]]*(DAX__2019_2020__33[[#This Row],[Adj Close]]/DAX__2019_2020__33[[#This Row],[Close]])</f>
        <v>177.25814090233553</v>
      </c>
      <c r="E10654" s="50" t="s">
        <v>3477</v>
      </c>
      <c r="F10654" s="50" t="s">
        <v>2295</v>
      </c>
      <c r="G10654" s="50" t="s">
        <v>24125</v>
      </c>
      <c r="H10654" s="50" t="s">
        <v>25084</v>
      </c>
      <c r="I10654" s="50">
        <f>(DAX__2019_2020__33[[#This Row],[Adj Close]]-DAX__2019_2020__33[[#This Row],[Adj Open]])/DAX__2019_2020__33[[#This Row],[Adj Open]]</f>
        <v>-5.3194680851064336E-4</v>
      </c>
      <c r="J10654" s="50">
        <f>DAX__2019_2020__33[[#This Row],[Adj Close]]-DAX__2019_2020__33[[#This Row],[Adj Open]]</f>
        <v>-9.4291902335527311E-2</v>
      </c>
      <c r="K10654" s="50">
        <v>57382</v>
      </c>
    </row>
    <row r="10655" spans="1:11" x14ac:dyDescent="0.3">
      <c r="A10655" s="51" t="str">
        <f t="shared" si="172"/>
        <v>MTX.DE</v>
      </c>
      <c r="B10655" s="52" t="s">
        <v>131</v>
      </c>
      <c r="C10655" s="50" t="s">
        <v>6915</v>
      </c>
      <c r="D10655" s="50">
        <f>DAX__2019_2020__33[[#This Row],[Open]]*(DAX__2019_2020__33[[#This Row],[Adj Close]]/DAX__2019_2020__33[[#This Row],[Close]])</f>
        <v>177.91814614596998</v>
      </c>
      <c r="E10655" s="50" t="s">
        <v>21853</v>
      </c>
      <c r="F10655" s="50" t="s">
        <v>6905</v>
      </c>
      <c r="G10655" s="50" t="s">
        <v>21853</v>
      </c>
      <c r="H10655" s="50" t="s">
        <v>25060</v>
      </c>
      <c r="I10655" s="50">
        <f>(DAX__2019_2020__33[[#This Row],[Adj Close]]-DAX__2019_2020__33[[#This Row],[Adj Open]])/DAX__2019_2020__33[[#This Row],[Adj Open]]</f>
        <v>1.1128807808089201E-2</v>
      </c>
      <c r="J10655" s="50">
        <f>DAX__2019_2020__33[[#This Row],[Adj Close]]-DAX__2019_2020__33[[#This Row],[Adj Open]]</f>
        <v>1.9800168540300263</v>
      </c>
      <c r="K10655" s="50">
        <v>116663</v>
      </c>
    </row>
    <row r="10656" spans="1:11" x14ac:dyDescent="0.3">
      <c r="A10656" s="51" t="str">
        <f t="shared" si="172"/>
        <v>MTX.DE</v>
      </c>
      <c r="B10656" s="52" t="s">
        <v>132</v>
      </c>
      <c r="C10656" s="50" t="s">
        <v>21857</v>
      </c>
      <c r="D10656" s="50">
        <f>DAX__2019_2020__33[[#This Row],[Open]]*(DAX__2019_2020__33[[#This Row],[Adj Close]]/DAX__2019_2020__33[[#This Row],[Close]])</f>
        <v>180.93530053000194</v>
      </c>
      <c r="E10656" s="50" t="s">
        <v>2321</v>
      </c>
      <c r="F10656" s="50" t="s">
        <v>24066</v>
      </c>
      <c r="G10656" s="50" t="s">
        <v>24312</v>
      </c>
      <c r="H10656" s="50" t="s">
        <v>25085</v>
      </c>
      <c r="I10656" s="50">
        <f>(DAX__2019_2020__33[[#This Row],[Adj Close]]-DAX__2019_2020__33[[#This Row],[Adj Open]])/DAX__2019_2020__33[[#This Row],[Adj Open]]</f>
        <v>2.0844659328129581E-3</v>
      </c>
      <c r="J10656" s="50">
        <f>DAX__2019_2020__33[[#This Row],[Adj Close]]-DAX__2019_2020__33[[#This Row],[Adj Open]]</f>
        <v>0.37715346999806343</v>
      </c>
      <c r="K10656" s="50">
        <v>115714</v>
      </c>
    </row>
    <row r="10657" spans="1:11" x14ac:dyDescent="0.3">
      <c r="A10657" s="51" t="str">
        <f t="shared" si="172"/>
        <v>MTX.DE</v>
      </c>
      <c r="B10657" s="52" t="s">
        <v>133</v>
      </c>
      <c r="C10657" s="50" t="s">
        <v>21857</v>
      </c>
      <c r="D10657" s="50">
        <f>DAX__2019_2020__33[[#This Row],[Open]]*(DAX__2019_2020__33[[#This Row],[Adj Close]]/DAX__2019_2020__33[[#This Row],[Close]])</f>
        <v>180.93531148233708</v>
      </c>
      <c r="E10657" s="50" t="s">
        <v>3458</v>
      </c>
      <c r="F10657" s="50" t="s">
        <v>5935</v>
      </c>
      <c r="G10657" s="50" t="s">
        <v>2321</v>
      </c>
      <c r="H10657" s="50" t="s">
        <v>25086</v>
      </c>
      <c r="I10657" s="50">
        <f>(DAX__2019_2020__33[[#This Row],[Adj Close]]-DAX__2019_2020__33[[#This Row],[Adj Open]])/DAX__2019_2020__33[[#This Row],[Adj Open]]</f>
        <v>5.2110475834616678E-3</v>
      </c>
      <c r="J10657" s="50">
        <f>DAX__2019_2020__33[[#This Row],[Adj Close]]-DAX__2019_2020__33[[#This Row],[Adj Open]]</f>
        <v>0.94286251766291684</v>
      </c>
      <c r="K10657" s="50">
        <v>77026</v>
      </c>
    </row>
    <row r="10658" spans="1:11" x14ac:dyDescent="0.3">
      <c r="A10658" s="51" t="str">
        <f t="shared" si="172"/>
        <v>MTX.DE</v>
      </c>
      <c r="B10658" s="52" t="s">
        <v>134</v>
      </c>
      <c r="C10658" s="50" t="s">
        <v>25074</v>
      </c>
      <c r="D10658" s="50">
        <f>DAX__2019_2020__33[[#This Row],[Open]]*(DAX__2019_2020__33[[#This Row],[Adj Close]]/DAX__2019_2020__33[[#This Row],[Close]])</f>
        <v>182.34959133152506</v>
      </c>
      <c r="E10658" s="50" t="s">
        <v>25087</v>
      </c>
      <c r="F10658" s="50" t="s">
        <v>24312</v>
      </c>
      <c r="G10658" s="50" t="s">
        <v>24212</v>
      </c>
      <c r="H10658" s="50" t="s">
        <v>25088</v>
      </c>
      <c r="I10658" s="50">
        <f>(DAX__2019_2020__33[[#This Row],[Adj Close]]-DAX__2019_2020__33[[#This Row],[Adj Open]])/DAX__2019_2020__33[[#This Row],[Adj Open]]</f>
        <v>7.7559464660583487E-3</v>
      </c>
      <c r="J10658" s="50">
        <f>DAX__2019_2020__33[[#This Row],[Adj Close]]-DAX__2019_2020__33[[#This Row],[Adj Open]]</f>
        <v>1.4142936684749259</v>
      </c>
      <c r="K10658" s="50">
        <v>86619</v>
      </c>
    </row>
    <row r="10659" spans="1:11" x14ac:dyDescent="0.3">
      <c r="A10659" s="51" t="str">
        <f t="shared" si="172"/>
        <v>MTX.DE</v>
      </c>
      <c r="B10659" s="52" t="s">
        <v>135</v>
      </c>
      <c r="C10659" s="50" t="s">
        <v>2329</v>
      </c>
      <c r="D10659" s="50">
        <f>DAX__2019_2020__33[[#This Row],[Open]]*(DAX__2019_2020__33[[#This Row],[Adj Close]]/DAX__2019_2020__33[[#This Row],[Close]])</f>
        <v>183.85817426188427</v>
      </c>
      <c r="E10659" s="50" t="s">
        <v>24412</v>
      </c>
      <c r="F10659" s="50" t="s">
        <v>6025</v>
      </c>
      <c r="G10659" s="50" t="s">
        <v>5970</v>
      </c>
      <c r="H10659" s="50" t="s">
        <v>25089</v>
      </c>
      <c r="I10659" s="50">
        <f>(DAX__2019_2020__33[[#This Row],[Adj Close]]-DAX__2019_2020__33[[#This Row],[Adj Open]])/DAX__2019_2020__33[[#This Row],[Adj Open]]</f>
        <v>1.3846138461538482E-2</v>
      </c>
      <c r="J10659" s="50">
        <f>DAX__2019_2020__33[[#This Row],[Adj Close]]-DAX__2019_2020__33[[#This Row],[Adj Open]]</f>
        <v>2.5457257381157206</v>
      </c>
      <c r="K10659" s="50">
        <v>192763</v>
      </c>
    </row>
    <row r="10660" spans="1:11" x14ac:dyDescent="0.3">
      <c r="A10660" s="51" t="str">
        <f t="shared" si="172"/>
        <v>MTX.DE</v>
      </c>
      <c r="B10660" s="52" t="s">
        <v>136</v>
      </c>
      <c r="C10660" s="50" t="s">
        <v>5970</v>
      </c>
      <c r="D10660" s="50">
        <f>DAX__2019_2020__33[[#This Row],[Open]]*(DAX__2019_2020__33[[#This Row],[Adj Close]]/DAX__2019_2020__33[[#This Row],[Close]])</f>
        <v>186.40390479367491</v>
      </c>
      <c r="E10660" s="50" t="s">
        <v>5970</v>
      </c>
      <c r="F10660" s="50" t="s">
        <v>7204</v>
      </c>
      <c r="G10660" s="50" t="s">
        <v>2394</v>
      </c>
      <c r="H10660" s="50" t="s">
        <v>25090</v>
      </c>
      <c r="I10660" s="50">
        <f>(DAX__2019_2020__33[[#This Row],[Adj Close]]-DAX__2019_2020__33[[#This Row],[Adj Open]])/DAX__2019_2020__33[[#This Row],[Adj Open]]</f>
        <v>-4.0465503901853652E-3</v>
      </c>
      <c r="J10660" s="50">
        <f>DAX__2019_2020__33[[#This Row],[Adj Close]]-DAX__2019_2020__33[[#This Row],[Adj Open]]</f>
        <v>-0.75429279367492086</v>
      </c>
      <c r="K10660" s="50">
        <v>94453</v>
      </c>
    </row>
    <row r="10661" spans="1:11" x14ac:dyDescent="0.3">
      <c r="A10661" s="51" t="str">
        <f t="shared" si="172"/>
        <v>MTX.DE</v>
      </c>
      <c r="B10661" s="52" t="s">
        <v>137</v>
      </c>
      <c r="C10661" s="50" t="s">
        <v>7278</v>
      </c>
      <c r="D10661" s="50">
        <f>DAX__2019_2020__33[[#This Row],[Open]]*(DAX__2019_2020__33[[#This Row],[Adj Close]]/DAX__2019_2020__33[[#This Row],[Close]])</f>
        <v>186.12104384125399</v>
      </c>
      <c r="E10661" s="50" t="s">
        <v>6043</v>
      </c>
      <c r="F10661" s="50" t="s">
        <v>2340</v>
      </c>
      <c r="G10661" s="50" t="s">
        <v>2416</v>
      </c>
      <c r="H10661" s="50" t="s">
        <v>25091</v>
      </c>
      <c r="I10661" s="50">
        <f>(DAX__2019_2020__33[[#This Row],[Adj Close]]-DAX__2019_2020__33[[#This Row],[Adj Open]])/DAX__2019_2020__33[[#This Row],[Adj Open]]</f>
        <v>9.6251725316668299E-3</v>
      </c>
      <c r="J10661" s="50">
        <f>DAX__2019_2020__33[[#This Row],[Adj Close]]-DAX__2019_2020__33[[#This Row],[Adj Open]]</f>
        <v>1.7914471587459957</v>
      </c>
      <c r="K10661" s="50">
        <v>82930</v>
      </c>
    </row>
    <row r="10662" spans="1:11" x14ac:dyDescent="0.3">
      <c r="A10662" s="51" t="str">
        <f t="shared" si="172"/>
        <v>MTX.DE</v>
      </c>
      <c r="B10662" s="52" t="s">
        <v>138</v>
      </c>
      <c r="C10662" s="50" t="s">
        <v>3454</v>
      </c>
      <c r="D10662" s="50">
        <f>DAX__2019_2020__33[[#This Row],[Open]]*(DAX__2019_2020__33[[#This Row],[Adj Close]]/DAX__2019_2020__33[[#This Row],[Close]])</f>
        <v>188.28962970639381</v>
      </c>
      <c r="E10662" s="50" t="s">
        <v>3454</v>
      </c>
      <c r="F10662" s="50" t="s">
        <v>5993</v>
      </c>
      <c r="G10662" s="50" t="s">
        <v>2394</v>
      </c>
      <c r="H10662" s="50" t="s">
        <v>25090</v>
      </c>
      <c r="I10662" s="50">
        <f>(DAX__2019_2020__33[[#This Row],[Adj Close]]-DAX__2019_2020__33[[#This Row],[Adj Open]])/DAX__2019_2020__33[[#This Row],[Adj Open]]</f>
        <v>-1.4021046780486457E-2</v>
      </c>
      <c r="J10662" s="50">
        <f>DAX__2019_2020__33[[#This Row],[Adj Close]]-DAX__2019_2020__33[[#This Row],[Adj Open]]</f>
        <v>-2.6400177063938202</v>
      </c>
      <c r="K10662" s="50">
        <v>103183</v>
      </c>
    </row>
    <row r="10663" spans="1:11" x14ac:dyDescent="0.3">
      <c r="A10663" s="51" t="str">
        <f t="shared" si="172"/>
        <v>MTX.DE</v>
      </c>
      <c r="B10663" s="52" t="s">
        <v>139</v>
      </c>
      <c r="C10663" s="50" t="s">
        <v>2327</v>
      </c>
      <c r="D10663" s="50">
        <f>DAX__2019_2020__33[[#This Row],[Open]]*(DAX__2019_2020__33[[#This Row],[Adj Close]]/DAX__2019_2020__33[[#This Row],[Close]])</f>
        <v>185.7439103307897</v>
      </c>
      <c r="E10663" s="50" t="s">
        <v>7278</v>
      </c>
      <c r="F10663" s="50" t="s">
        <v>6025</v>
      </c>
      <c r="G10663" s="50" t="s">
        <v>3450</v>
      </c>
      <c r="H10663" s="50" t="s">
        <v>25092</v>
      </c>
      <c r="I10663" s="50">
        <f>(DAX__2019_2020__33[[#This Row],[Adj Close]]-DAX__2019_2020__33[[#This Row],[Adj Open]])/DAX__2019_2020__33[[#This Row],[Adj Open]]</f>
        <v>1.0152131979695772E-3</v>
      </c>
      <c r="J10663" s="50">
        <f>DAX__2019_2020__33[[#This Row],[Adj Close]]-DAX__2019_2020__33[[#This Row],[Adj Open]]</f>
        <v>0.18856966921029539</v>
      </c>
      <c r="K10663" s="50">
        <v>89664</v>
      </c>
    </row>
    <row r="10664" spans="1:11" x14ac:dyDescent="0.3">
      <c r="A10664" s="51" t="str">
        <f t="shared" si="172"/>
        <v>MTX.DE</v>
      </c>
      <c r="B10664" s="52" t="s">
        <v>140</v>
      </c>
      <c r="C10664" s="50" t="s">
        <v>2330</v>
      </c>
      <c r="D10664" s="50">
        <f>DAX__2019_2020__33[[#This Row],[Open]]*(DAX__2019_2020__33[[#This Row],[Adj Close]]/DAX__2019_2020__33[[#This Row],[Close]])</f>
        <v>186.68676107416877</v>
      </c>
      <c r="E10664" s="50" t="s">
        <v>6017</v>
      </c>
      <c r="F10664" s="50" t="s">
        <v>3461</v>
      </c>
      <c r="G10664" s="50" t="s">
        <v>2324</v>
      </c>
      <c r="H10664" s="50" t="s">
        <v>25093</v>
      </c>
      <c r="I10664" s="50">
        <f>(DAX__2019_2020__33[[#This Row],[Adj Close]]-DAX__2019_2020__33[[#This Row],[Adj Open]])/DAX__2019_2020__33[[#This Row],[Adj Open]]</f>
        <v>-1.2626262626262557E-2</v>
      </c>
      <c r="J10664" s="50">
        <f>DAX__2019_2020__33[[#This Row],[Adj Close]]-DAX__2019_2020__33[[#This Row],[Adj Open]]</f>
        <v>-2.3571560741687847</v>
      </c>
      <c r="K10664" s="50">
        <v>150514</v>
      </c>
    </row>
    <row r="10665" spans="1:11" x14ac:dyDescent="0.3">
      <c r="A10665" s="51" t="str">
        <f t="shared" si="172"/>
        <v>MTX.DE</v>
      </c>
      <c r="B10665" s="52" t="s">
        <v>141</v>
      </c>
      <c r="C10665" s="50" t="s">
        <v>24337</v>
      </c>
      <c r="D10665" s="50">
        <f>DAX__2019_2020__33[[#This Row],[Open]]*(DAX__2019_2020__33[[#This Row],[Adj Close]]/DAX__2019_2020__33[[#This Row],[Close]])</f>
        <v>183.48101627731728</v>
      </c>
      <c r="E10665" s="50" t="s">
        <v>2322</v>
      </c>
      <c r="F10665" s="50" t="s">
        <v>2321</v>
      </c>
      <c r="G10665" s="50" t="s">
        <v>25094</v>
      </c>
      <c r="H10665" s="50" t="s">
        <v>25095</v>
      </c>
      <c r="I10665" s="50">
        <f>(DAX__2019_2020__33[[#This Row],[Adj Close]]-DAX__2019_2020__33[[#This Row],[Adj Open]])/DAX__2019_2020__33[[#This Row],[Adj Open]]</f>
        <v>6.680308118798284E-3</v>
      </c>
      <c r="J10665" s="50">
        <f>DAX__2019_2020__33[[#This Row],[Adj Close]]-DAX__2019_2020__33[[#This Row],[Adj Open]]</f>
        <v>1.2257097226827227</v>
      </c>
      <c r="K10665" s="50">
        <v>108064</v>
      </c>
    </row>
    <row r="10666" spans="1:11" x14ac:dyDescent="0.3">
      <c r="A10666" s="51" t="str">
        <f t="shared" si="172"/>
        <v>MTX.DE</v>
      </c>
      <c r="B10666" s="52" t="s">
        <v>142</v>
      </c>
      <c r="C10666" s="50" t="s">
        <v>2394</v>
      </c>
      <c r="D10666" s="50">
        <f>DAX__2019_2020__33[[#This Row],[Open]]*(DAX__2019_2020__33[[#This Row],[Adj Close]]/DAX__2019_2020__33[[#This Row],[Close]])</f>
        <v>185.64961261152138</v>
      </c>
      <c r="E10666" s="50" t="s">
        <v>6039</v>
      </c>
      <c r="F10666" s="50" t="s">
        <v>7219</v>
      </c>
      <c r="G10666" s="50" t="s">
        <v>2416</v>
      </c>
      <c r="H10666" s="50" t="s">
        <v>25091</v>
      </c>
      <c r="I10666" s="50">
        <f>(DAX__2019_2020__33[[#This Row],[Adj Close]]-DAX__2019_2020__33[[#This Row],[Adj Open]])/DAX__2019_2020__33[[#This Row],[Adj Open]]</f>
        <v>1.2188974469953609E-2</v>
      </c>
      <c r="J10666" s="50">
        <f>DAX__2019_2020__33[[#This Row],[Adj Close]]-DAX__2019_2020__33[[#This Row],[Adj Open]]</f>
        <v>2.2628783884786117</v>
      </c>
      <c r="K10666" s="50">
        <v>150796</v>
      </c>
    </row>
    <row r="10667" spans="1:11" x14ac:dyDescent="0.3">
      <c r="A10667" s="51" t="str">
        <f t="shared" si="172"/>
        <v>MTX.DE</v>
      </c>
      <c r="B10667" s="52" t="s">
        <v>143</v>
      </c>
      <c r="C10667" s="50" t="s">
        <v>6520</v>
      </c>
      <c r="D10667" s="50">
        <f>DAX__2019_2020__33[[#This Row],[Open]]*(DAX__2019_2020__33[[#This Row],[Adj Close]]/DAX__2019_2020__33[[#This Row],[Close]])</f>
        <v>187.25246562202733</v>
      </c>
      <c r="E10667" s="50" t="s">
        <v>2416</v>
      </c>
      <c r="F10667" s="50" t="s">
        <v>2390</v>
      </c>
      <c r="G10667" s="50" t="s">
        <v>25094</v>
      </c>
      <c r="H10667" s="50" t="s">
        <v>25095</v>
      </c>
      <c r="I10667" s="50">
        <f>(DAX__2019_2020__33[[#This Row],[Adj Close]]-DAX__2019_2020__33[[#This Row],[Adj Open]])/DAX__2019_2020__33[[#This Row],[Adj Open]]</f>
        <v>-1.3595226175370905E-2</v>
      </c>
      <c r="J10667" s="50">
        <f>DAX__2019_2020__33[[#This Row],[Adj Close]]-DAX__2019_2020__33[[#This Row],[Adj Open]]</f>
        <v>-2.5457396220273267</v>
      </c>
      <c r="K10667" s="50">
        <v>120688</v>
      </c>
    </row>
    <row r="10668" spans="1:11" x14ac:dyDescent="0.3">
      <c r="A10668" s="51" t="str">
        <f t="shared" si="172"/>
        <v>MTX.DE</v>
      </c>
      <c r="B10668" s="52" t="s">
        <v>144</v>
      </c>
      <c r="C10668" s="50" t="s">
        <v>25087</v>
      </c>
      <c r="D10668" s="50">
        <f>DAX__2019_2020__33[[#This Row],[Open]]*(DAX__2019_2020__33[[#This Row],[Adj Close]]/DAX__2019_2020__33[[#This Row],[Close]])</f>
        <v>184.0467445751338</v>
      </c>
      <c r="E10668" s="50" t="s">
        <v>2339</v>
      </c>
      <c r="F10668" s="50" t="s">
        <v>6517</v>
      </c>
      <c r="G10668" s="50" t="s">
        <v>6003</v>
      </c>
      <c r="H10668" s="50" t="s">
        <v>25096</v>
      </c>
      <c r="I10668" s="50">
        <f>(DAX__2019_2020__33[[#This Row],[Adj Close]]-DAX__2019_2020__33[[#This Row],[Adj Open]])/DAX__2019_2020__33[[#This Row],[Adj Open]]</f>
        <v>1.8442653971967097E-2</v>
      </c>
      <c r="J10668" s="50">
        <f>DAX__2019_2020__33[[#This Row],[Adj Close]]-DAX__2019_2020__33[[#This Row],[Adj Open]]</f>
        <v>3.3943104248662053</v>
      </c>
      <c r="K10668" s="50">
        <v>84157</v>
      </c>
    </row>
    <row r="10669" spans="1:11" x14ac:dyDescent="0.3">
      <c r="A10669" s="51" t="str">
        <f t="shared" si="172"/>
        <v>MTX.DE</v>
      </c>
      <c r="B10669" s="52" t="s">
        <v>145</v>
      </c>
      <c r="C10669" s="50" t="s">
        <v>2344</v>
      </c>
      <c r="D10669" s="50">
        <f>DAX__2019_2020__33[[#This Row],[Open]]*(DAX__2019_2020__33[[#This Row],[Adj Close]]/DAX__2019_2020__33[[#This Row],[Close]])</f>
        <v>188.57248282597894</v>
      </c>
      <c r="E10669" s="50" t="s">
        <v>2372</v>
      </c>
      <c r="F10669" s="50" t="s">
        <v>2416</v>
      </c>
      <c r="G10669" s="50" t="s">
        <v>2397</v>
      </c>
      <c r="H10669" s="50" t="s">
        <v>25097</v>
      </c>
      <c r="I10669" s="50">
        <f>(DAX__2019_2020__33[[#This Row],[Adj Close]]-DAX__2019_2020__33[[#This Row],[Adj Open]])/DAX__2019_2020__33[[#This Row],[Adj Open]]</f>
        <v>9.0000149999999775E-3</v>
      </c>
      <c r="J10669" s="50">
        <f>DAX__2019_2020__33[[#This Row],[Adj Close]]-DAX__2019_2020__33[[#This Row],[Adj Open]]</f>
        <v>1.6971551740210487</v>
      </c>
      <c r="K10669" s="50">
        <v>121723</v>
      </c>
    </row>
    <row r="10670" spans="1:11" x14ac:dyDescent="0.3">
      <c r="A10670" s="51" t="str">
        <f t="shared" si="172"/>
        <v>MTX.DE</v>
      </c>
      <c r="B10670" s="52" t="s">
        <v>146</v>
      </c>
      <c r="C10670" s="50" t="s">
        <v>2360</v>
      </c>
      <c r="D10670" s="50">
        <f>DAX__2019_2020__33[[#This Row],[Open]]*(DAX__2019_2020__33[[#This Row],[Adj Close]]/DAX__2019_2020__33[[#This Row],[Close]])</f>
        <v>193.286789</v>
      </c>
      <c r="E10670" s="50" t="s">
        <v>2356</v>
      </c>
      <c r="F10670" s="50" t="s">
        <v>2401</v>
      </c>
      <c r="G10670" s="50" t="s">
        <v>2360</v>
      </c>
      <c r="H10670" s="50" t="s">
        <v>25098</v>
      </c>
      <c r="I10670" s="50">
        <f>(DAX__2019_2020__33[[#This Row],[Adj Close]]-DAX__2019_2020__33[[#This Row],[Adj Open]])/DAX__2019_2020__33[[#This Row],[Adj Open]]</f>
        <v>0</v>
      </c>
      <c r="J10670" s="50">
        <f>DAX__2019_2020__33[[#This Row],[Adj Close]]-DAX__2019_2020__33[[#This Row],[Adj Open]]</f>
        <v>0</v>
      </c>
      <c r="K10670" s="50">
        <v>150720</v>
      </c>
    </row>
    <row r="10671" spans="1:11" x14ac:dyDescent="0.3">
      <c r="A10671" s="51" t="str">
        <f t="shared" ref="A10671:A10734" si="173">"MTX.DE"</f>
        <v>MTX.DE</v>
      </c>
      <c r="B10671" s="52" t="s">
        <v>147</v>
      </c>
      <c r="C10671" s="50" t="s">
        <v>2350</v>
      </c>
      <c r="D10671" s="50">
        <f>DAX__2019_2020__33[[#This Row],[Open]]*(DAX__2019_2020__33[[#This Row],[Adj Close]]/DAX__2019_2020__33[[#This Row],[Close]])</f>
        <v>194.2296609901758</v>
      </c>
      <c r="E10671" s="50" t="s">
        <v>2368</v>
      </c>
      <c r="F10671" s="50" t="s">
        <v>6298</v>
      </c>
      <c r="G10671" s="50" t="s">
        <v>6160</v>
      </c>
      <c r="H10671" s="50" t="s">
        <v>25099</v>
      </c>
      <c r="I10671" s="50">
        <f>(DAX__2019_2020__33[[#This Row],[Adj Close]]-DAX__2019_2020__33[[#This Row],[Adj Open]])/DAX__2019_2020__33[[#This Row],[Adj Open]]</f>
        <v>-6.310694174757334E-3</v>
      </c>
      <c r="J10671" s="50">
        <f>DAX__2019_2020__33[[#This Row],[Adj Close]]-DAX__2019_2020__33[[#This Row],[Adj Open]]</f>
        <v>-1.2257239901757941</v>
      </c>
      <c r="K10671" s="50">
        <v>118256</v>
      </c>
    </row>
    <row r="10672" spans="1:11" x14ac:dyDescent="0.3">
      <c r="A10672" s="51" t="str">
        <f t="shared" si="173"/>
        <v>MTX.DE</v>
      </c>
      <c r="B10672" s="52" t="s">
        <v>148</v>
      </c>
      <c r="C10672" s="50" t="s">
        <v>6049</v>
      </c>
      <c r="D10672" s="50">
        <f>DAX__2019_2020__33[[#This Row],[Open]]*(DAX__2019_2020__33[[#This Row],[Adj Close]]/DAX__2019_2020__33[[#This Row],[Close]])</f>
        <v>193.85252959196248</v>
      </c>
      <c r="E10672" s="50" t="s">
        <v>6321</v>
      </c>
      <c r="F10672" s="50" t="s">
        <v>6160</v>
      </c>
      <c r="G10672" s="50" t="s">
        <v>2495</v>
      </c>
      <c r="H10672" s="50" t="s">
        <v>25100</v>
      </c>
      <c r="I10672" s="50">
        <f>(DAX__2019_2020__33[[#This Row],[Adj Close]]-DAX__2019_2020__33[[#This Row],[Adj Open]])/DAX__2019_2020__33[[#This Row],[Adj Open]]</f>
        <v>1.7509683341156945E-2</v>
      </c>
      <c r="J10672" s="50">
        <f>DAX__2019_2020__33[[#This Row],[Adj Close]]-DAX__2019_2020__33[[#This Row],[Adj Open]]</f>
        <v>3.3942964080375191</v>
      </c>
      <c r="K10672" s="50">
        <v>115523</v>
      </c>
    </row>
    <row r="10673" spans="1:11" x14ac:dyDescent="0.3">
      <c r="A10673" s="51" t="str">
        <f t="shared" si="173"/>
        <v>MTX.DE</v>
      </c>
      <c r="B10673" s="52" t="s">
        <v>149</v>
      </c>
      <c r="C10673" s="50" t="s">
        <v>6171</v>
      </c>
      <c r="D10673" s="50">
        <f>DAX__2019_2020__33[[#This Row],[Open]]*(DAX__2019_2020__33[[#This Row],[Adj Close]]/DAX__2019_2020__33[[#This Row],[Close]])</f>
        <v>196.96396066190482</v>
      </c>
      <c r="E10673" s="50" t="s">
        <v>2470</v>
      </c>
      <c r="F10673" s="50" t="s">
        <v>3469</v>
      </c>
      <c r="G10673" s="50" t="s">
        <v>2437</v>
      </c>
      <c r="H10673" s="50" t="s">
        <v>25101</v>
      </c>
      <c r="I10673" s="50">
        <f>(DAX__2019_2020__33[[#This Row],[Adj Close]]-DAX__2019_2020__33[[#This Row],[Adj Open]])/DAX__2019_2020__33[[#This Row],[Adj Open]]</f>
        <v>-9.5738154975718475E-4</v>
      </c>
      <c r="J10673" s="50">
        <f>DAX__2019_2020__33[[#This Row],[Adj Close]]-DAX__2019_2020__33[[#This Row],[Adj Open]]</f>
        <v>-0.18856966190480762</v>
      </c>
      <c r="K10673" s="50">
        <v>107035</v>
      </c>
    </row>
    <row r="10674" spans="1:11" x14ac:dyDescent="0.3">
      <c r="A10674" s="51" t="str">
        <f t="shared" si="173"/>
        <v>MTX.DE</v>
      </c>
      <c r="B10674" s="52" t="s">
        <v>150</v>
      </c>
      <c r="C10674" s="50" t="s">
        <v>6070</v>
      </c>
      <c r="D10674" s="50">
        <f>DAX__2019_2020__33[[#This Row],[Open]]*(DAX__2019_2020__33[[#This Row],[Adj Close]]/DAX__2019_2020__33[[#This Row],[Close]])</f>
        <v>196.39825333650106</v>
      </c>
      <c r="E10674" s="50" t="s">
        <v>3434</v>
      </c>
      <c r="F10674" s="50" t="s">
        <v>2490</v>
      </c>
      <c r="G10674" s="50" t="s">
        <v>2497</v>
      </c>
      <c r="H10674" s="50" t="s">
        <v>25102</v>
      </c>
      <c r="I10674" s="50">
        <f>(DAX__2019_2020__33[[#This Row],[Adj Close]]-DAX__2019_2020__33[[#This Row],[Adj Open]])/DAX__2019_2020__33[[#This Row],[Adj Open]]</f>
        <v>9.6013920844736347E-4</v>
      </c>
      <c r="J10674" s="50">
        <f>DAX__2019_2020__33[[#This Row],[Adj Close]]-DAX__2019_2020__33[[#This Row],[Adj Open]]</f>
        <v>0.18856966349895288</v>
      </c>
      <c r="K10674" s="50">
        <v>115024</v>
      </c>
    </row>
    <row r="10675" spans="1:11" x14ac:dyDescent="0.3">
      <c r="A10675" s="51" t="str">
        <f t="shared" si="173"/>
        <v>MTX.DE</v>
      </c>
      <c r="B10675" s="52" t="s">
        <v>151</v>
      </c>
      <c r="C10675" s="50" t="s">
        <v>6329</v>
      </c>
      <c r="D10675" s="50">
        <f>DAX__2019_2020__33[[#This Row],[Open]]*(DAX__2019_2020__33[[#This Row],[Adj Close]]/DAX__2019_2020__33[[#This Row],[Close]])</f>
        <v>196.30395240364024</v>
      </c>
      <c r="E10675" s="50" t="s">
        <v>2492</v>
      </c>
      <c r="F10675" s="50" t="s">
        <v>6063</v>
      </c>
      <c r="G10675" s="50" t="s">
        <v>2492</v>
      </c>
      <c r="H10675" s="50" t="s">
        <v>25103</v>
      </c>
      <c r="I10675" s="50">
        <f>(DAX__2019_2020__33[[#This Row],[Adj Close]]-DAX__2019_2020__33[[#This Row],[Adj Open]])/DAX__2019_2020__33[[#This Row],[Adj Open]]</f>
        <v>1.3448621711555577E-2</v>
      </c>
      <c r="J10675" s="50">
        <f>DAX__2019_2020__33[[#This Row],[Adj Close]]-DAX__2019_2020__33[[#This Row],[Adj Open]]</f>
        <v>2.640017596359769</v>
      </c>
      <c r="K10675" s="50">
        <v>131927</v>
      </c>
    </row>
    <row r="10676" spans="1:11" x14ac:dyDescent="0.3">
      <c r="A10676" s="51" t="str">
        <f t="shared" si="173"/>
        <v>MTX.DE</v>
      </c>
      <c r="B10676" s="52" t="s">
        <v>152</v>
      </c>
      <c r="C10676" s="50" t="s">
        <v>2494</v>
      </c>
      <c r="D10676" s="50">
        <f>DAX__2019_2020__33[[#This Row],[Open]]*(DAX__2019_2020__33[[#This Row],[Adj Close]]/DAX__2019_2020__33[[#This Row],[Close]])</f>
        <v>198.47254364132692</v>
      </c>
      <c r="E10676" s="50" t="s">
        <v>2494</v>
      </c>
      <c r="F10676" s="50" t="s">
        <v>2370</v>
      </c>
      <c r="G10676" s="50" t="s">
        <v>3470</v>
      </c>
      <c r="H10676" s="50" t="s">
        <v>25104</v>
      </c>
      <c r="I10676" s="50">
        <f>(DAX__2019_2020__33[[#This Row],[Adj Close]]-DAX__2019_2020__33[[#This Row],[Adj Open]])/DAX__2019_2020__33[[#This Row],[Adj Open]]</f>
        <v>-3.4679349168646123E-2</v>
      </c>
      <c r="J10676" s="50">
        <f>DAX__2019_2020__33[[#This Row],[Adj Close]]-DAX__2019_2020__33[[#This Row],[Adj Open]]</f>
        <v>-6.882898641326932</v>
      </c>
      <c r="K10676" s="50">
        <v>160143</v>
      </c>
    </row>
    <row r="10677" spans="1:11" x14ac:dyDescent="0.3">
      <c r="A10677" s="51" t="str">
        <f t="shared" si="173"/>
        <v>MTX.DE</v>
      </c>
      <c r="B10677" s="52" t="s">
        <v>153</v>
      </c>
      <c r="C10677" s="50" t="s">
        <v>2364</v>
      </c>
      <c r="D10677" s="50">
        <f>DAX__2019_2020__33[[#This Row],[Open]]*(DAX__2019_2020__33[[#This Row],[Adj Close]]/DAX__2019_2020__33[[#This Row],[Close]])</f>
        <v>191.87248596143468</v>
      </c>
      <c r="E10677" s="50" t="s">
        <v>2497</v>
      </c>
      <c r="F10677" s="50" t="s">
        <v>2351</v>
      </c>
      <c r="G10677" s="50" t="s">
        <v>2383</v>
      </c>
      <c r="H10677" s="50" t="s">
        <v>25105</v>
      </c>
      <c r="I10677" s="50">
        <f>(DAX__2019_2020__33[[#This Row],[Adj Close]]-DAX__2019_2020__33[[#This Row],[Adj Open]])/DAX__2019_2020__33[[#This Row],[Adj Open]]</f>
        <v>8.845223587223611E-3</v>
      </c>
      <c r="J10677" s="50">
        <f>DAX__2019_2020__33[[#This Row],[Adj Close]]-DAX__2019_2020__33[[#This Row],[Adj Open]]</f>
        <v>1.6971550385653131</v>
      </c>
      <c r="K10677" s="50">
        <v>121604</v>
      </c>
    </row>
    <row r="10678" spans="1:11" x14ac:dyDescent="0.3">
      <c r="A10678" s="51" t="str">
        <f t="shared" si="173"/>
        <v>MTX.DE</v>
      </c>
      <c r="B10678" s="52" t="s">
        <v>154</v>
      </c>
      <c r="C10678" s="50" t="s">
        <v>2347</v>
      </c>
      <c r="D10678" s="50">
        <f>DAX__2019_2020__33[[#This Row],[Open]]*(DAX__2019_2020__33[[#This Row],[Adj Close]]/DAX__2019_2020__33[[#This Row],[Close]])</f>
        <v>193.75824819738256</v>
      </c>
      <c r="E10678" s="50" t="s">
        <v>2482</v>
      </c>
      <c r="F10678" s="50" t="s">
        <v>2428</v>
      </c>
      <c r="G10678" s="50" t="s">
        <v>2367</v>
      </c>
      <c r="H10678" s="50" t="s">
        <v>25106</v>
      </c>
      <c r="I10678" s="50">
        <f>(DAX__2019_2020__33[[#This Row],[Adj Close]]-DAX__2019_2020__33[[#This Row],[Adj Open]])/DAX__2019_2020__33[[#This Row],[Adj Open]]</f>
        <v>-5.8394014598540838E-3</v>
      </c>
      <c r="J10678" s="50">
        <f>DAX__2019_2020__33[[#This Row],[Adj Close]]-DAX__2019_2020__33[[#This Row],[Adj Open]]</f>
        <v>-1.1314321973825656</v>
      </c>
      <c r="K10678" s="50">
        <v>109932</v>
      </c>
    </row>
    <row r="10679" spans="1:11" x14ac:dyDescent="0.3">
      <c r="A10679" s="51" t="str">
        <f t="shared" si="173"/>
        <v>MTX.DE</v>
      </c>
      <c r="B10679" s="52" t="s">
        <v>155</v>
      </c>
      <c r="C10679" s="50" t="s">
        <v>2395</v>
      </c>
      <c r="D10679" s="50">
        <f>DAX__2019_2020__33[[#This Row],[Open]]*(DAX__2019_2020__33[[#This Row],[Adj Close]]/DAX__2019_2020__33[[#This Row],[Close]])</f>
        <v>193.91765896314746</v>
      </c>
      <c r="E10679" s="50" t="s">
        <v>6160</v>
      </c>
      <c r="F10679" s="50" t="s">
        <v>6007</v>
      </c>
      <c r="G10679" s="50" t="s">
        <v>6160</v>
      </c>
      <c r="H10679" s="50" t="s">
        <v>25107</v>
      </c>
      <c r="I10679" s="50">
        <f>(DAX__2019_2020__33[[#This Row],[Adj Close]]-DAX__2019_2020__33[[#This Row],[Adj Open]])/DAX__2019_2020__33[[#This Row],[Adj Open]]</f>
        <v>9.3688065675225207E-3</v>
      </c>
      <c r="J10679" s="50">
        <f>DAX__2019_2020__33[[#This Row],[Adj Close]]-DAX__2019_2020__33[[#This Row],[Adj Open]]</f>
        <v>1.8167770368525282</v>
      </c>
      <c r="K10679" s="50">
        <v>93226</v>
      </c>
    </row>
    <row r="10680" spans="1:11" x14ac:dyDescent="0.3">
      <c r="A10680" s="51" t="str">
        <f t="shared" si="173"/>
        <v>MTX.DE</v>
      </c>
      <c r="B10680" s="52" t="s">
        <v>156</v>
      </c>
      <c r="C10680" s="50" t="s">
        <v>2383</v>
      </c>
      <c r="D10680" s="50">
        <f>DAX__2019_2020__33[[#This Row],[Open]]*(DAX__2019_2020__33[[#This Row],[Adj Close]]/DAX__2019_2020__33[[#This Row],[Close]])</f>
        <v>196.30815702969406</v>
      </c>
      <c r="E10680" s="50" t="s">
        <v>6065</v>
      </c>
      <c r="F10680" s="50" t="s">
        <v>24421</v>
      </c>
      <c r="G10680" s="50" t="s">
        <v>6065</v>
      </c>
      <c r="H10680" s="50" t="s">
        <v>25108</v>
      </c>
      <c r="I10680" s="50">
        <f>(DAX__2019_2020__33[[#This Row],[Adj Close]]-DAX__2019_2020__33[[#This Row],[Adj Open]])/DAX__2019_2020__33[[#This Row],[Adj Open]]</f>
        <v>5.3579687478133983E-3</v>
      </c>
      <c r="J10680" s="50">
        <f>DAX__2019_2020__33[[#This Row],[Adj Close]]-DAX__2019_2020__33[[#This Row],[Adj Open]]</f>
        <v>1.0518129703059458</v>
      </c>
      <c r="K10680" s="50">
        <v>121547</v>
      </c>
    </row>
    <row r="10681" spans="1:11" x14ac:dyDescent="0.3">
      <c r="A10681" s="51" t="str">
        <f t="shared" si="173"/>
        <v>MTX.DE</v>
      </c>
      <c r="B10681" s="52" t="s">
        <v>157</v>
      </c>
      <c r="C10681" s="50" t="s">
        <v>6331</v>
      </c>
      <c r="D10681" s="50">
        <f>DAX__2019_2020__33[[#This Row],[Open]]*(DAX__2019_2020__33[[#This Row],[Adj Close]]/DAX__2019_2020__33[[#This Row],[Close]])</f>
        <v>197.07313488720902</v>
      </c>
      <c r="E10681" s="50" t="s">
        <v>2379</v>
      </c>
      <c r="F10681" s="50" t="s">
        <v>2348</v>
      </c>
      <c r="G10681" s="50" t="s">
        <v>2350</v>
      </c>
      <c r="H10681" s="50" t="s">
        <v>25109</v>
      </c>
      <c r="I10681" s="50">
        <f>(DAX__2019_2020__33[[#This Row],[Adj Close]]-DAX__2019_2020__33[[#This Row],[Adj Open]])/DAX__2019_2020__33[[#This Row],[Adj Open]]</f>
        <v>-4.852304565193737E-4</v>
      </c>
      <c r="J10681" s="50">
        <f>DAX__2019_2020__33[[#This Row],[Adj Close]]-DAX__2019_2020__33[[#This Row],[Adj Open]]</f>
        <v>-9.562588720902454E-2</v>
      </c>
      <c r="K10681" s="50">
        <v>110796</v>
      </c>
    </row>
    <row r="10682" spans="1:11" x14ac:dyDescent="0.3">
      <c r="A10682" s="51" t="str">
        <f t="shared" si="173"/>
        <v>MTX.DE</v>
      </c>
      <c r="B10682" s="52" t="s">
        <v>158</v>
      </c>
      <c r="C10682" s="50" t="s">
        <v>24465</v>
      </c>
      <c r="D10682" s="50">
        <f>DAX__2019_2020__33[[#This Row],[Open]]*(DAX__2019_2020__33[[#This Row],[Adj Close]]/DAX__2019_2020__33[[#This Row],[Close]])</f>
        <v>196.69065900000001</v>
      </c>
      <c r="E10682" s="50" t="s">
        <v>6331</v>
      </c>
      <c r="F10682" s="50" t="s">
        <v>2430</v>
      </c>
      <c r="G10682" s="50" t="s">
        <v>24465</v>
      </c>
      <c r="H10682" s="50" t="s">
        <v>25110</v>
      </c>
      <c r="I10682" s="50">
        <f>(DAX__2019_2020__33[[#This Row],[Adj Close]]-DAX__2019_2020__33[[#This Row],[Adj Open]])/DAX__2019_2020__33[[#This Row],[Adj Open]]</f>
        <v>0</v>
      </c>
      <c r="J10682" s="50">
        <f>DAX__2019_2020__33[[#This Row],[Adj Close]]-DAX__2019_2020__33[[#This Row],[Adj Open]]</f>
        <v>0</v>
      </c>
      <c r="K10682" s="50">
        <v>90970</v>
      </c>
    </row>
    <row r="10683" spans="1:11" x14ac:dyDescent="0.3">
      <c r="A10683" s="51" t="str">
        <f t="shared" si="173"/>
        <v>MTX.DE</v>
      </c>
      <c r="B10683" s="52" t="s">
        <v>159</v>
      </c>
      <c r="C10683" s="50" t="s">
        <v>2347</v>
      </c>
      <c r="D10683" s="50">
        <f>DAX__2019_2020__33[[#This Row],[Open]]*(DAX__2019_2020__33[[#This Row],[Adj Close]]/DAX__2019_2020__33[[#This Row],[Close]])</f>
        <v>196.49941833332485</v>
      </c>
      <c r="E10683" s="50" t="s">
        <v>3466</v>
      </c>
      <c r="F10683" s="50" t="s">
        <v>6298</v>
      </c>
      <c r="G10683" s="50" t="s">
        <v>6334</v>
      </c>
      <c r="H10683" s="50" t="s">
        <v>25111</v>
      </c>
      <c r="I10683" s="50">
        <f>(DAX__2019_2020__33[[#This Row],[Adj Close]]-DAX__2019_2020__33[[#This Row],[Adj Open]])/DAX__2019_2020__33[[#This Row],[Adj Open]]</f>
        <v>-1.459868613138767E-3</v>
      </c>
      <c r="J10683" s="50">
        <f>DAX__2019_2020__33[[#This Row],[Adj Close]]-DAX__2019_2020__33[[#This Row],[Adj Open]]</f>
        <v>-0.28686333332484537</v>
      </c>
      <c r="K10683" s="50">
        <v>94793</v>
      </c>
    </row>
    <row r="10684" spans="1:11" x14ac:dyDescent="0.3">
      <c r="A10684" s="51" t="str">
        <f t="shared" si="173"/>
        <v>MTX.DE</v>
      </c>
      <c r="B10684" s="52" t="s">
        <v>160</v>
      </c>
      <c r="C10684" s="50" t="s">
        <v>2360</v>
      </c>
      <c r="D10684" s="50">
        <f>DAX__2019_2020__33[[#This Row],[Open]]*(DAX__2019_2020__33[[#This Row],[Adj Close]]/DAX__2019_2020__33[[#This Row],[Close]])</f>
        <v>196.02132616383153</v>
      </c>
      <c r="E10684" s="50" t="s">
        <v>3469</v>
      </c>
      <c r="F10684" s="50" t="s">
        <v>3467</v>
      </c>
      <c r="G10684" s="50" t="s">
        <v>2379</v>
      </c>
      <c r="H10684" s="50" t="s">
        <v>25112</v>
      </c>
      <c r="I10684" s="50">
        <f>(DAX__2019_2020__33[[#This Row],[Adj Close]]-DAX__2019_2020__33[[#This Row],[Adj Open]])/DAX__2019_2020__33[[#This Row],[Adj Open]]</f>
        <v>8.2926682926828914E-3</v>
      </c>
      <c r="J10684" s="50">
        <f>DAX__2019_2020__33[[#This Row],[Adj Close]]-DAX__2019_2020__33[[#This Row],[Adj Open]]</f>
        <v>1.625539836168457</v>
      </c>
      <c r="K10684" s="50">
        <v>141010</v>
      </c>
    </row>
    <row r="10685" spans="1:11" x14ac:dyDescent="0.3">
      <c r="A10685" s="51" t="str">
        <f t="shared" si="173"/>
        <v>MTX.DE</v>
      </c>
      <c r="B10685" s="52" t="s">
        <v>161</v>
      </c>
      <c r="C10685" s="50" t="s">
        <v>24377</v>
      </c>
      <c r="D10685" s="50">
        <f>DAX__2019_2020__33[[#This Row],[Open]]*(DAX__2019_2020__33[[#This Row],[Adj Close]]/DAX__2019_2020__33[[#This Row],[Close]])</f>
        <v>197.93370483775212</v>
      </c>
      <c r="E10685" s="50" t="s">
        <v>2433</v>
      </c>
      <c r="F10685" s="50" t="s">
        <v>2482</v>
      </c>
      <c r="G10685" s="50" t="s">
        <v>2359</v>
      </c>
      <c r="H10685" s="50" t="s">
        <v>25113</v>
      </c>
      <c r="I10685" s="50">
        <f>(DAX__2019_2020__33[[#This Row],[Adj Close]]-DAX__2019_2020__33[[#This Row],[Adj Open]])/DAX__2019_2020__33[[#This Row],[Adj Open]]</f>
        <v>3.381628019323736E-3</v>
      </c>
      <c r="J10685" s="50">
        <f>DAX__2019_2020__33[[#This Row],[Adj Close]]-DAX__2019_2020__33[[#This Row],[Adj Open]]</f>
        <v>0.66933816224789666</v>
      </c>
      <c r="K10685" s="50">
        <v>131509</v>
      </c>
    </row>
    <row r="10686" spans="1:11" x14ac:dyDescent="0.3">
      <c r="A10686" s="51" t="str">
        <f t="shared" si="173"/>
        <v>MTX.DE</v>
      </c>
      <c r="B10686" s="52" t="s">
        <v>162</v>
      </c>
      <c r="C10686" s="50" t="s">
        <v>2354</v>
      </c>
      <c r="D10686" s="50">
        <f>DAX__2019_2020__33[[#This Row],[Open]]*(DAX__2019_2020__33[[#This Row],[Adj Close]]/DAX__2019_2020__33[[#This Row],[Close]])</f>
        <v>199.27238469647614</v>
      </c>
      <c r="E10686" s="50" t="s">
        <v>2354</v>
      </c>
      <c r="F10686" s="50" t="s">
        <v>6160</v>
      </c>
      <c r="G10686" s="50" t="s">
        <v>6049</v>
      </c>
      <c r="H10686" s="50" t="s">
        <v>25114</v>
      </c>
      <c r="I10686" s="50">
        <f>(DAX__2019_2020__33[[#This Row],[Adj Close]]-DAX__2019_2020__33[[#This Row],[Adj Open]])/DAX__2019_2020__33[[#This Row],[Adj Open]]</f>
        <v>-1.3435643381064431E-2</v>
      </c>
      <c r="J10686" s="50">
        <f>DAX__2019_2020__33[[#This Row],[Adj Close]]-DAX__2019_2020__33[[#This Row],[Adj Open]]</f>
        <v>-2.6773526964761345</v>
      </c>
      <c r="K10686" s="50">
        <v>112483</v>
      </c>
    </row>
    <row r="10687" spans="1:11" x14ac:dyDescent="0.3">
      <c r="A10687" s="51" t="str">
        <f t="shared" si="173"/>
        <v>MTX.DE</v>
      </c>
      <c r="B10687" s="52" t="s">
        <v>163</v>
      </c>
      <c r="C10687" s="50" t="s">
        <v>6065</v>
      </c>
      <c r="D10687" s="50">
        <f>DAX__2019_2020__33[[#This Row],[Open]]*(DAX__2019_2020__33[[#This Row],[Adj Close]]/DAX__2019_2020__33[[#This Row],[Close]])</f>
        <v>197.35998859230637</v>
      </c>
      <c r="E10687" s="50" t="s">
        <v>6329</v>
      </c>
      <c r="F10687" s="50" t="s">
        <v>6298</v>
      </c>
      <c r="G10687" s="50" t="s">
        <v>2367</v>
      </c>
      <c r="H10687" s="50" t="s">
        <v>25115</v>
      </c>
      <c r="I10687" s="50">
        <f>(DAX__2019_2020__33[[#This Row],[Adj Close]]-DAX__2019_2020__33[[#This Row],[Adj Open]])/DAX__2019_2020__33[[#This Row],[Adj Open]]</f>
        <v>-1.0174375295766664E-2</v>
      </c>
      <c r="J10687" s="50">
        <f>DAX__2019_2020__33[[#This Row],[Adj Close]]-DAX__2019_2020__33[[#This Row],[Adj Open]]</f>
        <v>-2.0080145923063526</v>
      </c>
      <c r="K10687" s="50">
        <v>147674</v>
      </c>
    </row>
    <row r="10688" spans="1:11" x14ac:dyDescent="0.3">
      <c r="A10688" s="51" t="str">
        <f t="shared" si="173"/>
        <v>MTX.DE</v>
      </c>
      <c r="B10688" s="52" t="s">
        <v>164</v>
      </c>
      <c r="C10688" s="50" t="s">
        <v>2356</v>
      </c>
      <c r="D10688" s="50">
        <f>DAX__2019_2020__33[[#This Row],[Open]]*(DAX__2019_2020__33[[#This Row],[Adj Close]]/DAX__2019_2020__33[[#This Row],[Close]])</f>
        <v>196.78626504323856</v>
      </c>
      <c r="E10688" s="50" t="s">
        <v>3407</v>
      </c>
      <c r="F10688" s="50" t="s">
        <v>2378</v>
      </c>
      <c r="G10688" s="50" t="s">
        <v>2360</v>
      </c>
      <c r="H10688" s="50" t="s">
        <v>25116</v>
      </c>
      <c r="I10688" s="50">
        <f>(DAX__2019_2020__33[[#This Row],[Adj Close]]-DAX__2019_2020__33[[#This Row],[Adj Open]])/DAX__2019_2020__33[[#This Row],[Adj Open]]</f>
        <v>-3.8872837139852382E-3</v>
      </c>
      <c r="J10688" s="50">
        <f>DAX__2019_2020__33[[#This Row],[Adj Close]]-DAX__2019_2020__33[[#This Row],[Adj Open]]</f>
        <v>-0.76496404323856382</v>
      </c>
      <c r="K10688" s="50">
        <v>99583</v>
      </c>
    </row>
    <row r="10689" spans="1:11" x14ac:dyDescent="0.3">
      <c r="A10689" s="51" t="str">
        <f t="shared" si="173"/>
        <v>MTX.DE</v>
      </c>
      <c r="B10689" s="52" t="s">
        <v>165</v>
      </c>
      <c r="C10689" s="50" t="s">
        <v>2490</v>
      </c>
      <c r="D10689" s="50">
        <f>DAX__2019_2020__33[[#This Row],[Open]]*(DAX__2019_2020__33[[#This Row],[Adj Close]]/DAX__2019_2020__33[[#This Row],[Close]])</f>
        <v>198.31617578758167</v>
      </c>
      <c r="E10689" s="50" t="s">
        <v>6188</v>
      </c>
      <c r="F10689" s="50" t="s">
        <v>2482</v>
      </c>
      <c r="G10689" s="50" t="s">
        <v>6303</v>
      </c>
      <c r="H10689" s="50" t="s">
        <v>25117</v>
      </c>
      <c r="I10689" s="50">
        <f>(DAX__2019_2020__33[[#This Row],[Adj Close]]-DAX__2019_2020__33[[#This Row],[Adj Open]])/DAX__2019_2020__33[[#This Row],[Adj Open]]</f>
        <v>1.1089696559971949E-2</v>
      </c>
      <c r="J10689" s="50">
        <f>DAX__2019_2020__33[[#This Row],[Adj Close]]-DAX__2019_2020__33[[#This Row],[Adj Open]]</f>
        <v>2.1992662124183369</v>
      </c>
      <c r="K10689" s="50">
        <v>181259</v>
      </c>
    </row>
    <row r="10690" spans="1:11" x14ac:dyDescent="0.3">
      <c r="A10690" s="51" t="str">
        <f t="shared" si="173"/>
        <v>MTX.DE</v>
      </c>
      <c r="B10690" s="52" t="s">
        <v>166</v>
      </c>
      <c r="C10690" s="50" t="s">
        <v>2495</v>
      </c>
      <c r="D10690" s="50">
        <f>DAX__2019_2020__33[[#This Row],[Open]]*(DAX__2019_2020__33[[#This Row],[Adj Close]]/DAX__2019_2020__33[[#This Row],[Close]])</f>
        <v>200.03734906145365</v>
      </c>
      <c r="E10690" s="50" t="s">
        <v>2496</v>
      </c>
      <c r="F10690" s="50" t="s">
        <v>2359</v>
      </c>
      <c r="G10690" s="50" t="s">
        <v>2354</v>
      </c>
      <c r="H10690" s="50" t="s">
        <v>25118</v>
      </c>
      <c r="I10690" s="50">
        <f>(DAX__2019_2020__33[[#This Row],[Adj Close]]-DAX__2019_2020__33[[#This Row],[Adj Open]])/DAX__2019_2020__33[[#This Row],[Adj Open]]</f>
        <v>-3.8241061733858221E-3</v>
      </c>
      <c r="J10690" s="50">
        <f>DAX__2019_2020__33[[#This Row],[Adj Close]]-DAX__2019_2020__33[[#This Row],[Adj Open]]</f>
        <v>-0.76496406145363949</v>
      </c>
      <c r="K10690" s="50">
        <v>95680</v>
      </c>
    </row>
    <row r="10691" spans="1:11" x14ac:dyDescent="0.3">
      <c r="A10691" s="51" t="str">
        <f t="shared" si="173"/>
        <v>MTX.DE</v>
      </c>
      <c r="B10691" s="52" t="s">
        <v>167</v>
      </c>
      <c r="C10691" s="50" t="s">
        <v>2435</v>
      </c>
      <c r="D10691" s="50">
        <f>DAX__2019_2020__33[[#This Row],[Open]]*(DAX__2019_2020__33[[#This Row],[Adj Close]]/DAX__2019_2020__33[[#This Row],[Close]])</f>
        <v>199.94173977478874</v>
      </c>
      <c r="E10691" s="50" t="s">
        <v>3399</v>
      </c>
      <c r="F10691" s="50" t="s">
        <v>2499</v>
      </c>
      <c r="G10691" s="50" t="s">
        <v>6171</v>
      </c>
      <c r="H10691" s="50" t="s">
        <v>25119</v>
      </c>
      <c r="I10691" s="50">
        <f>(DAX__2019_2020__33[[#This Row],[Adj Close]]-DAX__2019_2020__33[[#This Row],[Adj Open]])/DAX__2019_2020__33[[#This Row],[Adj Open]]</f>
        <v>-9.5653751439882663E-4</v>
      </c>
      <c r="J10691" s="50">
        <f>DAX__2019_2020__33[[#This Row],[Adj Close]]-DAX__2019_2020__33[[#This Row],[Adj Open]]</f>
        <v>-0.19125177478875344</v>
      </c>
      <c r="K10691" s="50">
        <v>57182</v>
      </c>
    </row>
    <row r="10692" spans="1:11" x14ac:dyDescent="0.3">
      <c r="A10692" s="51" t="str">
        <f t="shared" si="173"/>
        <v>MTX.DE</v>
      </c>
      <c r="B10692" s="52" t="s">
        <v>168</v>
      </c>
      <c r="C10692" s="50" t="s">
        <v>2350</v>
      </c>
      <c r="D10692" s="50">
        <f>DAX__2019_2020__33[[#This Row],[Open]]*(DAX__2019_2020__33[[#This Row],[Adj Close]]/DAX__2019_2020__33[[#This Row],[Close]])</f>
        <v>196.97751447342995</v>
      </c>
      <c r="E10692" s="50" t="s">
        <v>2490</v>
      </c>
      <c r="F10692" s="50" t="s">
        <v>2371</v>
      </c>
      <c r="G10692" s="50" t="s">
        <v>24377</v>
      </c>
      <c r="H10692" s="50" t="s">
        <v>25120</v>
      </c>
      <c r="I10692" s="50">
        <f>(DAX__2019_2020__33[[#This Row],[Adj Close]]-DAX__2019_2020__33[[#This Row],[Adj Open]])/DAX__2019_2020__33[[#This Row],[Adj Open]]</f>
        <v>4.8543689320388701E-3</v>
      </c>
      <c r="J10692" s="50">
        <f>DAX__2019_2020__33[[#This Row],[Adj Close]]-DAX__2019_2020__33[[#This Row],[Adj Open]]</f>
        <v>0.95620152657005519</v>
      </c>
      <c r="K10692" s="50">
        <v>58756</v>
      </c>
    </row>
    <row r="10693" spans="1:11" x14ac:dyDescent="0.3">
      <c r="A10693" s="51" t="str">
        <f t="shared" si="173"/>
        <v>MTX.DE</v>
      </c>
      <c r="B10693" s="52" t="s">
        <v>169</v>
      </c>
      <c r="C10693" s="50" t="s">
        <v>6065</v>
      </c>
      <c r="D10693" s="50">
        <f>DAX__2019_2020__33[[#This Row],[Open]]*(DAX__2019_2020__33[[#This Row],[Adj Close]]/DAX__2019_2020__33[[#This Row],[Close]])</f>
        <v>197.35998859230637</v>
      </c>
      <c r="E10693" s="50" t="s">
        <v>6070</v>
      </c>
      <c r="F10693" s="50" t="s">
        <v>6135</v>
      </c>
      <c r="G10693" s="50" t="s">
        <v>2367</v>
      </c>
      <c r="H10693" s="50" t="s">
        <v>25115</v>
      </c>
      <c r="I10693" s="50">
        <f>(DAX__2019_2020__33[[#This Row],[Adj Close]]-DAX__2019_2020__33[[#This Row],[Adj Open]])/DAX__2019_2020__33[[#This Row],[Adj Open]]</f>
        <v>-1.0174375295766664E-2</v>
      </c>
      <c r="J10693" s="50">
        <f>DAX__2019_2020__33[[#This Row],[Adj Close]]-DAX__2019_2020__33[[#This Row],[Adj Open]]</f>
        <v>-2.0080145923063526</v>
      </c>
      <c r="K10693" s="50">
        <v>124499</v>
      </c>
    </row>
    <row r="10694" spans="1:11" x14ac:dyDescent="0.3">
      <c r="A10694" s="51" t="str">
        <f t="shared" si="173"/>
        <v>MTX.DE</v>
      </c>
      <c r="B10694" s="52" t="s">
        <v>170</v>
      </c>
      <c r="C10694" s="50" t="s">
        <v>2375</v>
      </c>
      <c r="D10694" s="50">
        <f>DAX__2019_2020__33[[#This Row],[Open]]*(DAX__2019_2020__33[[#This Row],[Adj Close]]/DAX__2019_2020__33[[#This Row],[Close]])</f>
        <v>194.10890637887906</v>
      </c>
      <c r="E10694" s="50" t="s">
        <v>6334</v>
      </c>
      <c r="F10694" s="50" t="s">
        <v>6261</v>
      </c>
      <c r="G10694" s="50" t="s">
        <v>3467</v>
      </c>
      <c r="H10694" s="50" t="s">
        <v>25121</v>
      </c>
      <c r="I10694" s="50">
        <f>(DAX__2019_2020__33[[#This Row],[Adj Close]]-DAX__2019_2020__33[[#This Row],[Adj Open]])/DAX__2019_2020__33[[#This Row],[Adj Open]]</f>
        <v>4.4334679802955339E-3</v>
      </c>
      <c r="J10694" s="50">
        <f>DAX__2019_2020__33[[#This Row],[Adj Close]]-DAX__2019_2020__33[[#This Row],[Adj Open]]</f>
        <v>0.86057562112094388</v>
      </c>
      <c r="K10694" s="50">
        <v>81723</v>
      </c>
    </row>
    <row r="10695" spans="1:11" x14ac:dyDescent="0.3">
      <c r="A10695" s="51" t="str">
        <f t="shared" si="173"/>
        <v>MTX.DE</v>
      </c>
      <c r="B10695" s="52" t="s">
        <v>171</v>
      </c>
      <c r="C10695" s="50" t="s">
        <v>2413</v>
      </c>
      <c r="D10695" s="50">
        <f>DAX__2019_2020__33[[#This Row],[Open]]*(DAX__2019_2020__33[[#This Row],[Adj Close]]/DAX__2019_2020__33[[#This Row],[Close]])</f>
        <v>193.6307986875</v>
      </c>
      <c r="E10695" s="50" t="s">
        <v>2373</v>
      </c>
      <c r="F10695" s="50" t="s">
        <v>24418</v>
      </c>
      <c r="G10695" s="50" t="s">
        <v>2344</v>
      </c>
      <c r="H10695" s="50" t="s">
        <v>25122</v>
      </c>
      <c r="I10695" s="50">
        <f>(DAX__2019_2020__33[[#This Row],[Adj Close]]-DAX__2019_2020__33[[#This Row],[Adj Open]])/DAX__2019_2020__33[[#This Row],[Adj Open]]</f>
        <v>-1.2345679012345682E-2</v>
      </c>
      <c r="J10695" s="50">
        <f>DAX__2019_2020__33[[#This Row],[Adj Close]]-DAX__2019_2020__33[[#This Row],[Adj Open]]</f>
        <v>-2.3905036875000008</v>
      </c>
      <c r="K10695" s="50">
        <v>109069</v>
      </c>
    </row>
    <row r="10696" spans="1:11" x14ac:dyDescent="0.3">
      <c r="A10696" s="51" t="str">
        <f t="shared" si="173"/>
        <v>MTX.DE</v>
      </c>
      <c r="B10696" s="52" t="s">
        <v>172</v>
      </c>
      <c r="C10696" s="50" t="s">
        <v>25123</v>
      </c>
      <c r="D10696" s="50">
        <f>DAX__2019_2020__33[[#This Row],[Open]]*(DAX__2019_2020__33[[#This Row],[Adj Close]]/DAX__2019_2020__33[[#This Row],[Close]])</f>
        <v>191.81402488633614</v>
      </c>
      <c r="E10696" s="50" t="s">
        <v>2364</v>
      </c>
      <c r="F10696" s="50" t="s">
        <v>2335</v>
      </c>
      <c r="G10696" s="50" t="s">
        <v>2408</v>
      </c>
      <c r="H10696" s="50" t="s">
        <v>25124</v>
      </c>
      <c r="I10696" s="50">
        <f>(DAX__2019_2020__33[[#This Row],[Adj Close]]-DAX__2019_2020__33[[#This Row],[Adj Open]])/DAX__2019_2020__33[[#This Row],[Adj Open]]</f>
        <v>-4.9853438189831182E-4</v>
      </c>
      <c r="J10696" s="50">
        <f>DAX__2019_2020__33[[#This Row],[Adj Close]]-DAX__2019_2020__33[[#This Row],[Adj Open]]</f>
        <v>-9.5625886336137E-2</v>
      </c>
      <c r="K10696" s="50">
        <v>119561</v>
      </c>
    </row>
    <row r="10697" spans="1:11" x14ac:dyDescent="0.3">
      <c r="A10697" s="51" t="str">
        <f t="shared" si="173"/>
        <v>MTX.DE</v>
      </c>
      <c r="B10697" s="52" t="s">
        <v>173</v>
      </c>
      <c r="C10697" s="50" t="s">
        <v>24416</v>
      </c>
      <c r="D10697" s="50">
        <f>DAX__2019_2020__33[[#This Row],[Open]]*(DAX__2019_2020__33[[#This Row],[Adj Close]]/DAX__2019_2020__33[[#This Row],[Close]])</f>
        <v>185.64650249213827</v>
      </c>
      <c r="E10697" s="50" t="s">
        <v>6003</v>
      </c>
      <c r="F10697" s="50" t="s">
        <v>25125</v>
      </c>
      <c r="G10697" s="50" t="s">
        <v>25094</v>
      </c>
      <c r="H10697" s="50" t="s">
        <v>25126</v>
      </c>
      <c r="I10697" s="50">
        <f>(DAX__2019_2020__33[[#This Row],[Adj Close]]-DAX__2019_2020__33[[#This Row],[Adj Open]])/DAX__2019_2020__33[[#This Row],[Adj Open]]</f>
        <v>9.0136495188353188E-3</v>
      </c>
      <c r="J10697" s="50">
        <f>DAX__2019_2020__33[[#This Row],[Adj Close]]-DAX__2019_2020__33[[#This Row],[Adj Open]]</f>
        <v>1.673352507861722</v>
      </c>
      <c r="K10697" s="50">
        <v>201113</v>
      </c>
    </row>
    <row r="10698" spans="1:11" x14ac:dyDescent="0.3">
      <c r="A10698" s="51" t="str">
        <f t="shared" si="173"/>
        <v>MTX.DE</v>
      </c>
      <c r="B10698" s="52" t="s">
        <v>174</v>
      </c>
      <c r="C10698" s="50" t="s">
        <v>2324</v>
      </c>
      <c r="D10698" s="50">
        <f>DAX__2019_2020__33[[#This Row],[Open]]*(DAX__2019_2020__33[[#This Row],[Adj Close]]/DAX__2019_2020__33[[#This Row],[Close]])</f>
        <v>186.93739098695869</v>
      </c>
      <c r="E10698" s="50" t="s">
        <v>2363</v>
      </c>
      <c r="F10698" s="50" t="s">
        <v>7248</v>
      </c>
      <c r="G10698" s="50" t="s">
        <v>3481</v>
      </c>
      <c r="H10698" s="50" t="s">
        <v>25127</v>
      </c>
      <c r="I10698" s="50">
        <f>(DAX__2019_2020__33[[#This Row],[Adj Close]]-DAX__2019_2020__33[[#This Row],[Adj Open]])/DAX__2019_2020__33[[#This Row],[Adj Open]]</f>
        <v>2.4552445012787801E-2</v>
      </c>
      <c r="J10698" s="50">
        <f>DAX__2019_2020__33[[#This Row],[Adj Close]]-DAX__2019_2020__33[[#This Row],[Adj Open]]</f>
        <v>4.589770013041317</v>
      </c>
      <c r="K10698" s="50">
        <v>128591</v>
      </c>
    </row>
    <row r="10699" spans="1:11" x14ac:dyDescent="0.3">
      <c r="A10699" s="51" t="str">
        <f t="shared" si="173"/>
        <v>MTX.DE</v>
      </c>
      <c r="B10699" s="52" t="s">
        <v>175</v>
      </c>
      <c r="C10699" s="50" t="s">
        <v>6039</v>
      </c>
      <c r="D10699" s="50">
        <f>DAX__2019_2020__33[[#This Row],[Open]]*(DAX__2019_2020__33[[#This Row],[Adj Close]]/DAX__2019_2020__33[[#This Row],[Close]])</f>
        <v>192.19649735367287</v>
      </c>
      <c r="E10699" s="50" t="s">
        <v>2401</v>
      </c>
      <c r="F10699" s="50" t="s">
        <v>24340</v>
      </c>
      <c r="G10699" s="50" t="s">
        <v>2401</v>
      </c>
      <c r="H10699" s="50" t="s">
        <v>25128</v>
      </c>
      <c r="I10699" s="50">
        <f>(DAX__2019_2020__33[[#This Row],[Adj Close]]-DAX__2019_2020__33[[#This Row],[Adj Open]])/DAX__2019_2020__33[[#This Row],[Adj Open]]</f>
        <v>8.4576965174129534E-3</v>
      </c>
      <c r="J10699" s="50">
        <f>DAX__2019_2020__33[[#This Row],[Adj Close]]-DAX__2019_2020__33[[#This Row],[Adj Open]]</f>
        <v>1.6255396463271268</v>
      </c>
      <c r="K10699" s="50">
        <v>99809</v>
      </c>
    </row>
    <row r="10700" spans="1:11" x14ac:dyDescent="0.3">
      <c r="A10700" s="51" t="str">
        <f t="shared" si="173"/>
        <v>MTX.DE</v>
      </c>
      <c r="B10700" s="52" t="s">
        <v>176</v>
      </c>
      <c r="C10700" s="50" t="s">
        <v>2401</v>
      </c>
      <c r="D10700" s="50">
        <f>DAX__2019_2020__33[[#This Row],[Open]]*(DAX__2019_2020__33[[#This Row],[Adj Close]]/DAX__2019_2020__33[[#This Row],[Close]])</f>
        <v>193.82203892512513</v>
      </c>
      <c r="E10700" s="50" t="s">
        <v>2437</v>
      </c>
      <c r="F10700" s="50" t="s">
        <v>2401</v>
      </c>
      <c r="G10700" s="50" t="s">
        <v>6070</v>
      </c>
      <c r="H10700" s="50" t="s">
        <v>25129</v>
      </c>
      <c r="I10700" s="50">
        <f>(DAX__2019_2020__33[[#This Row],[Adj Close]]-DAX__2019_2020__33[[#This Row],[Adj Open]])/DAX__2019_2020__33[[#This Row],[Adj Open]]</f>
        <v>2.7627065036414371E-2</v>
      </c>
      <c r="J10700" s="50">
        <f>DAX__2019_2020__33[[#This Row],[Adj Close]]-DAX__2019_2020__33[[#This Row],[Adj Open]]</f>
        <v>5.3547340748748695</v>
      </c>
      <c r="K10700" s="50">
        <v>127272</v>
      </c>
    </row>
    <row r="10701" spans="1:11" x14ac:dyDescent="0.3">
      <c r="A10701" s="51" t="str">
        <f t="shared" si="173"/>
        <v>MTX.DE</v>
      </c>
      <c r="B10701" s="52" t="s">
        <v>177</v>
      </c>
      <c r="C10701" s="50" t="s">
        <v>24377</v>
      </c>
      <c r="D10701" s="50">
        <f>DAX__2019_2020__33[[#This Row],[Open]]*(DAX__2019_2020__33[[#This Row],[Adj Close]]/DAX__2019_2020__33[[#This Row],[Close]])</f>
        <v>197.93371061328355</v>
      </c>
      <c r="E10701" s="50" t="s">
        <v>24377</v>
      </c>
      <c r="F10701" s="50" t="s">
        <v>2358</v>
      </c>
      <c r="G10701" s="50" t="s">
        <v>6331</v>
      </c>
      <c r="H10701" s="50" t="s">
        <v>25130</v>
      </c>
      <c r="I10701" s="50">
        <f>(DAX__2019_2020__33[[#This Row],[Adj Close]]-DAX__2019_2020__33[[#This Row],[Adj Open]])/DAX__2019_2020__33[[#This Row],[Adj Open]]</f>
        <v>-4.3477971014493251E-3</v>
      </c>
      <c r="J10701" s="50">
        <f>DAX__2019_2020__33[[#This Row],[Adj Close]]-DAX__2019_2020__33[[#This Row],[Adj Open]]</f>
        <v>-0.86057561328354382</v>
      </c>
      <c r="K10701" s="50">
        <v>73132</v>
      </c>
    </row>
    <row r="10702" spans="1:11" x14ac:dyDescent="0.3">
      <c r="A10702" s="51" t="str">
        <f t="shared" si="173"/>
        <v>MTX.DE</v>
      </c>
      <c r="B10702" s="52" t="s">
        <v>178</v>
      </c>
      <c r="C10702" s="50" t="s">
        <v>2358</v>
      </c>
      <c r="D10702" s="50">
        <f>DAX__2019_2020__33[[#This Row],[Open]]*(DAX__2019_2020__33[[#This Row],[Adj Close]]/DAX__2019_2020__33[[#This Row],[Close]])</f>
        <v>196.11694926104238</v>
      </c>
      <c r="E10702" s="50" t="s">
        <v>6331</v>
      </c>
      <c r="F10702" s="50" t="s">
        <v>24409</v>
      </c>
      <c r="G10702" s="50" t="s">
        <v>2364</v>
      </c>
      <c r="H10702" s="50" t="s">
        <v>25131</v>
      </c>
      <c r="I10702" s="50">
        <f>(DAX__2019_2020__33[[#This Row],[Adj Close]]-DAX__2019_2020__33[[#This Row],[Adj Open]])/DAX__2019_2020__33[[#This Row],[Adj Open]]</f>
        <v>-7.8011016732978432E-3</v>
      </c>
      <c r="J10702" s="50">
        <f>DAX__2019_2020__33[[#This Row],[Adj Close]]-DAX__2019_2020__33[[#This Row],[Adj Open]]</f>
        <v>-1.5299282610423859</v>
      </c>
      <c r="K10702" s="50">
        <v>62226</v>
      </c>
    </row>
    <row r="10703" spans="1:11" x14ac:dyDescent="0.3">
      <c r="A10703" s="51" t="str">
        <f t="shared" si="173"/>
        <v>MTX.DE</v>
      </c>
      <c r="B10703" s="52" t="s">
        <v>179</v>
      </c>
      <c r="C10703" s="50" t="s">
        <v>3467</v>
      </c>
      <c r="D10703" s="50">
        <f>DAX__2019_2020__33[[#This Row],[Open]]*(DAX__2019_2020__33[[#This Row],[Adj Close]]/DAX__2019_2020__33[[#This Row],[Close]])</f>
        <v>194.96947501529112</v>
      </c>
      <c r="E10703" s="50" t="s">
        <v>2355</v>
      </c>
      <c r="F10703" s="50" t="s">
        <v>24415</v>
      </c>
      <c r="G10703" s="50" t="s">
        <v>2344</v>
      </c>
      <c r="H10703" s="50" t="s">
        <v>25122</v>
      </c>
      <c r="I10703" s="50">
        <f>(DAX__2019_2020__33[[#This Row],[Adj Close]]-DAX__2019_2020__33[[#This Row],[Adj Open]])/DAX__2019_2020__33[[#This Row],[Adj Open]]</f>
        <v>-1.9126994187160053E-2</v>
      </c>
      <c r="J10703" s="50">
        <f>DAX__2019_2020__33[[#This Row],[Adj Close]]-DAX__2019_2020__33[[#This Row],[Adj Open]]</f>
        <v>-3.7291800152911208</v>
      </c>
      <c r="K10703" s="50">
        <v>137930</v>
      </c>
    </row>
    <row r="10704" spans="1:11" x14ac:dyDescent="0.3">
      <c r="A10704" s="51" t="str">
        <f t="shared" si="173"/>
        <v>MTX.DE</v>
      </c>
      <c r="B10704" s="52" t="s">
        <v>180</v>
      </c>
      <c r="C10704" s="50" t="s">
        <v>2411</v>
      </c>
      <c r="D10704" s="50">
        <f>DAX__2019_2020__33[[#This Row],[Open]]*(DAX__2019_2020__33[[#This Row],[Adj Close]]/DAX__2019_2020__33[[#This Row],[Close]])</f>
        <v>191.19249232885446</v>
      </c>
      <c r="E10704" s="50" t="s">
        <v>2375</v>
      </c>
      <c r="F10704" s="50" t="s">
        <v>24340</v>
      </c>
      <c r="G10704" s="50" t="s">
        <v>2409</v>
      </c>
      <c r="H10704" s="50" t="s">
        <v>25132</v>
      </c>
      <c r="I10704" s="50">
        <f>(DAX__2019_2020__33[[#This Row],[Adj Close]]-DAX__2019_2020__33[[#This Row],[Adj Open]])/DAX__2019_2020__33[[#This Row],[Adj Open]]</f>
        <v>8.7521881783273955E-3</v>
      </c>
      <c r="J10704" s="50">
        <f>DAX__2019_2020__33[[#This Row],[Adj Close]]-DAX__2019_2020__33[[#This Row],[Adj Open]]</f>
        <v>1.6733526711455511</v>
      </c>
      <c r="K10704" s="50">
        <v>97050</v>
      </c>
    </row>
    <row r="10705" spans="1:11" x14ac:dyDescent="0.3">
      <c r="A10705" s="51" t="str">
        <f t="shared" si="173"/>
        <v>MTX.DE</v>
      </c>
      <c r="B10705" s="52" t="s">
        <v>181</v>
      </c>
      <c r="C10705" s="50" t="s">
        <v>25123</v>
      </c>
      <c r="D10705" s="50">
        <f>DAX__2019_2020__33[[#This Row],[Open]]*(DAX__2019_2020__33[[#This Row],[Adj Close]]/DAX__2019_2020__33[[#This Row],[Close]])</f>
        <v>191.81403084437815</v>
      </c>
      <c r="E10705" s="50" t="s">
        <v>25123</v>
      </c>
      <c r="F10705" s="50" t="s">
        <v>7251</v>
      </c>
      <c r="G10705" s="50" t="s">
        <v>25068</v>
      </c>
      <c r="H10705" s="50" t="s">
        <v>25133</v>
      </c>
      <c r="I10705" s="50">
        <f>(DAX__2019_2020__33[[#This Row],[Adj Close]]-DAX__2019_2020__33[[#This Row],[Adj Open]])/DAX__2019_2020__33[[#This Row],[Adj Open]]</f>
        <v>-2.2432701223348856E-2</v>
      </c>
      <c r="J10705" s="50">
        <f>DAX__2019_2020__33[[#This Row],[Adj Close]]-DAX__2019_2020__33[[#This Row],[Adj Open]]</f>
        <v>-4.3029068443781568</v>
      </c>
      <c r="K10705" s="50">
        <v>106988</v>
      </c>
    </row>
    <row r="10706" spans="1:11" x14ac:dyDescent="0.3">
      <c r="A10706" s="51" t="str">
        <f t="shared" si="173"/>
        <v>MTX.DE</v>
      </c>
      <c r="B10706" s="52" t="s">
        <v>182</v>
      </c>
      <c r="C10706" s="50" t="s">
        <v>2340</v>
      </c>
      <c r="D10706" s="50">
        <f>DAX__2019_2020__33[[#This Row],[Open]]*(DAX__2019_2020__33[[#This Row],[Adj Close]]/DAX__2019_2020__33[[#This Row],[Close]])</f>
        <v>187.89359922893459</v>
      </c>
      <c r="E10706" s="50" t="s">
        <v>25134</v>
      </c>
      <c r="F10706" s="50" t="s">
        <v>24197</v>
      </c>
      <c r="G10706" s="50" t="s">
        <v>24197</v>
      </c>
      <c r="H10706" s="50" t="s">
        <v>25135</v>
      </c>
      <c r="I10706" s="50">
        <f>(DAX__2019_2020__33[[#This Row],[Adj Close]]-DAX__2019_2020__33[[#This Row],[Adj Open]])/DAX__2019_2020__33[[#This Row],[Adj Open]]</f>
        <v>-7.8880559796437773E-3</v>
      </c>
      <c r="J10706" s="50">
        <f>DAX__2019_2020__33[[#This Row],[Adj Close]]-DAX__2019_2020__33[[#This Row],[Adj Open]]</f>
        <v>-1.4821152289345889</v>
      </c>
      <c r="K10706" s="50">
        <v>182285</v>
      </c>
    </row>
    <row r="10707" spans="1:11" x14ac:dyDescent="0.3">
      <c r="A10707" s="51" t="str">
        <f t="shared" si="173"/>
        <v>MTX.DE</v>
      </c>
      <c r="B10707" s="52" t="s">
        <v>183</v>
      </c>
      <c r="C10707" s="50" t="s">
        <v>25136</v>
      </c>
      <c r="D10707" s="50">
        <f>DAX__2019_2020__33[[#This Row],[Open]]*(DAX__2019_2020__33[[#This Row],[Adj Close]]/DAX__2019_2020__33[[#This Row],[Close]])</f>
        <v>186.98519289460555</v>
      </c>
      <c r="E10707" s="50" t="s">
        <v>2394</v>
      </c>
      <c r="F10707" s="50" t="s">
        <v>7192</v>
      </c>
      <c r="G10707" s="50" t="s">
        <v>24436</v>
      </c>
      <c r="H10707" s="50" t="s">
        <v>25137</v>
      </c>
      <c r="I10707" s="50">
        <f>(DAX__2019_2020__33[[#This Row],[Adj Close]]-DAX__2019_2020__33[[#This Row],[Adj Open]])/DAX__2019_2020__33[[#This Row],[Adj Open]]</f>
        <v>-4.6024494307985745E-3</v>
      </c>
      <c r="J10707" s="50">
        <f>DAX__2019_2020__33[[#This Row],[Adj Close]]-DAX__2019_2020__33[[#This Row],[Adj Open]]</f>
        <v>-0.86058989460553903</v>
      </c>
      <c r="K10707" s="50">
        <v>62678</v>
      </c>
    </row>
    <row r="10708" spans="1:11" x14ac:dyDescent="0.3">
      <c r="A10708" s="51" t="str">
        <f t="shared" si="173"/>
        <v>MTX.DE</v>
      </c>
      <c r="B10708" s="52" t="s">
        <v>184</v>
      </c>
      <c r="C10708" s="50" t="s">
        <v>2336</v>
      </c>
      <c r="D10708" s="50">
        <f>DAX__2019_2020__33[[#This Row],[Open]]*(DAX__2019_2020__33[[#This Row],[Adj Close]]/DAX__2019_2020__33[[#This Row],[Close]])</f>
        <v>187.367669639566</v>
      </c>
      <c r="E10708" s="50" t="s">
        <v>24343</v>
      </c>
      <c r="F10708" s="50" t="s">
        <v>24210</v>
      </c>
      <c r="G10708" s="50" t="s">
        <v>2322</v>
      </c>
      <c r="H10708" s="50" t="s">
        <v>25138</v>
      </c>
      <c r="I10708" s="50">
        <f>(DAX__2019_2020__33[[#This Row],[Adj Close]]-DAX__2019_2020__33[[#This Row],[Adj Open]])/DAX__2019_2020__33[[#This Row],[Adj Open]]</f>
        <v>1.2758356918984325E-3</v>
      </c>
      <c r="J10708" s="50">
        <f>DAX__2019_2020__33[[#This Row],[Adj Close]]-DAX__2019_2020__33[[#This Row],[Adj Open]]</f>
        <v>0.23905036043399264</v>
      </c>
      <c r="K10708" s="50">
        <v>229457</v>
      </c>
    </row>
    <row r="10709" spans="1:11" x14ac:dyDescent="0.3">
      <c r="A10709" s="51" t="str">
        <f t="shared" si="173"/>
        <v>MTX.DE</v>
      </c>
      <c r="B10709" s="52" t="s">
        <v>185</v>
      </c>
      <c r="C10709" s="50" t="s">
        <v>2324</v>
      </c>
      <c r="D10709" s="50">
        <f>DAX__2019_2020__33[[#This Row],[Open]]*(DAX__2019_2020__33[[#This Row],[Adj Close]]/DAX__2019_2020__33[[#This Row],[Close]])</f>
        <v>186.9374099452412</v>
      </c>
      <c r="E10709" s="50" t="s">
        <v>2324</v>
      </c>
      <c r="F10709" s="50" t="s">
        <v>24156</v>
      </c>
      <c r="G10709" s="50" t="s">
        <v>25139</v>
      </c>
      <c r="H10709" s="50" t="s">
        <v>25140</v>
      </c>
      <c r="I10709" s="50">
        <f>(DAX__2019_2020__33[[#This Row],[Adj Close]]-DAX__2019_2020__33[[#This Row],[Adj Open]])/DAX__2019_2020__33[[#This Row],[Adj Open]]</f>
        <v>-1.9181585677749382E-2</v>
      </c>
      <c r="J10709" s="50">
        <f>DAX__2019_2020__33[[#This Row],[Adj Close]]-DAX__2019_2020__33[[#This Row],[Adj Open]]</f>
        <v>-3.5857559452412033</v>
      </c>
      <c r="K10709" s="50">
        <v>101829</v>
      </c>
    </row>
    <row r="10710" spans="1:11" x14ac:dyDescent="0.3">
      <c r="A10710" s="51" t="str">
        <f t="shared" si="173"/>
        <v>MTX.DE</v>
      </c>
      <c r="B10710" s="52" t="s">
        <v>186</v>
      </c>
      <c r="C10710" s="50" t="s">
        <v>5938</v>
      </c>
      <c r="D10710" s="50">
        <f>DAX__2019_2020__33[[#This Row],[Open]]*(DAX__2019_2020__33[[#This Row],[Adj Close]]/DAX__2019_2020__33[[#This Row],[Close]])</f>
        <v>183.59069192946293</v>
      </c>
      <c r="E10710" s="50" t="s">
        <v>6517</v>
      </c>
      <c r="F10710" s="50" t="s">
        <v>3383</v>
      </c>
      <c r="G10710" s="50" t="s">
        <v>2418</v>
      </c>
      <c r="H10710" s="50" t="s">
        <v>25141</v>
      </c>
      <c r="I10710" s="50">
        <f>(DAX__2019_2020__33[[#This Row],[Adj Close]]-DAX__2019_2020__33[[#This Row],[Adj Open]])/DAX__2019_2020__33[[#This Row],[Adj Open]]</f>
        <v>1.4843781249999946E-2</v>
      </c>
      <c r="J10710" s="50">
        <f>DAX__2019_2020__33[[#This Row],[Adj Close]]-DAX__2019_2020__33[[#This Row],[Adj Open]]</f>
        <v>2.7251800705370783</v>
      </c>
      <c r="K10710" s="50">
        <v>60894</v>
      </c>
    </row>
    <row r="10711" spans="1:11" x14ac:dyDescent="0.3">
      <c r="A10711" s="51" t="str">
        <f t="shared" si="173"/>
        <v>MTX.DE</v>
      </c>
      <c r="B10711" s="52" t="s">
        <v>187</v>
      </c>
      <c r="C10711" s="50" t="s">
        <v>24161</v>
      </c>
      <c r="D10711" s="50">
        <f>DAX__2019_2020__33[[#This Row],[Open]]*(DAX__2019_2020__33[[#This Row],[Adj Close]]/DAX__2019_2020__33[[#This Row],[Close]])</f>
        <v>183.54287987774202</v>
      </c>
      <c r="E10711" s="50" t="s">
        <v>25142</v>
      </c>
      <c r="F10711" s="50" t="s">
        <v>24115</v>
      </c>
      <c r="G10711" s="50" t="s">
        <v>5961</v>
      </c>
      <c r="H10711" s="50" t="s">
        <v>25143</v>
      </c>
      <c r="I10711" s="50">
        <f>(DAX__2019_2020__33[[#This Row],[Adj Close]]-DAX__2019_2020__33[[#This Row],[Adj Open]])/DAX__2019_2020__33[[#This Row],[Adj Open]]</f>
        <v>8.5960355602402536E-3</v>
      </c>
      <c r="J10711" s="50">
        <f>DAX__2019_2020__33[[#This Row],[Adj Close]]-DAX__2019_2020__33[[#This Row],[Adj Open]]</f>
        <v>1.5777411222579758</v>
      </c>
      <c r="K10711" s="50">
        <v>132694</v>
      </c>
    </row>
    <row r="10712" spans="1:11" x14ac:dyDescent="0.3">
      <c r="A10712" s="51" t="str">
        <f t="shared" si="173"/>
        <v>MTX.DE</v>
      </c>
      <c r="B10712" s="52" t="s">
        <v>188</v>
      </c>
      <c r="C10712" s="50" t="s">
        <v>24158</v>
      </c>
      <c r="D10712" s="50">
        <f>DAX__2019_2020__33[[#This Row],[Open]]*(DAX__2019_2020__33[[#This Row],[Adj Close]]/DAX__2019_2020__33[[#This Row],[Close]])</f>
        <v>183.73410375370034</v>
      </c>
      <c r="E10712" s="50" t="s">
        <v>7248</v>
      </c>
      <c r="F10712" s="50" t="s">
        <v>24179</v>
      </c>
      <c r="G10712" s="50" t="s">
        <v>3478</v>
      </c>
      <c r="H10712" s="50" t="s">
        <v>25144</v>
      </c>
      <c r="I10712" s="50">
        <f>(DAX__2019_2020__33[[#This Row],[Adj Close]]-DAX__2019_2020__33[[#This Row],[Adj Open]])/DAX__2019_2020__33[[#This Row],[Adj Open]]</f>
        <v>1.6133260977359253E-2</v>
      </c>
      <c r="J10712" s="50">
        <f>DAX__2019_2020__33[[#This Row],[Adj Close]]-DAX__2019_2020__33[[#This Row],[Adj Open]]</f>
        <v>2.9642302462996497</v>
      </c>
      <c r="K10712" s="50">
        <v>100285</v>
      </c>
    </row>
    <row r="10713" spans="1:11" x14ac:dyDescent="0.3">
      <c r="A10713" s="51" t="str">
        <f t="shared" si="173"/>
        <v>MTX.DE</v>
      </c>
      <c r="B10713" s="52" t="s">
        <v>189</v>
      </c>
      <c r="C10713" s="50" t="s">
        <v>24436</v>
      </c>
      <c r="D10713" s="50">
        <f>DAX__2019_2020__33[[#This Row],[Open]]*(DAX__2019_2020__33[[#This Row],[Adj Close]]/DAX__2019_2020__33[[#This Row],[Close]])</f>
        <v>186.12461217231959</v>
      </c>
      <c r="E10713" s="50" t="s">
        <v>25136</v>
      </c>
      <c r="F10713" s="50" t="s">
        <v>25139</v>
      </c>
      <c r="G10713" s="50" t="s">
        <v>2390</v>
      </c>
      <c r="H10713" s="50" t="s">
        <v>25145</v>
      </c>
      <c r="I10713" s="50">
        <f>(DAX__2019_2020__33[[#This Row],[Adj Close]]-DAX__2019_2020__33[[#This Row],[Adj Open]])/DAX__2019_2020__33[[#This Row],[Adj Open]]</f>
        <v>7.7066018301559817E-4</v>
      </c>
      <c r="J10713" s="50">
        <f>DAX__2019_2020__33[[#This Row],[Adj Close]]-DAX__2019_2020__33[[#This Row],[Adj Open]]</f>
        <v>0.14343882768042704</v>
      </c>
      <c r="K10713" s="50">
        <v>144378</v>
      </c>
    </row>
    <row r="10714" spans="1:11" x14ac:dyDescent="0.3">
      <c r="A10714" s="51" t="str">
        <f t="shared" si="173"/>
        <v>MTX.DE</v>
      </c>
      <c r="B10714" s="52" t="s">
        <v>190</v>
      </c>
      <c r="C10714" s="50" t="s">
        <v>7251</v>
      </c>
      <c r="D10714" s="50">
        <f>DAX__2019_2020__33[[#This Row],[Open]]*(DAX__2019_2020__33[[#This Row],[Adj Close]]/DAX__2019_2020__33[[#This Row],[Close]])</f>
        <v>187.41549988505432</v>
      </c>
      <c r="E10714" s="50" t="s">
        <v>25123</v>
      </c>
      <c r="F10714" s="50" t="s">
        <v>7216</v>
      </c>
      <c r="G10714" s="50" t="s">
        <v>25146</v>
      </c>
      <c r="H10714" s="50" t="s">
        <v>25147</v>
      </c>
      <c r="I10714" s="50">
        <f>(DAX__2019_2020__33[[#This Row],[Adj Close]]-DAX__2019_2020__33[[#This Row],[Adj Open]])/DAX__2019_2020__33[[#This Row],[Adj Open]]</f>
        <v>9.9489642857142294E-3</v>
      </c>
      <c r="J10714" s="50">
        <f>DAX__2019_2020__33[[#This Row],[Adj Close]]-DAX__2019_2020__33[[#This Row],[Adj Open]]</f>
        <v>1.8645901149456847</v>
      </c>
      <c r="K10714" s="50">
        <v>129871</v>
      </c>
    </row>
    <row r="10715" spans="1:11" x14ac:dyDescent="0.3">
      <c r="A10715" s="51" t="str">
        <f t="shared" si="173"/>
        <v>MTX.DE</v>
      </c>
      <c r="B10715" s="52" t="s">
        <v>191</v>
      </c>
      <c r="C10715" s="50" t="s">
        <v>2425</v>
      </c>
      <c r="D10715" s="50">
        <f>DAX__2019_2020__33[[#This Row],[Open]]*(DAX__2019_2020__33[[#This Row],[Adj Close]]/DAX__2019_2020__33[[#This Row],[Close]])</f>
        <v>189.13667344879684</v>
      </c>
      <c r="E10715" s="50" t="s">
        <v>2397</v>
      </c>
      <c r="F10715" s="50" t="s">
        <v>5970</v>
      </c>
      <c r="G10715" s="50" t="s">
        <v>6256</v>
      </c>
      <c r="H10715" s="50" t="s">
        <v>25148</v>
      </c>
      <c r="I10715" s="50">
        <f>(DAX__2019_2020__33[[#This Row],[Adj Close]]-DAX__2019_2020__33[[#This Row],[Adj Open]])/DAX__2019_2020__33[[#This Row],[Adj Open]]</f>
        <v>5.0551566472925612E-4</v>
      </c>
      <c r="J10715" s="50">
        <f>DAX__2019_2020__33[[#This Row],[Adj Close]]-DAX__2019_2020__33[[#This Row],[Adj Open]]</f>
        <v>9.5611551203148792E-2</v>
      </c>
      <c r="K10715" s="50">
        <v>87009</v>
      </c>
    </row>
    <row r="10716" spans="1:11" x14ac:dyDescent="0.3">
      <c r="A10716" s="51" t="str">
        <f t="shared" si="173"/>
        <v>MTX.DE</v>
      </c>
      <c r="B10716" s="52" t="s">
        <v>192</v>
      </c>
      <c r="C10716" s="50" t="s">
        <v>25149</v>
      </c>
      <c r="D10716" s="50">
        <f>DAX__2019_2020__33[[#This Row],[Open]]*(DAX__2019_2020__33[[#This Row],[Adj Close]]/DAX__2019_2020__33[[#This Row],[Close]])</f>
        <v>191.00125278189887</v>
      </c>
      <c r="E10716" s="50" t="s">
        <v>3473</v>
      </c>
      <c r="F10716" s="50" t="s">
        <v>24209</v>
      </c>
      <c r="G10716" s="50" t="s">
        <v>6261</v>
      </c>
      <c r="H10716" s="50" t="s">
        <v>25150</v>
      </c>
      <c r="I10716" s="50">
        <f>(DAX__2019_2020__33[[#This Row],[Adj Close]]-DAX__2019_2020__33[[#This Row],[Adj Open]])/DAX__2019_2020__33[[#This Row],[Adj Open]]</f>
        <v>7.7597146433041738E-3</v>
      </c>
      <c r="J10716" s="50">
        <f>DAX__2019_2020__33[[#This Row],[Adj Close]]-DAX__2019_2020__33[[#This Row],[Adj Open]]</f>
        <v>1.4821152181011428</v>
      </c>
      <c r="K10716" s="50">
        <v>79236</v>
      </c>
    </row>
    <row r="10717" spans="1:11" x14ac:dyDescent="0.3">
      <c r="A10717" s="51" t="str">
        <f t="shared" si="173"/>
        <v>MTX.DE</v>
      </c>
      <c r="B10717" s="52" t="s">
        <v>193</v>
      </c>
      <c r="C10717" s="50" t="s">
        <v>2401</v>
      </c>
      <c r="D10717" s="50">
        <f>DAX__2019_2020__33[[#This Row],[Open]]*(DAX__2019_2020__33[[#This Row],[Adj Close]]/DAX__2019_2020__33[[#This Row],[Close]])</f>
        <v>193.82203427373986</v>
      </c>
      <c r="E10717" s="50" t="s">
        <v>2348</v>
      </c>
      <c r="F10717" s="50" t="s">
        <v>2410</v>
      </c>
      <c r="G10717" s="50" t="s">
        <v>2410</v>
      </c>
      <c r="H10717" s="50" t="s">
        <v>25151</v>
      </c>
      <c r="I10717" s="50">
        <f>(DAX__2019_2020__33[[#This Row],[Adj Close]]-DAX__2019_2020__33[[#This Row],[Adj Open]])/DAX__2019_2020__33[[#This Row],[Adj Open]]</f>
        <v>-2.9599951104093214E-3</v>
      </c>
      <c r="J10717" s="50">
        <f>DAX__2019_2020__33[[#This Row],[Adj Close]]-DAX__2019_2020__33[[#This Row],[Adj Open]]</f>
        <v>-0.57371227373985789</v>
      </c>
      <c r="K10717" s="50">
        <v>83497</v>
      </c>
    </row>
    <row r="10718" spans="1:11" x14ac:dyDescent="0.3">
      <c r="A10718" s="51" t="str">
        <f t="shared" si="173"/>
        <v>MTX.DE</v>
      </c>
      <c r="B10718" s="52" t="s">
        <v>194</v>
      </c>
      <c r="C10718" s="50" t="s">
        <v>2339</v>
      </c>
      <c r="D10718" s="50">
        <f>DAX__2019_2020__33[[#This Row],[Open]]*(DAX__2019_2020__33[[#This Row],[Adj Close]]/DAX__2019_2020__33[[#This Row],[Close]])</f>
        <v>191.43153948971869</v>
      </c>
      <c r="E10718" s="50" t="s">
        <v>2397</v>
      </c>
      <c r="F10718" s="50" t="s">
        <v>6256</v>
      </c>
      <c r="G10718" s="50" t="s">
        <v>3472</v>
      </c>
      <c r="H10718" s="50" t="s">
        <v>25152</v>
      </c>
      <c r="I10718" s="50">
        <f>(DAX__2019_2020__33[[#This Row],[Adj Close]]-DAX__2019_2020__33[[#This Row],[Adj Open]])/DAX__2019_2020__33[[#This Row],[Adj Open]]</f>
        <v>4.9950050698551315E-3</v>
      </c>
      <c r="J10718" s="50">
        <f>DAX__2019_2020__33[[#This Row],[Adj Close]]-DAX__2019_2020__33[[#This Row],[Adj Open]]</f>
        <v>0.95620151028131772</v>
      </c>
      <c r="K10718" s="50">
        <v>141236</v>
      </c>
    </row>
    <row r="10719" spans="1:11" x14ac:dyDescent="0.3">
      <c r="A10719" s="51" t="str">
        <f t="shared" si="173"/>
        <v>MTX.DE</v>
      </c>
      <c r="B10719" s="52" t="s">
        <v>195</v>
      </c>
      <c r="C10719" s="50" t="s">
        <v>2410</v>
      </c>
      <c r="D10719" s="50">
        <f>DAX__2019_2020__33[[#This Row],[Open]]*(DAX__2019_2020__33[[#This Row],[Adj Close]]/DAX__2019_2020__33[[#This Row],[Close]])</f>
        <v>193.24832267313116</v>
      </c>
      <c r="E10719" s="50" t="s">
        <v>2401</v>
      </c>
      <c r="F10719" s="50" t="s">
        <v>24340</v>
      </c>
      <c r="G10719" s="50" t="s">
        <v>5977</v>
      </c>
      <c r="H10719" s="50" t="s">
        <v>25153</v>
      </c>
      <c r="I10719" s="50">
        <f>(DAX__2019_2020__33[[#This Row],[Adj Close]]-DAX__2019_2020__33[[#This Row],[Adj Open]])/DAX__2019_2020__33[[#This Row],[Adj Open]]</f>
        <v>-1.2370113437799687E-2</v>
      </c>
      <c r="J10719" s="50">
        <f>DAX__2019_2020__33[[#This Row],[Adj Close]]-DAX__2019_2020__33[[#This Row],[Adj Open]]</f>
        <v>-2.3905036731311498</v>
      </c>
      <c r="K10719" s="50">
        <v>106636</v>
      </c>
    </row>
    <row r="10720" spans="1:11" x14ac:dyDescent="0.3">
      <c r="A10720" s="51" t="str">
        <f t="shared" si="173"/>
        <v>MTX.DE</v>
      </c>
      <c r="B10720" s="52" t="s">
        <v>196</v>
      </c>
      <c r="C10720" s="50" t="s">
        <v>24340</v>
      </c>
      <c r="D10720" s="50">
        <f>DAX__2019_2020__33[[#This Row],[Open]]*(DAX__2019_2020__33[[#This Row],[Adj Close]]/DAX__2019_2020__33[[#This Row],[Close]])</f>
        <v>190.81001502426656</v>
      </c>
      <c r="E10720" s="50" t="s">
        <v>2339</v>
      </c>
      <c r="F10720" s="50" t="s">
        <v>25154</v>
      </c>
      <c r="G10720" s="50" t="s">
        <v>6017</v>
      </c>
      <c r="H10720" s="50" t="s">
        <v>25155</v>
      </c>
      <c r="I10720" s="50">
        <f>(DAX__2019_2020__33[[#This Row],[Adj Close]]-DAX__2019_2020__33[[#This Row],[Adj Open]])/DAX__2019_2020__33[[#This Row],[Adj Open]]</f>
        <v>-4.2596140677583711E-3</v>
      </c>
      <c r="J10720" s="50">
        <f>DAX__2019_2020__33[[#This Row],[Adj Close]]-DAX__2019_2020__33[[#This Row],[Adj Open]]</f>
        <v>-0.81277702426655196</v>
      </c>
      <c r="K10720" s="50">
        <v>94510</v>
      </c>
    </row>
    <row r="10721" spans="1:11" x14ac:dyDescent="0.3">
      <c r="A10721" s="51" t="str">
        <f t="shared" si="173"/>
        <v>MTX.DE</v>
      </c>
      <c r="B10721" s="52" t="s">
        <v>197</v>
      </c>
      <c r="C10721" s="50" t="s">
        <v>2389</v>
      </c>
      <c r="D10721" s="50">
        <f>DAX__2019_2020__33[[#This Row],[Open]]*(DAX__2019_2020__33[[#This Row],[Adj Close]]/DAX__2019_2020__33[[#This Row],[Close]])</f>
        <v>190.66656669143273</v>
      </c>
      <c r="E10721" s="50" t="s">
        <v>2339</v>
      </c>
      <c r="F10721" s="50" t="s">
        <v>2317</v>
      </c>
      <c r="G10721" s="50" t="s">
        <v>3454</v>
      </c>
      <c r="H10721" s="50" t="s">
        <v>25156</v>
      </c>
      <c r="I10721" s="50">
        <f>(DAX__2019_2020__33[[#This Row],[Adj Close]]-DAX__2019_2020__33[[#This Row],[Adj Open]])/DAX__2019_2020__33[[#This Row],[Adj Open]]</f>
        <v>1.5045286310290101E-3</v>
      </c>
      <c r="J10721" s="50">
        <f>DAX__2019_2020__33[[#This Row],[Adj Close]]-DAX__2019_2020__33[[#This Row],[Adj Open]]</f>
        <v>0.28686330856726272</v>
      </c>
      <c r="K10721" s="50">
        <v>105311</v>
      </c>
    </row>
    <row r="10722" spans="1:11" x14ac:dyDescent="0.3">
      <c r="A10722" s="51" t="str">
        <f t="shared" si="173"/>
        <v>MTX.DE</v>
      </c>
      <c r="B10722" s="52" t="s">
        <v>198</v>
      </c>
      <c r="C10722" s="50" t="s">
        <v>6520</v>
      </c>
      <c r="D10722" s="50">
        <f>DAX__2019_2020__33[[#This Row],[Open]]*(DAX__2019_2020__33[[#This Row],[Adj Close]]/DAX__2019_2020__33[[#This Row],[Close]])</f>
        <v>189.90161633812289</v>
      </c>
      <c r="E10722" s="50" t="s">
        <v>2401</v>
      </c>
      <c r="F10722" s="50" t="s">
        <v>24412</v>
      </c>
      <c r="G10722" s="50" t="s">
        <v>2372</v>
      </c>
      <c r="H10722" s="50" t="s">
        <v>25157</v>
      </c>
      <c r="I10722" s="50">
        <f>(DAX__2019_2020__33[[#This Row],[Adj Close]]-DAX__2019_2020__33[[#This Row],[Adj Open]])/DAX__2019_2020__33[[#This Row],[Adj Open]]</f>
        <v>1.8126842352663288E-2</v>
      </c>
      <c r="J10722" s="50">
        <f>DAX__2019_2020__33[[#This Row],[Adj Close]]-DAX__2019_2020__33[[#This Row],[Adj Open]]</f>
        <v>3.4423166618771006</v>
      </c>
      <c r="K10722" s="50">
        <v>149477</v>
      </c>
    </row>
    <row r="10723" spans="1:11" x14ac:dyDescent="0.3">
      <c r="A10723" s="51" t="str">
        <f t="shared" si="173"/>
        <v>MTX.DE</v>
      </c>
      <c r="B10723" s="52" t="s">
        <v>199</v>
      </c>
      <c r="C10723" s="50" t="s">
        <v>24422</v>
      </c>
      <c r="D10723" s="50">
        <f>DAX__2019_2020__33[[#This Row],[Open]]*(DAX__2019_2020__33[[#This Row],[Adj Close]]/DAX__2019_2020__33[[#This Row],[Close]])</f>
        <v>192.77021300856998</v>
      </c>
      <c r="E10723" s="50" t="s">
        <v>3470</v>
      </c>
      <c r="F10723" s="50" t="s">
        <v>2411</v>
      </c>
      <c r="G10723" s="50" t="s">
        <v>3349</v>
      </c>
      <c r="H10723" s="50" t="s">
        <v>25158</v>
      </c>
      <c r="I10723" s="50">
        <f>(DAX__2019_2020__33[[#This Row],[Adj Close]]-DAX__2019_2020__33[[#This Row],[Adj Open]])/DAX__2019_2020__33[[#This Row],[Adj Open]]</f>
        <v>-3.9682687311030883E-3</v>
      </c>
      <c r="J10723" s="50">
        <f>DAX__2019_2020__33[[#This Row],[Adj Close]]-DAX__2019_2020__33[[#This Row],[Adj Open]]</f>
        <v>-0.76496400856999003</v>
      </c>
      <c r="K10723" s="50">
        <v>102499</v>
      </c>
    </row>
    <row r="10724" spans="1:11" x14ac:dyDescent="0.3">
      <c r="A10724" s="51" t="str">
        <f t="shared" si="173"/>
        <v>MTX.DE</v>
      </c>
      <c r="B10724" s="52" t="s">
        <v>200</v>
      </c>
      <c r="C10724" s="50" t="s">
        <v>2351</v>
      </c>
      <c r="D10724" s="50">
        <f>DAX__2019_2020__33[[#This Row],[Open]]*(DAX__2019_2020__33[[#This Row],[Adj Close]]/DAX__2019_2020__33[[#This Row],[Close]])</f>
        <v>194.49137291352289</v>
      </c>
      <c r="E10724" s="50" t="s">
        <v>24465</v>
      </c>
      <c r="F10724" s="50" t="s">
        <v>6039</v>
      </c>
      <c r="G10724" s="50" t="s">
        <v>2360</v>
      </c>
      <c r="H10724" s="50" t="s">
        <v>25116</v>
      </c>
      <c r="I10724" s="50">
        <f>(DAX__2019_2020__33[[#This Row],[Adj Close]]-DAX__2019_2020__33[[#This Row],[Adj Open]])/DAX__2019_2020__33[[#This Row],[Adj Open]]</f>
        <v>7.8663030835684124E-3</v>
      </c>
      <c r="J10724" s="50">
        <f>DAX__2019_2020__33[[#This Row],[Adj Close]]-DAX__2019_2020__33[[#This Row],[Adj Open]]</f>
        <v>1.5299280864770992</v>
      </c>
      <c r="K10724" s="50">
        <v>123065</v>
      </c>
    </row>
    <row r="10725" spans="1:11" x14ac:dyDescent="0.3">
      <c r="A10725" s="51" t="str">
        <f t="shared" si="173"/>
        <v>MTX.DE</v>
      </c>
      <c r="B10725" s="52" t="s">
        <v>201</v>
      </c>
      <c r="C10725" s="50" t="s">
        <v>2371</v>
      </c>
      <c r="D10725" s="50">
        <f>DAX__2019_2020__33[[#This Row],[Open]]*(DAX__2019_2020__33[[#This Row],[Adj Close]]/DAX__2019_2020__33[[#This Row],[Close]])</f>
        <v>195.54320841672504</v>
      </c>
      <c r="E10725" s="50" t="s">
        <v>3400</v>
      </c>
      <c r="F10725" s="50" t="s">
        <v>2351</v>
      </c>
      <c r="G10725" s="50" t="s">
        <v>3400</v>
      </c>
      <c r="H10725" s="50" t="s">
        <v>25159</v>
      </c>
      <c r="I10725" s="50">
        <f>(DAX__2019_2020__33[[#This Row],[Adj Close]]-DAX__2019_2020__33[[#This Row],[Adj Open]])/DAX__2019_2020__33[[#This Row],[Adj Open]]</f>
        <v>8.8019706601467108E-3</v>
      </c>
      <c r="J10725" s="50">
        <f>DAX__2019_2020__33[[#This Row],[Adj Close]]-DAX__2019_2020__33[[#This Row],[Adj Open]]</f>
        <v>1.721165583274967</v>
      </c>
      <c r="K10725" s="50">
        <v>201795</v>
      </c>
    </row>
    <row r="10726" spans="1:11" x14ac:dyDescent="0.3">
      <c r="A10726" s="51" t="str">
        <f t="shared" si="173"/>
        <v>MTX.DE</v>
      </c>
      <c r="B10726" s="52" t="s">
        <v>202</v>
      </c>
      <c r="C10726" s="50" t="s">
        <v>24465</v>
      </c>
      <c r="D10726" s="50">
        <f>DAX__2019_2020__33[[#This Row],[Open]]*(DAX__2019_2020__33[[#This Row],[Adj Close]]/DAX__2019_2020__33[[#This Row],[Close]])</f>
        <v>196.69064568139549</v>
      </c>
      <c r="E10726" s="50" t="s">
        <v>3469</v>
      </c>
      <c r="F10726" s="50" t="s">
        <v>3447</v>
      </c>
      <c r="G10726" s="50" t="s">
        <v>2350</v>
      </c>
      <c r="H10726" s="50" t="s">
        <v>25109</v>
      </c>
      <c r="I10726" s="50">
        <f>(DAX__2019_2020__33[[#This Row],[Adj Close]]-DAX__2019_2020__33[[#This Row],[Adj Open]])/DAX__2019_2020__33[[#This Row],[Adj Open]]</f>
        <v>1.4584492191315065E-3</v>
      </c>
      <c r="J10726" s="50">
        <f>DAX__2019_2020__33[[#This Row],[Adj Close]]-DAX__2019_2020__33[[#This Row],[Adj Open]]</f>
        <v>0.28686331860450309</v>
      </c>
      <c r="K10726" s="50">
        <v>96355</v>
      </c>
    </row>
    <row r="10727" spans="1:11" x14ac:dyDescent="0.3">
      <c r="A10727" s="51" t="str">
        <f t="shared" si="173"/>
        <v>MTX.DE</v>
      </c>
      <c r="B10727" s="52" t="s">
        <v>203</v>
      </c>
      <c r="C10727" s="50" t="s">
        <v>2376</v>
      </c>
      <c r="D10727" s="50">
        <f>DAX__2019_2020__33[[#This Row],[Open]]*(DAX__2019_2020__33[[#This Row],[Adj Close]]/DAX__2019_2020__33[[#This Row],[Close]])</f>
        <v>195.92567948285858</v>
      </c>
      <c r="E10727" s="50" t="s">
        <v>2379</v>
      </c>
      <c r="F10727" s="50" t="s">
        <v>2367</v>
      </c>
      <c r="G10727" s="50" t="s">
        <v>6049</v>
      </c>
      <c r="H10727" s="50" t="s">
        <v>25114</v>
      </c>
      <c r="I10727" s="50">
        <f>(DAX__2019_2020__33[[#This Row],[Adj Close]]-DAX__2019_2020__33[[#This Row],[Adj Open]])/DAX__2019_2020__33[[#This Row],[Adj Open]]</f>
        <v>3.416359299649542E-3</v>
      </c>
      <c r="J10727" s="50">
        <f>DAX__2019_2020__33[[#This Row],[Adj Close]]-DAX__2019_2020__33[[#This Row],[Adj Open]]</f>
        <v>0.66935251714141941</v>
      </c>
      <c r="K10727" s="50">
        <v>66901</v>
      </c>
    </row>
    <row r="10728" spans="1:11" x14ac:dyDescent="0.3">
      <c r="A10728" s="51" t="str">
        <f t="shared" si="173"/>
        <v>MTX.DE</v>
      </c>
      <c r="B10728" s="52" t="s">
        <v>204</v>
      </c>
      <c r="C10728" s="50" t="s">
        <v>6331</v>
      </c>
      <c r="D10728" s="50">
        <f>DAX__2019_2020__33[[#This Row],[Open]]*(DAX__2019_2020__33[[#This Row],[Adj Close]]/DAX__2019_2020__33[[#This Row],[Close]])</f>
        <v>197.07313488720902</v>
      </c>
      <c r="E10728" s="50" t="s">
        <v>3466</v>
      </c>
      <c r="F10728" s="50" t="s">
        <v>2353</v>
      </c>
      <c r="G10728" s="50" t="s">
        <v>2350</v>
      </c>
      <c r="H10728" s="50" t="s">
        <v>25109</v>
      </c>
      <c r="I10728" s="50">
        <f>(DAX__2019_2020__33[[#This Row],[Adj Close]]-DAX__2019_2020__33[[#This Row],[Adj Open]])/DAX__2019_2020__33[[#This Row],[Adj Open]]</f>
        <v>-4.852304565193737E-4</v>
      </c>
      <c r="J10728" s="50">
        <f>DAX__2019_2020__33[[#This Row],[Adj Close]]-DAX__2019_2020__33[[#This Row],[Adj Open]]</f>
        <v>-9.562588720902454E-2</v>
      </c>
      <c r="K10728" s="50">
        <v>75674</v>
      </c>
    </row>
    <row r="10729" spans="1:11" x14ac:dyDescent="0.3">
      <c r="A10729" s="51" t="str">
        <f t="shared" si="173"/>
        <v>MTX.DE</v>
      </c>
      <c r="B10729" s="52" t="s">
        <v>205</v>
      </c>
      <c r="C10729" s="50" t="s">
        <v>2368</v>
      </c>
      <c r="D10729" s="50">
        <f>DAX__2019_2020__33[[#This Row],[Open]]*(DAX__2019_2020__33[[#This Row],[Adj Close]]/DAX__2019_2020__33[[#This Row],[Close]])</f>
        <v>197.83809262551392</v>
      </c>
      <c r="E10729" s="50" t="s">
        <v>2368</v>
      </c>
      <c r="F10729" s="50" t="s">
        <v>2353</v>
      </c>
      <c r="G10729" s="50" t="s">
        <v>2353</v>
      </c>
      <c r="H10729" s="50" t="s">
        <v>25160</v>
      </c>
      <c r="I10729" s="50">
        <f>(DAX__2019_2020__33[[#This Row],[Adj Close]]-DAX__2019_2020__33[[#This Row],[Adj Open]])/DAX__2019_2020__33[[#This Row],[Adj Open]]</f>
        <v>-1.0149787631216659E-2</v>
      </c>
      <c r="J10729" s="50">
        <f>DAX__2019_2020__33[[#This Row],[Adj Close]]-DAX__2019_2020__33[[#This Row],[Adj Open]]</f>
        <v>-2.0080146255139368</v>
      </c>
      <c r="K10729" s="50">
        <v>91106</v>
      </c>
    </row>
    <row r="10730" spans="1:11" x14ac:dyDescent="0.3">
      <c r="A10730" s="51" t="str">
        <f t="shared" si="173"/>
        <v>MTX.DE</v>
      </c>
      <c r="B10730" s="52" t="s">
        <v>206</v>
      </c>
      <c r="C10730" s="50" t="s">
        <v>24465</v>
      </c>
      <c r="D10730" s="50">
        <f>DAX__2019_2020__33[[#This Row],[Open]]*(DAX__2019_2020__33[[#This Row],[Adj Close]]/DAX__2019_2020__33[[#This Row],[Close]])</f>
        <v>196.69066507316131</v>
      </c>
      <c r="E10730" s="50" t="s">
        <v>6102</v>
      </c>
      <c r="F10730" s="50" t="s">
        <v>2358</v>
      </c>
      <c r="G10730" s="50" t="s">
        <v>6102</v>
      </c>
      <c r="H10730" s="50" t="s">
        <v>25161</v>
      </c>
      <c r="I10730" s="50">
        <f>(DAX__2019_2020__33[[#This Row],[Adj Close]]-DAX__2019_2020__33[[#This Row],[Adj Open]])/DAX__2019_2020__33[[#This Row],[Adj Open]]</f>
        <v>1.8473519958291516E-2</v>
      </c>
      <c r="J10730" s="50">
        <f>DAX__2019_2020__33[[#This Row],[Adj Close]]-DAX__2019_2020__33[[#This Row],[Adj Open]]</f>
        <v>3.6335689268386773</v>
      </c>
      <c r="K10730" s="50">
        <v>140778</v>
      </c>
    </row>
    <row r="10731" spans="1:11" x14ac:dyDescent="0.3">
      <c r="A10731" s="51" t="str">
        <f t="shared" si="173"/>
        <v>MTX.DE</v>
      </c>
      <c r="B10731" s="52" t="s">
        <v>207</v>
      </c>
      <c r="C10731" s="50" t="s">
        <v>2494</v>
      </c>
      <c r="D10731" s="50">
        <f>DAX__2019_2020__33[[#This Row],[Open]]*(DAX__2019_2020__33[[#This Row],[Adj Close]]/DAX__2019_2020__33[[#This Row],[Close]])</f>
        <v>201.28040930942544</v>
      </c>
      <c r="E10731" s="50" t="s">
        <v>6086</v>
      </c>
      <c r="F10731" s="50" t="s">
        <v>3434</v>
      </c>
      <c r="G10731" s="50" t="s">
        <v>3452</v>
      </c>
      <c r="H10731" s="50" t="s">
        <v>25162</v>
      </c>
      <c r="I10731" s="50">
        <f>(DAX__2019_2020__33[[#This Row],[Adj Close]]-DAX__2019_2020__33[[#This Row],[Adj Open]])/DAX__2019_2020__33[[#This Row],[Adj Open]]</f>
        <v>-1.4251923990498104E-3</v>
      </c>
      <c r="J10731" s="50">
        <f>DAX__2019_2020__33[[#This Row],[Adj Close]]-DAX__2019_2020__33[[#This Row],[Adj Open]]</f>
        <v>-0.28686330942542781</v>
      </c>
      <c r="K10731" s="50">
        <v>114338</v>
      </c>
    </row>
    <row r="10732" spans="1:11" x14ac:dyDescent="0.3">
      <c r="A10732" s="51" t="str">
        <f t="shared" si="173"/>
        <v>MTX.DE</v>
      </c>
      <c r="B10732" s="52" t="s">
        <v>208</v>
      </c>
      <c r="C10732" s="50" t="s">
        <v>2475</v>
      </c>
      <c r="D10732" s="50">
        <f>DAX__2019_2020__33[[#This Row],[Open]]*(DAX__2019_2020__33[[#This Row],[Adj Close]]/DAX__2019_2020__33[[#This Row],[Close]])</f>
        <v>201.66287855716277</v>
      </c>
      <c r="E10732" s="50" t="s">
        <v>2476</v>
      </c>
      <c r="F10732" s="50" t="s">
        <v>3399</v>
      </c>
      <c r="G10732" s="50" t="s">
        <v>6086</v>
      </c>
      <c r="H10732" s="50" t="s">
        <v>25163</v>
      </c>
      <c r="I10732" s="50">
        <f>(DAX__2019_2020__33[[#This Row],[Adj Close]]-DAX__2019_2020__33[[#This Row],[Adj Open]])/DAX__2019_2020__33[[#This Row],[Adj Open]]</f>
        <v>4.7415838238478005E-3</v>
      </c>
      <c r="J10732" s="50">
        <f>DAX__2019_2020__33[[#This Row],[Adj Close]]-DAX__2019_2020__33[[#This Row],[Adj Open]]</f>
        <v>0.95620144283722652</v>
      </c>
      <c r="K10732" s="50">
        <v>95030</v>
      </c>
    </row>
    <row r="10733" spans="1:11" x14ac:dyDescent="0.3">
      <c r="A10733" s="51" t="str">
        <f t="shared" si="173"/>
        <v>MTX.DE</v>
      </c>
      <c r="B10733" s="52" t="s">
        <v>209</v>
      </c>
      <c r="C10733" s="50" t="s">
        <v>2473</v>
      </c>
      <c r="D10733" s="50">
        <f>DAX__2019_2020__33[[#This Row],[Open]]*(DAX__2019_2020__33[[#This Row],[Adj Close]]/DAX__2019_2020__33[[#This Row],[Close]])</f>
        <v>202.33222998640755</v>
      </c>
      <c r="E10733" s="50" t="s">
        <v>2509</v>
      </c>
      <c r="F10733" s="50" t="s">
        <v>2473</v>
      </c>
      <c r="G10733" s="50" t="s">
        <v>2509</v>
      </c>
      <c r="H10733" s="50" t="s">
        <v>25164</v>
      </c>
      <c r="I10733" s="50">
        <f>(DAX__2019_2020__33[[#This Row],[Adj Close]]-DAX__2019_2020__33[[#This Row],[Adj Open]])/DAX__2019_2020__33[[#This Row],[Adj Open]]</f>
        <v>1.2759909846127271E-2</v>
      </c>
      <c r="J10733" s="50">
        <f>DAX__2019_2020__33[[#This Row],[Adj Close]]-DAX__2019_2020__33[[#This Row],[Adj Open]]</f>
        <v>2.581741013592449</v>
      </c>
      <c r="K10733" s="50">
        <v>110073</v>
      </c>
    </row>
    <row r="10734" spans="1:11" x14ac:dyDescent="0.3">
      <c r="A10734" s="51" t="str">
        <f t="shared" si="173"/>
        <v>MTX.DE</v>
      </c>
      <c r="B10734" s="52" t="s">
        <v>210</v>
      </c>
      <c r="C10734" s="50" t="s">
        <v>2505</v>
      </c>
      <c r="D10734" s="50">
        <f>DAX__2019_2020__33[[#This Row],[Open]]*(DAX__2019_2020__33[[#This Row],[Adj Close]]/DAX__2019_2020__33[[#This Row],[Close]])</f>
        <v>205.4876854209798</v>
      </c>
      <c r="E10734" s="50" t="s">
        <v>2505</v>
      </c>
      <c r="F10734" s="50" t="s">
        <v>6101</v>
      </c>
      <c r="G10734" s="50" t="s">
        <v>2459</v>
      </c>
      <c r="H10734" s="50" t="s">
        <v>25165</v>
      </c>
      <c r="I10734" s="50">
        <f>(DAX__2019_2020__33[[#This Row],[Adj Close]]-DAX__2019_2020__33[[#This Row],[Adj Open]])/DAX__2019_2020__33[[#This Row],[Adj Open]]</f>
        <v>-9.3065149178169794E-4</v>
      </c>
      <c r="J10734" s="50">
        <f>DAX__2019_2020__33[[#This Row],[Adj Close]]-DAX__2019_2020__33[[#This Row],[Adj Open]]</f>
        <v>-0.19123742097980312</v>
      </c>
      <c r="K10734" s="50">
        <v>53573</v>
      </c>
    </row>
    <row r="10735" spans="1:11" x14ac:dyDescent="0.3">
      <c r="A10735" s="51" t="str">
        <f t="shared" ref="A10735:A10798" si="174">"MTX.DE"</f>
        <v>MTX.DE</v>
      </c>
      <c r="B10735" s="52" t="s">
        <v>211</v>
      </c>
      <c r="C10735" s="50" t="s">
        <v>2505</v>
      </c>
      <c r="D10735" s="50">
        <f>DAX__2019_2020__33[[#This Row],[Open]]*(DAX__2019_2020__33[[#This Row],[Adj Close]]/DAX__2019_2020__33[[#This Row],[Close]])</f>
        <v>205.48767824311935</v>
      </c>
      <c r="E10735" s="50" t="s">
        <v>2505</v>
      </c>
      <c r="F10735" s="50" t="s">
        <v>2487</v>
      </c>
      <c r="G10735" s="50" t="s">
        <v>2474</v>
      </c>
      <c r="H10735" s="50" t="s">
        <v>25166</v>
      </c>
      <c r="I10735" s="50">
        <f>(DAX__2019_2020__33[[#This Row],[Adj Close]]-DAX__2019_2020__33[[#This Row],[Adj Open]])/DAX__2019_2020__33[[#This Row],[Adj Open]]</f>
        <v>-6.514630242381342E-3</v>
      </c>
      <c r="J10735" s="50">
        <f>DAX__2019_2020__33[[#This Row],[Adj Close]]-DAX__2019_2020__33[[#This Row],[Adj Open]]</f>
        <v>-1.3386762431193517</v>
      </c>
      <c r="K10735" s="50">
        <v>80152</v>
      </c>
    </row>
    <row r="10736" spans="1:11" x14ac:dyDescent="0.3">
      <c r="A10736" s="51" t="str">
        <f t="shared" si="174"/>
        <v>MTX.DE</v>
      </c>
      <c r="B10736" s="52" t="s">
        <v>212</v>
      </c>
      <c r="C10736" s="50" t="s">
        <v>2487</v>
      </c>
      <c r="D10736" s="50">
        <f>DAX__2019_2020__33[[#This Row],[Open]]*(DAX__2019_2020__33[[#This Row],[Adj Close]]/DAX__2019_2020__33[[#This Row],[Close]])</f>
        <v>203.0971747068196</v>
      </c>
      <c r="E10736" s="50" t="s">
        <v>2509</v>
      </c>
      <c r="F10736" s="50" t="s">
        <v>6242</v>
      </c>
      <c r="G10736" s="50" t="s">
        <v>2474</v>
      </c>
      <c r="H10736" s="50" t="s">
        <v>25166</v>
      </c>
      <c r="I10736" s="50">
        <f>(DAX__2019_2020__33[[#This Row],[Adj Close]]-DAX__2019_2020__33[[#This Row],[Adj Open]])/DAX__2019_2020__33[[#This Row],[Adj Open]]</f>
        <v>5.1789361161658576E-3</v>
      </c>
      <c r="J10736" s="50">
        <f>DAX__2019_2020__33[[#This Row],[Adj Close]]-DAX__2019_2020__33[[#This Row],[Adj Open]]</f>
        <v>1.0518272931803949</v>
      </c>
      <c r="K10736" s="50">
        <v>74868</v>
      </c>
    </row>
    <row r="10737" spans="1:11" x14ac:dyDescent="0.3">
      <c r="A10737" s="51" t="str">
        <f t="shared" si="174"/>
        <v>MTX.DE</v>
      </c>
      <c r="B10737" s="52" t="s">
        <v>213</v>
      </c>
      <c r="C10737" s="50" t="s">
        <v>6101</v>
      </c>
      <c r="D10737" s="50">
        <f>DAX__2019_2020__33[[#This Row],[Open]]*(DAX__2019_2020__33[[#This Row],[Adj Close]]/DAX__2019_2020__33[[#This Row],[Close]])</f>
        <v>203.00158075398926</v>
      </c>
      <c r="E10737" s="50" t="s">
        <v>2436</v>
      </c>
      <c r="F10737" s="50" t="s">
        <v>2433</v>
      </c>
      <c r="G10737" s="50" t="s">
        <v>6090</v>
      </c>
      <c r="H10737" s="50" t="s">
        <v>25167</v>
      </c>
      <c r="I10737" s="50">
        <f>(DAX__2019_2020__33[[#This Row],[Adj Close]]-DAX__2019_2020__33[[#This Row],[Adj Open]])/DAX__2019_2020__33[[#This Row],[Adj Open]]</f>
        <v>7.0654732868751053E-3</v>
      </c>
      <c r="J10737" s="50">
        <f>DAX__2019_2020__33[[#This Row],[Adj Close]]-DAX__2019_2020__33[[#This Row],[Adj Open]]</f>
        <v>1.4343022460107306</v>
      </c>
      <c r="K10737" s="50">
        <v>85117</v>
      </c>
    </row>
    <row r="10738" spans="1:11" x14ac:dyDescent="0.3">
      <c r="A10738" s="51" t="str">
        <f t="shared" si="174"/>
        <v>MTX.DE</v>
      </c>
      <c r="B10738" s="52" t="s">
        <v>214</v>
      </c>
      <c r="C10738" s="50" t="s">
        <v>2474</v>
      </c>
      <c r="D10738" s="50">
        <f>DAX__2019_2020__33[[#This Row],[Open]]*(DAX__2019_2020__33[[#This Row],[Adj Close]]/DAX__2019_2020__33[[#This Row],[Close]])</f>
        <v>204.14902024999998</v>
      </c>
      <c r="E10738" s="50" t="s">
        <v>6217</v>
      </c>
      <c r="F10738" s="50" t="s">
        <v>3444</v>
      </c>
      <c r="G10738" s="50" t="s">
        <v>2441</v>
      </c>
      <c r="H10738" s="50" t="s">
        <v>25168</v>
      </c>
      <c r="I10738" s="50">
        <f>(DAX__2019_2020__33[[#This Row],[Adj Close]]-DAX__2019_2020__33[[#This Row],[Adj Open]])/DAX__2019_2020__33[[#This Row],[Adj Open]]</f>
        <v>2.3419203747073094E-3</v>
      </c>
      <c r="J10738" s="50">
        <f>DAX__2019_2020__33[[#This Row],[Adj Close]]-DAX__2019_2020__33[[#This Row],[Adj Open]]</f>
        <v>0.47810075000001007</v>
      </c>
      <c r="K10738" s="50">
        <v>87185</v>
      </c>
    </row>
    <row r="10739" spans="1:11" x14ac:dyDescent="0.3">
      <c r="A10739" s="51" t="str">
        <f t="shared" si="174"/>
        <v>MTX.DE</v>
      </c>
      <c r="B10739" s="52" t="s">
        <v>215</v>
      </c>
      <c r="C10739" s="50" t="s">
        <v>2511</v>
      </c>
      <c r="D10739" s="50">
        <f>DAX__2019_2020__33[[#This Row],[Open]]*(DAX__2019_2020__33[[#This Row],[Adj Close]]/DAX__2019_2020__33[[#This Row],[Close]])</f>
        <v>205.39210444944069</v>
      </c>
      <c r="E10739" s="50" t="s">
        <v>2461</v>
      </c>
      <c r="F10739" s="50" t="s">
        <v>2438</v>
      </c>
      <c r="G10739" s="50" t="s">
        <v>3397</v>
      </c>
      <c r="H10739" s="50" t="s">
        <v>25169</v>
      </c>
      <c r="I10739" s="50">
        <f>(DAX__2019_2020__33[[#This Row],[Adj Close]]-DAX__2019_2020__33[[#This Row],[Adj Open]])/DAX__2019_2020__33[[#This Row],[Adj Open]]</f>
        <v>-9.3108471697742935E-4</v>
      </c>
      <c r="J10739" s="50">
        <f>DAX__2019_2020__33[[#This Row],[Adj Close]]-DAX__2019_2020__33[[#This Row],[Adj Open]]</f>
        <v>-0.19123744944070609</v>
      </c>
      <c r="K10739" s="50">
        <v>51386</v>
      </c>
    </row>
    <row r="10740" spans="1:11" x14ac:dyDescent="0.3">
      <c r="A10740" s="51" t="str">
        <f t="shared" si="174"/>
        <v>MTX.DE</v>
      </c>
      <c r="B10740" s="52" t="s">
        <v>216</v>
      </c>
      <c r="C10740" s="50" t="s">
        <v>2505</v>
      </c>
      <c r="D10740" s="50">
        <f>DAX__2019_2020__33[[#This Row],[Open]]*(DAX__2019_2020__33[[#This Row],[Adj Close]]/DAX__2019_2020__33[[#This Row],[Close]])</f>
        <v>205.48770321943303</v>
      </c>
      <c r="E10740" s="50" t="s">
        <v>2461</v>
      </c>
      <c r="F10740" s="50" t="s">
        <v>2438</v>
      </c>
      <c r="G10740" s="50" t="s">
        <v>2457</v>
      </c>
      <c r="H10740" s="50" t="s">
        <v>25170</v>
      </c>
      <c r="I10740" s="50">
        <f>(DAX__2019_2020__33[[#This Row],[Adj Close]]-DAX__2019_2020__33[[#This Row],[Adj Open]])/DAX__2019_2020__33[[#This Row],[Adj Open]]</f>
        <v>9.3072129169082798E-4</v>
      </c>
      <c r="J10740" s="50">
        <f>DAX__2019_2020__33[[#This Row],[Adj Close]]-DAX__2019_2020__33[[#This Row],[Adj Open]]</f>
        <v>0.19125178056697223</v>
      </c>
      <c r="K10740" s="50">
        <v>69159</v>
      </c>
    </row>
    <row r="10741" spans="1:11" x14ac:dyDescent="0.3">
      <c r="A10741" s="51" t="str">
        <f t="shared" si="174"/>
        <v>MTX.DE</v>
      </c>
      <c r="B10741" s="52" t="s">
        <v>217</v>
      </c>
      <c r="C10741" s="50" t="s">
        <v>6230</v>
      </c>
      <c r="D10741" s="50">
        <f>DAX__2019_2020__33[[#This Row],[Open]]*(DAX__2019_2020__33[[#This Row],[Adj Close]]/DAX__2019_2020__33[[#This Row],[Close]])</f>
        <v>205.77455146507944</v>
      </c>
      <c r="E10741" s="50" t="s">
        <v>2450</v>
      </c>
      <c r="F10741" s="50" t="s">
        <v>6230</v>
      </c>
      <c r="G10741" s="50" t="s">
        <v>2514</v>
      </c>
      <c r="H10741" s="50" t="s">
        <v>25171</v>
      </c>
      <c r="I10741" s="50">
        <f>(DAX__2019_2020__33[[#This Row],[Adj Close]]-DAX__2019_2020__33[[#This Row],[Adj Open]])/DAX__2019_2020__33[[#This Row],[Adj Open]]</f>
        <v>1.2081812436084782E-2</v>
      </c>
      <c r="J10741" s="50">
        <f>DAX__2019_2020__33[[#This Row],[Adj Close]]-DAX__2019_2020__33[[#This Row],[Adj Open]]</f>
        <v>2.4861295349205648</v>
      </c>
      <c r="K10741" s="50">
        <v>95087</v>
      </c>
    </row>
    <row r="10742" spans="1:11" x14ac:dyDescent="0.3">
      <c r="A10742" s="51" t="str">
        <f t="shared" si="174"/>
        <v>MTX.DE</v>
      </c>
      <c r="B10742" s="52" t="s">
        <v>218</v>
      </c>
      <c r="C10742" s="50" t="s">
        <v>3490</v>
      </c>
      <c r="D10742" s="50">
        <f>DAX__2019_2020__33[[#This Row],[Open]]*(DAX__2019_2020__33[[#This Row],[Adj Close]]/DAX__2019_2020__33[[#This Row],[Close]])</f>
        <v>208.45193251296911</v>
      </c>
      <c r="E10742" s="50" t="s">
        <v>3344</v>
      </c>
      <c r="F10742" s="50" t="s">
        <v>2463</v>
      </c>
      <c r="G10742" s="50" t="s">
        <v>3488</v>
      </c>
      <c r="H10742" s="50" t="s">
        <v>25172</v>
      </c>
      <c r="I10742" s="50">
        <f>(DAX__2019_2020__33[[#This Row],[Adj Close]]-DAX__2019_2020__33[[#This Row],[Adj Open]])/DAX__2019_2020__33[[#This Row],[Adj Open]]</f>
        <v>1.0091729357798208E-2</v>
      </c>
      <c r="J10742" s="50">
        <f>DAX__2019_2020__33[[#This Row],[Adj Close]]-DAX__2019_2020__33[[#This Row],[Adj Open]]</f>
        <v>2.1036404870309013</v>
      </c>
      <c r="K10742" s="50">
        <v>83657</v>
      </c>
    </row>
    <row r="10743" spans="1:11" x14ac:dyDescent="0.3">
      <c r="A10743" s="51" t="str">
        <f t="shared" si="174"/>
        <v>MTX.DE</v>
      </c>
      <c r="B10743" s="52" t="s">
        <v>219</v>
      </c>
      <c r="C10743" s="50" t="s">
        <v>3484</v>
      </c>
      <c r="D10743" s="50">
        <f>DAX__2019_2020__33[[#This Row],[Open]]*(DAX__2019_2020__33[[#This Row],[Adj Close]]/DAX__2019_2020__33[[#This Row],[Close]])</f>
        <v>209.98186756403058</v>
      </c>
      <c r="E10743" s="50" t="s">
        <v>25173</v>
      </c>
      <c r="F10743" s="50" t="s">
        <v>2450</v>
      </c>
      <c r="G10743" s="50" t="s">
        <v>6390</v>
      </c>
      <c r="H10743" s="50" t="s">
        <v>25174</v>
      </c>
      <c r="I10743" s="50">
        <f>(DAX__2019_2020__33[[#This Row],[Adj Close]]-DAX__2019_2020__33[[#This Row],[Adj Open]])/DAX__2019_2020__33[[#This Row],[Adj Open]]</f>
        <v>-3.18766840106554E-3</v>
      </c>
      <c r="J10743" s="50">
        <f>DAX__2019_2020__33[[#This Row],[Adj Close]]-DAX__2019_2020__33[[#This Row],[Adj Open]]</f>
        <v>-0.66935256403058929</v>
      </c>
      <c r="K10743" s="50">
        <v>86231</v>
      </c>
    </row>
    <row r="10744" spans="1:11" x14ac:dyDescent="0.3">
      <c r="A10744" s="51" t="str">
        <f t="shared" si="174"/>
        <v>MTX.DE</v>
      </c>
      <c r="B10744" s="52" t="s">
        <v>220</v>
      </c>
      <c r="C10744" s="50" t="s">
        <v>6225</v>
      </c>
      <c r="D10744" s="50">
        <f>DAX__2019_2020__33[[#This Row],[Open]]*(DAX__2019_2020__33[[#This Row],[Adj Close]]/DAX__2019_2020__33[[#This Row],[Close]])</f>
        <v>207.59134227099545</v>
      </c>
      <c r="E10744" s="50" t="s">
        <v>6372</v>
      </c>
      <c r="F10744" s="50" t="s">
        <v>2466</v>
      </c>
      <c r="G10744" s="50" t="s">
        <v>2463</v>
      </c>
      <c r="H10744" s="50" t="s">
        <v>25175</v>
      </c>
      <c r="I10744" s="50">
        <f>(DAX__2019_2020__33[[#This Row],[Adj Close]]-DAX__2019_2020__33[[#This Row],[Adj Open]])/DAX__2019_2020__33[[#This Row],[Adj Open]]</f>
        <v>2.3030860717708854E-3</v>
      </c>
      <c r="J10744" s="50">
        <f>DAX__2019_2020__33[[#This Row],[Adj Close]]-DAX__2019_2020__33[[#This Row],[Adj Open]]</f>
        <v>0.47810072900455225</v>
      </c>
      <c r="K10744" s="50">
        <v>78506</v>
      </c>
    </row>
    <row r="10745" spans="1:11" x14ac:dyDescent="0.3">
      <c r="A10745" s="51" t="str">
        <f t="shared" si="174"/>
        <v>MTX.DE</v>
      </c>
      <c r="B10745" s="52" t="s">
        <v>221</v>
      </c>
      <c r="C10745" s="50" t="s">
        <v>3436</v>
      </c>
      <c r="D10745" s="50">
        <f>DAX__2019_2020__33[[#This Row],[Open]]*(DAX__2019_2020__33[[#This Row],[Adj Close]]/DAX__2019_2020__33[[#This Row],[Close]])</f>
        <v>209.12126140765497</v>
      </c>
      <c r="E10745" s="50" t="s">
        <v>3440</v>
      </c>
      <c r="F10745" s="50" t="s">
        <v>6346</v>
      </c>
      <c r="G10745" s="50" t="s">
        <v>25173</v>
      </c>
      <c r="H10745" s="50" t="s">
        <v>25176</v>
      </c>
      <c r="I10745" s="50">
        <f>(DAX__2019_2020__33[[#This Row],[Adj Close]]-DAX__2019_2020__33[[#This Row],[Adj Open]])/DAX__2019_2020__33[[#This Row],[Adj Open]]</f>
        <v>1.1888459239439301E-2</v>
      </c>
      <c r="J10745" s="50">
        <f>DAX__2019_2020__33[[#This Row],[Adj Close]]-DAX__2019_2020__33[[#This Row],[Adj Open]]</f>
        <v>2.4861295923450371</v>
      </c>
      <c r="K10745" s="50">
        <v>90540</v>
      </c>
    </row>
    <row r="10746" spans="1:11" x14ac:dyDescent="0.3">
      <c r="A10746" s="51" t="str">
        <f t="shared" si="174"/>
        <v>MTX.DE</v>
      </c>
      <c r="B10746" s="52" t="s">
        <v>222</v>
      </c>
      <c r="C10746" s="50" t="s">
        <v>6369</v>
      </c>
      <c r="D10746" s="50">
        <f>DAX__2019_2020__33[[#This Row],[Open]]*(DAX__2019_2020__33[[#This Row],[Adj Close]]/DAX__2019_2020__33[[#This Row],[Close]])</f>
        <v>211.0336588458714</v>
      </c>
      <c r="E10746" s="50" t="s">
        <v>3432</v>
      </c>
      <c r="F10746" s="50" t="s">
        <v>6348</v>
      </c>
      <c r="G10746" s="50" t="s">
        <v>3494</v>
      </c>
      <c r="H10746" s="50" t="s">
        <v>25177</v>
      </c>
      <c r="I10746" s="50">
        <f>(DAX__2019_2020__33[[#This Row],[Adj Close]]-DAX__2019_2020__33[[#This Row],[Adj Open]])/DAX__2019_2020__33[[#This Row],[Adj Open]]</f>
        <v>-1.8123878814551597E-3</v>
      </c>
      <c r="J10746" s="50">
        <f>DAX__2019_2020__33[[#This Row],[Adj Close]]-DAX__2019_2020__33[[#This Row],[Adj Open]]</f>
        <v>-0.38247484587139979</v>
      </c>
      <c r="K10746" s="50">
        <v>88578</v>
      </c>
    </row>
    <row r="10747" spans="1:11" x14ac:dyDescent="0.3">
      <c r="A10747" s="51" t="str">
        <f t="shared" si="174"/>
        <v>MTX.DE</v>
      </c>
      <c r="B10747" s="52" t="s">
        <v>223</v>
      </c>
      <c r="C10747" s="50" t="s">
        <v>3545</v>
      </c>
      <c r="D10747" s="50">
        <f>DAX__2019_2020__33[[#This Row],[Open]]*(DAX__2019_2020__33[[#This Row],[Adj Close]]/DAX__2019_2020__33[[#This Row],[Close]])</f>
        <v>212.75483187626511</v>
      </c>
      <c r="E10747" s="50" t="s">
        <v>3543</v>
      </c>
      <c r="F10747" s="50" t="s">
        <v>3345</v>
      </c>
      <c r="G10747" s="50" t="s">
        <v>3543</v>
      </c>
      <c r="H10747" s="50" t="s">
        <v>25178</v>
      </c>
      <c r="I10747" s="50">
        <f>(DAX__2019_2020__33[[#This Row],[Adj Close]]-DAX__2019_2020__33[[#This Row],[Adj Open]])/DAX__2019_2020__33[[#This Row],[Adj Open]]</f>
        <v>7.1910382022471438E-3</v>
      </c>
      <c r="J10747" s="50">
        <f>DAX__2019_2020__33[[#This Row],[Adj Close]]-DAX__2019_2020__33[[#This Row],[Adj Open]]</f>
        <v>1.5299281237348907</v>
      </c>
      <c r="K10747" s="50">
        <v>117738</v>
      </c>
    </row>
    <row r="10748" spans="1:11" x14ac:dyDescent="0.3">
      <c r="A10748" s="51" t="str">
        <f t="shared" si="174"/>
        <v>MTX.DE</v>
      </c>
      <c r="B10748" s="52" t="s">
        <v>224</v>
      </c>
      <c r="C10748" s="50" t="s">
        <v>3430</v>
      </c>
      <c r="D10748" s="50">
        <f>DAX__2019_2020__33[[#This Row],[Open]]*(DAX__2019_2020__33[[#This Row],[Adj Close]]/DAX__2019_2020__33[[#This Row],[Close]])</f>
        <v>215.04969471242694</v>
      </c>
      <c r="E10748" s="50" t="s">
        <v>25179</v>
      </c>
      <c r="F10748" s="50" t="s">
        <v>25180</v>
      </c>
      <c r="G10748" s="50" t="s">
        <v>6382</v>
      </c>
      <c r="H10748" s="50" t="s">
        <v>25181</v>
      </c>
      <c r="I10748" s="50">
        <f>(DAX__2019_2020__33[[#This Row],[Adj Close]]-DAX__2019_2020__33[[#This Row],[Adj Open]])/DAX__2019_2020__33[[#This Row],[Adj Open]]</f>
        <v>-2.2232103750078414E-3</v>
      </c>
      <c r="J10748" s="50">
        <f>DAX__2019_2020__33[[#This Row],[Adj Close]]-DAX__2019_2020__33[[#This Row],[Adj Open]]</f>
        <v>-0.47810071242693652</v>
      </c>
      <c r="K10748" s="50">
        <v>112785</v>
      </c>
    </row>
    <row r="10749" spans="1:11" x14ac:dyDescent="0.3">
      <c r="A10749" s="51" t="str">
        <f t="shared" si="174"/>
        <v>MTX.DE</v>
      </c>
      <c r="B10749" s="52" t="s">
        <v>225</v>
      </c>
      <c r="C10749" s="50" t="s">
        <v>2539</v>
      </c>
      <c r="D10749" s="50">
        <f>DAX__2019_2020__33[[#This Row],[Open]]*(DAX__2019_2020__33[[#This Row],[Adj Close]]/DAX__2019_2020__33[[#This Row],[Close]])</f>
        <v>217.63147103983326</v>
      </c>
      <c r="E10749" s="50" t="s">
        <v>2597</v>
      </c>
      <c r="F10749" s="50" t="s">
        <v>2462</v>
      </c>
      <c r="G10749" s="50" t="s">
        <v>6379</v>
      </c>
      <c r="H10749" s="50" t="s">
        <v>25182</v>
      </c>
      <c r="I10749" s="50">
        <f>(DAX__2019_2020__33[[#This Row],[Adj Close]]-DAX__2019_2020__33[[#This Row],[Adj Open]])/DAX__2019_2020__33[[#This Row],[Adj Open]]</f>
        <v>-2.1529037218039476E-2</v>
      </c>
      <c r="J10749" s="50">
        <f>DAX__2019_2020__33[[#This Row],[Adj Close]]-DAX__2019_2020__33[[#This Row],[Adj Open]]</f>
        <v>-4.6853960398332504</v>
      </c>
      <c r="K10749" s="50">
        <v>138378</v>
      </c>
    </row>
    <row r="10750" spans="1:11" x14ac:dyDescent="0.3">
      <c r="A10750" s="51" t="str">
        <f t="shared" si="174"/>
        <v>MTX.DE</v>
      </c>
      <c r="B10750" s="52" t="s">
        <v>226</v>
      </c>
      <c r="C10750" s="50" t="s">
        <v>3494</v>
      </c>
      <c r="D10750" s="50">
        <f>DAX__2019_2020__33[[#This Row],[Open]]*(DAX__2019_2020__33[[#This Row],[Adj Close]]/DAX__2019_2020__33[[#This Row],[Close]])</f>
        <v>210.65119663702606</v>
      </c>
      <c r="E10750" s="50" t="s">
        <v>25183</v>
      </c>
      <c r="F10750" s="50" t="s">
        <v>6459</v>
      </c>
      <c r="G10750" s="50" t="s">
        <v>3428</v>
      </c>
      <c r="H10750" s="50" t="s">
        <v>25184</v>
      </c>
      <c r="I10750" s="50">
        <f>(DAX__2019_2020__33[[#This Row],[Adj Close]]-DAX__2019_2020__33[[#This Row],[Adj Open]])/DAX__2019_2020__33[[#This Row],[Adj Open]]</f>
        <v>3.4044484329852659E-2</v>
      </c>
      <c r="J10750" s="50">
        <f>DAX__2019_2020__33[[#This Row],[Adj Close]]-DAX__2019_2020__33[[#This Row],[Adj Open]]</f>
        <v>7.1715113629739449</v>
      </c>
      <c r="K10750" s="50">
        <v>101810</v>
      </c>
    </row>
    <row r="10751" spans="1:11" x14ac:dyDescent="0.3">
      <c r="A10751" s="51" t="str">
        <f t="shared" si="174"/>
        <v>MTX.DE</v>
      </c>
      <c r="B10751" s="52" t="s">
        <v>227</v>
      </c>
      <c r="C10751" s="50" t="s">
        <v>25185</v>
      </c>
      <c r="D10751" s="50">
        <f>DAX__2019_2020__33[[#This Row],[Open]]*(DAX__2019_2020__33[[#This Row],[Adj Close]]/DAX__2019_2020__33[[#This Row],[Close]])</f>
        <v>216.96213131861472</v>
      </c>
      <c r="E10751" s="50" t="s">
        <v>6505</v>
      </c>
      <c r="F10751" s="50" t="s">
        <v>6473</v>
      </c>
      <c r="G10751" s="50" t="s">
        <v>25186</v>
      </c>
      <c r="H10751" s="50" t="s">
        <v>25187</v>
      </c>
      <c r="I10751" s="50">
        <f>(DAX__2019_2020__33[[#This Row],[Adj Close]]-DAX__2019_2020__33[[#This Row],[Adj Open]])/DAX__2019_2020__33[[#This Row],[Adj Open]]</f>
        <v>2.6443632255010161E-3</v>
      </c>
      <c r="J10751" s="50">
        <f>DAX__2019_2020__33[[#This Row],[Adj Close]]-DAX__2019_2020__33[[#This Row],[Adj Open]]</f>
        <v>0.57372668138526706</v>
      </c>
      <c r="K10751" s="50">
        <v>127237</v>
      </c>
    </row>
    <row r="10752" spans="1:11" x14ac:dyDescent="0.3">
      <c r="A10752" s="51" t="str">
        <f t="shared" si="174"/>
        <v>MTX.DE</v>
      </c>
      <c r="B10752" s="52" t="s">
        <v>228</v>
      </c>
      <c r="C10752" s="50" t="s">
        <v>2539</v>
      </c>
      <c r="D10752" s="50">
        <f>DAX__2019_2020__33[[#This Row],[Open]]*(DAX__2019_2020__33[[#This Row],[Adj Close]]/DAX__2019_2020__33[[#This Row],[Close]])</f>
        <v>217.63146178805127</v>
      </c>
      <c r="E10752" s="50" t="s">
        <v>25188</v>
      </c>
      <c r="F10752" s="50" t="s">
        <v>25189</v>
      </c>
      <c r="G10752" s="50" t="s">
        <v>2550</v>
      </c>
      <c r="H10752" s="50" t="s">
        <v>25190</v>
      </c>
      <c r="I10752" s="50">
        <f>(DAX__2019_2020__33[[#This Row],[Adj Close]]-DAX__2019_2020__33[[#This Row],[Adj Open]])/DAX__2019_2020__33[[#This Row],[Adj Open]]</f>
        <v>-5.7117880743818052E-3</v>
      </c>
      <c r="J10752" s="50">
        <f>DAX__2019_2020__33[[#This Row],[Adj Close]]-DAX__2019_2020__33[[#This Row],[Adj Open]]</f>
        <v>-1.2430647880512709</v>
      </c>
      <c r="K10752" s="50">
        <v>108767</v>
      </c>
    </row>
    <row r="10753" spans="1:11" x14ac:dyDescent="0.3">
      <c r="A10753" s="51" t="str">
        <f t="shared" si="174"/>
        <v>MTX.DE</v>
      </c>
      <c r="B10753" s="52" t="s">
        <v>229</v>
      </c>
      <c r="C10753" s="50" t="s">
        <v>2560</v>
      </c>
      <c r="D10753" s="50">
        <f>DAX__2019_2020__33[[#This Row],[Open]]*(DAX__2019_2020__33[[#This Row],[Adj Close]]/DAX__2019_2020__33[[#This Row],[Close]])</f>
        <v>217.05775177483446</v>
      </c>
      <c r="E10753" s="50" t="s">
        <v>25183</v>
      </c>
      <c r="F10753" s="50" t="s">
        <v>25191</v>
      </c>
      <c r="G10753" s="50" t="s">
        <v>2558</v>
      </c>
      <c r="H10753" s="50" t="s">
        <v>25192</v>
      </c>
      <c r="I10753" s="50">
        <f>(DAX__2019_2020__33[[#This Row],[Adj Close]]-DAX__2019_2020__33[[#This Row],[Adj Open]])/DAX__2019_2020__33[[#This Row],[Adj Open]]</f>
        <v>-2.2026431718062036E-3</v>
      </c>
      <c r="J10753" s="50">
        <f>DAX__2019_2020__33[[#This Row],[Adj Close]]-DAX__2019_2020__33[[#This Row],[Adj Open]]</f>
        <v>-0.47810077483444502</v>
      </c>
      <c r="K10753" s="50">
        <v>87867</v>
      </c>
    </row>
    <row r="10754" spans="1:11" x14ac:dyDescent="0.3">
      <c r="A10754" s="51" t="str">
        <f t="shared" si="174"/>
        <v>MTX.DE</v>
      </c>
      <c r="B10754" s="52" t="s">
        <v>230</v>
      </c>
      <c r="C10754" s="50" t="s">
        <v>2532</v>
      </c>
      <c r="D10754" s="50">
        <f>DAX__2019_2020__33[[#This Row],[Open]]*(DAX__2019_2020__33[[#This Row],[Adj Close]]/DAX__2019_2020__33[[#This Row],[Close]])</f>
        <v>216.48401727309789</v>
      </c>
      <c r="E10754" s="50" t="s">
        <v>2595</v>
      </c>
      <c r="F10754" s="50" t="s">
        <v>24449</v>
      </c>
      <c r="G10754" s="50" t="s">
        <v>3428</v>
      </c>
      <c r="H10754" s="50" t="s">
        <v>25184</v>
      </c>
      <c r="I10754" s="50">
        <f>(DAX__2019_2020__33[[#This Row],[Adj Close]]-DAX__2019_2020__33[[#This Row],[Adj Open]])/DAX__2019_2020__33[[#This Row],[Adj Open]]</f>
        <v>6.1837854995703276E-3</v>
      </c>
      <c r="J10754" s="50">
        <f>DAX__2019_2020__33[[#This Row],[Adj Close]]-DAX__2019_2020__33[[#This Row],[Adj Open]]</f>
        <v>1.3386907269021151</v>
      </c>
      <c r="K10754" s="50">
        <v>119373</v>
      </c>
    </row>
    <row r="10755" spans="1:11" x14ac:dyDescent="0.3">
      <c r="A10755" s="51" t="str">
        <f t="shared" si="174"/>
        <v>MTX.DE</v>
      </c>
      <c r="B10755" s="52" t="s">
        <v>231</v>
      </c>
      <c r="C10755" s="50" t="s">
        <v>25193</v>
      </c>
      <c r="D10755" s="50">
        <f>DAX__2019_2020__33[[#This Row],[Open]]*(DAX__2019_2020__33[[#This Row],[Adj Close]]/DAX__2019_2020__33[[#This Row],[Close]])</f>
        <v>214.66721987969396</v>
      </c>
      <c r="E10755" s="50" t="s">
        <v>2597</v>
      </c>
      <c r="F10755" s="50" t="s">
        <v>3438</v>
      </c>
      <c r="G10755" s="50" t="s">
        <v>6382</v>
      </c>
      <c r="H10755" s="50" t="s">
        <v>25181</v>
      </c>
      <c r="I10755" s="50">
        <f>(DAX__2019_2020__33[[#This Row],[Adj Close]]-DAX__2019_2020__33[[#This Row],[Adj Open]])/DAX__2019_2020__33[[#This Row],[Adj Open]]</f>
        <v>-4.4546102449897443E-4</v>
      </c>
      <c r="J10755" s="50">
        <f>DAX__2019_2020__33[[#This Row],[Adj Close]]-DAX__2019_2020__33[[#This Row],[Adj Open]]</f>
        <v>-9.5625879693955085E-2</v>
      </c>
      <c r="K10755" s="50">
        <v>139086</v>
      </c>
    </row>
    <row r="10756" spans="1:11" x14ac:dyDescent="0.3">
      <c r="A10756" s="51" t="str">
        <f t="shared" si="174"/>
        <v>MTX.DE</v>
      </c>
      <c r="B10756" s="52" t="s">
        <v>232</v>
      </c>
      <c r="C10756" s="50" t="s">
        <v>6372</v>
      </c>
      <c r="D10756" s="50">
        <f>DAX__2019_2020__33[[#This Row],[Open]]*(DAX__2019_2020__33[[#This Row],[Adj Close]]/DAX__2019_2020__33[[#This Row],[Close]])</f>
        <v>209.40812386364982</v>
      </c>
      <c r="E10756" s="50" t="s">
        <v>3345</v>
      </c>
      <c r="F10756" s="50" t="s">
        <v>2478</v>
      </c>
      <c r="G10756" s="50" t="s">
        <v>2455</v>
      </c>
      <c r="H10756" s="50" t="s">
        <v>25194</v>
      </c>
      <c r="I10756" s="50">
        <f>(DAX__2019_2020__33[[#This Row],[Adj Close]]-DAX__2019_2020__33[[#This Row],[Adj Open]])/DAX__2019_2020__33[[#This Row],[Adj Open]]</f>
        <v>-1.4611858447488588E-2</v>
      </c>
      <c r="J10756" s="50">
        <f>DAX__2019_2020__33[[#This Row],[Adj Close]]-DAX__2019_2020__33[[#This Row],[Adj Open]]</f>
        <v>-3.0598418636498081</v>
      </c>
      <c r="K10756" s="50">
        <v>153761</v>
      </c>
    </row>
    <row r="10757" spans="1:11" x14ac:dyDescent="0.3">
      <c r="A10757" s="51" t="str">
        <f t="shared" si="174"/>
        <v>MTX.DE</v>
      </c>
      <c r="B10757" s="52" t="s">
        <v>233</v>
      </c>
      <c r="C10757" s="50" t="s">
        <v>2513</v>
      </c>
      <c r="D10757" s="50">
        <f>DAX__2019_2020__33[[#This Row],[Open]]*(DAX__2019_2020__33[[#This Row],[Adj Close]]/DAX__2019_2020__33[[#This Row],[Close]])</f>
        <v>206.92200845992292</v>
      </c>
      <c r="E10757" s="50" t="s">
        <v>3442</v>
      </c>
      <c r="F10757" s="50" t="s">
        <v>2513</v>
      </c>
      <c r="G10757" s="50" t="s">
        <v>6346</v>
      </c>
      <c r="H10757" s="50" t="s">
        <v>25195</v>
      </c>
      <c r="I10757" s="50">
        <f>(DAX__2019_2020__33[[#This Row],[Adj Close]]-DAX__2019_2020__33[[#This Row],[Adj Open]])/DAX__2019_2020__33[[#This Row],[Adj Open]]</f>
        <v>8.7800788016657808E-3</v>
      </c>
      <c r="J10757" s="50">
        <f>DAX__2019_2020__33[[#This Row],[Adj Close]]-DAX__2019_2020__33[[#This Row],[Adj Open]]</f>
        <v>1.8167915400770767</v>
      </c>
      <c r="K10757" s="50">
        <v>132291</v>
      </c>
    </row>
    <row r="10758" spans="1:11" x14ac:dyDescent="0.3">
      <c r="A10758" s="51" t="str">
        <f t="shared" si="174"/>
        <v>MTX.DE</v>
      </c>
      <c r="B10758" s="52" t="s">
        <v>234</v>
      </c>
      <c r="C10758" s="50" t="s">
        <v>3442</v>
      </c>
      <c r="D10758" s="50">
        <f>DAX__2019_2020__33[[#This Row],[Open]]*(DAX__2019_2020__33[[#This Row],[Adj Close]]/DAX__2019_2020__33[[#This Row],[Close]])</f>
        <v>210.45996603975681</v>
      </c>
      <c r="E10758" s="50" t="s">
        <v>3430</v>
      </c>
      <c r="F10758" s="50" t="s">
        <v>6348</v>
      </c>
      <c r="G10758" s="50" t="s">
        <v>6356</v>
      </c>
      <c r="H10758" s="50" t="s">
        <v>25196</v>
      </c>
      <c r="I10758" s="50">
        <f>(DAX__2019_2020__33[[#This Row],[Adj Close]]-DAX__2019_2020__33[[#This Row],[Adj Open]])/DAX__2019_2020__33[[#This Row],[Adj Open]]</f>
        <v>1.6356160390109231E-2</v>
      </c>
      <c r="J10758" s="50">
        <f>DAX__2019_2020__33[[#This Row],[Adj Close]]-DAX__2019_2020__33[[#This Row],[Adj Open]]</f>
        <v>3.442316960243204</v>
      </c>
      <c r="K10758" s="50">
        <v>145070</v>
      </c>
    </row>
    <row r="10759" spans="1:11" x14ac:dyDescent="0.3">
      <c r="A10759" s="51" t="str">
        <f t="shared" si="174"/>
        <v>MTX.DE</v>
      </c>
      <c r="B10759" s="52" t="s">
        <v>235</v>
      </c>
      <c r="C10759" s="50" t="s">
        <v>6384</v>
      </c>
      <c r="D10759" s="50">
        <f>DAX__2019_2020__33[[#This Row],[Open]]*(DAX__2019_2020__33[[#This Row],[Adj Close]]/DAX__2019_2020__33[[#This Row],[Close]])</f>
        <v>216.00591542825049</v>
      </c>
      <c r="E10759" s="50" t="s">
        <v>3565</v>
      </c>
      <c r="F10759" s="50" t="s">
        <v>3430</v>
      </c>
      <c r="G10759" s="50" t="s">
        <v>3565</v>
      </c>
      <c r="H10759" s="50" t="s">
        <v>25197</v>
      </c>
      <c r="I10759" s="50">
        <f>(DAX__2019_2020__33[[#This Row],[Adj Close]]-DAX__2019_2020__33[[#This Row],[Adj Open]])/DAX__2019_2020__33[[#This Row],[Adj Open]]</f>
        <v>3.0987163284298284E-2</v>
      </c>
      <c r="J10759" s="50">
        <f>DAX__2019_2020__33[[#This Row],[Adj Close]]-DAX__2019_2020__33[[#This Row],[Adj Open]]</f>
        <v>6.6934105717495243</v>
      </c>
      <c r="K10759" s="50">
        <v>160918</v>
      </c>
    </row>
    <row r="10760" spans="1:11" x14ac:dyDescent="0.3">
      <c r="A10760" s="51" t="str">
        <f t="shared" si="174"/>
        <v>MTX.DE</v>
      </c>
      <c r="B10760" s="52" t="s">
        <v>236</v>
      </c>
      <c r="C10760" s="50" t="s">
        <v>2574</v>
      </c>
      <c r="D10760" s="50">
        <f>DAX__2019_2020__33[[#This Row],[Open]]*(DAX__2019_2020__33[[#This Row],[Adj Close]]/DAX__2019_2020__33[[#This Row],[Close]])</f>
        <v>221.64750629607988</v>
      </c>
      <c r="E10760" s="50" t="s">
        <v>3638</v>
      </c>
      <c r="F10760" s="50" t="s">
        <v>25198</v>
      </c>
      <c r="G10760" s="50" t="s">
        <v>3538</v>
      </c>
      <c r="H10760" s="50" t="s">
        <v>25199</v>
      </c>
      <c r="I10760" s="50">
        <f>(DAX__2019_2020__33[[#This Row],[Adj Close]]-DAX__2019_2020__33[[#This Row],[Adj Open]])/DAX__2019_2020__33[[#This Row],[Adj Open]]</f>
        <v>1.0785159480778742E-2</v>
      </c>
      <c r="J10760" s="50">
        <f>DAX__2019_2020__33[[#This Row],[Adj Close]]-DAX__2019_2020__33[[#This Row],[Adj Open]]</f>
        <v>2.3905037039201318</v>
      </c>
      <c r="K10760" s="50">
        <v>140012</v>
      </c>
    </row>
    <row r="10761" spans="1:11" x14ac:dyDescent="0.3">
      <c r="A10761" s="51" t="str">
        <f t="shared" si="174"/>
        <v>MTX.DE</v>
      </c>
      <c r="B10761" s="52" t="s">
        <v>237</v>
      </c>
      <c r="C10761" s="50" t="s">
        <v>25200</v>
      </c>
      <c r="D10761" s="50">
        <f>DAX__2019_2020__33[[#This Row],[Open]]*(DAX__2019_2020__33[[#This Row],[Adj Close]]/DAX__2019_2020__33[[#This Row],[Close]])</f>
        <v>225.854794301477</v>
      </c>
      <c r="E10761" s="50" t="s">
        <v>3548</v>
      </c>
      <c r="F10761" s="50" t="s">
        <v>25201</v>
      </c>
      <c r="G10761" s="50" t="s">
        <v>3590</v>
      </c>
      <c r="H10761" s="50" t="s">
        <v>25202</v>
      </c>
      <c r="I10761" s="50">
        <f>(DAX__2019_2020__33[[#This Row],[Adj Close]]-DAX__2019_2020__33[[#This Row],[Adj Open]])/DAX__2019_2020__33[[#This Row],[Adj Open]]</f>
        <v>-2.5401820813739096E-3</v>
      </c>
      <c r="J10761" s="50">
        <f>DAX__2019_2020__33[[#This Row],[Adj Close]]-DAX__2019_2020__33[[#This Row],[Adj Open]]</f>
        <v>-0.57371230147700203</v>
      </c>
      <c r="K10761" s="50">
        <v>100336</v>
      </c>
    </row>
    <row r="10762" spans="1:11" x14ac:dyDescent="0.3">
      <c r="A10762" s="51" t="str">
        <f t="shared" si="174"/>
        <v>MTX.DE</v>
      </c>
      <c r="B10762" s="52" t="s">
        <v>238</v>
      </c>
      <c r="C10762" s="50" t="s">
        <v>3343</v>
      </c>
      <c r="D10762" s="50">
        <f>DAX__2019_2020__33[[#This Row],[Open]]*(DAX__2019_2020__33[[#This Row],[Adj Close]]/DAX__2019_2020__33[[#This Row],[Close]])</f>
        <v>224.61172427488196</v>
      </c>
      <c r="E10762" s="50" t="s">
        <v>25203</v>
      </c>
      <c r="F10762" s="50" t="s">
        <v>6496</v>
      </c>
      <c r="G10762" s="50" t="s">
        <v>3558</v>
      </c>
      <c r="H10762" s="50" t="s">
        <v>25204</v>
      </c>
      <c r="I10762" s="50">
        <f>(DAX__2019_2020__33[[#This Row],[Adj Close]]-DAX__2019_2020__33[[#This Row],[Adj Open]])/DAX__2019_2020__33[[#This Row],[Adj Open]]</f>
        <v>1.0642827006628186E-2</v>
      </c>
      <c r="J10762" s="50">
        <f>DAX__2019_2020__33[[#This Row],[Adj Close]]-DAX__2019_2020__33[[#This Row],[Adj Open]]</f>
        <v>2.3905037251180374</v>
      </c>
      <c r="K10762" s="50">
        <v>130029</v>
      </c>
    </row>
    <row r="10763" spans="1:11" x14ac:dyDescent="0.3">
      <c r="A10763" s="51" t="str">
        <f t="shared" si="174"/>
        <v>MTX.DE</v>
      </c>
      <c r="B10763" s="52" t="s">
        <v>239</v>
      </c>
      <c r="C10763" s="50" t="s">
        <v>3588</v>
      </c>
      <c r="D10763" s="50">
        <f>DAX__2019_2020__33[[#This Row],[Open]]*(DAX__2019_2020__33[[#This Row],[Adj Close]]/DAX__2019_2020__33[[#This Row],[Close]])</f>
        <v>226.90662709651158</v>
      </c>
      <c r="E10763" s="50" t="s">
        <v>25205</v>
      </c>
      <c r="F10763" s="50" t="s">
        <v>25206</v>
      </c>
      <c r="G10763" s="50" t="s">
        <v>3501</v>
      </c>
      <c r="H10763" s="50" t="s">
        <v>25207</v>
      </c>
      <c r="I10763" s="50">
        <f>(DAX__2019_2020__33[[#This Row],[Adj Close]]-DAX__2019_2020__33[[#This Row],[Adj Open]])/DAX__2019_2020__33[[#This Row],[Adj Open]]</f>
        <v>-3.3712726080328357E-3</v>
      </c>
      <c r="J10763" s="50">
        <f>DAX__2019_2020__33[[#This Row],[Adj Close]]-DAX__2019_2020__33[[#This Row],[Adj Open]]</f>
        <v>-0.7649640965115907</v>
      </c>
      <c r="K10763" s="50">
        <v>127960</v>
      </c>
    </row>
    <row r="10764" spans="1:11" x14ac:dyDescent="0.3">
      <c r="A10764" s="51" t="str">
        <f t="shared" si="174"/>
        <v>MTX.DE</v>
      </c>
      <c r="B10764" s="52" t="s">
        <v>240</v>
      </c>
      <c r="C10764" s="50" t="s">
        <v>3558</v>
      </c>
      <c r="D10764" s="50">
        <f>DAX__2019_2020__33[[#This Row],[Open]]*(DAX__2019_2020__33[[#This Row],[Adj Close]]/DAX__2019_2020__33[[#This Row],[Close]])</f>
        <v>227.00224244157124</v>
      </c>
      <c r="E10764" s="50" t="s">
        <v>3568</v>
      </c>
      <c r="F10764" s="50" t="s">
        <v>25208</v>
      </c>
      <c r="G10764" s="50" t="s">
        <v>3511</v>
      </c>
      <c r="H10764" s="50" t="s">
        <v>25209</v>
      </c>
      <c r="I10764" s="50">
        <f>(DAX__2019_2020__33[[#This Row],[Adj Close]]-DAX__2019_2020__33[[#This Row],[Adj Open]])/DAX__2019_2020__33[[#This Row],[Adj Open]]</f>
        <v>-8.4244736754294179E-4</v>
      </c>
      <c r="J10764" s="50">
        <f>DAX__2019_2020__33[[#This Row],[Adj Close]]-DAX__2019_2020__33[[#This Row],[Adj Open]]</f>
        <v>-0.19123744157124634</v>
      </c>
      <c r="K10764" s="50">
        <v>172445</v>
      </c>
    </row>
    <row r="10765" spans="1:11" x14ac:dyDescent="0.3">
      <c r="A10765" s="51" t="str">
        <f t="shared" si="174"/>
        <v>MTX.DE</v>
      </c>
      <c r="B10765" s="52" t="s">
        <v>241</v>
      </c>
      <c r="C10765" s="50" t="s">
        <v>25210</v>
      </c>
      <c r="D10765" s="50">
        <f>DAX__2019_2020__33[[#This Row],[Open]]*(DAX__2019_2020__33[[#This Row],[Adj Close]]/DAX__2019_2020__33[[#This Row],[Close]])</f>
        <v>226.4285079032814</v>
      </c>
      <c r="E10765" s="50" t="s">
        <v>3536</v>
      </c>
      <c r="F10765" s="50" t="s">
        <v>3564</v>
      </c>
      <c r="G10765" s="50" t="s">
        <v>3554</v>
      </c>
      <c r="H10765" s="50" t="s">
        <v>25211</v>
      </c>
      <c r="I10765" s="50">
        <f>(DAX__2019_2020__33[[#This Row],[Adj Close]]-DAX__2019_2020__33[[#This Row],[Adj Open]])/DAX__2019_2020__33[[#This Row],[Adj Open]]</f>
        <v>1.9425637422816965E-2</v>
      </c>
      <c r="J10765" s="50">
        <f>DAX__2019_2020__33[[#This Row],[Adj Close]]-DAX__2019_2020__33[[#This Row],[Adj Open]]</f>
        <v>4.3985180967185897</v>
      </c>
      <c r="K10765" s="50">
        <v>124851</v>
      </c>
    </row>
    <row r="10766" spans="1:11" x14ac:dyDescent="0.3">
      <c r="A10766" s="51" t="str">
        <f t="shared" si="174"/>
        <v>MTX.DE</v>
      </c>
      <c r="B10766" s="52" t="s">
        <v>242</v>
      </c>
      <c r="C10766" s="50" t="s">
        <v>25212</v>
      </c>
      <c r="D10766" s="50">
        <f>DAX__2019_2020__33[[#This Row],[Open]]*(DAX__2019_2020__33[[#This Row],[Adj Close]]/DAX__2019_2020__33[[#This Row],[Close]])</f>
        <v>233.31318212146195</v>
      </c>
      <c r="E10766" s="50" t="s">
        <v>25213</v>
      </c>
      <c r="F10766" s="50" t="s">
        <v>3648</v>
      </c>
      <c r="G10766" s="50" t="s">
        <v>3537</v>
      </c>
      <c r="H10766" s="50" t="s">
        <v>25214</v>
      </c>
      <c r="I10766" s="50">
        <f>(DAX__2019_2020__33[[#This Row],[Adj Close]]-DAX__2019_2020__33[[#This Row],[Adj Open]])/DAX__2019_2020__33[[#This Row],[Adj Open]]</f>
        <v>-3.2787008196721625E-3</v>
      </c>
      <c r="J10766" s="50">
        <f>DAX__2019_2020__33[[#This Row],[Adj Close]]-DAX__2019_2020__33[[#This Row],[Adj Open]]</f>
        <v>-0.7649641214619578</v>
      </c>
      <c r="K10766" s="50">
        <v>119683</v>
      </c>
    </row>
    <row r="10767" spans="1:11" x14ac:dyDescent="0.3">
      <c r="A10767" s="51" t="str">
        <f t="shared" si="174"/>
        <v>MTX.DE</v>
      </c>
      <c r="B10767" s="52" t="s">
        <v>243</v>
      </c>
      <c r="C10767" s="50" t="s">
        <v>25215</v>
      </c>
      <c r="D10767" s="50">
        <f>DAX__2019_2020__33[[#This Row],[Open]]*(DAX__2019_2020__33[[#This Row],[Adj Close]]/DAX__2019_2020__33[[#This Row],[Close]])</f>
        <v>233.0262848596945</v>
      </c>
      <c r="E10767" s="50" t="s">
        <v>2627</v>
      </c>
      <c r="F10767" s="50" t="s">
        <v>25216</v>
      </c>
      <c r="G10767" s="50" t="s">
        <v>25217</v>
      </c>
      <c r="H10767" s="50" t="s">
        <v>25218</v>
      </c>
      <c r="I10767" s="50">
        <f>(DAX__2019_2020__33[[#This Row],[Adj Close]]-DAX__2019_2020__33[[#This Row],[Adj Open]])/DAX__2019_2020__33[[#This Row],[Adj Open]]</f>
        <v>6.1551088160251982E-3</v>
      </c>
      <c r="J10767" s="50">
        <f>DAX__2019_2020__33[[#This Row],[Adj Close]]-DAX__2019_2020__33[[#This Row],[Adj Open]]</f>
        <v>1.4343021403055047</v>
      </c>
      <c r="K10767" s="50">
        <v>119133</v>
      </c>
    </row>
    <row r="10768" spans="1:11" x14ac:dyDescent="0.3">
      <c r="A10768" s="51" t="str">
        <f t="shared" si="174"/>
        <v>MTX.DE</v>
      </c>
      <c r="B10768" s="52" t="s">
        <v>244</v>
      </c>
      <c r="C10768" s="50" t="s">
        <v>3591</v>
      </c>
      <c r="D10768" s="50">
        <f>DAX__2019_2020__33[[#This Row],[Open]]*(DAX__2019_2020__33[[#This Row],[Adj Close]]/DAX__2019_2020__33[[#This Row],[Close]])</f>
        <v>233.88689980633487</v>
      </c>
      <c r="E10768" s="50" t="s">
        <v>25219</v>
      </c>
      <c r="F10768" s="50" t="s">
        <v>3591</v>
      </c>
      <c r="G10768" s="50" t="s">
        <v>25220</v>
      </c>
      <c r="H10768" s="50" t="s">
        <v>25221</v>
      </c>
      <c r="I10768" s="50">
        <f>(DAX__2019_2020__33[[#This Row],[Adj Close]]-DAX__2019_2020__33[[#This Row],[Adj Open]])/DAX__2019_2020__33[[#This Row],[Adj Open]]</f>
        <v>2.0850330641447288E-2</v>
      </c>
      <c r="J10768" s="50">
        <f>DAX__2019_2020__33[[#This Row],[Adj Close]]-DAX__2019_2020__33[[#This Row],[Adj Open]]</f>
        <v>4.8766191936651353</v>
      </c>
      <c r="K10768" s="50">
        <v>120943</v>
      </c>
    </row>
    <row r="10769" spans="1:11" x14ac:dyDescent="0.3">
      <c r="A10769" s="51" t="str">
        <f t="shared" si="174"/>
        <v>MTX.DE</v>
      </c>
      <c r="B10769" s="52" t="s">
        <v>245</v>
      </c>
      <c r="C10769" s="50" t="s">
        <v>25222</v>
      </c>
      <c r="D10769" s="50">
        <f>DAX__2019_2020__33[[#This Row],[Open]]*(DAX__2019_2020__33[[#This Row],[Adj Close]]/DAX__2019_2020__33[[#This Row],[Close]])</f>
        <v>237.42482835636525</v>
      </c>
      <c r="E10769" s="50" t="s">
        <v>25223</v>
      </c>
      <c r="F10769" s="50" t="s">
        <v>2629</v>
      </c>
      <c r="G10769" s="50" t="s">
        <v>25224</v>
      </c>
      <c r="H10769" s="50" t="s">
        <v>25225</v>
      </c>
      <c r="I10769" s="50">
        <f>(DAX__2019_2020__33[[#This Row],[Adj Close]]-DAX__2019_2020__33[[#This Row],[Adj Open]])/DAX__2019_2020__33[[#This Row],[Adj Open]]</f>
        <v>-4.430148959764707E-3</v>
      </c>
      <c r="J10769" s="50">
        <f>DAX__2019_2020__33[[#This Row],[Adj Close]]-DAX__2019_2020__33[[#This Row],[Adj Open]]</f>
        <v>-1.0518273563652656</v>
      </c>
      <c r="K10769" s="50">
        <v>150856</v>
      </c>
    </row>
    <row r="10770" spans="1:11" x14ac:dyDescent="0.3">
      <c r="A10770" s="51" t="str">
        <f t="shared" si="174"/>
        <v>MTX.DE</v>
      </c>
      <c r="B10770" s="52" t="s">
        <v>246</v>
      </c>
      <c r="C10770" s="50" t="s">
        <v>25226</v>
      </c>
      <c r="D10770" s="50">
        <f>DAX__2019_2020__33[[#This Row],[Open]]*(DAX__2019_2020__33[[#This Row],[Adj Close]]/DAX__2019_2020__33[[#This Row],[Close]])</f>
        <v>236.85109617426039</v>
      </c>
      <c r="E10770" s="50" t="s">
        <v>25227</v>
      </c>
      <c r="F10770" s="50" t="s">
        <v>25228</v>
      </c>
      <c r="G10770" s="50" t="s">
        <v>3628</v>
      </c>
      <c r="H10770" s="50" t="s">
        <v>25229</v>
      </c>
      <c r="I10770" s="50">
        <f>(DAX__2019_2020__33[[#This Row],[Adj Close]]-DAX__2019_2020__33[[#This Row],[Adj Open]])/DAX__2019_2020__33[[#This Row],[Adj Open]]</f>
        <v>-6.0557126288539962E-3</v>
      </c>
      <c r="J10770" s="50">
        <f>DAX__2019_2020__33[[#This Row],[Adj Close]]-DAX__2019_2020__33[[#This Row],[Adj Open]]</f>
        <v>-1.434302174260381</v>
      </c>
      <c r="K10770" s="50">
        <v>87395</v>
      </c>
    </row>
    <row r="10771" spans="1:11" x14ac:dyDescent="0.3">
      <c r="A10771" s="51" t="str">
        <f t="shared" si="174"/>
        <v>MTX.DE</v>
      </c>
      <c r="B10771" s="52" t="s">
        <v>247</v>
      </c>
      <c r="C10771" s="50" t="s">
        <v>25212</v>
      </c>
      <c r="D10771" s="50">
        <f>DAX__2019_2020__33[[#This Row],[Open]]*(DAX__2019_2020__33[[#This Row],[Adj Close]]/DAX__2019_2020__33[[#This Row],[Close]])</f>
        <v>233.31318076596463</v>
      </c>
      <c r="E10771" s="50" t="s">
        <v>25230</v>
      </c>
      <c r="F10771" s="50" t="s">
        <v>3640</v>
      </c>
      <c r="G10771" s="50" t="s">
        <v>3596</v>
      </c>
      <c r="H10771" s="50" t="s">
        <v>25231</v>
      </c>
      <c r="I10771" s="50">
        <f>(DAX__2019_2020__33[[#This Row],[Adj Close]]-DAX__2019_2020__33[[#This Row],[Adj Open]])/DAX__2019_2020__33[[#This Row],[Adj Open]]</f>
        <v>6.5574016393442893E-3</v>
      </c>
      <c r="J10771" s="50">
        <f>DAX__2019_2020__33[[#This Row],[Adj Close]]-DAX__2019_2020__33[[#This Row],[Adj Open]]</f>
        <v>1.529928234035367</v>
      </c>
      <c r="K10771" s="50">
        <v>104664</v>
      </c>
    </row>
    <row r="10772" spans="1:11" x14ac:dyDescent="0.3">
      <c r="A10772" s="51" t="str">
        <f t="shared" si="174"/>
        <v>MTX.DE</v>
      </c>
      <c r="B10772" s="52" t="s">
        <v>248</v>
      </c>
      <c r="C10772" s="50" t="s">
        <v>3319</v>
      </c>
      <c r="D10772" s="50">
        <f>DAX__2019_2020__33[[#This Row],[Open]]*(DAX__2019_2020__33[[#This Row],[Adj Close]]/DAX__2019_2020__33[[#This Row],[Close]])</f>
        <v>235.70367018262405</v>
      </c>
      <c r="E10772" s="50" t="s">
        <v>25232</v>
      </c>
      <c r="F10772" s="50" t="s">
        <v>3613</v>
      </c>
      <c r="G10772" s="50" t="s">
        <v>2627</v>
      </c>
      <c r="H10772" s="50" t="s">
        <v>25233</v>
      </c>
      <c r="I10772" s="50">
        <f>(DAX__2019_2020__33[[#This Row],[Adj Close]]-DAX__2019_2020__33[[#This Row],[Adj Open]])/DAX__2019_2020__33[[#This Row],[Adj Open]]</f>
        <v>-2.8397444219067092E-3</v>
      </c>
      <c r="J10772" s="50">
        <f>DAX__2019_2020__33[[#This Row],[Adj Close]]-DAX__2019_2020__33[[#This Row],[Adj Open]]</f>
        <v>-0.66933818262404543</v>
      </c>
      <c r="K10772" s="50">
        <v>112964</v>
      </c>
    </row>
    <row r="10773" spans="1:11" x14ac:dyDescent="0.3">
      <c r="A10773" s="51" t="str">
        <f t="shared" si="174"/>
        <v>MTX.DE</v>
      </c>
      <c r="B10773" s="52" t="s">
        <v>249</v>
      </c>
      <c r="C10773" s="50" t="s">
        <v>3613</v>
      </c>
      <c r="D10773" s="50">
        <f>DAX__2019_2020__33[[#This Row],[Open]]*(DAX__2019_2020__33[[#This Row],[Adj Close]]/DAX__2019_2020__33[[#This Row],[Close]])</f>
        <v>233.40880012371227</v>
      </c>
      <c r="E10773" s="50" t="s">
        <v>25217</v>
      </c>
      <c r="F10773" s="50" t="s">
        <v>3615</v>
      </c>
      <c r="G10773" s="50" t="s">
        <v>25234</v>
      </c>
      <c r="H10773" s="50" t="s">
        <v>25235</v>
      </c>
      <c r="I10773" s="50">
        <f>(DAX__2019_2020__33[[#This Row],[Adj Close]]-DAX__2019_2020__33[[#This Row],[Adj Open]])/DAX__2019_2020__33[[#This Row],[Adj Open]]</f>
        <v>1.6386480547649614E-3</v>
      </c>
      <c r="J10773" s="50">
        <f>DAX__2019_2020__33[[#This Row],[Adj Close]]-DAX__2019_2020__33[[#This Row],[Adj Open]]</f>
        <v>0.38247487628774479</v>
      </c>
      <c r="K10773" s="50">
        <v>126370</v>
      </c>
    </row>
    <row r="10774" spans="1:11" x14ac:dyDescent="0.3">
      <c r="A10774" s="51" t="str">
        <f t="shared" si="174"/>
        <v>MTX.DE</v>
      </c>
      <c r="B10774" s="52" t="s">
        <v>250</v>
      </c>
      <c r="C10774" s="50" t="s">
        <v>3549</v>
      </c>
      <c r="D10774" s="50">
        <f>DAX__2019_2020__33[[#This Row],[Open]]*(DAX__2019_2020__33[[#This Row],[Adj Close]]/DAX__2019_2020__33[[#This Row],[Close]])</f>
        <v>232.64384220436173</v>
      </c>
      <c r="E10774" s="50" t="s">
        <v>25236</v>
      </c>
      <c r="F10774" s="50" t="s">
        <v>25237</v>
      </c>
      <c r="G10774" s="50" t="s">
        <v>25222</v>
      </c>
      <c r="H10774" s="50" t="s">
        <v>25238</v>
      </c>
      <c r="I10774" s="50">
        <f>(DAX__2019_2020__33[[#This Row],[Adj Close]]-DAX__2019_2020__33[[#This Row],[Adj Open]])/DAX__2019_2020__33[[#This Row],[Adj Open]]</f>
        <v>2.0550760124733801E-2</v>
      </c>
      <c r="J10774" s="50">
        <f>DAX__2019_2020__33[[#This Row],[Adj Close]]-DAX__2019_2020__33[[#This Row],[Adj Open]]</f>
        <v>4.7810077956382599</v>
      </c>
      <c r="K10774" s="50">
        <v>88949</v>
      </c>
    </row>
    <row r="10775" spans="1:11" x14ac:dyDescent="0.3">
      <c r="A10775" s="51" t="str">
        <f t="shared" si="174"/>
        <v>MTX.DE</v>
      </c>
      <c r="B10775" s="52" t="s">
        <v>251</v>
      </c>
      <c r="C10775" s="50" t="s">
        <v>25239</v>
      </c>
      <c r="D10775" s="50">
        <f>DAX__2019_2020__33[[#This Row],[Open]]*(DAX__2019_2020__33[[#This Row],[Adj Close]]/DAX__2019_2020__33[[#This Row],[Close]])</f>
        <v>237.71171333634297</v>
      </c>
      <c r="E10775" s="50" t="s">
        <v>2687</v>
      </c>
      <c r="F10775" s="50" t="s">
        <v>3530</v>
      </c>
      <c r="G10775" s="50" t="s">
        <v>25222</v>
      </c>
      <c r="H10775" s="50" t="s">
        <v>25238</v>
      </c>
      <c r="I10775" s="50">
        <f>(DAX__2019_2020__33[[#This Row],[Adj Close]]-DAX__2019_2020__33[[#This Row],[Adj Open]])/DAX__2019_2020__33[[#This Row],[Adj Open]]</f>
        <v>-1.2067698823788567E-3</v>
      </c>
      <c r="J10775" s="50">
        <f>DAX__2019_2020__33[[#This Row],[Adj Close]]-DAX__2019_2020__33[[#This Row],[Adj Open]]</f>
        <v>-0.28686333634297512</v>
      </c>
      <c r="K10775" s="50">
        <v>138498</v>
      </c>
    </row>
    <row r="10776" spans="1:11" x14ac:dyDescent="0.3">
      <c r="A10776" s="51" t="str">
        <f t="shared" si="174"/>
        <v>MTX.DE</v>
      </c>
      <c r="B10776" s="52" t="s">
        <v>252</v>
      </c>
      <c r="C10776" s="50" t="s">
        <v>25227</v>
      </c>
      <c r="D10776" s="50">
        <f>DAX__2019_2020__33[[#This Row],[Open]]*(DAX__2019_2020__33[[#This Row],[Adj Close]]/DAX__2019_2020__33[[#This Row],[Close]])</f>
        <v>237.99854262238111</v>
      </c>
      <c r="E10776" s="50" t="s">
        <v>25240</v>
      </c>
      <c r="F10776" s="50" t="s">
        <v>25239</v>
      </c>
      <c r="G10776" s="50" t="s">
        <v>2606</v>
      </c>
      <c r="H10776" s="50" t="s">
        <v>25241</v>
      </c>
      <c r="I10776" s="50">
        <f>(DAX__2019_2020__33[[#This Row],[Adj Close]]-DAX__2019_2020__33[[#This Row],[Adj Open]])/DAX__2019_2020__33[[#This Row],[Adj Open]]</f>
        <v>1.5668979887560844E-2</v>
      </c>
      <c r="J10776" s="50">
        <f>DAX__2019_2020__33[[#This Row],[Adj Close]]-DAX__2019_2020__33[[#This Row],[Adj Open]]</f>
        <v>3.7291943776188816</v>
      </c>
      <c r="K10776" s="50">
        <v>74499</v>
      </c>
    </row>
    <row r="10777" spans="1:11" x14ac:dyDescent="0.3">
      <c r="A10777" s="51" t="str">
        <f t="shared" si="174"/>
        <v>MTX.DE</v>
      </c>
      <c r="B10777" s="52" t="s">
        <v>253</v>
      </c>
      <c r="C10777" s="50" t="s">
        <v>2625</v>
      </c>
      <c r="D10777" s="50">
        <f>DAX__2019_2020__33[[#This Row],[Open]]*(DAX__2019_2020__33[[#This Row],[Adj Close]]/DAX__2019_2020__33[[#This Row],[Close]])</f>
        <v>242.20584003786593</v>
      </c>
      <c r="E10777" s="50" t="s">
        <v>2625</v>
      </c>
      <c r="F10777" s="50" t="s">
        <v>25223</v>
      </c>
      <c r="G10777" s="50" t="s">
        <v>25242</v>
      </c>
      <c r="H10777" s="50" t="s">
        <v>25243</v>
      </c>
      <c r="I10777" s="50">
        <f>(DAX__2019_2020__33[[#This Row],[Adj Close]]-DAX__2019_2020__33[[#This Row],[Adj Open]])/DAX__2019_2020__33[[#This Row],[Adj Open]]</f>
        <v>-1.1054097776698369E-2</v>
      </c>
      <c r="J10777" s="50">
        <f>DAX__2019_2020__33[[#This Row],[Adj Close]]-DAX__2019_2020__33[[#This Row],[Adj Open]]</f>
        <v>-2.6773670378659347</v>
      </c>
      <c r="K10777" s="50">
        <v>116063</v>
      </c>
    </row>
    <row r="10778" spans="1:11" x14ac:dyDescent="0.3">
      <c r="A10778" s="51" t="str">
        <f t="shared" si="174"/>
        <v>MTX.DE</v>
      </c>
      <c r="B10778" s="52" t="s">
        <v>254</v>
      </c>
      <c r="C10778" s="50" t="s">
        <v>2606</v>
      </c>
      <c r="D10778" s="50">
        <f>DAX__2019_2020__33[[#This Row],[Open]]*(DAX__2019_2020__33[[#This Row],[Adj Close]]/DAX__2019_2020__33[[#This Row],[Close]])</f>
        <v>241.72774070904026</v>
      </c>
      <c r="E10778" s="50" t="s">
        <v>2692</v>
      </c>
      <c r="F10778" s="50" t="s">
        <v>25244</v>
      </c>
      <c r="G10778" s="50" t="s">
        <v>25245</v>
      </c>
      <c r="H10778" s="50" t="s">
        <v>25246</v>
      </c>
      <c r="I10778" s="50">
        <f>(DAX__2019_2020__33[[#This Row],[Adj Close]]-DAX__2019_2020__33[[#This Row],[Adj Open]])/DAX__2019_2020__33[[#This Row],[Adj Open]]</f>
        <v>2.3733820920880822E-3</v>
      </c>
      <c r="J10778" s="50">
        <f>DAX__2019_2020__33[[#This Row],[Adj Close]]-DAX__2019_2020__33[[#This Row],[Adj Open]]</f>
        <v>0.57371229095974741</v>
      </c>
      <c r="K10778" s="50">
        <v>92294</v>
      </c>
    </row>
    <row r="10779" spans="1:11" x14ac:dyDescent="0.3">
      <c r="A10779" s="51" t="str">
        <f t="shared" si="174"/>
        <v>MTX.DE</v>
      </c>
      <c r="B10779" s="52" t="s">
        <v>255</v>
      </c>
      <c r="C10779" s="50" t="s">
        <v>2692</v>
      </c>
      <c r="D10779" s="50">
        <f>DAX__2019_2020__33[[#This Row],[Open]]*(DAX__2019_2020__33[[#This Row],[Adj Close]]/DAX__2019_2020__33[[#This Row],[Close]])</f>
        <v>243.16206189218192</v>
      </c>
      <c r="E10779" s="50" t="s">
        <v>3694</v>
      </c>
      <c r="F10779" s="50" t="s">
        <v>25237</v>
      </c>
      <c r="G10779" s="50" t="s">
        <v>2629</v>
      </c>
      <c r="H10779" s="50" t="s">
        <v>25247</v>
      </c>
      <c r="I10779" s="50">
        <f>(DAX__2019_2020__33[[#This Row],[Adj Close]]-DAX__2019_2020__33[[#This Row],[Adj Open]])/DAX__2019_2020__33[[#This Row],[Adj Open]]</f>
        <v>-3.2638627220149853E-2</v>
      </c>
      <c r="J10779" s="50">
        <f>DAX__2019_2020__33[[#This Row],[Adj Close]]-DAX__2019_2020__33[[#This Row],[Adj Open]]</f>
        <v>-7.9364758921819316</v>
      </c>
      <c r="K10779" s="50">
        <v>222539</v>
      </c>
    </row>
    <row r="10780" spans="1:11" x14ac:dyDescent="0.3">
      <c r="A10780" s="51" t="str">
        <f t="shared" si="174"/>
        <v>MTX.DE</v>
      </c>
      <c r="B10780" s="52" t="s">
        <v>256</v>
      </c>
      <c r="C10780" s="50" t="s">
        <v>3628</v>
      </c>
      <c r="D10780" s="50">
        <f>DAX__2019_2020__33[[#This Row],[Open]]*(DAX__2019_2020__33[[#This Row],[Adj Close]]/DAX__2019_2020__33[[#This Row],[Close]])</f>
        <v>235.41679829051384</v>
      </c>
      <c r="E10780" s="50" t="s">
        <v>2611</v>
      </c>
      <c r="F10780" s="50" t="s">
        <v>25248</v>
      </c>
      <c r="G10780" s="50" t="s">
        <v>3624</v>
      </c>
      <c r="H10780" s="50" t="s">
        <v>25249</v>
      </c>
      <c r="I10780" s="50">
        <f>(DAX__2019_2020__33[[#This Row],[Adj Close]]-DAX__2019_2020__33[[#This Row],[Adj Open]])/DAX__2019_2020__33[[#This Row],[Adj Open]]</f>
        <v>1.3403749147893006E-2</v>
      </c>
      <c r="J10780" s="50">
        <f>DAX__2019_2020__33[[#This Row],[Adj Close]]-DAX__2019_2020__33[[#This Row],[Adj Open]]</f>
        <v>3.1554677094861745</v>
      </c>
      <c r="K10780" s="50">
        <v>147858</v>
      </c>
    </row>
    <row r="10781" spans="1:11" x14ac:dyDescent="0.3">
      <c r="A10781" s="51" t="str">
        <f t="shared" si="174"/>
        <v>MTX.DE</v>
      </c>
      <c r="B10781" s="52" t="s">
        <v>257</v>
      </c>
      <c r="C10781" s="50" t="s">
        <v>25250</v>
      </c>
      <c r="D10781" s="50">
        <f>DAX__2019_2020__33[[#This Row],[Open]]*(DAX__2019_2020__33[[#This Row],[Adj Close]]/DAX__2019_2020__33[[#This Row],[Close]])</f>
        <v>239.71971173558225</v>
      </c>
      <c r="E10781" s="50" t="s">
        <v>2634</v>
      </c>
      <c r="F10781" s="50" t="s">
        <v>3530</v>
      </c>
      <c r="G10781" s="50" t="s">
        <v>3534</v>
      </c>
      <c r="H10781" s="50" t="s">
        <v>25251</v>
      </c>
      <c r="I10781" s="50">
        <f>(DAX__2019_2020__33[[#This Row],[Adj Close]]-DAX__2019_2020__33[[#This Row],[Adj Open]])/DAX__2019_2020__33[[#This Row],[Adj Open]]</f>
        <v>-9.9720783004238374E-3</v>
      </c>
      <c r="J10781" s="50">
        <f>DAX__2019_2020__33[[#This Row],[Adj Close]]-DAX__2019_2020__33[[#This Row],[Adj Open]]</f>
        <v>-2.3905037355822571</v>
      </c>
      <c r="K10781" s="50">
        <v>96184</v>
      </c>
    </row>
    <row r="10782" spans="1:11" x14ac:dyDescent="0.3">
      <c r="A10782" s="51" t="str">
        <f t="shared" si="174"/>
        <v>MTX.DE</v>
      </c>
      <c r="B10782" s="52" t="s">
        <v>258</v>
      </c>
      <c r="C10782" s="50" t="s">
        <v>2623</v>
      </c>
      <c r="D10782" s="50">
        <f>DAX__2019_2020__33[[#This Row],[Open]]*(DAX__2019_2020__33[[#This Row],[Adj Close]]/DAX__2019_2020__33[[#This Row],[Close]])</f>
        <v>240.96278738862847</v>
      </c>
      <c r="E10782" s="50" t="s">
        <v>25252</v>
      </c>
      <c r="F10782" s="50" t="s">
        <v>3538</v>
      </c>
      <c r="G10782" s="50" t="s">
        <v>25253</v>
      </c>
      <c r="H10782" s="50" t="s">
        <v>25254</v>
      </c>
      <c r="I10782" s="50">
        <f>(DAX__2019_2020__33[[#This Row],[Adj Close]]-DAX__2019_2020__33[[#This Row],[Adj Open]])/DAX__2019_2020__33[[#This Row],[Adj Open]]</f>
        <v>-6.0714297619047598E-2</v>
      </c>
      <c r="J10782" s="50">
        <f>DAX__2019_2020__33[[#This Row],[Adj Close]]-DAX__2019_2020__33[[#This Row],[Adj Open]]</f>
        <v>-14.629886388628478</v>
      </c>
      <c r="K10782" s="50">
        <v>586194</v>
      </c>
    </row>
    <row r="10783" spans="1:11" x14ac:dyDescent="0.3">
      <c r="A10783" s="51" t="str">
        <f t="shared" si="174"/>
        <v>MTX.DE</v>
      </c>
      <c r="B10783" s="52" t="s">
        <v>259</v>
      </c>
      <c r="C10783" s="50" t="s">
        <v>3578</v>
      </c>
      <c r="D10783" s="50">
        <f>DAX__2019_2020__33[[#This Row],[Open]]*(DAX__2019_2020__33[[#This Row],[Adj Close]]/DAX__2019_2020__33[[#This Row],[Close]])</f>
        <v>226.619764863168</v>
      </c>
      <c r="E10783" s="50" t="s">
        <v>25216</v>
      </c>
      <c r="F10783" s="50" t="s">
        <v>3578</v>
      </c>
      <c r="G10783" s="50" t="s">
        <v>3621</v>
      </c>
      <c r="H10783" s="50" t="s">
        <v>25255</v>
      </c>
      <c r="I10783" s="50">
        <f>(DAX__2019_2020__33[[#This Row],[Adj Close]]-DAX__2019_2020__33[[#This Row],[Adj Open]])/DAX__2019_2020__33[[#This Row],[Adj Open]]</f>
        <v>2.1940915611814379E-2</v>
      </c>
      <c r="J10783" s="50">
        <f>DAX__2019_2020__33[[#This Row],[Adj Close]]-DAX__2019_2020__33[[#This Row],[Adj Open]]</f>
        <v>4.9722451368319867</v>
      </c>
      <c r="K10783" s="50">
        <v>410749</v>
      </c>
    </row>
    <row r="10784" spans="1:11" x14ac:dyDescent="0.3">
      <c r="A10784" s="51" t="str">
        <f t="shared" si="174"/>
        <v>MTX.DE</v>
      </c>
      <c r="B10784" s="52" t="s">
        <v>260</v>
      </c>
      <c r="C10784" s="50" t="s">
        <v>3517</v>
      </c>
      <c r="D10784" s="50">
        <f>DAX__2019_2020__33[[#This Row],[Open]]*(DAX__2019_2020__33[[#This Row],[Adj Close]]/DAX__2019_2020__33[[#This Row],[Close]])</f>
        <v>234.26935738876395</v>
      </c>
      <c r="E10784" s="50" t="s">
        <v>25256</v>
      </c>
      <c r="F10784" s="50" t="s">
        <v>25215</v>
      </c>
      <c r="G10784" s="50" t="s">
        <v>25257</v>
      </c>
      <c r="H10784" s="50" t="s">
        <v>25258</v>
      </c>
      <c r="I10784" s="50">
        <f>(DAX__2019_2020__33[[#This Row],[Adj Close]]-DAX__2019_2020__33[[#This Row],[Adj Open]])/DAX__2019_2020__33[[#This Row],[Adj Open]]</f>
        <v>6.9387632653061613E-3</v>
      </c>
      <c r="J10784" s="50">
        <f>DAX__2019_2020__33[[#This Row],[Adj Close]]-DAX__2019_2020__33[[#This Row],[Adj Open]]</f>
        <v>1.6255396112360359</v>
      </c>
      <c r="K10784" s="50">
        <v>339514</v>
      </c>
    </row>
    <row r="10785" spans="1:11" x14ac:dyDescent="0.3">
      <c r="A10785" s="51" t="str">
        <f t="shared" si="174"/>
        <v>MTX.DE</v>
      </c>
      <c r="B10785" s="52" t="s">
        <v>261</v>
      </c>
      <c r="C10785" s="50" t="s">
        <v>2601</v>
      </c>
      <c r="D10785" s="50">
        <f>DAX__2019_2020__33[[#This Row],[Open]]*(DAX__2019_2020__33[[#This Row],[Adj Close]]/DAX__2019_2020__33[[#This Row],[Close]])</f>
        <v>238.85912906272074</v>
      </c>
      <c r="E10785" s="50" t="s">
        <v>2601</v>
      </c>
      <c r="F10785" s="50" t="s">
        <v>3557</v>
      </c>
      <c r="G10785" s="50" t="s">
        <v>2631</v>
      </c>
      <c r="H10785" s="50" t="s">
        <v>25259</v>
      </c>
      <c r="I10785" s="50">
        <f>(DAX__2019_2020__33[[#This Row],[Adj Close]]-DAX__2019_2020__33[[#This Row],[Adj Open]])/DAX__2019_2020__33[[#This Row],[Adj Open]]</f>
        <v>-2.2017613826850139E-2</v>
      </c>
      <c r="J10785" s="50">
        <f>DAX__2019_2020__33[[#This Row],[Adj Close]]-DAX__2019_2020__33[[#This Row],[Adj Open]]</f>
        <v>-5.2591080627207418</v>
      </c>
      <c r="K10785" s="50">
        <v>272708</v>
      </c>
    </row>
    <row r="10786" spans="1:11" x14ac:dyDescent="0.3">
      <c r="A10786" s="51" t="str">
        <f t="shared" si="174"/>
        <v>MTX.DE</v>
      </c>
      <c r="B10786" s="52" t="s">
        <v>262</v>
      </c>
      <c r="C10786" s="50" t="s">
        <v>3621</v>
      </c>
      <c r="D10786" s="50">
        <f>DAX__2019_2020__33[[#This Row],[Open]]*(DAX__2019_2020__33[[#This Row],[Adj Close]]/DAX__2019_2020__33[[#This Row],[Close]])</f>
        <v>231.59200304313359</v>
      </c>
      <c r="E10786" s="50" t="s">
        <v>25216</v>
      </c>
      <c r="F10786" s="50" t="s">
        <v>3558</v>
      </c>
      <c r="G10786" s="50" t="s">
        <v>3569</v>
      </c>
      <c r="H10786" s="50" t="s">
        <v>25260</v>
      </c>
      <c r="I10786" s="50">
        <f>(DAX__2019_2020__33[[#This Row],[Adj Close]]-DAX__2019_2020__33[[#This Row],[Adj Open]])/DAX__2019_2020__33[[#This Row],[Adj Open]]</f>
        <v>-1.6515276835449341E-2</v>
      </c>
      <c r="J10786" s="50">
        <f>DAX__2019_2020__33[[#This Row],[Adj Close]]-DAX__2019_2020__33[[#This Row],[Adj Open]]</f>
        <v>-3.8248060431335773</v>
      </c>
      <c r="K10786" s="50">
        <v>176405</v>
      </c>
    </row>
    <row r="10787" spans="1:11" x14ac:dyDescent="0.3">
      <c r="A10787" s="51" t="str">
        <f t="shared" si="174"/>
        <v>MTX.DE</v>
      </c>
      <c r="B10787" s="52" t="s">
        <v>263</v>
      </c>
      <c r="C10787" s="50" t="s">
        <v>3610</v>
      </c>
      <c r="D10787" s="50">
        <f>DAX__2019_2020__33[[#This Row],[Open]]*(DAX__2019_2020__33[[#This Row],[Adj Close]]/DAX__2019_2020__33[[#This Row],[Close]])</f>
        <v>228.05404648558988</v>
      </c>
      <c r="E10787" s="50" t="s">
        <v>3549</v>
      </c>
      <c r="F10787" s="50" t="s">
        <v>3558</v>
      </c>
      <c r="G10787" s="50" t="s">
        <v>3515</v>
      </c>
      <c r="H10787" s="50" t="s">
        <v>25261</v>
      </c>
      <c r="I10787" s="50">
        <f>(DAX__2019_2020__33[[#This Row],[Adj Close]]-DAX__2019_2020__33[[#This Row],[Adj Open]])/DAX__2019_2020__33[[#This Row],[Adj Open]]</f>
        <v>1.0901492662473828E-2</v>
      </c>
      <c r="J10787" s="50">
        <f>DAX__2019_2020__33[[#This Row],[Adj Close]]-DAX__2019_2020__33[[#This Row],[Adj Open]]</f>
        <v>2.4861295144101234</v>
      </c>
      <c r="K10787" s="50">
        <v>184393</v>
      </c>
    </row>
    <row r="10788" spans="1:11" x14ac:dyDescent="0.3">
      <c r="A10788" s="51" t="str">
        <f t="shared" si="174"/>
        <v>MTX.DE</v>
      </c>
      <c r="B10788" s="52" t="s">
        <v>264</v>
      </c>
      <c r="C10788" s="50" t="s">
        <v>3513</v>
      </c>
      <c r="D10788" s="50">
        <f>DAX__2019_2020__33[[#This Row],[Open]]*(DAX__2019_2020__33[[#This Row],[Adj Close]]/DAX__2019_2020__33[[#This Row],[Close]])</f>
        <v>230.73142832296142</v>
      </c>
      <c r="E10788" s="50" t="s">
        <v>3571</v>
      </c>
      <c r="F10788" s="50" t="s">
        <v>3579</v>
      </c>
      <c r="G10788" s="50" t="s">
        <v>3598</v>
      </c>
      <c r="H10788" s="50" t="s">
        <v>25262</v>
      </c>
      <c r="I10788" s="50">
        <f>(DAX__2019_2020__33[[#This Row],[Adj Close]]-DAX__2019_2020__33[[#This Row],[Adj Open]])/DAX__2019_2020__33[[#This Row],[Adj Open]]</f>
        <v>-1.2432780616253032E-3</v>
      </c>
      <c r="J10788" s="50">
        <f>DAX__2019_2020__33[[#This Row],[Adj Close]]-DAX__2019_2020__33[[#This Row],[Adj Open]]</f>
        <v>-0.28686332296140904</v>
      </c>
      <c r="K10788" s="50">
        <v>169045</v>
      </c>
    </row>
    <row r="10789" spans="1:11" x14ac:dyDescent="0.3">
      <c r="A10789" s="51" t="str">
        <f t="shared" si="174"/>
        <v>MTX.DE</v>
      </c>
      <c r="B10789" s="52" t="s">
        <v>265</v>
      </c>
      <c r="C10789" s="50" t="s">
        <v>3513</v>
      </c>
      <c r="D10789" s="50">
        <f>DAX__2019_2020__33[[#This Row],[Open]]*(DAX__2019_2020__33[[#This Row],[Adj Close]]/DAX__2019_2020__33[[#This Row],[Close]])</f>
        <v>230.73142122767763</v>
      </c>
      <c r="E10789" s="50" t="s">
        <v>25263</v>
      </c>
      <c r="F10789" s="50" t="s">
        <v>25264</v>
      </c>
      <c r="G10789" s="50" t="s">
        <v>3633</v>
      </c>
      <c r="H10789" s="50" t="s">
        <v>25265</v>
      </c>
      <c r="I10789" s="50">
        <f>(DAX__2019_2020__33[[#This Row],[Adj Close]]-DAX__2019_2020__33[[#This Row],[Adj Open]])/DAX__2019_2020__33[[#This Row],[Adj Open]]</f>
        <v>-6.2163281448446538E-3</v>
      </c>
      <c r="J10789" s="50">
        <f>DAX__2019_2020__33[[#This Row],[Adj Close]]-DAX__2019_2020__33[[#This Row],[Adj Open]]</f>
        <v>-1.4343022276776196</v>
      </c>
      <c r="K10789" s="50">
        <v>215912</v>
      </c>
    </row>
    <row r="10790" spans="1:11" x14ac:dyDescent="0.3">
      <c r="A10790" s="51" t="str">
        <f t="shared" si="174"/>
        <v>MTX.DE</v>
      </c>
      <c r="B10790" s="52" t="s">
        <v>266</v>
      </c>
      <c r="C10790" s="50" t="s">
        <v>25266</v>
      </c>
      <c r="D10790" s="50">
        <f>DAX__2019_2020__33[[#This Row],[Open]]*(DAX__2019_2020__33[[#This Row],[Adj Close]]/DAX__2019_2020__33[[#This Row],[Close]])</f>
        <v>229.39273172511804</v>
      </c>
      <c r="E10790" s="50" t="s">
        <v>25266</v>
      </c>
      <c r="F10790" s="50" t="s">
        <v>3574</v>
      </c>
      <c r="G10790" s="50" t="s">
        <v>3558</v>
      </c>
      <c r="H10790" s="50" t="s">
        <v>25204</v>
      </c>
      <c r="I10790" s="50">
        <f>(DAX__2019_2020__33[[#This Row],[Adj Close]]-DAX__2019_2020__33[[#This Row],[Adj Open]])/DAX__2019_2020__33[[#This Row],[Adj Open]]</f>
        <v>-1.042100901428117E-2</v>
      </c>
      <c r="J10790" s="50">
        <f>DAX__2019_2020__33[[#This Row],[Adj Close]]-DAX__2019_2020__33[[#This Row],[Adj Open]]</f>
        <v>-2.3905037251180374</v>
      </c>
      <c r="K10790" s="50">
        <v>1087309</v>
      </c>
    </row>
    <row r="10791" spans="1:11" x14ac:dyDescent="0.3">
      <c r="A10791" s="51" t="str">
        <f t="shared" si="174"/>
        <v>MTX.DE</v>
      </c>
      <c r="B10791" s="52" t="s">
        <v>267</v>
      </c>
      <c r="C10791" s="50" t="s">
        <v>3588</v>
      </c>
      <c r="D10791" s="50">
        <f>DAX__2019_2020__33[[#This Row],[Open]]*(DAX__2019_2020__33[[#This Row],[Adj Close]]/DAX__2019_2020__33[[#This Row],[Close]])</f>
        <v>226.90660041588563</v>
      </c>
      <c r="E10791" s="50" t="s">
        <v>3553</v>
      </c>
      <c r="F10791" s="50" t="s">
        <v>3584</v>
      </c>
      <c r="G10791" s="50" t="s">
        <v>25267</v>
      </c>
      <c r="H10791" s="50" t="s">
        <v>25268</v>
      </c>
      <c r="I10791" s="50">
        <f>(DAX__2019_2020__33[[#This Row],[Adj Close]]-DAX__2019_2020__33[[#This Row],[Adj Open]])/DAX__2019_2020__33[[#This Row],[Adj Open]]</f>
        <v>-8.4280234922707686E-4</v>
      </c>
      <c r="J10791" s="50">
        <f>DAX__2019_2020__33[[#This Row],[Adj Close]]-DAX__2019_2020__33[[#This Row],[Adj Open]]</f>
        <v>-0.19123741588563803</v>
      </c>
      <c r="K10791" s="50">
        <v>189327</v>
      </c>
    </row>
    <row r="10792" spans="1:11" x14ac:dyDescent="0.3">
      <c r="A10792" s="51" t="str">
        <f t="shared" si="174"/>
        <v>MTX.DE</v>
      </c>
      <c r="B10792" s="52" t="s">
        <v>268</v>
      </c>
      <c r="C10792" s="50" t="s">
        <v>25205</v>
      </c>
      <c r="D10792" s="50">
        <f>DAX__2019_2020__33[[#This Row],[Open]]*(DAX__2019_2020__33[[#This Row],[Adj Close]]/DAX__2019_2020__33[[#This Row],[Close]])</f>
        <v>227.09785161157095</v>
      </c>
      <c r="E10792" s="50" t="s">
        <v>25266</v>
      </c>
      <c r="F10792" s="50" t="s">
        <v>3584</v>
      </c>
      <c r="G10792" s="50" t="s">
        <v>3509</v>
      </c>
      <c r="H10792" s="50" t="s">
        <v>25269</v>
      </c>
      <c r="I10792" s="50">
        <f>(DAX__2019_2020__33[[#This Row],[Adj Close]]-DAX__2019_2020__33[[#This Row],[Adj Open]])/DAX__2019_2020__33[[#This Row],[Adj Open]]</f>
        <v>9.2631452631578882E-3</v>
      </c>
      <c r="J10792" s="50">
        <f>DAX__2019_2020__33[[#This Row],[Adj Close]]-DAX__2019_2020__33[[#This Row],[Adj Open]]</f>
        <v>2.1036403884290564</v>
      </c>
      <c r="K10792" s="50">
        <v>165922</v>
      </c>
    </row>
    <row r="10793" spans="1:11" x14ac:dyDescent="0.3">
      <c r="A10793" s="51" t="str">
        <f t="shared" si="174"/>
        <v>MTX.DE</v>
      </c>
      <c r="B10793" s="52" t="s">
        <v>269</v>
      </c>
      <c r="C10793" s="50" t="s">
        <v>25203</v>
      </c>
      <c r="D10793" s="50">
        <f>DAX__2019_2020__33[[#This Row],[Open]]*(DAX__2019_2020__33[[#This Row],[Adj Close]]/DAX__2019_2020__33[[#This Row],[Close]])</f>
        <v>228.14967457619952</v>
      </c>
      <c r="E10793" s="50" t="s">
        <v>3579</v>
      </c>
      <c r="F10793" s="50" t="s">
        <v>3504</v>
      </c>
      <c r="G10793" s="50" t="s">
        <v>3637</v>
      </c>
      <c r="H10793" s="50" t="s">
        <v>25270</v>
      </c>
      <c r="I10793" s="50">
        <f>(DAX__2019_2020__33[[#This Row],[Adj Close]]-DAX__2019_2020__33[[#This Row],[Adj Open]])/DAX__2019_2020__33[[#This Row],[Adj Open]]</f>
        <v>8.3821037288666408E-4</v>
      </c>
      <c r="J10793" s="50">
        <f>DAX__2019_2020__33[[#This Row],[Adj Close]]-DAX__2019_2020__33[[#This Row],[Adj Open]]</f>
        <v>0.19123742380048725</v>
      </c>
      <c r="K10793" s="50">
        <v>144435</v>
      </c>
    </row>
    <row r="10794" spans="1:11" x14ac:dyDescent="0.3">
      <c r="A10794" s="51" t="str">
        <f t="shared" si="174"/>
        <v>MTX.DE</v>
      </c>
      <c r="B10794" s="52" t="s">
        <v>270</v>
      </c>
      <c r="C10794" s="50" t="s">
        <v>25266</v>
      </c>
      <c r="D10794" s="50">
        <f>DAX__2019_2020__33[[#This Row],[Open]]*(DAX__2019_2020__33[[#This Row],[Adj Close]]/DAX__2019_2020__33[[#This Row],[Close]])</f>
        <v>229.3927336191696</v>
      </c>
      <c r="E10794" s="50" t="s">
        <v>3631</v>
      </c>
      <c r="F10794" s="50" t="s">
        <v>3637</v>
      </c>
      <c r="G10794" s="50" t="s">
        <v>2603</v>
      </c>
      <c r="H10794" s="50" t="s">
        <v>25271</v>
      </c>
      <c r="I10794" s="50">
        <f>(DAX__2019_2020__33[[#This Row],[Adj Close]]-DAX__2019_2020__33[[#This Row],[Adj Open]])/DAX__2019_2020__33[[#This Row],[Adj Open]]</f>
        <v>1.2922076188130353E-2</v>
      </c>
      <c r="J10794" s="50">
        <f>DAX__2019_2020__33[[#This Row],[Adj Close]]-DAX__2019_2020__33[[#This Row],[Adj Open]]</f>
        <v>2.9642303808304007</v>
      </c>
      <c r="K10794" s="50">
        <v>196829</v>
      </c>
    </row>
    <row r="10795" spans="1:11" x14ac:dyDescent="0.3">
      <c r="A10795" s="51" t="str">
        <f t="shared" si="174"/>
        <v>MTX.DE</v>
      </c>
      <c r="B10795" s="52" t="s">
        <v>271</v>
      </c>
      <c r="C10795" s="50" t="s">
        <v>3630</v>
      </c>
      <c r="D10795" s="50">
        <f>DAX__2019_2020__33[[#This Row],[Open]]*(DAX__2019_2020__33[[#This Row],[Adj Close]]/DAX__2019_2020__33[[#This Row],[Close]])</f>
        <v>232.26134302782762</v>
      </c>
      <c r="E10795" s="50" t="s">
        <v>25234</v>
      </c>
      <c r="F10795" s="50" t="s">
        <v>3551</v>
      </c>
      <c r="G10795" s="50" t="s">
        <v>3608</v>
      </c>
      <c r="H10795" s="50" t="s">
        <v>25272</v>
      </c>
      <c r="I10795" s="50">
        <f>(DAX__2019_2020__33[[#This Row],[Adj Close]]-DAX__2019_2020__33[[#This Row],[Adj Open]])/DAX__2019_2020__33[[#This Row],[Adj Open]]</f>
        <v>3.7052656329007914E-3</v>
      </c>
      <c r="J10795" s="50">
        <f>DAX__2019_2020__33[[#This Row],[Adj Close]]-DAX__2019_2020__33[[#This Row],[Adj Open]]</f>
        <v>0.86058997217239153</v>
      </c>
      <c r="K10795" s="50">
        <v>125380</v>
      </c>
    </row>
    <row r="10796" spans="1:11" x14ac:dyDescent="0.3">
      <c r="A10796" s="51" t="str">
        <f t="shared" si="174"/>
        <v>MTX.DE</v>
      </c>
      <c r="B10796" s="52" t="s">
        <v>272</v>
      </c>
      <c r="C10796" s="50" t="s">
        <v>3591</v>
      </c>
      <c r="D10796" s="50">
        <f>DAX__2019_2020__33[[#This Row],[Open]]*(DAX__2019_2020__33[[#This Row],[Adj Close]]/DAX__2019_2020__33[[#This Row],[Close]])</f>
        <v>233.88689708314567</v>
      </c>
      <c r="E10796" s="50" t="s">
        <v>25273</v>
      </c>
      <c r="F10796" s="50" t="s">
        <v>3571</v>
      </c>
      <c r="G10796" s="50" t="s">
        <v>3608</v>
      </c>
      <c r="H10796" s="50" t="s">
        <v>25272</v>
      </c>
      <c r="I10796" s="50">
        <f>(DAX__2019_2020__33[[#This Row],[Adj Close]]-DAX__2019_2020__33[[#This Row],[Adj Open]])/DAX__2019_2020__33[[#This Row],[Adj Open]]</f>
        <v>-3.270658137269295E-3</v>
      </c>
      <c r="J10796" s="50">
        <f>DAX__2019_2020__33[[#This Row],[Adj Close]]-DAX__2019_2020__33[[#This Row],[Adj Open]]</f>
        <v>-0.76496408314565656</v>
      </c>
      <c r="K10796" s="50">
        <v>131636</v>
      </c>
    </row>
    <row r="10797" spans="1:11" x14ac:dyDescent="0.3">
      <c r="A10797" s="51" t="str">
        <f t="shared" si="174"/>
        <v>MTX.DE</v>
      </c>
      <c r="B10797" s="52" t="s">
        <v>273</v>
      </c>
      <c r="C10797" s="50" t="s">
        <v>25273</v>
      </c>
      <c r="D10797" s="50">
        <f>DAX__2019_2020__33[[#This Row],[Open]]*(DAX__2019_2020__33[[#This Row],[Adj Close]]/DAX__2019_2020__33[[#This Row],[Close]])</f>
        <v>234.17374606418034</v>
      </c>
      <c r="E10797" s="50" t="s">
        <v>25232</v>
      </c>
      <c r="F10797" s="50" t="s">
        <v>3519</v>
      </c>
      <c r="G10797" s="50" t="s">
        <v>3608</v>
      </c>
      <c r="H10797" s="50" t="s">
        <v>25272</v>
      </c>
      <c r="I10797" s="50">
        <f>(DAX__2019_2020__33[[#This Row],[Adj Close]]-DAX__2019_2020__33[[#This Row],[Adj Open]])/DAX__2019_2020__33[[#This Row],[Adj Open]]</f>
        <v>-4.4915925967723581E-3</v>
      </c>
      <c r="J10797" s="50">
        <f>DAX__2019_2020__33[[#This Row],[Adj Close]]-DAX__2019_2020__33[[#This Row],[Adj Open]]</f>
        <v>-1.0518130641803225</v>
      </c>
      <c r="K10797" s="50">
        <v>200290</v>
      </c>
    </row>
    <row r="10798" spans="1:11" x14ac:dyDescent="0.3">
      <c r="A10798" s="51" t="str">
        <f t="shared" si="174"/>
        <v>MTX.DE</v>
      </c>
      <c r="B10798" s="52" t="s">
        <v>274</v>
      </c>
      <c r="C10798" s="50" t="s">
        <v>25212</v>
      </c>
      <c r="D10798" s="50">
        <f>DAX__2019_2020__33[[#This Row],[Open]]*(DAX__2019_2020__33[[#This Row],[Adj Close]]/DAX__2019_2020__33[[#This Row],[Close]])</f>
        <v>233.31316021899099</v>
      </c>
      <c r="E10798" s="50" t="s">
        <v>3561</v>
      </c>
      <c r="F10798" s="50" t="s">
        <v>25264</v>
      </c>
      <c r="G10798" s="50" t="s">
        <v>3612</v>
      </c>
      <c r="H10798" s="50" t="s">
        <v>25274</v>
      </c>
      <c r="I10798" s="50">
        <f>(DAX__2019_2020__33[[#This Row],[Adj Close]]-DAX__2019_2020__33[[#This Row],[Adj Open]])/DAX__2019_2020__33[[#This Row],[Adj Open]]</f>
        <v>-2.9098385245901699E-2</v>
      </c>
      <c r="J10798" s="50">
        <f>DAX__2019_2020__33[[#This Row],[Adj Close]]-DAX__2019_2020__33[[#This Row],[Adj Open]]</f>
        <v>-6.7890362189909865</v>
      </c>
      <c r="K10798" s="50">
        <v>218632</v>
      </c>
    </row>
    <row r="10799" spans="1:11" x14ac:dyDescent="0.3">
      <c r="A10799" s="51" t="str">
        <f t="shared" ref="A10799:A10862" si="175">"MTX.DE"</f>
        <v>MTX.DE</v>
      </c>
      <c r="B10799" s="52" t="s">
        <v>275</v>
      </c>
      <c r="C10799" s="50" t="s">
        <v>3506</v>
      </c>
      <c r="D10799" s="50">
        <f>DAX__2019_2020__33[[#This Row],[Open]]*(DAX__2019_2020__33[[#This Row],[Adj Close]]/DAX__2019_2020__33[[#This Row],[Close]])</f>
        <v>228.53215800823045</v>
      </c>
      <c r="E10799" s="50" t="s">
        <v>2603</v>
      </c>
      <c r="F10799" s="50" t="s">
        <v>25203</v>
      </c>
      <c r="G10799" s="50" t="s">
        <v>2603</v>
      </c>
      <c r="H10799" s="50" t="s">
        <v>25271</v>
      </c>
      <c r="I10799" s="50">
        <f>(DAX__2019_2020__33[[#This Row],[Adj Close]]-DAX__2019_2020__33[[#This Row],[Adj Open]])/DAX__2019_2020__33[[#This Row],[Adj Open]]</f>
        <v>1.6736401673640187E-2</v>
      </c>
      <c r="J10799" s="50">
        <f>DAX__2019_2020__33[[#This Row],[Adj Close]]-DAX__2019_2020__33[[#This Row],[Adj Open]]</f>
        <v>3.8248059917695514</v>
      </c>
      <c r="K10799" s="50">
        <v>194099</v>
      </c>
    </row>
    <row r="10800" spans="1:11" x14ac:dyDescent="0.3">
      <c r="A10800" s="51" t="str">
        <f t="shared" si="175"/>
        <v>MTX.DE</v>
      </c>
      <c r="B10800" s="52" t="s">
        <v>276</v>
      </c>
      <c r="C10800" s="50" t="s">
        <v>3514</v>
      </c>
      <c r="D10800" s="50">
        <f>DAX__2019_2020__33[[#This Row],[Open]]*(DAX__2019_2020__33[[#This Row],[Adj Close]]/DAX__2019_2020__33[[#This Row],[Close]])</f>
        <v>232.73945618311578</v>
      </c>
      <c r="E10800" s="50" t="s">
        <v>25257</v>
      </c>
      <c r="F10800" s="50" t="s">
        <v>3640</v>
      </c>
      <c r="G10800" s="50" t="s">
        <v>2629</v>
      </c>
      <c r="H10800" s="50" t="s">
        <v>25247</v>
      </c>
      <c r="I10800" s="50">
        <f>(DAX__2019_2020__33[[#This Row],[Adj Close]]-DAX__2019_2020__33[[#This Row],[Adj Open]])/DAX__2019_2020__33[[#This Row],[Adj Open]]</f>
        <v>1.0682029844257122E-2</v>
      </c>
      <c r="J10800" s="50">
        <f>DAX__2019_2020__33[[#This Row],[Adj Close]]-DAX__2019_2020__33[[#This Row],[Adj Open]]</f>
        <v>2.4861298168842154</v>
      </c>
      <c r="K10800" s="50">
        <v>150188</v>
      </c>
    </row>
    <row r="10801" spans="1:11" x14ac:dyDescent="0.3">
      <c r="A10801" s="51" t="str">
        <f t="shared" si="175"/>
        <v>MTX.DE</v>
      </c>
      <c r="B10801" s="52" t="s">
        <v>277</v>
      </c>
      <c r="C10801" s="50" t="s">
        <v>2636</v>
      </c>
      <c r="D10801" s="50">
        <f>DAX__2019_2020__33[[#This Row],[Open]]*(DAX__2019_2020__33[[#This Row],[Adj Close]]/DAX__2019_2020__33[[#This Row],[Close]])</f>
        <v>236.08615266302624</v>
      </c>
      <c r="E10801" s="50" t="s">
        <v>25224</v>
      </c>
      <c r="F10801" s="50" t="s">
        <v>3615</v>
      </c>
      <c r="G10801" s="50" t="s">
        <v>25275</v>
      </c>
      <c r="H10801" s="50" t="s">
        <v>25276</v>
      </c>
      <c r="I10801" s="50">
        <f>(DAX__2019_2020__33[[#This Row],[Adj Close]]-DAX__2019_2020__33[[#This Row],[Adj Open]])/DAX__2019_2020__33[[#This Row],[Adj Open]]</f>
        <v>-2.0251114303388749E-2</v>
      </c>
      <c r="J10801" s="50">
        <f>DAX__2019_2020__33[[#This Row],[Adj Close]]-DAX__2019_2020__33[[#This Row],[Adj Open]]</f>
        <v>-4.7810076630262301</v>
      </c>
      <c r="K10801" s="50">
        <v>116123</v>
      </c>
    </row>
    <row r="10802" spans="1:11" x14ac:dyDescent="0.3">
      <c r="A10802" s="51" t="str">
        <f t="shared" si="175"/>
        <v>MTX.DE</v>
      </c>
      <c r="B10802" s="52" t="s">
        <v>278</v>
      </c>
      <c r="C10802" s="50" t="s">
        <v>3621</v>
      </c>
      <c r="D10802" s="50">
        <f>DAX__2019_2020__33[[#This Row],[Open]]*(DAX__2019_2020__33[[#This Row],[Adj Close]]/DAX__2019_2020__33[[#This Row],[Close]])</f>
        <v>231.59200206053282</v>
      </c>
      <c r="E10802" s="50" t="s">
        <v>3596</v>
      </c>
      <c r="F10802" s="50" t="s">
        <v>3615</v>
      </c>
      <c r="G10802" s="50" t="s">
        <v>3514</v>
      </c>
      <c r="H10802" s="50" t="s">
        <v>25277</v>
      </c>
      <c r="I10802" s="50">
        <f>(DAX__2019_2020__33[[#This Row],[Adj Close]]-DAX__2019_2020__33[[#This Row],[Adj Open]])/DAX__2019_2020__33[[#This Row],[Adj Open]]</f>
        <v>4.9545706641771882E-3</v>
      </c>
      <c r="J10802" s="50">
        <f>DAX__2019_2020__33[[#This Row],[Adj Close]]-DAX__2019_2020__33[[#This Row],[Adj Open]]</f>
        <v>1.1474389394671789</v>
      </c>
      <c r="K10802" s="50">
        <v>98504</v>
      </c>
    </row>
    <row r="10803" spans="1:11" x14ac:dyDescent="0.3">
      <c r="A10803" s="51" t="str">
        <f t="shared" si="175"/>
        <v>MTX.DE</v>
      </c>
      <c r="B10803" s="52" t="s">
        <v>279</v>
      </c>
      <c r="C10803" s="50" t="s">
        <v>3620</v>
      </c>
      <c r="D10803" s="50">
        <f>DAX__2019_2020__33[[#This Row],[Open]]*(DAX__2019_2020__33[[#This Row],[Adj Close]]/DAX__2019_2020__33[[#This Row],[Close]])</f>
        <v>231.68763421885592</v>
      </c>
      <c r="E10803" s="50" t="s">
        <v>3630</v>
      </c>
      <c r="F10803" s="50" t="s">
        <v>3637</v>
      </c>
      <c r="G10803" s="50" t="s">
        <v>25275</v>
      </c>
      <c r="H10803" s="50" t="s">
        <v>25276</v>
      </c>
      <c r="I10803" s="50">
        <f>(DAX__2019_2020__33[[#This Row],[Adj Close]]-DAX__2019_2020__33[[#This Row],[Adj Open]])/DAX__2019_2020__33[[#This Row],[Adj Open]]</f>
        <v>-1.6508831822012713E-3</v>
      </c>
      <c r="J10803" s="50">
        <f>DAX__2019_2020__33[[#This Row],[Adj Close]]-DAX__2019_2020__33[[#This Row],[Adj Open]]</f>
        <v>-0.38248921885590903</v>
      </c>
      <c r="K10803" s="50">
        <v>168316</v>
      </c>
    </row>
    <row r="10804" spans="1:11" x14ac:dyDescent="0.3">
      <c r="A10804" s="51" t="str">
        <f t="shared" si="175"/>
        <v>MTX.DE</v>
      </c>
      <c r="B10804" s="52" t="s">
        <v>280</v>
      </c>
      <c r="C10804" s="50" t="s">
        <v>3572</v>
      </c>
      <c r="D10804" s="50">
        <f>DAX__2019_2020__33[[#This Row],[Open]]*(DAX__2019_2020__33[[#This Row],[Adj Close]]/DAX__2019_2020__33[[#This Row],[Close]])</f>
        <v>231.78323552888497</v>
      </c>
      <c r="E10804" s="50" t="s">
        <v>25257</v>
      </c>
      <c r="F10804" s="50" t="s">
        <v>3598</v>
      </c>
      <c r="G10804" s="50" t="s">
        <v>25278</v>
      </c>
      <c r="H10804" s="50" t="s">
        <v>25279</v>
      </c>
      <c r="I10804" s="50">
        <f>(DAX__2019_2020__33[[#This Row],[Adj Close]]-DAX__2019_2020__33[[#This Row],[Adj Open]])/DAX__2019_2020__33[[#This Row],[Adj Open]]</f>
        <v>1.2376237930104884E-2</v>
      </c>
      <c r="J10804" s="50">
        <f>DAX__2019_2020__33[[#This Row],[Adj Close]]-DAX__2019_2020__33[[#This Row],[Adj Open]]</f>
        <v>2.8686044711150203</v>
      </c>
      <c r="K10804" s="50">
        <v>178705</v>
      </c>
    </row>
    <row r="10805" spans="1:11" x14ac:dyDescent="0.3">
      <c r="A10805" s="51" t="str">
        <f t="shared" si="175"/>
        <v>MTX.DE</v>
      </c>
      <c r="B10805" s="52" t="s">
        <v>281</v>
      </c>
      <c r="C10805" s="50" t="s">
        <v>25280</v>
      </c>
      <c r="D10805" s="50">
        <f>DAX__2019_2020__33[[#This Row],[Open]]*(DAX__2019_2020__33[[#This Row],[Adj Close]]/DAX__2019_2020__33[[#This Row],[Close]])</f>
        <v>233.9824958491709</v>
      </c>
      <c r="E10805" s="50" t="s">
        <v>3623</v>
      </c>
      <c r="F10805" s="50" t="s">
        <v>3630</v>
      </c>
      <c r="G10805" s="50" t="s">
        <v>2631</v>
      </c>
      <c r="H10805" s="50" t="s">
        <v>25259</v>
      </c>
      <c r="I10805" s="50">
        <f>(DAX__2019_2020__33[[#This Row],[Adj Close]]-DAX__2019_2020__33[[#This Row],[Adj Open]])/DAX__2019_2020__33[[#This Row],[Adj Open]]</f>
        <v>-1.6346301794192941E-3</v>
      </c>
      <c r="J10805" s="50">
        <f>DAX__2019_2020__33[[#This Row],[Adj Close]]-DAX__2019_2020__33[[#This Row],[Adj Open]]</f>
        <v>-0.38247484917090446</v>
      </c>
      <c r="K10805" s="50">
        <v>124553</v>
      </c>
    </row>
    <row r="10806" spans="1:11" x14ac:dyDescent="0.3">
      <c r="A10806" s="51" t="str">
        <f t="shared" si="175"/>
        <v>MTX.DE</v>
      </c>
      <c r="B10806" s="52" t="s">
        <v>282</v>
      </c>
      <c r="C10806" s="50" t="s">
        <v>2603</v>
      </c>
      <c r="D10806" s="50">
        <f>DAX__2019_2020__33[[#This Row],[Open]]*(DAX__2019_2020__33[[#This Row],[Adj Close]]/DAX__2019_2020__33[[#This Row],[Close]])</f>
        <v>232.35696552100842</v>
      </c>
      <c r="E10806" s="50" t="s">
        <v>2627</v>
      </c>
      <c r="F10806" s="50" t="s">
        <v>3618</v>
      </c>
      <c r="G10806" s="50" t="s">
        <v>3553</v>
      </c>
      <c r="H10806" s="50" t="s">
        <v>25281</v>
      </c>
      <c r="I10806" s="50">
        <f>(DAX__2019_2020__33[[#This Row],[Adj Close]]-DAX__2019_2020__33[[#This Row],[Adj Open]])/DAX__2019_2020__33[[#This Row],[Adj Open]]</f>
        <v>-2.0576131687242805E-2</v>
      </c>
      <c r="J10806" s="50">
        <f>DAX__2019_2020__33[[#This Row],[Adj Close]]-DAX__2019_2020__33[[#This Row],[Adj Open]]</f>
        <v>-4.7810075210084051</v>
      </c>
      <c r="K10806" s="50">
        <v>290469</v>
      </c>
    </row>
    <row r="10807" spans="1:11" x14ac:dyDescent="0.3">
      <c r="A10807" s="51" t="str">
        <f t="shared" si="175"/>
        <v>MTX.DE</v>
      </c>
      <c r="B10807" s="52" t="s">
        <v>283</v>
      </c>
      <c r="C10807" s="50" t="s">
        <v>3553</v>
      </c>
      <c r="D10807" s="50">
        <f>DAX__2019_2020__33[[#This Row],[Open]]*(DAX__2019_2020__33[[#This Row],[Adj Close]]/DAX__2019_2020__33[[#This Row],[Close]])</f>
        <v>227.57595759993524</v>
      </c>
      <c r="E10807" s="50" t="s">
        <v>3549</v>
      </c>
      <c r="F10807" s="50" t="s">
        <v>3618</v>
      </c>
      <c r="G10807" s="50" t="s">
        <v>25216</v>
      </c>
      <c r="H10807" s="50" t="s">
        <v>25282</v>
      </c>
      <c r="I10807" s="50">
        <f>(DAX__2019_2020__33[[#This Row],[Adj Close]]-DAX__2019_2020__33[[#This Row],[Adj Open]])/DAX__2019_2020__33[[#This Row],[Adj Open]]</f>
        <v>2.1428596638655487E-2</v>
      </c>
      <c r="J10807" s="50">
        <f>DAX__2019_2020__33[[#This Row],[Adj Close]]-DAX__2019_2020__33[[#This Row],[Adj Open]]</f>
        <v>4.876633400064776</v>
      </c>
      <c r="K10807" s="50">
        <v>220815</v>
      </c>
    </row>
    <row r="10808" spans="1:11" x14ac:dyDescent="0.3">
      <c r="A10808" s="51" t="str">
        <f t="shared" si="175"/>
        <v>MTX.DE</v>
      </c>
      <c r="B10808" s="52" t="s">
        <v>284</v>
      </c>
      <c r="C10808" s="50" t="s">
        <v>2603</v>
      </c>
      <c r="D10808" s="50">
        <f>DAX__2019_2020__33[[#This Row],[Open]]*(DAX__2019_2020__33[[#This Row],[Adj Close]]/DAX__2019_2020__33[[#This Row],[Close]])</f>
        <v>232.35698055539038</v>
      </c>
      <c r="E10808" s="50" t="s">
        <v>3631</v>
      </c>
      <c r="F10808" s="50" t="s">
        <v>3509</v>
      </c>
      <c r="G10808" s="50" t="s">
        <v>3537</v>
      </c>
      <c r="H10808" s="50" t="s">
        <v>25214</v>
      </c>
      <c r="I10808" s="50">
        <f>(DAX__2019_2020__33[[#This Row],[Adj Close]]-DAX__2019_2020__33[[#This Row],[Adj Open]])/DAX__2019_2020__33[[#This Row],[Adj Open]]</f>
        <v>8.2303292181068878E-4</v>
      </c>
      <c r="J10808" s="50">
        <f>DAX__2019_2020__33[[#This Row],[Adj Close]]-DAX__2019_2020__33[[#This Row],[Adj Open]]</f>
        <v>0.19123744460961234</v>
      </c>
      <c r="K10808" s="50">
        <v>166576</v>
      </c>
    </row>
    <row r="10809" spans="1:11" x14ac:dyDescent="0.3">
      <c r="A10809" s="51" t="str">
        <f t="shared" si="175"/>
        <v>MTX.DE</v>
      </c>
      <c r="B10809" s="52" t="s">
        <v>285</v>
      </c>
      <c r="C10809" s="50" t="s">
        <v>3572</v>
      </c>
      <c r="D10809" s="50">
        <f>DAX__2019_2020__33[[#This Row],[Open]]*(DAX__2019_2020__33[[#This Row],[Adj Close]]/DAX__2019_2020__33[[#This Row],[Close]])</f>
        <v>231.78324576630263</v>
      </c>
      <c r="E10809" s="50" t="s">
        <v>25283</v>
      </c>
      <c r="F10809" s="50" t="s">
        <v>25284</v>
      </c>
      <c r="G10809" s="50" t="s">
        <v>25275</v>
      </c>
      <c r="H10809" s="50" t="s">
        <v>25276</v>
      </c>
      <c r="I10809" s="50">
        <f>(DAX__2019_2020__33[[#This Row],[Adj Close]]-DAX__2019_2020__33[[#This Row],[Adj Open]])/DAX__2019_2020__33[[#This Row],[Adj Open]]</f>
        <v>-2.0627063216841239E-3</v>
      </c>
      <c r="J10809" s="50">
        <f>DAX__2019_2020__33[[#This Row],[Adj Close]]-DAX__2019_2020__33[[#This Row],[Adj Open]]</f>
        <v>-0.47810076630261733</v>
      </c>
      <c r="K10809" s="50">
        <v>165778</v>
      </c>
    </row>
    <row r="10810" spans="1:11" x14ac:dyDescent="0.3">
      <c r="A10810" s="51" t="str">
        <f t="shared" si="175"/>
        <v>MTX.DE</v>
      </c>
      <c r="B10810" s="52" t="s">
        <v>286</v>
      </c>
      <c r="C10810" s="50" t="s">
        <v>25275</v>
      </c>
      <c r="D10810" s="50">
        <f>DAX__2019_2020__33[[#This Row],[Open]]*(DAX__2019_2020__33[[#This Row],[Adj Close]]/DAX__2019_2020__33[[#This Row],[Close]])</f>
        <v>231.30512792646206</v>
      </c>
      <c r="E10810" s="50" t="s">
        <v>3571</v>
      </c>
      <c r="F10810" s="50" t="s">
        <v>3588</v>
      </c>
      <c r="G10810" s="50" t="s">
        <v>3637</v>
      </c>
      <c r="H10810" s="50" t="s">
        <v>25270</v>
      </c>
      <c r="I10810" s="50">
        <f>(DAX__2019_2020__33[[#This Row],[Adj Close]]-DAX__2019_2020__33[[#This Row],[Adj Open]])/DAX__2019_2020__33[[#This Row],[Adj Open]]</f>
        <v>-1.28151760102978E-2</v>
      </c>
      <c r="J10810" s="50">
        <f>DAX__2019_2020__33[[#This Row],[Adj Close]]-DAX__2019_2020__33[[#This Row],[Adj Open]]</f>
        <v>-2.9642159264620602</v>
      </c>
      <c r="K10810" s="50">
        <v>143667</v>
      </c>
    </row>
    <row r="10811" spans="1:11" x14ac:dyDescent="0.3">
      <c r="A10811" s="51" t="str">
        <f t="shared" si="175"/>
        <v>MTX.DE</v>
      </c>
      <c r="B10811" s="52" t="s">
        <v>287</v>
      </c>
      <c r="C10811" s="50" t="s">
        <v>3600</v>
      </c>
      <c r="D10811" s="50">
        <f>DAX__2019_2020__33[[#This Row],[Open]]*(DAX__2019_2020__33[[#This Row],[Adj Close]]/DAX__2019_2020__33[[#This Row],[Close]])</f>
        <v>227.86283001975286</v>
      </c>
      <c r="E10811" s="50" t="s">
        <v>3556</v>
      </c>
      <c r="F10811" s="50" t="s">
        <v>3553</v>
      </c>
      <c r="G10811" s="50" t="s">
        <v>3540</v>
      </c>
      <c r="H10811" s="50" t="s">
        <v>25285</v>
      </c>
      <c r="I10811" s="50">
        <f>(DAX__2019_2020__33[[#This Row],[Adj Close]]-DAX__2019_2020__33[[#This Row],[Adj Open]])/DAX__2019_2020__33[[#This Row],[Adj Open]]</f>
        <v>5.0356566718128713E-3</v>
      </c>
      <c r="J10811" s="50">
        <f>DAX__2019_2020__33[[#This Row],[Adj Close]]-DAX__2019_2020__33[[#This Row],[Adj Open]]</f>
        <v>1.1474389802471308</v>
      </c>
      <c r="K10811" s="50">
        <v>106442</v>
      </c>
    </row>
    <row r="10812" spans="1:11" x14ac:dyDescent="0.3">
      <c r="A10812" s="51" t="str">
        <f t="shared" si="175"/>
        <v>MTX.DE</v>
      </c>
      <c r="B10812" s="52" t="s">
        <v>288</v>
      </c>
      <c r="C10812" s="50" t="s">
        <v>25286</v>
      </c>
      <c r="D10812" s="50">
        <f>DAX__2019_2020__33[[#This Row],[Open]]*(DAX__2019_2020__33[[#This Row],[Adj Close]]/DAX__2019_2020__33[[#This Row],[Close]])</f>
        <v>228.81901669648857</v>
      </c>
      <c r="E10812" s="50" t="s">
        <v>3540</v>
      </c>
      <c r="F10812" s="50" t="s">
        <v>3616</v>
      </c>
      <c r="G10812" s="50" t="s">
        <v>25210</v>
      </c>
      <c r="H10812" s="50" t="s">
        <v>25287</v>
      </c>
      <c r="I10812" s="50">
        <f>(DAX__2019_2020__33[[#This Row],[Adj Close]]-DAX__2019_2020__33[[#This Row],[Adj Open]])/DAX__2019_2020__33[[#This Row],[Adj Open]]</f>
        <v>-1.0447137353358138E-2</v>
      </c>
      <c r="J10812" s="50">
        <f>DAX__2019_2020__33[[#This Row],[Adj Close]]-DAX__2019_2020__33[[#This Row],[Adj Open]]</f>
        <v>-2.3905036964885653</v>
      </c>
      <c r="K10812" s="50">
        <v>136917</v>
      </c>
    </row>
    <row r="10813" spans="1:11" x14ac:dyDescent="0.3">
      <c r="A10813" s="51" t="str">
        <f t="shared" si="175"/>
        <v>MTX.DE</v>
      </c>
      <c r="B10813" s="52" t="s">
        <v>289</v>
      </c>
      <c r="C10813" s="50" t="s">
        <v>3508</v>
      </c>
      <c r="D10813" s="50">
        <f>DAX__2019_2020__33[[#This Row],[Open]]*(DAX__2019_2020__33[[#This Row],[Adj Close]]/DAX__2019_2020__33[[#This Row],[Close]])</f>
        <v>226.23727995896678</v>
      </c>
      <c r="E10813" s="50" t="s">
        <v>3644</v>
      </c>
      <c r="F10813" s="50" t="s">
        <v>3502</v>
      </c>
      <c r="G10813" s="50" t="s">
        <v>3337</v>
      </c>
      <c r="H10813" s="50" t="s">
        <v>25288</v>
      </c>
      <c r="I10813" s="50">
        <f>(DAX__2019_2020__33[[#This Row],[Adj Close]]-DAX__2019_2020__33[[#This Row],[Adj Open]])/DAX__2019_2020__33[[#This Row],[Adj Open]]</f>
        <v>4.6491588001057894E-3</v>
      </c>
      <c r="J10813" s="50">
        <f>DAX__2019_2020__33[[#This Row],[Adj Close]]-DAX__2019_2020__33[[#This Row],[Adj Open]]</f>
        <v>1.0518130410332276</v>
      </c>
      <c r="K10813" s="50">
        <v>172163</v>
      </c>
    </row>
    <row r="10814" spans="1:11" x14ac:dyDescent="0.3">
      <c r="A10814" s="51" t="str">
        <f t="shared" si="175"/>
        <v>MTX.DE</v>
      </c>
      <c r="B10814" s="52" t="s">
        <v>290</v>
      </c>
      <c r="C10814" s="50" t="s">
        <v>3502</v>
      </c>
      <c r="D10814" s="50">
        <f>DAX__2019_2020__33[[#This Row],[Open]]*(DAX__2019_2020__33[[#This Row],[Adj Close]]/DAX__2019_2020__33[[#This Row],[Close]])</f>
        <v>222.79495523768736</v>
      </c>
      <c r="E10814" s="50" t="s">
        <v>3638</v>
      </c>
      <c r="F10814" s="50" t="s">
        <v>3428</v>
      </c>
      <c r="G10814" s="50" t="s">
        <v>3604</v>
      </c>
      <c r="H10814" s="50" t="s">
        <v>25289</v>
      </c>
      <c r="I10814" s="50">
        <f>(DAX__2019_2020__33[[#This Row],[Adj Close]]-DAX__2019_2020__33[[#This Row],[Adj Open]])/DAX__2019_2020__33[[#This Row],[Adj Open]]</f>
        <v>2.1459227467811241E-3</v>
      </c>
      <c r="J10814" s="50">
        <f>DAX__2019_2020__33[[#This Row],[Adj Close]]-DAX__2019_2020__33[[#This Row],[Adj Open]]</f>
        <v>0.47810076231263565</v>
      </c>
      <c r="K10814" s="50">
        <v>230022</v>
      </c>
    </row>
    <row r="10815" spans="1:11" x14ac:dyDescent="0.3">
      <c r="A10815" s="51" t="str">
        <f t="shared" si="175"/>
        <v>MTX.DE</v>
      </c>
      <c r="B10815" s="52" t="s">
        <v>291</v>
      </c>
      <c r="C10815" s="50" t="s">
        <v>6501</v>
      </c>
      <c r="D10815" s="50">
        <f>DAX__2019_2020__33[[#This Row],[Open]]*(DAX__2019_2020__33[[#This Row],[Adj Close]]/DAX__2019_2020__33[[#This Row],[Close]])</f>
        <v>222.41246588174602</v>
      </c>
      <c r="E10815" s="50" t="s">
        <v>25267</v>
      </c>
      <c r="F10815" s="50" t="s">
        <v>3580</v>
      </c>
      <c r="G10815" s="50" t="s">
        <v>25264</v>
      </c>
      <c r="H10815" s="50" t="s">
        <v>25290</v>
      </c>
      <c r="I10815" s="50">
        <f>(DAX__2019_2020__33[[#This Row],[Adj Close]]-DAX__2019_2020__33[[#This Row],[Adj Open]])/DAX__2019_2020__33[[#This Row],[Adj Open]]</f>
        <v>1.5047291099381972E-2</v>
      </c>
      <c r="J10815" s="50">
        <f>DAX__2019_2020__33[[#This Row],[Adj Close]]-DAX__2019_2020__33[[#This Row],[Adj Open]]</f>
        <v>3.3467051182539933</v>
      </c>
      <c r="K10815" s="50">
        <v>163455</v>
      </c>
    </row>
    <row r="10816" spans="1:11" x14ac:dyDescent="0.3">
      <c r="A10816" s="51" t="str">
        <f t="shared" si="175"/>
        <v>MTX.DE</v>
      </c>
      <c r="B10816" s="52" t="s">
        <v>292</v>
      </c>
      <c r="C10816" s="50" t="s">
        <v>25210</v>
      </c>
      <c r="D10816" s="50">
        <f>DAX__2019_2020__33[[#This Row],[Open]]*(DAX__2019_2020__33[[#This Row],[Adj Close]]/DAX__2019_2020__33[[#This Row],[Close]])</f>
        <v>226.42852689093485</v>
      </c>
      <c r="E10816" s="50" t="s">
        <v>25291</v>
      </c>
      <c r="F10816" s="50" t="s">
        <v>25292</v>
      </c>
      <c r="G10816" s="50" t="s">
        <v>25253</v>
      </c>
      <c r="H10816" s="50" t="s">
        <v>25254</v>
      </c>
      <c r="I10816" s="50">
        <f>(DAX__2019_2020__33[[#This Row],[Adj Close]]-DAX__2019_2020__33[[#This Row],[Adj Open]])/DAX__2019_2020__33[[#This Row],[Adj Open]]</f>
        <v>-4.2232262978469817E-4</v>
      </c>
      <c r="J10816" s="50">
        <f>DAX__2019_2020__33[[#This Row],[Adj Close]]-DAX__2019_2020__33[[#This Row],[Adj Open]]</f>
        <v>-9.5625890934854851E-2</v>
      </c>
      <c r="K10816" s="50">
        <v>158358</v>
      </c>
    </row>
    <row r="10817" spans="1:11" x14ac:dyDescent="0.3">
      <c r="A10817" s="51" t="str">
        <f t="shared" si="175"/>
        <v>MTX.DE</v>
      </c>
      <c r="B10817" s="52" t="s">
        <v>293</v>
      </c>
      <c r="C10817" s="50" t="s">
        <v>3590</v>
      </c>
      <c r="D10817" s="50">
        <f>DAX__2019_2020__33[[#This Row],[Open]]*(DAX__2019_2020__33[[#This Row],[Adj Close]]/DAX__2019_2020__33[[#This Row],[Close]])</f>
        <v>225.28108311135188</v>
      </c>
      <c r="E10817" s="50" t="s">
        <v>3513</v>
      </c>
      <c r="F10817" s="50" t="s">
        <v>25293</v>
      </c>
      <c r="G10817" s="50" t="s">
        <v>25294</v>
      </c>
      <c r="H10817" s="50" t="s">
        <v>25295</v>
      </c>
      <c r="I10817" s="50">
        <f>(DAX__2019_2020__33[[#This Row],[Adj Close]]-DAX__2019_2020__33[[#This Row],[Adj Open]])/DAX__2019_2020__33[[#This Row],[Adj Open]]</f>
        <v>2.376906136411553E-2</v>
      </c>
      <c r="J10817" s="50">
        <f>DAX__2019_2020__33[[#This Row],[Adj Close]]-DAX__2019_2020__33[[#This Row],[Adj Open]]</f>
        <v>5.354719888648134</v>
      </c>
      <c r="K10817" s="50">
        <v>162371</v>
      </c>
    </row>
    <row r="10818" spans="1:11" x14ac:dyDescent="0.3">
      <c r="A10818" s="51" t="str">
        <f t="shared" si="175"/>
        <v>MTX.DE</v>
      </c>
      <c r="B10818" s="52" t="s">
        <v>294</v>
      </c>
      <c r="C10818" s="50" t="s">
        <v>3615</v>
      </c>
      <c r="D10818" s="50">
        <f>DAX__2019_2020__33[[#This Row],[Open]]*(DAX__2019_2020__33[[#This Row],[Adj Close]]/DAX__2019_2020__33[[#This Row],[Close]])</f>
        <v>230.34894430411785</v>
      </c>
      <c r="E10818" s="50" t="s">
        <v>25213</v>
      </c>
      <c r="F10818" s="50" t="s">
        <v>25296</v>
      </c>
      <c r="G10818" s="50" t="s">
        <v>25296</v>
      </c>
      <c r="H10818" s="50" t="s">
        <v>25297</v>
      </c>
      <c r="I10818" s="50">
        <f>(DAX__2019_2020__33[[#This Row],[Adj Close]]-DAX__2019_2020__33[[#This Row],[Adj Open]])/DAX__2019_2020__33[[#This Row],[Adj Open]]</f>
        <v>-6.2266502173512397E-3</v>
      </c>
      <c r="J10818" s="50">
        <f>DAX__2019_2020__33[[#This Row],[Adj Close]]-DAX__2019_2020__33[[#This Row],[Adj Open]]</f>
        <v>-1.434302304117864</v>
      </c>
      <c r="K10818" s="50">
        <v>250391</v>
      </c>
    </row>
    <row r="10819" spans="1:11" x14ac:dyDescent="0.3">
      <c r="A10819" s="51" t="str">
        <f t="shared" si="175"/>
        <v>MTX.DE</v>
      </c>
      <c r="B10819" s="52" t="s">
        <v>295</v>
      </c>
      <c r="C10819" s="50" t="s">
        <v>3559</v>
      </c>
      <c r="D10819" s="50">
        <f>DAX__2019_2020__33[[#This Row],[Open]]*(DAX__2019_2020__33[[#This Row],[Adj Close]]/DAX__2019_2020__33[[#This Row],[Close]])</f>
        <v>230.15770247059876</v>
      </c>
      <c r="E10819" s="50" t="s">
        <v>3537</v>
      </c>
      <c r="F10819" s="50" t="s">
        <v>3585</v>
      </c>
      <c r="G10819" s="50" t="s">
        <v>3610</v>
      </c>
      <c r="H10819" s="50" t="s">
        <v>25298</v>
      </c>
      <c r="I10819" s="50">
        <f>(DAX__2019_2020__33[[#This Row],[Adj Close]]-DAX__2019_2020__33[[#This Row],[Adj Open]])/DAX__2019_2020__33[[#This Row],[Adj Open]]</f>
        <v>-9.1399959593683536E-3</v>
      </c>
      <c r="J10819" s="50">
        <f>DAX__2019_2020__33[[#This Row],[Adj Close]]-DAX__2019_2020__33[[#This Row],[Adj Open]]</f>
        <v>-2.1036404705987763</v>
      </c>
      <c r="K10819" s="50">
        <v>207380</v>
      </c>
    </row>
    <row r="10820" spans="1:11" x14ac:dyDescent="0.3">
      <c r="A10820" s="51" t="str">
        <f t="shared" si="175"/>
        <v>MTX.DE</v>
      </c>
      <c r="B10820" s="52" t="s">
        <v>296</v>
      </c>
      <c r="C10820" s="50" t="s">
        <v>2600</v>
      </c>
      <c r="D10820" s="50">
        <f>DAX__2019_2020__33[[#This Row],[Open]]*(DAX__2019_2020__33[[#This Row],[Adj Close]]/DAX__2019_2020__33[[#This Row],[Close]])</f>
        <v>229.67960609746746</v>
      </c>
      <c r="E10820" s="50" t="s">
        <v>3571</v>
      </c>
      <c r="F10820" s="50" t="s">
        <v>3506</v>
      </c>
      <c r="G10820" s="50" t="s">
        <v>25296</v>
      </c>
      <c r="H10820" s="50" t="s">
        <v>25297</v>
      </c>
      <c r="I10820" s="50">
        <f>(DAX__2019_2020__33[[#This Row],[Adj Close]]-DAX__2019_2020__33[[#This Row],[Adj Open]])/DAX__2019_2020__33[[#This Row],[Adj Open]]</f>
        <v>-3.3305703996324662E-3</v>
      </c>
      <c r="J10820" s="50">
        <f>DAX__2019_2020__33[[#This Row],[Adj Close]]-DAX__2019_2020__33[[#This Row],[Adj Open]]</f>
        <v>-0.76496409746746963</v>
      </c>
      <c r="K10820" s="50">
        <v>155324</v>
      </c>
    </row>
    <row r="10821" spans="1:11" x14ac:dyDescent="0.3">
      <c r="A10821" s="51" t="str">
        <f t="shared" si="175"/>
        <v>MTX.DE</v>
      </c>
      <c r="B10821" s="52" t="s">
        <v>297</v>
      </c>
      <c r="C10821" s="50" t="s">
        <v>3568</v>
      </c>
      <c r="D10821" s="50">
        <f>DAX__2019_2020__33[[#This Row],[Open]]*(DAX__2019_2020__33[[#This Row],[Adj Close]]/DAX__2019_2020__33[[#This Row],[Close]])</f>
        <v>228.43653323548671</v>
      </c>
      <c r="E10821" s="50" t="s">
        <v>3568</v>
      </c>
      <c r="F10821" s="50" t="s">
        <v>25293</v>
      </c>
      <c r="G10821" s="50" t="s">
        <v>3573</v>
      </c>
      <c r="H10821" s="50" t="s">
        <v>25299</v>
      </c>
      <c r="I10821" s="50">
        <f>(DAX__2019_2020__33[[#This Row],[Adj Close]]-DAX__2019_2020__33[[#This Row],[Adj Open]])/DAX__2019_2020__33[[#This Row],[Adj Open]]</f>
        <v>-1.5906187088476857E-2</v>
      </c>
      <c r="J10821" s="50">
        <f>DAX__2019_2020__33[[#This Row],[Adj Close]]-DAX__2019_2020__33[[#This Row],[Adj Open]]</f>
        <v>-3.633554235486713</v>
      </c>
      <c r="K10821" s="50">
        <v>214070</v>
      </c>
    </row>
    <row r="10822" spans="1:11" x14ac:dyDescent="0.3">
      <c r="A10822" s="51" t="str">
        <f t="shared" si="175"/>
        <v>MTX.DE</v>
      </c>
      <c r="B10822" s="52" t="s">
        <v>298</v>
      </c>
      <c r="C10822" s="50" t="s">
        <v>3564</v>
      </c>
      <c r="D10822" s="50">
        <f>DAX__2019_2020__33[[#This Row],[Open]]*(DAX__2019_2020__33[[#This Row],[Adj Close]]/DAX__2019_2020__33[[#This Row],[Close]])</f>
        <v>224.70734900282719</v>
      </c>
      <c r="E10822" s="50" t="s">
        <v>25266</v>
      </c>
      <c r="F10822" s="50" t="s">
        <v>3343</v>
      </c>
      <c r="G10822" s="50" t="s">
        <v>3633</v>
      </c>
      <c r="H10822" s="50" t="s">
        <v>25265</v>
      </c>
      <c r="I10822" s="50">
        <f>(DAX__2019_2020__33[[#This Row],[Adj Close]]-DAX__2019_2020__33[[#This Row],[Adj Open]])/DAX__2019_2020__33[[#This Row],[Adj Open]]</f>
        <v>2.0425544680850987E-2</v>
      </c>
      <c r="J10822" s="50">
        <f>DAX__2019_2020__33[[#This Row],[Adj Close]]-DAX__2019_2020__33[[#This Row],[Adj Open]]</f>
        <v>4.589769997172823</v>
      </c>
      <c r="K10822" s="50">
        <v>173629</v>
      </c>
    </row>
    <row r="10823" spans="1:11" x14ac:dyDescent="0.3">
      <c r="A10823" s="51" t="str">
        <f t="shared" si="175"/>
        <v>MTX.DE</v>
      </c>
      <c r="B10823" s="52" t="s">
        <v>299</v>
      </c>
      <c r="C10823" s="50" t="s">
        <v>3559</v>
      </c>
      <c r="D10823" s="50">
        <f>DAX__2019_2020__33[[#This Row],[Open]]*(DAX__2019_2020__33[[#This Row],[Adj Close]]/DAX__2019_2020__33[[#This Row],[Close]])</f>
        <v>230.15770077695851</v>
      </c>
      <c r="E10823" s="50" t="s">
        <v>3598</v>
      </c>
      <c r="F10823" s="50" t="s">
        <v>3558</v>
      </c>
      <c r="G10823" s="50" t="s">
        <v>3569</v>
      </c>
      <c r="H10823" s="50" t="s">
        <v>25260</v>
      </c>
      <c r="I10823" s="50">
        <f>(DAX__2019_2020__33[[#This Row],[Adj Close]]-DAX__2019_2020__33[[#This Row],[Adj Open]])/DAX__2019_2020__33[[#This Row],[Adj Open]]</f>
        <v>-1.0386373207973122E-2</v>
      </c>
      <c r="J10823" s="50">
        <f>DAX__2019_2020__33[[#This Row],[Adj Close]]-DAX__2019_2020__33[[#This Row],[Adj Open]]</f>
        <v>-2.3905037769584965</v>
      </c>
      <c r="K10823" s="50">
        <v>126304</v>
      </c>
    </row>
    <row r="10824" spans="1:11" x14ac:dyDescent="0.3">
      <c r="A10824" s="51" t="str">
        <f t="shared" si="175"/>
        <v>MTX.DE</v>
      </c>
      <c r="B10824" s="52" t="s">
        <v>300</v>
      </c>
      <c r="C10824" s="50" t="s">
        <v>25205</v>
      </c>
      <c r="D10824" s="50">
        <f>DAX__2019_2020__33[[#This Row],[Open]]*(DAX__2019_2020__33[[#This Row],[Adj Close]]/DAX__2019_2020__33[[#This Row],[Close]])</f>
        <v>227.09783954565995</v>
      </c>
      <c r="E10824" s="50" t="s">
        <v>25300</v>
      </c>
      <c r="F10824" s="50" t="s">
        <v>3588</v>
      </c>
      <c r="G10824" s="50" t="s">
        <v>25300</v>
      </c>
      <c r="H10824" s="50" t="s">
        <v>25301</v>
      </c>
      <c r="I10824" s="50">
        <f>(DAX__2019_2020__33[[#This Row],[Adj Close]]-DAX__2019_2020__33[[#This Row],[Adj Open]])/DAX__2019_2020__33[[#This Row],[Adj Open]]</f>
        <v>1.0947393684210665E-2</v>
      </c>
      <c r="J10824" s="50">
        <f>DAX__2019_2020__33[[#This Row],[Adj Close]]-DAX__2019_2020__33[[#This Row],[Adj Open]]</f>
        <v>2.4861294543400447</v>
      </c>
      <c r="K10824" s="50">
        <v>155532</v>
      </c>
    </row>
    <row r="10825" spans="1:11" x14ac:dyDescent="0.3">
      <c r="A10825" s="51" t="str">
        <f t="shared" si="175"/>
        <v>MTX.DE</v>
      </c>
      <c r="B10825" s="52" t="s">
        <v>301</v>
      </c>
      <c r="C10825" s="50" t="s">
        <v>3506</v>
      </c>
      <c r="D10825" s="50">
        <f>DAX__2019_2020__33[[#This Row],[Open]]*(DAX__2019_2020__33[[#This Row],[Adj Close]]/DAX__2019_2020__33[[#This Row],[Close]])</f>
        <v>228.53214721197475</v>
      </c>
      <c r="E10825" s="50" t="s">
        <v>3321</v>
      </c>
      <c r="F10825" s="50" t="s">
        <v>3600</v>
      </c>
      <c r="G10825" s="50" t="s">
        <v>3515</v>
      </c>
      <c r="H10825" s="50" t="s">
        <v>25261</v>
      </c>
      <c r="I10825" s="50">
        <f>(DAX__2019_2020__33[[#This Row],[Adj Close]]-DAX__2019_2020__33[[#This Row],[Adj Open]])/DAX__2019_2020__33[[#This Row],[Adj Open]]</f>
        <v>8.786635983263711E-3</v>
      </c>
      <c r="J10825" s="50">
        <f>DAX__2019_2020__33[[#This Row],[Adj Close]]-DAX__2019_2020__33[[#This Row],[Adj Open]]</f>
        <v>2.008028788025257</v>
      </c>
      <c r="K10825" s="50">
        <v>155158</v>
      </c>
    </row>
    <row r="10826" spans="1:11" x14ac:dyDescent="0.3">
      <c r="A10826" s="51" t="str">
        <f t="shared" si="175"/>
        <v>MTX.DE</v>
      </c>
      <c r="B10826" s="52" t="s">
        <v>302</v>
      </c>
      <c r="C10826" s="50" t="s">
        <v>3620</v>
      </c>
      <c r="D10826" s="50">
        <f>DAX__2019_2020__33[[#This Row],[Open]]*(DAX__2019_2020__33[[#This Row],[Adj Close]]/DAX__2019_2020__33[[#This Row],[Close]])</f>
        <v>231.68762487469468</v>
      </c>
      <c r="E10826" s="50" t="s">
        <v>3519</v>
      </c>
      <c r="F10826" s="50" t="s">
        <v>3506</v>
      </c>
      <c r="G10826" s="50" t="s">
        <v>2600</v>
      </c>
      <c r="H10826" s="50" t="s">
        <v>25302</v>
      </c>
      <c r="I10826" s="50">
        <f>(DAX__2019_2020__33[[#This Row],[Adj Close]]-DAX__2019_2020__33[[#This Row],[Adj Open]])/DAX__2019_2020__33[[#This Row],[Adj Open]]</f>
        <v>-8.6669664630585706E-3</v>
      </c>
      <c r="J10826" s="50">
        <f>DAX__2019_2020__33[[#This Row],[Adj Close]]-DAX__2019_2020__33[[#This Row],[Adj Open]]</f>
        <v>-2.0080288746946735</v>
      </c>
      <c r="K10826" s="50">
        <v>135519</v>
      </c>
    </row>
    <row r="10827" spans="1:11" x14ac:dyDescent="0.3">
      <c r="A10827" s="51" t="str">
        <f t="shared" si="175"/>
        <v>MTX.DE</v>
      </c>
      <c r="B10827" s="52" t="s">
        <v>303</v>
      </c>
      <c r="C10827" s="50" t="s">
        <v>3635</v>
      </c>
      <c r="D10827" s="50">
        <f>DAX__2019_2020__33[[#This Row],[Open]]*(DAX__2019_2020__33[[#This Row],[Adj Close]]/DAX__2019_2020__33[[#This Row],[Close]])</f>
        <v>228.62776757033404</v>
      </c>
      <c r="E10827" s="50" t="s">
        <v>3571</v>
      </c>
      <c r="F10827" s="50" t="s">
        <v>3635</v>
      </c>
      <c r="G10827" s="50" t="s">
        <v>25300</v>
      </c>
      <c r="H10827" s="50" t="s">
        <v>25301</v>
      </c>
      <c r="I10827" s="50">
        <f>(DAX__2019_2020__33[[#This Row],[Adj Close]]-DAX__2019_2020__33[[#This Row],[Adj Open]])/DAX__2019_2020__33[[#This Row],[Adj Open]]</f>
        <v>4.1823503760180444E-3</v>
      </c>
      <c r="J10827" s="50">
        <f>DAX__2019_2020__33[[#This Row],[Adj Close]]-DAX__2019_2020__33[[#This Row],[Adj Open]]</f>
        <v>0.95620142966595267</v>
      </c>
      <c r="K10827" s="50">
        <v>91560</v>
      </c>
    </row>
    <row r="10828" spans="1:11" x14ac:dyDescent="0.3">
      <c r="A10828" s="51" t="str">
        <f t="shared" si="175"/>
        <v>MTX.DE</v>
      </c>
      <c r="B10828" s="52" t="s">
        <v>304</v>
      </c>
      <c r="C10828" s="50" t="s">
        <v>3505</v>
      </c>
      <c r="D10828" s="50">
        <f>DAX__2019_2020__33[[#This Row],[Open]]*(DAX__2019_2020__33[[#This Row],[Adj Close]]/DAX__2019_2020__33[[#This Row],[Close]])</f>
        <v>229.48836515348074</v>
      </c>
      <c r="E10828" s="50" t="s">
        <v>25303</v>
      </c>
      <c r="F10828" s="50" t="s">
        <v>3579</v>
      </c>
      <c r="G10828" s="50" t="s">
        <v>3513</v>
      </c>
      <c r="H10828" s="50" t="s">
        <v>25304</v>
      </c>
      <c r="I10828" s="50">
        <f>(DAX__2019_2020__33[[#This Row],[Adj Close]]-DAX__2019_2020__33[[#This Row],[Adj Open]])/DAX__2019_2020__33[[#This Row],[Adj Open]]</f>
        <v>5.4166791666666421E-3</v>
      </c>
      <c r="J10828" s="50">
        <f>DAX__2019_2020__33[[#This Row],[Adj Close]]-DAX__2019_2020__33[[#This Row],[Adj Open]]</f>
        <v>1.2430648465192462</v>
      </c>
      <c r="K10828" s="50">
        <v>86550</v>
      </c>
    </row>
    <row r="10829" spans="1:11" x14ac:dyDescent="0.3">
      <c r="A10829" s="51" t="str">
        <f t="shared" si="175"/>
        <v>MTX.DE</v>
      </c>
      <c r="B10829" s="52" t="s">
        <v>305</v>
      </c>
      <c r="C10829" s="50" t="s">
        <v>3620</v>
      </c>
      <c r="D10829" s="50">
        <f>DAX__2019_2020__33[[#This Row],[Open]]*(DAX__2019_2020__33[[#This Row],[Adj Close]]/DAX__2019_2020__33[[#This Row],[Close]])</f>
        <v>231.68762142735824</v>
      </c>
      <c r="E10829" s="50" t="s">
        <v>3620</v>
      </c>
      <c r="F10829" s="50" t="s">
        <v>3509</v>
      </c>
      <c r="G10829" s="50" t="s">
        <v>3536</v>
      </c>
      <c r="H10829" s="50" t="s">
        <v>25305</v>
      </c>
      <c r="I10829" s="50">
        <f>(DAX__2019_2020__33[[#This Row],[Adj Close]]-DAX__2019_2020__33[[#This Row],[Adj Open]])/DAX__2019_2020__33[[#This Row],[Adj Open]]</f>
        <v>-8.2541063773746261E-4</v>
      </c>
      <c r="J10829" s="50">
        <f>DAX__2019_2020__33[[#This Row],[Adj Close]]-DAX__2019_2020__33[[#This Row],[Adj Open]]</f>
        <v>-0.19123742735823157</v>
      </c>
      <c r="K10829" s="50">
        <v>114708</v>
      </c>
    </row>
    <row r="10830" spans="1:11" x14ac:dyDescent="0.3">
      <c r="A10830" s="51" t="str">
        <f t="shared" si="175"/>
        <v>MTX.DE</v>
      </c>
      <c r="B10830" s="52" t="s">
        <v>306</v>
      </c>
      <c r="C10830" s="50" t="s">
        <v>3554</v>
      </c>
      <c r="D10830" s="50">
        <f>DAX__2019_2020__33[[#This Row],[Open]]*(DAX__2019_2020__33[[#This Row],[Adj Close]]/DAX__2019_2020__33[[#This Row],[Close]])</f>
        <v>230.82703829899884</v>
      </c>
      <c r="E10830" s="50" t="s">
        <v>25216</v>
      </c>
      <c r="F10830" s="50" t="s">
        <v>25203</v>
      </c>
      <c r="G10830" s="50" t="s">
        <v>25306</v>
      </c>
      <c r="H10830" s="50" t="s">
        <v>25307</v>
      </c>
      <c r="I10830" s="50">
        <f>(DAX__2019_2020__33[[#This Row],[Adj Close]]-DAX__2019_2020__33[[#This Row],[Adj Open]])/DAX__2019_2020__33[[#This Row],[Adj Open]]</f>
        <v>-2.4854640220081385E-3</v>
      </c>
      <c r="J10830" s="50">
        <f>DAX__2019_2020__33[[#This Row],[Adj Close]]-DAX__2019_2020__33[[#This Row],[Adj Open]]</f>
        <v>-0.57371229899885634</v>
      </c>
      <c r="K10830" s="50">
        <v>147473</v>
      </c>
    </row>
    <row r="10831" spans="1:11" x14ac:dyDescent="0.3">
      <c r="A10831" s="51" t="str">
        <f t="shared" si="175"/>
        <v>MTX.DE</v>
      </c>
      <c r="B10831" s="52" t="s">
        <v>307</v>
      </c>
      <c r="C10831" s="50" t="s">
        <v>3621</v>
      </c>
      <c r="D10831" s="50">
        <f>DAX__2019_2020__33[[#This Row],[Open]]*(DAX__2019_2020__33[[#This Row],[Adj Close]]/DAX__2019_2020__33[[#This Row],[Close]])</f>
        <v>231.59197738807595</v>
      </c>
      <c r="E10831" s="50" t="s">
        <v>3624</v>
      </c>
      <c r="F10831" s="50" t="s">
        <v>3621</v>
      </c>
      <c r="G10831" s="50" t="s">
        <v>25232</v>
      </c>
      <c r="H10831" s="50" t="s">
        <v>25308</v>
      </c>
      <c r="I10831" s="50">
        <f>(DAX__2019_2020__33[[#This Row],[Adj Close]]-DAX__2019_2020__33[[#This Row],[Adj Open]])/DAX__2019_2020__33[[#This Row],[Adj Open]]</f>
        <v>1.9818344588996846E-2</v>
      </c>
      <c r="J10831" s="50">
        <f>DAX__2019_2020__33[[#This Row],[Adj Close]]-DAX__2019_2020__33[[#This Row],[Adj Open]]</f>
        <v>4.589769611924055</v>
      </c>
      <c r="K10831" s="50">
        <v>220411</v>
      </c>
    </row>
    <row r="10832" spans="1:11" x14ac:dyDescent="0.3">
      <c r="A10832" s="51" t="str">
        <f t="shared" si="175"/>
        <v>MTX.DE</v>
      </c>
      <c r="B10832" s="52" t="s">
        <v>308</v>
      </c>
      <c r="C10832" s="50" t="s">
        <v>25248</v>
      </c>
      <c r="D10832" s="50">
        <f>DAX__2019_2020__33[[#This Row],[Open]]*(DAX__2019_2020__33[[#This Row],[Adj Close]]/DAX__2019_2020__33[[#This Row],[Close]])</f>
        <v>234.93870957748626</v>
      </c>
      <c r="E10832" s="50" t="s">
        <v>25230</v>
      </c>
      <c r="F10832" s="50" t="s">
        <v>3631</v>
      </c>
      <c r="G10832" s="50" t="s">
        <v>3631</v>
      </c>
      <c r="H10832" s="50" t="s">
        <v>25309</v>
      </c>
      <c r="I10832" s="50">
        <f>(DAX__2019_2020__33[[#This Row],[Adj Close]]-DAX__2019_2020__33[[#This Row],[Adj Open]])/DAX__2019_2020__33[[#This Row],[Adj Open]]</f>
        <v>-8.5469720213305483E-3</v>
      </c>
      <c r="J10832" s="50">
        <f>DAX__2019_2020__33[[#This Row],[Adj Close]]-DAX__2019_2020__33[[#This Row],[Adj Open]]</f>
        <v>-2.0080145774862785</v>
      </c>
      <c r="K10832" s="50">
        <v>212811</v>
      </c>
    </row>
    <row r="10833" spans="1:11" x14ac:dyDescent="0.3">
      <c r="A10833" s="51" t="str">
        <f t="shared" si="175"/>
        <v>MTX.DE</v>
      </c>
      <c r="B10833" s="52" t="s">
        <v>309</v>
      </c>
      <c r="C10833" s="50" t="s">
        <v>2603</v>
      </c>
      <c r="D10833" s="50">
        <f>DAX__2019_2020__33[[#This Row],[Open]]*(DAX__2019_2020__33[[#This Row],[Adj Close]]/DAX__2019_2020__33[[#This Row],[Close]])</f>
        <v>232.35696380341142</v>
      </c>
      <c r="E10833" s="50" t="s">
        <v>2603</v>
      </c>
      <c r="F10833" s="50" t="s">
        <v>3337</v>
      </c>
      <c r="G10833" s="50" t="s">
        <v>3337</v>
      </c>
      <c r="H10833" s="50" t="s">
        <v>25288</v>
      </c>
      <c r="I10833" s="50">
        <f>(DAX__2019_2020__33[[#This Row],[Adj Close]]-DAX__2019_2020__33[[#This Row],[Adj Open]])/DAX__2019_2020__33[[#This Row],[Adj Open]]</f>
        <v>-2.1810711934156388E-2</v>
      </c>
      <c r="J10833" s="50">
        <f>DAX__2019_2020__33[[#This Row],[Adj Close]]-DAX__2019_2020__33[[#This Row],[Adj Open]]</f>
        <v>-5.0678708034114095</v>
      </c>
      <c r="K10833" s="50">
        <v>263614</v>
      </c>
    </row>
    <row r="10834" spans="1:11" x14ac:dyDescent="0.3">
      <c r="A10834" s="51" t="str">
        <f t="shared" si="175"/>
        <v>MTX.DE</v>
      </c>
      <c r="B10834" s="52" t="s">
        <v>310</v>
      </c>
      <c r="C10834" s="50" t="s">
        <v>3618</v>
      </c>
      <c r="D10834" s="50">
        <f>DAX__2019_2020__33[[#This Row],[Open]]*(DAX__2019_2020__33[[#This Row],[Adj Close]]/DAX__2019_2020__33[[#This Row],[Close]])</f>
        <v>227.38470171245552</v>
      </c>
      <c r="E10834" s="50" t="s">
        <v>3509</v>
      </c>
      <c r="F10834" s="50" t="s">
        <v>3638</v>
      </c>
      <c r="G10834" s="50" t="s">
        <v>3588</v>
      </c>
      <c r="H10834" s="50" t="s">
        <v>25310</v>
      </c>
      <c r="I10834" s="50">
        <f>(DAX__2019_2020__33[[#This Row],[Adj Close]]-DAX__2019_2020__33[[#This Row],[Adj Open]])/DAX__2019_2020__33[[#This Row],[Adj Open]]</f>
        <v>-2.1026072064431224E-3</v>
      </c>
      <c r="J10834" s="50">
        <f>DAX__2019_2020__33[[#This Row],[Adj Close]]-DAX__2019_2020__33[[#This Row],[Adj Open]]</f>
        <v>-0.47810071245552876</v>
      </c>
      <c r="K10834" s="50">
        <v>170886</v>
      </c>
    </row>
    <row r="10835" spans="1:11" x14ac:dyDescent="0.3">
      <c r="A10835" s="51" t="str">
        <f t="shared" si="175"/>
        <v>MTX.DE</v>
      </c>
      <c r="B10835" s="52" t="s">
        <v>311</v>
      </c>
      <c r="C10835" s="50" t="s">
        <v>3548</v>
      </c>
      <c r="D10835" s="50">
        <f>DAX__2019_2020__33[[#This Row],[Open]]*(DAX__2019_2020__33[[#This Row],[Adj Close]]/DAX__2019_2020__33[[#This Row],[Close]])</f>
        <v>227.67158690352232</v>
      </c>
      <c r="E10835" s="50" t="s">
        <v>3554</v>
      </c>
      <c r="F10835" s="50" t="s">
        <v>3511</v>
      </c>
      <c r="G10835" s="50" t="s">
        <v>25294</v>
      </c>
      <c r="H10835" s="50" t="s">
        <v>25295</v>
      </c>
      <c r="I10835" s="50">
        <f>(DAX__2019_2020__33[[#This Row],[Adj Close]]-DAX__2019_2020__33[[#This Row],[Adj Open]])/DAX__2019_2020__33[[#This Row],[Adj Open]]</f>
        <v>1.3019701477873897E-2</v>
      </c>
      <c r="J10835" s="50">
        <f>DAX__2019_2020__33[[#This Row],[Adj Close]]-DAX__2019_2020__33[[#This Row],[Adj Open]]</f>
        <v>2.9642160964776849</v>
      </c>
      <c r="K10835" s="50">
        <v>118978</v>
      </c>
    </row>
    <row r="10836" spans="1:11" x14ac:dyDescent="0.3">
      <c r="A10836" s="51" t="str">
        <f t="shared" si="175"/>
        <v>MTX.DE</v>
      </c>
      <c r="B10836" s="52" t="s">
        <v>312</v>
      </c>
      <c r="C10836" s="50" t="s">
        <v>25294</v>
      </c>
      <c r="D10836" s="50">
        <f>DAX__2019_2020__33[[#This Row],[Open]]*(DAX__2019_2020__33[[#This Row],[Adj Close]]/DAX__2019_2020__33[[#This Row],[Close]])</f>
        <v>230.6357907183486</v>
      </c>
      <c r="E10836" s="50" t="s">
        <v>25311</v>
      </c>
      <c r="F10836" s="50" t="s">
        <v>3633</v>
      </c>
      <c r="G10836" s="50" t="s">
        <v>2631</v>
      </c>
      <c r="H10836" s="50" t="s">
        <v>25259</v>
      </c>
      <c r="I10836" s="50">
        <f>(DAX__2019_2020__33[[#This Row],[Adj Close]]-DAX__2019_2020__33[[#This Row],[Adj Open]])/DAX__2019_2020__33[[#This Row],[Adj Open]]</f>
        <v>1.2852429678927418E-2</v>
      </c>
      <c r="J10836" s="50">
        <f>DAX__2019_2020__33[[#This Row],[Adj Close]]-DAX__2019_2020__33[[#This Row],[Adj Open]]</f>
        <v>2.9642302816513961</v>
      </c>
      <c r="K10836" s="50">
        <v>197501</v>
      </c>
    </row>
    <row r="10837" spans="1:11" x14ac:dyDescent="0.3">
      <c r="A10837" s="51" t="str">
        <f t="shared" si="175"/>
        <v>MTX.DE</v>
      </c>
      <c r="B10837" s="52" t="s">
        <v>313</v>
      </c>
      <c r="C10837" s="50" t="s">
        <v>3593</v>
      </c>
      <c r="D10837" s="50">
        <f>DAX__2019_2020__33[[#This Row],[Open]]*(DAX__2019_2020__33[[#This Row],[Adj Close]]/DAX__2019_2020__33[[#This Row],[Close]])</f>
        <v>234.7474844705693</v>
      </c>
      <c r="E10837" s="50" t="s">
        <v>25228</v>
      </c>
      <c r="F10837" s="50" t="s">
        <v>3648</v>
      </c>
      <c r="G10837" s="50" t="s">
        <v>3537</v>
      </c>
      <c r="H10837" s="50" t="s">
        <v>25214</v>
      </c>
      <c r="I10837" s="50">
        <f>(DAX__2019_2020__33[[#This Row],[Adj Close]]-DAX__2019_2020__33[[#This Row],[Adj Open]])/DAX__2019_2020__33[[#This Row],[Adj Open]]</f>
        <v>-9.3686476578412024E-3</v>
      </c>
      <c r="J10837" s="50">
        <f>DAX__2019_2020__33[[#This Row],[Adj Close]]-DAX__2019_2020__33[[#This Row],[Adj Open]]</f>
        <v>-2.199266470569313</v>
      </c>
      <c r="K10837" s="50">
        <v>120252</v>
      </c>
    </row>
    <row r="10838" spans="1:11" x14ac:dyDescent="0.3">
      <c r="A10838" s="51" t="str">
        <f t="shared" si="175"/>
        <v>MTX.DE</v>
      </c>
      <c r="B10838" s="52" t="s">
        <v>314</v>
      </c>
      <c r="C10838" s="50" t="s">
        <v>3557</v>
      </c>
      <c r="D10838" s="50">
        <f>DAX__2019_2020__33[[#This Row],[Open]]*(DAX__2019_2020__33[[#This Row],[Adj Close]]/DAX__2019_2020__33[[#This Row],[Close]])</f>
        <v>231.20951946046608</v>
      </c>
      <c r="E10838" s="50" t="s">
        <v>25280</v>
      </c>
      <c r="F10838" s="50" t="s">
        <v>25263</v>
      </c>
      <c r="G10838" s="50" t="s">
        <v>25280</v>
      </c>
      <c r="H10838" s="50" t="s">
        <v>25312</v>
      </c>
      <c r="I10838" s="50">
        <f>(DAX__2019_2020__33[[#This Row],[Adj Close]]-DAX__2019_2020__33[[#This Row],[Adj Open]])/DAX__2019_2020__33[[#This Row],[Adj Open]]</f>
        <v>1.1993357998428147E-2</v>
      </c>
      <c r="J10838" s="50">
        <f>DAX__2019_2020__33[[#This Row],[Adj Close]]-DAX__2019_2020__33[[#This Row],[Adj Open]]</f>
        <v>2.7729785395339093</v>
      </c>
      <c r="K10838" s="50">
        <v>109639</v>
      </c>
    </row>
    <row r="10839" spans="1:11" x14ac:dyDescent="0.3">
      <c r="A10839" s="51" t="str">
        <f t="shared" si="175"/>
        <v>MTX.DE</v>
      </c>
      <c r="B10839" s="52" t="s">
        <v>315</v>
      </c>
      <c r="C10839" s="50" t="s">
        <v>2603</v>
      </c>
      <c r="D10839" s="50">
        <f>DAX__2019_2020__33[[#This Row],[Open]]*(DAX__2019_2020__33[[#This Row],[Adj Close]]/DAX__2019_2020__33[[#This Row],[Close]])</f>
        <v>232.35695055364664</v>
      </c>
      <c r="E10839" s="50" t="s">
        <v>3325</v>
      </c>
      <c r="F10839" s="50" t="s">
        <v>3615</v>
      </c>
      <c r="G10839" s="50" t="s">
        <v>3623</v>
      </c>
      <c r="H10839" s="50" t="s">
        <v>25313</v>
      </c>
      <c r="I10839" s="50">
        <f>(DAX__2019_2020__33[[#This Row],[Adj Close]]-DAX__2019_2020__33[[#This Row],[Adj Open]])/DAX__2019_2020__33[[#This Row],[Adj Open]]</f>
        <v>1.1934131687242716E-2</v>
      </c>
      <c r="J10839" s="50">
        <f>DAX__2019_2020__33[[#This Row],[Adj Close]]-DAX__2019_2020__33[[#This Row],[Adj Open]]</f>
        <v>2.7729784463533633</v>
      </c>
      <c r="K10839" s="50">
        <v>186164</v>
      </c>
    </row>
    <row r="10840" spans="1:11" x14ac:dyDescent="0.3">
      <c r="A10840" s="51" t="str">
        <f t="shared" si="175"/>
        <v>MTX.DE</v>
      </c>
      <c r="B10840" s="52" t="s">
        <v>316</v>
      </c>
      <c r="C10840" s="50" t="s">
        <v>25278</v>
      </c>
      <c r="D10840" s="50">
        <f>DAX__2019_2020__33[[#This Row],[Open]]*(DAX__2019_2020__33[[#This Row],[Adj Close]]/DAX__2019_2020__33[[#This Row],[Close]])</f>
        <v>234.65185121647141</v>
      </c>
      <c r="E10840" s="50" t="s">
        <v>25226</v>
      </c>
      <c r="F10840" s="50" t="s">
        <v>3610</v>
      </c>
      <c r="G10840" s="50" t="s">
        <v>25296</v>
      </c>
      <c r="H10840" s="50" t="s">
        <v>25297</v>
      </c>
      <c r="I10840" s="50">
        <f>(DAX__2019_2020__33[[#This Row],[Adj Close]]-DAX__2019_2020__33[[#This Row],[Adj Open]])/DAX__2019_2020__33[[#This Row],[Adj Open]]</f>
        <v>-2.4449878348407863E-2</v>
      </c>
      <c r="J10840" s="50">
        <f>DAX__2019_2020__33[[#This Row],[Adj Close]]-DAX__2019_2020__33[[#This Row],[Adj Open]]</f>
        <v>-5.7372092164714275</v>
      </c>
      <c r="K10840" s="50">
        <v>286675</v>
      </c>
    </row>
    <row r="10841" spans="1:11" x14ac:dyDescent="0.3">
      <c r="A10841" s="51" t="str">
        <f t="shared" si="175"/>
        <v>MTX.DE</v>
      </c>
      <c r="B10841" s="52" t="s">
        <v>317</v>
      </c>
      <c r="C10841" s="50" t="s">
        <v>25275</v>
      </c>
      <c r="D10841" s="50">
        <f>DAX__2019_2020__33[[#This Row],[Open]]*(DAX__2019_2020__33[[#This Row],[Adj Close]]/DAX__2019_2020__33[[#This Row],[Close]])</f>
        <v>231.30512053093659</v>
      </c>
      <c r="E10841" s="50" t="s">
        <v>25314</v>
      </c>
      <c r="F10841" s="50" t="s">
        <v>3556</v>
      </c>
      <c r="G10841" s="50" t="s">
        <v>25315</v>
      </c>
      <c r="H10841" s="50" t="s">
        <v>25316</v>
      </c>
      <c r="I10841" s="50">
        <f>(DAX__2019_2020__33[[#This Row],[Adj Close]]-DAX__2019_2020__33[[#This Row],[Adj Open]])/DAX__2019_2020__33[[#This Row],[Adj Open]]</f>
        <v>2.5217057260447824E-2</v>
      </c>
      <c r="J10841" s="50">
        <f>DAX__2019_2020__33[[#This Row],[Adj Close]]-DAX__2019_2020__33[[#This Row],[Adj Open]]</f>
        <v>5.832834469063414</v>
      </c>
      <c r="K10841" s="50">
        <v>314306</v>
      </c>
    </row>
    <row r="10842" spans="1:11" x14ac:dyDescent="0.3">
      <c r="A10842" s="51" t="str">
        <f t="shared" si="175"/>
        <v>MTX.DE</v>
      </c>
      <c r="B10842" s="52" t="s">
        <v>318</v>
      </c>
      <c r="C10842" s="50" t="s">
        <v>3594</v>
      </c>
      <c r="D10842" s="50">
        <f>DAX__2019_2020__33[[#This Row],[Open]]*(DAX__2019_2020__33[[#This Row],[Adj Close]]/DAX__2019_2020__33[[#This Row],[Close]])</f>
        <v>237.04232798571633</v>
      </c>
      <c r="E10842" s="50" t="s">
        <v>3689</v>
      </c>
      <c r="F10842" s="50" t="s">
        <v>2629</v>
      </c>
      <c r="G10842" s="50" t="s">
        <v>3689</v>
      </c>
      <c r="H10842" s="50" t="s">
        <v>25317</v>
      </c>
      <c r="I10842" s="50">
        <f>(DAX__2019_2020__33[[#This Row],[Adj Close]]-DAX__2019_2020__33[[#This Row],[Adj Open]])/DAX__2019_2020__33[[#This Row],[Adj Open]]</f>
        <v>2.0572836318826251E-2</v>
      </c>
      <c r="J10842" s="50">
        <f>DAX__2019_2020__33[[#This Row],[Adj Close]]-DAX__2019_2020__33[[#This Row],[Adj Open]]</f>
        <v>4.8766330142836694</v>
      </c>
      <c r="K10842" s="50">
        <v>220950</v>
      </c>
    </row>
    <row r="10843" spans="1:11" x14ac:dyDescent="0.3">
      <c r="A10843" s="51" t="str">
        <f t="shared" si="175"/>
        <v>MTX.DE</v>
      </c>
      <c r="B10843" s="52" t="s">
        <v>319</v>
      </c>
      <c r="C10843" s="50" t="s">
        <v>2646</v>
      </c>
      <c r="D10843" s="50">
        <f>DAX__2019_2020__33[[#This Row],[Open]]*(DAX__2019_2020__33[[#This Row],[Adj Close]]/DAX__2019_2020__33[[#This Row],[Close]])</f>
        <v>243.83136932463057</v>
      </c>
      <c r="E10843" s="50" t="s">
        <v>2756</v>
      </c>
      <c r="F10843" s="50" t="s">
        <v>2616</v>
      </c>
      <c r="G10843" s="50" t="s">
        <v>25318</v>
      </c>
      <c r="H10843" s="50" t="s">
        <v>25319</v>
      </c>
      <c r="I10843" s="50">
        <f>(DAX__2019_2020__33[[#This Row],[Adj Close]]-DAX__2019_2020__33[[#This Row],[Adj Open]])/DAX__2019_2020__33[[#This Row],[Adj Open]]</f>
        <v>1.6078454901960831E-2</v>
      </c>
      <c r="J10843" s="50">
        <f>DAX__2019_2020__33[[#This Row],[Adj Close]]-DAX__2019_2020__33[[#This Row],[Adj Open]]</f>
        <v>3.9204316753694286</v>
      </c>
      <c r="K10843" s="50">
        <v>354272</v>
      </c>
    </row>
    <row r="10844" spans="1:11" x14ac:dyDescent="0.3">
      <c r="A10844" s="51" t="str">
        <f t="shared" si="175"/>
        <v>MTX.DE</v>
      </c>
      <c r="B10844" s="52" t="s">
        <v>320</v>
      </c>
      <c r="C10844" s="50" t="s">
        <v>25320</v>
      </c>
      <c r="D10844" s="50">
        <f>DAX__2019_2020__33[[#This Row],[Open]]*(DAX__2019_2020__33[[#This Row],[Adj Close]]/DAX__2019_2020__33[[#This Row],[Close]])</f>
        <v>248.99486350521343</v>
      </c>
      <c r="E10844" s="50" t="s">
        <v>2922</v>
      </c>
      <c r="F10844" s="50" t="s">
        <v>25321</v>
      </c>
      <c r="G10844" s="50" t="s">
        <v>2922</v>
      </c>
      <c r="H10844" s="50" t="s">
        <v>25322</v>
      </c>
      <c r="I10844" s="50">
        <f>(DAX__2019_2020__33[[#This Row],[Adj Close]]-DAX__2019_2020__33[[#This Row],[Adj Open]])/DAX__2019_2020__33[[#This Row],[Adj Open]]</f>
        <v>3.8402458642145774E-3</v>
      </c>
      <c r="J10844" s="50">
        <f>DAX__2019_2020__33[[#This Row],[Adj Close]]-DAX__2019_2020__33[[#This Row],[Adj Open]]</f>
        <v>0.95620149478656913</v>
      </c>
      <c r="K10844" s="50">
        <v>203528</v>
      </c>
    </row>
    <row r="10845" spans="1:11" x14ac:dyDescent="0.3">
      <c r="A10845" s="51" t="str">
        <f t="shared" si="175"/>
        <v>MTX.DE</v>
      </c>
      <c r="B10845" s="52" t="s">
        <v>321</v>
      </c>
      <c r="C10845" s="50" t="s">
        <v>2897</v>
      </c>
      <c r="D10845" s="50">
        <f>DAX__2019_2020__33[[#This Row],[Open]]*(DAX__2019_2020__33[[#This Row],[Adj Close]]/DAX__2019_2020__33[[#This Row],[Close]])</f>
        <v>250.52478040897799</v>
      </c>
      <c r="E10845" s="50" t="s">
        <v>3524</v>
      </c>
      <c r="F10845" s="50" t="s">
        <v>2897</v>
      </c>
      <c r="G10845" s="50" t="s">
        <v>2885</v>
      </c>
      <c r="H10845" s="50" t="s">
        <v>25323</v>
      </c>
      <c r="I10845" s="50">
        <f>(DAX__2019_2020__33[[#This Row],[Adj Close]]-DAX__2019_2020__33[[#This Row],[Adj Open]])/DAX__2019_2020__33[[#This Row],[Adj Open]]</f>
        <v>1.0686977099236555E-2</v>
      </c>
      <c r="J10845" s="50">
        <f>DAX__2019_2020__33[[#This Row],[Adj Close]]-DAX__2019_2020__33[[#This Row],[Adj Open]]</f>
        <v>2.6773525910220144</v>
      </c>
      <c r="K10845" s="50">
        <v>197273</v>
      </c>
    </row>
    <row r="10846" spans="1:11" x14ac:dyDescent="0.3">
      <c r="A10846" s="51" t="str">
        <f t="shared" si="175"/>
        <v>MTX.DE</v>
      </c>
      <c r="B10846" s="52" t="s">
        <v>322</v>
      </c>
      <c r="C10846" s="50" t="s">
        <v>2914</v>
      </c>
      <c r="D10846" s="50">
        <f>DAX__2019_2020__33[[#This Row],[Open]]*(DAX__2019_2020__33[[#This Row],[Adj Close]]/DAX__2019_2020__33[[#This Row],[Close]])</f>
        <v>254.44522358888349</v>
      </c>
      <c r="E10846" s="50" t="s">
        <v>3086</v>
      </c>
      <c r="F10846" s="50" t="s">
        <v>2651</v>
      </c>
      <c r="G10846" s="50" t="s">
        <v>2707</v>
      </c>
      <c r="H10846" s="50" t="s">
        <v>25324</v>
      </c>
      <c r="I10846" s="50">
        <f>(DAX__2019_2020__33[[#This Row],[Adj Close]]-DAX__2019_2020__33[[#This Row],[Adj Open]])/DAX__2019_2020__33[[#This Row],[Adj Open]]</f>
        <v>-1.8414107063191899E-2</v>
      </c>
      <c r="J10846" s="50">
        <f>DAX__2019_2020__33[[#This Row],[Adj Close]]-DAX__2019_2020__33[[#This Row],[Adj Open]]</f>
        <v>-4.6853815888835015</v>
      </c>
      <c r="K10846" s="50">
        <v>274363</v>
      </c>
    </row>
    <row r="10847" spans="1:11" x14ac:dyDescent="0.3">
      <c r="A10847" s="51" t="str">
        <f t="shared" si="175"/>
        <v>MTX.DE</v>
      </c>
      <c r="B10847" s="52" t="s">
        <v>323</v>
      </c>
      <c r="C10847" s="50" t="s">
        <v>2925</v>
      </c>
      <c r="D10847" s="50">
        <f>DAX__2019_2020__33[[#This Row],[Open]]*(DAX__2019_2020__33[[#This Row],[Adj Close]]/DAX__2019_2020__33[[#This Row],[Close]])</f>
        <v>249.28172743928621</v>
      </c>
      <c r="E10847" s="50" t="s">
        <v>25325</v>
      </c>
      <c r="F10847" s="50" t="s">
        <v>2900</v>
      </c>
      <c r="G10847" s="50" t="s">
        <v>2704</v>
      </c>
      <c r="H10847" s="50" t="s">
        <v>25326</v>
      </c>
      <c r="I10847" s="50">
        <f>(DAX__2019_2020__33[[#This Row],[Adj Close]]-DAX__2019_2020__33[[#This Row],[Adj Open]])/DAX__2019_2020__33[[#This Row],[Adj Open]]</f>
        <v>3.4522207847078605E-3</v>
      </c>
      <c r="J10847" s="50">
        <f>DAX__2019_2020__33[[#This Row],[Adj Close]]-DAX__2019_2020__33[[#This Row],[Adj Open]]</f>
        <v>0.86057556071378372</v>
      </c>
      <c r="K10847" s="50">
        <v>216242</v>
      </c>
    </row>
    <row r="10848" spans="1:11" x14ac:dyDescent="0.3">
      <c r="A10848" s="51" t="str">
        <f t="shared" si="175"/>
        <v>MTX.DE</v>
      </c>
      <c r="B10848" s="52" t="s">
        <v>324</v>
      </c>
      <c r="C10848" s="50" t="s">
        <v>25327</v>
      </c>
      <c r="D10848" s="50">
        <f>DAX__2019_2020__33[[#This Row],[Open]]*(DAX__2019_2020__33[[#This Row],[Adj Close]]/DAX__2019_2020__33[[#This Row],[Close]])</f>
        <v>248.70799686803861</v>
      </c>
      <c r="E10848" s="50" t="s">
        <v>2892</v>
      </c>
      <c r="F10848" s="50" t="s">
        <v>3689</v>
      </c>
      <c r="G10848" s="50" t="s">
        <v>3689</v>
      </c>
      <c r="H10848" s="50" t="s">
        <v>25317</v>
      </c>
      <c r="I10848" s="50">
        <f>(DAX__2019_2020__33[[#This Row],[Adj Close]]-DAX__2019_2020__33[[#This Row],[Adj Open]])/DAX__2019_2020__33[[#This Row],[Adj Open]]</f>
        <v>-2.7297215825516013E-2</v>
      </c>
      <c r="J10848" s="50">
        <f>DAX__2019_2020__33[[#This Row],[Adj Close]]-DAX__2019_2020__33[[#This Row],[Adj Open]]</f>
        <v>-6.78903586803861</v>
      </c>
      <c r="K10848" s="50">
        <v>306019</v>
      </c>
    </row>
    <row r="10849" spans="1:11" x14ac:dyDescent="0.3">
      <c r="A10849" s="51" t="str">
        <f t="shared" si="175"/>
        <v>MTX.DE</v>
      </c>
      <c r="B10849" s="52" t="s">
        <v>325</v>
      </c>
      <c r="C10849" s="50" t="s">
        <v>25328</v>
      </c>
      <c r="D10849" s="50">
        <f>DAX__2019_2020__33[[#This Row],[Open]]*(DAX__2019_2020__33[[#This Row],[Adj Close]]/DAX__2019_2020__33[[#This Row],[Close]])</f>
        <v>244.21386684491119</v>
      </c>
      <c r="E10849" s="50" t="s">
        <v>25328</v>
      </c>
      <c r="F10849" s="50" t="s">
        <v>3596</v>
      </c>
      <c r="G10849" s="50" t="s">
        <v>3629</v>
      </c>
      <c r="H10849" s="50" t="s">
        <v>25329</v>
      </c>
      <c r="I10849" s="50">
        <f>(DAX__2019_2020__33[[#This Row],[Adj Close]]-DAX__2019_2020__33[[#This Row],[Adj Open]])/DAX__2019_2020__33[[#This Row],[Adj Open]]</f>
        <v>-3.1714922436529118E-2</v>
      </c>
      <c r="J10849" s="50">
        <f>DAX__2019_2020__33[[#This Row],[Adj Close]]-DAX__2019_2020__33[[#This Row],[Adj Open]]</f>
        <v>-7.7452238449112087</v>
      </c>
      <c r="K10849" s="50">
        <v>333673</v>
      </c>
    </row>
    <row r="10850" spans="1:11" x14ac:dyDescent="0.3">
      <c r="A10850" s="51" t="str">
        <f t="shared" si="175"/>
        <v>MTX.DE</v>
      </c>
      <c r="B10850" s="52" t="s">
        <v>326</v>
      </c>
      <c r="C10850" s="50" t="s">
        <v>25315</v>
      </c>
      <c r="D10850" s="50">
        <f>DAX__2019_2020__33[[#This Row],[Open]]*(DAX__2019_2020__33[[#This Row],[Adj Close]]/DAX__2019_2020__33[[#This Row],[Close]])</f>
        <v>237.13796494128769</v>
      </c>
      <c r="E10850" s="50" t="s">
        <v>2623</v>
      </c>
      <c r="F10850" s="50" t="s">
        <v>25228</v>
      </c>
      <c r="G10850" s="50" t="s">
        <v>25219</v>
      </c>
      <c r="H10850" s="50" t="s">
        <v>25330</v>
      </c>
      <c r="I10850" s="50">
        <f>(DAX__2019_2020__33[[#This Row],[Adj Close]]-DAX__2019_2020__33[[#This Row],[Adj Open]])/DAX__2019_2020__33[[#This Row],[Adj Open]]</f>
        <v>7.6612661290322249E-3</v>
      </c>
      <c r="J10850" s="50">
        <f>DAX__2019_2020__33[[#This Row],[Adj Close]]-DAX__2019_2020__33[[#This Row],[Adj Open]]</f>
        <v>1.8167770587123186</v>
      </c>
      <c r="K10850" s="50">
        <v>234296</v>
      </c>
    </row>
    <row r="10851" spans="1:11" x14ac:dyDescent="0.3">
      <c r="A10851" s="51" t="str">
        <f t="shared" si="175"/>
        <v>MTX.DE</v>
      </c>
      <c r="B10851" s="52" t="s">
        <v>327</v>
      </c>
      <c r="C10851" s="50" t="s">
        <v>2611</v>
      </c>
      <c r="D10851" s="50">
        <f>DAX__2019_2020__33[[#This Row],[Open]]*(DAX__2019_2020__33[[#This Row],[Adj Close]]/DAX__2019_2020__33[[#This Row],[Close]])</f>
        <v>239.0503834381459</v>
      </c>
      <c r="E10851" s="50" t="s">
        <v>25242</v>
      </c>
      <c r="F10851" s="50" t="s">
        <v>2636</v>
      </c>
      <c r="G10851" s="50" t="s">
        <v>2601</v>
      </c>
      <c r="H10851" s="50" t="s">
        <v>25331</v>
      </c>
      <c r="I10851" s="50">
        <f>(DAX__2019_2020__33[[#This Row],[Adj Close]]-DAX__2019_2020__33[[#This Row],[Adj Open]])/DAX__2019_2020__33[[#This Row],[Adj Open]]</f>
        <v>-7.999879999998949E-4</v>
      </c>
      <c r="J10851" s="50">
        <f>DAX__2019_2020__33[[#This Row],[Adj Close]]-DAX__2019_2020__33[[#This Row],[Adj Open]]</f>
        <v>-0.19123743814589034</v>
      </c>
      <c r="K10851" s="50">
        <v>242059</v>
      </c>
    </row>
    <row r="10852" spans="1:11" x14ac:dyDescent="0.3">
      <c r="A10852" s="51" t="str">
        <f t="shared" si="175"/>
        <v>MTX.DE</v>
      </c>
      <c r="B10852" s="52" t="s">
        <v>328</v>
      </c>
      <c r="C10852" s="50" t="s">
        <v>25332</v>
      </c>
      <c r="D10852" s="50">
        <f>DAX__2019_2020__33[[#This Row],[Open]]*(DAX__2019_2020__33[[#This Row],[Adj Close]]/DAX__2019_2020__33[[#This Row],[Close]])</f>
        <v>237.52044090119111</v>
      </c>
      <c r="E10852" s="50" t="s">
        <v>3520</v>
      </c>
      <c r="F10852" s="50" t="s">
        <v>25228</v>
      </c>
      <c r="G10852" s="50" t="s">
        <v>2611</v>
      </c>
      <c r="H10852" s="50" t="s">
        <v>25333</v>
      </c>
      <c r="I10852" s="50">
        <f>(DAX__2019_2020__33[[#This Row],[Adj Close]]-DAX__2019_2020__33[[#This Row],[Adj Open]])/DAX__2019_2020__33[[#This Row],[Adj Open]]</f>
        <v>6.4412481427033623E-3</v>
      </c>
      <c r="J10852" s="50">
        <f>DAX__2019_2020__33[[#This Row],[Adj Close]]-DAX__2019_2020__33[[#This Row],[Adj Open]]</f>
        <v>1.529928098808881</v>
      </c>
      <c r="K10852" s="50">
        <v>189228</v>
      </c>
    </row>
    <row r="10853" spans="1:11" x14ac:dyDescent="0.3">
      <c r="A10853" s="51" t="str">
        <f t="shared" si="175"/>
        <v>MTX.DE</v>
      </c>
      <c r="B10853" s="52" t="s">
        <v>329</v>
      </c>
      <c r="C10853" s="50" t="s">
        <v>25220</v>
      </c>
      <c r="D10853" s="50">
        <f>DAX__2019_2020__33[[#This Row],[Open]]*(DAX__2019_2020__33[[#This Row],[Adj Close]]/DAX__2019_2020__33[[#This Row],[Close]])</f>
        <v>238.76352093669567</v>
      </c>
      <c r="E10853" s="50" t="s">
        <v>2638</v>
      </c>
      <c r="F10853" s="50" t="s">
        <v>25239</v>
      </c>
      <c r="G10853" s="50" t="s">
        <v>2638</v>
      </c>
      <c r="H10853" s="50" t="s">
        <v>25334</v>
      </c>
      <c r="I10853" s="50">
        <f>(DAX__2019_2020__33[[#This Row],[Adj Close]]-DAX__2019_2020__33[[#This Row],[Adj Open]])/DAX__2019_2020__33[[#This Row],[Adj Open]]</f>
        <v>1.1613972906856051E-2</v>
      </c>
      <c r="J10853" s="50">
        <f>DAX__2019_2020__33[[#This Row],[Adj Close]]-DAX__2019_2020__33[[#This Row],[Adj Open]]</f>
        <v>2.7729930633043409</v>
      </c>
      <c r="K10853" s="50">
        <v>216804</v>
      </c>
    </row>
    <row r="10854" spans="1:11" x14ac:dyDescent="0.3">
      <c r="A10854" s="51" t="str">
        <f t="shared" si="175"/>
        <v>MTX.DE</v>
      </c>
      <c r="B10854" s="52" t="s">
        <v>330</v>
      </c>
      <c r="C10854" s="50" t="s">
        <v>2606</v>
      </c>
      <c r="D10854" s="50">
        <f>DAX__2019_2020__33[[#This Row],[Open]]*(DAX__2019_2020__33[[#This Row],[Adj Close]]/DAX__2019_2020__33[[#This Row],[Close]])</f>
        <v>241.72773615873712</v>
      </c>
      <c r="E10854" s="50" t="s">
        <v>2718</v>
      </c>
      <c r="F10854" s="50" t="s">
        <v>3330</v>
      </c>
      <c r="G10854" s="50" t="s">
        <v>2718</v>
      </c>
      <c r="H10854" s="50" t="s">
        <v>25335</v>
      </c>
      <c r="I10854" s="50">
        <f>(DAX__2019_2020__33[[#This Row],[Adj Close]]-DAX__2019_2020__33[[#This Row],[Adj Open]])/DAX__2019_2020__33[[#This Row],[Adj Open]]</f>
        <v>1.9382946763651817E-2</v>
      </c>
      <c r="J10854" s="50">
        <f>DAX__2019_2020__33[[#This Row],[Adj Close]]-DAX__2019_2020__33[[#This Row],[Adj Open]]</f>
        <v>4.6853958412628742</v>
      </c>
      <c r="K10854" s="50">
        <v>445827</v>
      </c>
    </row>
    <row r="10855" spans="1:11" x14ac:dyDescent="0.3">
      <c r="A10855" s="51" t="str">
        <f t="shared" si="175"/>
        <v>MTX.DE</v>
      </c>
      <c r="B10855" s="52" t="s">
        <v>331</v>
      </c>
      <c r="C10855" s="50" t="s">
        <v>3694</v>
      </c>
      <c r="D10855" s="50">
        <f>DAX__2019_2020__33[[#This Row],[Open]]*(DAX__2019_2020__33[[#This Row],[Adj Close]]/DAX__2019_2020__33[[#This Row],[Close]])</f>
        <v>245.9350352650429</v>
      </c>
      <c r="E10855" s="50" t="s">
        <v>25318</v>
      </c>
      <c r="F10855" s="50" t="s">
        <v>25336</v>
      </c>
      <c r="G10855" s="50" t="s">
        <v>3681</v>
      </c>
      <c r="H10855" s="50" t="s">
        <v>25337</v>
      </c>
      <c r="I10855" s="50">
        <f>(DAX__2019_2020__33[[#This Row],[Adj Close]]-DAX__2019_2020__33[[#This Row],[Adj Open]])/DAX__2019_2020__33[[#This Row],[Adj Open]]</f>
        <v>-4.6656762986465438E-3</v>
      </c>
      <c r="J10855" s="50">
        <f>DAX__2019_2020__33[[#This Row],[Adj Close]]-DAX__2019_2020__33[[#This Row],[Adj Open]]</f>
        <v>-1.1474532650429126</v>
      </c>
      <c r="K10855" s="50">
        <v>143390</v>
      </c>
    </row>
    <row r="10856" spans="1:11" x14ac:dyDescent="0.3">
      <c r="A10856" s="51" t="str">
        <f t="shared" si="175"/>
        <v>MTX.DE</v>
      </c>
      <c r="B10856" s="52" t="s">
        <v>332</v>
      </c>
      <c r="C10856" s="50" t="s">
        <v>25321</v>
      </c>
      <c r="D10856" s="50">
        <f>DAX__2019_2020__33[[#This Row],[Open]]*(DAX__2019_2020__33[[#This Row],[Adj Close]]/DAX__2019_2020__33[[#This Row],[Close]])</f>
        <v>246.22188674710426</v>
      </c>
      <c r="E10856" s="50" t="s">
        <v>25338</v>
      </c>
      <c r="F10856" s="50" t="s">
        <v>25328</v>
      </c>
      <c r="G10856" s="50" t="s">
        <v>3673</v>
      </c>
      <c r="H10856" s="50" t="s">
        <v>25339</v>
      </c>
      <c r="I10856" s="50">
        <f>(DAX__2019_2020__33[[#This Row],[Adj Close]]-DAX__2019_2020__33[[#This Row],[Adj Open]])/DAX__2019_2020__33[[#This Row],[Adj Open]]</f>
        <v>5.8252427184465804E-3</v>
      </c>
      <c r="J10856" s="50">
        <f>DAX__2019_2020__33[[#This Row],[Adj Close]]-DAX__2019_2020__33[[#This Row],[Adj Open]]</f>
        <v>1.4343022528957476</v>
      </c>
      <c r="K10856" s="50">
        <v>128022</v>
      </c>
    </row>
    <row r="10857" spans="1:11" x14ac:dyDescent="0.3">
      <c r="A10857" s="51" t="str">
        <f t="shared" si="175"/>
        <v>MTX.DE</v>
      </c>
      <c r="B10857" s="52" t="s">
        <v>333</v>
      </c>
      <c r="C10857" s="50" t="s">
        <v>2651</v>
      </c>
      <c r="D10857" s="50">
        <f>DAX__2019_2020__33[[#This Row],[Open]]*(DAX__2019_2020__33[[#This Row],[Adj Close]]/DAX__2019_2020__33[[#This Row],[Close]])</f>
        <v>247.2737038485906</v>
      </c>
      <c r="E10857" s="50" t="s">
        <v>3673</v>
      </c>
      <c r="F10857" s="50" t="s">
        <v>3691</v>
      </c>
      <c r="G10857" s="50" t="s">
        <v>3691</v>
      </c>
      <c r="H10857" s="50" t="s">
        <v>25340</v>
      </c>
      <c r="I10857" s="50">
        <f>(DAX__2019_2020__33[[#This Row],[Adj Close]]-DAX__2019_2020__33[[#This Row],[Adj Open]])/DAX__2019_2020__33[[#This Row],[Adj Open]]</f>
        <v>-1.546790374011048E-2</v>
      </c>
      <c r="J10857" s="50">
        <f>DAX__2019_2020__33[[#This Row],[Adj Close]]-DAX__2019_2020__33[[#This Row],[Adj Open]]</f>
        <v>-3.8248058485905858</v>
      </c>
      <c r="K10857" s="50">
        <v>72450</v>
      </c>
    </row>
    <row r="10858" spans="1:11" x14ac:dyDescent="0.3">
      <c r="A10858" s="51" t="str">
        <f t="shared" si="175"/>
        <v>MTX.DE</v>
      </c>
      <c r="B10858" s="52" t="s">
        <v>334</v>
      </c>
      <c r="C10858" s="50" t="s">
        <v>3676</v>
      </c>
      <c r="D10858" s="50">
        <f>DAX__2019_2020__33[[#This Row],[Open]]*(DAX__2019_2020__33[[#This Row],[Adj Close]]/DAX__2019_2020__33[[#This Row],[Close]])</f>
        <v>242.97078730820934</v>
      </c>
      <c r="E10858" s="50" t="s">
        <v>2721</v>
      </c>
      <c r="F10858" s="50" t="s">
        <v>25341</v>
      </c>
      <c r="G10858" s="50" t="s">
        <v>25342</v>
      </c>
      <c r="H10858" s="50" t="s">
        <v>25343</v>
      </c>
      <c r="I10858" s="50">
        <f>(DAX__2019_2020__33[[#This Row],[Adj Close]]-DAX__2019_2020__33[[#This Row],[Adj Open]])/DAX__2019_2020__33[[#This Row],[Adj Open]]</f>
        <v>1.5741833551944161E-2</v>
      </c>
      <c r="J10858" s="50">
        <f>DAX__2019_2020__33[[#This Row],[Adj Close]]-DAX__2019_2020__33[[#This Row],[Adj Open]]</f>
        <v>3.8248056917906581</v>
      </c>
      <c r="K10858" s="50">
        <v>128299</v>
      </c>
    </row>
    <row r="10859" spans="1:11" x14ac:dyDescent="0.3">
      <c r="A10859" s="51" t="str">
        <f t="shared" si="175"/>
        <v>MTX.DE</v>
      </c>
      <c r="B10859" s="52" t="s">
        <v>335</v>
      </c>
      <c r="C10859" s="50" t="s">
        <v>2701</v>
      </c>
      <c r="D10859" s="50">
        <f>DAX__2019_2020__33[[#This Row],[Open]]*(DAX__2019_2020__33[[#This Row],[Adj Close]]/DAX__2019_2020__33[[#This Row],[Close]])</f>
        <v>245.07442579204178</v>
      </c>
      <c r="E10859" s="50" t="s">
        <v>3685</v>
      </c>
      <c r="F10859" s="50" t="s">
        <v>25344</v>
      </c>
      <c r="G10859" s="50" t="s">
        <v>3674</v>
      </c>
      <c r="H10859" s="50" t="s">
        <v>25345</v>
      </c>
      <c r="I10859" s="50">
        <f>(DAX__2019_2020__33[[#This Row],[Adj Close]]-DAX__2019_2020__33[[#This Row],[Adj Open]])/DAX__2019_2020__33[[#This Row],[Adj Open]]</f>
        <v>5.8525168561459374E-3</v>
      </c>
      <c r="J10859" s="50">
        <f>DAX__2019_2020__33[[#This Row],[Adj Close]]-DAX__2019_2020__33[[#This Row],[Adj Open]]</f>
        <v>1.4343022079582113</v>
      </c>
      <c r="K10859" s="50">
        <v>127253</v>
      </c>
    </row>
    <row r="10860" spans="1:11" x14ac:dyDescent="0.3">
      <c r="A10860" s="51" t="str">
        <f t="shared" si="175"/>
        <v>MTX.DE</v>
      </c>
      <c r="B10860" s="52" t="s">
        <v>336</v>
      </c>
      <c r="C10860" s="50" t="s">
        <v>25252</v>
      </c>
      <c r="D10860" s="50">
        <f>DAX__2019_2020__33[[#This Row],[Open]]*(DAX__2019_2020__33[[#This Row],[Adj Close]]/DAX__2019_2020__33[[#This Row],[Close]])</f>
        <v>245.36132058294567</v>
      </c>
      <c r="E10860" s="50" t="s">
        <v>2721</v>
      </c>
      <c r="F10860" s="50" t="s">
        <v>2647</v>
      </c>
      <c r="G10860" s="50" t="s">
        <v>2697</v>
      </c>
      <c r="H10860" s="50" t="s">
        <v>25257</v>
      </c>
      <c r="I10860" s="50">
        <f>(DAX__2019_2020__33[[#This Row],[Adj Close]]-DAX__2019_2020__33[[#This Row],[Adj Open]])/DAX__2019_2020__33[[#This Row],[Adj Open]]</f>
        <v>5.4559390774137264E-3</v>
      </c>
      <c r="J10860" s="50">
        <f>DAX__2019_2020__33[[#This Row],[Adj Close]]-DAX__2019_2020__33[[#This Row],[Adj Open]]</f>
        <v>1.3386764170543302</v>
      </c>
      <c r="K10860" s="50">
        <v>177913</v>
      </c>
    </row>
    <row r="10861" spans="1:11" x14ac:dyDescent="0.3">
      <c r="A10861" s="51" t="str">
        <f t="shared" si="175"/>
        <v>MTX.DE</v>
      </c>
      <c r="B10861" s="52" t="s">
        <v>337</v>
      </c>
      <c r="C10861" s="50" t="s">
        <v>3683</v>
      </c>
      <c r="D10861" s="50">
        <f>DAX__2019_2020__33[[#This Row],[Open]]*(DAX__2019_2020__33[[#This Row],[Adj Close]]/DAX__2019_2020__33[[#This Row],[Close]])</f>
        <v>246.98683993862878</v>
      </c>
      <c r="E10861" s="50" t="s">
        <v>2727</v>
      </c>
      <c r="F10861" s="50" t="s">
        <v>25346</v>
      </c>
      <c r="G10861" s="50" t="s">
        <v>25347</v>
      </c>
      <c r="H10861" s="50" t="s">
        <v>25348</v>
      </c>
      <c r="I10861" s="50">
        <f>(DAX__2019_2020__33[[#This Row],[Adj Close]]-DAX__2019_2020__33[[#This Row],[Adj Open]])/DAX__2019_2020__33[[#This Row],[Adj Open]]</f>
        <v>1.5485869863842166E-2</v>
      </c>
      <c r="J10861" s="50">
        <f>DAX__2019_2020__33[[#This Row],[Adj Close]]-DAX__2019_2020__33[[#This Row],[Adj Open]]</f>
        <v>3.8248060613712198</v>
      </c>
      <c r="K10861" s="50">
        <v>150206</v>
      </c>
    </row>
    <row r="10862" spans="1:11" x14ac:dyDescent="0.3">
      <c r="A10862" s="51" t="str">
        <f t="shared" si="175"/>
        <v>MTX.DE</v>
      </c>
      <c r="B10862" s="52" t="s">
        <v>338</v>
      </c>
      <c r="C10862" s="50" t="s">
        <v>2705</v>
      </c>
      <c r="D10862" s="50">
        <f>DAX__2019_2020__33[[#This Row],[Open]]*(DAX__2019_2020__33[[#This Row],[Adj Close]]/DAX__2019_2020__33[[#This Row],[Close]])</f>
        <v>249.09049916920151</v>
      </c>
      <c r="E10862" s="50" t="s">
        <v>2893</v>
      </c>
      <c r="F10862" s="50" t="s">
        <v>2662</v>
      </c>
      <c r="G10862" s="50" t="s">
        <v>2678</v>
      </c>
      <c r="H10862" s="50" t="s">
        <v>25349</v>
      </c>
      <c r="I10862" s="50">
        <f>(DAX__2019_2020__33[[#This Row],[Adj Close]]-DAX__2019_2020__33[[#This Row],[Adj Open]])/DAX__2019_2020__33[[#This Row],[Adj Open]]</f>
        <v>9.5969289827255305E-3</v>
      </c>
      <c r="J10862" s="50">
        <f>DAX__2019_2020__33[[#This Row],[Adj Close]]-DAX__2019_2020__33[[#This Row],[Adj Open]]</f>
        <v>2.3905038307984796</v>
      </c>
      <c r="K10862" s="50">
        <v>164418</v>
      </c>
    </row>
    <row r="10863" spans="1:11" x14ac:dyDescent="0.3">
      <c r="A10863" s="51" t="str">
        <f t="shared" ref="A10863:A10926" si="176">"MTX.DE"</f>
        <v>MTX.DE</v>
      </c>
      <c r="B10863" s="52" t="s">
        <v>339</v>
      </c>
      <c r="C10863" s="50" t="s">
        <v>25350</v>
      </c>
      <c r="D10863" s="50">
        <f>DAX__2019_2020__33[[#This Row],[Open]]*(DAX__2019_2020__33[[#This Row],[Adj Close]]/DAX__2019_2020__33[[#This Row],[Close]])</f>
        <v>253.48901262277329</v>
      </c>
      <c r="E10863" s="50" t="s">
        <v>3718</v>
      </c>
      <c r="F10863" s="50" t="s">
        <v>3700</v>
      </c>
      <c r="G10863" s="50" t="s">
        <v>3027</v>
      </c>
      <c r="H10863" s="50" t="s">
        <v>25351</v>
      </c>
      <c r="I10863" s="50">
        <f>(DAX__2019_2020__33[[#This Row],[Adj Close]]-DAX__2019_2020__33[[#This Row],[Adj Open]])/DAX__2019_2020__33[[#This Row],[Adj Open]]</f>
        <v>1.9615171189396298E-2</v>
      </c>
      <c r="J10863" s="50">
        <f>DAX__2019_2020__33[[#This Row],[Adj Close]]-DAX__2019_2020__33[[#This Row],[Adj Open]]</f>
        <v>4.9722303772267367</v>
      </c>
      <c r="K10863" s="50">
        <v>210590</v>
      </c>
    </row>
    <row r="10864" spans="1:11" x14ac:dyDescent="0.3">
      <c r="A10864" s="51" t="str">
        <f t="shared" si="176"/>
        <v>MTX.DE</v>
      </c>
      <c r="B10864" s="52" t="s">
        <v>340</v>
      </c>
      <c r="C10864" s="50" t="s">
        <v>2769</v>
      </c>
      <c r="D10864" s="50">
        <f>DAX__2019_2020__33[[#This Row],[Open]]*(DAX__2019_2020__33[[#This Row],[Adj Close]]/DAX__2019_2020__33[[#This Row],[Close]])</f>
        <v>259.60870247695101</v>
      </c>
      <c r="E10864" s="50" t="s">
        <v>25352</v>
      </c>
      <c r="F10864" s="50" t="s">
        <v>2976</v>
      </c>
      <c r="G10864" s="50" t="s">
        <v>2748</v>
      </c>
      <c r="H10864" s="50" t="s">
        <v>25353</v>
      </c>
      <c r="I10864" s="50">
        <f>(DAX__2019_2020__33[[#This Row],[Adj Close]]-DAX__2019_2020__33[[#This Row],[Adj Open]])/DAX__2019_2020__33[[#This Row],[Adj Open]]</f>
        <v>-9.9447955801104937E-3</v>
      </c>
      <c r="J10864" s="50">
        <f>DAX__2019_2020__33[[#This Row],[Adj Close]]-DAX__2019_2020__33[[#This Row],[Adj Open]]</f>
        <v>-2.5817554769510025</v>
      </c>
      <c r="K10864" s="50">
        <v>121094</v>
      </c>
    </row>
    <row r="10865" spans="1:11" x14ac:dyDescent="0.3">
      <c r="A10865" s="51" t="str">
        <f t="shared" si="176"/>
        <v>MTX.DE</v>
      </c>
      <c r="B10865" s="52" t="s">
        <v>341</v>
      </c>
      <c r="C10865" s="50" t="s">
        <v>25354</v>
      </c>
      <c r="D10865" s="50">
        <f>DAX__2019_2020__33[[#This Row],[Open]]*(DAX__2019_2020__33[[#This Row],[Adj Close]]/DAX__2019_2020__33[[#This Row],[Close]])</f>
        <v>257.31386227720975</v>
      </c>
      <c r="E10865" s="50" t="s">
        <v>2989</v>
      </c>
      <c r="F10865" s="50" t="s">
        <v>3804</v>
      </c>
      <c r="G10865" s="50" t="s">
        <v>3100</v>
      </c>
      <c r="H10865" s="50" t="s">
        <v>25355</v>
      </c>
      <c r="I10865" s="50">
        <f>(DAX__2019_2020__33[[#This Row],[Adj Close]]-DAX__2019_2020__33[[#This Row],[Adj Open]])/DAX__2019_2020__33[[#This Row],[Adj Open]]</f>
        <v>3.3444592342372209E-3</v>
      </c>
      <c r="J10865" s="50">
        <f>DAX__2019_2020__33[[#This Row],[Adj Close]]-DAX__2019_2020__33[[#This Row],[Adj Open]]</f>
        <v>0.86057572279025862</v>
      </c>
      <c r="K10865" s="50">
        <v>94447</v>
      </c>
    </row>
    <row r="10866" spans="1:11" x14ac:dyDescent="0.3">
      <c r="A10866" s="51" t="str">
        <f t="shared" si="176"/>
        <v>MTX.DE</v>
      </c>
      <c r="B10866" s="52" t="s">
        <v>342</v>
      </c>
      <c r="C10866" s="50" t="s">
        <v>2944</v>
      </c>
      <c r="D10866" s="50">
        <f>DAX__2019_2020__33[[#This Row],[Open]]*(DAX__2019_2020__33[[#This Row],[Adj Close]]/DAX__2019_2020__33[[#This Row],[Close]])</f>
        <v>258.55686057134409</v>
      </c>
      <c r="E10866" s="50" t="s">
        <v>3720</v>
      </c>
      <c r="F10866" s="50" t="s">
        <v>3717</v>
      </c>
      <c r="G10866" s="50" t="s">
        <v>2877</v>
      </c>
      <c r="H10866" s="50" t="s">
        <v>25356</v>
      </c>
      <c r="I10866" s="50">
        <f>(DAX__2019_2020__33[[#This Row],[Adj Close]]-DAX__2019_2020__33[[#This Row],[Adj Open]])/DAX__2019_2020__33[[#This Row],[Adj Open]]</f>
        <v>3.6982249341322563E-3</v>
      </c>
      <c r="J10866" s="50">
        <f>DAX__2019_2020__33[[#This Row],[Adj Close]]-DAX__2019_2020__33[[#This Row],[Adj Open]]</f>
        <v>0.95620142865590196</v>
      </c>
      <c r="K10866" s="50">
        <v>136924</v>
      </c>
    </row>
    <row r="10867" spans="1:11" x14ac:dyDescent="0.3">
      <c r="A10867" s="51" t="str">
        <f t="shared" si="176"/>
        <v>MTX.DE</v>
      </c>
      <c r="B10867" s="52" t="s">
        <v>343</v>
      </c>
      <c r="C10867" s="50" t="s">
        <v>2989</v>
      </c>
      <c r="D10867" s="50">
        <f>DAX__2019_2020__33[[#This Row],[Open]]*(DAX__2019_2020__33[[#This Row],[Adj Close]]/DAX__2019_2020__33[[#This Row],[Close]])</f>
        <v>258.84377190470315</v>
      </c>
      <c r="E10867" s="50" t="s">
        <v>3808</v>
      </c>
      <c r="F10867" s="50" t="s">
        <v>2989</v>
      </c>
      <c r="G10867" s="50" t="s">
        <v>2818</v>
      </c>
      <c r="H10867" s="50" t="s">
        <v>25357</v>
      </c>
      <c r="I10867" s="50">
        <f>(DAX__2019_2020__33[[#This Row],[Adj Close]]-DAX__2019_2020__33[[#This Row],[Adj Open]])/DAX__2019_2020__33[[#This Row],[Adj Open]]</f>
        <v>2.4011820139852907E-2</v>
      </c>
      <c r="J10867" s="50">
        <f>DAX__2019_2020__33[[#This Row],[Adj Close]]-DAX__2019_2020__33[[#This Row],[Adj Open]]</f>
        <v>6.215310095296843</v>
      </c>
      <c r="K10867" s="50">
        <v>255273</v>
      </c>
    </row>
    <row r="10868" spans="1:11" x14ac:dyDescent="0.3">
      <c r="A10868" s="51" t="str">
        <f t="shared" si="176"/>
        <v>MTX.DE</v>
      </c>
      <c r="B10868" s="52" t="s">
        <v>344</v>
      </c>
      <c r="C10868" s="50" t="s">
        <v>3139</v>
      </c>
      <c r="D10868" s="50">
        <f>DAX__2019_2020__33[[#This Row],[Open]]*(DAX__2019_2020__33[[#This Row],[Adj Close]]/DAX__2019_2020__33[[#This Row],[Close]])</f>
        <v>266.87581905962838</v>
      </c>
      <c r="E10868" s="50" t="s">
        <v>3011</v>
      </c>
      <c r="F10868" s="50" t="s">
        <v>3080</v>
      </c>
      <c r="G10868" s="50" t="s">
        <v>2822</v>
      </c>
      <c r="H10868" s="50" t="s">
        <v>25358</v>
      </c>
      <c r="I10868" s="50">
        <f>(DAX__2019_2020__33[[#This Row],[Adj Close]]-DAX__2019_2020__33[[#This Row],[Adj Open]])/DAX__2019_2020__33[[#This Row],[Adj Open]]</f>
        <v>6.8075741997654414E-3</v>
      </c>
      <c r="J10868" s="50">
        <f>DAX__2019_2020__33[[#This Row],[Adj Close]]-DAX__2019_2020__33[[#This Row],[Adj Open]]</f>
        <v>1.8167769403715965</v>
      </c>
      <c r="K10868" s="50">
        <v>214363</v>
      </c>
    </row>
    <row r="10869" spans="1:11" x14ac:dyDescent="0.3">
      <c r="A10869" s="51" t="str">
        <f t="shared" si="176"/>
        <v>MTX.DE</v>
      </c>
      <c r="B10869" s="52" t="s">
        <v>345</v>
      </c>
      <c r="C10869" s="50" t="s">
        <v>3748</v>
      </c>
      <c r="D10869" s="50">
        <f>DAX__2019_2020__33[[#This Row],[Open]]*(DAX__2019_2020__33[[#This Row],[Adj Close]]/DAX__2019_2020__33[[#This Row],[Close]])</f>
        <v>270.1269561459884</v>
      </c>
      <c r="E10869" s="50" t="s">
        <v>3005</v>
      </c>
      <c r="F10869" s="50" t="s">
        <v>2806</v>
      </c>
      <c r="G10869" s="50" t="s">
        <v>3145</v>
      </c>
      <c r="H10869" s="50" t="s">
        <v>25359</v>
      </c>
      <c r="I10869" s="50">
        <f>(DAX__2019_2020__33[[#This Row],[Adj Close]]-DAX__2019_2020__33[[#This Row],[Adj Open]])/DAX__2019_2020__33[[#This Row],[Adj Open]]</f>
        <v>1.1681373451327384E-2</v>
      </c>
      <c r="J10869" s="50">
        <f>DAX__2019_2020__33[[#This Row],[Adj Close]]-DAX__2019_2020__33[[#This Row],[Adj Open]]</f>
        <v>3.1554538540116255</v>
      </c>
      <c r="K10869" s="50">
        <v>246295</v>
      </c>
    </row>
    <row r="10870" spans="1:11" x14ac:dyDescent="0.3">
      <c r="A10870" s="51" t="str">
        <f t="shared" si="176"/>
        <v>MTX.DE</v>
      </c>
      <c r="B10870" s="52" t="s">
        <v>346</v>
      </c>
      <c r="C10870" s="50" t="s">
        <v>3047</v>
      </c>
      <c r="D10870" s="50">
        <f>DAX__2019_2020__33[[#This Row],[Open]]*(DAX__2019_2020__33[[#This Row],[Adj Close]]/DAX__2019_2020__33[[#This Row],[Close]])</f>
        <v>272.80424661156962</v>
      </c>
      <c r="E10870" s="50" t="s">
        <v>3043</v>
      </c>
      <c r="F10870" s="50" t="s">
        <v>2801</v>
      </c>
      <c r="G10870" s="50" t="s">
        <v>3711</v>
      </c>
      <c r="H10870" s="50" t="s">
        <v>25360</v>
      </c>
      <c r="I10870" s="50">
        <f>(DAX__2019_2020__33[[#This Row],[Adj Close]]-DAX__2019_2020__33[[#This Row],[Adj Open]])/DAX__2019_2020__33[[#This Row],[Adj Open]]</f>
        <v>-8.4121770099758637E-3</v>
      </c>
      <c r="J10870" s="50">
        <f>DAX__2019_2020__33[[#This Row],[Adj Close]]-DAX__2019_2020__33[[#This Row],[Adj Open]]</f>
        <v>-2.2948776115696319</v>
      </c>
      <c r="K10870" s="50">
        <v>149375</v>
      </c>
    </row>
    <row r="10871" spans="1:11" x14ac:dyDescent="0.3">
      <c r="A10871" s="51" t="str">
        <f t="shared" si="176"/>
        <v>MTX.DE</v>
      </c>
      <c r="B10871" s="52" t="s">
        <v>347</v>
      </c>
      <c r="C10871" s="50" t="s">
        <v>2822</v>
      </c>
      <c r="D10871" s="50">
        <f>DAX__2019_2020__33[[#This Row],[Open]]*(DAX__2019_2020__33[[#This Row],[Adj Close]]/DAX__2019_2020__33[[#This Row],[Close]])</f>
        <v>268.6926358055087</v>
      </c>
      <c r="E10871" s="50" t="s">
        <v>3081</v>
      </c>
      <c r="F10871" s="50" t="s">
        <v>3728</v>
      </c>
      <c r="G10871" s="50" t="s">
        <v>3047</v>
      </c>
      <c r="H10871" s="50" t="s">
        <v>25361</v>
      </c>
      <c r="I10871" s="50">
        <f>(DAX__2019_2020__33[[#This Row],[Adj Close]]-DAX__2019_2020__33[[#This Row],[Adj Open]])/DAX__2019_2020__33[[#This Row],[Adj Open]]</f>
        <v>1.5302448398576396E-2</v>
      </c>
      <c r="J10871" s="50">
        <f>DAX__2019_2020__33[[#This Row],[Adj Close]]-DAX__2019_2020__33[[#This Row],[Adj Open]]</f>
        <v>4.1116551944912771</v>
      </c>
      <c r="K10871" s="50">
        <v>201927</v>
      </c>
    </row>
    <row r="10872" spans="1:11" x14ac:dyDescent="0.3">
      <c r="A10872" s="51" t="str">
        <f t="shared" si="176"/>
        <v>MTX.DE</v>
      </c>
      <c r="B10872" s="52" t="s">
        <v>348</v>
      </c>
      <c r="C10872" s="50" t="s">
        <v>25362</v>
      </c>
      <c r="D10872" s="50">
        <f>DAX__2019_2020__33[[#This Row],[Open]]*(DAX__2019_2020__33[[#This Row],[Adj Close]]/DAX__2019_2020__33[[#This Row],[Close]])</f>
        <v>271.94369936594893</v>
      </c>
      <c r="E10872" s="50" t="s">
        <v>2843</v>
      </c>
      <c r="F10872" s="50" t="s">
        <v>3282</v>
      </c>
      <c r="G10872" s="50" t="s">
        <v>3085</v>
      </c>
      <c r="H10872" s="50" t="s">
        <v>25363</v>
      </c>
      <c r="I10872" s="50">
        <f>(DAX__2019_2020__33[[#This Row],[Adj Close]]-DAX__2019_2020__33[[#This Row],[Adj Open]])/DAX__2019_2020__33[[#This Row],[Adj Open]]</f>
        <v>2.1097257829055939E-3</v>
      </c>
      <c r="J10872" s="50">
        <f>DAX__2019_2020__33[[#This Row],[Adj Close]]-DAX__2019_2020__33[[#This Row],[Adj Open]]</f>
        <v>0.57372663405107005</v>
      </c>
      <c r="K10872" s="50">
        <v>142576</v>
      </c>
    </row>
    <row r="10873" spans="1:11" x14ac:dyDescent="0.3">
      <c r="A10873" s="51" t="str">
        <f t="shared" si="176"/>
        <v>MTX.DE</v>
      </c>
      <c r="B10873" s="52" t="s">
        <v>349</v>
      </c>
      <c r="C10873" s="50" t="s">
        <v>3757</v>
      </c>
      <c r="D10873" s="50">
        <f>DAX__2019_2020__33[[#This Row],[Open]]*(DAX__2019_2020__33[[#This Row],[Adj Close]]/DAX__2019_2020__33[[#This Row],[Close]])</f>
        <v>270.7006711103877</v>
      </c>
      <c r="E10873" s="50" t="s">
        <v>25364</v>
      </c>
      <c r="F10873" s="50" t="s">
        <v>3048</v>
      </c>
      <c r="G10873" s="50" t="s">
        <v>3723</v>
      </c>
      <c r="H10873" s="50" t="s">
        <v>25365</v>
      </c>
      <c r="I10873" s="50">
        <f>(DAX__2019_2020__33[[#This Row],[Adj Close]]-DAX__2019_2020__33[[#This Row],[Adj Open]])/DAX__2019_2020__33[[#This Row],[Adj Open]]</f>
        <v>2.472560880129383E-3</v>
      </c>
      <c r="J10873" s="50">
        <f>DAX__2019_2020__33[[#This Row],[Adj Close]]-DAX__2019_2020__33[[#This Row],[Adj Open]]</f>
        <v>0.66932388961231482</v>
      </c>
      <c r="K10873" s="50">
        <v>157159</v>
      </c>
    </row>
    <row r="10874" spans="1:11" x14ac:dyDescent="0.3">
      <c r="A10874" s="51" t="str">
        <f t="shared" si="176"/>
        <v>MTX.DE</v>
      </c>
      <c r="B10874" s="52" t="s">
        <v>350</v>
      </c>
      <c r="C10874" s="50" t="s">
        <v>3298</v>
      </c>
      <c r="D10874" s="50">
        <f>DAX__2019_2020__33[[#This Row],[Open]]*(DAX__2019_2020__33[[#This Row],[Adj Close]]/DAX__2019_2020__33[[#This Row],[Close]])</f>
        <v>276.34222692324124</v>
      </c>
      <c r="E10874" s="50" t="s">
        <v>25366</v>
      </c>
      <c r="F10874" s="50" t="s">
        <v>3002</v>
      </c>
      <c r="G10874" s="50" t="s">
        <v>3286</v>
      </c>
      <c r="H10874" s="50" t="s">
        <v>25367</v>
      </c>
      <c r="I10874" s="50">
        <f>(DAX__2019_2020__33[[#This Row],[Adj Close]]-DAX__2019_2020__33[[#This Row],[Adj Open]])/DAX__2019_2020__33[[#This Row],[Adj Open]]</f>
        <v>-7.9584359861590865E-3</v>
      </c>
      <c r="J10874" s="50">
        <f>DAX__2019_2020__33[[#This Row],[Adj Close]]-DAX__2019_2020__33[[#This Row],[Adj Open]]</f>
        <v>-2.1992519232412633</v>
      </c>
      <c r="K10874" s="50">
        <v>120469</v>
      </c>
    </row>
    <row r="10875" spans="1:11" x14ac:dyDescent="0.3">
      <c r="A10875" s="51" t="str">
        <f t="shared" si="176"/>
        <v>MTX.DE</v>
      </c>
      <c r="B10875" s="52" t="s">
        <v>351</v>
      </c>
      <c r="C10875" s="50" t="s">
        <v>3748</v>
      </c>
      <c r="D10875" s="50">
        <f>DAX__2019_2020__33[[#This Row],[Open]]*(DAX__2019_2020__33[[#This Row],[Adj Close]]/DAX__2019_2020__33[[#This Row],[Close]])</f>
        <v>270.12692668500023</v>
      </c>
      <c r="E10875" s="50" t="s">
        <v>3282</v>
      </c>
      <c r="F10875" s="50" t="s">
        <v>2876</v>
      </c>
      <c r="G10875" s="50" t="s">
        <v>25368</v>
      </c>
      <c r="H10875" s="50" t="s">
        <v>25369</v>
      </c>
      <c r="I10875" s="50">
        <f>(DAX__2019_2020__33[[#This Row],[Adj Close]]-DAX__2019_2020__33[[#This Row],[Adj Open]])/DAX__2019_2020__33[[#This Row],[Adj Open]]</f>
        <v>-1.6283207079646134E-2</v>
      </c>
      <c r="J10875" s="50">
        <f>DAX__2019_2020__33[[#This Row],[Adj Close]]-DAX__2019_2020__33[[#This Row],[Adj Open]]</f>
        <v>-4.398532685000248</v>
      </c>
      <c r="K10875" s="50">
        <v>195973</v>
      </c>
    </row>
    <row r="10876" spans="1:11" x14ac:dyDescent="0.3">
      <c r="A10876" s="51" t="str">
        <f t="shared" si="176"/>
        <v>MTX.DE</v>
      </c>
      <c r="B10876" s="52" t="s">
        <v>352</v>
      </c>
      <c r="C10876" s="50" t="s">
        <v>2865</v>
      </c>
      <c r="D10876" s="50">
        <f>DAX__2019_2020__33[[#This Row],[Open]]*(DAX__2019_2020__33[[#This Row],[Adj Close]]/DAX__2019_2020__33[[#This Row],[Close]])</f>
        <v>267.16269626558409</v>
      </c>
      <c r="E10876" s="50" t="s">
        <v>3045</v>
      </c>
      <c r="F10876" s="50" t="s">
        <v>3068</v>
      </c>
      <c r="G10876" s="50" t="s">
        <v>25368</v>
      </c>
      <c r="H10876" s="50" t="s">
        <v>25369</v>
      </c>
      <c r="I10876" s="50">
        <f>(DAX__2019_2020__33[[#This Row],[Adj Close]]-DAX__2019_2020__33[[#This Row],[Adj Open]])/DAX__2019_2020__33[[#This Row],[Adj Open]]</f>
        <v>-5.36864721622019E-3</v>
      </c>
      <c r="J10876" s="50">
        <f>DAX__2019_2020__33[[#This Row],[Adj Close]]-DAX__2019_2020__33[[#This Row],[Adj Open]]</f>
        <v>-1.4343022655841082</v>
      </c>
      <c r="K10876" s="50">
        <v>191819</v>
      </c>
    </row>
    <row r="10877" spans="1:11" x14ac:dyDescent="0.3">
      <c r="A10877" s="51" t="str">
        <f t="shared" si="176"/>
        <v>MTX.DE</v>
      </c>
      <c r="B10877" s="52" t="s">
        <v>353</v>
      </c>
      <c r="C10877" s="50" t="s">
        <v>2816</v>
      </c>
      <c r="D10877" s="50">
        <f>DAX__2019_2020__33[[#This Row],[Open]]*(DAX__2019_2020__33[[#This Row],[Adj Close]]/DAX__2019_2020__33[[#This Row],[Close]])</f>
        <v>265.82401195794279</v>
      </c>
      <c r="E10877" s="50" t="s">
        <v>2844</v>
      </c>
      <c r="F10877" s="50" t="s">
        <v>3742</v>
      </c>
      <c r="G10877" s="50" t="s">
        <v>25370</v>
      </c>
      <c r="H10877" s="50" t="s">
        <v>25371</v>
      </c>
      <c r="I10877" s="50">
        <f>(DAX__2019_2020__33[[#This Row],[Adj Close]]-DAX__2019_2020__33[[#This Row],[Adj Open]])/DAX__2019_2020__33[[#This Row],[Adj Open]]</f>
        <v>1.4028755395683545E-2</v>
      </c>
      <c r="J10877" s="50">
        <f>DAX__2019_2020__33[[#This Row],[Adj Close]]-DAX__2019_2020__33[[#This Row],[Adj Open]]</f>
        <v>3.7291800420572372</v>
      </c>
      <c r="K10877" s="50">
        <v>132251</v>
      </c>
    </row>
    <row r="10878" spans="1:11" x14ac:dyDescent="0.3">
      <c r="A10878" s="51" t="str">
        <f t="shared" si="176"/>
        <v>MTX.DE</v>
      </c>
      <c r="B10878" s="52" t="s">
        <v>354</v>
      </c>
      <c r="C10878" s="50" t="s">
        <v>3132</v>
      </c>
      <c r="D10878" s="50">
        <f>DAX__2019_2020__33[[#This Row],[Open]]*(DAX__2019_2020__33[[#This Row],[Adj Close]]/DAX__2019_2020__33[[#This Row],[Close]])</f>
        <v>267.83203596419219</v>
      </c>
      <c r="E10878" s="50" t="s">
        <v>2822</v>
      </c>
      <c r="F10878" s="50" t="s">
        <v>3808</v>
      </c>
      <c r="G10878" s="50" t="s">
        <v>3036</v>
      </c>
      <c r="H10878" s="50" t="s">
        <v>25372</v>
      </c>
      <c r="I10878" s="50">
        <f>(DAX__2019_2020__33[[#This Row],[Adj Close]]-DAX__2019_2020__33[[#This Row],[Adj Open]])/DAX__2019_2020__33[[#This Row],[Adj Open]]</f>
        <v>-6.0693036900541699E-3</v>
      </c>
      <c r="J10878" s="50">
        <f>DAX__2019_2020__33[[#This Row],[Adj Close]]-DAX__2019_2020__33[[#This Row],[Adj Open]]</f>
        <v>-1.6255539641921928</v>
      </c>
      <c r="K10878" s="50">
        <v>122447</v>
      </c>
    </row>
    <row r="10879" spans="1:11" x14ac:dyDescent="0.3">
      <c r="A10879" s="51" t="str">
        <f t="shared" si="176"/>
        <v>MTX.DE</v>
      </c>
      <c r="B10879" s="52" t="s">
        <v>355</v>
      </c>
      <c r="C10879" s="50" t="s">
        <v>3000</v>
      </c>
      <c r="D10879" s="50">
        <f>DAX__2019_2020__33[[#This Row],[Open]]*(DAX__2019_2020__33[[#This Row],[Adj Close]]/DAX__2019_2020__33[[#This Row],[Close]])</f>
        <v>267.54516530645333</v>
      </c>
      <c r="E10879" s="50" t="s">
        <v>3037</v>
      </c>
      <c r="F10879" s="50" t="s">
        <v>25373</v>
      </c>
      <c r="G10879" s="50" t="s">
        <v>25373</v>
      </c>
      <c r="H10879" s="50" t="s">
        <v>25374</v>
      </c>
      <c r="I10879" s="50">
        <f>(DAX__2019_2020__33[[#This Row],[Adj Close]]-DAX__2019_2020__33[[#This Row],[Adj Open]])/DAX__2019_2020__33[[#This Row],[Adj Open]]</f>
        <v>-1.9299479026425048E-2</v>
      </c>
      <c r="J10879" s="50">
        <f>DAX__2019_2020__33[[#This Row],[Adj Close]]-DAX__2019_2020__33[[#This Row],[Adj Open]]</f>
        <v>-5.163482306453318</v>
      </c>
      <c r="K10879" s="50">
        <v>162747</v>
      </c>
    </row>
    <row r="10880" spans="1:11" x14ac:dyDescent="0.3">
      <c r="A10880" s="51" t="str">
        <f t="shared" si="176"/>
        <v>MTX.DE</v>
      </c>
      <c r="B10880" s="52" t="s">
        <v>356</v>
      </c>
      <c r="C10880" s="50" t="s">
        <v>3090</v>
      </c>
      <c r="D10880" s="50">
        <f>DAX__2019_2020__33[[#This Row],[Open]]*(DAX__2019_2020__33[[#This Row],[Adj Close]]/DAX__2019_2020__33[[#This Row],[Close]])</f>
        <v>262.477288875</v>
      </c>
      <c r="E10880" s="50" t="s">
        <v>3116</v>
      </c>
      <c r="F10880" s="50" t="s">
        <v>3787</v>
      </c>
      <c r="G10880" s="50" t="s">
        <v>3069</v>
      </c>
      <c r="H10880" s="50" t="s">
        <v>25375</v>
      </c>
      <c r="I10880" s="50">
        <f>(DAX__2019_2020__33[[#This Row],[Adj Close]]-DAX__2019_2020__33[[#This Row],[Adj Open]])/DAX__2019_2020__33[[#This Row],[Adj Open]]</f>
        <v>5.4644808743168939E-3</v>
      </c>
      <c r="J10880" s="50">
        <f>DAX__2019_2020__33[[#This Row],[Adj Close]]-DAX__2019_2020__33[[#This Row],[Adj Open]]</f>
        <v>1.4343021249999879</v>
      </c>
      <c r="K10880" s="50">
        <v>107719</v>
      </c>
    </row>
    <row r="10881" spans="1:11" x14ac:dyDescent="0.3">
      <c r="A10881" s="51" t="str">
        <f t="shared" si="176"/>
        <v>MTX.DE</v>
      </c>
      <c r="B10881" s="52" t="s">
        <v>357</v>
      </c>
      <c r="C10881" s="50" t="s">
        <v>3735</v>
      </c>
      <c r="D10881" s="50">
        <f>DAX__2019_2020__33[[#This Row],[Open]]*(DAX__2019_2020__33[[#This Row],[Adj Close]]/DAX__2019_2020__33[[#This Row],[Close]])</f>
        <v>264.48533702833203</v>
      </c>
      <c r="E10881" s="50" t="s">
        <v>2814</v>
      </c>
      <c r="F10881" s="50" t="s">
        <v>3088</v>
      </c>
      <c r="G10881" s="50" t="s">
        <v>3737</v>
      </c>
      <c r="H10881" s="50" t="s">
        <v>25376</v>
      </c>
      <c r="I10881" s="50">
        <f>(DAX__2019_2020__33[[#This Row],[Adj Close]]-DAX__2019_2020__33[[#This Row],[Adj Open]])/DAX__2019_2020__33[[#This Row],[Adj Open]]</f>
        <v>1.084555291007391E-3</v>
      </c>
      <c r="J10881" s="50">
        <f>DAX__2019_2020__33[[#This Row],[Adj Close]]-DAX__2019_2020__33[[#This Row],[Adj Open]]</f>
        <v>0.28684897166795054</v>
      </c>
      <c r="K10881" s="50">
        <v>127728</v>
      </c>
    </row>
    <row r="10882" spans="1:11" x14ac:dyDescent="0.3">
      <c r="A10882" s="51" t="str">
        <f t="shared" si="176"/>
        <v>MTX.DE</v>
      </c>
      <c r="B10882" s="52" t="s">
        <v>358</v>
      </c>
      <c r="C10882" s="50" t="s">
        <v>2741</v>
      </c>
      <c r="D10882" s="50">
        <f>DAX__2019_2020__33[[#This Row],[Open]]*(DAX__2019_2020__33[[#This Row],[Adj Close]]/DAX__2019_2020__33[[#This Row],[Close]])</f>
        <v>260.37363938161434</v>
      </c>
      <c r="E10882" s="50" t="s">
        <v>3088</v>
      </c>
      <c r="F10882" s="50" t="s">
        <v>3804</v>
      </c>
      <c r="G10882" s="50" t="s">
        <v>25354</v>
      </c>
      <c r="H10882" s="50" t="s">
        <v>25377</v>
      </c>
      <c r="I10882" s="50">
        <f>(DAX__2019_2020__33[[#This Row],[Adj Close]]-DAX__2019_2020__33[[#This Row],[Adj Open]])/DAX__2019_2020__33[[#This Row],[Adj Open]]</f>
        <v>-1.1751678813882328E-2</v>
      </c>
      <c r="J10882" s="50">
        <f>DAX__2019_2020__33[[#This Row],[Adj Close]]-DAX__2019_2020__33[[#This Row],[Adj Open]]</f>
        <v>-3.0598273816143546</v>
      </c>
      <c r="K10882" s="50">
        <v>264045</v>
      </c>
    </row>
    <row r="10883" spans="1:11" x14ac:dyDescent="0.3">
      <c r="A10883" s="51" t="str">
        <f t="shared" si="176"/>
        <v>MTX.DE</v>
      </c>
      <c r="B10883" s="52" t="s">
        <v>359</v>
      </c>
      <c r="C10883" s="50" t="s">
        <v>2964</v>
      </c>
      <c r="D10883" s="50">
        <f>DAX__2019_2020__33[[#This Row],[Open]]*(DAX__2019_2020__33[[#This Row],[Adj Close]]/DAX__2019_2020__33[[#This Row],[Close]])</f>
        <v>258.65249412327688</v>
      </c>
      <c r="E10883" s="50" t="s">
        <v>2768</v>
      </c>
      <c r="F10883" s="50" t="s">
        <v>3697</v>
      </c>
      <c r="G10883" s="50" t="s">
        <v>2768</v>
      </c>
      <c r="H10883" s="50" t="s">
        <v>25378</v>
      </c>
      <c r="I10883" s="50">
        <f>(DAX__2019_2020__33[[#This Row],[Adj Close]]-DAX__2019_2020__33[[#This Row],[Adj Open]])/DAX__2019_2020__33[[#This Row],[Adj Open]]</f>
        <v>8.5027282809610975E-3</v>
      </c>
      <c r="J10883" s="50">
        <f>DAX__2019_2020__33[[#This Row],[Adj Close]]-DAX__2019_2020__33[[#This Row],[Adj Open]]</f>
        <v>2.1992518767231104</v>
      </c>
      <c r="K10883" s="50">
        <v>172373</v>
      </c>
    </row>
    <row r="10884" spans="1:11" x14ac:dyDescent="0.3">
      <c r="A10884" s="51" t="str">
        <f t="shared" si="176"/>
        <v>MTX.DE</v>
      </c>
      <c r="B10884" s="52" t="s">
        <v>360</v>
      </c>
      <c r="C10884" s="50" t="s">
        <v>2768</v>
      </c>
      <c r="D10884" s="50">
        <f>DAX__2019_2020__33[[#This Row],[Open]]*(DAX__2019_2020__33[[#This Row],[Adj Close]]/DAX__2019_2020__33[[#This Row],[Close]])</f>
        <v>260.85175700528083</v>
      </c>
      <c r="E10884" s="50" t="s">
        <v>2811</v>
      </c>
      <c r="F10884" s="50" t="s">
        <v>2768</v>
      </c>
      <c r="G10884" s="50" t="s">
        <v>2781</v>
      </c>
      <c r="H10884" s="50" t="s">
        <v>25379</v>
      </c>
      <c r="I10884" s="50">
        <f>(DAX__2019_2020__33[[#This Row],[Adj Close]]-DAX__2019_2020__33[[#This Row],[Adj Open]])/DAX__2019_2020__33[[#This Row],[Adj Open]]</f>
        <v>7.3313786216147939E-3</v>
      </c>
      <c r="J10884" s="50">
        <f>DAX__2019_2020__33[[#This Row],[Adj Close]]-DAX__2019_2020__33[[#This Row],[Adj Open]]</f>
        <v>1.912402994719173</v>
      </c>
      <c r="K10884" s="50">
        <v>155329</v>
      </c>
    </row>
    <row r="10885" spans="1:11" x14ac:dyDescent="0.3">
      <c r="A10885" s="51" t="str">
        <f t="shared" si="176"/>
        <v>MTX.DE</v>
      </c>
      <c r="B10885" s="52" t="s">
        <v>361</v>
      </c>
      <c r="C10885" s="50" t="s">
        <v>3092</v>
      </c>
      <c r="D10885" s="50">
        <f>DAX__2019_2020__33[[#This Row],[Open]]*(DAX__2019_2020__33[[#This Row],[Adj Close]]/DAX__2019_2020__33[[#This Row],[Close]])</f>
        <v>263.05106141628835</v>
      </c>
      <c r="E10885" s="50" t="s">
        <v>2811</v>
      </c>
      <c r="F10885" s="50" t="s">
        <v>2990</v>
      </c>
      <c r="G10885" s="50" t="s">
        <v>3133</v>
      </c>
      <c r="H10885" s="50" t="s">
        <v>25380</v>
      </c>
      <c r="I10885" s="50">
        <f>(DAX__2019_2020__33[[#This Row],[Adj Close]]-DAX__2019_2020__33[[#This Row],[Adj Open]])/DAX__2019_2020__33[[#This Row],[Adj Open]]</f>
        <v>3.6350417236996019E-3</v>
      </c>
      <c r="J10885" s="50">
        <f>DAX__2019_2020__33[[#This Row],[Adj Close]]-DAX__2019_2020__33[[#This Row],[Adj Open]]</f>
        <v>0.95620158371167463</v>
      </c>
      <c r="K10885" s="50">
        <v>90540</v>
      </c>
    </row>
    <row r="10886" spans="1:11" x14ac:dyDescent="0.3">
      <c r="A10886" s="51" t="str">
        <f t="shared" si="176"/>
        <v>MTX.DE</v>
      </c>
      <c r="B10886" s="52" t="s">
        <v>362</v>
      </c>
      <c r="C10886" s="50" t="s">
        <v>3735</v>
      </c>
      <c r="D10886" s="50">
        <f>DAX__2019_2020__33[[#This Row],[Open]]*(DAX__2019_2020__33[[#This Row],[Adj Close]]/DAX__2019_2020__33[[#This Row],[Close]])</f>
        <v>264.48536283946305</v>
      </c>
      <c r="E10886" s="50" t="s">
        <v>3715</v>
      </c>
      <c r="F10886" s="50" t="s">
        <v>2950</v>
      </c>
      <c r="G10886" s="50" t="s">
        <v>2814</v>
      </c>
      <c r="H10886" s="50" t="s">
        <v>25381</v>
      </c>
      <c r="I10886" s="50">
        <f>(DAX__2019_2020__33[[#This Row],[Adj Close]]-DAX__2019_2020__33[[#This Row],[Adj Open]])/DAX__2019_2020__33[[#This Row],[Adj Open]]</f>
        <v>7.2306578330299789E-3</v>
      </c>
      <c r="J10886" s="50">
        <f>DAX__2019_2020__33[[#This Row],[Adj Close]]-DAX__2019_2020__33[[#This Row],[Adj Open]]</f>
        <v>1.9124031605369396</v>
      </c>
      <c r="K10886" s="50">
        <v>135424</v>
      </c>
    </row>
    <row r="10887" spans="1:11" x14ac:dyDescent="0.3">
      <c r="A10887" s="51" t="str">
        <f t="shared" si="176"/>
        <v>MTX.DE</v>
      </c>
      <c r="B10887" s="52" t="s">
        <v>363</v>
      </c>
      <c r="C10887" s="50" t="s">
        <v>2782</v>
      </c>
      <c r="D10887" s="50">
        <f>DAX__2019_2020__33[[#This Row],[Open]]*(DAX__2019_2020__33[[#This Row],[Adj Close]]/DAX__2019_2020__33[[#This Row],[Close]])</f>
        <v>267.25829595833329</v>
      </c>
      <c r="E10887" s="50" t="s">
        <v>2782</v>
      </c>
      <c r="F10887" s="50" t="s">
        <v>2985</v>
      </c>
      <c r="G10887" s="50" t="s">
        <v>3069</v>
      </c>
      <c r="H10887" s="50" t="s">
        <v>25375</v>
      </c>
      <c r="I10887" s="50">
        <f>(DAX__2019_2020__33[[#This Row],[Adj Close]]-DAX__2019_2020__33[[#This Row],[Adj Open]])/DAX__2019_2020__33[[#This Row],[Adj Open]]</f>
        <v>-1.2522361359570558E-2</v>
      </c>
      <c r="J10887" s="50">
        <f>DAX__2019_2020__33[[#This Row],[Adj Close]]-DAX__2019_2020__33[[#This Row],[Adj Open]]</f>
        <v>-3.3467049583333051</v>
      </c>
      <c r="K10887" s="50">
        <v>112422</v>
      </c>
    </row>
    <row r="10888" spans="1:11" x14ac:dyDescent="0.3">
      <c r="A10888" s="51" t="str">
        <f t="shared" si="176"/>
        <v>MTX.DE</v>
      </c>
      <c r="B10888" s="52" t="s">
        <v>364</v>
      </c>
      <c r="C10888" s="50" t="s">
        <v>3090</v>
      </c>
      <c r="D10888" s="50">
        <f>DAX__2019_2020__33[[#This Row],[Open]]*(DAX__2019_2020__33[[#This Row],[Adj Close]]/DAX__2019_2020__33[[#This Row],[Close]])</f>
        <v>262.47730268344986</v>
      </c>
      <c r="E10888" s="50" t="s">
        <v>2865</v>
      </c>
      <c r="F10888" s="50" t="s">
        <v>2779</v>
      </c>
      <c r="G10888" s="50" t="s">
        <v>3088</v>
      </c>
      <c r="H10888" s="50" t="s">
        <v>25382</v>
      </c>
      <c r="I10888" s="50">
        <f>(DAX__2019_2020__33[[#This Row],[Adj Close]]-DAX__2019_2020__33[[#This Row],[Adj Open]])/DAX__2019_2020__33[[#This Row],[Adj Open]]</f>
        <v>5.100160291439065E-3</v>
      </c>
      <c r="J10888" s="50">
        <f>DAX__2019_2020__33[[#This Row],[Adj Close]]-DAX__2019_2020__33[[#This Row],[Adj Open]]</f>
        <v>1.3386763165501634</v>
      </c>
      <c r="K10888" s="50">
        <v>125779</v>
      </c>
    </row>
    <row r="10889" spans="1:11" x14ac:dyDescent="0.3">
      <c r="A10889" s="51" t="str">
        <f t="shared" si="176"/>
        <v>MTX.DE</v>
      </c>
      <c r="B10889" s="52" t="s">
        <v>365</v>
      </c>
      <c r="C10889" s="50" t="s">
        <v>2876</v>
      </c>
      <c r="D10889" s="50">
        <f>DAX__2019_2020__33[[#This Row],[Open]]*(DAX__2019_2020__33[[#This Row],[Adj Close]]/DAX__2019_2020__33[[#This Row],[Close]])</f>
        <v>264.19847047437656</v>
      </c>
      <c r="E10889" s="50" t="s">
        <v>3722</v>
      </c>
      <c r="F10889" s="50" t="s">
        <v>3706</v>
      </c>
      <c r="G10889" s="50" t="s">
        <v>3722</v>
      </c>
      <c r="H10889" s="50" t="s">
        <v>25383</v>
      </c>
      <c r="I10889" s="50">
        <f>(DAX__2019_2020__33[[#This Row],[Adj Close]]-DAX__2019_2020__33[[#This Row],[Adj Open]])/DAX__2019_2020__33[[#This Row],[Adj Open]]</f>
        <v>1.8458220128478791E-2</v>
      </c>
      <c r="J10889" s="50">
        <f>DAX__2019_2020__33[[#This Row],[Adj Close]]-DAX__2019_2020__33[[#This Row],[Adj Open]]</f>
        <v>4.876633525623447</v>
      </c>
      <c r="K10889" s="50">
        <v>162409</v>
      </c>
    </row>
    <row r="10890" spans="1:11" x14ac:dyDescent="0.3">
      <c r="A10890" s="51" t="str">
        <f t="shared" si="176"/>
        <v>MTX.DE</v>
      </c>
      <c r="B10890" s="52" t="s">
        <v>366</v>
      </c>
      <c r="C10890" s="50" t="s">
        <v>3763</v>
      </c>
      <c r="D10890" s="50">
        <f>DAX__2019_2020__33[[#This Row],[Open]]*(DAX__2019_2020__33[[#This Row],[Adj Close]]/DAX__2019_2020__33[[#This Row],[Close]])</f>
        <v>269.74443444143168</v>
      </c>
      <c r="E10890" s="50" t="s">
        <v>25384</v>
      </c>
      <c r="F10890" s="50" t="s">
        <v>25373</v>
      </c>
      <c r="G10890" s="50" t="s">
        <v>3713</v>
      </c>
      <c r="H10890" s="50" t="s">
        <v>25385</v>
      </c>
      <c r="I10890" s="50">
        <f>(DAX__2019_2020__33[[#This Row],[Adj Close]]-DAX__2019_2020__33[[#This Row],[Adj Open]])/DAX__2019_2020__33[[#This Row],[Adj Open]]</f>
        <v>-1.5242885177393509E-2</v>
      </c>
      <c r="J10890" s="50">
        <f>DAX__2019_2020__33[[#This Row],[Adj Close]]-DAX__2019_2020__33[[#This Row],[Adj Open]]</f>
        <v>-4.1116834414316941</v>
      </c>
      <c r="K10890" s="50">
        <v>160781</v>
      </c>
    </row>
    <row r="10891" spans="1:11" x14ac:dyDescent="0.3">
      <c r="A10891" s="51" t="str">
        <f t="shared" si="176"/>
        <v>MTX.DE</v>
      </c>
      <c r="B10891" s="52" t="s">
        <v>367</v>
      </c>
      <c r="C10891" s="50" t="s">
        <v>3788</v>
      </c>
      <c r="D10891" s="50">
        <f>DAX__2019_2020__33[[#This Row],[Open]]*(DAX__2019_2020__33[[#This Row],[Adj Close]]/DAX__2019_2020__33[[#This Row],[Close]])</f>
        <v>262.85974545262854</v>
      </c>
      <c r="E10891" s="50" t="s">
        <v>3031</v>
      </c>
      <c r="F10891" s="50" t="s">
        <v>3065</v>
      </c>
      <c r="G10891" s="50" t="s">
        <v>25386</v>
      </c>
      <c r="H10891" s="50" t="s">
        <v>25387</v>
      </c>
      <c r="I10891" s="50">
        <f>(DAX__2019_2020__33[[#This Row],[Adj Close]]-DAX__2019_2020__33[[#This Row],[Adj Open]])/DAX__2019_2020__33[[#This Row],[Adj Open]]</f>
        <v>2.1826337326148124E-3</v>
      </c>
      <c r="J10891" s="50">
        <f>DAX__2019_2020__33[[#This Row],[Adj Close]]-DAX__2019_2020__33[[#This Row],[Adj Open]]</f>
        <v>0.57372654737145012</v>
      </c>
      <c r="K10891" s="50">
        <v>155272</v>
      </c>
    </row>
    <row r="10892" spans="1:11" x14ac:dyDescent="0.3">
      <c r="A10892" s="51" t="str">
        <f t="shared" si="176"/>
        <v>MTX.DE</v>
      </c>
      <c r="B10892" s="52" t="s">
        <v>368</v>
      </c>
      <c r="C10892" s="50" t="s">
        <v>2985</v>
      </c>
      <c r="D10892" s="50">
        <f>DAX__2019_2020__33[[#This Row],[Open]]*(DAX__2019_2020__33[[#This Row],[Adj Close]]/DAX__2019_2020__33[[#This Row],[Close]])</f>
        <v>263.62476288209905</v>
      </c>
      <c r="E10892" s="50" t="s">
        <v>2811</v>
      </c>
      <c r="F10892" s="50" t="s">
        <v>2769</v>
      </c>
      <c r="G10892" s="50" t="s">
        <v>25388</v>
      </c>
      <c r="H10892" s="50" t="s">
        <v>25389</v>
      </c>
      <c r="I10892" s="50">
        <f>(DAX__2019_2020__33[[#This Row],[Adj Close]]-DAX__2019_2020__33[[#This Row],[Adj Open]])/DAX__2019_2020__33[[#This Row],[Adj Open]]</f>
        <v>-1.3783162258259141E-2</v>
      </c>
      <c r="J10892" s="50">
        <f>DAX__2019_2020__33[[#This Row],[Adj Close]]-DAX__2019_2020__33[[#This Row],[Adj Open]]</f>
        <v>-3.6335828820990628</v>
      </c>
      <c r="K10892" s="50">
        <v>284034</v>
      </c>
    </row>
    <row r="10893" spans="1:11" x14ac:dyDescent="0.3">
      <c r="A10893" s="51" t="str">
        <f t="shared" si="176"/>
        <v>MTX.DE</v>
      </c>
      <c r="B10893" s="52" t="s">
        <v>369</v>
      </c>
      <c r="C10893" s="50" t="s">
        <v>25354</v>
      </c>
      <c r="D10893" s="50">
        <f>DAX__2019_2020__33[[#This Row],[Open]]*(DAX__2019_2020__33[[#This Row],[Adj Close]]/DAX__2019_2020__33[[#This Row],[Close]])</f>
        <v>257.31381319921985</v>
      </c>
      <c r="E10893" s="50" t="s">
        <v>3093</v>
      </c>
      <c r="F10893" s="50" t="s">
        <v>2893</v>
      </c>
      <c r="G10893" s="50" t="s">
        <v>2926</v>
      </c>
      <c r="H10893" s="50" t="s">
        <v>25390</v>
      </c>
      <c r="I10893" s="50">
        <f>(DAX__2019_2020__33[[#This Row],[Adj Close]]-DAX__2019_2020__33[[#This Row],[Adj Open]])/DAX__2019_2020__33[[#This Row],[Adj Open]]</f>
        <v>-1.8580452948782279E-2</v>
      </c>
      <c r="J10893" s="50">
        <f>DAX__2019_2020__33[[#This Row],[Adj Close]]-DAX__2019_2020__33[[#This Row],[Adj Open]]</f>
        <v>-4.7810071992198573</v>
      </c>
      <c r="K10893" s="50">
        <v>267638</v>
      </c>
    </row>
    <row r="10894" spans="1:11" x14ac:dyDescent="0.3">
      <c r="A10894" s="51" t="str">
        <f t="shared" si="176"/>
        <v>MTX.DE</v>
      </c>
      <c r="B10894" s="52" t="s">
        <v>370</v>
      </c>
      <c r="C10894" s="50" t="s">
        <v>2713</v>
      </c>
      <c r="D10894" s="50">
        <f>DAX__2019_2020__33[[#This Row],[Open]]*(DAX__2019_2020__33[[#This Row],[Adj Close]]/DAX__2019_2020__33[[#This Row],[Close]])</f>
        <v>250.6204193931936</v>
      </c>
      <c r="E10894" s="50" t="s">
        <v>2910</v>
      </c>
      <c r="F10894" s="50" t="s">
        <v>25344</v>
      </c>
      <c r="G10894" s="50" t="s">
        <v>3673</v>
      </c>
      <c r="H10894" s="50" t="s">
        <v>25339</v>
      </c>
      <c r="I10894" s="50">
        <f>(DAX__2019_2020__33[[#This Row],[Adj Close]]-DAX__2019_2020__33[[#This Row],[Adj Open]])/DAX__2019_2020__33[[#This Row],[Adj Open]]</f>
        <v>-1.1827569359155304E-2</v>
      </c>
      <c r="J10894" s="50">
        <f>DAX__2019_2020__33[[#This Row],[Adj Close]]-DAX__2019_2020__33[[#This Row],[Adj Open]]</f>
        <v>-2.9642303931935885</v>
      </c>
      <c r="K10894" s="50">
        <v>397771</v>
      </c>
    </row>
    <row r="10895" spans="1:11" x14ac:dyDescent="0.3">
      <c r="A10895" s="51" t="str">
        <f t="shared" si="176"/>
        <v>MTX.DE</v>
      </c>
      <c r="B10895" s="52" t="s">
        <v>371</v>
      </c>
      <c r="C10895" s="50" t="s">
        <v>25391</v>
      </c>
      <c r="D10895" s="50">
        <f>DAX__2019_2020__33[[#This Row],[Open]]*(DAX__2019_2020__33[[#This Row],[Adj Close]]/DAX__2019_2020__33[[#This Row],[Close]])</f>
        <v>239.14601287991218</v>
      </c>
      <c r="E10895" s="50" t="s">
        <v>2623</v>
      </c>
      <c r="F10895" s="50" t="s">
        <v>25392</v>
      </c>
      <c r="G10895" s="50" t="s">
        <v>3594</v>
      </c>
      <c r="H10895" s="50" t="s">
        <v>25393</v>
      </c>
      <c r="I10895" s="50">
        <f>(DAX__2019_2020__33[[#This Row],[Adj Close]]-DAX__2019_2020__33[[#This Row],[Adj Open]])/DAX__2019_2020__33[[#This Row],[Adj Open]]</f>
        <v>-8.7965291772124435E-3</v>
      </c>
      <c r="J10895" s="50">
        <f>DAX__2019_2020__33[[#This Row],[Adj Close]]-DAX__2019_2020__33[[#This Row],[Adj Open]]</f>
        <v>-2.1036548799121704</v>
      </c>
      <c r="K10895" s="50">
        <v>355795</v>
      </c>
    </row>
    <row r="10896" spans="1:11" x14ac:dyDescent="0.3">
      <c r="A10896" s="51" t="str">
        <f t="shared" si="176"/>
        <v>MTX.DE</v>
      </c>
      <c r="B10896" s="52" t="s">
        <v>372</v>
      </c>
      <c r="C10896" s="50" t="s">
        <v>25222</v>
      </c>
      <c r="D10896" s="50">
        <f>DAX__2019_2020__33[[#This Row],[Open]]*(DAX__2019_2020__33[[#This Row],[Adj Close]]/DAX__2019_2020__33[[#This Row],[Close]])</f>
        <v>237.42483460682283</v>
      </c>
      <c r="E10896" s="50" t="s">
        <v>25394</v>
      </c>
      <c r="F10896" s="50" t="s">
        <v>3337</v>
      </c>
      <c r="G10896" s="50" t="s">
        <v>3337</v>
      </c>
      <c r="H10896" s="50" t="s">
        <v>25288</v>
      </c>
      <c r="I10896" s="50">
        <f>(DAX__2019_2020__33[[#This Row],[Adj Close]]-DAX__2019_2020__33[[#This Row],[Adj Open]])/DAX__2019_2020__33[[#This Row],[Adj Open]]</f>
        <v>-4.2690317647720709E-2</v>
      </c>
      <c r="J10896" s="50">
        <f>DAX__2019_2020__33[[#This Row],[Adj Close]]-DAX__2019_2020__33[[#This Row],[Adj Open]]</f>
        <v>-10.135741606822819</v>
      </c>
      <c r="K10896" s="50">
        <v>422694</v>
      </c>
    </row>
    <row r="10897" spans="1:11" x14ac:dyDescent="0.3">
      <c r="A10897" s="51" t="str">
        <f t="shared" si="176"/>
        <v>MTX.DE</v>
      </c>
      <c r="B10897" s="52" t="s">
        <v>373</v>
      </c>
      <c r="C10897" s="50" t="s">
        <v>3603</v>
      </c>
      <c r="D10897" s="50">
        <f>DAX__2019_2020__33[[#This Row],[Open]]*(DAX__2019_2020__33[[#This Row],[Adj Close]]/DAX__2019_2020__33[[#This Row],[Close]])</f>
        <v>224.22924911391519</v>
      </c>
      <c r="E10897" s="50" t="s">
        <v>3638</v>
      </c>
      <c r="F10897" s="50" t="s">
        <v>25185</v>
      </c>
      <c r="G10897" s="50" t="s">
        <v>25395</v>
      </c>
      <c r="H10897" s="50" t="s">
        <v>25396</v>
      </c>
      <c r="I10897" s="50">
        <f>(DAX__2019_2020__33[[#This Row],[Adj Close]]-DAX__2019_2020__33[[#This Row],[Adj Open]])/DAX__2019_2020__33[[#This Row],[Adj Open]]</f>
        <v>4.2646481876333181E-4</v>
      </c>
      <c r="J10897" s="50">
        <f>DAX__2019_2020__33[[#This Row],[Adj Close]]-DAX__2019_2020__33[[#This Row],[Adj Open]]</f>
        <v>9.5625886084803824E-2</v>
      </c>
      <c r="K10897" s="50">
        <v>583101</v>
      </c>
    </row>
    <row r="10898" spans="1:11" x14ac:dyDescent="0.3">
      <c r="A10898" s="51" t="str">
        <f t="shared" si="176"/>
        <v>MTX.DE</v>
      </c>
      <c r="B10898" s="52" t="s">
        <v>374</v>
      </c>
      <c r="C10898" s="50" t="s">
        <v>2598</v>
      </c>
      <c r="D10898" s="50">
        <f>DAX__2019_2020__33[[#This Row],[Open]]*(DAX__2019_2020__33[[#This Row],[Adj Close]]/DAX__2019_2020__33[[#This Row],[Close]])</f>
        <v>218.87450040788949</v>
      </c>
      <c r="E10898" s="50" t="s">
        <v>3583</v>
      </c>
      <c r="F10898" s="50" t="s">
        <v>25191</v>
      </c>
      <c r="G10898" s="50" t="s">
        <v>25397</v>
      </c>
      <c r="H10898" s="50" t="s">
        <v>25398</v>
      </c>
      <c r="I10898" s="50">
        <f>(DAX__2019_2020__33[[#This Row],[Adj Close]]-DAX__2019_2020__33[[#This Row],[Adj Open]])/DAX__2019_2020__33[[#This Row],[Adj Open]]</f>
        <v>2.6212582600592302E-3</v>
      </c>
      <c r="J10898" s="50">
        <f>DAX__2019_2020__33[[#This Row],[Adj Close]]-DAX__2019_2020__33[[#This Row],[Adj Open]]</f>
        <v>0.57372659211051769</v>
      </c>
      <c r="K10898" s="50">
        <v>473880</v>
      </c>
    </row>
    <row r="10899" spans="1:11" x14ac:dyDescent="0.3">
      <c r="A10899" s="51" t="str">
        <f t="shared" si="176"/>
        <v>MTX.DE</v>
      </c>
      <c r="B10899" s="52" t="s">
        <v>375</v>
      </c>
      <c r="C10899" s="50" t="s">
        <v>2518</v>
      </c>
      <c r="D10899" s="50">
        <f>DAX__2019_2020__33[[#This Row],[Open]]*(DAX__2019_2020__33[[#This Row],[Adj Close]]/DAX__2019_2020__33[[#This Row],[Close]])</f>
        <v>209.88622210765141</v>
      </c>
      <c r="E10899" s="50" t="s">
        <v>6430</v>
      </c>
      <c r="F10899" s="50" t="s">
        <v>2438</v>
      </c>
      <c r="G10899" s="50" t="s">
        <v>6369</v>
      </c>
      <c r="H10899" s="50" t="s">
        <v>25399</v>
      </c>
      <c r="I10899" s="50">
        <f>(DAX__2019_2020__33[[#This Row],[Adj Close]]-DAX__2019_2020__33[[#This Row],[Adj Open]])/DAX__2019_2020__33[[#This Row],[Adj Open]]</f>
        <v>5.4669567198177655E-3</v>
      </c>
      <c r="J10899" s="50">
        <f>DAX__2019_2020__33[[#This Row],[Adj Close]]-DAX__2019_2020__33[[#This Row],[Adj Open]]</f>
        <v>1.147438892348589</v>
      </c>
      <c r="K10899" s="50">
        <v>845048</v>
      </c>
    </row>
    <row r="10900" spans="1:11" x14ac:dyDescent="0.3">
      <c r="A10900" s="51" t="str">
        <f t="shared" si="176"/>
        <v>MTX.DE</v>
      </c>
      <c r="B10900" s="52" t="s">
        <v>376</v>
      </c>
      <c r="C10900" s="50" t="s">
        <v>3498</v>
      </c>
      <c r="D10900" s="50">
        <f>DAX__2019_2020__33[[#This Row],[Open]]*(DAX__2019_2020__33[[#This Row],[Adj Close]]/DAX__2019_2020__33[[#This Row],[Close]])</f>
        <v>215.145325290697</v>
      </c>
      <c r="E10900" s="50" t="s">
        <v>2532</v>
      </c>
      <c r="F10900" s="50" t="s">
        <v>2380</v>
      </c>
      <c r="G10900" s="50" t="s">
        <v>6321</v>
      </c>
      <c r="H10900" s="50" t="s">
        <v>25400</v>
      </c>
      <c r="I10900" s="50">
        <f>(DAX__2019_2020__33[[#This Row],[Adj Close]]-DAX__2019_2020__33[[#This Row],[Adj Open]])/DAX__2019_2020__33[[#This Row],[Adj Open]]</f>
        <v>-6.9333360000000011E-2</v>
      </c>
      <c r="J10900" s="50">
        <f>DAX__2019_2020__33[[#This Row],[Adj Close]]-DAX__2019_2020__33[[#This Row],[Adj Open]]</f>
        <v>-14.916748290697001</v>
      </c>
      <c r="K10900" s="50">
        <v>540981</v>
      </c>
    </row>
    <row r="10901" spans="1:11" x14ac:dyDescent="0.3">
      <c r="A10901" s="51" t="str">
        <f t="shared" si="176"/>
        <v>MTX.DE</v>
      </c>
      <c r="B10901" s="52" t="s">
        <v>377</v>
      </c>
      <c r="C10901" s="50" t="s">
        <v>6098</v>
      </c>
      <c r="D10901" s="50">
        <f>DAX__2019_2020__33[[#This Row],[Open]]*(DAX__2019_2020__33[[#This Row],[Adj Close]]/DAX__2019_2020__33[[#This Row],[Close]])</f>
        <v>206.06141522656489</v>
      </c>
      <c r="E10901" s="50" t="s">
        <v>3495</v>
      </c>
      <c r="F10901" s="50" t="s">
        <v>2436</v>
      </c>
      <c r="G10901" s="50" t="s">
        <v>6221</v>
      </c>
      <c r="H10901" s="50" t="s">
        <v>25401</v>
      </c>
      <c r="I10901" s="50">
        <f>(DAX__2019_2020__33[[#This Row],[Adj Close]]-DAX__2019_2020__33[[#This Row],[Adj Open]])/DAX__2019_2020__33[[#This Row],[Adj Open]]</f>
        <v>1.1136863109048736E-2</v>
      </c>
      <c r="J10901" s="50">
        <f>DAX__2019_2020__33[[#This Row],[Adj Close]]-DAX__2019_2020__33[[#This Row],[Adj Open]]</f>
        <v>2.294877773435104</v>
      </c>
      <c r="K10901" s="50">
        <v>572044</v>
      </c>
    </row>
    <row r="10902" spans="1:11" x14ac:dyDescent="0.3">
      <c r="A10902" s="51" t="str">
        <f t="shared" si="176"/>
        <v>MTX.DE</v>
      </c>
      <c r="B10902" s="52" t="s">
        <v>378</v>
      </c>
      <c r="C10902" s="50" t="s">
        <v>2519</v>
      </c>
      <c r="D10902" s="50">
        <f>DAX__2019_2020__33[[#This Row],[Open]]*(DAX__2019_2020__33[[#This Row],[Adj Close]]/DAX__2019_2020__33[[#This Row],[Close]])</f>
        <v>209.59936687310162</v>
      </c>
      <c r="E10902" s="50" t="s">
        <v>3494</v>
      </c>
      <c r="F10902" s="50" t="s">
        <v>6196</v>
      </c>
      <c r="G10902" s="50" t="s">
        <v>6200</v>
      </c>
      <c r="H10902" s="50" t="s">
        <v>25402</v>
      </c>
      <c r="I10902" s="50">
        <f>(DAX__2019_2020__33[[#This Row],[Adj Close]]-DAX__2019_2020__33[[#This Row],[Adj Open]])/DAX__2019_2020__33[[#This Row],[Adj Open]]</f>
        <v>-1.0948877887074063E-2</v>
      </c>
      <c r="J10902" s="50">
        <f>DAX__2019_2020__33[[#This Row],[Adj Close]]-DAX__2019_2020__33[[#This Row],[Adj Open]]</f>
        <v>-2.2948778731016262</v>
      </c>
      <c r="K10902" s="50">
        <v>309124</v>
      </c>
    </row>
    <row r="10903" spans="1:11" x14ac:dyDescent="0.3">
      <c r="A10903" s="51" t="str">
        <f t="shared" si="176"/>
        <v>MTX.DE</v>
      </c>
      <c r="B10903" s="52" t="s">
        <v>379</v>
      </c>
      <c r="C10903" s="50" t="s">
        <v>2454</v>
      </c>
      <c r="D10903" s="50">
        <f>DAX__2019_2020__33[[#This Row],[Open]]*(DAX__2019_2020__33[[#This Row],[Adj Close]]/DAX__2019_2020__33[[#This Row],[Close]])</f>
        <v>208.54754325023202</v>
      </c>
      <c r="E10903" s="50" t="s">
        <v>2519</v>
      </c>
      <c r="F10903" s="50" t="s">
        <v>2504</v>
      </c>
      <c r="G10903" s="50" t="s">
        <v>2478</v>
      </c>
      <c r="H10903" s="50" t="s">
        <v>25403</v>
      </c>
      <c r="I10903" s="50">
        <f>(DAX__2019_2020__33[[#This Row],[Adj Close]]-DAX__2019_2020__33[[#This Row],[Adj Open]])/DAX__2019_2020__33[[#This Row],[Adj Open]]</f>
        <v>-1.4213690576423143E-2</v>
      </c>
      <c r="J10903" s="50">
        <f>DAX__2019_2020__33[[#This Row],[Adj Close]]-DAX__2019_2020__33[[#This Row],[Adj Open]]</f>
        <v>-2.9642302502320206</v>
      </c>
      <c r="K10903" s="50">
        <v>418255</v>
      </c>
    </row>
    <row r="10904" spans="1:11" x14ac:dyDescent="0.3">
      <c r="A10904" s="51" t="str">
        <f t="shared" si="176"/>
        <v>MTX.DE</v>
      </c>
      <c r="B10904" s="52" t="s">
        <v>380</v>
      </c>
      <c r="C10904" s="50" t="s">
        <v>2496</v>
      </c>
      <c r="D10904" s="50">
        <f>DAX__2019_2020__33[[#This Row],[Open]]*(DAX__2019_2020__33[[#This Row],[Adj Close]]/DAX__2019_2020__33[[#This Row],[Close]])</f>
        <v>200.80230041839977</v>
      </c>
      <c r="E10904" s="50" t="s">
        <v>2447</v>
      </c>
      <c r="F10904" s="50" t="s">
        <v>2338</v>
      </c>
      <c r="G10904" s="50" t="s">
        <v>2369</v>
      </c>
      <c r="H10904" s="50" t="s">
        <v>25404</v>
      </c>
      <c r="I10904" s="50">
        <f>(DAX__2019_2020__33[[#This Row],[Adj Close]]-DAX__2019_2020__33[[#This Row],[Adj Open]])/DAX__2019_2020__33[[#This Row],[Adj Open]]</f>
        <v>-3.0476161904761823E-2</v>
      </c>
      <c r="J10904" s="50">
        <f>DAX__2019_2020__33[[#This Row],[Adj Close]]-DAX__2019_2020__33[[#This Row],[Adj Open]]</f>
        <v>-6.1196834183997737</v>
      </c>
      <c r="K10904" s="50">
        <v>511028</v>
      </c>
    </row>
    <row r="10905" spans="1:11" x14ac:dyDescent="0.3">
      <c r="A10905" s="51" t="str">
        <f t="shared" si="176"/>
        <v>MTX.DE</v>
      </c>
      <c r="B10905" s="52" t="s">
        <v>381</v>
      </c>
      <c r="C10905" s="50" t="s">
        <v>21847</v>
      </c>
      <c r="D10905" s="50">
        <f>DAX__2019_2020__33[[#This Row],[Open]]*(DAX__2019_2020__33[[#This Row],[Adj Close]]/DAX__2019_2020__33[[#This Row],[Close]])</f>
        <v>182.63448218322046</v>
      </c>
      <c r="E10905" s="50" t="s">
        <v>24212</v>
      </c>
      <c r="F10905" s="50" t="s">
        <v>24087</v>
      </c>
      <c r="G10905" s="50" t="s">
        <v>24087</v>
      </c>
      <c r="H10905" s="50" t="s">
        <v>25405</v>
      </c>
      <c r="I10905" s="50">
        <f>(DAX__2019_2020__33[[#This Row],[Adj Close]]-DAX__2019_2020__33[[#This Row],[Adj Open]])/DAX__2019_2020__33[[#This Row],[Adj Open]]</f>
        <v>-2.8534015706806273E-2</v>
      </c>
      <c r="J10905" s="50">
        <f>DAX__2019_2020__33[[#This Row],[Adj Close]]-DAX__2019_2020__33[[#This Row],[Adj Open]]</f>
        <v>-5.2112951832204431</v>
      </c>
      <c r="K10905" s="50">
        <v>613183</v>
      </c>
    </row>
    <row r="10906" spans="1:11" x14ac:dyDescent="0.3">
      <c r="A10906" s="51" t="str">
        <f t="shared" si="176"/>
        <v>MTX.DE</v>
      </c>
      <c r="B10906" s="52" t="s">
        <v>382</v>
      </c>
      <c r="C10906" s="50" t="s">
        <v>24080</v>
      </c>
      <c r="D10906" s="50">
        <f>DAX__2019_2020__33[[#This Row],[Open]]*(DAX__2019_2020__33[[#This Row],[Adj Close]]/DAX__2019_2020__33[[#This Row],[Close]])</f>
        <v>177.61442894029454</v>
      </c>
      <c r="E10906" s="50" t="s">
        <v>24343</v>
      </c>
      <c r="F10906" s="50" t="s">
        <v>24328</v>
      </c>
      <c r="G10906" s="50" t="s">
        <v>7186</v>
      </c>
      <c r="H10906" s="50" t="s">
        <v>25406</v>
      </c>
      <c r="I10906" s="50">
        <f>(DAX__2019_2020__33[[#This Row],[Adj Close]]-DAX__2019_2020__33[[#This Row],[Adj Open]])/DAX__2019_2020__33[[#This Row],[Adj Open]]</f>
        <v>1.0497965006729464E-2</v>
      </c>
      <c r="J10906" s="50">
        <f>DAX__2019_2020__33[[#This Row],[Adj Close]]-DAX__2019_2020__33[[#This Row],[Adj Open]]</f>
        <v>1.8645900597054492</v>
      </c>
      <c r="K10906" s="50">
        <v>697122</v>
      </c>
    </row>
    <row r="10907" spans="1:11" x14ac:dyDescent="0.3">
      <c r="A10907" s="51" t="str">
        <f t="shared" si="176"/>
        <v>MTX.DE</v>
      </c>
      <c r="B10907" s="52" t="s">
        <v>383</v>
      </c>
      <c r="C10907" s="50" t="s">
        <v>24068</v>
      </c>
      <c r="D10907" s="50">
        <f>DAX__2019_2020__33[[#This Row],[Open]]*(DAX__2019_2020__33[[#This Row],[Adj Close]]/DAX__2019_2020__33[[#This Row],[Close]])</f>
        <v>180.96112457767993</v>
      </c>
      <c r="E10907" s="50" t="s">
        <v>24056</v>
      </c>
      <c r="F10907" s="50" t="s">
        <v>5823</v>
      </c>
      <c r="G10907" s="50" t="s">
        <v>23895</v>
      </c>
      <c r="H10907" s="50" t="s">
        <v>25407</v>
      </c>
      <c r="I10907" s="50">
        <f>(DAX__2019_2020__33[[#This Row],[Adj Close]]-DAX__2019_2020__33[[#This Row],[Adj Open]])/DAX__2019_2020__33[[#This Row],[Adj Open]]</f>
        <v>-3.8044898282694903E-2</v>
      </c>
      <c r="J10907" s="50">
        <f>DAX__2019_2020__33[[#This Row],[Adj Close]]-DAX__2019_2020__33[[#This Row],[Adj Open]]</f>
        <v>-6.8846475776799139</v>
      </c>
      <c r="K10907" s="50">
        <v>549212</v>
      </c>
    </row>
    <row r="10908" spans="1:11" x14ac:dyDescent="0.3">
      <c r="A10908" s="51" t="str">
        <f t="shared" si="176"/>
        <v>MTX.DE</v>
      </c>
      <c r="B10908" s="52" t="s">
        <v>384</v>
      </c>
      <c r="C10908" s="50" t="s">
        <v>23937</v>
      </c>
      <c r="D10908" s="50">
        <f>DAX__2019_2020__33[[#This Row],[Open]]*(DAX__2019_2020__33[[#This Row],[Adj Close]]/DAX__2019_2020__33[[#This Row],[Close]])</f>
        <v>163.51044901874999</v>
      </c>
      <c r="E10908" s="50" t="s">
        <v>21865</v>
      </c>
      <c r="F10908" s="50" t="s">
        <v>7123</v>
      </c>
      <c r="G10908" s="50" t="s">
        <v>7123</v>
      </c>
      <c r="H10908" s="50" t="s">
        <v>25408</v>
      </c>
      <c r="I10908" s="50">
        <f>(DAX__2019_2020__33[[#This Row],[Adj Close]]-DAX__2019_2020__33[[#This Row],[Adj Open]])/DAX__2019_2020__33[[#This Row],[Adj Open]]</f>
        <v>-6.4327485380116942E-2</v>
      </c>
      <c r="J10908" s="50">
        <f>DAX__2019_2020__33[[#This Row],[Adj Close]]-DAX__2019_2020__33[[#This Row],[Adj Open]]</f>
        <v>-10.518216018749996</v>
      </c>
      <c r="K10908" s="50">
        <v>972270</v>
      </c>
    </row>
    <row r="10909" spans="1:11" x14ac:dyDescent="0.3">
      <c r="A10909" s="51" t="str">
        <f t="shared" si="176"/>
        <v>MTX.DE</v>
      </c>
      <c r="B10909" s="52" t="s">
        <v>385</v>
      </c>
      <c r="C10909" s="50" t="s">
        <v>23763</v>
      </c>
      <c r="D10909" s="50">
        <f>DAX__2019_2020__33[[#This Row],[Open]]*(DAX__2019_2020__33[[#This Row],[Adj Close]]/DAX__2019_2020__33[[#This Row],[Close]])</f>
        <v>155.62179952478391</v>
      </c>
      <c r="E10909" s="50" t="s">
        <v>21772</v>
      </c>
      <c r="F10909" s="50" t="s">
        <v>13590</v>
      </c>
      <c r="G10909" s="50" t="s">
        <v>13629</v>
      </c>
      <c r="H10909" s="50" t="s">
        <v>25409</v>
      </c>
      <c r="I10909" s="50">
        <f>(DAX__2019_2020__33[[#This Row],[Adj Close]]-DAX__2019_2020__33[[#This Row],[Adj Open]])/DAX__2019_2020__33[[#This Row],[Adj Open]]</f>
        <v>-5.3148964669738771E-2</v>
      </c>
      <c r="J10909" s="50">
        <f>DAX__2019_2020__33[[#This Row],[Adj Close]]-DAX__2019_2020__33[[#This Row],[Adj Open]]</f>
        <v>-8.2711375247839101</v>
      </c>
      <c r="K10909" s="50">
        <v>855944</v>
      </c>
    </row>
    <row r="10910" spans="1:11" x14ac:dyDescent="0.3">
      <c r="A10910" s="51" t="str">
        <f t="shared" si="176"/>
        <v>MTX.DE</v>
      </c>
      <c r="B10910" s="52" t="s">
        <v>386</v>
      </c>
      <c r="C10910" s="50" t="s">
        <v>12090</v>
      </c>
      <c r="D10910" s="50">
        <f>DAX__2019_2020__33[[#This Row],[Open]]*(DAX__2019_2020__33[[#This Row],[Adj Close]]/DAX__2019_2020__33[[#This Row],[Close]])</f>
        <v>134.1072720196259</v>
      </c>
      <c r="E10910" s="50" t="s">
        <v>12066</v>
      </c>
      <c r="F10910" s="50" t="s">
        <v>25410</v>
      </c>
      <c r="G10910" s="50" t="s">
        <v>11937</v>
      </c>
      <c r="H10910" s="50" t="s">
        <v>25411</v>
      </c>
      <c r="I10910" s="50">
        <f>(DAX__2019_2020__33[[#This Row],[Adj Close]]-DAX__2019_2020__33[[#This Row],[Adj Open]])/DAX__2019_2020__33[[#This Row],[Adj Open]]</f>
        <v>-3.4937568627450899E-2</v>
      </c>
      <c r="J10910" s="50">
        <f>DAX__2019_2020__33[[#This Row],[Adj Close]]-DAX__2019_2020__33[[#This Row],[Adj Open]]</f>
        <v>-4.6853820196259051</v>
      </c>
      <c r="K10910" s="50">
        <v>841385</v>
      </c>
    </row>
    <row r="10911" spans="1:11" x14ac:dyDescent="0.3">
      <c r="A10911" s="51" t="str">
        <f t="shared" si="176"/>
        <v>MTX.DE</v>
      </c>
      <c r="B10911" s="52" t="s">
        <v>387</v>
      </c>
      <c r="C10911" s="50" t="s">
        <v>13459</v>
      </c>
      <c r="D10911" s="50">
        <f>DAX__2019_2020__33[[#This Row],[Open]]*(DAX__2019_2020__33[[#This Row],[Adj Close]]/DAX__2019_2020__33[[#This Row],[Close]])</f>
        <v>134.25068376591602</v>
      </c>
      <c r="E10911" s="50" t="s">
        <v>21659</v>
      </c>
      <c r="F10911" s="50" t="s">
        <v>12330</v>
      </c>
      <c r="G10911" s="50" t="s">
        <v>4380</v>
      </c>
      <c r="H10911" s="50" t="s">
        <v>25412</v>
      </c>
      <c r="I10911" s="50">
        <f>(DAX__2019_2020__33[[#This Row],[Adj Close]]-DAX__2019_2020__33[[#This Row],[Adj Open]])/DAX__2019_2020__33[[#This Row],[Adj Open]]</f>
        <v>-8.8319049358363821E-2</v>
      </c>
      <c r="J10911" s="50">
        <f>DAX__2019_2020__33[[#This Row],[Adj Close]]-DAX__2019_2020__33[[#This Row],[Adj Open]]</f>
        <v>-11.856892765916029</v>
      </c>
      <c r="K10911" s="50">
        <v>612935</v>
      </c>
    </row>
    <row r="10912" spans="1:11" x14ac:dyDescent="0.3">
      <c r="A10912" s="51" t="str">
        <f t="shared" si="176"/>
        <v>MTX.DE</v>
      </c>
      <c r="B10912" s="52" t="s">
        <v>388</v>
      </c>
      <c r="C10912" s="50" t="s">
        <v>10362</v>
      </c>
      <c r="D10912" s="50">
        <f>DAX__2019_2020__33[[#This Row],[Open]]*(DAX__2019_2020__33[[#This Row],[Adj Close]]/DAX__2019_2020__33[[#This Row],[Close]])</f>
        <v>104.03473216703884</v>
      </c>
      <c r="E10912" s="50" t="s">
        <v>10480</v>
      </c>
      <c r="F10912" s="50" t="s">
        <v>25413</v>
      </c>
      <c r="G10912" s="50" t="s">
        <v>10334</v>
      </c>
      <c r="H10912" s="50" t="s">
        <v>25414</v>
      </c>
      <c r="I10912" s="50">
        <f>(DAX__2019_2020__33[[#This Row],[Adj Close]]-DAX__2019_2020__33[[#This Row],[Adj Open]])/DAX__2019_2020__33[[#This Row],[Adj Open]]</f>
        <v>-6.8933821628662717E-3</v>
      </c>
      <c r="J10912" s="50">
        <f>DAX__2019_2020__33[[#This Row],[Adj Close]]-DAX__2019_2020__33[[#This Row],[Adj Open]]</f>
        <v>-0.71715116703883552</v>
      </c>
      <c r="K10912" s="50">
        <v>1055767</v>
      </c>
    </row>
    <row r="10913" spans="1:11" x14ac:dyDescent="0.3">
      <c r="A10913" s="51" t="str">
        <f t="shared" si="176"/>
        <v>MTX.DE</v>
      </c>
      <c r="B10913" s="52" t="s">
        <v>389</v>
      </c>
      <c r="C10913" s="50" t="s">
        <v>10327</v>
      </c>
      <c r="D10913" s="50">
        <f>DAX__2019_2020__33[[#This Row],[Open]]*(DAX__2019_2020__33[[#This Row],[Adj Close]]/DAX__2019_2020__33[[#This Row],[Close]])</f>
        <v>103.22195245698943</v>
      </c>
      <c r="E10913" s="50" t="s">
        <v>13403</v>
      </c>
      <c r="F10913" s="50" t="s">
        <v>10277</v>
      </c>
      <c r="G10913" s="50" t="s">
        <v>12330</v>
      </c>
      <c r="H10913" s="50" t="s">
        <v>25415</v>
      </c>
      <c r="I10913" s="50">
        <f>(DAX__2019_2020__33[[#This Row],[Adj Close]]-DAX__2019_2020__33[[#This Row],[Adj Open]])/DAX__2019_2020__33[[#This Row],[Adj Open]]</f>
        <v>0.15609084268895354</v>
      </c>
      <c r="J10913" s="50">
        <f>DAX__2019_2020__33[[#This Row],[Adj Close]]-DAX__2019_2020__33[[#This Row],[Adj Open]]</f>
        <v>16.112001543010578</v>
      </c>
      <c r="K10913" s="50">
        <v>757977</v>
      </c>
    </row>
    <row r="10914" spans="1:11" x14ac:dyDescent="0.3">
      <c r="A10914" s="51" t="str">
        <f t="shared" si="176"/>
        <v>MTX.DE</v>
      </c>
      <c r="B10914" s="52" t="s">
        <v>390</v>
      </c>
      <c r="C10914" s="50" t="s">
        <v>4705</v>
      </c>
      <c r="D10914" s="50">
        <f>DAX__2019_2020__33[[#This Row],[Open]]*(DAX__2019_2020__33[[#This Row],[Adj Close]]/DAX__2019_2020__33[[#This Row],[Close]])</f>
        <v>127.17480329277566</v>
      </c>
      <c r="E10914" s="50" t="s">
        <v>13430</v>
      </c>
      <c r="F10914" s="50" t="s">
        <v>4613</v>
      </c>
      <c r="G10914" s="50" t="s">
        <v>4744</v>
      </c>
      <c r="H10914" s="50" t="s">
        <v>25416</v>
      </c>
      <c r="I10914" s="50">
        <f>(DAX__2019_2020__33[[#This Row],[Adj Close]]-DAX__2019_2020__33[[#This Row],[Adj Open]])/DAX__2019_2020__33[[#This Row],[Adj Open]]</f>
        <v>-1.1278195488721835E-2</v>
      </c>
      <c r="J10914" s="50">
        <f>DAX__2019_2020__33[[#This Row],[Adj Close]]-DAX__2019_2020__33[[#This Row],[Adj Open]]</f>
        <v>-1.4343022927756692</v>
      </c>
      <c r="K10914" s="50">
        <v>846571</v>
      </c>
    </row>
    <row r="10915" spans="1:11" x14ac:dyDescent="0.3">
      <c r="A10915" s="51" t="str">
        <f t="shared" si="176"/>
        <v>MTX.DE</v>
      </c>
      <c r="B10915" s="52" t="s">
        <v>391</v>
      </c>
      <c r="C10915" s="50" t="s">
        <v>4476</v>
      </c>
      <c r="D10915" s="50">
        <f>DAX__2019_2020__33[[#This Row],[Open]]*(DAX__2019_2020__33[[#This Row],[Adj Close]]/DAX__2019_2020__33[[#This Row],[Close]])</f>
        <v>118.95147158056449</v>
      </c>
      <c r="E10915" s="50" t="s">
        <v>12327</v>
      </c>
      <c r="F10915" s="50" t="s">
        <v>10449</v>
      </c>
      <c r="G10915" s="50" t="s">
        <v>4016</v>
      </c>
      <c r="H10915" s="50" t="s">
        <v>25417</v>
      </c>
      <c r="I10915" s="50">
        <f>(DAX__2019_2020__33[[#This Row],[Adj Close]]-DAX__2019_2020__33[[#This Row],[Adj Open]])/DAX__2019_2020__33[[#This Row],[Adj Open]]</f>
        <v>-0.10369776360614524</v>
      </c>
      <c r="J10915" s="50">
        <f>DAX__2019_2020__33[[#This Row],[Adj Close]]-DAX__2019_2020__33[[#This Row],[Adj Open]]</f>
        <v>-12.33500158056448</v>
      </c>
      <c r="K10915" s="50">
        <v>793308</v>
      </c>
    </row>
    <row r="10916" spans="1:11" x14ac:dyDescent="0.3">
      <c r="A10916" s="51" t="str">
        <f t="shared" si="176"/>
        <v>MTX.DE</v>
      </c>
      <c r="B10916" s="52" t="s">
        <v>392</v>
      </c>
      <c r="C10916" s="50" t="s">
        <v>4138</v>
      </c>
      <c r="D10916" s="50">
        <f>DAX__2019_2020__33[[#This Row],[Open]]*(DAX__2019_2020__33[[#This Row],[Adj Close]]/DAX__2019_2020__33[[#This Row],[Close]])</f>
        <v>113.50111236907684</v>
      </c>
      <c r="E10916" s="50" t="s">
        <v>24789</v>
      </c>
      <c r="F10916" s="50" t="s">
        <v>10438</v>
      </c>
      <c r="G10916" s="50" t="s">
        <v>13294</v>
      </c>
      <c r="H10916" s="50" t="s">
        <v>25418</v>
      </c>
      <c r="I10916" s="50">
        <f>(DAX__2019_2020__33[[#This Row],[Adj Close]]-DAX__2019_2020__33[[#This Row],[Adj Open]])/DAX__2019_2020__33[[#This Row],[Adj Open]]</f>
        <v>-2.1061500111074186E-3</v>
      </c>
      <c r="J10916" s="50">
        <f>DAX__2019_2020__33[[#This Row],[Adj Close]]-DAX__2019_2020__33[[#This Row],[Adj Open]]</f>
        <v>-0.23905036907683552</v>
      </c>
      <c r="K10916" s="50">
        <v>890138</v>
      </c>
    </row>
    <row r="10917" spans="1:11" x14ac:dyDescent="0.3">
      <c r="A10917" s="51" t="str">
        <f t="shared" si="176"/>
        <v>MTX.DE</v>
      </c>
      <c r="B10917" s="52" t="s">
        <v>393</v>
      </c>
      <c r="C10917" s="50" t="s">
        <v>4731</v>
      </c>
      <c r="D10917" s="50">
        <f>DAX__2019_2020__33[[#This Row],[Open]]*(DAX__2019_2020__33[[#This Row],[Adj Close]]/DAX__2019_2020__33[[#This Row],[Close]])</f>
        <v>118.85585017745065</v>
      </c>
      <c r="E10917" s="50" t="s">
        <v>4686</v>
      </c>
      <c r="F10917" s="50" t="s">
        <v>13159</v>
      </c>
      <c r="G10917" s="50" t="s">
        <v>11953</v>
      </c>
      <c r="H10917" s="50" t="s">
        <v>25419</v>
      </c>
      <c r="I10917" s="50">
        <f>(DAX__2019_2020__33[[#This Row],[Adj Close]]-DAX__2019_2020__33[[#This Row],[Adj Open]])/DAX__2019_2020__33[[#This Row],[Adj Open]]</f>
        <v>8.4473047036048646E-2</v>
      </c>
      <c r="J10917" s="50">
        <f>DAX__2019_2020__33[[#This Row],[Adj Close]]-DAX__2019_2020__33[[#This Row],[Adj Open]]</f>
        <v>10.040115822549339</v>
      </c>
      <c r="K10917" s="50">
        <v>873621</v>
      </c>
    </row>
    <row r="10918" spans="1:11" x14ac:dyDescent="0.3">
      <c r="A10918" s="51" t="str">
        <f t="shared" si="176"/>
        <v>MTX.DE</v>
      </c>
      <c r="B10918" s="52" t="s">
        <v>394</v>
      </c>
      <c r="C10918" s="50" t="s">
        <v>4401</v>
      </c>
      <c r="D10918" s="50">
        <f>DAX__2019_2020__33[[#This Row],[Open]]*(DAX__2019_2020__33[[#This Row],[Adj Close]]/DAX__2019_2020__33[[#This Row],[Close]])</f>
        <v>126.21860722505248</v>
      </c>
      <c r="E10918" s="50" t="s">
        <v>13745</v>
      </c>
      <c r="F10918" s="50" t="s">
        <v>13371</v>
      </c>
      <c r="G10918" s="50" t="s">
        <v>13745</v>
      </c>
      <c r="H10918" s="50" t="s">
        <v>25420</v>
      </c>
      <c r="I10918" s="50">
        <f>(DAX__2019_2020__33[[#This Row],[Adj Close]]-DAX__2019_2020__33[[#This Row],[Adj Open]])/DAX__2019_2020__33[[#This Row],[Adj Open]]</f>
        <v>0.14431820454545455</v>
      </c>
      <c r="J10918" s="50">
        <f>DAX__2019_2020__33[[#This Row],[Adj Close]]-DAX__2019_2020__33[[#This Row],[Adj Open]]</f>
        <v>18.215642774947511</v>
      </c>
      <c r="K10918" s="50">
        <v>540655</v>
      </c>
    </row>
    <row r="10919" spans="1:11" x14ac:dyDescent="0.3">
      <c r="A10919" s="51" t="str">
        <f t="shared" si="176"/>
        <v>MTX.DE</v>
      </c>
      <c r="B10919" s="52" t="s">
        <v>395</v>
      </c>
      <c r="C10919" s="50" t="s">
        <v>13641</v>
      </c>
      <c r="D10919" s="50">
        <f>DAX__2019_2020__33[[#This Row],[Open]]*(DAX__2019_2020__33[[#This Row],[Adj Close]]/DAX__2019_2020__33[[#This Row],[Close]])</f>
        <v>140.94409838011759</v>
      </c>
      <c r="E10919" s="50" t="s">
        <v>13586</v>
      </c>
      <c r="F10919" s="50" t="s">
        <v>13499</v>
      </c>
      <c r="G10919" s="50" t="s">
        <v>12060</v>
      </c>
      <c r="H10919" s="50" t="s">
        <v>25421</v>
      </c>
      <c r="I10919" s="50">
        <f>(DAX__2019_2020__33[[#This Row],[Adj Close]]-DAX__2019_2020__33[[#This Row],[Adj Open]])/DAX__2019_2020__33[[#This Row],[Adj Open]]</f>
        <v>-1.6960651979402884E-3</v>
      </c>
      <c r="J10919" s="50">
        <f>DAX__2019_2020__33[[#This Row],[Adj Close]]-DAX__2019_2020__33[[#This Row],[Adj Open]]</f>
        <v>-0.23905038011758961</v>
      </c>
      <c r="K10919" s="50">
        <v>716652</v>
      </c>
    </row>
    <row r="10920" spans="1:11" x14ac:dyDescent="0.3">
      <c r="A10920" s="51" t="str">
        <f t="shared" si="176"/>
        <v>MTX.DE</v>
      </c>
      <c r="B10920" s="52" t="s">
        <v>396</v>
      </c>
      <c r="C10920" s="50" t="s">
        <v>12162</v>
      </c>
      <c r="D10920" s="50">
        <f>DAX__2019_2020__33[[#This Row],[Open]]*(DAX__2019_2020__33[[#This Row],[Adj Close]]/DAX__2019_2020__33[[#This Row],[Close]])</f>
        <v>140.17915540814079</v>
      </c>
      <c r="E10920" s="50" t="s">
        <v>13598</v>
      </c>
      <c r="F10920" s="50" t="s">
        <v>11965</v>
      </c>
      <c r="G10920" s="50" t="s">
        <v>14015</v>
      </c>
      <c r="H10920" s="50" t="s">
        <v>25422</v>
      </c>
      <c r="I10920" s="50">
        <f>(DAX__2019_2020__33[[#This Row],[Adj Close]]-DAX__2019_2020__33[[#This Row],[Adj Open]])/DAX__2019_2020__33[[#This Row],[Adj Open]]</f>
        <v>-8.0150064932466528E-2</v>
      </c>
      <c r="J10920" s="50">
        <f>DAX__2019_2020__33[[#This Row],[Adj Close]]-DAX__2019_2020__33[[#This Row],[Adj Open]]</f>
        <v>-11.235368408140801</v>
      </c>
      <c r="K10920" s="50">
        <v>400495</v>
      </c>
    </row>
    <row r="10921" spans="1:11" x14ac:dyDescent="0.3">
      <c r="A10921" s="51" t="str">
        <f t="shared" si="176"/>
        <v>MTX.DE</v>
      </c>
      <c r="B10921" s="52" t="s">
        <v>397</v>
      </c>
      <c r="C10921" s="50" t="s">
        <v>4809</v>
      </c>
      <c r="D10921" s="50">
        <f>DAX__2019_2020__33[[#This Row],[Open]]*(DAX__2019_2020__33[[#This Row],[Adj Close]]/DAX__2019_2020__33[[#This Row],[Close]])</f>
        <v>131.95580724608291</v>
      </c>
      <c r="E10921" s="50" t="s">
        <v>12022</v>
      </c>
      <c r="F10921" s="50" t="s">
        <v>11931</v>
      </c>
      <c r="G10921" s="50" t="s">
        <v>14029</v>
      </c>
      <c r="H10921" s="50" t="s">
        <v>25423</v>
      </c>
      <c r="I10921" s="50">
        <f>(DAX__2019_2020__33[[#This Row],[Adj Close]]-DAX__2019_2020__33[[#This Row],[Adj Open]])/DAX__2019_2020__33[[#This Row],[Adj Open]]</f>
        <v>-3.3695608695652114E-2</v>
      </c>
      <c r="J10921" s="50">
        <f>DAX__2019_2020__33[[#This Row],[Adj Close]]-DAX__2019_2020__33[[#This Row],[Adj Open]]</f>
        <v>-4.4463312460829059</v>
      </c>
      <c r="K10921" s="50">
        <v>612829</v>
      </c>
    </row>
    <row r="10922" spans="1:11" x14ac:dyDescent="0.3">
      <c r="A10922" s="51" t="str">
        <f t="shared" si="176"/>
        <v>MTX.DE</v>
      </c>
      <c r="B10922" s="52" t="s">
        <v>398</v>
      </c>
      <c r="C10922" s="50" t="s">
        <v>4442</v>
      </c>
      <c r="D10922" s="50">
        <f>DAX__2019_2020__33[[#This Row],[Open]]*(DAX__2019_2020__33[[#This Row],[Adj Close]]/DAX__2019_2020__33[[#This Row],[Close]])</f>
        <v>122.58502743903058</v>
      </c>
      <c r="E10922" s="50" t="s">
        <v>25002</v>
      </c>
      <c r="F10922" s="50" t="s">
        <v>13149</v>
      </c>
      <c r="G10922" s="50" t="s">
        <v>13286</v>
      </c>
      <c r="H10922" s="50" t="s">
        <v>25424</v>
      </c>
      <c r="I10922" s="50">
        <f>(DAX__2019_2020__33[[#This Row],[Adj Close]]-DAX__2019_2020__33[[#This Row],[Adj Open]])/DAX__2019_2020__33[[#This Row],[Adj Open]]</f>
        <v>-6.5132599028063828E-2</v>
      </c>
      <c r="J10922" s="50">
        <f>DAX__2019_2020__33[[#This Row],[Adj Close]]-DAX__2019_2020__33[[#This Row],[Adj Open]]</f>
        <v>-7.9842814390305819</v>
      </c>
      <c r="K10922" s="50">
        <v>547844</v>
      </c>
    </row>
    <row r="10923" spans="1:11" x14ac:dyDescent="0.3">
      <c r="A10923" s="51" t="str">
        <f t="shared" si="176"/>
        <v>MTX.DE</v>
      </c>
      <c r="B10923" s="52" t="s">
        <v>399</v>
      </c>
      <c r="C10923" s="50" t="s">
        <v>4449</v>
      </c>
      <c r="D10923" s="50">
        <f>DAX__2019_2020__33[[#This Row],[Open]]*(DAX__2019_2020__33[[#This Row],[Adj Close]]/DAX__2019_2020__33[[#This Row],[Close]])</f>
        <v>114.74417546954517</v>
      </c>
      <c r="E10923" s="50" t="s">
        <v>24792</v>
      </c>
      <c r="F10923" s="50" t="s">
        <v>4916</v>
      </c>
      <c r="G10923" s="50" t="s">
        <v>4054</v>
      </c>
      <c r="H10923" s="50" t="s">
        <v>25425</v>
      </c>
      <c r="I10923" s="50">
        <f>(DAX__2019_2020__33[[#This Row],[Adj Close]]-DAX__2019_2020__33[[#This Row],[Adj Open]])/DAX__2019_2020__33[[#This Row],[Adj Open]]</f>
        <v>-5.9166650000000071E-2</v>
      </c>
      <c r="J10923" s="50">
        <f>DAX__2019_2020__33[[#This Row],[Adj Close]]-DAX__2019_2020__33[[#This Row],[Adj Open]]</f>
        <v>-6.7890284695451726</v>
      </c>
      <c r="K10923" s="50">
        <v>785614</v>
      </c>
    </row>
    <row r="10924" spans="1:11" x14ac:dyDescent="0.3">
      <c r="A10924" s="51" t="str">
        <f t="shared" si="176"/>
        <v>MTX.DE</v>
      </c>
      <c r="B10924" s="52" t="s">
        <v>400</v>
      </c>
      <c r="C10924" s="50" t="s">
        <v>24762</v>
      </c>
      <c r="D10924" s="50">
        <f>DAX__2019_2020__33[[#This Row],[Open]]*(DAX__2019_2020__33[[#This Row],[Adj Close]]/DAX__2019_2020__33[[#This Row],[Close]])</f>
        <v>107.62047878738377</v>
      </c>
      <c r="E10924" s="50" t="s">
        <v>10475</v>
      </c>
      <c r="F10924" s="50" t="s">
        <v>10370</v>
      </c>
      <c r="G10924" s="50" t="s">
        <v>10343</v>
      </c>
      <c r="H10924" s="50" t="s">
        <v>25426</v>
      </c>
      <c r="I10924" s="50">
        <f>(DAX__2019_2020__33[[#This Row],[Adj Close]]-DAX__2019_2020__33[[#This Row],[Adj Open]])/DAX__2019_2020__33[[#This Row],[Adj Open]]</f>
        <v>-5.3753912383280908E-2</v>
      </c>
      <c r="J10924" s="50">
        <f>DAX__2019_2020__33[[#This Row],[Adj Close]]-DAX__2019_2020__33[[#This Row],[Adj Open]]</f>
        <v>-5.7850217873837693</v>
      </c>
      <c r="K10924" s="50">
        <v>655110</v>
      </c>
    </row>
    <row r="10925" spans="1:11" x14ac:dyDescent="0.3">
      <c r="A10925" s="51" t="str">
        <f t="shared" si="176"/>
        <v>MTX.DE</v>
      </c>
      <c r="B10925" s="52" t="s">
        <v>401</v>
      </c>
      <c r="C10925" s="50" t="s">
        <v>10450</v>
      </c>
      <c r="D10925" s="50">
        <f>DAX__2019_2020__33[[#This Row],[Open]]*(DAX__2019_2020__33[[#This Row],[Adj Close]]/DAX__2019_2020__33[[#This Row],[Close]])</f>
        <v>108.05076682272943</v>
      </c>
      <c r="E10925" s="50" t="s">
        <v>25427</v>
      </c>
      <c r="F10925" s="50" t="s">
        <v>13686</v>
      </c>
      <c r="G10925" s="50" t="s">
        <v>13294</v>
      </c>
      <c r="H10925" s="50" t="s">
        <v>25418</v>
      </c>
      <c r="I10925" s="50">
        <f>(DAX__2019_2020__33[[#This Row],[Adj Close]]-DAX__2019_2020__33[[#This Row],[Adj Open]])/DAX__2019_2020__33[[#This Row],[Adj Open]]</f>
        <v>4.8230061946902623E-2</v>
      </c>
      <c r="J10925" s="50">
        <f>DAX__2019_2020__33[[#This Row],[Adj Close]]-DAX__2019_2020__33[[#This Row],[Adj Open]]</f>
        <v>5.2112951772705713</v>
      </c>
      <c r="K10925" s="50">
        <v>1002318</v>
      </c>
    </row>
    <row r="10926" spans="1:11" x14ac:dyDescent="0.3">
      <c r="A10926" s="51" t="str">
        <f t="shared" si="176"/>
        <v>MTX.DE</v>
      </c>
      <c r="B10926" s="52" t="s">
        <v>402</v>
      </c>
      <c r="C10926" s="50" t="s">
        <v>11919</v>
      </c>
      <c r="D10926" s="50">
        <f>DAX__2019_2020__33[[#This Row],[Open]]*(DAX__2019_2020__33[[#This Row],[Adj Close]]/DAX__2019_2020__33[[#This Row],[Close]])</f>
        <v>120.86387529488708</v>
      </c>
      <c r="E10926" s="50" t="s">
        <v>4756</v>
      </c>
      <c r="F10926" s="50" t="s">
        <v>4319</v>
      </c>
      <c r="G10926" s="50" t="s">
        <v>12327</v>
      </c>
      <c r="H10926" s="50" t="s">
        <v>25428</v>
      </c>
      <c r="I10926" s="50">
        <f>(DAX__2019_2020__33[[#This Row],[Adj Close]]-DAX__2019_2020__33[[#This Row],[Adj Open]])/DAX__2019_2020__33[[#This Row],[Adj Open]]</f>
        <v>-1.1867088419824571E-2</v>
      </c>
      <c r="J10926" s="50">
        <f>DAX__2019_2020__33[[#This Row],[Adj Close]]-DAX__2019_2020__33[[#This Row],[Adj Open]]</f>
        <v>-1.4343022948870754</v>
      </c>
      <c r="K10926" s="50">
        <v>1016890</v>
      </c>
    </row>
    <row r="10927" spans="1:11" x14ac:dyDescent="0.3">
      <c r="A10927" s="51" t="str">
        <f t="shared" ref="A10927:A10990" si="177">"MTX.DE"</f>
        <v>MTX.DE</v>
      </c>
      <c r="B10927" s="52" t="s">
        <v>403</v>
      </c>
      <c r="C10927" s="50" t="s">
        <v>13316</v>
      </c>
      <c r="D10927" s="50">
        <f>DAX__2019_2020__33[[#This Row],[Open]]*(DAX__2019_2020__33[[#This Row],[Adj Close]]/DAX__2019_2020__33[[#This Row],[Close]])</f>
        <v>118.23431419121364</v>
      </c>
      <c r="E10927" s="50" t="s">
        <v>4510</v>
      </c>
      <c r="F10927" s="50" t="s">
        <v>13149</v>
      </c>
      <c r="G10927" s="50" t="s">
        <v>13327</v>
      </c>
      <c r="H10927" s="50" t="s">
        <v>25429</v>
      </c>
      <c r="I10927" s="50">
        <f>(DAX__2019_2020__33[[#This Row],[Adj Close]]-DAX__2019_2020__33[[#This Row],[Adj Open]])/DAX__2019_2020__33[[#This Row],[Adj Open]]</f>
        <v>-8.0872623034801698E-4</v>
      </c>
      <c r="J10927" s="50">
        <f>DAX__2019_2020__33[[#This Row],[Adj Close]]-DAX__2019_2020__33[[#This Row],[Adj Open]]</f>
        <v>-9.5619191213643262E-2</v>
      </c>
      <c r="K10927" s="50">
        <v>447755</v>
      </c>
    </row>
    <row r="10928" spans="1:11" x14ac:dyDescent="0.3">
      <c r="A10928" s="51" t="str">
        <f t="shared" si="177"/>
        <v>MTX.DE</v>
      </c>
      <c r="B10928" s="52" t="s">
        <v>404</v>
      </c>
      <c r="C10928" s="50" t="s">
        <v>4376</v>
      </c>
      <c r="D10928" s="50">
        <f>DAX__2019_2020__33[[#This Row],[Open]]*(DAX__2019_2020__33[[#This Row],[Adj Close]]/DAX__2019_2020__33[[#This Row],[Close]])</f>
        <v>121.43758487632562</v>
      </c>
      <c r="E10928" s="50" t="s">
        <v>13704</v>
      </c>
      <c r="F10928" s="50" t="s">
        <v>12285</v>
      </c>
      <c r="G10928" s="50" t="s">
        <v>12009</v>
      </c>
      <c r="H10928" s="50" t="s">
        <v>25430</v>
      </c>
      <c r="I10928" s="50">
        <f>(DAX__2019_2020__33[[#This Row],[Adj Close]]-DAX__2019_2020__33[[#This Row],[Adj Open]])/DAX__2019_2020__33[[#This Row],[Adj Open]]</f>
        <v>4.2519637795275449E-2</v>
      </c>
      <c r="J10928" s="50">
        <f>DAX__2019_2020__33[[#This Row],[Adj Close]]-DAX__2019_2020__33[[#This Row],[Adj Open]]</f>
        <v>5.1634821236743846</v>
      </c>
      <c r="K10928" s="50">
        <v>809906</v>
      </c>
    </row>
    <row r="10929" spans="1:11" x14ac:dyDescent="0.3">
      <c r="A10929" s="51" t="str">
        <f t="shared" si="177"/>
        <v>MTX.DE</v>
      </c>
      <c r="B10929" s="52" t="s">
        <v>405</v>
      </c>
      <c r="C10929" s="50" t="s">
        <v>4663</v>
      </c>
      <c r="D10929" s="50">
        <f>DAX__2019_2020__33[[#This Row],[Open]]*(DAX__2019_2020__33[[#This Row],[Adj Close]]/DAX__2019_2020__33[[#This Row],[Close]])</f>
        <v>129.85216731304143</v>
      </c>
      <c r="E10929" s="50" t="s">
        <v>11966</v>
      </c>
      <c r="F10929" s="50" t="s">
        <v>4731</v>
      </c>
      <c r="G10929" s="50" t="s">
        <v>4731</v>
      </c>
      <c r="H10929" s="50" t="s">
        <v>25431</v>
      </c>
      <c r="I10929" s="50">
        <f>(DAX__2019_2020__33[[#This Row],[Adj Close]]-DAX__2019_2020__33[[#This Row],[Adj Open]])/DAX__2019_2020__33[[#This Row],[Adj Open]]</f>
        <v>-8.4683356008467936E-2</v>
      </c>
      <c r="J10929" s="50">
        <f>DAX__2019_2020__33[[#This Row],[Adj Close]]-DAX__2019_2020__33[[#This Row],[Adj Open]]</f>
        <v>-10.99631731304143</v>
      </c>
      <c r="K10929" s="50">
        <v>696439</v>
      </c>
    </row>
    <row r="10930" spans="1:11" x14ac:dyDescent="0.3">
      <c r="A10930" s="51" t="str">
        <f t="shared" si="177"/>
        <v>MTX.DE</v>
      </c>
      <c r="B10930" s="52" t="s">
        <v>406</v>
      </c>
      <c r="C10930" s="50" t="s">
        <v>13344</v>
      </c>
      <c r="D10930" s="50">
        <f>DAX__2019_2020__33[[#This Row],[Open]]*(DAX__2019_2020__33[[#This Row],[Adj Close]]/DAX__2019_2020__33[[#This Row],[Close]])</f>
        <v>119.5729976076973</v>
      </c>
      <c r="E10930" s="50" t="s">
        <v>4376</v>
      </c>
      <c r="F10930" s="50" t="s">
        <v>12633</v>
      </c>
      <c r="G10930" s="50" t="s">
        <v>13199</v>
      </c>
      <c r="H10930" s="50" t="s">
        <v>25432</v>
      </c>
      <c r="I10930" s="50">
        <f>(DAX__2019_2020__33[[#This Row],[Adj Close]]-DAX__2019_2020__33[[#This Row],[Adj Open]])/DAX__2019_2020__33[[#This Row],[Adj Open]]</f>
        <v>-7.4370274105471174E-2</v>
      </c>
      <c r="J10930" s="50">
        <f>DAX__2019_2020__33[[#This Row],[Adj Close]]-DAX__2019_2020__33[[#This Row],[Adj Open]]</f>
        <v>-8.8926766076972967</v>
      </c>
      <c r="K10930" s="50">
        <v>864879</v>
      </c>
    </row>
    <row r="10931" spans="1:11" x14ac:dyDescent="0.3">
      <c r="A10931" s="51" t="str">
        <f t="shared" si="177"/>
        <v>MTX.DE</v>
      </c>
      <c r="B10931" s="52" t="s">
        <v>407</v>
      </c>
      <c r="C10931" s="50" t="s">
        <v>4158</v>
      </c>
      <c r="D10931" s="50">
        <f>DAX__2019_2020__33[[#This Row],[Open]]*(DAX__2019_2020__33[[#This Row],[Adj Close]]/DAX__2019_2020__33[[#This Row],[Close]])</f>
        <v>112.44929238759704</v>
      </c>
      <c r="E10931" s="50" t="s">
        <v>24779</v>
      </c>
      <c r="F10931" s="50" t="s">
        <v>24917</v>
      </c>
      <c r="G10931" s="50" t="s">
        <v>4916</v>
      </c>
      <c r="H10931" s="50" t="s">
        <v>25433</v>
      </c>
      <c r="I10931" s="50">
        <f>(DAX__2019_2020__33[[#This Row],[Adj Close]]-DAX__2019_2020__33[[#This Row],[Adj Open]])/DAX__2019_2020__33[[#This Row],[Adj Open]]</f>
        <v>-4.7619031422092409E-2</v>
      </c>
      <c r="J10931" s="50">
        <f>DAX__2019_2020__33[[#This Row],[Adj Close]]-DAX__2019_2020__33[[#This Row],[Adj Open]]</f>
        <v>-5.3547263875970401</v>
      </c>
      <c r="K10931" s="50">
        <v>756822</v>
      </c>
    </row>
    <row r="10932" spans="1:11" x14ac:dyDescent="0.3">
      <c r="A10932" s="51" t="str">
        <f t="shared" si="177"/>
        <v>MTX.DE</v>
      </c>
      <c r="B10932" s="52" t="s">
        <v>408</v>
      </c>
      <c r="C10932" s="50" t="s">
        <v>13120</v>
      </c>
      <c r="D10932" s="50">
        <f>DAX__2019_2020__33[[#This Row],[Open]]*(DAX__2019_2020__33[[#This Row],[Adj Close]]/DAX__2019_2020__33[[#This Row],[Close]])</f>
        <v>112.78396380543805</v>
      </c>
      <c r="E10932" s="50" t="s">
        <v>4601</v>
      </c>
      <c r="F10932" s="50" t="s">
        <v>4569</v>
      </c>
      <c r="G10932" s="50" t="s">
        <v>4096</v>
      </c>
      <c r="H10932" s="50" t="s">
        <v>25434</v>
      </c>
      <c r="I10932" s="50">
        <f>(DAX__2019_2020__33[[#This Row],[Adj Close]]-DAX__2019_2020__33[[#This Row],[Adj Open]])/DAX__2019_2020__33[[#This Row],[Adj Open]]</f>
        <v>-3.8151505845311377E-3</v>
      </c>
      <c r="J10932" s="50">
        <f>DAX__2019_2020__33[[#This Row],[Adj Close]]-DAX__2019_2020__33[[#This Row],[Adj Open]]</f>
        <v>-0.43028780543805567</v>
      </c>
      <c r="K10932" s="50">
        <v>1066455</v>
      </c>
    </row>
    <row r="10933" spans="1:11" x14ac:dyDescent="0.3">
      <c r="A10933" s="51" t="str">
        <f t="shared" si="177"/>
        <v>MTX.DE</v>
      </c>
      <c r="B10933" s="52" t="s">
        <v>409</v>
      </c>
      <c r="C10933" s="50" t="s">
        <v>4138</v>
      </c>
      <c r="D10933" s="50">
        <f>DAX__2019_2020__33[[#This Row],[Open]]*(DAX__2019_2020__33[[#This Row],[Adj Close]]/DAX__2019_2020__33[[#This Row],[Close]])</f>
        <v>113.50110856906059</v>
      </c>
      <c r="E10933" s="50" t="s">
        <v>12355</v>
      </c>
      <c r="F10933" s="50" t="s">
        <v>12631</v>
      </c>
      <c r="G10933" s="50" t="s">
        <v>25435</v>
      </c>
      <c r="H10933" s="50" t="s">
        <v>25436</v>
      </c>
      <c r="I10933" s="50">
        <f>(DAX__2019_2020__33[[#This Row],[Adj Close]]-DAX__2019_2020__33[[#This Row],[Adj Open]])/DAX__2019_2020__33[[#This Row],[Adj Open]]</f>
        <v>3.7911121429936795E-3</v>
      </c>
      <c r="J10933" s="50">
        <f>DAX__2019_2020__33[[#This Row],[Adj Close]]-DAX__2019_2020__33[[#This Row],[Adj Open]]</f>
        <v>0.43029543093940958</v>
      </c>
      <c r="K10933" s="50">
        <v>579620</v>
      </c>
    </row>
    <row r="10934" spans="1:11" x14ac:dyDescent="0.3">
      <c r="A10934" s="51" t="str">
        <f t="shared" si="177"/>
        <v>MTX.DE</v>
      </c>
      <c r="B10934" s="52" t="s">
        <v>410</v>
      </c>
      <c r="C10934" s="50" t="s">
        <v>13154</v>
      </c>
      <c r="D10934" s="50">
        <f>DAX__2019_2020__33[[#This Row],[Open]]*(DAX__2019_2020__33[[#This Row],[Adj Close]]/DAX__2019_2020__33[[#This Row],[Close]])</f>
        <v>112.30585782852027</v>
      </c>
      <c r="E10934" s="50" t="s">
        <v>13262</v>
      </c>
      <c r="F10934" s="50" t="s">
        <v>10435</v>
      </c>
      <c r="G10934" s="50" t="s">
        <v>10435</v>
      </c>
      <c r="H10934" s="50" t="s">
        <v>25437</v>
      </c>
      <c r="I10934" s="50">
        <f>(DAX__2019_2020__33[[#This Row],[Adj Close]]-DAX__2019_2020__33[[#This Row],[Adj Open]])/DAX__2019_2020__33[[#This Row],[Adj Open]]</f>
        <v>-6.2154067147400592E-2</v>
      </c>
      <c r="J10934" s="50">
        <f>DAX__2019_2020__33[[#This Row],[Adj Close]]-DAX__2019_2020__33[[#This Row],[Adj Open]]</f>
        <v>-6.9802658285202739</v>
      </c>
      <c r="K10934" s="50">
        <v>593345</v>
      </c>
    </row>
    <row r="10935" spans="1:11" x14ac:dyDescent="0.3">
      <c r="A10935" s="51" t="str">
        <f t="shared" si="177"/>
        <v>MTX.DE</v>
      </c>
      <c r="B10935" s="52" t="s">
        <v>411</v>
      </c>
      <c r="C10935" s="50" t="s">
        <v>12512</v>
      </c>
      <c r="D10935" s="50">
        <f>DAX__2019_2020__33[[#This Row],[Open]]*(DAX__2019_2020__33[[#This Row],[Adj Close]]/DAX__2019_2020__33[[#This Row],[Close]])</f>
        <v>106.32960266557758</v>
      </c>
      <c r="E10935" s="50" t="s">
        <v>4052</v>
      </c>
      <c r="F10935" s="50" t="s">
        <v>10499</v>
      </c>
      <c r="G10935" s="50" t="s">
        <v>4062</v>
      </c>
      <c r="H10935" s="50" t="s">
        <v>25438</v>
      </c>
      <c r="I10935" s="50">
        <f>(DAX__2019_2020__33[[#This Row],[Adj Close]]-DAX__2019_2020__33[[#This Row],[Adj Open]])/DAX__2019_2020__33[[#This Row],[Adj Open]]</f>
        <v>-2.6977968353721774E-3</v>
      </c>
      <c r="J10935" s="50">
        <f>DAX__2019_2020__33[[#This Row],[Adj Close]]-DAX__2019_2020__33[[#This Row],[Adj Open]]</f>
        <v>-0.28685566557757625</v>
      </c>
      <c r="K10935" s="50">
        <v>564069</v>
      </c>
    </row>
    <row r="10936" spans="1:11" x14ac:dyDescent="0.3">
      <c r="A10936" s="51" t="str">
        <f t="shared" si="177"/>
        <v>MTX.DE</v>
      </c>
      <c r="B10936" s="52" t="s">
        <v>412</v>
      </c>
      <c r="C10936" s="50" t="s">
        <v>4016</v>
      </c>
      <c r="D10936" s="50">
        <f>DAX__2019_2020__33[[#This Row],[Open]]*(DAX__2019_2020__33[[#This Row],[Adj Close]]/DAX__2019_2020__33[[#This Row],[Close]])</f>
        <v>106.61646631102724</v>
      </c>
      <c r="E10936" s="50" t="s">
        <v>13189</v>
      </c>
      <c r="F10936" s="50" t="s">
        <v>10503</v>
      </c>
      <c r="G10936" s="50" t="s">
        <v>13228</v>
      </c>
      <c r="H10936" s="50" t="s">
        <v>25439</v>
      </c>
      <c r="I10936" s="50">
        <f>(DAX__2019_2020__33[[#This Row],[Adj Close]]-DAX__2019_2020__33[[#This Row],[Adj Open]])/DAX__2019_2020__33[[#This Row],[Adj Open]]</f>
        <v>4.9327623318385057E-3</v>
      </c>
      <c r="J10936" s="50">
        <f>DAX__2019_2020__33[[#This Row],[Adj Close]]-DAX__2019_2020__33[[#This Row],[Adj Open]]</f>
        <v>0.52591368897276425</v>
      </c>
      <c r="K10936" s="50">
        <v>682033</v>
      </c>
    </row>
    <row r="10937" spans="1:11" x14ac:dyDescent="0.3">
      <c r="A10937" s="51" t="str">
        <f t="shared" si="177"/>
        <v>MTX.DE</v>
      </c>
      <c r="B10937" s="52" t="s">
        <v>413</v>
      </c>
      <c r="C10937" s="50" t="s">
        <v>10493</v>
      </c>
      <c r="D10937" s="50">
        <f>DAX__2019_2020__33[[#This Row],[Open]]*(DAX__2019_2020__33[[#This Row],[Adj Close]]/DAX__2019_2020__33[[#This Row],[Close]])</f>
        <v>105.22998298337944</v>
      </c>
      <c r="E10937" s="50" t="s">
        <v>13142</v>
      </c>
      <c r="F10937" s="50" t="s">
        <v>10324</v>
      </c>
      <c r="G10937" s="50" t="s">
        <v>10327</v>
      </c>
      <c r="H10937" s="50" t="s">
        <v>25440</v>
      </c>
      <c r="I10937" s="50">
        <f>(DAX__2019_2020__33[[#This Row],[Adj Close]]-DAX__2019_2020__33[[#This Row],[Adj Open]])/DAX__2019_2020__33[[#This Row],[Adj Open]]</f>
        <v>-1.9082289348052114E-2</v>
      </c>
      <c r="J10937" s="50">
        <f>DAX__2019_2020__33[[#This Row],[Adj Close]]-DAX__2019_2020__33[[#This Row],[Adj Open]]</f>
        <v>-2.0080289833794467</v>
      </c>
      <c r="K10937" s="50">
        <v>475561</v>
      </c>
    </row>
    <row r="10938" spans="1:11" x14ac:dyDescent="0.3">
      <c r="A10938" s="51" t="str">
        <f t="shared" si="177"/>
        <v>MTX.DE</v>
      </c>
      <c r="B10938" s="52" t="s">
        <v>414</v>
      </c>
      <c r="C10938" s="50" t="s">
        <v>13216</v>
      </c>
      <c r="D10938" s="50">
        <f>DAX__2019_2020__33[[#This Row],[Open]]*(DAX__2019_2020__33[[#This Row],[Adj Close]]/DAX__2019_2020__33[[#This Row],[Close]])</f>
        <v>106.66427207038399</v>
      </c>
      <c r="E10938" s="50" t="s">
        <v>13226</v>
      </c>
      <c r="F10938" s="50" t="s">
        <v>10505</v>
      </c>
      <c r="G10938" s="50" t="s">
        <v>10485</v>
      </c>
      <c r="H10938" s="50" t="s">
        <v>25441</v>
      </c>
      <c r="I10938" s="50">
        <f>(DAX__2019_2020__33[[#This Row],[Adj Close]]-DAX__2019_2020__33[[#This Row],[Adj Open]])/DAX__2019_2020__33[[#This Row],[Adj Open]]</f>
        <v>-6.7234422216913342E-3</v>
      </c>
      <c r="J10938" s="50">
        <f>DAX__2019_2020__33[[#This Row],[Adj Close]]-DAX__2019_2020__33[[#This Row],[Adj Open]]</f>
        <v>-0.7171510703839914</v>
      </c>
      <c r="K10938" s="50">
        <v>346167</v>
      </c>
    </row>
    <row r="10939" spans="1:11" x14ac:dyDescent="0.3">
      <c r="A10939" s="51" t="str">
        <f t="shared" si="177"/>
        <v>MTX.DE</v>
      </c>
      <c r="B10939" s="52" t="s">
        <v>415</v>
      </c>
      <c r="C10939" s="50" t="s">
        <v>10485</v>
      </c>
      <c r="D10939" s="50">
        <f>DAX__2019_2020__33[[#This Row],[Open]]*(DAX__2019_2020__33[[#This Row],[Adj Close]]/DAX__2019_2020__33[[#This Row],[Close]])</f>
        <v>105.94712342044816</v>
      </c>
      <c r="E10939" s="50" t="s">
        <v>13286</v>
      </c>
      <c r="F10939" s="50" t="s">
        <v>10485</v>
      </c>
      <c r="G10939" s="50" t="s">
        <v>13258</v>
      </c>
      <c r="H10939" s="50" t="s">
        <v>25442</v>
      </c>
      <c r="I10939" s="50">
        <f>(DAX__2019_2020__33[[#This Row],[Adj Close]]-DAX__2019_2020__33[[#This Row],[Adj Open]])/DAX__2019_2020__33[[#This Row],[Adj Open]]</f>
        <v>4.0162426710403654E-2</v>
      </c>
      <c r="J10939" s="50">
        <f>DAX__2019_2020__33[[#This Row],[Adj Close]]-DAX__2019_2020__33[[#This Row],[Adj Open]]</f>
        <v>4.2550935795518399</v>
      </c>
      <c r="K10939" s="50">
        <v>688345</v>
      </c>
    </row>
    <row r="10940" spans="1:11" x14ac:dyDescent="0.3">
      <c r="A10940" s="51" t="str">
        <f t="shared" si="177"/>
        <v>MTX.DE</v>
      </c>
      <c r="B10940" s="52" t="s">
        <v>416</v>
      </c>
      <c r="C10940" s="50" t="s">
        <v>12486</v>
      </c>
      <c r="D10940" s="50">
        <f>DAX__2019_2020__33[[#This Row],[Open]]*(DAX__2019_2020__33[[#This Row],[Adj Close]]/DAX__2019_2020__33[[#This Row],[Close]])</f>
        <v>111.30185210638918</v>
      </c>
      <c r="E10940" s="50" t="s">
        <v>14023</v>
      </c>
      <c r="F10940" s="50" t="s">
        <v>10466</v>
      </c>
      <c r="G10940" s="50" t="s">
        <v>11928</v>
      </c>
      <c r="H10940" s="50" t="s">
        <v>25443</v>
      </c>
      <c r="I10940" s="50">
        <f>(DAX__2019_2020__33[[#This Row],[Adj Close]]-DAX__2019_2020__33[[#This Row],[Adj Open]])/DAX__2019_2020__33[[#This Row],[Adj Open]]</f>
        <v>9.3642618665934416E-2</v>
      </c>
      <c r="J10940" s="50">
        <f>DAX__2019_2020__33[[#This Row],[Adj Close]]-DAX__2019_2020__33[[#This Row],[Adj Open]]</f>
        <v>10.42259689361083</v>
      </c>
      <c r="K10940" s="50">
        <v>788364</v>
      </c>
    </row>
    <row r="10941" spans="1:11" x14ac:dyDescent="0.3">
      <c r="A10941" s="51" t="str">
        <f t="shared" si="177"/>
        <v>MTX.DE</v>
      </c>
      <c r="B10941" s="52" t="s">
        <v>417</v>
      </c>
      <c r="C10941" s="50" t="s">
        <v>4880</v>
      </c>
      <c r="D10941" s="50">
        <f>DAX__2019_2020__33[[#This Row],[Open]]*(DAX__2019_2020__33[[#This Row],[Adj Close]]/DAX__2019_2020__33[[#This Row],[Close]])</f>
        <v>125.26239721812397</v>
      </c>
      <c r="E10941" s="50" t="s">
        <v>14036</v>
      </c>
      <c r="F10941" s="50" t="s">
        <v>12617</v>
      </c>
      <c r="G10941" s="50" t="s">
        <v>4731</v>
      </c>
      <c r="H10941" s="50" t="s">
        <v>25431</v>
      </c>
      <c r="I10941" s="50">
        <f>(DAX__2019_2020__33[[#This Row],[Adj Close]]-DAX__2019_2020__33[[#This Row],[Adj Open]])/DAX__2019_2020__33[[#This Row],[Adj Open]]</f>
        <v>-5.1145015267175575E-2</v>
      </c>
      <c r="J10941" s="50">
        <f>DAX__2019_2020__33[[#This Row],[Adj Close]]-DAX__2019_2020__33[[#This Row],[Adj Open]]</f>
        <v>-6.4065472181239613</v>
      </c>
      <c r="K10941" s="50">
        <v>961991</v>
      </c>
    </row>
    <row r="10942" spans="1:11" x14ac:dyDescent="0.3">
      <c r="A10942" s="51" t="str">
        <f t="shared" si="177"/>
        <v>MTX.DE</v>
      </c>
      <c r="B10942" s="52" t="s">
        <v>418</v>
      </c>
      <c r="C10942" s="50" t="s">
        <v>4082</v>
      </c>
      <c r="D10942" s="50">
        <f>DAX__2019_2020__33[[#This Row],[Open]]*(DAX__2019_2020__33[[#This Row],[Adj Close]]/DAX__2019_2020__33[[#This Row],[Close]])</f>
        <v>113.97921902911114</v>
      </c>
      <c r="E10942" s="50" t="s">
        <v>4604</v>
      </c>
      <c r="F10942" s="50" t="s">
        <v>13218</v>
      </c>
      <c r="G10942" s="50" t="s">
        <v>12608</v>
      </c>
      <c r="H10942" s="50" t="s">
        <v>25444</v>
      </c>
      <c r="I10942" s="50">
        <f>(DAX__2019_2020__33[[#This Row],[Adj Close]]-DAX__2019_2020__33[[#This Row],[Adj Open]])/DAX__2019_2020__33[[#This Row],[Adj Open]]</f>
        <v>-5.3691226183503929E-2</v>
      </c>
      <c r="J10942" s="50">
        <f>DAX__2019_2020__33[[#This Row],[Adj Close]]-DAX__2019_2020__33[[#This Row],[Adj Open]]</f>
        <v>-6.1196840291111414</v>
      </c>
      <c r="K10942" s="50">
        <v>672839</v>
      </c>
    </row>
    <row r="10943" spans="1:11" x14ac:dyDescent="0.3">
      <c r="A10943" s="51" t="str">
        <f t="shared" si="177"/>
        <v>MTX.DE</v>
      </c>
      <c r="B10943" s="52" t="s">
        <v>419</v>
      </c>
      <c r="C10943" s="50" t="s">
        <v>24782</v>
      </c>
      <c r="D10943" s="50">
        <f>DAX__2019_2020__33[[#This Row],[Open]]*(DAX__2019_2020__33[[#This Row],[Adj Close]]/DAX__2019_2020__33[[#This Row],[Close]])</f>
        <v>110.77593645744696</v>
      </c>
      <c r="E10943" s="50" t="s">
        <v>4315</v>
      </c>
      <c r="F10943" s="50" t="s">
        <v>13258</v>
      </c>
      <c r="G10943" s="50" t="s">
        <v>25445</v>
      </c>
      <c r="H10943" s="50" t="s">
        <v>25446</v>
      </c>
      <c r="I10943" s="50">
        <f>(DAX__2019_2020__33[[#This Row],[Adj Close]]-DAX__2019_2020__33[[#This Row],[Adj Open]])/DAX__2019_2020__33[[#This Row],[Adj Open]]</f>
        <v>7.4233915826222061E-2</v>
      </c>
      <c r="J10943" s="50">
        <f>DAX__2019_2020__33[[#This Row],[Adj Close]]-DAX__2019_2020__33[[#This Row],[Adj Open]]</f>
        <v>8.2233315425530407</v>
      </c>
      <c r="K10943" s="50">
        <v>716997</v>
      </c>
    </row>
    <row r="10944" spans="1:11" x14ac:dyDescent="0.3">
      <c r="A10944" s="51" t="str">
        <f t="shared" si="177"/>
        <v>MTX.DE</v>
      </c>
      <c r="B10944" s="52" t="s">
        <v>420</v>
      </c>
      <c r="C10944" s="50" t="s">
        <v>13163</v>
      </c>
      <c r="D10944" s="50">
        <f>DAX__2019_2020__33[[#This Row],[Open]]*(DAX__2019_2020__33[[#This Row],[Adj Close]]/DAX__2019_2020__33[[#This Row],[Close]])</f>
        <v>118.71241789009224</v>
      </c>
      <c r="E10944" s="50" t="s">
        <v>12309</v>
      </c>
      <c r="F10944" s="50" t="s">
        <v>12388</v>
      </c>
      <c r="G10944" s="50" t="s">
        <v>12470</v>
      </c>
      <c r="H10944" s="50" t="s">
        <v>25447</v>
      </c>
      <c r="I10944" s="50">
        <f>(DAX__2019_2020__33[[#This Row],[Adj Close]]-DAX__2019_2020__33[[#This Row],[Adj Open]])/DAX__2019_2020__33[[#This Row],[Adj Open]]</f>
        <v>1.0873926526396644E-2</v>
      </c>
      <c r="J10944" s="50">
        <f>DAX__2019_2020__33[[#This Row],[Adj Close]]-DAX__2019_2020__33[[#This Row],[Adj Open]]</f>
        <v>1.2908701099077575</v>
      </c>
      <c r="K10944" s="50">
        <v>1033095</v>
      </c>
    </row>
    <row r="10945" spans="1:11" x14ac:dyDescent="0.3">
      <c r="A10945" s="51" t="str">
        <f t="shared" si="177"/>
        <v>MTX.DE</v>
      </c>
      <c r="B10945" s="52" t="s">
        <v>421</v>
      </c>
      <c r="C10945" s="50" t="s">
        <v>4729</v>
      </c>
      <c r="D10945" s="50">
        <f>DAX__2019_2020__33[[#This Row],[Open]]*(DAX__2019_2020__33[[#This Row],[Adj Close]]/DAX__2019_2020__33[[#This Row],[Close]])</f>
        <v>119.23832586976729</v>
      </c>
      <c r="E10945" s="50" t="s">
        <v>13387</v>
      </c>
      <c r="F10945" s="50" t="s">
        <v>4604</v>
      </c>
      <c r="G10945" s="50" t="s">
        <v>11922</v>
      </c>
      <c r="H10945" s="50" t="s">
        <v>25448</v>
      </c>
      <c r="I10945" s="50">
        <f>(DAX__2019_2020__33[[#This Row],[Adj Close]]-DAX__2019_2020__33[[#This Row],[Adj Open]])/DAX__2019_2020__33[[#This Row],[Adj Open]]</f>
        <v>2.927032147402556E-2</v>
      </c>
      <c r="J10945" s="50">
        <f>DAX__2019_2020__33[[#This Row],[Adj Close]]-DAX__2019_2020__33[[#This Row],[Adj Open]]</f>
        <v>3.4901441302327072</v>
      </c>
      <c r="K10945" s="50">
        <v>592674</v>
      </c>
    </row>
    <row r="10946" spans="1:11" x14ac:dyDescent="0.3">
      <c r="A10946" s="51" t="str">
        <f t="shared" si="177"/>
        <v>MTX.DE</v>
      </c>
      <c r="B10946" s="52" t="s">
        <v>422</v>
      </c>
      <c r="C10946" s="50" t="s">
        <v>13413</v>
      </c>
      <c r="D10946" s="50">
        <f>DAX__2019_2020__33[[#This Row],[Open]]*(DAX__2019_2020__33[[#This Row],[Adj Close]]/DAX__2019_2020__33[[#This Row],[Close]])</f>
        <v>127.19757023021506</v>
      </c>
      <c r="E10946" s="50" t="s">
        <v>4713</v>
      </c>
      <c r="F10946" s="50" t="s">
        <v>13316</v>
      </c>
      <c r="G10946" s="50" t="s">
        <v>12285</v>
      </c>
      <c r="H10946" s="50" t="s">
        <v>25449</v>
      </c>
      <c r="I10946" s="50">
        <f>(DAX__2019_2020__33[[#This Row],[Adj Close]]-DAX__2019_2020__33[[#This Row],[Adj Open]])/DAX__2019_2020__33[[#This Row],[Adj Open]]</f>
        <v>-4.0926664092664086E-2</v>
      </c>
      <c r="J10946" s="50">
        <f>DAX__2019_2020__33[[#This Row],[Adj Close]]-DAX__2019_2020__33[[#This Row],[Adj Open]]</f>
        <v>-5.2057722302150609</v>
      </c>
      <c r="K10946" s="50">
        <v>415404</v>
      </c>
    </row>
    <row r="10947" spans="1:11" x14ac:dyDescent="0.3">
      <c r="A10947" s="51" t="str">
        <f t="shared" si="177"/>
        <v>MTX.DE</v>
      </c>
      <c r="B10947" s="52" t="s">
        <v>423</v>
      </c>
      <c r="C10947" s="50" t="s">
        <v>4315</v>
      </c>
      <c r="D10947" s="50">
        <f>DAX__2019_2020__33[[#This Row],[Open]]*(DAX__2019_2020__33[[#This Row],[Adj Close]]/DAX__2019_2020__33[[#This Row],[Close]])</f>
        <v>123.56336091316624</v>
      </c>
      <c r="E10947" s="50" t="s">
        <v>13334</v>
      </c>
      <c r="F10947" s="50" t="s">
        <v>25450</v>
      </c>
      <c r="G10947" s="50" t="s">
        <v>4328</v>
      </c>
      <c r="H10947" s="50" t="s">
        <v>25451</v>
      </c>
      <c r="I10947" s="50">
        <f>(DAX__2019_2020__33[[#This Row],[Adj Close]]-DAX__2019_2020__33[[#This Row],[Adj Open]])/DAX__2019_2020__33[[#This Row],[Adj Open]]</f>
        <v>-2.4642336455270239E-2</v>
      </c>
      <c r="J10947" s="50">
        <f>DAX__2019_2020__33[[#This Row],[Adj Close]]-DAX__2019_2020__33[[#This Row],[Adj Open]]</f>
        <v>-3.0448899131662301</v>
      </c>
      <c r="K10947" s="50">
        <v>363007</v>
      </c>
    </row>
    <row r="10948" spans="1:11" x14ac:dyDescent="0.3">
      <c r="A10948" s="51" t="str">
        <f t="shared" si="177"/>
        <v>MTX.DE</v>
      </c>
      <c r="B10948" s="52" t="s">
        <v>424</v>
      </c>
      <c r="C10948" s="50" t="s">
        <v>25452</v>
      </c>
      <c r="D10948" s="50">
        <f>DAX__2019_2020__33[[#This Row],[Open]]*(DAX__2019_2020__33[[#This Row],[Adj Close]]/DAX__2019_2020__33[[#This Row],[Close]])</f>
        <v>118.99602931236655</v>
      </c>
      <c r="E10948" s="50" t="s">
        <v>13353</v>
      </c>
      <c r="F10948" s="50" t="s">
        <v>12360</v>
      </c>
      <c r="G10948" s="50" t="s">
        <v>4338</v>
      </c>
      <c r="H10948" s="50" t="s">
        <v>25453</v>
      </c>
      <c r="I10948" s="50">
        <f>(DAX__2019_2020__33[[#This Row],[Adj Close]]-DAX__2019_2020__33[[#This Row],[Adj Open]])/DAX__2019_2020__33[[#This Row],[Adj Open]]</f>
        <v>2.2699132931091385E-2</v>
      </c>
      <c r="J10948" s="50">
        <f>DAX__2019_2020__33[[#This Row],[Adj Close]]-DAX__2019_2020__33[[#This Row],[Adj Open]]</f>
        <v>2.7011066876334553</v>
      </c>
      <c r="K10948" s="50">
        <v>404969</v>
      </c>
    </row>
    <row r="10949" spans="1:11" x14ac:dyDescent="0.3">
      <c r="A10949" s="51" t="str">
        <f t="shared" si="177"/>
        <v>MTX.DE</v>
      </c>
      <c r="B10949" s="52" t="s">
        <v>425</v>
      </c>
      <c r="C10949" s="50" t="s">
        <v>4179</v>
      </c>
      <c r="D10949" s="50">
        <f>DAX__2019_2020__33[[#This Row],[Open]]*(DAX__2019_2020__33[[#This Row],[Adj Close]]/DAX__2019_2020__33[[#This Row],[Close]])</f>
        <v>120.81313970511451</v>
      </c>
      <c r="E10949" s="50" t="s">
        <v>13316</v>
      </c>
      <c r="F10949" s="50" t="s">
        <v>4266</v>
      </c>
      <c r="G10949" s="50" t="s">
        <v>4169</v>
      </c>
      <c r="H10949" s="50" t="s">
        <v>25454</v>
      </c>
      <c r="I10949" s="50">
        <f>(DAX__2019_2020__33[[#This Row],[Adj Close]]-DAX__2019_2020__33[[#This Row],[Adj Open]])/DAX__2019_2020__33[[#This Row],[Adj Open]]</f>
        <v>-4.7154495934959399E-2</v>
      </c>
      <c r="J10949" s="50">
        <f>DAX__2019_2020__33[[#This Row],[Adj Close]]-DAX__2019_2020__33[[#This Row],[Adj Open]]</f>
        <v>-5.6968827051145041</v>
      </c>
      <c r="K10949" s="50">
        <v>514588</v>
      </c>
    </row>
    <row r="10950" spans="1:11" x14ac:dyDescent="0.3">
      <c r="A10950" s="51" t="str">
        <f t="shared" si="177"/>
        <v>MTX.DE</v>
      </c>
      <c r="B10950" s="52" t="s">
        <v>426</v>
      </c>
      <c r="C10950" s="50" t="s">
        <v>4579</v>
      </c>
      <c r="D10950" s="50">
        <f>DAX__2019_2020__33[[#This Row],[Open]]*(DAX__2019_2020__33[[#This Row],[Adj Close]]/DAX__2019_2020__33[[#This Row],[Close]])</f>
        <v>113.4464817008673</v>
      </c>
      <c r="E10950" s="50" t="s">
        <v>4145</v>
      </c>
      <c r="F10950" s="50" t="s">
        <v>4066</v>
      </c>
      <c r="G10950" s="50" t="s">
        <v>13122</v>
      </c>
      <c r="H10950" s="50" t="s">
        <v>25455</v>
      </c>
      <c r="I10950" s="50">
        <f>(DAX__2019_2020__33[[#This Row],[Adj Close]]-DAX__2019_2020__33[[#This Row],[Adj Open]])/DAX__2019_2020__33[[#This Row],[Adj Open]]</f>
        <v>1.8614735930735836E-2</v>
      </c>
      <c r="J10950" s="50">
        <f>DAX__2019_2020__33[[#This Row],[Adj Close]]-DAX__2019_2020__33[[#This Row],[Adj Open]]</f>
        <v>2.1117762991326998</v>
      </c>
      <c r="K10950" s="50">
        <v>421163</v>
      </c>
    </row>
    <row r="10951" spans="1:11" x14ac:dyDescent="0.3">
      <c r="A10951" s="51" t="str">
        <f t="shared" si="177"/>
        <v>MTX.DE</v>
      </c>
      <c r="B10951" s="52" t="s">
        <v>427</v>
      </c>
      <c r="C10951" s="50" t="s">
        <v>4149</v>
      </c>
      <c r="D10951" s="50">
        <f>DAX__2019_2020__33[[#This Row],[Open]]*(DAX__2019_2020__33[[#This Row],[Adj Close]]/DAX__2019_2020__33[[#This Row],[Close]])</f>
        <v>115.60736179789336</v>
      </c>
      <c r="E10951" s="50" t="s">
        <v>13115</v>
      </c>
      <c r="F10951" s="50" t="s">
        <v>13116</v>
      </c>
      <c r="G10951" s="50" t="s">
        <v>13265</v>
      </c>
      <c r="H10951" s="50" t="s">
        <v>25456</v>
      </c>
      <c r="I10951" s="50">
        <f>(DAX__2019_2020__33[[#This Row],[Adj Close]]-DAX__2019_2020__33[[#This Row],[Adj Open]])/DAX__2019_2020__33[[#This Row],[Adj Open]]</f>
        <v>-9.7705525005237961E-3</v>
      </c>
      <c r="J10951" s="50">
        <f>DAX__2019_2020__33[[#This Row],[Adj Close]]-DAX__2019_2020__33[[#This Row],[Adj Open]]</f>
        <v>-1.1295477978933661</v>
      </c>
      <c r="K10951" s="50">
        <v>353988</v>
      </c>
    </row>
    <row r="10952" spans="1:11" x14ac:dyDescent="0.3">
      <c r="A10952" s="51" t="str">
        <f t="shared" si="177"/>
        <v>MTX.DE</v>
      </c>
      <c r="B10952" s="52" t="s">
        <v>428</v>
      </c>
      <c r="C10952" s="50" t="s">
        <v>13279</v>
      </c>
      <c r="D10952" s="50">
        <f>DAX__2019_2020__33[[#This Row],[Open]]*(DAX__2019_2020__33[[#This Row],[Adj Close]]/DAX__2019_2020__33[[#This Row],[Close]])</f>
        <v>116.63869287896084</v>
      </c>
      <c r="E10952" s="50" t="s">
        <v>11953</v>
      </c>
      <c r="F10952" s="50" t="s">
        <v>13279</v>
      </c>
      <c r="G10952" s="50" t="s">
        <v>11953</v>
      </c>
      <c r="H10952" s="50" t="s">
        <v>25457</v>
      </c>
      <c r="I10952" s="50">
        <f>(DAX__2019_2020__33[[#This Row],[Adj Close]]-DAX__2019_2020__33[[#This Row],[Adj Open]])/DAX__2019_2020__33[[#This Row],[Adj Open]]</f>
        <v>0.13515791999999999</v>
      </c>
      <c r="J10952" s="50">
        <f>DAX__2019_2020__33[[#This Row],[Adj Close]]-DAX__2019_2020__33[[#This Row],[Adj Open]]</f>
        <v>15.764643121039157</v>
      </c>
      <c r="K10952" s="50">
        <v>724381</v>
      </c>
    </row>
    <row r="10953" spans="1:11" x14ac:dyDescent="0.3">
      <c r="A10953" s="51" t="str">
        <f t="shared" si="177"/>
        <v>MTX.DE</v>
      </c>
      <c r="B10953" s="52" t="s">
        <v>429</v>
      </c>
      <c r="C10953" s="50" t="s">
        <v>4791</v>
      </c>
      <c r="D10953" s="50">
        <f>DAX__2019_2020__33[[#This Row],[Open]]*(DAX__2019_2020__33[[#This Row],[Adj Close]]/DAX__2019_2020__33[[#This Row],[Close]])</f>
        <v>133.48377543222375</v>
      </c>
      <c r="E10953" s="50" t="s">
        <v>13431</v>
      </c>
      <c r="F10953" s="50" t="s">
        <v>13372</v>
      </c>
      <c r="G10953" s="50" t="s">
        <v>4665</v>
      </c>
      <c r="H10953" s="50" t="s">
        <v>25458</v>
      </c>
      <c r="I10953" s="50">
        <f>(DAX__2019_2020__33[[#This Row],[Adj Close]]-DAX__2019_2020__33[[#This Row],[Adj Open]])/DAX__2019_2020__33[[#This Row],[Adj Open]]</f>
        <v>8.0942314096055894E-3</v>
      </c>
      <c r="J10953" s="50">
        <f>DAX__2019_2020__33[[#This Row],[Adj Close]]-DAX__2019_2020__33[[#This Row],[Adj Open]]</f>
        <v>1.0804485677762443</v>
      </c>
      <c r="K10953" s="50">
        <v>892502</v>
      </c>
    </row>
    <row r="10954" spans="1:11" x14ac:dyDescent="0.3">
      <c r="A10954" s="51" t="str">
        <f t="shared" si="177"/>
        <v>MTX.DE</v>
      </c>
      <c r="B10954" s="52" t="s">
        <v>430</v>
      </c>
      <c r="C10954" s="50" t="s">
        <v>14056</v>
      </c>
      <c r="D10954" s="50">
        <f>DAX__2019_2020__33[[#This Row],[Open]]*(DAX__2019_2020__33[[#This Row],[Adj Close]]/DAX__2019_2020__33[[#This Row],[Close]])</f>
        <v>132.84532969029851</v>
      </c>
      <c r="E10954" s="50" t="s">
        <v>11975</v>
      </c>
      <c r="F10954" s="50" t="s">
        <v>12007</v>
      </c>
      <c r="G10954" s="50" t="s">
        <v>11955</v>
      </c>
      <c r="H10954" s="50" t="s">
        <v>25459</v>
      </c>
      <c r="I10954" s="50">
        <f>(DAX__2019_2020__33[[#This Row],[Adj Close]]-DAX__2019_2020__33[[#This Row],[Adj Open]])/DAX__2019_2020__33[[#This Row],[Adj Open]]</f>
        <v>-9.2421441774491152E-3</v>
      </c>
      <c r="J10954" s="50">
        <f>DAX__2019_2020__33[[#This Row],[Adj Close]]-DAX__2019_2020__33[[#This Row],[Adj Open]]</f>
        <v>-1.2277756902985004</v>
      </c>
      <c r="K10954" s="50">
        <v>539598</v>
      </c>
    </row>
    <row r="10955" spans="1:11" x14ac:dyDescent="0.3">
      <c r="A10955" s="51" t="str">
        <f t="shared" si="177"/>
        <v>MTX.DE</v>
      </c>
      <c r="B10955" s="52" t="s">
        <v>431</v>
      </c>
      <c r="C10955" s="50" t="s">
        <v>4648</v>
      </c>
      <c r="D10955" s="50">
        <f>DAX__2019_2020__33[[#This Row],[Open]]*(DAX__2019_2020__33[[#This Row],[Adj Close]]/DAX__2019_2020__33[[#This Row],[Close]])</f>
        <v>130.14422281089588</v>
      </c>
      <c r="E10955" s="50" t="s">
        <v>13434</v>
      </c>
      <c r="F10955" s="50" t="s">
        <v>4713</v>
      </c>
      <c r="G10955" s="50" t="s">
        <v>13704</v>
      </c>
      <c r="H10955" s="50" t="s">
        <v>25460</v>
      </c>
      <c r="I10955" s="50">
        <f>(DAX__2019_2020__33[[#This Row],[Adj Close]]-DAX__2019_2020__33[[#This Row],[Adj Open]])/DAX__2019_2020__33[[#This Row],[Adj Open]]</f>
        <v>1.1320301886791355E-3</v>
      </c>
      <c r="J10955" s="50">
        <f>DAX__2019_2020__33[[#This Row],[Adj Close]]-DAX__2019_2020__33[[#This Row],[Adj Open]]</f>
        <v>0.14732718910411791</v>
      </c>
      <c r="K10955" s="50">
        <v>273350</v>
      </c>
    </row>
    <row r="10956" spans="1:11" x14ac:dyDescent="0.3">
      <c r="A10956" s="51" t="str">
        <f t="shared" si="177"/>
        <v>MTX.DE</v>
      </c>
      <c r="B10956" s="52" t="s">
        <v>432</v>
      </c>
      <c r="C10956" s="50" t="s">
        <v>4635</v>
      </c>
      <c r="D10956" s="50">
        <f>DAX__2019_2020__33[[#This Row],[Open]]*(DAX__2019_2020__33[[#This Row],[Adj Close]]/DAX__2019_2020__33[[#This Row],[Close]])</f>
        <v>127.68868699619772</v>
      </c>
      <c r="E10956" s="50" t="s">
        <v>12009</v>
      </c>
      <c r="F10956" s="50" t="s">
        <v>12004</v>
      </c>
      <c r="G10956" s="50" t="s">
        <v>4744</v>
      </c>
      <c r="H10956" s="50" t="s">
        <v>25461</v>
      </c>
      <c r="I10956" s="50">
        <f>(DAX__2019_2020__33[[#This Row],[Adj Close]]-DAX__2019_2020__33[[#This Row],[Adj Open]])/DAX__2019_2020__33[[#This Row],[Adj Open]]</f>
        <v>1.1538461538461466E-2</v>
      </c>
      <c r="J10956" s="50">
        <f>DAX__2019_2020__33[[#This Row],[Adj Close]]-DAX__2019_2020__33[[#This Row],[Adj Open]]</f>
        <v>1.4733310038022722</v>
      </c>
      <c r="K10956" s="50">
        <v>317935</v>
      </c>
    </row>
    <row r="10957" spans="1:11" x14ac:dyDescent="0.3">
      <c r="A10957" s="51" t="str">
        <f t="shared" si="177"/>
        <v>MTX.DE</v>
      </c>
      <c r="B10957" s="52" t="s">
        <v>433</v>
      </c>
      <c r="C10957" s="50" t="s">
        <v>4662</v>
      </c>
      <c r="D10957" s="50">
        <f>DAX__2019_2020__33[[#This Row],[Open]]*(DAX__2019_2020__33[[#This Row],[Adj Close]]/DAX__2019_2020__33[[#This Row],[Close]])</f>
        <v>132.59978009617171</v>
      </c>
      <c r="E10957" s="50" t="s">
        <v>12054</v>
      </c>
      <c r="F10957" s="50" t="s">
        <v>13522</v>
      </c>
      <c r="G10957" s="50" t="s">
        <v>12102</v>
      </c>
      <c r="H10957" s="50" t="s">
        <v>25462</v>
      </c>
      <c r="I10957" s="50">
        <f>(DAX__2019_2020__33[[#This Row],[Adj Close]]-DAX__2019_2020__33[[#This Row],[Adj Open]])/DAX__2019_2020__33[[#This Row],[Adj Open]]</f>
        <v>4.7407362962963003E-2</v>
      </c>
      <c r="J10957" s="50">
        <f>DAX__2019_2020__33[[#This Row],[Adj Close]]-DAX__2019_2020__33[[#This Row],[Adj Open]]</f>
        <v>6.2862059038282894</v>
      </c>
      <c r="K10957" s="50">
        <v>477586</v>
      </c>
    </row>
    <row r="10958" spans="1:11" x14ac:dyDescent="0.3">
      <c r="A10958" s="51" t="str">
        <f t="shared" si="177"/>
        <v>MTX.DE</v>
      </c>
      <c r="B10958" s="52" t="s">
        <v>434</v>
      </c>
      <c r="C10958" s="50" t="s">
        <v>13575</v>
      </c>
      <c r="D10958" s="50">
        <f>DAX__2019_2020__33[[#This Row],[Open]]*(DAX__2019_2020__33[[#This Row],[Adj Close]]/DAX__2019_2020__33[[#This Row],[Close]])</f>
        <v>142.5693189437109</v>
      </c>
      <c r="E10958" s="50" t="s">
        <v>24243</v>
      </c>
      <c r="F10958" s="50" t="s">
        <v>25463</v>
      </c>
      <c r="G10958" s="50" t="s">
        <v>13603</v>
      </c>
      <c r="H10958" s="50" t="s">
        <v>25464</v>
      </c>
      <c r="I10958" s="50">
        <f>(DAX__2019_2020__33[[#This Row],[Adj Close]]-DAX__2019_2020__33[[#This Row],[Adj Open]])/DAX__2019_2020__33[[#This Row],[Adj Open]]</f>
        <v>2.239063130791456E-2</v>
      </c>
      <c r="J10958" s="50">
        <f>DAX__2019_2020__33[[#This Row],[Adj Close]]-DAX__2019_2020__33[[#This Row],[Adj Open]]</f>
        <v>3.1922170562891097</v>
      </c>
      <c r="K10958" s="50">
        <v>809648</v>
      </c>
    </row>
    <row r="10959" spans="1:11" x14ac:dyDescent="0.3">
      <c r="A10959" s="51" t="str">
        <f t="shared" si="177"/>
        <v>MTX.DE</v>
      </c>
      <c r="B10959" s="52" t="s">
        <v>435</v>
      </c>
      <c r="C10959" s="50" t="s">
        <v>6586</v>
      </c>
      <c r="D10959" s="50">
        <f>DAX__2019_2020__33[[#This Row],[Open]]*(DAX__2019_2020__33[[#This Row],[Adj Close]]/DAX__2019_2020__33[[#This Row],[Close]])</f>
        <v>147.52953350629227</v>
      </c>
      <c r="E10959" s="50" t="s">
        <v>21708</v>
      </c>
      <c r="F10959" s="50" t="s">
        <v>13580</v>
      </c>
      <c r="G10959" s="50" t="s">
        <v>7167</v>
      </c>
      <c r="H10959" s="50" t="s">
        <v>25465</v>
      </c>
      <c r="I10959" s="50">
        <f>(DAX__2019_2020__33[[#This Row],[Adj Close]]-DAX__2019_2020__33[[#This Row],[Adj Open]])/DAX__2019_2020__33[[#This Row],[Adj Open]]</f>
        <v>1.7310293288487998E-2</v>
      </c>
      <c r="J10959" s="50">
        <f>DAX__2019_2020__33[[#This Row],[Adj Close]]-DAX__2019_2020__33[[#This Row],[Adj Open]]</f>
        <v>2.5537794937077365</v>
      </c>
      <c r="K10959" s="50">
        <v>829892</v>
      </c>
    </row>
    <row r="10960" spans="1:11" x14ac:dyDescent="0.3">
      <c r="A10960" s="51" t="str">
        <f t="shared" si="177"/>
        <v>MTX.DE</v>
      </c>
      <c r="B10960" s="52" t="s">
        <v>436</v>
      </c>
      <c r="C10960" s="50" t="s">
        <v>7150</v>
      </c>
      <c r="D10960" s="50">
        <f>DAX__2019_2020__33[[#This Row],[Open]]*(DAX__2019_2020__33[[#This Row],[Adj Close]]/DAX__2019_2020__33[[#This Row],[Close]])</f>
        <v>153.2264296168153</v>
      </c>
      <c r="E10960" s="50" t="s">
        <v>13955</v>
      </c>
      <c r="F10960" s="50" t="s">
        <v>21680</v>
      </c>
      <c r="G10960" s="50" t="s">
        <v>13968</v>
      </c>
      <c r="H10960" s="50" t="s">
        <v>25466</v>
      </c>
      <c r="I10960" s="50">
        <f>(DAX__2019_2020__33[[#This Row],[Adj Close]]-DAX__2019_2020__33[[#This Row],[Adj Open]])/DAX__2019_2020__33[[#This Row],[Adj Open]]</f>
        <v>-2.4358993589743541E-2</v>
      </c>
      <c r="J10960" s="50">
        <f>DAX__2019_2020__33[[#This Row],[Adj Close]]-DAX__2019_2020__33[[#This Row],[Adj Open]]</f>
        <v>-3.7324416168152936</v>
      </c>
      <c r="K10960" s="50">
        <v>524851</v>
      </c>
    </row>
    <row r="10961" spans="1:11" x14ac:dyDescent="0.3">
      <c r="A10961" s="51" t="str">
        <f t="shared" si="177"/>
        <v>MTX.DE</v>
      </c>
      <c r="B10961" s="52" t="s">
        <v>437</v>
      </c>
      <c r="C10961" s="50" t="s">
        <v>13747</v>
      </c>
      <c r="D10961" s="50">
        <f>DAX__2019_2020__33[[#This Row],[Open]]*(DAX__2019_2020__33[[#This Row],[Adj Close]]/DAX__2019_2020__33[[#This Row],[Close]])</f>
        <v>146.15443023255946</v>
      </c>
      <c r="E10961" s="50" t="s">
        <v>13590</v>
      </c>
      <c r="F10961" s="50" t="s">
        <v>12105</v>
      </c>
      <c r="G10961" s="50" t="s">
        <v>12106</v>
      </c>
      <c r="H10961" s="50" t="s">
        <v>25467</v>
      </c>
      <c r="I10961" s="50">
        <f>(DAX__2019_2020__33[[#This Row],[Adj Close]]-DAX__2019_2020__33[[#This Row],[Adj Open]])/DAX__2019_2020__33[[#This Row],[Adj Open]]</f>
        <v>-2.6209737374803831E-2</v>
      </c>
      <c r="J10961" s="50">
        <f>DAX__2019_2020__33[[#This Row],[Adj Close]]-DAX__2019_2020__33[[#This Row],[Adj Open]]</f>
        <v>-3.8306692325594724</v>
      </c>
      <c r="K10961" s="50">
        <v>694549</v>
      </c>
    </row>
    <row r="10962" spans="1:11" x14ac:dyDescent="0.3">
      <c r="A10962" s="51" t="str">
        <f t="shared" si="177"/>
        <v>MTX.DE</v>
      </c>
      <c r="B10962" s="52" t="s">
        <v>438</v>
      </c>
      <c r="C10962" s="50" t="s">
        <v>6591</v>
      </c>
      <c r="D10962" s="50">
        <f>DAX__2019_2020__33[[#This Row],[Open]]*(DAX__2019_2020__33[[#This Row],[Adj Close]]/DAX__2019_2020__33[[#This Row],[Close]])</f>
        <v>148.31530977423876</v>
      </c>
      <c r="E10962" s="50" t="s">
        <v>23823</v>
      </c>
      <c r="F10962" s="50" t="s">
        <v>12164</v>
      </c>
      <c r="G10962" s="50" t="s">
        <v>13824</v>
      </c>
      <c r="H10962" s="50" t="s">
        <v>25468</v>
      </c>
      <c r="I10962" s="50">
        <f>(DAX__2019_2020__33[[#This Row],[Adj Close]]-DAX__2019_2020__33[[#This Row],[Adj Open]])/DAX__2019_2020__33[[#This Row],[Adj Open]]</f>
        <v>5.7615874172185409E-2</v>
      </c>
      <c r="J10962" s="50">
        <f>DAX__2019_2020__33[[#This Row],[Adj Close]]-DAX__2019_2020__33[[#This Row],[Adj Open]]</f>
        <v>8.5453162257612405</v>
      </c>
      <c r="K10962" s="50">
        <v>789733</v>
      </c>
    </row>
    <row r="10963" spans="1:11" x14ac:dyDescent="0.3">
      <c r="A10963" s="51" t="str">
        <f t="shared" si="177"/>
        <v>MTX.DE</v>
      </c>
      <c r="B10963" s="52" t="s">
        <v>439</v>
      </c>
      <c r="C10963" s="50" t="s">
        <v>21734</v>
      </c>
      <c r="D10963" s="50">
        <f>DAX__2019_2020__33[[#This Row],[Open]]*(DAX__2019_2020__33[[#This Row],[Adj Close]]/DAX__2019_2020__33[[#This Row],[Close]])</f>
        <v>163.53971498844842</v>
      </c>
      <c r="E10963" s="50" t="s">
        <v>25469</v>
      </c>
      <c r="F10963" s="50" t="s">
        <v>7086</v>
      </c>
      <c r="G10963" s="50" t="s">
        <v>24294</v>
      </c>
      <c r="H10963" s="50" t="s">
        <v>25470</v>
      </c>
      <c r="I10963" s="50">
        <f>(DAX__2019_2020__33[[#This Row],[Adj Close]]-DAX__2019_2020__33[[#This Row],[Adj Open]])/DAX__2019_2020__33[[#This Row],[Adj Open]]</f>
        <v>4.5945909909909814E-2</v>
      </c>
      <c r="J10963" s="50">
        <f>DAX__2019_2020__33[[#This Row],[Adj Close]]-DAX__2019_2020__33[[#This Row],[Adj Open]]</f>
        <v>7.5139810115515786</v>
      </c>
      <c r="K10963" s="50">
        <v>906074</v>
      </c>
    </row>
    <row r="10964" spans="1:11" x14ac:dyDescent="0.3">
      <c r="A10964" s="51" t="str">
        <f t="shared" si="177"/>
        <v>MTX.DE</v>
      </c>
      <c r="B10964" s="52" t="s">
        <v>440</v>
      </c>
      <c r="C10964" s="50" t="s">
        <v>23983</v>
      </c>
      <c r="D10964" s="50">
        <f>DAX__2019_2020__33[[#This Row],[Open]]*(DAX__2019_2020__33[[#This Row],[Adj Close]]/DAX__2019_2020__33[[#This Row],[Close]])</f>
        <v>167.51771799074641</v>
      </c>
      <c r="E10964" s="50" t="s">
        <v>25471</v>
      </c>
      <c r="F10964" s="50" t="s">
        <v>25472</v>
      </c>
      <c r="G10964" s="50" t="s">
        <v>23812</v>
      </c>
      <c r="H10964" s="50" t="s">
        <v>25473</v>
      </c>
      <c r="I10964" s="50">
        <f>(DAX__2019_2020__33[[#This Row],[Adj Close]]-DAX__2019_2020__33[[#This Row],[Adj Open]])/DAX__2019_2020__33[[#This Row],[Adj Open]]</f>
        <v>-9.9677336270700342E-3</v>
      </c>
      <c r="J10964" s="50">
        <f>DAX__2019_2020__33[[#This Row],[Adj Close]]-DAX__2019_2020__33[[#This Row],[Adj Open]]</f>
        <v>-1.6697719907463977</v>
      </c>
      <c r="K10964" s="50">
        <v>843628</v>
      </c>
    </row>
    <row r="10965" spans="1:11" x14ac:dyDescent="0.3">
      <c r="A10965" s="51" t="str">
        <f t="shared" si="177"/>
        <v>MTX.DE</v>
      </c>
      <c r="B10965" s="52" t="s">
        <v>441</v>
      </c>
      <c r="C10965" s="50" t="s">
        <v>24269</v>
      </c>
      <c r="D10965" s="50">
        <f>DAX__2019_2020__33[[#This Row],[Open]]*(DAX__2019_2020__33[[#This Row],[Adj Close]]/DAX__2019_2020__33[[#This Row],[Close]])</f>
        <v>170.46439184687574</v>
      </c>
      <c r="E10965" s="50" t="s">
        <v>21828</v>
      </c>
      <c r="F10965" s="50" t="s">
        <v>25474</v>
      </c>
      <c r="G10965" s="50" t="s">
        <v>23851</v>
      </c>
      <c r="H10965" s="50" t="s">
        <v>25475</v>
      </c>
      <c r="I10965" s="50">
        <f>(DAX__2019_2020__33[[#This Row],[Adj Close]]-DAX__2019_2020__33[[#This Row],[Adj Open]])/DAX__2019_2020__33[[#This Row],[Adj Open]]</f>
        <v>2.8233903286074832E-2</v>
      </c>
      <c r="J10965" s="50">
        <f>DAX__2019_2020__33[[#This Row],[Adj Close]]-DAX__2019_2020__33[[#This Row],[Adj Open]]</f>
        <v>4.8128751531242528</v>
      </c>
      <c r="K10965" s="50">
        <v>1013806</v>
      </c>
    </row>
    <row r="10966" spans="1:11" x14ac:dyDescent="0.3">
      <c r="A10966" s="51" t="str">
        <f t="shared" si="177"/>
        <v>MTX.DE</v>
      </c>
      <c r="B10966" s="52" t="s">
        <v>442</v>
      </c>
      <c r="C10966" s="50" t="s">
        <v>6692</v>
      </c>
      <c r="D10966" s="50">
        <f>DAX__2019_2020__33[[#This Row],[Open]]*(DAX__2019_2020__33[[#This Row],[Adj Close]]/DAX__2019_2020__33[[#This Row],[Close]])</f>
        <v>174.24592314566806</v>
      </c>
      <c r="E10966" s="50" t="s">
        <v>25476</v>
      </c>
      <c r="F10966" s="50" t="s">
        <v>21791</v>
      </c>
      <c r="G10966" s="50" t="s">
        <v>21818</v>
      </c>
      <c r="H10966" s="50" t="s">
        <v>25477</v>
      </c>
      <c r="I10966" s="50">
        <f>(DAX__2019_2020__33[[#This Row],[Adj Close]]-DAX__2019_2020__33[[#This Row],[Adj Open]])/DAX__2019_2020__33[[#This Row],[Adj Open]]</f>
        <v>8.455468155201866E-3</v>
      </c>
      <c r="J10966" s="50">
        <f>DAX__2019_2020__33[[#This Row],[Adj Close]]-DAX__2019_2020__33[[#This Row],[Adj Open]]</f>
        <v>1.4733308543319481</v>
      </c>
      <c r="K10966" s="50">
        <v>985162</v>
      </c>
    </row>
    <row r="10967" spans="1:11" x14ac:dyDescent="0.3">
      <c r="A10967" s="51" t="str">
        <f t="shared" si="177"/>
        <v>MTX.DE</v>
      </c>
      <c r="B10967" s="52" t="s">
        <v>443</v>
      </c>
      <c r="C10967" s="50" t="s">
        <v>25478</v>
      </c>
      <c r="D10967" s="50">
        <f>DAX__2019_2020__33[[#This Row],[Open]]*(DAX__2019_2020__33[[#This Row],[Adj Close]]/DAX__2019_2020__33[[#This Row],[Close]])</f>
        <v>177.78193491448977</v>
      </c>
      <c r="E10967" s="50" t="s">
        <v>5920</v>
      </c>
      <c r="F10967" s="50" t="s">
        <v>23808</v>
      </c>
      <c r="G10967" s="50" t="s">
        <v>23810</v>
      </c>
      <c r="H10967" s="50" t="s">
        <v>25479</v>
      </c>
      <c r="I10967" s="50">
        <f>(DAX__2019_2020__33[[#This Row],[Adj Close]]-DAX__2019_2020__33[[#This Row],[Adj Open]])/DAX__2019_2020__33[[#This Row],[Adj Open]]</f>
        <v>-6.9337033149171182E-2</v>
      </c>
      <c r="J10967" s="50">
        <f>DAX__2019_2020__33[[#This Row],[Adj Close]]-DAX__2019_2020__33[[#This Row],[Adj Open]]</f>
        <v>-12.326871914489772</v>
      </c>
      <c r="K10967" s="50">
        <v>1093591</v>
      </c>
    </row>
    <row r="10968" spans="1:11" x14ac:dyDescent="0.3">
      <c r="A10968" s="51" t="str">
        <f t="shared" si="177"/>
        <v>MTX.DE</v>
      </c>
      <c r="B10968" s="52" t="s">
        <v>444</v>
      </c>
      <c r="C10968" s="50" t="s">
        <v>23810</v>
      </c>
      <c r="D10968" s="50">
        <f>DAX__2019_2020__33[[#This Row],[Open]]*(DAX__2019_2020__33[[#This Row],[Adj Close]]/DAX__2019_2020__33[[#This Row],[Close]])</f>
        <v>165.45507583099905</v>
      </c>
      <c r="E10968" s="50" t="s">
        <v>21805</v>
      </c>
      <c r="F10968" s="50" t="s">
        <v>25038</v>
      </c>
      <c r="G10968" s="50" t="s">
        <v>7085</v>
      </c>
      <c r="H10968" s="50" t="s">
        <v>25480</v>
      </c>
      <c r="I10968" s="50">
        <f>(DAX__2019_2020__33[[#This Row],[Adj Close]]-DAX__2019_2020__33[[#This Row],[Adj Open]])/DAX__2019_2020__33[[#This Row],[Adj Open]]</f>
        <v>-1.3950674038895841E-2</v>
      </c>
      <c r="J10968" s="50">
        <f>DAX__2019_2020__33[[#This Row],[Adj Close]]-DAX__2019_2020__33[[#This Row],[Adj Open]]</f>
        <v>-2.3082098309990613</v>
      </c>
      <c r="K10968" s="50">
        <v>630717</v>
      </c>
    </row>
    <row r="10969" spans="1:11" x14ac:dyDescent="0.3">
      <c r="A10969" s="51" t="str">
        <f t="shared" si="177"/>
        <v>MTX.DE</v>
      </c>
      <c r="B10969" s="52" t="s">
        <v>445</v>
      </c>
      <c r="C10969" s="50" t="s">
        <v>13819</v>
      </c>
      <c r="D10969" s="50">
        <f>DAX__2019_2020__33[[#This Row],[Open]]*(DAX__2019_2020__33[[#This Row],[Adj Close]]/DAX__2019_2020__33[[#This Row],[Close]])</f>
        <v>156.90974732000316</v>
      </c>
      <c r="E10969" s="50" t="s">
        <v>13896</v>
      </c>
      <c r="F10969" s="50" t="s">
        <v>13650</v>
      </c>
      <c r="G10969" s="50" t="s">
        <v>13650</v>
      </c>
      <c r="H10969" s="50" t="s">
        <v>25481</v>
      </c>
      <c r="I10969" s="50">
        <f>(DAX__2019_2020__33[[#This Row],[Adj Close]]-DAX__2019_2020__33[[#This Row],[Adj Open]])/DAX__2019_2020__33[[#This Row],[Adj Open]]</f>
        <v>-3.3489865414710593E-2</v>
      </c>
      <c r="J10969" s="50">
        <f>DAX__2019_2020__33[[#This Row],[Adj Close]]-DAX__2019_2020__33[[#This Row],[Adj Open]]</f>
        <v>-5.2548863200031519</v>
      </c>
      <c r="K10969" s="50">
        <v>685272</v>
      </c>
    </row>
    <row r="10970" spans="1:11" x14ac:dyDescent="0.3">
      <c r="A10970" s="51" t="str">
        <f t="shared" si="177"/>
        <v>MTX.DE</v>
      </c>
      <c r="B10970" s="52" t="s">
        <v>446</v>
      </c>
      <c r="C10970" s="50" t="s">
        <v>13612</v>
      </c>
      <c r="D10970" s="50">
        <f>DAX__2019_2020__33[[#This Row],[Open]]*(DAX__2019_2020__33[[#This Row],[Adj Close]]/DAX__2019_2020__33[[#This Row],[Close]])</f>
        <v>148.26619987019006</v>
      </c>
      <c r="E10970" s="50" t="s">
        <v>13833</v>
      </c>
      <c r="F10970" s="50" t="s">
        <v>13756</v>
      </c>
      <c r="G10970" s="50" t="s">
        <v>13916</v>
      </c>
      <c r="H10970" s="50" t="s">
        <v>25482</v>
      </c>
      <c r="I10970" s="50">
        <f>(DAX__2019_2020__33[[#This Row],[Adj Close]]-DAX__2019_2020__33[[#This Row],[Adj Open]])/DAX__2019_2020__33[[#This Row],[Adj Open]]</f>
        <v>3.2792296113791905E-2</v>
      </c>
      <c r="J10970" s="50">
        <f>DAX__2019_2020__33[[#This Row],[Adj Close]]-DAX__2019_2020__33[[#This Row],[Adj Open]]</f>
        <v>4.8619891298099276</v>
      </c>
      <c r="K10970" s="50">
        <v>567707</v>
      </c>
    </row>
    <row r="10971" spans="1:11" x14ac:dyDescent="0.3">
      <c r="A10971" s="51" t="str">
        <f t="shared" si="177"/>
        <v>MTX.DE</v>
      </c>
      <c r="B10971" s="52" t="s">
        <v>447</v>
      </c>
      <c r="C10971" s="50" t="s">
        <v>13786</v>
      </c>
      <c r="D10971" s="50">
        <f>DAX__2019_2020__33[[#This Row],[Open]]*(DAX__2019_2020__33[[#This Row],[Adj Close]]/DAX__2019_2020__33[[#This Row],[Close]])</f>
        <v>147.08754215503734</v>
      </c>
      <c r="E10971" s="50" t="s">
        <v>13904</v>
      </c>
      <c r="F10971" s="50" t="s">
        <v>23725</v>
      </c>
      <c r="G10971" s="50" t="s">
        <v>13950</v>
      </c>
      <c r="H10971" s="50" t="s">
        <v>25483</v>
      </c>
      <c r="I10971" s="50">
        <f>(DAX__2019_2020__33[[#This Row],[Adj Close]]-DAX__2019_2020__33[[#This Row],[Adj Open]])/DAX__2019_2020__33[[#This Row],[Adj Open]]</f>
        <v>5.0417382303839707E-2</v>
      </c>
      <c r="J10971" s="50">
        <f>DAX__2019_2020__33[[#This Row],[Adj Close]]-DAX__2019_2020__33[[#This Row],[Adj Open]]</f>
        <v>7.4157688449626562</v>
      </c>
      <c r="K10971" s="50">
        <v>372822</v>
      </c>
    </row>
    <row r="10972" spans="1:11" x14ac:dyDescent="0.3">
      <c r="A10972" s="51" t="str">
        <f t="shared" si="177"/>
        <v>MTX.DE</v>
      </c>
      <c r="B10972" s="52" t="s">
        <v>448</v>
      </c>
      <c r="C10972" s="50" t="s">
        <v>6623</v>
      </c>
      <c r="D10972" s="50">
        <f>DAX__2019_2020__33[[#This Row],[Open]]*(DAX__2019_2020__33[[#This Row],[Adj Close]]/DAX__2019_2020__33[[#This Row],[Close]])</f>
        <v>162.0663980976781</v>
      </c>
      <c r="E10972" s="50" t="s">
        <v>23819</v>
      </c>
      <c r="F10972" s="50" t="s">
        <v>13912</v>
      </c>
      <c r="G10972" s="50" t="s">
        <v>13824</v>
      </c>
      <c r="H10972" s="50" t="s">
        <v>25468</v>
      </c>
      <c r="I10972" s="50">
        <f>(DAX__2019_2020__33[[#This Row],[Adj Close]]-DAX__2019_2020__33[[#This Row],[Adj Open]])/DAX__2019_2020__33[[#This Row],[Adj Open]]</f>
        <v>-3.2121230303030282E-2</v>
      </c>
      <c r="J10972" s="50">
        <f>DAX__2019_2020__33[[#This Row],[Adj Close]]-DAX__2019_2020__33[[#This Row],[Adj Open]]</f>
        <v>-5.205772097678107</v>
      </c>
      <c r="K10972" s="50">
        <v>471310</v>
      </c>
    </row>
    <row r="10973" spans="1:11" x14ac:dyDescent="0.3">
      <c r="A10973" s="51" t="str">
        <f t="shared" si="177"/>
        <v>MTX.DE</v>
      </c>
      <c r="B10973" s="52" t="s">
        <v>449</v>
      </c>
      <c r="C10973" s="50" t="s">
        <v>21933</v>
      </c>
      <c r="D10973" s="50">
        <f>DAX__2019_2020__33[[#This Row],[Open]]*(DAX__2019_2020__33[[#This Row],[Adj Close]]/DAX__2019_2020__33[[#This Row],[Close]])</f>
        <v>156.56595863742669</v>
      </c>
      <c r="E10973" s="50" t="s">
        <v>24255</v>
      </c>
      <c r="F10973" s="50" t="s">
        <v>25484</v>
      </c>
      <c r="G10973" s="50" t="s">
        <v>25485</v>
      </c>
      <c r="H10973" s="50" t="s">
        <v>25486</v>
      </c>
      <c r="I10973" s="50">
        <f>(DAX__2019_2020__33[[#This Row],[Adj Close]]-DAX__2019_2020__33[[#This Row],[Adj Open]])/DAX__2019_2020__33[[#This Row],[Adj Open]]</f>
        <v>1.4115433404595952E-2</v>
      </c>
      <c r="J10973" s="50">
        <f>DAX__2019_2020__33[[#This Row],[Adj Close]]-DAX__2019_2020__33[[#This Row],[Adj Open]]</f>
        <v>2.209996362573321</v>
      </c>
      <c r="K10973" s="50">
        <v>394539</v>
      </c>
    </row>
    <row r="10974" spans="1:11" x14ac:dyDescent="0.3">
      <c r="A10974" s="51" t="str">
        <f t="shared" si="177"/>
        <v>MTX.DE</v>
      </c>
      <c r="B10974" s="52" t="s">
        <v>450</v>
      </c>
      <c r="C10974" s="50" t="s">
        <v>6717</v>
      </c>
      <c r="D10974" s="50">
        <f>DAX__2019_2020__33[[#This Row],[Open]]*(DAX__2019_2020__33[[#This Row],[Adj Close]]/DAX__2019_2020__33[[#This Row],[Close]])</f>
        <v>156.17306828039455</v>
      </c>
      <c r="E10974" s="50" t="s">
        <v>13876</v>
      </c>
      <c r="F10974" s="50" t="s">
        <v>13638</v>
      </c>
      <c r="G10974" s="50" t="s">
        <v>13951</v>
      </c>
      <c r="H10974" s="50" t="s">
        <v>25487</v>
      </c>
      <c r="I10974" s="50">
        <f>(DAX__2019_2020__33[[#This Row],[Adj Close]]-DAX__2019_2020__33[[#This Row],[Adj Open]])/DAX__2019_2020__33[[#This Row],[Adj Open]]</f>
        <v>7.5471509433961935E-3</v>
      </c>
      <c r="J10974" s="50">
        <f>DAX__2019_2020__33[[#This Row],[Adj Close]]-DAX__2019_2020__33[[#This Row],[Adj Open]]</f>
        <v>1.1786617196054578</v>
      </c>
      <c r="K10974" s="50">
        <v>440127</v>
      </c>
    </row>
    <row r="10975" spans="1:11" x14ac:dyDescent="0.3">
      <c r="A10975" s="51" t="str">
        <f t="shared" si="177"/>
        <v>MTX.DE</v>
      </c>
      <c r="B10975" s="52" t="s">
        <v>451</v>
      </c>
      <c r="C10975" s="50" t="s">
        <v>13835</v>
      </c>
      <c r="D10975" s="50">
        <f>DAX__2019_2020__33[[#This Row],[Open]]*(DAX__2019_2020__33[[#This Row],[Adj Close]]/DAX__2019_2020__33[[#This Row],[Close]])</f>
        <v>159.46351765983658</v>
      </c>
      <c r="E10975" s="50" t="s">
        <v>13856</v>
      </c>
      <c r="F10975" s="50" t="s">
        <v>23752</v>
      </c>
      <c r="G10975" s="50" t="s">
        <v>23763</v>
      </c>
      <c r="H10975" s="50" t="s">
        <v>25488</v>
      </c>
      <c r="I10975" s="50">
        <f>(DAX__2019_2020__33[[#This Row],[Adj Close]]-DAX__2019_2020__33[[#This Row],[Adj Open]])/DAX__2019_2020__33[[#This Row],[Adj Open]]</f>
        <v>2.4637757019853974E-3</v>
      </c>
      <c r="J10975" s="50">
        <f>DAX__2019_2020__33[[#This Row],[Adj Close]]-DAX__2019_2020__33[[#This Row],[Adj Open]]</f>
        <v>0.39288234016342471</v>
      </c>
      <c r="K10975" s="50">
        <v>541052</v>
      </c>
    </row>
    <row r="10976" spans="1:11" x14ac:dyDescent="0.3">
      <c r="A10976" s="51" t="str">
        <f t="shared" si="177"/>
        <v>MTX.DE</v>
      </c>
      <c r="B10976" s="52" t="s">
        <v>452</v>
      </c>
      <c r="C10976" s="50" t="s">
        <v>23824</v>
      </c>
      <c r="D10976" s="50">
        <f>DAX__2019_2020__33[[#This Row],[Open]]*(DAX__2019_2020__33[[#This Row],[Adj Close]]/DAX__2019_2020__33[[#This Row],[Close]])</f>
        <v>158.03929605319357</v>
      </c>
      <c r="E10976" s="50" t="s">
        <v>25489</v>
      </c>
      <c r="F10976" s="50" t="s">
        <v>13953</v>
      </c>
      <c r="G10976" s="50" t="s">
        <v>6550</v>
      </c>
      <c r="H10976" s="50" t="s">
        <v>25490</v>
      </c>
      <c r="I10976" s="50">
        <f>(DAX__2019_2020__33[[#This Row],[Adj Close]]-DAX__2019_2020__33[[#This Row],[Adj Open]])/DAX__2019_2020__33[[#This Row],[Adj Open]]</f>
        <v>-8.0794782378921862E-3</v>
      </c>
      <c r="J10976" s="50">
        <f>DAX__2019_2020__33[[#This Row],[Adj Close]]-DAX__2019_2020__33[[#This Row],[Adj Open]]</f>
        <v>-1.276875053193578</v>
      </c>
      <c r="K10976" s="50">
        <v>282373</v>
      </c>
    </row>
    <row r="10977" spans="1:11" x14ac:dyDescent="0.3">
      <c r="A10977" s="51" t="str">
        <f t="shared" si="177"/>
        <v>MTX.DE</v>
      </c>
      <c r="B10977" s="52" t="s">
        <v>453</v>
      </c>
      <c r="C10977" s="50" t="s">
        <v>13828</v>
      </c>
      <c r="D10977" s="50">
        <f>DAX__2019_2020__33[[#This Row],[Open]]*(DAX__2019_2020__33[[#This Row],[Adj Close]]/DAX__2019_2020__33[[#This Row],[Close]])</f>
        <v>158.18662871753784</v>
      </c>
      <c r="E10977" s="50" t="s">
        <v>24275</v>
      </c>
      <c r="F10977" s="50" t="s">
        <v>13767</v>
      </c>
      <c r="G10977" s="50" t="s">
        <v>25491</v>
      </c>
      <c r="H10977" s="50" t="s">
        <v>25492</v>
      </c>
      <c r="I10977" s="50">
        <f>(DAX__2019_2020__33[[#This Row],[Adj Close]]-DAX__2019_2020__33[[#This Row],[Adj Open]])/DAX__2019_2020__33[[#This Row],[Adj Open]]</f>
        <v>-1.9248717430945927E-2</v>
      </c>
      <c r="J10977" s="50">
        <f>DAX__2019_2020__33[[#This Row],[Adj Close]]-DAX__2019_2020__33[[#This Row],[Adj Open]]</f>
        <v>-3.044889717537842</v>
      </c>
      <c r="K10977" s="50">
        <v>517608</v>
      </c>
    </row>
    <row r="10978" spans="1:11" x14ac:dyDescent="0.3">
      <c r="A10978" s="51" t="str">
        <f t="shared" si="177"/>
        <v>MTX.DE</v>
      </c>
      <c r="B10978" s="52" t="s">
        <v>454</v>
      </c>
      <c r="C10978" s="50" t="s">
        <v>13924</v>
      </c>
      <c r="D10978" s="50">
        <f>DAX__2019_2020__33[[#This Row],[Open]]*(DAX__2019_2020__33[[#This Row],[Adj Close]]/DAX__2019_2020__33[[#This Row],[Close]])</f>
        <v>154.79798190932399</v>
      </c>
      <c r="E10978" s="50" t="s">
        <v>6580</v>
      </c>
      <c r="F10978" s="50" t="s">
        <v>6726</v>
      </c>
      <c r="G10978" s="50" t="s">
        <v>6726</v>
      </c>
      <c r="H10978" s="50" t="s">
        <v>25493</v>
      </c>
      <c r="I10978" s="50">
        <f>(DAX__2019_2020__33[[#This Row],[Adj Close]]-DAX__2019_2020__33[[#This Row],[Adj Open]])/DAX__2019_2020__33[[#This Row],[Adj Open]]</f>
        <v>-4.8223386488957548E-2</v>
      </c>
      <c r="J10978" s="50">
        <f>DAX__2019_2020__33[[#This Row],[Adj Close]]-DAX__2019_2020__33[[#This Row],[Adj Open]]</f>
        <v>-7.4648829093239897</v>
      </c>
      <c r="K10978" s="50">
        <v>434831</v>
      </c>
    </row>
    <row r="10979" spans="1:11" x14ac:dyDescent="0.3">
      <c r="A10979" s="51" t="str">
        <f t="shared" si="177"/>
        <v>MTX.DE</v>
      </c>
      <c r="B10979" s="52" t="s">
        <v>455</v>
      </c>
      <c r="C10979" s="50" t="s">
        <v>12155</v>
      </c>
      <c r="D10979" s="50">
        <f>DAX__2019_2020__33[[#This Row],[Open]]*(DAX__2019_2020__33[[#This Row],[Adj Close]]/DAX__2019_2020__33[[#This Row],[Close]])</f>
        <v>146.84197194813811</v>
      </c>
      <c r="E10979" s="50" t="s">
        <v>13763</v>
      </c>
      <c r="F10979" s="50" t="s">
        <v>21635</v>
      </c>
      <c r="G10979" s="50" t="s">
        <v>13987</v>
      </c>
      <c r="H10979" s="50" t="s">
        <v>25494</v>
      </c>
      <c r="I10979" s="50">
        <f>(DAX__2019_2020__33[[#This Row],[Adj Close]]-DAX__2019_2020__33[[#This Row],[Adj Open]])/DAX__2019_2020__33[[#This Row],[Adj Open]]</f>
        <v>-6.6893645484963438E-4</v>
      </c>
      <c r="J10979" s="50">
        <f>DAX__2019_2020__33[[#This Row],[Adj Close]]-DAX__2019_2020__33[[#This Row],[Adj Open]]</f>
        <v>-9.8227948138116972E-2</v>
      </c>
      <c r="K10979" s="50">
        <v>475629</v>
      </c>
    </row>
    <row r="10980" spans="1:11" x14ac:dyDescent="0.3">
      <c r="A10980" s="51" t="str">
        <f t="shared" si="177"/>
        <v>MTX.DE</v>
      </c>
      <c r="B10980" s="52" t="s">
        <v>456</v>
      </c>
      <c r="C10980" s="50" t="s">
        <v>13965</v>
      </c>
      <c r="D10980" s="50">
        <f>DAX__2019_2020__33[[#This Row],[Open]]*(DAX__2019_2020__33[[#This Row],[Adj Close]]/DAX__2019_2020__33[[#This Row],[Close]])</f>
        <v>148.41354925623136</v>
      </c>
      <c r="E10980" s="50" t="s">
        <v>13952</v>
      </c>
      <c r="F10980" s="50" t="s">
        <v>13992</v>
      </c>
      <c r="G10980" s="50" t="s">
        <v>13741</v>
      </c>
      <c r="H10980" s="50" t="s">
        <v>25495</v>
      </c>
      <c r="I10980" s="50">
        <f>(DAX__2019_2020__33[[#This Row],[Adj Close]]-DAX__2019_2020__33[[#This Row],[Adj Open]])/DAX__2019_2020__33[[#This Row],[Adj Open]]</f>
        <v>-4.632772814052763E-3</v>
      </c>
      <c r="J10980" s="50">
        <f>DAX__2019_2020__33[[#This Row],[Adj Close]]-DAX__2019_2020__33[[#This Row],[Adj Open]]</f>
        <v>-0.68756625623134937</v>
      </c>
      <c r="K10980" s="50">
        <v>332353</v>
      </c>
    </row>
    <row r="10981" spans="1:11" x14ac:dyDescent="0.3">
      <c r="A10981" s="51" t="str">
        <f t="shared" si="177"/>
        <v>MTX.DE</v>
      </c>
      <c r="B10981" s="52" t="s">
        <v>457</v>
      </c>
      <c r="C10981" s="50" t="s">
        <v>13733</v>
      </c>
      <c r="D10981" s="50">
        <f>DAX__2019_2020__33[[#This Row],[Open]]*(DAX__2019_2020__33[[#This Row],[Adj Close]]/DAX__2019_2020__33[[#This Row],[Close]])</f>
        <v>146.98929994973903</v>
      </c>
      <c r="E10981" s="50" t="s">
        <v>13795</v>
      </c>
      <c r="F10981" s="50" t="s">
        <v>12147</v>
      </c>
      <c r="G10981" s="50" t="s">
        <v>13673</v>
      </c>
      <c r="H10981" s="50" t="s">
        <v>25496</v>
      </c>
      <c r="I10981" s="50">
        <f>(DAX__2019_2020__33[[#This Row],[Adj Close]]-DAX__2019_2020__33[[#This Row],[Adj Open]])/DAX__2019_2020__33[[#This Row],[Adj Open]]</f>
        <v>2.5392603757805707E-2</v>
      </c>
      <c r="J10981" s="50">
        <f>DAX__2019_2020__33[[#This Row],[Adj Close]]-DAX__2019_2020__33[[#This Row],[Adj Open]]</f>
        <v>3.7324410502609737</v>
      </c>
      <c r="K10981" s="50">
        <v>517243</v>
      </c>
    </row>
    <row r="10982" spans="1:11" x14ac:dyDescent="0.3">
      <c r="A10982" s="51" t="str">
        <f t="shared" si="177"/>
        <v>MTX.DE</v>
      </c>
      <c r="B10982" s="52" t="s">
        <v>458</v>
      </c>
      <c r="C10982" s="50" t="s">
        <v>6599</v>
      </c>
      <c r="D10982" s="50">
        <f>DAX__2019_2020__33[[#This Row],[Open]]*(DAX__2019_2020__33[[#This Row],[Adj Close]]/DAX__2019_2020__33[[#This Row],[Close]])</f>
        <v>152.14596746169312</v>
      </c>
      <c r="E10982" s="50" t="s">
        <v>23792</v>
      </c>
      <c r="F10982" s="50" t="s">
        <v>13968</v>
      </c>
      <c r="G10982" s="50" t="s">
        <v>23740</v>
      </c>
      <c r="H10982" s="50" t="s">
        <v>25497</v>
      </c>
      <c r="I10982" s="50">
        <f>(DAX__2019_2020__33[[#This Row],[Adj Close]]-DAX__2019_2020__33[[#This Row],[Adj Open]])/DAX__2019_2020__33[[#This Row],[Adj Open]]</f>
        <v>-4.841833628476528E-3</v>
      </c>
      <c r="J10982" s="50">
        <f>DAX__2019_2020__33[[#This Row],[Adj Close]]-DAX__2019_2020__33[[#This Row],[Adj Open]]</f>
        <v>-0.73666546169312142</v>
      </c>
      <c r="K10982" s="50">
        <v>309215</v>
      </c>
    </row>
    <row r="10983" spans="1:11" x14ac:dyDescent="0.3">
      <c r="A10983" s="51" t="str">
        <f t="shared" si="177"/>
        <v>MTX.DE</v>
      </c>
      <c r="B10983" s="52" t="s">
        <v>459</v>
      </c>
      <c r="C10983" s="50" t="s">
        <v>13986</v>
      </c>
      <c r="D10983" s="50">
        <f>DAX__2019_2020__33[[#This Row],[Open]]*(DAX__2019_2020__33[[#This Row],[Adj Close]]/DAX__2019_2020__33[[#This Row],[Close]])</f>
        <v>149.00287066620652</v>
      </c>
      <c r="E10983" s="50" t="s">
        <v>13916</v>
      </c>
      <c r="F10983" s="50" t="s">
        <v>12040</v>
      </c>
      <c r="G10983" s="50" t="s">
        <v>13627</v>
      </c>
      <c r="H10983" s="50" t="s">
        <v>25498</v>
      </c>
      <c r="I10983" s="50">
        <f>(DAX__2019_2020__33[[#This Row],[Adj Close]]-DAX__2019_2020__33[[#This Row],[Adj Open]])/DAX__2019_2020__33[[#This Row],[Adj Open]]</f>
        <v>1.2854298210697911E-2</v>
      </c>
      <c r="J10983" s="50">
        <f>DAX__2019_2020__33[[#This Row],[Adj Close]]-DAX__2019_2020__33[[#This Row],[Adj Open]]</f>
        <v>1.9153273337934706</v>
      </c>
      <c r="K10983" s="50">
        <v>263072</v>
      </c>
    </row>
    <row r="10984" spans="1:11" x14ac:dyDescent="0.3">
      <c r="A10984" s="51" t="str">
        <f t="shared" si="177"/>
        <v>MTX.DE</v>
      </c>
      <c r="B10984" s="52" t="s">
        <v>460</v>
      </c>
      <c r="C10984" s="50" t="s">
        <v>13910</v>
      </c>
      <c r="D10984" s="50">
        <f>DAX__2019_2020__33[[#This Row],[Open]]*(DAX__2019_2020__33[[#This Row],[Adj Close]]/DAX__2019_2020__33[[#This Row],[Close]])</f>
        <v>153.02997567188959</v>
      </c>
      <c r="E10984" s="50" t="s">
        <v>21719</v>
      </c>
      <c r="F10984" s="50" t="s">
        <v>13635</v>
      </c>
      <c r="G10984" s="50" t="s">
        <v>25499</v>
      </c>
      <c r="H10984" s="50" t="s">
        <v>25500</v>
      </c>
      <c r="I10984" s="50">
        <f>(DAX__2019_2020__33[[#This Row],[Adj Close]]-DAX__2019_2020__33[[#This Row],[Adj Open]])/DAX__2019_2020__33[[#This Row],[Adj Open]]</f>
        <v>2.4069319177099018E-2</v>
      </c>
      <c r="J10984" s="50">
        <f>DAX__2019_2020__33[[#This Row],[Adj Close]]-DAX__2019_2020__33[[#This Row],[Adj Open]]</f>
        <v>3.6833273281104084</v>
      </c>
      <c r="K10984" s="50">
        <v>461735</v>
      </c>
    </row>
    <row r="10985" spans="1:11" x14ac:dyDescent="0.3">
      <c r="A10985" s="51" t="str">
        <f t="shared" si="177"/>
        <v>MTX.DE</v>
      </c>
      <c r="B10985" s="52" t="s">
        <v>461</v>
      </c>
      <c r="C10985" s="50" t="s">
        <v>7123</v>
      </c>
      <c r="D10985" s="50">
        <f>DAX__2019_2020__33[[#This Row],[Open]]*(DAX__2019_2020__33[[#This Row],[Adj Close]]/DAX__2019_2020__33[[#This Row],[Close]])</f>
        <v>157.15528514387384</v>
      </c>
      <c r="E10985" s="50" t="s">
        <v>13808</v>
      </c>
      <c r="F10985" s="50" t="s">
        <v>13795</v>
      </c>
      <c r="G10985" s="50" t="s">
        <v>13955</v>
      </c>
      <c r="H10985" s="50" t="s">
        <v>25501</v>
      </c>
      <c r="I10985" s="50">
        <f>(DAX__2019_2020__33[[#This Row],[Adj Close]]-DAX__2019_2020__33[[#This Row],[Adj Open]])/DAX__2019_2020__33[[#This Row],[Adj Open]]</f>
        <v>-1.4687537500000023E-2</v>
      </c>
      <c r="J10985" s="50">
        <f>DAX__2019_2020__33[[#This Row],[Adj Close]]-DAX__2019_2020__33[[#This Row],[Adj Open]]</f>
        <v>-2.3082241438738436</v>
      </c>
      <c r="K10985" s="50">
        <v>251347</v>
      </c>
    </row>
    <row r="10986" spans="1:11" x14ac:dyDescent="0.3">
      <c r="A10986" s="51" t="str">
        <f t="shared" si="177"/>
        <v>MTX.DE</v>
      </c>
      <c r="B10986" s="52" t="s">
        <v>462</v>
      </c>
      <c r="C10986" s="50" t="s">
        <v>7086</v>
      </c>
      <c r="D10986" s="50">
        <f>DAX__2019_2020__33[[#This Row],[Open]]*(DAX__2019_2020__33[[#This Row],[Adj Close]]/DAX__2019_2020__33[[#This Row],[Close]])</f>
        <v>158.13751968023109</v>
      </c>
      <c r="E10986" s="50" t="s">
        <v>6770</v>
      </c>
      <c r="F10986" s="50" t="s">
        <v>13767</v>
      </c>
      <c r="G10986" s="50" t="s">
        <v>13823</v>
      </c>
      <c r="H10986" s="50" t="s">
        <v>25502</v>
      </c>
      <c r="I10986" s="50">
        <f>(DAX__2019_2020__33[[#This Row],[Adj Close]]-DAX__2019_2020__33[[#This Row],[Adj Open]])/DAX__2019_2020__33[[#This Row],[Adj Open]]</f>
        <v>-1.7391322981366378E-2</v>
      </c>
      <c r="J10986" s="50">
        <f>DAX__2019_2020__33[[#This Row],[Adj Close]]-DAX__2019_2020__33[[#This Row],[Adj Open]]</f>
        <v>-2.7502206802310809</v>
      </c>
      <c r="K10986" s="50">
        <v>321146</v>
      </c>
    </row>
    <row r="10987" spans="1:11" x14ac:dyDescent="0.3">
      <c r="A10987" s="51" t="str">
        <f t="shared" si="177"/>
        <v>MTX.DE</v>
      </c>
      <c r="B10987" s="52" t="s">
        <v>463</v>
      </c>
      <c r="C10987" s="50" t="s">
        <v>23792</v>
      </c>
      <c r="D10987" s="50">
        <f>DAX__2019_2020__33[[#This Row],[Open]]*(DAX__2019_2020__33[[#This Row],[Adj Close]]/DAX__2019_2020__33[[#This Row],[Close]])</f>
        <v>154.11042240598223</v>
      </c>
      <c r="E10987" s="50" t="s">
        <v>23753</v>
      </c>
      <c r="F10987" s="50" t="s">
        <v>13750</v>
      </c>
      <c r="G10987" s="50" t="s">
        <v>6599</v>
      </c>
      <c r="H10987" s="50" t="s">
        <v>25503</v>
      </c>
      <c r="I10987" s="50">
        <f>(DAX__2019_2020__33[[#This Row],[Adj Close]]-DAX__2019_2020__33[[#This Row],[Adj Open]])/DAX__2019_2020__33[[#This Row],[Adj Open]]</f>
        <v>-1.2746973081464819E-2</v>
      </c>
      <c r="J10987" s="50">
        <f>DAX__2019_2020__33[[#This Row],[Adj Close]]-DAX__2019_2020__33[[#This Row],[Adj Open]]</f>
        <v>-1.9644414059822282</v>
      </c>
      <c r="K10987" s="50">
        <v>502313</v>
      </c>
    </row>
    <row r="10988" spans="1:11" x14ac:dyDescent="0.3">
      <c r="A10988" s="51" t="str">
        <f t="shared" si="177"/>
        <v>MTX.DE</v>
      </c>
      <c r="B10988" s="52" t="s">
        <v>464</v>
      </c>
      <c r="C10988" s="50" t="s">
        <v>13622</v>
      </c>
      <c r="D10988" s="50">
        <f>DAX__2019_2020__33[[#This Row],[Open]]*(DAX__2019_2020__33[[#This Row],[Adj Close]]/DAX__2019_2020__33[[#This Row],[Close]])</f>
        <v>150.27975426536057</v>
      </c>
      <c r="E10988" s="50" t="s">
        <v>13650</v>
      </c>
      <c r="F10988" s="50" t="s">
        <v>13736</v>
      </c>
      <c r="G10988" s="50" t="s">
        <v>13597</v>
      </c>
      <c r="H10988" s="50" t="s">
        <v>25504</v>
      </c>
      <c r="I10988" s="50">
        <f>(DAX__2019_2020__33[[#This Row],[Adj Close]]-DAX__2019_2020__33[[#This Row],[Adj Open]])/DAX__2019_2020__33[[#This Row],[Adj Open]]</f>
        <v>-2.5163437908496858E-2</v>
      </c>
      <c r="J10988" s="50">
        <f>DAX__2019_2020__33[[#This Row],[Adj Close]]-DAX__2019_2020__33[[#This Row],[Adj Open]]</f>
        <v>-3.7815552653605664</v>
      </c>
      <c r="K10988" s="50">
        <v>635826</v>
      </c>
    </row>
    <row r="10989" spans="1:11" x14ac:dyDescent="0.3">
      <c r="A10989" s="51" t="str">
        <f t="shared" si="177"/>
        <v>MTX.DE</v>
      </c>
      <c r="B10989" s="52" t="s">
        <v>465</v>
      </c>
      <c r="C10989" s="50" t="s">
        <v>13733</v>
      </c>
      <c r="D10989" s="50">
        <f>DAX__2019_2020__33[[#This Row],[Open]]*(DAX__2019_2020__33[[#This Row],[Adj Close]]/DAX__2019_2020__33[[#This Row],[Close]])</f>
        <v>146.98929244069058</v>
      </c>
      <c r="E10989" s="50" t="s">
        <v>13656</v>
      </c>
      <c r="F10989" s="50" t="s">
        <v>13721</v>
      </c>
      <c r="G10989" s="50" t="s">
        <v>13664</v>
      </c>
      <c r="H10989" s="50" t="s">
        <v>25505</v>
      </c>
      <c r="I10989" s="50">
        <f>(DAX__2019_2020__33[[#This Row],[Adj Close]]-DAX__2019_2020__33[[#This Row],[Adj Open]])/DAX__2019_2020__33[[#This Row],[Adj Open]]</f>
        <v>-1.7707945915453823E-2</v>
      </c>
      <c r="J10989" s="50">
        <f>DAX__2019_2020__33[[#This Row],[Adj Close]]-DAX__2019_2020__33[[#This Row],[Adj Open]]</f>
        <v>-2.6028784406905743</v>
      </c>
      <c r="K10989" s="50">
        <v>393162</v>
      </c>
    </row>
    <row r="10990" spans="1:11" x14ac:dyDescent="0.3">
      <c r="A10990" s="51" t="str">
        <f t="shared" si="177"/>
        <v>MTX.DE</v>
      </c>
      <c r="B10990" s="52" t="s">
        <v>466</v>
      </c>
      <c r="C10990" s="50" t="s">
        <v>13580</v>
      </c>
      <c r="D10990" s="50">
        <f>DAX__2019_2020__33[[#This Row],[Open]]*(DAX__2019_2020__33[[#This Row],[Adj Close]]/DAX__2019_2020__33[[#This Row],[Close]])</f>
        <v>143.69888747381219</v>
      </c>
      <c r="E10990" s="50" t="s">
        <v>6594</v>
      </c>
      <c r="F10990" s="50" t="s">
        <v>12030</v>
      </c>
      <c r="G10990" s="50" t="s">
        <v>6594</v>
      </c>
      <c r="H10990" s="50" t="s">
        <v>25506</v>
      </c>
      <c r="I10990" s="50">
        <f>(DAX__2019_2020__33[[#This Row],[Adj Close]]-DAX__2019_2020__33[[#This Row],[Adj Open]])/DAX__2019_2020__33[[#This Row],[Adj Open]]</f>
        <v>4.6479855506223189E-2</v>
      </c>
      <c r="J10990" s="50">
        <f>DAX__2019_2020__33[[#This Row],[Adj Close]]-DAX__2019_2020__33[[#This Row],[Adj Open]]</f>
        <v>6.6791035261878164</v>
      </c>
      <c r="K10990" s="50">
        <v>346428</v>
      </c>
    </row>
    <row r="10991" spans="1:11" x14ac:dyDescent="0.3">
      <c r="A10991" s="51" t="str">
        <f t="shared" ref="A10991:A11054" si="178">"MTX.DE"</f>
        <v>MTX.DE</v>
      </c>
      <c r="B10991" s="52" t="s">
        <v>467</v>
      </c>
      <c r="C10991" s="50" t="s">
        <v>21692</v>
      </c>
      <c r="D10991" s="50">
        <f>DAX__2019_2020__33[[#This Row],[Open]]*(DAX__2019_2020__33[[#This Row],[Adj Close]]/DAX__2019_2020__33[[#This Row],[Close]])</f>
        <v>152.44062716430608</v>
      </c>
      <c r="E10991" s="50" t="s">
        <v>13949</v>
      </c>
      <c r="F10991" s="50" t="s">
        <v>7167</v>
      </c>
      <c r="G10991" s="50" t="s">
        <v>13642</v>
      </c>
      <c r="H10991" s="50" t="s">
        <v>25507</v>
      </c>
      <c r="I10991" s="50">
        <f>(DAX__2019_2020__33[[#This Row],[Adj Close]]-DAX__2019_2020__33[[#This Row],[Adj Open]])/DAX__2019_2020__33[[#This Row],[Adj Open]]</f>
        <v>-1.2886404888267369E-3</v>
      </c>
      <c r="J10991" s="50">
        <f>DAX__2019_2020__33[[#This Row],[Adj Close]]-DAX__2019_2020__33[[#This Row],[Adj Open]]</f>
        <v>-0.19644116430606573</v>
      </c>
      <c r="K10991" s="50">
        <v>242917</v>
      </c>
    </row>
    <row r="10992" spans="1:11" x14ac:dyDescent="0.3">
      <c r="A10992" s="51" t="str">
        <f t="shared" si="178"/>
        <v>MTX.DE</v>
      </c>
      <c r="B10992" s="52" t="s">
        <v>468</v>
      </c>
      <c r="C10992" s="50" t="s">
        <v>24243</v>
      </c>
      <c r="D10992" s="50">
        <f>DAX__2019_2020__33[[#This Row],[Open]]*(DAX__2019_2020__33[[#This Row],[Adj Close]]/DAX__2019_2020__33[[#This Row],[Close]])</f>
        <v>149.83777206309173</v>
      </c>
      <c r="E10992" s="50" t="s">
        <v>12202</v>
      </c>
      <c r="F10992" s="50" t="s">
        <v>13603</v>
      </c>
      <c r="G10992" s="50" t="s">
        <v>13745</v>
      </c>
      <c r="H10992" s="50" t="s">
        <v>25508</v>
      </c>
      <c r="I10992" s="50">
        <f>(DAX__2019_2020__33[[#This Row],[Adj Close]]-DAX__2019_2020__33[[#This Row],[Adj Open]])/DAX__2019_2020__33[[#This Row],[Adj Open]]</f>
        <v>-9.8328414978792085E-3</v>
      </c>
      <c r="J10992" s="50">
        <f>DAX__2019_2020__33[[#This Row],[Adj Close]]-DAX__2019_2020__33[[#This Row],[Adj Open]]</f>
        <v>-1.4733310630917344</v>
      </c>
      <c r="K10992" s="50">
        <v>278941</v>
      </c>
    </row>
    <row r="10993" spans="1:11" x14ac:dyDescent="0.3">
      <c r="A10993" s="51" t="str">
        <f t="shared" si="178"/>
        <v>MTX.DE</v>
      </c>
      <c r="B10993" s="52" t="s">
        <v>469</v>
      </c>
      <c r="C10993" s="50" t="s">
        <v>13652</v>
      </c>
      <c r="D10993" s="50">
        <f>DAX__2019_2020__33[[#This Row],[Open]]*(DAX__2019_2020__33[[#This Row],[Adj Close]]/DAX__2019_2020__33[[#This Row],[Close]])</f>
        <v>150.57442178332445</v>
      </c>
      <c r="E10993" s="50" t="s">
        <v>25489</v>
      </c>
      <c r="F10993" s="50" t="s">
        <v>13652</v>
      </c>
      <c r="G10993" s="50" t="s">
        <v>25485</v>
      </c>
      <c r="H10993" s="50" t="s">
        <v>25486</v>
      </c>
      <c r="I10993" s="50">
        <f>(DAX__2019_2020__33[[#This Row],[Adj Close]]-DAX__2019_2020__33[[#This Row],[Adj Open]])/DAX__2019_2020__33[[#This Row],[Adj Open]]</f>
        <v>5.4468302913209962E-2</v>
      </c>
      <c r="J10993" s="50">
        <f>DAX__2019_2020__33[[#This Row],[Adj Close]]-DAX__2019_2020__33[[#This Row],[Adj Open]]</f>
        <v>8.201533216675557</v>
      </c>
      <c r="K10993" s="50">
        <v>415784</v>
      </c>
    </row>
    <row r="10994" spans="1:11" x14ac:dyDescent="0.3">
      <c r="A10994" s="51" t="str">
        <f t="shared" si="178"/>
        <v>MTX.DE</v>
      </c>
      <c r="B10994" s="52" t="s">
        <v>470</v>
      </c>
      <c r="C10994" s="50" t="s">
        <v>13951</v>
      </c>
      <c r="D10994" s="50">
        <f>DAX__2019_2020__33[[#This Row],[Open]]*(DAX__2019_2020__33[[#This Row],[Adj Close]]/DAX__2019_2020__33[[#This Row],[Close]])</f>
        <v>157.35174023401737</v>
      </c>
      <c r="E10994" s="50" t="s">
        <v>6669</v>
      </c>
      <c r="F10994" s="50" t="s">
        <v>13916</v>
      </c>
      <c r="G10994" s="50" t="s">
        <v>13791</v>
      </c>
      <c r="H10994" s="50" t="s">
        <v>25509</v>
      </c>
      <c r="I10994" s="50">
        <f>(DAX__2019_2020__33[[#This Row],[Adj Close]]-DAX__2019_2020__33[[#This Row],[Adj Open]])/DAX__2019_2020__33[[#This Row],[Adj Open]]</f>
        <v>-2.091130501082333E-2</v>
      </c>
      <c r="J10994" s="50">
        <f>DAX__2019_2020__33[[#This Row],[Adj Close]]-DAX__2019_2020__33[[#This Row],[Adj Open]]</f>
        <v>-3.2904302340173786</v>
      </c>
      <c r="K10994" s="50">
        <v>216456</v>
      </c>
    </row>
    <row r="10995" spans="1:11" x14ac:dyDescent="0.3">
      <c r="A10995" s="51" t="str">
        <f t="shared" si="178"/>
        <v>MTX.DE</v>
      </c>
      <c r="B10995" s="52" t="s">
        <v>471</v>
      </c>
      <c r="C10995" s="50" t="s">
        <v>13920</v>
      </c>
      <c r="D10995" s="50">
        <f>DAX__2019_2020__33[[#This Row],[Open]]*(DAX__2019_2020__33[[#This Row],[Adj Close]]/DAX__2019_2020__33[[#This Row],[Close]])</f>
        <v>154.25775563976336</v>
      </c>
      <c r="E10995" s="50" t="s">
        <v>13941</v>
      </c>
      <c r="F10995" s="50" t="s">
        <v>13922</v>
      </c>
      <c r="G10995" s="50" t="s">
        <v>13658</v>
      </c>
      <c r="H10995" s="50" t="s">
        <v>25510</v>
      </c>
      <c r="I10995" s="50">
        <f>(DAX__2019_2020__33[[#This Row],[Adj Close]]-DAX__2019_2020__33[[#This Row],[Adj Open]])/DAX__2019_2020__33[[#This Row],[Adj Open]]</f>
        <v>-1.5600107947785125E-2</v>
      </c>
      <c r="J10995" s="50">
        <f>DAX__2019_2020__33[[#This Row],[Adj Close]]-DAX__2019_2020__33[[#This Row],[Adj Open]]</f>
        <v>-2.406437639763368</v>
      </c>
      <c r="K10995" s="50">
        <v>207005</v>
      </c>
    </row>
    <row r="10996" spans="1:11" x14ac:dyDescent="0.3">
      <c r="A10996" s="51" t="str">
        <f t="shared" si="178"/>
        <v>MTX.DE</v>
      </c>
      <c r="B10996" s="52" t="s">
        <v>472</v>
      </c>
      <c r="C10996" s="50" t="s">
        <v>13967</v>
      </c>
      <c r="D10996" s="50">
        <f>DAX__2019_2020__33[[#This Row],[Open]]*(DAX__2019_2020__33[[#This Row],[Adj Close]]/DAX__2019_2020__33[[#This Row],[Close]])</f>
        <v>151.45841287469744</v>
      </c>
      <c r="E10996" s="50" t="s">
        <v>7176</v>
      </c>
      <c r="F10996" s="50" t="s">
        <v>13986</v>
      </c>
      <c r="G10996" s="50" t="s">
        <v>12179</v>
      </c>
      <c r="H10996" s="50" t="s">
        <v>25511</v>
      </c>
      <c r="I10996" s="50">
        <f>(DAX__2019_2020__33[[#This Row],[Adj Close]]-DAX__2019_2020__33[[#This Row],[Adj Open]])/DAX__2019_2020__33[[#This Row],[Adj Open]]</f>
        <v>1.9455447849327703E-3</v>
      </c>
      <c r="J10996" s="50">
        <f>DAX__2019_2020__33[[#This Row],[Adj Close]]-DAX__2019_2020__33[[#This Row],[Adj Open]]</f>
        <v>0.29466912530256195</v>
      </c>
      <c r="K10996" s="50">
        <v>186198</v>
      </c>
    </row>
    <row r="10997" spans="1:11" x14ac:dyDescent="0.3">
      <c r="A10997" s="51" t="str">
        <f t="shared" si="178"/>
        <v>MTX.DE</v>
      </c>
      <c r="B10997" s="52" t="s">
        <v>473</v>
      </c>
      <c r="C10997" s="50" t="s">
        <v>13644</v>
      </c>
      <c r="D10997" s="50">
        <f>DAX__2019_2020__33[[#This Row],[Open]]*(DAX__2019_2020__33[[#This Row],[Adj Close]]/DAX__2019_2020__33[[#This Row],[Close]])</f>
        <v>153.91397652449183</v>
      </c>
      <c r="E10997" s="50" t="s">
        <v>13907</v>
      </c>
      <c r="F10997" s="50" t="s">
        <v>25512</v>
      </c>
      <c r="G10997" s="50" t="s">
        <v>7150</v>
      </c>
      <c r="H10997" s="50" t="s">
        <v>25513</v>
      </c>
      <c r="I10997" s="50">
        <f>(DAX__2019_2020__33[[#This Row],[Adj Close]]-DAX__2019_2020__33[[#This Row],[Adj Open]])/DAX__2019_2020__33[[#This Row],[Adj Open]]</f>
        <v>-4.4671155928611558E-3</v>
      </c>
      <c r="J10997" s="50">
        <f>DAX__2019_2020__33[[#This Row],[Adj Close]]-DAX__2019_2020__33[[#This Row],[Adj Open]]</f>
        <v>-0.68755152449182333</v>
      </c>
      <c r="K10997" s="50">
        <v>240883</v>
      </c>
    </row>
    <row r="10998" spans="1:11" x14ac:dyDescent="0.3">
      <c r="A10998" s="51" t="str">
        <f t="shared" si="178"/>
        <v>MTX.DE</v>
      </c>
      <c r="B10998" s="52" t="s">
        <v>474</v>
      </c>
      <c r="C10998" s="50" t="s">
        <v>13642</v>
      </c>
      <c r="D10998" s="50">
        <f>DAX__2019_2020__33[[#This Row],[Open]]*(DAX__2019_2020__33[[#This Row],[Adj Close]]/DAX__2019_2020__33[[#This Row],[Close]])</f>
        <v>152.24420177979312</v>
      </c>
      <c r="E10998" s="50" t="s">
        <v>13914</v>
      </c>
      <c r="F10998" s="50" t="s">
        <v>13965</v>
      </c>
      <c r="G10998" s="50" t="s">
        <v>13627</v>
      </c>
      <c r="H10998" s="50" t="s">
        <v>25498</v>
      </c>
      <c r="I10998" s="50">
        <f>(DAX__2019_2020__33[[#This Row],[Adj Close]]-DAX__2019_2020__33[[#This Row],[Adj Open]])/DAX__2019_2020__33[[#This Row],[Adj Open]]</f>
        <v>-8.7097161290323917E-3</v>
      </c>
      <c r="J10998" s="50">
        <f>DAX__2019_2020__33[[#This Row],[Adj Close]]-DAX__2019_2020__33[[#This Row],[Adj Open]]</f>
        <v>-1.3260037797931261</v>
      </c>
      <c r="K10998" s="50">
        <v>199073</v>
      </c>
    </row>
    <row r="10999" spans="1:11" x14ac:dyDescent="0.3">
      <c r="A10999" s="51" t="str">
        <f t="shared" si="178"/>
        <v>MTX.DE</v>
      </c>
      <c r="B10999" s="52" t="s">
        <v>475</v>
      </c>
      <c r="C10999" s="50" t="s">
        <v>12181</v>
      </c>
      <c r="D10999" s="50">
        <f>DAX__2019_2020__33[[#This Row],[Open]]*(DAX__2019_2020__33[[#This Row],[Adj Close]]/DAX__2019_2020__33[[#This Row],[Close]])</f>
        <v>152.04775162297759</v>
      </c>
      <c r="E10999" s="50" t="s">
        <v>12181</v>
      </c>
      <c r="F10999" s="50" t="s">
        <v>13586</v>
      </c>
      <c r="G10999" s="50" t="s">
        <v>6549</v>
      </c>
      <c r="H10999" s="50" t="s">
        <v>25514</v>
      </c>
      <c r="I10999" s="50">
        <f>(DAX__2019_2020__33[[#This Row],[Adj Close]]-DAX__2019_2020__33[[#This Row],[Adj Open]])/DAX__2019_2020__33[[#This Row],[Adj Open]]</f>
        <v>-1.8087874326462437E-2</v>
      </c>
      <c r="J10999" s="50">
        <f>DAX__2019_2020__33[[#This Row],[Adj Close]]-DAX__2019_2020__33[[#This Row],[Adj Open]]</f>
        <v>-2.7502206229775936</v>
      </c>
      <c r="K10999" s="50">
        <v>208503</v>
      </c>
    </row>
    <row r="11000" spans="1:11" x14ac:dyDescent="0.3">
      <c r="A11000" s="51" t="str">
        <f t="shared" si="178"/>
        <v>MTX.DE</v>
      </c>
      <c r="B11000" s="52" t="s">
        <v>476</v>
      </c>
      <c r="C11000" s="50" t="s">
        <v>13592</v>
      </c>
      <c r="D11000" s="50">
        <f>DAX__2019_2020__33[[#This Row],[Open]]*(DAX__2019_2020__33[[#This Row],[Adj Close]]/DAX__2019_2020__33[[#This Row],[Close]])</f>
        <v>147.43130345386726</v>
      </c>
      <c r="E11000" s="50" t="s">
        <v>13586</v>
      </c>
      <c r="F11000" s="50" t="s">
        <v>12063</v>
      </c>
      <c r="G11000" s="50" t="s">
        <v>13664</v>
      </c>
      <c r="H11000" s="50" t="s">
        <v>25505</v>
      </c>
      <c r="I11000" s="50">
        <f>(DAX__2019_2020__33[[#This Row],[Adj Close]]-DAX__2019_2020__33[[#This Row],[Adj Open]])/DAX__2019_2020__33[[#This Row],[Adj Open]]</f>
        <v>-2.0652937215738805E-2</v>
      </c>
      <c r="J11000" s="50">
        <f>DAX__2019_2020__33[[#This Row],[Adj Close]]-DAX__2019_2020__33[[#This Row],[Adj Open]]</f>
        <v>-3.0448894538672562</v>
      </c>
      <c r="K11000" s="50">
        <v>234614</v>
      </c>
    </row>
    <row r="11001" spans="1:11" x14ac:dyDescent="0.3">
      <c r="A11001" s="51" t="str">
        <f t="shared" si="178"/>
        <v>MTX.DE</v>
      </c>
      <c r="B11001" s="52" t="s">
        <v>477</v>
      </c>
      <c r="C11001" s="50" t="s">
        <v>13580</v>
      </c>
      <c r="D11001" s="50">
        <f>DAX__2019_2020__33[[#This Row],[Open]]*(DAX__2019_2020__33[[#This Row],[Adj Close]]/DAX__2019_2020__33[[#This Row],[Close]])</f>
        <v>143.69887278846173</v>
      </c>
      <c r="E11001" s="50" t="s">
        <v>13974</v>
      </c>
      <c r="F11001" s="50" t="s">
        <v>13459</v>
      </c>
      <c r="G11001" s="50" t="s">
        <v>13463</v>
      </c>
      <c r="H11001" s="50" t="s">
        <v>25515</v>
      </c>
      <c r="I11001" s="50">
        <f>(DAX__2019_2020__33[[#This Row],[Adj Close]]-DAX__2019_2020__33[[#This Row],[Adj Open]])/DAX__2019_2020__33[[#This Row],[Adj Open]]</f>
        <v>-2.3239979017635446E-2</v>
      </c>
      <c r="J11001" s="50">
        <f>DAX__2019_2020__33[[#This Row],[Adj Close]]-DAX__2019_2020__33[[#This Row],[Adj Open]]</f>
        <v>-3.3395587884617157</v>
      </c>
      <c r="K11001" s="50">
        <v>409563</v>
      </c>
    </row>
    <row r="11002" spans="1:11" x14ac:dyDescent="0.3">
      <c r="A11002" s="51" t="str">
        <f t="shared" si="178"/>
        <v>MTX.DE</v>
      </c>
      <c r="B11002" s="52" t="s">
        <v>478</v>
      </c>
      <c r="C11002" s="50" t="s">
        <v>12032</v>
      </c>
      <c r="D11002" s="50">
        <f>DAX__2019_2020__33[[#This Row],[Open]]*(DAX__2019_2020__33[[#This Row],[Adj Close]]/DAX__2019_2020__33[[#This Row],[Close]])</f>
        <v>141.29244168529789</v>
      </c>
      <c r="E11002" s="50" t="s">
        <v>23725</v>
      </c>
      <c r="F11002" s="50" t="s">
        <v>21624</v>
      </c>
      <c r="G11002" s="50" t="s">
        <v>13594</v>
      </c>
      <c r="H11002" s="50" t="s">
        <v>25516</v>
      </c>
      <c r="I11002" s="50">
        <f>(DAX__2019_2020__33[[#This Row],[Adj Close]]-DAX__2019_2020__33[[#This Row],[Adj Open]])/DAX__2019_2020__33[[#This Row],[Adj Open]]</f>
        <v>2.6068820601926029E-2</v>
      </c>
      <c r="J11002" s="50">
        <f>DAX__2019_2020__33[[#This Row],[Adj Close]]-DAX__2019_2020__33[[#This Row],[Adj Open]]</f>
        <v>3.6833273147021259</v>
      </c>
      <c r="K11002" s="50">
        <v>297121</v>
      </c>
    </row>
    <row r="11003" spans="1:11" x14ac:dyDescent="0.3">
      <c r="A11003" s="51" t="str">
        <f t="shared" si="178"/>
        <v>MTX.DE</v>
      </c>
      <c r="B11003" s="52" t="s">
        <v>479</v>
      </c>
      <c r="C11003" s="50" t="s">
        <v>13664</v>
      </c>
      <c r="D11003" s="50">
        <f>DAX__2019_2020__33[[#This Row],[Open]]*(DAX__2019_2020__33[[#This Row],[Adj Close]]/DAX__2019_2020__33[[#This Row],[Close]])</f>
        <v>144.3864464738881</v>
      </c>
      <c r="E11003" s="50" t="s">
        <v>13994</v>
      </c>
      <c r="F11003" s="50" t="s">
        <v>13722</v>
      </c>
      <c r="G11003" s="50" t="s">
        <v>13969</v>
      </c>
      <c r="H11003" s="50" t="s">
        <v>25517</v>
      </c>
      <c r="I11003" s="50">
        <f>(DAX__2019_2020__33[[#This Row],[Adj Close]]-DAX__2019_2020__33[[#This Row],[Adj Open]])/DAX__2019_2020__33[[#This Row],[Adj Open]]</f>
        <v>5.4421972789115026E-3</v>
      </c>
      <c r="J11003" s="50">
        <f>DAX__2019_2020__33[[#This Row],[Adj Close]]-DAX__2019_2020__33[[#This Row],[Adj Open]]</f>
        <v>0.78577952611189517</v>
      </c>
      <c r="K11003" s="50">
        <v>269136</v>
      </c>
    </row>
    <row r="11004" spans="1:11" x14ac:dyDescent="0.3">
      <c r="A11004" s="51" t="str">
        <f t="shared" si="178"/>
        <v>MTX.DE</v>
      </c>
      <c r="B11004" s="52" t="s">
        <v>480</v>
      </c>
      <c r="C11004" s="50" t="s">
        <v>13746</v>
      </c>
      <c r="D11004" s="50">
        <f>DAX__2019_2020__33[[#This Row],[Open]]*(DAX__2019_2020__33[[#This Row],[Adj Close]]/DAX__2019_2020__33[[#This Row],[Close]])</f>
        <v>145.71243175012222</v>
      </c>
      <c r="E11004" s="50" t="s">
        <v>6726</v>
      </c>
      <c r="F11004" s="50" t="s">
        <v>12070</v>
      </c>
      <c r="G11004" s="50" t="s">
        <v>12035</v>
      </c>
      <c r="H11004" s="50" t="s">
        <v>25518</v>
      </c>
      <c r="I11004" s="50">
        <f>(DAX__2019_2020__33[[#This Row],[Adj Close]]-DAX__2019_2020__33[[#This Row],[Adj Open]])/DAX__2019_2020__33[[#This Row],[Adj Open]]</f>
        <v>-2.0896568079680471E-2</v>
      </c>
      <c r="J11004" s="50">
        <f>DAX__2019_2020__33[[#This Row],[Adj Close]]-DAX__2019_2020__33[[#This Row],[Adj Open]]</f>
        <v>-3.0448897501222234</v>
      </c>
      <c r="K11004" s="50">
        <v>295850</v>
      </c>
    </row>
    <row r="11005" spans="1:11" x14ac:dyDescent="0.3">
      <c r="A11005" s="51" t="str">
        <f t="shared" si="178"/>
        <v>MTX.DE</v>
      </c>
      <c r="B11005" s="52" t="s">
        <v>481</v>
      </c>
      <c r="C11005" s="50" t="s">
        <v>12071</v>
      </c>
      <c r="D11005" s="50">
        <f>DAX__2019_2020__33[[#This Row],[Open]]*(DAX__2019_2020__33[[#This Row],[Adj Close]]/DAX__2019_2020__33[[#This Row],[Close]])</f>
        <v>142.76577405917593</v>
      </c>
      <c r="E11005" s="50" t="s">
        <v>13774</v>
      </c>
      <c r="F11005" s="50" t="s">
        <v>12050</v>
      </c>
      <c r="G11005" s="50" t="s">
        <v>13578</v>
      </c>
      <c r="H11005" s="50" t="s">
        <v>25519</v>
      </c>
      <c r="I11005" s="50">
        <f>(DAX__2019_2020__33[[#This Row],[Adj Close]]-DAX__2019_2020__33[[#This Row],[Adj Open]])/DAX__2019_2020__33[[#This Row],[Adj Open]]</f>
        <v>1.0319917014657724E-2</v>
      </c>
      <c r="J11005" s="50">
        <f>DAX__2019_2020__33[[#This Row],[Adj Close]]-DAX__2019_2020__33[[#This Row],[Adj Open]]</f>
        <v>1.47333094082407</v>
      </c>
      <c r="K11005" s="50">
        <v>518789</v>
      </c>
    </row>
    <row r="11006" spans="1:11" x14ac:dyDescent="0.3">
      <c r="A11006" s="51" t="str">
        <f t="shared" si="178"/>
        <v>MTX.DE</v>
      </c>
      <c r="B11006" s="52" t="s">
        <v>482</v>
      </c>
      <c r="C11006" s="50" t="s">
        <v>13735</v>
      </c>
      <c r="D11006" s="50">
        <f>DAX__2019_2020__33[[#This Row],[Open]]*(DAX__2019_2020__33[[#This Row],[Adj Close]]/DAX__2019_2020__33[[#This Row],[Close]])</f>
        <v>144.48465170025264</v>
      </c>
      <c r="E11006" s="50" t="s">
        <v>13969</v>
      </c>
      <c r="F11006" s="50" t="s">
        <v>11931</v>
      </c>
      <c r="G11006" s="50" t="s">
        <v>13427</v>
      </c>
      <c r="H11006" s="50" t="s">
        <v>25520</v>
      </c>
      <c r="I11006" s="50">
        <f>(DAX__2019_2020__33[[#This Row],[Adj Close]]-DAX__2019_2020__33[[#This Row],[Adj Open]])/DAX__2019_2020__33[[#This Row],[Adj Open]]</f>
        <v>-5.608429410941014E-2</v>
      </c>
      <c r="J11006" s="50">
        <f>DAX__2019_2020__33[[#This Row],[Adj Close]]-DAX__2019_2020__33[[#This Row],[Adj Open]]</f>
        <v>-8.1033197002526549</v>
      </c>
      <c r="K11006" s="50">
        <v>854999</v>
      </c>
    </row>
    <row r="11007" spans="1:11" x14ac:dyDescent="0.3">
      <c r="A11007" s="51" t="str">
        <f t="shared" si="178"/>
        <v>MTX.DE</v>
      </c>
      <c r="B11007" s="52" t="s">
        <v>483</v>
      </c>
      <c r="C11007" s="50" t="s">
        <v>11969</v>
      </c>
      <c r="D11007" s="50">
        <f>DAX__2019_2020__33[[#This Row],[Open]]*(DAX__2019_2020__33[[#This Row],[Adj Close]]/DAX__2019_2020__33[[#This Row],[Close]])</f>
        <v>138.49310070868825</v>
      </c>
      <c r="E11007" s="50" t="s">
        <v>13726</v>
      </c>
      <c r="F11007" s="50" t="s">
        <v>11969</v>
      </c>
      <c r="G11007" s="50" t="s">
        <v>12042</v>
      </c>
      <c r="H11007" s="50" t="s">
        <v>25521</v>
      </c>
      <c r="I11007" s="50">
        <f>(DAX__2019_2020__33[[#This Row],[Adj Close]]-DAX__2019_2020__33[[#This Row],[Adj Open]])/DAX__2019_2020__33[[#This Row],[Adj Open]]</f>
        <v>4.078014184397169E-2</v>
      </c>
      <c r="J11007" s="50">
        <f>DAX__2019_2020__33[[#This Row],[Adj Close]]-DAX__2019_2020__33[[#This Row],[Adj Open]]</f>
        <v>5.6477682913117633</v>
      </c>
      <c r="K11007" s="50">
        <v>479995</v>
      </c>
    </row>
    <row r="11008" spans="1:11" x14ac:dyDescent="0.3">
      <c r="A11008" s="51" t="str">
        <f t="shared" si="178"/>
        <v>MTX.DE</v>
      </c>
      <c r="B11008" s="52" t="s">
        <v>484</v>
      </c>
      <c r="C11008" s="50" t="s">
        <v>13596</v>
      </c>
      <c r="D11008" s="50">
        <f>DAX__2019_2020__33[[#This Row],[Open]]*(DAX__2019_2020__33[[#This Row],[Adj Close]]/DAX__2019_2020__33[[#This Row],[Close]])</f>
        <v>145.56508802104719</v>
      </c>
      <c r="E11008" s="50" t="s">
        <v>13910</v>
      </c>
      <c r="F11008" s="50" t="s">
        <v>13596</v>
      </c>
      <c r="G11008" s="50" t="s">
        <v>13985</v>
      </c>
      <c r="H11008" s="50" t="s">
        <v>25522</v>
      </c>
      <c r="I11008" s="50">
        <f>(DAX__2019_2020__33[[#This Row],[Adj Close]]-DAX__2019_2020__33[[#This Row],[Adj Open]])/DAX__2019_2020__33[[#This Row],[Adj Open]]</f>
        <v>1.2483171642709292E-2</v>
      </c>
      <c r="J11008" s="50">
        <f>DAX__2019_2020__33[[#This Row],[Adj Close]]-DAX__2019_2020__33[[#This Row],[Adj Open]]</f>
        <v>1.8171139789528183</v>
      </c>
      <c r="K11008" s="50">
        <v>436876</v>
      </c>
    </row>
    <row r="11009" spans="1:11" x14ac:dyDescent="0.3">
      <c r="A11009" s="51" t="str">
        <f t="shared" si="178"/>
        <v>MTX.DE</v>
      </c>
      <c r="B11009" s="52" t="s">
        <v>485</v>
      </c>
      <c r="C11009" s="50" t="s">
        <v>13623</v>
      </c>
      <c r="D11009" s="50">
        <f>DAX__2019_2020__33[[#This Row],[Open]]*(DAX__2019_2020__33[[#This Row],[Adj Close]]/DAX__2019_2020__33[[#This Row],[Close]])</f>
        <v>148.5022182379702</v>
      </c>
      <c r="E11009" s="50" t="s">
        <v>6549</v>
      </c>
      <c r="F11009" s="50" t="s">
        <v>12071</v>
      </c>
      <c r="G11009" s="50" t="s">
        <v>13589</v>
      </c>
      <c r="H11009" s="50" t="s">
        <v>25523</v>
      </c>
      <c r="I11009" s="50">
        <f>(DAX__2019_2020__33[[#This Row],[Adj Close]]-DAX__2019_2020__33[[#This Row],[Adj Open]])/DAX__2019_2020__33[[#This Row],[Adj Open]]</f>
        <v>-1.1247086122940836E-2</v>
      </c>
      <c r="J11009" s="50">
        <f>DAX__2019_2020__33[[#This Row],[Adj Close]]-DAX__2019_2020__33[[#This Row],[Adj Open]]</f>
        <v>-1.6702172379702063</v>
      </c>
      <c r="K11009" s="50">
        <v>264867</v>
      </c>
    </row>
    <row r="11010" spans="1:11" x14ac:dyDescent="0.3">
      <c r="A11010" s="51" t="str">
        <f t="shared" si="178"/>
        <v>MTX.DE</v>
      </c>
      <c r="B11010" s="52" t="s">
        <v>486</v>
      </c>
      <c r="C11010" s="50" t="s">
        <v>13589</v>
      </c>
      <c r="D11010" s="50">
        <f>DAX__2019_2020__33[[#This Row],[Open]]*(DAX__2019_2020__33[[#This Row],[Adj Close]]/DAX__2019_2020__33[[#This Row],[Close]])</f>
        <v>146.83199368772503</v>
      </c>
      <c r="E11010" s="50" t="s">
        <v>6726</v>
      </c>
      <c r="F11010" s="50" t="s">
        <v>12089</v>
      </c>
      <c r="G11010" s="50" t="s">
        <v>13761</v>
      </c>
      <c r="H11010" s="50" t="s">
        <v>25524</v>
      </c>
      <c r="I11010" s="50">
        <f>(DAX__2019_2020__33[[#This Row],[Adj Close]]-DAX__2019_2020__33[[#This Row],[Adj Open]])/DAX__2019_2020__33[[#This Row],[Adj Open]]</f>
        <v>-1.0371381941211998E-2</v>
      </c>
      <c r="J11010" s="50">
        <f>DAX__2019_2020__33[[#This Row],[Adj Close]]-DAX__2019_2020__33[[#This Row],[Adj Open]]</f>
        <v>-1.5228506877250254</v>
      </c>
      <c r="K11010" s="50">
        <v>257852</v>
      </c>
    </row>
    <row r="11011" spans="1:11" x14ac:dyDescent="0.3">
      <c r="A11011" s="51" t="str">
        <f t="shared" si="178"/>
        <v>MTX.DE</v>
      </c>
      <c r="B11011" s="52" t="s">
        <v>487</v>
      </c>
      <c r="C11011" s="50" t="s">
        <v>12056</v>
      </c>
      <c r="D11011" s="50">
        <f>DAX__2019_2020__33[[#This Row],[Open]]*(DAX__2019_2020__33[[#This Row],[Adj Close]]/DAX__2019_2020__33[[#This Row],[Close]])</f>
        <v>145.89863851456309</v>
      </c>
      <c r="E11011" s="50" t="s">
        <v>12179</v>
      </c>
      <c r="F11011" s="50" t="s">
        <v>12063</v>
      </c>
      <c r="G11011" s="50" t="s">
        <v>12179</v>
      </c>
      <c r="H11011" s="50" t="s">
        <v>25525</v>
      </c>
      <c r="I11011" s="50">
        <f>(DAX__2019_2020__33[[#This Row],[Adj Close]]-DAX__2019_2020__33[[#This Row],[Adj Open]])/DAX__2019_2020__33[[#This Row],[Adj Open]]</f>
        <v>4.0404040404040505E-2</v>
      </c>
      <c r="J11011" s="50">
        <f>DAX__2019_2020__33[[#This Row],[Adj Close]]-DAX__2019_2020__33[[#This Row],[Adj Open]]</f>
        <v>5.8948944854369074</v>
      </c>
      <c r="K11011" s="50">
        <v>333920</v>
      </c>
    </row>
    <row r="11012" spans="1:11" x14ac:dyDescent="0.3">
      <c r="A11012" s="51" t="str">
        <f t="shared" si="178"/>
        <v>MTX.DE</v>
      </c>
      <c r="B11012" s="52" t="s">
        <v>488</v>
      </c>
      <c r="C11012" s="50" t="s">
        <v>13932</v>
      </c>
      <c r="D11012" s="50">
        <f>DAX__2019_2020__33[[#This Row],[Open]]*(DAX__2019_2020__33[[#This Row],[Adj Close]]/DAX__2019_2020__33[[#This Row],[Close]])</f>
        <v>152.72689749241118</v>
      </c>
      <c r="E11012" s="50" t="s">
        <v>6662</v>
      </c>
      <c r="F11012" s="50" t="s">
        <v>13932</v>
      </c>
      <c r="G11012" s="50" t="s">
        <v>13900</v>
      </c>
      <c r="H11012" s="50" t="s">
        <v>25526</v>
      </c>
      <c r="I11012" s="50">
        <f>(DAX__2019_2020__33[[#This Row],[Adj Close]]-DAX__2019_2020__33[[#This Row],[Adj Open]])/DAX__2019_2020__33[[#This Row],[Adj Open]]</f>
        <v>3.2808016072203544E-2</v>
      </c>
      <c r="J11012" s="50">
        <f>DAX__2019_2020__33[[#This Row],[Adj Close]]-DAX__2019_2020__33[[#This Row],[Adj Open]]</f>
        <v>5.0106665075888088</v>
      </c>
      <c r="K11012" s="50">
        <v>389963</v>
      </c>
    </row>
    <row r="11013" spans="1:11" x14ac:dyDescent="0.3">
      <c r="A11013" s="51" t="str">
        <f t="shared" si="178"/>
        <v>MTX.DE</v>
      </c>
      <c r="B11013" s="52" t="s">
        <v>489</v>
      </c>
      <c r="C11013" s="50" t="s">
        <v>13819</v>
      </c>
      <c r="D11013" s="50">
        <f>DAX__2019_2020__33[[#This Row],[Open]]*(DAX__2019_2020__33[[#This Row],[Adj Close]]/DAX__2019_2020__33[[#This Row],[Close]])</f>
        <v>156.95157598654291</v>
      </c>
      <c r="E11013" s="50" t="s">
        <v>13819</v>
      </c>
      <c r="F11013" s="50" t="s">
        <v>13795</v>
      </c>
      <c r="G11013" s="50" t="s">
        <v>13811</v>
      </c>
      <c r="H11013" s="50" t="s">
        <v>25527</v>
      </c>
      <c r="I11013" s="50">
        <f>(DAX__2019_2020__33[[#This Row],[Adj Close]]-DAX__2019_2020__33[[#This Row],[Adj Open]])/DAX__2019_2020__33[[#This Row],[Adj Open]]</f>
        <v>-2.5352131455399128E-2</v>
      </c>
      <c r="J11013" s="50">
        <f>DAX__2019_2020__33[[#This Row],[Adj Close]]-DAX__2019_2020__33[[#This Row],[Adj Open]]</f>
        <v>-3.9790569865429006</v>
      </c>
      <c r="K11013" s="50">
        <v>210980</v>
      </c>
    </row>
    <row r="11014" spans="1:11" x14ac:dyDescent="0.3">
      <c r="A11014" s="51" t="str">
        <f t="shared" si="178"/>
        <v>MTX.DE</v>
      </c>
      <c r="B11014" s="52" t="s">
        <v>490</v>
      </c>
      <c r="C11014" s="50" t="s">
        <v>13629</v>
      </c>
      <c r="D11014" s="50">
        <f>DAX__2019_2020__33[[#This Row],[Open]]*(DAX__2019_2020__33[[#This Row],[Adj Close]]/DAX__2019_2020__33[[#This Row],[Close]])</f>
        <v>151.40055824708693</v>
      </c>
      <c r="E11014" s="50" t="s">
        <v>13927</v>
      </c>
      <c r="F11014" s="50" t="s">
        <v>13965</v>
      </c>
      <c r="G11014" s="50" t="s">
        <v>13632</v>
      </c>
      <c r="H11014" s="50" t="s">
        <v>25528</v>
      </c>
      <c r="I11014" s="50">
        <f>(DAX__2019_2020__33[[#This Row],[Adj Close]]-DAX__2019_2020__33[[#This Row],[Adj Open]])/DAX__2019_2020__33[[#This Row],[Adj Open]]</f>
        <v>-3.2446462072169987E-3</v>
      </c>
      <c r="J11014" s="50">
        <f>DAX__2019_2020__33[[#This Row],[Adj Close]]-DAX__2019_2020__33[[#This Row],[Adj Open]]</f>
        <v>-0.49124124708694694</v>
      </c>
      <c r="K11014" s="50">
        <v>207348</v>
      </c>
    </row>
    <row r="11015" spans="1:11" x14ac:dyDescent="0.3">
      <c r="A11015" s="51" t="str">
        <f t="shared" si="178"/>
        <v>MTX.DE</v>
      </c>
      <c r="B11015" s="52" t="s">
        <v>491</v>
      </c>
      <c r="C11015" s="50" t="s">
        <v>13622</v>
      </c>
      <c r="D11015" s="50">
        <f>DAX__2019_2020__33[[#This Row],[Open]]*(DAX__2019_2020__33[[#This Row],[Adj Close]]/DAX__2019_2020__33[[#This Row],[Close]])</f>
        <v>150.31981443660845</v>
      </c>
      <c r="E11015" s="50" t="s">
        <v>13622</v>
      </c>
      <c r="F11015" s="50" t="s">
        <v>12056</v>
      </c>
      <c r="G11015" s="50" t="s">
        <v>12164</v>
      </c>
      <c r="H11015" s="50" t="s">
        <v>25529</v>
      </c>
      <c r="I11015" s="50">
        <f>(DAX__2019_2020__33[[#This Row],[Adj Close]]-DAX__2019_2020__33[[#This Row],[Adj Open]])/DAX__2019_2020__33[[#This Row],[Adj Open]]</f>
        <v>-1.4379065359477056E-2</v>
      </c>
      <c r="J11015" s="50">
        <f>DAX__2019_2020__33[[#This Row],[Adj Close]]-DAX__2019_2020__33[[#This Row],[Adj Open]]</f>
        <v>-2.1614584366084557</v>
      </c>
      <c r="K11015" s="50">
        <v>198465</v>
      </c>
    </row>
    <row r="11016" spans="1:11" x14ac:dyDescent="0.3">
      <c r="A11016" s="51" t="str">
        <f t="shared" si="178"/>
        <v>MTX.DE</v>
      </c>
      <c r="B11016" s="52" t="s">
        <v>492</v>
      </c>
      <c r="C11016" s="50" t="s">
        <v>13782</v>
      </c>
      <c r="D11016" s="50">
        <f>DAX__2019_2020__33[[#This Row],[Open]]*(DAX__2019_2020__33[[#This Row],[Adj Close]]/DAX__2019_2020__33[[#This Row],[Close]])</f>
        <v>147.96186245798773</v>
      </c>
      <c r="E11016" s="50" t="s">
        <v>13978</v>
      </c>
      <c r="F11016" s="50" t="s">
        <v>13993</v>
      </c>
      <c r="G11016" s="50" t="s">
        <v>12164</v>
      </c>
      <c r="H11016" s="50" t="s">
        <v>25529</v>
      </c>
      <c r="I11016" s="50">
        <f>(DAX__2019_2020__33[[#This Row],[Adj Close]]-DAX__2019_2020__33[[#This Row],[Adj Open]])/DAX__2019_2020__33[[#This Row],[Adj Open]]</f>
        <v>1.3280012751127354E-3</v>
      </c>
      <c r="J11016" s="50">
        <f>DAX__2019_2020__33[[#This Row],[Adj Close]]-DAX__2019_2020__33[[#This Row],[Adj Open]]</f>
        <v>0.19649354201226288</v>
      </c>
      <c r="K11016" s="50">
        <v>203050</v>
      </c>
    </row>
    <row r="11017" spans="1:11" x14ac:dyDescent="0.3">
      <c r="A11017" s="51" t="str">
        <f t="shared" si="178"/>
        <v>MTX.DE</v>
      </c>
      <c r="B11017" s="52" t="s">
        <v>493</v>
      </c>
      <c r="C11017" s="50" t="s">
        <v>13987</v>
      </c>
      <c r="D11017" s="50">
        <f>DAX__2019_2020__33[[#This Row],[Open]]*(DAX__2019_2020__33[[#This Row],[Adj Close]]/DAX__2019_2020__33[[#This Row],[Close]])</f>
        <v>146.78287960510499</v>
      </c>
      <c r="E11017" s="50" t="s">
        <v>13978</v>
      </c>
      <c r="F11017" s="50" t="s">
        <v>13594</v>
      </c>
      <c r="G11017" s="50" t="s">
        <v>12154</v>
      </c>
      <c r="H11017" s="50" t="s">
        <v>25530</v>
      </c>
      <c r="I11017" s="50">
        <f>(DAX__2019_2020__33[[#This Row],[Adj Close]]-DAX__2019_2020__33[[#This Row],[Adj Open]])/DAX__2019_2020__33[[#This Row],[Adj Open]]</f>
        <v>-9.3707768154260851E-3</v>
      </c>
      <c r="J11017" s="50">
        <f>DAX__2019_2020__33[[#This Row],[Adj Close]]-DAX__2019_2020__33[[#This Row],[Adj Open]]</f>
        <v>-1.3754696051049962</v>
      </c>
      <c r="K11017" s="50">
        <v>247620</v>
      </c>
    </row>
    <row r="11018" spans="1:11" x14ac:dyDescent="0.3">
      <c r="A11018" s="51" t="str">
        <f t="shared" si="178"/>
        <v>MTX.DE</v>
      </c>
      <c r="B11018" s="52" t="s">
        <v>494</v>
      </c>
      <c r="C11018" s="50" t="s">
        <v>14001</v>
      </c>
      <c r="D11018" s="50">
        <f>DAX__2019_2020__33[[#This Row],[Open]]*(DAX__2019_2020__33[[#This Row],[Adj Close]]/DAX__2019_2020__33[[#This Row],[Close]])</f>
        <v>145.70215145383645</v>
      </c>
      <c r="E11018" s="50" t="s">
        <v>21680</v>
      </c>
      <c r="F11018" s="50" t="s">
        <v>13725</v>
      </c>
      <c r="G11018" s="50" t="s">
        <v>13605</v>
      </c>
      <c r="H11018" s="50" t="s">
        <v>25531</v>
      </c>
      <c r="I11018" s="50">
        <f>(DAX__2019_2020__33[[#This Row],[Adj Close]]-DAX__2019_2020__33[[#This Row],[Adj Open]])/DAX__2019_2020__33[[#This Row],[Adj Open]]</f>
        <v>9.4402830187400536E-3</v>
      </c>
      <c r="J11018" s="50">
        <f>DAX__2019_2020__33[[#This Row],[Adj Close]]-DAX__2019_2020__33[[#This Row],[Adj Open]]</f>
        <v>1.3754695461635436</v>
      </c>
      <c r="K11018" s="50">
        <v>191147</v>
      </c>
    </row>
    <row r="11019" spans="1:11" x14ac:dyDescent="0.3">
      <c r="A11019" s="51" t="str">
        <f t="shared" si="178"/>
        <v>MTX.DE</v>
      </c>
      <c r="B11019" s="52" t="s">
        <v>495</v>
      </c>
      <c r="C11019" s="50" t="s">
        <v>13598</v>
      </c>
      <c r="D11019" s="50">
        <f>DAX__2019_2020__33[[#This Row],[Open]]*(DAX__2019_2020__33[[#This Row],[Adj Close]]/DAX__2019_2020__33[[#This Row],[Close]])</f>
        <v>144.91616533426335</v>
      </c>
      <c r="E11019" s="50" t="s">
        <v>13724</v>
      </c>
      <c r="F11019" s="50" t="s">
        <v>12103</v>
      </c>
      <c r="G11019" s="50" t="s">
        <v>12162</v>
      </c>
      <c r="H11019" s="50" t="s">
        <v>25532</v>
      </c>
      <c r="I11019" s="50">
        <f>(DAX__2019_2020__33[[#This Row],[Adj Close]]-DAX__2019_2020__33[[#This Row],[Adj Open]])/DAX__2019_2020__33[[#This Row],[Adj Open]]</f>
        <v>-6.101654237288129E-3</v>
      </c>
      <c r="J11019" s="50">
        <f>DAX__2019_2020__33[[#This Row],[Adj Close]]-DAX__2019_2020__33[[#This Row],[Adj Open]]</f>
        <v>-0.88422833426335501</v>
      </c>
      <c r="K11019" s="50">
        <v>203539</v>
      </c>
    </row>
    <row r="11020" spans="1:11" x14ac:dyDescent="0.3">
      <c r="A11020" s="51" t="str">
        <f t="shared" si="178"/>
        <v>MTX.DE</v>
      </c>
      <c r="B11020" s="52" t="s">
        <v>496</v>
      </c>
      <c r="C11020" s="50" t="s">
        <v>13993</v>
      </c>
      <c r="D11020" s="50">
        <f>DAX__2019_2020__33[[#This Row],[Open]]*(DAX__2019_2020__33[[#This Row],[Adj Close]]/DAX__2019_2020__33[[#This Row],[Close]])</f>
        <v>145.35827511803797</v>
      </c>
      <c r="E11020" s="50" t="s">
        <v>12149</v>
      </c>
      <c r="F11020" s="50" t="s">
        <v>12050</v>
      </c>
      <c r="G11020" s="50" t="s">
        <v>12057</v>
      </c>
      <c r="H11020" s="50" t="s">
        <v>25533</v>
      </c>
      <c r="I11020" s="50">
        <f>(DAX__2019_2020__33[[#This Row],[Adj Close]]-DAX__2019_2020__33[[#This Row],[Adj Open]])/DAX__2019_2020__33[[#This Row],[Adj Open]]</f>
        <v>-1.6897600883358007E-2</v>
      </c>
      <c r="J11020" s="50">
        <f>DAX__2019_2020__33[[#This Row],[Adj Close]]-DAX__2019_2020__33[[#This Row],[Adj Open]]</f>
        <v>-2.4562061180379544</v>
      </c>
      <c r="K11020" s="50">
        <v>229868</v>
      </c>
    </row>
    <row r="11021" spans="1:11" x14ac:dyDescent="0.3">
      <c r="A11021" s="51" t="str">
        <f t="shared" si="178"/>
        <v>MTX.DE</v>
      </c>
      <c r="B11021" s="52" t="s">
        <v>497</v>
      </c>
      <c r="C11021" s="50" t="s">
        <v>13580</v>
      </c>
      <c r="D11021" s="50">
        <f>DAX__2019_2020__33[[#This Row],[Open]]*(DAX__2019_2020__33[[#This Row],[Adj Close]]/DAX__2019_2020__33[[#This Row],[Close]])</f>
        <v>143.73718846239711</v>
      </c>
      <c r="E11021" s="50" t="s">
        <v>23731</v>
      </c>
      <c r="F11021" s="50" t="s">
        <v>13580</v>
      </c>
      <c r="G11021" s="50" t="s">
        <v>23731</v>
      </c>
      <c r="H11021" s="50" t="s">
        <v>25534</v>
      </c>
      <c r="I11021" s="50">
        <f>(DAX__2019_2020__33[[#This Row],[Adj Close]]-DAX__2019_2020__33[[#This Row],[Adj Open]])/DAX__2019_2020__33[[#This Row],[Adj Open]]</f>
        <v>4.5454503510844069E-2</v>
      </c>
      <c r="J11021" s="50">
        <f>DAX__2019_2020__33[[#This Row],[Adj Close]]-DAX__2019_2020__33[[#This Row],[Adj Open]]</f>
        <v>6.5335025376028852</v>
      </c>
      <c r="K11021" s="50">
        <v>277699</v>
      </c>
    </row>
    <row r="11022" spans="1:11" x14ac:dyDescent="0.3">
      <c r="A11022" s="51" t="str">
        <f t="shared" si="178"/>
        <v>MTX.DE</v>
      </c>
      <c r="B11022" s="52" t="s">
        <v>498</v>
      </c>
      <c r="C11022" s="50" t="s">
        <v>13814</v>
      </c>
      <c r="D11022" s="50">
        <f>DAX__2019_2020__33[[#This Row],[Open]]*(DAX__2019_2020__33[[#This Row],[Adj Close]]/DAX__2019_2020__33[[#This Row],[Close]])</f>
        <v>151.84266083480728</v>
      </c>
      <c r="E11022" s="50" t="s">
        <v>13799</v>
      </c>
      <c r="F11022" s="50" t="s">
        <v>6722</v>
      </c>
      <c r="G11022" s="50" t="s">
        <v>13802</v>
      </c>
      <c r="H11022" s="50" t="s">
        <v>25535</v>
      </c>
      <c r="I11022" s="50">
        <f>(DAX__2019_2020__33[[#This Row],[Adj Close]]-DAX__2019_2020__33[[#This Row],[Adj Open]])/DAX__2019_2020__33[[#This Row],[Adj Open]]</f>
        <v>1.0999656855393147E-2</v>
      </c>
      <c r="J11022" s="50">
        <f>DAX__2019_2020__33[[#This Row],[Adj Close]]-DAX__2019_2020__33[[#This Row],[Adj Open]]</f>
        <v>1.6702171651927245</v>
      </c>
      <c r="K11022" s="50">
        <v>363302</v>
      </c>
    </row>
    <row r="11023" spans="1:11" x14ac:dyDescent="0.3">
      <c r="A11023" s="51" t="str">
        <f t="shared" si="178"/>
        <v>MTX.DE</v>
      </c>
      <c r="B11023" s="52" t="s">
        <v>499</v>
      </c>
      <c r="C11023" s="50" t="s">
        <v>6751</v>
      </c>
      <c r="D11023" s="50">
        <f>DAX__2019_2020__33[[#This Row],[Open]]*(DAX__2019_2020__33[[#This Row],[Adj Close]]/DAX__2019_2020__33[[#This Row],[Close]])</f>
        <v>152.77603424691773</v>
      </c>
      <c r="E11023" s="50" t="s">
        <v>25491</v>
      </c>
      <c r="F11023" s="50" t="s">
        <v>13775</v>
      </c>
      <c r="G11023" s="50" t="s">
        <v>13927</v>
      </c>
      <c r="H11023" s="50" t="s">
        <v>25536</v>
      </c>
      <c r="I11023" s="50">
        <f>(DAX__2019_2020__33[[#This Row],[Adj Close]]-DAX__2019_2020__33[[#This Row],[Adj Open]])/DAX__2019_2020__33[[#This Row],[Adj Open]]</f>
        <v>4.1800257234726503E-3</v>
      </c>
      <c r="J11023" s="50">
        <f>DAX__2019_2020__33[[#This Row],[Adj Close]]-DAX__2019_2020__33[[#This Row],[Adj Open]]</f>
        <v>0.6386077530822547</v>
      </c>
      <c r="K11023" s="50">
        <v>202946</v>
      </c>
    </row>
    <row r="11024" spans="1:11" x14ac:dyDescent="0.3">
      <c r="A11024" s="51" t="str">
        <f t="shared" si="178"/>
        <v>MTX.DE</v>
      </c>
      <c r="B11024" s="52" t="s">
        <v>500</v>
      </c>
      <c r="C11024" s="50" t="s">
        <v>13648</v>
      </c>
      <c r="D11024" s="50">
        <f>DAX__2019_2020__33[[#This Row],[Open]]*(DAX__2019_2020__33[[#This Row],[Adj Close]]/DAX__2019_2020__33[[#This Row],[Close]])</f>
        <v>154.05325779668252</v>
      </c>
      <c r="E11024" s="50" t="s">
        <v>23772</v>
      </c>
      <c r="F11024" s="50" t="s">
        <v>13627</v>
      </c>
      <c r="G11024" s="50" t="s">
        <v>23780</v>
      </c>
      <c r="H11024" s="50" t="s">
        <v>25537</v>
      </c>
      <c r="I11024" s="50">
        <f>(DAX__2019_2020__33[[#This Row],[Adj Close]]-DAX__2019_2020__33[[#This Row],[Adj Open]])/DAX__2019_2020__33[[#This Row],[Adj Open]]</f>
        <v>2.3278022513813373E-2</v>
      </c>
      <c r="J11024" s="50">
        <f>DAX__2019_2020__33[[#This Row],[Adj Close]]-DAX__2019_2020__33[[#This Row],[Adj Open]]</f>
        <v>3.5860552033174713</v>
      </c>
      <c r="K11024" s="50">
        <v>299929</v>
      </c>
    </row>
    <row r="11025" spans="1:11" x14ac:dyDescent="0.3">
      <c r="A11025" s="51" t="str">
        <f t="shared" si="178"/>
        <v>MTX.DE</v>
      </c>
      <c r="B11025" s="52" t="s">
        <v>501</v>
      </c>
      <c r="C11025" s="50" t="s">
        <v>21719</v>
      </c>
      <c r="D11025" s="50">
        <f>DAX__2019_2020__33[[#This Row],[Open]]*(DAX__2019_2020__33[[#This Row],[Adj Close]]/DAX__2019_2020__33[[#This Row],[Close]])</f>
        <v>157.98318339643637</v>
      </c>
      <c r="E11025" s="50" t="s">
        <v>21723</v>
      </c>
      <c r="F11025" s="50" t="s">
        <v>13640</v>
      </c>
      <c r="G11025" s="50" t="s">
        <v>21703</v>
      </c>
      <c r="H11025" s="50" t="s">
        <v>25538</v>
      </c>
      <c r="I11025" s="50">
        <f>(DAX__2019_2020__33[[#This Row],[Adj Close]]-DAX__2019_2020__33[[#This Row],[Adj Open]])/DAX__2019_2020__33[[#This Row],[Adj Open]]</f>
        <v>-1.8656716069837376E-2</v>
      </c>
      <c r="J11025" s="50">
        <f>DAX__2019_2020__33[[#This Row],[Adj Close]]-DAX__2019_2020__33[[#This Row],[Adj Open]]</f>
        <v>-2.9474473964363597</v>
      </c>
      <c r="K11025" s="50">
        <v>195006</v>
      </c>
    </row>
    <row r="11026" spans="1:11" x14ac:dyDescent="0.3">
      <c r="A11026" s="51" t="str">
        <f t="shared" si="178"/>
        <v>MTX.DE</v>
      </c>
      <c r="B11026" s="52" t="s">
        <v>502</v>
      </c>
      <c r="C11026" s="50" t="s">
        <v>13938</v>
      </c>
      <c r="D11026" s="50">
        <f>DAX__2019_2020__33[[#This Row],[Open]]*(DAX__2019_2020__33[[#This Row],[Adj Close]]/DAX__2019_2020__33[[#This Row],[Close]])</f>
        <v>155.9690998148148</v>
      </c>
      <c r="E11026" s="50" t="s">
        <v>6669</v>
      </c>
      <c r="F11026" s="50" t="s">
        <v>13765</v>
      </c>
      <c r="G11026" s="50" t="s">
        <v>13653</v>
      </c>
      <c r="H11026" s="50" t="s">
        <v>25539</v>
      </c>
      <c r="I11026" s="50">
        <f>(DAX__2019_2020__33[[#This Row],[Adj Close]]-DAX__2019_2020__33[[#This Row],[Adj Open]])/DAX__2019_2020__33[[#This Row],[Adj Open]]</f>
        <v>-2.2047244094488161E-2</v>
      </c>
      <c r="J11026" s="50">
        <f>DAX__2019_2020__33[[#This Row],[Adj Close]]-DAX__2019_2020__33[[#This Row],[Adj Open]]</f>
        <v>-3.4386888148148103</v>
      </c>
      <c r="K11026" s="50">
        <v>164359</v>
      </c>
    </row>
    <row r="11027" spans="1:11" x14ac:dyDescent="0.3">
      <c r="A11027" s="51" t="str">
        <f t="shared" si="178"/>
        <v>MTX.DE</v>
      </c>
      <c r="B11027" s="52" t="s">
        <v>503</v>
      </c>
      <c r="C11027" s="50" t="s">
        <v>13791</v>
      </c>
      <c r="D11027" s="50">
        <f>DAX__2019_2020__33[[#This Row],[Open]]*(DAX__2019_2020__33[[#This Row],[Adj Close]]/DAX__2019_2020__33[[#This Row],[Close]])</f>
        <v>154.10239136475823</v>
      </c>
      <c r="E11027" s="50" t="s">
        <v>13791</v>
      </c>
      <c r="F11027" s="50" t="s">
        <v>13965</v>
      </c>
      <c r="G11027" s="50" t="s">
        <v>25512</v>
      </c>
      <c r="H11027" s="50" t="s">
        <v>25540</v>
      </c>
      <c r="I11027" s="50">
        <f>(DAX__2019_2020__33[[#This Row],[Adj Close]]-DAX__2019_2020__33[[#This Row],[Adj Open]])/DAX__2019_2020__33[[#This Row],[Adj Open]]</f>
        <v>-1.4026215593514349E-2</v>
      </c>
      <c r="J11027" s="50">
        <f>DAX__2019_2020__33[[#This Row],[Adj Close]]-DAX__2019_2020__33[[#This Row],[Adj Open]]</f>
        <v>-2.1614733647582227</v>
      </c>
      <c r="K11027" s="50">
        <v>216326</v>
      </c>
    </row>
    <row r="11028" spans="1:11" x14ac:dyDescent="0.3">
      <c r="A11028" s="51" t="str">
        <f t="shared" si="178"/>
        <v>MTX.DE</v>
      </c>
      <c r="B11028" s="52" t="s">
        <v>504</v>
      </c>
      <c r="C11028" s="50" t="s">
        <v>21698</v>
      </c>
      <c r="D11028" s="50">
        <f>DAX__2019_2020__33[[#This Row],[Open]]*(DAX__2019_2020__33[[#This Row],[Adj Close]]/DAX__2019_2020__33[[#This Row],[Close]])</f>
        <v>152.67776468080632</v>
      </c>
      <c r="E11028" s="50" t="s">
        <v>13808</v>
      </c>
      <c r="F11028" s="50" t="s">
        <v>21698</v>
      </c>
      <c r="G11028" s="50" t="s">
        <v>23795</v>
      </c>
      <c r="H11028" s="50" t="s">
        <v>25541</v>
      </c>
      <c r="I11028" s="50">
        <f>(DAX__2019_2020__33[[#This Row],[Adj Close]]-DAX__2019_2020__33[[#This Row],[Adj Open]])/DAX__2019_2020__33[[#This Row],[Adj Open]]</f>
        <v>3.281857269569783E-2</v>
      </c>
      <c r="J11028" s="50">
        <f>DAX__2019_2020__33[[#This Row],[Adj Close]]-DAX__2019_2020__33[[#This Row],[Adj Open]]</f>
        <v>5.0106663191936889</v>
      </c>
      <c r="K11028" s="50">
        <v>268107</v>
      </c>
    </row>
    <row r="11029" spans="1:11" x14ac:dyDescent="0.3">
      <c r="A11029" s="51" t="str">
        <f t="shared" si="178"/>
        <v>MTX.DE</v>
      </c>
      <c r="B11029" s="52" t="s">
        <v>505</v>
      </c>
      <c r="C11029" s="50" t="s">
        <v>21871</v>
      </c>
      <c r="D11029" s="50">
        <f>DAX__2019_2020__33[[#This Row],[Open]]*(DAX__2019_2020__33[[#This Row],[Adj Close]]/DAX__2019_2020__33[[#This Row],[Close]])</f>
        <v>158.37617473776564</v>
      </c>
      <c r="E11029" s="50" t="s">
        <v>23973</v>
      </c>
      <c r="F11029" s="50" t="s">
        <v>13827</v>
      </c>
      <c r="G11029" s="50" t="s">
        <v>13824</v>
      </c>
      <c r="H11029" s="50" t="s">
        <v>25542</v>
      </c>
      <c r="I11029" s="50">
        <f>(DAX__2019_2020__33[[#This Row],[Adj Close]]-DAX__2019_2020__33[[#This Row],[Adj Open]])/DAX__2019_2020__33[[#This Row],[Adj Open]]</f>
        <v>-9.3052110912880074E-3</v>
      </c>
      <c r="J11029" s="50">
        <f>DAX__2019_2020__33[[#This Row],[Adj Close]]-DAX__2019_2020__33[[#This Row],[Adj Open]]</f>
        <v>-1.4737237377656243</v>
      </c>
      <c r="K11029" s="50">
        <v>382344</v>
      </c>
    </row>
    <row r="11030" spans="1:11" x14ac:dyDescent="0.3">
      <c r="A11030" s="51" t="str">
        <f t="shared" si="178"/>
        <v>MTX.DE</v>
      </c>
      <c r="B11030" s="52" t="s">
        <v>506</v>
      </c>
      <c r="C11030" s="50" t="s">
        <v>13904</v>
      </c>
      <c r="D11030" s="50">
        <f>DAX__2019_2020__33[[#This Row],[Open]]*(DAX__2019_2020__33[[#This Row],[Adj Close]]/DAX__2019_2020__33[[#This Row],[Close]])</f>
        <v>155.87084030713427</v>
      </c>
      <c r="E11030" s="50" t="s">
        <v>21867</v>
      </c>
      <c r="F11030" s="50" t="s">
        <v>13930</v>
      </c>
      <c r="G11030" s="50" t="s">
        <v>23781</v>
      </c>
      <c r="H11030" s="50" t="s">
        <v>25543</v>
      </c>
      <c r="I11030" s="50">
        <f>(DAX__2019_2020__33[[#This Row],[Adj Close]]-DAX__2019_2020__33[[#This Row],[Adj Open]])/DAX__2019_2020__33[[#This Row],[Adj Open]]</f>
        <v>1.8909739133051312E-3</v>
      </c>
      <c r="J11030" s="50">
        <f>DAX__2019_2020__33[[#This Row],[Adj Close]]-DAX__2019_2020__33[[#This Row],[Adj Open]]</f>
        <v>0.29474769286574087</v>
      </c>
      <c r="K11030" s="50">
        <v>266141</v>
      </c>
    </row>
    <row r="11031" spans="1:11" x14ac:dyDescent="0.3">
      <c r="A11031" s="51" t="str">
        <f t="shared" si="178"/>
        <v>MTX.DE</v>
      </c>
      <c r="B11031" s="52" t="s">
        <v>507</v>
      </c>
      <c r="C11031" s="50" t="s">
        <v>21719</v>
      </c>
      <c r="D11031" s="50">
        <f>DAX__2019_2020__33[[#This Row],[Open]]*(DAX__2019_2020__33[[#This Row],[Adj Close]]/DAX__2019_2020__33[[#This Row],[Close]])</f>
        <v>157.98318335132888</v>
      </c>
      <c r="E11031" s="50" t="s">
        <v>25544</v>
      </c>
      <c r="F11031" s="50" t="s">
        <v>13815</v>
      </c>
      <c r="G11031" s="50" t="s">
        <v>25544</v>
      </c>
      <c r="H11031" s="50" t="s">
        <v>25545</v>
      </c>
      <c r="I11031" s="50">
        <f>(DAX__2019_2020__33[[#This Row],[Adj Close]]-DAX__2019_2020__33[[#This Row],[Adj Open]])/DAX__2019_2020__33[[#This Row],[Adj Open]]</f>
        <v>2.3942729652809729E-2</v>
      </c>
      <c r="J11031" s="50">
        <f>DAX__2019_2020__33[[#This Row],[Adj Close]]-DAX__2019_2020__33[[#This Row],[Adj Open]]</f>
        <v>3.7825486486711384</v>
      </c>
      <c r="K11031" s="50">
        <v>175371</v>
      </c>
    </row>
    <row r="11032" spans="1:11" x14ac:dyDescent="0.3">
      <c r="A11032" s="51" t="str">
        <f t="shared" si="178"/>
        <v>MTX.DE</v>
      </c>
      <c r="B11032" s="52" t="s">
        <v>508</v>
      </c>
      <c r="C11032" s="50" t="s">
        <v>13856</v>
      </c>
      <c r="D11032" s="50">
        <f>DAX__2019_2020__33[[#This Row],[Open]]*(DAX__2019_2020__33[[#This Row],[Adj Close]]/DAX__2019_2020__33[[#This Row],[Close]])</f>
        <v>162.06048409882007</v>
      </c>
      <c r="E11032" s="50" t="s">
        <v>13861</v>
      </c>
      <c r="F11032" s="50" t="s">
        <v>21705</v>
      </c>
      <c r="G11032" s="50" t="s">
        <v>23823</v>
      </c>
      <c r="H11032" s="50" t="s">
        <v>25546</v>
      </c>
      <c r="I11032" s="50">
        <f>(DAX__2019_2020__33[[#This Row],[Adj Close]]-DAX__2019_2020__33[[#This Row],[Adj Open]])/DAX__2019_2020__33[[#This Row],[Adj Open]]</f>
        <v>-1.9702940643278787E-2</v>
      </c>
      <c r="J11032" s="50">
        <f>DAX__2019_2020__33[[#This Row],[Adj Close]]-DAX__2019_2020__33[[#This Row],[Adj Open]]</f>
        <v>-3.1930680988200777</v>
      </c>
      <c r="K11032" s="50">
        <v>277259</v>
      </c>
    </row>
    <row r="11033" spans="1:11" x14ac:dyDescent="0.3">
      <c r="A11033" s="51" t="str">
        <f t="shared" si="178"/>
        <v>MTX.DE</v>
      </c>
      <c r="B11033" s="52" t="s">
        <v>509</v>
      </c>
      <c r="C11033" s="50" t="s">
        <v>13828</v>
      </c>
      <c r="D11033" s="50">
        <f>DAX__2019_2020__33[[#This Row],[Open]]*(DAX__2019_2020__33[[#This Row],[Adj Close]]/DAX__2019_2020__33[[#This Row],[Close]])</f>
        <v>158.22880036948223</v>
      </c>
      <c r="E11033" s="50" t="s">
        <v>13876</v>
      </c>
      <c r="F11033" s="50" t="s">
        <v>13927</v>
      </c>
      <c r="G11033" s="50" t="s">
        <v>13901</v>
      </c>
      <c r="H11033" s="50" t="s">
        <v>25547</v>
      </c>
      <c r="I11033" s="50">
        <f>(DAX__2019_2020__33[[#This Row],[Adj Close]]-DAX__2019_2020__33[[#This Row],[Adj Open]])/DAX__2019_2020__33[[#This Row],[Adj Open]]</f>
        <v>-2.4216137394297368E-2</v>
      </c>
      <c r="J11033" s="50">
        <f>DAX__2019_2020__33[[#This Row],[Adj Close]]-DAX__2019_2020__33[[#This Row],[Adj Open]]</f>
        <v>-3.8316903694822315</v>
      </c>
      <c r="K11033" s="50">
        <v>250287</v>
      </c>
    </row>
    <row r="11034" spans="1:11" x14ac:dyDescent="0.3">
      <c r="A11034" s="51" t="str">
        <f t="shared" si="178"/>
        <v>MTX.DE</v>
      </c>
      <c r="B11034" s="52" t="s">
        <v>510</v>
      </c>
      <c r="C11034" s="50" t="s">
        <v>13803</v>
      </c>
      <c r="D11034" s="50">
        <f>DAX__2019_2020__33[[#This Row],[Open]]*(DAX__2019_2020__33[[#This Row],[Adj Close]]/DAX__2019_2020__33[[#This Row],[Close]])</f>
        <v>154.74099763116055</v>
      </c>
      <c r="E11034" s="50" t="s">
        <v>25548</v>
      </c>
      <c r="F11034" s="50" t="s">
        <v>21689</v>
      </c>
      <c r="G11034" s="50" t="s">
        <v>13930</v>
      </c>
      <c r="H11034" s="50" t="s">
        <v>25549</v>
      </c>
      <c r="I11034" s="50">
        <f>(DAX__2019_2020__33[[#This Row],[Adj Close]]-DAX__2019_2020__33[[#This Row],[Adj Open]])/DAX__2019_2020__33[[#This Row],[Adj Open]]</f>
        <v>-1.5873015873015249E-3</v>
      </c>
      <c r="J11034" s="50">
        <f>DAX__2019_2020__33[[#This Row],[Adj Close]]-DAX__2019_2020__33[[#This Row],[Adj Open]]</f>
        <v>-0.24562063116056265</v>
      </c>
      <c r="K11034" s="50">
        <v>211764</v>
      </c>
    </row>
    <row r="11035" spans="1:11" x14ac:dyDescent="0.3">
      <c r="A11035" s="51" t="str">
        <f t="shared" si="178"/>
        <v>MTX.DE</v>
      </c>
      <c r="B11035" s="52" t="s">
        <v>511</v>
      </c>
      <c r="C11035" s="50" t="s">
        <v>13920</v>
      </c>
      <c r="D11035" s="50">
        <f>DAX__2019_2020__33[[#This Row],[Open]]*(DAX__2019_2020__33[[#This Row],[Adj Close]]/DAX__2019_2020__33[[#This Row],[Close]])</f>
        <v>154.29887955252713</v>
      </c>
      <c r="E11035" s="50" t="s">
        <v>13913</v>
      </c>
      <c r="F11035" s="50" t="s">
        <v>13779</v>
      </c>
      <c r="G11035" s="50" t="s">
        <v>13791</v>
      </c>
      <c r="H11035" s="50" t="s">
        <v>25550</v>
      </c>
      <c r="I11035" s="50">
        <f>(DAX__2019_2020__33[[#This Row],[Adj Close]]-DAX__2019_2020__33[[#This Row],[Adj Open]])/DAX__2019_2020__33[[#This Row],[Adj Open]]</f>
        <v>-1.2734606569857745E-3</v>
      </c>
      <c r="J11035" s="50">
        <f>DAX__2019_2020__33[[#This Row],[Adj Close]]-DAX__2019_2020__33[[#This Row],[Adj Open]]</f>
        <v>-0.19649355252713008</v>
      </c>
      <c r="K11035" s="50">
        <v>184647</v>
      </c>
    </row>
    <row r="11036" spans="1:11" x14ac:dyDescent="0.3">
      <c r="A11036" s="51" t="str">
        <f t="shared" si="178"/>
        <v>MTX.DE</v>
      </c>
      <c r="B11036" s="52" t="s">
        <v>512</v>
      </c>
      <c r="C11036" s="50" t="s">
        <v>21933</v>
      </c>
      <c r="D11036" s="50">
        <f>DAX__2019_2020__33[[#This Row],[Open]]*(DAX__2019_2020__33[[#This Row],[Adj Close]]/DAX__2019_2020__33[[#This Row],[Close]])</f>
        <v>156.60770217067997</v>
      </c>
      <c r="E11036" s="50" t="s">
        <v>23795</v>
      </c>
      <c r="F11036" s="50" t="s">
        <v>13930</v>
      </c>
      <c r="G11036" s="50" t="s">
        <v>23781</v>
      </c>
      <c r="H11036" s="50" t="s">
        <v>25543</v>
      </c>
      <c r="I11036" s="50">
        <f>(DAX__2019_2020__33[[#This Row],[Adj Close]]-DAX__2019_2020__33[[#This Row],[Adj Open]])/DAX__2019_2020__33[[#This Row],[Adj Open]]</f>
        <v>-2.8230678603413531E-3</v>
      </c>
      <c r="J11036" s="50">
        <f>DAX__2019_2020__33[[#This Row],[Adj Close]]-DAX__2019_2020__33[[#This Row],[Adj Open]]</f>
        <v>-0.4421141706799574</v>
      </c>
      <c r="K11036" s="50">
        <v>154703</v>
      </c>
    </row>
    <row r="11037" spans="1:11" x14ac:dyDescent="0.3">
      <c r="A11037" s="51" t="str">
        <f t="shared" si="178"/>
        <v>MTX.DE</v>
      </c>
      <c r="B11037" s="52" t="s">
        <v>513</v>
      </c>
      <c r="C11037" s="50" t="s">
        <v>13801</v>
      </c>
      <c r="D11037" s="50">
        <f>DAX__2019_2020__33[[#This Row],[Open]]*(DAX__2019_2020__33[[#This Row],[Adj Close]]/DAX__2019_2020__33[[#This Row],[Close]])</f>
        <v>156.70595589736996</v>
      </c>
      <c r="E11037" s="50" t="s">
        <v>23798</v>
      </c>
      <c r="F11037" s="50" t="s">
        <v>13811</v>
      </c>
      <c r="G11037" s="50" t="s">
        <v>13644</v>
      </c>
      <c r="H11037" s="50" t="s">
        <v>25551</v>
      </c>
      <c r="I11037" s="50">
        <f>(DAX__2019_2020__33[[#This Row],[Adj Close]]-DAX__2019_2020__33[[#This Row],[Adj Open]])/DAX__2019_2020__33[[#This Row],[Adj Open]]</f>
        <v>-1.7554877742946867E-2</v>
      </c>
      <c r="J11037" s="50">
        <f>DAX__2019_2020__33[[#This Row],[Adj Close]]-DAX__2019_2020__33[[#This Row],[Adj Open]]</f>
        <v>-2.7509538973699534</v>
      </c>
      <c r="K11037" s="50">
        <v>162407</v>
      </c>
    </row>
    <row r="11038" spans="1:11" x14ac:dyDescent="0.3">
      <c r="A11038" s="51" t="str">
        <f t="shared" si="178"/>
        <v>MTX.DE</v>
      </c>
      <c r="B11038" s="52" t="s">
        <v>514</v>
      </c>
      <c r="C11038" s="50" t="s">
        <v>25552</v>
      </c>
      <c r="D11038" s="50">
        <f>DAX__2019_2020__33[[#This Row],[Open]]*(DAX__2019_2020__33[[#This Row],[Adj Close]]/DAX__2019_2020__33[[#This Row],[Close]])</f>
        <v>153.70938253156262</v>
      </c>
      <c r="E11038" s="50" t="s">
        <v>21712</v>
      </c>
      <c r="F11038" s="50" t="s">
        <v>13618</v>
      </c>
      <c r="G11038" s="50" t="s">
        <v>23776</v>
      </c>
      <c r="H11038" s="50" t="s">
        <v>25553</v>
      </c>
      <c r="I11038" s="50">
        <f>(DAX__2019_2020__33[[#This Row],[Adj Close]]-DAX__2019_2020__33[[#This Row],[Adj Open]])/DAX__2019_2020__33[[#This Row],[Adj Open]]</f>
        <v>1.917545578476422E-2</v>
      </c>
      <c r="J11038" s="50">
        <f>DAX__2019_2020__33[[#This Row],[Adj Close]]-DAX__2019_2020__33[[#This Row],[Adj Open]]</f>
        <v>2.9474474684373888</v>
      </c>
      <c r="K11038" s="50">
        <v>225773</v>
      </c>
    </row>
    <row r="11039" spans="1:11" x14ac:dyDescent="0.3">
      <c r="A11039" s="51" t="str">
        <f t="shared" si="178"/>
        <v>MTX.DE</v>
      </c>
      <c r="B11039" s="52" t="s">
        <v>515</v>
      </c>
      <c r="C11039" s="50" t="s">
        <v>13803</v>
      </c>
      <c r="D11039" s="50">
        <f>DAX__2019_2020__33[[#This Row],[Open]]*(DAX__2019_2020__33[[#This Row],[Adj Close]]/DAX__2019_2020__33[[#This Row],[Close]])</f>
        <v>154.74099534397243</v>
      </c>
      <c r="E11039" s="50" t="s">
        <v>25499</v>
      </c>
      <c r="F11039" s="50" t="s">
        <v>13779</v>
      </c>
      <c r="G11039" s="50" t="s">
        <v>21705</v>
      </c>
      <c r="H11039" s="50" t="s">
        <v>25554</v>
      </c>
      <c r="I11039" s="50">
        <f>(DAX__2019_2020__33[[#This Row],[Adj Close]]-DAX__2019_2020__33[[#This Row],[Adj Open]])/DAX__2019_2020__33[[#This Row],[Adj Open]]</f>
        <v>6.9841650793650897E-3</v>
      </c>
      <c r="J11039" s="50">
        <f>DAX__2019_2020__33[[#This Row],[Adj Close]]-DAX__2019_2020__33[[#This Row],[Adj Open]]</f>
        <v>1.0807366560275682</v>
      </c>
      <c r="K11039" s="50">
        <v>201433</v>
      </c>
    </row>
    <row r="11040" spans="1:11" x14ac:dyDescent="0.3">
      <c r="A11040" s="51" t="str">
        <f t="shared" si="178"/>
        <v>MTX.DE</v>
      </c>
      <c r="B11040" s="52" t="s">
        <v>516</v>
      </c>
      <c r="C11040" s="50" t="s">
        <v>13823</v>
      </c>
      <c r="D11040" s="50">
        <f>DAX__2019_2020__33[[#This Row],[Open]]*(DAX__2019_2020__33[[#This Row],[Adj Close]]/DAX__2019_2020__33[[#This Row],[Close]])</f>
        <v>155.42871560425451</v>
      </c>
      <c r="E11040" s="50" t="s">
        <v>13823</v>
      </c>
      <c r="F11040" s="50" t="s">
        <v>13626</v>
      </c>
      <c r="G11040" s="50" t="s">
        <v>13626</v>
      </c>
      <c r="H11040" s="50" t="s">
        <v>25555</v>
      </c>
      <c r="I11040" s="50">
        <f>(DAX__2019_2020__33[[#This Row],[Adj Close]]-DAX__2019_2020__33[[#This Row],[Adj Open]])/DAX__2019_2020__33[[#This Row],[Adj Open]]</f>
        <v>-2.4968375947567081E-2</v>
      </c>
      <c r="J11040" s="50">
        <f>DAX__2019_2020__33[[#This Row],[Adj Close]]-DAX__2019_2020__33[[#This Row],[Adj Open]]</f>
        <v>-3.8808026042545123</v>
      </c>
      <c r="K11040" s="50">
        <v>377668</v>
      </c>
    </row>
    <row r="11041" spans="1:11" x14ac:dyDescent="0.3">
      <c r="A11041" s="51" t="str">
        <f t="shared" si="178"/>
        <v>MTX.DE</v>
      </c>
      <c r="B11041" s="52" t="s">
        <v>517</v>
      </c>
      <c r="C11041" s="50" t="s">
        <v>13632</v>
      </c>
      <c r="D11041" s="50">
        <f>DAX__2019_2020__33[[#This Row],[Open]]*(DAX__2019_2020__33[[#This Row],[Adj Close]]/DAX__2019_2020__33[[#This Row],[Close]])</f>
        <v>150.9093082346474</v>
      </c>
      <c r="E11041" s="50" t="s">
        <v>13632</v>
      </c>
      <c r="F11041" s="50" t="s">
        <v>13479</v>
      </c>
      <c r="G11041" s="50" t="s">
        <v>12088</v>
      </c>
      <c r="H11041" s="50" t="s">
        <v>25556</v>
      </c>
      <c r="I11041" s="50">
        <f>(DAX__2019_2020__33[[#This Row],[Adj Close]]-DAX__2019_2020__33[[#This Row],[Adj Open]])/DAX__2019_2020__33[[#This Row],[Adj Open]]</f>
        <v>-7.5846409797666242E-2</v>
      </c>
      <c r="J11041" s="50">
        <f>DAX__2019_2020__33[[#This Row],[Adj Close]]-DAX__2019_2020__33[[#This Row],[Adj Open]]</f>
        <v>-11.445929234647394</v>
      </c>
      <c r="K11041" s="50">
        <v>502103</v>
      </c>
    </row>
    <row r="11042" spans="1:11" x14ac:dyDescent="0.3">
      <c r="A11042" s="51" t="str">
        <f t="shared" si="178"/>
        <v>MTX.DE</v>
      </c>
      <c r="B11042" s="52" t="s">
        <v>518</v>
      </c>
      <c r="C11042" s="50" t="s">
        <v>12228</v>
      </c>
      <c r="D11042" s="50">
        <f>DAX__2019_2020__33[[#This Row],[Open]]*(DAX__2019_2020__33[[#This Row],[Adj Close]]/DAX__2019_2020__33[[#This Row],[Close]])</f>
        <v>140.88798143253877</v>
      </c>
      <c r="E11042" s="50" t="s">
        <v>13466</v>
      </c>
      <c r="F11042" s="50" t="s">
        <v>12022</v>
      </c>
      <c r="G11042" s="50" t="s">
        <v>13479</v>
      </c>
      <c r="H11042" s="50" t="s">
        <v>25557</v>
      </c>
      <c r="I11042" s="50">
        <f>(DAX__2019_2020__33[[#This Row],[Adj Close]]-DAX__2019_2020__33[[#This Row],[Adj Open]])/DAX__2019_2020__33[[#This Row],[Adj Open]]</f>
        <v>-1.4992985285619966E-2</v>
      </c>
      <c r="J11042" s="50">
        <f>DAX__2019_2020__33[[#This Row],[Adj Close]]-DAX__2019_2020__33[[#This Row],[Adj Open]]</f>
        <v>-2.1123314325387526</v>
      </c>
      <c r="K11042" s="50">
        <v>272035</v>
      </c>
    </row>
    <row r="11043" spans="1:11" x14ac:dyDescent="0.3">
      <c r="A11043" s="51" t="str">
        <f t="shared" si="178"/>
        <v>MTX.DE</v>
      </c>
      <c r="B11043" s="52" t="s">
        <v>519</v>
      </c>
      <c r="C11043" s="50" t="s">
        <v>13471</v>
      </c>
      <c r="D11043" s="50">
        <f>DAX__2019_2020__33[[#This Row],[Open]]*(DAX__2019_2020__33[[#This Row],[Adj Close]]/DAX__2019_2020__33[[#This Row],[Close]])</f>
        <v>140.74061412432431</v>
      </c>
      <c r="E11043" s="50" t="s">
        <v>12044</v>
      </c>
      <c r="F11043" s="50" t="s">
        <v>12118</v>
      </c>
      <c r="G11043" s="50" t="s">
        <v>13549</v>
      </c>
      <c r="H11043" s="50" t="s">
        <v>25558</v>
      </c>
      <c r="I11043" s="50">
        <f>(DAX__2019_2020__33[[#This Row],[Adj Close]]-DAX__2019_2020__33[[#This Row],[Adj Open]])/DAX__2019_2020__33[[#This Row],[Adj Open]]</f>
        <v>-3.1413612565444879E-2</v>
      </c>
      <c r="J11043" s="50">
        <f>DAX__2019_2020__33[[#This Row],[Adj Close]]-DAX__2019_2020__33[[#This Row],[Adj Open]]</f>
        <v>-4.421171124324303</v>
      </c>
      <c r="K11043" s="50">
        <v>348867</v>
      </c>
    </row>
    <row r="11044" spans="1:11" x14ac:dyDescent="0.3">
      <c r="A11044" s="51" t="str">
        <f t="shared" si="178"/>
        <v>MTX.DE</v>
      </c>
      <c r="B11044" s="52" t="s">
        <v>520</v>
      </c>
      <c r="C11044" s="50" t="s">
        <v>4675</v>
      </c>
      <c r="D11044" s="50">
        <f>DAX__2019_2020__33[[#This Row],[Open]]*(DAX__2019_2020__33[[#This Row],[Adj Close]]/DAX__2019_2020__33[[#This Row],[Close]])</f>
        <v>133.02812792632599</v>
      </c>
      <c r="E11044" s="50" t="s">
        <v>12110</v>
      </c>
      <c r="F11044" s="50" t="s">
        <v>14015</v>
      </c>
      <c r="G11044" s="50" t="s">
        <v>14054</v>
      </c>
      <c r="H11044" s="50" t="s">
        <v>25559</v>
      </c>
      <c r="I11044" s="50">
        <f>(DAX__2019_2020__33[[#This Row],[Adj Close]]-DAX__2019_2020__33[[#This Row],[Adj Open]])/DAX__2019_2020__33[[#This Row],[Adj Open]]</f>
        <v>3.6929839154936091E-4</v>
      </c>
      <c r="J11044" s="50">
        <f>DAX__2019_2020__33[[#This Row],[Adj Close]]-DAX__2019_2020__33[[#This Row],[Adj Open]]</f>
        <v>4.912707367401481E-2</v>
      </c>
      <c r="K11044" s="50">
        <v>326851</v>
      </c>
    </row>
    <row r="11045" spans="1:11" x14ac:dyDescent="0.3">
      <c r="A11045" s="51" t="str">
        <f t="shared" si="178"/>
        <v>MTX.DE</v>
      </c>
      <c r="B11045" s="52" t="s">
        <v>521</v>
      </c>
      <c r="C11045" s="50" t="s">
        <v>4657</v>
      </c>
      <c r="D11045" s="50">
        <f>DAX__2019_2020__33[[#This Row],[Open]]*(DAX__2019_2020__33[[#This Row],[Adj Close]]/DAX__2019_2020__33[[#This Row],[Close]])</f>
        <v>133.1263672568216</v>
      </c>
      <c r="E11045" s="50" t="s">
        <v>4800</v>
      </c>
      <c r="F11045" s="50" t="s">
        <v>11924</v>
      </c>
      <c r="G11045" s="50" t="s">
        <v>4800</v>
      </c>
      <c r="H11045" s="50" t="s">
        <v>25560</v>
      </c>
      <c r="I11045" s="50">
        <f>(DAX__2019_2020__33[[#This Row],[Adj Close]]-DAX__2019_2020__33[[#This Row],[Adj Open]])/DAX__2019_2020__33[[#This Row],[Adj Open]]</f>
        <v>5.1660295202951645E-3</v>
      </c>
      <c r="J11045" s="50">
        <f>DAX__2019_2020__33[[#This Row],[Adj Close]]-DAX__2019_2020__33[[#This Row],[Adj Open]]</f>
        <v>0.687734743178396</v>
      </c>
      <c r="K11045" s="50">
        <v>460740</v>
      </c>
    </row>
    <row r="11046" spans="1:11" x14ac:dyDescent="0.3">
      <c r="A11046" s="51" t="str">
        <f t="shared" si="178"/>
        <v>MTX.DE</v>
      </c>
      <c r="B11046" s="52" t="s">
        <v>522</v>
      </c>
      <c r="C11046" s="50" t="s">
        <v>11981</v>
      </c>
      <c r="D11046" s="50">
        <f>DAX__2019_2020__33[[#This Row],[Open]]*(DAX__2019_2020__33[[#This Row],[Adj Close]]/DAX__2019_2020__33[[#This Row],[Close]])</f>
        <v>136.81068518309857</v>
      </c>
      <c r="E11046" s="50" t="s">
        <v>12070</v>
      </c>
      <c r="F11046" s="50" t="s">
        <v>4844</v>
      </c>
      <c r="G11046" s="50" t="s">
        <v>12232</v>
      </c>
      <c r="H11046" s="50" t="s">
        <v>25561</v>
      </c>
      <c r="I11046" s="50">
        <f>(DAX__2019_2020__33[[#This Row],[Adj Close]]-DAX__2019_2020__33[[#This Row],[Adj Open]])/DAX__2019_2020__33[[#This Row],[Adj Open]]</f>
        <v>1.9748653500897728E-2</v>
      </c>
      <c r="J11046" s="50">
        <f>DAX__2019_2020__33[[#This Row],[Adj Close]]-DAX__2019_2020__33[[#This Row],[Adj Open]]</f>
        <v>2.7018268169014164</v>
      </c>
      <c r="K11046" s="50">
        <v>283525</v>
      </c>
    </row>
    <row r="11047" spans="1:11" x14ac:dyDescent="0.3">
      <c r="A11047" s="51" t="str">
        <f t="shared" si="178"/>
        <v>MTX.DE</v>
      </c>
      <c r="B11047" s="52" t="s">
        <v>523</v>
      </c>
      <c r="C11047" s="50" t="s">
        <v>13503</v>
      </c>
      <c r="D11047" s="50">
        <f>DAX__2019_2020__33[[#This Row],[Open]]*(DAX__2019_2020__33[[#This Row],[Adj Close]]/DAX__2019_2020__33[[#This Row],[Close]])</f>
        <v>138.82477131077459</v>
      </c>
      <c r="E11047" s="50" t="s">
        <v>13469</v>
      </c>
      <c r="F11047" s="50" t="s">
        <v>13561</v>
      </c>
      <c r="G11047" s="50" t="s">
        <v>12088</v>
      </c>
      <c r="H11047" s="50" t="s">
        <v>25556</v>
      </c>
      <c r="I11047" s="50">
        <f>(DAX__2019_2020__33[[#This Row],[Adj Close]]-DAX__2019_2020__33[[#This Row],[Adj Open]])/DAX__2019_2020__33[[#This Row],[Adj Open]]</f>
        <v>4.6000989823049348E-3</v>
      </c>
      <c r="J11047" s="50">
        <f>DAX__2019_2020__33[[#This Row],[Adj Close]]-DAX__2019_2020__33[[#This Row],[Adj Open]]</f>
        <v>0.63860768922540956</v>
      </c>
      <c r="K11047" s="50">
        <v>202507</v>
      </c>
    </row>
    <row r="11048" spans="1:11" x14ac:dyDescent="0.3">
      <c r="A11048" s="51" t="str">
        <f t="shared" si="178"/>
        <v>MTX.DE</v>
      </c>
      <c r="B11048" s="52" t="s">
        <v>524</v>
      </c>
      <c r="C11048" s="50" t="s">
        <v>13556</v>
      </c>
      <c r="D11048" s="50">
        <f>DAX__2019_2020__33[[#This Row],[Open]]*(DAX__2019_2020__33[[#This Row],[Adj Close]]/DAX__2019_2020__33[[#This Row],[Close]])</f>
        <v>137.69491351918961</v>
      </c>
      <c r="E11048" s="50" t="s">
        <v>12054</v>
      </c>
      <c r="F11048" s="50" t="s">
        <v>13431</v>
      </c>
      <c r="G11048" s="50" t="s">
        <v>12232</v>
      </c>
      <c r="H11048" s="50" t="s">
        <v>25561</v>
      </c>
      <c r="I11048" s="50">
        <f>(DAX__2019_2020__33[[#This Row],[Adj Close]]-DAX__2019_2020__33[[#This Row],[Adj Open]])/DAX__2019_2020__33[[#This Row],[Adj Open]]</f>
        <v>1.3200186080635931E-2</v>
      </c>
      <c r="J11048" s="50">
        <f>DAX__2019_2020__33[[#This Row],[Adj Close]]-DAX__2019_2020__33[[#This Row],[Adj Open]]</f>
        <v>1.8175984808103749</v>
      </c>
      <c r="K11048" s="50">
        <v>232796</v>
      </c>
    </row>
    <row r="11049" spans="1:11" x14ac:dyDescent="0.3">
      <c r="A11049" s="51" t="str">
        <f t="shared" si="178"/>
        <v>MTX.DE</v>
      </c>
      <c r="B11049" s="52" t="s">
        <v>525</v>
      </c>
      <c r="C11049" s="50" t="s">
        <v>13468</v>
      </c>
      <c r="D11049" s="50">
        <f>DAX__2019_2020__33[[#This Row],[Open]]*(DAX__2019_2020__33[[#This Row],[Adj Close]]/DAX__2019_2020__33[[#This Row],[Close]])</f>
        <v>141.28099073509165</v>
      </c>
      <c r="E11049" s="50" t="s">
        <v>12046</v>
      </c>
      <c r="F11049" s="50" t="s">
        <v>13556</v>
      </c>
      <c r="G11049" s="50" t="s">
        <v>13973</v>
      </c>
      <c r="H11049" s="50" t="s">
        <v>25562</v>
      </c>
      <c r="I11049" s="50">
        <f>(DAX__2019_2020__33[[#This Row],[Adj Close]]-DAX__2019_2020__33[[#This Row],[Adj Open]])/DAX__2019_2020__33[[#This Row],[Adj Open]]</f>
        <v>3.4770513878222544E-3</v>
      </c>
      <c r="J11049" s="50">
        <f>DAX__2019_2020__33[[#This Row],[Adj Close]]-DAX__2019_2020__33[[#This Row],[Adj Open]]</f>
        <v>0.49124126490835351</v>
      </c>
      <c r="K11049" s="50">
        <v>209128</v>
      </c>
    </row>
    <row r="11050" spans="1:11" x14ac:dyDescent="0.3">
      <c r="A11050" s="51" t="str">
        <f t="shared" si="178"/>
        <v>MTX.DE</v>
      </c>
      <c r="B11050" s="52" t="s">
        <v>526</v>
      </c>
      <c r="C11050" s="50" t="s">
        <v>12100</v>
      </c>
      <c r="D11050" s="50">
        <f>DAX__2019_2020__33[[#This Row],[Open]]*(DAX__2019_2020__33[[#This Row],[Adj Close]]/DAX__2019_2020__33[[#This Row],[Close]])</f>
        <v>139.85638638060914</v>
      </c>
      <c r="E11050" s="50" t="s">
        <v>23699</v>
      </c>
      <c r="F11050" s="50" t="s">
        <v>12117</v>
      </c>
      <c r="G11050" s="50" t="s">
        <v>12086</v>
      </c>
      <c r="H11050" s="50" t="s">
        <v>25563</v>
      </c>
      <c r="I11050" s="50">
        <f>(DAX__2019_2020__33[[#This Row],[Adj Close]]-DAX__2019_2020__33[[#This Row],[Adj Open]])/DAX__2019_2020__33[[#This Row],[Adj Open]]</f>
        <v>-4.2150050910430455E-3</v>
      </c>
      <c r="J11050" s="50">
        <f>DAX__2019_2020__33[[#This Row],[Adj Close]]-DAX__2019_2020__33[[#This Row],[Adj Open]]</f>
        <v>-0.58949538060915074</v>
      </c>
      <c r="K11050" s="50">
        <v>269127</v>
      </c>
    </row>
    <row r="11051" spans="1:11" x14ac:dyDescent="0.3">
      <c r="A11051" s="51" t="str">
        <f t="shared" si="178"/>
        <v>MTX.DE</v>
      </c>
      <c r="B11051" s="52" t="s">
        <v>527</v>
      </c>
      <c r="C11051" s="50" t="s">
        <v>13471</v>
      </c>
      <c r="D11051" s="50">
        <f>DAX__2019_2020__33[[#This Row],[Open]]*(DAX__2019_2020__33[[#This Row],[Adj Close]]/DAX__2019_2020__33[[#This Row],[Close]])</f>
        <v>140.74062285979443</v>
      </c>
      <c r="E11051" s="50" t="s">
        <v>13580</v>
      </c>
      <c r="F11051" s="50" t="s">
        <v>13479</v>
      </c>
      <c r="G11051" s="50" t="s">
        <v>13676</v>
      </c>
      <c r="H11051" s="50" t="s">
        <v>25564</v>
      </c>
      <c r="I11051" s="50">
        <f>(DAX__2019_2020__33[[#This Row],[Adj Close]]-DAX__2019_2020__33[[#This Row],[Adj Open]])/DAX__2019_2020__33[[#This Row],[Adj Open]]</f>
        <v>1.4310666666666751E-2</v>
      </c>
      <c r="J11051" s="50">
        <f>DAX__2019_2020__33[[#This Row],[Adj Close]]-DAX__2019_2020__33[[#This Row],[Adj Open]]</f>
        <v>2.0140921402055767</v>
      </c>
      <c r="K11051" s="50">
        <v>196141</v>
      </c>
    </row>
    <row r="11052" spans="1:11" x14ac:dyDescent="0.3">
      <c r="A11052" s="51" t="str">
        <f t="shared" si="178"/>
        <v>MTX.DE</v>
      </c>
      <c r="B11052" s="52" t="s">
        <v>528</v>
      </c>
      <c r="C11052" s="50" t="s">
        <v>13662</v>
      </c>
      <c r="D11052" s="50">
        <f>DAX__2019_2020__33[[#This Row],[Open]]*(DAX__2019_2020__33[[#This Row],[Adj Close]]/DAX__2019_2020__33[[#This Row],[Close]])</f>
        <v>142.8529418857114</v>
      </c>
      <c r="E11052" s="50" t="s">
        <v>13632</v>
      </c>
      <c r="F11052" s="50" t="s">
        <v>13662</v>
      </c>
      <c r="G11052" s="50" t="s">
        <v>25565</v>
      </c>
      <c r="H11052" s="50" t="s">
        <v>25566</v>
      </c>
      <c r="I11052" s="50">
        <f>(DAX__2019_2020__33[[#This Row],[Adj Close]]-DAX__2019_2020__33[[#This Row],[Adj Open]])/DAX__2019_2020__33[[#This Row],[Adj Open]]</f>
        <v>4.5735964748389285E-2</v>
      </c>
      <c r="J11052" s="50">
        <f>DAX__2019_2020__33[[#This Row],[Adj Close]]-DAX__2019_2020__33[[#This Row],[Adj Open]]</f>
        <v>6.5335171142885997</v>
      </c>
      <c r="K11052" s="50">
        <v>300933</v>
      </c>
    </row>
    <row r="11053" spans="1:11" x14ac:dyDescent="0.3">
      <c r="A11053" s="51" t="str">
        <f t="shared" si="178"/>
        <v>MTX.DE</v>
      </c>
      <c r="B11053" s="52" t="s">
        <v>529</v>
      </c>
      <c r="C11053" s="50" t="s">
        <v>7168</v>
      </c>
      <c r="D11053" s="50">
        <f>DAX__2019_2020__33[[#This Row],[Open]]*(DAX__2019_2020__33[[#This Row],[Adj Close]]/DAX__2019_2020__33[[#This Row],[Close]])</f>
        <v>148.55135230007724</v>
      </c>
      <c r="E11053" s="50" t="s">
        <v>13789</v>
      </c>
      <c r="F11053" s="50" t="s">
        <v>13597</v>
      </c>
      <c r="G11053" s="50" t="s">
        <v>13670</v>
      </c>
      <c r="H11053" s="50" t="s">
        <v>25567</v>
      </c>
      <c r="I11053" s="50">
        <f>(DAX__2019_2020__33[[#This Row],[Adj Close]]-DAX__2019_2020__33[[#This Row],[Adj Open]])/DAX__2019_2020__33[[#This Row],[Adj Open]]</f>
        <v>1.9841468647647767E-3</v>
      </c>
      <c r="J11053" s="50">
        <f>DAX__2019_2020__33[[#This Row],[Adj Close]]-DAX__2019_2020__33[[#This Row],[Adj Open]]</f>
        <v>0.29474769992276606</v>
      </c>
      <c r="K11053" s="50">
        <v>239135</v>
      </c>
    </row>
    <row r="11054" spans="1:11" x14ac:dyDescent="0.3">
      <c r="A11054" s="51" t="str">
        <f t="shared" si="178"/>
        <v>MTX.DE</v>
      </c>
      <c r="B11054" s="52" t="s">
        <v>530</v>
      </c>
      <c r="C11054" s="50" t="s">
        <v>13622</v>
      </c>
      <c r="D11054" s="50">
        <f>DAX__2019_2020__33[[#This Row],[Open]]*(DAX__2019_2020__33[[#This Row],[Adj Close]]/DAX__2019_2020__33[[#This Row],[Close]])</f>
        <v>150.31982555023922</v>
      </c>
      <c r="E11054" s="50" t="s">
        <v>13904</v>
      </c>
      <c r="F11054" s="50" t="s">
        <v>23738</v>
      </c>
      <c r="G11054" s="50" t="s">
        <v>25568</v>
      </c>
      <c r="H11054" s="50" t="s">
        <v>25569</v>
      </c>
      <c r="I11054" s="50">
        <f>(DAX__2019_2020__33[[#This Row],[Adj Close]]-DAX__2019_2020__33[[#This Row],[Adj Open]])/DAX__2019_2020__33[[#This Row],[Adj Open]]</f>
        <v>2.4509803921568693E-2</v>
      </c>
      <c r="J11054" s="50">
        <f>DAX__2019_2020__33[[#This Row],[Adj Close]]-DAX__2019_2020__33[[#This Row],[Adj Open]]</f>
        <v>3.6843094497607751</v>
      </c>
      <c r="K11054" s="50">
        <v>329319</v>
      </c>
    </row>
    <row r="11055" spans="1:11" x14ac:dyDescent="0.3">
      <c r="A11055" s="51" t="str">
        <f t="shared" ref="A11055:A11111" si="179">"MTX.DE"</f>
        <v>MTX.DE</v>
      </c>
      <c r="B11055" s="52" t="s">
        <v>531</v>
      </c>
      <c r="C11055" s="50" t="s">
        <v>21698</v>
      </c>
      <c r="D11055" s="50">
        <f>DAX__2019_2020__33[[#This Row],[Open]]*(DAX__2019_2020__33[[#This Row],[Adj Close]]/DAX__2019_2020__33[[#This Row],[Close]])</f>
        <v>152.67776204878547</v>
      </c>
      <c r="E11055" s="50" t="s">
        <v>13936</v>
      </c>
      <c r="F11055" s="50" t="s">
        <v>13658</v>
      </c>
      <c r="G11055" s="50" t="s">
        <v>13802</v>
      </c>
      <c r="H11055" s="50" t="s">
        <v>25535</v>
      </c>
      <c r="I11055" s="50">
        <f>(DAX__2019_2020__33[[#This Row],[Adj Close]]-DAX__2019_2020__33[[#This Row],[Adj Open]])/DAX__2019_2020__33[[#This Row],[Adj Open]]</f>
        <v>5.4697942909831656E-3</v>
      </c>
      <c r="J11055" s="50">
        <f>DAX__2019_2020__33[[#This Row],[Adj Close]]-DAX__2019_2020__33[[#This Row],[Adj Open]]</f>
        <v>0.83511595121453297</v>
      </c>
      <c r="K11055" s="50">
        <v>197944</v>
      </c>
    </row>
    <row r="11056" spans="1:11" x14ac:dyDescent="0.3">
      <c r="A11056" s="51" t="str">
        <f t="shared" si="179"/>
        <v>MTX.DE</v>
      </c>
      <c r="B11056" s="52" t="s">
        <v>532</v>
      </c>
      <c r="C11056" s="50" t="s">
        <v>13771</v>
      </c>
      <c r="D11056" s="50">
        <f>DAX__2019_2020__33[[#This Row],[Open]]*(DAX__2019_2020__33[[#This Row],[Adj Close]]/DAX__2019_2020__33[[#This Row],[Close]])</f>
        <v>153.8567669301892</v>
      </c>
      <c r="E11056" s="50" t="s">
        <v>13924</v>
      </c>
      <c r="F11056" s="50" t="s">
        <v>13978</v>
      </c>
      <c r="G11056" s="50" t="s">
        <v>13622</v>
      </c>
      <c r="H11056" s="50" t="s">
        <v>25570</v>
      </c>
      <c r="I11056" s="50">
        <f>(DAX__2019_2020__33[[#This Row],[Adj Close]]-DAX__2019_2020__33[[#This Row],[Adj Open]])/DAX__2019_2020__33[[#This Row],[Adj Open]]</f>
        <v>-2.2988543180515634E-2</v>
      </c>
      <c r="J11056" s="50">
        <f>DAX__2019_2020__33[[#This Row],[Adj Close]]-DAX__2019_2020__33[[#This Row],[Adj Open]]</f>
        <v>-3.5369429301891842</v>
      </c>
      <c r="K11056" s="50">
        <v>197428</v>
      </c>
    </row>
    <row r="11057" spans="1:11" x14ac:dyDescent="0.3">
      <c r="A11057" s="51" t="str">
        <f t="shared" si="179"/>
        <v>MTX.DE</v>
      </c>
      <c r="B11057" s="52" t="s">
        <v>533</v>
      </c>
      <c r="C11057" s="50" t="s">
        <v>13673</v>
      </c>
      <c r="D11057" s="50">
        <f>DAX__2019_2020__33[[#This Row],[Open]]*(DAX__2019_2020__33[[#This Row],[Adj Close]]/DAX__2019_2020__33[[#This Row],[Close]])</f>
        <v>150.76193487116493</v>
      </c>
      <c r="E11057" s="50" t="s">
        <v>13673</v>
      </c>
      <c r="F11057" s="50" t="s">
        <v>13985</v>
      </c>
      <c r="G11057" s="50" t="s">
        <v>13976</v>
      </c>
      <c r="H11057" s="50" t="s">
        <v>25571</v>
      </c>
      <c r="I11057" s="50">
        <f>(DAX__2019_2020__33[[#This Row],[Adj Close]]-DAX__2019_2020__33[[#This Row],[Adj Open]])/DAX__2019_2020__33[[#This Row],[Adj Open]]</f>
        <v>-2.0201961945949018E-2</v>
      </c>
      <c r="J11057" s="50">
        <f>DAX__2019_2020__33[[#This Row],[Adj Close]]-DAX__2019_2020__33[[#This Row],[Adj Open]]</f>
        <v>-3.0456868711649179</v>
      </c>
      <c r="K11057" s="50">
        <v>173040</v>
      </c>
    </row>
    <row r="11058" spans="1:11" x14ac:dyDescent="0.3">
      <c r="A11058" s="51" t="str">
        <f t="shared" si="179"/>
        <v>MTX.DE</v>
      </c>
      <c r="B11058" s="52" t="s">
        <v>534</v>
      </c>
      <c r="C11058" s="50" t="s">
        <v>13985</v>
      </c>
      <c r="D11058" s="50">
        <f>DAX__2019_2020__33[[#This Row],[Open]]*(DAX__2019_2020__33[[#This Row],[Adj Close]]/DAX__2019_2020__33[[#This Row],[Close]])</f>
        <v>147.42150827065379</v>
      </c>
      <c r="E11058" s="50" t="s">
        <v>7156</v>
      </c>
      <c r="F11058" s="50" t="s">
        <v>13992</v>
      </c>
      <c r="G11058" s="50" t="s">
        <v>13659</v>
      </c>
      <c r="H11058" s="50" t="s">
        <v>25572</v>
      </c>
      <c r="I11058" s="50">
        <f>(DAX__2019_2020__33[[#This Row],[Adj Close]]-DAX__2019_2020__33[[#This Row],[Adj Open]])/DAX__2019_2020__33[[#This Row],[Adj Open]]</f>
        <v>-3.3322225258469304E-3</v>
      </c>
      <c r="J11058" s="50">
        <f>DAX__2019_2020__33[[#This Row],[Adj Close]]-DAX__2019_2020__33[[#This Row],[Adj Open]]</f>
        <v>-0.49124127065380208</v>
      </c>
      <c r="K11058" s="50">
        <v>184837</v>
      </c>
    </row>
    <row r="11059" spans="1:11" x14ac:dyDescent="0.3">
      <c r="A11059" s="51" t="str">
        <f t="shared" si="179"/>
        <v>MTX.DE</v>
      </c>
      <c r="B11059" s="52" t="s">
        <v>535</v>
      </c>
      <c r="C11059" s="50" t="s">
        <v>6547</v>
      </c>
      <c r="D11059" s="50">
        <f>DAX__2019_2020__33[[#This Row],[Open]]*(DAX__2019_2020__33[[#This Row],[Adj Close]]/DAX__2019_2020__33[[#This Row],[Close]])</f>
        <v>143.93368550508472</v>
      </c>
      <c r="E11059" s="50" t="s">
        <v>13993</v>
      </c>
      <c r="F11059" s="50" t="s">
        <v>12032</v>
      </c>
      <c r="G11059" s="50" t="s">
        <v>13598</v>
      </c>
      <c r="H11059" s="50" t="s">
        <v>25573</v>
      </c>
      <c r="I11059" s="50">
        <f>(DAX__2019_2020__33[[#This Row],[Adj Close]]-DAX__2019_2020__33[[#This Row],[Adj Open]])/DAX__2019_2020__33[[#This Row],[Adj Open]]</f>
        <v>6.8259385665530407E-3</v>
      </c>
      <c r="J11059" s="50">
        <f>DAX__2019_2020__33[[#This Row],[Adj Close]]-DAX__2019_2020__33[[#This Row],[Adj Open]]</f>
        <v>0.98248249491527417</v>
      </c>
      <c r="K11059" s="50">
        <v>320723</v>
      </c>
    </row>
    <row r="11060" spans="1:11" x14ac:dyDescent="0.3">
      <c r="A11060" s="51" t="str">
        <f t="shared" si="179"/>
        <v>MTX.DE</v>
      </c>
      <c r="B11060" s="52" t="s">
        <v>536</v>
      </c>
      <c r="C11060" s="50" t="s">
        <v>23725</v>
      </c>
      <c r="D11060" s="50">
        <f>DAX__2019_2020__33[[#This Row],[Open]]*(DAX__2019_2020__33[[#This Row],[Adj Close]]/DAX__2019_2020__33[[#This Row],[Close]])</f>
        <v>145.65303219186993</v>
      </c>
      <c r="E11060" s="50" t="s">
        <v>23740</v>
      </c>
      <c r="F11060" s="50" t="s">
        <v>12040</v>
      </c>
      <c r="G11060" s="50" t="s">
        <v>13768</v>
      </c>
      <c r="H11060" s="50" t="s">
        <v>25574</v>
      </c>
      <c r="I11060" s="50">
        <f>(DAX__2019_2020__33[[#This Row],[Adj Close]]-DAX__2019_2020__33[[#This Row],[Adj Open]])/DAX__2019_2020__33[[#This Row],[Adj Open]]</f>
        <v>3.70994940978078E-2</v>
      </c>
      <c r="J11060" s="50">
        <f>DAX__2019_2020__33[[#This Row],[Adj Close]]-DAX__2019_2020__33[[#This Row],[Adj Open]]</f>
        <v>5.4036538081300876</v>
      </c>
      <c r="K11060" s="50">
        <v>271661</v>
      </c>
    </row>
    <row r="11061" spans="1:11" x14ac:dyDescent="0.3">
      <c r="A11061" s="51" t="str">
        <f t="shared" si="179"/>
        <v>MTX.DE</v>
      </c>
      <c r="B11061" s="52" t="s">
        <v>537</v>
      </c>
      <c r="C11061" s="50" t="s">
        <v>6595</v>
      </c>
      <c r="D11061" s="50">
        <f>DAX__2019_2020__33[[#This Row],[Open]]*(DAX__2019_2020__33[[#This Row],[Adj Close]]/DAX__2019_2020__33[[#This Row],[Close]])</f>
        <v>151.59705267762314</v>
      </c>
      <c r="E11061" s="50" t="s">
        <v>13920</v>
      </c>
      <c r="F11061" s="50" t="s">
        <v>13780</v>
      </c>
      <c r="G11061" s="50" t="s">
        <v>13765</v>
      </c>
      <c r="H11061" s="50" t="s">
        <v>25575</v>
      </c>
      <c r="I11061" s="50">
        <f>(DAX__2019_2020__33[[#This Row],[Adj Close]]-DAX__2019_2020__33[[#This Row],[Adj Open]])/DAX__2019_2020__33[[#This Row],[Adj Open]]</f>
        <v>3.5645041432696141E-3</v>
      </c>
      <c r="J11061" s="50">
        <f>DAX__2019_2020__33[[#This Row],[Adj Close]]-DAX__2019_2020__33[[#This Row],[Adj Open]]</f>
        <v>0.54036832237684962</v>
      </c>
      <c r="K11061" s="50">
        <v>214841</v>
      </c>
    </row>
    <row r="11062" spans="1:11" x14ac:dyDescent="0.3">
      <c r="A11062" s="51" t="str">
        <f t="shared" si="179"/>
        <v>MTX.DE</v>
      </c>
      <c r="B11062" s="52" t="s">
        <v>538</v>
      </c>
      <c r="C11062" s="50" t="s">
        <v>13650</v>
      </c>
      <c r="D11062" s="50">
        <f>DAX__2019_2020__33[[#This Row],[Open]]*(DAX__2019_2020__33[[#This Row],[Adj Close]]/DAX__2019_2020__33[[#This Row],[Close]])</f>
        <v>151.69529900424061</v>
      </c>
      <c r="E11062" s="50" t="s">
        <v>13835</v>
      </c>
      <c r="F11062" s="50" t="s">
        <v>6722</v>
      </c>
      <c r="G11062" s="50" t="s">
        <v>21712</v>
      </c>
      <c r="H11062" s="50" t="s">
        <v>25576</v>
      </c>
      <c r="I11062" s="50">
        <f>(DAX__2019_2020__33[[#This Row],[Adj Close]]-DAX__2019_2020__33[[#This Row],[Adj Open]])/DAX__2019_2020__33[[#This Row],[Adj Open]]</f>
        <v>3.5621763042296563E-2</v>
      </c>
      <c r="J11062" s="50">
        <f>DAX__2019_2020__33[[#This Row],[Adj Close]]-DAX__2019_2020__33[[#This Row],[Adj Open]]</f>
        <v>5.4036539957593845</v>
      </c>
      <c r="K11062" s="50">
        <v>366383</v>
      </c>
    </row>
    <row r="11063" spans="1:11" x14ac:dyDescent="0.3">
      <c r="A11063" s="51" t="str">
        <f t="shared" si="179"/>
        <v>MTX.DE</v>
      </c>
      <c r="B11063" s="52" t="s">
        <v>539</v>
      </c>
      <c r="C11063" s="50" t="s">
        <v>6550</v>
      </c>
      <c r="D11063" s="50">
        <f>DAX__2019_2020__33[[#This Row],[Open]]*(DAX__2019_2020__33[[#This Row],[Adj Close]]/DAX__2019_2020__33[[#This Row],[Close]])</f>
        <v>156.80420936448255</v>
      </c>
      <c r="E11063" s="50" t="s">
        <v>6580</v>
      </c>
      <c r="F11063" s="50" t="s">
        <v>13814</v>
      </c>
      <c r="G11063" s="50" t="s">
        <v>13638</v>
      </c>
      <c r="H11063" s="50" t="s">
        <v>25577</v>
      </c>
      <c r="I11063" s="50">
        <f>(DAX__2019_2020__33[[#This Row],[Adj Close]]-DAX__2019_2020__33[[#This Row],[Adj Open]])/DAX__2019_2020__33[[#This Row],[Adj Open]]</f>
        <v>-2.9135393641526546E-2</v>
      </c>
      <c r="J11063" s="50">
        <f>DAX__2019_2020__33[[#This Row],[Adj Close]]-DAX__2019_2020__33[[#This Row],[Adj Open]]</f>
        <v>-4.5685523644825423</v>
      </c>
      <c r="K11063" s="50">
        <v>254786</v>
      </c>
    </row>
    <row r="11064" spans="1:11" x14ac:dyDescent="0.3">
      <c r="A11064" s="51" t="str">
        <f t="shared" si="179"/>
        <v>MTX.DE</v>
      </c>
      <c r="B11064" s="52" t="s">
        <v>540</v>
      </c>
      <c r="C11064" s="50" t="s">
        <v>23738</v>
      </c>
      <c r="D11064" s="50">
        <f>DAX__2019_2020__33[[#This Row],[Open]]*(DAX__2019_2020__33[[#This Row],[Adj Close]]/DAX__2019_2020__33[[#This Row],[Close]])</f>
        <v>150.22157536151497</v>
      </c>
      <c r="E11064" s="50" t="s">
        <v>13645</v>
      </c>
      <c r="F11064" s="50" t="s">
        <v>13585</v>
      </c>
      <c r="G11064" s="50" t="s">
        <v>13904</v>
      </c>
      <c r="H11064" s="50" t="s">
        <v>25578</v>
      </c>
      <c r="I11064" s="50">
        <f>(DAX__2019_2020__33[[#This Row],[Adj Close]]-DAX__2019_2020__33[[#This Row],[Adj Open]])/DAX__2019_2020__33[[#This Row],[Adj Open]]</f>
        <v>3.7606280089193526E-2</v>
      </c>
      <c r="J11064" s="50">
        <f>DAX__2019_2020__33[[#This Row],[Adj Close]]-DAX__2019_2020__33[[#This Row],[Adj Open]]</f>
        <v>5.649274638485025</v>
      </c>
      <c r="K11064" s="50">
        <v>376440</v>
      </c>
    </row>
    <row r="11065" spans="1:11" x14ac:dyDescent="0.3">
      <c r="A11065" s="51" t="str">
        <f t="shared" si="179"/>
        <v>MTX.DE</v>
      </c>
      <c r="B11065" s="52" t="s">
        <v>541</v>
      </c>
      <c r="C11065" s="50" t="s">
        <v>21702</v>
      </c>
      <c r="D11065" s="50">
        <f>DAX__2019_2020__33[[#This Row],[Open]]*(DAX__2019_2020__33[[#This Row],[Adj Close]]/DAX__2019_2020__33[[#This Row],[Close]])</f>
        <v>155.3304889605096</v>
      </c>
      <c r="E11065" s="50" t="s">
        <v>25579</v>
      </c>
      <c r="F11065" s="50" t="s">
        <v>13648</v>
      </c>
      <c r="G11065" s="50" t="s">
        <v>25579</v>
      </c>
      <c r="H11065" s="50" t="s">
        <v>25580</v>
      </c>
      <c r="I11065" s="50">
        <f>(DAX__2019_2020__33[[#This Row],[Adj Close]]-DAX__2019_2020__33[[#This Row],[Adj Open]])/DAX__2019_2020__33[[#This Row],[Adj Open]]</f>
        <v>7.0841218057891772E-2</v>
      </c>
      <c r="J11065" s="50">
        <f>DAX__2019_2020__33[[#This Row],[Adj Close]]-DAX__2019_2020__33[[#This Row],[Adj Open]]</f>
        <v>11.003801039490412</v>
      </c>
      <c r="K11065" s="50">
        <v>423815</v>
      </c>
    </row>
    <row r="11066" spans="1:11" x14ac:dyDescent="0.3">
      <c r="A11066" s="51" t="str">
        <f t="shared" si="179"/>
        <v>MTX.DE</v>
      </c>
      <c r="B11066" s="52" t="s">
        <v>542</v>
      </c>
      <c r="C11066" s="50" t="s">
        <v>6647</v>
      </c>
      <c r="D11066" s="50">
        <f>DAX__2019_2020__33[[#This Row],[Open]]*(DAX__2019_2020__33[[#This Row],[Adj Close]]/DAX__2019_2020__33[[#This Row],[Close]])</f>
        <v>161.32362916186915</v>
      </c>
      <c r="E11066" s="50" t="s">
        <v>23808</v>
      </c>
      <c r="F11066" s="50" t="s">
        <v>13817</v>
      </c>
      <c r="G11066" s="50" t="s">
        <v>7086</v>
      </c>
      <c r="H11066" s="50" t="s">
        <v>25581</v>
      </c>
      <c r="I11066" s="50">
        <f>(DAX__2019_2020__33[[#This Row],[Adj Close]]-DAX__2019_2020__33[[#This Row],[Adj Open]])/DAX__2019_2020__33[[#This Row],[Adj Open]]</f>
        <v>-1.9488410831091447E-2</v>
      </c>
      <c r="J11066" s="50">
        <f>DAX__2019_2020__33[[#This Row],[Adj Close]]-DAX__2019_2020__33[[#This Row],[Adj Open]]</f>
        <v>-3.1439411618691508</v>
      </c>
      <c r="K11066" s="50">
        <v>321506</v>
      </c>
    </row>
    <row r="11067" spans="1:11" x14ac:dyDescent="0.3">
      <c r="A11067" s="51" t="str">
        <f t="shared" si="179"/>
        <v>MTX.DE</v>
      </c>
      <c r="B11067" s="52" t="s">
        <v>543</v>
      </c>
      <c r="C11067" s="50" t="s">
        <v>21871</v>
      </c>
      <c r="D11067" s="50">
        <f>DAX__2019_2020__33[[#This Row],[Open]]*(DAX__2019_2020__33[[#This Row],[Adj Close]]/DAX__2019_2020__33[[#This Row],[Close]])</f>
        <v>158.37616020764145</v>
      </c>
      <c r="E11067" s="50" t="s">
        <v>21871</v>
      </c>
      <c r="F11067" s="50" t="s">
        <v>13625</v>
      </c>
      <c r="G11067" s="50" t="s">
        <v>13952</v>
      </c>
      <c r="H11067" s="50" t="s">
        <v>25582</v>
      </c>
      <c r="I11067" s="50">
        <f>(DAX__2019_2020__33[[#This Row],[Adj Close]]-DAX__2019_2020__33[[#This Row],[Adj Open]])/DAX__2019_2020__33[[#This Row],[Adj Open]]</f>
        <v>-3.6290267424756877E-2</v>
      </c>
      <c r="J11067" s="50">
        <f>DAX__2019_2020__33[[#This Row],[Adj Close]]-DAX__2019_2020__33[[#This Row],[Adj Open]]</f>
        <v>-5.7475132076414468</v>
      </c>
      <c r="K11067" s="50">
        <v>338177</v>
      </c>
    </row>
    <row r="11068" spans="1:11" x14ac:dyDescent="0.3">
      <c r="A11068" s="51" t="str">
        <f t="shared" si="179"/>
        <v>MTX.DE</v>
      </c>
      <c r="B11068" s="52" t="s">
        <v>544</v>
      </c>
      <c r="C11068" s="50" t="s">
        <v>13603</v>
      </c>
      <c r="D11068" s="50">
        <f>DAX__2019_2020__33[[#This Row],[Open]]*(DAX__2019_2020__33[[#This Row],[Adj Close]]/DAX__2019_2020__33[[#This Row],[Close]])</f>
        <v>145.80038928414254</v>
      </c>
      <c r="E11068" s="50" t="s">
        <v>13632</v>
      </c>
      <c r="F11068" s="50" t="s">
        <v>13736</v>
      </c>
      <c r="G11068" s="50" t="s">
        <v>12164</v>
      </c>
      <c r="H11068" s="50" t="s">
        <v>25529</v>
      </c>
      <c r="I11068" s="50">
        <f>(DAX__2019_2020__33[[#This Row],[Adj Close]]-DAX__2019_2020__33[[#This Row],[Adj Open]])/DAX__2019_2020__33[[#This Row],[Adj Open]]</f>
        <v>1.6172568039322197E-2</v>
      </c>
      <c r="J11068" s="50">
        <f>DAX__2019_2020__33[[#This Row],[Adj Close]]-DAX__2019_2020__33[[#This Row],[Adj Open]]</f>
        <v>2.357966715857458</v>
      </c>
      <c r="K11068" s="50">
        <v>365021</v>
      </c>
    </row>
    <row r="11069" spans="1:11" x14ac:dyDescent="0.3">
      <c r="A11069" s="51" t="str">
        <f t="shared" si="179"/>
        <v>MTX.DE</v>
      </c>
      <c r="B11069" s="52" t="s">
        <v>545</v>
      </c>
      <c r="C11069" s="50" t="s">
        <v>7167</v>
      </c>
      <c r="D11069" s="50">
        <f>DAX__2019_2020__33[[#This Row],[Open]]*(DAX__2019_2020__33[[#This Row],[Adj Close]]/DAX__2019_2020__33[[#This Row],[Close]])</f>
        <v>150.12333068202287</v>
      </c>
      <c r="E11069" s="50" t="s">
        <v>13811</v>
      </c>
      <c r="F11069" s="50" t="s">
        <v>12113</v>
      </c>
      <c r="G11069" s="50" t="s">
        <v>12106</v>
      </c>
      <c r="H11069" s="50" t="s">
        <v>25583</v>
      </c>
      <c r="I11069" s="50">
        <f>(DAX__2019_2020__33[[#This Row],[Adj Close]]-DAX__2019_2020__33[[#This Row],[Adj Open]])/DAX__2019_2020__33[[#This Row],[Adj Open]]</f>
        <v>-5.170162856606756E-2</v>
      </c>
      <c r="J11069" s="50">
        <f>DAX__2019_2020__33[[#This Row],[Adj Close]]-DAX__2019_2020__33[[#This Row],[Adj Open]]</f>
        <v>-7.7616206820228797</v>
      </c>
      <c r="K11069" s="50">
        <v>504949</v>
      </c>
    </row>
    <row r="11070" spans="1:11" x14ac:dyDescent="0.3">
      <c r="A11070" s="51" t="str">
        <f t="shared" si="179"/>
        <v>MTX.DE</v>
      </c>
      <c r="B11070" s="52" t="s">
        <v>546</v>
      </c>
      <c r="C11070" s="50" t="s">
        <v>12070</v>
      </c>
      <c r="D11070" s="50">
        <f>DAX__2019_2020__33[[#This Row],[Open]]*(DAX__2019_2020__33[[#This Row],[Adj Close]]/DAX__2019_2020__33[[#This Row],[Close]])</f>
        <v>140.49498742760176</v>
      </c>
      <c r="E11070" s="50" t="s">
        <v>12154</v>
      </c>
      <c r="F11070" s="50" t="s">
        <v>13469</v>
      </c>
      <c r="G11070" s="50" t="s">
        <v>12065</v>
      </c>
      <c r="H11070" s="50" t="s">
        <v>25584</v>
      </c>
      <c r="I11070" s="50">
        <f>(DAX__2019_2020__33[[#This Row],[Adj Close]]-DAX__2019_2020__33[[#This Row],[Adj Open]])/DAX__2019_2020__33[[#This Row],[Adj Open]]</f>
        <v>2.4825195804195746E-2</v>
      </c>
      <c r="J11070" s="50">
        <f>DAX__2019_2020__33[[#This Row],[Adj Close]]-DAX__2019_2020__33[[#This Row],[Adj Open]]</f>
        <v>3.4878155723982331</v>
      </c>
      <c r="K11070" s="50">
        <v>345410</v>
      </c>
    </row>
    <row r="11071" spans="1:11" x14ac:dyDescent="0.3">
      <c r="A11071" s="51" t="str">
        <f t="shared" si="179"/>
        <v>MTX.DE</v>
      </c>
      <c r="B11071" s="52" t="s">
        <v>547</v>
      </c>
      <c r="C11071" s="50" t="s">
        <v>12154</v>
      </c>
      <c r="D11071" s="50">
        <f>DAX__2019_2020__33[[#This Row],[Open]]*(DAX__2019_2020__33[[#This Row],[Adj Close]]/DAX__2019_2020__33[[#This Row],[Close]])</f>
        <v>145.40741674332048</v>
      </c>
      <c r="E11071" s="50" t="s">
        <v>13672</v>
      </c>
      <c r="F11071" s="50" t="s">
        <v>12041</v>
      </c>
      <c r="G11071" s="50" t="s">
        <v>12195</v>
      </c>
      <c r="H11071" s="50" t="s">
        <v>25585</v>
      </c>
      <c r="I11071" s="50">
        <f>(DAX__2019_2020__33[[#This Row],[Adj Close]]-DAX__2019_2020__33[[#This Row],[Adj Open]])/DAX__2019_2020__33[[#This Row],[Adj Open]]</f>
        <v>8.7838040540542239E-3</v>
      </c>
      <c r="J11071" s="50">
        <f>DAX__2019_2020__33[[#This Row],[Adj Close]]-DAX__2019_2020__33[[#This Row],[Adj Open]]</f>
        <v>1.2772302566795304</v>
      </c>
      <c r="K11071" s="50">
        <v>290419</v>
      </c>
    </row>
    <row r="11072" spans="1:11" x14ac:dyDescent="0.3">
      <c r="A11072" s="51" t="str">
        <f t="shared" si="179"/>
        <v>MTX.DE</v>
      </c>
      <c r="B11072" s="52" t="s">
        <v>548</v>
      </c>
      <c r="C11072" s="50" t="s">
        <v>13782</v>
      </c>
      <c r="D11072" s="50">
        <f>DAX__2019_2020__33[[#This Row],[Open]]*(DAX__2019_2020__33[[#This Row],[Adj Close]]/DAX__2019_2020__33[[#This Row],[Close]])</f>
        <v>147.96187350251418</v>
      </c>
      <c r="E11072" s="50" t="s">
        <v>23752</v>
      </c>
      <c r="F11072" s="50" t="s">
        <v>13583</v>
      </c>
      <c r="G11072" s="50" t="s">
        <v>13803</v>
      </c>
      <c r="H11072" s="50" t="s">
        <v>25586</v>
      </c>
      <c r="I11072" s="50">
        <f>(DAX__2019_2020__33[[#This Row],[Adj Close]]-DAX__2019_2020__33[[#This Row],[Adj Open]])/DAX__2019_2020__33[[#This Row],[Adj Open]]</f>
        <v>4.5816691401725333E-2</v>
      </c>
      <c r="J11072" s="50">
        <f>DAX__2019_2020__33[[#This Row],[Adj Close]]-DAX__2019_2020__33[[#This Row],[Adj Open]]</f>
        <v>6.7791234974858128</v>
      </c>
      <c r="K11072" s="50">
        <v>295760</v>
      </c>
    </row>
    <row r="11073" spans="1:11" x14ac:dyDescent="0.3">
      <c r="A11073" s="51" t="str">
        <f t="shared" si="179"/>
        <v>MTX.DE</v>
      </c>
      <c r="B11073" s="52" t="s">
        <v>549</v>
      </c>
      <c r="C11073" s="50" t="s">
        <v>13910</v>
      </c>
      <c r="D11073" s="50">
        <f>DAX__2019_2020__33[[#This Row],[Open]]*(DAX__2019_2020__33[[#This Row],[Adj Close]]/DAX__2019_2020__33[[#This Row],[Close]])</f>
        <v>153.07077276105119</v>
      </c>
      <c r="E11073" s="50" t="s">
        <v>25587</v>
      </c>
      <c r="F11073" s="50" t="s">
        <v>13934</v>
      </c>
      <c r="G11073" s="50" t="s">
        <v>13826</v>
      </c>
      <c r="H11073" s="50" t="s">
        <v>25588</v>
      </c>
      <c r="I11073" s="50">
        <f>(DAX__2019_2020__33[[#This Row],[Adj Close]]-DAX__2019_2020__33[[#This Row],[Adj Open]])/DAX__2019_2020__33[[#This Row],[Adj Open]]</f>
        <v>3.6906289404885412E-2</v>
      </c>
      <c r="J11073" s="50">
        <f>DAX__2019_2020__33[[#This Row],[Adj Close]]-DAX__2019_2020__33[[#This Row],[Adj Open]]</f>
        <v>5.6492742389488058</v>
      </c>
      <c r="K11073" s="50">
        <v>234840</v>
      </c>
    </row>
    <row r="11074" spans="1:11" x14ac:dyDescent="0.3">
      <c r="A11074" s="51" t="str">
        <f t="shared" si="179"/>
        <v>MTX.DE</v>
      </c>
      <c r="B11074" s="52" t="s">
        <v>550</v>
      </c>
      <c r="C11074" s="50" t="s">
        <v>6662</v>
      </c>
      <c r="D11074" s="50">
        <f>DAX__2019_2020__33[[#This Row],[Open]]*(DAX__2019_2020__33[[#This Row],[Adj Close]]/DAX__2019_2020__33[[#This Row],[Close]])</f>
        <v>158.47442855103571</v>
      </c>
      <c r="E11074" s="50" t="s">
        <v>21734</v>
      </c>
      <c r="F11074" s="50" t="s">
        <v>13809</v>
      </c>
      <c r="G11074" s="50" t="s">
        <v>21732</v>
      </c>
      <c r="H11074" s="50" t="s">
        <v>25589</v>
      </c>
      <c r="I11074" s="50">
        <f>(DAX__2019_2020__33[[#This Row],[Adj Close]]-DAX__2019_2020__33[[#This Row],[Adj Open]])/DAX__2019_2020__33[[#This Row],[Adj Open]]</f>
        <v>3.099813953506245E-2</v>
      </c>
      <c r="J11074" s="50">
        <f>DAX__2019_2020__33[[#This Row],[Adj Close]]-DAX__2019_2020__33[[#This Row],[Adj Open]]</f>
        <v>4.9124124489642895</v>
      </c>
      <c r="K11074" s="50">
        <v>303190</v>
      </c>
    </row>
    <row r="11075" spans="1:11" x14ac:dyDescent="0.3">
      <c r="A11075" s="51" t="str">
        <f t="shared" si="179"/>
        <v>MTX.DE</v>
      </c>
      <c r="B11075" s="52" t="s">
        <v>551</v>
      </c>
      <c r="C11075" s="50" t="s">
        <v>13856</v>
      </c>
      <c r="D11075" s="50">
        <f>DAX__2019_2020__33[[#This Row],[Open]]*(DAX__2019_2020__33[[#This Row],[Adj Close]]/DAX__2019_2020__33[[#This Row],[Close]])</f>
        <v>162.06048587704376</v>
      </c>
      <c r="E11075" s="50" t="s">
        <v>24278</v>
      </c>
      <c r="F11075" s="50" t="s">
        <v>13900</v>
      </c>
      <c r="G11075" s="50" t="s">
        <v>6647</v>
      </c>
      <c r="H11075" s="50" t="s">
        <v>25590</v>
      </c>
      <c r="I11075" s="50">
        <f>(DAX__2019_2020__33[[#This Row],[Adj Close]]-DAX__2019_2020__33[[#This Row],[Adj Open]])/DAX__2019_2020__33[[#This Row],[Adj Open]]</f>
        <v>-4.5468324561412608E-3</v>
      </c>
      <c r="J11075" s="50">
        <f>DAX__2019_2020__33[[#This Row],[Adj Close]]-DAX__2019_2020__33[[#This Row],[Adj Open]]</f>
        <v>-0.73686187704376493</v>
      </c>
      <c r="K11075" s="50">
        <v>281438</v>
      </c>
    </row>
    <row r="11076" spans="1:11" x14ac:dyDescent="0.3">
      <c r="A11076" s="51" t="str">
        <f t="shared" si="179"/>
        <v>MTX.DE</v>
      </c>
      <c r="B11076" s="52" t="s">
        <v>552</v>
      </c>
      <c r="C11076" s="50" t="s">
        <v>13844</v>
      </c>
      <c r="D11076" s="50">
        <f>DAX__2019_2020__33[[#This Row],[Open]]*(DAX__2019_2020__33[[#This Row],[Adj Close]]/DAX__2019_2020__33[[#This Row],[Close]])</f>
        <v>165.05706197389034</v>
      </c>
      <c r="E11076" s="50" t="s">
        <v>2348</v>
      </c>
      <c r="F11076" s="50" t="s">
        <v>6633</v>
      </c>
      <c r="G11076" s="50" t="s">
        <v>3383</v>
      </c>
      <c r="H11076" s="50" t="s">
        <v>25591</v>
      </c>
      <c r="I11076" s="50">
        <f>(DAX__2019_2020__33[[#This Row],[Adj Close]]-DAX__2019_2020__33[[#This Row],[Adj Open]])/DAX__2019_2020__33[[#This Row],[Adj Open]]</f>
        <v>0.13988095238095233</v>
      </c>
      <c r="J11076" s="50">
        <f>DAX__2019_2020__33[[#This Row],[Adj Close]]-DAX__2019_2020__33[[#This Row],[Adj Open]]</f>
        <v>23.088339026109651</v>
      </c>
      <c r="K11076" s="50">
        <v>937269</v>
      </c>
    </row>
    <row r="11077" spans="1:11" x14ac:dyDescent="0.3">
      <c r="A11077" s="51" t="str">
        <f t="shared" si="179"/>
        <v>MTX.DE</v>
      </c>
      <c r="B11077" s="52" t="s">
        <v>553</v>
      </c>
      <c r="C11077" s="50" t="s">
        <v>24067</v>
      </c>
      <c r="D11077" s="50">
        <f>DAX__2019_2020__33[[#This Row],[Open]]*(DAX__2019_2020__33[[#This Row],[Adj Close]]/DAX__2019_2020__33[[#This Row],[Close]])</f>
        <v>184.26460232170501</v>
      </c>
      <c r="E11077" s="50" t="s">
        <v>6135</v>
      </c>
      <c r="F11077" s="50" t="s">
        <v>24074</v>
      </c>
      <c r="G11077" s="50" t="s">
        <v>2398</v>
      </c>
      <c r="H11077" s="50" t="s">
        <v>25592</v>
      </c>
      <c r="I11077" s="50">
        <f>(DAX__2019_2020__33[[#This Row],[Adj Close]]-DAX__2019_2020__33[[#This Row],[Adj Open]])/DAX__2019_2020__33[[#This Row],[Adj Open]]</f>
        <v>7.7046103806247365E-2</v>
      </c>
      <c r="J11077" s="50">
        <f>DAX__2019_2020__33[[#This Row],[Adj Close]]-DAX__2019_2020__33[[#This Row],[Adj Open]]</f>
        <v>14.196869678294973</v>
      </c>
      <c r="K11077" s="50">
        <v>604031</v>
      </c>
    </row>
    <row r="11078" spans="1:11" x14ac:dyDescent="0.3">
      <c r="A11078" s="51" t="str">
        <f t="shared" si="179"/>
        <v>MTX.DE</v>
      </c>
      <c r="B11078" s="52" t="s">
        <v>554</v>
      </c>
      <c r="C11078" s="50" t="s">
        <v>2427</v>
      </c>
      <c r="D11078" s="50">
        <f>DAX__2019_2020__33[[#This Row],[Open]]*(DAX__2019_2020__33[[#This Row],[Adj Close]]/DAX__2019_2020__33[[#This Row],[Close]])</f>
        <v>198.36320042288548</v>
      </c>
      <c r="E11078" s="50" t="s">
        <v>6171</v>
      </c>
      <c r="F11078" s="50" t="s">
        <v>24312</v>
      </c>
      <c r="G11078" s="50" t="s">
        <v>24157</v>
      </c>
      <c r="H11078" s="50" t="s">
        <v>25593</v>
      </c>
      <c r="I11078" s="50">
        <f>(DAX__2019_2020__33[[#This Row],[Adj Close]]-DAX__2019_2020__33[[#This Row],[Adj Open]])/DAX__2019_2020__33[[#This Row],[Adj Open]]</f>
        <v>-4.3338287568250297E-2</v>
      </c>
      <c r="J11078" s="50">
        <f>DAX__2019_2020__33[[#This Row],[Adj Close]]-DAX__2019_2020__33[[#This Row],[Adj Open]]</f>
        <v>-8.59672142288548</v>
      </c>
      <c r="K11078" s="50">
        <v>390127</v>
      </c>
    </row>
    <row r="11079" spans="1:11" x14ac:dyDescent="0.3">
      <c r="A11079" s="51" t="str">
        <f t="shared" si="179"/>
        <v>MTX.DE</v>
      </c>
      <c r="B11079" s="52" t="s">
        <v>555</v>
      </c>
      <c r="C11079" s="50" t="s">
        <v>24067</v>
      </c>
      <c r="D11079" s="50">
        <f>DAX__2019_2020__33[[#This Row],[Open]]*(DAX__2019_2020__33[[#This Row],[Adj Close]]/DAX__2019_2020__33[[#This Row],[Close]])</f>
        <v>184.26458526681526</v>
      </c>
      <c r="E11079" s="50" t="s">
        <v>5945</v>
      </c>
      <c r="F11079" s="50" t="s">
        <v>25594</v>
      </c>
      <c r="G11079" s="50" t="s">
        <v>24162</v>
      </c>
      <c r="H11079" s="50" t="s">
        <v>25595</v>
      </c>
      <c r="I11079" s="50">
        <f>(DAX__2019_2020__33[[#This Row],[Adj Close]]-DAX__2019_2020__33[[#This Row],[Adj Open]])/DAX__2019_2020__33[[#This Row],[Adj Open]]</f>
        <v>1.6528877368239703E-2</v>
      </c>
      <c r="J11079" s="50">
        <f>DAX__2019_2020__33[[#This Row],[Adj Close]]-DAX__2019_2020__33[[#This Row],[Adj Open]]</f>
        <v>3.0456867331847377</v>
      </c>
      <c r="K11079" s="50">
        <v>338740</v>
      </c>
    </row>
    <row r="11080" spans="1:11" x14ac:dyDescent="0.3">
      <c r="A11080" s="51" t="str">
        <f t="shared" si="179"/>
        <v>MTX.DE</v>
      </c>
      <c r="B11080" s="52" t="s">
        <v>556</v>
      </c>
      <c r="C11080" s="50" t="s">
        <v>24061</v>
      </c>
      <c r="D11080" s="50">
        <f>DAX__2019_2020__33[[#This Row],[Open]]*(DAX__2019_2020__33[[#This Row],[Adj Close]]/DAX__2019_2020__33[[#This Row],[Close]])</f>
        <v>186.13130405536424</v>
      </c>
      <c r="E11080" s="50" t="s">
        <v>24197</v>
      </c>
      <c r="F11080" s="50" t="s">
        <v>6905</v>
      </c>
      <c r="G11080" s="50" t="s">
        <v>25596</v>
      </c>
      <c r="H11080" s="50" t="s">
        <v>25597</v>
      </c>
      <c r="I11080" s="50">
        <f>(DAX__2019_2020__33[[#This Row],[Adj Close]]-DAX__2019_2020__33[[#This Row],[Adj Open]])/DAX__2019_2020__33[[#This Row],[Adj Open]]</f>
        <v>2.1113750664245208E-2</v>
      </c>
      <c r="J11080" s="50">
        <f>DAX__2019_2020__33[[#This Row],[Adj Close]]-DAX__2019_2020__33[[#This Row],[Adj Open]]</f>
        <v>3.9299299446357736</v>
      </c>
      <c r="K11080" s="50">
        <v>206544</v>
      </c>
    </row>
    <row r="11081" spans="1:11" x14ac:dyDescent="0.3">
      <c r="A11081" s="51" t="str">
        <f t="shared" si="179"/>
        <v>MTX.DE</v>
      </c>
      <c r="B11081" s="52" t="s">
        <v>557</v>
      </c>
      <c r="C11081" s="50" t="s">
        <v>2326</v>
      </c>
      <c r="D11081" s="50">
        <f>DAX__2019_2020__33[[#This Row],[Open]]*(DAX__2019_2020__33[[#This Row],[Adj Close]]/DAX__2019_2020__33[[#This Row],[Close]])</f>
        <v>192.17357221414309</v>
      </c>
      <c r="E11081" s="50" t="s">
        <v>2430</v>
      </c>
      <c r="F11081" s="50" t="s">
        <v>24212</v>
      </c>
      <c r="G11081" s="50" t="s">
        <v>2430</v>
      </c>
      <c r="H11081" s="50" t="s">
        <v>25598</v>
      </c>
      <c r="I11081" s="50">
        <f>(DAX__2019_2020__33[[#This Row],[Adj Close]]-DAX__2019_2020__33[[#This Row],[Adj Open]])/DAX__2019_2020__33[[#This Row],[Adj Open]]</f>
        <v>4.3456031386829325E-2</v>
      </c>
      <c r="J11081" s="50">
        <f>DAX__2019_2020__33[[#This Row],[Adj Close]]-DAX__2019_2020__33[[#This Row],[Adj Open]]</f>
        <v>8.3511007858569144</v>
      </c>
      <c r="K11081" s="50">
        <v>411556</v>
      </c>
    </row>
    <row r="11082" spans="1:11" x14ac:dyDescent="0.3">
      <c r="A11082" s="51" t="str">
        <f t="shared" si="179"/>
        <v>MTX.DE</v>
      </c>
      <c r="B11082" s="52" t="s">
        <v>558</v>
      </c>
      <c r="C11082" s="50" t="s">
        <v>2348</v>
      </c>
      <c r="D11082" s="50">
        <f>DAX__2019_2020__33[[#This Row],[Open]]*(DAX__2019_2020__33[[#This Row],[Adj Close]]/DAX__2019_2020__33[[#This Row],[Close]])</f>
        <v>200.42642881013498</v>
      </c>
      <c r="E11082" s="50" t="s">
        <v>2356</v>
      </c>
      <c r="F11082" s="50" t="s">
        <v>5968</v>
      </c>
      <c r="G11082" s="50" t="s">
        <v>2383</v>
      </c>
      <c r="H11082" s="50" t="s">
        <v>25599</v>
      </c>
      <c r="I11082" s="50">
        <f>(DAX__2019_2020__33[[#This Row],[Adj Close]]-DAX__2019_2020__33[[#This Row],[Adj Open]])/DAX__2019_2020__33[[#This Row],[Adj Open]]</f>
        <v>6.3725637254901917E-3</v>
      </c>
      <c r="J11082" s="50">
        <f>DAX__2019_2020__33[[#This Row],[Adj Close]]-DAX__2019_2020__33[[#This Row],[Adj Open]]</f>
        <v>1.2772301898650085</v>
      </c>
      <c r="K11082" s="50">
        <v>296630</v>
      </c>
    </row>
    <row r="11083" spans="1:11" x14ac:dyDescent="0.3">
      <c r="A11083" s="51" t="str">
        <f t="shared" si="179"/>
        <v>MTX.DE</v>
      </c>
      <c r="B11083" s="52" t="s">
        <v>559</v>
      </c>
      <c r="C11083" s="50" t="s">
        <v>2371</v>
      </c>
      <c r="D11083" s="50">
        <f>DAX__2019_2020__33[[#This Row],[Open]]*(DAX__2019_2020__33[[#This Row],[Adj Close]]/DAX__2019_2020__33[[#This Row],[Close]])</f>
        <v>200.91766800172377</v>
      </c>
      <c r="E11083" s="50" t="s">
        <v>2371</v>
      </c>
      <c r="F11083" s="50" t="s">
        <v>2330</v>
      </c>
      <c r="G11083" s="50" t="s">
        <v>6261</v>
      </c>
      <c r="H11083" s="50" t="s">
        <v>25600</v>
      </c>
      <c r="I11083" s="50">
        <f>(DAX__2019_2020__33[[#This Row],[Adj Close]]-DAX__2019_2020__33[[#This Row],[Adj Open]])/DAX__2019_2020__33[[#This Row],[Adj Open]]</f>
        <v>-1.5647907090464475E-2</v>
      </c>
      <c r="J11083" s="50">
        <f>DAX__2019_2020__33[[#This Row],[Adj Close]]-DAX__2019_2020__33[[#This Row],[Adj Open]]</f>
        <v>-3.1439410017237606</v>
      </c>
      <c r="K11083" s="50">
        <v>253014</v>
      </c>
    </row>
    <row r="11084" spans="1:11" x14ac:dyDescent="0.3">
      <c r="A11084" s="51" t="str">
        <f t="shared" si="179"/>
        <v>MTX.DE</v>
      </c>
      <c r="B11084" s="52" t="s">
        <v>560</v>
      </c>
      <c r="C11084" s="50" t="s">
        <v>2414</v>
      </c>
      <c r="D11084" s="50">
        <f>DAX__2019_2020__33[[#This Row],[Open]]*(DAX__2019_2020__33[[#This Row],[Adj Close]]/DAX__2019_2020__33[[#This Row],[Close]])</f>
        <v>195.1701467841865</v>
      </c>
      <c r="E11084" s="50" t="s">
        <v>3349</v>
      </c>
      <c r="F11084" s="50" t="s">
        <v>25601</v>
      </c>
      <c r="G11084" s="50" t="s">
        <v>7251</v>
      </c>
      <c r="H11084" s="50" t="s">
        <v>25602</v>
      </c>
      <c r="I11084" s="50">
        <f>(DAX__2019_2020__33[[#This Row],[Adj Close]]-DAX__2019_2020__33[[#This Row],[Adj Open]])/DAX__2019_2020__33[[#This Row],[Adj Open]]</f>
        <v>-1.334001550485819E-2</v>
      </c>
      <c r="J11084" s="50">
        <f>DAX__2019_2020__33[[#This Row],[Adj Close]]-DAX__2019_2020__33[[#This Row],[Adj Open]]</f>
        <v>-2.6035727841864968</v>
      </c>
      <c r="K11084" s="50">
        <v>358058</v>
      </c>
    </row>
    <row r="11085" spans="1:11" x14ac:dyDescent="0.3">
      <c r="A11085" s="51" t="str">
        <f t="shared" si="179"/>
        <v>MTX.DE</v>
      </c>
      <c r="B11085" s="52" t="s">
        <v>561</v>
      </c>
      <c r="C11085" s="50" t="s">
        <v>24337</v>
      </c>
      <c r="D11085" s="50">
        <f>DAX__2019_2020__33[[#This Row],[Open]]*(DAX__2019_2020__33[[#This Row],[Adj Close]]/DAX__2019_2020__33[[#This Row],[Close]])</f>
        <v>191.191091667032</v>
      </c>
      <c r="E11085" s="50" t="s">
        <v>2391</v>
      </c>
      <c r="F11085" s="50" t="s">
        <v>25055</v>
      </c>
      <c r="G11085" s="50" t="s">
        <v>24436</v>
      </c>
      <c r="H11085" s="50" t="s">
        <v>25603</v>
      </c>
      <c r="I11085" s="50">
        <f>(DAX__2019_2020__33[[#This Row],[Adj Close]]-DAX__2019_2020__33[[#This Row],[Adj Open]])/DAX__2019_2020__33[[#This Row],[Adj Open]]</f>
        <v>2.5687563442306844E-4</v>
      </c>
      <c r="J11085" s="50">
        <f>DAX__2019_2020__33[[#This Row],[Adj Close]]-DAX__2019_2020__33[[#This Row],[Adj Open]]</f>
        <v>4.9112332968007877E-2</v>
      </c>
      <c r="K11085" s="50">
        <v>299201</v>
      </c>
    </row>
    <row r="11086" spans="1:11" x14ac:dyDescent="0.3">
      <c r="A11086" s="51" t="str">
        <f t="shared" si="179"/>
        <v>MTX.DE</v>
      </c>
      <c r="B11086" s="52" t="s">
        <v>562</v>
      </c>
      <c r="C11086" s="50" t="s">
        <v>3474</v>
      </c>
      <c r="D11086" s="50">
        <f>DAX__2019_2020__33[[#This Row],[Open]]*(DAX__2019_2020__33[[#This Row],[Adj Close]]/DAX__2019_2020__33[[#This Row],[Close]])</f>
        <v>192.81218229747637</v>
      </c>
      <c r="E11086" s="50" t="s">
        <v>3409</v>
      </c>
      <c r="F11086" s="50" t="s">
        <v>25087</v>
      </c>
      <c r="G11086" s="50" t="s">
        <v>2394</v>
      </c>
      <c r="H11086" s="50" t="s">
        <v>25604</v>
      </c>
      <c r="I11086" s="50">
        <f>(DAX__2019_2020__33[[#This Row],[Adj Close]]-DAX__2019_2020__33[[#This Row],[Adj Open]])/DAX__2019_2020__33[[#This Row],[Adj Open]]</f>
        <v>3.3120713375795947E-3</v>
      </c>
      <c r="J11086" s="50">
        <f>DAX__2019_2020__33[[#This Row],[Adj Close]]-DAX__2019_2020__33[[#This Row],[Adj Open]]</f>
        <v>0.63860770252364318</v>
      </c>
      <c r="K11086" s="50">
        <v>262256</v>
      </c>
    </row>
    <row r="11087" spans="1:11" x14ac:dyDescent="0.3">
      <c r="A11087" s="51" t="str">
        <f t="shared" si="179"/>
        <v>MTX.DE</v>
      </c>
      <c r="B11087" s="52" t="s">
        <v>563</v>
      </c>
      <c r="C11087" s="50" t="s">
        <v>24415</v>
      </c>
      <c r="D11087" s="50">
        <f>DAX__2019_2020__33[[#This Row],[Open]]*(DAX__2019_2020__33[[#This Row],[Adj Close]]/DAX__2019_2020__33[[#This Row],[Close]])</f>
        <v>196.15261924539297</v>
      </c>
      <c r="E11087" s="50" t="s">
        <v>2442</v>
      </c>
      <c r="F11087" s="50" t="s">
        <v>5977</v>
      </c>
      <c r="G11087" s="50" t="s">
        <v>2497</v>
      </c>
      <c r="H11087" s="50" t="s">
        <v>25605</v>
      </c>
      <c r="I11087" s="50">
        <f>(DAX__2019_2020__33[[#This Row],[Adj Close]]-DAX__2019_2020__33[[#This Row],[Adj Open]])/DAX__2019_2020__33[[#This Row],[Adj Open]]</f>
        <v>4.4327604637944502E-2</v>
      </c>
      <c r="J11087" s="50">
        <f>DAX__2019_2020__33[[#This Row],[Adj Close]]-DAX__2019_2020__33[[#This Row],[Adj Open]]</f>
        <v>8.694975754607043</v>
      </c>
      <c r="K11087" s="50">
        <v>407782</v>
      </c>
    </row>
    <row r="11088" spans="1:11" x14ac:dyDescent="0.3">
      <c r="A11088" s="51" t="str">
        <f t="shared" si="179"/>
        <v>MTX.DE</v>
      </c>
      <c r="B11088" s="52" t="s">
        <v>564</v>
      </c>
      <c r="C11088" s="50" t="s">
        <v>6086</v>
      </c>
      <c r="D11088" s="50">
        <f>DAX__2019_2020__33[[#This Row],[Open]]*(DAX__2019_2020__33[[#This Row],[Adj Close]]/DAX__2019_2020__33[[#This Row],[Close]])</f>
        <v>208.18802810266621</v>
      </c>
      <c r="E11088" s="50" t="s">
        <v>2478</v>
      </c>
      <c r="F11088" s="50" t="s">
        <v>2351</v>
      </c>
      <c r="G11088" s="50" t="s">
        <v>2360</v>
      </c>
      <c r="H11088" s="50" t="s">
        <v>25606</v>
      </c>
      <c r="I11088" s="50">
        <f>(DAX__2019_2020__33[[#This Row],[Adj Close]]-DAX__2019_2020__33[[#This Row],[Adj Open]])/DAX__2019_2020__33[[#This Row],[Adj Open]]</f>
        <v>-3.2562502101816999E-2</v>
      </c>
      <c r="J11088" s="50">
        <f>DAX__2019_2020__33[[#This Row],[Adj Close]]-DAX__2019_2020__33[[#This Row],[Adj Open]]</f>
        <v>-6.7791231026662047</v>
      </c>
      <c r="K11088" s="50">
        <v>366365</v>
      </c>
    </row>
    <row r="11089" spans="1:11" x14ac:dyDescent="0.3">
      <c r="A11089" s="51" t="str">
        <f t="shared" si="179"/>
        <v>MTX.DE</v>
      </c>
      <c r="B11089" s="52" t="s">
        <v>565</v>
      </c>
      <c r="C11089" s="50" t="s">
        <v>2347</v>
      </c>
      <c r="D11089" s="50">
        <f>DAX__2019_2020__33[[#This Row],[Open]]*(DAX__2019_2020__33[[#This Row],[Adj Close]]/DAX__2019_2020__33[[#This Row],[Close]])</f>
        <v>201.90015911554875</v>
      </c>
      <c r="E11089" s="50" t="s">
        <v>6331</v>
      </c>
      <c r="F11089" s="50" t="s">
        <v>3470</v>
      </c>
      <c r="G11089" s="50" t="s">
        <v>2358</v>
      </c>
      <c r="H11089" s="50" t="s">
        <v>25607</v>
      </c>
      <c r="I11089" s="50">
        <f>(DAX__2019_2020__33[[#This Row],[Adj Close]]-DAX__2019_2020__33[[#This Row],[Adj Open]])/DAX__2019_2020__33[[#This Row],[Adj Open]]</f>
        <v>-1.9464428223845032E-3</v>
      </c>
      <c r="J11089" s="50">
        <f>DAX__2019_2020__33[[#This Row],[Adj Close]]-DAX__2019_2020__33[[#This Row],[Adj Open]]</f>
        <v>-0.39298711554874899</v>
      </c>
      <c r="K11089" s="50">
        <v>187380</v>
      </c>
    </row>
    <row r="11090" spans="1:11" x14ac:dyDescent="0.3">
      <c r="A11090" s="51" t="str">
        <f t="shared" si="179"/>
        <v>MTX.DE</v>
      </c>
      <c r="B11090" s="52" t="s">
        <v>566</v>
      </c>
      <c r="C11090" s="50" t="s">
        <v>2355</v>
      </c>
      <c r="D11090" s="50">
        <f>DAX__2019_2020__33[[#This Row],[Open]]*(DAX__2019_2020__33[[#This Row],[Adj Close]]/DAX__2019_2020__33[[#This Row],[Close]])</f>
        <v>200.62291845244263</v>
      </c>
      <c r="E11090" s="50" t="s">
        <v>2382</v>
      </c>
      <c r="F11090" s="50" t="s">
        <v>3473</v>
      </c>
      <c r="G11090" s="50" t="s">
        <v>24365</v>
      </c>
      <c r="H11090" s="50" t="s">
        <v>25608</v>
      </c>
      <c r="I11090" s="50">
        <f>(DAX__2019_2020__33[[#This Row],[Adj Close]]-DAX__2019_2020__33[[#This Row],[Adj Open]])/DAX__2019_2020__33[[#This Row],[Adj Open]]</f>
        <v>9.794172523910588E-4</v>
      </c>
      <c r="J11090" s="50">
        <f>DAX__2019_2020__33[[#This Row],[Adj Close]]-DAX__2019_2020__33[[#This Row],[Adj Open]]</f>
        <v>0.19649354755736681</v>
      </c>
      <c r="K11090" s="50">
        <v>199387</v>
      </c>
    </row>
    <row r="11091" spans="1:11" x14ac:dyDescent="0.3">
      <c r="A11091" s="51" t="str">
        <f t="shared" si="179"/>
        <v>MTX.DE</v>
      </c>
      <c r="B11091" s="52" t="s">
        <v>567</v>
      </c>
      <c r="C11091" s="50" t="s">
        <v>2413</v>
      </c>
      <c r="D11091" s="50">
        <f>DAX__2019_2020__33[[#This Row],[Open]]*(DAX__2019_2020__33[[#This Row],[Adj Close]]/DAX__2019_2020__33[[#This Row],[Close]])</f>
        <v>198.95270530112714</v>
      </c>
      <c r="E11091" s="50" t="s">
        <v>2367</v>
      </c>
      <c r="F11091" s="50" t="s">
        <v>25146</v>
      </c>
      <c r="G11091" s="50" t="s">
        <v>25146</v>
      </c>
      <c r="H11091" s="50" t="s">
        <v>25609</v>
      </c>
      <c r="I11091" s="50">
        <f>(DAX__2019_2020__33[[#This Row],[Adj Close]]-DAX__2019_2020__33[[#This Row],[Adj Open]])/DAX__2019_2020__33[[#This Row],[Adj Open]]</f>
        <v>-2.2469150617284009E-2</v>
      </c>
      <c r="J11091" s="50">
        <f>DAX__2019_2020__33[[#This Row],[Adj Close]]-DAX__2019_2020__33[[#This Row],[Adj Open]]</f>
        <v>-4.4702983011271442</v>
      </c>
      <c r="K11091" s="50">
        <v>374989</v>
      </c>
    </row>
    <row r="11092" spans="1:11" x14ac:dyDescent="0.3">
      <c r="A11092" s="51" t="str">
        <f t="shared" si="179"/>
        <v>MTX.DE</v>
      </c>
      <c r="B11092" s="52" t="s">
        <v>568</v>
      </c>
      <c r="C11092" s="50" t="s">
        <v>2344</v>
      </c>
      <c r="D11092" s="50">
        <f>DAX__2019_2020__33[[#This Row],[Open]]*(DAX__2019_2020__33[[#This Row],[Adj Close]]/DAX__2019_2020__33[[#This Row],[Close]])</f>
        <v>196.49650068477911</v>
      </c>
      <c r="E11092" s="50" t="s">
        <v>6298</v>
      </c>
      <c r="F11092" s="50" t="s">
        <v>5977</v>
      </c>
      <c r="G11092" s="50" t="s">
        <v>6298</v>
      </c>
      <c r="H11092" s="50" t="s">
        <v>25610</v>
      </c>
      <c r="I11092" s="50">
        <f>(DAX__2019_2020__33[[#This Row],[Adj Close]]-DAX__2019_2020__33[[#This Row],[Adj Open]])/DAX__2019_2020__33[[#This Row],[Adj Open]]</f>
        <v>1.8499984999999993E-2</v>
      </c>
      <c r="J11092" s="50">
        <f>DAX__2019_2020__33[[#This Row],[Adj Close]]-DAX__2019_2020__33[[#This Row],[Adj Open]]</f>
        <v>3.6351823152209022</v>
      </c>
      <c r="K11092" s="50">
        <v>204747</v>
      </c>
    </row>
    <row r="11093" spans="1:11" x14ac:dyDescent="0.3">
      <c r="A11093" s="51" t="str">
        <f t="shared" si="179"/>
        <v>MTX.DE</v>
      </c>
      <c r="B11093" s="52" t="s">
        <v>569</v>
      </c>
      <c r="C11093" s="50" t="s">
        <v>2395</v>
      </c>
      <c r="D11093" s="50">
        <f>DAX__2019_2020__33[[#This Row],[Open]]*(DAX__2019_2020__33[[#This Row],[Adj Close]]/DAX__2019_2020__33[[#This Row],[Close]])</f>
        <v>199.24745326183259</v>
      </c>
      <c r="E11093" s="50" t="s">
        <v>3469</v>
      </c>
      <c r="F11093" s="50" t="s">
        <v>2427</v>
      </c>
      <c r="G11093" s="50" t="s">
        <v>3400</v>
      </c>
      <c r="H11093" s="50" t="s">
        <v>25611</v>
      </c>
      <c r="I11093" s="50">
        <f>(DAX__2019_2020__33[[#This Row],[Adj Close]]-DAX__2019_2020__33[[#This Row],[Adj Open]])/DAX__2019_2020__33[[#This Row],[Adj Open]]</f>
        <v>1.7258382387696534E-2</v>
      </c>
      <c r="J11093" s="50">
        <f>DAX__2019_2020__33[[#This Row],[Adj Close]]-DAX__2019_2020__33[[#This Row],[Adj Open]]</f>
        <v>3.4386887381674001</v>
      </c>
      <c r="K11093" s="50">
        <v>179115</v>
      </c>
    </row>
    <row r="11094" spans="1:11" x14ac:dyDescent="0.3">
      <c r="A11094" s="51" t="str">
        <f t="shared" si="179"/>
        <v>MTX.DE</v>
      </c>
      <c r="B11094" s="52" t="s">
        <v>570</v>
      </c>
      <c r="C11094" s="50" t="s">
        <v>2379</v>
      </c>
      <c r="D11094" s="50">
        <f>DAX__2019_2020__33[[#This Row],[Open]]*(DAX__2019_2020__33[[#This Row],[Adj Close]]/DAX__2019_2020__33[[#This Row],[Close]])</f>
        <v>203.0791220904791</v>
      </c>
      <c r="E11094" s="50" t="s">
        <v>2442</v>
      </c>
      <c r="F11094" s="50" t="s">
        <v>2347</v>
      </c>
      <c r="G11094" s="50" t="s">
        <v>2473</v>
      </c>
      <c r="H11094" s="50" t="s">
        <v>25612</v>
      </c>
      <c r="I11094" s="50">
        <f>(DAX__2019_2020__33[[#This Row],[Adj Close]]-DAX__2019_2020__33[[#This Row],[Adj Open]])/DAX__2019_2020__33[[#This Row],[Adj Open]]</f>
        <v>2.3705897779959888E-2</v>
      </c>
      <c r="J11094" s="50">
        <f>DAX__2019_2020__33[[#This Row],[Adj Close]]-DAX__2019_2020__33[[#This Row],[Adj Open]]</f>
        <v>4.8141729095208916</v>
      </c>
      <c r="K11094" s="50">
        <v>212885</v>
      </c>
    </row>
    <row r="11095" spans="1:11" x14ac:dyDescent="0.3">
      <c r="A11095" s="51" t="str">
        <f t="shared" si="179"/>
        <v>MTX.DE</v>
      </c>
      <c r="B11095" s="52" t="s">
        <v>571</v>
      </c>
      <c r="C11095" s="50" t="s">
        <v>3445</v>
      </c>
      <c r="D11095" s="50">
        <f>DAX__2019_2020__33[[#This Row],[Open]]*(DAX__2019_2020__33[[#This Row],[Adj Close]]/DAX__2019_2020__33[[#This Row],[Close]])</f>
        <v>207.0090689193793</v>
      </c>
      <c r="E11095" s="50" t="s">
        <v>6101</v>
      </c>
      <c r="F11095" s="50" t="s">
        <v>2490</v>
      </c>
      <c r="G11095" s="50" t="s">
        <v>3456</v>
      </c>
      <c r="H11095" s="50" t="s">
        <v>25613</v>
      </c>
      <c r="I11095" s="50">
        <f>(DAX__2019_2020__33[[#This Row],[Adj Close]]-DAX__2019_2020__33[[#This Row],[Adj Open]])/DAX__2019_2020__33[[#This Row],[Adj Open]]</f>
        <v>-1.2814414041021597E-2</v>
      </c>
      <c r="J11095" s="50">
        <f>DAX__2019_2020__33[[#This Row],[Adj Close]]-DAX__2019_2020__33[[#This Row],[Adj Open]]</f>
        <v>-2.6526999193793017</v>
      </c>
      <c r="K11095" s="50">
        <v>149645</v>
      </c>
    </row>
    <row r="11096" spans="1:11" x14ac:dyDescent="0.3">
      <c r="A11096" s="51" t="str">
        <f t="shared" si="179"/>
        <v>MTX.DE</v>
      </c>
      <c r="B11096" s="52" t="s">
        <v>572</v>
      </c>
      <c r="C11096" s="50" t="s">
        <v>2482</v>
      </c>
      <c r="D11096" s="50">
        <f>DAX__2019_2020__33[[#This Row],[Open]]*(DAX__2019_2020__33[[#This Row],[Adj Close]]/DAX__2019_2020__33[[#This Row],[Close]])</f>
        <v>203.17738299999999</v>
      </c>
      <c r="E11096" s="50" t="s">
        <v>2490</v>
      </c>
      <c r="F11096" s="50" t="s">
        <v>2364</v>
      </c>
      <c r="G11096" s="50" t="s">
        <v>2482</v>
      </c>
      <c r="H11096" s="50" t="s">
        <v>25614</v>
      </c>
      <c r="I11096" s="50">
        <f>(DAX__2019_2020__33[[#This Row],[Adj Close]]-DAX__2019_2020__33[[#This Row],[Adj Open]])/DAX__2019_2020__33[[#This Row],[Adj Open]]</f>
        <v>0</v>
      </c>
      <c r="J11096" s="50">
        <f>DAX__2019_2020__33[[#This Row],[Adj Close]]-DAX__2019_2020__33[[#This Row],[Adj Open]]</f>
        <v>0</v>
      </c>
      <c r="K11096" s="50">
        <v>153500</v>
      </c>
    </row>
    <row r="11097" spans="1:11" x14ac:dyDescent="0.3">
      <c r="A11097" s="51" t="str">
        <f t="shared" si="179"/>
        <v>MTX.DE</v>
      </c>
      <c r="B11097" s="52" t="s">
        <v>573</v>
      </c>
      <c r="C11097" s="50" t="s">
        <v>24465</v>
      </c>
      <c r="D11097" s="50">
        <f>DAX__2019_2020__33[[#This Row],[Open]]*(DAX__2019_2020__33[[#This Row],[Adj Close]]/DAX__2019_2020__33[[#This Row],[Close]])</f>
        <v>202.09663954501005</v>
      </c>
      <c r="E11097" s="50" t="s">
        <v>24379</v>
      </c>
      <c r="F11097" s="50" t="s">
        <v>6135</v>
      </c>
      <c r="G11097" s="50" t="s">
        <v>2347</v>
      </c>
      <c r="H11097" s="50" t="s">
        <v>25615</v>
      </c>
      <c r="I11097" s="50">
        <f>(DAX__2019_2020__33[[#This Row],[Adj Close]]-DAX__2019_2020__33[[#This Row],[Adj Open]])/DAX__2019_2020__33[[#This Row],[Adj Open]]</f>
        <v>-9.7227517217712335E-4</v>
      </c>
      <c r="J11097" s="50">
        <f>DAX__2019_2020__33[[#This Row],[Adj Close]]-DAX__2019_2020__33[[#This Row],[Adj Open]]</f>
        <v>-0.19649354501004268</v>
      </c>
      <c r="K11097" s="50">
        <v>132299</v>
      </c>
    </row>
    <row r="11098" spans="1:11" x14ac:dyDescent="0.3">
      <c r="A11098" s="51" t="str">
        <f t="shared" si="179"/>
        <v>MTX.DE</v>
      </c>
      <c r="B11098" s="52" t="s">
        <v>574</v>
      </c>
      <c r="C11098" s="50" t="s">
        <v>24377</v>
      </c>
      <c r="D11098" s="50">
        <f>DAX__2019_2020__33[[#This Row],[Open]]*(DAX__2019_2020__33[[#This Row],[Adj Close]]/DAX__2019_2020__33[[#This Row],[Close]])</f>
        <v>203.37387780066425</v>
      </c>
      <c r="E11098" s="50" t="s">
        <v>2489</v>
      </c>
      <c r="F11098" s="50" t="s">
        <v>6331</v>
      </c>
      <c r="G11098" s="50" t="s">
        <v>6070</v>
      </c>
      <c r="H11098" s="50" t="s">
        <v>25616</v>
      </c>
      <c r="I11098" s="50">
        <f>(DAX__2019_2020__33[[#This Row],[Adj Close]]-DAX__2019_2020__33[[#This Row],[Adj Open]])/DAX__2019_2020__33[[#This Row],[Adj Open]]</f>
        <v>6.2802077294686646E-3</v>
      </c>
      <c r="J11098" s="50">
        <f>DAX__2019_2020__33[[#This Row],[Adj Close]]-DAX__2019_2020__33[[#This Row],[Adj Open]]</f>
        <v>1.2772301993357473</v>
      </c>
      <c r="K11098" s="50">
        <v>189977</v>
      </c>
    </row>
    <row r="11099" spans="1:11" x14ac:dyDescent="0.3">
      <c r="A11099" s="51" t="str">
        <f t="shared" si="179"/>
        <v>MTX.DE</v>
      </c>
      <c r="B11099" s="52" t="s">
        <v>575</v>
      </c>
      <c r="C11099" s="50" t="s">
        <v>2359</v>
      </c>
      <c r="D11099" s="50">
        <f>DAX__2019_2020__33[[#This Row],[Open]]*(DAX__2019_2020__33[[#This Row],[Adj Close]]/DAX__2019_2020__33[[#This Row],[Close]])</f>
        <v>204.0616066019559</v>
      </c>
      <c r="E11099" s="50" t="s">
        <v>2447</v>
      </c>
      <c r="F11099" s="50" t="s">
        <v>2368</v>
      </c>
      <c r="G11099" s="50" t="s">
        <v>6102</v>
      </c>
      <c r="H11099" s="50" t="s">
        <v>25617</v>
      </c>
      <c r="I11099" s="50">
        <f>(DAX__2019_2020__33[[#This Row],[Adj Close]]-DAX__2019_2020__33[[#This Row],[Adj Open]])/DAX__2019_2020__33[[#This Row],[Adj Open]]</f>
        <v>8.6663602599859873E-3</v>
      </c>
      <c r="J11099" s="50">
        <f>DAX__2019_2020__33[[#This Row],[Adj Close]]-DAX__2019_2020__33[[#This Row],[Adj Open]]</f>
        <v>1.7684713980440847</v>
      </c>
      <c r="K11099" s="50">
        <v>242987</v>
      </c>
    </row>
    <row r="11100" spans="1:11" x14ac:dyDescent="0.3">
      <c r="A11100" s="51" t="str">
        <f t="shared" si="179"/>
        <v>MTX.DE</v>
      </c>
      <c r="B11100" s="52" t="s">
        <v>576</v>
      </c>
      <c r="C11100" s="50" t="s">
        <v>2497</v>
      </c>
      <c r="D11100" s="50">
        <f>DAX__2019_2020__33[[#This Row],[Open]]*(DAX__2019_2020__33[[#This Row],[Adj Close]]/DAX__2019_2020__33[[#This Row],[Close]])</f>
        <v>204.84760372474693</v>
      </c>
      <c r="E11100" s="50" t="s">
        <v>6069</v>
      </c>
      <c r="F11100" s="50" t="s">
        <v>2351</v>
      </c>
      <c r="G11100" s="50" t="s">
        <v>2380</v>
      </c>
      <c r="H11100" s="50" t="s">
        <v>25618</v>
      </c>
      <c r="I11100" s="50">
        <f>(DAX__2019_2020__33[[#This Row],[Adj Close]]-DAX__2019_2020__33[[#This Row],[Adj Open]])/DAX__2019_2020__33[[#This Row],[Adj Open]]</f>
        <v>-1.1031189448441328E-2</v>
      </c>
      <c r="J11100" s="50">
        <f>DAX__2019_2020__33[[#This Row],[Adj Close]]-DAX__2019_2020__33[[#This Row],[Adj Open]]</f>
        <v>-2.2597127247469189</v>
      </c>
      <c r="K11100" s="50">
        <v>219622</v>
      </c>
    </row>
    <row r="11101" spans="1:11" x14ac:dyDescent="0.3">
      <c r="A11101" s="51" t="str">
        <f t="shared" si="179"/>
        <v>MTX.DE</v>
      </c>
      <c r="B11101" s="52" t="s">
        <v>577</v>
      </c>
      <c r="C11101" s="50" t="s">
        <v>6171</v>
      </c>
      <c r="D11101" s="50">
        <f>DAX__2019_2020__33[[#This Row],[Open]]*(DAX__2019_2020__33[[#This Row],[Adj Close]]/DAX__2019_2020__33[[#This Row],[Close]])</f>
        <v>205.24059646772611</v>
      </c>
      <c r="E11101" s="50" t="s">
        <v>2492</v>
      </c>
      <c r="F11101" s="50" t="s">
        <v>6334</v>
      </c>
      <c r="G11101" s="50" t="s">
        <v>2350</v>
      </c>
      <c r="H11101" s="50" t="s">
        <v>25619</v>
      </c>
      <c r="I11101" s="50">
        <f>(DAX__2019_2020__33[[#This Row],[Adj Close]]-DAX__2019_2020__33[[#This Row],[Adj Open]])/DAX__2019_2020__33[[#This Row],[Adj Open]]</f>
        <v>-1.3882211983213287E-2</v>
      </c>
      <c r="J11101" s="50">
        <f>DAX__2019_2020__33[[#This Row],[Adj Close]]-DAX__2019_2020__33[[#This Row],[Adj Open]]</f>
        <v>-2.8491934677261099</v>
      </c>
      <c r="K11101" s="50">
        <v>180409</v>
      </c>
    </row>
    <row r="11102" spans="1:11" x14ac:dyDescent="0.3">
      <c r="A11102" s="51" t="str">
        <f t="shared" si="179"/>
        <v>MTX.DE</v>
      </c>
      <c r="B11102" s="52" t="s">
        <v>578</v>
      </c>
      <c r="C11102" s="50" t="s">
        <v>3400</v>
      </c>
      <c r="D11102" s="50">
        <f>DAX__2019_2020__33[[#This Row],[Open]]*(DAX__2019_2020__33[[#This Row],[Adj Close]]/DAX__2019_2020__33[[#This Row],[Close]])</f>
        <v>202.68613598648355</v>
      </c>
      <c r="E11102" s="50" t="s">
        <v>6069</v>
      </c>
      <c r="F11102" s="50" t="s">
        <v>6160</v>
      </c>
      <c r="G11102" s="50" t="s">
        <v>3451</v>
      </c>
      <c r="H11102" s="50" t="s">
        <v>25620</v>
      </c>
      <c r="I11102" s="50">
        <f>(DAX__2019_2020__33[[#This Row],[Adj Close]]-DAX__2019_2020__33[[#This Row],[Adj Open]])/DAX__2019_2020__33[[#This Row],[Adj Open]]</f>
        <v>5.8167570651950426E-3</v>
      </c>
      <c r="J11102" s="50">
        <f>DAX__2019_2020__33[[#This Row],[Adj Close]]-DAX__2019_2020__33[[#This Row],[Adj Open]]</f>
        <v>1.1789760135164613</v>
      </c>
      <c r="K11102" s="50">
        <v>159670</v>
      </c>
    </row>
    <row r="11103" spans="1:11" x14ac:dyDescent="0.3">
      <c r="A11103" s="51" t="str">
        <f t="shared" si="179"/>
        <v>MTX.DE</v>
      </c>
      <c r="B11103" s="52" t="s">
        <v>579</v>
      </c>
      <c r="C11103" s="50" t="s">
        <v>3451</v>
      </c>
      <c r="D11103" s="50">
        <f>DAX__2019_2020__33[[#This Row],[Open]]*(DAX__2019_2020__33[[#This Row],[Adj Close]]/DAX__2019_2020__33[[#This Row],[Close]])</f>
        <v>203.86511490231214</v>
      </c>
      <c r="E11103" s="50" t="s">
        <v>2471</v>
      </c>
      <c r="F11103" s="50" t="s">
        <v>2370</v>
      </c>
      <c r="G11103" s="50" t="s">
        <v>2479</v>
      </c>
      <c r="H11103" s="50" t="s">
        <v>25621</v>
      </c>
      <c r="I11103" s="50">
        <f>(DAX__2019_2020__33[[#This Row],[Adj Close]]-DAX__2019_2020__33[[#This Row],[Adj Open]])/DAX__2019_2020__33[[#This Row],[Adj Open]]</f>
        <v>1.9276819277107601E-3</v>
      </c>
      <c r="J11103" s="50">
        <f>DAX__2019_2020__33[[#This Row],[Adj Close]]-DAX__2019_2020__33[[#This Row],[Adj Open]]</f>
        <v>0.39298709768786466</v>
      </c>
      <c r="K11103" s="50">
        <v>228506</v>
      </c>
    </row>
    <row r="11104" spans="1:11" x14ac:dyDescent="0.3">
      <c r="A11104" s="51" t="str">
        <f t="shared" si="179"/>
        <v>MTX.DE</v>
      </c>
      <c r="B11104" s="52" t="s">
        <v>580</v>
      </c>
      <c r="C11104" s="50" t="s">
        <v>2496</v>
      </c>
      <c r="D11104" s="50">
        <f>DAX__2019_2020__33[[#This Row],[Open]]*(DAX__2019_2020__33[[#This Row],[Adj Close]]/DAX__2019_2020__33[[#This Row],[Close]])</f>
        <v>206.32133295843519</v>
      </c>
      <c r="E11104" s="50" t="s">
        <v>2471</v>
      </c>
      <c r="F11104" s="50" t="s">
        <v>2364</v>
      </c>
      <c r="G11104" s="50" t="s">
        <v>2371</v>
      </c>
      <c r="H11104" s="50" t="s">
        <v>25622</v>
      </c>
      <c r="I11104" s="50">
        <f>(DAX__2019_2020__33[[#This Row],[Adj Close]]-DAX__2019_2020__33[[#This Row],[Adj Open]])/DAX__2019_2020__33[[#This Row],[Adj Open]]</f>
        <v>-2.6190476190476153E-2</v>
      </c>
      <c r="J11104" s="50">
        <f>DAX__2019_2020__33[[#This Row],[Adj Close]]-DAX__2019_2020__33[[#This Row],[Adj Open]]</f>
        <v>-5.4036539584351999</v>
      </c>
      <c r="K11104" s="50">
        <v>258686</v>
      </c>
    </row>
    <row r="11105" spans="1:11" x14ac:dyDescent="0.3">
      <c r="A11105" s="51" t="str">
        <f t="shared" si="179"/>
        <v>MTX.DE</v>
      </c>
      <c r="B11105" s="52" t="s">
        <v>581</v>
      </c>
      <c r="C11105" s="50" t="s">
        <v>2395</v>
      </c>
      <c r="D11105" s="50">
        <f>DAX__2019_2020__33[[#This Row],[Open]]*(DAX__2019_2020__33[[#This Row],[Adj Close]]/DAX__2019_2020__33[[#This Row],[Close]])</f>
        <v>199.24744005925194</v>
      </c>
      <c r="E11105" s="50" t="s">
        <v>6049</v>
      </c>
      <c r="F11105" s="50" t="s">
        <v>2363</v>
      </c>
      <c r="G11105" s="50" t="s">
        <v>6334</v>
      </c>
      <c r="H11105" s="50" t="s">
        <v>25623</v>
      </c>
      <c r="I11105" s="50">
        <f>(DAX__2019_2020__33[[#This Row],[Adj Close]]-DAX__2019_2020__33[[#This Row],[Adj Open]])/DAX__2019_2020__33[[#This Row],[Adj Open]]</f>
        <v>1.1834289765764856E-2</v>
      </c>
      <c r="J11105" s="50">
        <f>DAX__2019_2020__33[[#This Row],[Adj Close]]-DAX__2019_2020__33[[#This Row],[Adj Open]]</f>
        <v>2.3579519407480518</v>
      </c>
      <c r="K11105" s="50">
        <v>355264</v>
      </c>
    </row>
    <row r="11106" spans="1:11" x14ac:dyDescent="0.3">
      <c r="A11106" s="51" t="str">
        <f t="shared" si="179"/>
        <v>MTX.DE</v>
      </c>
      <c r="B11106" s="52" t="s">
        <v>582</v>
      </c>
      <c r="C11106" s="50" t="s">
        <v>2330</v>
      </c>
      <c r="D11106" s="50">
        <f>DAX__2019_2020__33[[#This Row],[Open]]*(DAX__2019_2020__33[[#This Row],[Adj Close]]/DAX__2019_2020__33[[#This Row],[Close]])</f>
        <v>194.53153899219433</v>
      </c>
      <c r="E11106" s="50" t="s">
        <v>2383</v>
      </c>
      <c r="F11106" s="50" t="s">
        <v>7200</v>
      </c>
      <c r="G11106" s="50" t="s">
        <v>2369</v>
      </c>
      <c r="H11106" s="50" t="s">
        <v>25624</v>
      </c>
      <c r="I11106" s="50">
        <f>(DAX__2019_2020__33[[#This Row],[Adj Close]]-DAX__2019_2020__33[[#This Row],[Adj Open]])/DAX__2019_2020__33[[#This Row],[Adj Open]]</f>
        <v>2.8282858585858585E-2</v>
      </c>
      <c r="J11106" s="50">
        <f>DAX__2019_2020__33[[#This Row],[Adj Close]]-DAX__2019_2020__33[[#This Row],[Adj Open]]</f>
        <v>5.5019080078056675</v>
      </c>
      <c r="K11106" s="50">
        <v>378713</v>
      </c>
    </row>
    <row r="11107" spans="1:11" x14ac:dyDescent="0.3">
      <c r="A11107" s="51" t="str">
        <f t="shared" si="179"/>
        <v>MTX.DE</v>
      </c>
      <c r="B11107" s="52" t="s">
        <v>583</v>
      </c>
      <c r="C11107" s="50" t="s">
        <v>6334</v>
      </c>
      <c r="D11107" s="50">
        <f>DAX__2019_2020__33[[#This Row],[Open]]*(DAX__2019_2020__33[[#This Row],[Adj Close]]/DAX__2019_2020__33[[#This Row],[Close]])</f>
        <v>201.60540585710518</v>
      </c>
      <c r="E11107" s="50" t="s">
        <v>24381</v>
      </c>
      <c r="F11107" s="50" t="s">
        <v>2397</v>
      </c>
      <c r="G11107" s="50" t="s">
        <v>2361</v>
      </c>
      <c r="H11107" s="50" t="s">
        <v>25625</v>
      </c>
      <c r="I11107" s="50">
        <f>(DAX__2019_2020__33[[#This Row],[Adj Close]]-DAX__2019_2020__33[[#This Row],[Adj Open]])/DAX__2019_2020__33[[#This Row],[Adj Open]]</f>
        <v>1.0233947518040201E-2</v>
      </c>
      <c r="J11107" s="50">
        <f>DAX__2019_2020__33[[#This Row],[Adj Close]]-DAX__2019_2020__33[[#This Row],[Adj Open]]</f>
        <v>2.063219142894809</v>
      </c>
      <c r="K11107" s="50">
        <v>199600</v>
      </c>
    </row>
    <row r="11108" spans="1:11" x14ac:dyDescent="0.3">
      <c r="A11108" s="51" t="str">
        <f t="shared" si="179"/>
        <v>MTX.DE</v>
      </c>
      <c r="B11108" s="52" t="s">
        <v>584</v>
      </c>
      <c r="C11108" s="50" t="s">
        <v>6063</v>
      </c>
      <c r="D11108" s="50">
        <f>DAX__2019_2020__33[[#This Row],[Open]]*(DAX__2019_2020__33[[#This Row],[Adj Close]]/DAX__2019_2020__33[[#This Row],[Close]])</f>
        <v>203.47213226065233</v>
      </c>
      <c r="E11108" s="50" t="s">
        <v>3490</v>
      </c>
      <c r="F11108" s="50" t="s">
        <v>24377</v>
      </c>
      <c r="G11108" s="50" t="s">
        <v>6408</v>
      </c>
      <c r="H11108" s="50" t="s">
        <v>25626</v>
      </c>
      <c r="I11108" s="50">
        <f>(DAX__2019_2020__33[[#This Row],[Adj Close]]-DAX__2019_2020__33[[#This Row],[Adj Open]])/DAX__2019_2020__33[[#This Row],[Adj Open]]</f>
        <v>4.7320075886429398E-2</v>
      </c>
      <c r="J11108" s="50">
        <f>DAX__2019_2020__33[[#This Row],[Adj Close]]-DAX__2019_2020__33[[#This Row],[Adj Open]]</f>
        <v>9.6283167393476674</v>
      </c>
      <c r="K11108" s="50">
        <v>241161</v>
      </c>
    </row>
    <row r="11109" spans="1:11" x14ac:dyDescent="0.3">
      <c r="A11109" s="51" t="str">
        <f t="shared" si="179"/>
        <v>MTX.DE</v>
      </c>
      <c r="B11109" s="52" t="s">
        <v>585</v>
      </c>
      <c r="C11109" s="50" t="s">
        <v>6459</v>
      </c>
      <c r="D11109" s="50">
        <f>DAX__2019_2020__33[[#This Row],[Open]]*(DAX__2019_2020__33[[#This Row],[Adj Close]]/DAX__2019_2020__33[[#This Row],[Close]])</f>
        <v>216.14614368576898</v>
      </c>
      <c r="E11109" s="50" t="s">
        <v>3345</v>
      </c>
      <c r="F11109" s="50" t="s">
        <v>3419</v>
      </c>
      <c r="G11109" s="50" t="s">
        <v>6196</v>
      </c>
      <c r="H11109" s="50" t="s">
        <v>25627</v>
      </c>
      <c r="I11109" s="50">
        <f>(DAX__2019_2020__33[[#This Row],[Adj Close]]-DAX__2019_2020__33[[#This Row],[Adj Open]])/DAX__2019_2020__33[[#This Row],[Adj Open]]</f>
        <v>-2.681815454545455E-2</v>
      </c>
      <c r="J11109" s="50">
        <f>DAX__2019_2020__33[[#This Row],[Adj Close]]-DAX__2019_2020__33[[#This Row],[Adj Open]]</f>
        <v>-5.7966406857689776</v>
      </c>
      <c r="K11109" s="50">
        <v>147060</v>
      </c>
    </row>
    <row r="11110" spans="1:11" x14ac:dyDescent="0.3">
      <c r="A11110" s="51" t="str">
        <f t="shared" si="179"/>
        <v>MTX.DE</v>
      </c>
      <c r="B11110" s="52" t="s">
        <v>586</v>
      </c>
      <c r="C11110" s="50" t="s">
        <v>6408</v>
      </c>
      <c r="D11110" s="50">
        <f>DAX__2019_2020__33[[#This Row],[Open]]*(DAX__2019_2020__33[[#This Row],[Adj Close]]/DAX__2019_2020__33[[#This Row],[Close]])</f>
        <v>213.10045502794074</v>
      </c>
      <c r="E11110" s="50" t="s">
        <v>6405</v>
      </c>
      <c r="F11110" s="50" t="s">
        <v>6217</v>
      </c>
      <c r="G11110" s="50" t="s">
        <v>3439</v>
      </c>
      <c r="H11110" s="50" t="s">
        <v>25628</v>
      </c>
      <c r="I11110" s="50">
        <f>(DAX__2019_2020__33[[#This Row],[Adj Close]]-DAX__2019_2020__33[[#This Row],[Adj Open]])/DAX__2019_2020__33[[#This Row],[Adj Open]]</f>
        <v>3.6883495718308843E-3</v>
      </c>
      <c r="J11110" s="50">
        <f>DAX__2019_2020__33[[#This Row],[Adj Close]]-DAX__2019_2020__33[[#This Row],[Adj Open]]</f>
        <v>0.78598897205927187</v>
      </c>
      <c r="K11110" s="50">
        <v>177751</v>
      </c>
    </row>
    <row r="11111" spans="1:11" x14ac:dyDescent="0.3">
      <c r="A11111" s="51" t="str">
        <f t="shared" si="179"/>
        <v>MTX.DE</v>
      </c>
      <c r="B11111" s="52" t="s">
        <v>587</v>
      </c>
      <c r="C11111" s="50" t="s">
        <v>2465</v>
      </c>
      <c r="D11111" s="50">
        <f>DAX__2019_2020__33[[#This Row],[Open]]*(DAX__2019_2020__33[[#This Row],[Adj Close]]/DAX__2019_2020__33[[#This Row],[Close]])</f>
        <v>213.19870086781725</v>
      </c>
      <c r="E11111" s="50" t="s">
        <v>3490</v>
      </c>
      <c r="F11111" s="50" t="s">
        <v>2501</v>
      </c>
      <c r="G11111" s="50" t="s">
        <v>2501</v>
      </c>
      <c r="H11111" s="50" t="s">
        <v>25629</v>
      </c>
      <c r="I11111" s="50">
        <f>(DAX__2019_2020__33[[#This Row],[Adj Close]]-DAX__2019_2020__33[[#This Row],[Adj Open]])/DAX__2019_2020__33[[#This Row],[Adj Open]]</f>
        <v>-1.6589889400921615E-2</v>
      </c>
      <c r="J11111" s="50">
        <f>DAX__2019_2020__33[[#This Row],[Adj Close]]-DAX__2019_2020__33[[#This Row],[Adj Open]]</f>
        <v>-3.5369428678172596</v>
      </c>
      <c r="K11111" s="50">
        <v>89005</v>
      </c>
    </row>
    <row r="11112" spans="1:11" x14ac:dyDescent="0.3">
      <c r="A11112" s="51" t="str">
        <f t="shared" ref="A11112:A11175" si="180">"PUM.DE"</f>
        <v>PUM.DE</v>
      </c>
      <c r="B11112" s="52" t="s">
        <v>83</v>
      </c>
      <c r="C11112" s="50" t="s">
        <v>8271</v>
      </c>
      <c r="D11112" s="50">
        <f>DAX__2019_2020__33[[#This Row],[Open]]*(DAX__2019_2020__33[[#This Row],[Adj Close]]/DAX__2019_2020__33[[#This Row],[Close]])</f>
        <v>41.800581437761224</v>
      </c>
      <c r="E11112" s="50" t="s">
        <v>944</v>
      </c>
      <c r="F11112" s="50" t="s">
        <v>17480</v>
      </c>
      <c r="G11112" s="50" t="s">
        <v>960</v>
      </c>
      <c r="H11112" s="50" t="s">
        <v>25630</v>
      </c>
      <c r="I11112" s="50">
        <f>(DAX__2019_2020__33[[#This Row],[Adj Close]]-DAX__2019_2020__33[[#This Row],[Adj Open]])/DAX__2019_2020__33[[#This Row],[Adj Open]]</f>
        <v>9.3023720930231982E-3</v>
      </c>
      <c r="J11112" s="50">
        <f>DAX__2019_2020__33[[#This Row],[Adj Close]]-DAX__2019_2020__33[[#This Row],[Adj Open]]</f>
        <v>0.38884456223877351</v>
      </c>
      <c r="K11112" s="50">
        <v>373340</v>
      </c>
    </row>
    <row r="11113" spans="1:11" x14ac:dyDescent="0.3">
      <c r="A11113" s="51" t="str">
        <f t="shared" si="180"/>
        <v>PUM.DE</v>
      </c>
      <c r="B11113" s="52" t="s">
        <v>84</v>
      </c>
      <c r="C11113" s="50" t="s">
        <v>591</v>
      </c>
      <c r="D11113" s="50">
        <f>DAX__2019_2020__33[[#This Row],[Open]]*(DAX__2019_2020__33[[#This Row],[Adj Close]]/DAX__2019_2020__33[[#This Row],[Close]])</f>
        <v>41.703374286073633</v>
      </c>
      <c r="E11113" s="50" t="s">
        <v>953</v>
      </c>
      <c r="F11113" s="50" t="s">
        <v>8214</v>
      </c>
      <c r="G11113" s="50" t="s">
        <v>8271</v>
      </c>
      <c r="H11113" s="50" t="s">
        <v>25631</v>
      </c>
      <c r="I11113" s="50">
        <f>(DAX__2019_2020__33[[#This Row],[Adj Close]]-DAX__2019_2020__33[[#This Row],[Adj Open]])/DAX__2019_2020__33[[#This Row],[Adj Open]]</f>
        <v>2.3309556022864174E-3</v>
      </c>
      <c r="J11113" s="50">
        <f>DAX__2019_2020__33[[#This Row],[Adj Close]]-DAX__2019_2020__33[[#This Row],[Adj Open]]</f>
        <v>9.7208713926370649E-2</v>
      </c>
      <c r="K11113" s="50">
        <v>340270</v>
      </c>
    </row>
    <row r="11114" spans="1:11" x14ac:dyDescent="0.3">
      <c r="A11114" s="51" t="str">
        <f t="shared" si="180"/>
        <v>PUM.DE</v>
      </c>
      <c r="B11114" s="52" t="s">
        <v>85</v>
      </c>
      <c r="C11114" s="50" t="s">
        <v>8271</v>
      </c>
      <c r="D11114" s="50">
        <f>DAX__2019_2020__33[[#This Row],[Open]]*(DAX__2019_2020__33[[#This Row],[Adj Close]]/DAX__2019_2020__33[[#This Row],[Close]])</f>
        <v>41.800581272512098</v>
      </c>
      <c r="E11114" s="50" t="s">
        <v>8263</v>
      </c>
      <c r="F11114" s="50" t="s">
        <v>20882</v>
      </c>
      <c r="G11114" s="50" t="s">
        <v>961</v>
      </c>
      <c r="H11114" s="50" t="s">
        <v>25632</v>
      </c>
      <c r="I11114" s="50">
        <f>(DAX__2019_2020__33[[#This Row],[Adj Close]]-DAX__2019_2020__33[[#This Row],[Adj Open]])/DAX__2019_2020__33[[#This Row],[Adj Open]]</f>
        <v>4.5348860465116284E-2</v>
      </c>
      <c r="J11114" s="50">
        <f>DAX__2019_2020__33[[#This Row],[Adj Close]]-DAX__2019_2020__33[[#This Row],[Adj Open]]</f>
        <v>1.8956087274879039</v>
      </c>
      <c r="K11114" s="50">
        <v>424480</v>
      </c>
    </row>
    <row r="11115" spans="1:11" x14ac:dyDescent="0.3">
      <c r="A11115" s="51" t="str">
        <f t="shared" si="180"/>
        <v>PUM.DE</v>
      </c>
      <c r="B11115" s="52" t="s">
        <v>86</v>
      </c>
      <c r="C11115" s="50" t="s">
        <v>1284</v>
      </c>
      <c r="D11115" s="50">
        <f>DAX__2019_2020__33[[#This Row],[Open]]*(DAX__2019_2020__33[[#This Row],[Adj Close]]/DAX__2019_2020__33[[#This Row],[Close]])</f>
        <v>44.133644610879998</v>
      </c>
      <c r="E11115" s="50" t="s">
        <v>1284</v>
      </c>
      <c r="F11115" s="50" t="s">
        <v>973</v>
      </c>
      <c r="G11115" s="50" t="s">
        <v>19915</v>
      </c>
      <c r="H11115" s="50" t="s">
        <v>25633</v>
      </c>
      <c r="I11115" s="50">
        <f>(DAX__2019_2020__33[[#This Row],[Adj Close]]-DAX__2019_2020__33[[#This Row],[Adj Open]])/DAX__2019_2020__33[[#This Row],[Adj Open]]</f>
        <v>-2.5330439412755881E-2</v>
      </c>
      <c r="J11115" s="50">
        <f>DAX__2019_2020__33[[#This Row],[Adj Close]]-DAX__2019_2020__33[[#This Row],[Adj Open]]</f>
        <v>-1.1179246108799958</v>
      </c>
      <c r="K11115" s="50">
        <v>299950</v>
      </c>
    </row>
    <row r="11116" spans="1:11" x14ac:dyDescent="0.3">
      <c r="A11116" s="51" t="str">
        <f t="shared" si="180"/>
        <v>PUM.DE</v>
      </c>
      <c r="B11116" s="52" t="s">
        <v>87</v>
      </c>
      <c r="C11116" s="50" t="s">
        <v>1403</v>
      </c>
      <c r="D11116" s="50">
        <f>DAX__2019_2020__33[[#This Row],[Open]]*(DAX__2019_2020__33[[#This Row],[Adj Close]]/DAX__2019_2020__33[[#This Row],[Close]])</f>
        <v>43.210138642893106</v>
      </c>
      <c r="E11116" s="50" t="s">
        <v>11585</v>
      </c>
      <c r="F11116" s="50" t="s">
        <v>1060</v>
      </c>
      <c r="G11116" s="50" t="s">
        <v>11602</v>
      </c>
      <c r="H11116" s="50" t="s">
        <v>25634</v>
      </c>
      <c r="I11116" s="50">
        <f>(DAX__2019_2020__33[[#This Row],[Adj Close]]-DAX__2019_2020__33[[#This Row],[Adj Open]])/DAX__2019_2020__33[[#This Row],[Adj Open]]</f>
        <v>1.1248368700823468E-3</v>
      </c>
      <c r="J11116" s="50">
        <f>DAX__2019_2020__33[[#This Row],[Adj Close]]-DAX__2019_2020__33[[#This Row],[Adj Open]]</f>
        <v>4.8604357106896146E-2</v>
      </c>
      <c r="K11116" s="50">
        <v>371190</v>
      </c>
    </row>
    <row r="11117" spans="1:11" x14ac:dyDescent="0.3">
      <c r="A11117" s="51" t="str">
        <f t="shared" si="180"/>
        <v>PUM.DE</v>
      </c>
      <c r="B11117" s="52" t="s">
        <v>88</v>
      </c>
      <c r="C11117" s="50" t="s">
        <v>1275</v>
      </c>
      <c r="D11117" s="50">
        <f>DAX__2019_2020__33[[#This Row],[Open]]*(DAX__2019_2020__33[[#This Row],[Adj Close]]/DAX__2019_2020__33[[#This Row],[Close]])</f>
        <v>43.598980370900478</v>
      </c>
      <c r="E11117" s="50" t="s">
        <v>9765</v>
      </c>
      <c r="F11117" s="50" t="s">
        <v>1275</v>
      </c>
      <c r="G11117" s="50" t="s">
        <v>632</v>
      </c>
      <c r="H11117" s="50" t="s">
        <v>25635</v>
      </c>
      <c r="I11117" s="50">
        <f>(DAX__2019_2020__33[[#This Row],[Adj Close]]-DAX__2019_2020__33[[#This Row],[Adj Open]])/DAX__2019_2020__33[[#This Row],[Adj Open]]</f>
        <v>2.2296545029946158E-2</v>
      </c>
      <c r="J11117" s="50">
        <f>DAX__2019_2020__33[[#This Row],[Adj Close]]-DAX__2019_2020__33[[#This Row],[Adj Open]]</f>
        <v>0.97210662909952106</v>
      </c>
      <c r="K11117" s="50">
        <v>741560</v>
      </c>
    </row>
    <row r="11118" spans="1:11" x14ac:dyDescent="0.3">
      <c r="A11118" s="51" t="str">
        <f t="shared" si="180"/>
        <v>PUM.DE</v>
      </c>
      <c r="B11118" s="52" t="s">
        <v>89</v>
      </c>
      <c r="C11118" s="50" t="s">
        <v>642</v>
      </c>
      <c r="D11118" s="50">
        <f>DAX__2019_2020__33[[#This Row],[Open]]*(DAX__2019_2020__33[[#This Row],[Adj Close]]/DAX__2019_2020__33[[#This Row],[Close]])</f>
        <v>44.425274340435841</v>
      </c>
      <c r="E11118" s="50" t="s">
        <v>8254</v>
      </c>
      <c r="F11118" s="50" t="s">
        <v>1280</v>
      </c>
      <c r="G11118" s="50" t="s">
        <v>829</v>
      </c>
      <c r="H11118" s="50" t="s">
        <v>25636</v>
      </c>
      <c r="I11118" s="50">
        <f>(DAX__2019_2020__33[[#This Row],[Adj Close]]-DAX__2019_2020__33[[#This Row],[Adj Open]])/DAX__2019_2020__33[[#This Row],[Adj Open]]</f>
        <v>5.4704593988957259E-3</v>
      </c>
      <c r="J11118" s="50">
        <f>DAX__2019_2020__33[[#This Row],[Adj Close]]-DAX__2019_2020__33[[#This Row],[Adj Open]]</f>
        <v>0.24302665956415836</v>
      </c>
      <c r="K11118" s="50">
        <v>350530</v>
      </c>
    </row>
    <row r="11119" spans="1:11" x14ac:dyDescent="0.3">
      <c r="A11119" s="51" t="str">
        <f t="shared" si="180"/>
        <v>PUM.DE</v>
      </c>
      <c r="B11119" s="52" t="s">
        <v>90</v>
      </c>
      <c r="C11119" s="50" t="s">
        <v>929</v>
      </c>
      <c r="D11119" s="50">
        <f>DAX__2019_2020__33[[#This Row],[Open]]*(DAX__2019_2020__33[[#This Row],[Adj Close]]/DAX__2019_2020__33[[#This Row],[Close]])</f>
        <v>44.814108449335357</v>
      </c>
      <c r="E11119" s="50" t="s">
        <v>19723</v>
      </c>
      <c r="F11119" s="50" t="s">
        <v>632</v>
      </c>
      <c r="G11119" s="50" t="s">
        <v>8311</v>
      </c>
      <c r="H11119" s="50" t="s">
        <v>25637</v>
      </c>
      <c r="I11119" s="50">
        <f>(DAX__2019_2020__33[[#This Row],[Adj Close]]-DAX__2019_2020__33[[#This Row],[Adj Open]])/DAX__2019_2020__33[[#This Row],[Adj Open]]</f>
        <v>8.67683334823568E-3</v>
      </c>
      <c r="J11119" s="50">
        <f>DAX__2019_2020__33[[#This Row],[Adj Close]]-DAX__2019_2020__33[[#This Row],[Adj Open]]</f>
        <v>0.38884455066464341</v>
      </c>
      <c r="K11119" s="50">
        <v>391920</v>
      </c>
    </row>
    <row r="11120" spans="1:11" x14ac:dyDescent="0.3">
      <c r="A11120" s="51" t="str">
        <f t="shared" si="180"/>
        <v>PUM.DE</v>
      </c>
      <c r="B11120" s="52" t="s">
        <v>91</v>
      </c>
      <c r="C11120" s="50" t="s">
        <v>19559</v>
      </c>
      <c r="D11120" s="50">
        <f>DAX__2019_2020__33[[#This Row],[Open]]*(DAX__2019_2020__33[[#This Row],[Adj Close]]/DAX__2019_2020__33[[#This Row],[Close]])</f>
        <v>44.765509719612389</v>
      </c>
      <c r="E11120" s="50" t="s">
        <v>934</v>
      </c>
      <c r="F11120" s="50" t="s">
        <v>1404</v>
      </c>
      <c r="G11120" s="50" t="s">
        <v>829</v>
      </c>
      <c r="H11120" s="50" t="s">
        <v>25636</v>
      </c>
      <c r="I11120" s="50">
        <f>(DAX__2019_2020__33[[#This Row],[Adj Close]]-DAX__2019_2020__33[[#This Row],[Adj Open]])/DAX__2019_2020__33[[#This Row],[Adj Open]]</f>
        <v>-2.1715092762542797E-3</v>
      </c>
      <c r="J11120" s="50">
        <f>DAX__2019_2020__33[[#This Row],[Adj Close]]-DAX__2019_2020__33[[#This Row],[Adj Open]]</f>
        <v>-9.7208719612389416E-2</v>
      </c>
      <c r="K11120" s="50">
        <v>197040</v>
      </c>
    </row>
    <row r="11121" spans="1:11" x14ac:dyDescent="0.3">
      <c r="A11121" s="51" t="str">
        <f t="shared" si="180"/>
        <v>PUM.DE</v>
      </c>
      <c r="B11121" s="52" t="s">
        <v>92</v>
      </c>
      <c r="C11121" s="50" t="s">
        <v>8238</v>
      </c>
      <c r="D11121" s="50">
        <f>DAX__2019_2020__33[[#This Row],[Open]]*(DAX__2019_2020__33[[#This Row],[Adj Close]]/DAX__2019_2020__33[[#This Row],[Close]])</f>
        <v>44.716900990877434</v>
      </c>
      <c r="E11121" s="50" t="s">
        <v>929</v>
      </c>
      <c r="F11121" s="50" t="s">
        <v>1280</v>
      </c>
      <c r="G11121" s="50" t="s">
        <v>642</v>
      </c>
      <c r="H11121" s="50" t="s">
        <v>25638</v>
      </c>
      <c r="I11121" s="50">
        <f>(DAX__2019_2020__33[[#This Row],[Adj Close]]-DAX__2019_2020__33[[#This Row],[Adj Open]])/DAX__2019_2020__33[[#This Row],[Adj Open]]</f>
        <v>-6.5217173913042718E-3</v>
      </c>
      <c r="J11121" s="50">
        <f>DAX__2019_2020__33[[#This Row],[Adj Close]]-DAX__2019_2020__33[[#This Row],[Adj Open]]</f>
        <v>-0.2916309908774366</v>
      </c>
      <c r="K11121" s="50">
        <v>228540</v>
      </c>
    </row>
    <row r="11122" spans="1:11" x14ac:dyDescent="0.3">
      <c r="A11122" s="51" t="str">
        <f t="shared" si="180"/>
        <v>PUM.DE</v>
      </c>
      <c r="B11122" s="52" t="s">
        <v>93</v>
      </c>
      <c r="C11122" s="50" t="s">
        <v>11585</v>
      </c>
      <c r="D11122" s="50">
        <f>DAX__2019_2020__33[[#This Row],[Open]]*(DAX__2019_2020__33[[#This Row],[Adj Close]]/DAX__2019_2020__33[[#This Row],[Close]])</f>
        <v>44.230847290826631</v>
      </c>
      <c r="E11122" s="50" t="s">
        <v>8238</v>
      </c>
      <c r="F11122" s="50" t="s">
        <v>25639</v>
      </c>
      <c r="G11122" s="50" t="s">
        <v>1280</v>
      </c>
      <c r="H11122" s="50" t="s">
        <v>25640</v>
      </c>
      <c r="I11122" s="50">
        <f>(DAX__2019_2020__33[[#This Row],[Adj Close]]-DAX__2019_2020__33[[#This Row],[Adj Open]])/DAX__2019_2020__33[[#This Row],[Adj Open]]</f>
        <v>2.1977582417582672E-3</v>
      </c>
      <c r="J11122" s="50">
        <f>DAX__2019_2020__33[[#This Row],[Adj Close]]-DAX__2019_2020__33[[#This Row],[Adj Open]]</f>
        <v>9.7208709173365548E-2</v>
      </c>
      <c r="K11122" s="50">
        <v>237050</v>
      </c>
    </row>
    <row r="11123" spans="1:11" x14ac:dyDescent="0.3">
      <c r="A11123" s="51" t="str">
        <f t="shared" si="180"/>
        <v>PUM.DE</v>
      </c>
      <c r="B11123" s="52" t="s">
        <v>94</v>
      </c>
      <c r="C11123" s="50" t="s">
        <v>637</v>
      </c>
      <c r="D11123" s="50">
        <f>DAX__2019_2020__33[[#This Row],[Open]]*(DAX__2019_2020__33[[#This Row],[Adj Close]]/DAX__2019_2020__33[[#This Row],[Close]])</f>
        <v>44.036426501937747</v>
      </c>
      <c r="E11123" s="50" t="s">
        <v>2156</v>
      </c>
      <c r="F11123" s="50" t="s">
        <v>19569</v>
      </c>
      <c r="G11123" s="50" t="s">
        <v>19851</v>
      </c>
      <c r="H11123" s="50" t="s">
        <v>25641</v>
      </c>
      <c r="I11123" s="50">
        <f>(DAX__2019_2020__33[[#This Row],[Adj Close]]-DAX__2019_2020__33[[#This Row],[Adj Open]])/DAX__2019_2020__33[[#This Row],[Adj Open]]</f>
        <v>1.8763863548871215E-2</v>
      </c>
      <c r="J11123" s="50">
        <f>DAX__2019_2020__33[[#This Row],[Adj Close]]-DAX__2019_2020__33[[#This Row],[Adj Open]]</f>
        <v>0.82629349806225605</v>
      </c>
      <c r="K11123" s="50">
        <v>357490</v>
      </c>
    </row>
    <row r="11124" spans="1:11" x14ac:dyDescent="0.3">
      <c r="A11124" s="51" t="str">
        <f t="shared" si="180"/>
        <v>PUM.DE</v>
      </c>
      <c r="B11124" s="52" t="s">
        <v>95</v>
      </c>
      <c r="C11124" s="50" t="s">
        <v>8311</v>
      </c>
      <c r="D11124" s="50">
        <f>DAX__2019_2020__33[[#This Row],[Open]]*(DAX__2019_2020__33[[#This Row],[Adj Close]]/DAX__2019_2020__33[[#This Row],[Close]])</f>
        <v>45.202954444852658</v>
      </c>
      <c r="E11124" s="50" t="s">
        <v>19581</v>
      </c>
      <c r="F11124" s="50" t="s">
        <v>19851</v>
      </c>
      <c r="G11124" s="50" t="s">
        <v>927</v>
      </c>
      <c r="H11124" s="50" t="s">
        <v>25642</v>
      </c>
      <c r="I11124" s="50">
        <f>(DAX__2019_2020__33[[#This Row],[Adj Close]]-DAX__2019_2020__33[[#This Row],[Adj Open]])/DAX__2019_2020__33[[#This Row],[Adj Open]]</f>
        <v>1.5053784946236543E-2</v>
      </c>
      <c r="J11124" s="50">
        <f>DAX__2019_2020__33[[#This Row],[Adj Close]]-DAX__2019_2020__33[[#This Row],[Adj Open]]</f>
        <v>0.68047555514733915</v>
      </c>
      <c r="K11124" s="50">
        <v>455490</v>
      </c>
    </row>
    <row r="11125" spans="1:11" x14ac:dyDescent="0.3">
      <c r="A11125" s="51" t="str">
        <f t="shared" si="180"/>
        <v>PUM.DE</v>
      </c>
      <c r="B11125" s="52" t="s">
        <v>96</v>
      </c>
      <c r="C11125" s="50" t="s">
        <v>9507</v>
      </c>
      <c r="D11125" s="50">
        <f>DAX__2019_2020__33[[#This Row],[Open]]*(DAX__2019_2020__33[[#This Row],[Adj Close]]/DAX__2019_2020__33[[#This Row],[Close]])</f>
        <v>46.175062003121084</v>
      </c>
      <c r="E11125" s="50" t="s">
        <v>19619</v>
      </c>
      <c r="F11125" s="50" t="s">
        <v>657</v>
      </c>
      <c r="G11125" s="50" t="s">
        <v>9497</v>
      </c>
      <c r="H11125" s="50" t="s">
        <v>25643</v>
      </c>
      <c r="I11125" s="50">
        <f>(DAX__2019_2020__33[[#This Row],[Adj Close]]-DAX__2019_2020__33[[#This Row],[Adj Open]])/DAX__2019_2020__33[[#This Row],[Adj Open]]</f>
        <v>1.2631536842105233E-2</v>
      </c>
      <c r="J11125" s="50">
        <f>DAX__2019_2020__33[[#This Row],[Adj Close]]-DAX__2019_2020__33[[#This Row],[Adj Open]]</f>
        <v>0.58326199687891744</v>
      </c>
      <c r="K11125" s="50">
        <v>296480</v>
      </c>
    </row>
    <row r="11126" spans="1:11" x14ac:dyDescent="0.3">
      <c r="A11126" s="51" t="str">
        <f t="shared" si="180"/>
        <v>PUM.DE</v>
      </c>
      <c r="B11126" s="52" t="s">
        <v>97</v>
      </c>
      <c r="C11126" s="50" t="s">
        <v>815</v>
      </c>
      <c r="D11126" s="50">
        <f>DAX__2019_2020__33[[#This Row],[Open]]*(DAX__2019_2020__33[[#This Row],[Adj Close]]/DAX__2019_2020__33[[#This Row],[Close]])</f>
        <v>46.612507133040651</v>
      </c>
      <c r="E11126" s="50" t="s">
        <v>20927</v>
      </c>
      <c r="F11126" s="50" t="s">
        <v>4967</v>
      </c>
      <c r="G11126" s="50" t="s">
        <v>724</v>
      </c>
      <c r="H11126" s="50" t="s">
        <v>25644</v>
      </c>
      <c r="I11126" s="50">
        <f>(DAX__2019_2020__33[[#This Row],[Adj Close]]-DAX__2019_2020__33[[#This Row],[Adj Open]])/DAX__2019_2020__33[[#This Row],[Adj Open]]</f>
        <v>1.5641292687355732E-2</v>
      </c>
      <c r="J11126" s="50">
        <f>DAX__2019_2020__33[[#This Row],[Adj Close]]-DAX__2019_2020__33[[#This Row],[Adj Open]]</f>
        <v>0.72907986695934568</v>
      </c>
      <c r="K11126" s="50">
        <v>310670</v>
      </c>
    </row>
    <row r="11127" spans="1:11" x14ac:dyDescent="0.3">
      <c r="A11127" s="51" t="str">
        <f t="shared" si="180"/>
        <v>PUM.DE</v>
      </c>
      <c r="B11127" s="52" t="s">
        <v>98</v>
      </c>
      <c r="C11127" s="50" t="s">
        <v>9924</v>
      </c>
      <c r="D11127" s="50">
        <f>DAX__2019_2020__33[[#This Row],[Open]]*(DAX__2019_2020__33[[#This Row],[Adj Close]]/DAX__2019_2020__33[[#This Row],[Close]])</f>
        <v>47.147169067473563</v>
      </c>
      <c r="E11127" s="50" t="s">
        <v>9919</v>
      </c>
      <c r="F11127" s="50" t="s">
        <v>20028</v>
      </c>
      <c r="G11127" s="50" t="s">
        <v>717</v>
      </c>
      <c r="H11127" s="50" t="s">
        <v>25645</v>
      </c>
      <c r="I11127" s="50">
        <f>(DAX__2019_2020__33[[#This Row],[Adj Close]]-DAX__2019_2020__33[[#This Row],[Adj Open]])/DAX__2019_2020__33[[#This Row],[Adj Open]]</f>
        <v>9.2783711340206146E-3</v>
      </c>
      <c r="J11127" s="50">
        <f>DAX__2019_2020__33[[#This Row],[Adj Close]]-DAX__2019_2020__33[[#This Row],[Adj Open]]</f>
        <v>0.43744893252643635</v>
      </c>
      <c r="K11127" s="50">
        <v>289710</v>
      </c>
    </row>
    <row r="11128" spans="1:11" x14ac:dyDescent="0.3">
      <c r="A11128" s="51" t="str">
        <f t="shared" si="180"/>
        <v>PUM.DE</v>
      </c>
      <c r="B11128" s="52" t="s">
        <v>99</v>
      </c>
      <c r="C11128" s="50" t="s">
        <v>8542</v>
      </c>
      <c r="D11128" s="50">
        <f>DAX__2019_2020__33[[#This Row],[Open]]*(DAX__2019_2020__33[[#This Row],[Adj Close]]/DAX__2019_2020__33[[#This Row],[Close]])</f>
        <v>47.292984824841341</v>
      </c>
      <c r="E11128" s="50" t="s">
        <v>9877</v>
      </c>
      <c r="F11128" s="50" t="s">
        <v>8352</v>
      </c>
      <c r="G11128" s="50" t="s">
        <v>19739</v>
      </c>
      <c r="H11128" s="50" t="s">
        <v>25646</v>
      </c>
      <c r="I11128" s="50">
        <f>(DAX__2019_2020__33[[#This Row],[Adj Close]]-DAX__2019_2020__33[[#This Row],[Adj Open]])/DAX__2019_2020__33[[#This Row],[Adj Open]]</f>
        <v>-1.8499526474839621E-2</v>
      </c>
      <c r="J11128" s="50">
        <f>DAX__2019_2020__33[[#This Row],[Adj Close]]-DAX__2019_2020__33[[#This Row],[Adj Open]]</f>
        <v>-0.87489782484134082</v>
      </c>
      <c r="K11128" s="50">
        <v>503260</v>
      </c>
    </row>
    <row r="11129" spans="1:11" x14ac:dyDescent="0.3">
      <c r="A11129" s="51" t="str">
        <f t="shared" si="180"/>
        <v>PUM.DE</v>
      </c>
      <c r="B11129" s="52" t="s">
        <v>100</v>
      </c>
      <c r="C11129" s="50" t="s">
        <v>794</v>
      </c>
      <c r="D11129" s="50">
        <f>DAX__2019_2020__33[[#This Row],[Open]]*(DAX__2019_2020__33[[#This Row],[Adj Close]]/DAX__2019_2020__33[[#This Row],[Close]])</f>
        <v>46.563909281713251</v>
      </c>
      <c r="E11129" s="50" t="s">
        <v>724</v>
      </c>
      <c r="F11129" s="50" t="s">
        <v>689</v>
      </c>
      <c r="G11129" s="50" t="s">
        <v>9862</v>
      </c>
      <c r="H11129" s="50" t="s">
        <v>25647</v>
      </c>
      <c r="I11129" s="50">
        <f>(DAX__2019_2020__33[[#This Row],[Adj Close]]-DAX__2019_2020__33[[#This Row],[Adj Open]])/DAX__2019_2020__33[[#This Row],[Adj Open]]</f>
        <v>2.0876408314137685E-3</v>
      </c>
      <c r="J11129" s="50">
        <f>DAX__2019_2020__33[[#This Row],[Adj Close]]-DAX__2019_2020__33[[#This Row],[Adj Open]]</f>
        <v>9.720871828675115E-2</v>
      </c>
      <c r="K11129" s="50">
        <v>334520</v>
      </c>
    </row>
    <row r="11130" spans="1:11" x14ac:dyDescent="0.3">
      <c r="A11130" s="51" t="str">
        <f t="shared" si="180"/>
        <v>PUM.DE</v>
      </c>
      <c r="B11130" s="52" t="s">
        <v>101</v>
      </c>
      <c r="C11130" s="50" t="s">
        <v>9862</v>
      </c>
      <c r="D11130" s="50">
        <f>DAX__2019_2020__33[[#This Row],[Open]]*(DAX__2019_2020__33[[#This Row],[Adj Close]]/DAX__2019_2020__33[[#This Row],[Close]])</f>
        <v>46.661120055612876</v>
      </c>
      <c r="E11130" s="50" t="s">
        <v>9924</v>
      </c>
      <c r="F11130" s="50" t="s">
        <v>19739</v>
      </c>
      <c r="G11130" s="50" t="s">
        <v>20957</v>
      </c>
      <c r="H11130" s="50" t="s">
        <v>25648</v>
      </c>
      <c r="I11130" s="50">
        <f>(DAX__2019_2020__33[[#This Row],[Adj Close]]-DAX__2019_2020__33[[#This Row],[Adj Open]])/DAX__2019_2020__33[[#This Row],[Adj Open]]</f>
        <v>3.1250416666666675E-3</v>
      </c>
      <c r="J11130" s="50">
        <f>DAX__2019_2020__33[[#This Row],[Adj Close]]-DAX__2019_2020__33[[#This Row],[Adj Open]]</f>
        <v>0.14581794438712592</v>
      </c>
      <c r="K11130" s="50">
        <v>290740</v>
      </c>
    </row>
    <row r="11131" spans="1:11" x14ac:dyDescent="0.3">
      <c r="A11131" s="51" t="str">
        <f t="shared" si="180"/>
        <v>PUM.DE</v>
      </c>
      <c r="B11131" s="52" t="s">
        <v>102</v>
      </c>
      <c r="C11131" s="50" t="s">
        <v>19739</v>
      </c>
      <c r="D11131" s="50">
        <f>DAX__2019_2020__33[[#This Row],[Open]]*(DAX__2019_2020__33[[#This Row],[Adj Close]]/DAX__2019_2020__33[[#This Row],[Close]])</f>
        <v>46.4180893513062</v>
      </c>
      <c r="E11131" s="50" t="s">
        <v>19591</v>
      </c>
      <c r="F11131" s="50" t="s">
        <v>673</v>
      </c>
      <c r="G11131" s="50" t="s">
        <v>8169</v>
      </c>
      <c r="H11131" s="50" t="s">
        <v>25649</v>
      </c>
      <c r="I11131" s="50">
        <f>(DAX__2019_2020__33[[#This Row],[Adj Close]]-DAX__2019_2020__33[[#This Row],[Adj Open]])/DAX__2019_2020__33[[#This Row],[Adj Open]]</f>
        <v>1.1518303664921459E-2</v>
      </c>
      <c r="J11131" s="50">
        <f>DAX__2019_2020__33[[#This Row],[Adj Close]]-DAX__2019_2020__33[[#This Row],[Adj Open]]</f>
        <v>0.53465764869380195</v>
      </c>
      <c r="K11131" s="50">
        <v>392580</v>
      </c>
    </row>
    <row r="11132" spans="1:11" x14ac:dyDescent="0.3">
      <c r="A11132" s="51" t="str">
        <f t="shared" si="180"/>
        <v>PUM.DE</v>
      </c>
      <c r="B11132" s="52" t="s">
        <v>103</v>
      </c>
      <c r="C11132" s="50" t="s">
        <v>19609</v>
      </c>
      <c r="D11132" s="50">
        <f>DAX__2019_2020__33[[#This Row],[Open]]*(DAX__2019_2020__33[[#This Row],[Adj Close]]/DAX__2019_2020__33[[#This Row],[Close]])</f>
        <v>47.049961000000003</v>
      </c>
      <c r="E11132" s="50" t="s">
        <v>19591</v>
      </c>
      <c r="F11132" s="50" t="s">
        <v>705</v>
      </c>
      <c r="G11132" s="50" t="s">
        <v>19609</v>
      </c>
      <c r="H11132" s="50" t="s">
        <v>25650</v>
      </c>
      <c r="I11132" s="50">
        <f>(DAX__2019_2020__33[[#This Row],[Adj Close]]-DAX__2019_2020__33[[#This Row],[Adj Open]])/DAX__2019_2020__33[[#This Row],[Adj Open]]</f>
        <v>0</v>
      </c>
      <c r="J11132" s="50">
        <f>DAX__2019_2020__33[[#This Row],[Adj Close]]-DAX__2019_2020__33[[#This Row],[Adj Open]]</f>
        <v>0</v>
      </c>
      <c r="K11132" s="50">
        <v>314690</v>
      </c>
    </row>
    <row r="11133" spans="1:11" x14ac:dyDescent="0.3">
      <c r="A11133" s="51" t="str">
        <f t="shared" si="180"/>
        <v>PUM.DE</v>
      </c>
      <c r="B11133" s="52" t="s">
        <v>104</v>
      </c>
      <c r="C11133" s="50" t="s">
        <v>9924</v>
      </c>
      <c r="D11133" s="50">
        <f>DAX__2019_2020__33[[#This Row],[Open]]*(DAX__2019_2020__33[[#This Row],[Adj Close]]/DAX__2019_2020__33[[#This Row],[Close]])</f>
        <v>47.147174053559134</v>
      </c>
      <c r="E11133" s="50" t="s">
        <v>921</v>
      </c>
      <c r="F11133" s="50" t="s">
        <v>20028</v>
      </c>
      <c r="G11133" s="50" t="s">
        <v>8542</v>
      </c>
      <c r="H11133" s="50" t="s">
        <v>25651</v>
      </c>
      <c r="I11133" s="50">
        <f>(DAX__2019_2020__33[[#This Row],[Adj Close]]-DAX__2019_2020__33[[#This Row],[Adj Open]])/DAX__2019_2020__33[[#This Row],[Adj Open]]</f>
        <v>3.0928247422680184E-3</v>
      </c>
      <c r="J11133" s="50">
        <f>DAX__2019_2020__33[[#This Row],[Adj Close]]-DAX__2019_2020__33[[#This Row],[Adj Open]]</f>
        <v>0.14581794644086443</v>
      </c>
      <c r="K11133" s="50">
        <v>526240</v>
      </c>
    </row>
    <row r="11134" spans="1:11" x14ac:dyDescent="0.3">
      <c r="A11134" s="51" t="str">
        <f t="shared" si="180"/>
        <v>PUM.DE</v>
      </c>
      <c r="B11134" s="52" t="s">
        <v>105</v>
      </c>
      <c r="C11134" s="50" t="s">
        <v>19591</v>
      </c>
      <c r="D11134" s="50">
        <f>DAX__2019_2020__33[[#This Row],[Open]]*(DAX__2019_2020__33[[#This Row],[Adj Close]]/DAX__2019_2020__33[[#This Row],[Close]])</f>
        <v>47.438799570047301</v>
      </c>
      <c r="E11134" s="50" t="s">
        <v>8359</v>
      </c>
      <c r="F11134" s="50" t="s">
        <v>815</v>
      </c>
      <c r="G11134" s="50" t="s">
        <v>9497</v>
      </c>
      <c r="H11134" s="50" t="s">
        <v>25643</v>
      </c>
      <c r="I11134" s="50">
        <f>(DAX__2019_2020__33[[#This Row],[Adj Close]]-DAX__2019_2020__33[[#This Row],[Adj Open]])/DAX__2019_2020__33[[#This Row],[Adj Open]]</f>
        <v>-1.4344283080825459E-2</v>
      </c>
      <c r="J11134" s="50">
        <f>DAX__2019_2020__33[[#This Row],[Adj Close]]-DAX__2019_2020__33[[#This Row],[Adj Open]]</f>
        <v>-0.68047557004729953</v>
      </c>
      <c r="K11134" s="50">
        <v>602460</v>
      </c>
    </row>
    <row r="11135" spans="1:11" x14ac:dyDescent="0.3">
      <c r="A11135" s="51" t="str">
        <f t="shared" si="180"/>
        <v>PUM.DE</v>
      </c>
      <c r="B11135" s="52" t="s">
        <v>106</v>
      </c>
      <c r="C11135" s="50" t="s">
        <v>761</v>
      </c>
      <c r="D11135" s="50">
        <f>DAX__2019_2020__33[[#This Row],[Open]]*(DAX__2019_2020__33[[#This Row],[Adj Close]]/DAX__2019_2020__33[[#This Row],[Close]])</f>
        <v>46.85553893372029</v>
      </c>
      <c r="E11135" s="50" t="s">
        <v>9924</v>
      </c>
      <c r="F11135" s="50" t="s">
        <v>673</v>
      </c>
      <c r="G11135" s="50" t="s">
        <v>705</v>
      </c>
      <c r="H11135" s="50" t="s">
        <v>25652</v>
      </c>
      <c r="I11135" s="50">
        <f>(DAX__2019_2020__33[[#This Row],[Adj Close]]-DAX__2019_2020__33[[#This Row],[Adj Open]])/DAX__2019_2020__33[[#This Row],[Adj Open]]</f>
        <v>-3.1120746242307711E-3</v>
      </c>
      <c r="J11135" s="50">
        <f>DAX__2019_2020__33[[#This Row],[Adj Close]]-DAX__2019_2020__33[[#This Row],[Adj Open]]</f>
        <v>-0.14581793372028784</v>
      </c>
      <c r="K11135" s="50">
        <v>316270</v>
      </c>
    </row>
    <row r="11136" spans="1:11" x14ac:dyDescent="0.3">
      <c r="A11136" s="51" t="str">
        <f t="shared" si="180"/>
        <v>PUM.DE</v>
      </c>
      <c r="B11136" s="52" t="s">
        <v>107</v>
      </c>
      <c r="C11136" s="50" t="s">
        <v>8169</v>
      </c>
      <c r="D11136" s="50">
        <f>DAX__2019_2020__33[[#This Row],[Open]]*(DAX__2019_2020__33[[#This Row],[Adj Close]]/DAX__2019_2020__33[[#This Row],[Close]])</f>
        <v>46.952748358463339</v>
      </c>
      <c r="E11136" s="50" t="s">
        <v>724</v>
      </c>
      <c r="F11136" s="50" t="s">
        <v>9844</v>
      </c>
      <c r="G11136" s="50" t="s">
        <v>20028</v>
      </c>
      <c r="H11136" s="50" t="s">
        <v>25653</v>
      </c>
      <c r="I11136" s="50">
        <f>(DAX__2019_2020__33[[#This Row],[Adj Close]]-DAX__2019_2020__33[[#This Row],[Adj Open]])/DAX__2019_2020__33[[#This Row],[Adj Open]]</f>
        <v>-1.0351760048690609E-3</v>
      </c>
      <c r="J11136" s="50">
        <f>DAX__2019_2020__33[[#This Row],[Adj Close]]-DAX__2019_2020__33[[#This Row],[Adj Open]]</f>
        <v>-4.8604358463336439E-2</v>
      </c>
      <c r="K11136" s="50">
        <v>426670</v>
      </c>
    </row>
    <row r="11137" spans="1:11" x14ac:dyDescent="0.3">
      <c r="A11137" s="51" t="str">
        <f t="shared" si="180"/>
        <v>PUM.DE</v>
      </c>
      <c r="B11137" s="52" t="s">
        <v>108</v>
      </c>
      <c r="C11137" s="50" t="s">
        <v>705</v>
      </c>
      <c r="D11137" s="50">
        <f>DAX__2019_2020__33[[#This Row],[Open]]*(DAX__2019_2020__33[[#This Row],[Adj Close]]/DAX__2019_2020__33[[#This Row],[Close]])</f>
        <v>46.709719643682234</v>
      </c>
      <c r="E11137" s="50" t="s">
        <v>690</v>
      </c>
      <c r="F11137" s="50" t="s">
        <v>657</v>
      </c>
      <c r="G11137" s="50" t="s">
        <v>9497</v>
      </c>
      <c r="H11137" s="50" t="s">
        <v>25643</v>
      </c>
      <c r="I11137" s="50">
        <f>(DAX__2019_2020__33[[#This Row],[Adj Close]]-DAX__2019_2020__33[[#This Row],[Adj Open]])/DAX__2019_2020__33[[#This Row],[Adj Open]]</f>
        <v>1.0405619363279867E-3</v>
      </c>
      <c r="J11137" s="50">
        <f>DAX__2019_2020__33[[#This Row],[Adj Close]]-DAX__2019_2020__33[[#This Row],[Adj Open]]</f>
        <v>4.8604356317767383E-2</v>
      </c>
      <c r="K11137" s="50">
        <v>434430</v>
      </c>
    </row>
    <row r="11138" spans="1:11" x14ac:dyDescent="0.3">
      <c r="A11138" s="51" t="str">
        <f t="shared" si="180"/>
        <v>PUM.DE</v>
      </c>
      <c r="B11138" s="52" t="s">
        <v>109</v>
      </c>
      <c r="C11138" s="50" t="s">
        <v>19732</v>
      </c>
      <c r="D11138" s="50">
        <f>DAX__2019_2020__33[[#This Row],[Open]]*(DAX__2019_2020__33[[#This Row],[Adj Close]]/DAX__2019_2020__33[[#This Row],[Close]])</f>
        <v>46.515300315144806</v>
      </c>
      <c r="E11138" s="50" t="s">
        <v>19609</v>
      </c>
      <c r="F11138" s="50" t="s">
        <v>19581</v>
      </c>
      <c r="G11138" s="50" t="s">
        <v>19581</v>
      </c>
      <c r="H11138" s="50" t="s">
        <v>25654</v>
      </c>
      <c r="I11138" s="50">
        <f>(DAX__2019_2020__33[[#This Row],[Adj Close]]-DAX__2019_2020__33[[#This Row],[Adj Open]])/DAX__2019_2020__33[[#This Row],[Adj Open]]</f>
        <v>-1.0449321230901634E-2</v>
      </c>
      <c r="J11138" s="50">
        <f>DAX__2019_2020__33[[#This Row],[Adj Close]]-DAX__2019_2020__33[[#This Row],[Adj Open]]</f>
        <v>-0.4860533151448081</v>
      </c>
      <c r="K11138" s="50">
        <v>446730</v>
      </c>
    </row>
    <row r="11139" spans="1:11" x14ac:dyDescent="0.3">
      <c r="A11139" s="51" t="str">
        <f t="shared" si="180"/>
        <v>PUM.DE</v>
      </c>
      <c r="B11139" s="52" t="s">
        <v>110</v>
      </c>
      <c r="C11139" s="50" t="s">
        <v>708</v>
      </c>
      <c r="D11139" s="50">
        <f>DAX__2019_2020__33[[#This Row],[Open]]*(DAX__2019_2020__33[[#This Row],[Adj Close]]/DAX__2019_2020__33[[#This Row],[Close]])</f>
        <v>45.786217782776461</v>
      </c>
      <c r="E11139" s="50" t="s">
        <v>2225</v>
      </c>
      <c r="F11139" s="50" t="s">
        <v>25655</v>
      </c>
      <c r="G11139" s="50" t="s">
        <v>657</v>
      </c>
      <c r="H11139" s="50" t="s">
        <v>25656</v>
      </c>
      <c r="I11139" s="50">
        <f>(DAX__2019_2020__33[[#This Row],[Adj Close]]-DAX__2019_2020__33[[#This Row],[Adj Open]])/DAX__2019_2020__33[[#This Row],[Adj Open]]</f>
        <v>1.0616560960364241E-3</v>
      </c>
      <c r="J11139" s="50">
        <f>DAX__2019_2020__33[[#This Row],[Adj Close]]-DAX__2019_2020__33[[#This Row],[Adj Open]]</f>
        <v>4.860921722353595E-2</v>
      </c>
      <c r="K11139" s="50">
        <v>374500</v>
      </c>
    </row>
    <row r="11140" spans="1:11" x14ac:dyDescent="0.3">
      <c r="A11140" s="51" t="str">
        <f t="shared" si="180"/>
        <v>PUM.DE</v>
      </c>
      <c r="B11140" s="52" t="s">
        <v>111</v>
      </c>
      <c r="C11140" s="50" t="s">
        <v>9765</v>
      </c>
      <c r="D11140" s="50">
        <f>DAX__2019_2020__33[[#This Row],[Open]]*(DAX__2019_2020__33[[#This Row],[Adj Close]]/DAX__2019_2020__33[[#This Row],[Close]])</f>
        <v>45.689009352029636</v>
      </c>
      <c r="E11140" s="50" t="s">
        <v>20028</v>
      </c>
      <c r="F11140" s="50" t="s">
        <v>8333</v>
      </c>
      <c r="G11140" s="50" t="s">
        <v>710</v>
      </c>
      <c r="H11140" s="50" t="s">
        <v>25657</v>
      </c>
      <c r="I11140" s="50">
        <f>(DAX__2019_2020__33[[#This Row],[Adj Close]]-DAX__2019_2020__33[[#This Row],[Adj Open]])/DAX__2019_2020__33[[#This Row],[Adj Open]]</f>
        <v>1.1702106382978772E-2</v>
      </c>
      <c r="J11140" s="50">
        <f>DAX__2019_2020__33[[#This Row],[Adj Close]]-DAX__2019_2020__33[[#This Row],[Adj Open]]</f>
        <v>0.53465764797036286</v>
      </c>
      <c r="K11140" s="50">
        <v>381420</v>
      </c>
    </row>
    <row r="11141" spans="1:11" x14ac:dyDescent="0.3">
      <c r="A11141" s="51" t="str">
        <f t="shared" si="180"/>
        <v>PUM.DE</v>
      </c>
      <c r="B11141" s="52" t="s">
        <v>112</v>
      </c>
      <c r="C11141" s="50" t="s">
        <v>9862</v>
      </c>
      <c r="D11141" s="50">
        <f>DAX__2019_2020__33[[#This Row],[Open]]*(DAX__2019_2020__33[[#This Row],[Adj Close]]/DAX__2019_2020__33[[#This Row],[Close]])</f>
        <v>46.661115356389665</v>
      </c>
      <c r="E11141" s="50" t="s">
        <v>19591</v>
      </c>
      <c r="F11141" s="50" t="s">
        <v>19739</v>
      </c>
      <c r="G11141" s="50" t="s">
        <v>815</v>
      </c>
      <c r="H11141" s="50" t="s">
        <v>25658</v>
      </c>
      <c r="I11141" s="50">
        <f>(DAX__2019_2020__33[[#This Row],[Adj Close]]-DAX__2019_2020__33[[#This Row],[Adj Open]])/DAX__2019_2020__33[[#This Row],[Adj Open]]</f>
        <v>-1.0416458333332881E-3</v>
      </c>
      <c r="J11141" s="50">
        <f>DAX__2019_2020__33[[#This Row],[Adj Close]]-DAX__2019_2020__33[[#This Row],[Adj Open]]</f>
        <v>-4.8604356389667203E-2</v>
      </c>
      <c r="K11141" s="50">
        <v>384190</v>
      </c>
    </row>
    <row r="11142" spans="1:11" x14ac:dyDescent="0.3">
      <c r="A11142" s="51" t="str">
        <f t="shared" si="180"/>
        <v>PUM.DE</v>
      </c>
      <c r="B11142" s="52" t="s">
        <v>113</v>
      </c>
      <c r="C11142" s="50" t="s">
        <v>8169</v>
      </c>
      <c r="D11142" s="50">
        <f>DAX__2019_2020__33[[#This Row],[Open]]*(DAX__2019_2020__33[[#This Row],[Adj Close]]/DAX__2019_2020__33[[#This Row],[Close]])</f>
        <v>46.952751083853784</v>
      </c>
      <c r="E11142" s="50" t="s">
        <v>19587</v>
      </c>
      <c r="F11142" s="50" t="s">
        <v>9862</v>
      </c>
      <c r="G11142" s="50" t="s">
        <v>20957</v>
      </c>
      <c r="H11142" s="50" t="s">
        <v>25648</v>
      </c>
      <c r="I11142" s="50">
        <f>(DAX__2019_2020__33[[#This Row],[Adj Close]]-DAX__2019_2020__33[[#This Row],[Adj Open]])/DAX__2019_2020__33[[#This Row],[Adj Open]]</f>
        <v>-3.1055280146070874E-3</v>
      </c>
      <c r="J11142" s="50">
        <f>DAX__2019_2020__33[[#This Row],[Adj Close]]-DAX__2019_2020__33[[#This Row],[Adj Open]]</f>
        <v>-0.14581308385378122</v>
      </c>
      <c r="K11142" s="50">
        <v>550520</v>
      </c>
    </row>
    <row r="11143" spans="1:11" x14ac:dyDescent="0.3">
      <c r="A11143" s="51" t="str">
        <f t="shared" si="180"/>
        <v>PUM.DE</v>
      </c>
      <c r="B11143" s="52" t="s">
        <v>114</v>
      </c>
      <c r="C11143" s="50" t="s">
        <v>9924</v>
      </c>
      <c r="D11143" s="50">
        <f>DAX__2019_2020__33[[#This Row],[Open]]*(DAX__2019_2020__33[[#This Row],[Adj Close]]/DAX__2019_2020__33[[#This Row],[Close]])</f>
        <v>47.147167179475261</v>
      </c>
      <c r="E11143" s="50" t="s">
        <v>19587</v>
      </c>
      <c r="F11143" s="50" t="s">
        <v>2166</v>
      </c>
      <c r="G11143" s="50" t="s">
        <v>935</v>
      </c>
      <c r="H11143" s="50" t="s">
        <v>25659</v>
      </c>
      <c r="I11143" s="50">
        <f>(DAX__2019_2020__33[[#This Row],[Adj Close]]-DAX__2019_2020__33[[#This Row],[Adj Open]])/DAX__2019_2020__33[[#This Row],[Adj Open]]</f>
        <v>-7.010313402061856E-2</v>
      </c>
      <c r="J11143" s="50">
        <f>DAX__2019_2020__33[[#This Row],[Adj Close]]-DAX__2019_2020__33[[#This Row],[Adj Open]]</f>
        <v>-3.3051641794752626</v>
      </c>
      <c r="K11143" s="50">
        <v>1862030</v>
      </c>
    </row>
    <row r="11144" spans="1:11" x14ac:dyDescent="0.3">
      <c r="A11144" s="51" t="str">
        <f t="shared" si="180"/>
        <v>PUM.DE</v>
      </c>
      <c r="B11144" s="52" t="s">
        <v>115</v>
      </c>
      <c r="C11144" s="50" t="s">
        <v>8312</v>
      </c>
      <c r="D11144" s="50">
        <f>DAX__2019_2020__33[[#This Row],[Open]]*(DAX__2019_2020__33[[#This Row],[Adj Close]]/DAX__2019_2020__33[[#This Row],[Close]])</f>
        <v>43.793404361226663</v>
      </c>
      <c r="E11144" s="50" t="s">
        <v>25639</v>
      </c>
      <c r="F11144" s="50" t="s">
        <v>1424</v>
      </c>
      <c r="G11144" s="50" t="s">
        <v>19915</v>
      </c>
      <c r="H11144" s="50" t="s">
        <v>25633</v>
      </c>
      <c r="I11144" s="50">
        <f>(DAX__2019_2020__33[[#This Row],[Adj Close]]-DAX__2019_2020__33[[#This Row],[Adj Open]])/DAX__2019_2020__33[[#This Row],[Adj Open]]</f>
        <v>-1.7758024811498775E-2</v>
      </c>
      <c r="J11144" s="50">
        <f>DAX__2019_2020__33[[#This Row],[Adj Close]]-DAX__2019_2020__33[[#This Row],[Adj Open]]</f>
        <v>-0.77768436122666174</v>
      </c>
      <c r="K11144" s="50">
        <v>1250120</v>
      </c>
    </row>
    <row r="11145" spans="1:11" x14ac:dyDescent="0.3">
      <c r="A11145" s="51" t="str">
        <f t="shared" si="180"/>
        <v>PUM.DE</v>
      </c>
      <c r="B11145" s="52" t="s">
        <v>116</v>
      </c>
      <c r="C11145" s="50" t="s">
        <v>629</v>
      </c>
      <c r="D11145" s="50">
        <f>DAX__2019_2020__33[[#This Row],[Open]]*(DAX__2019_2020__33[[#This Row],[Adj Close]]/DAX__2019_2020__33[[#This Row],[Close]])</f>
        <v>43.112927056350713</v>
      </c>
      <c r="E11145" s="50" t="s">
        <v>19851</v>
      </c>
      <c r="F11145" s="50" t="s">
        <v>1072</v>
      </c>
      <c r="G11145" s="50" t="s">
        <v>632</v>
      </c>
      <c r="H11145" s="50" t="s">
        <v>25635</v>
      </c>
      <c r="I11145" s="50">
        <f>(DAX__2019_2020__33[[#This Row],[Adj Close]]-DAX__2019_2020__33[[#This Row],[Adj Open]])/DAX__2019_2020__33[[#This Row],[Adj Open]]</f>
        <v>3.3821873002113693E-2</v>
      </c>
      <c r="J11145" s="50">
        <f>DAX__2019_2020__33[[#This Row],[Adj Close]]-DAX__2019_2020__33[[#This Row],[Adj Open]]</f>
        <v>1.4581599436492851</v>
      </c>
      <c r="K11145" s="50">
        <v>533760</v>
      </c>
    </row>
    <row r="11146" spans="1:11" x14ac:dyDescent="0.3">
      <c r="A11146" s="51" t="str">
        <f t="shared" si="180"/>
        <v>PUM.DE</v>
      </c>
      <c r="B11146" s="52" t="s">
        <v>117</v>
      </c>
      <c r="C11146" s="50" t="s">
        <v>8238</v>
      </c>
      <c r="D11146" s="50">
        <f>DAX__2019_2020__33[[#This Row],[Open]]*(DAX__2019_2020__33[[#This Row],[Adj Close]]/DAX__2019_2020__33[[#This Row],[Close]])</f>
        <v>44.716905359806198</v>
      </c>
      <c r="E11146" s="50" t="s">
        <v>934</v>
      </c>
      <c r="F11146" s="50" t="s">
        <v>19813</v>
      </c>
      <c r="G11146" s="50" t="s">
        <v>829</v>
      </c>
      <c r="H11146" s="50" t="s">
        <v>25636</v>
      </c>
      <c r="I11146" s="50">
        <f>(DAX__2019_2020__33[[#This Row],[Adj Close]]-DAX__2019_2020__33[[#This Row],[Adj Open]])/DAX__2019_2020__33[[#This Row],[Adj Open]]</f>
        <v>-1.0869347826087783E-3</v>
      </c>
      <c r="J11146" s="50">
        <f>DAX__2019_2020__33[[#This Row],[Adj Close]]-DAX__2019_2020__33[[#This Row],[Adj Open]]</f>
        <v>-4.8604359806198261E-2</v>
      </c>
      <c r="K11146" s="50">
        <v>389890</v>
      </c>
    </row>
    <row r="11147" spans="1:11" x14ac:dyDescent="0.3">
      <c r="A11147" s="51" t="str">
        <f t="shared" si="180"/>
        <v>PUM.DE</v>
      </c>
      <c r="B11147" s="52" t="s">
        <v>118</v>
      </c>
      <c r="C11147" s="50" t="s">
        <v>8238</v>
      </c>
      <c r="D11147" s="50">
        <f>DAX__2019_2020__33[[#This Row],[Open]]*(DAX__2019_2020__33[[#This Row],[Adj Close]]/DAX__2019_2020__33[[#This Row],[Close]])</f>
        <v>44.716902713860449</v>
      </c>
      <c r="E11147" s="50" t="s">
        <v>1391</v>
      </c>
      <c r="F11147" s="50" t="s">
        <v>1280</v>
      </c>
      <c r="G11147" s="50" t="s">
        <v>1371</v>
      </c>
      <c r="H11147" s="50" t="s">
        <v>25660</v>
      </c>
      <c r="I11147" s="50">
        <f>(DAX__2019_2020__33[[#This Row],[Adj Close]]-DAX__2019_2020__33[[#This Row],[Adj Open]])/DAX__2019_2020__33[[#This Row],[Adj Open]]</f>
        <v>-2.1738695652173531E-3</v>
      </c>
      <c r="J11147" s="50">
        <f>DAX__2019_2020__33[[#This Row],[Adj Close]]-DAX__2019_2020__33[[#This Row],[Adj Open]]</f>
        <v>-9.7208713860446494E-2</v>
      </c>
      <c r="K11147" s="50">
        <v>510940</v>
      </c>
    </row>
    <row r="11148" spans="1:11" x14ac:dyDescent="0.3">
      <c r="A11148" s="51" t="str">
        <f t="shared" si="180"/>
        <v>PUM.DE</v>
      </c>
      <c r="B11148" s="52" t="s">
        <v>119</v>
      </c>
      <c r="C11148" s="50" t="s">
        <v>632</v>
      </c>
      <c r="D11148" s="50">
        <f>DAX__2019_2020__33[[#This Row],[Open]]*(DAX__2019_2020__33[[#This Row],[Adj Close]]/DAX__2019_2020__33[[#This Row],[Close]])</f>
        <v>44.571084776322877</v>
      </c>
      <c r="E11148" s="50" t="s">
        <v>657</v>
      </c>
      <c r="F11148" s="50" t="s">
        <v>25661</v>
      </c>
      <c r="G11148" s="50" t="s">
        <v>1345</v>
      </c>
      <c r="H11148" s="50" t="s">
        <v>25662</v>
      </c>
      <c r="I11148" s="50">
        <f>(DAX__2019_2020__33[[#This Row],[Adj Close]]-DAX__2019_2020__33[[#This Row],[Adj Open]])/DAX__2019_2020__33[[#This Row],[Adj Open]]</f>
        <v>2.0719760991047498E-2</v>
      </c>
      <c r="J11148" s="50">
        <f>DAX__2019_2020__33[[#This Row],[Adj Close]]-DAX__2019_2020__33[[#This Row],[Adj Open]]</f>
        <v>0.92350222367712576</v>
      </c>
      <c r="K11148" s="50">
        <v>560000</v>
      </c>
    </row>
    <row r="11149" spans="1:11" x14ac:dyDescent="0.3">
      <c r="A11149" s="51" t="str">
        <f t="shared" si="180"/>
        <v>PUM.DE</v>
      </c>
      <c r="B11149" s="52" t="s">
        <v>120</v>
      </c>
      <c r="C11149" s="50" t="s">
        <v>19723</v>
      </c>
      <c r="D11149" s="50">
        <f>DAX__2019_2020__33[[#This Row],[Open]]*(DAX__2019_2020__33[[#This Row],[Adj Close]]/DAX__2019_2020__33[[#This Row],[Close]])</f>
        <v>45.543190856763026</v>
      </c>
      <c r="E11149" s="50" t="s">
        <v>815</v>
      </c>
      <c r="F11149" s="50" t="s">
        <v>818</v>
      </c>
      <c r="G11149" s="50" t="s">
        <v>815</v>
      </c>
      <c r="H11149" s="50" t="s">
        <v>25658</v>
      </c>
      <c r="I11149" s="50">
        <f>(DAX__2019_2020__33[[#This Row],[Adj Close]]-DAX__2019_2020__33[[#This Row],[Adj Open]])/DAX__2019_2020__33[[#This Row],[Adj Open]]</f>
        <v>2.3479253937214659E-2</v>
      </c>
      <c r="J11149" s="50">
        <f>DAX__2019_2020__33[[#This Row],[Adj Close]]-DAX__2019_2020__33[[#This Row],[Adj Open]]</f>
        <v>1.0693201432369719</v>
      </c>
      <c r="K11149" s="50">
        <v>557770</v>
      </c>
    </row>
    <row r="11150" spans="1:11" x14ac:dyDescent="0.3">
      <c r="A11150" s="51" t="str">
        <f t="shared" si="180"/>
        <v>PUM.DE</v>
      </c>
      <c r="B11150" s="52" t="s">
        <v>121</v>
      </c>
      <c r="C11150" s="50" t="s">
        <v>9862</v>
      </c>
      <c r="D11150" s="50">
        <f>DAX__2019_2020__33[[#This Row],[Open]]*(DAX__2019_2020__33[[#This Row],[Adj Close]]/DAX__2019_2020__33[[#This Row],[Close]])</f>
        <v>46.661116642270898</v>
      </c>
      <c r="E11150" s="50" t="s">
        <v>9877</v>
      </c>
      <c r="F11150" s="50" t="s">
        <v>618</v>
      </c>
      <c r="G11150" s="50" t="s">
        <v>705</v>
      </c>
      <c r="H11150" s="50" t="s">
        <v>25652</v>
      </c>
      <c r="I11150" s="50">
        <f>(DAX__2019_2020__33[[#This Row],[Adj Close]]-DAX__2019_2020__33[[#This Row],[Adj Open]])/DAX__2019_2020__33[[#This Row],[Adj Open]]</f>
        <v>1.0416458333333777E-3</v>
      </c>
      <c r="J11150" s="50">
        <f>DAX__2019_2020__33[[#This Row],[Adj Close]]-DAX__2019_2020__33[[#This Row],[Adj Open]]</f>
        <v>4.8604357729104208E-2</v>
      </c>
      <c r="K11150" s="50">
        <v>703330</v>
      </c>
    </row>
    <row r="11151" spans="1:11" x14ac:dyDescent="0.3">
      <c r="A11151" s="51" t="str">
        <f t="shared" si="180"/>
        <v>PUM.DE</v>
      </c>
      <c r="B11151" s="52" t="s">
        <v>122</v>
      </c>
      <c r="C11151" s="50" t="s">
        <v>19732</v>
      </c>
      <c r="D11151" s="50">
        <f>DAX__2019_2020__33[[#This Row],[Open]]*(DAX__2019_2020__33[[#This Row],[Adj Close]]/DAX__2019_2020__33[[#This Row],[Close]])</f>
        <v>46.515299411227197</v>
      </c>
      <c r="E11151" s="50" t="s">
        <v>9930</v>
      </c>
      <c r="F11151" s="50" t="s">
        <v>710</v>
      </c>
      <c r="G11151" s="50" t="s">
        <v>20028</v>
      </c>
      <c r="H11151" s="50" t="s">
        <v>25653</v>
      </c>
      <c r="I11151" s="50">
        <f>(DAX__2019_2020__33[[#This Row],[Adj Close]]-DAX__2019_2020__33[[#This Row],[Adj Open]])/DAX__2019_2020__33[[#This Row],[Adj Open]]</f>
        <v>8.3594987820061542E-3</v>
      </c>
      <c r="J11151" s="50">
        <f>DAX__2019_2020__33[[#This Row],[Adj Close]]-DAX__2019_2020__33[[#This Row],[Adj Open]]</f>
        <v>0.38884458877280537</v>
      </c>
      <c r="K11151" s="50">
        <v>372160</v>
      </c>
    </row>
    <row r="11152" spans="1:11" x14ac:dyDescent="0.3">
      <c r="A11152" s="51" t="str">
        <f t="shared" si="180"/>
        <v>PUM.DE</v>
      </c>
      <c r="B11152" s="52" t="s">
        <v>123</v>
      </c>
      <c r="C11152" s="50" t="s">
        <v>761</v>
      </c>
      <c r="D11152" s="50">
        <f>DAX__2019_2020__33[[#This Row],[Open]]*(DAX__2019_2020__33[[#This Row],[Adj Close]]/DAX__2019_2020__33[[#This Row],[Close]])</f>
        <v>46.855533999999999</v>
      </c>
      <c r="E11152" s="50" t="s">
        <v>20028</v>
      </c>
      <c r="F11152" s="50" t="s">
        <v>710</v>
      </c>
      <c r="G11152" s="50" t="s">
        <v>761</v>
      </c>
      <c r="H11152" s="50" t="s">
        <v>25663</v>
      </c>
      <c r="I11152" s="50">
        <f>(DAX__2019_2020__33[[#This Row],[Adj Close]]-DAX__2019_2020__33[[#This Row],[Adj Open]])/DAX__2019_2020__33[[#This Row],[Adj Open]]</f>
        <v>0</v>
      </c>
      <c r="J11152" s="50">
        <f>DAX__2019_2020__33[[#This Row],[Adj Close]]-DAX__2019_2020__33[[#This Row],[Adj Open]]</f>
        <v>0</v>
      </c>
      <c r="K11152" s="50">
        <v>298630</v>
      </c>
    </row>
    <row r="11153" spans="1:11" x14ac:dyDescent="0.3">
      <c r="A11153" s="51" t="str">
        <f t="shared" si="180"/>
        <v>PUM.DE</v>
      </c>
      <c r="B11153" s="52" t="s">
        <v>124</v>
      </c>
      <c r="C11153" s="50" t="s">
        <v>705</v>
      </c>
      <c r="D11153" s="50">
        <f>DAX__2019_2020__33[[#This Row],[Open]]*(DAX__2019_2020__33[[#This Row],[Adj Close]]/DAX__2019_2020__33[[#This Row],[Close]])</f>
        <v>46.709724980662763</v>
      </c>
      <c r="E11153" s="50" t="s">
        <v>8538</v>
      </c>
      <c r="F11153" s="50" t="s">
        <v>705</v>
      </c>
      <c r="G11153" s="50" t="s">
        <v>9916</v>
      </c>
      <c r="H11153" s="50" t="s">
        <v>25664</v>
      </c>
      <c r="I11153" s="50">
        <f>(DAX__2019_2020__33[[#This Row],[Adj Close]]-DAX__2019_2020__33[[#This Row],[Adj Open]])/DAX__2019_2020__33[[#This Row],[Adj Open]]</f>
        <v>3.1217482439489744E-2</v>
      </c>
      <c r="J11153" s="50">
        <f>DAX__2019_2020__33[[#This Row],[Adj Close]]-DAX__2019_2020__33[[#This Row],[Adj Open]]</f>
        <v>1.4581600193372353</v>
      </c>
      <c r="K11153" s="50">
        <v>600380</v>
      </c>
    </row>
    <row r="11154" spans="1:11" x14ac:dyDescent="0.3">
      <c r="A11154" s="51" t="str">
        <f t="shared" si="180"/>
        <v>PUM.DE</v>
      </c>
      <c r="B11154" s="52" t="s">
        <v>125</v>
      </c>
      <c r="C11154" s="50" t="s">
        <v>8293</v>
      </c>
      <c r="D11154" s="50">
        <f>DAX__2019_2020__33[[#This Row],[Open]]*(DAX__2019_2020__33[[#This Row],[Adj Close]]/DAX__2019_2020__33[[#This Row],[Close]])</f>
        <v>48.605329285641886</v>
      </c>
      <c r="E11154" s="50" t="s">
        <v>2273</v>
      </c>
      <c r="F11154" s="50" t="s">
        <v>8359</v>
      </c>
      <c r="G11154" s="50" t="s">
        <v>2285</v>
      </c>
      <c r="H11154" s="50" t="s">
        <v>25665</v>
      </c>
      <c r="I11154" s="50">
        <f>(DAX__2019_2020__33[[#This Row],[Adj Close]]-DAX__2019_2020__33[[#This Row],[Adj Open]])/DAX__2019_2020__33[[#This Row],[Adj Open]]</f>
        <v>1.9999599999999647E-3</v>
      </c>
      <c r="J11154" s="50">
        <f>DAX__2019_2020__33[[#This Row],[Adj Close]]-DAX__2019_2020__33[[#This Row],[Adj Open]]</f>
        <v>9.7208714358110626E-2</v>
      </c>
      <c r="K11154" s="50">
        <v>482530</v>
      </c>
    </row>
    <row r="11155" spans="1:11" x14ac:dyDescent="0.3">
      <c r="A11155" s="51" t="str">
        <f t="shared" si="180"/>
        <v>PUM.DE</v>
      </c>
      <c r="B11155" s="52" t="s">
        <v>126</v>
      </c>
      <c r="C11155" s="50" t="s">
        <v>2281</v>
      </c>
      <c r="D11155" s="50">
        <f>DAX__2019_2020__33[[#This Row],[Open]]*(DAX__2019_2020__33[[#This Row],[Adj Close]]/DAX__2019_2020__33[[#This Row],[Close]])</f>
        <v>48.9941714629948</v>
      </c>
      <c r="E11155" s="50" t="s">
        <v>8454</v>
      </c>
      <c r="F11155" s="50" t="s">
        <v>20927</v>
      </c>
      <c r="G11155" s="50" t="s">
        <v>11664</v>
      </c>
      <c r="H11155" s="50" t="s">
        <v>25666</v>
      </c>
      <c r="I11155" s="50">
        <f>(DAX__2019_2020__33[[#This Row],[Adj Close]]-DAX__2019_2020__33[[#This Row],[Adj Open]])/DAX__2019_2020__33[[#This Row],[Adj Open]]</f>
        <v>-2.2817499094543649E-2</v>
      </c>
      <c r="J11155" s="50">
        <f>DAX__2019_2020__33[[#This Row],[Adj Close]]-DAX__2019_2020__33[[#This Row],[Adj Open]]</f>
        <v>-1.1179244629948002</v>
      </c>
      <c r="K11155" s="50">
        <v>534990</v>
      </c>
    </row>
    <row r="11156" spans="1:11" x14ac:dyDescent="0.3">
      <c r="A11156" s="51" t="str">
        <f t="shared" si="180"/>
        <v>PUM.DE</v>
      </c>
      <c r="B11156" s="52" t="s">
        <v>127</v>
      </c>
      <c r="C11156" s="50" t="s">
        <v>21001</v>
      </c>
      <c r="D11156" s="50">
        <f>DAX__2019_2020__33[[#This Row],[Open]]*(DAX__2019_2020__33[[#This Row],[Adj Close]]/DAX__2019_2020__33[[#This Row],[Close]])</f>
        <v>47.973457715164578</v>
      </c>
      <c r="E11156" s="50" t="s">
        <v>21001</v>
      </c>
      <c r="F11156" s="50" t="s">
        <v>19619</v>
      </c>
      <c r="G11156" s="50" t="s">
        <v>717</v>
      </c>
      <c r="H11156" s="50" t="s">
        <v>25645</v>
      </c>
      <c r="I11156" s="50">
        <f>(DAX__2019_2020__33[[#This Row],[Adj Close]]-DAX__2019_2020__33[[#This Row],[Adj Open]])/DAX__2019_2020__33[[#This Row],[Adj Open]]</f>
        <v>-8.1053093457064997E-3</v>
      </c>
      <c r="J11156" s="50">
        <f>DAX__2019_2020__33[[#This Row],[Adj Close]]-DAX__2019_2020__33[[#This Row],[Adj Open]]</f>
        <v>-0.38883971516457905</v>
      </c>
      <c r="K11156" s="50">
        <v>570610</v>
      </c>
    </row>
    <row r="11157" spans="1:11" x14ac:dyDescent="0.3">
      <c r="A11157" s="51" t="str">
        <f t="shared" si="180"/>
        <v>PUM.DE</v>
      </c>
      <c r="B11157" s="52" t="s">
        <v>128</v>
      </c>
      <c r="C11157" s="50" t="s">
        <v>717</v>
      </c>
      <c r="D11157" s="50">
        <f>DAX__2019_2020__33[[#This Row],[Open]]*(DAX__2019_2020__33[[#This Row],[Adj Close]]/DAX__2019_2020__33[[#This Row],[Close]])</f>
        <v>47.584614725530166</v>
      </c>
      <c r="E11157" s="50" t="s">
        <v>8364</v>
      </c>
      <c r="F11157" s="50" t="s">
        <v>921</v>
      </c>
      <c r="G11157" s="50" t="s">
        <v>20927</v>
      </c>
      <c r="H11157" s="50" t="s">
        <v>25667</v>
      </c>
      <c r="I11157" s="50">
        <f>(DAX__2019_2020__33[[#This Row],[Adj Close]]-DAX__2019_2020__33[[#This Row],[Adj Open]])/DAX__2019_2020__33[[#This Row],[Adj Open]]</f>
        <v>4.085822184150727E-3</v>
      </c>
      <c r="J11157" s="50">
        <f>DAX__2019_2020__33[[#This Row],[Adj Close]]-DAX__2019_2020__33[[#This Row],[Adj Open]]</f>
        <v>0.19442227446983651</v>
      </c>
      <c r="K11157" s="50">
        <v>488640</v>
      </c>
    </row>
    <row r="11158" spans="1:11" x14ac:dyDescent="0.3">
      <c r="A11158" s="51" t="str">
        <f t="shared" si="180"/>
        <v>PUM.DE</v>
      </c>
      <c r="B11158" s="52" t="s">
        <v>129</v>
      </c>
      <c r="C11158" s="50" t="s">
        <v>717</v>
      </c>
      <c r="D11158" s="50">
        <f>DAX__2019_2020__33[[#This Row],[Open]]*(DAX__2019_2020__33[[#This Row],[Adj Close]]/DAX__2019_2020__33[[#This Row],[Close]])</f>
        <v>47.584613622319779</v>
      </c>
      <c r="E11158" s="50" t="s">
        <v>688</v>
      </c>
      <c r="F11158" s="50" t="s">
        <v>9930</v>
      </c>
      <c r="G11158" s="50" t="s">
        <v>724</v>
      </c>
      <c r="H11158" s="50" t="s">
        <v>25644</v>
      </c>
      <c r="I11158" s="50">
        <f>(DAX__2019_2020__33[[#This Row],[Adj Close]]-DAX__2019_2020__33[[#This Row],[Adj Open]])/DAX__2019_2020__33[[#This Row],[Adj Open]]</f>
        <v>-5.1072521939274328E-3</v>
      </c>
      <c r="J11158" s="50">
        <f>DAX__2019_2020__33[[#This Row],[Adj Close]]-DAX__2019_2020__33[[#This Row],[Adj Open]]</f>
        <v>-0.24302662231978189</v>
      </c>
      <c r="K11158" s="50">
        <v>359720</v>
      </c>
    </row>
    <row r="11159" spans="1:11" x14ac:dyDescent="0.3">
      <c r="A11159" s="51" t="str">
        <f t="shared" si="180"/>
        <v>PUM.DE</v>
      </c>
      <c r="B11159" s="52" t="s">
        <v>130</v>
      </c>
      <c r="C11159" s="50" t="s">
        <v>9921</v>
      </c>
      <c r="D11159" s="50">
        <f>DAX__2019_2020__33[[#This Row],[Open]]*(DAX__2019_2020__33[[#This Row],[Adj Close]]/DAX__2019_2020__33[[#This Row],[Close]])</f>
        <v>47.681828074648848</v>
      </c>
      <c r="E11159" s="50" t="s">
        <v>8359</v>
      </c>
      <c r="F11159" s="50" t="s">
        <v>9862</v>
      </c>
      <c r="G11159" s="50" t="s">
        <v>921</v>
      </c>
      <c r="H11159" s="50" t="s">
        <v>25668</v>
      </c>
      <c r="I11159" s="50">
        <f>(DAX__2019_2020__33[[#This Row],[Adj Close]]-DAX__2019_2020__33[[#This Row],[Adj Open]])/DAX__2019_2020__33[[#This Row],[Adj Open]]</f>
        <v>-3.0580428758010267E-3</v>
      </c>
      <c r="J11159" s="50">
        <f>DAX__2019_2020__33[[#This Row],[Adj Close]]-DAX__2019_2020__33[[#This Row],[Adj Open]]</f>
        <v>-0.14581307464884929</v>
      </c>
      <c r="K11159" s="50">
        <v>382060</v>
      </c>
    </row>
    <row r="11160" spans="1:11" x14ac:dyDescent="0.3">
      <c r="A11160" s="51" t="str">
        <f t="shared" si="180"/>
        <v>PUM.DE</v>
      </c>
      <c r="B11160" s="52" t="s">
        <v>131</v>
      </c>
      <c r="C11160" s="50" t="s">
        <v>19587</v>
      </c>
      <c r="D11160" s="50">
        <f>DAX__2019_2020__33[[#This Row],[Open]]*(DAX__2019_2020__33[[#This Row],[Adj Close]]/DAX__2019_2020__33[[#This Row],[Close]])</f>
        <v>47.633218668012915</v>
      </c>
      <c r="E11160" s="50" t="s">
        <v>8364</v>
      </c>
      <c r="F11160" s="50" t="s">
        <v>20173</v>
      </c>
      <c r="G11160" s="50" t="s">
        <v>21001</v>
      </c>
      <c r="H11160" s="50" t="s">
        <v>25669</v>
      </c>
      <c r="I11160" s="50">
        <f>(DAX__2019_2020__33[[#This Row],[Adj Close]]-DAX__2019_2020__33[[#This Row],[Adj Open]])/DAX__2019_2020__33[[#This Row],[Adj Open]]</f>
        <v>7.1428163265305246E-3</v>
      </c>
      <c r="J11160" s="50">
        <f>DAX__2019_2020__33[[#This Row],[Adj Close]]-DAX__2019_2020__33[[#This Row],[Adj Open]]</f>
        <v>0.34023533198708122</v>
      </c>
      <c r="K11160" s="50">
        <v>292020</v>
      </c>
    </row>
    <row r="11161" spans="1:11" x14ac:dyDescent="0.3">
      <c r="A11161" s="51" t="str">
        <f t="shared" si="180"/>
        <v>PUM.DE</v>
      </c>
      <c r="B11161" s="52" t="s">
        <v>132</v>
      </c>
      <c r="C11161" s="50" t="s">
        <v>2272</v>
      </c>
      <c r="D11161" s="50">
        <f>DAX__2019_2020__33[[#This Row],[Open]]*(DAX__2019_2020__33[[#This Row],[Adj Close]]/DAX__2019_2020__33[[#This Row],[Close]])</f>
        <v>48.265089212966494</v>
      </c>
      <c r="E11161" s="50" t="s">
        <v>8293</v>
      </c>
      <c r="F11161" s="50" t="s">
        <v>20068</v>
      </c>
      <c r="G11161" s="50" t="s">
        <v>8538</v>
      </c>
      <c r="H11161" s="50" t="s">
        <v>25670</v>
      </c>
      <c r="I11161" s="50">
        <f>(DAX__2019_2020__33[[#This Row],[Adj Close]]-DAX__2019_2020__33[[#This Row],[Adj Open]])/DAX__2019_2020__33[[#This Row],[Adj Open]]</f>
        <v>-1.0071298687963025E-3</v>
      </c>
      <c r="J11161" s="50">
        <f>DAX__2019_2020__33[[#This Row],[Adj Close]]-DAX__2019_2020__33[[#This Row],[Adj Open]]</f>
        <v>-4.8609212966496784E-2</v>
      </c>
      <c r="K11161" s="50">
        <v>311140</v>
      </c>
    </row>
    <row r="11162" spans="1:11" x14ac:dyDescent="0.3">
      <c r="A11162" s="51" t="str">
        <f t="shared" si="180"/>
        <v>PUM.DE</v>
      </c>
      <c r="B11162" s="52" t="s">
        <v>133</v>
      </c>
      <c r="C11162" s="50" t="s">
        <v>19624</v>
      </c>
      <c r="D11162" s="50">
        <f>DAX__2019_2020__33[[#This Row],[Open]]*(DAX__2019_2020__33[[#This Row],[Adj Close]]/DAX__2019_2020__33[[#This Row],[Close]])</f>
        <v>47.827648346057899</v>
      </c>
      <c r="E11162" s="50" t="s">
        <v>2281</v>
      </c>
      <c r="F11162" s="50" t="s">
        <v>8542</v>
      </c>
      <c r="G11162" s="50" t="s">
        <v>2266</v>
      </c>
      <c r="H11162" s="50" t="s">
        <v>25671</v>
      </c>
      <c r="I11162" s="50">
        <f>(DAX__2019_2020__33[[#This Row],[Adj Close]]-DAX__2019_2020__33[[#This Row],[Adj Open]])/DAX__2019_2020__33[[#This Row],[Adj Open]]</f>
        <v>2.032520283891865E-2</v>
      </c>
      <c r="J11162" s="50">
        <f>DAX__2019_2020__33[[#This Row],[Adj Close]]-DAX__2019_2020__33[[#This Row],[Adj Open]]</f>
        <v>0.97210665394209883</v>
      </c>
      <c r="K11162" s="50">
        <v>383100</v>
      </c>
    </row>
    <row r="11163" spans="1:11" x14ac:dyDescent="0.3">
      <c r="A11163" s="51" t="str">
        <f t="shared" si="180"/>
        <v>PUM.DE</v>
      </c>
      <c r="B11163" s="52" t="s">
        <v>134</v>
      </c>
      <c r="C11163" s="50" t="s">
        <v>2281</v>
      </c>
      <c r="D11163" s="50">
        <f>DAX__2019_2020__33[[#This Row],[Open]]*(DAX__2019_2020__33[[#This Row],[Adj Close]]/DAX__2019_2020__33[[#This Row],[Close]])</f>
        <v>48.994171754911342</v>
      </c>
      <c r="E11163" s="50" t="s">
        <v>9517</v>
      </c>
      <c r="F11163" s="50" t="s">
        <v>2266</v>
      </c>
      <c r="G11163" s="50" t="s">
        <v>8553</v>
      </c>
      <c r="H11163" s="50" t="s">
        <v>25672</v>
      </c>
      <c r="I11163" s="50">
        <f>(DAX__2019_2020__33[[#This Row],[Adj Close]]-DAX__2019_2020__33[[#This Row],[Adj Open]])/DAX__2019_2020__33[[#This Row],[Adj Open]]</f>
        <v>2.7777717151677934E-2</v>
      </c>
      <c r="J11163" s="50">
        <f>DAX__2019_2020__33[[#This Row],[Adj Close]]-DAX__2019_2020__33[[#This Row],[Adj Open]]</f>
        <v>1.3609462450886554</v>
      </c>
      <c r="K11163" s="50">
        <v>475720</v>
      </c>
    </row>
    <row r="11164" spans="1:11" x14ac:dyDescent="0.3">
      <c r="A11164" s="51" t="str">
        <f t="shared" si="180"/>
        <v>PUM.DE</v>
      </c>
      <c r="B11164" s="52" t="s">
        <v>135</v>
      </c>
      <c r="C11164" s="50" t="s">
        <v>745</v>
      </c>
      <c r="D11164" s="50">
        <f>DAX__2019_2020__33[[#This Row],[Open]]*(DAX__2019_2020__33[[#This Row],[Adj Close]]/DAX__2019_2020__33[[#This Row],[Close]])</f>
        <v>50.25791028472792</v>
      </c>
      <c r="E11164" s="50" t="s">
        <v>745</v>
      </c>
      <c r="F11164" s="50" t="s">
        <v>774</v>
      </c>
      <c r="G11164" s="50" t="s">
        <v>8420</v>
      </c>
      <c r="H11164" s="50" t="s">
        <v>25673</v>
      </c>
      <c r="I11164" s="50">
        <f>(DAX__2019_2020__33[[#This Row],[Adj Close]]-DAX__2019_2020__33[[#This Row],[Adj Open]])/DAX__2019_2020__33[[#This Row],[Adj Open]]</f>
        <v>-3.8684912211123224E-3</v>
      </c>
      <c r="J11164" s="50">
        <f>DAX__2019_2020__33[[#This Row],[Adj Close]]-DAX__2019_2020__33[[#This Row],[Adj Open]]</f>
        <v>-0.19442228472792067</v>
      </c>
      <c r="K11164" s="50">
        <v>454660</v>
      </c>
    </row>
    <row r="11165" spans="1:11" x14ac:dyDescent="0.3">
      <c r="A11165" s="51" t="str">
        <f t="shared" si="180"/>
        <v>PUM.DE</v>
      </c>
      <c r="B11165" s="52" t="s">
        <v>136</v>
      </c>
      <c r="C11165" s="50" t="s">
        <v>8420</v>
      </c>
      <c r="D11165" s="50">
        <f>DAX__2019_2020__33[[#This Row],[Open]]*(DAX__2019_2020__33[[#This Row],[Adj Close]]/DAX__2019_2020__33[[#This Row],[Close]])</f>
        <v>50.063492678018072</v>
      </c>
      <c r="E11165" s="50" t="s">
        <v>749</v>
      </c>
      <c r="F11165" s="50" t="s">
        <v>2285</v>
      </c>
      <c r="G11165" s="50" t="s">
        <v>2266</v>
      </c>
      <c r="H11165" s="50" t="s">
        <v>25671</v>
      </c>
      <c r="I11165" s="50">
        <f>(DAX__2019_2020__33[[#This Row],[Adj Close]]-DAX__2019_2020__33[[#This Row],[Adj Open]])/DAX__2019_2020__33[[#This Row],[Adj Open]]</f>
        <v>-2.5242699029126223E-2</v>
      </c>
      <c r="J11165" s="50">
        <f>DAX__2019_2020__33[[#This Row],[Adj Close]]-DAX__2019_2020__33[[#This Row],[Adj Open]]</f>
        <v>-1.2637376780180745</v>
      </c>
      <c r="K11165" s="50">
        <v>291840</v>
      </c>
    </row>
    <row r="11166" spans="1:11" x14ac:dyDescent="0.3">
      <c r="A11166" s="51" t="str">
        <f t="shared" si="180"/>
        <v>PUM.DE</v>
      </c>
      <c r="B11166" s="52" t="s">
        <v>137</v>
      </c>
      <c r="C11166" s="50" t="s">
        <v>2273</v>
      </c>
      <c r="D11166" s="50">
        <f>DAX__2019_2020__33[[#This Row],[Open]]*(DAX__2019_2020__33[[#This Row],[Adj Close]]/DAX__2019_2020__33[[#This Row],[Close]])</f>
        <v>49.188591292856415</v>
      </c>
      <c r="E11166" s="50" t="s">
        <v>2268</v>
      </c>
      <c r="F11166" s="50" t="s">
        <v>5132</v>
      </c>
      <c r="G11166" s="50" t="s">
        <v>2285</v>
      </c>
      <c r="H11166" s="50" t="s">
        <v>25665</v>
      </c>
      <c r="I11166" s="50">
        <f>(DAX__2019_2020__33[[#This Row],[Adj Close]]-DAX__2019_2020__33[[#This Row],[Adj Open]])/DAX__2019_2020__33[[#This Row],[Adj Open]]</f>
        <v>-9.8814233154712657E-3</v>
      </c>
      <c r="J11166" s="50">
        <f>DAX__2019_2020__33[[#This Row],[Adj Close]]-DAX__2019_2020__33[[#This Row],[Adj Open]]</f>
        <v>-0.4860532928564183</v>
      </c>
      <c r="K11166" s="50">
        <v>472180</v>
      </c>
    </row>
    <row r="11167" spans="1:11" x14ac:dyDescent="0.3">
      <c r="A11167" s="51" t="str">
        <f t="shared" si="180"/>
        <v>PUM.DE</v>
      </c>
      <c r="B11167" s="52" t="s">
        <v>138</v>
      </c>
      <c r="C11167" s="50" t="s">
        <v>8420</v>
      </c>
      <c r="D11167" s="50">
        <f>DAX__2019_2020__33[[#This Row],[Open]]*(DAX__2019_2020__33[[#This Row],[Adj Close]]/DAX__2019_2020__33[[#This Row],[Close]])</f>
        <v>50.063488798936362</v>
      </c>
      <c r="E11167" s="50" t="s">
        <v>5077</v>
      </c>
      <c r="F11167" s="50" t="s">
        <v>2257</v>
      </c>
      <c r="G11167" s="50" t="s">
        <v>2257</v>
      </c>
      <c r="H11167" s="50" t="s">
        <v>25674</v>
      </c>
      <c r="I11167" s="50">
        <f>(DAX__2019_2020__33[[#This Row],[Adj Close]]-DAX__2019_2020__33[[#This Row],[Adj Open]])/DAX__2019_2020__33[[#This Row],[Adj Open]]</f>
        <v>-3.2038873786407802E-2</v>
      </c>
      <c r="J11167" s="50">
        <f>DAX__2019_2020__33[[#This Row],[Adj Close]]-DAX__2019_2020__33[[#This Row],[Adj Open]]</f>
        <v>-1.6039777989363628</v>
      </c>
      <c r="K11167" s="50">
        <v>438040</v>
      </c>
    </row>
    <row r="11168" spans="1:11" x14ac:dyDescent="0.3">
      <c r="A11168" s="51" t="str">
        <f t="shared" si="180"/>
        <v>PUM.DE</v>
      </c>
      <c r="B11168" s="52" t="s">
        <v>139</v>
      </c>
      <c r="C11168" s="50" t="s">
        <v>2259</v>
      </c>
      <c r="D11168" s="50">
        <f>DAX__2019_2020__33[[#This Row],[Open]]*(DAX__2019_2020__33[[#This Row],[Adj Close]]/DAX__2019_2020__33[[#This Row],[Close]])</f>
        <v>48.508119288213116</v>
      </c>
      <c r="E11168" s="50" t="s">
        <v>2266</v>
      </c>
      <c r="F11168" s="50" t="s">
        <v>11664</v>
      </c>
      <c r="G11168" s="50" t="s">
        <v>8293</v>
      </c>
      <c r="H11168" s="50" t="s">
        <v>25675</v>
      </c>
      <c r="I11168" s="50">
        <f>(DAX__2019_2020__33[[#This Row],[Adj Close]]-DAX__2019_2020__33[[#This Row],[Adj Open]])/DAX__2019_2020__33[[#This Row],[Adj Open]]</f>
        <v>2.0039678555524697E-3</v>
      </c>
      <c r="J11168" s="50">
        <f>DAX__2019_2020__33[[#This Row],[Adj Close]]-DAX__2019_2020__33[[#This Row],[Adj Open]]</f>
        <v>9.7208711786883839E-2</v>
      </c>
      <c r="K11168" s="50">
        <v>212590</v>
      </c>
    </row>
    <row r="11169" spans="1:11" x14ac:dyDescent="0.3">
      <c r="A11169" s="51" t="str">
        <f t="shared" si="180"/>
        <v>PUM.DE</v>
      </c>
      <c r="B11169" s="52" t="s">
        <v>140</v>
      </c>
      <c r="C11169" s="50" t="s">
        <v>2281</v>
      </c>
      <c r="D11169" s="50">
        <f>DAX__2019_2020__33[[#This Row],[Open]]*(DAX__2019_2020__33[[#This Row],[Adj Close]]/DAX__2019_2020__33[[#This Row],[Close]])</f>
        <v>48.994173936321843</v>
      </c>
      <c r="E11169" s="50" t="s">
        <v>2281</v>
      </c>
      <c r="F11169" s="50" t="s">
        <v>2272</v>
      </c>
      <c r="G11169" s="50" t="s">
        <v>5132</v>
      </c>
      <c r="H11169" s="50" t="s">
        <v>25676</v>
      </c>
      <c r="I11169" s="50">
        <f>(DAX__2019_2020__33[[#This Row],[Adj Close]]-DAX__2019_2020__33[[#This Row],[Adj Open]])/DAX__2019_2020__33[[#This Row],[Adj Open]]</f>
        <v>-8.9285909155321051E-3</v>
      </c>
      <c r="J11169" s="50">
        <f>DAX__2019_2020__33[[#This Row],[Adj Close]]-DAX__2019_2020__33[[#This Row],[Adj Open]]</f>
        <v>-0.43744893632184301</v>
      </c>
      <c r="K11169" s="50">
        <v>284550</v>
      </c>
    </row>
    <row r="11170" spans="1:11" x14ac:dyDescent="0.3">
      <c r="A11170" s="51" t="str">
        <f t="shared" si="180"/>
        <v>PUM.DE</v>
      </c>
      <c r="B11170" s="52" t="s">
        <v>141</v>
      </c>
      <c r="C11170" s="50" t="s">
        <v>2272</v>
      </c>
      <c r="D11170" s="50">
        <f>DAX__2019_2020__33[[#This Row],[Open]]*(DAX__2019_2020__33[[#This Row],[Adj Close]]/DAX__2019_2020__33[[#This Row],[Close]])</f>
        <v>48.265091103336502</v>
      </c>
      <c r="E11170" s="50" t="s">
        <v>2273</v>
      </c>
      <c r="F11170" s="50" t="s">
        <v>19624</v>
      </c>
      <c r="G11170" s="50" t="s">
        <v>2281</v>
      </c>
      <c r="H11170" s="50" t="s">
        <v>25677</v>
      </c>
      <c r="I11170" s="50">
        <f>(DAX__2019_2020__33[[#This Row],[Adj Close]]-DAX__2019_2020__33[[#This Row],[Adj Open]])/DAX__2019_2020__33[[#This Row],[Adj Open]]</f>
        <v>1.5105739572779945E-2</v>
      </c>
      <c r="J11170" s="50">
        <f>DAX__2019_2020__33[[#This Row],[Adj Close]]-DAX__2019_2020__33[[#This Row],[Adj Open]]</f>
        <v>0.72907989666349948</v>
      </c>
      <c r="K11170" s="50">
        <v>207270</v>
      </c>
    </row>
    <row r="11171" spans="1:11" x14ac:dyDescent="0.3">
      <c r="A11171" s="51" t="str">
        <f t="shared" si="180"/>
        <v>PUM.DE</v>
      </c>
      <c r="B11171" s="52" t="s">
        <v>142</v>
      </c>
      <c r="C11171" s="50" t="s">
        <v>752</v>
      </c>
      <c r="D11171" s="50">
        <f>DAX__2019_2020__33[[#This Row],[Open]]*(DAX__2019_2020__33[[#This Row],[Adj Close]]/DAX__2019_2020__33[[#This Row],[Close]])</f>
        <v>49.383014696178293</v>
      </c>
      <c r="E11171" s="50" t="s">
        <v>8420</v>
      </c>
      <c r="F11171" s="50" t="s">
        <v>752</v>
      </c>
      <c r="G11171" s="50" t="s">
        <v>8414</v>
      </c>
      <c r="H11171" s="50" t="s">
        <v>25678</v>
      </c>
      <c r="I11171" s="50">
        <f>(DAX__2019_2020__33[[#This Row],[Adj Close]]-DAX__2019_2020__33[[#This Row],[Adj Open]])/DAX__2019_2020__33[[#This Row],[Adj Open]]</f>
        <v>9.8425198787898405E-3</v>
      </c>
      <c r="J11171" s="50">
        <f>DAX__2019_2020__33[[#This Row],[Adj Close]]-DAX__2019_2020__33[[#This Row],[Adj Open]]</f>
        <v>0.48605330382170564</v>
      </c>
      <c r="K11171" s="50">
        <v>329830</v>
      </c>
    </row>
    <row r="11172" spans="1:11" x14ac:dyDescent="0.3">
      <c r="A11172" s="51" t="str">
        <f t="shared" si="180"/>
        <v>PUM.DE</v>
      </c>
      <c r="B11172" s="52" t="s">
        <v>143</v>
      </c>
      <c r="C11172" s="50" t="s">
        <v>8454</v>
      </c>
      <c r="D11172" s="50">
        <f>DAX__2019_2020__33[[#This Row],[Open]]*(DAX__2019_2020__33[[#This Row],[Adj Close]]/DAX__2019_2020__33[[#This Row],[Close]])</f>
        <v>49.577435711378207</v>
      </c>
      <c r="E11172" s="50" t="s">
        <v>8414</v>
      </c>
      <c r="F11172" s="50" t="s">
        <v>774</v>
      </c>
      <c r="G11172" s="50" t="s">
        <v>746</v>
      </c>
      <c r="H11172" s="50" t="s">
        <v>25679</v>
      </c>
      <c r="I11172" s="50">
        <f>(DAX__2019_2020__33[[#This Row],[Adj Close]]-DAX__2019_2020__33[[#This Row],[Adj Open]])/DAX__2019_2020__33[[#This Row],[Adj Open]]</f>
        <v>3.9215882352941801E-3</v>
      </c>
      <c r="J11172" s="50">
        <f>DAX__2019_2020__33[[#This Row],[Adj Close]]-DAX__2019_2020__33[[#This Row],[Adj Open]]</f>
        <v>0.19442228862179434</v>
      </c>
      <c r="K11172" s="50">
        <v>189270</v>
      </c>
    </row>
    <row r="11173" spans="1:11" x14ac:dyDescent="0.3">
      <c r="A11173" s="51" t="str">
        <f t="shared" si="180"/>
        <v>PUM.DE</v>
      </c>
      <c r="B11173" s="52" t="s">
        <v>144</v>
      </c>
      <c r="C11173" s="50" t="s">
        <v>8454</v>
      </c>
      <c r="D11173" s="50">
        <f>DAX__2019_2020__33[[#This Row],[Open]]*(DAX__2019_2020__33[[#This Row],[Adj Close]]/DAX__2019_2020__33[[#This Row],[Close]])</f>
        <v>49.577433737016094</v>
      </c>
      <c r="E11173" s="50" t="s">
        <v>8553</v>
      </c>
      <c r="F11173" s="50" t="s">
        <v>8454</v>
      </c>
      <c r="G11173" s="50" t="s">
        <v>8553</v>
      </c>
      <c r="H11173" s="50" t="s">
        <v>25672</v>
      </c>
      <c r="I11173" s="50">
        <f>(DAX__2019_2020__33[[#This Row],[Adj Close]]-DAX__2019_2020__33[[#This Row],[Adj Open]])/DAX__2019_2020__33[[#This Row],[Adj Open]]</f>
        <v>1.5686254901960767E-2</v>
      </c>
      <c r="J11173" s="50">
        <f>DAX__2019_2020__33[[#This Row],[Adj Close]]-DAX__2019_2020__33[[#This Row],[Adj Open]]</f>
        <v>0.77768426298390381</v>
      </c>
      <c r="K11173" s="50">
        <v>177430</v>
      </c>
    </row>
    <row r="11174" spans="1:11" x14ac:dyDescent="0.3">
      <c r="A11174" s="51" t="str">
        <f t="shared" si="180"/>
        <v>PUM.DE</v>
      </c>
      <c r="B11174" s="52" t="s">
        <v>145</v>
      </c>
      <c r="C11174" s="50" t="s">
        <v>9517</v>
      </c>
      <c r="D11174" s="50">
        <f>DAX__2019_2020__33[[#This Row],[Open]]*(DAX__2019_2020__33[[#This Row],[Adj Close]]/DAX__2019_2020__33[[#This Row],[Close]])</f>
        <v>50.452334291363435</v>
      </c>
      <c r="E11174" s="50" t="s">
        <v>5077</v>
      </c>
      <c r="F11174" s="50" t="s">
        <v>8420</v>
      </c>
      <c r="G11174" s="50" t="s">
        <v>745</v>
      </c>
      <c r="H11174" s="50" t="s">
        <v>25680</v>
      </c>
      <c r="I11174" s="50">
        <f>(DAX__2019_2020__33[[#This Row],[Adj Close]]-DAX__2019_2020__33[[#This Row],[Adj Open]])/DAX__2019_2020__33[[#This Row],[Adj Open]]</f>
        <v>-3.8535836665285757E-3</v>
      </c>
      <c r="J11174" s="50">
        <f>DAX__2019_2020__33[[#This Row],[Adj Close]]-DAX__2019_2020__33[[#This Row],[Adj Open]]</f>
        <v>-0.19442229136343769</v>
      </c>
      <c r="K11174" s="50">
        <v>236570</v>
      </c>
    </row>
    <row r="11175" spans="1:11" x14ac:dyDescent="0.3">
      <c r="A11175" s="51" t="str">
        <f t="shared" si="180"/>
        <v>PUM.DE</v>
      </c>
      <c r="B11175" s="52" t="s">
        <v>146</v>
      </c>
      <c r="C11175" s="50" t="s">
        <v>19668</v>
      </c>
      <c r="D11175" s="50">
        <f>DAX__2019_2020__33[[#This Row],[Open]]*(DAX__2019_2020__33[[#This Row],[Adj Close]]/DAX__2019_2020__33[[#This Row],[Close]])</f>
        <v>50.500934678415788</v>
      </c>
      <c r="E11175" s="50" t="s">
        <v>8583</v>
      </c>
      <c r="F11175" s="50" t="s">
        <v>19660</v>
      </c>
      <c r="G11175" s="50" t="s">
        <v>868</v>
      </c>
      <c r="H11175" s="50" t="s">
        <v>25681</v>
      </c>
      <c r="I11175" s="50">
        <f>(DAX__2019_2020__33[[#This Row],[Adj Close]]-DAX__2019_2020__33[[#This Row],[Adj Open]])/DAX__2019_2020__33[[#This Row],[Adj Open]]</f>
        <v>1.2511972810164111E-2</v>
      </c>
      <c r="J11175" s="50">
        <f>DAX__2019_2020__33[[#This Row],[Adj Close]]-DAX__2019_2020__33[[#This Row],[Adj Open]]</f>
        <v>0.63186632158421219</v>
      </c>
      <c r="K11175" s="50">
        <v>358130</v>
      </c>
    </row>
    <row r="11176" spans="1:11" x14ac:dyDescent="0.3">
      <c r="A11176" s="51" t="str">
        <f t="shared" ref="A11176:A11239" si="181">"PUM.DE"</f>
        <v>PUM.DE</v>
      </c>
      <c r="B11176" s="52" t="s">
        <v>147</v>
      </c>
      <c r="C11176" s="50" t="s">
        <v>868</v>
      </c>
      <c r="D11176" s="50">
        <f>DAX__2019_2020__33[[#This Row],[Open]]*(DAX__2019_2020__33[[#This Row],[Adj Close]]/DAX__2019_2020__33[[#This Row],[Close]])</f>
        <v>51.132805423285703</v>
      </c>
      <c r="E11176" s="50" t="s">
        <v>8495</v>
      </c>
      <c r="F11176" s="50" t="s">
        <v>878</v>
      </c>
      <c r="G11176" s="50" t="s">
        <v>858</v>
      </c>
      <c r="H11176" s="50" t="s">
        <v>25682</v>
      </c>
      <c r="I11176" s="50">
        <f>(DAX__2019_2020__33[[#This Row],[Adj Close]]-DAX__2019_2020__33[[#This Row],[Adj Open]])/DAX__2019_2020__33[[#This Row],[Adj Open]]</f>
        <v>1.9011977909200565E-3</v>
      </c>
      <c r="J11176" s="50">
        <f>DAX__2019_2020__33[[#This Row],[Adj Close]]-DAX__2019_2020__33[[#This Row],[Adj Open]]</f>
        <v>9.7213576714295868E-2</v>
      </c>
      <c r="K11176" s="50">
        <v>324350</v>
      </c>
    </row>
    <row r="11177" spans="1:11" x14ac:dyDescent="0.3">
      <c r="A11177" s="51" t="str">
        <f t="shared" si="181"/>
        <v>PUM.DE</v>
      </c>
      <c r="B11177" s="52" t="s">
        <v>148</v>
      </c>
      <c r="C11177" s="50" t="s">
        <v>9738</v>
      </c>
      <c r="D11177" s="50">
        <f>DAX__2019_2020__33[[#This Row],[Open]]*(DAX__2019_2020__33[[#This Row],[Adj Close]]/DAX__2019_2020__33[[#This Row],[Close]])</f>
        <v>51.570255344408501</v>
      </c>
      <c r="E11177" s="50" t="s">
        <v>25683</v>
      </c>
      <c r="F11177" s="50" t="s">
        <v>21507</v>
      </c>
      <c r="G11177" s="50" t="s">
        <v>5051</v>
      </c>
      <c r="H11177" s="50" t="s">
        <v>25684</v>
      </c>
      <c r="I11177" s="50">
        <f>(DAX__2019_2020__33[[#This Row],[Adj Close]]-DAX__2019_2020__33[[#This Row],[Adj Open]])/DAX__2019_2020__33[[#This Row],[Adj Open]]</f>
        <v>4.7125354328471413E-3</v>
      </c>
      <c r="J11177" s="50">
        <f>DAX__2019_2020__33[[#This Row],[Adj Close]]-DAX__2019_2020__33[[#This Row],[Adj Open]]</f>
        <v>0.24302665559149972</v>
      </c>
      <c r="K11177" s="50">
        <v>281120</v>
      </c>
    </row>
    <row r="11178" spans="1:11" x14ac:dyDescent="0.3">
      <c r="A11178" s="51" t="str">
        <f t="shared" si="181"/>
        <v>PUM.DE</v>
      </c>
      <c r="B11178" s="52" t="s">
        <v>149</v>
      </c>
      <c r="C11178" s="50" t="s">
        <v>9742</v>
      </c>
      <c r="D11178" s="50">
        <f>DAX__2019_2020__33[[#This Row],[Open]]*(DAX__2019_2020__33[[#This Row],[Adj Close]]/DAX__2019_2020__33[[#This Row],[Close]])</f>
        <v>51.764674005876266</v>
      </c>
      <c r="E11178" s="50" t="s">
        <v>5155</v>
      </c>
      <c r="F11178" s="50" t="s">
        <v>9738</v>
      </c>
      <c r="G11178" s="50" t="s">
        <v>25683</v>
      </c>
      <c r="H11178" s="50" t="s">
        <v>25685</v>
      </c>
      <c r="I11178" s="50">
        <f>(DAX__2019_2020__33[[#This Row],[Adj Close]]-DAX__2019_2020__33[[#This Row],[Adj Open]])/DAX__2019_2020__33[[#This Row],[Adj Open]]</f>
        <v>5.6337840375587072E-3</v>
      </c>
      <c r="J11178" s="50">
        <f>DAX__2019_2020__33[[#This Row],[Adj Close]]-DAX__2019_2020__33[[#This Row],[Adj Open]]</f>
        <v>0.29163099412373583</v>
      </c>
      <c r="K11178" s="50">
        <v>309030</v>
      </c>
    </row>
    <row r="11179" spans="1:11" x14ac:dyDescent="0.3">
      <c r="A11179" s="51" t="str">
        <f t="shared" si="181"/>
        <v>PUM.DE</v>
      </c>
      <c r="B11179" s="52" t="s">
        <v>150</v>
      </c>
      <c r="C11179" s="50" t="s">
        <v>9047</v>
      </c>
      <c r="D11179" s="50">
        <f>DAX__2019_2020__33[[#This Row],[Open]]*(DAX__2019_2020__33[[#This Row],[Adj Close]]/DAX__2019_2020__33[[#This Row],[Close]])</f>
        <v>52.347938697845329</v>
      </c>
      <c r="E11179" s="50" t="s">
        <v>5160</v>
      </c>
      <c r="F11179" s="50" t="s">
        <v>5051</v>
      </c>
      <c r="G11179" s="50" t="s">
        <v>8674</v>
      </c>
      <c r="H11179" s="50" t="s">
        <v>25686</v>
      </c>
      <c r="I11179" s="50">
        <f>(DAX__2019_2020__33[[#This Row],[Adj Close]]-DAX__2019_2020__33[[#This Row],[Adj Open]])/DAX__2019_2020__33[[#This Row],[Adj Open]]</f>
        <v>9.285051412629532E-3</v>
      </c>
      <c r="J11179" s="50">
        <f>DAX__2019_2020__33[[#This Row],[Adj Close]]-DAX__2019_2020__33[[#This Row],[Adj Open]]</f>
        <v>0.48605330215467291</v>
      </c>
      <c r="K11179" s="50">
        <v>396600</v>
      </c>
    </row>
    <row r="11180" spans="1:11" x14ac:dyDescent="0.3">
      <c r="A11180" s="51" t="str">
        <f t="shared" si="181"/>
        <v>PUM.DE</v>
      </c>
      <c r="B11180" s="52" t="s">
        <v>151</v>
      </c>
      <c r="C11180" s="50" t="s">
        <v>4985</v>
      </c>
      <c r="D11180" s="50">
        <f>DAX__2019_2020__33[[#This Row],[Open]]*(DAX__2019_2020__33[[#This Row],[Adj Close]]/DAX__2019_2020__33[[#This Row],[Close]])</f>
        <v>52.931200530246052</v>
      </c>
      <c r="E11180" s="50" t="s">
        <v>4985</v>
      </c>
      <c r="F11180" s="50" t="s">
        <v>5051</v>
      </c>
      <c r="G11180" s="50" t="s">
        <v>9033</v>
      </c>
      <c r="H11180" s="50" t="s">
        <v>25687</v>
      </c>
      <c r="I11180" s="50">
        <f>(DAX__2019_2020__33[[#This Row],[Adj Close]]-DAX__2019_2020__33[[#This Row],[Adj Open]])/DAX__2019_2020__33[[#This Row],[Adj Open]]</f>
        <v>-1.2855849167018431E-2</v>
      </c>
      <c r="J11180" s="50">
        <f>DAX__2019_2020__33[[#This Row],[Adj Close]]-DAX__2019_2020__33[[#This Row],[Adj Open]]</f>
        <v>-0.68047553024604923</v>
      </c>
      <c r="K11180" s="50">
        <v>383850</v>
      </c>
    </row>
    <row r="11181" spans="1:11" x14ac:dyDescent="0.3">
      <c r="A11181" s="51" t="str">
        <f t="shared" si="181"/>
        <v>PUM.DE</v>
      </c>
      <c r="B11181" s="52" t="s">
        <v>152</v>
      </c>
      <c r="C11181" s="50" t="s">
        <v>5155</v>
      </c>
      <c r="D11181" s="50">
        <f>DAX__2019_2020__33[[#This Row],[Open]]*(DAX__2019_2020__33[[#This Row],[Adj Close]]/DAX__2019_2020__33[[#This Row],[Close]])</f>
        <v>52.29933570788058</v>
      </c>
      <c r="E11181" s="50" t="s">
        <v>5155</v>
      </c>
      <c r="F11181" s="50" t="s">
        <v>21528</v>
      </c>
      <c r="G11181" s="50" t="s">
        <v>8583</v>
      </c>
      <c r="H11181" s="50" t="s">
        <v>25688</v>
      </c>
      <c r="I11181" s="50">
        <f>(DAX__2019_2020__33[[#This Row],[Adj Close]]-DAX__2019_2020__33[[#This Row],[Adj Open]])/DAX__2019_2020__33[[#This Row],[Adj Open]]</f>
        <v>-2.1375409319245534E-2</v>
      </c>
      <c r="J11181" s="50">
        <f>DAX__2019_2020__33[[#This Row],[Adj Close]]-DAX__2019_2020__33[[#This Row],[Adj Open]]</f>
        <v>-1.1179197078805814</v>
      </c>
      <c r="K11181" s="50">
        <v>411520</v>
      </c>
    </row>
    <row r="11182" spans="1:11" x14ac:dyDescent="0.3">
      <c r="A11182" s="51" t="str">
        <f t="shared" si="181"/>
        <v>PUM.DE</v>
      </c>
      <c r="B11182" s="52" t="s">
        <v>153</v>
      </c>
      <c r="C11182" s="50" t="s">
        <v>868</v>
      </c>
      <c r="D11182" s="50">
        <f>DAX__2019_2020__33[[#This Row],[Open]]*(DAX__2019_2020__33[[#This Row],[Adj Close]]/DAX__2019_2020__33[[#This Row],[Close]])</f>
        <v>51.132802149064645</v>
      </c>
      <c r="E11182" s="50" t="s">
        <v>9738</v>
      </c>
      <c r="F11182" s="50" t="s">
        <v>8656</v>
      </c>
      <c r="G11182" s="50" t="s">
        <v>869</v>
      </c>
      <c r="H11182" s="50" t="s">
        <v>25689</v>
      </c>
      <c r="I11182" s="50">
        <f>(DAX__2019_2020__33[[#This Row],[Adj Close]]-DAX__2019_2020__33[[#This Row],[Adj Open]])/DAX__2019_2020__33[[#This Row],[Adj Open]]</f>
        <v>5.7034983157224044E-3</v>
      </c>
      <c r="J11182" s="50">
        <f>DAX__2019_2020__33[[#This Row],[Adj Close]]-DAX__2019_2020__33[[#This Row],[Adj Open]]</f>
        <v>0.29163585093535715</v>
      </c>
      <c r="K11182" s="50">
        <v>580940</v>
      </c>
    </row>
    <row r="11183" spans="1:11" x14ac:dyDescent="0.3">
      <c r="A11183" s="51" t="str">
        <f t="shared" si="181"/>
        <v>PUM.DE</v>
      </c>
      <c r="B11183" s="52" t="s">
        <v>154</v>
      </c>
      <c r="C11183" s="50" t="s">
        <v>863</v>
      </c>
      <c r="D11183" s="50">
        <f>DAX__2019_2020__33[[#This Row],[Open]]*(DAX__2019_2020__33[[#This Row],[Adj Close]]/DAX__2019_2020__33[[#This Row],[Close]])</f>
        <v>51.716072348793766</v>
      </c>
      <c r="E11183" s="50" t="s">
        <v>8682</v>
      </c>
      <c r="F11183" s="50" t="s">
        <v>8680</v>
      </c>
      <c r="G11183" s="50" t="s">
        <v>5024</v>
      </c>
      <c r="H11183" s="50" t="s">
        <v>25690</v>
      </c>
      <c r="I11183" s="50">
        <f>(DAX__2019_2020__33[[#This Row],[Adj Close]]-DAX__2019_2020__33[[#This Row],[Adj Open]])/DAX__2019_2020__33[[#This Row],[Adj Open]]</f>
        <v>4.6992480319690095E-3</v>
      </c>
      <c r="J11183" s="50">
        <f>DAX__2019_2020__33[[#This Row],[Adj Close]]-DAX__2019_2020__33[[#This Row],[Adj Open]]</f>
        <v>0.24302665120623601</v>
      </c>
      <c r="K11183" s="50">
        <v>363130</v>
      </c>
    </row>
    <row r="11184" spans="1:11" x14ac:dyDescent="0.3">
      <c r="A11184" s="51" t="str">
        <f t="shared" si="181"/>
        <v>PUM.DE</v>
      </c>
      <c r="B11184" s="52" t="s">
        <v>155</v>
      </c>
      <c r="C11184" s="50" t="s">
        <v>5088</v>
      </c>
      <c r="D11184" s="50">
        <f>DAX__2019_2020__33[[#This Row],[Open]]*(DAX__2019_2020__33[[#This Row],[Adj Close]]/DAX__2019_2020__33[[#This Row],[Close]])</f>
        <v>52.104909505282308</v>
      </c>
      <c r="E11184" s="50" t="s">
        <v>25691</v>
      </c>
      <c r="F11184" s="50" t="s">
        <v>864</v>
      </c>
      <c r="G11184" s="50" t="s">
        <v>11552</v>
      </c>
      <c r="H11184" s="50" t="s">
        <v>25692</v>
      </c>
      <c r="I11184" s="50">
        <f>(DAX__2019_2020__33[[#This Row],[Adj Close]]-DAX__2019_2020__33[[#This Row],[Adj Open]])/DAX__2019_2020__33[[#This Row],[Adj Open]]</f>
        <v>1.0261269039599622E-2</v>
      </c>
      <c r="J11184" s="50">
        <f>DAX__2019_2020__33[[#This Row],[Adj Close]]-DAX__2019_2020__33[[#This Row],[Adj Open]]</f>
        <v>0.53466249471769345</v>
      </c>
      <c r="K11184" s="50">
        <v>520910</v>
      </c>
    </row>
    <row r="11185" spans="1:11" x14ac:dyDescent="0.3">
      <c r="A11185" s="51" t="str">
        <f t="shared" si="181"/>
        <v>PUM.DE</v>
      </c>
      <c r="B11185" s="52" t="s">
        <v>156</v>
      </c>
      <c r="C11185" s="50" t="s">
        <v>8632</v>
      </c>
      <c r="D11185" s="50">
        <f>DAX__2019_2020__33[[#This Row],[Open]]*(DAX__2019_2020__33[[#This Row],[Adj Close]]/DAX__2019_2020__33[[#This Row],[Close]])</f>
        <v>52.688181648470291</v>
      </c>
      <c r="E11185" s="50" t="s">
        <v>5098</v>
      </c>
      <c r="F11185" s="50" t="s">
        <v>5076</v>
      </c>
      <c r="G11185" s="50" t="s">
        <v>5098</v>
      </c>
      <c r="H11185" s="50" t="s">
        <v>25693</v>
      </c>
      <c r="I11185" s="50">
        <f>(DAX__2019_2020__33[[#This Row],[Adj Close]]-DAX__2019_2020__33[[#This Row],[Adj Open]])/DAX__2019_2020__33[[#This Row],[Adj Open]]</f>
        <v>1.476012887896438E-2</v>
      </c>
      <c r="J11185" s="50">
        <f>DAX__2019_2020__33[[#This Row],[Adj Close]]-DAX__2019_2020__33[[#This Row],[Adj Open]]</f>
        <v>0.77768435152970738</v>
      </c>
      <c r="K11185" s="50">
        <v>436070</v>
      </c>
    </row>
    <row r="11186" spans="1:11" x14ac:dyDescent="0.3">
      <c r="A11186" s="51" t="str">
        <f t="shared" si="181"/>
        <v>PUM.DE</v>
      </c>
      <c r="B11186" s="52" t="s">
        <v>157</v>
      </c>
      <c r="C11186" s="50" t="s">
        <v>8610</v>
      </c>
      <c r="D11186" s="50">
        <f>DAX__2019_2020__33[[#This Row],[Open]]*(DAX__2019_2020__33[[#This Row],[Adj Close]]/DAX__2019_2020__33[[#This Row],[Close]])</f>
        <v>53.417256637832459</v>
      </c>
      <c r="E11186" s="50" t="s">
        <v>25694</v>
      </c>
      <c r="F11186" s="50" t="s">
        <v>8674</v>
      </c>
      <c r="G11186" s="50" t="s">
        <v>25691</v>
      </c>
      <c r="H11186" s="50" t="s">
        <v>25695</v>
      </c>
      <c r="I11186" s="50">
        <f>(DAX__2019_2020__33[[#This Row],[Adj Close]]-DAX__2019_2020__33[[#This Row],[Adj Open]])/DAX__2019_2020__33[[#This Row],[Adj Open]]</f>
        <v>-1.0009080800562712E-2</v>
      </c>
      <c r="J11186" s="50">
        <f>DAX__2019_2020__33[[#This Row],[Adj Close]]-DAX__2019_2020__33[[#This Row],[Adj Open]]</f>
        <v>-0.5346576378324599</v>
      </c>
      <c r="K11186" s="50">
        <v>745830</v>
      </c>
    </row>
    <row r="11187" spans="1:11" x14ac:dyDescent="0.3">
      <c r="A11187" s="51" t="str">
        <f t="shared" si="181"/>
        <v>PUM.DE</v>
      </c>
      <c r="B11187" s="52" t="s">
        <v>158</v>
      </c>
      <c r="C11187" s="50" t="s">
        <v>8934</v>
      </c>
      <c r="D11187" s="50">
        <f>DAX__2019_2020__33[[#This Row],[Open]]*(DAX__2019_2020__33[[#This Row],[Adj Close]]/DAX__2019_2020__33[[#This Row],[Close]])</f>
        <v>53.125625999999997</v>
      </c>
      <c r="E11187" s="50" t="s">
        <v>11759</v>
      </c>
      <c r="F11187" s="50" t="s">
        <v>11552</v>
      </c>
      <c r="G11187" s="50" t="s">
        <v>8934</v>
      </c>
      <c r="H11187" s="50" t="s">
        <v>25696</v>
      </c>
      <c r="I11187" s="50">
        <f>(DAX__2019_2020__33[[#This Row],[Adj Close]]-DAX__2019_2020__33[[#This Row],[Adj Open]])/DAX__2019_2020__33[[#This Row],[Adj Open]]</f>
        <v>0</v>
      </c>
      <c r="J11187" s="50">
        <f>DAX__2019_2020__33[[#This Row],[Adj Close]]-DAX__2019_2020__33[[#This Row],[Adj Open]]</f>
        <v>0</v>
      </c>
      <c r="K11187" s="50">
        <v>294570</v>
      </c>
    </row>
    <row r="11188" spans="1:11" x14ac:dyDescent="0.3">
      <c r="A11188" s="51" t="str">
        <f t="shared" si="181"/>
        <v>PUM.DE</v>
      </c>
      <c r="B11188" s="52" t="s">
        <v>159</v>
      </c>
      <c r="C11188" s="50" t="s">
        <v>8674</v>
      </c>
      <c r="D11188" s="50">
        <f>DAX__2019_2020__33[[#This Row],[Open]]*(DAX__2019_2020__33[[#This Row],[Adj Close]]/DAX__2019_2020__33[[#This Row],[Close]])</f>
        <v>52.833988429818319</v>
      </c>
      <c r="E11188" s="50" t="s">
        <v>9019</v>
      </c>
      <c r="F11188" s="50" t="s">
        <v>8682</v>
      </c>
      <c r="G11188" s="50" t="s">
        <v>4985</v>
      </c>
      <c r="H11188" s="50" t="s">
        <v>25697</v>
      </c>
      <c r="I11188" s="50">
        <f>(DAX__2019_2020__33[[#This Row],[Adj Close]]-DAX__2019_2020__33[[#This Row],[Adj Open]])/DAX__2019_2020__33[[#This Row],[Adj Open]]</f>
        <v>1.8399816684445971E-3</v>
      </c>
      <c r="J11188" s="50">
        <f>DAX__2019_2020__33[[#This Row],[Adj Close]]-DAX__2019_2020__33[[#This Row],[Adj Open]]</f>
        <v>9.7213570181679643E-2</v>
      </c>
      <c r="K11188" s="50">
        <v>264850</v>
      </c>
    </row>
    <row r="11189" spans="1:11" x14ac:dyDescent="0.3">
      <c r="A11189" s="51" t="str">
        <f t="shared" si="181"/>
        <v>PUM.DE</v>
      </c>
      <c r="B11189" s="52" t="s">
        <v>160</v>
      </c>
      <c r="C11189" s="50" t="s">
        <v>8674</v>
      </c>
      <c r="D11189" s="50">
        <f>DAX__2019_2020__33[[#This Row],[Open]]*(DAX__2019_2020__33[[#This Row],[Adj Close]]/DAX__2019_2020__33[[#This Row],[Close]])</f>
        <v>53.175797994716753</v>
      </c>
      <c r="E11189" s="50" t="s">
        <v>8674</v>
      </c>
      <c r="F11189" s="50" t="s">
        <v>9742</v>
      </c>
      <c r="G11189" s="50" t="s">
        <v>8994</v>
      </c>
      <c r="H11189" s="50" t="s">
        <v>25698</v>
      </c>
      <c r="I11189" s="50">
        <f>(DAX__2019_2020__33[[#This Row],[Adj Close]]-DAX__2019_2020__33[[#This Row],[Adj Open]])/DAX__2019_2020__33[[#This Row],[Adj Open]]</f>
        <v>-1.2879411697494425E-2</v>
      </c>
      <c r="J11189" s="50">
        <f>DAX__2019_2020__33[[#This Row],[Adj Close]]-DAX__2019_2020__33[[#This Row],[Adj Open]]</f>
        <v>-0.68487299471675556</v>
      </c>
      <c r="K11189" s="50">
        <v>419380</v>
      </c>
    </row>
    <row r="11190" spans="1:11" x14ac:dyDescent="0.3">
      <c r="A11190" s="51" t="str">
        <f t="shared" si="181"/>
        <v>PUM.DE</v>
      </c>
      <c r="B11190" s="52" t="s">
        <v>161</v>
      </c>
      <c r="C11190" s="50" t="s">
        <v>9033</v>
      </c>
      <c r="D11190" s="50">
        <f>DAX__2019_2020__33[[#This Row],[Open]]*(DAX__2019_2020__33[[#This Row],[Adj Close]]/DAX__2019_2020__33[[#This Row],[Close]])</f>
        <v>52.588769193099793</v>
      </c>
      <c r="E11190" s="50" t="s">
        <v>11552</v>
      </c>
      <c r="F11190" s="50" t="s">
        <v>8994</v>
      </c>
      <c r="G11190" s="50" t="s">
        <v>5155</v>
      </c>
      <c r="H11190" s="50" t="s">
        <v>25699</v>
      </c>
      <c r="I11190" s="50">
        <f>(DAX__2019_2020__33[[#This Row],[Adj Close]]-DAX__2019_2020__33[[#This Row],[Adj Open]])/DAX__2019_2020__33[[#This Row],[Adj Open]]</f>
        <v>9.302139534884317E-4</v>
      </c>
      <c r="J11190" s="50">
        <f>DAX__2019_2020__33[[#This Row],[Adj Close]]-DAX__2019_2020__33[[#This Row],[Adj Open]]</f>
        <v>4.8918806900204004E-2</v>
      </c>
      <c r="K11190" s="50">
        <v>345600</v>
      </c>
    </row>
    <row r="11191" spans="1:11" x14ac:dyDescent="0.3">
      <c r="A11191" s="51" t="str">
        <f t="shared" si="181"/>
        <v>PUM.DE</v>
      </c>
      <c r="B11191" s="52" t="s">
        <v>162</v>
      </c>
      <c r="C11191" s="50" t="s">
        <v>5024</v>
      </c>
      <c r="D11191" s="50">
        <f>DAX__2019_2020__33[[#This Row],[Open]]*(DAX__2019_2020__33[[#This Row],[Adj Close]]/DAX__2019_2020__33[[#This Row],[Close]])</f>
        <v>52.295246609955328</v>
      </c>
      <c r="E11191" s="50" t="s">
        <v>5076</v>
      </c>
      <c r="F11191" s="50" t="s">
        <v>869</v>
      </c>
      <c r="G11191" s="50" t="s">
        <v>869</v>
      </c>
      <c r="H11191" s="50" t="s">
        <v>25700</v>
      </c>
      <c r="I11191" s="50">
        <f>(DAX__2019_2020__33[[#This Row],[Adj Close]]-DAX__2019_2020__33[[#This Row],[Adj Open]])/DAX__2019_2020__33[[#This Row],[Adj Open]]</f>
        <v>-1.0289971743873394E-2</v>
      </c>
      <c r="J11191" s="50">
        <f>DAX__2019_2020__33[[#This Row],[Adj Close]]-DAX__2019_2020__33[[#This Row],[Adj Open]]</f>
        <v>-0.53811660995533117</v>
      </c>
      <c r="K11191" s="50">
        <v>405030</v>
      </c>
    </row>
    <row r="11192" spans="1:11" x14ac:dyDescent="0.3">
      <c r="A11192" s="51" t="str">
        <f t="shared" si="181"/>
        <v>PUM.DE</v>
      </c>
      <c r="B11192" s="52" t="s">
        <v>163</v>
      </c>
      <c r="C11192" s="50" t="s">
        <v>9035</v>
      </c>
      <c r="D11192" s="50">
        <f>DAX__2019_2020__33[[#This Row],[Open]]*(DAX__2019_2020__33[[#This Row],[Adj Close]]/DAX__2019_2020__33[[#This Row],[Close]])</f>
        <v>51.365772848135158</v>
      </c>
      <c r="E11192" s="50" t="s">
        <v>5160</v>
      </c>
      <c r="F11192" s="50" t="s">
        <v>8653</v>
      </c>
      <c r="G11192" s="50" t="s">
        <v>5160</v>
      </c>
      <c r="H11192" s="50" t="s">
        <v>25701</v>
      </c>
      <c r="I11192" s="50">
        <f>(DAX__2019_2020__33[[#This Row],[Adj Close]]-DAX__2019_2020__33[[#This Row],[Adj Open]])/DAX__2019_2020__33[[#This Row],[Adj Open]]</f>
        <v>3.9047599999999946E-2</v>
      </c>
      <c r="J11192" s="50">
        <f>DAX__2019_2020__33[[#This Row],[Adj Close]]-DAX__2019_2020__33[[#This Row],[Adj Open]]</f>
        <v>2.0057101518648395</v>
      </c>
      <c r="K11192" s="50">
        <v>742260</v>
      </c>
    </row>
    <row r="11193" spans="1:11" x14ac:dyDescent="0.3">
      <c r="A11193" s="51" t="str">
        <f t="shared" si="181"/>
        <v>PUM.DE</v>
      </c>
      <c r="B11193" s="52" t="s">
        <v>164</v>
      </c>
      <c r="C11193" s="50" t="s">
        <v>8610</v>
      </c>
      <c r="D11193" s="50">
        <f>DAX__2019_2020__33[[#This Row],[Open]]*(DAX__2019_2020__33[[#This Row],[Adj Close]]/DAX__2019_2020__33[[#This Row],[Close]])</f>
        <v>53.762844717602746</v>
      </c>
      <c r="E11193" s="50" t="s">
        <v>9079</v>
      </c>
      <c r="F11193" s="50" t="s">
        <v>9019</v>
      </c>
      <c r="G11193" s="50" t="s">
        <v>9079</v>
      </c>
      <c r="H11193" s="50" t="s">
        <v>25702</v>
      </c>
      <c r="I11193" s="50">
        <f>(DAX__2019_2020__33[[#This Row],[Adj Close]]-DAX__2019_2020__33[[#This Row],[Adj Open]])/DAX__2019_2020__33[[#This Row],[Adj Open]]</f>
        <v>3.275703307084564E-2</v>
      </c>
      <c r="J11193" s="50">
        <f>DAX__2019_2020__33[[#This Row],[Adj Close]]-DAX__2019_2020__33[[#This Row],[Adj Open]]</f>
        <v>1.7611112823972519</v>
      </c>
      <c r="K11193" s="50">
        <v>595140</v>
      </c>
    </row>
    <row r="11194" spans="1:11" x14ac:dyDescent="0.3">
      <c r="A11194" s="51" t="str">
        <f t="shared" si="181"/>
        <v>PUM.DE</v>
      </c>
      <c r="B11194" s="52" t="s">
        <v>165</v>
      </c>
      <c r="C11194" s="50" t="s">
        <v>5029</v>
      </c>
      <c r="D11194" s="50">
        <f>DAX__2019_2020__33[[#This Row],[Open]]*(DAX__2019_2020__33[[#This Row],[Adj Close]]/DAX__2019_2020__33[[#This Row],[Close]])</f>
        <v>55.083675082033125</v>
      </c>
      <c r="E11194" s="50" t="s">
        <v>5031</v>
      </c>
      <c r="F11194" s="50" t="s">
        <v>8634</v>
      </c>
      <c r="G11194" s="50" t="s">
        <v>8634</v>
      </c>
      <c r="H11194" s="50" t="s">
        <v>25703</v>
      </c>
      <c r="I11194" s="50">
        <f>(DAX__2019_2020__33[[#This Row],[Adj Close]]-DAX__2019_2020__33[[#This Row],[Adj Open]])/DAX__2019_2020__33[[#This Row],[Adj Open]]</f>
        <v>-2.0426234821069894E-2</v>
      </c>
      <c r="J11194" s="50">
        <f>DAX__2019_2020__33[[#This Row],[Adj Close]]-DAX__2019_2020__33[[#This Row],[Adj Open]]</f>
        <v>-1.1251520820331251</v>
      </c>
      <c r="K11194" s="50">
        <v>552660</v>
      </c>
    </row>
    <row r="11195" spans="1:11" x14ac:dyDescent="0.3">
      <c r="A11195" s="51" t="str">
        <f t="shared" si="181"/>
        <v>PUM.DE</v>
      </c>
      <c r="B11195" s="52" t="s">
        <v>166</v>
      </c>
      <c r="C11195" s="50" t="s">
        <v>11751</v>
      </c>
      <c r="D11195" s="50">
        <f>DAX__2019_2020__33[[#This Row],[Open]]*(DAX__2019_2020__33[[#This Row],[Adj Close]]/DAX__2019_2020__33[[#This Row],[Close]])</f>
        <v>54.349877742405049</v>
      </c>
      <c r="E11195" s="50" t="s">
        <v>5061</v>
      </c>
      <c r="F11195" s="50" t="s">
        <v>5071</v>
      </c>
      <c r="G11195" s="50" t="s">
        <v>8628</v>
      </c>
      <c r="H11195" s="50" t="s">
        <v>25704</v>
      </c>
      <c r="I11195" s="50">
        <f>(DAX__2019_2020__33[[#This Row],[Adj Close]]-DAX__2019_2020__33[[#This Row],[Adj Open]])/DAX__2019_2020__33[[#This Row],[Adj Open]]</f>
        <v>-1.3501350378062068E-2</v>
      </c>
      <c r="J11195" s="50">
        <f>DAX__2019_2020__33[[#This Row],[Adj Close]]-DAX__2019_2020__33[[#This Row],[Adj Open]]</f>
        <v>-0.73379674240504755</v>
      </c>
      <c r="K11195" s="50">
        <v>553460</v>
      </c>
    </row>
    <row r="11196" spans="1:11" x14ac:dyDescent="0.3">
      <c r="A11196" s="51" t="str">
        <f t="shared" si="181"/>
        <v>PUM.DE</v>
      </c>
      <c r="B11196" s="52" t="s">
        <v>167</v>
      </c>
      <c r="C11196" s="50" t="s">
        <v>5032</v>
      </c>
      <c r="D11196" s="50">
        <f>DAX__2019_2020__33[[#This Row],[Open]]*(DAX__2019_2020__33[[#This Row],[Adj Close]]/DAX__2019_2020__33[[#This Row],[Close]])</f>
        <v>53.420401389929864</v>
      </c>
      <c r="E11196" s="50" t="s">
        <v>8999</v>
      </c>
      <c r="F11196" s="50" t="s">
        <v>5032</v>
      </c>
      <c r="G11196" s="50" t="s">
        <v>5029</v>
      </c>
      <c r="H11196" s="50" t="s">
        <v>25705</v>
      </c>
      <c r="I11196" s="50">
        <f>(DAX__2019_2020__33[[#This Row],[Adj Close]]-DAX__2019_2020__33[[#This Row],[Adj Open]])/DAX__2019_2020__33[[#This Row],[Adj Open]]</f>
        <v>3.1135550591045807E-2</v>
      </c>
      <c r="J11196" s="50">
        <f>DAX__2019_2020__33[[#This Row],[Adj Close]]-DAX__2019_2020__33[[#This Row],[Adj Open]]</f>
        <v>1.6632736100701351</v>
      </c>
      <c r="K11196" s="50">
        <v>338990</v>
      </c>
    </row>
    <row r="11197" spans="1:11" x14ac:dyDescent="0.3">
      <c r="A11197" s="51" t="str">
        <f t="shared" si="181"/>
        <v>PUM.DE</v>
      </c>
      <c r="B11197" s="52" t="s">
        <v>168</v>
      </c>
      <c r="C11197" s="50" t="s">
        <v>25706</v>
      </c>
      <c r="D11197" s="50">
        <f>DAX__2019_2020__33[[#This Row],[Open]]*(DAX__2019_2020__33[[#This Row],[Adj Close]]/DAX__2019_2020__33[[#This Row],[Close]])</f>
        <v>53.665000084588058</v>
      </c>
      <c r="E11197" s="50" t="s">
        <v>25694</v>
      </c>
      <c r="F11197" s="50" t="s">
        <v>8934</v>
      </c>
      <c r="G11197" s="50" t="s">
        <v>9712</v>
      </c>
      <c r="H11197" s="50" t="s">
        <v>25707</v>
      </c>
      <c r="I11197" s="50">
        <f>(DAX__2019_2020__33[[#This Row],[Adj Close]]-DAX__2019_2020__33[[#This Row],[Adj Open]])/DAX__2019_2020__33[[#This Row],[Adj Open]]</f>
        <v>4.5578853074890336E-3</v>
      </c>
      <c r="J11197" s="50">
        <f>DAX__2019_2020__33[[#This Row],[Adj Close]]-DAX__2019_2020__33[[#This Row],[Adj Open]]</f>
        <v>0.24459891541194168</v>
      </c>
      <c r="K11197" s="50">
        <v>210590</v>
      </c>
    </row>
    <row r="11198" spans="1:11" x14ac:dyDescent="0.3">
      <c r="A11198" s="51" t="str">
        <f t="shared" si="181"/>
        <v>PUM.DE</v>
      </c>
      <c r="B11198" s="52" t="s">
        <v>169</v>
      </c>
      <c r="C11198" s="50" t="s">
        <v>5147</v>
      </c>
      <c r="D11198" s="50">
        <f>DAX__2019_2020__33[[#This Row],[Open]]*(DAX__2019_2020__33[[#This Row],[Adj Close]]/DAX__2019_2020__33[[#This Row],[Close]])</f>
        <v>53.860677406461278</v>
      </c>
      <c r="E11198" s="50" t="s">
        <v>8379</v>
      </c>
      <c r="F11198" s="50" t="s">
        <v>11759</v>
      </c>
      <c r="G11198" s="50" t="s">
        <v>5046</v>
      </c>
      <c r="H11198" s="50" t="s">
        <v>25708</v>
      </c>
      <c r="I11198" s="50">
        <f>(DAX__2019_2020__33[[#This Row],[Adj Close]]-DAX__2019_2020__33[[#This Row],[Adj Open]])/DAX__2019_2020__33[[#This Row],[Adj Open]]</f>
        <v>-2.7247411939099273E-3</v>
      </c>
      <c r="J11198" s="50">
        <f>DAX__2019_2020__33[[#This Row],[Adj Close]]-DAX__2019_2020__33[[#This Row],[Adj Open]]</f>
        <v>-0.14675640646127874</v>
      </c>
      <c r="K11198" s="50">
        <v>408940</v>
      </c>
    </row>
    <row r="11199" spans="1:11" x14ac:dyDescent="0.3">
      <c r="A11199" s="51" t="str">
        <f t="shared" si="181"/>
        <v>PUM.DE</v>
      </c>
      <c r="B11199" s="52" t="s">
        <v>170</v>
      </c>
      <c r="C11199" s="50" t="s">
        <v>5016</v>
      </c>
      <c r="D11199" s="50">
        <f>DAX__2019_2020__33[[#This Row],[Open]]*(DAX__2019_2020__33[[#This Row],[Adj Close]]/DAX__2019_2020__33[[#This Row],[Close]])</f>
        <v>53.518247707149001</v>
      </c>
      <c r="E11199" s="50" t="s">
        <v>8376</v>
      </c>
      <c r="F11199" s="50" t="s">
        <v>5016</v>
      </c>
      <c r="G11199" s="50" t="s">
        <v>9698</v>
      </c>
      <c r="H11199" s="50" t="s">
        <v>25709</v>
      </c>
      <c r="I11199" s="50">
        <f>(DAX__2019_2020__33[[#This Row],[Adj Close]]-DAX__2019_2020__33[[#This Row],[Adj Open]])/DAX__2019_2020__33[[#This Row],[Adj Open]]</f>
        <v>1.1882943110001069E-2</v>
      </c>
      <c r="J11199" s="50">
        <f>DAX__2019_2020__33[[#This Row],[Adj Close]]-DAX__2019_2020__33[[#This Row],[Adj Open]]</f>
        <v>0.63595429285099669</v>
      </c>
      <c r="K11199" s="50">
        <v>289800</v>
      </c>
    </row>
    <row r="11200" spans="1:11" x14ac:dyDescent="0.3">
      <c r="A11200" s="51" t="str">
        <f t="shared" si="181"/>
        <v>PUM.DE</v>
      </c>
      <c r="B11200" s="52" t="s">
        <v>171</v>
      </c>
      <c r="C11200" s="50" t="s">
        <v>9712</v>
      </c>
      <c r="D11200" s="50">
        <f>DAX__2019_2020__33[[#This Row],[Open]]*(DAX__2019_2020__33[[#This Row],[Adj Close]]/DAX__2019_2020__33[[#This Row],[Close]])</f>
        <v>53.909599497744857</v>
      </c>
      <c r="E11200" s="50" t="s">
        <v>8379</v>
      </c>
      <c r="F11200" s="50" t="s">
        <v>8628</v>
      </c>
      <c r="G11200" s="50" t="s">
        <v>8369</v>
      </c>
      <c r="H11200" s="50" t="s">
        <v>25710</v>
      </c>
      <c r="I11200" s="50">
        <f>(DAX__2019_2020__33[[#This Row],[Adj Close]]-DAX__2019_2020__33[[#This Row],[Adj Open]])/DAX__2019_2020__33[[#This Row],[Adj Open]]</f>
        <v>1.8149365450068594E-3</v>
      </c>
      <c r="J11200" s="50">
        <f>DAX__2019_2020__33[[#This Row],[Adj Close]]-DAX__2019_2020__33[[#This Row],[Adj Open]]</f>
        <v>9.7842502255140573E-2</v>
      </c>
      <c r="K11200" s="50">
        <v>348720</v>
      </c>
    </row>
    <row r="11201" spans="1:11" x14ac:dyDescent="0.3">
      <c r="A11201" s="51" t="str">
        <f t="shared" si="181"/>
        <v>PUM.DE</v>
      </c>
      <c r="B11201" s="52" t="s">
        <v>172</v>
      </c>
      <c r="C11201" s="50" t="s">
        <v>5147</v>
      </c>
      <c r="D11201" s="50">
        <f>DAX__2019_2020__33[[#This Row],[Open]]*(DAX__2019_2020__33[[#This Row],[Adj Close]]/DAX__2019_2020__33[[#This Row],[Close]])</f>
        <v>53.860684257762721</v>
      </c>
      <c r="E11201" s="50" t="s">
        <v>5112</v>
      </c>
      <c r="F11201" s="50" t="s">
        <v>5147</v>
      </c>
      <c r="G11201" s="50" t="s">
        <v>9698</v>
      </c>
      <c r="H11201" s="50" t="s">
        <v>25709</v>
      </c>
      <c r="I11201" s="50">
        <f>(DAX__2019_2020__33[[#This Row],[Adj Close]]-DAX__2019_2020__33[[#This Row],[Adj Open]])/DAX__2019_2020__33[[#This Row],[Adj Open]]</f>
        <v>5.449573214342778E-3</v>
      </c>
      <c r="J11201" s="50">
        <f>DAX__2019_2020__33[[#This Row],[Adj Close]]-DAX__2019_2020__33[[#This Row],[Adj Open]]</f>
        <v>0.29351774223727745</v>
      </c>
      <c r="K11201" s="50">
        <v>256150</v>
      </c>
    </row>
    <row r="11202" spans="1:11" x14ac:dyDescent="0.3">
      <c r="A11202" s="51" t="str">
        <f t="shared" si="181"/>
        <v>PUM.DE</v>
      </c>
      <c r="B11202" s="52" t="s">
        <v>173</v>
      </c>
      <c r="C11202" s="50" t="s">
        <v>25711</v>
      </c>
      <c r="D11202" s="50">
        <f>DAX__2019_2020__33[[#This Row],[Open]]*(DAX__2019_2020__33[[#This Row],[Adj Close]]/DAX__2019_2020__33[[#This Row],[Close]])</f>
        <v>54.545558794146416</v>
      </c>
      <c r="E11202" s="50" t="s">
        <v>25711</v>
      </c>
      <c r="F11202" s="50" t="s">
        <v>25712</v>
      </c>
      <c r="G11202" s="50" t="s">
        <v>25712</v>
      </c>
      <c r="H11202" s="50" t="s">
        <v>25713</v>
      </c>
      <c r="I11202" s="50">
        <f>(DAX__2019_2020__33[[#This Row],[Adj Close]]-DAX__2019_2020__33[[#This Row],[Adj Open]])/DAX__2019_2020__33[[#This Row],[Adj Open]]</f>
        <v>-4.6636735426008893E-2</v>
      </c>
      <c r="J11202" s="50">
        <f>DAX__2019_2020__33[[#This Row],[Adj Close]]-DAX__2019_2020__33[[#This Row],[Adj Open]]</f>
        <v>-2.543826794146419</v>
      </c>
      <c r="K11202" s="50">
        <v>419150</v>
      </c>
    </row>
    <row r="11203" spans="1:11" x14ac:dyDescent="0.3">
      <c r="A11203" s="51" t="str">
        <f t="shared" si="181"/>
        <v>PUM.DE</v>
      </c>
      <c r="B11203" s="52" t="s">
        <v>174</v>
      </c>
      <c r="C11203" s="50" t="s">
        <v>8495</v>
      </c>
      <c r="D11203" s="50">
        <f>DAX__2019_2020__33[[#This Row],[Open]]*(DAX__2019_2020__33[[#This Row],[Adj Close]]/DAX__2019_2020__33[[#This Row],[Close]])</f>
        <v>52.197404679333509</v>
      </c>
      <c r="E11203" s="50" t="s">
        <v>4985</v>
      </c>
      <c r="F11203" s="50" t="s">
        <v>9742</v>
      </c>
      <c r="G11203" s="50" t="s">
        <v>25691</v>
      </c>
      <c r="H11203" s="50" t="s">
        <v>25714</v>
      </c>
      <c r="I11203" s="50">
        <f>(DAX__2019_2020__33[[#This Row],[Adj Close]]-DAX__2019_2020__33[[#This Row],[Adj Open]])/DAX__2019_2020__33[[#This Row],[Adj Open]]</f>
        <v>1.9681425292649442E-2</v>
      </c>
      <c r="J11203" s="50">
        <f>DAX__2019_2020__33[[#This Row],[Adj Close]]-DAX__2019_2020__33[[#This Row],[Adj Open]]</f>
        <v>1.0273193206664928</v>
      </c>
      <c r="K11203" s="50">
        <v>364680</v>
      </c>
    </row>
    <row r="11204" spans="1:11" x14ac:dyDescent="0.3">
      <c r="A11204" s="51" t="str">
        <f t="shared" si="181"/>
        <v>PUM.DE</v>
      </c>
      <c r="B11204" s="52" t="s">
        <v>175</v>
      </c>
      <c r="C11204" s="50" t="s">
        <v>5032</v>
      </c>
      <c r="D11204" s="50">
        <f>DAX__2019_2020__33[[#This Row],[Open]]*(DAX__2019_2020__33[[#This Row],[Adj Close]]/DAX__2019_2020__33[[#This Row],[Close]])</f>
        <v>53.420398403121332</v>
      </c>
      <c r="E11204" s="50" t="s">
        <v>9712</v>
      </c>
      <c r="F11204" s="50" t="s">
        <v>8138</v>
      </c>
      <c r="G11204" s="50" t="s">
        <v>5046</v>
      </c>
      <c r="H11204" s="50" t="s">
        <v>25708</v>
      </c>
      <c r="I11204" s="50">
        <f>(DAX__2019_2020__33[[#This Row],[Adj Close]]-DAX__2019_2020__33[[#This Row],[Adj Open]])/DAX__2019_2020__33[[#This Row],[Adj Open]]</f>
        <v>5.4945789558453828E-3</v>
      </c>
      <c r="J11204" s="50">
        <f>DAX__2019_2020__33[[#This Row],[Adj Close]]-DAX__2019_2020__33[[#This Row],[Adj Open]]</f>
        <v>0.29352259687866677</v>
      </c>
      <c r="K11204" s="50">
        <v>337950</v>
      </c>
    </row>
    <row r="11205" spans="1:11" x14ac:dyDescent="0.3">
      <c r="A11205" s="51" t="str">
        <f t="shared" si="181"/>
        <v>PUM.DE</v>
      </c>
      <c r="B11205" s="52" t="s">
        <v>176</v>
      </c>
      <c r="C11205" s="50" t="s">
        <v>8369</v>
      </c>
      <c r="D11205" s="50">
        <f>DAX__2019_2020__33[[#This Row],[Open]]*(DAX__2019_2020__33[[#This Row],[Adj Close]]/DAX__2019_2020__33[[#This Row],[Close]])</f>
        <v>54.007440646155061</v>
      </c>
      <c r="E11205" s="50" t="s">
        <v>9698</v>
      </c>
      <c r="F11205" s="50" t="s">
        <v>5146</v>
      </c>
      <c r="G11205" s="50" t="s">
        <v>8632</v>
      </c>
      <c r="H11205" s="50" t="s">
        <v>25715</v>
      </c>
      <c r="I11205" s="50">
        <f>(DAX__2019_2020__33[[#This Row],[Adj Close]]-DAX__2019_2020__33[[#This Row],[Adj Open]])/DAX__2019_2020__33[[#This Row],[Adj Open]]</f>
        <v>-1.8115941700798076E-2</v>
      </c>
      <c r="J11205" s="50">
        <f>DAX__2019_2020__33[[#This Row],[Adj Close]]-DAX__2019_2020__33[[#This Row],[Adj Open]]</f>
        <v>-0.97839564615505736</v>
      </c>
      <c r="K11205" s="50">
        <v>380930</v>
      </c>
    </row>
    <row r="11206" spans="1:11" x14ac:dyDescent="0.3">
      <c r="A11206" s="51" t="str">
        <f t="shared" si="181"/>
        <v>PUM.DE</v>
      </c>
      <c r="B11206" s="52" t="s">
        <v>177</v>
      </c>
      <c r="C11206" s="50" t="s">
        <v>8674</v>
      </c>
      <c r="D11206" s="50">
        <f>DAX__2019_2020__33[[#This Row],[Open]]*(DAX__2019_2020__33[[#This Row],[Adj Close]]/DAX__2019_2020__33[[#This Row],[Close]])</f>
        <v>53.175800271396007</v>
      </c>
      <c r="E11206" s="50" t="s">
        <v>25711</v>
      </c>
      <c r="F11206" s="50" t="s">
        <v>5146</v>
      </c>
      <c r="G11206" s="50" t="s">
        <v>11751</v>
      </c>
      <c r="H11206" s="50" t="s">
        <v>25716</v>
      </c>
      <c r="I11206" s="50">
        <f>(DAX__2019_2020__33[[#This Row],[Adj Close]]-DAX__2019_2020__33[[#This Row],[Adj Open]])/DAX__2019_2020__33[[#This Row],[Adj Open]]</f>
        <v>2.2079136047070392E-2</v>
      </c>
      <c r="J11206" s="50">
        <f>DAX__2019_2020__33[[#This Row],[Adj Close]]-DAX__2019_2020__33[[#This Row],[Adj Open]]</f>
        <v>1.1740757286039951</v>
      </c>
      <c r="K11206" s="50">
        <v>446530</v>
      </c>
    </row>
    <row r="11207" spans="1:11" x14ac:dyDescent="0.3">
      <c r="A11207" s="51" t="str">
        <f t="shared" si="181"/>
        <v>PUM.DE</v>
      </c>
      <c r="B11207" s="52" t="s">
        <v>178</v>
      </c>
      <c r="C11207" s="50" t="s">
        <v>4986</v>
      </c>
      <c r="D11207" s="50">
        <f>DAX__2019_2020__33[[#This Row],[Open]]*(DAX__2019_2020__33[[#This Row],[Adj Close]]/DAX__2019_2020__33[[#This Row],[Close]])</f>
        <v>54.59447516715948</v>
      </c>
      <c r="E11207" s="50" t="s">
        <v>4986</v>
      </c>
      <c r="F11207" s="50" t="s">
        <v>5051</v>
      </c>
      <c r="G11207" s="50" t="s">
        <v>25683</v>
      </c>
      <c r="H11207" s="50" t="s">
        <v>25717</v>
      </c>
      <c r="I11207" s="50">
        <f>(DAX__2019_2020__33[[#This Row],[Adj Close]]-DAX__2019_2020__33[[#This Row],[Adj Open]])/DAX__2019_2020__33[[#This Row],[Adj Open]]</f>
        <v>-4.0322581367788206E-2</v>
      </c>
      <c r="J11207" s="50">
        <f>DAX__2019_2020__33[[#This Row],[Adj Close]]-DAX__2019_2020__33[[#This Row],[Adj Open]]</f>
        <v>-2.2013901671594809</v>
      </c>
      <c r="K11207" s="50">
        <v>239920</v>
      </c>
    </row>
    <row r="11208" spans="1:11" x14ac:dyDescent="0.3">
      <c r="A11208" s="51" t="str">
        <f t="shared" si="181"/>
        <v>PUM.DE</v>
      </c>
      <c r="B11208" s="52" t="s">
        <v>179</v>
      </c>
      <c r="C11208" s="50" t="s">
        <v>8994</v>
      </c>
      <c r="D11208" s="50">
        <f>DAX__2019_2020__33[[#This Row],[Open]]*(DAX__2019_2020__33[[#This Row],[Adj Close]]/DAX__2019_2020__33[[#This Row],[Close]])</f>
        <v>52.490931003162423</v>
      </c>
      <c r="E11208" s="50" t="s">
        <v>11759</v>
      </c>
      <c r="F11208" s="50" t="s">
        <v>5051</v>
      </c>
      <c r="G11208" s="50" t="s">
        <v>5032</v>
      </c>
      <c r="H11208" s="50" t="s">
        <v>25718</v>
      </c>
      <c r="I11208" s="50">
        <f>(DAX__2019_2020__33[[#This Row],[Adj Close]]-DAX__2019_2020__33[[#This Row],[Adj Open]])/DAX__2019_2020__33[[#This Row],[Adj Open]]</f>
        <v>1.7707287317528801E-2</v>
      </c>
      <c r="J11208" s="50">
        <f>DAX__2019_2020__33[[#This Row],[Adj Close]]-DAX__2019_2020__33[[#This Row],[Adj Open]]</f>
        <v>0.92947199683757731</v>
      </c>
      <c r="K11208" s="50">
        <v>225330</v>
      </c>
    </row>
    <row r="11209" spans="1:11" x14ac:dyDescent="0.3">
      <c r="A11209" s="51" t="str">
        <f t="shared" si="181"/>
        <v>PUM.DE</v>
      </c>
      <c r="B11209" s="52" t="s">
        <v>180</v>
      </c>
      <c r="C11209" s="50" t="s">
        <v>5063</v>
      </c>
      <c r="D11209" s="50">
        <f>DAX__2019_2020__33[[#This Row],[Open]]*(DAX__2019_2020__33[[#This Row],[Adj Close]]/DAX__2019_2020__33[[#This Row],[Close]])</f>
        <v>54.300961268834435</v>
      </c>
      <c r="E11209" s="50" t="s">
        <v>8725</v>
      </c>
      <c r="F11209" s="50" t="s">
        <v>5147</v>
      </c>
      <c r="G11209" s="50" t="s">
        <v>4986</v>
      </c>
      <c r="H11209" s="50" t="s">
        <v>25719</v>
      </c>
      <c r="I11209" s="50">
        <f>(DAX__2019_2020__33[[#This Row],[Adj Close]]-DAX__2019_2020__33[[#This Row],[Adj Open]])/DAX__2019_2020__33[[#This Row],[Adj Open]]</f>
        <v>5.4053873873873195E-3</v>
      </c>
      <c r="J11209" s="50">
        <f>DAX__2019_2020__33[[#This Row],[Adj Close]]-DAX__2019_2020__33[[#This Row],[Adj Open]]</f>
        <v>0.29351773116556501</v>
      </c>
      <c r="K11209" s="50">
        <v>370440</v>
      </c>
    </row>
    <row r="11210" spans="1:11" x14ac:dyDescent="0.3">
      <c r="A11210" s="51" t="str">
        <f t="shared" si="181"/>
        <v>PUM.DE</v>
      </c>
      <c r="B11210" s="52" t="s">
        <v>181</v>
      </c>
      <c r="C11210" s="50" t="s">
        <v>5147</v>
      </c>
      <c r="D11210" s="50">
        <f>DAX__2019_2020__33[[#This Row],[Open]]*(DAX__2019_2020__33[[#This Row],[Adj Close]]/DAX__2019_2020__33[[#This Row],[Close]])</f>
        <v>53.86068461515265</v>
      </c>
      <c r="E11210" s="50" t="s">
        <v>11674</v>
      </c>
      <c r="F11210" s="50" t="s">
        <v>8138</v>
      </c>
      <c r="G11210" s="50" t="s">
        <v>8615</v>
      </c>
      <c r="H11210" s="50" t="s">
        <v>25720</v>
      </c>
      <c r="I11210" s="50">
        <f>(DAX__2019_2020__33[[#This Row],[Adj Close]]-DAX__2019_2020__33[[#This Row],[Adj Open]])/DAX__2019_2020__33[[#This Row],[Adj Open]]</f>
        <v>-1.4532225513755258E-2</v>
      </c>
      <c r="J11210" s="50">
        <f>DAX__2019_2020__33[[#This Row],[Adj Close]]-DAX__2019_2020__33[[#This Row],[Adj Open]]</f>
        <v>-0.78271561515264665</v>
      </c>
      <c r="K11210" s="50">
        <v>343930</v>
      </c>
    </row>
    <row r="11211" spans="1:11" x14ac:dyDescent="0.3">
      <c r="A11211" s="51" t="str">
        <f t="shared" si="181"/>
        <v>PUM.DE</v>
      </c>
      <c r="B11211" s="52" t="s">
        <v>182</v>
      </c>
      <c r="C11211" s="50" t="s">
        <v>8632</v>
      </c>
      <c r="D11211" s="50">
        <f>DAX__2019_2020__33[[#This Row],[Open]]*(DAX__2019_2020__33[[#This Row],[Adj Close]]/DAX__2019_2020__33[[#This Row],[Close]])</f>
        <v>53.029046471137114</v>
      </c>
      <c r="E11211" s="50" t="s">
        <v>11759</v>
      </c>
      <c r="F11211" s="50" t="s">
        <v>11552</v>
      </c>
      <c r="G11211" s="50" t="s">
        <v>5160</v>
      </c>
      <c r="H11211" s="50" t="s">
        <v>25701</v>
      </c>
      <c r="I11211" s="50">
        <f>(DAX__2019_2020__33[[#This Row],[Adj Close]]-DAX__2019_2020__33[[#This Row],[Adj Open]])/DAX__2019_2020__33[[#This Row],[Adj Open]]</f>
        <v>6.4575275561340956E-3</v>
      </c>
      <c r="J11211" s="50">
        <f>DAX__2019_2020__33[[#This Row],[Adj Close]]-DAX__2019_2020__33[[#This Row],[Adj Open]]</f>
        <v>0.34243652886288345</v>
      </c>
      <c r="K11211" s="50">
        <v>223070</v>
      </c>
    </row>
    <row r="11212" spans="1:11" x14ac:dyDescent="0.3">
      <c r="A11212" s="51" t="str">
        <f t="shared" si="181"/>
        <v>PUM.DE</v>
      </c>
      <c r="B11212" s="52" t="s">
        <v>183</v>
      </c>
      <c r="C11212" s="50" t="s">
        <v>8628</v>
      </c>
      <c r="D11212" s="50">
        <f>DAX__2019_2020__33[[#This Row],[Open]]*(DAX__2019_2020__33[[#This Row],[Adj Close]]/DAX__2019_2020__33[[#This Row],[Close]])</f>
        <v>53.616085323901871</v>
      </c>
      <c r="E11212" s="50" t="s">
        <v>9698</v>
      </c>
      <c r="F11212" s="50" t="s">
        <v>9019</v>
      </c>
      <c r="G11212" s="50" t="s">
        <v>9698</v>
      </c>
      <c r="H11212" s="50" t="s">
        <v>25709</v>
      </c>
      <c r="I11212" s="50">
        <f>(DAX__2019_2020__33[[#This Row],[Adj Close]]-DAX__2019_2020__33[[#This Row],[Adj Open]])/DAX__2019_2020__33[[#This Row],[Adj Open]]</f>
        <v>1.0036478285337193E-2</v>
      </c>
      <c r="J11212" s="50">
        <f>DAX__2019_2020__33[[#This Row],[Adj Close]]-DAX__2019_2020__33[[#This Row],[Adj Open]]</f>
        <v>0.5381166760981273</v>
      </c>
      <c r="K11212" s="50">
        <v>150490</v>
      </c>
    </row>
    <row r="11213" spans="1:11" x14ac:dyDescent="0.3">
      <c r="A11213" s="51" t="str">
        <f t="shared" si="181"/>
        <v>PUM.DE</v>
      </c>
      <c r="B11213" s="52" t="s">
        <v>184</v>
      </c>
      <c r="C11213" s="50" t="s">
        <v>5098</v>
      </c>
      <c r="D11213" s="50">
        <f>DAX__2019_2020__33[[#This Row],[Open]]*(DAX__2019_2020__33[[#This Row],[Adj Close]]/DAX__2019_2020__33[[#This Row],[Close]])</f>
        <v>53.811761693136475</v>
      </c>
      <c r="E11213" s="50" t="s">
        <v>25721</v>
      </c>
      <c r="F11213" s="50" t="s">
        <v>8610</v>
      </c>
      <c r="G11213" s="50" t="s">
        <v>8634</v>
      </c>
      <c r="H11213" s="50" t="s">
        <v>25703</v>
      </c>
      <c r="I11213" s="50">
        <f>(DAX__2019_2020__33[[#This Row],[Adj Close]]-DAX__2019_2020__33[[#This Row],[Adj Open]])/DAX__2019_2020__33[[#This Row],[Adj Open]]</f>
        <v>2.7273090909090878E-3</v>
      </c>
      <c r="J11213" s="50">
        <f>DAX__2019_2020__33[[#This Row],[Adj Close]]-DAX__2019_2020__33[[#This Row],[Adj Open]]</f>
        <v>0.14676130686352451</v>
      </c>
      <c r="K11213" s="50">
        <v>357590</v>
      </c>
    </row>
    <row r="11214" spans="1:11" x14ac:dyDescent="0.3">
      <c r="A11214" s="51" t="str">
        <f t="shared" si="181"/>
        <v>PUM.DE</v>
      </c>
      <c r="B11214" s="52" t="s">
        <v>185</v>
      </c>
      <c r="C11214" s="50" t="s">
        <v>5032</v>
      </c>
      <c r="D11214" s="50">
        <f>DAX__2019_2020__33[[#This Row],[Open]]*(DAX__2019_2020__33[[#This Row],[Adj Close]]/DAX__2019_2020__33[[#This Row],[Close]])</f>
        <v>53.420401300897701</v>
      </c>
      <c r="E11214" s="50" t="s">
        <v>5016</v>
      </c>
      <c r="F11214" s="50" t="s">
        <v>869</v>
      </c>
      <c r="G11214" s="50" t="s">
        <v>9738</v>
      </c>
      <c r="H11214" s="50" t="s">
        <v>25722</v>
      </c>
      <c r="I11214" s="50">
        <f>(DAX__2019_2020__33[[#This Row],[Adj Close]]-DAX__2019_2020__33[[#This Row],[Adj Open]])/DAX__2019_2020__33[[#This Row],[Adj Open]]</f>
        <v>-2.8388261113123044E-2</v>
      </c>
      <c r="J11214" s="50">
        <f>DAX__2019_2020__33[[#This Row],[Adj Close]]-DAX__2019_2020__33[[#This Row],[Adj Open]]</f>
        <v>-1.5165123008977019</v>
      </c>
      <c r="K11214" s="50">
        <v>411710</v>
      </c>
    </row>
    <row r="11215" spans="1:11" x14ac:dyDescent="0.3">
      <c r="A11215" s="51" t="str">
        <f t="shared" si="181"/>
        <v>PUM.DE</v>
      </c>
      <c r="B11215" s="52" t="s">
        <v>186</v>
      </c>
      <c r="C11215" s="50" t="s">
        <v>8492</v>
      </c>
      <c r="D11215" s="50">
        <f>DAX__2019_2020__33[[#This Row],[Open]]*(DAX__2019_2020__33[[#This Row],[Adj Close]]/DAX__2019_2020__33[[#This Row],[Close]])</f>
        <v>51.952805813277486</v>
      </c>
      <c r="E11215" s="50" t="s">
        <v>5051</v>
      </c>
      <c r="F11215" s="50" t="s">
        <v>21528</v>
      </c>
      <c r="G11215" s="50" t="s">
        <v>868</v>
      </c>
      <c r="H11215" s="50" t="s">
        <v>25723</v>
      </c>
      <c r="I11215" s="50">
        <f>(DAX__2019_2020__33[[#This Row],[Adj Close]]-DAX__2019_2020__33[[#This Row],[Adj Open]])/DAX__2019_2020__33[[#This Row],[Adj Open]]</f>
        <v>-9.4161962115328485E-3</v>
      </c>
      <c r="J11215" s="50">
        <f>DAX__2019_2020__33[[#This Row],[Adj Close]]-DAX__2019_2020__33[[#This Row],[Adj Open]]</f>
        <v>-0.48919781327748524</v>
      </c>
      <c r="K11215" s="50">
        <v>282170</v>
      </c>
    </row>
    <row r="11216" spans="1:11" x14ac:dyDescent="0.3">
      <c r="A11216" s="51" t="str">
        <f t="shared" si="181"/>
        <v>PUM.DE</v>
      </c>
      <c r="B11216" s="52" t="s">
        <v>187</v>
      </c>
      <c r="C11216" s="50" t="s">
        <v>8690</v>
      </c>
      <c r="D11216" s="50">
        <f>DAX__2019_2020__33[[#This Row],[Open]]*(DAX__2019_2020__33[[#This Row],[Adj Close]]/DAX__2019_2020__33[[#This Row],[Close]])</f>
        <v>50.974409802563457</v>
      </c>
      <c r="E11216" s="50" t="s">
        <v>8690</v>
      </c>
      <c r="F11216" s="50" t="s">
        <v>11554</v>
      </c>
      <c r="G11216" s="50" t="s">
        <v>8487</v>
      </c>
      <c r="H11216" s="50" t="s">
        <v>25724</v>
      </c>
      <c r="I11216" s="50">
        <f>(DAX__2019_2020__33[[#This Row],[Adj Close]]-DAX__2019_2020__33[[#This Row],[Adj Open]])/DAX__2019_2020__33[[#This Row],[Adj Open]]</f>
        <v>-9.5967374125430422E-4</v>
      </c>
      <c r="J11216" s="50">
        <f>DAX__2019_2020__33[[#This Row],[Adj Close]]-DAX__2019_2020__33[[#This Row],[Adj Open]]</f>
        <v>-4.8918802563456154E-2</v>
      </c>
      <c r="K11216" s="50">
        <v>671530</v>
      </c>
    </row>
    <row r="11217" spans="1:11" x14ac:dyDescent="0.3">
      <c r="A11217" s="51" t="str">
        <f t="shared" si="181"/>
        <v>PUM.DE</v>
      </c>
      <c r="B11217" s="52" t="s">
        <v>188</v>
      </c>
      <c r="C11217" s="50" t="s">
        <v>745</v>
      </c>
      <c r="D11217" s="50">
        <f>DAX__2019_2020__33[[#This Row],[Open]]*(DAX__2019_2020__33[[#This Row],[Adj Close]]/DAX__2019_2020__33[[#This Row],[Close]])</f>
        <v>50.583055980004282</v>
      </c>
      <c r="E11217" s="50" t="s">
        <v>878</v>
      </c>
      <c r="F11217" s="50" t="s">
        <v>746</v>
      </c>
      <c r="G11217" s="50" t="s">
        <v>8653</v>
      </c>
      <c r="H11217" s="50" t="s">
        <v>25725</v>
      </c>
      <c r="I11217" s="50">
        <f>(DAX__2019_2020__33[[#This Row],[Adj Close]]-DAX__2019_2020__33[[#This Row],[Adj Open]])/DAX__2019_2020__33[[#This Row],[Adj Open]]</f>
        <v>8.7040810695535147E-3</v>
      </c>
      <c r="J11217" s="50">
        <f>DAX__2019_2020__33[[#This Row],[Adj Close]]-DAX__2019_2020__33[[#This Row],[Adj Open]]</f>
        <v>0.44027901999572094</v>
      </c>
      <c r="K11217" s="50">
        <v>466310</v>
      </c>
    </row>
    <row r="11218" spans="1:11" x14ac:dyDescent="0.3">
      <c r="A11218" s="51" t="str">
        <f t="shared" si="181"/>
        <v>PUM.DE</v>
      </c>
      <c r="B11218" s="52" t="s">
        <v>189</v>
      </c>
      <c r="C11218" s="50" t="s">
        <v>8442</v>
      </c>
      <c r="D11218" s="50">
        <f>DAX__2019_2020__33[[#This Row],[Open]]*(DAX__2019_2020__33[[#This Row],[Adj Close]]/DAX__2019_2020__33[[#This Row],[Close]])</f>
        <v>50.338457538395659</v>
      </c>
      <c r="E11218" s="50" t="s">
        <v>8583</v>
      </c>
      <c r="F11218" s="50" t="s">
        <v>8472</v>
      </c>
      <c r="G11218" s="50" t="s">
        <v>9035</v>
      </c>
      <c r="H11218" s="50" t="s">
        <v>25726</v>
      </c>
      <c r="I11218" s="50">
        <f>(DAX__2019_2020__33[[#This Row],[Adj Close]]-DAX__2019_2020__33[[#This Row],[Adj Open]])/DAX__2019_2020__33[[#This Row],[Adj Open]]</f>
        <v>2.0408143432300383E-2</v>
      </c>
      <c r="J11218" s="50">
        <f>DAX__2019_2020__33[[#This Row],[Adj Close]]-DAX__2019_2020__33[[#This Row],[Adj Open]]</f>
        <v>1.027314461604341</v>
      </c>
      <c r="K11218" s="50">
        <v>394320</v>
      </c>
    </row>
    <row r="11219" spans="1:11" x14ac:dyDescent="0.3">
      <c r="A11219" s="51" t="str">
        <f t="shared" si="181"/>
        <v>PUM.DE</v>
      </c>
      <c r="B11219" s="52" t="s">
        <v>190</v>
      </c>
      <c r="C11219" s="50" t="s">
        <v>5014</v>
      </c>
      <c r="D11219" s="50">
        <f>DAX__2019_2020__33[[#This Row],[Open]]*(DAX__2019_2020__33[[#This Row],[Adj Close]]/DAX__2019_2020__33[[#This Row],[Close]])</f>
        <v>51.170092117133329</v>
      </c>
      <c r="E11219" s="50" t="s">
        <v>5076</v>
      </c>
      <c r="F11219" s="50" t="s">
        <v>878</v>
      </c>
      <c r="G11219" s="50" t="s">
        <v>5076</v>
      </c>
      <c r="H11219" s="50" t="s">
        <v>25727</v>
      </c>
      <c r="I11219" s="50">
        <f>(DAX__2019_2020__33[[#This Row],[Adj Close]]-DAX__2019_2020__33[[#This Row],[Adj Open]])/DAX__2019_2020__33[[#This Row],[Adj Open]]</f>
        <v>2.6768681200166015E-2</v>
      </c>
      <c r="J11219" s="50">
        <f>DAX__2019_2020__33[[#This Row],[Adj Close]]-DAX__2019_2020__33[[#This Row],[Adj Open]]</f>
        <v>1.36975588286667</v>
      </c>
      <c r="K11219" s="50">
        <v>413410</v>
      </c>
    </row>
    <row r="11220" spans="1:11" x14ac:dyDescent="0.3">
      <c r="A11220" s="51" t="str">
        <f t="shared" si="181"/>
        <v>PUM.DE</v>
      </c>
      <c r="B11220" s="52" t="s">
        <v>191</v>
      </c>
      <c r="C11220" s="50" t="s">
        <v>25683</v>
      </c>
      <c r="D11220" s="50">
        <f>DAX__2019_2020__33[[#This Row],[Open]]*(DAX__2019_2020__33[[#This Row],[Adj Close]]/DAX__2019_2020__33[[#This Row],[Close]])</f>
        <v>52.393089337430183</v>
      </c>
      <c r="E11220" s="50" t="s">
        <v>5032</v>
      </c>
      <c r="F11220" s="50" t="s">
        <v>5080</v>
      </c>
      <c r="G11220" s="50" t="s">
        <v>9744</v>
      </c>
      <c r="H11220" s="50" t="s">
        <v>25728</v>
      </c>
      <c r="I11220" s="50">
        <f>(DAX__2019_2020__33[[#This Row],[Adj Close]]-DAX__2019_2020__33[[#This Row],[Adj Open]])/DAX__2019_2020__33[[#This Row],[Adj Open]]</f>
        <v>1.0270756494318491E-2</v>
      </c>
      <c r="J11220" s="50">
        <f>DAX__2019_2020__33[[#This Row],[Adj Close]]-DAX__2019_2020__33[[#This Row],[Adj Open]]</f>
        <v>0.53811666256981994</v>
      </c>
      <c r="K11220" s="50">
        <v>372770</v>
      </c>
    </row>
    <row r="11221" spans="1:11" x14ac:dyDescent="0.3">
      <c r="A11221" s="51" t="str">
        <f t="shared" si="181"/>
        <v>PUM.DE</v>
      </c>
      <c r="B11221" s="52" t="s">
        <v>192</v>
      </c>
      <c r="C11221" s="50" t="s">
        <v>8628</v>
      </c>
      <c r="D11221" s="50">
        <f>DAX__2019_2020__33[[#This Row],[Open]]*(DAX__2019_2020__33[[#This Row],[Adj Close]]/DAX__2019_2020__33[[#This Row],[Close]])</f>
        <v>53.616077017725097</v>
      </c>
      <c r="E11221" s="50" t="s">
        <v>7786</v>
      </c>
      <c r="F11221" s="50" t="s">
        <v>5151</v>
      </c>
      <c r="G11221" s="50" t="s">
        <v>5061</v>
      </c>
      <c r="H11221" s="50" t="s">
        <v>25729</v>
      </c>
      <c r="I11221" s="50">
        <f>(DAX__2019_2020__33[[#This Row],[Adj Close]]-DAX__2019_2020__33[[#This Row],[Adj Open]])/DAX__2019_2020__33[[#This Row],[Adj Open]]</f>
        <v>1.6423394460280911E-2</v>
      </c>
      <c r="J11221" s="50">
        <f>DAX__2019_2020__33[[#This Row],[Adj Close]]-DAX__2019_2020__33[[#This Row],[Adj Open]]</f>
        <v>0.88055798227490101</v>
      </c>
      <c r="K11221" s="50">
        <v>512390</v>
      </c>
    </row>
    <row r="11222" spans="1:11" x14ac:dyDescent="0.3">
      <c r="A11222" s="51" t="str">
        <f t="shared" si="181"/>
        <v>PUM.DE</v>
      </c>
      <c r="B11222" s="52" t="s">
        <v>193</v>
      </c>
      <c r="C11222" s="50" t="s">
        <v>9529</v>
      </c>
      <c r="D11222" s="50">
        <f>DAX__2019_2020__33[[#This Row],[Open]]*(DAX__2019_2020__33[[#This Row],[Adj Close]]/DAX__2019_2020__33[[#This Row],[Close]])</f>
        <v>55.426113319227966</v>
      </c>
      <c r="E11222" s="50" t="s">
        <v>9079</v>
      </c>
      <c r="F11222" s="50" t="s">
        <v>11552</v>
      </c>
      <c r="G11222" s="50" t="s">
        <v>5046</v>
      </c>
      <c r="H11222" s="50" t="s">
        <v>25708</v>
      </c>
      <c r="I11222" s="50">
        <f>(DAX__2019_2020__33[[#This Row],[Adj Close]]-DAX__2019_2020__33[[#This Row],[Adj Open]])/DAX__2019_2020__33[[#This Row],[Adj Open]]</f>
        <v>-3.0891437567822155E-2</v>
      </c>
      <c r="J11222" s="50">
        <f>DAX__2019_2020__33[[#This Row],[Adj Close]]-DAX__2019_2020__33[[#This Row],[Adj Open]]</f>
        <v>-1.7121923192279667</v>
      </c>
      <c r="K11222" s="50">
        <v>386312</v>
      </c>
    </row>
    <row r="11223" spans="1:11" x14ac:dyDescent="0.3">
      <c r="A11223" s="51" t="str">
        <f t="shared" si="181"/>
        <v>PUM.DE</v>
      </c>
      <c r="B11223" s="52" t="s">
        <v>194</v>
      </c>
      <c r="C11223" s="50" t="s">
        <v>9019</v>
      </c>
      <c r="D11223" s="50">
        <f>DAX__2019_2020__33[[#This Row],[Open]]*(DAX__2019_2020__33[[#This Row],[Adj Close]]/DAX__2019_2020__33[[#This Row],[Close]])</f>
        <v>53.322567677060839</v>
      </c>
      <c r="E11223" s="50" t="s">
        <v>8934</v>
      </c>
      <c r="F11223" s="50" t="s">
        <v>9742</v>
      </c>
      <c r="G11223" s="50" t="s">
        <v>5146</v>
      </c>
      <c r="H11223" s="50" t="s">
        <v>25730</v>
      </c>
      <c r="I11223" s="50">
        <f>(DAX__2019_2020__33[[#This Row],[Adj Close]]-DAX__2019_2020__33[[#This Row],[Adj Open]])/DAX__2019_2020__33[[#This Row],[Adj Open]]</f>
        <v>-1.0091724770642232E-2</v>
      </c>
      <c r="J11223" s="50">
        <f>DAX__2019_2020__33[[#This Row],[Adj Close]]-DAX__2019_2020__33[[#This Row],[Adj Open]]</f>
        <v>-0.53811667706084165</v>
      </c>
      <c r="K11223" s="50">
        <v>456077</v>
      </c>
    </row>
    <row r="11224" spans="1:11" x14ac:dyDescent="0.3">
      <c r="A11224" s="51" t="str">
        <f t="shared" si="181"/>
        <v>PUM.DE</v>
      </c>
      <c r="B11224" s="52" t="s">
        <v>195</v>
      </c>
      <c r="C11224" s="50" t="s">
        <v>8138</v>
      </c>
      <c r="D11224" s="50">
        <f>DAX__2019_2020__33[[#This Row],[Open]]*(DAX__2019_2020__33[[#This Row],[Adj Close]]/DAX__2019_2020__33[[#This Row],[Close]])</f>
        <v>52.833363813084112</v>
      </c>
      <c r="E11224" s="50" t="s">
        <v>5151</v>
      </c>
      <c r="F11224" s="50" t="s">
        <v>8495</v>
      </c>
      <c r="G11224" s="50" t="s">
        <v>8639</v>
      </c>
      <c r="H11224" s="50" t="s">
        <v>25731</v>
      </c>
      <c r="I11224" s="50">
        <f>(DAX__2019_2020__33[[#This Row],[Adj Close]]-DAX__2019_2020__33[[#This Row],[Adj Open]])/DAX__2019_2020__33[[#This Row],[Adj Open]]</f>
        <v>-9.2592592592592379E-3</v>
      </c>
      <c r="J11224" s="50">
        <f>DAX__2019_2020__33[[#This Row],[Adj Close]]-DAX__2019_2020__33[[#This Row],[Adj Open]]</f>
        <v>-0.48919781308411103</v>
      </c>
      <c r="K11224" s="50">
        <v>295188</v>
      </c>
    </row>
    <row r="11225" spans="1:11" x14ac:dyDescent="0.3">
      <c r="A11225" s="51" t="str">
        <f t="shared" si="181"/>
        <v>PUM.DE</v>
      </c>
      <c r="B11225" s="52" t="s">
        <v>196</v>
      </c>
      <c r="C11225" s="50" t="s">
        <v>8639</v>
      </c>
      <c r="D11225" s="50">
        <f>DAX__2019_2020__33[[#This Row],[Open]]*(DAX__2019_2020__33[[#This Row],[Adj Close]]/DAX__2019_2020__33[[#This Row],[Close]])</f>
        <v>52.344166173660859</v>
      </c>
      <c r="E11225" s="50" t="s">
        <v>8628</v>
      </c>
      <c r="F11225" s="50" t="s">
        <v>8639</v>
      </c>
      <c r="G11225" s="50" t="s">
        <v>4985</v>
      </c>
      <c r="H11225" s="50" t="s">
        <v>25732</v>
      </c>
      <c r="I11225" s="50">
        <f>(DAX__2019_2020__33[[#This Row],[Adj Close]]-DAX__2019_2020__33[[#This Row],[Adj Open]])/DAX__2019_2020__33[[#This Row],[Adj Open]]</f>
        <v>1.7757028037383184E-2</v>
      </c>
      <c r="J11225" s="50">
        <f>DAX__2019_2020__33[[#This Row],[Adj Close]]-DAX__2019_2020__33[[#This Row],[Adj Open]]</f>
        <v>0.92947682633914042</v>
      </c>
      <c r="K11225" s="50">
        <v>342631</v>
      </c>
    </row>
    <row r="11226" spans="1:11" x14ac:dyDescent="0.3">
      <c r="A11226" s="51" t="str">
        <f t="shared" si="181"/>
        <v>PUM.DE</v>
      </c>
      <c r="B11226" s="52" t="s">
        <v>197</v>
      </c>
      <c r="C11226" s="50" t="s">
        <v>5046</v>
      </c>
      <c r="D11226" s="50">
        <f>DAX__2019_2020__33[[#This Row],[Open]]*(DAX__2019_2020__33[[#This Row],[Adj Close]]/DAX__2019_2020__33[[#This Row],[Close]])</f>
        <v>53.713924420841252</v>
      </c>
      <c r="E11226" s="50" t="s">
        <v>5046</v>
      </c>
      <c r="F11226" s="50" t="s">
        <v>9047</v>
      </c>
      <c r="G11226" s="50" t="s">
        <v>5160</v>
      </c>
      <c r="H11226" s="50" t="s">
        <v>25701</v>
      </c>
      <c r="I11226" s="50">
        <f>(DAX__2019_2020__33[[#This Row],[Adj Close]]-DAX__2019_2020__33[[#This Row],[Adj Open]])/DAX__2019_2020__33[[#This Row],[Adj Open]]</f>
        <v>-6.3752820992611257E-3</v>
      </c>
      <c r="J11226" s="50">
        <f>DAX__2019_2020__33[[#This Row],[Adj Close]]-DAX__2019_2020__33[[#This Row],[Adj Open]]</f>
        <v>-0.34244142084125428</v>
      </c>
      <c r="K11226" s="50">
        <v>282350</v>
      </c>
    </row>
    <row r="11227" spans="1:11" x14ac:dyDescent="0.3">
      <c r="A11227" s="51" t="str">
        <f t="shared" si="181"/>
        <v>PUM.DE</v>
      </c>
      <c r="B11227" s="52" t="s">
        <v>198</v>
      </c>
      <c r="C11227" s="50" t="s">
        <v>11759</v>
      </c>
      <c r="D11227" s="50">
        <f>DAX__2019_2020__33[[#This Row],[Open]]*(DAX__2019_2020__33[[#This Row],[Adj Close]]/DAX__2019_2020__33[[#This Row],[Close]])</f>
        <v>53.567163591742442</v>
      </c>
      <c r="E11227" s="50" t="s">
        <v>8725</v>
      </c>
      <c r="F11227" s="50" t="s">
        <v>11552</v>
      </c>
      <c r="G11227" s="50" t="s">
        <v>11679</v>
      </c>
      <c r="H11227" s="50" t="s">
        <v>25733</v>
      </c>
      <c r="I11227" s="50">
        <f>(DAX__2019_2020__33[[#This Row],[Adj Close]]-DAX__2019_2020__33[[#This Row],[Adj Open]])/DAX__2019_2020__33[[#This Row],[Adj Open]]</f>
        <v>2.3744273972602693E-2</v>
      </c>
      <c r="J11227" s="50">
        <f>DAX__2019_2020__33[[#This Row],[Adj Close]]-DAX__2019_2020__33[[#This Row],[Adj Open]]</f>
        <v>1.2719134082575607</v>
      </c>
      <c r="K11227" s="50">
        <v>333472</v>
      </c>
    </row>
    <row r="11228" spans="1:11" x14ac:dyDescent="0.3">
      <c r="A11228" s="51" t="str">
        <f t="shared" si="181"/>
        <v>PUM.DE</v>
      </c>
      <c r="B11228" s="52" t="s">
        <v>199</v>
      </c>
      <c r="C11228" s="50" t="s">
        <v>7786</v>
      </c>
      <c r="D11228" s="50">
        <f>DAX__2019_2020__33[[#This Row],[Open]]*(DAX__2019_2020__33[[#This Row],[Adj Close]]/DAX__2019_2020__33[[#This Row],[Close]])</f>
        <v>54.98583431588802</v>
      </c>
      <c r="E11228" s="50" t="s">
        <v>5029</v>
      </c>
      <c r="F11228" s="50" t="s">
        <v>5160</v>
      </c>
      <c r="G11228" s="50" t="s">
        <v>5046</v>
      </c>
      <c r="H11228" s="50" t="s">
        <v>25708</v>
      </c>
      <c r="I11228" s="50">
        <f>(DAX__2019_2020__33[[#This Row],[Adj Close]]-DAX__2019_2020__33[[#This Row],[Adj Open]])/DAX__2019_2020__33[[#This Row],[Adj Open]]</f>
        <v>-2.3131654392675186E-2</v>
      </c>
      <c r="J11228" s="50">
        <f>DAX__2019_2020__33[[#This Row],[Adj Close]]-DAX__2019_2020__33[[#This Row],[Adj Open]]</f>
        <v>-1.2719133158880211</v>
      </c>
      <c r="K11228" s="50">
        <v>375321</v>
      </c>
    </row>
    <row r="11229" spans="1:11" x14ac:dyDescent="0.3">
      <c r="A11229" s="51" t="str">
        <f t="shared" si="181"/>
        <v>PUM.DE</v>
      </c>
      <c r="B11229" s="52" t="s">
        <v>200</v>
      </c>
      <c r="C11229" s="50" t="s">
        <v>11674</v>
      </c>
      <c r="D11229" s="50">
        <f>DAX__2019_2020__33[[#This Row],[Open]]*(DAX__2019_2020__33[[#This Row],[Adj Close]]/DAX__2019_2020__33[[#This Row],[Close]])</f>
        <v>54.05636143276292</v>
      </c>
      <c r="E11229" s="50" t="s">
        <v>11700</v>
      </c>
      <c r="F11229" s="50" t="s">
        <v>5147</v>
      </c>
      <c r="G11229" s="50" t="s">
        <v>11679</v>
      </c>
      <c r="H11229" s="50" t="s">
        <v>25733</v>
      </c>
      <c r="I11229" s="50">
        <f>(DAX__2019_2020__33[[#This Row],[Adj Close]]-DAX__2019_2020__33[[#This Row],[Adj Open]])/DAX__2019_2020__33[[#This Row],[Adj Open]]</f>
        <v>1.447961990950225E-2</v>
      </c>
      <c r="J11229" s="50">
        <f>DAX__2019_2020__33[[#This Row],[Adj Close]]-DAX__2019_2020__33[[#This Row],[Adj Open]]</f>
        <v>0.78271556723708358</v>
      </c>
      <c r="K11229" s="50">
        <v>301897</v>
      </c>
    </row>
    <row r="11230" spans="1:11" x14ac:dyDescent="0.3">
      <c r="A11230" s="51" t="str">
        <f t="shared" si="181"/>
        <v>PUM.DE</v>
      </c>
      <c r="B11230" s="52" t="s">
        <v>201</v>
      </c>
      <c r="C11230" s="50" t="s">
        <v>8379</v>
      </c>
      <c r="D11230" s="50">
        <f>DAX__2019_2020__33[[#This Row],[Open]]*(DAX__2019_2020__33[[#This Row],[Adj Close]]/DAX__2019_2020__33[[#This Row],[Close]])</f>
        <v>54.692318607594046</v>
      </c>
      <c r="E11230" s="50" t="s">
        <v>9658</v>
      </c>
      <c r="F11230" s="50" t="s">
        <v>8628</v>
      </c>
      <c r="G11230" s="50" t="s">
        <v>8621</v>
      </c>
      <c r="H11230" s="50" t="s">
        <v>25734</v>
      </c>
      <c r="I11230" s="50">
        <f>(DAX__2019_2020__33[[#This Row],[Adj Close]]-DAX__2019_2020__33[[#This Row],[Adj Open]])/DAX__2019_2020__33[[#This Row],[Adj Open]]</f>
        <v>-5.3667976612952265E-3</v>
      </c>
      <c r="J11230" s="50">
        <f>DAX__2019_2020__33[[#This Row],[Adj Close]]-DAX__2019_2020__33[[#This Row],[Adj Open]]</f>
        <v>-0.29352260759404913</v>
      </c>
      <c r="K11230" s="50">
        <v>717349</v>
      </c>
    </row>
    <row r="11231" spans="1:11" x14ac:dyDescent="0.3">
      <c r="A11231" s="51" t="str">
        <f t="shared" si="181"/>
        <v>PUM.DE</v>
      </c>
      <c r="B11231" s="52" t="s">
        <v>202</v>
      </c>
      <c r="C11231" s="50" t="s">
        <v>5061</v>
      </c>
      <c r="D11231" s="50">
        <f>DAX__2019_2020__33[[#This Row],[Open]]*(DAX__2019_2020__33[[#This Row],[Adj Close]]/DAX__2019_2020__33[[#This Row],[Close]])</f>
        <v>54.496638179523089</v>
      </c>
      <c r="E11231" s="50" t="s">
        <v>9667</v>
      </c>
      <c r="F11231" s="50" t="s">
        <v>5063</v>
      </c>
      <c r="G11231" s="50" t="s">
        <v>7786</v>
      </c>
      <c r="H11231" s="50" t="s">
        <v>25735</v>
      </c>
      <c r="I11231" s="50">
        <f>(DAX__2019_2020__33[[#This Row],[Adj Close]]-DAX__2019_2020__33[[#This Row],[Adj Open]])/DAX__2019_2020__33[[#This Row],[Adj Open]]</f>
        <v>8.9766605210654001E-3</v>
      </c>
      <c r="J11231" s="50">
        <f>DAX__2019_2020__33[[#This Row],[Adj Close]]-DAX__2019_2020__33[[#This Row],[Adj Open]]</f>
        <v>0.48919782047691029</v>
      </c>
      <c r="K11231" s="50">
        <v>245359</v>
      </c>
    </row>
    <row r="11232" spans="1:11" x14ac:dyDescent="0.3">
      <c r="A11232" s="51" t="str">
        <f t="shared" si="181"/>
        <v>PUM.DE</v>
      </c>
      <c r="B11232" s="52" t="s">
        <v>203</v>
      </c>
      <c r="C11232" s="50" t="s">
        <v>5029</v>
      </c>
      <c r="D11232" s="50">
        <f>DAX__2019_2020__33[[#This Row],[Open]]*(DAX__2019_2020__33[[#This Row],[Adj Close]]/DAX__2019_2020__33[[#This Row],[Close]])</f>
        <v>55.083671602939873</v>
      </c>
      <c r="E11232" s="50" t="s">
        <v>8729</v>
      </c>
      <c r="F11232" s="50" t="s">
        <v>5029</v>
      </c>
      <c r="G11232" s="50" t="s">
        <v>9529</v>
      </c>
      <c r="H11232" s="50" t="s">
        <v>25736</v>
      </c>
      <c r="I11232" s="50">
        <f>(DAX__2019_2020__33[[#This Row],[Adj Close]]-DAX__2019_2020__33[[#This Row],[Adj Open]])/DAX__2019_2020__33[[#This Row],[Adj Open]]</f>
        <v>6.2167496663721204E-3</v>
      </c>
      <c r="J11232" s="50">
        <f>DAX__2019_2020__33[[#This Row],[Adj Close]]-DAX__2019_2020__33[[#This Row],[Adj Open]]</f>
        <v>0.34244139706012788</v>
      </c>
      <c r="K11232" s="50">
        <v>436683</v>
      </c>
    </row>
    <row r="11233" spans="1:11" x14ac:dyDescent="0.3">
      <c r="A11233" s="51" t="str">
        <f t="shared" si="181"/>
        <v>PUM.DE</v>
      </c>
      <c r="B11233" s="52" t="s">
        <v>204</v>
      </c>
      <c r="C11233" s="50" t="s">
        <v>5094</v>
      </c>
      <c r="D11233" s="50">
        <f>DAX__2019_2020__33[[#This Row],[Open]]*(DAX__2019_2020__33[[#This Row],[Adj Close]]/DAX__2019_2020__33[[#This Row],[Close]])</f>
        <v>55.768551000000002</v>
      </c>
      <c r="E11233" s="50" t="s">
        <v>7811</v>
      </c>
      <c r="F11233" s="50" t="s">
        <v>5114</v>
      </c>
      <c r="G11233" s="50" t="s">
        <v>5094</v>
      </c>
      <c r="H11233" s="50" t="s">
        <v>25737</v>
      </c>
      <c r="I11233" s="50">
        <f>(DAX__2019_2020__33[[#This Row],[Adj Close]]-DAX__2019_2020__33[[#This Row],[Adj Open]])/DAX__2019_2020__33[[#This Row],[Adj Open]]</f>
        <v>0</v>
      </c>
      <c r="J11233" s="50">
        <f>DAX__2019_2020__33[[#This Row],[Adj Close]]-DAX__2019_2020__33[[#This Row],[Adj Open]]</f>
        <v>0</v>
      </c>
      <c r="K11233" s="50">
        <v>285612</v>
      </c>
    </row>
    <row r="11234" spans="1:11" x14ac:dyDescent="0.3">
      <c r="A11234" s="51" t="str">
        <f t="shared" si="181"/>
        <v>PUM.DE</v>
      </c>
      <c r="B11234" s="52" t="s">
        <v>205</v>
      </c>
      <c r="C11234" s="50" t="s">
        <v>8990</v>
      </c>
      <c r="D11234" s="50">
        <f>DAX__2019_2020__33[[#This Row],[Open]]*(DAX__2019_2020__33[[#This Row],[Adj Close]]/DAX__2019_2020__33[[#This Row],[Close]])</f>
        <v>56.062070609680006</v>
      </c>
      <c r="E11234" s="50" t="s">
        <v>11778</v>
      </c>
      <c r="F11234" s="50" t="s">
        <v>8999</v>
      </c>
      <c r="G11234" s="50" t="s">
        <v>5036</v>
      </c>
      <c r="H11234" s="50" t="s">
        <v>25738</v>
      </c>
      <c r="I11234" s="50">
        <f>(DAX__2019_2020__33[[#This Row],[Adj Close]]-DAX__2019_2020__33[[#This Row],[Adj Open]])/DAX__2019_2020__33[[#This Row],[Adj Open]]</f>
        <v>-1.7451658245229529E-3</v>
      </c>
      <c r="J11234" s="50">
        <f>DAX__2019_2020__33[[#This Row],[Adj Close]]-DAX__2019_2020__33[[#This Row],[Adj Open]]</f>
        <v>-9.783760968000621E-2</v>
      </c>
      <c r="K11234" s="50">
        <v>333755</v>
      </c>
    </row>
    <row r="11235" spans="1:11" x14ac:dyDescent="0.3">
      <c r="A11235" s="51" t="str">
        <f t="shared" si="181"/>
        <v>PUM.DE</v>
      </c>
      <c r="B11235" s="52" t="s">
        <v>206</v>
      </c>
      <c r="C11235" s="50" t="s">
        <v>9685</v>
      </c>
      <c r="D11235" s="50">
        <f>DAX__2019_2020__33[[#This Row],[Open]]*(DAX__2019_2020__33[[#This Row],[Adj Close]]/DAX__2019_2020__33[[#This Row],[Close]])</f>
        <v>55.670715577568373</v>
      </c>
      <c r="E11235" s="50" t="s">
        <v>9570</v>
      </c>
      <c r="F11235" s="50" t="s">
        <v>5180</v>
      </c>
      <c r="G11235" s="50" t="s">
        <v>5161</v>
      </c>
      <c r="H11235" s="50" t="s">
        <v>25739</v>
      </c>
      <c r="I11235" s="50">
        <f>(DAX__2019_2020__33[[#This Row],[Adj Close]]-DAX__2019_2020__33[[#This Row],[Adj Open]])/DAX__2019_2020__33[[#This Row],[Adj Open]]</f>
        <v>3.0755710693999558E-2</v>
      </c>
      <c r="J11235" s="50">
        <f>DAX__2019_2020__33[[#This Row],[Adj Close]]-DAX__2019_2020__33[[#This Row],[Adj Open]]</f>
        <v>1.7121924224316274</v>
      </c>
      <c r="K11235" s="50">
        <v>439399</v>
      </c>
    </row>
    <row r="11236" spans="1:11" x14ac:dyDescent="0.3">
      <c r="A11236" s="51" t="str">
        <f t="shared" si="181"/>
        <v>PUM.DE</v>
      </c>
      <c r="B11236" s="52" t="s">
        <v>207</v>
      </c>
      <c r="C11236" s="50" t="s">
        <v>5517</v>
      </c>
      <c r="D11236" s="50">
        <f>DAX__2019_2020__33[[#This Row],[Open]]*(DAX__2019_2020__33[[#This Row],[Adj Close]]/DAX__2019_2020__33[[#This Row],[Close]])</f>
        <v>58.361303162791344</v>
      </c>
      <c r="E11236" s="50" t="s">
        <v>7699</v>
      </c>
      <c r="F11236" s="50" t="s">
        <v>7769</v>
      </c>
      <c r="G11236" s="50" t="s">
        <v>7694</v>
      </c>
      <c r="H11236" s="50" t="s">
        <v>25740</v>
      </c>
      <c r="I11236" s="50">
        <f>(DAX__2019_2020__33[[#This Row],[Adj Close]]-DAX__2019_2020__33[[#This Row],[Adj Open]])/DAX__2019_2020__33[[#This Row],[Adj Open]]</f>
        <v>-1.8440954955877414E-2</v>
      </c>
      <c r="J11236" s="50">
        <f>DAX__2019_2020__33[[#This Row],[Adj Close]]-DAX__2019_2020__33[[#This Row],[Adj Open]]</f>
        <v>-1.0762381627913413</v>
      </c>
      <c r="K11236" s="50">
        <v>257756</v>
      </c>
    </row>
    <row r="11237" spans="1:11" x14ac:dyDescent="0.3">
      <c r="A11237" s="51" t="str">
        <f t="shared" si="181"/>
        <v>PUM.DE</v>
      </c>
      <c r="B11237" s="52" t="s">
        <v>208</v>
      </c>
      <c r="C11237" s="50" t="s">
        <v>5159</v>
      </c>
      <c r="D11237" s="50">
        <f>DAX__2019_2020__33[[#This Row],[Open]]*(DAX__2019_2020__33[[#This Row],[Adj Close]]/DAX__2019_2020__33[[#This Row],[Close]])</f>
        <v>57.578584956844132</v>
      </c>
      <c r="E11237" s="50" t="s">
        <v>5010</v>
      </c>
      <c r="F11237" s="50" t="s">
        <v>7694</v>
      </c>
      <c r="G11237" s="50" t="s">
        <v>5178</v>
      </c>
      <c r="H11237" s="50" t="s">
        <v>25741</v>
      </c>
      <c r="I11237" s="50">
        <f>(DAX__2019_2020__33[[#This Row],[Adj Close]]-DAX__2019_2020__33[[#This Row],[Adj Open]])/DAX__2019_2020__33[[#This Row],[Adj Open]]</f>
        <v>7.6465763006482905E-3</v>
      </c>
      <c r="J11237" s="50">
        <f>DAX__2019_2020__33[[#This Row],[Adj Close]]-DAX__2019_2020__33[[#This Row],[Adj Open]]</f>
        <v>0.44027904315586852</v>
      </c>
      <c r="K11237" s="50">
        <v>324129</v>
      </c>
    </row>
    <row r="11238" spans="1:11" x14ac:dyDescent="0.3">
      <c r="A11238" s="51" t="str">
        <f t="shared" si="181"/>
        <v>PUM.DE</v>
      </c>
      <c r="B11238" s="52" t="s">
        <v>209</v>
      </c>
      <c r="C11238" s="50" t="s">
        <v>8759</v>
      </c>
      <c r="D11238" s="50">
        <f>DAX__2019_2020__33[[#This Row],[Open]]*(DAX__2019_2020__33[[#This Row],[Adj Close]]/DAX__2019_2020__33[[#This Row],[Close]])</f>
        <v>58.165623278814074</v>
      </c>
      <c r="E11238" s="50" t="s">
        <v>7748</v>
      </c>
      <c r="F11238" s="50" t="s">
        <v>5009</v>
      </c>
      <c r="G11238" s="50" t="s">
        <v>7699</v>
      </c>
      <c r="H11238" s="50" t="s">
        <v>25742</v>
      </c>
      <c r="I11238" s="50">
        <f>(DAX__2019_2020__33[[#This Row],[Adj Close]]-DAX__2019_2020__33[[#This Row],[Adj Open]])/DAX__2019_2020__33[[#This Row],[Adj Open]]</f>
        <v>5.0462404533854208E-3</v>
      </c>
      <c r="J11238" s="50">
        <f>DAX__2019_2020__33[[#This Row],[Adj Close]]-DAX__2019_2020__33[[#This Row],[Adj Open]]</f>
        <v>0.29351772118592834</v>
      </c>
      <c r="K11238" s="50">
        <v>267891</v>
      </c>
    </row>
    <row r="11239" spans="1:11" x14ac:dyDescent="0.3">
      <c r="A11239" s="51" t="str">
        <f t="shared" si="181"/>
        <v>PUM.DE</v>
      </c>
      <c r="B11239" s="52" t="s">
        <v>210</v>
      </c>
      <c r="C11239" s="50" t="s">
        <v>5176</v>
      </c>
      <c r="D11239" s="50">
        <f>DAX__2019_2020__33[[#This Row],[Open]]*(DAX__2019_2020__33[[#This Row],[Adj Close]]/DAX__2019_2020__33[[#This Row],[Close]])</f>
        <v>58.948337120749571</v>
      </c>
      <c r="E11239" s="50" t="s">
        <v>8761</v>
      </c>
      <c r="F11239" s="50" t="s">
        <v>9673</v>
      </c>
      <c r="G11239" s="50" t="s">
        <v>5163</v>
      </c>
      <c r="H11239" s="50" t="s">
        <v>25743</v>
      </c>
      <c r="I11239" s="50">
        <f>(DAX__2019_2020__33[[#This Row],[Adj Close]]-DAX__2019_2020__33[[#This Row],[Adj Open]])/DAX__2019_2020__33[[#This Row],[Adj Open]]</f>
        <v>-1.0788414937759344E-2</v>
      </c>
      <c r="J11239" s="50">
        <f>DAX__2019_2020__33[[#This Row],[Adj Close]]-DAX__2019_2020__33[[#This Row],[Adj Open]]</f>
        <v>-0.63595912074956829</v>
      </c>
      <c r="K11239" s="50">
        <v>193300</v>
      </c>
    </row>
    <row r="11240" spans="1:11" x14ac:dyDescent="0.3">
      <c r="A11240" s="51" t="str">
        <f t="shared" ref="A11240:A11303" si="182">"PUM.DE"</f>
        <v>PUM.DE</v>
      </c>
      <c r="B11240" s="52" t="s">
        <v>211</v>
      </c>
      <c r="C11240" s="50" t="s">
        <v>5009</v>
      </c>
      <c r="D11240" s="50">
        <f>DAX__2019_2020__33[[#This Row],[Open]]*(DAX__2019_2020__33[[#This Row],[Adj Close]]/DAX__2019_2020__33[[#This Row],[Close]])</f>
        <v>58.067780217586296</v>
      </c>
      <c r="E11240" s="50" t="s">
        <v>5028</v>
      </c>
      <c r="F11240" s="50" t="s">
        <v>7618</v>
      </c>
      <c r="G11240" s="50" t="s">
        <v>7616</v>
      </c>
      <c r="H11240" s="50" t="s">
        <v>25744</v>
      </c>
      <c r="I11240" s="50">
        <f>(DAX__2019_2020__33[[#This Row],[Adj Close]]-DAX__2019_2020__33[[#This Row],[Adj Open]])/DAX__2019_2020__33[[#This Row],[Adj Open]]</f>
        <v>-3.3697726493604964E-3</v>
      </c>
      <c r="J11240" s="50">
        <f>DAX__2019_2020__33[[#This Row],[Adj Close]]-DAX__2019_2020__33[[#This Row],[Adj Open]]</f>
        <v>-0.1956752175862988</v>
      </c>
      <c r="K11240" s="50">
        <v>208773</v>
      </c>
    </row>
    <row r="11241" spans="1:11" x14ac:dyDescent="0.3">
      <c r="A11241" s="51" t="str">
        <f t="shared" si="182"/>
        <v>PUM.DE</v>
      </c>
      <c r="B11241" s="52" t="s">
        <v>212</v>
      </c>
      <c r="C11241" s="50" t="s">
        <v>7801</v>
      </c>
      <c r="D11241" s="50">
        <f>DAX__2019_2020__33[[#This Row],[Open]]*(DAX__2019_2020__33[[#This Row],[Adj Close]]/DAX__2019_2020__33[[#This Row],[Close]])</f>
        <v>57.969941981240503</v>
      </c>
      <c r="E11241" s="50" t="s">
        <v>5028</v>
      </c>
      <c r="F11241" s="50" t="s">
        <v>9111</v>
      </c>
      <c r="G11241" s="50" t="s">
        <v>8810</v>
      </c>
      <c r="H11241" s="50" t="s">
        <v>25745</v>
      </c>
      <c r="I11241" s="50">
        <f>(DAX__2019_2020__33[[#This Row],[Adj Close]]-DAX__2019_2020__33[[#This Row],[Adj Open]])/DAX__2019_2020__33[[#This Row],[Adj Open]]</f>
        <v>7.5949535864978934E-3</v>
      </c>
      <c r="J11241" s="50">
        <f>DAX__2019_2020__33[[#This Row],[Adj Close]]-DAX__2019_2020__33[[#This Row],[Adj Open]]</f>
        <v>0.44027901875949738</v>
      </c>
      <c r="K11241" s="50">
        <v>291600</v>
      </c>
    </row>
    <row r="11242" spans="1:11" x14ac:dyDescent="0.3">
      <c r="A11242" s="51" t="str">
        <f t="shared" si="182"/>
        <v>PUM.DE</v>
      </c>
      <c r="B11242" s="52" t="s">
        <v>213</v>
      </c>
      <c r="C11242" s="50" t="s">
        <v>5163</v>
      </c>
      <c r="D11242" s="50">
        <f>DAX__2019_2020__33[[#This Row],[Open]]*(DAX__2019_2020__33[[#This Row],[Adj Close]]/DAX__2019_2020__33[[#This Row],[Close]])</f>
        <v>58.312378869764714</v>
      </c>
      <c r="E11242" s="50" t="s">
        <v>5176</v>
      </c>
      <c r="F11242" s="50" t="s">
        <v>11719</v>
      </c>
      <c r="G11242" s="50" t="s">
        <v>5176</v>
      </c>
      <c r="H11242" s="50" t="s">
        <v>25746</v>
      </c>
      <c r="I11242" s="50">
        <f>(DAX__2019_2020__33[[#This Row],[Adj Close]]-DAX__2019_2020__33[[#This Row],[Adj Open]])/DAX__2019_2020__33[[#This Row],[Adj Open]]</f>
        <v>1.0906074191478984E-2</v>
      </c>
      <c r="J11242" s="50">
        <f>DAX__2019_2020__33[[#This Row],[Adj Close]]-DAX__2019_2020__33[[#This Row],[Adj Open]]</f>
        <v>0.63595913023528539</v>
      </c>
      <c r="K11242" s="50">
        <v>320449</v>
      </c>
    </row>
    <row r="11243" spans="1:11" x14ac:dyDescent="0.3">
      <c r="A11243" s="51" t="str">
        <f t="shared" si="182"/>
        <v>PUM.DE</v>
      </c>
      <c r="B11243" s="52" t="s">
        <v>214</v>
      </c>
      <c r="C11243" s="50" t="s">
        <v>12800</v>
      </c>
      <c r="D11243" s="50">
        <f>DAX__2019_2020__33[[#This Row],[Open]]*(DAX__2019_2020__33[[#This Row],[Adj Close]]/DAX__2019_2020__33[[#This Row],[Close]])</f>
        <v>58.997257552696773</v>
      </c>
      <c r="E11243" s="50" t="s">
        <v>12800</v>
      </c>
      <c r="F11243" s="50" t="s">
        <v>5178</v>
      </c>
      <c r="G11243" s="50" t="s">
        <v>7704</v>
      </c>
      <c r="H11243" s="50" t="s">
        <v>25747</v>
      </c>
      <c r="I11243" s="50">
        <f>(DAX__2019_2020__33[[#This Row],[Adj Close]]-DAX__2019_2020__33[[#This Row],[Adj Open]])/DAX__2019_2020__33[[#This Row],[Adj Open]]</f>
        <v>-1.3266981977893538E-2</v>
      </c>
      <c r="J11243" s="50">
        <f>DAX__2019_2020__33[[#This Row],[Adj Close]]-DAX__2019_2020__33[[#This Row],[Adj Open]]</f>
        <v>-0.78271555269677151</v>
      </c>
      <c r="K11243" s="50">
        <v>187663</v>
      </c>
    </row>
    <row r="11244" spans="1:11" x14ac:dyDescent="0.3">
      <c r="A11244" s="51" t="str">
        <f t="shared" si="182"/>
        <v>PUM.DE</v>
      </c>
      <c r="B11244" s="52" t="s">
        <v>215</v>
      </c>
      <c r="C11244" s="50" t="s">
        <v>7288</v>
      </c>
      <c r="D11244" s="50">
        <f>DAX__2019_2020__33[[#This Row],[Open]]*(DAX__2019_2020__33[[#This Row],[Adj Close]]/DAX__2019_2020__33[[#This Row],[Close]])</f>
        <v>58.605902306582124</v>
      </c>
      <c r="E11244" s="50" t="s">
        <v>5176</v>
      </c>
      <c r="F11244" s="50" t="s">
        <v>5009</v>
      </c>
      <c r="G11244" s="50" t="s">
        <v>7699</v>
      </c>
      <c r="H11244" s="50" t="s">
        <v>25742</v>
      </c>
      <c r="I11244" s="50">
        <f>(DAX__2019_2020__33[[#This Row],[Adj Close]]-DAX__2019_2020__33[[#This Row],[Adj Open]])/DAX__2019_2020__33[[#This Row],[Adj Open]]</f>
        <v>-2.5042069280731502E-3</v>
      </c>
      <c r="J11244" s="50">
        <f>DAX__2019_2020__33[[#This Row],[Adj Close]]-DAX__2019_2020__33[[#This Row],[Adj Open]]</f>
        <v>-0.14676130658212116</v>
      </c>
      <c r="K11244" s="50">
        <v>303924</v>
      </c>
    </row>
    <row r="11245" spans="1:11" x14ac:dyDescent="0.3">
      <c r="A11245" s="51" t="str">
        <f t="shared" si="182"/>
        <v>PUM.DE</v>
      </c>
      <c r="B11245" s="52" t="s">
        <v>216</v>
      </c>
      <c r="C11245" s="50" t="s">
        <v>11334</v>
      </c>
      <c r="D11245" s="50">
        <f>DAX__2019_2020__33[[#This Row],[Open]]*(DAX__2019_2020__33[[#This Row],[Adj Close]]/DAX__2019_2020__33[[#This Row],[Close]])</f>
        <v>58.556976593757263</v>
      </c>
      <c r="E11245" s="50" t="s">
        <v>7748</v>
      </c>
      <c r="F11245" s="50" t="s">
        <v>5178</v>
      </c>
      <c r="G11245" s="50" t="s">
        <v>7748</v>
      </c>
      <c r="H11245" s="50" t="s">
        <v>25748</v>
      </c>
      <c r="I11245" s="50">
        <f>(DAX__2019_2020__33[[#This Row],[Adj Close]]-DAX__2019_2020__33[[#This Row],[Adj Open]])/DAX__2019_2020__33[[#This Row],[Adj Open]]</f>
        <v>5.8480035371095661E-3</v>
      </c>
      <c r="J11245" s="50">
        <f>DAX__2019_2020__33[[#This Row],[Adj Close]]-DAX__2019_2020__33[[#This Row],[Adj Open]]</f>
        <v>0.34244140624273456</v>
      </c>
      <c r="K11245" s="50">
        <v>249351</v>
      </c>
    </row>
    <row r="11246" spans="1:11" x14ac:dyDescent="0.3">
      <c r="A11246" s="51" t="str">
        <f t="shared" si="182"/>
        <v>PUM.DE</v>
      </c>
      <c r="B11246" s="52" t="s">
        <v>217</v>
      </c>
      <c r="C11246" s="50" t="s">
        <v>5176</v>
      </c>
      <c r="D11246" s="50">
        <f>DAX__2019_2020__33[[#This Row],[Open]]*(DAX__2019_2020__33[[#This Row],[Adj Close]]/DAX__2019_2020__33[[#This Row],[Close]])</f>
        <v>58.948340892889391</v>
      </c>
      <c r="E11246" s="50" t="s">
        <v>7707</v>
      </c>
      <c r="F11246" s="50" t="s">
        <v>8968</v>
      </c>
      <c r="G11246" s="50" t="s">
        <v>5178</v>
      </c>
      <c r="H11246" s="50" t="s">
        <v>25741</v>
      </c>
      <c r="I11246" s="50">
        <f>(DAX__2019_2020__33[[#This Row],[Adj Close]]-DAX__2019_2020__33[[#This Row],[Adj Open]])/DAX__2019_2020__33[[#This Row],[Adj Open]]</f>
        <v>-1.5767651452282143E-2</v>
      </c>
      <c r="J11246" s="50">
        <f>DAX__2019_2020__33[[#This Row],[Adj Close]]-DAX__2019_2020__33[[#This Row],[Adj Open]]</f>
        <v>-0.92947689288939017</v>
      </c>
      <c r="K11246" s="50">
        <v>348784</v>
      </c>
    </row>
    <row r="11247" spans="1:11" x14ac:dyDescent="0.3">
      <c r="A11247" s="51" t="str">
        <f t="shared" si="182"/>
        <v>PUM.DE</v>
      </c>
      <c r="B11247" s="52" t="s">
        <v>218</v>
      </c>
      <c r="C11247" s="50" t="s">
        <v>7704</v>
      </c>
      <c r="D11247" s="50">
        <f>DAX__2019_2020__33[[#This Row],[Open]]*(DAX__2019_2020__33[[#This Row],[Adj Close]]/DAX__2019_2020__33[[#This Row],[Close]])</f>
        <v>58.214537801269337</v>
      </c>
      <c r="E11247" s="50" t="s">
        <v>11334</v>
      </c>
      <c r="F11247" s="50" t="s">
        <v>5009</v>
      </c>
      <c r="G11247" s="50" t="s">
        <v>8759</v>
      </c>
      <c r="H11247" s="50" t="s">
        <v>25749</v>
      </c>
      <c r="I11247" s="50">
        <f>(DAX__2019_2020__33[[#This Row],[Adj Close]]-DAX__2019_2020__33[[#This Row],[Adj Open]])/DAX__2019_2020__33[[#This Row],[Adj Open]]</f>
        <v>-8.4031932773106924E-4</v>
      </c>
      <c r="J11247" s="50">
        <f>DAX__2019_2020__33[[#This Row],[Adj Close]]-DAX__2019_2020__33[[#This Row],[Adj Open]]</f>
        <v>-4.8918801269337564E-2</v>
      </c>
      <c r="K11247" s="50">
        <v>192407</v>
      </c>
    </row>
    <row r="11248" spans="1:11" x14ac:dyDescent="0.3">
      <c r="A11248" s="51" t="str">
        <f t="shared" si="182"/>
        <v>PUM.DE</v>
      </c>
      <c r="B11248" s="52" t="s">
        <v>219</v>
      </c>
      <c r="C11248" s="50" t="s">
        <v>7777</v>
      </c>
      <c r="D11248" s="50">
        <f>DAX__2019_2020__33[[#This Row],[Open]]*(DAX__2019_2020__33[[#This Row],[Adj Close]]/DAX__2019_2020__33[[#This Row],[Close]])</f>
        <v>58.116703284819742</v>
      </c>
      <c r="E11248" s="50" t="s">
        <v>5176</v>
      </c>
      <c r="F11248" s="50" t="s">
        <v>5009</v>
      </c>
      <c r="G11248" s="50" t="s">
        <v>8810</v>
      </c>
      <c r="H11248" s="50" t="s">
        <v>25745</v>
      </c>
      <c r="I11248" s="50">
        <f>(DAX__2019_2020__33[[#This Row],[Adj Close]]-DAX__2019_2020__33[[#This Row],[Adj Open]])/DAX__2019_2020__33[[#This Row],[Adj Open]]</f>
        <v>5.0504880454381416E-3</v>
      </c>
      <c r="J11248" s="50">
        <f>DAX__2019_2020__33[[#This Row],[Adj Close]]-DAX__2019_2020__33[[#This Row],[Adj Open]]</f>
        <v>0.29351771518025771</v>
      </c>
      <c r="K11248" s="50">
        <v>232160</v>
      </c>
    </row>
    <row r="11249" spans="1:11" x14ac:dyDescent="0.3">
      <c r="A11249" s="51" t="str">
        <f t="shared" si="182"/>
        <v>PUM.DE</v>
      </c>
      <c r="B11249" s="52" t="s">
        <v>220</v>
      </c>
      <c r="C11249" s="50" t="s">
        <v>8968</v>
      </c>
      <c r="D11249" s="50">
        <f>DAX__2019_2020__33[[#This Row],[Open]]*(DAX__2019_2020__33[[#This Row],[Adj Close]]/DAX__2019_2020__33[[#This Row],[Close]])</f>
        <v>57.77426297286484</v>
      </c>
      <c r="E11249" s="50" t="s">
        <v>11334</v>
      </c>
      <c r="F11249" s="50" t="s">
        <v>5159</v>
      </c>
      <c r="G11249" s="50" t="s">
        <v>7704</v>
      </c>
      <c r="H11249" s="50" t="s">
        <v>25747</v>
      </c>
      <c r="I11249" s="50">
        <f>(DAX__2019_2020__33[[#This Row],[Adj Close]]-DAX__2019_2020__33[[#This Row],[Adj Open]])/DAX__2019_2020__33[[#This Row],[Adj Open]]</f>
        <v>7.6206775210953415E-3</v>
      </c>
      <c r="J11249" s="50">
        <f>DAX__2019_2020__33[[#This Row],[Adj Close]]-DAX__2019_2020__33[[#This Row],[Adj Open]]</f>
        <v>0.44027902713516198</v>
      </c>
      <c r="K11249" s="50">
        <v>247980</v>
      </c>
    </row>
    <row r="11250" spans="1:11" x14ac:dyDescent="0.3">
      <c r="A11250" s="51" t="str">
        <f t="shared" si="182"/>
        <v>PUM.DE</v>
      </c>
      <c r="B11250" s="52" t="s">
        <v>221</v>
      </c>
      <c r="C11250" s="50" t="s">
        <v>7748</v>
      </c>
      <c r="D11250" s="50">
        <f>DAX__2019_2020__33[[#This Row],[Open]]*(DAX__2019_2020__33[[#This Row],[Adj Close]]/DAX__2019_2020__33[[#This Row],[Close]])</f>
        <v>58.899417497510981</v>
      </c>
      <c r="E11250" s="50" t="s">
        <v>5170</v>
      </c>
      <c r="F11250" s="50" t="s">
        <v>7288</v>
      </c>
      <c r="G11250" s="50" t="s">
        <v>5606</v>
      </c>
      <c r="H11250" s="50" t="s">
        <v>25750</v>
      </c>
      <c r="I11250" s="50">
        <f>(DAX__2019_2020__33[[#This Row],[Adj Close]]-DAX__2019_2020__33[[#This Row],[Adj Open]])/DAX__2019_2020__33[[#This Row],[Adj Open]]</f>
        <v>-1.6611793743990157E-3</v>
      </c>
      <c r="J11250" s="50">
        <f>DAX__2019_2020__33[[#This Row],[Adj Close]]-DAX__2019_2020__33[[#This Row],[Adj Open]]</f>
        <v>-9.784249751098173E-2</v>
      </c>
      <c r="K11250" s="50">
        <v>248192</v>
      </c>
    </row>
    <row r="11251" spans="1:11" x14ac:dyDescent="0.3">
      <c r="A11251" s="51" t="str">
        <f t="shared" si="182"/>
        <v>PUM.DE</v>
      </c>
      <c r="B11251" s="52" t="s">
        <v>222</v>
      </c>
      <c r="C11251" s="50" t="s">
        <v>8761</v>
      </c>
      <c r="D11251" s="50">
        <f>DAX__2019_2020__33[[#This Row],[Open]]*(DAX__2019_2020__33[[#This Row],[Adj Close]]/DAX__2019_2020__33[[#This Row],[Close]])</f>
        <v>59.144022576383243</v>
      </c>
      <c r="E11251" s="50" t="s">
        <v>25751</v>
      </c>
      <c r="F11251" s="50" t="s">
        <v>5606</v>
      </c>
      <c r="G11251" s="50" t="s">
        <v>4984</v>
      </c>
      <c r="H11251" s="50" t="s">
        <v>25752</v>
      </c>
      <c r="I11251" s="50">
        <f>(DAX__2019_2020__33[[#This Row],[Adj Close]]-DAX__2019_2020__33[[#This Row],[Adj Open]])/DAX__2019_2020__33[[#This Row],[Adj Open]]</f>
        <v>2.4813399093243068E-3</v>
      </c>
      <c r="J11251" s="50">
        <f>DAX__2019_2020__33[[#This Row],[Adj Close]]-DAX__2019_2020__33[[#This Row],[Adj Open]]</f>
        <v>0.14675642361675756</v>
      </c>
      <c r="K11251" s="50">
        <v>224230</v>
      </c>
    </row>
    <row r="11252" spans="1:11" x14ac:dyDescent="0.3">
      <c r="A11252" s="51" t="str">
        <f t="shared" si="182"/>
        <v>PUM.DE</v>
      </c>
      <c r="B11252" s="52" t="s">
        <v>223</v>
      </c>
      <c r="C11252" s="50" t="s">
        <v>8778</v>
      </c>
      <c r="D11252" s="50">
        <f>DAX__2019_2020__33[[#This Row],[Open]]*(DAX__2019_2020__33[[#This Row],[Adj Close]]/DAX__2019_2020__33[[#This Row],[Close]])</f>
        <v>59.437537450123436</v>
      </c>
      <c r="E11252" s="50" t="s">
        <v>7878</v>
      </c>
      <c r="F11252" s="50" t="s">
        <v>4995</v>
      </c>
      <c r="G11252" s="50" t="s">
        <v>7622</v>
      </c>
      <c r="H11252" s="50" t="s">
        <v>25753</v>
      </c>
      <c r="I11252" s="50">
        <f>(DAX__2019_2020__33[[#This Row],[Adj Close]]-DAX__2019_2020__33[[#This Row],[Adj Open]])/DAX__2019_2020__33[[#This Row],[Adj Open]]</f>
        <v>-9.8765102880657499E-3</v>
      </c>
      <c r="J11252" s="50">
        <f>DAX__2019_2020__33[[#This Row],[Adj Close]]-DAX__2019_2020__33[[#This Row],[Adj Open]]</f>
        <v>-0.58703545012343739</v>
      </c>
      <c r="K11252" s="50">
        <v>344855</v>
      </c>
    </row>
    <row r="11253" spans="1:11" x14ac:dyDescent="0.3">
      <c r="A11253" s="51" t="str">
        <f t="shared" si="182"/>
        <v>PUM.DE</v>
      </c>
      <c r="B11253" s="52" t="s">
        <v>224</v>
      </c>
      <c r="C11253" s="50" t="s">
        <v>7622</v>
      </c>
      <c r="D11253" s="50">
        <f>DAX__2019_2020__33[[#This Row],[Open]]*(DAX__2019_2020__33[[#This Row],[Adj Close]]/DAX__2019_2020__33[[#This Row],[Close]])</f>
        <v>58.850501222900121</v>
      </c>
      <c r="E11253" s="50" t="s">
        <v>12800</v>
      </c>
      <c r="F11253" s="50" t="s">
        <v>7704</v>
      </c>
      <c r="G11253" s="50" t="s">
        <v>7699</v>
      </c>
      <c r="H11253" s="50" t="s">
        <v>25742</v>
      </c>
      <c r="I11253" s="50">
        <f>(DAX__2019_2020__33[[#This Row],[Adj Close]]-DAX__2019_2020__33[[#This Row],[Adj Open]])/DAX__2019_2020__33[[#This Row],[Adj Open]]</f>
        <v>-6.6500745918512414E-3</v>
      </c>
      <c r="J11253" s="50">
        <f>DAX__2019_2020__33[[#This Row],[Adj Close]]-DAX__2019_2020__33[[#This Row],[Adj Open]]</f>
        <v>-0.39136022290011852</v>
      </c>
      <c r="K11253" s="50">
        <v>215713</v>
      </c>
    </row>
    <row r="11254" spans="1:11" x14ac:dyDescent="0.3">
      <c r="A11254" s="51" t="str">
        <f t="shared" si="182"/>
        <v>PUM.DE</v>
      </c>
      <c r="B11254" s="52" t="s">
        <v>225</v>
      </c>
      <c r="C11254" s="50" t="s">
        <v>5519</v>
      </c>
      <c r="D11254" s="50">
        <f>DAX__2019_2020__33[[#This Row],[Open]]*(DAX__2019_2020__33[[#This Row],[Adj Close]]/DAX__2019_2020__33[[#This Row],[Close]])</f>
        <v>58.752660341716251</v>
      </c>
      <c r="E11254" s="50" t="s">
        <v>5005</v>
      </c>
      <c r="F11254" s="50" t="s">
        <v>5517</v>
      </c>
      <c r="G11254" s="50" t="s">
        <v>5517</v>
      </c>
      <c r="H11254" s="50" t="s">
        <v>25754</v>
      </c>
      <c r="I11254" s="50">
        <f>(DAX__2019_2020__33[[#This Row],[Adj Close]]-DAX__2019_2020__33[[#This Row],[Adj Open]])/DAX__2019_2020__33[[#This Row],[Adj Open]]</f>
        <v>-6.6610658894432099E-3</v>
      </c>
      <c r="J11254" s="50">
        <f>DAX__2019_2020__33[[#This Row],[Adj Close]]-DAX__2019_2020__33[[#This Row],[Adj Open]]</f>
        <v>-0.39135534171624897</v>
      </c>
      <c r="K11254" s="50">
        <v>277116</v>
      </c>
    </row>
    <row r="11255" spans="1:11" x14ac:dyDescent="0.3">
      <c r="A11255" s="51" t="str">
        <f t="shared" si="182"/>
        <v>PUM.DE</v>
      </c>
      <c r="B11255" s="52" t="s">
        <v>226</v>
      </c>
      <c r="C11255" s="50" t="s">
        <v>5517</v>
      </c>
      <c r="D11255" s="50">
        <f>DAX__2019_2020__33[[#This Row],[Open]]*(DAX__2019_2020__33[[#This Row],[Adj Close]]/DAX__2019_2020__33[[#This Row],[Close]])</f>
        <v>58.361303527445351</v>
      </c>
      <c r="E11255" s="50" t="s">
        <v>25751</v>
      </c>
      <c r="F11255" s="50" t="s">
        <v>8759</v>
      </c>
      <c r="G11255" s="50" t="s">
        <v>5170</v>
      </c>
      <c r="H11255" s="50" t="s">
        <v>25755</v>
      </c>
      <c r="I11255" s="50">
        <f>(DAX__2019_2020__33[[#This Row],[Adj Close]]-DAX__2019_2020__33[[#This Row],[Adj Open]])/DAX__2019_2020__33[[#This Row],[Adj Open]]</f>
        <v>1.7602664958837645E-2</v>
      </c>
      <c r="J11255" s="50">
        <f>DAX__2019_2020__33[[#This Row],[Adj Close]]-DAX__2019_2020__33[[#This Row],[Adj Open]]</f>
        <v>1.0273144725546501</v>
      </c>
      <c r="K11255" s="50">
        <v>257859</v>
      </c>
    </row>
    <row r="11256" spans="1:11" x14ac:dyDescent="0.3">
      <c r="A11256" s="51" t="str">
        <f t="shared" si="182"/>
        <v>PUM.DE</v>
      </c>
      <c r="B11256" s="52" t="s">
        <v>227</v>
      </c>
      <c r="C11256" s="50" t="s">
        <v>25751</v>
      </c>
      <c r="D11256" s="50">
        <f>DAX__2019_2020__33[[#This Row],[Open]]*(DAX__2019_2020__33[[#This Row],[Adj Close]]/DAX__2019_2020__33[[#This Row],[Close]])</f>
        <v>59.535376191909556</v>
      </c>
      <c r="E11256" s="50" t="s">
        <v>7878</v>
      </c>
      <c r="F11256" s="50" t="s">
        <v>5522</v>
      </c>
      <c r="G11256" s="50" t="s">
        <v>5522</v>
      </c>
      <c r="H11256" s="50" t="s">
        <v>25756</v>
      </c>
      <c r="I11256" s="50">
        <f>(DAX__2019_2020__33[[#This Row],[Adj Close]]-DAX__2019_2020__33[[#This Row],[Adj Open]])/DAX__2019_2020__33[[#This Row],[Adj Open]]</f>
        <v>-1.4790419549397535E-2</v>
      </c>
      <c r="J11256" s="50">
        <f>DAX__2019_2020__33[[#This Row],[Adj Close]]-DAX__2019_2020__33[[#This Row],[Adj Open]]</f>
        <v>-0.88055319190955572</v>
      </c>
      <c r="K11256" s="50">
        <v>196717</v>
      </c>
    </row>
    <row r="11257" spans="1:11" x14ac:dyDescent="0.3">
      <c r="A11257" s="51" t="str">
        <f t="shared" si="182"/>
        <v>PUM.DE</v>
      </c>
      <c r="B11257" s="52" t="s">
        <v>228</v>
      </c>
      <c r="C11257" s="50" t="s">
        <v>5010</v>
      </c>
      <c r="D11257" s="50">
        <f>DAX__2019_2020__33[[#This Row],[Open]]*(DAX__2019_2020__33[[#This Row],[Adj Close]]/DAX__2019_2020__33[[#This Row],[Close]])</f>
        <v>58.263461794987791</v>
      </c>
      <c r="E11257" s="50" t="s">
        <v>7622</v>
      </c>
      <c r="F11257" s="50" t="s">
        <v>7774</v>
      </c>
      <c r="G11257" s="50" t="s">
        <v>7810</v>
      </c>
      <c r="H11257" s="50" t="s">
        <v>25757</v>
      </c>
      <c r="I11257" s="50">
        <f>(DAX__2019_2020__33[[#This Row],[Adj Close]]-DAX__2019_2020__33[[#This Row],[Adj Open]])/DAX__2019_2020__33[[#This Row],[Adj Open]]</f>
        <v>-2.0151150632261177E-2</v>
      </c>
      <c r="J11257" s="50">
        <f>DAX__2019_2020__33[[#This Row],[Adj Close]]-DAX__2019_2020__33[[#This Row],[Adj Open]]</f>
        <v>-1.1740757949877931</v>
      </c>
      <c r="K11257" s="50">
        <v>425194</v>
      </c>
    </row>
    <row r="11258" spans="1:11" x14ac:dyDescent="0.3">
      <c r="A11258" s="51" t="str">
        <f t="shared" si="182"/>
        <v>PUM.DE</v>
      </c>
      <c r="B11258" s="52" t="s">
        <v>229</v>
      </c>
      <c r="C11258" s="50" t="s">
        <v>25758</v>
      </c>
      <c r="D11258" s="50">
        <f>DAX__2019_2020__33[[#This Row],[Open]]*(DAX__2019_2020__33[[#This Row],[Adj Close]]/DAX__2019_2020__33[[#This Row],[Close]])</f>
        <v>60.415932498023714</v>
      </c>
      <c r="E11258" s="50" t="s">
        <v>5570</v>
      </c>
      <c r="F11258" s="50" t="s">
        <v>7748</v>
      </c>
      <c r="G11258" s="50" t="s">
        <v>5361</v>
      </c>
      <c r="H11258" s="50" t="s">
        <v>25759</v>
      </c>
      <c r="I11258" s="50">
        <f>(DAX__2019_2020__33[[#This Row],[Adj Close]]-DAX__2019_2020__33[[#This Row],[Adj Open]])/DAX__2019_2020__33[[#This Row],[Adj Open]]</f>
        <v>2.4291497975708575E-2</v>
      </c>
      <c r="J11258" s="50">
        <f>DAX__2019_2020__33[[#This Row],[Adj Close]]-DAX__2019_2020__33[[#This Row],[Adj Open]]</f>
        <v>1.4675935019762889</v>
      </c>
      <c r="K11258" s="50">
        <v>752073</v>
      </c>
    </row>
    <row r="11259" spans="1:11" x14ac:dyDescent="0.3">
      <c r="A11259" s="51" t="str">
        <f t="shared" si="182"/>
        <v>PUM.DE</v>
      </c>
      <c r="B11259" s="52" t="s">
        <v>230</v>
      </c>
      <c r="C11259" s="50" t="s">
        <v>5168</v>
      </c>
      <c r="D11259" s="50">
        <f>DAX__2019_2020__33[[#This Row],[Open]]*(DAX__2019_2020__33[[#This Row],[Adj Close]]/DAX__2019_2020__33[[#This Row],[Close]])</f>
        <v>62.128129827945834</v>
      </c>
      <c r="E11259" s="50" t="s">
        <v>5252</v>
      </c>
      <c r="F11259" s="50" t="s">
        <v>5361</v>
      </c>
      <c r="G11259" s="50" t="s">
        <v>25760</v>
      </c>
      <c r="H11259" s="50" t="s">
        <v>25761</v>
      </c>
      <c r="I11259" s="50">
        <f>(DAX__2019_2020__33[[#This Row],[Adj Close]]-DAX__2019_2020__33[[#This Row],[Adj Open]])/DAX__2019_2020__33[[#This Row],[Adj Open]]</f>
        <v>2.9133826771653448E-2</v>
      </c>
      <c r="J11259" s="50">
        <f>DAX__2019_2020__33[[#This Row],[Adj Close]]-DAX__2019_2020__33[[#This Row],[Adj Open]]</f>
        <v>1.8100301720541694</v>
      </c>
      <c r="K11259" s="50">
        <v>600764</v>
      </c>
    </row>
    <row r="11260" spans="1:11" x14ac:dyDescent="0.3">
      <c r="A11260" s="51" t="str">
        <f t="shared" si="182"/>
        <v>PUM.DE</v>
      </c>
      <c r="B11260" s="52" t="s">
        <v>231</v>
      </c>
      <c r="C11260" s="50" t="s">
        <v>9593</v>
      </c>
      <c r="D11260" s="50">
        <f>DAX__2019_2020__33[[#This Row],[Open]]*(DAX__2019_2020__33[[#This Row],[Adj Close]]/DAX__2019_2020__33[[#This Row],[Close]])</f>
        <v>62.372724958330295</v>
      </c>
      <c r="E11260" s="50" t="s">
        <v>7364</v>
      </c>
      <c r="F11260" s="50" t="s">
        <v>4989</v>
      </c>
      <c r="G11260" s="50" t="s">
        <v>7378</v>
      </c>
      <c r="H11260" s="50" t="s">
        <v>25762</v>
      </c>
      <c r="I11260" s="50">
        <f>(DAX__2019_2020__33[[#This Row],[Adj Close]]-DAX__2019_2020__33[[#This Row],[Adj Open]])/DAX__2019_2020__33[[#This Row],[Adj Open]]</f>
        <v>-1.0980407843137323E-2</v>
      </c>
      <c r="J11260" s="50">
        <f>DAX__2019_2020__33[[#This Row],[Adj Close]]-DAX__2019_2020__33[[#This Row],[Adj Open]]</f>
        <v>-0.68487795833029708</v>
      </c>
      <c r="K11260" s="50">
        <v>544493</v>
      </c>
    </row>
    <row r="11261" spans="1:11" x14ac:dyDescent="0.3">
      <c r="A11261" s="51" t="str">
        <f t="shared" si="182"/>
        <v>PUM.DE</v>
      </c>
      <c r="B11261" s="52" t="s">
        <v>232</v>
      </c>
      <c r="C11261" s="50" t="s">
        <v>5592</v>
      </c>
      <c r="D11261" s="50">
        <f>DAX__2019_2020__33[[#This Row],[Open]]*(DAX__2019_2020__33[[#This Row],[Adj Close]]/DAX__2019_2020__33[[#This Row],[Close]])</f>
        <v>61.247564879572373</v>
      </c>
      <c r="E11261" s="50" t="s">
        <v>7295</v>
      </c>
      <c r="F11261" s="50" t="s">
        <v>7699</v>
      </c>
      <c r="G11261" s="50" t="s">
        <v>5004</v>
      </c>
      <c r="H11261" s="50" t="s">
        <v>25763</v>
      </c>
      <c r="I11261" s="50">
        <f>(DAX__2019_2020__33[[#This Row],[Adj Close]]-DAX__2019_2020__33[[#This Row],[Adj Open]])/DAX__2019_2020__33[[#This Row],[Adj Open]]</f>
        <v>-3.3546295001479168E-2</v>
      </c>
      <c r="J11261" s="50">
        <f>DAX__2019_2020__33[[#This Row],[Adj Close]]-DAX__2019_2020__33[[#This Row],[Adj Open]]</f>
        <v>-2.0546288795723697</v>
      </c>
      <c r="K11261" s="50">
        <v>467814</v>
      </c>
    </row>
    <row r="11262" spans="1:11" x14ac:dyDescent="0.3">
      <c r="A11262" s="51" t="str">
        <f t="shared" si="182"/>
        <v>PUM.DE</v>
      </c>
      <c r="B11262" s="52" t="s">
        <v>233</v>
      </c>
      <c r="C11262" s="50" t="s">
        <v>7842</v>
      </c>
      <c r="D11262" s="50">
        <f>DAX__2019_2020__33[[#This Row],[Open]]*(DAX__2019_2020__33[[#This Row],[Adj Close]]/DAX__2019_2020__33[[#This Row],[Close]])</f>
        <v>59.828898767191397</v>
      </c>
      <c r="E11262" s="50" t="s">
        <v>9593</v>
      </c>
      <c r="F11262" s="50" t="s">
        <v>5005</v>
      </c>
      <c r="G11262" s="50" t="s">
        <v>5034</v>
      </c>
      <c r="H11262" s="50" t="s">
        <v>25764</v>
      </c>
      <c r="I11262" s="50">
        <f>(DAX__2019_2020__33[[#This Row],[Adj Close]]-DAX__2019_2020__33[[#This Row],[Adj Open]])/DAX__2019_2020__33[[#This Row],[Adj Open]]</f>
        <v>2.2076826751371119E-2</v>
      </c>
      <c r="J11262" s="50">
        <f>DAX__2019_2020__33[[#This Row],[Adj Close]]-DAX__2019_2020__33[[#This Row],[Adj Open]]</f>
        <v>1.3208322328086055</v>
      </c>
      <c r="K11262" s="50">
        <v>511581</v>
      </c>
    </row>
    <row r="11263" spans="1:11" x14ac:dyDescent="0.3">
      <c r="A11263" s="51" t="str">
        <f t="shared" si="182"/>
        <v>PUM.DE</v>
      </c>
      <c r="B11263" s="52" t="s">
        <v>234</v>
      </c>
      <c r="C11263" s="50" t="s">
        <v>5361</v>
      </c>
      <c r="D11263" s="50">
        <f>DAX__2019_2020__33[[#This Row],[Open]]*(DAX__2019_2020__33[[#This Row],[Adj Close]]/DAX__2019_2020__33[[#This Row],[Close]])</f>
        <v>61.883528498819899</v>
      </c>
      <c r="E11263" s="50" t="s">
        <v>7864</v>
      </c>
      <c r="F11263" s="50" t="s">
        <v>8963</v>
      </c>
      <c r="G11263" s="50" t="s">
        <v>7581</v>
      </c>
      <c r="H11263" s="50" t="s">
        <v>25765</v>
      </c>
      <c r="I11263" s="50">
        <f>(DAX__2019_2020__33[[#This Row],[Adj Close]]-DAX__2019_2020__33[[#This Row],[Adj Open]])/DAX__2019_2020__33[[#This Row],[Adj Open]]</f>
        <v>1.2648268774703595E-2</v>
      </c>
      <c r="J11263" s="50">
        <f>DAX__2019_2020__33[[#This Row],[Adj Close]]-DAX__2019_2020__33[[#This Row],[Adj Open]]</f>
        <v>0.7827195011801038</v>
      </c>
      <c r="K11263" s="50">
        <v>418730</v>
      </c>
    </row>
    <row r="11264" spans="1:11" x14ac:dyDescent="0.3">
      <c r="A11264" s="51" t="str">
        <f t="shared" si="182"/>
        <v>PUM.DE</v>
      </c>
      <c r="B11264" s="52" t="s">
        <v>235</v>
      </c>
      <c r="C11264" s="50" t="s">
        <v>5509</v>
      </c>
      <c r="D11264" s="50">
        <f>DAX__2019_2020__33[[#This Row],[Open]]*(DAX__2019_2020__33[[#This Row],[Adj Close]]/DAX__2019_2020__33[[#This Row],[Close]])</f>
        <v>63.400040423698606</v>
      </c>
      <c r="E11264" s="50" t="s">
        <v>7473</v>
      </c>
      <c r="F11264" s="50" t="s">
        <v>7348</v>
      </c>
      <c r="G11264" s="50" t="s">
        <v>7457</v>
      </c>
      <c r="H11264" s="50" t="s">
        <v>25766</v>
      </c>
      <c r="I11264" s="50">
        <f>(DAX__2019_2020__33[[#This Row],[Adj Close]]-DAX__2019_2020__33[[#This Row],[Adj Open]])/DAX__2019_2020__33[[#This Row],[Adj Open]]</f>
        <v>4.089496724251683E-2</v>
      </c>
      <c r="J11264" s="50">
        <f>DAX__2019_2020__33[[#This Row],[Adj Close]]-DAX__2019_2020__33[[#This Row],[Adj Open]]</f>
        <v>2.5927425763013972</v>
      </c>
      <c r="K11264" s="50">
        <v>725017</v>
      </c>
    </row>
    <row r="11265" spans="1:11" x14ac:dyDescent="0.3">
      <c r="A11265" s="51" t="str">
        <f t="shared" si="182"/>
        <v>PUM.DE</v>
      </c>
      <c r="B11265" s="52" t="s">
        <v>236</v>
      </c>
      <c r="C11265" s="50" t="s">
        <v>8883</v>
      </c>
      <c r="D11265" s="50">
        <f>DAX__2019_2020__33[[#This Row],[Open]]*(DAX__2019_2020__33[[#This Row],[Adj Close]]/DAX__2019_2020__33[[#This Row],[Close]])</f>
        <v>66.188467601829458</v>
      </c>
      <c r="E11265" s="50" t="s">
        <v>8041</v>
      </c>
      <c r="F11265" s="50" t="s">
        <v>7377</v>
      </c>
      <c r="G11265" s="50" t="s">
        <v>5306</v>
      </c>
      <c r="H11265" s="50" t="s">
        <v>25767</v>
      </c>
      <c r="I11265" s="50">
        <f>(DAX__2019_2020__33[[#This Row],[Adj Close]]-DAX__2019_2020__33[[#This Row],[Adj Open]])/DAX__2019_2020__33[[#This Row],[Adj Open]]</f>
        <v>-3.1781255527531214E-2</v>
      </c>
      <c r="J11265" s="50">
        <f>DAX__2019_2020__33[[#This Row],[Adj Close]]-DAX__2019_2020__33[[#This Row],[Adj Open]]</f>
        <v>-2.1035526018294632</v>
      </c>
      <c r="K11265" s="50">
        <v>526156</v>
      </c>
    </row>
    <row r="11266" spans="1:11" x14ac:dyDescent="0.3">
      <c r="A11266" s="51" t="str">
        <f t="shared" si="182"/>
        <v>PUM.DE</v>
      </c>
      <c r="B11266" s="52" t="s">
        <v>237</v>
      </c>
      <c r="C11266" s="50" t="s">
        <v>5561</v>
      </c>
      <c r="D11266" s="50">
        <f>DAX__2019_2020__33[[#This Row],[Open]]*(DAX__2019_2020__33[[#This Row],[Adj Close]]/DAX__2019_2020__33[[#This Row],[Close]])</f>
        <v>65.405751609055656</v>
      </c>
      <c r="E11266" s="50" t="s">
        <v>7466</v>
      </c>
      <c r="F11266" s="50" t="s">
        <v>5188</v>
      </c>
      <c r="G11266" s="50" t="s">
        <v>5564</v>
      </c>
      <c r="H11266" s="50" t="s">
        <v>25768</v>
      </c>
      <c r="I11266" s="50">
        <f>(DAX__2019_2020__33[[#This Row],[Adj Close]]-DAX__2019_2020__33[[#This Row],[Adj Open]])/DAX__2019_2020__33[[#This Row],[Adj Open]]</f>
        <v>-1.5706731958316435E-2</v>
      </c>
      <c r="J11266" s="50">
        <f>DAX__2019_2020__33[[#This Row],[Adj Close]]-DAX__2019_2020__33[[#This Row],[Adj Open]]</f>
        <v>-1.027310609055661</v>
      </c>
      <c r="K11266" s="50">
        <v>316583</v>
      </c>
    </row>
    <row r="11267" spans="1:11" x14ac:dyDescent="0.3">
      <c r="A11267" s="51" t="str">
        <f t="shared" si="182"/>
        <v>PUM.DE</v>
      </c>
      <c r="B11267" s="52" t="s">
        <v>238</v>
      </c>
      <c r="C11267" s="50" t="s">
        <v>5272</v>
      </c>
      <c r="D11267" s="50">
        <f>DAX__2019_2020__33[[#This Row],[Open]]*(DAX__2019_2020__33[[#This Row],[Adj Close]]/DAX__2019_2020__33[[#This Row],[Close]])</f>
        <v>64.476276994392762</v>
      </c>
      <c r="E11267" s="50" t="s">
        <v>7428</v>
      </c>
      <c r="F11267" s="50" t="s">
        <v>8052</v>
      </c>
      <c r="G11267" s="50" t="s">
        <v>9159</v>
      </c>
      <c r="H11267" s="50" t="s">
        <v>25769</v>
      </c>
      <c r="I11267" s="50">
        <f>(DAX__2019_2020__33[[#This Row],[Adj Close]]-DAX__2019_2020__33[[#This Row],[Adj Open]])/DAX__2019_2020__33[[#This Row],[Adj Open]]</f>
        <v>1.7450697497702731E-2</v>
      </c>
      <c r="J11267" s="50">
        <f>DAX__2019_2020__33[[#This Row],[Adj Close]]-DAX__2019_2020__33[[#This Row],[Adj Open]]</f>
        <v>1.1251560056072378</v>
      </c>
      <c r="K11267" s="50">
        <v>492820</v>
      </c>
    </row>
    <row r="11268" spans="1:11" x14ac:dyDescent="0.3">
      <c r="A11268" s="51" t="str">
        <f t="shared" si="182"/>
        <v>PUM.DE</v>
      </c>
      <c r="B11268" s="52" t="s">
        <v>239</v>
      </c>
      <c r="C11268" s="50" t="s">
        <v>7457</v>
      </c>
      <c r="D11268" s="50">
        <f>DAX__2019_2020__33[[#This Row],[Open]]*(DAX__2019_2020__33[[#This Row],[Adj Close]]/DAX__2019_2020__33[[#This Row],[Close]])</f>
        <v>65.99278452305056</v>
      </c>
      <c r="E11268" s="50" t="s">
        <v>7457</v>
      </c>
      <c r="F11268" s="50" t="s">
        <v>9206</v>
      </c>
      <c r="G11268" s="50" t="s">
        <v>7411</v>
      </c>
      <c r="H11268" s="50" t="s">
        <v>25770</v>
      </c>
      <c r="I11268" s="50">
        <f>(DAX__2019_2020__33[[#This Row],[Adj Close]]-DAX__2019_2020__33[[#This Row],[Adj Open]])/DAX__2019_2020__33[[#This Row],[Adj Open]]</f>
        <v>-3.2616710123797354E-2</v>
      </c>
      <c r="J11268" s="50">
        <f>DAX__2019_2020__33[[#This Row],[Adj Close]]-DAX__2019_2020__33[[#This Row],[Adj Open]]</f>
        <v>-2.1524675230505608</v>
      </c>
      <c r="K11268" s="50">
        <v>516266</v>
      </c>
    </row>
    <row r="11269" spans="1:11" x14ac:dyDescent="0.3">
      <c r="A11269" s="51" t="str">
        <f t="shared" si="182"/>
        <v>PUM.DE</v>
      </c>
      <c r="B11269" s="52" t="s">
        <v>240</v>
      </c>
      <c r="C11269" s="50" t="s">
        <v>7406</v>
      </c>
      <c r="D11269" s="50">
        <f>DAX__2019_2020__33[[#This Row],[Open]]*(DAX__2019_2020__33[[#This Row],[Adj Close]]/DAX__2019_2020__33[[#This Row],[Close]])</f>
        <v>64.133839191006317</v>
      </c>
      <c r="E11269" s="50" t="s">
        <v>8826</v>
      </c>
      <c r="F11269" s="50" t="s">
        <v>9593</v>
      </c>
      <c r="G11269" s="50" t="s">
        <v>5345</v>
      </c>
      <c r="H11269" s="50" t="s">
        <v>25771</v>
      </c>
      <c r="I11269" s="50">
        <f>(DAX__2019_2020__33[[#This Row],[Adj Close]]-DAX__2019_2020__33[[#This Row],[Adj Open]])/DAX__2019_2020__33[[#This Row],[Adj Open]]</f>
        <v>-1.2967291549933294E-2</v>
      </c>
      <c r="J11269" s="50">
        <f>DAX__2019_2020__33[[#This Row],[Adj Close]]-DAX__2019_2020__33[[#This Row],[Adj Open]]</f>
        <v>-0.83164219100631698</v>
      </c>
      <c r="K11269" s="50">
        <v>350252</v>
      </c>
    </row>
    <row r="11270" spans="1:11" x14ac:dyDescent="0.3">
      <c r="A11270" s="51" t="str">
        <f t="shared" si="182"/>
        <v>PUM.DE</v>
      </c>
      <c r="B11270" s="52" t="s">
        <v>241</v>
      </c>
      <c r="C11270" s="50" t="s">
        <v>11239</v>
      </c>
      <c r="D11270" s="50">
        <f>DAX__2019_2020__33[[#This Row],[Open]]*(DAX__2019_2020__33[[#This Row],[Adj Close]]/DAX__2019_2020__33[[#This Row],[Close]])</f>
        <v>63.546797231333471</v>
      </c>
      <c r="E11270" s="50" t="s">
        <v>8826</v>
      </c>
      <c r="F11270" s="50" t="s">
        <v>7855</v>
      </c>
      <c r="G11270" s="50" t="s">
        <v>8826</v>
      </c>
      <c r="H11270" s="50" t="s">
        <v>25772</v>
      </c>
      <c r="I11270" s="50">
        <f>(DAX__2019_2020__33[[#This Row],[Adj Close]]-DAX__2019_2020__33[[#This Row],[Adj Open]])/DAX__2019_2020__33[[#This Row],[Adj Open]]</f>
        <v>1.1547344644219205E-2</v>
      </c>
      <c r="J11270" s="50">
        <f>DAX__2019_2020__33[[#This Row],[Adj Close]]-DAX__2019_2020__33[[#This Row],[Adj Open]]</f>
        <v>0.73379676866652233</v>
      </c>
      <c r="K11270" s="50">
        <v>396385</v>
      </c>
    </row>
    <row r="11271" spans="1:11" x14ac:dyDescent="0.3">
      <c r="A11271" s="51" t="str">
        <f t="shared" si="182"/>
        <v>PUM.DE</v>
      </c>
      <c r="B11271" s="52" t="s">
        <v>242</v>
      </c>
      <c r="C11271" s="50" t="s">
        <v>5254</v>
      </c>
      <c r="D11271" s="50">
        <f>DAX__2019_2020__33[[#This Row],[Open]]*(DAX__2019_2020__33[[#This Row],[Adj Close]]/DAX__2019_2020__33[[#This Row],[Close]])</f>
        <v>65.356836261788544</v>
      </c>
      <c r="E11271" s="50" t="s">
        <v>7466</v>
      </c>
      <c r="F11271" s="50" t="s">
        <v>5272</v>
      </c>
      <c r="G11271" s="50" t="s">
        <v>5375</v>
      </c>
      <c r="H11271" s="50" t="s">
        <v>25773</v>
      </c>
      <c r="I11271" s="50">
        <f>(DAX__2019_2020__33[[#This Row],[Adj Close]]-DAX__2019_2020__33[[#This Row],[Adj Open]])/DAX__2019_2020__33[[#This Row],[Adj Open]]</f>
        <v>-5.9880386532318846E-3</v>
      </c>
      <c r="J11271" s="50">
        <f>DAX__2019_2020__33[[#This Row],[Adj Close]]-DAX__2019_2020__33[[#This Row],[Adj Open]]</f>
        <v>-0.39135926178853708</v>
      </c>
      <c r="K11271" s="50">
        <v>256123</v>
      </c>
    </row>
    <row r="11272" spans="1:11" x14ac:dyDescent="0.3">
      <c r="A11272" s="51" t="str">
        <f t="shared" si="182"/>
        <v>PUM.DE</v>
      </c>
      <c r="B11272" s="52" t="s">
        <v>243</v>
      </c>
      <c r="C11272" s="50" t="s">
        <v>7405</v>
      </c>
      <c r="D11272" s="50">
        <f>DAX__2019_2020__33[[#This Row],[Open]]*(DAX__2019_2020__33[[#This Row],[Adj Close]]/DAX__2019_2020__33[[#This Row],[Close]])</f>
        <v>65.307907906015046</v>
      </c>
      <c r="E11272" s="50" t="s">
        <v>7428</v>
      </c>
      <c r="F11272" s="50" t="s">
        <v>7402</v>
      </c>
      <c r="G11272" s="50" t="s">
        <v>7416</v>
      </c>
      <c r="H11272" s="50" t="s">
        <v>25774</v>
      </c>
      <c r="I11272" s="50">
        <f>(DAX__2019_2020__33[[#This Row],[Adj Close]]-DAX__2019_2020__33[[#This Row],[Adj Open]])/DAX__2019_2020__33[[#This Row],[Adj Open]]</f>
        <v>-3.7453183520599984E-3</v>
      </c>
      <c r="J11272" s="50">
        <f>DAX__2019_2020__33[[#This Row],[Adj Close]]-DAX__2019_2020__33[[#This Row],[Adj Open]]</f>
        <v>-0.24459890601504242</v>
      </c>
      <c r="K11272" s="50">
        <v>309135</v>
      </c>
    </row>
    <row r="11273" spans="1:11" x14ac:dyDescent="0.3">
      <c r="A11273" s="51" t="str">
        <f t="shared" si="182"/>
        <v>PUM.DE</v>
      </c>
      <c r="B11273" s="52" t="s">
        <v>244</v>
      </c>
      <c r="C11273" s="50" t="s">
        <v>5561</v>
      </c>
      <c r="D11273" s="50">
        <f>DAX__2019_2020__33[[#This Row],[Open]]*(DAX__2019_2020__33[[#This Row],[Adj Close]]/DAX__2019_2020__33[[#This Row],[Close]])</f>
        <v>65.405747647604869</v>
      </c>
      <c r="E11273" s="50" t="s">
        <v>8030</v>
      </c>
      <c r="F11273" s="50" t="s">
        <v>5561</v>
      </c>
      <c r="G11273" s="50" t="s">
        <v>5311</v>
      </c>
      <c r="H11273" s="50" t="s">
        <v>25775</v>
      </c>
      <c r="I11273" s="50">
        <f>(DAX__2019_2020__33[[#This Row],[Adj Close]]-DAX__2019_2020__33[[#This Row],[Adj Open]])/DAX__2019_2020__33[[#This Row],[Adj Open]]</f>
        <v>1.5706866588088685E-2</v>
      </c>
      <c r="J11273" s="50">
        <f>DAX__2019_2020__33[[#This Row],[Adj Close]]-DAX__2019_2020__33[[#This Row],[Adj Open]]</f>
        <v>1.027319352395125</v>
      </c>
      <c r="K11273" s="50">
        <v>359374</v>
      </c>
    </row>
    <row r="11274" spans="1:11" x14ac:dyDescent="0.3">
      <c r="A11274" s="51" t="str">
        <f t="shared" si="182"/>
        <v>PUM.DE</v>
      </c>
      <c r="B11274" s="52" t="s">
        <v>245</v>
      </c>
      <c r="C11274" s="50" t="s">
        <v>5246</v>
      </c>
      <c r="D11274" s="50">
        <f>DAX__2019_2020__33[[#This Row],[Open]]*(DAX__2019_2020__33[[#This Row],[Adj Close]]/DAX__2019_2020__33[[#This Row],[Close]])</f>
        <v>66.335225326198071</v>
      </c>
      <c r="E11274" s="50" t="s">
        <v>8863</v>
      </c>
      <c r="F11274" s="50" t="s">
        <v>5308</v>
      </c>
      <c r="G11274" s="50" t="s">
        <v>7405</v>
      </c>
      <c r="H11274" s="50" t="s">
        <v>25776</v>
      </c>
      <c r="I11274" s="50">
        <f>(DAX__2019_2020__33[[#This Row],[Adj Close]]-DAX__2019_2020__33[[#This Row],[Adj Open]])/DAX__2019_2020__33[[#This Row],[Adj Open]]</f>
        <v>-1.5486769226249196E-2</v>
      </c>
      <c r="J11274" s="50">
        <f>DAX__2019_2020__33[[#This Row],[Adj Close]]-DAX__2019_2020__33[[#This Row],[Adj Open]]</f>
        <v>-1.0273183261980705</v>
      </c>
      <c r="K11274" s="50">
        <v>274229</v>
      </c>
    </row>
    <row r="11275" spans="1:11" x14ac:dyDescent="0.3">
      <c r="A11275" s="51" t="str">
        <f t="shared" si="182"/>
        <v>PUM.DE</v>
      </c>
      <c r="B11275" s="52" t="s">
        <v>246</v>
      </c>
      <c r="C11275" s="50" t="s">
        <v>5340</v>
      </c>
      <c r="D11275" s="50">
        <f>DAX__2019_2020__33[[#This Row],[Open]]*(DAX__2019_2020__33[[#This Row],[Adj Close]]/DAX__2019_2020__33[[#This Row],[Close]])</f>
        <v>65.748181489660226</v>
      </c>
      <c r="E11275" s="50" t="s">
        <v>5340</v>
      </c>
      <c r="F11275" s="50" t="s">
        <v>8824</v>
      </c>
      <c r="G11275" s="50" t="s">
        <v>7402</v>
      </c>
      <c r="H11275" s="50" t="s">
        <v>25777</v>
      </c>
      <c r="I11275" s="50">
        <f>(DAX__2019_2020__33[[#This Row],[Adj Close]]-DAX__2019_2020__33[[#This Row],[Adj Open]])/DAX__2019_2020__33[[#This Row],[Adj Open]]</f>
        <v>-1.5624926292779392E-2</v>
      </c>
      <c r="J11275" s="50">
        <f>DAX__2019_2020__33[[#This Row],[Adj Close]]-DAX__2019_2020__33[[#This Row],[Adj Open]]</f>
        <v>-1.0273104896602234</v>
      </c>
      <c r="K11275" s="50">
        <v>250987</v>
      </c>
    </row>
    <row r="11276" spans="1:11" x14ac:dyDescent="0.3">
      <c r="A11276" s="51" t="str">
        <f t="shared" si="182"/>
        <v>PUM.DE</v>
      </c>
      <c r="B11276" s="52" t="s">
        <v>247</v>
      </c>
      <c r="C11276" s="50" t="s">
        <v>5599</v>
      </c>
      <c r="D11276" s="50">
        <f>DAX__2019_2020__33[[#This Row],[Open]]*(DAX__2019_2020__33[[#This Row],[Adj Close]]/DAX__2019_2020__33[[#This Row],[Close]])</f>
        <v>64.329517832695245</v>
      </c>
      <c r="E11276" s="50" t="s">
        <v>7405</v>
      </c>
      <c r="F11276" s="50" t="s">
        <v>5188</v>
      </c>
      <c r="G11276" s="50" t="s">
        <v>5375</v>
      </c>
      <c r="H11276" s="50" t="s">
        <v>25773</v>
      </c>
      <c r="I11276" s="50">
        <f>(DAX__2019_2020__33[[#This Row],[Adj Close]]-DAX__2019_2020__33[[#This Row],[Adj Open]])/DAX__2019_2020__33[[#This Row],[Adj Open]]</f>
        <v>9.8859619771864329E-3</v>
      </c>
      <c r="J11276" s="50">
        <f>DAX__2019_2020__33[[#This Row],[Adj Close]]-DAX__2019_2020__33[[#This Row],[Adj Open]]</f>
        <v>0.63595916730476176</v>
      </c>
      <c r="K11276" s="50">
        <v>200618</v>
      </c>
    </row>
    <row r="11277" spans="1:11" x14ac:dyDescent="0.3">
      <c r="A11277" s="51" t="str">
        <f t="shared" si="182"/>
        <v>PUM.DE</v>
      </c>
      <c r="B11277" s="52" t="s">
        <v>248</v>
      </c>
      <c r="C11277" s="50" t="s">
        <v>5561</v>
      </c>
      <c r="D11277" s="50">
        <f>DAX__2019_2020__33[[#This Row],[Open]]*(DAX__2019_2020__33[[#This Row],[Adj Close]]/DAX__2019_2020__33[[#This Row],[Close]])</f>
        <v>65.405753595162224</v>
      </c>
      <c r="E11277" s="50" t="s">
        <v>9235</v>
      </c>
      <c r="F11277" s="50" t="s">
        <v>9182</v>
      </c>
      <c r="G11277" s="50" t="s">
        <v>7470</v>
      </c>
      <c r="H11277" s="50" t="s">
        <v>25778</v>
      </c>
      <c r="I11277" s="50">
        <f>(DAX__2019_2020__33[[#This Row],[Adj Close]]-DAX__2019_2020__33[[#This Row],[Adj Open]])/DAX__2019_2020__33[[#This Row],[Adj Open]]</f>
        <v>1.271501907898331E-2</v>
      </c>
      <c r="J11277" s="50">
        <f>DAX__2019_2020__33[[#This Row],[Adj Close]]-DAX__2019_2020__33[[#This Row],[Adj Open]]</f>
        <v>0.83163540483776899</v>
      </c>
      <c r="K11277" s="50">
        <v>260591</v>
      </c>
    </row>
    <row r="11278" spans="1:11" x14ac:dyDescent="0.3">
      <c r="A11278" s="51" t="str">
        <f t="shared" si="182"/>
        <v>PUM.DE</v>
      </c>
      <c r="B11278" s="52" t="s">
        <v>249</v>
      </c>
      <c r="C11278" s="50" t="s">
        <v>7470</v>
      </c>
      <c r="D11278" s="50">
        <f>DAX__2019_2020__33[[#This Row],[Open]]*(DAX__2019_2020__33[[#This Row],[Adj Close]]/DAX__2019_2020__33[[#This Row],[Close]])</f>
        <v>66.237382801997157</v>
      </c>
      <c r="E11278" s="50" t="s">
        <v>7505</v>
      </c>
      <c r="F11278" s="50" t="s">
        <v>5340</v>
      </c>
      <c r="G11278" s="50" t="s">
        <v>7933</v>
      </c>
      <c r="H11278" s="50" t="s">
        <v>25779</v>
      </c>
      <c r="I11278" s="50">
        <f>(DAX__2019_2020__33[[#This Row],[Adj Close]]-DAX__2019_2020__33[[#This Row],[Adj Open]])/DAX__2019_2020__33[[#This Row],[Adj Open]]</f>
        <v>2.2895170881617653E-2</v>
      </c>
      <c r="J11278" s="50">
        <f>DAX__2019_2020__33[[#This Row],[Adj Close]]-DAX__2019_2020__33[[#This Row],[Adj Open]]</f>
        <v>1.5165161980028472</v>
      </c>
      <c r="K11278" s="50">
        <v>393744</v>
      </c>
    </row>
    <row r="11279" spans="1:11" x14ac:dyDescent="0.3">
      <c r="A11279" s="51" t="str">
        <f t="shared" si="182"/>
        <v>PUM.DE</v>
      </c>
      <c r="B11279" s="52" t="s">
        <v>250</v>
      </c>
      <c r="C11279" s="50" t="s">
        <v>5323</v>
      </c>
      <c r="D11279" s="50">
        <f>DAX__2019_2020__33[[#This Row],[Open]]*(DAX__2019_2020__33[[#This Row],[Adj Close]]/DAX__2019_2020__33[[#This Row],[Close]])</f>
        <v>67.900658000000007</v>
      </c>
      <c r="E11279" s="50" t="s">
        <v>7947</v>
      </c>
      <c r="F11279" s="50" t="s">
        <v>5419</v>
      </c>
      <c r="G11279" s="50" t="s">
        <v>5323</v>
      </c>
      <c r="H11279" s="50" t="s">
        <v>25780</v>
      </c>
      <c r="I11279" s="50">
        <f>(DAX__2019_2020__33[[#This Row],[Adj Close]]-DAX__2019_2020__33[[#This Row],[Adj Open]])/DAX__2019_2020__33[[#This Row],[Adj Open]]</f>
        <v>0</v>
      </c>
      <c r="J11279" s="50">
        <f>DAX__2019_2020__33[[#This Row],[Adj Close]]-DAX__2019_2020__33[[#This Row],[Adj Open]]</f>
        <v>0</v>
      </c>
      <c r="K11279" s="50">
        <v>332782</v>
      </c>
    </row>
    <row r="11280" spans="1:11" x14ac:dyDescent="0.3">
      <c r="A11280" s="51" t="str">
        <f t="shared" si="182"/>
        <v>PUM.DE</v>
      </c>
      <c r="B11280" s="52" t="s">
        <v>251</v>
      </c>
      <c r="C11280" s="50" t="s">
        <v>5459</v>
      </c>
      <c r="D11280" s="50">
        <f>DAX__2019_2020__33[[#This Row],[Open]]*(DAX__2019_2020__33[[#This Row],[Adj Close]]/DAX__2019_2020__33[[#This Row],[Close]])</f>
        <v>68.487692896986545</v>
      </c>
      <c r="E11280" s="50" t="s">
        <v>7947</v>
      </c>
      <c r="F11280" s="50" t="s">
        <v>4958</v>
      </c>
      <c r="G11280" s="50" t="s">
        <v>8905</v>
      </c>
      <c r="H11280" s="50" t="s">
        <v>25781</v>
      </c>
      <c r="I11280" s="50">
        <f>(DAX__2019_2020__33[[#This Row],[Adj Close]]-DAX__2019_2020__33[[#This Row],[Adj Open]])/DAX__2019_2020__33[[#This Row],[Adj Open]]</f>
        <v>-1.3571385714285547E-2</v>
      </c>
      <c r="J11280" s="50">
        <f>DAX__2019_2020__33[[#This Row],[Adj Close]]-DAX__2019_2020__33[[#This Row],[Adj Open]]</f>
        <v>-0.9294728969865389</v>
      </c>
      <c r="K11280" s="50">
        <v>335041</v>
      </c>
    </row>
    <row r="11281" spans="1:11" x14ac:dyDescent="0.3">
      <c r="A11281" s="51" t="str">
        <f t="shared" si="182"/>
        <v>PUM.DE</v>
      </c>
      <c r="B11281" s="52" t="s">
        <v>252</v>
      </c>
      <c r="C11281" s="50" t="s">
        <v>5457</v>
      </c>
      <c r="D11281" s="50">
        <f>DAX__2019_2020__33[[#This Row],[Open]]*(DAX__2019_2020__33[[#This Row],[Adj Close]]/DAX__2019_2020__33[[#This Row],[Close]])</f>
        <v>67.949579632304008</v>
      </c>
      <c r="E11281" s="50" t="s">
        <v>7966</v>
      </c>
      <c r="F11281" s="50" t="s">
        <v>5323</v>
      </c>
      <c r="G11281" s="50" t="s">
        <v>4947</v>
      </c>
      <c r="H11281" s="50" t="s">
        <v>25782</v>
      </c>
      <c r="I11281" s="50">
        <f>(DAX__2019_2020__33[[#This Row],[Adj Close]]-DAX__2019_2020__33[[#This Row],[Adj Open]])/DAX__2019_2020__33[[#This Row],[Adj Open]]</f>
        <v>1.8718546524919295E-2</v>
      </c>
      <c r="J11281" s="50">
        <f>DAX__2019_2020__33[[#This Row],[Adj Close]]-DAX__2019_2020__33[[#This Row],[Adj Open]]</f>
        <v>1.2719173676959912</v>
      </c>
      <c r="K11281" s="50">
        <v>379727</v>
      </c>
    </row>
    <row r="11282" spans="1:11" x14ac:dyDescent="0.3">
      <c r="A11282" s="51" t="str">
        <f t="shared" si="182"/>
        <v>PUM.DE</v>
      </c>
      <c r="B11282" s="52" t="s">
        <v>253</v>
      </c>
      <c r="C11282" s="50" t="s">
        <v>4948</v>
      </c>
      <c r="D11282" s="50">
        <f>DAX__2019_2020__33[[#This Row],[Open]]*(DAX__2019_2020__33[[#This Row],[Adj Close]]/DAX__2019_2020__33[[#This Row],[Close]])</f>
        <v>69.466091576845599</v>
      </c>
      <c r="E11282" s="50" t="s">
        <v>4948</v>
      </c>
      <c r="F11282" s="50" t="s">
        <v>7461</v>
      </c>
      <c r="G11282" s="50" t="s">
        <v>5311</v>
      </c>
      <c r="H11282" s="50" t="s">
        <v>25775</v>
      </c>
      <c r="I11282" s="50">
        <f>(DAX__2019_2020__33[[#This Row],[Adj Close]]-DAX__2019_2020__33[[#This Row],[Adj Open]])/DAX__2019_2020__33[[#This Row],[Adj Open]]</f>
        <v>-4.3661943661971785E-2</v>
      </c>
      <c r="J11282" s="50">
        <f>DAX__2019_2020__33[[#This Row],[Adj Close]]-DAX__2019_2020__33[[#This Row],[Adj Open]]</f>
        <v>-3.0330245768456052</v>
      </c>
      <c r="K11282" s="50">
        <v>438149</v>
      </c>
    </row>
    <row r="11283" spans="1:11" x14ac:dyDescent="0.3">
      <c r="A11283" s="51" t="str">
        <f t="shared" si="182"/>
        <v>PUM.DE</v>
      </c>
      <c r="B11283" s="52" t="s">
        <v>254</v>
      </c>
      <c r="C11283" s="50" t="s">
        <v>7933</v>
      </c>
      <c r="D11283" s="50">
        <f>DAX__2019_2020__33[[#This Row],[Open]]*(DAX__2019_2020__33[[#This Row],[Adj Close]]/DAX__2019_2020__33[[#This Row],[Close]])</f>
        <v>67.753905339907178</v>
      </c>
      <c r="E11283" s="50" t="s">
        <v>5457</v>
      </c>
      <c r="F11283" s="50" t="s">
        <v>5218</v>
      </c>
      <c r="G11283" s="50" t="s">
        <v>7470</v>
      </c>
      <c r="H11283" s="50" t="s">
        <v>25778</v>
      </c>
      <c r="I11283" s="50">
        <f>(DAX__2019_2020__33[[#This Row],[Adj Close]]-DAX__2019_2020__33[[#This Row],[Adj Open]])/DAX__2019_2020__33[[#This Row],[Adj Open]]</f>
        <v>-2.2382714801444124E-2</v>
      </c>
      <c r="J11283" s="50">
        <f>DAX__2019_2020__33[[#This Row],[Adj Close]]-DAX__2019_2020__33[[#This Row],[Adj Open]]</f>
        <v>-1.5165163399071844</v>
      </c>
      <c r="K11283" s="50">
        <v>560033</v>
      </c>
    </row>
    <row r="11284" spans="1:11" x14ac:dyDescent="0.3">
      <c r="A11284" s="51" t="str">
        <f t="shared" si="182"/>
        <v>PUM.DE</v>
      </c>
      <c r="B11284" s="52" t="s">
        <v>255</v>
      </c>
      <c r="C11284" s="50" t="s">
        <v>5417</v>
      </c>
      <c r="D11284" s="50">
        <f>DAX__2019_2020__33[[#This Row],[Open]]*(DAX__2019_2020__33[[#This Row],[Adj Close]]/DAX__2019_2020__33[[#This Row],[Close]])</f>
        <v>67.509296616126491</v>
      </c>
      <c r="E11284" s="50" t="s">
        <v>7505</v>
      </c>
      <c r="F11284" s="50" t="s">
        <v>7433</v>
      </c>
      <c r="G11284" s="50" t="s">
        <v>7997</v>
      </c>
      <c r="H11284" s="50" t="s">
        <v>25783</v>
      </c>
      <c r="I11284" s="50">
        <f>(DAX__2019_2020__33[[#This Row],[Adj Close]]-DAX__2019_2020__33[[#This Row],[Adj Open]])/DAX__2019_2020__33[[#This Row],[Adj Open]]</f>
        <v>-4.3478695652175055E-3</v>
      </c>
      <c r="J11284" s="50">
        <f>DAX__2019_2020__33[[#This Row],[Adj Close]]-DAX__2019_2020__33[[#This Row],[Adj Open]]</f>
        <v>-0.29352161612649752</v>
      </c>
      <c r="K11284" s="50">
        <v>361144</v>
      </c>
    </row>
    <row r="11285" spans="1:11" x14ac:dyDescent="0.3">
      <c r="A11285" s="51" t="str">
        <f t="shared" si="182"/>
        <v>PUM.DE</v>
      </c>
      <c r="B11285" s="52" t="s">
        <v>256</v>
      </c>
      <c r="C11285" s="50" t="s">
        <v>5485</v>
      </c>
      <c r="D11285" s="50">
        <f>DAX__2019_2020__33[[#This Row],[Open]]*(DAX__2019_2020__33[[#This Row],[Adj Close]]/DAX__2019_2020__33[[#This Row],[Close]])</f>
        <v>67.70498471150772</v>
      </c>
      <c r="E11285" s="50" t="s">
        <v>5441</v>
      </c>
      <c r="F11285" s="50" t="s">
        <v>11149</v>
      </c>
      <c r="G11285" s="50" t="s">
        <v>7985</v>
      </c>
      <c r="H11285" s="50" t="s">
        <v>25784</v>
      </c>
      <c r="I11285" s="50">
        <f>(DAX__2019_2020__33[[#This Row],[Adj Close]]-DAX__2019_2020__33[[#This Row],[Adj Open]])/DAX__2019_2020__33[[#This Row],[Adj Open]]</f>
        <v>5.7803615222700626E-3</v>
      </c>
      <c r="J11285" s="50">
        <f>DAX__2019_2020__33[[#This Row],[Adj Close]]-DAX__2019_2020__33[[#This Row],[Adj Open]]</f>
        <v>0.39135928849228208</v>
      </c>
      <c r="K11285" s="50">
        <v>429882</v>
      </c>
    </row>
    <row r="11286" spans="1:11" x14ac:dyDescent="0.3">
      <c r="A11286" s="51" t="str">
        <f t="shared" si="182"/>
        <v>PUM.DE</v>
      </c>
      <c r="B11286" s="52" t="s">
        <v>257</v>
      </c>
      <c r="C11286" s="50" t="s">
        <v>7509</v>
      </c>
      <c r="D11286" s="50">
        <f>DAX__2019_2020__33[[#This Row],[Open]]*(DAX__2019_2020__33[[#This Row],[Adj Close]]/DAX__2019_2020__33[[#This Row],[Close]])</f>
        <v>68.292017159151641</v>
      </c>
      <c r="E11286" s="50" t="s">
        <v>5491</v>
      </c>
      <c r="F11286" s="50" t="s">
        <v>5340</v>
      </c>
      <c r="G11286" s="50" t="s">
        <v>7475</v>
      </c>
      <c r="H11286" s="50" t="s">
        <v>25785</v>
      </c>
      <c r="I11286" s="50">
        <f>(DAX__2019_2020__33[[#This Row],[Adj Close]]-DAX__2019_2020__33[[#This Row],[Adj Open]])/DAX__2019_2020__33[[#This Row],[Adj Open]]</f>
        <v>-3.5100356657577762E-2</v>
      </c>
      <c r="J11286" s="50">
        <f>DAX__2019_2020__33[[#This Row],[Adj Close]]-DAX__2019_2020__33[[#This Row],[Adj Open]]</f>
        <v>-2.3970741591516429</v>
      </c>
      <c r="K11286" s="50">
        <v>381991</v>
      </c>
    </row>
    <row r="11287" spans="1:11" x14ac:dyDescent="0.3">
      <c r="A11287" s="51" t="str">
        <f t="shared" si="182"/>
        <v>PUM.DE</v>
      </c>
      <c r="B11287" s="52" t="s">
        <v>258</v>
      </c>
      <c r="C11287" s="50" t="s">
        <v>5326</v>
      </c>
      <c r="D11287" s="50">
        <f>DAX__2019_2020__33[[#This Row],[Open]]*(DAX__2019_2020__33[[#This Row],[Adj Close]]/DAX__2019_2020__33[[#This Row],[Close]])</f>
        <v>65.846029262459638</v>
      </c>
      <c r="E11287" s="50" t="s">
        <v>8044</v>
      </c>
      <c r="F11287" s="50" t="s">
        <v>7333</v>
      </c>
      <c r="G11287" s="50" t="s">
        <v>5252</v>
      </c>
      <c r="H11287" s="50" t="s">
        <v>25786</v>
      </c>
      <c r="I11287" s="50">
        <f>(DAX__2019_2020__33[[#This Row],[Adj Close]]-DAX__2019_2020__33[[#This Row],[Adj Open]])/DAX__2019_2020__33[[#This Row],[Adj Open]]</f>
        <v>-1.9316537028980545E-2</v>
      </c>
      <c r="J11287" s="50">
        <f>DAX__2019_2020__33[[#This Row],[Adj Close]]-DAX__2019_2020__33[[#This Row],[Adj Open]]</f>
        <v>-1.2719172624596382</v>
      </c>
      <c r="K11287" s="50">
        <v>623429</v>
      </c>
    </row>
    <row r="11288" spans="1:11" x14ac:dyDescent="0.3">
      <c r="A11288" s="51" t="str">
        <f t="shared" si="182"/>
        <v>PUM.DE</v>
      </c>
      <c r="B11288" s="52" t="s">
        <v>259</v>
      </c>
      <c r="C11288" s="50" t="s">
        <v>5000</v>
      </c>
      <c r="D11288" s="50">
        <f>DAX__2019_2020__33[[#This Row],[Open]]*(DAX__2019_2020__33[[#This Row],[Adj Close]]/DAX__2019_2020__33[[#This Row],[Close]])</f>
        <v>63.693561063669513</v>
      </c>
      <c r="E11288" s="50" t="s">
        <v>5252</v>
      </c>
      <c r="F11288" s="50" t="s">
        <v>5594</v>
      </c>
      <c r="G11288" s="50" t="s">
        <v>25760</v>
      </c>
      <c r="H11288" s="50" t="s">
        <v>25761</v>
      </c>
      <c r="I11288" s="50">
        <f>(DAX__2019_2020__33[[#This Row],[Adj Close]]-DAX__2019_2020__33[[#This Row],[Adj Open]])/DAX__2019_2020__33[[#This Row],[Adj Open]]</f>
        <v>3.8402458937094718E-3</v>
      </c>
      <c r="J11288" s="50">
        <f>DAX__2019_2020__33[[#This Row],[Adj Close]]-DAX__2019_2020__33[[#This Row],[Adj Open]]</f>
        <v>0.24459893633049035</v>
      </c>
      <c r="K11288" s="50">
        <v>644023</v>
      </c>
    </row>
    <row r="11289" spans="1:11" x14ac:dyDescent="0.3">
      <c r="A11289" s="51" t="str">
        <f t="shared" si="182"/>
        <v>PUM.DE</v>
      </c>
      <c r="B11289" s="52" t="s">
        <v>260</v>
      </c>
      <c r="C11289" s="50" t="s">
        <v>8826</v>
      </c>
      <c r="D11289" s="50">
        <f>DAX__2019_2020__33[[#This Row],[Open]]*(DAX__2019_2020__33[[#This Row],[Adj Close]]/DAX__2019_2020__33[[#This Row],[Close]])</f>
        <v>64.280590629554084</v>
      </c>
      <c r="E11289" s="50" t="s">
        <v>7470</v>
      </c>
      <c r="F11289" s="50" t="s">
        <v>7377</v>
      </c>
      <c r="G11289" s="50" t="s">
        <v>7457</v>
      </c>
      <c r="H11289" s="50" t="s">
        <v>25766</v>
      </c>
      <c r="I11289" s="50">
        <f>(DAX__2019_2020__33[[#This Row],[Adj Close]]-DAX__2019_2020__33[[#This Row],[Adj Open]])/DAX__2019_2020__33[[#This Row],[Adj Open]]</f>
        <v>2.6636226482628336E-2</v>
      </c>
      <c r="J11289" s="50">
        <f>DAX__2019_2020__33[[#This Row],[Adj Close]]-DAX__2019_2020__33[[#This Row],[Adj Open]]</f>
        <v>1.7121923704459192</v>
      </c>
      <c r="K11289" s="50">
        <v>656944</v>
      </c>
    </row>
    <row r="11290" spans="1:11" x14ac:dyDescent="0.3">
      <c r="A11290" s="51" t="str">
        <f t="shared" si="182"/>
        <v>PUM.DE</v>
      </c>
      <c r="B11290" s="52" t="s">
        <v>261</v>
      </c>
      <c r="C11290" s="50" t="s">
        <v>7428</v>
      </c>
      <c r="D11290" s="50">
        <f>DAX__2019_2020__33[[#This Row],[Open]]*(DAX__2019_2020__33[[#This Row],[Adj Close]]/DAX__2019_2020__33[[#This Row],[Close]])</f>
        <v>65.943868935605366</v>
      </c>
      <c r="E11290" s="50" t="s">
        <v>5376</v>
      </c>
      <c r="F11290" s="50" t="s">
        <v>5283</v>
      </c>
      <c r="G11290" s="50" t="s">
        <v>7466</v>
      </c>
      <c r="H11290" s="50" t="s">
        <v>25787</v>
      </c>
      <c r="I11290" s="50">
        <f>(DAX__2019_2020__33[[#This Row],[Adj Close]]-DAX__2019_2020__33[[#This Row],[Adj Open]])/DAX__2019_2020__33[[#This Row],[Adj Open]]</f>
        <v>-6.676631849358225E-3</v>
      </c>
      <c r="J11290" s="50">
        <f>DAX__2019_2020__33[[#This Row],[Adj Close]]-DAX__2019_2020__33[[#This Row],[Adj Open]]</f>
        <v>-0.44028293560536724</v>
      </c>
      <c r="K11290" s="50">
        <v>398576</v>
      </c>
    </row>
    <row r="11291" spans="1:11" x14ac:dyDescent="0.3">
      <c r="A11291" s="51" t="str">
        <f t="shared" si="182"/>
        <v>PUM.DE</v>
      </c>
      <c r="B11291" s="52" t="s">
        <v>262</v>
      </c>
      <c r="C11291" s="50" t="s">
        <v>7488</v>
      </c>
      <c r="D11291" s="50">
        <f>DAX__2019_2020__33[[#This Row],[Open]]*(DAX__2019_2020__33[[#This Row],[Adj Close]]/DAX__2019_2020__33[[#This Row],[Close]])</f>
        <v>65.161149328136489</v>
      </c>
      <c r="E11291" s="50" t="s">
        <v>5254</v>
      </c>
      <c r="F11291" s="50" t="s">
        <v>5000</v>
      </c>
      <c r="G11291" s="50" t="s">
        <v>7372</v>
      </c>
      <c r="H11291" s="50" t="s">
        <v>25788</v>
      </c>
      <c r="I11291" s="50">
        <f>(DAX__2019_2020__33[[#This Row],[Adj Close]]-DAX__2019_2020__33[[#This Row],[Adj Open]])/DAX__2019_2020__33[[#This Row],[Adj Open]]</f>
        <v>-2.2522673349029392E-3</v>
      </c>
      <c r="J11291" s="50">
        <f>DAX__2019_2020__33[[#This Row],[Adj Close]]-DAX__2019_2020__33[[#This Row],[Adj Open]]</f>
        <v>-0.14676032813649442</v>
      </c>
      <c r="K11291" s="50">
        <v>250169</v>
      </c>
    </row>
    <row r="11292" spans="1:11" x14ac:dyDescent="0.3">
      <c r="A11292" s="51" t="str">
        <f t="shared" si="182"/>
        <v>PUM.DE</v>
      </c>
      <c r="B11292" s="52" t="s">
        <v>263</v>
      </c>
      <c r="C11292" s="50" t="s">
        <v>5283</v>
      </c>
      <c r="D11292" s="50">
        <f>DAX__2019_2020__33[[#This Row],[Open]]*(DAX__2019_2020__33[[#This Row],[Adj Close]]/DAX__2019_2020__33[[#This Row],[Close]])</f>
        <v>65.210066060087826</v>
      </c>
      <c r="E11292" s="50" t="s">
        <v>7433</v>
      </c>
      <c r="F11292" s="50" t="s">
        <v>5221</v>
      </c>
      <c r="G11292" s="50" t="s">
        <v>7433</v>
      </c>
      <c r="H11292" s="50" t="s">
        <v>25789</v>
      </c>
      <c r="I11292" s="50">
        <f>(DAX__2019_2020__33[[#This Row],[Adj Close]]-DAX__2019_2020__33[[#This Row],[Adj Open]])/DAX__2019_2020__33[[#This Row],[Adj Open]]</f>
        <v>2.4005970772514002E-2</v>
      </c>
      <c r="J11292" s="50">
        <f>DAX__2019_2020__33[[#This Row],[Adj Close]]-DAX__2019_2020__33[[#This Row],[Adj Open]]</f>
        <v>1.5654309399121757</v>
      </c>
      <c r="K11292" s="50">
        <v>369579</v>
      </c>
    </row>
    <row r="11293" spans="1:11" x14ac:dyDescent="0.3">
      <c r="A11293" s="51" t="str">
        <f t="shared" si="182"/>
        <v>PUM.DE</v>
      </c>
      <c r="B11293" s="52" t="s">
        <v>264</v>
      </c>
      <c r="C11293" s="50" t="s">
        <v>8865</v>
      </c>
      <c r="D11293" s="50">
        <f>DAX__2019_2020__33[[#This Row],[Open]]*(DAX__2019_2020__33[[#This Row],[Adj Close]]/DAX__2019_2020__33[[#This Row],[Close]])</f>
        <v>67.020104845588236</v>
      </c>
      <c r="E11293" s="50" t="s">
        <v>5485</v>
      </c>
      <c r="F11293" s="50" t="s">
        <v>5246</v>
      </c>
      <c r="G11293" s="50" t="s">
        <v>5003</v>
      </c>
      <c r="H11293" s="50" t="s">
        <v>25790</v>
      </c>
      <c r="I11293" s="50">
        <f>(DAX__2019_2020__33[[#This Row],[Adj Close]]-DAX__2019_2020__33[[#This Row],[Adj Open]])/DAX__2019_2020__33[[#This Row],[Adj Open]]</f>
        <v>-7.2992700729927204E-3</v>
      </c>
      <c r="J11293" s="50">
        <f>DAX__2019_2020__33[[#This Row],[Adj Close]]-DAX__2019_2020__33[[#This Row],[Adj Open]]</f>
        <v>-0.48919784558823665</v>
      </c>
      <c r="K11293" s="50">
        <v>280272</v>
      </c>
    </row>
    <row r="11294" spans="1:11" x14ac:dyDescent="0.3">
      <c r="A11294" s="51" t="str">
        <f t="shared" si="182"/>
        <v>PUM.DE</v>
      </c>
      <c r="B11294" s="52" t="s">
        <v>265</v>
      </c>
      <c r="C11294" s="50" t="s">
        <v>4974</v>
      </c>
      <c r="D11294" s="50">
        <f>DAX__2019_2020__33[[#This Row],[Open]]*(DAX__2019_2020__33[[#This Row],[Adj Close]]/DAX__2019_2020__33[[#This Row],[Close]])</f>
        <v>66.628739686629103</v>
      </c>
      <c r="E11294" s="50" t="s">
        <v>5482</v>
      </c>
      <c r="F11294" s="50" t="s">
        <v>8863</v>
      </c>
      <c r="G11294" s="50" t="s">
        <v>5482</v>
      </c>
      <c r="H11294" s="50" t="s">
        <v>25791</v>
      </c>
      <c r="I11294" s="50">
        <f>(DAX__2019_2020__33[[#This Row],[Adj Close]]-DAX__2019_2020__33[[#This Row],[Adj Open]])/DAX__2019_2020__33[[#This Row],[Adj Open]]</f>
        <v>1.5418561392615621E-2</v>
      </c>
      <c r="J11294" s="50">
        <f>DAX__2019_2020__33[[#This Row],[Adj Close]]-DAX__2019_2020__33[[#This Row],[Adj Open]]</f>
        <v>1.0273193133708958</v>
      </c>
      <c r="K11294" s="50">
        <v>311233</v>
      </c>
    </row>
    <row r="11295" spans="1:11" x14ac:dyDescent="0.3">
      <c r="A11295" s="51" t="str">
        <f t="shared" si="182"/>
        <v>PUM.DE</v>
      </c>
      <c r="B11295" s="52" t="s">
        <v>266</v>
      </c>
      <c r="C11295" s="50" t="s">
        <v>5417</v>
      </c>
      <c r="D11295" s="50">
        <f>DAX__2019_2020__33[[#This Row],[Open]]*(DAX__2019_2020__33[[#This Row],[Adj Close]]/DAX__2019_2020__33[[#This Row],[Close]])</f>
        <v>67.509296108074238</v>
      </c>
      <c r="E11295" s="50" t="s">
        <v>11392</v>
      </c>
      <c r="F11295" s="50" t="s">
        <v>5003</v>
      </c>
      <c r="G11295" s="50" t="s">
        <v>11392</v>
      </c>
      <c r="H11295" s="50" t="s">
        <v>25792</v>
      </c>
      <c r="I11295" s="50">
        <f>(DAX__2019_2020__33[[#This Row],[Adj Close]]-DAX__2019_2020__33[[#This Row],[Adj Open]])/DAX__2019_2020__33[[#This Row],[Adj Open]]</f>
        <v>1.6666695652173807E-2</v>
      </c>
      <c r="J11295" s="50">
        <f>DAX__2019_2020__33[[#This Row],[Adj Close]]-DAX__2019_2020__33[[#This Row],[Adj Open]]</f>
        <v>1.1251568919257551</v>
      </c>
      <c r="K11295" s="50">
        <v>490356</v>
      </c>
    </row>
    <row r="11296" spans="1:11" x14ac:dyDescent="0.3">
      <c r="A11296" s="51" t="str">
        <f t="shared" si="182"/>
        <v>PUM.DE</v>
      </c>
      <c r="B11296" s="52" t="s">
        <v>267</v>
      </c>
      <c r="C11296" s="50" t="s">
        <v>5233</v>
      </c>
      <c r="D11296" s="50">
        <f>DAX__2019_2020__33[[#This Row],[Open]]*(DAX__2019_2020__33[[#This Row],[Adj Close]]/DAX__2019_2020__33[[#This Row],[Close]])</f>
        <v>68.194177779570566</v>
      </c>
      <c r="E11296" s="50" t="s">
        <v>7992</v>
      </c>
      <c r="F11296" s="50" t="s">
        <v>4974</v>
      </c>
      <c r="G11296" s="50" t="s">
        <v>11149</v>
      </c>
      <c r="H11296" s="50" t="s">
        <v>25793</v>
      </c>
      <c r="I11296" s="50">
        <f>(DAX__2019_2020__33[[#This Row],[Adj Close]]-DAX__2019_2020__33[[#This Row],[Adj Open]])/DAX__2019_2020__33[[#This Row],[Adj Open]]</f>
        <v>-1.0760402184809345E-2</v>
      </c>
      <c r="J11296" s="50">
        <f>DAX__2019_2020__33[[#This Row],[Adj Close]]-DAX__2019_2020__33[[#This Row],[Adj Open]]</f>
        <v>-0.73379677957056799</v>
      </c>
      <c r="K11296" s="50">
        <v>333633</v>
      </c>
    </row>
    <row r="11297" spans="1:11" x14ac:dyDescent="0.3">
      <c r="A11297" s="51" t="str">
        <f t="shared" si="182"/>
        <v>PUM.DE</v>
      </c>
      <c r="B11297" s="52" t="s">
        <v>268</v>
      </c>
      <c r="C11297" s="50" t="s">
        <v>8030</v>
      </c>
      <c r="D11297" s="50">
        <f>DAX__2019_2020__33[[#This Row],[Open]]*(DAX__2019_2020__33[[#This Row],[Adj Close]]/DAX__2019_2020__33[[#This Row],[Close]])</f>
        <v>67.362536978692603</v>
      </c>
      <c r="E11297" s="50" t="s">
        <v>11511</v>
      </c>
      <c r="F11297" s="50" t="s">
        <v>8030</v>
      </c>
      <c r="G11297" s="50" t="s">
        <v>9284</v>
      </c>
      <c r="H11297" s="50" t="s">
        <v>25794</v>
      </c>
      <c r="I11297" s="50">
        <f>(DAX__2019_2020__33[[#This Row],[Adj Close]]-DAX__2019_2020__33[[#This Row],[Adj Open]])/DAX__2019_2020__33[[#This Row],[Adj Open]]</f>
        <v>1.3071924853215112E-2</v>
      </c>
      <c r="J11297" s="50">
        <f>DAX__2019_2020__33[[#This Row],[Adj Close]]-DAX__2019_2020__33[[#This Row],[Adj Open]]</f>
        <v>0.8805580213073938</v>
      </c>
      <c r="K11297" s="50">
        <v>327557</v>
      </c>
    </row>
    <row r="11298" spans="1:11" x14ac:dyDescent="0.3">
      <c r="A11298" s="51" t="str">
        <f t="shared" si="182"/>
        <v>PUM.DE</v>
      </c>
      <c r="B11298" s="52" t="s">
        <v>269</v>
      </c>
      <c r="C11298" s="50" t="s">
        <v>7505</v>
      </c>
      <c r="D11298" s="50">
        <f>DAX__2019_2020__33[[#This Row],[Open]]*(DAX__2019_2020__33[[#This Row],[Adj Close]]/DAX__2019_2020__33[[#This Row],[Close]])</f>
        <v>67.802816904767397</v>
      </c>
      <c r="E11298" s="50" t="s">
        <v>5500</v>
      </c>
      <c r="F11298" s="50" t="s">
        <v>7473</v>
      </c>
      <c r="G11298" s="50" t="s">
        <v>8030</v>
      </c>
      <c r="H11298" s="50" t="s">
        <v>25795</v>
      </c>
      <c r="I11298" s="50">
        <f>(DAX__2019_2020__33[[#This Row],[Adj Close]]-DAX__2019_2020__33[[#This Row],[Adj Open]])/DAX__2019_2020__33[[#This Row],[Adj Open]]</f>
        <v>-6.4935783624712933E-3</v>
      </c>
      <c r="J11298" s="50">
        <f>DAX__2019_2020__33[[#This Row],[Adj Close]]-DAX__2019_2020__33[[#This Row],[Adj Open]]</f>
        <v>-0.4402829047674004</v>
      </c>
      <c r="K11298" s="50">
        <v>590108</v>
      </c>
    </row>
    <row r="11299" spans="1:11" x14ac:dyDescent="0.3">
      <c r="A11299" s="51" t="str">
        <f t="shared" si="182"/>
        <v>PUM.DE</v>
      </c>
      <c r="B11299" s="52" t="s">
        <v>270</v>
      </c>
      <c r="C11299" s="50" t="s">
        <v>11226</v>
      </c>
      <c r="D11299" s="50">
        <f>DAX__2019_2020__33[[#This Row],[Open]]*(DAX__2019_2020__33[[#This Row],[Adj Close]]/DAX__2019_2020__33[[#This Row],[Close]])</f>
        <v>67.313623891143649</v>
      </c>
      <c r="E11299" s="50" t="s">
        <v>7933</v>
      </c>
      <c r="F11299" s="50" t="s">
        <v>7475</v>
      </c>
      <c r="G11299" s="50" t="s">
        <v>7933</v>
      </c>
      <c r="H11299" s="50" t="s">
        <v>25779</v>
      </c>
      <c r="I11299" s="50">
        <f>(DAX__2019_2020__33[[#This Row],[Adj Close]]-DAX__2019_2020__33[[#This Row],[Adj Open]])/DAX__2019_2020__33[[#This Row],[Adj Open]]</f>
        <v>6.5406537845644217E-3</v>
      </c>
      <c r="J11299" s="50">
        <f>DAX__2019_2020__33[[#This Row],[Adj Close]]-DAX__2019_2020__33[[#This Row],[Adj Open]]</f>
        <v>0.44027510885635479</v>
      </c>
      <c r="K11299" s="50">
        <v>352351</v>
      </c>
    </row>
    <row r="11300" spans="1:11" x14ac:dyDescent="0.3">
      <c r="A11300" s="51" t="str">
        <f t="shared" si="182"/>
        <v>PUM.DE</v>
      </c>
      <c r="B11300" s="52" t="s">
        <v>271</v>
      </c>
      <c r="C11300" s="50" t="s">
        <v>7505</v>
      </c>
      <c r="D11300" s="50">
        <f>DAX__2019_2020__33[[#This Row],[Open]]*(DAX__2019_2020__33[[#This Row],[Adj Close]]/DAX__2019_2020__33[[#This Row],[Close]])</f>
        <v>67.802822686558827</v>
      </c>
      <c r="E11300" s="50" t="s">
        <v>7990</v>
      </c>
      <c r="F11300" s="50" t="s">
        <v>7933</v>
      </c>
      <c r="G11300" s="50" t="s">
        <v>7992</v>
      </c>
      <c r="H11300" s="50" t="s">
        <v>25796</v>
      </c>
      <c r="I11300" s="50">
        <f>(DAX__2019_2020__33[[#This Row],[Adj Close]]-DAX__2019_2020__33[[#This Row],[Adj Open]])/DAX__2019_2020__33[[#This Row],[Adj Open]]</f>
        <v>9.3794223933871546E-3</v>
      </c>
      <c r="J11300" s="50">
        <f>DAX__2019_2020__33[[#This Row],[Adj Close]]-DAX__2019_2020__33[[#This Row],[Adj Open]]</f>
        <v>0.63595131344116851</v>
      </c>
      <c r="K11300" s="50">
        <v>283551</v>
      </c>
    </row>
    <row r="11301" spans="1:11" x14ac:dyDescent="0.3">
      <c r="A11301" s="51" t="str">
        <f t="shared" si="182"/>
        <v>PUM.DE</v>
      </c>
      <c r="B11301" s="52" t="s">
        <v>272</v>
      </c>
      <c r="C11301" s="50" t="s">
        <v>5438</v>
      </c>
      <c r="D11301" s="50">
        <f>DAX__2019_2020__33[[#This Row],[Open]]*(DAX__2019_2020__33[[#This Row],[Adj Close]]/DAX__2019_2020__33[[#This Row],[Close]])</f>
        <v>68.536614123214946</v>
      </c>
      <c r="E11301" s="50" t="s">
        <v>4948</v>
      </c>
      <c r="F11301" s="50" t="s">
        <v>5457</v>
      </c>
      <c r="G11301" s="50" t="s">
        <v>4948</v>
      </c>
      <c r="H11301" s="50" t="s">
        <v>25797</v>
      </c>
      <c r="I11301" s="50">
        <f>(DAX__2019_2020__33[[#This Row],[Adj Close]]-DAX__2019_2020__33[[#This Row],[Adj Open]])/DAX__2019_2020__33[[#This Row],[Adj Open]]</f>
        <v>1.3561698205780225E-2</v>
      </c>
      <c r="J11301" s="50">
        <f>DAX__2019_2020__33[[#This Row],[Adj Close]]-DAX__2019_2020__33[[#This Row],[Adj Open]]</f>
        <v>0.92947287678505575</v>
      </c>
      <c r="K11301" s="50">
        <v>394071</v>
      </c>
    </row>
    <row r="11302" spans="1:11" x14ac:dyDescent="0.3">
      <c r="A11302" s="51" t="str">
        <f t="shared" si="182"/>
        <v>PUM.DE</v>
      </c>
      <c r="B11302" s="52" t="s">
        <v>273</v>
      </c>
      <c r="C11302" s="50" t="s">
        <v>4948</v>
      </c>
      <c r="D11302" s="50">
        <f>DAX__2019_2020__33[[#This Row],[Open]]*(DAX__2019_2020__33[[#This Row],[Adj Close]]/DAX__2019_2020__33[[#This Row],[Close]])</f>
        <v>69.46609196753306</v>
      </c>
      <c r="E11302" s="50" t="s">
        <v>11219</v>
      </c>
      <c r="F11302" s="50" t="s">
        <v>5500</v>
      </c>
      <c r="G11302" s="50" t="s">
        <v>7935</v>
      </c>
      <c r="H11302" s="50" t="s">
        <v>25798</v>
      </c>
      <c r="I11302" s="50">
        <f>(DAX__2019_2020__33[[#This Row],[Adj Close]]-DAX__2019_2020__33[[#This Row],[Adj Open]])/DAX__2019_2020__33[[#This Row],[Adj Open]]</f>
        <v>-1.6197211267605677E-2</v>
      </c>
      <c r="J11302" s="50">
        <f>DAX__2019_2020__33[[#This Row],[Adj Close]]-DAX__2019_2020__33[[#This Row],[Adj Open]]</f>
        <v>-1.1251569675330586</v>
      </c>
      <c r="K11302" s="50">
        <v>312966</v>
      </c>
    </row>
    <row r="11303" spans="1:11" x14ac:dyDescent="0.3">
      <c r="A11303" s="51" t="str">
        <f t="shared" si="182"/>
        <v>PUM.DE</v>
      </c>
      <c r="B11303" s="52" t="s">
        <v>274</v>
      </c>
      <c r="C11303" s="50" t="s">
        <v>7990</v>
      </c>
      <c r="D11303" s="50">
        <f>DAX__2019_2020__33[[#This Row],[Open]]*(DAX__2019_2020__33[[#This Row],[Adj Close]]/DAX__2019_2020__33[[#This Row],[Close]])</f>
        <v>68.830132965630511</v>
      </c>
      <c r="E11303" s="50" t="s">
        <v>7990</v>
      </c>
      <c r="F11303" s="50" t="s">
        <v>7461</v>
      </c>
      <c r="G11303" s="50" t="s">
        <v>7461</v>
      </c>
      <c r="H11303" s="50" t="s">
        <v>25799</v>
      </c>
      <c r="I11303" s="50">
        <f>(DAX__2019_2020__33[[#This Row],[Adj Close]]-DAX__2019_2020__33[[#This Row],[Adj Open]])/DAX__2019_2020__33[[#This Row],[Adj Open]]</f>
        <v>-3.9800925083181872E-2</v>
      </c>
      <c r="J11303" s="50">
        <f>DAX__2019_2020__33[[#This Row],[Adj Close]]-DAX__2019_2020__33[[#This Row],[Adj Open]]</f>
        <v>-2.739502965630507</v>
      </c>
      <c r="K11303" s="50">
        <v>349768</v>
      </c>
    </row>
    <row r="11304" spans="1:11" x14ac:dyDescent="0.3">
      <c r="A11304" s="51" t="str">
        <f t="shared" ref="A11304:A11367" si="183">"PUM.DE"</f>
        <v>PUM.DE</v>
      </c>
      <c r="B11304" s="52" t="s">
        <v>275</v>
      </c>
      <c r="C11304" s="50" t="s">
        <v>5457</v>
      </c>
      <c r="D11304" s="50">
        <f>DAX__2019_2020__33[[#This Row],[Open]]*(DAX__2019_2020__33[[#This Row],[Adj Close]]/DAX__2019_2020__33[[#This Row],[Close]])</f>
        <v>67.949571569504442</v>
      </c>
      <c r="E11304" s="50" t="s">
        <v>5500</v>
      </c>
      <c r="F11304" s="50" t="s">
        <v>4974</v>
      </c>
      <c r="G11304" s="50" t="s">
        <v>25800</v>
      </c>
      <c r="H11304" s="50" t="s">
        <v>25801</v>
      </c>
      <c r="I11304" s="50">
        <f>(DAX__2019_2020__33[[#This Row],[Adj Close]]-DAX__2019_2020__33[[#This Row],[Adj Open]])/DAX__2019_2020__33[[#This Row],[Adj Open]]</f>
        <v>1.4399712645056044E-3</v>
      </c>
      <c r="J11304" s="50">
        <f>DAX__2019_2020__33[[#This Row],[Adj Close]]-DAX__2019_2020__33[[#This Row],[Adj Open]]</f>
        <v>9.7845430495553387E-2</v>
      </c>
      <c r="K11304" s="50">
        <v>372218</v>
      </c>
    </row>
    <row r="11305" spans="1:11" x14ac:dyDescent="0.3">
      <c r="A11305" s="51" t="str">
        <f t="shared" si="183"/>
        <v>PUM.DE</v>
      </c>
      <c r="B11305" s="52" t="s">
        <v>276</v>
      </c>
      <c r="C11305" s="50" t="s">
        <v>7985</v>
      </c>
      <c r="D11305" s="50">
        <f>DAX__2019_2020__33[[#This Row],[Open]]*(DAX__2019_2020__33[[#This Row],[Adj Close]]/DAX__2019_2020__33[[#This Row],[Close]])</f>
        <v>68.096335262720771</v>
      </c>
      <c r="E11305" s="50" t="s">
        <v>7990</v>
      </c>
      <c r="F11305" s="50" t="s">
        <v>11226</v>
      </c>
      <c r="G11305" s="50" t="s">
        <v>7990</v>
      </c>
      <c r="H11305" s="50" t="s">
        <v>25802</v>
      </c>
      <c r="I11305" s="50">
        <f>(DAX__2019_2020__33[[#This Row],[Adj Close]]-DAX__2019_2020__33[[#This Row],[Adj Open]])/DAX__2019_2020__33[[#This Row],[Adj Open]]</f>
        <v>1.0775862378616882E-2</v>
      </c>
      <c r="J11305" s="50">
        <f>DAX__2019_2020__33[[#This Row],[Adj Close]]-DAX__2019_2020__33[[#This Row],[Adj Open]]</f>
        <v>0.73379673727923489</v>
      </c>
      <c r="K11305" s="50">
        <v>409048</v>
      </c>
    </row>
    <row r="11306" spans="1:11" x14ac:dyDescent="0.3">
      <c r="A11306" s="51" t="str">
        <f t="shared" si="183"/>
        <v>PUM.DE</v>
      </c>
      <c r="B11306" s="52" t="s">
        <v>277</v>
      </c>
      <c r="C11306" s="50" t="s">
        <v>5427</v>
      </c>
      <c r="D11306" s="50">
        <f>DAX__2019_2020__33[[#This Row],[Open]]*(DAX__2019_2020__33[[#This Row],[Adj Close]]/DAX__2019_2020__33[[#This Row],[Close]])</f>
        <v>69.074732811000899</v>
      </c>
      <c r="E11306" s="50" t="s">
        <v>8893</v>
      </c>
      <c r="F11306" s="50" t="s">
        <v>11392</v>
      </c>
      <c r="G11306" s="50" t="s">
        <v>5441</v>
      </c>
      <c r="H11306" s="50" t="s">
        <v>25803</v>
      </c>
      <c r="I11306" s="50">
        <f>(DAX__2019_2020__33[[#This Row],[Adj Close]]-DAX__2019_2020__33[[#This Row],[Adj Open]])/DAX__2019_2020__33[[#This Row],[Adj Open]]</f>
        <v>-4.2492210835473705E-3</v>
      </c>
      <c r="J11306" s="50">
        <f>DAX__2019_2020__33[[#This Row],[Adj Close]]-DAX__2019_2020__33[[#This Row],[Adj Open]]</f>
        <v>-0.29351381100090634</v>
      </c>
      <c r="K11306" s="50">
        <v>374040</v>
      </c>
    </row>
    <row r="11307" spans="1:11" x14ac:dyDescent="0.3">
      <c r="A11307" s="51" t="str">
        <f t="shared" si="183"/>
        <v>PUM.DE</v>
      </c>
      <c r="B11307" s="52" t="s">
        <v>278</v>
      </c>
      <c r="C11307" s="50" t="s">
        <v>4947</v>
      </c>
      <c r="D11307" s="50">
        <f>DAX__2019_2020__33[[#This Row],[Open]]*(DAX__2019_2020__33[[#This Row],[Adj Close]]/DAX__2019_2020__33[[#This Row],[Close]])</f>
        <v>69.221489589249884</v>
      </c>
      <c r="E11307" s="50" t="s">
        <v>5414</v>
      </c>
      <c r="F11307" s="50" t="s">
        <v>11392</v>
      </c>
      <c r="G11307" s="50" t="s">
        <v>25804</v>
      </c>
      <c r="H11307" s="50" t="s">
        <v>25805</v>
      </c>
      <c r="I11307" s="50">
        <f>(DAX__2019_2020__33[[#This Row],[Adj Close]]-DAX__2019_2020__33[[#This Row],[Adj Open]])/DAX__2019_2020__33[[#This Row],[Adj Open]]</f>
        <v>8.480537102473526E-3</v>
      </c>
      <c r="J11307" s="50">
        <f>DAX__2019_2020__33[[#This Row],[Adj Close]]-DAX__2019_2020__33[[#This Row],[Adj Open]]</f>
        <v>0.58703541075011856</v>
      </c>
      <c r="K11307" s="50">
        <v>255485</v>
      </c>
    </row>
    <row r="11308" spans="1:11" x14ac:dyDescent="0.3">
      <c r="A11308" s="51" t="str">
        <f t="shared" si="183"/>
        <v>PUM.DE</v>
      </c>
      <c r="B11308" s="52" t="s">
        <v>279</v>
      </c>
      <c r="C11308" s="50" t="s">
        <v>11886</v>
      </c>
      <c r="D11308" s="50">
        <f>DAX__2019_2020__33[[#This Row],[Open]]*(DAX__2019_2020__33[[#This Row],[Adj Close]]/DAX__2019_2020__33[[#This Row],[Close]])</f>
        <v>69.857450423007947</v>
      </c>
      <c r="E11308" s="50" t="s">
        <v>5494</v>
      </c>
      <c r="F11308" s="50" t="s">
        <v>5320</v>
      </c>
      <c r="G11308" s="50" t="s">
        <v>5427</v>
      </c>
      <c r="H11308" s="50" t="s">
        <v>25806</v>
      </c>
      <c r="I11308" s="50">
        <f>(DAX__2019_2020__33[[#This Row],[Adj Close]]-DAX__2019_2020__33[[#This Row],[Adj Open]])/DAX__2019_2020__33[[#This Row],[Adj Open]]</f>
        <v>-1.1204537501273466E-2</v>
      </c>
      <c r="J11308" s="50">
        <f>DAX__2019_2020__33[[#This Row],[Adj Close]]-DAX__2019_2020__33[[#This Row],[Adj Open]]</f>
        <v>-0.78272042300794453</v>
      </c>
      <c r="K11308" s="50">
        <v>388652</v>
      </c>
    </row>
    <row r="11309" spans="1:11" x14ac:dyDescent="0.3">
      <c r="A11309" s="51" t="str">
        <f t="shared" si="183"/>
        <v>PUM.DE</v>
      </c>
      <c r="B11309" s="52" t="s">
        <v>280</v>
      </c>
      <c r="C11309" s="50" t="s">
        <v>4948</v>
      </c>
      <c r="D11309" s="50">
        <f>DAX__2019_2020__33[[#This Row],[Open]]*(DAX__2019_2020__33[[#This Row],[Adj Close]]/DAX__2019_2020__33[[#This Row],[Close]])</f>
        <v>69.466091368888158</v>
      </c>
      <c r="E11309" s="50" t="s">
        <v>5230</v>
      </c>
      <c r="F11309" s="50" t="s">
        <v>7985</v>
      </c>
      <c r="G11309" s="50" t="s">
        <v>5230</v>
      </c>
      <c r="H11309" s="50" t="s">
        <v>25807</v>
      </c>
      <c r="I11309" s="50">
        <f>(DAX__2019_2020__33[[#This Row],[Adj Close]]-DAX__2019_2020__33[[#This Row],[Adj Open]])/DAX__2019_2020__33[[#This Row],[Adj Open]]</f>
        <v>4.2253943661972552E-3</v>
      </c>
      <c r="J11309" s="50">
        <f>DAX__2019_2020__33[[#This Row],[Adj Close]]-DAX__2019_2020__33[[#This Row],[Adj Open]]</f>
        <v>0.29352163111184382</v>
      </c>
      <c r="K11309" s="50">
        <v>244981</v>
      </c>
    </row>
    <row r="11310" spans="1:11" x14ac:dyDescent="0.3">
      <c r="A11310" s="51" t="str">
        <f t="shared" si="183"/>
        <v>PUM.DE</v>
      </c>
      <c r="B11310" s="52" t="s">
        <v>281</v>
      </c>
      <c r="C11310" s="50" t="s">
        <v>5414</v>
      </c>
      <c r="D11310" s="50">
        <f>DAX__2019_2020__33[[#This Row],[Open]]*(DAX__2019_2020__33[[#This Row],[Adj Close]]/DAX__2019_2020__33[[#This Row],[Close]])</f>
        <v>69.955291922807021</v>
      </c>
      <c r="E11310" s="50" t="s">
        <v>9330</v>
      </c>
      <c r="F11310" s="50" t="s">
        <v>5473</v>
      </c>
      <c r="G11310" s="50" t="s">
        <v>7966</v>
      </c>
      <c r="H11310" s="50" t="s">
        <v>25808</v>
      </c>
      <c r="I11310" s="50">
        <f>(DAX__2019_2020__33[[#This Row],[Adj Close]]-DAX__2019_2020__33[[#This Row],[Adj Open]])/DAX__2019_2020__33[[#This Row],[Adj Open]]</f>
        <v>-3.4965034965034553E-3</v>
      </c>
      <c r="J11310" s="50">
        <f>DAX__2019_2020__33[[#This Row],[Adj Close]]-DAX__2019_2020__33[[#This Row],[Adj Open]]</f>
        <v>-0.24459892280701467</v>
      </c>
      <c r="K11310" s="50">
        <v>323794</v>
      </c>
    </row>
    <row r="11311" spans="1:11" x14ac:dyDescent="0.3">
      <c r="A11311" s="51" t="str">
        <f t="shared" si="183"/>
        <v>PUM.DE</v>
      </c>
      <c r="B11311" s="52" t="s">
        <v>282</v>
      </c>
      <c r="C11311" s="50" t="s">
        <v>5414</v>
      </c>
      <c r="D11311" s="50">
        <f>DAX__2019_2020__33[[#This Row],[Open]]*(DAX__2019_2020__33[[#This Row],[Adj Close]]/DAX__2019_2020__33[[#This Row],[Close]])</f>
        <v>69.955284336749187</v>
      </c>
      <c r="E11311" s="50" t="s">
        <v>9397</v>
      </c>
      <c r="F11311" s="50" t="s">
        <v>5414</v>
      </c>
      <c r="G11311" s="50" t="s">
        <v>11014</v>
      </c>
      <c r="H11311" s="50" t="s">
        <v>25809</v>
      </c>
      <c r="I11311" s="50">
        <f>(DAX__2019_2020__33[[#This Row],[Adj Close]]-DAX__2019_2020__33[[#This Row],[Adj Open]])/DAX__2019_2020__33[[#This Row],[Adj Open]]</f>
        <v>2.0279678321678211E-2</v>
      </c>
      <c r="J11311" s="50">
        <f>DAX__2019_2020__33[[#This Row],[Adj Close]]-DAX__2019_2020__33[[#This Row],[Adj Open]]</f>
        <v>1.4186706632508077</v>
      </c>
      <c r="K11311" s="50">
        <v>506216</v>
      </c>
    </row>
    <row r="11312" spans="1:11" x14ac:dyDescent="0.3">
      <c r="A11312" s="51" t="str">
        <f t="shared" si="183"/>
        <v>PUM.DE</v>
      </c>
      <c r="B11312" s="52" t="s">
        <v>283</v>
      </c>
      <c r="C11312" s="50" t="s">
        <v>11857</v>
      </c>
      <c r="D11312" s="50">
        <f>DAX__2019_2020__33[[#This Row],[Open]]*(DAX__2019_2020__33[[#This Row],[Adj Close]]/DAX__2019_2020__33[[#This Row],[Close]])</f>
        <v>71.276123371680868</v>
      </c>
      <c r="E11312" s="50" t="s">
        <v>9402</v>
      </c>
      <c r="F11312" s="50" t="s">
        <v>11007</v>
      </c>
      <c r="G11312" s="50" t="s">
        <v>5461</v>
      </c>
      <c r="H11312" s="50" t="s">
        <v>25810</v>
      </c>
      <c r="I11312" s="50">
        <f>(DAX__2019_2020__33[[#This Row],[Adj Close]]-DAX__2019_2020__33[[#This Row],[Adj Open]])/DAX__2019_2020__33[[#This Row],[Adj Open]]</f>
        <v>-1.166778343631529E-2</v>
      </c>
      <c r="J11312" s="50">
        <f>DAX__2019_2020__33[[#This Row],[Adj Close]]-DAX__2019_2020__33[[#This Row],[Adj Open]]</f>
        <v>-0.83163437168086318</v>
      </c>
      <c r="K11312" s="50">
        <v>248186</v>
      </c>
    </row>
    <row r="11313" spans="1:11" x14ac:dyDescent="0.3">
      <c r="A11313" s="51" t="str">
        <f t="shared" si="183"/>
        <v>PUM.DE</v>
      </c>
      <c r="B11313" s="52" t="s">
        <v>284</v>
      </c>
      <c r="C11313" s="50" t="s">
        <v>5452</v>
      </c>
      <c r="D11313" s="50">
        <f>DAX__2019_2020__33[[#This Row],[Open]]*(DAX__2019_2020__33[[#This Row],[Adj Close]]/DAX__2019_2020__33[[#This Row],[Close]])</f>
        <v>70.835853530593624</v>
      </c>
      <c r="E11313" s="50" t="s">
        <v>7551</v>
      </c>
      <c r="F11313" s="50" t="s">
        <v>11219</v>
      </c>
      <c r="G11313" s="50" t="s">
        <v>9330</v>
      </c>
      <c r="H11313" s="50" t="s">
        <v>25811</v>
      </c>
      <c r="I11313" s="50">
        <f>(DAX__2019_2020__33[[#This Row],[Adj Close]]-DAX__2019_2020__33[[#This Row],[Adj Open]])/DAX__2019_2020__33[[#This Row],[Adj Open]]</f>
        <v>-4.8342401979490669E-3</v>
      </c>
      <c r="J11313" s="50">
        <f>DAX__2019_2020__33[[#This Row],[Adj Close]]-DAX__2019_2020__33[[#This Row],[Adj Open]]</f>
        <v>-0.34243753059362803</v>
      </c>
      <c r="K11313" s="50">
        <v>244752</v>
      </c>
    </row>
    <row r="11314" spans="1:11" x14ac:dyDescent="0.3">
      <c r="A11314" s="51" t="str">
        <f t="shared" si="183"/>
        <v>PUM.DE</v>
      </c>
      <c r="B11314" s="52" t="s">
        <v>285</v>
      </c>
      <c r="C11314" s="50" t="s">
        <v>5461</v>
      </c>
      <c r="D11314" s="50">
        <f>DAX__2019_2020__33[[#This Row],[Open]]*(DAX__2019_2020__33[[#This Row],[Adj Close]]/DAX__2019_2020__33[[#This Row],[Close]])</f>
        <v>70.444491646643101</v>
      </c>
      <c r="E11314" s="50" t="s">
        <v>7518</v>
      </c>
      <c r="F11314" s="50" t="s">
        <v>9265</v>
      </c>
      <c r="G11314" s="50" t="s">
        <v>4947</v>
      </c>
      <c r="H11314" s="50" t="s">
        <v>25782</v>
      </c>
      <c r="I11314" s="50">
        <f>(DAX__2019_2020__33[[#This Row],[Adj Close]]-DAX__2019_2020__33[[#This Row],[Adj Open]])/DAX__2019_2020__33[[#This Row],[Adj Open]]</f>
        <v>-1.7361111111111001E-2</v>
      </c>
      <c r="J11314" s="50">
        <f>DAX__2019_2020__33[[#This Row],[Adj Close]]-DAX__2019_2020__33[[#This Row],[Adj Open]]</f>
        <v>-1.2229946466431016</v>
      </c>
      <c r="K11314" s="50">
        <v>234159</v>
      </c>
    </row>
    <row r="11315" spans="1:11" x14ac:dyDescent="0.3">
      <c r="A11315" s="51" t="str">
        <f t="shared" si="183"/>
        <v>PUM.DE</v>
      </c>
      <c r="B11315" s="52" t="s">
        <v>286</v>
      </c>
      <c r="C11315" s="50" t="s">
        <v>4948</v>
      </c>
      <c r="D11315" s="50">
        <f>DAX__2019_2020__33[[#This Row],[Open]]*(DAX__2019_2020__33[[#This Row],[Adj Close]]/DAX__2019_2020__33[[#This Row],[Close]])</f>
        <v>69.466087000000002</v>
      </c>
      <c r="E11315" s="50" t="s">
        <v>7966</v>
      </c>
      <c r="F11315" s="50" t="s">
        <v>5457</v>
      </c>
      <c r="G11315" s="50" t="s">
        <v>4948</v>
      </c>
      <c r="H11315" s="50" t="s">
        <v>25797</v>
      </c>
      <c r="I11315" s="50">
        <f>(DAX__2019_2020__33[[#This Row],[Adj Close]]-DAX__2019_2020__33[[#This Row],[Adj Open]])/DAX__2019_2020__33[[#This Row],[Adj Open]]</f>
        <v>0</v>
      </c>
      <c r="J11315" s="50">
        <f>DAX__2019_2020__33[[#This Row],[Adj Close]]-DAX__2019_2020__33[[#This Row],[Adj Open]]</f>
        <v>0</v>
      </c>
      <c r="K11315" s="50">
        <v>403354</v>
      </c>
    </row>
    <row r="11316" spans="1:11" x14ac:dyDescent="0.3">
      <c r="A11316" s="51" t="str">
        <f t="shared" si="183"/>
        <v>PUM.DE</v>
      </c>
      <c r="B11316" s="52" t="s">
        <v>287</v>
      </c>
      <c r="C11316" s="50" t="s">
        <v>7966</v>
      </c>
      <c r="D11316" s="50">
        <f>DAX__2019_2020__33[[#This Row],[Open]]*(DAX__2019_2020__33[[#This Row],[Adj Close]]/DAX__2019_2020__33[[#This Row],[Close]])</f>
        <v>69.710690282158893</v>
      </c>
      <c r="E11316" s="50" t="s">
        <v>11502</v>
      </c>
      <c r="F11316" s="50" t="s">
        <v>7927</v>
      </c>
      <c r="G11316" s="50" t="s">
        <v>5230</v>
      </c>
      <c r="H11316" s="50" t="s">
        <v>25807</v>
      </c>
      <c r="I11316" s="50">
        <f>(DAX__2019_2020__33[[#This Row],[Adj Close]]-DAX__2019_2020__33[[#This Row],[Adj Open]])/DAX__2019_2020__33[[#This Row],[Adj Open]]</f>
        <v>7.0179649122810786E-4</v>
      </c>
      <c r="J11316" s="50">
        <f>DAX__2019_2020__33[[#This Row],[Adj Close]]-DAX__2019_2020__33[[#This Row],[Adj Open]]</f>
        <v>4.8922717841108465E-2</v>
      </c>
      <c r="K11316" s="50">
        <v>216110</v>
      </c>
    </row>
    <row r="11317" spans="1:11" x14ac:dyDescent="0.3">
      <c r="A11317" s="51" t="str">
        <f t="shared" si="183"/>
        <v>PUM.DE</v>
      </c>
      <c r="B11317" s="52" t="s">
        <v>288</v>
      </c>
      <c r="C11317" s="50" t="s">
        <v>7966</v>
      </c>
      <c r="D11317" s="50">
        <f>DAX__2019_2020__33[[#This Row],[Open]]*(DAX__2019_2020__33[[#This Row],[Adj Close]]/DAX__2019_2020__33[[#This Row],[Close]])</f>
        <v>69.710698985939629</v>
      </c>
      <c r="E11317" s="50" t="s">
        <v>5230</v>
      </c>
      <c r="F11317" s="50" t="s">
        <v>8030</v>
      </c>
      <c r="G11317" s="50" t="s">
        <v>7985</v>
      </c>
      <c r="H11317" s="50" t="s">
        <v>25784</v>
      </c>
      <c r="I11317" s="50">
        <f>(DAX__2019_2020__33[[#This Row],[Adj Close]]-DAX__2019_2020__33[[#This Row],[Adj Open]])/DAX__2019_2020__33[[#This Row],[Adj Open]]</f>
        <v>-2.3157922807017561E-2</v>
      </c>
      <c r="J11317" s="50">
        <f>DAX__2019_2020__33[[#This Row],[Adj Close]]-DAX__2019_2020__33[[#This Row],[Adj Open]]</f>
        <v>-1.6143549859396273</v>
      </c>
      <c r="K11317" s="50">
        <v>559997</v>
      </c>
    </row>
    <row r="11318" spans="1:11" x14ac:dyDescent="0.3">
      <c r="A11318" s="51" t="str">
        <f t="shared" si="183"/>
        <v>PUM.DE</v>
      </c>
      <c r="B11318" s="52" t="s">
        <v>289</v>
      </c>
      <c r="C11318" s="50" t="s">
        <v>5254</v>
      </c>
      <c r="D11318" s="50">
        <f>DAX__2019_2020__33[[#This Row],[Open]]*(DAX__2019_2020__33[[#This Row],[Adj Close]]/DAX__2019_2020__33[[#This Row],[Close]])</f>
        <v>65.356827526197179</v>
      </c>
      <c r="E11318" s="50" t="s">
        <v>8030</v>
      </c>
      <c r="F11318" s="50" t="s">
        <v>5252</v>
      </c>
      <c r="G11318" s="50" t="s">
        <v>7940</v>
      </c>
      <c r="H11318" s="50" t="s">
        <v>25812</v>
      </c>
      <c r="I11318" s="50">
        <f>(DAX__2019_2020__33[[#This Row],[Adj Close]]-DAX__2019_2020__33[[#This Row],[Adj Open]])/DAX__2019_2020__33[[#This Row],[Adj Open]]</f>
        <v>5.2395057527166149E-3</v>
      </c>
      <c r="J11318" s="50">
        <f>DAX__2019_2020__33[[#This Row],[Adj Close]]-DAX__2019_2020__33[[#This Row],[Adj Open]]</f>
        <v>0.34243747380281775</v>
      </c>
      <c r="K11318" s="50">
        <v>779617</v>
      </c>
    </row>
    <row r="11319" spans="1:11" x14ac:dyDescent="0.3">
      <c r="A11319" s="51" t="str">
        <f t="shared" si="183"/>
        <v>PUM.DE</v>
      </c>
      <c r="B11319" s="52" t="s">
        <v>290</v>
      </c>
      <c r="C11319" s="50" t="s">
        <v>7940</v>
      </c>
      <c r="D11319" s="50">
        <f>DAX__2019_2020__33[[#This Row],[Open]]*(DAX__2019_2020__33[[#This Row],[Adj Close]]/DAX__2019_2020__33[[#This Row],[Close]])</f>
        <v>65.699271705052311</v>
      </c>
      <c r="E11319" s="50" t="s">
        <v>8914</v>
      </c>
      <c r="F11319" s="50" t="s">
        <v>25760</v>
      </c>
      <c r="G11319" s="50" t="s">
        <v>25813</v>
      </c>
      <c r="H11319" s="50" t="s">
        <v>25814</v>
      </c>
      <c r="I11319" s="50">
        <f>(DAX__2019_2020__33[[#This Row],[Adj Close]]-DAX__2019_2020__33[[#This Row],[Adj Open]])/DAX__2019_2020__33[[#This Row],[Adj Open]]</f>
        <v>-1.7870513242873889E-2</v>
      </c>
      <c r="J11319" s="50">
        <f>DAX__2019_2020__33[[#This Row],[Adj Close]]-DAX__2019_2020__33[[#This Row],[Adj Open]]</f>
        <v>-1.1740797050523071</v>
      </c>
      <c r="K11319" s="50">
        <v>684272</v>
      </c>
    </row>
    <row r="11320" spans="1:11" x14ac:dyDescent="0.3">
      <c r="A11320" s="51" t="str">
        <f t="shared" si="183"/>
        <v>PUM.DE</v>
      </c>
      <c r="B11320" s="52" t="s">
        <v>291</v>
      </c>
      <c r="C11320" s="50" t="s">
        <v>8850</v>
      </c>
      <c r="D11320" s="50">
        <f>DAX__2019_2020__33[[#This Row],[Open]]*(DAX__2019_2020__33[[#This Row],[Adj Close]]/DAX__2019_2020__33[[#This Row],[Close]])</f>
        <v>64.769784571459368</v>
      </c>
      <c r="E11320" s="50" t="s">
        <v>5289</v>
      </c>
      <c r="F11320" s="50" t="s">
        <v>5276</v>
      </c>
      <c r="G11320" s="50" t="s">
        <v>8050</v>
      </c>
      <c r="H11320" s="50" t="s">
        <v>25815</v>
      </c>
      <c r="I11320" s="50">
        <f>(DAX__2019_2020__33[[#This Row],[Adj Close]]-DAX__2019_2020__33[[#This Row],[Adj Open]])/DAX__2019_2020__33[[#This Row],[Adj Open]]</f>
        <v>1.5106647210272254E-3</v>
      </c>
      <c r="J11320" s="50">
        <f>DAX__2019_2020__33[[#This Row],[Adj Close]]-DAX__2019_2020__33[[#This Row],[Adj Open]]</f>
        <v>9.7845428540637158E-2</v>
      </c>
      <c r="K11320" s="50">
        <v>373175</v>
      </c>
    </row>
    <row r="11321" spans="1:11" x14ac:dyDescent="0.3">
      <c r="A11321" s="51" t="str">
        <f t="shared" si="183"/>
        <v>PUM.DE</v>
      </c>
      <c r="B11321" s="52" t="s">
        <v>292</v>
      </c>
      <c r="C11321" s="50" t="s">
        <v>8850</v>
      </c>
      <c r="D11321" s="50">
        <f>DAX__2019_2020__33[[#This Row],[Open]]*(DAX__2019_2020__33[[#This Row],[Adj Close]]/DAX__2019_2020__33[[#This Row],[Close]])</f>
        <v>64.769795277642956</v>
      </c>
      <c r="E11321" s="50" t="s">
        <v>5300</v>
      </c>
      <c r="F11321" s="50" t="s">
        <v>25760</v>
      </c>
      <c r="G11321" s="50" t="s">
        <v>7447</v>
      </c>
      <c r="H11321" s="50" t="s">
        <v>25816</v>
      </c>
      <c r="I11321" s="50">
        <f>(DAX__2019_2020__33[[#This Row],[Adj Close]]-DAX__2019_2020__33[[#This Row],[Adj Open]])/DAX__2019_2020__33[[#This Row],[Adj Open]]</f>
        <v>7.5533236051365262E-4</v>
      </c>
      <c r="J11321" s="50">
        <f>DAX__2019_2020__33[[#This Row],[Adj Close]]-DAX__2019_2020__33[[#This Row],[Adj Open]]</f>
        <v>4.8922722357048087E-2</v>
      </c>
      <c r="K11321" s="50">
        <v>413904</v>
      </c>
    </row>
    <row r="11322" spans="1:11" x14ac:dyDescent="0.3">
      <c r="A11322" s="51" t="str">
        <f t="shared" si="183"/>
        <v>PUM.DE</v>
      </c>
      <c r="B11322" s="52" t="s">
        <v>293</v>
      </c>
      <c r="C11322" s="50" t="s">
        <v>8824</v>
      </c>
      <c r="D11322" s="50">
        <f>DAX__2019_2020__33[[#This Row],[Open]]*(DAX__2019_2020__33[[#This Row],[Adj Close]]/DAX__2019_2020__33[[#This Row],[Close]])</f>
        <v>64.671953154647738</v>
      </c>
      <c r="E11322" s="50" t="s">
        <v>5376</v>
      </c>
      <c r="F11322" s="50" t="s">
        <v>5272</v>
      </c>
      <c r="G11322" s="50" t="s">
        <v>8914</v>
      </c>
      <c r="H11322" s="50" t="s">
        <v>25817</v>
      </c>
      <c r="I11322" s="50">
        <f>(DAX__2019_2020__33[[#This Row],[Adj Close]]-DAX__2019_2020__33[[#This Row],[Adj Open]])/DAX__2019_2020__33[[#This Row],[Adj Open]]</f>
        <v>2.4962209529870199E-2</v>
      </c>
      <c r="J11322" s="50">
        <f>DAX__2019_2020__33[[#This Row],[Adj Close]]-DAX__2019_2020__33[[#This Row],[Adj Open]]</f>
        <v>1.6143548453522669</v>
      </c>
      <c r="K11322" s="50">
        <v>510141</v>
      </c>
    </row>
    <row r="11323" spans="1:11" x14ac:dyDescent="0.3">
      <c r="A11323" s="51" t="str">
        <f t="shared" si="183"/>
        <v>PUM.DE</v>
      </c>
      <c r="B11323" s="52" t="s">
        <v>294</v>
      </c>
      <c r="C11323" s="50" t="s">
        <v>8914</v>
      </c>
      <c r="D11323" s="50">
        <f>DAX__2019_2020__33[[#This Row],[Open]]*(DAX__2019_2020__33[[#This Row],[Adj Close]]/DAX__2019_2020__33[[#This Row],[Close]])</f>
        <v>66.286304627263362</v>
      </c>
      <c r="E11323" s="50" t="s">
        <v>5419</v>
      </c>
      <c r="F11323" s="50" t="s">
        <v>7405</v>
      </c>
      <c r="G11323" s="50" t="s">
        <v>7457</v>
      </c>
      <c r="H11323" s="50" t="s">
        <v>25766</v>
      </c>
      <c r="I11323" s="50">
        <f>(DAX__2019_2020__33[[#This Row],[Adj Close]]-DAX__2019_2020__33[[#This Row],[Adj Open]])/DAX__2019_2020__33[[#This Row],[Adj Open]]</f>
        <v>-4.4280885608855474E-3</v>
      </c>
      <c r="J11323" s="50">
        <f>DAX__2019_2020__33[[#This Row],[Adj Close]]-DAX__2019_2020__33[[#This Row],[Adj Open]]</f>
        <v>-0.29352162726335962</v>
      </c>
      <c r="K11323" s="50">
        <v>399784</v>
      </c>
    </row>
    <row r="11324" spans="1:11" x14ac:dyDescent="0.3">
      <c r="A11324" s="51" t="str">
        <f t="shared" si="183"/>
        <v>PUM.DE</v>
      </c>
      <c r="B11324" s="52" t="s">
        <v>295</v>
      </c>
      <c r="C11324" s="50" t="s">
        <v>5246</v>
      </c>
      <c r="D11324" s="50">
        <f>DAX__2019_2020__33[[#This Row],[Open]]*(DAX__2019_2020__33[[#This Row],[Adj Close]]/DAX__2019_2020__33[[#This Row],[Close]])</f>
        <v>66.335230796951791</v>
      </c>
      <c r="E11324" s="50" t="s">
        <v>5003</v>
      </c>
      <c r="F11324" s="50" t="s">
        <v>7405</v>
      </c>
      <c r="G11324" s="50" t="s">
        <v>5003</v>
      </c>
      <c r="H11324" s="50" t="s">
        <v>25790</v>
      </c>
      <c r="I11324" s="50">
        <f>(DAX__2019_2020__33[[#This Row],[Adj Close]]-DAX__2019_2020__33[[#This Row],[Adj Open]])/DAX__2019_2020__33[[#This Row],[Adj Open]]</f>
        <v>2.9498081290643499E-3</v>
      </c>
      <c r="J11324" s="50">
        <f>DAX__2019_2020__33[[#This Row],[Adj Close]]-DAX__2019_2020__33[[#This Row],[Adj Open]]</f>
        <v>0.19567620304820821</v>
      </c>
      <c r="K11324" s="50">
        <v>277884</v>
      </c>
    </row>
    <row r="11325" spans="1:11" x14ac:dyDescent="0.3">
      <c r="A11325" s="51" t="str">
        <f t="shared" si="183"/>
        <v>PUM.DE</v>
      </c>
      <c r="B11325" s="52" t="s">
        <v>296</v>
      </c>
      <c r="C11325" s="50" t="s">
        <v>11226</v>
      </c>
      <c r="D11325" s="50">
        <f>DAX__2019_2020__33[[#This Row],[Open]]*(DAX__2019_2020__33[[#This Row],[Adj Close]]/DAX__2019_2020__33[[#This Row],[Close]])</f>
        <v>67.313615531929415</v>
      </c>
      <c r="E11325" s="50" t="s">
        <v>11226</v>
      </c>
      <c r="F11325" s="50" t="s">
        <v>7473</v>
      </c>
      <c r="G11325" s="50" t="s">
        <v>5246</v>
      </c>
      <c r="H11325" s="50" t="s">
        <v>25818</v>
      </c>
      <c r="I11325" s="50">
        <f>(DAX__2019_2020__33[[#This Row],[Adj Close]]-DAX__2019_2020__33[[#This Row],[Adj Open]])/DAX__2019_2020__33[[#This Row],[Adj Open]]</f>
        <v>-1.4534883087141823E-2</v>
      </c>
      <c r="J11325" s="50">
        <f>DAX__2019_2020__33[[#This Row],[Adj Close]]-DAX__2019_2020__33[[#This Row],[Adj Open]]</f>
        <v>-0.97839553192940798</v>
      </c>
      <c r="K11325" s="50">
        <v>325322</v>
      </c>
    </row>
    <row r="11326" spans="1:11" x14ac:dyDescent="0.3">
      <c r="A11326" s="51" t="str">
        <f t="shared" si="183"/>
        <v>PUM.DE</v>
      </c>
      <c r="B11326" s="52" t="s">
        <v>297</v>
      </c>
      <c r="C11326" s="50" t="s">
        <v>9235</v>
      </c>
      <c r="D11326" s="50">
        <f>DAX__2019_2020__33[[#This Row],[Open]]*(DAX__2019_2020__33[[#This Row],[Adj Close]]/DAX__2019_2020__33[[#This Row],[Close]])</f>
        <v>66.384142977278188</v>
      </c>
      <c r="E11326" s="50" t="s">
        <v>4974</v>
      </c>
      <c r="F11326" s="50" t="s">
        <v>9182</v>
      </c>
      <c r="G11326" s="50" t="s">
        <v>5300</v>
      </c>
      <c r="H11326" s="50" t="s">
        <v>25819</v>
      </c>
      <c r="I11326" s="50">
        <f>(DAX__2019_2020__33[[#This Row],[Adj Close]]-DAX__2019_2020__33[[#This Row],[Adj Open]])/DAX__2019_2020__33[[#This Row],[Adj Open]]</f>
        <v>-1.6949167780373378E-2</v>
      </c>
      <c r="J11326" s="50">
        <f>DAX__2019_2020__33[[#This Row],[Adj Close]]-DAX__2019_2020__33[[#This Row],[Adj Open]]</f>
        <v>-1.1251559772781832</v>
      </c>
      <c r="K11326" s="50">
        <v>425305</v>
      </c>
    </row>
    <row r="11327" spans="1:11" x14ac:dyDescent="0.3">
      <c r="A11327" s="51" t="str">
        <f t="shared" si="183"/>
        <v>PUM.DE</v>
      </c>
      <c r="B11327" s="52" t="s">
        <v>298</v>
      </c>
      <c r="C11327" s="50" t="s">
        <v>7416</v>
      </c>
      <c r="D11327" s="50">
        <f>DAX__2019_2020__33[[#This Row],[Open]]*(DAX__2019_2020__33[[#This Row],[Adj Close]]/DAX__2019_2020__33[[#This Row],[Close]])</f>
        <v>65.063313488431362</v>
      </c>
      <c r="E11327" s="50" t="s">
        <v>5300</v>
      </c>
      <c r="F11327" s="50" t="s">
        <v>8826</v>
      </c>
      <c r="G11327" s="50" t="s">
        <v>8826</v>
      </c>
      <c r="H11327" s="50" t="s">
        <v>25772</v>
      </c>
      <c r="I11327" s="50">
        <f>(DAX__2019_2020__33[[#This Row],[Adj Close]]-DAX__2019_2020__33[[#This Row],[Adj Open]])/DAX__2019_2020__33[[#This Row],[Adj Open]]</f>
        <v>-1.2030120300751982E-2</v>
      </c>
      <c r="J11327" s="50">
        <f>DAX__2019_2020__33[[#This Row],[Adj Close]]-DAX__2019_2020__33[[#This Row],[Adj Open]]</f>
        <v>-0.7827194884313684</v>
      </c>
      <c r="K11327" s="50">
        <v>456622</v>
      </c>
    </row>
    <row r="11328" spans="1:11" x14ac:dyDescent="0.3">
      <c r="A11328" s="51" t="str">
        <f t="shared" si="183"/>
        <v>PUM.DE</v>
      </c>
      <c r="B11328" s="52" t="s">
        <v>299</v>
      </c>
      <c r="C11328" s="50" t="s">
        <v>7416</v>
      </c>
      <c r="D11328" s="50">
        <f>DAX__2019_2020__33[[#This Row],[Open]]*(DAX__2019_2020__33[[#This Row],[Adj Close]]/DAX__2019_2020__33[[#This Row],[Close]])</f>
        <v>65.063308774062392</v>
      </c>
      <c r="E11328" s="50" t="s">
        <v>8914</v>
      </c>
      <c r="F11328" s="50" t="s">
        <v>8050</v>
      </c>
      <c r="G11328" s="50" t="s">
        <v>8044</v>
      </c>
      <c r="H11328" s="50" t="s">
        <v>25820</v>
      </c>
      <c r="I11328" s="50">
        <f>(DAX__2019_2020__33[[#This Row],[Adj Close]]-DAX__2019_2020__33[[#This Row],[Adj Open]])/DAX__2019_2020__33[[#This Row],[Adj Open]]</f>
        <v>1.6541323308270729E-2</v>
      </c>
      <c r="J11328" s="50">
        <f>DAX__2019_2020__33[[#This Row],[Adj Close]]-DAX__2019_2020__33[[#This Row],[Adj Open]]</f>
        <v>1.0762332259376137</v>
      </c>
      <c r="K11328" s="50">
        <v>342400</v>
      </c>
    </row>
    <row r="11329" spans="1:11" x14ac:dyDescent="0.3">
      <c r="A11329" s="51" t="str">
        <f t="shared" si="183"/>
        <v>PUM.DE</v>
      </c>
      <c r="B11329" s="52" t="s">
        <v>300</v>
      </c>
      <c r="C11329" s="50" t="s">
        <v>5326</v>
      </c>
      <c r="D11329" s="50">
        <f>DAX__2019_2020__33[[#This Row],[Open]]*(DAX__2019_2020__33[[#This Row],[Adj Close]]/DAX__2019_2020__33[[#This Row],[Close]])</f>
        <v>65.846030261095237</v>
      </c>
      <c r="E11329" s="50" t="s">
        <v>7428</v>
      </c>
      <c r="F11329" s="50" t="s">
        <v>5252</v>
      </c>
      <c r="G11329" s="50" t="s">
        <v>5300</v>
      </c>
      <c r="H11329" s="50" t="s">
        <v>25819</v>
      </c>
      <c r="I11329" s="50">
        <f>(DAX__2019_2020__33[[#This Row],[Adj Close]]-DAX__2019_2020__33[[#This Row],[Adj Open]])/DAX__2019_2020__33[[#This Row],[Adj Open]]</f>
        <v>-8.9153933618695818E-3</v>
      </c>
      <c r="J11329" s="50">
        <f>DAX__2019_2020__33[[#This Row],[Adj Close]]-DAX__2019_2020__33[[#This Row],[Adj Open]]</f>
        <v>-0.58704326109523208</v>
      </c>
      <c r="K11329" s="50">
        <v>397347</v>
      </c>
    </row>
    <row r="11330" spans="1:11" x14ac:dyDescent="0.3">
      <c r="A11330" s="51" t="str">
        <f t="shared" si="183"/>
        <v>PUM.DE</v>
      </c>
      <c r="B11330" s="52" t="s">
        <v>301</v>
      </c>
      <c r="C11330" s="50" t="s">
        <v>7416</v>
      </c>
      <c r="D11330" s="50">
        <f>DAX__2019_2020__33[[#This Row],[Open]]*(DAX__2019_2020__33[[#This Row],[Adj Close]]/DAX__2019_2020__33[[#This Row],[Close]])</f>
        <v>65.063305812756184</v>
      </c>
      <c r="E11330" s="50" t="s">
        <v>9159</v>
      </c>
      <c r="F11330" s="50" t="s">
        <v>7402</v>
      </c>
      <c r="G11330" s="50" t="s">
        <v>5289</v>
      </c>
      <c r="H11330" s="50" t="s">
        <v>25821</v>
      </c>
      <c r="I11330" s="50">
        <f>(DAX__2019_2020__33[[#This Row],[Adj Close]]-DAX__2019_2020__33[[#This Row],[Adj Open]])/DAX__2019_2020__33[[#This Row],[Adj Open]]</f>
        <v>6.0150676691729053E-3</v>
      </c>
      <c r="J11330" s="50">
        <f>DAX__2019_2020__33[[#This Row],[Adj Close]]-DAX__2019_2020__33[[#This Row],[Adj Open]]</f>
        <v>0.39136018724381927</v>
      </c>
      <c r="K11330" s="50">
        <v>238151</v>
      </c>
    </row>
    <row r="11331" spans="1:11" x14ac:dyDescent="0.3">
      <c r="A11331" s="51" t="str">
        <f t="shared" si="183"/>
        <v>PUM.DE</v>
      </c>
      <c r="B11331" s="52" t="s">
        <v>302</v>
      </c>
      <c r="C11331" s="50" t="s">
        <v>5218</v>
      </c>
      <c r="D11331" s="50">
        <f>DAX__2019_2020__33[[#This Row],[Open]]*(DAX__2019_2020__33[[#This Row],[Adj Close]]/DAX__2019_2020__33[[#This Row],[Close]])</f>
        <v>65.650346744048136</v>
      </c>
      <c r="E11331" s="50" t="s">
        <v>5218</v>
      </c>
      <c r="F11331" s="50" t="s">
        <v>5272</v>
      </c>
      <c r="G11331" s="50" t="s">
        <v>9182</v>
      </c>
      <c r="H11331" s="50" t="s">
        <v>25822</v>
      </c>
      <c r="I11331" s="50">
        <f>(DAX__2019_2020__33[[#This Row],[Adj Close]]-DAX__2019_2020__33[[#This Row],[Adj Open]])/DAX__2019_2020__33[[#This Row],[Adj Open]]</f>
        <v>-1.1177347576075995E-2</v>
      </c>
      <c r="J11331" s="50">
        <f>DAX__2019_2020__33[[#This Row],[Adj Close]]-DAX__2019_2020__33[[#This Row],[Adj Open]]</f>
        <v>-0.733796744048135</v>
      </c>
      <c r="K11331" s="50">
        <v>290258</v>
      </c>
    </row>
    <row r="11332" spans="1:11" x14ac:dyDescent="0.3">
      <c r="A11332" s="51" t="str">
        <f t="shared" si="183"/>
        <v>PUM.DE</v>
      </c>
      <c r="B11332" s="52" t="s">
        <v>303</v>
      </c>
      <c r="C11332" s="50" t="s">
        <v>5252</v>
      </c>
      <c r="D11332" s="50">
        <f>DAX__2019_2020__33[[#This Row],[Open]]*(DAX__2019_2020__33[[#This Row],[Adj Close]]/DAX__2019_2020__33[[#This Row],[Close]])</f>
        <v>64.574112256817443</v>
      </c>
      <c r="E11332" s="50" t="s">
        <v>8883</v>
      </c>
      <c r="F11332" s="50" t="s">
        <v>8826</v>
      </c>
      <c r="G11332" s="50" t="s">
        <v>7457</v>
      </c>
      <c r="H11332" s="50" t="s">
        <v>25766</v>
      </c>
      <c r="I11332" s="50">
        <f>(DAX__2019_2020__33[[#This Row],[Adj Close]]-DAX__2019_2020__33[[#This Row],[Adj Open]])/DAX__2019_2020__33[[#This Row],[Adj Open]]</f>
        <v>2.1969651515151612E-2</v>
      </c>
      <c r="J11332" s="50">
        <f>DAX__2019_2020__33[[#This Row],[Adj Close]]-DAX__2019_2020__33[[#This Row],[Adj Open]]</f>
        <v>1.4186707431825596</v>
      </c>
      <c r="K11332" s="50">
        <v>276322</v>
      </c>
    </row>
    <row r="11333" spans="1:11" x14ac:dyDescent="0.3">
      <c r="A11333" s="51" t="str">
        <f t="shared" si="183"/>
        <v>PUM.DE</v>
      </c>
      <c r="B11333" s="52" t="s">
        <v>304</v>
      </c>
      <c r="C11333" s="50" t="s">
        <v>5308</v>
      </c>
      <c r="D11333" s="50">
        <f>DAX__2019_2020__33[[#This Row],[Open]]*(DAX__2019_2020__33[[#This Row],[Adj Close]]/DAX__2019_2020__33[[#This Row],[Close]])</f>
        <v>65.112235999999996</v>
      </c>
      <c r="E11333" s="50" t="s">
        <v>7940</v>
      </c>
      <c r="F11333" s="50" t="s">
        <v>5306</v>
      </c>
      <c r="G11333" s="50" t="s">
        <v>5308</v>
      </c>
      <c r="H11333" s="50" t="s">
        <v>25823</v>
      </c>
      <c r="I11333" s="50">
        <f>(DAX__2019_2020__33[[#This Row],[Adj Close]]-DAX__2019_2020__33[[#This Row],[Adj Open]])/DAX__2019_2020__33[[#This Row],[Adj Open]]</f>
        <v>0</v>
      </c>
      <c r="J11333" s="50">
        <f>DAX__2019_2020__33[[#This Row],[Adj Close]]-DAX__2019_2020__33[[#This Row],[Adj Open]]</f>
        <v>0</v>
      </c>
      <c r="K11333" s="50">
        <v>323816</v>
      </c>
    </row>
    <row r="11334" spans="1:11" x14ac:dyDescent="0.3">
      <c r="A11334" s="51" t="str">
        <f t="shared" si="183"/>
        <v>PUM.DE</v>
      </c>
      <c r="B11334" s="52" t="s">
        <v>305</v>
      </c>
      <c r="C11334" s="50" t="s">
        <v>5561</v>
      </c>
      <c r="D11334" s="50">
        <f>DAX__2019_2020__33[[#This Row],[Open]]*(DAX__2019_2020__33[[#This Row],[Adj Close]]/DAX__2019_2020__33[[#This Row],[Close]])</f>
        <v>65.405746594242757</v>
      </c>
      <c r="E11334" s="50" t="s">
        <v>8883</v>
      </c>
      <c r="F11334" s="50" t="s">
        <v>8850</v>
      </c>
      <c r="G11334" s="50" t="s">
        <v>7457</v>
      </c>
      <c r="H11334" s="50" t="s">
        <v>25766</v>
      </c>
      <c r="I11334" s="50">
        <f>(DAX__2019_2020__33[[#This Row],[Adj Close]]-DAX__2019_2020__33[[#This Row],[Adj Open]])/DAX__2019_2020__33[[#This Row],[Adj Open]]</f>
        <v>8.9753031854989777E-3</v>
      </c>
      <c r="J11334" s="50">
        <f>DAX__2019_2020__33[[#This Row],[Adj Close]]-DAX__2019_2020__33[[#This Row],[Adj Open]]</f>
        <v>0.58703640575724592</v>
      </c>
      <c r="K11334" s="50">
        <v>243237</v>
      </c>
    </row>
    <row r="11335" spans="1:11" x14ac:dyDescent="0.3">
      <c r="A11335" s="51" t="str">
        <f t="shared" si="183"/>
        <v>PUM.DE</v>
      </c>
      <c r="B11335" s="52" t="s">
        <v>306</v>
      </c>
      <c r="C11335" s="50" t="s">
        <v>7457</v>
      </c>
      <c r="D11335" s="50">
        <f>DAX__2019_2020__33[[#This Row],[Open]]*(DAX__2019_2020__33[[#This Row],[Adj Close]]/DAX__2019_2020__33[[#This Row],[Close]])</f>
        <v>65.992783000000003</v>
      </c>
      <c r="E11335" s="50" t="s">
        <v>5232</v>
      </c>
      <c r="F11335" s="50" t="s">
        <v>5254</v>
      </c>
      <c r="G11335" s="50" t="s">
        <v>7457</v>
      </c>
      <c r="H11335" s="50" t="s">
        <v>25766</v>
      </c>
      <c r="I11335" s="50">
        <f>(DAX__2019_2020__33[[#This Row],[Adj Close]]-DAX__2019_2020__33[[#This Row],[Adj Open]])/DAX__2019_2020__33[[#This Row],[Adj Open]]</f>
        <v>0</v>
      </c>
      <c r="J11335" s="50">
        <f>DAX__2019_2020__33[[#This Row],[Adj Close]]-DAX__2019_2020__33[[#This Row],[Adj Open]]</f>
        <v>0</v>
      </c>
      <c r="K11335" s="50">
        <v>302916</v>
      </c>
    </row>
    <row r="11336" spans="1:11" x14ac:dyDescent="0.3">
      <c r="A11336" s="51" t="str">
        <f t="shared" si="183"/>
        <v>PUM.DE</v>
      </c>
      <c r="B11336" s="52" t="s">
        <v>307</v>
      </c>
      <c r="C11336" s="50" t="s">
        <v>7470</v>
      </c>
      <c r="D11336" s="50">
        <f>DAX__2019_2020__33[[#This Row],[Open]]*(DAX__2019_2020__33[[#This Row],[Adj Close]]/DAX__2019_2020__33[[#This Row],[Close]])</f>
        <v>66.237380488343447</v>
      </c>
      <c r="E11336" s="50" t="s">
        <v>5382</v>
      </c>
      <c r="F11336" s="50" t="s">
        <v>7466</v>
      </c>
      <c r="G11336" s="50" t="s">
        <v>7475</v>
      </c>
      <c r="H11336" s="50" t="s">
        <v>25785</v>
      </c>
      <c r="I11336" s="50">
        <f>(DAX__2019_2020__33[[#This Row],[Adj Close]]-DAX__2019_2020__33[[#This Row],[Adj Open]])/DAX__2019_2020__33[[#This Row],[Adj Open]]</f>
        <v>-5.1698525186048413E-3</v>
      </c>
      <c r="J11336" s="50">
        <f>DAX__2019_2020__33[[#This Row],[Adj Close]]-DAX__2019_2020__33[[#This Row],[Adj Open]]</f>
        <v>-0.34243748834344956</v>
      </c>
      <c r="K11336" s="50">
        <v>253149</v>
      </c>
    </row>
    <row r="11337" spans="1:11" x14ac:dyDescent="0.3">
      <c r="A11337" s="51" t="str">
        <f t="shared" si="183"/>
        <v>PUM.DE</v>
      </c>
      <c r="B11337" s="52" t="s">
        <v>308</v>
      </c>
      <c r="C11337" s="50" t="s">
        <v>5218</v>
      </c>
      <c r="D11337" s="50">
        <f>DAX__2019_2020__33[[#This Row],[Open]]*(DAX__2019_2020__33[[#This Row],[Adj Close]]/DAX__2019_2020__33[[#This Row],[Close]])</f>
        <v>65.650347059477411</v>
      </c>
      <c r="E11337" s="50" t="s">
        <v>5246</v>
      </c>
      <c r="F11337" s="50" t="s">
        <v>7405</v>
      </c>
      <c r="G11337" s="50" t="s">
        <v>7461</v>
      </c>
      <c r="H11337" s="50" t="s">
        <v>25799</v>
      </c>
      <c r="I11337" s="50">
        <f>(DAX__2019_2020__33[[#This Row],[Adj Close]]-DAX__2019_2020__33[[#This Row],[Adj Open]])/DAX__2019_2020__33[[#This Row],[Adj Open]]</f>
        <v>6.706483061296062E-3</v>
      </c>
      <c r="J11337" s="50">
        <f>DAX__2019_2020__33[[#This Row],[Adj Close]]-DAX__2019_2020__33[[#This Row],[Adj Open]]</f>
        <v>0.44028294052259298</v>
      </c>
      <c r="K11337" s="50">
        <v>354824</v>
      </c>
    </row>
    <row r="11338" spans="1:11" x14ac:dyDescent="0.3">
      <c r="A11338" s="51" t="str">
        <f t="shared" si="183"/>
        <v>PUM.DE</v>
      </c>
      <c r="B11338" s="52" t="s">
        <v>309</v>
      </c>
      <c r="C11338" s="50" t="s">
        <v>8033</v>
      </c>
      <c r="D11338" s="50">
        <f>DAX__2019_2020__33[[#This Row],[Open]]*(DAX__2019_2020__33[[#This Row],[Adj Close]]/DAX__2019_2020__33[[#This Row],[Close]])</f>
        <v>65.797113317350622</v>
      </c>
      <c r="E11338" s="50" t="s">
        <v>7457</v>
      </c>
      <c r="F11338" s="50" t="s">
        <v>9182</v>
      </c>
      <c r="G11338" s="50" t="s">
        <v>5218</v>
      </c>
      <c r="H11338" s="50" t="s">
        <v>25824</v>
      </c>
      <c r="I11338" s="50">
        <f>(DAX__2019_2020__33[[#This Row],[Adj Close]]-DAX__2019_2020__33[[#This Row],[Adj Open]])/DAX__2019_2020__33[[#This Row],[Adj Open]]</f>
        <v>-2.2305130111524652E-3</v>
      </c>
      <c r="J11338" s="50">
        <f>DAX__2019_2020__33[[#This Row],[Adj Close]]-DAX__2019_2020__33[[#This Row],[Adj Open]]</f>
        <v>-0.1467613173506237</v>
      </c>
      <c r="K11338" s="50">
        <v>232855</v>
      </c>
    </row>
    <row r="11339" spans="1:11" x14ac:dyDescent="0.3">
      <c r="A11339" s="51" t="str">
        <f t="shared" si="183"/>
        <v>PUM.DE</v>
      </c>
      <c r="B11339" s="52" t="s">
        <v>310</v>
      </c>
      <c r="C11339" s="50" t="s">
        <v>5218</v>
      </c>
      <c r="D11339" s="50">
        <f>DAX__2019_2020__33[[#This Row],[Open]]*(DAX__2019_2020__33[[#This Row],[Adj Close]]/DAX__2019_2020__33[[#This Row],[Close]])</f>
        <v>65.650344417644845</v>
      </c>
      <c r="E11339" s="50" t="s">
        <v>8883</v>
      </c>
      <c r="F11339" s="50" t="s">
        <v>5375</v>
      </c>
      <c r="G11339" s="50" t="s">
        <v>7416</v>
      </c>
      <c r="H11339" s="50" t="s">
        <v>25774</v>
      </c>
      <c r="I11339" s="50">
        <f>(DAX__2019_2020__33[[#This Row],[Adj Close]]-DAX__2019_2020__33[[#This Row],[Adj Open]])/DAX__2019_2020__33[[#This Row],[Adj Open]]</f>
        <v>-8.9418482546005356E-3</v>
      </c>
      <c r="J11339" s="50">
        <f>DAX__2019_2020__33[[#This Row],[Adj Close]]-DAX__2019_2020__33[[#This Row],[Adj Open]]</f>
        <v>-0.58703541764484157</v>
      </c>
      <c r="K11339" s="50">
        <v>377799</v>
      </c>
    </row>
    <row r="11340" spans="1:11" x14ac:dyDescent="0.3">
      <c r="A11340" s="51" t="str">
        <f t="shared" si="183"/>
        <v>PUM.DE</v>
      </c>
      <c r="B11340" s="52" t="s">
        <v>311</v>
      </c>
      <c r="C11340" s="50" t="s">
        <v>5330</v>
      </c>
      <c r="D11340" s="50">
        <f>DAX__2019_2020__33[[#This Row],[Open]]*(DAX__2019_2020__33[[#This Row],[Adj Close]]/DAX__2019_2020__33[[#This Row],[Close]])</f>
        <v>65.55250619732432</v>
      </c>
      <c r="E11340" s="50" t="s">
        <v>8008</v>
      </c>
      <c r="F11340" s="50" t="s">
        <v>7466</v>
      </c>
      <c r="G11340" s="50" t="s">
        <v>18958</v>
      </c>
      <c r="H11340" s="50" t="s">
        <v>25825</v>
      </c>
      <c r="I11340" s="50">
        <f>(DAX__2019_2020__33[[#This Row],[Adj Close]]-DAX__2019_2020__33[[#This Row],[Adj Open]])/DAX__2019_2020__33[[#This Row],[Adj Open]]</f>
        <v>1.7910402985074677E-2</v>
      </c>
      <c r="J11340" s="50">
        <f>DAX__2019_2020__33[[#This Row],[Adj Close]]-DAX__2019_2020__33[[#This Row],[Adj Open]]</f>
        <v>1.1740718026756838</v>
      </c>
      <c r="K11340" s="50">
        <v>266690</v>
      </c>
    </row>
    <row r="11341" spans="1:11" x14ac:dyDescent="0.3">
      <c r="A11341" s="51" t="str">
        <f t="shared" si="183"/>
        <v>PUM.DE</v>
      </c>
      <c r="B11341" s="52" t="s">
        <v>312</v>
      </c>
      <c r="C11341" s="50" t="s">
        <v>5232</v>
      </c>
      <c r="D11341" s="50">
        <f>DAX__2019_2020__33[[#This Row],[Open]]*(DAX__2019_2020__33[[#This Row],[Adj Close]]/DAX__2019_2020__33[[#This Row],[Close]])</f>
        <v>66.922258656457856</v>
      </c>
      <c r="E11341" s="50" t="s">
        <v>5233</v>
      </c>
      <c r="F11341" s="50" t="s">
        <v>5003</v>
      </c>
      <c r="G11341" s="50" t="s">
        <v>5233</v>
      </c>
      <c r="H11341" s="50" t="s">
        <v>25826</v>
      </c>
      <c r="I11341" s="50">
        <f>(DAX__2019_2020__33[[#This Row],[Adj Close]]-DAX__2019_2020__33[[#This Row],[Adj Open]])/DAX__2019_2020__33[[#This Row],[Adj Open]]</f>
        <v>1.9005774298076712E-2</v>
      </c>
      <c r="J11341" s="50">
        <f>DAX__2019_2020__33[[#This Row],[Adj Close]]-DAX__2019_2020__33[[#This Row],[Adj Open]]</f>
        <v>1.2719093435421485</v>
      </c>
      <c r="K11341" s="50">
        <v>642668</v>
      </c>
    </row>
    <row r="11342" spans="1:11" x14ac:dyDescent="0.3">
      <c r="A11342" s="51" t="str">
        <f t="shared" si="183"/>
        <v>PUM.DE</v>
      </c>
      <c r="B11342" s="52" t="s">
        <v>313</v>
      </c>
      <c r="C11342" s="50" t="s">
        <v>9284</v>
      </c>
      <c r="D11342" s="50">
        <f>DAX__2019_2020__33[[#This Row],[Open]]*(DAX__2019_2020__33[[#This Row],[Adj Close]]/DAX__2019_2020__33[[#This Row],[Close]])</f>
        <v>68.243096890730641</v>
      </c>
      <c r="E11342" s="50" t="s">
        <v>11511</v>
      </c>
      <c r="F11342" s="50" t="s">
        <v>5323</v>
      </c>
      <c r="G11342" s="50" t="s">
        <v>9244</v>
      </c>
      <c r="H11342" s="50" t="s">
        <v>25827</v>
      </c>
      <c r="I11342" s="50">
        <f>(DAX__2019_2020__33[[#This Row],[Adj Close]]-DAX__2019_2020__33[[#This Row],[Adj Open]])/DAX__2019_2020__33[[#This Row],[Adj Open]]</f>
        <v>6.4515698924731361E-3</v>
      </c>
      <c r="J11342" s="50">
        <f>DAX__2019_2020__33[[#This Row],[Adj Close]]-DAX__2019_2020__33[[#This Row],[Adj Open]]</f>
        <v>0.44027510926936486</v>
      </c>
      <c r="K11342" s="50">
        <v>315538</v>
      </c>
    </row>
    <row r="11343" spans="1:11" x14ac:dyDescent="0.3">
      <c r="A11343" s="51" t="str">
        <f t="shared" si="183"/>
        <v>PUM.DE</v>
      </c>
      <c r="B11343" s="52" t="s">
        <v>314</v>
      </c>
      <c r="C11343" s="50" t="s">
        <v>5441</v>
      </c>
      <c r="D11343" s="50">
        <f>DAX__2019_2020__33[[#This Row],[Open]]*(DAX__2019_2020__33[[#This Row],[Adj Close]]/DAX__2019_2020__33[[#This Row],[Close]])</f>
        <v>68.781227295787431</v>
      </c>
      <c r="E11343" s="50" t="s">
        <v>5441</v>
      </c>
      <c r="F11343" s="50" t="s">
        <v>8905</v>
      </c>
      <c r="G11343" s="50" t="s">
        <v>5457</v>
      </c>
      <c r="H11343" s="50" t="s">
        <v>25828</v>
      </c>
      <c r="I11343" s="50">
        <f>(DAX__2019_2020__33[[#This Row],[Adj Close]]-DAX__2019_2020__33[[#This Row],[Adj Open]])/DAX__2019_2020__33[[#This Row],[Adj Open]]</f>
        <v>-1.2091123239354686E-2</v>
      </c>
      <c r="J11343" s="50">
        <f>DAX__2019_2020__33[[#This Row],[Adj Close]]-DAX__2019_2020__33[[#This Row],[Adj Open]]</f>
        <v>-0.83164229578743232</v>
      </c>
      <c r="K11343" s="50">
        <v>152700</v>
      </c>
    </row>
    <row r="11344" spans="1:11" x14ac:dyDescent="0.3">
      <c r="A11344" s="51" t="str">
        <f t="shared" si="183"/>
        <v>PUM.DE</v>
      </c>
      <c r="B11344" s="52" t="s">
        <v>315</v>
      </c>
      <c r="C11344" s="50" t="s">
        <v>8905</v>
      </c>
      <c r="D11344" s="50">
        <f>DAX__2019_2020__33[[#This Row],[Open]]*(DAX__2019_2020__33[[#This Row],[Adj Close]]/DAX__2019_2020__33[[#This Row],[Close]])</f>
        <v>67.558220143026318</v>
      </c>
      <c r="E11344" s="50" t="s">
        <v>5323</v>
      </c>
      <c r="F11344" s="50" t="s">
        <v>4974</v>
      </c>
      <c r="G11344" s="50" t="s">
        <v>18958</v>
      </c>
      <c r="H11344" s="50" t="s">
        <v>25825</v>
      </c>
      <c r="I11344" s="50">
        <f>(DAX__2019_2020__33[[#This Row],[Adj Close]]-DAX__2019_2020__33[[#This Row],[Adj Open]])/DAX__2019_2020__33[[#This Row],[Adj Open]]</f>
        <v>-1.2310006706299541E-2</v>
      </c>
      <c r="J11344" s="50">
        <f>DAX__2019_2020__33[[#This Row],[Adj Close]]-DAX__2019_2020__33[[#This Row],[Adj Open]]</f>
        <v>-0.83164214302631478</v>
      </c>
      <c r="K11344" s="50">
        <v>268986</v>
      </c>
    </row>
    <row r="11345" spans="1:11" x14ac:dyDescent="0.3">
      <c r="A11345" s="51" t="str">
        <f t="shared" si="183"/>
        <v>PUM.DE</v>
      </c>
      <c r="B11345" s="52" t="s">
        <v>316</v>
      </c>
      <c r="C11345" s="50" t="s">
        <v>11226</v>
      </c>
      <c r="D11345" s="50">
        <f>DAX__2019_2020__33[[#This Row],[Open]]*(DAX__2019_2020__33[[#This Row],[Adj Close]]/DAX__2019_2020__33[[#This Row],[Close]])</f>
        <v>67.313625432713238</v>
      </c>
      <c r="E11345" s="50" t="s">
        <v>5323</v>
      </c>
      <c r="F11345" s="50" t="s">
        <v>7405</v>
      </c>
      <c r="G11345" s="50" t="s">
        <v>9159</v>
      </c>
      <c r="H11345" s="50" t="s">
        <v>25769</v>
      </c>
      <c r="I11345" s="50">
        <f>(DAX__2019_2020__33[[#This Row],[Adj Close]]-DAX__2019_2020__33[[#This Row],[Adj Open]])/DAX__2019_2020__33[[#This Row],[Adj Open]]</f>
        <v>-2.5436045402497994E-2</v>
      </c>
      <c r="J11345" s="50">
        <f>DAX__2019_2020__33[[#This Row],[Adj Close]]-DAX__2019_2020__33[[#This Row],[Adj Open]]</f>
        <v>-1.7121924327132376</v>
      </c>
      <c r="K11345" s="50">
        <v>454695</v>
      </c>
    </row>
    <row r="11346" spans="1:11" x14ac:dyDescent="0.3">
      <c r="A11346" s="51" t="str">
        <f t="shared" si="183"/>
        <v>PUM.DE</v>
      </c>
      <c r="B11346" s="52" t="s">
        <v>317</v>
      </c>
      <c r="C11346" s="50" t="s">
        <v>5218</v>
      </c>
      <c r="D11346" s="50">
        <f>DAX__2019_2020__33[[#This Row],[Open]]*(DAX__2019_2020__33[[#This Row],[Adj Close]]/DAX__2019_2020__33[[#This Row],[Close]])</f>
        <v>65.650350685587753</v>
      </c>
      <c r="E11346" s="50" t="s">
        <v>5376</v>
      </c>
      <c r="F11346" s="50" t="s">
        <v>5561</v>
      </c>
      <c r="G11346" s="50" t="s">
        <v>8033</v>
      </c>
      <c r="H11346" s="50" t="s">
        <v>25829</v>
      </c>
      <c r="I11346" s="50">
        <f>(DAX__2019_2020__33[[#This Row],[Adj Close]]-DAX__2019_2020__33[[#This Row],[Adj Open]])/DAX__2019_2020__33[[#This Row],[Adj Open]]</f>
        <v>2.235499321475275E-3</v>
      </c>
      <c r="J11346" s="50">
        <f>DAX__2019_2020__33[[#This Row],[Adj Close]]-DAX__2019_2020__33[[#This Row],[Adj Open]]</f>
        <v>0.14676131441224527</v>
      </c>
      <c r="K11346" s="50">
        <v>352580</v>
      </c>
    </row>
    <row r="11347" spans="1:11" x14ac:dyDescent="0.3">
      <c r="A11347" s="51" t="str">
        <f t="shared" si="183"/>
        <v>PUM.DE</v>
      </c>
      <c r="B11347" s="52" t="s">
        <v>318</v>
      </c>
      <c r="C11347" s="50" t="s">
        <v>5330</v>
      </c>
      <c r="D11347" s="50">
        <f>DAX__2019_2020__33[[#This Row],[Open]]*(DAX__2019_2020__33[[#This Row],[Adj Close]]/DAX__2019_2020__33[[#This Row],[Close]])</f>
        <v>65.552508141739523</v>
      </c>
      <c r="E11347" s="50" t="s">
        <v>4958</v>
      </c>
      <c r="F11347" s="50" t="s">
        <v>5330</v>
      </c>
      <c r="G11347" s="50" t="s">
        <v>5232</v>
      </c>
      <c r="H11347" s="50" t="s">
        <v>25830</v>
      </c>
      <c r="I11347" s="50">
        <f>(DAX__2019_2020__33[[#This Row],[Adj Close]]-DAX__2019_2020__33[[#This Row],[Adj Open]])/DAX__2019_2020__33[[#This Row],[Adj Open]]</f>
        <v>2.0895552238806028E-2</v>
      </c>
      <c r="J11347" s="50">
        <f>DAX__2019_2020__33[[#This Row],[Adj Close]]-DAX__2019_2020__33[[#This Row],[Adj Open]]</f>
        <v>1.3697558582604756</v>
      </c>
      <c r="K11347" s="50">
        <v>237063</v>
      </c>
    </row>
    <row r="11348" spans="1:11" x14ac:dyDescent="0.3">
      <c r="A11348" s="51" t="str">
        <f t="shared" si="183"/>
        <v>PUM.DE</v>
      </c>
      <c r="B11348" s="52" t="s">
        <v>319</v>
      </c>
      <c r="C11348" s="50" t="s">
        <v>8863</v>
      </c>
      <c r="D11348" s="50">
        <f>DAX__2019_2020__33[[#This Row],[Open]]*(DAX__2019_2020__33[[#This Row],[Adj Close]]/DAX__2019_2020__33[[#This Row],[Close]])</f>
        <v>66.481982808878442</v>
      </c>
      <c r="E11348" s="50" t="s">
        <v>5382</v>
      </c>
      <c r="F11348" s="50" t="s">
        <v>5218</v>
      </c>
      <c r="G11348" s="50" t="s">
        <v>8883</v>
      </c>
      <c r="H11348" s="50" t="s">
        <v>25831</v>
      </c>
      <c r="I11348" s="50">
        <f>(DAX__2019_2020__33[[#This Row],[Adj Close]]-DAX__2019_2020__33[[#This Row],[Adj Open]])/DAX__2019_2020__33[[#This Row],[Adj Open]]</f>
        <v>-4.4149376489301456E-3</v>
      </c>
      <c r="J11348" s="50">
        <f>DAX__2019_2020__33[[#This Row],[Adj Close]]-DAX__2019_2020__33[[#This Row],[Adj Open]]</f>
        <v>-0.29351380887844414</v>
      </c>
      <c r="K11348" s="50">
        <v>550777</v>
      </c>
    </row>
    <row r="11349" spans="1:11" x14ac:dyDescent="0.3">
      <c r="A11349" s="51" t="str">
        <f t="shared" si="183"/>
        <v>PUM.DE</v>
      </c>
      <c r="B11349" s="52" t="s">
        <v>320</v>
      </c>
      <c r="C11349" s="50" t="s">
        <v>5003</v>
      </c>
      <c r="D11349" s="50">
        <f>DAX__2019_2020__33[[#This Row],[Open]]*(DAX__2019_2020__33[[#This Row],[Adj Close]]/DAX__2019_2020__33[[#This Row],[Close]])</f>
        <v>66.530906999999999</v>
      </c>
      <c r="E11349" s="50" t="s">
        <v>9299</v>
      </c>
      <c r="F11349" s="50" t="s">
        <v>7461</v>
      </c>
      <c r="G11349" s="50" t="s">
        <v>5003</v>
      </c>
      <c r="H11349" s="50" t="s">
        <v>25790</v>
      </c>
      <c r="I11349" s="50">
        <f>(DAX__2019_2020__33[[#This Row],[Adj Close]]-DAX__2019_2020__33[[#This Row],[Adj Open]])/DAX__2019_2020__33[[#This Row],[Adj Open]]</f>
        <v>0</v>
      </c>
      <c r="J11349" s="50">
        <f>DAX__2019_2020__33[[#This Row],[Adj Close]]-DAX__2019_2020__33[[#This Row],[Adj Open]]</f>
        <v>0</v>
      </c>
      <c r="K11349" s="50">
        <v>259209</v>
      </c>
    </row>
    <row r="11350" spans="1:11" x14ac:dyDescent="0.3">
      <c r="A11350" s="51" t="str">
        <f t="shared" si="183"/>
        <v>PUM.DE</v>
      </c>
      <c r="B11350" s="52" t="s">
        <v>321</v>
      </c>
      <c r="C11350" s="50" t="s">
        <v>5376</v>
      </c>
      <c r="D11350" s="50">
        <f>DAX__2019_2020__33[[#This Row],[Open]]*(DAX__2019_2020__33[[#This Row],[Adj Close]]/DAX__2019_2020__33[[#This Row],[Close]])</f>
        <v>66.579829532640403</v>
      </c>
      <c r="E11350" s="50" t="s">
        <v>8008</v>
      </c>
      <c r="F11350" s="50" t="s">
        <v>7416</v>
      </c>
      <c r="G11350" s="50" t="s">
        <v>5308</v>
      </c>
      <c r="H11350" s="50" t="s">
        <v>25823</v>
      </c>
      <c r="I11350" s="50">
        <f>(DAX__2019_2020__33[[#This Row],[Adj Close]]-DAX__2019_2020__33[[#This Row],[Adj Open]])/DAX__2019_2020__33[[#This Row],[Adj Open]]</f>
        <v>-2.2042614751978711E-2</v>
      </c>
      <c r="J11350" s="50">
        <f>DAX__2019_2020__33[[#This Row],[Adj Close]]-DAX__2019_2020__33[[#This Row],[Adj Open]]</f>
        <v>-1.4675935326404073</v>
      </c>
      <c r="K11350" s="50">
        <v>315153</v>
      </c>
    </row>
    <row r="11351" spans="1:11" x14ac:dyDescent="0.3">
      <c r="A11351" s="51" t="str">
        <f t="shared" si="183"/>
        <v>PUM.DE</v>
      </c>
      <c r="B11351" s="52" t="s">
        <v>322</v>
      </c>
      <c r="C11351" s="50" t="s">
        <v>7416</v>
      </c>
      <c r="D11351" s="50">
        <f>DAX__2019_2020__33[[#This Row],[Open]]*(DAX__2019_2020__33[[#This Row],[Adj Close]]/DAX__2019_2020__33[[#This Row],[Close]])</f>
        <v>65.063317443928725</v>
      </c>
      <c r="E11351" s="50" t="s">
        <v>9159</v>
      </c>
      <c r="F11351" s="50" t="s">
        <v>7377</v>
      </c>
      <c r="G11351" s="50" t="s">
        <v>5561</v>
      </c>
      <c r="H11351" s="50" t="s">
        <v>25832</v>
      </c>
      <c r="I11351" s="50">
        <f>(DAX__2019_2020__33[[#This Row],[Adj Close]]-DAX__2019_2020__33[[#This Row],[Adj Open]])/DAX__2019_2020__33[[#This Row],[Adj Open]]</f>
        <v>5.2631278195488188E-3</v>
      </c>
      <c r="J11351" s="50">
        <f>DAX__2019_2020__33[[#This Row],[Adj Close]]-DAX__2019_2020__33[[#This Row],[Adj Open]]</f>
        <v>0.34243655607127721</v>
      </c>
      <c r="K11351" s="50">
        <v>452642</v>
      </c>
    </row>
    <row r="11352" spans="1:11" x14ac:dyDescent="0.3">
      <c r="A11352" s="51" t="str">
        <f t="shared" si="183"/>
        <v>PUM.DE</v>
      </c>
      <c r="B11352" s="52" t="s">
        <v>323</v>
      </c>
      <c r="C11352" s="50" t="s">
        <v>9159</v>
      </c>
      <c r="D11352" s="50">
        <f>DAX__2019_2020__33[[#This Row],[Open]]*(DAX__2019_2020__33[[#This Row],[Adj Close]]/DAX__2019_2020__33[[#This Row],[Close]])</f>
        <v>65.601435791692737</v>
      </c>
      <c r="E11352" s="50" t="s">
        <v>4974</v>
      </c>
      <c r="F11352" s="50" t="s">
        <v>5254</v>
      </c>
      <c r="G11352" s="50" t="s">
        <v>8033</v>
      </c>
      <c r="H11352" s="50" t="s">
        <v>25829</v>
      </c>
      <c r="I11352" s="50">
        <f>(DAX__2019_2020__33[[#This Row],[Adj Close]]-DAX__2019_2020__33[[#This Row],[Adj Open]])/DAX__2019_2020__33[[#This Row],[Adj Open]]</f>
        <v>2.9828037442442804E-3</v>
      </c>
      <c r="J11352" s="50">
        <f>DAX__2019_2020__33[[#This Row],[Adj Close]]-DAX__2019_2020__33[[#This Row],[Adj Open]]</f>
        <v>0.19567620830726185</v>
      </c>
      <c r="K11352" s="50">
        <v>461134</v>
      </c>
    </row>
    <row r="11353" spans="1:11" x14ac:dyDescent="0.3">
      <c r="A11353" s="51" t="str">
        <f t="shared" si="183"/>
        <v>PUM.DE</v>
      </c>
      <c r="B11353" s="52" t="s">
        <v>324</v>
      </c>
      <c r="C11353" s="50" t="s">
        <v>7470</v>
      </c>
      <c r="D11353" s="50">
        <f>DAX__2019_2020__33[[#This Row],[Open]]*(DAX__2019_2020__33[[#This Row],[Adj Close]]/DAX__2019_2020__33[[#This Row],[Close]])</f>
        <v>66.237377568927457</v>
      </c>
      <c r="E11353" s="50" t="s">
        <v>7986</v>
      </c>
      <c r="F11353" s="50" t="s">
        <v>5289</v>
      </c>
      <c r="G11353" s="50" t="s">
        <v>5289</v>
      </c>
      <c r="H11353" s="50" t="s">
        <v>25821</v>
      </c>
      <c r="I11353" s="50">
        <f>(DAX__2019_2020__33[[#This Row],[Adj Close]]-DAX__2019_2020__33[[#This Row],[Adj Open]])/DAX__2019_2020__33[[#This Row],[Adj Open]]</f>
        <v>-1.1816765663962978E-2</v>
      </c>
      <c r="J11353" s="50">
        <f>DAX__2019_2020__33[[#This Row],[Adj Close]]-DAX__2019_2020__33[[#This Row],[Adj Open]]</f>
        <v>-0.78271156892745353</v>
      </c>
      <c r="K11353" s="50">
        <v>457562</v>
      </c>
    </row>
    <row r="11354" spans="1:11" x14ac:dyDescent="0.3">
      <c r="A11354" s="51" t="str">
        <f t="shared" si="183"/>
        <v>PUM.DE</v>
      </c>
      <c r="B11354" s="52" t="s">
        <v>325</v>
      </c>
      <c r="C11354" s="50" t="s">
        <v>7470</v>
      </c>
      <c r="D11354" s="50">
        <f>DAX__2019_2020__33[[#This Row],[Open]]*(DAX__2019_2020__33[[#This Row],[Adj Close]]/DAX__2019_2020__33[[#This Row],[Close]])</f>
        <v>66.237383073508525</v>
      </c>
      <c r="E11354" s="50" t="s">
        <v>7470</v>
      </c>
      <c r="F11354" s="50" t="s">
        <v>9157</v>
      </c>
      <c r="G11354" s="50" t="s">
        <v>8824</v>
      </c>
      <c r="H11354" s="50" t="s">
        <v>25833</v>
      </c>
      <c r="I11354" s="50">
        <f>(DAX__2019_2020__33[[#This Row],[Adj Close]]-DAX__2019_2020__33[[#This Row],[Adj Open]])/DAX__2019_2020__33[[#This Row],[Adj Open]]</f>
        <v>-2.3633664267370617E-2</v>
      </c>
      <c r="J11354" s="50">
        <f>DAX__2019_2020__33[[#This Row],[Adj Close]]-DAX__2019_2020__33[[#This Row],[Adj Open]]</f>
        <v>-1.5654320735085179</v>
      </c>
      <c r="K11354" s="50">
        <v>582453</v>
      </c>
    </row>
    <row r="11355" spans="1:11" x14ac:dyDescent="0.3">
      <c r="A11355" s="51" t="str">
        <f t="shared" si="183"/>
        <v>PUM.DE</v>
      </c>
      <c r="B11355" s="52" t="s">
        <v>326</v>
      </c>
      <c r="C11355" s="50" t="s">
        <v>9182</v>
      </c>
      <c r="D11355" s="50">
        <f>DAX__2019_2020__33[[#This Row],[Open]]*(DAX__2019_2020__33[[#This Row],[Adj Close]]/DAX__2019_2020__33[[#This Row],[Close]])</f>
        <v>64.916547699599732</v>
      </c>
      <c r="E11355" s="50" t="s">
        <v>5340</v>
      </c>
      <c r="F11355" s="50" t="s">
        <v>7447</v>
      </c>
      <c r="G11355" s="50" t="s">
        <v>7416</v>
      </c>
      <c r="H11355" s="50" t="s">
        <v>25774</v>
      </c>
      <c r="I11355" s="50">
        <f>(DAX__2019_2020__33[[#This Row],[Adj Close]]-DAX__2019_2020__33[[#This Row],[Adj Open]])/DAX__2019_2020__33[[#This Row],[Adj Open]]</f>
        <v>2.2607687192394612E-3</v>
      </c>
      <c r="J11355" s="50">
        <f>DAX__2019_2020__33[[#This Row],[Adj Close]]-DAX__2019_2020__33[[#This Row],[Adj Open]]</f>
        <v>0.14676130040027147</v>
      </c>
      <c r="K11355" s="50">
        <v>359649</v>
      </c>
    </row>
    <row r="11356" spans="1:11" x14ac:dyDescent="0.3">
      <c r="A11356" s="51" t="str">
        <f t="shared" si="183"/>
        <v>PUM.DE</v>
      </c>
      <c r="B11356" s="52" t="s">
        <v>327</v>
      </c>
      <c r="C11356" s="50" t="s">
        <v>8050</v>
      </c>
      <c r="D11356" s="50">
        <f>DAX__2019_2020__33[[#This Row],[Open]]*(DAX__2019_2020__33[[#This Row],[Adj Close]]/DAX__2019_2020__33[[#This Row],[Close]])</f>
        <v>64.867635420710343</v>
      </c>
      <c r="E11356" s="50" t="s">
        <v>8883</v>
      </c>
      <c r="F11356" s="50" t="s">
        <v>8826</v>
      </c>
      <c r="G11356" s="50" t="s">
        <v>7461</v>
      </c>
      <c r="H11356" s="50" t="s">
        <v>25799</v>
      </c>
      <c r="I11356" s="50">
        <f>(DAX__2019_2020__33[[#This Row],[Adj Close]]-DAX__2019_2020__33[[#This Row],[Adj Open]])/DAX__2019_2020__33[[#This Row],[Adj Open]]</f>
        <v>1.8853694471175297E-2</v>
      </c>
      <c r="J11356" s="50">
        <f>DAX__2019_2020__33[[#This Row],[Adj Close]]-DAX__2019_2020__33[[#This Row],[Adj Open]]</f>
        <v>1.2229945792896615</v>
      </c>
      <c r="K11356" s="50">
        <v>378326</v>
      </c>
    </row>
    <row r="11357" spans="1:11" x14ac:dyDescent="0.3">
      <c r="A11357" s="51" t="str">
        <f t="shared" si="183"/>
        <v>PUM.DE</v>
      </c>
      <c r="B11357" s="52" t="s">
        <v>328</v>
      </c>
      <c r="C11357" s="50" t="s">
        <v>8033</v>
      </c>
      <c r="D11357" s="50">
        <f>DAX__2019_2020__33[[#This Row],[Open]]*(DAX__2019_2020__33[[#This Row],[Adj Close]]/DAX__2019_2020__33[[#This Row],[Close]])</f>
        <v>65.797109199980198</v>
      </c>
      <c r="E11357" s="50" t="s">
        <v>7470</v>
      </c>
      <c r="F11357" s="50" t="s">
        <v>7488</v>
      </c>
      <c r="G11357" s="50" t="s">
        <v>9159</v>
      </c>
      <c r="H11357" s="50" t="s">
        <v>25769</v>
      </c>
      <c r="I11357" s="50">
        <f>(DAX__2019_2020__33[[#This Row],[Adj Close]]-DAX__2019_2020__33[[#This Row],[Adj Open]])/DAX__2019_2020__33[[#This Row],[Adj Open]]</f>
        <v>-2.9739330855018363E-3</v>
      </c>
      <c r="J11357" s="50">
        <f>DAX__2019_2020__33[[#This Row],[Adj Close]]-DAX__2019_2020__33[[#This Row],[Adj Open]]</f>
        <v>-0.19567619998019836</v>
      </c>
      <c r="K11357" s="50">
        <v>344052</v>
      </c>
    </row>
    <row r="11358" spans="1:11" x14ac:dyDescent="0.3">
      <c r="A11358" s="51" t="str">
        <f t="shared" si="183"/>
        <v>PUM.DE</v>
      </c>
      <c r="B11358" s="52" t="s">
        <v>329</v>
      </c>
      <c r="C11358" s="50" t="s">
        <v>5330</v>
      </c>
      <c r="D11358" s="50">
        <f>DAX__2019_2020__33[[#This Row],[Open]]*(DAX__2019_2020__33[[#This Row],[Adj Close]]/DAX__2019_2020__33[[#This Row],[Close]])</f>
        <v>65.552515319446982</v>
      </c>
      <c r="E11358" s="50" t="s">
        <v>7428</v>
      </c>
      <c r="F11358" s="50" t="s">
        <v>5308</v>
      </c>
      <c r="G11358" s="50" t="s">
        <v>5561</v>
      </c>
      <c r="H11358" s="50" t="s">
        <v>25832</v>
      </c>
      <c r="I11358" s="50">
        <f>(DAX__2019_2020__33[[#This Row],[Adj Close]]-DAX__2019_2020__33[[#This Row],[Adj Open]])/DAX__2019_2020__33[[#This Row],[Adj Open]]</f>
        <v>-2.238835820895525E-3</v>
      </c>
      <c r="J11358" s="50">
        <f>DAX__2019_2020__33[[#This Row],[Adj Close]]-DAX__2019_2020__33[[#This Row],[Adj Open]]</f>
        <v>-0.14676131944698056</v>
      </c>
      <c r="K11358" s="50">
        <v>257810</v>
      </c>
    </row>
    <row r="11359" spans="1:11" x14ac:dyDescent="0.3">
      <c r="A11359" s="51" t="str">
        <f t="shared" si="183"/>
        <v>PUM.DE</v>
      </c>
      <c r="B11359" s="52" t="s">
        <v>330</v>
      </c>
      <c r="C11359" s="50" t="s">
        <v>7405</v>
      </c>
      <c r="D11359" s="50">
        <f>DAX__2019_2020__33[[#This Row],[Open]]*(DAX__2019_2020__33[[#This Row],[Adj Close]]/DAX__2019_2020__33[[#This Row],[Close]])</f>
        <v>65.307909782608689</v>
      </c>
      <c r="E11359" s="50" t="s">
        <v>5417</v>
      </c>
      <c r="F11359" s="50" t="s">
        <v>7405</v>
      </c>
      <c r="G11359" s="50" t="s">
        <v>5417</v>
      </c>
      <c r="H11359" s="50" t="s">
        <v>25834</v>
      </c>
      <c r="I11359" s="50">
        <f>(DAX__2019_2020__33[[#This Row],[Adj Close]]-DAX__2019_2020__33[[#This Row],[Adj Open]])/DAX__2019_2020__33[[#This Row],[Adj Open]]</f>
        <v>3.3707865168539367E-2</v>
      </c>
      <c r="J11359" s="50">
        <f>DAX__2019_2020__33[[#This Row],[Adj Close]]-DAX__2019_2020__33[[#This Row],[Adj Open]]</f>
        <v>2.2013902173913067</v>
      </c>
      <c r="K11359" s="50">
        <v>555402</v>
      </c>
    </row>
    <row r="11360" spans="1:11" x14ac:dyDescent="0.3">
      <c r="A11360" s="51" t="str">
        <f t="shared" si="183"/>
        <v>PUM.DE</v>
      </c>
      <c r="B11360" s="52" t="s">
        <v>331</v>
      </c>
      <c r="C11360" s="50" t="s">
        <v>11149</v>
      </c>
      <c r="D11360" s="50">
        <f>DAX__2019_2020__33[[#This Row],[Open]]*(DAX__2019_2020__33[[#This Row],[Adj Close]]/DAX__2019_2020__33[[#This Row],[Close]])</f>
        <v>67.460380516281802</v>
      </c>
      <c r="E11360" s="50" t="s">
        <v>8905</v>
      </c>
      <c r="F11360" s="50" t="s">
        <v>7433</v>
      </c>
      <c r="G11360" s="50" t="s">
        <v>5419</v>
      </c>
      <c r="H11360" s="50" t="s">
        <v>25835</v>
      </c>
      <c r="I11360" s="50">
        <f>(DAX__2019_2020__33[[#This Row],[Adj Close]]-DAX__2019_2020__33[[#This Row],[Adj Open]])/DAX__2019_2020__33[[#This Row],[Adj Open]]</f>
        <v>-5.0761278495776744E-3</v>
      </c>
      <c r="J11360" s="50">
        <f>DAX__2019_2020__33[[#This Row],[Adj Close]]-DAX__2019_2020__33[[#This Row],[Adj Open]]</f>
        <v>-0.34243751628180519</v>
      </c>
      <c r="K11360" s="50">
        <v>172703</v>
      </c>
    </row>
    <row r="11361" spans="1:11" x14ac:dyDescent="0.3">
      <c r="A11361" s="51" t="str">
        <f t="shared" si="183"/>
        <v>PUM.DE</v>
      </c>
      <c r="B11361" s="52" t="s">
        <v>332</v>
      </c>
      <c r="C11361" s="50" t="s">
        <v>8030</v>
      </c>
      <c r="D11361" s="50">
        <f>DAX__2019_2020__33[[#This Row],[Open]]*(DAX__2019_2020__33[[#This Row],[Adj Close]]/DAX__2019_2020__33[[#This Row],[Close]])</f>
        <v>67.362536400763688</v>
      </c>
      <c r="E11361" s="50" t="s">
        <v>5320</v>
      </c>
      <c r="F11361" s="50" t="s">
        <v>5382</v>
      </c>
      <c r="G11361" s="50" t="s">
        <v>5482</v>
      </c>
      <c r="H11361" s="50" t="s">
        <v>25791</v>
      </c>
      <c r="I11361" s="50">
        <f>(DAX__2019_2020__33[[#This Row],[Adj Close]]-DAX__2019_2020__33[[#This Row],[Adj Open]])/DAX__2019_2020__33[[#This Row],[Adj Open]]</f>
        <v>4.357356698833921E-3</v>
      </c>
      <c r="J11361" s="50">
        <f>DAX__2019_2020__33[[#This Row],[Adj Close]]-DAX__2019_2020__33[[#This Row],[Adj Open]]</f>
        <v>0.29352259923631152</v>
      </c>
      <c r="K11361" s="50">
        <v>192509</v>
      </c>
    </row>
    <row r="11362" spans="1:11" x14ac:dyDescent="0.3">
      <c r="A11362" s="51" t="str">
        <f t="shared" si="183"/>
        <v>PUM.DE</v>
      </c>
      <c r="B11362" s="52" t="s">
        <v>333</v>
      </c>
      <c r="C11362" s="50" t="s">
        <v>9299</v>
      </c>
      <c r="D11362" s="50">
        <f>DAX__2019_2020__33[[#This Row],[Open]]*(DAX__2019_2020__33[[#This Row],[Adj Close]]/DAX__2019_2020__33[[#This Row],[Close]])</f>
        <v>67.607140773483451</v>
      </c>
      <c r="E11362" s="50" t="s">
        <v>5323</v>
      </c>
      <c r="F11362" s="50" t="s">
        <v>4974</v>
      </c>
      <c r="G11362" s="50" t="s">
        <v>8008</v>
      </c>
      <c r="H11362" s="50" t="s">
        <v>25836</v>
      </c>
      <c r="I11362" s="50">
        <f>(DAX__2019_2020__33[[#This Row],[Adj Close]]-DAX__2019_2020__33[[#This Row],[Adj Open]])/DAX__2019_2020__33[[#This Row],[Adj Open]]</f>
        <v>-1.0853835335856328E-2</v>
      </c>
      <c r="J11362" s="50">
        <f>DAX__2019_2020__33[[#This Row],[Adj Close]]-DAX__2019_2020__33[[#This Row],[Adj Open]]</f>
        <v>-0.73379677348344785</v>
      </c>
      <c r="K11362" s="50">
        <v>120220</v>
      </c>
    </row>
    <row r="11363" spans="1:11" x14ac:dyDescent="0.3">
      <c r="A11363" s="51" t="str">
        <f t="shared" si="183"/>
        <v>PUM.DE</v>
      </c>
      <c r="B11363" s="52" t="s">
        <v>334</v>
      </c>
      <c r="C11363" s="50" t="s">
        <v>5376</v>
      </c>
      <c r="D11363" s="50">
        <f>DAX__2019_2020__33[[#This Row],[Open]]*(DAX__2019_2020__33[[#This Row],[Adj Close]]/DAX__2019_2020__33[[#This Row],[Close]])</f>
        <v>66.579826163452836</v>
      </c>
      <c r="E11363" s="50" t="s">
        <v>11226</v>
      </c>
      <c r="F11363" s="50" t="s">
        <v>5254</v>
      </c>
      <c r="G11363" s="50" t="s">
        <v>5340</v>
      </c>
      <c r="H11363" s="50" t="s">
        <v>25837</v>
      </c>
      <c r="I11363" s="50">
        <f>(DAX__2019_2020__33[[#This Row],[Adj Close]]-DAX__2019_2020__33[[#This Row],[Adj Open]])/DAX__2019_2020__33[[#This Row],[Adj Open]]</f>
        <v>-1.2490903196580409E-2</v>
      </c>
      <c r="J11363" s="50">
        <f>DAX__2019_2020__33[[#This Row],[Adj Close]]-DAX__2019_2020__33[[#This Row],[Adj Open]]</f>
        <v>-0.83164216345284103</v>
      </c>
      <c r="K11363" s="50">
        <v>666781</v>
      </c>
    </row>
    <row r="11364" spans="1:11" x14ac:dyDescent="0.3">
      <c r="A11364" s="51" t="str">
        <f t="shared" si="183"/>
        <v>PUM.DE</v>
      </c>
      <c r="B11364" s="52" t="s">
        <v>335</v>
      </c>
      <c r="C11364" s="50" t="s">
        <v>5218</v>
      </c>
      <c r="D11364" s="50">
        <f>DAX__2019_2020__33[[#This Row],[Open]]*(DAX__2019_2020__33[[#This Row],[Adj Close]]/DAX__2019_2020__33[[#This Row],[Close]])</f>
        <v>65.650343802021638</v>
      </c>
      <c r="E11364" s="50" t="s">
        <v>8008</v>
      </c>
      <c r="F11364" s="50" t="s">
        <v>9159</v>
      </c>
      <c r="G11364" s="50" t="s">
        <v>18958</v>
      </c>
      <c r="H11364" s="50" t="s">
        <v>25825</v>
      </c>
      <c r="I11364" s="50">
        <f>(DAX__2019_2020__33[[#This Row],[Adj Close]]-DAX__2019_2020__33[[#This Row],[Adj Open]])/DAX__2019_2020__33[[#This Row],[Adj Open]]</f>
        <v>1.639342820844792E-2</v>
      </c>
      <c r="J11364" s="50">
        <f>DAX__2019_2020__33[[#This Row],[Adj Close]]-DAX__2019_2020__33[[#This Row],[Adj Open]]</f>
        <v>1.0762341979783656</v>
      </c>
      <c r="K11364" s="50">
        <v>385579</v>
      </c>
    </row>
    <row r="11365" spans="1:11" x14ac:dyDescent="0.3">
      <c r="A11365" s="51" t="str">
        <f t="shared" si="183"/>
        <v>PUM.DE</v>
      </c>
      <c r="B11365" s="52" t="s">
        <v>336</v>
      </c>
      <c r="C11365" s="50" t="s">
        <v>5246</v>
      </c>
      <c r="D11365" s="50">
        <f>DAX__2019_2020__33[[#This Row],[Open]]*(DAX__2019_2020__33[[#This Row],[Adj Close]]/DAX__2019_2020__33[[#This Row],[Close]])</f>
        <v>66.33523563804701</v>
      </c>
      <c r="E11365" s="50" t="s">
        <v>11513</v>
      </c>
      <c r="F11365" s="50" t="s">
        <v>7475</v>
      </c>
      <c r="G11365" s="50" t="s">
        <v>11513</v>
      </c>
      <c r="H11365" s="50" t="s">
        <v>25838</v>
      </c>
      <c r="I11365" s="50">
        <f>(DAX__2019_2020__33[[#This Row],[Adj Close]]-DAX__2019_2020__33[[#This Row],[Adj Open]])/DAX__2019_2020__33[[#This Row],[Adj Open]]</f>
        <v>3.3923228587467609E-2</v>
      </c>
      <c r="J11365" s="50">
        <f>DAX__2019_2020__33[[#This Row],[Adj Close]]-DAX__2019_2020__33[[#This Row],[Adj Open]]</f>
        <v>2.2503053619529965</v>
      </c>
      <c r="K11365" s="50">
        <v>433827</v>
      </c>
    </row>
    <row r="11366" spans="1:11" x14ac:dyDescent="0.3">
      <c r="A11366" s="51" t="str">
        <f t="shared" si="183"/>
        <v>PUM.DE</v>
      </c>
      <c r="B11366" s="52" t="s">
        <v>337</v>
      </c>
      <c r="C11366" s="50" t="s">
        <v>9260</v>
      </c>
      <c r="D11366" s="50">
        <f>DAX__2019_2020__33[[#This Row],[Open]]*(DAX__2019_2020__33[[#This Row],[Adj Close]]/DAX__2019_2020__33[[#This Row],[Close]])</f>
        <v>68.732289524475533</v>
      </c>
      <c r="E11366" s="50" t="s">
        <v>7518</v>
      </c>
      <c r="F11366" s="50" t="s">
        <v>9244</v>
      </c>
      <c r="G11366" s="50" t="s">
        <v>5414</v>
      </c>
      <c r="H11366" s="50" t="s">
        <v>25839</v>
      </c>
      <c r="I11366" s="50">
        <f>(DAX__2019_2020__33[[#This Row],[Adj Close]]-DAX__2019_2020__33[[#This Row],[Adj Open]])/DAX__2019_2020__33[[#This Row],[Adj Open]]</f>
        <v>1.7793594306049782E-2</v>
      </c>
      <c r="J11366" s="50">
        <f>DAX__2019_2020__33[[#This Row],[Adj Close]]-DAX__2019_2020__33[[#This Row],[Adj Open]]</f>
        <v>1.222994475524473</v>
      </c>
      <c r="K11366" s="50">
        <v>494688</v>
      </c>
    </row>
    <row r="11367" spans="1:11" x14ac:dyDescent="0.3">
      <c r="A11367" s="51" t="str">
        <f t="shared" si="183"/>
        <v>PUM.DE</v>
      </c>
      <c r="B11367" s="52" t="s">
        <v>338</v>
      </c>
      <c r="C11367" s="50" t="s">
        <v>5465</v>
      </c>
      <c r="D11367" s="50">
        <f>DAX__2019_2020__33[[#This Row],[Open]]*(DAX__2019_2020__33[[#This Row],[Adj Close]]/DAX__2019_2020__33[[#This Row],[Close]])</f>
        <v>69.563932702374856</v>
      </c>
      <c r="E11367" s="50" t="s">
        <v>11093</v>
      </c>
      <c r="F11367" s="50" t="s">
        <v>4947</v>
      </c>
      <c r="G11367" s="50" t="s">
        <v>4998</v>
      </c>
      <c r="H11367" s="50" t="s">
        <v>25840</v>
      </c>
      <c r="I11367" s="50">
        <f>(DAX__2019_2020__33[[#This Row],[Adj Close]]-DAX__2019_2020__33[[#This Row],[Adj Open]])/DAX__2019_2020__33[[#This Row],[Adj Open]]</f>
        <v>1.5471153740398105E-2</v>
      </c>
      <c r="J11367" s="50">
        <f>DAX__2019_2020__33[[#This Row],[Adj Close]]-DAX__2019_2020__33[[#This Row],[Adj Open]]</f>
        <v>1.0762342976251489</v>
      </c>
      <c r="K11367" s="50">
        <v>386588</v>
      </c>
    </row>
    <row r="11368" spans="1:11" x14ac:dyDescent="0.3">
      <c r="A11368" s="51" t="str">
        <f t="shared" ref="A11368:A11431" si="184">"PUM.DE"</f>
        <v>PUM.DE</v>
      </c>
      <c r="B11368" s="52" t="s">
        <v>339</v>
      </c>
      <c r="C11368" s="50" t="s">
        <v>4996</v>
      </c>
      <c r="D11368" s="50">
        <f>DAX__2019_2020__33[[#This Row],[Open]]*(DAX__2019_2020__33[[#This Row],[Adj Close]]/DAX__2019_2020__33[[#This Row],[Close]])</f>
        <v>70.933681383227423</v>
      </c>
      <c r="E11368" s="50" t="s">
        <v>11444</v>
      </c>
      <c r="F11368" s="50" t="s">
        <v>5196</v>
      </c>
      <c r="G11368" s="50" t="s">
        <v>7558</v>
      </c>
      <c r="H11368" s="50" t="s">
        <v>25841</v>
      </c>
      <c r="I11368" s="50">
        <f>(DAX__2019_2020__33[[#This Row],[Adj Close]]-DAX__2019_2020__33[[#This Row],[Adj Open]])/DAX__2019_2020__33[[#This Row],[Adj Open]]</f>
        <v>4.1379724137930373E-3</v>
      </c>
      <c r="J11368" s="50">
        <f>DAX__2019_2020__33[[#This Row],[Adj Close]]-DAX__2019_2020__33[[#This Row],[Adj Open]]</f>
        <v>0.29352161677257982</v>
      </c>
      <c r="K11368" s="50">
        <v>426887</v>
      </c>
    </row>
    <row r="11369" spans="1:11" x14ac:dyDescent="0.3">
      <c r="A11369" s="51" t="str">
        <f t="shared" si="184"/>
        <v>PUM.DE</v>
      </c>
      <c r="B11369" s="52" t="s">
        <v>340</v>
      </c>
      <c r="C11369" s="50" t="s">
        <v>5405</v>
      </c>
      <c r="D11369" s="50">
        <f>DAX__2019_2020__33[[#This Row],[Open]]*(DAX__2019_2020__33[[#This Row],[Adj Close]]/DAX__2019_2020__33[[#This Row],[Close]])</f>
        <v>71.422878090473475</v>
      </c>
      <c r="E11369" s="50" t="s">
        <v>11444</v>
      </c>
      <c r="F11369" s="50" t="s">
        <v>5407</v>
      </c>
      <c r="G11369" s="50" t="s">
        <v>7553</v>
      </c>
      <c r="H11369" s="50" t="s">
        <v>25842</v>
      </c>
      <c r="I11369" s="50">
        <f>(DAX__2019_2020__33[[#This Row],[Adj Close]]-DAX__2019_2020__33[[#This Row],[Adj Open]])/DAX__2019_2020__33[[#This Row],[Adj Open]]</f>
        <v>-8.9041369863013514E-3</v>
      </c>
      <c r="J11369" s="50">
        <f>DAX__2019_2020__33[[#This Row],[Adj Close]]-DAX__2019_2020__33[[#This Row],[Adj Open]]</f>
        <v>-0.63595909047347732</v>
      </c>
      <c r="K11369" s="50">
        <v>284133</v>
      </c>
    </row>
    <row r="11370" spans="1:11" x14ac:dyDescent="0.3">
      <c r="A11370" s="51" t="str">
        <f t="shared" si="184"/>
        <v>PUM.DE</v>
      </c>
      <c r="B11370" s="52" t="s">
        <v>341</v>
      </c>
      <c r="C11370" s="50" t="s">
        <v>11014</v>
      </c>
      <c r="D11370" s="50">
        <f>DAX__2019_2020__33[[#This Row],[Open]]*(DAX__2019_2020__33[[#This Row],[Adj Close]]/DAX__2019_2020__33[[#This Row],[Close]])</f>
        <v>71.373957081871467</v>
      </c>
      <c r="E11370" s="50" t="s">
        <v>11051</v>
      </c>
      <c r="F11370" s="50" t="s">
        <v>25843</v>
      </c>
      <c r="G11370" s="50" t="s">
        <v>7551</v>
      </c>
      <c r="H11370" s="50" t="s">
        <v>25844</v>
      </c>
      <c r="I11370" s="50">
        <f>(DAX__2019_2020__33[[#This Row],[Adj Close]]-DAX__2019_2020__33[[#This Row],[Adj Open]])/DAX__2019_2020__33[[#This Row],[Adj Open]]</f>
        <v>6.1686774298290985E-3</v>
      </c>
      <c r="J11370" s="50">
        <f>DAX__2019_2020__33[[#This Row],[Adj Close]]-DAX__2019_2020__33[[#This Row],[Adj Open]]</f>
        <v>0.44028291812853126</v>
      </c>
      <c r="K11370" s="50">
        <v>410012</v>
      </c>
    </row>
    <row r="11371" spans="1:11" x14ac:dyDescent="0.3">
      <c r="A11371" s="51" t="str">
        <f t="shared" si="184"/>
        <v>PUM.DE</v>
      </c>
      <c r="B11371" s="52" t="s">
        <v>342</v>
      </c>
      <c r="C11371" s="50" t="s">
        <v>11060</v>
      </c>
      <c r="D11371" s="50">
        <f>DAX__2019_2020__33[[#This Row],[Open]]*(DAX__2019_2020__33[[#This Row],[Adj Close]]/DAX__2019_2020__33[[#This Row],[Close]])</f>
        <v>72.156679219981982</v>
      </c>
      <c r="E11371" s="50" t="s">
        <v>19317</v>
      </c>
      <c r="F11371" s="50" t="s">
        <v>7551</v>
      </c>
      <c r="G11371" s="50" t="s">
        <v>9409</v>
      </c>
      <c r="H11371" s="50" t="s">
        <v>25845</v>
      </c>
      <c r="I11371" s="50">
        <f>(DAX__2019_2020__33[[#This Row],[Adj Close]]-DAX__2019_2020__33[[#This Row],[Adj Open]])/DAX__2019_2020__33[[#This Row],[Adj Open]]</f>
        <v>2.2372908474576302E-2</v>
      </c>
      <c r="J11371" s="50">
        <f>DAX__2019_2020__33[[#This Row],[Adj Close]]-DAX__2019_2020__33[[#This Row],[Adj Open]]</f>
        <v>1.6143547800180187</v>
      </c>
      <c r="K11371" s="50">
        <v>507784</v>
      </c>
    </row>
    <row r="11372" spans="1:11" x14ac:dyDescent="0.3">
      <c r="A11372" s="51" t="str">
        <f t="shared" si="184"/>
        <v>PUM.DE</v>
      </c>
      <c r="B11372" s="52" t="s">
        <v>343</v>
      </c>
      <c r="C11372" s="50" t="s">
        <v>11461</v>
      </c>
      <c r="D11372" s="50">
        <f>DAX__2019_2020__33[[#This Row],[Open]]*(DAX__2019_2020__33[[#This Row],[Adj Close]]/DAX__2019_2020__33[[#This Row],[Close]])</f>
        <v>74.064548367444601</v>
      </c>
      <c r="E11372" s="50" t="s">
        <v>25846</v>
      </c>
      <c r="F11372" s="50" t="s">
        <v>19317</v>
      </c>
      <c r="G11372" s="50" t="s">
        <v>5396</v>
      </c>
      <c r="H11372" s="50" t="s">
        <v>25847</v>
      </c>
      <c r="I11372" s="50">
        <f>(DAX__2019_2020__33[[#This Row],[Adj Close]]-DAX__2019_2020__33[[#This Row],[Adj Open]])/DAX__2019_2020__33[[#This Row],[Adj Open]]</f>
        <v>3.9630516762107926E-3</v>
      </c>
      <c r="J11372" s="50">
        <f>DAX__2019_2020__33[[#This Row],[Adj Close]]-DAX__2019_2020__33[[#This Row],[Adj Open]]</f>
        <v>0.29352163255539665</v>
      </c>
      <c r="K11372" s="50">
        <v>463742</v>
      </c>
    </row>
    <row r="11373" spans="1:11" x14ac:dyDescent="0.3">
      <c r="A11373" s="51" t="str">
        <f t="shared" si="184"/>
        <v>PUM.DE</v>
      </c>
      <c r="B11373" s="52" t="s">
        <v>344</v>
      </c>
      <c r="C11373" s="50" t="s">
        <v>19328</v>
      </c>
      <c r="D11373" s="50">
        <f>DAX__2019_2020__33[[#This Row],[Open]]*(DAX__2019_2020__33[[#This Row],[Adj Close]]/DAX__2019_2020__33[[#This Row],[Close]])</f>
        <v>75.140793857567587</v>
      </c>
      <c r="E11373" s="50" t="s">
        <v>11182</v>
      </c>
      <c r="F11373" s="50" t="s">
        <v>25848</v>
      </c>
      <c r="G11373" s="50" t="s">
        <v>19366</v>
      </c>
      <c r="H11373" s="50" t="s">
        <v>25849</v>
      </c>
      <c r="I11373" s="50">
        <f>(DAX__2019_2020__33[[#This Row],[Adj Close]]-DAX__2019_2020__33[[#This Row],[Adj Open]])/DAX__2019_2020__33[[#This Row],[Adj Open]]</f>
        <v>-6.5104164123536354E-3</v>
      </c>
      <c r="J11373" s="50">
        <f>DAX__2019_2020__33[[#This Row],[Adj Close]]-DAX__2019_2020__33[[#This Row],[Adj Open]]</f>
        <v>-0.48919785756758927</v>
      </c>
      <c r="K11373" s="50">
        <v>410674</v>
      </c>
    </row>
    <row r="11374" spans="1:11" x14ac:dyDescent="0.3">
      <c r="A11374" s="51" t="str">
        <f t="shared" si="184"/>
        <v>PUM.DE</v>
      </c>
      <c r="B11374" s="52" t="s">
        <v>345</v>
      </c>
      <c r="C11374" s="50" t="s">
        <v>19328</v>
      </c>
      <c r="D11374" s="50">
        <f>DAX__2019_2020__33[[#This Row],[Open]]*(DAX__2019_2020__33[[#This Row],[Adj Close]]/DAX__2019_2020__33[[#This Row],[Close]])</f>
        <v>75.14079187449822</v>
      </c>
      <c r="E11374" s="50" t="s">
        <v>11179</v>
      </c>
      <c r="F11374" s="50" t="s">
        <v>19364</v>
      </c>
      <c r="G11374" s="50" t="s">
        <v>19364</v>
      </c>
      <c r="H11374" s="50" t="s">
        <v>25850</v>
      </c>
      <c r="I11374" s="50">
        <f>(DAX__2019_2020__33[[#This Row],[Adj Close]]-DAX__2019_2020__33[[#This Row],[Adj Open]])/DAX__2019_2020__33[[#This Row],[Adj Open]]</f>
        <v>-9.1146480814591549E-3</v>
      </c>
      <c r="J11374" s="50">
        <f>DAX__2019_2020__33[[#This Row],[Adj Close]]-DAX__2019_2020__33[[#This Row],[Adj Open]]</f>
        <v>-0.6848818744982168</v>
      </c>
      <c r="K11374" s="50">
        <v>353754</v>
      </c>
    </row>
    <row r="11375" spans="1:11" x14ac:dyDescent="0.3">
      <c r="A11375" s="51" t="str">
        <f t="shared" si="184"/>
        <v>PUM.DE</v>
      </c>
      <c r="B11375" s="52" t="s">
        <v>346</v>
      </c>
      <c r="C11375" s="50" t="s">
        <v>25851</v>
      </c>
      <c r="D11375" s="50">
        <f>DAX__2019_2020__33[[#This Row],[Open]]*(DAX__2019_2020__33[[#This Row],[Adj Close]]/DAX__2019_2020__33[[#This Row],[Close]])</f>
        <v>74.79834288946374</v>
      </c>
      <c r="E11375" s="50" t="s">
        <v>5212</v>
      </c>
      <c r="F11375" s="50" t="s">
        <v>5396</v>
      </c>
      <c r="G11375" s="50" t="s">
        <v>11177</v>
      </c>
      <c r="H11375" s="50" t="s">
        <v>25852</v>
      </c>
      <c r="I11375" s="50">
        <f>(DAX__2019_2020__33[[#This Row],[Adj Close]]-DAX__2019_2020__33[[#This Row],[Adj Open]])/DAX__2019_2020__33[[#This Row],[Adj Open]]</f>
        <v>-6.5395686019449888E-4</v>
      </c>
      <c r="J11375" s="50">
        <f>DAX__2019_2020__33[[#This Row],[Adj Close]]-DAX__2019_2020__33[[#This Row],[Adj Open]]</f>
        <v>-4.8914889463745226E-2</v>
      </c>
      <c r="K11375" s="50">
        <v>258275</v>
      </c>
    </row>
    <row r="11376" spans="1:11" x14ac:dyDescent="0.3">
      <c r="A11376" s="51" t="str">
        <f t="shared" si="184"/>
        <v>PUM.DE</v>
      </c>
      <c r="B11376" s="52" t="s">
        <v>347</v>
      </c>
      <c r="C11376" s="50" t="s">
        <v>5396</v>
      </c>
      <c r="D11376" s="50">
        <f>DAX__2019_2020__33[[#This Row],[Open]]*(DAX__2019_2020__33[[#This Row],[Adj Close]]/DAX__2019_2020__33[[#This Row],[Close]])</f>
        <v>74.358069736914914</v>
      </c>
      <c r="E11376" s="50" t="s">
        <v>25853</v>
      </c>
      <c r="F11376" s="50" t="s">
        <v>9361</v>
      </c>
      <c r="G11376" s="50" t="s">
        <v>11179</v>
      </c>
      <c r="H11376" s="50" t="s">
        <v>25854</v>
      </c>
      <c r="I11376" s="50">
        <f>(DAX__2019_2020__33[[#This Row],[Adj Close]]-DAX__2019_2020__33[[#This Row],[Adj Open]])/DAX__2019_2020__33[[#This Row],[Adj Open]]</f>
        <v>1.4473657894736777E-2</v>
      </c>
      <c r="J11376" s="50">
        <f>DAX__2019_2020__33[[#This Row],[Adj Close]]-DAX__2019_2020__33[[#This Row],[Adj Open]]</f>
        <v>1.0762332630850864</v>
      </c>
      <c r="K11376" s="50">
        <v>543461</v>
      </c>
    </row>
    <row r="11377" spans="1:11" x14ac:dyDescent="0.3">
      <c r="A11377" s="51" t="str">
        <f t="shared" si="184"/>
        <v>PUM.DE</v>
      </c>
      <c r="B11377" s="52" t="s">
        <v>348</v>
      </c>
      <c r="C11377" s="50" t="s">
        <v>25853</v>
      </c>
      <c r="D11377" s="50">
        <f>DAX__2019_2020__33[[#This Row],[Open]]*(DAX__2019_2020__33[[#This Row],[Adj Close]]/DAX__2019_2020__33[[#This Row],[Close]])</f>
        <v>75.727827323428457</v>
      </c>
      <c r="E11377" s="50" t="s">
        <v>19401</v>
      </c>
      <c r="F11377" s="50" t="s">
        <v>9421</v>
      </c>
      <c r="G11377" s="50" t="s">
        <v>25855</v>
      </c>
      <c r="H11377" s="50" t="s">
        <v>25856</v>
      </c>
      <c r="I11377" s="50">
        <f>(DAX__2019_2020__33[[#This Row],[Adj Close]]-DAX__2019_2020__33[[#This Row],[Adj Open]])/DAX__2019_2020__33[[#This Row],[Adj Open]]</f>
        <v>1.2919896306979404E-2</v>
      </c>
      <c r="J11377" s="50">
        <f>DAX__2019_2020__33[[#This Row],[Adj Close]]-DAX__2019_2020__33[[#This Row],[Adj Open]]</f>
        <v>0.97839567657153736</v>
      </c>
      <c r="K11377" s="50">
        <v>344120</v>
      </c>
    </row>
    <row r="11378" spans="1:11" x14ac:dyDescent="0.3">
      <c r="A11378" s="51" t="str">
        <f t="shared" si="184"/>
        <v>PUM.DE</v>
      </c>
      <c r="B11378" s="52" t="s">
        <v>349</v>
      </c>
      <c r="C11378" s="50" t="s">
        <v>19411</v>
      </c>
      <c r="D11378" s="50">
        <f>DAX__2019_2020__33[[#This Row],[Open]]*(DAX__2019_2020__33[[#This Row],[Adj Close]]/DAX__2019_2020__33[[#This Row],[Close]])</f>
        <v>76.804063252000958</v>
      </c>
      <c r="E11378" s="50" t="s">
        <v>25857</v>
      </c>
      <c r="F11378" s="50" t="s">
        <v>11179</v>
      </c>
      <c r="G11378" s="50" t="s">
        <v>25858</v>
      </c>
      <c r="H11378" s="50" t="s">
        <v>25859</v>
      </c>
      <c r="I11378" s="50">
        <f>(DAX__2019_2020__33[[#This Row],[Adj Close]]-DAX__2019_2020__33[[#This Row],[Adj Open]])/DAX__2019_2020__33[[#This Row],[Adj Open]]</f>
        <v>-1.719742675159238E-2</v>
      </c>
      <c r="J11378" s="50">
        <f>DAX__2019_2020__33[[#This Row],[Adj Close]]-DAX__2019_2020__33[[#This Row],[Adj Open]]</f>
        <v>-1.3208322520009546</v>
      </c>
      <c r="K11378" s="50">
        <v>477977</v>
      </c>
    </row>
    <row r="11379" spans="1:11" x14ac:dyDescent="0.3">
      <c r="A11379" s="51" t="str">
        <f t="shared" si="184"/>
        <v>PUM.DE</v>
      </c>
      <c r="B11379" s="52" t="s">
        <v>350</v>
      </c>
      <c r="C11379" s="50" t="s">
        <v>19403</v>
      </c>
      <c r="D11379" s="50">
        <f>DAX__2019_2020__33[[#This Row],[Open]]*(DAX__2019_2020__33[[#This Row],[Adj Close]]/DAX__2019_2020__33[[#This Row],[Close]])</f>
        <v>76.217021786932619</v>
      </c>
      <c r="E11379" s="50" t="s">
        <v>25860</v>
      </c>
      <c r="F11379" s="50" t="s">
        <v>25861</v>
      </c>
      <c r="G11379" s="50" t="s">
        <v>25862</v>
      </c>
      <c r="H11379" s="50" t="s">
        <v>25863</v>
      </c>
      <c r="I11379" s="50">
        <f>(DAX__2019_2020__33[[#This Row],[Adj Close]]-DAX__2019_2020__33[[#This Row],[Adj Open]])/DAX__2019_2020__33[[#This Row],[Adj Open]]</f>
        <v>2.5673426811978024E-3</v>
      </c>
      <c r="J11379" s="50">
        <f>DAX__2019_2020__33[[#This Row],[Adj Close]]-DAX__2019_2020__33[[#This Row],[Adj Open]]</f>
        <v>0.1956752130673749</v>
      </c>
      <c r="K11379" s="50">
        <v>225025</v>
      </c>
    </row>
    <row r="11380" spans="1:11" x14ac:dyDescent="0.3">
      <c r="A11380" s="51" t="str">
        <f t="shared" si="184"/>
        <v>PUM.DE</v>
      </c>
      <c r="B11380" s="52" t="s">
        <v>351</v>
      </c>
      <c r="C11380" s="50" t="s">
        <v>25853</v>
      </c>
      <c r="D11380" s="50">
        <f>DAX__2019_2020__33[[#This Row],[Open]]*(DAX__2019_2020__33[[#This Row],[Adj Close]]/DAX__2019_2020__33[[#This Row],[Close]])</f>
        <v>75.727827752817859</v>
      </c>
      <c r="E11380" s="50" t="s">
        <v>25853</v>
      </c>
      <c r="F11380" s="50" t="s">
        <v>11427</v>
      </c>
      <c r="G11380" s="50" t="s">
        <v>5395</v>
      </c>
      <c r="H11380" s="50" t="s">
        <v>25864</v>
      </c>
      <c r="I11380" s="50">
        <f>(DAX__2019_2020__33[[#This Row],[Adj Close]]-DAX__2019_2020__33[[#This Row],[Adj Open]])/DAX__2019_2020__33[[#This Row],[Adj Open]]</f>
        <v>-2.4547828823053511E-2</v>
      </c>
      <c r="J11380" s="50">
        <f>DAX__2019_2020__33[[#This Row],[Adj Close]]-DAX__2019_2020__33[[#This Row],[Adj Open]]</f>
        <v>-1.8589537528178539</v>
      </c>
      <c r="K11380" s="50">
        <v>618879</v>
      </c>
    </row>
    <row r="11381" spans="1:11" x14ac:dyDescent="0.3">
      <c r="A11381" s="51" t="str">
        <f t="shared" si="184"/>
        <v>PUM.DE</v>
      </c>
      <c r="B11381" s="52" t="s">
        <v>352</v>
      </c>
      <c r="C11381" s="50" t="s">
        <v>5395</v>
      </c>
      <c r="D11381" s="50">
        <f>DAX__2019_2020__33[[#This Row],[Open]]*(DAX__2019_2020__33[[#This Row],[Adj Close]]/DAX__2019_2020__33[[#This Row],[Close]])</f>
        <v>73.868871193803272</v>
      </c>
      <c r="E11381" s="50" t="s">
        <v>5396</v>
      </c>
      <c r="F11381" s="50" t="s">
        <v>25865</v>
      </c>
      <c r="G11381" s="50" t="s">
        <v>9373</v>
      </c>
      <c r="H11381" s="50" t="s">
        <v>25866</v>
      </c>
      <c r="I11381" s="50">
        <f>(DAX__2019_2020__33[[#This Row],[Adj Close]]-DAX__2019_2020__33[[#This Row],[Adj Open]])/DAX__2019_2020__33[[#This Row],[Adj Open]]</f>
        <v>-2.6489668874171255E-3</v>
      </c>
      <c r="J11381" s="50">
        <f>DAX__2019_2020__33[[#This Row],[Adj Close]]-DAX__2019_2020__33[[#This Row],[Adj Open]]</f>
        <v>-0.19567619380326562</v>
      </c>
      <c r="K11381" s="50">
        <v>591768</v>
      </c>
    </row>
    <row r="11382" spans="1:11" x14ac:dyDescent="0.3">
      <c r="A11382" s="51" t="str">
        <f t="shared" si="184"/>
        <v>PUM.DE</v>
      </c>
      <c r="B11382" s="52" t="s">
        <v>353</v>
      </c>
      <c r="C11382" s="50" t="s">
        <v>5464</v>
      </c>
      <c r="D11382" s="50">
        <f>DAX__2019_2020__33[[#This Row],[Open]]*(DAX__2019_2020__33[[#This Row],[Adj Close]]/DAX__2019_2020__33[[#This Row],[Close]])</f>
        <v>73.624279119012215</v>
      </c>
      <c r="E11382" s="50" t="s">
        <v>9361</v>
      </c>
      <c r="F11382" s="50" t="s">
        <v>11438</v>
      </c>
      <c r="G11382" s="50" t="s">
        <v>11044</v>
      </c>
      <c r="H11382" s="50" t="s">
        <v>25867</v>
      </c>
      <c r="I11382" s="50">
        <f>(DAX__2019_2020__33[[#This Row],[Adj Close]]-DAX__2019_2020__33[[#This Row],[Adj Open]])/DAX__2019_2020__33[[#This Row],[Adj Open]]</f>
        <v>-1.1960159468438612E-2</v>
      </c>
      <c r="J11382" s="50">
        <f>DAX__2019_2020__33[[#This Row],[Adj Close]]-DAX__2019_2020__33[[#This Row],[Adj Open]]</f>
        <v>-0.88055811901222114</v>
      </c>
      <c r="K11382" s="50">
        <v>368955</v>
      </c>
    </row>
    <row r="11383" spans="1:11" x14ac:dyDescent="0.3">
      <c r="A11383" s="51" t="str">
        <f t="shared" si="184"/>
        <v>PUM.DE</v>
      </c>
      <c r="B11383" s="52" t="s">
        <v>354</v>
      </c>
      <c r="C11383" s="50" t="s">
        <v>11031</v>
      </c>
      <c r="D11383" s="50">
        <f>DAX__2019_2020__33[[#This Row],[Open]]*(DAX__2019_2020__33[[#This Row],[Adj Close]]/DAX__2019_2020__33[[#This Row],[Close]])</f>
        <v>71.912083280268519</v>
      </c>
      <c r="E11383" s="50" t="s">
        <v>11424</v>
      </c>
      <c r="F11383" s="50" t="s">
        <v>11122</v>
      </c>
      <c r="G11383" s="50" t="s">
        <v>11050</v>
      </c>
      <c r="H11383" s="50" t="s">
        <v>25868</v>
      </c>
      <c r="I11383" s="50">
        <f>(DAX__2019_2020__33[[#This Row],[Adj Close]]-DAX__2019_2020__33[[#This Row],[Adj Open]])/DAX__2019_2020__33[[#This Row],[Adj Open]]</f>
        <v>6.8031292517015108E-4</v>
      </c>
      <c r="J11383" s="50">
        <f>DAX__2019_2020__33[[#This Row],[Adj Close]]-DAX__2019_2020__33[[#This Row],[Adj Open]]</f>
        <v>4.8922719731478992E-2</v>
      </c>
      <c r="K11383" s="50">
        <v>429718</v>
      </c>
    </row>
    <row r="11384" spans="1:11" x14ac:dyDescent="0.3">
      <c r="A11384" s="51" t="str">
        <f t="shared" si="184"/>
        <v>PUM.DE</v>
      </c>
      <c r="B11384" s="52" t="s">
        <v>355</v>
      </c>
      <c r="C11384" s="50" t="s">
        <v>11050</v>
      </c>
      <c r="D11384" s="50">
        <f>DAX__2019_2020__33[[#This Row],[Open]]*(DAX__2019_2020__33[[#This Row],[Adj Close]]/DAX__2019_2020__33[[#This Row],[Close]])</f>
        <v>71.96101008681687</v>
      </c>
      <c r="E11384" s="50" t="s">
        <v>25869</v>
      </c>
      <c r="F11384" s="50" t="s">
        <v>7522</v>
      </c>
      <c r="G11384" s="50" t="s">
        <v>5452</v>
      </c>
      <c r="H11384" s="50" t="s">
        <v>25870</v>
      </c>
      <c r="I11384" s="50">
        <f>(DAX__2019_2020__33[[#This Row],[Adj Close]]-DAX__2019_2020__33[[#This Row],[Adj Open]])/DAX__2019_2020__33[[#This Row],[Adj Open]]</f>
        <v>-1.5635634984270449E-2</v>
      </c>
      <c r="J11384" s="50">
        <f>DAX__2019_2020__33[[#This Row],[Adj Close]]-DAX__2019_2020__33[[#This Row],[Adj Open]]</f>
        <v>-1.1251560868168724</v>
      </c>
      <c r="K11384" s="50">
        <v>403016</v>
      </c>
    </row>
    <row r="11385" spans="1:11" x14ac:dyDescent="0.3">
      <c r="A11385" s="51" t="str">
        <f t="shared" si="184"/>
        <v>PUM.DE</v>
      </c>
      <c r="B11385" s="52" t="s">
        <v>356</v>
      </c>
      <c r="C11385" s="50" t="s">
        <v>9330</v>
      </c>
      <c r="D11385" s="50">
        <f>DAX__2019_2020__33[[#This Row],[Open]]*(DAX__2019_2020__33[[#This Row],[Adj Close]]/DAX__2019_2020__33[[#This Row],[Close]])</f>
        <v>70.49340219775749</v>
      </c>
      <c r="E11385" s="50" t="s">
        <v>25843</v>
      </c>
      <c r="F11385" s="50" t="s">
        <v>5406</v>
      </c>
      <c r="G11385" s="50" t="s">
        <v>5494</v>
      </c>
      <c r="H11385" s="50" t="s">
        <v>25871</v>
      </c>
      <c r="I11385" s="50">
        <f>(DAX__2019_2020__33[[#This Row],[Adj Close]]-DAX__2019_2020__33[[#This Row],[Adj Open]])/DAX__2019_2020__33[[#This Row],[Adj Open]]</f>
        <v>-5.5517138562783831E-3</v>
      </c>
      <c r="J11385" s="50">
        <f>DAX__2019_2020__33[[#This Row],[Adj Close]]-DAX__2019_2020__33[[#This Row],[Adj Open]]</f>
        <v>-0.39135919775749528</v>
      </c>
      <c r="K11385" s="50">
        <v>557021</v>
      </c>
    </row>
    <row r="11386" spans="1:11" x14ac:dyDescent="0.3">
      <c r="A11386" s="51" t="str">
        <f t="shared" si="184"/>
        <v>PUM.DE</v>
      </c>
      <c r="B11386" s="52" t="s">
        <v>357</v>
      </c>
      <c r="C11386" s="50" t="s">
        <v>5196</v>
      </c>
      <c r="D11386" s="50">
        <f>DAX__2019_2020__33[[#This Row],[Open]]*(DAX__2019_2020__33[[#This Row],[Adj Close]]/DAX__2019_2020__33[[#This Row],[Close]])</f>
        <v>70.542327830966926</v>
      </c>
      <c r="E11386" s="50" t="s">
        <v>9397</v>
      </c>
      <c r="F11386" s="50" t="s">
        <v>11219</v>
      </c>
      <c r="G11386" s="50" t="s">
        <v>9397</v>
      </c>
      <c r="H11386" s="50" t="s">
        <v>25872</v>
      </c>
      <c r="I11386" s="50">
        <f>(DAX__2019_2020__33[[#This Row],[Adj Close]]-DAX__2019_2020__33[[#This Row],[Adj Open]])/DAX__2019_2020__33[[#This Row],[Adj Open]]</f>
        <v>2.4965382107222895E-2</v>
      </c>
      <c r="J11386" s="50">
        <f>DAX__2019_2020__33[[#This Row],[Adj Close]]-DAX__2019_2020__33[[#This Row],[Adj Open]]</f>
        <v>1.7611161690330732</v>
      </c>
      <c r="K11386" s="50">
        <v>408168</v>
      </c>
    </row>
    <row r="11387" spans="1:11" x14ac:dyDescent="0.3">
      <c r="A11387" s="51" t="str">
        <f t="shared" si="184"/>
        <v>PUM.DE</v>
      </c>
      <c r="B11387" s="52" t="s">
        <v>358</v>
      </c>
      <c r="C11387" s="50" t="s">
        <v>11031</v>
      </c>
      <c r="D11387" s="50">
        <f>DAX__2019_2020__33[[#This Row],[Open]]*(DAX__2019_2020__33[[#This Row],[Adj Close]]/DAX__2019_2020__33[[#This Row],[Close]])</f>
        <v>71.912077604575543</v>
      </c>
      <c r="E11387" s="50" t="s">
        <v>25869</v>
      </c>
      <c r="F11387" s="50" t="s">
        <v>11857</v>
      </c>
      <c r="G11387" s="50" t="s">
        <v>7551</v>
      </c>
      <c r="H11387" s="50" t="s">
        <v>25844</v>
      </c>
      <c r="I11387" s="50">
        <f>(DAX__2019_2020__33[[#This Row],[Adj Close]]-DAX__2019_2020__33[[#This Row],[Adj Open]])/DAX__2019_2020__33[[#This Row],[Adj Open]]</f>
        <v>-1.3605170068027661E-3</v>
      </c>
      <c r="J11387" s="50">
        <f>DAX__2019_2020__33[[#This Row],[Adj Close]]-DAX__2019_2020__33[[#This Row],[Adj Open]]</f>
        <v>-9.7837604575545356E-2</v>
      </c>
      <c r="K11387" s="50">
        <v>444271</v>
      </c>
    </row>
    <row r="11388" spans="1:11" x14ac:dyDescent="0.3">
      <c r="A11388" s="51" t="str">
        <f t="shared" si="184"/>
        <v>PUM.DE</v>
      </c>
      <c r="B11388" s="52" t="s">
        <v>359</v>
      </c>
      <c r="C11388" s="50" t="s">
        <v>9397</v>
      </c>
      <c r="D11388" s="50">
        <f>DAX__2019_2020__33[[#This Row],[Open]]*(DAX__2019_2020__33[[#This Row],[Adj Close]]/DAX__2019_2020__33[[#This Row],[Close]])</f>
        <v>72.303440294665052</v>
      </c>
      <c r="E11388" s="50" t="s">
        <v>9397</v>
      </c>
      <c r="F11388" s="50" t="s">
        <v>11041</v>
      </c>
      <c r="G11388" s="50" t="s">
        <v>11041</v>
      </c>
      <c r="H11388" s="50" t="s">
        <v>25873</v>
      </c>
      <c r="I11388" s="50">
        <f>(DAX__2019_2020__33[[#This Row],[Adj Close]]-DAX__2019_2020__33[[#This Row],[Adj Open]])/DAX__2019_2020__33[[#This Row],[Adj Open]]</f>
        <v>-2.7063598726289589E-2</v>
      </c>
      <c r="J11388" s="50">
        <f>DAX__2019_2020__33[[#This Row],[Adj Close]]-DAX__2019_2020__33[[#This Row],[Adj Open]]</f>
        <v>-1.9567912946650523</v>
      </c>
      <c r="K11388" s="50">
        <v>507529</v>
      </c>
    </row>
    <row r="11389" spans="1:11" x14ac:dyDescent="0.3">
      <c r="A11389" s="51" t="str">
        <f t="shared" si="184"/>
        <v>PUM.DE</v>
      </c>
      <c r="B11389" s="52" t="s">
        <v>360</v>
      </c>
      <c r="C11389" s="50" t="s">
        <v>11041</v>
      </c>
      <c r="D11389" s="50">
        <f>DAX__2019_2020__33[[#This Row],[Open]]*(DAX__2019_2020__33[[#This Row],[Adj Close]]/DAX__2019_2020__33[[#This Row],[Close]])</f>
        <v>70.346651684671485</v>
      </c>
      <c r="E11389" s="50" t="s">
        <v>7522</v>
      </c>
      <c r="F11389" s="50" t="s">
        <v>5473</v>
      </c>
      <c r="G11389" s="50" t="s">
        <v>7927</v>
      </c>
      <c r="H11389" s="50" t="s">
        <v>25874</v>
      </c>
      <c r="I11389" s="50">
        <f>(DAX__2019_2020__33[[#This Row],[Adj Close]]-DAX__2019_2020__33[[#This Row],[Adj Open]])/DAX__2019_2020__33[[#This Row],[Adj Open]]</f>
        <v>-1.3908205454569987E-2</v>
      </c>
      <c r="J11389" s="50">
        <f>DAX__2019_2020__33[[#This Row],[Adj Close]]-DAX__2019_2020__33[[#This Row],[Adj Open]]</f>
        <v>-0.97839568467148297</v>
      </c>
      <c r="K11389" s="50">
        <v>509266</v>
      </c>
    </row>
    <row r="11390" spans="1:11" x14ac:dyDescent="0.3">
      <c r="A11390" s="51" t="str">
        <f t="shared" si="184"/>
        <v>PUM.DE</v>
      </c>
      <c r="B11390" s="52" t="s">
        <v>361</v>
      </c>
      <c r="C11390" s="50" t="s">
        <v>5427</v>
      </c>
      <c r="D11390" s="50">
        <f>DAX__2019_2020__33[[#This Row],[Open]]*(DAX__2019_2020__33[[#This Row],[Adj Close]]/DAX__2019_2020__33[[#This Row],[Close]])</f>
        <v>69.074731150863684</v>
      </c>
      <c r="E11390" s="50" t="s">
        <v>5230</v>
      </c>
      <c r="F11390" s="50" t="s">
        <v>7990</v>
      </c>
      <c r="G11390" s="50" t="s">
        <v>5230</v>
      </c>
      <c r="H11390" s="50" t="s">
        <v>25807</v>
      </c>
      <c r="I11390" s="50">
        <f>(DAX__2019_2020__33[[#This Row],[Adj Close]]-DAX__2019_2020__33[[#This Row],[Adj Open]])/DAX__2019_2020__33[[#This Row],[Adj Open]]</f>
        <v>9.9150852667162937E-3</v>
      </c>
      <c r="J11390" s="50">
        <f>DAX__2019_2020__33[[#This Row],[Adj Close]]-DAX__2019_2020__33[[#This Row],[Adj Open]]</f>
        <v>0.68488184913631756</v>
      </c>
      <c r="K11390" s="50">
        <v>293782</v>
      </c>
    </row>
    <row r="11391" spans="1:11" x14ac:dyDescent="0.3">
      <c r="A11391" s="51" t="str">
        <f t="shared" si="184"/>
        <v>PUM.DE</v>
      </c>
      <c r="B11391" s="52" t="s">
        <v>362</v>
      </c>
      <c r="C11391" s="50" t="s">
        <v>5494</v>
      </c>
      <c r="D11391" s="50">
        <f>DAX__2019_2020__33[[#This Row],[Open]]*(DAX__2019_2020__33[[#This Row],[Adj Close]]/DAX__2019_2020__33[[#This Row],[Close]])</f>
        <v>70.102055102374479</v>
      </c>
      <c r="E11391" s="50" t="s">
        <v>4996</v>
      </c>
      <c r="F11391" s="50" t="s">
        <v>11851</v>
      </c>
      <c r="G11391" s="50" t="s">
        <v>4947</v>
      </c>
      <c r="H11391" s="50" t="s">
        <v>25782</v>
      </c>
      <c r="I11391" s="50">
        <f>(DAX__2019_2020__33[[#This Row],[Adj Close]]-DAX__2019_2020__33[[#This Row],[Adj Open]])/DAX__2019_2020__33[[#This Row],[Adj Open]]</f>
        <v>-1.2561088274638232E-2</v>
      </c>
      <c r="J11391" s="50">
        <f>DAX__2019_2020__33[[#This Row],[Adj Close]]-DAX__2019_2020__33[[#This Row],[Adj Open]]</f>
        <v>-0.88055810237447929</v>
      </c>
      <c r="K11391" s="50">
        <v>405533</v>
      </c>
    </row>
    <row r="11392" spans="1:11" x14ac:dyDescent="0.3">
      <c r="A11392" s="51" t="str">
        <f t="shared" si="184"/>
        <v>PUM.DE</v>
      </c>
      <c r="B11392" s="52" t="s">
        <v>363</v>
      </c>
      <c r="C11392" s="50" t="s">
        <v>7927</v>
      </c>
      <c r="D11392" s="50">
        <f>DAX__2019_2020__33[[#This Row],[Open]]*(DAX__2019_2020__33[[#This Row],[Adj Close]]/DAX__2019_2020__33[[#This Row],[Close]])</f>
        <v>69.368262655753497</v>
      </c>
      <c r="E11392" s="50" t="s">
        <v>7547</v>
      </c>
      <c r="F11392" s="50" t="s">
        <v>4947</v>
      </c>
      <c r="G11392" s="50" t="s">
        <v>7522</v>
      </c>
      <c r="H11392" s="50" t="s">
        <v>25875</v>
      </c>
      <c r="I11392" s="50">
        <f>(DAX__2019_2020__33[[#This Row],[Adj Close]]-DAX__2019_2020__33[[#This Row],[Adj Open]])/DAX__2019_2020__33[[#This Row],[Adj Open]]</f>
        <v>1.9040873933966772E-2</v>
      </c>
      <c r="J11392" s="50">
        <f>DAX__2019_2020__33[[#This Row],[Adj Close]]-DAX__2019_2020__33[[#This Row],[Adj Open]]</f>
        <v>1.3208323442464973</v>
      </c>
      <c r="K11392" s="50">
        <v>351064</v>
      </c>
    </row>
    <row r="11393" spans="1:11" x14ac:dyDescent="0.3">
      <c r="A11393" s="51" t="str">
        <f t="shared" si="184"/>
        <v>PUM.DE</v>
      </c>
      <c r="B11393" s="52" t="s">
        <v>364</v>
      </c>
      <c r="C11393" s="50" t="s">
        <v>11041</v>
      </c>
      <c r="D11393" s="50">
        <f>DAX__2019_2020__33[[#This Row],[Open]]*(DAX__2019_2020__33[[#This Row],[Adj Close]]/DAX__2019_2020__33[[#This Row],[Close]])</f>
        <v>70.34665891757831</v>
      </c>
      <c r="E11393" s="50" t="s">
        <v>11429</v>
      </c>
      <c r="F11393" s="50" t="s">
        <v>9305</v>
      </c>
      <c r="G11393" s="50" t="s">
        <v>11857</v>
      </c>
      <c r="H11393" s="50" t="s">
        <v>25876</v>
      </c>
      <c r="I11393" s="50">
        <f>(DAX__2019_2020__33[[#This Row],[Adj Close]]-DAX__2019_2020__33[[#This Row],[Adj Open]])/DAX__2019_2020__33[[#This Row],[Adj Open]]</f>
        <v>1.3212739549019848E-2</v>
      </c>
      <c r="J11393" s="50">
        <f>DAX__2019_2020__33[[#This Row],[Adj Close]]-DAX__2019_2020__33[[#This Row],[Adj Open]]</f>
        <v>0.92947208242169665</v>
      </c>
      <c r="K11393" s="50">
        <v>375954</v>
      </c>
    </row>
    <row r="11394" spans="1:11" x14ac:dyDescent="0.3">
      <c r="A11394" s="51" t="str">
        <f t="shared" si="184"/>
        <v>PUM.DE</v>
      </c>
      <c r="B11394" s="52" t="s">
        <v>365</v>
      </c>
      <c r="C11394" s="50" t="s">
        <v>7558</v>
      </c>
      <c r="D11394" s="50">
        <f>DAX__2019_2020__33[[#This Row],[Open]]*(DAX__2019_2020__33[[#This Row],[Adj Close]]/DAX__2019_2020__33[[#This Row],[Close]])</f>
        <v>71.227203136459948</v>
      </c>
      <c r="E11394" s="50" t="s">
        <v>5403</v>
      </c>
      <c r="F11394" s="50" t="s">
        <v>11041</v>
      </c>
      <c r="G11394" s="50" t="s">
        <v>11502</v>
      </c>
      <c r="H11394" s="50" t="s">
        <v>25877</v>
      </c>
      <c r="I11394" s="50">
        <f>(DAX__2019_2020__33[[#This Row],[Adj Close]]-DAX__2019_2020__33[[#This Row],[Adj Open]])/DAX__2019_2020__33[[#This Row],[Adj Open]]</f>
        <v>-1.1675906112256777E-2</v>
      </c>
      <c r="J11394" s="50">
        <f>DAX__2019_2020__33[[#This Row],[Adj Close]]-DAX__2019_2020__33[[#This Row],[Adj Open]]</f>
        <v>-0.83164213645994778</v>
      </c>
      <c r="K11394" s="50">
        <v>237116</v>
      </c>
    </row>
    <row r="11395" spans="1:11" x14ac:dyDescent="0.3">
      <c r="A11395" s="51" t="str">
        <f t="shared" si="184"/>
        <v>PUM.DE</v>
      </c>
      <c r="B11395" s="52" t="s">
        <v>366</v>
      </c>
      <c r="C11395" s="50" t="s">
        <v>11502</v>
      </c>
      <c r="D11395" s="50">
        <f>DAX__2019_2020__33[[#This Row],[Open]]*(DAX__2019_2020__33[[#This Row],[Adj Close]]/DAX__2019_2020__33[[#This Row],[Close]])</f>
        <v>70.395571022117338</v>
      </c>
      <c r="E11395" s="50" t="s">
        <v>9613</v>
      </c>
      <c r="F11395" s="50" t="s">
        <v>5407</v>
      </c>
      <c r="G11395" s="50" t="s">
        <v>5452</v>
      </c>
      <c r="H11395" s="50" t="s">
        <v>25870</v>
      </c>
      <c r="I11395" s="50">
        <f>(DAX__2019_2020__33[[#This Row],[Adj Close]]-DAX__2019_2020__33[[#This Row],[Adj Open]])/DAX__2019_2020__33[[#This Row],[Adj Open]]</f>
        <v>6.2544130474391502E-3</v>
      </c>
      <c r="J11395" s="50">
        <f>DAX__2019_2020__33[[#This Row],[Adj Close]]-DAX__2019_2020__33[[#This Row],[Adj Open]]</f>
        <v>0.44028297788266002</v>
      </c>
      <c r="K11395" s="50">
        <v>226631</v>
      </c>
    </row>
    <row r="11396" spans="1:11" x14ac:dyDescent="0.3">
      <c r="A11396" s="51" t="str">
        <f t="shared" si="184"/>
        <v>PUM.DE</v>
      </c>
      <c r="B11396" s="52" t="s">
        <v>367</v>
      </c>
      <c r="C11396" s="50" t="s">
        <v>11219</v>
      </c>
      <c r="D11396" s="50">
        <f>DAX__2019_2020__33[[#This Row],[Open]]*(DAX__2019_2020__33[[#This Row],[Adj Close]]/DAX__2019_2020__33[[#This Row],[Close]])</f>
        <v>70.248807529299597</v>
      </c>
      <c r="E11396" s="50" t="s">
        <v>5452</v>
      </c>
      <c r="F11396" s="50" t="s">
        <v>9305</v>
      </c>
      <c r="G11396" s="50" t="s">
        <v>11502</v>
      </c>
      <c r="H11396" s="50" t="s">
        <v>25877</v>
      </c>
      <c r="I11396" s="50">
        <f>(DAX__2019_2020__33[[#This Row],[Adj Close]]-DAX__2019_2020__33[[#This Row],[Adj Open]])/DAX__2019_2020__33[[#This Row],[Adj Open]]</f>
        <v>2.0890528375046799E-3</v>
      </c>
      <c r="J11396" s="50">
        <f>DAX__2019_2020__33[[#This Row],[Adj Close]]-DAX__2019_2020__33[[#This Row],[Adj Open]]</f>
        <v>0.14675347070040345</v>
      </c>
      <c r="K11396" s="50">
        <v>295910</v>
      </c>
    </row>
    <row r="11397" spans="1:11" x14ac:dyDescent="0.3">
      <c r="A11397" s="51" t="str">
        <f t="shared" si="184"/>
        <v>PUM.DE</v>
      </c>
      <c r="B11397" s="52" t="s">
        <v>368</v>
      </c>
      <c r="C11397" s="50" t="s">
        <v>9305</v>
      </c>
      <c r="D11397" s="50">
        <f>DAX__2019_2020__33[[#This Row],[Open]]*(DAX__2019_2020__33[[#This Row],[Adj Close]]/DAX__2019_2020__33[[#This Row],[Close]])</f>
        <v>70.053128721189424</v>
      </c>
      <c r="E11397" s="50" t="s">
        <v>10079</v>
      </c>
      <c r="F11397" s="50" t="s">
        <v>9284</v>
      </c>
      <c r="G11397" s="50" t="s">
        <v>5213</v>
      </c>
      <c r="H11397" s="50" t="s">
        <v>25878</v>
      </c>
      <c r="I11397" s="50">
        <f>(DAX__2019_2020__33[[#This Row],[Adj Close]]-DAX__2019_2020__33[[#This Row],[Adj Open]])/DAX__2019_2020__33[[#This Row],[Adj Open]]</f>
        <v>0.1187150871149466</v>
      </c>
      <c r="J11397" s="50">
        <f>DAX__2019_2020__33[[#This Row],[Adj Close]]-DAX__2019_2020__33[[#This Row],[Adj Open]]</f>
        <v>8.3163632788105701</v>
      </c>
      <c r="K11397" s="50">
        <v>1197284</v>
      </c>
    </row>
    <row r="11398" spans="1:11" x14ac:dyDescent="0.3">
      <c r="A11398" s="51" t="str">
        <f t="shared" si="184"/>
        <v>PUM.DE</v>
      </c>
      <c r="B11398" s="52" t="s">
        <v>369</v>
      </c>
      <c r="C11398" s="50" t="s">
        <v>13005</v>
      </c>
      <c r="D11398" s="50">
        <f>DAX__2019_2020__33[[#This Row],[Open]]*(DAX__2019_2020__33[[#This Row],[Adj Close]]/DAX__2019_2020__33[[#This Row],[Close]])</f>
        <v>79.44571868988676</v>
      </c>
      <c r="E11398" s="50" t="s">
        <v>25879</v>
      </c>
      <c r="F11398" s="50" t="s">
        <v>25880</v>
      </c>
      <c r="G11398" s="50" t="s">
        <v>25880</v>
      </c>
      <c r="H11398" s="50" t="s">
        <v>25881</v>
      </c>
      <c r="I11398" s="50">
        <f>(DAX__2019_2020__33[[#This Row],[Adj Close]]-DAX__2019_2020__33[[#This Row],[Adj Open]])/DAX__2019_2020__33[[#This Row],[Adj Open]]</f>
        <v>-9.2364535432186805E-3</v>
      </c>
      <c r="J11398" s="50">
        <f>DAX__2019_2020__33[[#This Row],[Adj Close]]-DAX__2019_2020__33[[#This Row],[Adj Open]]</f>
        <v>-0.73379668988675917</v>
      </c>
      <c r="K11398" s="50">
        <v>866611</v>
      </c>
    </row>
    <row r="11399" spans="1:11" x14ac:dyDescent="0.3">
      <c r="A11399" s="51" t="str">
        <f t="shared" si="184"/>
        <v>PUM.DE</v>
      </c>
      <c r="B11399" s="52" t="s">
        <v>370</v>
      </c>
      <c r="C11399" s="50" t="s">
        <v>25882</v>
      </c>
      <c r="D11399" s="50">
        <f>DAX__2019_2020__33[[#This Row],[Open]]*(DAX__2019_2020__33[[#This Row],[Adj Close]]/DAX__2019_2020__33[[#This Row],[Close]])</f>
        <v>78.222730197101427</v>
      </c>
      <c r="E11399" s="50" t="s">
        <v>5202</v>
      </c>
      <c r="F11399" s="50" t="s">
        <v>25883</v>
      </c>
      <c r="G11399" s="50" t="s">
        <v>25884</v>
      </c>
      <c r="H11399" s="50" t="s">
        <v>25885</v>
      </c>
      <c r="I11399" s="50">
        <f>(DAX__2019_2020__33[[#This Row],[Adj Close]]-DAX__2019_2020__33[[#This Row],[Adj Open]])/DAX__2019_2020__33[[#This Row],[Adj Open]]</f>
        <v>-2.5015260475870107E-3</v>
      </c>
      <c r="J11399" s="50">
        <f>DAX__2019_2020__33[[#This Row],[Adj Close]]-DAX__2019_2020__33[[#This Row],[Adj Open]]</f>
        <v>-0.19567619710142026</v>
      </c>
      <c r="K11399" s="50">
        <v>554344</v>
      </c>
    </row>
    <row r="11400" spans="1:11" x14ac:dyDescent="0.3">
      <c r="A11400" s="51" t="str">
        <f t="shared" si="184"/>
        <v>PUM.DE</v>
      </c>
      <c r="B11400" s="52" t="s">
        <v>371</v>
      </c>
      <c r="C11400" s="50" t="s">
        <v>11201</v>
      </c>
      <c r="D11400" s="50">
        <f>DAX__2019_2020__33[[#This Row],[Open]]*(DAX__2019_2020__33[[#This Row],[Adj Close]]/DAX__2019_2020__33[[#This Row],[Close]])</f>
        <v>74.55374889681292</v>
      </c>
      <c r="E11400" s="50" t="s">
        <v>25853</v>
      </c>
      <c r="F11400" s="50" t="s">
        <v>11064</v>
      </c>
      <c r="G11400" s="50" t="s">
        <v>5198</v>
      </c>
      <c r="H11400" s="50" t="s">
        <v>25886</v>
      </c>
      <c r="I11400" s="50">
        <f>(DAX__2019_2020__33[[#This Row],[Adj Close]]-DAX__2019_2020__33[[#This Row],[Adj Open]])/DAX__2019_2020__33[[#This Row],[Adj Open]]</f>
        <v>-1.5747992745983947E-2</v>
      </c>
      <c r="J11400" s="50">
        <f>DAX__2019_2020__33[[#This Row],[Adj Close]]-DAX__2019_2020__33[[#This Row],[Adj Open]]</f>
        <v>-1.1740718968129187</v>
      </c>
      <c r="K11400" s="50">
        <v>652448</v>
      </c>
    </row>
    <row r="11401" spans="1:11" x14ac:dyDescent="0.3">
      <c r="A11401" s="51" t="str">
        <f t="shared" si="184"/>
        <v>PUM.DE</v>
      </c>
      <c r="B11401" s="52" t="s">
        <v>372</v>
      </c>
      <c r="C11401" s="50" t="s">
        <v>5198</v>
      </c>
      <c r="D11401" s="50">
        <f>DAX__2019_2020__33[[#This Row],[Open]]*(DAX__2019_2020__33[[#This Row],[Adj Close]]/DAX__2019_2020__33[[#This Row],[Close]])</f>
        <v>73.379675115506032</v>
      </c>
      <c r="E11401" s="50" t="s">
        <v>11207</v>
      </c>
      <c r="F11401" s="50" t="s">
        <v>11905</v>
      </c>
      <c r="G11401" s="50" t="s">
        <v>11424</v>
      </c>
      <c r="H11401" s="50" t="s">
        <v>25887</v>
      </c>
      <c r="I11401" s="50">
        <f>(DAX__2019_2020__33[[#This Row],[Adj Close]]-DAX__2019_2020__33[[#This Row],[Adj Open]])/DAX__2019_2020__33[[#This Row],[Adj Open]]</f>
        <v>-5.9999599999999214E-3</v>
      </c>
      <c r="J11401" s="50">
        <f>DAX__2019_2020__33[[#This Row],[Adj Close]]-DAX__2019_2020__33[[#This Row],[Adj Open]]</f>
        <v>-0.44027511550602583</v>
      </c>
      <c r="K11401" s="50">
        <v>654523</v>
      </c>
    </row>
    <row r="11402" spans="1:11" x14ac:dyDescent="0.3">
      <c r="A11402" s="51" t="str">
        <f t="shared" si="184"/>
        <v>PUM.DE</v>
      </c>
      <c r="B11402" s="52" t="s">
        <v>373</v>
      </c>
      <c r="C11402" s="50" t="s">
        <v>11053</v>
      </c>
      <c r="D11402" s="50">
        <f>DAX__2019_2020__33[[#This Row],[Open]]*(DAX__2019_2020__33[[#This Row],[Adj Close]]/DAX__2019_2020__33[[#This Row],[Close]])</f>
        <v>72.254508654539109</v>
      </c>
      <c r="E11402" s="50" t="s">
        <v>9409</v>
      </c>
      <c r="F11402" s="50" t="s">
        <v>5216</v>
      </c>
      <c r="G11402" s="50" t="s">
        <v>11051</v>
      </c>
      <c r="H11402" s="50" t="s">
        <v>25888</v>
      </c>
      <c r="I11402" s="50">
        <f>(DAX__2019_2020__33[[#This Row],[Adj Close]]-DAX__2019_2020__33[[#This Row],[Adj Open]])/DAX__2019_2020__33[[#This Row],[Adj Open]]</f>
        <v>8.1245635240232098E-3</v>
      </c>
      <c r="J11402" s="50">
        <f>DAX__2019_2020__33[[#This Row],[Adj Close]]-DAX__2019_2020__33[[#This Row],[Adj Open]]</f>
        <v>0.58703634546088779</v>
      </c>
      <c r="K11402" s="50">
        <v>715121</v>
      </c>
    </row>
    <row r="11403" spans="1:11" x14ac:dyDescent="0.3">
      <c r="A11403" s="51" t="str">
        <f t="shared" si="184"/>
        <v>PUM.DE</v>
      </c>
      <c r="B11403" s="52" t="s">
        <v>374</v>
      </c>
      <c r="C11403" s="50" t="s">
        <v>5405</v>
      </c>
      <c r="D11403" s="50">
        <f>DAX__2019_2020__33[[#This Row],[Open]]*(DAX__2019_2020__33[[#This Row],[Adj Close]]/DAX__2019_2020__33[[#This Row],[Close]])</f>
        <v>71.422884981018754</v>
      </c>
      <c r="E11403" s="50" t="s">
        <v>11122</v>
      </c>
      <c r="F11403" s="50" t="s">
        <v>7935</v>
      </c>
      <c r="G11403" s="50" t="s">
        <v>7927</v>
      </c>
      <c r="H11403" s="50" t="s">
        <v>25874</v>
      </c>
      <c r="I11403" s="50">
        <f>(DAX__2019_2020__33[[#This Row],[Adj Close]]-DAX__2019_2020__33[[#This Row],[Adj Open]])/DAX__2019_2020__33[[#This Row],[Adj Open]]</f>
        <v>-2.8767095890410852E-2</v>
      </c>
      <c r="J11403" s="50">
        <f>DAX__2019_2020__33[[#This Row],[Adj Close]]-DAX__2019_2020__33[[#This Row],[Adj Open]]</f>
        <v>-2.0546289810187517</v>
      </c>
      <c r="K11403" s="50">
        <v>925148</v>
      </c>
    </row>
    <row r="11404" spans="1:11" x14ac:dyDescent="0.3">
      <c r="A11404" s="51" t="str">
        <f t="shared" si="184"/>
        <v>PUM.DE</v>
      </c>
      <c r="B11404" s="52" t="s">
        <v>375</v>
      </c>
      <c r="C11404" s="50" t="s">
        <v>5376</v>
      </c>
      <c r="D11404" s="50">
        <f>DAX__2019_2020__33[[#This Row],[Open]]*(DAX__2019_2020__33[[#This Row],[Adj Close]]/DAX__2019_2020__33[[#This Row],[Close]])</f>
        <v>66.57982982376339</v>
      </c>
      <c r="E11404" s="50" t="s">
        <v>7990</v>
      </c>
      <c r="F11404" s="50" t="s">
        <v>5311</v>
      </c>
      <c r="G11404" s="50" t="s">
        <v>5485</v>
      </c>
      <c r="H11404" s="50" t="s">
        <v>25889</v>
      </c>
      <c r="I11404" s="50">
        <f>(DAX__2019_2020__33[[#This Row],[Adj Close]]-DAX__2019_2020__33[[#This Row],[Adj Open]])/DAX__2019_2020__33[[#This Row],[Adj Open]]</f>
        <v>1.6899249806057944E-2</v>
      </c>
      <c r="J11404" s="50">
        <f>DAX__2019_2020__33[[#This Row],[Adj Close]]-DAX__2019_2020__33[[#This Row],[Adj Open]]</f>
        <v>1.1251491762366044</v>
      </c>
      <c r="K11404" s="50">
        <v>888148</v>
      </c>
    </row>
    <row r="11405" spans="1:11" x14ac:dyDescent="0.3">
      <c r="A11405" s="51" t="str">
        <f t="shared" si="184"/>
        <v>PUM.DE</v>
      </c>
      <c r="B11405" s="52" t="s">
        <v>376</v>
      </c>
      <c r="C11405" s="50" t="s">
        <v>5441</v>
      </c>
      <c r="D11405" s="50">
        <f>DAX__2019_2020__33[[#This Row],[Open]]*(DAX__2019_2020__33[[#This Row],[Adj Close]]/DAX__2019_2020__33[[#This Row],[Close]])</f>
        <v>68.781216182157664</v>
      </c>
      <c r="E11405" s="50" t="s">
        <v>25804</v>
      </c>
      <c r="F11405" s="50" t="s">
        <v>7940</v>
      </c>
      <c r="G11405" s="50" t="s">
        <v>5376</v>
      </c>
      <c r="H11405" s="50" t="s">
        <v>25890</v>
      </c>
      <c r="I11405" s="50">
        <f>(DAX__2019_2020__33[[#This Row],[Adj Close]]-DAX__2019_2020__33[[#This Row],[Adj Open]])/DAX__2019_2020__33[[#This Row],[Adj Open]]</f>
        <v>-3.2005688534607842E-2</v>
      </c>
      <c r="J11405" s="50">
        <f>DAX__2019_2020__33[[#This Row],[Adj Close]]-DAX__2019_2020__33[[#This Row],[Adj Open]]</f>
        <v>-2.2013901821576667</v>
      </c>
      <c r="K11405" s="50">
        <v>692287</v>
      </c>
    </row>
    <row r="11406" spans="1:11" x14ac:dyDescent="0.3">
      <c r="A11406" s="51" t="str">
        <f t="shared" si="184"/>
        <v>PUM.DE</v>
      </c>
      <c r="B11406" s="52" t="s">
        <v>377</v>
      </c>
      <c r="C11406" s="50" t="s">
        <v>5457</v>
      </c>
      <c r="D11406" s="50">
        <f>DAX__2019_2020__33[[#This Row],[Open]]*(DAX__2019_2020__33[[#This Row],[Adj Close]]/DAX__2019_2020__33[[#This Row],[Close]])</f>
        <v>67.949570304171971</v>
      </c>
      <c r="E11406" s="50" t="s">
        <v>5407</v>
      </c>
      <c r="F11406" s="50" t="s">
        <v>5232</v>
      </c>
      <c r="G11406" s="50" t="s">
        <v>9265</v>
      </c>
      <c r="H11406" s="50" t="s">
        <v>25891</v>
      </c>
      <c r="I11406" s="50">
        <f>(DAX__2019_2020__33[[#This Row],[Adj Close]]-DAX__2019_2020__33[[#This Row],[Adj Open]])/DAX__2019_2020__33[[#This Row],[Adj Open]]</f>
        <v>1.3678978272670034E-2</v>
      </c>
      <c r="J11406" s="50">
        <f>DAX__2019_2020__33[[#This Row],[Adj Close]]-DAX__2019_2020__33[[#This Row],[Adj Open]]</f>
        <v>0.92948069582803328</v>
      </c>
      <c r="K11406" s="50">
        <v>1191269</v>
      </c>
    </row>
    <row r="11407" spans="1:11" x14ac:dyDescent="0.3">
      <c r="A11407" s="51" t="str">
        <f t="shared" si="184"/>
        <v>PUM.DE</v>
      </c>
      <c r="B11407" s="52" t="s">
        <v>378</v>
      </c>
      <c r="C11407" s="50" t="s">
        <v>5473</v>
      </c>
      <c r="D11407" s="50">
        <f>DAX__2019_2020__33[[#This Row],[Open]]*(DAX__2019_2020__33[[#This Row],[Adj Close]]/DAX__2019_2020__33[[#This Row],[Close]])</f>
        <v>68.976887286595868</v>
      </c>
      <c r="E11407" s="50" t="s">
        <v>11446</v>
      </c>
      <c r="F11407" s="50" t="s">
        <v>5482</v>
      </c>
      <c r="G11407" s="50" t="s">
        <v>11511</v>
      </c>
      <c r="H11407" s="50" t="s">
        <v>25892</v>
      </c>
      <c r="I11407" s="50">
        <f>(DAX__2019_2020__33[[#This Row],[Adj Close]]-DAX__2019_2020__33[[#This Row],[Adj Open]])/DAX__2019_2020__33[[#This Row],[Adj Open]]</f>
        <v>7.0926241134754142E-4</v>
      </c>
      <c r="J11407" s="50">
        <f>DAX__2019_2020__33[[#This Row],[Adj Close]]-DAX__2019_2020__33[[#This Row],[Adj Open]]</f>
        <v>4.8922713404138563E-2</v>
      </c>
      <c r="K11407" s="50">
        <v>450623</v>
      </c>
    </row>
    <row r="11408" spans="1:11" x14ac:dyDescent="0.3">
      <c r="A11408" s="51" t="str">
        <f t="shared" si="184"/>
        <v>PUM.DE</v>
      </c>
      <c r="B11408" s="52" t="s">
        <v>379</v>
      </c>
      <c r="C11408" s="50" t="s">
        <v>4947</v>
      </c>
      <c r="D11408" s="50">
        <f>DAX__2019_2020__33[[#This Row],[Open]]*(DAX__2019_2020__33[[#This Row],[Adj Close]]/DAX__2019_2020__33[[#This Row],[Close]])</f>
        <v>69.221494065406674</v>
      </c>
      <c r="E11408" s="50" t="s">
        <v>7966</v>
      </c>
      <c r="F11408" s="50" t="s">
        <v>9159</v>
      </c>
      <c r="G11408" s="50" t="s">
        <v>9159</v>
      </c>
      <c r="H11408" s="50" t="s">
        <v>25769</v>
      </c>
      <c r="I11408" s="50">
        <f>(DAX__2019_2020__33[[#This Row],[Adj Close]]-DAX__2019_2020__33[[#This Row],[Adj Open]])/DAX__2019_2020__33[[#This Row],[Adj Open]]</f>
        <v>-5.2296777385158942E-2</v>
      </c>
      <c r="J11408" s="50">
        <f>DAX__2019_2020__33[[#This Row],[Adj Close]]-DAX__2019_2020__33[[#This Row],[Adj Open]]</f>
        <v>-3.6200610654066736</v>
      </c>
      <c r="K11408" s="50">
        <v>730163</v>
      </c>
    </row>
    <row r="11409" spans="1:11" x14ac:dyDescent="0.3">
      <c r="A11409" s="51" t="str">
        <f t="shared" si="184"/>
        <v>PUM.DE</v>
      </c>
      <c r="B11409" s="52" t="s">
        <v>380</v>
      </c>
      <c r="C11409" s="50" t="s">
        <v>7369</v>
      </c>
      <c r="D11409" s="50">
        <f>DAX__2019_2020__33[[#This Row],[Open]]*(DAX__2019_2020__33[[#This Row],[Adj Close]]/DAX__2019_2020__33[[#This Row],[Close]])</f>
        <v>63.351116813229574</v>
      </c>
      <c r="E11409" s="50" t="s">
        <v>7411</v>
      </c>
      <c r="F11409" s="50" t="s">
        <v>8815</v>
      </c>
      <c r="G11409" s="50" t="s">
        <v>7298</v>
      </c>
      <c r="H11409" s="50" t="s">
        <v>25893</v>
      </c>
      <c r="I11409" s="50">
        <f>(DAX__2019_2020__33[[#This Row],[Adj Close]]-DAX__2019_2020__33[[#This Row],[Adj Open]])/DAX__2019_2020__33[[#This Row],[Adj Open]]</f>
        <v>-7.722007722007743E-3</v>
      </c>
      <c r="J11409" s="50">
        <f>DAX__2019_2020__33[[#This Row],[Adj Close]]-DAX__2019_2020__33[[#This Row],[Adj Open]]</f>
        <v>-0.48919781322957334</v>
      </c>
      <c r="K11409" s="50">
        <v>1088529</v>
      </c>
    </row>
    <row r="11410" spans="1:11" x14ac:dyDescent="0.3">
      <c r="A11410" s="51" t="str">
        <f t="shared" si="184"/>
        <v>PUM.DE</v>
      </c>
      <c r="B11410" s="52" t="s">
        <v>381</v>
      </c>
      <c r="C11410" s="50" t="s">
        <v>4965</v>
      </c>
      <c r="D11410" s="50">
        <f>DAX__2019_2020__33[[#This Row],[Open]]*(DAX__2019_2020__33[[#This Row],[Adj Close]]/DAX__2019_2020__33[[#This Row],[Close]])</f>
        <v>56.551268393032906</v>
      </c>
      <c r="E11410" s="50" t="s">
        <v>4973</v>
      </c>
      <c r="F11410" s="50" t="s">
        <v>5036</v>
      </c>
      <c r="G11410" s="50" t="s">
        <v>7704</v>
      </c>
      <c r="H11410" s="50" t="s">
        <v>25747</v>
      </c>
      <c r="I11410" s="50">
        <f>(DAX__2019_2020__33[[#This Row],[Adj Close]]-DAX__2019_2020__33[[#This Row],[Adj Open]])/DAX__2019_2020__33[[#This Row],[Adj Open]]</f>
        <v>2.9411782515774837E-2</v>
      </c>
      <c r="J11410" s="50">
        <f>DAX__2019_2020__33[[#This Row],[Adj Close]]-DAX__2019_2020__33[[#This Row],[Adj Open]]</f>
        <v>1.6632736069670955</v>
      </c>
      <c r="K11410" s="50">
        <v>876682</v>
      </c>
    </row>
    <row r="11411" spans="1:11" x14ac:dyDescent="0.3">
      <c r="A11411" s="51" t="str">
        <f t="shared" si="184"/>
        <v>PUM.DE</v>
      </c>
      <c r="B11411" s="52" t="s">
        <v>382</v>
      </c>
      <c r="C11411" s="50" t="s">
        <v>5606</v>
      </c>
      <c r="D11411" s="50">
        <f>DAX__2019_2020__33[[#This Row],[Open]]*(DAX__2019_2020__33[[#This Row],[Adj Close]]/DAX__2019_2020__33[[#This Row],[Close]])</f>
        <v>58.801577807860667</v>
      </c>
      <c r="E11411" s="50" t="s">
        <v>7903</v>
      </c>
      <c r="F11411" s="50" t="s">
        <v>9673</v>
      </c>
      <c r="G11411" s="50" t="s">
        <v>5161</v>
      </c>
      <c r="H11411" s="50" t="s">
        <v>25739</v>
      </c>
      <c r="I11411" s="50">
        <f>(DAX__2019_2020__33[[#This Row],[Adj Close]]-DAX__2019_2020__33[[#This Row],[Adj Open]])/DAX__2019_2020__33[[#This Row],[Adj Open]]</f>
        <v>-2.4126390153956331E-2</v>
      </c>
      <c r="J11411" s="50">
        <f>DAX__2019_2020__33[[#This Row],[Adj Close]]-DAX__2019_2020__33[[#This Row],[Adj Open]]</f>
        <v>-1.4186698078606668</v>
      </c>
      <c r="K11411" s="50">
        <v>1061248</v>
      </c>
    </row>
    <row r="11412" spans="1:11" x14ac:dyDescent="0.3">
      <c r="A11412" s="51" t="str">
        <f t="shared" si="184"/>
        <v>PUM.DE</v>
      </c>
      <c r="B11412" s="52" t="s">
        <v>383</v>
      </c>
      <c r="C11412" s="50" t="s">
        <v>7774</v>
      </c>
      <c r="D11412" s="50">
        <f>DAX__2019_2020__33[[#This Row],[Open]]*(DAX__2019_2020__33[[#This Row],[Adj Close]]/DAX__2019_2020__33[[#This Row],[Close]])</f>
        <v>56.746945214285709</v>
      </c>
      <c r="E11412" s="50" t="s">
        <v>7795</v>
      </c>
      <c r="F11412" s="50" t="s">
        <v>8634</v>
      </c>
      <c r="G11412" s="50" t="s">
        <v>5112</v>
      </c>
      <c r="H11412" s="50" t="s">
        <v>25894</v>
      </c>
      <c r="I11412" s="50">
        <f>(DAX__2019_2020__33[[#This Row],[Adj Close]]-DAX__2019_2020__33[[#This Row],[Adj Open]])/DAX__2019_2020__33[[#This Row],[Adj Open]]</f>
        <v>-3.4482758620689551E-2</v>
      </c>
      <c r="J11412" s="50">
        <f>DAX__2019_2020__33[[#This Row],[Adj Close]]-DAX__2019_2020__33[[#This Row],[Adj Open]]</f>
        <v>-1.9567912142857082</v>
      </c>
      <c r="K11412" s="50">
        <v>1432349</v>
      </c>
    </row>
    <row r="11413" spans="1:11" x14ac:dyDescent="0.3">
      <c r="A11413" s="51" t="str">
        <f t="shared" si="184"/>
        <v>PUM.DE</v>
      </c>
      <c r="B11413" s="52" t="s">
        <v>384</v>
      </c>
      <c r="C11413" s="50" t="s">
        <v>878</v>
      </c>
      <c r="D11413" s="50">
        <f>DAX__2019_2020__33[[#This Row],[Open]]*(DAX__2019_2020__33[[#This Row],[Adj Close]]/DAX__2019_2020__33[[#This Row],[Close]])</f>
        <v>51.072256497138021</v>
      </c>
      <c r="E11413" s="50" t="s">
        <v>858</v>
      </c>
      <c r="F11413" s="50" t="s">
        <v>689</v>
      </c>
      <c r="G11413" s="50" t="s">
        <v>9841</v>
      </c>
      <c r="H11413" s="50" t="s">
        <v>25895</v>
      </c>
      <c r="I11413" s="50">
        <f>(DAX__2019_2020__33[[#This Row],[Adj Close]]-DAX__2019_2020__33[[#This Row],[Adj Open]])/DAX__2019_2020__33[[#This Row],[Adj Open]]</f>
        <v>-7.7777814601957568E-2</v>
      </c>
      <c r="J11413" s="50">
        <f>DAX__2019_2020__33[[#This Row],[Adj Close]]-DAX__2019_2020__33[[#This Row],[Adj Open]]</f>
        <v>-3.9722884971380239</v>
      </c>
      <c r="K11413" s="50">
        <v>1066277</v>
      </c>
    </row>
    <row r="11414" spans="1:11" x14ac:dyDescent="0.3">
      <c r="A11414" s="51" t="str">
        <f t="shared" si="184"/>
        <v>PUM.DE</v>
      </c>
      <c r="B11414" s="52" t="s">
        <v>385</v>
      </c>
      <c r="C11414" s="50" t="s">
        <v>21530</v>
      </c>
      <c r="D11414" s="50">
        <f>DAX__2019_2020__33[[#This Row],[Open]]*(DAX__2019_2020__33[[#This Row],[Adj Close]]/DAX__2019_2020__33[[#This Row],[Close]])</f>
        <v>48.195768752487012</v>
      </c>
      <c r="E11414" s="50" t="s">
        <v>858</v>
      </c>
      <c r="F11414" s="50" t="s">
        <v>19561</v>
      </c>
      <c r="G11414" s="50" t="s">
        <v>9924</v>
      </c>
      <c r="H11414" s="50" t="s">
        <v>25896</v>
      </c>
      <c r="I11414" s="50">
        <f>(DAX__2019_2020__33[[#This Row],[Adj Close]]-DAX__2019_2020__33[[#This Row],[Adj Open]])/DAX__2019_2020__33[[#This Row],[Adj Open]]</f>
        <v>-1.5428299448976845E-2</v>
      </c>
      <c r="J11414" s="50">
        <f>DAX__2019_2020__33[[#This Row],[Adj Close]]-DAX__2019_2020__33[[#This Row],[Adj Open]]</f>
        <v>-0.74357875248701077</v>
      </c>
      <c r="K11414" s="50">
        <v>1186659</v>
      </c>
    </row>
    <row r="11415" spans="1:11" x14ac:dyDescent="0.3">
      <c r="A11415" s="51" t="str">
        <f t="shared" si="184"/>
        <v>PUM.DE</v>
      </c>
      <c r="B11415" s="52" t="s">
        <v>386</v>
      </c>
      <c r="C11415" s="50" t="s">
        <v>11583</v>
      </c>
      <c r="D11415" s="50">
        <f>DAX__2019_2020__33[[#This Row],[Open]]*(DAX__2019_2020__33[[#This Row],[Adj Close]]/DAX__2019_2020__33[[#This Row],[Close]])</f>
        <v>43.499469270991312</v>
      </c>
      <c r="E11415" s="50" t="s">
        <v>5124</v>
      </c>
      <c r="F11415" s="50" t="s">
        <v>1326</v>
      </c>
      <c r="G11415" s="50" t="s">
        <v>8364</v>
      </c>
      <c r="H11415" s="50" t="s">
        <v>25897</v>
      </c>
      <c r="I11415" s="50">
        <f>(DAX__2019_2020__33[[#This Row],[Adj Close]]-DAX__2019_2020__33[[#This Row],[Adj Open]])/DAX__2019_2020__33[[#This Row],[Adj Open]]</f>
        <v>0.12010796491470907</v>
      </c>
      <c r="J11415" s="50">
        <f>DAX__2019_2020__33[[#This Row],[Adj Close]]-DAX__2019_2020__33[[#This Row],[Adj Open]]</f>
        <v>5.2246327290086896</v>
      </c>
      <c r="K11415" s="50">
        <v>1299560</v>
      </c>
    </row>
    <row r="11416" spans="1:11" x14ac:dyDescent="0.3">
      <c r="A11416" s="51" t="str">
        <f t="shared" si="184"/>
        <v>PUM.DE</v>
      </c>
      <c r="B11416" s="52" t="s">
        <v>387</v>
      </c>
      <c r="C11416" s="50" t="s">
        <v>8472</v>
      </c>
      <c r="D11416" s="50">
        <f>DAX__2019_2020__33[[#This Row],[Open]]*(DAX__2019_2020__33[[#This Row],[Adj Close]]/DAX__2019_2020__33[[#This Row],[Close]])</f>
        <v>49.947096514492891</v>
      </c>
      <c r="E11416" s="50" t="s">
        <v>5077</v>
      </c>
      <c r="F11416" s="50" t="s">
        <v>2136</v>
      </c>
      <c r="G11416" s="50" t="s">
        <v>19609</v>
      </c>
      <c r="H11416" s="50" t="s">
        <v>25898</v>
      </c>
      <c r="I11416" s="50">
        <f>(DAX__2019_2020__33[[#This Row],[Adj Close]]-DAX__2019_2020__33[[#This Row],[Adj Open]])/DAX__2019_2020__33[[#This Row],[Adj Open]]</f>
        <v>-5.1909834513414937E-2</v>
      </c>
      <c r="J11416" s="50">
        <f>DAX__2019_2020__33[[#This Row],[Adj Close]]-DAX__2019_2020__33[[#This Row],[Adj Open]]</f>
        <v>-2.5927455144928899</v>
      </c>
      <c r="K11416" s="50">
        <v>1011321</v>
      </c>
    </row>
    <row r="11417" spans="1:11" x14ac:dyDescent="0.3">
      <c r="A11417" s="51" t="str">
        <f t="shared" si="184"/>
        <v>PUM.DE</v>
      </c>
      <c r="B11417" s="52" t="s">
        <v>388</v>
      </c>
      <c r="C11417" s="50" t="s">
        <v>9765</v>
      </c>
      <c r="D11417" s="50">
        <f>DAX__2019_2020__33[[#This Row],[Open]]*(DAX__2019_2020__33[[#This Row],[Adj Close]]/DAX__2019_2020__33[[#This Row],[Close]])</f>
        <v>45.984599216530597</v>
      </c>
      <c r="E11417" s="50" t="s">
        <v>2249</v>
      </c>
      <c r="F11417" s="50" t="s">
        <v>17461</v>
      </c>
      <c r="G11417" s="50" t="s">
        <v>1150</v>
      </c>
      <c r="H11417" s="50" t="s">
        <v>25899</v>
      </c>
      <c r="I11417" s="50">
        <f>(DAX__2019_2020__33[[#This Row],[Adj Close]]-DAX__2019_2020__33[[#This Row],[Adj Open]])/DAX__2019_2020__33[[#This Row],[Adj Open]]</f>
        <v>-0.10340427659574468</v>
      </c>
      <c r="J11417" s="50">
        <f>DAX__2019_2020__33[[#This Row],[Adj Close]]-DAX__2019_2020__33[[#This Row],[Adj Open]]</f>
        <v>-4.7550042165305939</v>
      </c>
      <c r="K11417" s="50">
        <v>895506</v>
      </c>
    </row>
    <row r="11418" spans="1:11" x14ac:dyDescent="0.3">
      <c r="A11418" s="51" t="str">
        <f t="shared" si="184"/>
        <v>PUM.DE</v>
      </c>
      <c r="B11418" s="52" t="s">
        <v>389</v>
      </c>
      <c r="C11418" s="50" t="s">
        <v>1002</v>
      </c>
      <c r="D11418" s="50">
        <f>DAX__2019_2020__33[[#This Row],[Open]]*(DAX__2019_2020__33[[#This Row],[Adj Close]]/DAX__2019_2020__33[[#This Row],[Close]])</f>
        <v>39.527185415852898</v>
      </c>
      <c r="E11418" s="50" t="s">
        <v>1096</v>
      </c>
      <c r="F11418" s="50" t="s">
        <v>17509</v>
      </c>
      <c r="G11418" s="50" t="s">
        <v>19544</v>
      </c>
      <c r="H11418" s="50" t="s">
        <v>25900</v>
      </c>
      <c r="I11418" s="50">
        <f>(DAX__2019_2020__33[[#This Row],[Adj Close]]-DAX__2019_2020__33[[#This Row],[Adj Open]])/DAX__2019_2020__33[[#This Row],[Adj Open]]</f>
        <v>7.6237570483288539E-2</v>
      </c>
      <c r="J11418" s="50">
        <f>DAX__2019_2020__33[[#This Row],[Adj Close]]-DAX__2019_2020__33[[#This Row],[Adj Open]]</f>
        <v>3.0134565841471002</v>
      </c>
      <c r="K11418" s="50">
        <v>784434</v>
      </c>
    </row>
    <row r="11419" spans="1:11" x14ac:dyDescent="0.3">
      <c r="A11419" s="51" t="str">
        <f t="shared" si="184"/>
        <v>PUM.DE</v>
      </c>
      <c r="B11419" s="52" t="s">
        <v>390</v>
      </c>
      <c r="C11419" s="50" t="s">
        <v>623</v>
      </c>
      <c r="D11419" s="50">
        <f>DAX__2019_2020__33[[#This Row],[Open]]*(DAX__2019_2020__33[[#This Row],[Adj Close]]/DAX__2019_2020__33[[#This Row],[Close]])</f>
        <v>44.810520634696061</v>
      </c>
      <c r="E11419" s="50" t="s">
        <v>9924</v>
      </c>
      <c r="F11419" s="50" t="s">
        <v>2152</v>
      </c>
      <c r="G11419" s="50" t="s">
        <v>643</v>
      </c>
      <c r="H11419" s="50" t="s">
        <v>25901</v>
      </c>
      <c r="I11419" s="50">
        <f>(DAX__2019_2020__33[[#This Row],[Adj Close]]-DAX__2019_2020__33[[#This Row],[Adj Open]])/DAX__2019_2020__33[[#This Row],[Adj Open]]</f>
        <v>2.3144148976946475E-2</v>
      </c>
      <c r="J11419" s="50">
        <f>DAX__2019_2020__33[[#This Row],[Adj Close]]-DAX__2019_2020__33[[#This Row],[Adj Open]]</f>
        <v>1.0371013653039398</v>
      </c>
      <c r="K11419" s="50">
        <v>830026</v>
      </c>
    </row>
    <row r="11420" spans="1:11" x14ac:dyDescent="0.3">
      <c r="A11420" s="51" t="str">
        <f t="shared" si="184"/>
        <v>PUM.DE</v>
      </c>
      <c r="B11420" s="52" t="s">
        <v>391</v>
      </c>
      <c r="C11420" s="50" t="s">
        <v>19920</v>
      </c>
      <c r="D11420" s="50">
        <f>DAX__2019_2020__33[[#This Row],[Open]]*(DAX__2019_2020__33[[#This Row],[Adj Close]]/DAX__2019_2020__33[[#This Row],[Close]])</f>
        <v>43.871260735559574</v>
      </c>
      <c r="E11420" s="50" t="s">
        <v>643</v>
      </c>
      <c r="F11420" s="50" t="s">
        <v>1135</v>
      </c>
      <c r="G11420" s="50" t="s">
        <v>19993</v>
      </c>
      <c r="H11420" s="50" t="s">
        <v>25902</v>
      </c>
      <c r="I11420" s="50">
        <f>(DAX__2019_2020__33[[#This Row],[Adj Close]]-DAX__2019_2020__33[[#This Row],[Adj Open]])/DAX__2019_2020__33[[#This Row],[Adj Open]]</f>
        <v>-1.1596788581623644E-2</v>
      </c>
      <c r="J11420" s="50">
        <f>DAX__2019_2020__33[[#This Row],[Adj Close]]-DAX__2019_2020__33[[#This Row],[Adj Open]]</f>
        <v>-0.50876573555957094</v>
      </c>
      <c r="K11420" s="50">
        <v>746098</v>
      </c>
    </row>
    <row r="11421" spans="1:11" x14ac:dyDescent="0.3">
      <c r="A11421" s="51" t="str">
        <f t="shared" si="184"/>
        <v>PUM.DE</v>
      </c>
      <c r="B11421" s="52" t="s">
        <v>392</v>
      </c>
      <c r="C11421" s="50" t="s">
        <v>926</v>
      </c>
      <c r="D11421" s="50">
        <f>DAX__2019_2020__33[[#This Row],[Open]]*(DAX__2019_2020__33[[#This Row],[Adj Close]]/DAX__2019_2020__33[[#This Row],[Close]])</f>
        <v>47.687005361817278</v>
      </c>
      <c r="E11421" s="50" t="s">
        <v>20169</v>
      </c>
      <c r="F11421" s="50" t="s">
        <v>25903</v>
      </c>
      <c r="G11421" s="50" t="s">
        <v>20169</v>
      </c>
      <c r="H11421" s="50" t="s">
        <v>25904</v>
      </c>
      <c r="I11421" s="50">
        <f>(DAX__2019_2020__33[[#This Row],[Adj Close]]-DAX__2019_2020__33[[#This Row],[Adj Open]])/DAX__2019_2020__33[[#This Row],[Adj Open]]</f>
        <v>2.0517028292284446E-2</v>
      </c>
      <c r="J11421" s="50">
        <f>DAX__2019_2020__33[[#This Row],[Adj Close]]-DAX__2019_2020__33[[#This Row],[Adj Open]]</f>
        <v>0.97839563818272524</v>
      </c>
      <c r="K11421" s="50">
        <v>587339</v>
      </c>
    </row>
    <row r="11422" spans="1:11" x14ac:dyDescent="0.3">
      <c r="A11422" s="51" t="str">
        <f t="shared" si="184"/>
        <v>PUM.DE</v>
      </c>
      <c r="B11422" s="52" t="s">
        <v>393</v>
      </c>
      <c r="C11422" s="50" t="s">
        <v>5080</v>
      </c>
      <c r="D11422" s="50">
        <f>DAX__2019_2020__33[[#This Row],[Open]]*(DAX__2019_2020__33[[#This Row],[Adj Close]]/DAX__2019_2020__33[[#This Row],[Close]])</f>
        <v>51.854971689540015</v>
      </c>
      <c r="E11422" s="50" t="s">
        <v>25905</v>
      </c>
      <c r="F11422" s="50" t="s">
        <v>8690</v>
      </c>
      <c r="G11422" s="50" t="s">
        <v>8129</v>
      </c>
      <c r="H11422" s="50" t="s">
        <v>25906</v>
      </c>
      <c r="I11422" s="50">
        <f>(DAX__2019_2020__33[[#This Row],[Adj Close]]-DAX__2019_2020__33[[#This Row],[Adj Open]])/DAX__2019_2020__33[[#This Row],[Adj Open]]</f>
        <v>6.4150981132075416E-2</v>
      </c>
      <c r="J11422" s="50">
        <f>DAX__2019_2020__33[[#This Row],[Adj Close]]-DAX__2019_2020__33[[#This Row],[Adj Open]]</f>
        <v>3.3265473104599863</v>
      </c>
      <c r="K11422" s="50">
        <v>954667</v>
      </c>
    </row>
    <row r="11423" spans="1:11" x14ac:dyDescent="0.3">
      <c r="A11423" s="51" t="str">
        <f t="shared" si="184"/>
        <v>PUM.DE</v>
      </c>
      <c r="B11423" s="52" t="s">
        <v>394</v>
      </c>
      <c r="C11423" s="50" t="s">
        <v>8376</v>
      </c>
      <c r="D11423" s="50">
        <f>DAX__2019_2020__33[[#This Row],[Open]]*(DAX__2019_2020__33[[#This Row],[Adj Close]]/DAX__2019_2020__33[[#This Row],[Close]])</f>
        <v>54.203121592727641</v>
      </c>
      <c r="E11423" s="50" t="s">
        <v>8939</v>
      </c>
      <c r="F11423" s="50" t="s">
        <v>864</v>
      </c>
      <c r="G11423" s="50" t="s">
        <v>8939</v>
      </c>
      <c r="H11423" s="50" t="s">
        <v>25907</v>
      </c>
      <c r="I11423" s="50">
        <f>(DAX__2019_2020__33[[#This Row],[Adj Close]]-DAX__2019_2020__33[[#This Row],[Adj Open]])/DAX__2019_2020__33[[#This Row],[Adj Open]]</f>
        <v>3.1588446513052565E-2</v>
      </c>
      <c r="J11423" s="50">
        <f>DAX__2019_2020__33[[#This Row],[Adj Close]]-DAX__2019_2020__33[[#This Row],[Adj Open]]</f>
        <v>1.7121924072723615</v>
      </c>
      <c r="K11423" s="50">
        <v>416416</v>
      </c>
    </row>
    <row r="11424" spans="1:11" x14ac:dyDescent="0.3">
      <c r="A11424" s="51" t="str">
        <f t="shared" si="184"/>
        <v>PUM.DE</v>
      </c>
      <c r="B11424" s="52" t="s">
        <v>395</v>
      </c>
      <c r="C11424" s="50" t="s">
        <v>25711</v>
      </c>
      <c r="D11424" s="50">
        <f>DAX__2019_2020__33[[#This Row],[Open]]*(DAX__2019_2020__33[[#This Row],[Adj Close]]/DAX__2019_2020__33[[#This Row],[Close]])</f>
        <v>54.545557890159827</v>
      </c>
      <c r="E11424" s="50" t="s">
        <v>7776</v>
      </c>
      <c r="F11424" s="50" t="s">
        <v>8615</v>
      </c>
      <c r="G11424" s="50" t="s">
        <v>11694</v>
      </c>
      <c r="H11424" s="50" t="s">
        <v>25908</v>
      </c>
      <c r="I11424" s="50">
        <f>(DAX__2019_2020__33[[#This Row],[Adj Close]]-DAX__2019_2020__33[[#This Row],[Adj Open]])/DAX__2019_2020__33[[#This Row],[Adj Open]]</f>
        <v>3.5874618834080478E-3</v>
      </c>
      <c r="J11424" s="50">
        <f>DAX__2019_2020__33[[#This Row],[Adj Close]]-DAX__2019_2020__33[[#This Row],[Adj Open]]</f>
        <v>0.19568010984017548</v>
      </c>
      <c r="K11424" s="50">
        <v>418910</v>
      </c>
    </row>
    <row r="11425" spans="1:11" x14ac:dyDescent="0.3">
      <c r="A11425" s="51" t="str">
        <f t="shared" si="184"/>
        <v>PUM.DE</v>
      </c>
      <c r="B11425" s="52" t="s">
        <v>396</v>
      </c>
      <c r="C11425" s="50" t="s">
        <v>5031</v>
      </c>
      <c r="D11425" s="50">
        <f>DAX__2019_2020__33[[#This Row],[Open]]*(DAX__2019_2020__33[[#This Row],[Adj Close]]/DAX__2019_2020__33[[#This Row],[Close]])</f>
        <v>55.377190365380777</v>
      </c>
      <c r="E11425" s="50" t="s">
        <v>8939</v>
      </c>
      <c r="F11425" s="50" t="s">
        <v>8367</v>
      </c>
      <c r="G11425" s="50" t="s">
        <v>11552</v>
      </c>
      <c r="H11425" s="50" t="s">
        <v>25909</v>
      </c>
      <c r="I11425" s="50">
        <f>(DAX__2019_2020__33[[#This Row],[Adj Close]]-DAX__2019_2020__33[[#This Row],[Adj Open]])/DAX__2019_2020__33[[#This Row],[Adj Open]]</f>
        <v>-4.3286149939439841E-2</v>
      </c>
      <c r="J11425" s="50">
        <f>DAX__2019_2020__33[[#This Row],[Adj Close]]-DAX__2019_2020__33[[#This Row],[Adj Open]]</f>
        <v>-2.3970653653807759</v>
      </c>
      <c r="K11425" s="50">
        <v>798040</v>
      </c>
    </row>
    <row r="11426" spans="1:11" x14ac:dyDescent="0.3">
      <c r="A11426" s="51" t="str">
        <f t="shared" si="184"/>
        <v>PUM.DE</v>
      </c>
      <c r="B11426" s="52" t="s">
        <v>397</v>
      </c>
      <c r="C11426" s="50" t="s">
        <v>9712</v>
      </c>
      <c r="D11426" s="50">
        <f>DAX__2019_2020__33[[#This Row],[Open]]*(DAX__2019_2020__33[[#This Row],[Adj Close]]/DAX__2019_2020__33[[#This Row],[Close]])</f>
        <v>53.909597024473491</v>
      </c>
      <c r="E11426" s="50" t="s">
        <v>5180</v>
      </c>
      <c r="F11426" s="50" t="s">
        <v>9738</v>
      </c>
      <c r="G11426" s="50" t="s">
        <v>25691</v>
      </c>
      <c r="H11426" s="50" t="s">
        <v>25714</v>
      </c>
      <c r="I11426" s="50">
        <f>(DAX__2019_2020__33[[#This Row],[Adj Close]]-DAX__2019_2020__33[[#This Row],[Adj Open]])/DAX__2019_2020__33[[#This Row],[Adj Open]]</f>
        <v>-1.2704102094522721E-2</v>
      </c>
      <c r="J11426" s="50">
        <f>DAX__2019_2020__33[[#This Row],[Adj Close]]-DAX__2019_2020__33[[#This Row],[Adj Open]]</f>
        <v>-0.68487302447348952</v>
      </c>
      <c r="K11426" s="50">
        <v>539778</v>
      </c>
    </row>
    <row r="11427" spans="1:11" x14ac:dyDescent="0.3">
      <c r="A11427" s="51" t="str">
        <f t="shared" si="184"/>
        <v>PUM.DE</v>
      </c>
      <c r="B11427" s="52" t="s">
        <v>398</v>
      </c>
      <c r="C11427" s="50" t="s">
        <v>905</v>
      </c>
      <c r="D11427" s="50">
        <f>DAX__2019_2020__33[[#This Row],[Open]]*(DAX__2019_2020__33[[#This Row],[Adj Close]]/DAX__2019_2020__33[[#This Row],[Close]])</f>
        <v>51.111389877823918</v>
      </c>
      <c r="E11427" s="50" t="s">
        <v>5122</v>
      </c>
      <c r="F11427" s="50" t="s">
        <v>746</v>
      </c>
      <c r="G11427" s="50" t="s">
        <v>9520</v>
      </c>
      <c r="H11427" s="50" t="s">
        <v>25910</v>
      </c>
      <c r="I11427" s="50">
        <f>(DAX__2019_2020__33[[#This Row],[Adj Close]]-DAX__2019_2020__33[[#This Row],[Adj Open]])/DAX__2019_2020__33[[#This Row],[Adj Open]]</f>
        <v>8.4226260175105198E-3</v>
      </c>
      <c r="J11427" s="50">
        <f>DAX__2019_2020__33[[#This Row],[Adj Close]]-DAX__2019_2020__33[[#This Row],[Adj Open]]</f>
        <v>0.43049212217608357</v>
      </c>
      <c r="K11427" s="50">
        <v>563243</v>
      </c>
    </row>
    <row r="11428" spans="1:11" x14ac:dyDescent="0.3">
      <c r="A11428" s="51" t="str">
        <f t="shared" si="184"/>
        <v>PUM.DE</v>
      </c>
      <c r="B11428" s="52" t="s">
        <v>399</v>
      </c>
      <c r="C11428" s="50" t="s">
        <v>8650</v>
      </c>
      <c r="D11428" s="50">
        <f>DAX__2019_2020__33[[#This Row],[Open]]*(DAX__2019_2020__33[[#This Row],[Adj Close]]/DAX__2019_2020__33[[#This Row],[Close]])</f>
        <v>51.522314352369264</v>
      </c>
      <c r="E11428" s="50" t="s">
        <v>20940</v>
      </c>
      <c r="F11428" s="50" t="s">
        <v>722</v>
      </c>
      <c r="G11428" s="50" t="s">
        <v>772</v>
      </c>
      <c r="H11428" s="50" t="s">
        <v>25911</v>
      </c>
      <c r="I11428" s="50">
        <f>(DAX__2019_2020__33[[#This Row],[Adj Close]]-DAX__2019_2020__33[[#This Row],[Adj Open]])/DAX__2019_2020__33[[#This Row],[Adj Open]]</f>
        <v>-2.4686650208887179E-2</v>
      </c>
      <c r="J11428" s="50">
        <f>DAX__2019_2020__33[[#This Row],[Adj Close]]-DAX__2019_2020__33[[#This Row],[Adj Open]]</f>
        <v>-1.2719133523692676</v>
      </c>
      <c r="K11428" s="50">
        <v>739030</v>
      </c>
    </row>
    <row r="11429" spans="1:11" x14ac:dyDescent="0.3">
      <c r="A11429" s="51" t="str">
        <f t="shared" si="184"/>
        <v>PUM.DE</v>
      </c>
      <c r="B11429" s="52" t="s">
        <v>400</v>
      </c>
      <c r="C11429" s="50" t="s">
        <v>5077</v>
      </c>
      <c r="D11429" s="50">
        <f>DAX__2019_2020__33[[#This Row],[Open]]*(DAX__2019_2020__33[[#This Row],[Adj Close]]/DAX__2019_2020__33[[#This Row],[Close]])</f>
        <v>50.876577539873715</v>
      </c>
      <c r="E11429" s="50" t="s">
        <v>8135</v>
      </c>
      <c r="F11429" s="50" t="s">
        <v>654</v>
      </c>
      <c r="G11429" s="50" t="s">
        <v>654</v>
      </c>
      <c r="H11429" s="50" t="s">
        <v>25912</v>
      </c>
      <c r="I11429" s="50">
        <f>(DAX__2019_2020__33[[#This Row],[Adj Close]]-DAX__2019_2020__33[[#This Row],[Adj Open]])/DAX__2019_2020__33[[#This Row],[Adj Open]]</f>
        <v>-8.2884634615384534E-2</v>
      </c>
      <c r="J11429" s="50">
        <f>DAX__2019_2020__33[[#This Row],[Adj Close]]-DAX__2019_2020__33[[#This Row],[Adj Open]]</f>
        <v>-4.2168865398737125</v>
      </c>
      <c r="K11429" s="50">
        <v>793471</v>
      </c>
    </row>
    <row r="11430" spans="1:11" x14ac:dyDescent="0.3">
      <c r="A11430" s="51" t="str">
        <f t="shared" si="184"/>
        <v>PUM.DE</v>
      </c>
      <c r="B11430" s="52" t="s">
        <v>401</v>
      </c>
      <c r="C11430" s="50" t="s">
        <v>19624</v>
      </c>
      <c r="D11430" s="50">
        <f>DAX__2019_2020__33[[#This Row],[Open]]*(DAX__2019_2020__33[[#This Row],[Adj Close]]/DAX__2019_2020__33[[#This Row],[Close]])</f>
        <v>48.137069940335195</v>
      </c>
      <c r="E11430" s="50" t="s">
        <v>736</v>
      </c>
      <c r="F11430" s="50" t="s">
        <v>654</v>
      </c>
      <c r="G11430" s="50" t="s">
        <v>2273</v>
      </c>
      <c r="H11430" s="50" t="s">
        <v>25913</v>
      </c>
      <c r="I11430" s="50">
        <f>(DAX__2019_2020__33[[#This Row],[Adj Close]]-DAX__2019_2020__33[[#This Row],[Adj Open]])/DAX__2019_2020__33[[#This Row],[Adj Open]]</f>
        <v>2.8455222998877636E-2</v>
      </c>
      <c r="J11430" s="50">
        <f>DAX__2019_2020__33[[#This Row],[Adj Close]]-DAX__2019_2020__33[[#This Row],[Adj Open]]</f>
        <v>1.3697510596648073</v>
      </c>
      <c r="K11430" s="50">
        <v>881551</v>
      </c>
    </row>
    <row r="11431" spans="1:11" x14ac:dyDescent="0.3">
      <c r="A11431" s="51" t="str">
        <f t="shared" si="184"/>
        <v>PUM.DE</v>
      </c>
      <c r="B11431" s="52" t="s">
        <v>402</v>
      </c>
      <c r="C11431" s="50" t="s">
        <v>9520</v>
      </c>
      <c r="D11431" s="50">
        <f>DAX__2019_2020__33[[#This Row],[Open]]*(DAX__2019_2020__33[[#This Row],[Adj Close]]/DAX__2019_2020__33[[#This Row],[Close]])</f>
        <v>51.541881586542054</v>
      </c>
      <c r="E11431" s="50" t="s">
        <v>8376</v>
      </c>
      <c r="F11431" s="50" t="s">
        <v>9517</v>
      </c>
      <c r="G11431" s="50" t="s">
        <v>8639</v>
      </c>
      <c r="H11431" s="50" t="s">
        <v>25731</v>
      </c>
      <c r="I11431" s="50">
        <f>(DAX__2019_2020__33[[#This Row],[Adj Close]]-DAX__2019_2020__33[[#This Row],[Adj Open]])/DAX__2019_2020__33[[#This Row],[Adj Open]]</f>
        <v>1.5565679574791257E-2</v>
      </c>
      <c r="J11431" s="50">
        <f>DAX__2019_2020__33[[#This Row],[Adj Close]]-DAX__2019_2020__33[[#This Row],[Adj Open]]</f>
        <v>0.80228441345794721</v>
      </c>
      <c r="K11431" s="50">
        <v>505279</v>
      </c>
    </row>
    <row r="11432" spans="1:11" x14ac:dyDescent="0.3">
      <c r="A11432" s="51" t="str">
        <f t="shared" ref="A11432:A11495" si="185">"PUM.DE"</f>
        <v>PUM.DE</v>
      </c>
      <c r="B11432" s="52" t="s">
        <v>403</v>
      </c>
      <c r="C11432" s="50" t="s">
        <v>8406</v>
      </c>
      <c r="D11432" s="50">
        <f>DAX__2019_2020__33[[#This Row],[Open]]*(DAX__2019_2020__33[[#This Row],[Adj Close]]/DAX__2019_2020__33[[#This Row],[Close]])</f>
        <v>51.874537838584665</v>
      </c>
      <c r="E11432" s="50" t="s">
        <v>21018</v>
      </c>
      <c r="F11432" s="50" t="s">
        <v>8135</v>
      </c>
      <c r="G11432" s="50" t="s">
        <v>11549</v>
      </c>
      <c r="H11432" s="50" t="s">
        <v>25914</v>
      </c>
      <c r="I11432" s="50">
        <f>(DAX__2019_2020__33[[#This Row],[Adj Close]]-DAX__2019_2020__33[[#This Row],[Adj Open]])/DAX__2019_2020__33[[#This Row],[Adj Open]]</f>
        <v>2.5273500565824138E-2</v>
      </c>
      <c r="J11432" s="50">
        <f>DAX__2019_2020__33[[#This Row],[Adj Close]]-DAX__2019_2020__33[[#This Row],[Adj Open]]</f>
        <v>1.3110511614153353</v>
      </c>
      <c r="K11432" s="50">
        <v>583259</v>
      </c>
    </row>
    <row r="11433" spans="1:11" x14ac:dyDescent="0.3">
      <c r="A11433" s="51" t="str">
        <f t="shared" si="185"/>
        <v>PUM.DE</v>
      </c>
      <c r="B11433" s="52" t="s">
        <v>404</v>
      </c>
      <c r="C11433" s="50" t="s">
        <v>4986</v>
      </c>
      <c r="D11433" s="50">
        <f>DAX__2019_2020__33[[#This Row],[Open]]*(DAX__2019_2020__33[[#This Row],[Adj Close]]/DAX__2019_2020__33[[#This Row],[Close]])</f>
        <v>54.59447738334346</v>
      </c>
      <c r="E11433" s="50" t="s">
        <v>11724</v>
      </c>
      <c r="F11433" s="50" t="s">
        <v>4986</v>
      </c>
      <c r="G11433" s="50" t="s">
        <v>8729</v>
      </c>
      <c r="H11433" s="50" t="s">
        <v>25915</v>
      </c>
      <c r="I11433" s="50">
        <f>(DAX__2019_2020__33[[#This Row],[Adj Close]]-DAX__2019_2020__33[[#This Row],[Adj Open]])/DAX__2019_2020__33[[#This Row],[Adj Open]]</f>
        <v>3.0465968287920583E-2</v>
      </c>
      <c r="J11433" s="50">
        <f>DAX__2019_2020__33[[#This Row],[Adj Close]]-DAX__2019_2020__33[[#This Row],[Adj Open]]</f>
        <v>1.6632736166565394</v>
      </c>
      <c r="K11433" s="50">
        <v>687029</v>
      </c>
    </row>
    <row r="11434" spans="1:11" x14ac:dyDescent="0.3">
      <c r="A11434" s="51" t="str">
        <f t="shared" si="185"/>
        <v>PUM.DE</v>
      </c>
      <c r="B11434" s="52" t="s">
        <v>405</v>
      </c>
      <c r="C11434" s="50" t="s">
        <v>5178</v>
      </c>
      <c r="D11434" s="50">
        <f>DAX__2019_2020__33[[#This Row],[Open]]*(DAX__2019_2020__33[[#This Row],[Adj Close]]/DAX__2019_2020__33[[#This Row],[Close]])</f>
        <v>58.018860534424874</v>
      </c>
      <c r="E11434" s="50" t="s">
        <v>11749</v>
      </c>
      <c r="F11434" s="50" t="s">
        <v>5094</v>
      </c>
      <c r="G11434" s="50" t="s">
        <v>5089</v>
      </c>
      <c r="H11434" s="50" t="s">
        <v>25916</v>
      </c>
      <c r="I11434" s="50">
        <f>(DAX__2019_2020__33[[#This Row],[Adj Close]]-DAX__2019_2020__33[[#This Row],[Adj Open]])/DAX__2019_2020__33[[#This Row],[Adj Open]]</f>
        <v>-1.3490708490568474E-2</v>
      </c>
      <c r="J11434" s="50">
        <f>DAX__2019_2020__33[[#This Row],[Adj Close]]-DAX__2019_2020__33[[#This Row],[Adj Open]]</f>
        <v>-0.78271553442487374</v>
      </c>
      <c r="K11434" s="50">
        <v>435709</v>
      </c>
    </row>
    <row r="11435" spans="1:11" x14ac:dyDescent="0.3">
      <c r="A11435" s="51" t="str">
        <f t="shared" si="185"/>
        <v>PUM.DE</v>
      </c>
      <c r="B11435" s="52" t="s">
        <v>406</v>
      </c>
      <c r="C11435" s="50" t="s">
        <v>5089</v>
      </c>
      <c r="D11435" s="50">
        <f>DAX__2019_2020__33[[#This Row],[Open]]*(DAX__2019_2020__33[[#This Row],[Adj Close]]/DAX__2019_2020__33[[#This Row],[Close]])</f>
        <v>57.236147161462043</v>
      </c>
      <c r="E11435" s="50" t="s">
        <v>5165</v>
      </c>
      <c r="F11435" s="50" t="s">
        <v>7762</v>
      </c>
      <c r="G11435" s="50" t="s">
        <v>9722</v>
      </c>
      <c r="H11435" s="50" t="s">
        <v>25917</v>
      </c>
      <c r="I11435" s="50">
        <f>(DAX__2019_2020__33[[#This Row],[Adj Close]]-DAX__2019_2020__33[[#This Row],[Adj Open]])/DAX__2019_2020__33[[#This Row],[Adj Open]]</f>
        <v>-3.4871811965811843E-2</v>
      </c>
      <c r="J11435" s="50">
        <f>DAX__2019_2020__33[[#This Row],[Adj Close]]-DAX__2019_2020__33[[#This Row],[Adj Open]]</f>
        <v>-1.9959281614620394</v>
      </c>
      <c r="K11435" s="50">
        <v>593904</v>
      </c>
    </row>
    <row r="11436" spans="1:11" x14ac:dyDescent="0.3">
      <c r="A11436" s="51" t="str">
        <f t="shared" si="185"/>
        <v>PUM.DE</v>
      </c>
      <c r="B11436" s="52" t="s">
        <v>407</v>
      </c>
      <c r="C11436" s="50" t="s">
        <v>8663</v>
      </c>
      <c r="D11436" s="50">
        <f>DAX__2019_2020__33[[#This Row],[Open]]*(DAX__2019_2020__33[[#This Row],[Adj Close]]/DAX__2019_2020__33[[#This Row],[Close]])</f>
        <v>56.668675606679663</v>
      </c>
      <c r="E11436" s="50" t="s">
        <v>20577</v>
      </c>
      <c r="F11436" s="50" t="s">
        <v>5045</v>
      </c>
      <c r="G11436" s="50" t="s">
        <v>20995</v>
      </c>
      <c r="H11436" s="50" t="s">
        <v>25918</v>
      </c>
      <c r="I11436" s="50">
        <f>(DAX__2019_2020__33[[#This Row],[Adj Close]]-DAX__2019_2020__33[[#This Row],[Adj Open]])/DAX__2019_2020__33[[#This Row],[Adj Open]]</f>
        <v>-4.5580094805942536E-2</v>
      </c>
      <c r="J11436" s="50">
        <f>DAX__2019_2020__33[[#This Row],[Adj Close]]-DAX__2019_2020__33[[#This Row],[Adj Open]]</f>
        <v>-2.5829636066796624</v>
      </c>
      <c r="K11436" s="50">
        <v>410679</v>
      </c>
    </row>
    <row r="11437" spans="1:11" x14ac:dyDescent="0.3">
      <c r="A11437" s="51" t="str">
        <f t="shared" si="185"/>
        <v>PUM.DE</v>
      </c>
      <c r="B11437" s="52" t="s">
        <v>408</v>
      </c>
      <c r="C11437" s="50" t="s">
        <v>25919</v>
      </c>
      <c r="D11437" s="50">
        <f>DAX__2019_2020__33[[#This Row],[Open]]*(DAX__2019_2020__33[[#This Row],[Adj Close]]/DAX__2019_2020__33[[#This Row],[Close]])</f>
        <v>55.690277769133651</v>
      </c>
      <c r="E11437" s="50" t="s">
        <v>8926</v>
      </c>
      <c r="F11437" s="50" t="s">
        <v>8129</v>
      </c>
      <c r="G11437" s="50" t="s">
        <v>8988</v>
      </c>
      <c r="H11437" s="50" t="s">
        <v>25920</v>
      </c>
      <c r="I11437" s="50">
        <f>(DAX__2019_2020__33[[#This Row],[Adj Close]]-DAX__2019_2020__33[[#This Row],[Adj Open]])/DAX__2019_2020__33[[#This Row],[Adj Open]]</f>
        <v>1.0892533762914042E-2</v>
      </c>
      <c r="J11437" s="50">
        <f>DAX__2019_2020__33[[#This Row],[Adj Close]]-DAX__2019_2020__33[[#This Row],[Adj Open]]</f>
        <v>0.60660823086634963</v>
      </c>
      <c r="K11437" s="50">
        <v>591168</v>
      </c>
    </row>
    <row r="11438" spans="1:11" x14ac:dyDescent="0.3">
      <c r="A11438" s="51" t="str">
        <f t="shared" si="185"/>
        <v>PUM.DE</v>
      </c>
      <c r="B11438" s="52" t="s">
        <v>409</v>
      </c>
      <c r="C11438" s="50" t="s">
        <v>7795</v>
      </c>
      <c r="D11438" s="50">
        <f>DAX__2019_2020__33[[#This Row],[Open]]*(DAX__2019_2020__33[[#This Row],[Adj Close]]/DAX__2019_2020__33[[#This Row],[Close]])</f>
        <v>56.844786783488559</v>
      </c>
      <c r="E11438" s="50" t="s">
        <v>4978</v>
      </c>
      <c r="F11438" s="50" t="s">
        <v>25921</v>
      </c>
      <c r="G11438" s="50" t="s">
        <v>9680</v>
      </c>
      <c r="H11438" s="50" t="s">
        <v>25922</v>
      </c>
      <c r="I11438" s="50">
        <f>(DAX__2019_2020__33[[#This Row],[Adj Close]]-DAX__2019_2020__33[[#This Row],[Adj Open]])/DAX__2019_2020__33[[#This Row],[Adj Open]]</f>
        <v>-1.686745324844929E-2</v>
      </c>
      <c r="J11438" s="50">
        <f>DAX__2019_2020__33[[#This Row],[Adj Close]]-DAX__2019_2020__33[[#This Row],[Adj Open]]</f>
        <v>-0.95882678348856132</v>
      </c>
      <c r="K11438" s="50">
        <v>319828</v>
      </c>
    </row>
    <row r="11439" spans="1:11" x14ac:dyDescent="0.3">
      <c r="A11439" s="51" t="str">
        <f t="shared" si="185"/>
        <v>PUM.DE</v>
      </c>
      <c r="B11439" s="52" t="s">
        <v>410</v>
      </c>
      <c r="C11439" s="50" t="s">
        <v>7762</v>
      </c>
      <c r="D11439" s="50">
        <f>DAX__2019_2020__33[[#This Row],[Open]]*(DAX__2019_2020__33[[#This Row],[Adj Close]]/DAX__2019_2020__33[[#This Row],[Close]])</f>
        <v>54.946699488068276</v>
      </c>
      <c r="E11439" s="50" t="s">
        <v>11637</v>
      </c>
      <c r="F11439" s="50" t="s">
        <v>8632</v>
      </c>
      <c r="G11439" s="50" t="s">
        <v>8632</v>
      </c>
      <c r="H11439" s="50" t="s">
        <v>25715</v>
      </c>
      <c r="I11439" s="50">
        <f>(DAX__2019_2020__33[[#This Row],[Adj Close]]-DAX__2019_2020__33[[#This Row],[Adj Open]])/DAX__2019_2020__33[[#This Row],[Adj Open]]</f>
        <v>-3.490026709401705E-2</v>
      </c>
      <c r="J11439" s="50">
        <f>DAX__2019_2020__33[[#This Row],[Adj Close]]-DAX__2019_2020__33[[#This Row],[Adj Open]]</f>
        <v>-1.9176544880682727</v>
      </c>
      <c r="K11439" s="50">
        <v>400173</v>
      </c>
    </row>
    <row r="11440" spans="1:11" x14ac:dyDescent="0.3">
      <c r="A11440" s="51" t="str">
        <f t="shared" si="185"/>
        <v>PUM.DE</v>
      </c>
      <c r="B11440" s="52" t="s">
        <v>411</v>
      </c>
      <c r="C11440" s="50" t="s">
        <v>5032</v>
      </c>
      <c r="D11440" s="50">
        <f>DAX__2019_2020__33[[#This Row],[Open]]*(DAX__2019_2020__33[[#This Row],[Adj Close]]/DAX__2019_2020__33[[#This Row],[Close]])</f>
        <v>53.4204035863388</v>
      </c>
      <c r="E11440" s="50" t="s">
        <v>5072</v>
      </c>
      <c r="F11440" s="50" t="s">
        <v>888</v>
      </c>
      <c r="G11440" s="50" t="s">
        <v>5155</v>
      </c>
      <c r="H11440" s="50" t="s">
        <v>25699</v>
      </c>
      <c r="I11440" s="50">
        <f>(DAX__2019_2020__33[[#This Row],[Adj Close]]-DAX__2019_2020__33[[#This Row],[Adj Open]])/DAX__2019_2020__33[[#This Row],[Adj Open]]</f>
        <v>-1.4651996873699523E-2</v>
      </c>
      <c r="J11440" s="50">
        <f>DAX__2019_2020__33[[#This Row],[Adj Close]]-DAX__2019_2020__33[[#This Row],[Adj Open]]</f>
        <v>-0.78271558633880289</v>
      </c>
      <c r="K11440" s="50">
        <v>486823</v>
      </c>
    </row>
    <row r="11441" spans="1:11" x14ac:dyDescent="0.3">
      <c r="A11441" s="51" t="str">
        <f t="shared" si="185"/>
        <v>PUM.DE</v>
      </c>
      <c r="B11441" s="52" t="s">
        <v>412</v>
      </c>
      <c r="C11441" s="50" t="s">
        <v>5088</v>
      </c>
      <c r="D11441" s="50">
        <f>DAX__2019_2020__33[[#This Row],[Open]]*(DAX__2019_2020__33[[#This Row],[Adj Close]]/DAX__2019_2020__33[[#This Row],[Close]])</f>
        <v>52.442003878084705</v>
      </c>
      <c r="E11441" s="50" t="s">
        <v>21018</v>
      </c>
      <c r="F11441" s="50" t="s">
        <v>20902</v>
      </c>
      <c r="G11441" s="50" t="s">
        <v>8609</v>
      </c>
      <c r="H11441" s="50" t="s">
        <v>25923</v>
      </c>
      <c r="I11441" s="50">
        <f>(DAX__2019_2020__33[[#This Row],[Adj Close]]-DAX__2019_2020__33[[#This Row],[Adj Open]])/DAX__2019_2020__33[[#This Row],[Adj Open]]</f>
        <v>7.835858501338137E-3</v>
      </c>
      <c r="J11441" s="50">
        <f>DAX__2019_2020__33[[#This Row],[Adj Close]]-DAX__2019_2020__33[[#This Row],[Adj Open]]</f>
        <v>0.4109281219152976</v>
      </c>
      <c r="K11441" s="50">
        <v>394031</v>
      </c>
    </row>
    <row r="11442" spans="1:11" x14ac:dyDescent="0.3">
      <c r="A11442" s="51" t="str">
        <f t="shared" si="185"/>
        <v>PUM.DE</v>
      </c>
      <c r="B11442" s="52" t="s">
        <v>413</v>
      </c>
      <c r="C11442" s="50" t="s">
        <v>8406</v>
      </c>
      <c r="D11442" s="50">
        <f>DAX__2019_2020__33[[#This Row],[Open]]*(DAX__2019_2020__33[[#This Row],[Adj Close]]/DAX__2019_2020__33[[#This Row],[Close]])</f>
        <v>51.874535824839569</v>
      </c>
      <c r="E11442" s="50" t="s">
        <v>5155</v>
      </c>
      <c r="F11442" s="50" t="s">
        <v>865</v>
      </c>
      <c r="G11442" s="50" t="s">
        <v>8687</v>
      </c>
      <c r="H11442" s="50" t="s">
        <v>25924</v>
      </c>
      <c r="I11442" s="50">
        <f>(DAX__2019_2020__33[[#This Row],[Adj Close]]-DAX__2019_2020__33[[#This Row],[Adj Open]])/DAX__2019_2020__33[[#This Row],[Adj Open]]</f>
        <v>-7.5443228970213238E-4</v>
      </c>
      <c r="J11442" s="50">
        <f>DAX__2019_2020__33[[#This Row],[Adj Close]]-DAX__2019_2020__33[[#This Row],[Adj Open]]</f>
        <v>-3.9135824839569011E-2</v>
      </c>
      <c r="K11442" s="50">
        <v>483654</v>
      </c>
    </row>
    <row r="11443" spans="1:11" x14ac:dyDescent="0.3">
      <c r="A11443" s="51" t="str">
        <f t="shared" si="185"/>
        <v>PUM.DE</v>
      </c>
      <c r="B11443" s="52" t="s">
        <v>414</v>
      </c>
      <c r="C11443" s="50" t="s">
        <v>8658</v>
      </c>
      <c r="D11443" s="50">
        <f>DAX__2019_2020__33[[#This Row],[Open]]*(DAX__2019_2020__33[[#This Row],[Adj Close]]/DAX__2019_2020__33[[#This Row],[Close]])</f>
        <v>52.089785913568569</v>
      </c>
      <c r="E11443" s="50" t="s">
        <v>5102</v>
      </c>
      <c r="F11443" s="50" t="s">
        <v>21029</v>
      </c>
      <c r="G11443" s="50" t="s">
        <v>8614</v>
      </c>
      <c r="H11443" s="50" t="s">
        <v>25925</v>
      </c>
      <c r="I11443" s="50">
        <f>(DAX__2019_2020__33[[#This Row],[Adj Close]]-DAX__2019_2020__33[[#This Row],[Adj Open]])/DAX__2019_2020__33[[#This Row],[Adj Open]]</f>
        <v>3.8692654444302969E-2</v>
      </c>
      <c r="J11443" s="50">
        <f>DAX__2019_2020__33[[#This Row],[Adj Close]]-DAX__2019_2020__33[[#This Row],[Adj Open]]</f>
        <v>2.0154920864314292</v>
      </c>
      <c r="K11443" s="50">
        <v>417449</v>
      </c>
    </row>
    <row r="11444" spans="1:11" x14ac:dyDescent="0.3">
      <c r="A11444" s="51" t="str">
        <f t="shared" si="185"/>
        <v>PUM.DE</v>
      </c>
      <c r="B11444" s="52" t="s">
        <v>415</v>
      </c>
      <c r="C11444" s="50" t="s">
        <v>21022</v>
      </c>
      <c r="D11444" s="50">
        <f>DAX__2019_2020__33[[#This Row],[Open]]*(DAX__2019_2020__33[[#This Row],[Adj Close]]/DAX__2019_2020__33[[#This Row],[Close]])</f>
        <v>54.672751674925991</v>
      </c>
      <c r="E11444" s="50" t="s">
        <v>9653</v>
      </c>
      <c r="F11444" s="50" t="s">
        <v>9019</v>
      </c>
      <c r="G11444" s="50" t="s">
        <v>8737</v>
      </c>
      <c r="H11444" s="50" t="s">
        <v>25926</v>
      </c>
      <c r="I11444" s="50">
        <f>(DAX__2019_2020__33[[#This Row],[Adj Close]]-DAX__2019_2020__33[[#This Row],[Adj Open]])/DAX__2019_2020__33[[#This Row],[Adj Open]]</f>
        <v>-1.3600608203281831E-2</v>
      </c>
      <c r="J11444" s="50">
        <f>DAX__2019_2020__33[[#This Row],[Adj Close]]-DAX__2019_2020__33[[#This Row],[Adj Open]]</f>
        <v>-0.74358267492598884</v>
      </c>
      <c r="K11444" s="50">
        <v>495021</v>
      </c>
    </row>
    <row r="11445" spans="1:11" x14ac:dyDescent="0.3">
      <c r="A11445" s="51" t="str">
        <f t="shared" si="185"/>
        <v>PUM.DE</v>
      </c>
      <c r="B11445" s="52" t="s">
        <v>416</v>
      </c>
      <c r="C11445" s="50" t="s">
        <v>8737</v>
      </c>
      <c r="D11445" s="50">
        <f>DAX__2019_2020__33[[#This Row],[Open]]*(DAX__2019_2020__33[[#This Row],[Adj Close]]/DAX__2019_2020__33[[#This Row],[Close]])</f>
        <v>53.929169803331355</v>
      </c>
      <c r="E11445" s="50" t="s">
        <v>4978</v>
      </c>
      <c r="F11445" s="50" t="s">
        <v>25927</v>
      </c>
      <c r="G11445" s="50" t="s">
        <v>7795</v>
      </c>
      <c r="H11445" s="50" t="s">
        <v>25928</v>
      </c>
      <c r="I11445" s="50">
        <f>(DAX__2019_2020__33[[#This Row],[Adj Close]]-DAX__2019_2020__33[[#This Row],[Adj Open]])/DAX__2019_2020__33[[#This Row],[Adj Open]]</f>
        <v>5.4063843506238073E-2</v>
      </c>
      <c r="J11445" s="50">
        <f>DAX__2019_2020__33[[#This Row],[Adj Close]]-DAX__2019_2020__33[[#This Row],[Adj Open]]</f>
        <v>2.9156181966686461</v>
      </c>
      <c r="K11445" s="50">
        <v>441355</v>
      </c>
    </row>
    <row r="11446" spans="1:11" x14ac:dyDescent="0.3">
      <c r="A11446" s="51" t="str">
        <f t="shared" si="185"/>
        <v>PUM.DE</v>
      </c>
      <c r="B11446" s="52" t="s">
        <v>417</v>
      </c>
      <c r="C11446" s="50" t="s">
        <v>5089</v>
      </c>
      <c r="D11446" s="50">
        <f>DAX__2019_2020__33[[#This Row],[Open]]*(DAX__2019_2020__33[[#This Row],[Adj Close]]/DAX__2019_2020__33[[#This Row],[Close]])</f>
        <v>57.236149220352921</v>
      </c>
      <c r="E11446" s="50" t="s">
        <v>7835</v>
      </c>
      <c r="F11446" s="50" t="s">
        <v>9676</v>
      </c>
      <c r="G11446" s="50" t="s">
        <v>8748</v>
      </c>
      <c r="H11446" s="50" t="s">
        <v>25929</v>
      </c>
      <c r="I11446" s="50">
        <f>(DAX__2019_2020__33[[#This Row],[Adj Close]]-DAX__2019_2020__33[[#This Row],[Adj Open]])/DAX__2019_2020__33[[#This Row],[Adj Open]]</f>
        <v>-1.9145282051282027E-2</v>
      </c>
      <c r="J11446" s="50">
        <f>DAX__2019_2020__33[[#This Row],[Adj Close]]-DAX__2019_2020__33[[#This Row],[Adj Open]]</f>
        <v>-1.0958022203529225</v>
      </c>
      <c r="K11446" s="50">
        <v>561882</v>
      </c>
    </row>
    <row r="11447" spans="1:11" x14ac:dyDescent="0.3">
      <c r="A11447" s="51" t="str">
        <f t="shared" si="185"/>
        <v>PUM.DE</v>
      </c>
      <c r="B11447" s="52" t="s">
        <v>418</v>
      </c>
      <c r="C11447" s="50" t="s">
        <v>11714</v>
      </c>
      <c r="D11447" s="50">
        <f>DAX__2019_2020__33[[#This Row],[Open]]*(DAX__2019_2020__33[[#This Row],[Adj Close]]/DAX__2019_2020__33[[#This Row],[Close]])</f>
        <v>54.516207261118176</v>
      </c>
      <c r="E11447" s="50" t="s">
        <v>9141</v>
      </c>
      <c r="F11447" s="50" t="s">
        <v>8151</v>
      </c>
      <c r="G11447" s="50" t="s">
        <v>21011</v>
      </c>
      <c r="H11447" s="50" t="s">
        <v>25930</v>
      </c>
      <c r="I11447" s="50">
        <f>(DAX__2019_2020__33[[#This Row],[Adj Close]]-DAX__2019_2020__33[[#This Row],[Adj Open]])/DAX__2019_2020__33[[#This Row],[Adj Open]]</f>
        <v>-4.0201022250520128E-2</v>
      </c>
      <c r="J11447" s="50">
        <f>DAX__2019_2020__33[[#This Row],[Adj Close]]-DAX__2019_2020__33[[#This Row],[Adj Open]]</f>
        <v>-2.1916072611181789</v>
      </c>
      <c r="K11447" s="50">
        <v>399525</v>
      </c>
    </row>
    <row r="11448" spans="1:11" x14ac:dyDescent="0.3">
      <c r="A11448" s="51" t="str">
        <f t="shared" si="185"/>
        <v>PUM.DE</v>
      </c>
      <c r="B11448" s="52" t="s">
        <v>419</v>
      </c>
      <c r="C11448" s="50" t="s">
        <v>8150</v>
      </c>
      <c r="D11448" s="50">
        <f>DAX__2019_2020__33[[#This Row],[Open]]*(DAX__2019_2020__33[[#This Row],[Adj Close]]/DAX__2019_2020__33[[#This Row],[Close]])</f>
        <v>53.557377297318546</v>
      </c>
      <c r="E11448" s="50" t="s">
        <v>5149</v>
      </c>
      <c r="F11448" s="50" t="s">
        <v>8151</v>
      </c>
      <c r="G11448" s="50" t="s">
        <v>5149</v>
      </c>
      <c r="H11448" s="50" t="s">
        <v>25931</v>
      </c>
      <c r="I11448" s="50">
        <f>(DAX__2019_2020__33[[#This Row],[Adj Close]]-DAX__2019_2020__33[[#This Row],[Adj Open]])/DAX__2019_2020__33[[#This Row],[Adj Open]]</f>
        <v>5.4804345823736078E-3</v>
      </c>
      <c r="J11448" s="50">
        <f>DAX__2019_2020__33[[#This Row],[Adj Close]]-DAX__2019_2020__33[[#This Row],[Adj Open]]</f>
        <v>0.29351770268145572</v>
      </c>
      <c r="K11448" s="50">
        <v>358168</v>
      </c>
    </row>
    <row r="11449" spans="1:11" x14ac:dyDescent="0.3">
      <c r="A11449" s="51" t="str">
        <f t="shared" si="185"/>
        <v>PUM.DE</v>
      </c>
      <c r="B11449" s="52" t="s">
        <v>420</v>
      </c>
      <c r="C11449" s="50" t="s">
        <v>8636</v>
      </c>
      <c r="D11449" s="50">
        <f>DAX__2019_2020__33[[#This Row],[Open]]*(DAX__2019_2020__33[[#This Row],[Adj Close]]/DAX__2019_2020__33[[#This Row],[Close]])</f>
        <v>54.281391024842904</v>
      </c>
      <c r="E11449" s="50" t="s">
        <v>5102</v>
      </c>
      <c r="F11449" s="50" t="s">
        <v>8609</v>
      </c>
      <c r="G11449" s="50" t="s">
        <v>8628</v>
      </c>
      <c r="H11449" s="50" t="s">
        <v>25704</v>
      </c>
      <c r="I11449" s="50">
        <f>(DAX__2019_2020__33[[#This Row],[Adj Close]]-DAX__2019_2020__33[[#This Row],[Adj Open]])/DAX__2019_2020__33[[#This Row],[Adj Open]]</f>
        <v>-1.2256687094448463E-2</v>
      </c>
      <c r="J11449" s="50">
        <f>DAX__2019_2020__33[[#This Row],[Adj Close]]-DAX__2019_2020__33[[#This Row],[Adj Open]]</f>
        <v>-0.66531002484290269</v>
      </c>
      <c r="K11449" s="50">
        <v>380724</v>
      </c>
    </row>
    <row r="11450" spans="1:11" x14ac:dyDescent="0.3">
      <c r="A11450" s="51" t="str">
        <f t="shared" si="185"/>
        <v>PUM.DE</v>
      </c>
      <c r="B11450" s="52" t="s">
        <v>421</v>
      </c>
      <c r="C11450" s="50" t="s">
        <v>8379</v>
      </c>
      <c r="D11450" s="50">
        <f>DAX__2019_2020__33[[#This Row],[Open]]*(DAX__2019_2020__33[[#This Row],[Adj Close]]/DAX__2019_2020__33[[#This Row],[Close]])</f>
        <v>54.692319487750403</v>
      </c>
      <c r="E11450" s="50" t="s">
        <v>18933</v>
      </c>
      <c r="F11450" s="50" t="s">
        <v>5046</v>
      </c>
      <c r="G11450" s="50" t="s">
        <v>9124</v>
      </c>
      <c r="H11450" s="50" t="s">
        <v>25932</v>
      </c>
      <c r="I11450" s="50">
        <f>(DAX__2019_2020__33[[#This Row],[Adj Close]]-DAX__2019_2020__33[[#This Row],[Adj Open]])/DAX__2019_2020__33[[#This Row],[Adj Open]]</f>
        <v>6.0107260819060503E-2</v>
      </c>
      <c r="J11450" s="50">
        <f>DAX__2019_2020__33[[#This Row],[Adj Close]]-DAX__2019_2020__33[[#This Row],[Adj Open]]</f>
        <v>3.2874055122495989</v>
      </c>
      <c r="K11450" s="50">
        <v>780952</v>
      </c>
    </row>
    <row r="11451" spans="1:11" x14ac:dyDescent="0.3">
      <c r="A11451" s="51" t="str">
        <f t="shared" si="185"/>
        <v>PUM.DE</v>
      </c>
      <c r="B11451" s="52" t="s">
        <v>422</v>
      </c>
      <c r="C11451" s="50" t="s">
        <v>8972</v>
      </c>
      <c r="D11451" s="50">
        <f>DAX__2019_2020__33[[#This Row],[Open]]*(DAX__2019_2020__33[[#This Row],[Adj Close]]/DAX__2019_2020__33[[#This Row],[Close]])</f>
        <v>58.552023027687959</v>
      </c>
      <c r="E11451" s="50" t="s">
        <v>5004</v>
      </c>
      <c r="F11451" s="50" t="s">
        <v>8972</v>
      </c>
      <c r="G11451" s="50" t="s">
        <v>5606</v>
      </c>
      <c r="H11451" s="50" t="s">
        <v>25933</v>
      </c>
      <c r="I11451" s="50">
        <f>(DAX__2019_2020__33[[#This Row],[Adj Close]]-DAX__2019_2020__33[[#This Row],[Adj Open]])/DAX__2019_2020__33[[#This Row],[Adj Open]]</f>
        <v>1.2807516009437086E-2</v>
      </c>
      <c r="J11451" s="50">
        <f>DAX__2019_2020__33[[#This Row],[Adj Close]]-DAX__2019_2020__33[[#This Row],[Adj Open]]</f>
        <v>0.74990597231204248</v>
      </c>
      <c r="K11451" s="50">
        <v>550161</v>
      </c>
    </row>
    <row r="11452" spans="1:11" x14ac:dyDescent="0.3">
      <c r="A11452" s="51" t="str">
        <f t="shared" si="185"/>
        <v>PUM.DE</v>
      </c>
      <c r="B11452" s="52" t="s">
        <v>423</v>
      </c>
      <c r="C11452" s="50" t="s">
        <v>7824</v>
      </c>
      <c r="D11452" s="50">
        <f>DAX__2019_2020__33[[#This Row],[Open]]*(DAX__2019_2020__33[[#This Row],[Adj Close]]/DAX__2019_2020__33[[#This Row],[Close]])</f>
        <v>59.736091476358816</v>
      </c>
      <c r="E11452" s="50" t="s">
        <v>7286</v>
      </c>
      <c r="F11452" s="50" t="s">
        <v>5115</v>
      </c>
      <c r="G11452" s="50" t="s">
        <v>9572</v>
      </c>
      <c r="H11452" s="50" t="s">
        <v>25934</v>
      </c>
      <c r="I11452" s="50">
        <f>(DAX__2019_2020__33[[#This Row],[Adj Close]]-DAX__2019_2020__33[[#This Row],[Adj Open]])/DAX__2019_2020__33[[#This Row],[Adj Open]]</f>
        <v>-3.7330722871973546E-2</v>
      </c>
      <c r="J11452" s="50">
        <f>DAX__2019_2020__33[[#This Row],[Adj Close]]-DAX__2019_2020__33[[#This Row],[Adj Open]]</f>
        <v>-2.229991476358812</v>
      </c>
      <c r="K11452" s="50">
        <v>681924</v>
      </c>
    </row>
    <row r="11453" spans="1:11" x14ac:dyDescent="0.3">
      <c r="A11453" s="51" t="str">
        <f t="shared" si="185"/>
        <v>PUM.DE</v>
      </c>
      <c r="B11453" s="52" t="s">
        <v>424</v>
      </c>
      <c r="C11453" s="50" t="s">
        <v>4978</v>
      </c>
      <c r="D11453" s="50">
        <f>DAX__2019_2020__33[[#This Row],[Open]]*(DAX__2019_2020__33[[#This Row],[Adj Close]]/DAX__2019_2020__33[[#This Row],[Close]])</f>
        <v>57.545567748000003</v>
      </c>
      <c r="E11453" s="50" t="s">
        <v>11839</v>
      </c>
      <c r="F11453" s="50" t="s">
        <v>8748</v>
      </c>
      <c r="G11453" s="50" t="s">
        <v>4962</v>
      </c>
      <c r="H11453" s="50" t="s">
        <v>25935</v>
      </c>
      <c r="I11453" s="50">
        <f>(DAX__2019_2020__33[[#This Row],[Adj Close]]-DAX__2019_2020__33[[#This Row],[Adj Open]])/DAX__2019_2020__33[[#This Row],[Adj Open]]</f>
        <v>2.8806584362139905E-2</v>
      </c>
      <c r="J11453" s="50">
        <f>DAX__2019_2020__33[[#This Row],[Adj Close]]-DAX__2019_2020__33[[#This Row],[Adj Open]]</f>
        <v>1.6576912519999993</v>
      </c>
      <c r="K11453" s="50">
        <v>499961</v>
      </c>
    </row>
    <row r="11454" spans="1:11" x14ac:dyDescent="0.3">
      <c r="A11454" s="51" t="str">
        <f t="shared" si="185"/>
        <v>PUM.DE</v>
      </c>
      <c r="B11454" s="52" t="s">
        <v>425</v>
      </c>
      <c r="C11454" s="50" t="s">
        <v>19102</v>
      </c>
      <c r="D11454" s="50">
        <f>DAX__2019_2020__33[[#This Row],[Open]]*(DAX__2019_2020__33[[#This Row],[Adj Close]]/DAX__2019_2020__33[[#This Row],[Close]])</f>
        <v>58.670430830189801</v>
      </c>
      <c r="E11454" s="50" t="s">
        <v>7704</v>
      </c>
      <c r="F11454" s="50" t="s">
        <v>8730</v>
      </c>
      <c r="G11454" s="50" t="s">
        <v>25905</v>
      </c>
      <c r="H11454" s="50" t="s">
        <v>25936</v>
      </c>
      <c r="I11454" s="50">
        <f>(DAX__2019_2020__33[[#This Row],[Adj Close]]-DAX__2019_2020__33[[#This Row],[Adj Open]])/DAX__2019_2020__33[[#This Row],[Adj Open]]</f>
        <v>-2.6236075113287533E-2</v>
      </c>
      <c r="J11454" s="50">
        <f>DAX__2019_2020__33[[#This Row],[Adj Close]]-DAX__2019_2020__33[[#This Row],[Adj Open]]</f>
        <v>-1.5392818301898004</v>
      </c>
      <c r="K11454" s="50">
        <v>613599</v>
      </c>
    </row>
    <row r="11455" spans="1:11" x14ac:dyDescent="0.3">
      <c r="A11455" s="51" t="str">
        <f t="shared" si="185"/>
        <v>PUM.DE</v>
      </c>
      <c r="B11455" s="52" t="s">
        <v>426</v>
      </c>
      <c r="C11455" s="50" t="s">
        <v>8729</v>
      </c>
      <c r="D11455" s="50">
        <f>DAX__2019_2020__33[[#This Row],[Open]]*(DAX__2019_2020__33[[#This Row],[Adj Close]]/DAX__2019_2020__33[[#This Row],[Close]])</f>
        <v>56.736459149755071</v>
      </c>
      <c r="E11455" s="50" t="s">
        <v>8940</v>
      </c>
      <c r="F11455" s="50" t="s">
        <v>5149</v>
      </c>
      <c r="G11455" s="50" t="s">
        <v>9127</v>
      </c>
      <c r="H11455" s="50" t="s">
        <v>25937</v>
      </c>
      <c r="I11455" s="50">
        <f>(DAX__2019_2020__33[[#This Row],[Adj Close]]-DAX__2019_2020__33[[#This Row],[Adj Open]])/DAX__2019_2020__33[[#This Row],[Adj Open]]</f>
        <v>-5.9130434782608543E-3</v>
      </c>
      <c r="J11455" s="50">
        <f>DAX__2019_2020__33[[#This Row],[Adj Close]]-DAX__2019_2020__33[[#This Row],[Adj Open]]</f>
        <v>-0.3354851497550726</v>
      </c>
      <c r="K11455" s="50">
        <v>664021</v>
      </c>
    </row>
    <row r="11456" spans="1:11" x14ac:dyDescent="0.3">
      <c r="A11456" s="51" t="str">
        <f t="shared" si="185"/>
        <v>PUM.DE</v>
      </c>
      <c r="B11456" s="52" t="s">
        <v>427</v>
      </c>
      <c r="C11456" s="50" t="s">
        <v>7811</v>
      </c>
      <c r="D11456" s="50">
        <f>DAX__2019_2020__33[[#This Row],[Open]]*(DAX__2019_2020__33[[#This Row],[Adj Close]]/DAX__2019_2020__33[[#This Row],[Close]])</f>
        <v>56.835127264432451</v>
      </c>
      <c r="E11456" s="50" t="s">
        <v>7777</v>
      </c>
      <c r="F11456" s="50" t="s">
        <v>11836</v>
      </c>
      <c r="G11456" s="50" t="s">
        <v>7777</v>
      </c>
      <c r="H11456" s="50" t="s">
        <v>25938</v>
      </c>
      <c r="I11456" s="50">
        <f>(DAX__2019_2020__33[[#This Row],[Adj Close]]-DAX__2019_2020__33[[#This Row],[Adj Open]])/DAX__2019_2020__33[[#This Row],[Adj Open]]</f>
        <v>3.1250070529516331E-2</v>
      </c>
      <c r="J11456" s="50">
        <f>DAX__2019_2020__33[[#This Row],[Adj Close]]-DAX__2019_2020__33[[#This Row],[Adj Open]]</f>
        <v>1.7761017355675506</v>
      </c>
      <c r="K11456" s="50">
        <v>590807</v>
      </c>
    </row>
    <row r="11457" spans="1:11" x14ac:dyDescent="0.3">
      <c r="A11457" s="51" t="str">
        <f t="shared" si="185"/>
        <v>PUM.DE</v>
      </c>
      <c r="B11457" s="52" t="s">
        <v>428</v>
      </c>
      <c r="C11457" s="50" t="s">
        <v>4962</v>
      </c>
      <c r="D11457" s="50">
        <f>DAX__2019_2020__33[[#This Row],[Open]]*(DAX__2019_2020__33[[#This Row],[Adj Close]]/DAX__2019_2020__33[[#This Row],[Close]])</f>
        <v>59.203263847113575</v>
      </c>
      <c r="E11457" s="50" t="s">
        <v>5005</v>
      </c>
      <c r="F11457" s="50" t="s">
        <v>4975</v>
      </c>
      <c r="G11457" s="50" t="s">
        <v>7286</v>
      </c>
      <c r="H11457" s="50" t="s">
        <v>25939</v>
      </c>
      <c r="I11457" s="50">
        <f>(DAX__2019_2020__33[[#This Row],[Adj Close]]-DAX__2019_2020__33[[#This Row],[Adj Open]])/DAX__2019_2020__33[[#This Row],[Adj Open]]</f>
        <v>1.200001666666667E-2</v>
      </c>
      <c r="J11457" s="50">
        <f>DAX__2019_2020__33[[#This Row],[Adj Close]]-DAX__2019_2020__33[[#This Row],[Adj Open]]</f>
        <v>0.71044015288642726</v>
      </c>
      <c r="K11457" s="50">
        <v>461504</v>
      </c>
    </row>
    <row r="11458" spans="1:11" x14ac:dyDescent="0.3">
      <c r="A11458" s="51" t="str">
        <f t="shared" si="185"/>
        <v>PUM.DE</v>
      </c>
      <c r="B11458" s="52" t="s">
        <v>429</v>
      </c>
      <c r="C11458" s="50" t="s">
        <v>5524</v>
      </c>
      <c r="D11458" s="50">
        <f>DAX__2019_2020__33[[#This Row],[Open]]*(DAX__2019_2020__33[[#This Row],[Adj Close]]/DAX__2019_2020__33[[#This Row],[Close]])</f>
        <v>60.564934000000001</v>
      </c>
      <c r="E11458" s="50" t="s">
        <v>5574</v>
      </c>
      <c r="F11458" s="50" t="s">
        <v>11749</v>
      </c>
      <c r="G11458" s="50" t="s">
        <v>5524</v>
      </c>
      <c r="H11458" s="50" t="s">
        <v>25940</v>
      </c>
      <c r="I11458" s="50">
        <f>(DAX__2019_2020__33[[#This Row],[Adj Close]]-DAX__2019_2020__33[[#This Row],[Adj Open]])/DAX__2019_2020__33[[#This Row],[Adj Open]]</f>
        <v>0</v>
      </c>
      <c r="J11458" s="50">
        <f>DAX__2019_2020__33[[#This Row],[Adj Close]]-DAX__2019_2020__33[[#This Row],[Adj Open]]</f>
        <v>0</v>
      </c>
      <c r="K11458" s="50">
        <v>555718</v>
      </c>
    </row>
    <row r="11459" spans="1:11" x14ac:dyDescent="0.3">
      <c r="A11459" s="51" t="str">
        <f t="shared" si="185"/>
        <v>PUM.DE</v>
      </c>
      <c r="B11459" s="52" t="s">
        <v>430</v>
      </c>
      <c r="C11459" s="50" t="s">
        <v>11534</v>
      </c>
      <c r="D11459" s="50">
        <f>DAX__2019_2020__33[[#This Row],[Open]]*(DAX__2019_2020__33[[#This Row],[Adj Close]]/DAX__2019_2020__33[[#This Row],[Close]])</f>
        <v>60.624137126016748</v>
      </c>
      <c r="E11459" s="50" t="s">
        <v>5350</v>
      </c>
      <c r="F11459" s="50" t="s">
        <v>9548</v>
      </c>
      <c r="G11459" s="50" t="s">
        <v>5171</v>
      </c>
      <c r="H11459" s="50" t="s">
        <v>25941</v>
      </c>
      <c r="I11459" s="50">
        <f>(DAX__2019_2020__33[[#This Row],[Adj Close]]-DAX__2019_2020__33[[#This Row],[Adj Open]])/DAX__2019_2020__33[[#This Row],[Adj Open]]</f>
        <v>-5.5338705327778338E-3</v>
      </c>
      <c r="J11459" s="50">
        <f>DAX__2019_2020__33[[#This Row],[Adj Close]]-DAX__2019_2020__33[[#This Row],[Adj Open]]</f>
        <v>-0.33548612601674677</v>
      </c>
      <c r="K11459" s="50">
        <v>260272</v>
      </c>
    </row>
    <row r="11460" spans="1:11" x14ac:dyDescent="0.3">
      <c r="A11460" s="51" t="str">
        <f t="shared" si="185"/>
        <v>PUM.DE</v>
      </c>
      <c r="B11460" s="52" t="s">
        <v>431</v>
      </c>
      <c r="C11460" s="50" t="s">
        <v>5277</v>
      </c>
      <c r="D11460" s="50">
        <f>DAX__2019_2020__33[[#This Row],[Open]]*(DAX__2019_2020__33[[#This Row],[Adj Close]]/DAX__2019_2020__33[[#This Row],[Close]])</f>
        <v>60.051842454807343</v>
      </c>
      <c r="E11460" s="50" t="s">
        <v>5524</v>
      </c>
      <c r="F11460" s="50" t="s">
        <v>7285</v>
      </c>
      <c r="G11460" s="50" t="s">
        <v>7708</v>
      </c>
      <c r="H11460" s="50" t="s">
        <v>25942</v>
      </c>
      <c r="I11460" s="50">
        <f>(DAX__2019_2020__33[[#This Row],[Adj Close]]-DAX__2019_2020__33[[#This Row],[Adj Open]])/DAX__2019_2020__33[[#This Row],[Adj Open]]</f>
        <v>-1.0515938046073862E-2</v>
      </c>
      <c r="J11460" s="50">
        <f>DAX__2019_2020__33[[#This Row],[Adj Close]]-DAX__2019_2020__33[[#This Row],[Adj Open]]</f>
        <v>-0.6315014548073421</v>
      </c>
      <c r="K11460" s="50">
        <v>291808</v>
      </c>
    </row>
    <row r="11461" spans="1:11" x14ac:dyDescent="0.3">
      <c r="A11461" s="51" t="str">
        <f t="shared" si="185"/>
        <v>PUM.DE</v>
      </c>
      <c r="B11461" s="52" t="s">
        <v>432</v>
      </c>
      <c r="C11461" s="50" t="s">
        <v>7285</v>
      </c>
      <c r="D11461" s="50">
        <f>DAX__2019_2020__33[[#This Row],[Open]]*(DAX__2019_2020__33[[#This Row],[Adj Close]]/DAX__2019_2020__33[[#This Row],[Close]])</f>
        <v>58.69016592774279</v>
      </c>
      <c r="E11461" s="50" t="s">
        <v>7286</v>
      </c>
      <c r="F11461" s="50" t="s">
        <v>8924</v>
      </c>
      <c r="G11461" s="50" t="s">
        <v>7712</v>
      </c>
      <c r="H11461" s="50" t="s">
        <v>25943</v>
      </c>
      <c r="I11461" s="50">
        <f>(DAX__2019_2020__33[[#This Row],[Adj Close]]-DAX__2019_2020__33[[#This Row],[Adj Open]])/DAX__2019_2020__33[[#This Row],[Adj Open]]</f>
        <v>1.4458641560188376E-2</v>
      </c>
      <c r="J11461" s="50">
        <f>DAX__2019_2020__33[[#This Row],[Adj Close]]-DAX__2019_2020__33[[#This Row],[Adj Open]]</f>
        <v>0.84858007225721366</v>
      </c>
      <c r="K11461" s="50">
        <v>292738</v>
      </c>
    </row>
    <row r="11462" spans="1:11" x14ac:dyDescent="0.3">
      <c r="A11462" s="51" t="str">
        <f t="shared" si="185"/>
        <v>PUM.DE</v>
      </c>
      <c r="B11462" s="52" t="s">
        <v>433</v>
      </c>
      <c r="C11462" s="50" t="s">
        <v>8110</v>
      </c>
      <c r="D11462" s="50">
        <f>DAX__2019_2020__33[[#This Row],[Open]]*(DAX__2019_2020__33[[#This Row],[Adj Close]]/DAX__2019_2020__33[[#This Row],[Close]])</f>
        <v>60.38732684316637</v>
      </c>
      <c r="E11462" s="50" t="s">
        <v>7633</v>
      </c>
      <c r="F11462" s="50" t="s">
        <v>9548</v>
      </c>
      <c r="G11462" s="50" t="s">
        <v>8765</v>
      </c>
      <c r="H11462" s="50" t="s">
        <v>25944</v>
      </c>
      <c r="I11462" s="50">
        <f>(DAX__2019_2020__33[[#This Row],[Adj Close]]-DAX__2019_2020__33[[#This Row],[Adj Open]])/DAX__2019_2020__33[[#This Row],[Adj Open]]</f>
        <v>-4.5752123435422115E-3</v>
      </c>
      <c r="J11462" s="50">
        <f>DAX__2019_2020__33[[#This Row],[Adj Close]]-DAX__2019_2020__33[[#This Row],[Adj Open]]</f>
        <v>-0.2762848431663727</v>
      </c>
      <c r="K11462" s="50">
        <v>142434</v>
      </c>
    </row>
    <row r="11463" spans="1:11" x14ac:dyDescent="0.3">
      <c r="A11463" s="51" t="str">
        <f t="shared" si="185"/>
        <v>PUM.DE</v>
      </c>
      <c r="B11463" s="52" t="s">
        <v>434</v>
      </c>
      <c r="C11463" s="50" t="s">
        <v>7646</v>
      </c>
      <c r="D11463" s="50">
        <f>DAX__2019_2020__33[[#This Row],[Open]]*(DAX__2019_2020__33[[#This Row],[Adj Close]]/DAX__2019_2020__33[[#This Row],[Close]])</f>
        <v>60.466264027072988</v>
      </c>
      <c r="E11463" s="50" t="s">
        <v>5369</v>
      </c>
      <c r="F11463" s="50" t="s">
        <v>7646</v>
      </c>
      <c r="G11463" s="50" t="s">
        <v>5174</v>
      </c>
      <c r="H11463" s="50" t="s">
        <v>25945</v>
      </c>
      <c r="I11463" s="50">
        <f>(DAX__2019_2020__33[[#This Row],[Adj Close]]-DAX__2019_2020__33[[#This Row],[Adj Open]])/DAX__2019_2020__33[[#This Row],[Adj Open]]</f>
        <v>2.4804177950459892E-2</v>
      </c>
      <c r="J11463" s="50">
        <f>DAX__2019_2020__33[[#This Row],[Adj Close]]-DAX__2019_2020__33[[#This Row],[Adj Open]]</f>
        <v>1.49981597292701</v>
      </c>
      <c r="K11463" s="50">
        <v>286076</v>
      </c>
    </row>
    <row r="11464" spans="1:11" x14ac:dyDescent="0.3">
      <c r="A11464" s="51" t="str">
        <f t="shared" si="185"/>
        <v>PUM.DE</v>
      </c>
      <c r="B11464" s="52" t="s">
        <v>435</v>
      </c>
      <c r="C11464" s="50" t="s">
        <v>7341</v>
      </c>
      <c r="D11464" s="50">
        <f>DAX__2019_2020__33[[#This Row],[Open]]*(DAX__2019_2020__33[[#This Row],[Adj Close]]/DAX__2019_2020__33[[#This Row],[Close]])</f>
        <v>62.262093174000789</v>
      </c>
      <c r="E11464" s="50" t="s">
        <v>7883</v>
      </c>
      <c r="F11464" s="50" t="s">
        <v>8961</v>
      </c>
      <c r="G11464" s="50" t="s">
        <v>5305</v>
      </c>
      <c r="H11464" s="50" t="s">
        <v>25946</v>
      </c>
      <c r="I11464" s="50">
        <f>(DAX__2019_2020__33[[#This Row],[Adj Close]]-DAX__2019_2020__33[[#This Row],[Adj Open]])/DAX__2019_2020__33[[#This Row],[Adj Open]]</f>
        <v>-1.5213930751630118E-2</v>
      </c>
      <c r="J11464" s="50">
        <f>DAX__2019_2020__33[[#This Row],[Adj Close]]-DAX__2019_2020__33[[#This Row],[Adj Open]]</f>
        <v>-0.94725117400079029</v>
      </c>
      <c r="K11464" s="50">
        <v>667150</v>
      </c>
    </row>
    <row r="11465" spans="1:11" x14ac:dyDescent="0.3">
      <c r="A11465" s="51" t="str">
        <f t="shared" si="185"/>
        <v>PUM.DE</v>
      </c>
      <c r="B11465" s="52" t="s">
        <v>436</v>
      </c>
      <c r="C11465" s="50" t="s">
        <v>5034</v>
      </c>
      <c r="D11465" s="50">
        <f>DAX__2019_2020__33[[#This Row],[Open]]*(DAX__2019_2020__33[[#This Row],[Adj Close]]/DAX__2019_2020__33[[#This Row],[Close]])</f>
        <v>61.670064287083797</v>
      </c>
      <c r="E11465" s="50" t="s">
        <v>5509</v>
      </c>
      <c r="F11465" s="50" t="s">
        <v>7597</v>
      </c>
      <c r="G11465" s="50" t="s">
        <v>7483</v>
      </c>
      <c r="H11465" s="50" t="s">
        <v>25947</v>
      </c>
      <c r="I11465" s="50">
        <f>(DAX__2019_2020__33[[#This Row],[Adj Close]]-DAX__2019_2020__33[[#This Row],[Adj Open]])/DAX__2019_2020__33[[#This Row],[Adj Open]]</f>
        <v>3.3280031999999925E-2</v>
      </c>
      <c r="J11465" s="50">
        <f>DAX__2019_2020__33[[#This Row],[Adj Close]]-DAX__2019_2020__33[[#This Row],[Adj Open]]</f>
        <v>2.0523817129162012</v>
      </c>
      <c r="K11465" s="50">
        <v>399314</v>
      </c>
    </row>
    <row r="11466" spans="1:11" x14ac:dyDescent="0.3">
      <c r="A11466" s="51" t="str">
        <f t="shared" si="185"/>
        <v>PUM.DE</v>
      </c>
      <c r="B11466" s="52" t="s">
        <v>437</v>
      </c>
      <c r="C11466" s="50" t="s">
        <v>7853</v>
      </c>
      <c r="D11466" s="50">
        <f>DAX__2019_2020__33[[#This Row],[Open]]*(DAX__2019_2020__33[[#This Row],[Adj Close]]/DAX__2019_2020__33[[#This Row],[Close]])</f>
        <v>62.814660070115295</v>
      </c>
      <c r="E11466" s="50" t="s">
        <v>7386</v>
      </c>
      <c r="F11466" s="50" t="s">
        <v>7342</v>
      </c>
      <c r="G11466" s="50" t="s">
        <v>9221</v>
      </c>
      <c r="H11466" s="50" t="s">
        <v>25948</v>
      </c>
      <c r="I11466" s="50">
        <f>(DAX__2019_2020__33[[#This Row],[Adj Close]]-DAX__2019_2020__33[[#This Row],[Adj Open]])/DAX__2019_2020__33[[#This Row],[Adj Open]]</f>
        <v>8.1683945962929532E-3</v>
      </c>
      <c r="J11466" s="50">
        <f>DAX__2019_2020__33[[#This Row],[Adj Close]]-DAX__2019_2020__33[[#This Row],[Adj Open]]</f>
        <v>0.51309492988470851</v>
      </c>
      <c r="K11466" s="50">
        <v>744660</v>
      </c>
    </row>
    <row r="11467" spans="1:11" x14ac:dyDescent="0.3">
      <c r="A11467" s="51" t="str">
        <f t="shared" si="185"/>
        <v>PUM.DE</v>
      </c>
      <c r="B11467" s="52" t="s">
        <v>438</v>
      </c>
      <c r="C11467" s="50" t="s">
        <v>11518</v>
      </c>
      <c r="D11467" s="50">
        <f>DAX__2019_2020__33[[#This Row],[Open]]*(DAX__2019_2020__33[[#This Row],[Adj Close]]/DAX__2019_2020__33[[#This Row],[Close]])</f>
        <v>64.689434535825455</v>
      </c>
      <c r="E11467" s="50" t="s">
        <v>9237</v>
      </c>
      <c r="F11467" s="50" t="s">
        <v>5331</v>
      </c>
      <c r="G11467" s="50" t="s">
        <v>8852</v>
      </c>
      <c r="H11467" s="50" t="s">
        <v>25949</v>
      </c>
      <c r="I11467" s="50">
        <f>(DAX__2019_2020__33[[#This Row],[Adj Close]]-DAX__2019_2020__33[[#This Row],[Adj Open]])/DAX__2019_2020__33[[#This Row],[Adj Open]]</f>
        <v>3.9658634522838718E-3</v>
      </c>
      <c r="J11467" s="50">
        <f>DAX__2019_2020__33[[#This Row],[Adj Close]]-DAX__2019_2020__33[[#This Row],[Adj Open]]</f>
        <v>0.25654946417454028</v>
      </c>
      <c r="K11467" s="50">
        <v>378398</v>
      </c>
    </row>
    <row r="11468" spans="1:11" x14ac:dyDescent="0.3">
      <c r="A11468" s="51" t="str">
        <f t="shared" si="185"/>
        <v>PUM.DE</v>
      </c>
      <c r="B11468" s="52" t="s">
        <v>439</v>
      </c>
      <c r="C11468" s="50" t="s">
        <v>7490</v>
      </c>
      <c r="D11468" s="50">
        <f>DAX__2019_2020__33[[#This Row],[Open]]*(DAX__2019_2020__33[[#This Row],[Adj Close]]/DAX__2019_2020__33[[#This Row],[Close]])</f>
        <v>65.93270303043478</v>
      </c>
      <c r="E11468" s="50" t="s">
        <v>5251</v>
      </c>
      <c r="F11468" s="50" t="s">
        <v>9197</v>
      </c>
      <c r="G11468" s="50" t="s">
        <v>5417</v>
      </c>
      <c r="H11468" s="50" t="s">
        <v>25950</v>
      </c>
      <c r="I11468" s="50">
        <f>(DAX__2019_2020__33[[#This Row],[Adj Close]]-DAX__2019_2020__33[[#This Row],[Adj Open]])/DAX__2019_2020__33[[#This Row],[Adj Open]]</f>
        <v>3.2624962586052068E-2</v>
      </c>
      <c r="J11468" s="50">
        <f>DAX__2019_2020__33[[#This Row],[Adj Close]]-DAX__2019_2020__33[[#This Row],[Adj Open]]</f>
        <v>2.1510519695652164</v>
      </c>
      <c r="K11468" s="50">
        <v>510958</v>
      </c>
    </row>
    <row r="11469" spans="1:11" x14ac:dyDescent="0.3">
      <c r="A11469" s="51" t="str">
        <f t="shared" si="185"/>
        <v>PUM.DE</v>
      </c>
      <c r="B11469" s="52" t="s">
        <v>440</v>
      </c>
      <c r="C11469" s="50" t="s">
        <v>7503</v>
      </c>
      <c r="D11469" s="50">
        <f>DAX__2019_2020__33[[#This Row],[Open]]*(DAX__2019_2020__33[[#This Row],[Adj Close]]/DAX__2019_2020__33[[#This Row],[Close]])</f>
        <v>68.04428247605297</v>
      </c>
      <c r="E11469" s="50" t="s">
        <v>11396</v>
      </c>
      <c r="F11469" s="50" t="s">
        <v>4974</v>
      </c>
      <c r="G11469" s="50" t="s">
        <v>5430</v>
      </c>
      <c r="H11469" s="50" t="s">
        <v>25951</v>
      </c>
      <c r="I11469" s="50">
        <f>(DAX__2019_2020__33[[#This Row],[Adj Close]]-DAX__2019_2020__33[[#This Row],[Adj Open]])/DAX__2019_2020__33[[#This Row],[Adj Open]]</f>
        <v>7.2505801515456098E-3</v>
      </c>
      <c r="J11469" s="50">
        <f>DAX__2019_2020__33[[#This Row],[Adj Close]]-DAX__2019_2020__33[[#This Row],[Adj Open]]</f>
        <v>0.49336052394703245</v>
      </c>
      <c r="K11469" s="50">
        <v>444244</v>
      </c>
    </row>
    <row r="11470" spans="1:11" x14ac:dyDescent="0.3">
      <c r="A11470" s="51" t="str">
        <f t="shared" si="185"/>
        <v>PUM.DE</v>
      </c>
      <c r="B11470" s="52" t="s">
        <v>441</v>
      </c>
      <c r="C11470" s="50" t="s">
        <v>5459</v>
      </c>
      <c r="D11470" s="50">
        <f>DAX__2019_2020__33[[#This Row],[Open]]*(DAX__2019_2020__33[[#This Row],[Adj Close]]/DAX__2019_2020__33[[#This Row],[Close]])</f>
        <v>69.070471015670506</v>
      </c>
      <c r="E11470" s="50" t="s">
        <v>7512</v>
      </c>
      <c r="F11470" s="50" t="s">
        <v>5455</v>
      </c>
      <c r="G11470" s="50" t="s">
        <v>5231</v>
      </c>
      <c r="H11470" s="50" t="s">
        <v>25952</v>
      </c>
      <c r="I11470" s="50">
        <f>(DAX__2019_2020__33[[#This Row],[Adj Close]]-DAX__2019_2020__33[[#This Row],[Adj Open]])/DAX__2019_2020__33[[#This Row],[Adj Open]]</f>
        <v>3.0571414285714377E-2</v>
      </c>
      <c r="J11470" s="50">
        <f>DAX__2019_2020__33[[#This Row],[Adj Close]]-DAX__2019_2020__33[[#This Row],[Adj Open]]</f>
        <v>2.1115819843294901</v>
      </c>
      <c r="K11470" s="50">
        <v>417945</v>
      </c>
    </row>
    <row r="11471" spans="1:11" x14ac:dyDescent="0.3">
      <c r="A11471" s="51" t="str">
        <f t="shared" si="185"/>
        <v>PUM.DE</v>
      </c>
      <c r="B11471" s="52" t="s">
        <v>442</v>
      </c>
      <c r="C11471" s="50" t="s">
        <v>19435</v>
      </c>
      <c r="D11471" s="50">
        <f>DAX__2019_2020__33[[#This Row],[Open]]*(DAX__2019_2020__33[[#This Row],[Adj Close]]/DAX__2019_2020__33[[#This Row],[Close]])</f>
        <v>70.609753118379658</v>
      </c>
      <c r="E11471" s="50" t="s">
        <v>19491</v>
      </c>
      <c r="F11471" s="50" t="s">
        <v>11084</v>
      </c>
      <c r="G11471" s="50" t="s">
        <v>9262</v>
      </c>
      <c r="H11471" s="50" t="s">
        <v>25953</v>
      </c>
      <c r="I11471" s="50">
        <f>(DAX__2019_2020__33[[#This Row],[Adj Close]]-DAX__2019_2020__33[[#This Row],[Adj Open]])/DAX__2019_2020__33[[#This Row],[Adj Open]]</f>
        <v>-1.5371702497811623E-2</v>
      </c>
      <c r="J11471" s="50">
        <f>DAX__2019_2020__33[[#This Row],[Adj Close]]-DAX__2019_2020__33[[#This Row],[Adj Open]]</f>
        <v>-1.0853921183796587</v>
      </c>
      <c r="K11471" s="50">
        <v>390248</v>
      </c>
    </row>
    <row r="11472" spans="1:11" x14ac:dyDescent="0.3">
      <c r="A11472" s="51" t="str">
        <f t="shared" si="185"/>
        <v>PUM.DE</v>
      </c>
      <c r="B11472" s="52" t="s">
        <v>443</v>
      </c>
      <c r="C11472" s="50" t="s">
        <v>5406</v>
      </c>
      <c r="D11472" s="50">
        <f>DAX__2019_2020__33[[#This Row],[Open]]*(DAX__2019_2020__33[[#This Row],[Adj Close]]/DAX__2019_2020__33[[#This Row],[Close]])</f>
        <v>69.859857353455808</v>
      </c>
      <c r="E11472" s="50" t="s">
        <v>7969</v>
      </c>
      <c r="F11472" s="50" t="s">
        <v>5287</v>
      </c>
      <c r="G11472" s="50" t="s">
        <v>8039</v>
      </c>
      <c r="H11472" s="50" t="s">
        <v>25954</v>
      </c>
      <c r="I11472" s="50">
        <f>(DAX__2019_2020__33[[#This Row],[Adj Close]]-DAX__2019_2020__33[[#This Row],[Adj Open]])/DAX__2019_2020__33[[#This Row],[Adj Open]]</f>
        <v>-4.0395492638609087E-2</v>
      </c>
      <c r="J11472" s="50">
        <f>DAX__2019_2020__33[[#This Row],[Adj Close]]-DAX__2019_2020__33[[#This Row],[Adj Open]]</f>
        <v>-2.8220233534558048</v>
      </c>
      <c r="K11472" s="50">
        <v>588966</v>
      </c>
    </row>
    <row r="11473" spans="1:11" x14ac:dyDescent="0.3">
      <c r="A11473" s="51" t="str">
        <f t="shared" si="185"/>
        <v>PUM.DE</v>
      </c>
      <c r="B11473" s="52" t="s">
        <v>444</v>
      </c>
      <c r="C11473" s="50" t="s">
        <v>5311</v>
      </c>
      <c r="D11473" s="50">
        <f>DAX__2019_2020__33[[#This Row],[Open]]*(DAX__2019_2020__33[[#This Row],[Adj Close]]/DAX__2019_2020__33[[#This Row],[Close]])</f>
        <v>66.998353290271567</v>
      </c>
      <c r="E11473" s="50" t="s">
        <v>4958</v>
      </c>
      <c r="F11473" s="50" t="s">
        <v>5330</v>
      </c>
      <c r="G11473" s="50" t="s">
        <v>18961</v>
      </c>
      <c r="H11473" s="50" t="s">
        <v>25955</v>
      </c>
      <c r="I11473" s="50">
        <f>(DAX__2019_2020__33[[#This Row],[Adj Close]]-DAX__2019_2020__33[[#This Row],[Adj Open]])/DAX__2019_2020__33[[#This Row],[Adj Open]]</f>
        <v>-7.9528863636851681E-3</v>
      </c>
      <c r="J11473" s="50">
        <f>DAX__2019_2020__33[[#This Row],[Adj Close]]-DAX__2019_2020__33[[#This Row],[Adj Open]]</f>
        <v>-0.53283029027156203</v>
      </c>
      <c r="K11473" s="50">
        <v>279263</v>
      </c>
    </row>
    <row r="11474" spans="1:11" x14ac:dyDescent="0.3">
      <c r="A11474" s="51" t="str">
        <f t="shared" si="185"/>
        <v>PUM.DE</v>
      </c>
      <c r="B11474" s="52" t="s">
        <v>445</v>
      </c>
      <c r="C11474" s="50" t="s">
        <v>8852</v>
      </c>
      <c r="D11474" s="50">
        <f>DAX__2019_2020__33[[#This Row],[Open]]*(DAX__2019_2020__33[[#This Row],[Adj Close]]/DAX__2019_2020__33[[#This Row],[Close]])</f>
        <v>64.94597525576809</v>
      </c>
      <c r="E11474" s="50" t="s">
        <v>5249</v>
      </c>
      <c r="F11474" s="50" t="s">
        <v>5594</v>
      </c>
      <c r="G11474" s="50" t="s">
        <v>7352</v>
      </c>
      <c r="H11474" s="50" t="s">
        <v>25956</v>
      </c>
      <c r="I11474" s="50">
        <f>(DAX__2019_2020__33[[#This Row],[Adj Close]]-DAX__2019_2020__33[[#This Row],[Adj Open]])/DAX__2019_2020__33[[#This Row],[Adj Open]]</f>
        <v>-4.5579307201456861E-3</v>
      </c>
      <c r="J11474" s="50">
        <f>DAX__2019_2020__33[[#This Row],[Adj Close]]-DAX__2019_2020__33[[#This Row],[Adj Open]]</f>
        <v>-0.29601925576808696</v>
      </c>
      <c r="K11474" s="50">
        <v>410662</v>
      </c>
    </row>
    <row r="11475" spans="1:11" x14ac:dyDescent="0.3">
      <c r="A11475" s="51" t="str">
        <f t="shared" si="185"/>
        <v>PUM.DE</v>
      </c>
      <c r="B11475" s="52" t="s">
        <v>446</v>
      </c>
      <c r="C11475" s="50" t="s">
        <v>7349</v>
      </c>
      <c r="D11475" s="50">
        <f>DAX__2019_2020__33[[#This Row],[Open]]*(DAX__2019_2020__33[[#This Row],[Adj Close]]/DAX__2019_2020__33[[#This Row],[Close]])</f>
        <v>63.682975677970255</v>
      </c>
      <c r="E11475" s="50" t="s">
        <v>5340</v>
      </c>
      <c r="F11475" s="50" t="s">
        <v>5349</v>
      </c>
      <c r="G11475" s="50" t="s">
        <v>5276</v>
      </c>
      <c r="H11475" s="50" t="s">
        <v>25957</v>
      </c>
      <c r="I11475" s="50">
        <f>(DAX__2019_2020__33[[#This Row],[Adj Close]]-DAX__2019_2020__33[[#This Row],[Adj Open]])/DAX__2019_2020__33[[#This Row],[Adj Open]]</f>
        <v>1.6423876411157751E-2</v>
      </c>
      <c r="J11475" s="50">
        <f>DAX__2019_2020__33[[#This Row],[Adj Close]]-DAX__2019_2020__33[[#This Row],[Adj Open]]</f>
        <v>1.0459213220297485</v>
      </c>
      <c r="K11475" s="50">
        <v>379595</v>
      </c>
    </row>
    <row r="11476" spans="1:11" x14ac:dyDescent="0.3">
      <c r="A11476" s="51" t="str">
        <f t="shared" si="185"/>
        <v>PUM.DE</v>
      </c>
      <c r="B11476" s="52" t="s">
        <v>447</v>
      </c>
      <c r="C11476" s="50" t="s">
        <v>5168</v>
      </c>
      <c r="D11476" s="50">
        <f>DAX__2019_2020__33[[#This Row],[Open]]*(DAX__2019_2020__33[[#This Row],[Adj Close]]/DAX__2019_2020__33[[#This Row],[Close]])</f>
        <v>62.656780728074537</v>
      </c>
      <c r="E11476" s="50" t="s">
        <v>7446</v>
      </c>
      <c r="F11476" s="50" t="s">
        <v>5168</v>
      </c>
      <c r="G11476" s="50" t="s">
        <v>5621</v>
      </c>
      <c r="H11476" s="50" t="s">
        <v>25958</v>
      </c>
      <c r="I11476" s="50">
        <f>(DAX__2019_2020__33[[#This Row],[Adj Close]]-DAX__2019_2020__33[[#This Row],[Adj Open]])/DAX__2019_2020__33[[#This Row],[Adj Open]]</f>
        <v>4.377951181102363E-2</v>
      </c>
      <c r="J11476" s="50">
        <f>DAX__2019_2020__33[[#This Row],[Adj Close]]-DAX__2019_2020__33[[#This Row],[Adj Open]]</f>
        <v>2.7430832719254568</v>
      </c>
      <c r="K11476" s="50">
        <v>519196</v>
      </c>
    </row>
    <row r="11477" spans="1:11" x14ac:dyDescent="0.3">
      <c r="A11477" s="51" t="str">
        <f t="shared" si="185"/>
        <v>PUM.DE</v>
      </c>
      <c r="B11477" s="52" t="s">
        <v>448</v>
      </c>
      <c r="C11477" s="50" t="s">
        <v>8038</v>
      </c>
      <c r="D11477" s="50">
        <f>DAX__2019_2020__33[[#This Row],[Open]]*(DAX__2019_2020__33[[#This Row],[Adj Close]]/DAX__2019_2020__33[[#This Row],[Close]])</f>
        <v>67.274639559770904</v>
      </c>
      <c r="E11477" s="50" t="s">
        <v>7985</v>
      </c>
      <c r="F11477" s="50" t="s">
        <v>5428</v>
      </c>
      <c r="G11477" s="50" t="s">
        <v>5226</v>
      </c>
      <c r="H11477" s="50" t="s">
        <v>25959</v>
      </c>
      <c r="I11477" s="50">
        <f>(DAX__2019_2020__33[[#This Row],[Adj Close]]-DAX__2019_2020__33[[#This Row],[Adj Open]])/DAX__2019_2020__33[[#This Row],[Adj Open]]</f>
        <v>3.8134643590495873E-3</v>
      </c>
      <c r="J11477" s="50">
        <f>DAX__2019_2020__33[[#This Row],[Adj Close]]-DAX__2019_2020__33[[#This Row],[Adj Open]]</f>
        <v>0.25654944022909376</v>
      </c>
      <c r="K11477" s="50">
        <v>373258</v>
      </c>
    </row>
    <row r="11478" spans="1:11" x14ac:dyDescent="0.3">
      <c r="A11478" s="51" t="str">
        <f t="shared" si="185"/>
        <v>PUM.DE</v>
      </c>
      <c r="B11478" s="52" t="s">
        <v>449</v>
      </c>
      <c r="C11478" s="50" t="s">
        <v>5419</v>
      </c>
      <c r="D11478" s="50">
        <f>DAX__2019_2020__33[[#This Row],[Open]]*(DAX__2019_2020__33[[#This Row],[Adj Close]]/DAX__2019_2020__33[[#This Row],[Close]])</f>
        <v>67.689061779613169</v>
      </c>
      <c r="E11478" s="50" t="s">
        <v>7982</v>
      </c>
      <c r="F11478" s="50" t="s">
        <v>4974</v>
      </c>
      <c r="G11478" s="50" t="s">
        <v>5422</v>
      </c>
      <c r="H11478" s="50" t="s">
        <v>25960</v>
      </c>
      <c r="I11478" s="50">
        <f>(DAX__2019_2020__33[[#This Row],[Adj Close]]-DAX__2019_2020__33[[#This Row],[Adj Open]])/DAX__2019_2020__33[[#This Row],[Adj Open]]</f>
        <v>6.4140380878730252E-3</v>
      </c>
      <c r="J11478" s="50">
        <f>DAX__2019_2020__33[[#This Row],[Adj Close]]-DAX__2019_2020__33[[#This Row],[Adj Open]]</f>
        <v>0.43416022038682911</v>
      </c>
      <c r="K11478" s="50">
        <v>324860</v>
      </c>
    </row>
    <row r="11479" spans="1:11" x14ac:dyDescent="0.3">
      <c r="A11479" s="51" t="str">
        <f t="shared" si="185"/>
        <v>PUM.DE</v>
      </c>
      <c r="B11479" s="52" t="s">
        <v>450</v>
      </c>
      <c r="C11479" s="50" t="s">
        <v>5003</v>
      </c>
      <c r="D11479" s="50">
        <f>DAX__2019_2020__33[[#This Row],[Open]]*(DAX__2019_2020__33[[#This Row],[Adj Close]]/DAX__2019_2020__33[[#This Row],[Close]])</f>
        <v>67.097024188781063</v>
      </c>
      <c r="E11479" s="50" t="s">
        <v>11226</v>
      </c>
      <c r="F11479" s="50" t="s">
        <v>5559</v>
      </c>
      <c r="G11479" s="50" t="s">
        <v>7418</v>
      </c>
      <c r="H11479" s="50" t="s">
        <v>25961</v>
      </c>
      <c r="I11479" s="50">
        <f>(DAX__2019_2020__33[[#This Row],[Adj Close]]-DAX__2019_2020__33[[#This Row],[Adj Open]])/DAX__2019_2020__33[[#This Row],[Adj Open]]</f>
        <v>-6.4706176470589287E-3</v>
      </c>
      <c r="J11479" s="50">
        <f>DAX__2019_2020__33[[#This Row],[Adj Close]]-DAX__2019_2020__33[[#This Row],[Adj Open]]</f>
        <v>-0.43415918878106652</v>
      </c>
      <c r="K11479" s="50">
        <v>918142</v>
      </c>
    </row>
    <row r="11480" spans="1:11" x14ac:dyDescent="0.3">
      <c r="A11480" s="51" t="str">
        <f t="shared" si="185"/>
        <v>PUM.DE</v>
      </c>
      <c r="B11480" s="52" t="s">
        <v>451</v>
      </c>
      <c r="C11480" s="50" t="s">
        <v>11152</v>
      </c>
      <c r="D11480" s="50">
        <f>DAX__2019_2020__33[[#This Row],[Open]]*(DAX__2019_2020__33[[#This Row],[Adj Close]]/DAX__2019_2020__33[[#This Row],[Close]])</f>
        <v>66.840483872636156</v>
      </c>
      <c r="E11480" s="50" t="s">
        <v>5422</v>
      </c>
      <c r="F11480" s="50" t="s">
        <v>7428</v>
      </c>
      <c r="G11480" s="50" t="s">
        <v>5419</v>
      </c>
      <c r="H11480" s="50" t="s">
        <v>25962</v>
      </c>
      <c r="I11480" s="50">
        <f>(DAX__2019_2020__33[[#This Row],[Adj Close]]-DAX__2019_2020__33[[#This Row],[Adj Open]])/DAX__2019_2020__33[[#This Row],[Adj Open]]</f>
        <v>1.2695601201523412E-2</v>
      </c>
      <c r="J11480" s="50">
        <f>DAX__2019_2020__33[[#This Row],[Adj Close]]-DAX__2019_2020__33[[#This Row],[Adj Open]]</f>
        <v>0.8485801273638458</v>
      </c>
      <c r="K11480" s="50">
        <v>708068</v>
      </c>
    </row>
    <row r="11481" spans="1:11" x14ac:dyDescent="0.3">
      <c r="A11481" s="51" t="str">
        <f t="shared" si="185"/>
        <v>PUM.DE</v>
      </c>
      <c r="B11481" s="52" t="s">
        <v>452</v>
      </c>
      <c r="C11481" s="50" t="s">
        <v>8044</v>
      </c>
      <c r="D11481" s="50">
        <f>DAX__2019_2020__33[[#This Row],[Open]]*(DAX__2019_2020__33[[#This Row],[Adj Close]]/DAX__2019_2020__33[[#This Row],[Close]])</f>
        <v>66.702339998086202</v>
      </c>
      <c r="E11481" s="50" t="s">
        <v>7436</v>
      </c>
      <c r="F11481" s="50" t="s">
        <v>8020</v>
      </c>
      <c r="G11481" s="50" t="s">
        <v>8000</v>
      </c>
      <c r="H11481" s="50" t="s">
        <v>25963</v>
      </c>
      <c r="I11481" s="50">
        <f>(DAX__2019_2020__33[[#This Row],[Adj Close]]-DAX__2019_2020__33[[#This Row],[Adj Open]])/DAX__2019_2020__33[[#This Row],[Adj Open]]</f>
        <v>9.171642283184513E-3</v>
      </c>
      <c r="J11481" s="50">
        <f>DAX__2019_2020__33[[#This Row],[Adj Close]]-DAX__2019_2020__33[[#This Row],[Adj Open]]</f>
        <v>0.61177000191379705</v>
      </c>
      <c r="K11481" s="50">
        <v>181243</v>
      </c>
    </row>
    <row r="11482" spans="1:11" x14ac:dyDescent="0.3">
      <c r="A11482" s="51" t="str">
        <f t="shared" si="185"/>
        <v>PUM.DE</v>
      </c>
      <c r="B11482" s="52" t="s">
        <v>453</v>
      </c>
      <c r="C11482" s="50" t="s">
        <v>5189</v>
      </c>
      <c r="D11482" s="50">
        <f>DAX__2019_2020__33[[#This Row],[Open]]*(DAX__2019_2020__33[[#This Row],[Adj Close]]/DAX__2019_2020__33[[#This Row],[Close]])</f>
        <v>67.610123501432227</v>
      </c>
      <c r="E11482" s="50" t="s">
        <v>7945</v>
      </c>
      <c r="F11482" s="50" t="s">
        <v>5189</v>
      </c>
      <c r="G11482" s="50" t="s">
        <v>7982</v>
      </c>
      <c r="H11482" s="50" t="s">
        <v>25964</v>
      </c>
      <c r="I11482" s="50">
        <f>(DAX__2019_2020__33[[#This Row],[Adj Close]]-DAX__2019_2020__33[[#This Row],[Adj Open]])/DAX__2019_2020__33[[#This Row],[Adj Open]]</f>
        <v>1.8388821587368206E-2</v>
      </c>
      <c r="J11482" s="50">
        <f>DAX__2019_2020__33[[#This Row],[Adj Close]]-DAX__2019_2020__33[[#This Row],[Adj Open]]</f>
        <v>1.2432704985677674</v>
      </c>
      <c r="K11482" s="50">
        <v>275925</v>
      </c>
    </row>
    <row r="11483" spans="1:11" x14ac:dyDescent="0.3">
      <c r="A11483" s="51" t="str">
        <f t="shared" si="185"/>
        <v>PUM.DE</v>
      </c>
      <c r="B11483" s="52" t="s">
        <v>454</v>
      </c>
      <c r="C11483" s="50" t="s">
        <v>5629</v>
      </c>
      <c r="D11483" s="50">
        <f>DAX__2019_2020__33[[#This Row],[Open]]*(DAX__2019_2020__33[[#This Row],[Adj Close]]/DAX__2019_2020__33[[#This Row],[Close]])</f>
        <v>68.952056603249233</v>
      </c>
      <c r="E11483" s="50" t="s">
        <v>9264</v>
      </c>
      <c r="F11483" s="50" t="s">
        <v>7476</v>
      </c>
      <c r="G11483" s="50" t="s">
        <v>7418</v>
      </c>
      <c r="H11483" s="50" t="s">
        <v>25961</v>
      </c>
      <c r="I11483" s="50">
        <f>(DAX__2019_2020__33[[#This Row],[Adj Close]]-DAX__2019_2020__33[[#This Row],[Adj Open]])/DAX__2019_2020__33[[#This Row],[Adj Open]]</f>
        <v>-3.319975815110586E-2</v>
      </c>
      <c r="J11483" s="50">
        <f>DAX__2019_2020__33[[#This Row],[Adj Close]]-DAX__2019_2020__33[[#This Row],[Adj Open]]</f>
        <v>-2.2891916032492361</v>
      </c>
      <c r="K11483" s="50">
        <v>244080</v>
      </c>
    </row>
    <row r="11484" spans="1:11" x14ac:dyDescent="0.3">
      <c r="A11484" s="51" t="str">
        <f t="shared" si="185"/>
        <v>PUM.DE</v>
      </c>
      <c r="B11484" s="52" t="s">
        <v>455</v>
      </c>
      <c r="C11484" s="50" t="s">
        <v>7423</v>
      </c>
      <c r="D11484" s="50">
        <f>DAX__2019_2020__33[[#This Row],[Open]]*(DAX__2019_2020__33[[#This Row],[Adj Close]]/DAX__2019_2020__33[[#This Row],[Close]])</f>
        <v>66.386592318984242</v>
      </c>
      <c r="E11484" s="50" t="s">
        <v>25965</v>
      </c>
      <c r="F11484" s="50" t="s">
        <v>8909</v>
      </c>
      <c r="G11484" s="50" t="s">
        <v>5443</v>
      </c>
      <c r="H11484" s="50" t="s">
        <v>25966</v>
      </c>
      <c r="I11484" s="50">
        <f>(DAX__2019_2020__33[[#This Row],[Adj Close]]-DAX__2019_2020__33[[#This Row],[Adj Open]])/DAX__2019_2020__33[[#This Row],[Adj Open]]</f>
        <v>2.5862039623395356E-2</v>
      </c>
      <c r="J11484" s="50">
        <f>DAX__2019_2020__33[[#This Row],[Adj Close]]-DAX__2019_2020__33[[#This Row],[Adj Open]]</f>
        <v>1.7168926810157643</v>
      </c>
      <c r="K11484" s="50">
        <v>287591</v>
      </c>
    </row>
    <row r="11485" spans="1:11" x14ac:dyDescent="0.3">
      <c r="A11485" s="51" t="str">
        <f t="shared" si="185"/>
        <v>PUM.DE</v>
      </c>
      <c r="B11485" s="52" t="s">
        <v>456</v>
      </c>
      <c r="C11485" s="50" t="s">
        <v>4958</v>
      </c>
      <c r="D11485" s="50">
        <f>DAX__2019_2020__33[[#This Row],[Open]]*(DAX__2019_2020__33[[#This Row],[Adj Close]]/DAX__2019_2020__33[[#This Row],[Close]])</f>
        <v>67.985079383812391</v>
      </c>
      <c r="E11485" s="50" t="s">
        <v>9611</v>
      </c>
      <c r="F11485" s="50" t="s">
        <v>9184</v>
      </c>
      <c r="G11485" s="50" t="s">
        <v>7473</v>
      </c>
      <c r="H11485" s="50" t="s">
        <v>25967</v>
      </c>
      <c r="I11485" s="50">
        <f>(DAX__2019_2020__33[[#This Row],[Adj Close]]-DAX__2019_2020__33[[#This Row],[Adj Open]])/DAX__2019_2020__33[[#This Row],[Adj Open]]</f>
        <v>-2.03193317759266E-2</v>
      </c>
      <c r="J11485" s="50">
        <f>DAX__2019_2020__33[[#This Row],[Adj Close]]-DAX__2019_2020__33[[#This Row],[Adj Open]]</f>
        <v>-1.3814113838123916</v>
      </c>
      <c r="K11485" s="50">
        <v>316317</v>
      </c>
    </row>
    <row r="11486" spans="1:11" x14ac:dyDescent="0.3">
      <c r="A11486" s="51" t="str">
        <f t="shared" si="185"/>
        <v>PUM.DE</v>
      </c>
      <c r="B11486" s="52" t="s">
        <v>457</v>
      </c>
      <c r="C11486" s="50" t="s">
        <v>9184</v>
      </c>
      <c r="D11486" s="50">
        <f>DAX__2019_2020__33[[#This Row],[Open]]*(DAX__2019_2020__33[[#This Row],[Adj Close]]/DAX__2019_2020__33[[#This Row],[Close]])</f>
        <v>66.366860130356997</v>
      </c>
      <c r="E11486" s="50" t="s">
        <v>7429</v>
      </c>
      <c r="F11486" s="50" t="s">
        <v>9170</v>
      </c>
      <c r="G11486" s="50" t="s">
        <v>12796</v>
      </c>
      <c r="H11486" s="50" t="s">
        <v>25968</v>
      </c>
      <c r="I11486" s="50">
        <f>(DAX__2019_2020__33[[#This Row],[Adj Close]]-DAX__2019_2020__33[[#This Row],[Adj Open]])/DAX__2019_2020__33[[#This Row],[Adj Open]]</f>
        <v>6.2443946998397889E-3</v>
      </c>
      <c r="J11486" s="50">
        <f>DAX__2019_2020__33[[#This Row],[Adj Close]]-DAX__2019_2020__33[[#This Row],[Adj Open]]</f>
        <v>0.41442086964300984</v>
      </c>
      <c r="K11486" s="50">
        <v>263881</v>
      </c>
    </row>
    <row r="11487" spans="1:11" x14ac:dyDescent="0.3">
      <c r="A11487" s="51" t="str">
        <f t="shared" si="185"/>
        <v>PUM.DE</v>
      </c>
      <c r="B11487" s="52" t="s">
        <v>458</v>
      </c>
      <c r="C11487" s="50" t="s">
        <v>7437</v>
      </c>
      <c r="D11487" s="50">
        <f>DAX__2019_2020__33[[#This Row],[Open]]*(DAX__2019_2020__33[[#This Row],[Adj Close]]/DAX__2019_2020__33[[#This Row],[Close]])</f>
        <v>66.958891773992192</v>
      </c>
      <c r="E11487" s="50" t="s">
        <v>5241</v>
      </c>
      <c r="F11487" s="50" t="s">
        <v>8044</v>
      </c>
      <c r="G11487" s="50" t="s">
        <v>5241</v>
      </c>
      <c r="H11487" s="50" t="s">
        <v>25969</v>
      </c>
      <c r="I11487" s="50">
        <f>(DAX__2019_2020__33[[#This Row],[Adj Close]]-DAX__2019_2020__33[[#This Row],[Adj Open]])/DAX__2019_2020__33[[#This Row],[Adj Open]]</f>
        <v>1.4146757822771102E-2</v>
      </c>
      <c r="J11487" s="50">
        <f>DAX__2019_2020__33[[#This Row],[Adj Close]]-DAX__2019_2020__33[[#This Row],[Adj Open]]</f>
        <v>0.94725122600780765</v>
      </c>
      <c r="K11487" s="50">
        <v>277816</v>
      </c>
    </row>
    <row r="11488" spans="1:11" x14ac:dyDescent="0.3">
      <c r="A11488" s="51" t="str">
        <f t="shared" si="185"/>
        <v>PUM.DE</v>
      </c>
      <c r="B11488" s="52" t="s">
        <v>459</v>
      </c>
      <c r="C11488" s="50" t="s">
        <v>8025</v>
      </c>
      <c r="D11488" s="50">
        <f>DAX__2019_2020__33[[#This Row],[Open]]*(DAX__2019_2020__33[[#This Row],[Adj Close]]/DAX__2019_2020__33[[#This Row],[Close]])</f>
        <v>67.35358154228625</v>
      </c>
      <c r="E11488" s="50" t="s">
        <v>7945</v>
      </c>
      <c r="F11488" s="50" t="s">
        <v>7999</v>
      </c>
      <c r="G11488" s="50" t="s">
        <v>12822</v>
      </c>
      <c r="H11488" s="50" t="s">
        <v>25970</v>
      </c>
      <c r="I11488" s="50">
        <f>(DAX__2019_2020__33[[#This Row],[Adj Close]]-DAX__2019_2020__33[[#This Row],[Adj Open]])/DAX__2019_2020__33[[#This Row],[Adj Open]]</f>
        <v>2.0509844110464543E-2</v>
      </c>
      <c r="J11488" s="50">
        <f>DAX__2019_2020__33[[#This Row],[Adj Close]]-DAX__2019_2020__33[[#This Row],[Adj Open]]</f>
        <v>1.3814114577137531</v>
      </c>
      <c r="K11488" s="50">
        <v>340802</v>
      </c>
    </row>
    <row r="11489" spans="1:11" x14ac:dyDescent="0.3">
      <c r="A11489" s="51" t="str">
        <f t="shared" si="185"/>
        <v>PUM.DE</v>
      </c>
      <c r="B11489" s="52" t="s">
        <v>460</v>
      </c>
      <c r="C11489" s="50" t="s">
        <v>7931</v>
      </c>
      <c r="D11489" s="50">
        <f>DAX__2019_2020__33[[#This Row],[Open]]*(DAX__2019_2020__33[[#This Row],[Adj Close]]/DAX__2019_2020__33[[#This Row],[Close]])</f>
        <v>68.991534809536603</v>
      </c>
      <c r="E11489" s="50" t="s">
        <v>5414</v>
      </c>
      <c r="F11489" s="50" t="s">
        <v>5233</v>
      </c>
      <c r="G11489" s="50" t="s">
        <v>5473</v>
      </c>
      <c r="H11489" s="50" t="s">
        <v>25971</v>
      </c>
      <c r="I11489" s="50">
        <f>(DAX__2019_2020__33[[#This Row],[Adj Close]]-DAX__2019_2020__33[[#This Row],[Adj Open]])/DAX__2019_2020__33[[#This Row],[Adj Open]]</f>
        <v>8.2952233494055626E-3</v>
      </c>
      <c r="J11489" s="50">
        <f>DAX__2019_2020__33[[#This Row],[Adj Close]]-DAX__2019_2020__33[[#This Row],[Adj Open]]</f>
        <v>0.57230019046339464</v>
      </c>
      <c r="K11489" s="50">
        <v>276734</v>
      </c>
    </row>
    <row r="11490" spans="1:11" x14ac:dyDescent="0.3">
      <c r="A11490" s="51" t="str">
        <f t="shared" si="185"/>
        <v>PUM.DE</v>
      </c>
      <c r="B11490" s="52" t="s">
        <v>461</v>
      </c>
      <c r="C11490" s="50" t="s">
        <v>19000</v>
      </c>
      <c r="D11490" s="50">
        <f>DAX__2019_2020__33[[#This Row],[Open]]*(DAX__2019_2020__33[[#This Row],[Adj Close]]/DAX__2019_2020__33[[#This Row],[Close]])</f>
        <v>69.583565856486445</v>
      </c>
      <c r="E11490" s="50" t="s">
        <v>7924</v>
      </c>
      <c r="F11490" s="50" t="s">
        <v>12822</v>
      </c>
      <c r="G11490" s="50" t="s">
        <v>11513</v>
      </c>
      <c r="H11490" s="50" t="s">
        <v>25972</v>
      </c>
      <c r="I11490" s="50">
        <f>(DAX__2019_2020__33[[#This Row],[Adj Close]]-DAX__2019_2020__33[[#This Row],[Adj Open]])/DAX__2019_2020__33[[#This Row],[Adj Open]]</f>
        <v>-5.9557433049805411E-3</v>
      </c>
      <c r="J11490" s="50">
        <f>DAX__2019_2020__33[[#This Row],[Adj Close]]-DAX__2019_2020__33[[#This Row],[Adj Open]]</f>
        <v>-0.4144218564864417</v>
      </c>
      <c r="K11490" s="50">
        <v>162136</v>
      </c>
    </row>
    <row r="11491" spans="1:11" x14ac:dyDescent="0.3">
      <c r="A11491" s="51" t="str">
        <f t="shared" si="185"/>
        <v>PUM.DE</v>
      </c>
      <c r="B11491" s="52" t="s">
        <v>462</v>
      </c>
      <c r="C11491" s="50" t="s">
        <v>9246</v>
      </c>
      <c r="D11491" s="50">
        <f>DAX__2019_2020__33[[#This Row],[Open]]*(DAX__2019_2020__33[[#This Row],[Adj Close]]/DAX__2019_2020__33[[#This Row],[Close]])</f>
        <v>70.333475094147502</v>
      </c>
      <c r="E11491" s="50" t="s">
        <v>19418</v>
      </c>
      <c r="F11491" s="50" t="s">
        <v>11851</v>
      </c>
      <c r="G11491" s="50" t="s">
        <v>19435</v>
      </c>
      <c r="H11491" s="50" t="s">
        <v>25973</v>
      </c>
      <c r="I11491" s="50">
        <f>(DAX__2019_2020__33[[#This Row],[Adj Close]]-DAX__2019_2020__33[[#This Row],[Adj Open]])/DAX__2019_2020__33[[#This Row],[Adj Open]]</f>
        <v>3.9281566207652338E-3</v>
      </c>
      <c r="J11491" s="50">
        <f>DAX__2019_2020__33[[#This Row],[Adj Close]]-DAX__2019_2020__33[[#This Row],[Adj Open]]</f>
        <v>0.2762809058525022</v>
      </c>
      <c r="K11491" s="50">
        <v>287963</v>
      </c>
    </row>
    <row r="11492" spans="1:11" x14ac:dyDescent="0.3">
      <c r="A11492" s="51" t="str">
        <f t="shared" si="185"/>
        <v>PUM.DE</v>
      </c>
      <c r="B11492" s="52" t="s">
        <v>463</v>
      </c>
      <c r="C11492" s="50" t="s">
        <v>9297</v>
      </c>
      <c r="D11492" s="50">
        <f>DAX__2019_2020__33[[#This Row],[Open]]*(DAX__2019_2020__33[[#This Row],[Adj Close]]/DAX__2019_2020__33[[#This Row],[Close]])</f>
        <v>69.504628991488417</v>
      </c>
      <c r="E11492" s="50" t="s">
        <v>11503</v>
      </c>
      <c r="F11492" s="50" t="s">
        <v>20635</v>
      </c>
      <c r="G11492" s="50" t="s">
        <v>25965</v>
      </c>
      <c r="H11492" s="50" t="s">
        <v>25974</v>
      </c>
      <c r="I11492" s="50">
        <f>(DAX__2019_2020__33[[#This Row],[Adj Close]]-DAX__2019_2020__33[[#This Row],[Adj Open]])/DAX__2019_2020__33[[#This Row],[Adj Open]]</f>
        <v>-8.801845292395357E-3</v>
      </c>
      <c r="J11492" s="50">
        <f>DAX__2019_2020__33[[#This Row],[Adj Close]]-DAX__2019_2020__33[[#This Row],[Adj Open]]</f>
        <v>-0.61176899148841812</v>
      </c>
      <c r="K11492" s="50">
        <v>256270</v>
      </c>
    </row>
    <row r="11493" spans="1:11" x14ac:dyDescent="0.3">
      <c r="A11493" s="51" t="str">
        <f t="shared" si="185"/>
        <v>PUM.DE</v>
      </c>
      <c r="B11493" s="52" t="s">
        <v>464</v>
      </c>
      <c r="C11493" s="50" t="s">
        <v>5470</v>
      </c>
      <c r="D11493" s="50">
        <f>DAX__2019_2020__33[[#This Row],[Open]]*(DAX__2019_2020__33[[#This Row],[Adj Close]]/DAX__2019_2020__33[[#This Row],[Close]])</f>
        <v>68.30083252832712</v>
      </c>
      <c r="E11493" s="50" t="s">
        <v>12814</v>
      </c>
      <c r="F11493" s="50" t="s">
        <v>7440</v>
      </c>
      <c r="G11493" s="50" t="s">
        <v>5550</v>
      </c>
      <c r="H11493" s="50" t="s">
        <v>25975</v>
      </c>
      <c r="I11493" s="50">
        <f>(DAX__2019_2020__33[[#This Row],[Adj Close]]-DAX__2019_2020__33[[#This Row],[Adj Open]])/DAX__2019_2020__33[[#This Row],[Adj Open]]</f>
        <v>-7.2233457494460217E-3</v>
      </c>
      <c r="J11493" s="50">
        <f>DAX__2019_2020__33[[#This Row],[Adj Close]]-DAX__2019_2020__33[[#This Row],[Adj Open]]</f>
        <v>-0.4933605283271163</v>
      </c>
      <c r="K11493" s="50">
        <v>213923</v>
      </c>
    </row>
    <row r="11494" spans="1:11" x14ac:dyDescent="0.3">
      <c r="A11494" s="51" t="str">
        <f t="shared" si="185"/>
        <v>PUM.DE</v>
      </c>
      <c r="B11494" s="52" t="s">
        <v>465</v>
      </c>
      <c r="C11494" s="50" t="s">
        <v>5424</v>
      </c>
      <c r="D11494" s="50">
        <f>DAX__2019_2020__33[[#This Row],[Open]]*(DAX__2019_2020__33[[#This Row],[Adj Close]]/DAX__2019_2020__33[[#This Row],[Close]])</f>
        <v>68.202156000000002</v>
      </c>
      <c r="E11494" s="50" t="s">
        <v>19076</v>
      </c>
      <c r="F11494" s="50" t="s">
        <v>8028</v>
      </c>
      <c r="G11494" s="50" t="s">
        <v>5424</v>
      </c>
      <c r="H11494" s="50" t="s">
        <v>25976</v>
      </c>
      <c r="I11494" s="50">
        <f>(DAX__2019_2020__33[[#This Row],[Adj Close]]-DAX__2019_2020__33[[#This Row],[Adj Open]])/DAX__2019_2020__33[[#This Row],[Adj Open]]</f>
        <v>0</v>
      </c>
      <c r="J11494" s="50">
        <f>DAX__2019_2020__33[[#This Row],[Adj Close]]-DAX__2019_2020__33[[#This Row],[Adj Open]]</f>
        <v>0</v>
      </c>
      <c r="K11494" s="50">
        <v>238371</v>
      </c>
    </row>
    <row r="11495" spans="1:11" x14ac:dyDescent="0.3">
      <c r="A11495" s="51" t="str">
        <f t="shared" si="185"/>
        <v>PUM.DE</v>
      </c>
      <c r="B11495" s="52" t="s">
        <v>466</v>
      </c>
      <c r="C11495" s="50" t="s">
        <v>5550</v>
      </c>
      <c r="D11495" s="50">
        <f>DAX__2019_2020__33[[#This Row],[Open]]*(DAX__2019_2020__33[[#This Row],[Adj Close]]/DAX__2019_2020__33[[#This Row],[Close]])</f>
        <v>67.807469385870291</v>
      </c>
      <c r="E11495" s="50" t="s">
        <v>5241</v>
      </c>
      <c r="F11495" s="50" t="s">
        <v>9184</v>
      </c>
      <c r="G11495" s="50" t="s">
        <v>7470</v>
      </c>
      <c r="H11495" s="50" t="s">
        <v>25977</v>
      </c>
      <c r="I11495" s="50">
        <f>(DAX__2019_2020__33[[#This Row],[Adj Close]]-DAX__2019_2020__33[[#This Row],[Adj Open]])/DAX__2019_2020__33[[#This Row],[Adj Open]]</f>
        <v>-1.4842898503450302E-2</v>
      </c>
      <c r="J11495" s="50">
        <f>DAX__2019_2020__33[[#This Row],[Adj Close]]-DAX__2019_2020__33[[#This Row],[Adj Open]]</f>
        <v>-1.0064593858702864</v>
      </c>
      <c r="K11495" s="50">
        <v>212160</v>
      </c>
    </row>
    <row r="11496" spans="1:11" x14ac:dyDescent="0.3">
      <c r="A11496" s="51" t="str">
        <f t="shared" ref="A11496:A11559" si="186">"PUM.DE"</f>
        <v>PUM.DE</v>
      </c>
      <c r="B11496" s="52" t="s">
        <v>467</v>
      </c>
      <c r="C11496" s="50" t="s">
        <v>7432</v>
      </c>
      <c r="D11496" s="50">
        <f>DAX__2019_2020__33[[#This Row],[Open]]*(DAX__2019_2020__33[[#This Row],[Adj Close]]/DAX__2019_2020__33[[#This Row],[Close]])</f>
        <v>67.925866712919273</v>
      </c>
      <c r="E11496" s="50" t="s">
        <v>7939</v>
      </c>
      <c r="F11496" s="50" t="s">
        <v>18959</v>
      </c>
      <c r="G11496" s="50" t="s">
        <v>5488</v>
      </c>
      <c r="H11496" s="50" t="s">
        <v>25978</v>
      </c>
      <c r="I11496" s="50">
        <f>(DAX__2019_2020__33[[#This Row],[Adj Close]]-DAX__2019_2020__33[[#This Row],[Adj Open]])/DAX__2019_2020__33[[#This Row],[Adj Open]]</f>
        <v>-1.5688466919724857E-2</v>
      </c>
      <c r="J11496" s="50">
        <f>DAX__2019_2020__33[[#This Row],[Adj Close]]-DAX__2019_2020__33[[#This Row],[Adj Open]]</f>
        <v>-1.0656527129192739</v>
      </c>
      <c r="K11496" s="50">
        <v>284611</v>
      </c>
    </row>
    <row r="11497" spans="1:11" x14ac:dyDescent="0.3">
      <c r="A11497" s="51" t="str">
        <f t="shared" si="186"/>
        <v>PUM.DE</v>
      </c>
      <c r="B11497" s="52" t="s">
        <v>468</v>
      </c>
      <c r="C11497" s="50" t="s">
        <v>5289</v>
      </c>
      <c r="D11497" s="50">
        <f>DAX__2019_2020__33[[#This Row],[Open]]*(DAX__2019_2020__33[[#This Row],[Adj Close]]/DAX__2019_2020__33[[#This Row],[Close]])</f>
        <v>66.011643726397253</v>
      </c>
      <c r="E11497" s="50" t="s">
        <v>9184</v>
      </c>
      <c r="F11497" s="50" t="s">
        <v>5306</v>
      </c>
      <c r="G11497" s="50" t="s">
        <v>5218</v>
      </c>
      <c r="H11497" s="50" t="s">
        <v>25979</v>
      </c>
      <c r="I11497" s="50">
        <f>(DAX__2019_2020__33[[#This Row],[Adj Close]]-DAX__2019_2020__33[[#This Row],[Adj Open]])/DAX__2019_2020__33[[#This Row],[Adj Open]]</f>
        <v>2.9894767417196445E-3</v>
      </c>
      <c r="J11497" s="50">
        <f>DAX__2019_2020__33[[#This Row],[Adj Close]]-DAX__2019_2020__33[[#This Row],[Adj Open]]</f>
        <v>0.19734027360274808</v>
      </c>
      <c r="K11497" s="50">
        <v>335733</v>
      </c>
    </row>
    <row r="11498" spans="1:11" x14ac:dyDescent="0.3">
      <c r="A11498" s="51" t="str">
        <f t="shared" si="186"/>
        <v>PUM.DE</v>
      </c>
      <c r="B11498" s="52" t="s">
        <v>469</v>
      </c>
      <c r="C11498" s="50" t="s">
        <v>5246</v>
      </c>
      <c r="D11498" s="50">
        <f>DAX__2019_2020__33[[#This Row],[Open]]*(DAX__2019_2020__33[[#This Row],[Adj Close]]/DAX__2019_2020__33[[#This Row],[Close]])</f>
        <v>66.899686518184595</v>
      </c>
      <c r="E11498" s="50" t="s">
        <v>8886</v>
      </c>
      <c r="F11498" s="50" t="s">
        <v>8022</v>
      </c>
      <c r="G11498" s="50" t="s">
        <v>5340</v>
      </c>
      <c r="H11498" s="50" t="s">
        <v>25980</v>
      </c>
      <c r="I11498" s="50">
        <f>(DAX__2019_2020__33[[#This Row],[Adj Close]]-DAX__2019_2020__33[[#This Row],[Adj Open]])/DAX__2019_2020__33[[#This Row],[Adj Open]]</f>
        <v>-8.8496456261221365E-3</v>
      </c>
      <c r="J11498" s="50">
        <f>DAX__2019_2020__33[[#This Row],[Adj Close]]-DAX__2019_2020__33[[#This Row],[Adj Open]]</f>
        <v>-0.59203851818459441</v>
      </c>
      <c r="K11498" s="50">
        <v>346264</v>
      </c>
    </row>
    <row r="11499" spans="1:11" x14ac:dyDescent="0.3">
      <c r="A11499" s="51" t="str">
        <f t="shared" si="186"/>
        <v>PUM.DE</v>
      </c>
      <c r="B11499" s="52" t="s">
        <v>470</v>
      </c>
      <c r="C11499" s="50" t="s">
        <v>5254</v>
      </c>
      <c r="D11499" s="50">
        <f>DAX__2019_2020__33[[#This Row],[Open]]*(DAX__2019_2020__33[[#This Row],[Adj Close]]/DAX__2019_2020__33[[#This Row],[Close]])</f>
        <v>65.912964714993194</v>
      </c>
      <c r="E11499" s="50" t="s">
        <v>7476</v>
      </c>
      <c r="F11499" s="50" t="s">
        <v>5621</v>
      </c>
      <c r="G11499" s="50" t="s">
        <v>11284</v>
      </c>
      <c r="H11499" s="50" t="s">
        <v>25981</v>
      </c>
      <c r="I11499" s="50">
        <f>(DAX__2019_2020__33[[#This Row],[Adj Close]]-DAX__2019_2020__33[[#This Row],[Adj Open]])/DAX__2019_2020__33[[#This Row],[Adj Open]]</f>
        <v>-4.790418946538093E-3</v>
      </c>
      <c r="J11499" s="50">
        <f>DAX__2019_2020__33[[#This Row],[Adj Close]]-DAX__2019_2020__33[[#This Row],[Adj Open]]</f>
        <v>-0.31575071499320018</v>
      </c>
      <c r="K11499" s="50">
        <v>196517</v>
      </c>
    </row>
    <row r="11500" spans="1:11" x14ac:dyDescent="0.3">
      <c r="A11500" s="51" t="str">
        <f t="shared" si="186"/>
        <v>PUM.DE</v>
      </c>
      <c r="B11500" s="52" t="s">
        <v>471</v>
      </c>
      <c r="C11500" s="50" t="s">
        <v>5560</v>
      </c>
      <c r="D11500" s="50">
        <f>DAX__2019_2020__33[[#This Row],[Open]]*(DAX__2019_2020__33[[#This Row],[Adj Close]]/DAX__2019_2020__33[[#This Row],[Close]])</f>
        <v>65.557747025977093</v>
      </c>
      <c r="E11500" s="50" t="s">
        <v>5551</v>
      </c>
      <c r="F11500" s="50" t="s">
        <v>5560</v>
      </c>
      <c r="G11500" s="50" t="s">
        <v>5428</v>
      </c>
      <c r="H11500" s="50" t="s">
        <v>25982</v>
      </c>
      <c r="I11500" s="50">
        <f>(DAX__2019_2020__33[[#This Row],[Adj Close]]-DAX__2019_2020__33[[#This Row],[Adj Open]])/DAX__2019_2020__33[[#This Row],[Adj Open]]</f>
        <v>7.8265650864969751E-3</v>
      </c>
      <c r="J11500" s="50">
        <f>DAX__2019_2020__33[[#This Row],[Adj Close]]-DAX__2019_2020__33[[#This Row],[Adj Open]]</f>
        <v>0.51309197402291318</v>
      </c>
      <c r="K11500" s="50">
        <v>203666</v>
      </c>
    </row>
    <row r="11501" spans="1:11" x14ac:dyDescent="0.3">
      <c r="A11501" s="51" t="str">
        <f t="shared" si="186"/>
        <v>PUM.DE</v>
      </c>
      <c r="B11501" s="52" t="s">
        <v>472</v>
      </c>
      <c r="C11501" s="50" t="s">
        <v>5582</v>
      </c>
      <c r="D11501" s="50">
        <f>DAX__2019_2020__33[[#This Row],[Open]]*(DAX__2019_2020__33[[#This Row],[Adj Close]]/DAX__2019_2020__33[[#This Row],[Close]])</f>
        <v>65.774826264524123</v>
      </c>
      <c r="E11501" s="50" t="s">
        <v>5340</v>
      </c>
      <c r="F11501" s="50" t="s">
        <v>8852</v>
      </c>
      <c r="G11501" s="50" t="s">
        <v>7446</v>
      </c>
      <c r="H11501" s="50" t="s">
        <v>25983</v>
      </c>
      <c r="I11501" s="50">
        <f>(DAX__2019_2020__33[[#This Row],[Adj Close]]-DAX__2019_2020__33[[#This Row],[Adj Open]])/DAX__2019_2020__33[[#This Row],[Adj Open]]</f>
        <v>4.8004647584478184E-3</v>
      </c>
      <c r="J11501" s="50">
        <f>DAX__2019_2020__33[[#This Row],[Adj Close]]-DAX__2019_2020__33[[#This Row],[Adj Open]]</f>
        <v>0.31574973547587604</v>
      </c>
      <c r="K11501" s="50">
        <v>153785</v>
      </c>
    </row>
    <row r="11502" spans="1:11" x14ac:dyDescent="0.3">
      <c r="A11502" s="51" t="str">
        <f t="shared" si="186"/>
        <v>PUM.DE</v>
      </c>
      <c r="B11502" s="52" t="s">
        <v>473</v>
      </c>
      <c r="C11502" s="50" t="s">
        <v>5246</v>
      </c>
      <c r="D11502" s="50">
        <f>DAX__2019_2020__33[[#This Row],[Open]]*(DAX__2019_2020__33[[#This Row],[Adj Close]]/DAX__2019_2020__33[[#This Row],[Close]])</f>
        <v>66.899686483750642</v>
      </c>
      <c r="E11502" s="50" t="s">
        <v>7501</v>
      </c>
      <c r="F11502" s="50" t="s">
        <v>5488</v>
      </c>
      <c r="G11502" s="50" t="s">
        <v>5595</v>
      </c>
      <c r="H11502" s="50" t="s">
        <v>25984</v>
      </c>
      <c r="I11502" s="50">
        <f>(DAX__2019_2020__33[[#This Row],[Adj Close]]-DAX__2019_2020__33[[#This Row],[Adj Open]])/DAX__2019_2020__33[[#This Row],[Adj Open]]</f>
        <v>1.2979306210355245E-2</v>
      </c>
      <c r="J11502" s="50">
        <f>DAX__2019_2020__33[[#This Row],[Adj Close]]-DAX__2019_2020__33[[#This Row],[Adj Open]]</f>
        <v>0.86831151624936354</v>
      </c>
      <c r="K11502" s="50">
        <v>291115</v>
      </c>
    </row>
    <row r="11503" spans="1:11" x14ac:dyDescent="0.3">
      <c r="A11503" s="51" t="str">
        <f t="shared" si="186"/>
        <v>PUM.DE</v>
      </c>
      <c r="B11503" s="52" t="s">
        <v>474</v>
      </c>
      <c r="C11503" s="50" t="s">
        <v>5382</v>
      </c>
      <c r="D11503" s="50">
        <f>DAX__2019_2020__33[[#This Row],[Open]]*(DAX__2019_2020__33[[#This Row],[Adj Close]]/DAX__2019_2020__33[[#This Row],[Close]])</f>
        <v>67.39305162076694</v>
      </c>
      <c r="E11503" s="50" t="s">
        <v>5419</v>
      </c>
      <c r="F11503" s="50" t="s">
        <v>8020</v>
      </c>
      <c r="G11503" s="50" t="s">
        <v>7440</v>
      </c>
      <c r="H11503" s="50" t="s">
        <v>25985</v>
      </c>
      <c r="I11503" s="50">
        <f>(DAX__2019_2020__33[[#This Row],[Adj Close]]-DAX__2019_2020__33[[#This Row],[Adj Open]])/DAX__2019_2020__33[[#This Row],[Adj Open]]</f>
        <v>-3.2210979551495181E-3</v>
      </c>
      <c r="J11503" s="50">
        <f>DAX__2019_2020__33[[#This Row],[Adj Close]]-DAX__2019_2020__33[[#This Row],[Adj Open]]</f>
        <v>-0.21707962076693832</v>
      </c>
      <c r="K11503" s="50">
        <v>213324</v>
      </c>
    </row>
    <row r="11504" spans="1:11" x14ac:dyDescent="0.3">
      <c r="A11504" s="51" t="str">
        <f t="shared" si="186"/>
        <v>PUM.DE</v>
      </c>
      <c r="B11504" s="52" t="s">
        <v>475</v>
      </c>
      <c r="C11504" s="50" t="s">
        <v>7937</v>
      </c>
      <c r="D11504" s="50">
        <f>DAX__2019_2020__33[[#This Row],[Open]]*(DAX__2019_2020__33[[#This Row],[Adj Close]]/DAX__2019_2020__33[[#This Row],[Close]])</f>
        <v>67.550915175322842</v>
      </c>
      <c r="E11504" s="50" t="s">
        <v>5417</v>
      </c>
      <c r="F11504" s="50" t="s">
        <v>7429</v>
      </c>
      <c r="G11504" s="50" t="s">
        <v>8865</v>
      </c>
      <c r="H11504" s="50" t="s">
        <v>25986</v>
      </c>
      <c r="I11504" s="50">
        <f>(DAX__2019_2020__33[[#This Row],[Adj Close]]-DAX__2019_2020__33[[#This Row],[Adj Open]])/DAX__2019_2020__33[[#This Row],[Adj Open]]</f>
        <v>5.842974084764765E-4</v>
      </c>
      <c r="J11504" s="50">
        <f>DAX__2019_2020__33[[#This Row],[Adj Close]]-DAX__2019_2020__33[[#This Row],[Adj Open]]</f>
        <v>3.946982467715543E-2</v>
      </c>
      <c r="K11504" s="50">
        <v>169928</v>
      </c>
    </row>
    <row r="11505" spans="1:11" x14ac:dyDescent="0.3">
      <c r="A11505" s="51" t="str">
        <f t="shared" si="186"/>
        <v>PUM.DE</v>
      </c>
      <c r="B11505" s="52" t="s">
        <v>476</v>
      </c>
      <c r="C11505" s="50" t="s">
        <v>9174</v>
      </c>
      <c r="D11505" s="50">
        <f>DAX__2019_2020__33[[#This Row],[Open]]*(DAX__2019_2020__33[[#This Row],[Adj Close]]/DAX__2019_2020__33[[#This Row],[Close]])</f>
        <v>66.741806394966403</v>
      </c>
      <c r="E11505" s="50" t="s">
        <v>7437</v>
      </c>
      <c r="F11505" s="50" t="s">
        <v>11284</v>
      </c>
      <c r="G11505" s="50" t="s">
        <v>11284</v>
      </c>
      <c r="H11505" s="50" t="s">
        <v>25981</v>
      </c>
      <c r="I11505" s="50">
        <f>(DAX__2019_2020__33[[#This Row],[Adj Close]]-DAX__2019_2020__33[[#This Row],[Adj Open]])/DAX__2019_2020__33[[#This Row],[Adj Open]]</f>
        <v>-1.7149556728999968E-2</v>
      </c>
      <c r="J11505" s="50">
        <f>DAX__2019_2020__33[[#This Row],[Adj Close]]-DAX__2019_2020__33[[#This Row],[Adj Open]]</f>
        <v>-1.1445923949664092</v>
      </c>
      <c r="K11505" s="50">
        <v>195797</v>
      </c>
    </row>
    <row r="11506" spans="1:11" x14ac:dyDescent="0.3">
      <c r="A11506" s="51" t="str">
        <f t="shared" si="186"/>
        <v>PUM.DE</v>
      </c>
      <c r="B11506" s="52" t="s">
        <v>477</v>
      </c>
      <c r="C11506" s="50" t="s">
        <v>7488</v>
      </c>
      <c r="D11506" s="50">
        <f>DAX__2019_2020__33[[#This Row],[Open]]*(DAX__2019_2020__33[[#This Row],[Adj Close]]/DAX__2019_2020__33[[#This Row],[Close]])</f>
        <v>65.715619167931067</v>
      </c>
      <c r="E11506" s="50" t="s">
        <v>18961</v>
      </c>
      <c r="F11506" s="50" t="s">
        <v>7414</v>
      </c>
      <c r="G11506" s="50" t="s">
        <v>9184</v>
      </c>
      <c r="H11506" s="50" t="s">
        <v>25987</v>
      </c>
      <c r="I11506" s="50">
        <f>(DAX__2019_2020__33[[#This Row],[Adj Close]]-DAX__2019_2020__33[[#This Row],[Adj Open]])/DAX__2019_2020__33[[#This Row],[Adj Open]]</f>
        <v>9.9099702675667818E-3</v>
      </c>
      <c r="J11506" s="50">
        <f>DAX__2019_2020__33[[#This Row],[Adj Close]]-DAX__2019_2020__33[[#This Row],[Adj Open]]</f>
        <v>0.65123983206893854</v>
      </c>
      <c r="K11506" s="50">
        <v>239643</v>
      </c>
    </row>
    <row r="11507" spans="1:11" x14ac:dyDescent="0.3">
      <c r="A11507" s="51" t="str">
        <f t="shared" si="186"/>
        <v>PUM.DE</v>
      </c>
      <c r="B11507" s="52" t="s">
        <v>478</v>
      </c>
      <c r="C11507" s="50" t="s">
        <v>5428</v>
      </c>
      <c r="D11507" s="50">
        <f>DAX__2019_2020__33[[#This Row],[Open]]*(DAX__2019_2020__33[[#This Row],[Adj Close]]/DAX__2019_2020__33[[#This Row],[Close]])</f>
        <v>66.07084048610011</v>
      </c>
      <c r="E11507" s="50" t="s">
        <v>5340</v>
      </c>
      <c r="F11507" s="50" t="s">
        <v>5252</v>
      </c>
      <c r="G11507" s="50" t="s">
        <v>5456</v>
      </c>
      <c r="H11507" s="50" t="s">
        <v>25988</v>
      </c>
      <c r="I11507" s="50">
        <f>(DAX__2019_2020__33[[#This Row],[Adj Close]]-DAX__2019_2020__33[[#This Row],[Adj Open]])/DAX__2019_2020__33[[#This Row],[Adj Open]]</f>
        <v>-1.7921595249725411E-3</v>
      </c>
      <c r="J11507" s="50">
        <f>DAX__2019_2020__33[[#This Row],[Adj Close]]-DAX__2019_2020__33[[#This Row],[Adj Open]]</f>
        <v>-0.11840948610010571</v>
      </c>
      <c r="K11507" s="50">
        <v>260894</v>
      </c>
    </row>
    <row r="11508" spans="1:11" x14ac:dyDescent="0.3">
      <c r="A11508" s="51" t="str">
        <f t="shared" si="186"/>
        <v>PUM.DE</v>
      </c>
      <c r="B11508" s="52" t="s">
        <v>479</v>
      </c>
      <c r="C11508" s="50" t="s">
        <v>8050</v>
      </c>
      <c r="D11508" s="50">
        <f>DAX__2019_2020__33[[#This Row],[Open]]*(DAX__2019_2020__33[[#This Row],[Adj Close]]/DAX__2019_2020__33[[#This Row],[Close]])</f>
        <v>65.419602450783842</v>
      </c>
      <c r="E11508" s="50" t="s">
        <v>7509</v>
      </c>
      <c r="F11508" s="50" t="s">
        <v>7856</v>
      </c>
      <c r="G11508" s="50" t="s">
        <v>8013</v>
      </c>
      <c r="H11508" s="50" t="s">
        <v>25989</v>
      </c>
      <c r="I11508" s="50">
        <f>(DAX__2019_2020__33[[#This Row],[Adj Close]]-DAX__2019_2020__33[[#This Row],[Adj Open]])/DAX__2019_2020__33[[#This Row],[Adj Open]]</f>
        <v>2.9864191710519163E-2</v>
      </c>
      <c r="J11508" s="50">
        <f>DAX__2019_2020__33[[#This Row],[Adj Close]]-DAX__2019_2020__33[[#This Row],[Adj Open]]</f>
        <v>1.9537035492161579</v>
      </c>
      <c r="K11508" s="50">
        <v>496614</v>
      </c>
    </row>
    <row r="11509" spans="1:11" x14ac:dyDescent="0.3">
      <c r="A11509" s="51" t="str">
        <f t="shared" si="186"/>
        <v>PUM.DE</v>
      </c>
      <c r="B11509" s="52" t="s">
        <v>480</v>
      </c>
      <c r="C11509" s="50" t="s">
        <v>7432</v>
      </c>
      <c r="D11509" s="50">
        <f>DAX__2019_2020__33[[#This Row],[Open]]*(DAX__2019_2020__33[[#This Row],[Adj Close]]/DAX__2019_2020__33[[#This Row],[Close]])</f>
        <v>67.925868616027941</v>
      </c>
      <c r="E11509" s="50" t="s">
        <v>8887</v>
      </c>
      <c r="F11509" s="50" t="s">
        <v>5272</v>
      </c>
      <c r="G11509" s="50" t="s">
        <v>11284</v>
      </c>
      <c r="H11509" s="50" t="s">
        <v>25981</v>
      </c>
      <c r="I11509" s="50">
        <f>(DAX__2019_2020__33[[#This Row],[Adj Close]]-DAX__2019_2020__33[[#This Row],[Adj Open]])/DAX__2019_2020__33[[#This Row],[Adj Open]]</f>
        <v>-3.428229426393338E-2</v>
      </c>
      <c r="J11509" s="50">
        <f>DAX__2019_2020__33[[#This Row],[Adj Close]]-DAX__2019_2020__33[[#This Row],[Adj Open]]</f>
        <v>-2.3286546160279471</v>
      </c>
      <c r="K11509" s="50">
        <v>346784</v>
      </c>
    </row>
    <row r="11510" spans="1:11" x14ac:dyDescent="0.3">
      <c r="A11510" s="51" t="str">
        <f t="shared" si="186"/>
        <v>PUM.DE</v>
      </c>
      <c r="B11510" s="52" t="s">
        <v>481</v>
      </c>
      <c r="C11510" s="50" t="s">
        <v>5375</v>
      </c>
      <c r="D11510" s="50">
        <f>DAX__2019_2020__33[[#This Row],[Open]]*(DAX__2019_2020__33[[#This Row],[Adj Close]]/DAX__2019_2020__33[[#This Row],[Close]])</f>
        <v>65.518275674430669</v>
      </c>
      <c r="E11510" s="50" t="s">
        <v>5219</v>
      </c>
      <c r="F11510" s="50" t="s">
        <v>7852</v>
      </c>
      <c r="G11510" s="50" t="s">
        <v>5547</v>
      </c>
      <c r="H11510" s="50" t="s">
        <v>25990</v>
      </c>
      <c r="I11510" s="50">
        <f>(DAX__2019_2020__33[[#This Row],[Adj Close]]-DAX__2019_2020__33[[#This Row],[Adj Open]])/DAX__2019_2020__33[[#This Row],[Adj Open]]</f>
        <v>-8.4338250471741073E-3</v>
      </c>
      <c r="J11510" s="50">
        <f>DAX__2019_2020__33[[#This Row],[Adj Close]]-DAX__2019_2020__33[[#This Row],[Adj Open]]</f>
        <v>-0.5525696744306714</v>
      </c>
      <c r="K11510" s="50">
        <v>306131</v>
      </c>
    </row>
    <row r="11511" spans="1:11" x14ac:dyDescent="0.3">
      <c r="A11511" s="51" t="str">
        <f t="shared" si="186"/>
        <v>PUM.DE</v>
      </c>
      <c r="B11511" s="52" t="s">
        <v>482</v>
      </c>
      <c r="C11511" s="50" t="s">
        <v>19195</v>
      </c>
      <c r="D11511" s="50">
        <f>DAX__2019_2020__33[[#This Row],[Open]]*(DAX__2019_2020__33[[#This Row],[Adj Close]]/DAX__2019_2020__33[[#This Row],[Close]])</f>
        <v>65.064385515460941</v>
      </c>
      <c r="E11511" s="50" t="s">
        <v>9170</v>
      </c>
      <c r="F11511" s="50" t="s">
        <v>7388</v>
      </c>
      <c r="G11511" s="50" t="s">
        <v>5372</v>
      </c>
      <c r="H11511" s="50" t="s">
        <v>25991</v>
      </c>
      <c r="I11511" s="50">
        <f>(DAX__2019_2020__33[[#This Row],[Adj Close]]-DAX__2019_2020__33[[#This Row],[Adj Open]])/DAX__2019_2020__33[[#This Row],[Adj Open]]</f>
        <v>6.0660295400050204E-3</v>
      </c>
      <c r="J11511" s="50">
        <f>DAX__2019_2020__33[[#This Row],[Adj Close]]-DAX__2019_2020__33[[#This Row],[Adj Open]]</f>
        <v>0.39468248453906085</v>
      </c>
      <c r="K11511" s="50">
        <v>143911</v>
      </c>
    </row>
    <row r="11512" spans="1:11" x14ac:dyDescent="0.3">
      <c r="A11512" s="51" t="str">
        <f t="shared" si="186"/>
        <v>PUM.DE</v>
      </c>
      <c r="B11512" s="52" t="s">
        <v>483</v>
      </c>
      <c r="C11512" s="50" t="s">
        <v>7416</v>
      </c>
      <c r="D11512" s="50">
        <f>DAX__2019_2020__33[[#This Row],[Open]]*(DAX__2019_2020__33[[#This Row],[Adj Close]]/DAX__2019_2020__33[[#This Row],[Close]])</f>
        <v>65.616947644943181</v>
      </c>
      <c r="E11512" s="50" t="s">
        <v>5330</v>
      </c>
      <c r="F11512" s="50" t="s">
        <v>7291</v>
      </c>
      <c r="G11512" s="50" t="s">
        <v>5580</v>
      </c>
      <c r="H11512" s="50" t="s">
        <v>25992</v>
      </c>
      <c r="I11512" s="50">
        <f>(DAX__2019_2020__33[[#This Row],[Adj Close]]-DAX__2019_2020__33[[#This Row],[Adj Open]])/DAX__2019_2020__33[[#This Row],[Adj Open]]</f>
        <v>-3.3383473684210546E-2</v>
      </c>
      <c r="J11512" s="50">
        <f>DAX__2019_2020__33[[#This Row],[Adj Close]]-DAX__2019_2020__33[[#This Row],[Adj Open]]</f>
        <v>-2.1905216449431819</v>
      </c>
      <c r="K11512" s="50">
        <v>253044</v>
      </c>
    </row>
    <row r="11513" spans="1:11" x14ac:dyDescent="0.3">
      <c r="A11513" s="51" t="str">
        <f t="shared" si="186"/>
        <v>PUM.DE</v>
      </c>
      <c r="B11513" s="52" t="s">
        <v>484</v>
      </c>
      <c r="C11513" s="50" t="s">
        <v>5315</v>
      </c>
      <c r="D11513" s="50">
        <f>DAX__2019_2020__33[[#This Row],[Open]]*(DAX__2019_2020__33[[#This Row],[Adj Close]]/DAX__2019_2020__33[[#This Row],[Close]])</f>
        <v>63.900053232767078</v>
      </c>
      <c r="E11513" s="50" t="s">
        <v>5359</v>
      </c>
      <c r="F11513" s="50" t="s">
        <v>5260</v>
      </c>
      <c r="G11513" s="50" t="s">
        <v>19195</v>
      </c>
      <c r="H11513" s="50" t="s">
        <v>25993</v>
      </c>
      <c r="I11513" s="50">
        <f>(DAX__2019_2020__33[[#This Row],[Adj Close]]-DAX__2019_2020__33[[#This Row],[Adj Open]])/DAX__2019_2020__33[[#This Row],[Adj Open]]</f>
        <v>1.8221123587982752E-2</v>
      </c>
      <c r="J11513" s="50">
        <f>DAX__2019_2020__33[[#This Row],[Adj Close]]-DAX__2019_2020__33[[#This Row],[Adj Open]]</f>
        <v>1.1643307672329257</v>
      </c>
      <c r="K11513" s="50">
        <v>446725</v>
      </c>
    </row>
    <row r="11514" spans="1:11" x14ac:dyDescent="0.3">
      <c r="A11514" s="51" t="str">
        <f t="shared" si="186"/>
        <v>PUM.DE</v>
      </c>
      <c r="B11514" s="52" t="s">
        <v>485</v>
      </c>
      <c r="C11514" s="50" t="s">
        <v>5359</v>
      </c>
      <c r="D11514" s="50">
        <f>DAX__2019_2020__33[[#This Row],[Open]]*(DAX__2019_2020__33[[#This Row],[Adj Close]]/DAX__2019_2020__33[[#This Row],[Close]])</f>
        <v>65.202526920893703</v>
      </c>
      <c r="E11514" s="50" t="s">
        <v>8022</v>
      </c>
      <c r="F11514" s="50" t="s">
        <v>7388</v>
      </c>
      <c r="G11514" s="50" t="s">
        <v>8826</v>
      </c>
      <c r="H11514" s="50" t="s">
        <v>25994</v>
      </c>
      <c r="I11514" s="50">
        <f>(DAX__2019_2020__33[[#This Row],[Adj Close]]-DAX__2019_2020__33[[#This Row],[Adj Open]])/DAX__2019_2020__33[[#This Row],[Adj Open]]</f>
        <v>-5.7506808186838978E-3</v>
      </c>
      <c r="J11514" s="50">
        <f>DAX__2019_2020__33[[#This Row],[Adj Close]]-DAX__2019_2020__33[[#This Row],[Adj Open]]</f>
        <v>-0.37495892089370386</v>
      </c>
      <c r="K11514" s="50">
        <v>489499</v>
      </c>
    </row>
    <row r="11515" spans="1:11" x14ac:dyDescent="0.3">
      <c r="A11515" s="51" t="str">
        <f t="shared" si="186"/>
        <v>PUM.DE</v>
      </c>
      <c r="B11515" s="52" t="s">
        <v>486</v>
      </c>
      <c r="C11515" s="50" t="s">
        <v>7413</v>
      </c>
      <c r="D11515" s="50">
        <f>DAX__2019_2020__33[[#This Row],[Open]]*(DAX__2019_2020__33[[#This Row],[Adj Close]]/DAX__2019_2020__33[[#This Row],[Close]])</f>
        <v>64.669691690942912</v>
      </c>
      <c r="E11515" s="50" t="s">
        <v>18982</v>
      </c>
      <c r="F11515" s="50" t="s">
        <v>7351</v>
      </c>
      <c r="G11515" s="50" t="s">
        <v>18982</v>
      </c>
      <c r="H11515" s="50" t="s">
        <v>25995</v>
      </c>
      <c r="I11515" s="50">
        <f>(DAX__2019_2020__33[[#This Row],[Adj Close]]-DAX__2019_2020__33[[#This Row],[Adj Open]])/DAX__2019_2020__33[[#This Row],[Adj Open]]</f>
        <v>2.1361015847405945E-2</v>
      </c>
      <c r="J11515" s="50">
        <f>DAX__2019_2020__33[[#This Row],[Adj Close]]-DAX__2019_2020__33[[#This Row],[Adj Open]]</f>
        <v>1.3814103090570882</v>
      </c>
      <c r="K11515" s="50">
        <v>227560</v>
      </c>
    </row>
    <row r="11516" spans="1:11" x14ac:dyDescent="0.3">
      <c r="A11516" s="51" t="str">
        <f t="shared" si="186"/>
        <v>PUM.DE</v>
      </c>
      <c r="B11516" s="52" t="s">
        <v>487</v>
      </c>
      <c r="C11516" s="50" t="s">
        <v>18967</v>
      </c>
      <c r="D11516" s="50">
        <f>DAX__2019_2020__33[[#This Row],[Open]]*(DAX__2019_2020__33[[#This Row],[Adj Close]]/DAX__2019_2020__33[[#This Row],[Close]])</f>
        <v>66.248449171312146</v>
      </c>
      <c r="E11516" s="50" t="s">
        <v>5246</v>
      </c>
      <c r="F11516" s="50" t="s">
        <v>7374</v>
      </c>
      <c r="G11516" s="50" t="s">
        <v>5246</v>
      </c>
      <c r="H11516" s="50" t="s">
        <v>25996</v>
      </c>
      <c r="I11516" s="50">
        <f>(DAX__2019_2020__33[[#This Row],[Adj Close]]-DAX__2019_2020__33[[#This Row],[Adj Open]])/DAX__2019_2020__33[[#This Row],[Adj Open]]</f>
        <v>9.8302652640789457E-3</v>
      </c>
      <c r="J11516" s="50">
        <f>DAX__2019_2020__33[[#This Row],[Adj Close]]-DAX__2019_2020__33[[#This Row],[Adj Open]]</f>
        <v>0.65123982868784935</v>
      </c>
      <c r="K11516" s="50">
        <v>254958</v>
      </c>
    </row>
    <row r="11517" spans="1:11" x14ac:dyDescent="0.3">
      <c r="A11517" s="51" t="str">
        <f t="shared" si="186"/>
        <v>PUM.DE</v>
      </c>
      <c r="B11517" s="52" t="s">
        <v>488</v>
      </c>
      <c r="C11517" s="50" t="s">
        <v>5226</v>
      </c>
      <c r="D11517" s="50">
        <f>DAX__2019_2020__33[[#This Row],[Open]]*(DAX__2019_2020__33[[#This Row],[Adj Close]]/DAX__2019_2020__33[[#This Row],[Close]])</f>
        <v>67.531189878520863</v>
      </c>
      <c r="E11517" s="50" t="s">
        <v>25965</v>
      </c>
      <c r="F11517" s="50" t="s">
        <v>5191</v>
      </c>
      <c r="G11517" s="50" t="s">
        <v>20635</v>
      </c>
      <c r="H11517" s="50" t="s">
        <v>25997</v>
      </c>
      <c r="I11517" s="50">
        <f>(DAX__2019_2020__33[[#This Row],[Adj Close]]-DAX__2019_2020__33[[#This Row],[Adj Open]])/DAX__2019_2020__33[[#This Row],[Adj Open]]</f>
        <v>1.0520192562238566E-2</v>
      </c>
      <c r="J11517" s="50">
        <f>DAX__2019_2020__33[[#This Row],[Adj Close]]-DAX__2019_2020__33[[#This Row],[Adj Open]]</f>
        <v>0.71044112147913552</v>
      </c>
      <c r="K11517" s="50">
        <v>236264</v>
      </c>
    </row>
    <row r="11518" spans="1:11" x14ac:dyDescent="0.3">
      <c r="A11518" s="51" t="str">
        <f t="shared" si="186"/>
        <v>PUM.DE</v>
      </c>
      <c r="B11518" s="52" t="s">
        <v>489</v>
      </c>
      <c r="C11518" s="50" t="s">
        <v>5443</v>
      </c>
      <c r="D11518" s="50">
        <f>DAX__2019_2020__33[[#This Row],[Open]]*(DAX__2019_2020__33[[#This Row],[Adj Close]]/DAX__2019_2020__33[[#This Row],[Close]])</f>
        <v>68.103478276842083</v>
      </c>
      <c r="E11518" s="50" t="s">
        <v>9611</v>
      </c>
      <c r="F11518" s="50" t="s">
        <v>5311</v>
      </c>
      <c r="G11518" s="50" t="s">
        <v>11084</v>
      </c>
      <c r="H11518" s="50" t="s">
        <v>25998</v>
      </c>
      <c r="I11518" s="50">
        <f>(DAX__2019_2020__33[[#This Row],[Adj Close]]-DAX__2019_2020__33[[#This Row],[Adj Open]])/DAX__2019_2020__33[[#This Row],[Adj Open]]</f>
        <v>4.6363230065047788E-3</v>
      </c>
      <c r="J11518" s="50">
        <f>DAX__2019_2020__33[[#This Row],[Adj Close]]-DAX__2019_2020__33[[#This Row],[Adj Open]]</f>
        <v>0.31574972315792138</v>
      </c>
      <c r="K11518" s="50">
        <v>216318</v>
      </c>
    </row>
    <row r="11519" spans="1:11" x14ac:dyDescent="0.3">
      <c r="A11519" s="51" t="str">
        <f t="shared" si="186"/>
        <v>PUM.DE</v>
      </c>
      <c r="B11519" s="52" t="s">
        <v>490</v>
      </c>
      <c r="C11519" s="50" t="s">
        <v>5424</v>
      </c>
      <c r="D11519" s="50">
        <f>DAX__2019_2020__33[[#This Row],[Open]]*(DAX__2019_2020__33[[#This Row],[Adj Close]]/DAX__2019_2020__33[[#This Row],[Close]])</f>
        <v>68.202159664855373</v>
      </c>
      <c r="E11519" s="50" t="s">
        <v>5461</v>
      </c>
      <c r="F11519" s="50" t="s">
        <v>5424</v>
      </c>
      <c r="G11519" s="50" t="s">
        <v>19040</v>
      </c>
      <c r="H11519" s="50" t="s">
        <v>25999</v>
      </c>
      <c r="I11519" s="50">
        <f>(DAX__2019_2020__33[[#This Row],[Adj Close]]-DAX__2019_2020__33[[#This Row],[Adj Open]])/DAX__2019_2020__33[[#This Row],[Adj Open]]</f>
        <v>2.980319604442162E-2</v>
      </c>
      <c r="J11519" s="50">
        <f>DAX__2019_2020__33[[#This Row],[Adj Close]]-DAX__2019_2020__33[[#This Row],[Adj Open]]</f>
        <v>2.0326423351446294</v>
      </c>
      <c r="K11519" s="50">
        <v>274669</v>
      </c>
    </row>
    <row r="11520" spans="1:11" x14ac:dyDescent="0.3">
      <c r="A11520" s="51" t="str">
        <f t="shared" si="186"/>
        <v>PUM.DE</v>
      </c>
      <c r="B11520" s="52" t="s">
        <v>491</v>
      </c>
      <c r="C11520" s="50" t="s">
        <v>19040</v>
      </c>
      <c r="D11520" s="50">
        <f>DAX__2019_2020__33[[#This Row],[Open]]*(DAX__2019_2020__33[[#This Row],[Adj Close]]/DAX__2019_2020__33[[#This Row],[Close]])</f>
        <v>70.234795616517175</v>
      </c>
      <c r="E11520" s="50" t="s">
        <v>19040</v>
      </c>
      <c r="F11520" s="50" t="s">
        <v>9608</v>
      </c>
      <c r="G11520" s="50" t="s">
        <v>18963</v>
      </c>
      <c r="H11520" s="50" t="s">
        <v>26000</v>
      </c>
      <c r="I11520" s="50">
        <f>(DAX__2019_2020__33[[#This Row],[Adj Close]]-DAX__2019_2020__33[[#This Row],[Adj Open]])/DAX__2019_2020__33[[#This Row],[Adj Open]]</f>
        <v>-2.3883071087384158E-2</v>
      </c>
      <c r="J11520" s="50">
        <f>DAX__2019_2020__33[[#This Row],[Adj Close]]-DAX__2019_2020__33[[#This Row],[Adj Open]]</f>
        <v>-1.6774226165171768</v>
      </c>
      <c r="K11520" s="50">
        <v>157512</v>
      </c>
    </row>
    <row r="11521" spans="1:11" x14ac:dyDescent="0.3">
      <c r="A11521" s="51" t="str">
        <f t="shared" si="186"/>
        <v>PUM.DE</v>
      </c>
      <c r="B11521" s="52" t="s">
        <v>492</v>
      </c>
      <c r="C11521" s="50" t="s">
        <v>5323</v>
      </c>
      <c r="D11521" s="50">
        <f>DAX__2019_2020__33[[#This Row],[Open]]*(DAX__2019_2020__33[[#This Row],[Adj Close]]/DAX__2019_2020__33[[#This Row],[Close]])</f>
        <v>68.478436624339594</v>
      </c>
      <c r="E11521" s="50" t="s">
        <v>11848</v>
      </c>
      <c r="F11521" s="50" t="s">
        <v>8872</v>
      </c>
      <c r="G11521" s="50" t="s">
        <v>18973</v>
      </c>
      <c r="H11521" s="50" t="s">
        <v>26001</v>
      </c>
      <c r="I11521" s="50">
        <f>(DAX__2019_2020__33[[#This Row],[Adj Close]]-DAX__2019_2020__33[[#This Row],[Adj Open]])/DAX__2019_2020__33[[#This Row],[Adj Open]]</f>
        <v>1.1239163941234672E-2</v>
      </c>
      <c r="J11521" s="50">
        <f>DAX__2019_2020__33[[#This Row],[Adj Close]]-DAX__2019_2020__33[[#This Row],[Adj Open]]</f>
        <v>0.76964037566040133</v>
      </c>
      <c r="K11521" s="50">
        <v>134939</v>
      </c>
    </row>
    <row r="11522" spans="1:11" x14ac:dyDescent="0.3">
      <c r="A11522" s="51" t="str">
        <f t="shared" si="186"/>
        <v>PUM.DE</v>
      </c>
      <c r="B11522" s="52" t="s">
        <v>493</v>
      </c>
      <c r="C11522" s="50" t="s">
        <v>25965</v>
      </c>
      <c r="D11522" s="50">
        <f>DAX__2019_2020__33[[#This Row],[Open]]*(DAX__2019_2020__33[[#This Row],[Adj Close]]/DAX__2019_2020__33[[#This Row],[Close]])</f>
        <v>68.892861990832984</v>
      </c>
      <c r="E11522" s="50" t="s">
        <v>18970</v>
      </c>
      <c r="F11522" s="50" t="s">
        <v>11084</v>
      </c>
      <c r="G11522" s="50" t="s">
        <v>9297</v>
      </c>
      <c r="H11522" s="50" t="s">
        <v>26002</v>
      </c>
      <c r="I11522" s="50">
        <f>(DAX__2019_2020__33[[#This Row],[Adj Close]]-DAX__2019_2020__33[[#This Row],[Adj Open]])/DAX__2019_2020__33[[#This Row],[Adj Open]]</f>
        <v>8.8800057290176586E-3</v>
      </c>
      <c r="J11522" s="50">
        <f>DAX__2019_2020__33[[#This Row],[Adj Close]]-DAX__2019_2020__33[[#This Row],[Adj Open]]</f>
        <v>0.61176900916701982</v>
      </c>
      <c r="K11522" s="50">
        <v>168603</v>
      </c>
    </row>
    <row r="11523" spans="1:11" x14ac:dyDescent="0.3">
      <c r="A11523" s="51" t="str">
        <f t="shared" si="186"/>
        <v>PUM.DE</v>
      </c>
      <c r="B11523" s="52" t="s">
        <v>494</v>
      </c>
      <c r="C11523" s="50" t="s">
        <v>19076</v>
      </c>
      <c r="D11523" s="50">
        <f>DAX__2019_2020__33[[#This Row],[Open]]*(DAX__2019_2020__33[[#This Row],[Adj Close]]/DAX__2019_2020__33[[#This Row],[Close]])</f>
        <v>69.327019938909643</v>
      </c>
      <c r="E11523" s="50" t="s">
        <v>11302</v>
      </c>
      <c r="F11523" s="50" t="s">
        <v>5455</v>
      </c>
      <c r="G11523" s="50" t="s">
        <v>5455</v>
      </c>
      <c r="H11523" s="50" t="s">
        <v>26003</v>
      </c>
      <c r="I11523" s="50">
        <f>(DAX__2019_2020__33[[#This Row],[Adj Close]]-DAX__2019_2020__33[[#This Row],[Adj Open]])/DAX__2019_2020__33[[#This Row],[Adj Open]]</f>
        <v>-1.0816993714289935E-2</v>
      </c>
      <c r="J11523" s="50">
        <f>DAX__2019_2020__33[[#This Row],[Adj Close]]-DAX__2019_2020__33[[#This Row],[Adj Open]]</f>
        <v>-0.74990993890963864</v>
      </c>
      <c r="K11523" s="50">
        <v>181205</v>
      </c>
    </row>
    <row r="11524" spans="1:11" x14ac:dyDescent="0.3">
      <c r="A11524" s="51" t="str">
        <f t="shared" si="186"/>
        <v>PUM.DE</v>
      </c>
      <c r="B11524" s="52" t="s">
        <v>495</v>
      </c>
      <c r="C11524" s="50" t="s">
        <v>5189</v>
      </c>
      <c r="D11524" s="50">
        <f>DAX__2019_2020__33[[#This Row],[Open]]*(DAX__2019_2020__33[[#This Row],[Adj Close]]/DAX__2019_2020__33[[#This Row],[Close]])</f>
        <v>67.610120303585589</v>
      </c>
      <c r="E11524" s="50" t="s">
        <v>7498</v>
      </c>
      <c r="F11524" s="50" t="s">
        <v>7937</v>
      </c>
      <c r="G11524" s="50" t="s">
        <v>8029</v>
      </c>
      <c r="H11524" s="50" t="s">
        <v>26004</v>
      </c>
      <c r="I11524" s="50">
        <f>(DAX__2019_2020__33[[#This Row],[Adj Close]]-DAX__2019_2020__33[[#This Row],[Adj Open]])/DAX__2019_2020__33[[#This Row],[Adj Open]]</f>
        <v>8.1728695930911813E-3</v>
      </c>
      <c r="J11524" s="50">
        <f>DAX__2019_2020__33[[#This Row],[Adj Close]]-DAX__2019_2020__33[[#This Row],[Adj Open]]</f>
        <v>0.55256869641441142</v>
      </c>
      <c r="K11524" s="50">
        <v>131667</v>
      </c>
    </row>
    <row r="11525" spans="1:11" x14ac:dyDescent="0.3">
      <c r="A11525" s="51" t="str">
        <f t="shared" si="186"/>
        <v>PUM.DE</v>
      </c>
      <c r="B11525" s="52" t="s">
        <v>496</v>
      </c>
      <c r="C11525" s="50" t="s">
        <v>5323</v>
      </c>
      <c r="D11525" s="50">
        <f>DAX__2019_2020__33[[#This Row],[Open]]*(DAX__2019_2020__33[[#This Row],[Adj Close]]/DAX__2019_2020__33[[#This Row],[Close]])</f>
        <v>68.478436883232092</v>
      </c>
      <c r="E11525" s="50" t="s">
        <v>25965</v>
      </c>
      <c r="F11525" s="50" t="s">
        <v>4974</v>
      </c>
      <c r="G11525" s="50" t="s">
        <v>5424</v>
      </c>
      <c r="H11525" s="50" t="s">
        <v>25976</v>
      </c>
      <c r="I11525" s="50">
        <f>(DAX__2019_2020__33[[#This Row],[Adj Close]]-DAX__2019_2020__33[[#This Row],[Adj Open]])/DAX__2019_2020__33[[#This Row],[Adj Open]]</f>
        <v>-4.0345676070731289E-3</v>
      </c>
      <c r="J11525" s="50">
        <f>DAX__2019_2020__33[[#This Row],[Adj Close]]-DAX__2019_2020__33[[#This Row],[Adj Open]]</f>
        <v>-0.27628088323208999</v>
      </c>
      <c r="K11525" s="50">
        <v>139764</v>
      </c>
    </row>
    <row r="11526" spans="1:11" x14ac:dyDescent="0.3">
      <c r="A11526" s="51" t="str">
        <f t="shared" si="186"/>
        <v>PUM.DE</v>
      </c>
      <c r="B11526" s="52" t="s">
        <v>497</v>
      </c>
      <c r="C11526" s="50" t="s">
        <v>12822</v>
      </c>
      <c r="D11526" s="50">
        <f>DAX__2019_2020__33[[#This Row],[Open]]*(DAX__2019_2020__33[[#This Row],[Adj Close]]/DAX__2019_2020__33[[#This Row],[Close]])</f>
        <v>68.734991042228529</v>
      </c>
      <c r="E11526" s="50" t="s">
        <v>5626</v>
      </c>
      <c r="F11526" s="50" t="s">
        <v>7925</v>
      </c>
      <c r="G11526" s="50" t="s">
        <v>7509</v>
      </c>
      <c r="H11526" s="50" t="s">
        <v>26005</v>
      </c>
      <c r="I11526" s="50">
        <f>(DAX__2019_2020__33[[#This Row],[Adj Close]]-DAX__2019_2020__33[[#This Row],[Adj Open]])/DAX__2019_2020__33[[#This Row],[Adj Open]]</f>
        <v>2.0097472288401557E-3</v>
      </c>
      <c r="J11526" s="50">
        <f>DAX__2019_2020__33[[#This Row],[Adj Close]]-DAX__2019_2020__33[[#This Row],[Adj Open]]</f>
        <v>0.1381399577714717</v>
      </c>
      <c r="K11526" s="50">
        <v>146099</v>
      </c>
    </row>
    <row r="11527" spans="1:11" x14ac:dyDescent="0.3">
      <c r="A11527" s="51" t="str">
        <f t="shared" si="186"/>
        <v>PUM.DE</v>
      </c>
      <c r="B11527" s="52" t="s">
        <v>498</v>
      </c>
      <c r="C11527" s="50" t="s">
        <v>5441</v>
      </c>
      <c r="D11527" s="50">
        <f>DAX__2019_2020__33[[#This Row],[Open]]*(DAX__2019_2020__33[[#This Row],[Adj Close]]/DAX__2019_2020__33[[#This Row],[Close]])</f>
        <v>69.366490309271796</v>
      </c>
      <c r="E11527" s="50" t="s">
        <v>19000</v>
      </c>
      <c r="F11527" s="50" t="s">
        <v>18974</v>
      </c>
      <c r="G11527" s="50" t="s">
        <v>9306</v>
      </c>
      <c r="H11527" s="50" t="s">
        <v>26006</v>
      </c>
      <c r="I11527" s="50">
        <f>(DAX__2019_2020__33[[#This Row],[Adj Close]]-DAX__2019_2020__33[[#This Row],[Adj Open]])/DAX__2019_2020__33[[#This Row],[Adj Open]]</f>
        <v>-2.2760169725739871E-3</v>
      </c>
      <c r="J11527" s="50">
        <f>DAX__2019_2020__33[[#This Row],[Adj Close]]-DAX__2019_2020__33[[#This Row],[Adj Open]]</f>
        <v>-0.15787930927179161</v>
      </c>
      <c r="K11527" s="50">
        <v>114812</v>
      </c>
    </row>
    <row r="11528" spans="1:11" x14ac:dyDescent="0.3">
      <c r="A11528" s="51" t="str">
        <f t="shared" si="186"/>
        <v>PUM.DE</v>
      </c>
      <c r="B11528" s="52" t="s">
        <v>499</v>
      </c>
      <c r="C11528" s="50" t="s">
        <v>5459</v>
      </c>
      <c r="D11528" s="50">
        <f>DAX__2019_2020__33[[#This Row],[Open]]*(DAX__2019_2020__33[[#This Row],[Adj Close]]/DAX__2019_2020__33[[#This Row],[Close]])</f>
        <v>69.070469764205185</v>
      </c>
      <c r="E11528" s="50" t="s">
        <v>5230</v>
      </c>
      <c r="F11528" s="50" t="s">
        <v>5378</v>
      </c>
      <c r="G11528" s="50" t="s">
        <v>9259</v>
      </c>
      <c r="H11528" s="50" t="s">
        <v>26007</v>
      </c>
      <c r="I11528" s="50">
        <f>(DAX__2019_2020__33[[#This Row],[Adj Close]]-DAX__2019_2020__33[[#This Row],[Adj Open]])/DAX__2019_2020__33[[#This Row],[Adj Open]]</f>
        <v>1.7142814285714267E-2</v>
      </c>
      <c r="J11528" s="50">
        <f>DAX__2019_2020__33[[#This Row],[Adj Close]]-DAX__2019_2020__33[[#This Row],[Adj Open]]</f>
        <v>1.1840622357948121</v>
      </c>
      <c r="K11528" s="50">
        <v>116252</v>
      </c>
    </row>
    <row r="11529" spans="1:11" x14ac:dyDescent="0.3">
      <c r="A11529" s="51" t="str">
        <f t="shared" si="186"/>
        <v>PUM.DE</v>
      </c>
      <c r="B11529" s="52" t="s">
        <v>500</v>
      </c>
      <c r="C11529" s="50" t="s">
        <v>5230</v>
      </c>
      <c r="D11529" s="50">
        <f>DAX__2019_2020__33[[#This Row],[Open]]*(DAX__2019_2020__33[[#This Row],[Adj Close]]/DAX__2019_2020__33[[#This Row],[Close]])</f>
        <v>70.353203670949924</v>
      </c>
      <c r="E11529" s="50" t="s">
        <v>5230</v>
      </c>
      <c r="F11529" s="50" t="s">
        <v>5459</v>
      </c>
      <c r="G11529" s="50" t="s">
        <v>11224</v>
      </c>
      <c r="H11529" s="50" t="s">
        <v>26008</v>
      </c>
      <c r="I11529" s="50">
        <f>(DAX__2019_2020__33[[#This Row],[Adj Close]]-DAX__2019_2020__33[[#This Row],[Adj Open]])/DAX__2019_2020__33[[#This Row],[Adj Open]]</f>
        <v>-1.6549788924973937E-2</v>
      </c>
      <c r="J11529" s="50">
        <f>DAX__2019_2020__33[[#This Row],[Adj Close]]-DAX__2019_2020__33[[#This Row],[Adj Open]]</f>
        <v>-1.1643306709499228</v>
      </c>
      <c r="K11529" s="50">
        <v>123671</v>
      </c>
    </row>
    <row r="11530" spans="1:11" x14ac:dyDescent="0.3">
      <c r="A11530" s="51" t="str">
        <f t="shared" si="186"/>
        <v>PUM.DE</v>
      </c>
      <c r="B11530" s="52" t="s">
        <v>501</v>
      </c>
      <c r="C11530" s="50" t="s">
        <v>25965</v>
      </c>
      <c r="D11530" s="50">
        <f>DAX__2019_2020__33[[#This Row],[Open]]*(DAX__2019_2020__33[[#This Row],[Adj Close]]/DAX__2019_2020__33[[#This Row],[Close]])</f>
        <v>68.892859368564075</v>
      </c>
      <c r="E11530" s="50" t="s">
        <v>7971</v>
      </c>
      <c r="F11530" s="50" t="s">
        <v>5470</v>
      </c>
      <c r="G11530" s="50" t="s">
        <v>7925</v>
      </c>
      <c r="H11530" s="50" t="s">
        <v>26009</v>
      </c>
      <c r="I11530" s="50">
        <f>(DAX__2019_2020__33[[#This Row],[Adj Close]]-DAX__2019_2020__33[[#This Row],[Adj Open]])/DAX__2019_2020__33[[#This Row],[Adj Open]]</f>
        <v>-5.7290461185904619E-3</v>
      </c>
      <c r="J11530" s="50">
        <f>DAX__2019_2020__33[[#This Row],[Adj Close]]-DAX__2019_2020__33[[#This Row],[Adj Open]]</f>
        <v>-0.39469036856407058</v>
      </c>
      <c r="K11530" s="50">
        <v>132597</v>
      </c>
    </row>
    <row r="11531" spans="1:11" x14ac:dyDescent="0.3">
      <c r="A11531" s="51" t="str">
        <f t="shared" si="186"/>
        <v>PUM.DE</v>
      </c>
      <c r="B11531" s="52" t="s">
        <v>502</v>
      </c>
      <c r="C11531" s="50" t="s">
        <v>20617</v>
      </c>
      <c r="D11531" s="50">
        <f>DAX__2019_2020__33[[#This Row],[Open]]*(DAX__2019_2020__33[[#This Row],[Adj Close]]/DAX__2019_2020__33[[#This Row],[Close]])</f>
        <v>68.833660163670416</v>
      </c>
      <c r="E11531" s="50" t="s">
        <v>11002</v>
      </c>
      <c r="F11531" s="50" t="s">
        <v>9289</v>
      </c>
      <c r="G11531" s="50" t="s">
        <v>9289</v>
      </c>
      <c r="H11531" s="50" t="s">
        <v>26010</v>
      </c>
      <c r="I11531" s="50">
        <f>(DAX__2019_2020__33[[#This Row],[Adj Close]]-DAX__2019_2020__33[[#This Row],[Adj Open]])/DAX__2019_2020__33[[#This Row],[Adj Open]]</f>
        <v>-8.3142486148437139E-3</v>
      </c>
      <c r="J11531" s="50">
        <f>DAX__2019_2020__33[[#This Row],[Adj Close]]-DAX__2019_2020__33[[#This Row],[Adj Open]]</f>
        <v>-0.57230016367041969</v>
      </c>
      <c r="K11531" s="50">
        <v>172372</v>
      </c>
    </row>
    <row r="11532" spans="1:11" x14ac:dyDescent="0.3">
      <c r="A11532" s="51" t="str">
        <f t="shared" si="186"/>
        <v>PUM.DE</v>
      </c>
      <c r="B11532" s="52" t="s">
        <v>503</v>
      </c>
      <c r="C11532" s="50" t="s">
        <v>8907</v>
      </c>
      <c r="D11532" s="50">
        <f>DAX__2019_2020__33[[#This Row],[Open]]*(DAX__2019_2020__33[[#This Row],[Adj Close]]/DAX__2019_2020__33[[#This Row],[Close]])</f>
        <v>68.715249078545568</v>
      </c>
      <c r="E11532" s="50" t="s">
        <v>11513</v>
      </c>
      <c r="F11532" s="50" t="s">
        <v>9279</v>
      </c>
      <c r="G11532" s="50" t="s">
        <v>5323</v>
      </c>
      <c r="H11532" s="50" t="s">
        <v>26011</v>
      </c>
      <c r="I11532" s="50">
        <f>(DAX__2019_2020__33[[#This Row],[Adj Close]]-DAX__2019_2020__33[[#This Row],[Adj Open]])/DAX__2019_2020__33[[#This Row],[Adj Open]]</f>
        <v>-3.4462522034211934E-3</v>
      </c>
      <c r="J11532" s="50">
        <f>DAX__2019_2020__33[[#This Row],[Adj Close]]-DAX__2019_2020__33[[#This Row],[Adj Open]]</f>
        <v>-0.23681007854557379</v>
      </c>
      <c r="K11532" s="50">
        <v>190346</v>
      </c>
    </row>
    <row r="11533" spans="1:11" x14ac:dyDescent="0.3">
      <c r="A11533" s="51" t="str">
        <f t="shared" si="186"/>
        <v>PUM.DE</v>
      </c>
      <c r="B11533" s="52" t="s">
        <v>504</v>
      </c>
      <c r="C11533" s="50" t="s">
        <v>5235</v>
      </c>
      <c r="D11533" s="50">
        <f>DAX__2019_2020__33[[#This Row],[Open]]*(DAX__2019_2020__33[[#This Row],[Adj Close]]/DAX__2019_2020__33[[#This Row],[Close]])</f>
        <v>68.932335468765459</v>
      </c>
      <c r="E11533" s="50" t="s">
        <v>9249</v>
      </c>
      <c r="F11533" s="50" t="s">
        <v>20617</v>
      </c>
      <c r="G11533" s="50" t="s">
        <v>19443</v>
      </c>
      <c r="H11533" s="50" t="s">
        <v>26012</v>
      </c>
      <c r="I11533" s="50">
        <f>(DAX__2019_2020__33[[#This Row],[Adj Close]]-DAX__2019_2020__33[[#This Row],[Adj Open]])/DAX__2019_2020__33[[#This Row],[Adj Open]]</f>
        <v>1.8036100514799657E-2</v>
      </c>
      <c r="J11533" s="50">
        <f>DAX__2019_2020__33[[#This Row],[Adj Close]]-DAX__2019_2020__33[[#This Row],[Adj Open]]</f>
        <v>1.2432705312345433</v>
      </c>
      <c r="K11533" s="50">
        <v>251384</v>
      </c>
    </row>
    <row r="11534" spans="1:11" x14ac:dyDescent="0.3">
      <c r="A11534" s="51" t="str">
        <f t="shared" si="186"/>
        <v>PUM.DE</v>
      </c>
      <c r="B11534" s="52" t="s">
        <v>505</v>
      </c>
      <c r="C11534" s="50" t="s">
        <v>12813</v>
      </c>
      <c r="D11534" s="50">
        <f>DAX__2019_2020__33[[#This Row],[Open]]*(DAX__2019_2020__33[[#This Row],[Adj Close]]/DAX__2019_2020__33[[#This Row],[Close]])</f>
        <v>70.728165226128894</v>
      </c>
      <c r="E11534" s="50" t="s">
        <v>11029</v>
      </c>
      <c r="F11534" s="50" t="s">
        <v>11848</v>
      </c>
      <c r="G11534" s="50" t="s">
        <v>19075</v>
      </c>
      <c r="H11534" s="50" t="s">
        <v>26013</v>
      </c>
      <c r="I11534" s="50">
        <f>(DAX__2019_2020__33[[#This Row],[Adj Close]]-DAX__2019_2020__33[[#This Row],[Adj Open]])/DAX__2019_2020__33[[#This Row],[Adj Open]]</f>
        <v>-1.3392843191964467E-2</v>
      </c>
      <c r="J11534" s="50">
        <f>DAX__2019_2020__33[[#This Row],[Adj Close]]-DAX__2019_2020__33[[#This Row],[Adj Open]]</f>
        <v>-0.94725122612889834</v>
      </c>
      <c r="K11534" s="50">
        <v>332352</v>
      </c>
    </row>
    <row r="11535" spans="1:11" x14ac:dyDescent="0.3">
      <c r="A11535" s="51" t="str">
        <f t="shared" si="186"/>
        <v>PUM.DE</v>
      </c>
      <c r="B11535" s="52" t="s">
        <v>506</v>
      </c>
      <c r="C11535" s="50" t="s">
        <v>7498</v>
      </c>
      <c r="D11535" s="50">
        <f>DAX__2019_2020__33[[#This Row],[Open]]*(DAX__2019_2020__33[[#This Row],[Adj Close]]/DAX__2019_2020__33[[#This Row],[Close]])</f>
        <v>68.813921389971696</v>
      </c>
      <c r="E11535" s="50" t="s">
        <v>11027</v>
      </c>
      <c r="F11535" s="50" t="s">
        <v>8013</v>
      </c>
      <c r="G11535" s="50" t="s">
        <v>11305</v>
      </c>
      <c r="H11535" s="50" t="s">
        <v>26014</v>
      </c>
      <c r="I11535" s="50">
        <f>(DAX__2019_2020__33[[#This Row],[Adj Close]]-DAX__2019_2020__33[[#This Row],[Adj Open]])/DAX__2019_2020__33[[#This Row],[Adj Open]]</f>
        <v>-2.0074591914958317E-2</v>
      </c>
      <c r="J11535" s="50">
        <f>DAX__2019_2020__33[[#This Row],[Adj Close]]-DAX__2019_2020__33[[#This Row],[Adj Open]]</f>
        <v>-1.3814113899717029</v>
      </c>
      <c r="K11535" s="50">
        <v>262355</v>
      </c>
    </row>
    <row r="11536" spans="1:11" x14ac:dyDescent="0.3">
      <c r="A11536" s="51" t="str">
        <f t="shared" si="186"/>
        <v>PUM.DE</v>
      </c>
      <c r="B11536" s="52" t="s">
        <v>507</v>
      </c>
      <c r="C11536" s="50" t="s">
        <v>5247</v>
      </c>
      <c r="D11536" s="50">
        <f>DAX__2019_2020__33[[#This Row],[Open]]*(DAX__2019_2020__33[[#This Row],[Adj Close]]/DAX__2019_2020__33[[#This Row],[Close]])</f>
        <v>67.748265509606597</v>
      </c>
      <c r="E11536" s="50" t="s">
        <v>5441</v>
      </c>
      <c r="F11536" s="50" t="s">
        <v>5247</v>
      </c>
      <c r="G11536" s="50" t="s">
        <v>9611</v>
      </c>
      <c r="H11536" s="50" t="s">
        <v>26015</v>
      </c>
      <c r="I11536" s="50">
        <f>(DAX__2019_2020__33[[#This Row],[Adj Close]]-DAX__2019_2020__33[[#This Row],[Adj Open]])/DAX__2019_2020__33[[#This Row],[Adj Open]]</f>
        <v>1.2816733887752219E-2</v>
      </c>
      <c r="J11536" s="50">
        <f>DAX__2019_2020__33[[#This Row],[Adj Close]]-DAX__2019_2020__33[[#This Row],[Adj Open]]</f>
        <v>0.86831149039340971</v>
      </c>
      <c r="K11536" s="50">
        <v>185321</v>
      </c>
    </row>
    <row r="11537" spans="1:11" x14ac:dyDescent="0.3">
      <c r="A11537" s="51" t="str">
        <f t="shared" si="186"/>
        <v>PUM.DE</v>
      </c>
      <c r="B11537" s="52" t="s">
        <v>508</v>
      </c>
      <c r="C11537" s="50" t="s">
        <v>5439</v>
      </c>
      <c r="D11537" s="50">
        <f>DAX__2019_2020__33[[#This Row],[Open]]*(DAX__2019_2020__33[[#This Row],[Adj Close]]/DAX__2019_2020__33[[#This Row],[Close]])</f>
        <v>69.287548637219288</v>
      </c>
      <c r="E11537" s="50" t="s">
        <v>5439</v>
      </c>
      <c r="F11537" s="50" t="s">
        <v>9292</v>
      </c>
      <c r="G11537" s="50" t="s">
        <v>11401</v>
      </c>
      <c r="H11537" s="50" t="s">
        <v>26016</v>
      </c>
      <c r="I11537" s="50">
        <f>(DAX__2019_2020__33[[#This Row],[Adj Close]]-DAX__2019_2020__33[[#This Row],[Adj Open]])/DAX__2019_2020__33[[#This Row],[Adj Open]]</f>
        <v>-9.9687267164804694E-3</v>
      </c>
      <c r="J11537" s="50">
        <f>DAX__2019_2020__33[[#This Row],[Adj Close]]-DAX__2019_2020__33[[#This Row],[Adj Open]]</f>
        <v>-0.69070863721928788</v>
      </c>
      <c r="K11537" s="50">
        <v>277702</v>
      </c>
    </row>
    <row r="11538" spans="1:11" x14ac:dyDescent="0.3">
      <c r="A11538" s="51" t="str">
        <f t="shared" si="186"/>
        <v>PUM.DE</v>
      </c>
      <c r="B11538" s="52" t="s">
        <v>509</v>
      </c>
      <c r="C11538" s="50" t="s">
        <v>18963</v>
      </c>
      <c r="D11538" s="50">
        <f>DAX__2019_2020__33[[#This Row],[Open]]*(DAX__2019_2020__33[[#This Row],[Adj Close]]/DAX__2019_2020__33[[#This Row],[Close]])</f>
        <v>68.557383088754278</v>
      </c>
      <c r="E11538" s="50" t="s">
        <v>11075</v>
      </c>
      <c r="F11538" s="50" t="s">
        <v>9295</v>
      </c>
      <c r="G11538" s="50" t="s">
        <v>8887</v>
      </c>
      <c r="H11538" s="50" t="s">
        <v>26017</v>
      </c>
      <c r="I11538" s="50">
        <f>(DAX__2019_2020__33[[#This Row],[Adj Close]]-DAX__2019_2020__33[[#This Row],[Adj Open]])/DAX__2019_2020__33[[#This Row],[Adj Open]]</f>
        <v>1.1514046710677388E-2</v>
      </c>
      <c r="J11538" s="50">
        <f>DAX__2019_2020__33[[#This Row],[Adj Close]]-DAX__2019_2020__33[[#This Row],[Adj Open]]</f>
        <v>0.78937291124572084</v>
      </c>
      <c r="K11538" s="50">
        <v>254412</v>
      </c>
    </row>
    <row r="11539" spans="1:11" x14ac:dyDescent="0.3">
      <c r="A11539" s="51" t="str">
        <f t="shared" si="186"/>
        <v>PUM.DE</v>
      </c>
      <c r="B11539" s="52" t="s">
        <v>510</v>
      </c>
      <c r="C11539" s="50" t="s">
        <v>7971</v>
      </c>
      <c r="D11539" s="50">
        <f>DAX__2019_2020__33[[#This Row],[Open]]*(DAX__2019_2020__33[[#This Row],[Adj Close]]/DAX__2019_2020__33[[#This Row],[Close]])</f>
        <v>69.307279532754904</v>
      </c>
      <c r="E11539" s="50" t="s">
        <v>11009</v>
      </c>
      <c r="F11539" s="50" t="s">
        <v>7971</v>
      </c>
      <c r="G11539" s="50" t="s">
        <v>7559</v>
      </c>
      <c r="H11539" s="50" t="s">
        <v>26018</v>
      </c>
      <c r="I11539" s="50">
        <f>(DAX__2019_2020__33[[#This Row],[Adj Close]]-DAX__2019_2020__33[[#This Row],[Adj Open]])/DAX__2019_2020__33[[#This Row],[Adj Open]]</f>
        <v>2.1355353683239105E-2</v>
      </c>
      <c r="J11539" s="50">
        <f>DAX__2019_2020__33[[#This Row],[Adj Close]]-DAX__2019_2020__33[[#This Row],[Adj Open]]</f>
        <v>1.4800814672450997</v>
      </c>
      <c r="K11539" s="50">
        <v>249209</v>
      </c>
    </row>
    <row r="11540" spans="1:11" x14ac:dyDescent="0.3">
      <c r="A11540" s="51" t="str">
        <f t="shared" si="186"/>
        <v>PUM.DE</v>
      </c>
      <c r="B11540" s="52" t="s">
        <v>511</v>
      </c>
      <c r="C11540" s="50" t="s">
        <v>5451</v>
      </c>
      <c r="D11540" s="50">
        <f>DAX__2019_2020__33[[#This Row],[Open]]*(DAX__2019_2020__33[[#This Row],[Adj Close]]/DAX__2019_2020__33[[#This Row],[Close]])</f>
        <v>70.90577298691629</v>
      </c>
      <c r="E11540" s="50" t="s">
        <v>19422</v>
      </c>
      <c r="F11540" s="50" t="s">
        <v>19288</v>
      </c>
      <c r="G11540" s="50" t="s">
        <v>9322</v>
      </c>
      <c r="H11540" s="50" t="s">
        <v>26019</v>
      </c>
      <c r="I11540" s="50">
        <f>(DAX__2019_2020__33[[#This Row],[Adj Close]]-DAX__2019_2020__33[[#This Row],[Adj Open]])/DAX__2019_2020__33[[#This Row],[Adj Open]]</f>
        <v>1.3915947482383157E-2</v>
      </c>
      <c r="J11540" s="50">
        <f>DAX__2019_2020__33[[#This Row],[Adj Close]]-DAX__2019_2020__33[[#This Row],[Adj Open]]</f>
        <v>0.98672101308370941</v>
      </c>
      <c r="K11540" s="50">
        <v>401544</v>
      </c>
    </row>
    <row r="11541" spans="1:11" x14ac:dyDescent="0.3">
      <c r="A11541" s="51" t="str">
        <f t="shared" si="186"/>
        <v>PUM.DE</v>
      </c>
      <c r="B11541" s="52" t="s">
        <v>512</v>
      </c>
      <c r="C11541" s="50" t="s">
        <v>7552</v>
      </c>
      <c r="D11541" s="50">
        <f>DAX__2019_2020__33[[#This Row],[Open]]*(DAX__2019_2020__33[[#This Row],[Adj Close]]/DAX__2019_2020__33[[#This Row],[Close]])</f>
        <v>72.504263803681042</v>
      </c>
      <c r="E11541" s="50" t="s">
        <v>11471</v>
      </c>
      <c r="F11541" s="50" t="s">
        <v>9387</v>
      </c>
      <c r="G11541" s="50" t="s">
        <v>11096</v>
      </c>
      <c r="H11541" s="50" t="s">
        <v>26020</v>
      </c>
      <c r="I11541" s="50">
        <f>(DAX__2019_2020__33[[#This Row],[Adj Close]]-DAX__2019_2020__33[[#This Row],[Adj Open]])/DAX__2019_2020__33[[#This Row],[Adj Open]]</f>
        <v>1.3064765389299312E-2</v>
      </c>
      <c r="J11541" s="50">
        <f>DAX__2019_2020__33[[#This Row],[Adj Close]]-DAX__2019_2020__33[[#This Row],[Adj Open]]</f>
        <v>0.94725119631895893</v>
      </c>
      <c r="K11541" s="50">
        <v>355841</v>
      </c>
    </row>
    <row r="11542" spans="1:11" x14ac:dyDescent="0.3">
      <c r="A11542" s="51" t="str">
        <f t="shared" si="186"/>
        <v>PUM.DE</v>
      </c>
      <c r="B11542" s="52" t="s">
        <v>513</v>
      </c>
      <c r="C11542" s="50" t="s">
        <v>12841</v>
      </c>
      <c r="D11542" s="50">
        <f>DAX__2019_2020__33[[#This Row],[Open]]*(DAX__2019_2020__33[[#This Row],[Adj Close]]/DAX__2019_2020__33[[#This Row],[Close]])</f>
        <v>73.80673543927854</v>
      </c>
      <c r="E11542" s="50" t="s">
        <v>19315</v>
      </c>
      <c r="F11542" s="50" t="s">
        <v>9355</v>
      </c>
      <c r="G11542" s="50" t="s">
        <v>9355</v>
      </c>
      <c r="H11542" s="50" t="s">
        <v>26021</v>
      </c>
      <c r="I11542" s="50">
        <f>(DAX__2019_2020__33[[#This Row],[Adj Close]]-DAX__2019_2020__33[[#This Row],[Adj Open]])/DAX__2019_2020__33[[#This Row],[Adj Open]]</f>
        <v>-3.4759624274346805E-3</v>
      </c>
      <c r="J11542" s="50">
        <f>DAX__2019_2020__33[[#This Row],[Adj Close]]-DAX__2019_2020__33[[#This Row],[Adj Open]]</f>
        <v>-0.2565494392785439</v>
      </c>
      <c r="K11542" s="50">
        <v>271551</v>
      </c>
    </row>
    <row r="11543" spans="1:11" x14ac:dyDescent="0.3">
      <c r="A11543" s="51" t="str">
        <f t="shared" si="186"/>
        <v>PUM.DE</v>
      </c>
      <c r="B11543" s="52" t="s">
        <v>514</v>
      </c>
      <c r="C11543" s="50" t="s">
        <v>9446</v>
      </c>
      <c r="D11543" s="50">
        <f>DAX__2019_2020__33[[#This Row],[Open]]*(DAX__2019_2020__33[[#This Row],[Adj Close]]/DAX__2019_2020__33[[#This Row],[Close]])</f>
        <v>74.102745864429906</v>
      </c>
      <c r="E11543" s="50" t="s">
        <v>5212</v>
      </c>
      <c r="F11543" s="50" t="s">
        <v>9452</v>
      </c>
      <c r="G11543" s="50" t="s">
        <v>9373</v>
      </c>
      <c r="H11543" s="50" t="s">
        <v>26022</v>
      </c>
      <c r="I11543" s="50">
        <f>(DAX__2019_2020__33[[#This Row],[Adj Close]]-DAX__2019_2020__33[[#This Row],[Adj Open]])/DAX__2019_2020__33[[#This Row],[Adj Open]]</f>
        <v>2.663182494359127E-3</v>
      </c>
      <c r="J11543" s="50">
        <f>DAX__2019_2020__33[[#This Row],[Adj Close]]-DAX__2019_2020__33[[#This Row],[Adj Open]]</f>
        <v>0.19734913557009293</v>
      </c>
      <c r="K11543" s="50">
        <v>336033</v>
      </c>
    </row>
    <row r="11544" spans="1:11" x14ac:dyDescent="0.3">
      <c r="A11544" s="51" t="str">
        <f t="shared" si="186"/>
        <v>PUM.DE</v>
      </c>
      <c r="B11544" s="52" t="s">
        <v>515</v>
      </c>
      <c r="C11544" s="50" t="s">
        <v>9379</v>
      </c>
      <c r="D11544" s="50">
        <f>DAX__2019_2020__33[[#This Row],[Open]]*(DAX__2019_2020__33[[#This Row],[Adj Close]]/DAX__2019_2020__33[[#This Row],[Close]])</f>
        <v>73.688326372376125</v>
      </c>
      <c r="E11544" s="50" t="s">
        <v>26023</v>
      </c>
      <c r="F11544" s="50" t="s">
        <v>26024</v>
      </c>
      <c r="G11544" s="50" t="s">
        <v>11207</v>
      </c>
      <c r="H11544" s="50" t="s">
        <v>26025</v>
      </c>
      <c r="I11544" s="50">
        <f>(DAX__2019_2020__33[[#This Row],[Adj Close]]-DAX__2019_2020__33[[#This Row],[Adj Open]])/DAX__2019_2020__33[[#This Row],[Adj Open]]</f>
        <v>1.6336395286555856E-2</v>
      </c>
      <c r="J11544" s="50">
        <f>DAX__2019_2020__33[[#This Row],[Adj Close]]-DAX__2019_2020__33[[#This Row],[Adj Open]]</f>
        <v>1.203801627623875</v>
      </c>
      <c r="K11544" s="50">
        <v>320982</v>
      </c>
    </row>
    <row r="11545" spans="1:11" x14ac:dyDescent="0.3">
      <c r="A11545" s="51" t="str">
        <f t="shared" si="186"/>
        <v>PUM.DE</v>
      </c>
      <c r="B11545" s="52" t="s">
        <v>516</v>
      </c>
      <c r="C11545" s="50" t="s">
        <v>26026</v>
      </c>
      <c r="D11545" s="50">
        <f>DAX__2019_2020__33[[#This Row],[Open]]*(DAX__2019_2020__33[[#This Row],[Adj Close]]/DAX__2019_2020__33[[#This Row],[Close]])</f>
        <v>74.753990744545305</v>
      </c>
      <c r="E11545" s="50" t="s">
        <v>26027</v>
      </c>
      <c r="F11545" s="50" t="s">
        <v>26028</v>
      </c>
      <c r="G11545" s="50" t="s">
        <v>26028</v>
      </c>
      <c r="H11545" s="50" t="s">
        <v>26029</v>
      </c>
      <c r="I11545" s="50">
        <f>(DAX__2019_2020__33[[#This Row],[Adj Close]]-DAX__2019_2020__33[[#This Row],[Adj Open]])/DAX__2019_2020__33[[#This Row],[Adj Open]]</f>
        <v>-4.2238647248187475E-3</v>
      </c>
      <c r="J11545" s="50">
        <f>DAX__2019_2020__33[[#This Row],[Adj Close]]-DAX__2019_2020__33[[#This Row],[Adj Open]]</f>
        <v>-0.31575074454531205</v>
      </c>
      <c r="K11545" s="50">
        <v>493874</v>
      </c>
    </row>
    <row r="11546" spans="1:11" x14ac:dyDescent="0.3">
      <c r="A11546" s="51" t="str">
        <f t="shared" si="186"/>
        <v>PUM.DE</v>
      </c>
      <c r="B11546" s="52" t="s">
        <v>517</v>
      </c>
      <c r="C11546" s="50" t="s">
        <v>26030</v>
      </c>
      <c r="D11546" s="50">
        <f>DAX__2019_2020__33[[#This Row],[Open]]*(DAX__2019_2020__33[[#This Row],[Adj Close]]/DAX__2019_2020__33[[#This Row],[Close]])</f>
        <v>74.023812247291005</v>
      </c>
      <c r="E11546" s="50" t="s">
        <v>9359</v>
      </c>
      <c r="F11546" s="50" t="s">
        <v>7543</v>
      </c>
      <c r="G11546" s="50" t="s">
        <v>11474</v>
      </c>
      <c r="H11546" s="50" t="s">
        <v>26031</v>
      </c>
      <c r="I11546" s="50">
        <f>(DAX__2019_2020__33[[#This Row],[Adj Close]]-DAX__2019_2020__33[[#This Row],[Adj Open]])/DAX__2019_2020__33[[#This Row],[Adj Open]]</f>
        <v>-1.9728019983791773E-2</v>
      </c>
      <c r="J11546" s="50">
        <f>DAX__2019_2020__33[[#This Row],[Adj Close]]-DAX__2019_2020__33[[#This Row],[Adj Open]]</f>
        <v>-1.4603432472910072</v>
      </c>
      <c r="K11546" s="50">
        <v>322522</v>
      </c>
    </row>
    <row r="11547" spans="1:11" x14ac:dyDescent="0.3">
      <c r="A11547" s="51" t="str">
        <f t="shared" si="186"/>
        <v>PUM.DE</v>
      </c>
      <c r="B11547" s="52" t="s">
        <v>518</v>
      </c>
      <c r="C11547" s="50" t="s">
        <v>11048</v>
      </c>
      <c r="D11547" s="50">
        <f>DAX__2019_2020__33[[#This Row],[Open]]*(DAX__2019_2020__33[[#This Row],[Adj Close]]/DAX__2019_2020__33[[#This Row],[Close]])</f>
        <v>72.997623014554847</v>
      </c>
      <c r="E11547" s="50" t="s">
        <v>9411</v>
      </c>
      <c r="F11547" s="50" t="s">
        <v>11048</v>
      </c>
      <c r="G11547" s="50" t="s">
        <v>12827</v>
      </c>
      <c r="H11547" s="50" t="s">
        <v>26032</v>
      </c>
      <c r="I11547" s="50">
        <f>(DAX__2019_2020__33[[#This Row],[Adj Close]]-DAX__2019_2020__33[[#This Row],[Adj Open]])/DAX__2019_2020__33[[#This Row],[Adj Open]]</f>
        <v>1.2165368525329769E-2</v>
      </c>
      <c r="J11547" s="50">
        <f>DAX__2019_2020__33[[#This Row],[Adj Close]]-DAX__2019_2020__33[[#This Row],[Adj Open]]</f>
        <v>0.88804298544515348</v>
      </c>
      <c r="K11547" s="50">
        <v>291693</v>
      </c>
    </row>
    <row r="11548" spans="1:11" x14ac:dyDescent="0.3">
      <c r="A11548" s="51" t="str">
        <f t="shared" si="186"/>
        <v>PUM.DE</v>
      </c>
      <c r="B11548" s="52" t="s">
        <v>519</v>
      </c>
      <c r="C11548" s="50" t="s">
        <v>9415</v>
      </c>
      <c r="D11548" s="50">
        <f>DAX__2019_2020__33[[#This Row],[Open]]*(DAX__2019_2020__33[[#This Row],[Adj Close]]/DAX__2019_2020__33[[#This Row],[Close]])</f>
        <v>76.470877784940257</v>
      </c>
      <c r="E11548" s="50" t="s">
        <v>26033</v>
      </c>
      <c r="F11548" s="50" t="s">
        <v>19236</v>
      </c>
      <c r="G11548" s="50" t="s">
        <v>26034</v>
      </c>
      <c r="H11548" s="50" t="s">
        <v>26035</v>
      </c>
      <c r="I11548" s="50">
        <f>(DAX__2019_2020__33[[#This Row],[Adj Close]]-DAX__2019_2020__33[[#This Row],[Adj Open]])/DAX__2019_2020__33[[#This Row],[Adj Open]]</f>
        <v>5.6774451612903714E-3</v>
      </c>
      <c r="J11548" s="50">
        <f>DAX__2019_2020__33[[#This Row],[Adj Close]]-DAX__2019_2020__33[[#This Row],[Adj Open]]</f>
        <v>0.43415921505973643</v>
      </c>
      <c r="K11548" s="50">
        <v>547664</v>
      </c>
    </row>
    <row r="11549" spans="1:11" x14ac:dyDescent="0.3">
      <c r="A11549" s="51" t="str">
        <f t="shared" si="186"/>
        <v>PUM.DE</v>
      </c>
      <c r="B11549" s="52" t="s">
        <v>520</v>
      </c>
      <c r="C11549" s="50" t="s">
        <v>9417</v>
      </c>
      <c r="D11549" s="50">
        <f>DAX__2019_2020__33[[#This Row],[Open]]*(DAX__2019_2020__33[[#This Row],[Adj Close]]/DAX__2019_2020__33[[#This Row],[Close]])</f>
        <v>76.313002129673123</v>
      </c>
      <c r="E11549" s="50" t="s">
        <v>26036</v>
      </c>
      <c r="F11549" s="50" t="s">
        <v>19364</v>
      </c>
      <c r="G11549" s="50" t="s">
        <v>19364</v>
      </c>
      <c r="H11549" s="50" t="s">
        <v>26037</v>
      </c>
      <c r="I11549" s="50">
        <f>(DAX__2019_2020__33[[#This Row],[Adj Close]]-DAX__2019_2020__33[[#This Row],[Adj Open]])/DAX__2019_2020__33[[#This Row],[Adj Open]]</f>
        <v>-1.6033075564162162E-2</v>
      </c>
      <c r="J11549" s="50">
        <f>DAX__2019_2020__33[[#This Row],[Adj Close]]-DAX__2019_2020__33[[#This Row],[Adj Open]]</f>
        <v>-1.2235321296731172</v>
      </c>
      <c r="K11549" s="50">
        <v>282544</v>
      </c>
    </row>
    <row r="11550" spans="1:11" x14ac:dyDescent="0.3">
      <c r="A11550" s="51" t="str">
        <f t="shared" si="186"/>
        <v>PUM.DE</v>
      </c>
      <c r="B11550" s="52" t="s">
        <v>521</v>
      </c>
      <c r="C11550" s="50" t="s">
        <v>26038</v>
      </c>
      <c r="D11550" s="50">
        <f>DAX__2019_2020__33[[#This Row],[Open]]*(DAX__2019_2020__33[[#This Row],[Adj Close]]/DAX__2019_2020__33[[#This Row],[Close]])</f>
        <v>75.799906826516093</v>
      </c>
      <c r="E11550" s="50" t="s">
        <v>26039</v>
      </c>
      <c r="F11550" s="50" t="s">
        <v>11863</v>
      </c>
      <c r="G11550" s="50" t="s">
        <v>11210</v>
      </c>
      <c r="H11550" s="50" t="s">
        <v>26040</v>
      </c>
      <c r="I11550" s="50">
        <f>(DAX__2019_2020__33[[#This Row],[Adj Close]]-DAX__2019_2020__33[[#This Row],[Adj Open]])/DAX__2019_2020__33[[#This Row],[Adj Open]]</f>
        <v>-5.2071075240807104E-4</v>
      </c>
      <c r="J11550" s="50">
        <f>DAX__2019_2020__33[[#This Row],[Adj Close]]-DAX__2019_2020__33[[#This Row],[Adj Open]]</f>
        <v>-3.9469826516096873E-2</v>
      </c>
      <c r="K11550" s="50">
        <v>246095</v>
      </c>
    </row>
    <row r="11551" spans="1:11" x14ac:dyDescent="0.3">
      <c r="A11551" s="51" t="str">
        <f t="shared" si="186"/>
        <v>PUM.DE</v>
      </c>
      <c r="B11551" s="52" t="s">
        <v>522</v>
      </c>
      <c r="C11551" s="50" t="s">
        <v>19403</v>
      </c>
      <c r="D11551" s="50">
        <f>DAX__2019_2020__33[[#This Row],[Open]]*(DAX__2019_2020__33[[#This Row],[Adj Close]]/DAX__2019_2020__33[[#This Row],[Close]])</f>
        <v>76.865563581320359</v>
      </c>
      <c r="E11551" s="50" t="s">
        <v>19379</v>
      </c>
      <c r="F11551" s="50" t="s">
        <v>19359</v>
      </c>
      <c r="G11551" s="50" t="s">
        <v>12850</v>
      </c>
      <c r="H11551" s="50" t="s">
        <v>26041</v>
      </c>
      <c r="I11551" s="50">
        <f>(DAX__2019_2020__33[[#This Row],[Adj Close]]-DAX__2019_2020__33[[#This Row],[Adj Open]])/DAX__2019_2020__33[[#This Row],[Adj Open]]</f>
        <v>-2.8241591059265229E-3</v>
      </c>
      <c r="J11551" s="50">
        <f>DAX__2019_2020__33[[#This Row],[Adj Close]]-DAX__2019_2020__33[[#This Row],[Adj Open]]</f>
        <v>-0.21708058132036001</v>
      </c>
      <c r="K11551" s="50">
        <v>310950</v>
      </c>
    </row>
    <row r="11552" spans="1:11" x14ac:dyDescent="0.3">
      <c r="A11552" s="51" t="str">
        <f t="shared" si="186"/>
        <v>PUM.DE</v>
      </c>
      <c r="B11552" s="52" t="s">
        <v>523</v>
      </c>
      <c r="C11552" s="50" t="s">
        <v>19374</v>
      </c>
      <c r="D11552" s="50">
        <f>DAX__2019_2020__33[[#This Row],[Open]]*(DAX__2019_2020__33[[#This Row],[Adj Close]]/DAX__2019_2020__33[[#This Row],[Close]])</f>
        <v>76.609022150279017</v>
      </c>
      <c r="E11552" s="50" t="s">
        <v>25855</v>
      </c>
      <c r="F11552" s="50" t="s">
        <v>19391</v>
      </c>
      <c r="G11552" s="50" t="s">
        <v>9426</v>
      </c>
      <c r="H11552" s="50" t="s">
        <v>26042</v>
      </c>
      <c r="I11552" s="50">
        <f>(DAX__2019_2020__33[[#This Row],[Adj Close]]-DAX__2019_2020__33[[#This Row],[Adj Open]])/DAX__2019_2020__33[[#This Row],[Adj Open]]</f>
        <v>-9.2735833239770051E-3</v>
      </c>
      <c r="J11552" s="50">
        <f>DAX__2019_2020__33[[#This Row],[Adj Close]]-DAX__2019_2020__33[[#This Row],[Adj Open]]</f>
        <v>-0.71044015027901253</v>
      </c>
      <c r="K11552" s="50">
        <v>237648</v>
      </c>
    </row>
    <row r="11553" spans="1:11" x14ac:dyDescent="0.3">
      <c r="A11553" s="51" t="str">
        <f t="shared" si="186"/>
        <v>PUM.DE</v>
      </c>
      <c r="B11553" s="52" t="s">
        <v>524</v>
      </c>
      <c r="C11553" s="50" t="s">
        <v>5393</v>
      </c>
      <c r="D11553" s="50">
        <f>DAX__2019_2020__33[[#This Row],[Open]]*(DAX__2019_2020__33[[#This Row],[Adj Close]]/DAX__2019_2020__33[[#This Row],[Close]])</f>
        <v>75.109206424263945</v>
      </c>
      <c r="E11553" s="50" t="s">
        <v>9441</v>
      </c>
      <c r="F11553" s="50" t="s">
        <v>9390</v>
      </c>
      <c r="G11553" s="50" t="s">
        <v>19310</v>
      </c>
      <c r="H11553" s="50" t="s">
        <v>26043</v>
      </c>
      <c r="I11553" s="50">
        <f>(DAX__2019_2020__33[[#This Row],[Adj Close]]-DAX__2019_2020__33[[#This Row],[Adj Open]])/DAX__2019_2020__33[[#This Row],[Adj Open]]</f>
        <v>9.7214657230111547E-3</v>
      </c>
      <c r="J11553" s="50">
        <f>DAX__2019_2020__33[[#This Row],[Adj Close]]-DAX__2019_2020__33[[#This Row],[Adj Open]]</f>
        <v>0.73017157573605118</v>
      </c>
      <c r="K11553" s="50">
        <v>221996</v>
      </c>
    </row>
    <row r="11554" spans="1:11" x14ac:dyDescent="0.3">
      <c r="A11554" s="51" t="str">
        <f t="shared" si="186"/>
        <v>PUM.DE</v>
      </c>
      <c r="B11554" s="52" t="s">
        <v>525</v>
      </c>
      <c r="C11554" s="50" t="s">
        <v>9415</v>
      </c>
      <c r="D11554" s="50">
        <f>DAX__2019_2020__33[[#This Row],[Open]]*(DAX__2019_2020__33[[#This Row],[Adj Close]]/DAX__2019_2020__33[[#This Row],[Close]])</f>
        <v>76.470879672897183</v>
      </c>
      <c r="E11554" s="50" t="s">
        <v>19373</v>
      </c>
      <c r="F11554" s="50" t="s">
        <v>9427</v>
      </c>
      <c r="G11554" s="50" t="s">
        <v>19373</v>
      </c>
      <c r="H11554" s="50" t="s">
        <v>26044</v>
      </c>
      <c r="I11554" s="50">
        <f>(DAX__2019_2020__33[[#This Row],[Adj Close]]-DAX__2019_2020__33[[#This Row],[Adj Open]])/DAX__2019_2020__33[[#This Row],[Adj Open]]</f>
        <v>2.1677419354838801E-2</v>
      </c>
      <c r="J11554" s="50">
        <f>DAX__2019_2020__33[[#This Row],[Adj Close]]-DAX__2019_2020__33[[#This Row],[Adj Open]]</f>
        <v>1.6576913271028104</v>
      </c>
      <c r="K11554" s="50">
        <v>318091</v>
      </c>
    </row>
    <row r="11555" spans="1:11" x14ac:dyDescent="0.3">
      <c r="A11555" s="51" t="str">
        <f t="shared" si="186"/>
        <v>PUM.DE</v>
      </c>
      <c r="B11555" s="52" t="s">
        <v>526</v>
      </c>
      <c r="C11555" s="50" t="s">
        <v>19329</v>
      </c>
      <c r="D11555" s="50">
        <f>DAX__2019_2020__33[[#This Row],[Open]]*(DAX__2019_2020__33[[#This Row],[Adj Close]]/DAX__2019_2020__33[[#This Row],[Close]])</f>
        <v>77.43786207723987</v>
      </c>
      <c r="E11555" s="50" t="s">
        <v>12870</v>
      </c>
      <c r="F11555" s="50" t="s">
        <v>12780</v>
      </c>
      <c r="G11555" s="50" t="s">
        <v>19376</v>
      </c>
      <c r="H11555" s="50" t="s">
        <v>26045</v>
      </c>
      <c r="I11555" s="50">
        <f>(DAX__2019_2020__33[[#This Row],[Adj Close]]-DAX__2019_2020__33[[#This Row],[Adj Open]])/DAX__2019_2020__33[[#This Row],[Adj Open]]</f>
        <v>1.1467813017285562E-2</v>
      </c>
      <c r="J11555" s="50">
        <f>DAX__2019_2020__33[[#This Row],[Adj Close]]-DAX__2019_2020__33[[#This Row],[Adj Open]]</f>
        <v>0.88804292276013541</v>
      </c>
      <c r="K11555" s="50">
        <v>259183</v>
      </c>
    </row>
    <row r="11556" spans="1:11" x14ac:dyDescent="0.3">
      <c r="A11556" s="51" t="str">
        <f t="shared" si="186"/>
        <v>PUM.DE</v>
      </c>
      <c r="B11556" s="52" t="s">
        <v>527</v>
      </c>
      <c r="C11556" s="50" t="s">
        <v>26046</v>
      </c>
      <c r="D11556" s="50">
        <f>DAX__2019_2020__33[[#This Row],[Open]]*(DAX__2019_2020__33[[#This Row],[Adj Close]]/DAX__2019_2020__33[[#This Row],[Close]])</f>
        <v>78.839005651777455</v>
      </c>
      <c r="E11556" s="50" t="s">
        <v>12828</v>
      </c>
      <c r="F11556" s="50" t="s">
        <v>26047</v>
      </c>
      <c r="G11556" s="50" t="s">
        <v>25862</v>
      </c>
      <c r="H11556" s="50" t="s">
        <v>26048</v>
      </c>
      <c r="I11556" s="50">
        <f>(DAX__2019_2020__33[[#This Row],[Adj Close]]-DAX__2019_2020__33[[#This Row],[Adj Open]])/DAX__2019_2020__33[[#This Row],[Adj Open]]</f>
        <v>-2.2528209698918358E-2</v>
      </c>
      <c r="J11556" s="50">
        <f>DAX__2019_2020__33[[#This Row],[Adj Close]]-DAX__2019_2020__33[[#This Row],[Adj Open]]</f>
        <v>-1.7761016517774522</v>
      </c>
      <c r="K11556" s="50">
        <v>251390</v>
      </c>
    </row>
    <row r="11557" spans="1:11" x14ac:dyDescent="0.3">
      <c r="A11557" s="51" t="str">
        <f t="shared" si="186"/>
        <v>PUM.DE</v>
      </c>
      <c r="B11557" s="52" t="s">
        <v>528</v>
      </c>
      <c r="C11557" s="50" t="s">
        <v>11415</v>
      </c>
      <c r="D11557" s="50">
        <f>DAX__2019_2020__33[[#This Row],[Open]]*(DAX__2019_2020__33[[#This Row],[Adj Close]]/DAX__2019_2020__33[[#This Row],[Close]])</f>
        <v>74.201413254270477</v>
      </c>
      <c r="E11557" s="50" t="s">
        <v>26049</v>
      </c>
      <c r="F11557" s="50" t="s">
        <v>9395</v>
      </c>
      <c r="G11557" s="50" t="s">
        <v>19321</v>
      </c>
      <c r="H11557" s="50" t="s">
        <v>26050</v>
      </c>
      <c r="I11557" s="50">
        <f>(DAX__2019_2020__33[[#This Row],[Adj Close]]-DAX__2019_2020__33[[#This Row],[Adj Open]])/DAX__2019_2020__33[[#This Row],[Adj Open]]</f>
        <v>2.7127673954561466E-2</v>
      </c>
      <c r="J11557" s="50">
        <f>DAX__2019_2020__33[[#This Row],[Adj Close]]-DAX__2019_2020__33[[#This Row],[Adj Open]]</f>
        <v>2.0129117457295251</v>
      </c>
      <c r="K11557" s="50">
        <v>1286574</v>
      </c>
    </row>
    <row r="11558" spans="1:11" x14ac:dyDescent="0.3">
      <c r="A11558" s="51" t="str">
        <f t="shared" si="186"/>
        <v>PUM.DE</v>
      </c>
      <c r="B11558" s="52" t="s">
        <v>529</v>
      </c>
      <c r="C11558" s="50" t="s">
        <v>19344</v>
      </c>
      <c r="D11558" s="50">
        <f>DAX__2019_2020__33[[#This Row],[Open]]*(DAX__2019_2020__33[[#This Row],[Adj Close]]/DAX__2019_2020__33[[#This Row],[Close]])</f>
        <v>75.642036904726098</v>
      </c>
      <c r="E11558" s="50" t="s">
        <v>26051</v>
      </c>
      <c r="F11558" s="50" t="s">
        <v>19394</v>
      </c>
      <c r="G11558" s="50" t="s">
        <v>9412</v>
      </c>
      <c r="H11558" s="50" t="s">
        <v>26052</v>
      </c>
      <c r="I11558" s="50">
        <f>(DAX__2019_2020__33[[#This Row],[Adj Close]]-DAX__2019_2020__33[[#This Row],[Adj Open]])/DAX__2019_2020__33[[#This Row],[Adj Open]]</f>
        <v>8.087594151443063E-3</v>
      </c>
      <c r="J11558" s="50">
        <f>DAX__2019_2020__33[[#This Row],[Adj Close]]-DAX__2019_2020__33[[#This Row],[Adj Open]]</f>
        <v>0.61176209527390313</v>
      </c>
      <c r="K11558" s="50">
        <v>713310</v>
      </c>
    </row>
    <row r="11559" spans="1:11" x14ac:dyDescent="0.3">
      <c r="A11559" s="51" t="str">
        <f t="shared" si="186"/>
        <v>PUM.DE</v>
      </c>
      <c r="B11559" s="52" t="s">
        <v>530</v>
      </c>
      <c r="C11559" s="50" t="s">
        <v>11180</v>
      </c>
      <c r="D11559" s="50">
        <f>DAX__2019_2020__33[[#This Row],[Open]]*(DAX__2019_2020__33[[#This Row],[Adj Close]]/DAX__2019_2020__33[[#This Row],[Close]])</f>
        <v>77.003705174638398</v>
      </c>
      <c r="E11559" s="50" t="s">
        <v>26053</v>
      </c>
      <c r="F11559" s="50" t="s">
        <v>19335</v>
      </c>
      <c r="G11559" s="50" t="s">
        <v>19319</v>
      </c>
      <c r="H11559" s="50" t="s">
        <v>26054</v>
      </c>
      <c r="I11559" s="50">
        <f>(DAX__2019_2020__33[[#This Row],[Adj Close]]-DAX__2019_2020__33[[#This Row],[Adj Open]])/DAX__2019_2020__33[[#This Row],[Adj Open]]</f>
        <v>5.1257047011039989E-4</v>
      </c>
      <c r="J11559" s="50">
        <f>DAX__2019_2020__33[[#This Row],[Adj Close]]-DAX__2019_2020__33[[#This Row],[Adj Open]]</f>
        <v>3.9469825361607036E-2</v>
      </c>
      <c r="K11559" s="50">
        <v>1321139</v>
      </c>
    </row>
    <row r="11560" spans="1:11" x14ac:dyDescent="0.3">
      <c r="A11560" s="51" t="str">
        <f t="shared" ref="A11560:A11616" si="187">"PUM.DE"</f>
        <v>PUM.DE</v>
      </c>
      <c r="B11560" s="52" t="s">
        <v>531</v>
      </c>
      <c r="C11560" s="50" t="s">
        <v>19329</v>
      </c>
      <c r="D11560" s="50">
        <f>DAX__2019_2020__33[[#This Row],[Open]]*(DAX__2019_2020__33[[#This Row],[Adj Close]]/DAX__2019_2020__33[[#This Row],[Close]])</f>
        <v>77.43786858940679</v>
      </c>
      <c r="E11560" s="50" t="s">
        <v>26055</v>
      </c>
      <c r="F11560" s="50" t="s">
        <v>9430</v>
      </c>
      <c r="G11560" s="50" t="s">
        <v>12843</v>
      </c>
      <c r="H11560" s="50" t="s">
        <v>26056</v>
      </c>
      <c r="I11560" s="50">
        <f>(DAX__2019_2020__33[[#This Row],[Adj Close]]-DAX__2019_2020__33[[#This Row],[Adj Open]])/DAX__2019_2020__33[[#This Row],[Adj Open]]</f>
        <v>-5.8614421816470894E-3</v>
      </c>
      <c r="J11560" s="50">
        <f>DAX__2019_2020__33[[#This Row],[Adj Close]]-DAX__2019_2020__33[[#This Row],[Adj Open]]</f>
        <v>-0.45389758940679314</v>
      </c>
      <c r="K11560" s="50">
        <v>586982</v>
      </c>
    </row>
    <row r="11561" spans="1:11" x14ac:dyDescent="0.3">
      <c r="A11561" s="51" t="str">
        <f t="shared" si="187"/>
        <v>PUM.DE</v>
      </c>
      <c r="B11561" s="52" t="s">
        <v>532</v>
      </c>
      <c r="C11561" s="50" t="s">
        <v>26051</v>
      </c>
      <c r="D11561" s="50">
        <f>DAX__2019_2020__33[[#This Row],[Open]]*(DAX__2019_2020__33[[#This Row],[Adj Close]]/DAX__2019_2020__33[[#This Row],[Close]])</f>
        <v>77.181312940806961</v>
      </c>
      <c r="E11561" s="50" t="s">
        <v>26046</v>
      </c>
      <c r="F11561" s="50" t="s">
        <v>12843</v>
      </c>
      <c r="G11561" s="50" t="s">
        <v>26057</v>
      </c>
      <c r="H11561" s="50" t="s">
        <v>26058</v>
      </c>
      <c r="I11561" s="50">
        <f>(DAX__2019_2020__33[[#This Row],[Adj Close]]-DAX__2019_2020__33[[#This Row],[Adj Open]])/DAX__2019_2020__33[[#This Row],[Adj Open]]</f>
        <v>2.0199462794688535E-2</v>
      </c>
      <c r="J11561" s="50">
        <f>DAX__2019_2020__33[[#This Row],[Adj Close]]-DAX__2019_2020__33[[#This Row],[Adj Open]]</f>
        <v>1.5590210591930429</v>
      </c>
      <c r="K11561" s="50">
        <v>307496</v>
      </c>
    </row>
    <row r="11562" spans="1:11" x14ac:dyDescent="0.3">
      <c r="A11562" s="51" t="str">
        <f t="shared" si="187"/>
        <v>PUM.DE</v>
      </c>
      <c r="B11562" s="52" t="s">
        <v>533</v>
      </c>
      <c r="C11562" s="50" t="s">
        <v>5213</v>
      </c>
      <c r="D11562" s="50">
        <f>DAX__2019_2020__33[[#This Row],[Open]]*(DAX__2019_2020__33[[#This Row],[Adj Close]]/DAX__2019_2020__33[[#This Row],[Close]])</f>
        <v>79.036348232371395</v>
      </c>
      <c r="E11562" s="50" t="s">
        <v>26059</v>
      </c>
      <c r="F11562" s="50" t="s">
        <v>26060</v>
      </c>
      <c r="G11562" s="50" t="s">
        <v>26059</v>
      </c>
      <c r="H11562" s="50" t="s">
        <v>26061</v>
      </c>
      <c r="I11562" s="50">
        <f>(DAX__2019_2020__33[[#This Row],[Adj Close]]-DAX__2019_2020__33[[#This Row],[Adj Open]])/DAX__2019_2020__33[[#This Row],[Adj Open]]</f>
        <v>2.0724145336433054E-2</v>
      </c>
      <c r="J11562" s="50">
        <f>DAX__2019_2020__33[[#This Row],[Adj Close]]-DAX__2019_2020__33[[#This Row],[Adj Open]]</f>
        <v>1.6379607676285985</v>
      </c>
      <c r="K11562" s="50">
        <v>531839</v>
      </c>
    </row>
    <row r="11563" spans="1:11" x14ac:dyDescent="0.3">
      <c r="A11563" s="51" t="str">
        <f t="shared" si="187"/>
        <v>PUM.DE</v>
      </c>
      <c r="B11563" s="52" t="s">
        <v>534</v>
      </c>
      <c r="C11563" s="50" t="s">
        <v>24837</v>
      </c>
      <c r="D11563" s="50">
        <f>DAX__2019_2020__33[[#This Row],[Open]]*(DAX__2019_2020__33[[#This Row],[Adj Close]]/DAX__2019_2020__33[[#This Row],[Close]])</f>
        <v>80.713781688610979</v>
      </c>
      <c r="E11563" s="50" t="s">
        <v>26062</v>
      </c>
      <c r="F11563" s="50" t="s">
        <v>10607</v>
      </c>
      <c r="G11563" s="50" t="s">
        <v>26063</v>
      </c>
      <c r="H11563" s="50" t="s">
        <v>26064</v>
      </c>
      <c r="I11563" s="50">
        <f>(DAX__2019_2020__33[[#This Row],[Adj Close]]-DAX__2019_2020__33[[#This Row],[Adj Open]])/DAX__2019_2020__33[[#This Row],[Adj Open]]</f>
        <v>5.3789117831693429E-3</v>
      </c>
      <c r="J11563" s="50">
        <f>DAX__2019_2020__33[[#This Row],[Adj Close]]-DAX__2019_2020__33[[#This Row],[Adj Open]]</f>
        <v>0.43415231138902755</v>
      </c>
      <c r="K11563" s="50">
        <v>358774</v>
      </c>
    </row>
    <row r="11564" spans="1:11" x14ac:dyDescent="0.3">
      <c r="A11564" s="51" t="str">
        <f t="shared" si="187"/>
        <v>PUM.DE</v>
      </c>
      <c r="B11564" s="52" t="s">
        <v>535</v>
      </c>
      <c r="C11564" s="50" t="s">
        <v>12871</v>
      </c>
      <c r="D11564" s="50">
        <f>DAX__2019_2020__33[[#This Row],[Open]]*(DAX__2019_2020__33[[#This Row],[Adj Close]]/DAX__2019_2020__33[[#This Row],[Close]])</f>
        <v>80.55590221494721</v>
      </c>
      <c r="E11564" s="50" t="s">
        <v>26065</v>
      </c>
      <c r="F11564" s="50" t="s">
        <v>19409</v>
      </c>
      <c r="G11564" s="50" t="s">
        <v>19399</v>
      </c>
      <c r="H11564" s="50" t="s">
        <v>26066</v>
      </c>
      <c r="I11564" s="50">
        <f>(DAX__2019_2020__33[[#This Row],[Adj Close]]-DAX__2019_2020__33[[#This Row],[Adj Open]])/DAX__2019_2020__33[[#This Row],[Adj Open]]</f>
        <v>-2.8662371737657621E-2</v>
      </c>
      <c r="J11564" s="50">
        <f>DAX__2019_2020__33[[#This Row],[Adj Close]]-DAX__2019_2020__33[[#This Row],[Adj Open]]</f>
        <v>-2.3089232149472139</v>
      </c>
      <c r="K11564" s="50">
        <v>463799</v>
      </c>
    </row>
    <row r="11565" spans="1:11" x14ac:dyDescent="0.3">
      <c r="A11565" s="51" t="str">
        <f t="shared" si="187"/>
        <v>PUM.DE</v>
      </c>
      <c r="B11565" s="52" t="s">
        <v>536</v>
      </c>
      <c r="C11565" s="50" t="s">
        <v>12864</v>
      </c>
      <c r="D11565" s="50">
        <f>DAX__2019_2020__33[[#This Row],[Open]]*(DAX__2019_2020__33[[#This Row],[Adj Close]]/DAX__2019_2020__33[[#This Row],[Close]])</f>
        <v>79.608649579591656</v>
      </c>
      <c r="E11565" s="50" t="s">
        <v>10082</v>
      </c>
      <c r="F11565" s="50" t="s">
        <v>12870</v>
      </c>
      <c r="G11565" s="50" t="s">
        <v>12870</v>
      </c>
      <c r="H11565" s="50" t="s">
        <v>26067</v>
      </c>
      <c r="I11565" s="50">
        <f>(DAX__2019_2020__33[[#This Row],[Adj Close]]-DAX__2019_2020__33[[#This Row],[Adj Open]])/DAX__2019_2020__33[[#This Row],[Adj Open]]</f>
        <v>-1.0411551809618239E-2</v>
      </c>
      <c r="J11565" s="50">
        <f>DAX__2019_2020__33[[#This Row],[Adj Close]]-DAX__2019_2020__33[[#This Row],[Adj Open]]</f>
        <v>-0.82884957959166172</v>
      </c>
      <c r="K11565" s="50">
        <v>330540</v>
      </c>
    </row>
    <row r="11566" spans="1:11" x14ac:dyDescent="0.3">
      <c r="A11566" s="51" t="str">
        <f t="shared" si="187"/>
        <v>PUM.DE</v>
      </c>
      <c r="B11566" s="52" t="s">
        <v>537</v>
      </c>
      <c r="C11566" s="50" t="s">
        <v>26068</v>
      </c>
      <c r="D11566" s="50">
        <f>DAX__2019_2020__33[[#This Row],[Open]]*(DAX__2019_2020__33[[#This Row],[Adj Close]]/DAX__2019_2020__33[[#This Row],[Close]])</f>
        <v>78.917950866485342</v>
      </c>
      <c r="E11566" s="50" t="s">
        <v>26069</v>
      </c>
      <c r="F11566" s="50" t="s">
        <v>26068</v>
      </c>
      <c r="G11566" s="50" t="s">
        <v>26070</v>
      </c>
      <c r="H11566" s="50" t="s">
        <v>26071</v>
      </c>
      <c r="I11566" s="50">
        <f>(DAX__2019_2020__33[[#This Row],[Adj Close]]-DAX__2019_2020__33[[#This Row],[Adj Open]])/DAX__2019_2020__33[[#This Row],[Adj Open]]</f>
        <v>2.025500049056015E-2</v>
      </c>
      <c r="J11566" s="50">
        <f>DAX__2019_2020__33[[#This Row],[Adj Close]]-DAX__2019_2020__33[[#This Row],[Adj Open]]</f>
        <v>1.5984831335146623</v>
      </c>
      <c r="K11566" s="50">
        <v>282174</v>
      </c>
    </row>
    <row r="11567" spans="1:11" x14ac:dyDescent="0.3">
      <c r="A11567" s="51" t="str">
        <f t="shared" si="187"/>
        <v>PUM.DE</v>
      </c>
      <c r="B11567" s="52" t="s">
        <v>538</v>
      </c>
      <c r="C11567" s="50" t="s">
        <v>26072</v>
      </c>
      <c r="D11567" s="50">
        <f>DAX__2019_2020__33[[#This Row],[Open]]*(DAX__2019_2020__33[[#This Row],[Adj Close]]/DAX__2019_2020__33[[#This Row],[Close]])</f>
        <v>80.575641435443302</v>
      </c>
      <c r="E11567" s="50" t="s">
        <v>26073</v>
      </c>
      <c r="F11567" s="50" t="s">
        <v>26074</v>
      </c>
      <c r="G11567" s="50" t="s">
        <v>26075</v>
      </c>
      <c r="H11567" s="50" t="s">
        <v>26076</v>
      </c>
      <c r="I11567" s="50">
        <f>(DAX__2019_2020__33[[#This Row],[Adj Close]]-DAX__2019_2020__33[[#This Row],[Adj Open]])/DAX__2019_2020__33[[#This Row],[Adj Open]]</f>
        <v>-3.1839577181504665E-3</v>
      </c>
      <c r="J11567" s="50">
        <f>DAX__2019_2020__33[[#This Row],[Adj Close]]-DAX__2019_2020__33[[#This Row],[Adj Open]]</f>
        <v>-0.25654943544330422</v>
      </c>
      <c r="K11567" s="50">
        <v>348806</v>
      </c>
    </row>
    <row r="11568" spans="1:11" x14ac:dyDescent="0.3">
      <c r="A11568" s="51" t="str">
        <f t="shared" si="187"/>
        <v>PUM.DE</v>
      </c>
      <c r="B11568" s="52" t="s">
        <v>539</v>
      </c>
      <c r="C11568" s="50" t="s">
        <v>26077</v>
      </c>
      <c r="D11568" s="50">
        <f>DAX__2019_2020__33[[#This Row],[Open]]*(DAX__2019_2020__33[[#This Row],[Adj Close]]/DAX__2019_2020__33[[#This Row],[Close]])</f>
        <v>80.417759612663531</v>
      </c>
      <c r="E11568" s="50" t="s">
        <v>26078</v>
      </c>
      <c r="F11568" s="50" t="s">
        <v>12858</v>
      </c>
      <c r="G11568" s="50" t="s">
        <v>12849</v>
      </c>
      <c r="H11568" s="50" t="s">
        <v>26079</v>
      </c>
      <c r="I11568" s="50">
        <f>(DAX__2019_2020__33[[#This Row],[Adj Close]]-DAX__2019_2020__33[[#This Row],[Adj Open]])/DAX__2019_2020__33[[#This Row],[Adj Open]]</f>
        <v>-7.3619386503066316E-3</v>
      </c>
      <c r="J11568" s="50">
        <f>DAX__2019_2020__33[[#This Row],[Adj Close]]-DAX__2019_2020__33[[#This Row],[Adj Open]]</f>
        <v>-0.59203061266353529</v>
      </c>
      <c r="K11568" s="50">
        <v>249260</v>
      </c>
    </row>
    <row r="11569" spans="1:11" x14ac:dyDescent="0.3">
      <c r="A11569" s="51" t="str">
        <f t="shared" si="187"/>
        <v>PUM.DE</v>
      </c>
      <c r="B11569" s="52" t="s">
        <v>540</v>
      </c>
      <c r="C11569" s="50" t="s">
        <v>26080</v>
      </c>
      <c r="D11569" s="50">
        <f>DAX__2019_2020__33[[#This Row],[Open]]*(DAX__2019_2020__33[[#This Row],[Adj Close]]/DAX__2019_2020__33[[#This Row],[Close]])</f>
        <v>79.115290105584023</v>
      </c>
      <c r="E11569" s="50" t="s">
        <v>26081</v>
      </c>
      <c r="F11569" s="50" t="s">
        <v>26082</v>
      </c>
      <c r="G11569" s="50" t="s">
        <v>26083</v>
      </c>
      <c r="H11569" s="50" t="s">
        <v>26084</v>
      </c>
      <c r="I11569" s="50">
        <f>(DAX__2019_2020__33[[#This Row],[Adj Close]]-DAX__2019_2020__33[[#This Row],[Adj Open]])/DAX__2019_2020__33[[#This Row],[Adj Open]]</f>
        <v>3.4921302070340973E-3</v>
      </c>
      <c r="J11569" s="50">
        <f>DAX__2019_2020__33[[#This Row],[Adj Close]]-DAX__2019_2020__33[[#This Row],[Adj Open]]</f>
        <v>0.27628089441597581</v>
      </c>
      <c r="K11569" s="50">
        <v>341291</v>
      </c>
    </row>
    <row r="11570" spans="1:11" x14ac:dyDescent="0.3">
      <c r="A11570" s="51" t="str">
        <f t="shared" si="187"/>
        <v>PUM.DE</v>
      </c>
      <c r="B11570" s="52" t="s">
        <v>541</v>
      </c>
      <c r="C11570" s="50" t="s">
        <v>26085</v>
      </c>
      <c r="D11570" s="50">
        <f>DAX__2019_2020__33[[#This Row],[Open]]*(DAX__2019_2020__33[[#This Row],[Adj Close]]/DAX__2019_2020__33[[#This Row],[Close]])</f>
        <v>80.851923711246954</v>
      </c>
      <c r="E11570" s="50" t="s">
        <v>26086</v>
      </c>
      <c r="F11570" s="50" t="s">
        <v>26077</v>
      </c>
      <c r="G11570" s="50" t="s">
        <v>12831</v>
      </c>
      <c r="H11570" s="50" t="s">
        <v>26087</v>
      </c>
      <c r="I11570" s="50">
        <f>(DAX__2019_2020__33[[#This Row],[Adj Close]]-DAX__2019_2020__33[[#This Row],[Adj Open]])/DAX__2019_2020__33[[#This Row],[Adj Open]]</f>
        <v>7.3221867873515041E-4</v>
      </c>
      <c r="J11570" s="50">
        <f>DAX__2019_2020__33[[#This Row],[Adj Close]]-DAX__2019_2020__33[[#This Row],[Adj Open]]</f>
        <v>5.9201288753044423E-2</v>
      </c>
      <c r="K11570" s="50">
        <v>301226</v>
      </c>
    </row>
    <row r="11571" spans="1:11" x14ac:dyDescent="0.3">
      <c r="A11571" s="51" t="str">
        <f t="shared" si="187"/>
        <v>PUM.DE</v>
      </c>
      <c r="B11571" s="52" t="s">
        <v>542</v>
      </c>
      <c r="C11571" s="50" t="s">
        <v>26088</v>
      </c>
      <c r="D11571" s="50">
        <f>DAX__2019_2020__33[[#This Row],[Open]]*(DAX__2019_2020__33[[#This Row],[Adj Close]]/DAX__2019_2020__33[[#This Row],[Close]])</f>
        <v>79.66785070592978</v>
      </c>
      <c r="E11571" s="50" t="s">
        <v>12986</v>
      </c>
      <c r="F11571" s="50" t="s">
        <v>26089</v>
      </c>
      <c r="G11571" s="50" t="s">
        <v>26089</v>
      </c>
      <c r="H11571" s="50" t="s">
        <v>26090</v>
      </c>
      <c r="I11571" s="50">
        <f>(DAX__2019_2020__33[[#This Row],[Adj Close]]-DAX__2019_2020__33[[#This Row],[Adj Open]])/DAX__2019_2020__33[[#This Row],[Adj Open]]</f>
        <v>-1.6348774246935108E-2</v>
      </c>
      <c r="J11571" s="50">
        <f>DAX__2019_2020__33[[#This Row],[Adj Close]]-DAX__2019_2020__33[[#This Row],[Adj Open]]</f>
        <v>-1.3024717059297757</v>
      </c>
      <c r="K11571" s="50">
        <v>349068</v>
      </c>
    </row>
    <row r="11572" spans="1:11" x14ac:dyDescent="0.3">
      <c r="A11572" s="51" t="str">
        <f t="shared" si="187"/>
        <v>PUM.DE</v>
      </c>
      <c r="B11572" s="52" t="s">
        <v>543</v>
      </c>
      <c r="C11572" s="50" t="s">
        <v>26091</v>
      </c>
      <c r="D11572" s="50">
        <f>DAX__2019_2020__33[[#This Row],[Open]]*(DAX__2019_2020__33[[#This Row],[Adj Close]]/DAX__2019_2020__33[[#This Row],[Close]])</f>
        <v>78.306185207161292</v>
      </c>
      <c r="E11572" s="50" t="s">
        <v>26092</v>
      </c>
      <c r="F11572" s="50" t="s">
        <v>26093</v>
      </c>
      <c r="G11572" s="50" t="s">
        <v>26094</v>
      </c>
      <c r="H11572" s="50" t="s">
        <v>26095</v>
      </c>
      <c r="I11572" s="50">
        <f>(DAX__2019_2020__33[[#This Row],[Adj Close]]-DAX__2019_2020__33[[#This Row],[Adj Open]])/DAX__2019_2020__33[[#This Row],[Adj Open]]</f>
        <v>2.2681451327099759E-3</v>
      </c>
      <c r="J11572" s="50">
        <f>DAX__2019_2020__33[[#This Row],[Adj Close]]-DAX__2019_2020__33[[#This Row],[Adj Open]]</f>
        <v>0.17760979283870881</v>
      </c>
      <c r="K11572" s="50">
        <v>436564</v>
      </c>
    </row>
    <row r="11573" spans="1:11" x14ac:dyDescent="0.3">
      <c r="A11573" s="51" t="str">
        <f t="shared" si="187"/>
        <v>PUM.DE</v>
      </c>
      <c r="B11573" s="52" t="s">
        <v>544</v>
      </c>
      <c r="C11573" s="50" t="s">
        <v>9341</v>
      </c>
      <c r="D11573" s="50">
        <f>DAX__2019_2020__33[[#This Row],[Open]]*(DAX__2019_2020__33[[#This Row],[Adj Close]]/DAX__2019_2020__33[[#This Row],[Close]])</f>
        <v>73.984350604738708</v>
      </c>
      <c r="E11573" s="50" t="s">
        <v>19319</v>
      </c>
      <c r="F11573" s="50" t="s">
        <v>12837</v>
      </c>
      <c r="G11573" s="50" t="s">
        <v>11196</v>
      </c>
      <c r="H11573" s="50" t="s">
        <v>26096</v>
      </c>
      <c r="I11573" s="50">
        <f>(DAX__2019_2020__33[[#This Row],[Adj Close]]-DAX__2019_2020__33[[#This Row],[Adj Open]])/DAX__2019_2020__33[[#This Row],[Adj Open]]</f>
        <v>2.107221841535541E-2</v>
      </c>
      <c r="J11573" s="50">
        <f>DAX__2019_2020__33[[#This Row],[Adj Close]]-DAX__2019_2020__33[[#This Row],[Adj Open]]</f>
        <v>1.5590143952612863</v>
      </c>
      <c r="K11573" s="50">
        <v>622639</v>
      </c>
    </row>
    <row r="11574" spans="1:11" x14ac:dyDescent="0.3">
      <c r="A11574" s="51" t="str">
        <f t="shared" si="187"/>
        <v>PUM.DE</v>
      </c>
      <c r="B11574" s="52" t="s">
        <v>545</v>
      </c>
      <c r="C11574" s="50" t="s">
        <v>11210</v>
      </c>
      <c r="D11574" s="50">
        <f>DAX__2019_2020__33[[#This Row],[Open]]*(DAX__2019_2020__33[[#This Row],[Adj Close]]/DAX__2019_2020__33[[#This Row],[Close]])</f>
        <v>75.760436075756061</v>
      </c>
      <c r="E11574" s="50" t="s">
        <v>11180</v>
      </c>
      <c r="F11574" s="50" t="s">
        <v>19364</v>
      </c>
      <c r="G11574" s="50" t="s">
        <v>11203</v>
      </c>
      <c r="H11574" s="50" t="s">
        <v>26097</v>
      </c>
      <c r="I11574" s="50">
        <f>(DAX__2019_2020__33[[#This Row],[Adj Close]]-DAX__2019_2020__33[[#This Row],[Adj Open]])/DAX__2019_2020__33[[#This Row],[Adj Open]]</f>
        <v>-8.0749545203823124E-3</v>
      </c>
      <c r="J11574" s="50">
        <f>DAX__2019_2020__33[[#This Row],[Adj Close]]-DAX__2019_2020__33[[#This Row],[Adj Open]]</f>
        <v>-0.61176207575606156</v>
      </c>
      <c r="K11574" s="50">
        <v>365689</v>
      </c>
    </row>
    <row r="11575" spans="1:11" x14ac:dyDescent="0.3">
      <c r="A11575" s="51" t="str">
        <f t="shared" si="187"/>
        <v>PUM.DE</v>
      </c>
      <c r="B11575" s="52" t="s">
        <v>546</v>
      </c>
      <c r="C11575" s="50" t="s">
        <v>19351</v>
      </c>
      <c r="D11575" s="50">
        <f>DAX__2019_2020__33[[#This Row],[Open]]*(DAX__2019_2020__33[[#This Row],[Adj Close]]/DAX__2019_2020__33[[#This Row],[Close]])</f>
        <v>74.22115879001052</v>
      </c>
      <c r="E11575" s="50" t="s">
        <v>11135</v>
      </c>
      <c r="F11575" s="50" t="s">
        <v>12841</v>
      </c>
      <c r="G11575" s="50" t="s">
        <v>9367</v>
      </c>
      <c r="H11575" s="50" t="s">
        <v>26098</v>
      </c>
      <c r="I11575" s="50">
        <f>(DAX__2019_2020__33[[#This Row],[Adj Close]]-DAX__2019_2020__33[[#This Row],[Adj Open]])/DAX__2019_2020__33[[#This Row],[Adj Open]]</f>
        <v>-2.3929805584553335E-3</v>
      </c>
      <c r="J11575" s="50">
        <f>DAX__2019_2020__33[[#This Row],[Adj Close]]-DAX__2019_2020__33[[#This Row],[Adj Open]]</f>
        <v>-0.17760979001052135</v>
      </c>
      <c r="K11575" s="50">
        <v>327499</v>
      </c>
    </row>
    <row r="11576" spans="1:11" x14ac:dyDescent="0.3">
      <c r="A11576" s="51" t="str">
        <f t="shared" si="187"/>
        <v>PUM.DE</v>
      </c>
      <c r="B11576" s="52" t="s">
        <v>547</v>
      </c>
      <c r="C11576" s="50" t="s">
        <v>11130</v>
      </c>
      <c r="D11576" s="50">
        <f>DAX__2019_2020__33[[#This Row],[Open]]*(DAX__2019_2020__33[[#This Row],[Adj Close]]/DAX__2019_2020__33[[#This Row],[Close]])</f>
        <v>74.181691169879144</v>
      </c>
      <c r="E11576" s="50" t="s">
        <v>19315</v>
      </c>
      <c r="F11576" s="50" t="s">
        <v>12825</v>
      </c>
      <c r="G11576" s="50" t="s">
        <v>19351</v>
      </c>
      <c r="H11576" s="50" t="s">
        <v>26099</v>
      </c>
      <c r="I11576" s="50">
        <f>(DAX__2019_2020__33[[#This Row],[Adj Close]]-DAX__2019_2020__33[[#This Row],[Adj Open]])/DAX__2019_2020__33[[#This Row],[Adj Open]]</f>
        <v>5.3206969938799525E-4</v>
      </c>
      <c r="J11576" s="50">
        <f>DAX__2019_2020__33[[#This Row],[Adj Close]]-DAX__2019_2020__33[[#This Row],[Adj Open]]</f>
        <v>3.9469830120850702E-2</v>
      </c>
      <c r="K11576" s="50">
        <v>302888</v>
      </c>
    </row>
    <row r="11577" spans="1:11" x14ac:dyDescent="0.3">
      <c r="A11577" s="51" t="str">
        <f t="shared" si="187"/>
        <v>PUM.DE</v>
      </c>
      <c r="B11577" s="52" t="s">
        <v>548</v>
      </c>
      <c r="C11577" s="50" t="s">
        <v>19320</v>
      </c>
      <c r="D11577" s="50">
        <f>DAX__2019_2020__33[[#This Row],[Open]]*(DAX__2019_2020__33[[#This Row],[Adj Close]]/DAX__2019_2020__33[[#This Row],[Close]])</f>
        <v>75.267078408775689</v>
      </c>
      <c r="E11577" s="50" t="s">
        <v>19310</v>
      </c>
      <c r="F11577" s="50" t="s">
        <v>5395</v>
      </c>
      <c r="G11577" s="50" t="s">
        <v>5395</v>
      </c>
      <c r="H11577" s="50" t="s">
        <v>26100</v>
      </c>
      <c r="I11577" s="50">
        <f>(DAX__2019_2020__33[[#This Row],[Adj Close]]-DAX__2019_2020__33[[#This Row],[Adj Open]])/DAX__2019_2020__33[[#This Row],[Adj Open]]</f>
        <v>-1.0225472079516082E-2</v>
      </c>
      <c r="J11577" s="50">
        <f>DAX__2019_2020__33[[#This Row],[Adj Close]]-DAX__2019_2020__33[[#This Row],[Adj Open]]</f>
        <v>-0.76964140877568354</v>
      </c>
      <c r="K11577" s="50">
        <v>371197</v>
      </c>
    </row>
    <row r="11578" spans="1:11" x14ac:dyDescent="0.3">
      <c r="A11578" s="51" t="str">
        <f t="shared" si="187"/>
        <v>PUM.DE</v>
      </c>
      <c r="B11578" s="52" t="s">
        <v>549</v>
      </c>
      <c r="C11578" s="50" t="s">
        <v>9395</v>
      </c>
      <c r="D11578" s="50">
        <f>DAX__2019_2020__33[[#This Row],[Open]]*(DAX__2019_2020__33[[#This Row],[Adj Close]]/DAX__2019_2020__33[[#This Row],[Close]])</f>
        <v>73.905407052157841</v>
      </c>
      <c r="E11578" s="50" t="s">
        <v>25861</v>
      </c>
      <c r="F11578" s="50" t="s">
        <v>11409</v>
      </c>
      <c r="G11578" s="50" t="s">
        <v>25861</v>
      </c>
      <c r="H11578" s="50" t="s">
        <v>26101</v>
      </c>
      <c r="I11578" s="50">
        <f>(DAX__2019_2020__33[[#This Row],[Adj Close]]-DAX__2019_2020__33[[#This Row],[Adj Open]])/DAX__2019_2020__33[[#This Row],[Adj Open]]</f>
        <v>3.7383109816205184E-2</v>
      </c>
      <c r="J11578" s="50">
        <f>DAX__2019_2020__33[[#This Row],[Adj Close]]-DAX__2019_2020__33[[#This Row],[Adj Open]]</f>
        <v>2.7628139478421616</v>
      </c>
      <c r="K11578" s="50">
        <v>298441</v>
      </c>
    </row>
    <row r="11579" spans="1:11" x14ac:dyDescent="0.3">
      <c r="A11579" s="51" t="str">
        <f t="shared" si="187"/>
        <v>PUM.DE</v>
      </c>
      <c r="B11579" s="52" t="s">
        <v>550</v>
      </c>
      <c r="C11579" s="50" t="s">
        <v>26102</v>
      </c>
      <c r="D11579" s="50">
        <f>DAX__2019_2020__33[[#This Row],[Open]]*(DAX__2019_2020__33[[#This Row],[Adj Close]]/DAX__2019_2020__33[[#This Row],[Close]])</f>
        <v>77.122120840367714</v>
      </c>
      <c r="E11579" s="50" t="s">
        <v>26103</v>
      </c>
      <c r="F11579" s="50" t="s">
        <v>26102</v>
      </c>
      <c r="G11579" s="50" t="s">
        <v>26104</v>
      </c>
      <c r="H11579" s="50" t="s">
        <v>26105</v>
      </c>
      <c r="I11579" s="50">
        <f>(DAX__2019_2020__33[[#This Row],[Adj Close]]-DAX__2019_2020__33[[#This Row],[Adj Open]])/DAX__2019_2020__33[[#This Row],[Adj Open]]</f>
        <v>2.0726649399864443E-2</v>
      </c>
      <c r="J11579" s="50">
        <f>DAX__2019_2020__33[[#This Row],[Adj Close]]-DAX__2019_2020__33[[#This Row],[Adj Open]]</f>
        <v>1.5984831596322806</v>
      </c>
      <c r="K11579" s="50">
        <v>296052</v>
      </c>
    </row>
    <row r="11580" spans="1:11" x14ac:dyDescent="0.3">
      <c r="A11580" s="51" t="str">
        <f t="shared" si="187"/>
        <v>PUM.DE</v>
      </c>
      <c r="B11580" s="52" t="s">
        <v>551</v>
      </c>
      <c r="C11580" s="50" t="s">
        <v>26106</v>
      </c>
      <c r="D11580" s="50">
        <f>DAX__2019_2020__33[[#This Row],[Open]]*(DAX__2019_2020__33[[#This Row],[Adj Close]]/DAX__2019_2020__33[[#This Row],[Close]])</f>
        <v>78.621931400702593</v>
      </c>
      <c r="E11580" s="50" t="s">
        <v>26107</v>
      </c>
      <c r="F11580" s="50" t="s">
        <v>19400</v>
      </c>
      <c r="G11580" s="50" t="s">
        <v>26046</v>
      </c>
      <c r="H11580" s="50" t="s">
        <v>26108</v>
      </c>
      <c r="I11580" s="50">
        <f>(DAX__2019_2020__33[[#This Row],[Adj Close]]-DAX__2019_2020__33[[#This Row],[Adj Open]])/DAX__2019_2020__33[[#This Row],[Adj Open]]</f>
        <v>2.7610692771083967E-3</v>
      </c>
      <c r="J11580" s="50">
        <f>DAX__2019_2020__33[[#This Row],[Adj Close]]-DAX__2019_2020__33[[#This Row],[Adj Open]]</f>
        <v>0.21708059929740386</v>
      </c>
      <c r="K11580" s="50">
        <v>218940</v>
      </c>
    </row>
    <row r="11581" spans="1:11" x14ac:dyDescent="0.3">
      <c r="A11581" s="51" t="str">
        <f t="shared" si="187"/>
        <v>PUM.DE</v>
      </c>
      <c r="B11581" s="52" t="s">
        <v>552</v>
      </c>
      <c r="C11581" s="50" t="s">
        <v>26109</v>
      </c>
      <c r="D11581" s="50">
        <f>DAX__2019_2020__33[[#This Row],[Open]]*(DAX__2019_2020__33[[#This Row],[Adj Close]]/DAX__2019_2020__33[[#This Row],[Close]])</f>
        <v>80.83218683716953</v>
      </c>
      <c r="E11581" s="50" t="s">
        <v>10114</v>
      </c>
      <c r="F11581" s="50" t="s">
        <v>26110</v>
      </c>
      <c r="G11581" s="50" t="s">
        <v>10100</v>
      </c>
      <c r="H11581" s="50" t="s">
        <v>26111</v>
      </c>
      <c r="I11581" s="50">
        <f>(DAX__2019_2020__33[[#This Row],[Adj Close]]-DAX__2019_2020__33[[#This Row],[Adj Open]])/DAX__2019_2020__33[[#This Row],[Adj Open]]</f>
        <v>3.0273487067223753E-2</v>
      </c>
      <c r="J11581" s="50">
        <f>DAX__2019_2020__33[[#This Row],[Adj Close]]-DAX__2019_2020__33[[#This Row],[Adj Open]]</f>
        <v>2.4470721628304659</v>
      </c>
      <c r="K11581" s="50">
        <v>590983</v>
      </c>
    </row>
    <row r="11582" spans="1:11" x14ac:dyDescent="0.3">
      <c r="A11582" s="51" t="str">
        <f t="shared" si="187"/>
        <v>PUM.DE</v>
      </c>
      <c r="B11582" s="52" t="s">
        <v>553</v>
      </c>
      <c r="C11582" s="50" t="s">
        <v>13007</v>
      </c>
      <c r="D11582" s="50">
        <f>DAX__2019_2020__33[[#This Row],[Open]]*(DAX__2019_2020__33[[#This Row],[Adj Close]]/DAX__2019_2020__33[[#This Row],[Close]])</f>
        <v>83.022703222833329</v>
      </c>
      <c r="E11582" s="50" t="s">
        <v>10120</v>
      </c>
      <c r="F11582" s="50" t="s">
        <v>12846</v>
      </c>
      <c r="G11582" s="50" t="s">
        <v>12870</v>
      </c>
      <c r="H11582" s="50" t="s">
        <v>26067</v>
      </c>
      <c r="I11582" s="50">
        <f>(DAX__2019_2020__33[[#This Row],[Adj Close]]-DAX__2019_2020__33[[#This Row],[Adj Open]])/DAX__2019_2020__33[[#This Row],[Adj Open]]</f>
        <v>-5.1105336951572891E-2</v>
      </c>
      <c r="J11582" s="50">
        <f>DAX__2019_2020__33[[#This Row],[Adj Close]]-DAX__2019_2020__33[[#This Row],[Adj Open]]</f>
        <v>-4.2429032228333341</v>
      </c>
      <c r="K11582" s="50">
        <v>483853</v>
      </c>
    </row>
    <row r="11583" spans="1:11" x14ac:dyDescent="0.3">
      <c r="A11583" s="51" t="str">
        <f t="shared" si="187"/>
        <v>PUM.DE</v>
      </c>
      <c r="B11583" s="52" t="s">
        <v>554</v>
      </c>
      <c r="C11583" s="50" t="s">
        <v>12845</v>
      </c>
      <c r="D11583" s="50">
        <f>DAX__2019_2020__33[[#This Row],[Open]]*(DAX__2019_2020__33[[#This Row],[Adj Close]]/DAX__2019_2020__33[[#This Row],[Close]])</f>
        <v>78.404854846404405</v>
      </c>
      <c r="E11583" s="50" t="s">
        <v>26112</v>
      </c>
      <c r="F11583" s="50" t="s">
        <v>26113</v>
      </c>
      <c r="G11583" s="50" t="s">
        <v>26080</v>
      </c>
      <c r="H11583" s="50" t="s">
        <v>26114</v>
      </c>
      <c r="I11583" s="50">
        <f>(DAX__2019_2020__33[[#This Row],[Adj Close]]-DAX__2019_2020__33[[#This Row],[Adj Open]])/DAX__2019_2020__33[[#This Row],[Adj Open]]</f>
        <v>9.0611755482151619E-3</v>
      </c>
      <c r="J11583" s="50">
        <f>DAX__2019_2020__33[[#This Row],[Adj Close]]-DAX__2019_2020__33[[#This Row],[Adj Open]]</f>
        <v>0.71044015359559864</v>
      </c>
      <c r="K11583" s="50">
        <v>278751</v>
      </c>
    </row>
    <row r="11584" spans="1:11" x14ac:dyDescent="0.3">
      <c r="A11584" s="51" t="str">
        <f t="shared" si="187"/>
        <v>PUM.DE</v>
      </c>
      <c r="B11584" s="52" t="s">
        <v>555</v>
      </c>
      <c r="C11584" s="50" t="s">
        <v>26115</v>
      </c>
      <c r="D11584" s="50">
        <f>DAX__2019_2020__33[[#This Row],[Open]]*(DAX__2019_2020__33[[#This Row],[Adj Close]]/DAX__2019_2020__33[[#This Row],[Close]])</f>
        <v>78.760068067866627</v>
      </c>
      <c r="E11584" s="50" t="s">
        <v>26063</v>
      </c>
      <c r="F11584" s="50" t="s">
        <v>26116</v>
      </c>
      <c r="G11584" s="50" t="s">
        <v>26117</v>
      </c>
      <c r="H11584" s="50" t="s">
        <v>26118</v>
      </c>
      <c r="I11584" s="50">
        <f>(DAX__2019_2020__33[[#This Row],[Adj Close]]-DAX__2019_2020__33[[#This Row],[Adj Open]])/DAX__2019_2020__33[[#This Row],[Adj Open]]</f>
        <v>1.9042796291656307E-2</v>
      </c>
      <c r="J11584" s="50">
        <f>DAX__2019_2020__33[[#This Row],[Adj Close]]-DAX__2019_2020__33[[#This Row],[Adj Open]]</f>
        <v>1.4998119321333689</v>
      </c>
      <c r="K11584" s="50">
        <v>352446</v>
      </c>
    </row>
    <row r="11585" spans="1:11" x14ac:dyDescent="0.3">
      <c r="A11585" s="51" t="str">
        <f t="shared" si="187"/>
        <v>PUM.DE</v>
      </c>
      <c r="B11585" s="52" t="s">
        <v>556</v>
      </c>
      <c r="C11585" s="50" t="s">
        <v>26075</v>
      </c>
      <c r="D11585" s="50">
        <f>DAX__2019_2020__33[[#This Row],[Open]]*(DAX__2019_2020__33[[#This Row],[Adj Close]]/DAX__2019_2020__33[[#This Row],[Close]])</f>
        <v>80.319090346899003</v>
      </c>
      <c r="E11585" s="50" t="s">
        <v>12999</v>
      </c>
      <c r="F11585" s="50" t="s">
        <v>13001</v>
      </c>
      <c r="G11585" s="50" t="s">
        <v>12999</v>
      </c>
      <c r="H11585" s="50" t="s">
        <v>26119</v>
      </c>
      <c r="I11585" s="50">
        <f>(DAX__2019_2020__33[[#This Row],[Adj Close]]-DAX__2019_2020__33[[#This Row],[Adj Open]])/DAX__2019_2020__33[[#This Row],[Adj Open]]</f>
        <v>1.3267825226834598E-2</v>
      </c>
      <c r="J11585" s="50">
        <f>DAX__2019_2020__33[[#This Row],[Adj Close]]-DAX__2019_2020__33[[#This Row],[Adj Open]]</f>
        <v>1.0656596531009939</v>
      </c>
      <c r="K11585" s="50">
        <v>352533</v>
      </c>
    </row>
    <row r="11586" spans="1:11" x14ac:dyDescent="0.3">
      <c r="A11586" s="51" t="str">
        <f t="shared" si="187"/>
        <v>PUM.DE</v>
      </c>
      <c r="B11586" s="52" t="s">
        <v>557</v>
      </c>
      <c r="C11586" s="50" t="s">
        <v>10610</v>
      </c>
      <c r="D11586" s="50">
        <f>DAX__2019_2020__33[[#This Row],[Open]]*(DAX__2019_2020__33[[#This Row],[Adj Close]]/DAX__2019_2020__33[[#This Row],[Close]])</f>
        <v>81.720234160025157</v>
      </c>
      <c r="E11586" s="50" t="s">
        <v>13004</v>
      </c>
      <c r="F11586" s="50" t="s">
        <v>26085</v>
      </c>
      <c r="G11586" s="50" t="s">
        <v>26063</v>
      </c>
      <c r="H11586" s="50" t="s">
        <v>26064</v>
      </c>
      <c r="I11586" s="50">
        <f>(DAX__2019_2020__33[[#This Row],[Adj Close]]-DAX__2019_2020__33[[#This Row],[Adj Open]])/DAX__2019_2020__33[[#This Row],[Adj Open]]</f>
        <v>-7.0031634870804261E-3</v>
      </c>
      <c r="J11586" s="50">
        <f>DAX__2019_2020__33[[#This Row],[Adj Close]]-DAX__2019_2020__33[[#This Row],[Adj Open]]</f>
        <v>-0.57230016002515072</v>
      </c>
      <c r="K11586" s="50">
        <v>235364</v>
      </c>
    </row>
    <row r="11587" spans="1:11" x14ac:dyDescent="0.3">
      <c r="A11587" s="51" t="str">
        <f t="shared" si="187"/>
        <v>PUM.DE</v>
      </c>
      <c r="B11587" s="52" t="s">
        <v>558</v>
      </c>
      <c r="C11587" s="50" t="s">
        <v>26120</v>
      </c>
      <c r="D11587" s="50">
        <f>DAX__2019_2020__33[[#This Row],[Open]]*(DAX__2019_2020__33[[#This Row],[Adj Close]]/DAX__2019_2020__33[[#This Row],[Close]])</f>
        <v>81.976778949626208</v>
      </c>
      <c r="E11587" s="50" t="s">
        <v>13004</v>
      </c>
      <c r="F11587" s="50" t="s">
        <v>26081</v>
      </c>
      <c r="G11587" s="50" t="s">
        <v>26121</v>
      </c>
      <c r="H11587" s="50" t="s">
        <v>26122</v>
      </c>
      <c r="I11587" s="50">
        <f>(DAX__2019_2020__33[[#This Row],[Adj Close]]-DAX__2019_2020__33[[#This Row],[Adj Open]])/DAX__2019_2020__33[[#This Row],[Adj Open]]</f>
        <v>-2.888854046970233E-3</v>
      </c>
      <c r="J11587" s="50">
        <f>DAX__2019_2020__33[[#This Row],[Adj Close]]-DAX__2019_2020__33[[#This Row],[Adj Open]]</f>
        <v>-0.23681894962621186</v>
      </c>
      <c r="K11587" s="50">
        <v>191282</v>
      </c>
    </row>
    <row r="11588" spans="1:11" x14ac:dyDescent="0.3">
      <c r="A11588" s="51" t="str">
        <f t="shared" si="187"/>
        <v>PUM.DE</v>
      </c>
      <c r="B11588" s="52" t="s">
        <v>559</v>
      </c>
      <c r="C11588" s="50" t="s">
        <v>26123</v>
      </c>
      <c r="D11588" s="50">
        <f>DAX__2019_2020__33[[#This Row],[Open]]*(DAX__2019_2020__33[[#This Row],[Adj Close]]/DAX__2019_2020__33[[#This Row],[Close]])</f>
        <v>81.601820600318149</v>
      </c>
      <c r="E11588" s="50" t="s">
        <v>10006</v>
      </c>
      <c r="F11588" s="50" t="s">
        <v>26124</v>
      </c>
      <c r="G11588" s="50" t="s">
        <v>10006</v>
      </c>
      <c r="H11588" s="50" t="s">
        <v>26125</v>
      </c>
      <c r="I11588" s="50">
        <f>(DAX__2019_2020__33[[#This Row],[Adj Close]]-DAX__2019_2020__33[[#This Row],[Adj Open]])/DAX__2019_2020__33[[#This Row],[Adj Open]]</f>
        <v>2.5634861873090387E-2</v>
      </c>
      <c r="J11588" s="50">
        <f>DAX__2019_2020__33[[#This Row],[Adj Close]]-DAX__2019_2020__33[[#This Row],[Adj Open]]</f>
        <v>2.0918513996818575</v>
      </c>
      <c r="K11588" s="50">
        <v>280566</v>
      </c>
    </row>
    <row r="11589" spans="1:11" x14ac:dyDescent="0.3">
      <c r="A11589" s="51" t="str">
        <f t="shared" si="187"/>
        <v>PUM.DE</v>
      </c>
      <c r="B11589" s="52" t="s">
        <v>560</v>
      </c>
      <c r="C11589" s="50" t="s">
        <v>26126</v>
      </c>
      <c r="D11589" s="50">
        <f>DAX__2019_2020__33[[#This Row],[Open]]*(DAX__2019_2020__33[[#This Row],[Adj Close]]/DAX__2019_2020__33[[#This Row],[Close]])</f>
        <v>83.417393145336916</v>
      </c>
      <c r="E11589" s="50" t="s">
        <v>10110</v>
      </c>
      <c r="F11589" s="50" t="s">
        <v>10092</v>
      </c>
      <c r="G11589" s="50" t="s">
        <v>26127</v>
      </c>
      <c r="H11589" s="50" t="s">
        <v>26128</v>
      </c>
      <c r="I11589" s="50">
        <f>(DAX__2019_2020__33[[#This Row],[Adj Close]]-DAX__2019_2020__33[[#This Row],[Adj Open]])/DAX__2019_2020__33[[#This Row],[Adj Open]]</f>
        <v>-6.8606812531266772E-3</v>
      </c>
      <c r="J11589" s="50">
        <f>DAX__2019_2020__33[[#This Row],[Adj Close]]-DAX__2019_2020__33[[#This Row],[Adj Open]]</f>
        <v>-0.57230014533691076</v>
      </c>
      <c r="K11589" s="50">
        <v>303194</v>
      </c>
    </row>
    <row r="11590" spans="1:11" x14ac:dyDescent="0.3">
      <c r="A11590" s="51" t="str">
        <f t="shared" si="187"/>
        <v>PUM.DE</v>
      </c>
      <c r="B11590" s="52" t="s">
        <v>561</v>
      </c>
      <c r="C11590" s="50" t="s">
        <v>10094</v>
      </c>
      <c r="D11590" s="50">
        <f>DAX__2019_2020__33[[#This Row],[Open]]*(DAX__2019_2020__33[[#This Row],[Adj Close]]/DAX__2019_2020__33[[#This Row],[Close]])</f>
        <v>82.391207466631741</v>
      </c>
      <c r="E11590" s="50" t="s">
        <v>12881</v>
      </c>
      <c r="F11590" s="50" t="s">
        <v>26129</v>
      </c>
      <c r="G11590" s="50" t="s">
        <v>26130</v>
      </c>
      <c r="H11590" s="50" t="s">
        <v>26131</v>
      </c>
      <c r="I11590" s="50">
        <f>(DAX__2019_2020__33[[#This Row],[Adj Close]]-DAX__2019_2020__33[[#This Row],[Adj Open]])/DAX__2019_2020__33[[#This Row],[Adj Open]]</f>
        <v>1.341320958083821E-2</v>
      </c>
      <c r="J11590" s="50">
        <f>DAX__2019_2020__33[[#This Row],[Adj Close]]-DAX__2019_2020__33[[#This Row],[Adj Open]]</f>
        <v>1.1051305333682535</v>
      </c>
      <c r="K11590" s="50">
        <v>200110</v>
      </c>
    </row>
    <row r="11591" spans="1:11" x14ac:dyDescent="0.3">
      <c r="A11591" s="51" t="str">
        <f t="shared" si="187"/>
        <v>PUM.DE</v>
      </c>
      <c r="B11591" s="52" t="s">
        <v>562</v>
      </c>
      <c r="C11591" s="50" t="s">
        <v>26132</v>
      </c>
      <c r="D11591" s="50">
        <f>DAX__2019_2020__33[[#This Row],[Open]]*(DAX__2019_2020__33[[#This Row],[Adj Close]]/DAX__2019_2020__33[[#This Row],[Close]])</f>
        <v>83.969954575041214</v>
      </c>
      <c r="E11591" s="50" t="s">
        <v>12910</v>
      </c>
      <c r="F11591" s="50" t="s">
        <v>12762</v>
      </c>
      <c r="G11591" s="50" t="s">
        <v>12762</v>
      </c>
      <c r="H11591" s="50" t="s">
        <v>26133</v>
      </c>
      <c r="I11591" s="50">
        <f>(DAX__2019_2020__33[[#This Row],[Adj Close]]-DAX__2019_2020__33[[#This Row],[Adj Open]])/DAX__2019_2020__33[[#This Row],[Adj Open]]</f>
        <v>-8.6956171256313379E-3</v>
      </c>
      <c r="J11591" s="50">
        <f>DAX__2019_2020__33[[#This Row],[Adj Close]]-DAX__2019_2020__33[[#This Row],[Adj Open]]</f>
        <v>-0.73017057504121397</v>
      </c>
      <c r="K11591" s="50">
        <v>207532</v>
      </c>
    </row>
    <row r="11592" spans="1:11" x14ac:dyDescent="0.3">
      <c r="A11592" s="51" t="str">
        <f t="shared" si="187"/>
        <v>PUM.DE</v>
      </c>
      <c r="B11592" s="52" t="s">
        <v>563</v>
      </c>
      <c r="C11592" s="50" t="s">
        <v>24839</v>
      </c>
      <c r="D11592" s="50">
        <f>DAX__2019_2020__33[[#This Row],[Open]]*(DAX__2019_2020__33[[#This Row],[Adj Close]]/DAX__2019_2020__33[[#This Row],[Close]])</f>
        <v>83.752878388869377</v>
      </c>
      <c r="E11592" s="50" t="s">
        <v>12960</v>
      </c>
      <c r="F11592" s="50" t="s">
        <v>12986</v>
      </c>
      <c r="G11592" s="50" t="s">
        <v>26134</v>
      </c>
      <c r="H11592" s="50" t="s">
        <v>26135</v>
      </c>
      <c r="I11592" s="50">
        <f>(DAX__2019_2020__33[[#This Row],[Adj Close]]-DAX__2019_2020__33[[#This Row],[Adj Open]])/DAX__2019_2020__33[[#This Row],[Adj Open]]</f>
        <v>-2.8746407707813604E-2</v>
      </c>
      <c r="J11592" s="50">
        <f>DAX__2019_2020__33[[#This Row],[Adj Close]]-DAX__2019_2020__33[[#This Row],[Adj Open]]</f>
        <v>-2.4075943888693701</v>
      </c>
      <c r="K11592" s="50">
        <v>269102</v>
      </c>
    </row>
    <row r="11593" spans="1:11" x14ac:dyDescent="0.3">
      <c r="A11593" s="51" t="str">
        <f t="shared" si="187"/>
        <v>PUM.DE</v>
      </c>
      <c r="B11593" s="52" t="s">
        <v>564</v>
      </c>
      <c r="C11593" s="50" t="s">
        <v>26121</v>
      </c>
      <c r="D11593" s="50">
        <f>DAX__2019_2020__33[[#This Row],[Open]]*(DAX__2019_2020__33[[#This Row],[Adj Close]]/DAX__2019_2020__33[[#This Row],[Close]])</f>
        <v>81.739963982821422</v>
      </c>
      <c r="E11593" s="50" t="s">
        <v>10616</v>
      </c>
      <c r="F11593" s="50" t="s">
        <v>26069</v>
      </c>
      <c r="G11593" s="50" t="s">
        <v>26085</v>
      </c>
      <c r="H11593" s="50" t="s">
        <v>26136</v>
      </c>
      <c r="I11593" s="50">
        <f>(DAX__2019_2020__33[[#This Row],[Adj Close]]-DAX__2019_2020__33[[#This Row],[Adj Open]])/DAX__2019_2020__33[[#This Row],[Adj Open]]</f>
        <v>-1.0864244851001523E-2</v>
      </c>
      <c r="J11593" s="50">
        <f>DAX__2019_2020__33[[#This Row],[Adj Close]]-DAX__2019_2020__33[[#This Row],[Adj Open]]</f>
        <v>-0.88804298282141758</v>
      </c>
      <c r="K11593" s="50">
        <v>213525</v>
      </c>
    </row>
    <row r="11594" spans="1:11" x14ac:dyDescent="0.3">
      <c r="A11594" s="51" t="str">
        <f t="shared" si="187"/>
        <v>PUM.DE</v>
      </c>
      <c r="B11594" s="52" t="s">
        <v>565</v>
      </c>
      <c r="C11594" s="50" t="s">
        <v>26137</v>
      </c>
      <c r="D11594" s="50">
        <f>DAX__2019_2020__33[[#This Row],[Open]]*(DAX__2019_2020__33[[#This Row],[Adj Close]]/DAX__2019_2020__33[[#This Row],[Close]])</f>
        <v>81.069002827461333</v>
      </c>
      <c r="E11594" s="50" t="s">
        <v>10087</v>
      </c>
      <c r="F11594" s="50" t="s">
        <v>12871</v>
      </c>
      <c r="G11594" s="50" t="s">
        <v>26138</v>
      </c>
      <c r="H11594" s="50" t="s">
        <v>26139</v>
      </c>
      <c r="I11594" s="50">
        <f>(DAX__2019_2020__33[[#This Row],[Adj Close]]-DAX__2019_2020__33[[#This Row],[Adj Open]])/DAX__2019_2020__33[[#This Row],[Adj Open]]</f>
        <v>-4.8686706490439098E-4</v>
      </c>
      <c r="J11594" s="50">
        <f>DAX__2019_2020__33[[#This Row],[Adj Close]]-DAX__2019_2020__33[[#This Row],[Adj Open]]</f>
        <v>-3.9469827461331874E-2</v>
      </c>
      <c r="K11594" s="50">
        <v>113225</v>
      </c>
    </row>
    <row r="11595" spans="1:11" x14ac:dyDescent="0.3">
      <c r="A11595" s="51" t="str">
        <f t="shared" si="187"/>
        <v>PUM.DE</v>
      </c>
      <c r="B11595" s="52" t="s">
        <v>566</v>
      </c>
      <c r="C11595" s="50" t="s">
        <v>26140</v>
      </c>
      <c r="D11595" s="50">
        <f>DAX__2019_2020__33[[#This Row],[Open]]*(DAX__2019_2020__33[[#This Row],[Adj Close]]/DAX__2019_2020__33[[#This Row],[Close]])</f>
        <v>80.792714035232095</v>
      </c>
      <c r="E11595" s="50" t="s">
        <v>10093</v>
      </c>
      <c r="F11595" s="50" t="s">
        <v>26112</v>
      </c>
      <c r="G11595" s="50" t="s">
        <v>26138</v>
      </c>
      <c r="H11595" s="50" t="s">
        <v>26139</v>
      </c>
      <c r="I11595" s="50">
        <f>(DAX__2019_2020__33[[#This Row],[Adj Close]]-DAX__2019_2020__33[[#This Row],[Adj Open]])/DAX__2019_2020__33[[#This Row],[Adj Open]]</f>
        <v>2.9311920956713242E-3</v>
      </c>
      <c r="J11595" s="50">
        <f>DAX__2019_2020__33[[#This Row],[Adj Close]]-DAX__2019_2020__33[[#This Row],[Adj Open]]</f>
        <v>0.23681896476790598</v>
      </c>
      <c r="K11595" s="50">
        <v>211097</v>
      </c>
    </row>
    <row r="11596" spans="1:11" x14ac:dyDescent="0.3">
      <c r="A11596" s="51" t="str">
        <f t="shared" si="187"/>
        <v>PUM.DE</v>
      </c>
      <c r="B11596" s="52" t="s">
        <v>567</v>
      </c>
      <c r="C11596" s="50" t="s">
        <v>26141</v>
      </c>
      <c r="D11596" s="50">
        <f>DAX__2019_2020__33[[#This Row],[Open]]*(DAX__2019_2020__33[[#This Row],[Adj Close]]/DAX__2019_2020__33[[#This Row],[Close]])</f>
        <v>80.753246083427129</v>
      </c>
      <c r="E11596" s="50" t="s">
        <v>10612</v>
      </c>
      <c r="F11596" s="50" t="s">
        <v>26142</v>
      </c>
      <c r="G11596" s="50" t="s">
        <v>5646</v>
      </c>
      <c r="H11596" s="50" t="s">
        <v>26143</v>
      </c>
      <c r="I11596" s="50">
        <f>(DAX__2019_2020__33[[#This Row],[Adj Close]]-DAX__2019_2020__33[[#This Row],[Adj Open]])/DAX__2019_2020__33[[#This Row],[Adj Open]]</f>
        <v>1.8572887027022911E-2</v>
      </c>
      <c r="J11596" s="50">
        <f>DAX__2019_2020__33[[#This Row],[Adj Close]]-DAX__2019_2020__33[[#This Row],[Adj Open]]</f>
        <v>1.4998209165728724</v>
      </c>
      <c r="K11596" s="50">
        <v>465649</v>
      </c>
    </row>
    <row r="11597" spans="1:11" x14ac:dyDescent="0.3">
      <c r="A11597" s="51" t="str">
        <f t="shared" si="187"/>
        <v>PUM.DE</v>
      </c>
      <c r="B11597" s="52" t="s">
        <v>568</v>
      </c>
      <c r="C11597" s="50" t="s">
        <v>3872</v>
      </c>
      <c r="D11597" s="50">
        <f>DAX__2019_2020__33[[#This Row],[Open]]*(DAX__2019_2020__33[[#This Row],[Adj Close]]/DAX__2019_2020__33[[#This Row],[Close]])</f>
        <v>82.884562384977826</v>
      </c>
      <c r="E11597" s="50" t="s">
        <v>12928</v>
      </c>
      <c r="F11597" s="50" t="s">
        <v>26144</v>
      </c>
      <c r="G11597" s="50" t="s">
        <v>10010</v>
      </c>
      <c r="H11597" s="50" t="s">
        <v>26145</v>
      </c>
      <c r="I11597" s="50">
        <f>(DAX__2019_2020__33[[#This Row],[Adj Close]]-DAX__2019_2020__33[[#This Row],[Adj Open]])/DAX__2019_2020__33[[#This Row],[Adj Open]]</f>
        <v>7.1428333333333561E-3</v>
      </c>
      <c r="J11597" s="50">
        <f>DAX__2019_2020__33[[#This Row],[Adj Close]]-DAX__2019_2020__33[[#This Row],[Adj Open]]</f>
        <v>0.59203061502216769</v>
      </c>
      <c r="K11597" s="50">
        <v>227639</v>
      </c>
    </row>
    <row r="11598" spans="1:11" x14ac:dyDescent="0.3">
      <c r="A11598" s="51" t="str">
        <f t="shared" si="187"/>
        <v>PUM.DE</v>
      </c>
      <c r="B11598" s="52" t="s">
        <v>569</v>
      </c>
      <c r="C11598" s="50" t="s">
        <v>25879</v>
      </c>
      <c r="D11598" s="50">
        <f>DAX__2019_2020__33[[#This Row],[Open]]*(DAX__2019_2020__33[[#This Row],[Adj Close]]/DAX__2019_2020__33[[#This Row],[Close]])</f>
        <v>83.180577948563865</v>
      </c>
      <c r="E11598" s="50" t="s">
        <v>26146</v>
      </c>
      <c r="F11598" s="50" t="s">
        <v>10605</v>
      </c>
      <c r="G11598" s="50" t="s">
        <v>26126</v>
      </c>
      <c r="H11598" s="50" t="s">
        <v>26147</v>
      </c>
      <c r="I11598" s="50">
        <f>(DAX__2019_2020__33[[#This Row],[Adj Close]]-DAX__2019_2020__33[[#This Row],[Adj Open]])/DAX__2019_2020__33[[#This Row],[Adj Open]]</f>
        <v>2.8469512628605557E-3</v>
      </c>
      <c r="J11598" s="50">
        <f>DAX__2019_2020__33[[#This Row],[Adj Close]]-DAX__2019_2020__33[[#This Row],[Adj Open]]</f>
        <v>0.23681105143613479</v>
      </c>
      <c r="K11598" s="50">
        <v>221565</v>
      </c>
    </row>
    <row r="11599" spans="1:11" x14ac:dyDescent="0.3">
      <c r="A11599" s="51" t="str">
        <f t="shared" si="187"/>
        <v>PUM.DE</v>
      </c>
      <c r="B11599" s="52" t="s">
        <v>570</v>
      </c>
      <c r="C11599" s="50" t="s">
        <v>26148</v>
      </c>
      <c r="D11599" s="50">
        <f>DAX__2019_2020__33[[#This Row],[Open]]*(DAX__2019_2020__33[[#This Row],[Adj Close]]/DAX__2019_2020__33[[#This Row],[Close]])</f>
        <v>83.53580642275368</v>
      </c>
      <c r="E11599" s="50" t="s">
        <v>10017</v>
      </c>
      <c r="F11599" s="50" t="s">
        <v>26149</v>
      </c>
      <c r="G11599" s="50" t="s">
        <v>10017</v>
      </c>
      <c r="H11599" s="50" t="s">
        <v>26150</v>
      </c>
      <c r="I11599" s="50">
        <f>(DAX__2019_2020__33[[#This Row],[Adj Close]]-DAX__2019_2020__33[[#This Row],[Adj Open]])/DAX__2019_2020__33[[#This Row],[Adj Open]]</f>
        <v>2.9529882847631351E-2</v>
      </c>
      <c r="J11599" s="50">
        <f>DAX__2019_2020__33[[#This Row],[Adj Close]]-DAX__2019_2020__33[[#This Row],[Adj Open]]</f>
        <v>2.4668025772463267</v>
      </c>
      <c r="K11599" s="50">
        <v>389244</v>
      </c>
    </row>
    <row r="11600" spans="1:11" x14ac:dyDescent="0.3">
      <c r="A11600" s="51" t="str">
        <f t="shared" si="187"/>
        <v>PUM.DE</v>
      </c>
      <c r="B11600" s="52" t="s">
        <v>571</v>
      </c>
      <c r="C11600" s="50" t="s">
        <v>3874</v>
      </c>
      <c r="D11600" s="50">
        <f>DAX__2019_2020__33[[#This Row],[Open]]*(DAX__2019_2020__33[[#This Row],[Adj Close]]/DAX__2019_2020__33[[#This Row],[Close]])</f>
        <v>85.607919099290655</v>
      </c>
      <c r="E11600" s="50" t="s">
        <v>12945</v>
      </c>
      <c r="F11600" s="50" t="s">
        <v>3863</v>
      </c>
      <c r="G11600" s="50" t="s">
        <v>10105</v>
      </c>
      <c r="H11600" s="50" t="s">
        <v>26151</v>
      </c>
      <c r="I11600" s="50">
        <f>(DAX__2019_2020__33[[#This Row],[Adj Close]]-DAX__2019_2020__33[[#This Row],[Adj Open]])/DAX__2019_2020__33[[#This Row],[Adj Open]]</f>
        <v>-3.9189026298086316E-3</v>
      </c>
      <c r="J11600" s="50">
        <f>DAX__2019_2020__33[[#This Row],[Adj Close]]-DAX__2019_2020__33[[#This Row],[Adj Open]]</f>
        <v>-0.33548909929065474</v>
      </c>
      <c r="K11600" s="50">
        <v>218176</v>
      </c>
    </row>
    <row r="11601" spans="1:11" x14ac:dyDescent="0.3">
      <c r="A11601" s="51" t="str">
        <f t="shared" si="187"/>
        <v>PUM.DE</v>
      </c>
      <c r="B11601" s="52" t="s">
        <v>572</v>
      </c>
      <c r="C11601" s="50" t="s">
        <v>12910</v>
      </c>
      <c r="D11601" s="50">
        <f>DAX__2019_2020__33[[#This Row],[Open]]*(DAX__2019_2020__33[[#This Row],[Adj Close]]/DAX__2019_2020__33[[#This Row],[Close]])</f>
        <v>84.838270821932355</v>
      </c>
      <c r="E11601" s="50" t="s">
        <v>12930</v>
      </c>
      <c r="F11601" s="50" t="s">
        <v>26152</v>
      </c>
      <c r="G11601" s="50" t="s">
        <v>9995</v>
      </c>
      <c r="H11601" s="50" t="s">
        <v>26153</v>
      </c>
      <c r="I11601" s="50">
        <f>(DAX__2019_2020__33[[#This Row],[Adj Close]]-DAX__2019_2020__33[[#This Row],[Adj Open]])/DAX__2019_2020__33[[#This Row],[Adj Open]]</f>
        <v>1.8376307802640955E-2</v>
      </c>
      <c r="J11601" s="50">
        <f>DAX__2019_2020__33[[#This Row],[Adj Close]]-DAX__2019_2020__33[[#This Row],[Adj Open]]</f>
        <v>1.5590141780676419</v>
      </c>
      <c r="K11601" s="50">
        <v>192069</v>
      </c>
    </row>
    <row r="11602" spans="1:11" x14ac:dyDescent="0.3">
      <c r="A11602" s="51" t="str">
        <f t="shared" si="187"/>
        <v>PUM.DE</v>
      </c>
      <c r="B11602" s="52" t="s">
        <v>573</v>
      </c>
      <c r="C11602" s="50" t="s">
        <v>9993</v>
      </c>
      <c r="D11602" s="50">
        <f>DAX__2019_2020__33[[#This Row],[Open]]*(DAX__2019_2020__33[[#This Row],[Adj Close]]/DAX__2019_2020__33[[#This Row],[Close]])</f>
        <v>86.3380875</v>
      </c>
      <c r="E11602" s="50" t="s">
        <v>12933</v>
      </c>
      <c r="F11602" s="50" t="s">
        <v>3874</v>
      </c>
      <c r="G11602" s="50" t="s">
        <v>10126</v>
      </c>
      <c r="H11602" s="50" t="s">
        <v>26154</v>
      </c>
      <c r="I11602" s="50">
        <f>(DAX__2019_2020__33[[#This Row],[Adj Close]]-DAX__2019_2020__33[[#This Row],[Adj Open]])/DAX__2019_2020__33[[#This Row],[Adj Open]]</f>
        <v>-5.7142857142856484E-3</v>
      </c>
      <c r="J11602" s="50">
        <f>DAX__2019_2020__33[[#This Row],[Adj Close]]-DAX__2019_2020__33[[#This Row],[Adj Open]]</f>
        <v>-0.49336049999999432</v>
      </c>
      <c r="K11602" s="50">
        <v>230478</v>
      </c>
    </row>
    <row r="11603" spans="1:11" x14ac:dyDescent="0.3">
      <c r="A11603" s="51" t="str">
        <f t="shared" si="187"/>
        <v>PUM.DE</v>
      </c>
      <c r="B11603" s="52" t="s">
        <v>574</v>
      </c>
      <c r="C11603" s="50" t="s">
        <v>26155</v>
      </c>
      <c r="D11603" s="50">
        <f>DAX__2019_2020__33[[#This Row],[Open]]*(DAX__2019_2020__33[[#This Row],[Adj Close]]/DAX__2019_2020__33[[#This Row],[Close]])</f>
        <v>86.101272890780848</v>
      </c>
      <c r="E11603" s="50" t="s">
        <v>12885</v>
      </c>
      <c r="F11603" s="50" t="s">
        <v>12926</v>
      </c>
      <c r="G11603" s="50" t="s">
        <v>9991</v>
      </c>
      <c r="H11603" s="50" t="s">
        <v>26156</v>
      </c>
      <c r="I11603" s="50">
        <f>(DAX__2019_2020__33[[#This Row],[Adj Close]]-DAX__2019_2020__33[[#This Row],[Adj Open]])/DAX__2019_2020__33[[#This Row],[Adj Open]]</f>
        <v>1.1459889721295766E-3</v>
      </c>
      <c r="J11603" s="50">
        <f>DAX__2019_2020__33[[#This Row],[Adj Close]]-DAX__2019_2020__33[[#This Row],[Adj Open]]</f>
        <v>9.8671109219154118E-2</v>
      </c>
      <c r="K11603" s="50">
        <v>239203</v>
      </c>
    </row>
    <row r="11604" spans="1:11" x14ac:dyDescent="0.3">
      <c r="A11604" s="51" t="str">
        <f t="shared" si="187"/>
        <v>PUM.DE</v>
      </c>
      <c r="B11604" s="52" t="s">
        <v>575</v>
      </c>
      <c r="C11604" s="50" t="s">
        <v>26157</v>
      </c>
      <c r="D11604" s="50">
        <f>DAX__2019_2020__33[[#This Row],[Open]]*(DAX__2019_2020__33[[#This Row],[Adj Close]]/DAX__2019_2020__33[[#This Row],[Close]])</f>
        <v>86.042068199339624</v>
      </c>
      <c r="E11604" s="50" t="s">
        <v>5764</v>
      </c>
      <c r="F11604" s="50" t="s">
        <v>26158</v>
      </c>
      <c r="G11604" s="50" t="s">
        <v>12989</v>
      </c>
      <c r="H11604" s="50" t="s">
        <v>26159</v>
      </c>
      <c r="I11604" s="50">
        <f>(DAX__2019_2020__33[[#This Row],[Adj Close]]-DAX__2019_2020__33[[#This Row],[Adj Open]])/DAX__2019_2020__33[[#This Row],[Adj Open]]</f>
        <v>-8.2568122106701208E-3</v>
      </c>
      <c r="J11604" s="50">
        <f>DAX__2019_2020__33[[#This Row],[Adj Close]]-DAX__2019_2020__33[[#This Row],[Adj Open]]</f>
        <v>-0.71043319933961868</v>
      </c>
      <c r="K11604" s="50">
        <v>299943</v>
      </c>
    </row>
    <row r="11605" spans="1:11" x14ac:dyDescent="0.3">
      <c r="A11605" s="51" t="str">
        <f t="shared" si="187"/>
        <v>PUM.DE</v>
      </c>
      <c r="B11605" s="52" t="s">
        <v>576</v>
      </c>
      <c r="C11605" s="50" t="s">
        <v>10105</v>
      </c>
      <c r="D11605" s="50">
        <f>DAX__2019_2020__33[[#This Row],[Open]]*(DAX__2019_2020__33[[#This Row],[Adj Close]]/DAX__2019_2020__33[[#This Row],[Close]])</f>
        <v>85.272429883207209</v>
      </c>
      <c r="E11605" s="50" t="s">
        <v>9984</v>
      </c>
      <c r="F11605" s="50" t="s">
        <v>26160</v>
      </c>
      <c r="G11605" s="50" t="s">
        <v>12962</v>
      </c>
      <c r="H11605" s="50" t="s">
        <v>26161</v>
      </c>
      <c r="I11605" s="50">
        <f>(DAX__2019_2020__33[[#This Row],[Adj Close]]-DAX__2019_2020__33[[#This Row],[Adj Open]])/DAX__2019_2020__33[[#This Row],[Adj Open]]</f>
        <v>1.157128006413453E-3</v>
      </c>
      <c r="J11605" s="50">
        <f>DAX__2019_2020__33[[#This Row],[Adj Close]]-DAX__2019_2020__33[[#This Row],[Adj Open]]</f>
        <v>9.8671116792786506E-2</v>
      </c>
      <c r="K11605" s="50">
        <v>356886</v>
      </c>
    </row>
    <row r="11606" spans="1:11" x14ac:dyDescent="0.3">
      <c r="A11606" s="51" t="str">
        <f t="shared" si="187"/>
        <v>PUM.DE</v>
      </c>
      <c r="B11606" s="52" t="s">
        <v>577</v>
      </c>
      <c r="C11606" s="50" t="s">
        <v>12945</v>
      </c>
      <c r="D11606" s="50">
        <f>DAX__2019_2020__33[[#This Row],[Open]]*(DAX__2019_2020__33[[#This Row],[Adj Close]]/DAX__2019_2020__33[[#This Row],[Close]])</f>
        <v>85.923669527121163</v>
      </c>
      <c r="E11606" s="50" t="s">
        <v>12957</v>
      </c>
      <c r="F11606" s="50" t="s">
        <v>26162</v>
      </c>
      <c r="G11606" s="50" t="s">
        <v>26162</v>
      </c>
      <c r="H11606" s="50" t="s">
        <v>26163</v>
      </c>
      <c r="I11606" s="50">
        <f>(DAX__2019_2020__33[[#This Row],[Adj Close]]-DAX__2019_2020__33[[#This Row],[Adj Open]])/DAX__2019_2020__33[[#This Row],[Adj Open]]</f>
        <v>-3.0316949234796518E-2</v>
      </c>
      <c r="J11606" s="50">
        <f>DAX__2019_2020__33[[#This Row],[Adj Close]]-DAX__2019_2020__33[[#This Row],[Adj Open]]</f>
        <v>-2.6049435271211649</v>
      </c>
      <c r="K11606" s="50">
        <v>436796</v>
      </c>
    </row>
    <row r="11607" spans="1:11" x14ac:dyDescent="0.3">
      <c r="A11607" s="51" t="str">
        <f t="shared" si="187"/>
        <v>PUM.DE</v>
      </c>
      <c r="B11607" s="52" t="s">
        <v>578</v>
      </c>
      <c r="C11607" s="50" t="s">
        <v>10114</v>
      </c>
      <c r="D11607" s="50">
        <f>DAX__2019_2020__33[[#This Row],[Open]]*(DAX__2019_2020__33[[#This Row],[Adj Close]]/DAX__2019_2020__33[[#This Row],[Close]])</f>
        <v>83.516062663552248</v>
      </c>
      <c r="E11607" s="50" t="s">
        <v>26164</v>
      </c>
      <c r="F11607" s="50" t="s">
        <v>26144</v>
      </c>
      <c r="G11607" s="50" t="s">
        <v>12923</v>
      </c>
      <c r="H11607" s="50" t="s">
        <v>26165</v>
      </c>
      <c r="I11607" s="50">
        <f>(DAX__2019_2020__33[[#This Row],[Adj Close]]-DAX__2019_2020__33[[#This Row],[Adj Open]])/DAX__2019_2020__33[[#This Row],[Adj Open]]</f>
        <v>-5.4347708581612636E-3</v>
      </c>
      <c r="J11607" s="50">
        <f>DAX__2019_2020__33[[#This Row],[Adj Close]]-DAX__2019_2020__33[[#This Row],[Adj Open]]</f>
        <v>-0.45389066355224372</v>
      </c>
      <c r="K11607" s="50">
        <v>419317</v>
      </c>
    </row>
    <row r="11608" spans="1:11" x14ac:dyDescent="0.3">
      <c r="A11608" s="51" t="str">
        <f t="shared" si="187"/>
        <v>PUM.DE</v>
      </c>
      <c r="B11608" s="52" t="s">
        <v>579</v>
      </c>
      <c r="C11608" s="50" t="s">
        <v>5208</v>
      </c>
      <c r="D11608" s="50">
        <f>DAX__2019_2020__33[[#This Row],[Open]]*(DAX__2019_2020__33[[#This Row],[Adj Close]]/DAX__2019_2020__33[[#This Row],[Close]])</f>
        <v>83.871285772547196</v>
      </c>
      <c r="E11608" s="50" t="s">
        <v>12910</v>
      </c>
      <c r="F11608" s="50" t="s">
        <v>10010</v>
      </c>
      <c r="G11608" s="50" t="s">
        <v>12936</v>
      </c>
      <c r="H11608" s="50" t="s">
        <v>26166</v>
      </c>
      <c r="I11608" s="50">
        <f>(DAX__2019_2020__33[[#This Row],[Adj Close]]-DAX__2019_2020__33[[#This Row],[Adj Open]])/DAX__2019_2020__33[[#This Row],[Adj Open]]</f>
        <v>9.6470588235293489E-3</v>
      </c>
      <c r="J11608" s="50">
        <f>DAX__2019_2020__33[[#This Row],[Adj Close]]-DAX__2019_2020__33[[#This Row],[Adj Open]]</f>
        <v>0.80911122745280295</v>
      </c>
      <c r="K11608" s="50">
        <v>257105</v>
      </c>
    </row>
    <row r="11609" spans="1:11" x14ac:dyDescent="0.3">
      <c r="A11609" s="51" t="str">
        <f t="shared" si="187"/>
        <v>PUM.DE</v>
      </c>
      <c r="B11609" s="52" t="s">
        <v>580</v>
      </c>
      <c r="C11609" s="50" t="s">
        <v>9997</v>
      </c>
      <c r="D11609" s="50">
        <f>DAX__2019_2020__33[[#This Row],[Open]]*(DAX__2019_2020__33[[#This Row],[Adj Close]]/DAX__2019_2020__33[[#This Row],[Close]])</f>
        <v>85.667117540663767</v>
      </c>
      <c r="E11609" s="50" t="s">
        <v>10131</v>
      </c>
      <c r="F11609" s="50" t="s">
        <v>10129</v>
      </c>
      <c r="G11609" s="50" t="s">
        <v>24613</v>
      </c>
      <c r="H11609" s="50" t="s">
        <v>26167</v>
      </c>
      <c r="I11609" s="50">
        <f>(DAX__2019_2020__33[[#This Row],[Adj Close]]-DAX__2019_2020__33[[#This Row],[Adj Open]])/DAX__2019_2020__33[[#This Row],[Adj Open]]</f>
        <v>1.8889645243031574E-2</v>
      </c>
      <c r="J11609" s="50">
        <f>DAX__2019_2020__33[[#This Row],[Adj Close]]-DAX__2019_2020__33[[#This Row],[Adj Open]]</f>
        <v>1.6182214593362261</v>
      </c>
      <c r="K11609" s="50">
        <v>311700</v>
      </c>
    </row>
    <row r="11610" spans="1:11" x14ac:dyDescent="0.3">
      <c r="A11610" s="51" t="str">
        <f t="shared" si="187"/>
        <v>PUM.DE</v>
      </c>
      <c r="B11610" s="52" t="s">
        <v>581</v>
      </c>
      <c r="C11610" s="50" t="s">
        <v>12991</v>
      </c>
      <c r="D11610" s="50">
        <f>DAX__2019_2020__33[[#This Row],[Open]]*(DAX__2019_2020__33[[#This Row],[Adj Close]]/DAX__2019_2020__33[[#This Row],[Close]])</f>
        <v>87.482687846661165</v>
      </c>
      <c r="E11610" s="50" t="s">
        <v>4938</v>
      </c>
      <c r="F11610" s="50" t="s">
        <v>5667</v>
      </c>
      <c r="G11610" s="50" t="s">
        <v>13034</v>
      </c>
      <c r="H11610" s="50" t="s">
        <v>26168</v>
      </c>
      <c r="I11610" s="50">
        <f>(DAX__2019_2020__33[[#This Row],[Adj Close]]-DAX__2019_2020__33[[#This Row],[Adj Open]])/DAX__2019_2020__33[[#This Row],[Adj Open]]</f>
        <v>9.6998980509858616E-3</v>
      </c>
      <c r="J11610" s="50">
        <f>DAX__2019_2020__33[[#This Row],[Adj Close]]-DAX__2019_2020__33[[#This Row],[Adj Open]]</f>
        <v>0.84857315333883321</v>
      </c>
      <c r="K11610" s="50">
        <v>477931</v>
      </c>
    </row>
    <row r="11611" spans="1:11" x14ac:dyDescent="0.3">
      <c r="A11611" s="51" t="str">
        <f t="shared" si="187"/>
        <v>PUM.DE</v>
      </c>
      <c r="B11611" s="52" t="s">
        <v>582</v>
      </c>
      <c r="C11611" s="50" t="s">
        <v>5673</v>
      </c>
      <c r="D11611" s="50">
        <f>DAX__2019_2020__33[[#This Row],[Open]]*(DAX__2019_2020__33[[#This Row],[Adj Close]]/DAX__2019_2020__33[[#This Row],[Close]])</f>
        <v>87.423477283772101</v>
      </c>
      <c r="E11611" s="50" t="s">
        <v>5673</v>
      </c>
      <c r="F11611" s="50" t="s">
        <v>26169</v>
      </c>
      <c r="G11611" s="50" t="s">
        <v>10020</v>
      </c>
      <c r="H11611" s="50" t="s">
        <v>26170</v>
      </c>
      <c r="I11611" s="50">
        <f>(DAX__2019_2020__33[[#This Row],[Adj Close]]-DAX__2019_2020__33[[#This Row],[Adj Open]])/DAX__2019_2020__33[[#This Row],[Adj Open]]</f>
        <v>-1.1963849028529212E-2</v>
      </c>
      <c r="J11611" s="50">
        <f>DAX__2019_2020__33[[#This Row],[Adj Close]]-DAX__2019_2020__33[[#This Row],[Adj Open]]</f>
        <v>-1.0459212837721026</v>
      </c>
      <c r="K11611" s="50">
        <v>241407</v>
      </c>
    </row>
    <row r="11612" spans="1:11" x14ac:dyDescent="0.3">
      <c r="A11612" s="51" t="str">
        <f t="shared" si="187"/>
        <v>PUM.DE</v>
      </c>
      <c r="B11612" s="52" t="s">
        <v>583</v>
      </c>
      <c r="C11612" s="50" t="s">
        <v>5639</v>
      </c>
      <c r="D11612" s="50">
        <f>DAX__2019_2020__33[[#This Row],[Open]]*(DAX__2019_2020__33[[#This Row],[Adj Close]]/DAX__2019_2020__33[[#This Row],[Close]])</f>
        <v>86.831454559881294</v>
      </c>
      <c r="E11612" s="50" t="s">
        <v>5659</v>
      </c>
      <c r="F11612" s="50" t="s">
        <v>5637</v>
      </c>
      <c r="G11612" s="50" t="s">
        <v>24502</v>
      </c>
      <c r="H11612" s="50" t="s">
        <v>26171</v>
      </c>
      <c r="I11612" s="50">
        <f>(DAX__2019_2020__33[[#This Row],[Adj Close]]-DAX__2019_2020__33[[#This Row],[Adj Open]])/DAX__2019_2020__33[[#This Row],[Adj Open]]</f>
        <v>2.3409068181818135E-2</v>
      </c>
      <c r="J11612" s="50">
        <f>DAX__2019_2020__33[[#This Row],[Adj Close]]-DAX__2019_2020__33[[#This Row],[Adj Open]]</f>
        <v>2.0326434401187043</v>
      </c>
      <c r="K11612" s="50">
        <v>203039</v>
      </c>
    </row>
    <row r="11613" spans="1:11" x14ac:dyDescent="0.3">
      <c r="A11613" s="51" t="str">
        <f t="shared" si="187"/>
        <v>PUM.DE</v>
      </c>
      <c r="B11613" s="52" t="s">
        <v>584</v>
      </c>
      <c r="C11613" s="50" t="s">
        <v>10957</v>
      </c>
      <c r="D11613" s="50">
        <f>DAX__2019_2020__33[[#This Row],[Open]]*(DAX__2019_2020__33[[#This Row],[Adj Close]]/DAX__2019_2020__33[[#This Row],[Close]])</f>
        <v>89.298255999999995</v>
      </c>
      <c r="E11613" s="50" t="s">
        <v>9942</v>
      </c>
      <c r="F11613" s="50" t="s">
        <v>26172</v>
      </c>
      <c r="G11613" s="50" t="s">
        <v>10957</v>
      </c>
      <c r="H11613" s="50" t="s">
        <v>26173</v>
      </c>
      <c r="I11613" s="50">
        <f>(DAX__2019_2020__33[[#This Row],[Adj Close]]-DAX__2019_2020__33[[#This Row],[Adj Open]])/DAX__2019_2020__33[[#This Row],[Adj Open]]</f>
        <v>0</v>
      </c>
      <c r="J11613" s="50">
        <f>DAX__2019_2020__33[[#This Row],[Adj Close]]-DAX__2019_2020__33[[#This Row],[Adj Open]]</f>
        <v>0</v>
      </c>
      <c r="K11613" s="50">
        <v>177637</v>
      </c>
    </row>
    <row r="11614" spans="1:11" x14ac:dyDescent="0.3">
      <c r="A11614" s="51" t="str">
        <f t="shared" si="187"/>
        <v>PUM.DE</v>
      </c>
      <c r="B11614" s="52" t="s">
        <v>585</v>
      </c>
      <c r="C11614" s="50" t="s">
        <v>10638</v>
      </c>
      <c r="D11614" s="50">
        <f>DAX__2019_2020__33[[#This Row],[Open]]*(DAX__2019_2020__33[[#This Row],[Adj Close]]/DAX__2019_2020__33[[#This Row],[Close]])</f>
        <v>90.344173071931593</v>
      </c>
      <c r="E11614" s="50" t="s">
        <v>24546</v>
      </c>
      <c r="F11614" s="50" t="s">
        <v>12979</v>
      </c>
      <c r="G11614" s="50" t="s">
        <v>9949</v>
      </c>
      <c r="H11614" s="50" t="s">
        <v>26174</v>
      </c>
      <c r="I11614" s="50">
        <f>(DAX__2019_2020__33[[#This Row],[Adj Close]]-DAX__2019_2020__33[[#This Row],[Adj Open]])/DAX__2019_2020__33[[#This Row],[Adj Open]]</f>
        <v>4.1503277446556736E-3</v>
      </c>
      <c r="J11614" s="50">
        <f>DAX__2019_2020__33[[#This Row],[Adj Close]]-DAX__2019_2020__33[[#This Row],[Adj Open]]</f>
        <v>0.37495792806841166</v>
      </c>
      <c r="K11614" s="50">
        <v>143075</v>
      </c>
    </row>
    <row r="11615" spans="1:11" x14ac:dyDescent="0.3">
      <c r="A11615" s="51" t="str">
        <f t="shared" si="187"/>
        <v>PUM.DE</v>
      </c>
      <c r="B11615" s="52" t="s">
        <v>586</v>
      </c>
      <c r="C11615" s="50" t="s">
        <v>10055</v>
      </c>
      <c r="D11615" s="50">
        <f>DAX__2019_2020__33[[#This Row],[Open]]*(DAX__2019_2020__33[[#This Row],[Adj Close]]/DAX__2019_2020__33[[#This Row],[Close]])</f>
        <v>91.153284681553373</v>
      </c>
      <c r="E11615" s="50" t="s">
        <v>5682</v>
      </c>
      <c r="F11615" s="50" t="s">
        <v>10043</v>
      </c>
      <c r="G11615" s="50" t="s">
        <v>10058</v>
      </c>
      <c r="H11615" s="50" t="s">
        <v>26175</v>
      </c>
      <c r="I11615" s="50">
        <f>(DAX__2019_2020__33[[#This Row],[Adj Close]]-DAX__2019_2020__33[[#This Row],[Adj Open]])/DAX__2019_2020__33[[#This Row],[Adj Open]]</f>
        <v>-4.9794221145080522E-3</v>
      </c>
      <c r="J11615" s="50">
        <f>DAX__2019_2020__33[[#This Row],[Adj Close]]-DAX__2019_2020__33[[#This Row],[Adj Open]]</f>
        <v>-0.45389068155337498</v>
      </c>
      <c r="K11615" s="50">
        <v>170193</v>
      </c>
    </row>
    <row r="11616" spans="1:11" x14ac:dyDescent="0.3">
      <c r="A11616" s="51" t="str">
        <f t="shared" si="187"/>
        <v>PUM.DE</v>
      </c>
      <c r="B11616" s="52" t="s">
        <v>587</v>
      </c>
      <c r="C11616" s="50" t="s">
        <v>5745</v>
      </c>
      <c r="D11616" s="50">
        <f>DAX__2019_2020__33[[#This Row],[Open]]*(DAX__2019_2020__33[[#This Row],[Adj Close]]/DAX__2019_2020__33[[#This Row],[Close]])</f>
        <v>90.659920634764703</v>
      </c>
      <c r="E11616" s="50" t="s">
        <v>5771</v>
      </c>
      <c r="F11616" s="50" t="s">
        <v>13100</v>
      </c>
      <c r="G11616" s="50" t="s">
        <v>9954</v>
      </c>
      <c r="H11616" s="50" t="s">
        <v>26176</v>
      </c>
      <c r="I11616" s="50">
        <f>(DAX__2019_2020__33[[#This Row],[Adj Close]]-DAX__2019_2020__33[[#This Row],[Adj Open]])/DAX__2019_2020__33[[#This Row],[Adj Open]]</f>
        <v>4.3535264808509276E-3</v>
      </c>
      <c r="J11616" s="50">
        <f>DAX__2019_2020__33[[#This Row],[Adj Close]]-DAX__2019_2020__33[[#This Row],[Adj Open]]</f>
        <v>0.39469036523529155</v>
      </c>
      <c r="K11616" s="50">
        <v>102243</v>
      </c>
    </row>
    <row r="11617" spans="1:11" x14ac:dyDescent="0.3">
      <c r="A11617" s="51" t="str">
        <f t="shared" ref="A11617:A11680" si="188">"RWE.DE"</f>
        <v>RWE.DE</v>
      </c>
      <c r="B11617" s="52" t="s">
        <v>83</v>
      </c>
      <c r="C11617" s="50" t="s">
        <v>26177</v>
      </c>
      <c r="D11617" s="50">
        <f>DAX__2019_2020__33[[#This Row],[Open]]*(DAX__2019_2020__33[[#This Row],[Adj Close]]/DAX__2019_2020__33[[#This Row],[Close]])</f>
        <v>16.047019784301547</v>
      </c>
      <c r="E11617" s="50" t="s">
        <v>22195</v>
      </c>
      <c r="F11617" s="50" t="s">
        <v>26178</v>
      </c>
      <c r="G11617" s="50" t="s">
        <v>21372</v>
      </c>
      <c r="H11617" s="50" t="s">
        <v>26179</v>
      </c>
      <c r="I11617" s="50">
        <f>(DAX__2019_2020__33[[#This Row],[Adj Close]]-DAX__2019_2020__33[[#This Row],[Adj Open]])/DAX__2019_2020__33[[#This Row],[Adj Open]]</f>
        <v>2.1975059571088036E-2</v>
      </c>
      <c r="J11617" s="50">
        <f>DAX__2019_2020__33[[#This Row],[Adj Close]]-DAX__2019_2020__33[[#This Row],[Adj Open]]</f>
        <v>0.35263421569845477</v>
      </c>
      <c r="K11617" s="50">
        <v>4291989</v>
      </c>
    </row>
    <row r="11618" spans="1:11" x14ac:dyDescent="0.3">
      <c r="A11618" s="51" t="str">
        <f t="shared" si="188"/>
        <v>RWE.DE</v>
      </c>
      <c r="B11618" s="52" t="s">
        <v>84</v>
      </c>
      <c r="C11618" s="50" t="s">
        <v>21324</v>
      </c>
      <c r="D11618" s="50">
        <f>DAX__2019_2020__33[[#This Row],[Open]]*(DAX__2019_2020__33[[#This Row],[Adj Close]]/DAX__2019_2020__33[[#This Row],[Close]])</f>
        <v>16.297686575160053</v>
      </c>
      <c r="E11618" s="50" t="s">
        <v>22111</v>
      </c>
      <c r="F11618" s="50" t="s">
        <v>21327</v>
      </c>
      <c r="G11618" s="50" t="s">
        <v>22120</v>
      </c>
      <c r="H11618" s="50" t="s">
        <v>26180</v>
      </c>
      <c r="I11618" s="50">
        <f>(DAX__2019_2020__33[[#This Row],[Adj Close]]-DAX__2019_2020__33[[#This Row],[Adj Open]])/DAX__2019_2020__33[[#This Row],[Adj Open]]</f>
        <v>1.7987486965589078E-2</v>
      </c>
      <c r="J11618" s="50">
        <f>DAX__2019_2020__33[[#This Row],[Adj Close]]-DAX__2019_2020__33[[#This Row],[Adj Open]]</f>
        <v>0.29315442483994758</v>
      </c>
      <c r="K11618" s="50">
        <v>3622844</v>
      </c>
    </row>
    <row r="11619" spans="1:11" x14ac:dyDescent="0.3">
      <c r="A11619" s="51" t="str">
        <f t="shared" si="188"/>
        <v>RWE.DE</v>
      </c>
      <c r="B11619" s="52" t="s">
        <v>85</v>
      </c>
      <c r="C11619" s="50" t="s">
        <v>22843</v>
      </c>
      <c r="D11619" s="50">
        <f>DAX__2019_2020__33[[#This Row],[Open]]*(DAX__2019_2020__33[[#This Row],[Adj Close]]/DAX__2019_2020__33[[#This Row],[Close]])</f>
        <v>16.731047781770577</v>
      </c>
      <c r="E11619" s="50" t="s">
        <v>22162</v>
      </c>
      <c r="F11619" s="50" t="s">
        <v>21389</v>
      </c>
      <c r="G11619" s="50" t="s">
        <v>22175</v>
      </c>
      <c r="H11619" s="50" t="s">
        <v>26181</v>
      </c>
      <c r="I11619" s="50">
        <f>(DAX__2019_2020__33[[#This Row],[Adj Close]]-DAX__2019_2020__33[[#This Row],[Adj Open]])/DAX__2019_2020__33[[#This Row],[Adj Open]]</f>
        <v>1.1934890201377005E-2</v>
      </c>
      <c r="J11619" s="50">
        <f>DAX__2019_2020__33[[#This Row],[Adj Close]]-DAX__2019_2020__33[[#This Row],[Adj Open]]</f>
        <v>0.19968321822942414</v>
      </c>
      <c r="K11619" s="50">
        <v>3288528</v>
      </c>
    </row>
    <row r="11620" spans="1:11" x14ac:dyDescent="0.3">
      <c r="A11620" s="51" t="str">
        <f t="shared" si="188"/>
        <v>RWE.DE</v>
      </c>
      <c r="B11620" s="52" t="s">
        <v>86</v>
      </c>
      <c r="C11620" s="50" t="s">
        <v>26182</v>
      </c>
      <c r="D11620" s="50">
        <f>DAX__2019_2020__33[[#This Row],[Open]]*(DAX__2019_2020__33[[#This Row],[Adj Close]]/DAX__2019_2020__33[[#This Row],[Close]])</f>
        <v>16.985964075879398</v>
      </c>
      <c r="E11620" s="50" t="s">
        <v>26183</v>
      </c>
      <c r="F11620" s="50" t="s">
        <v>22170</v>
      </c>
      <c r="G11620" s="50" t="s">
        <v>21391</v>
      </c>
      <c r="H11620" s="50" t="s">
        <v>26184</v>
      </c>
      <c r="I11620" s="50">
        <f>(DAX__2019_2020__33[[#This Row],[Adj Close]]-DAX__2019_2020__33[[#This Row],[Adj Open]])/DAX__2019_2020__33[[#This Row],[Adj Open]]</f>
        <v>-4.5022511255627985E-3</v>
      </c>
      <c r="J11620" s="50">
        <f>DAX__2019_2020__33[[#This Row],[Adj Close]]-DAX__2019_2020__33[[#This Row],[Adj Open]]</f>
        <v>-7.6475075879397281E-2</v>
      </c>
      <c r="K11620" s="50">
        <v>3042945</v>
      </c>
    </row>
    <row r="11621" spans="1:11" x14ac:dyDescent="0.3">
      <c r="A11621" s="51" t="str">
        <f t="shared" si="188"/>
        <v>RWE.DE</v>
      </c>
      <c r="B11621" s="52" t="s">
        <v>87</v>
      </c>
      <c r="C11621" s="50" t="s">
        <v>21391</v>
      </c>
      <c r="D11621" s="50">
        <f>DAX__2019_2020__33[[#This Row],[Open]]*(DAX__2019_2020__33[[#This Row],[Adj Close]]/DAX__2019_2020__33[[#This Row],[Close]])</f>
        <v>16.909487162162158</v>
      </c>
      <c r="E11621" s="50" t="s">
        <v>22162</v>
      </c>
      <c r="F11621" s="50" t="s">
        <v>21445</v>
      </c>
      <c r="G11621" s="50" t="s">
        <v>21383</v>
      </c>
      <c r="H11621" s="50" t="s">
        <v>26185</v>
      </c>
      <c r="I11621" s="50">
        <f>(DAX__2019_2020__33[[#This Row],[Adj Close]]-DAX__2019_2020__33[[#This Row],[Adj Open]])/DAX__2019_2020__33[[#This Row],[Adj Open]]</f>
        <v>4.020100502512741E-3</v>
      </c>
      <c r="J11621" s="50">
        <f>DAX__2019_2020__33[[#This Row],[Adj Close]]-DAX__2019_2020__33[[#This Row],[Adj Open]]</f>
        <v>6.7977837837840838E-2</v>
      </c>
      <c r="K11621" s="50">
        <v>2658621</v>
      </c>
    </row>
    <row r="11622" spans="1:11" x14ac:dyDescent="0.3">
      <c r="A11622" s="51" t="str">
        <f t="shared" si="188"/>
        <v>RWE.DE</v>
      </c>
      <c r="B11622" s="52" t="s">
        <v>88</v>
      </c>
      <c r="C11622" s="50" t="s">
        <v>23307</v>
      </c>
      <c r="D11622" s="50">
        <f>DAX__2019_2020__33[[#This Row],[Open]]*(DAX__2019_2020__33[[#This Row],[Adj Close]]/DAX__2019_2020__33[[#This Row],[Close]])</f>
        <v>17.019954620436494</v>
      </c>
      <c r="E11622" s="50" t="s">
        <v>22281</v>
      </c>
      <c r="F11622" s="50" t="s">
        <v>26186</v>
      </c>
      <c r="G11622" s="50" t="s">
        <v>26187</v>
      </c>
      <c r="H11622" s="50" t="s">
        <v>26188</v>
      </c>
      <c r="I11622" s="50">
        <f>(DAX__2019_2020__33[[#This Row],[Adj Close]]-DAX__2019_2020__33[[#This Row],[Adj Open]])/DAX__2019_2020__33[[#This Row],[Adj Open]]</f>
        <v>-2.7459309662539325E-3</v>
      </c>
      <c r="J11622" s="50">
        <f>DAX__2019_2020__33[[#This Row],[Adj Close]]-DAX__2019_2020__33[[#This Row],[Adj Open]]</f>
        <v>-4.6735620436493264E-2</v>
      </c>
      <c r="K11622" s="50">
        <v>2288951</v>
      </c>
    </row>
    <row r="11623" spans="1:11" x14ac:dyDescent="0.3">
      <c r="A11623" s="51" t="str">
        <f t="shared" si="188"/>
        <v>RWE.DE</v>
      </c>
      <c r="B11623" s="52" t="s">
        <v>89</v>
      </c>
      <c r="C11623" s="50" t="s">
        <v>26186</v>
      </c>
      <c r="D11623" s="50">
        <f>DAX__2019_2020__33[[#This Row],[Open]]*(DAX__2019_2020__33[[#This Row],[Adj Close]]/DAX__2019_2020__33[[#This Row],[Close]])</f>
        <v>16.91373816685039</v>
      </c>
      <c r="E11623" s="50" t="s">
        <v>22913</v>
      </c>
      <c r="F11623" s="50" t="s">
        <v>21391</v>
      </c>
      <c r="G11623" s="50" t="s">
        <v>22878</v>
      </c>
      <c r="H11623" s="50" t="s">
        <v>26189</v>
      </c>
      <c r="I11623" s="50">
        <f>(DAX__2019_2020__33[[#This Row],[Adj Close]]-DAX__2019_2020__33[[#This Row],[Adj Open]])/DAX__2019_2020__33[[#This Row],[Adj Open]]</f>
        <v>1.7834663761132387E-2</v>
      </c>
      <c r="J11623" s="50">
        <f>DAX__2019_2020__33[[#This Row],[Adj Close]]-DAX__2019_2020__33[[#This Row],[Adj Open]]</f>
        <v>0.30165083314960839</v>
      </c>
      <c r="K11623" s="50">
        <v>3390440</v>
      </c>
    </row>
    <row r="11624" spans="1:11" x14ac:dyDescent="0.3">
      <c r="A11624" s="51" t="str">
        <f t="shared" si="188"/>
        <v>RWE.DE</v>
      </c>
      <c r="B11624" s="52" t="s">
        <v>90</v>
      </c>
      <c r="C11624" s="50" t="s">
        <v>22186</v>
      </c>
      <c r="D11624" s="50">
        <f>DAX__2019_2020__33[[#This Row],[Open]]*(DAX__2019_2020__33[[#This Row],[Adj Close]]/DAX__2019_2020__33[[#This Row],[Close]])</f>
        <v>17.249375908815342</v>
      </c>
      <c r="E11624" s="50" t="s">
        <v>22306</v>
      </c>
      <c r="F11624" s="50" t="s">
        <v>22203</v>
      </c>
      <c r="G11624" s="50" t="s">
        <v>22281</v>
      </c>
      <c r="H11624" s="50" t="s">
        <v>26190</v>
      </c>
      <c r="I11624" s="50">
        <f>(DAX__2019_2020__33[[#This Row],[Adj Close]]-DAX__2019_2020__33[[#This Row],[Adj Open]])/DAX__2019_2020__33[[#This Row],[Adj Open]]</f>
        <v>-8.3743846489842729E-3</v>
      </c>
      <c r="J11624" s="50">
        <f>DAX__2019_2020__33[[#This Row],[Adj Close]]-DAX__2019_2020__33[[#This Row],[Adj Open]]</f>
        <v>-0.14445290881534234</v>
      </c>
      <c r="K11624" s="50">
        <v>2399349</v>
      </c>
    </row>
    <row r="11625" spans="1:11" x14ac:dyDescent="0.3">
      <c r="A11625" s="51" t="str">
        <f t="shared" si="188"/>
        <v>RWE.DE</v>
      </c>
      <c r="B11625" s="52" t="s">
        <v>91</v>
      </c>
      <c r="C11625" s="50" t="s">
        <v>26183</v>
      </c>
      <c r="D11625" s="50">
        <f>DAX__2019_2020__33[[#This Row],[Open]]*(DAX__2019_2020__33[[#This Row],[Adj Close]]/DAX__2019_2020__33[[#This Row],[Close]])</f>
        <v>17.045442363573407</v>
      </c>
      <c r="E11625" s="50" t="s">
        <v>22878</v>
      </c>
      <c r="F11625" s="50" t="s">
        <v>22191</v>
      </c>
      <c r="G11625" s="50" t="s">
        <v>22171</v>
      </c>
      <c r="H11625" s="50" t="s">
        <v>26191</v>
      </c>
      <c r="I11625" s="50">
        <f>(DAX__2019_2020__33[[#This Row],[Adj Close]]-DAX__2019_2020__33[[#This Row],[Adj Open]])/DAX__2019_2020__33[[#This Row],[Adj Open]]</f>
        <v>-1.0219292633065454E-2</v>
      </c>
      <c r="J11625" s="50">
        <f>DAX__2019_2020__33[[#This Row],[Adj Close]]-DAX__2019_2020__33[[#This Row],[Adj Open]]</f>
        <v>-0.1741923635734075</v>
      </c>
      <c r="K11625" s="50">
        <v>2747005</v>
      </c>
    </row>
    <row r="11626" spans="1:11" x14ac:dyDescent="0.3">
      <c r="A11626" s="51" t="str">
        <f t="shared" si="188"/>
        <v>RWE.DE</v>
      </c>
      <c r="B11626" s="52" t="s">
        <v>92</v>
      </c>
      <c r="C11626" s="50" t="s">
        <v>26192</v>
      </c>
      <c r="D11626" s="50">
        <f>DAX__2019_2020__33[[#This Row],[Open]]*(DAX__2019_2020__33[[#This Row],[Adj Close]]/DAX__2019_2020__33[[#This Row],[Close]])</f>
        <v>16.990210531166039</v>
      </c>
      <c r="E11626" s="50" t="s">
        <v>26193</v>
      </c>
      <c r="F11626" s="50" t="s">
        <v>22190</v>
      </c>
      <c r="G11626" s="50" t="s">
        <v>23299</v>
      </c>
      <c r="H11626" s="50" t="s">
        <v>26194</v>
      </c>
      <c r="I11626" s="50">
        <f>(DAX__2019_2020__33[[#This Row],[Adj Close]]-DAX__2019_2020__33[[#This Row],[Adj Open]])/DAX__2019_2020__33[[#This Row],[Adj Open]]</f>
        <v>-2.2505625281039666E-3</v>
      </c>
      <c r="J11626" s="50">
        <f>DAX__2019_2020__33[[#This Row],[Adj Close]]-DAX__2019_2020__33[[#This Row],[Adj Open]]</f>
        <v>-3.8237531166039673E-2</v>
      </c>
      <c r="K11626" s="50">
        <v>2530069</v>
      </c>
    </row>
    <row r="11627" spans="1:11" x14ac:dyDescent="0.3">
      <c r="A11627" s="51" t="str">
        <f t="shared" si="188"/>
        <v>RWE.DE</v>
      </c>
      <c r="B11627" s="52" t="s">
        <v>93</v>
      </c>
      <c r="C11627" s="50" t="s">
        <v>26187</v>
      </c>
      <c r="D11627" s="50">
        <f>DAX__2019_2020__33[[#This Row],[Open]]*(DAX__2019_2020__33[[#This Row],[Adj Close]]/DAX__2019_2020__33[[#This Row],[Close]])</f>
        <v>16.973217687741855</v>
      </c>
      <c r="E11627" s="50" t="s">
        <v>26182</v>
      </c>
      <c r="F11627" s="50" t="s">
        <v>22170</v>
      </c>
      <c r="G11627" s="50" t="s">
        <v>26195</v>
      </c>
      <c r="H11627" s="50" t="s">
        <v>26196</v>
      </c>
      <c r="I11627" s="50">
        <f>(DAX__2019_2020__33[[#This Row],[Adj Close]]-DAX__2019_2020__33[[#This Row],[Adj Open]])/DAX__2019_2020__33[[#This Row],[Adj Open]]</f>
        <v>-1.0513191489361823E-2</v>
      </c>
      <c r="J11627" s="50">
        <f>DAX__2019_2020__33[[#This Row],[Adj Close]]-DAX__2019_2020__33[[#This Row],[Adj Open]]</f>
        <v>-0.17844268774185323</v>
      </c>
      <c r="K11627" s="50">
        <v>2619087</v>
      </c>
    </row>
    <row r="11628" spans="1:11" x14ac:dyDescent="0.3">
      <c r="A11628" s="51" t="str">
        <f t="shared" si="188"/>
        <v>RWE.DE</v>
      </c>
      <c r="B11628" s="52" t="s">
        <v>94</v>
      </c>
      <c r="C11628" s="50" t="s">
        <v>22240</v>
      </c>
      <c r="D11628" s="50">
        <f>DAX__2019_2020__33[[#This Row],[Open]]*(DAX__2019_2020__33[[#This Row],[Adj Close]]/DAX__2019_2020__33[[#This Row],[Close]])</f>
        <v>16.544105578048974</v>
      </c>
      <c r="E11628" s="50" t="s">
        <v>26197</v>
      </c>
      <c r="F11628" s="50" t="s">
        <v>22180</v>
      </c>
      <c r="G11628" s="50" t="s">
        <v>21384</v>
      </c>
      <c r="H11628" s="50" t="s">
        <v>26198</v>
      </c>
      <c r="I11628" s="50">
        <f>(DAX__2019_2020__33[[#This Row],[Adj Close]]-DAX__2019_2020__33[[#This Row],[Adj Open]])/DAX__2019_2020__33[[#This Row],[Adj Open]]</f>
        <v>2.1058039088753894E-2</v>
      </c>
      <c r="J11628" s="50">
        <f>DAX__2019_2020__33[[#This Row],[Adj Close]]-DAX__2019_2020__33[[#This Row],[Adj Open]]</f>
        <v>0.34838642195102665</v>
      </c>
      <c r="K11628" s="50">
        <v>3129644</v>
      </c>
    </row>
    <row r="11629" spans="1:11" x14ac:dyDescent="0.3">
      <c r="A11629" s="51" t="str">
        <f t="shared" si="188"/>
        <v>RWE.DE</v>
      </c>
      <c r="B11629" s="52" t="s">
        <v>95</v>
      </c>
      <c r="C11629" s="50" t="s">
        <v>26183</v>
      </c>
      <c r="D11629" s="50">
        <f>DAX__2019_2020__33[[#This Row],[Open]]*(DAX__2019_2020__33[[#This Row],[Adj Close]]/DAX__2019_2020__33[[#This Row],[Close]])</f>
        <v>17.045443768548544</v>
      </c>
      <c r="E11629" s="50" t="s">
        <v>22884</v>
      </c>
      <c r="F11629" s="50" t="s">
        <v>22202</v>
      </c>
      <c r="G11629" s="50" t="s">
        <v>22917</v>
      </c>
      <c r="H11629" s="50" t="s">
        <v>26199</v>
      </c>
      <c r="I11629" s="50">
        <f>(DAX__2019_2020__33[[#This Row],[Adj Close]]-DAX__2019_2020__33[[#This Row],[Adj Open]])/DAX__2019_2020__33[[#This Row],[Adj Open]]</f>
        <v>9.4716355668810516E-3</v>
      </c>
      <c r="J11629" s="50">
        <f>DAX__2019_2020__33[[#This Row],[Adj Close]]-DAX__2019_2020__33[[#This Row],[Adj Open]]</f>
        <v>0.16144823145145537</v>
      </c>
      <c r="K11629" s="50">
        <v>5422256</v>
      </c>
    </row>
    <row r="11630" spans="1:11" x14ac:dyDescent="0.3">
      <c r="A11630" s="51" t="str">
        <f t="shared" si="188"/>
        <v>RWE.DE</v>
      </c>
      <c r="B11630" s="52" t="s">
        <v>96</v>
      </c>
      <c r="C11630" s="50" t="s">
        <v>22917</v>
      </c>
      <c r="D11630" s="50">
        <f>DAX__2019_2020__33[[#This Row],[Open]]*(DAX__2019_2020__33[[#This Row],[Adj Close]]/DAX__2019_2020__33[[#This Row],[Close]])</f>
        <v>17.206892700973871</v>
      </c>
      <c r="E11630" s="50" t="s">
        <v>22186</v>
      </c>
      <c r="F11630" s="50" t="s">
        <v>26200</v>
      </c>
      <c r="G11630" s="50" t="s">
        <v>21351</v>
      </c>
      <c r="H11630" s="50" t="s">
        <v>26201</v>
      </c>
      <c r="I11630" s="50">
        <f>(DAX__2019_2020__33[[#This Row],[Adj Close]]-DAX__2019_2020__33[[#This Row],[Adj Open]])/DAX__2019_2020__33[[#This Row],[Adj Open]]</f>
        <v>-3.1111061728395159E-2</v>
      </c>
      <c r="J11630" s="50">
        <f>DAX__2019_2020__33[[#This Row],[Adj Close]]-DAX__2019_2020__33[[#This Row],[Adj Open]]</f>
        <v>-0.53532470097387019</v>
      </c>
      <c r="K11630" s="50">
        <v>5014998</v>
      </c>
    </row>
    <row r="11631" spans="1:11" x14ac:dyDescent="0.3">
      <c r="A11631" s="51" t="str">
        <f t="shared" si="188"/>
        <v>RWE.DE</v>
      </c>
      <c r="B11631" s="52" t="s">
        <v>97</v>
      </c>
      <c r="C11631" s="50" t="s">
        <v>21386</v>
      </c>
      <c r="D11631" s="50">
        <f>DAX__2019_2020__33[[#This Row],[Open]]*(DAX__2019_2020__33[[#This Row],[Adj Close]]/DAX__2019_2020__33[[#This Row],[Close]])</f>
        <v>16.518615029875622</v>
      </c>
      <c r="E11631" s="50" t="s">
        <v>26202</v>
      </c>
      <c r="F11631" s="50" t="s">
        <v>22127</v>
      </c>
      <c r="G11631" s="50" t="s">
        <v>22179</v>
      </c>
      <c r="H11631" s="50" t="s">
        <v>26203</v>
      </c>
      <c r="I11631" s="50">
        <f>(DAX__2019_2020__33[[#This Row],[Adj Close]]-DAX__2019_2020__33[[#This Row],[Adj Open]])/DAX__2019_2020__33[[#This Row],[Adj Open]]</f>
        <v>1.0802417139793408E-2</v>
      </c>
      <c r="J11631" s="50">
        <f>DAX__2019_2020__33[[#This Row],[Adj Close]]-DAX__2019_2020__33[[#This Row],[Adj Open]]</f>
        <v>0.17844097012437743</v>
      </c>
      <c r="K11631" s="50">
        <v>3052815</v>
      </c>
    </row>
    <row r="11632" spans="1:11" x14ac:dyDescent="0.3">
      <c r="A11632" s="51" t="str">
        <f t="shared" si="188"/>
        <v>RWE.DE</v>
      </c>
      <c r="B11632" s="52" t="s">
        <v>98</v>
      </c>
      <c r="C11632" s="50" t="s">
        <v>26204</v>
      </c>
      <c r="D11632" s="50">
        <f>DAX__2019_2020__33[[#This Row],[Open]]*(DAX__2019_2020__33[[#This Row],[Adj Close]]/DAX__2019_2020__33[[#This Row],[Close]])</f>
        <v>16.658819462469733</v>
      </c>
      <c r="E11632" s="50" t="s">
        <v>26205</v>
      </c>
      <c r="F11632" s="50" t="s">
        <v>22815</v>
      </c>
      <c r="G11632" s="50" t="s">
        <v>21443</v>
      </c>
      <c r="H11632" s="50" t="s">
        <v>26206</v>
      </c>
      <c r="I11632" s="50">
        <f>(DAX__2019_2020__33[[#This Row],[Adj Close]]-DAX__2019_2020__33[[#This Row],[Adj Open]])/DAX__2019_2020__33[[#This Row],[Adj Open]]</f>
        <v>5.3302728895689815E-2</v>
      </c>
      <c r="J11632" s="50">
        <f>DAX__2019_2020__33[[#This Row],[Adj Close]]-DAX__2019_2020__33[[#This Row],[Adj Open]]</f>
        <v>0.88796053753026527</v>
      </c>
      <c r="K11632" s="50">
        <v>10132196</v>
      </c>
    </row>
    <row r="11633" spans="1:11" x14ac:dyDescent="0.3">
      <c r="A11633" s="51" t="str">
        <f t="shared" si="188"/>
        <v>RWE.DE</v>
      </c>
      <c r="B11633" s="52" t="s">
        <v>99</v>
      </c>
      <c r="C11633" s="50" t="s">
        <v>26207</v>
      </c>
      <c r="D11633" s="50">
        <f>DAX__2019_2020__33[[#This Row],[Open]]*(DAX__2019_2020__33[[#This Row],[Adj Close]]/DAX__2019_2020__33[[#This Row],[Close]])</f>
        <v>17.572271814432987</v>
      </c>
      <c r="E11633" s="50" t="s">
        <v>23347</v>
      </c>
      <c r="F11633" s="50" t="s">
        <v>22307</v>
      </c>
      <c r="G11633" s="50" t="s">
        <v>22330</v>
      </c>
      <c r="H11633" s="50" t="s">
        <v>26208</v>
      </c>
      <c r="I11633" s="50">
        <f>(DAX__2019_2020__33[[#This Row],[Adj Close]]-DAX__2019_2020__33[[#This Row],[Adj Open]])/DAX__2019_2020__33[[#This Row],[Adj Open]]</f>
        <v>3.1914893617021309E-2</v>
      </c>
      <c r="J11633" s="50">
        <f>DAX__2019_2020__33[[#This Row],[Adj Close]]-DAX__2019_2020__33[[#This Row],[Adj Open]]</f>
        <v>0.56081718556701077</v>
      </c>
      <c r="K11633" s="50">
        <v>7249791</v>
      </c>
    </row>
    <row r="11634" spans="1:11" x14ac:dyDescent="0.3">
      <c r="A11634" s="51" t="str">
        <f t="shared" si="188"/>
        <v>RWE.DE</v>
      </c>
      <c r="B11634" s="52" t="s">
        <v>100</v>
      </c>
      <c r="C11634" s="50" t="s">
        <v>21421</v>
      </c>
      <c r="D11634" s="50">
        <f>DAX__2019_2020__33[[#This Row],[Open]]*(DAX__2019_2020__33[[#This Row],[Adj Close]]/DAX__2019_2020__33[[#This Row],[Close]])</f>
        <v>18.269045375981023</v>
      </c>
      <c r="E11634" s="50" t="s">
        <v>26209</v>
      </c>
      <c r="F11634" s="50" t="s">
        <v>23402</v>
      </c>
      <c r="G11634" s="50" t="s">
        <v>22336</v>
      </c>
      <c r="H11634" s="50" t="s">
        <v>26210</v>
      </c>
      <c r="I11634" s="50">
        <f>(DAX__2019_2020__33[[#This Row],[Adj Close]]-DAX__2019_2020__33[[#This Row],[Adj Open]])/DAX__2019_2020__33[[#This Row],[Adj Open]]</f>
        <v>-6.5115813953488429E-3</v>
      </c>
      <c r="J11634" s="50">
        <f>DAX__2019_2020__33[[#This Row],[Adj Close]]-DAX__2019_2020__33[[#This Row],[Adj Open]]</f>
        <v>-0.11896037598102183</v>
      </c>
      <c r="K11634" s="50">
        <v>3621702</v>
      </c>
    </row>
    <row r="11635" spans="1:11" x14ac:dyDescent="0.3">
      <c r="A11635" s="51" t="str">
        <f t="shared" si="188"/>
        <v>RWE.DE</v>
      </c>
      <c r="B11635" s="52" t="s">
        <v>101</v>
      </c>
      <c r="C11635" s="50" t="s">
        <v>26211</v>
      </c>
      <c r="D11635" s="50">
        <f>DAX__2019_2020__33[[#This Row],[Open]]*(DAX__2019_2020__33[[#This Row],[Adj Close]]/DAX__2019_2020__33[[#This Row],[Close]])</f>
        <v>18.039620996258414</v>
      </c>
      <c r="E11635" s="50" t="s">
        <v>26212</v>
      </c>
      <c r="F11635" s="50" t="s">
        <v>23343</v>
      </c>
      <c r="G11635" s="50" t="s">
        <v>23283</v>
      </c>
      <c r="H11635" s="50" t="s">
        <v>26213</v>
      </c>
      <c r="I11635" s="50">
        <f>(DAX__2019_2020__33[[#This Row],[Adj Close]]-DAX__2019_2020__33[[#This Row],[Adj Open]])/DAX__2019_2020__33[[#This Row],[Adj Open]]</f>
        <v>2.3552048987281978E-3</v>
      </c>
      <c r="J11635" s="50">
        <f>DAX__2019_2020__33[[#This Row],[Adj Close]]-DAX__2019_2020__33[[#This Row],[Adj Open]]</f>
        <v>4.248700374158787E-2</v>
      </c>
      <c r="K11635" s="50">
        <v>2607105</v>
      </c>
    </row>
    <row r="11636" spans="1:11" x14ac:dyDescent="0.3">
      <c r="A11636" s="51" t="str">
        <f t="shared" si="188"/>
        <v>RWE.DE</v>
      </c>
      <c r="B11636" s="52" t="s">
        <v>102</v>
      </c>
      <c r="C11636" s="50" t="s">
        <v>26214</v>
      </c>
      <c r="D11636" s="50">
        <f>DAX__2019_2020__33[[#This Row],[Open]]*(DAX__2019_2020__33[[#This Row],[Adj Close]]/DAX__2019_2020__33[[#This Row],[Close]])</f>
        <v>18.090603411674774</v>
      </c>
      <c r="E11636" s="50" t="s">
        <v>26215</v>
      </c>
      <c r="F11636" s="50" t="s">
        <v>26216</v>
      </c>
      <c r="G11636" s="50" t="s">
        <v>26209</v>
      </c>
      <c r="H11636" s="50" t="s">
        <v>26217</v>
      </c>
      <c r="I11636" s="50">
        <f>(DAX__2019_2020__33[[#This Row],[Adj Close]]-DAX__2019_2020__33[[#This Row],[Adj Open]])/DAX__2019_2020__33[[#This Row],[Adj Open]]</f>
        <v>1.5500234123990833E-2</v>
      </c>
      <c r="J11636" s="50">
        <f>DAX__2019_2020__33[[#This Row],[Adj Close]]-DAX__2019_2020__33[[#This Row],[Adj Open]]</f>
        <v>0.2804085883252263</v>
      </c>
      <c r="K11636" s="50">
        <v>3522818</v>
      </c>
    </row>
    <row r="11637" spans="1:11" x14ac:dyDescent="0.3">
      <c r="A11637" s="51" t="str">
        <f t="shared" si="188"/>
        <v>RWE.DE</v>
      </c>
      <c r="B11637" s="52" t="s">
        <v>103</v>
      </c>
      <c r="C11637" s="50" t="s">
        <v>26212</v>
      </c>
      <c r="D11637" s="50">
        <f>DAX__2019_2020__33[[#This Row],[Open]]*(DAX__2019_2020__33[[#This Row],[Adj Close]]/DAX__2019_2020__33[[#This Row],[Close]])</f>
        <v>18.337022300184749</v>
      </c>
      <c r="E11637" s="50" t="s">
        <v>23391</v>
      </c>
      <c r="F11637" s="50" t="s">
        <v>21440</v>
      </c>
      <c r="G11637" s="50" t="s">
        <v>26218</v>
      </c>
      <c r="H11637" s="50" t="s">
        <v>26219</v>
      </c>
      <c r="I11637" s="50">
        <f>(DAX__2019_2020__33[[#This Row],[Adj Close]]-DAX__2019_2020__33[[#This Row],[Adj Open]])/DAX__2019_2020__33[[#This Row],[Adj Open]]</f>
        <v>-2.3169138090824537E-3</v>
      </c>
      <c r="J11637" s="50">
        <f>DAX__2019_2020__33[[#This Row],[Adj Close]]-DAX__2019_2020__33[[#This Row],[Adj Open]]</f>
        <v>-4.248530018475094E-2</v>
      </c>
      <c r="K11637" s="50">
        <v>2624819</v>
      </c>
    </row>
    <row r="11638" spans="1:11" x14ac:dyDescent="0.3">
      <c r="A11638" s="51" t="str">
        <f t="shared" si="188"/>
        <v>RWE.DE</v>
      </c>
      <c r="B11638" s="52" t="s">
        <v>104</v>
      </c>
      <c r="C11638" s="50" t="s">
        <v>26220</v>
      </c>
      <c r="D11638" s="50">
        <f>DAX__2019_2020__33[[#This Row],[Open]]*(DAX__2019_2020__33[[#This Row],[Adj Close]]/DAX__2019_2020__33[[#This Row],[Close]])</f>
        <v>18.345520697112789</v>
      </c>
      <c r="E11638" s="50" t="s">
        <v>23388</v>
      </c>
      <c r="F11638" s="50" t="s">
        <v>26221</v>
      </c>
      <c r="G11638" s="50" t="s">
        <v>23282</v>
      </c>
      <c r="H11638" s="50" t="s">
        <v>26222</v>
      </c>
      <c r="I11638" s="50">
        <f>(DAX__2019_2020__33[[#This Row],[Adj Close]]-DAX__2019_2020__33[[#This Row],[Adj Open]])/DAX__2019_2020__33[[#This Row],[Adj Open]]</f>
        <v>2.3158406669753309E-3</v>
      </c>
      <c r="J11638" s="50">
        <f>DAX__2019_2020__33[[#This Row],[Adj Close]]-DAX__2019_2020__33[[#This Row],[Adj Open]]</f>
        <v>4.2485302887211418E-2</v>
      </c>
      <c r="K11638" s="50">
        <v>3674311</v>
      </c>
    </row>
    <row r="11639" spans="1:11" x14ac:dyDescent="0.3">
      <c r="A11639" s="51" t="str">
        <f t="shared" si="188"/>
        <v>RWE.DE</v>
      </c>
      <c r="B11639" s="52" t="s">
        <v>105</v>
      </c>
      <c r="C11639" s="50" t="s">
        <v>26223</v>
      </c>
      <c r="D11639" s="50">
        <f>DAX__2019_2020__33[[#This Row],[Open]]*(DAX__2019_2020__33[[#This Row],[Adj Close]]/DAX__2019_2020__33[[#This Row],[Close]])</f>
        <v>18.481474538741921</v>
      </c>
      <c r="E11639" s="50" t="s">
        <v>26223</v>
      </c>
      <c r="F11639" s="50" t="s">
        <v>22328</v>
      </c>
      <c r="G11639" s="50" t="s">
        <v>23365</v>
      </c>
      <c r="H11639" s="50" t="s">
        <v>26224</v>
      </c>
      <c r="I11639" s="50">
        <f>(DAX__2019_2020__33[[#This Row],[Adj Close]]-DAX__2019_2020__33[[#This Row],[Adj Open]])/DAX__2019_2020__33[[#This Row],[Adj Open]]</f>
        <v>-1.3793563218391001E-3</v>
      </c>
      <c r="J11639" s="50">
        <f>DAX__2019_2020__33[[#This Row],[Adj Close]]-DAX__2019_2020__33[[#This Row],[Adj Open]]</f>
        <v>-2.5492538741922033E-2</v>
      </c>
      <c r="K11639" s="50">
        <v>3233854</v>
      </c>
    </row>
    <row r="11640" spans="1:11" x14ac:dyDescent="0.3">
      <c r="A11640" s="51" t="str">
        <f t="shared" si="188"/>
        <v>RWE.DE</v>
      </c>
      <c r="B11640" s="52" t="s">
        <v>106</v>
      </c>
      <c r="C11640" s="50" t="s">
        <v>17064</v>
      </c>
      <c r="D11640" s="50">
        <f>DAX__2019_2020__33[[#This Row],[Open]]*(DAX__2019_2020__33[[#This Row],[Adj Close]]/DAX__2019_2020__33[[#This Row],[Close]])</f>
        <v>18.438990845086973</v>
      </c>
      <c r="E11640" s="50" t="s">
        <v>26225</v>
      </c>
      <c r="F11640" s="50" t="s">
        <v>22959</v>
      </c>
      <c r="G11640" s="50" t="s">
        <v>26226</v>
      </c>
      <c r="H11640" s="50" t="s">
        <v>26227</v>
      </c>
      <c r="I11640" s="50">
        <f>(DAX__2019_2020__33[[#This Row],[Adj Close]]-DAX__2019_2020__33[[#This Row],[Adj Open]])/DAX__2019_2020__33[[#This Row],[Adj Open]]</f>
        <v>-5.9908292170125074E-3</v>
      </c>
      <c r="J11640" s="50">
        <f>DAX__2019_2020__33[[#This Row],[Adj Close]]-DAX__2019_2020__33[[#This Row],[Adj Open]]</f>
        <v>-0.11046484508697318</v>
      </c>
      <c r="K11640" s="50">
        <v>2731822</v>
      </c>
    </row>
    <row r="11641" spans="1:11" x14ac:dyDescent="0.3">
      <c r="A11641" s="51" t="str">
        <f t="shared" si="188"/>
        <v>RWE.DE</v>
      </c>
      <c r="B11641" s="52" t="s">
        <v>107</v>
      </c>
      <c r="C11641" s="50" t="s">
        <v>23282</v>
      </c>
      <c r="D11641" s="50">
        <f>DAX__2019_2020__33[[#This Row],[Open]]*(DAX__2019_2020__33[[#This Row],[Adj Close]]/DAX__2019_2020__33[[#This Row],[Close]])</f>
        <v>18.388004152213181</v>
      </c>
      <c r="E11641" s="50" t="s">
        <v>17064</v>
      </c>
      <c r="F11641" s="50" t="s">
        <v>23283</v>
      </c>
      <c r="G11641" s="50" t="s">
        <v>23426</v>
      </c>
      <c r="H11641" s="50" t="s">
        <v>26228</v>
      </c>
      <c r="I11641" s="50">
        <f>(DAX__2019_2020__33[[#This Row],[Adj Close]]-DAX__2019_2020__33[[#This Row],[Adj Open]])/DAX__2019_2020__33[[#This Row],[Adj Open]]</f>
        <v>2.3106285725798012E-3</v>
      </c>
      <c r="J11641" s="50">
        <f>DAX__2019_2020__33[[#This Row],[Adj Close]]-DAX__2019_2020__33[[#This Row],[Adj Open]]</f>
        <v>4.2487847786819799E-2</v>
      </c>
      <c r="K11641" s="50">
        <v>3190987</v>
      </c>
    </row>
    <row r="11642" spans="1:11" x14ac:dyDescent="0.3">
      <c r="A11642" s="51" t="str">
        <f t="shared" si="188"/>
        <v>RWE.DE</v>
      </c>
      <c r="B11642" s="52" t="s">
        <v>108</v>
      </c>
      <c r="C11642" s="50" t="s">
        <v>21421</v>
      </c>
      <c r="D11642" s="50">
        <f>DAX__2019_2020__33[[#This Row],[Open]]*(DAX__2019_2020__33[[#This Row],[Adj Close]]/DAX__2019_2020__33[[#This Row],[Close]])</f>
        <v>18.269046768944676</v>
      </c>
      <c r="E11642" s="50" t="s">
        <v>22948</v>
      </c>
      <c r="F11642" s="50" t="s">
        <v>26229</v>
      </c>
      <c r="G11642" s="50" t="s">
        <v>22954</v>
      </c>
      <c r="H11642" s="50" t="s">
        <v>26230</v>
      </c>
      <c r="I11642" s="50">
        <f>(DAX__2019_2020__33[[#This Row],[Adj Close]]-DAX__2019_2020__33[[#This Row],[Adj Open]])/DAX__2019_2020__33[[#This Row],[Adj Open]]</f>
        <v>4.6511627906974139E-4</v>
      </c>
      <c r="J11642" s="50">
        <f>DAX__2019_2020__33[[#This Row],[Adj Close]]-DAX__2019_2020__33[[#This Row],[Adj Open]]</f>
        <v>8.4972310553226293E-3</v>
      </c>
      <c r="K11642" s="50">
        <v>2607779</v>
      </c>
    </row>
    <row r="11643" spans="1:11" x14ac:dyDescent="0.3">
      <c r="A11643" s="51" t="str">
        <f t="shared" si="188"/>
        <v>RWE.DE</v>
      </c>
      <c r="B11643" s="52" t="s">
        <v>109</v>
      </c>
      <c r="C11643" s="50" t="s">
        <v>26231</v>
      </c>
      <c r="D11643" s="50">
        <f>DAX__2019_2020__33[[#This Row],[Open]]*(DAX__2019_2020__33[[#This Row],[Adj Close]]/DAX__2019_2020__33[[#This Row],[Close]])</f>
        <v>18.209565688598335</v>
      </c>
      <c r="E11643" s="50" t="s">
        <v>23426</v>
      </c>
      <c r="F11643" s="50" t="s">
        <v>26214</v>
      </c>
      <c r="G11643" s="50" t="s">
        <v>17071</v>
      </c>
      <c r="H11643" s="50" t="s">
        <v>26232</v>
      </c>
      <c r="I11643" s="50">
        <f>(DAX__2019_2020__33[[#This Row],[Adj Close]]-DAX__2019_2020__33[[#This Row],[Adj Open]])/DAX__2019_2020__33[[#This Row],[Adj Open]]</f>
        <v>9.3331777881481095E-4</v>
      </c>
      <c r="J11643" s="50">
        <f>DAX__2019_2020__33[[#This Row],[Adj Close]]-DAX__2019_2020__33[[#This Row],[Adj Open]]</f>
        <v>1.6995311401664992E-2</v>
      </c>
      <c r="K11643" s="50">
        <v>3084240</v>
      </c>
    </row>
    <row r="11644" spans="1:11" x14ac:dyDescent="0.3">
      <c r="A11644" s="51" t="str">
        <f t="shared" si="188"/>
        <v>RWE.DE</v>
      </c>
      <c r="B11644" s="52" t="s">
        <v>110</v>
      </c>
      <c r="C11644" s="50" t="s">
        <v>23285</v>
      </c>
      <c r="D11644" s="50">
        <f>DAX__2019_2020__33[[#This Row],[Open]]*(DAX__2019_2020__33[[#This Row],[Adj Close]]/DAX__2019_2020__33[[#This Row],[Close]])</f>
        <v>18.167076096313092</v>
      </c>
      <c r="E11644" s="50" t="s">
        <v>23006</v>
      </c>
      <c r="F11644" s="50" t="s">
        <v>22330</v>
      </c>
      <c r="G11644" s="50" t="s">
        <v>22323</v>
      </c>
      <c r="H11644" s="50" t="s">
        <v>26233</v>
      </c>
      <c r="I11644" s="50">
        <f>(DAX__2019_2020__33[[#This Row],[Adj Close]]-DAX__2019_2020__33[[#This Row],[Adj Open]])/DAX__2019_2020__33[[#This Row],[Adj Open]]</f>
        <v>7.9513567797640083E-3</v>
      </c>
      <c r="J11644" s="50">
        <f>DAX__2019_2020__33[[#This Row],[Adj Close]]-DAX__2019_2020__33[[#This Row],[Adj Open]]</f>
        <v>0.14445290368690777</v>
      </c>
      <c r="K11644" s="50">
        <v>3574159</v>
      </c>
    </row>
    <row r="11645" spans="1:11" x14ac:dyDescent="0.3">
      <c r="A11645" s="51" t="str">
        <f t="shared" si="188"/>
        <v>RWE.DE</v>
      </c>
      <c r="B11645" s="52" t="s">
        <v>111</v>
      </c>
      <c r="C11645" s="50" t="s">
        <v>26234</v>
      </c>
      <c r="D11645" s="50">
        <f>DAX__2019_2020__33[[#This Row],[Open]]*(DAX__2019_2020__33[[#This Row],[Adj Close]]/DAX__2019_2020__33[[#This Row],[Close]])</f>
        <v>18.32002552340343</v>
      </c>
      <c r="E11645" s="50" t="s">
        <v>26235</v>
      </c>
      <c r="F11645" s="50" t="s">
        <v>26218</v>
      </c>
      <c r="G11645" s="50" t="s">
        <v>26236</v>
      </c>
      <c r="H11645" s="50" t="s">
        <v>26237</v>
      </c>
      <c r="I11645" s="50">
        <f>(DAX__2019_2020__33[[#This Row],[Adj Close]]-DAX__2019_2020__33[[#This Row],[Adj Open]])/DAX__2019_2020__33[[#This Row],[Adj Open]]</f>
        <v>2.1799722717983239E-2</v>
      </c>
      <c r="J11645" s="50">
        <f>DAX__2019_2020__33[[#This Row],[Adj Close]]-DAX__2019_2020__33[[#This Row],[Adj Open]]</f>
        <v>0.39937147659657057</v>
      </c>
      <c r="K11645" s="50">
        <v>3769464</v>
      </c>
    </row>
    <row r="11646" spans="1:11" x14ac:dyDescent="0.3">
      <c r="A11646" s="51" t="str">
        <f t="shared" si="188"/>
        <v>RWE.DE</v>
      </c>
      <c r="B11646" s="52" t="s">
        <v>112</v>
      </c>
      <c r="C11646" s="50" t="s">
        <v>23030</v>
      </c>
      <c r="D11646" s="50">
        <f>DAX__2019_2020__33[[#This Row],[Open]]*(DAX__2019_2020__33[[#This Row],[Adj Close]]/DAX__2019_2020__33[[#This Row],[Close]])</f>
        <v>18.880845766965908</v>
      </c>
      <c r="E11646" s="50" t="s">
        <v>17108</v>
      </c>
      <c r="F11646" s="50" t="s">
        <v>26238</v>
      </c>
      <c r="G11646" s="50" t="s">
        <v>17096</v>
      </c>
      <c r="H11646" s="50" t="s">
        <v>26239</v>
      </c>
      <c r="I11646" s="50">
        <f>(DAX__2019_2020__33[[#This Row],[Adj Close]]-DAX__2019_2020__33[[#This Row],[Adj Open]])/DAX__2019_2020__33[[#This Row],[Adj Open]]</f>
        <v>8.5509004748378949E-3</v>
      </c>
      <c r="J11646" s="50">
        <f>DAX__2019_2020__33[[#This Row],[Adj Close]]-DAX__2019_2020__33[[#This Row],[Adj Open]]</f>
        <v>0.16144823303408984</v>
      </c>
      <c r="K11646" s="50">
        <v>4932460</v>
      </c>
    </row>
    <row r="11647" spans="1:11" x14ac:dyDescent="0.3">
      <c r="A11647" s="51" t="str">
        <f t="shared" si="188"/>
        <v>RWE.DE</v>
      </c>
      <c r="B11647" s="52" t="s">
        <v>113</v>
      </c>
      <c r="C11647" s="50" t="s">
        <v>23001</v>
      </c>
      <c r="D11647" s="50">
        <f>DAX__2019_2020__33[[#This Row],[Open]]*(DAX__2019_2020__33[[#This Row],[Adj Close]]/DAX__2019_2020__33[[#This Row],[Close]])</f>
        <v>19.11027191812429</v>
      </c>
      <c r="E11647" s="50" t="s">
        <v>21404</v>
      </c>
      <c r="F11647" s="50" t="s">
        <v>26240</v>
      </c>
      <c r="G11647" s="50" t="s">
        <v>23404</v>
      </c>
      <c r="H11647" s="50" t="s">
        <v>26241</v>
      </c>
      <c r="I11647" s="50">
        <f>(DAX__2019_2020__33[[#This Row],[Adj Close]]-DAX__2019_2020__33[[#This Row],[Adj Open]])/DAX__2019_2020__33[[#This Row],[Adj Open]]</f>
        <v>-1.6896353935082192E-2</v>
      </c>
      <c r="J11647" s="50">
        <f>DAX__2019_2020__33[[#This Row],[Adj Close]]-DAX__2019_2020__33[[#This Row],[Adj Open]]</f>
        <v>-0.32289391812429002</v>
      </c>
      <c r="K11647" s="50">
        <v>4058037</v>
      </c>
    </row>
    <row r="11648" spans="1:11" x14ac:dyDescent="0.3">
      <c r="A11648" s="51" t="str">
        <f t="shared" si="188"/>
        <v>RWE.DE</v>
      </c>
      <c r="B11648" s="52" t="s">
        <v>114</v>
      </c>
      <c r="C11648" s="50" t="s">
        <v>23030</v>
      </c>
      <c r="D11648" s="50">
        <f>DAX__2019_2020__33[[#This Row],[Open]]*(DAX__2019_2020__33[[#This Row],[Adj Close]]/DAX__2019_2020__33[[#This Row],[Close]])</f>
        <v>18.880845309884617</v>
      </c>
      <c r="E11648" s="50" t="s">
        <v>21402</v>
      </c>
      <c r="F11648" s="50" t="s">
        <v>26242</v>
      </c>
      <c r="G11648" s="50" t="s">
        <v>26243</v>
      </c>
      <c r="H11648" s="50" t="s">
        <v>26244</v>
      </c>
      <c r="I11648" s="50">
        <f>(DAX__2019_2020__33[[#This Row],[Adj Close]]-DAX__2019_2020__33[[#This Row],[Adj Open]])/DAX__2019_2020__33[[#This Row],[Adj Open]]</f>
        <v>9.4509905243470617E-3</v>
      </c>
      <c r="J11648" s="50">
        <f>DAX__2019_2020__33[[#This Row],[Adj Close]]-DAX__2019_2020__33[[#This Row],[Adj Open]]</f>
        <v>0.17844269011538216</v>
      </c>
      <c r="K11648" s="50">
        <v>3818024</v>
      </c>
    </row>
    <row r="11649" spans="1:11" x14ac:dyDescent="0.3">
      <c r="A11649" s="51" t="str">
        <f t="shared" si="188"/>
        <v>RWE.DE</v>
      </c>
      <c r="B11649" s="52" t="s">
        <v>115</v>
      </c>
      <c r="C11649" s="50" t="s">
        <v>21404</v>
      </c>
      <c r="D11649" s="50">
        <f>DAX__2019_2020__33[[#This Row],[Open]]*(DAX__2019_2020__33[[#This Row],[Adj Close]]/DAX__2019_2020__33[[#This Row],[Close]])</f>
        <v>19.118766674127126</v>
      </c>
      <c r="E11649" s="50" t="s">
        <v>26245</v>
      </c>
      <c r="F11649" s="50" t="s">
        <v>26246</v>
      </c>
      <c r="G11649" s="50" t="s">
        <v>26247</v>
      </c>
      <c r="H11649" s="50" t="s">
        <v>26248</v>
      </c>
      <c r="I11649" s="50">
        <f>(DAX__2019_2020__33[[#This Row],[Adj Close]]-DAX__2019_2020__33[[#This Row],[Adj Open]])/DAX__2019_2020__33[[#This Row],[Adj Open]]</f>
        <v>-7.1111111111110377E-3</v>
      </c>
      <c r="J11649" s="50">
        <f>DAX__2019_2020__33[[#This Row],[Adj Close]]-DAX__2019_2020__33[[#This Row],[Adj Open]]</f>
        <v>-0.13595567412712484</v>
      </c>
      <c r="K11649" s="50">
        <v>3533550</v>
      </c>
    </row>
    <row r="11650" spans="1:11" x14ac:dyDescent="0.3">
      <c r="A11650" s="51" t="str">
        <f t="shared" si="188"/>
        <v>RWE.DE</v>
      </c>
      <c r="B11650" s="52" t="s">
        <v>116</v>
      </c>
      <c r="C11650" s="50" t="s">
        <v>26249</v>
      </c>
      <c r="D11650" s="50">
        <f>DAX__2019_2020__33[[#This Row],[Open]]*(DAX__2019_2020__33[[#This Row],[Adj Close]]/DAX__2019_2020__33[[#This Row],[Close]])</f>
        <v>18.999806145320441</v>
      </c>
      <c r="E11650" s="50" t="s">
        <v>26250</v>
      </c>
      <c r="F11650" s="50" t="s">
        <v>23030</v>
      </c>
      <c r="G11650" s="50" t="s">
        <v>22999</v>
      </c>
      <c r="H11650" s="50" t="s">
        <v>26251</v>
      </c>
      <c r="I11650" s="50">
        <f>(DAX__2019_2020__33[[#This Row],[Adj Close]]-DAX__2019_2020__33[[#This Row],[Adj Open]])/DAX__2019_2020__33[[#This Row],[Adj Open]]</f>
        <v>-4.472316436837348E-3</v>
      </c>
      <c r="J11650" s="50">
        <f>DAX__2019_2020__33[[#This Row],[Adj Close]]-DAX__2019_2020__33[[#This Row],[Adj Open]]</f>
        <v>-8.4973145320439869E-2</v>
      </c>
      <c r="K11650" s="50">
        <v>1820753</v>
      </c>
    </row>
    <row r="11651" spans="1:11" x14ac:dyDescent="0.3">
      <c r="A11651" s="51" t="str">
        <f t="shared" si="188"/>
        <v>RWE.DE</v>
      </c>
      <c r="B11651" s="52" t="s">
        <v>117</v>
      </c>
      <c r="C11651" s="50" t="s">
        <v>21453</v>
      </c>
      <c r="D11651" s="50">
        <f>DAX__2019_2020__33[[#This Row],[Open]]*(DAX__2019_2020__33[[#This Row],[Adj Close]]/DAX__2019_2020__33[[#This Row],[Close]])</f>
        <v>18.863851558563518</v>
      </c>
      <c r="E11651" s="50" t="s">
        <v>17043</v>
      </c>
      <c r="F11651" s="50" t="s">
        <v>23016</v>
      </c>
      <c r="G11651" s="50" t="s">
        <v>23364</v>
      </c>
      <c r="H11651" s="50" t="s">
        <v>26252</v>
      </c>
      <c r="I11651" s="50">
        <f>(DAX__2019_2020__33[[#This Row],[Adj Close]]-DAX__2019_2020__33[[#This Row],[Adj Open]])/DAX__2019_2020__33[[#This Row],[Adj Open]]</f>
        <v>8.1080176527920777E-3</v>
      </c>
      <c r="J11651" s="50">
        <f>DAX__2019_2020__33[[#This Row],[Adj Close]]-DAX__2019_2020__33[[#This Row],[Adj Open]]</f>
        <v>0.15294844143648234</v>
      </c>
      <c r="K11651" s="50">
        <v>2375216</v>
      </c>
    </row>
    <row r="11652" spans="1:11" x14ac:dyDescent="0.3">
      <c r="A11652" s="51" t="str">
        <f t="shared" si="188"/>
        <v>RWE.DE</v>
      </c>
      <c r="B11652" s="52" t="s">
        <v>118</v>
      </c>
      <c r="C11652" s="50" t="s">
        <v>26247</v>
      </c>
      <c r="D11652" s="50">
        <f>DAX__2019_2020__33[[#This Row],[Open]]*(DAX__2019_2020__33[[#This Row],[Adj Close]]/DAX__2019_2020__33[[#This Row],[Close]])</f>
        <v>18.982814456736055</v>
      </c>
      <c r="E11652" s="50" t="s">
        <v>21404</v>
      </c>
      <c r="F11652" s="50" t="s">
        <v>26253</v>
      </c>
      <c r="G11652" s="50" t="s">
        <v>26254</v>
      </c>
      <c r="H11652" s="50" t="s">
        <v>26255</v>
      </c>
      <c r="I11652" s="50">
        <f>(DAX__2019_2020__33[[#This Row],[Adj Close]]-DAX__2019_2020__33[[#This Row],[Adj Open]])/DAX__2019_2020__33[[#This Row],[Adj Open]]</f>
        <v>1.3429274843329603E-3</v>
      </c>
      <c r="J11652" s="50">
        <f>DAX__2019_2020__33[[#This Row],[Adj Close]]-DAX__2019_2020__33[[#This Row],[Adj Open]]</f>
        <v>2.5492543263943901E-2</v>
      </c>
      <c r="K11652" s="50">
        <v>2008852</v>
      </c>
    </row>
    <row r="11653" spans="1:11" x14ac:dyDescent="0.3">
      <c r="A11653" s="51" t="str">
        <f t="shared" si="188"/>
        <v>RWE.DE</v>
      </c>
      <c r="B11653" s="52" t="s">
        <v>119</v>
      </c>
      <c r="C11653" s="50" t="s">
        <v>23364</v>
      </c>
      <c r="D11653" s="50">
        <f>DAX__2019_2020__33[[#This Row],[Open]]*(DAX__2019_2020__33[[#This Row],[Adj Close]]/DAX__2019_2020__33[[#This Row],[Close]])</f>
        <v>19.016799271708834</v>
      </c>
      <c r="E11653" s="50" t="s">
        <v>23357</v>
      </c>
      <c r="F11653" s="50" t="s">
        <v>26256</v>
      </c>
      <c r="G11653" s="50" t="s">
        <v>26257</v>
      </c>
      <c r="H11653" s="50" t="s">
        <v>26258</v>
      </c>
      <c r="I11653" s="50">
        <f>(DAX__2019_2020__33[[#This Row],[Adj Close]]-DAX__2019_2020__33[[#This Row],[Adj Open]])/DAX__2019_2020__33[[#This Row],[Adj Open]]</f>
        <v>-1.3851609198016465E-2</v>
      </c>
      <c r="J11653" s="50">
        <f>DAX__2019_2020__33[[#This Row],[Adj Close]]-DAX__2019_2020__33[[#This Row],[Adj Open]]</f>
        <v>-0.26341327170883488</v>
      </c>
      <c r="K11653" s="50">
        <v>5473046</v>
      </c>
    </row>
    <row r="11654" spans="1:11" x14ac:dyDescent="0.3">
      <c r="A11654" s="51" t="str">
        <f t="shared" si="188"/>
        <v>RWE.DE</v>
      </c>
      <c r="B11654" s="52" t="s">
        <v>120</v>
      </c>
      <c r="C11654" s="50" t="s">
        <v>23348</v>
      </c>
      <c r="D11654" s="50">
        <f>DAX__2019_2020__33[[#This Row],[Open]]*(DAX__2019_2020__33[[#This Row],[Adj Close]]/DAX__2019_2020__33[[#This Row],[Close]])</f>
        <v>18.68540829920655</v>
      </c>
      <c r="E11654" s="50" t="s">
        <v>26259</v>
      </c>
      <c r="F11654" s="50" t="s">
        <v>23417</v>
      </c>
      <c r="G11654" s="50" t="s">
        <v>22975</v>
      </c>
      <c r="H11654" s="50" t="s">
        <v>26260</v>
      </c>
      <c r="I11654" s="50">
        <f>(DAX__2019_2020__33[[#This Row],[Adj Close]]-DAX__2019_2020__33[[#This Row],[Adj Open]])/DAX__2019_2020__33[[#This Row],[Adj Open]]</f>
        <v>-2.2737153251478261E-3</v>
      </c>
      <c r="J11654" s="50">
        <f>DAX__2019_2020__33[[#This Row],[Adj Close]]-DAX__2019_2020__33[[#This Row],[Adj Open]]</f>
        <v>-4.2485299206550309E-2</v>
      </c>
      <c r="K11654" s="50">
        <v>2438710</v>
      </c>
    </row>
    <row r="11655" spans="1:11" x14ac:dyDescent="0.3">
      <c r="A11655" s="51" t="str">
        <f t="shared" si="188"/>
        <v>RWE.DE</v>
      </c>
      <c r="B11655" s="52" t="s">
        <v>121</v>
      </c>
      <c r="C11655" s="50" t="s">
        <v>26240</v>
      </c>
      <c r="D11655" s="50">
        <f>DAX__2019_2020__33[[#This Row],[Open]]*(DAX__2019_2020__33[[#This Row],[Adj Close]]/DAX__2019_2020__33[[#This Row],[Close]])</f>
        <v>18.659917614412088</v>
      </c>
      <c r="E11655" s="50" t="s">
        <v>21438</v>
      </c>
      <c r="F11655" s="50" t="s">
        <v>26261</v>
      </c>
      <c r="G11655" s="50" t="s">
        <v>26262</v>
      </c>
      <c r="H11655" s="50" t="s">
        <v>26263</v>
      </c>
      <c r="I11655" s="50">
        <f>(DAX__2019_2020__33[[#This Row],[Adj Close]]-DAX__2019_2020__33[[#This Row],[Adj Open]])/DAX__2019_2020__33[[#This Row],[Adj Open]]</f>
        <v>-3.1876139885069965E-3</v>
      </c>
      <c r="J11655" s="50">
        <f>DAX__2019_2020__33[[#This Row],[Adj Close]]-DAX__2019_2020__33[[#This Row],[Adj Open]]</f>
        <v>-5.9480614412088073E-2</v>
      </c>
      <c r="K11655" s="50">
        <v>2849593</v>
      </c>
    </row>
    <row r="11656" spans="1:11" x14ac:dyDescent="0.3">
      <c r="A11656" s="51" t="str">
        <f t="shared" si="188"/>
        <v>RWE.DE</v>
      </c>
      <c r="B11656" s="52" t="s">
        <v>122</v>
      </c>
      <c r="C11656" s="50" t="s">
        <v>26223</v>
      </c>
      <c r="D11656" s="50">
        <f>DAX__2019_2020__33[[#This Row],[Open]]*(DAX__2019_2020__33[[#This Row],[Adj Close]]/DAX__2019_2020__33[[#This Row],[Close]])</f>
        <v>18.481477455661665</v>
      </c>
      <c r="E11656" s="50" t="s">
        <v>26238</v>
      </c>
      <c r="F11656" s="50" t="s">
        <v>22938</v>
      </c>
      <c r="G11656" s="50" t="s">
        <v>23348</v>
      </c>
      <c r="H11656" s="50" t="s">
        <v>26264</v>
      </c>
      <c r="I11656" s="50">
        <f>(DAX__2019_2020__33[[#This Row],[Adj Close]]-DAX__2019_2020__33[[#This Row],[Adj Open]])/DAX__2019_2020__33[[#This Row],[Adj Open]]</f>
        <v>1.1034482758620585E-2</v>
      </c>
      <c r="J11656" s="50">
        <f>DAX__2019_2020__33[[#This Row],[Adj Close]]-DAX__2019_2020__33[[#This Row],[Adj Open]]</f>
        <v>0.20393354433833366</v>
      </c>
      <c r="K11656" s="50">
        <v>2542557</v>
      </c>
    </row>
    <row r="11657" spans="1:11" x14ac:dyDescent="0.3">
      <c r="A11657" s="51" t="str">
        <f t="shared" si="188"/>
        <v>RWE.DE</v>
      </c>
      <c r="B11657" s="52" t="s">
        <v>123</v>
      </c>
      <c r="C11657" s="50" t="s">
        <v>23409</v>
      </c>
      <c r="D11657" s="50">
        <f>DAX__2019_2020__33[[#This Row],[Open]]*(DAX__2019_2020__33[[#This Row],[Adj Close]]/DAX__2019_2020__33[[#This Row],[Close]])</f>
        <v>18.60893476054656</v>
      </c>
      <c r="E11657" s="50" t="s">
        <v>26265</v>
      </c>
      <c r="F11657" s="50" t="s">
        <v>26266</v>
      </c>
      <c r="G11657" s="50" t="s">
        <v>26221</v>
      </c>
      <c r="H11657" s="50" t="s">
        <v>26267</v>
      </c>
      <c r="I11657" s="50">
        <f>(DAX__2019_2020__33[[#This Row],[Adj Close]]-DAX__2019_2020__33[[#This Row],[Adj Open]])/DAX__2019_2020__33[[#This Row],[Adj Open]]</f>
        <v>-1.9634748858447303E-2</v>
      </c>
      <c r="J11657" s="50">
        <f>DAX__2019_2020__33[[#This Row],[Adj Close]]-DAX__2019_2020__33[[#This Row],[Adj Open]]</f>
        <v>-0.36538176054656191</v>
      </c>
      <c r="K11657" s="50">
        <v>4177065</v>
      </c>
    </row>
    <row r="11658" spans="1:11" x14ac:dyDescent="0.3">
      <c r="A11658" s="51" t="str">
        <f t="shared" si="188"/>
        <v>RWE.DE</v>
      </c>
      <c r="B11658" s="52" t="s">
        <v>124</v>
      </c>
      <c r="C11658" s="50" t="s">
        <v>22959</v>
      </c>
      <c r="D11658" s="50">
        <f>DAX__2019_2020__33[[#This Row],[Open]]*(DAX__2019_2020__33[[#This Row],[Adj Close]]/DAX__2019_2020__33[[#This Row],[Close]])</f>
        <v>18.124592852031352</v>
      </c>
      <c r="E11658" s="50" t="s">
        <v>26268</v>
      </c>
      <c r="F11658" s="50" t="s">
        <v>26269</v>
      </c>
      <c r="G11658" s="50" t="s">
        <v>26270</v>
      </c>
      <c r="H11658" s="50" t="s">
        <v>26271</v>
      </c>
      <c r="I11658" s="50">
        <f>(DAX__2019_2020__33[[#This Row],[Adj Close]]-DAX__2019_2020__33[[#This Row],[Adj Open]])/DAX__2019_2020__33[[#This Row],[Adj Open]]</f>
        <v>6.094655414908689E-3</v>
      </c>
      <c r="J11658" s="50">
        <f>DAX__2019_2020__33[[#This Row],[Adj Close]]-DAX__2019_2020__33[[#This Row],[Adj Open]]</f>
        <v>0.1104631479686482</v>
      </c>
      <c r="K11658" s="50">
        <v>3227794</v>
      </c>
    </row>
    <row r="11659" spans="1:11" x14ac:dyDescent="0.3">
      <c r="A11659" s="51" t="str">
        <f t="shared" si="188"/>
        <v>RWE.DE</v>
      </c>
      <c r="B11659" s="52" t="s">
        <v>125</v>
      </c>
      <c r="C11659" s="50" t="s">
        <v>23282</v>
      </c>
      <c r="D11659" s="50">
        <f>DAX__2019_2020__33[[#This Row],[Open]]*(DAX__2019_2020__33[[#This Row],[Adj Close]]/DAX__2019_2020__33[[#This Row],[Close]])</f>
        <v>18.388007687672992</v>
      </c>
      <c r="E11659" s="50" t="s">
        <v>23391</v>
      </c>
      <c r="F11659" s="50" t="s">
        <v>26268</v>
      </c>
      <c r="G11659" s="50" t="s">
        <v>23397</v>
      </c>
      <c r="H11659" s="50" t="s">
        <v>26272</v>
      </c>
      <c r="I11659" s="50">
        <f>(DAX__2019_2020__33[[#This Row],[Adj Close]]-DAX__2019_2020__33[[#This Row],[Adj Open]])/DAX__2019_2020__33[[#This Row],[Adj Open]]</f>
        <v>9.2426067117655812E-4</v>
      </c>
      <c r="J11659" s="50">
        <f>DAX__2019_2020__33[[#This Row],[Adj Close]]-DAX__2019_2020__33[[#This Row],[Adj Open]]</f>
        <v>1.6995312327008349E-2</v>
      </c>
      <c r="K11659" s="50">
        <v>3092634</v>
      </c>
    </row>
    <row r="11660" spans="1:11" x14ac:dyDescent="0.3">
      <c r="A11660" s="51" t="str">
        <f t="shared" si="188"/>
        <v>RWE.DE</v>
      </c>
      <c r="B11660" s="52" t="s">
        <v>126</v>
      </c>
      <c r="C11660" s="50" t="s">
        <v>17064</v>
      </c>
      <c r="D11660" s="50">
        <f>DAX__2019_2020__33[[#This Row],[Open]]*(DAX__2019_2020__33[[#This Row],[Adj Close]]/DAX__2019_2020__33[[#This Row],[Close]])</f>
        <v>18.438990454374185</v>
      </c>
      <c r="E11660" s="50" t="s">
        <v>22949</v>
      </c>
      <c r="F11660" s="50" t="s">
        <v>26266</v>
      </c>
      <c r="G11660" s="50" t="s">
        <v>21421</v>
      </c>
      <c r="H11660" s="50" t="s">
        <v>26273</v>
      </c>
      <c r="I11660" s="50">
        <f>(DAX__2019_2020__33[[#This Row],[Adj Close]]-DAX__2019_2020__33[[#This Row],[Adj Open]])/DAX__2019_2020__33[[#This Row],[Adj Open]]</f>
        <v>-9.2166355199707391E-3</v>
      </c>
      <c r="J11660" s="50">
        <f>DAX__2019_2020__33[[#This Row],[Adj Close]]-DAX__2019_2020__33[[#This Row],[Adj Open]]</f>
        <v>-0.16994545437418651</v>
      </c>
      <c r="K11660" s="50">
        <v>1709082</v>
      </c>
    </row>
    <row r="11661" spans="1:11" x14ac:dyDescent="0.3">
      <c r="A11661" s="51" t="str">
        <f t="shared" si="188"/>
        <v>RWE.DE</v>
      </c>
      <c r="B11661" s="52" t="s">
        <v>127</v>
      </c>
      <c r="C11661" s="50" t="s">
        <v>26231</v>
      </c>
      <c r="D11661" s="50">
        <f>DAX__2019_2020__33[[#This Row],[Open]]*(DAX__2019_2020__33[[#This Row],[Adj Close]]/DAX__2019_2020__33[[#This Row],[Close]])</f>
        <v>18.209563929832715</v>
      </c>
      <c r="E11661" s="50" t="s">
        <v>22948</v>
      </c>
      <c r="F11661" s="50" t="s">
        <v>22934</v>
      </c>
      <c r="G11661" s="50" t="s">
        <v>23339</v>
      </c>
      <c r="H11661" s="50" t="s">
        <v>26274</v>
      </c>
      <c r="I11661" s="50">
        <f>(DAX__2019_2020__33[[#This Row],[Adj Close]]-DAX__2019_2020__33[[#This Row],[Adj Open]])/DAX__2019_2020__33[[#This Row],[Adj Open]]</f>
        <v>4.1997200186652895E-3</v>
      </c>
      <c r="J11661" s="50">
        <f>DAX__2019_2020__33[[#This Row],[Adj Close]]-DAX__2019_2020__33[[#This Row],[Adj Open]]</f>
        <v>7.6475070167283832E-2</v>
      </c>
      <c r="K11661" s="50">
        <v>1550915</v>
      </c>
    </row>
    <row r="11662" spans="1:11" x14ac:dyDescent="0.3">
      <c r="A11662" s="51" t="str">
        <f t="shared" si="188"/>
        <v>RWE.DE</v>
      </c>
      <c r="B11662" s="52" t="s">
        <v>128</v>
      </c>
      <c r="C11662" s="50" t="s">
        <v>26234</v>
      </c>
      <c r="D11662" s="50">
        <f>DAX__2019_2020__33[[#This Row],[Open]]*(DAX__2019_2020__33[[#This Row],[Adj Close]]/DAX__2019_2020__33[[#This Row],[Close]])</f>
        <v>18.320027758443487</v>
      </c>
      <c r="E11662" s="50" t="s">
        <v>26226</v>
      </c>
      <c r="F11662" s="50" t="s">
        <v>22346</v>
      </c>
      <c r="G11662" s="50" t="s">
        <v>22934</v>
      </c>
      <c r="H11662" s="50" t="s">
        <v>26275</v>
      </c>
      <c r="I11662" s="50">
        <f>(DAX__2019_2020__33[[#This Row],[Adj Close]]-DAX__2019_2020__33[[#This Row],[Adj Open]])/DAX__2019_2020__33[[#This Row],[Adj Open]]</f>
        <v>-1.159554784765989E-2</v>
      </c>
      <c r="J11662" s="50">
        <f>DAX__2019_2020__33[[#This Row],[Adj Close]]-DAX__2019_2020__33[[#This Row],[Adj Open]]</f>
        <v>-0.2124307584434888</v>
      </c>
      <c r="K11662" s="50">
        <v>2291727</v>
      </c>
    </row>
    <row r="11663" spans="1:11" x14ac:dyDescent="0.3">
      <c r="A11663" s="51" t="str">
        <f t="shared" si="188"/>
        <v>RWE.DE</v>
      </c>
      <c r="B11663" s="52" t="s">
        <v>129</v>
      </c>
      <c r="C11663" s="50" t="s">
        <v>21442</v>
      </c>
      <c r="D11663" s="50">
        <f>DAX__2019_2020__33[[#This Row],[Open]]*(DAX__2019_2020__33[[#This Row],[Adj Close]]/DAX__2019_2020__33[[#This Row],[Close]])</f>
        <v>18.099101447636777</v>
      </c>
      <c r="E11663" s="50" t="s">
        <v>22938</v>
      </c>
      <c r="F11663" s="50" t="s">
        <v>22891</v>
      </c>
      <c r="G11663" s="50" t="s">
        <v>26220</v>
      </c>
      <c r="H11663" s="50" t="s">
        <v>26276</v>
      </c>
      <c r="I11663" s="50">
        <f>(DAX__2019_2020__33[[#This Row],[Adj Close]]-DAX__2019_2020__33[[#This Row],[Adj Open]])/DAX__2019_2020__33[[#This Row],[Adj Open]]</f>
        <v>1.361507106174035E-2</v>
      </c>
      <c r="J11663" s="50">
        <f>DAX__2019_2020__33[[#This Row],[Adj Close]]-DAX__2019_2020__33[[#This Row],[Adj Open]]</f>
        <v>0.24642055236322236</v>
      </c>
      <c r="K11663" s="50">
        <v>2676473</v>
      </c>
    </row>
    <row r="11664" spans="1:11" x14ac:dyDescent="0.3">
      <c r="A11664" s="51" t="str">
        <f t="shared" si="188"/>
        <v>RWE.DE</v>
      </c>
      <c r="B11664" s="52" t="s">
        <v>130</v>
      </c>
      <c r="C11664" s="50" t="s">
        <v>17071</v>
      </c>
      <c r="D11664" s="50">
        <f>DAX__2019_2020__33[[#This Row],[Open]]*(DAX__2019_2020__33[[#This Row],[Adj Close]]/DAX__2019_2020__33[[#This Row],[Close]])</f>
        <v>18.226559090862764</v>
      </c>
      <c r="E11664" s="50" t="s">
        <v>23438</v>
      </c>
      <c r="F11664" s="50" t="s">
        <v>22328</v>
      </c>
      <c r="G11664" s="50" t="s">
        <v>26209</v>
      </c>
      <c r="H11664" s="50" t="s">
        <v>26217</v>
      </c>
      <c r="I11664" s="50">
        <f>(DAX__2019_2020__33[[#This Row],[Adj Close]]-DAX__2019_2020__33[[#This Row],[Adj Open]])/DAX__2019_2020__33[[#This Row],[Adj Open]]</f>
        <v>7.92540755592493E-3</v>
      </c>
      <c r="J11664" s="50">
        <f>DAX__2019_2020__33[[#This Row],[Adj Close]]-DAX__2019_2020__33[[#This Row],[Adj Open]]</f>
        <v>0.14445290913723596</v>
      </c>
      <c r="K11664" s="50">
        <v>1968333</v>
      </c>
    </row>
    <row r="11665" spans="1:11" x14ac:dyDescent="0.3">
      <c r="A11665" s="51" t="str">
        <f t="shared" si="188"/>
        <v>RWE.DE</v>
      </c>
      <c r="B11665" s="52" t="s">
        <v>131</v>
      </c>
      <c r="C11665" s="50" t="s">
        <v>26261</v>
      </c>
      <c r="D11665" s="50">
        <f>DAX__2019_2020__33[[#This Row],[Open]]*(DAX__2019_2020__33[[#This Row],[Adj Close]]/DAX__2019_2020__33[[#This Row],[Close]])</f>
        <v>18.413495770756459</v>
      </c>
      <c r="E11665" s="50" t="s">
        <v>21437</v>
      </c>
      <c r="F11665" s="50" t="s">
        <v>22938</v>
      </c>
      <c r="G11665" s="50" t="s">
        <v>26215</v>
      </c>
      <c r="H11665" s="50" t="s">
        <v>26277</v>
      </c>
      <c r="I11665" s="50">
        <f>(DAX__2019_2020__33[[#This Row],[Adj Close]]-DAX__2019_2020__33[[#This Row],[Adj Open]])/DAX__2019_2020__33[[#This Row],[Adj Open]]</f>
        <v>4.6146746654356774E-4</v>
      </c>
      <c r="J11665" s="50">
        <f>DAX__2019_2020__33[[#This Row],[Adj Close]]-DAX__2019_2020__33[[#This Row],[Adj Open]]</f>
        <v>8.4972292435416819E-3</v>
      </c>
      <c r="K11665" s="50">
        <v>2254557</v>
      </c>
    </row>
    <row r="11666" spans="1:11" x14ac:dyDescent="0.3">
      <c r="A11666" s="51" t="str">
        <f t="shared" si="188"/>
        <v>RWE.DE</v>
      </c>
      <c r="B11666" s="52" t="s">
        <v>132</v>
      </c>
      <c r="C11666" s="50" t="s">
        <v>23366</v>
      </c>
      <c r="D11666" s="50">
        <f>DAX__2019_2020__33[[#This Row],[Open]]*(DAX__2019_2020__33[[#This Row],[Adj Close]]/DAX__2019_2020__33[[#This Row],[Close]])</f>
        <v>18.549453318082882</v>
      </c>
      <c r="E11666" s="50" t="s">
        <v>23404</v>
      </c>
      <c r="F11666" s="50" t="s">
        <v>22323</v>
      </c>
      <c r="G11666" s="50" t="s">
        <v>23412</v>
      </c>
      <c r="H11666" s="50" t="s">
        <v>26278</v>
      </c>
      <c r="I11666" s="50">
        <f>(DAX__2019_2020__33[[#This Row],[Adj Close]]-DAX__2019_2020__33[[#This Row],[Adj Open]])/DAX__2019_2020__33[[#This Row],[Adj Open]]</f>
        <v>9.6198350893265637E-3</v>
      </c>
      <c r="J11666" s="50">
        <f>DAX__2019_2020__33[[#This Row],[Adj Close]]-DAX__2019_2020__33[[#This Row],[Adj Open]]</f>
        <v>0.17844268191711876</v>
      </c>
      <c r="K11666" s="50">
        <v>3588004</v>
      </c>
    </row>
    <row r="11667" spans="1:11" x14ac:dyDescent="0.3">
      <c r="A11667" s="51" t="str">
        <f t="shared" si="188"/>
        <v>RWE.DE</v>
      </c>
      <c r="B11667" s="52" t="s">
        <v>133</v>
      </c>
      <c r="C11667" s="50" t="s">
        <v>23412</v>
      </c>
      <c r="D11667" s="50">
        <f>DAX__2019_2020__33[[#This Row],[Open]]*(DAX__2019_2020__33[[#This Row],[Adj Close]]/DAX__2019_2020__33[[#This Row],[Close]])</f>
        <v>18.727898639196816</v>
      </c>
      <c r="E11667" s="50" t="s">
        <v>26279</v>
      </c>
      <c r="F11667" s="50" t="s">
        <v>26212</v>
      </c>
      <c r="G11667" s="50" t="s">
        <v>23397</v>
      </c>
      <c r="H11667" s="50" t="s">
        <v>26272</v>
      </c>
      <c r="I11667" s="50">
        <f>(DAX__2019_2020__33[[#This Row],[Adj Close]]-DAX__2019_2020__33[[#This Row],[Adj Open]])/DAX__2019_2020__33[[#This Row],[Adj Open]]</f>
        <v>-1.7241423900116935E-2</v>
      </c>
      <c r="J11667" s="50">
        <f>DAX__2019_2020__33[[#This Row],[Adj Close]]-DAX__2019_2020__33[[#This Row],[Adj Open]]</f>
        <v>-0.32289563919681541</v>
      </c>
      <c r="K11667" s="50">
        <v>3424222</v>
      </c>
    </row>
    <row r="11668" spans="1:11" x14ac:dyDescent="0.3">
      <c r="A11668" s="51" t="str">
        <f t="shared" si="188"/>
        <v>RWE.DE</v>
      </c>
      <c r="B11668" s="52" t="s">
        <v>134</v>
      </c>
      <c r="C11668" s="50" t="s">
        <v>22312</v>
      </c>
      <c r="D11668" s="50">
        <f>DAX__2019_2020__33[[#This Row],[Open]]*(DAX__2019_2020__33[[#This Row],[Adj Close]]/DAX__2019_2020__33[[#This Row],[Close]])</f>
        <v>17.886669702709867</v>
      </c>
      <c r="E11668" s="50" t="s">
        <v>17113</v>
      </c>
      <c r="F11668" s="50" t="s">
        <v>17082</v>
      </c>
      <c r="G11668" s="50" t="s">
        <v>26238</v>
      </c>
      <c r="H11668" s="50" t="s">
        <v>26280</v>
      </c>
      <c r="I11668" s="50">
        <f>(DAX__2019_2020__33[[#This Row],[Adj Close]]-DAX__2019_2020__33[[#This Row],[Adj Open]])/DAX__2019_2020__33[[#This Row],[Adj Open]]</f>
        <v>4.7980999904085712E-2</v>
      </c>
      <c r="J11668" s="50">
        <f>DAX__2019_2020__33[[#This Row],[Adj Close]]-DAX__2019_2020__33[[#This Row],[Adj Open]]</f>
        <v>0.85822029729013494</v>
      </c>
      <c r="K11668" s="50">
        <v>4895213</v>
      </c>
    </row>
    <row r="11669" spans="1:11" x14ac:dyDescent="0.3">
      <c r="A11669" s="51" t="str">
        <f t="shared" si="188"/>
        <v>RWE.DE</v>
      </c>
      <c r="B11669" s="52" t="s">
        <v>135</v>
      </c>
      <c r="C11669" s="50" t="s">
        <v>26281</v>
      </c>
      <c r="D11669" s="50">
        <f>DAX__2019_2020__33[[#This Row],[Open]]*(DAX__2019_2020__33[[#This Row],[Adj Close]]/DAX__2019_2020__33[[#This Row],[Close]])</f>
        <v>18.736391035559361</v>
      </c>
      <c r="E11669" s="50" t="s">
        <v>26282</v>
      </c>
      <c r="F11669" s="50" t="s">
        <v>23415</v>
      </c>
      <c r="G11669" s="50" t="s">
        <v>23001</v>
      </c>
      <c r="H11669" s="50" t="s">
        <v>26283</v>
      </c>
      <c r="I11669" s="50">
        <f>(DAX__2019_2020__33[[#This Row],[Adj Close]]-DAX__2019_2020__33[[#This Row],[Adj Open]])/DAX__2019_2020__33[[#This Row],[Adj Open]]</f>
        <v>1.9954694782525761E-2</v>
      </c>
      <c r="J11669" s="50">
        <f>DAX__2019_2020__33[[#This Row],[Adj Close]]-DAX__2019_2020__33[[#This Row],[Adj Open]]</f>
        <v>0.37387896444063884</v>
      </c>
      <c r="K11669" s="50">
        <v>6917621</v>
      </c>
    </row>
    <row r="11670" spans="1:11" x14ac:dyDescent="0.3">
      <c r="A11670" s="51" t="str">
        <f t="shared" si="188"/>
        <v>RWE.DE</v>
      </c>
      <c r="B11670" s="52" t="s">
        <v>136</v>
      </c>
      <c r="C11670" s="50" t="s">
        <v>23001</v>
      </c>
      <c r="D11670" s="50">
        <f>DAX__2019_2020__33[[#This Row],[Open]]*(DAX__2019_2020__33[[#This Row],[Adj Close]]/DAX__2019_2020__33[[#This Row],[Close]])</f>
        <v>19.110270469191594</v>
      </c>
      <c r="E11670" s="50" t="s">
        <v>26284</v>
      </c>
      <c r="F11670" s="50" t="s">
        <v>23364</v>
      </c>
      <c r="G11670" s="50" t="s">
        <v>21413</v>
      </c>
      <c r="H11670" s="50" t="s">
        <v>26285</v>
      </c>
      <c r="I11670" s="50">
        <f>(DAX__2019_2020__33[[#This Row],[Adj Close]]-DAX__2019_2020__33[[#This Row],[Adj Open]])/DAX__2019_2020__33[[#This Row],[Adj Open]]</f>
        <v>2.6678079146287099E-3</v>
      </c>
      <c r="J11670" s="50">
        <f>DAX__2019_2020__33[[#This Row],[Adj Close]]-DAX__2019_2020__33[[#This Row],[Adj Open]]</f>
        <v>5.0982530808404647E-2</v>
      </c>
      <c r="K11670" s="50">
        <v>2775235</v>
      </c>
    </row>
    <row r="11671" spans="1:11" x14ac:dyDescent="0.3">
      <c r="A11671" s="51" t="str">
        <f t="shared" si="188"/>
        <v>RWE.DE</v>
      </c>
      <c r="B11671" s="52" t="s">
        <v>137</v>
      </c>
      <c r="C11671" s="50" t="s">
        <v>26286</v>
      </c>
      <c r="D11671" s="50">
        <f>DAX__2019_2020__33[[#This Row],[Open]]*(DAX__2019_2020__33[[#This Row],[Adj Close]]/DAX__2019_2020__33[[#This Row],[Close]])</f>
        <v>19.135762070409385</v>
      </c>
      <c r="E11671" s="50" t="s">
        <v>21402</v>
      </c>
      <c r="F11671" s="50" t="s">
        <v>23364</v>
      </c>
      <c r="G11671" s="50" t="s">
        <v>23364</v>
      </c>
      <c r="H11671" s="50" t="s">
        <v>26252</v>
      </c>
      <c r="I11671" s="50">
        <f>(DAX__2019_2020__33[[#This Row],[Adj Close]]-DAX__2019_2020__33[[#This Row],[Adj Open]])/DAX__2019_2020__33[[#This Row],[Adj Open]]</f>
        <v>-6.2167406749555048E-3</v>
      </c>
      <c r="J11671" s="50">
        <f>DAX__2019_2020__33[[#This Row],[Adj Close]]-DAX__2019_2020__33[[#This Row],[Adj Open]]</f>
        <v>-0.11896207040938478</v>
      </c>
      <c r="K11671" s="50">
        <v>2415361</v>
      </c>
    </row>
    <row r="11672" spans="1:11" x14ac:dyDescent="0.3">
      <c r="A11672" s="51" t="str">
        <f t="shared" si="188"/>
        <v>RWE.DE</v>
      </c>
      <c r="B11672" s="52" t="s">
        <v>138</v>
      </c>
      <c r="C11672" s="50" t="s">
        <v>26254</v>
      </c>
      <c r="D11672" s="50">
        <f>DAX__2019_2020__33[[#This Row],[Open]]*(DAX__2019_2020__33[[#This Row],[Adj Close]]/DAX__2019_2020__33[[#This Row],[Close]])</f>
        <v>19.008305153270406</v>
      </c>
      <c r="E11672" s="50" t="s">
        <v>26250</v>
      </c>
      <c r="F11672" s="50" t="s">
        <v>26287</v>
      </c>
      <c r="G11672" s="50" t="s">
        <v>23420</v>
      </c>
      <c r="H11672" s="50" t="s">
        <v>26288</v>
      </c>
      <c r="I11672" s="50">
        <f>(DAX__2019_2020__33[[#This Row],[Adj Close]]-DAX__2019_2020__33[[#This Row],[Adj Open]])/DAX__2019_2020__33[[#This Row],[Adj Open]]</f>
        <v>-4.4703171895253326E-3</v>
      </c>
      <c r="J11672" s="50">
        <f>DAX__2019_2020__33[[#This Row],[Adj Close]]-DAX__2019_2020__33[[#This Row],[Adj Open]]</f>
        <v>-8.4973153270407664E-2</v>
      </c>
      <c r="K11672" s="50">
        <v>2462974</v>
      </c>
    </row>
    <row r="11673" spans="1:11" x14ac:dyDescent="0.3">
      <c r="A11673" s="51" t="str">
        <f t="shared" si="188"/>
        <v>RWE.DE</v>
      </c>
      <c r="B11673" s="52" t="s">
        <v>139</v>
      </c>
      <c r="C11673" s="50" t="s">
        <v>21420</v>
      </c>
      <c r="D11673" s="50">
        <f>DAX__2019_2020__33[[#This Row],[Open]]*(DAX__2019_2020__33[[#This Row],[Adj Close]]/DAX__2019_2020__33[[#This Row],[Close]])</f>
        <v>18.906335494851866</v>
      </c>
      <c r="E11673" s="50" t="s">
        <v>23460</v>
      </c>
      <c r="F11673" s="50" t="s">
        <v>17113</v>
      </c>
      <c r="G11673" s="50" t="s">
        <v>21405</v>
      </c>
      <c r="H11673" s="50" t="s">
        <v>26289</v>
      </c>
      <c r="I11673" s="50">
        <f>(DAX__2019_2020__33[[#This Row],[Adj Close]]-DAX__2019_2020__33[[#This Row],[Adj Open]])/DAX__2019_2020__33[[#This Row],[Adj Open]]</f>
        <v>3.5955011235955042E-2</v>
      </c>
      <c r="J11673" s="50">
        <f>DAX__2019_2020__33[[#This Row],[Adj Close]]-DAX__2019_2020__33[[#This Row],[Adj Open]]</f>
        <v>0.67977750514813451</v>
      </c>
      <c r="K11673" s="50">
        <v>4594256</v>
      </c>
    </row>
    <row r="11674" spans="1:11" x14ac:dyDescent="0.3">
      <c r="A11674" s="51" t="str">
        <f t="shared" si="188"/>
        <v>RWE.DE</v>
      </c>
      <c r="B11674" s="52" t="s">
        <v>140</v>
      </c>
      <c r="C11674" s="50" t="s">
        <v>26290</v>
      </c>
      <c r="D11674" s="50">
        <f>DAX__2019_2020__33[[#This Row],[Open]]*(DAX__2019_2020__33[[#This Row],[Adj Close]]/DAX__2019_2020__33[[#This Row],[Close]])</f>
        <v>19.747563253894736</v>
      </c>
      <c r="E11674" s="50" t="s">
        <v>26291</v>
      </c>
      <c r="F11674" s="50" t="s">
        <v>23378</v>
      </c>
      <c r="G11674" s="50" t="s">
        <v>21428</v>
      </c>
      <c r="H11674" s="50" t="s">
        <v>26292</v>
      </c>
      <c r="I11674" s="50">
        <f>(DAX__2019_2020__33[[#This Row],[Adj Close]]-DAX__2019_2020__33[[#This Row],[Adj Open]])/DAX__2019_2020__33[[#This Row],[Adj Open]]</f>
        <v>2.1944922547332182E-2</v>
      </c>
      <c r="J11674" s="50">
        <f>DAX__2019_2020__33[[#This Row],[Adj Close]]-DAX__2019_2020__33[[#This Row],[Adj Open]]</f>
        <v>0.43335874610526304</v>
      </c>
      <c r="K11674" s="50">
        <v>5999075</v>
      </c>
    </row>
    <row r="11675" spans="1:11" x14ac:dyDescent="0.3">
      <c r="A11675" s="51" t="str">
        <f t="shared" si="188"/>
        <v>RWE.DE</v>
      </c>
      <c r="B11675" s="52" t="s">
        <v>141</v>
      </c>
      <c r="C11675" s="50" t="s">
        <v>26293</v>
      </c>
      <c r="D11675" s="50">
        <f>DAX__2019_2020__33[[#This Row],[Open]]*(DAX__2019_2020__33[[#This Row],[Adj Close]]/DAX__2019_2020__33[[#This Row],[Close]])</f>
        <v>19.942998355784589</v>
      </c>
      <c r="E11675" s="50" t="s">
        <v>26294</v>
      </c>
      <c r="F11675" s="50" t="s">
        <v>26295</v>
      </c>
      <c r="G11675" s="50" t="s">
        <v>16018</v>
      </c>
      <c r="H11675" s="50" t="s">
        <v>26296</v>
      </c>
      <c r="I11675" s="50">
        <f>(DAX__2019_2020__33[[#This Row],[Adj Close]]-DAX__2019_2020__33[[#This Row],[Adj Open]])/DAX__2019_2020__33[[#This Row],[Adj Open]]</f>
        <v>3.6642566537816924E-2</v>
      </c>
      <c r="J11675" s="50">
        <f>DAX__2019_2020__33[[#This Row],[Adj Close]]-DAX__2019_2020__33[[#This Row],[Adj Open]]</f>
        <v>0.73076264421541026</v>
      </c>
      <c r="K11675" s="50">
        <v>4595577</v>
      </c>
    </row>
    <row r="11676" spans="1:11" x14ac:dyDescent="0.3">
      <c r="A11676" s="51" t="str">
        <f t="shared" si="188"/>
        <v>RWE.DE</v>
      </c>
      <c r="B11676" s="52" t="s">
        <v>142</v>
      </c>
      <c r="C11676" s="50" t="s">
        <v>26297</v>
      </c>
      <c r="D11676" s="50">
        <f>DAX__2019_2020__33[[#This Row],[Open]]*(DAX__2019_2020__33[[#This Row],[Adj Close]]/DAX__2019_2020__33[[#This Row],[Close]])</f>
        <v>20.767232617195081</v>
      </c>
      <c r="E11676" s="50" t="s">
        <v>26298</v>
      </c>
      <c r="F11676" s="50" t="s">
        <v>26299</v>
      </c>
      <c r="G11676" s="50" t="s">
        <v>26300</v>
      </c>
      <c r="H11676" s="50" t="s">
        <v>26301</v>
      </c>
      <c r="I11676" s="50">
        <f>(DAX__2019_2020__33[[#This Row],[Adj Close]]-DAX__2019_2020__33[[#This Row],[Adj Open]])/DAX__2019_2020__33[[#This Row],[Adj Open]]</f>
        <v>-2.2913337851336282E-2</v>
      </c>
      <c r="J11676" s="50">
        <f>DAX__2019_2020__33[[#This Row],[Adj Close]]-DAX__2019_2020__33[[#This Row],[Adj Open]]</f>
        <v>-0.47584661719508148</v>
      </c>
      <c r="K11676" s="50">
        <v>4450571</v>
      </c>
    </row>
    <row r="11677" spans="1:11" x14ac:dyDescent="0.3">
      <c r="A11677" s="51" t="str">
        <f t="shared" si="188"/>
        <v>RWE.DE</v>
      </c>
      <c r="B11677" s="52" t="s">
        <v>143</v>
      </c>
      <c r="C11677" s="50" t="s">
        <v>16006</v>
      </c>
      <c r="D11677" s="50">
        <f>DAX__2019_2020__33[[#This Row],[Open]]*(DAX__2019_2020__33[[#This Row],[Adj Close]]/DAX__2019_2020__33[[#This Row],[Close]])</f>
        <v>20.384856072448596</v>
      </c>
      <c r="E11677" s="50" t="s">
        <v>23525</v>
      </c>
      <c r="F11677" s="50" t="s">
        <v>1648</v>
      </c>
      <c r="G11677" s="50" t="s">
        <v>26302</v>
      </c>
      <c r="H11677" s="50" t="s">
        <v>26303</v>
      </c>
      <c r="I11677" s="50">
        <f>(DAX__2019_2020__33[[#This Row],[Adj Close]]-DAX__2019_2020__33[[#This Row],[Adj Open]])/DAX__2019_2020__33[[#This Row],[Adj Open]]</f>
        <v>-1.6673197165485141E-3</v>
      </c>
      <c r="J11677" s="50">
        <f>DAX__2019_2020__33[[#This Row],[Adj Close]]-DAX__2019_2020__33[[#This Row],[Adj Open]]</f>
        <v>-3.3988072448597251E-2</v>
      </c>
      <c r="K11677" s="50">
        <v>2769133</v>
      </c>
    </row>
    <row r="11678" spans="1:11" x14ac:dyDescent="0.3">
      <c r="A11678" s="51" t="str">
        <f t="shared" si="188"/>
        <v>RWE.DE</v>
      </c>
      <c r="B11678" s="52" t="s">
        <v>144</v>
      </c>
      <c r="C11678" s="50" t="s">
        <v>26304</v>
      </c>
      <c r="D11678" s="50">
        <f>DAX__2019_2020__33[[#This Row],[Open]]*(DAX__2019_2020__33[[#This Row],[Adj Close]]/DAX__2019_2020__33[[#This Row],[Close]])</f>
        <v>20.231904301371255</v>
      </c>
      <c r="E11678" s="50" t="s">
        <v>21430</v>
      </c>
      <c r="F11678" s="50" t="s">
        <v>16003</v>
      </c>
      <c r="G11678" s="50" t="s">
        <v>26305</v>
      </c>
      <c r="H11678" s="50" t="s">
        <v>26306</v>
      </c>
      <c r="I11678" s="50">
        <f>(DAX__2019_2020__33[[#This Row],[Adj Close]]-DAX__2019_2020__33[[#This Row],[Adj Open]])/DAX__2019_2020__33[[#This Row],[Adj Open]]</f>
        <v>-2.0999160898746818E-3</v>
      </c>
      <c r="J11678" s="50">
        <f>DAX__2019_2020__33[[#This Row],[Adj Close]]-DAX__2019_2020__33[[#This Row],[Adj Open]]</f>
        <v>-4.248530137125428E-2</v>
      </c>
      <c r="K11678" s="50">
        <v>2416147</v>
      </c>
    </row>
    <row r="11679" spans="1:11" x14ac:dyDescent="0.3">
      <c r="A11679" s="51" t="str">
        <f t="shared" si="188"/>
        <v>RWE.DE</v>
      </c>
      <c r="B11679" s="52" t="s">
        <v>145</v>
      </c>
      <c r="C11679" s="50" t="s">
        <v>23583</v>
      </c>
      <c r="D11679" s="50">
        <f>DAX__2019_2020__33[[#This Row],[Open]]*(DAX__2019_2020__33[[#This Row],[Adj Close]]/DAX__2019_2020__33[[#This Row],[Close]])</f>
        <v>20.316877230125524</v>
      </c>
      <c r="E11679" s="50" t="s">
        <v>26302</v>
      </c>
      <c r="F11679" s="50" t="s">
        <v>17053</v>
      </c>
      <c r="G11679" s="50" t="s">
        <v>21433</v>
      </c>
      <c r="H11679" s="50" t="s">
        <v>26307</v>
      </c>
      <c r="I11679" s="50">
        <f>(DAX__2019_2020__33[[#This Row],[Adj Close]]-DAX__2019_2020__33[[#This Row],[Adj Open]])/DAX__2019_2020__33[[#This Row],[Adj Open]]</f>
        <v>-4.1823504809708744E-4</v>
      </c>
      <c r="J11679" s="50">
        <f>DAX__2019_2020__33[[#This Row],[Adj Close]]-DAX__2019_2020__33[[#This Row],[Adj Open]]</f>
        <v>-8.4972301255241689E-3</v>
      </c>
      <c r="K11679" s="50">
        <v>2292885</v>
      </c>
    </row>
    <row r="11680" spans="1:11" x14ac:dyDescent="0.3">
      <c r="A11680" s="51" t="str">
        <f t="shared" si="188"/>
        <v>RWE.DE</v>
      </c>
      <c r="B11680" s="52" t="s">
        <v>146</v>
      </c>
      <c r="C11680" s="50" t="s">
        <v>26308</v>
      </c>
      <c r="D11680" s="50">
        <f>DAX__2019_2020__33[[#This Row],[Open]]*(DAX__2019_2020__33[[#This Row],[Adj Close]]/DAX__2019_2020__33[[#This Row],[Close]])</f>
        <v>20.401848032544379</v>
      </c>
      <c r="E11680" s="50" t="s">
        <v>23525</v>
      </c>
      <c r="F11680" s="50" t="s">
        <v>26309</v>
      </c>
      <c r="G11680" s="50" t="s">
        <v>26310</v>
      </c>
      <c r="H11680" s="50" t="s">
        <v>26311</v>
      </c>
      <c r="I11680" s="50">
        <f>(DAX__2019_2020__33[[#This Row],[Adj Close]]-DAX__2019_2020__33[[#This Row],[Adj Open]])/DAX__2019_2020__33[[#This Row],[Adj Open]]</f>
        <v>-1.4577259475218752E-2</v>
      </c>
      <c r="J11680" s="50">
        <f>DAX__2019_2020__33[[#This Row],[Adj Close]]-DAX__2019_2020__33[[#This Row],[Adj Open]]</f>
        <v>-0.29740303254438061</v>
      </c>
      <c r="K11680" s="50">
        <v>2420420</v>
      </c>
    </row>
    <row r="11681" spans="1:11" x14ac:dyDescent="0.3">
      <c r="A11681" s="51" t="str">
        <f t="shared" ref="A11681:A11744" si="189">"RWE.DE"</f>
        <v>RWE.DE</v>
      </c>
      <c r="B11681" s="52" t="s">
        <v>147</v>
      </c>
      <c r="C11681" s="50" t="s">
        <v>21396</v>
      </c>
      <c r="D11681" s="50">
        <f>DAX__2019_2020__33[[#This Row],[Open]]*(DAX__2019_2020__33[[#This Row],[Adj Close]]/DAX__2019_2020__33[[#This Row],[Close]])</f>
        <v>20.095947166034552</v>
      </c>
      <c r="E11681" s="50" t="s">
        <v>16008</v>
      </c>
      <c r="F11681" s="50" t="s">
        <v>21395</v>
      </c>
      <c r="G11681" s="50" t="s">
        <v>26299</v>
      </c>
      <c r="H11681" s="50" t="s">
        <v>26312</v>
      </c>
      <c r="I11681" s="50">
        <f>(DAX__2019_2020__33[[#This Row],[Adj Close]]-DAX__2019_2020__33[[#This Row],[Adj Open]])/DAX__2019_2020__33[[#This Row],[Adj Open]]</f>
        <v>3.3826638477802416E-3</v>
      </c>
      <c r="J11681" s="50">
        <f>DAX__2019_2020__33[[#This Row],[Adj Close]]-DAX__2019_2020__33[[#This Row],[Adj Open]]</f>
        <v>6.7977833965446877E-2</v>
      </c>
      <c r="K11681" s="50">
        <v>1685334</v>
      </c>
    </row>
    <row r="11682" spans="1:11" x14ac:dyDescent="0.3">
      <c r="A11682" s="51" t="str">
        <f t="shared" si="189"/>
        <v>RWE.DE</v>
      </c>
      <c r="B11682" s="52" t="s">
        <v>148</v>
      </c>
      <c r="C11682" s="50" t="s">
        <v>21414</v>
      </c>
      <c r="D11682" s="50">
        <f>DAX__2019_2020__33[[#This Row],[Open]]*(DAX__2019_2020__33[[#This Row],[Adj Close]]/DAX__2019_2020__33[[#This Row],[Close]])</f>
        <v>20.265894543750001</v>
      </c>
      <c r="E11682" s="50" t="s">
        <v>26313</v>
      </c>
      <c r="F11682" s="50" t="s">
        <v>17097</v>
      </c>
      <c r="G11682" s="50" t="s">
        <v>21406</v>
      </c>
      <c r="H11682" s="50" t="s">
        <v>26314</v>
      </c>
      <c r="I11682" s="50">
        <f>(DAX__2019_2020__33[[#This Row],[Adj Close]]-DAX__2019_2020__33[[#This Row],[Adj Open]])/DAX__2019_2020__33[[#This Row],[Adj Open]]</f>
        <v>6.2893081761006431E-3</v>
      </c>
      <c r="J11682" s="50">
        <f>DAX__2019_2020__33[[#This Row],[Adj Close]]-DAX__2019_2020__33[[#This Row],[Adj Open]]</f>
        <v>0.1274584562500003</v>
      </c>
      <c r="K11682" s="50">
        <v>2141975</v>
      </c>
    </row>
    <row r="11683" spans="1:11" x14ac:dyDescent="0.3">
      <c r="A11683" s="51" t="str">
        <f t="shared" si="189"/>
        <v>RWE.DE</v>
      </c>
      <c r="B11683" s="52" t="s">
        <v>149</v>
      </c>
      <c r="C11683" s="50" t="s">
        <v>23485</v>
      </c>
      <c r="D11683" s="50">
        <f>DAX__2019_2020__33[[#This Row],[Open]]*(DAX__2019_2020__33[[#This Row],[Adj Close]]/DAX__2019_2020__33[[#This Row],[Close]])</f>
        <v>20.299880662940268</v>
      </c>
      <c r="E11683" s="50" t="s">
        <v>26315</v>
      </c>
      <c r="F11683" s="50" t="s">
        <v>26316</v>
      </c>
      <c r="G11683" s="50" t="s">
        <v>21432</v>
      </c>
      <c r="H11683" s="50" t="s">
        <v>26317</v>
      </c>
      <c r="I11683" s="50">
        <f>(DAX__2019_2020__33[[#This Row],[Adj Close]]-DAX__2019_2020__33[[#This Row],[Adj Open]])/DAX__2019_2020__33[[#This Row],[Adj Open]]</f>
        <v>-7.9530350754723443E-3</v>
      </c>
      <c r="J11683" s="50">
        <f>DAX__2019_2020__33[[#This Row],[Adj Close]]-DAX__2019_2020__33[[#This Row],[Adj Open]]</f>
        <v>-0.16144566294026674</v>
      </c>
      <c r="K11683" s="50">
        <v>2759035</v>
      </c>
    </row>
    <row r="11684" spans="1:11" x14ac:dyDescent="0.3">
      <c r="A11684" s="51" t="str">
        <f t="shared" si="189"/>
        <v>RWE.DE</v>
      </c>
      <c r="B11684" s="52" t="s">
        <v>150</v>
      </c>
      <c r="C11684" s="50" t="s">
        <v>26318</v>
      </c>
      <c r="D11684" s="50">
        <f>DAX__2019_2020__33[[#This Row],[Open]]*(DAX__2019_2020__33[[#This Row],[Adj Close]]/DAX__2019_2020__33[[#This Row],[Close]])</f>
        <v>20.206414395899372</v>
      </c>
      <c r="E11684" s="50" t="s">
        <v>23488</v>
      </c>
      <c r="F11684" s="50" t="s">
        <v>21396</v>
      </c>
      <c r="G11684" s="50" t="s">
        <v>17135</v>
      </c>
      <c r="H11684" s="50" t="s">
        <v>26319</v>
      </c>
      <c r="I11684" s="50">
        <f>(DAX__2019_2020__33[[#This Row],[Adj Close]]-DAX__2019_2020__33[[#This Row],[Adj Open]])/DAX__2019_2020__33[[#This Row],[Adj Open]]</f>
        <v>6.3077793815063433E-3</v>
      </c>
      <c r="J11684" s="50">
        <f>DAX__2019_2020__33[[#This Row],[Adj Close]]-DAX__2019_2020__33[[#This Row],[Adj Open]]</f>
        <v>0.12745760410062701</v>
      </c>
      <c r="K11684" s="50">
        <v>2276615</v>
      </c>
    </row>
    <row r="11685" spans="1:11" x14ac:dyDescent="0.3">
      <c r="A11685" s="51" t="str">
        <f t="shared" si="189"/>
        <v>RWE.DE</v>
      </c>
      <c r="B11685" s="52" t="s">
        <v>151</v>
      </c>
      <c r="C11685" s="50" t="s">
        <v>16006</v>
      </c>
      <c r="D11685" s="50">
        <f>DAX__2019_2020__33[[#This Row],[Open]]*(DAX__2019_2020__33[[#This Row],[Adj Close]]/DAX__2019_2020__33[[#This Row],[Close]])</f>
        <v>20.38485296038769</v>
      </c>
      <c r="E11685" s="50" t="s">
        <v>26320</v>
      </c>
      <c r="F11685" s="50" t="s">
        <v>21432</v>
      </c>
      <c r="G11685" s="50" t="s">
        <v>26299</v>
      </c>
      <c r="H11685" s="50" t="s">
        <v>26312</v>
      </c>
      <c r="I11685" s="50">
        <f>(DAX__2019_2020__33[[#This Row],[Adj Close]]-DAX__2019_2020__33[[#This Row],[Adj Open]])/DAX__2019_2020__33[[#This Row],[Adj Open]]</f>
        <v>-1.0837849103793049E-2</v>
      </c>
      <c r="J11685" s="50">
        <f>DAX__2019_2020__33[[#This Row],[Adj Close]]-DAX__2019_2020__33[[#This Row],[Adj Open]]</f>
        <v>-0.2209279603876908</v>
      </c>
      <c r="K11685" s="50">
        <v>2384098</v>
      </c>
    </row>
    <row r="11686" spans="1:11" x14ac:dyDescent="0.3">
      <c r="A11686" s="51" t="str">
        <f t="shared" si="189"/>
        <v>RWE.DE</v>
      </c>
      <c r="B11686" s="52" t="s">
        <v>152</v>
      </c>
      <c r="C11686" s="50" t="s">
        <v>21428</v>
      </c>
      <c r="D11686" s="50">
        <f>DAX__2019_2020__33[[#This Row],[Open]]*(DAX__2019_2020__33[[#This Row],[Adj Close]]/DAX__2019_2020__33[[#This Row],[Close]])</f>
        <v>20.180923689727464</v>
      </c>
      <c r="E11686" s="50" t="s">
        <v>23488</v>
      </c>
      <c r="F11686" s="50" t="s">
        <v>26321</v>
      </c>
      <c r="G11686" s="50" t="s">
        <v>21414</v>
      </c>
      <c r="H11686" s="50" t="s">
        <v>26322</v>
      </c>
      <c r="I11686" s="50">
        <f>(DAX__2019_2020__33[[#This Row],[Adj Close]]-DAX__2019_2020__33[[#This Row],[Adj Open]])/DAX__2019_2020__33[[#This Row],[Adj Open]]</f>
        <v>4.2105263157894909E-3</v>
      </c>
      <c r="J11686" s="50">
        <f>DAX__2019_2020__33[[#This Row],[Adj Close]]-DAX__2019_2020__33[[#This Row],[Adj Open]]</f>
        <v>8.4972310272537044E-2</v>
      </c>
      <c r="K11686" s="50">
        <v>2261818</v>
      </c>
    </row>
    <row r="11687" spans="1:11" x14ac:dyDescent="0.3">
      <c r="A11687" s="51" t="str">
        <f t="shared" si="189"/>
        <v>RWE.DE</v>
      </c>
      <c r="B11687" s="52" t="s">
        <v>153</v>
      </c>
      <c r="C11687" s="50" t="s">
        <v>26323</v>
      </c>
      <c r="D11687" s="50">
        <f>DAX__2019_2020__33[[#This Row],[Open]]*(DAX__2019_2020__33[[#This Row],[Adj Close]]/DAX__2019_2020__33[[#This Row],[Close]])</f>
        <v>20.27439102657247</v>
      </c>
      <c r="E11687" s="50" t="s">
        <v>26324</v>
      </c>
      <c r="F11687" s="50" t="s">
        <v>26318</v>
      </c>
      <c r="G11687" s="50" t="s">
        <v>23451</v>
      </c>
      <c r="H11687" s="50" t="s">
        <v>26325</v>
      </c>
      <c r="I11687" s="50">
        <f>(DAX__2019_2020__33[[#This Row],[Adj Close]]-DAX__2019_2020__33[[#This Row],[Adj Open]])/DAX__2019_2020__33[[#This Row],[Adj Open]]</f>
        <v>1.089689811831936E-2</v>
      </c>
      <c r="J11687" s="50">
        <f>DAX__2019_2020__33[[#This Row],[Adj Close]]-DAX__2019_2020__33[[#This Row],[Adj Open]]</f>
        <v>0.22092797342752846</v>
      </c>
      <c r="K11687" s="50">
        <v>2727534</v>
      </c>
    </row>
    <row r="11688" spans="1:11" x14ac:dyDescent="0.3">
      <c r="A11688" s="51" t="str">
        <f t="shared" si="189"/>
        <v>RWE.DE</v>
      </c>
      <c r="B11688" s="52" t="s">
        <v>154</v>
      </c>
      <c r="C11688" s="50" t="s">
        <v>26326</v>
      </c>
      <c r="D11688" s="50">
        <f>DAX__2019_2020__33[[#This Row],[Open]]*(DAX__2019_2020__33[[#This Row],[Adj Close]]/DAX__2019_2020__33[[#This Row],[Close]])</f>
        <v>20.452830794353137</v>
      </c>
      <c r="E11688" s="50" t="s">
        <v>17132</v>
      </c>
      <c r="F11688" s="50" t="s">
        <v>23481</v>
      </c>
      <c r="G11688" s="50" t="s">
        <v>26299</v>
      </c>
      <c r="H11688" s="50" t="s">
        <v>26312</v>
      </c>
      <c r="I11688" s="50">
        <f>(DAX__2019_2020__33[[#This Row],[Adj Close]]-DAX__2019_2020__33[[#This Row],[Adj Open]])/DAX__2019_2020__33[[#This Row],[Adj Open]]</f>
        <v>-1.4125467386788448E-2</v>
      </c>
      <c r="J11688" s="50">
        <f>DAX__2019_2020__33[[#This Row],[Adj Close]]-DAX__2019_2020__33[[#This Row],[Adj Open]]</f>
        <v>-0.28890579435313768</v>
      </c>
      <c r="K11688" s="50">
        <v>2316984</v>
      </c>
    </row>
    <row r="11689" spans="1:11" x14ac:dyDescent="0.3">
      <c r="A11689" s="51" t="str">
        <f t="shared" si="189"/>
        <v>RWE.DE</v>
      </c>
      <c r="B11689" s="52" t="s">
        <v>155</v>
      </c>
      <c r="C11689" s="50" t="s">
        <v>16012</v>
      </c>
      <c r="D11689" s="50">
        <f>DAX__2019_2020__33[[#This Row],[Open]]*(DAX__2019_2020__33[[#This Row],[Adj Close]]/DAX__2019_2020__33[[#This Row],[Close]])</f>
        <v>20.197917077778971</v>
      </c>
      <c r="E11689" s="50" t="s">
        <v>26302</v>
      </c>
      <c r="F11689" s="50" t="s">
        <v>21409</v>
      </c>
      <c r="G11689" s="50" t="s">
        <v>26327</v>
      </c>
      <c r="H11689" s="50" t="s">
        <v>26328</v>
      </c>
      <c r="I11689" s="50">
        <f>(DAX__2019_2020__33[[#This Row],[Adj Close]]-DAX__2019_2020__33[[#This Row],[Adj Open]])/DAX__2019_2020__33[[#This Row],[Adj Open]]</f>
        <v>-5.8898190997055061E-3</v>
      </c>
      <c r="J11689" s="50">
        <f>DAX__2019_2020__33[[#This Row],[Adj Close]]-DAX__2019_2020__33[[#This Row],[Adj Open]]</f>
        <v>-0.11896207777897061</v>
      </c>
      <c r="K11689" s="50">
        <v>2634379</v>
      </c>
    </row>
    <row r="11690" spans="1:11" x14ac:dyDescent="0.3">
      <c r="A11690" s="51" t="str">
        <f t="shared" si="189"/>
        <v>RWE.DE</v>
      </c>
      <c r="B11690" s="52" t="s">
        <v>156</v>
      </c>
      <c r="C11690" s="50" t="s">
        <v>21396</v>
      </c>
      <c r="D11690" s="50">
        <f>DAX__2019_2020__33[[#This Row],[Open]]*(DAX__2019_2020__33[[#This Row],[Adj Close]]/DAX__2019_2020__33[[#This Row],[Close]])</f>
        <v>20.095949381093682</v>
      </c>
      <c r="E11690" s="50" t="s">
        <v>26304</v>
      </c>
      <c r="F11690" s="50" t="s">
        <v>17053</v>
      </c>
      <c r="G11690" s="50" t="s">
        <v>17131</v>
      </c>
      <c r="H11690" s="50" t="s">
        <v>26329</v>
      </c>
      <c r="I11690" s="50">
        <f>(DAX__2019_2020__33[[#This Row],[Adj Close]]-DAX__2019_2020__33[[#This Row],[Adj Open]])/DAX__2019_2020__33[[#This Row],[Adj Open]]</f>
        <v>-2.5369978858350711E-3</v>
      </c>
      <c r="J11690" s="50">
        <f>DAX__2019_2020__33[[#This Row],[Adj Close]]-DAX__2019_2020__33[[#This Row],[Adj Open]]</f>
        <v>-5.0983381093683278E-2</v>
      </c>
      <c r="K11690" s="50">
        <v>1952226</v>
      </c>
    </row>
    <row r="11691" spans="1:11" x14ac:dyDescent="0.3">
      <c r="A11691" s="51" t="str">
        <f t="shared" si="189"/>
        <v>RWE.DE</v>
      </c>
      <c r="B11691" s="52" t="s">
        <v>157</v>
      </c>
      <c r="C11691" s="50" t="s">
        <v>26327</v>
      </c>
      <c r="D11691" s="50">
        <f>DAX__2019_2020__33[[#This Row],[Open]]*(DAX__2019_2020__33[[#This Row],[Adj Close]]/DAX__2019_2020__33[[#This Row],[Close]])</f>
        <v>20.078955457969229</v>
      </c>
      <c r="E11691" s="50" t="s">
        <v>21396</v>
      </c>
      <c r="F11691" s="50" t="s">
        <v>21400</v>
      </c>
      <c r="G11691" s="50" t="s">
        <v>23444</v>
      </c>
      <c r="H11691" s="50" t="s">
        <v>26330</v>
      </c>
      <c r="I11691" s="50">
        <f>(DAX__2019_2020__33[[#This Row],[Adj Close]]-DAX__2019_2020__33[[#This Row],[Adj Open]])/DAX__2019_2020__33[[#This Row],[Adj Open]]</f>
        <v>-2.6237792054074935E-2</v>
      </c>
      <c r="J11691" s="50">
        <f>DAX__2019_2020__33[[#This Row],[Adj Close]]-DAX__2019_2020__33[[#This Row],[Adj Open]]</f>
        <v>-0.52682745796922958</v>
      </c>
      <c r="K11691" s="50">
        <v>4431264</v>
      </c>
    </row>
    <row r="11692" spans="1:11" x14ac:dyDescent="0.3">
      <c r="A11692" s="51" t="str">
        <f t="shared" si="189"/>
        <v>RWE.DE</v>
      </c>
      <c r="B11692" s="52" t="s">
        <v>158</v>
      </c>
      <c r="C11692" s="50" t="s">
        <v>26331</v>
      </c>
      <c r="D11692" s="50">
        <f>DAX__2019_2020__33[[#This Row],[Open]]*(DAX__2019_2020__33[[#This Row],[Adj Close]]/DAX__2019_2020__33[[#This Row],[Close]])</f>
        <v>19.56062384187959</v>
      </c>
      <c r="E11692" s="50" t="s">
        <v>23353</v>
      </c>
      <c r="F11692" s="50" t="s">
        <v>23357</v>
      </c>
      <c r="G11692" s="50" t="s">
        <v>26332</v>
      </c>
      <c r="H11692" s="50" t="s">
        <v>26333</v>
      </c>
      <c r="I11692" s="50">
        <f>(DAX__2019_2020__33[[#This Row],[Adj Close]]-DAX__2019_2020__33[[#This Row],[Adj Open]])/DAX__2019_2020__33[[#This Row],[Adj Open]]</f>
        <v>-5.6473066898348866E-3</v>
      </c>
      <c r="J11692" s="50">
        <f>DAX__2019_2020__33[[#This Row],[Adj Close]]-DAX__2019_2020__33[[#This Row],[Adj Open]]</f>
        <v>-0.11046484187959038</v>
      </c>
      <c r="K11692" s="50">
        <v>3292988</v>
      </c>
    </row>
    <row r="11693" spans="1:11" x14ac:dyDescent="0.3">
      <c r="A11693" s="51" t="str">
        <f t="shared" si="189"/>
        <v>RWE.DE</v>
      </c>
      <c r="B11693" s="52" t="s">
        <v>159</v>
      </c>
      <c r="C11693" s="50" t="s">
        <v>21407</v>
      </c>
      <c r="D11693" s="50">
        <f>DAX__2019_2020__33[[#This Row],[Open]]*(DAX__2019_2020__33[[#This Row],[Adj Close]]/DAX__2019_2020__33[[#This Row],[Close]])</f>
        <v>19.458653999999999</v>
      </c>
      <c r="E11693" s="50" t="s">
        <v>21411</v>
      </c>
      <c r="F11693" s="50" t="s">
        <v>26334</v>
      </c>
      <c r="G11693" s="50" t="s">
        <v>21407</v>
      </c>
      <c r="H11693" s="50" t="s">
        <v>26335</v>
      </c>
      <c r="I11693" s="50">
        <f>(DAX__2019_2020__33[[#This Row],[Adj Close]]-DAX__2019_2020__33[[#This Row],[Adj Open]])/DAX__2019_2020__33[[#This Row],[Adj Open]]</f>
        <v>0</v>
      </c>
      <c r="J11693" s="50">
        <f>DAX__2019_2020__33[[#This Row],[Adj Close]]-DAX__2019_2020__33[[#This Row],[Adj Open]]</f>
        <v>0</v>
      </c>
      <c r="K11693" s="50">
        <v>2496368</v>
      </c>
    </row>
    <row r="11694" spans="1:11" x14ac:dyDescent="0.3">
      <c r="A11694" s="51" t="str">
        <f t="shared" si="189"/>
        <v>RWE.DE</v>
      </c>
      <c r="B11694" s="52" t="s">
        <v>160</v>
      </c>
      <c r="C11694" s="50" t="s">
        <v>21407</v>
      </c>
      <c r="D11694" s="50">
        <f>DAX__2019_2020__33[[#This Row],[Open]]*(DAX__2019_2020__33[[#This Row],[Adj Close]]/DAX__2019_2020__33[[#This Row],[Close]])</f>
        <v>19.458657769532955</v>
      </c>
      <c r="E11694" s="50" t="s">
        <v>26336</v>
      </c>
      <c r="F11694" s="50" t="s">
        <v>21400</v>
      </c>
      <c r="G11694" s="50" t="s">
        <v>26337</v>
      </c>
      <c r="H11694" s="50" t="s">
        <v>26338</v>
      </c>
      <c r="I11694" s="50">
        <f>(DAX__2019_2020__33[[#This Row],[Adj Close]]-DAX__2019_2020__33[[#This Row],[Adj Open]])/DAX__2019_2020__33[[#This Row],[Adj Open]]</f>
        <v>4.3668122270750458E-4</v>
      </c>
      <c r="J11694" s="50">
        <f>DAX__2019_2020__33[[#This Row],[Adj Close]]-DAX__2019_2020__33[[#This Row],[Adj Open]]</f>
        <v>8.4972304670465348E-3</v>
      </c>
      <c r="K11694" s="50">
        <v>2230440</v>
      </c>
    </row>
    <row r="11695" spans="1:11" x14ac:dyDescent="0.3">
      <c r="A11695" s="51" t="str">
        <f t="shared" si="189"/>
        <v>RWE.DE</v>
      </c>
      <c r="B11695" s="52" t="s">
        <v>161</v>
      </c>
      <c r="C11695" s="50" t="s">
        <v>26339</v>
      </c>
      <c r="D11695" s="50">
        <f>DAX__2019_2020__33[[#This Row],[Open]]*(DAX__2019_2020__33[[#This Row],[Adj Close]]/DAX__2019_2020__33[[#This Row],[Close]])</f>
        <v>19.39068038400703</v>
      </c>
      <c r="E11695" s="50" t="s">
        <v>26332</v>
      </c>
      <c r="F11695" s="50" t="s">
        <v>23433</v>
      </c>
      <c r="G11695" s="50" t="s">
        <v>17103</v>
      </c>
      <c r="H11695" s="50" t="s">
        <v>26340</v>
      </c>
      <c r="I11695" s="50">
        <f>(DAX__2019_2020__33[[#This Row],[Adj Close]]-DAX__2019_2020__33[[#This Row],[Adj Open]])/DAX__2019_2020__33[[#This Row],[Adj Open]]</f>
        <v>-2.6292725679228444E-3</v>
      </c>
      <c r="J11695" s="50">
        <f>DAX__2019_2020__33[[#This Row],[Adj Close]]-DAX__2019_2020__33[[#This Row],[Adj Open]]</f>
        <v>-5.0983384007029287E-2</v>
      </c>
      <c r="K11695" s="50">
        <v>3776054</v>
      </c>
    </row>
    <row r="11696" spans="1:11" x14ac:dyDescent="0.3">
      <c r="A11696" s="51" t="str">
        <f t="shared" si="189"/>
        <v>RWE.DE</v>
      </c>
      <c r="B11696" s="52" t="s">
        <v>162</v>
      </c>
      <c r="C11696" s="50" t="s">
        <v>26284</v>
      </c>
      <c r="D11696" s="50">
        <f>DAX__2019_2020__33[[#This Row],[Open]]*(DAX__2019_2020__33[[#This Row],[Adj Close]]/DAX__2019_2020__33[[#This Row],[Close]])</f>
        <v>19.212236000000001</v>
      </c>
      <c r="E11696" s="50" t="s">
        <v>21407</v>
      </c>
      <c r="F11696" s="50" t="s">
        <v>26286</v>
      </c>
      <c r="G11696" s="50" t="s">
        <v>26284</v>
      </c>
      <c r="H11696" s="50" t="s">
        <v>26341</v>
      </c>
      <c r="I11696" s="50">
        <f>(DAX__2019_2020__33[[#This Row],[Adj Close]]-DAX__2019_2020__33[[#This Row],[Adj Open]])/DAX__2019_2020__33[[#This Row],[Adj Open]]</f>
        <v>0</v>
      </c>
      <c r="J11696" s="50">
        <f>DAX__2019_2020__33[[#This Row],[Adj Close]]-DAX__2019_2020__33[[#This Row],[Adj Open]]</f>
        <v>0</v>
      </c>
      <c r="K11696" s="50">
        <v>2494889</v>
      </c>
    </row>
    <row r="11697" spans="1:11" x14ac:dyDescent="0.3">
      <c r="A11697" s="51" t="str">
        <f t="shared" si="189"/>
        <v>RWE.DE</v>
      </c>
      <c r="B11697" s="52" t="s">
        <v>163</v>
      </c>
      <c r="C11697" s="50" t="s">
        <v>26334</v>
      </c>
      <c r="D11697" s="50">
        <f>DAX__2019_2020__33[[#This Row],[Open]]*(DAX__2019_2020__33[[#This Row],[Adj Close]]/DAX__2019_2020__33[[#This Row],[Close]])</f>
        <v>19.399176540314759</v>
      </c>
      <c r="E11697" s="50" t="s">
        <v>23456</v>
      </c>
      <c r="F11697" s="50" t="s">
        <v>26342</v>
      </c>
      <c r="G11697" s="50" t="s">
        <v>21426</v>
      </c>
      <c r="H11697" s="50" t="s">
        <v>26343</v>
      </c>
      <c r="I11697" s="50">
        <f>(DAX__2019_2020__33[[#This Row],[Adj Close]]-DAX__2019_2020__33[[#This Row],[Adj Open]])/DAX__2019_2020__33[[#This Row],[Adj Open]]</f>
        <v>-1.3141042487953198E-3</v>
      </c>
      <c r="J11697" s="50">
        <f>DAX__2019_2020__33[[#This Row],[Adj Close]]-DAX__2019_2020__33[[#This Row],[Adj Open]]</f>
        <v>-2.5492540314758116E-2</v>
      </c>
      <c r="K11697" s="50">
        <v>2404030</v>
      </c>
    </row>
    <row r="11698" spans="1:11" x14ac:dyDescent="0.3">
      <c r="A11698" s="51" t="str">
        <f t="shared" si="189"/>
        <v>RWE.DE</v>
      </c>
      <c r="B11698" s="52" t="s">
        <v>164</v>
      </c>
      <c r="C11698" s="50" t="s">
        <v>21426</v>
      </c>
      <c r="D11698" s="50">
        <f>DAX__2019_2020__33[[#This Row],[Open]]*(DAX__2019_2020__33[[#This Row],[Adj Close]]/DAX__2019_2020__33[[#This Row],[Close]])</f>
        <v>19.373686778595442</v>
      </c>
      <c r="E11698" s="50" t="s">
        <v>26344</v>
      </c>
      <c r="F11698" s="50" t="s">
        <v>23390</v>
      </c>
      <c r="G11698" s="50" t="s">
        <v>21419</v>
      </c>
      <c r="H11698" s="50" t="s">
        <v>26345</v>
      </c>
      <c r="I11698" s="50">
        <f>(DAX__2019_2020__33[[#This Row],[Adj Close]]-DAX__2019_2020__33[[#This Row],[Adj Open]])/DAX__2019_2020__33[[#This Row],[Adj Open]]</f>
        <v>-8.7718863496441292E-3</v>
      </c>
      <c r="J11698" s="50">
        <f>DAX__2019_2020__33[[#This Row],[Adj Close]]-DAX__2019_2020__33[[#This Row],[Adj Open]]</f>
        <v>-0.1699437785954423</v>
      </c>
      <c r="K11698" s="50">
        <v>2759861</v>
      </c>
    </row>
    <row r="11699" spans="1:11" x14ac:dyDescent="0.3">
      <c r="A11699" s="51" t="str">
        <f t="shared" si="189"/>
        <v>RWE.DE</v>
      </c>
      <c r="B11699" s="52" t="s">
        <v>165</v>
      </c>
      <c r="C11699" s="50" t="s">
        <v>22998</v>
      </c>
      <c r="D11699" s="50">
        <f>DAX__2019_2020__33[[#This Row],[Open]]*(DAX__2019_2020__33[[#This Row],[Adj Close]]/DAX__2019_2020__33[[#This Row],[Close]])</f>
        <v>19.144259337206499</v>
      </c>
      <c r="E11699" s="50" t="s">
        <v>21426</v>
      </c>
      <c r="F11699" s="50" t="s">
        <v>26286</v>
      </c>
      <c r="G11699" s="50" t="s">
        <v>23432</v>
      </c>
      <c r="H11699" s="50" t="s">
        <v>26346</v>
      </c>
      <c r="I11699" s="50">
        <f>(DAX__2019_2020__33[[#This Row],[Adj Close]]-DAX__2019_2020__33[[#This Row],[Adj Open]])/DAX__2019_2020__33[[#This Row],[Adj Open]]</f>
        <v>1.0652418524082708E-2</v>
      </c>
      <c r="J11699" s="50">
        <f>DAX__2019_2020__33[[#This Row],[Adj Close]]-DAX__2019_2020__33[[#This Row],[Adj Open]]</f>
        <v>0.20393266279350186</v>
      </c>
      <c r="K11699" s="50">
        <v>2387146</v>
      </c>
    </row>
    <row r="11700" spans="1:11" x14ac:dyDescent="0.3">
      <c r="A11700" s="51" t="str">
        <f t="shared" si="189"/>
        <v>RWE.DE</v>
      </c>
      <c r="B11700" s="52" t="s">
        <v>166</v>
      </c>
      <c r="C11700" s="50" t="s">
        <v>23001</v>
      </c>
      <c r="D11700" s="50">
        <f>DAX__2019_2020__33[[#This Row],[Open]]*(DAX__2019_2020__33[[#This Row],[Adj Close]]/DAX__2019_2020__33[[#This Row],[Close]])</f>
        <v>19.1102701395228</v>
      </c>
      <c r="E11700" s="50" t="s">
        <v>26344</v>
      </c>
      <c r="F11700" s="50" t="s">
        <v>21423</v>
      </c>
      <c r="G11700" s="50" t="s">
        <v>26249</v>
      </c>
      <c r="H11700" s="50" t="s">
        <v>26347</v>
      </c>
      <c r="I11700" s="50">
        <f>(DAX__2019_2020__33[[#This Row],[Adj Close]]-DAX__2019_2020__33[[#This Row],[Adj Open]])/DAX__2019_2020__33[[#This Row],[Adj Open]]</f>
        <v>-5.7803023566027987E-3</v>
      </c>
      <c r="J11700" s="50">
        <f>DAX__2019_2020__33[[#This Row],[Adj Close]]-DAX__2019_2020__33[[#This Row],[Adj Open]]</f>
        <v>-0.11046313952279974</v>
      </c>
      <c r="K11700" s="50">
        <v>4616560</v>
      </c>
    </row>
    <row r="11701" spans="1:11" x14ac:dyDescent="0.3">
      <c r="A11701" s="51" t="str">
        <f t="shared" si="189"/>
        <v>RWE.DE</v>
      </c>
      <c r="B11701" s="52" t="s">
        <v>167</v>
      </c>
      <c r="C11701" s="50" t="s">
        <v>23005</v>
      </c>
      <c r="D11701" s="50">
        <f>DAX__2019_2020__33[[#This Row],[Open]]*(DAX__2019_2020__33[[#This Row],[Adj Close]]/DAX__2019_2020__33[[#This Row],[Close]])</f>
        <v>18.897838426229505</v>
      </c>
      <c r="E11701" s="50" t="s">
        <v>26348</v>
      </c>
      <c r="F11701" s="50" t="s">
        <v>26287</v>
      </c>
      <c r="G11701" s="50" t="s">
        <v>23028</v>
      </c>
      <c r="H11701" s="50" t="s">
        <v>26349</v>
      </c>
      <c r="I11701" s="50">
        <f>(DAX__2019_2020__33[[#This Row],[Adj Close]]-DAX__2019_2020__33[[#This Row],[Adj Open]])/DAX__2019_2020__33[[#This Row],[Adj Open]]</f>
        <v>1.4838129496402985E-2</v>
      </c>
      <c r="J11701" s="50">
        <f>DAX__2019_2020__33[[#This Row],[Adj Close]]-DAX__2019_2020__33[[#This Row],[Adj Open]]</f>
        <v>0.28040857377049377</v>
      </c>
      <c r="K11701" s="50">
        <v>4221850</v>
      </c>
    </row>
    <row r="11702" spans="1:11" x14ac:dyDescent="0.3">
      <c r="A11702" s="51" t="str">
        <f t="shared" si="189"/>
        <v>RWE.DE</v>
      </c>
      <c r="B11702" s="52" t="s">
        <v>168</v>
      </c>
      <c r="C11702" s="50" t="s">
        <v>26350</v>
      </c>
      <c r="D11702" s="50">
        <f>DAX__2019_2020__33[[#This Row],[Open]]*(DAX__2019_2020__33[[#This Row],[Adj Close]]/DAX__2019_2020__33[[#This Row],[Close]])</f>
        <v>19.151939482614743</v>
      </c>
      <c r="E11702" s="50" t="s">
        <v>26351</v>
      </c>
      <c r="F11702" s="50" t="s">
        <v>26211</v>
      </c>
      <c r="G11702" s="50" t="s">
        <v>26226</v>
      </c>
      <c r="H11702" s="50" t="s">
        <v>26352</v>
      </c>
      <c r="I11702" s="50">
        <f>(DAX__2019_2020__33[[#This Row],[Adj Close]]-DAX__2019_2020__33[[#This Row],[Adj Open]])/DAX__2019_2020__33[[#This Row],[Adj Open]]</f>
        <v>-1.2362637362637352E-2</v>
      </c>
      <c r="J11702" s="50">
        <f>DAX__2019_2020__33[[#This Row],[Adj Close]]-DAX__2019_2020__33[[#This Row],[Adj Open]]</f>
        <v>-0.23676848261474248</v>
      </c>
      <c r="K11702" s="50">
        <v>4903979</v>
      </c>
    </row>
    <row r="11703" spans="1:11" x14ac:dyDescent="0.3">
      <c r="A11703" s="51" t="str">
        <f t="shared" si="189"/>
        <v>RWE.DE</v>
      </c>
      <c r="B11703" s="52" t="s">
        <v>169</v>
      </c>
      <c r="C11703" s="50" t="s">
        <v>26220</v>
      </c>
      <c r="D11703" s="50">
        <f>DAX__2019_2020__33[[#This Row],[Open]]*(DAX__2019_2020__33[[#This Row],[Adj Close]]/DAX__2019_2020__33[[#This Row],[Close]])</f>
        <v>18.932711832651208</v>
      </c>
      <c r="E11703" s="50" t="s">
        <v>23016</v>
      </c>
      <c r="F11703" s="50" t="s">
        <v>22323</v>
      </c>
      <c r="G11703" s="50" t="s">
        <v>23348</v>
      </c>
      <c r="H11703" s="50" t="s">
        <v>26353</v>
      </c>
      <c r="I11703" s="50">
        <f>(DAX__2019_2020__33[[#This Row],[Adj Close]]-DAX__2019_2020__33[[#This Row],[Adj Open]])/DAX__2019_2020__33[[#This Row],[Adj Open]]</f>
        <v>1.8527095877721063E-2</v>
      </c>
      <c r="J11703" s="50">
        <f>DAX__2019_2020__33[[#This Row],[Adj Close]]-DAX__2019_2020__33[[#This Row],[Adj Open]]</f>
        <v>0.35076816734879301</v>
      </c>
      <c r="K11703" s="50">
        <v>4733638</v>
      </c>
    </row>
    <row r="11704" spans="1:11" x14ac:dyDescent="0.3">
      <c r="A11704" s="51" t="str">
        <f t="shared" si="189"/>
        <v>RWE.DE</v>
      </c>
      <c r="B11704" s="52" t="s">
        <v>170</v>
      </c>
      <c r="C11704" s="50" t="s">
        <v>23280</v>
      </c>
      <c r="D11704" s="50">
        <f>DAX__2019_2020__33[[#This Row],[Open]]*(DAX__2019_2020__33[[#This Row],[Adj Close]]/DAX__2019_2020__33[[#This Row],[Close]])</f>
        <v>19.09932605640018</v>
      </c>
      <c r="E11704" s="50" t="s">
        <v>26287</v>
      </c>
      <c r="F11704" s="50" t="s">
        <v>23280</v>
      </c>
      <c r="G11704" s="50" t="s">
        <v>26238</v>
      </c>
      <c r="H11704" s="50" t="s">
        <v>26354</v>
      </c>
      <c r="I11704" s="50">
        <f>(DAX__2019_2020__33[[#This Row],[Adj Close]]-DAX__2019_2020__33[[#This Row],[Adj Open]])/DAX__2019_2020__33[[#This Row],[Adj Open]]</f>
        <v>1.285573862003052E-2</v>
      </c>
      <c r="J11704" s="50">
        <f>DAX__2019_2020__33[[#This Row],[Adj Close]]-DAX__2019_2020__33[[#This Row],[Adj Open]]</f>
        <v>0.24553594359981901</v>
      </c>
      <c r="K11704" s="50">
        <v>3116626</v>
      </c>
    </row>
    <row r="11705" spans="1:11" x14ac:dyDescent="0.3">
      <c r="A11705" s="51" t="str">
        <f t="shared" si="189"/>
        <v>RWE.DE</v>
      </c>
      <c r="B11705" s="52" t="s">
        <v>171</v>
      </c>
      <c r="C11705" s="50" t="s">
        <v>17098</v>
      </c>
      <c r="D11705" s="50">
        <f>DAX__2019_2020__33[[#This Row],[Open]]*(DAX__2019_2020__33[[#This Row],[Adj Close]]/DAX__2019_2020__33[[#This Row],[Close]])</f>
        <v>19.248402253772039</v>
      </c>
      <c r="E11705" s="50" t="s">
        <v>23437</v>
      </c>
      <c r="F11705" s="50" t="s">
        <v>23391</v>
      </c>
      <c r="G11705" s="50" t="s">
        <v>23388</v>
      </c>
      <c r="H11705" s="50" t="s">
        <v>26355</v>
      </c>
      <c r="I11705" s="50">
        <f>(DAX__2019_2020__33[[#This Row],[Adj Close]]-DAX__2019_2020__33[[#This Row],[Adj Open]])/DAX__2019_2020__33[[#This Row],[Adj Open]]</f>
        <v>-7.2892935175720517E-3</v>
      </c>
      <c r="J11705" s="50">
        <f>DAX__2019_2020__33[[#This Row],[Adj Close]]-DAX__2019_2020__33[[#This Row],[Adj Open]]</f>
        <v>-0.14030725377203979</v>
      </c>
      <c r="K11705" s="50">
        <v>2946994</v>
      </c>
    </row>
    <row r="11706" spans="1:11" x14ac:dyDescent="0.3">
      <c r="A11706" s="51" t="str">
        <f t="shared" si="189"/>
        <v>RWE.DE</v>
      </c>
      <c r="B11706" s="52" t="s">
        <v>172</v>
      </c>
      <c r="C11706" s="50" t="s">
        <v>23417</v>
      </c>
      <c r="D11706" s="50">
        <f>DAX__2019_2020__33[[#This Row],[Open]]*(DAX__2019_2020__33[[#This Row],[Adj Close]]/DAX__2019_2020__33[[#This Row],[Close]])</f>
        <v>19.169479972179957</v>
      </c>
      <c r="E11706" s="50" t="s">
        <v>26356</v>
      </c>
      <c r="F11706" s="50" t="s">
        <v>23358</v>
      </c>
      <c r="G11706" s="50" t="s">
        <v>21416</v>
      </c>
      <c r="H11706" s="50" t="s">
        <v>26357</v>
      </c>
      <c r="I11706" s="50">
        <f>(DAX__2019_2020__33[[#This Row],[Adj Close]]-DAX__2019_2020__33[[#This Row],[Adj Open]])/DAX__2019_2020__33[[#This Row],[Adj Open]]</f>
        <v>1.3266193354702836E-2</v>
      </c>
      <c r="J11706" s="50">
        <f>DAX__2019_2020__33[[#This Row],[Adj Close]]-DAX__2019_2020__33[[#This Row],[Adj Open]]</f>
        <v>0.25430602782004286</v>
      </c>
      <c r="K11706" s="50">
        <v>4686427</v>
      </c>
    </row>
    <row r="11707" spans="1:11" x14ac:dyDescent="0.3">
      <c r="A11707" s="51" t="str">
        <f t="shared" si="189"/>
        <v>RWE.DE</v>
      </c>
      <c r="B11707" s="52" t="s">
        <v>173</v>
      </c>
      <c r="C11707" s="50" t="s">
        <v>26287</v>
      </c>
      <c r="D11707" s="50">
        <f>DAX__2019_2020__33[[#This Row],[Open]]*(DAX__2019_2020__33[[#This Row],[Adj Close]]/DAX__2019_2020__33[[#This Row],[Close]])</f>
        <v>19.44132440722348</v>
      </c>
      <c r="E11707" s="50" t="s">
        <v>26254</v>
      </c>
      <c r="F11707" s="50" t="s">
        <v>26240</v>
      </c>
      <c r="G11707" s="50" t="s">
        <v>21416</v>
      </c>
      <c r="H11707" s="50" t="s">
        <v>26357</v>
      </c>
      <c r="I11707" s="50">
        <f>(DAX__2019_2020__33[[#This Row],[Adj Close]]-DAX__2019_2020__33[[#This Row],[Adj Open]])/DAX__2019_2020__33[[#This Row],[Adj Open]]</f>
        <v>-9.0211998195778445E-4</v>
      </c>
      <c r="J11707" s="50">
        <f>DAX__2019_2020__33[[#This Row],[Adj Close]]-DAX__2019_2020__33[[#This Row],[Adj Open]]</f>
        <v>-1.7538407223479879E-2</v>
      </c>
      <c r="K11707" s="50">
        <v>3519702</v>
      </c>
    </row>
    <row r="11708" spans="1:11" x14ac:dyDescent="0.3">
      <c r="A11708" s="51" t="str">
        <f t="shared" si="189"/>
        <v>RWE.DE</v>
      </c>
      <c r="B11708" s="52" t="s">
        <v>174</v>
      </c>
      <c r="C11708" s="50" t="s">
        <v>26238</v>
      </c>
      <c r="D11708" s="50">
        <f>DAX__2019_2020__33[[#This Row],[Open]]*(DAX__2019_2020__33[[#This Row],[Adj Close]]/DAX__2019_2020__33[[#This Row],[Close]])</f>
        <v>19.344862475477345</v>
      </c>
      <c r="E11708" s="50" t="s">
        <v>26358</v>
      </c>
      <c r="F11708" s="50" t="s">
        <v>26238</v>
      </c>
      <c r="G11708" s="50" t="s">
        <v>17057</v>
      </c>
      <c r="H11708" s="50" t="s">
        <v>26359</v>
      </c>
      <c r="I11708" s="50">
        <f>(DAX__2019_2020__33[[#This Row],[Adj Close]]-DAX__2019_2020__33[[#This Row],[Adj Open]])/DAX__2019_2020__33[[#This Row],[Adj Open]]</f>
        <v>3.0371760216308174E-2</v>
      </c>
      <c r="J11708" s="50">
        <f>DAX__2019_2020__33[[#This Row],[Adj Close]]-DAX__2019_2020__33[[#This Row],[Adj Open]]</f>
        <v>0.58753752452265573</v>
      </c>
      <c r="K11708" s="50">
        <v>5981088</v>
      </c>
    </row>
    <row r="11709" spans="1:11" x14ac:dyDescent="0.3">
      <c r="A11709" s="51" t="str">
        <f t="shared" si="189"/>
        <v>RWE.DE</v>
      </c>
      <c r="B11709" s="52" t="s">
        <v>175</v>
      </c>
      <c r="C11709" s="50" t="s">
        <v>23378</v>
      </c>
      <c r="D11709" s="50">
        <f>DAX__2019_2020__33[[#This Row],[Open]]*(DAX__2019_2020__33[[#This Row],[Adj Close]]/DAX__2019_2020__33[[#This Row],[Close]])</f>
        <v>20.353320882513593</v>
      </c>
      <c r="E11709" s="50" t="s">
        <v>26321</v>
      </c>
      <c r="F11709" s="50" t="s">
        <v>23353</v>
      </c>
      <c r="G11709" s="50" t="s">
        <v>26360</v>
      </c>
      <c r="H11709" s="50" t="s">
        <v>26361</v>
      </c>
      <c r="I11709" s="50">
        <f>(DAX__2019_2020__33[[#This Row],[Adj Close]]-DAX__2019_2020__33[[#This Row],[Adj Open]])/DAX__2019_2020__33[[#This Row],[Adj Open]]</f>
        <v>4.7393797819638281E-3</v>
      </c>
      <c r="J11709" s="50">
        <f>DAX__2019_2020__33[[#This Row],[Adj Close]]-DAX__2019_2020__33[[#This Row],[Adj Open]]</f>
        <v>9.6462117486407095E-2</v>
      </c>
      <c r="K11709" s="50">
        <v>6041853</v>
      </c>
    </row>
    <row r="11710" spans="1:11" x14ac:dyDescent="0.3">
      <c r="A11710" s="51" t="str">
        <f t="shared" si="189"/>
        <v>RWE.DE</v>
      </c>
      <c r="B11710" s="52" t="s">
        <v>176</v>
      </c>
      <c r="C11710" s="50" t="s">
        <v>26360</v>
      </c>
      <c r="D11710" s="50">
        <f>DAX__2019_2020__33[[#This Row],[Open]]*(DAX__2019_2020__33[[#This Row],[Adj Close]]/DAX__2019_2020__33[[#This Row],[Close]])</f>
        <v>20.449782225761023</v>
      </c>
      <c r="E11710" s="50" t="s">
        <v>26305</v>
      </c>
      <c r="F11710" s="50" t="s">
        <v>26362</v>
      </c>
      <c r="G11710" s="50" t="s">
        <v>26321</v>
      </c>
      <c r="H11710" s="50" t="s">
        <v>26363</v>
      </c>
      <c r="I11710" s="50">
        <f>(DAX__2019_2020__33[[#This Row],[Adj Close]]-DAX__2019_2020__33[[#This Row],[Adj Open]])/DAX__2019_2020__33[[#This Row],[Adj Open]]</f>
        <v>1.2435720411663884E-2</v>
      </c>
      <c r="J11710" s="50">
        <f>DAX__2019_2020__33[[#This Row],[Adj Close]]-DAX__2019_2020__33[[#This Row],[Adj Open]]</f>
        <v>0.25430777423897766</v>
      </c>
      <c r="K11710" s="50">
        <v>3858063</v>
      </c>
    </row>
    <row r="11711" spans="1:11" x14ac:dyDescent="0.3">
      <c r="A11711" s="51" t="str">
        <f t="shared" si="189"/>
        <v>RWE.DE</v>
      </c>
      <c r="B11711" s="52" t="s">
        <v>177</v>
      </c>
      <c r="C11711" s="50" t="s">
        <v>26321</v>
      </c>
      <c r="D11711" s="50">
        <f>DAX__2019_2020__33[[#This Row],[Open]]*(DAX__2019_2020__33[[#This Row],[Adj Close]]/DAX__2019_2020__33[[#This Row],[Close]])</f>
        <v>20.704090604406076</v>
      </c>
      <c r="E11711" s="50" t="s">
        <v>23484</v>
      </c>
      <c r="F11711" s="50" t="s">
        <v>26290</v>
      </c>
      <c r="G11711" s="50" t="s">
        <v>26293</v>
      </c>
      <c r="H11711" s="50" t="s">
        <v>26364</v>
      </c>
      <c r="I11711" s="50">
        <f>(DAX__2019_2020__33[[#This Row],[Adj Close]]-DAX__2019_2020__33[[#This Row],[Adj Open]])/DAX__2019_2020__33[[#This Row],[Adj Open]]</f>
        <v>-5.9297752676926328E-3</v>
      </c>
      <c r="J11711" s="50">
        <f>DAX__2019_2020__33[[#This Row],[Adj Close]]-DAX__2019_2020__33[[#This Row],[Adj Open]]</f>
        <v>-0.12277060440607457</v>
      </c>
      <c r="K11711" s="50">
        <v>3503074</v>
      </c>
    </row>
    <row r="11712" spans="1:11" x14ac:dyDescent="0.3">
      <c r="A11712" s="51" t="str">
        <f t="shared" si="189"/>
        <v>RWE.DE</v>
      </c>
      <c r="B11712" s="52" t="s">
        <v>178</v>
      </c>
      <c r="C11712" s="50" t="s">
        <v>21429</v>
      </c>
      <c r="D11712" s="50">
        <f>DAX__2019_2020__33[[#This Row],[Open]]*(DAX__2019_2020__33[[#This Row],[Adj Close]]/DAX__2019_2020__33[[#This Row],[Close]])</f>
        <v>20.563783115566451</v>
      </c>
      <c r="E11712" s="50" t="s">
        <v>26318</v>
      </c>
      <c r="F11712" s="50" t="s">
        <v>26365</v>
      </c>
      <c r="G11712" s="50" t="s">
        <v>26366</v>
      </c>
      <c r="H11712" s="50" t="s">
        <v>26367</v>
      </c>
      <c r="I11712" s="50">
        <f>(DAX__2019_2020__33[[#This Row],[Adj Close]]-DAX__2019_2020__33[[#This Row],[Adj Open]])/DAX__2019_2020__33[[#This Row],[Adj Open]]</f>
        <v>-4.690874000389202E-3</v>
      </c>
      <c r="J11712" s="50">
        <f>DAX__2019_2020__33[[#This Row],[Adj Close]]-DAX__2019_2020__33[[#This Row],[Adj Open]]</f>
        <v>-9.6462115566453122E-2</v>
      </c>
      <c r="K11712" s="50">
        <v>3484412</v>
      </c>
    </row>
    <row r="11713" spans="1:11" x14ac:dyDescent="0.3">
      <c r="A11713" s="51" t="str">
        <f t="shared" si="189"/>
        <v>RWE.DE</v>
      </c>
      <c r="B11713" s="52" t="s">
        <v>179</v>
      </c>
      <c r="C11713" s="50" t="s">
        <v>26366</v>
      </c>
      <c r="D11713" s="50">
        <f>DAX__2019_2020__33[[#This Row],[Open]]*(DAX__2019_2020__33[[#This Row],[Adj Close]]/DAX__2019_2020__33[[#This Row],[Close]])</f>
        <v>20.467319026678144</v>
      </c>
      <c r="E11713" s="50" t="s">
        <v>21409</v>
      </c>
      <c r="F11713" s="50" t="s">
        <v>23373</v>
      </c>
      <c r="G11713" s="50" t="s">
        <v>26290</v>
      </c>
      <c r="H11713" s="50" t="s">
        <v>26368</v>
      </c>
      <c r="I11713" s="50">
        <f>(DAX__2019_2020__33[[#This Row],[Adj Close]]-DAX__2019_2020__33[[#This Row],[Adj Open]])/DAX__2019_2020__33[[#This Row],[Adj Open]]</f>
        <v>-4.2844901456728377E-3</v>
      </c>
      <c r="J11713" s="50">
        <f>DAX__2019_2020__33[[#This Row],[Adj Close]]-DAX__2019_2020__33[[#This Row],[Adj Open]]</f>
        <v>-8.7692026678144686E-2</v>
      </c>
      <c r="K11713" s="50">
        <v>2513990</v>
      </c>
    </row>
    <row r="11714" spans="1:11" x14ac:dyDescent="0.3">
      <c r="A11714" s="51" t="str">
        <f t="shared" si="189"/>
        <v>RWE.DE</v>
      </c>
      <c r="B11714" s="52" t="s">
        <v>180</v>
      </c>
      <c r="C11714" s="50" t="s">
        <v>26290</v>
      </c>
      <c r="D11714" s="50">
        <f>DAX__2019_2020__33[[#This Row],[Open]]*(DAX__2019_2020__33[[#This Row],[Adj Close]]/DAX__2019_2020__33[[#This Row],[Close]])</f>
        <v>20.37962896486718</v>
      </c>
      <c r="E11714" s="50" t="s">
        <v>16005</v>
      </c>
      <c r="F11714" s="50" t="s">
        <v>17106</v>
      </c>
      <c r="G11714" s="50" t="s">
        <v>26366</v>
      </c>
      <c r="H11714" s="50" t="s">
        <v>26367</v>
      </c>
      <c r="I11714" s="50">
        <f>(DAX__2019_2020__33[[#This Row],[Adj Close]]-DAX__2019_2020__33[[#This Row],[Adj Open]])/DAX__2019_2020__33[[#This Row],[Adj Open]]</f>
        <v>4.3029259896729235E-3</v>
      </c>
      <c r="J11714" s="50">
        <f>DAX__2019_2020__33[[#This Row],[Adj Close]]-DAX__2019_2020__33[[#This Row],[Adj Open]]</f>
        <v>8.7692035132818091E-2</v>
      </c>
      <c r="K11714" s="50">
        <v>1929439</v>
      </c>
    </row>
    <row r="11715" spans="1:11" x14ac:dyDescent="0.3">
      <c r="A11715" s="51" t="str">
        <f t="shared" si="189"/>
        <v>RWE.DE</v>
      </c>
      <c r="B11715" s="52" t="s">
        <v>181</v>
      </c>
      <c r="C11715" s="50" t="s">
        <v>21436</v>
      </c>
      <c r="D11715" s="50">
        <f>DAX__2019_2020__33[[#This Row],[Open]]*(DAX__2019_2020__33[[#This Row],[Adj Close]]/DAX__2019_2020__33[[#This Row],[Close]])</f>
        <v>20.388398580252439</v>
      </c>
      <c r="E11715" s="50" t="s">
        <v>17041</v>
      </c>
      <c r="F11715" s="50" t="s">
        <v>22998</v>
      </c>
      <c r="G11715" s="50" t="s">
        <v>23517</v>
      </c>
      <c r="H11715" s="50" t="s">
        <v>26369</v>
      </c>
      <c r="I11715" s="50">
        <f>(DAX__2019_2020__33[[#This Row],[Adj Close]]-DAX__2019_2020__33[[#This Row],[Adj Open]])/DAX__2019_2020__33[[#This Row],[Adj Open]]</f>
        <v>-1.2043053763440776E-2</v>
      </c>
      <c r="J11715" s="50">
        <f>DAX__2019_2020__33[[#This Row],[Adj Close]]-DAX__2019_2020__33[[#This Row],[Adj Open]]</f>
        <v>-0.24553858025243969</v>
      </c>
      <c r="K11715" s="50">
        <v>4594763</v>
      </c>
    </row>
    <row r="11716" spans="1:11" x14ac:dyDescent="0.3">
      <c r="A11716" s="51" t="str">
        <f t="shared" si="189"/>
        <v>RWE.DE</v>
      </c>
      <c r="B11716" s="52" t="s">
        <v>182</v>
      </c>
      <c r="C11716" s="50" t="s">
        <v>21418</v>
      </c>
      <c r="D11716" s="50">
        <f>DAX__2019_2020__33[[#This Row],[Open]]*(DAX__2019_2020__33[[#This Row],[Adj Close]]/DAX__2019_2020__33[[#This Row],[Close]])</f>
        <v>20.169168034934497</v>
      </c>
      <c r="E11716" s="50" t="s">
        <v>26331</v>
      </c>
      <c r="F11716" s="50" t="s">
        <v>17103</v>
      </c>
      <c r="G11716" s="50" t="s">
        <v>21407</v>
      </c>
      <c r="H11716" s="50" t="s">
        <v>26370</v>
      </c>
      <c r="I11716" s="50">
        <f>(DAX__2019_2020__33[[#This Row],[Adj Close]]-DAX__2019_2020__33[[#This Row],[Adj Open]])/DAX__2019_2020__33[[#This Row],[Adj Open]]</f>
        <v>-4.3478260869565565E-3</v>
      </c>
      <c r="J11716" s="50">
        <f>DAX__2019_2020__33[[#This Row],[Adj Close]]-DAX__2019_2020__33[[#This Row],[Adj Open]]</f>
        <v>-8.7692034934498508E-2</v>
      </c>
      <c r="K11716" s="50">
        <v>2660812</v>
      </c>
    </row>
    <row r="11717" spans="1:11" x14ac:dyDescent="0.3">
      <c r="A11717" s="51" t="str">
        <f t="shared" si="189"/>
        <v>RWE.DE</v>
      </c>
      <c r="B11717" s="52" t="s">
        <v>183</v>
      </c>
      <c r="C11717" s="50" t="s">
        <v>23021</v>
      </c>
      <c r="D11717" s="50">
        <f>DAX__2019_2020__33[[#This Row],[Open]]*(DAX__2019_2020__33[[#This Row],[Adj Close]]/DAX__2019_2020__33[[#This Row],[Close]])</f>
        <v>20.134089072616653</v>
      </c>
      <c r="E11717" s="50" t="s">
        <v>23517</v>
      </c>
      <c r="F11717" s="50" t="s">
        <v>21401</v>
      </c>
      <c r="G11717" s="50" t="s">
        <v>23002</v>
      </c>
      <c r="H11717" s="50" t="s">
        <v>26371</v>
      </c>
      <c r="I11717" s="50">
        <f>(DAX__2019_2020__33[[#This Row],[Adj Close]]-DAX__2019_2020__33[[#This Row],[Adj Open]])/DAX__2019_2020__33[[#This Row],[Adj Open]]</f>
        <v>-3.9197736898855624E-3</v>
      </c>
      <c r="J11717" s="50">
        <f>DAX__2019_2020__33[[#This Row],[Adj Close]]-DAX__2019_2020__33[[#This Row],[Adj Open]]</f>
        <v>-7.8921072616655152E-2</v>
      </c>
      <c r="K11717" s="50">
        <v>2089354</v>
      </c>
    </row>
    <row r="11718" spans="1:11" x14ac:dyDescent="0.3">
      <c r="A11718" s="51" t="str">
        <f t="shared" si="189"/>
        <v>RWE.DE</v>
      </c>
      <c r="B11718" s="52" t="s">
        <v>184</v>
      </c>
      <c r="C11718" s="50" t="s">
        <v>26339</v>
      </c>
      <c r="D11718" s="50">
        <f>DAX__2019_2020__33[[#This Row],[Open]]*(DAX__2019_2020__33[[#This Row],[Adj Close]]/DAX__2019_2020__33[[#This Row],[Close]])</f>
        <v>20.011322424615383</v>
      </c>
      <c r="E11718" s="50" t="s">
        <v>23002</v>
      </c>
      <c r="F11718" s="50" t="s">
        <v>23001</v>
      </c>
      <c r="G11718" s="50" t="s">
        <v>21401</v>
      </c>
      <c r="H11718" s="50" t="s">
        <v>26372</v>
      </c>
      <c r="I11718" s="50">
        <f>(DAX__2019_2020__33[[#This Row],[Adj Close]]-DAX__2019_2020__33[[#This Row],[Adj Open]])/DAX__2019_2020__33[[#This Row],[Adj Open]]</f>
        <v>-3.0674846625766156E-3</v>
      </c>
      <c r="J11718" s="50">
        <f>DAX__2019_2020__33[[#This Row],[Adj Close]]-DAX__2019_2020__33[[#This Row],[Adj Open]]</f>
        <v>-6.1384424615383182E-2</v>
      </c>
      <c r="K11718" s="50">
        <v>5927409</v>
      </c>
    </row>
    <row r="11719" spans="1:11" x14ac:dyDescent="0.3">
      <c r="A11719" s="51" t="str">
        <f t="shared" si="189"/>
        <v>RWE.DE</v>
      </c>
      <c r="B11719" s="52" t="s">
        <v>185</v>
      </c>
      <c r="C11719" s="50" t="s">
        <v>22998</v>
      </c>
      <c r="D11719" s="50">
        <f>DAX__2019_2020__33[[#This Row],[Open]]*(DAX__2019_2020__33[[#This Row],[Adj Close]]/DAX__2019_2020__33[[#This Row],[Close]])</f>
        <v>19.757017549403621</v>
      </c>
      <c r="E11719" s="50" t="s">
        <v>26373</v>
      </c>
      <c r="F11719" s="50" t="s">
        <v>23437</v>
      </c>
      <c r="G11719" s="50" t="s">
        <v>21423</v>
      </c>
      <c r="H11719" s="50" t="s">
        <v>26374</v>
      </c>
      <c r="I11719" s="50">
        <f>(DAX__2019_2020__33[[#This Row],[Adj Close]]-DAX__2019_2020__33[[#This Row],[Adj Open]])/DAX__2019_2020__33[[#This Row],[Adj Open]]</f>
        <v>-7.9893915672705883E-3</v>
      </c>
      <c r="J11719" s="50">
        <f>DAX__2019_2020__33[[#This Row],[Adj Close]]-DAX__2019_2020__33[[#This Row],[Adj Open]]</f>
        <v>-0.1578465494036223</v>
      </c>
      <c r="K11719" s="50">
        <v>2950795</v>
      </c>
    </row>
    <row r="11720" spans="1:11" x14ac:dyDescent="0.3">
      <c r="A11720" s="51" t="str">
        <f t="shared" si="189"/>
        <v>RWE.DE</v>
      </c>
      <c r="B11720" s="52" t="s">
        <v>186</v>
      </c>
      <c r="C11720" s="50" t="s">
        <v>23364</v>
      </c>
      <c r="D11720" s="50">
        <f>DAX__2019_2020__33[[#This Row],[Open]]*(DAX__2019_2020__33[[#This Row],[Adj Close]]/DAX__2019_2020__33[[#This Row],[Close]])</f>
        <v>19.625476937761817</v>
      </c>
      <c r="E11720" s="50" t="s">
        <v>26282</v>
      </c>
      <c r="F11720" s="50" t="s">
        <v>23420</v>
      </c>
      <c r="G11720" s="50" t="s">
        <v>26247</v>
      </c>
      <c r="H11720" s="50" t="s">
        <v>26375</v>
      </c>
      <c r="I11720" s="50">
        <f>(DAX__2019_2020__33[[#This Row],[Adj Close]]-DAX__2019_2020__33[[#This Row],[Adj Open]])/DAX__2019_2020__33[[#This Row],[Adj Open]]</f>
        <v>-1.7872654954095462E-3</v>
      </c>
      <c r="J11720" s="50">
        <f>DAX__2019_2020__33[[#This Row],[Adj Close]]-DAX__2019_2020__33[[#This Row],[Adj Open]]</f>
        <v>-3.5075937761817499E-2</v>
      </c>
      <c r="K11720" s="50">
        <v>1897661</v>
      </c>
    </row>
    <row r="11721" spans="1:11" x14ac:dyDescent="0.3">
      <c r="A11721" s="51" t="str">
        <f t="shared" si="189"/>
        <v>RWE.DE</v>
      </c>
      <c r="B11721" s="52" t="s">
        <v>187</v>
      </c>
      <c r="C11721" s="50" t="s">
        <v>23420</v>
      </c>
      <c r="D11721" s="50">
        <f>DAX__2019_2020__33[[#This Row],[Open]]*(DAX__2019_2020__33[[#This Row],[Adj Close]]/DAX__2019_2020__33[[#This Row],[Close]])</f>
        <v>19.529017287163807</v>
      </c>
      <c r="E11721" s="50" t="s">
        <v>26254</v>
      </c>
      <c r="F11721" s="50" t="s">
        <v>23415</v>
      </c>
      <c r="G11721" s="50" t="s">
        <v>26249</v>
      </c>
      <c r="H11721" s="50" t="s">
        <v>26376</v>
      </c>
      <c r="I11721" s="50">
        <f>(DAX__2019_2020__33[[#This Row],[Adj Close]]-DAX__2019_2020__33[[#This Row],[Adj Open]])/DAX__2019_2020__33[[#This Row],[Adj Open]]</f>
        <v>4.0413560844184864E-3</v>
      </c>
      <c r="J11721" s="50">
        <f>DAX__2019_2020__33[[#This Row],[Adj Close]]-DAX__2019_2020__33[[#This Row],[Adj Open]]</f>
        <v>7.8923712836193261E-2</v>
      </c>
      <c r="K11721" s="50">
        <v>3362036</v>
      </c>
    </row>
    <row r="11722" spans="1:11" x14ac:dyDescent="0.3">
      <c r="A11722" s="51" t="str">
        <f t="shared" si="189"/>
        <v>RWE.DE</v>
      </c>
      <c r="B11722" s="52" t="s">
        <v>188</v>
      </c>
      <c r="C11722" s="50" t="s">
        <v>21416</v>
      </c>
      <c r="D11722" s="50">
        <f>DAX__2019_2020__33[[#This Row],[Open]]*(DAX__2019_2020__33[[#This Row],[Adj Close]]/DAX__2019_2020__33[[#This Row],[Close]])</f>
        <v>19.423785170863308</v>
      </c>
      <c r="E11722" s="50" t="s">
        <v>23005</v>
      </c>
      <c r="F11722" s="50" t="s">
        <v>26377</v>
      </c>
      <c r="G11722" s="50" t="s">
        <v>23005</v>
      </c>
      <c r="H11722" s="50" t="s">
        <v>26378</v>
      </c>
      <c r="I11722" s="50">
        <f>(DAX__2019_2020__33[[#This Row],[Adj Close]]-DAX__2019_2020__33[[#This Row],[Adj Open]])/DAX__2019_2020__33[[#This Row],[Adj Open]]</f>
        <v>4.0632054176072087E-3</v>
      </c>
      <c r="J11722" s="50">
        <f>DAX__2019_2020__33[[#This Row],[Adj Close]]-DAX__2019_2020__33[[#This Row],[Adj Open]]</f>
        <v>7.8922829136690353E-2</v>
      </c>
      <c r="K11722" s="50">
        <v>3503118</v>
      </c>
    </row>
    <row r="11723" spans="1:11" x14ac:dyDescent="0.3">
      <c r="A11723" s="51" t="str">
        <f t="shared" si="189"/>
        <v>RWE.DE</v>
      </c>
      <c r="B11723" s="52" t="s">
        <v>189</v>
      </c>
      <c r="C11723" s="50" t="s">
        <v>23410</v>
      </c>
      <c r="D11723" s="50">
        <f>DAX__2019_2020__33[[#This Row],[Open]]*(DAX__2019_2020__33[[#This Row],[Adj Close]]/DAX__2019_2020__33[[#This Row],[Close]])</f>
        <v>19.458863030525347</v>
      </c>
      <c r="E11723" s="50" t="s">
        <v>22998</v>
      </c>
      <c r="F11723" s="50" t="s">
        <v>26236</v>
      </c>
      <c r="G11723" s="50" t="s">
        <v>26379</v>
      </c>
      <c r="H11723" s="50" t="s">
        <v>26380</v>
      </c>
      <c r="I11723" s="50">
        <f>(DAX__2019_2020__33[[#This Row],[Adj Close]]-DAX__2019_2020__33[[#This Row],[Adj Open]])/DAX__2019_2020__33[[#This Row],[Adj Open]]</f>
        <v>6.309102915317678E-3</v>
      </c>
      <c r="J11723" s="50">
        <f>DAX__2019_2020__33[[#This Row],[Adj Close]]-DAX__2019_2020__33[[#This Row],[Adj Open]]</f>
        <v>0.12276796947465485</v>
      </c>
      <c r="K11723" s="50">
        <v>2507291</v>
      </c>
    </row>
    <row r="11724" spans="1:11" x14ac:dyDescent="0.3">
      <c r="A11724" s="51" t="str">
        <f t="shared" si="189"/>
        <v>RWE.DE</v>
      </c>
      <c r="B11724" s="52" t="s">
        <v>190</v>
      </c>
      <c r="C11724" s="50" t="s">
        <v>23364</v>
      </c>
      <c r="D11724" s="50">
        <f>DAX__2019_2020__33[[#This Row],[Open]]*(DAX__2019_2020__33[[#This Row],[Adj Close]]/DAX__2019_2020__33[[#This Row],[Close]])</f>
        <v>19.625475919609805</v>
      </c>
      <c r="E11724" s="50" t="s">
        <v>17108</v>
      </c>
      <c r="F11724" s="50" t="s">
        <v>26356</v>
      </c>
      <c r="G11724" s="50" t="s">
        <v>26342</v>
      </c>
      <c r="H11724" s="50" t="s">
        <v>26381</v>
      </c>
      <c r="I11724" s="50">
        <f>(DAX__2019_2020__33[[#This Row],[Adj Close]]-DAX__2019_2020__33[[#This Row],[Adj Open]])/DAX__2019_2020__33[[#This Row],[Adj Open]]</f>
        <v>1.1170688613524965E-2</v>
      </c>
      <c r="J11724" s="50">
        <f>DAX__2019_2020__33[[#This Row],[Adj Close]]-DAX__2019_2020__33[[#This Row],[Adj Open]]</f>
        <v>0.21923008039019365</v>
      </c>
      <c r="K11724" s="50">
        <v>3338712</v>
      </c>
    </row>
    <row r="11725" spans="1:11" x14ac:dyDescent="0.3">
      <c r="A11725" s="51" t="str">
        <f t="shared" si="189"/>
        <v>RWE.DE</v>
      </c>
      <c r="B11725" s="52" t="s">
        <v>191</v>
      </c>
      <c r="C11725" s="50" t="s">
        <v>26284</v>
      </c>
      <c r="D11725" s="50">
        <f>DAX__2019_2020__33[[#This Row],[Open]]*(DAX__2019_2020__33[[#This Row],[Adj Close]]/DAX__2019_2020__33[[#This Row],[Close]])</f>
        <v>19.827170505442265</v>
      </c>
      <c r="E11725" s="50" t="s">
        <v>26336</v>
      </c>
      <c r="F11725" s="50" t="s">
        <v>26348</v>
      </c>
      <c r="G11725" s="50" t="s">
        <v>26358</v>
      </c>
      <c r="H11725" s="50" t="s">
        <v>26382</v>
      </c>
      <c r="I11725" s="50">
        <f>(DAX__2019_2020__33[[#This Row],[Adj Close]]-DAX__2019_2020__33[[#This Row],[Adj Open]])/DAX__2019_2020__33[[#This Row],[Adj Open]]</f>
        <v>2.0344934969264185E-2</v>
      </c>
      <c r="J11725" s="50">
        <f>DAX__2019_2020__33[[#This Row],[Adj Close]]-DAX__2019_2020__33[[#This Row],[Adj Open]]</f>
        <v>0.40338249455773578</v>
      </c>
      <c r="K11725" s="50">
        <v>3577839</v>
      </c>
    </row>
    <row r="11726" spans="1:11" x14ac:dyDescent="0.3">
      <c r="A11726" s="51" t="str">
        <f t="shared" si="189"/>
        <v>RWE.DE</v>
      </c>
      <c r="B11726" s="52" t="s">
        <v>192</v>
      </c>
      <c r="C11726" s="50" t="s">
        <v>21411</v>
      </c>
      <c r="D11726" s="50">
        <f>DAX__2019_2020__33[[#This Row],[Open]]*(DAX__2019_2020__33[[#This Row],[Adj Close]]/DAX__2019_2020__33[[#This Row],[Close]])</f>
        <v>20.256860343283357</v>
      </c>
      <c r="E11726" s="50" t="s">
        <v>26383</v>
      </c>
      <c r="F11726" s="50" t="s">
        <v>26384</v>
      </c>
      <c r="G11726" s="50" t="s">
        <v>26293</v>
      </c>
      <c r="H11726" s="50" t="s">
        <v>26364</v>
      </c>
      <c r="I11726" s="50">
        <f>(DAX__2019_2020__33[[#This Row],[Adj Close]]-DAX__2019_2020__33[[#This Row],[Adj Open]])/DAX__2019_2020__33[[#This Row],[Adj Open]]</f>
        <v>1.6017272727272713E-2</v>
      </c>
      <c r="J11726" s="50">
        <f>DAX__2019_2020__33[[#This Row],[Adj Close]]-DAX__2019_2020__33[[#This Row],[Adj Open]]</f>
        <v>0.32445965671664467</v>
      </c>
      <c r="K11726" s="50">
        <v>3444001</v>
      </c>
    </row>
    <row r="11727" spans="1:11" x14ac:dyDescent="0.3">
      <c r="A11727" s="51" t="str">
        <f t="shared" si="189"/>
        <v>RWE.DE</v>
      </c>
      <c r="B11727" s="52" t="s">
        <v>193</v>
      </c>
      <c r="C11727" s="50" t="s">
        <v>16010</v>
      </c>
      <c r="D11727" s="50">
        <f>DAX__2019_2020__33[[#This Row],[Open]]*(DAX__2019_2020__33[[#This Row],[Adj Close]]/DAX__2019_2020__33[[#This Row],[Close]])</f>
        <v>20.590087864027542</v>
      </c>
      <c r="E11727" s="50" t="s">
        <v>26327</v>
      </c>
      <c r="F11727" s="50" t="s">
        <v>23444</v>
      </c>
      <c r="G11727" s="50" t="s">
        <v>26290</v>
      </c>
      <c r="H11727" s="50" t="s">
        <v>26368</v>
      </c>
      <c r="I11727" s="50">
        <f>(DAX__2019_2020__33[[#This Row],[Adj Close]]-DAX__2019_2020__33[[#This Row],[Adj Open]])/DAX__2019_2020__33[[#This Row],[Adj Open]]</f>
        <v>-1.0221465076661159E-2</v>
      </c>
      <c r="J11727" s="50">
        <f>DAX__2019_2020__33[[#This Row],[Adj Close]]-DAX__2019_2020__33[[#This Row],[Adj Open]]</f>
        <v>-0.21046086402754227</v>
      </c>
      <c r="K11727" s="50">
        <v>3399133</v>
      </c>
    </row>
    <row r="11728" spans="1:11" x14ac:dyDescent="0.3">
      <c r="A11728" s="51" t="str">
        <f t="shared" si="189"/>
        <v>RWE.DE</v>
      </c>
      <c r="B11728" s="52" t="s">
        <v>194</v>
      </c>
      <c r="C11728" s="50" t="s">
        <v>23373</v>
      </c>
      <c r="D11728" s="50">
        <f>DAX__2019_2020__33[[#This Row],[Open]]*(DAX__2019_2020__33[[#This Row],[Adj Close]]/DAX__2019_2020__33[[#This Row],[Close]])</f>
        <v>20.274401981621288</v>
      </c>
      <c r="E11728" s="50" t="s">
        <v>23509</v>
      </c>
      <c r="F11728" s="50" t="s">
        <v>26385</v>
      </c>
      <c r="G11728" s="50" t="s">
        <v>26384</v>
      </c>
      <c r="H11728" s="50" t="s">
        <v>26386</v>
      </c>
      <c r="I11728" s="50">
        <f>(DAX__2019_2020__33[[#This Row],[Adj Close]]-DAX__2019_2020__33[[#This Row],[Adj Open]])/DAX__2019_2020__33[[#This Row],[Adj Open]]</f>
        <v>-2.5952421022817349E-3</v>
      </c>
      <c r="J11728" s="50">
        <f>DAX__2019_2020__33[[#This Row],[Adj Close]]-DAX__2019_2020__33[[#This Row],[Adj Open]]</f>
        <v>-5.2616981621287806E-2</v>
      </c>
      <c r="K11728" s="50">
        <v>2560646</v>
      </c>
    </row>
    <row r="11729" spans="1:11" x14ac:dyDescent="0.3">
      <c r="A11729" s="51" t="str">
        <f t="shared" si="189"/>
        <v>RWE.DE</v>
      </c>
      <c r="B11729" s="52" t="s">
        <v>195</v>
      </c>
      <c r="C11729" s="50" t="s">
        <v>23444</v>
      </c>
      <c r="D11729" s="50">
        <f>DAX__2019_2020__33[[#This Row],[Open]]*(DAX__2019_2020__33[[#This Row],[Adj Close]]/DAX__2019_2020__33[[#This Row],[Close]])</f>
        <v>20.177938901185772</v>
      </c>
      <c r="E11729" s="50" t="s">
        <v>21412</v>
      </c>
      <c r="F11729" s="50" t="s">
        <v>17057</v>
      </c>
      <c r="G11729" s="50" t="s">
        <v>23432</v>
      </c>
      <c r="H11729" s="50" t="s">
        <v>26387</v>
      </c>
      <c r="I11729" s="50">
        <f>(DAX__2019_2020__33[[#This Row],[Adj Close]]-DAX__2019_2020__33[[#This Row],[Adj Open]])/DAX__2019_2020__33[[#This Row],[Adj Open]]</f>
        <v>-1.04302477183834E-2</v>
      </c>
      <c r="J11729" s="50">
        <f>DAX__2019_2020__33[[#This Row],[Adj Close]]-DAX__2019_2020__33[[#This Row],[Adj Open]]</f>
        <v>-0.21046090118577254</v>
      </c>
      <c r="K11729" s="50">
        <v>2880711</v>
      </c>
    </row>
    <row r="11730" spans="1:11" x14ac:dyDescent="0.3">
      <c r="A11730" s="51" t="str">
        <f t="shared" si="189"/>
        <v>RWE.DE</v>
      </c>
      <c r="B11730" s="52" t="s">
        <v>196</v>
      </c>
      <c r="C11730" s="50" t="s">
        <v>21401</v>
      </c>
      <c r="D11730" s="50">
        <f>DAX__2019_2020__33[[#This Row],[Open]]*(DAX__2019_2020__33[[#This Row],[Adj Close]]/DAX__2019_2020__33[[#This Row],[Close]])</f>
        <v>19.949939956236321</v>
      </c>
      <c r="E11730" s="50" t="s">
        <v>21407</v>
      </c>
      <c r="F11730" s="50" t="s">
        <v>26342</v>
      </c>
      <c r="G11730" s="50" t="s">
        <v>21400</v>
      </c>
      <c r="H11730" s="50" t="s">
        <v>26388</v>
      </c>
      <c r="I11730" s="50">
        <f>(DAX__2019_2020__33[[#This Row],[Adj Close]]-DAX__2019_2020__33[[#This Row],[Adj Open]])/DAX__2019_2020__33[[#This Row],[Adj Open]]</f>
        <v>4.3956043956044728E-3</v>
      </c>
      <c r="J11730" s="50">
        <f>DAX__2019_2020__33[[#This Row],[Adj Close]]-DAX__2019_2020__33[[#This Row],[Adj Open]]</f>
        <v>8.7692043763677674E-2</v>
      </c>
      <c r="K11730" s="50">
        <v>2295012</v>
      </c>
    </row>
    <row r="11731" spans="1:11" x14ac:dyDescent="0.3">
      <c r="A11731" s="51" t="str">
        <f t="shared" si="189"/>
        <v>RWE.DE</v>
      </c>
      <c r="B11731" s="52" t="s">
        <v>197</v>
      </c>
      <c r="C11731" s="50" t="s">
        <v>26389</v>
      </c>
      <c r="D11731" s="50">
        <f>DAX__2019_2020__33[[#This Row],[Open]]*(DAX__2019_2020__33[[#This Row],[Adj Close]]/DAX__2019_2020__33[[#This Row],[Close]])</f>
        <v>20.160398507278341</v>
      </c>
      <c r="E11731" s="50" t="s">
        <v>26389</v>
      </c>
      <c r="F11731" s="50" t="s">
        <v>17044</v>
      </c>
      <c r="G11731" s="50" t="s">
        <v>26390</v>
      </c>
      <c r="H11731" s="50" t="s">
        <v>26391</v>
      </c>
      <c r="I11731" s="50">
        <f>(DAX__2019_2020__33[[#This Row],[Adj Close]]-DAX__2019_2020__33[[#This Row],[Adj Open]])/DAX__2019_2020__33[[#This Row],[Adj Open]]</f>
        <v>-1.3919095258808115E-2</v>
      </c>
      <c r="J11731" s="50">
        <f>DAX__2019_2020__33[[#This Row],[Adj Close]]-DAX__2019_2020__33[[#This Row],[Adj Open]]</f>
        <v>-0.28061450727834014</v>
      </c>
      <c r="K11731" s="50">
        <v>2508162</v>
      </c>
    </row>
    <row r="11732" spans="1:11" x14ac:dyDescent="0.3">
      <c r="A11732" s="51" t="str">
        <f t="shared" si="189"/>
        <v>RWE.DE</v>
      </c>
      <c r="B11732" s="52" t="s">
        <v>198</v>
      </c>
      <c r="C11732" s="50" t="s">
        <v>17116</v>
      </c>
      <c r="D11732" s="50">
        <f>DAX__2019_2020__33[[#This Row],[Open]]*(DAX__2019_2020__33[[#This Row],[Adj Close]]/DAX__2019_2020__33[[#This Row],[Close]])</f>
        <v>19.941166908191718</v>
      </c>
      <c r="E11732" s="50" t="s">
        <v>21406</v>
      </c>
      <c r="F11732" s="50" t="s">
        <v>26286</v>
      </c>
      <c r="G11732" s="50" t="s">
        <v>1648</v>
      </c>
      <c r="H11732" s="50" t="s">
        <v>26392</v>
      </c>
      <c r="I11732" s="50">
        <f>(DAX__2019_2020__33[[#This Row],[Adj Close]]-DAX__2019_2020__33[[#This Row],[Adj Open]])/DAX__2019_2020__33[[#This Row],[Adj Open]]</f>
        <v>3.5180343007915588E-2</v>
      </c>
      <c r="J11732" s="50">
        <f>DAX__2019_2020__33[[#This Row],[Adj Close]]-DAX__2019_2020__33[[#This Row],[Adj Open]]</f>
        <v>0.70153709180828017</v>
      </c>
      <c r="K11732" s="50">
        <v>6295920</v>
      </c>
    </row>
    <row r="11733" spans="1:11" x14ac:dyDescent="0.3">
      <c r="A11733" s="51" t="str">
        <f t="shared" si="189"/>
        <v>RWE.DE</v>
      </c>
      <c r="B11733" s="52" t="s">
        <v>199</v>
      </c>
      <c r="C11733" s="50" t="s">
        <v>23484</v>
      </c>
      <c r="D11733" s="50">
        <f>DAX__2019_2020__33[[#This Row],[Open]]*(DAX__2019_2020__33[[#This Row],[Adj Close]]/DAX__2019_2020__33[[#This Row],[Close]])</f>
        <v>20.712859528448732</v>
      </c>
      <c r="E11733" s="50" t="s">
        <v>23484</v>
      </c>
      <c r="F11733" s="50" t="s">
        <v>26393</v>
      </c>
      <c r="G11733" s="50" t="s">
        <v>21407</v>
      </c>
      <c r="H11733" s="50" t="s">
        <v>26370</v>
      </c>
      <c r="I11733" s="50">
        <f>(DAX__2019_2020__33[[#This Row],[Adj Close]]-DAX__2019_2020__33[[#This Row],[Adj Open]])/DAX__2019_2020__33[[#This Row],[Adj Open]]</f>
        <v>-3.0482682875415612E-2</v>
      </c>
      <c r="J11733" s="50">
        <f>DAX__2019_2020__33[[#This Row],[Adj Close]]-DAX__2019_2020__33[[#This Row],[Adj Open]]</f>
        <v>-0.63138352844873324</v>
      </c>
      <c r="K11733" s="50">
        <v>6419788</v>
      </c>
    </row>
    <row r="11734" spans="1:11" x14ac:dyDescent="0.3">
      <c r="A11734" s="51" t="str">
        <f t="shared" si="189"/>
        <v>RWE.DE</v>
      </c>
      <c r="B11734" s="52" t="s">
        <v>200</v>
      </c>
      <c r="C11734" s="50" t="s">
        <v>23373</v>
      </c>
      <c r="D11734" s="50">
        <f>DAX__2019_2020__33[[#This Row],[Open]]*(DAX__2019_2020__33[[#This Row],[Adj Close]]/DAX__2019_2020__33[[#This Row],[Close]])</f>
        <v>20.27439978362208</v>
      </c>
      <c r="E11734" s="50" t="s">
        <v>26394</v>
      </c>
      <c r="F11734" s="50" t="s">
        <v>26395</v>
      </c>
      <c r="G11734" s="50" t="s">
        <v>26334</v>
      </c>
      <c r="H11734" s="50" t="s">
        <v>26396</v>
      </c>
      <c r="I11734" s="50">
        <f>(DAX__2019_2020__33[[#This Row],[Adj Close]]-DAX__2019_2020__33[[#This Row],[Adj Open]])/DAX__2019_2020__33[[#This Row],[Adj Open]]</f>
        <v>-1.2543295305220886E-2</v>
      </c>
      <c r="J11734" s="50">
        <f>DAX__2019_2020__33[[#This Row],[Adj Close]]-DAX__2019_2020__33[[#This Row],[Adj Open]]</f>
        <v>-0.25430778362207818</v>
      </c>
      <c r="K11734" s="50">
        <v>3615731</v>
      </c>
    </row>
    <row r="11735" spans="1:11" x14ac:dyDescent="0.3">
      <c r="A11735" s="51" t="str">
        <f t="shared" si="189"/>
        <v>RWE.DE</v>
      </c>
      <c r="B11735" s="52" t="s">
        <v>201</v>
      </c>
      <c r="C11735" s="50" t="s">
        <v>26332</v>
      </c>
      <c r="D11735" s="50">
        <f>DAX__2019_2020__33[[#This Row],[Open]]*(DAX__2019_2020__33[[#This Row],[Adj Close]]/DAX__2019_2020__33[[#This Row],[Close]])</f>
        <v>20.072706382208533</v>
      </c>
      <c r="E11735" s="50" t="s">
        <v>26389</v>
      </c>
      <c r="F11735" s="50" t="s">
        <v>23028</v>
      </c>
      <c r="G11735" s="50" t="s">
        <v>17057</v>
      </c>
      <c r="H11735" s="50" t="s">
        <v>26359</v>
      </c>
      <c r="I11735" s="50">
        <f>(DAX__2019_2020__33[[#This Row],[Adj Close]]-DAX__2019_2020__33[[#This Row],[Adj Open]])/DAX__2019_2020__33[[#This Row],[Adj Open]]</f>
        <v>-6.9899085622501271E-3</v>
      </c>
      <c r="J11735" s="50">
        <f>DAX__2019_2020__33[[#This Row],[Adj Close]]-DAX__2019_2020__33[[#This Row],[Adj Open]]</f>
        <v>-0.1403063822085322</v>
      </c>
      <c r="K11735" s="50">
        <v>7429879</v>
      </c>
    </row>
    <row r="11736" spans="1:11" x14ac:dyDescent="0.3">
      <c r="A11736" s="51" t="str">
        <f t="shared" si="189"/>
        <v>RWE.DE</v>
      </c>
      <c r="B11736" s="52" t="s">
        <v>202</v>
      </c>
      <c r="C11736" s="50" t="s">
        <v>26254</v>
      </c>
      <c r="D11736" s="50">
        <f>DAX__2019_2020__33[[#This Row],[Open]]*(DAX__2019_2020__33[[#This Row],[Adj Close]]/DAX__2019_2020__33[[#This Row],[Close]])</f>
        <v>19.616710635901775</v>
      </c>
      <c r="E11736" s="50" t="s">
        <v>21417</v>
      </c>
      <c r="F11736" s="50" t="s">
        <v>26262</v>
      </c>
      <c r="G11736" s="50" t="s">
        <v>23348</v>
      </c>
      <c r="H11736" s="50" t="s">
        <v>26353</v>
      </c>
      <c r="I11736" s="50">
        <f>(DAX__2019_2020__33[[#This Row],[Adj Close]]-DAX__2019_2020__33[[#This Row],[Adj Open]])/DAX__2019_2020__33[[#This Row],[Adj Open]]</f>
        <v>-1.698708015256686E-2</v>
      </c>
      <c r="J11736" s="50">
        <f>DAX__2019_2020__33[[#This Row],[Adj Close]]-DAX__2019_2020__33[[#This Row],[Adj Open]]</f>
        <v>-0.33323063590177426</v>
      </c>
      <c r="K11736" s="50">
        <v>5980850</v>
      </c>
    </row>
    <row r="11737" spans="1:11" x14ac:dyDescent="0.3">
      <c r="A11737" s="51" t="str">
        <f t="shared" si="189"/>
        <v>RWE.DE</v>
      </c>
      <c r="B11737" s="52" t="s">
        <v>203</v>
      </c>
      <c r="C11737" s="50" t="s">
        <v>21446</v>
      </c>
      <c r="D11737" s="50">
        <f>DAX__2019_2020__33[[#This Row],[Open]]*(DAX__2019_2020__33[[#This Row],[Adj Close]]/DAX__2019_2020__33[[#This Row],[Close]])</f>
        <v>19.379939610330769</v>
      </c>
      <c r="E11737" s="50" t="s">
        <v>26379</v>
      </c>
      <c r="F11737" s="50" t="s">
        <v>21438</v>
      </c>
      <c r="G11737" s="50" t="s">
        <v>26257</v>
      </c>
      <c r="H11737" s="50" t="s">
        <v>26397</v>
      </c>
      <c r="I11737" s="50">
        <f>(DAX__2019_2020__33[[#This Row],[Adj Close]]-DAX__2019_2020__33[[#This Row],[Adj Open]])/DAX__2019_2020__33[[#This Row],[Adj Open]]</f>
        <v>-1.3574660633485442E-3</v>
      </c>
      <c r="J11737" s="50">
        <f>DAX__2019_2020__33[[#This Row],[Adj Close]]-DAX__2019_2020__33[[#This Row],[Adj Open]]</f>
        <v>-2.6307610330768227E-2</v>
      </c>
      <c r="K11737" s="50">
        <v>3131576</v>
      </c>
    </row>
    <row r="11738" spans="1:11" x14ac:dyDescent="0.3">
      <c r="A11738" s="51" t="str">
        <f t="shared" si="189"/>
        <v>RWE.DE</v>
      </c>
      <c r="B11738" s="52" t="s">
        <v>204</v>
      </c>
      <c r="C11738" s="50" t="s">
        <v>26265</v>
      </c>
      <c r="D11738" s="50">
        <f>DAX__2019_2020__33[[#This Row],[Open]]*(DAX__2019_2020__33[[#This Row],[Adj Close]]/DAX__2019_2020__33[[#This Row],[Close]])</f>
        <v>19.213324365218316</v>
      </c>
      <c r="E11738" s="50" t="s">
        <v>22975</v>
      </c>
      <c r="F11738" s="50" t="s">
        <v>26220</v>
      </c>
      <c r="G11738" s="50" t="s">
        <v>23282</v>
      </c>
      <c r="H11738" s="50" t="s">
        <v>26398</v>
      </c>
      <c r="I11738" s="50">
        <f>(DAX__2019_2020__33[[#This Row],[Adj Close]]-DAX__2019_2020__33[[#This Row],[Adj Open]])/DAX__2019_2020__33[[#This Row],[Adj Open]]</f>
        <v>-1.2323185759926901E-2</v>
      </c>
      <c r="J11738" s="50">
        <f>DAX__2019_2020__33[[#This Row],[Adj Close]]-DAX__2019_2020__33[[#This Row],[Adj Open]]</f>
        <v>-0.23676936521831493</v>
      </c>
      <c r="K11738" s="50">
        <v>4258578</v>
      </c>
    </row>
    <row r="11739" spans="1:11" x14ac:dyDescent="0.3">
      <c r="A11739" s="51" t="str">
        <f t="shared" si="189"/>
        <v>RWE.DE</v>
      </c>
      <c r="B11739" s="52" t="s">
        <v>205</v>
      </c>
      <c r="C11739" s="50" t="s">
        <v>23282</v>
      </c>
      <c r="D11739" s="50">
        <f>DAX__2019_2020__33[[#This Row],[Open]]*(DAX__2019_2020__33[[#This Row],[Adj Close]]/DAX__2019_2020__33[[#This Row],[Close]])</f>
        <v>18.976557187295491</v>
      </c>
      <c r="E11739" s="50" t="s">
        <v>23282</v>
      </c>
      <c r="F11739" s="50" t="s">
        <v>22330</v>
      </c>
      <c r="G11739" s="50" t="s">
        <v>26268</v>
      </c>
      <c r="H11739" s="50" t="s">
        <v>26399</v>
      </c>
      <c r="I11739" s="50">
        <f>(DAX__2019_2020__33[[#This Row],[Adj Close]]-DAX__2019_2020__33[[#This Row],[Adj Open]])/DAX__2019_2020__33[[#This Row],[Adj Open]]</f>
        <v>-6.9315622426786259E-3</v>
      </c>
      <c r="J11739" s="50">
        <f>DAX__2019_2020__33[[#This Row],[Adj Close]]-DAX__2019_2020__33[[#This Row],[Adj Open]]</f>
        <v>-0.13153718729548913</v>
      </c>
      <c r="K11739" s="50">
        <v>2807520</v>
      </c>
    </row>
    <row r="11740" spans="1:11" x14ac:dyDescent="0.3">
      <c r="A11740" s="51" t="str">
        <f t="shared" si="189"/>
        <v>RWE.DE</v>
      </c>
      <c r="B11740" s="52" t="s">
        <v>206</v>
      </c>
      <c r="C11740" s="50" t="s">
        <v>17071</v>
      </c>
      <c r="D11740" s="50">
        <f>DAX__2019_2020__33[[#This Row],[Open]]*(DAX__2019_2020__33[[#This Row],[Adj Close]]/DAX__2019_2020__33[[#This Row],[Close]])</f>
        <v>18.809943389610751</v>
      </c>
      <c r="E11740" s="50" t="s">
        <v>26261</v>
      </c>
      <c r="F11740" s="50" t="s">
        <v>22969</v>
      </c>
      <c r="G11740" s="50" t="s">
        <v>26261</v>
      </c>
      <c r="H11740" s="50" t="s">
        <v>26400</v>
      </c>
      <c r="I11740" s="50">
        <f>(DAX__2019_2020__33[[#This Row],[Adj Close]]-DAX__2019_2020__33[[#This Row],[Adj Open]])/DAX__2019_2020__33[[#This Row],[Adj Open]]</f>
        <v>1.0256363158211551E-2</v>
      </c>
      <c r="J11740" s="50">
        <f>DAX__2019_2020__33[[#This Row],[Adj Close]]-DAX__2019_2020__33[[#This Row],[Adj Open]]</f>
        <v>0.1929216103892486</v>
      </c>
      <c r="K11740" s="50">
        <v>3321178</v>
      </c>
    </row>
    <row r="11741" spans="1:11" x14ac:dyDescent="0.3">
      <c r="A11741" s="51" t="str">
        <f t="shared" si="189"/>
        <v>RWE.DE</v>
      </c>
      <c r="B11741" s="52" t="s">
        <v>207</v>
      </c>
      <c r="C11741" s="50" t="s">
        <v>17092</v>
      </c>
      <c r="D11741" s="50">
        <f>DAX__2019_2020__33[[#This Row],[Open]]*(DAX__2019_2020__33[[#This Row],[Adj Close]]/DAX__2019_2020__33[[#This Row],[Close]])</f>
        <v>19.116863878898858</v>
      </c>
      <c r="E11741" s="50" t="s">
        <v>26401</v>
      </c>
      <c r="F11741" s="50" t="s">
        <v>23339</v>
      </c>
      <c r="G11741" s="50" t="s">
        <v>26265</v>
      </c>
      <c r="H11741" s="50" t="s">
        <v>26402</v>
      </c>
      <c r="I11741" s="50">
        <f>(DAX__2019_2020__33[[#This Row],[Adj Close]]-DAX__2019_2020__33[[#This Row],[Adj Open]])/DAX__2019_2020__33[[#This Row],[Adj Open]]</f>
        <v>5.0459176626567459E-3</v>
      </c>
      <c r="J11741" s="50">
        <f>DAX__2019_2020__33[[#This Row],[Adj Close]]-DAX__2019_2020__33[[#This Row],[Adj Open]]</f>
        <v>9.6462121101140497E-2</v>
      </c>
      <c r="K11741" s="50">
        <v>3367761</v>
      </c>
    </row>
    <row r="11742" spans="1:11" x14ac:dyDescent="0.3">
      <c r="A11742" s="51" t="str">
        <f t="shared" si="189"/>
        <v>RWE.DE</v>
      </c>
      <c r="B11742" s="52" t="s">
        <v>208</v>
      </c>
      <c r="C11742" s="50" t="s">
        <v>23409</v>
      </c>
      <c r="D11742" s="50">
        <f>DAX__2019_2020__33[[#This Row],[Open]]*(DAX__2019_2020__33[[#This Row],[Adj Close]]/DAX__2019_2020__33[[#This Row],[Close]])</f>
        <v>19.204555673854447</v>
      </c>
      <c r="E11742" s="50" t="s">
        <v>26247</v>
      </c>
      <c r="F11742" s="50" t="s">
        <v>23438</v>
      </c>
      <c r="G11742" s="50" t="s">
        <v>22999</v>
      </c>
      <c r="H11742" s="50" t="s">
        <v>26403</v>
      </c>
      <c r="I11742" s="50">
        <f>(DAX__2019_2020__33[[#This Row],[Adj Close]]-DAX__2019_2020__33[[#This Row],[Adj Open]])/DAX__2019_2020__33[[#This Row],[Adj Open]]</f>
        <v>1.643835616438365E-2</v>
      </c>
      <c r="J11742" s="50">
        <f>DAX__2019_2020__33[[#This Row],[Adj Close]]-DAX__2019_2020__33[[#This Row],[Adj Open]]</f>
        <v>0.31569132614555429</v>
      </c>
      <c r="K11742" s="50">
        <v>3712755</v>
      </c>
    </row>
    <row r="11743" spans="1:11" x14ac:dyDescent="0.3">
      <c r="A11743" s="51" t="str">
        <f t="shared" si="189"/>
        <v>RWE.DE</v>
      </c>
      <c r="B11743" s="52" t="s">
        <v>209</v>
      </c>
      <c r="C11743" s="50" t="s">
        <v>21417</v>
      </c>
      <c r="D11743" s="50">
        <f>DAX__2019_2020__33[[#This Row],[Open]]*(DAX__2019_2020__33[[#This Row],[Adj Close]]/DAX__2019_2020__33[[#This Row],[Close]])</f>
        <v>19.643015911699777</v>
      </c>
      <c r="E11743" s="50" t="s">
        <v>21407</v>
      </c>
      <c r="F11743" s="50" t="s">
        <v>26249</v>
      </c>
      <c r="G11743" s="50" t="s">
        <v>21402</v>
      </c>
      <c r="H11743" s="50" t="s">
        <v>26404</v>
      </c>
      <c r="I11743" s="50">
        <f>(DAX__2019_2020__33[[#This Row],[Adj Close]]-DAX__2019_2020__33[[#This Row],[Adj Open]])/DAX__2019_2020__33[[#This Row],[Adj Open]]</f>
        <v>1.1160714285714341E-2</v>
      </c>
      <c r="J11743" s="50">
        <f>DAX__2019_2020__33[[#This Row],[Adj Close]]-DAX__2019_2020__33[[#This Row],[Adj Open]]</f>
        <v>0.21923008830022184</v>
      </c>
      <c r="K11743" s="50">
        <v>4362991</v>
      </c>
    </row>
    <row r="11744" spans="1:11" x14ac:dyDescent="0.3">
      <c r="A11744" s="51" t="str">
        <f t="shared" si="189"/>
        <v>RWE.DE</v>
      </c>
      <c r="B11744" s="52" t="s">
        <v>210</v>
      </c>
      <c r="C11744" s="50" t="s">
        <v>17108</v>
      </c>
      <c r="D11744" s="50">
        <f>DAX__2019_2020__33[[#This Row],[Open]]*(DAX__2019_2020__33[[#This Row],[Adj Close]]/DAX__2019_2020__33[[#This Row],[Close]])</f>
        <v>19.89732234708551</v>
      </c>
      <c r="E11744" s="50" t="s">
        <v>23021</v>
      </c>
      <c r="F11744" s="50" t="s">
        <v>21413</v>
      </c>
      <c r="G11744" s="50" t="s">
        <v>23002</v>
      </c>
      <c r="H11744" s="50" t="s">
        <v>26371</v>
      </c>
      <c r="I11744" s="50">
        <f>(DAX__2019_2020__33[[#This Row],[Adj Close]]-DAX__2019_2020__33[[#This Row],[Adj Open]])/DAX__2019_2020__33[[#This Row],[Adj Open]]</f>
        <v>7.9330097869982682E-3</v>
      </c>
      <c r="J11744" s="50">
        <f>DAX__2019_2020__33[[#This Row],[Adj Close]]-DAX__2019_2020__33[[#This Row],[Adj Open]]</f>
        <v>0.15784565291448871</v>
      </c>
      <c r="K11744" s="50">
        <v>2554791</v>
      </c>
    </row>
    <row r="11745" spans="1:11" x14ac:dyDescent="0.3">
      <c r="A11745" s="51" t="str">
        <f t="shared" ref="A11745:A11808" si="190">"RWE.DE"</f>
        <v>RWE.DE</v>
      </c>
      <c r="B11745" s="52" t="s">
        <v>211</v>
      </c>
      <c r="C11745" s="50" t="s">
        <v>23374</v>
      </c>
      <c r="D11745" s="50">
        <f>DAX__2019_2020__33[[#This Row],[Open]]*(DAX__2019_2020__33[[#This Row],[Adj Close]]/DAX__2019_2020__33[[#This Row],[Close]])</f>
        <v>20.063936309816143</v>
      </c>
      <c r="E11745" s="50" t="s">
        <v>26405</v>
      </c>
      <c r="F11745" s="50" t="s">
        <v>17057</v>
      </c>
      <c r="G11745" s="50" t="s">
        <v>23445</v>
      </c>
      <c r="H11745" s="50" t="s">
        <v>26406</v>
      </c>
      <c r="I11745" s="50">
        <f>(DAX__2019_2020__33[[#This Row],[Adj Close]]-DAX__2019_2020__33[[#This Row],[Adj Open]])/DAX__2019_2020__33[[#This Row],[Adj Open]]</f>
        <v>1.7482955309570212E-3</v>
      </c>
      <c r="J11745" s="50">
        <f>DAX__2019_2020__33[[#This Row],[Adj Close]]-DAX__2019_2020__33[[#This Row],[Adj Open]]</f>
        <v>3.5077690183857868E-2</v>
      </c>
      <c r="K11745" s="50">
        <v>3556261</v>
      </c>
    </row>
    <row r="11746" spans="1:11" x14ac:dyDescent="0.3">
      <c r="A11746" s="51" t="str">
        <f t="shared" si="190"/>
        <v>RWE.DE</v>
      </c>
      <c r="B11746" s="52" t="s">
        <v>212</v>
      </c>
      <c r="C11746" s="50" t="s">
        <v>23449</v>
      </c>
      <c r="D11746" s="50">
        <f>DAX__2019_2020__33[[#This Row],[Open]]*(DAX__2019_2020__33[[#This Row],[Adj Close]]/DAX__2019_2020__33[[#This Row],[Close]])</f>
        <v>20.00255102852125</v>
      </c>
      <c r="E11746" s="50" t="s">
        <v>21418</v>
      </c>
      <c r="F11746" s="50" t="s">
        <v>26395</v>
      </c>
      <c r="G11746" s="50" t="s">
        <v>23002</v>
      </c>
      <c r="H11746" s="50" t="s">
        <v>26371</v>
      </c>
      <c r="I11746" s="50">
        <f>(DAX__2019_2020__33[[#This Row],[Adj Close]]-DAX__2019_2020__33[[#This Row],[Adj Open]])/DAX__2019_2020__33[[#This Row],[Adj Open]]</f>
        <v>2.6305130482468476E-3</v>
      </c>
      <c r="J11746" s="50">
        <f>DAX__2019_2020__33[[#This Row],[Adj Close]]-DAX__2019_2020__33[[#This Row],[Adj Open]]</f>
        <v>5.2616971478748553E-2</v>
      </c>
      <c r="K11746" s="50">
        <v>2828493</v>
      </c>
    </row>
    <row r="11747" spans="1:11" x14ac:dyDescent="0.3">
      <c r="A11747" s="51" t="str">
        <f t="shared" si="190"/>
        <v>RWE.DE</v>
      </c>
      <c r="B11747" s="52" t="s">
        <v>213</v>
      </c>
      <c r="C11747" s="50" t="s">
        <v>21400</v>
      </c>
      <c r="D11747" s="50">
        <f>DAX__2019_2020__33[[#This Row],[Open]]*(DAX__2019_2020__33[[#This Row],[Adj Close]]/DAX__2019_2020__33[[#This Row],[Close]])</f>
        <v>20.037630035164835</v>
      </c>
      <c r="E11747" s="50" t="s">
        <v>23378</v>
      </c>
      <c r="F11747" s="50" t="s">
        <v>17108</v>
      </c>
      <c r="G11747" s="50" t="s">
        <v>21401</v>
      </c>
      <c r="H11747" s="50" t="s">
        <v>26372</v>
      </c>
      <c r="I11747" s="50">
        <f>(DAX__2019_2020__33[[#This Row],[Adj Close]]-DAX__2019_2020__33[[#This Row],[Adj Open]])/DAX__2019_2020__33[[#This Row],[Adj Open]]</f>
        <v>-4.3763676148796489E-3</v>
      </c>
      <c r="J11747" s="50">
        <f>DAX__2019_2020__33[[#This Row],[Adj Close]]-DAX__2019_2020__33[[#This Row],[Adj Open]]</f>
        <v>-8.7692035164835147E-2</v>
      </c>
      <c r="K11747" s="50">
        <v>2740750</v>
      </c>
    </row>
    <row r="11748" spans="1:11" x14ac:dyDescent="0.3">
      <c r="A11748" s="51" t="str">
        <f t="shared" si="190"/>
        <v>RWE.DE</v>
      </c>
      <c r="B11748" s="52" t="s">
        <v>214</v>
      </c>
      <c r="C11748" s="50" t="s">
        <v>26390</v>
      </c>
      <c r="D11748" s="50">
        <f>DAX__2019_2020__33[[#This Row],[Open]]*(DAX__2019_2020__33[[#This Row],[Adj Close]]/DAX__2019_2020__33[[#This Row],[Close]])</f>
        <v>19.879783237709791</v>
      </c>
      <c r="E11748" s="50" t="s">
        <v>23374</v>
      </c>
      <c r="F11748" s="50" t="s">
        <v>21423</v>
      </c>
      <c r="G11748" s="50" t="s">
        <v>21426</v>
      </c>
      <c r="H11748" s="50" t="s">
        <v>26407</v>
      </c>
      <c r="I11748" s="50">
        <f>(DAX__2019_2020__33[[#This Row],[Adj Close]]-DAX__2019_2020__33[[#This Row],[Adj Open]])/DAX__2019_2020__33[[#This Row],[Adj Open]]</f>
        <v>5.7344067048963115E-3</v>
      </c>
      <c r="J11748" s="50">
        <f>DAX__2019_2020__33[[#This Row],[Adj Close]]-DAX__2019_2020__33[[#This Row],[Adj Open]]</f>
        <v>0.11399876229020833</v>
      </c>
      <c r="K11748" s="50">
        <v>3498856</v>
      </c>
    </row>
    <row r="11749" spans="1:11" x14ac:dyDescent="0.3">
      <c r="A11749" s="51" t="str">
        <f t="shared" si="190"/>
        <v>RWE.DE</v>
      </c>
      <c r="B11749" s="52" t="s">
        <v>215</v>
      </c>
      <c r="C11749" s="50" t="s">
        <v>21407</v>
      </c>
      <c r="D11749" s="50">
        <f>DAX__2019_2020__33[[#This Row],[Open]]*(DAX__2019_2020__33[[#This Row],[Adj Close]]/DAX__2019_2020__33[[#This Row],[Close]])</f>
        <v>20.081476757931334</v>
      </c>
      <c r="E11749" s="50" t="s">
        <v>21424</v>
      </c>
      <c r="F11749" s="50" t="s">
        <v>26332</v>
      </c>
      <c r="G11749" s="50" t="s">
        <v>23444</v>
      </c>
      <c r="H11749" s="50" t="s">
        <v>26408</v>
      </c>
      <c r="I11749" s="50">
        <f>(DAX__2019_2020__33[[#This Row],[Adj Close]]-DAX__2019_2020__33[[#This Row],[Adj Open]])/DAX__2019_2020__33[[#This Row],[Adj Open]]</f>
        <v>4.8034934497817204E-3</v>
      </c>
      <c r="J11749" s="50">
        <f>DAX__2019_2020__33[[#This Row],[Adj Close]]-DAX__2019_2020__33[[#This Row],[Adj Open]]</f>
        <v>9.6461242068667019E-2</v>
      </c>
      <c r="K11749" s="50">
        <v>4370866</v>
      </c>
    </row>
    <row r="11750" spans="1:11" x14ac:dyDescent="0.3">
      <c r="A11750" s="51" t="str">
        <f t="shared" si="190"/>
        <v>RWE.DE</v>
      </c>
      <c r="B11750" s="52" t="s">
        <v>216</v>
      </c>
      <c r="C11750" s="50" t="s">
        <v>21418</v>
      </c>
      <c r="D11750" s="50">
        <f>DAX__2019_2020__33[[#This Row],[Open]]*(DAX__2019_2020__33[[#This Row],[Adj Close]]/DAX__2019_2020__33[[#This Row],[Close]])</f>
        <v>20.169170952380949</v>
      </c>
      <c r="E11750" s="50" t="s">
        <v>21411</v>
      </c>
      <c r="F11750" s="50" t="s">
        <v>26409</v>
      </c>
      <c r="G11750" s="50" t="s">
        <v>21411</v>
      </c>
      <c r="H11750" s="50" t="s">
        <v>26410</v>
      </c>
      <c r="I11750" s="50">
        <f>(DAX__2019_2020__33[[#This Row],[Adj Close]]-DAX__2019_2020__33[[#This Row],[Adj Open]])/DAX__2019_2020__33[[#This Row],[Adj Open]]</f>
        <v>4.3478260869566692E-3</v>
      </c>
      <c r="J11750" s="50">
        <f>DAX__2019_2020__33[[#This Row],[Adj Close]]-DAX__2019_2020__33[[#This Row],[Adj Open]]</f>
        <v>8.7692047619050584E-2</v>
      </c>
      <c r="K11750" s="50">
        <v>2969708</v>
      </c>
    </row>
    <row r="11751" spans="1:11" x14ac:dyDescent="0.3">
      <c r="A11751" s="51" t="str">
        <f t="shared" si="190"/>
        <v>RWE.DE</v>
      </c>
      <c r="B11751" s="52" t="s">
        <v>217</v>
      </c>
      <c r="C11751" s="50" t="s">
        <v>21411</v>
      </c>
      <c r="D11751" s="50">
        <f>DAX__2019_2020__33[[#This Row],[Open]]*(DAX__2019_2020__33[[#This Row],[Adj Close]]/DAX__2019_2020__33[[#This Row],[Close]])</f>
        <v>20.256861829787237</v>
      </c>
      <c r="E11751" s="50" t="s">
        <v>17053</v>
      </c>
      <c r="F11751" s="50" t="s">
        <v>23514</v>
      </c>
      <c r="G11751" s="50" t="s">
        <v>21409</v>
      </c>
      <c r="H11751" s="50" t="s">
        <v>26411</v>
      </c>
      <c r="I11751" s="50">
        <f>(DAX__2019_2020__33[[#This Row],[Adj Close]]-DAX__2019_2020__33[[#This Row],[Adj Open]])/DAX__2019_2020__33[[#This Row],[Adj Open]]</f>
        <v>1.7316017316017188E-2</v>
      </c>
      <c r="J11751" s="50">
        <f>DAX__2019_2020__33[[#This Row],[Adj Close]]-DAX__2019_2020__33[[#This Row],[Adj Open]]</f>
        <v>0.35076817021276341</v>
      </c>
      <c r="K11751" s="50">
        <v>3930268</v>
      </c>
    </row>
    <row r="11752" spans="1:11" x14ac:dyDescent="0.3">
      <c r="A11752" s="51" t="str">
        <f t="shared" si="190"/>
        <v>RWE.DE</v>
      </c>
      <c r="B11752" s="52" t="s">
        <v>218</v>
      </c>
      <c r="C11752" s="50" t="s">
        <v>16010</v>
      </c>
      <c r="D11752" s="50">
        <f>DAX__2019_2020__33[[#This Row],[Open]]*(DAX__2019_2020__33[[#This Row],[Adj Close]]/DAX__2019_2020__33[[#This Row],[Close]])</f>
        <v>20.590089937282851</v>
      </c>
      <c r="E11752" s="50" t="s">
        <v>16010</v>
      </c>
      <c r="F11752" s="50" t="s">
        <v>23378</v>
      </c>
      <c r="G11752" s="50" t="s">
        <v>26295</v>
      </c>
      <c r="H11752" s="50" t="s">
        <v>26412</v>
      </c>
      <c r="I11752" s="50">
        <f>(DAX__2019_2020__33[[#This Row],[Adj Close]]-DAX__2019_2020__33[[#This Row],[Adj Open]])/DAX__2019_2020__33[[#This Row],[Adj Open]]</f>
        <v>-1.7035349233389535E-3</v>
      </c>
      <c r="J11752" s="50">
        <f>DAX__2019_2020__33[[#This Row],[Adj Close]]-DAX__2019_2020__33[[#This Row],[Adj Open]]</f>
        <v>-3.5075937282851299E-2</v>
      </c>
      <c r="K11752" s="50">
        <v>3087468</v>
      </c>
    </row>
    <row r="11753" spans="1:11" x14ac:dyDescent="0.3">
      <c r="A11753" s="51" t="str">
        <f t="shared" si="190"/>
        <v>RWE.DE</v>
      </c>
      <c r="B11753" s="52" t="s">
        <v>219</v>
      </c>
      <c r="C11753" s="50" t="s">
        <v>16005</v>
      </c>
      <c r="D11753" s="50">
        <f>DAX__2019_2020__33[[#This Row],[Open]]*(DAX__2019_2020__33[[#This Row],[Adj Close]]/DAX__2019_2020__33[[#This Row],[Close]])</f>
        <v>20.484861187221362</v>
      </c>
      <c r="E11753" s="50" t="s">
        <v>1653</v>
      </c>
      <c r="F11753" s="50" t="s">
        <v>16005</v>
      </c>
      <c r="G11753" s="50" t="s">
        <v>17131</v>
      </c>
      <c r="H11753" s="50" t="s">
        <v>26413</v>
      </c>
      <c r="I11753" s="50">
        <f>(DAX__2019_2020__33[[#This Row],[Adj Close]]-DAX__2019_2020__33[[#This Row],[Adj Open]])/DAX__2019_2020__33[[#This Row],[Adj Open]]</f>
        <v>9.8458471812566169E-3</v>
      </c>
      <c r="J11753" s="50">
        <f>DAX__2019_2020__33[[#This Row],[Adj Close]]-DAX__2019_2020__33[[#This Row],[Adj Open]]</f>
        <v>0.20169081277863654</v>
      </c>
      <c r="K11753" s="50">
        <v>4527192</v>
      </c>
    </row>
    <row r="11754" spans="1:11" x14ac:dyDescent="0.3">
      <c r="A11754" s="51" t="str">
        <f t="shared" si="190"/>
        <v>RWE.DE</v>
      </c>
      <c r="B11754" s="52" t="s">
        <v>220</v>
      </c>
      <c r="C11754" s="50" t="s">
        <v>26414</v>
      </c>
      <c r="D11754" s="50">
        <f>DAX__2019_2020__33[[#This Row],[Open]]*(DAX__2019_2020__33[[#This Row],[Adj Close]]/DAX__2019_2020__33[[#This Row],[Close]])</f>
        <v>20.572552058901138</v>
      </c>
      <c r="E11754" s="50" t="s">
        <v>26415</v>
      </c>
      <c r="F11754" s="50" t="s">
        <v>21424</v>
      </c>
      <c r="G11754" s="50" t="s">
        <v>1658</v>
      </c>
      <c r="H11754" s="50" t="s">
        <v>26416</v>
      </c>
      <c r="I11754" s="50">
        <f>(DAX__2019_2020__33[[#This Row],[Adj Close]]-DAX__2019_2020__33[[#This Row],[Adj Open]])/DAX__2019_2020__33[[#This Row],[Adj Open]]</f>
        <v>1.4492754240952853E-2</v>
      </c>
      <c r="J11754" s="50">
        <f>DAX__2019_2020__33[[#This Row],[Adj Close]]-DAX__2019_2020__33[[#This Row],[Adj Open]]</f>
        <v>0.29815294109886281</v>
      </c>
      <c r="K11754" s="50">
        <v>3329405</v>
      </c>
    </row>
    <row r="11755" spans="1:11" x14ac:dyDescent="0.3">
      <c r="A11755" s="51" t="str">
        <f t="shared" si="190"/>
        <v>RWE.DE</v>
      </c>
      <c r="B11755" s="52" t="s">
        <v>221</v>
      </c>
      <c r="C11755" s="50" t="s">
        <v>17135</v>
      </c>
      <c r="D11755" s="50">
        <f>DAX__2019_2020__33[[#This Row],[Open]]*(DAX__2019_2020__33[[#This Row],[Adj Close]]/DAX__2019_2020__33[[#This Row],[Close]])</f>
        <v>20.984705000000002</v>
      </c>
      <c r="E11755" s="50" t="s">
        <v>16009</v>
      </c>
      <c r="F11755" s="50" t="s">
        <v>17042</v>
      </c>
      <c r="G11755" s="50" t="s">
        <v>17135</v>
      </c>
      <c r="H11755" s="50" t="s">
        <v>26417</v>
      </c>
      <c r="I11755" s="50">
        <f>(DAX__2019_2020__33[[#This Row],[Adj Close]]-DAX__2019_2020__33[[#This Row],[Adj Open]])/DAX__2019_2020__33[[#This Row],[Adj Open]]</f>
        <v>0</v>
      </c>
      <c r="J11755" s="50">
        <f>DAX__2019_2020__33[[#This Row],[Adj Close]]-DAX__2019_2020__33[[#This Row],[Adj Open]]</f>
        <v>0</v>
      </c>
      <c r="K11755" s="50">
        <v>2987430</v>
      </c>
    </row>
    <row r="11756" spans="1:11" x14ac:dyDescent="0.3">
      <c r="A11756" s="51" t="str">
        <f t="shared" si="190"/>
        <v>RWE.DE</v>
      </c>
      <c r="B11756" s="52" t="s">
        <v>222</v>
      </c>
      <c r="C11756" s="50" t="s">
        <v>17135</v>
      </c>
      <c r="D11756" s="50">
        <f>DAX__2019_2020__33[[#This Row],[Open]]*(DAX__2019_2020__33[[#This Row],[Adj Close]]/DAX__2019_2020__33[[#This Row],[Close]])</f>
        <v>20.984704280296782</v>
      </c>
      <c r="E11756" s="50" t="s">
        <v>26418</v>
      </c>
      <c r="F11756" s="50" t="s">
        <v>1658</v>
      </c>
      <c r="G11756" s="50" t="s">
        <v>26419</v>
      </c>
      <c r="H11756" s="50" t="s">
        <v>26420</v>
      </c>
      <c r="I11756" s="50">
        <f>(DAX__2019_2020__33[[#This Row],[Adj Close]]-DAX__2019_2020__33[[#This Row],[Adj Open]])/DAX__2019_2020__33[[#This Row],[Adj Open]]</f>
        <v>1.3790221479314755E-2</v>
      </c>
      <c r="J11756" s="50">
        <f>DAX__2019_2020__33[[#This Row],[Adj Close]]-DAX__2019_2020__33[[#This Row],[Adj Open]]</f>
        <v>0.28938371970321697</v>
      </c>
      <c r="K11756" s="50">
        <v>3820150</v>
      </c>
    </row>
    <row r="11757" spans="1:11" x14ac:dyDescent="0.3">
      <c r="A11757" s="51" t="str">
        <f t="shared" si="190"/>
        <v>RWE.DE</v>
      </c>
      <c r="B11757" s="52" t="s">
        <v>223</v>
      </c>
      <c r="C11757" s="50" t="s">
        <v>21431</v>
      </c>
      <c r="D11757" s="50">
        <f>DAX__2019_2020__33[[#This Row],[Open]]*(DAX__2019_2020__33[[#This Row],[Adj Close]]/DAX__2019_2020__33[[#This Row],[Close]])</f>
        <v>21.309163923128253</v>
      </c>
      <c r="E11757" s="50" t="s">
        <v>21434</v>
      </c>
      <c r="F11757" s="50" t="s">
        <v>23512</v>
      </c>
      <c r="G11757" s="50" t="s">
        <v>1653</v>
      </c>
      <c r="H11757" s="50" t="s">
        <v>26421</v>
      </c>
      <c r="I11757" s="50">
        <f>(DAX__2019_2020__33[[#This Row],[Adj Close]]-DAX__2019_2020__33[[#This Row],[Adj Open]])/DAX__2019_2020__33[[#This Row],[Adj Open]]</f>
        <v>-1.3991770123118145E-2</v>
      </c>
      <c r="J11757" s="50">
        <f>DAX__2019_2020__33[[#This Row],[Adj Close]]-DAX__2019_2020__33[[#This Row],[Adj Open]]</f>
        <v>-0.29815292312825292</v>
      </c>
      <c r="K11757" s="50">
        <v>3470971</v>
      </c>
    </row>
    <row r="11758" spans="1:11" x14ac:dyDescent="0.3">
      <c r="A11758" s="51" t="str">
        <f t="shared" si="190"/>
        <v>RWE.DE</v>
      </c>
      <c r="B11758" s="52" t="s">
        <v>224</v>
      </c>
      <c r="C11758" s="50" t="s">
        <v>23448</v>
      </c>
      <c r="D11758" s="50">
        <f>DAX__2019_2020__33[[#This Row],[Open]]*(DAX__2019_2020__33[[#This Row],[Adj Close]]/DAX__2019_2020__33[[#This Row],[Close]])</f>
        <v>20.932089184166706</v>
      </c>
      <c r="E11758" s="50" t="s">
        <v>17126</v>
      </c>
      <c r="F11758" s="50" t="s">
        <v>23448</v>
      </c>
      <c r="G11758" s="50" t="s">
        <v>17126</v>
      </c>
      <c r="H11758" s="50" t="s">
        <v>26422</v>
      </c>
      <c r="I11758" s="50">
        <f>(DAX__2019_2020__33[[#This Row],[Adj Close]]-DAX__2019_2020__33[[#This Row],[Adj Open]])/DAX__2019_2020__33[[#This Row],[Adj Open]]</f>
        <v>1.1730162893583546E-2</v>
      </c>
      <c r="J11758" s="50">
        <f>DAX__2019_2020__33[[#This Row],[Adj Close]]-DAX__2019_2020__33[[#This Row],[Adj Open]]</f>
        <v>0.24553681583329379</v>
      </c>
      <c r="K11758" s="50">
        <v>3251477</v>
      </c>
    </row>
    <row r="11759" spans="1:11" x14ac:dyDescent="0.3">
      <c r="A11759" s="51" t="str">
        <f t="shared" si="190"/>
        <v>RWE.DE</v>
      </c>
      <c r="B11759" s="52" t="s">
        <v>225</v>
      </c>
      <c r="C11759" s="50" t="s">
        <v>21430</v>
      </c>
      <c r="D11759" s="50">
        <f>DAX__2019_2020__33[[#This Row],[Open]]*(DAX__2019_2020__33[[#This Row],[Adj Close]]/DAX__2019_2020__33[[#This Row],[Close]])</f>
        <v>21.221474734823783</v>
      </c>
      <c r="E11759" s="50" t="s">
        <v>21452</v>
      </c>
      <c r="F11759" s="50" t="s">
        <v>26326</v>
      </c>
      <c r="G11759" s="50" t="s">
        <v>26423</v>
      </c>
      <c r="H11759" s="50" t="s">
        <v>26424</v>
      </c>
      <c r="I11759" s="50">
        <f>(DAX__2019_2020__33[[#This Row],[Adj Close]]-DAX__2019_2020__33[[#This Row],[Adj Open]])/DAX__2019_2020__33[[#This Row],[Adj Open]]</f>
        <v>6.6115699747284215E-3</v>
      </c>
      <c r="J11759" s="50">
        <f>DAX__2019_2020__33[[#This Row],[Adj Close]]-DAX__2019_2020__33[[#This Row],[Adj Open]]</f>
        <v>0.14030726517621872</v>
      </c>
      <c r="K11759" s="50">
        <v>4748844</v>
      </c>
    </row>
    <row r="11760" spans="1:11" x14ac:dyDescent="0.3">
      <c r="A11760" s="51" t="str">
        <f t="shared" si="190"/>
        <v>RWE.DE</v>
      </c>
      <c r="B11760" s="52" t="s">
        <v>226</v>
      </c>
      <c r="C11760" s="50" t="s">
        <v>26297</v>
      </c>
      <c r="D11760" s="50">
        <f>DAX__2019_2020__33[[#This Row],[Open]]*(DAX__2019_2020__33[[#This Row],[Adj Close]]/DAX__2019_2020__33[[#This Row],[Close]])</f>
        <v>21.431934976671574</v>
      </c>
      <c r="E11760" s="50" t="s">
        <v>16016</v>
      </c>
      <c r="F11760" s="50" t="s">
        <v>23468</v>
      </c>
      <c r="G11760" s="50" t="s">
        <v>17101</v>
      </c>
      <c r="H11760" s="50" t="s">
        <v>26425</v>
      </c>
      <c r="I11760" s="50">
        <f>(DAX__2019_2020__33[[#This Row],[Adj Close]]-DAX__2019_2020__33[[#This Row],[Adj Open]])/DAX__2019_2020__33[[#This Row],[Adj Open]]</f>
        <v>-2.4550735493013348E-3</v>
      </c>
      <c r="J11760" s="50">
        <f>DAX__2019_2020__33[[#This Row],[Adj Close]]-DAX__2019_2020__33[[#This Row],[Adj Open]]</f>
        <v>-5.2616976671572502E-2</v>
      </c>
      <c r="K11760" s="50">
        <v>2102159</v>
      </c>
    </row>
    <row r="11761" spans="1:11" x14ac:dyDescent="0.3">
      <c r="A11761" s="51" t="str">
        <f t="shared" si="190"/>
        <v>RWE.DE</v>
      </c>
      <c r="B11761" s="52" t="s">
        <v>227</v>
      </c>
      <c r="C11761" s="50" t="s">
        <v>26426</v>
      </c>
      <c r="D11761" s="50">
        <f>DAX__2019_2020__33[[#This Row],[Open]]*(DAX__2019_2020__33[[#This Row],[Adj Close]]/DAX__2019_2020__33[[#This Row],[Close]])</f>
        <v>21.317934650857353</v>
      </c>
      <c r="E11761" s="50" t="s">
        <v>26427</v>
      </c>
      <c r="F11761" s="50" t="s">
        <v>26426</v>
      </c>
      <c r="G11761" s="50" t="s">
        <v>16045</v>
      </c>
      <c r="H11761" s="50" t="s">
        <v>26428</v>
      </c>
      <c r="I11761" s="50">
        <f>(DAX__2019_2020__33[[#This Row],[Adj Close]]-DAX__2019_2020__33[[#This Row],[Adj Open]])/DAX__2019_2020__33[[#This Row],[Adj Open]]</f>
        <v>6.9930484160036516E-3</v>
      </c>
      <c r="J11761" s="50">
        <f>DAX__2019_2020__33[[#This Row],[Adj Close]]-DAX__2019_2020__33[[#This Row],[Adj Open]]</f>
        <v>0.14907734914264736</v>
      </c>
      <c r="K11761" s="50">
        <v>1507847</v>
      </c>
    </row>
    <row r="11762" spans="1:11" x14ac:dyDescent="0.3">
      <c r="A11762" s="51" t="str">
        <f t="shared" si="190"/>
        <v>RWE.DE</v>
      </c>
      <c r="B11762" s="52" t="s">
        <v>228</v>
      </c>
      <c r="C11762" s="50" t="s">
        <v>26297</v>
      </c>
      <c r="D11762" s="50">
        <f>DAX__2019_2020__33[[#This Row],[Open]]*(DAX__2019_2020__33[[#This Row],[Adj Close]]/DAX__2019_2020__33[[#This Row],[Close]])</f>
        <v>21.431934604983478</v>
      </c>
      <c r="E11762" s="50" t="s">
        <v>1659</v>
      </c>
      <c r="F11762" s="50" t="s">
        <v>16009</v>
      </c>
      <c r="G11762" s="50" t="s">
        <v>21431</v>
      </c>
      <c r="H11762" s="50" t="s">
        <v>26429</v>
      </c>
      <c r="I11762" s="50">
        <f>(DAX__2019_2020__33[[#This Row],[Adj Close]]-DAX__2019_2020__33[[#This Row],[Adj Open]])/DAX__2019_2020__33[[#This Row],[Adj Open]]</f>
        <v>-5.7283958376269034E-3</v>
      </c>
      <c r="J11762" s="50">
        <f>DAX__2019_2020__33[[#This Row],[Adj Close]]-DAX__2019_2020__33[[#This Row],[Adj Open]]</f>
        <v>-0.12277060498347936</v>
      </c>
      <c r="K11762" s="50">
        <v>5919041</v>
      </c>
    </row>
    <row r="11763" spans="1:11" x14ac:dyDescent="0.3">
      <c r="A11763" s="51" t="str">
        <f t="shared" si="190"/>
        <v>RWE.DE</v>
      </c>
      <c r="B11763" s="52" t="s">
        <v>229</v>
      </c>
      <c r="C11763" s="50" t="s">
        <v>16043</v>
      </c>
      <c r="D11763" s="50">
        <f>DAX__2019_2020__33[[#This Row],[Open]]*(DAX__2019_2020__33[[#This Row],[Adj Close]]/DAX__2019_2020__33[[#This Row],[Close]])</f>
        <v>21.41439506273079</v>
      </c>
      <c r="E11763" s="50" t="s">
        <v>21448</v>
      </c>
      <c r="F11763" s="50" t="s">
        <v>17042</v>
      </c>
      <c r="G11763" s="50" t="s">
        <v>26430</v>
      </c>
      <c r="H11763" s="50" t="s">
        <v>26431</v>
      </c>
      <c r="I11763" s="50">
        <f>(DAX__2019_2020__33[[#This Row],[Adj Close]]-DAX__2019_2020__33[[#This Row],[Adj Open]])/DAX__2019_2020__33[[#This Row],[Adj Open]]</f>
        <v>1.6379606879605197E-3</v>
      </c>
      <c r="J11763" s="50">
        <f>DAX__2019_2020__33[[#This Row],[Adj Close]]-DAX__2019_2020__33[[#This Row],[Adj Open]]</f>
        <v>3.5075937269208879E-2</v>
      </c>
      <c r="K11763" s="50">
        <v>4115552</v>
      </c>
    </row>
    <row r="11764" spans="1:11" x14ac:dyDescent="0.3">
      <c r="A11764" s="51" t="str">
        <f t="shared" si="190"/>
        <v>RWE.DE</v>
      </c>
      <c r="B11764" s="52" t="s">
        <v>230</v>
      </c>
      <c r="C11764" s="50" t="s">
        <v>17051</v>
      </c>
      <c r="D11764" s="50">
        <f>DAX__2019_2020__33[[#This Row],[Open]]*(DAX__2019_2020__33[[#This Row],[Adj Close]]/DAX__2019_2020__33[[#This Row],[Close]])</f>
        <v>21.484547363781569</v>
      </c>
      <c r="E11764" s="50" t="s">
        <v>16031</v>
      </c>
      <c r="F11764" s="50" t="s">
        <v>26423</v>
      </c>
      <c r="G11764" s="50" t="s">
        <v>16048</v>
      </c>
      <c r="H11764" s="50" t="s">
        <v>26432</v>
      </c>
      <c r="I11764" s="50">
        <f>(DAX__2019_2020__33[[#This Row],[Adj Close]]-DAX__2019_2020__33[[#This Row],[Adj Open]])/DAX__2019_2020__33[[#This Row],[Adj Open]]</f>
        <v>2.1632693877550915E-2</v>
      </c>
      <c r="J11764" s="50">
        <f>DAX__2019_2020__33[[#This Row],[Adj Close]]-DAX__2019_2020__33[[#This Row],[Adj Open]]</f>
        <v>0.46476863621843023</v>
      </c>
      <c r="K11764" s="50">
        <v>4487042</v>
      </c>
    </row>
    <row r="11765" spans="1:11" x14ac:dyDescent="0.3">
      <c r="A11765" s="51" t="str">
        <f t="shared" si="190"/>
        <v>RWE.DE</v>
      </c>
      <c r="B11765" s="52" t="s">
        <v>231</v>
      </c>
      <c r="C11765" s="50" t="s">
        <v>21459</v>
      </c>
      <c r="D11765" s="50">
        <f>DAX__2019_2020__33[[#This Row],[Open]]*(DAX__2019_2020__33[[#This Row],[Adj Close]]/DAX__2019_2020__33[[#This Row],[Close]])</f>
        <v>21.791472790078757</v>
      </c>
      <c r="E11765" s="50" t="s">
        <v>16055</v>
      </c>
      <c r="F11765" s="50" t="s">
        <v>23587</v>
      </c>
      <c r="G11765" s="50" t="s">
        <v>16031</v>
      </c>
      <c r="H11765" s="50" t="s">
        <v>26433</v>
      </c>
      <c r="I11765" s="50">
        <f>(DAX__2019_2020__33[[#This Row],[Adj Close]]-DAX__2019_2020__33[[#This Row],[Adj Open]])/DAX__2019_2020__33[[#This Row],[Adj Open]]</f>
        <v>8.0482494969817634E-3</v>
      </c>
      <c r="J11765" s="50">
        <f>DAX__2019_2020__33[[#This Row],[Adj Close]]-DAX__2019_2020__33[[#This Row],[Adj Open]]</f>
        <v>0.17538320992124312</v>
      </c>
      <c r="K11765" s="50">
        <v>3963360</v>
      </c>
    </row>
    <row r="11766" spans="1:11" x14ac:dyDescent="0.3">
      <c r="A11766" s="51" t="str">
        <f t="shared" si="190"/>
        <v>RWE.DE</v>
      </c>
      <c r="B11766" s="52" t="s">
        <v>232</v>
      </c>
      <c r="C11766" s="50" t="s">
        <v>17144</v>
      </c>
      <c r="D11766" s="50">
        <f>DAX__2019_2020__33[[#This Row],[Open]]*(DAX__2019_2020__33[[#This Row],[Adj Close]]/DAX__2019_2020__33[[#This Row],[Close]])</f>
        <v>21.923009391588405</v>
      </c>
      <c r="E11766" s="50" t="s">
        <v>1661</v>
      </c>
      <c r="F11766" s="50" t="s">
        <v>26434</v>
      </c>
      <c r="G11766" s="50" t="s">
        <v>26435</v>
      </c>
      <c r="H11766" s="50" t="s">
        <v>26436</v>
      </c>
      <c r="I11766" s="50">
        <f>(DAX__2019_2020__33[[#This Row],[Adj Close]]-DAX__2019_2020__33[[#This Row],[Adj Open]])/DAX__2019_2020__33[[#This Row],[Adj Open]]</f>
        <v>-2.0400000000000047E-2</v>
      </c>
      <c r="J11766" s="50">
        <f>DAX__2019_2020__33[[#This Row],[Adj Close]]-DAX__2019_2020__33[[#This Row],[Adj Open]]</f>
        <v>-0.44722939158840447</v>
      </c>
      <c r="K11766" s="50">
        <v>4311735</v>
      </c>
    </row>
    <row r="11767" spans="1:11" x14ac:dyDescent="0.3">
      <c r="A11767" s="51" t="str">
        <f t="shared" si="190"/>
        <v>RWE.DE</v>
      </c>
      <c r="B11767" s="52" t="s">
        <v>233</v>
      </c>
      <c r="C11767" s="50" t="s">
        <v>21435</v>
      </c>
      <c r="D11767" s="50">
        <f>DAX__2019_2020__33[[#This Row],[Open]]*(DAX__2019_2020__33[[#This Row],[Adj Close]]/DAX__2019_2020__33[[#This Row],[Close]])</f>
        <v>21.440703479879168</v>
      </c>
      <c r="E11767" s="50" t="s">
        <v>16115</v>
      </c>
      <c r="F11767" s="50" t="s">
        <v>16013</v>
      </c>
      <c r="G11767" s="50" t="s">
        <v>26437</v>
      </c>
      <c r="H11767" s="50" t="s">
        <v>26438</v>
      </c>
      <c r="I11767" s="50">
        <f>(DAX__2019_2020__33[[#This Row],[Adj Close]]-DAX__2019_2020__33[[#This Row],[Adj Open]])/DAX__2019_2020__33[[#This Row],[Adj Open]]</f>
        <v>2.290384364401463E-2</v>
      </c>
      <c r="J11767" s="50">
        <f>DAX__2019_2020__33[[#This Row],[Adj Close]]-DAX__2019_2020__33[[#This Row],[Adj Open]]</f>
        <v>0.49107452012083286</v>
      </c>
      <c r="K11767" s="50">
        <v>4431954</v>
      </c>
    </row>
    <row r="11768" spans="1:11" x14ac:dyDescent="0.3">
      <c r="A11768" s="51" t="str">
        <f t="shared" si="190"/>
        <v>RWE.DE</v>
      </c>
      <c r="B11768" s="52" t="s">
        <v>234</v>
      </c>
      <c r="C11768" s="50" t="s">
        <v>26439</v>
      </c>
      <c r="D11768" s="50">
        <f>DAX__2019_2020__33[[#This Row],[Open]]*(DAX__2019_2020__33[[#This Row],[Adj Close]]/DAX__2019_2020__33[[#This Row],[Close]])</f>
        <v>22.089626162536501</v>
      </c>
      <c r="E11768" s="50" t="s">
        <v>16075</v>
      </c>
      <c r="F11768" s="50" t="s">
        <v>16051</v>
      </c>
      <c r="G11768" s="50" t="s">
        <v>17137</v>
      </c>
      <c r="H11768" s="50" t="s">
        <v>26440</v>
      </c>
      <c r="I11768" s="50">
        <f>(DAX__2019_2020__33[[#This Row],[Adj Close]]-DAX__2019_2020__33[[#This Row],[Adj Open]])/DAX__2019_2020__33[[#This Row],[Adj Open]]</f>
        <v>3.572846225770419E-3</v>
      </c>
      <c r="J11768" s="50">
        <f>DAX__2019_2020__33[[#This Row],[Adj Close]]-DAX__2019_2020__33[[#This Row],[Adj Open]]</f>
        <v>7.8922837463498041E-2</v>
      </c>
      <c r="K11768" s="50">
        <v>4269976</v>
      </c>
    </row>
    <row r="11769" spans="1:11" x14ac:dyDescent="0.3">
      <c r="A11769" s="51" t="str">
        <f t="shared" si="190"/>
        <v>RWE.DE</v>
      </c>
      <c r="B11769" s="52" t="s">
        <v>235</v>
      </c>
      <c r="C11769" s="50" t="s">
        <v>23536</v>
      </c>
      <c r="D11769" s="50">
        <f>DAX__2019_2020__33[[#This Row],[Open]]*(DAX__2019_2020__33[[#This Row],[Adj Close]]/DAX__2019_2020__33[[#This Row],[Close]])</f>
        <v>22.352700394115146</v>
      </c>
      <c r="E11769" s="50" t="s">
        <v>17164</v>
      </c>
      <c r="F11769" s="50" t="s">
        <v>1661</v>
      </c>
      <c r="G11769" s="50" t="s">
        <v>16106</v>
      </c>
      <c r="H11769" s="50" t="s">
        <v>26441</v>
      </c>
      <c r="I11769" s="50">
        <f>(DAX__2019_2020__33[[#This Row],[Adj Close]]-DAX__2019_2020__33[[#This Row],[Adj Open]])/DAX__2019_2020__33[[#This Row],[Adj Open]]</f>
        <v>8.6307963907415082E-3</v>
      </c>
      <c r="J11769" s="50">
        <f>DAX__2019_2020__33[[#This Row],[Adj Close]]-DAX__2019_2020__33[[#This Row],[Adj Open]]</f>
        <v>0.1929216058848553</v>
      </c>
      <c r="K11769" s="50">
        <v>3419841</v>
      </c>
    </row>
    <row r="11770" spans="1:11" x14ac:dyDescent="0.3">
      <c r="A11770" s="51" t="str">
        <f t="shared" si="190"/>
        <v>RWE.DE</v>
      </c>
      <c r="B11770" s="52" t="s">
        <v>236</v>
      </c>
      <c r="C11770" s="50" t="s">
        <v>23593</v>
      </c>
      <c r="D11770" s="50">
        <f>DAX__2019_2020__33[[#This Row],[Open]]*(DAX__2019_2020__33[[#This Row],[Adj Close]]/DAX__2019_2020__33[[#This Row],[Close]])</f>
        <v>22.396550009319235</v>
      </c>
      <c r="E11770" s="50" t="s">
        <v>26442</v>
      </c>
      <c r="F11770" s="50" t="s">
        <v>1659</v>
      </c>
      <c r="G11770" s="50" t="s">
        <v>26443</v>
      </c>
      <c r="H11770" s="50" t="s">
        <v>26444</v>
      </c>
      <c r="I11770" s="50">
        <f>(DAX__2019_2020__33[[#This Row],[Adj Close]]-DAX__2019_2020__33[[#This Row],[Adj Open]])/DAX__2019_2020__33[[#This Row],[Adj Open]]</f>
        <v>5.4815581252326715E-3</v>
      </c>
      <c r="J11770" s="50">
        <f>DAX__2019_2020__33[[#This Row],[Adj Close]]-DAX__2019_2020__33[[#This Row],[Adj Open]]</f>
        <v>0.12276799068076372</v>
      </c>
      <c r="K11770" s="50">
        <v>3191915</v>
      </c>
    </row>
    <row r="11771" spans="1:11" x14ac:dyDescent="0.3">
      <c r="A11771" s="51" t="str">
        <f t="shared" si="190"/>
        <v>RWE.DE</v>
      </c>
      <c r="B11771" s="52" t="s">
        <v>237</v>
      </c>
      <c r="C11771" s="50" t="s">
        <v>16106</v>
      </c>
      <c r="D11771" s="50">
        <f>DAX__2019_2020__33[[#This Row],[Open]]*(DAX__2019_2020__33[[#This Row],[Adj Close]]/DAX__2019_2020__33[[#This Row],[Close]])</f>
        <v>22.545623539606716</v>
      </c>
      <c r="E11771" s="50" t="s">
        <v>17147</v>
      </c>
      <c r="F11771" s="50" t="s">
        <v>16064</v>
      </c>
      <c r="G11771" s="50" t="s">
        <v>16112</v>
      </c>
      <c r="H11771" s="50" t="s">
        <v>26445</v>
      </c>
      <c r="I11771" s="50">
        <f>(DAX__2019_2020__33[[#This Row],[Adj Close]]-DAX__2019_2020__33[[#This Row],[Adj Open]])/DAX__2019_2020__33[[#This Row],[Adj Open]]</f>
        <v>-1.2446519348367137E-2</v>
      </c>
      <c r="J11771" s="50">
        <f>DAX__2019_2020__33[[#This Row],[Adj Close]]-DAX__2019_2020__33[[#This Row],[Adj Open]]</f>
        <v>-0.28061453960671656</v>
      </c>
      <c r="K11771" s="50">
        <v>2034710</v>
      </c>
    </row>
    <row r="11772" spans="1:11" x14ac:dyDescent="0.3">
      <c r="A11772" s="51" t="str">
        <f t="shared" si="190"/>
        <v>RWE.DE</v>
      </c>
      <c r="B11772" s="52" t="s">
        <v>238</v>
      </c>
      <c r="C11772" s="50" t="s">
        <v>16040</v>
      </c>
      <c r="D11772" s="50">
        <f>DAX__2019_2020__33[[#This Row],[Open]]*(DAX__2019_2020__33[[#This Row],[Adj Close]]/DAX__2019_2020__33[[#This Row],[Close]])</f>
        <v>22.273778285018842</v>
      </c>
      <c r="E11772" s="50" t="s">
        <v>16093</v>
      </c>
      <c r="F11772" s="50" t="s">
        <v>16051</v>
      </c>
      <c r="G11772" s="50" t="s">
        <v>16064</v>
      </c>
      <c r="H11772" s="50" t="s">
        <v>26446</v>
      </c>
      <c r="I11772" s="50">
        <f>(DAX__2019_2020__33[[#This Row],[Adj Close]]-DAX__2019_2020__33[[#This Row],[Adj Open]])/DAX__2019_2020__33[[#This Row],[Adj Open]]</f>
        <v>-7.8744094488173962E-4</v>
      </c>
      <c r="J11772" s="50">
        <f>DAX__2019_2020__33[[#This Row],[Adj Close]]-DAX__2019_2020__33[[#This Row],[Adj Open]]</f>
        <v>-1.7539285018841611E-2</v>
      </c>
      <c r="K11772" s="50">
        <v>3206206</v>
      </c>
    </row>
    <row r="11773" spans="1:11" x14ac:dyDescent="0.3">
      <c r="A11773" s="51" t="str">
        <f t="shared" si="190"/>
        <v>RWE.DE</v>
      </c>
      <c r="B11773" s="52" t="s">
        <v>239</v>
      </c>
      <c r="C11773" s="50" t="s">
        <v>1644</v>
      </c>
      <c r="D11773" s="50">
        <f>DAX__2019_2020__33[[#This Row],[Open]]*(DAX__2019_2020__33[[#This Row],[Adj Close]]/DAX__2019_2020__33[[#This Row],[Close]])</f>
        <v>22.475468079012725</v>
      </c>
      <c r="E11773" s="50" t="s">
        <v>17147</v>
      </c>
      <c r="F11773" s="50" t="s">
        <v>16066</v>
      </c>
      <c r="G11773" s="50" t="s">
        <v>23593</v>
      </c>
      <c r="H11773" s="50" t="s">
        <v>26447</v>
      </c>
      <c r="I11773" s="50">
        <f>(DAX__2019_2020__33[[#This Row],[Adj Close]]-DAX__2019_2020__33[[#This Row],[Adj Open]])/DAX__2019_2020__33[[#This Row],[Adj Open]]</f>
        <v>-3.5114320527285577E-3</v>
      </c>
      <c r="J11773" s="50">
        <f>DAX__2019_2020__33[[#This Row],[Adj Close]]-DAX__2019_2020__33[[#This Row],[Adj Open]]</f>
        <v>-7.8921079012722828E-2</v>
      </c>
      <c r="K11773" s="50">
        <v>3338527</v>
      </c>
    </row>
    <row r="11774" spans="1:11" x14ac:dyDescent="0.3">
      <c r="A11774" s="51" t="str">
        <f t="shared" si="190"/>
        <v>RWE.DE</v>
      </c>
      <c r="B11774" s="52" t="s">
        <v>240</v>
      </c>
      <c r="C11774" s="50" t="s">
        <v>26448</v>
      </c>
      <c r="D11774" s="50">
        <f>DAX__2019_2020__33[[#This Row],[Open]]*(DAX__2019_2020__33[[#This Row],[Adj Close]]/DAX__2019_2020__33[[#This Row],[Close]])</f>
        <v>22.379007033831627</v>
      </c>
      <c r="E11774" s="50" t="s">
        <v>16106</v>
      </c>
      <c r="F11774" s="50" t="s">
        <v>16033</v>
      </c>
      <c r="G11774" s="50" t="s">
        <v>23532</v>
      </c>
      <c r="H11774" s="50" t="s">
        <v>26449</v>
      </c>
      <c r="I11774" s="50">
        <f>(DAX__2019_2020__33[[#This Row],[Adj Close]]-DAX__2019_2020__33[[#This Row],[Adj Open]])/DAX__2019_2020__33[[#This Row],[Adj Open]]</f>
        <v>-3.9184952978055269E-3</v>
      </c>
      <c r="J11774" s="50">
        <f>DAX__2019_2020__33[[#This Row],[Adj Close]]-DAX__2019_2020__33[[#This Row],[Adj Open]]</f>
        <v>-8.7692033831626048E-2</v>
      </c>
      <c r="K11774" s="50">
        <v>2662364</v>
      </c>
    </row>
    <row r="11775" spans="1:11" x14ac:dyDescent="0.3">
      <c r="A11775" s="51" t="str">
        <f t="shared" si="190"/>
        <v>RWE.DE</v>
      </c>
      <c r="B11775" s="52" t="s">
        <v>241</v>
      </c>
      <c r="C11775" s="50" t="s">
        <v>16093</v>
      </c>
      <c r="D11775" s="50">
        <f>DAX__2019_2020__33[[#This Row],[Open]]*(DAX__2019_2020__33[[#This Row],[Adj Close]]/DAX__2019_2020__33[[#This Row],[Close]])</f>
        <v>22.361468576456783</v>
      </c>
      <c r="E11775" s="50" t="s">
        <v>16094</v>
      </c>
      <c r="F11775" s="50" t="s">
        <v>23532</v>
      </c>
      <c r="G11775" s="50" t="s">
        <v>26450</v>
      </c>
      <c r="H11775" s="50" t="s">
        <v>26451</v>
      </c>
      <c r="I11775" s="50">
        <f>(DAX__2019_2020__33[[#This Row],[Adj Close]]-DAX__2019_2020__33[[#This Row],[Adj Open]])/DAX__2019_2020__33[[#This Row],[Adj Open]]</f>
        <v>2.7450980392157813E-3</v>
      </c>
      <c r="J11775" s="50">
        <f>DAX__2019_2020__33[[#This Row],[Adj Close]]-DAX__2019_2020__33[[#This Row],[Adj Open]]</f>
        <v>6.1384423543216826E-2</v>
      </c>
      <c r="K11775" s="50">
        <v>3103608</v>
      </c>
    </row>
    <row r="11776" spans="1:11" x14ac:dyDescent="0.3">
      <c r="A11776" s="51" t="str">
        <f t="shared" si="190"/>
        <v>RWE.DE</v>
      </c>
      <c r="B11776" s="52" t="s">
        <v>242</v>
      </c>
      <c r="C11776" s="50" t="s">
        <v>1640</v>
      </c>
      <c r="D11776" s="50">
        <f>DAX__2019_2020__33[[#This Row],[Open]]*(DAX__2019_2020__33[[#This Row],[Adj Close]]/DAX__2019_2020__33[[#This Row],[Close]])</f>
        <v>22.554389452410039</v>
      </c>
      <c r="E11776" s="50" t="s">
        <v>17164</v>
      </c>
      <c r="F11776" s="50" t="s">
        <v>1659</v>
      </c>
      <c r="G11776" s="50" t="s">
        <v>16114</v>
      </c>
      <c r="H11776" s="50" t="s">
        <v>26452</v>
      </c>
      <c r="I11776" s="50">
        <f>(DAX__2019_2020__33[[#This Row],[Adj Close]]-DAX__2019_2020__33[[#This Row],[Adj Open]])/DAX__2019_2020__33[[#This Row],[Adj Open]]</f>
        <v>-6.6096425586953632E-3</v>
      </c>
      <c r="J11776" s="50">
        <f>DAX__2019_2020__33[[#This Row],[Adj Close]]-DAX__2019_2020__33[[#This Row],[Adj Open]]</f>
        <v>-0.1490764524100392</v>
      </c>
      <c r="K11776" s="50">
        <v>2188547</v>
      </c>
    </row>
    <row r="11777" spans="1:11" x14ac:dyDescent="0.3">
      <c r="A11777" s="51" t="str">
        <f t="shared" si="190"/>
        <v>RWE.DE</v>
      </c>
      <c r="B11777" s="52" t="s">
        <v>243</v>
      </c>
      <c r="C11777" s="50" t="s">
        <v>23577</v>
      </c>
      <c r="D11777" s="50">
        <f>DAX__2019_2020__33[[#This Row],[Open]]*(DAX__2019_2020__33[[#This Row],[Adj Close]]/DAX__2019_2020__33[[#This Row],[Close]])</f>
        <v>22.484237062089544</v>
      </c>
      <c r="E11777" s="50" t="s">
        <v>16065</v>
      </c>
      <c r="F11777" s="50" t="s">
        <v>26453</v>
      </c>
      <c r="G11777" s="50" t="s">
        <v>21447</v>
      </c>
      <c r="H11777" s="50" t="s">
        <v>26454</v>
      </c>
      <c r="I11777" s="50">
        <f>(DAX__2019_2020__33[[#This Row],[Adj Close]]-DAX__2019_2020__33[[#This Row],[Adj Open]])/DAX__2019_2020__33[[#This Row],[Adj Open]]</f>
        <v>-1.5210570016012866E-2</v>
      </c>
      <c r="J11777" s="50">
        <f>DAX__2019_2020__33[[#This Row],[Adj Close]]-DAX__2019_2020__33[[#This Row],[Adj Open]]</f>
        <v>-0.34199806208954442</v>
      </c>
      <c r="K11777" s="50">
        <v>2744169</v>
      </c>
    </row>
    <row r="11778" spans="1:11" x14ac:dyDescent="0.3">
      <c r="A11778" s="51" t="str">
        <f t="shared" si="190"/>
        <v>RWE.DE</v>
      </c>
      <c r="B11778" s="52" t="s">
        <v>244</v>
      </c>
      <c r="C11778" s="50" t="s">
        <v>16026</v>
      </c>
      <c r="D11778" s="50">
        <f>DAX__2019_2020__33[[#This Row],[Open]]*(DAX__2019_2020__33[[#This Row],[Adj Close]]/DAX__2019_2020__33[[#This Row],[Close]])</f>
        <v>22.3000860818611</v>
      </c>
      <c r="E11778" s="50" t="s">
        <v>16041</v>
      </c>
      <c r="F11778" s="50" t="s">
        <v>23532</v>
      </c>
      <c r="G11778" s="50" t="s">
        <v>16075</v>
      </c>
      <c r="H11778" s="50" t="s">
        <v>26455</v>
      </c>
      <c r="I11778" s="50">
        <f>(DAX__2019_2020__33[[#This Row],[Adj Close]]-DAX__2019_2020__33[[#This Row],[Adj Open]])/DAX__2019_2020__33[[#This Row],[Adj Open]]</f>
        <v>3.932402674007086E-3</v>
      </c>
      <c r="J11778" s="50">
        <f>DAX__2019_2020__33[[#This Row],[Adj Close]]-DAX__2019_2020__33[[#This Row],[Adj Open]]</f>
        <v>8.769291813889879E-2</v>
      </c>
      <c r="K11778" s="50">
        <v>3105832</v>
      </c>
    </row>
    <row r="11779" spans="1:11" x14ac:dyDescent="0.3">
      <c r="A11779" s="51" t="str">
        <f t="shared" si="190"/>
        <v>RWE.DE</v>
      </c>
      <c r="B11779" s="52" t="s">
        <v>245</v>
      </c>
      <c r="C11779" s="50" t="s">
        <v>16093</v>
      </c>
      <c r="D11779" s="50">
        <f>DAX__2019_2020__33[[#This Row],[Open]]*(DAX__2019_2020__33[[#This Row],[Adj Close]]/DAX__2019_2020__33[[#This Row],[Close]])</f>
        <v>22.36146995499881</v>
      </c>
      <c r="E11779" s="50" t="s">
        <v>26456</v>
      </c>
      <c r="F11779" s="50" t="s">
        <v>16055</v>
      </c>
      <c r="G11779" s="50" t="s">
        <v>1659</v>
      </c>
      <c r="H11779" s="50" t="s">
        <v>26457</v>
      </c>
      <c r="I11779" s="50">
        <f>(DAX__2019_2020__33[[#This Row],[Adj Close]]-DAX__2019_2020__33[[#This Row],[Adj Open]])/DAX__2019_2020__33[[#This Row],[Adj Open]]</f>
        <v>-7.8431764705882059E-3</v>
      </c>
      <c r="J11779" s="50">
        <f>DAX__2019_2020__33[[#This Row],[Adj Close]]-DAX__2019_2020__33[[#This Row],[Adj Open]]</f>
        <v>-0.17538495499881179</v>
      </c>
      <c r="K11779" s="50">
        <v>2389203</v>
      </c>
    </row>
    <row r="11780" spans="1:11" x14ac:dyDescent="0.3">
      <c r="A11780" s="51" t="str">
        <f t="shared" si="190"/>
        <v>RWE.DE</v>
      </c>
      <c r="B11780" s="52" t="s">
        <v>246</v>
      </c>
      <c r="C11780" s="50" t="s">
        <v>16093</v>
      </c>
      <c r="D11780" s="50">
        <f>DAX__2019_2020__33[[#This Row],[Open]]*(DAX__2019_2020__33[[#This Row],[Adj Close]]/DAX__2019_2020__33[[#This Row],[Close]])</f>
        <v>22.361469500594531</v>
      </c>
      <c r="E11780" s="50" t="s">
        <v>17033</v>
      </c>
      <c r="F11780" s="50" t="s">
        <v>16057</v>
      </c>
      <c r="G11780" s="50" t="s">
        <v>16034</v>
      </c>
      <c r="H11780" s="50" t="s">
        <v>26458</v>
      </c>
      <c r="I11780" s="50">
        <f>(DAX__2019_2020__33[[#This Row],[Adj Close]]-DAX__2019_2020__33[[#This Row],[Adj Open]])/DAX__2019_2020__33[[#This Row],[Adj Open]]</f>
        <v>-1.0588235294117589E-2</v>
      </c>
      <c r="J11780" s="50">
        <f>DAX__2019_2020__33[[#This Row],[Adj Close]]-DAX__2019_2020__33[[#This Row],[Adj Open]]</f>
        <v>-0.23676850059452903</v>
      </c>
      <c r="K11780" s="50">
        <v>2807076</v>
      </c>
    </row>
    <row r="11781" spans="1:11" x14ac:dyDescent="0.3">
      <c r="A11781" s="51" t="str">
        <f t="shared" si="190"/>
        <v>RWE.DE</v>
      </c>
      <c r="B11781" s="52" t="s">
        <v>247</v>
      </c>
      <c r="C11781" s="50" t="s">
        <v>17134</v>
      </c>
      <c r="D11781" s="50">
        <f>DAX__2019_2020__33[[#This Row],[Open]]*(DAX__2019_2020__33[[#This Row],[Adj Close]]/DAX__2019_2020__33[[#This Row],[Close]])</f>
        <v>22.001930129885512</v>
      </c>
      <c r="E11781" s="50" t="s">
        <v>16112</v>
      </c>
      <c r="F11781" s="50" t="s">
        <v>17134</v>
      </c>
      <c r="G11781" s="50" t="s">
        <v>16066</v>
      </c>
      <c r="H11781" s="50" t="s">
        <v>26459</v>
      </c>
      <c r="I11781" s="50">
        <f>(DAX__2019_2020__33[[#This Row],[Adj Close]]-DAX__2019_2020__33[[#This Row],[Adj Open]])/DAX__2019_2020__33[[#This Row],[Adj Open]]</f>
        <v>9.5655639697090275E-3</v>
      </c>
      <c r="J11781" s="50">
        <f>DAX__2019_2020__33[[#This Row],[Adj Close]]-DAX__2019_2020__33[[#This Row],[Adj Open]]</f>
        <v>0.21046087011448833</v>
      </c>
      <c r="K11781" s="50">
        <v>1202533</v>
      </c>
    </row>
    <row r="11782" spans="1:11" x14ac:dyDescent="0.3">
      <c r="A11782" s="51" t="str">
        <f t="shared" si="190"/>
        <v>RWE.DE</v>
      </c>
      <c r="B11782" s="52" t="s">
        <v>248</v>
      </c>
      <c r="C11782" s="50" t="s">
        <v>23532</v>
      </c>
      <c r="D11782" s="50">
        <f>DAX__2019_2020__33[[#This Row],[Open]]*(DAX__2019_2020__33[[#This Row],[Adj Close]]/DAX__2019_2020__33[[#This Row],[Close]])</f>
        <v>22.291316214671816</v>
      </c>
      <c r="E11782" s="50" t="s">
        <v>26460</v>
      </c>
      <c r="F11782" s="50" t="s">
        <v>17036</v>
      </c>
      <c r="G11782" s="50" t="s">
        <v>16060</v>
      </c>
      <c r="H11782" s="50" t="s">
        <v>26461</v>
      </c>
      <c r="I11782" s="50">
        <f>(DAX__2019_2020__33[[#This Row],[Adj Close]]-DAX__2019_2020__33[[#This Row],[Adj Open]])/DAX__2019_2020__33[[#This Row],[Adj Open]]</f>
        <v>1.8882769472855904E-2</v>
      </c>
      <c r="J11782" s="50">
        <f>DAX__2019_2020__33[[#This Row],[Adj Close]]-DAX__2019_2020__33[[#This Row],[Adj Open]]</f>
        <v>0.42092178532818281</v>
      </c>
      <c r="K11782" s="50">
        <v>2578196</v>
      </c>
    </row>
    <row r="11783" spans="1:11" x14ac:dyDescent="0.3">
      <c r="A11783" s="51" t="str">
        <f t="shared" si="190"/>
        <v>RWE.DE</v>
      </c>
      <c r="B11783" s="52" t="s">
        <v>249</v>
      </c>
      <c r="C11783" s="50" t="s">
        <v>17163</v>
      </c>
      <c r="D11783" s="50">
        <f>DAX__2019_2020__33[[#This Row],[Open]]*(DAX__2019_2020__33[[#This Row],[Adj Close]]/DAX__2019_2020__33[[#This Row],[Close]])</f>
        <v>22.756085447530229</v>
      </c>
      <c r="E11783" s="50" t="s">
        <v>16074</v>
      </c>
      <c r="F11783" s="50" t="s">
        <v>26462</v>
      </c>
      <c r="G11783" s="50" t="s">
        <v>1640</v>
      </c>
      <c r="H11783" s="50" t="s">
        <v>26463</v>
      </c>
      <c r="I11783" s="50">
        <f>(DAX__2019_2020__33[[#This Row],[Adj Close]]-DAX__2019_2020__33[[#This Row],[Adj Open]])/DAX__2019_2020__33[[#This Row],[Adj Open]]</f>
        <v>-8.8632751883131466E-3</v>
      </c>
      <c r="J11783" s="50">
        <f>DAX__2019_2020__33[[#This Row],[Adj Close]]-DAX__2019_2020__33[[#This Row],[Adj Open]]</f>
        <v>-0.20169344753022855</v>
      </c>
      <c r="K11783" s="50">
        <v>2226737</v>
      </c>
    </row>
    <row r="11784" spans="1:11" x14ac:dyDescent="0.3">
      <c r="A11784" s="51" t="str">
        <f t="shared" si="190"/>
        <v>RWE.DE</v>
      </c>
      <c r="B11784" s="52" t="s">
        <v>250</v>
      </c>
      <c r="C11784" s="50" t="s">
        <v>26464</v>
      </c>
      <c r="D11784" s="50">
        <f>DAX__2019_2020__33[[#This Row],[Open]]*(DAX__2019_2020__33[[#This Row],[Adj Close]]/DAX__2019_2020__33[[#This Row],[Close]])</f>
        <v>22.493007555296856</v>
      </c>
      <c r="E11784" s="50" t="s">
        <v>21451</v>
      </c>
      <c r="F11784" s="50" t="s">
        <v>17037</v>
      </c>
      <c r="G11784" s="50" t="s">
        <v>16058</v>
      </c>
      <c r="H11784" s="50" t="s">
        <v>26465</v>
      </c>
      <c r="I11784" s="50">
        <f>(DAX__2019_2020__33[[#This Row],[Adj Close]]-DAX__2019_2020__33[[#This Row],[Adj Open]])/DAX__2019_2020__33[[#This Row],[Adj Open]]</f>
        <v>4.6783625730993832E-3</v>
      </c>
      <c r="J11784" s="50">
        <f>DAX__2019_2020__33[[#This Row],[Adj Close]]-DAX__2019_2020__33[[#This Row],[Adj Open]]</f>
        <v>0.10523044470314247</v>
      </c>
      <c r="K11784" s="50">
        <v>2589719</v>
      </c>
    </row>
    <row r="11785" spans="1:11" x14ac:dyDescent="0.3">
      <c r="A11785" s="51" t="str">
        <f t="shared" si="190"/>
        <v>RWE.DE</v>
      </c>
      <c r="B11785" s="52" t="s">
        <v>251</v>
      </c>
      <c r="C11785" s="50" t="s">
        <v>17177</v>
      </c>
      <c r="D11785" s="50">
        <f>DAX__2019_2020__33[[#This Row],[Open]]*(DAX__2019_2020__33[[#This Row],[Adj Close]]/DAX__2019_2020__33[[#This Row],[Close]])</f>
        <v>22.571929542261675</v>
      </c>
      <c r="E11785" s="50" t="s">
        <v>26466</v>
      </c>
      <c r="F11785" s="50" t="s">
        <v>26456</v>
      </c>
      <c r="G11785" s="50" t="s">
        <v>16061</v>
      </c>
      <c r="H11785" s="50" t="s">
        <v>26467</v>
      </c>
      <c r="I11785" s="50">
        <f>(DAX__2019_2020__33[[#This Row],[Adj Close]]-DAX__2019_2020__33[[#This Row],[Adj Open]])/DAX__2019_2020__33[[#This Row],[Adj Open]]</f>
        <v>6.6045066045065867E-3</v>
      </c>
      <c r="J11785" s="50">
        <f>DAX__2019_2020__33[[#This Row],[Adj Close]]-DAX__2019_2020__33[[#This Row],[Adj Open]]</f>
        <v>0.14907645773832456</v>
      </c>
      <c r="K11785" s="50">
        <v>2136493</v>
      </c>
    </row>
    <row r="11786" spans="1:11" x14ac:dyDescent="0.3">
      <c r="A11786" s="51" t="str">
        <f t="shared" si="190"/>
        <v>RWE.DE</v>
      </c>
      <c r="B11786" s="52" t="s">
        <v>252</v>
      </c>
      <c r="C11786" s="50" t="s">
        <v>16092</v>
      </c>
      <c r="D11786" s="50">
        <f>DAX__2019_2020__33[[#This Row],[Open]]*(DAX__2019_2020__33[[#This Row],[Adj Close]]/DAX__2019_2020__33[[#This Row],[Close]])</f>
        <v>22.835008266532938</v>
      </c>
      <c r="E11786" s="50" t="s">
        <v>16180</v>
      </c>
      <c r="F11786" s="50" t="s">
        <v>16077</v>
      </c>
      <c r="G11786" s="50" t="s">
        <v>1715</v>
      </c>
      <c r="H11786" s="50" t="s">
        <v>26468</v>
      </c>
      <c r="I11786" s="50">
        <f>(DAX__2019_2020__33[[#This Row],[Adj Close]]-DAX__2019_2020__33[[#This Row],[Adj Open]])/DAX__2019_2020__33[[#This Row],[Adj Open]]</f>
        <v>3.1490014151689123E-2</v>
      </c>
      <c r="J11786" s="50">
        <f>DAX__2019_2020__33[[#This Row],[Adj Close]]-DAX__2019_2020__33[[#This Row],[Adj Open]]</f>
        <v>0.71907473346706041</v>
      </c>
      <c r="K11786" s="50">
        <v>4576819</v>
      </c>
    </row>
    <row r="11787" spans="1:11" x14ac:dyDescent="0.3">
      <c r="A11787" s="51" t="str">
        <f t="shared" si="190"/>
        <v>RWE.DE</v>
      </c>
      <c r="B11787" s="52" t="s">
        <v>253</v>
      </c>
      <c r="C11787" s="50" t="s">
        <v>16151</v>
      </c>
      <c r="D11787" s="50">
        <f>DAX__2019_2020__33[[#This Row],[Open]]*(DAX__2019_2020__33[[#This Row],[Adj Close]]/DAX__2019_2020__33[[#This Row],[Close]])</f>
        <v>23.60669736740741</v>
      </c>
      <c r="E11787" s="50" t="s">
        <v>23619</v>
      </c>
      <c r="F11787" s="50" t="s">
        <v>26469</v>
      </c>
      <c r="G11787" s="50" t="s">
        <v>16152</v>
      </c>
      <c r="H11787" s="50" t="s">
        <v>26470</v>
      </c>
      <c r="I11787" s="50">
        <f>(DAX__2019_2020__33[[#This Row],[Adj Close]]-DAX__2019_2020__33[[#This Row],[Adj Open]])/DAX__2019_2020__33[[#This Row],[Adj Open]]</f>
        <v>2.9717682020800992E-3</v>
      </c>
      <c r="J11787" s="50">
        <f>DAX__2019_2020__33[[#This Row],[Adj Close]]-DAX__2019_2020__33[[#This Row],[Adj Open]]</f>
        <v>7.0153632592589332E-2</v>
      </c>
      <c r="K11787" s="50">
        <v>3132530</v>
      </c>
    </row>
    <row r="11788" spans="1:11" x14ac:dyDescent="0.3">
      <c r="A11788" s="51" t="str">
        <f t="shared" si="190"/>
        <v>RWE.DE</v>
      </c>
      <c r="B11788" s="52" t="s">
        <v>254</v>
      </c>
      <c r="C11788" s="50" t="s">
        <v>17194</v>
      </c>
      <c r="D11788" s="50">
        <f>DAX__2019_2020__33[[#This Row],[Open]]*(DAX__2019_2020__33[[#This Row],[Adj Close]]/DAX__2019_2020__33[[#This Row],[Close]])</f>
        <v>23.817157141381145</v>
      </c>
      <c r="E11788" s="50" t="s">
        <v>1675</v>
      </c>
      <c r="F11788" s="50" t="s">
        <v>16387</v>
      </c>
      <c r="G11788" s="50" t="s">
        <v>26471</v>
      </c>
      <c r="H11788" s="50" t="s">
        <v>26472</v>
      </c>
      <c r="I11788" s="50">
        <f>(DAX__2019_2020__33[[#This Row],[Adj Close]]-DAX__2019_2020__33[[#This Row],[Adj Open]])/DAX__2019_2020__33[[#This Row],[Adj Open]]</f>
        <v>-1.8409057437407369E-3</v>
      </c>
      <c r="J11788" s="50">
        <f>DAX__2019_2020__33[[#This Row],[Adj Close]]-DAX__2019_2020__33[[#This Row],[Adj Open]]</f>
        <v>-4.3845141381144259E-2</v>
      </c>
      <c r="K11788" s="50">
        <v>2901904</v>
      </c>
    </row>
    <row r="11789" spans="1:11" x14ac:dyDescent="0.3">
      <c r="A11789" s="51" t="str">
        <f t="shared" si="190"/>
        <v>RWE.DE</v>
      </c>
      <c r="B11789" s="52" t="s">
        <v>255</v>
      </c>
      <c r="C11789" s="50" t="s">
        <v>26473</v>
      </c>
      <c r="D11789" s="50">
        <f>DAX__2019_2020__33[[#This Row],[Open]]*(DAX__2019_2020__33[[#This Row],[Adj Close]]/DAX__2019_2020__33[[#This Row],[Close]])</f>
        <v>23.834696357940924</v>
      </c>
      <c r="E11789" s="50" t="s">
        <v>1713</v>
      </c>
      <c r="F11789" s="50" t="s">
        <v>26474</v>
      </c>
      <c r="G11789" s="50" t="s">
        <v>26475</v>
      </c>
      <c r="H11789" s="50" t="s">
        <v>26476</v>
      </c>
      <c r="I11789" s="50">
        <f>(DAX__2019_2020__33[[#This Row],[Adj Close]]-DAX__2019_2020__33[[#This Row],[Adj Open]])/DAX__2019_2020__33[[#This Row],[Adj Open]]</f>
        <v>-2.612218543046348E-2</v>
      </c>
      <c r="J11789" s="50">
        <f>DAX__2019_2020__33[[#This Row],[Adj Close]]-DAX__2019_2020__33[[#This Row],[Adj Open]]</f>
        <v>-0.62261435794092534</v>
      </c>
      <c r="K11789" s="50">
        <v>3519644</v>
      </c>
    </row>
    <row r="11790" spans="1:11" x14ac:dyDescent="0.3">
      <c r="A11790" s="51" t="str">
        <f t="shared" si="190"/>
        <v>RWE.DE</v>
      </c>
      <c r="B11790" s="52" t="s">
        <v>256</v>
      </c>
      <c r="C11790" s="50" t="s">
        <v>17176</v>
      </c>
      <c r="D11790" s="50">
        <f>DAX__2019_2020__33[[#This Row],[Open]]*(DAX__2019_2020__33[[#This Row],[Adj Close]]/DAX__2019_2020__33[[#This Row],[Close]])</f>
        <v>23.238390413054876</v>
      </c>
      <c r="E11790" s="50" t="s">
        <v>23606</v>
      </c>
      <c r="F11790" s="50" t="s">
        <v>17181</v>
      </c>
      <c r="G11790" s="50" t="s">
        <v>17153</v>
      </c>
      <c r="H11790" s="50" t="s">
        <v>26477</v>
      </c>
      <c r="I11790" s="50">
        <f>(DAX__2019_2020__33[[#This Row],[Adj Close]]-DAX__2019_2020__33[[#This Row],[Adj Open]])/DAX__2019_2020__33[[#This Row],[Adj Open]]</f>
        <v>1.05660754716981E-2</v>
      </c>
      <c r="J11790" s="50">
        <f>DAX__2019_2020__33[[#This Row],[Adj Close]]-DAX__2019_2020__33[[#This Row],[Adj Open]]</f>
        <v>0.24553858694512343</v>
      </c>
      <c r="K11790" s="50">
        <v>2395376</v>
      </c>
    </row>
    <row r="11791" spans="1:11" x14ac:dyDescent="0.3">
      <c r="A11791" s="51" t="str">
        <f t="shared" si="190"/>
        <v>RWE.DE</v>
      </c>
      <c r="B11791" s="52" t="s">
        <v>257</v>
      </c>
      <c r="C11791" s="50" t="s">
        <v>16147</v>
      </c>
      <c r="D11791" s="50">
        <f>DAX__2019_2020__33[[#This Row],[Open]]*(DAX__2019_2020__33[[#This Row],[Adj Close]]/DAX__2019_2020__33[[#This Row],[Close]])</f>
        <v>23.536543233231708</v>
      </c>
      <c r="E11791" s="50" t="s">
        <v>1706</v>
      </c>
      <c r="F11791" s="50" t="s">
        <v>21464</v>
      </c>
      <c r="G11791" s="50" t="s">
        <v>16124</v>
      </c>
      <c r="H11791" s="50" t="s">
        <v>26478</v>
      </c>
      <c r="I11791" s="50">
        <f>(DAX__2019_2020__33[[#This Row],[Adj Close]]-DAX__2019_2020__33[[#This Row],[Adj Open]])/DAX__2019_2020__33[[#This Row],[Adj Open]]</f>
        <v>-2.2354694485842107E-2</v>
      </c>
      <c r="J11791" s="50">
        <f>DAX__2019_2020__33[[#This Row],[Adj Close]]-DAX__2019_2020__33[[#This Row],[Adj Open]]</f>
        <v>-0.52615223323170923</v>
      </c>
      <c r="K11791" s="50">
        <v>2562294</v>
      </c>
    </row>
    <row r="11792" spans="1:11" x14ac:dyDescent="0.3">
      <c r="A11792" s="51" t="str">
        <f t="shared" si="190"/>
        <v>RWE.DE</v>
      </c>
      <c r="B11792" s="52" t="s">
        <v>258</v>
      </c>
      <c r="C11792" s="50" t="s">
        <v>16080</v>
      </c>
      <c r="D11792" s="50">
        <f>DAX__2019_2020__33[[#This Row],[Open]]*(DAX__2019_2020__33[[#This Row],[Adj Close]]/DAX__2019_2020__33[[#This Row],[Close]])</f>
        <v>23.071772855888895</v>
      </c>
      <c r="E11792" s="50" t="s">
        <v>26474</v>
      </c>
      <c r="F11792" s="50" t="s">
        <v>16118</v>
      </c>
      <c r="G11792" s="50" t="s">
        <v>16069</v>
      </c>
      <c r="H11792" s="50" t="s">
        <v>26479</v>
      </c>
      <c r="I11792" s="50">
        <f>(DAX__2019_2020__33[[#This Row],[Adj Close]]-DAX__2019_2020__33[[#This Row],[Adj Open]])/DAX__2019_2020__33[[#This Row],[Adj Open]]</f>
        <v>-1.1401748818007315E-3</v>
      </c>
      <c r="J11792" s="50">
        <f>DAX__2019_2020__33[[#This Row],[Adj Close]]-DAX__2019_2020__33[[#This Row],[Adj Open]]</f>
        <v>-2.6305855888896446E-2</v>
      </c>
      <c r="K11792" s="50">
        <v>3245813</v>
      </c>
    </row>
    <row r="11793" spans="1:11" x14ac:dyDescent="0.3">
      <c r="A11793" s="51" t="str">
        <f t="shared" si="190"/>
        <v>RWE.DE</v>
      </c>
      <c r="B11793" s="52" t="s">
        <v>259</v>
      </c>
      <c r="C11793" s="50" t="s">
        <v>16097</v>
      </c>
      <c r="D11793" s="50">
        <f>DAX__2019_2020__33[[#This Row],[Open]]*(DAX__2019_2020__33[[#This Row],[Adj Close]]/DAX__2019_2020__33[[#This Row],[Close]])</f>
        <v>23.036698611661585</v>
      </c>
      <c r="E11793" s="50" t="s">
        <v>16407</v>
      </c>
      <c r="F11793" s="50" t="s">
        <v>16089</v>
      </c>
      <c r="G11793" s="50" t="s">
        <v>16124</v>
      </c>
      <c r="H11793" s="50" t="s">
        <v>26478</v>
      </c>
      <c r="I11793" s="50">
        <f>(DAX__2019_2020__33[[#This Row],[Adj Close]]-DAX__2019_2020__33[[#This Row],[Adj Open]])/DAX__2019_2020__33[[#This Row],[Adj Open]]</f>
        <v>-1.1419870574800579E-3</v>
      </c>
      <c r="J11793" s="50">
        <f>DAX__2019_2020__33[[#This Row],[Adj Close]]-DAX__2019_2020__33[[#This Row],[Adj Open]]</f>
        <v>-2.630761166158635E-2</v>
      </c>
      <c r="K11793" s="50">
        <v>2008949</v>
      </c>
    </row>
    <row r="11794" spans="1:11" x14ac:dyDescent="0.3">
      <c r="A11794" s="51" t="str">
        <f t="shared" si="190"/>
        <v>RWE.DE</v>
      </c>
      <c r="B11794" s="52" t="s">
        <v>260</v>
      </c>
      <c r="C11794" s="50" t="s">
        <v>16407</v>
      </c>
      <c r="D11794" s="50">
        <f>DAX__2019_2020__33[[#This Row],[Open]]*(DAX__2019_2020__33[[#This Row],[Adj Close]]/DAX__2019_2020__33[[#This Row],[Close]])</f>
        <v>23.133160320864242</v>
      </c>
      <c r="E11794" s="50" t="s">
        <v>17195</v>
      </c>
      <c r="F11794" s="50" t="s">
        <v>16079</v>
      </c>
      <c r="G11794" s="50" t="s">
        <v>26469</v>
      </c>
      <c r="H11794" s="50" t="s">
        <v>26480</v>
      </c>
      <c r="I11794" s="50">
        <f>(DAX__2019_2020__33[[#This Row],[Adj Close]]-DAX__2019_2020__33[[#This Row],[Adj Open]])/DAX__2019_2020__33[[#This Row],[Adj Open]]</f>
        <v>6.8233512821589438E-3</v>
      </c>
      <c r="J11794" s="50">
        <f>DAX__2019_2020__33[[#This Row],[Adj Close]]-DAX__2019_2020__33[[#This Row],[Adj Open]]</f>
        <v>0.15784567913575742</v>
      </c>
      <c r="K11794" s="50">
        <v>3386788</v>
      </c>
    </row>
    <row r="11795" spans="1:11" x14ac:dyDescent="0.3">
      <c r="A11795" s="51" t="str">
        <f t="shared" si="190"/>
        <v>RWE.DE</v>
      </c>
      <c r="B11795" s="52" t="s">
        <v>261</v>
      </c>
      <c r="C11795" s="50" t="s">
        <v>16153</v>
      </c>
      <c r="D11795" s="50">
        <f>DAX__2019_2020__33[[#This Row],[Open]]*(DAX__2019_2020__33[[#This Row],[Adj Close]]/DAX__2019_2020__33[[#This Row],[Close]])</f>
        <v>23.299773562068964</v>
      </c>
      <c r="E11795" s="50" t="s">
        <v>16153</v>
      </c>
      <c r="F11795" s="50" t="s">
        <v>16061</v>
      </c>
      <c r="G11795" s="50" t="s">
        <v>21451</v>
      </c>
      <c r="H11795" s="50" t="s">
        <v>26481</v>
      </c>
      <c r="I11795" s="50">
        <f>(DAX__2019_2020__33[[#This Row],[Adj Close]]-DAX__2019_2020__33[[#This Row],[Adj Open]])/DAX__2019_2020__33[[#This Row],[Adj Open]]</f>
        <v>-1.7689123071132816E-2</v>
      </c>
      <c r="J11795" s="50">
        <f>DAX__2019_2020__33[[#This Row],[Adj Close]]-DAX__2019_2020__33[[#This Row],[Adj Open]]</f>
        <v>-0.41215256206896456</v>
      </c>
      <c r="K11795" s="50">
        <v>3218458</v>
      </c>
    </row>
    <row r="11796" spans="1:11" x14ac:dyDescent="0.3">
      <c r="A11796" s="51" t="str">
        <f t="shared" si="190"/>
        <v>RWE.DE</v>
      </c>
      <c r="B11796" s="52" t="s">
        <v>262</v>
      </c>
      <c r="C11796" s="50" t="s">
        <v>26482</v>
      </c>
      <c r="D11796" s="50">
        <f>DAX__2019_2020__33[[#This Row],[Open]]*(DAX__2019_2020__33[[#This Row],[Adj Close]]/DAX__2019_2020__33[[#This Row],[Close]])</f>
        <v>22.940237300386102</v>
      </c>
      <c r="E11796" s="50" t="s">
        <v>16069</v>
      </c>
      <c r="F11796" s="50" t="s">
        <v>16101</v>
      </c>
      <c r="G11796" s="50" t="s">
        <v>16060</v>
      </c>
      <c r="H11796" s="50" t="s">
        <v>26461</v>
      </c>
      <c r="I11796" s="50">
        <f>(DAX__2019_2020__33[[#This Row],[Adj Close]]-DAX__2019_2020__33[[#This Row],[Adj Open]])/DAX__2019_2020__33[[#This Row],[Adj Open]]</f>
        <v>-9.9388379204893781E-3</v>
      </c>
      <c r="J11796" s="50">
        <f>DAX__2019_2020__33[[#This Row],[Adj Close]]-DAX__2019_2020__33[[#This Row],[Adj Open]]</f>
        <v>-0.22799930038610228</v>
      </c>
      <c r="K11796" s="50">
        <v>2618090</v>
      </c>
    </row>
    <row r="11797" spans="1:11" x14ac:dyDescent="0.3">
      <c r="A11797" s="51" t="str">
        <f t="shared" si="190"/>
        <v>RWE.DE</v>
      </c>
      <c r="B11797" s="52" t="s">
        <v>263</v>
      </c>
      <c r="C11797" s="50" t="s">
        <v>16091</v>
      </c>
      <c r="D11797" s="50">
        <f>DAX__2019_2020__33[[#This Row],[Open]]*(DAX__2019_2020__33[[#This Row],[Adj Close]]/DAX__2019_2020__33[[#This Row],[Close]])</f>
        <v>22.799929867172676</v>
      </c>
      <c r="E11797" s="50" t="s">
        <v>16157</v>
      </c>
      <c r="F11797" s="50" t="s">
        <v>16101</v>
      </c>
      <c r="G11797" s="50" t="s">
        <v>16157</v>
      </c>
      <c r="H11797" s="50" t="s">
        <v>26483</v>
      </c>
      <c r="I11797" s="50">
        <f>(DAX__2019_2020__33[[#This Row],[Adj Close]]-DAX__2019_2020__33[[#This Row],[Adj Open]])/DAX__2019_2020__33[[#This Row],[Adj Open]]</f>
        <v>1.3461538461538457E-2</v>
      </c>
      <c r="J11797" s="50">
        <f>DAX__2019_2020__33[[#This Row],[Adj Close]]-DAX__2019_2020__33[[#This Row],[Adj Open]]</f>
        <v>0.30692213282732439</v>
      </c>
      <c r="K11797" s="50">
        <v>2224569</v>
      </c>
    </row>
    <row r="11798" spans="1:11" x14ac:dyDescent="0.3">
      <c r="A11798" s="51" t="str">
        <f t="shared" si="190"/>
        <v>RWE.DE</v>
      </c>
      <c r="B11798" s="52" t="s">
        <v>264</v>
      </c>
      <c r="C11798" s="50" t="s">
        <v>17181</v>
      </c>
      <c r="D11798" s="50">
        <f>DAX__2019_2020__33[[#This Row],[Open]]*(DAX__2019_2020__33[[#This Row],[Adj Close]]/DAX__2019_2020__33[[#This Row],[Close]])</f>
        <v>23.150698736012703</v>
      </c>
      <c r="E11798" s="50" t="s">
        <v>1715</v>
      </c>
      <c r="F11798" s="50" t="s">
        <v>16407</v>
      </c>
      <c r="G11798" s="50" t="s">
        <v>1715</v>
      </c>
      <c r="H11798" s="50" t="s">
        <v>26468</v>
      </c>
      <c r="I11798" s="50">
        <f>(DAX__2019_2020__33[[#This Row],[Adj Close]]-DAX__2019_2020__33[[#This Row],[Adj Open]])/DAX__2019_2020__33[[#This Row],[Adj Open]]</f>
        <v>1.742428030303032E-2</v>
      </c>
      <c r="J11798" s="50">
        <f>DAX__2019_2020__33[[#This Row],[Adj Close]]-DAX__2019_2020__33[[#This Row],[Adj Open]]</f>
        <v>0.4033842639872951</v>
      </c>
      <c r="K11798" s="50">
        <v>3473916</v>
      </c>
    </row>
    <row r="11799" spans="1:11" x14ac:dyDescent="0.3">
      <c r="A11799" s="51" t="str">
        <f t="shared" si="190"/>
        <v>RWE.DE</v>
      </c>
      <c r="B11799" s="52" t="s">
        <v>265</v>
      </c>
      <c r="C11799" s="50" t="s">
        <v>1715</v>
      </c>
      <c r="D11799" s="50">
        <f>DAX__2019_2020__33[[#This Row],[Open]]*(DAX__2019_2020__33[[#This Row],[Adj Close]]/DAX__2019_2020__33[[#This Row],[Close]])</f>
        <v>23.554080978201096</v>
      </c>
      <c r="E11799" s="50" t="s">
        <v>26484</v>
      </c>
      <c r="F11799" s="50" t="s">
        <v>1714</v>
      </c>
      <c r="G11799" s="50" t="s">
        <v>26484</v>
      </c>
      <c r="H11799" s="50" t="s">
        <v>26485</v>
      </c>
      <c r="I11799" s="50">
        <f>(DAX__2019_2020__33[[#This Row],[Adj Close]]-DAX__2019_2020__33[[#This Row],[Adj Open]])/DAX__2019_2020__33[[#This Row],[Adj Open]]</f>
        <v>1.9731868215492596E-2</v>
      </c>
      <c r="J11799" s="50">
        <f>DAX__2019_2020__33[[#This Row],[Adj Close]]-DAX__2019_2020__33[[#This Row],[Adj Open]]</f>
        <v>0.46476602179890492</v>
      </c>
      <c r="K11799" s="50">
        <v>4204257</v>
      </c>
    </row>
    <row r="11800" spans="1:11" x14ac:dyDescent="0.3">
      <c r="A11800" s="51" t="str">
        <f t="shared" si="190"/>
        <v>RWE.DE</v>
      </c>
      <c r="B11800" s="52" t="s">
        <v>266</v>
      </c>
      <c r="C11800" s="50" t="s">
        <v>1719</v>
      </c>
      <c r="D11800" s="50">
        <f>DAX__2019_2020__33[[#This Row],[Open]]*(DAX__2019_2020__33[[#This Row],[Adj Close]]/DAX__2019_2020__33[[#This Row],[Close]])</f>
        <v>24.071463955265028</v>
      </c>
      <c r="E11800" s="50" t="s">
        <v>1699</v>
      </c>
      <c r="F11800" s="50" t="s">
        <v>17189</v>
      </c>
      <c r="G11800" s="50" t="s">
        <v>1718</v>
      </c>
      <c r="H11800" s="50" t="s">
        <v>26486</v>
      </c>
      <c r="I11800" s="50">
        <f>(DAX__2019_2020__33[[#This Row],[Adj Close]]-DAX__2019_2020__33[[#This Row],[Adj Open]])/DAX__2019_2020__33[[#This Row],[Adj Open]]</f>
        <v>2.6958104664549808E-2</v>
      </c>
      <c r="J11800" s="50">
        <f>DAX__2019_2020__33[[#This Row],[Adj Close]]-DAX__2019_2020__33[[#This Row],[Adj Open]]</f>
        <v>0.6489210447349727</v>
      </c>
      <c r="K11800" s="50">
        <v>8760717</v>
      </c>
    </row>
    <row r="11801" spans="1:11" x14ac:dyDescent="0.3">
      <c r="A11801" s="51" t="str">
        <f t="shared" si="190"/>
        <v>RWE.DE</v>
      </c>
      <c r="B11801" s="52" t="s">
        <v>267</v>
      </c>
      <c r="C11801" s="50" t="s">
        <v>26487</v>
      </c>
      <c r="D11801" s="50">
        <f>DAX__2019_2020__33[[#This Row],[Open]]*(DAX__2019_2020__33[[#This Row],[Adj Close]]/DAX__2019_2020__33[[#This Row],[Close]])</f>
        <v>24.808077182835632</v>
      </c>
      <c r="E11801" s="50" t="s">
        <v>16454</v>
      </c>
      <c r="F11801" s="50" t="s">
        <v>16191</v>
      </c>
      <c r="G11801" s="50" t="s">
        <v>26488</v>
      </c>
      <c r="H11801" s="50" t="s">
        <v>26489</v>
      </c>
      <c r="I11801" s="50">
        <f>(DAX__2019_2020__33[[#This Row],[Adj Close]]-DAX__2019_2020__33[[#This Row],[Adj Open]])/DAX__2019_2020__33[[#This Row],[Adj Open]]</f>
        <v>9.8974545812140265E-3</v>
      </c>
      <c r="J11801" s="50">
        <f>DAX__2019_2020__33[[#This Row],[Adj Close]]-DAX__2019_2020__33[[#This Row],[Adj Open]]</f>
        <v>0.2455368171643677</v>
      </c>
      <c r="K11801" s="50">
        <v>3998793</v>
      </c>
    </row>
    <row r="11802" spans="1:11" x14ac:dyDescent="0.3">
      <c r="A11802" s="51" t="str">
        <f t="shared" si="190"/>
        <v>RWE.DE</v>
      </c>
      <c r="B11802" s="52" t="s">
        <v>268</v>
      </c>
      <c r="C11802" s="50" t="s">
        <v>16587</v>
      </c>
      <c r="D11802" s="50">
        <f>DAX__2019_2020__33[[#This Row],[Open]]*(DAX__2019_2020__33[[#This Row],[Adj Close]]/DAX__2019_2020__33[[#This Row],[Close]])</f>
        <v>25.097459983393595</v>
      </c>
      <c r="E11802" s="50" t="s">
        <v>1817</v>
      </c>
      <c r="F11802" s="50" t="s">
        <v>16192</v>
      </c>
      <c r="G11802" s="50" t="s">
        <v>26490</v>
      </c>
      <c r="H11802" s="50" t="s">
        <v>26491</v>
      </c>
      <c r="I11802" s="50">
        <f>(DAX__2019_2020__33[[#This Row],[Adj Close]]-DAX__2019_2020__33[[#This Row],[Adj Open]])/DAX__2019_2020__33[[#This Row],[Adj Open]]</f>
        <v>-1.2229244855721577E-2</v>
      </c>
      <c r="J11802" s="50">
        <f>DAX__2019_2020__33[[#This Row],[Adj Close]]-DAX__2019_2020__33[[#This Row],[Adj Open]]</f>
        <v>-0.30692298339359425</v>
      </c>
      <c r="K11802" s="50">
        <v>3133146</v>
      </c>
    </row>
    <row r="11803" spans="1:11" x14ac:dyDescent="0.3">
      <c r="A11803" s="51" t="str">
        <f t="shared" si="190"/>
        <v>RWE.DE</v>
      </c>
      <c r="B11803" s="52" t="s">
        <v>269</v>
      </c>
      <c r="C11803" s="50" t="s">
        <v>16374</v>
      </c>
      <c r="D11803" s="50">
        <f>DAX__2019_2020__33[[#This Row],[Open]]*(DAX__2019_2020__33[[#This Row],[Adj Close]]/DAX__2019_2020__33[[#This Row],[Close]])</f>
        <v>24.597615977253746</v>
      </c>
      <c r="E11803" s="50" t="s">
        <v>16471</v>
      </c>
      <c r="F11803" s="50" t="s">
        <v>1701</v>
      </c>
      <c r="G11803" s="50" t="s">
        <v>26492</v>
      </c>
      <c r="H11803" s="50" t="s">
        <v>26493</v>
      </c>
      <c r="I11803" s="50">
        <f>(DAX__2019_2020__33[[#This Row],[Adj Close]]-DAX__2019_2020__33[[#This Row],[Adj Open]])/DAX__2019_2020__33[[#This Row],[Adj Open]]</f>
        <v>-4.9910518713387492E-3</v>
      </c>
      <c r="J11803" s="50">
        <f>DAX__2019_2020__33[[#This Row],[Adj Close]]-DAX__2019_2020__33[[#This Row],[Adj Open]]</f>
        <v>-0.12276797725374422</v>
      </c>
      <c r="K11803" s="50">
        <v>2551424</v>
      </c>
    </row>
    <row r="11804" spans="1:11" x14ac:dyDescent="0.3">
      <c r="A11804" s="51" t="str">
        <f t="shared" si="190"/>
        <v>RWE.DE</v>
      </c>
      <c r="B11804" s="52" t="s">
        <v>270</v>
      </c>
      <c r="C11804" s="50" t="s">
        <v>16554</v>
      </c>
      <c r="D11804" s="50">
        <f>DAX__2019_2020__33[[#This Row],[Open]]*(DAX__2019_2020__33[[#This Row],[Adj Close]]/DAX__2019_2020__33[[#This Row],[Close]])</f>
        <v>24.448539882056597</v>
      </c>
      <c r="E11804" s="50" t="s">
        <v>16356</v>
      </c>
      <c r="F11804" s="50" t="s">
        <v>17205</v>
      </c>
      <c r="G11804" s="50" t="s">
        <v>26487</v>
      </c>
      <c r="H11804" s="50" t="s">
        <v>26494</v>
      </c>
      <c r="I11804" s="50">
        <f>(DAX__2019_2020__33[[#This Row],[Adj Close]]-DAX__2019_2020__33[[#This Row],[Adj Open]])/DAX__2019_2020__33[[#This Row],[Adj Open]]</f>
        <v>1.4705954616425879E-2</v>
      </c>
      <c r="J11804" s="50">
        <f>DAX__2019_2020__33[[#This Row],[Adj Close]]-DAX__2019_2020__33[[#This Row],[Adj Open]]</f>
        <v>0.35953911794340243</v>
      </c>
      <c r="K11804" s="50">
        <v>2488068</v>
      </c>
    </row>
    <row r="11805" spans="1:11" x14ac:dyDescent="0.3">
      <c r="A11805" s="51" t="str">
        <f t="shared" si="190"/>
        <v>RWE.DE</v>
      </c>
      <c r="B11805" s="52" t="s">
        <v>271</v>
      </c>
      <c r="C11805" s="50" t="s">
        <v>16568</v>
      </c>
      <c r="D11805" s="50">
        <f>DAX__2019_2020__33[[#This Row],[Open]]*(DAX__2019_2020__33[[#This Row],[Adj Close]]/DAX__2019_2020__33[[#This Row],[Close]])</f>
        <v>24.851922322716135</v>
      </c>
      <c r="E11805" s="50" t="s">
        <v>16233</v>
      </c>
      <c r="F11805" s="50" t="s">
        <v>16191</v>
      </c>
      <c r="G11805" s="50" t="s">
        <v>26488</v>
      </c>
      <c r="H11805" s="50" t="s">
        <v>26489</v>
      </c>
      <c r="I11805" s="50">
        <f>(DAX__2019_2020__33[[#This Row],[Adj Close]]-DAX__2019_2020__33[[#This Row],[Adj Open]])/DAX__2019_2020__33[[#This Row],[Adj Open]]</f>
        <v>8.1157374735356651E-3</v>
      </c>
      <c r="J11805" s="50">
        <f>DAX__2019_2020__33[[#This Row],[Adj Close]]-DAX__2019_2020__33[[#This Row],[Adj Open]]</f>
        <v>0.20169167728386483</v>
      </c>
      <c r="K11805" s="50">
        <v>2883395</v>
      </c>
    </row>
    <row r="11806" spans="1:11" x14ac:dyDescent="0.3">
      <c r="A11806" s="51" t="str">
        <f t="shared" si="190"/>
        <v>RWE.DE</v>
      </c>
      <c r="B11806" s="52" t="s">
        <v>272</v>
      </c>
      <c r="C11806" s="50" t="s">
        <v>16233</v>
      </c>
      <c r="D11806" s="50">
        <f>DAX__2019_2020__33[[#This Row],[Open]]*(DAX__2019_2020__33[[#This Row],[Adj Close]]/DAX__2019_2020__33[[#This Row],[Close]])</f>
        <v>25.123766311475556</v>
      </c>
      <c r="E11806" s="50" t="s">
        <v>16201</v>
      </c>
      <c r="F11806" s="50" t="s">
        <v>17197</v>
      </c>
      <c r="G11806" s="50" t="s">
        <v>1638</v>
      </c>
      <c r="H11806" s="50" t="s">
        <v>26495</v>
      </c>
      <c r="I11806" s="50">
        <f>(DAX__2019_2020__33[[#This Row],[Adj Close]]-DAX__2019_2020__33[[#This Row],[Adj Open]])/DAX__2019_2020__33[[#This Row],[Adj Open]]</f>
        <v>1.3961954624780932E-3</v>
      </c>
      <c r="J11806" s="50">
        <f>DAX__2019_2020__33[[#This Row],[Adj Close]]-DAX__2019_2020__33[[#This Row],[Adj Open]]</f>
        <v>3.5077688524442152E-2</v>
      </c>
      <c r="K11806" s="50">
        <v>2444350</v>
      </c>
    </row>
    <row r="11807" spans="1:11" x14ac:dyDescent="0.3">
      <c r="A11807" s="51" t="str">
        <f t="shared" si="190"/>
        <v>RWE.DE</v>
      </c>
      <c r="B11807" s="52" t="s">
        <v>273</v>
      </c>
      <c r="C11807" s="50" t="s">
        <v>16249</v>
      </c>
      <c r="D11807" s="50">
        <f>DAX__2019_2020__33[[#This Row],[Open]]*(DAX__2019_2020__33[[#This Row],[Adj Close]]/DAX__2019_2020__33[[#This Row],[Close]])</f>
        <v>25.202691180594897</v>
      </c>
      <c r="E11807" s="50" t="s">
        <v>16352</v>
      </c>
      <c r="F11807" s="50" t="s">
        <v>26496</v>
      </c>
      <c r="G11807" s="50" t="s">
        <v>16466</v>
      </c>
      <c r="H11807" s="50" t="s">
        <v>26497</v>
      </c>
      <c r="I11807" s="50">
        <f>(DAX__2019_2020__33[[#This Row],[Adj Close]]-DAX__2019_2020__33[[#This Row],[Adj Open]])/DAX__2019_2020__33[[#This Row],[Adj Open]]</f>
        <v>-1.7397355601948401E-2</v>
      </c>
      <c r="J11807" s="50">
        <f>DAX__2019_2020__33[[#This Row],[Adj Close]]-DAX__2019_2020__33[[#This Row],[Adj Open]]</f>
        <v>-0.43846018059489822</v>
      </c>
      <c r="K11807" s="50">
        <v>4045520</v>
      </c>
    </row>
    <row r="11808" spans="1:11" x14ac:dyDescent="0.3">
      <c r="A11808" s="51" t="str">
        <f t="shared" si="190"/>
        <v>RWE.DE</v>
      </c>
      <c r="B11808" s="52" t="s">
        <v>274</v>
      </c>
      <c r="C11808" s="50" t="s">
        <v>16466</v>
      </c>
      <c r="D11808" s="50">
        <f>DAX__2019_2020__33[[#This Row],[Open]]*(DAX__2019_2020__33[[#This Row],[Adj Close]]/DAX__2019_2020__33[[#This Row],[Close]])</f>
        <v>24.764230424945612</v>
      </c>
      <c r="E11808" s="50" t="s">
        <v>16351</v>
      </c>
      <c r="F11808" s="50" t="s">
        <v>16433</v>
      </c>
      <c r="G11808" s="50" t="s">
        <v>26498</v>
      </c>
      <c r="H11808" s="50" t="s">
        <v>26499</v>
      </c>
      <c r="I11808" s="50">
        <f>(DAX__2019_2020__33[[#This Row],[Adj Close]]-DAX__2019_2020__33[[#This Row],[Adj Open]])/DAX__2019_2020__33[[#This Row],[Adj Open]]</f>
        <v>-2.3371104815864067E-2</v>
      </c>
      <c r="J11808" s="50">
        <f>DAX__2019_2020__33[[#This Row],[Adj Close]]-DAX__2019_2020__33[[#This Row],[Adj Open]]</f>
        <v>-0.57876742494561384</v>
      </c>
      <c r="K11808" s="50">
        <v>3552049</v>
      </c>
    </row>
    <row r="11809" spans="1:11" x14ac:dyDescent="0.3">
      <c r="A11809" s="51" t="str">
        <f t="shared" ref="A11809:A11872" si="191">"RWE.DE"</f>
        <v>RWE.DE</v>
      </c>
      <c r="B11809" s="52" t="s">
        <v>275</v>
      </c>
      <c r="C11809" s="50" t="s">
        <v>26498</v>
      </c>
      <c r="D11809" s="50">
        <f>DAX__2019_2020__33[[#This Row],[Open]]*(DAX__2019_2020__33[[#This Row],[Adj Close]]/DAX__2019_2020__33[[#This Row],[Close]])</f>
        <v>24.185464816635889</v>
      </c>
      <c r="E11809" s="50" t="s">
        <v>16455</v>
      </c>
      <c r="F11809" s="50" t="s">
        <v>26500</v>
      </c>
      <c r="G11809" s="50" t="s">
        <v>1699</v>
      </c>
      <c r="H11809" s="50" t="s">
        <v>26501</v>
      </c>
      <c r="I11809" s="50">
        <f>(DAX__2019_2020__33[[#This Row],[Adj Close]]-DAX__2019_2020__33[[#This Row],[Adj Open]])/DAX__2019_2020__33[[#This Row],[Adj Open]]</f>
        <v>2.3205184916606291E-2</v>
      </c>
      <c r="J11809" s="50">
        <f>DAX__2019_2020__33[[#This Row],[Adj Close]]-DAX__2019_2020__33[[#This Row],[Adj Open]]</f>
        <v>0.56122818336411129</v>
      </c>
      <c r="K11809" s="50">
        <v>3998797</v>
      </c>
    </row>
    <row r="11810" spans="1:11" x14ac:dyDescent="0.3">
      <c r="A11810" s="51" t="str">
        <f t="shared" si="191"/>
        <v>RWE.DE</v>
      </c>
      <c r="B11810" s="52" t="s">
        <v>276</v>
      </c>
      <c r="C11810" s="50" t="s">
        <v>17197</v>
      </c>
      <c r="D11810" s="50">
        <f>DAX__2019_2020__33[[#This Row],[Open]]*(DAX__2019_2020__33[[#This Row],[Adj Close]]/DAX__2019_2020__33[[#This Row],[Close]])</f>
        <v>24.729154538590578</v>
      </c>
      <c r="E11810" s="50" t="s">
        <v>16581</v>
      </c>
      <c r="F11810" s="50" t="s">
        <v>17212</v>
      </c>
      <c r="G11810" s="50" t="s">
        <v>26502</v>
      </c>
      <c r="H11810" s="50" t="s">
        <v>26503</v>
      </c>
      <c r="I11810" s="50">
        <f>(DAX__2019_2020__33[[#This Row],[Adj Close]]-DAX__2019_2020__33[[#This Row],[Adj Open]])/DAX__2019_2020__33[[#This Row],[Adj Open]]</f>
        <v>-6.3830139580492006E-3</v>
      </c>
      <c r="J11810" s="50">
        <f>DAX__2019_2020__33[[#This Row],[Adj Close]]-DAX__2019_2020__33[[#This Row],[Adj Open]]</f>
        <v>-0.1578465385905794</v>
      </c>
      <c r="K11810" s="50">
        <v>2105616</v>
      </c>
    </row>
    <row r="11811" spans="1:11" x14ac:dyDescent="0.3">
      <c r="A11811" s="51" t="str">
        <f t="shared" si="191"/>
        <v>RWE.DE</v>
      </c>
      <c r="B11811" s="52" t="s">
        <v>277</v>
      </c>
      <c r="C11811" s="50" t="s">
        <v>17020</v>
      </c>
      <c r="D11811" s="50">
        <f>DAX__2019_2020__33[[#This Row],[Open]]*(DAX__2019_2020__33[[#This Row],[Adj Close]]/DAX__2019_2020__33[[#This Row],[Close]])</f>
        <v>24.632693128695024</v>
      </c>
      <c r="E11811" s="50" t="s">
        <v>1699</v>
      </c>
      <c r="F11811" s="50" t="s">
        <v>17210</v>
      </c>
      <c r="G11811" s="50" t="s">
        <v>16371</v>
      </c>
      <c r="H11811" s="50" t="s">
        <v>26504</v>
      </c>
      <c r="I11811" s="50">
        <f>(DAX__2019_2020__33[[#This Row],[Adj Close]]-DAX__2019_2020__33[[#This Row],[Adj Open]])/DAX__2019_2020__33[[#This Row],[Adj Open]]</f>
        <v>-1.2459950160199332E-2</v>
      </c>
      <c r="J11811" s="50">
        <f>DAX__2019_2020__33[[#This Row],[Adj Close]]-DAX__2019_2020__33[[#This Row],[Adj Open]]</f>
        <v>-0.30692212869502455</v>
      </c>
      <c r="K11811" s="50">
        <v>2074932</v>
      </c>
    </row>
    <row r="11812" spans="1:11" x14ac:dyDescent="0.3">
      <c r="A11812" s="51" t="str">
        <f t="shared" si="191"/>
        <v>RWE.DE</v>
      </c>
      <c r="B11812" s="52" t="s">
        <v>278</v>
      </c>
      <c r="C11812" s="50" t="s">
        <v>26505</v>
      </c>
      <c r="D11812" s="50">
        <f>DAX__2019_2020__33[[#This Row],[Open]]*(DAX__2019_2020__33[[#This Row],[Adj Close]]/DAX__2019_2020__33[[#This Row],[Close]])</f>
        <v>24.378384171904266</v>
      </c>
      <c r="E11812" s="50" t="s">
        <v>16192</v>
      </c>
      <c r="F11812" s="50" t="s">
        <v>17210</v>
      </c>
      <c r="G11812" s="50" t="s">
        <v>16188</v>
      </c>
      <c r="H11812" s="50" t="s">
        <v>26506</v>
      </c>
      <c r="I11812" s="50">
        <f>(DAX__2019_2020__33[[#This Row],[Adj Close]]-DAX__2019_2020__33[[#This Row],[Adj Open]])/DAX__2019_2020__33[[#This Row],[Adj Open]]</f>
        <v>-5.3956476761023928E-3</v>
      </c>
      <c r="J11812" s="50">
        <f>DAX__2019_2020__33[[#This Row],[Adj Close]]-DAX__2019_2020__33[[#This Row],[Adj Open]]</f>
        <v>-0.13153717190426661</v>
      </c>
      <c r="K11812" s="50">
        <v>1862395</v>
      </c>
    </row>
    <row r="11813" spans="1:11" x14ac:dyDescent="0.3">
      <c r="A11813" s="51" t="str">
        <f t="shared" si="191"/>
        <v>RWE.DE</v>
      </c>
      <c r="B11813" s="52" t="s">
        <v>279</v>
      </c>
      <c r="C11813" s="50" t="s">
        <v>17168</v>
      </c>
      <c r="D11813" s="50">
        <f>DAX__2019_2020__33[[#This Row],[Open]]*(DAX__2019_2020__33[[#This Row],[Adj Close]]/DAX__2019_2020__33[[#This Row],[Close]])</f>
        <v>24.203005506929802</v>
      </c>
      <c r="E11813" s="50" t="s">
        <v>16175</v>
      </c>
      <c r="F11813" s="50" t="s">
        <v>23606</v>
      </c>
      <c r="G11813" s="50" t="s">
        <v>26507</v>
      </c>
      <c r="H11813" s="50" t="s">
        <v>26508</v>
      </c>
      <c r="I11813" s="50">
        <f>(DAX__2019_2020__33[[#This Row],[Adj Close]]-DAX__2019_2020__33[[#This Row],[Adj Open]])/DAX__2019_2020__33[[#This Row],[Adj Open]]</f>
        <v>-1.7029021739130436E-2</v>
      </c>
      <c r="J11813" s="50">
        <f>DAX__2019_2020__33[[#This Row],[Adj Close]]-DAX__2019_2020__33[[#This Row],[Adj Open]]</f>
        <v>-0.41215350692980124</v>
      </c>
      <c r="K11813" s="50">
        <v>3883642</v>
      </c>
    </row>
    <row r="11814" spans="1:11" x14ac:dyDescent="0.3">
      <c r="A11814" s="51" t="str">
        <f t="shared" si="191"/>
        <v>RWE.DE</v>
      </c>
      <c r="B11814" s="52" t="s">
        <v>280</v>
      </c>
      <c r="C11814" s="50" t="s">
        <v>16413</v>
      </c>
      <c r="D11814" s="50">
        <f>DAX__2019_2020__33[[#This Row],[Open]]*(DAX__2019_2020__33[[#This Row],[Adj Close]]/DAX__2019_2020__33[[#This Row],[Close]])</f>
        <v>23.738232624305297</v>
      </c>
      <c r="E11814" s="50" t="s">
        <v>17189</v>
      </c>
      <c r="F11814" s="50" t="s">
        <v>1715</v>
      </c>
      <c r="G11814" s="50" t="s">
        <v>16384</v>
      </c>
      <c r="H11814" s="50" t="s">
        <v>26509</v>
      </c>
      <c r="I11814" s="50">
        <f>(DAX__2019_2020__33[[#This Row],[Adj Close]]-DAX__2019_2020__33[[#This Row],[Adj Open]])/DAX__2019_2020__33[[#This Row],[Adj Open]]</f>
        <v>-2.9553010712966479E-3</v>
      </c>
      <c r="J11814" s="50">
        <f>DAX__2019_2020__33[[#This Row],[Adj Close]]-DAX__2019_2020__33[[#This Row],[Adj Open]]</f>
        <v>-7.0153624305298479E-2</v>
      </c>
      <c r="K11814" s="50">
        <v>3424195</v>
      </c>
    </row>
    <row r="11815" spans="1:11" x14ac:dyDescent="0.3">
      <c r="A11815" s="51" t="str">
        <f t="shared" si="191"/>
        <v>RWE.DE</v>
      </c>
      <c r="B11815" s="52" t="s">
        <v>281</v>
      </c>
      <c r="C11815" s="50" t="s">
        <v>1703</v>
      </c>
      <c r="D11815" s="50">
        <f>DAX__2019_2020__33[[#This Row],[Open]]*(DAX__2019_2020__33[[#This Row],[Adj Close]]/DAX__2019_2020__33[[#This Row],[Close]])</f>
        <v>23.720695454331914</v>
      </c>
      <c r="E11815" s="50" t="s">
        <v>16177</v>
      </c>
      <c r="F11815" s="50" t="s">
        <v>16179</v>
      </c>
      <c r="G11815" s="50" t="s">
        <v>26510</v>
      </c>
      <c r="H11815" s="50" t="s">
        <v>26511</v>
      </c>
      <c r="I11815" s="50">
        <f>(DAX__2019_2020__33[[#This Row],[Adj Close]]-DAX__2019_2020__33[[#This Row],[Adj Open]])/DAX__2019_2020__33[[#This Row],[Adj Open]]</f>
        <v>6.6543810223430771E-3</v>
      </c>
      <c r="J11815" s="50">
        <f>DAX__2019_2020__33[[#This Row],[Adj Close]]-DAX__2019_2020__33[[#This Row],[Adj Open]]</f>
        <v>0.15784654566808598</v>
      </c>
      <c r="K11815" s="50">
        <v>1997886</v>
      </c>
    </row>
    <row r="11816" spans="1:11" x14ac:dyDescent="0.3">
      <c r="A11816" s="51" t="str">
        <f t="shared" si="191"/>
        <v>RWE.DE</v>
      </c>
      <c r="B11816" s="52" t="s">
        <v>282</v>
      </c>
      <c r="C11816" s="50" t="s">
        <v>1708</v>
      </c>
      <c r="D11816" s="50">
        <f>DAX__2019_2020__33[[#This Row],[Open]]*(DAX__2019_2020__33[[#This Row],[Adj Close]]/DAX__2019_2020__33[[#This Row],[Close]])</f>
        <v>23.948693212410596</v>
      </c>
      <c r="E11816" s="50" t="s">
        <v>26512</v>
      </c>
      <c r="F11816" s="50" t="s">
        <v>16166</v>
      </c>
      <c r="G11816" s="50" t="s">
        <v>16188</v>
      </c>
      <c r="H11816" s="50" t="s">
        <v>26506</v>
      </c>
      <c r="I11816" s="50">
        <f>(DAX__2019_2020__33[[#This Row],[Adj Close]]-DAX__2019_2020__33[[#This Row],[Adj Open]])/DAX__2019_2020__33[[#This Row],[Adj Open]]</f>
        <v>1.2449689214562014E-2</v>
      </c>
      <c r="J11816" s="50">
        <f>DAX__2019_2020__33[[#This Row],[Adj Close]]-DAX__2019_2020__33[[#This Row],[Adj Open]]</f>
        <v>0.2981537875894027</v>
      </c>
      <c r="K11816" s="50">
        <v>2631294</v>
      </c>
    </row>
    <row r="11817" spans="1:11" x14ac:dyDescent="0.3">
      <c r="A11817" s="51" t="str">
        <f t="shared" si="191"/>
        <v>RWE.DE</v>
      </c>
      <c r="B11817" s="52" t="s">
        <v>283</v>
      </c>
      <c r="C11817" s="50" t="s">
        <v>23560</v>
      </c>
      <c r="D11817" s="50">
        <f>DAX__2019_2020__33[[#This Row],[Open]]*(DAX__2019_2020__33[[#This Row],[Adj Close]]/DAX__2019_2020__33[[#This Row],[Close]])</f>
        <v>24.229309117638298</v>
      </c>
      <c r="E11817" s="50" t="s">
        <v>16371</v>
      </c>
      <c r="F11817" s="50" t="s">
        <v>17194</v>
      </c>
      <c r="G11817" s="50" t="s">
        <v>16433</v>
      </c>
      <c r="H11817" s="50" t="s">
        <v>26513</v>
      </c>
      <c r="I11817" s="50">
        <f>(DAX__2019_2020__33[[#This Row],[Adj Close]]-DAX__2019_2020__33[[#This Row],[Adj Open]])/DAX__2019_2020__33[[#This Row],[Adj Open]]</f>
        <v>-6.8765112876045253E-3</v>
      </c>
      <c r="J11817" s="50">
        <f>DAX__2019_2020__33[[#This Row],[Adj Close]]-DAX__2019_2020__33[[#This Row],[Adj Open]]</f>
        <v>-0.166613117638299</v>
      </c>
      <c r="K11817" s="50">
        <v>2425269</v>
      </c>
    </row>
    <row r="11818" spans="1:11" x14ac:dyDescent="0.3">
      <c r="A11818" s="51" t="str">
        <f t="shared" si="191"/>
        <v>RWE.DE</v>
      </c>
      <c r="B11818" s="52" t="s">
        <v>284</v>
      </c>
      <c r="C11818" s="50" t="s">
        <v>17202</v>
      </c>
      <c r="D11818" s="50">
        <f>DAX__2019_2020__33[[#This Row],[Open]]*(DAX__2019_2020__33[[#This Row],[Adj Close]]/DAX__2019_2020__33[[#This Row],[Close]])</f>
        <v>24.080230763035786</v>
      </c>
      <c r="E11818" s="50" t="s">
        <v>16186</v>
      </c>
      <c r="F11818" s="50" t="s">
        <v>16430</v>
      </c>
      <c r="G11818" s="50" t="s">
        <v>26500</v>
      </c>
      <c r="H11818" s="50" t="s">
        <v>26514</v>
      </c>
      <c r="I11818" s="50">
        <f>(DAX__2019_2020__33[[#This Row],[Adj Close]]-DAX__2019_2020__33[[#This Row],[Adj Open]])/DAX__2019_2020__33[[#This Row],[Adj Open]]</f>
        <v>-4.7341225321967219E-3</v>
      </c>
      <c r="J11818" s="50">
        <f>DAX__2019_2020__33[[#This Row],[Adj Close]]-DAX__2019_2020__33[[#This Row],[Adj Open]]</f>
        <v>-0.11399876303578438</v>
      </c>
      <c r="K11818" s="50">
        <v>2246248</v>
      </c>
    </row>
    <row r="11819" spans="1:11" x14ac:dyDescent="0.3">
      <c r="A11819" s="51" t="str">
        <f t="shared" si="191"/>
        <v>RWE.DE</v>
      </c>
      <c r="B11819" s="52" t="s">
        <v>285</v>
      </c>
      <c r="C11819" s="50" t="s">
        <v>17202</v>
      </c>
      <c r="D11819" s="50">
        <f>DAX__2019_2020__33[[#This Row],[Open]]*(DAX__2019_2020__33[[#This Row],[Adj Close]]/DAX__2019_2020__33[[#This Row],[Close]])</f>
        <v>24.08023156346006</v>
      </c>
      <c r="E11819" s="50" t="s">
        <v>26505</v>
      </c>
      <c r="F11819" s="50" t="s">
        <v>17194</v>
      </c>
      <c r="G11819" s="50" t="s">
        <v>26515</v>
      </c>
      <c r="H11819" s="50" t="s">
        <v>26516</v>
      </c>
      <c r="I11819" s="50">
        <f>(DAX__2019_2020__33[[#This Row],[Adj Close]]-DAX__2019_2020__33[[#This Row],[Adj Open]])/DAX__2019_2020__33[[#This Row],[Adj Open]]</f>
        <v>-4.3699564592118937E-3</v>
      </c>
      <c r="J11819" s="50">
        <f>DAX__2019_2020__33[[#This Row],[Adj Close]]-DAX__2019_2020__33[[#This Row],[Adj Open]]</f>
        <v>-0.1052295634600604</v>
      </c>
      <c r="K11819" s="50">
        <v>1851783</v>
      </c>
    </row>
    <row r="11820" spans="1:11" x14ac:dyDescent="0.3">
      <c r="A11820" s="51" t="str">
        <f t="shared" si="191"/>
        <v>RWE.DE</v>
      </c>
      <c r="B11820" s="52" t="s">
        <v>286</v>
      </c>
      <c r="C11820" s="50" t="s">
        <v>16172</v>
      </c>
      <c r="D11820" s="50">
        <f>DAX__2019_2020__33[[#This Row],[Open]]*(DAX__2019_2020__33[[#This Row],[Adj Close]]/DAX__2019_2020__33[[#This Row],[Close]])</f>
        <v>24.045159818841132</v>
      </c>
      <c r="E11820" s="50" t="s">
        <v>26517</v>
      </c>
      <c r="F11820" s="50" t="s">
        <v>16152</v>
      </c>
      <c r="G11820" s="50" t="s">
        <v>26507</v>
      </c>
      <c r="H11820" s="50" t="s">
        <v>26508</v>
      </c>
      <c r="I11820" s="50">
        <f>(DAX__2019_2020__33[[#This Row],[Adj Close]]-DAX__2019_2020__33[[#This Row],[Adj Open]])/DAX__2019_2020__33[[#This Row],[Adj Open]]</f>
        <v>-1.0576258205689366E-2</v>
      </c>
      <c r="J11820" s="50">
        <f>DAX__2019_2020__33[[#This Row],[Adj Close]]-DAX__2019_2020__33[[#This Row],[Adj Open]]</f>
        <v>-0.25430781884113074</v>
      </c>
      <c r="K11820" s="50">
        <v>1591669</v>
      </c>
    </row>
    <row r="11821" spans="1:11" x14ac:dyDescent="0.3">
      <c r="A11821" s="51" t="str">
        <f t="shared" si="191"/>
        <v>RWE.DE</v>
      </c>
      <c r="B11821" s="52" t="s">
        <v>287</v>
      </c>
      <c r="C11821" s="50" t="s">
        <v>16159</v>
      </c>
      <c r="D11821" s="50">
        <f>DAX__2019_2020__33[[#This Row],[Open]]*(DAX__2019_2020__33[[#This Row],[Adj Close]]/DAX__2019_2020__33[[#This Row],[Close]])</f>
        <v>23.799619081699053</v>
      </c>
      <c r="E11821" s="50" t="s">
        <v>17019</v>
      </c>
      <c r="F11821" s="50" t="s">
        <v>16387</v>
      </c>
      <c r="G11821" s="50" t="s">
        <v>16178</v>
      </c>
      <c r="H11821" s="50" t="s">
        <v>26518</v>
      </c>
      <c r="I11821" s="50">
        <f>(DAX__2019_2020__33[[#This Row],[Adj Close]]-DAX__2019_2020__33[[#This Row],[Adj Open]])/DAX__2019_2020__33[[#This Row],[Adj Open]]</f>
        <v>1.4738467750127805E-2</v>
      </c>
      <c r="J11821" s="50">
        <f>DAX__2019_2020__33[[#This Row],[Adj Close]]-DAX__2019_2020__33[[#This Row],[Adj Open]]</f>
        <v>0.35076991830094784</v>
      </c>
      <c r="K11821" s="50">
        <v>2106624</v>
      </c>
    </row>
    <row r="11822" spans="1:11" x14ac:dyDescent="0.3">
      <c r="A11822" s="51" t="str">
        <f t="shared" si="191"/>
        <v>RWE.DE</v>
      </c>
      <c r="B11822" s="52" t="s">
        <v>288</v>
      </c>
      <c r="C11822" s="50" t="s">
        <v>26498</v>
      </c>
      <c r="D11822" s="50">
        <f>DAX__2019_2020__33[[#This Row],[Open]]*(DAX__2019_2020__33[[#This Row],[Adj Close]]/DAX__2019_2020__33[[#This Row],[Close]])</f>
        <v>24.185464272303832</v>
      </c>
      <c r="E11822" s="50" t="s">
        <v>1821</v>
      </c>
      <c r="F11822" s="50" t="s">
        <v>26484</v>
      </c>
      <c r="G11822" s="50" t="s">
        <v>26492</v>
      </c>
      <c r="H11822" s="50" t="s">
        <v>26493</v>
      </c>
      <c r="I11822" s="50">
        <f>(DAX__2019_2020__33[[#This Row],[Adj Close]]-DAX__2019_2020__33[[#This Row],[Adj Open]])/DAX__2019_2020__33[[#This Row],[Adj Open]]</f>
        <v>1.196519216823797E-2</v>
      </c>
      <c r="J11822" s="50">
        <f>DAX__2019_2020__33[[#This Row],[Adj Close]]-DAX__2019_2020__33[[#This Row],[Adj Open]]</f>
        <v>0.28938372769616905</v>
      </c>
      <c r="K11822" s="50">
        <v>2535850</v>
      </c>
    </row>
    <row r="11823" spans="1:11" x14ac:dyDescent="0.3">
      <c r="A11823" s="51" t="str">
        <f t="shared" si="191"/>
        <v>RWE.DE</v>
      </c>
      <c r="B11823" s="52" t="s">
        <v>289</v>
      </c>
      <c r="C11823" s="50" t="s">
        <v>26519</v>
      </c>
      <c r="D11823" s="50">
        <f>DAX__2019_2020__33[[#This Row],[Open]]*(DAX__2019_2020__33[[#This Row],[Adj Close]]/DAX__2019_2020__33[[#This Row],[Close]])</f>
        <v>24.545001166666665</v>
      </c>
      <c r="E11823" s="50" t="s">
        <v>17186</v>
      </c>
      <c r="F11823" s="50" t="s">
        <v>16170</v>
      </c>
      <c r="G11823" s="50" t="s">
        <v>23544</v>
      </c>
      <c r="H11823" s="50" t="s">
        <v>26520</v>
      </c>
      <c r="I11823" s="50">
        <f>(DAX__2019_2020__33[[#This Row],[Adj Close]]-DAX__2019_2020__33[[#This Row],[Adj Open]])/DAX__2019_2020__33[[#This Row],[Adj Open]]</f>
        <v>3.2154340836012883E-3</v>
      </c>
      <c r="J11823" s="50">
        <f>DAX__2019_2020__33[[#This Row],[Adj Close]]-DAX__2019_2020__33[[#This Row],[Adj Open]]</f>
        <v>7.8922833333333386E-2</v>
      </c>
      <c r="K11823" s="50">
        <v>3776649</v>
      </c>
    </row>
    <row r="11824" spans="1:11" x14ac:dyDescent="0.3">
      <c r="A11824" s="51" t="str">
        <f t="shared" si="191"/>
        <v>RWE.DE</v>
      </c>
      <c r="B11824" s="52" t="s">
        <v>290</v>
      </c>
      <c r="C11824" s="50" t="s">
        <v>23544</v>
      </c>
      <c r="D11824" s="50">
        <f>DAX__2019_2020__33[[#This Row],[Open]]*(DAX__2019_2020__33[[#This Row],[Adj Close]]/DAX__2019_2020__33[[#This Row],[Close]])</f>
        <v>24.623925145100756</v>
      </c>
      <c r="E11824" s="50" t="s">
        <v>17186</v>
      </c>
      <c r="F11824" s="50" t="s">
        <v>16178</v>
      </c>
      <c r="G11824" s="50" t="s">
        <v>16178</v>
      </c>
      <c r="H11824" s="50" t="s">
        <v>26518</v>
      </c>
      <c r="I11824" s="50">
        <f>(DAX__2019_2020__33[[#This Row],[Adj Close]]-DAX__2019_2020__33[[#This Row],[Adj Open]])/DAX__2019_2020__33[[#This Row],[Adj Open]]</f>
        <v>-1.9230733618233551E-2</v>
      </c>
      <c r="J11824" s="50">
        <f>DAX__2019_2020__33[[#This Row],[Adj Close]]-DAX__2019_2020__33[[#This Row],[Adj Open]]</f>
        <v>-0.47353614510075559</v>
      </c>
      <c r="K11824" s="50">
        <v>2282511</v>
      </c>
    </row>
    <row r="11825" spans="1:11" x14ac:dyDescent="0.3">
      <c r="A11825" s="51" t="str">
        <f t="shared" si="191"/>
        <v>RWE.DE</v>
      </c>
      <c r="B11825" s="52" t="s">
        <v>291</v>
      </c>
      <c r="C11825" s="50" t="s">
        <v>16178</v>
      </c>
      <c r="D11825" s="50">
        <f>DAX__2019_2020__33[[#This Row],[Open]]*(DAX__2019_2020__33[[#This Row],[Adj Close]]/DAX__2019_2020__33[[#This Row],[Close]])</f>
        <v>24.150387665283418</v>
      </c>
      <c r="E11825" s="50" t="s">
        <v>16178</v>
      </c>
      <c r="F11825" s="50" t="s">
        <v>16166</v>
      </c>
      <c r="G11825" s="50" t="s">
        <v>16425</v>
      </c>
      <c r="H11825" s="50" t="s">
        <v>26521</v>
      </c>
      <c r="I11825" s="50">
        <f>(DAX__2019_2020__33[[#This Row],[Adj Close]]-DAX__2019_2020__33[[#This Row],[Adj Open]])/DAX__2019_2020__33[[#This Row],[Adj Open]]</f>
        <v>-6.5359474750926443E-3</v>
      </c>
      <c r="J11825" s="50">
        <f>DAX__2019_2020__33[[#This Row],[Adj Close]]-DAX__2019_2020__33[[#This Row],[Adj Open]]</f>
        <v>-0.1578456652834177</v>
      </c>
      <c r="K11825" s="50">
        <v>1744420</v>
      </c>
    </row>
    <row r="11826" spans="1:11" x14ac:dyDescent="0.3">
      <c r="A11826" s="51" t="str">
        <f t="shared" si="191"/>
        <v>RWE.DE</v>
      </c>
      <c r="B11826" s="52" t="s">
        <v>292</v>
      </c>
      <c r="C11826" s="50" t="s">
        <v>16177</v>
      </c>
      <c r="D11826" s="50">
        <f>DAX__2019_2020__33[[#This Row],[Open]]*(DAX__2019_2020__33[[#This Row],[Adj Close]]/DAX__2019_2020__33[[#This Row],[Close]])</f>
        <v>23.983770769947803</v>
      </c>
      <c r="E11826" s="50" t="s">
        <v>16425</v>
      </c>
      <c r="F11826" s="50" t="s">
        <v>1709</v>
      </c>
      <c r="G11826" s="50" t="s">
        <v>26522</v>
      </c>
      <c r="H11826" s="50" t="s">
        <v>26523</v>
      </c>
      <c r="I11826" s="50">
        <f>(DAX__2019_2020__33[[#This Row],[Adj Close]]-DAX__2019_2020__33[[#This Row],[Adj Open]])/DAX__2019_2020__33[[#This Row],[Adj Open]]</f>
        <v>-1.9378427787934246E-2</v>
      </c>
      <c r="J11826" s="50">
        <f>DAX__2019_2020__33[[#This Row],[Adj Close]]-DAX__2019_2020__33[[#This Row],[Adj Open]]</f>
        <v>-0.46476776994780167</v>
      </c>
      <c r="K11826" s="50">
        <v>6235817</v>
      </c>
    </row>
    <row r="11827" spans="1:11" x14ac:dyDescent="0.3">
      <c r="A11827" s="51" t="str">
        <f t="shared" si="191"/>
        <v>RWE.DE</v>
      </c>
      <c r="B11827" s="52" t="s">
        <v>293</v>
      </c>
      <c r="C11827" s="50" t="s">
        <v>26524</v>
      </c>
      <c r="D11827" s="50">
        <f>DAX__2019_2020__33[[#This Row],[Open]]*(DAX__2019_2020__33[[#This Row],[Adj Close]]/DAX__2019_2020__33[[#This Row],[Close]])</f>
        <v>23.475158260036835</v>
      </c>
      <c r="E11827" s="50" t="s">
        <v>16187</v>
      </c>
      <c r="F11827" s="50" t="s">
        <v>16134</v>
      </c>
      <c r="G11827" s="50" t="s">
        <v>17174</v>
      </c>
      <c r="H11827" s="50" t="s">
        <v>26525</v>
      </c>
      <c r="I11827" s="50">
        <f>(DAX__2019_2020__33[[#This Row],[Adj Close]]-DAX__2019_2020__33[[#This Row],[Adj Open]])/DAX__2019_2020__33[[#This Row],[Adj Open]]</f>
        <v>1.4194994396712653E-2</v>
      </c>
      <c r="J11827" s="50">
        <f>DAX__2019_2020__33[[#This Row],[Adj Close]]-DAX__2019_2020__33[[#This Row],[Adj Open]]</f>
        <v>0.33322973996316563</v>
      </c>
      <c r="K11827" s="50">
        <v>3865041</v>
      </c>
    </row>
    <row r="11828" spans="1:11" x14ac:dyDescent="0.3">
      <c r="A11828" s="51" t="str">
        <f t="shared" si="191"/>
        <v>RWE.DE</v>
      </c>
      <c r="B11828" s="52" t="s">
        <v>294</v>
      </c>
      <c r="C11828" s="50" t="s">
        <v>23559</v>
      </c>
      <c r="D11828" s="50">
        <f>DAX__2019_2020__33[[#This Row],[Open]]*(DAX__2019_2020__33[[#This Row],[Adj Close]]/DAX__2019_2020__33[[#This Row],[Close]])</f>
        <v>23.91361678155873</v>
      </c>
      <c r="E11828" s="50" t="s">
        <v>21466</v>
      </c>
      <c r="F11828" s="50" t="s">
        <v>26471</v>
      </c>
      <c r="G11828" s="50" t="s">
        <v>26500</v>
      </c>
      <c r="H11828" s="50" t="s">
        <v>26514</v>
      </c>
      <c r="I11828" s="50">
        <f>(DAX__2019_2020__33[[#This Row],[Adj Close]]-DAX__2019_2020__33[[#This Row],[Adj Open]])/DAX__2019_2020__33[[#This Row],[Adj Open]]</f>
        <v>2.2002200220021277E-3</v>
      </c>
      <c r="J11828" s="50">
        <f>DAX__2019_2020__33[[#This Row],[Adj Close]]-DAX__2019_2020__33[[#This Row],[Adj Open]]</f>
        <v>5.2615218441271594E-2</v>
      </c>
      <c r="K11828" s="50">
        <v>3278449</v>
      </c>
    </row>
    <row r="11829" spans="1:11" x14ac:dyDescent="0.3">
      <c r="A11829" s="51" t="str">
        <f t="shared" si="191"/>
        <v>RWE.DE</v>
      </c>
      <c r="B11829" s="52" t="s">
        <v>295</v>
      </c>
      <c r="C11829" s="50" t="s">
        <v>16174</v>
      </c>
      <c r="D11829" s="50">
        <f>DAX__2019_2020__33[[#This Row],[Open]]*(DAX__2019_2020__33[[#This Row],[Adj Close]]/DAX__2019_2020__33[[#This Row],[Close]])</f>
        <v>24.027617672910662</v>
      </c>
      <c r="E11829" s="50" t="s">
        <v>17169</v>
      </c>
      <c r="F11829" s="50" t="s">
        <v>1704</v>
      </c>
      <c r="G11829" s="50" t="s">
        <v>17207</v>
      </c>
      <c r="H11829" s="50" t="s">
        <v>26526</v>
      </c>
      <c r="I11829" s="50">
        <f>(DAX__2019_2020__33[[#This Row],[Adj Close]]-DAX__2019_2020__33[[#This Row],[Adj Open]])/DAX__2019_2020__33[[#This Row],[Adj Open]]</f>
        <v>1.3138686131386971E-2</v>
      </c>
      <c r="J11829" s="50">
        <f>DAX__2019_2020__33[[#This Row],[Adj Close]]-DAX__2019_2020__33[[#This Row],[Adj Open]]</f>
        <v>0.31569132708933978</v>
      </c>
      <c r="K11829" s="50">
        <v>2930025</v>
      </c>
    </row>
    <row r="11830" spans="1:11" x14ac:dyDescent="0.3">
      <c r="A11830" s="51" t="str">
        <f t="shared" si="191"/>
        <v>RWE.DE</v>
      </c>
      <c r="B11830" s="52" t="s">
        <v>296</v>
      </c>
      <c r="C11830" s="50" t="s">
        <v>26505</v>
      </c>
      <c r="D11830" s="50">
        <f>DAX__2019_2020__33[[#This Row],[Open]]*(DAX__2019_2020__33[[#This Row],[Adj Close]]/DAX__2019_2020__33[[#This Row],[Close]])</f>
        <v>24.378388264897708</v>
      </c>
      <c r="E11830" s="50" t="s">
        <v>26527</v>
      </c>
      <c r="F11830" s="50" t="s">
        <v>16413</v>
      </c>
      <c r="G11830" s="50" t="s">
        <v>21466</v>
      </c>
      <c r="H11830" s="50" t="s">
        <v>26528</v>
      </c>
      <c r="I11830" s="50">
        <f>(DAX__2019_2020__33[[#This Row],[Adj Close]]-DAX__2019_2020__33[[#This Row],[Adj Open]])/DAX__2019_2020__33[[#This Row],[Adj Open]]</f>
        <v>-1.0791331323429137E-2</v>
      </c>
      <c r="J11830" s="50">
        <f>DAX__2019_2020__33[[#This Row],[Adj Close]]-DAX__2019_2020__33[[#This Row],[Adj Open]]</f>
        <v>-0.26307526489770794</v>
      </c>
      <c r="K11830" s="50">
        <v>3353929</v>
      </c>
    </row>
    <row r="11831" spans="1:11" x14ac:dyDescent="0.3">
      <c r="A11831" s="51" t="str">
        <f t="shared" si="191"/>
        <v>RWE.DE</v>
      </c>
      <c r="B11831" s="52" t="s">
        <v>297</v>
      </c>
      <c r="C11831" s="50" t="s">
        <v>16185</v>
      </c>
      <c r="D11831" s="50">
        <f>DAX__2019_2020__33[[#This Row],[Open]]*(DAX__2019_2020__33[[#This Row],[Adj Close]]/DAX__2019_2020__33[[#This Row],[Close]])</f>
        <v>24.089002819154356</v>
      </c>
      <c r="E11831" s="50" t="s">
        <v>21466</v>
      </c>
      <c r="F11831" s="50" t="s">
        <v>16133</v>
      </c>
      <c r="G11831" s="50" t="s">
        <v>16131</v>
      </c>
      <c r="H11831" s="50" t="s">
        <v>26529</v>
      </c>
      <c r="I11831" s="50">
        <f>(DAX__2019_2020__33[[#This Row],[Adj Close]]-DAX__2019_2020__33[[#This Row],[Adj Open]])/DAX__2019_2020__33[[#This Row],[Adj Open]]</f>
        <v>-2.6210375908641316E-2</v>
      </c>
      <c r="J11831" s="50">
        <f>DAX__2019_2020__33[[#This Row],[Adj Close]]-DAX__2019_2020__33[[#This Row],[Adj Open]]</f>
        <v>-0.63138181915435609</v>
      </c>
      <c r="K11831" s="50">
        <v>4367014</v>
      </c>
    </row>
    <row r="11832" spans="1:11" x14ac:dyDescent="0.3">
      <c r="A11832" s="51" t="str">
        <f t="shared" si="191"/>
        <v>RWE.DE</v>
      </c>
      <c r="B11832" s="52" t="s">
        <v>298</v>
      </c>
      <c r="C11832" s="50" t="s">
        <v>16133</v>
      </c>
      <c r="D11832" s="50">
        <f>DAX__2019_2020__33[[#This Row],[Open]]*(DAX__2019_2020__33[[#This Row],[Adj Close]]/DAX__2019_2020__33[[#This Row],[Close]])</f>
        <v>23.413775390293349</v>
      </c>
      <c r="E11832" s="50" t="s">
        <v>23606</v>
      </c>
      <c r="F11832" s="50" t="s">
        <v>16398</v>
      </c>
      <c r="G11832" s="50" t="s">
        <v>16151</v>
      </c>
      <c r="H11832" s="50" t="s">
        <v>26530</v>
      </c>
      <c r="I11832" s="50">
        <f>(DAX__2019_2020__33[[#This Row],[Adj Close]]-DAX__2019_2020__33[[#This Row],[Adj Open]])/DAX__2019_2020__33[[#This Row],[Adj Open]]</f>
        <v>8.2396626127468117E-3</v>
      </c>
      <c r="J11832" s="50">
        <f>DAX__2019_2020__33[[#This Row],[Adj Close]]-DAX__2019_2020__33[[#This Row],[Adj Open]]</f>
        <v>0.19292160970665151</v>
      </c>
      <c r="K11832" s="50">
        <v>2813858</v>
      </c>
    </row>
    <row r="11833" spans="1:11" x14ac:dyDescent="0.3">
      <c r="A11833" s="51" t="str">
        <f t="shared" si="191"/>
        <v>RWE.DE</v>
      </c>
      <c r="B11833" s="52" t="s">
        <v>299</v>
      </c>
      <c r="C11833" s="50" t="s">
        <v>23619</v>
      </c>
      <c r="D11833" s="50">
        <f>DAX__2019_2020__33[[#This Row],[Open]]*(DAX__2019_2020__33[[#This Row],[Adj Close]]/DAX__2019_2020__33[[#This Row],[Close]])</f>
        <v>23.711925605315351</v>
      </c>
      <c r="E11833" s="50" t="s">
        <v>1700</v>
      </c>
      <c r="F11833" s="50" t="s">
        <v>16060</v>
      </c>
      <c r="G11833" s="50" t="s">
        <v>17147</v>
      </c>
      <c r="H11833" s="50" t="s">
        <v>26531</v>
      </c>
      <c r="I11833" s="50">
        <f>(DAX__2019_2020__33[[#This Row],[Adj Close]]-DAX__2019_2020__33[[#This Row],[Adj Open]])/DAX__2019_2020__33[[#This Row],[Adj Open]]</f>
        <v>-4.142015379363323E-2</v>
      </c>
      <c r="J11833" s="50">
        <f>DAX__2019_2020__33[[#This Row],[Adj Close]]-DAX__2019_2020__33[[#This Row],[Adj Open]]</f>
        <v>-0.98215160531535162</v>
      </c>
      <c r="K11833" s="50">
        <v>4873191</v>
      </c>
    </row>
    <row r="11834" spans="1:11" x14ac:dyDescent="0.3">
      <c r="A11834" s="51" t="str">
        <f t="shared" si="191"/>
        <v>RWE.DE</v>
      </c>
      <c r="B11834" s="52" t="s">
        <v>300</v>
      </c>
      <c r="C11834" s="50" t="s">
        <v>16074</v>
      </c>
      <c r="D11834" s="50">
        <f>DAX__2019_2020__33[[#This Row],[Open]]*(DAX__2019_2020__33[[#This Row],[Adj Close]]/DAX__2019_2020__33[[#This Row],[Close]])</f>
        <v>22.817469730328494</v>
      </c>
      <c r="E11834" s="50" t="s">
        <v>16141</v>
      </c>
      <c r="F11834" s="50" t="s">
        <v>26466</v>
      </c>
      <c r="G11834" s="50" t="s">
        <v>23603</v>
      </c>
      <c r="H11834" s="50" t="s">
        <v>26532</v>
      </c>
      <c r="I11834" s="50">
        <f>(DAX__2019_2020__33[[#This Row],[Adj Close]]-DAX__2019_2020__33[[#This Row],[Adj Open]])/DAX__2019_2020__33[[#This Row],[Adj Open]]</f>
        <v>6.1491160645657829E-3</v>
      </c>
      <c r="J11834" s="50">
        <f>DAX__2019_2020__33[[#This Row],[Adj Close]]-DAX__2019_2020__33[[#This Row],[Adj Open]]</f>
        <v>0.14030726967150642</v>
      </c>
      <c r="K11834" s="50">
        <v>3453607</v>
      </c>
    </row>
    <row r="11835" spans="1:11" x14ac:dyDescent="0.3">
      <c r="A11835" s="51" t="str">
        <f t="shared" si="191"/>
        <v>RWE.DE</v>
      </c>
      <c r="B11835" s="52" t="s">
        <v>301</v>
      </c>
      <c r="C11835" s="50" t="s">
        <v>16107</v>
      </c>
      <c r="D11835" s="50">
        <f>DAX__2019_2020__33[[#This Row],[Open]]*(DAX__2019_2020__33[[#This Row],[Adj Close]]/DAX__2019_2020__33[[#This Row],[Close]])</f>
        <v>22.949004796877226</v>
      </c>
      <c r="E11835" s="50" t="s">
        <v>16097</v>
      </c>
      <c r="F11835" s="50" t="s">
        <v>16096</v>
      </c>
      <c r="G11835" s="50" t="s">
        <v>16079</v>
      </c>
      <c r="H11835" s="50" t="s">
        <v>26533</v>
      </c>
      <c r="I11835" s="50">
        <f>(DAX__2019_2020__33[[#This Row],[Adj Close]]-DAX__2019_2020__33[[#This Row],[Adj Open]])/DAX__2019_2020__33[[#This Row],[Adj Open]]</f>
        <v>-8.7886511272450268E-3</v>
      </c>
      <c r="J11835" s="50">
        <f>DAX__2019_2020__33[[#This Row],[Adj Close]]-DAX__2019_2020__33[[#This Row],[Adj Open]]</f>
        <v>-0.20169079687722657</v>
      </c>
      <c r="K11835" s="50">
        <v>2753933</v>
      </c>
    </row>
    <row r="11836" spans="1:11" x14ac:dyDescent="0.3">
      <c r="A11836" s="51" t="str">
        <f t="shared" si="191"/>
        <v>RWE.DE</v>
      </c>
      <c r="B11836" s="52" t="s">
        <v>302</v>
      </c>
      <c r="C11836" s="50" t="s">
        <v>16128</v>
      </c>
      <c r="D11836" s="50">
        <f>DAX__2019_2020__33[[#This Row],[Open]]*(DAX__2019_2020__33[[#This Row],[Adj Close]]/DAX__2019_2020__33[[#This Row],[Close]])</f>
        <v>22.782394060905979</v>
      </c>
      <c r="E11836" s="50" t="s">
        <v>16126</v>
      </c>
      <c r="F11836" s="50" t="s">
        <v>17163</v>
      </c>
      <c r="G11836" s="50" t="s">
        <v>16097</v>
      </c>
      <c r="H11836" s="50" t="s">
        <v>26534</v>
      </c>
      <c r="I11836" s="50">
        <f>(DAX__2019_2020__33[[#This Row],[Adj Close]]-DAX__2019_2020__33[[#This Row],[Adj Open]])/DAX__2019_2020__33[[#This Row],[Adj Open]]</f>
        <v>1.1162432640492607E-2</v>
      </c>
      <c r="J11836" s="50">
        <f>DAX__2019_2020__33[[#This Row],[Adj Close]]-DAX__2019_2020__33[[#This Row],[Adj Open]]</f>
        <v>0.2543069390940218</v>
      </c>
      <c r="K11836" s="50">
        <v>2663981</v>
      </c>
    </row>
    <row r="11837" spans="1:11" x14ac:dyDescent="0.3">
      <c r="A11837" s="51" t="str">
        <f t="shared" si="191"/>
        <v>RWE.DE</v>
      </c>
      <c r="B11837" s="52" t="s">
        <v>303</v>
      </c>
      <c r="C11837" s="50" t="s">
        <v>16084</v>
      </c>
      <c r="D11837" s="50">
        <f>DAX__2019_2020__33[[#This Row],[Open]]*(DAX__2019_2020__33[[#This Row],[Adj Close]]/DAX__2019_2020__33[[#This Row],[Close]])</f>
        <v>23.027929452801462</v>
      </c>
      <c r="E11837" s="50" t="s">
        <v>16405</v>
      </c>
      <c r="F11837" s="50" t="s">
        <v>16107</v>
      </c>
      <c r="G11837" s="50" t="s">
        <v>16141</v>
      </c>
      <c r="H11837" s="50" t="s">
        <v>26535</v>
      </c>
      <c r="I11837" s="50">
        <f>(DAX__2019_2020__33[[#This Row],[Adj Close]]-DAX__2019_2020__33[[#This Row],[Adj Open]])/DAX__2019_2020__33[[#This Row],[Adj Open]]</f>
        <v>6.8545696877378342E-3</v>
      </c>
      <c r="J11837" s="50">
        <f>DAX__2019_2020__33[[#This Row],[Adj Close]]-DAX__2019_2020__33[[#This Row],[Adj Open]]</f>
        <v>0.15784654719853819</v>
      </c>
      <c r="K11837" s="50">
        <v>2290926</v>
      </c>
    </row>
    <row r="11838" spans="1:11" x14ac:dyDescent="0.3">
      <c r="A11838" s="51" t="str">
        <f t="shared" si="191"/>
        <v>RWE.DE</v>
      </c>
      <c r="B11838" s="52" t="s">
        <v>304</v>
      </c>
      <c r="C11838" s="50" t="s">
        <v>16133</v>
      </c>
      <c r="D11838" s="50">
        <f>DAX__2019_2020__33[[#This Row],[Open]]*(DAX__2019_2020__33[[#This Row],[Adj Close]]/DAX__2019_2020__33[[#This Row],[Close]])</f>
        <v>23.413773493679816</v>
      </c>
      <c r="E11838" s="50" t="s">
        <v>16133</v>
      </c>
      <c r="F11838" s="50" t="s">
        <v>16116</v>
      </c>
      <c r="G11838" s="50" t="s">
        <v>16102</v>
      </c>
      <c r="H11838" s="50" t="s">
        <v>26536</v>
      </c>
      <c r="I11838" s="50">
        <f>(DAX__2019_2020__33[[#This Row],[Adj Close]]-DAX__2019_2020__33[[#This Row],[Adj Open]])/DAX__2019_2020__33[[#This Row],[Adj Open]]</f>
        <v>-3.4082395727251004E-2</v>
      </c>
      <c r="J11838" s="50">
        <f>DAX__2019_2020__33[[#This Row],[Adj Close]]-DAX__2019_2020__33[[#This Row],[Adj Open]]</f>
        <v>-0.79799749367981576</v>
      </c>
      <c r="K11838" s="50">
        <v>7728889</v>
      </c>
    </row>
    <row r="11839" spans="1:11" x14ac:dyDescent="0.3">
      <c r="A11839" s="51" t="str">
        <f t="shared" si="191"/>
        <v>RWE.DE</v>
      </c>
      <c r="B11839" s="52" t="s">
        <v>305</v>
      </c>
      <c r="C11839" s="50" t="s">
        <v>16079</v>
      </c>
      <c r="D11839" s="50">
        <f>DAX__2019_2020__33[[#This Row],[Open]]*(DAX__2019_2020__33[[#This Row],[Adj Close]]/DAX__2019_2020__33[[#This Row],[Close]])</f>
        <v>22.747315440409857</v>
      </c>
      <c r="E11839" s="50" t="s">
        <v>16110</v>
      </c>
      <c r="F11839" s="50" t="s">
        <v>26456</v>
      </c>
      <c r="G11839" s="50" t="s">
        <v>16106</v>
      </c>
      <c r="H11839" s="50" t="s">
        <v>26441</v>
      </c>
      <c r="I11839" s="50">
        <f>(DAX__2019_2020__33[[#This Row],[Adj Close]]-DAX__2019_2020__33[[#This Row],[Adj Open]])/DAX__2019_2020__33[[#This Row],[Adj Open]]</f>
        <v>-8.8666920251852296E-3</v>
      </c>
      <c r="J11839" s="50">
        <f>DAX__2019_2020__33[[#This Row],[Adj Close]]-DAX__2019_2020__33[[#This Row],[Adj Open]]</f>
        <v>-0.20169344040985493</v>
      </c>
      <c r="K11839" s="50">
        <v>3890239</v>
      </c>
    </row>
    <row r="11840" spans="1:11" x14ac:dyDescent="0.3">
      <c r="A11840" s="51" t="str">
        <f t="shared" si="191"/>
        <v>RWE.DE</v>
      </c>
      <c r="B11840" s="52" t="s">
        <v>306</v>
      </c>
      <c r="C11840" s="50" t="s">
        <v>16101</v>
      </c>
      <c r="D11840" s="50">
        <f>DAX__2019_2020__33[[#This Row],[Open]]*(DAX__2019_2020__33[[#This Row],[Adj Close]]/DAX__2019_2020__33[[#This Row],[Close]])</f>
        <v>22.642082922730683</v>
      </c>
      <c r="E11840" s="50" t="s">
        <v>17155</v>
      </c>
      <c r="F11840" s="50" t="s">
        <v>26464</v>
      </c>
      <c r="G11840" s="50" t="s">
        <v>17191</v>
      </c>
      <c r="H11840" s="50" t="s">
        <v>26537</v>
      </c>
      <c r="I11840" s="50">
        <f>(DAX__2019_2020__33[[#This Row],[Adj Close]]-DAX__2019_2020__33[[#This Row],[Adj Open]])/DAX__2019_2020__33[[#This Row],[Adj Open]]</f>
        <v>3.2532920216886176E-2</v>
      </c>
      <c r="J11840" s="50">
        <f>DAX__2019_2020__33[[#This Row],[Adj Close]]-DAX__2019_2020__33[[#This Row],[Adj Open]]</f>
        <v>0.73661307726931824</v>
      </c>
      <c r="K11840" s="50">
        <v>4912662</v>
      </c>
    </row>
    <row r="11841" spans="1:11" x14ac:dyDescent="0.3">
      <c r="A11841" s="51" t="str">
        <f t="shared" si="191"/>
        <v>RWE.DE</v>
      </c>
      <c r="B11841" s="52" t="s">
        <v>307</v>
      </c>
      <c r="C11841" s="50" t="s">
        <v>16397</v>
      </c>
      <c r="D11841" s="50">
        <f>DAX__2019_2020__33[[#This Row],[Open]]*(DAX__2019_2020__33[[#This Row],[Adj Close]]/DAX__2019_2020__33[[#This Row],[Close]])</f>
        <v>23.343618130990681</v>
      </c>
      <c r="E11841" s="50" t="s">
        <v>16142</v>
      </c>
      <c r="F11841" s="50" t="s">
        <v>16089</v>
      </c>
      <c r="G11841" s="50" t="s">
        <v>16083</v>
      </c>
      <c r="H11841" s="50" t="s">
        <v>26538</v>
      </c>
      <c r="I11841" s="50">
        <f>(DAX__2019_2020__33[[#This Row],[Adj Close]]-DAX__2019_2020__33[[#This Row],[Adj Open]])/DAX__2019_2020__33[[#This Row],[Adj Open]]</f>
        <v>-7.8888426788562092E-3</v>
      </c>
      <c r="J11841" s="50">
        <f>DAX__2019_2020__33[[#This Row],[Adj Close]]-DAX__2019_2020__33[[#This Row],[Adj Open]]</f>
        <v>-0.1841541309906809</v>
      </c>
      <c r="K11841" s="50">
        <v>4513654</v>
      </c>
    </row>
    <row r="11842" spans="1:11" x14ac:dyDescent="0.3">
      <c r="A11842" s="51" t="str">
        <f t="shared" si="191"/>
        <v>RWE.DE</v>
      </c>
      <c r="B11842" s="52" t="s">
        <v>308</v>
      </c>
      <c r="C11842" s="50" t="s">
        <v>16080</v>
      </c>
      <c r="D11842" s="50">
        <f>DAX__2019_2020__33[[#This Row],[Open]]*(DAX__2019_2020__33[[#This Row],[Adj Close]]/DAX__2019_2020__33[[#This Row],[Close]])</f>
        <v>23.071775570076404</v>
      </c>
      <c r="E11842" s="50" t="s">
        <v>26539</v>
      </c>
      <c r="F11842" s="50" t="s">
        <v>16092</v>
      </c>
      <c r="G11842" s="50" t="s">
        <v>16407</v>
      </c>
      <c r="H11842" s="50" t="s">
        <v>26540</v>
      </c>
      <c r="I11842" s="50">
        <f>(DAX__2019_2020__33[[#This Row],[Adj Close]]-DAX__2019_2020__33[[#This Row],[Adj Open]])/DAX__2019_2020__33[[#This Row],[Adj Open]]</f>
        <v>2.6605854298968651E-3</v>
      </c>
      <c r="J11842" s="50">
        <f>DAX__2019_2020__33[[#This Row],[Adj Close]]-DAX__2019_2020__33[[#This Row],[Adj Open]]</f>
        <v>6.1384429923595718E-2</v>
      </c>
      <c r="K11842" s="50">
        <v>4036339</v>
      </c>
    </row>
    <row r="11843" spans="1:11" x14ac:dyDescent="0.3">
      <c r="A11843" s="51" t="str">
        <f t="shared" si="191"/>
        <v>RWE.DE</v>
      </c>
      <c r="B11843" s="52" t="s">
        <v>309</v>
      </c>
      <c r="C11843" s="50" t="s">
        <v>16109</v>
      </c>
      <c r="D11843" s="50">
        <f>DAX__2019_2020__33[[#This Row],[Open]]*(DAX__2019_2020__33[[#This Row],[Adj Close]]/DAX__2019_2020__33[[#This Row],[Close]])</f>
        <v>22.992852185163287</v>
      </c>
      <c r="E11843" s="50" t="s">
        <v>17153</v>
      </c>
      <c r="F11843" s="50" t="s">
        <v>16107</v>
      </c>
      <c r="G11843" s="50" t="s">
        <v>26541</v>
      </c>
      <c r="H11843" s="50" t="s">
        <v>26542</v>
      </c>
      <c r="I11843" s="50">
        <f>(DAX__2019_2020__33[[#This Row],[Adj Close]]-DAX__2019_2020__33[[#This Row],[Adj Open]])/DAX__2019_2020__33[[#This Row],[Adj Open]]</f>
        <v>5.7209002944659942E-3</v>
      </c>
      <c r="J11843" s="50">
        <f>DAX__2019_2020__33[[#This Row],[Adj Close]]-DAX__2019_2020__33[[#This Row],[Adj Open]]</f>
        <v>0.13153981483671373</v>
      </c>
      <c r="K11843" s="50">
        <v>3704693</v>
      </c>
    </row>
    <row r="11844" spans="1:11" x14ac:dyDescent="0.3">
      <c r="A11844" s="51" t="str">
        <f t="shared" si="191"/>
        <v>RWE.DE</v>
      </c>
      <c r="B11844" s="52" t="s">
        <v>310</v>
      </c>
      <c r="C11844" s="50" t="s">
        <v>23565</v>
      </c>
      <c r="D11844" s="50">
        <f>DAX__2019_2020__33[[#This Row],[Open]]*(DAX__2019_2020__33[[#This Row],[Adj Close]]/DAX__2019_2020__33[[#This Row],[Close]])</f>
        <v>23.098084854038834</v>
      </c>
      <c r="E11844" s="50" t="s">
        <v>16397</v>
      </c>
      <c r="F11844" s="50" t="s">
        <v>16084</v>
      </c>
      <c r="G11844" s="50" t="s">
        <v>16138</v>
      </c>
      <c r="H11844" s="50" t="s">
        <v>26543</v>
      </c>
      <c r="I11844" s="50">
        <f>(DAX__2019_2020__33[[#This Row],[Adj Close]]-DAX__2019_2020__33[[#This Row],[Adj Open]])/DAX__2019_2020__33[[#This Row],[Adj Open]]</f>
        <v>1.8982156416096809E-3</v>
      </c>
      <c r="J11844" s="50">
        <f>DAX__2019_2020__33[[#This Row],[Adj Close]]-DAX__2019_2020__33[[#This Row],[Adj Open]]</f>
        <v>4.3845145961164178E-2</v>
      </c>
      <c r="K11844" s="50">
        <v>2983693</v>
      </c>
    </row>
    <row r="11845" spans="1:11" x14ac:dyDescent="0.3">
      <c r="A11845" s="51" t="str">
        <f t="shared" si="191"/>
        <v>RWE.DE</v>
      </c>
      <c r="B11845" s="52" t="s">
        <v>311</v>
      </c>
      <c r="C11845" s="50" t="s">
        <v>16126</v>
      </c>
      <c r="D11845" s="50">
        <f>DAX__2019_2020__33[[#This Row],[Open]]*(DAX__2019_2020__33[[#This Row],[Adj Close]]/DAX__2019_2020__33[[#This Row],[Close]])</f>
        <v>23.194545633266468</v>
      </c>
      <c r="E11845" s="50" t="s">
        <v>1712</v>
      </c>
      <c r="F11845" s="50" t="s">
        <v>16083</v>
      </c>
      <c r="G11845" s="50" t="s">
        <v>1715</v>
      </c>
      <c r="H11845" s="50" t="s">
        <v>26468</v>
      </c>
      <c r="I11845" s="50">
        <f>(DAX__2019_2020__33[[#This Row],[Adj Close]]-DAX__2019_2020__33[[#This Row],[Adj Open]])/DAX__2019_2020__33[[#This Row],[Adj Open]]</f>
        <v>1.5500944593537049E-2</v>
      </c>
      <c r="J11845" s="50">
        <f>DAX__2019_2020__33[[#This Row],[Adj Close]]-DAX__2019_2020__33[[#This Row],[Adj Open]]</f>
        <v>0.35953736673353021</v>
      </c>
      <c r="K11845" s="50">
        <v>2894182</v>
      </c>
    </row>
    <row r="11846" spans="1:11" x14ac:dyDescent="0.3">
      <c r="A11846" s="51" t="str">
        <f t="shared" si="191"/>
        <v>RWE.DE</v>
      </c>
      <c r="B11846" s="52" t="s">
        <v>312</v>
      </c>
      <c r="C11846" s="50" t="s">
        <v>1712</v>
      </c>
      <c r="D11846" s="50">
        <f>DAX__2019_2020__33[[#This Row],[Open]]*(DAX__2019_2020__33[[#This Row],[Adj Close]]/DAX__2019_2020__33[[#This Row],[Close]])</f>
        <v>23.650542918854228</v>
      </c>
      <c r="E11846" s="50" t="s">
        <v>16160</v>
      </c>
      <c r="F11846" s="50" t="s">
        <v>17167</v>
      </c>
      <c r="G11846" s="50" t="s">
        <v>23541</v>
      </c>
      <c r="H11846" s="50" t="s">
        <v>26544</v>
      </c>
      <c r="I11846" s="50">
        <f>(DAX__2019_2020__33[[#This Row],[Adj Close]]-DAX__2019_2020__33[[#This Row],[Adj Open]])/DAX__2019_2020__33[[#This Row],[Adj Open]]</f>
        <v>3.7081944274443783E-4</v>
      </c>
      <c r="J11846" s="50">
        <f>DAX__2019_2020__33[[#This Row],[Adj Close]]-DAX__2019_2020__33[[#This Row],[Adj Open]]</f>
        <v>8.7700811457729344E-3</v>
      </c>
      <c r="K11846" s="50">
        <v>7422191</v>
      </c>
    </row>
    <row r="11847" spans="1:11" x14ac:dyDescent="0.3">
      <c r="A11847" s="51" t="str">
        <f t="shared" si="191"/>
        <v>RWE.DE</v>
      </c>
      <c r="B11847" s="52" t="s">
        <v>313</v>
      </c>
      <c r="C11847" s="50" t="s">
        <v>17174</v>
      </c>
      <c r="D11847" s="50">
        <f>DAX__2019_2020__33[[#This Row],[Open]]*(DAX__2019_2020__33[[#This Row],[Adj Close]]/DAX__2019_2020__33[[#This Row],[Close]])</f>
        <v>23.808387220376524</v>
      </c>
      <c r="E11847" s="50" t="s">
        <v>16385</v>
      </c>
      <c r="F11847" s="50" t="s">
        <v>16131</v>
      </c>
      <c r="G11847" s="50" t="s">
        <v>16156</v>
      </c>
      <c r="H11847" s="50" t="s">
        <v>26545</v>
      </c>
      <c r="I11847" s="50">
        <f>(DAX__2019_2020__33[[#This Row],[Adj Close]]-DAX__2019_2020__33[[#This Row],[Adj Open]])/DAX__2019_2020__33[[#This Row],[Adj Open]]</f>
        <v>-2.2099447513812512E-3</v>
      </c>
      <c r="J11847" s="50">
        <f>DAX__2019_2020__33[[#This Row],[Adj Close]]-DAX__2019_2020__33[[#This Row],[Adj Open]]</f>
        <v>-5.2615220376523553E-2</v>
      </c>
      <c r="K11847" s="50">
        <v>2995168</v>
      </c>
    </row>
    <row r="11848" spans="1:11" x14ac:dyDescent="0.3">
      <c r="A11848" s="51" t="str">
        <f t="shared" si="191"/>
        <v>RWE.DE</v>
      </c>
      <c r="B11848" s="52" t="s">
        <v>314</v>
      </c>
      <c r="C11848" s="50" t="s">
        <v>16180</v>
      </c>
      <c r="D11848" s="50">
        <f>DAX__2019_2020__33[[#This Row],[Open]]*(DAX__2019_2020__33[[#This Row],[Adj Close]]/DAX__2019_2020__33[[#This Row],[Close]])</f>
        <v>23.764542407680949</v>
      </c>
      <c r="E11848" s="50" t="s">
        <v>26507</v>
      </c>
      <c r="F11848" s="50" t="s">
        <v>26522</v>
      </c>
      <c r="G11848" s="50" t="s">
        <v>26546</v>
      </c>
      <c r="H11848" s="50" t="s">
        <v>26547</v>
      </c>
      <c r="I11848" s="50">
        <f>(DAX__2019_2020__33[[#This Row],[Adj Close]]-DAX__2019_2020__33[[#This Row],[Adj Open]])/DAX__2019_2020__33[[#This Row],[Adj Open]]</f>
        <v>-7.3800738007393787E-4</v>
      </c>
      <c r="J11848" s="50">
        <f>DAX__2019_2020__33[[#This Row],[Adj Close]]-DAX__2019_2020__33[[#This Row],[Adj Open]]</f>
        <v>-1.7538407680948609E-2</v>
      </c>
      <c r="K11848" s="50">
        <v>1531057</v>
      </c>
    </row>
    <row r="11849" spans="1:11" x14ac:dyDescent="0.3">
      <c r="A11849" s="51" t="str">
        <f t="shared" si="191"/>
        <v>RWE.DE</v>
      </c>
      <c r="B11849" s="52" t="s">
        <v>315</v>
      </c>
      <c r="C11849" s="50" t="s">
        <v>16390</v>
      </c>
      <c r="D11849" s="50">
        <f>DAX__2019_2020__33[[#This Row],[Open]]*(DAX__2019_2020__33[[#This Row],[Adj Close]]/DAX__2019_2020__33[[#This Row],[Close]])</f>
        <v>23.633002688514491</v>
      </c>
      <c r="E11849" s="50" t="s">
        <v>1704</v>
      </c>
      <c r="F11849" s="50" t="s">
        <v>16130</v>
      </c>
      <c r="G11849" s="50" t="s">
        <v>26548</v>
      </c>
      <c r="H11849" s="50" t="s">
        <v>26549</v>
      </c>
      <c r="I11849" s="50">
        <f>(DAX__2019_2020__33[[#This Row],[Adj Close]]-DAX__2019_2020__33[[#This Row],[Adj Open]])/DAX__2019_2020__33[[#This Row],[Adj Open]]</f>
        <v>-1.4842671063350983E-3</v>
      </c>
      <c r="J11849" s="50">
        <f>DAX__2019_2020__33[[#This Row],[Adj Close]]-DAX__2019_2020__33[[#This Row],[Adj Open]]</f>
        <v>-3.5077688514491001E-2</v>
      </c>
      <c r="K11849" s="50">
        <v>2068769</v>
      </c>
    </row>
    <row r="11850" spans="1:11" x14ac:dyDescent="0.3">
      <c r="A11850" s="51" t="str">
        <f t="shared" si="191"/>
        <v>RWE.DE</v>
      </c>
      <c r="B11850" s="52" t="s">
        <v>316</v>
      </c>
      <c r="C11850" s="50" t="s">
        <v>16130</v>
      </c>
      <c r="D11850" s="50">
        <f>DAX__2019_2020__33[[#This Row],[Open]]*(DAX__2019_2020__33[[#This Row],[Adj Close]]/DAX__2019_2020__33[[#This Row],[Close]])</f>
        <v>23.545310569928859</v>
      </c>
      <c r="E11850" s="50" t="s">
        <v>16149</v>
      </c>
      <c r="F11850" s="50" t="s">
        <v>16104</v>
      </c>
      <c r="G11850" s="50" t="s">
        <v>17151</v>
      </c>
      <c r="H11850" s="50" t="s">
        <v>26550</v>
      </c>
      <c r="I11850" s="50">
        <f>(DAX__2019_2020__33[[#This Row],[Adj Close]]-DAX__2019_2020__33[[#This Row],[Adj Open]])/DAX__2019_2020__33[[#This Row],[Adj Open]]</f>
        <v>-5.2141489757914321E-2</v>
      </c>
      <c r="J11850" s="50">
        <f>DAX__2019_2020__33[[#This Row],[Adj Close]]-DAX__2019_2020__33[[#This Row],[Adj Open]]</f>
        <v>-1.2276875699288574</v>
      </c>
      <c r="K11850" s="50">
        <v>8137123</v>
      </c>
    </row>
    <row r="11851" spans="1:11" x14ac:dyDescent="0.3">
      <c r="A11851" s="51" t="str">
        <f t="shared" si="191"/>
        <v>RWE.DE</v>
      </c>
      <c r="B11851" s="52" t="s">
        <v>317</v>
      </c>
      <c r="C11851" s="50" t="s">
        <v>16093</v>
      </c>
      <c r="D11851" s="50">
        <f>DAX__2019_2020__33[[#This Row],[Open]]*(DAX__2019_2020__33[[#This Row],[Adj Close]]/DAX__2019_2020__33[[#This Row],[Close]])</f>
        <v>22.361469052082917</v>
      </c>
      <c r="E11851" s="50" t="s">
        <v>16073</v>
      </c>
      <c r="F11851" s="50" t="s">
        <v>26551</v>
      </c>
      <c r="G11851" s="50" t="s">
        <v>16065</v>
      </c>
      <c r="H11851" s="50" t="s">
        <v>26552</v>
      </c>
      <c r="I11851" s="50">
        <f>(DAX__2019_2020__33[[#This Row],[Adj Close]]-DAX__2019_2020__33[[#This Row],[Adj Open]])/DAX__2019_2020__33[[#This Row],[Adj Open]]</f>
        <v>7.8431764705882735E-3</v>
      </c>
      <c r="J11851" s="50">
        <f>DAX__2019_2020__33[[#This Row],[Adj Close]]-DAX__2019_2020__33[[#This Row],[Adj Open]]</f>
        <v>0.17538494791708459</v>
      </c>
      <c r="K11851" s="50">
        <v>3320833</v>
      </c>
    </row>
    <row r="11852" spans="1:11" x14ac:dyDescent="0.3">
      <c r="A11852" s="51" t="str">
        <f t="shared" si="191"/>
        <v>RWE.DE</v>
      </c>
      <c r="B11852" s="52" t="s">
        <v>318</v>
      </c>
      <c r="C11852" s="50" t="s">
        <v>17164</v>
      </c>
      <c r="D11852" s="50">
        <f>DAX__2019_2020__33[[#This Row],[Open]]*(DAX__2019_2020__33[[#This Row],[Adj Close]]/DAX__2019_2020__33[[#This Row],[Close]])</f>
        <v>22.563162387422356</v>
      </c>
      <c r="E11852" s="50" t="s">
        <v>26553</v>
      </c>
      <c r="F11852" s="50" t="s">
        <v>21450</v>
      </c>
      <c r="G11852" s="50" t="s">
        <v>16099</v>
      </c>
      <c r="H11852" s="50" t="s">
        <v>26554</v>
      </c>
      <c r="I11852" s="50">
        <f>(DAX__2019_2020__33[[#This Row],[Adj Close]]-DAX__2019_2020__33[[#This Row],[Adj Open]])/DAX__2019_2020__33[[#This Row],[Adj Open]]</f>
        <v>1.1659541391373343E-3</v>
      </c>
      <c r="J11852" s="50">
        <f>DAX__2019_2020__33[[#This Row],[Adj Close]]-DAX__2019_2020__33[[#This Row],[Adj Open]]</f>
        <v>2.6307612577642914E-2</v>
      </c>
      <c r="K11852" s="50">
        <v>2340930</v>
      </c>
    </row>
    <row r="11853" spans="1:11" x14ac:dyDescent="0.3">
      <c r="A11853" s="51" t="str">
        <f t="shared" si="191"/>
        <v>RWE.DE</v>
      </c>
      <c r="B11853" s="52" t="s">
        <v>319</v>
      </c>
      <c r="C11853" s="50" t="s">
        <v>16118</v>
      </c>
      <c r="D11853" s="50">
        <f>DAX__2019_2020__33[[#This Row],[Open]]*(DAX__2019_2020__33[[#This Row],[Adj Close]]/DAX__2019_2020__33[[#This Row],[Close]])</f>
        <v>22.694701219652725</v>
      </c>
      <c r="E11853" s="50" t="s">
        <v>16074</v>
      </c>
      <c r="F11853" s="50" t="s">
        <v>26450</v>
      </c>
      <c r="G11853" s="50" t="s">
        <v>26443</v>
      </c>
      <c r="H11853" s="50" t="s">
        <v>26444</v>
      </c>
      <c r="I11853" s="50">
        <f>(DAX__2019_2020__33[[#This Row],[Adj Close]]-DAX__2019_2020__33[[#This Row],[Adj Open]])/DAX__2019_2020__33[[#This Row],[Adj Open]]</f>
        <v>-7.7279369292093296E-3</v>
      </c>
      <c r="J11853" s="50">
        <f>DAX__2019_2020__33[[#This Row],[Adj Close]]-DAX__2019_2020__33[[#This Row],[Adj Open]]</f>
        <v>-0.1753832196527263</v>
      </c>
      <c r="K11853" s="50">
        <v>2098228</v>
      </c>
    </row>
    <row r="11854" spans="1:11" x14ac:dyDescent="0.3">
      <c r="A11854" s="51" t="str">
        <f t="shared" si="191"/>
        <v>RWE.DE</v>
      </c>
      <c r="B11854" s="52" t="s">
        <v>320</v>
      </c>
      <c r="C11854" s="50" t="s">
        <v>1657</v>
      </c>
      <c r="D11854" s="50">
        <f>DAX__2019_2020__33[[#This Row],[Open]]*(DAX__2019_2020__33[[#This Row],[Adj Close]]/DAX__2019_2020__33[[#This Row],[Close]])</f>
        <v>22.624544307327636</v>
      </c>
      <c r="E11854" s="50" t="s">
        <v>16124</v>
      </c>
      <c r="F11854" s="50" t="s">
        <v>16106</v>
      </c>
      <c r="G11854" s="50" t="s">
        <v>1709</v>
      </c>
      <c r="H11854" s="50" t="s">
        <v>26555</v>
      </c>
      <c r="I11854" s="50">
        <f>(DAX__2019_2020__33[[#This Row],[Adj Close]]-DAX__2019_2020__33[[#This Row],[Adj Open]])/DAX__2019_2020__33[[#This Row],[Adj Open]]</f>
        <v>1.5116357175052463E-2</v>
      </c>
      <c r="J11854" s="50">
        <f>DAX__2019_2020__33[[#This Row],[Adj Close]]-DAX__2019_2020__33[[#This Row],[Adj Open]]</f>
        <v>0.34200069267236444</v>
      </c>
      <c r="K11854" s="50">
        <v>2738620</v>
      </c>
    </row>
    <row r="11855" spans="1:11" x14ac:dyDescent="0.3">
      <c r="A11855" s="51" t="str">
        <f t="shared" si="191"/>
        <v>RWE.DE</v>
      </c>
      <c r="B11855" s="52" t="s">
        <v>321</v>
      </c>
      <c r="C11855" s="50" t="s">
        <v>16124</v>
      </c>
      <c r="D11855" s="50">
        <f>DAX__2019_2020__33[[#This Row],[Open]]*(DAX__2019_2020__33[[#This Row],[Adj Close]]/DAX__2019_2020__33[[#This Row],[Close]])</f>
        <v>23.01039109811466</v>
      </c>
      <c r="E11855" s="50" t="s">
        <v>17160</v>
      </c>
      <c r="F11855" s="50" t="s">
        <v>16079</v>
      </c>
      <c r="G11855" s="50" t="s">
        <v>16077</v>
      </c>
      <c r="H11855" s="50" t="s">
        <v>26556</v>
      </c>
      <c r="I11855" s="50">
        <f>(DAX__2019_2020__33[[#This Row],[Adj Close]]-DAX__2019_2020__33[[#This Row],[Adj Open]])/DAX__2019_2020__33[[#This Row],[Adj Open]]</f>
        <v>-9.5274390243903044E-3</v>
      </c>
      <c r="J11855" s="50">
        <f>DAX__2019_2020__33[[#This Row],[Adj Close]]-DAX__2019_2020__33[[#This Row],[Adj Open]]</f>
        <v>-0.21923009811466088</v>
      </c>
      <c r="K11855" s="50">
        <v>1816140</v>
      </c>
    </row>
    <row r="11856" spans="1:11" x14ac:dyDescent="0.3">
      <c r="A11856" s="51" t="str">
        <f t="shared" si="191"/>
        <v>RWE.DE</v>
      </c>
      <c r="B11856" s="52" t="s">
        <v>322</v>
      </c>
      <c r="C11856" s="50" t="s">
        <v>16060</v>
      </c>
      <c r="D11856" s="50">
        <f>DAX__2019_2020__33[[#This Row],[Open]]*(DAX__2019_2020__33[[#This Row],[Adj Close]]/DAX__2019_2020__33[[#This Row],[Close]])</f>
        <v>22.712236931034482</v>
      </c>
      <c r="E11856" s="50" t="s">
        <v>23603</v>
      </c>
      <c r="F11856" s="50" t="s">
        <v>16071</v>
      </c>
      <c r="G11856" s="50" t="s">
        <v>21451</v>
      </c>
      <c r="H11856" s="50" t="s">
        <v>26481</v>
      </c>
      <c r="I11856" s="50">
        <f>(DAX__2019_2020__33[[#This Row],[Adj Close]]-DAX__2019_2020__33[[#This Row],[Adj Open]])/DAX__2019_2020__33[[#This Row],[Adj Open]]</f>
        <v>7.7220077220077144E-3</v>
      </c>
      <c r="J11856" s="50">
        <f>DAX__2019_2020__33[[#This Row],[Adj Close]]-DAX__2019_2020__33[[#This Row],[Adj Open]]</f>
        <v>0.17538406896551706</v>
      </c>
      <c r="K11856" s="50">
        <v>2150960</v>
      </c>
    </row>
    <row r="11857" spans="1:11" x14ac:dyDescent="0.3">
      <c r="A11857" s="51" t="str">
        <f t="shared" si="191"/>
        <v>RWE.DE</v>
      </c>
      <c r="B11857" s="52" t="s">
        <v>323</v>
      </c>
      <c r="C11857" s="50" t="s">
        <v>16107</v>
      </c>
      <c r="D11857" s="50">
        <f>DAX__2019_2020__33[[#This Row],[Open]]*(DAX__2019_2020__33[[#This Row],[Adj Close]]/DAX__2019_2020__33[[#This Row],[Close]])</f>
        <v>22.949005488863726</v>
      </c>
      <c r="E11857" s="50" t="s">
        <v>16153</v>
      </c>
      <c r="F11857" s="50" t="s">
        <v>21451</v>
      </c>
      <c r="G11857" s="50" t="s">
        <v>17159</v>
      </c>
      <c r="H11857" s="50" t="s">
        <v>26557</v>
      </c>
      <c r="I11857" s="50">
        <f>(DAX__2019_2020__33[[#This Row],[Adj Close]]-DAX__2019_2020__33[[#This Row],[Adj Open]])/DAX__2019_2020__33[[#This Row],[Adj Open]]</f>
        <v>1.2227741688956675E-2</v>
      </c>
      <c r="J11857" s="50">
        <f>DAX__2019_2020__33[[#This Row],[Adj Close]]-DAX__2019_2020__33[[#This Row],[Adj Open]]</f>
        <v>0.28061451113627456</v>
      </c>
      <c r="K11857" s="50">
        <v>2573196</v>
      </c>
    </row>
    <row r="11858" spans="1:11" x14ac:dyDescent="0.3">
      <c r="A11858" s="51" t="str">
        <f t="shared" si="191"/>
        <v>RWE.DE</v>
      </c>
      <c r="B11858" s="52" t="s">
        <v>324</v>
      </c>
      <c r="C11858" s="50" t="s">
        <v>26475</v>
      </c>
      <c r="D11858" s="50">
        <f>DAX__2019_2020__33[[#This Row],[Open]]*(DAX__2019_2020__33[[#This Row],[Adj Close]]/DAX__2019_2020__33[[#This Row],[Close]])</f>
        <v>23.21208059850823</v>
      </c>
      <c r="E11858" s="50" t="s">
        <v>26539</v>
      </c>
      <c r="F11858" s="50" t="s">
        <v>16121</v>
      </c>
      <c r="G11858" s="50" t="s">
        <v>16121</v>
      </c>
      <c r="H11858" s="50" t="s">
        <v>26558</v>
      </c>
      <c r="I11858" s="50">
        <f>(DAX__2019_2020__33[[#This Row],[Adj Close]]-DAX__2019_2020__33[[#This Row],[Adj Open]])/DAX__2019_2020__33[[#This Row],[Adj Open]]</f>
        <v>-8.311258341944152E-3</v>
      </c>
      <c r="J11858" s="50">
        <f>DAX__2019_2020__33[[#This Row],[Adj Close]]-DAX__2019_2020__33[[#This Row],[Adj Open]]</f>
        <v>-0.19292159850823154</v>
      </c>
      <c r="K11858" s="50">
        <v>2327600</v>
      </c>
    </row>
    <row r="11859" spans="1:11" x14ac:dyDescent="0.3">
      <c r="A11859" s="51" t="str">
        <f t="shared" si="191"/>
        <v>RWE.DE</v>
      </c>
      <c r="B11859" s="52" t="s">
        <v>325</v>
      </c>
      <c r="C11859" s="50" t="s">
        <v>16126</v>
      </c>
      <c r="D11859" s="50">
        <f>DAX__2019_2020__33[[#This Row],[Open]]*(DAX__2019_2020__33[[#This Row],[Adj Close]]/DAX__2019_2020__33[[#This Row],[Close]])</f>
        <v>23.194547584450198</v>
      </c>
      <c r="E11859" s="50" t="s">
        <v>16393</v>
      </c>
      <c r="F11859" s="50" t="s">
        <v>16096</v>
      </c>
      <c r="G11859" s="50" t="s">
        <v>26466</v>
      </c>
      <c r="H11859" s="50" t="s">
        <v>26559</v>
      </c>
      <c r="I11859" s="50">
        <f>(DAX__2019_2020__33[[#This Row],[Adj Close]]-DAX__2019_2020__33[[#This Row],[Adj Open]])/DAX__2019_2020__33[[#This Row],[Adj Open]]</f>
        <v>-1.814752294338292E-2</v>
      </c>
      <c r="J11859" s="50">
        <f>DAX__2019_2020__33[[#This Row],[Adj Close]]-DAX__2019_2020__33[[#This Row],[Adj Open]]</f>
        <v>-0.42092358445019684</v>
      </c>
      <c r="K11859" s="50">
        <v>4049305</v>
      </c>
    </row>
    <row r="11860" spans="1:11" x14ac:dyDescent="0.3">
      <c r="A11860" s="51" t="str">
        <f t="shared" si="191"/>
        <v>RWE.DE</v>
      </c>
      <c r="B11860" s="52" t="s">
        <v>326</v>
      </c>
      <c r="C11860" s="50" t="s">
        <v>17146</v>
      </c>
      <c r="D11860" s="50">
        <f>DAX__2019_2020__33[[#This Row],[Open]]*(DAX__2019_2020__33[[#This Row],[Adj Close]]/DAX__2019_2020__33[[#This Row],[Close]])</f>
        <v>22.843773571566189</v>
      </c>
      <c r="E11860" s="50" t="s">
        <v>17024</v>
      </c>
      <c r="F11860" s="50" t="s">
        <v>17146</v>
      </c>
      <c r="G11860" s="50" t="s">
        <v>16069</v>
      </c>
      <c r="H11860" s="50" t="s">
        <v>26479</v>
      </c>
      <c r="I11860" s="50">
        <f>(DAX__2019_2020__33[[#This Row],[Adj Close]]-DAX__2019_2020__33[[#This Row],[Adj Open]])/DAX__2019_2020__33[[#This Row],[Adj Open]]</f>
        <v>8.8292517784740766E-3</v>
      </c>
      <c r="J11860" s="50">
        <f>DAX__2019_2020__33[[#This Row],[Adj Close]]-DAX__2019_2020__33[[#This Row],[Adj Open]]</f>
        <v>0.20169342843380988</v>
      </c>
      <c r="K11860" s="50">
        <v>2901574</v>
      </c>
    </row>
    <row r="11861" spans="1:11" x14ac:dyDescent="0.3">
      <c r="A11861" s="51" t="str">
        <f t="shared" si="191"/>
        <v>RWE.DE</v>
      </c>
      <c r="B11861" s="52" t="s">
        <v>327</v>
      </c>
      <c r="C11861" s="50" t="s">
        <v>16407</v>
      </c>
      <c r="D11861" s="50">
        <f>DAX__2019_2020__33[[#This Row],[Open]]*(DAX__2019_2020__33[[#This Row],[Adj Close]]/DAX__2019_2020__33[[#This Row],[Close]])</f>
        <v>23.13316036469563</v>
      </c>
      <c r="E11861" s="50" t="s">
        <v>1714</v>
      </c>
      <c r="F11861" s="50" t="s">
        <v>23603</v>
      </c>
      <c r="G11861" s="50" t="s">
        <v>26560</v>
      </c>
      <c r="H11861" s="50" t="s">
        <v>26561</v>
      </c>
      <c r="I11861" s="50">
        <f>(DAX__2019_2020__33[[#This Row],[Adj Close]]-DAX__2019_2020__33[[#This Row],[Adj Open]])/DAX__2019_2020__33[[#This Row],[Adj Open]]</f>
        <v>3.0326005698483216E-3</v>
      </c>
      <c r="J11861" s="50">
        <f>DAX__2019_2020__33[[#This Row],[Adj Close]]-DAX__2019_2020__33[[#This Row],[Adj Open]]</f>
        <v>7.0153635304368578E-2</v>
      </c>
      <c r="K11861" s="50">
        <v>3049335</v>
      </c>
    </row>
    <row r="11862" spans="1:11" x14ac:dyDescent="0.3">
      <c r="A11862" s="51" t="str">
        <f t="shared" si="191"/>
        <v>RWE.DE</v>
      </c>
      <c r="B11862" s="52" t="s">
        <v>328</v>
      </c>
      <c r="C11862" s="50" t="s">
        <v>26541</v>
      </c>
      <c r="D11862" s="50">
        <f>DAX__2019_2020__33[[#This Row],[Open]]*(DAX__2019_2020__33[[#This Row],[Adj Close]]/DAX__2019_2020__33[[#This Row],[Close]])</f>
        <v>23.124391957929191</v>
      </c>
      <c r="E11862" s="50" t="s">
        <v>17023</v>
      </c>
      <c r="F11862" s="50" t="s">
        <v>16074</v>
      </c>
      <c r="G11862" s="50" t="s">
        <v>16107</v>
      </c>
      <c r="H11862" s="50" t="s">
        <v>26562</v>
      </c>
      <c r="I11862" s="50">
        <f>(DAX__2019_2020__33[[#This Row],[Adj Close]]-DAX__2019_2020__33[[#This Row],[Adj Open]])/DAX__2019_2020__33[[#This Row],[Adj Open]]</f>
        <v>-7.5844138193242846E-3</v>
      </c>
      <c r="J11862" s="50">
        <f>DAX__2019_2020__33[[#This Row],[Adj Close]]-DAX__2019_2020__33[[#This Row],[Adj Open]]</f>
        <v>-0.17538495792918951</v>
      </c>
      <c r="K11862" s="50">
        <v>3034465</v>
      </c>
    </row>
    <row r="11863" spans="1:11" x14ac:dyDescent="0.3">
      <c r="A11863" s="51" t="str">
        <f t="shared" si="191"/>
        <v>RWE.DE</v>
      </c>
      <c r="B11863" s="52" t="s">
        <v>329</v>
      </c>
      <c r="C11863" s="50" t="s">
        <v>16124</v>
      </c>
      <c r="D11863" s="50">
        <f>DAX__2019_2020__33[[#This Row],[Open]]*(DAX__2019_2020__33[[#This Row],[Adj Close]]/DAX__2019_2020__33[[#This Row],[Close]])</f>
        <v>23.010389398557876</v>
      </c>
      <c r="E11863" s="50" t="s">
        <v>26539</v>
      </c>
      <c r="F11863" s="50" t="s">
        <v>1709</v>
      </c>
      <c r="G11863" s="50" t="s">
        <v>16397</v>
      </c>
      <c r="H11863" s="50" t="s">
        <v>26563</v>
      </c>
      <c r="I11863" s="50">
        <f>(DAX__2019_2020__33[[#This Row],[Adj Close]]-DAX__2019_2020__33[[#This Row],[Adj Open]])/DAX__2019_2020__33[[#This Row],[Adj Open]]</f>
        <v>1.4481745426829212E-2</v>
      </c>
      <c r="J11863" s="50">
        <f>DAX__2019_2020__33[[#This Row],[Adj Close]]-DAX__2019_2020__33[[#This Row],[Adj Open]]</f>
        <v>0.33323060144212491</v>
      </c>
      <c r="K11863" s="50">
        <v>3440329</v>
      </c>
    </row>
    <row r="11864" spans="1:11" x14ac:dyDescent="0.3">
      <c r="A11864" s="51" t="str">
        <f t="shared" si="191"/>
        <v>RWE.DE</v>
      </c>
      <c r="B11864" s="52" t="s">
        <v>330</v>
      </c>
      <c r="C11864" s="50" t="s">
        <v>17023</v>
      </c>
      <c r="D11864" s="50">
        <f>DAX__2019_2020__33[[#This Row],[Open]]*(DAX__2019_2020__33[[#This Row],[Adj Close]]/DAX__2019_2020__33[[#This Row],[Close]])</f>
        <v>23.308542626799557</v>
      </c>
      <c r="E11864" s="50" t="s">
        <v>16430</v>
      </c>
      <c r="F11864" s="50" t="s">
        <v>17023</v>
      </c>
      <c r="G11864" s="50" t="s">
        <v>16156</v>
      </c>
      <c r="H11864" s="50" t="s">
        <v>26545</v>
      </c>
      <c r="I11864" s="50">
        <f>(DAX__2019_2020__33[[#This Row],[Adj Close]]-DAX__2019_2020__33[[#This Row],[Adj Open]])/DAX__2019_2020__33[[#This Row],[Adj Open]]</f>
        <v>1.9187358916478561E-2</v>
      </c>
      <c r="J11864" s="50">
        <f>DAX__2019_2020__33[[#This Row],[Adj Close]]-DAX__2019_2020__33[[#This Row],[Adj Open]]</f>
        <v>0.44722937320044309</v>
      </c>
      <c r="K11864" s="50">
        <v>6200575</v>
      </c>
    </row>
    <row r="11865" spans="1:11" x14ac:dyDescent="0.3">
      <c r="A11865" s="51" t="str">
        <f t="shared" si="191"/>
        <v>RWE.DE</v>
      </c>
      <c r="B11865" s="52" t="s">
        <v>331</v>
      </c>
      <c r="C11865" s="50" t="s">
        <v>16180</v>
      </c>
      <c r="D11865" s="50">
        <f>DAX__2019_2020__33[[#This Row],[Open]]*(DAX__2019_2020__33[[#This Row],[Adj Close]]/DAX__2019_2020__33[[#This Row],[Close]])</f>
        <v>23.764543450704227</v>
      </c>
      <c r="E11865" s="50" t="s">
        <v>17174</v>
      </c>
      <c r="F11865" s="50" t="s">
        <v>16183</v>
      </c>
      <c r="G11865" s="50" t="s">
        <v>23541</v>
      </c>
      <c r="H11865" s="50" t="s">
        <v>26544</v>
      </c>
      <c r="I11865" s="50">
        <f>(DAX__2019_2020__33[[#This Row],[Adj Close]]-DAX__2019_2020__33[[#This Row],[Adj Open]])/DAX__2019_2020__33[[#This Row],[Adj Open]]</f>
        <v>-4.4280442804428537E-3</v>
      </c>
      <c r="J11865" s="50">
        <f>DAX__2019_2020__33[[#This Row],[Adj Close]]-DAX__2019_2020__33[[#This Row],[Adj Open]]</f>
        <v>-0.10523045070422654</v>
      </c>
      <c r="K11865" s="50">
        <v>1789385</v>
      </c>
    </row>
    <row r="11866" spans="1:11" x14ac:dyDescent="0.3">
      <c r="A11866" s="51" t="str">
        <f t="shared" si="191"/>
        <v>RWE.DE</v>
      </c>
      <c r="B11866" s="52" t="s">
        <v>332</v>
      </c>
      <c r="C11866" s="50" t="s">
        <v>16413</v>
      </c>
      <c r="D11866" s="50">
        <f>DAX__2019_2020__33[[#This Row],[Open]]*(DAX__2019_2020__33[[#This Row],[Adj Close]]/DAX__2019_2020__33[[#This Row],[Close]])</f>
        <v>23.738235080866044</v>
      </c>
      <c r="E11866" s="50" t="s">
        <v>26515</v>
      </c>
      <c r="F11866" s="50" t="s">
        <v>16179</v>
      </c>
      <c r="G11866" s="50" t="s">
        <v>1700</v>
      </c>
      <c r="H11866" s="50" t="s">
        <v>26564</v>
      </c>
      <c r="I11866" s="50">
        <f>(DAX__2019_2020__33[[#This Row],[Adj Close]]-DAX__2019_2020__33[[#This Row],[Adj Open]])/DAX__2019_2020__33[[#This Row],[Adj Open]]</f>
        <v>-3.6944957517553398E-4</v>
      </c>
      <c r="J11866" s="50">
        <f>DAX__2019_2020__33[[#This Row],[Adj Close]]-DAX__2019_2020__33[[#This Row],[Adj Open]]</f>
        <v>-8.7700808660429175E-3</v>
      </c>
      <c r="K11866" s="50">
        <v>1368804</v>
      </c>
    </row>
    <row r="11867" spans="1:11" x14ac:dyDescent="0.3">
      <c r="A11867" s="51" t="str">
        <f t="shared" si="191"/>
        <v>RWE.DE</v>
      </c>
      <c r="B11867" s="52" t="s">
        <v>333</v>
      </c>
      <c r="C11867" s="50" t="s">
        <v>16152</v>
      </c>
      <c r="D11867" s="50">
        <f>DAX__2019_2020__33[[#This Row],[Open]]*(DAX__2019_2020__33[[#This Row],[Adj Close]]/DAX__2019_2020__33[[#This Row],[Close]])</f>
        <v>23.676851846435099</v>
      </c>
      <c r="E11867" s="50" t="s">
        <v>16177</v>
      </c>
      <c r="F11867" s="50" t="s">
        <v>16147</v>
      </c>
      <c r="G11867" s="50" t="s">
        <v>16177</v>
      </c>
      <c r="H11867" s="50" t="s">
        <v>26565</v>
      </c>
      <c r="I11867" s="50">
        <f>(DAX__2019_2020__33[[#This Row],[Adj Close]]-DAX__2019_2020__33[[#This Row],[Adj Open]])/DAX__2019_2020__33[[#This Row],[Adj Open]]</f>
        <v>1.2962962962963046E-2</v>
      </c>
      <c r="J11867" s="50">
        <f>DAX__2019_2020__33[[#This Row],[Adj Close]]-DAX__2019_2020__33[[#This Row],[Adj Open]]</f>
        <v>0.30692215356490138</v>
      </c>
      <c r="K11867" s="50">
        <v>1721932</v>
      </c>
    </row>
    <row r="11868" spans="1:11" x14ac:dyDescent="0.3">
      <c r="A11868" s="51" t="str">
        <f t="shared" si="191"/>
        <v>RWE.DE</v>
      </c>
      <c r="B11868" s="52" t="s">
        <v>334</v>
      </c>
      <c r="C11868" s="50" t="s">
        <v>26566</v>
      </c>
      <c r="D11868" s="50">
        <f>DAX__2019_2020__33[[#This Row],[Open]]*(DAX__2019_2020__33[[#This Row],[Adj Close]]/DAX__2019_2020__33[[#This Row],[Close]])</f>
        <v>23.869772302967334</v>
      </c>
      <c r="E11868" s="50" t="s">
        <v>1708</v>
      </c>
      <c r="F11868" s="50" t="s">
        <v>17192</v>
      </c>
      <c r="G11868" s="50" t="s">
        <v>16381</v>
      </c>
      <c r="H11868" s="50" t="s">
        <v>26567</v>
      </c>
      <c r="I11868" s="50">
        <f>(DAX__2019_2020__33[[#This Row],[Adj Close]]-DAX__2019_2020__33[[#This Row],[Adj Open]])/DAX__2019_2020__33[[#This Row],[Adj Open]]</f>
        <v>-9.5518004978618967E-3</v>
      </c>
      <c r="J11868" s="50">
        <f>DAX__2019_2020__33[[#This Row],[Adj Close]]-DAX__2019_2020__33[[#This Row],[Adj Open]]</f>
        <v>-0.22799930296733351</v>
      </c>
      <c r="K11868" s="50">
        <v>2370079</v>
      </c>
    </row>
    <row r="11869" spans="1:11" x14ac:dyDescent="0.3">
      <c r="A11869" s="51" t="str">
        <f t="shared" si="191"/>
        <v>RWE.DE</v>
      </c>
      <c r="B11869" s="52" t="s">
        <v>335</v>
      </c>
      <c r="C11869" s="50" t="s">
        <v>26522</v>
      </c>
      <c r="D11869" s="50">
        <f>DAX__2019_2020__33[[#This Row],[Open]]*(DAX__2019_2020__33[[#This Row],[Adj Close]]/DAX__2019_2020__33[[#This Row],[Close]])</f>
        <v>23.519004592399405</v>
      </c>
      <c r="E11869" s="50" t="s">
        <v>16147</v>
      </c>
      <c r="F11869" s="50" t="s">
        <v>16141</v>
      </c>
      <c r="G11869" s="50" t="s">
        <v>16147</v>
      </c>
      <c r="H11869" s="50" t="s">
        <v>26568</v>
      </c>
      <c r="I11869" s="50">
        <f>(DAX__2019_2020__33[[#This Row],[Adj Close]]-DAX__2019_2020__33[[#This Row],[Adj Open]])/DAX__2019_2020__33[[#This Row],[Adj Open]]</f>
        <v>7.4571215510816052E-4</v>
      </c>
      <c r="J11869" s="50">
        <f>DAX__2019_2020__33[[#This Row],[Adj Close]]-DAX__2019_2020__33[[#This Row],[Adj Open]]</f>
        <v>1.7538407600596884E-2</v>
      </c>
      <c r="K11869" s="50">
        <v>2593666</v>
      </c>
    </row>
    <row r="11870" spans="1:11" x14ac:dyDescent="0.3">
      <c r="A11870" s="51" t="str">
        <f t="shared" si="191"/>
        <v>RWE.DE</v>
      </c>
      <c r="B11870" s="52" t="s">
        <v>336</v>
      </c>
      <c r="C11870" s="50" t="s">
        <v>16133</v>
      </c>
      <c r="D11870" s="50">
        <f>DAX__2019_2020__33[[#This Row],[Open]]*(DAX__2019_2020__33[[#This Row],[Adj Close]]/DAX__2019_2020__33[[#This Row],[Close]])</f>
        <v>23.413774086229488</v>
      </c>
      <c r="E11870" s="50" t="s">
        <v>17184</v>
      </c>
      <c r="F11870" s="50" t="s">
        <v>16126</v>
      </c>
      <c r="G11870" s="50" t="s">
        <v>16126</v>
      </c>
      <c r="H11870" s="50" t="s">
        <v>26569</v>
      </c>
      <c r="I11870" s="50">
        <f>(DAX__2019_2020__33[[#This Row],[Adj Close]]-DAX__2019_2020__33[[#This Row],[Adj Open]])/DAX__2019_2020__33[[#This Row],[Adj Open]]</f>
        <v>-9.3632955294646204E-3</v>
      </c>
      <c r="J11870" s="50">
        <f>DAX__2019_2020__33[[#This Row],[Adj Close]]-DAX__2019_2020__33[[#This Row],[Adj Open]]</f>
        <v>-0.21923008622948714</v>
      </c>
      <c r="K11870" s="50">
        <v>1773571</v>
      </c>
    </row>
    <row r="11871" spans="1:11" x14ac:dyDescent="0.3">
      <c r="A11871" s="51" t="str">
        <f t="shared" si="191"/>
        <v>RWE.DE</v>
      </c>
      <c r="B11871" s="52" t="s">
        <v>337</v>
      </c>
      <c r="C11871" s="50" t="s">
        <v>17024</v>
      </c>
      <c r="D11871" s="50">
        <f>DAX__2019_2020__33[[#This Row],[Open]]*(DAX__2019_2020__33[[#This Row],[Adj Close]]/DAX__2019_2020__33[[#This Row],[Close]])</f>
        <v>23.32608367933766</v>
      </c>
      <c r="E11871" s="50" t="s">
        <v>26546</v>
      </c>
      <c r="F11871" s="50" t="s">
        <v>16398</v>
      </c>
      <c r="G11871" s="50" t="s">
        <v>1703</v>
      </c>
      <c r="H11871" s="50" t="s">
        <v>26570</v>
      </c>
      <c r="I11871" s="50">
        <f>(DAX__2019_2020__33[[#This Row],[Adj Close]]-DAX__2019_2020__33[[#This Row],[Adj Open]])/DAX__2019_2020__33[[#This Row],[Adj Open]]</f>
        <v>1.6917255639097739E-2</v>
      </c>
      <c r="J11871" s="50">
        <f>DAX__2019_2020__33[[#This Row],[Adj Close]]-DAX__2019_2020__33[[#This Row],[Adj Open]]</f>
        <v>0.39461332066234078</v>
      </c>
      <c r="K11871" s="50">
        <v>3350911</v>
      </c>
    </row>
    <row r="11872" spans="1:11" x14ac:dyDescent="0.3">
      <c r="A11872" s="51" t="str">
        <f t="shared" si="191"/>
        <v>RWE.DE</v>
      </c>
      <c r="B11872" s="52" t="s">
        <v>338</v>
      </c>
      <c r="C11872" s="50" t="s">
        <v>16384</v>
      </c>
      <c r="D11872" s="50">
        <f>DAX__2019_2020__33[[#This Row],[Open]]*(DAX__2019_2020__33[[#This Row],[Adj Close]]/DAX__2019_2020__33[[#This Row],[Close]])</f>
        <v>23.668082323150532</v>
      </c>
      <c r="E11872" s="50" t="s">
        <v>23559</v>
      </c>
      <c r="F11872" s="50" t="s">
        <v>26524</v>
      </c>
      <c r="G11872" s="50" t="s">
        <v>16171</v>
      </c>
      <c r="H11872" s="50" t="s">
        <v>26571</v>
      </c>
      <c r="I11872" s="50">
        <f>(DAX__2019_2020__33[[#This Row],[Adj Close]]-DAX__2019_2020__33[[#This Row],[Adj Open]])/DAX__2019_2020__33[[#This Row],[Adj Open]]</f>
        <v>6.6691367173028152E-3</v>
      </c>
      <c r="J11872" s="50">
        <f>DAX__2019_2020__33[[#This Row],[Adj Close]]-DAX__2019_2020__33[[#This Row],[Adj Open]]</f>
        <v>0.15784567684946893</v>
      </c>
      <c r="K11872" s="50">
        <v>2731742</v>
      </c>
    </row>
    <row r="11873" spans="1:11" x14ac:dyDescent="0.3">
      <c r="A11873" s="51" t="str">
        <f t="shared" ref="A11873:A11936" si="192">"RWE.DE"</f>
        <v>RWE.DE</v>
      </c>
      <c r="B11873" s="52" t="s">
        <v>339</v>
      </c>
      <c r="C11873" s="50" t="s">
        <v>1713</v>
      </c>
      <c r="D11873" s="50">
        <f>DAX__2019_2020__33[[#This Row],[Open]]*(DAX__2019_2020__33[[#This Row],[Adj Close]]/DAX__2019_2020__33[[#This Row],[Close]])</f>
        <v>23.922391372920469</v>
      </c>
      <c r="E11873" s="50" t="s">
        <v>16188</v>
      </c>
      <c r="F11873" s="50" t="s">
        <v>26566</v>
      </c>
      <c r="G11873" s="50" t="s">
        <v>21466</v>
      </c>
      <c r="H11873" s="50" t="s">
        <v>26528</v>
      </c>
      <c r="I11873" s="50">
        <f>(DAX__2019_2020__33[[#This Row],[Adj Close]]-DAX__2019_2020__33[[#This Row],[Adj Open]])/DAX__2019_2020__33[[#This Row],[Adj Open]]</f>
        <v>8.0644791765222042E-3</v>
      </c>
      <c r="J11873" s="50">
        <f>DAX__2019_2020__33[[#This Row],[Adj Close]]-DAX__2019_2020__33[[#This Row],[Adj Open]]</f>
        <v>0.19292162707953153</v>
      </c>
      <c r="K11873" s="50">
        <v>2798431</v>
      </c>
    </row>
    <row r="11874" spans="1:11" x14ac:dyDescent="0.3">
      <c r="A11874" s="51" t="str">
        <f t="shared" si="192"/>
        <v>RWE.DE</v>
      </c>
      <c r="B11874" s="52" t="s">
        <v>340</v>
      </c>
      <c r="C11874" s="50" t="s">
        <v>26490</v>
      </c>
      <c r="D11874" s="50">
        <f>DAX__2019_2020__33[[#This Row],[Open]]*(DAX__2019_2020__33[[#This Row],[Adj Close]]/DAX__2019_2020__33[[#This Row],[Close]])</f>
        <v>24.79053980075188</v>
      </c>
      <c r="E11874" s="50" t="s">
        <v>16244</v>
      </c>
      <c r="F11874" s="50" t="s">
        <v>16445</v>
      </c>
      <c r="G11874" s="50" t="s">
        <v>16244</v>
      </c>
      <c r="H11874" s="50" t="s">
        <v>26572</v>
      </c>
      <c r="I11874" s="50">
        <f>(DAX__2019_2020__33[[#This Row],[Adj Close]]-DAX__2019_2020__33[[#This Row],[Adj Open]])/DAX__2019_2020__33[[#This Row],[Adj Open]]</f>
        <v>3.5019455252918323E-2</v>
      </c>
      <c r="J11874" s="50">
        <f>DAX__2019_2020__33[[#This Row],[Adj Close]]-DAX__2019_2020__33[[#This Row],[Adj Open]]</f>
        <v>0.86815119924812123</v>
      </c>
      <c r="K11874" s="50">
        <v>8753366</v>
      </c>
    </row>
    <row r="11875" spans="1:11" x14ac:dyDescent="0.3">
      <c r="A11875" s="51" t="str">
        <f t="shared" si="192"/>
        <v>RWE.DE</v>
      </c>
      <c r="B11875" s="52" t="s">
        <v>341</v>
      </c>
      <c r="C11875" s="50" t="s">
        <v>16341</v>
      </c>
      <c r="D11875" s="50">
        <f>DAX__2019_2020__33[[#This Row],[Open]]*(DAX__2019_2020__33[[#This Row],[Adj Close]]/DAX__2019_2020__33[[#This Row],[Close]])</f>
        <v>25.693766715166916</v>
      </c>
      <c r="E11875" s="50" t="s">
        <v>16520</v>
      </c>
      <c r="F11875" s="50" t="s">
        <v>16241</v>
      </c>
      <c r="G11875" s="50" t="s">
        <v>16501</v>
      </c>
      <c r="H11875" s="50" t="s">
        <v>26573</v>
      </c>
      <c r="I11875" s="50">
        <f>(DAX__2019_2020__33[[#This Row],[Adj Close]]-DAX__2019_2020__33[[#This Row],[Adj Open]])/DAX__2019_2020__33[[#This Row],[Adj Open]]</f>
        <v>6.8262800964605404E-4</v>
      </c>
      <c r="J11875" s="50">
        <f>DAX__2019_2020__33[[#This Row],[Adj Close]]-DAX__2019_2020__33[[#This Row],[Adj Open]]</f>
        <v>1.7539284833084423E-2</v>
      </c>
      <c r="K11875" s="50">
        <v>3797299</v>
      </c>
    </row>
    <row r="11876" spans="1:11" x14ac:dyDescent="0.3">
      <c r="A11876" s="51" t="str">
        <f t="shared" si="192"/>
        <v>RWE.DE</v>
      </c>
      <c r="B11876" s="52" t="s">
        <v>342</v>
      </c>
      <c r="C11876" s="50" t="s">
        <v>1630</v>
      </c>
      <c r="D11876" s="50">
        <f>DAX__2019_2020__33[[#This Row],[Open]]*(DAX__2019_2020__33[[#This Row],[Adj Close]]/DAX__2019_2020__33[[#This Row],[Close]])</f>
        <v>25.606074283363093</v>
      </c>
      <c r="E11876" s="50" t="s">
        <v>16204</v>
      </c>
      <c r="F11876" s="50" t="s">
        <v>16349</v>
      </c>
      <c r="G11876" s="50" t="s">
        <v>16241</v>
      </c>
      <c r="H11876" s="50" t="s">
        <v>26574</v>
      </c>
      <c r="I11876" s="50">
        <f>(DAX__2019_2020__33[[#This Row],[Adj Close]]-DAX__2019_2020__33[[#This Row],[Adj Open]])/DAX__2019_2020__33[[#This Row],[Adj Open]]</f>
        <v>-6.8496572996697136E-4</v>
      </c>
      <c r="J11876" s="50">
        <f>DAX__2019_2020__33[[#This Row],[Adj Close]]-DAX__2019_2020__33[[#This Row],[Adj Open]]</f>
        <v>-1.7539283363092295E-2</v>
      </c>
      <c r="K11876" s="50">
        <v>2439330</v>
      </c>
    </row>
    <row r="11877" spans="1:11" x14ac:dyDescent="0.3">
      <c r="A11877" s="51" t="str">
        <f t="shared" si="192"/>
        <v>RWE.DE</v>
      </c>
      <c r="B11877" s="52" t="s">
        <v>343</v>
      </c>
      <c r="C11877" s="50" t="s">
        <v>16347</v>
      </c>
      <c r="D11877" s="50">
        <f>DAX__2019_2020__33[[#This Row],[Open]]*(DAX__2019_2020__33[[#This Row],[Adj Close]]/DAX__2019_2020__33[[#This Row],[Close]])</f>
        <v>25.570998697484704</v>
      </c>
      <c r="E11877" s="50" t="s">
        <v>23632</v>
      </c>
      <c r="F11877" s="50" t="s">
        <v>26575</v>
      </c>
      <c r="G11877" s="50" t="s">
        <v>16218</v>
      </c>
      <c r="H11877" s="50" t="s">
        <v>26576</v>
      </c>
      <c r="I11877" s="50">
        <f>(DAX__2019_2020__33[[#This Row],[Adj Close]]-DAX__2019_2020__33[[#This Row],[Adj Open]])/DAX__2019_2020__33[[#This Row],[Adj Open]]</f>
        <v>8.9163237311385909E-3</v>
      </c>
      <c r="J11877" s="50">
        <f>DAX__2019_2020__33[[#This Row],[Adj Close]]-DAX__2019_2020__33[[#This Row],[Adj Open]]</f>
        <v>0.22799930251529688</v>
      </c>
      <c r="K11877" s="50">
        <v>2501477</v>
      </c>
    </row>
    <row r="11878" spans="1:11" x14ac:dyDescent="0.3">
      <c r="A11878" s="51" t="str">
        <f t="shared" si="192"/>
        <v>RWE.DE</v>
      </c>
      <c r="B11878" s="52" t="s">
        <v>344</v>
      </c>
      <c r="C11878" s="50" t="s">
        <v>16527</v>
      </c>
      <c r="D11878" s="50">
        <f>DAX__2019_2020__33[[#This Row],[Open]]*(DAX__2019_2020__33[[#This Row],[Adj Close]]/DAX__2019_2020__33[[#This Row],[Close]])</f>
        <v>25.912997245150226</v>
      </c>
      <c r="E11878" s="50" t="s">
        <v>1756</v>
      </c>
      <c r="F11878" s="50" t="s">
        <v>16495</v>
      </c>
      <c r="G11878" s="50" t="s">
        <v>26577</v>
      </c>
      <c r="H11878" s="50" t="s">
        <v>26578</v>
      </c>
      <c r="I11878" s="50">
        <f>(DAX__2019_2020__33[[#This Row],[Adj Close]]-DAX__2019_2020__33[[#This Row],[Adj Open]])/DAX__2019_2020__33[[#This Row],[Adj Open]]</f>
        <v>1.6582132540850499E-2</v>
      </c>
      <c r="J11878" s="50">
        <f>DAX__2019_2020__33[[#This Row],[Adj Close]]-DAX__2019_2020__33[[#This Row],[Adj Open]]</f>
        <v>0.42969275484977487</v>
      </c>
      <c r="K11878" s="50">
        <v>6638131</v>
      </c>
    </row>
    <row r="11879" spans="1:11" x14ac:dyDescent="0.3">
      <c r="A11879" s="51" t="str">
        <f t="shared" si="192"/>
        <v>RWE.DE</v>
      </c>
      <c r="B11879" s="52" t="s">
        <v>345</v>
      </c>
      <c r="C11879" s="50" t="s">
        <v>16542</v>
      </c>
      <c r="D11879" s="50">
        <f>DAX__2019_2020__33[[#This Row],[Open]]*(DAX__2019_2020__33[[#This Row],[Adj Close]]/DAX__2019_2020__33[[#This Row],[Close]])</f>
        <v>26.596995039308624</v>
      </c>
      <c r="E11879" s="50" t="s">
        <v>26579</v>
      </c>
      <c r="F11879" s="50" t="s">
        <v>16542</v>
      </c>
      <c r="G11879" s="50" t="s">
        <v>26580</v>
      </c>
      <c r="H11879" s="50" t="s">
        <v>26581</v>
      </c>
      <c r="I11879" s="50">
        <f>(DAX__2019_2020__33[[#This Row],[Adj Close]]-DAX__2019_2020__33[[#This Row],[Adj Open]])/DAX__2019_2020__33[[#This Row],[Adj Open]]</f>
        <v>2.0771480382459625E-2</v>
      </c>
      <c r="J11879" s="50">
        <f>DAX__2019_2020__33[[#This Row],[Adj Close]]-DAX__2019_2020__33[[#This Row],[Adj Open]]</f>
        <v>0.55245896069137501</v>
      </c>
      <c r="K11879" s="50">
        <v>6077584</v>
      </c>
    </row>
    <row r="11880" spans="1:11" x14ac:dyDescent="0.3">
      <c r="A11880" s="51" t="str">
        <f t="shared" si="192"/>
        <v>RWE.DE</v>
      </c>
      <c r="B11880" s="52" t="s">
        <v>346</v>
      </c>
      <c r="C11880" s="50" t="s">
        <v>17250</v>
      </c>
      <c r="D11880" s="50">
        <f>DAX__2019_2020__33[[#This Row],[Open]]*(DAX__2019_2020__33[[#This Row],[Adj Close]]/DAX__2019_2020__33[[#This Row],[Close]])</f>
        <v>27.263454050704571</v>
      </c>
      <c r="E11880" s="50" t="s">
        <v>16710</v>
      </c>
      <c r="F11880" s="50" t="s">
        <v>17240</v>
      </c>
      <c r="G11880" s="50" t="s">
        <v>1847</v>
      </c>
      <c r="H11880" s="50" t="s">
        <v>26582</v>
      </c>
      <c r="I11880" s="50">
        <f>(DAX__2019_2020__33[[#This Row],[Adj Close]]-DAX__2019_2020__33[[#This Row],[Adj Open]])/DAX__2019_2020__33[[#This Row],[Adj Open]]</f>
        <v>6.4329688002572969E-3</v>
      </c>
      <c r="J11880" s="50">
        <f>DAX__2019_2020__33[[#This Row],[Adj Close]]-DAX__2019_2020__33[[#This Row],[Adj Open]]</f>
        <v>0.17538494929543091</v>
      </c>
      <c r="K11880" s="50">
        <v>3265118</v>
      </c>
    </row>
    <row r="11881" spans="1:11" x14ac:dyDescent="0.3">
      <c r="A11881" s="51" t="str">
        <f t="shared" si="192"/>
        <v>RWE.DE</v>
      </c>
      <c r="B11881" s="52" t="s">
        <v>347</v>
      </c>
      <c r="C11881" s="50" t="s">
        <v>17250</v>
      </c>
      <c r="D11881" s="50">
        <f>DAX__2019_2020__33[[#This Row],[Open]]*(DAX__2019_2020__33[[#This Row],[Adj Close]]/DAX__2019_2020__33[[#This Row],[Close]])</f>
        <v>27.263455774959873</v>
      </c>
      <c r="E11881" s="50" t="s">
        <v>16309</v>
      </c>
      <c r="F11881" s="50" t="s">
        <v>26583</v>
      </c>
      <c r="G11881" s="50" t="s">
        <v>16306</v>
      </c>
      <c r="H11881" s="50" t="s">
        <v>26584</v>
      </c>
      <c r="I11881" s="50">
        <f>(DAX__2019_2020__33[[#This Row],[Adj Close]]-DAX__2019_2020__33[[#This Row],[Adj Open]])/DAX__2019_2020__33[[#This Row],[Adj Open]]</f>
        <v>1.9298809906722328E-3</v>
      </c>
      <c r="J11881" s="50">
        <f>DAX__2019_2020__33[[#This Row],[Adj Close]]-DAX__2019_2020__33[[#This Row],[Adj Open]]</f>
        <v>5.2615225040128166E-2</v>
      </c>
      <c r="K11881" s="50">
        <v>2482836</v>
      </c>
    </row>
    <row r="11882" spans="1:11" x14ac:dyDescent="0.3">
      <c r="A11882" s="51" t="str">
        <f t="shared" si="192"/>
        <v>RWE.DE</v>
      </c>
      <c r="B11882" s="52" t="s">
        <v>348</v>
      </c>
      <c r="C11882" s="50" t="s">
        <v>17226</v>
      </c>
      <c r="D11882" s="50">
        <f>DAX__2019_2020__33[[#This Row],[Open]]*(DAX__2019_2020__33[[#This Row],[Adj Close]]/DAX__2019_2020__33[[#This Row],[Close]])</f>
        <v>27.307299308454873</v>
      </c>
      <c r="E11882" s="50" t="s">
        <v>20488</v>
      </c>
      <c r="F11882" s="50" t="s">
        <v>17226</v>
      </c>
      <c r="G11882" s="50" t="s">
        <v>17242</v>
      </c>
      <c r="H11882" s="50" t="s">
        <v>26585</v>
      </c>
      <c r="I11882" s="50">
        <f>(DAX__2019_2020__33[[#This Row],[Adj Close]]-DAX__2019_2020__33[[#This Row],[Adj Open]])/DAX__2019_2020__33[[#This Row],[Adj Open]]</f>
        <v>1.2845536700242474E-3</v>
      </c>
      <c r="J11882" s="50">
        <f>DAX__2019_2020__33[[#This Row],[Adj Close]]-DAX__2019_2020__33[[#This Row],[Adj Open]]</f>
        <v>3.5077691545126299E-2</v>
      </c>
      <c r="K11882" s="50">
        <v>2416668</v>
      </c>
    </row>
    <row r="11883" spans="1:11" x14ac:dyDescent="0.3">
      <c r="A11883" s="51" t="str">
        <f t="shared" si="192"/>
        <v>RWE.DE</v>
      </c>
      <c r="B11883" s="52" t="s">
        <v>349</v>
      </c>
      <c r="C11883" s="50" t="s">
        <v>26586</v>
      </c>
      <c r="D11883" s="50">
        <f>DAX__2019_2020__33[[#This Row],[Open]]*(DAX__2019_2020__33[[#This Row],[Adj Close]]/DAX__2019_2020__33[[#This Row],[Close]])</f>
        <v>27.193302060331792</v>
      </c>
      <c r="E11883" s="50" t="s">
        <v>16708</v>
      </c>
      <c r="F11883" s="50" t="s">
        <v>1831</v>
      </c>
      <c r="G11883" s="50" t="s">
        <v>1623</v>
      </c>
      <c r="H11883" s="50" t="s">
        <v>26587</v>
      </c>
      <c r="I11883" s="50">
        <f>(DAX__2019_2020__33[[#This Row],[Adj Close]]-DAX__2019_2020__33[[#This Row],[Adj Open]])/DAX__2019_2020__33[[#This Row],[Adj Open]]</f>
        <v>1.2898742341179012E-3</v>
      </c>
      <c r="J11883" s="50">
        <f>DAX__2019_2020__33[[#This Row],[Adj Close]]-DAX__2019_2020__33[[#This Row],[Adj Open]]</f>
        <v>3.5075939668207212E-2</v>
      </c>
      <c r="K11883" s="50">
        <v>2825244</v>
      </c>
    </row>
    <row r="11884" spans="1:11" x14ac:dyDescent="0.3">
      <c r="A11884" s="51" t="str">
        <f t="shared" si="192"/>
        <v>RWE.DE</v>
      </c>
      <c r="B11884" s="52" t="s">
        <v>350</v>
      </c>
      <c r="C11884" s="50" t="s">
        <v>16309</v>
      </c>
      <c r="D11884" s="50">
        <f>DAX__2019_2020__33[[#This Row],[Open]]*(DAX__2019_2020__33[[#This Row],[Adj Close]]/DAX__2019_2020__33[[#This Row],[Close]])</f>
        <v>27.403762335526316</v>
      </c>
      <c r="E11884" s="50" t="s">
        <v>23668</v>
      </c>
      <c r="F11884" s="50" t="s">
        <v>16309</v>
      </c>
      <c r="G11884" s="50" t="s">
        <v>16718</v>
      </c>
      <c r="H11884" s="50" t="s">
        <v>26588</v>
      </c>
      <c r="I11884" s="50">
        <f>(DAX__2019_2020__33[[#This Row],[Adj Close]]-DAX__2019_2020__33[[#This Row],[Adj Open]])/DAX__2019_2020__33[[#This Row],[Adj Open]]</f>
        <v>2.1440000000000028E-2</v>
      </c>
      <c r="J11884" s="50">
        <f>DAX__2019_2020__33[[#This Row],[Adj Close]]-DAX__2019_2020__33[[#This Row],[Adj Open]]</f>
        <v>0.58753666447368502</v>
      </c>
      <c r="K11884" s="50">
        <v>3838149</v>
      </c>
    </row>
    <row r="11885" spans="1:11" x14ac:dyDescent="0.3">
      <c r="A11885" s="51" t="str">
        <f t="shared" si="192"/>
        <v>RWE.DE</v>
      </c>
      <c r="B11885" s="52" t="s">
        <v>351</v>
      </c>
      <c r="C11885" s="50" t="s">
        <v>16955</v>
      </c>
      <c r="D11885" s="50">
        <f>DAX__2019_2020__33[[#This Row],[Open]]*(DAX__2019_2020__33[[#This Row],[Adj Close]]/DAX__2019_2020__33[[#This Row],[Close]])</f>
        <v>27.798376914895066</v>
      </c>
      <c r="E11885" s="50" t="s">
        <v>16960</v>
      </c>
      <c r="F11885" s="50" t="s">
        <v>17259</v>
      </c>
      <c r="G11885" s="50" t="s">
        <v>16954</v>
      </c>
      <c r="H11885" s="50" t="s">
        <v>26589</v>
      </c>
      <c r="I11885" s="50">
        <f>(DAX__2019_2020__33[[#This Row],[Adj Close]]-DAX__2019_2020__33[[#This Row],[Adj Open]])/DAX__2019_2020__33[[#This Row],[Adj Open]]</f>
        <v>-3.1546055787191334E-3</v>
      </c>
      <c r="J11885" s="50">
        <f>DAX__2019_2020__33[[#This Row],[Adj Close]]-DAX__2019_2020__33[[#This Row],[Adj Open]]</f>
        <v>-8.7692914895065144E-2</v>
      </c>
      <c r="K11885" s="50">
        <v>3039271</v>
      </c>
    </row>
    <row r="11886" spans="1:11" x14ac:dyDescent="0.3">
      <c r="A11886" s="51" t="str">
        <f t="shared" si="192"/>
        <v>RWE.DE</v>
      </c>
      <c r="B11886" s="52" t="s">
        <v>352</v>
      </c>
      <c r="C11886" s="50" t="s">
        <v>26590</v>
      </c>
      <c r="D11886" s="50">
        <f>DAX__2019_2020__33[[#This Row],[Open]]*(DAX__2019_2020__33[[#This Row],[Adj Close]]/DAX__2019_2020__33[[#This Row],[Close]])</f>
        <v>27.824684735498902</v>
      </c>
      <c r="E11886" s="50" t="s">
        <v>21461</v>
      </c>
      <c r="F11886" s="50" t="s">
        <v>21469</v>
      </c>
      <c r="G11886" s="50" t="s">
        <v>16955</v>
      </c>
      <c r="H11886" s="50" t="s">
        <v>26591</v>
      </c>
      <c r="I11886" s="50">
        <f>(DAX__2019_2020__33[[#This Row],[Adj Close]]-DAX__2019_2020__33[[#This Row],[Adj Open]])/DAX__2019_2020__33[[#This Row],[Adj Open]]</f>
        <v>-9.4544595020479489E-4</v>
      </c>
      <c r="J11886" s="50">
        <f>DAX__2019_2020__33[[#This Row],[Adj Close]]-DAX__2019_2020__33[[#This Row],[Adj Open]]</f>
        <v>-2.6306735498902611E-2</v>
      </c>
      <c r="K11886" s="50">
        <v>2962905</v>
      </c>
    </row>
    <row r="11887" spans="1:11" x14ac:dyDescent="0.3">
      <c r="A11887" s="51" t="str">
        <f t="shared" si="192"/>
        <v>RWE.DE</v>
      </c>
      <c r="B11887" s="52" t="s">
        <v>353</v>
      </c>
      <c r="C11887" s="50" t="s">
        <v>16743</v>
      </c>
      <c r="D11887" s="50">
        <f>DAX__2019_2020__33[[#This Row],[Open]]*(DAX__2019_2020__33[[#This Row],[Adj Close]]/DAX__2019_2020__33[[#This Row],[Close]])</f>
        <v>27.84222188191394</v>
      </c>
      <c r="E11887" s="50" t="s">
        <v>26592</v>
      </c>
      <c r="F11887" s="50" t="s">
        <v>26593</v>
      </c>
      <c r="G11887" s="50" t="s">
        <v>26579</v>
      </c>
      <c r="H11887" s="50" t="s">
        <v>26594</v>
      </c>
      <c r="I11887" s="50">
        <f>(DAX__2019_2020__33[[#This Row],[Adj Close]]-DAX__2019_2020__33[[#This Row],[Adj Open]])/DAX__2019_2020__33[[#This Row],[Adj Open]]</f>
        <v>3.464598425196802E-3</v>
      </c>
      <c r="J11887" s="50">
        <f>DAX__2019_2020__33[[#This Row],[Adj Close]]-DAX__2019_2020__33[[#This Row],[Adj Open]]</f>
        <v>9.6462118086058979E-2</v>
      </c>
      <c r="K11887" s="50">
        <v>2209825</v>
      </c>
    </row>
    <row r="11888" spans="1:11" x14ac:dyDescent="0.3">
      <c r="A11888" s="51" t="str">
        <f t="shared" si="192"/>
        <v>RWE.DE</v>
      </c>
      <c r="B11888" s="52" t="s">
        <v>354</v>
      </c>
      <c r="C11888" s="50" t="s">
        <v>17006</v>
      </c>
      <c r="D11888" s="50">
        <f>DAX__2019_2020__33[[#This Row],[Open]]*(DAX__2019_2020__33[[#This Row],[Adj Close]]/DAX__2019_2020__33[[#This Row],[Close]])</f>
        <v>27.912375938585217</v>
      </c>
      <c r="E11888" s="50" t="s">
        <v>16733</v>
      </c>
      <c r="F11888" s="50" t="s">
        <v>1907</v>
      </c>
      <c r="G11888" s="50" t="s">
        <v>26595</v>
      </c>
      <c r="H11888" s="50" t="s">
        <v>26596</v>
      </c>
      <c r="I11888" s="50">
        <f>(DAX__2019_2020__33[[#This Row],[Adj Close]]-DAX__2019_2020__33[[#This Row],[Adj Open]])/DAX__2019_2020__33[[#This Row],[Adj Open]]</f>
        <v>-1.2566446748350014E-3</v>
      </c>
      <c r="J11888" s="50">
        <f>DAX__2019_2020__33[[#This Row],[Adj Close]]-DAX__2019_2020__33[[#This Row],[Adj Open]]</f>
        <v>-3.5075938585215738E-2</v>
      </c>
      <c r="K11888" s="50">
        <v>2325207</v>
      </c>
    </row>
    <row r="11889" spans="1:11" x14ac:dyDescent="0.3">
      <c r="A11889" s="51" t="str">
        <f t="shared" si="192"/>
        <v>RWE.DE</v>
      </c>
      <c r="B11889" s="52" t="s">
        <v>355</v>
      </c>
      <c r="C11889" s="50" t="s">
        <v>26597</v>
      </c>
      <c r="D11889" s="50">
        <f>DAX__2019_2020__33[[#This Row],[Open]]*(DAX__2019_2020__33[[#This Row],[Adj Close]]/DAX__2019_2020__33[[#This Row],[Close]])</f>
        <v>27.859758739948948</v>
      </c>
      <c r="E11889" s="50" t="s">
        <v>1905</v>
      </c>
      <c r="F11889" s="50" t="s">
        <v>16309</v>
      </c>
      <c r="G11889" s="50" t="s">
        <v>26598</v>
      </c>
      <c r="H11889" s="50" t="s">
        <v>26599</v>
      </c>
      <c r="I11889" s="50">
        <f>(DAX__2019_2020__33[[#This Row],[Adj Close]]-DAX__2019_2020__33[[#This Row],[Adj Open]])/DAX__2019_2020__33[[#This Row],[Adj Open]]</f>
        <v>-1.3534781240163645E-2</v>
      </c>
      <c r="J11889" s="50">
        <f>DAX__2019_2020__33[[#This Row],[Adj Close]]-DAX__2019_2020__33[[#This Row],[Adj Open]]</f>
        <v>-0.37707573994894616</v>
      </c>
      <c r="K11889" s="50">
        <v>3491175</v>
      </c>
    </row>
    <row r="11890" spans="1:11" x14ac:dyDescent="0.3">
      <c r="A11890" s="51" t="str">
        <f t="shared" si="192"/>
        <v>RWE.DE</v>
      </c>
      <c r="B11890" s="52" t="s">
        <v>356</v>
      </c>
      <c r="C11890" s="50" t="s">
        <v>26600</v>
      </c>
      <c r="D11890" s="50">
        <f>DAX__2019_2020__33[[#This Row],[Open]]*(DAX__2019_2020__33[[#This Row],[Adj Close]]/DAX__2019_2020__33[[#This Row],[Close]])</f>
        <v>27.614222677816429</v>
      </c>
      <c r="E11890" s="50" t="s">
        <v>16745</v>
      </c>
      <c r="F11890" s="50" t="s">
        <v>1846</v>
      </c>
      <c r="G11890" s="50" t="s">
        <v>1843</v>
      </c>
      <c r="H11890" s="50" t="s">
        <v>26601</v>
      </c>
      <c r="I11890" s="50">
        <f>(DAX__2019_2020__33[[#This Row],[Adj Close]]-DAX__2019_2020__33[[#This Row],[Adj Open]])/DAX__2019_2020__33[[#This Row],[Adj Open]]</f>
        <v>3.8107653223245254E-3</v>
      </c>
      <c r="J11890" s="50">
        <f>DAX__2019_2020__33[[#This Row],[Adj Close]]-DAX__2019_2020__33[[#This Row],[Adj Open]]</f>
        <v>0.10523132218357034</v>
      </c>
      <c r="K11890" s="50">
        <v>2224761</v>
      </c>
    </row>
    <row r="11891" spans="1:11" x14ac:dyDescent="0.3">
      <c r="A11891" s="51" t="str">
        <f t="shared" si="192"/>
        <v>RWE.DE</v>
      </c>
      <c r="B11891" s="52" t="s">
        <v>357</v>
      </c>
      <c r="C11891" s="50" t="s">
        <v>26602</v>
      </c>
      <c r="D11891" s="50">
        <f>DAX__2019_2020__33[[#This Row],[Open]]*(DAX__2019_2020__33[[#This Row],[Adj Close]]/DAX__2019_2020__33[[#This Row],[Close]])</f>
        <v>27.850992471035138</v>
      </c>
      <c r="E11891" s="50" t="s">
        <v>17261</v>
      </c>
      <c r="F11891" s="50" t="s">
        <v>1809</v>
      </c>
      <c r="G11891" s="50" t="s">
        <v>17259</v>
      </c>
      <c r="H11891" s="50" t="s">
        <v>26603</v>
      </c>
      <c r="I11891" s="50">
        <f>(DAX__2019_2020__33[[#This Row],[Adj Close]]-DAX__2019_2020__33[[#This Row],[Adj Open]])/DAX__2019_2020__33[[#This Row],[Adj Open]]</f>
        <v>-5.3526448362720188E-3</v>
      </c>
      <c r="J11891" s="50">
        <f>DAX__2019_2020__33[[#This Row],[Adj Close]]-DAX__2019_2020__33[[#This Row],[Adj Open]]</f>
        <v>-0.1490764710351371</v>
      </c>
      <c r="K11891" s="50">
        <v>2216525</v>
      </c>
    </row>
    <row r="11892" spans="1:11" x14ac:dyDescent="0.3">
      <c r="A11892" s="51" t="str">
        <f t="shared" si="192"/>
        <v>RWE.DE</v>
      </c>
      <c r="B11892" s="52" t="s">
        <v>358</v>
      </c>
      <c r="C11892" s="50" t="s">
        <v>26604</v>
      </c>
      <c r="D11892" s="50">
        <f>DAX__2019_2020__33[[#This Row],[Open]]*(DAX__2019_2020__33[[#This Row],[Adj Close]]/DAX__2019_2020__33[[#This Row],[Close]])</f>
        <v>27.579145719365506</v>
      </c>
      <c r="E11892" s="50" t="s">
        <v>26605</v>
      </c>
      <c r="F11892" s="50" t="s">
        <v>16641</v>
      </c>
      <c r="G11892" s="50" t="s">
        <v>17005</v>
      </c>
      <c r="H11892" s="50" t="s">
        <v>26606</v>
      </c>
      <c r="I11892" s="50">
        <f>(DAX__2019_2020__33[[#This Row],[Adj Close]]-DAX__2019_2020__33[[#This Row],[Adj Open]])/DAX__2019_2020__33[[#This Row],[Adj Open]]</f>
        <v>3.1795865443692618E-3</v>
      </c>
      <c r="J11892" s="50">
        <f>DAX__2019_2020__33[[#This Row],[Adj Close]]-DAX__2019_2020__33[[#This Row],[Adj Open]]</f>
        <v>8.7690280634493689E-2</v>
      </c>
      <c r="K11892" s="50">
        <v>3009957</v>
      </c>
    </row>
    <row r="11893" spans="1:11" x14ac:dyDescent="0.3">
      <c r="A11893" s="51" t="str">
        <f t="shared" si="192"/>
        <v>RWE.DE</v>
      </c>
      <c r="B11893" s="52" t="s">
        <v>359</v>
      </c>
      <c r="C11893" s="50" t="s">
        <v>16713</v>
      </c>
      <c r="D11893" s="50">
        <f>DAX__2019_2020__33[[#This Row],[Open]]*(DAX__2019_2020__33[[#This Row],[Adj Close]]/DAX__2019_2020__33[[#This Row],[Close]])</f>
        <v>27.754531739534883</v>
      </c>
      <c r="E11893" s="50" t="s">
        <v>26592</v>
      </c>
      <c r="F11893" s="50" t="s">
        <v>26604</v>
      </c>
      <c r="G11893" s="50" t="s">
        <v>26592</v>
      </c>
      <c r="H11893" s="50" t="s">
        <v>26607</v>
      </c>
      <c r="I11893" s="50">
        <f>(DAX__2019_2020__33[[#This Row],[Adj Close]]-DAX__2019_2020__33[[#This Row],[Adj Open]])/DAX__2019_2020__33[[#This Row],[Adj Open]]</f>
        <v>1.8957345971564031E-2</v>
      </c>
      <c r="J11893" s="50">
        <f>DAX__2019_2020__33[[#This Row],[Adj Close]]-DAX__2019_2020__33[[#This Row],[Adj Open]]</f>
        <v>0.52615226046511765</v>
      </c>
      <c r="K11893" s="50">
        <v>2428912</v>
      </c>
    </row>
    <row r="11894" spans="1:11" x14ac:dyDescent="0.3">
      <c r="A11894" s="51" t="str">
        <f t="shared" si="192"/>
        <v>RWE.DE</v>
      </c>
      <c r="B11894" s="52" t="s">
        <v>360</v>
      </c>
      <c r="C11894" s="50" t="s">
        <v>20492</v>
      </c>
      <c r="D11894" s="50">
        <f>DAX__2019_2020__33[[#This Row],[Open]]*(DAX__2019_2020__33[[#This Row],[Adj Close]]/DAX__2019_2020__33[[#This Row],[Close]])</f>
        <v>28.192990899029422</v>
      </c>
      <c r="E11894" s="50" t="s">
        <v>16979</v>
      </c>
      <c r="F11894" s="50" t="s">
        <v>16947</v>
      </c>
      <c r="G11894" s="50" t="s">
        <v>16752</v>
      </c>
      <c r="H11894" s="50" t="s">
        <v>26608</v>
      </c>
      <c r="I11894" s="50">
        <f>(DAX__2019_2020__33[[#This Row],[Adj Close]]-DAX__2019_2020__33[[#This Row],[Adj Open]])/DAX__2019_2020__33[[#This Row],[Adj Open]]</f>
        <v>1.1819501597542468E-2</v>
      </c>
      <c r="J11894" s="50">
        <f>DAX__2019_2020__33[[#This Row],[Adj Close]]-DAX__2019_2020__33[[#This Row],[Adj Open]]</f>
        <v>0.3332271009705785</v>
      </c>
      <c r="K11894" s="50">
        <v>2588500</v>
      </c>
    </row>
    <row r="11895" spans="1:11" x14ac:dyDescent="0.3">
      <c r="A11895" s="51" t="str">
        <f t="shared" si="192"/>
        <v>RWE.DE</v>
      </c>
      <c r="B11895" s="52" t="s">
        <v>361</v>
      </c>
      <c r="C11895" s="50" t="s">
        <v>16976</v>
      </c>
      <c r="D11895" s="50">
        <f>DAX__2019_2020__33[[#This Row],[Open]]*(DAX__2019_2020__33[[#This Row],[Adj Close]]/DAX__2019_2020__33[[#This Row],[Close]])</f>
        <v>28.491143410711373</v>
      </c>
      <c r="E11895" s="50" t="s">
        <v>16771</v>
      </c>
      <c r="F11895" s="50" t="s">
        <v>26609</v>
      </c>
      <c r="G11895" s="50" t="s">
        <v>17270</v>
      </c>
      <c r="H11895" s="50" t="s">
        <v>26610</v>
      </c>
      <c r="I11895" s="50">
        <f>(DAX__2019_2020__33[[#This Row],[Adj Close]]-DAX__2019_2020__33[[#This Row],[Adj Open]])/DAX__2019_2020__33[[#This Row],[Adj Open]]</f>
        <v>1.8466296185517409E-3</v>
      </c>
      <c r="J11895" s="50">
        <f>DAX__2019_2020__33[[#This Row],[Adj Close]]-DAX__2019_2020__33[[#This Row],[Adj Open]]</f>
        <v>5.2612589288624889E-2</v>
      </c>
      <c r="K11895" s="50">
        <v>1523241</v>
      </c>
    </row>
    <row r="11896" spans="1:11" x14ac:dyDescent="0.3">
      <c r="A11896" s="51" t="str">
        <f t="shared" si="192"/>
        <v>RWE.DE</v>
      </c>
      <c r="B11896" s="52" t="s">
        <v>362</v>
      </c>
      <c r="C11896" s="50" t="s">
        <v>16761</v>
      </c>
      <c r="D11896" s="50">
        <f>DAX__2019_2020__33[[#This Row],[Open]]*(DAX__2019_2020__33[[#This Row],[Adj Close]]/DAX__2019_2020__33[[#This Row],[Close]])</f>
        <v>28.631453605356</v>
      </c>
      <c r="E11896" s="50" t="s">
        <v>16986</v>
      </c>
      <c r="F11896" s="50" t="s">
        <v>16936</v>
      </c>
      <c r="G11896" s="50" t="s">
        <v>16924</v>
      </c>
      <c r="H11896" s="50" t="s">
        <v>26611</v>
      </c>
      <c r="I11896" s="50">
        <f>(DAX__2019_2020__33[[#This Row],[Adj Close]]-DAX__2019_2020__33[[#This Row],[Adj Open]])/DAX__2019_2020__33[[#This Row],[Adj Open]]</f>
        <v>1.0719693064643579E-2</v>
      </c>
      <c r="J11896" s="50">
        <f>DAX__2019_2020__33[[#This Row],[Adj Close]]-DAX__2019_2020__33[[#This Row],[Adj Open]]</f>
        <v>0.30692039464399912</v>
      </c>
      <c r="K11896" s="50">
        <v>2337150</v>
      </c>
    </row>
    <row r="11897" spans="1:11" x14ac:dyDescent="0.3">
      <c r="A11897" s="51" t="str">
        <f t="shared" si="192"/>
        <v>RWE.DE</v>
      </c>
      <c r="B11897" s="52" t="s">
        <v>363</v>
      </c>
      <c r="C11897" s="50" t="s">
        <v>1854</v>
      </c>
      <c r="D11897" s="50">
        <f>DAX__2019_2020__33[[#This Row],[Open]]*(DAX__2019_2020__33[[#This Row],[Adj Close]]/DAX__2019_2020__33[[#This Row],[Close]])</f>
        <v>28.98221848880473</v>
      </c>
      <c r="E11897" s="50" t="s">
        <v>26612</v>
      </c>
      <c r="F11897" s="50" t="s">
        <v>21479</v>
      </c>
      <c r="G11897" s="50" t="s">
        <v>20822</v>
      </c>
      <c r="H11897" s="50" t="s">
        <v>26613</v>
      </c>
      <c r="I11897" s="50">
        <f>(DAX__2019_2020__33[[#This Row],[Adj Close]]-DAX__2019_2020__33[[#This Row],[Adj Open]])/DAX__2019_2020__33[[#This Row],[Adj Open]]</f>
        <v>-1.815425168394107E-2</v>
      </c>
      <c r="J11897" s="50">
        <f>DAX__2019_2020__33[[#This Row],[Adj Close]]-DAX__2019_2020__33[[#This Row],[Adj Open]]</f>
        <v>-0.52615048880473125</v>
      </c>
      <c r="K11897" s="50">
        <v>2578006</v>
      </c>
    </row>
    <row r="11898" spans="1:11" x14ac:dyDescent="0.3">
      <c r="A11898" s="51" t="str">
        <f t="shared" si="192"/>
        <v>RWE.DE</v>
      </c>
      <c r="B11898" s="52" t="s">
        <v>364</v>
      </c>
      <c r="C11898" s="50" t="s">
        <v>26614</v>
      </c>
      <c r="D11898" s="50">
        <f>DAX__2019_2020__33[[#This Row],[Open]]*(DAX__2019_2020__33[[#This Row],[Adj Close]]/DAX__2019_2020__33[[#This Row],[Close]])</f>
        <v>28.508681238280367</v>
      </c>
      <c r="E11898" s="50" t="s">
        <v>16924</v>
      </c>
      <c r="F11898" s="50" t="s">
        <v>26614</v>
      </c>
      <c r="G11898" s="50" t="s">
        <v>16924</v>
      </c>
      <c r="H11898" s="50" t="s">
        <v>26611</v>
      </c>
      <c r="I11898" s="50">
        <f>(DAX__2019_2020__33[[#This Row],[Adj Close]]-DAX__2019_2020__33[[#This Row],[Adj Open]])/DAX__2019_2020__33[[#This Row],[Adj Open]]</f>
        <v>1.5072347897406684E-2</v>
      </c>
      <c r="J11898" s="50">
        <f>DAX__2019_2020__33[[#This Row],[Adj Close]]-DAX__2019_2020__33[[#This Row],[Adj Open]]</f>
        <v>0.42969276171963244</v>
      </c>
      <c r="K11898" s="50">
        <v>2601703</v>
      </c>
    </row>
    <row r="11899" spans="1:11" x14ac:dyDescent="0.3">
      <c r="A11899" s="51" t="str">
        <f t="shared" si="192"/>
        <v>RWE.DE</v>
      </c>
      <c r="B11899" s="52" t="s">
        <v>365</v>
      </c>
      <c r="C11899" s="50" t="s">
        <v>17279</v>
      </c>
      <c r="D11899" s="50">
        <f>DAX__2019_2020__33[[#This Row],[Open]]*(DAX__2019_2020__33[[#This Row],[Adj Close]]/DAX__2019_2020__33[[#This Row],[Close]])</f>
        <v>29.034832753372008</v>
      </c>
      <c r="E11899" s="50" t="s">
        <v>1949</v>
      </c>
      <c r="F11899" s="50" t="s">
        <v>26615</v>
      </c>
      <c r="G11899" s="50" t="s">
        <v>26616</v>
      </c>
      <c r="H11899" s="50" t="s">
        <v>26617</v>
      </c>
      <c r="I11899" s="50">
        <f>(DAX__2019_2020__33[[#This Row],[Adj Close]]-DAX__2019_2020__33[[#This Row],[Adj Open]])/DAX__2019_2020__33[[#This Row],[Adj Open]]</f>
        <v>7.2484745621120101E-3</v>
      </c>
      <c r="J11899" s="50">
        <f>DAX__2019_2020__33[[#This Row],[Adj Close]]-DAX__2019_2020__33[[#This Row],[Adj Open]]</f>
        <v>0.21045824662799362</v>
      </c>
      <c r="K11899" s="50">
        <v>2856080</v>
      </c>
    </row>
    <row r="11900" spans="1:11" x14ac:dyDescent="0.3">
      <c r="A11900" s="51" t="str">
        <f t="shared" si="192"/>
        <v>RWE.DE</v>
      </c>
      <c r="B11900" s="52" t="s">
        <v>366</v>
      </c>
      <c r="C11900" s="50" t="s">
        <v>1600</v>
      </c>
      <c r="D11900" s="50">
        <f>DAX__2019_2020__33[[#This Row],[Open]]*(DAX__2019_2020__33[[#This Row],[Adj Close]]/DAX__2019_2020__33[[#This Row],[Close]])</f>
        <v>29.210216918630216</v>
      </c>
      <c r="E11900" s="50" t="s">
        <v>16927</v>
      </c>
      <c r="F11900" s="50" t="s">
        <v>26618</v>
      </c>
      <c r="G11900" s="50" t="s">
        <v>16815</v>
      </c>
      <c r="H11900" s="50" t="s">
        <v>26619</v>
      </c>
      <c r="I11900" s="50">
        <f>(DAX__2019_2020__33[[#This Row],[Adj Close]]-DAX__2019_2020__33[[#This Row],[Adj Open]])/DAX__2019_2020__33[[#This Row],[Adj Open]]</f>
        <v>7.5052534522589897E-3</v>
      </c>
      <c r="J11900" s="50">
        <f>DAX__2019_2020__33[[#This Row],[Adj Close]]-DAX__2019_2020__33[[#This Row],[Adj Open]]</f>
        <v>0.21923008136978339</v>
      </c>
      <c r="K11900" s="50">
        <v>1870128</v>
      </c>
    </row>
    <row r="11901" spans="1:11" x14ac:dyDescent="0.3">
      <c r="A11901" s="51" t="str">
        <f t="shared" si="192"/>
        <v>RWE.DE</v>
      </c>
      <c r="B11901" s="52" t="s">
        <v>367</v>
      </c>
      <c r="C11901" s="50" t="s">
        <v>1867</v>
      </c>
      <c r="D11901" s="50">
        <f>DAX__2019_2020__33[[#This Row],[Open]]*(DAX__2019_2020__33[[#This Row],[Adj Close]]/DAX__2019_2020__33[[#This Row],[Close]])</f>
        <v>29.192678337410573</v>
      </c>
      <c r="E11901" s="50" t="s">
        <v>16783</v>
      </c>
      <c r="F11901" s="50" t="s">
        <v>1867</v>
      </c>
      <c r="G11901" s="50" t="s">
        <v>1616</v>
      </c>
      <c r="H11901" s="50" t="s">
        <v>26620</v>
      </c>
      <c r="I11901" s="50">
        <f>(DAX__2019_2020__33[[#This Row],[Adj Close]]-DAX__2019_2020__33[[#This Row],[Adj Open]])/DAX__2019_2020__33[[#This Row],[Adj Open]]</f>
        <v>2.4632020888194068E-2</v>
      </c>
      <c r="J11901" s="50">
        <f>DAX__2019_2020__33[[#This Row],[Adj Close]]-DAX__2019_2020__33[[#This Row],[Adj Open]]</f>
        <v>0.71907466258942776</v>
      </c>
      <c r="K11901" s="50">
        <v>3198982</v>
      </c>
    </row>
    <row r="11902" spans="1:11" x14ac:dyDescent="0.3">
      <c r="A11902" s="51" t="str">
        <f t="shared" si="192"/>
        <v>RWE.DE</v>
      </c>
      <c r="B11902" s="52" t="s">
        <v>368</v>
      </c>
      <c r="C11902" s="50" t="s">
        <v>16783</v>
      </c>
      <c r="D11902" s="50">
        <f>DAX__2019_2020__33[[#This Row],[Open]]*(DAX__2019_2020__33[[#This Row],[Adj Close]]/DAX__2019_2020__33[[#This Row],[Close]])</f>
        <v>29.990680580495003</v>
      </c>
      <c r="E11902" s="50" t="s">
        <v>26621</v>
      </c>
      <c r="F11902" s="50" t="s">
        <v>1605</v>
      </c>
      <c r="G11902" s="50" t="s">
        <v>17292</v>
      </c>
      <c r="H11902" s="50" t="s">
        <v>26622</v>
      </c>
      <c r="I11902" s="50">
        <f>(DAX__2019_2020__33[[#This Row],[Adj Close]]-DAX__2019_2020__33[[#This Row],[Adj Open]])/DAX__2019_2020__33[[#This Row],[Adj Open]]</f>
        <v>6.1403214578852876E-3</v>
      </c>
      <c r="J11902" s="50">
        <f>DAX__2019_2020__33[[#This Row],[Adj Close]]-DAX__2019_2020__33[[#This Row],[Adj Open]]</f>
        <v>0.18415241950499706</v>
      </c>
      <c r="K11902" s="50">
        <v>2713786</v>
      </c>
    </row>
    <row r="11903" spans="1:11" x14ac:dyDescent="0.3">
      <c r="A11903" s="51" t="str">
        <f t="shared" si="192"/>
        <v>RWE.DE</v>
      </c>
      <c r="B11903" s="52" t="s">
        <v>369</v>
      </c>
      <c r="C11903" s="50" t="s">
        <v>1865</v>
      </c>
      <c r="D11903" s="50">
        <f>DAX__2019_2020__33[[#This Row],[Open]]*(DAX__2019_2020__33[[#This Row],[Adj Close]]/DAX__2019_2020__33[[#This Row],[Close]])</f>
        <v>30.078370109228491</v>
      </c>
      <c r="E11903" s="50" t="s">
        <v>16859</v>
      </c>
      <c r="F11903" s="50" t="s">
        <v>16818</v>
      </c>
      <c r="G11903" s="50" t="s">
        <v>1615</v>
      </c>
      <c r="H11903" s="50" t="s">
        <v>26623</v>
      </c>
      <c r="I11903" s="50">
        <f>(DAX__2019_2020__33[[#This Row],[Adj Close]]-DAX__2019_2020__33[[#This Row],[Adj Open]])/DAX__2019_2020__33[[#This Row],[Adj Open]]</f>
        <v>-7.2886299501058295E-3</v>
      </c>
      <c r="J11903" s="50">
        <f>DAX__2019_2020__33[[#This Row],[Adj Close]]-DAX__2019_2020__33[[#This Row],[Adj Open]]</f>
        <v>-0.21923010922849073</v>
      </c>
      <c r="K11903" s="50">
        <v>2397703</v>
      </c>
    </row>
    <row r="11904" spans="1:11" x14ac:dyDescent="0.3">
      <c r="A11904" s="51" t="str">
        <f t="shared" si="192"/>
        <v>RWE.DE</v>
      </c>
      <c r="B11904" s="52" t="s">
        <v>370</v>
      </c>
      <c r="C11904" s="50" t="s">
        <v>1924</v>
      </c>
      <c r="D11904" s="50">
        <f>DAX__2019_2020__33[[#This Row],[Open]]*(DAX__2019_2020__33[[#This Row],[Adj Close]]/DAX__2019_2020__33[[#This Row],[Close]])</f>
        <v>29.771448753559429</v>
      </c>
      <c r="E11904" s="50" t="s">
        <v>16774</v>
      </c>
      <c r="F11904" s="50" t="s">
        <v>1911</v>
      </c>
      <c r="G11904" s="50" t="s">
        <v>16872</v>
      </c>
      <c r="H11904" s="50" t="s">
        <v>26624</v>
      </c>
      <c r="I11904" s="50">
        <f>(DAX__2019_2020__33[[#This Row],[Adj Close]]-DAX__2019_2020__33[[#This Row],[Adj Open]])/DAX__2019_2020__33[[#This Row],[Adj Open]]</f>
        <v>1.4432930355436526E-2</v>
      </c>
      <c r="J11904" s="50">
        <f>DAX__2019_2020__33[[#This Row],[Adj Close]]-DAX__2019_2020__33[[#This Row],[Adj Open]]</f>
        <v>0.42968924644057083</v>
      </c>
      <c r="K11904" s="50">
        <v>2987766</v>
      </c>
    </row>
    <row r="11905" spans="1:11" x14ac:dyDescent="0.3">
      <c r="A11905" s="51" t="str">
        <f t="shared" si="192"/>
        <v>RWE.DE</v>
      </c>
      <c r="B11905" s="52" t="s">
        <v>371</v>
      </c>
      <c r="C11905" s="50" t="s">
        <v>16818</v>
      </c>
      <c r="D11905" s="50">
        <f>DAX__2019_2020__33[[#This Row],[Open]]*(DAX__2019_2020__33[[#This Row],[Adj Close]]/DAX__2019_2020__33[[#This Row],[Close]])</f>
        <v>29.815291606641633</v>
      </c>
      <c r="E11905" s="50" t="s">
        <v>1972</v>
      </c>
      <c r="F11905" s="50" t="s">
        <v>26625</v>
      </c>
      <c r="G11905" s="50" t="s">
        <v>1916</v>
      </c>
      <c r="H11905" s="50" t="s">
        <v>26626</v>
      </c>
      <c r="I11905" s="50">
        <f>(DAX__2019_2020__33[[#This Row],[Adj Close]]-DAX__2019_2020__33[[#This Row],[Adj Open]])/DAX__2019_2020__33[[#This Row],[Adj Open]]</f>
        <v>-1.1176500000000044E-2</v>
      </c>
      <c r="J11905" s="50">
        <f>DAX__2019_2020__33[[#This Row],[Adj Close]]-DAX__2019_2020__33[[#This Row],[Adj Open]]</f>
        <v>-0.33323060664163151</v>
      </c>
      <c r="K11905" s="50">
        <v>3574126</v>
      </c>
    </row>
    <row r="11906" spans="1:11" x14ac:dyDescent="0.3">
      <c r="A11906" s="51" t="str">
        <f t="shared" si="192"/>
        <v>RWE.DE</v>
      </c>
      <c r="B11906" s="52" t="s">
        <v>372</v>
      </c>
      <c r="C11906" s="50" t="s">
        <v>16905</v>
      </c>
      <c r="D11906" s="50">
        <f>DAX__2019_2020__33[[#This Row],[Open]]*(DAX__2019_2020__33[[#This Row],[Adj Close]]/DAX__2019_2020__33[[#This Row],[Close]])</f>
        <v>29.359291581000971</v>
      </c>
      <c r="E11906" s="50" t="s">
        <v>26627</v>
      </c>
      <c r="F11906" s="50" t="s">
        <v>20493</v>
      </c>
      <c r="G11906" s="50" t="s">
        <v>16973</v>
      </c>
      <c r="H11906" s="50" t="s">
        <v>26628</v>
      </c>
      <c r="I11906" s="50">
        <f>(DAX__2019_2020__33[[#This Row],[Adj Close]]-DAX__2019_2020__33[[#This Row],[Adj Open]])/DAX__2019_2020__33[[#This Row],[Adj Open]]</f>
        <v>-3.0465979689366669E-2</v>
      </c>
      <c r="J11906" s="50">
        <f>DAX__2019_2020__33[[#This Row],[Adj Close]]-DAX__2019_2020__33[[#This Row],[Adj Open]]</f>
        <v>-0.89445958100096945</v>
      </c>
      <c r="K11906" s="50">
        <v>4360190</v>
      </c>
    </row>
    <row r="11907" spans="1:11" x14ac:dyDescent="0.3">
      <c r="A11907" s="51" t="str">
        <f t="shared" si="192"/>
        <v>RWE.DE</v>
      </c>
      <c r="B11907" s="52" t="s">
        <v>373</v>
      </c>
      <c r="C11907" s="50" t="s">
        <v>20827</v>
      </c>
      <c r="D11907" s="50">
        <f>DAX__2019_2020__33[[#This Row],[Open]]*(DAX__2019_2020__33[[#This Row],[Adj Close]]/DAX__2019_2020__33[[#This Row],[Close]])</f>
        <v>27.97376132023334</v>
      </c>
      <c r="E11907" s="50" t="s">
        <v>26629</v>
      </c>
      <c r="F11907" s="50" t="s">
        <v>26630</v>
      </c>
      <c r="G11907" s="50" t="s">
        <v>26631</v>
      </c>
      <c r="H11907" s="50" t="s">
        <v>26632</v>
      </c>
      <c r="I11907" s="50">
        <f>(DAX__2019_2020__33[[#This Row],[Adj Close]]-DAX__2019_2020__33[[#This Row],[Adj Open]])/DAX__2019_2020__33[[#This Row],[Adj Open]]</f>
        <v>2.1003134796238405E-2</v>
      </c>
      <c r="J11907" s="50">
        <f>DAX__2019_2020__33[[#This Row],[Adj Close]]-DAX__2019_2020__33[[#This Row],[Adj Open]]</f>
        <v>0.5875366797666608</v>
      </c>
      <c r="K11907" s="50">
        <v>4502065</v>
      </c>
    </row>
    <row r="11908" spans="1:11" x14ac:dyDescent="0.3">
      <c r="A11908" s="51" t="str">
        <f t="shared" si="192"/>
        <v>RWE.DE</v>
      </c>
      <c r="B11908" s="52" t="s">
        <v>374</v>
      </c>
      <c r="C11908" s="50" t="s">
        <v>16973</v>
      </c>
      <c r="D11908" s="50">
        <f>DAX__2019_2020__33[[#This Row],[Open]]*(DAX__2019_2020__33[[#This Row],[Adj Close]]/DAX__2019_2020__33[[#This Row],[Close]])</f>
        <v>28.464833169925566</v>
      </c>
      <c r="E11908" s="50" t="s">
        <v>16773</v>
      </c>
      <c r="F11908" s="50" t="s">
        <v>16944</v>
      </c>
      <c r="G11908" s="50" t="s">
        <v>17270</v>
      </c>
      <c r="H11908" s="50" t="s">
        <v>26610</v>
      </c>
      <c r="I11908" s="50">
        <f>(DAX__2019_2020__33[[#This Row],[Adj Close]]-DAX__2019_2020__33[[#This Row],[Adj Open]])/DAX__2019_2020__33[[#This Row],[Adj Open]]</f>
        <v>2.772643338651932E-3</v>
      </c>
      <c r="J11908" s="50">
        <f>DAX__2019_2020__33[[#This Row],[Adj Close]]-DAX__2019_2020__33[[#This Row],[Adj Open]]</f>
        <v>7.8922830074432682E-2</v>
      </c>
      <c r="K11908" s="50">
        <v>5141818</v>
      </c>
    </row>
    <row r="11909" spans="1:11" x14ac:dyDescent="0.3">
      <c r="A11909" s="51" t="str">
        <f t="shared" si="192"/>
        <v>RWE.DE</v>
      </c>
      <c r="B11909" s="52" t="s">
        <v>375</v>
      </c>
      <c r="C11909" s="50" t="s">
        <v>16708</v>
      </c>
      <c r="D11909" s="50">
        <f>DAX__2019_2020__33[[#This Row],[Open]]*(DAX__2019_2020__33[[#This Row],[Adj Close]]/DAX__2019_2020__33[[#This Row],[Close]])</f>
        <v>27.44760697609631</v>
      </c>
      <c r="E11909" s="50" t="s">
        <v>16743</v>
      </c>
      <c r="F11909" s="50" t="s">
        <v>16271</v>
      </c>
      <c r="G11909" s="50" t="s">
        <v>16703</v>
      </c>
      <c r="H11909" s="50" t="s">
        <v>26633</v>
      </c>
      <c r="I11909" s="50">
        <f>(DAX__2019_2020__33[[#This Row],[Adj Close]]-DAX__2019_2020__33[[#This Row],[Adj Open]])/DAX__2019_2020__33[[#This Row],[Adj Open]]</f>
        <v>-4.4728116444987679E-3</v>
      </c>
      <c r="J11909" s="50">
        <f>DAX__2019_2020__33[[#This Row],[Adj Close]]-DAX__2019_2020__33[[#This Row],[Adj Open]]</f>
        <v>-0.12276797609630918</v>
      </c>
      <c r="K11909" s="50">
        <v>7806875</v>
      </c>
    </row>
    <row r="11910" spans="1:11" x14ac:dyDescent="0.3">
      <c r="A11910" s="51" t="str">
        <f t="shared" si="192"/>
        <v>RWE.DE</v>
      </c>
      <c r="B11910" s="52" t="s">
        <v>376</v>
      </c>
      <c r="C11910" s="50" t="s">
        <v>21462</v>
      </c>
      <c r="D11910" s="50">
        <f>DAX__2019_2020__33[[#This Row],[Open]]*(DAX__2019_2020__33[[#This Row],[Adj Close]]/DAX__2019_2020__33[[#This Row],[Close]])</f>
        <v>27.21961073830656</v>
      </c>
      <c r="E11910" s="50" t="s">
        <v>26634</v>
      </c>
      <c r="F11910" s="50" t="s">
        <v>16328</v>
      </c>
      <c r="G11910" s="50" t="s">
        <v>26635</v>
      </c>
      <c r="H11910" s="50" t="s">
        <v>26636</v>
      </c>
      <c r="I11910" s="50">
        <f>(DAX__2019_2020__33[[#This Row],[Adj Close]]-DAX__2019_2020__33[[#This Row],[Adj Open]])/DAX__2019_2020__33[[#This Row],[Adj Open]]</f>
        <v>4.1237079857052855E-2</v>
      </c>
      <c r="J11910" s="50">
        <f>DAX__2019_2020__33[[#This Row],[Adj Close]]-DAX__2019_2020__33[[#This Row],[Adj Open]]</f>
        <v>1.122457261693441</v>
      </c>
      <c r="K11910" s="50">
        <v>6069587</v>
      </c>
    </row>
    <row r="11911" spans="1:11" x14ac:dyDescent="0.3">
      <c r="A11911" s="51" t="str">
        <f t="shared" si="192"/>
        <v>RWE.DE</v>
      </c>
      <c r="B11911" s="52" t="s">
        <v>377</v>
      </c>
      <c r="C11911" s="50" t="s">
        <v>16769</v>
      </c>
      <c r="D11911" s="50">
        <f>DAX__2019_2020__33[[#This Row],[Open]]*(DAX__2019_2020__33[[#This Row],[Adj Close]]/DAX__2019_2020__33[[#This Row],[Close]])</f>
        <v>28.859449474592932</v>
      </c>
      <c r="E11911" s="50" t="s">
        <v>21473</v>
      </c>
      <c r="F11911" s="50" t="s">
        <v>17270</v>
      </c>
      <c r="G11911" s="50" t="s">
        <v>17273</v>
      </c>
      <c r="H11911" s="50" t="s">
        <v>26637</v>
      </c>
      <c r="I11911" s="50">
        <f>(DAX__2019_2020__33[[#This Row],[Adj Close]]-DAX__2019_2020__33[[#This Row],[Adj Open]])/DAX__2019_2020__33[[#This Row],[Adj Open]]</f>
        <v>3.9501975083561765E-3</v>
      </c>
      <c r="J11911" s="50">
        <f>DAX__2019_2020__33[[#This Row],[Adj Close]]-DAX__2019_2020__33[[#This Row],[Adj Open]]</f>
        <v>0.11400052540706795</v>
      </c>
      <c r="K11911" s="50">
        <v>5614626</v>
      </c>
    </row>
    <row r="11912" spans="1:11" x14ac:dyDescent="0.3">
      <c r="A11912" s="51" t="str">
        <f t="shared" si="192"/>
        <v>RWE.DE</v>
      </c>
      <c r="B11912" s="52" t="s">
        <v>378</v>
      </c>
      <c r="C11912" s="50" t="s">
        <v>16924</v>
      </c>
      <c r="D11912" s="50">
        <f>DAX__2019_2020__33[[#This Row],[Open]]*(DAX__2019_2020__33[[#This Row],[Adj Close]]/DAX__2019_2020__33[[#This Row],[Close]])</f>
        <v>28.938371921040005</v>
      </c>
      <c r="E11912" s="50" t="s">
        <v>16777</v>
      </c>
      <c r="F11912" s="50" t="s">
        <v>26638</v>
      </c>
      <c r="G11912" s="50" t="s">
        <v>16792</v>
      </c>
      <c r="H11912" s="50" t="s">
        <v>26639</v>
      </c>
      <c r="I11912" s="50">
        <f>(DAX__2019_2020__33[[#This Row],[Adj Close]]-DAX__2019_2020__33[[#This Row],[Adj Open]])/DAX__2019_2020__33[[#This Row],[Adj Open]]</f>
        <v>2.7272787878787893E-2</v>
      </c>
      <c r="J11912" s="50">
        <f>DAX__2019_2020__33[[#This Row],[Adj Close]]-DAX__2019_2020__33[[#This Row],[Adj Open]]</f>
        <v>0.78923007895999575</v>
      </c>
      <c r="K11912" s="50">
        <v>4153900</v>
      </c>
    </row>
    <row r="11913" spans="1:11" x14ac:dyDescent="0.3">
      <c r="A11913" s="51" t="str">
        <f t="shared" si="192"/>
        <v>RWE.DE</v>
      </c>
      <c r="B11913" s="52" t="s">
        <v>379</v>
      </c>
      <c r="C11913" s="50" t="s">
        <v>1615</v>
      </c>
      <c r="D11913" s="50">
        <f>DAX__2019_2020__33[[#This Row],[Open]]*(DAX__2019_2020__33[[#This Row],[Adj Close]]/DAX__2019_2020__33[[#This Row],[Close]])</f>
        <v>29.859140915382255</v>
      </c>
      <c r="E11913" s="50" t="s">
        <v>16868</v>
      </c>
      <c r="F11913" s="50" t="s">
        <v>26615</v>
      </c>
      <c r="G11913" s="50" t="s">
        <v>20247</v>
      </c>
      <c r="H11913" s="50" t="s">
        <v>26640</v>
      </c>
      <c r="I11913" s="50">
        <f>(DAX__2019_2020__33[[#This Row],[Adj Close]]-DAX__2019_2020__33[[#This Row],[Adj Open]])/DAX__2019_2020__33[[#This Row],[Adj Open]]</f>
        <v>-1.9970632010884913E-2</v>
      </c>
      <c r="J11913" s="50">
        <f>DAX__2019_2020__33[[#This Row],[Adj Close]]-DAX__2019_2020__33[[#This Row],[Adj Open]]</f>
        <v>-0.5963059153822563</v>
      </c>
      <c r="K11913" s="50">
        <v>3731782</v>
      </c>
    </row>
    <row r="11914" spans="1:11" x14ac:dyDescent="0.3">
      <c r="A11914" s="51" t="str">
        <f t="shared" si="192"/>
        <v>RWE.DE</v>
      </c>
      <c r="B11914" s="52" t="s">
        <v>380</v>
      </c>
      <c r="C11914" s="50" t="s">
        <v>17272</v>
      </c>
      <c r="D11914" s="50">
        <f>DAX__2019_2020__33[[#This Row],[Open]]*(DAX__2019_2020__33[[#This Row],[Adj Close]]/DAX__2019_2020__33[[#This Row],[Close]])</f>
        <v>28.850680495838095</v>
      </c>
      <c r="E11914" s="50" t="s">
        <v>1854</v>
      </c>
      <c r="F11914" s="50" t="s">
        <v>16649</v>
      </c>
      <c r="G11914" s="50" t="s">
        <v>16956</v>
      </c>
      <c r="H11914" s="50" t="s">
        <v>26641</v>
      </c>
      <c r="I11914" s="50">
        <f>(DAX__2019_2020__33[[#This Row],[Adj Close]]-DAX__2019_2020__33[[#This Row],[Adj Open]])/DAX__2019_2020__33[[#This Row],[Adj Open]]</f>
        <v>-5.045598477471222E-2</v>
      </c>
      <c r="J11914" s="50">
        <f>DAX__2019_2020__33[[#This Row],[Adj Close]]-DAX__2019_2020__33[[#This Row],[Adj Open]]</f>
        <v>-1.4556894958380937</v>
      </c>
      <c r="K11914" s="50">
        <v>7078186</v>
      </c>
    </row>
    <row r="11915" spans="1:11" x14ac:dyDescent="0.3">
      <c r="A11915" s="51" t="str">
        <f t="shared" si="192"/>
        <v>RWE.DE</v>
      </c>
      <c r="B11915" s="52" t="s">
        <v>381</v>
      </c>
      <c r="C11915" s="50" t="s">
        <v>16546</v>
      </c>
      <c r="D11915" s="50">
        <f>DAX__2019_2020__33[[#This Row],[Open]]*(DAX__2019_2020__33[[#This Row],[Adj Close]]/DAX__2019_2020__33[[#This Row],[Close]])</f>
        <v>25.877921265333381</v>
      </c>
      <c r="E11915" s="50" t="s">
        <v>17233</v>
      </c>
      <c r="F11915" s="50" t="s">
        <v>1678</v>
      </c>
      <c r="G11915" s="50" t="s">
        <v>16228</v>
      </c>
      <c r="H11915" s="50" t="s">
        <v>26642</v>
      </c>
      <c r="I11915" s="50">
        <f>(DAX__2019_2020__33[[#This Row],[Adj Close]]-DAX__2019_2020__33[[#This Row],[Adj Open]])/DAX__2019_2020__33[[#This Row],[Adj Open]]</f>
        <v>-3.2192511013215984E-2</v>
      </c>
      <c r="J11915" s="50">
        <f>DAX__2019_2020__33[[#This Row],[Adj Close]]-DAX__2019_2020__33[[#This Row],[Adj Open]]</f>
        <v>-0.83307526533338105</v>
      </c>
      <c r="K11915" s="50">
        <v>10830813</v>
      </c>
    </row>
    <row r="11916" spans="1:11" x14ac:dyDescent="0.3">
      <c r="A11916" s="51" t="str">
        <f t="shared" si="192"/>
        <v>RWE.DE</v>
      </c>
      <c r="B11916" s="52" t="s">
        <v>382</v>
      </c>
      <c r="C11916" s="50" t="s">
        <v>16349</v>
      </c>
      <c r="D11916" s="50">
        <f>DAX__2019_2020__33[[#This Row],[Open]]*(DAX__2019_2020__33[[#This Row],[Adj Close]]/DAX__2019_2020__33[[#This Row],[Close]])</f>
        <v>25.281617228727271</v>
      </c>
      <c r="E11916" s="50" t="s">
        <v>16208</v>
      </c>
      <c r="F11916" s="50" t="s">
        <v>17194</v>
      </c>
      <c r="G11916" s="50" t="s">
        <v>21466</v>
      </c>
      <c r="H11916" s="50" t="s">
        <v>26528</v>
      </c>
      <c r="I11916" s="50">
        <f>(DAX__2019_2020__33[[#This Row],[Adj Close]]-DAX__2019_2020__33[[#This Row],[Adj Open]])/DAX__2019_2020__33[[#This Row],[Adj Open]]</f>
        <v>-4.6132500867152176E-2</v>
      </c>
      <c r="J11916" s="50">
        <f>DAX__2019_2020__33[[#This Row],[Adj Close]]-DAX__2019_2020__33[[#This Row],[Adj Open]]</f>
        <v>-1.1663042287272702</v>
      </c>
      <c r="K11916" s="50">
        <v>8539883</v>
      </c>
    </row>
    <row r="11917" spans="1:11" x14ac:dyDescent="0.3">
      <c r="A11917" s="51" t="str">
        <f t="shared" si="192"/>
        <v>RWE.DE</v>
      </c>
      <c r="B11917" s="52" t="s">
        <v>383</v>
      </c>
      <c r="C11917" s="50" t="s">
        <v>16577</v>
      </c>
      <c r="D11917" s="50">
        <f>DAX__2019_2020__33[[#This Row],[Open]]*(DAX__2019_2020__33[[#This Row],[Adj Close]]/DAX__2019_2020__33[[#This Row],[Close]])</f>
        <v>24.992231297297298</v>
      </c>
      <c r="E11917" s="50" t="s">
        <v>16472</v>
      </c>
      <c r="F11917" s="50" t="s">
        <v>17187</v>
      </c>
      <c r="G11917" s="50" t="s">
        <v>17200</v>
      </c>
      <c r="H11917" s="50" t="s">
        <v>26643</v>
      </c>
      <c r="I11917" s="50">
        <f>(DAX__2019_2020__33[[#This Row],[Adj Close]]-DAX__2019_2020__33[[#This Row],[Adj Open]])/DAX__2019_2020__33[[#This Row],[Adj Open]]</f>
        <v>-2.6315789473684185E-2</v>
      </c>
      <c r="J11917" s="50">
        <f>DAX__2019_2020__33[[#This Row],[Adj Close]]-DAX__2019_2020__33[[#This Row],[Adj Open]]</f>
        <v>-0.65769029729729667</v>
      </c>
      <c r="K11917" s="50">
        <v>7078442</v>
      </c>
    </row>
    <row r="11918" spans="1:11" x14ac:dyDescent="0.3">
      <c r="A11918" s="51" t="str">
        <f t="shared" si="192"/>
        <v>RWE.DE</v>
      </c>
      <c r="B11918" s="52" t="s">
        <v>384</v>
      </c>
      <c r="C11918" s="50" t="s">
        <v>21447</v>
      </c>
      <c r="D11918" s="50">
        <f>DAX__2019_2020__33[[#This Row],[Open]]*(DAX__2019_2020__33[[#This Row],[Adj Close]]/DAX__2019_2020__33[[#This Row],[Close]])</f>
        <v>22.142237836939525</v>
      </c>
      <c r="E11918" s="50" t="s">
        <v>16091</v>
      </c>
      <c r="F11918" s="50" t="s">
        <v>21439</v>
      </c>
      <c r="G11918" s="50" t="s">
        <v>21408</v>
      </c>
      <c r="H11918" s="50" t="s">
        <v>26644</v>
      </c>
      <c r="I11918" s="50">
        <f>(DAX__2019_2020__33[[#This Row],[Adj Close]]-DAX__2019_2020__33[[#This Row],[Adj Open]])/DAX__2019_2020__33[[#This Row],[Adj Open]]</f>
        <v>-9.1089069306930573E-2</v>
      </c>
      <c r="J11918" s="50">
        <f>DAX__2019_2020__33[[#This Row],[Adj Close]]-DAX__2019_2020__33[[#This Row],[Adj Open]]</f>
        <v>-2.0169158369395248</v>
      </c>
      <c r="K11918" s="50">
        <v>15547814</v>
      </c>
    </row>
    <row r="11919" spans="1:11" x14ac:dyDescent="0.3">
      <c r="A11919" s="51" t="str">
        <f t="shared" si="192"/>
        <v>RWE.DE</v>
      </c>
      <c r="B11919" s="52" t="s">
        <v>385</v>
      </c>
      <c r="C11919" s="50" t="s">
        <v>26300</v>
      </c>
      <c r="D11919" s="50">
        <f>DAX__2019_2020__33[[#This Row],[Open]]*(DAX__2019_2020__33[[#This Row],[Adj Close]]/DAX__2019_2020__33[[#This Row],[Close]])</f>
        <v>20.940858323560015</v>
      </c>
      <c r="E11919" s="50" t="s">
        <v>26560</v>
      </c>
      <c r="F11919" s="50" t="s">
        <v>26645</v>
      </c>
      <c r="G11919" s="50" t="s">
        <v>26362</v>
      </c>
      <c r="H11919" s="50" t="s">
        <v>26646</v>
      </c>
      <c r="I11919" s="50">
        <f>(DAX__2019_2020__33[[#This Row],[Adj Close]]-DAX__2019_2020__33[[#This Row],[Adj Open]])/DAX__2019_2020__33[[#This Row],[Adj Open]]</f>
        <v>-2.8894389819698135E-2</v>
      </c>
      <c r="J11919" s="50">
        <f>DAX__2019_2020__33[[#This Row],[Adj Close]]-DAX__2019_2020__33[[#This Row],[Adj Open]]</f>
        <v>-0.60507332356001342</v>
      </c>
      <c r="K11919" s="50">
        <v>12196725</v>
      </c>
    </row>
    <row r="11920" spans="1:11" x14ac:dyDescent="0.3">
      <c r="A11920" s="51" t="str">
        <f t="shared" si="192"/>
        <v>RWE.DE</v>
      </c>
      <c r="B11920" s="52" t="s">
        <v>386</v>
      </c>
      <c r="C11920" s="50" t="s">
        <v>26647</v>
      </c>
      <c r="D11920" s="50">
        <f>DAX__2019_2020__33[[#This Row],[Open]]*(DAX__2019_2020__33[[#This Row],[Adj Close]]/DAX__2019_2020__33[[#This Row],[Close]])</f>
        <v>19.230861619280109</v>
      </c>
      <c r="E11920" s="50" t="s">
        <v>21404</v>
      </c>
      <c r="F11920" s="50" t="s">
        <v>26648</v>
      </c>
      <c r="G11920" s="50" t="s">
        <v>26279</v>
      </c>
      <c r="H11920" s="50" t="s">
        <v>26649</v>
      </c>
      <c r="I11920" s="50">
        <f>(DAX__2019_2020__33[[#This Row],[Adj Close]]-DAX__2019_2020__33[[#This Row],[Adj Open]])/DAX__2019_2020__33[[#This Row],[Adj Open]]</f>
        <v>9.5758777929776384E-3</v>
      </c>
      <c r="J11920" s="50">
        <f>DAX__2019_2020__33[[#This Row],[Adj Close]]-DAX__2019_2020__33[[#This Row],[Adj Open]]</f>
        <v>0.18415238071989037</v>
      </c>
      <c r="K11920" s="50">
        <v>9811113</v>
      </c>
    </row>
    <row r="11921" spans="1:11" x14ac:dyDescent="0.3">
      <c r="A11921" s="51" t="str">
        <f t="shared" si="192"/>
        <v>RWE.DE</v>
      </c>
      <c r="B11921" s="52" t="s">
        <v>387</v>
      </c>
      <c r="C11921" s="50" t="s">
        <v>26358</v>
      </c>
      <c r="D11921" s="50">
        <f>DAX__2019_2020__33[[#This Row],[Open]]*(DAX__2019_2020__33[[#This Row],[Adj Close]]/DAX__2019_2020__33[[#This Row],[Close]])</f>
        <v>20.230552655449745</v>
      </c>
      <c r="E11921" s="50" t="s">
        <v>26650</v>
      </c>
      <c r="F11921" s="50" t="s">
        <v>17071</v>
      </c>
      <c r="G11921" s="50" t="s">
        <v>26651</v>
      </c>
      <c r="H11921" s="50" t="s">
        <v>26652</v>
      </c>
      <c r="I11921" s="50">
        <f>(DAX__2019_2020__33[[#This Row],[Adj Close]]-DAX__2019_2020__33[[#This Row],[Adj Open]])/DAX__2019_2020__33[[#This Row],[Adj Open]]</f>
        <v>2.600736887733021E-3</v>
      </c>
      <c r="J11921" s="50">
        <f>DAX__2019_2020__33[[#This Row],[Adj Close]]-DAX__2019_2020__33[[#This Row],[Adj Open]]</f>
        <v>5.2614344550253378E-2</v>
      </c>
      <c r="K11921" s="50">
        <v>7541081</v>
      </c>
    </row>
    <row r="11922" spans="1:11" x14ac:dyDescent="0.3">
      <c r="A11922" s="51" t="str">
        <f t="shared" si="192"/>
        <v>RWE.DE</v>
      </c>
      <c r="B11922" s="52" t="s">
        <v>388</v>
      </c>
      <c r="C11922" s="50" t="s">
        <v>26284</v>
      </c>
      <c r="D11922" s="50">
        <f>DAX__2019_2020__33[[#This Row],[Open]]*(DAX__2019_2020__33[[#This Row],[Adj Close]]/DAX__2019_2020__33[[#This Row],[Close]])</f>
        <v>19.82716971142802</v>
      </c>
      <c r="E11922" s="50" t="s">
        <v>23444</v>
      </c>
      <c r="F11922" s="50" t="s">
        <v>22924</v>
      </c>
      <c r="G11922" s="50" t="s">
        <v>23433</v>
      </c>
      <c r="H11922" s="50" t="s">
        <v>26653</v>
      </c>
      <c r="I11922" s="50">
        <f>(DAX__2019_2020__33[[#This Row],[Adj Close]]-DAX__2019_2020__33[[#This Row],[Adj Open]])/DAX__2019_2020__33[[#This Row],[Adj Open]]</f>
        <v>-1.4595311163409473E-2</v>
      </c>
      <c r="J11922" s="50">
        <f>DAX__2019_2020__33[[#This Row],[Adj Close]]-DAX__2019_2020__33[[#This Row],[Adj Open]]</f>
        <v>-0.28938371142801955</v>
      </c>
      <c r="K11922" s="50">
        <v>7986236</v>
      </c>
    </row>
    <row r="11923" spans="1:11" x14ac:dyDescent="0.3">
      <c r="A11923" s="51" t="str">
        <f t="shared" si="192"/>
        <v>RWE.DE</v>
      </c>
      <c r="B11923" s="52" t="s">
        <v>389</v>
      </c>
      <c r="C11923" s="50" t="s">
        <v>21404</v>
      </c>
      <c r="D11923" s="50">
        <f>DAX__2019_2020__33[[#This Row],[Open]]*(DAX__2019_2020__33[[#This Row],[Adj Close]]/DAX__2019_2020__33[[#This Row],[Close]])</f>
        <v>19.730709413369716</v>
      </c>
      <c r="E11923" s="50" t="s">
        <v>23379</v>
      </c>
      <c r="F11923" s="50" t="s">
        <v>26211</v>
      </c>
      <c r="G11923" s="50" t="s">
        <v>23348</v>
      </c>
      <c r="H11923" s="50" t="s">
        <v>26353</v>
      </c>
      <c r="I11923" s="50">
        <f>(DAX__2019_2020__33[[#This Row],[Adj Close]]-DAX__2019_2020__33[[#This Row],[Adj Open]])/DAX__2019_2020__33[[#This Row],[Adj Open]]</f>
        <v>-2.2666666666666762E-2</v>
      </c>
      <c r="J11923" s="50">
        <f>DAX__2019_2020__33[[#This Row],[Adj Close]]-DAX__2019_2020__33[[#This Row],[Adj Open]]</f>
        <v>-0.44722941336971545</v>
      </c>
      <c r="K11923" s="50">
        <v>6454444</v>
      </c>
    </row>
    <row r="11924" spans="1:11" x14ac:dyDescent="0.3">
      <c r="A11924" s="51" t="str">
        <f t="shared" si="192"/>
        <v>RWE.DE</v>
      </c>
      <c r="B11924" s="52" t="s">
        <v>390</v>
      </c>
      <c r="C11924" s="50" t="s">
        <v>21418</v>
      </c>
      <c r="D11924" s="50">
        <f>DAX__2019_2020__33[[#This Row],[Open]]*(DAX__2019_2020__33[[#This Row],[Adj Close]]/DAX__2019_2020__33[[#This Row],[Close]])</f>
        <v>20.169168122123089</v>
      </c>
      <c r="E11924" s="50" t="s">
        <v>26654</v>
      </c>
      <c r="F11924" s="50" t="s">
        <v>26218</v>
      </c>
      <c r="G11924" s="50" t="s">
        <v>26377</v>
      </c>
      <c r="H11924" s="50" t="s">
        <v>26655</v>
      </c>
      <c r="I11924" s="50">
        <f>(DAX__2019_2020__33[[#This Row],[Adj Close]]-DAX__2019_2020__33[[#This Row],[Adj Open]])/DAX__2019_2020__33[[#This Row],[Adj Open]]</f>
        <v>-4.9130391304347966E-2</v>
      </c>
      <c r="J11924" s="50">
        <f>DAX__2019_2020__33[[#This Row],[Adj Close]]-DAX__2019_2020__33[[#This Row],[Adj Open]]</f>
        <v>-0.99091912212308841</v>
      </c>
      <c r="K11924" s="50">
        <v>9032993</v>
      </c>
    </row>
    <row r="11925" spans="1:11" x14ac:dyDescent="0.3">
      <c r="A11925" s="51" t="str">
        <f t="shared" si="192"/>
        <v>RWE.DE</v>
      </c>
      <c r="B11925" s="52" t="s">
        <v>391</v>
      </c>
      <c r="C11925" s="50" t="s">
        <v>21394</v>
      </c>
      <c r="D11925" s="50">
        <f>DAX__2019_2020__33[[#This Row],[Open]]*(DAX__2019_2020__33[[#This Row],[Adj Close]]/DAX__2019_2020__33[[#This Row],[Close]])</f>
        <v>18.152253748349001</v>
      </c>
      <c r="E11925" s="50" t="s">
        <v>26270</v>
      </c>
      <c r="F11925" s="50" t="s">
        <v>21378</v>
      </c>
      <c r="G11925" s="50" t="s">
        <v>22886</v>
      </c>
      <c r="H11925" s="50" t="s">
        <v>26656</v>
      </c>
      <c r="I11925" s="50">
        <f>(DAX__2019_2020__33[[#This Row],[Adj Close]]-DAX__2019_2020__33[[#This Row],[Adj Open]])/DAX__2019_2020__33[[#This Row],[Adj Open]]</f>
        <v>1.4492704613878967E-2</v>
      </c>
      <c r="J11925" s="50">
        <f>DAX__2019_2020__33[[#This Row],[Adj Close]]-DAX__2019_2020__33[[#This Row],[Adj Open]]</f>
        <v>0.26307525165099932</v>
      </c>
      <c r="K11925" s="50">
        <v>6040650</v>
      </c>
    </row>
    <row r="11926" spans="1:11" x14ac:dyDescent="0.3">
      <c r="A11926" s="51" t="str">
        <f t="shared" si="192"/>
        <v>RWE.DE</v>
      </c>
      <c r="B11926" s="52" t="s">
        <v>392</v>
      </c>
      <c r="C11926" s="50" t="s">
        <v>26223</v>
      </c>
      <c r="D11926" s="50">
        <f>DAX__2019_2020__33[[#This Row],[Open]]*(DAX__2019_2020__33[[#This Row],[Adj Close]]/DAX__2019_2020__33[[#This Row],[Close]])</f>
        <v>19.073017127989374</v>
      </c>
      <c r="E11926" s="50" t="s">
        <v>26393</v>
      </c>
      <c r="F11926" s="50" t="s">
        <v>21422</v>
      </c>
      <c r="G11926" s="50" t="s">
        <v>26348</v>
      </c>
      <c r="H11926" s="50" t="s">
        <v>26657</v>
      </c>
      <c r="I11926" s="50">
        <f>(DAX__2019_2020__33[[#This Row],[Adj Close]]-DAX__2019_2020__33[[#This Row],[Adj Open]])/DAX__2019_2020__33[[#This Row],[Adj Open]]</f>
        <v>3.8160919540229793E-2</v>
      </c>
      <c r="J11926" s="50">
        <f>DAX__2019_2020__33[[#This Row],[Adj Close]]-DAX__2019_2020__33[[#This Row],[Adj Open]]</f>
        <v>0.72784387201062728</v>
      </c>
      <c r="K11926" s="50">
        <v>4765602</v>
      </c>
    </row>
    <row r="11927" spans="1:11" x14ac:dyDescent="0.3">
      <c r="A11927" s="51" t="str">
        <f t="shared" si="192"/>
        <v>RWE.DE</v>
      </c>
      <c r="B11927" s="52" t="s">
        <v>393</v>
      </c>
      <c r="C11927" s="50" t="s">
        <v>26650</v>
      </c>
      <c r="D11927" s="50">
        <f>DAX__2019_2020__33[[#This Row],[Open]]*(DAX__2019_2020__33[[#This Row],[Adj Close]]/DAX__2019_2020__33[[#This Row],[Close]])</f>
        <v>20.546244370055295</v>
      </c>
      <c r="E11927" s="50" t="s">
        <v>1653</v>
      </c>
      <c r="F11927" s="50" t="s">
        <v>26401</v>
      </c>
      <c r="G11927" s="50" t="s">
        <v>23472</v>
      </c>
      <c r="H11927" s="50" t="s">
        <v>26658</v>
      </c>
      <c r="I11927" s="50">
        <f>(DAX__2019_2020__33[[#This Row],[Adj Close]]-DAX__2019_2020__33[[#This Row],[Adj Open]])/DAX__2019_2020__33[[#This Row],[Adj Open]]</f>
        <v>3.414425949637279E-3</v>
      </c>
      <c r="J11927" s="50">
        <f>DAX__2019_2020__33[[#This Row],[Adj Close]]-DAX__2019_2020__33[[#This Row],[Adj Open]]</f>
        <v>7.0153629944705642E-2</v>
      </c>
      <c r="K11927" s="50">
        <v>5955891</v>
      </c>
    </row>
    <row r="11928" spans="1:11" x14ac:dyDescent="0.3">
      <c r="A11928" s="51" t="str">
        <f t="shared" si="192"/>
        <v>RWE.DE</v>
      </c>
      <c r="B11928" s="52" t="s">
        <v>394</v>
      </c>
      <c r="C11928" s="50" t="s">
        <v>26336</v>
      </c>
      <c r="D11928" s="50">
        <f>DAX__2019_2020__33[[#This Row],[Open]]*(DAX__2019_2020__33[[#This Row],[Adj Close]]/DAX__2019_2020__33[[#This Row],[Close]])</f>
        <v>20.248091161856891</v>
      </c>
      <c r="E11928" s="50" t="s">
        <v>26659</v>
      </c>
      <c r="F11928" s="50" t="s">
        <v>21439</v>
      </c>
      <c r="G11928" s="50" t="s">
        <v>1653</v>
      </c>
      <c r="H11928" s="50" t="s">
        <v>26421</v>
      </c>
      <c r="I11928" s="50">
        <f>(DAX__2019_2020__33[[#This Row],[Adj Close]]-DAX__2019_2020__33[[#This Row],[Adj Open]])/DAX__2019_2020__33[[#This Row],[Adj Open]]</f>
        <v>3.7678605456907856E-2</v>
      </c>
      <c r="J11928" s="50">
        <f>DAX__2019_2020__33[[#This Row],[Adj Close]]-DAX__2019_2020__33[[#This Row],[Adj Open]]</f>
        <v>0.76291983814310882</v>
      </c>
      <c r="K11928" s="50">
        <v>4195250</v>
      </c>
    </row>
    <row r="11929" spans="1:11" x14ac:dyDescent="0.3">
      <c r="A11929" s="51" t="str">
        <f t="shared" si="192"/>
        <v>RWE.DE</v>
      </c>
      <c r="B11929" s="52" t="s">
        <v>395</v>
      </c>
      <c r="C11929" s="50" t="s">
        <v>17128</v>
      </c>
      <c r="D11929" s="50">
        <f>DAX__2019_2020__33[[#This Row],[Open]]*(DAX__2019_2020__33[[#This Row],[Adj Close]]/DAX__2019_2020__33[[#This Row],[Close]])</f>
        <v>20.537474223292641</v>
      </c>
      <c r="E11929" s="50" t="s">
        <v>23512</v>
      </c>
      <c r="F11929" s="50" t="s">
        <v>23432</v>
      </c>
      <c r="G11929" s="50" t="s">
        <v>23373</v>
      </c>
      <c r="H11929" s="50" t="s">
        <v>26660</v>
      </c>
      <c r="I11929" s="50">
        <f>(DAX__2019_2020__33[[#This Row],[Adj Close]]-DAX__2019_2020__33[[#This Row],[Adj Open]])/DAX__2019_2020__33[[#This Row],[Adj Open]]</f>
        <v>-1.2809521776259823E-2</v>
      </c>
      <c r="J11929" s="50">
        <f>DAX__2019_2020__33[[#This Row],[Adj Close]]-DAX__2019_2020__33[[#This Row],[Adj Open]]</f>
        <v>-0.26307522329264188</v>
      </c>
      <c r="K11929" s="50">
        <v>3907790</v>
      </c>
    </row>
    <row r="11930" spans="1:11" x14ac:dyDescent="0.3">
      <c r="A11930" s="51" t="str">
        <f t="shared" si="192"/>
        <v>RWE.DE</v>
      </c>
      <c r="B11930" s="52" t="s">
        <v>396</v>
      </c>
      <c r="C11930" s="50" t="s">
        <v>26290</v>
      </c>
      <c r="D11930" s="50">
        <f>DAX__2019_2020__33[[#This Row],[Open]]*(DAX__2019_2020__33[[#This Row],[Adj Close]]/DAX__2019_2020__33[[#This Row],[Close]])</f>
        <v>20.379631066262451</v>
      </c>
      <c r="E11930" s="50" t="s">
        <v>17041</v>
      </c>
      <c r="F11930" s="50" t="s">
        <v>26253</v>
      </c>
      <c r="G11930" s="50" t="s">
        <v>26336</v>
      </c>
      <c r="H11930" s="50" t="s">
        <v>26661</v>
      </c>
      <c r="I11930" s="50">
        <f>(DAX__2019_2020__33[[#This Row],[Adj Close]]-DAX__2019_2020__33[[#This Row],[Adj Open]])/DAX__2019_2020__33[[#This Row],[Adj Open]]</f>
        <v>-6.4543889845094316E-3</v>
      </c>
      <c r="J11930" s="50">
        <f>DAX__2019_2020__33[[#This Row],[Adj Close]]-DAX__2019_2020__33[[#This Row],[Adj Open]]</f>
        <v>-0.13153806626245057</v>
      </c>
      <c r="K11930" s="50">
        <v>2950532</v>
      </c>
    </row>
    <row r="11931" spans="1:11" x14ac:dyDescent="0.3">
      <c r="A11931" s="51" t="str">
        <f t="shared" si="192"/>
        <v>RWE.DE</v>
      </c>
      <c r="B11931" s="52" t="s">
        <v>397</v>
      </c>
      <c r="C11931" s="50" t="s">
        <v>21424</v>
      </c>
      <c r="D11931" s="50">
        <f>DAX__2019_2020__33[[#This Row],[Open]]*(DAX__2019_2020__33[[#This Row],[Adj Close]]/DAX__2019_2020__33[[#This Row],[Close]])</f>
        <v>20.519936474120886</v>
      </c>
      <c r="E11931" s="50" t="s">
        <v>16043</v>
      </c>
      <c r="F11931" s="50" t="s">
        <v>21424</v>
      </c>
      <c r="G11931" s="50" t="s">
        <v>1653</v>
      </c>
      <c r="H11931" s="50" t="s">
        <v>26421</v>
      </c>
      <c r="I11931" s="50">
        <f>(DAX__2019_2020__33[[#This Row],[Adj Close]]-DAX__2019_2020__33[[#This Row],[Adj Open]])/DAX__2019_2020__33[[#This Row],[Adj Open]]</f>
        <v>2.3931581196581283E-2</v>
      </c>
      <c r="J11931" s="50">
        <f>DAX__2019_2020__33[[#This Row],[Adj Close]]-DAX__2019_2020__33[[#This Row],[Adj Open]]</f>
        <v>0.49107452587911382</v>
      </c>
      <c r="K11931" s="50">
        <v>4393891</v>
      </c>
    </row>
    <row r="11932" spans="1:11" x14ac:dyDescent="0.3">
      <c r="A11932" s="51" t="str">
        <f t="shared" si="192"/>
        <v>RWE.DE</v>
      </c>
      <c r="B11932" s="52" t="s">
        <v>398</v>
      </c>
      <c r="C11932" s="50" t="s">
        <v>17128</v>
      </c>
      <c r="D11932" s="50">
        <f>DAX__2019_2020__33[[#This Row],[Open]]*(DAX__2019_2020__33[[#This Row],[Adj Close]]/DAX__2019_2020__33[[#This Row],[Close]])</f>
        <v>20.537477799115045</v>
      </c>
      <c r="E11932" s="50" t="s">
        <v>26321</v>
      </c>
      <c r="F11932" s="50" t="s">
        <v>23440</v>
      </c>
      <c r="G11932" s="50" t="s">
        <v>21419</v>
      </c>
      <c r="H11932" s="50" t="s">
        <v>26662</v>
      </c>
      <c r="I11932" s="50">
        <f>(DAX__2019_2020__33[[#This Row],[Adj Close]]-DAX__2019_2020__33[[#This Row],[Adj Open]])/DAX__2019_2020__33[[#This Row],[Adj Open]]</f>
        <v>-3.5012809564474855E-2</v>
      </c>
      <c r="J11932" s="50">
        <f>DAX__2019_2020__33[[#This Row],[Adj Close]]-DAX__2019_2020__33[[#This Row],[Adj Open]]</f>
        <v>-0.71907479911504524</v>
      </c>
      <c r="K11932" s="50">
        <v>5328456</v>
      </c>
    </row>
    <row r="11933" spans="1:11" x14ac:dyDescent="0.3">
      <c r="A11933" s="51" t="str">
        <f t="shared" si="192"/>
        <v>RWE.DE</v>
      </c>
      <c r="B11933" s="52" t="s">
        <v>399</v>
      </c>
      <c r="C11933" s="50" t="s">
        <v>21425</v>
      </c>
      <c r="D11933" s="50">
        <f>DAX__2019_2020__33[[#This Row],[Open]]*(DAX__2019_2020__33[[#This Row],[Adj Close]]/DAX__2019_2020__33[[#This Row],[Close]])</f>
        <v>19.906092772572521</v>
      </c>
      <c r="E11933" s="50" t="s">
        <v>26360</v>
      </c>
      <c r="F11933" s="50" t="s">
        <v>22999</v>
      </c>
      <c r="G11933" s="50" t="s">
        <v>21418</v>
      </c>
      <c r="H11933" s="50" t="s">
        <v>26663</v>
      </c>
      <c r="I11933" s="50">
        <f>(DAX__2019_2020__33[[#This Row],[Adj Close]]-DAX__2019_2020__33[[#This Row],[Adj Open]])/DAX__2019_2020__33[[#This Row],[Adj Open]]</f>
        <v>1.3215814395779107E-2</v>
      </c>
      <c r="J11933" s="50">
        <f>DAX__2019_2020__33[[#This Row],[Adj Close]]-DAX__2019_2020__33[[#This Row],[Adj Open]]</f>
        <v>0.26307522742747835</v>
      </c>
      <c r="K11933" s="50">
        <v>3611704</v>
      </c>
    </row>
    <row r="11934" spans="1:11" x14ac:dyDescent="0.3">
      <c r="A11934" s="51" t="str">
        <f t="shared" si="192"/>
        <v>RWE.DE</v>
      </c>
      <c r="B11934" s="52" t="s">
        <v>400</v>
      </c>
      <c r="C11934" s="50" t="s">
        <v>21405</v>
      </c>
      <c r="D11934" s="50">
        <f>DAX__2019_2020__33[[#This Row],[Open]]*(DAX__2019_2020__33[[#This Row],[Adj Close]]/DAX__2019_2020__33[[#This Row],[Close]])</f>
        <v>20.213013629523445</v>
      </c>
      <c r="E11934" s="50" t="s">
        <v>23378</v>
      </c>
      <c r="F11934" s="50" t="s">
        <v>26286</v>
      </c>
      <c r="G11934" s="50" t="s">
        <v>23517</v>
      </c>
      <c r="H11934" s="50" t="s">
        <v>26369</v>
      </c>
      <c r="I11934" s="50">
        <f>(DAX__2019_2020__33[[#This Row],[Adj Close]]-DAX__2019_2020__33[[#This Row],[Adj Open]])/DAX__2019_2020__33[[#This Row],[Adj Open]]</f>
        <v>-3.4707159857142074E-3</v>
      </c>
      <c r="J11934" s="50">
        <f>DAX__2019_2020__33[[#This Row],[Adj Close]]-DAX__2019_2020__33[[#This Row],[Adj Open]]</f>
        <v>-7.015362952344617E-2</v>
      </c>
      <c r="K11934" s="50">
        <v>3363358</v>
      </c>
    </row>
    <row r="11935" spans="1:11" x14ac:dyDescent="0.3">
      <c r="A11935" s="51" t="str">
        <f t="shared" si="192"/>
        <v>RWE.DE</v>
      </c>
      <c r="B11935" s="52" t="s">
        <v>401</v>
      </c>
      <c r="C11935" s="50" t="s">
        <v>21428</v>
      </c>
      <c r="D11935" s="50">
        <f>DAX__2019_2020__33[[#This Row],[Open]]*(DAX__2019_2020__33[[#This Row],[Adj Close]]/DAX__2019_2020__33[[#This Row],[Close]])</f>
        <v>20.826859881178439</v>
      </c>
      <c r="E11935" s="50" t="s">
        <v>26300</v>
      </c>
      <c r="F11935" s="50" t="s">
        <v>26389</v>
      </c>
      <c r="G11935" s="50" t="s">
        <v>26664</v>
      </c>
      <c r="H11935" s="50" t="s">
        <v>26665</v>
      </c>
      <c r="I11935" s="50">
        <f>(DAX__2019_2020__33[[#This Row],[Adj Close]]-DAX__2019_2020__33[[#This Row],[Adj Open]])/DAX__2019_2020__33[[#This Row],[Adj Open]]</f>
        <v>-1.5999957894736832E-2</v>
      </c>
      <c r="J11935" s="50">
        <f>DAX__2019_2020__33[[#This Row],[Adj Close]]-DAX__2019_2020__33[[#This Row],[Adj Open]]</f>
        <v>-0.33322888117843874</v>
      </c>
      <c r="K11935" s="50">
        <v>3467775</v>
      </c>
    </row>
    <row r="11936" spans="1:11" x14ac:dyDescent="0.3">
      <c r="A11936" s="51" t="str">
        <f t="shared" si="192"/>
        <v>RWE.DE</v>
      </c>
      <c r="B11936" s="52" t="s">
        <v>402</v>
      </c>
      <c r="C11936" s="50" t="s">
        <v>21427</v>
      </c>
      <c r="D11936" s="50">
        <f>DAX__2019_2020__33[[#This Row],[Open]]*(DAX__2019_2020__33[[#This Row],[Adj Close]]/DAX__2019_2020__33[[#This Row],[Close]])</f>
        <v>21.089934369243526</v>
      </c>
      <c r="E11936" s="50" t="s">
        <v>16050</v>
      </c>
      <c r="F11936" s="50" t="s">
        <v>21432</v>
      </c>
      <c r="G11936" s="50" t="s">
        <v>16009</v>
      </c>
      <c r="H11936" s="50" t="s">
        <v>26666</v>
      </c>
      <c r="I11936" s="50">
        <f>(DAX__2019_2020__33[[#This Row],[Adj Close]]-DAX__2019_2020__33[[#This Row],[Adj Open]])/DAX__2019_2020__33[[#This Row],[Adj Open]]</f>
        <v>3.3264034647154115E-3</v>
      </c>
      <c r="J11936" s="50">
        <f>DAX__2019_2020__33[[#This Row],[Adj Close]]-DAX__2019_2020__33[[#This Row],[Adj Open]]</f>
        <v>7.0153630756472296E-2</v>
      </c>
      <c r="K11936" s="50">
        <v>3913889</v>
      </c>
    </row>
    <row r="11937" spans="1:11" x14ac:dyDescent="0.3">
      <c r="A11937" s="51" t="str">
        <f t="shared" ref="A11937:A12000" si="193">"RWE.DE"</f>
        <v>RWE.DE</v>
      </c>
      <c r="B11937" s="52" t="s">
        <v>403</v>
      </c>
      <c r="C11937" s="50" t="s">
        <v>16006</v>
      </c>
      <c r="D11937" s="50">
        <f>DAX__2019_2020__33[[#This Row],[Open]]*(DAX__2019_2020__33[[#This Row],[Adj Close]]/DAX__2019_2020__33[[#This Row],[Close]])</f>
        <v>21.037321527235768</v>
      </c>
      <c r="E11937" s="50" t="s">
        <v>26667</v>
      </c>
      <c r="F11937" s="50" t="s">
        <v>23485</v>
      </c>
      <c r="G11937" s="50" t="s">
        <v>26427</v>
      </c>
      <c r="H11937" s="50" t="s">
        <v>26668</v>
      </c>
      <c r="I11937" s="50">
        <f>(DAX__2019_2020__33[[#This Row],[Adj Close]]-DAX__2019_2020__33[[#This Row],[Adj Open]])/DAX__2019_2020__33[[#This Row],[Adj Open]]</f>
        <v>2.5427261358899753E-2</v>
      </c>
      <c r="J11937" s="50">
        <f>DAX__2019_2020__33[[#This Row],[Adj Close]]-DAX__2019_2020__33[[#This Row],[Adj Open]]</f>
        <v>0.53492147276423196</v>
      </c>
      <c r="K11937" s="50">
        <v>2532855</v>
      </c>
    </row>
    <row r="11938" spans="1:11" x14ac:dyDescent="0.3">
      <c r="A11938" s="51" t="str">
        <f t="shared" si="193"/>
        <v>RWE.DE</v>
      </c>
      <c r="B11938" s="52" t="s">
        <v>404</v>
      </c>
      <c r="C11938" s="50" t="s">
        <v>16031</v>
      </c>
      <c r="D11938" s="50">
        <f>DAX__2019_2020__33[[#This Row],[Open]]*(DAX__2019_2020__33[[#This Row],[Adj Close]]/DAX__2019_2020__33[[#This Row],[Close]])</f>
        <v>21.966855666337569</v>
      </c>
      <c r="E11938" s="50" t="s">
        <v>17164</v>
      </c>
      <c r="F11938" s="50" t="s">
        <v>16022</v>
      </c>
      <c r="G11938" s="50" t="s">
        <v>26456</v>
      </c>
      <c r="H11938" s="50" t="s">
        <v>26669</v>
      </c>
      <c r="I11938" s="50">
        <f>(DAX__2019_2020__33[[#This Row],[Adj Close]]-DAX__2019_2020__33[[#This Row],[Adj Open]])/DAX__2019_2020__33[[#This Row],[Adj Open]]</f>
        <v>2.4351338297458655E-2</v>
      </c>
      <c r="J11938" s="50">
        <f>DAX__2019_2020__33[[#This Row],[Adj Close]]-DAX__2019_2020__33[[#This Row],[Adj Open]]</f>
        <v>0.53492233366243269</v>
      </c>
      <c r="K11938" s="50">
        <v>3716251</v>
      </c>
    </row>
    <row r="11939" spans="1:11" x14ac:dyDescent="0.3">
      <c r="A11939" s="51" t="str">
        <f t="shared" si="193"/>
        <v>RWE.DE</v>
      </c>
      <c r="B11939" s="52" t="s">
        <v>405</v>
      </c>
      <c r="C11939" s="50" t="s">
        <v>26670</v>
      </c>
      <c r="D11939" s="50">
        <f>DAX__2019_2020__33[[#This Row],[Open]]*(DAX__2019_2020__33[[#This Row],[Adj Close]]/DAX__2019_2020__33[[#This Row],[Close]])</f>
        <v>23.001618800392158</v>
      </c>
      <c r="E11939" s="50" t="s">
        <v>16086</v>
      </c>
      <c r="F11939" s="50" t="s">
        <v>17036</v>
      </c>
      <c r="G11939" s="50" t="s">
        <v>16093</v>
      </c>
      <c r="H11939" s="50" t="s">
        <v>26671</v>
      </c>
      <c r="I11939" s="50">
        <f>(DAX__2019_2020__33[[#This Row],[Adj Close]]-DAX__2019_2020__33[[#This Row],[Adj Open]])/DAX__2019_2020__33[[#This Row],[Adj Open]]</f>
        <v>-2.7830728173846759E-2</v>
      </c>
      <c r="J11939" s="50">
        <f>DAX__2019_2020__33[[#This Row],[Adj Close]]-DAX__2019_2020__33[[#This Row],[Adj Open]]</f>
        <v>-0.64015180039215736</v>
      </c>
      <c r="K11939" s="50">
        <v>2643336</v>
      </c>
    </row>
    <row r="11940" spans="1:11" x14ac:dyDescent="0.3">
      <c r="A11940" s="51" t="str">
        <f t="shared" si="193"/>
        <v>RWE.DE</v>
      </c>
      <c r="B11940" s="52" t="s">
        <v>406</v>
      </c>
      <c r="C11940" s="50" t="s">
        <v>16093</v>
      </c>
      <c r="D11940" s="50">
        <f>DAX__2019_2020__33[[#This Row],[Open]]*(DAX__2019_2020__33[[#This Row],[Adj Close]]/DAX__2019_2020__33[[#This Row],[Close]])</f>
        <v>22.361467391304348</v>
      </c>
      <c r="E11940" s="50" t="s">
        <v>16102</v>
      </c>
      <c r="F11940" s="50" t="s">
        <v>26672</v>
      </c>
      <c r="G11940" s="50" t="s">
        <v>26673</v>
      </c>
      <c r="H11940" s="50" t="s">
        <v>26674</v>
      </c>
      <c r="I11940" s="50">
        <f>(DAX__2019_2020__33[[#This Row],[Adj Close]]-DAX__2019_2020__33[[#This Row],[Adj Open]])/DAX__2019_2020__33[[#This Row],[Adj Open]]</f>
        <v>-2.5882352941176561E-2</v>
      </c>
      <c r="J11940" s="50">
        <f>DAX__2019_2020__33[[#This Row],[Adj Close]]-DAX__2019_2020__33[[#This Row],[Adj Open]]</f>
        <v>-0.57876739130434984</v>
      </c>
      <c r="K11940" s="50">
        <v>3200715</v>
      </c>
    </row>
    <row r="11941" spans="1:11" x14ac:dyDescent="0.3">
      <c r="A11941" s="51" t="str">
        <f t="shared" si="193"/>
        <v>RWE.DE</v>
      </c>
      <c r="B11941" s="52" t="s">
        <v>407</v>
      </c>
      <c r="C11941" s="50" t="s">
        <v>16046</v>
      </c>
      <c r="D11941" s="50">
        <f>DAX__2019_2020__33[[#This Row],[Open]]*(DAX__2019_2020__33[[#This Row],[Adj Close]]/DAX__2019_2020__33[[#This Row],[Close]])</f>
        <v>21.975624756386228</v>
      </c>
      <c r="E11941" s="50" t="s">
        <v>16033</v>
      </c>
      <c r="F11941" s="50" t="s">
        <v>17051</v>
      </c>
      <c r="G11941" s="50" t="s">
        <v>16036</v>
      </c>
      <c r="H11941" s="50" t="s">
        <v>26675</v>
      </c>
      <c r="I11941" s="50">
        <f>(DAX__2019_2020__33[[#This Row],[Adj Close]]-DAX__2019_2020__33[[#This Row],[Adj Open]])/DAX__2019_2020__33[[#This Row],[Adj Open]]</f>
        <v>-3.192298611025463E-3</v>
      </c>
      <c r="J11941" s="50">
        <f>DAX__2019_2020__33[[#This Row],[Adj Close]]-DAX__2019_2020__33[[#This Row],[Adj Open]]</f>
        <v>-7.0152756386228532E-2</v>
      </c>
      <c r="K11941" s="50">
        <v>2483878</v>
      </c>
    </row>
    <row r="11942" spans="1:11" x14ac:dyDescent="0.3">
      <c r="A11942" s="51" t="str">
        <f t="shared" si="193"/>
        <v>RWE.DE</v>
      </c>
      <c r="B11942" s="52" t="s">
        <v>408</v>
      </c>
      <c r="C11942" s="50" t="s">
        <v>23593</v>
      </c>
      <c r="D11942" s="50">
        <f>DAX__2019_2020__33[[#This Row],[Open]]*(DAX__2019_2020__33[[#This Row],[Adj Close]]/DAX__2019_2020__33[[#This Row],[Close]])</f>
        <v>22.396546467421956</v>
      </c>
      <c r="E11942" s="50" t="s">
        <v>16088</v>
      </c>
      <c r="F11942" s="50" t="s">
        <v>17134</v>
      </c>
      <c r="G11942" s="50" t="s">
        <v>17138</v>
      </c>
      <c r="H11942" s="50" t="s">
        <v>26676</v>
      </c>
      <c r="I11942" s="50">
        <f>(DAX__2019_2020__33[[#This Row],[Adj Close]]-DAX__2019_2020__33[[#This Row],[Adj Open]])/DAX__2019_2020__33[[#This Row],[Adj Open]]</f>
        <v>-1.2920986181637208E-2</v>
      </c>
      <c r="J11942" s="50">
        <f>DAX__2019_2020__33[[#This Row],[Adj Close]]-DAX__2019_2020__33[[#This Row],[Adj Open]]</f>
        <v>-0.2893854674219547</v>
      </c>
      <c r="K11942" s="50">
        <v>4191536</v>
      </c>
    </row>
    <row r="11943" spans="1:11" x14ac:dyDescent="0.3">
      <c r="A11943" s="51" t="str">
        <f t="shared" si="193"/>
        <v>RWE.DE</v>
      </c>
      <c r="B11943" s="52" t="s">
        <v>409</v>
      </c>
      <c r="C11943" s="50" t="s">
        <v>16026</v>
      </c>
      <c r="D11943" s="50">
        <f>DAX__2019_2020__33[[#This Row],[Open]]*(DAX__2019_2020__33[[#This Row],[Adj Close]]/DAX__2019_2020__33[[#This Row],[Close]])</f>
        <v>22.300086125898712</v>
      </c>
      <c r="E11943" s="50" t="s">
        <v>17151</v>
      </c>
      <c r="F11943" s="50" t="s">
        <v>23587</v>
      </c>
      <c r="G11943" s="50" t="s">
        <v>16027</v>
      </c>
      <c r="H11943" s="50" t="s">
        <v>26677</v>
      </c>
      <c r="I11943" s="50">
        <f>(DAX__2019_2020__33[[#This Row],[Adj Close]]-DAX__2019_2020__33[[#This Row],[Adj Open]])/DAX__2019_2020__33[[#This Row],[Adj Open]]</f>
        <v>-1.9268541093197047E-2</v>
      </c>
      <c r="J11943" s="50">
        <f>DAX__2019_2020__33[[#This Row],[Adj Close]]-DAX__2019_2020__33[[#This Row],[Adj Open]]</f>
        <v>-0.42969012589871269</v>
      </c>
      <c r="K11943" s="50">
        <v>2447085</v>
      </c>
    </row>
    <row r="11944" spans="1:11" x14ac:dyDescent="0.3">
      <c r="A11944" s="51" t="str">
        <f t="shared" si="193"/>
        <v>RWE.DE</v>
      </c>
      <c r="B11944" s="52" t="s">
        <v>410</v>
      </c>
      <c r="C11944" s="50" t="s">
        <v>26678</v>
      </c>
      <c r="D11944" s="50">
        <f>DAX__2019_2020__33[[#This Row],[Open]]*(DAX__2019_2020__33[[#This Row],[Adj Close]]/DAX__2019_2020__33[[#This Row],[Close]])</f>
        <v>21.563469405120244</v>
      </c>
      <c r="E11944" s="50" t="s">
        <v>17117</v>
      </c>
      <c r="F11944" s="50" t="s">
        <v>17053</v>
      </c>
      <c r="G11944" s="50" t="s">
        <v>1648</v>
      </c>
      <c r="H11944" s="50" t="s">
        <v>26392</v>
      </c>
      <c r="I11944" s="50">
        <f>(DAX__2019_2020__33[[#This Row],[Adj Close]]-DAX__2019_2020__33[[#This Row],[Adj Open]])/DAX__2019_2020__33[[#This Row],[Adj Open]]</f>
        <v>-4.2700244001626676E-2</v>
      </c>
      <c r="J11944" s="50">
        <f>DAX__2019_2020__33[[#This Row],[Adj Close]]-DAX__2019_2020__33[[#This Row],[Adj Open]]</f>
        <v>-0.92076540512024607</v>
      </c>
      <c r="K11944" s="50">
        <v>4033119</v>
      </c>
    </row>
    <row r="11945" spans="1:11" x14ac:dyDescent="0.3">
      <c r="A11945" s="51" t="str">
        <f t="shared" si="193"/>
        <v>RWE.DE</v>
      </c>
      <c r="B11945" s="52" t="s">
        <v>411</v>
      </c>
      <c r="C11945" s="50" t="s">
        <v>23481</v>
      </c>
      <c r="D11945" s="50">
        <f>DAX__2019_2020__33[[#This Row],[Open]]*(DAX__2019_2020__33[[#This Row],[Adj Close]]/DAX__2019_2020__33[[#This Row],[Close]])</f>
        <v>20.730397690131596</v>
      </c>
      <c r="E11945" s="50" t="s">
        <v>26435</v>
      </c>
      <c r="F11945" s="50" t="s">
        <v>23373</v>
      </c>
      <c r="G11945" s="50" t="s">
        <v>26294</v>
      </c>
      <c r="H11945" s="50" t="s">
        <v>26679</v>
      </c>
      <c r="I11945" s="50">
        <f>(DAX__2019_2020__33[[#This Row],[Adj Close]]-DAX__2019_2020__33[[#This Row],[Adj Open]])/DAX__2019_2020__33[[#This Row],[Adj Open]]</f>
        <v>3.1725889666915912E-2</v>
      </c>
      <c r="J11945" s="50">
        <f>DAX__2019_2020__33[[#This Row],[Adj Close]]-DAX__2019_2020__33[[#This Row],[Adj Open]]</f>
        <v>0.65769030986840349</v>
      </c>
      <c r="K11945" s="50">
        <v>3195909</v>
      </c>
    </row>
    <row r="11946" spans="1:11" x14ac:dyDescent="0.3">
      <c r="A11946" s="51" t="str">
        <f t="shared" si="193"/>
        <v>RWE.DE</v>
      </c>
      <c r="B11946" s="52" t="s">
        <v>412</v>
      </c>
      <c r="C11946" s="50" t="s">
        <v>26430</v>
      </c>
      <c r="D11946" s="50">
        <f>DAX__2019_2020__33[[#This Row],[Open]]*(DAX__2019_2020__33[[#This Row],[Adj Close]]/DAX__2019_2020__33[[#This Row],[Close]])</f>
        <v>21.4494720043397</v>
      </c>
      <c r="E11946" s="50" t="s">
        <v>16031</v>
      </c>
      <c r="F11946" s="50" t="s">
        <v>26418</v>
      </c>
      <c r="G11946" s="50" t="s">
        <v>26680</v>
      </c>
      <c r="H11946" s="50" t="s">
        <v>26681</v>
      </c>
      <c r="I11946" s="50">
        <f>(DAX__2019_2020__33[[#This Row],[Adj Close]]-DAX__2019_2020__33[[#This Row],[Adj Open]])/DAX__2019_2020__33[[#This Row],[Adj Open]]</f>
        <v>1.2264963706662461E-2</v>
      </c>
      <c r="J11946" s="50">
        <f>DAX__2019_2020__33[[#This Row],[Adj Close]]-DAX__2019_2020__33[[#This Row],[Adj Open]]</f>
        <v>0.26307699566029896</v>
      </c>
      <c r="K11946" s="50">
        <v>2393739</v>
      </c>
    </row>
    <row r="11947" spans="1:11" x14ac:dyDescent="0.3">
      <c r="A11947" s="51" t="str">
        <f t="shared" si="193"/>
        <v>RWE.DE</v>
      </c>
      <c r="B11947" s="52" t="s">
        <v>413</v>
      </c>
      <c r="C11947" s="50" t="s">
        <v>16043</v>
      </c>
      <c r="D11947" s="50">
        <f>DAX__2019_2020__33[[#This Row],[Open]]*(DAX__2019_2020__33[[#This Row],[Adj Close]]/DAX__2019_2020__33[[#This Row],[Close]])</f>
        <v>21.414393739736571</v>
      </c>
      <c r="E11947" s="50" t="s">
        <v>16064</v>
      </c>
      <c r="F11947" s="50" t="s">
        <v>17109</v>
      </c>
      <c r="G11947" s="50" t="s">
        <v>16048</v>
      </c>
      <c r="H11947" s="50" t="s">
        <v>26432</v>
      </c>
      <c r="I11947" s="50">
        <f>(DAX__2019_2020__33[[#This Row],[Adj Close]]-DAX__2019_2020__33[[#This Row],[Adj Open]])/DAX__2019_2020__33[[#This Row],[Adj Open]]</f>
        <v>2.497956592956569E-2</v>
      </c>
      <c r="J11947" s="50">
        <f>DAX__2019_2020__33[[#This Row],[Adj Close]]-DAX__2019_2020__33[[#This Row],[Adj Open]]</f>
        <v>0.53492226026342848</v>
      </c>
      <c r="K11947" s="50">
        <v>2714860</v>
      </c>
    </row>
    <row r="11948" spans="1:11" x14ac:dyDescent="0.3">
      <c r="A11948" s="51" t="str">
        <f t="shared" si="193"/>
        <v>RWE.DE</v>
      </c>
      <c r="B11948" s="52" t="s">
        <v>414</v>
      </c>
      <c r="C11948" s="50" t="s">
        <v>16114</v>
      </c>
      <c r="D11948" s="50">
        <f>DAX__2019_2020__33[[#This Row],[Open]]*(DAX__2019_2020__33[[#This Row],[Adj Close]]/DAX__2019_2020__33[[#This Row],[Close]])</f>
        <v>22.405314332052036</v>
      </c>
      <c r="E11948" s="50" t="s">
        <v>26482</v>
      </c>
      <c r="F11948" s="50" t="s">
        <v>16112</v>
      </c>
      <c r="G11948" s="50" t="s">
        <v>26682</v>
      </c>
      <c r="H11948" s="50" t="s">
        <v>26683</v>
      </c>
      <c r="I11948" s="50">
        <f>(DAX__2019_2020__33[[#This Row],[Adj Close]]-DAX__2019_2020__33[[#This Row],[Adj Open]])/DAX__2019_2020__33[[#This Row],[Adj Open]]</f>
        <v>2.0743679872550932E-2</v>
      </c>
      <c r="J11948" s="50">
        <f>DAX__2019_2020__33[[#This Row],[Adj Close]]-DAX__2019_2020__33[[#This Row],[Adj Open]]</f>
        <v>0.46476866794796479</v>
      </c>
      <c r="K11948" s="50">
        <v>3598131</v>
      </c>
    </row>
    <row r="11949" spans="1:11" x14ac:dyDescent="0.3">
      <c r="A11949" s="51" t="str">
        <f t="shared" si="193"/>
        <v>RWE.DE</v>
      </c>
      <c r="B11949" s="52" t="s">
        <v>415</v>
      </c>
      <c r="C11949" s="50" t="s">
        <v>16110</v>
      </c>
      <c r="D11949" s="50">
        <f>DAX__2019_2020__33[[#This Row],[Open]]*(DAX__2019_2020__33[[#This Row],[Adj Close]]/DAX__2019_2020__33[[#This Row],[Close]])</f>
        <v>22.931467741559953</v>
      </c>
      <c r="E11949" s="50" t="s">
        <v>26475</v>
      </c>
      <c r="F11949" s="50" t="s">
        <v>16067</v>
      </c>
      <c r="G11949" s="50" t="s">
        <v>16058</v>
      </c>
      <c r="H11949" s="50" t="s">
        <v>26465</v>
      </c>
      <c r="I11949" s="50">
        <f>(DAX__2019_2020__33[[#This Row],[Adj Close]]-DAX__2019_2020__33[[#This Row],[Adj Open]])/DAX__2019_2020__33[[#This Row],[Adj Open]]</f>
        <v>-1.4531548757170202E-2</v>
      </c>
      <c r="J11949" s="50">
        <f>DAX__2019_2020__33[[#This Row],[Adj Close]]-DAX__2019_2020__33[[#This Row],[Adj Open]]</f>
        <v>-0.33322974155995411</v>
      </c>
      <c r="K11949" s="50">
        <v>3324409</v>
      </c>
    </row>
    <row r="11950" spans="1:11" x14ac:dyDescent="0.3">
      <c r="A11950" s="51" t="str">
        <f t="shared" si="193"/>
        <v>RWE.DE</v>
      </c>
      <c r="B11950" s="52" t="s">
        <v>416</v>
      </c>
      <c r="C11950" s="50" t="s">
        <v>1657</v>
      </c>
      <c r="D11950" s="50">
        <f>DAX__2019_2020__33[[#This Row],[Open]]*(DAX__2019_2020__33[[#This Row],[Adj Close]]/DAX__2019_2020__33[[#This Row],[Close]])</f>
        <v>23.349399776802652</v>
      </c>
      <c r="E11950" s="50" t="s">
        <v>17155</v>
      </c>
      <c r="F11950" s="50" t="s">
        <v>17036</v>
      </c>
      <c r="G11950" s="50" t="s">
        <v>17181</v>
      </c>
      <c r="H11950" s="50" t="s">
        <v>26684</v>
      </c>
      <c r="I11950" s="50">
        <f>(DAX__2019_2020__33[[#This Row],[Adj Close]]-DAX__2019_2020__33[[#This Row],[Adj Open]])/DAX__2019_2020__33[[#This Row],[Adj Open]]</f>
        <v>2.3255853614568001E-2</v>
      </c>
      <c r="J11950" s="50">
        <f>DAX__2019_2020__33[[#This Row],[Adj Close]]-DAX__2019_2020__33[[#This Row],[Adj Open]]</f>
        <v>0.54301022319734926</v>
      </c>
      <c r="K11950" s="50">
        <v>2813669</v>
      </c>
    </row>
    <row r="11951" spans="1:11" x14ac:dyDescent="0.3">
      <c r="A11951" s="51" t="str">
        <f t="shared" si="193"/>
        <v>RWE.DE</v>
      </c>
      <c r="B11951" s="52" t="s">
        <v>417</v>
      </c>
      <c r="C11951" s="50" t="s">
        <v>1714</v>
      </c>
      <c r="D11951" s="50">
        <f>DAX__2019_2020__33[[#This Row],[Open]]*(DAX__2019_2020__33[[#This Row],[Adj Close]]/DAX__2019_2020__33[[#This Row],[Close]])</f>
        <v>24.109613314496649</v>
      </c>
      <c r="E11951" s="50" t="s">
        <v>16133</v>
      </c>
      <c r="F11951" s="50" t="s">
        <v>26460</v>
      </c>
      <c r="G11951" s="50" t="s">
        <v>16124</v>
      </c>
      <c r="H11951" s="50" t="s">
        <v>26685</v>
      </c>
      <c r="I11951" s="50">
        <f>(DAX__2019_2020__33[[#This Row],[Adj Close]]-DAX__2019_2020__33[[#This Row],[Adj Open]])/DAX__2019_2020__33[[#This Row],[Adj Open]]</f>
        <v>-1.5014978041102892E-2</v>
      </c>
      <c r="J11951" s="50">
        <f>DAX__2019_2020__33[[#This Row],[Adj Close]]-DAX__2019_2020__33[[#This Row],[Adj Open]]</f>
        <v>-0.36200531449664908</v>
      </c>
      <c r="K11951" s="50">
        <v>3618868</v>
      </c>
    </row>
    <row r="11952" spans="1:11" x14ac:dyDescent="0.3">
      <c r="A11952" s="51" t="str">
        <f t="shared" si="193"/>
        <v>RWE.DE</v>
      </c>
      <c r="B11952" s="52" t="s">
        <v>418</v>
      </c>
      <c r="C11952" s="50" t="s">
        <v>26456</v>
      </c>
      <c r="D11952" s="50">
        <f>DAX__2019_2020__33[[#This Row],[Open]]*(DAX__2019_2020__33[[#This Row],[Adj Close]]/DAX__2019_2020__33[[#This Row],[Close]])</f>
        <v>23.222698716522302</v>
      </c>
      <c r="E11952" s="50" t="s">
        <v>16107</v>
      </c>
      <c r="F11952" s="50" t="s">
        <v>26462</v>
      </c>
      <c r="G11952" s="50" t="s">
        <v>1647</v>
      </c>
      <c r="H11952" s="50" t="s">
        <v>26686</v>
      </c>
      <c r="I11952" s="50">
        <f>(DAX__2019_2020__33[[#This Row],[Adj Close]]-DAX__2019_2020__33[[#This Row],[Adj Open]])/DAX__2019_2020__33[[#This Row],[Adj Open]]</f>
        <v>-1.5588074824630881E-3</v>
      </c>
      <c r="J11952" s="50">
        <f>DAX__2019_2020__33[[#This Row],[Adj Close]]-DAX__2019_2020__33[[#This Row],[Adj Open]]</f>
        <v>-3.6199716522300918E-2</v>
      </c>
      <c r="K11952" s="50">
        <v>2725237</v>
      </c>
    </row>
    <row r="11953" spans="1:11" x14ac:dyDescent="0.3">
      <c r="A11953" s="51" t="str">
        <f t="shared" si="193"/>
        <v>RWE.DE</v>
      </c>
      <c r="B11953" s="52" t="s">
        <v>419</v>
      </c>
      <c r="C11953" s="50" t="s">
        <v>16091</v>
      </c>
      <c r="D11953" s="50">
        <f>DAX__2019_2020__33[[#This Row],[Open]]*(DAX__2019_2020__33[[#This Row],[Adj Close]]/DAX__2019_2020__33[[#This Row],[Close]])</f>
        <v>23.530402473763118</v>
      </c>
      <c r="E11953" s="50" t="s">
        <v>1671</v>
      </c>
      <c r="F11953" s="50" t="s">
        <v>16060</v>
      </c>
      <c r="G11953" s="50" t="s">
        <v>26539</v>
      </c>
      <c r="H11953" s="50" t="s">
        <v>26687</v>
      </c>
      <c r="I11953" s="50">
        <f>(DAX__2019_2020__33[[#This Row],[Adj Close]]-DAX__2019_2020__33[[#This Row],[Adj Open]])/DAX__2019_2020__33[[#This Row],[Adj Open]]</f>
        <v>2.6153846153846187E-2</v>
      </c>
      <c r="J11953" s="50">
        <f>DAX__2019_2020__33[[#This Row],[Adj Close]]-DAX__2019_2020__33[[#This Row],[Adj Open]]</f>
        <v>0.6154105262368823</v>
      </c>
      <c r="K11953" s="50">
        <v>3386505</v>
      </c>
    </row>
    <row r="11954" spans="1:11" x14ac:dyDescent="0.3">
      <c r="A11954" s="51" t="str">
        <f t="shared" si="193"/>
        <v>RWE.DE</v>
      </c>
      <c r="B11954" s="52" t="s">
        <v>420</v>
      </c>
      <c r="C11954" s="50" t="s">
        <v>16142</v>
      </c>
      <c r="D11954" s="50">
        <f>DAX__2019_2020__33[[#This Row],[Open]]*(DAX__2019_2020__33[[#This Row],[Adj Close]]/DAX__2019_2020__33[[#This Row],[Close]])</f>
        <v>24.254416455467084</v>
      </c>
      <c r="E11954" s="50" t="s">
        <v>26546</v>
      </c>
      <c r="F11954" s="50" t="s">
        <v>26541</v>
      </c>
      <c r="G11954" s="50" t="s">
        <v>17031</v>
      </c>
      <c r="H11954" s="50" t="s">
        <v>26688</v>
      </c>
      <c r="I11954" s="50">
        <f>(DAX__2019_2020__33[[#This Row],[Adj Close]]-DAX__2019_2020__33[[#This Row],[Adj Open]])/DAX__2019_2020__33[[#This Row],[Adj Open]]</f>
        <v>-1.0447724270437544E-2</v>
      </c>
      <c r="J11954" s="50">
        <f>DAX__2019_2020__33[[#This Row],[Adj Close]]-DAX__2019_2020__33[[#This Row],[Adj Open]]</f>
        <v>-0.25340345546708321</v>
      </c>
      <c r="K11954" s="50">
        <v>2464842</v>
      </c>
    </row>
    <row r="11955" spans="1:11" x14ac:dyDescent="0.3">
      <c r="A11955" s="51" t="str">
        <f t="shared" si="193"/>
        <v>RWE.DE</v>
      </c>
      <c r="B11955" s="52" t="s">
        <v>421</v>
      </c>
      <c r="C11955" s="50" t="s">
        <v>16087</v>
      </c>
      <c r="D11955" s="50">
        <f>DAX__2019_2020__33[[#This Row],[Open]]*(DAX__2019_2020__33[[#This Row],[Adj Close]]/DAX__2019_2020__33[[#This Row],[Close]])</f>
        <v>23.964811118593339</v>
      </c>
      <c r="E11955" s="50" t="s">
        <v>26689</v>
      </c>
      <c r="F11955" s="50" t="s">
        <v>17160</v>
      </c>
      <c r="G11955" s="50" t="s">
        <v>17167</v>
      </c>
      <c r="H11955" s="50" t="s">
        <v>26690</v>
      </c>
      <c r="I11955" s="50">
        <f>(DAX__2019_2020__33[[#This Row],[Adj Close]]-DAX__2019_2020__33[[#This Row],[Adj Open]])/DAX__2019_2020__33[[#This Row],[Adj Open]]</f>
        <v>9.4410876132930647E-3</v>
      </c>
      <c r="J11955" s="50">
        <f>DAX__2019_2020__33[[#This Row],[Adj Close]]-DAX__2019_2020__33[[#This Row],[Adj Open]]</f>
        <v>0.22625388140665947</v>
      </c>
      <c r="K11955" s="50">
        <v>2484078</v>
      </c>
    </row>
    <row r="11956" spans="1:11" x14ac:dyDescent="0.3">
      <c r="A11956" s="51" t="str">
        <f t="shared" si="193"/>
        <v>RWE.DE</v>
      </c>
      <c r="B11956" s="52" t="s">
        <v>422</v>
      </c>
      <c r="C11956" s="50" t="s">
        <v>16387</v>
      </c>
      <c r="D11956" s="50">
        <f>DAX__2019_2020__33[[#This Row],[Open]]*(DAX__2019_2020__33[[#This Row],[Adj Close]]/DAX__2019_2020__33[[#This Row],[Close]])</f>
        <v>24.444469043290418</v>
      </c>
      <c r="E11956" s="50" t="s">
        <v>26500</v>
      </c>
      <c r="F11956" s="50" t="s">
        <v>26689</v>
      </c>
      <c r="G11956" s="50" t="s">
        <v>26507</v>
      </c>
      <c r="H11956" s="50" t="s">
        <v>26691</v>
      </c>
      <c r="I11956" s="50">
        <f>(DAX__2019_2020__33[[#This Row],[Adj Close]]-DAX__2019_2020__33[[#This Row],[Adj Open]])/DAX__2019_2020__33[[#This Row],[Adj Open]]</f>
        <v>4.442761940022283E-3</v>
      </c>
      <c r="J11956" s="50">
        <f>DAX__2019_2020__33[[#This Row],[Adj Close]]-DAX__2019_2020__33[[#This Row],[Adj Open]]</f>
        <v>0.10860095670958358</v>
      </c>
      <c r="K11956" s="50">
        <v>2443086</v>
      </c>
    </row>
    <row r="11957" spans="1:11" x14ac:dyDescent="0.3">
      <c r="A11957" s="51" t="str">
        <f t="shared" si="193"/>
        <v>RWE.DE</v>
      </c>
      <c r="B11957" s="52" t="s">
        <v>423</v>
      </c>
      <c r="C11957" s="50" t="s">
        <v>23559</v>
      </c>
      <c r="D11957" s="50">
        <f>DAX__2019_2020__33[[#This Row],[Open]]*(DAX__2019_2020__33[[#This Row],[Adj Close]]/DAX__2019_2020__33[[#This Row],[Close]])</f>
        <v>24.67977281613863</v>
      </c>
      <c r="E11957" s="50" t="s">
        <v>1708</v>
      </c>
      <c r="F11957" s="50" t="s">
        <v>17153</v>
      </c>
      <c r="G11957" s="50" t="s">
        <v>16179</v>
      </c>
      <c r="H11957" s="50" t="s">
        <v>26692</v>
      </c>
      <c r="I11957" s="50">
        <f>(DAX__2019_2020__33[[#This Row],[Adj Close]]-DAX__2019_2020__33[[#This Row],[Adj Open]])/DAX__2019_2020__33[[#This Row],[Adj Open]]</f>
        <v>-8.8008434176751107E-3</v>
      </c>
      <c r="J11957" s="50">
        <f>DAX__2019_2020__33[[#This Row],[Adj Close]]-DAX__2019_2020__33[[#This Row],[Adj Open]]</f>
        <v>-0.21720281613863079</v>
      </c>
      <c r="K11957" s="50">
        <v>2227406</v>
      </c>
    </row>
    <row r="11958" spans="1:11" x14ac:dyDescent="0.3">
      <c r="A11958" s="51" t="str">
        <f t="shared" si="193"/>
        <v>RWE.DE</v>
      </c>
      <c r="B11958" s="52" t="s">
        <v>424</v>
      </c>
      <c r="C11958" s="50" t="s">
        <v>16179</v>
      </c>
      <c r="D11958" s="50">
        <f>DAX__2019_2020__33[[#This Row],[Open]]*(DAX__2019_2020__33[[#This Row],[Adj Close]]/DAX__2019_2020__33[[#This Row],[Close]])</f>
        <v>24.462570250789387</v>
      </c>
      <c r="E11958" s="50" t="s">
        <v>17202</v>
      </c>
      <c r="F11958" s="50" t="s">
        <v>17173</v>
      </c>
      <c r="G11958" s="50" t="s">
        <v>26500</v>
      </c>
      <c r="H11958" s="50" t="s">
        <v>26693</v>
      </c>
      <c r="I11958" s="50">
        <f>(DAX__2019_2020__33[[#This Row],[Adj Close]]-DAX__2019_2020__33[[#This Row],[Adj Open]])/DAX__2019_2020__33[[#This Row],[Adj Open]]</f>
        <v>1.1098741727756571E-2</v>
      </c>
      <c r="J11958" s="50">
        <f>DAX__2019_2020__33[[#This Row],[Adj Close]]-DAX__2019_2020__33[[#This Row],[Adj Open]]</f>
        <v>0.27150374921061271</v>
      </c>
      <c r="K11958" s="50">
        <v>2929788</v>
      </c>
    </row>
    <row r="11959" spans="1:11" x14ac:dyDescent="0.3">
      <c r="A11959" s="51" t="str">
        <f t="shared" si="193"/>
        <v>RWE.DE</v>
      </c>
      <c r="B11959" s="52" t="s">
        <v>425</v>
      </c>
      <c r="C11959" s="50" t="s">
        <v>16387</v>
      </c>
      <c r="D11959" s="50">
        <f>DAX__2019_2020__33[[#This Row],[Open]]*(DAX__2019_2020__33[[#This Row],[Adj Close]]/DAX__2019_2020__33[[#This Row],[Close]])</f>
        <v>24.444469601845018</v>
      </c>
      <c r="E11959" s="50" t="s">
        <v>26484</v>
      </c>
      <c r="F11959" s="50" t="s">
        <v>16126</v>
      </c>
      <c r="G11959" s="50" t="s">
        <v>16180</v>
      </c>
      <c r="H11959" s="50" t="s">
        <v>26694</v>
      </c>
      <c r="I11959" s="50">
        <f>(DAX__2019_2020__33[[#This Row],[Adj Close]]-DAX__2019_2020__33[[#This Row],[Adj Open]])/DAX__2019_2020__33[[#This Row],[Adj Open]]</f>
        <v>3.3320992225102106E-3</v>
      </c>
      <c r="J11959" s="50">
        <f>DAX__2019_2020__33[[#This Row],[Adj Close]]-DAX__2019_2020__33[[#This Row],[Adj Open]]</f>
        <v>8.1451398154982257E-2</v>
      </c>
      <c r="K11959" s="50">
        <v>3171919</v>
      </c>
    </row>
    <row r="11960" spans="1:11" x14ac:dyDescent="0.3">
      <c r="A11960" s="51" t="str">
        <f t="shared" si="193"/>
        <v>RWE.DE</v>
      </c>
      <c r="B11960" s="52" t="s">
        <v>426</v>
      </c>
      <c r="C11960" s="50" t="s">
        <v>17200</v>
      </c>
      <c r="D11960" s="50">
        <f>DAX__2019_2020__33[[#This Row],[Open]]*(DAX__2019_2020__33[[#This Row],[Adj Close]]/DAX__2019_2020__33[[#This Row],[Close]])</f>
        <v>25.114181522349181</v>
      </c>
      <c r="E11960" s="50" t="s">
        <v>17200</v>
      </c>
      <c r="F11960" s="50" t="s">
        <v>16127</v>
      </c>
      <c r="G11960" s="50" t="s">
        <v>17192</v>
      </c>
      <c r="H11960" s="50" t="s">
        <v>26695</v>
      </c>
      <c r="I11960" s="50">
        <f>(DAX__2019_2020__33[[#This Row],[Adj Close]]-DAX__2019_2020__33[[#This Row],[Adj Open]])/DAX__2019_2020__33[[#This Row],[Adj Open]]</f>
        <v>-3.3873909909909898E-2</v>
      </c>
      <c r="J11960" s="50">
        <f>DAX__2019_2020__33[[#This Row],[Adj Close]]-DAX__2019_2020__33[[#This Row],[Adj Open]]</f>
        <v>-0.85071552234918002</v>
      </c>
      <c r="K11960" s="50">
        <v>4097927</v>
      </c>
    </row>
    <row r="11961" spans="1:11" x14ac:dyDescent="0.3">
      <c r="A11961" s="51" t="str">
        <f t="shared" si="193"/>
        <v>RWE.DE</v>
      </c>
      <c r="B11961" s="52" t="s">
        <v>427</v>
      </c>
      <c r="C11961" s="50" t="s">
        <v>16152</v>
      </c>
      <c r="D11961" s="50">
        <f>DAX__2019_2020__33[[#This Row],[Open]]*(DAX__2019_2020__33[[#This Row],[Adj Close]]/DAX__2019_2020__33[[#This Row],[Close]])</f>
        <v>24.435420736905343</v>
      </c>
      <c r="E11961" s="50" t="s">
        <v>26696</v>
      </c>
      <c r="F11961" s="50" t="s">
        <v>16152</v>
      </c>
      <c r="G11961" s="50" t="s">
        <v>17202</v>
      </c>
      <c r="H11961" s="50" t="s">
        <v>26697</v>
      </c>
      <c r="I11961" s="50">
        <f>(DAX__2019_2020__33[[#This Row],[Adj Close]]-DAX__2019_2020__33[[#This Row],[Adj Open]])/DAX__2019_2020__33[[#This Row],[Adj Open]]</f>
        <v>1.7037000000000056E-2</v>
      </c>
      <c r="J11961" s="50">
        <f>DAX__2019_2020__33[[#This Row],[Adj Close]]-DAX__2019_2020__33[[#This Row],[Adj Open]]</f>
        <v>0.41630626309465768</v>
      </c>
      <c r="K11961" s="50">
        <v>4538179</v>
      </c>
    </row>
    <row r="11962" spans="1:11" x14ac:dyDescent="0.3">
      <c r="A11962" s="51" t="str">
        <f t="shared" si="193"/>
        <v>RWE.DE</v>
      </c>
      <c r="B11962" s="52" t="s">
        <v>428</v>
      </c>
      <c r="C11962" s="50" t="s">
        <v>17198</v>
      </c>
      <c r="D11962" s="50">
        <f>DAX__2019_2020__33[[#This Row],[Open]]*(DAX__2019_2020__33[[#This Row],[Adj Close]]/DAX__2019_2020__33[[#This Row],[Close]])</f>
        <v>25.304232377611925</v>
      </c>
      <c r="E11962" s="50" t="s">
        <v>16472</v>
      </c>
      <c r="F11962" s="50" t="s">
        <v>26527</v>
      </c>
      <c r="G11962" s="50" t="s">
        <v>16591</v>
      </c>
      <c r="H11962" s="50" t="s">
        <v>26698</v>
      </c>
      <c r="I11962" s="50">
        <f>(DAX__2019_2020__33[[#This Row],[Adj Close]]-DAX__2019_2020__33[[#This Row],[Adj Open]])/DAX__2019_2020__33[[#This Row],[Adj Open]]</f>
        <v>2.6824035294135826E-2</v>
      </c>
      <c r="J11962" s="50">
        <f>DAX__2019_2020__33[[#This Row],[Adj Close]]-DAX__2019_2020__33[[#This Row],[Adj Open]]</f>
        <v>0.6787616223880768</v>
      </c>
      <c r="K11962" s="50">
        <v>3566119</v>
      </c>
    </row>
    <row r="11963" spans="1:11" x14ac:dyDescent="0.3">
      <c r="A11963" s="51" t="str">
        <f t="shared" si="193"/>
        <v>RWE.DE</v>
      </c>
      <c r="B11963" s="52" t="s">
        <v>429</v>
      </c>
      <c r="C11963" s="50" t="s">
        <v>26699</v>
      </c>
      <c r="D11963" s="50">
        <f>DAX__2019_2020__33[[#This Row],[Open]]*(DAX__2019_2020__33[[#This Row],[Adj Close]]/DAX__2019_2020__33[[#This Row],[Close]])</f>
        <v>26.200199670905331</v>
      </c>
      <c r="E11963" s="50" t="s">
        <v>16242</v>
      </c>
      <c r="F11963" s="50" t="s">
        <v>16191</v>
      </c>
      <c r="G11963" s="50" t="s">
        <v>16455</v>
      </c>
      <c r="H11963" s="50" t="s">
        <v>26700</v>
      </c>
      <c r="I11963" s="50">
        <f>(DAX__2019_2020__33[[#This Row],[Adj Close]]-DAX__2019_2020__33[[#This Row],[Adj Open]])/DAX__2019_2020__33[[#This Row],[Adj Open]]</f>
        <v>-2.1761691821703177E-2</v>
      </c>
      <c r="J11963" s="50">
        <f>DAX__2019_2020__33[[#This Row],[Adj Close]]-DAX__2019_2020__33[[#This Row],[Adj Open]]</f>
        <v>-0.57016067090533085</v>
      </c>
      <c r="K11963" s="50">
        <v>2933359</v>
      </c>
    </row>
    <row r="11964" spans="1:11" x14ac:dyDescent="0.3">
      <c r="A11964" s="51" t="str">
        <f t="shared" si="193"/>
        <v>RWE.DE</v>
      </c>
      <c r="B11964" s="52" t="s">
        <v>430</v>
      </c>
      <c r="C11964" s="50" t="s">
        <v>16469</v>
      </c>
      <c r="D11964" s="50">
        <f>DAX__2019_2020__33[[#This Row],[Open]]*(DAX__2019_2020__33[[#This Row],[Adj Close]]/DAX__2019_2020__33[[#This Row],[Close]])</f>
        <v>25.575739817677643</v>
      </c>
      <c r="E11964" s="50" t="s">
        <v>16227</v>
      </c>
      <c r="F11964" s="50" t="s">
        <v>26696</v>
      </c>
      <c r="G11964" s="50" t="s">
        <v>16225</v>
      </c>
      <c r="H11964" s="50" t="s">
        <v>26701</v>
      </c>
      <c r="I11964" s="50">
        <f>(DAX__2019_2020__33[[#This Row],[Adj Close]]-DAX__2019_2020__33[[#This Row],[Adj Open]])/DAX__2019_2020__33[[#This Row],[Adj Open]]</f>
        <v>2.0877565463552673E-2</v>
      </c>
      <c r="J11964" s="50">
        <f>DAX__2019_2020__33[[#This Row],[Adj Close]]-DAX__2019_2020__33[[#This Row],[Adj Open]]</f>
        <v>0.53395918232235573</v>
      </c>
      <c r="K11964" s="50">
        <v>3149171</v>
      </c>
    </row>
    <row r="11965" spans="1:11" x14ac:dyDescent="0.3">
      <c r="A11965" s="51" t="str">
        <f t="shared" si="193"/>
        <v>RWE.DE</v>
      </c>
      <c r="B11965" s="52" t="s">
        <v>431</v>
      </c>
      <c r="C11965" s="50" t="s">
        <v>17215</v>
      </c>
      <c r="D11965" s="50">
        <f>DAX__2019_2020__33[[#This Row],[Open]]*(DAX__2019_2020__33[[#This Row],[Adj Close]]/DAX__2019_2020__33[[#This Row],[Close]])</f>
        <v>25.955844306450299</v>
      </c>
      <c r="E11965" s="50" t="s">
        <v>1625</v>
      </c>
      <c r="F11965" s="50" t="s">
        <v>16233</v>
      </c>
      <c r="G11965" s="50" t="s">
        <v>16203</v>
      </c>
      <c r="H11965" s="50" t="s">
        <v>26702</v>
      </c>
      <c r="I11965" s="50">
        <f>(DAX__2019_2020__33[[#This Row],[Adj Close]]-DAX__2019_2020__33[[#This Row],[Adj Open]])/DAX__2019_2020__33[[#This Row],[Adj Open]]</f>
        <v>6.2761854951186458E-3</v>
      </c>
      <c r="J11965" s="50">
        <f>DAX__2019_2020__33[[#This Row],[Adj Close]]-DAX__2019_2020__33[[#This Row],[Adj Open]]</f>
        <v>0.16290369354970125</v>
      </c>
      <c r="K11965" s="50">
        <v>1742172</v>
      </c>
    </row>
    <row r="11966" spans="1:11" x14ac:dyDescent="0.3">
      <c r="A11966" s="51" t="str">
        <f t="shared" si="193"/>
        <v>RWE.DE</v>
      </c>
      <c r="B11966" s="52" t="s">
        <v>432</v>
      </c>
      <c r="C11966" s="50" t="s">
        <v>16194</v>
      </c>
      <c r="D11966" s="50">
        <f>DAX__2019_2020__33[[#This Row],[Open]]*(DAX__2019_2020__33[[#This Row],[Adj Close]]/DAX__2019_2020__33[[#This Row],[Close]])</f>
        <v>25.702439605301734</v>
      </c>
      <c r="E11966" s="50" t="s">
        <v>16497</v>
      </c>
      <c r="F11966" s="50" t="s">
        <v>26703</v>
      </c>
      <c r="G11966" s="50" t="s">
        <v>1683</v>
      </c>
      <c r="H11966" s="50" t="s">
        <v>26704</v>
      </c>
      <c r="I11966" s="50">
        <f>(DAX__2019_2020__33[[#This Row],[Adj Close]]-DAX__2019_2020__33[[#This Row],[Adj Open]])/DAX__2019_2020__33[[#This Row],[Adj Open]]</f>
        <v>2.5704190140845167E-2</v>
      </c>
      <c r="J11966" s="50">
        <f>DAX__2019_2020__33[[#This Row],[Adj Close]]-DAX__2019_2020__33[[#This Row],[Adj Open]]</f>
        <v>0.66066039469826521</v>
      </c>
      <c r="K11966" s="50">
        <v>2058336</v>
      </c>
    </row>
    <row r="11967" spans="1:11" x14ac:dyDescent="0.3">
      <c r="A11967" s="51" t="str">
        <f t="shared" si="193"/>
        <v>RWE.DE</v>
      </c>
      <c r="B11967" s="52" t="s">
        <v>433</v>
      </c>
      <c r="C11967" s="50" t="s">
        <v>16222</v>
      </c>
      <c r="D11967" s="50">
        <f>DAX__2019_2020__33[[#This Row],[Open]]*(DAX__2019_2020__33[[#This Row],[Adj Close]]/DAX__2019_2020__33[[#This Row],[Close]])</f>
        <v>26.634606528348566</v>
      </c>
      <c r="E11967" s="50" t="s">
        <v>26705</v>
      </c>
      <c r="F11967" s="50" t="s">
        <v>1630</v>
      </c>
      <c r="G11967" s="50" t="s">
        <v>26705</v>
      </c>
      <c r="H11967" s="50" t="s">
        <v>26706</v>
      </c>
      <c r="I11967" s="50">
        <f>(DAX__2019_2020__33[[#This Row],[Adj Close]]-DAX__2019_2020__33[[#This Row],[Adj Open]])/DAX__2019_2020__33[[#This Row],[Adj Open]]</f>
        <v>1.8348589874277958E-2</v>
      </c>
      <c r="J11967" s="50">
        <f>DAX__2019_2020__33[[#This Row],[Adj Close]]-DAX__2019_2020__33[[#This Row],[Adj Open]]</f>
        <v>0.48870747165143413</v>
      </c>
      <c r="K11967" s="50">
        <v>1957524</v>
      </c>
    </row>
    <row r="11968" spans="1:11" x14ac:dyDescent="0.3">
      <c r="A11968" s="51" t="str">
        <f t="shared" si="193"/>
        <v>RWE.DE</v>
      </c>
      <c r="B11968" s="52" t="s">
        <v>434</v>
      </c>
      <c r="C11968" s="50" t="s">
        <v>26707</v>
      </c>
      <c r="D11968" s="50">
        <f>DAX__2019_2020__33[[#This Row],[Open]]*(DAX__2019_2020__33[[#This Row],[Adj Close]]/DAX__2019_2020__33[[#This Row],[Close]])</f>
        <v>27.675374102598791</v>
      </c>
      <c r="E11968" s="50" t="s">
        <v>16297</v>
      </c>
      <c r="F11968" s="50" t="s">
        <v>1762</v>
      </c>
      <c r="G11968" s="50" t="s">
        <v>16219</v>
      </c>
      <c r="H11968" s="50" t="s">
        <v>26708</v>
      </c>
      <c r="I11968" s="50">
        <f>(DAX__2019_2020__33[[#This Row],[Adj Close]]-DAX__2019_2020__33[[#This Row],[Adj Open]])/DAX__2019_2020__33[[#This Row],[Adj Open]]</f>
        <v>-2.3217756703727988E-2</v>
      </c>
      <c r="J11968" s="50">
        <f>DAX__2019_2020__33[[#This Row],[Adj Close]]-DAX__2019_2020__33[[#This Row],[Adj Open]]</f>
        <v>-0.64256010259879304</v>
      </c>
      <c r="K11968" s="50">
        <v>3565815</v>
      </c>
    </row>
    <row r="11969" spans="1:11" x14ac:dyDescent="0.3">
      <c r="A11969" s="51" t="str">
        <f t="shared" si="193"/>
        <v>RWE.DE</v>
      </c>
      <c r="B11969" s="52" t="s">
        <v>435</v>
      </c>
      <c r="C11969" s="50" t="s">
        <v>1743</v>
      </c>
      <c r="D11969" s="50">
        <f>DAX__2019_2020__33[[#This Row],[Open]]*(DAX__2019_2020__33[[#This Row],[Adj Close]]/DAX__2019_2020__33[[#This Row],[Close]])</f>
        <v>27.041865365512503</v>
      </c>
      <c r="E11969" s="50" t="s">
        <v>16539</v>
      </c>
      <c r="F11969" s="50" t="s">
        <v>16241</v>
      </c>
      <c r="G11969" s="50" t="s">
        <v>16204</v>
      </c>
      <c r="H11969" s="50" t="s">
        <v>26709</v>
      </c>
      <c r="I11969" s="50">
        <f>(DAX__2019_2020__33[[#This Row],[Adj Close]]-DAX__2019_2020__33[[#This Row],[Adj Open]])/DAX__2019_2020__33[[#This Row],[Adj Open]]</f>
        <v>-1.7737584261632706E-2</v>
      </c>
      <c r="J11969" s="50">
        <f>DAX__2019_2020__33[[#This Row],[Adj Close]]-DAX__2019_2020__33[[#This Row],[Adj Open]]</f>
        <v>-0.47965736551250515</v>
      </c>
      <c r="K11969" s="50">
        <v>3348143</v>
      </c>
    </row>
    <row r="11970" spans="1:11" x14ac:dyDescent="0.3">
      <c r="A11970" s="51" t="str">
        <f t="shared" si="193"/>
        <v>RWE.DE</v>
      </c>
      <c r="B11970" s="52" t="s">
        <v>436</v>
      </c>
      <c r="C11970" s="50" t="s">
        <v>16490</v>
      </c>
      <c r="D11970" s="50">
        <f>DAX__2019_2020__33[[#This Row],[Open]]*(DAX__2019_2020__33[[#This Row],[Adj Close]]/DAX__2019_2020__33[[#This Row],[Close]])</f>
        <v>26.779408850894633</v>
      </c>
      <c r="E11970" s="50" t="s">
        <v>16336</v>
      </c>
      <c r="F11970" s="50" t="s">
        <v>16222</v>
      </c>
      <c r="G11970" s="50" t="s">
        <v>16267</v>
      </c>
      <c r="H11970" s="50" t="s">
        <v>26710</v>
      </c>
      <c r="I11970" s="50">
        <f>(DAX__2019_2020__33[[#This Row],[Adj Close]]-DAX__2019_2020__33[[#This Row],[Adj Open]])/DAX__2019_2020__33[[#This Row],[Adj Open]]</f>
        <v>1.9939168638053385E-2</v>
      </c>
      <c r="J11970" s="50">
        <f>DAX__2019_2020__33[[#This Row],[Adj Close]]-DAX__2019_2020__33[[#This Row],[Adj Open]]</f>
        <v>0.53395914910536746</v>
      </c>
      <c r="K11970" s="50">
        <v>2948354</v>
      </c>
    </row>
    <row r="11971" spans="1:11" x14ac:dyDescent="0.3">
      <c r="A11971" s="51" t="str">
        <f t="shared" si="193"/>
        <v>RWE.DE</v>
      </c>
      <c r="B11971" s="52" t="s">
        <v>437</v>
      </c>
      <c r="C11971" s="50" t="s">
        <v>26711</v>
      </c>
      <c r="D11971" s="50">
        <f>DAX__2019_2020__33[[#This Row],[Open]]*(DAX__2019_2020__33[[#This Row],[Adj Close]]/DAX__2019_2020__33[[#This Row],[Close]])</f>
        <v>27.159515507569132</v>
      </c>
      <c r="E11971" s="50" t="s">
        <v>26712</v>
      </c>
      <c r="F11971" s="50" t="s">
        <v>17013</v>
      </c>
      <c r="G11971" s="50" t="s">
        <v>1772</v>
      </c>
      <c r="H11971" s="50" t="s">
        <v>26713</v>
      </c>
      <c r="I11971" s="50">
        <f>(DAX__2019_2020__33[[#This Row],[Adj Close]]-DAX__2019_2020__33[[#This Row],[Adj Open]])/DAX__2019_2020__33[[#This Row],[Adj Open]]</f>
        <v>-7.3308563812062499E-3</v>
      </c>
      <c r="J11971" s="50">
        <f>DAX__2019_2020__33[[#This Row],[Adj Close]]-DAX__2019_2020__33[[#This Row],[Adj Open]]</f>
        <v>-0.19910250756913328</v>
      </c>
      <c r="K11971" s="50">
        <v>4200570</v>
      </c>
    </row>
    <row r="11972" spans="1:11" x14ac:dyDescent="0.3">
      <c r="A11972" s="51" t="str">
        <f t="shared" si="193"/>
        <v>RWE.DE</v>
      </c>
      <c r="B11972" s="52" t="s">
        <v>438</v>
      </c>
      <c r="C11972" s="50" t="s">
        <v>26714</v>
      </c>
      <c r="D11972" s="50">
        <f>DAX__2019_2020__33[[#This Row],[Open]]*(DAX__2019_2020__33[[#This Row],[Adj Close]]/DAX__2019_2020__33[[#This Row],[Close]])</f>
        <v>27.204766651051528</v>
      </c>
      <c r="E11972" s="50" t="s">
        <v>16295</v>
      </c>
      <c r="F11972" s="50" t="s">
        <v>16285</v>
      </c>
      <c r="G11972" s="50" t="s">
        <v>16290</v>
      </c>
      <c r="H11972" s="50" t="s">
        <v>26715</v>
      </c>
      <c r="I11972" s="50">
        <f>(DAX__2019_2020__33[[#This Row],[Adj Close]]-DAX__2019_2020__33[[#This Row],[Adj Open]])/DAX__2019_2020__33[[#This Row],[Adj Open]]</f>
        <v>1.1643413560991767E-2</v>
      </c>
      <c r="J11972" s="50">
        <f>DAX__2019_2020__33[[#This Row],[Adj Close]]-DAX__2019_2020__33[[#This Row],[Adj Open]]</f>
        <v>0.31675634894846993</v>
      </c>
      <c r="K11972" s="50">
        <v>3087955</v>
      </c>
    </row>
    <row r="11973" spans="1:11" x14ac:dyDescent="0.3">
      <c r="A11973" s="51" t="str">
        <f t="shared" si="193"/>
        <v>RWE.DE</v>
      </c>
      <c r="B11973" s="52" t="s">
        <v>439</v>
      </c>
      <c r="C11973" s="50" t="s">
        <v>17011</v>
      </c>
      <c r="D11973" s="50">
        <f>DAX__2019_2020__33[[#This Row],[Open]]*(DAX__2019_2020__33[[#This Row],[Adj Close]]/DAX__2019_2020__33[[#This Row],[Close]])</f>
        <v>27.693475527479471</v>
      </c>
      <c r="E11973" s="50" t="s">
        <v>26716</v>
      </c>
      <c r="F11973" s="50" t="s">
        <v>23660</v>
      </c>
      <c r="G11973" s="50" t="s">
        <v>16711</v>
      </c>
      <c r="H11973" s="50" t="s">
        <v>26717</v>
      </c>
      <c r="I11973" s="50">
        <f>(DAX__2019_2020__33[[#This Row],[Adj Close]]-DAX__2019_2020__33[[#This Row],[Adj Open]])/DAX__2019_2020__33[[#This Row],[Adj Open]]</f>
        <v>3.4640522875816988E-2</v>
      </c>
      <c r="J11973" s="50">
        <f>DAX__2019_2020__33[[#This Row],[Adj Close]]-DAX__2019_2020__33[[#This Row],[Adj Open]]</f>
        <v>0.95931647252053054</v>
      </c>
      <c r="K11973" s="50">
        <v>4516560</v>
      </c>
    </row>
    <row r="11974" spans="1:11" x14ac:dyDescent="0.3">
      <c r="A11974" s="51" t="str">
        <f t="shared" si="193"/>
        <v>RWE.DE</v>
      </c>
      <c r="B11974" s="52" t="s">
        <v>440</v>
      </c>
      <c r="C11974" s="50" t="s">
        <v>17259</v>
      </c>
      <c r="D11974" s="50">
        <f>DAX__2019_2020__33[[#This Row],[Open]]*(DAX__2019_2020__33[[#This Row],[Adj Close]]/DAX__2019_2020__33[[#This Row],[Close]])</f>
        <v>28.589439290495694</v>
      </c>
      <c r="E11974" s="50" t="s">
        <v>16732</v>
      </c>
      <c r="F11974" s="50" t="s">
        <v>21462</v>
      </c>
      <c r="G11974" s="50" t="s">
        <v>1751</v>
      </c>
      <c r="H11974" s="50" t="s">
        <v>26718</v>
      </c>
      <c r="I11974" s="50">
        <f>(DAX__2019_2020__33[[#This Row],[Adj Close]]-DAX__2019_2020__33[[#This Row],[Adj Open]])/DAX__2019_2020__33[[#This Row],[Adj Open]]</f>
        <v>-1.2662203228869915E-2</v>
      </c>
      <c r="J11974" s="50">
        <f>DAX__2019_2020__33[[#This Row],[Adj Close]]-DAX__2019_2020__33[[#This Row],[Adj Open]]</f>
        <v>-0.36200529049569496</v>
      </c>
      <c r="K11974" s="50">
        <v>2925301</v>
      </c>
    </row>
    <row r="11975" spans="1:11" x14ac:dyDescent="0.3">
      <c r="A11975" s="51" t="str">
        <f t="shared" si="193"/>
        <v>RWE.DE</v>
      </c>
      <c r="B11975" s="52" t="s">
        <v>441</v>
      </c>
      <c r="C11975" s="50" t="s">
        <v>1845</v>
      </c>
      <c r="D11975" s="50">
        <f>DAX__2019_2020__33[[#This Row],[Open]]*(DAX__2019_2020__33[[#This Row],[Adj Close]]/DAX__2019_2020__33[[#This Row],[Close]])</f>
        <v>28.399384246300333</v>
      </c>
      <c r="E11975" s="50" t="s">
        <v>17252</v>
      </c>
      <c r="F11975" s="50" t="s">
        <v>1812</v>
      </c>
      <c r="G11975" s="50" t="s">
        <v>16538</v>
      </c>
      <c r="H11975" s="50" t="s">
        <v>26719</v>
      </c>
      <c r="I11975" s="50">
        <f>(DAX__2019_2020__33[[#This Row],[Adj Close]]-DAX__2019_2020__33[[#This Row],[Adj Open]])/DAX__2019_2020__33[[#This Row],[Adj Open]]</f>
        <v>-3.1230051983112024E-2</v>
      </c>
      <c r="J11975" s="50">
        <f>DAX__2019_2020__33[[#This Row],[Adj Close]]-DAX__2019_2020__33[[#This Row],[Adj Open]]</f>
        <v>-0.88691424630033211</v>
      </c>
      <c r="K11975" s="50">
        <v>4664778</v>
      </c>
    </row>
    <row r="11976" spans="1:11" x14ac:dyDescent="0.3">
      <c r="A11976" s="51" t="str">
        <f t="shared" si="193"/>
        <v>RWE.DE</v>
      </c>
      <c r="B11976" s="52" t="s">
        <v>442</v>
      </c>
      <c r="C11976" s="50" t="s">
        <v>16541</v>
      </c>
      <c r="D11976" s="50">
        <f>DAX__2019_2020__33[[#This Row],[Open]]*(DAX__2019_2020__33[[#This Row],[Adj Close]]/DAX__2019_2020__33[[#This Row],[Close]])</f>
        <v>27.340517946927509</v>
      </c>
      <c r="E11976" s="50" t="s">
        <v>16639</v>
      </c>
      <c r="F11976" s="50" t="s">
        <v>16670</v>
      </c>
      <c r="G11976" s="50" t="s">
        <v>1833</v>
      </c>
      <c r="H11976" s="50" t="s">
        <v>26720</v>
      </c>
      <c r="I11976" s="50">
        <f>(DAX__2019_2020__33[[#This Row],[Adj Close]]-DAX__2019_2020__33[[#This Row],[Adj Open]])/DAX__2019_2020__33[[#This Row],[Adj Open]]</f>
        <v>2.184713743287434E-2</v>
      </c>
      <c r="J11976" s="50">
        <f>DAX__2019_2020__33[[#This Row],[Adj Close]]-DAX__2019_2020__33[[#This Row],[Adj Open]]</f>
        <v>0.59731205307249269</v>
      </c>
      <c r="K11976" s="50">
        <v>3308279</v>
      </c>
    </row>
    <row r="11977" spans="1:11" x14ac:dyDescent="0.3">
      <c r="A11977" s="51" t="str">
        <f t="shared" si="193"/>
        <v>RWE.DE</v>
      </c>
      <c r="B11977" s="52" t="s">
        <v>443</v>
      </c>
      <c r="C11977" s="50" t="s">
        <v>26721</v>
      </c>
      <c r="D11977" s="50">
        <f>DAX__2019_2020__33[[#This Row],[Open]]*(DAX__2019_2020__33[[#This Row],[Adj Close]]/DAX__2019_2020__33[[#This Row],[Close]])</f>
        <v>27.974029986381414</v>
      </c>
      <c r="E11977" s="50" t="s">
        <v>17236</v>
      </c>
      <c r="F11977" s="50" t="s">
        <v>16501</v>
      </c>
      <c r="G11977" s="50" t="s">
        <v>17233</v>
      </c>
      <c r="H11977" s="50" t="s">
        <v>26722</v>
      </c>
      <c r="I11977" s="50">
        <f>(DAX__2019_2020__33[[#This Row],[Adj Close]]-DAX__2019_2020__33[[#This Row],[Adj Open]])/DAX__2019_2020__33[[#This Row],[Adj Open]]</f>
        <v>-3.5587220964089297E-2</v>
      </c>
      <c r="J11977" s="50">
        <f>DAX__2019_2020__33[[#This Row],[Adj Close]]-DAX__2019_2020__33[[#This Row],[Adj Open]]</f>
        <v>-0.9955179863814152</v>
      </c>
      <c r="K11977" s="50">
        <v>5063497</v>
      </c>
    </row>
    <row r="11978" spans="1:11" x14ac:dyDescent="0.3">
      <c r="A11978" s="51" t="str">
        <f t="shared" si="193"/>
        <v>RWE.DE</v>
      </c>
      <c r="B11978" s="52" t="s">
        <v>444</v>
      </c>
      <c r="C11978" s="50" t="s">
        <v>16285</v>
      </c>
      <c r="D11978" s="50">
        <f>DAX__2019_2020__33[[#This Row],[Open]]*(DAX__2019_2020__33[[#This Row],[Adj Close]]/DAX__2019_2020__33[[#This Row],[Close]])</f>
        <v>27.150465627230787</v>
      </c>
      <c r="E11978" s="50" t="s">
        <v>16647</v>
      </c>
      <c r="F11978" s="50" t="s">
        <v>16615</v>
      </c>
      <c r="G11978" s="50" t="s">
        <v>26723</v>
      </c>
      <c r="H11978" s="50" t="s">
        <v>26724</v>
      </c>
      <c r="I11978" s="50">
        <f>(DAX__2019_2020__33[[#This Row],[Adj Close]]-DAX__2019_2020__33[[#This Row],[Adj Open]])/DAX__2019_2020__33[[#This Row],[Adj Open]]</f>
        <v>2.0333366666666606E-2</v>
      </c>
      <c r="J11978" s="50">
        <f>DAX__2019_2020__33[[#This Row],[Adj Close]]-DAX__2019_2020__33[[#This Row],[Adj Open]]</f>
        <v>0.55206037276921194</v>
      </c>
      <c r="K11978" s="50">
        <v>3523233</v>
      </c>
    </row>
    <row r="11979" spans="1:11" x14ac:dyDescent="0.3">
      <c r="A11979" s="51" t="str">
        <f t="shared" si="193"/>
        <v>RWE.DE</v>
      </c>
      <c r="B11979" s="52" t="s">
        <v>445</v>
      </c>
      <c r="C11979" s="50" t="s">
        <v>1812</v>
      </c>
      <c r="D11979" s="50">
        <f>DAX__2019_2020__33[[#This Row],[Open]]*(DAX__2019_2020__33[[#This Row],[Adj Close]]/DAX__2019_2020__33[[#This Row],[Close]])</f>
        <v>27.40387172208872</v>
      </c>
      <c r="E11979" s="50" t="s">
        <v>21480</v>
      </c>
      <c r="F11979" s="50" t="s">
        <v>23632</v>
      </c>
      <c r="G11979" s="50" t="s">
        <v>23632</v>
      </c>
      <c r="H11979" s="50" t="s">
        <v>26725</v>
      </c>
      <c r="I11979" s="50">
        <f>(DAX__2019_2020__33[[#This Row],[Adj Close]]-DAX__2019_2020__33[[#This Row],[Adj Open]])/DAX__2019_2020__33[[#This Row],[Adj Open]]</f>
        <v>-2.5099107493424425E-2</v>
      </c>
      <c r="J11979" s="50">
        <f>DAX__2019_2020__33[[#This Row],[Adj Close]]-DAX__2019_2020__33[[#This Row],[Adj Open]]</f>
        <v>-0.68781272208871869</v>
      </c>
      <c r="K11979" s="50">
        <v>2637856</v>
      </c>
    </row>
    <row r="11980" spans="1:11" x14ac:dyDescent="0.3">
      <c r="A11980" s="51" t="str">
        <f t="shared" si="193"/>
        <v>RWE.DE</v>
      </c>
      <c r="B11980" s="52" t="s">
        <v>446</v>
      </c>
      <c r="C11980" s="50" t="s">
        <v>16213</v>
      </c>
      <c r="D11980" s="50">
        <f>DAX__2019_2020__33[[#This Row],[Open]]*(DAX__2019_2020__33[[#This Row],[Adj Close]]/DAX__2019_2020__33[[#This Row],[Close]])</f>
        <v>26.607456437459376</v>
      </c>
      <c r="E11980" s="50" t="s">
        <v>16609</v>
      </c>
      <c r="F11980" s="50" t="s">
        <v>16204</v>
      </c>
      <c r="G11980" s="50" t="s">
        <v>1732</v>
      </c>
      <c r="H11980" s="50" t="s">
        <v>26726</v>
      </c>
      <c r="I11980" s="50">
        <f>(DAX__2019_2020__33[[#This Row],[Adj Close]]-DAX__2019_2020__33[[#This Row],[Adj Open]])/DAX__2019_2020__33[[#This Row],[Adj Open]]</f>
        <v>1.0204115646258666E-2</v>
      </c>
      <c r="J11980" s="50">
        <f>DAX__2019_2020__33[[#This Row],[Adj Close]]-DAX__2019_2020__33[[#This Row],[Adj Open]]</f>
        <v>0.27150556254062508</v>
      </c>
      <c r="K11980" s="50">
        <v>2669084</v>
      </c>
    </row>
    <row r="11981" spans="1:11" x14ac:dyDescent="0.3">
      <c r="A11981" s="51" t="str">
        <f t="shared" si="193"/>
        <v>RWE.DE</v>
      </c>
      <c r="B11981" s="52" t="s">
        <v>447</v>
      </c>
      <c r="C11981" s="50" t="s">
        <v>16562</v>
      </c>
      <c r="D11981" s="50">
        <f>DAX__2019_2020__33[[#This Row],[Open]]*(DAX__2019_2020__33[[#This Row],[Adj Close]]/DAX__2019_2020__33[[#This Row],[Close]])</f>
        <v>26.335952055996184</v>
      </c>
      <c r="E11981" s="50" t="s">
        <v>16495</v>
      </c>
      <c r="F11981" s="50" t="s">
        <v>16583</v>
      </c>
      <c r="G11981" s="50" t="s">
        <v>26727</v>
      </c>
      <c r="H11981" s="50" t="s">
        <v>26728</v>
      </c>
      <c r="I11981" s="50">
        <f>(DAX__2019_2020__33[[#This Row],[Adj Close]]-DAX__2019_2020__33[[#This Row],[Adj Open]])/DAX__2019_2020__33[[#This Row],[Adj Open]]</f>
        <v>8.9347422680411698E-3</v>
      </c>
      <c r="J11981" s="50">
        <f>DAX__2019_2020__33[[#This Row],[Adj Close]]-DAX__2019_2020__33[[#This Row],[Adj Open]]</f>
        <v>0.23530494400381485</v>
      </c>
      <c r="K11981" s="50">
        <v>2486547</v>
      </c>
    </row>
    <row r="11982" spans="1:11" x14ac:dyDescent="0.3">
      <c r="A11982" s="51" t="str">
        <f t="shared" si="193"/>
        <v>RWE.DE</v>
      </c>
      <c r="B11982" s="52" t="s">
        <v>448</v>
      </c>
      <c r="C11982" s="50" t="s">
        <v>26729</v>
      </c>
      <c r="D11982" s="50">
        <f>DAX__2019_2020__33[[#This Row],[Open]]*(DAX__2019_2020__33[[#This Row],[Adj Close]]/DAX__2019_2020__33[[#This Row],[Close]])</f>
        <v>27.132365677736235</v>
      </c>
      <c r="E11982" s="50" t="s">
        <v>16295</v>
      </c>
      <c r="F11982" s="50" t="s">
        <v>1813</v>
      </c>
      <c r="G11982" s="50" t="s">
        <v>1765</v>
      </c>
      <c r="H11982" s="50" t="s">
        <v>26730</v>
      </c>
      <c r="I11982" s="50">
        <f>(DAX__2019_2020__33[[#This Row],[Adj Close]]-DAX__2019_2020__33[[#This Row],[Adj Open]])/DAX__2019_2020__33[[#This Row],[Adj Open]]</f>
        <v>7.3382588392261559E-3</v>
      </c>
      <c r="J11982" s="50">
        <f>DAX__2019_2020__33[[#This Row],[Adj Close]]-DAX__2019_2020__33[[#This Row],[Adj Open]]</f>
        <v>0.19910432226376429</v>
      </c>
      <c r="K11982" s="50">
        <v>3577227</v>
      </c>
    </row>
    <row r="11983" spans="1:11" x14ac:dyDescent="0.3">
      <c r="A11983" s="51" t="str">
        <f t="shared" si="193"/>
        <v>RWE.DE</v>
      </c>
      <c r="B11983" s="52" t="s">
        <v>449</v>
      </c>
      <c r="C11983" s="50" t="s">
        <v>26707</v>
      </c>
      <c r="D11983" s="50">
        <f>DAX__2019_2020__33[[#This Row],[Open]]*(DAX__2019_2020__33[[#This Row],[Adj Close]]/DAX__2019_2020__33[[#This Row],[Close]])</f>
        <v>27.675374988454355</v>
      </c>
      <c r="E11983" s="50" t="s">
        <v>26586</v>
      </c>
      <c r="F11983" s="50" t="s">
        <v>1842</v>
      </c>
      <c r="G11983" s="50" t="s">
        <v>1795</v>
      </c>
      <c r="H11983" s="50" t="s">
        <v>26731</v>
      </c>
      <c r="I11983" s="50">
        <f>(DAX__2019_2020__33[[#This Row],[Adj Close]]-DAX__2019_2020__33[[#This Row],[Adj Open]])/DAX__2019_2020__33[[#This Row],[Adj Open]]</f>
        <v>6.5402550686723274E-3</v>
      </c>
      <c r="J11983" s="50">
        <f>DAX__2019_2020__33[[#This Row],[Adj Close]]-DAX__2019_2020__33[[#This Row],[Adj Open]]</f>
        <v>0.18100401154564594</v>
      </c>
      <c r="K11983" s="50">
        <v>3280899</v>
      </c>
    </row>
    <row r="11984" spans="1:11" x14ac:dyDescent="0.3">
      <c r="A11984" s="51" t="str">
        <f t="shared" si="193"/>
        <v>RWE.DE</v>
      </c>
      <c r="B11984" s="52" t="s">
        <v>450</v>
      </c>
      <c r="C11984" s="50" t="s">
        <v>26732</v>
      </c>
      <c r="D11984" s="50">
        <f>DAX__2019_2020__33[[#This Row],[Open]]*(DAX__2019_2020__33[[#This Row],[Adj Close]]/DAX__2019_2020__33[[#This Row],[Close]])</f>
        <v>27.738724887023885</v>
      </c>
      <c r="E11984" s="50" t="s">
        <v>16309</v>
      </c>
      <c r="F11984" s="50" t="s">
        <v>17011</v>
      </c>
      <c r="G11984" s="50" t="s">
        <v>17229</v>
      </c>
      <c r="H11984" s="50" t="s">
        <v>26733</v>
      </c>
      <c r="I11984" s="50">
        <f>(DAX__2019_2020__33[[#This Row],[Adj Close]]-DAX__2019_2020__33[[#This Row],[Adj Open]])/DAX__2019_2020__33[[#This Row],[Adj Open]]</f>
        <v>1.0766721044045687E-2</v>
      </c>
      <c r="J11984" s="50">
        <f>DAX__2019_2020__33[[#This Row],[Adj Close]]-DAX__2019_2020__33[[#This Row],[Adj Open]]</f>
        <v>0.29865511297611391</v>
      </c>
      <c r="K11984" s="50">
        <v>2533955</v>
      </c>
    </row>
    <row r="11985" spans="1:11" x14ac:dyDescent="0.3">
      <c r="A11985" s="51" t="str">
        <f t="shared" si="193"/>
        <v>RWE.DE</v>
      </c>
      <c r="B11985" s="52" t="s">
        <v>451</v>
      </c>
      <c r="C11985" s="50" t="s">
        <v>17230</v>
      </c>
      <c r="D11985" s="50">
        <f>DAX__2019_2020__33[[#This Row],[Open]]*(DAX__2019_2020__33[[#This Row],[Adj Close]]/DAX__2019_2020__33[[#This Row],[Close]])</f>
        <v>28.082632284481235</v>
      </c>
      <c r="E11985" s="50" t="s">
        <v>16957</v>
      </c>
      <c r="F11985" s="50" t="s">
        <v>16641</v>
      </c>
      <c r="G11985" s="50" t="s">
        <v>26734</v>
      </c>
      <c r="H11985" s="50" t="s">
        <v>26735</v>
      </c>
      <c r="I11985" s="50">
        <f>(DAX__2019_2020__33[[#This Row],[Adj Close]]-DAX__2019_2020__33[[#This Row],[Adj Open]])/DAX__2019_2020__33[[#This Row],[Adj Open]]</f>
        <v>1.2890428202049363E-3</v>
      </c>
      <c r="J11985" s="50">
        <f>DAX__2019_2020__33[[#This Row],[Adj Close]]-DAX__2019_2020__33[[#This Row],[Adj Open]]</f>
        <v>3.6199715518765885E-2</v>
      </c>
      <c r="K11985" s="50">
        <v>4072345</v>
      </c>
    </row>
    <row r="11986" spans="1:11" x14ac:dyDescent="0.3">
      <c r="A11986" s="51" t="str">
        <f t="shared" si="193"/>
        <v>RWE.DE</v>
      </c>
      <c r="B11986" s="52" t="s">
        <v>452</v>
      </c>
      <c r="C11986" s="50" t="s">
        <v>17223</v>
      </c>
      <c r="D11986" s="50">
        <f>DAX__2019_2020__33[[#This Row],[Open]]*(DAX__2019_2020__33[[#This Row],[Adj Close]]/DAX__2019_2020__33[[#This Row],[Close]])</f>
        <v>27.793024679498206</v>
      </c>
      <c r="E11986" s="50" t="s">
        <v>16946</v>
      </c>
      <c r="F11986" s="50" t="s">
        <v>26732</v>
      </c>
      <c r="G11986" s="50" t="s">
        <v>26597</v>
      </c>
      <c r="H11986" s="50" t="s">
        <v>26736</v>
      </c>
      <c r="I11986" s="50">
        <f>(DAX__2019_2020__33[[#This Row],[Adj Close]]-DAX__2019_2020__33[[#This Row],[Adj Open]])/DAX__2019_2020__33[[#This Row],[Adj Open]]</f>
        <v>3.4516477841630616E-2</v>
      </c>
      <c r="J11986" s="50">
        <f>DAX__2019_2020__33[[#This Row],[Adj Close]]-DAX__2019_2020__33[[#This Row],[Adj Open]]</f>
        <v>0.95931732050179264</v>
      </c>
      <c r="K11986" s="50">
        <v>2822086</v>
      </c>
    </row>
    <row r="11987" spans="1:11" x14ac:dyDescent="0.3">
      <c r="A11987" s="51" t="str">
        <f t="shared" si="193"/>
        <v>RWE.DE</v>
      </c>
      <c r="B11987" s="52" t="s">
        <v>453</v>
      </c>
      <c r="C11987" s="50" t="s">
        <v>16722</v>
      </c>
      <c r="D11987" s="50">
        <f>DAX__2019_2020__33[[#This Row],[Open]]*(DAX__2019_2020__33[[#This Row],[Adj Close]]/DAX__2019_2020__33[[#This Row],[Close]])</f>
        <v>28.897145826005612</v>
      </c>
      <c r="E11987" s="50" t="s">
        <v>21479</v>
      </c>
      <c r="F11987" s="50" t="s">
        <v>26602</v>
      </c>
      <c r="G11987" s="50" t="s">
        <v>26737</v>
      </c>
      <c r="H11987" s="50" t="s">
        <v>26738</v>
      </c>
      <c r="I11987" s="50">
        <f>(DAX__2019_2020__33[[#This Row],[Adj Close]]-DAX__2019_2020__33[[#This Row],[Adj Open]])/DAX__2019_2020__33[[#This Row],[Adj Open]]</f>
        <v>4.3845912934544753E-3</v>
      </c>
      <c r="J11987" s="50">
        <f>DAX__2019_2020__33[[#This Row],[Adj Close]]-DAX__2019_2020__33[[#This Row],[Adj Open]]</f>
        <v>0.12670217399438854</v>
      </c>
      <c r="K11987" s="50">
        <v>2808914</v>
      </c>
    </row>
    <row r="11988" spans="1:11" x14ac:dyDescent="0.3">
      <c r="A11988" s="51" t="str">
        <f t="shared" si="193"/>
        <v>RWE.DE</v>
      </c>
      <c r="B11988" s="52" t="s">
        <v>454</v>
      </c>
      <c r="C11988" s="50" t="s">
        <v>16720</v>
      </c>
      <c r="D11988" s="50">
        <f>DAX__2019_2020__33[[#This Row],[Open]]*(DAX__2019_2020__33[[#This Row],[Adj Close]]/DAX__2019_2020__33[[#This Row],[Close]])</f>
        <v>28.960495832007638</v>
      </c>
      <c r="E11988" s="50" t="s">
        <v>16733</v>
      </c>
      <c r="F11988" s="50" t="s">
        <v>17264</v>
      </c>
      <c r="G11988" s="50" t="s">
        <v>26739</v>
      </c>
      <c r="H11988" s="50" t="s">
        <v>26740</v>
      </c>
      <c r="I11988" s="50">
        <f>(DAX__2019_2020__33[[#This Row],[Adj Close]]-DAX__2019_2020__33[[#This Row],[Adj Open]])/DAX__2019_2020__33[[#This Row],[Adj Open]]</f>
        <v>-1.7812500000000054E-2</v>
      </c>
      <c r="J11988" s="50">
        <f>DAX__2019_2020__33[[#This Row],[Adj Close]]-DAX__2019_2020__33[[#This Row],[Adj Open]]</f>
        <v>-0.5158588320076376</v>
      </c>
      <c r="K11988" s="50">
        <v>2188093</v>
      </c>
    </row>
    <row r="11989" spans="1:11" x14ac:dyDescent="0.3">
      <c r="A11989" s="51" t="str">
        <f t="shared" si="193"/>
        <v>RWE.DE</v>
      </c>
      <c r="B11989" s="52" t="s">
        <v>455</v>
      </c>
      <c r="C11989" s="50" t="s">
        <v>1907</v>
      </c>
      <c r="D11989" s="50">
        <f>DAX__2019_2020__33[[#This Row],[Open]]*(DAX__2019_2020__33[[#This Row],[Adj Close]]/DAX__2019_2020__33[[#This Row],[Close]])</f>
        <v>28.625639905329312</v>
      </c>
      <c r="E11989" s="50" t="s">
        <v>16998</v>
      </c>
      <c r="F11989" s="50" t="s">
        <v>16708</v>
      </c>
      <c r="G11989" s="50" t="s">
        <v>20827</v>
      </c>
      <c r="H11989" s="50" t="s">
        <v>26741</v>
      </c>
      <c r="I11989" s="50">
        <f>(DAX__2019_2020__33[[#This Row],[Adj Close]]-DAX__2019_2020__33[[#This Row],[Adj Open]])/DAX__2019_2020__33[[#This Row],[Adj Open]]</f>
        <v>8.5362316957391608E-3</v>
      </c>
      <c r="J11989" s="50">
        <f>DAX__2019_2020__33[[#This Row],[Adj Close]]-DAX__2019_2020__33[[#This Row],[Adj Open]]</f>
        <v>0.24435509467068783</v>
      </c>
      <c r="K11989" s="50">
        <v>2541543</v>
      </c>
    </row>
    <row r="11990" spans="1:11" x14ac:dyDescent="0.3">
      <c r="A11990" s="51" t="str">
        <f t="shared" si="193"/>
        <v>RWE.DE</v>
      </c>
      <c r="B11990" s="52" t="s">
        <v>456</v>
      </c>
      <c r="C11990" s="50" t="s">
        <v>21461</v>
      </c>
      <c r="D11990" s="50">
        <f>DAX__2019_2020__33[[#This Row],[Open]]*(DAX__2019_2020__33[[#This Row],[Adj Close]]/DAX__2019_2020__33[[#This Row],[Close]])</f>
        <v>29.798287425492632</v>
      </c>
      <c r="E11990" s="50" t="s">
        <v>16746</v>
      </c>
      <c r="F11990" s="50" t="s">
        <v>1845</v>
      </c>
      <c r="G11990" s="50" t="s">
        <v>16961</v>
      </c>
      <c r="H11990" s="50" t="s">
        <v>26742</v>
      </c>
      <c r="I11990" s="50">
        <f>(DAX__2019_2020__33[[#This Row],[Adj Close]]-DAX__2019_2020__33[[#This Row],[Adj Open]])/DAX__2019_2020__33[[#This Row],[Adj Open]]</f>
        <v>-1.9314580642653015E-2</v>
      </c>
      <c r="J11990" s="50">
        <f>DAX__2019_2020__33[[#This Row],[Adj Close]]-DAX__2019_2020__33[[#This Row],[Adj Open]]</f>
        <v>-0.57554142549263076</v>
      </c>
      <c r="K11990" s="50">
        <v>2440700</v>
      </c>
    </row>
    <row r="11991" spans="1:11" x14ac:dyDescent="0.3">
      <c r="A11991" s="51" t="str">
        <f t="shared" si="193"/>
        <v>RWE.DE</v>
      </c>
      <c r="B11991" s="52" t="s">
        <v>457</v>
      </c>
      <c r="C11991" s="50" t="s">
        <v>16297</v>
      </c>
      <c r="D11991" s="50">
        <f>DAX__2019_2020__33[[#This Row],[Open]]*(DAX__2019_2020__33[[#This Row],[Adj Close]]/DAX__2019_2020__33[[#This Row],[Close]])</f>
        <v>29.241797906618025</v>
      </c>
      <c r="E11991" s="50" t="s">
        <v>16699</v>
      </c>
      <c r="F11991" s="50" t="s">
        <v>16626</v>
      </c>
      <c r="G11991" s="50" t="s">
        <v>16333</v>
      </c>
      <c r="H11991" s="50" t="s">
        <v>26743</v>
      </c>
      <c r="I11991" s="50">
        <f>(DAX__2019_2020__33[[#This Row],[Adj Close]]-DAX__2019_2020__33[[#This Row],[Adj Open]])/DAX__2019_2020__33[[#This Row],[Adj Open]]</f>
        <v>9.7716609194902588E-4</v>
      </c>
      <c r="J11991" s="50">
        <f>DAX__2019_2020__33[[#This Row],[Adj Close]]-DAX__2019_2020__33[[#This Row],[Adj Open]]</f>
        <v>2.8574093381973142E-2</v>
      </c>
      <c r="K11991" s="50">
        <v>2734446</v>
      </c>
    </row>
    <row r="11992" spans="1:11" x14ac:dyDescent="0.3">
      <c r="A11992" s="51" t="str">
        <f t="shared" si="193"/>
        <v>RWE.DE</v>
      </c>
      <c r="B11992" s="52" t="s">
        <v>458</v>
      </c>
      <c r="C11992" s="50" t="s">
        <v>26583</v>
      </c>
      <c r="D11992" s="50">
        <f>DAX__2019_2020__33[[#This Row],[Open]]*(DAX__2019_2020__33[[#This Row],[Adj Close]]/DAX__2019_2020__33[[#This Row],[Close]])</f>
        <v>29.384670662659254</v>
      </c>
      <c r="E11992" s="50" t="s">
        <v>1846</v>
      </c>
      <c r="F11992" s="50" t="s">
        <v>26744</v>
      </c>
      <c r="G11992" s="50" t="s">
        <v>17244</v>
      </c>
      <c r="H11992" s="50" t="s">
        <v>26745</v>
      </c>
      <c r="I11992" s="50">
        <f>(DAX__2019_2020__33[[#This Row],[Adj Close]]-DAX__2019_2020__33[[#This Row],[Adj Open]])/DAX__2019_2020__33[[#This Row],[Adj Open]]</f>
        <v>8.427909238249499E-3</v>
      </c>
      <c r="J11992" s="50">
        <f>DAX__2019_2020__33[[#This Row],[Adj Close]]-DAX__2019_2020__33[[#This Row],[Adj Open]]</f>
        <v>0.24765133734074496</v>
      </c>
      <c r="K11992" s="50">
        <v>2591317</v>
      </c>
    </row>
    <row r="11993" spans="1:11" x14ac:dyDescent="0.3">
      <c r="A11993" s="51" t="str">
        <f t="shared" si="193"/>
        <v>RWE.DE</v>
      </c>
      <c r="B11993" s="52" t="s">
        <v>459</v>
      </c>
      <c r="C11993" s="50" t="s">
        <v>16297</v>
      </c>
      <c r="D11993" s="50">
        <f>DAX__2019_2020__33[[#This Row],[Open]]*(DAX__2019_2020__33[[#This Row],[Adj Close]]/DAX__2019_2020__33[[#This Row],[Close]])</f>
        <v>29.24179813693581</v>
      </c>
      <c r="E11993" s="50" t="s">
        <v>17230</v>
      </c>
      <c r="F11993" s="50" t="s">
        <v>26746</v>
      </c>
      <c r="G11993" s="50" t="s">
        <v>26707</v>
      </c>
      <c r="H11993" s="50" t="s">
        <v>26747</v>
      </c>
      <c r="I11993" s="50">
        <f>(DAX__2019_2020__33[[#This Row],[Adj Close]]-DAX__2019_2020__33[[#This Row],[Adj Open]])/DAX__2019_2020__33[[#This Row],[Adj Open]]</f>
        <v>-3.9088272342401578E-3</v>
      </c>
      <c r="J11993" s="50">
        <f>DAX__2019_2020__33[[#This Row],[Adj Close]]-DAX__2019_2020__33[[#This Row],[Adj Open]]</f>
        <v>-0.11430113693580779</v>
      </c>
      <c r="K11993" s="50">
        <v>2813998</v>
      </c>
    </row>
    <row r="11994" spans="1:11" x14ac:dyDescent="0.3">
      <c r="A11994" s="51" t="str">
        <f t="shared" si="193"/>
        <v>RWE.DE</v>
      </c>
      <c r="B11994" s="52" t="s">
        <v>460</v>
      </c>
      <c r="C11994" s="50" t="s">
        <v>17229</v>
      </c>
      <c r="D11994" s="50">
        <f>DAX__2019_2020__33[[#This Row],[Open]]*(DAX__2019_2020__33[[#This Row],[Adj Close]]/DAX__2019_2020__33[[#This Row],[Close]])</f>
        <v>29.508499498120297</v>
      </c>
      <c r="E11994" s="50" t="s">
        <v>16718</v>
      </c>
      <c r="F11994" s="50" t="s">
        <v>26580</v>
      </c>
      <c r="G11994" s="50" t="s">
        <v>16718</v>
      </c>
      <c r="H11994" s="50" t="s">
        <v>26748</v>
      </c>
      <c r="I11994" s="50">
        <f>(DAX__2019_2020__33[[#This Row],[Adj Close]]-DAX__2019_2020__33[[#This Row],[Adj Open]])/DAX__2019_2020__33[[#This Row],[Adj Open]]</f>
        <v>3.0342156229825792E-2</v>
      </c>
      <c r="J11994" s="50">
        <f>DAX__2019_2020__33[[#This Row],[Adj Close]]-DAX__2019_2020__33[[#This Row],[Adj Open]]</f>
        <v>0.89535150187970203</v>
      </c>
      <c r="K11994" s="50">
        <v>3227855</v>
      </c>
    </row>
    <row r="11995" spans="1:11" x14ac:dyDescent="0.3">
      <c r="A11995" s="51" t="str">
        <f t="shared" si="193"/>
        <v>RWE.DE</v>
      </c>
      <c r="B11995" s="52" t="s">
        <v>461</v>
      </c>
      <c r="C11995" s="50" t="s">
        <v>20827</v>
      </c>
      <c r="D11995" s="50">
        <f>DAX__2019_2020__33[[#This Row],[Open]]*(DAX__2019_2020__33[[#This Row],[Adj Close]]/DAX__2019_2020__33[[#This Row],[Close]])</f>
        <v>30.384801354166665</v>
      </c>
      <c r="E11995" s="50" t="s">
        <v>16960</v>
      </c>
      <c r="F11995" s="50" t="s">
        <v>26600</v>
      </c>
      <c r="G11995" s="50" t="s">
        <v>26716</v>
      </c>
      <c r="H11995" s="50" t="s">
        <v>26749</v>
      </c>
      <c r="I11995" s="50">
        <f>(DAX__2019_2020__33[[#This Row],[Adj Close]]-DAX__2019_2020__33[[#This Row],[Adj Open]])/DAX__2019_2020__33[[#This Row],[Adj Open]]</f>
        <v>-6.8965517241379058E-3</v>
      </c>
      <c r="J11995" s="50">
        <f>DAX__2019_2020__33[[#This Row],[Adj Close]]-DAX__2019_2020__33[[#This Row],[Adj Open]]</f>
        <v>-0.2095503541666659</v>
      </c>
      <c r="K11995" s="50">
        <v>1404364</v>
      </c>
    </row>
    <row r="11996" spans="1:11" x14ac:dyDescent="0.3">
      <c r="A11996" s="51" t="str">
        <f t="shared" si="193"/>
        <v>RWE.DE</v>
      </c>
      <c r="B11996" s="52" t="s">
        <v>462</v>
      </c>
      <c r="C11996" s="50" t="s">
        <v>17258</v>
      </c>
      <c r="D11996" s="50">
        <f>DAX__2019_2020__33[[#This Row],[Open]]*(DAX__2019_2020__33[[#This Row],[Adj Close]]/DAX__2019_2020__33[[#This Row],[Close]])</f>
        <v>30.556251905742766</v>
      </c>
      <c r="E11996" s="50" t="s">
        <v>26750</v>
      </c>
      <c r="F11996" s="50" t="s">
        <v>16732</v>
      </c>
      <c r="G11996" s="50" t="s">
        <v>17262</v>
      </c>
      <c r="H11996" s="50" t="s">
        <v>26751</v>
      </c>
      <c r="I11996" s="50">
        <f>(DAX__2019_2020__33[[#This Row],[Adj Close]]-DAX__2019_2020__33[[#This Row],[Adj Open]])/DAX__2019_2020__33[[#This Row],[Adj Open]]</f>
        <v>9.3513086439320973E-4</v>
      </c>
      <c r="J11996" s="50">
        <f>DAX__2019_2020__33[[#This Row],[Adj Close]]-DAX__2019_2020__33[[#This Row],[Adj Open]]</f>
        <v>2.8574094257233895E-2</v>
      </c>
      <c r="K11996" s="50">
        <v>2269441</v>
      </c>
    </row>
    <row r="11997" spans="1:11" x14ac:dyDescent="0.3">
      <c r="A11997" s="51" t="str">
        <f t="shared" si="193"/>
        <v>RWE.DE</v>
      </c>
      <c r="B11997" s="52" t="s">
        <v>463</v>
      </c>
      <c r="C11997" s="50" t="s">
        <v>16720</v>
      </c>
      <c r="D11997" s="50">
        <f>DAX__2019_2020__33[[#This Row],[Open]]*(DAX__2019_2020__33[[#This Row],[Adj Close]]/DAX__2019_2020__33[[#This Row],[Close]])</f>
        <v>30.480049277184161</v>
      </c>
      <c r="E11997" s="50" t="s">
        <v>17258</v>
      </c>
      <c r="F11997" s="50" t="s">
        <v>17259</v>
      </c>
      <c r="G11997" s="50" t="s">
        <v>16732</v>
      </c>
      <c r="H11997" s="50" t="s">
        <v>26752</v>
      </c>
      <c r="I11997" s="50">
        <f>(DAX__2019_2020__33[[#This Row],[Adj Close]]-DAX__2019_2020__33[[#This Row],[Adj Open]])/DAX__2019_2020__33[[#This Row],[Adj Open]]</f>
        <v>-5.6249999999999755E-3</v>
      </c>
      <c r="J11997" s="50">
        <f>DAX__2019_2020__33[[#This Row],[Adj Close]]-DAX__2019_2020__33[[#This Row],[Adj Open]]</f>
        <v>-0.17145027718416017</v>
      </c>
      <c r="K11997" s="50">
        <v>1545686</v>
      </c>
    </row>
    <row r="11998" spans="1:11" x14ac:dyDescent="0.3">
      <c r="A11998" s="51" t="str">
        <f t="shared" si="193"/>
        <v>RWE.DE</v>
      </c>
      <c r="B11998" s="52" t="s">
        <v>464</v>
      </c>
      <c r="C11998" s="50" t="s">
        <v>26753</v>
      </c>
      <c r="D11998" s="50">
        <f>DAX__2019_2020__33[[#This Row],[Open]]*(DAX__2019_2020__33[[#This Row],[Adj Close]]/DAX__2019_2020__33[[#This Row],[Close]])</f>
        <v>30.165723144900415</v>
      </c>
      <c r="E11998" s="50" t="s">
        <v>17000</v>
      </c>
      <c r="F11998" s="50" t="s">
        <v>26753</v>
      </c>
      <c r="G11998" s="50" t="s">
        <v>16746</v>
      </c>
      <c r="H11998" s="50" t="s">
        <v>26754</v>
      </c>
      <c r="I11998" s="50">
        <f>(DAX__2019_2020__33[[#This Row],[Adj Close]]-DAX__2019_2020__33[[#This Row],[Adj Open]])/DAX__2019_2020__33[[#This Row],[Adj Open]]</f>
        <v>1.5787748658035901E-2</v>
      </c>
      <c r="J11998" s="50">
        <f>DAX__2019_2020__33[[#This Row],[Adj Close]]-DAX__2019_2020__33[[#This Row],[Adj Open]]</f>
        <v>0.47624885509958403</v>
      </c>
      <c r="K11998" s="50">
        <v>2238274</v>
      </c>
    </row>
    <row r="11999" spans="1:11" x14ac:dyDescent="0.3">
      <c r="A11999" s="51" t="str">
        <f t="shared" si="193"/>
        <v>RWE.DE</v>
      </c>
      <c r="B11999" s="52" t="s">
        <v>465</v>
      </c>
      <c r="C11999" s="50" t="s">
        <v>16940</v>
      </c>
      <c r="D11999" s="50">
        <f>DAX__2019_2020__33[[#This Row],[Open]]*(DAX__2019_2020__33[[#This Row],[Adj Close]]/DAX__2019_2020__33[[#This Row],[Close]])</f>
        <v>30.746749754756721</v>
      </c>
      <c r="E11999" s="50" t="s">
        <v>16750</v>
      </c>
      <c r="F11999" s="50" t="s">
        <v>16732</v>
      </c>
      <c r="G11999" s="50" t="s">
        <v>26579</v>
      </c>
      <c r="H11999" s="50" t="s">
        <v>26755</v>
      </c>
      <c r="I11999" s="50">
        <f>(DAX__2019_2020__33[[#This Row],[Adj Close]]-DAX__2019_2020__33[[#This Row],[Adj Open]])/DAX__2019_2020__33[[#This Row],[Adj Open]]</f>
        <v>-1.3011090861557845E-2</v>
      </c>
      <c r="J11999" s="50">
        <f>DAX__2019_2020__33[[#This Row],[Adj Close]]-DAX__2019_2020__33[[#This Row],[Adj Open]]</f>
        <v>-0.40004875475672108</v>
      </c>
      <c r="K11999" s="50">
        <v>2225224</v>
      </c>
    </row>
    <row r="12000" spans="1:11" x14ac:dyDescent="0.3">
      <c r="A12000" s="51" t="str">
        <f t="shared" si="193"/>
        <v>RWE.DE</v>
      </c>
      <c r="B12000" s="52" t="s">
        <v>466</v>
      </c>
      <c r="C12000" s="50" t="s">
        <v>20832</v>
      </c>
      <c r="D12000" s="50">
        <f>DAX__2019_2020__33[[#This Row],[Open]]*(DAX__2019_2020__33[[#This Row],[Adj Close]]/DAX__2019_2020__33[[#This Row],[Close]])</f>
        <v>30.289548394797279</v>
      </c>
      <c r="E12000" s="50" t="s">
        <v>20486</v>
      </c>
      <c r="F12000" s="50" t="s">
        <v>26593</v>
      </c>
      <c r="G12000" s="50" t="s">
        <v>17004</v>
      </c>
      <c r="H12000" s="50" t="s">
        <v>26756</v>
      </c>
      <c r="I12000" s="50">
        <f>(DAX__2019_2020__33[[#This Row],[Adj Close]]-DAX__2019_2020__33[[#This Row],[Adj Open]])/DAX__2019_2020__33[[#This Row],[Adj Open]]</f>
        <v>1.2264151329061376E-2</v>
      </c>
      <c r="J12000" s="50">
        <f>DAX__2019_2020__33[[#This Row],[Adj Close]]-DAX__2019_2020__33[[#This Row],[Adj Open]]</f>
        <v>0.37147560520272194</v>
      </c>
      <c r="K12000" s="50">
        <v>1659770</v>
      </c>
    </row>
    <row r="12001" spans="1:11" x14ac:dyDescent="0.3">
      <c r="A12001" s="51" t="str">
        <f t="shared" ref="A12001:A12064" si="194">"RWE.DE"</f>
        <v>RWE.DE</v>
      </c>
      <c r="B12001" s="52" t="s">
        <v>467</v>
      </c>
      <c r="C12001" s="50" t="s">
        <v>20483</v>
      </c>
      <c r="D12001" s="50">
        <f>DAX__2019_2020__33[[#This Row],[Open]]*(DAX__2019_2020__33[[#This Row],[Adj Close]]/DAX__2019_2020__33[[#This Row],[Close]])</f>
        <v>30.956300543471375</v>
      </c>
      <c r="E12001" s="50" t="s">
        <v>16756</v>
      </c>
      <c r="F12001" s="50" t="s">
        <v>17267</v>
      </c>
      <c r="G12001" s="50" t="s">
        <v>16960</v>
      </c>
      <c r="H12001" s="50" t="s">
        <v>26757</v>
      </c>
      <c r="I12001" s="50">
        <f>(DAX__2019_2020__33[[#This Row],[Adj Close]]-DAX__2019_2020__33[[#This Row],[Adj Open]])/DAX__2019_2020__33[[#This Row],[Adj Open]]</f>
        <v>-1.1692338461538452E-2</v>
      </c>
      <c r="J12001" s="50">
        <f>DAX__2019_2020__33[[#This Row],[Adj Close]]-DAX__2019_2020__33[[#This Row],[Adj Open]]</f>
        <v>-0.36195154347137404</v>
      </c>
      <c r="K12001" s="50">
        <v>2165817</v>
      </c>
    </row>
    <row r="12002" spans="1:11" x14ac:dyDescent="0.3">
      <c r="A12002" s="51" t="str">
        <f t="shared" si="194"/>
        <v>RWE.DE</v>
      </c>
      <c r="B12002" s="52" t="s">
        <v>468</v>
      </c>
      <c r="C12002" s="50" t="s">
        <v>17006</v>
      </c>
      <c r="D12002" s="50">
        <f>DAX__2019_2020__33[[#This Row],[Open]]*(DAX__2019_2020__33[[#This Row],[Adj Close]]/DAX__2019_2020__33[[#This Row],[Close]])</f>
        <v>30.318123753383095</v>
      </c>
      <c r="E12002" s="50" t="s">
        <v>16730</v>
      </c>
      <c r="F12002" s="50" t="s">
        <v>26600</v>
      </c>
      <c r="G12002" s="50" t="s">
        <v>16730</v>
      </c>
      <c r="H12002" s="50" t="s">
        <v>26758</v>
      </c>
      <c r="I12002" s="50">
        <f>(DAX__2019_2020__33[[#This Row],[Adj Close]]-DAX__2019_2020__33[[#This Row],[Adj Open]])/DAX__2019_2020__33[[#This Row],[Adj Open]]</f>
        <v>4.0841658812441643E-3</v>
      </c>
      <c r="J12002" s="50">
        <f>DAX__2019_2020__33[[#This Row],[Adj Close]]-DAX__2019_2020__33[[#This Row],[Adj Open]]</f>
        <v>0.1238242466169055</v>
      </c>
      <c r="K12002" s="50">
        <v>1970991</v>
      </c>
    </row>
    <row r="12003" spans="1:11" x14ac:dyDescent="0.3">
      <c r="A12003" s="51" t="str">
        <f t="shared" si="194"/>
        <v>RWE.DE</v>
      </c>
      <c r="B12003" s="52" t="s">
        <v>469</v>
      </c>
      <c r="C12003" s="50" t="s">
        <v>26759</v>
      </c>
      <c r="D12003" s="50">
        <f>DAX__2019_2020__33[[#This Row],[Open]]*(DAX__2019_2020__33[[#This Row],[Adj Close]]/DAX__2019_2020__33[[#This Row],[Close]])</f>
        <v>30.603874664444586</v>
      </c>
      <c r="E12003" s="50" t="s">
        <v>16976</v>
      </c>
      <c r="F12003" s="50" t="s">
        <v>1905</v>
      </c>
      <c r="G12003" s="50" t="s">
        <v>26635</v>
      </c>
      <c r="H12003" s="50" t="s">
        <v>26760</v>
      </c>
      <c r="I12003" s="50">
        <f>(DAX__2019_2020__33[[#This Row],[Adj Close]]-DAX__2019_2020__33[[#This Row],[Adj Open]])/DAX__2019_2020__33[[#This Row],[Adj Open]]</f>
        <v>5.9134451941038179E-3</v>
      </c>
      <c r="J12003" s="50">
        <f>DAX__2019_2020__33[[#This Row],[Adj Close]]-DAX__2019_2020__33[[#This Row],[Adj Open]]</f>
        <v>0.18097433555541542</v>
      </c>
      <c r="K12003" s="50">
        <v>2522050</v>
      </c>
    </row>
    <row r="12004" spans="1:11" x14ac:dyDescent="0.3">
      <c r="A12004" s="51" t="str">
        <f t="shared" si="194"/>
        <v>RWE.DE</v>
      </c>
      <c r="B12004" s="52" t="s">
        <v>470</v>
      </c>
      <c r="C12004" s="50" t="s">
        <v>23668</v>
      </c>
      <c r="D12004" s="50">
        <f>DAX__2019_2020__33[[#This Row],[Open]]*(DAX__2019_2020__33[[#This Row],[Adj Close]]/DAX__2019_2020__33[[#This Row],[Close]])</f>
        <v>30.508623911828277</v>
      </c>
      <c r="E12004" s="50" t="s">
        <v>16757</v>
      </c>
      <c r="F12004" s="50" t="s">
        <v>26761</v>
      </c>
      <c r="G12004" s="50" t="s">
        <v>1919</v>
      </c>
      <c r="H12004" s="50" t="s">
        <v>26762</v>
      </c>
      <c r="I12004" s="50">
        <f>(DAX__2019_2020__33[[#This Row],[Adj Close]]-DAX__2019_2020__33[[#This Row],[Adj Open]])/DAX__2019_2020__33[[#This Row],[Adj Open]]</f>
        <v>2.3727818411733246E-2</v>
      </c>
      <c r="J12004" s="50">
        <f>DAX__2019_2020__33[[#This Row],[Adj Close]]-DAX__2019_2020__33[[#This Row],[Adj Open]]</f>
        <v>0.72390308817172411</v>
      </c>
      <c r="K12004" s="50">
        <v>2025466</v>
      </c>
    </row>
    <row r="12005" spans="1:11" x14ac:dyDescent="0.3">
      <c r="A12005" s="51" t="str">
        <f t="shared" si="194"/>
        <v>RWE.DE</v>
      </c>
      <c r="B12005" s="52" t="s">
        <v>471</v>
      </c>
      <c r="C12005" s="50" t="s">
        <v>21468</v>
      </c>
      <c r="D12005" s="50">
        <f>DAX__2019_2020__33[[#This Row],[Open]]*(DAX__2019_2020__33[[#This Row],[Adj Close]]/DAX__2019_2020__33[[#This Row],[Close]])</f>
        <v>31.242050873498531</v>
      </c>
      <c r="E12005" s="50" t="s">
        <v>26615</v>
      </c>
      <c r="F12005" s="50" t="s">
        <v>16753</v>
      </c>
      <c r="G12005" s="50" t="s">
        <v>26763</v>
      </c>
      <c r="H12005" s="50" t="s">
        <v>26764</v>
      </c>
      <c r="I12005" s="50">
        <f>(DAX__2019_2020__33[[#This Row],[Adj Close]]-DAX__2019_2020__33[[#This Row],[Adj Open]])/DAX__2019_2020__33[[#This Row],[Adj Open]]</f>
        <v>1.5243598025719122E-3</v>
      </c>
      <c r="J12005" s="50">
        <f>DAX__2019_2020__33[[#This Row],[Adj Close]]-DAX__2019_2020__33[[#This Row],[Adj Open]]</f>
        <v>4.7624126501467856E-2</v>
      </c>
      <c r="K12005" s="50">
        <v>2111209</v>
      </c>
    </row>
    <row r="12006" spans="1:11" x14ac:dyDescent="0.3">
      <c r="A12006" s="51" t="str">
        <f t="shared" si="194"/>
        <v>RWE.DE</v>
      </c>
      <c r="B12006" s="52" t="s">
        <v>472</v>
      </c>
      <c r="C12006" s="50" t="s">
        <v>26763</v>
      </c>
      <c r="D12006" s="50">
        <f>DAX__2019_2020__33[[#This Row],[Open]]*(DAX__2019_2020__33[[#This Row],[Adj Close]]/DAX__2019_2020__33[[#This Row],[Close]])</f>
        <v>31.289673454152325</v>
      </c>
      <c r="E12006" s="50" t="s">
        <v>1941</v>
      </c>
      <c r="F12006" s="50" t="s">
        <v>26631</v>
      </c>
      <c r="G12006" s="50" t="s">
        <v>1941</v>
      </c>
      <c r="H12006" s="50" t="s">
        <v>26765</v>
      </c>
      <c r="I12006" s="50">
        <f>(DAX__2019_2020__33[[#This Row],[Adj Close]]-DAX__2019_2020__33[[#This Row],[Adj Open]])/DAX__2019_2020__33[[#This Row],[Adj Open]]</f>
        <v>1.461199480133916E-2</v>
      </c>
      <c r="J12006" s="50">
        <f>DAX__2019_2020__33[[#This Row],[Adj Close]]-DAX__2019_2020__33[[#This Row],[Adj Open]]</f>
        <v>0.45720454584767367</v>
      </c>
      <c r="K12006" s="50">
        <v>2114076</v>
      </c>
    </row>
    <row r="12007" spans="1:11" x14ac:dyDescent="0.3">
      <c r="A12007" s="51" t="str">
        <f t="shared" si="194"/>
        <v>RWE.DE</v>
      </c>
      <c r="B12007" s="52" t="s">
        <v>473</v>
      </c>
      <c r="C12007" s="50" t="s">
        <v>26766</v>
      </c>
      <c r="D12007" s="50">
        <f>DAX__2019_2020__33[[#This Row],[Open]]*(DAX__2019_2020__33[[#This Row],[Adj Close]]/DAX__2019_2020__33[[#This Row],[Close]])</f>
        <v>32.013578467508268</v>
      </c>
      <c r="E12007" s="50" t="s">
        <v>16783</v>
      </c>
      <c r="F12007" s="50" t="s">
        <v>26767</v>
      </c>
      <c r="G12007" s="50" t="s">
        <v>1595</v>
      </c>
      <c r="H12007" s="50" t="s">
        <v>26768</v>
      </c>
      <c r="I12007" s="50">
        <f>(DAX__2019_2020__33[[#This Row],[Adj Close]]-DAX__2019_2020__33[[#This Row],[Adj Open]])/DAX__2019_2020__33[[#This Row],[Adj Open]]</f>
        <v>8.3307941585603288E-3</v>
      </c>
      <c r="J12007" s="50">
        <f>DAX__2019_2020__33[[#This Row],[Adj Close]]-DAX__2019_2020__33[[#This Row],[Adj Open]]</f>
        <v>0.26669853249173059</v>
      </c>
      <c r="K12007" s="50">
        <v>2637307</v>
      </c>
    </row>
    <row r="12008" spans="1:11" x14ac:dyDescent="0.3">
      <c r="A12008" s="51" t="str">
        <f t="shared" si="194"/>
        <v>RWE.DE</v>
      </c>
      <c r="B12008" s="52" t="s">
        <v>474</v>
      </c>
      <c r="C12008" s="50" t="s">
        <v>16827</v>
      </c>
      <c r="D12008" s="50">
        <f>DAX__2019_2020__33[[#This Row],[Open]]*(DAX__2019_2020__33[[#This Row],[Adj Close]]/DAX__2019_2020__33[[#This Row],[Close]])</f>
        <v>32.127876012997213</v>
      </c>
      <c r="E12008" s="50" t="s">
        <v>16777</v>
      </c>
      <c r="F12008" s="50" t="s">
        <v>16815</v>
      </c>
      <c r="G12008" s="50" t="s">
        <v>16887</v>
      </c>
      <c r="H12008" s="50" t="s">
        <v>26769</v>
      </c>
      <c r="I12008" s="50">
        <f>(DAX__2019_2020__33[[#This Row],[Adj Close]]-DAX__2019_2020__33[[#This Row],[Adj Open]])/DAX__2019_2020__33[[#This Row],[Adj Open]]</f>
        <v>-1.1859175807885983E-3</v>
      </c>
      <c r="J12008" s="50">
        <f>DAX__2019_2020__33[[#This Row],[Adj Close]]-DAX__2019_2020__33[[#This Row],[Adj Open]]</f>
        <v>-3.8101012997209693E-2</v>
      </c>
      <c r="K12008" s="50">
        <v>1550937</v>
      </c>
    </row>
    <row r="12009" spans="1:11" x14ac:dyDescent="0.3">
      <c r="A12009" s="51" t="str">
        <f t="shared" si="194"/>
        <v>RWE.DE</v>
      </c>
      <c r="B12009" s="52" t="s">
        <v>475</v>
      </c>
      <c r="C12009" s="50" t="s">
        <v>20472</v>
      </c>
      <c r="D12009" s="50">
        <f>DAX__2019_2020__33[[#This Row],[Open]]*(DAX__2019_2020__33[[#This Row],[Adj Close]]/DAX__2019_2020__33[[#This Row],[Close]])</f>
        <v>32.2136</v>
      </c>
      <c r="E12009" s="50" t="s">
        <v>1595</v>
      </c>
      <c r="F12009" s="50" t="s">
        <v>1941</v>
      </c>
      <c r="G12009" s="50" t="s">
        <v>20472</v>
      </c>
      <c r="H12009" s="50" t="s">
        <v>26770</v>
      </c>
      <c r="I12009" s="50">
        <f>(DAX__2019_2020__33[[#This Row],[Adj Close]]-DAX__2019_2020__33[[#This Row],[Adj Open]])/DAX__2019_2020__33[[#This Row],[Adj Open]]</f>
        <v>0</v>
      </c>
      <c r="J12009" s="50">
        <f>DAX__2019_2020__33[[#This Row],[Adj Close]]-DAX__2019_2020__33[[#This Row],[Adj Open]]</f>
        <v>0</v>
      </c>
      <c r="K12009" s="50">
        <v>1498765</v>
      </c>
    </row>
    <row r="12010" spans="1:11" x14ac:dyDescent="0.3">
      <c r="A12010" s="51" t="str">
        <f t="shared" si="194"/>
        <v>RWE.DE</v>
      </c>
      <c r="B12010" s="52" t="s">
        <v>476</v>
      </c>
      <c r="C12010" s="50" t="s">
        <v>16989</v>
      </c>
      <c r="D12010" s="50">
        <f>DAX__2019_2020__33[[#This Row],[Open]]*(DAX__2019_2020__33[[#This Row],[Adj Close]]/DAX__2019_2020__33[[#This Row],[Close]])</f>
        <v>31.832600123279843</v>
      </c>
      <c r="E12010" s="50" t="s">
        <v>16905</v>
      </c>
      <c r="F12010" s="50" t="s">
        <v>16756</v>
      </c>
      <c r="G12010" s="50" t="s">
        <v>1919</v>
      </c>
      <c r="H12010" s="50" t="s">
        <v>26762</v>
      </c>
      <c r="I12010" s="50">
        <f>(DAX__2019_2020__33[[#This Row],[Adj Close]]-DAX__2019_2020__33[[#This Row],[Adj Open]])/DAX__2019_2020__33[[#This Row],[Adj Open]]</f>
        <v>-1.8850898794189153E-2</v>
      </c>
      <c r="J12010" s="50">
        <f>DAX__2019_2020__33[[#This Row],[Adj Close]]-DAX__2019_2020__33[[#This Row],[Adj Open]]</f>
        <v>-0.60007312327984152</v>
      </c>
      <c r="K12010" s="50">
        <v>2027965</v>
      </c>
    </row>
    <row r="12011" spans="1:11" x14ac:dyDescent="0.3">
      <c r="A12011" s="51" t="str">
        <f t="shared" si="194"/>
        <v>RWE.DE</v>
      </c>
      <c r="B12011" s="52" t="s">
        <v>477</v>
      </c>
      <c r="C12011" s="50" t="s">
        <v>16756</v>
      </c>
      <c r="D12011" s="50">
        <f>DAX__2019_2020__33[[#This Row],[Open]]*(DAX__2019_2020__33[[#This Row],[Adj Close]]/DAX__2019_2020__33[[#This Row],[Close]])</f>
        <v>31.061075118347659</v>
      </c>
      <c r="E12011" s="50" t="s">
        <v>1938</v>
      </c>
      <c r="F12011" s="50" t="s">
        <v>20490</v>
      </c>
      <c r="G12011" s="50" t="s">
        <v>20483</v>
      </c>
      <c r="H12011" s="50" t="s">
        <v>26771</v>
      </c>
      <c r="I12011" s="50">
        <f>(DAX__2019_2020__33[[#This Row],[Adj Close]]-DAX__2019_2020__33[[#This Row],[Adj Open]])/DAX__2019_2020__33[[#This Row],[Adj Open]]</f>
        <v>-3.3732289673955051E-3</v>
      </c>
      <c r="J12011" s="50">
        <f>DAX__2019_2020__33[[#This Row],[Adj Close]]-DAX__2019_2020__33[[#This Row],[Adj Open]]</f>
        <v>-0.1047761183476581</v>
      </c>
      <c r="K12011" s="50">
        <v>1436949</v>
      </c>
    </row>
    <row r="12012" spans="1:11" x14ac:dyDescent="0.3">
      <c r="A12012" s="51" t="str">
        <f t="shared" si="194"/>
        <v>RWE.DE</v>
      </c>
      <c r="B12012" s="52" t="s">
        <v>478</v>
      </c>
      <c r="C12012" s="50" t="s">
        <v>26631</v>
      </c>
      <c r="D12012" s="50">
        <f>DAX__2019_2020__33[[#This Row],[Open]]*(DAX__2019_2020__33[[#This Row],[Adj Close]]/DAX__2019_2020__33[[#This Row],[Close]])</f>
        <v>31.022975582493885</v>
      </c>
      <c r="E12012" s="50" t="s">
        <v>26772</v>
      </c>
      <c r="F12012" s="50" t="s">
        <v>17000</v>
      </c>
      <c r="G12012" s="50" t="s">
        <v>17272</v>
      </c>
      <c r="H12012" s="50" t="s">
        <v>26773</v>
      </c>
      <c r="I12012" s="50">
        <f>(DAX__2019_2020__33[[#This Row],[Adj Close]]-DAX__2019_2020__33[[#This Row],[Adj Open]])/DAX__2019_2020__33[[#This Row],[Adj Open]]</f>
        <v>1.0132084740558774E-2</v>
      </c>
      <c r="J12012" s="50">
        <f>DAX__2019_2020__33[[#This Row],[Adj Close]]-DAX__2019_2020__33[[#This Row],[Adj Open]]</f>
        <v>0.3143274175061137</v>
      </c>
      <c r="K12012" s="50">
        <v>1586923</v>
      </c>
    </row>
    <row r="12013" spans="1:11" x14ac:dyDescent="0.3">
      <c r="A12013" s="51" t="str">
        <f t="shared" si="194"/>
        <v>RWE.DE</v>
      </c>
      <c r="B12013" s="52" t="s">
        <v>479</v>
      </c>
      <c r="C12013" s="50" t="s">
        <v>2040</v>
      </c>
      <c r="D12013" s="50">
        <f>DAX__2019_2020__33[[#This Row],[Open]]*(DAX__2019_2020__33[[#This Row],[Adj Close]]/DAX__2019_2020__33[[#This Row],[Close]])</f>
        <v>31.308725889596992</v>
      </c>
      <c r="E12013" s="50" t="s">
        <v>26618</v>
      </c>
      <c r="F12013" s="50" t="s">
        <v>16979</v>
      </c>
      <c r="G12013" s="50" t="s">
        <v>21463</v>
      </c>
      <c r="H12013" s="50" t="s">
        <v>26774</v>
      </c>
      <c r="I12013" s="50">
        <f>(DAX__2019_2020__33[[#This Row],[Adj Close]]-DAX__2019_2020__33[[#This Row],[Adj Open]])/DAX__2019_2020__33[[#This Row],[Adj Open]]</f>
        <v>2.1296015250867146E-3</v>
      </c>
      <c r="J12013" s="50">
        <f>DAX__2019_2020__33[[#This Row],[Adj Close]]-DAX__2019_2020__33[[#This Row],[Adj Open]]</f>
        <v>6.6675110403007665E-2</v>
      </c>
      <c r="K12013" s="50">
        <v>1069382</v>
      </c>
    </row>
    <row r="12014" spans="1:11" x14ac:dyDescent="0.3">
      <c r="A12014" s="51" t="str">
        <f t="shared" si="194"/>
        <v>RWE.DE</v>
      </c>
      <c r="B12014" s="52" t="s">
        <v>480</v>
      </c>
      <c r="C12014" s="50" t="s">
        <v>26775</v>
      </c>
      <c r="D12014" s="50">
        <f>DAX__2019_2020__33[[#This Row],[Open]]*(DAX__2019_2020__33[[#This Row],[Adj Close]]/DAX__2019_2020__33[[#This Row],[Close]])</f>
        <v>31.365874534315264</v>
      </c>
      <c r="E12014" s="50" t="s">
        <v>26775</v>
      </c>
      <c r="F12014" s="50" t="s">
        <v>26590</v>
      </c>
      <c r="G12014" s="50" t="s">
        <v>16745</v>
      </c>
      <c r="H12014" s="50" t="s">
        <v>26776</v>
      </c>
      <c r="I12014" s="50">
        <f>(DAX__2019_2020__33[[#This Row],[Adj Close]]-DAX__2019_2020__33[[#This Row],[Adj Open]])/DAX__2019_2020__33[[#This Row],[Adj Open]]</f>
        <v>-3.0974795019738908E-2</v>
      </c>
      <c r="J12014" s="50">
        <f>DAX__2019_2020__33[[#This Row],[Adj Close]]-DAX__2019_2020__33[[#This Row],[Adj Open]]</f>
        <v>-0.97155153431526386</v>
      </c>
      <c r="K12014" s="50">
        <v>1949179</v>
      </c>
    </row>
    <row r="12015" spans="1:11" x14ac:dyDescent="0.3">
      <c r="A12015" s="51" t="str">
        <f t="shared" si="194"/>
        <v>RWE.DE</v>
      </c>
      <c r="B12015" s="52" t="s">
        <v>481</v>
      </c>
      <c r="C12015" s="50" t="s">
        <v>26761</v>
      </c>
      <c r="D12015" s="50">
        <f>DAX__2019_2020__33[[#This Row],[Open]]*(DAX__2019_2020__33[[#This Row],[Adj Close]]/DAX__2019_2020__33[[#This Row],[Close]])</f>
        <v>30.432425905597245</v>
      </c>
      <c r="E12015" s="50" t="s">
        <v>16752</v>
      </c>
      <c r="F12015" s="50" t="s">
        <v>17267</v>
      </c>
      <c r="G12015" s="50" t="s">
        <v>17261</v>
      </c>
      <c r="H12015" s="50" t="s">
        <v>26777</v>
      </c>
      <c r="I12015" s="50">
        <f>(DAX__2019_2020__33[[#This Row],[Adj Close]]-DAX__2019_2020__33[[#This Row],[Adj Open]])/DAX__2019_2020__33[[#This Row],[Adj Open]]</f>
        <v>9.3893580785807786E-4</v>
      </c>
      <c r="J12015" s="50">
        <f>DAX__2019_2020__33[[#This Row],[Adj Close]]-DAX__2019_2020__33[[#This Row],[Adj Open]]</f>
        <v>2.8574094402753047E-2</v>
      </c>
      <c r="K12015" s="50">
        <v>2008729</v>
      </c>
    </row>
    <row r="12016" spans="1:11" x14ac:dyDescent="0.3">
      <c r="A12016" s="51" t="str">
        <f t="shared" si="194"/>
        <v>RWE.DE</v>
      </c>
      <c r="B12016" s="52" t="s">
        <v>482</v>
      </c>
      <c r="C12016" s="50" t="s">
        <v>21461</v>
      </c>
      <c r="D12016" s="50">
        <f>DAX__2019_2020__33[[#This Row],[Open]]*(DAX__2019_2020__33[[#This Row],[Adj Close]]/DAX__2019_2020__33[[#This Row],[Close]])</f>
        <v>30.575297976166908</v>
      </c>
      <c r="E12016" s="50" t="s">
        <v>26772</v>
      </c>
      <c r="F12016" s="50" t="s">
        <v>16730</v>
      </c>
      <c r="G12016" s="50" t="s">
        <v>16972</v>
      </c>
      <c r="H12016" s="50" t="s">
        <v>26778</v>
      </c>
      <c r="I12016" s="50">
        <f>(DAX__2019_2020__33[[#This Row],[Adj Close]]-DAX__2019_2020__33[[#This Row],[Adj Open]])/DAX__2019_2020__33[[#This Row],[Adj Open]]</f>
        <v>2.2429970244858037E-2</v>
      </c>
      <c r="J12016" s="50">
        <f>DAX__2019_2020__33[[#This Row],[Adj Close]]-DAX__2019_2020__33[[#This Row],[Adj Open]]</f>
        <v>0.68580302383309188</v>
      </c>
      <c r="K12016" s="50">
        <v>1703192</v>
      </c>
    </row>
    <row r="12017" spans="1:11" x14ac:dyDescent="0.3">
      <c r="A12017" s="51" t="str">
        <f t="shared" si="194"/>
        <v>RWE.DE</v>
      </c>
      <c r="B12017" s="52" t="s">
        <v>483</v>
      </c>
      <c r="C12017" s="50" t="s">
        <v>21463</v>
      </c>
      <c r="D12017" s="50">
        <f>DAX__2019_2020__33[[#This Row],[Open]]*(DAX__2019_2020__33[[#This Row],[Adj Close]]/DAX__2019_2020__33[[#This Row],[Close]])</f>
        <v>31.375398604145719</v>
      </c>
      <c r="E12017" s="50" t="s">
        <v>16924</v>
      </c>
      <c r="F12017" s="50" t="s">
        <v>20490</v>
      </c>
      <c r="G12017" s="50" t="s">
        <v>26631</v>
      </c>
      <c r="H12017" s="50" t="s">
        <v>26779</v>
      </c>
      <c r="I12017" s="50">
        <f>(DAX__2019_2020__33[[#This Row],[Adj Close]]-DAX__2019_2020__33[[#This Row],[Adj Open]])/DAX__2019_2020__33[[#This Row],[Adj Open]]</f>
        <v>-1.1232514002201415E-2</v>
      </c>
      <c r="J12017" s="50">
        <f>DAX__2019_2020__33[[#This Row],[Adj Close]]-DAX__2019_2020__33[[#This Row],[Adj Open]]</f>
        <v>-0.35242460414571752</v>
      </c>
      <c r="K12017" s="50">
        <v>1244150</v>
      </c>
    </row>
    <row r="12018" spans="1:11" x14ac:dyDescent="0.3">
      <c r="A12018" s="51" t="str">
        <f t="shared" si="194"/>
        <v>RWE.DE</v>
      </c>
      <c r="B12018" s="52" t="s">
        <v>484</v>
      </c>
      <c r="C12018" s="50" t="s">
        <v>26638</v>
      </c>
      <c r="D12018" s="50">
        <f>DAX__2019_2020__33[[#This Row],[Open]]*(DAX__2019_2020__33[[#This Row],[Adj Close]]/DAX__2019_2020__33[[#This Row],[Close]])</f>
        <v>31.194426716009293</v>
      </c>
      <c r="E12018" s="50" t="s">
        <v>26612</v>
      </c>
      <c r="F12018" s="50" t="s">
        <v>26780</v>
      </c>
      <c r="G12018" s="50" t="s">
        <v>16764</v>
      </c>
      <c r="H12018" s="50" t="s">
        <v>26781</v>
      </c>
      <c r="I12018" s="50">
        <f>(DAX__2019_2020__33[[#This Row],[Adj Close]]-DAX__2019_2020__33[[#This Row],[Adj Open]])/DAX__2019_2020__33[[#This Row],[Adj Open]]</f>
        <v>7.32830534351144E-3</v>
      </c>
      <c r="J12018" s="50">
        <f>DAX__2019_2020__33[[#This Row],[Adj Close]]-DAX__2019_2020__33[[#This Row],[Adj Open]]</f>
        <v>0.22860228399070692</v>
      </c>
      <c r="K12018" s="50">
        <v>2169854</v>
      </c>
    </row>
    <row r="12019" spans="1:11" x14ac:dyDescent="0.3">
      <c r="A12019" s="51" t="str">
        <f t="shared" si="194"/>
        <v>RWE.DE</v>
      </c>
      <c r="B12019" s="52" t="s">
        <v>485</v>
      </c>
      <c r="C12019" s="50" t="s">
        <v>26775</v>
      </c>
      <c r="D12019" s="50">
        <f>DAX__2019_2020__33[[#This Row],[Open]]*(DAX__2019_2020__33[[#This Row],[Adj Close]]/DAX__2019_2020__33[[#This Row],[Close]])</f>
        <v>31.365877000000001</v>
      </c>
      <c r="E12019" s="50" t="s">
        <v>1600</v>
      </c>
      <c r="F12019" s="50" t="s">
        <v>16753</v>
      </c>
      <c r="G12019" s="50" t="s">
        <v>26775</v>
      </c>
      <c r="H12019" s="50" t="s">
        <v>26782</v>
      </c>
      <c r="I12019" s="50">
        <f>(DAX__2019_2020__33[[#This Row],[Adj Close]]-DAX__2019_2020__33[[#This Row],[Adj Open]])/DAX__2019_2020__33[[#This Row],[Adj Open]]</f>
        <v>0</v>
      </c>
      <c r="J12019" s="50">
        <f>DAX__2019_2020__33[[#This Row],[Adj Close]]-DAX__2019_2020__33[[#This Row],[Adj Open]]</f>
        <v>0</v>
      </c>
      <c r="K12019" s="50">
        <v>2377626</v>
      </c>
    </row>
    <row r="12020" spans="1:11" x14ac:dyDescent="0.3">
      <c r="A12020" s="51" t="str">
        <f t="shared" si="194"/>
        <v>RWE.DE</v>
      </c>
      <c r="B12020" s="52" t="s">
        <v>486</v>
      </c>
      <c r="C12020" s="50" t="s">
        <v>26629</v>
      </c>
      <c r="D12020" s="50">
        <f>DAX__2019_2020__33[[#This Row],[Open]]*(DAX__2019_2020__33[[#This Row],[Adj Close]]/DAX__2019_2020__33[[#This Row],[Close]])</f>
        <v>31.403978474593568</v>
      </c>
      <c r="E12020" s="50" t="s">
        <v>26612</v>
      </c>
      <c r="F12020" s="50" t="s">
        <v>21468</v>
      </c>
      <c r="G12020" s="50" t="s">
        <v>26612</v>
      </c>
      <c r="H12020" s="50" t="s">
        <v>26783</v>
      </c>
      <c r="I12020" s="50">
        <f>(DAX__2019_2020__33[[#This Row],[Adj Close]]-DAX__2019_2020__33[[#This Row],[Adj Open]])/DAX__2019_2020__33[[#This Row],[Adj Open]]</f>
        <v>9.0991504671170034E-3</v>
      </c>
      <c r="J12020" s="50">
        <f>DAX__2019_2020__33[[#This Row],[Adj Close]]-DAX__2019_2020__33[[#This Row],[Adj Open]]</f>
        <v>0.28574952540643039</v>
      </c>
      <c r="K12020" s="50">
        <v>1341500</v>
      </c>
    </row>
    <row r="12021" spans="1:11" x14ac:dyDescent="0.3">
      <c r="A12021" s="51" t="str">
        <f t="shared" si="194"/>
        <v>RWE.DE</v>
      </c>
      <c r="B12021" s="52" t="s">
        <v>487</v>
      </c>
      <c r="C12021" s="50" t="s">
        <v>26784</v>
      </c>
      <c r="D12021" s="50">
        <f>DAX__2019_2020__33[[#This Row],[Open]]*(DAX__2019_2020__33[[#This Row],[Adj Close]]/DAX__2019_2020__33[[#This Row],[Close]])</f>
        <v>31.794501743180447</v>
      </c>
      <c r="E12021" s="50" t="s">
        <v>16812</v>
      </c>
      <c r="F12021" s="50" t="s">
        <v>26785</v>
      </c>
      <c r="G12021" s="50" t="s">
        <v>20240</v>
      </c>
      <c r="H12021" s="50" t="s">
        <v>26786</v>
      </c>
      <c r="I12021" s="50">
        <f>(DAX__2019_2020__33[[#This Row],[Adj Close]]-DAX__2019_2020__33[[#This Row],[Adj Open]])/DAX__2019_2020__33[[#This Row],[Adj Open]]</f>
        <v>5.991641522119842E-3</v>
      </c>
      <c r="J12021" s="50">
        <f>DAX__2019_2020__33[[#This Row],[Adj Close]]-DAX__2019_2020__33[[#This Row],[Adj Open]]</f>
        <v>0.19050125681955166</v>
      </c>
      <c r="K12021" s="50">
        <v>1730912</v>
      </c>
    </row>
    <row r="12022" spans="1:11" x14ac:dyDescent="0.3">
      <c r="A12022" s="51" t="str">
        <f t="shared" si="194"/>
        <v>RWE.DE</v>
      </c>
      <c r="B12022" s="52" t="s">
        <v>488</v>
      </c>
      <c r="C12022" s="50" t="s">
        <v>1911</v>
      </c>
      <c r="D12022" s="50">
        <f>DAX__2019_2020__33[[#This Row],[Open]]*(DAX__2019_2020__33[[#This Row],[Adj Close]]/DAX__2019_2020__33[[#This Row],[Close]])</f>
        <v>32.175502373688786</v>
      </c>
      <c r="E12022" s="50" t="s">
        <v>21477</v>
      </c>
      <c r="F12022" s="50" t="s">
        <v>26629</v>
      </c>
      <c r="G12022" s="50" t="s">
        <v>26629</v>
      </c>
      <c r="H12022" s="50" t="s">
        <v>26787</v>
      </c>
      <c r="I12022" s="50">
        <f>(DAX__2019_2020__33[[#This Row],[Adj Close]]-DAX__2019_2020__33[[#This Row],[Adj Open]])/DAX__2019_2020__33[[#This Row],[Adj Open]]</f>
        <v>-2.3978627116004087E-2</v>
      </c>
      <c r="J12022" s="50">
        <f>DAX__2019_2020__33[[#This Row],[Adj Close]]-DAX__2019_2020__33[[#This Row],[Adj Open]]</f>
        <v>-0.77152437368878779</v>
      </c>
      <c r="K12022" s="50">
        <v>2869101</v>
      </c>
    </row>
    <row r="12023" spans="1:11" x14ac:dyDescent="0.3">
      <c r="A12023" s="51" t="str">
        <f t="shared" si="194"/>
        <v>RWE.DE</v>
      </c>
      <c r="B12023" s="52" t="s">
        <v>489</v>
      </c>
      <c r="C12023" s="50" t="s">
        <v>26788</v>
      </c>
      <c r="D12023" s="50">
        <f>DAX__2019_2020__33[[#This Row],[Open]]*(DAX__2019_2020__33[[#This Row],[Adj Close]]/DAX__2019_2020__33[[#This Row],[Close]])</f>
        <v>31.327777898150437</v>
      </c>
      <c r="E12023" s="50" t="s">
        <v>16887</v>
      </c>
      <c r="F12023" s="50" t="s">
        <v>26789</v>
      </c>
      <c r="G12023" s="50" t="s">
        <v>1939</v>
      </c>
      <c r="H12023" s="50" t="s">
        <v>26790</v>
      </c>
      <c r="I12023" s="50">
        <f>(DAX__2019_2020__33[[#This Row],[Adj Close]]-DAX__2019_2020__33[[#This Row],[Adj Open]])/DAX__2019_2020__33[[#This Row],[Adj Open]]</f>
        <v>2.3107419370854941E-2</v>
      </c>
      <c r="J12023" s="50">
        <f>DAX__2019_2020__33[[#This Row],[Adj Close]]-DAX__2019_2020__33[[#This Row],[Adj Open]]</f>
        <v>0.72390410184956266</v>
      </c>
      <c r="K12023" s="50">
        <v>2102181</v>
      </c>
    </row>
    <row r="12024" spans="1:11" x14ac:dyDescent="0.3">
      <c r="A12024" s="51" t="str">
        <f t="shared" si="194"/>
        <v>RWE.DE</v>
      </c>
      <c r="B12024" s="52" t="s">
        <v>490</v>
      </c>
      <c r="C12024" s="50" t="s">
        <v>1595</v>
      </c>
      <c r="D12024" s="50">
        <f>DAX__2019_2020__33[[#This Row],[Open]]*(DAX__2019_2020__33[[#This Row],[Adj Close]]/DAX__2019_2020__33[[#This Row],[Close]])</f>
        <v>32.280275115527566</v>
      </c>
      <c r="E12024" s="50" t="s">
        <v>1977</v>
      </c>
      <c r="F12024" s="50" t="s">
        <v>1939</v>
      </c>
      <c r="G12024" s="50" t="s">
        <v>1977</v>
      </c>
      <c r="H12024" s="50" t="s">
        <v>26791</v>
      </c>
      <c r="I12024" s="50">
        <f>(DAX__2019_2020__33[[#This Row],[Adj Close]]-DAX__2019_2020__33[[#This Row],[Adj Open]])/DAX__2019_2020__33[[#This Row],[Adj Open]]</f>
        <v>1.9179758606661278E-2</v>
      </c>
      <c r="J12024" s="50">
        <f>DAX__2019_2020__33[[#This Row],[Adj Close]]-DAX__2019_2020__33[[#This Row],[Adj Open]]</f>
        <v>0.61912788447243372</v>
      </c>
      <c r="K12024" s="50">
        <v>2497353</v>
      </c>
    </row>
    <row r="12025" spans="1:11" x14ac:dyDescent="0.3">
      <c r="A12025" s="51" t="str">
        <f t="shared" si="194"/>
        <v>RWE.DE</v>
      </c>
      <c r="B12025" s="52" t="s">
        <v>491</v>
      </c>
      <c r="C12025" s="50" t="s">
        <v>16914</v>
      </c>
      <c r="D12025" s="50">
        <f>DAX__2019_2020__33[[#This Row],[Open]]*(DAX__2019_2020__33[[#This Row],[Adj Close]]/DAX__2019_2020__33[[#This Row],[Close]])</f>
        <v>32.680328951344258</v>
      </c>
      <c r="E12025" s="50" t="s">
        <v>1977</v>
      </c>
      <c r="F12025" s="50" t="s">
        <v>16808</v>
      </c>
      <c r="G12025" s="50" t="s">
        <v>1970</v>
      </c>
      <c r="H12025" s="50" t="s">
        <v>26792</v>
      </c>
      <c r="I12025" s="50">
        <f>(DAX__2019_2020__33[[#This Row],[Adj Close]]-DAX__2019_2020__33[[#This Row],[Adj Open]])/DAX__2019_2020__33[[#This Row],[Adj Open]]</f>
        <v>-8.744389135985274E-4</v>
      </c>
      <c r="J12025" s="50">
        <f>DAX__2019_2020__33[[#This Row],[Adj Close]]-DAX__2019_2020__33[[#This Row],[Adj Open]]</f>
        <v>-2.8576951344255974E-2</v>
      </c>
      <c r="K12025" s="50">
        <v>1713846</v>
      </c>
    </row>
    <row r="12026" spans="1:11" x14ac:dyDescent="0.3">
      <c r="A12026" s="51" t="str">
        <f t="shared" si="194"/>
        <v>RWE.DE</v>
      </c>
      <c r="B12026" s="52" t="s">
        <v>492</v>
      </c>
      <c r="C12026" s="50" t="s">
        <v>20234</v>
      </c>
      <c r="D12026" s="50">
        <f>DAX__2019_2020__33[[#This Row],[Open]]*(DAX__2019_2020__33[[#This Row],[Adj Close]]/DAX__2019_2020__33[[#This Row],[Close]])</f>
        <v>32.766052757176865</v>
      </c>
      <c r="E12026" s="50" t="s">
        <v>26793</v>
      </c>
      <c r="F12026" s="50" t="s">
        <v>16777</v>
      </c>
      <c r="G12026" s="50" t="s">
        <v>17294</v>
      </c>
      <c r="H12026" s="50" t="s">
        <v>26794</v>
      </c>
      <c r="I12026" s="50">
        <f>(DAX__2019_2020__33[[#This Row],[Adj Close]]-DAX__2019_2020__33[[#This Row],[Adj Open]])/DAX__2019_2020__33[[#This Row],[Adj Open]]</f>
        <v>2.9069184356443267E-3</v>
      </c>
      <c r="J12026" s="50">
        <f>DAX__2019_2020__33[[#This Row],[Adj Close]]-DAX__2019_2020__33[[#This Row],[Adj Open]]</f>
        <v>9.5248242823132045E-2</v>
      </c>
      <c r="K12026" s="50">
        <v>1423872</v>
      </c>
    </row>
    <row r="12027" spans="1:11" x14ac:dyDescent="0.3">
      <c r="A12027" s="51" t="str">
        <f t="shared" si="194"/>
        <v>RWE.DE</v>
      </c>
      <c r="B12027" s="52" t="s">
        <v>493</v>
      </c>
      <c r="C12027" s="50" t="s">
        <v>16862</v>
      </c>
      <c r="D12027" s="50">
        <f>DAX__2019_2020__33[[#This Row],[Open]]*(DAX__2019_2020__33[[#This Row],[Adj Close]]/DAX__2019_2020__33[[#This Row],[Close]])</f>
        <v>32.832725377283893</v>
      </c>
      <c r="E12027" s="50" t="s">
        <v>17298</v>
      </c>
      <c r="F12027" s="50" t="s">
        <v>16781</v>
      </c>
      <c r="G12027" s="50" t="s">
        <v>16781</v>
      </c>
      <c r="H12027" s="50" t="s">
        <v>26795</v>
      </c>
      <c r="I12027" s="50">
        <f>(DAX__2019_2020__33[[#This Row],[Adj Close]]-DAX__2019_2020__33[[#This Row],[Adj Open]])/DAX__2019_2020__33[[#This Row],[Adj Open]]</f>
        <v>-6.6724396091549414E-3</v>
      </c>
      <c r="J12027" s="50">
        <f>DAX__2019_2020__33[[#This Row],[Adj Close]]-DAX__2019_2020__33[[#This Row],[Adj Open]]</f>
        <v>-0.21907437728389567</v>
      </c>
      <c r="K12027" s="50">
        <v>1597015</v>
      </c>
    </row>
    <row r="12028" spans="1:11" x14ac:dyDescent="0.3">
      <c r="A12028" s="51" t="str">
        <f t="shared" si="194"/>
        <v>RWE.DE</v>
      </c>
      <c r="B12028" s="52" t="s">
        <v>494</v>
      </c>
      <c r="C12028" s="50" t="s">
        <v>16972</v>
      </c>
      <c r="D12028" s="50">
        <f>DAX__2019_2020__33[[#This Row],[Open]]*(DAX__2019_2020__33[[#This Row],[Adj Close]]/DAX__2019_2020__33[[#This Row],[Close]])</f>
        <v>31.261100134135301</v>
      </c>
      <c r="E12028" s="50" t="s">
        <v>1915</v>
      </c>
      <c r="F12028" s="50" t="s">
        <v>20493</v>
      </c>
      <c r="G12028" s="50" t="s">
        <v>16753</v>
      </c>
      <c r="H12028" s="50" t="s">
        <v>26796</v>
      </c>
      <c r="I12028" s="50">
        <f>(DAX__2019_2020__33[[#This Row],[Adj Close]]-DAX__2019_2020__33[[#This Row],[Adj Open]])/DAX__2019_2020__33[[#This Row],[Adj Open]]</f>
        <v>-4.5704448507007936E-3</v>
      </c>
      <c r="J12028" s="50">
        <f>DAX__2019_2020__33[[#This Row],[Adj Close]]-DAX__2019_2020__33[[#This Row],[Adj Open]]</f>
        <v>-0.14287713413530057</v>
      </c>
      <c r="K12028" s="50">
        <v>8976206</v>
      </c>
    </row>
    <row r="12029" spans="1:11" x14ac:dyDescent="0.3">
      <c r="A12029" s="51" t="str">
        <f t="shared" si="194"/>
        <v>RWE.DE</v>
      </c>
      <c r="B12029" s="52" t="s">
        <v>495</v>
      </c>
      <c r="C12029" s="50" t="s">
        <v>20483</v>
      </c>
      <c r="D12029" s="50">
        <f>DAX__2019_2020__33[[#This Row],[Open]]*(DAX__2019_2020__33[[#This Row],[Adj Close]]/DAX__2019_2020__33[[#This Row],[Close]])</f>
        <v>30.956299000000001</v>
      </c>
      <c r="E12029" s="50" t="s">
        <v>16942</v>
      </c>
      <c r="F12029" s="50" t="s">
        <v>20492</v>
      </c>
      <c r="G12029" s="50" t="s">
        <v>20483</v>
      </c>
      <c r="H12029" s="50" t="s">
        <v>26771</v>
      </c>
      <c r="I12029" s="50">
        <f>(DAX__2019_2020__33[[#This Row],[Adj Close]]-DAX__2019_2020__33[[#This Row],[Adj Open]])/DAX__2019_2020__33[[#This Row],[Adj Open]]</f>
        <v>0</v>
      </c>
      <c r="J12029" s="50">
        <f>DAX__2019_2020__33[[#This Row],[Adj Close]]-DAX__2019_2020__33[[#This Row],[Adj Open]]</f>
        <v>0</v>
      </c>
      <c r="K12029" s="50">
        <v>3732755</v>
      </c>
    </row>
    <row r="12030" spans="1:11" x14ac:dyDescent="0.3">
      <c r="A12030" s="51" t="str">
        <f t="shared" si="194"/>
        <v>RWE.DE</v>
      </c>
      <c r="B12030" s="52" t="s">
        <v>496</v>
      </c>
      <c r="C12030" s="50" t="s">
        <v>26797</v>
      </c>
      <c r="D12030" s="50">
        <f>DAX__2019_2020__33[[#This Row],[Open]]*(DAX__2019_2020__33[[#This Row],[Adj Close]]/DAX__2019_2020__33[[#This Row],[Close]])</f>
        <v>31.013452031375234</v>
      </c>
      <c r="E12030" s="50" t="s">
        <v>21463</v>
      </c>
      <c r="F12030" s="50" t="s">
        <v>20487</v>
      </c>
      <c r="G12030" s="50" t="s">
        <v>16936</v>
      </c>
      <c r="H12030" s="50" t="s">
        <v>26798</v>
      </c>
      <c r="I12030" s="50">
        <f>(DAX__2019_2020__33[[#This Row],[Adj Close]]-DAX__2019_2020__33[[#This Row],[Adj Open]])/DAX__2019_2020__33[[#This Row],[Adj Open]]</f>
        <v>-6.1425059538553893E-4</v>
      </c>
      <c r="J12030" s="50">
        <f>DAX__2019_2020__33[[#This Row],[Adj Close]]-DAX__2019_2020__33[[#This Row],[Adj Open]]</f>
        <v>-1.905003137523309E-2</v>
      </c>
      <c r="K12030" s="50">
        <v>7940347</v>
      </c>
    </row>
    <row r="12031" spans="1:11" x14ac:dyDescent="0.3">
      <c r="A12031" s="51" t="str">
        <f t="shared" si="194"/>
        <v>RWE.DE</v>
      </c>
      <c r="B12031" s="52" t="s">
        <v>497</v>
      </c>
      <c r="C12031" s="50" t="s">
        <v>21468</v>
      </c>
      <c r="D12031" s="50">
        <f>DAX__2019_2020__33[[#This Row],[Open]]*(DAX__2019_2020__33[[#This Row],[Adj Close]]/DAX__2019_2020__33[[#This Row],[Close]])</f>
        <v>31.242049238084498</v>
      </c>
      <c r="E12031" s="50" t="s">
        <v>16927</v>
      </c>
      <c r="F12031" s="50" t="s">
        <v>26799</v>
      </c>
      <c r="G12031" s="50" t="s">
        <v>20833</v>
      </c>
      <c r="H12031" s="50" t="s">
        <v>26800</v>
      </c>
      <c r="I12031" s="50">
        <f>(DAX__2019_2020__33[[#This Row],[Adj Close]]-DAX__2019_2020__33[[#This Row],[Adj Open]])/DAX__2019_2020__33[[#This Row],[Adj Open]]</f>
        <v>1.7073232227842412E-2</v>
      </c>
      <c r="J12031" s="50">
        <f>DAX__2019_2020__33[[#This Row],[Adj Close]]-DAX__2019_2020__33[[#This Row],[Adj Open]]</f>
        <v>0.53340276191550373</v>
      </c>
      <c r="K12031" s="50">
        <v>3967818</v>
      </c>
    </row>
    <row r="12032" spans="1:11" x14ac:dyDescent="0.3">
      <c r="A12032" s="51" t="str">
        <f t="shared" si="194"/>
        <v>RWE.DE</v>
      </c>
      <c r="B12032" s="52" t="s">
        <v>498</v>
      </c>
      <c r="C12032" s="50" t="s">
        <v>20478</v>
      </c>
      <c r="D12032" s="50">
        <f>DAX__2019_2020__33[[#This Row],[Open]]*(DAX__2019_2020__33[[#This Row],[Adj Close]]/DAX__2019_2020__33[[#This Row],[Close]])</f>
        <v>31.813554249789153</v>
      </c>
      <c r="E12032" s="50" t="s">
        <v>26801</v>
      </c>
      <c r="F12032" s="50" t="s">
        <v>1915</v>
      </c>
      <c r="G12032" s="50" t="s">
        <v>26802</v>
      </c>
      <c r="H12032" s="50" t="s">
        <v>26803</v>
      </c>
      <c r="I12032" s="50">
        <f>(DAX__2019_2020__33[[#This Row],[Adj Close]]-DAX__2019_2020__33[[#This Row],[Adj Open]])/DAX__2019_2020__33[[#This Row],[Adj Open]]</f>
        <v>-6.5868858331206539E-3</v>
      </c>
      <c r="J12032" s="50">
        <f>DAX__2019_2020__33[[#This Row],[Adj Close]]-DAX__2019_2020__33[[#This Row],[Adj Open]]</f>
        <v>-0.20955224978915155</v>
      </c>
      <c r="K12032" s="50">
        <v>2182356</v>
      </c>
    </row>
    <row r="12033" spans="1:11" x14ac:dyDescent="0.3">
      <c r="A12033" s="51" t="str">
        <f t="shared" si="194"/>
        <v>RWE.DE</v>
      </c>
      <c r="B12033" s="52" t="s">
        <v>499</v>
      </c>
      <c r="C12033" s="50" t="s">
        <v>1927</v>
      </c>
      <c r="D12033" s="50">
        <f>DAX__2019_2020__33[[#This Row],[Open]]*(DAX__2019_2020__33[[#This Row],[Adj Close]]/DAX__2019_2020__33[[#This Row],[Close]])</f>
        <v>31.623052393690084</v>
      </c>
      <c r="E12033" s="50" t="s">
        <v>16927</v>
      </c>
      <c r="F12033" s="50" t="s">
        <v>17279</v>
      </c>
      <c r="G12033" s="50" t="s">
        <v>26767</v>
      </c>
      <c r="H12033" s="50" t="s">
        <v>26804</v>
      </c>
      <c r="I12033" s="50">
        <f>(DAX__2019_2020__33[[#This Row],[Adj Close]]-DAX__2019_2020__33[[#This Row],[Adj Open]])/DAX__2019_2020__33[[#This Row],[Adj Open]]</f>
        <v>9.9396984957920952E-3</v>
      </c>
      <c r="J12033" s="50">
        <f>DAX__2019_2020__33[[#This Row],[Adj Close]]-DAX__2019_2020__33[[#This Row],[Adj Open]]</f>
        <v>0.31432360630991596</v>
      </c>
      <c r="K12033" s="50">
        <v>1732305</v>
      </c>
    </row>
    <row r="12034" spans="1:11" x14ac:dyDescent="0.3">
      <c r="A12034" s="51" t="str">
        <f t="shared" si="194"/>
        <v>RWE.DE</v>
      </c>
      <c r="B12034" s="52" t="s">
        <v>500</v>
      </c>
      <c r="C12034" s="50" t="s">
        <v>26805</v>
      </c>
      <c r="D12034" s="50">
        <f>DAX__2019_2020__33[[#This Row],[Open]]*(DAX__2019_2020__33[[#This Row],[Adj Close]]/DAX__2019_2020__33[[#This Row],[Close]])</f>
        <v>31.956427010603424</v>
      </c>
      <c r="E12034" s="50" t="s">
        <v>26806</v>
      </c>
      <c r="F12034" s="50" t="s">
        <v>26629</v>
      </c>
      <c r="G12034" s="50" t="s">
        <v>26629</v>
      </c>
      <c r="H12034" s="50" t="s">
        <v>26787</v>
      </c>
      <c r="I12034" s="50">
        <f>(DAX__2019_2020__33[[#This Row],[Adj Close]]-DAX__2019_2020__33[[#This Row],[Adj Open]])/DAX__2019_2020__33[[#This Row],[Adj Open]]</f>
        <v>-1.7287571305143645E-2</v>
      </c>
      <c r="J12034" s="50">
        <f>DAX__2019_2020__33[[#This Row],[Adj Close]]-DAX__2019_2020__33[[#This Row],[Adj Open]]</f>
        <v>-0.55244901060342499</v>
      </c>
      <c r="K12034" s="50">
        <v>1791671</v>
      </c>
    </row>
    <row r="12035" spans="1:11" x14ac:dyDescent="0.3">
      <c r="A12035" s="51" t="str">
        <f t="shared" si="194"/>
        <v>RWE.DE</v>
      </c>
      <c r="B12035" s="52" t="s">
        <v>501</v>
      </c>
      <c r="C12035" s="50" t="s">
        <v>26785</v>
      </c>
      <c r="D12035" s="50">
        <f>DAX__2019_2020__33[[#This Row],[Open]]*(DAX__2019_2020__33[[#This Row],[Adj Close]]/DAX__2019_2020__33[[#This Row],[Close]])</f>
        <v>31.556376149471212</v>
      </c>
      <c r="E12035" s="50" t="s">
        <v>26802</v>
      </c>
      <c r="F12035" s="50" t="s">
        <v>26789</v>
      </c>
      <c r="G12035" s="50" t="s">
        <v>16924</v>
      </c>
      <c r="H12035" s="50" t="s">
        <v>26807</v>
      </c>
      <c r="I12035" s="50">
        <f>(DAX__2019_2020__33[[#This Row],[Adj Close]]-DAX__2019_2020__33[[#This Row],[Adj Open]])/DAX__2019_2020__33[[#This Row],[Adj Open]]</f>
        <v>-3.9239660753406357E-3</v>
      </c>
      <c r="J12035" s="50">
        <f>DAX__2019_2020__33[[#This Row],[Adj Close]]-DAX__2019_2020__33[[#This Row],[Adj Open]]</f>
        <v>-0.1238261494712134</v>
      </c>
      <c r="K12035" s="50">
        <v>2043247</v>
      </c>
    </row>
    <row r="12036" spans="1:11" x14ac:dyDescent="0.3">
      <c r="A12036" s="51" t="str">
        <f t="shared" si="194"/>
        <v>RWE.DE</v>
      </c>
      <c r="B12036" s="52" t="s">
        <v>502</v>
      </c>
      <c r="C12036" s="50" t="s">
        <v>16773</v>
      </c>
      <c r="D12036" s="50">
        <f>DAX__2019_2020__33[[#This Row],[Open]]*(DAX__2019_2020__33[[#This Row],[Adj Close]]/DAX__2019_2020__33[[#This Row],[Close]])</f>
        <v>31.64210377778997</v>
      </c>
      <c r="E12036" s="50" t="s">
        <v>1931</v>
      </c>
      <c r="F12036" s="50" t="s">
        <v>21478</v>
      </c>
      <c r="G12036" s="50" t="s">
        <v>2036</v>
      </c>
      <c r="H12036" s="50" t="s">
        <v>26808</v>
      </c>
      <c r="I12036" s="50">
        <f>(DAX__2019_2020__33[[#This Row],[Adj Close]]-DAX__2019_2020__33[[#This Row],[Adj Open]])/DAX__2019_2020__33[[#This Row],[Adj Open]]</f>
        <v>2.408127561464989E-3</v>
      </c>
      <c r="J12036" s="50">
        <f>DAX__2019_2020__33[[#This Row],[Adj Close]]-DAX__2019_2020__33[[#This Row],[Adj Open]]</f>
        <v>7.6198222210031474E-2</v>
      </c>
      <c r="K12036" s="50">
        <v>2499252</v>
      </c>
    </row>
    <row r="12037" spans="1:11" x14ac:dyDescent="0.3">
      <c r="A12037" s="51" t="str">
        <f t="shared" si="194"/>
        <v>RWE.DE</v>
      </c>
      <c r="B12037" s="52" t="s">
        <v>503</v>
      </c>
      <c r="C12037" s="50" t="s">
        <v>16927</v>
      </c>
      <c r="D12037" s="50">
        <f>DAX__2019_2020__33[[#This Row],[Open]]*(DAX__2019_2020__33[[#This Row],[Adj Close]]/DAX__2019_2020__33[[#This Row],[Close]])</f>
        <v>31.975475989211656</v>
      </c>
      <c r="E12037" s="50" t="s">
        <v>2041</v>
      </c>
      <c r="F12037" s="50" t="s">
        <v>1917</v>
      </c>
      <c r="G12037" s="50" t="s">
        <v>1917</v>
      </c>
      <c r="H12037" s="50" t="s">
        <v>26809</v>
      </c>
      <c r="I12037" s="50">
        <f>(DAX__2019_2020__33[[#This Row],[Adj Close]]-DAX__2019_2020__33[[#This Row],[Adj Open]])/DAX__2019_2020__33[[#This Row],[Adj Open]]</f>
        <v>-1.8468841227286314E-2</v>
      </c>
      <c r="J12037" s="50">
        <f>DAX__2019_2020__33[[#This Row],[Adj Close]]-DAX__2019_2020__33[[#This Row],[Adj Open]]</f>
        <v>-0.59054998921165591</v>
      </c>
      <c r="K12037" s="50">
        <v>1714989</v>
      </c>
    </row>
    <row r="12038" spans="1:11" x14ac:dyDescent="0.3">
      <c r="A12038" s="51" t="str">
        <f t="shared" si="194"/>
        <v>RWE.DE</v>
      </c>
      <c r="B12038" s="52" t="s">
        <v>504</v>
      </c>
      <c r="C12038" s="50" t="s">
        <v>26810</v>
      </c>
      <c r="D12038" s="50">
        <f>DAX__2019_2020__33[[#This Row],[Open]]*(DAX__2019_2020__33[[#This Row],[Adj Close]]/DAX__2019_2020__33[[#This Row],[Close]])</f>
        <v>31.45159993919858</v>
      </c>
      <c r="E12038" s="50" t="s">
        <v>26811</v>
      </c>
      <c r="F12038" s="50" t="s">
        <v>2040</v>
      </c>
      <c r="G12038" s="50" t="s">
        <v>16887</v>
      </c>
      <c r="H12038" s="50" t="s">
        <v>26769</v>
      </c>
      <c r="I12038" s="50">
        <f>(DAX__2019_2020__33[[#This Row],[Adj Close]]-DAX__2019_2020__33[[#This Row],[Adj Open]])/DAX__2019_2020__33[[#This Row],[Adj Open]]</f>
        <v>2.0290702604482014E-2</v>
      </c>
      <c r="J12038" s="50">
        <f>DAX__2019_2020__33[[#This Row],[Adj Close]]-DAX__2019_2020__33[[#This Row],[Adj Open]]</f>
        <v>0.63817506080142294</v>
      </c>
      <c r="K12038" s="50">
        <v>3167155</v>
      </c>
    </row>
    <row r="12039" spans="1:11" x14ac:dyDescent="0.3">
      <c r="A12039" s="51" t="str">
        <f t="shared" si="194"/>
        <v>RWE.DE</v>
      </c>
      <c r="B12039" s="52" t="s">
        <v>505</v>
      </c>
      <c r="C12039" s="50" t="s">
        <v>26812</v>
      </c>
      <c r="D12039" s="50">
        <f>DAX__2019_2020__33[[#This Row],[Open]]*(DAX__2019_2020__33[[#This Row],[Adj Close]]/DAX__2019_2020__33[[#This Row],[Close]])</f>
        <v>32.413627138768966</v>
      </c>
      <c r="E12039" s="50" t="s">
        <v>1596</v>
      </c>
      <c r="F12039" s="50" t="s">
        <v>26631</v>
      </c>
      <c r="G12039" s="50" t="s">
        <v>1903</v>
      </c>
      <c r="H12039" s="50" t="s">
        <v>26813</v>
      </c>
      <c r="I12039" s="50">
        <f>(DAX__2019_2020__33[[#This Row],[Adj Close]]-DAX__2019_2020__33[[#This Row],[Adj Open]])/DAX__2019_2020__33[[#This Row],[Adj Open]]</f>
        <v>-3.849538755496261E-2</v>
      </c>
      <c r="J12039" s="50">
        <f>DAX__2019_2020__33[[#This Row],[Adj Close]]-DAX__2019_2020__33[[#This Row],[Adj Open]]</f>
        <v>-1.2477751387689651</v>
      </c>
      <c r="K12039" s="50">
        <v>3774164</v>
      </c>
    </row>
    <row r="12040" spans="1:11" x14ac:dyDescent="0.3">
      <c r="A12040" s="51" t="str">
        <f t="shared" si="194"/>
        <v>RWE.DE</v>
      </c>
      <c r="B12040" s="52" t="s">
        <v>506</v>
      </c>
      <c r="C12040" s="50" t="s">
        <v>20491</v>
      </c>
      <c r="D12040" s="50">
        <f>DAX__2019_2020__33[[#This Row],[Open]]*(DAX__2019_2020__33[[#This Row],[Adj Close]]/DAX__2019_2020__33[[#This Row],[Close]])</f>
        <v>31.08012605764295</v>
      </c>
      <c r="E12040" s="50" t="s">
        <v>17272</v>
      </c>
      <c r="F12040" s="50" t="s">
        <v>16311</v>
      </c>
      <c r="G12040" s="50" t="s">
        <v>1847</v>
      </c>
      <c r="H12040" s="50" t="s">
        <v>26814</v>
      </c>
      <c r="I12040" s="50">
        <f>(DAX__2019_2020__33[[#This Row],[Adj Close]]-DAX__2019_2020__33[[#This Row],[Adj Open]])/DAX__2019_2020__33[[#This Row],[Adj Open]]</f>
        <v>-4.1066501959347107E-2</v>
      </c>
      <c r="J12040" s="50">
        <f>DAX__2019_2020__33[[#This Row],[Adj Close]]-DAX__2019_2020__33[[#This Row],[Adj Open]]</f>
        <v>-1.2763520576429492</v>
      </c>
      <c r="K12040" s="50">
        <v>4055504</v>
      </c>
    </row>
    <row r="12041" spans="1:11" x14ac:dyDescent="0.3">
      <c r="A12041" s="51" t="str">
        <f t="shared" si="194"/>
        <v>RWE.DE</v>
      </c>
      <c r="B12041" s="52" t="s">
        <v>507</v>
      </c>
      <c r="C12041" s="50" t="s">
        <v>26600</v>
      </c>
      <c r="D12041" s="50">
        <f>DAX__2019_2020__33[[#This Row],[Open]]*(DAX__2019_2020__33[[#This Row],[Adj Close]]/DAX__2019_2020__33[[#This Row],[Close]])</f>
        <v>29.994273234135669</v>
      </c>
      <c r="E12041" s="50" t="s">
        <v>16726</v>
      </c>
      <c r="F12041" s="50" t="s">
        <v>23666</v>
      </c>
      <c r="G12041" s="50" t="s">
        <v>16947</v>
      </c>
      <c r="H12041" s="50" t="s">
        <v>26815</v>
      </c>
      <c r="I12041" s="50">
        <f>(DAX__2019_2020__33[[#This Row],[Adj Close]]-DAX__2019_2020__33[[#This Row],[Adj Open]])/DAX__2019_2020__33[[#This Row],[Adj Open]]</f>
        <v>1.5878056525881219E-2</v>
      </c>
      <c r="J12041" s="50">
        <f>DAX__2019_2020__33[[#This Row],[Adj Close]]-DAX__2019_2020__33[[#This Row],[Adj Open]]</f>
        <v>0.47625076586433224</v>
      </c>
      <c r="K12041" s="50">
        <v>2048274</v>
      </c>
    </row>
    <row r="12042" spans="1:11" x14ac:dyDescent="0.3">
      <c r="A12042" s="51" t="str">
        <f t="shared" si="194"/>
        <v>RWE.DE</v>
      </c>
      <c r="B12042" s="52" t="s">
        <v>508</v>
      </c>
      <c r="C12042" s="50" t="s">
        <v>20492</v>
      </c>
      <c r="D12042" s="50">
        <f>DAX__2019_2020__33[[#This Row],[Open]]*(DAX__2019_2020__33[[#This Row],[Adj Close]]/DAX__2019_2020__33[[#This Row],[Close]])</f>
        <v>30.622926662288098</v>
      </c>
      <c r="E12042" s="50" t="s">
        <v>16726</v>
      </c>
      <c r="F12042" s="50" t="s">
        <v>16703</v>
      </c>
      <c r="G12042" s="50" t="s">
        <v>1907</v>
      </c>
      <c r="H12042" s="50" t="s">
        <v>26816</v>
      </c>
      <c r="I12042" s="50">
        <f>(DAX__2019_2020__33[[#This Row],[Adj Close]]-DAX__2019_2020__33[[#This Row],[Adj Open]])/DAX__2019_2020__33[[#This Row],[Adj Open]]</f>
        <v>-1.617427582119578E-2</v>
      </c>
      <c r="J12042" s="50">
        <f>DAX__2019_2020__33[[#This Row],[Adj Close]]-DAX__2019_2020__33[[#This Row],[Adj Open]]</f>
        <v>-0.49530366228809797</v>
      </c>
      <c r="K12042" s="50">
        <v>1917746</v>
      </c>
    </row>
    <row r="12043" spans="1:11" x14ac:dyDescent="0.3">
      <c r="A12043" s="51" t="str">
        <f t="shared" si="194"/>
        <v>RWE.DE</v>
      </c>
      <c r="B12043" s="52" t="s">
        <v>509</v>
      </c>
      <c r="C12043" s="50" t="s">
        <v>26716</v>
      </c>
      <c r="D12043" s="50">
        <f>DAX__2019_2020__33[[#This Row],[Open]]*(DAX__2019_2020__33[[#This Row],[Adj Close]]/DAX__2019_2020__33[[#This Row],[Close]])</f>
        <v>30.175248160102466</v>
      </c>
      <c r="E12043" s="50" t="s">
        <v>26817</v>
      </c>
      <c r="F12043" s="50" t="s">
        <v>16954</v>
      </c>
      <c r="G12043" s="50" t="s">
        <v>16746</v>
      </c>
      <c r="H12043" s="50" t="s">
        <v>26754</v>
      </c>
      <c r="I12043" s="50">
        <f>(DAX__2019_2020__33[[#This Row],[Adj Close]]-DAX__2019_2020__33[[#This Row],[Adj Open]])/DAX__2019_2020__33[[#This Row],[Adj Open]]</f>
        <v>1.5467108585858536E-2</v>
      </c>
      <c r="J12043" s="50">
        <f>DAX__2019_2020__33[[#This Row],[Adj Close]]-DAX__2019_2020__33[[#This Row],[Adj Open]]</f>
        <v>0.46672383989753286</v>
      </c>
      <c r="K12043" s="50">
        <v>1774227</v>
      </c>
    </row>
    <row r="12044" spans="1:11" x14ac:dyDescent="0.3">
      <c r="A12044" s="51" t="str">
        <f t="shared" si="194"/>
        <v>RWE.DE</v>
      </c>
      <c r="B12044" s="52" t="s">
        <v>510</v>
      </c>
      <c r="C12044" s="50" t="s">
        <v>16726</v>
      </c>
      <c r="D12044" s="50">
        <f>DAX__2019_2020__33[[#This Row],[Open]]*(DAX__2019_2020__33[[#This Row],[Adj Close]]/DAX__2019_2020__33[[#This Row],[Close]])</f>
        <v>30.632449999999999</v>
      </c>
      <c r="E12044" s="50" t="s">
        <v>16973</v>
      </c>
      <c r="F12044" s="50" t="s">
        <v>23668</v>
      </c>
      <c r="G12044" s="50" t="s">
        <v>16726</v>
      </c>
      <c r="H12044" s="50" t="s">
        <v>26818</v>
      </c>
      <c r="I12044" s="50">
        <f>(DAX__2019_2020__33[[#This Row],[Adj Close]]-DAX__2019_2020__33[[#This Row],[Adj Open]])/DAX__2019_2020__33[[#This Row],[Adj Open]]</f>
        <v>0</v>
      </c>
      <c r="J12044" s="50">
        <f>DAX__2019_2020__33[[#This Row],[Adj Close]]-DAX__2019_2020__33[[#This Row],[Adj Open]]</f>
        <v>0</v>
      </c>
      <c r="K12044" s="50">
        <v>1216036</v>
      </c>
    </row>
    <row r="12045" spans="1:11" x14ac:dyDescent="0.3">
      <c r="A12045" s="51" t="str">
        <f t="shared" si="194"/>
        <v>RWE.DE</v>
      </c>
      <c r="B12045" s="52" t="s">
        <v>511</v>
      </c>
      <c r="C12045" s="50" t="s">
        <v>17262</v>
      </c>
      <c r="D12045" s="50">
        <f>DAX__2019_2020__33[[#This Row],[Open]]*(DAX__2019_2020__33[[#This Row],[Adj Close]]/DAX__2019_2020__33[[#This Row],[Close]])</f>
        <v>30.58482512093903</v>
      </c>
      <c r="E12045" s="50" t="s">
        <v>1783</v>
      </c>
      <c r="F12045" s="50" t="s">
        <v>16732</v>
      </c>
      <c r="G12045" s="50" t="s">
        <v>16720</v>
      </c>
      <c r="H12045" s="50" t="s">
        <v>26819</v>
      </c>
      <c r="I12045" s="50">
        <f>(DAX__2019_2020__33[[#This Row],[Adj Close]]-DAX__2019_2020__33[[#This Row],[Adj Open]])/DAX__2019_2020__33[[#This Row],[Adj Open]]</f>
        <v>-3.4257551097552877E-3</v>
      </c>
      <c r="J12045" s="50">
        <f>DAX__2019_2020__33[[#This Row],[Adj Close]]-DAX__2019_2020__33[[#This Row],[Adj Open]]</f>
        <v>-0.10477612093902877</v>
      </c>
      <c r="K12045" s="50">
        <v>1362095</v>
      </c>
    </row>
    <row r="12046" spans="1:11" x14ac:dyDescent="0.3">
      <c r="A12046" s="51" t="str">
        <f t="shared" si="194"/>
        <v>RWE.DE</v>
      </c>
      <c r="B12046" s="52" t="s">
        <v>512</v>
      </c>
      <c r="C12046" s="50" t="s">
        <v>21479</v>
      </c>
      <c r="D12046" s="50">
        <f>DAX__2019_2020__33[[#This Row],[Open]]*(DAX__2019_2020__33[[#This Row],[Adj Close]]/DAX__2019_2020__33[[#This Row],[Close]])</f>
        <v>30.842001337385646</v>
      </c>
      <c r="E12046" s="50" t="s">
        <v>26780</v>
      </c>
      <c r="F12046" s="50" t="s">
        <v>26604</v>
      </c>
      <c r="G12046" s="50" t="s">
        <v>26600</v>
      </c>
      <c r="H12046" s="50" t="s">
        <v>26820</v>
      </c>
      <c r="I12046" s="50">
        <f>(DAX__2019_2020__33[[#This Row],[Adj Close]]-DAX__2019_2020__33[[#This Row],[Adj Open]])/DAX__2019_2020__33[[#This Row],[Adj Open]]</f>
        <v>-2.7486132566827262E-2</v>
      </c>
      <c r="J12046" s="50">
        <f>DAX__2019_2020__33[[#This Row],[Adj Close]]-DAX__2019_2020__33[[#This Row],[Adj Open]]</f>
        <v>-0.84772733738564554</v>
      </c>
      <c r="K12046" s="50">
        <v>1939007</v>
      </c>
    </row>
    <row r="12047" spans="1:11" x14ac:dyDescent="0.3">
      <c r="A12047" s="51" t="str">
        <f t="shared" si="194"/>
        <v>RWE.DE</v>
      </c>
      <c r="B12047" s="52" t="s">
        <v>513</v>
      </c>
      <c r="C12047" s="50" t="s">
        <v>21470</v>
      </c>
      <c r="D12047" s="50">
        <f>DAX__2019_2020__33[[#This Row],[Open]]*(DAX__2019_2020__33[[#This Row],[Adj Close]]/DAX__2019_2020__33[[#This Row],[Close]])</f>
        <v>30.060948250171052</v>
      </c>
      <c r="E12047" s="50" t="s">
        <v>17224</v>
      </c>
      <c r="F12047" s="50" t="s">
        <v>16703</v>
      </c>
      <c r="G12047" s="50" t="s">
        <v>26739</v>
      </c>
      <c r="H12047" s="50" t="s">
        <v>26821</v>
      </c>
      <c r="I12047" s="50">
        <f>(DAX__2019_2020__33[[#This Row],[Adj Close]]-DAX__2019_2020__33[[#This Row],[Adj Open]])/DAX__2019_2020__33[[#This Row],[Adj Open]]</f>
        <v>-4.1191065943951503E-3</v>
      </c>
      <c r="J12047" s="50">
        <f>DAX__2019_2020__33[[#This Row],[Adj Close]]-DAX__2019_2020__33[[#This Row],[Adj Open]]</f>
        <v>-0.12382425017105092</v>
      </c>
      <c r="K12047" s="50">
        <v>2331657</v>
      </c>
    </row>
    <row r="12048" spans="1:11" x14ac:dyDescent="0.3">
      <c r="A12048" s="51" t="str">
        <f t="shared" si="194"/>
        <v>RWE.DE</v>
      </c>
      <c r="B12048" s="52" t="s">
        <v>514</v>
      </c>
      <c r="C12048" s="50" t="s">
        <v>26739</v>
      </c>
      <c r="D12048" s="50">
        <f>DAX__2019_2020__33[[#This Row],[Open]]*(DAX__2019_2020__33[[#This Row],[Adj Close]]/DAX__2019_2020__33[[#This Row],[Close]])</f>
        <v>29.937124746740327</v>
      </c>
      <c r="E12048" s="50" t="s">
        <v>16947</v>
      </c>
      <c r="F12048" s="50" t="s">
        <v>26739</v>
      </c>
      <c r="G12048" s="50" t="s">
        <v>21470</v>
      </c>
      <c r="H12048" s="50" t="s">
        <v>26822</v>
      </c>
      <c r="I12048" s="50">
        <f>(DAX__2019_2020__33[[#This Row],[Adj Close]]-DAX__2019_2020__33[[#This Row],[Adj Open]])/DAX__2019_2020__33[[#This Row],[Adj Open]]</f>
        <v>4.1361438116449736E-3</v>
      </c>
      <c r="J12048" s="50">
        <f>DAX__2019_2020__33[[#This Row],[Adj Close]]-DAX__2019_2020__33[[#This Row],[Adj Open]]</f>
        <v>0.12382425325967361</v>
      </c>
      <c r="K12048" s="50">
        <v>2150181</v>
      </c>
    </row>
    <row r="12049" spans="1:11" x14ac:dyDescent="0.3">
      <c r="A12049" s="51" t="str">
        <f t="shared" si="194"/>
        <v>RWE.DE</v>
      </c>
      <c r="B12049" s="52" t="s">
        <v>515</v>
      </c>
      <c r="C12049" s="50" t="s">
        <v>16638</v>
      </c>
      <c r="D12049" s="50">
        <f>DAX__2019_2020__33[[#This Row],[Open]]*(DAX__2019_2020__33[[#This Row],[Adj Close]]/DAX__2019_2020__33[[#This Row],[Close]])</f>
        <v>29.622798169341028</v>
      </c>
      <c r="E12049" s="50" t="s">
        <v>26823</v>
      </c>
      <c r="F12049" s="50" t="s">
        <v>26583</v>
      </c>
      <c r="G12049" s="50" t="s">
        <v>26580</v>
      </c>
      <c r="H12049" s="50" t="s">
        <v>26824</v>
      </c>
      <c r="I12049" s="50">
        <f>(DAX__2019_2020__33[[#This Row],[Adj Close]]-DAX__2019_2020__33[[#This Row],[Adj Open]])/DAX__2019_2020__33[[#This Row],[Adj Open]]</f>
        <v>-4.5016398713827472E-3</v>
      </c>
      <c r="J12049" s="50">
        <f>DAX__2019_2020__33[[#This Row],[Adj Close]]-DAX__2019_2020__33[[#This Row],[Adj Open]]</f>
        <v>-0.13335116934102942</v>
      </c>
      <c r="K12049" s="50">
        <v>2670091</v>
      </c>
    </row>
    <row r="12050" spans="1:11" x14ac:dyDescent="0.3">
      <c r="A12050" s="51" t="str">
        <f t="shared" si="194"/>
        <v>RWE.DE</v>
      </c>
      <c r="B12050" s="52" t="s">
        <v>516</v>
      </c>
      <c r="C12050" s="50" t="s">
        <v>16641</v>
      </c>
      <c r="D12050" s="50">
        <f>DAX__2019_2020__33[[#This Row],[Open]]*(DAX__2019_2020__33[[#This Row],[Adj Close]]/DAX__2019_2020__33[[#This Row],[Close]])</f>
        <v>29.460871269268292</v>
      </c>
      <c r="E12050" s="50" t="s">
        <v>16956</v>
      </c>
      <c r="F12050" s="50" t="s">
        <v>17223</v>
      </c>
      <c r="G12050" s="50" t="s">
        <v>16330</v>
      </c>
      <c r="H12050" s="50" t="s">
        <v>26825</v>
      </c>
      <c r="I12050" s="50">
        <f>(DAX__2019_2020__33[[#This Row],[Adj Close]]-DAX__2019_2020__33[[#This Row],[Adj Open]])/DAX__2019_2020__33[[#This Row],[Adj Open]]</f>
        <v>-5.8195926285159582E-3</v>
      </c>
      <c r="J12050" s="50">
        <f>DAX__2019_2020__33[[#This Row],[Adj Close]]-DAX__2019_2020__33[[#This Row],[Adj Open]]</f>
        <v>-0.17145026926829132</v>
      </c>
      <c r="K12050" s="50">
        <v>5154246</v>
      </c>
    </row>
    <row r="12051" spans="1:11" x14ac:dyDescent="0.3">
      <c r="A12051" s="51" t="str">
        <f t="shared" si="194"/>
        <v>RWE.DE</v>
      </c>
      <c r="B12051" s="52" t="s">
        <v>517</v>
      </c>
      <c r="C12051" s="50" t="s">
        <v>1829</v>
      </c>
      <c r="D12051" s="50">
        <f>DAX__2019_2020__33[[#This Row],[Open]]*(DAX__2019_2020__33[[#This Row],[Adj Close]]/DAX__2019_2020__33[[#This Row],[Close]])</f>
        <v>29.413246019138565</v>
      </c>
      <c r="E12051" s="50" t="s">
        <v>1829</v>
      </c>
      <c r="F12051" s="50" t="s">
        <v>16539</v>
      </c>
      <c r="G12051" s="50" t="s">
        <v>16541</v>
      </c>
      <c r="H12051" s="50" t="s">
        <v>26826</v>
      </c>
      <c r="I12051" s="50">
        <f>(DAX__2019_2020__33[[#This Row],[Adj Close]]-DAX__2019_2020__33[[#This Row],[Adj Open]])/DAX__2019_2020__33[[#This Row],[Adj Open]]</f>
        <v>-2.1696891894329464E-2</v>
      </c>
      <c r="J12051" s="50">
        <f>DAX__2019_2020__33[[#This Row],[Adj Close]]-DAX__2019_2020__33[[#This Row],[Adj Open]]</f>
        <v>-0.63817601913856592</v>
      </c>
      <c r="K12051" s="50">
        <v>3280647</v>
      </c>
    </row>
    <row r="12052" spans="1:11" x14ac:dyDescent="0.3">
      <c r="A12052" s="51" t="str">
        <f t="shared" si="194"/>
        <v>RWE.DE</v>
      </c>
      <c r="B12052" s="52" t="s">
        <v>518</v>
      </c>
      <c r="C12052" s="50" t="s">
        <v>16541</v>
      </c>
      <c r="D12052" s="50">
        <f>DAX__2019_2020__33[[#This Row],[Open]]*(DAX__2019_2020__33[[#This Row],[Adj Close]]/DAX__2019_2020__33[[#This Row],[Close]])</f>
        <v>28.775070860537124</v>
      </c>
      <c r="E12052" s="50" t="s">
        <v>17011</v>
      </c>
      <c r="F12052" s="50" t="s">
        <v>16296</v>
      </c>
      <c r="G12052" s="50" t="s">
        <v>1756</v>
      </c>
      <c r="H12052" s="50" t="s">
        <v>26827</v>
      </c>
      <c r="I12052" s="50">
        <f>(DAX__2019_2020__33[[#This Row],[Adj Close]]-DAX__2019_2020__33[[#This Row],[Adj Open]])/DAX__2019_2020__33[[#This Row],[Adj Open]]</f>
        <v>2.9791460767675305E-3</v>
      </c>
      <c r="J12052" s="50">
        <f>DAX__2019_2020__33[[#This Row],[Adj Close]]-DAX__2019_2020__33[[#This Row],[Adj Open]]</f>
        <v>8.5725139462876854E-2</v>
      </c>
      <c r="K12052" s="50">
        <v>1775420</v>
      </c>
    </row>
    <row r="12053" spans="1:11" x14ac:dyDescent="0.3">
      <c r="A12053" s="51" t="str">
        <f t="shared" si="194"/>
        <v>RWE.DE</v>
      </c>
      <c r="B12053" s="52" t="s">
        <v>519</v>
      </c>
      <c r="C12053" s="50" t="s">
        <v>23660</v>
      </c>
      <c r="D12053" s="50">
        <f>DAX__2019_2020__33[[#This Row],[Open]]*(DAX__2019_2020__33[[#This Row],[Adj Close]]/DAX__2019_2020__33[[#This Row],[Close]])</f>
        <v>29.117971006724304</v>
      </c>
      <c r="E12053" s="50" t="s">
        <v>26823</v>
      </c>
      <c r="F12053" s="50" t="s">
        <v>1738</v>
      </c>
      <c r="G12053" s="50" t="s">
        <v>26828</v>
      </c>
      <c r="H12053" s="50" t="s">
        <v>26829</v>
      </c>
      <c r="I12053" s="50">
        <f>(DAX__2019_2020__33[[#This Row],[Adj Close]]-DAX__2019_2020__33[[#This Row],[Adj Open]])/DAX__2019_2020__33[[#This Row],[Adj Open]]</f>
        <v>2.1589793915603481E-2</v>
      </c>
      <c r="J12053" s="50">
        <f>DAX__2019_2020__33[[#This Row],[Adj Close]]-DAX__2019_2020__33[[#This Row],[Adj Open]]</f>
        <v>0.62865099327569496</v>
      </c>
      <c r="K12053" s="50">
        <v>2347987</v>
      </c>
    </row>
    <row r="12054" spans="1:11" x14ac:dyDescent="0.3">
      <c r="A12054" s="51" t="str">
        <f t="shared" si="194"/>
        <v>RWE.DE</v>
      </c>
      <c r="B12054" s="52" t="s">
        <v>520</v>
      </c>
      <c r="C12054" s="50" t="s">
        <v>16639</v>
      </c>
      <c r="D12054" s="50">
        <f>DAX__2019_2020__33[[#This Row],[Open]]*(DAX__2019_2020__33[[#This Row],[Adj Close]]/DAX__2019_2020__33[[#This Row],[Close]])</f>
        <v>29.518024584497905</v>
      </c>
      <c r="E12054" s="50" t="s">
        <v>16711</v>
      </c>
      <c r="F12054" s="50" t="s">
        <v>1802</v>
      </c>
      <c r="G12054" s="50" t="s">
        <v>1809</v>
      </c>
      <c r="H12054" s="50" t="s">
        <v>26830</v>
      </c>
      <c r="I12054" s="50">
        <f>(DAX__2019_2020__33[[#This Row],[Adj Close]]-DAX__2019_2020__33[[#This Row],[Adj Open]])/DAX__2019_2020__33[[#This Row],[Adj Open]]</f>
        <v>7.4217166828009209E-3</v>
      </c>
      <c r="J12054" s="50">
        <f>DAX__2019_2020__33[[#This Row],[Adj Close]]-DAX__2019_2020__33[[#This Row],[Adj Open]]</f>
        <v>0.21907441550209583</v>
      </c>
      <c r="K12054" s="50">
        <v>2265500</v>
      </c>
    </row>
    <row r="12055" spans="1:11" x14ac:dyDescent="0.3">
      <c r="A12055" s="51" t="str">
        <f t="shared" si="194"/>
        <v>RWE.DE</v>
      </c>
      <c r="B12055" s="52" t="s">
        <v>521</v>
      </c>
      <c r="C12055" s="50" t="s">
        <v>26598</v>
      </c>
      <c r="D12055" s="50">
        <f>DAX__2019_2020__33[[#This Row],[Open]]*(DAX__2019_2020__33[[#This Row],[Adj Close]]/DAX__2019_2020__33[[#This Row],[Close]])</f>
        <v>29.85139889010194</v>
      </c>
      <c r="E12055" s="50" t="s">
        <v>17252</v>
      </c>
      <c r="F12055" s="50" t="s">
        <v>16306</v>
      </c>
      <c r="G12055" s="50" t="s">
        <v>1845</v>
      </c>
      <c r="H12055" s="50" t="s">
        <v>26831</v>
      </c>
      <c r="I12055" s="50">
        <f>(DAX__2019_2020__33[[#This Row],[Adj Close]]-DAX__2019_2020__33[[#This Row],[Adj Open]])/DAX__2019_2020__33[[#This Row],[Adj Open]]</f>
        <v>1.2762922782386672E-3</v>
      </c>
      <c r="J12055" s="50">
        <f>DAX__2019_2020__33[[#This Row],[Adj Close]]-DAX__2019_2020__33[[#This Row],[Adj Open]]</f>
        <v>3.8099109898059424E-2</v>
      </c>
      <c r="K12055" s="50">
        <v>2225082</v>
      </c>
    </row>
    <row r="12056" spans="1:11" x14ac:dyDescent="0.3">
      <c r="A12056" s="51" t="str">
        <f t="shared" si="194"/>
        <v>RWE.DE</v>
      </c>
      <c r="B12056" s="52" t="s">
        <v>522</v>
      </c>
      <c r="C12056" s="50" t="s">
        <v>26832</v>
      </c>
      <c r="D12056" s="50">
        <f>DAX__2019_2020__33[[#This Row],[Open]]*(DAX__2019_2020__33[[#This Row],[Adj Close]]/DAX__2019_2020__33[[#This Row],[Close]])</f>
        <v>30.232398614204701</v>
      </c>
      <c r="E12056" s="50" t="s">
        <v>16946</v>
      </c>
      <c r="F12056" s="50" t="s">
        <v>17266</v>
      </c>
      <c r="G12056" s="50" t="s">
        <v>26833</v>
      </c>
      <c r="H12056" s="50" t="s">
        <v>26834</v>
      </c>
      <c r="I12056" s="50">
        <f>(DAX__2019_2020__33[[#This Row],[Adj Close]]-DAX__2019_2020__33[[#This Row],[Adj Open]])/DAX__2019_2020__33[[#This Row],[Adj Open]]</f>
        <v>-1.1657183364839391E-2</v>
      </c>
      <c r="J12056" s="50">
        <f>DAX__2019_2020__33[[#This Row],[Adj Close]]-DAX__2019_2020__33[[#This Row],[Adj Open]]</f>
        <v>-0.3524246142047005</v>
      </c>
      <c r="K12056" s="50">
        <v>2180842</v>
      </c>
    </row>
    <row r="12057" spans="1:11" x14ac:dyDescent="0.3">
      <c r="A12057" s="51" t="str">
        <f t="shared" si="194"/>
        <v>RWE.DE</v>
      </c>
      <c r="B12057" s="52" t="s">
        <v>523</v>
      </c>
      <c r="C12057" s="50" t="s">
        <v>16956</v>
      </c>
      <c r="D12057" s="50">
        <f>DAX__2019_2020__33[[#This Row],[Open]]*(DAX__2019_2020__33[[#This Row],[Adj Close]]/DAX__2019_2020__33[[#This Row],[Close]])</f>
        <v>29.756147836250001</v>
      </c>
      <c r="E12057" s="50" t="s">
        <v>21461</v>
      </c>
      <c r="F12057" s="50" t="s">
        <v>16703</v>
      </c>
      <c r="G12057" s="50" t="s">
        <v>16720</v>
      </c>
      <c r="H12057" s="50" t="s">
        <v>26819</v>
      </c>
      <c r="I12057" s="50">
        <f>(DAX__2019_2020__33[[#This Row],[Adj Close]]-DAX__2019_2020__33[[#This Row],[Adj Open]])/DAX__2019_2020__33[[#This Row],[Adj Open]]</f>
        <v>2.4327784891165168E-2</v>
      </c>
      <c r="J12057" s="50">
        <f>DAX__2019_2020__33[[#This Row],[Adj Close]]-DAX__2019_2020__33[[#This Row],[Adj Open]]</f>
        <v>0.72390116374999991</v>
      </c>
      <c r="K12057" s="50">
        <v>1952978</v>
      </c>
    </row>
    <row r="12058" spans="1:11" x14ac:dyDescent="0.3">
      <c r="A12058" s="51" t="str">
        <f t="shared" si="194"/>
        <v>RWE.DE</v>
      </c>
      <c r="B12058" s="52" t="s">
        <v>524</v>
      </c>
      <c r="C12058" s="50" t="s">
        <v>17261</v>
      </c>
      <c r="D12058" s="50">
        <f>DAX__2019_2020__33[[#This Row],[Open]]*(DAX__2019_2020__33[[#This Row],[Adj Close]]/DAX__2019_2020__33[[#This Row],[Close]])</f>
        <v>30.460999999999999</v>
      </c>
      <c r="E12058" s="50" t="s">
        <v>26763</v>
      </c>
      <c r="F12058" s="50" t="s">
        <v>16730</v>
      </c>
      <c r="G12058" s="50" t="s">
        <v>17261</v>
      </c>
      <c r="H12058" s="50" t="s">
        <v>26777</v>
      </c>
      <c r="I12058" s="50">
        <f>(DAX__2019_2020__33[[#This Row],[Adj Close]]-DAX__2019_2020__33[[#This Row],[Adj Open]])/DAX__2019_2020__33[[#This Row],[Adj Open]]</f>
        <v>0</v>
      </c>
      <c r="J12058" s="50">
        <f>DAX__2019_2020__33[[#This Row],[Adj Close]]-DAX__2019_2020__33[[#This Row],[Adj Open]]</f>
        <v>0</v>
      </c>
      <c r="K12058" s="50">
        <v>3634344</v>
      </c>
    </row>
    <row r="12059" spans="1:11" x14ac:dyDescent="0.3">
      <c r="A12059" s="51" t="str">
        <f t="shared" si="194"/>
        <v>RWE.DE</v>
      </c>
      <c r="B12059" s="52" t="s">
        <v>525</v>
      </c>
      <c r="C12059" s="50" t="s">
        <v>21472</v>
      </c>
      <c r="D12059" s="50">
        <f>DAX__2019_2020__33[[#This Row],[Open]]*(DAX__2019_2020__33[[#This Row],[Adj Close]]/DAX__2019_2020__33[[#This Row],[Close]])</f>
        <v>30.670550866421536</v>
      </c>
      <c r="E12059" s="50" t="s">
        <v>26772</v>
      </c>
      <c r="F12059" s="50" t="s">
        <v>21461</v>
      </c>
      <c r="G12059" s="50" t="s">
        <v>2040</v>
      </c>
      <c r="H12059" s="50" t="s">
        <v>26835</v>
      </c>
      <c r="I12059" s="50">
        <f>(DAX__2019_2020__33[[#This Row],[Adj Close]]-DAX__2019_2020__33[[#This Row],[Adj Open]])/DAX__2019_2020__33[[#This Row],[Adj Open]]</f>
        <v>2.0807390658155522E-2</v>
      </c>
      <c r="J12059" s="50">
        <f>DAX__2019_2020__33[[#This Row],[Adj Close]]-DAX__2019_2020__33[[#This Row],[Adj Open]]</f>
        <v>0.6381741335784632</v>
      </c>
      <c r="K12059" s="50">
        <v>2699283</v>
      </c>
    </row>
    <row r="12060" spans="1:11" x14ac:dyDescent="0.3">
      <c r="A12060" s="51" t="str">
        <f t="shared" si="194"/>
        <v>RWE.DE</v>
      </c>
      <c r="B12060" s="52" t="s">
        <v>526</v>
      </c>
      <c r="C12060" s="50" t="s">
        <v>26763</v>
      </c>
      <c r="D12060" s="50">
        <f>DAX__2019_2020__33[[#This Row],[Open]]*(DAX__2019_2020__33[[#This Row],[Adj Close]]/DAX__2019_2020__33[[#This Row],[Close]])</f>
        <v>31.289672232669503</v>
      </c>
      <c r="E12060" s="50" t="s">
        <v>26836</v>
      </c>
      <c r="F12060" s="50" t="s">
        <v>16979</v>
      </c>
      <c r="G12060" s="50" t="s">
        <v>26836</v>
      </c>
      <c r="H12060" s="50" t="s">
        <v>26837</v>
      </c>
      <c r="I12060" s="50">
        <f>(DAX__2019_2020__33[[#This Row],[Adj Close]]-DAX__2019_2020__33[[#This Row],[Adj Open]])/DAX__2019_2020__33[[#This Row],[Adj Open]]</f>
        <v>1.9482619146582534E-2</v>
      </c>
      <c r="J12060" s="50">
        <f>DAX__2019_2020__33[[#This Row],[Adj Close]]-DAX__2019_2020__33[[#This Row],[Adj Open]]</f>
        <v>0.60960476733049873</v>
      </c>
      <c r="K12060" s="50">
        <v>2212890</v>
      </c>
    </row>
    <row r="12061" spans="1:11" x14ac:dyDescent="0.3">
      <c r="A12061" s="51" t="str">
        <f t="shared" si="194"/>
        <v>RWE.DE</v>
      </c>
      <c r="B12061" s="52" t="s">
        <v>527</v>
      </c>
      <c r="C12061" s="50" t="s">
        <v>16991</v>
      </c>
      <c r="D12061" s="50">
        <f>DAX__2019_2020__33[[#This Row],[Open]]*(DAX__2019_2020__33[[#This Row],[Adj Close]]/DAX__2019_2020__33[[#This Row],[Close]])</f>
        <v>32.004049004087875</v>
      </c>
      <c r="E12061" s="50" t="s">
        <v>26838</v>
      </c>
      <c r="F12061" s="50" t="s">
        <v>26763</v>
      </c>
      <c r="G12061" s="50" t="s">
        <v>16924</v>
      </c>
      <c r="H12061" s="50" t="s">
        <v>26807</v>
      </c>
      <c r="I12061" s="50">
        <f>(DAX__2019_2020__33[[#This Row],[Adj Close]]-DAX__2019_2020__33[[#This Row],[Adj Open]])/DAX__2019_2020__33[[#This Row],[Adj Open]]</f>
        <v>-1.7857084396254937E-2</v>
      </c>
      <c r="J12061" s="50">
        <f>DAX__2019_2020__33[[#This Row],[Adj Close]]-DAX__2019_2020__33[[#This Row],[Adj Open]]</f>
        <v>-0.57149900408787602</v>
      </c>
      <c r="K12061" s="50">
        <v>1410544</v>
      </c>
    </row>
    <row r="12062" spans="1:11" x14ac:dyDescent="0.3">
      <c r="A12062" s="51" t="str">
        <f t="shared" si="194"/>
        <v>RWE.DE</v>
      </c>
      <c r="B12062" s="52" t="s">
        <v>528</v>
      </c>
      <c r="C12062" s="50" t="s">
        <v>21478</v>
      </c>
      <c r="D12062" s="50">
        <f>DAX__2019_2020__33[[#This Row],[Open]]*(DAX__2019_2020__33[[#This Row],[Adj Close]]/DAX__2019_2020__33[[#This Row],[Close]])</f>
        <v>31.546850513677605</v>
      </c>
      <c r="E12062" s="50" t="s">
        <v>16989</v>
      </c>
      <c r="F12062" s="50" t="s">
        <v>1919</v>
      </c>
      <c r="G12062" s="50" t="s">
        <v>16972</v>
      </c>
      <c r="H12062" s="50" t="s">
        <v>26778</v>
      </c>
      <c r="I12062" s="50">
        <f>(DAX__2019_2020__33[[#This Row],[Adj Close]]-DAX__2019_2020__33[[#This Row],[Adj Open]])/DAX__2019_2020__33[[#This Row],[Adj Open]]</f>
        <v>-9.0579410947445784E-3</v>
      </c>
      <c r="J12062" s="50">
        <f>DAX__2019_2020__33[[#This Row],[Adj Close]]-DAX__2019_2020__33[[#This Row],[Adj Open]]</f>
        <v>-0.28574951367760448</v>
      </c>
      <c r="K12062" s="50">
        <v>1430605</v>
      </c>
    </row>
    <row r="12063" spans="1:11" x14ac:dyDescent="0.3">
      <c r="A12063" s="51" t="str">
        <f t="shared" si="194"/>
        <v>RWE.DE</v>
      </c>
      <c r="B12063" s="52" t="s">
        <v>529</v>
      </c>
      <c r="C12063" s="50" t="s">
        <v>21468</v>
      </c>
      <c r="D12063" s="50">
        <f>DAX__2019_2020__33[[#This Row],[Open]]*(DAX__2019_2020__33[[#This Row],[Adj Close]]/DAX__2019_2020__33[[#This Row],[Close]])</f>
        <v>31.242050452910505</v>
      </c>
      <c r="E12063" s="50" t="s">
        <v>26805</v>
      </c>
      <c r="F12063" s="50" t="s">
        <v>1903</v>
      </c>
      <c r="G12063" s="50" t="s">
        <v>1913</v>
      </c>
      <c r="H12063" s="50" t="s">
        <v>26839</v>
      </c>
      <c r="I12063" s="50">
        <f>(DAX__2019_2020__33[[#This Row],[Adj Close]]-DAX__2019_2020__33[[#This Row],[Adj Open]])/DAX__2019_2020__33[[#This Row],[Adj Open]]</f>
        <v>1.3414726018741566E-2</v>
      </c>
      <c r="J12063" s="50">
        <f>DAX__2019_2020__33[[#This Row],[Adj Close]]-DAX__2019_2020__33[[#This Row],[Adj Open]]</f>
        <v>0.41910354708949527</v>
      </c>
      <c r="K12063" s="50">
        <v>1670137</v>
      </c>
    </row>
    <row r="12064" spans="1:11" x14ac:dyDescent="0.3">
      <c r="A12064" s="51" t="str">
        <f t="shared" si="194"/>
        <v>RWE.DE</v>
      </c>
      <c r="B12064" s="52" t="s">
        <v>530</v>
      </c>
      <c r="C12064" s="50" t="s">
        <v>26840</v>
      </c>
      <c r="D12064" s="50">
        <f>DAX__2019_2020__33[[#This Row],[Open]]*(DAX__2019_2020__33[[#This Row],[Adj Close]]/DAX__2019_2020__33[[#This Row],[Close]])</f>
        <v>31.737348147449133</v>
      </c>
      <c r="E12064" s="50" t="s">
        <v>16808</v>
      </c>
      <c r="F12064" s="50" t="s">
        <v>1618</v>
      </c>
      <c r="G12064" s="50" t="s">
        <v>16808</v>
      </c>
      <c r="H12064" s="50" t="s">
        <v>26841</v>
      </c>
      <c r="I12064" s="50">
        <f>(DAX__2019_2020__33[[#This Row],[Adj Close]]-DAX__2019_2020__33[[#This Row],[Adj Open]])/DAX__2019_2020__33[[#This Row],[Adj Open]]</f>
        <v>1.7707082833133121E-2</v>
      </c>
      <c r="J12064" s="50">
        <f>DAX__2019_2020__33[[#This Row],[Adj Close]]-DAX__2019_2020__33[[#This Row],[Adj Open]]</f>
        <v>0.5619758525508658</v>
      </c>
      <c r="K12064" s="50">
        <v>1802855</v>
      </c>
    </row>
    <row r="12065" spans="1:11" x14ac:dyDescent="0.3">
      <c r="A12065" s="51" t="str">
        <f t="shared" ref="A12065:A12121" si="195">"RWE.DE"</f>
        <v>RWE.DE</v>
      </c>
      <c r="B12065" s="52" t="s">
        <v>531</v>
      </c>
      <c r="C12065" s="50" t="s">
        <v>16782</v>
      </c>
      <c r="D12065" s="50">
        <f>DAX__2019_2020__33[[#This Row],[Open]]*(DAX__2019_2020__33[[#This Row],[Adj Close]]/DAX__2019_2020__33[[#This Row],[Close]])</f>
        <v>32.232651396826803</v>
      </c>
      <c r="E12065" s="50" t="s">
        <v>1921</v>
      </c>
      <c r="F12065" s="50" t="s">
        <v>1941</v>
      </c>
      <c r="G12065" s="50" t="s">
        <v>26766</v>
      </c>
      <c r="H12065" s="50" t="s">
        <v>26842</v>
      </c>
      <c r="I12065" s="50">
        <f>(DAX__2019_2020__33[[#This Row],[Adj Close]]-DAX__2019_2020__33[[#This Row],[Adj Open]])/DAX__2019_2020__33[[#This Row],[Adj Open]]</f>
        <v>-6.7966607565014747E-3</v>
      </c>
      <c r="J12065" s="50">
        <f>DAX__2019_2020__33[[#This Row],[Adj Close]]-DAX__2019_2020__33[[#This Row],[Adj Open]]</f>
        <v>-0.21907439682680518</v>
      </c>
      <c r="K12065" s="50">
        <v>1552922</v>
      </c>
    </row>
    <row r="12066" spans="1:11" x14ac:dyDescent="0.3">
      <c r="A12066" s="51" t="str">
        <f t="shared" si="195"/>
        <v>RWE.DE</v>
      </c>
      <c r="B12066" s="52" t="s">
        <v>532</v>
      </c>
      <c r="C12066" s="50" t="s">
        <v>16833</v>
      </c>
      <c r="D12066" s="50">
        <f>DAX__2019_2020__33[[#This Row],[Open]]*(DAX__2019_2020__33[[#This Row],[Adj Close]]/DAX__2019_2020__33[[#This Row],[Close]])</f>
        <v>32.032627356381596</v>
      </c>
      <c r="E12066" s="50" t="s">
        <v>26812</v>
      </c>
      <c r="F12066" s="50" t="s">
        <v>16905</v>
      </c>
      <c r="G12066" s="50" t="s">
        <v>21476</v>
      </c>
      <c r="H12066" s="50" t="s">
        <v>26843</v>
      </c>
      <c r="I12066" s="50">
        <f>(DAX__2019_2020__33[[#This Row],[Adj Close]]-DAX__2019_2020__33[[#This Row],[Adj Open]])/DAX__2019_2020__33[[#This Row],[Adj Open]]</f>
        <v>1.159675850143463E-2</v>
      </c>
      <c r="J12066" s="50">
        <f>DAX__2019_2020__33[[#This Row],[Adj Close]]-DAX__2019_2020__33[[#This Row],[Adj Open]]</f>
        <v>0.37147464361840576</v>
      </c>
      <c r="K12066" s="50">
        <v>1496685</v>
      </c>
    </row>
    <row r="12067" spans="1:11" x14ac:dyDescent="0.3">
      <c r="A12067" s="51" t="str">
        <f t="shared" si="195"/>
        <v>RWE.DE</v>
      </c>
      <c r="B12067" s="52" t="s">
        <v>533</v>
      </c>
      <c r="C12067" s="50" t="s">
        <v>1615</v>
      </c>
      <c r="D12067" s="50">
        <f>DAX__2019_2020__33[[#This Row],[Open]]*(DAX__2019_2020__33[[#This Row],[Adj Close]]/DAX__2019_2020__33[[#This Row],[Close]])</f>
        <v>32.432677251248712</v>
      </c>
      <c r="E12067" s="50" t="s">
        <v>17292</v>
      </c>
      <c r="F12067" s="50" t="s">
        <v>20469</v>
      </c>
      <c r="G12067" s="50" t="s">
        <v>1924</v>
      </c>
      <c r="H12067" s="50" t="s">
        <v>26844</v>
      </c>
      <c r="I12067" s="50">
        <f>(DAX__2019_2020__33[[#This Row],[Adj Close]]-DAX__2019_2020__33[[#This Row],[Adj Open]])/DAX__2019_2020__33[[#This Row],[Adj Open]]</f>
        <v>-2.9367989115066059E-3</v>
      </c>
      <c r="J12067" s="50">
        <f>DAX__2019_2020__33[[#This Row],[Adj Close]]-DAX__2019_2020__33[[#This Row],[Adj Open]]</f>
        <v>-9.5248251248712279E-2</v>
      </c>
      <c r="K12067" s="50">
        <v>2093262</v>
      </c>
    </row>
    <row r="12068" spans="1:11" x14ac:dyDescent="0.3">
      <c r="A12068" s="51" t="str">
        <f t="shared" si="195"/>
        <v>RWE.DE</v>
      </c>
      <c r="B12068" s="52" t="s">
        <v>534</v>
      </c>
      <c r="C12068" s="50" t="s">
        <v>16818</v>
      </c>
      <c r="D12068" s="50">
        <f>DAX__2019_2020__33[[#This Row],[Open]]*(DAX__2019_2020__33[[#This Row],[Adj Close]]/DAX__2019_2020__33[[#This Row],[Close]])</f>
        <v>32.385052351993373</v>
      </c>
      <c r="E12068" s="50" t="s">
        <v>16862</v>
      </c>
      <c r="F12068" s="50" t="s">
        <v>1916</v>
      </c>
      <c r="G12068" s="50" t="s">
        <v>16896</v>
      </c>
      <c r="H12068" s="50" t="s">
        <v>26845</v>
      </c>
      <c r="I12068" s="50">
        <f>(DAX__2019_2020__33[[#This Row],[Adj Close]]-DAX__2019_2020__33[[#This Row],[Adj Open]])/DAX__2019_2020__33[[#This Row],[Adj Open]]</f>
        <v>1.147055882352959E-2</v>
      </c>
      <c r="J12068" s="50">
        <f>DAX__2019_2020__33[[#This Row],[Adj Close]]-DAX__2019_2020__33[[#This Row],[Adj Open]]</f>
        <v>0.37147464800662533</v>
      </c>
      <c r="K12068" s="50">
        <v>1551533</v>
      </c>
    </row>
    <row r="12069" spans="1:11" x14ac:dyDescent="0.3">
      <c r="A12069" s="51" t="str">
        <f t="shared" si="195"/>
        <v>RWE.DE</v>
      </c>
      <c r="B12069" s="52" t="s">
        <v>535</v>
      </c>
      <c r="C12069" s="50" t="s">
        <v>1924</v>
      </c>
      <c r="D12069" s="50">
        <f>DAX__2019_2020__33[[#This Row],[Open]]*(DAX__2019_2020__33[[#This Row],[Adj Close]]/DAX__2019_2020__33[[#This Row],[Close]])</f>
        <v>32.337428541122343</v>
      </c>
      <c r="E12069" s="50" t="s">
        <v>20249</v>
      </c>
      <c r="F12069" s="50" t="s">
        <v>26784</v>
      </c>
      <c r="G12069" s="50" t="s">
        <v>16927</v>
      </c>
      <c r="H12069" s="50" t="s">
        <v>26846</v>
      </c>
      <c r="I12069" s="50">
        <f>(DAX__2019_2020__33[[#This Row],[Adj Close]]-DAX__2019_2020__33[[#This Row],[Adj Open]])/DAX__2019_2020__33[[#This Row],[Adj Open]]</f>
        <v>-1.1192959905951098E-2</v>
      </c>
      <c r="J12069" s="50">
        <f>DAX__2019_2020__33[[#This Row],[Adj Close]]-DAX__2019_2020__33[[#This Row],[Adj Open]]</f>
        <v>-0.36195154112234107</v>
      </c>
      <c r="K12069" s="50">
        <v>2143293</v>
      </c>
    </row>
    <row r="12070" spans="1:11" x14ac:dyDescent="0.3">
      <c r="A12070" s="51" t="str">
        <f t="shared" si="195"/>
        <v>RWE.DE</v>
      </c>
      <c r="B12070" s="52" t="s">
        <v>536</v>
      </c>
      <c r="C12070" s="50" t="s">
        <v>1916</v>
      </c>
      <c r="D12070" s="50">
        <f>DAX__2019_2020__33[[#This Row],[Open]]*(DAX__2019_2020__33[[#This Row],[Adj Close]]/DAX__2019_2020__33[[#This Row],[Close]])</f>
        <v>32.02310233436129</v>
      </c>
      <c r="E12070" s="50" t="s">
        <v>1952</v>
      </c>
      <c r="F12070" s="50" t="s">
        <v>26767</v>
      </c>
      <c r="G12070" s="50" t="s">
        <v>16775</v>
      </c>
      <c r="H12070" s="50" t="s">
        <v>26847</v>
      </c>
      <c r="I12070" s="50">
        <f>(DAX__2019_2020__33[[#This Row],[Adj Close]]-DAX__2019_2020__33[[#This Row],[Adj Open]])/DAX__2019_2020__33[[#This Row],[Adj Open]]</f>
        <v>1.1600208554438201E-2</v>
      </c>
      <c r="J12070" s="50">
        <f>DAX__2019_2020__33[[#This Row],[Adj Close]]-DAX__2019_2020__33[[#This Row],[Adj Open]]</f>
        <v>0.37147466563870779</v>
      </c>
      <c r="K12070" s="50">
        <v>1660223</v>
      </c>
    </row>
    <row r="12071" spans="1:11" x14ac:dyDescent="0.3">
      <c r="A12071" s="51" t="str">
        <f t="shared" si="195"/>
        <v>RWE.DE</v>
      </c>
      <c r="B12071" s="52" t="s">
        <v>537</v>
      </c>
      <c r="C12071" s="50" t="s">
        <v>16783</v>
      </c>
      <c r="D12071" s="50">
        <f>DAX__2019_2020__33[[#This Row],[Open]]*(DAX__2019_2020__33[[#This Row],[Adj Close]]/DAX__2019_2020__33[[#This Row],[Close]])</f>
        <v>32.575554611905481</v>
      </c>
      <c r="E12071" s="50" t="s">
        <v>16783</v>
      </c>
      <c r="F12071" s="50" t="s">
        <v>26848</v>
      </c>
      <c r="G12071" s="50" t="s">
        <v>26848</v>
      </c>
      <c r="H12071" s="50" t="s">
        <v>26849</v>
      </c>
      <c r="I12071" s="50">
        <f>(DAX__2019_2020__33[[#This Row],[Adj Close]]-DAX__2019_2020__33[[#This Row],[Adj Open]])/DAX__2019_2020__33[[#This Row],[Adj Open]]</f>
        <v>-1.1403508438493843E-2</v>
      </c>
      <c r="J12071" s="50">
        <f>DAX__2019_2020__33[[#This Row],[Adj Close]]-DAX__2019_2020__33[[#This Row],[Adj Open]]</f>
        <v>-0.37147561190548117</v>
      </c>
      <c r="K12071" s="50">
        <v>1104102</v>
      </c>
    </row>
    <row r="12072" spans="1:11" x14ac:dyDescent="0.3">
      <c r="A12072" s="51" t="str">
        <f t="shared" si="195"/>
        <v>RWE.DE</v>
      </c>
      <c r="B12072" s="52" t="s">
        <v>538</v>
      </c>
      <c r="C12072" s="50" t="s">
        <v>1949</v>
      </c>
      <c r="D12072" s="50">
        <f>DAX__2019_2020__33[[#This Row],[Open]]*(DAX__2019_2020__33[[#This Row],[Adj Close]]/DAX__2019_2020__33[[#This Row],[Close]])</f>
        <v>32.242176792991437</v>
      </c>
      <c r="E12072" s="50" t="s">
        <v>16920</v>
      </c>
      <c r="F12072" s="50" t="s">
        <v>16826</v>
      </c>
      <c r="G12072" s="50" t="s">
        <v>20495</v>
      </c>
      <c r="H12072" s="50" t="s">
        <v>26850</v>
      </c>
      <c r="I12072" s="50">
        <f>(DAX__2019_2020__33[[#This Row],[Adj Close]]-DAX__2019_2020__33[[#This Row],[Adj Open]])/DAX__2019_2020__33[[#This Row],[Adj Open]]</f>
        <v>-1.2998464578934334E-2</v>
      </c>
      <c r="J12072" s="50">
        <f>DAX__2019_2020__33[[#This Row],[Adj Close]]-DAX__2019_2020__33[[#This Row],[Adj Open]]</f>
        <v>-0.41909879299143782</v>
      </c>
      <c r="K12072" s="50">
        <v>1386275</v>
      </c>
    </row>
    <row r="12073" spans="1:11" x14ac:dyDescent="0.3">
      <c r="A12073" s="51" t="str">
        <f t="shared" si="195"/>
        <v>RWE.DE</v>
      </c>
      <c r="B12073" s="52" t="s">
        <v>539</v>
      </c>
      <c r="C12073" s="50" t="s">
        <v>26805</v>
      </c>
      <c r="D12073" s="50">
        <f>DAX__2019_2020__33[[#This Row],[Open]]*(DAX__2019_2020__33[[#This Row],[Adj Close]]/DAX__2019_2020__33[[#This Row],[Close]])</f>
        <v>31.956427799946944</v>
      </c>
      <c r="E12073" s="50" t="s">
        <v>26805</v>
      </c>
      <c r="F12073" s="50" t="s">
        <v>1854</v>
      </c>
      <c r="G12073" s="50" t="s">
        <v>17279</v>
      </c>
      <c r="H12073" s="50" t="s">
        <v>26851</v>
      </c>
      <c r="I12073" s="50">
        <f>(DAX__2019_2020__33[[#This Row],[Adj Close]]-DAX__2019_2020__33[[#This Row],[Adj Open]])/DAX__2019_2020__33[[#This Row],[Adj Open]]</f>
        <v>-1.3114694876742139E-2</v>
      </c>
      <c r="J12073" s="50">
        <f>DAX__2019_2020__33[[#This Row],[Adj Close]]-DAX__2019_2020__33[[#This Row],[Adj Open]]</f>
        <v>-0.41909879994694421</v>
      </c>
      <c r="K12073" s="50">
        <v>1345079</v>
      </c>
    </row>
    <row r="12074" spans="1:11" x14ac:dyDescent="0.3">
      <c r="A12074" s="51" t="str">
        <f t="shared" si="195"/>
        <v>RWE.DE</v>
      </c>
      <c r="B12074" s="52" t="s">
        <v>540</v>
      </c>
      <c r="C12074" s="50" t="s">
        <v>1917</v>
      </c>
      <c r="D12074" s="50">
        <f>DAX__2019_2020__33[[#This Row],[Open]]*(DAX__2019_2020__33[[#This Row],[Adj Close]]/DAX__2019_2020__33[[#This Row],[Close]])</f>
        <v>31.384926365598226</v>
      </c>
      <c r="E12074" s="50" t="s">
        <v>20232</v>
      </c>
      <c r="F12074" s="50" t="s">
        <v>16753</v>
      </c>
      <c r="G12074" s="50" t="s">
        <v>26852</v>
      </c>
      <c r="H12074" s="50" t="s">
        <v>26853</v>
      </c>
      <c r="I12074" s="50">
        <f>(DAX__2019_2020__33[[#This Row],[Adj Close]]-DAX__2019_2020__33[[#This Row],[Adj Open]])/DAX__2019_2020__33[[#This Row],[Adj Open]]</f>
        <v>-8.1942637877310386E-3</v>
      </c>
      <c r="J12074" s="50">
        <f>DAX__2019_2020__33[[#This Row],[Adj Close]]-DAX__2019_2020__33[[#This Row],[Adj Open]]</f>
        <v>-0.25717636559822665</v>
      </c>
      <c r="K12074" s="50">
        <v>1706911</v>
      </c>
    </row>
    <row r="12075" spans="1:11" x14ac:dyDescent="0.3">
      <c r="A12075" s="51" t="str">
        <f t="shared" si="195"/>
        <v>RWE.DE</v>
      </c>
      <c r="B12075" s="52" t="s">
        <v>541</v>
      </c>
      <c r="C12075" s="50" t="s">
        <v>1901</v>
      </c>
      <c r="D12075" s="50">
        <f>DAX__2019_2020__33[[#This Row],[Open]]*(DAX__2019_2020__33[[#This Row],[Adj Close]]/DAX__2019_2020__33[[#This Row],[Close]])</f>
        <v>31.051549201877855</v>
      </c>
      <c r="E12075" s="50" t="s">
        <v>20833</v>
      </c>
      <c r="F12075" s="50" t="s">
        <v>16750</v>
      </c>
      <c r="G12075" s="50" t="s">
        <v>1927</v>
      </c>
      <c r="H12075" s="50" t="s">
        <v>26854</v>
      </c>
      <c r="I12075" s="50">
        <f>(DAX__2019_2020__33[[#This Row],[Adj Close]]-DAX__2019_2020__33[[#This Row],[Adj Open]])/DAX__2019_2020__33[[#This Row],[Adj Open]]</f>
        <v>1.840500112914116E-2</v>
      </c>
      <c r="J12075" s="50">
        <f>DAX__2019_2020__33[[#This Row],[Adj Close]]-DAX__2019_2020__33[[#This Row],[Adj Open]]</f>
        <v>0.57150379812214425</v>
      </c>
      <c r="K12075" s="50">
        <v>1779105</v>
      </c>
    </row>
    <row r="12076" spans="1:11" x14ac:dyDescent="0.3">
      <c r="A12076" s="51" t="str">
        <f t="shared" si="195"/>
        <v>RWE.DE</v>
      </c>
      <c r="B12076" s="52" t="s">
        <v>542</v>
      </c>
      <c r="C12076" s="50" t="s">
        <v>21463</v>
      </c>
      <c r="D12076" s="50">
        <f>DAX__2019_2020__33[[#This Row],[Open]]*(DAX__2019_2020__33[[#This Row],[Adj Close]]/DAX__2019_2020__33[[#This Row],[Close]])</f>
        <v>31.375399816310786</v>
      </c>
      <c r="E12076" s="50" t="s">
        <v>16823</v>
      </c>
      <c r="F12076" s="50" t="s">
        <v>26855</v>
      </c>
      <c r="G12076" s="50" t="s">
        <v>26856</v>
      </c>
      <c r="H12076" s="50" t="s">
        <v>26857</v>
      </c>
      <c r="I12076" s="50">
        <f>(DAX__2019_2020__33[[#This Row],[Adj Close]]-DAX__2019_2020__33[[#This Row],[Adj Open]])/DAX__2019_2020__33[[#This Row],[Adj Open]]</f>
        <v>4.5537645584021787E-3</v>
      </c>
      <c r="J12076" s="50">
        <f>DAX__2019_2020__33[[#This Row],[Adj Close]]-DAX__2019_2020__33[[#This Row],[Adj Open]]</f>
        <v>0.14287618368921429</v>
      </c>
      <c r="K12076" s="50">
        <v>1558606</v>
      </c>
    </row>
    <row r="12077" spans="1:11" x14ac:dyDescent="0.3">
      <c r="A12077" s="51" t="str">
        <f t="shared" si="195"/>
        <v>RWE.DE</v>
      </c>
      <c r="B12077" s="52" t="s">
        <v>543</v>
      </c>
      <c r="C12077" s="50" t="s">
        <v>26784</v>
      </c>
      <c r="D12077" s="50">
        <f>DAX__2019_2020__33[[#This Row],[Open]]*(DAX__2019_2020__33[[#This Row],[Adj Close]]/DAX__2019_2020__33[[#This Row],[Close]])</f>
        <v>31.794504234587492</v>
      </c>
      <c r="E12077" s="50" t="s">
        <v>1949</v>
      </c>
      <c r="F12077" s="50" t="s">
        <v>1917</v>
      </c>
      <c r="G12077" s="50" t="s">
        <v>16884</v>
      </c>
      <c r="H12077" s="50" t="s">
        <v>26858</v>
      </c>
      <c r="I12077" s="50">
        <f>(DAX__2019_2020__33[[#This Row],[Adj Close]]-DAX__2019_2020__33[[#This Row],[Adj Open]])/DAX__2019_2020__33[[#This Row],[Adj Open]]</f>
        <v>1.2582324368414451E-2</v>
      </c>
      <c r="J12077" s="50">
        <f>DAX__2019_2020__33[[#This Row],[Adj Close]]-DAX__2019_2020__33[[#This Row],[Adj Open]]</f>
        <v>0.40004876541250667</v>
      </c>
      <c r="K12077" s="50">
        <v>2830245</v>
      </c>
    </row>
    <row r="12078" spans="1:11" x14ac:dyDescent="0.3">
      <c r="A12078" s="51" t="str">
        <f t="shared" si="195"/>
        <v>RWE.DE</v>
      </c>
      <c r="B12078" s="52" t="s">
        <v>544</v>
      </c>
      <c r="C12078" s="50" t="s">
        <v>1927</v>
      </c>
      <c r="D12078" s="50">
        <f>DAX__2019_2020__33[[#This Row],[Open]]*(DAX__2019_2020__33[[#This Row],[Adj Close]]/DAX__2019_2020__33[[#This Row],[Close]])</f>
        <v>31.623053749943185</v>
      </c>
      <c r="E12078" s="50" t="s">
        <v>20478</v>
      </c>
      <c r="F12078" s="50" t="s">
        <v>16732</v>
      </c>
      <c r="G12078" s="50" t="s">
        <v>20480</v>
      </c>
      <c r="H12078" s="50" t="s">
        <v>26859</v>
      </c>
      <c r="I12078" s="50">
        <f>(DAX__2019_2020__33[[#This Row],[Adj Close]]-DAX__2019_2020__33[[#This Row],[Adj Open]])/DAX__2019_2020__33[[#This Row],[Adj Open]]</f>
        <v>-3.5843462775799154E-2</v>
      </c>
      <c r="J12078" s="50">
        <f>DAX__2019_2020__33[[#This Row],[Adj Close]]-DAX__2019_2020__33[[#This Row],[Adj Open]]</f>
        <v>-1.1334797499431843</v>
      </c>
      <c r="K12078" s="50">
        <v>3913691</v>
      </c>
    </row>
    <row r="12079" spans="1:11" x14ac:dyDescent="0.3">
      <c r="A12079" s="51" t="str">
        <f t="shared" si="195"/>
        <v>RWE.DE</v>
      </c>
      <c r="B12079" s="52" t="s">
        <v>545</v>
      </c>
      <c r="C12079" s="50" t="s">
        <v>20827</v>
      </c>
      <c r="D12079" s="50">
        <f>DAX__2019_2020__33[[#This Row],[Open]]*(DAX__2019_2020__33[[#This Row],[Adj Close]]/DAX__2019_2020__33[[#This Row],[Close]])</f>
        <v>30.38479974784325</v>
      </c>
      <c r="E12079" s="50" t="s">
        <v>1783</v>
      </c>
      <c r="F12079" s="50" t="s">
        <v>17229</v>
      </c>
      <c r="G12079" s="50" t="s">
        <v>23674</v>
      </c>
      <c r="H12079" s="50" t="s">
        <v>26860</v>
      </c>
      <c r="I12079" s="50">
        <f>(DAX__2019_2020__33[[#This Row],[Adj Close]]-DAX__2019_2020__33[[#This Row],[Adj Open]])/DAX__2019_2020__33[[#This Row],[Adj Open]]</f>
        <v>-1.5987492163009268E-2</v>
      </c>
      <c r="J12079" s="50">
        <f>DAX__2019_2020__33[[#This Row],[Adj Close]]-DAX__2019_2020__33[[#This Row],[Adj Open]]</f>
        <v>-0.48577674784324998</v>
      </c>
      <c r="K12079" s="50">
        <v>4133738</v>
      </c>
    </row>
    <row r="12080" spans="1:11" x14ac:dyDescent="0.3">
      <c r="A12080" s="51" t="str">
        <f t="shared" si="195"/>
        <v>RWE.DE</v>
      </c>
      <c r="B12080" s="52" t="s">
        <v>546</v>
      </c>
      <c r="C12080" s="50" t="s">
        <v>16309</v>
      </c>
      <c r="D12080" s="50">
        <f>DAX__2019_2020__33[[#This Row],[Open]]*(DAX__2019_2020__33[[#This Row],[Adj Close]]/DAX__2019_2020__33[[#This Row],[Close]])</f>
        <v>29.765673214354411</v>
      </c>
      <c r="E12080" s="50" t="s">
        <v>16733</v>
      </c>
      <c r="F12080" s="50" t="s">
        <v>17226</v>
      </c>
      <c r="G12080" s="50" t="s">
        <v>26595</v>
      </c>
      <c r="H12080" s="50" t="s">
        <v>26861</v>
      </c>
      <c r="I12080" s="50">
        <f>(DAX__2019_2020__33[[#This Row],[Adj Close]]-DAX__2019_2020__33[[#This Row],[Adj Open]])/DAX__2019_2020__33[[#This Row],[Adj Open]]</f>
        <v>1.7280032000000004E-2</v>
      </c>
      <c r="J12080" s="50">
        <f>DAX__2019_2020__33[[#This Row],[Adj Close]]-DAX__2019_2020__33[[#This Row],[Adj Open]]</f>
        <v>0.51435178564558726</v>
      </c>
      <c r="K12080" s="50">
        <v>3198155</v>
      </c>
    </row>
    <row r="12081" spans="1:11" x14ac:dyDescent="0.3">
      <c r="A12081" s="51" t="str">
        <f t="shared" si="195"/>
        <v>RWE.DE</v>
      </c>
      <c r="B12081" s="52" t="s">
        <v>547</v>
      </c>
      <c r="C12081" s="50" t="s">
        <v>16728</v>
      </c>
      <c r="D12081" s="50">
        <f>DAX__2019_2020__33[[#This Row],[Open]]*(DAX__2019_2020__33[[#This Row],[Adj Close]]/DAX__2019_2020__33[[#This Row],[Close]])</f>
        <v>30.499099491071668</v>
      </c>
      <c r="E12081" s="50" t="s">
        <v>17270</v>
      </c>
      <c r="F12081" s="50" t="s">
        <v>1845</v>
      </c>
      <c r="G12081" s="50" t="s">
        <v>21479</v>
      </c>
      <c r="H12081" s="50" t="s">
        <v>26862</v>
      </c>
      <c r="I12081" s="50">
        <f>(DAX__2019_2020__33[[#This Row],[Adj Close]]-DAX__2019_2020__33[[#This Row],[Adj Open]])/DAX__2019_2020__33[[#This Row],[Adj Open]]</f>
        <v>1.1243004372267223E-2</v>
      </c>
      <c r="J12081" s="50">
        <f>DAX__2019_2020__33[[#This Row],[Adj Close]]-DAX__2019_2020__33[[#This Row],[Adj Open]]</f>
        <v>0.34290150892833182</v>
      </c>
      <c r="K12081" s="50">
        <v>2524274</v>
      </c>
    </row>
    <row r="12082" spans="1:11" x14ac:dyDescent="0.3">
      <c r="A12082" s="51" t="str">
        <f t="shared" si="195"/>
        <v>RWE.DE</v>
      </c>
      <c r="B12082" s="52" t="s">
        <v>548</v>
      </c>
      <c r="C12082" s="50" t="s">
        <v>26638</v>
      </c>
      <c r="D12082" s="50">
        <f>DAX__2019_2020__33[[#This Row],[Open]]*(DAX__2019_2020__33[[#This Row],[Adj Close]]/DAX__2019_2020__33[[#This Row],[Close]])</f>
        <v>31.194425970488822</v>
      </c>
      <c r="E12082" s="50" t="s">
        <v>1867</v>
      </c>
      <c r="F12082" s="50" t="s">
        <v>16973</v>
      </c>
      <c r="G12082" s="50" t="s">
        <v>1912</v>
      </c>
      <c r="H12082" s="50" t="s">
        <v>26863</v>
      </c>
      <c r="I12082" s="50">
        <f>(DAX__2019_2020__33[[#This Row],[Adj Close]]-DAX__2019_2020__33[[#This Row],[Adj Open]])/DAX__2019_2020__33[[#This Row],[Adj Open]]</f>
        <v>2.4428091603053131E-3</v>
      </c>
      <c r="J12082" s="50">
        <f>DAX__2019_2020__33[[#This Row],[Adj Close]]-DAX__2019_2020__33[[#This Row],[Adj Open]]</f>
        <v>7.620202951117605E-2</v>
      </c>
      <c r="K12082" s="50">
        <v>2369512</v>
      </c>
    </row>
    <row r="12083" spans="1:11" x14ac:dyDescent="0.3">
      <c r="A12083" s="51" t="str">
        <f t="shared" si="195"/>
        <v>RWE.DE</v>
      </c>
      <c r="B12083" s="52" t="s">
        <v>549</v>
      </c>
      <c r="C12083" s="50" t="s">
        <v>26737</v>
      </c>
      <c r="D12083" s="50">
        <f>DAX__2019_2020__33[[#This Row],[Open]]*(DAX__2019_2020__33[[#This Row],[Adj Close]]/DAX__2019_2020__33[[#This Row],[Close]])</f>
        <v>30.546725138373933</v>
      </c>
      <c r="E12083" s="50" t="s">
        <v>16920</v>
      </c>
      <c r="F12083" s="50" t="s">
        <v>16747</v>
      </c>
      <c r="G12083" s="50" t="s">
        <v>16920</v>
      </c>
      <c r="H12083" s="50" t="s">
        <v>26864</v>
      </c>
      <c r="I12083" s="50">
        <f>(DAX__2019_2020__33[[#This Row],[Adj Close]]-DAX__2019_2020__33[[#This Row],[Adj Open]])/DAX__2019_2020__33[[#This Row],[Adj Open]]</f>
        <v>5.6127190520735851E-2</v>
      </c>
      <c r="J12083" s="50">
        <f>DAX__2019_2020__33[[#This Row],[Adj Close]]-DAX__2019_2020__33[[#This Row],[Adj Open]]</f>
        <v>1.714501861626065</v>
      </c>
      <c r="K12083" s="50">
        <v>3013284</v>
      </c>
    </row>
    <row r="12084" spans="1:11" x14ac:dyDescent="0.3">
      <c r="A12084" s="51" t="str">
        <f t="shared" si="195"/>
        <v>RWE.DE</v>
      </c>
      <c r="B12084" s="52" t="s">
        <v>550</v>
      </c>
      <c r="C12084" s="50" t="s">
        <v>16818</v>
      </c>
      <c r="D12084" s="50">
        <f>DAX__2019_2020__33[[#This Row],[Open]]*(DAX__2019_2020__33[[#This Row],[Adj Close]]/DAX__2019_2020__33[[#This Row],[Close]])</f>
        <v>32.385052706456662</v>
      </c>
      <c r="E12084" s="50" t="s">
        <v>1947</v>
      </c>
      <c r="F12084" s="50" t="s">
        <v>16792</v>
      </c>
      <c r="G12084" s="50" t="s">
        <v>1869</v>
      </c>
      <c r="H12084" s="50" t="s">
        <v>26865</v>
      </c>
      <c r="I12084" s="50">
        <f>(DAX__2019_2020__33[[#This Row],[Adj Close]]-DAX__2019_2020__33[[#This Row],[Adj Open]])/DAX__2019_2020__33[[#This Row],[Adj Open]]</f>
        <v>6.4706176470590154E-3</v>
      </c>
      <c r="J12084" s="50">
        <f>DAX__2019_2020__33[[#This Row],[Adj Close]]-DAX__2019_2020__33[[#This Row],[Adj Open]]</f>
        <v>0.20955129354333479</v>
      </c>
      <c r="K12084" s="50">
        <v>1946673</v>
      </c>
    </row>
    <row r="12085" spans="1:11" x14ac:dyDescent="0.3">
      <c r="A12085" s="51" t="str">
        <f t="shared" si="195"/>
        <v>RWE.DE</v>
      </c>
      <c r="B12085" s="52" t="s">
        <v>551</v>
      </c>
      <c r="C12085" s="50" t="s">
        <v>16818</v>
      </c>
      <c r="D12085" s="50">
        <f>DAX__2019_2020__33[[#This Row],[Open]]*(DAX__2019_2020__33[[#This Row],[Adj Close]]/DAX__2019_2020__33[[#This Row],[Close]])</f>
        <v>32.385051730310259</v>
      </c>
      <c r="E12085" s="50" t="s">
        <v>16838</v>
      </c>
      <c r="F12085" s="50" t="s">
        <v>26784</v>
      </c>
      <c r="G12085" s="50" t="s">
        <v>17278</v>
      </c>
      <c r="H12085" s="50" t="s">
        <v>26866</v>
      </c>
      <c r="I12085" s="50">
        <f>(DAX__2019_2020__33[[#This Row],[Adj Close]]-DAX__2019_2020__33[[#This Row],[Adj Open]])/DAX__2019_2020__33[[#This Row],[Adj Open]]</f>
        <v>-1.4117647058823414E-2</v>
      </c>
      <c r="J12085" s="50">
        <f>DAX__2019_2020__33[[#This Row],[Adj Close]]-DAX__2019_2020__33[[#This Row],[Adj Open]]</f>
        <v>-0.45720073031025876</v>
      </c>
      <c r="K12085" s="50">
        <v>1566758</v>
      </c>
    </row>
    <row r="12086" spans="1:11" x14ac:dyDescent="0.3">
      <c r="A12086" s="51" t="str">
        <f t="shared" si="195"/>
        <v>RWE.DE</v>
      </c>
      <c r="B12086" s="52" t="s">
        <v>552</v>
      </c>
      <c r="C12086" s="50" t="s">
        <v>16781</v>
      </c>
      <c r="D12086" s="50">
        <f>DAX__2019_2020__33[[#This Row],[Open]]*(DAX__2019_2020__33[[#This Row],[Adj Close]]/DAX__2019_2020__33[[#This Row],[Close]])</f>
        <v>32.61365250090163</v>
      </c>
      <c r="E12086" s="50" t="s">
        <v>1604</v>
      </c>
      <c r="F12086" s="50" t="s">
        <v>16984</v>
      </c>
      <c r="G12086" s="50" t="s">
        <v>21471</v>
      </c>
      <c r="H12086" s="50" t="s">
        <v>26867</v>
      </c>
      <c r="I12086" s="50">
        <f>(DAX__2019_2020__33[[#This Row],[Adj Close]]-DAX__2019_2020__33[[#This Row],[Adj Open]])/DAX__2019_2020__33[[#This Row],[Adj Open]]</f>
        <v>-3.1542112643568168E-2</v>
      </c>
      <c r="J12086" s="50">
        <f>DAX__2019_2020__33[[#This Row],[Adj Close]]-DAX__2019_2020__33[[#This Row],[Adj Open]]</f>
        <v>-1.0287035009016279</v>
      </c>
      <c r="K12086" s="50">
        <v>4507579</v>
      </c>
    </row>
    <row r="12087" spans="1:11" x14ac:dyDescent="0.3">
      <c r="A12087" s="51" t="str">
        <f t="shared" si="195"/>
        <v>RWE.DE</v>
      </c>
      <c r="B12087" s="52" t="s">
        <v>553</v>
      </c>
      <c r="C12087" s="50" t="s">
        <v>26615</v>
      </c>
      <c r="D12087" s="50">
        <f>DAX__2019_2020__33[[#This Row],[Open]]*(DAX__2019_2020__33[[#This Row],[Adj Close]]/DAX__2019_2020__33[[#This Row],[Close]])</f>
        <v>31.442073725334794</v>
      </c>
      <c r="E12087" s="50" t="s">
        <v>26806</v>
      </c>
      <c r="F12087" s="50" t="s">
        <v>16752</v>
      </c>
      <c r="G12087" s="50" t="s">
        <v>20491</v>
      </c>
      <c r="H12087" s="50" t="s">
        <v>26868</v>
      </c>
      <c r="I12087" s="50">
        <f>(DAX__2019_2020__33[[#This Row],[Adj Close]]-DAX__2019_2020__33[[#This Row],[Adj Open]])/DAX__2019_2020__33[[#This Row],[Adj Open]]</f>
        <v>-1.1511572948292862E-2</v>
      </c>
      <c r="J12087" s="50">
        <f>DAX__2019_2020__33[[#This Row],[Adj Close]]-DAX__2019_2020__33[[#This Row],[Adj Open]]</f>
        <v>-0.3619477253347938</v>
      </c>
      <c r="K12087" s="50">
        <v>3819831</v>
      </c>
    </row>
    <row r="12088" spans="1:11" x14ac:dyDescent="0.3">
      <c r="A12088" s="51" t="str">
        <f t="shared" si="195"/>
        <v>RWE.DE</v>
      </c>
      <c r="B12088" s="52" t="s">
        <v>554</v>
      </c>
      <c r="C12088" s="50" t="s">
        <v>17282</v>
      </c>
      <c r="D12088" s="50">
        <f>DAX__2019_2020__33[[#This Row],[Open]]*(DAX__2019_2020__33[[#This Row],[Adj Close]]/DAX__2019_2020__33[[#This Row],[Close]])</f>
        <v>31.756399668504521</v>
      </c>
      <c r="E12088" s="50" t="s">
        <v>16781</v>
      </c>
      <c r="F12088" s="50" t="s">
        <v>1938</v>
      </c>
      <c r="G12088" s="50" t="s">
        <v>1606</v>
      </c>
      <c r="H12088" s="50" t="s">
        <v>26869</v>
      </c>
      <c r="I12088" s="50">
        <f>(DAX__2019_2020__33[[#This Row],[Adj Close]]-DAX__2019_2020__33[[#This Row],[Adj Open]])/DAX__2019_2020__33[[#This Row],[Adj Open]]</f>
        <v>2.4894961007798259E-2</v>
      </c>
      <c r="J12088" s="50">
        <f>DAX__2019_2020__33[[#This Row],[Adj Close]]-DAX__2019_2020__33[[#This Row],[Adj Open]]</f>
        <v>0.79057433149547762</v>
      </c>
      <c r="K12088" s="50">
        <v>3446736</v>
      </c>
    </row>
    <row r="12089" spans="1:11" x14ac:dyDescent="0.3">
      <c r="A12089" s="51" t="str">
        <f t="shared" si="195"/>
        <v>RWE.DE</v>
      </c>
      <c r="B12089" s="52" t="s">
        <v>555</v>
      </c>
      <c r="C12089" s="50" t="s">
        <v>1605</v>
      </c>
      <c r="D12089" s="50">
        <f>DAX__2019_2020__33[[#This Row],[Open]]*(DAX__2019_2020__33[[#This Row],[Adj Close]]/DAX__2019_2020__33[[#This Row],[Close]])</f>
        <v>32.356481444589058</v>
      </c>
      <c r="E12089" s="50" t="s">
        <v>1603</v>
      </c>
      <c r="F12089" s="50" t="s">
        <v>16773</v>
      </c>
      <c r="G12089" s="50" t="s">
        <v>16914</v>
      </c>
      <c r="H12089" s="50" t="s">
        <v>26870</v>
      </c>
      <c r="I12089" s="50">
        <f>(DAX__2019_2020__33[[#This Row],[Adj Close]]-DAX__2019_2020__33[[#This Row],[Adj Open]])/DAX__2019_2020__33[[#This Row],[Adj Open]]</f>
        <v>1.000883102711712E-2</v>
      </c>
      <c r="J12089" s="50">
        <f>DAX__2019_2020__33[[#This Row],[Adj Close]]-DAX__2019_2020__33[[#This Row],[Adj Open]]</f>
        <v>0.32385055541094232</v>
      </c>
      <c r="K12089" s="50">
        <v>3012670</v>
      </c>
    </row>
    <row r="12090" spans="1:11" x14ac:dyDescent="0.3">
      <c r="A12090" s="51" t="str">
        <f t="shared" si="195"/>
        <v>RWE.DE</v>
      </c>
      <c r="B12090" s="52" t="s">
        <v>556</v>
      </c>
      <c r="C12090" s="50" t="s">
        <v>1608</v>
      </c>
      <c r="D12090" s="50">
        <f>DAX__2019_2020__33[[#This Row],[Open]]*(DAX__2019_2020__33[[#This Row],[Adj Close]]/DAX__2019_2020__33[[#This Row],[Close]])</f>
        <v>32.727953074664732</v>
      </c>
      <c r="E12090" s="50" t="s">
        <v>1930</v>
      </c>
      <c r="F12090" s="50" t="s">
        <v>1608</v>
      </c>
      <c r="G12090" s="50" t="s">
        <v>20237</v>
      </c>
      <c r="H12090" s="50" t="s">
        <v>26871</v>
      </c>
      <c r="I12090" s="50">
        <f>(DAX__2019_2020__33[[#This Row],[Adj Close]]-DAX__2019_2020__33[[#This Row],[Adj Open]])/DAX__2019_2020__33[[#This Row],[Adj Open]]</f>
        <v>1.7753200880291239E-2</v>
      </c>
      <c r="J12090" s="50">
        <f>DAX__2019_2020__33[[#This Row],[Adj Close]]-DAX__2019_2020__33[[#This Row],[Adj Open]]</f>
        <v>0.58102592533526831</v>
      </c>
      <c r="K12090" s="50">
        <v>2834099</v>
      </c>
    </row>
    <row r="12091" spans="1:11" x14ac:dyDescent="0.3">
      <c r="A12091" s="51" t="str">
        <f t="shared" si="195"/>
        <v>RWE.DE</v>
      </c>
      <c r="B12091" s="52" t="s">
        <v>557</v>
      </c>
      <c r="C12091" s="50" t="s">
        <v>26872</v>
      </c>
      <c r="D12091" s="50">
        <f>DAX__2019_2020__33[[#This Row],[Open]]*(DAX__2019_2020__33[[#This Row],[Adj Close]]/DAX__2019_2020__33[[#This Row],[Close]])</f>
        <v>33.461381195444581</v>
      </c>
      <c r="E12091" s="50" t="s">
        <v>26873</v>
      </c>
      <c r="F12091" s="50" t="s">
        <v>16909</v>
      </c>
      <c r="G12091" s="50" t="s">
        <v>20234</v>
      </c>
      <c r="H12091" s="50" t="s">
        <v>26874</v>
      </c>
      <c r="I12091" s="50">
        <f>(DAX__2019_2020__33[[#This Row],[Adj Close]]-DAX__2019_2020__33[[#This Row],[Adj Open]])/DAX__2019_2020__33[[#This Row],[Adj Open]]</f>
        <v>-2.0779931090807547E-2</v>
      </c>
      <c r="J12091" s="50">
        <f>DAX__2019_2020__33[[#This Row],[Adj Close]]-DAX__2019_2020__33[[#This Row],[Adj Open]]</f>
        <v>-0.69532519544458182</v>
      </c>
      <c r="K12091" s="50">
        <v>3035268</v>
      </c>
    </row>
    <row r="12092" spans="1:11" x14ac:dyDescent="0.3">
      <c r="A12092" s="51" t="str">
        <f t="shared" si="195"/>
        <v>RWE.DE</v>
      </c>
      <c r="B12092" s="52" t="s">
        <v>558</v>
      </c>
      <c r="C12092" s="50" t="s">
        <v>16896</v>
      </c>
      <c r="D12092" s="50">
        <f>DAX__2019_2020__33[[#This Row],[Open]]*(DAX__2019_2020__33[[#This Row],[Adj Close]]/DAX__2019_2020__33[[#This Row],[Close]])</f>
        <v>32.756527782504953</v>
      </c>
      <c r="E12092" s="50" t="s">
        <v>1975</v>
      </c>
      <c r="F12092" s="50" t="s">
        <v>16782</v>
      </c>
      <c r="G12092" s="50" t="s">
        <v>1924</v>
      </c>
      <c r="H12092" s="50" t="s">
        <v>26844</v>
      </c>
      <c r="I12092" s="50">
        <f>(DAX__2019_2020__33[[#This Row],[Adj Close]]-DAX__2019_2020__33[[#This Row],[Adj Open]])/DAX__2019_2020__33[[#This Row],[Adj Open]]</f>
        <v>-1.2794359197277044E-2</v>
      </c>
      <c r="J12092" s="50">
        <f>DAX__2019_2020__33[[#This Row],[Adj Close]]-DAX__2019_2020__33[[#This Row],[Adj Open]]</f>
        <v>-0.41909878250495325</v>
      </c>
      <c r="K12092" s="50">
        <v>2091843</v>
      </c>
    </row>
    <row r="12093" spans="1:11" x14ac:dyDescent="0.3">
      <c r="A12093" s="51" t="str">
        <f t="shared" si="195"/>
        <v>RWE.DE</v>
      </c>
      <c r="B12093" s="52" t="s">
        <v>559</v>
      </c>
      <c r="C12093" s="50" t="s">
        <v>26875</v>
      </c>
      <c r="D12093" s="50">
        <f>DAX__2019_2020__33[[#This Row],[Open]]*(DAX__2019_2020__33[[#This Row],[Adj Close]]/DAX__2019_2020__33[[#This Row],[Close]])</f>
        <v>32.223131128813129</v>
      </c>
      <c r="E12093" s="50" t="s">
        <v>1922</v>
      </c>
      <c r="F12093" s="50" t="s">
        <v>17277</v>
      </c>
      <c r="G12093" s="50" t="s">
        <v>16812</v>
      </c>
      <c r="H12093" s="50" t="s">
        <v>26876</v>
      </c>
      <c r="I12093" s="50">
        <f>(DAX__2019_2020__33[[#This Row],[Adj Close]]-DAX__2019_2020__33[[#This Row],[Adj Open]])/DAX__2019_2020__33[[#This Row],[Adj Open]]</f>
        <v>-3.2515812443639327E-3</v>
      </c>
      <c r="J12093" s="50">
        <f>DAX__2019_2020__33[[#This Row],[Adj Close]]-DAX__2019_2020__33[[#This Row],[Adj Open]]</f>
        <v>-0.10477612881312837</v>
      </c>
      <c r="K12093" s="50">
        <v>2132800</v>
      </c>
    </row>
    <row r="12094" spans="1:11" x14ac:dyDescent="0.3">
      <c r="A12094" s="51" t="str">
        <f t="shared" si="195"/>
        <v>RWE.DE</v>
      </c>
      <c r="B12094" s="52" t="s">
        <v>560</v>
      </c>
      <c r="C12094" s="50" t="s">
        <v>16886</v>
      </c>
      <c r="D12094" s="50">
        <f>DAX__2019_2020__33[[#This Row],[Open]]*(DAX__2019_2020__33[[#This Row],[Adj Close]]/DAX__2019_2020__33[[#This Row],[Close]])</f>
        <v>31.908802175314083</v>
      </c>
      <c r="E12094" s="50" t="s">
        <v>1608</v>
      </c>
      <c r="F12094" s="50" t="s">
        <v>26836</v>
      </c>
      <c r="G12094" s="50" t="s">
        <v>16787</v>
      </c>
      <c r="H12094" s="50" t="s">
        <v>26877</v>
      </c>
      <c r="I12094" s="50">
        <f>(DAX__2019_2020__33[[#This Row],[Adj Close]]-DAX__2019_2020__33[[#This Row],[Adj Open]])/DAX__2019_2020__33[[#This Row],[Adj Open]]</f>
        <v>1.6716447761194075E-2</v>
      </c>
      <c r="J12094" s="50">
        <f>DAX__2019_2020__33[[#This Row],[Adj Close]]-DAX__2019_2020__33[[#This Row],[Adj Open]]</f>
        <v>0.53340182468591379</v>
      </c>
      <c r="K12094" s="50">
        <v>2732642</v>
      </c>
    </row>
    <row r="12095" spans="1:11" x14ac:dyDescent="0.3">
      <c r="A12095" s="51" t="str">
        <f t="shared" si="195"/>
        <v>RWE.DE</v>
      </c>
      <c r="B12095" s="52" t="s">
        <v>561</v>
      </c>
      <c r="C12095" s="50" t="s">
        <v>1952</v>
      </c>
      <c r="D12095" s="50">
        <f>DAX__2019_2020__33[[#This Row],[Open]]*(DAX__2019_2020__33[[#This Row],[Adj Close]]/DAX__2019_2020__33[[#This Row],[Close]])</f>
        <v>32.480301680711143</v>
      </c>
      <c r="E12095" s="50" t="s">
        <v>1609</v>
      </c>
      <c r="F12095" s="50" t="s">
        <v>16884</v>
      </c>
      <c r="G12095" s="50" t="s">
        <v>16854</v>
      </c>
      <c r="H12095" s="50" t="s">
        <v>26878</v>
      </c>
      <c r="I12095" s="50">
        <f>(DAX__2019_2020__33[[#This Row],[Adj Close]]-DAX__2019_2020__33[[#This Row],[Adj Open]])/DAX__2019_2020__33[[#This Row],[Adj Open]]</f>
        <v>2.6393022075837113E-2</v>
      </c>
      <c r="J12095" s="50">
        <f>DAX__2019_2020__33[[#This Row],[Adj Close]]-DAX__2019_2020__33[[#This Row],[Adj Open]]</f>
        <v>0.85725331928885851</v>
      </c>
      <c r="K12095" s="50">
        <v>3232492</v>
      </c>
    </row>
    <row r="12096" spans="1:11" x14ac:dyDescent="0.3">
      <c r="A12096" s="51" t="str">
        <f t="shared" si="195"/>
        <v>RWE.DE</v>
      </c>
      <c r="B12096" s="52" t="s">
        <v>562</v>
      </c>
      <c r="C12096" s="50" t="s">
        <v>26873</v>
      </c>
      <c r="D12096" s="50">
        <f>DAX__2019_2020__33[[#This Row],[Open]]*(DAX__2019_2020__33[[#This Row],[Adj Close]]/DAX__2019_2020__33[[#This Row],[Close]])</f>
        <v>33.575682181857594</v>
      </c>
      <c r="E12096" s="50" t="s">
        <v>20839</v>
      </c>
      <c r="F12096" s="50" t="s">
        <v>1603</v>
      </c>
      <c r="G12096" s="50" t="s">
        <v>1603</v>
      </c>
      <c r="H12096" s="50" t="s">
        <v>26879</v>
      </c>
      <c r="I12096" s="50">
        <f>(DAX__2019_2020__33[[#This Row],[Adj Close]]-DAX__2019_2020__33[[#This Row],[Adj Open]])/DAX__2019_2020__33[[#This Row],[Adj Open]]</f>
        <v>-1.9007035460992854E-2</v>
      </c>
      <c r="J12096" s="50">
        <f>DAX__2019_2020__33[[#This Row],[Adj Close]]-DAX__2019_2020__33[[#This Row],[Adj Open]]</f>
        <v>-0.63817418185759323</v>
      </c>
      <c r="K12096" s="50">
        <v>2133451</v>
      </c>
    </row>
    <row r="12097" spans="1:11" x14ac:dyDescent="0.3">
      <c r="A12097" s="51" t="str">
        <f t="shared" si="195"/>
        <v>RWE.DE</v>
      </c>
      <c r="B12097" s="52" t="s">
        <v>563</v>
      </c>
      <c r="C12097" s="50" t="s">
        <v>16854</v>
      </c>
      <c r="D12097" s="50">
        <f>DAX__2019_2020__33[[#This Row],[Open]]*(DAX__2019_2020__33[[#This Row],[Adj Close]]/DAX__2019_2020__33[[#This Row],[Close]])</f>
        <v>33.337556450701541</v>
      </c>
      <c r="E12097" s="50" t="s">
        <v>26880</v>
      </c>
      <c r="F12097" s="50" t="s">
        <v>1605</v>
      </c>
      <c r="G12097" s="50" t="s">
        <v>16838</v>
      </c>
      <c r="H12097" s="50" t="s">
        <v>26881</v>
      </c>
      <c r="I12097" s="50">
        <f>(DAX__2019_2020__33[[#This Row],[Adj Close]]-DAX__2019_2020__33[[#This Row],[Adj Open]])/DAX__2019_2020__33[[#This Row],[Adj Open]]</f>
        <v>-2.4857114285714257E-2</v>
      </c>
      <c r="J12097" s="50">
        <f>DAX__2019_2020__33[[#This Row],[Adj Close]]-DAX__2019_2020__33[[#This Row],[Adj Open]]</f>
        <v>-0.82867545070153881</v>
      </c>
      <c r="K12097" s="50">
        <v>2720764</v>
      </c>
    </row>
    <row r="12098" spans="1:11" x14ac:dyDescent="0.3">
      <c r="A12098" s="51" t="str">
        <f t="shared" si="195"/>
        <v>RWE.DE</v>
      </c>
      <c r="B12098" s="52" t="s">
        <v>564</v>
      </c>
      <c r="C12098" s="50" t="s">
        <v>17287</v>
      </c>
      <c r="D12098" s="50">
        <f>DAX__2019_2020__33[[#This Row],[Open]]*(DAX__2019_2020__33[[#This Row],[Adj Close]]/DAX__2019_2020__33[[#This Row],[Close]])</f>
        <v>32.604127692128955</v>
      </c>
      <c r="E12098" s="50" t="s">
        <v>26882</v>
      </c>
      <c r="F12098" s="50" t="s">
        <v>1606</v>
      </c>
      <c r="G12098" s="50" t="s">
        <v>16846</v>
      </c>
      <c r="H12098" s="50" t="s">
        <v>26883</v>
      </c>
      <c r="I12098" s="50">
        <f>(DAX__2019_2020__33[[#This Row],[Adj Close]]-DAX__2019_2020__33[[#This Row],[Adj Open]])/DAX__2019_2020__33[[#This Row],[Adj Open]]</f>
        <v>5.8428279287176584E-3</v>
      </c>
      <c r="J12098" s="50">
        <f>DAX__2019_2020__33[[#This Row],[Adj Close]]-DAX__2019_2020__33[[#This Row],[Adj Open]]</f>
        <v>0.19050030787104788</v>
      </c>
      <c r="K12098" s="50">
        <v>1776010</v>
      </c>
    </row>
    <row r="12099" spans="1:11" x14ac:dyDescent="0.3">
      <c r="A12099" s="51" t="str">
        <f t="shared" si="195"/>
        <v>RWE.DE</v>
      </c>
      <c r="B12099" s="52" t="s">
        <v>565</v>
      </c>
      <c r="C12099" s="50" t="s">
        <v>26793</v>
      </c>
      <c r="D12099" s="50">
        <f>DAX__2019_2020__33[[#This Row],[Open]]*(DAX__2019_2020__33[[#This Row],[Adj Close]]/DAX__2019_2020__33[[#This Row],[Close]])</f>
        <v>32.927974568167379</v>
      </c>
      <c r="E12099" s="50" t="s">
        <v>17305</v>
      </c>
      <c r="F12099" s="50" t="s">
        <v>1605</v>
      </c>
      <c r="G12099" s="50" t="s">
        <v>16781</v>
      </c>
      <c r="H12099" s="50" t="s">
        <v>26795</v>
      </c>
      <c r="I12099" s="50">
        <f>(DAX__2019_2020__33[[#This Row],[Adj Close]]-DAX__2019_2020__33[[#This Row],[Adj Open]])/DAX__2019_2020__33[[#This Row],[Adj Open]]</f>
        <v>-9.5457911483948082E-3</v>
      </c>
      <c r="J12099" s="50">
        <f>DAX__2019_2020__33[[#This Row],[Adj Close]]-DAX__2019_2020__33[[#This Row],[Adj Open]]</f>
        <v>-0.3143235681673815</v>
      </c>
      <c r="K12099" s="50">
        <v>1410482</v>
      </c>
    </row>
    <row r="12100" spans="1:11" x14ac:dyDescent="0.3">
      <c r="A12100" s="51" t="str">
        <f t="shared" si="195"/>
        <v>RWE.DE</v>
      </c>
      <c r="B12100" s="52" t="s">
        <v>566</v>
      </c>
      <c r="C12100" s="50" t="s">
        <v>26884</v>
      </c>
      <c r="D12100" s="50">
        <f>DAX__2019_2020__33[[#This Row],[Open]]*(DAX__2019_2020__33[[#This Row],[Adj Close]]/DAX__2019_2020__33[[#This Row],[Close]])</f>
        <v>32.623179957647828</v>
      </c>
      <c r="E12100" s="50" t="s">
        <v>1961</v>
      </c>
      <c r="F12100" s="50" t="s">
        <v>26884</v>
      </c>
      <c r="G12100" s="50" t="s">
        <v>26885</v>
      </c>
      <c r="H12100" s="50" t="s">
        <v>26886</v>
      </c>
      <c r="I12100" s="50">
        <f>(DAX__2019_2020__33[[#This Row],[Adj Close]]-DAX__2019_2020__33[[#This Row],[Adj Open]])/DAX__2019_2020__33[[#This Row],[Adj Open]]</f>
        <v>1.8102160583941724E-2</v>
      </c>
      <c r="J12100" s="50">
        <f>DAX__2019_2020__33[[#This Row],[Adj Close]]-DAX__2019_2020__33[[#This Row],[Adj Open]]</f>
        <v>0.59055004235217012</v>
      </c>
      <c r="K12100" s="50">
        <v>1486651</v>
      </c>
    </row>
    <row r="12101" spans="1:11" x14ac:dyDescent="0.3">
      <c r="A12101" s="51" t="str">
        <f t="shared" si="195"/>
        <v>RWE.DE</v>
      </c>
      <c r="B12101" s="52" t="s">
        <v>567</v>
      </c>
      <c r="C12101" s="50" t="s">
        <v>1961</v>
      </c>
      <c r="D12101" s="50">
        <f>DAX__2019_2020__33[[#This Row],[Open]]*(DAX__2019_2020__33[[#This Row],[Adj Close]]/DAX__2019_2020__33[[#This Row],[Close]])</f>
        <v>33.232776226963558</v>
      </c>
      <c r="E12101" s="50" t="s">
        <v>1611</v>
      </c>
      <c r="F12101" s="50" t="s">
        <v>17294</v>
      </c>
      <c r="G12101" s="50" t="s">
        <v>26887</v>
      </c>
      <c r="H12101" s="50" t="s">
        <v>26888</v>
      </c>
      <c r="I12101" s="50">
        <f>(DAX__2019_2020__33[[#This Row],[Adj Close]]-DAX__2019_2020__33[[#This Row],[Adj Open]])/DAX__2019_2020__33[[#This Row],[Adj Open]]</f>
        <v>-3.4393523485053497E-3</v>
      </c>
      <c r="J12101" s="50">
        <f>DAX__2019_2020__33[[#This Row],[Adj Close]]-DAX__2019_2020__33[[#This Row],[Adj Open]]</f>
        <v>-0.11429922696355987</v>
      </c>
      <c r="K12101" s="50">
        <v>2679868</v>
      </c>
    </row>
    <row r="12102" spans="1:11" x14ac:dyDescent="0.3">
      <c r="A12102" s="51" t="str">
        <f t="shared" si="195"/>
        <v>RWE.DE</v>
      </c>
      <c r="B12102" s="52" t="s">
        <v>568</v>
      </c>
      <c r="C12102" s="50" t="s">
        <v>26882</v>
      </c>
      <c r="D12102" s="50">
        <f>DAX__2019_2020__33[[#This Row],[Open]]*(DAX__2019_2020__33[[#This Row],[Adj Close]]/DAX__2019_2020__33[[#This Row],[Close]])</f>
        <v>33.166101502900233</v>
      </c>
      <c r="E12102" s="50" t="s">
        <v>17318</v>
      </c>
      <c r="F12102" s="50" t="s">
        <v>1864</v>
      </c>
      <c r="G12102" s="50" t="s">
        <v>16774</v>
      </c>
      <c r="H12102" s="50" t="s">
        <v>26889</v>
      </c>
      <c r="I12102" s="50">
        <f>(DAX__2019_2020__33[[#This Row],[Adj Close]]-DAX__2019_2020__33[[#This Row],[Adj Open]])/DAX__2019_2020__33[[#This Row],[Adj Open]]</f>
        <v>-9.7645031591040658E-3</v>
      </c>
      <c r="J12102" s="50">
        <f>DAX__2019_2020__33[[#This Row],[Adj Close]]-DAX__2019_2020__33[[#This Row],[Adj Open]]</f>
        <v>-0.32385050290023543</v>
      </c>
      <c r="K12102" s="50">
        <v>2105419</v>
      </c>
    </row>
    <row r="12103" spans="1:11" x14ac:dyDescent="0.3">
      <c r="A12103" s="51" t="str">
        <f t="shared" si="195"/>
        <v>RWE.DE</v>
      </c>
      <c r="B12103" s="52" t="s">
        <v>569</v>
      </c>
      <c r="C12103" s="50" t="s">
        <v>16774</v>
      </c>
      <c r="D12103" s="50">
        <f>DAX__2019_2020__33[[#This Row],[Open]]*(DAX__2019_2020__33[[#This Row],[Adj Close]]/DAX__2019_2020__33[[#This Row],[Close]])</f>
        <v>32.84225418285714</v>
      </c>
      <c r="E12103" s="50" t="s">
        <v>17311</v>
      </c>
      <c r="F12103" s="50" t="s">
        <v>1608</v>
      </c>
      <c r="G12103" s="50" t="s">
        <v>16854</v>
      </c>
      <c r="H12103" s="50" t="s">
        <v>26878</v>
      </c>
      <c r="I12103" s="50">
        <f>(DAX__2019_2020__33[[#This Row],[Adj Close]]-DAX__2019_2020__33[[#This Row],[Adj Open]])/DAX__2019_2020__33[[#This Row],[Adj Open]]</f>
        <v>1.5081206496519874E-2</v>
      </c>
      <c r="J12103" s="50">
        <f>DAX__2019_2020__33[[#This Row],[Adj Close]]-DAX__2019_2020__33[[#This Row],[Adj Open]]</f>
        <v>0.49530081714286212</v>
      </c>
      <c r="K12103" s="50">
        <v>3045716</v>
      </c>
    </row>
    <row r="12104" spans="1:11" x14ac:dyDescent="0.3">
      <c r="A12104" s="51" t="str">
        <f t="shared" si="195"/>
        <v>RWE.DE</v>
      </c>
      <c r="B12104" s="52" t="s">
        <v>570</v>
      </c>
      <c r="C12104" s="50" t="s">
        <v>17301</v>
      </c>
      <c r="D12104" s="50">
        <f>DAX__2019_2020__33[[#This Row],[Open]]*(DAX__2019_2020__33[[#This Row],[Adj Close]]/DAX__2019_2020__33[[#This Row],[Close]])</f>
        <v>33.489954510630874</v>
      </c>
      <c r="E12104" s="50" t="s">
        <v>1930</v>
      </c>
      <c r="F12104" s="50" t="s">
        <v>1963</v>
      </c>
      <c r="G12104" s="50" t="s">
        <v>16899</v>
      </c>
      <c r="H12104" s="50" t="s">
        <v>26890</v>
      </c>
      <c r="I12104" s="50">
        <f>(DAX__2019_2020__33[[#This Row],[Adj Close]]-DAX__2019_2020__33[[#This Row],[Adj Open]])/DAX__2019_2020__33[[#This Row],[Adj Open]]</f>
        <v>-1.0238936291239963E-2</v>
      </c>
      <c r="J12104" s="50">
        <f>DAX__2019_2020__33[[#This Row],[Adj Close]]-DAX__2019_2020__33[[#This Row],[Adj Open]]</f>
        <v>-0.34290151063087393</v>
      </c>
      <c r="K12104" s="50">
        <v>2013642</v>
      </c>
    </row>
    <row r="12105" spans="1:11" x14ac:dyDescent="0.3">
      <c r="A12105" s="51" t="str">
        <f t="shared" si="195"/>
        <v>RWE.DE</v>
      </c>
      <c r="B12105" s="52" t="s">
        <v>571</v>
      </c>
      <c r="C12105" s="50" t="s">
        <v>1953</v>
      </c>
      <c r="D12105" s="50">
        <f>DAX__2019_2020__33[[#This Row],[Open]]*(DAX__2019_2020__33[[#This Row],[Adj Close]]/DAX__2019_2020__33[[#This Row],[Close]])</f>
        <v>33.06132978618453</v>
      </c>
      <c r="E12105" s="50" t="s">
        <v>16860</v>
      </c>
      <c r="F12105" s="50" t="s">
        <v>1922</v>
      </c>
      <c r="G12105" s="50" t="s">
        <v>26884</v>
      </c>
      <c r="H12105" s="50" t="s">
        <v>26891</v>
      </c>
      <c r="I12105" s="50">
        <f>(DAX__2019_2020__33[[#This Row],[Adj Close]]-DAX__2019_2020__33[[#This Row],[Adj Open]])/DAX__2019_2020__33[[#This Row],[Adj Open]]</f>
        <v>-1.3252636509727543E-2</v>
      </c>
      <c r="J12105" s="50">
        <f>DAX__2019_2020__33[[#This Row],[Adj Close]]-DAX__2019_2020__33[[#This Row],[Adj Open]]</f>
        <v>-0.43814978618453182</v>
      </c>
      <c r="K12105" s="50">
        <v>2561078</v>
      </c>
    </row>
    <row r="12106" spans="1:11" x14ac:dyDescent="0.3">
      <c r="A12106" s="51" t="str">
        <f t="shared" si="195"/>
        <v>RWE.DE</v>
      </c>
      <c r="B12106" s="52" t="s">
        <v>572</v>
      </c>
      <c r="C12106" s="50" t="s">
        <v>1610</v>
      </c>
      <c r="D12106" s="50">
        <f>DAX__2019_2020__33[[#This Row],[Open]]*(DAX__2019_2020__33[[#This Row],[Adj Close]]/DAX__2019_2020__33[[#This Row],[Close]])</f>
        <v>32.499353752961575</v>
      </c>
      <c r="E12106" s="50" t="s">
        <v>1970</v>
      </c>
      <c r="F12106" s="50" t="s">
        <v>16927</v>
      </c>
      <c r="G12106" s="50" t="s">
        <v>26892</v>
      </c>
      <c r="H12106" s="50" t="s">
        <v>26893</v>
      </c>
      <c r="I12106" s="50">
        <f>(DAX__2019_2020__33[[#This Row],[Adj Close]]-DAX__2019_2020__33[[#This Row],[Adj Open]])/DAX__2019_2020__33[[#This Row],[Adj Open]]</f>
        <v>-1.2895633437738347E-2</v>
      </c>
      <c r="J12106" s="50">
        <f>DAX__2019_2020__33[[#This Row],[Adj Close]]-DAX__2019_2020__33[[#This Row],[Adj Open]]</f>
        <v>-0.41909975296157853</v>
      </c>
      <c r="K12106" s="50">
        <v>2674006</v>
      </c>
    </row>
    <row r="12107" spans="1:11" x14ac:dyDescent="0.3">
      <c r="A12107" s="51" t="str">
        <f t="shared" si="195"/>
        <v>RWE.DE</v>
      </c>
      <c r="B12107" s="52" t="s">
        <v>573</v>
      </c>
      <c r="C12107" s="50" t="s">
        <v>20472</v>
      </c>
      <c r="D12107" s="50">
        <f>DAX__2019_2020__33[[#This Row],[Open]]*(DAX__2019_2020__33[[#This Row],[Adj Close]]/DAX__2019_2020__33[[#This Row],[Close]])</f>
        <v>32.213604741024135</v>
      </c>
      <c r="E12107" s="50" t="s">
        <v>1864</v>
      </c>
      <c r="F12107" s="50" t="s">
        <v>16884</v>
      </c>
      <c r="G12107" s="50" t="s">
        <v>17290</v>
      </c>
      <c r="H12107" s="50" t="s">
        <v>26894</v>
      </c>
      <c r="I12107" s="50">
        <f>(DAX__2019_2020__33[[#This Row],[Adj Close]]-DAX__2019_2020__33[[#This Row],[Adj Open]])/DAX__2019_2020__33[[#This Row],[Adj Open]]</f>
        <v>4.7309284447072256E-3</v>
      </c>
      <c r="J12107" s="50">
        <f>DAX__2019_2020__33[[#This Row],[Adj Close]]-DAX__2019_2020__33[[#This Row],[Adj Open]]</f>
        <v>0.15240025897586662</v>
      </c>
      <c r="K12107" s="50">
        <v>2342256</v>
      </c>
    </row>
    <row r="12108" spans="1:11" x14ac:dyDescent="0.3">
      <c r="A12108" s="51" t="str">
        <f t="shared" si="195"/>
        <v>RWE.DE</v>
      </c>
      <c r="B12108" s="52" t="s">
        <v>574</v>
      </c>
      <c r="C12108" s="50" t="s">
        <v>16818</v>
      </c>
      <c r="D12108" s="50">
        <f>DAX__2019_2020__33[[#This Row],[Open]]*(DAX__2019_2020__33[[#This Row],[Adj Close]]/DAX__2019_2020__33[[#This Row],[Close]])</f>
        <v>32.385052399437917</v>
      </c>
      <c r="E12108" s="50" t="s">
        <v>26884</v>
      </c>
      <c r="F12108" s="50" t="s">
        <v>26838</v>
      </c>
      <c r="G12108" s="50" t="s">
        <v>26838</v>
      </c>
      <c r="H12108" s="50" t="s">
        <v>26895</v>
      </c>
      <c r="I12108" s="50">
        <f>(DAX__2019_2020__33[[#This Row],[Adj Close]]-DAX__2019_2020__33[[#This Row],[Adj Open]])/DAX__2019_2020__33[[#This Row],[Adj Open]]</f>
        <v>-8.5294411764703856E-3</v>
      </c>
      <c r="J12108" s="50">
        <f>DAX__2019_2020__33[[#This Row],[Adj Close]]-DAX__2019_2020__33[[#This Row],[Adj Open]]</f>
        <v>-0.27622639943791683</v>
      </c>
      <c r="K12108" s="50">
        <v>2380589</v>
      </c>
    </row>
    <row r="12109" spans="1:11" x14ac:dyDescent="0.3">
      <c r="A12109" s="51" t="str">
        <f t="shared" si="195"/>
        <v>RWE.DE</v>
      </c>
      <c r="B12109" s="52" t="s">
        <v>575</v>
      </c>
      <c r="C12109" s="50" t="s">
        <v>2041</v>
      </c>
      <c r="D12109" s="50">
        <f>DAX__2019_2020__33[[#This Row],[Open]]*(DAX__2019_2020__33[[#This Row],[Adj Close]]/DAX__2019_2020__33[[#This Row],[Close]])</f>
        <v>32.09930401496009</v>
      </c>
      <c r="E12109" s="50" t="s">
        <v>17290</v>
      </c>
      <c r="F12109" s="50" t="s">
        <v>26805</v>
      </c>
      <c r="G12109" s="50" t="s">
        <v>16991</v>
      </c>
      <c r="H12109" s="50" t="s">
        <v>26896</v>
      </c>
      <c r="I12109" s="50">
        <f>(DAX__2019_2020__33[[#This Row],[Adj Close]]-DAX__2019_2020__33[[#This Row],[Adj Open]])/DAX__2019_2020__33[[#This Row],[Adj Open]]</f>
        <v>-2.9674479831618751E-3</v>
      </c>
      <c r="J12109" s="50">
        <f>DAX__2019_2020__33[[#This Row],[Adj Close]]-DAX__2019_2020__33[[#This Row],[Adj Open]]</f>
        <v>-9.5253014960093196E-2</v>
      </c>
      <c r="K12109" s="50">
        <v>1962743</v>
      </c>
    </row>
    <row r="12110" spans="1:11" x14ac:dyDescent="0.3">
      <c r="A12110" s="51" t="str">
        <f t="shared" si="195"/>
        <v>RWE.DE</v>
      </c>
      <c r="B12110" s="52" t="s">
        <v>576</v>
      </c>
      <c r="C12110" s="50" t="s">
        <v>1916</v>
      </c>
      <c r="D12110" s="50">
        <f>DAX__2019_2020__33[[#This Row],[Open]]*(DAX__2019_2020__33[[#This Row],[Adj Close]]/DAX__2019_2020__33[[#This Row],[Close]])</f>
        <v>32.02310086436156</v>
      </c>
      <c r="E12110" s="50" t="s">
        <v>16831</v>
      </c>
      <c r="F12110" s="50" t="s">
        <v>26763</v>
      </c>
      <c r="G12110" s="50" t="s">
        <v>26856</v>
      </c>
      <c r="H12110" s="50" t="s">
        <v>26857</v>
      </c>
      <c r="I12110" s="50">
        <f>(DAX__2019_2020__33[[#This Row],[Adj Close]]-DAX__2019_2020__33[[#This Row],[Adj Open]])/DAX__2019_2020__33[[#This Row],[Adj Open]]</f>
        <v>-1.576439666164178E-2</v>
      </c>
      <c r="J12110" s="50">
        <f>DAX__2019_2020__33[[#This Row],[Adj Close]]-DAX__2019_2020__33[[#This Row],[Adj Open]]</f>
        <v>-0.50482486436155938</v>
      </c>
      <c r="K12110" s="50">
        <v>2458441</v>
      </c>
    </row>
    <row r="12111" spans="1:11" x14ac:dyDescent="0.3">
      <c r="A12111" s="51" t="str">
        <f t="shared" si="195"/>
        <v>RWE.DE</v>
      </c>
      <c r="B12111" s="52" t="s">
        <v>577</v>
      </c>
      <c r="C12111" s="50" t="s">
        <v>1913</v>
      </c>
      <c r="D12111" s="50">
        <f>DAX__2019_2020__33[[#This Row],[Open]]*(DAX__2019_2020__33[[#This Row],[Adj Close]]/DAX__2019_2020__33[[#This Row],[Close]])</f>
        <v>31.661156020306635</v>
      </c>
      <c r="E12111" s="50" t="s">
        <v>26625</v>
      </c>
      <c r="F12111" s="50" t="s">
        <v>2040</v>
      </c>
      <c r="G12111" s="50" t="s">
        <v>20477</v>
      </c>
      <c r="H12111" s="50" t="s">
        <v>26897</v>
      </c>
      <c r="I12111" s="50">
        <f>(DAX__2019_2020__33[[#This Row],[Adj Close]]-DAX__2019_2020__33[[#This Row],[Adj Open]])/DAX__2019_2020__33[[#This Row],[Adj Open]]</f>
        <v>-3.0085136577307275E-3</v>
      </c>
      <c r="J12111" s="50">
        <f>DAX__2019_2020__33[[#This Row],[Adj Close]]-DAX__2019_2020__33[[#This Row],[Adj Open]]</f>
        <v>-9.525302030663596E-2</v>
      </c>
      <c r="K12111" s="50">
        <v>2319928</v>
      </c>
    </row>
    <row r="12112" spans="1:11" x14ac:dyDescent="0.3">
      <c r="A12112" s="51" t="str">
        <f t="shared" si="195"/>
        <v>RWE.DE</v>
      </c>
      <c r="B12112" s="52" t="s">
        <v>578</v>
      </c>
      <c r="C12112" s="50" t="s">
        <v>1854</v>
      </c>
      <c r="D12112" s="50">
        <f>DAX__2019_2020__33[[#This Row],[Open]]*(DAX__2019_2020__33[[#This Row],[Adj Close]]/DAX__2019_2020__33[[#This Row],[Close]])</f>
        <v>31.48017571976709</v>
      </c>
      <c r="E12112" s="50" t="s">
        <v>20478</v>
      </c>
      <c r="F12112" s="50" t="s">
        <v>20470</v>
      </c>
      <c r="G12112" s="50" t="s">
        <v>1867</v>
      </c>
      <c r="H12112" s="50" t="s">
        <v>26898</v>
      </c>
      <c r="I12112" s="50">
        <f>(DAX__2019_2020__33[[#This Row],[Adj Close]]-DAX__2019_2020__33[[#This Row],[Adj Open]])/DAX__2019_2020__33[[#This Row],[Adj Open]]</f>
        <v>7.2617853936998494E-3</v>
      </c>
      <c r="J12112" s="50">
        <f>DAX__2019_2020__33[[#This Row],[Adj Close]]-DAX__2019_2020__33[[#This Row],[Adj Open]]</f>
        <v>0.22860228023290929</v>
      </c>
      <c r="K12112" s="50">
        <v>2217206</v>
      </c>
    </row>
    <row r="12113" spans="1:11" x14ac:dyDescent="0.3">
      <c r="A12113" s="51" t="str">
        <f t="shared" si="195"/>
        <v>RWE.DE</v>
      </c>
      <c r="B12113" s="52" t="s">
        <v>579</v>
      </c>
      <c r="C12113" s="50" t="s">
        <v>26836</v>
      </c>
      <c r="D12113" s="50">
        <f>DAX__2019_2020__33[[#This Row],[Open]]*(DAX__2019_2020__33[[#This Row],[Adj Close]]/DAX__2019_2020__33[[#This Row],[Close]])</f>
        <v>31.899280362674151</v>
      </c>
      <c r="E12113" s="50" t="s">
        <v>26899</v>
      </c>
      <c r="F12113" s="50" t="s">
        <v>20495</v>
      </c>
      <c r="G12113" s="50" t="s">
        <v>16884</v>
      </c>
      <c r="H12113" s="50" t="s">
        <v>26858</v>
      </c>
      <c r="I12113" s="50">
        <f>(DAX__2019_2020__33[[#This Row],[Adj Close]]-DAX__2019_2020__33[[#This Row],[Adj Open]])/DAX__2019_2020__33[[#This Row],[Adj Open]]</f>
        <v>9.256404344198027E-3</v>
      </c>
      <c r="J12113" s="50">
        <f>DAX__2019_2020__33[[#This Row],[Adj Close]]-DAX__2019_2020__33[[#This Row],[Adj Open]]</f>
        <v>0.29527263732584785</v>
      </c>
      <c r="K12113" s="50">
        <v>2220019</v>
      </c>
    </row>
    <row r="12114" spans="1:11" x14ac:dyDescent="0.3">
      <c r="A12114" s="51" t="str">
        <f t="shared" si="195"/>
        <v>RWE.DE</v>
      </c>
      <c r="B12114" s="52" t="s">
        <v>580</v>
      </c>
      <c r="C12114" s="50" t="s">
        <v>16792</v>
      </c>
      <c r="D12114" s="50">
        <f>DAX__2019_2020__33[[#This Row],[Open]]*(DAX__2019_2020__33[[#This Row],[Adj Close]]/DAX__2019_2020__33[[#This Row],[Close]])</f>
        <v>32.289802995428538</v>
      </c>
      <c r="E12114" s="50" t="s">
        <v>16909</v>
      </c>
      <c r="F12114" s="50" t="s">
        <v>1943</v>
      </c>
      <c r="G12114" s="50" t="s">
        <v>16782</v>
      </c>
      <c r="H12114" s="50" t="s">
        <v>26900</v>
      </c>
      <c r="I12114" s="50">
        <f>(DAX__2019_2020__33[[#This Row],[Adj Close]]-DAX__2019_2020__33[[#This Row],[Adj Open]])/DAX__2019_2020__33[[#This Row],[Adj Open]]</f>
        <v>-1.769970397051726E-3</v>
      </c>
      <c r="J12114" s="50">
        <f>DAX__2019_2020__33[[#This Row],[Adj Close]]-DAX__2019_2020__33[[#This Row],[Adj Open]]</f>
        <v>-5.7151995428540658E-2</v>
      </c>
      <c r="K12114" s="50">
        <v>2440790</v>
      </c>
    </row>
    <row r="12115" spans="1:11" x14ac:dyDescent="0.3">
      <c r="A12115" s="51" t="str">
        <f t="shared" si="195"/>
        <v>RWE.DE</v>
      </c>
      <c r="B12115" s="52" t="s">
        <v>581</v>
      </c>
      <c r="C12115" s="50" t="s">
        <v>1949</v>
      </c>
      <c r="D12115" s="50">
        <f>DAX__2019_2020__33[[#This Row],[Open]]*(DAX__2019_2020__33[[#This Row],[Adj Close]]/DAX__2019_2020__33[[#This Row],[Close]])</f>
        <v>32.242175526639834</v>
      </c>
      <c r="E12115" s="50" t="s">
        <v>1615</v>
      </c>
      <c r="F12115" s="50" t="s">
        <v>26836</v>
      </c>
      <c r="G12115" s="50" t="s">
        <v>1926</v>
      </c>
      <c r="H12115" s="50" t="s">
        <v>26901</v>
      </c>
      <c r="I12115" s="50">
        <f>(DAX__2019_2020__33[[#This Row],[Adj Close]]-DAX__2019_2020__33[[#This Row],[Adj Open]])/DAX__2019_2020__33[[#This Row],[Adj Open]]</f>
        <v>-1.004431373969338E-2</v>
      </c>
      <c r="J12115" s="50">
        <f>DAX__2019_2020__33[[#This Row],[Adj Close]]-DAX__2019_2020__33[[#This Row],[Adj Open]]</f>
        <v>-0.32385052663983416</v>
      </c>
      <c r="K12115" s="50">
        <v>4012961</v>
      </c>
    </row>
    <row r="12116" spans="1:11" x14ac:dyDescent="0.3">
      <c r="A12116" s="51" t="str">
        <f t="shared" si="195"/>
        <v>RWE.DE</v>
      </c>
      <c r="B12116" s="52" t="s">
        <v>582</v>
      </c>
      <c r="C12116" s="50" t="s">
        <v>21478</v>
      </c>
      <c r="D12116" s="50">
        <f>DAX__2019_2020__33[[#This Row],[Open]]*(DAX__2019_2020__33[[#This Row],[Adj Close]]/DAX__2019_2020__33[[#This Row],[Close]])</f>
        <v>31.546850893347813</v>
      </c>
      <c r="E12116" s="50" t="s">
        <v>16823</v>
      </c>
      <c r="F12116" s="50" t="s">
        <v>16960</v>
      </c>
      <c r="G12116" s="50" t="s">
        <v>16756</v>
      </c>
      <c r="H12116" s="50" t="s">
        <v>26902</v>
      </c>
      <c r="I12116" s="50">
        <f>(DAX__2019_2020__33[[#This Row],[Adj Close]]-DAX__2019_2020__33[[#This Row],[Adj Open]])/DAX__2019_2020__33[[#This Row],[Adj Open]]</f>
        <v>-1.539849080309456E-2</v>
      </c>
      <c r="J12116" s="50">
        <f>DAX__2019_2020__33[[#This Row],[Adj Close]]-DAX__2019_2020__33[[#This Row],[Adj Open]]</f>
        <v>-0.48577389334781174</v>
      </c>
      <c r="K12116" s="50">
        <v>2298161</v>
      </c>
    </row>
    <row r="12117" spans="1:11" x14ac:dyDescent="0.3">
      <c r="A12117" s="51" t="str">
        <f t="shared" si="195"/>
        <v>RWE.DE</v>
      </c>
      <c r="B12117" s="52" t="s">
        <v>583</v>
      </c>
      <c r="C12117" s="50" t="s">
        <v>21468</v>
      </c>
      <c r="D12117" s="50">
        <f>DAX__2019_2020__33[[#This Row],[Open]]*(DAX__2019_2020__33[[#This Row],[Adj Close]]/DAX__2019_2020__33[[#This Row],[Close]])</f>
        <v>31.242050374612493</v>
      </c>
      <c r="E12117" s="50" t="s">
        <v>1913</v>
      </c>
      <c r="F12117" s="50" t="s">
        <v>16974</v>
      </c>
      <c r="G12117" s="50" t="s">
        <v>16986</v>
      </c>
      <c r="H12117" s="50" t="s">
        <v>26903</v>
      </c>
      <c r="I12117" s="50">
        <f>(DAX__2019_2020__33[[#This Row],[Adj Close]]-DAX__2019_2020__33[[#This Row],[Adj Open]])/DAX__2019_2020__33[[#This Row],[Adj Open]]</f>
        <v>1.3109786985054387E-2</v>
      </c>
      <c r="J12117" s="50">
        <f>DAX__2019_2020__33[[#This Row],[Adj Close]]-DAX__2019_2020__33[[#This Row],[Adj Open]]</f>
        <v>0.40957662538750839</v>
      </c>
      <c r="K12117" s="50">
        <v>1600706</v>
      </c>
    </row>
    <row r="12118" spans="1:11" x14ac:dyDescent="0.3">
      <c r="A12118" s="51" t="str">
        <f t="shared" si="195"/>
        <v>RWE.DE</v>
      </c>
      <c r="B12118" s="52" t="s">
        <v>584</v>
      </c>
      <c r="C12118" s="50" t="s">
        <v>20478</v>
      </c>
      <c r="D12118" s="50">
        <f>DAX__2019_2020__33[[#This Row],[Open]]*(DAX__2019_2020__33[[#This Row],[Adj Close]]/DAX__2019_2020__33[[#This Row],[Close]])</f>
        <v>31.813555219013647</v>
      </c>
      <c r="E12118" s="50" t="s">
        <v>1898</v>
      </c>
      <c r="F12118" s="50" t="s">
        <v>2036</v>
      </c>
      <c r="G12118" s="50" t="s">
        <v>16884</v>
      </c>
      <c r="H12118" s="50" t="s">
        <v>26858</v>
      </c>
      <c r="I12118" s="50">
        <f>(DAX__2019_2020__33[[#This Row],[Adj Close]]-DAX__2019_2020__33[[#This Row],[Adj Open]])/DAX__2019_2020__33[[#This Row],[Adj Open]]</f>
        <v>1.1975957366709056E-2</v>
      </c>
      <c r="J12118" s="50">
        <f>DAX__2019_2020__33[[#This Row],[Adj Close]]-DAX__2019_2020__33[[#This Row],[Adj Open]]</f>
        <v>0.38099778098635184</v>
      </c>
      <c r="K12118" s="50">
        <v>1523201</v>
      </c>
    </row>
    <row r="12119" spans="1:11" x14ac:dyDescent="0.3">
      <c r="A12119" s="51" t="str">
        <f t="shared" si="195"/>
        <v>RWE.DE</v>
      </c>
      <c r="B12119" s="52" t="s">
        <v>585</v>
      </c>
      <c r="C12119" s="50" t="s">
        <v>16818</v>
      </c>
      <c r="D12119" s="50">
        <f>DAX__2019_2020__33[[#This Row],[Open]]*(DAX__2019_2020__33[[#This Row],[Adj Close]]/DAX__2019_2020__33[[#This Row],[Close]])</f>
        <v>32.385054368932032</v>
      </c>
      <c r="E12119" s="50" t="s">
        <v>26904</v>
      </c>
      <c r="F12119" s="50" t="s">
        <v>16818</v>
      </c>
      <c r="G12119" s="50" t="s">
        <v>26904</v>
      </c>
      <c r="H12119" s="50" t="s">
        <v>26905</v>
      </c>
      <c r="I12119" s="50">
        <f>(DAX__2019_2020__33[[#This Row],[Adj Close]]-DAX__2019_2020__33[[#This Row],[Adj Open]])/DAX__2019_2020__33[[#This Row],[Adj Open]]</f>
        <v>3.00000000000002E-2</v>
      </c>
      <c r="J12119" s="50">
        <f>DAX__2019_2020__33[[#This Row],[Adj Close]]-DAX__2019_2020__33[[#This Row],[Adj Open]]</f>
        <v>0.97155163106796749</v>
      </c>
      <c r="K12119" s="50">
        <v>1845090</v>
      </c>
    </row>
    <row r="12120" spans="1:11" x14ac:dyDescent="0.3">
      <c r="A12120" s="51" t="str">
        <f t="shared" si="195"/>
        <v>RWE.DE</v>
      </c>
      <c r="B12120" s="52" t="s">
        <v>586</v>
      </c>
      <c r="C12120" s="50" t="s">
        <v>1871</v>
      </c>
      <c r="D12120" s="50">
        <f>DAX__2019_2020__33[[#This Row],[Open]]*(DAX__2019_2020__33[[#This Row],[Adj Close]]/DAX__2019_2020__33[[#This Row],[Close]])</f>
        <v>33.432800365875359</v>
      </c>
      <c r="E12120" s="50" t="s">
        <v>20825</v>
      </c>
      <c r="F12120" s="50" t="s">
        <v>17318</v>
      </c>
      <c r="G12120" s="50" t="s">
        <v>2052</v>
      </c>
      <c r="H12120" s="50" t="s">
        <v>26906</v>
      </c>
      <c r="I12120" s="50">
        <f>(DAX__2019_2020__33[[#This Row],[Adj Close]]-DAX__2019_2020__33[[#This Row],[Adj Open]])/DAX__2019_2020__33[[#This Row],[Adj Open]]</f>
        <v>-4.2734190469184974E-3</v>
      </c>
      <c r="J12120" s="50">
        <f>DAX__2019_2020__33[[#This Row],[Adj Close]]-DAX__2019_2020__33[[#This Row],[Adj Open]]</f>
        <v>-0.14287236587535546</v>
      </c>
      <c r="K12120" s="50">
        <v>1677246</v>
      </c>
    </row>
    <row r="12121" spans="1:11" x14ac:dyDescent="0.3">
      <c r="A12121" s="51" t="str">
        <f t="shared" si="195"/>
        <v>RWE.DE</v>
      </c>
      <c r="B12121" s="52" t="s">
        <v>587</v>
      </c>
      <c r="C12121" s="50" t="s">
        <v>26885</v>
      </c>
      <c r="D12121" s="50">
        <f>DAX__2019_2020__33[[#This Row],[Open]]*(DAX__2019_2020__33[[#This Row],[Adj Close]]/DAX__2019_2020__33[[#This Row],[Close]])</f>
        <v>33.213724481400781</v>
      </c>
      <c r="E12121" s="50" t="s">
        <v>1611</v>
      </c>
      <c r="F12121" s="50" t="s">
        <v>1596</v>
      </c>
      <c r="G12121" s="50" t="s">
        <v>26793</v>
      </c>
      <c r="H12121" s="50" t="s">
        <v>26907</v>
      </c>
      <c r="I12121" s="50">
        <f>(DAX__2019_2020__33[[#This Row],[Adj Close]]-DAX__2019_2020__33[[#This Row],[Adj Open]])/DAX__2019_2020__33[[#This Row],[Adj Open]]</f>
        <v>-8.6033555664855842E-3</v>
      </c>
      <c r="J12121" s="50">
        <f>DAX__2019_2020__33[[#This Row],[Adj Close]]-DAX__2019_2020__33[[#This Row],[Adj Open]]</f>
        <v>-0.28574948140077794</v>
      </c>
      <c r="K12121" s="50">
        <v>1036749</v>
      </c>
    </row>
    <row r="12122" spans="1:11" x14ac:dyDescent="0.3">
      <c r="A12122" s="51" t="str">
        <f t="shared" ref="A12122:A12185" si="196">"SHL.DE"</f>
        <v>SHL.DE</v>
      </c>
      <c r="B12122" s="52" t="s">
        <v>83</v>
      </c>
      <c r="C12122" s="50" t="s">
        <v>26908</v>
      </c>
      <c r="D12122" s="50">
        <f>DAX__2019_2020__33[[#This Row],[Open]]*(DAX__2019_2020__33[[#This Row],[Adj Close]]/DAX__2019_2020__33[[#This Row],[Close]])</f>
        <v>33.991452745014925</v>
      </c>
      <c r="E12122" s="50" t="s">
        <v>26909</v>
      </c>
      <c r="F12122" s="50" t="s">
        <v>26910</v>
      </c>
      <c r="G12122" s="50" t="s">
        <v>1886</v>
      </c>
      <c r="H12122" s="50" t="s">
        <v>26911</v>
      </c>
      <c r="I12122" s="50">
        <f>(DAX__2019_2020__33[[#This Row],[Adj Close]]-DAX__2019_2020__33[[#This Row],[Adj Open]])/DAX__2019_2020__33[[#This Row],[Adj Open]]</f>
        <v>8.3550196314197446E-3</v>
      </c>
      <c r="J12122" s="50">
        <f>DAX__2019_2020__33[[#This Row],[Adj Close]]-DAX__2019_2020__33[[#This Row],[Adj Open]]</f>
        <v>0.28399925498507628</v>
      </c>
      <c r="K12122" s="50">
        <v>507155</v>
      </c>
    </row>
    <row r="12123" spans="1:11" x14ac:dyDescent="0.3">
      <c r="A12123" s="51" t="str">
        <f t="shared" si="196"/>
        <v>SHL.DE</v>
      </c>
      <c r="B12123" s="52" t="s">
        <v>84</v>
      </c>
      <c r="C12123" s="50" t="s">
        <v>26912</v>
      </c>
      <c r="D12123" s="50">
        <f>DAX__2019_2020__33[[#This Row],[Open]]*(DAX__2019_2020__33[[#This Row],[Adj Close]]/DAX__2019_2020__33[[#This Row],[Close]])</f>
        <v>34.233549699007511</v>
      </c>
      <c r="E12123" s="50" t="s">
        <v>1993</v>
      </c>
      <c r="F12123" s="50" t="s">
        <v>17329</v>
      </c>
      <c r="G12123" s="50" t="s">
        <v>26913</v>
      </c>
      <c r="H12123" s="50" t="s">
        <v>26914</v>
      </c>
      <c r="I12123" s="50">
        <f>(DAX__2019_2020__33[[#This Row],[Adj Close]]-DAX__2019_2020__33[[#This Row],[Adj Open]])/DAX__2019_2020__33[[#This Row],[Adj Open]]</f>
        <v>-2.8967714646204647E-2</v>
      </c>
      <c r="J12123" s="50">
        <f>DAX__2019_2020__33[[#This Row],[Adj Close]]-DAX__2019_2020__33[[#This Row],[Adj Open]]</f>
        <v>-0.99166769900751461</v>
      </c>
      <c r="K12123" s="50">
        <v>465559</v>
      </c>
    </row>
    <row r="12124" spans="1:11" x14ac:dyDescent="0.3">
      <c r="A12124" s="51" t="str">
        <f t="shared" si="196"/>
        <v>SHL.DE</v>
      </c>
      <c r="B12124" s="52" t="s">
        <v>85</v>
      </c>
      <c r="C12124" s="50" t="s">
        <v>26915</v>
      </c>
      <c r="D12124" s="50">
        <f>DAX__2019_2020__33[[#This Row],[Open]]*(DAX__2019_2020__33[[#This Row],[Adj Close]]/DAX__2019_2020__33[[#This Row],[Close]])</f>
        <v>33.544507081516173</v>
      </c>
      <c r="E12124" s="50" t="s">
        <v>26916</v>
      </c>
      <c r="F12124" s="50" t="s">
        <v>26917</v>
      </c>
      <c r="G12124" s="50" t="s">
        <v>2023</v>
      </c>
      <c r="H12124" s="50" t="s">
        <v>26918</v>
      </c>
      <c r="I12124" s="50">
        <f>(DAX__2019_2020__33[[#This Row],[Adj Close]]-DAX__2019_2020__33[[#This Row],[Adj Open]])/DAX__2019_2020__33[[#This Row],[Adj Open]]</f>
        <v>1.7904121143421485E-2</v>
      </c>
      <c r="J12124" s="50">
        <f>DAX__2019_2020__33[[#This Row],[Adj Close]]-DAX__2019_2020__33[[#This Row],[Adj Open]]</f>
        <v>0.60058491848382545</v>
      </c>
      <c r="K12124" s="50">
        <v>496859</v>
      </c>
    </row>
    <row r="12125" spans="1:11" x14ac:dyDescent="0.3">
      <c r="A12125" s="51" t="str">
        <f t="shared" si="196"/>
        <v>SHL.DE</v>
      </c>
      <c r="B12125" s="52" t="s">
        <v>86</v>
      </c>
      <c r="C12125" s="50" t="s">
        <v>20541</v>
      </c>
      <c r="D12125" s="50">
        <f>DAX__2019_2020__33[[#This Row],[Open]]*(DAX__2019_2020__33[[#This Row],[Adj Close]]/DAX__2019_2020__33[[#This Row],[Close]])</f>
        <v>34.452367285154857</v>
      </c>
      <c r="E12125" s="50" t="s">
        <v>1587</v>
      </c>
      <c r="F12125" s="50" t="s">
        <v>26919</v>
      </c>
      <c r="G12125" s="50" t="s">
        <v>26920</v>
      </c>
      <c r="H12125" s="50" t="s">
        <v>26921</v>
      </c>
      <c r="I12125" s="50">
        <f>(DAX__2019_2020__33[[#This Row],[Adj Close]]-DAX__2019_2020__33[[#This Row],[Adj Open]])/DAX__2019_2020__33[[#This Row],[Adj Open]]</f>
        <v>-2.0946000000000117E-2</v>
      </c>
      <c r="J12125" s="50">
        <f>DAX__2019_2020__33[[#This Row],[Adj Close]]-DAX__2019_2020__33[[#This Row],[Adj Open]]</f>
        <v>-0.72163928515485765</v>
      </c>
      <c r="K12125" s="50">
        <v>597737</v>
      </c>
    </row>
    <row r="12126" spans="1:11" x14ac:dyDescent="0.3">
      <c r="A12126" s="51" t="str">
        <f t="shared" si="196"/>
        <v>SHL.DE</v>
      </c>
      <c r="B12126" s="52" t="s">
        <v>87</v>
      </c>
      <c r="C12126" s="50" t="s">
        <v>26922</v>
      </c>
      <c r="D12126" s="50">
        <f>DAX__2019_2020__33[[#This Row],[Open]]*(DAX__2019_2020__33[[#This Row],[Adj Close]]/DAX__2019_2020__33[[#This Row],[Close]])</f>
        <v>33.609682761561928</v>
      </c>
      <c r="E12126" s="50" t="s">
        <v>26923</v>
      </c>
      <c r="F12126" s="50" t="s">
        <v>1947</v>
      </c>
      <c r="G12126" s="50" t="s">
        <v>26924</v>
      </c>
      <c r="H12126" s="50" t="s">
        <v>26925</v>
      </c>
      <c r="I12126" s="50">
        <f>(DAX__2019_2020__33[[#This Row],[Adj Close]]-DAX__2019_2020__33[[#This Row],[Adj Open]])/DAX__2019_2020__33[[#This Row],[Adj Open]]</f>
        <v>-2.631946180026425E-2</v>
      </c>
      <c r="J12126" s="50">
        <f>DAX__2019_2020__33[[#This Row],[Adj Close]]-DAX__2019_2020__33[[#This Row],[Adj Open]]</f>
        <v>-0.884588761561929</v>
      </c>
      <c r="K12126" s="50">
        <v>1200825</v>
      </c>
    </row>
    <row r="12127" spans="1:11" x14ac:dyDescent="0.3">
      <c r="A12127" s="51" t="str">
        <f t="shared" si="196"/>
        <v>SHL.DE</v>
      </c>
      <c r="B12127" s="52" t="s">
        <v>88</v>
      </c>
      <c r="C12127" s="50" t="s">
        <v>26926</v>
      </c>
      <c r="D12127" s="50">
        <f>DAX__2019_2020__33[[#This Row],[Open]]*(DAX__2019_2020__33[[#This Row],[Adj Close]]/DAX__2019_2020__33[[#This Row],[Close]])</f>
        <v>33.023062155739545</v>
      </c>
      <c r="E12127" s="50" t="s">
        <v>26927</v>
      </c>
      <c r="F12127" s="50" t="s">
        <v>26928</v>
      </c>
      <c r="G12127" s="50" t="s">
        <v>26929</v>
      </c>
      <c r="H12127" s="50" t="s">
        <v>26930</v>
      </c>
      <c r="I12127" s="50">
        <f>(DAX__2019_2020__33[[#This Row],[Adj Close]]-DAX__2019_2020__33[[#This Row],[Adj Open]])/DAX__2019_2020__33[[#This Row],[Adj Open]]</f>
        <v>-1.4380318623995521E-2</v>
      </c>
      <c r="J12127" s="50">
        <f>DAX__2019_2020__33[[#This Row],[Adj Close]]-DAX__2019_2020__33[[#This Row],[Adj Open]]</f>
        <v>-0.47488215573954307</v>
      </c>
      <c r="K12127" s="50">
        <v>1024948</v>
      </c>
    </row>
    <row r="12128" spans="1:11" x14ac:dyDescent="0.3">
      <c r="A12128" s="51" t="str">
        <f t="shared" si="196"/>
        <v>SHL.DE</v>
      </c>
      <c r="B12128" s="52" t="s">
        <v>89</v>
      </c>
      <c r="C12128" s="50" t="s">
        <v>26882</v>
      </c>
      <c r="D12128" s="50">
        <f>DAX__2019_2020__33[[#This Row],[Open]]*(DAX__2019_2020__33[[#This Row],[Adj Close]]/DAX__2019_2020__33[[#This Row],[Close]])</f>
        <v>32.422474949806947</v>
      </c>
      <c r="E12128" s="50" t="s">
        <v>26880</v>
      </c>
      <c r="F12128" s="50" t="s">
        <v>26931</v>
      </c>
      <c r="G12128" s="50" t="s">
        <v>26932</v>
      </c>
      <c r="H12128" s="50" t="s">
        <v>26933</v>
      </c>
      <c r="I12128" s="50">
        <f>(DAX__2019_2020__33[[#This Row],[Adj Close]]-DAX__2019_2020__33[[#This Row],[Adj Open]])/DAX__2019_2020__33[[#This Row],[Adj Open]]</f>
        <v>4.1642734060885027E-3</v>
      </c>
      <c r="J12128" s="50">
        <f>DAX__2019_2020__33[[#This Row],[Adj Close]]-DAX__2019_2020__33[[#This Row],[Adj Open]]</f>
        <v>0.13501605019305174</v>
      </c>
      <c r="K12128" s="50">
        <v>676245</v>
      </c>
    </row>
    <row r="12129" spans="1:11" x14ac:dyDescent="0.3">
      <c r="A12129" s="51" t="str">
        <f t="shared" si="196"/>
        <v>SHL.DE</v>
      </c>
      <c r="B12129" s="52" t="s">
        <v>90</v>
      </c>
      <c r="C12129" s="50" t="s">
        <v>26934</v>
      </c>
      <c r="D12129" s="50">
        <f>DAX__2019_2020__33[[#This Row],[Open]]*(DAX__2019_2020__33[[#This Row],[Adj Close]]/DAX__2019_2020__33[[#This Row],[Close]])</f>
        <v>32.659917496179922</v>
      </c>
      <c r="E12129" s="50" t="s">
        <v>26935</v>
      </c>
      <c r="F12129" s="50" t="s">
        <v>26936</v>
      </c>
      <c r="G12129" s="50" t="s">
        <v>17284</v>
      </c>
      <c r="H12129" s="50" t="s">
        <v>26937</v>
      </c>
      <c r="I12129" s="50">
        <f>(DAX__2019_2020__33[[#This Row],[Adj Close]]-DAX__2019_2020__33[[#This Row],[Adj Open]])/DAX__2019_2020__33[[#This Row],[Adj Open]]</f>
        <v>-1.5823263982230558E-2</v>
      </c>
      <c r="J12129" s="50">
        <f>DAX__2019_2020__33[[#This Row],[Adj Close]]-DAX__2019_2020__33[[#This Row],[Adj Open]]</f>
        <v>-0.51678649617992534</v>
      </c>
      <c r="K12129" s="50">
        <v>730874</v>
      </c>
    </row>
    <row r="12130" spans="1:11" x14ac:dyDescent="0.3">
      <c r="A12130" s="51" t="str">
        <f t="shared" si="196"/>
        <v>SHL.DE</v>
      </c>
      <c r="B12130" s="52" t="s">
        <v>91</v>
      </c>
      <c r="C12130" s="50" t="s">
        <v>26938</v>
      </c>
      <c r="D12130" s="50">
        <f>DAX__2019_2020__33[[#This Row],[Open]]*(DAX__2019_2020__33[[#This Row],[Adj Close]]/DAX__2019_2020__33[[#This Row],[Close]])</f>
        <v>31.849817667861572</v>
      </c>
      <c r="E12130" s="50" t="s">
        <v>26882</v>
      </c>
      <c r="F12130" s="50" t="s">
        <v>1606</v>
      </c>
      <c r="G12130" s="50" t="s">
        <v>26882</v>
      </c>
      <c r="H12130" s="50" t="s">
        <v>26939</v>
      </c>
      <c r="I12130" s="50">
        <f>(DAX__2019_2020__33[[#This Row],[Adj Close]]-DAX__2019_2020__33[[#This Row],[Adj Open]])/DAX__2019_2020__33[[#This Row],[Adj Open]]</f>
        <v>1.797976798831933E-2</v>
      </c>
      <c r="J12130" s="50">
        <f>DAX__2019_2020__33[[#This Row],[Adj Close]]-DAX__2019_2020__33[[#This Row],[Adj Open]]</f>
        <v>0.57265233213842492</v>
      </c>
      <c r="K12130" s="50">
        <v>644254</v>
      </c>
    </row>
    <row r="12131" spans="1:11" x14ac:dyDescent="0.3">
      <c r="A12131" s="51" t="str">
        <f t="shared" si="196"/>
        <v>SHL.DE</v>
      </c>
      <c r="B12131" s="52" t="s">
        <v>92</v>
      </c>
      <c r="C12131" s="50" t="s">
        <v>20241</v>
      </c>
      <c r="D12131" s="50">
        <f>DAX__2019_2020__33[[#This Row],[Open]]*(DAX__2019_2020__33[[#This Row],[Adj Close]]/DAX__2019_2020__33[[#This Row],[Close]])</f>
        <v>32.47368778388369</v>
      </c>
      <c r="E12131" s="50" t="s">
        <v>20241</v>
      </c>
      <c r="F12131" s="50" t="s">
        <v>16922</v>
      </c>
      <c r="G12131" s="50" t="s">
        <v>1947</v>
      </c>
      <c r="H12131" s="50" t="s">
        <v>26940</v>
      </c>
      <c r="I12131" s="50">
        <f>(DAX__2019_2020__33[[#This Row],[Adj Close]]-DAX__2019_2020__33[[#This Row],[Adj Open]])/DAX__2019_2020__33[[#This Row],[Adj Open]]</f>
        <v>-7.8853620071685279E-3</v>
      </c>
      <c r="J12131" s="50">
        <f>DAX__2019_2020__33[[#This Row],[Adj Close]]-DAX__2019_2020__33[[#This Row],[Adj Open]]</f>
        <v>-0.2560667838836892</v>
      </c>
      <c r="K12131" s="50">
        <v>765429</v>
      </c>
    </row>
    <row r="12132" spans="1:11" x14ac:dyDescent="0.3">
      <c r="A12132" s="51" t="str">
        <f t="shared" si="196"/>
        <v>SHL.DE</v>
      </c>
      <c r="B12132" s="52" t="s">
        <v>93</v>
      </c>
      <c r="C12132" s="50" t="s">
        <v>16851</v>
      </c>
      <c r="D12132" s="50">
        <f>DAX__2019_2020__33[[#This Row],[Open]]*(DAX__2019_2020__33[[#This Row],[Adj Close]]/DAX__2019_2020__33[[#This Row],[Close]])</f>
        <v>32.236240000000002</v>
      </c>
      <c r="E12132" s="50" t="s">
        <v>26941</v>
      </c>
      <c r="F12132" s="50" t="s">
        <v>16879</v>
      </c>
      <c r="G12132" s="50" t="s">
        <v>16851</v>
      </c>
      <c r="H12132" s="50" t="s">
        <v>26942</v>
      </c>
      <c r="I12132" s="50">
        <f>(DAX__2019_2020__33[[#This Row],[Adj Close]]-DAX__2019_2020__33[[#This Row],[Adj Open]])/DAX__2019_2020__33[[#This Row],[Adj Open]]</f>
        <v>0</v>
      </c>
      <c r="J12132" s="50">
        <f>DAX__2019_2020__33[[#This Row],[Adj Close]]-DAX__2019_2020__33[[#This Row],[Adj Open]]</f>
        <v>0</v>
      </c>
      <c r="K12132" s="50">
        <v>476300</v>
      </c>
    </row>
    <row r="12133" spans="1:11" x14ac:dyDescent="0.3">
      <c r="A12133" s="51" t="str">
        <f t="shared" si="196"/>
        <v>SHL.DE</v>
      </c>
      <c r="B12133" s="52" t="s">
        <v>94</v>
      </c>
      <c r="C12133" s="50" t="s">
        <v>16788</v>
      </c>
      <c r="D12133" s="50">
        <f>DAX__2019_2020__33[[#This Row],[Open]]*(DAX__2019_2020__33[[#This Row],[Adj Close]]/DAX__2019_2020__33[[#This Row],[Close]])</f>
        <v>31.970868495747638</v>
      </c>
      <c r="E12133" s="50" t="s">
        <v>1593</v>
      </c>
      <c r="F12133" s="50" t="s">
        <v>26943</v>
      </c>
      <c r="G12133" s="50" t="s">
        <v>16899</v>
      </c>
      <c r="H12133" s="50" t="s">
        <v>26944</v>
      </c>
      <c r="I12133" s="50">
        <f>(DAX__2019_2020__33[[#This Row],[Adj Close]]-DAX__2019_2020__33[[#This Row],[Adj Open]])/DAX__2019_2020__33[[#This Row],[Adj Open]]</f>
        <v>1.3543032286093668E-2</v>
      </c>
      <c r="J12133" s="50">
        <f>DAX__2019_2020__33[[#This Row],[Adj Close]]-DAX__2019_2020__33[[#This Row],[Adj Open]]</f>
        <v>0.43298250425236517</v>
      </c>
      <c r="K12133" s="50">
        <v>469862</v>
      </c>
    </row>
    <row r="12134" spans="1:11" x14ac:dyDescent="0.3">
      <c r="A12134" s="51" t="str">
        <f t="shared" si="196"/>
        <v>SHL.DE</v>
      </c>
      <c r="B12134" s="52" t="s">
        <v>95</v>
      </c>
      <c r="C12134" s="50" t="s">
        <v>26945</v>
      </c>
      <c r="D12134" s="50">
        <f>DAX__2019_2020__33[[#This Row],[Open]]*(DAX__2019_2020__33[[#This Row],[Adj Close]]/DAX__2019_2020__33[[#This Row],[Close]])</f>
        <v>32.613359213354045</v>
      </c>
      <c r="E12134" s="50" t="s">
        <v>26946</v>
      </c>
      <c r="F12134" s="50" t="s">
        <v>26931</v>
      </c>
      <c r="G12134" s="50" t="s">
        <v>26873</v>
      </c>
      <c r="H12134" s="50" t="s">
        <v>26947</v>
      </c>
      <c r="I12134" s="50">
        <f>(DAX__2019_2020__33[[#This Row],[Adj Close]]-DAX__2019_2020__33[[#This Row],[Adj Open]])/DAX__2019_2020__33[[#This Row],[Adj Open]]</f>
        <v>6.4239254004895682E-3</v>
      </c>
      <c r="J12134" s="50">
        <f>DAX__2019_2020__33[[#This Row],[Adj Close]]-DAX__2019_2020__33[[#This Row],[Adj Open]]</f>
        <v>0.20950578664595554</v>
      </c>
      <c r="K12134" s="50">
        <v>500038</v>
      </c>
    </row>
    <row r="12135" spans="1:11" x14ac:dyDescent="0.3">
      <c r="A12135" s="51" t="str">
        <f t="shared" si="196"/>
        <v>SHL.DE</v>
      </c>
      <c r="B12135" s="52" t="s">
        <v>96</v>
      </c>
      <c r="C12135" s="50" t="s">
        <v>2030</v>
      </c>
      <c r="D12135" s="50">
        <f>DAX__2019_2020__33[[#This Row],[Open]]*(DAX__2019_2020__33[[#This Row],[Adj Close]]/DAX__2019_2020__33[[#This Row],[Close]])</f>
        <v>32.915979800343116</v>
      </c>
      <c r="E12135" s="50" t="s">
        <v>26948</v>
      </c>
      <c r="F12135" s="50" t="s">
        <v>26949</v>
      </c>
      <c r="G12135" s="50" t="s">
        <v>26950</v>
      </c>
      <c r="H12135" s="50" t="s">
        <v>26951</v>
      </c>
      <c r="I12135" s="50">
        <f>(DAX__2019_2020__33[[#This Row],[Adj Close]]-DAX__2019_2020__33[[#This Row],[Adj Open]])/DAX__2019_2020__33[[#This Row],[Adj Open]]</f>
        <v>-6.364865989525622E-3</v>
      </c>
      <c r="J12135" s="50">
        <f>DAX__2019_2020__33[[#This Row],[Adj Close]]-DAX__2019_2020__33[[#This Row],[Adj Open]]</f>
        <v>-0.20950580034311628</v>
      </c>
      <c r="K12135" s="50">
        <v>434737</v>
      </c>
    </row>
    <row r="12136" spans="1:11" x14ac:dyDescent="0.3">
      <c r="A12136" s="51" t="str">
        <f t="shared" si="196"/>
        <v>SHL.DE</v>
      </c>
      <c r="B12136" s="52" t="s">
        <v>97</v>
      </c>
      <c r="C12136" s="50" t="s">
        <v>20246</v>
      </c>
      <c r="D12136" s="50">
        <f>DAX__2019_2020__33[[#This Row],[Open]]*(DAX__2019_2020__33[[#This Row],[Adj Close]]/DAX__2019_2020__33[[#This Row],[Close]])</f>
        <v>32.74837396616288</v>
      </c>
      <c r="E12136" s="50" t="s">
        <v>26952</v>
      </c>
      <c r="F12136" s="50" t="s">
        <v>1961</v>
      </c>
      <c r="G12136" s="50" t="s">
        <v>26953</v>
      </c>
      <c r="H12136" s="50" t="s">
        <v>26954</v>
      </c>
      <c r="I12136" s="50">
        <f>(DAX__2019_2020__33[[#This Row],[Adj Close]]-DAX__2019_2020__33[[#This Row],[Adj Open]])/DAX__2019_2020__33[[#This Row],[Adj Open]]</f>
        <v>5.5446122004327919E-3</v>
      </c>
      <c r="J12136" s="50">
        <f>DAX__2019_2020__33[[#This Row],[Adj Close]]-DAX__2019_2020__33[[#This Row],[Adj Open]]</f>
        <v>0.18157703383712231</v>
      </c>
      <c r="K12136" s="50">
        <v>518195</v>
      </c>
    </row>
    <row r="12137" spans="1:11" x14ac:dyDescent="0.3">
      <c r="A12137" s="51" t="str">
        <f t="shared" si="196"/>
        <v>SHL.DE</v>
      </c>
      <c r="B12137" s="52" t="s">
        <v>98</v>
      </c>
      <c r="C12137" s="50" t="s">
        <v>1598</v>
      </c>
      <c r="D12137" s="50">
        <f>DAX__2019_2020__33[[#This Row],[Open]]*(DAX__2019_2020__33[[#This Row],[Adj Close]]/DAX__2019_2020__33[[#This Row],[Close]])</f>
        <v>32.776310895800115</v>
      </c>
      <c r="E12137" s="50" t="s">
        <v>26955</v>
      </c>
      <c r="F12137" s="50" t="s">
        <v>16854</v>
      </c>
      <c r="G12137" s="50" t="s">
        <v>20459</v>
      </c>
      <c r="H12137" s="50" t="s">
        <v>26956</v>
      </c>
      <c r="I12137" s="50">
        <f>(DAX__2019_2020__33[[#This Row],[Adj Close]]-DAX__2019_2020__33[[#This Row],[Adj Open]])/DAX__2019_2020__33[[#This Row],[Adj Open]]</f>
        <v>2.5852271992833045E-2</v>
      </c>
      <c r="J12137" s="50">
        <f>DAX__2019_2020__33[[#This Row],[Adj Close]]-DAX__2019_2020__33[[#This Row],[Adj Open]]</f>
        <v>0.84734210419988187</v>
      </c>
      <c r="K12137" s="50">
        <v>717860</v>
      </c>
    </row>
    <row r="12138" spans="1:11" x14ac:dyDescent="0.3">
      <c r="A12138" s="51" t="str">
        <f t="shared" si="196"/>
        <v>SHL.DE</v>
      </c>
      <c r="B12138" s="52" t="s">
        <v>99</v>
      </c>
      <c r="C12138" s="50" t="s">
        <v>1860</v>
      </c>
      <c r="D12138" s="50">
        <f>DAX__2019_2020__33[[#This Row],[Open]]*(DAX__2019_2020__33[[#This Row],[Adj Close]]/DAX__2019_2020__33[[#This Row],[Close]])</f>
        <v>33.474668060964781</v>
      </c>
      <c r="E12138" s="50" t="s">
        <v>21499</v>
      </c>
      <c r="F12138" s="50" t="s">
        <v>26957</v>
      </c>
      <c r="G12138" s="50" t="s">
        <v>1980</v>
      </c>
      <c r="H12138" s="50" t="s">
        <v>26958</v>
      </c>
      <c r="I12138" s="50">
        <f>(DAX__2019_2020__33[[#This Row],[Adj Close]]-DAX__2019_2020__33[[#This Row],[Adj Open]])/DAX__2019_2020__33[[#This Row],[Adj Open]]</f>
        <v>-2.5034769818227665E-3</v>
      </c>
      <c r="J12138" s="50">
        <f>DAX__2019_2020__33[[#This Row],[Adj Close]]-DAX__2019_2020__33[[#This Row],[Adj Open]]</f>
        <v>-8.3803060964783072E-2</v>
      </c>
      <c r="K12138" s="50">
        <v>672601</v>
      </c>
    </row>
    <row r="12139" spans="1:11" x14ac:dyDescent="0.3">
      <c r="A12139" s="51" t="str">
        <f t="shared" si="196"/>
        <v>SHL.DE</v>
      </c>
      <c r="B12139" s="52" t="s">
        <v>100</v>
      </c>
      <c r="C12139" s="50" t="s">
        <v>20203</v>
      </c>
      <c r="D12139" s="50">
        <f>DAX__2019_2020__33[[#This Row],[Open]]*(DAX__2019_2020__33[[#This Row],[Adj Close]]/DAX__2019_2020__33[[#This Row],[Close]])</f>
        <v>33.539844062400768</v>
      </c>
      <c r="E12139" s="50" t="s">
        <v>26959</v>
      </c>
      <c r="F12139" s="50" t="s">
        <v>26960</v>
      </c>
      <c r="G12139" s="50" t="s">
        <v>17337</v>
      </c>
      <c r="H12139" s="50" t="s">
        <v>26961</v>
      </c>
      <c r="I12139" s="50">
        <f>(DAX__2019_2020__33[[#This Row],[Adj Close]]-DAX__2019_2020__33[[#This Row],[Adj Open]])/DAX__2019_2020__33[[#This Row],[Adj Open]]</f>
        <v>5.5524986118823082E-3</v>
      </c>
      <c r="J12139" s="50">
        <f>DAX__2019_2020__33[[#This Row],[Adj Close]]-DAX__2019_2020__33[[#This Row],[Adj Open]]</f>
        <v>0.18622993759922934</v>
      </c>
      <c r="K12139" s="50">
        <v>572800</v>
      </c>
    </row>
    <row r="12140" spans="1:11" x14ac:dyDescent="0.3">
      <c r="A12140" s="51" t="str">
        <f t="shared" si="196"/>
        <v>SHL.DE</v>
      </c>
      <c r="B12140" s="52" t="s">
        <v>101</v>
      </c>
      <c r="C12140" s="50" t="s">
        <v>21499</v>
      </c>
      <c r="D12140" s="50">
        <f>DAX__2019_2020__33[[#This Row],[Open]]*(DAX__2019_2020__33[[#This Row],[Adj Close]]/DAX__2019_2020__33[[#This Row],[Close]])</f>
        <v>33.651586655046032</v>
      </c>
      <c r="E12140" s="50" t="s">
        <v>26962</v>
      </c>
      <c r="F12140" s="50" t="s">
        <v>26963</v>
      </c>
      <c r="G12140" s="50" t="s">
        <v>2053</v>
      </c>
      <c r="H12140" s="50" t="s">
        <v>26964</v>
      </c>
      <c r="I12140" s="50">
        <f>(DAX__2019_2020__33[[#This Row],[Adj Close]]-DAX__2019_2020__33[[#This Row],[Adj Open]])/DAX__2019_2020__33[[#This Row],[Adj Open]]</f>
        <v>-2.2966187685838139E-2</v>
      </c>
      <c r="J12140" s="50">
        <f>DAX__2019_2020__33[[#This Row],[Adj Close]]-DAX__2019_2020__33[[#This Row],[Adj Open]]</f>
        <v>-0.77284865504603317</v>
      </c>
      <c r="K12140" s="50">
        <v>646011</v>
      </c>
    </row>
    <row r="12141" spans="1:11" x14ac:dyDescent="0.3">
      <c r="A12141" s="51" t="str">
        <f t="shared" si="196"/>
        <v>SHL.DE</v>
      </c>
      <c r="B12141" s="52" t="s">
        <v>102</v>
      </c>
      <c r="C12141" s="50" t="s">
        <v>26965</v>
      </c>
      <c r="D12141" s="50">
        <f>DAX__2019_2020__33[[#This Row],[Open]]*(DAX__2019_2020__33[[#This Row],[Adj Close]]/DAX__2019_2020__33[[#This Row],[Close]])</f>
        <v>31.477362394837819</v>
      </c>
      <c r="E12141" s="50" t="s">
        <v>17284</v>
      </c>
      <c r="F12141" s="50" t="s">
        <v>26966</v>
      </c>
      <c r="G12141" s="50" t="s">
        <v>1929</v>
      </c>
      <c r="H12141" s="50" t="s">
        <v>26967</v>
      </c>
      <c r="I12141" s="50">
        <f>(DAX__2019_2020__33[[#This Row],[Adj Close]]-DAX__2019_2020__33[[#This Row],[Adj Open]])/DAX__2019_2020__33[[#This Row],[Adj Open]]</f>
        <v>-1.3312231918354489E-3</v>
      </c>
      <c r="J12141" s="50">
        <f>DAX__2019_2020__33[[#This Row],[Adj Close]]-DAX__2019_2020__33[[#This Row],[Adj Open]]</f>
        <v>-4.1903394837817132E-2</v>
      </c>
      <c r="K12141" s="50">
        <v>2452806</v>
      </c>
    </row>
    <row r="12142" spans="1:11" x14ac:dyDescent="0.3">
      <c r="A12142" s="51" t="str">
        <f t="shared" si="196"/>
        <v>SHL.DE</v>
      </c>
      <c r="B12142" s="52" t="s">
        <v>103</v>
      </c>
      <c r="C12142" s="50" t="s">
        <v>16907</v>
      </c>
      <c r="D12142" s="50">
        <f>DAX__2019_2020__33[[#This Row],[Open]]*(DAX__2019_2020__33[[#This Row],[Adj Close]]/DAX__2019_2020__33[[#This Row],[Close]])</f>
        <v>31.747391711733297</v>
      </c>
      <c r="E12142" s="50" t="s">
        <v>20205</v>
      </c>
      <c r="F12142" s="50" t="s">
        <v>26968</v>
      </c>
      <c r="G12142" s="50" t="s">
        <v>16818</v>
      </c>
      <c r="H12142" s="50" t="s">
        <v>26969</v>
      </c>
      <c r="I12142" s="50">
        <f>(DAX__2019_2020__33[[#This Row],[Adj Close]]-DAX__2019_2020__33[[#This Row],[Adj Open]])/DAX__2019_2020__33[[#This Row],[Adj Open]]</f>
        <v>-2.7863615548802197E-3</v>
      </c>
      <c r="J12142" s="50">
        <f>DAX__2019_2020__33[[#This Row],[Adj Close]]-DAX__2019_2020__33[[#This Row],[Adj Open]]</f>
        <v>-8.8459711733296587E-2</v>
      </c>
      <c r="K12142" s="50">
        <v>806287</v>
      </c>
    </row>
    <row r="12143" spans="1:11" x14ac:dyDescent="0.3">
      <c r="A12143" s="51" t="str">
        <f t="shared" si="196"/>
        <v>SHL.DE</v>
      </c>
      <c r="B12143" s="52" t="s">
        <v>104</v>
      </c>
      <c r="C12143" s="50" t="s">
        <v>1606</v>
      </c>
      <c r="D12143" s="50">
        <f>DAX__2019_2020__33[[#This Row],[Open]]*(DAX__2019_2020__33[[#This Row],[Adj Close]]/DAX__2019_2020__33[[#This Row],[Close]])</f>
        <v>31.817229047142625</v>
      </c>
      <c r="E12143" s="50" t="s">
        <v>26941</v>
      </c>
      <c r="F12143" s="50" t="s">
        <v>21476</v>
      </c>
      <c r="G12143" s="50" t="s">
        <v>26970</v>
      </c>
      <c r="H12143" s="50" t="s">
        <v>26971</v>
      </c>
      <c r="I12143" s="50">
        <f>(DAX__2019_2020__33[[#This Row],[Adj Close]]-DAX__2019_2020__33[[#This Row],[Adj Open]])/DAX__2019_2020__33[[#This Row],[Adj Open]]</f>
        <v>7.4627162694010643E-3</v>
      </c>
      <c r="J12143" s="50">
        <f>DAX__2019_2020__33[[#This Row],[Adj Close]]-DAX__2019_2020__33[[#This Row],[Adj Open]]</f>
        <v>0.23744295285737138</v>
      </c>
      <c r="K12143" s="50">
        <v>851132</v>
      </c>
    </row>
    <row r="12144" spans="1:11" x14ac:dyDescent="0.3">
      <c r="A12144" s="51" t="str">
        <f t="shared" si="196"/>
        <v>SHL.DE</v>
      </c>
      <c r="B12144" s="52" t="s">
        <v>105</v>
      </c>
      <c r="C12144" s="50" t="s">
        <v>20234</v>
      </c>
      <c r="D12144" s="50">
        <f>DAX__2019_2020__33[[#This Row],[Open]]*(DAX__2019_2020__33[[#This Row],[Adj Close]]/DAX__2019_2020__33[[#This Row],[Close]])</f>
        <v>32.031393194933294</v>
      </c>
      <c r="E12144" s="50" t="s">
        <v>16850</v>
      </c>
      <c r="F12144" s="50" t="s">
        <v>16919</v>
      </c>
      <c r="G12144" s="50" t="s">
        <v>26965</v>
      </c>
      <c r="H12144" s="50" t="s">
        <v>26972</v>
      </c>
      <c r="I12144" s="50">
        <f>(DAX__2019_2020__33[[#This Row],[Adj Close]]-DAX__2019_2020__33[[#This Row],[Adj Open]])/DAX__2019_2020__33[[#This Row],[Adj Open]]</f>
        <v>-1.729656876182737E-2</v>
      </c>
      <c r="J12144" s="50">
        <f>DAX__2019_2020__33[[#This Row],[Adj Close]]-DAX__2019_2020__33[[#This Row],[Adj Open]]</f>
        <v>-0.55403319493329306</v>
      </c>
      <c r="K12144" s="50">
        <v>816177</v>
      </c>
    </row>
    <row r="12145" spans="1:11" x14ac:dyDescent="0.3">
      <c r="A12145" s="51" t="str">
        <f t="shared" si="196"/>
        <v>SHL.DE</v>
      </c>
      <c r="B12145" s="52" t="s">
        <v>106</v>
      </c>
      <c r="C12145" s="50" t="s">
        <v>16818</v>
      </c>
      <c r="D12145" s="50">
        <f>DAX__2019_2020__33[[#This Row],[Open]]*(DAX__2019_2020__33[[#This Row],[Adj Close]]/DAX__2019_2020__33[[#This Row],[Close]])</f>
        <v>31.658935351241162</v>
      </c>
      <c r="E12145" s="50" t="s">
        <v>26973</v>
      </c>
      <c r="F12145" s="50" t="s">
        <v>26848</v>
      </c>
      <c r="G12145" s="50" t="s">
        <v>16868</v>
      </c>
      <c r="H12145" s="50" t="s">
        <v>26974</v>
      </c>
      <c r="I12145" s="50">
        <f>(DAX__2019_2020__33[[#This Row],[Adj Close]]-DAX__2019_2020__33[[#This Row],[Adj Open]])/DAX__2019_2020__33[[#This Row],[Adj Open]]</f>
        <v>5.5882058823529361E-3</v>
      </c>
      <c r="J12145" s="50">
        <f>DAX__2019_2020__33[[#This Row],[Adj Close]]-DAX__2019_2020__33[[#This Row],[Adj Open]]</f>
        <v>0.17691664875883717</v>
      </c>
      <c r="K12145" s="50">
        <v>839214</v>
      </c>
    </row>
    <row r="12146" spans="1:11" x14ac:dyDescent="0.3">
      <c r="A12146" s="51" t="str">
        <f t="shared" si="196"/>
        <v>SHL.DE</v>
      </c>
      <c r="B12146" s="52" t="s">
        <v>107</v>
      </c>
      <c r="C12146" s="50" t="s">
        <v>16783</v>
      </c>
      <c r="D12146" s="50">
        <f>DAX__2019_2020__33[[#This Row],[Open]]*(DAX__2019_2020__33[[#This Row],[Adj Close]]/DAX__2019_2020__33[[#This Row],[Close]])</f>
        <v>31.845165766254098</v>
      </c>
      <c r="E12146" s="50" t="s">
        <v>26975</v>
      </c>
      <c r="F12146" s="50" t="s">
        <v>1898</v>
      </c>
      <c r="G12146" s="50" t="s">
        <v>26976</v>
      </c>
      <c r="H12146" s="50" t="s">
        <v>26977</v>
      </c>
      <c r="I12146" s="50">
        <f>(DAX__2019_2020__33[[#This Row],[Adj Close]]-DAX__2019_2020__33[[#This Row],[Adj Open]])/DAX__2019_2020__33[[#This Row],[Adj Open]]</f>
        <v>3.4649034074589788E-2</v>
      </c>
      <c r="J12146" s="50">
        <f>DAX__2019_2020__33[[#This Row],[Adj Close]]-DAX__2019_2020__33[[#This Row],[Adj Open]]</f>
        <v>1.1034042337458985</v>
      </c>
      <c r="K12146" s="50">
        <v>1281162</v>
      </c>
    </row>
    <row r="12147" spans="1:11" x14ac:dyDescent="0.3">
      <c r="A12147" s="51" t="str">
        <f t="shared" si="196"/>
        <v>SHL.DE</v>
      </c>
      <c r="B12147" s="52" t="s">
        <v>108</v>
      </c>
      <c r="C12147" s="50" t="s">
        <v>1977</v>
      </c>
      <c r="D12147" s="50">
        <f>DAX__2019_2020__33[[#This Row],[Open]]*(DAX__2019_2020__33[[#This Row],[Adj Close]]/DAX__2019_2020__33[[#This Row],[Close]])</f>
        <v>32.810831030896153</v>
      </c>
      <c r="E12147" s="50" t="s">
        <v>26978</v>
      </c>
      <c r="F12147" s="50" t="s">
        <v>26979</v>
      </c>
      <c r="G12147" s="50" t="s">
        <v>1871</v>
      </c>
      <c r="H12147" s="50" t="s">
        <v>26980</v>
      </c>
      <c r="I12147" s="50">
        <f>(DAX__2019_2020__33[[#This Row],[Adj Close]]-DAX__2019_2020__33[[#This Row],[Adj Open]])/DAX__2019_2020__33[[#This Row],[Adj Open]]</f>
        <v>1.6212998951563511E-2</v>
      </c>
      <c r="J12147" s="50">
        <f>DAX__2019_2020__33[[#This Row],[Adj Close]]-DAX__2019_2020__33[[#This Row],[Adj Open]]</f>
        <v>0.53196196910384685</v>
      </c>
      <c r="K12147" s="50">
        <v>876994</v>
      </c>
    </row>
    <row r="12148" spans="1:11" x14ac:dyDescent="0.3">
      <c r="A12148" s="51" t="str">
        <f t="shared" si="196"/>
        <v>SHL.DE</v>
      </c>
      <c r="B12148" s="52" t="s">
        <v>109</v>
      </c>
      <c r="C12148" s="50" t="s">
        <v>26981</v>
      </c>
      <c r="D12148" s="50">
        <f>DAX__2019_2020__33[[#This Row],[Open]]*(DAX__2019_2020__33[[#This Row],[Adj Close]]/DAX__2019_2020__33[[#This Row],[Close]])</f>
        <v>33.224054277480157</v>
      </c>
      <c r="E12148" s="50" t="s">
        <v>26982</v>
      </c>
      <c r="F12148" s="50" t="s">
        <v>26983</v>
      </c>
      <c r="G12148" s="50" t="s">
        <v>26984</v>
      </c>
      <c r="H12148" s="50" t="s">
        <v>26985</v>
      </c>
      <c r="I12148" s="50">
        <f>(DAX__2019_2020__33[[#This Row],[Adj Close]]-DAX__2019_2020__33[[#This Row],[Adj Open]])/DAX__2019_2020__33[[#This Row],[Adj Open]]</f>
        <v>-1.2865761993752667E-3</v>
      </c>
      <c r="J12148" s="50">
        <f>DAX__2019_2020__33[[#This Row],[Adj Close]]-DAX__2019_2020__33[[#This Row],[Adj Open]]</f>
        <v>-4.2745277480157995E-2</v>
      </c>
      <c r="K12148" s="50">
        <v>685067</v>
      </c>
    </row>
    <row r="12149" spans="1:11" x14ac:dyDescent="0.3">
      <c r="A12149" s="51" t="str">
        <f t="shared" si="196"/>
        <v>SHL.DE</v>
      </c>
      <c r="B12149" s="52" t="s">
        <v>110</v>
      </c>
      <c r="C12149" s="50" t="s">
        <v>17327</v>
      </c>
      <c r="D12149" s="50">
        <f>DAX__2019_2020__33[[#This Row],[Open]]*(DAX__2019_2020__33[[#This Row],[Adj Close]]/DAX__2019_2020__33[[#This Row],[Close]])</f>
        <v>33.038814808744384</v>
      </c>
      <c r="E12149" s="50" t="s">
        <v>26986</v>
      </c>
      <c r="F12149" s="50" t="s">
        <v>26801</v>
      </c>
      <c r="G12149" s="50" t="s">
        <v>17290</v>
      </c>
      <c r="H12149" s="50" t="s">
        <v>26987</v>
      </c>
      <c r="I12149" s="50">
        <f>(DAX__2019_2020__33[[#This Row],[Adj Close]]-DAX__2019_2020__33[[#This Row],[Adj Open]])/DAX__2019_2020__33[[#This Row],[Adj Open]]</f>
        <v>-2.3001697038576803E-2</v>
      </c>
      <c r="J12149" s="50">
        <f>DAX__2019_2020__33[[#This Row],[Adj Close]]-DAX__2019_2020__33[[#This Row],[Adj Open]]</f>
        <v>-0.75994880874438309</v>
      </c>
      <c r="K12149" s="50">
        <v>573498</v>
      </c>
    </row>
    <row r="12150" spans="1:11" x14ac:dyDescent="0.3">
      <c r="A12150" s="51" t="str">
        <f t="shared" si="196"/>
        <v>SHL.DE</v>
      </c>
      <c r="B12150" s="52" t="s">
        <v>111</v>
      </c>
      <c r="C12150" s="50" t="s">
        <v>16783</v>
      </c>
      <c r="D12150" s="50">
        <f>DAX__2019_2020__33[[#This Row],[Open]]*(DAX__2019_2020__33[[#This Row],[Adj Close]]/DAX__2019_2020__33[[#This Row],[Close]])</f>
        <v>32.487849844637232</v>
      </c>
      <c r="E12150" s="50" t="s">
        <v>26988</v>
      </c>
      <c r="F12150" s="50" t="s">
        <v>17290</v>
      </c>
      <c r="G12150" s="50" t="s">
        <v>26989</v>
      </c>
      <c r="H12150" s="50" t="s">
        <v>26990</v>
      </c>
      <c r="I12150" s="50">
        <f>(DAX__2019_2020__33[[#This Row],[Adj Close]]-DAX__2019_2020__33[[#This Row],[Adj Open]])/DAX__2019_2020__33[[#This Row],[Adj Open]]</f>
        <v>1.154970726462861E-2</v>
      </c>
      <c r="J12150" s="50">
        <f>DAX__2019_2020__33[[#This Row],[Adj Close]]-DAX__2019_2020__33[[#This Row],[Adj Open]]</f>
        <v>0.37522515536277012</v>
      </c>
      <c r="K12150" s="50">
        <v>426824</v>
      </c>
    </row>
    <row r="12151" spans="1:11" x14ac:dyDescent="0.3">
      <c r="A12151" s="51" t="str">
        <f t="shared" si="196"/>
        <v>SHL.DE</v>
      </c>
      <c r="B12151" s="52" t="s">
        <v>112</v>
      </c>
      <c r="C12151" s="50" t="s">
        <v>26991</v>
      </c>
      <c r="D12151" s="50">
        <f>DAX__2019_2020__33[[#This Row],[Open]]*(DAX__2019_2020__33[[#This Row],[Adj Close]]/DAX__2019_2020__33[[#This Row],[Close]])</f>
        <v>33.16705928550865</v>
      </c>
      <c r="E12151" s="50" t="s">
        <v>1978</v>
      </c>
      <c r="F12151" s="50" t="s">
        <v>26983</v>
      </c>
      <c r="G12151" s="50" t="s">
        <v>16854</v>
      </c>
      <c r="H12151" s="50" t="s">
        <v>26992</v>
      </c>
      <c r="I12151" s="50">
        <f>(DAX__2019_2020__33[[#This Row],[Adj Close]]-DAX__2019_2020__33[[#This Row],[Adj Open]])/DAX__2019_2020__33[[#This Row],[Adj Open]]</f>
        <v>2.4344550355305818E-3</v>
      </c>
      <c r="J12151" s="50">
        <f>DAX__2019_2020__33[[#This Row],[Adj Close]]-DAX__2019_2020__33[[#This Row],[Adj Open]]</f>
        <v>8.0743714491347873E-2</v>
      </c>
      <c r="K12151" s="50">
        <v>548494</v>
      </c>
    </row>
    <row r="12152" spans="1:11" x14ac:dyDescent="0.3">
      <c r="A12152" s="51" t="str">
        <f t="shared" si="196"/>
        <v>SHL.DE</v>
      </c>
      <c r="B12152" s="52" t="s">
        <v>113</v>
      </c>
      <c r="C12152" s="50" t="s">
        <v>1871</v>
      </c>
      <c r="D12152" s="50">
        <f>DAX__2019_2020__33[[#This Row],[Open]]*(DAX__2019_2020__33[[#This Row],[Adj Close]]/DAX__2019_2020__33[[#This Row],[Close]])</f>
        <v>33.342790640418322</v>
      </c>
      <c r="E12152" s="50" t="s">
        <v>26993</v>
      </c>
      <c r="F12152" s="50" t="s">
        <v>20241</v>
      </c>
      <c r="G12152" s="50" t="s">
        <v>26994</v>
      </c>
      <c r="H12152" s="50" t="s">
        <v>26995</v>
      </c>
      <c r="I12152" s="50">
        <f>(DAX__2019_2020__33[[#This Row],[Adj Close]]-DAX__2019_2020__33[[#This Row],[Adj Open]])/DAX__2019_2020__33[[#This Row],[Adj Open]]</f>
        <v>3.8462395353981E-3</v>
      </c>
      <c r="J12152" s="50">
        <f>DAX__2019_2020__33[[#This Row],[Adj Close]]-DAX__2019_2020__33[[#This Row],[Adj Open]]</f>
        <v>0.12824435958167868</v>
      </c>
      <c r="K12152" s="50">
        <v>423799</v>
      </c>
    </row>
    <row r="12153" spans="1:11" x14ac:dyDescent="0.3">
      <c r="A12153" s="51" t="str">
        <f t="shared" si="196"/>
        <v>SHL.DE</v>
      </c>
      <c r="B12153" s="52" t="s">
        <v>114</v>
      </c>
      <c r="C12153" s="50" t="s">
        <v>1930</v>
      </c>
      <c r="D12153" s="50">
        <f>DAX__2019_2020__33[[#This Row],[Open]]*(DAX__2019_2020__33[[#This Row],[Adj Close]]/DAX__2019_2020__33[[#This Row],[Close]])</f>
        <v>33.532783218634194</v>
      </c>
      <c r="E12153" s="50" t="s">
        <v>26996</v>
      </c>
      <c r="F12153" s="50" t="s">
        <v>26997</v>
      </c>
      <c r="G12153" s="50" t="s">
        <v>16854</v>
      </c>
      <c r="H12153" s="50" t="s">
        <v>26992</v>
      </c>
      <c r="I12153" s="50">
        <f>(DAX__2019_2020__33[[#This Row],[Adj Close]]-DAX__2019_2020__33[[#This Row],[Adj Open]])/DAX__2019_2020__33[[#This Row],[Adj Open]]</f>
        <v>-8.4985554815453657E-3</v>
      </c>
      <c r="J12153" s="50">
        <f>DAX__2019_2020__33[[#This Row],[Adj Close]]-DAX__2019_2020__33[[#This Row],[Adj Open]]</f>
        <v>-0.28498021863419609</v>
      </c>
      <c r="K12153" s="50">
        <v>485584</v>
      </c>
    </row>
    <row r="12154" spans="1:11" x14ac:dyDescent="0.3">
      <c r="A12154" s="51" t="str">
        <f t="shared" si="196"/>
        <v>SHL.DE</v>
      </c>
      <c r="B12154" s="52" t="s">
        <v>115</v>
      </c>
      <c r="C12154" s="50" t="s">
        <v>26998</v>
      </c>
      <c r="D12154" s="50">
        <f>DAX__2019_2020__33[[#This Row],[Open]]*(DAX__2019_2020__33[[#This Row],[Adj Close]]/DAX__2019_2020__33[[#This Row],[Close]])</f>
        <v>33.262048065235426</v>
      </c>
      <c r="E12154" s="50" t="s">
        <v>26999</v>
      </c>
      <c r="F12154" s="50" t="s">
        <v>20241</v>
      </c>
      <c r="G12154" s="50" t="s">
        <v>27000</v>
      </c>
      <c r="H12154" s="50" t="s">
        <v>27001</v>
      </c>
      <c r="I12154" s="50">
        <f>(DAX__2019_2020__33[[#This Row],[Adj Close]]-DAX__2019_2020__33[[#This Row],[Adj Open]])/DAX__2019_2020__33[[#This Row],[Adj Open]]</f>
        <v>1.8135171159079415E-2</v>
      </c>
      <c r="J12154" s="50">
        <f>DAX__2019_2020__33[[#This Row],[Adj Close]]-DAX__2019_2020__33[[#This Row],[Adj Open]]</f>
        <v>0.60321293476457072</v>
      </c>
      <c r="K12154" s="50">
        <v>586935</v>
      </c>
    </row>
    <row r="12155" spans="1:11" x14ac:dyDescent="0.3">
      <c r="A12155" s="51" t="str">
        <f t="shared" si="196"/>
        <v>SHL.DE</v>
      </c>
      <c r="B12155" s="52" t="s">
        <v>116</v>
      </c>
      <c r="C12155" s="50" t="s">
        <v>27002</v>
      </c>
      <c r="D12155" s="50">
        <f>DAX__2019_2020__33[[#This Row],[Open]]*(DAX__2019_2020__33[[#This Row],[Adj Close]]/DAX__2019_2020__33[[#This Row],[Close]])</f>
        <v>33.765514529179725</v>
      </c>
      <c r="E12155" s="50" t="s">
        <v>27003</v>
      </c>
      <c r="F12155" s="50" t="s">
        <v>20235</v>
      </c>
      <c r="G12155" s="50" t="s">
        <v>17309</v>
      </c>
      <c r="H12155" s="50" t="s">
        <v>27004</v>
      </c>
      <c r="I12155" s="50">
        <f>(DAX__2019_2020__33[[#This Row],[Adj Close]]-DAX__2019_2020__33[[#This Row],[Adj Open]])/DAX__2019_2020__33[[#This Row],[Adj Open]]</f>
        <v>-7.0327757508932749E-4</v>
      </c>
      <c r="J12155" s="50">
        <f>DAX__2019_2020__33[[#This Row],[Adj Close]]-DAX__2019_2020__33[[#This Row],[Adj Open]]</f>
        <v>-2.3746529179724973E-2</v>
      </c>
      <c r="K12155" s="50">
        <v>283037</v>
      </c>
    </row>
    <row r="12156" spans="1:11" x14ac:dyDescent="0.3">
      <c r="A12156" s="51" t="str">
        <f t="shared" si="196"/>
        <v>SHL.DE</v>
      </c>
      <c r="B12156" s="52" t="s">
        <v>117</v>
      </c>
      <c r="C12156" s="50" t="s">
        <v>26957</v>
      </c>
      <c r="D12156" s="50">
        <f>DAX__2019_2020__33[[#This Row],[Open]]*(DAX__2019_2020__33[[#This Row],[Adj Close]]/DAX__2019_2020__33[[#This Row],[Close]])</f>
        <v>33.651522335777138</v>
      </c>
      <c r="E12156" s="50" t="s">
        <v>27005</v>
      </c>
      <c r="F12156" s="50" t="s">
        <v>27006</v>
      </c>
      <c r="G12156" s="50" t="s">
        <v>27005</v>
      </c>
      <c r="H12156" s="50" t="s">
        <v>27007</v>
      </c>
      <c r="I12156" s="50">
        <f>(DAX__2019_2020__33[[#This Row],[Adj Close]]-DAX__2019_2020__33[[#This Row],[Adj Open]])/DAX__2019_2020__33[[#This Row],[Adj Open]]</f>
        <v>1.270292202407697E-2</v>
      </c>
      <c r="J12156" s="50">
        <f>DAX__2019_2020__33[[#This Row],[Adj Close]]-DAX__2019_2020__33[[#This Row],[Adj Open]]</f>
        <v>0.42747266422286145</v>
      </c>
      <c r="K12156" s="50">
        <v>499960</v>
      </c>
    </row>
    <row r="12157" spans="1:11" x14ac:dyDescent="0.3">
      <c r="A12157" s="51" t="str">
        <f t="shared" si="196"/>
        <v>SHL.DE</v>
      </c>
      <c r="B12157" s="52" t="s">
        <v>118</v>
      </c>
      <c r="C12157" s="50" t="s">
        <v>27008</v>
      </c>
      <c r="D12157" s="50">
        <f>DAX__2019_2020__33[[#This Row],[Open]]*(DAX__2019_2020__33[[#This Row],[Adj Close]]/DAX__2019_2020__33[[#This Row],[Close]])</f>
        <v>34.14548938294061</v>
      </c>
      <c r="E12157" s="50" t="s">
        <v>27009</v>
      </c>
      <c r="F12157" s="50" t="s">
        <v>17308</v>
      </c>
      <c r="G12157" s="50" t="s">
        <v>27010</v>
      </c>
      <c r="H12157" s="50" t="s">
        <v>27011</v>
      </c>
      <c r="I12157" s="50">
        <f>(DAX__2019_2020__33[[#This Row],[Adj Close]]-DAX__2019_2020__33[[#This Row],[Adj Open]])/DAX__2019_2020__33[[#This Row],[Adj Open]]</f>
        <v>9.4588955348449081E-3</v>
      </c>
      <c r="J12157" s="50">
        <f>DAX__2019_2020__33[[#This Row],[Adj Close]]-DAX__2019_2020__33[[#This Row],[Adj Open]]</f>
        <v>0.32297861705939113</v>
      </c>
      <c r="K12157" s="50">
        <v>592005</v>
      </c>
    </row>
    <row r="12158" spans="1:11" x14ac:dyDescent="0.3">
      <c r="A12158" s="51" t="str">
        <f t="shared" si="196"/>
        <v>SHL.DE</v>
      </c>
      <c r="B12158" s="52" t="s">
        <v>119</v>
      </c>
      <c r="C12158" s="50" t="s">
        <v>20821</v>
      </c>
      <c r="D12158" s="50">
        <f>DAX__2019_2020__33[[#This Row],[Open]]*(DAX__2019_2020__33[[#This Row],[Adj Close]]/DAX__2019_2020__33[[#This Row],[Close]])</f>
        <v>34.530214692894035</v>
      </c>
      <c r="E12158" s="50" t="s">
        <v>27012</v>
      </c>
      <c r="F12158" s="50" t="s">
        <v>27013</v>
      </c>
      <c r="G12158" s="50" t="s">
        <v>27014</v>
      </c>
      <c r="H12158" s="50" t="s">
        <v>27015</v>
      </c>
      <c r="I12158" s="50">
        <f>(DAX__2019_2020__33[[#This Row],[Adj Close]]-DAX__2019_2020__33[[#This Row],[Adj Open]])/DAX__2019_2020__33[[#This Row],[Adj Open]]</f>
        <v>-4.9518572188090876E-3</v>
      </c>
      <c r="J12158" s="50">
        <f>DAX__2019_2020__33[[#This Row],[Adj Close]]-DAX__2019_2020__33[[#This Row],[Adj Open]]</f>
        <v>-0.17098869289403495</v>
      </c>
      <c r="K12158" s="50">
        <v>541989</v>
      </c>
    </row>
    <row r="12159" spans="1:11" x14ac:dyDescent="0.3">
      <c r="A12159" s="51" t="str">
        <f t="shared" si="196"/>
        <v>SHL.DE</v>
      </c>
      <c r="B12159" s="52" t="s">
        <v>120</v>
      </c>
      <c r="C12159" s="50" t="s">
        <v>21496</v>
      </c>
      <c r="D12159" s="50">
        <f>DAX__2019_2020__33[[#This Row],[Open]]*(DAX__2019_2020__33[[#This Row],[Adj Close]]/DAX__2019_2020__33[[#This Row],[Close]])</f>
        <v>34.197737618847029</v>
      </c>
      <c r="E12159" s="50" t="s">
        <v>17339</v>
      </c>
      <c r="F12159" s="50" t="s">
        <v>26927</v>
      </c>
      <c r="G12159" s="50" t="s">
        <v>21493</v>
      </c>
      <c r="H12159" s="50" t="s">
        <v>27016</v>
      </c>
      <c r="I12159" s="50">
        <f>(DAX__2019_2020__33[[#This Row],[Adj Close]]-DAX__2019_2020__33[[#This Row],[Adj Open]])/DAX__2019_2020__33[[#This Row],[Adj Open]]</f>
        <v>5.5555833333333039E-3</v>
      </c>
      <c r="J12159" s="50">
        <f>DAX__2019_2020__33[[#This Row],[Adj Close]]-DAX__2019_2020__33[[#This Row],[Adj Open]]</f>
        <v>0.1899883811529719</v>
      </c>
      <c r="K12159" s="50">
        <v>387996</v>
      </c>
    </row>
    <row r="12160" spans="1:11" x14ac:dyDescent="0.3">
      <c r="A12160" s="51" t="str">
        <f t="shared" si="196"/>
        <v>SHL.DE</v>
      </c>
      <c r="B12160" s="52" t="s">
        <v>121</v>
      </c>
      <c r="C12160" s="50" t="s">
        <v>26910</v>
      </c>
      <c r="D12160" s="50">
        <f>DAX__2019_2020__33[[#This Row],[Open]]*(DAX__2019_2020__33[[#This Row],[Adj Close]]/DAX__2019_2020__33[[#This Row],[Close]])</f>
        <v>34.439974922139612</v>
      </c>
      <c r="E12160" s="50" t="s">
        <v>27017</v>
      </c>
      <c r="F12160" s="50" t="s">
        <v>21475</v>
      </c>
      <c r="G12160" s="50" t="s">
        <v>26959</v>
      </c>
      <c r="H12160" s="50" t="s">
        <v>27018</v>
      </c>
      <c r="I12160" s="50">
        <f>(DAX__2019_2020__33[[#This Row],[Adj Close]]-DAX__2019_2020__33[[#This Row],[Adj Open]])/DAX__2019_2020__33[[#This Row],[Adj Open]]</f>
        <v>2.2065369685137868E-3</v>
      </c>
      <c r="J12160" s="50">
        <f>DAX__2019_2020__33[[#This Row],[Adj Close]]-DAX__2019_2020__33[[#This Row],[Adj Open]]</f>
        <v>7.599307786038878E-2</v>
      </c>
      <c r="K12160" s="50">
        <v>316258</v>
      </c>
    </row>
    <row r="12161" spans="1:11" x14ac:dyDescent="0.3">
      <c r="A12161" s="51" t="str">
        <f t="shared" si="196"/>
        <v>SHL.DE</v>
      </c>
      <c r="B12161" s="52" t="s">
        <v>122</v>
      </c>
      <c r="C12161" s="50" t="s">
        <v>21493</v>
      </c>
      <c r="D12161" s="50">
        <f>DAX__2019_2020__33[[#This Row],[Open]]*(DAX__2019_2020__33[[#This Row],[Adj Close]]/DAX__2019_2020__33[[#This Row],[Close]])</f>
        <v>34.38772726328498</v>
      </c>
      <c r="E12161" s="50" t="s">
        <v>21482</v>
      </c>
      <c r="F12161" s="50" t="s">
        <v>27019</v>
      </c>
      <c r="G12161" s="50" t="s">
        <v>2026</v>
      </c>
      <c r="H12161" s="50" t="s">
        <v>27020</v>
      </c>
      <c r="I12161" s="50">
        <f>(DAX__2019_2020__33[[#This Row],[Adj Close]]-DAX__2019_2020__33[[#This Row],[Adj Open]])/DAX__2019_2020__33[[#This Row],[Adj Open]]</f>
        <v>-7.7348892890914773E-3</v>
      </c>
      <c r="J12161" s="50">
        <f>DAX__2019_2020__33[[#This Row],[Adj Close]]-DAX__2019_2020__33[[#This Row],[Adj Open]]</f>
        <v>-0.26598526328498195</v>
      </c>
      <c r="K12161" s="50">
        <v>540439</v>
      </c>
    </row>
    <row r="12162" spans="1:11" x14ac:dyDescent="0.3">
      <c r="A12162" s="51" t="str">
        <f t="shared" si="196"/>
        <v>SHL.DE</v>
      </c>
      <c r="B12162" s="52" t="s">
        <v>123</v>
      </c>
      <c r="C12162" s="50" t="s">
        <v>21496</v>
      </c>
      <c r="D12162" s="50">
        <f>DAX__2019_2020__33[[#This Row],[Open]]*(DAX__2019_2020__33[[#This Row],[Adj Close]]/DAX__2019_2020__33[[#This Row],[Close]])</f>
        <v>34.197738074052168</v>
      </c>
      <c r="E12162" s="50" t="s">
        <v>27021</v>
      </c>
      <c r="F12162" s="50" t="s">
        <v>27022</v>
      </c>
      <c r="G12162" s="50" t="s">
        <v>20826</v>
      </c>
      <c r="H12162" s="50" t="s">
        <v>27023</v>
      </c>
      <c r="I12162" s="50">
        <f>(DAX__2019_2020__33[[#This Row],[Adj Close]]-DAX__2019_2020__33[[#This Row],[Adj Open]])/DAX__2019_2020__33[[#This Row],[Adj Open]]</f>
        <v>-1.0555583333333379E-2</v>
      </c>
      <c r="J12162" s="50">
        <f>DAX__2019_2020__33[[#This Row],[Adj Close]]-DAX__2019_2020__33[[#This Row],[Adj Open]]</f>
        <v>-0.36097707405216539</v>
      </c>
      <c r="K12162" s="50">
        <v>556062</v>
      </c>
    </row>
    <row r="12163" spans="1:11" x14ac:dyDescent="0.3">
      <c r="A12163" s="51" t="str">
        <f t="shared" si="196"/>
        <v>SHL.DE</v>
      </c>
      <c r="B12163" s="52" t="s">
        <v>124</v>
      </c>
      <c r="C12163" s="50" t="s">
        <v>2050</v>
      </c>
      <c r="D12163" s="50">
        <f>DAX__2019_2020__33[[#This Row],[Open]]*(DAX__2019_2020__33[[#This Row],[Adj Close]]/DAX__2019_2020__33[[#This Row],[Close]])</f>
        <v>33.675273581191313</v>
      </c>
      <c r="E12163" s="50" t="s">
        <v>27024</v>
      </c>
      <c r="F12163" s="50" t="s">
        <v>1604</v>
      </c>
      <c r="G12163" s="50" t="s">
        <v>20826</v>
      </c>
      <c r="H12163" s="50" t="s">
        <v>27023</v>
      </c>
      <c r="I12163" s="50">
        <f>(DAX__2019_2020__33[[#This Row],[Adj Close]]-DAX__2019_2020__33[[#This Row],[Adj Open]])/DAX__2019_2020__33[[#This Row],[Adj Open]]</f>
        <v>4.7954300480838813E-3</v>
      </c>
      <c r="J12163" s="50">
        <f>DAX__2019_2020__33[[#This Row],[Adj Close]]-DAX__2019_2020__33[[#This Row],[Adj Open]]</f>
        <v>0.16148741880869011</v>
      </c>
      <c r="K12163" s="50">
        <v>630939</v>
      </c>
    </row>
    <row r="12164" spans="1:11" x14ac:dyDescent="0.3">
      <c r="A12164" s="51" t="str">
        <f t="shared" si="196"/>
        <v>SHL.DE</v>
      </c>
      <c r="B12164" s="52" t="s">
        <v>125</v>
      </c>
      <c r="C12164" s="50" t="s">
        <v>26917</v>
      </c>
      <c r="D12164" s="50">
        <f>DAX__2019_2020__33[[#This Row],[Open]]*(DAX__2019_2020__33[[#This Row],[Adj Close]]/DAX__2019_2020__33[[#This Row],[Close]])</f>
        <v>33.93650040220917</v>
      </c>
      <c r="E12164" s="50" t="s">
        <v>27025</v>
      </c>
      <c r="F12164" s="50" t="s">
        <v>27026</v>
      </c>
      <c r="G12164" s="50" t="s">
        <v>21496</v>
      </c>
      <c r="H12164" s="50" t="s">
        <v>27027</v>
      </c>
      <c r="I12164" s="50">
        <f>(DAX__2019_2020__33[[#This Row],[Adj Close]]-DAX__2019_2020__33[[#This Row],[Adj Open]])/DAX__2019_2020__33[[#This Row],[Adj Open]]</f>
        <v>7.6977471069417129E-3</v>
      </c>
      <c r="J12164" s="50">
        <f>DAX__2019_2020__33[[#This Row],[Adj Close]]-DAX__2019_2020__33[[#This Row],[Adj Open]]</f>
        <v>0.26123459779083191</v>
      </c>
      <c r="K12164" s="50">
        <v>620831</v>
      </c>
    </row>
    <row r="12165" spans="1:11" x14ac:dyDescent="0.3">
      <c r="A12165" s="51" t="str">
        <f t="shared" si="196"/>
        <v>SHL.DE</v>
      </c>
      <c r="B12165" s="52" t="s">
        <v>126</v>
      </c>
      <c r="C12165" s="50" t="s">
        <v>26920</v>
      </c>
      <c r="D12165" s="50">
        <f>DAX__2019_2020__33[[#This Row],[Open]]*(DAX__2019_2020__33[[#This Row],[Adj Close]]/DAX__2019_2020__33[[#This Row],[Close]])</f>
        <v>34.411474087892742</v>
      </c>
      <c r="E12165" s="50" t="s">
        <v>27028</v>
      </c>
      <c r="F12165" s="50" t="s">
        <v>26920</v>
      </c>
      <c r="G12165" s="50" t="s">
        <v>27029</v>
      </c>
      <c r="H12165" s="50" t="s">
        <v>27030</v>
      </c>
      <c r="I12165" s="50">
        <f>(DAX__2019_2020__33[[#This Row],[Adj Close]]-DAX__2019_2020__33[[#This Row],[Adj Open]])/DAX__2019_2020__33[[#This Row],[Adj Open]]</f>
        <v>8.8336788866074951E-3</v>
      </c>
      <c r="J12165" s="50">
        <f>DAX__2019_2020__33[[#This Row],[Adj Close]]-DAX__2019_2020__33[[#This Row],[Adj Open]]</f>
        <v>0.30397991210725905</v>
      </c>
      <c r="K12165" s="50">
        <v>438744</v>
      </c>
    </row>
    <row r="12166" spans="1:11" x14ac:dyDescent="0.3">
      <c r="A12166" s="51" t="str">
        <f t="shared" si="196"/>
        <v>SHL.DE</v>
      </c>
      <c r="B12166" s="52" t="s">
        <v>127</v>
      </c>
      <c r="C12166" s="50" t="s">
        <v>27029</v>
      </c>
      <c r="D12166" s="50">
        <f>DAX__2019_2020__33[[#This Row],[Open]]*(DAX__2019_2020__33[[#This Row],[Adj Close]]/DAX__2019_2020__33[[#This Row],[Close]])</f>
        <v>34.715454981556562</v>
      </c>
      <c r="E12166" s="50" t="s">
        <v>27031</v>
      </c>
      <c r="F12166" s="50" t="s">
        <v>2002</v>
      </c>
      <c r="G12166" s="50" t="s">
        <v>27032</v>
      </c>
      <c r="H12166" s="50" t="s">
        <v>27033</v>
      </c>
      <c r="I12166" s="50">
        <f>(DAX__2019_2020__33[[#This Row],[Adj Close]]-DAX__2019_2020__33[[#This Row],[Adj Open]])/DAX__2019_2020__33[[#This Row],[Adj Open]]</f>
        <v>1.1766316145372402E-2</v>
      </c>
      <c r="J12166" s="50">
        <f>DAX__2019_2020__33[[#This Row],[Adj Close]]-DAX__2019_2020__33[[#This Row],[Adj Open]]</f>
        <v>0.40847301844343775</v>
      </c>
      <c r="K12166" s="50">
        <v>453709</v>
      </c>
    </row>
    <row r="12167" spans="1:11" x14ac:dyDescent="0.3">
      <c r="A12167" s="51" t="str">
        <f t="shared" si="196"/>
        <v>SHL.DE</v>
      </c>
      <c r="B12167" s="52" t="s">
        <v>128</v>
      </c>
      <c r="C12167" s="50" t="s">
        <v>27032</v>
      </c>
      <c r="D12167" s="50">
        <f>DAX__2019_2020__33[[#This Row],[Open]]*(DAX__2019_2020__33[[#This Row],[Adj Close]]/DAX__2019_2020__33[[#This Row],[Close]])</f>
        <v>35.123924575381814</v>
      </c>
      <c r="E12167" s="50" t="s">
        <v>27034</v>
      </c>
      <c r="F12167" s="50" t="s">
        <v>27035</v>
      </c>
      <c r="G12167" s="50" t="s">
        <v>27035</v>
      </c>
      <c r="H12167" s="50" t="s">
        <v>27036</v>
      </c>
      <c r="I12167" s="50">
        <f>(DAX__2019_2020__33[[#This Row],[Adj Close]]-DAX__2019_2020__33[[#This Row],[Adj Open]])/DAX__2019_2020__33[[#This Row],[Adj Open]]</f>
        <v>-1.7849872500331227E-2</v>
      </c>
      <c r="J12167" s="50">
        <f>DAX__2019_2020__33[[#This Row],[Adj Close]]-DAX__2019_2020__33[[#This Row],[Adj Open]]</f>
        <v>-0.62695757538181596</v>
      </c>
      <c r="K12167" s="50">
        <v>355995</v>
      </c>
    </row>
    <row r="12168" spans="1:11" x14ac:dyDescent="0.3">
      <c r="A12168" s="51" t="str">
        <f t="shared" si="196"/>
        <v>SHL.DE</v>
      </c>
      <c r="B12168" s="52" t="s">
        <v>129</v>
      </c>
      <c r="C12168" s="50" t="s">
        <v>27037</v>
      </c>
      <c r="D12168" s="50">
        <f>DAX__2019_2020__33[[#This Row],[Open]]*(DAX__2019_2020__33[[#This Row],[Adj Close]]/DAX__2019_2020__33[[#This Row],[Close]])</f>
        <v>34.463721378918308</v>
      </c>
      <c r="E12168" s="50" t="s">
        <v>27038</v>
      </c>
      <c r="F12168" s="50" t="s">
        <v>26922</v>
      </c>
      <c r="G12168" s="50" t="s">
        <v>17332</v>
      </c>
      <c r="H12168" s="50" t="s">
        <v>27039</v>
      </c>
      <c r="I12168" s="50">
        <f>(DAX__2019_2020__33[[#This Row],[Adj Close]]-DAX__2019_2020__33[[#This Row],[Adj Open]])/DAX__2019_2020__33[[#This Row],[Adj Open]]</f>
        <v>1.0198539421128689E-2</v>
      </c>
      <c r="J12168" s="50">
        <f>DAX__2019_2020__33[[#This Row],[Adj Close]]-DAX__2019_2020__33[[#This Row],[Adj Open]]</f>
        <v>0.35147962108169395</v>
      </c>
      <c r="K12168" s="50">
        <v>478693</v>
      </c>
    </row>
    <row r="12169" spans="1:11" x14ac:dyDescent="0.3">
      <c r="A12169" s="51" t="str">
        <f t="shared" si="196"/>
        <v>SHL.DE</v>
      </c>
      <c r="B12169" s="52" t="s">
        <v>130</v>
      </c>
      <c r="C12169" s="50" t="s">
        <v>20281</v>
      </c>
      <c r="D12169" s="50">
        <f>DAX__2019_2020__33[[#This Row],[Open]]*(DAX__2019_2020__33[[#This Row],[Adj Close]]/DAX__2019_2020__33[[#This Row],[Close]])</f>
        <v>34.672708947511559</v>
      </c>
      <c r="E12169" s="50" t="s">
        <v>20462</v>
      </c>
      <c r="F12169" s="50" t="s">
        <v>17344</v>
      </c>
      <c r="G12169" s="50" t="s">
        <v>20500</v>
      </c>
      <c r="H12169" s="50" t="s">
        <v>27040</v>
      </c>
      <c r="I12169" s="50">
        <f>(DAX__2019_2020__33[[#This Row],[Adj Close]]-DAX__2019_2020__33[[#This Row],[Adj Open]])/DAX__2019_2020__33[[#This Row],[Adj Open]]</f>
        <v>7.3972602739725947E-3</v>
      </c>
      <c r="J12169" s="50">
        <f>DAX__2019_2020__33[[#This Row],[Adj Close]]-DAX__2019_2020__33[[#This Row],[Adj Open]]</f>
        <v>0.25648305248844139</v>
      </c>
      <c r="K12169" s="50">
        <v>413437</v>
      </c>
    </row>
    <row r="12170" spans="1:11" x14ac:dyDescent="0.3">
      <c r="A12170" s="51" t="str">
        <f t="shared" si="196"/>
        <v>SHL.DE</v>
      </c>
      <c r="B12170" s="52" t="s">
        <v>131</v>
      </c>
      <c r="C12170" s="50" t="s">
        <v>1886</v>
      </c>
      <c r="D12170" s="50">
        <f>DAX__2019_2020__33[[#This Row],[Open]]*(DAX__2019_2020__33[[#This Row],[Adj Close]]/DAX__2019_2020__33[[#This Row],[Close]])</f>
        <v>34.967188924650877</v>
      </c>
      <c r="E12170" s="50" t="s">
        <v>27041</v>
      </c>
      <c r="F12170" s="50" t="s">
        <v>27042</v>
      </c>
      <c r="G12170" s="50" t="s">
        <v>2011</v>
      </c>
      <c r="H12170" s="50" t="s">
        <v>27043</v>
      </c>
      <c r="I12170" s="50">
        <f>(DAX__2019_2020__33[[#This Row],[Adj Close]]-DAX__2019_2020__33[[#This Row],[Adj Open]])/DAX__2019_2020__33[[#This Row],[Adj Open]]</f>
        <v>2.173268074619282E-3</v>
      </c>
      <c r="J12170" s="50">
        <f>DAX__2019_2020__33[[#This Row],[Adj Close]]-DAX__2019_2020__33[[#This Row],[Adj Open]]</f>
        <v>7.5993075349124695E-2</v>
      </c>
      <c r="K12170" s="50">
        <v>336452</v>
      </c>
    </row>
    <row r="12171" spans="1:11" x14ac:dyDescent="0.3">
      <c r="A12171" s="51" t="str">
        <f t="shared" si="196"/>
        <v>SHL.DE</v>
      </c>
      <c r="B12171" s="52" t="s">
        <v>132</v>
      </c>
      <c r="C12171" s="50" t="s">
        <v>27044</v>
      </c>
      <c r="D12171" s="50">
        <f>DAX__2019_2020__33[[#This Row],[Open]]*(DAX__2019_2020__33[[#This Row],[Adj Close]]/DAX__2019_2020__33[[#This Row],[Close]])</f>
        <v>35.133429999999997</v>
      </c>
      <c r="E12171" s="50" t="s">
        <v>27045</v>
      </c>
      <c r="F12171" s="50" t="s">
        <v>27046</v>
      </c>
      <c r="G12171" s="50" t="s">
        <v>27044</v>
      </c>
      <c r="H12171" s="50" t="s">
        <v>27047</v>
      </c>
      <c r="I12171" s="50">
        <f>(DAX__2019_2020__33[[#This Row],[Adj Close]]-DAX__2019_2020__33[[#This Row],[Adj Open]])/DAX__2019_2020__33[[#This Row],[Adj Open]]</f>
        <v>0</v>
      </c>
      <c r="J12171" s="50">
        <f>DAX__2019_2020__33[[#This Row],[Adj Close]]-DAX__2019_2020__33[[#This Row],[Adj Open]]</f>
        <v>0</v>
      </c>
      <c r="K12171" s="50">
        <v>477969</v>
      </c>
    </row>
    <row r="12172" spans="1:11" x14ac:dyDescent="0.3">
      <c r="A12172" s="51" t="str">
        <f t="shared" si="196"/>
        <v>SHL.DE</v>
      </c>
      <c r="B12172" s="52" t="s">
        <v>133</v>
      </c>
      <c r="C12172" s="50" t="s">
        <v>17342</v>
      </c>
      <c r="D12172" s="50">
        <f>DAX__2019_2020__33[[#This Row],[Open]]*(DAX__2019_2020__33[[#This Row],[Adj Close]]/DAX__2019_2020__33[[#This Row],[Close]])</f>
        <v>34.98618578001205</v>
      </c>
      <c r="E12172" s="50" t="s">
        <v>27048</v>
      </c>
      <c r="F12172" s="50" t="s">
        <v>17342</v>
      </c>
      <c r="G12172" s="50" t="s">
        <v>27048</v>
      </c>
      <c r="H12172" s="50" t="s">
        <v>27049</v>
      </c>
      <c r="I12172" s="50">
        <f>(DAX__2019_2020__33[[#This Row],[Adj Close]]-DAX__2019_2020__33[[#This Row],[Adj Open]])/DAX__2019_2020__33[[#This Row],[Adj Open]]</f>
        <v>2.7559026469778682E-2</v>
      </c>
      <c r="J12172" s="50">
        <f>DAX__2019_2020__33[[#This Row],[Adj Close]]-DAX__2019_2020__33[[#This Row],[Adj Open]]</f>
        <v>0.9641852199879466</v>
      </c>
      <c r="K12172" s="50">
        <v>685449</v>
      </c>
    </row>
    <row r="12173" spans="1:11" x14ac:dyDescent="0.3">
      <c r="A12173" s="51" t="str">
        <f t="shared" si="196"/>
        <v>SHL.DE</v>
      </c>
      <c r="B12173" s="52" t="s">
        <v>134</v>
      </c>
      <c r="C12173" s="50" t="s">
        <v>1554</v>
      </c>
      <c r="D12173" s="50">
        <f>DAX__2019_2020__33[[#This Row],[Open]]*(DAX__2019_2020__33[[#This Row],[Adj Close]]/DAX__2019_2020__33[[#This Row],[Close]])</f>
        <v>35.964622859362684</v>
      </c>
      <c r="E12173" s="50" t="s">
        <v>17364</v>
      </c>
      <c r="F12173" s="50" t="s">
        <v>1990</v>
      </c>
      <c r="G12173" s="50" t="s">
        <v>17358</v>
      </c>
      <c r="H12173" s="50" t="s">
        <v>27050</v>
      </c>
      <c r="I12173" s="50">
        <f>(DAX__2019_2020__33[[#This Row],[Adj Close]]-DAX__2019_2020__33[[#This Row],[Adj Open]])/DAX__2019_2020__33[[#This Row],[Adj Open]]</f>
        <v>-1.3206550100195572E-3</v>
      </c>
      <c r="J12173" s="50">
        <f>DAX__2019_2020__33[[#This Row],[Adj Close]]-DAX__2019_2020__33[[#This Row],[Adj Open]]</f>
        <v>-4.7496859362681221E-2</v>
      </c>
      <c r="K12173" s="50">
        <v>497542</v>
      </c>
    </row>
    <row r="12174" spans="1:11" x14ac:dyDescent="0.3">
      <c r="A12174" s="51" t="str">
        <f t="shared" si="196"/>
        <v>SHL.DE</v>
      </c>
      <c r="B12174" s="52" t="s">
        <v>135</v>
      </c>
      <c r="C12174" s="50" t="s">
        <v>1201</v>
      </c>
      <c r="D12174" s="50">
        <f>DAX__2019_2020__33[[#This Row],[Open]]*(DAX__2019_2020__33[[#This Row],[Adj Close]]/DAX__2019_2020__33[[#This Row],[Close]])</f>
        <v>36.050117437671304</v>
      </c>
      <c r="E12174" s="50" t="s">
        <v>17354</v>
      </c>
      <c r="F12174" s="50" t="s">
        <v>17359</v>
      </c>
      <c r="G12174" s="50" t="s">
        <v>20534</v>
      </c>
      <c r="H12174" s="50" t="s">
        <v>27051</v>
      </c>
      <c r="I12174" s="50">
        <f>(DAX__2019_2020__33[[#This Row],[Adj Close]]-DAX__2019_2020__33[[#This Row],[Adj Open]])/DAX__2019_2020__33[[#This Row],[Adj Open]]</f>
        <v>-1.0540447680094977E-3</v>
      </c>
      <c r="J12174" s="50">
        <f>DAX__2019_2020__33[[#This Row],[Adj Close]]-DAX__2019_2020__33[[#This Row],[Adj Open]]</f>
        <v>-3.7998437671305396E-2</v>
      </c>
      <c r="K12174" s="50">
        <v>803802</v>
      </c>
    </row>
    <row r="12175" spans="1:11" x14ac:dyDescent="0.3">
      <c r="A12175" s="51" t="str">
        <f t="shared" si="196"/>
        <v>SHL.DE</v>
      </c>
      <c r="B12175" s="52" t="s">
        <v>136</v>
      </c>
      <c r="C12175" s="50" t="s">
        <v>27052</v>
      </c>
      <c r="D12175" s="50">
        <f>DAX__2019_2020__33[[#This Row],[Open]]*(DAX__2019_2020__33[[#This Row],[Adj Close]]/DAX__2019_2020__33[[#This Row],[Close]])</f>
        <v>36.178351873293117</v>
      </c>
      <c r="E12175" s="50" t="s">
        <v>27053</v>
      </c>
      <c r="F12175" s="50" t="s">
        <v>27054</v>
      </c>
      <c r="G12175" s="50" t="s">
        <v>17393</v>
      </c>
      <c r="H12175" s="50" t="s">
        <v>27055</v>
      </c>
      <c r="I12175" s="50">
        <f>(DAX__2019_2020__33[[#This Row],[Adj Close]]-DAX__2019_2020__33[[#This Row],[Adj Open]])/DAX__2019_2020__33[[#This Row],[Adj Open]]</f>
        <v>-3.8072733046415827E-3</v>
      </c>
      <c r="J12175" s="50">
        <f>DAX__2019_2020__33[[#This Row],[Adj Close]]-DAX__2019_2020__33[[#This Row],[Adj Open]]</f>
        <v>-0.13774087329311868</v>
      </c>
      <c r="K12175" s="50">
        <v>398811</v>
      </c>
    </row>
    <row r="12176" spans="1:11" x14ac:dyDescent="0.3">
      <c r="A12176" s="51" t="str">
        <f t="shared" si="196"/>
        <v>SHL.DE</v>
      </c>
      <c r="B12176" s="52" t="s">
        <v>137</v>
      </c>
      <c r="C12176" s="50" t="s">
        <v>27056</v>
      </c>
      <c r="D12176" s="50">
        <f>DAX__2019_2020__33[[#This Row],[Open]]*(DAX__2019_2020__33[[#This Row],[Adj Close]]/DAX__2019_2020__33[[#This Row],[Close]])</f>
        <v>36.064367399772536</v>
      </c>
      <c r="E12176" s="50" t="s">
        <v>1551</v>
      </c>
      <c r="F12176" s="50" t="s">
        <v>20514</v>
      </c>
      <c r="G12176" s="50" t="s">
        <v>17441</v>
      </c>
      <c r="H12176" s="50" t="s">
        <v>27057</v>
      </c>
      <c r="I12176" s="50">
        <f>(DAX__2019_2020__33[[#This Row],[Adj Close]]-DAX__2019_2020__33[[#This Row],[Adj Open]])/DAX__2019_2020__33[[#This Row],[Adj Open]]</f>
        <v>1.1457974450151365E-2</v>
      </c>
      <c r="J12176" s="50">
        <f>DAX__2019_2020__33[[#This Row],[Adj Close]]-DAX__2019_2020__33[[#This Row],[Adj Open]]</f>
        <v>0.41322460022746554</v>
      </c>
      <c r="K12176" s="50">
        <v>543004</v>
      </c>
    </row>
    <row r="12177" spans="1:11" x14ac:dyDescent="0.3">
      <c r="A12177" s="51" t="str">
        <f t="shared" si="196"/>
        <v>SHL.DE</v>
      </c>
      <c r="B12177" s="52" t="s">
        <v>138</v>
      </c>
      <c r="C12177" s="50" t="s">
        <v>1194</v>
      </c>
      <c r="D12177" s="50">
        <f>DAX__2019_2020__33[[#This Row],[Open]]*(DAX__2019_2020__33[[#This Row],[Adj Close]]/DAX__2019_2020__33[[#This Row],[Close]])</f>
        <v>36.363592493900036</v>
      </c>
      <c r="E12177" s="50" t="s">
        <v>17418</v>
      </c>
      <c r="F12177" s="50" t="s">
        <v>27058</v>
      </c>
      <c r="G12177" s="50" t="s">
        <v>27059</v>
      </c>
      <c r="H12177" s="50" t="s">
        <v>27060</v>
      </c>
      <c r="I12177" s="50">
        <f>(DAX__2019_2020__33[[#This Row],[Adj Close]]-DAX__2019_2020__33[[#This Row],[Adj Open]])/DAX__2019_2020__33[[#This Row],[Adj Open]]</f>
        <v>2.2205590966708271E-3</v>
      </c>
      <c r="J12177" s="50">
        <f>DAX__2019_2020__33[[#This Row],[Adj Close]]-DAX__2019_2020__33[[#This Row],[Adj Open]]</f>
        <v>8.0747506099960731E-2</v>
      </c>
      <c r="K12177" s="50">
        <v>421666</v>
      </c>
    </row>
    <row r="12178" spans="1:11" x14ac:dyDescent="0.3">
      <c r="A12178" s="51" t="str">
        <f t="shared" si="196"/>
        <v>SHL.DE</v>
      </c>
      <c r="B12178" s="52" t="s">
        <v>139</v>
      </c>
      <c r="C12178" s="50" t="s">
        <v>27061</v>
      </c>
      <c r="D12178" s="50">
        <f>DAX__2019_2020__33[[#This Row],[Open]]*(DAX__2019_2020__33[[#This Row],[Adj Close]]/DAX__2019_2020__33[[#This Row],[Close]])</f>
        <v>36.311344765565607</v>
      </c>
      <c r="E12178" s="50" t="s">
        <v>17444</v>
      </c>
      <c r="F12178" s="50" t="s">
        <v>20439</v>
      </c>
      <c r="G12178" s="50" t="s">
        <v>1205</v>
      </c>
      <c r="H12178" s="50" t="s">
        <v>27062</v>
      </c>
      <c r="I12178" s="50">
        <f>(DAX__2019_2020__33[[#This Row],[Adj Close]]-DAX__2019_2020__33[[#This Row],[Adj Open]])/DAX__2019_2020__33[[#This Row],[Adj Open]]</f>
        <v>1.9620929738177577E-3</v>
      </c>
      <c r="J12178" s="50">
        <f>DAX__2019_2020__33[[#This Row],[Adj Close]]-DAX__2019_2020__33[[#This Row],[Adj Open]]</f>
        <v>7.1246234434390487E-2</v>
      </c>
      <c r="K12178" s="50">
        <v>325132</v>
      </c>
    </row>
    <row r="12179" spans="1:11" x14ac:dyDescent="0.3">
      <c r="A12179" s="51" t="str">
        <f t="shared" si="196"/>
        <v>SHL.DE</v>
      </c>
      <c r="B12179" s="52" t="s">
        <v>140</v>
      </c>
      <c r="C12179" s="50" t="s">
        <v>8202</v>
      </c>
      <c r="D12179" s="50">
        <f>DAX__2019_2020__33[[#This Row],[Open]]*(DAX__2019_2020__33[[#This Row],[Adj Close]]/DAX__2019_2020__33[[#This Row],[Close]])</f>
        <v>36.572583226666673</v>
      </c>
      <c r="E12179" s="50" t="s">
        <v>8202</v>
      </c>
      <c r="F12179" s="50" t="s">
        <v>27063</v>
      </c>
      <c r="G12179" s="50" t="s">
        <v>20256</v>
      </c>
      <c r="H12179" s="50" t="s">
        <v>27064</v>
      </c>
      <c r="I12179" s="50">
        <f>(DAX__2019_2020__33[[#This Row],[Adj Close]]-DAX__2019_2020__33[[#This Row],[Adj Open]])/DAX__2019_2020__33[[#This Row],[Adj Open]]</f>
        <v>-2.5974025974026052E-2</v>
      </c>
      <c r="J12179" s="50">
        <f>DAX__2019_2020__33[[#This Row],[Adj Close]]-DAX__2019_2020__33[[#This Row],[Adj Open]]</f>
        <v>-0.94993722666666969</v>
      </c>
      <c r="K12179" s="50">
        <v>571318</v>
      </c>
    </row>
    <row r="12180" spans="1:11" x14ac:dyDescent="0.3">
      <c r="A12180" s="51" t="str">
        <f t="shared" si="196"/>
        <v>SHL.DE</v>
      </c>
      <c r="B12180" s="52" t="s">
        <v>141</v>
      </c>
      <c r="C12180" s="50" t="s">
        <v>27065</v>
      </c>
      <c r="D12180" s="50">
        <f>DAX__2019_2020__33[[#This Row],[Open]]*(DAX__2019_2020__33[[#This Row],[Adj Close]]/DAX__2019_2020__33[[#This Row],[Close]])</f>
        <v>35.394655507995431</v>
      </c>
      <c r="E12180" s="50" t="s">
        <v>27066</v>
      </c>
      <c r="F12180" s="50" t="s">
        <v>27067</v>
      </c>
      <c r="G12180" s="50" t="s">
        <v>27068</v>
      </c>
      <c r="H12180" s="50" t="s">
        <v>27069</v>
      </c>
      <c r="I12180" s="50">
        <f>(DAX__2019_2020__33[[#This Row],[Adj Close]]-DAX__2019_2020__33[[#This Row],[Adj Open]])/DAX__2019_2020__33[[#This Row],[Adj Open]]</f>
        <v>1.4761407126215919E-3</v>
      </c>
      <c r="J12180" s="50">
        <f>DAX__2019_2020__33[[#This Row],[Adj Close]]-DAX__2019_2020__33[[#This Row],[Adj Open]]</f>
        <v>5.224749200456813E-2</v>
      </c>
      <c r="K12180" s="50">
        <v>373108</v>
      </c>
    </row>
    <row r="12181" spans="1:11" x14ac:dyDescent="0.3">
      <c r="A12181" s="51" t="str">
        <f t="shared" si="196"/>
        <v>SHL.DE</v>
      </c>
      <c r="B12181" s="52" t="s">
        <v>142</v>
      </c>
      <c r="C12181" s="50" t="s">
        <v>27070</v>
      </c>
      <c r="D12181" s="50">
        <f>DAX__2019_2020__33[[#This Row],[Open]]*(DAX__2019_2020__33[[#This Row],[Adj Close]]/DAX__2019_2020__33[[#This Row],[Close]])</f>
        <v>35.475404451589775</v>
      </c>
      <c r="E12181" s="50" t="s">
        <v>1201</v>
      </c>
      <c r="F12181" s="50" t="s">
        <v>27071</v>
      </c>
      <c r="G12181" s="50" t="s">
        <v>27072</v>
      </c>
      <c r="H12181" s="50" t="s">
        <v>27073</v>
      </c>
      <c r="I12181" s="50">
        <f>(DAX__2019_2020__33[[#This Row],[Adj Close]]-DAX__2019_2020__33[[#This Row],[Adj Open]])/DAX__2019_2020__33[[#This Row],[Adj Open]]</f>
        <v>6.1587894990281786E-3</v>
      </c>
      <c r="J12181" s="50">
        <f>DAX__2019_2020__33[[#This Row],[Adj Close]]-DAX__2019_2020__33[[#This Row],[Adj Open]]</f>
        <v>0.2184855484102286</v>
      </c>
      <c r="K12181" s="50">
        <v>564520</v>
      </c>
    </row>
    <row r="12182" spans="1:11" x14ac:dyDescent="0.3">
      <c r="A12182" s="51" t="str">
        <f t="shared" si="196"/>
        <v>SHL.DE</v>
      </c>
      <c r="B12182" s="52" t="s">
        <v>143</v>
      </c>
      <c r="C12182" s="50" t="s">
        <v>27074</v>
      </c>
      <c r="D12182" s="50">
        <f>DAX__2019_2020__33[[#This Row],[Open]]*(DAX__2019_2020__33[[#This Row],[Adj Close]]/DAX__2019_2020__33[[#This Row],[Close]])</f>
        <v>35.646395537161176</v>
      </c>
      <c r="E12182" s="50" t="s">
        <v>1541</v>
      </c>
      <c r="F12182" s="50" t="s">
        <v>27075</v>
      </c>
      <c r="G12182" s="50" t="s">
        <v>20842</v>
      </c>
      <c r="H12182" s="50" t="s">
        <v>27076</v>
      </c>
      <c r="I12182" s="50">
        <f>(DAX__2019_2020__33[[#This Row],[Adj Close]]-DAX__2019_2020__33[[#This Row],[Adj Open]])/DAX__2019_2020__33[[#This Row],[Adj Open]]</f>
        <v>-1.5856148388746404E-2</v>
      </c>
      <c r="J12182" s="50">
        <f>DAX__2019_2020__33[[#This Row],[Adj Close]]-DAX__2019_2020__33[[#This Row],[Adj Open]]</f>
        <v>-0.5652145371611752</v>
      </c>
      <c r="K12182" s="50">
        <v>572629</v>
      </c>
    </row>
    <row r="12183" spans="1:11" x14ac:dyDescent="0.3">
      <c r="A12183" s="51" t="str">
        <f t="shared" si="196"/>
        <v>SHL.DE</v>
      </c>
      <c r="B12183" s="52" t="s">
        <v>144</v>
      </c>
      <c r="C12183" s="50" t="s">
        <v>20541</v>
      </c>
      <c r="D12183" s="50">
        <f>DAX__2019_2020__33[[#This Row],[Open]]*(DAX__2019_2020__33[[#This Row],[Adj Close]]/DAX__2019_2020__33[[#This Row],[Close]])</f>
        <v>35.147673514592327</v>
      </c>
      <c r="E12183" s="50" t="s">
        <v>27077</v>
      </c>
      <c r="F12183" s="50" t="s">
        <v>27029</v>
      </c>
      <c r="G12183" s="50" t="s">
        <v>27078</v>
      </c>
      <c r="H12183" s="50" t="s">
        <v>27079</v>
      </c>
      <c r="I12183" s="50">
        <f>(DAX__2019_2020__33[[#This Row],[Adj Close]]-DAX__2019_2020__33[[#This Row],[Adj Open]])/DAX__2019_2020__33[[#This Row],[Adj Open]]</f>
        <v>-8.7838108108108624E-3</v>
      </c>
      <c r="J12183" s="50">
        <f>DAX__2019_2020__33[[#This Row],[Adj Close]]-DAX__2019_2020__33[[#This Row],[Adj Open]]</f>
        <v>-0.3087305145923267</v>
      </c>
      <c r="K12183" s="50">
        <v>614281</v>
      </c>
    </row>
    <row r="12184" spans="1:11" x14ac:dyDescent="0.3">
      <c r="A12184" s="51" t="str">
        <f t="shared" si="196"/>
        <v>SHL.DE</v>
      </c>
      <c r="B12184" s="52" t="s">
        <v>145</v>
      </c>
      <c r="C12184" s="50" t="s">
        <v>20539</v>
      </c>
      <c r="D12184" s="50">
        <f>DAX__2019_2020__33[[#This Row],[Open]]*(DAX__2019_2020__33[[#This Row],[Adj Close]]/DAX__2019_2020__33[[#This Row],[Close]])</f>
        <v>35.005180071583041</v>
      </c>
      <c r="E12184" s="50" t="s">
        <v>1891</v>
      </c>
      <c r="F12184" s="50" t="s">
        <v>27080</v>
      </c>
      <c r="G12184" s="50" t="s">
        <v>27081</v>
      </c>
      <c r="H12184" s="50" t="s">
        <v>27082</v>
      </c>
      <c r="I12184" s="50">
        <f>(DAX__2019_2020__33[[#This Row],[Adj Close]]-DAX__2019_2020__33[[#This Row],[Adj Open]])/DAX__2019_2020__33[[#This Row],[Adj Open]]</f>
        <v>8.1412216087501151E-3</v>
      </c>
      <c r="J12184" s="50">
        <f>DAX__2019_2020__33[[#This Row],[Adj Close]]-DAX__2019_2020__33[[#This Row],[Adj Open]]</f>
        <v>0.28498492841696077</v>
      </c>
      <c r="K12184" s="50">
        <v>595831</v>
      </c>
    </row>
    <row r="12185" spans="1:11" x14ac:dyDescent="0.3">
      <c r="A12185" s="51" t="str">
        <f t="shared" si="196"/>
        <v>SHL.DE</v>
      </c>
      <c r="B12185" s="52" t="s">
        <v>146</v>
      </c>
      <c r="C12185" s="50" t="s">
        <v>1587</v>
      </c>
      <c r="D12185" s="50">
        <f>DAX__2019_2020__33[[#This Row],[Open]]*(DAX__2019_2020__33[[#This Row],[Adj Close]]/DAX__2019_2020__33[[#This Row],[Close]])</f>
        <v>35.176171808601964</v>
      </c>
      <c r="E12185" s="50" t="s">
        <v>17410</v>
      </c>
      <c r="F12185" s="50" t="s">
        <v>1587</v>
      </c>
      <c r="G12185" s="50" t="s">
        <v>17375</v>
      </c>
      <c r="H12185" s="50" t="s">
        <v>27083</v>
      </c>
      <c r="I12185" s="50">
        <f>(DAX__2019_2020__33[[#This Row],[Adj Close]]-DAX__2019_2020__33[[#This Row],[Adj Open]])/DAX__2019_2020__33[[#This Row],[Adj Open]]</f>
        <v>1.6203133032761028E-2</v>
      </c>
      <c r="J12185" s="50">
        <f>DAX__2019_2020__33[[#This Row],[Adj Close]]-DAX__2019_2020__33[[#This Row],[Adj Open]]</f>
        <v>0.56996419139803578</v>
      </c>
      <c r="K12185" s="50">
        <v>550072</v>
      </c>
    </row>
    <row r="12186" spans="1:11" x14ac:dyDescent="0.3">
      <c r="A12186" s="51" t="str">
        <f t="shared" ref="A12186:A12249" si="197">"SHL.DE"</f>
        <v>SHL.DE</v>
      </c>
      <c r="B12186" s="52" t="s">
        <v>147</v>
      </c>
      <c r="C12186" s="50" t="s">
        <v>2068</v>
      </c>
      <c r="D12186" s="50">
        <f>DAX__2019_2020__33[[#This Row],[Open]]*(DAX__2019_2020__33[[#This Row],[Adj Close]]/DAX__2019_2020__33[[#This Row],[Close]])</f>
        <v>35.736638140873566</v>
      </c>
      <c r="E12186" s="50" t="s">
        <v>2068</v>
      </c>
      <c r="F12186" s="50" t="s">
        <v>20842</v>
      </c>
      <c r="G12186" s="50" t="s">
        <v>20541</v>
      </c>
      <c r="H12186" s="50" t="s">
        <v>27084</v>
      </c>
      <c r="I12186" s="50">
        <f>(DAX__2019_2020__33[[#This Row],[Adj Close]]-DAX__2019_2020__33[[#This Row],[Adj Open]])/DAX__2019_2020__33[[#This Row],[Adj Open]]</f>
        <v>-1.6480569284438303E-2</v>
      </c>
      <c r="J12186" s="50">
        <f>DAX__2019_2020__33[[#This Row],[Adj Close]]-DAX__2019_2020__33[[#This Row],[Adj Open]]</f>
        <v>-0.58896014087356718</v>
      </c>
      <c r="K12186" s="50">
        <v>591410</v>
      </c>
    </row>
    <row r="12187" spans="1:11" x14ac:dyDescent="0.3">
      <c r="A12187" s="51" t="str">
        <f t="shared" si="197"/>
        <v>SHL.DE</v>
      </c>
      <c r="B12187" s="52" t="s">
        <v>148</v>
      </c>
      <c r="C12187" s="50" t="s">
        <v>26909</v>
      </c>
      <c r="D12187" s="50">
        <f>DAX__2019_2020__33[[#This Row],[Open]]*(DAX__2019_2020__33[[#This Row],[Adj Close]]/DAX__2019_2020__33[[#This Row],[Close]])</f>
        <v>35.233169707016607</v>
      </c>
      <c r="E12187" s="50" t="s">
        <v>2064</v>
      </c>
      <c r="F12187" s="50" t="s">
        <v>1884</v>
      </c>
      <c r="G12187" s="50" t="s">
        <v>27085</v>
      </c>
      <c r="H12187" s="50" t="s">
        <v>27086</v>
      </c>
      <c r="I12187" s="50">
        <f>(DAX__2019_2020__33[[#This Row],[Adj Close]]-DAX__2019_2020__33[[#This Row],[Adj Open]])/DAX__2019_2020__33[[#This Row],[Adj Open]]</f>
        <v>6.7403612833647937E-3</v>
      </c>
      <c r="J12187" s="50">
        <f>DAX__2019_2020__33[[#This Row],[Adj Close]]-DAX__2019_2020__33[[#This Row],[Adj Open]]</f>
        <v>0.23748429298339602</v>
      </c>
      <c r="K12187" s="50">
        <v>478716</v>
      </c>
    </row>
    <row r="12188" spans="1:11" x14ac:dyDescent="0.3">
      <c r="A12188" s="51" t="str">
        <f t="shared" si="197"/>
        <v>SHL.DE</v>
      </c>
      <c r="B12188" s="52" t="s">
        <v>149</v>
      </c>
      <c r="C12188" s="50" t="s">
        <v>1200</v>
      </c>
      <c r="D12188" s="50">
        <f>DAX__2019_2020__33[[#This Row],[Open]]*(DAX__2019_2020__33[[#This Row],[Adj Close]]/DAX__2019_2020__33[[#This Row],[Close]])</f>
        <v>35.432657122581872</v>
      </c>
      <c r="E12188" s="50" t="s">
        <v>27085</v>
      </c>
      <c r="F12188" s="50" t="s">
        <v>20506</v>
      </c>
      <c r="G12188" s="50" t="s">
        <v>27087</v>
      </c>
      <c r="H12188" s="50" t="s">
        <v>27088</v>
      </c>
      <c r="I12188" s="50">
        <f>(DAX__2019_2020__33[[#This Row],[Adj Close]]-DAX__2019_2020__33[[#This Row],[Adj Open]])/DAX__2019_2020__33[[#This Row],[Adj Open]]</f>
        <v>-1.6621957550186625E-2</v>
      </c>
      <c r="J12188" s="50">
        <f>DAX__2019_2020__33[[#This Row],[Adj Close]]-DAX__2019_2020__33[[#This Row],[Adj Open]]</f>
        <v>-0.58896012258187369</v>
      </c>
      <c r="K12188" s="50">
        <v>442724</v>
      </c>
    </row>
    <row r="12189" spans="1:11" x14ac:dyDescent="0.3">
      <c r="A12189" s="51" t="str">
        <f t="shared" si="197"/>
        <v>SHL.DE</v>
      </c>
      <c r="B12189" s="52" t="s">
        <v>150</v>
      </c>
      <c r="C12189" s="50" t="s">
        <v>17342</v>
      </c>
      <c r="D12189" s="50">
        <f>DAX__2019_2020__33[[#This Row],[Open]]*(DAX__2019_2020__33[[#This Row],[Adj Close]]/DAX__2019_2020__33[[#This Row],[Close]])</f>
        <v>34.986186554782662</v>
      </c>
      <c r="E12189" s="50" t="s">
        <v>2069</v>
      </c>
      <c r="F12189" s="50" t="s">
        <v>17344</v>
      </c>
      <c r="G12189" s="50" t="s">
        <v>20461</v>
      </c>
      <c r="H12189" s="50" t="s">
        <v>27089</v>
      </c>
      <c r="I12189" s="50">
        <f>(DAX__2019_2020__33[[#This Row],[Adj Close]]-DAX__2019_2020__33[[#This Row],[Adj Open]])/DAX__2019_2020__33[[#This Row],[Adj Open]]</f>
        <v>-7.0595163149868318E-3</v>
      </c>
      <c r="J12189" s="50">
        <f>DAX__2019_2020__33[[#This Row],[Adj Close]]-DAX__2019_2020__33[[#This Row],[Adj Open]]</f>
        <v>-0.24698555478266115</v>
      </c>
      <c r="K12189" s="50">
        <v>456260</v>
      </c>
    </row>
    <row r="12190" spans="1:11" x14ac:dyDescent="0.3">
      <c r="A12190" s="51" t="str">
        <f t="shared" si="197"/>
        <v>SHL.DE</v>
      </c>
      <c r="B12190" s="52" t="s">
        <v>151</v>
      </c>
      <c r="C12190" s="50" t="s">
        <v>27090</v>
      </c>
      <c r="D12190" s="50">
        <f>DAX__2019_2020__33[[#This Row],[Open]]*(DAX__2019_2020__33[[#This Row],[Adj Close]]/DAX__2019_2020__33[[#This Row],[Close]])</f>
        <v>34.625211968944583</v>
      </c>
      <c r="E12190" s="50" t="s">
        <v>20539</v>
      </c>
      <c r="F12190" s="50" t="s">
        <v>27091</v>
      </c>
      <c r="G12190" s="50" t="s">
        <v>20539</v>
      </c>
      <c r="H12190" s="50" t="s">
        <v>27092</v>
      </c>
      <c r="I12190" s="50">
        <f>(DAX__2019_2020__33[[#This Row],[Adj Close]]-DAX__2019_2020__33[[#This Row],[Adj Open]])/DAX__2019_2020__33[[#This Row],[Adj Open]]</f>
        <v>1.0973854294270143E-2</v>
      </c>
      <c r="J12190" s="50">
        <f>DAX__2019_2020__33[[#This Row],[Adj Close]]-DAX__2019_2020__33[[#This Row],[Adj Open]]</f>
        <v>0.37997203105541644</v>
      </c>
      <c r="K12190" s="50">
        <v>469278</v>
      </c>
    </row>
    <row r="12191" spans="1:11" x14ac:dyDescent="0.3">
      <c r="A12191" s="51" t="str">
        <f t="shared" si="197"/>
        <v>SHL.DE</v>
      </c>
      <c r="B12191" s="52" t="s">
        <v>152</v>
      </c>
      <c r="C12191" s="50" t="s">
        <v>17332</v>
      </c>
      <c r="D12191" s="50">
        <f>DAX__2019_2020__33[[#This Row],[Open]]*(DAX__2019_2020__33[[#This Row],[Adj Close]]/DAX__2019_2020__33[[#This Row],[Close]])</f>
        <v>34.815197658437363</v>
      </c>
      <c r="E12191" s="50" t="s">
        <v>21486</v>
      </c>
      <c r="F12191" s="50" t="s">
        <v>17332</v>
      </c>
      <c r="G12191" s="50" t="s">
        <v>1999</v>
      </c>
      <c r="H12191" s="50" t="s">
        <v>27093</v>
      </c>
      <c r="I12191" s="50">
        <f>(DAX__2019_2020__33[[#This Row],[Adj Close]]-DAX__2019_2020__33[[#This Row],[Adj Open]])/DAX__2019_2020__33[[#This Row],[Adj Open]]</f>
        <v>2.4556615303867814E-3</v>
      </c>
      <c r="J12191" s="50">
        <f>DAX__2019_2020__33[[#This Row],[Adj Close]]-DAX__2019_2020__33[[#This Row],[Adj Open]]</f>
        <v>8.5494341562636578E-2</v>
      </c>
      <c r="K12191" s="50">
        <v>480559</v>
      </c>
    </row>
    <row r="12192" spans="1:11" x14ac:dyDescent="0.3">
      <c r="A12192" s="51" t="str">
        <f t="shared" si="197"/>
        <v>SHL.DE</v>
      </c>
      <c r="B12192" s="52" t="s">
        <v>153</v>
      </c>
      <c r="C12192" s="50" t="s">
        <v>27087</v>
      </c>
      <c r="D12192" s="50">
        <f>DAX__2019_2020__33[[#This Row],[Open]]*(DAX__2019_2020__33[[#This Row],[Adj Close]]/DAX__2019_2020__33[[#This Row],[Close]])</f>
        <v>34.843692692159145</v>
      </c>
      <c r="E12192" s="50" t="s">
        <v>1891</v>
      </c>
      <c r="F12192" s="50" t="s">
        <v>21493</v>
      </c>
      <c r="G12192" s="50" t="s">
        <v>2060</v>
      </c>
      <c r="H12192" s="50" t="s">
        <v>27094</v>
      </c>
      <c r="I12192" s="50">
        <f>(DAX__2019_2020__33[[#This Row],[Adj Close]]-DAX__2019_2020__33[[#This Row],[Adj Open]])/DAX__2019_2020__33[[#This Row],[Adj Open]]</f>
        <v>1.6357660850599632E-2</v>
      </c>
      <c r="J12192" s="50">
        <f>DAX__2019_2020__33[[#This Row],[Adj Close]]-DAX__2019_2020__33[[#This Row],[Adj Open]]</f>
        <v>0.56996130784085608</v>
      </c>
      <c r="K12192" s="50">
        <v>562454</v>
      </c>
    </row>
    <row r="12193" spans="1:11" x14ac:dyDescent="0.3">
      <c r="A12193" s="51" t="str">
        <f t="shared" si="197"/>
        <v>SHL.DE</v>
      </c>
      <c r="B12193" s="52" t="s">
        <v>154</v>
      </c>
      <c r="C12193" s="50" t="s">
        <v>20274</v>
      </c>
      <c r="D12193" s="50">
        <f>DAX__2019_2020__33[[#This Row],[Open]]*(DAX__2019_2020__33[[#This Row],[Adj Close]]/DAX__2019_2020__33[[#This Row],[Close]])</f>
        <v>35.337666654783092</v>
      </c>
      <c r="E12193" s="50" t="s">
        <v>17353</v>
      </c>
      <c r="F12193" s="50" t="s">
        <v>17342</v>
      </c>
      <c r="G12193" s="50" t="s">
        <v>17349</v>
      </c>
      <c r="H12193" s="50" t="s">
        <v>27095</v>
      </c>
      <c r="I12193" s="50">
        <f>(DAX__2019_2020__33[[#This Row],[Adj Close]]-DAX__2019_2020__33[[#This Row],[Adj Open]])/DAX__2019_2020__33[[#This Row],[Adj Open]]</f>
        <v>5.9138976904866102E-3</v>
      </c>
      <c r="J12193" s="50">
        <f>DAX__2019_2020__33[[#This Row],[Adj Close]]-DAX__2019_2020__33[[#This Row],[Adj Open]]</f>
        <v>0.20898334521690742</v>
      </c>
      <c r="K12193" s="50">
        <v>590115</v>
      </c>
    </row>
    <row r="12194" spans="1:11" x14ac:dyDescent="0.3">
      <c r="A12194" s="51" t="str">
        <f t="shared" si="197"/>
        <v>SHL.DE</v>
      </c>
      <c r="B12194" s="52" t="s">
        <v>155</v>
      </c>
      <c r="C12194" s="50" t="s">
        <v>20256</v>
      </c>
      <c r="D12194" s="50">
        <f>DAX__2019_2020__33[[#This Row],[Open]]*(DAX__2019_2020__33[[#This Row],[Adj Close]]/DAX__2019_2020__33[[#This Row],[Close]])</f>
        <v>35.622644537391338</v>
      </c>
      <c r="E12194" s="50" t="s">
        <v>17366</v>
      </c>
      <c r="F12194" s="50" t="s">
        <v>27085</v>
      </c>
      <c r="G12194" s="50" t="s">
        <v>20530</v>
      </c>
      <c r="H12194" s="50" t="s">
        <v>27096</v>
      </c>
      <c r="I12194" s="50">
        <f>(DAX__2019_2020__33[[#This Row],[Adj Close]]-DAX__2019_2020__33[[#This Row],[Adj Open]])/DAX__2019_2020__33[[#This Row],[Adj Open]]</f>
        <v>7.4666399999999055E-3</v>
      </c>
      <c r="J12194" s="50">
        <f>DAX__2019_2020__33[[#This Row],[Adj Close]]-DAX__2019_2020__33[[#This Row],[Adj Open]]</f>
        <v>0.26598146260866429</v>
      </c>
      <c r="K12194" s="50">
        <v>537488</v>
      </c>
    </row>
    <row r="12195" spans="1:11" x14ac:dyDescent="0.3">
      <c r="A12195" s="51" t="str">
        <f t="shared" si="197"/>
        <v>SHL.DE</v>
      </c>
      <c r="B12195" s="52" t="s">
        <v>156</v>
      </c>
      <c r="C12195" s="50" t="s">
        <v>17364</v>
      </c>
      <c r="D12195" s="50">
        <f>DAX__2019_2020__33[[#This Row],[Open]]*(DAX__2019_2020__33[[#This Row],[Adj Close]]/DAX__2019_2020__33[[#This Row],[Close]])</f>
        <v>36.002619219676504</v>
      </c>
      <c r="E12195" s="50" t="s">
        <v>20543</v>
      </c>
      <c r="F12195" s="50" t="s">
        <v>17375</v>
      </c>
      <c r="G12195" s="50" t="s">
        <v>20543</v>
      </c>
      <c r="H12195" s="50" t="s">
        <v>27097</v>
      </c>
      <c r="I12195" s="50">
        <f>(DAX__2019_2020__33[[#This Row],[Adj Close]]-DAX__2019_2020__33[[#This Row],[Adj Open]])/DAX__2019_2020__33[[#This Row],[Adj Open]]</f>
        <v>1.3984115357038774E-2</v>
      </c>
      <c r="J12195" s="50">
        <f>DAX__2019_2020__33[[#This Row],[Adj Close]]-DAX__2019_2020__33[[#This Row],[Adj Open]]</f>
        <v>0.50346478032349751</v>
      </c>
      <c r="K12195" s="50">
        <v>671312</v>
      </c>
    </row>
    <row r="12196" spans="1:11" x14ac:dyDescent="0.3">
      <c r="A12196" s="51" t="str">
        <f t="shared" si="197"/>
        <v>SHL.DE</v>
      </c>
      <c r="B12196" s="52" t="s">
        <v>157</v>
      </c>
      <c r="C12196" s="50" t="s">
        <v>8202</v>
      </c>
      <c r="D12196" s="50">
        <f>DAX__2019_2020__33[[#This Row],[Open]]*(DAX__2019_2020__33[[#This Row],[Adj Close]]/DAX__2019_2020__33[[#This Row],[Close]])</f>
        <v>36.572579460366647</v>
      </c>
      <c r="E12196" s="50" t="s">
        <v>1208</v>
      </c>
      <c r="F12196" s="50" t="s">
        <v>17420</v>
      </c>
      <c r="G12196" s="50" t="s">
        <v>17523</v>
      </c>
      <c r="H12196" s="50" t="s">
        <v>27098</v>
      </c>
      <c r="I12196" s="50">
        <f>(DAX__2019_2020__33[[#This Row],[Adj Close]]-DAX__2019_2020__33[[#This Row],[Adj Open]])/DAX__2019_2020__33[[#This Row],[Adj Open]]</f>
        <v>5.9740259740258877E-3</v>
      </c>
      <c r="J12196" s="50">
        <f>DAX__2019_2020__33[[#This Row],[Adj Close]]-DAX__2019_2020__33[[#This Row],[Adj Open]]</f>
        <v>0.21848553963335604</v>
      </c>
      <c r="K12196" s="50">
        <v>552505</v>
      </c>
    </row>
    <row r="12197" spans="1:11" x14ac:dyDescent="0.3">
      <c r="A12197" s="51" t="str">
        <f t="shared" si="197"/>
        <v>SHL.DE</v>
      </c>
      <c r="B12197" s="52" t="s">
        <v>158</v>
      </c>
      <c r="C12197" s="50" t="s">
        <v>17441</v>
      </c>
      <c r="D12197" s="50">
        <f>DAX__2019_2020__33[[#This Row],[Open]]*(DAX__2019_2020__33[[#This Row],[Adj Close]]/DAX__2019_2020__33[[#This Row],[Close]])</f>
        <v>36.477588426574343</v>
      </c>
      <c r="E12197" s="50" t="s">
        <v>1527</v>
      </c>
      <c r="F12197" s="50" t="s">
        <v>27099</v>
      </c>
      <c r="G12197" s="50" t="s">
        <v>2062</v>
      </c>
      <c r="H12197" s="50" t="s">
        <v>27100</v>
      </c>
      <c r="I12197" s="50">
        <f>(DAX__2019_2020__33[[#This Row],[Adj Close]]-DAX__2019_2020__33[[#This Row],[Adj Open]])/DAX__2019_2020__33[[#This Row],[Adj Open]]</f>
        <v>-2.2135493638776507E-2</v>
      </c>
      <c r="J12197" s="50">
        <f>DAX__2019_2020__33[[#This Row],[Adj Close]]-DAX__2019_2020__33[[#This Row],[Adj Open]]</f>
        <v>-0.80744942657434393</v>
      </c>
      <c r="K12197" s="50">
        <v>511054</v>
      </c>
    </row>
    <row r="12198" spans="1:11" x14ac:dyDescent="0.3">
      <c r="A12198" s="51" t="str">
        <f t="shared" si="197"/>
        <v>SHL.DE</v>
      </c>
      <c r="B12198" s="52" t="s">
        <v>159</v>
      </c>
      <c r="C12198" s="50" t="s">
        <v>1589</v>
      </c>
      <c r="D12198" s="50">
        <f>DAX__2019_2020__33[[#This Row],[Open]]*(DAX__2019_2020__33[[#This Row],[Adj Close]]/DAX__2019_2020__33[[#This Row],[Close]])</f>
        <v>35.717636760541502</v>
      </c>
      <c r="E12198" s="50" t="s">
        <v>11573</v>
      </c>
      <c r="F12198" s="50" t="s">
        <v>2022</v>
      </c>
      <c r="G12198" s="50" t="s">
        <v>20259</v>
      </c>
      <c r="H12198" s="50" t="s">
        <v>27101</v>
      </c>
      <c r="I12198" s="50">
        <f>(DAX__2019_2020__33[[#This Row],[Adj Close]]-DAX__2019_2020__33[[#This Row],[Adj Open]])/DAX__2019_2020__33[[#This Row],[Adj Open]]</f>
        <v>-2.5531889655951504E-2</v>
      </c>
      <c r="J12198" s="50">
        <f>DAX__2019_2020__33[[#This Row],[Adj Close]]-DAX__2019_2020__33[[#This Row],[Adj Open]]</f>
        <v>-0.9119387605415028</v>
      </c>
      <c r="K12198" s="50">
        <v>655448</v>
      </c>
    </row>
    <row r="12199" spans="1:11" x14ac:dyDescent="0.3">
      <c r="A12199" s="51" t="str">
        <f t="shared" si="197"/>
        <v>SHL.DE</v>
      </c>
      <c r="B12199" s="52" t="s">
        <v>160</v>
      </c>
      <c r="C12199" s="50" t="s">
        <v>1886</v>
      </c>
      <c r="D12199" s="50">
        <f>DAX__2019_2020__33[[#This Row],[Open]]*(DAX__2019_2020__33[[#This Row],[Adj Close]]/DAX__2019_2020__33[[#This Row],[Close]])</f>
        <v>34.967186891407941</v>
      </c>
      <c r="E12199" s="50" t="s">
        <v>11573</v>
      </c>
      <c r="F12199" s="50" t="s">
        <v>20198</v>
      </c>
      <c r="G12199" s="50" t="s">
        <v>17347</v>
      </c>
      <c r="H12199" s="50" t="s">
        <v>27102</v>
      </c>
      <c r="I12199" s="50">
        <f>(DAX__2019_2020__33[[#This Row],[Adj Close]]-DAX__2019_2020__33[[#This Row],[Adj Open]])/DAX__2019_2020__33[[#This Row],[Adj Open]]</f>
        <v>1.9831566970074196E-2</v>
      </c>
      <c r="J12199" s="50">
        <f>DAX__2019_2020__33[[#This Row],[Adj Close]]-DAX__2019_2020__33[[#This Row],[Adj Open]]</f>
        <v>0.69345410859205714</v>
      </c>
      <c r="K12199" s="50">
        <v>677025</v>
      </c>
    </row>
    <row r="12200" spans="1:11" x14ac:dyDescent="0.3">
      <c r="A12200" s="51" t="str">
        <f t="shared" si="197"/>
        <v>SHL.DE</v>
      </c>
      <c r="B12200" s="52" t="s">
        <v>161</v>
      </c>
      <c r="C12200" s="50" t="s">
        <v>20527</v>
      </c>
      <c r="D12200" s="50">
        <f>DAX__2019_2020__33[[#This Row],[Open]]*(DAX__2019_2020__33[[#This Row],[Adj Close]]/DAX__2019_2020__33[[#This Row],[Close]])</f>
        <v>35.698641056184947</v>
      </c>
      <c r="E12200" s="50" t="s">
        <v>17393</v>
      </c>
      <c r="F12200" s="50" t="s">
        <v>1891</v>
      </c>
      <c r="G12200" s="50" t="s">
        <v>1589</v>
      </c>
      <c r="H12200" s="50" t="s">
        <v>27103</v>
      </c>
      <c r="I12200" s="50">
        <f>(DAX__2019_2020__33[[#This Row],[Adj Close]]-DAX__2019_2020__33[[#This Row],[Adj Open]])/DAX__2019_2020__33[[#This Row],[Adj Open]]</f>
        <v>5.3209150973440513E-4</v>
      </c>
      <c r="J12200" s="50">
        <f>DAX__2019_2020__33[[#This Row],[Adj Close]]-DAX__2019_2020__33[[#This Row],[Adj Open]]</f>
        <v>1.8994943815052068E-2</v>
      </c>
      <c r="K12200" s="50">
        <v>627453</v>
      </c>
    </row>
    <row r="12201" spans="1:11" x14ac:dyDescent="0.3">
      <c r="A12201" s="51" t="str">
        <f t="shared" si="197"/>
        <v>SHL.DE</v>
      </c>
      <c r="B12201" s="52" t="s">
        <v>162</v>
      </c>
      <c r="C12201" s="50" t="s">
        <v>20192</v>
      </c>
      <c r="D12201" s="50">
        <f>DAX__2019_2020__33[[#This Row],[Open]]*(DAX__2019_2020__33[[#This Row],[Adj Close]]/DAX__2019_2020__33[[#This Row],[Close]])</f>
        <v>35.451655473401239</v>
      </c>
      <c r="E12201" s="50" t="s">
        <v>27099</v>
      </c>
      <c r="F12201" s="50" t="s">
        <v>27067</v>
      </c>
      <c r="G12201" s="50" t="s">
        <v>20516</v>
      </c>
      <c r="H12201" s="50" t="s">
        <v>27104</v>
      </c>
      <c r="I12201" s="50">
        <f>(DAX__2019_2020__33[[#This Row],[Adj Close]]-DAX__2019_2020__33[[#This Row],[Adj Open]])/DAX__2019_2020__33[[#This Row],[Adj Open]]</f>
        <v>4.0193193997857066E-3</v>
      </c>
      <c r="J12201" s="50">
        <f>DAX__2019_2020__33[[#This Row],[Adj Close]]-DAX__2019_2020__33[[#This Row],[Adj Open]]</f>
        <v>0.14249152659876074</v>
      </c>
      <c r="K12201" s="50">
        <v>339201</v>
      </c>
    </row>
    <row r="12202" spans="1:11" x14ac:dyDescent="0.3">
      <c r="A12202" s="51" t="str">
        <f t="shared" si="197"/>
        <v>SHL.DE</v>
      </c>
      <c r="B12202" s="52" t="s">
        <v>163</v>
      </c>
      <c r="C12202" s="50" t="s">
        <v>20513</v>
      </c>
      <c r="D12202" s="50">
        <f>DAX__2019_2020__33[[#This Row],[Open]]*(DAX__2019_2020__33[[#This Row],[Adj Close]]/DAX__2019_2020__33[[#This Row],[Close]])</f>
        <v>35.499152088275331</v>
      </c>
      <c r="E12202" s="50" t="s">
        <v>17410</v>
      </c>
      <c r="F12202" s="50" t="s">
        <v>20513</v>
      </c>
      <c r="G12202" s="50" t="s">
        <v>17410</v>
      </c>
      <c r="H12202" s="50" t="s">
        <v>27105</v>
      </c>
      <c r="I12202" s="50">
        <f>(DAX__2019_2020__33[[#This Row],[Adj Close]]-DAX__2019_2020__33[[#This Row],[Adj Open]])/DAX__2019_2020__33[[#This Row],[Adj Open]]</f>
        <v>1.6590928996278533E-2</v>
      </c>
      <c r="J12202" s="50">
        <f>DAX__2019_2020__33[[#This Row],[Adj Close]]-DAX__2019_2020__33[[#This Row],[Adj Open]]</f>
        <v>0.58896391172466878</v>
      </c>
      <c r="K12202" s="50">
        <v>404149</v>
      </c>
    </row>
    <row r="12203" spans="1:11" x14ac:dyDescent="0.3">
      <c r="A12203" s="51" t="str">
        <f t="shared" si="197"/>
        <v>SHL.DE</v>
      </c>
      <c r="B12203" s="52" t="s">
        <v>164</v>
      </c>
      <c r="C12203" s="50" t="s">
        <v>1201</v>
      </c>
      <c r="D12203" s="50">
        <f>DAX__2019_2020__33[[#This Row],[Open]]*(DAX__2019_2020__33[[#This Row],[Adj Close]]/DAX__2019_2020__33[[#This Row],[Close]])</f>
        <v>36.05011765208976</v>
      </c>
      <c r="E12203" s="50" t="s">
        <v>1536</v>
      </c>
      <c r="F12203" s="50" t="s">
        <v>17366</v>
      </c>
      <c r="G12203" s="50" t="s">
        <v>17496</v>
      </c>
      <c r="H12203" s="50" t="s">
        <v>27106</v>
      </c>
      <c r="I12203" s="50">
        <f>(DAX__2019_2020__33[[#This Row],[Adj Close]]-DAX__2019_2020__33[[#This Row],[Adj Open]])/DAX__2019_2020__33[[#This Row],[Adj Open]]</f>
        <v>2.3715414394850313E-3</v>
      </c>
      <c r="J12203" s="50">
        <f>DAX__2019_2020__33[[#This Row],[Adj Close]]-DAX__2019_2020__33[[#This Row],[Adj Open]]</f>
        <v>8.5494347910241686E-2</v>
      </c>
      <c r="K12203" s="50">
        <v>387927</v>
      </c>
    </row>
    <row r="12204" spans="1:11" x14ac:dyDescent="0.3">
      <c r="A12204" s="51" t="str">
        <f t="shared" si="197"/>
        <v>SHL.DE</v>
      </c>
      <c r="B12204" s="52" t="s">
        <v>165</v>
      </c>
      <c r="C12204" s="50" t="s">
        <v>17393</v>
      </c>
      <c r="D12204" s="50">
        <f>DAX__2019_2020__33[[#This Row],[Open]]*(DAX__2019_2020__33[[#This Row],[Adj Close]]/DAX__2019_2020__33[[#This Row],[Close]])</f>
        <v>36.040615076890816</v>
      </c>
      <c r="E12204" s="50" t="s">
        <v>1536</v>
      </c>
      <c r="F12204" s="50" t="s">
        <v>20420</v>
      </c>
      <c r="G12204" s="50" t="s">
        <v>17403</v>
      </c>
      <c r="H12204" s="50" t="s">
        <v>27107</v>
      </c>
      <c r="I12204" s="50">
        <f>(DAX__2019_2020__33[[#This Row],[Adj Close]]-DAX__2019_2020__33[[#This Row],[Adj Open]])/DAX__2019_2020__33[[#This Row],[Adj Open]]</f>
        <v>2.1086189274808226E-3</v>
      </c>
      <c r="J12204" s="50">
        <f>DAX__2019_2020__33[[#This Row],[Adj Close]]-DAX__2019_2020__33[[#This Row],[Adj Open]]</f>
        <v>7.5995923109182684E-2</v>
      </c>
      <c r="K12204" s="50">
        <v>490670</v>
      </c>
    </row>
    <row r="12205" spans="1:11" x14ac:dyDescent="0.3">
      <c r="A12205" s="51" t="str">
        <f t="shared" si="197"/>
        <v>SHL.DE</v>
      </c>
      <c r="B12205" s="52" t="s">
        <v>166</v>
      </c>
      <c r="C12205" s="50" t="s">
        <v>17399</v>
      </c>
      <c r="D12205" s="50">
        <f>DAX__2019_2020__33[[#This Row],[Open]]*(DAX__2019_2020__33[[#This Row],[Adj Close]]/DAX__2019_2020__33[[#This Row],[Close]])</f>
        <v>36.097610278145694</v>
      </c>
      <c r="E12205" s="50" t="s">
        <v>17523</v>
      </c>
      <c r="F12205" s="50" t="s">
        <v>8189</v>
      </c>
      <c r="G12205" s="50" t="s">
        <v>27108</v>
      </c>
      <c r="H12205" s="50" t="s">
        <v>27109</v>
      </c>
      <c r="I12205" s="50">
        <f>(DAX__2019_2020__33[[#This Row],[Adj Close]]-DAX__2019_2020__33[[#This Row],[Adj Open]])/DAX__2019_2020__33[[#This Row],[Adj Open]]</f>
        <v>-6.5789473684209985E-3</v>
      </c>
      <c r="J12205" s="50">
        <f>DAX__2019_2020__33[[#This Row],[Adj Close]]-DAX__2019_2020__33[[#This Row],[Adj Open]]</f>
        <v>-0.23748427814569339</v>
      </c>
      <c r="K12205" s="50">
        <v>734776</v>
      </c>
    </row>
    <row r="12206" spans="1:11" x14ac:dyDescent="0.3">
      <c r="A12206" s="51" t="str">
        <f t="shared" si="197"/>
        <v>SHL.DE</v>
      </c>
      <c r="B12206" s="52" t="s">
        <v>167</v>
      </c>
      <c r="C12206" s="50" t="s">
        <v>2065</v>
      </c>
      <c r="D12206" s="50">
        <f>DAX__2019_2020__33[[#This Row],[Open]]*(DAX__2019_2020__33[[#This Row],[Adj Close]]/DAX__2019_2020__33[[#This Row],[Close]])</f>
        <v>35.527650341339331</v>
      </c>
      <c r="E12206" s="50" t="s">
        <v>20286</v>
      </c>
      <c r="F12206" s="50" t="s">
        <v>17430</v>
      </c>
      <c r="G12206" s="50" t="s">
        <v>20286</v>
      </c>
      <c r="H12206" s="50" t="s">
        <v>27110</v>
      </c>
      <c r="I12206" s="50">
        <f>(DAX__2019_2020__33[[#This Row],[Adj Close]]-DAX__2019_2020__33[[#This Row],[Adj Open]])/DAX__2019_2020__33[[#This Row],[Adj Open]]</f>
        <v>8.2886893963268655E-3</v>
      </c>
      <c r="J12206" s="50">
        <f>DAX__2019_2020__33[[#This Row],[Adj Close]]-DAX__2019_2020__33[[#This Row],[Adj Open]]</f>
        <v>0.29447765866066788</v>
      </c>
      <c r="K12206" s="50">
        <v>377001</v>
      </c>
    </row>
    <row r="12207" spans="1:11" x14ac:dyDescent="0.3">
      <c r="A12207" s="51" t="str">
        <f t="shared" si="197"/>
        <v>SHL.DE</v>
      </c>
      <c r="B12207" s="52" t="s">
        <v>168</v>
      </c>
      <c r="C12207" s="50" t="s">
        <v>11568</v>
      </c>
      <c r="D12207" s="50">
        <f>DAX__2019_2020__33[[#This Row],[Open]]*(DAX__2019_2020__33[[#This Row],[Adj Close]]/DAX__2019_2020__33[[#This Row],[Close]])</f>
        <v>34.957688089828821</v>
      </c>
      <c r="E12207" s="50" t="s">
        <v>2012</v>
      </c>
      <c r="F12207" s="50" t="s">
        <v>1981</v>
      </c>
      <c r="G12207" s="50" t="s">
        <v>20539</v>
      </c>
      <c r="H12207" s="50" t="s">
        <v>27092</v>
      </c>
      <c r="I12207" s="50">
        <f>(DAX__2019_2020__33[[#This Row],[Adj Close]]-DAX__2019_2020__33[[#This Row],[Adj Open]])/DAX__2019_2020__33[[#This Row],[Adj Open]]</f>
        <v>1.3586685151813055E-3</v>
      </c>
      <c r="J12207" s="50">
        <f>DAX__2019_2020__33[[#This Row],[Adj Close]]-DAX__2019_2020__33[[#This Row],[Adj Open]]</f>
        <v>4.7495910171178934E-2</v>
      </c>
      <c r="K12207" s="50">
        <v>414512</v>
      </c>
    </row>
    <row r="12208" spans="1:11" x14ac:dyDescent="0.3">
      <c r="A12208" s="51" t="str">
        <f t="shared" si="197"/>
        <v>SHL.DE</v>
      </c>
      <c r="B12208" s="52" t="s">
        <v>169</v>
      </c>
      <c r="C12208" s="50" t="s">
        <v>2021</v>
      </c>
      <c r="D12208" s="50">
        <f>DAX__2019_2020__33[[#This Row],[Open]]*(DAX__2019_2020__33[[#This Row],[Adj Close]]/DAX__2019_2020__33[[#This Row],[Close]])</f>
        <v>35.185674261453677</v>
      </c>
      <c r="E12208" s="50" t="s">
        <v>21486</v>
      </c>
      <c r="F12208" s="50" t="s">
        <v>20262</v>
      </c>
      <c r="G12208" s="50" t="s">
        <v>1874</v>
      </c>
      <c r="H12208" s="50" t="s">
        <v>27111</v>
      </c>
      <c r="I12208" s="50">
        <f>(DAX__2019_2020__33[[#This Row],[Adj Close]]-DAX__2019_2020__33[[#This Row],[Adj Open]])/DAX__2019_2020__33[[#This Row],[Adj Open]]</f>
        <v>-7.559476037810901E-3</v>
      </c>
      <c r="J12208" s="50">
        <f>DAX__2019_2020__33[[#This Row],[Adj Close]]-DAX__2019_2020__33[[#This Row],[Adj Open]]</f>
        <v>-0.26598526145367885</v>
      </c>
      <c r="K12208" s="50">
        <v>481148</v>
      </c>
    </row>
    <row r="12209" spans="1:11" x14ac:dyDescent="0.3">
      <c r="A12209" s="51" t="str">
        <f t="shared" si="197"/>
        <v>SHL.DE</v>
      </c>
      <c r="B12209" s="52" t="s">
        <v>170</v>
      </c>
      <c r="C12209" s="50" t="s">
        <v>21523</v>
      </c>
      <c r="D12209" s="50">
        <f>DAX__2019_2020__33[[#This Row],[Open]]*(DAX__2019_2020__33[[#This Row],[Adj Close]]/DAX__2019_2020__33[[#This Row],[Close]])</f>
        <v>34.824695952902658</v>
      </c>
      <c r="E12209" s="50" t="s">
        <v>21522</v>
      </c>
      <c r="F12209" s="50" t="s">
        <v>20275</v>
      </c>
      <c r="G12209" s="50" t="s">
        <v>20284</v>
      </c>
      <c r="H12209" s="50" t="s">
        <v>27112</v>
      </c>
      <c r="I12209" s="50">
        <f>(DAX__2019_2020__33[[#This Row],[Adj Close]]-DAX__2019_2020__33[[#This Row],[Adj Open]])/DAX__2019_2020__33[[#This Row],[Adj Open]]</f>
        <v>1.3911565739225407E-2</v>
      </c>
      <c r="J12209" s="50">
        <f>DAX__2019_2020__33[[#This Row],[Adj Close]]-DAX__2019_2020__33[[#This Row],[Adj Open]]</f>
        <v>0.48446604709734231</v>
      </c>
      <c r="K12209" s="50">
        <v>597478</v>
      </c>
    </row>
    <row r="12210" spans="1:11" x14ac:dyDescent="0.3">
      <c r="A12210" s="51" t="str">
        <f t="shared" si="197"/>
        <v>SHL.DE</v>
      </c>
      <c r="B12210" s="52" t="s">
        <v>171</v>
      </c>
      <c r="C12210" s="50" t="s">
        <v>2003</v>
      </c>
      <c r="D12210" s="50">
        <f>DAX__2019_2020__33[[#This Row],[Open]]*(DAX__2019_2020__33[[#This Row],[Adj Close]]/DAX__2019_2020__33[[#This Row],[Close]])</f>
        <v>35.090678800770249</v>
      </c>
      <c r="E12210" s="50" t="s">
        <v>21497</v>
      </c>
      <c r="F12210" s="50" t="s">
        <v>27113</v>
      </c>
      <c r="G12210" s="50" t="s">
        <v>2002</v>
      </c>
      <c r="H12210" s="50" t="s">
        <v>27114</v>
      </c>
      <c r="I12210" s="50">
        <f>(DAX__2019_2020__33[[#This Row],[Adj Close]]-DAX__2019_2020__33[[#This Row],[Adj Open]])/DAX__2019_2020__33[[#This Row],[Adj Open]]</f>
        <v>-1.7325392997438994E-2</v>
      </c>
      <c r="J12210" s="50">
        <f>DAX__2019_2020__33[[#This Row],[Adj Close]]-DAX__2019_2020__33[[#This Row],[Adj Open]]</f>
        <v>-0.60795980077024581</v>
      </c>
      <c r="K12210" s="50">
        <v>467129</v>
      </c>
    </row>
    <row r="12211" spans="1:11" x14ac:dyDescent="0.3">
      <c r="A12211" s="51" t="str">
        <f t="shared" si="197"/>
        <v>SHL.DE</v>
      </c>
      <c r="B12211" s="52" t="s">
        <v>172</v>
      </c>
      <c r="C12211" s="50" t="s">
        <v>21488</v>
      </c>
      <c r="D12211" s="50">
        <f>DAX__2019_2020__33[[#This Row],[Open]]*(DAX__2019_2020__33[[#This Row],[Adj Close]]/DAX__2019_2020__33[[#This Row],[Close]])</f>
        <v>34.710705825163224</v>
      </c>
      <c r="E12211" s="50" t="s">
        <v>21485</v>
      </c>
      <c r="F12211" s="50" t="s">
        <v>27091</v>
      </c>
      <c r="G12211" s="50" t="s">
        <v>2002</v>
      </c>
      <c r="H12211" s="50" t="s">
        <v>27114</v>
      </c>
      <c r="I12211" s="50">
        <f>(DAX__2019_2020__33[[#This Row],[Adj Close]]-DAX__2019_2020__33[[#This Row],[Adj Open]])/DAX__2019_2020__33[[#This Row],[Adj Open]]</f>
        <v>-6.5681990539628796E-3</v>
      </c>
      <c r="J12211" s="50">
        <f>DAX__2019_2020__33[[#This Row],[Adj Close]]-DAX__2019_2020__33[[#This Row],[Adj Open]]</f>
        <v>-0.22798682516322089</v>
      </c>
      <c r="K12211" s="50">
        <v>366568</v>
      </c>
    </row>
    <row r="12212" spans="1:11" x14ac:dyDescent="0.3">
      <c r="A12212" s="51" t="str">
        <f t="shared" si="197"/>
        <v>SHL.DE</v>
      </c>
      <c r="B12212" s="52" t="s">
        <v>173</v>
      </c>
      <c r="C12212" s="50" t="s">
        <v>20268</v>
      </c>
      <c r="D12212" s="50">
        <f>DAX__2019_2020__33[[#This Row],[Open]]*(DAX__2019_2020__33[[#This Row],[Adj Close]]/DAX__2019_2020__33[[#This Row],[Close]])</f>
        <v>34.568215495970826</v>
      </c>
      <c r="E12212" s="50" t="s">
        <v>20538</v>
      </c>
      <c r="F12212" s="50" t="s">
        <v>26935</v>
      </c>
      <c r="G12212" s="50" t="s">
        <v>27115</v>
      </c>
      <c r="H12212" s="50" t="s">
        <v>27116</v>
      </c>
      <c r="I12212" s="50">
        <f>(DAX__2019_2020__33[[#This Row],[Adj Close]]-DAX__2019_2020__33[[#This Row],[Adj Open]])/DAX__2019_2020__33[[#This Row],[Adj Open]]</f>
        <v>-1.9510827686475177E-2</v>
      </c>
      <c r="J12212" s="50">
        <f>DAX__2019_2020__33[[#This Row],[Adj Close]]-DAX__2019_2020__33[[#This Row],[Adj Open]]</f>
        <v>-0.67445449597082785</v>
      </c>
      <c r="K12212" s="50">
        <v>774162</v>
      </c>
    </row>
    <row r="12213" spans="1:11" x14ac:dyDescent="0.3">
      <c r="A12213" s="51" t="str">
        <f t="shared" si="197"/>
        <v>SHL.DE</v>
      </c>
      <c r="B12213" s="52" t="s">
        <v>174</v>
      </c>
      <c r="C12213" s="50" t="s">
        <v>1870</v>
      </c>
      <c r="D12213" s="50">
        <f>DAX__2019_2020__33[[#This Row],[Open]]*(DAX__2019_2020__33[[#This Row],[Adj Close]]/DAX__2019_2020__33[[#This Row],[Close]])</f>
        <v>33.760767119842747</v>
      </c>
      <c r="E12213" s="50" t="s">
        <v>21499</v>
      </c>
      <c r="F12213" s="50" t="s">
        <v>26952</v>
      </c>
      <c r="G12213" s="50" t="s">
        <v>20203</v>
      </c>
      <c r="H12213" s="50" t="s">
        <v>27117</v>
      </c>
      <c r="I12213" s="50">
        <f>(DAX__2019_2020__33[[#This Row],[Adj Close]]-DAX__2019_2020__33[[#This Row],[Adj Open]])/DAX__2019_2020__33[[#This Row],[Adj Open]]</f>
        <v>1.3505880317786286E-2</v>
      </c>
      <c r="J12213" s="50">
        <f>DAX__2019_2020__33[[#This Row],[Adj Close]]-DAX__2019_2020__33[[#This Row],[Adj Open]]</f>
        <v>0.45596888015725057</v>
      </c>
      <c r="K12213" s="50">
        <v>433461</v>
      </c>
    </row>
    <row r="12214" spans="1:11" x14ac:dyDescent="0.3">
      <c r="A12214" s="51" t="str">
        <f t="shared" si="197"/>
        <v>SHL.DE</v>
      </c>
      <c r="B12214" s="52" t="s">
        <v>175</v>
      </c>
      <c r="C12214" s="50" t="s">
        <v>20197</v>
      </c>
      <c r="D12214" s="50">
        <f>DAX__2019_2020__33[[#This Row],[Open]]*(DAX__2019_2020__33[[#This Row],[Adj Close]]/DAX__2019_2020__33[[#This Row],[Close]])</f>
        <v>34.520716634890462</v>
      </c>
      <c r="E12214" s="50" t="s">
        <v>27087</v>
      </c>
      <c r="F12214" s="50" t="s">
        <v>1590</v>
      </c>
      <c r="G12214" s="50" t="s">
        <v>2023</v>
      </c>
      <c r="H12214" s="50" t="s">
        <v>27118</v>
      </c>
      <c r="I12214" s="50">
        <f>(DAX__2019_2020__33[[#This Row],[Adj Close]]-DAX__2019_2020__33[[#This Row],[Adj Open]])/DAX__2019_2020__33[[#This Row],[Adj Open]]</f>
        <v>9.080847550908008E-3</v>
      </c>
      <c r="J12214" s="50">
        <f>DAX__2019_2020__33[[#This Row],[Adj Close]]-DAX__2019_2020__33[[#This Row],[Adj Open]]</f>
        <v>0.31347736510953439</v>
      </c>
      <c r="K12214" s="50">
        <v>360391</v>
      </c>
    </row>
    <row r="12215" spans="1:11" x14ac:dyDescent="0.3">
      <c r="A12215" s="51" t="str">
        <f t="shared" si="197"/>
        <v>SHL.DE</v>
      </c>
      <c r="B12215" s="52" t="s">
        <v>176</v>
      </c>
      <c r="C12215" s="50" t="s">
        <v>20461</v>
      </c>
      <c r="D12215" s="50">
        <f>DAX__2019_2020__33[[#This Row],[Open]]*(DAX__2019_2020__33[[#This Row],[Adj Close]]/DAX__2019_2020__33[[#This Row],[Close]])</f>
        <v>34.739203400053952</v>
      </c>
      <c r="E12215" s="50" t="s">
        <v>20508</v>
      </c>
      <c r="F12215" s="50" t="s">
        <v>20461</v>
      </c>
      <c r="G12215" s="50" t="s">
        <v>20278</v>
      </c>
      <c r="H12215" s="50" t="s">
        <v>27119</v>
      </c>
      <c r="I12215" s="50">
        <f>(DAX__2019_2020__33[[#This Row],[Adj Close]]-DAX__2019_2020__33[[#This Row],[Adj Open]])/DAX__2019_2020__33[[#This Row],[Adj Open]]</f>
        <v>1.3672409078479551E-2</v>
      </c>
      <c r="J12215" s="50">
        <f>DAX__2019_2020__33[[#This Row],[Adj Close]]-DAX__2019_2020__33[[#This Row],[Adj Open]]</f>
        <v>0.47496859994604534</v>
      </c>
      <c r="K12215" s="50">
        <v>444077</v>
      </c>
    </row>
    <row r="12216" spans="1:11" x14ac:dyDescent="0.3">
      <c r="A12216" s="51" t="str">
        <f t="shared" si="197"/>
        <v>SHL.DE</v>
      </c>
      <c r="B12216" s="52" t="s">
        <v>177</v>
      </c>
      <c r="C12216" s="50" t="s">
        <v>2021</v>
      </c>
      <c r="D12216" s="50">
        <f>DAX__2019_2020__33[[#This Row],[Open]]*(DAX__2019_2020__33[[#This Row],[Adj Close]]/DAX__2019_2020__33[[#This Row],[Close]])</f>
        <v>35.185671244480716</v>
      </c>
      <c r="E12216" s="50" t="s">
        <v>17400</v>
      </c>
      <c r="F12216" s="50" t="s">
        <v>21481</v>
      </c>
      <c r="G12216" s="50" t="s">
        <v>1993</v>
      </c>
      <c r="H12216" s="50" t="s">
        <v>27120</v>
      </c>
      <c r="I12216" s="50">
        <f>(DAX__2019_2020__33[[#This Row],[Adj Close]]-DAX__2019_2020__33[[#This Row],[Adj Open]])/DAX__2019_2020__33[[#This Row],[Adj Open]]</f>
        <v>-3.7796705243068832E-3</v>
      </c>
      <c r="J12216" s="50">
        <f>DAX__2019_2020__33[[#This Row],[Adj Close]]-DAX__2019_2020__33[[#This Row],[Adj Open]]</f>
        <v>-0.13299024448071606</v>
      </c>
      <c r="K12216" s="50">
        <v>373465</v>
      </c>
    </row>
    <row r="12217" spans="1:11" x14ac:dyDescent="0.3">
      <c r="A12217" s="51" t="str">
        <f t="shared" si="197"/>
        <v>SHL.DE</v>
      </c>
      <c r="B12217" s="52" t="s">
        <v>178</v>
      </c>
      <c r="C12217" s="50" t="s">
        <v>20539</v>
      </c>
      <c r="D12217" s="50">
        <f>DAX__2019_2020__33[[#This Row],[Open]]*(DAX__2019_2020__33[[#This Row],[Adj Close]]/DAX__2019_2020__33[[#This Row],[Close]])</f>
        <v>35.005182985089128</v>
      </c>
      <c r="E12217" s="50" t="s">
        <v>20274</v>
      </c>
      <c r="F12217" s="50" t="s">
        <v>27121</v>
      </c>
      <c r="G12217" s="50" t="s">
        <v>2022</v>
      </c>
      <c r="H12217" s="50" t="s">
        <v>27122</v>
      </c>
      <c r="I12217" s="50">
        <f>(DAX__2019_2020__33[[#This Row],[Adj Close]]-DAX__2019_2020__33[[#This Row],[Adj Open]])/DAX__2019_2020__33[[#This Row],[Adj Open]]</f>
        <v>-1.1668928720158964E-2</v>
      </c>
      <c r="J12217" s="50">
        <f>DAX__2019_2020__33[[#This Row],[Adj Close]]-DAX__2019_2020__33[[#This Row],[Adj Open]]</f>
        <v>-0.40847298508912644</v>
      </c>
      <c r="K12217" s="50">
        <v>232388</v>
      </c>
    </row>
    <row r="12218" spans="1:11" x14ac:dyDescent="0.3">
      <c r="A12218" s="51" t="str">
        <f t="shared" si="197"/>
        <v>SHL.DE</v>
      </c>
      <c r="B12218" s="52" t="s">
        <v>179</v>
      </c>
      <c r="C12218" s="50" t="s">
        <v>27090</v>
      </c>
      <c r="D12218" s="50">
        <f>DAX__2019_2020__33[[#This Row],[Open]]*(DAX__2019_2020__33[[#This Row],[Adj Close]]/DAX__2019_2020__33[[#This Row],[Close]])</f>
        <v>34.625211618258788</v>
      </c>
      <c r="E12218" s="50" t="s">
        <v>20270</v>
      </c>
      <c r="F12218" s="50" t="s">
        <v>20821</v>
      </c>
      <c r="G12218" s="50" t="s">
        <v>20275</v>
      </c>
      <c r="H12218" s="50" t="s">
        <v>27123</v>
      </c>
      <c r="I12218" s="50">
        <f>(DAX__2019_2020__33[[#This Row],[Adj Close]]-DAX__2019_2020__33[[#This Row],[Adj Open]])/DAX__2019_2020__33[[#This Row],[Adj Open]]</f>
        <v>1.6460081852946948E-3</v>
      </c>
      <c r="J12218" s="50">
        <f>DAX__2019_2020__33[[#This Row],[Adj Close]]-DAX__2019_2020__33[[#This Row],[Adj Open]]</f>
        <v>5.6993381741214932E-2</v>
      </c>
      <c r="K12218" s="50">
        <v>284313</v>
      </c>
    </row>
    <row r="12219" spans="1:11" x14ac:dyDescent="0.3">
      <c r="A12219" s="51" t="str">
        <f t="shared" si="197"/>
        <v>SHL.DE</v>
      </c>
      <c r="B12219" s="52" t="s">
        <v>180</v>
      </c>
      <c r="C12219" s="50" t="s">
        <v>20820</v>
      </c>
      <c r="D12219" s="50">
        <f>DAX__2019_2020__33[[#This Row],[Open]]*(DAX__2019_2020__33[[#This Row],[Adj Close]]/DAX__2019_2020__33[[#This Row],[Close]])</f>
        <v>34.501718957092095</v>
      </c>
      <c r="E12219" s="50" t="s">
        <v>27124</v>
      </c>
      <c r="F12219" s="50" t="s">
        <v>27125</v>
      </c>
      <c r="G12219" s="50" t="s">
        <v>27126</v>
      </c>
      <c r="H12219" s="50" t="s">
        <v>27127</v>
      </c>
      <c r="I12219" s="50">
        <f>(DAX__2019_2020__33[[#This Row],[Adj Close]]-DAX__2019_2020__33[[#This Row],[Adj Open]])/DAX__2019_2020__33[[#This Row],[Adj Open]]</f>
        <v>7.4339207048459335E-3</v>
      </c>
      <c r="J12219" s="50">
        <f>DAX__2019_2020__33[[#This Row],[Adj Close]]-DAX__2019_2020__33[[#This Row],[Adj Open]]</f>
        <v>0.25648304290790236</v>
      </c>
      <c r="K12219" s="50">
        <v>292469</v>
      </c>
    </row>
    <row r="12220" spans="1:11" x14ac:dyDescent="0.3">
      <c r="A12220" s="51" t="str">
        <f t="shared" si="197"/>
        <v>SHL.DE</v>
      </c>
      <c r="B12220" s="52" t="s">
        <v>181</v>
      </c>
      <c r="C12220" s="50" t="s">
        <v>2014</v>
      </c>
      <c r="D12220" s="50">
        <f>DAX__2019_2020__33[[#This Row],[Open]]*(DAX__2019_2020__33[[#This Row],[Adj Close]]/DAX__2019_2020__33[[#This Row],[Close]])</f>
        <v>34.577717752056287</v>
      </c>
      <c r="E12220" s="50" t="s">
        <v>27128</v>
      </c>
      <c r="F12220" s="50" t="s">
        <v>20459</v>
      </c>
      <c r="G12220" s="50" t="s">
        <v>20459</v>
      </c>
      <c r="H12220" s="50" t="s">
        <v>27129</v>
      </c>
      <c r="I12220" s="50">
        <f>(DAX__2019_2020__33[[#This Row],[Adj Close]]-DAX__2019_2020__33[[#This Row],[Adj Open]])/DAX__2019_2020__33[[#This Row],[Adj Open]]</f>
        <v>-7.9670600018100259E-3</v>
      </c>
      <c r="J12220" s="50">
        <f>DAX__2019_2020__33[[#This Row],[Adj Close]]-DAX__2019_2020__33[[#This Row],[Adj Open]]</f>
        <v>-0.27548275205628414</v>
      </c>
      <c r="K12220" s="50">
        <v>382452</v>
      </c>
    </row>
    <row r="12221" spans="1:11" x14ac:dyDescent="0.3">
      <c r="A12221" s="51" t="str">
        <f t="shared" si="197"/>
        <v>SHL.DE</v>
      </c>
      <c r="B12221" s="52" t="s">
        <v>182</v>
      </c>
      <c r="C12221" s="50" t="s">
        <v>20268</v>
      </c>
      <c r="D12221" s="50">
        <f>DAX__2019_2020__33[[#This Row],[Open]]*(DAX__2019_2020__33[[#This Row],[Adj Close]]/DAX__2019_2020__33[[#This Row],[Close]])</f>
        <v>34.568215390933076</v>
      </c>
      <c r="E12221" s="50" t="s">
        <v>20262</v>
      </c>
      <c r="F12221" s="50" t="s">
        <v>26919</v>
      </c>
      <c r="G12221" s="50" t="s">
        <v>26919</v>
      </c>
      <c r="H12221" s="50" t="s">
        <v>27130</v>
      </c>
      <c r="I12221" s="50">
        <f>(DAX__2019_2020__33[[#This Row],[Adj Close]]-DAX__2019_2020__33[[#This Row],[Adj Open]])/DAX__2019_2020__33[[#This Row],[Adj Open]]</f>
        <v>-9.0683706806367406E-3</v>
      </c>
      <c r="J12221" s="50">
        <f>DAX__2019_2020__33[[#This Row],[Adj Close]]-DAX__2019_2020__33[[#This Row],[Adj Open]]</f>
        <v>-0.31347739093307325</v>
      </c>
      <c r="K12221" s="50">
        <v>572714</v>
      </c>
    </row>
    <row r="12222" spans="1:11" x14ac:dyDescent="0.3">
      <c r="A12222" s="51" t="str">
        <f t="shared" si="197"/>
        <v>SHL.DE</v>
      </c>
      <c r="B12222" s="52" t="s">
        <v>183</v>
      </c>
      <c r="C12222" s="50" t="s">
        <v>27014</v>
      </c>
      <c r="D12222" s="50">
        <f>DAX__2019_2020__33[[#This Row],[Open]]*(DAX__2019_2020__33[[#This Row],[Adj Close]]/DAX__2019_2020__33[[#This Row],[Close]])</f>
        <v>34.359226638203971</v>
      </c>
      <c r="E12222" s="50" t="s">
        <v>20538</v>
      </c>
      <c r="F12222" s="50" t="s">
        <v>1895</v>
      </c>
      <c r="G12222" s="50" t="s">
        <v>1981</v>
      </c>
      <c r="H12222" s="50" t="s">
        <v>27131</v>
      </c>
      <c r="I12222" s="50">
        <f>(DAX__2019_2020__33[[#This Row],[Adj Close]]-DAX__2019_2020__33[[#This Row],[Adj Open]])/DAX__2019_2020__33[[#This Row],[Adj Open]]</f>
        <v>-1.1058059776503499E-3</v>
      </c>
      <c r="J12222" s="50">
        <f>DAX__2019_2020__33[[#This Row],[Adj Close]]-DAX__2019_2020__33[[#This Row],[Adj Open]]</f>
        <v>-3.7994638203969089E-2</v>
      </c>
      <c r="K12222" s="50">
        <v>216992</v>
      </c>
    </row>
    <row r="12223" spans="1:11" x14ac:dyDescent="0.3">
      <c r="A12223" s="51" t="str">
        <f t="shared" si="197"/>
        <v>SHL.DE</v>
      </c>
      <c r="B12223" s="52" t="s">
        <v>184</v>
      </c>
      <c r="C12223" s="50" t="s">
        <v>1860</v>
      </c>
      <c r="D12223" s="50">
        <f>DAX__2019_2020__33[[#This Row],[Open]]*(DAX__2019_2020__33[[#This Row],[Adj Close]]/DAX__2019_2020__33[[#This Row],[Close]])</f>
        <v>34.150240624889292</v>
      </c>
      <c r="E12223" s="50" t="s">
        <v>20820</v>
      </c>
      <c r="F12223" s="50" t="s">
        <v>2034</v>
      </c>
      <c r="G12223" s="50" t="s">
        <v>2059</v>
      </c>
      <c r="H12223" s="50" t="s">
        <v>27132</v>
      </c>
      <c r="I12223" s="50">
        <f>(DAX__2019_2020__33[[#This Row],[Adj Close]]-DAX__2019_2020__33[[#This Row],[Adj Open]])/DAX__2019_2020__33[[#This Row],[Adj Open]]</f>
        <v>5.5633099982388256E-3</v>
      </c>
      <c r="J12223" s="50">
        <f>DAX__2019_2020__33[[#This Row],[Adj Close]]-DAX__2019_2020__33[[#This Row],[Adj Open]]</f>
        <v>0.18998837511070832</v>
      </c>
      <c r="K12223" s="50">
        <v>480308</v>
      </c>
    </row>
    <row r="12224" spans="1:11" x14ac:dyDescent="0.3">
      <c r="A12224" s="51" t="str">
        <f t="shared" si="197"/>
        <v>SHL.DE</v>
      </c>
      <c r="B12224" s="52" t="s">
        <v>185</v>
      </c>
      <c r="C12224" s="50" t="s">
        <v>1980</v>
      </c>
      <c r="D12224" s="50">
        <f>DAX__2019_2020__33[[#This Row],[Open]]*(DAX__2019_2020__33[[#This Row],[Adj Close]]/DAX__2019_2020__33[[#This Row],[Close]])</f>
        <v>34.064748990892831</v>
      </c>
      <c r="E12224" s="50" t="s">
        <v>27014</v>
      </c>
      <c r="F12224" s="50" t="s">
        <v>1611</v>
      </c>
      <c r="G12224" s="50" t="s">
        <v>17301</v>
      </c>
      <c r="H12224" s="50" t="s">
        <v>27133</v>
      </c>
      <c r="I12224" s="50">
        <f>(DAX__2019_2020__33[[#This Row],[Adj Close]]-DAX__2019_2020__33[[#This Row],[Adj Open]])/DAX__2019_2020__33[[#This Row],[Adj Open]]</f>
        <v>-1.9520384285544222E-2</v>
      </c>
      <c r="J12224" s="50">
        <f>DAX__2019_2020__33[[#This Row],[Adj Close]]-DAX__2019_2020__33[[#This Row],[Adj Open]]</f>
        <v>-0.66495699089283278</v>
      </c>
      <c r="K12224" s="50">
        <v>471094</v>
      </c>
    </row>
    <row r="12225" spans="1:11" x14ac:dyDescent="0.3">
      <c r="A12225" s="51" t="str">
        <f t="shared" si="197"/>
        <v>SHL.DE</v>
      </c>
      <c r="B12225" s="52" t="s">
        <v>186</v>
      </c>
      <c r="C12225" s="50" t="s">
        <v>1859</v>
      </c>
      <c r="D12225" s="50">
        <f>DAX__2019_2020__33[[#This Row],[Open]]*(DAX__2019_2020__33[[#This Row],[Adj Close]]/DAX__2019_2020__33[[#This Row],[Close]])</f>
        <v>33.59927409519419</v>
      </c>
      <c r="E12225" s="50" t="s">
        <v>20825</v>
      </c>
      <c r="F12225" s="50" t="s">
        <v>27134</v>
      </c>
      <c r="G12225" s="50" t="s">
        <v>20825</v>
      </c>
      <c r="H12225" s="50" t="s">
        <v>27135</v>
      </c>
      <c r="I12225" s="50">
        <f>(DAX__2019_2020__33[[#This Row],[Adj Close]]-DAX__2019_2020__33[[#This Row],[Adj Open]])/DAX__2019_2020__33[[#This Row],[Adj Open]]</f>
        <v>1.4135991352444211E-3</v>
      </c>
      <c r="J12225" s="50">
        <f>DAX__2019_2020__33[[#This Row],[Adj Close]]-DAX__2019_2020__33[[#This Row],[Adj Open]]</f>
        <v>4.7495904805806788E-2</v>
      </c>
      <c r="K12225" s="50">
        <v>165337</v>
      </c>
    </row>
    <row r="12226" spans="1:11" x14ac:dyDescent="0.3">
      <c r="A12226" s="51" t="str">
        <f t="shared" si="197"/>
        <v>SHL.DE</v>
      </c>
      <c r="B12226" s="52" t="s">
        <v>187</v>
      </c>
      <c r="C12226" s="50" t="s">
        <v>1871</v>
      </c>
      <c r="D12226" s="50">
        <f>DAX__2019_2020__33[[#This Row],[Open]]*(DAX__2019_2020__33[[#This Row],[Adj Close]]/DAX__2019_2020__33[[#This Row],[Close]])</f>
        <v>33.342793296268823</v>
      </c>
      <c r="E12226" s="50" t="s">
        <v>1598</v>
      </c>
      <c r="F12226" s="50" t="s">
        <v>1963</v>
      </c>
      <c r="G12226" s="50" t="s">
        <v>27136</v>
      </c>
      <c r="H12226" s="50" t="s">
        <v>27137</v>
      </c>
      <c r="I12226" s="50">
        <f>(DAX__2019_2020__33[[#This Row],[Adj Close]]-DAX__2019_2020__33[[#This Row],[Adj Open]])/DAX__2019_2020__33[[#This Row],[Adj Open]]</f>
        <v>-7.1225075283479671E-3</v>
      </c>
      <c r="J12226" s="50">
        <f>DAX__2019_2020__33[[#This Row],[Adj Close]]-DAX__2019_2020__33[[#This Row],[Adj Open]]</f>
        <v>-0.23748429626882483</v>
      </c>
      <c r="K12226" s="50">
        <v>351409</v>
      </c>
    </row>
    <row r="12227" spans="1:11" x14ac:dyDescent="0.3">
      <c r="A12227" s="51" t="str">
        <f t="shared" si="197"/>
        <v>SHL.DE</v>
      </c>
      <c r="B12227" s="52" t="s">
        <v>188</v>
      </c>
      <c r="C12227" s="50" t="s">
        <v>1953</v>
      </c>
      <c r="D12227" s="50">
        <f>DAX__2019_2020__33[[#This Row],[Open]]*(DAX__2019_2020__33[[#This Row],[Adj Close]]/DAX__2019_2020__33[[#This Row],[Close]])</f>
        <v>32.972317893729382</v>
      </c>
      <c r="E12227" s="50" t="s">
        <v>27138</v>
      </c>
      <c r="F12227" s="50" t="s">
        <v>1603</v>
      </c>
      <c r="G12227" s="50" t="s">
        <v>27138</v>
      </c>
      <c r="H12227" s="50" t="s">
        <v>27139</v>
      </c>
      <c r="I12227" s="50">
        <f>(DAX__2019_2020__33[[#This Row],[Adj Close]]-DAX__2019_2020__33[[#This Row],[Adj Open]])/DAX__2019_2020__33[[#This Row],[Adj Open]]</f>
        <v>3.3419764719670432E-2</v>
      </c>
      <c r="J12227" s="50">
        <f>DAX__2019_2020__33[[#This Row],[Adj Close]]-DAX__2019_2020__33[[#This Row],[Adj Open]]</f>
        <v>1.1019271062706153</v>
      </c>
      <c r="K12227" s="50">
        <v>507112</v>
      </c>
    </row>
    <row r="12228" spans="1:11" x14ac:dyDescent="0.3">
      <c r="A12228" s="51" t="str">
        <f t="shared" si="197"/>
        <v>SHL.DE</v>
      </c>
      <c r="B12228" s="52" t="s">
        <v>189</v>
      </c>
      <c r="C12228" s="50" t="s">
        <v>17331</v>
      </c>
      <c r="D12228" s="50">
        <f>DAX__2019_2020__33[[#This Row],[Open]]*(DAX__2019_2020__33[[#This Row],[Adj Close]]/DAX__2019_2020__33[[#This Row],[Close]])</f>
        <v>34.102746905621117</v>
      </c>
      <c r="E12228" s="50" t="s">
        <v>27140</v>
      </c>
      <c r="F12228" s="50" t="s">
        <v>27136</v>
      </c>
      <c r="G12228" s="50" t="s">
        <v>20839</v>
      </c>
      <c r="H12228" s="50" t="s">
        <v>27141</v>
      </c>
      <c r="I12228" s="50">
        <f>(DAX__2019_2020__33[[#This Row],[Adj Close]]-DAX__2019_2020__33[[#This Row],[Adj Open]])/DAX__2019_2020__33[[#This Row],[Adj Open]]</f>
        <v>-1.7270277589399776E-2</v>
      </c>
      <c r="J12228" s="50">
        <f>DAX__2019_2020__33[[#This Row],[Adj Close]]-DAX__2019_2020__33[[#This Row],[Adj Open]]</f>
        <v>-0.58896390562112089</v>
      </c>
      <c r="K12228" s="50">
        <v>662873</v>
      </c>
    </row>
    <row r="12229" spans="1:11" x14ac:dyDescent="0.3">
      <c r="A12229" s="51" t="str">
        <f t="shared" si="197"/>
        <v>SHL.DE</v>
      </c>
      <c r="B12229" s="52" t="s">
        <v>190</v>
      </c>
      <c r="C12229" s="50" t="s">
        <v>1930</v>
      </c>
      <c r="D12229" s="50">
        <f>DAX__2019_2020__33[[#This Row],[Open]]*(DAX__2019_2020__33[[#This Row],[Adj Close]]/DAX__2019_2020__33[[#This Row],[Close]])</f>
        <v>33.532780435216445</v>
      </c>
      <c r="E12229" s="50" t="s">
        <v>17309</v>
      </c>
      <c r="F12229" s="50" t="s">
        <v>1855</v>
      </c>
      <c r="G12229" s="50" t="s">
        <v>26948</v>
      </c>
      <c r="H12229" s="50" t="s">
        <v>27142</v>
      </c>
      <c r="I12229" s="50">
        <f>(DAX__2019_2020__33[[#This Row],[Adj Close]]-DAX__2019_2020__33[[#This Row],[Adj Open]])/DAX__2019_2020__33[[#This Row],[Adj Open]]</f>
        <v>2.8329462558908656E-3</v>
      </c>
      <c r="J12229" s="50">
        <f>DAX__2019_2020__33[[#This Row],[Adj Close]]-DAX__2019_2020__33[[#This Row],[Adj Open]]</f>
        <v>9.4996564783556892E-2</v>
      </c>
      <c r="K12229" s="50">
        <v>327369</v>
      </c>
    </row>
    <row r="12230" spans="1:11" x14ac:dyDescent="0.3">
      <c r="A12230" s="51" t="str">
        <f t="shared" si="197"/>
        <v>SHL.DE</v>
      </c>
      <c r="B12230" s="52" t="s">
        <v>191</v>
      </c>
      <c r="C12230" s="50" t="s">
        <v>27143</v>
      </c>
      <c r="D12230" s="50">
        <f>DAX__2019_2020__33[[#This Row],[Open]]*(DAX__2019_2020__33[[#This Row],[Adj Close]]/DAX__2019_2020__33[[#This Row],[Close]])</f>
        <v>33.78926471049693</v>
      </c>
      <c r="E12230" s="50" t="s">
        <v>17337</v>
      </c>
      <c r="F12230" s="50" t="s">
        <v>20825</v>
      </c>
      <c r="G12230" s="50" t="s">
        <v>27144</v>
      </c>
      <c r="H12230" s="50" t="s">
        <v>27145</v>
      </c>
      <c r="I12230" s="50">
        <f>(DAX__2019_2020__33[[#This Row],[Adj Close]]-DAX__2019_2020__33[[#This Row],[Adj Open]])/DAX__2019_2020__33[[#This Row],[Adj Open]]</f>
        <v>7.0283947146472193E-3</v>
      </c>
      <c r="J12230" s="50">
        <f>DAX__2019_2020__33[[#This Row],[Adj Close]]-DAX__2019_2020__33[[#This Row],[Adj Open]]</f>
        <v>0.23748428950307243</v>
      </c>
      <c r="K12230" s="50">
        <v>439312</v>
      </c>
    </row>
    <row r="12231" spans="1:11" x14ac:dyDescent="0.3">
      <c r="A12231" s="51" t="str">
        <f t="shared" si="197"/>
        <v>SHL.DE</v>
      </c>
      <c r="B12231" s="52" t="s">
        <v>192</v>
      </c>
      <c r="C12231" s="50" t="s">
        <v>27146</v>
      </c>
      <c r="D12231" s="50">
        <f>DAX__2019_2020__33[[#This Row],[Open]]*(DAX__2019_2020__33[[#This Row],[Adj Close]]/DAX__2019_2020__33[[#This Row],[Close]])</f>
        <v>34.188238847082637</v>
      </c>
      <c r="E12231" s="50" t="s">
        <v>21489</v>
      </c>
      <c r="F12231" s="50" t="s">
        <v>27019</v>
      </c>
      <c r="G12231" s="50" t="s">
        <v>20279</v>
      </c>
      <c r="H12231" s="50" t="s">
        <v>27147</v>
      </c>
      <c r="I12231" s="50">
        <f>(DAX__2019_2020__33[[#This Row],[Adj Close]]-DAX__2019_2020__33[[#This Row],[Adj Open]])/DAX__2019_2020__33[[#This Row],[Adj Open]]</f>
        <v>5.2791883701479988E-3</v>
      </c>
      <c r="J12231" s="50">
        <f>DAX__2019_2020__33[[#This Row],[Adj Close]]-DAX__2019_2020__33[[#This Row],[Adj Open]]</f>
        <v>0.1804861529173607</v>
      </c>
      <c r="K12231" s="50">
        <v>297094</v>
      </c>
    </row>
    <row r="12232" spans="1:11" x14ac:dyDescent="0.3">
      <c r="A12232" s="51" t="str">
        <f t="shared" si="197"/>
        <v>SHL.DE</v>
      </c>
      <c r="B12232" s="52" t="s">
        <v>193</v>
      </c>
      <c r="C12232" s="50" t="s">
        <v>20459</v>
      </c>
      <c r="D12232" s="50">
        <f>DAX__2019_2020__33[[#This Row],[Open]]*(DAX__2019_2020__33[[#This Row],[Adj Close]]/DAX__2019_2020__33[[#This Row],[Close]])</f>
        <v>34.302229576537059</v>
      </c>
      <c r="E12232" s="50" t="s">
        <v>27148</v>
      </c>
      <c r="F12232" s="50" t="s">
        <v>20459</v>
      </c>
      <c r="G12232" s="50" t="s">
        <v>27149</v>
      </c>
      <c r="H12232" s="50" t="s">
        <v>27150</v>
      </c>
      <c r="I12232" s="50">
        <f>(DAX__2019_2020__33[[#This Row],[Adj Close]]-DAX__2019_2020__33[[#This Row],[Adj Open]])/DAX__2019_2020__33[[#This Row],[Adj Open]]</f>
        <v>1.2184934583635175E-2</v>
      </c>
      <c r="J12232" s="50">
        <f>DAX__2019_2020__33[[#This Row],[Adj Close]]-DAX__2019_2020__33[[#This Row],[Adj Open]]</f>
        <v>0.41797042346293978</v>
      </c>
      <c r="K12232" s="50">
        <v>307394</v>
      </c>
    </row>
    <row r="12233" spans="1:11" x14ac:dyDescent="0.3">
      <c r="A12233" s="51" t="str">
        <f t="shared" si="197"/>
        <v>SHL.DE</v>
      </c>
      <c r="B12233" s="52" t="s">
        <v>194</v>
      </c>
      <c r="C12233" s="50" t="s">
        <v>20538</v>
      </c>
      <c r="D12233" s="50">
        <f>DAX__2019_2020__33[[#This Row],[Open]]*(DAX__2019_2020__33[[#This Row],[Adj Close]]/DAX__2019_2020__33[[#This Row],[Close]])</f>
        <v>34.587213833622769</v>
      </c>
      <c r="E12233" s="50" t="s">
        <v>21481</v>
      </c>
      <c r="F12233" s="50" t="s">
        <v>2002</v>
      </c>
      <c r="G12233" s="50" t="s">
        <v>21491</v>
      </c>
      <c r="H12233" s="50" t="s">
        <v>27151</v>
      </c>
      <c r="I12233" s="50">
        <f>(DAX__2019_2020__33[[#This Row],[Adj Close]]-DAX__2019_2020__33[[#This Row],[Adj Open]])/DAX__2019_2020__33[[#This Row],[Adj Open]]</f>
        <v>8.2392199945072392E-4</v>
      </c>
      <c r="J12233" s="50">
        <f>DAX__2019_2020__33[[#This Row],[Adj Close]]-DAX__2019_2020__33[[#This Row],[Adj Open]]</f>
        <v>2.8497166377228211E-2</v>
      </c>
      <c r="K12233" s="50">
        <v>277419</v>
      </c>
    </row>
    <row r="12234" spans="1:11" x14ac:dyDescent="0.3">
      <c r="A12234" s="51" t="str">
        <f t="shared" si="197"/>
        <v>SHL.DE</v>
      </c>
      <c r="B12234" s="52" t="s">
        <v>195</v>
      </c>
      <c r="C12234" s="50" t="s">
        <v>20268</v>
      </c>
      <c r="D12234" s="50">
        <f>DAX__2019_2020__33[[#This Row],[Open]]*(DAX__2019_2020__33[[#This Row],[Adj Close]]/DAX__2019_2020__33[[#This Row],[Close]])</f>
        <v>34.568214473079678</v>
      </c>
      <c r="E12234" s="50" t="s">
        <v>27152</v>
      </c>
      <c r="F12234" s="50" t="s">
        <v>20268</v>
      </c>
      <c r="G12234" s="50" t="s">
        <v>17332</v>
      </c>
      <c r="H12234" s="50" t="s">
        <v>27039</v>
      </c>
      <c r="I12234" s="50">
        <f>(DAX__2019_2020__33[[#This Row],[Adj Close]]-DAX__2019_2020__33[[#This Row],[Adj Open]])/DAX__2019_2020__33[[#This Row],[Adj Open]]</f>
        <v>7.1449026420692639E-3</v>
      </c>
      <c r="J12234" s="50">
        <f>DAX__2019_2020__33[[#This Row],[Adj Close]]-DAX__2019_2020__33[[#This Row],[Adj Open]]</f>
        <v>0.24698652692032397</v>
      </c>
      <c r="K12234" s="50">
        <v>433611</v>
      </c>
    </row>
    <row r="12235" spans="1:11" x14ac:dyDescent="0.3">
      <c r="A12235" s="51" t="str">
        <f t="shared" si="197"/>
        <v>SHL.DE</v>
      </c>
      <c r="B12235" s="52" t="s">
        <v>196</v>
      </c>
      <c r="C12235" s="50" t="s">
        <v>20275</v>
      </c>
      <c r="D12235" s="50">
        <f>DAX__2019_2020__33[[#This Row],[Open]]*(DAX__2019_2020__33[[#This Row],[Adj Close]]/DAX__2019_2020__33[[#This Row],[Close]])</f>
        <v>34.682202437951375</v>
      </c>
      <c r="E12235" s="50" t="s">
        <v>27153</v>
      </c>
      <c r="F12235" s="50" t="s">
        <v>20821</v>
      </c>
      <c r="G12235" s="50" t="s">
        <v>20198</v>
      </c>
      <c r="H12235" s="50" t="s">
        <v>27154</v>
      </c>
      <c r="I12235" s="50">
        <f>(DAX__2019_2020__33[[#This Row],[Adj Close]]-DAX__2019_2020__33[[#This Row],[Adj Open]])/DAX__2019_2020__33[[#This Row],[Adj Open]]</f>
        <v>2.7390579424297792E-3</v>
      </c>
      <c r="J12235" s="50">
        <f>DAX__2019_2020__33[[#This Row],[Adj Close]]-DAX__2019_2020__33[[#This Row],[Adj Open]]</f>
        <v>9.4996562048628164E-2</v>
      </c>
      <c r="K12235" s="50">
        <v>232595</v>
      </c>
    </row>
    <row r="12236" spans="1:11" x14ac:dyDescent="0.3">
      <c r="A12236" s="51" t="str">
        <f t="shared" si="197"/>
        <v>SHL.DE</v>
      </c>
      <c r="B12236" s="52" t="s">
        <v>197</v>
      </c>
      <c r="C12236" s="50" t="s">
        <v>27155</v>
      </c>
      <c r="D12236" s="50">
        <f>DAX__2019_2020__33[[#This Row],[Open]]*(DAX__2019_2020__33[[#This Row],[Adj Close]]/DAX__2019_2020__33[[#This Row],[Close]])</f>
        <v>34.606212561661287</v>
      </c>
      <c r="E12236" s="50" t="s">
        <v>27087</v>
      </c>
      <c r="F12236" s="50" t="s">
        <v>20197</v>
      </c>
      <c r="G12236" s="50" t="s">
        <v>17344</v>
      </c>
      <c r="H12236" s="50" t="s">
        <v>27156</v>
      </c>
      <c r="I12236" s="50">
        <f>(DAX__2019_2020__33[[#This Row],[Adj Close]]-DAX__2019_2020__33[[#This Row],[Adj Open]])/DAX__2019_2020__33[[#This Row],[Adj Open]]</f>
        <v>1.0980236069175594E-3</v>
      </c>
      <c r="J12236" s="50">
        <f>DAX__2019_2020__33[[#This Row],[Adj Close]]-DAX__2019_2020__33[[#This Row],[Adj Open]]</f>
        <v>3.7998438338711082E-2</v>
      </c>
      <c r="K12236" s="50">
        <v>299322</v>
      </c>
    </row>
    <row r="12237" spans="1:11" x14ac:dyDescent="0.3">
      <c r="A12237" s="51" t="str">
        <f t="shared" si="197"/>
        <v>SHL.DE</v>
      </c>
      <c r="B12237" s="52" t="s">
        <v>198</v>
      </c>
      <c r="C12237" s="50" t="s">
        <v>21482</v>
      </c>
      <c r="D12237" s="50">
        <f>DAX__2019_2020__33[[#This Row],[Open]]*(DAX__2019_2020__33[[#This Row],[Adj Close]]/DAX__2019_2020__33[[#This Row],[Close]])</f>
        <v>34.444717340363518</v>
      </c>
      <c r="E12237" s="50" t="s">
        <v>17360</v>
      </c>
      <c r="F12237" s="50" t="s">
        <v>27157</v>
      </c>
      <c r="G12237" s="50" t="s">
        <v>2067</v>
      </c>
      <c r="H12237" s="50" t="s">
        <v>27158</v>
      </c>
      <c r="I12237" s="50">
        <f>(DAX__2019_2020__33[[#This Row],[Adj Close]]-DAX__2019_2020__33[[#This Row],[Adj Open]])/DAX__2019_2020__33[[#This Row],[Adj Open]]</f>
        <v>3.0336543316963002E-2</v>
      </c>
      <c r="J12237" s="50">
        <f>DAX__2019_2020__33[[#This Row],[Adj Close]]-DAX__2019_2020__33[[#This Row],[Adj Open]]</f>
        <v>1.0449336596364844</v>
      </c>
      <c r="K12237" s="50">
        <v>615031</v>
      </c>
    </row>
    <row r="12238" spans="1:11" x14ac:dyDescent="0.3">
      <c r="A12238" s="51" t="str">
        <f t="shared" si="197"/>
        <v>SHL.DE</v>
      </c>
      <c r="B12238" s="52" t="s">
        <v>199</v>
      </c>
      <c r="C12238" s="50" t="s">
        <v>20284</v>
      </c>
      <c r="D12238" s="50">
        <f>DAX__2019_2020__33[[#This Row],[Open]]*(DAX__2019_2020__33[[#This Row],[Adj Close]]/DAX__2019_2020__33[[#This Row],[Close]])</f>
        <v>35.309165379083169</v>
      </c>
      <c r="E12238" s="50" t="s">
        <v>17406</v>
      </c>
      <c r="F12238" s="50" t="s">
        <v>20539</v>
      </c>
      <c r="G12238" s="50" t="s">
        <v>17491</v>
      </c>
      <c r="H12238" s="50" t="s">
        <v>27159</v>
      </c>
      <c r="I12238" s="50">
        <f>(DAX__2019_2020__33[[#This Row],[Adj Close]]-DAX__2019_2020__33[[#This Row],[Adj Open]])/DAX__2019_2020__33[[#This Row],[Adj Open]]</f>
        <v>1.3451709090756369E-2</v>
      </c>
      <c r="J12238" s="50">
        <f>DAX__2019_2020__33[[#This Row],[Adj Close]]-DAX__2019_2020__33[[#This Row],[Adj Open]]</f>
        <v>0.47496862091683312</v>
      </c>
      <c r="K12238" s="50">
        <v>519299</v>
      </c>
    </row>
    <row r="12239" spans="1:11" x14ac:dyDescent="0.3">
      <c r="A12239" s="51" t="str">
        <f t="shared" si="197"/>
        <v>SHL.DE</v>
      </c>
      <c r="B12239" s="52" t="s">
        <v>200</v>
      </c>
      <c r="C12239" s="50" t="s">
        <v>1541</v>
      </c>
      <c r="D12239" s="50">
        <f>DAX__2019_2020__33[[#This Row],[Open]]*(DAX__2019_2020__33[[#This Row],[Adj Close]]/DAX__2019_2020__33[[#This Row],[Close]])</f>
        <v>35.831631232327446</v>
      </c>
      <c r="E12239" s="50" t="s">
        <v>27160</v>
      </c>
      <c r="F12239" s="50" t="s">
        <v>17431</v>
      </c>
      <c r="G12239" s="50" t="s">
        <v>20420</v>
      </c>
      <c r="H12239" s="50" t="s">
        <v>27161</v>
      </c>
      <c r="I12239" s="50">
        <f>(DAX__2019_2020__33[[#This Row],[Adj Close]]-DAX__2019_2020__33[[#This Row],[Adj Open]])/DAX__2019_2020__33[[#This Row],[Adj Open]]</f>
        <v>2.6510868862383232E-3</v>
      </c>
      <c r="J12239" s="50">
        <f>DAX__2019_2020__33[[#This Row],[Adj Close]]-DAX__2019_2020__33[[#This Row],[Adj Open]]</f>
        <v>9.4992767672550826E-2</v>
      </c>
      <c r="K12239" s="50">
        <v>353197</v>
      </c>
    </row>
    <row r="12240" spans="1:11" x14ac:dyDescent="0.3">
      <c r="A12240" s="51" t="str">
        <f t="shared" si="197"/>
        <v>SHL.DE</v>
      </c>
      <c r="B12240" s="52" t="s">
        <v>201</v>
      </c>
      <c r="C12240" s="50" t="s">
        <v>20420</v>
      </c>
      <c r="D12240" s="50">
        <f>DAX__2019_2020__33[[#This Row],[Open]]*(DAX__2019_2020__33[[#This Row],[Adj Close]]/DAX__2019_2020__33[[#This Row],[Close]])</f>
        <v>35.926619122702284</v>
      </c>
      <c r="E12240" s="50" t="s">
        <v>1554</v>
      </c>
      <c r="F12240" s="50" t="s">
        <v>17359</v>
      </c>
      <c r="G12240" s="50" t="s">
        <v>17369</v>
      </c>
      <c r="H12240" s="50" t="s">
        <v>27162</v>
      </c>
      <c r="I12240" s="50">
        <f>(DAX__2019_2020__33[[#This Row],[Adj Close]]-DAX__2019_2020__33[[#This Row],[Adj Open]])/DAX__2019_2020__33[[#This Row],[Adj Open]]</f>
        <v>-1.5865150713907476E-3</v>
      </c>
      <c r="J12240" s="50">
        <f>DAX__2019_2020__33[[#This Row],[Adj Close]]-DAX__2019_2020__33[[#This Row],[Adj Open]]</f>
        <v>-5.6998122702282217E-2</v>
      </c>
      <c r="K12240" s="50">
        <v>1669098</v>
      </c>
    </row>
    <row r="12241" spans="1:11" x14ac:dyDescent="0.3">
      <c r="A12241" s="51" t="str">
        <f t="shared" si="197"/>
        <v>SHL.DE</v>
      </c>
      <c r="B12241" s="52" t="s">
        <v>202</v>
      </c>
      <c r="C12241" s="50" t="s">
        <v>2068</v>
      </c>
      <c r="D12241" s="50">
        <f>DAX__2019_2020__33[[#This Row],[Open]]*(DAX__2019_2020__33[[#This Row],[Adj Close]]/DAX__2019_2020__33[[#This Row],[Close]])</f>
        <v>35.736636263990533</v>
      </c>
      <c r="E12241" s="50" t="s">
        <v>17410</v>
      </c>
      <c r="F12241" s="50" t="s">
        <v>2068</v>
      </c>
      <c r="G12241" s="50" t="s">
        <v>20534</v>
      </c>
      <c r="H12241" s="50" t="s">
        <v>27051</v>
      </c>
      <c r="I12241" s="50">
        <f>(DAX__2019_2020__33[[#This Row],[Adj Close]]-DAX__2019_2020__33[[#This Row],[Adj Open]])/DAX__2019_2020__33[[#This Row],[Adj Open]]</f>
        <v>7.7086923899172639E-3</v>
      </c>
      <c r="J12241" s="50">
        <f>DAX__2019_2020__33[[#This Row],[Adj Close]]-DAX__2019_2020__33[[#This Row],[Adj Open]]</f>
        <v>0.27548273600946516</v>
      </c>
      <c r="K12241" s="50">
        <v>284887</v>
      </c>
    </row>
    <row r="12242" spans="1:11" x14ac:dyDescent="0.3">
      <c r="A12242" s="51" t="str">
        <f t="shared" si="197"/>
        <v>SHL.DE</v>
      </c>
      <c r="B12242" s="52" t="s">
        <v>203</v>
      </c>
      <c r="C12242" s="50" t="s">
        <v>1201</v>
      </c>
      <c r="D12242" s="50">
        <f>DAX__2019_2020__33[[#This Row],[Open]]*(DAX__2019_2020__33[[#This Row],[Adj Close]]/DAX__2019_2020__33[[#This Row],[Close]])</f>
        <v>36.050116782829818</v>
      </c>
      <c r="E12242" s="50" t="s">
        <v>1538</v>
      </c>
      <c r="F12242" s="50" t="s">
        <v>20426</v>
      </c>
      <c r="G12242" s="50" t="s">
        <v>20420</v>
      </c>
      <c r="H12242" s="50" t="s">
        <v>27161</v>
      </c>
      <c r="I12242" s="50">
        <f>(DAX__2019_2020__33[[#This Row],[Adj Close]]-DAX__2019_2020__33[[#This Row],[Adj Open]])/DAX__2019_2020__33[[#This Row],[Adj Open]]</f>
        <v>-3.4255862074943143E-3</v>
      </c>
      <c r="J12242" s="50">
        <f>DAX__2019_2020__33[[#This Row],[Adj Close]]-DAX__2019_2020__33[[#This Row],[Adj Open]]</f>
        <v>-0.12349278282982112</v>
      </c>
      <c r="K12242" s="50">
        <v>331905</v>
      </c>
    </row>
    <row r="12243" spans="1:11" x14ac:dyDescent="0.3">
      <c r="A12243" s="51" t="str">
        <f t="shared" si="197"/>
        <v>SHL.DE</v>
      </c>
      <c r="B12243" s="52" t="s">
        <v>204</v>
      </c>
      <c r="C12243" s="50" t="s">
        <v>8189</v>
      </c>
      <c r="D12243" s="50">
        <f>DAX__2019_2020__33[[#This Row],[Open]]*(DAX__2019_2020__33[[#This Row],[Adj Close]]/DAX__2019_2020__33[[#This Row],[Close]])</f>
        <v>35.755633780835147</v>
      </c>
      <c r="E12243" s="50" t="s">
        <v>17355</v>
      </c>
      <c r="F12243" s="50" t="s">
        <v>1540</v>
      </c>
      <c r="G12243" s="50" t="s">
        <v>17404</v>
      </c>
      <c r="H12243" s="50" t="s">
        <v>27163</v>
      </c>
      <c r="I12243" s="50">
        <f>(DAX__2019_2020__33[[#This Row],[Adj Close]]-DAX__2019_2020__33[[#This Row],[Adj Open]])/DAX__2019_2020__33[[#This Row],[Adj Open]]</f>
        <v>-3.4537992415992801E-3</v>
      </c>
      <c r="J12243" s="50">
        <f>DAX__2019_2020__33[[#This Row],[Adj Close]]-DAX__2019_2020__33[[#This Row],[Adj Open]]</f>
        <v>-0.12349278083515003</v>
      </c>
      <c r="K12243" s="50">
        <v>272269</v>
      </c>
    </row>
    <row r="12244" spans="1:11" x14ac:dyDescent="0.3">
      <c r="A12244" s="51" t="str">
        <f t="shared" si="197"/>
        <v>SHL.DE</v>
      </c>
      <c r="B12244" s="52" t="s">
        <v>205</v>
      </c>
      <c r="C12244" s="50" t="s">
        <v>17359</v>
      </c>
      <c r="D12244" s="50">
        <f>DAX__2019_2020__33[[#This Row],[Open]]*(DAX__2019_2020__33[[#This Row],[Adj Close]]/DAX__2019_2020__33[[#This Row],[Close]])</f>
        <v>35.57514789377916</v>
      </c>
      <c r="E12244" s="50" t="s">
        <v>17375</v>
      </c>
      <c r="F12244" s="50" t="s">
        <v>2001</v>
      </c>
      <c r="G12244" s="50" t="s">
        <v>27164</v>
      </c>
      <c r="H12244" s="50" t="s">
        <v>27165</v>
      </c>
      <c r="I12244" s="50">
        <f>(DAX__2019_2020__33[[#This Row],[Adj Close]]-DAX__2019_2020__33[[#This Row],[Adj Open]])/DAX__2019_2020__33[[#This Row],[Adj Open]]</f>
        <v>-8.5447260735720711E-3</v>
      </c>
      <c r="J12244" s="50">
        <f>DAX__2019_2020__33[[#This Row],[Adj Close]]-DAX__2019_2020__33[[#This Row],[Adj Open]]</f>
        <v>-0.30397989377915735</v>
      </c>
      <c r="K12244" s="50">
        <v>354322</v>
      </c>
    </row>
    <row r="12245" spans="1:11" x14ac:dyDescent="0.3">
      <c r="A12245" s="51" t="str">
        <f t="shared" si="197"/>
        <v>SHL.DE</v>
      </c>
      <c r="B12245" s="52" t="s">
        <v>206</v>
      </c>
      <c r="C12245" s="50" t="s">
        <v>20541</v>
      </c>
      <c r="D12245" s="50">
        <f>DAX__2019_2020__33[[#This Row],[Open]]*(DAX__2019_2020__33[[#This Row],[Adj Close]]/DAX__2019_2020__33[[#This Row],[Close]])</f>
        <v>35.147676956408596</v>
      </c>
      <c r="E12245" s="50" t="s">
        <v>20260</v>
      </c>
      <c r="F12245" s="50" t="s">
        <v>21490</v>
      </c>
      <c r="G12245" s="50" t="s">
        <v>27067</v>
      </c>
      <c r="H12245" s="50" t="s">
        <v>27166</v>
      </c>
      <c r="I12245" s="50">
        <f>(DAX__2019_2020__33[[#This Row],[Adj Close]]-DAX__2019_2020__33[[#This Row],[Adj Open]])/DAX__2019_2020__33[[#This Row],[Adj Open]]</f>
        <v>2.9729999999999631E-3</v>
      </c>
      <c r="J12245" s="50">
        <f>DAX__2019_2020__33[[#This Row],[Adj Close]]-DAX__2019_2020__33[[#This Row],[Adj Open]]</f>
        <v>0.10449404359140146</v>
      </c>
      <c r="K12245" s="50">
        <v>418848</v>
      </c>
    </row>
    <row r="12246" spans="1:11" x14ac:dyDescent="0.3">
      <c r="A12246" s="51" t="str">
        <f t="shared" si="197"/>
        <v>SHL.DE</v>
      </c>
      <c r="B12246" s="52" t="s">
        <v>207</v>
      </c>
      <c r="C12246" s="50" t="s">
        <v>1891</v>
      </c>
      <c r="D12246" s="50">
        <f>DAX__2019_2020__33[[#This Row],[Open]]*(DAX__2019_2020__33[[#This Row],[Adj Close]]/DAX__2019_2020__33[[#This Row],[Close]])</f>
        <v>35.4611580133272</v>
      </c>
      <c r="E12246" s="50" t="s">
        <v>11573</v>
      </c>
      <c r="F12246" s="50" t="s">
        <v>1587</v>
      </c>
      <c r="G12246" s="50" t="s">
        <v>1587</v>
      </c>
      <c r="H12246" s="50" t="s">
        <v>27167</v>
      </c>
      <c r="I12246" s="50">
        <f>(DAX__2019_2020__33[[#This Row],[Adj Close]]-DAX__2019_2020__33[[#This Row],[Adj Open]])/DAX__2019_2020__33[[#This Row],[Adj Open]]</f>
        <v>-8.0365117580224708E-3</v>
      </c>
      <c r="J12246" s="50">
        <f>DAX__2019_2020__33[[#This Row],[Adj Close]]-DAX__2019_2020__33[[#This Row],[Adj Open]]</f>
        <v>-0.28498401332719681</v>
      </c>
      <c r="K12246" s="50">
        <v>383420</v>
      </c>
    </row>
    <row r="12247" spans="1:11" x14ac:dyDescent="0.3">
      <c r="A12247" s="51" t="str">
        <f t="shared" si="197"/>
        <v>SHL.DE</v>
      </c>
      <c r="B12247" s="52" t="s">
        <v>208</v>
      </c>
      <c r="C12247" s="50" t="s">
        <v>1588</v>
      </c>
      <c r="D12247" s="50">
        <f>DAX__2019_2020__33[[#This Row],[Open]]*(DAX__2019_2020__33[[#This Row],[Adj Close]]/DAX__2019_2020__33[[#This Row],[Close]])</f>
        <v>35.204674350330706</v>
      </c>
      <c r="E12247" s="50" t="s">
        <v>1200</v>
      </c>
      <c r="F12247" s="50" t="s">
        <v>2001</v>
      </c>
      <c r="G12247" s="50" t="s">
        <v>21522</v>
      </c>
      <c r="H12247" s="50" t="s">
        <v>27168</v>
      </c>
      <c r="I12247" s="50">
        <f>(DAX__2019_2020__33[[#This Row],[Adj Close]]-DAX__2019_2020__33[[#This Row],[Adj Open]])/DAX__2019_2020__33[[#This Row],[Adj Open]]</f>
        <v>4.8570155192385308E-3</v>
      </c>
      <c r="J12247" s="50">
        <f>DAX__2019_2020__33[[#This Row],[Adj Close]]-DAX__2019_2020__33[[#This Row],[Adj Open]]</f>
        <v>0.17098964966929486</v>
      </c>
      <c r="K12247" s="50">
        <v>356719</v>
      </c>
    </row>
    <row r="12248" spans="1:11" x14ac:dyDescent="0.3">
      <c r="A12248" s="51" t="str">
        <f t="shared" si="197"/>
        <v>SHL.DE</v>
      </c>
      <c r="B12248" s="52" t="s">
        <v>209</v>
      </c>
      <c r="C12248" s="50" t="s">
        <v>26909</v>
      </c>
      <c r="D12248" s="50">
        <f>DAX__2019_2020__33[[#This Row],[Open]]*(DAX__2019_2020__33[[#This Row],[Adj Close]]/DAX__2019_2020__33[[#This Row],[Close]])</f>
        <v>35.233171995947892</v>
      </c>
      <c r="E12248" s="50" t="s">
        <v>1535</v>
      </c>
      <c r="F12248" s="50" t="s">
        <v>26909</v>
      </c>
      <c r="G12248" s="50" t="s">
        <v>17356</v>
      </c>
      <c r="H12248" s="50" t="s">
        <v>27169</v>
      </c>
      <c r="I12248" s="50">
        <f>(DAX__2019_2020__33[[#This Row],[Adj Close]]-DAX__2019_2020__33[[#This Row],[Adj Open]])/DAX__2019_2020__33[[#This Row],[Adj Open]]</f>
        <v>2.2377945537880684E-2</v>
      </c>
      <c r="J12248" s="50">
        <f>DAX__2019_2020__33[[#This Row],[Adj Close]]-DAX__2019_2020__33[[#This Row],[Adj Open]]</f>
        <v>0.78844600405210485</v>
      </c>
      <c r="K12248" s="50">
        <v>351044</v>
      </c>
    </row>
    <row r="12249" spans="1:11" x14ac:dyDescent="0.3">
      <c r="A12249" s="51" t="str">
        <f t="shared" si="197"/>
        <v>SHL.DE</v>
      </c>
      <c r="B12249" s="52" t="s">
        <v>210</v>
      </c>
      <c r="C12249" s="50" t="s">
        <v>17364</v>
      </c>
      <c r="D12249" s="50">
        <f>DAX__2019_2020__33[[#This Row],[Open]]*(DAX__2019_2020__33[[#This Row],[Adj Close]]/DAX__2019_2020__33[[#This Row],[Close]])</f>
        <v>36.002621965958909</v>
      </c>
      <c r="E12249" s="50" t="s">
        <v>17393</v>
      </c>
      <c r="F12249" s="50" t="s">
        <v>17359</v>
      </c>
      <c r="G12249" s="50" t="s">
        <v>17433</v>
      </c>
      <c r="H12249" s="50" t="s">
        <v>27170</v>
      </c>
      <c r="I12249" s="50">
        <f>(DAX__2019_2020__33[[#This Row],[Adj Close]]-DAX__2019_2020__33[[#This Row],[Adj Open]])/DAX__2019_2020__33[[#This Row],[Adj Open]]</f>
        <v>-7.9163584213006236E-4</v>
      </c>
      <c r="J12249" s="50">
        <f>DAX__2019_2020__33[[#This Row],[Adj Close]]-DAX__2019_2020__33[[#This Row],[Adj Open]]</f>
        <v>-2.8500965958912161E-2</v>
      </c>
      <c r="K12249" s="50">
        <v>151140</v>
      </c>
    </row>
    <row r="12250" spans="1:11" x14ac:dyDescent="0.3">
      <c r="A12250" s="51" t="str">
        <f t="shared" ref="A12250:A12313" si="198">"SHL.DE"</f>
        <v>SHL.DE</v>
      </c>
      <c r="B12250" s="52" t="s">
        <v>211</v>
      </c>
      <c r="C12250" s="50" t="s">
        <v>17356</v>
      </c>
      <c r="D12250" s="50">
        <f>DAX__2019_2020__33[[#This Row],[Open]]*(DAX__2019_2020__33[[#This Row],[Adj Close]]/DAX__2019_2020__33[[#This Row],[Close]])</f>
        <v>36.021615601928431</v>
      </c>
      <c r="E12250" s="50" t="s">
        <v>17351</v>
      </c>
      <c r="F12250" s="50" t="s">
        <v>8189</v>
      </c>
      <c r="G12250" s="50" t="s">
        <v>20514</v>
      </c>
      <c r="H12250" s="50" t="s">
        <v>27171</v>
      </c>
      <c r="I12250" s="50">
        <f>(DAX__2019_2020__33[[#This Row],[Adj Close]]-DAX__2019_2020__33[[#This Row],[Adj Open]])/DAX__2019_2020__33[[#This Row],[Adj Open]]</f>
        <v>-1.8459916585437811E-3</v>
      </c>
      <c r="J12250" s="50">
        <f>DAX__2019_2020__33[[#This Row],[Adj Close]]-DAX__2019_2020__33[[#This Row],[Adj Open]]</f>
        <v>-6.6495601928430403E-2</v>
      </c>
      <c r="K12250" s="50">
        <v>234819</v>
      </c>
    </row>
    <row r="12251" spans="1:11" x14ac:dyDescent="0.3">
      <c r="A12251" s="51" t="str">
        <f t="shared" si="198"/>
        <v>SHL.DE</v>
      </c>
      <c r="B12251" s="52" t="s">
        <v>212</v>
      </c>
      <c r="C12251" s="50" t="s">
        <v>20283</v>
      </c>
      <c r="D12251" s="50">
        <f>DAX__2019_2020__33[[#This Row],[Open]]*(DAX__2019_2020__33[[#This Row],[Adj Close]]/DAX__2019_2020__33[[#This Row],[Close]])</f>
        <v>35.803131342509666</v>
      </c>
      <c r="E12251" s="50" t="s">
        <v>27172</v>
      </c>
      <c r="F12251" s="50" t="s">
        <v>27173</v>
      </c>
      <c r="G12251" s="50" t="s">
        <v>17364</v>
      </c>
      <c r="H12251" s="50" t="s">
        <v>27174</v>
      </c>
      <c r="I12251" s="50">
        <f>(DAX__2019_2020__33[[#This Row],[Adj Close]]-DAX__2019_2020__33[[#This Row],[Adj Open]])/DAX__2019_2020__33[[#This Row],[Adj Open]]</f>
        <v>5.5718494447292866E-3</v>
      </c>
      <c r="J12251" s="50">
        <f>DAX__2019_2020__33[[#This Row],[Adj Close]]-DAX__2019_2020__33[[#This Row],[Adj Open]]</f>
        <v>0.19948965749033221</v>
      </c>
      <c r="K12251" s="50">
        <v>167813</v>
      </c>
    </row>
    <row r="12252" spans="1:11" x14ac:dyDescent="0.3">
      <c r="A12252" s="51" t="str">
        <f t="shared" si="198"/>
        <v>SHL.DE</v>
      </c>
      <c r="B12252" s="52" t="s">
        <v>213</v>
      </c>
      <c r="C12252" s="50" t="s">
        <v>27175</v>
      </c>
      <c r="D12252" s="50">
        <f>DAX__2019_2020__33[[#This Row],[Open]]*(DAX__2019_2020__33[[#This Row],[Adj Close]]/DAX__2019_2020__33[[#This Row],[Close]])</f>
        <v>35.836379791963694</v>
      </c>
      <c r="E12252" s="50" t="s">
        <v>17496</v>
      </c>
      <c r="F12252" s="50" t="s">
        <v>20286</v>
      </c>
      <c r="G12252" s="50" t="s">
        <v>17366</v>
      </c>
      <c r="H12252" s="50" t="s">
        <v>27176</v>
      </c>
      <c r="I12252" s="50">
        <f>(DAX__2019_2020__33[[#This Row],[Adj Close]]-DAX__2019_2020__33[[#This Row],[Adj Open]])/DAX__2019_2020__33[[#This Row],[Adj Open]]</f>
        <v>2.78340637685377E-3</v>
      </c>
      <c r="J12252" s="50">
        <f>DAX__2019_2020__33[[#This Row],[Adj Close]]-DAX__2019_2020__33[[#This Row],[Adj Open]]</f>
        <v>9.9747208036305324E-2</v>
      </c>
      <c r="K12252" s="50">
        <v>333020</v>
      </c>
    </row>
    <row r="12253" spans="1:11" x14ac:dyDescent="0.3">
      <c r="A12253" s="51" t="str">
        <f t="shared" si="198"/>
        <v>SHL.DE</v>
      </c>
      <c r="B12253" s="52" t="s">
        <v>214</v>
      </c>
      <c r="C12253" s="50" t="s">
        <v>17411</v>
      </c>
      <c r="D12253" s="50">
        <f>DAX__2019_2020__33[[#This Row],[Open]]*(DAX__2019_2020__33[[#This Row],[Adj Close]]/DAX__2019_2020__33[[#This Row],[Close]])</f>
        <v>36.031117013059763</v>
      </c>
      <c r="E12253" s="50" t="s">
        <v>1527</v>
      </c>
      <c r="F12253" s="50" t="s">
        <v>27177</v>
      </c>
      <c r="G12253" s="50" t="s">
        <v>17396</v>
      </c>
      <c r="H12253" s="50" t="s">
        <v>27178</v>
      </c>
      <c r="I12253" s="50">
        <f>(DAX__2019_2020__33[[#This Row],[Adj Close]]-DAX__2019_2020__33[[#This Row],[Adj Open]])/DAX__2019_2020__33[[#This Row],[Adj Open]]</f>
        <v>7.1184023200633623E-3</v>
      </c>
      <c r="J12253" s="50">
        <f>DAX__2019_2020__33[[#This Row],[Adj Close]]-DAX__2019_2020__33[[#This Row],[Adj Open]]</f>
        <v>0.25648398694023911</v>
      </c>
      <c r="K12253" s="50">
        <v>339226</v>
      </c>
    </row>
    <row r="12254" spans="1:11" x14ac:dyDescent="0.3">
      <c r="A12254" s="51" t="str">
        <f t="shared" si="198"/>
        <v>SHL.DE</v>
      </c>
      <c r="B12254" s="52" t="s">
        <v>215</v>
      </c>
      <c r="C12254" s="50" t="s">
        <v>1536</v>
      </c>
      <c r="D12254" s="50">
        <f>DAX__2019_2020__33[[#This Row],[Open]]*(DAX__2019_2020__33[[#This Row],[Adj Close]]/DAX__2019_2020__33[[#This Row],[Close]])</f>
        <v>36.240107801539907</v>
      </c>
      <c r="E12254" s="50" t="s">
        <v>17418</v>
      </c>
      <c r="F12254" s="50" t="s">
        <v>26963</v>
      </c>
      <c r="G12254" s="50" t="s">
        <v>17331</v>
      </c>
      <c r="H12254" s="50" t="s">
        <v>27179</v>
      </c>
      <c r="I12254" s="50">
        <f>(DAX__2019_2020__33[[#This Row],[Adj Close]]-DAX__2019_2020__33[[#This Row],[Adj Open]])/DAX__2019_2020__33[[#This Row],[Adj Open]]</f>
        <v>-5.8977716436292814E-2</v>
      </c>
      <c r="J12254" s="50">
        <f>DAX__2019_2020__33[[#This Row],[Adj Close]]-DAX__2019_2020__33[[#This Row],[Adj Open]]</f>
        <v>-2.1373588015399037</v>
      </c>
      <c r="K12254" s="50">
        <v>1302473</v>
      </c>
    </row>
    <row r="12255" spans="1:11" x14ac:dyDescent="0.3">
      <c r="A12255" s="51" t="str">
        <f t="shared" si="198"/>
        <v>SHL.DE</v>
      </c>
      <c r="B12255" s="52" t="s">
        <v>216</v>
      </c>
      <c r="C12255" s="50" t="s">
        <v>27180</v>
      </c>
      <c r="D12255" s="50">
        <f>DAX__2019_2020__33[[#This Row],[Open]]*(DAX__2019_2020__33[[#This Row],[Adj Close]]/DAX__2019_2020__33[[#This Row],[Close]])</f>
        <v>33.504283163792657</v>
      </c>
      <c r="E12255" s="50" t="s">
        <v>27115</v>
      </c>
      <c r="F12255" s="50" t="s">
        <v>27181</v>
      </c>
      <c r="G12255" s="50" t="s">
        <v>27182</v>
      </c>
      <c r="H12255" s="50" t="s">
        <v>1453</v>
      </c>
      <c r="I12255" s="50">
        <f>(DAX__2019_2020__33[[#This Row],[Adj Close]]-DAX__2019_2020__33[[#This Row],[Adj Open]])/DAX__2019_2020__33[[#This Row],[Adj Open]]</f>
        <v>4.111170966827146E-3</v>
      </c>
      <c r="J12255" s="50">
        <f>DAX__2019_2020__33[[#This Row],[Adj Close]]-DAX__2019_2020__33[[#This Row],[Adj Open]]</f>
        <v>0.13774183620733993</v>
      </c>
      <c r="K12255" s="50">
        <v>1064801</v>
      </c>
    </row>
    <row r="12256" spans="1:11" x14ac:dyDescent="0.3">
      <c r="A12256" s="51" t="str">
        <f t="shared" si="198"/>
        <v>SHL.DE</v>
      </c>
      <c r="B12256" s="52" t="s">
        <v>217</v>
      </c>
      <c r="C12256" s="50" t="s">
        <v>1613</v>
      </c>
      <c r="D12256" s="50">
        <f>DAX__2019_2020__33[[#This Row],[Open]]*(DAX__2019_2020__33[[#This Row],[Adj Close]]/DAX__2019_2020__33[[#This Row],[Close]])</f>
        <v>33.665772929235231</v>
      </c>
      <c r="E12256" s="50" t="s">
        <v>27037</v>
      </c>
      <c r="F12256" s="50" t="s">
        <v>20825</v>
      </c>
      <c r="G12256" s="50" t="s">
        <v>27091</v>
      </c>
      <c r="H12256" s="50" t="s">
        <v>27183</v>
      </c>
      <c r="I12256" s="50">
        <f>(DAX__2019_2020__33[[#This Row],[Adj Close]]-DAX__2019_2020__33[[#This Row],[Adj Open]])/DAX__2019_2020__33[[#This Row],[Adj Open]]</f>
        <v>2.2855559335653381E-2</v>
      </c>
      <c r="J12256" s="50">
        <f>DAX__2019_2020__33[[#This Row],[Adj Close]]-DAX__2019_2020__33[[#This Row],[Adj Open]]</f>
        <v>0.76945007076476912</v>
      </c>
      <c r="K12256" s="50">
        <v>477003</v>
      </c>
    </row>
    <row r="12257" spans="1:11" x14ac:dyDescent="0.3">
      <c r="A12257" s="51" t="str">
        <f t="shared" si="198"/>
        <v>SHL.DE</v>
      </c>
      <c r="B12257" s="52" t="s">
        <v>218</v>
      </c>
      <c r="C12257" s="50" t="s">
        <v>20281</v>
      </c>
      <c r="D12257" s="50">
        <f>DAX__2019_2020__33[[#This Row],[Open]]*(DAX__2019_2020__33[[#This Row],[Adj Close]]/DAX__2019_2020__33[[#This Row],[Close]])</f>
        <v>34.672706934001674</v>
      </c>
      <c r="E12257" s="50" t="s">
        <v>21481</v>
      </c>
      <c r="F12257" s="50" t="s">
        <v>27140</v>
      </c>
      <c r="G12257" s="50" t="s">
        <v>27140</v>
      </c>
      <c r="H12257" s="50" t="s">
        <v>27184</v>
      </c>
      <c r="I12257" s="50">
        <f>(DAX__2019_2020__33[[#This Row],[Adj Close]]-DAX__2019_2020__33[[#This Row],[Adj Open]])/DAX__2019_2020__33[[#This Row],[Adj Open]]</f>
        <v>-1.6164383561644017E-2</v>
      </c>
      <c r="J12257" s="50">
        <f>DAX__2019_2020__33[[#This Row],[Adj Close]]-DAX__2019_2020__33[[#This Row],[Adj Open]]</f>
        <v>-0.56046293400167713</v>
      </c>
      <c r="K12257" s="50">
        <v>364727</v>
      </c>
    </row>
    <row r="12258" spans="1:11" x14ac:dyDescent="0.3">
      <c r="A12258" s="51" t="str">
        <f t="shared" si="198"/>
        <v>SHL.DE</v>
      </c>
      <c r="B12258" s="52" t="s">
        <v>219</v>
      </c>
      <c r="C12258" s="50" t="s">
        <v>21496</v>
      </c>
      <c r="D12258" s="50">
        <f>DAX__2019_2020__33[[#This Row],[Open]]*(DAX__2019_2020__33[[#This Row],[Adj Close]]/DAX__2019_2020__33[[#This Row],[Close]])</f>
        <v>34.197737099706188</v>
      </c>
      <c r="E12258" s="50" t="s">
        <v>27185</v>
      </c>
      <c r="F12258" s="50" t="s">
        <v>27186</v>
      </c>
      <c r="G12258" s="50" t="s">
        <v>27000</v>
      </c>
      <c r="H12258" s="50" t="s">
        <v>27001</v>
      </c>
      <c r="I12258" s="50">
        <f>(DAX__2019_2020__33[[#This Row],[Adj Close]]-DAX__2019_2020__33[[#This Row],[Adj Open]])/DAX__2019_2020__33[[#This Row],[Adj Open]]</f>
        <v>-9.7221666666666082E-3</v>
      </c>
      <c r="J12258" s="50">
        <f>DAX__2019_2020__33[[#This Row],[Adj Close]]-DAX__2019_2020__33[[#This Row],[Adj Open]]</f>
        <v>-0.33247609970619152</v>
      </c>
      <c r="K12258" s="50">
        <v>320329</v>
      </c>
    </row>
    <row r="12259" spans="1:11" x14ac:dyDescent="0.3">
      <c r="A12259" s="51" t="str">
        <f t="shared" si="198"/>
        <v>SHL.DE</v>
      </c>
      <c r="B12259" s="52" t="s">
        <v>220</v>
      </c>
      <c r="C12259" s="50" t="s">
        <v>17315</v>
      </c>
      <c r="D12259" s="50">
        <f>DAX__2019_2020__33[[#This Row],[Open]]*(DAX__2019_2020__33[[#This Row],[Adj Close]]/DAX__2019_2020__33[[#This Row],[Close]])</f>
        <v>33.722772295403587</v>
      </c>
      <c r="E12259" s="50" t="s">
        <v>27144</v>
      </c>
      <c r="F12259" s="50" t="s">
        <v>26926</v>
      </c>
      <c r="G12259" s="50" t="s">
        <v>27115</v>
      </c>
      <c r="H12259" s="50" t="s">
        <v>27116</v>
      </c>
      <c r="I12259" s="50">
        <f>(DAX__2019_2020__33[[#This Row],[Adj Close]]-DAX__2019_2020__33[[#This Row],[Adj Open]])/DAX__2019_2020__33[[#This Row],[Adj Open]]</f>
        <v>5.0704225352112189E-3</v>
      </c>
      <c r="J12259" s="50">
        <f>DAX__2019_2020__33[[#This Row],[Adj Close]]-DAX__2019_2020__33[[#This Row],[Adj Open]]</f>
        <v>0.17098870459641091</v>
      </c>
      <c r="K12259" s="50">
        <v>386836</v>
      </c>
    </row>
    <row r="12260" spans="1:11" x14ac:dyDescent="0.3">
      <c r="A12260" s="51" t="str">
        <f t="shared" si="198"/>
        <v>SHL.DE</v>
      </c>
      <c r="B12260" s="52" t="s">
        <v>221</v>
      </c>
      <c r="C12260" s="50" t="s">
        <v>27187</v>
      </c>
      <c r="D12260" s="50">
        <f>DAX__2019_2020__33[[#This Row],[Open]]*(DAX__2019_2020__33[[#This Row],[Adj Close]]/DAX__2019_2020__33[[#This Row],[Close]])</f>
        <v>33.955504453708194</v>
      </c>
      <c r="E12260" s="50" t="s">
        <v>27188</v>
      </c>
      <c r="F12260" s="50" t="s">
        <v>27189</v>
      </c>
      <c r="G12260" s="50" t="s">
        <v>2034</v>
      </c>
      <c r="H12260" s="50" t="s">
        <v>27190</v>
      </c>
      <c r="I12260" s="50">
        <f>(DAX__2019_2020__33[[#This Row],[Adj Close]]-DAX__2019_2020__33[[#This Row],[Adj Open]])/DAX__2019_2020__33[[#This Row],[Adj Open]]</f>
        <v>1.5386767810513034E-3</v>
      </c>
      <c r="J12260" s="50">
        <f>DAX__2019_2020__33[[#This Row],[Adj Close]]-DAX__2019_2020__33[[#This Row],[Adj Open]]</f>
        <v>5.2246546291804918E-2</v>
      </c>
      <c r="K12260" s="50">
        <v>223734</v>
      </c>
    </row>
    <row r="12261" spans="1:11" x14ac:dyDescent="0.3">
      <c r="A12261" s="51" t="str">
        <f t="shared" si="198"/>
        <v>SHL.DE</v>
      </c>
      <c r="B12261" s="52" t="s">
        <v>222</v>
      </c>
      <c r="C12261" s="50" t="s">
        <v>2034</v>
      </c>
      <c r="D12261" s="50">
        <f>DAX__2019_2020__33[[#This Row],[Open]]*(DAX__2019_2020__33[[#This Row],[Adj Close]]/DAX__2019_2020__33[[#This Row],[Close]])</f>
        <v>34.007751258430751</v>
      </c>
      <c r="E12261" s="50" t="s">
        <v>17336</v>
      </c>
      <c r="F12261" s="50" t="s">
        <v>2034</v>
      </c>
      <c r="G12261" s="50" t="s">
        <v>27185</v>
      </c>
      <c r="H12261" s="50" t="s">
        <v>27191</v>
      </c>
      <c r="I12261" s="50">
        <f>(DAX__2019_2020__33[[#This Row],[Adj Close]]-DAX__2019_2020__33[[#This Row],[Adj Open]])/DAX__2019_2020__33[[#This Row],[Adj Open]]</f>
        <v>8.1005868184523041E-3</v>
      </c>
      <c r="J12261" s="50">
        <f>DAX__2019_2020__33[[#This Row],[Adj Close]]-DAX__2019_2020__33[[#This Row],[Adj Open]]</f>
        <v>0.2754827415692489</v>
      </c>
      <c r="K12261" s="50">
        <v>334067</v>
      </c>
    </row>
    <row r="12262" spans="1:11" x14ac:dyDescent="0.3">
      <c r="A12262" s="51" t="str">
        <f t="shared" si="198"/>
        <v>SHL.DE</v>
      </c>
      <c r="B12262" s="52" t="s">
        <v>223</v>
      </c>
      <c r="C12262" s="50" t="s">
        <v>27185</v>
      </c>
      <c r="D12262" s="50">
        <f>DAX__2019_2020__33[[#This Row],[Open]]*(DAX__2019_2020__33[[#This Row],[Adj Close]]/DAX__2019_2020__33[[#This Row],[Close]])</f>
        <v>34.283235305089036</v>
      </c>
      <c r="E12262" s="50" t="s">
        <v>27192</v>
      </c>
      <c r="F12262" s="50" t="s">
        <v>27193</v>
      </c>
      <c r="G12262" s="50" t="s">
        <v>20459</v>
      </c>
      <c r="H12262" s="50" t="s">
        <v>27129</v>
      </c>
      <c r="I12262" s="50">
        <f>(DAX__2019_2020__33[[#This Row],[Adj Close]]-DAX__2019_2020__33[[#This Row],[Adj Open]])/DAX__2019_2020__33[[#This Row],[Adj Open]]</f>
        <v>5.5419783873625979E-4</v>
      </c>
      <c r="J12262" s="50">
        <f>DAX__2019_2020__33[[#This Row],[Adj Close]]-DAX__2019_2020__33[[#This Row],[Adj Open]]</f>
        <v>1.899969491096698E-2</v>
      </c>
      <c r="K12262" s="50">
        <v>327925</v>
      </c>
    </row>
    <row r="12263" spans="1:11" x14ac:dyDescent="0.3">
      <c r="A12263" s="51" t="str">
        <f t="shared" si="198"/>
        <v>SHL.DE</v>
      </c>
      <c r="B12263" s="52" t="s">
        <v>224</v>
      </c>
      <c r="C12263" s="50" t="s">
        <v>21496</v>
      </c>
      <c r="D12263" s="50">
        <f>DAX__2019_2020__33[[#This Row],[Open]]*(DAX__2019_2020__33[[#This Row],[Adj Close]]/DAX__2019_2020__33[[#This Row],[Close]])</f>
        <v>34.197738793326145</v>
      </c>
      <c r="E12263" s="50" t="s">
        <v>27194</v>
      </c>
      <c r="F12263" s="50" t="s">
        <v>27008</v>
      </c>
      <c r="G12263" s="50" t="s">
        <v>2002</v>
      </c>
      <c r="H12263" s="50" t="s">
        <v>27114</v>
      </c>
      <c r="I12263" s="50">
        <f>(DAX__2019_2020__33[[#This Row],[Adj Close]]-DAX__2019_2020__33[[#This Row],[Adj Open]])/DAX__2019_2020__33[[#This Row],[Adj Open]]</f>
        <v>8.3333055555554116E-3</v>
      </c>
      <c r="J12263" s="50">
        <f>DAX__2019_2020__33[[#This Row],[Adj Close]]-DAX__2019_2020__33[[#This Row],[Adj Open]]</f>
        <v>0.28498020667385759</v>
      </c>
      <c r="K12263" s="50">
        <v>467500</v>
      </c>
    </row>
    <row r="12264" spans="1:11" x14ac:dyDescent="0.3">
      <c r="A12264" s="51" t="str">
        <f t="shared" si="198"/>
        <v>SHL.DE</v>
      </c>
      <c r="B12264" s="52" t="s">
        <v>225</v>
      </c>
      <c r="C12264" s="50" t="s">
        <v>21491</v>
      </c>
      <c r="D12264" s="50">
        <f>DAX__2019_2020__33[[#This Row],[Open]]*(DAX__2019_2020__33[[#This Row],[Adj Close]]/DAX__2019_2020__33[[#This Row],[Close]])</f>
        <v>34.61570914494677</v>
      </c>
      <c r="E12264" s="50" t="s">
        <v>27195</v>
      </c>
      <c r="F12264" s="50" t="s">
        <v>21489</v>
      </c>
      <c r="G12264" s="50" t="s">
        <v>27035</v>
      </c>
      <c r="H12264" s="50" t="s">
        <v>27036</v>
      </c>
      <c r="I12264" s="50">
        <f>(DAX__2019_2020__33[[#This Row],[Adj Close]]-DAX__2019_2020__33[[#This Row],[Adj Open]])/DAX__2019_2020__33[[#This Row],[Adj Open]]</f>
        <v>-3.4302964717424001E-3</v>
      </c>
      <c r="J12264" s="50">
        <f>DAX__2019_2020__33[[#This Row],[Adj Close]]-DAX__2019_2020__33[[#This Row],[Adj Open]]</f>
        <v>-0.11874214494677204</v>
      </c>
      <c r="K12264" s="50">
        <v>400089</v>
      </c>
    </row>
    <row r="12265" spans="1:11" x14ac:dyDescent="0.3">
      <c r="A12265" s="51" t="str">
        <f t="shared" si="198"/>
        <v>SHL.DE</v>
      </c>
      <c r="B12265" s="52" t="s">
        <v>226</v>
      </c>
      <c r="C12265" s="50" t="s">
        <v>2059</v>
      </c>
      <c r="D12265" s="50">
        <f>DAX__2019_2020__33[[#This Row],[Open]]*(DAX__2019_2020__33[[#This Row],[Adj Close]]/DAX__2019_2020__33[[#This Row],[Close]])</f>
        <v>34.34022784390033</v>
      </c>
      <c r="E12265" s="50" t="s">
        <v>20821</v>
      </c>
      <c r="F12265" s="50" t="s">
        <v>26948</v>
      </c>
      <c r="G12265" s="50" t="s">
        <v>27196</v>
      </c>
      <c r="H12265" s="50" t="s">
        <v>27197</v>
      </c>
      <c r="I12265" s="50">
        <f>(DAX__2019_2020__33[[#This Row],[Adj Close]]-DAX__2019_2020__33[[#This Row],[Adj Open]])/DAX__2019_2020__33[[#This Row],[Adj Open]]</f>
        <v>-1.1479971702353053E-2</v>
      </c>
      <c r="J12265" s="50">
        <f>DAX__2019_2020__33[[#This Row],[Adj Close]]-DAX__2019_2020__33[[#This Row],[Adj Open]]</f>
        <v>-0.39422484390033219</v>
      </c>
      <c r="K12265" s="50">
        <v>576863</v>
      </c>
    </row>
    <row r="12266" spans="1:11" x14ac:dyDescent="0.3">
      <c r="A12266" s="51" t="str">
        <f t="shared" si="198"/>
        <v>SHL.DE</v>
      </c>
      <c r="B12266" s="52" t="s">
        <v>227</v>
      </c>
      <c r="C12266" s="50" t="s">
        <v>21496</v>
      </c>
      <c r="D12266" s="50">
        <f>DAX__2019_2020__33[[#This Row],[Open]]*(DAX__2019_2020__33[[#This Row],[Adj Close]]/DAX__2019_2020__33[[#This Row],[Close]])</f>
        <v>34.197734311428349</v>
      </c>
      <c r="E12266" s="50" t="s">
        <v>2071</v>
      </c>
      <c r="F12266" s="50" t="s">
        <v>27140</v>
      </c>
      <c r="G12266" s="50" t="s">
        <v>20283</v>
      </c>
      <c r="H12266" s="50" t="s">
        <v>27198</v>
      </c>
      <c r="I12266" s="50">
        <f>(DAX__2019_2020__33[[#This Row],[Adj Close]]-DAX__2019_2020__33[[#This Row],[Adj Open]])/DAX__2019_2020__33[[#This Row],[Adj Open]]</f>
        <v>4.6944416666666648E-2</v>
      </c>
      <c r="J12266" s="50">
        <f>DAX__2019_2020__33[[#This Row],[Adj Close]]-DAX__2019_2020__33[[#This Row],[Adj Open]]</f>
        <v>1.605392688571655</v>
      </c>
      <c r="K12266" s="50">
        <v>1245967</v>
      </c>
    </row>
    <row r="12267" spans="1:11" x14ac:dyDescent="0.3">
      <c r="A12267" s="51" t="str">
        <f t="shared" si="198"/>
        <v>SHL.DE</v>
      </c>
      <c r="B12267" s="52" t="s">
        <v>228</v>
      </c>
      <c r="C12267" s="50" t="s">
        <v>17353</v>
      </c>
      <c r="D12267" s="50">
        <f>DAX__2019_2020__33[[#This Row],[Open]]*(DAX__2019_2020__33[[#This Row],[Adj Close]]/DAX__2019_2020__33[[#This Row],[Close]])</f>
        <v>35.945625129714195</v>
      </c>
      <c r="E12267" s="50" t="s">
        <v>17417</v>
      </c>
      <c r="F12267" s="50" t="s">
        <v>17431</v>
      </c>
      <c r="G12267" s="50" t="s">
        <v>2071</v>
      </c>
      <c r="H12267" s="50" t="s">
        <v>27199</v>
      </c>
      <c r="I12267" s="50">
        <f>(DAX__2019_2020__33[[#This Row],[Adj Close]]-DAX__2019_2020__33[[#This Row],[Adj Open]])/DAX__2019_2020__33[[#This Row],[Adj Open]]</f>
        <v>5.5496564482029765E-3</v>
      </c>
      <c r="J12267" s="50">
        <f>DAX__2019_2020__33[[#This Row],[Adj Close]]-DAX__2019_2020__33[[#This Row],[Adj Open]]</f>
        <v>0.19948587028580533</v>
      </c>
      <c r="K12267" s="50">
        <v>893042</v>
      </c>
    </row>
    <row r="12268" spans="1:11" x14ac:dyDescent="0.3">
      <c r="A12268" s="51" t="str">
        <f t="shared" si="198"/>
        <v>SHL.DE</v>
      </c>
      <c r="B12268" s="52" t="s">
        <v>229</v>
      </c>
      <c r="C12268" s="50" t="s">
        <v>17411</v>
      </c>
      <c r="D12268" s="50">
        <f>DAX__2019_2020__33[[#This Row],[Open]]*(DAX__2019_2020__33[[#This Row],[Adj Close]]/DAX__2019_2020__33[[#This Row],[Close]])</f>
        <v>36.031114717998541</v>
      </c>
      <c r="E12268" s="50" t="s">
        <v>27200</v>
      </c>
      <c r="F12268" s="50" t="s">
        <v>20511</v>
      </c>
      <c r="G12268" s="50" t="s">
        <v>27201</v>
      </c>
      <c r="H12268" s="50" t="s">
        <v>27202</v>
      </c>
      <c r="I12268" s="50">
        <f>(DAX__2019_2020__33[[#This Row],[Adj Close]]-DAX__2019_2020__33[[#This Row],[Adj Open]])/DAX__2019_2020__33[[#This Row],[Adj Open]]</f>
        <v>-3.0319272343791209E-3</v>
      </c>
      <c r="J12268" s="50">
        <f>DAX__2019_2020__33[[#This Row],[Adj Close]]-DAX__2019_2020__33[[#This Row],[Adj Open]]</f>
        <v>-0.10924371799853816</v>
      </c>
      <c r="K12268" s="50">
        <v>423172</v>
      </c>
    </row>
    <row r="12269" spans="1:11" x14ac:dyDescent="0.3">
      <c r="A12269" s="51" t="str">
        <f t="shared" si="198"/>
        <v>SHL.DE</v>
      </c>
      <c r="B12269" s="52" t="s">
        <v>230</v>
      </c>
      <c r="C12269" s="50" t="s">
        <v>17410</v>
      </c>
      <c r="D12269" s="50">
        <f>DAX__2019_2020__33[[#This Row],[Open]]*(DAX__2019_2020__33[[#This Row],[Adj Close]]/DAX__2019_2020__33[[#This Row],[Close]])</f>
        <v>36.088113340556006</v>
      </c>
      <c r="E12269" s="50" t="s">
        <v>27203</v>
      </c>
      <c r="F12269" s="50" t="s">
        <v>20514</v>
      </c>
      <c r="G12269" s="50" t="s">
        <v>1205</v>
      </c>
      <c r="H12269" s="50" t="s">
        <v>27062</v>
      </c>
      <c r="I12269" s="50">
        <f>(DAX__2019_2020__33[[#This Row],[Adj Close]]-DAX__2019_2020__33[[#This Row],[Adj Open]])/DAX__2019_2020__33[[#This Row],[Adj Open]]</f>
        <v>8.1599627186122806E-3</v>
      </c>
      <c r="J12269" s="50">
        <f>DAX__2019_2020__33[[#This Row],[Adj Close]]-DAX__2019_2020__33[[#This Row],[Adj Open]]</f>
        <v>0.29447765944399151</v>
      </c>
      <c r="K12269" s="50">
        <v>483363</v>
      </c>
    </row>
    <row r="12270" spans="1:11" x14ac:dyDescent="0.3">
      <c r="A12270" s="51" t="str">
        <f t="shared" si="198"/>
        <v>SHL.DE</v>
      </c>
      <c r="B12270" s="52" t="s">
        <v>231</v>
      </c>
      <c r="C12270" s="50" t="s">
        <v>1535</v>
      </c>
      <c r="D12270" s="50">
        <f>DAX__2019_2020__33[[#This Row],[Open]]*(DAX__2019_2020__33[[#This Row],[Adj Close]]/DAX__2019_2020__33[[#This Row],[Close]])</f>
        <v>36.126109983513423</v>
      </c>
      <c r="E12270" s="50" t="s">
        <v>27204</v>
      </c>
      <c r="F12270" s="50" t="s">
        <v>17366</v>
      </c>
      <c r="G12270" s="50" t="s">
        <v>17364</v>
      </c>
      <c r="H12270" s="50" t="s">
        <v>27174</v>
      </c>
      <c r="I12270" s="50">
        <f>(DAX__2019_2020__33[[#This Row],[Adj Close]]-DAX__2019_2020__33[[#This Row],[Adj Open]])/DAX__2019_2020__33[[#This Row],[Adj Open]]</f>
        <v>-3.4182751358997985E-3</v>
      </c>
      <c r="J12270" s="50">
        <f>DAX__2019_2020__33[[#This Row],[Adj Close]]-DAX__2019_2020__33[[#This Row],[Adj Open]]</f>
        <v>-0.12348898351342541</v>
      </c>
      <c r="K12270" s="50">
        <v>540967</v>
      </c>
    </row>
    <row r="12271" spans="1:11" x14ac:dyDescent="0.3">
      <c r="A12271" s="51" t="str">
        <f t="shared" si="198"/>
        <v>SHL.DE</v>
      </c>
      <c r="B12271" s="52" t="s">
        <v>232</v>
      </c>
      <c r="C12271" s="50" t="s">
        <v>17360</v>
      </c>
      <c r="D12271" s="50">
        <f>DAX__2019_2020__33[[#This Row],[Open]]*(DAX__2019_2020__33[[#This Row],[Adj Close]]/DAX__2019_2020__33[[#This Row],[Close]])</f>
        <v>35.765140337348427</v>
      </c>
      <c r="E12271" s="50" t="s">
        <v>27054</v>
      </c>
      <c r="F12271" s="50" t="s">
        <v>27067</v>
      </c>
      <c r="G12271" s="50" t="s">
        <v>27065</v>
      </c>
      <c r="H12271" s="50" t="s">
        <v>27205</v>
      </c>
      <c r="I12271" s="50">
        <f>(DAX__2019_2020__33[[#This Row],[Adj Close]]-DAX__2019_2020__33[[#This Row],[Adj Open]])/DAX__2019_2020__33[[#This Row],[Adj Open]]</f>
        <v>-1.0358671428490042E-2</v>
      </c>
      <c r="J12271" s="50">
        <f>DAX__2019_2020__33[[#This Row],[Adj Close]]-DAX__2019_2020__33[[#This Row],[Adj Open]]</f>
        <v>-0.37047933734842786</v>
      </c>
      <c r="K12271" s="50">
        <v>706146</v>
      </c>
    </row>
    <row r="12272" spans="1:11" x14ac:dyDescent="0.3">
      <c r="A12272" s="51" t="str">
        <f t="shared" si="198"/>
        <v>SHL.DE</v>
      </c>
      <c r="B12272" s="52" t="s">
        <v>233</v>
      </c>
      <c r="C12272" s="50" t="s">
        <v>2021</v>
      </c>
      <c r="D12272" s="50">
        <f>DAX__2019_2020__33[[#This Row],[Open]]*(DAX__2019_2020__33[[#This Row],[Adj Close]]/DAX__2019_2020__33[[#This Row],[Close]])</f>
        <v>35.185675209721289</v>
      </c>
      <c r="E12272" s="50" t="s">
        <v>27206</v>
      </c>
      <c r="F12272" s="50" t="s">
        <v>17344</v>
      </c>
      <c r="G12272" s="50" t="s">
        <v>17344</v>
      </c>
      <c r="H12272" s="50" t="s">
        <v>27156</v>
      </c>
      <c r="I12272" s="50">
        <f>(DAX__2019_2020__33[[#This Row],[Adj Close]]-DAX__2019_2020__33[[#This Row],[Adj Open]])/DAX__2019_2020__33[[#This Row],[Adj Open]]</f>
        <v>-1.5388768483024359E-2</v>
      </c>
      <c r="J12272" s="50">
        <f>DAX__2019_2020__33[[#This Row],[Adj Close]]-DAX__2019_2020__33[[#This Row],[Adj Open]]</f>
        <v>-0.5414642097212905</v>
      </c>
      <c r="K12272" s="50">
        <v>634286</v>
      </c>
    </row>
    <row r="12273" spans="1:11" x14ac:dyDescent="0.3">
      <c r="A12273" s="51" t="str">
        <f t="shared" si="198"/>
        <v>SHL.DE</v>
      </c>
      <c r="B12273" s="52" t="s">
        <v>234</v>
      </c>
      <c r="C12273" s="50" t="s">
        <v>1997</v>
      </c>
      <c r="D12273" s="50">
        <f>DAX__2019_2020__33[[#This Row],[Open]]*(DAX__2019_2020__33[[#This Row],[Adj Close]]/DAX__2019_2020__33[[#This Row],[Close]])</f>
        <v>34.862695351949135</v>
      </c>
      <c r="E12273" s="50" t="s">
        <v>20516</v>
      </c>
      <c r="F12273" s="50" t="s">
        <v>27207</v>
      </c>
      <c r="G12273" s="50" t="s">
        <v>27208</v>
      </c>
      <c r="H12273" s="50" t="s">
        <v>27209</v>
      </c>
      <c r="I12273" s="50">
        <f>(DAX__2019_2020__33[[#This Row],[Adj Close]]-DAX__2019_2020__33[[#This Row],[Adj Open]])/DAX__2019_2020__33[[#This Row],[Adj Open]]</f>
        <v>-7.2207082501169933E-3</v>
      </c>
      <c r="J12273" s="50">
        <f>DAX__2019_2020__33[[#This Row],[Adj Close]]-DAX__2019_2020__33[[#This Row],[Adj Open]]</f>
        <v>-0.25173335194913449</v>
      </c>
      <c r="K12273" s="50">
        <v>649293</v>
      </c>
    </row>
    <row r="12274" spans="1:11" x14ac:dyDescent="0.3">
      <c r="A12274" s="51" t="str">
        <f t="shared" si="198"/>
        <v>SHL.DE</v>
      </c>
      <c r="B12274" s="52" t="s">
        <v>235</v>
      </c>
      <c r="C12274" s="50" t="s">
        <v>1995</v>
      </c>
      <c r="D12274" s="50">
        <f>DAX__2019_2020__33[[#This Row],[Open]]*(DAX__2019_2020__33[[#This Row],[Adj Close]]/DAX__2019_2020__33[[#This Row],[Close]])</f>
        <v>34.701206734650562</v>
      </c>
      <c r="E12274" s="50" t="s">
        <v>11572</v>
      </c>
      <c r="F12274" s="50" t="s">
        <v>27210</v>
      </c>
      <c r="G12274" s="50" t="s">
        <v>17334</v>
      </c>
      <c r="H12274" s="50" t="s">
        <v>27211</v>
      </c>
      <c r="I12274" s="50">
        <f>(DAX__2019_2020__33[[#This Row],[Adj Close]]-DAX__2019_2020__33[[#This Row],[Adj Open]])/DAX__2019_2020__33[[#This Row],[Adj Open]]</f>
        <v>-7.1174105424966659E-3</v>
      </c>
      <c r="J12274" s="50">
        <f>DAX__2019_2020__33[[#This Row],[Adj Close]]-DAX__2019_2020__33[[#This Row],[Adj Open]]</f>
        <v>-0.2469827346505582</v>
      </c>
      <c r="K12274" s="50">
        <v>679463</v>
      </c>
    </row>
    <row r="12275" spans="1:11" x14ac:dyDescent="0.3">
      <c r="A12275" s="51" t="str">
        <f t="shared" si="198"/>
        <v>SHL.DE</v>
      </c>
      <c r="B12275" s="52" t="s">
        <v>236</v>
      </c>
      <c r="C12275" s="50" t="s">
        <v>26923</v>
      </c>
      <c r="D12275" s="50">
        <f>DAX__2019_2020__33[[#This Row],[Open]]*(DAX__2019_2020__33[[#This Row],[Adj Close]]/DAX__2019_2020__33[[#This Row],[Close]])</f>
        <v>34.325978728151611</v>
      </c>
      <c r="E12275" s="50" t="s">
        <v>20539</v>
      </c>
      <c r="F12275" s="50" t="s">
        <v>27212</v>
      </c>
      <c r="G12275" s="50" t="s">
        <v>27213</v>
      </c>
      <c r="H12275" s="50" t="s">
        <v>27214</v>
      </c>
      <c r="I12275" s="50">
        <f>(DAX__2019_2020__33[[#This Row],[Adj Close]]-DAX__2019_2020__33[[#This Row],[Adj Open]])/DAX__2019_2020__33[[#This Row],[Adj Open]]</f>
        <v>2.7679536608794634E-4</v>
      </c>
      <c r="J12275" s="50">
        <f>DAX__2019_2020__33[[#This Row],[Adj Close]]-DAX__2019_2020__33[[#This Row],[Adj Open]]</f>
        <v>9.5012718483857839E-3</v>
      </c>
      <c r="K12275" s="50">
        <v>371876</v>
      </c>
    </row>
    <row r="12276" spans="1:11" x14ac:dyDescent="0.3">
      <c r="A12276" s="51" t="str">
        <f t="shared" si="198"/>
        <v>SHL.DE</v>
      </c>
      <c r="B12276" s="52" t="s">
        <v>237</v>
      </c>
      <c r="C12276" s="50" t="s">
        <v>27215</v>
      </c>
      <c r="D12276" s="50">
        <f>DAX__2019_2020__33[[#This Row],[Open]]*(DAX__2019_2020__33[[#This Row],[Adj Close]]/DAX__2019_2020__33[[#This Row],[Close]])</f>
        <v>34.5064688613461</v>
      </c>
      <c r="E12276" s="50" t="s">
        <v>20275</v>
      </c>
      <c r="F12276" s="50" t="s">
        <v>27216</v>
      </c>
      <c r="G12276" s="50" t="s">
        <v>27013</v>
      </c>
      <c r="H12276" s="50" t="s">
        <v>27217</v>
      </c>
      <c r="I12276" s="50">
        <f>(DAX__2019_2020__33[[#This Row],[Adj Close]]-DAX__2019_2020__33[[#This Row],[Adj Open]])/DAX__2019_2020__33[[#This Row],[Adj Open]]</f>
        <v>-9.635319762276268E-3</v>
      </c>
      <c r="J12276" s="50">
        <f>DAX__2019_2020__33[[#This Row],[Adj Close]]-DAX__2019_2020__33[[#This Row],[Adj Open]]</f>
        <v>-0.33248086134609878</v>
      </c>
      <c r="K12276" s="50">
        <v>214101</v>
      </c>
    </row>
    <row r="12277" spans="1:11" x14ac:dyDescent="0.3">
      <c r="A12277" s="51" t="str">
        <f t="shared" si="198"/>
        <v>SHL.DE</v>
      </c>
      <c r="B12277" s="52" t="s">
        <v>238</v>
      </c>
      <c r="C12277" s="50" t="s">
        <v>27188</v>
      </c>
      <c r="D12277" s="50">
        <f>DAX__2019_2020__33[[#This Row],[Open]]*(DAX__2019_2020__33[[#This Row],[Adj Close]]/DAX__2019_2020__33[[#This Row],[Close]])</f>
        <v>34.107490634198321</v>
      </c>
      <c r="E12277" s="50" t="s">
        <v>27014</v>
      </c>
      <c r="F12277" s="50" t="s">
        <v>27022</v>
      </c>
      <c r="G12277" s="50" t="s">
        <v>27218</v>
      </c>
      <c r="H12277" s="50" t="s">
        <v>27219</v>
      </c>
      <c r="I12277" s="50">
        <f>(DAX__2019_2020__33[[#This Row],[Adj Close]]-DAX__2019_2020__33[[#This Row],[Adj Open]])/DAX__2019_2020__33[[#This Row],[Adj Open]]</f>
        <v>-1.1139674450346144E-3</v>
      </c>
      <c r="J12277" s="50">
        <f>DAX__2019_2020__33[[#This Row],[Adj Close]]-DAX__2019_2020__33[[#This Row],[Adj Open]]</f>
        <v>-3.7994634198319943E-2</v>
      </c>
      <c r="K12277" s="50">
        <v>287442</v>
      </c>
    </row>
    <row r="12278" spans="1:11" x14ac:dyDescent="0.3">
      <c r="A12278" s="51" t="str">
        <f t="shared" si="198"/>
        <v>SHL.DE</v>
      </c>
      <c r="B12278" s="52" t="s">
        <v>239</v>
      </c>
      <c r="C12278" s="50" t="s">
        <v>1989</v>
      </c>
      <c r="D12278" s="50">
        <f>DAX__2019_2020__33[[#This Row],[Open]]*(DAX__2019_2020__33[[#This Row],[Adj Close]]/DAX__2019_2020__33[[#This Row],[Close]])</f>
        <v>34.235738883448818</v>
      </c>
      <c r="E12278" s="50" t="s">
        <v>26919</v>
      </c>
      <c r="F12278" s="50" t="s">
        <v>17321</v>
      </c>
      <c r="G12278" s="50" t="s">
        <v>26872</v>
      </c>
      <c r="H12278" s="50" t="s">
        <v>27220</v>
      </c>
      <c r="I12278" s="50">
        <f>(DAX__2019_2020__33[[#This Row],[Adj Close]]-DAX__2019_2020__33[[#This Row],[Adj Open]])/DAX__2019_2020__33[[#This Row],[Adj Open]]</f>
        <v>-2.5249721829918775E-2</v>
      </c>
      <c r="J12278" s="50">
        <f>DAX__2019_2020__33[[#This Row],[Adj Close]]-DAX__2019_2020__33[[#This Row],[Adj Open]]</f>
        <v>-0.8644428834488167</v>
      </c>
      <c r="K12278" s="50">
        <v>461660</v>
      </c>
    </row>
    <row r="12279" spans="1:11" x14ac:dyDescent="0.3">
      <c r="A12279" s="51" t="str">
        <f t="shared" si="198"/>
        <v>SHL.DE</v>
      </c>
      <c r="B12279" s="52" t="s">
        <v>240</v>
      </c>
      <c r="C12279" s="50" t="s">
        <v>27221</v>
      </c>
      <c r="D12279" s="50">
        <f>DAX__2019_2020__33[[#This Row],[Open]]*(DAX__2019_2020__33[[#This Row],[Adj Close]]/DAX__2019_2020__33[[#This Row],[Close]])</f>
        <v>33.414040956075674</v>
      </c>
      <c r="E12279" s="50" t="s">
        <v>2030</v>
      </c>
      <c r="F12279" s="50" t="s">
        <v>20234</v>
      </c>
      <c r="G12279" s="50" t="s">
        <v>26998</v>
      </c>
      <c r="H12279" s="50" t="s">
        <v>27222</v>
      </c>
      <c r="I12279" s="50">
        <f>(DAX__2019_2020__33[[#This Row],[Adj Close]]-DAX__2019_2020__33[[#This Row],[Adj Open]])/DAX__2019_2020__33[[#This Row],[Adj Open]]</f>
        <v>-4.5486852750157352E-3</v>
      </c>
      <c r="J12279" s="50">
        <f>DAX__2019_2020__33[[#This Row],[Adj Close]]-DAX__2019_2020__33[[#This Row],[Adj Open]]</f>
        <v>-0.15198995607567412</v>
      </c>
      <c r="K12279" s="50">
        <v>394642</v>
      </c>
    </row>
    <row r="12280" spans="1:11" x14ac:dyDescent="0.3">
      <c r="A12280" s="51" t="str">
        <f t="shared" si="198"/>
        <v>SHL.DE</v>
      </c>
      <c r="B12280" s="52" t="s">
        <v>241</v>
      </c>
      <c r="C12280" s="50" t="s">
        <v>26873</v>
      </c>
      <c r="D12280" s="50">
        <f>DAX__2019_2020__33[[#This Row],[Open]]*(DAX__2019_2020__33[[#This Row],[Adj Close]]/DAX__2019_2020__33[[#This Row],[Close]])</f>
        <v>33.485284185871805</v>
      </c>
      <c r="E12280" s="50" t="s">
        <v>1984</v>
      </c>
      <c r="F12280" s="50" t="s">
        <v>27223</v>
      </c>
      <c r="G12280" s="50" t="s">
        <v>2030</v>
      </c>
      <c r="H12280" s="50" t="s">
        <v>27224</v>
      </c>
      <c r="I12280" s="50">
        <f>(DAX__2019_2020__33[[#This Row],[Adj Close]]-DAX__2019_2020__33[[#This Row],[Adj Open]])/DAX__2019_2020__33[[#This Row],[Adj Open]]</f>
        <v>2.8368226950354469E-3</v>
      </c>
      <c r="J12280" s="50">
        <f>DAX__2019_2020__33[[#This Row],[Adj Close]]-DAX__2019_2020__33[[#This Row],[Adj Open]]</f>
        <v>9.4991814128192686E-2</v>
      </c>
      <c r="K12280" s="50">
        <v>350353</v>
      </c>
    </row>
    <row r="12281" spans="1:11" x14ac:dyDescent="0.3">
      <c r="A12281" s="51" t="str">
        <f t="shared" si="198"/>
        <v>SHL.DE</v>
      </c>
      <c r="B12281" s="52" t="s">
        <v>242</v>
      </c>
      <c r="C12281" s="50" t="s">
        <v>27225</v>
      </c>
      <c r="D12281" s="50">
        <f>DAX__2019_2020__33[[#This Row],[Open]]*(DAX__2019_2020__33[[#This Row],[Adj Close]]/DAX__2019_2020__33[[#This Row],[Close]])</f>
        <v>33.680025458848711</v>
      </c>
      <c r="E12281" s="50" t="s">
        <v>20820</v>
      </c>
      <c r="F12281" s="50" t="s">
        <v>2050</v>
      </c>
      <c r="G12281" s="50" t="s">
        <v>27226</v>
      </c>
      <c r="H12281" s="50" t="s">
        <v>27227</v>
      </c>
      <c r="I12281" s="50">
        <f>(DAX__2019_2020__33[[#This Row],[Adj Close]]-DAX__2019_2020__33[[#This Row],[Adj Open]])/DAX__2019_2020__33[[#This Row],[Adj Open]]</f>
        <v>2.2281679747190464E-2</v>
      </c>
      <c r="J12281" s="50">
        <f>DAX__2019_2020__33[[#This Row],[Adj Close]]-DAX__2019_2020__33[[#This Row],[Adj Open]]</f>
        <v>0.75044754115128853</v>
      </c>
      <c r="K12281" s="50">
        <v>408569</v>
      </c>
    </row>
    <row r="12282" spans="1:11" x14ac:dyDescent="0.3">
      <c r="A12282" s="51" t="str">
        <f t="shared" si="198"/>
        <v>SHL.DE</v>
      </c>
      <c r="B12282" s="52" t="s">
        <v>243</v>
      </c>
      <c r="C12282" s="50" t="s">
        <v>27228</v>
      </c>
      <c r="D12282" s="50">
        <f>DAX__2019_2020__33[[#This Row],[Open]]*(DAX__2019_2020__33[[#This Row],[Adj Close]]/DAX__2019_2020__33[[#This Row],[Close]])</f>
        <v>34.278482414338683</v>
      </c>
      <c r="E12282" s="50" t="s">
        <v>27229</v>
      </c>
      <c r="F12282" s="50" t="s">
        <v>27228</v>
      </c>
      <c r="G12282" s="50" t="s">
        <v>27091</v>
      </c>
      <c r="H12282" s="50" t="s">
        <v>27183</v>
      </c>
      <c r="I12282" s="50">
        <f>(DAX__2019_2020__33[[#This Row],[Adj Close]]-DAX__2019_2020__33[[#This Row],[Adj Open]])/DAX__2019_2020__33[[#This Row],[Adj Open]]</f>
        <v>4.5725649043247378E-3</v>
      </c>
      <c r="J12282" s="50">
        <f>DAX__2019_2020__33[[#This Row],[Adj Close]]-DAX__2019_2020__33[[#This Row],[Adj Open]]</f>
        <v>0.15674058566131777</v>
      </c>
      <c r="K12282" s="50">
        <v>285774</v>
      </c>
    </row>
    <row r="12283" spans="1:11" x14ac:dyDescent="0.3">
      <c r="A12283" s="51" t="str">
        <f t="shared" si="198"/>
        <v>SHL.DE</v>
      </c>
      <c r="B12283" s="52" t="s">
        <v>244</v>
      </c>
      <c r="C12283" s="50" t="s">
        <v>27010</v>
      </c>
      <c r="D12283" s="50">
        <f>DAX__2019_2020__33[[#This Row],[Open]]*(DAX__2019_2020__33[[#This Row],[Adj Close]]/DAX__2019_2020__33[[#This Row],[Close]])</f>
        <v>34.468471907719298</v>
      </c>
      <c r="E12283" s="50" t="s">
        <v>21485</v>
      </c>
      <c r="F12283" s="50" t="s">
        <v>21499</v>
      </c>
      <c r="G12283" s="50" t="s">
        <v>27230</v>
      </c>
      <c r="H12283" s="50" t="s">
        <v>27231</v>
      </c>
      <c r="I12283" s="50">
        <f>(DAX__2019_2020__33[[#This Row],[Adj Close]]-DAX__2019_2020__33[[#This Row],[Adj Open]])/DAX__2019_2020__33[[#This Row],[Adj Open]]</f>
        <v>1.047267465894991E-2</v>
      </c>
      <c r="J12283" s="50">
        <f>DAX__2019_2020__33[[#This Row],[Adj Close]]-DAX__2019_2020__33[[#This Row],[Adj Open]]</f>
        <v>0.36097709228069874</v>
      </c>
      <c r="K12283" s="50">
        <v>240818</v>
      </c>
    </row>
    <row r="12284" spans="1:11" x14ac:dyDescent="0.3">
      <c r="A12284" s="51" t="str">
        <f t="shared" si="198"/>
        <v>SHL.DE</v>
      </c>
      <c r="B12284" s="52" t="s">
        <v>245</v>
      </c>
      <c r="C12284" s="50" t="s">
        <v>27232</v>
      </c>
      <c r="D12284" s="50">
        <f>DAX__2019_2020__33[[#This Row],[Open]]*(DAX__2019_2020__33[[#This Row],[Adj Close]]/DAX__2019_2020__33[[#This Row],[Close]])</f>
        <v>34.810446893894735</v>
      </c>
      <c r="E12284" s="50" t="s">
        <v>20539</v>
      </c>
      <c r="F12284" s="50" t="s">
        <v>27233</v>
      </c>
      <c r="G12284" s="50" t="s">
        <v>27233</v>
      </c>
      <c r="H12284" s="50" t="s">
        <v>27234</v>
      </c>
      <c r="I12284" s="50">
        <f>(DAX__2019_2020__33[[#This Row],[Adj Close]]-DAX__2019_2020__33[[#This Row],[Adj Open]])/DAX__2019_2020__33[[#This Row],[Adj Open]]</f>
        <v>-2.7834629553827293E-2</v>
      </c>
      <c r="J12284" s="50">
        <f>DAX__2019_2020__33[[#This Row],[Adj Close]]-DAX__2019_2020__33[[#This Row],[Adj Open]]</f>
        <v>-0.96893589389473789</v>
      </c>
      <c r="K12284" s="50">
        <v>598388</v>
      </c>
    </row>
    <row r="12285" spans="1:11" x14ac:dyDescent="0.3">
      <c r="A12285" s="51" t="str">
        <f t="shared" si="198"/>
        <v>SHL.DE</v>
      </c>
      <c r="B12285" s="52" t="s">
        <v>246</v>
      </c>
      <c r="C12285" s="50" t="s">
        <v>27188</v>
      </c>
      <c r="D12285" s="50">
        <f>DAX__2019_2020__33[[#This Row],[Open]]*(DAX__2019_2020__33[[#This Row],[Adj Close]]/DAX__2019_2020__33[[#This Row],[Close]])</f>
        <v>34.107490452410524</v>
      </c>
      <c r="E12285" s="50" t="s">
        <v>27235</v>
      </c>
      <c r="F12285" s="50" t="s">
        <v>27236</v>
      </c>
      <c r="G12285" s="50" t="s">
        <v>27236</v>
      </c>
      <c r="H12285" s="50" t="s">
        <v>27237</v>
      </c>
      <c r="I12285" s="50">
        <f>(DAX__2019_2020__33[[#This Row],[Adj Close]]-DAX__2019_2020__33[[#This Row],[Adj Open]])/DAX__2019_2020__33[[#This Row],[Adj Open]]</f>
        <v>-1.5318173383043478E-2</v>
      </c>
      <c r="J12285" s="50">
        <f>DAX__2019_2020__33[[#This Row],[Adj Close]]-DAX__2019_2020__33[[#This Row],[Adj Open]]</f>
        <v>-0.52246445241052442</v>
      </c>
      <c r="K12285" s="50">
        <v>468637</v>
      </c>
    </row>
    <row r="12286" spans="1:11" x14ac:dyDescent="0.3">
      <c r="A12286" s="51" t="str">
        <f t="shared" si="198"/>
        <v>SHL.DE</v>
      </c>
      <c r="B12286" s="52" t="s">
        <v>247</v>
      </c>
      <c r="C12286" s="50" t="s">
        <v>26994</v>
      </c>
      <c r="D12286" s="50">
        <f>DAX__2019_2020__33[[#This Row],[Open]]*(DAX__2019_2020__33[[#This Row],[Adj Close]]/DAX__2019_2020__33[[#This Row],[Close]])</f>
        <v>33.471039132332479</v>
      </c>
      <c r="E12286" s="50" t="s">
        <v>2031</v>
      </c>
      <c r="F12286" s="50" t="s">
        <v>27238</v>
      </c>
      <c r="G12286" s="50" t="s">
        <v>27239</v>
      </c>
      <c r="H12286" s="50" t="s">
        <v>27240</v>
      </c>
      <c r="I12286" s="50">
        <f>(DAX__2019_2020__33[[#This Row],[Adj Close]]-DAX__2019_2020__33[[#This Row],[Adj Open]])/DAX__2019_2020__33[[#This Row],[Adj Open]]</f>
        <v>5.959954421457421E-3</v>
      </c>
      <c r="J12286" s="50">
        <f>DAX__2019_2020__33[[#This Row],[Adj Close]]-DAX__2019_2020__33[[#This Row],[Adj Open]]</f>
        <v>0.1994858676675193</v>
      </c>
      <c r="K12286" s="50">
        <v>242158</v>
      </c>
    </row>
    <row r="12287" spans="1:11" x14ac:dyDescent="0.3">
      <c r="A12287" s="51" t="str">
        <f t="shared" si="198"/>
        <v>SHL.DE</v>
      </c>
      <c r="B12287" s="52" t="s">
        <v>248</v>
      </c>
      <c r="C12287" s="50" t="s">
        <v>27241</v>
      </c>
      <c r="D12287" s="50">
        <f>DAX__2019_2020__33[[#This Row],[Open]]*(DAX__2019_2020__33[[#This Row],[Adj Close]]/DAX__2019_2020__33[[#This Row],[Close]])</f>
        <v>33.73701516510453</v>
      </c>
      <c r="E12287" s="50" t="s">
        <v>27218</v>
      </c>
      <c r="F12287" s="50" t="s">
        <v>27242</v>
      </c>
      <c r="G12287" s="50" t="s">
        <v>27218</v>
      </c>
      <c r="H12287" s="50" t="s">
        <v>27219</v>
      </c>
      <c r="I12287" s="50">
        <f>(DAX__2019_2020__33[[#This Row],[Adj Close]]-DAX__2019_2020__33[[#This Row],[Adj Open]])/DAX__2019_2020__33[[#This Row],[Adj Open]]</f>
        <v>9.8550755977774799E-3</v>
      </c>
      <c r="J12287" s="50">
        <f>DAX__2019_2020__33[[#This Row],[Adj Close]]-DAX__2019_2020__33[[#This Row],[Adj Open]]</f>
        <v>0.33248083489547042</v>
      </c>
      <c r="K12287" s="50">
        <v>344049</v>
      </c>
    </row>
    <row r="12288" spans="1:11" x14ac:dyDescent="0.3">
      <c r="A12288" s="51" t="str">
        <f t="shared" si="198"/>
        <v>SHL.DE</v>
      </c>
      <c r="B12288" s="52" t="s">
        <v>249</v>
      </c>
      <c r="C12288" s="50" t="s">
        <v>2034</v>
      </c>
      <c r="D12288" s="50">
        <f>DAX__2019_2020__33[[#This Row],[Open]]*(DAX__2019_2020__33[[#This Row],[Adj Close]]/DAX__2019_2020__33[[#This Row],[Close]])</f>
        <v>34.007748542516339</v>
      </c>
      <c r="E12288" s="50" t="s">
        <v>1860</v>
      </c>
      <c r="F12288" s="50" t="s">
        <v>2030</v>
      </c>
      <c r="G12288" s="50" t="s">
        <v>27187</v>
      </c>
      <c r="H12288" s="50" t="s">
        <v>27243</v>
      </c>
      <c r="I12288" s="50">
        <f>(DAX__2019_2020__33[[#This Row],[Adj Close]]-DAX__2019_2020__33[[#This Row],[Adj Open]])/DAX__2019_2020__33[[#This Row],[Adj Open]]</f>
        <v>-1.5363128920756895E-3</v>
      </c>
      <c r="J12288" s="50">
        <f>DAX__2019_2020__33[[#This Row],[Adj Close]]-DAX__2019_2020__33[[#This Row],[Adj Open]]</f>
        <v>-5.2246542516336092E-2</v>
      </c>
      <c r="K12288" s="50">
        <v>259956</v>
      </c>
    </row>
    <row r="12289" spans="1:11" x14ac:dyDescent="0.3">
      <c r="A12289" s="51" t="str">
        <f t="shared" si="198"/>
        <v>SHL.DE</v>
      </c>
      <c r="B12289" s="52" t="s">
        <v>250</v>
      </c>
      <c r="C12289" s="50" t="s">
        <v>27244</v>
      </c>
      <c r="D12289" s="50">
        <f>DAX__2019_2020__33[[#This Row],[Open]]*(DAX__2019_2020__33[[#This Row],[Adj Close]]/DAX__2019_2020__33[[#This Row],[Close]])</f>
        <v>33.632524508724408</v>
      </c>
      <c r="E12289" s="50" t="s">
        <v>27021</v>
      </c>
      <c r="F12289" s="50" t="s">
        <v>27244</v>
      </c>
      <c r="G12289" s="50" t="s">
        <v>20826</v>
      </c>
      <c r="H12289" s="50" t="s">
        <v>27023</v>
      </c>
      <c r="I12289" s="50">
        <f>(DAX__2019_2020__33[[#This Row],[Adj Close]]-DAX__2019_2020__33[[#This Row],[Adj Open]])/DAX__2019_2020__33[[#This Row],[Adj Open]]</f>
        <v>6.0725887889448958E-3</v>
      </c>
      <c r="J12289" s="50">
        <f>DAX__2019_2020__33[[#This Row],[Adj Close]]-DAX__2019_2020__33[[#This Row],[Adj Open]]</f>
        <v>0.20423649127559429</v>
      </c>
      <c r="K12289" s="50">
        <v>168086</v>
      </c>
    </row>
    <row r="12290" spans="1:11" x14ac:dyDescent="0.3">
      <c r="A12290" s="51" t="str">
        <f t="shared" si="198"/>
        <v>SHL.DE</v>
      </c>
      <c r="B12290" s="52" t="s">
        <v>251</v>
      </c>
      <c r="C12290" s="50" t="s">
        <v>27245</v>
      </c>
      <c r="D12290" s="50">
        <f>DAX__2019_2020__33[[#This Row],[Open]]*(DAX__2019_2020__33[[#This Row],[Adj Close]]/DAX__2019_2020__33[[#This Row],[Close]])</f>
        <v>33.832014817040786</v>
      </c>
      <c r="E12290" s="50" t="s">
        <v>2059</v>
      </c>
      <c r="F12290" s="50" t="s">
        <v>27245</v>
      </c>
      <c r="G12290" s="50" t="s">
        <v>2056</v>
      </c>
      <c r="H12290" s="50" t="s">
        <v>27246</v>
      </c>
      <c r="I12290" s="50">
        <f>(DAX__2019_2020__33[[#This Row],[Adj Close]]-DAX__2019_2020__33[[#This Row],[Adj Open]])/DAX__2019_2020__33[[#This Row],[Adj Open]]</f>
        <v>2.6673310308955563E-3</v>
      </c>
      <c r="J12290" s="50">
        <f>DAX__2019_2020__33[[#This Row],[Adj Close]]-DAX__2019_2020__33[[#This Row],[Adj Open]]</f>
        <v>9.024118295921113E-2</v>
      </c>
      <c r="K12290" s="50">
        <v>416320</v>
      </c>
    </row>
    <row r="12291" spans="1:11" x14ac:dyDescent="0.3">
      <c r="A12291" s="51" t="str">
        <f t="shared" si="198"/>
        <v>SHL.DE</v>
      </c>
      <c r="B12291" s="52" t="s">
        <v>252</v>
      </c>
      <c r="C12291" s="50" t="s">
        <v>27247</v>
      </c>
      <c r="D12291" s="50">
        <f>DAX__2019_2020__33[[#This Row],[Open]]*(DAX__2019_2020__33[[#This Row],[Adj Close]]/DAX__2019_2020__33[[#This Row],[Close]])</f>
        <v>34.012500596491229</v>
      </c>
      <c r="E12291" s="50" t="s">
        <v>27113</v>
      </c>
      <c r="F12291" s="50" t="s">
        <v>1982</v>
      </c>
      <c r="G12291" s="50" t="s">
        <v>27140</v>
      </c>
      <c r="H12291" s="50" t="s">
        <v>27184</v>
      </c>
      <c r="I12291" s="50">
        <f>(DAX__2019_2020__33[[#This Row],[Adj Close]]-DAX__2019_2020__33[[#This Row],[Adj Open]])/DAX__2019_2020__33[[#This Row],[Adj Open]]</f>
        <v>2.9325513196479746E-3</v>
      </c>
      <c r="J12291" s="50">
        <f>DAX__2019_2020__33[[#This Row],[Adj Close]]-DAX__2019_2020__33[[#This Row],[Adj Open]]</f>
        <v>9.9743403508767869E-2</v>
      </c>
      <c r="K12291" s="50">
        <v>210527</v>
      </c>
    </row>
    <row r="12292" spans="1:11" x14ac:dyDescent="0.3">
      <c r="A12292" s="51" t="str">
        <f t="shared" si="198"/>
        <v>SHL.DE</v>
      </c>
      <c r="B12292" s="52" t="s">
        <v>253</v>
      </c>
      <c r="C12292" s="50" t="s">
        <v>27193</v>
      </c>
      <c r="D12292" s="50">
        <f>DAX__2019_2020__33[[#This Row],[Open]]*(DAX__2019_2020__33[[#This Row],[Adj Close]]/DAX__2019_2020__33[[#This Row],[Close]])</f>
        <v>34.083746036881521</v>
      </c>
      <c r="E12292" s="50" t="s">
        <v>27228</v>
      </c>
      <c r="F12292" s="50" t="s">
        <v>27248</v>
      </c>
      <c r="G12292" s="50" t="s">
        <v>27249</v>
      </c>
      <c r="H12292" s="50" t="s">
        <v>27250</v>
      </c>
      <c r="I12292" s="50">
        <f>(DAX__2019_2020__33[[#This Row],[Adj Close]]-DAX__2019_2020__33[[#This Row],[Adj Open]])/DAX__2019_2020__33[[#This Row],[Adj Open]]</f>
        <v>-3.0658025901392286E-3</v>
      </c>
      <c r="J12292" s="50">
        <f>DAX__2019_2020__33[[#This Row],[Adj Close]]-DAX__2019_2020__33[[#This Row],[Adj Open]]</f>
        <v>-0.10449403688151904</v>
      </c>
      <c r="K12292" s="50">
        <v>264475</v>
      </c>
    </row>
    <row r="12293" spans="1:11" x14ac:dyDescent="0.3">
      <c r="A12293" s="51" t="str">
        <f t="shared" si="198"/>
        <v>SHL.DE</v>
      </c>
      <c r="B12293" s="52" t="s">
        <v>254</v>
      </c>
      <c r="C12293" s="50" t="s">
        <v>27251</v>
      </c>
      <c r="D12293" s="50">
        <f>DAX__2019_2020__33[[#This Row],[Open]]*(DAX__2019_2020__33[[#This Row],[Adj Close]]/DAX__2019_2020__33[[#This Row],[Close]])</f>
        <v>34.050501501580676</v>
      </c>
      <c r="E12293" s="50" t="s">
        <v>17334</v>
      </c>
      <c r="F12293" s="50" t="s">
        <v>27252</v>
      </c>
      <c r="G12293" s="50" t="s">
        <v>17331</v>
      </c>
      <c r="H12293" s="50" t="s">
        <v>27179</v>
      </c>
      <c r="I12293" s="50">
        <f>(DAX__2019_2020__33[[#This Row],[Adj Close]]-DAX__2019_2020__33[[#This Row],[Adj Open]])/DAX__2019_2020__33[[#This Row],[Adj Open]]</f>
        <v>1.5344120090830739E-3</v>
      </c>
      <c r="J12293" s="50">
        <f>DAX__2019_2020__33[[#This Row],[Adj Close]]-DAX__2019_2020__33[[#This Row],[Adj Open]]</f>
        <v>5.2247498419326632E-2</v>
      </c>
      <c r="K12293" s="50">
        <v>347153</v>
      </c>
    </row>
    <row r="12294" spans="1:11" x14ac:dyDescent="0.3">
      <c r="A12294" s="51" t="str">
        <f t="shared" si="198"/>
        <v>SHL.DE</v>
      </c>
      <c r="B12294" s="52" t="s">
        <v>255</v>
      </c>
      <c r="C12294" s="50" t="s">
        <v>1860</v>
      </c>
      <c r="D12294" s="50">
        <f>DAX__2019_2020__33[[#This Row],[Open]]*(DAX__2019_2020__33[[#This Row],[Adj Close]]/DAX__2019_2020__33[[#This Row],[Close]])</f>
        <v>34.150241373479702</v>
      </c>
      <c r="E12294" s="50" t="s">
        <v>1860</v>
      </c>
      <c r="F12294" s="50" t="s">
        <v>27253</v>
      </c>
      <c r="G12294" s="50" t="s">
        <v>27182</v>
      </c>
      <c r="H12294" s="50" t="s">
        <v>1453</v>
      </c>
      <c r="I12294" s="50">
        <f>(DAX__2019_2020__33[[#This Row],[Adj Close]]-DAX__2019_2020__33[[#This Row],[Adj Open]])/DAX__2019_2020__33[[#This Row],[Adj Open]]</f>
        <v>-1.4881779836390094E-2</v>
      </c>
      <c r="J12294" s="50">
        <f>DAX__2019_2020__33[[#This Row],[Adj Close]]-DAX__2019_2020__33[[#This Row],[Adj Open]]</f>
        <v>-0.50821637347970494</v>
      </c>
      <c r="K12294" s="50">
        <v>455882</v>
      </c>
    </row>
    <row r="12295" spans="1:11" x14ac:dyDescent="0.3">
      <c r="A12295" s="51" t="str">
        <f t="shared" si="198"/>
        <v>SHL.DE</v>
      </c>
      <c r="B12295" s="52" t="s">
        <v>256</v>
      </c>
      <c r="C12295" s="50" t="s">
        <v>27225</v>
      </c>
      <c r="D12295" s="50">
        <f>DAX__2019_2020__33[[#This Row],[Open]]*(DAX__2019_2020__33[[#This Row],[Adj Close]]/DAX__2019_2020__33[[#This Row],[Close]])</f>
        <v>33.680022869802684</v>
      </c>
      <c r="E12295" s="50" t="s">
        <v>27013</v>
      </c>
      <c r="F12295" s="50" t="s">
        <v>1984</v>
      </c>
      <c r="G12295" s="50" t="s">
        <v>27254</v>
      </c>
      <c r="H12295" s="50" t="s">
        <v>27255</v>
      </c>
      <c r="I12295" s="50">
        <f>(DAX__2019_2020__33[[#This Row],[Adj Close]]-DAX__2019_2020__33[[#This Row],[Adj Open]])/DAX__2019_2020__33[[#This Row],[Adj Open]]</f>
        <v>1.2974163701922586E-2</v>
      </c>
      <c r="J12295" s="50">
        <f>DAX__2019_2020__33[[#This Row],[Adj Close]]-DAX__2019_2020__33[[#This Row],[Adj Open]]</f>
        <v>0.43697013019731656</v>
      </c>
      <c r="K12295" s="50">
        <v>375483</v>
      </c>
    </row>
    <row r="12296" spans="1:11" x14ac:dyDescent="0.3">
      <c r="A12296" s="51" t="str">
        <f t="shared" si="198"/>
        <v>SHL.DE</v>
      </c>
      <c r="B12296" s="52" t="s">
        <v>257</v>
      </c>
      <c r="C12296" s="50" t="s">
        <v>27256</v>
      </c>
      <c r="D12296" s="50">
        <f>DAX__2019_2020__33[[#This Row],[Open]]*(DAX__2019_2020__33[[#This Row],[Adj Close]]/DAX__2019_2020__33[[#This Row],[Close]])</f>
        <v>34.131242709966727</v>
      </c>
      <c r="E12296" s="50" t="s">
        <v>27257</v>
      </c>
      <c r="F12296" s="50" t="s">
        <v>27026</v>
      </c>
      <c r="G12296" s="50" t="s">
        <v>27251</v>
      </c>
      <c r="H12296" s="50" t="s">
        <v>27258</v>
      </c>
      <c r="I12296" s="50">
        <f>(DAX__2019_2020__33[[#This Row],[Adj Close]]-DAX__2019_2020__33[[#This Row],[Adj Open]])/DAX__2019_2020__33[[#This Row],[Adj Open]]</f>
        <v>-2.3656832730308791E-3</v>
      </c>
      <c r="J12296" s="50">
        <f>DAX__2019_2020__33[[#This Row],[Adj Close]]-DAX__2019_2020__33[[#This Row],[Adj Open]]</f>
        <v>-8.0743709966725419E-2</v>
      </c>
      <c r="K12296" s="50">
        <v>351047</v>
      </c>
    </row>
    <row r="12297" spans="1:11" x14ac:dyDescent="0.3">
      <c r="A12297" s="51" t="str">
        <f t="shared" si="198"/>
        <v>SHL.DE</v>
      </c>
      <c r="B12297" s="52" t="s">
        <v>258</v>
      </c>
      <c r="C12297" s="50" t="s">
        <v>2026</v>
      </c>
      <c r="D12297" s="50">
        <f>DAX__2019_2020__33[[#This Row],[Open]]*(DAX__2019_2020__33[[#This Row],[Adj Close]]/DAX__2019_2020__33[[#This Row],[Close]])</f>
        <v>34.121741959031588</v>
      </c>
      <c r="E12297" s="50" t="s">
        <v>2026</v>
      </c>
      <c r="F12297" s="50" t="s">
        <v>16899</v>
      </c>
      <c r="G12297" s="50" t="s">
        <v>26957</v>
      </c>
      <c r="H12297" s="50" t="s">
        <v>27259</v>
      </c>
      <c r="I12297" s="50">
        <f>(DAX__2019_2020__33[[#This Row],[Adj Close]]-DAX__2019_2020__33[[#This Row],[Adj Open]])/DAX__2019_2020__33[[#This Row],[Adj Open]]</f>
        <v>-1.3780596535667952E-2</v>
      </c>
      <c r="J12297" s="50">
        <f>DAX__2019_2020__33[[#This Row],[Adj Close]]-DAX__2019_2020__33[[#This Row],[Adj Open]]</f>
        <v>-0.47021795903158647</v>
      </c>
      <c r="K12297" s="50">
        <v>669456</v>
      </c>
    </row>
    <row r="12298" spans="1:11" x14ac:dyDescent="0.3">
      <c r="A12298" s="51" t="str">
        <f t="shared" si="198"/>
        <v>SHL.DE</v>
      </c>
      <c r="B12298" s="52" t="s">
        <v>259</v>
      </c>
      <c r="C12298" s="50" t="s">
        <v>27143</v>
      </c>
      <c r="D12298" s="50">
        <f>DAX__2019_2020__33[[#This Row],[Open]]*(DAX__2019_2020__33[[#This Row],[Adj Close]]/DAX__2019_2020__33[[#This Row],[Close]])</f>
        <v>33.789265091500987</v>
      </c>
      <c r="E12298" s="50" t="s">
        <v>26917</v>
      </c>
      <c r="F12298" s="50" t="s">
        <v>1930</v>
      </c>
      <c r="G12298" s="50" t="s">
        <v>20826</v>
      </c>
      <c r="H12298" s="50" t="s">
        <v>27023</v>
      </c>
      <c r="I12298" s="50">
        <f>(DAX__2019_2020__33[[#This Row],[Adj Close]]-DAX__2019_2020__33[[#This Row],[Adj Open]])/DAX__2019_2020__33[[#This Row],[Adj Open]]</f>
        <v>1.4056508293506132E-3</v>
      </c>
      <c r="J12298" s="50">
        <f>DAX__2019_2020__33[[#This Row],[Adj Close]]-DAX__2019_2020__33[[#This Row],[Adj Open]]</f>
        <v>4.7495908499016082E-2</v>
      </c>
      <c r="K12298" s="50">
        <v>341452</v>
      </c>
    </row>
    <row r="12299" spans="1:11" x14ac:dyDescent="0.3">
      <c r="A12299" s="51" t="str">
        <f t="shared" si="198"/>
        <v>SHL.DE</v>
      </c>
      <c r="B12299" s="52" t="s">
        <v>260</v>
      </c>
      <c r="C12299" s="50" t="s">
        <v>2055</v>
      </c>
      <c r="D12299" s="50">
        <f>DAX__2019_2020__33[[#This Row],[Open]]*(DAX__2019_2020__33[[#This Row],[Adj Close]]/DAX__2019_2020__33[[#This Row],[Close]])</f>
        <v>33.817758266792502</v>
      </c>
      <c r="E12299" s="50" t="s">
        <v>27260</v>
      </c>
      <c r="F12299" s="50" t="s">
        <v>1894</v>
      </c>
      <c r="G12299" s="50" t="s">
        <v>21496</v>
      </c>
      <c r="H12299" s="50" t="s">
        <v>27027</v>
      </c>
      <c r="I12299" s="50">
        <f>(DAX__2019_2020__33[[#This Row],[Adj Close]]-DAX__2019_2020__33[[#This Row],[Adj Open]])/DAX__2019_2020__33[[#This Row],[Adj Open]]</f>
        <v>1.1236011867191654E-2</v>
      </c>
      <c r="J12299" s="50">
        <f>DAX__2019_2020__33[[#This Row],[Adj Close]]-DAX__2019_2020__33[[#This Row],[Adj Open]]</f>
        <v>0.37997673320749925</v>
      </c>
      <c r="K12299" s="50">
        <v>493681</v>
      </c>
    </row>
    <row r="12300" spans="1:11" x14ac:dyDescent="0.3">
      <c r="A12300" s="51" t="str">
        <f t="shared" si="198"/>
        <v>SHL.DE</v>
      </c>
      <c r="B12300" s="52" t="s">
        <v>261</v>
      </c>
      <c r="C12300" s="50" t="s">
        <v>27212</v>
      </c>
      <c r="D12300" s="50">
        <f>DAX__2019_2020__33[[#This Row],[Open]]*(DAX__2019_2020__33[[#This Row],[Adj Close]]/DAX__2019_2020__33[[#This Row],[Close]])</f>
        <v>34.297482981022064</v>
      </c>
      <c r="E12300" s="50" t="s">
        <v>26955</v>
      </c>
      <c r="F12300" s="50" t="s">
        <v>20825</v>
      </c>
      <c r="G12300" s="50" t="s">
        <v>27261</v>
      </c>
      <c r="H12300" s="50" t="s">
        <v>27262</v>
      </c>
      <c r="I12300" s="50">
        <f>(DAX__2019_2020__33[[#This Row],[Adj Close]]-DAX__2019_2020__33[[#This Row],[Adj Open]])/DAX__2019_2020__33[[#This Row],[Adj Open]]</f>
        <v>-1.8556958869962475E-2</v>
      </c>
      <c r="J12300" s="50">
        <f>DAX__2019_2020__33[[#This Row],[Adj Close]]-DAX__2019_2020__33[[#This Row],[Adj Open]]</f>
        <v>-0.63645698102206438</v>
      </c>
      <c r="K12300" s="50">
        <v>443522</v>
      </c>
    </row>
    <row r="12301" spans="1:11" x14ac:dyDescent="0.3">
      <c r="A12301" s="51" t="str">
        <f t="shared" si="198"/>
        <v>SHL.DE</v>
      </c>
      <c r="B12301" s="52" t="s">
        <v>262</v>
      </c>
      <c r="C12301" s="50" t="s">
        <v>27263</v>
      </c>
      <c r="D12301" s="50">
        <f>DAX__2019_2020__33[[#This Row],[Open]]*(DAX__2019_2020__33[[#This Row],[Adj Close]]/DAX__2019_2020__33[[#This Row],[Close]])</f>
        <v>33.499537499241654</v>
      </c>
      <c r="E12301" s="50" t="s">
        <v>27264</v>
      </c>
      <c r="F12301" s="50" t="s">
        <v>17313</v>
      </c>
      <c r="G12301" s="50" t="s">
        <v>26978</v>
      </c>
      <c r="H12301" s="50" t="s">
        <v>27265</v>
      </c>
      <c r="I12301" s="50">
        <f>(DAX__2019_2020__33[[#This Row],[Adj Close]]-DAX__2019_2020__33[[#This Row],[Adj Open]])/DAX__2019_2020__33[[#This Row],[Adj Open]]</f>
        <v>1.5596484208037441E-3</v>
      </c>
      <c r="J12301" s="50">
        <f>DAX__2019_2020__33[[#This Row],[Adj Close]]-DAX__2019_2020__33[[#This Row],[Adj Open]]</f>
        <v>5.2247500758348053E-2</v>
      </c>
      <c r="K12301" s="50">
        <v>319599</v>
      </c>
    </row>
    <row r="12302" spans="1:11" x14ac:dyDescent="0.3">
      <c r="A12302" s="51" t="str">
        <f t="shared" si="198"/>
        <v>SHL.DE</v>
      </c>
      <c r="B12302" s="52" t="s">
        <v>263</v>
      </c>
      <c r="C12302" s="50" t="s">
        <v>17304</v>
      </c>
      <c r="D12302" s="50">
        <f>DAX__2019_2020__33[[#This Row],[Open]]*(DAX__2019_2020__33[[#This Row],[Adj Close]]/DAX__2019_2020__33[[#This Row],[Close]])</f>
        <v>33.65627054094265</v>
      </c>
      <c r="E12302" s="50" t="s">
        <v>21488</v>
      </c>
      <c r="F12302" s="50" t="s">
        <v>20235</v>
      </c>
      <c r="G12302" s="50" t="s">
        <v>26915</v>
      </c>
      <c r="H12302" s="50" t="s">
        <v>27266</v>
      </c>
      <c r="I12302" s="50">
        <f>(DAX__2019_2020__33[[#This Row],[Adj Close]]-DAX__2019_2020__33[[#This Row],[Adj Open]])/DAX__2019_2020__33[[#This Row],[Adj Open]]</f>
        <v>1.6793734123624046E-2</v>
      </c>
      <c r="J12302" s="50">
        <f>DAX__2019_2020__33[[#This Row],[Adj Close]]-DAX__2019_2020__33[[#This Row],[Adj Open]]</f>
        <v>0.56521445905735135</v>
      </c>
      <c r="K12302" s="50">
        <v>464316</v>
      </c>
    </row>
    <row r="12303" spans="1:11" x14ac:dyDescent="0.3">
      <c r="A12303" s="51" t="str">
        <f t="shared" si="198"/>
        <v>SHL.DE</v>
      </c>
      <c r="B12303" s="52" t="s">
        <v>264</v>
      </c>
      <c r="C12303" s="50" t="s">
        <v>27267</v>
      </c>
      <c r="D12303" s="50">
        <f>DAX__2019_2020__33[[#This Row],[Open]]*(DAX__2019_2020__33[[#This Row],[Adj Close]]/DAX__2019_2020__33[[#This Row],[Close]])</f>
        <v>34.306980869209603</v>
      </c>
      <c r="E12303" s="50" t="s">
        <v>27207</v>
      </c>
      <c r="F12303" s="50" t="s">
        <v>27268</v>
      </c>
      <c r="G12303" s="50" t="s">
        <v>27269</v>
      </c>
      <c r="H12303" s="50" t="s">
        <v>27270</v>
      </c>
      <c r="I12303" s="50">
        <f>(DAX__2019_2020__33[[#This Row],[Adj Close]]-DAX__2019_2020__33[[#This Row],[Adj Open]])/DAX__2019_2020__33[[#This Row],[Adj Open]]</f>
        <v>-2.2152013171701369E-3</v>
      </c>
      <c r="J12303" s="50">
        <f>DAX__2019_2020__33[[#This Row],[Adj Close]]-DAX__2019_2020__33[[#This Row],[Adj Open]]</f>
        <v>-7.5996869209603801E-2</v>
      </c>
      <c r="K12303" s="50">
        <v>414598</v>
      </c>
    </row>
    <row r="12304" spans="1:11" x14ac:dyDescent="0.3">
      <c r="A12304" s="51" t="str">
        <f t="shared" si="198"/>
        <v>SHL.DE</v>
      </c>
      <c r="B12304" s="52" t="s">
        <v>265</v>
      </c>
      <c r="C12304" s="50" t="s">
        <v>20253</v>
      </c>
      <c r="D12304" s="50">
        <f>DAX__2019_2020__33[[#This Row],[Open]]*(DAX__2019_2020__33[[#This Row],[Adj Close]]/DAX__2019_2020__33[[#This Row],[Close]])</f>
        <v>33.570779916793789</v>
      </c>
      <c r="E12304" s="50" t="s">
        <v>26955</v>
      </c>
      <c r="F12304" s="50" t="s">
        <v>27271</v>
      </c>
      <c r="G12304" s="50" t="s">
        <v>27021</v>
      </c>
      <c r="H12304" s="50" t="s">
        <v>27272</v>
      </c>
      <c r="I12304" s="50">
        <f>(DAX__2019_2020__33[[#This Row],[Adj Close]]-DAX__2019_2020__33[[#This Row],[Adj Open]])/DAX__2019_2020__33[[#This Row],[Adj Open]]</f>
        <v>2.023203169213357E-2</v>
      </c>
      <c r="J12304" s="50">
        <f>DAX__2019_2020__33[[#This Row],[Adj Close]]-DAX__2019_2020__33[[#This Row],[Adj Open]]</f>
        <v>0.67920508320621309</v>
      </c>
      <c r="K12304" s="50">
        <v>559529</v>
      </c>
    </row>
    <row r="12305" spans="1:11" x14ac:dyDescent="0.3">
      <c r="A12305" s="51" t="str">
        <f t="shared" si="198"/>
        <v>SHL.DE</v>
      </c>
      <c r="B12305" s="52" t="s">
        <v>266</v>
      </c>
      <c r="C12305" s="50" t="s">
        <v>2056</v>
      </c>
      <c r="D12305" s="50">
        <f>DAX__2019_2020__33[[#This Row],[Open]]*(DAX__2019_2020__33[[#This Row],[Adj Close]]/DAX__2019_2020__33[[#This Row],[Close]])</f>
        <v>33.92225601724617</v>
      </c>
      <c r="E12305" s="50" t="s">
        <v>27273</v>
      </c>
      <c r="F12305" s="50" t="s">
        <v>1598</v>
      </c>
      <c r="G12305" s="50" t="s">
        <v>27247</v>
      </c>
      <c r="H12305" s="50" t="s">
        <v>27274</v>
      </c>
      <c r="I12305" s="50">
        <f>(DAX__2019_2020__33[[#This Row],[Adj Close]]-DAX__2019_2020__33[[#This Row],[Adj Open]])/DAX__2019_2020__33[[#This Row],[Adj Open]]</f>
        <v>2.6603473161675843E-3</v>
      </c>
      <c r="J12305" s="50">
        <f>DAX__2019_2020__33[[#This Row],[Adj Close]]-DAX__2019_2020__33[[#This Row],[Adj Open]]</f>
        <v>9.0244982753830527E-2</v>
      </c>
      <c r="K12305" s="50">
        <v>818811</v>
      </c>
    </row>
    <row r="12306" spans="1:11" x14ac:dyDescent="0.3">
      <c r="A12306" s="51" t="str">
        <f t="shared" si="198"/>
        <v>SHL.DE</v>
      </c>
      <c r="B12306" s="52" t="s">
        <v>267</v>
      </c>
      <c r="C12306" s="50" t="s">
        <v>17311</v>
      </c>
      <c r="D12306" s="50">
        <f>DAX__2019_2020__33[[#This Row],[Open]]*(DAX__2019_2020__33[[#This Row],[Adj Close]]/DAX__2019_2020__33[[#This Row],[Close]])</f>
        <v>33.684774069476099</v>
      </c>
      <c r="E12306" s="50" t="s">
        <v>27115</v>
      </c>
      <c r="F12306" s="50" t="s">
        <v>1871</v>
      </c>
      <c r="G12306" s="50" t="s">
        <v>27275</v>
      </c>
      <c r="H12306" s="50" t="s">
        <v>27276</v>
      </c>
      <c r="I12306" s="50">
        <f>(DAX__2019_2020__33[[#This Row],[Adj Close]]-DAX__2019_2020__33[[#This Row],[Adj Open]])/DAX__2019_2020__33[[#This Row],[Adj Open]]</f>
        <v>-4.9351101222537223E-3</v>
      </c>
      <c r="J12306" s="50">
        <f>DAX__2019_2020__33[[#This Row],[Adj Close]]-DAX__2019_2020__33[[#This Row],[Adj Open]]</f>
        <v>-0.1662380694761012</v>
      </c>
      <c r="K12306" s="50">
        <v>331557</v>
      </c>
    </row>
    <row r="12307" spans="1:11" x14ac:dyDescent="0.3">
      <c r="A12307" s="51" t="str">
        <f t="shared" si="198"/>
        <v>SHL.DE</v>
      </c>
      <c r="B12307" s="52" t="s">
        <v>268</v>
      </c>
      <c r="C12307" s="50" t="s">
        <v>1598</v>
      </c>
      <c r="D12307" s="50">
        <f>DAX__2019_2020__33[[#This Row],[Open]]*(DAX__2019_2020__33[[#This Row],[Adj Close]]/DAX__2019_2020__33[[#This Row],[Close]])</f>
        <v>33.43778596186597</v>
      </c>
      <c r="E12307" s="50" t="s">
        <v>27196</v>
      </c>
      <c r="F12307" s="50" t="s">
        <v>1598</v>
      </c>
      <c r="G12307" s="50" t="s">
        <v>27277</v>
      </c>
      <c r="H12307" s="50" t="s">
        <v>27278</v>
      </c>
      <c r="I12307" s="50">
        <f>(DAX__2019_2020__33[[#This Row],[Adj Close]]-DAX__2019_2020__33[[#This Row],[Adj Open]])/DAX__2019_2020__33[[#This Row],[Adj Open]]</f>
        <v>1.0795482647855525E-2</v>
      </c>
      <c r="J12307" s="50">
        <f>DAX__2019_2020__33[[#This Row],[Adj Close]]-DAX__2019_2020__33[[#This Row],[Adj Open]]</f>
        <v>0.36097703813403115</v>
      </c>
      <c r="K12307" s="50">
        <v>341305</v>
      </c>
    </row>
    <row r="12308" spans="1:11" x14ac:dyDescent="0.3">
      <c r="A12308" s="51" t="str">
        <f t="shared" si="198"/>
        <v>SHL.DE</v>
      </c>
      <c r="B12308" s="52" t="s">
        <v>269</v>
      </c>
      <c r="C12308" s="50" t="s">
        <v>26996</v>
      </c>
      <c r="D12308" s="50">
        <f>DAX__2019_2020__33[[#This Row],[Open]]*(DAX__2019_2020__33[[#This Row],[Adj Close]]/DAX__2019_2020__33[[#This Row],[Close]])</f>
        <v>33.566030713750727</v>
      </c>
      <c r="E12308" s="50" t="s">
        <v>26952</v>
      </c>
      <c r="F12308" s="50" t="s">
        <v>26904</v>
      </c>
      <c r="G12308" s="50" t="s">
        <v>26873</v>
      </c>
      <c r="H12308" s="50" t="s">
        <v>27279</v>
      </c>
      <c r="I12308" s="50">
        <f>(DAX__2019_2020__33[[#This Row],[Adj Close]]-DAX__2019_2020__33[[#This Row],[Adj Open]])/DAX__2019_2020__33[[#This Row],[Adj Open]]</f>
        <v>-2.4055186756904872E-3</v>
      </c>
      <c r="J12308" s="50">
        <f>DAX__2019_2020__33[[#This Row],[Adj Close]]-DAX__2019_2020__33[[#This Row],[Adj Open]]</f>
        <v>-8.0743713750727863E-2</v>
      </c>
      <c r="K12308" s="50">
        <v>432986</v>
      </c>
    </row>
    <row r="12309" spans="1:11" x14ac:dyDescent="0.3">
      <c r="A12309" s="51" t="str">
        <f t="shared" si="198"/>
        <v>SHL.DE</v>
      </c>
      <c r="B12309" s="52" t="s">
        <v>270</v>
      </c>
      <c r="C12309" s="50" t="s">
        <v>17315</v>
      </c>
      <c r="D12309" s="50">
        <f>DAX__2019_2020__33[[#This Row],[Open]]*(DAX__2019_2020__33[[#This Row],[Adj Close]]/DAX__2019_2020__33[[#This Row],[Close]])</f>
        <v>33.722770984967404</v>
      </c>
      <c r="E12309" s="50" t="s">
        <v>1860</v>
      </c>
      <c r="F12309" s="50" t="s">
        <v>26953</v>
      </c>
      <c r="G12309" s="50" t="s">
        <v>27244</v>
      </c>
      <c r="H12309" s="50" t="s">
        <v>27280</v>
      </c>
      <c r="I12309" s="50">
        <f>(DAX__2019_2020__33[[#This Row],[Adj Close]]-DAX__2019_2020__33[[#This Row],[Adj Open]])/DAX__2019_2020__33[[#This Row],[Adj Open]]</f>
        <v>-2.6760845070422632E-3</v>
      </c>
      <c r="J12309" s="50">
        <f>DAX__2019_2020__33[[#This Row],[Adj Close]]-DAX__2019_2020__33[[#This Row],[Adj Open]]</f>
        <v>-9.0244984967405628E-2</v>
      </c>
      <c r="K12309" s="50">
        <v>646743</v>
      </c>
    </row>
    <row r="12310" spans="1:11" x14ac:dyDescent="0.3">
      <c r="A12310" s="51" t="str">
        <f t="shared" si="198"/>
        <v>SHL.DE</v>
      </c>
      <c r="B12310" s="52" t="s">
        <v>271</v>
      </c>
      <c r="C12310" s="50" t="s">
        <v>20825</v>
      </c>
      <c r="D12310" s="50">
        <f>DAX__2019_2020__33[[#This Row],[Open]]*(DAX__2019_2020__33[[#This Row],[Adj Close]]/DAX__2019_2020__33[[#This Row],[Close]])</f>
        <v>33.646773791682953</v>
      </c>
      <c r="E12310" s="50" t="s">
        <v>27281</v>
      </c>
      <c r="F12310" s="50" t="s">
        <v>1871</v>
      </c>
      <c r="G12310" s="50" t="s">
        <v>27282</v>
      </c>
      <c r="H12310" s="50" t="s">
        <v>27283</v>
      </c>
      <c r="I12310" s="50">
        <f>(DAX__2019_2020__33[[#This Row],[Adj Close]]-DAX__2019_2020__33[[#This Row],[Adj Open]])/DAX__2019_2020__33[[#This Row],[Adj Open]]</f>
        <v>7.4817339063656136E-3</v>
      </c>
      <c r="J12310" s="50">
        <f>DAX__2019_2020__33[[#This Row],[Adj Close]]-DAX__2019_2020__33[[#This Row],[Adj Open]]</f>
        <v>0.25173620831704824</v>
      </c>
      <c r="K12310" s="50">
        <v>434805</v>
      </c>
    </row>
    <row r="12311" spans="1:11" x14ac:dyDescent="0.3">
      <c r="A12311" s="51" t="str">
        <f t="shared" si="198"/>
        <v>SHL.DE</v>
      </c>
      <c r="B12311" s="52" t="s">
        <v>272</v>
      </c>
      <c r="C12311" s="50" t="s">
        <v>27284</v>
      </c>
      <c r="D12311" s="50">
        <f>DAX__2019_2020__33[[#This Row],[Open]]*(DAX__2019_2020__33[[#This Row],[Adj Close]]/DAX__2019_2020__33[[#This Row],[Close]])</f>
        <v>33.984004056433349</v>
      </c>
      <c r="E12311" s="50" t="s">
        <v>17339</v>
      </c>
      <c r="F12311" s="50" t="s">
        <v>27285</v>
      </c>
      <c r="G12311" s="50" t="s">
        <v>26922</v>
      </c>
      <c r="H12311" s="50" t="s">
        <v>27286</v>
      </c>
      <c r="I12311" s="50">
        <f>(DAX__2019_2020__33[[#This Row],[Adj Close]]-DAX__2019_2020__33[[#This Row],[Adj Open]])/DAX__2019_2020__33[[#This Row],[Adj Open]]</f>
        <v>8.9447653979167589E-3</v>
      </c>
      <c r="J12311" s="50">
        <f>DAX__2019_2020__33[[#This Row],[Adj Close]]-DAX__2019_2020__33[[#This Row],[Adj Open]]</f>
        <v>0.30397894356664779</v>
      </c>
      <c r="K12311" s="50">
        <v>374627</v>
      </c>
    </row>
    <row r="12312" spans="1:11" x14ac:dyDescent="0.3">
      <c r="A12312" s="51" t="str">
        <f t="shared" si="198"/>
        <v>SHL.DE</v>
      </c>
      <c r="B12312" s="52" t="s">
        <v>273</v>
      </c>
      <c r="C12312" s="50" t="s">
        <v>21499</v>
      </c>
      <c r="D12312" s="50">
        <f>DAX__2019_2020__33[[#This Row],[Open]]*(DAX__2019_2020__33[[#This Row],[Adj Close]]/DAX__2019_2020__33[[#This Row],[Close]])</f>
        <v>34.330730786852506</v>
      </c>
      <c r="E12312" s="50" t="s">
        <v>27124</v>
      </c>
      <c r="F12312" s="50" t="s">
        <v>27287</v>
      </c>
      <c r="G12312" s="50" t="s">
        <v>27037</v>
      </c>
      <c r="H12312" s="50" t="s">
        <v>27288</v>
      </c>
      <c r="I12312" s="50">
        <f>(DAX__2019_2020__33[[#This Row],[Adj Close]]-DAX__2019_2020__33[[#This Row],[Adj Open]])/DAX__2019_2020__33[[#This Row],[Adj Open]]</f>
        <v>3.8738241248981037E-3</v>
      </c>
      <c r="J12312" s="50">
        <f>DAX__2019_2020__33[[#This Row],[Adj Close]]-DAX__2019_2020__33[[#This Row],[Adj Open]]</f>
        <v>0.13299121314749129</v>
      </c>
      <c r="K12312" s="50">
        <v>592650</v>
      </c>
    </row>
    <row r="12313" spans="1:11" x14ac:dyDescent="0.3">
      <c r="A12313" s="51" t="str">
        <f t="shared" si="198"/>
        <v>SHL.DE</v>
      </c>
      <c r="B12313" s="52" t="s">
        <v>274</v>
      </c>
      <c r="C12313" s="50" t="s">
        <v>21489</v>
      </c>
      <c r="D12313" s="50">
        <f>DAX__2019_2020__33[[#This Row],[Open]]*(DAX__2019_2020__33[[#This Row],[Adj Close]]/DAX__2019_2020__33[[#This Row],[Close]])</f>
        <v>34.425721799874168</v>
      </c>
      <c r="E12313" s="50" t="s">
        <v>21492</v>
      </c>
      <c r="F12313" s="50" t="s">
        <v>27140</v>
      </c>
      <c r="G12313" s="50" t="s">
        <v>21496</v>
      </c>
      <c r="H12313" s="50" t="s">
        <v>27027</v>
      </c>
      <c r="I12313" s="50">
        <f>(DAX__2019_2020__33[[#This Row],[Adj Close]]-DAX__2019_2020__33[[#This Row],[Adj Open]])/DAX__2019_2020__33[[#This Row],[Adj Open]]</f>
        <v>-6.6225713784452828E-3</v>
      </c>
      <c r="J12313" s="50">
        <f>DAX__2019_2020__33[[#This Row],[Adj Close]]-DAX__2019_2020__33[[#This Row],[Adj Open]]</f>
        <v>-0.22798679987416648</v>
      </c>
      <c r="K12313" s="50">
        <v>720637</v>
      </c>
    </row>
    <row r="12314" spans="1:11" x14ac:dyDescent="0.3">
      <c r="A12314" s="51" t="str">
        <f t="shared" ref="A12314:A12377" si="199">"SHL.DE"</f>
        <v>SHL.DE</v>
      </c>
      <c r="B12314" s="52" t="s">
        <v>275</v>
      </c>
      <c r="C12314" s="50" t="s">
        <v>27251</v>
      </c>
      <c r="D12314" s="50">
        <f>DAX__2019_2020__33[[#This Row],[Open]]*(DAX__2019_2020__33[[#This Row],[Adj Close]]/DAX__2019_2020__33[[#This Row],[Close]])</f>
        <v>34.050499634118836</v>
      </c>
      <c r="E12314" s="50" t="s">
        <v>27289</v>
      </c>
      <c r="F12314" s="50" t="s">
        <v>27210</v>
      </c>
      <c r="G12314" s="50" t="s">
        <v>27290</v>
      </c>
      <c r="H12314" s="50" t="s">
        <v>27291</v>
      </c>
      <c r="I12314" s="50">
        <f>(DAX__2019_2020__33[[#This Row],[Adj Close]]-DAX__2019_2020__33[[#This Row],[Adj Open]])/DAX__2019_2020__33[[#This Row],[Adj Open]]</f>
        <v>1.6738707860546563E-2</v>
      </c>
      <c r="J12314" s="50">
        <f>DAX__2019_2020__33[[#This Row],[Adj Close]]-DAX__2019_2020__33[[#This Row],[Adj Open]]</f>
        <v>0.56996136588116286</v>
      </c>
      <c r="K12314" s="50">
        <v>743172</v>
      </c>
    </row>
    <row r="12315" spans="1:11" x14ac:dyDescent="0.3">
      <c r="A12315" s="51" t="str">
        <f t="shared" si="199"/>
        <v>SHL.DE</v>
      </c>
      <c r="B12315" s="52" t="s">
        <v>276</v>
      </c>
      <c r="C12315" s="50" t="s">
        <v>20197</v>
      </c>
      <c r="D12315" s="50">
        <f>DAX__2019_2020__33[[#This Row],[Open]]*(DAX__2019_2020__33[[#This Row],[Adj Close]]/DAX__2019_2020__33[[#This Row],[Close]])</f>
        <v>34.520714873037647</v>
      </c>
      <c r="E12315" s="50" t="s">
        <v>27126</v>
      </c>
      <c r="F12315" s="50" t="s">
        <v>27008</v>
      </c>
      <c r="G12315" s="50" t="s">
        <v>2014</v>
      </c>
      <c r="H12315" s="50" t="s">
        <v>27292</v>
      </c>
      <c r="I12315" s="50">
        <f>(DAX__2019_2020__33[[#This Row],[Adj Close]]-DAX__2019_2020__33[[#This Row],[Adj Open]])/DAX__2019_2020__33[[#This Row],[Adj Open]]</f>
        <v>1.6511282333516709E-3</v>
      </c>
      <c r="J12315" s="50">
        <f>DAX__2019_2020__33[[#This Row],[Adj Close]]-DAX__2019_2020__33[[#This Row],[Adj Open]]</f>
        <v>5.69981269623554E-2</v>
      </c>
      <c r="K12315" s="50">
        <v>676039</v>
      </c>
    </row>
    <row r="12316" spans="1:11" x14ac:dyDescent="0.3">
      <c r="A12316" s="51" t="str">
        <f t="shared" si="199"/>
        <v>SHL.DE</v>
      </c>
      <c r="B12316" s="52" t="s">
        <v>277</v>
      </c>
      <c r="C12316" s="50" t="s">
        <v>27208</v>
      </c>
      <c r="D12316" s="50">
        <f>DAX__2019_2020__33[[#This Row],[Open]]*(DAX__2019_2020__33[[#This Row],[Adj Close]]/DAX__2019_2020__33[[#This Row],[Close]])</f>
        <v>34.610962157812757</v>
      </c>
      <c r="E12316" s="50" t="s">
        <v>17340</v>
      </c>
      <c r="F12316" s="50" t="s">
        <v>2055</v>
      </c>
      <c r="G12316" s="50" t="s">
        <v>27026</v>
      </c>
      <c r="H12316" s="50" t="s">
        <v>27293</v>
      </c>
      <c r="I12316" s="50">
        <f>(DAX__2019_2020__33[[#This Row],[Adj Close]]-DAX__2019_2020__33[[#This Row],[Adj Open]])/DAX__2019_2020__33[[#This Row],[Adj Open]]</f>
        <v>-2.085911840650154E-2</v>
      </c>
      <c r="J12316" s="50">
        <f>DAX__2019_2020__33[[#This Row],[Adj Close]]-DAX__2019_2020__33[[#This Row],[Adj Open]]</f>
        <v>-0.7219541578127604</v>
      </c>
      <c r="K12316" s="50">
        <v>568116</v>
      </c>
    </row>
    <row r="12317" spans="1:11" x14ac:dyDescent="0.3">
      <c r="A12317" s="51" t="str">
        <f t="shared" si="199"/>
        <v>SHL.DE</v>
      </c>
      <c r="B12317" s="52" t="s">
        <v>278</v>
      </c>
      <c r="C12317" s="50" t="s">
        <v>2056</v>
      </c>
      <c r="D12317" s="50">
        <f>DAX__2019_2020__33[[#This Row],[Open]]*(DAX__2019_2020__33[[#This Row],[Adj Close]]/DAX__2019_2020__33[[#This Row],[Close]])</f>
        <v>33.922257593088112</v>
      </c>
      <c r="E12317" s="50" t="s">
        <v>2056</v>
      </c>
      <c r="F12317" s="50" t="s">
        <v>26949</v>
      </c>
      <c r="G12317" s="50" t="s">
        <v>27294</v>
      </c>
      <c r="H12317" s="50" t="s">
        <v>27295</v>
      </c>
      <c r="I12317" s="50">
        <f>(DAX__2019_2020__33[[#This Row],[Adj Close]]-DAX__2019_2020__33[[#This Row],[Adj Open]])/DAX__2019_2020__33[[#This Row],[Adj Open]]</f>
        <v>-2.0302380854169248E-2</v>
      </c>
      <c r="J12317" s="50">
        <f>DAX__2019_2020__33[[#This Row],[Adj Close]]-DAX__2019_2020__33[[#This Row],[Adj Open]]</f>
        <v>-0.68870259308810944</v>
      </c>
      <c r="K12317" s="50">
        <v>754622</v>
      </c>
    </row>
    <row r="12318" spans="1:11" x14ac:dyDescent="0.3">
      <c r="A12318" s="51" t="str">
        <f t="shared" si="199"/>
        <v>SHL.DE</v>
      </c>
      <c r="B12318" s="52" t="s">
        <v>279</v>
      </c>
      <c r="C12318" s="50" t="s">
        <v>1947</v>
      </c>
      <c r="D12318" s="50">
        <f>DAX__2019_2020__33[[#This Row],[Open]]*(DAX__2019_2020__33[[#This Row],[Adj Close]]/DAX__2019_2020__33[[#This Row],[Close]])</f>
        <v>32.867824015863334</v>
      </c>
      <c r="E12318" s="50" t="s">
        <v>1961</v>
      </c>
      <c r="F12318" s="50" t="s">
        <v>21477</v>
      </c>
      <c r="G12318" s="50" t="s">
        <v>27296</v>
      </c>
      <c r="H12318" s="50" t="s">
        <v>27297</v>
      </c>
      <c r="I12318" s="50">
        <f>(DAX__2019_2020__33[[#This Row],[Adj Close]]-DAX__2019_2020__33[[#This Row],[Adj Open]])/DAX__2019_2020__33[[#This Row],[Adj Open]]</f>
        <v>-1.8785550218819703E-3</v>
      </c>
      <c r="J12318" s="50">
        <f>DAX__2019_2020__33[[#This Row],[Adj Close]]-DAX__2019_2020__33[[#This Row],[Adj Open]]</f>
        <v>-6.1744015863332891E-2</v>
      </c>
      <c r="K12318" s="50">
        <v>1058980</v>
      </c>
    </row>
    <row r="12319" spans="1:11" x14ac:dyDescent="0.3">
      <c r="A12319" s="51" t="str">
        <f t="shared" si="199"/>
        <v>SHL.DE</v>
      </c>
      <c r="B12319" s="52" t="s">
        <v>280</v>
      </c>
      <c r="C12319" s="50" t="s">
        <v>27181</v>
      </c>
      <c r="D12319" s="50">
        <f>DAX__2019_2020__33[[#This Row],[Open]]*(DAX__2019_2020__33[[#This Row],[Adj Close]]/DAX__2019_2020__33[[#This Row],[Close]])</f>
        <v>32.967571252592421</v>
      </c>
      <c r="E12319" s="50" t="s">
        <v>1862</v>
      </c>
      <c r="F12319" s="50" t="s">
        <v>27298</v>
      </c>
      <c r="G12319" s="50" t="s">
        <v>26949</v>
      </c>
      <c r="H12319" s="50" t="s">
        <v>27299</v>
      </c>
      <c r="I12319" s="50">
        <f>(DAX__2019_2020__33[[#This Row],[Adj Close]]-DAX__2019_2020__33[[#This Row],[Adj Open]])/DAX__2019_2020__33[[#This Row],[Adj Open]]</f>
        <v>5.6187865945086972E-3</v>
      </c>
      <c r="J12319" s="50">
        <f>DAX__2019_2020__33[[#This Row],[Adj Close]]-DAX__2019_2020__33[[#This Row],[Adj Open]]</f>
        <v>0.18523774740757659</v>
      </c>
      <c r="K12319" s="50">
        <v>603665</v>
      </c>
    </row>
    <row r="12320" spans="1:11" x14ac:dyDescent="0.3">
      <c r="A12320" s="51" t="str">
        <f t="shared" si="199"/>
        <v>SHL.DE</v>
      </c>
      <c r="B12320" s="52" t="s">
        <v>281</v>
      </c>
      <c r="C12320" s="50" t="s">
        <v>26941</v>
      </c>
      <c r="D12320" s="50">
        <f>DAX__2019_2020__33[[#This Row],[Open]]*(DAX__2019_2020__33[[#This Row],[Adj Close]]/DAX__2019_2020__33[[#This Row],[Close]])</f>
        <v>33.148055979343518</v>
      </c>
      <c r="E12320" s="50" t="s">
        <v>20253</v>
      </c>
      <c r="F12320" s="50" t="s">
        <v>26997</v>
      </c>
      <c r="G12320" s="50" t="s">
        <v>20253</v>
      </c>
      <c r="H12320" s="50" t="s">
        <v>27300</v>
      </c>
      <c r="I12320" s="50">
        <f>(DAX__2019_2020__33[[#This Row],[Adj Close]]-DAX__2019_2020__33[[#This Row],[Adj Open]])/DAX__2019_2020__33[[#This Row],[Adj Open]]</f>
        <v>1.2752543344318657E-2</v>
      </c>
      <c r="J12320" s="50">
        <f>DAX__2019_2020__33[[#This Row],[Adj Close]]-DAX__2019_2020__33[[#This Row],[Adj Open]]</f>
        <v>0.42272202065647946</v>
      </c>
      <c r="K12320" s="50">
        <v>635645</v>
      </c>
    </row>
    <row r="12321" spans="1:11" x14ac:dyDescent="0.3">
      <c r="A12321" s="51" t="str">
        <f t="shared" si="199"/>
        <v>SHL.DE</v>
      </c>
      <c r="B12321" s="52" t="s">
        <v>282</v>
      </c>
      <c r="C12321" s="50" t="s">
        <v>26948</v>
      </c>
      <c r="D12321" s="50">
        <f>DAX__2019_2020__33[[#This Row],[Open]]*(DAX__2019_2020__33[[#This Row],[Adj Close]]/DAX__2019_2020__33[[#This Row],[Close]])</f>
        <v>33.627778719427397</v>
      </c>
      <c r="E12321" s="50" t="s">
        <v>27301</v>
      </c>
      <c r="F12321" s="50" t="s">
        <v>26880</v>
      </c>
      <c r="G12321" s="50" t="s">
        <v>27221</v>
      </c>
      <c r="H12321" s="50" t="s">
        <v>27302</v>
      </c>
      <c r="I12321" s="50">
        <f>(DAX__2019_2020__33[[#This Row],[Adj Close]]-DAX__2019_2020__33[[#This Row],[Adj Open]])/DAX__2019_2020__33[[#This Row],[Adj Open]]</f>
        <v>-6.3560165900555339E-3</v>
      </c>
      <c r="J12321" s="50">
        <f>DAX__2019_2020__33[[#This Row],[Adj Close]]-DAX__2019_2020__33[[#This Row],[Adj Open]]</f>
        <v>-0.21373871942739697</v>
      </c>
      <c r="K12321" s="50">
        <v>488227</v>
      </c>
    </row>
    <row r="12322" spans="1:11" x14ac:dyDescent="0.3">
      <c r="A12322" s="51" t="str">
        <f t="shared" si="199"/>
        <v>SHL.DE</v>
      </c>
      <c r="B12322" s="52" t="s">
        <v>283</v>
      </c>
      <c r="C12322" s="50" t="s">
        <v>20839</v>
      </c>
      <c r="D12322" s="50">
        <f>DAX__2019_2020__33[[#This Row],[Open]]*(DAX__2019_2020__33[[#This Row],[Adj Close]]/DAX__2019_2020__33[[#This Row],[Close]])</f>
        <v>33.513784407659045</v>
      </c>
      <c r="E12322" s="50" t="s">
        <v>27303</v>
      </c>
      <c r="F12322" s="50" t="s">
        <v>1598</v>
      </c>
      <c r="G12322" s="50" t="s">
        <v>27239</v>
      </c>
      <c r="H12322" s="50" t="s">
        <v>27240</v>
      </c>
      <c r="I12322" s="50">
        <f>(DAX__2019_2020__33[[#This Row],[Adj Close]]-DAX__2019_2020__33[[#This Row],[Adj Open]])/DAX__2019_2020__33[[#This Row],[Adj Open]]</f>
        <v>4.6768992255357411E-3</v>
      </c>
      <c r="J12322" s="50">
        <f>DAX__2019_2020__33[[#This Row],[Adj Close]]-DAX__2019_2020__33[[#This Row],[Adj Open]]</f>
        <v>0.15674059234095239</v>
      </c>
      <c r="K12322" s="50">
        <v>514511</v>
      </c>
    </row>
    <row r="12323" spans="1:11" x14ac:dyDescent="0.3">
      <c r="A12323" s="51" t="str">
        <f t="shared" si="199"/>
        <v>SHL.DE</v>
      </c>
      <c r="B12323" s="52" t="s">
        <v>284</v>
      </c>
      <c r="C12323" s="50" t="s">
        <v>1930</v>
      </c>
      <c r="D12323" s="50">
        <f>DAX__2019_2020__33[[#This Row],[Open]]*(DAX__2019_2020__33[[#This Row],[Adj Close]]/DAX__2019_2020__33[[#This Row],[Close]])</f>
        <v>33.532781153464185</v>
      </c>
      <c r="E12323" s="50" t="s">
        <v>26912</v>
      </c>
      <c r="F12323" s="50" t="s">
        <v>17303</v>
      </c>
      <c r="G12323" s="50" t="s">
        <v>27153</v>
      </c>
      <c r="H12323" s="50" t="s">
        <v>27304</v>
      </c>
      <c r="I12323" s="50">
        <f>(DAX__2019_2020__33[[#This Row],[Adj Close]]-DAX__2019_2020__33[[#This Row],[Adj Open]])/DAX__2019_2020__33[[#This Row],[Adj Open]]</f>
        <v>4.1076516744377331E-2</v>
      </c>
      <c r="J12323" s="50">
        <f>DAX__2019_2020__33[[#This Row],[Adj Close]]-DAX__2019_2020__33[[#This Row],[Adj Open]]</f>
        <v>1.3774098465358122</v>
      </c>
      <c r="K12323" s="50">
        <v>712779</v>
      </c>
    </row>
    <row r="12324" spans="1:11" x14ac:dyDescent="0.3">
      <c r="A12324" s="51" t="str">
        <f t="shared" si="199"/>
        <v>SHL.DE</v>
      </c>
      <c r="B12324" s="52" t="s">
        <v>285</v>
      </c>
      <c r="C12324" s="50" t="s">
        <v>27305</v>
      </c>
      <c r="D12324" s="50">
        <f>DAX__2019_2020__33[[#This Row],[Open]]*(DAX__2019_2020__33[[#This Row],[Adj Close]]/DAX__2019_2020__33[[#This Row],[Close]])</f>
        <v>34.772452169917976</v>
      </c>
      <c r="E12324" s="50" t="s">
        <v>27306</v>
      </c>
      <c r="F12324" s="50" t="s">
        <v>20262</v>
      </c>
      <c r="G12324" s="50" t="s">
        <v>27307</v>
      </c>
      <c r="H12324" s="50" t="s">
        <v>27308</v>
      </c>
      <c r="I12324" s="50">
        <f>(DAX__2019_2020__33[[#This Row],[Adj Close]]-DAX__2019_2020__33[[#This Row],[Adj Open]])/DAX__2019_2020__33[[#This Row],[Adj Open]]</f>
        <v>1.4478841688294176E-2</v>
      </c>
      <c r="J12324" s="50">
        <f>DAX__2019_2020__33[[#This Row],[Adj Close]]-DAX__2019_2020__33[[#This Row],[Adj Open]]</f>
        <v>0.5034648300820237</v>
      </c>
      <c r="K12324" s="50">
        <v>661598</v>
      </c>
    </row>
    <row r="12325" spans="1:11" x14ac:dyDescent="0.3">
      <c r="A12325" s="51" t="str">
        <f t="shared" si="199"/>
        <v>SHL.DE</v>
      </c>
      <c r="B12325" s="52" t="s">
        <v>286</v>
      </c>
      <c r="C12325" s="50" t="s">
        <v>20278</v>
      </c>
      <c r="D12325" s="50">
        <f>DAX__2019_2020__33[[#This Row],[Open]]*(DAX__2019_2020__33[[#This Row],[Adj Close]]/DAX__2019_2020__33[[#This Row],[Close]])</f>
        <v>35.214173706555385</v>
      </c>
      <c r="E12325" s="50" t="s">
        <v>27309</v>
      </c>
      <c r="F12325" s="50" t="s">
        <v>2023</v>
      </c>
      <c r="G12325" s="50" t="s">
        <v>27045</v>
      </c>
      <c r="H12325" s="50" t="s">
        <v>27310</v>
      </c>
      <c r="I12325" s="50">
        <f>(DAX__2019_2020__33[[#This Row],[Adj Close]]-DAX__2019_2020__33[[#This Row],[Adj Open]])/DAX__2019_2020__33[[#This Row],[Adj Open]]</f>
        <v>2.0231993525762922E-3</v>
      </c>
      <c r="J12325" s="50">
        <f>DAX__2019_2020__33[[#This Row],[Adj Close]]-DAX__2019_2020__33[[#This Row],[Adj Open]]</f>
        <v>7.1245293444611946E-2</v>
      </c>
      <c r="K12325" s="50">
        <v>390125</v>
      </c>
    </row>
    <row r="12326" spans="1:11" x14ac:dyDescent="0.3">
      <c r="A12326" s="51" t="str">
        <f t="shared" si="199"/>
        <v>SHL.DE</v>
      </c>
      <c r="B12326" s="52" t="s">
        <v>287</v>
      </c>
      <c r="C12326" s="50" t="s">
        <v>27311</v>
      </c>
      <c r="D12326" s="50">
        <f>DAX__2019_2020__33[[#This Row],[Open]]*(DAX__2019_2020__33[[#This Row],[Adj Close]]/DAX__2019_2020__33[[#This Row],[Close]])</f>
        <v>35.370911363219655</v>
      </c>
      <c r="E12326" s="50" t="s">
        <v>27312</v>
      </c>
      <c r="F12326" s="50" t="s">
        <v>27031</v>
      </c>
      <c r="G12326" s="50" t="s">
        <v>27072</v>
      </c>
      <c r="H12326" s="50" t="s">
        <v>27073</v>
      </c>
      <c r="I12326" s="50">
        <f>(DAX__2019_2020__33[[#This Row],[Adj Close]]-DAX__2019_2020__33[[#This Row],[Adj Open]])/DAX__2019_2020__33[[#This Row],[Adj Open]]</f>
        <v>9.1311935240717852E-3</v>
      </c>
      <c r="J12326" s="50">
        <f>DAX__2019_2020__33[[#This Row],[Adj Close]]-DAX__2019_2020__33[[#This Row],[Adj Open]]</f>
        <v>0.32297863678034844</v>
      </c>
      <c r="K12326" s="50">
        <v>569968</v>
      </c>
    </row>
    <row r="12327" spans="1:11" x14ac:dyDescent="0.3">
      <c r="A12327" s="51" t="str">
        <f t="shared" si="199"/>
        <v>SHL.DE</v>
      </c>
      <c r="B12327" s="52" t="s">
        <v>288</v>
      </c>
      <c r="C12327" s="50" t="s">
        <v>27313</v>
      </c>
      <c r="D12327" s="50">
        <f>DAX__2019_2020__33[[#This Row],[Open]]*(DAX__2019_2020__33[[#This Row],[Adj Close]]/DAX__2019_2020__33[[#This Row],[Close]])</f>
        <v>35.62739410902789</v>
      </c>
      <c r="E12327" s="50" t="s">
        <v>27312</v>
      </c>
      <c r="F12327" s="50" t="s">
        <v>27081</v>
      </c>
      <c r="G12327" s="50" t="s">
        <v>27312</v>
      </c>
      <c r="H12327" s="50" t="s">
        <v>27314</v>
      </c>
      <c r="I12327" s="50">
        <f>(DAX__2019_2020__33[[#This Row],[Adj Close]]-DAX__2019_2020__33[[#This Row],[Adj Open]])/DAX__2019_2020__33[[#This Row],[Adj Open]]</f>
        <v>8.5321954797440772E-3</v>
      </c>
      <c r="J12327" s="50">
        <f>DAX__2019_2020__33[[#This Row],[Adj Close]]-DAX__2019_2020__33[[#This Row],[Adj Open]]</f>
        <v>0.30397989097210854</v>
      </c>
      <c r="K12327" s="50">
        <v>444433</v>
      </c>
    </row>
    <row r="12328" spans="1:11" x14ac:dyDescent="0.3">
      <c r="A12328" s="51" t="str">
        <f t="shared" si="199"/>
        <v>SHL.DE</v>
      </c>
      <c r="B12328" s="52" t="s">
        <v>289</v>
      </c>
      <c r="C12328" s="50" t="s">
        <v>27315</v>
      </c>
      <c r="D12328" s="50">
        <f>DAX__2019_2020__33[[#This Row],[Open]]*(DAX__2019_2020__33[[#This Row],[Adj Close]]/DAX__2019_2020__33[[#This Row],[Close]])</f>
        <v>35.902872094653205</v>
      </c>
      <c r="E12328" s="50" t="s">
        <v>27316</v>
      </c>
      <c r="F12328" s="50" t="s">
        <v>20527</v>
      </c>
      <c r="G12328" s="50" t="s">
        <v>27317</v>
      </c>
      <c r="H12328" s="50" t="s">
        <v>27318</v>
      </c>
      <c r="I12328" s="50">
        <f>(DAX__2019_2020__33[[#This Row],[Adj Close]]-DAX__2019_2020__33[[#This Row],[Adj Open]])/DAX__2019_2020__33[[#This Row],[Adj Open]]</f>
        <v>5.0271996310198592E-3</v>
      </c>
      <c r="J12328" s="50">
        <f>DAX__2019_2020__33[[#This Row],[Adj Close]]-DAX__2019_2020__33[[#This Row],[Adj Open]]</f>
        <v>0.1804909053467938</v>
      </c>
      <c r="K12328" s="50">
        <v>383803</v>
      </c>
    </row>
    <row r="12329" spans="1:11" x14ac:dyDescent="0.3">
      <c r="A12329" s="51" t="str">
        <f t="shared" si="199"/>
        <v>SHL.DE</v>
      </c>
      <c r="B12329" s="52" t="s">
        <v>290</v>
      </c>
      <c r="C12329" s="50" t="s">
        <v>27312</v>
      </c>
      <c r="D12329" s="50">
        <f>DAX__2019_2020__33[[#This Row],[Open]]*(DAX__2019_2020__33[[#This Row],[Adj Close]]/DAX__2019_2020__33[[#This Row],[Close]])</f>
        <v>35.931374635817654</v>
      </c>
      <c r="E12329" s="50" t="s">
        <v>27319</v>
      </c>
      <c r="F12329" s="50" t="s">
        <v>27066</v>
      </c>
      <c r="G12329" s="50" t="s">
        <v>20420</v>
      </c>
      <c r="H12329" s="50" t="s">
        <v>27161</v>
      </c>
      <c r="I12329" s="50">
        <f>(DAX__2019_2020__33[[#This Row],[Adj Close]]-DAX__2019_2020__33[[#This Row],[Adj Open]])/DAX__2019_2020__33[[#This Row],[Adj Open]]</f>
        <v>-1.3221414058904571E-4</v>
      </c>
      <c r="J12329" s="50">
        <f>DAX__2019_2020__33[[#This Row],[Adj Close]]-DAX__2019_2020__33[[#This Row],[Adj Open]]</f>
        <v>-4.7506358176576668E-3</v>
      </c>
      <c r="K12329" s="50">
        <v>282701</v>
      </c>
    </row>
    <row r="12330" spans="1:11" x14ac:dyDescent="0.3">
      <c r="A12330" s="51" t="str">
        <f t="shared" si="199"/>
        <v>SHL.DE</v>
      </c>
      <c r="B12330" s="52" t="s">
        <v>291</v>
      </c>
      <c r="C12330" s="50" t="s">
        <v>1556</v>
      </c>
      <c r="D12330" s="50">
        <f>DAX__2019_2020__33[[#This Row],[Open]]*(DAX__2019_2020__33[[#This Row],[Adj Close]]/DAX__2019_2020__33[[#This Row],[Close]])</f>
        <v>35.907628191681646</v>
      </c>
      <c r="E12330" s="50" t="s">
        <v>20425</v>
      </c>
      <c r="F12330" s="50" t="s">
        <v>27072</v>
      </c>
      <c r="G12330" s="50" t="s">
        <v>27320</v>
      </c>
      <c r="H12330" s="50" t="s">
        <v>27321</v>
      </c>
      <c r="I12330" s="50">
        <f>(DAX__2019_2020__33[[#This Row],[Adj Close]]-DAX__2019_2020__33[[#This Row],[Adj Open]])/DAX__2019_2020__33[[#This Row],[Adj Open]]</f>
        <v>-2.5131482146335208E-3</v>
      </c>
      <c r="J12330" s="50">
        <f>DAX__2019_2020__33[[#This Row],[Adj Close]]-DAX__2019_2020__33[[#This Row],[Adj Open]]</f>
        <v>-9.0241191681649013E-2</v>
      </c>
      <c r="K12330" s="50">
        <v>319867</v>
      </c>
    </row>
    <row r="12331" spans="1:11" x14ac:dyDescent="0.3">
      <c r="A12331" s="51" t="str">
        <f t="shared" si="199"/>
        <v>SHL.DE</v>
      </c>
      <c r="B12331" s="52" t="s">
        <v>292</v>
      </c>
      <c r="C12331" s="50" t="s">
        <v>1589</v>
      </c>
      <c r="D12331" s="50">
        <f>DAX__2019_2020__33[[#This Row],[Open]]*(DAX__2019_2020__33[[#This Row],[Adj Close]]/DAX__2019_2020__33[[#This Row],[Close]])</f>
        <v>35.717639021931802</v>
      </c>
      <c r="E12331" s="50" t="s">
        <v>20286</v>
      </c>
      <c r="F12331" s="50" t="s">
        <v>27322</v>
      </c>
      <c r="G12331" s="50" t="s">
        <v>27066</v>
      </c>
      <c r="H12331" s="50" t="s">
        <v>27323</v>
      </c>
      <c r="I12331" s="50">
        <f>(DAX__2019_2020__33[[#This Row],[Adj Close]]-DAX__2019_2020__33[[#This Row],[Adj Open]])/DAX__2019_2020__33[[#This Row],[Adj Open]]</f>
        <v>-1.7286703047166255E-3</v>
      </c>
      <c r="J12331" s="50">
        <f>DAX__2019_2020__33[[#This Row],[Adj Close]]-DAX__2019_2020__33[[#This Row],[Adj Open]]</f>
        <v>-6.1744021931801285E-2</v>
      </c>
      <c r="K12331" s="50">
        <v>385705</v>
      </c>
    </row>
    <row r="12332" spans="1:11" x14ac:dyDescent="0.3">
      <c r="A12332" s="51" t="str">
        <f t="shared" si="199"/>
        <v>SHL.DE</v>
      </c>
      <c r="B12332" s="52" t="s">
        <v>293</v>
      </c>
      <c r="C12332" s="50" t="s">
        <v>27324</v>
      </c>
      <c r="D12332" s="50">
        <f>DAX__2019_2020__33[[#This Row],[Open]]*(DAX__2019_2020__33[[#This Row],[Adj Close]]/DAX__2019_2020__33[[#This Row],[Close]])</f>
        <v>35.684392497191439</v>
      </c>
      <c r="E12332" s="50" t="s">
        <v>27052</v>
      </c>
      <c r="F12332" s="50" t="s">
        <v>27324</v>
      </c>
      <c r="G12332" s="50" t="s">
        <v>27325</v>
      </c>
      <c r="H12332" s="50" t="s">
        <v>27326</v>
      </c>
      <c r="I12332" s="50">
        <f>(DAX__2019_2020__33[[#This Row],[Adj Close]]-DAX__2019_2020__33[[#This Row],[Adj Open]])/DAX__2019_2020__33[[#This Row],[Adj Open]]</f>
        <v>8.2523894117501346E-3</v>
      </c>
      <c r="J12332" s="50">
        <f>DAX__2019_2020__33[[#This Row],[Adj Close]]-DAX__2019_2020__33[[#This Row],[Adj Open]]</f>
        <v>0.29448150280855856</v>
      </c>
      <c r="K12332" s="50">
        <v>718846</v>
      </c>
    </row>
    <row r="12333" spans="1:11" x14ac:dyDescent="0.3">
      <c r="A12333" s="51" t="str">
        <f t="shared" si="199"/>
        <v>SHL.DE</v>
      </c>
      <c r="B12333" s="52" t="s">
        <v>294</v>
      </c>
      <c r="C12333" s="50" t="s">
        <v>27315</v>
      </c>
      <c r="D12333" s="50">
        <f>DAX__2019_2020__33[[#This Row],[Open]]*(DAX__2019_2020__33[[#This Row],[Adj Close]]/DAX__2019_2020__33[[#This Row],[Close]])</f>
        <v>35.902874986911854</v>
      </c>
      <c r="E12333" s="50" t="s">
        <v>1203</v>
      </c>
      <c r="F12333" s="50" t="s">
        <v>27327</v>
      </c>
      <c r="G12333" s="50" t="s">
        <v>27328</v>
      </c>
      <c r="H12333" s="50" t="s">
        <v>27329</v>
      </c>
      <c r="I12333" s="50">
        <f>(DAX__2019_2020__33[[#This Row],[Adj Close]]-DAX__2019_2020__33[[#This Row],[Adj Open]])/DAX__2019_2020__33[[#This Row],[Adj Open]]</f>
        <v>7.937637673641397E-3</v>
      </c>
      <c r="J12333" s="50">
        <f>DAX__2019_2020__33[[#This Row],[Adj Close]]-DAX__2019_2020__33[[#This Row],[Adj Open]]</f>
        <v>0.28498401308814891</v>
      </c>
      <c r="K12333" s="50">
        <v>574114</v>
      </c>
    </row>
    <row r="12334" spans="1:11" x14ac:dyDescent="0.3">
      <c r="A12334" s="51" t="str">
        <f t="shared" si="199"/>
        <v>SHL.DE</v>
      </c>
      <c r="B12334" s="52" t="s">
        <v>295</v>
      </c>
      <c r="C12334" s="50" t="s">
        <v>17399</v>
      </c>
      <c r="D12334" s="50">
        <f>DAX__2019_2020__33[[#This Row],[Open]]*(DAX__2019_2020__33[[#This Row],[Adj Close]]/DAX__2019_2020__33[[#This Row],[Close]])</f>
        <v>36.09761318992998</v>
      </c>
      <c r="E12334" s="50" t="s">
        <v>27330</v>
      </c>
      <c r="F12334" s="50" t="s">
        <v>27331</v>
      </c>
      <c r="G12334" s="50" t="s">
        <v>17417</v>
      </c>
      <c r="H12334" s="50" t="s">
        <v>27332</v>
      </c>
      <c r="I12334" s="50">
        <f>(DAX__2019_2020__33[[#This Row],[Adj Close]]-DAX__2019_2020__33[[#This Row],[Adj Open]])/DAX__2019_2020__33[[#This Row],[Adj Open]]</f>
        <v>9.736815789473597E-3</v>
      </c>
      <c r="J12334" s="50">
        <f>DAX__2019_2020__33[[#This Row],[Adj Close]]-DAX__2019_2020__33[[#This Row],[Adj Open]]</f>
        <v>0.3514758100700206</v>
      </c>
      <c r="K12334" s="50">
        <v>574253</v>
      </c>
    </row>
    <row r="12335" spans="1:11" x14ac:dyDescent="0.3">
      <c r="A12335" s="51" t="str">
        <f t="shared" si="199"/>
        <v>SHL.DE</v>
      </c>
      <c r="B12335" s="52" t="s">
        <v>296</v>
      </c>
      <c r="C12335" s="50" t="s">
        <v>8227</v>
      </c>
      <c r="D12335" s="50">
        <f>DAX__2019_2020__33[[#This Row],[Open]]*(DAX__2019_2020__33[[#This Row],[Adj Close]]/DAX__2019_2020__33[[#This Row],[Close]])</f>
        <v>38.937927337493427</v>
      </c>
      <c r="E12335" s="50" t="s">
        <v>27333</v>
      </c>
      <c r="F12335" s="50" t="s">
        <v>27334</v>
      </c>
      <c r="G12335" s="50" t="s">
        <v>8214</v>
      </c>
      <c r="H12335" s="50" t="s">
        <v>27335</v>
      </c>
      <c r="I12335" s="50">
        <f>(DAX__2019_2020__33[[#This Row],[Adj Close]]-DAX__2019_2020__33[[#This Row],[Adj Open]])/DAX__2019_2020__33[[#This Row],[Adj Open]]</f>
        <v>2.464010614100489E-2</v>
      </c>
      <c r="J12335" s="50">
        <f>DAX__2019_2020__33[[#This Row],[Adj Close]]-DAX__2019_2020__33[[#This Row],[Adj Open]]</f>
        <v>0.95943466250657394</v>
      </c>
      <c r="K12335" s="50">
        <v>1886805</v>
      </c>
    </row>
    <row r="12336" spans="1:11" x14ac:dyDescent="0.3">
      <c r="A12336" s="51" t="str">
        <f t="shared" si="199"/>
        <v>SHL.DE</v>
      </c>
      <c r="B12336" s="52" t="s">
        <v>297</v>
      </c>
      <c r="C12336" s="50" t="s">
        <v>1102</v>
      </c>
      <c r="D12336" s="50">
        <f>DAX__2019_2020__33[[#This Row],[Open]]*(DAX__2019_2020__33[[#This Row],[Adj Close]]/DAX__2019_2020__33[[#This Row],[Close]])</f>
        <v>39.754867577763427</v>
      </c>
      <c r="E12336" s="50" t="s">
        <v>19869</v>
      </c>
      <c r="F12336" s="50" t="s">
        <v>1442</v>
      </c>
      <c r="G12336" s="50" t="s">
        <v>8322</v>
      </c>
      <c r="H12336" s="50" t="s">
        <v>27336</v>
      </c>
      <c r="I12336" s="50">
        <f>(DAX__2019_2020__33[[#This Row],[Adj Close]]-DAX__2019_2020__33[[#This Row],[Adj Open]])/DAX__2019_2020__33[[#This Row],[Adj Open]]</f>
        <v>2.0310705869089937E-2</v>
      </c>
      <c r="J12336" s="50">
        <f>DAX__2019_2020__33[[#This Row],[Adj Close]]-DAX__2019_2020__33[[#This Row],[Adj Open]]</f>
        <v>0.8074494222365729</v>
      </c>
      <c r="K12336" s="50">
        <v>1010679</v>
      </c>
    </row>
    <row r="12337" spans="1:11" x14ac:dyDescent="0.3">
      <c r="A12337" s="51" t="str">
        <f t="shared" si="199"/>
        <v>SHL.DE</v>
      </c>
      <c r="B12337" s="52" t="s">
        <v>298</v>
      </c>
      <c r="C12337" s="50" t="s">
        <v>1328</v>
      </c>
      <c r="D12337" s="50">
        <f>DAX__2019_2020__33[[#This Row],[Open]]*(DAX__2019_2020__33[[#This Row],[Adj Close]]/DAX__2019_2020__33[[#This Row],[Close]])</f>
        <v>40.315334921038549</v>
      </c>
      <c r="E12337" s="50" t="s">
        <v>27337</v>
      </c>
      <c r="F12337" s="50" t="s">
        <v>27338</v>
      </c>
      <c r="G12337" s="50" t="s">
        <v>27337</v>
      </c>
      <c r="H12337" s="50" t="s">
        <v>27339</v>
      </c>
      <c r="I12337" s="50">
        <f>(DAX__2019_2020__33[[#This Row],[Adj Close]]-DAX__2019_2020__33[[#This Row],[Adj Open]])/DAX__2019_2020__33[[#This Row],[Adj Open]]</f>
        <v>2.4387347417232443E-2</v>
      </c>
      <c r="J12337" s="50">
        <f>DAX__2019_2020__33[[#This Row],[Adj Close]]-DAX__2019_2020__33[[#This Row],[Adj Open]]</f>
        <v>0.98318407896145033</v>
      </c>
      <c r="K12337" s="50">
        <v>772655</v>
      </c>
    </row>
    <row r="12338" spans="1:11" x14ac:dyDescent="0.3">
      <c r="A12338" s="51" t="str">
        <f t="shared" si="199"/>
        <v>SHL.DE</v>
      </c>
      <c r="B12338" s="52" t="s">
        <v>299</v>
      </c>
      <c r="C12338" s="50" t="s">
        <v>27340</v>
      </c>
      <c r="D12338" s="50">
        <f>DAX__2019_2020__33[[#This Row],[Open]]*(DAX__2019_2020__33[[#This Row],[Adj Close]]/DAX__2019_2020__33[[#This Row],[Close]])</f>
        <v>41.070533813626795</v>
      </c>
      <c r="E12338" s="50" t="s">
        <v>1323</v>
      </c>
      <c r="F12338" s="50" t="s">
        <v>20389</v>
      </c>
      <c r="G12338" s="50" t="s">
        <v>27341</v>
      </c>
      <c r="H12338" s="50" t="s">
        <v>27342</v>
      </c>
      <c r="I12338" s="50">
        <f>(DAX__2019_2020__33[[#This Row],[Adj Close]]-DAX__2019_2020__33[[#This Row],[Adj Open]])/DAX__2019_2020__33[[#This Row],[Adj Open]]</f>
        <v>-1.3299433021870496E-2</v>
      </c>
      <c r="J12338" s="50">
        <f>DAX__2019_2020__33[[#This Row],[Adj Close]]-DAX__2019_2020__33[[#This Row],[Adj Open]]</f>
        <v>-0.54621481362679702</v>
      </c>
      <c r="K12338" s="50">
        <v>750227</v>
      </c>
    </row>
    <row r="12339" spans="1:11" x14ac:dyDescent="0.3">
      <c r="A12339" s="51" t="str">
        <f t="shared" si="199"/>
        <v>SHL.DE</v>
      </c>
      <c r="B12339" s="52" t="s">
        <v>300</v>
      </c>
      <c r="C12339" s="50" t="s">
        <v>27343</v>
      </c>
      <c r="D12339" s="50">
        <f>DAX__2019_2020__33[[#This Row],[Open]]*(DAX__2019_2020__33[[#This Row],[Adj Close]]/DAX__2019_2020__33[[#This Row],[Close]])</f>
        <v>39.96860685530195</v>
      </c>
      <c r="E12339" s="50" t="s">
        <v>977</v>
      </c>
      <c r="F12339" s="50" t="s">
        <v>20315</v>
      </c>
      <c r="G12339" s="50" t="s">
        <v>1125</v>
      </c>
      <c r="H12339" s="50" t="s">
        <v>27344</v>
      </c>
      <c r="I12339" s="50">
        <f>(DAX__2019_2020__33[[#This Row],[Adj Close]]-DAX__2019_2020__33[[#This Row],[Adj Open]])/DAX__2019_2020__33[[#This Row],[Adj Open]]</f>
        <v>2.9708852532172305E-3</v>
      </c>
      <c r="J12339" s="50">
        <f>DAX__2019_2020__33[[#This Row],[Adj Close]]-DAX__2019_2020__33[[#This Row],[Adj Open]]</f>
        <v>0.11874214469805366</v>
      </c>
      <c r="K12339" s="50">
        <v>1147700</v>
      </c>
    </row>
    <row r="12340" spans="1:11" x14ac:dyDescent="0.3">
      <c r="A12340" s="51" t="str">
        <f t="shared" si="199"/>
        <v>SHL.DE</v>
      </c>
      <c r="B12340" s="52" t="s">
        <v>301</v>
      </c>
      <c r="C12340" s="50" t="s">
        <v>8174</v>
      </c>
      <c r="D12340" s="50">
        <f>DAX__2019_2020__33[[#This Row],[Open]]*(DAX__2019_2020__33[[#This Row],[Adj Close]]/DAX__2019_2020__33[[#This Row],[Close]])</f>
        <v>40.082602900839142</v>
      </c>
      <c r="E12340" s="50" t="s">
        <v>27345</v>
      </c>
      <c r="F12340" s="50" t="s">
        <v>2180</v>
      </c>
      <c r="G12340" s="50" t="s">
        <v>27346</v>
      </c>
      <c r="H12340" s="50" t="s">
        <v>27347</v>
      </c>
      <c r="I12340" s="50">
        <f>(DAX__2019_2020__33[[#This Row],[Adj Close]]-DAX__2019_2020__33[[#This Row],[Adj Open]])/DAX__2019_2020__33[[#This Row],[Adj Open]]</f>
        <v>2.606943950705049E-3</v>
      </c>
      <c r="J12340" s="50">
        <f>DAX__2019_2020__33[[#This Row],[Adj Close]]-DAX__2019_2020__33[[#This Row],[Adj Open]]</f>
        <v>0.10449309916085525</v>
      </c>
      <c r="K12340" s="50">
        <v>734410</v>
      </c>
    </row>
    <row r="12341" spans="1:11" x14ac:dyDescent="0.3">
      <c r="A12341" s="51" t="str">
        <f t="shared" si="199"/>
        <v>SHL.DE</v>
      </c>
      <c r="B12341" s="52" t="s">
        <v>302</v>
      </c>
      <c r="C12341" s="50" t="s">
        <v>596</v>
      </c>
      <c r="D12341" s="50">
        <f>DAX__2019_2020__33[[#This Row],[Open]]*(DAX__2019_2020__33[[#This Row],[Adj Close]]/DAX__2019_2020__33[[#This Row],[Close]])</f>
        <v>40.657313041154794</v>
      </c>
      <c r="E12341" s="50" t="s">
        <v>9796</v>
      </c>
      <c r="F12341" s="50" t="s">
        <v>1134</v>
      </c>
      <c r="G12341" s="50" t="s">
        <v>19536</v>
      </c>
      <c r="H12341" s="50" t="s">
        <v>27348</v>
      </c>
      <c r="I12341" s="50">
        <f>(DAX__2019_2020__33[[#This Row],[Adj Close]]-DAX__2019_2020__33[[#This Row],[Adj Open]])/DAX__2019_2020__33[[#This Row],[Adj Open]]</f>
        <v>3.7383178443532797E-3</v>
      </c>
      <c r="J12341" s="50">
        <f>DAX__2019_2020__33[[#This Row],[Adj Close]]-DAX__2019_2020__33[[#This Row],[Adj Open]]</f>
        <v>0.15198995884520627</v>
      </c>
      <c r="K12341" s="50">
        <v>538805</v>
      </c>
    </row>
    <row r="12342" spans="1:11" x14ac:dyDescent="0.3">
      <c r="A12342" s="51" t="str">
        <f t="shared" si="199"/>
        <v>SHL.DE</v>
      </c>
      <c r="B12342" s="52" t="s">
        <v>303</v>
      </c>
      <c r="C12342" s="50" t="s">
        <v>591</v>
      </c>
      <c r="D12342" s="50">
        <f>DAX__2019_2020__33[[#This Row],[Open]]*(DAX__2019_2020__33[[#This Row],[Adj Close]]/DAX__2019_2020__33[[#This Row],[Close]])</f>
        <v>40.752306882145888</v>
      </c>
      <c r="E12342" s="50" t="s">
        <v>1261</v>
      </c>
      <c r="F12342" s="50" t="s">
        <v>19541</v>
      </c>
      <c r="G12342" s="50" t="s">
        <v>8261</v>
      </c>
      <c r="H12342" s="50" t="s">
        <v>27349</v>
      </c>
      <c r="I12342" s="50">
        <f>(DAX__2019_2020__33[[#This Row],[Adj Close]]-DAX__2019_2020__33[[#This Row],[Adj Open]])/DAX__2019_2020__33[[#This Row],[Adj Open]]</f>
        <v>1.5967295292900176E-2</v>
      </c>
      <c r="J12342" s="50">
        <f>DAX__2019_2020__33[[#This Row],[Adj Close]]-DAX__2019_2020__33[[#This Row],[Adj Open]]</f>
        <v>0.65070411785411153</v>
      </c>
      <c r="K12342" s="50">
        <v>409037</v>
      </c>
    </row>
    <row r="12343" spans="1:11" x14ac:dyDescent="0.3">
      <c r="A12343" s="51" t="str">
        <f t="shared" si="199"/>
        <v>SHL.DE</v>
      </c>
      <c r="B12343" s="52" t="s">
        <v>304</v>
      </c>
      <c r="C12343" s="50" t="s">
        <v>19888</v>
      </c>
      <c r="D12343" s="50">
        <f>DAX__2019_2020__33[[#This Row],[Open]]*(DAX__2019_2020__33[[#This Row],[Adj Close]]/DAX__2019_2020__33[[#This Row],[Close]])</f>
        <v>41.412513361648557</v>
      </c>
      <c r="E12343" s="50" t="s">
        <v>19960</v>
      </c>
      <c r="F12343" s="50" t="s">
        <v>9832</v>
      </c>
      <c r="G12343" s="50" t="s">
        <v>27350</v>
      </c>
      <c r="H12343" s="50" t="s">
        <v>27351</v>
      </c>
      <c r="I12343" s="50">
        <f>(DAX__2019_2020__33[[#This Row],[Adj Close]]-DAX__2019_2020__33[[#This Row],[Adj Open]])/DAX__2019_2020__33[[#This Row],[Adj Open]]</f>
        <v>9.1746757845005461E-4</v>
      </c>
      <c r="J12343" s="50">
        <f>DAX__2019_2020__33[[#This Row],[Adj Close]]-DAX__2019_2020__33[[#This Row],[Adj Open]]</f>
        <v>3.7994638351442234E-2</v>
      </c>
      <c r="K12343" s="50">
        <v>608116</v>
      </c>
    </row>
    <row r="12344" spans="1:11" x14ac:dyDescent="0.3">
      <c r="A12344" s="51" t="str">
        <f t="shared" si="199"/>
        <v>SHL.DE</v>
      </c>
      <c r="B12344" s="52" t="s">
        <v>305</v>
      </c>
      <c r="C12344" s="50" t="s">
        <v>9826</v>
      </c>
      <c r="D12344" s="50">
        <f>DAX__2019_2020__33[[#This Row],[Open]]*(DAX__2019_2020__33[[#This Row],[Adj Close]]/DAX__2019_2020__33[[#This Row],[Close]])</f>
        <v>41.60249838069614</v>
      </c>
      <c r="E12344" s="50" t="s">
        <v>9826</v>
      </c>
      <c r="F12344" s="50" t="s">
        <v>27352</v>
      </c>
      <c r="G12344" s="50" t="s">
        <v>19889</v>
      </c>
      <c r="H12344" s="50" t="s">
        <v>27353</v>
      </c>
      <c r="I12344" s="50">
        <f>(DAX__2019_2020__33[[#This Row],[Adj Close]]-DAX__2019_2020__33[[#This Row],[Adj Open]])/DAX__2019_2020__33[[#This Row],[Adj Open]]</f>
        <v>-7.5350614241378759E-3</v>
      </c>
      <c r="J12344" s="50">
        <f>DAX__2019_2020__33[[#This Row],[Adj Close]]-DAX__2019_2020__33[[#This Row],[Adj Open]]</f>
        <v>-0.31347738069614195</v>
      </c>
      <c r="K12344" s="50">
        <v>459997</v>
      </c>
    </row>
    <row r="12345" spans="1:11" x14ac:dyDescent="0.3">
      <c r="A12345" s="51" t="str">
        <f t="shared" si="199"/>
        <v>SHL.DE</v>
      </c>
      <c r="B12345" s="52" t="s">
        <v>306</v>
      </c>
      <c r="C12345" s="50" t="s">
        <v>2111</v>
      </c>
      <c r="D12345" s="50">
        <f>DAX__2019_2020__33[[#This Row],[Open]]*(DAX__2019_2020__33[[#This Row],[Adj Close]]/DAX__2019_2020__33[[#This Row],[Close]])</f>
        <v>41.037285805109562</v>
      </c>
      <c r="E12345" s="50" t="s">
        <v>27354</v>
      </c>
      <c r="F12345" s="50" t="s">
        <v>19543</v>
      </c>
      <c r="G12345" s="50" t="s">
        <v>9786</v>
      </c>
      <c r="H12345" s="50" t="s">
        <v>27355</v>
      </c>
      <c r="I12345" s="50">
        <f>(DAX__2019_2020__33[[#This Row],[Adj Close]]-DAX__2019_2020__33[[#This Row],[Adj Open]])/DAX__2019_2020__33[[#This Row],[Adj Open]]</f>
        <v>6.944421135545816E-3</v>
      </c>
      <c r="J12345" s="50">
        <f>DAX__2019_2020__33[[#This Row],[Adj Close]]-DAX__2019_2020__33[[#This Row],[Adj Open]]</f>
        <v>0.28498019489043713</v>
      </c>
      <c r="K12345" s="50">
        <v>368027</v>
      </c>
    </row>
    <row r="12346" spans="1:11" x14ac:dyDescent="0.3">
      <c r="A12346" s="51" t="str">
        <f t="shared" si="199"/>
        <v>SHL.DE</v>
      </c>
      <c r="B12346" s="52" t="s">
        <v>307</v>
      </c>
      <c r="C12346" s="50" t="s">
        <v>27356</v>
      </c>
      <c r="D12346" s="50">
        <f>DAX__2019_2020__33[[#This Row],[Open]]*(DAX__2019_2020__33[[#This Row],[Adj Close]]/DAX__2019_2020__33[[#This Row],[Close]])</f>
        <v>41.317515343405013</v>
      </c>
      <c r="E12346" s="50" t="s">
        <v>27357</v>
      </c>
      <c r="F12346" s="50" t="s">
        <v>27358</v>
      </c>
      <c r="G12346" s="50" t="s">
        <v>19990</v>
      </c>
      <c r="H12346" s="50" t="s">
        <v>27359</v>
      </c>
      <c r="I12346" s="50">
        <f>(DAX__2019_2020__33[[#This Row],[Adj Close]]-DAX__2019_2020__33[[#This Row],[Adj Open]])/DAX__2019_2020__33[[#This Row],[Adj Open]]</f>
        <v>-2.0692034042810929E-3</v>
      </c>
      <c r="J12346" s="50">
        <f>DAX__2019_2020__33[[#This Row],[Adj Close]]-DAX__2019_2020__33[[#This Row],[Adj Open]]</f>
        <v>-8.5494343405009943E-2</v>
      </c>
      <c r="K12346" s="50">
        <v>330904</v>
      </c>
    </row>
    <row r="12347" spans="1:11" x14ac:dyDescent="0.3">
      <c r="A12347" s="51" t="str">
        <f t="shared" si="199"/>
        <v>SHL.DE</v>
      </c>
      <c r="B12347" s="52" t="s">
        <v>308</v>
      </c>
      <c r="C12347" s="50" t="s">
        <v>27360</v>
      </c>
      <c r="D12347" s="50">
        <f>DAX__2019_2020__33[[#This Row],[Open]]*(DAX__2019_2020__33[[#This Row],[Adj Close]]/DAX__2019_2020__33[[#This Row],[Close]])</f>
        <v>41.099030762222498</v>
      </c>
      <c r="E12347" s="50" t="s">
        <v>1078</v>
      </c>
      <c r="F12347" s="50" t="s">
        <v>9832</v>
      </c>
      <c r="G12347" s="50" t="s">
        <v>21501</v>
      </c>
      <c r="H12347" s="50" t="s">
        <v>27361</v>
      </c>
      <c r="I12347" s="50">
        <f>(DAX__2019_2020__33[[#This Row],[Adj Close]]-DAX__2019_2020__33[[#This Row],[Adj Open]])/DAX__2019_2020__33[[#This Row],[Adj Open]]</f>
        <v>1.7335259848266166E-3</v>
      </c>
      <c r="J12347" s="50">
        <f>DAX__2019_2020__33[[#This Row],[Adj Close]]-DAX__2019_2020__33[[#This Row],[Adj Open]]</f>
        <v>7.1246237777501165E-2</v>
      </c>
      <c r="K12347" s="50">
        <v>481159</v>
      </c>
    </row>
    <row r="12348" spans="1:11" x14ac:dyDescent="0.3">
      <c r="A12348" s="51" t="str">
        <f t="shared" si="199"/>
        <v>SHL.DE</v>
      </c>
      <c r="B12348" s="52" t="s">
        <v>309</v>
      </c>
      <c r="C12348" s="50" t="s">
        <v>27362</v>
      </c>
      <c r="D12348" s="50">
        <f>DAX__2019_2020__33[[#This Row],[Open]]*(DAX__2019_2020__33[[#This Row],[Adj Close]]/DAX__2019_2020__33[[#This Row],[Close]])</f>
        <v>40.89954629278968</v>
      </c>
      <c r="E12348" s="50" t="s">
        <v>19892</v>
      </c>
      <c r="F12348" s="50" t="s">
        <v>27362</v>
      </c>
      <c r="G12348" s="50" t="s">
        <v>8274</v>
      </c>
      <c r="H12348" s="50" t="s">
        <v>27363</v>
      </c>
      <c r="I12348" s="50">
        <f>(DAX__2019_2020__33[[#This Row],[Adj Close]]-DAX__2019_2020__33[[#This Row],[Adj Open]])/DAX__2019_2020__33[[#This Row],[Adj Open]]</f>
        <v>8.2452676808732316E-3</v>
      </c>
      <c r="J12348" s="50">
        <f>DAX__2019_2020__33[[#This Row],[Adj Close]]-DAX__2019_2020__33[[#This Row],[Adj Open]]</f>
        <v>0.33722770721031736</v>
      </c>
      <c r="K12348" s="50">
        <v>329521</v>
      </c>
    </row>
    <row r="12349" spans="1:11" x14ac:dyDescent="0.3">
      <c r="A12349" s="51" t="str">
        <f t="shared" si="199"/>
        <v>SHL.DE</v>
      </c>
      <c r="B12349" s="52" t="s">
        <v>310</v>
      </c>
      <c r="C12349" s="50" t="s">
        <v>27364</v>
      </c>
      <c r="D12349" s="50">
        <f>DAX__2019_2020__33[[#This Row],[Open]]*(DAX__2019_2020__33[[#This Row],[Adj Close]]/DAX__2019_2020__33[[#This Row],[Close]])</f>
        <v>41.156029109448838</v>
      </c>
      <c r="E12349" s="50" t="s">
        <v>1331</v>
      </c>
      <c r="F12349" s="50" t="s">
        <v>953</v>
      </c>
      <c r="G12349" s="50" t="s">
        <v>943</v>
      </c>
      <c r="H12349" s="50" t="s">
        <v>27365</v>
      </c>
      <c r="I12349" s="50">
        <f>(DAX__2019_2020__33[[#This Row],[Adj Close]]-DAX__2019_2020__33[[#This Row],[Adj Open]])/DAX__2019_2020__33[[#This Row],[Adj Open]]</f>
        <v>3.3467973838015629E-3</v>
      </c>
      <c r="J12349" s="50">
        <f>DAX__2019_2020__33[[#This Row],[Adj Close]]-DAX__2019_2020__33[[#This Row],[Adj Open]]</f>
        <v>0.13774089055116434</v>
      </c>
      <c r="K12349" s="50">
        <v>554967</v>
      </c>
    </row>
    <row r="12350" spans="1:11" x14ac:dyDescent="0.3">
      <c r="A12350" s="51" t="str">
        <f t="shared" si="199"/>
        <v>SHL.DE</v>
      </c>
      <c r="B12350" s="52" t="s">
        <v>311</v>
      </c>
      <c r="C12350" s="50" t="s">
        <v>973</v>
      </c>
      <c r="D12350" s="50">
        <f>DAX__2019_2020__33[[#This Row],[Open]]*(DAX__2019_2020__33[[#This Row],[Adj Close]]/DAX__2019_2020__33[[#This Row],[Close]])</f>
        <v>41.417260178768117</v>
      </c>
      <c r="E12350" s="50" t="s">
        <v>1458</v>
      </c>
      <c r="F12350" s="50" t="s">
        <v>20010</v>
      </c>
      <c r="G12350" s="50" t="s">
        <v>1458</v>
      </c>
      <c r="H12350" s="50" t="s">
        <v>27366</v>
      </c>
      <c r="I12350" s="50">
        <f>(DAX__2019_2020__33[[#This Row],[Adj Close]]-DAX__2019_2020__33[[#This Row],[Adj Open]])/DAX__2019_2020__33[[#This Row],[Adj Open]]</f>
        <v>2.1559702823839479E-2</v>
      </c>
      <c r="J12350" s="50">
        <f>DAX__2019_2020__33[[#This Row],[Adj Close]]-DAX__2019_2020__33[[#This Row],[Adj Open]]</f>
        <v>0.89294382123188143</v>
      </c>
      <c r="K12350" s="50">
        <v>331183</v>
      </c>
    </row>
    <row r="12351" spans="1:11" x14ac:dyDescent="0.3">
      <c r="A12351" s="51" t="str">
        <f t="shared" si="199"/>
        <v>SHL.DE</v>
      </c>
      <c r="B12351" s="52" t="s">
        <v>312</v>
      </c>
      <c r="C12351" s="50" t="s">
        <v>27367</v>
      </c>
      <c r="D12351" s="50">
        <f>DAX__2019_2020__33[[#This Row],[Open]]*(DAX__2019_2020__33[[#This Row],[Adj Close]]/DAX__2019_2020__33[[#This Row],[Close]])</f>
        <v>42.523935005142953</v>
      </c>
      <c r="E12351" s="50" t="s">
        <v>8171</v>
      </c>
      <c r="F12351" s="50" t="s">
        <v>27368</v>
      </c>
      <c r="G12351" s="50" t="s">
        <v>27369</v>
      </c>
      <c r="H12351" s="50" t="s">
        <v>27370</v>
      </c>
      <c r="I12351" s="50">
        <f>(DAX__2019_2020__33[[#This Row],[Adj Close]]-DAX__2019_2020__33[[#This Row],[Adj Open]])/DAX__2019_2020__33[[#This Row],[Adj Open]]</f>
        <v>-8.9354855117946726E-3</v>
      </c>
      <c r="J12351" s="50">
        <f>DAX__2019_2020__33[[#This Row],[Adj Close]]-DAX__2019_2020__33[[#This Row],[Adj Open]]</f>
        <v>-0.37997200514295315</v>
      </c>
      <c r="K12351" s="50">
        <v>1198500</v>
      </c>
    </row>
    <row r="12352" spans="1:11" x14ac:dyDescent="0.3">
      <c r="A12352" s="51" t="str">
        <f t="shared" si="199"/>
        <v>SHL.DE</v>
      </c>
      <c r="B12352" s="52" t="s">
        <v>313</v>
      </c>
      <c r="C12352" s="50" t="s">
        <v>27369</v>
      </c>
      <c r="D12352" s="50">
        <f>DAX__2019_2020__33[[#This Row],[Open]]*(DAX__2019_2020__33[[#This Row],[Adj Close]]/DAX__2019_2020__33[[#This Row],[Close]])</f>
        <v>42.143965530557495</v>
      </c>
      <c r="E12352" s="50" t="s">
        <v>19527</v>
      </c>
      <c r="F12352" s="50" t="s">
        <v>27354</v>
      </c>
      <c r="G12352" s="50" t="s">
        <v>8328</v>
      </c>
      <c r="H12352" s="50" t="s">
        <v>27371</v>
      </c>
      <c r="I12352" s="50">
        <f>(DAX__2019_2020__33[[#This Row],[Adj Close]]-DAX__2019_2020__33[[#This Row],[Adj Open]])/DAX__2019_2020__33[[#This Row],[Adj Open]]</f>
        <v>-1.341151748398416E-2</v>
      </c>
      <c r="J12352" s="50">
        <f>DAX__2019_2020__33[[#This Row],[Adj Close]]-DAX__2019_2020__33[[#This Row],[Adj Open]]</f>
        <v>-0.5652145305574976</v>
      </c>
      <c r="K12352" s="50">
        <v>556058</v>
      </c>
    </row>
    <row r="12353" spans="1:11" x14ac:dyDescent="0.3">
      <c r="A12353" s="51" t="str">
        <f t="shared" si="199"/>
        <v>SHL.DE</v>
      </c>
      <c r="B12353" s="52" t="s">
        <v>314</v>
      </c>
      <c r="C12353" s="50" t="s">
        <v>1062</v>
      </c>
      <c r="D12353" s="50">
        <f>DAX__2019_2020__33[[#This Row],[Open]]*(DAX__2019_2020__33[[#This Row],[Adj Close]]/DAX__2019_2020__33[[#This Row],[Close]])</f>
        <v>41.607249574536418</v>
      </c>
      <c r="E12353" s="50" t="s">
        <v>27372</v>
      </c>
      <c r="F12353" s="50" t="s">
        <v>1062</v>
      </c>
      <c r="G12353" s="50" t="s">
        <v>27373</v>
      </c>
      <c r="H12353" s="50" t="s">
        <v>27374</v>
      </c>
      <c r="I12353" s="50">
        <f>(DAX__2019_2020__33[[#This Row],[Adj Close]]-DAX__2019_2020__33[[#This Row],[Adj Open]])/DAX__2019_2020__33[[#This Row],[Adj Open]]</f>
        <v>3.0822375132929973E-3</v>
      </c>
      <c r="J12353" s="50">
        <f>DAX__2019_2020__33[[#This Row],[Adj Close]]-DAX__2019_2020__33[[#This Row],[Adj Open]]</f>
        <v>0.12824342546358025</v>
      </c>
      <c r="K12353" s="50">
        <v>215685</v>
      </c>
    </row>
    <row r="12354" spans="1:11" x14ac:dyDescent="0.3">
      <c r="A12354" s="51" t="str">
        <f t="shared" si="199"/>
        <v>SHL.DE</v>
      </c>
      <c r="B12354" s="52" t="s">
        <v>315</v>
      </c>
      <c r="C12354" s="50" t="s">
        <v>610</v>
      </c>
      <c r="D12354" s="50">
        <f>DAX__2019_2020__33[[#This Row],[Open]]*(DAX__2019_2020__33[[#This Row],[Adj Close]]/DAX__2019_2020__33[[#This Row],[Close]])</f>
        <v>41.588249125028732</v>
      </c>
      <c r="E12354" s="50" t="s">
        <v>1403</v>
      </c>
      <c r="F12354" s="50" t="s">
        <v>9822</v>
      </c>
      <c r="G12354" s="50" t="s">
        <v>27375</v>
      </c>
      <c r="H12354" s="50" t="s">
        <v>27376</v>
      </c>
      <c r="I12354" s="50">
        <f>(DAX__2019_2020__33[[#This Row],[Adj Close]]-DAX__2019_2020__33[[#This Row],[Adj Open]])/DAX__2019_2020__33[[#This Row],[Adj Open]]</f>
        <v>5.4819781973956764E-3</v>
      </c>
      <c r="J12354" s="50">
        <f>DAX__2019_2020__33[[#This Row],[Adj Close]]-DAX__2019_2020__33[[#This Row],[Adj Open]]</f>
        <v>0.22798587497126732</v>
      </c>
      <c r="K12354" s="50">
        <v>278131</v>
      </c>
    </row>
    <row r="12355" spans="1:11" x14ac:dyDescent="0.3">
      <c r="A12355" s="51" t="str">
        <f t="shared" si="199"/>
        <v>SHL.DE</v>
      </c>
      <c r="B12355" s="52" t="s">
        <v>316</v>
      </c>
      <c r="C12355" s="50" t="s">
        <v>27377</v>
      </c>
      <c r="D12355" s="50">
        <f>DAX__2019_2020__33[[#This Row],[Open]]*(DAX__2019_2020__33[[#This Row],[Adj Close]]/DAX__2019_2020__33[[#This Row],[Close]])</f>
        <v>41.953976764151456</v>
      </c>
      <c r="E12355" s="50" t="s">
        <v>9772</v>
      </c>
      <c r="F12355" s="50" t="s">
        <v>19992</v>
      </c>
      <c r="G12355" s="50" t="s">
        <v>27378</v>
      </c>
      <c r="H12355" s="50" t="s">
        <v>27379</v>
      </c>
      <c r="I12355" s="50">
        <f>(DAX__2019_2020__33[[#This Row],[Adj Close]]-DAX__2019_2020__33[[#This Row],[Adj Open]])/DAX__2019_2020__33[[#This Row],[Adj Open]]</f>
        <v>-1.8793206865318369E-2</v>
      </c>
      <c r="J12355" s="50">
        <f>DAX__2019_2020__33[[#This Row],[Adj Close]]-DAX__2019_2020__33[[#This Row],[Adj Open]]</f>
        <v>-0.78844976415145851</v>
      </c>
      <c r="K12355" s="50">
        <v>459044</v>
      </c>
    </row>
    <row r="12356" spans="1:11" x14ac:dyDescent="0.3">
      <c r="A12356" s="51" t="str">
        <f t="shared" si="199"/>
        <v>SHL.DE</v>
      </c>
      <c r="B12356" s="52" t="s">
        <v>317</v>
      </c>
      <c r="C12356" s="50" t="s">
        <v>1323</v>
      </c>
      <c r="D12356" s="50">
        <f>DAX__2019_2020__33[[#This Row],[Open]]*(DAX__2019_2020__33[[#This Row],[Adj Close]]/DAX__2019_2020__33[[#This Row],[Close]])</f>
        <v>41.26527035717271</v>
      </c>
      <c r="E12356" s="50" t="s">
        <v>27380</v>
      </c>
      <c r="F12356" s="50" t="s">
        <v>27381</v>
      </c>
      <c r="G12356" s="50" t="s">
        <v>610</v>
      </c>
      <c r="H12356" s="50" t="s">
        <v>27382</v>
      </c>
      <c r="I12356" s="50">
        <f>(DAX__2019_2020__33[[#This Row],[Adj Close]]-DAX__2019_2020__33[[#This Row],[Adj Open]])/DAX__2019_2020__33[[#This Row],[Adj Open]]</f>
        <v>7.8268878413187814E-3</v>
      </c>
      <c r="J12356" s="50">
        <f>DAX__2019_2020__33[[#This Row],[Adj Close]]-DAX__2019_2020__33[[#This Row],[Adj Open]]</f>
        <v>0.32297864282728739</v>
      </c>
      <c r="K12356" s="50">
        <v>493486</v>
      </c>
    </row>
    <row r="12357" spans="1:11" x14ac:dyDescent="0.3">
      <c r="A12357" s="51" t="str">
        <f t="shared" si="199"/>
        <v>SHL.DE</v>
      </c>
      <c r="B12357" s="52" t="s">
        <v>318</v>
      </c>
      <c r="C12357" s="50" t="s">
        <v>9778</v>
      </c>
      <c r="D12357" s="50">
        <f>DAX__2019_2020__33[[#This Row],[Open]]*(DAX__2019_2020__33[[#This Row],[Adj Close]]/DAX__2019_2020__33[[#This Row],[Close]])</f>
        <v>41.706991256255009</v>
      </c>
      <c r="E12357" s="50" t="s">
        <v>19899</v>
      </c>
      <c r="F12357" s="50" t="s">
        <v>1261</v>
      </c>
      <c r="G12357" s="50" t="s">
        <v>27383</v>
      </c>
      <c r="H12357" s="50" t="s">
        <v>27384</v>
      </c>
      <c r="I12357" s="50">
        <f>(DAX__2019_2020__33[[#This Row],[Adj Close]]-DAX__2019_2020__33[[#This Row],[Adj Open]])/DAX__2019_2020__33[[#This Row],[Adj Open]]</f>
        <v>4.5552899340695047E-4</v>
      </c>
      <c r="J12357" s="50">
        <f>DAX__2019_2020__33[[#This Row],[Adj Close]]-DAX__2019_2020__33[[#This Row],[Adj Open]]</f>
        <v>1.8998743744994329E-2</v>
      </c>
      <c r="K12357" s="50">
        <v>265469</v>
      </c>
    </row>
    <row r="12358" spans="1:11" x14ac:dyDescent="0.3">
      <c r="A12358" s="51" t="str">
        <f t="shared" si="199"/>
        <v>SHL.DE</v>
      </c>
      <c r="B12358" s="52" t="s">
        <v>319</v>
      </c>
      <c r="C12358" s="50" t="s">
        <v>968</v>
      </c>
      <c r="D12358" s="50">
        <f>DAX__2019_2020__33[[#This Row],[Open]]*(DAX__2019_2020__33[[#This Row],[Adj Close]]/DAX__2019_2020__33[[#This Row],[Close]])</f>
        <v>41.958723552129406</v>
      </c>
      <c r="E12358" s="50" t="s">
        <v>20331</v>
      </c>
      <c r="F12358" s="50" t="s">
        <v>610</v>
      </c>
      <c r="G12358" s="50" t="s">
        <v>610</v>
      </c>
      <c r="H12358" s="50" t="s">
        <v>27382</v>
      </c>
      <c r="I12358" s="50">
        <f>(DAX__2019_2020__33[[#This Row],[Adj Close]]-DAX__2019_2020__33[[#This Row],[Adj Open]])/DAX__2019_2020__33[[#This Row],[Adj Open]]</f>
        <v>-8.8295000601992107E-3</v>
      </c>
      <c r="J12358" s="50">
        <f>DAX__2019_2020__33[[#This Row],[Adj Close]]-DAX__2019_2020__33[[#This Row],[Adj Open]]</f>
        <v>-0.37047455212940861</v>
      </c>
      <c r="K12358" s="50">
        <v>360881</v>
      </c>
    </row>
    <row r="12359" spans="1:11" x14ac:dyDescent="0.3">
      <c r="A12359" s="51" t="str">
        <f t="shared" si="199"/>
        <v>SHL.DE</v>
      </c>
      <c r="B12359" s="52" t="s">
        <v>320</v>
      </c>
      <c r="C12359" s="50" t="s">
        <v>27385</v>
      </c>
      <c r="D12359" s="50">
        <f>DAX__2019_2020__33[[#This Row],[Open]]*(DAX__2019_2020__33[[#This Row],[Adj Close]]/DAX__2019_2020__33[[#This Row],[Close]])</f>
        <v>40.472073360344623</v>
      </c>
      <c r="E12359" s="50" t="s">
        <v>27356</v>
      </c>
      <c r="F12359" s="50" t="s">
        <v>20852</v>
      </c>
      <c r="G12359" s="50" t="s">
        <v>27386</v>
      </c>
      <c r="H12359" s="50" t="s">
        <v>27387</v>
      </c>
      <c r="I12359" s="50">
        <f>(DAX__2019_2020__33[[#This Row],[Adj Close]]-DAX__2019_2020__33[[#This Row],[Adj Open]])/DAX__2019_2020__33[[#This Row],[Adj Open]]</f>
        <v>7.9802840042248989E-3</v>
      </c>
      <c r="J12359" s="50">
        <f>DAX__2019_2020__33[[#This Row],[Adj Close]]-DAX__2019_2020__33[[#This Row],[Adj Open]]</f>
        <v>0.32297863965537488</v>
      </c>
      <c r="K12359" s="50">
        <v>655285</v>
      </c>
    </row>
    <row r="12360" spans="1:11" x14ac:dyDescent="0.3">
      <c r="A12360" s="51" t="str">
        <f t="shared" si="199"/>
        <v>SHL.DE</v>
      </c>
      <c r="B12360" s="52" t="s">
        <v>321</v>
      </c>
      <c r="C12360" s="50" t="s">
        <v>27388</v>
      </c>
      <c r="D12360" s="50">
        <f>DAX__2019_2020__33[[#This Row],[Open]]*(DAX__2019_2020__33[[#This Row],[Adj Close]]/DAX__2019_2020__33[[#This Row],[Close]])</f>
        <v>40.624065237657412</v>
      </c>
      <c r="E12360" s="50" t="s">
        <v>27389</v>
      </c>
      <c r="F12360" s="50" t="s">
        <v>1129</v>
      </c>
      <c r="G12360" s="50" t="s">
        <v>19536</v>
      </c>
      <c r="H12360" s="50" t="s">
        <v>27348</v>
      </c>
      <c r="I12360" s="50">
        <f>(DAX__2019_2020__33[[#This Row],[Adj Close]]-DAX__2019_2020__33[[#This Row],[Adj Open]])/DAX__2019_2020__33[[#This Row],[Adj Open]]</f>
        <v>4.5598036843165967E-3</v>
      </c>
      <c r="J12360" s="50">
        <f>DAX__2019_2020__33[[#This Row],[Adj Close]]-DAX__2019_2020__33[[#This Row],[Adj Open]]</f>
        <v>0.18523776234258804</v>
      </c>
      <c r="K12360" s="50">
        <v>325751</v>
      </c>
    </row>
    <row r="12361" spans="1:11" x14ac:dyDescent="0.3">
      <c r="A12361" s="51" t="str">
        <f t="shared" si="199"/>
        <v>SHL.DE</v>
      </c>
      <c r="B12361" s="52" t="s">
        <v>322</v>
      </c>
      <c r="C12361" s="50" t="s">
        <v>27390</v>
      </c>
      <c r="D12361" s="50">
        <f>DAX__2019_2020__33[[#This Row],[Open]]*(DAX__2019_2020__33[[#This Row],[Adj Close]]/DAX__2019_2020__33[[#This Row],[Close]])</f>
        <v>40.700060451466292</v>
      </c>
      <c r="E12361" s="50" t="s">
        <v>19869</v>
      </c>
      <c r="F12361" s="50" t="s">
        <v>1125</v>
      </c>
      <c r="G12361" s="50" t="s">
        <v>9787</v>
      </c>
      <c r="H12361" s="50" t="s">
        <v>27391</v>
      </c>
      <c r="I12361" s="50">
        <f>(DAX__2019_2020__33[[#This Row],[Adj Close]]-DAX__2019_2020__33[[#This Row],[Adj Open]])/DAX__2019_2020__33[[#This Row],[Adj Open]]</f>
        <v>-8.7524796650138067E-3</v>
      </c>
      <c r="J12361" s="50">
        <f>DAX__2019_2020__33[[#This Row],[Adj Close]]-DAX__2019_2020__33[[#This Row],[Adj Open]]</f>
        <v>-0.35622645146629139</v>
      </c>
      <c r="K12361" s="50">
        <v>671934</v>
      </c>
    </row>
    <row r="12362" spans="1:11" x14ac:dyDescent="0.3">
      <c r="A12362" s="51" t="str">
        <f t="shared" si="199"/>
        <v>SHL.DE</v>
      </c>
      <c r="B12362" s="52" t="s">
        <v>323</v>
      </c>
      <c r="C12362" s="50" t="s">
        <v>27392</v>
      </c>
      <c r="D12362" s="50">
        <f>DAX__2019_2020__33[[#This Row],[Open]]*(DAX__2019_2020__33[[#This Row],[Adj Close]]/DAX__2019_2020__33[[#This Row],[Close]])</f>
        <v>40.500568909448646</v>
      </c>
      <c r="E12362" s="50" t="s">
        <v>8212</v>
      </c>
      <c r="F12362" s="50" t="s">
        <v>27393</v>
      </c>
      <c r="G12362" s="50" t="s">
        <v>1053</v>
      </c>
      <c r="H12362" s="50" t="s">
        <v>27394</v>
      </c>
      <c r="I12362" s="50">
        <f>(DAX__2019_2020__33[[#This Row],[Adj Close]]-DAX__2019_2020__33[[#This Row],[Adj Open]])/DAX__2019_2020__33[[#This Row],[Adj Open]]</f>
        <v>6.6846490763292615E-3</v>
      </c>
      <c r="J12362" s="50">
        <f>DAX__2019_2020__33[[#This Row],[Adj Close]]-DAX__2019_2020__33[[#This Row],[Adj Open]]</f>
        <v>0.2707320905513555</v>
      </c>
      <c r="K12362" s="50">
        <v>366313</v>
      </c>
    </row>
    <row r="12363" spans="1:11" x14ac:dyDescent="0.3">
      <c r="A12363" s="51" t="str">
        <f t="shared" si="199"/>
        <v>SHL.DE</v>
      </c>
      <c r="B12363" s="52" t="s">
        <v>324</v>
      </c>
      <c r="C12363" s="50" t="s">
        <v>20880</v>
      </c>
      <c r="D12363" s="50">
        <f>DAX__2019_2020__33[[#This Row],[Open]]*(DAX__2019_2020__33[[#This Row],[Adj Close]]/DAX__2019_2020__33[[#This Row],[Close]])</f>
        <v>40.486319799770989</v>
      </c>
      <c r="E12363" s="50" t="s">
        <v>27395</v>
      </c>
      <c r="F12363" s="50" t="s">
        <v>27396</v>
      </c>
      <c r="G12363" s="50" t="s">
        <v>27396</v>
      </c>
      <c r="H12363" s="50" t="s">
        <v>27397</v>
      </c>
      <c r="I12363" s="50">
        <f>(DAX__2019_2020__33[[#This Row],[Adj Close]]-DAX__2019_2020__33[[#This Row],[Adj Open]])/DAX__2019_2020__33[[#This Row],[Adj Open]]</f>
        <v>-8.2121071847034599E-4</v>
      </c>
      <c r="J12363" s="50">
        <f>DAX__2019_2020__33[[#This Row],[Adj Close]]-DAX__2019_2020__33[[#This Row],[Adj Open]]</f>
        <v>-3.3247799770990127E-2</v>
      </c>
      <c r="K12363" s="50">
        <v>584963</v>
      </c>
    </row>
    <row r="12364" spans="1:11" x14ac:dyDescent="0.3">
      <c r="A12364" s="51" t="str">
        <f t="shared" si="199"/>
        <v>SHL.DE</v>
      </c>
      <c r="B12364" s="52" t="s">
        <v>325</v>
      </c>
      <c r="C12364" s="50" t="s">
        <v>1057</v>
      </c>
      <c r="D12364" s="50">
        <f>DAX__2019_2020__33[[#This Row],[Open]]*(DAX__2019_2020__33[[#This Row],[Adj Close]]/DAX__2019_2020__33[[#This Row],[Close]])</f>
        <v>40.790299266279092</v>
      </c>
      <c r="E12364" s="50" t="s">
        <v>1057</v>
      </c>
      <c r="F12364" s="50" t="s">
        <v>27398</v>
      </c>
      <c r="G12364" s="50" t="s">
        <v>9789</v>
      </c>
      <c r="H12364" s="50" t="s">
        <v>27399</v>
      </c>
      <c r="I12364" s="50">
        <f>(DAX__2019_2020__33[[#This Row],[Adj Close]]-DAX__2019_2020__33[[#This Row],[Adj Open]])/DAX__2019_2020__33[[#This Row],[Adj Open]]</f>
        <v>-1.7699092168120507E-2</v>
      </c>
      <c r="J12364" s="50">
        <f>DAX__2019_2020__33[[#This Row],[Adj Close]]-DAX__2019_2020__33[[#This Row],[Adj Open]]</f>
        <v>-0.7219512662790919</v>
      </c>
      <c r="K12364" s="50">
        <v>509066</v>
      </c>
    </row>
    <row r="12365" spans="1:11" x14ac:dyDescent="0.3">
      <c r="A12365" s="51" t="str">
        <f t="shared" si="199"/>
        <v>SHL.DE</v>
      </c>
      <c r="B12365" s="52" t="s">
        <v>326</v>
      </c>
      <c r="C12365" s="50" t="s">
        <v>27400</v>
      </c>
      <c r="D12365" s="50">
        <f>DAX__2019_2020__33[[#This Row],[Open]]*(DAX__2019_2020__33[[#This Row],[Adj Close]]/DAX__2019_2020__33[[#This Row],[Close]])</f>
        <v>39.978103933731752</v>
      </c>
      <c r="E12365" s="50" t="s">
        <v>27401</v>
      </c>
      <c r="F12365" s="50" t="s">
        <v>27402</v>
      </c>
      <c r="G12365" s="50" t="s">
        <v>27403</v>
      </c>
      <c r="H12365" s="50" t="s">
        <v>27404</v>
      </c>
      <c r="I12365" s="50">
        <f>(DAX__2019_2020__33[[#This Row],[Adj Close]]-DAX__2019_2020__33[[#This Row],[Adj Open]])/DAX__2019_2020__33[[#This Row],[Adj Open]]</f>
        <v>9.0293693484465483E-3</v>
      </c>
      <c r="J12365" s="50">
        <f>DAX__2019_2020__33[[#This Row],[Adj Close]]-DAX__2019_2020__33[[#This Row],[Adj Open]]</f>
        <v>0.36097706626824788</v>
      </c>
      <c r="K12365" s="50">
        <v>445877</v>
      </c>
    </row>
    <row r="12366" spans="1:11" x14ac:dyDescent="0.3">
      <c r="A12366" s="51" t="str">
        <f t="shared" si="199"/>
        <v>SHL.DE</v>
      </c>
      <c r="B12366" s="52" t="s">
        <v>327</v>
      </c>
      <c r="C12366" s="50" t="s">
        <v>8219</v>
      </c>
      <c r="D12366" s="50">
        <f>DAX__2019_2020__33[[#This Row],[Open]]*(DAX__2019_2020__33[[#This Row],[Adj Close]]/DAX__2019_2020__33[[#This Row],[Close]])</f>
        <v>40.329582102582982</v>
      </c>
      <c r="E12366" s="50" t="s">
        <v>19863</v>
      </c>
      <c r="F12366" s="50" t="s">
        <v>27400</v>
      </c>
      <c r="G12366" s="50" t="s">
        <v>2181</v>
      </c>
      <c r="H12366" s="50" t="s">
        <v>27405</v>
      </c>
      <c r="I12366" s="50">
        <f>(DAX__2019_2020__33[[#This Row],[Adj Close]]-DAX__2019_2020__33[[#This Row],[Adj Open]])/DAX__2019_2020__33[[#This Row],[Adj Open]]</f>
        <v>-3.6509949993643251E-3</v>
      </c>
      <c r="J12366" s="50">
        <f>DAX__2019_2020__33[[#This Row],[Adj Close]]-DAX__2019_2020__33[[#This Row],[Adj Open]]</f>
        <v>-0.14724310258298345</v>
      </c>
      <c r="K12366" s="50">
        <v>472128</v>
      </c>
    </row>
    <row r="12367" spans="1:11" x14ac:dyDescent="0.3">
      <c r="A12367" s="51" t="str">
        <f t="shared" si="199"/>
        <v>SHL.DE</v>
      </c>
      <c r="B12367" s="52" t="s">
        <v>328</v>
      </c>
      <c r="C12367" s="50" t="s">
        <v>1120</v>
      </c>
      <c r="D12367" s="50">
        <f>DAX__2019_2020__33[[#This Row],[Open]]*(DAX__2019_2020__33[[#This Row],[Adj Close]]/DAX__2019_2020__33[[#This Row],[Close]])</f>
        <v>40.239340338508619</v>
      </c>
      <c r="E12367" s="50" t="s">
        <v>27393</v>
      </c>
      <c r="F12367" s="50" t="s">
        <v>8214</v>
      </c>
      <c r="G12367" s="50" t="s">
        <v>8214</v>
      </c>
      <c r="H12367" s="50" t="s">
        <v>27335</v>
      </c>
      <c r="I12367" s="50">
        <f>(DAX__2019_2020__33[[#This Row],[Adj Close]]-DAX__2019_2020__33[[#This Row],[Adj Open]])/DAX__2019_2020__33[[#This Row],[Adj Open]]</f>
        <v>-8.4986069759535321E-3</v>
      </c>
      <c r="J12367" s="50">
        <f>DAX__2019_2020__33[[#This Row],[Adj Close]]-DAX__2019_2020__33[[#This Row],[Adj Open]]</f>
        <v>-0.3419783385086177</v>
      </c>
      <c r="K12367" s="50">
        <v>362345</v>
      </c>
    </row>
    <row r="12368" spans="1:11" x14ac:dyDescent="0.3">
      <c r="A12368" s="51" t="str">
        <f t="shared" si="199"/>
        <v>SHL.DE</v>
      </c>
      <c r="B12368" s="52" t="s">
        <v>329</v>
      </c>
      <c r="C12368" s="50" t="s">
        <v>21500</v>
      </c>
      <c r="D12368" s="50">
        <f>DAX__2019_2020__33[[#This Row],[Open]]*(DAX__2019_2020__33[[#This Row],[Adj Close]]/DAX__2019_2020__33[[#This Row],[Close]])</f>
        <v>39.878362293824139</v>
      </c>
      <c r="E12368" s="50" t="s">
        <v>1040</v>
      </c>
      <c r="F12368" s="50" t="s">
        <v>1462</v>
      </c>
      <c r="G12368" s="50" t="s">
        <v>27406</v>
      </c>
      <c r="H12368" s="50" t="s">
        <v>27407</v>
      </c>
      <c r="I12368" s="50">
        <f>(DAX__2019_2020__33[[#This Row],[Adj Close]]-DAX__2019_2020__33[[#This Row],[Adj Open]])/DAX__2019_2020__33[[#This Row],[Adj Open]]</f>
        <v>5.8360647927586089E-3</v>
      </c>
      <c r="J12368" s="50">
        <f>DAX__2019_2020__33[[#This Row],[Adj Close]]-DAX__2019_2020__33[[#This Row],[Adj Open]]</f>
        <v>0.23273270617585951</v>
      </c>
      <c r="K12368" s="50">
        <v>560715</v>
      </c>
    </row>
    <row r="12369" spans="1:11" x14ac:dyDescent="0.3">
      <c r="A12369" s="51" t="str">
        <f t="shared" si="199"/>
        <v>SHL.DE</v>
      </c>
      <c r="B12369" s="52" t="s">
        <v>330</v>
      </c>
      <c r="C12369" s="50" t="s">
        <v>1048</v>
      </c>
      <c r="D12369" s="50">
        <f>DAX__2019_2020__33[[#This Row],[Open]]*(DAX__2019_2020__33[[#This Row],[Adj Close]]/DAX__2019_2020__33[[#This Row],[Close]])</f>
        <v>39.935362935124566</v>
      </c>
      <c r="E12369" s="50" t="s">
        <v>27408</v>
      </c>
      <c r="F12369" s="50" t="s">
        <v>1048</v>
      </c>
      <c r="G12369" s="50" t="s">
        <v>969</v>
      </c>
      <c r="H12369" s="50" t="s">
        <v>27409</v>
      </c>
      <c r="I12369" s="50">
        <f>(DAX__2019_2020__33[[#This Row],[Adj Close]]-DAX__2019_2020__33[[#This Row],[Adj Open]])/DAX__2019_2020__33[[#This Row],[Adj Open]]</f>
        <v>1.2844933091224271E-2</v>
      </c>
      <c r="J12369" s="50">
        <f>DAX__2019_2020__33[[#This Row],[Adj Close]]-DAX__2019_2020__33[[#This Row],[Adj Open]]</f>
        <v>0.51296706487543275</v>
      </c>
      <c r="K12369" s="50">
        <v>658141</v>
      </c>
    </row>
    <row r="12370" spans="1:11" x14ac:dyDescent="0.3">
      <c r="A12370" s="51" t="str">
        <f t="shared" si="199"/>
        <v>SHL.DE</v>
      </c>
      <c r="B12370" s="52" t="s">
        <v>331</v>
      </c>
      <c r="C12370" s="50" t="s">
        <v>8321</v>
      </c>
      <c r="D12370" s="50">
        <f>DAX__2019_2020__33[[#This Row],[Open]]*(DAX__2019_2020__33[[#This Row],[Adj Close]]/DAX__2019_2020__33[[#This Row],[Close]])</f>
        <v>40.37233153044253</v>
      </c>
      <c r="E12370" s="50" t="s">
        <v>972</v>
      </c>
      <c r="F12370" s="50" t="s">
        <v>8321</v>
      </c>
      <c r="G12370" s="50" t="s">
        <v>27410</v>
      </c>
      <c r="H12370" s="50" t="s">
        <v>27411</v>
      </c>
      <c r="I12370" s="50">
        <f>(DAX__2019_2020__33[[#This Row],[Adj Close]]-DAX__2019_2020__33[[#This Row],[Adj Open]])/DAX__2019_2020__33[[#This Row],[Adj Open]]</f>
        <v>6.5882117647058577E-3</v>
      </c>
      <c r="J12370" s="50">
        <f>DAX__2019_2020__33[[#This Row],[Adj Close]]-DAX__2019_2020__33[[#This Row],[Adj Open]]</f>
        <v>0.26598146955746671</v>
      </c>
      <c r="K12370" s="50">
        <v>226501</v>
      </c>
    </row>
    <row r="12371" spans="1:11" x14ac:dyDescent="0.3">
      <c r="A12371" s="51" t="str">
        <f t="shared" si="199"/>
        <v>SHL.DE</v>
      </c>
      <c r="B12371" s="52" t="s">
        <v>332</v>
      </c>
      <c r="C12371" s="50" t="s">
        <v>8271</v>
      </c>
      <c r="D12371" s="50">
        <f>DAX__2019_2020__33[[#This Row],[Open]]*(DAX__2019_2020__33[[#This Row],[Adj Close]]/DAX__2019_2020__33[[#This Row],[Close]])</f>
        <v>40.84729851102383</v>
      </c>
      <c r="E12371" s="50" t="s">
        <v>1323</v>
      </c>
      <c r="F12371" s="50" t="s">
        <v>1315</v>
      </c>
      <c r="G12371" s="50" t="s">
        <v>2131</v>
      </c>
      <c r="H12371" s="50" t="s">
        <v>27412</v>
      </c>
      <c r="I12371" s="50">
        <f>(DAX__2019_2020__33[[#This Row],[Adj Close]]-DAX__2019_2020__33[[#This Row],[Adj Open]])/DAX__2019_2020__33[[#This Row],[Adj Open]]</f>
        <v>-2.7906744186047554E-3</v>
      </c>
      <c r="J12371" s="50">
        <f>DAX__2019_2020__33[[#This Row],[Adj Close]]-DAX__2019_2020__33[[#This Row],[Adj Open]]</f>
        <v>-0.11399151102382632</v>
      </c>
      <c r="K12371" s="50">
        <v>225694</v>
      </c>
    </row>
    <row r="12372" spans="1:11" x14ac:dyDescent="0.3">
      <c r="A12372" s="51" t="str">
        <f t="shared" si="199"/>
        <v>SHL.DE</v>
      </c>
      <c r="B12372" s="52" t="s">
        <v>333</v>
      </c>
      <c r="C12372" s="50" t="s">
        <v>27413</v>
      </c>
      <c r="D12372" s="50">
        <f>DAX__2019_2020__33[[#This Row],[Open]]*(DAX__2019_2020__33[[#This Row],[Adj Close]]/DAX__2019_2020__33[[#This Row],[Close]])</f>
        <v>40.671560364051587</v>
      </c>
      <c r="E12372" s="50" t="s">
        <v>1057</v>
      </c>
      <c r="F12372" s="50" t="s">
        <v>27345</v>
      </c>
      <c r="G12372" s="50" t="s">
        <v>19541</v>
      </c>
      <c r="H12372" s="50" t="s">
        <v>27414</v>
      </c>
      <c r="I12372" s="50">
        <f>(DAX__2019_2020__33[[#This Row],[Adj Close]]-DAX__2019_2020__33[[#This Row],[Adj Open]])/DAX__2019_2020__33[[#This Row],[Adj Open]]</f>
        <v>1.1680486083859941E-4</v>
      </c>
      <c r="J12372" s="50">
        <f>DAX__2019_2020__33[[#This Row],[Adj Close]]-DAX__2019_2020__33[[#This Row],[Adj Open]]</f>
        <v>4.7506359484117411E-3</v>
      </c>
      <c r="K12372" s="50">
        <v>258062</v>
      </c>
    </row>
    <row r="12373" spans="1:11" x14ac:dyDescent="0.3">
      <c r="A12373" s="51" t="str">
        <f t="shared" si="199"/>
        <v>SHL.DE</v>
      </c>
      <c r="B12373" s="52" t="s">
        <v>334</v>
      </c>
      <c r="C12373" s="50" t="s">
        <v>27415</v>
      </c>
      <c r="D12373" s="50">
        <f>DAX__2019_2020__33[[#This Row],[Open]]*(DAX__2019_2020__33[[#This Row],[Adj Close]]/DAX__2019_2020__33[[#This Row],[Close]])</f>
        <v>41.023036732514996</v>
      </c>
      <c r="E12373" s="50" t="s">
        <v>2141</v>
      </c>
      <c r="F12373" s="50" t="s">
        <v>1024</v>
      </c>
      <c r="G12373" s="50" t="s">
        <v>2192</v>
      </c>
      <c r="H12373" s="50" t="s">
        <v>27416</v>
      </c>
      <c r="I12373" s="50">
        <f>(DAX__2019_2020__33[[#This Row],[Adj Close]]-DAX__2019_2020__33[[#This Row],[Adj Open]])/DAX__2019_2020__33[[#This Row],[Adj Open]]</f>
        <v>-1.5167349423009126E-2</v>
      </c>
      <c r="J12373" s="50">
        <f>DAX__2019_2020__33[[#This Row],[Adj Close]]-DAX__2019_2020__33[[#This Row],[Adj Open]]</f>
        <v>-0.62221073251499348</v>
      </c>
      <c r="K12373" s="50">
        <v>359467</v>
      </c>
    </row>
    <row r="12374" spans="1:11" x14ac:dyDescent="0.3">
      <c r="A12374" s="51" t="str">
        <f t="shared" si="199"/>
        <v>SHL.DE</v>
      </c>
      <c r="B12374" s="52" t="s">
        <v>335</v>
      </c>
      <c r="C12374" s="50" t="s">
        <v>27417</v>
      </c>
      <c r="D12374" s="50">
        <f>DAX__2019_2020__33[[#This Row],[Open]]*(DAX__2019_2020__33[[#This Row],[Adj Close]]/DAX__2019_2020__33[[#This Row],[Close]])</f>
        <v>40.244092629295899</v>
      </c>
      <c r="E12374" s="50" t="s">
        <v>27418</v>
      </c>
      <c r="F12374" s="50" t="s">
        <v>20184</v>
      </c>
      <c r="G12374" s="50" t="s">
        <v>9829</v>
      </c>
      <c r="H12374" s="50" t="s">
        <v>27419</v>
      </c>
      <c r="I12374" s="50">
        <f>(DAX__2019_2020__33[[#This Row],[Adj Close]]-DAX__2019_2020__33[[#This Row],[Adj Open]])/DAX__2019_2020__33[[#This Row],[Adj Open]]</f>
        <v>3.6586331330755086E-3</v>
      </c>
      <c r="J12374" s="50">
        <f>DAX__2019_2020__33[[#This Row],[Adj Close]]-DAX__2019_2020__33[[#This Row],[Adj Open]]</f>
        <v>0.14723837070410184</v>
      </c>
      <c r="K12374" s="50">
        <v>282792</v>
      </c>
    </row>
    <row r="12375" spans="1:11" x14ac:dyDescent="0.3">
      <c r="A12375" s="51" t="str">
        <f t="shared" si="199"/>
        <v>SHL.DE</v>
      </c>
      <c r="B12375" s="52" t="s">
        <v>336</v>
      </c>
      <c r="C12375" s="50" t="s">
        <v>27420</v>
      </c>
      <c r="D12375" s="50">
        <f>DAX__2019_2020__33[[#This Row],[Open]]*(DAX__2019_2020__33[[#This Row],[Adj Close]]/DAX__2019_2020__33[[#This Row],[Close]])</f>
        <v>40.101596819632583</v>
      </c>
      <c r="E12375" s="50" t="s">
        <v>596</v>
      </c>
      <c r="F12375" s="50" t="s">
        <v>27421</v>
      </c>
      <c r="G12375" s="50" t="s">
        <v>2143</v>
      </c>
      <c r="H12375" s="50" t="s">
        <v>27422</v>
      </c>
      <c r="I12375" s="50">
        <f>(DAX__2019_2020__33[[#This Row],[Adj Close]]-DAX__2019_2020__33[[#This Row],[Adj Open]])/DAX__2019_2020__33[[#This Row],[Adj Open]]</f>
        <v>5.5667653677602489E-3</v>
      </c>
      <c r="J12375" s="50">
        <f>DAX__2019_2020__33[[#This Row],[Adj Close]]-DAX__2019_2020__33[[#This Row],[Adj Open]]</f>
        <v>0.22323618036741522</v>
      </c>
      <c r="K12375" s="50">
        <v>326103</v>
      </c>
    </row>
    <row r="12376" spans="1:11" x14ac:dyDescent="0.3">
      <c r="A12376" s="51" t="str">
        <f t="shared" si="199"/>
        <v>SHL.DE</v>
      </c>
      <c r="B12376" s="52" t="s">
        <v>337</v>
      </c>
      <c r="C12376" s="50" t="s">
        <v>27423</v>
      </c>
      <c r="D12376" s="50">
        <f>DAX__2019_2020__33[[#This Row],[Open]]*(DAX__2019_2020__33[[#This Row],[Adj Close]]/DAX__2019_2020__33[[#This Row],[Close]])</f>
        <v>40.377079021806637</v>
      </c>
      <c r="E12376" s="50" t="s">
        <v>1099</v>
      </c>
      <c r="F12376" s="50" t="s">
        <v>1147</v>
      </c>
      <c r="G12376" s="50" t="s">
        <v>27392</v>
      </c>
      <c r="H12376" s="50" t="s">
        <v>27424</v>
      </c>
      <c r="I12376" s="50">
        <f>(DAX__2019_2020__33[[#This Row],[Adj Close]]-DAX__2019_2020__33[[#This Row],[Adj Open]])/DAX__2019_2020__33[[#This Row],[Adj Open]]</f>
        <v>3.0583930582663323E-3</v>
      </c>
      <c r="J12376" s="50">
        <f>DAX__2019_2020__33[[#This Row],[Adj Close]]-DAX__2019_2020__33[[#This Row],[Adj Open]]</f>
        <v>0.12348897819336457</v>
      </c>
      <c r="K12376" s="50">
        <v>315480</v>
      </c>
    </row>
    <row r="12377" spans="1:11" x14ac:dyDescent="0.3">
      <c r="A12377" s="51" t="str">
        <f t="shared" si="199"/>
        <v>SHL.DE</v>
      </c>
      <c r="B12377" s="52" t="s">
        <v>338</v>
      </c>
      <c r="C12377" s="50" t="s">
        <v>19873</v>
      </c>
      <c r="D12377" s="50">
        <f>DAX__2019_2020__33[[#This Row],[Open]]*(DAX__2019_2020__33[[#This Row],[Adj Close]]/DAX__2019_2020__33[[#This Row],[Close]])</f>
        <v>40.467322915632366</v>
      </c>
      <c r="E12377" s="50" t="s">
        <v>27425</v>
      </c>
      <c r="F12377" s="50" t="s">
        <v>1040</v>
      </c>
      <c r="G12377" s="50" t="s">
        <v>19541</v>
      </c>
      <c r="H12377" s="50" t="s">
        <v>27414</v>
      </c>
      <c r="I12377" s="50">
        <f>(DAX__2019_2020__33[[#This Row],[Adj Close]]-DAX__2019_2020__33[[#This Row],[Adj Open]])/DAX__2019_2020__33[[#This Row],[Adj Open]]</f>
        <v>5.164366439641634E-3</v>
      </c>
      <c r="J12377" s="50">
        <f>DAX__2019_2020__33[[#This Row],[Adj Close]]-DAX__2019_2020__33[[#This Row],[Adj Open]]</f>
        <v>0.20898808436763261</v>
      </c>
      <c r="K12377" s="50">
        <v>361619</v>
      </c>
    </row>
    <row r="12378" spans="1:11" x14ac:dyDescent="0.3">
      <c r="A12378" s="51" t="str">
        <f t="shared" ref="A12378:A12441" si="200">"SHL.DE"</f>
        <v>SHL.DE</v>
      </c>
      <c r="B12378" s="52" t="s">
        <v>339</v>
      </c>
      <c r="C12378" s="50" t="s">
        <v>27426</v>
      </c>
      <c r="D12378" s="50">
        <f>DAX__2019_2020__33[[#This Row],[Open]]*(DAX__2019_2020__33[[#This Row],[Adj Close]]/DAX__2019_2020__33[[#This Row],[Close]])</f>
        <v>40.533816655605769</v>
      </c>
      <c r="E12378" s="50" t="s">
        <v>27427</v>
      </c>
      <c r="F12378" s="50" t="s">
        <v>27426</v>
      </c>
      <c r="G12378" s="50" t="s">
        <v>27340</v>
      </c>
      <c r="H12378" s="50" t="s">
        <v>27428</v>
      </c>
      <c r="I12378" s="50">
        <f>(DAX__2019_2020__33[[#This Row],[Adj Close]]-DAX__2019_2020__33[[#This Row],[Adj Open]])/DAX__2019_2020__33[[#This Row],[Adj Open]]</f>
        <v>1.3241223962560314E-2</v>
      </c>
      <c r="J12378" s="50">
        <f>DAX__2019_2020__33[[#This Row],[Adj Close]]-DAX__2019_2020__33[[#This Row],[Adj Open]]</f>
        <v>0.53671734439423346</v>
      </c>
      <c r="K12378" s="50">
        <v>471228</v>
      </c>
    </row>
    <row r="12379" spans="1:11" x14ac:dyDescent="0.3">
      <c r="A12379" s="51" t="str">
        <f t="shared" si="200"/>
        <v>SHL.DE</v>
      </c>
      <c r="B12379" s="52" t="s">
        <v>340</v>
      </c>
      <c r="C12379" s="50" t="s">
        <v>27429</v>
      </c>
      <c r="D12379" s="50">
        <f>DAX__2019_2020__33[[#This Row],[Open]]*(DAX__2019_2020__33[[#This Row],[Adj Close]]/DAX__2019_2020__33[[#This Row],[Close]])</f>
        <v>41.084784183511786</v>
      </c>
      <c r="E12379" s="50" t="s">
        <v>27430</v>
      </c>
      <c r="F12379" s="50" t="s">
        <v>27429</v>
      </c>
      <c r="G12379" s="50" t="s">
        <v>1058</v>
      </c>
      <c r="H12379" s="50" t="s">
        <v>27431</v>
      </c>
      <c r="I12379" s="50">
        <f>(DAX__2019_2020__33[[#This Row],[Adj Close]]-DAX__2019_2020__33[[#This Row],[Adj Open]])/DAX__2019_2020__33[[#This Row],[Adj Open]]</f>
        <v>8.5548901734103754E-3</v>
      </c>
      <c r="J12379" s="50">
        <f>DAX__2019_2020__33[[#This Row],[Adj Close]]-DAX__2019_2020__33[[#This Row],[Adj Open]]</f>
        <v>0.35147581648821102</v>
      </c>
      <c r="K12379" s="50">
        <v>328988</v>
      </c>
    </row>
    <row r="12380" spans="1:11" x14ac:dyDescent="0.3">
      <c r="A12380" s="51" t="str">
        <f t="shared" si="200"/>
        <v>SHL.DE</v>
      </c>
      <c r="B12380" s="52" t="s">
        <v>341</v>
      </c>
      <c r="C12380" s="50" t="s">
        <v>27364</v>
      </c>
      <c r="D12380" s="50">
        <f>DAX__2019_2020__33[[#This Row],[Open]]*(DAX__2019_2020__33[[#This Row],[Adj Close]]/DAX__2019_2020__33[[#This Row],[Close]])</f>
        <v>41.156029295125151</v>
      </c>
      <c r="E12380" s="50" t="s">
        <v>8330</v>
      </c>
      <c r="F12380" s="50" t="s">
        <v>19862</v>
      </c>
      <c r="G12380" s="50" t="s">
        <v>8212</v>
      </c>
      <c r="H12380" s="50" t="s">
        <v>27432</v>
      </c>
      <c r="I12380" s="50">
        <f>(DAX__2019_2020__33[[#This Row],[Adj Close]]-DAX__2019_2020__33[[#This Row],[Adj Open]])/DAX__2019_2020__33[[#This Row],[Adj Open]]</f>
        <v>-5.7703403168993025E-3</v>
      </c>
      <c r="J12380" s="50">
        <f>DAX__2019_2020__33[[#This Row],[Adj Close]]-DAX__2019_2020__33[[#This Row],[Adj Open]]</f>
        <v>-0.23748429512514946</v>
      </c>
      <c r="K12380" s="50">
        <v>651088</v>
      </c>
    </row>
    <row r="12381" spans="1:11" x14ac:dyDescent="0.3">
      <c r="A12381" s="51" t="str">
        <f t="shared" si="200"/>
        <v>SHL.DE</v>
      </c>
      <c r="B12381" s="52" t="s">
        <v>342</v>
      </c>
      <c r="C12381" s="50" t="s">
        <v>27429</v>
      </c>
      <c r="D12381" s="50">
        <f>DAX__2019_2020__33[[#This Row],[Open]]*(DAX__2019_2020__33[[#This Row],[Adj Close]]/DAX__2019_2020__33[[#This Row],[Close]])</f>
        <v>41.084781729470869</v>
      </c>
      <c r="E12381" s="50" t="s">
        <v>19518</v>
      </c>
      <c r="F12381" s="50" t="s">
        <v>19866</v>
      </c>
      <c r="G12381" s="50" t="s">
        <v>27400</v>
      </c>
      <c r="H12381" s="50" t="s">
        <v>27433</v>
      </c>
      <c r="I12381" s="50">
        <f>(DAX__2019_2020__33[[#This Row],[Adj Close]]-DAX__2019_2020__33[[#This Row],[Adj Open]])/DAX__2019_2020__33[[#This Row],[Adj Open]]</f>
        <v>-2.693643930635822E-2</v>
      </c>
      <c r="J12381" s="50">
        <f>DAX__2019_2020__33[[#This Row],[Adj Close]]-DAX__2019_2020__33[[#This Row],[Adj Open]]</f>
        <v>-1.1066777294708672</v>
      </c>
      <c r="K12381" s="50">
        <v>645572</v>
      </c>
    </row>
    <row r="12382" spans="1:11" x14ac:dyDescent="0.3">
      <c r="A12382" s="51" t="str">
        <f t="shared" si="200"/>
        <v>SHL.DE</v>
      </c>
      <c r="B12382" s="52" t="s">
        <v>343</v>
      </c>
      <c r="C12382" s="50" t="s">
        <v>1030</v>
      </c>
      <c r="D12382" s="50">
        <f>DAX__2019_2020__33[[#This Row],[Open]]*(DAX__2019_2020__33[[#This Row],[Adj Close]]/DAX__2019_2020__33[[#This Row],[Close]])</f>
        <v>39.802370448508086</v>
      </c>
      <c r="E12382" s="50" t="s">
        <v>1326</v>
      </c>
      <c r="F12382" s="50" t="s">
        <v>1030</v>
      </c>
      <c r="G12382" s="50" t="s">
        <v>1326</v>
      </c>
      <c r="H12382" s="50" t="s">
        <v>27434</v>
      </c>
      <c r="I12382" s="50">
        <f>(DAX__2019_2020__33[[#This Row],[Adj Close]]-DAX__2019_2020__33[[#This Row],[Adj Open]])/DAX__2019_2020__33[[#This Row],[Adj Open]]</f>
        <v>1.9570380927428278E-2</v>
      </c>
      <c r="J12382" s="50">
        <f>DAX__2019_2020__33[[#This Row],[Adj Close]]-DAX__2019_2020__33[[#This Row],[Adj Open]]</f>
        <v>0.77894755149191752</v>
      </c>
      <c r="K12382" s="50">
        <v>575166</v>
      </c>
    </row>
    <row r="12383" spans="1:11" x14ac:dyDescent="0.3">
      <c r="A12383" s="51" t="str">
        <f t="shared" si="200"/>
        <v>SHL.DE</v>
      </c>
      <c r="B12383" s="52" t="s">
        <v>344</v>
      </c>
      <c r="C12383" s="50" t="s">
        <v>8271</v>
      </c>
      <c r="D12383" s="50">
        <f>DAX__2019_2020__33[[#This Row],[Open]]*(DAX__2019_2020__33[[#This Row],[Adj Close]]/DAX__2019_2020__33[[#This Row],[Close]])</f>
        <v>40.847300124393897</v>
      </c>
      <c r="E12383" s="50" t="s">
        <v>1412</v>
      </c>
      <c r="F12383" s="50" t="s">
        <v>27435</v>
      </c>
      <c r="G12383" s="50" t="s">
        <v>1031</v>
      </c>
      <c r="H12383" s="50" t="s">
        <v>27436</v>
      </c>
      <c r="I12383" s="50">
        <f>(DAX__2019_2020__33[[#This Row],[Adj Close]]-DAX__2019_2020__33[[#This Row],[Adj Open]])/DAX__2019_2020__33[[#This Row],[Adj Open]]</f>
        <v>-8.1394883720930563E-3</v>
      </c>
      <c r="J12383" s="50">
        <f>DAX__2019_2020__33[[#This Row],[Adj Close]]-DAX__2019_2020__33[[#This Row],[Adj Open]]</f>
        <v>-0.3324761243938994</v>
      </c>
      <c r="K12383" s="50">
        <v>417332</v>
      </c>
    </row>
    <row r="12384" spans="1:11" x14ac:dyDescent="0.3">
      <c r="A12384" s="51" t="str">
        <f t="shared" si="200"/>
        <v>SHL.DE</v>
      </c>
      <c r="B12384" s="52" t="s">
        <v>345</v>
      </c>
      <c r="C12384" s="50" t="s">
        <v>27437</v>
      </c>
      <c r="D12384" s="50">
        <f>DAX__2019_2020__33[[#This Row],[Open]]*(DAX__2019_2020__33[[#This Row],[Adj Close]]/DAX__2019_2020__33[[#This Row],[Close]])</f>
        <v>40.567069823603205</v>
      </c>
      <c r="E12384" s="50" t="s">
        <v>27438</v>
      </c>
      <c r="F12384" s="50" t="s">
        <v>8322</v>
      </c>
      <c r="G12384" s="50" t="s">
        <v>19543</v>
      </c>
      <c r="H12384" s="50" t="s">
        <v>27439</v>
      </c>
      <c r="I12384" s="50">
        <f>(DAX__2019_2020__33[[#This Row],[Adj Close]]-DAX__2019_2020__33[[#This Row],[Adj Open]])/DAX__2019_2020__33[[#This Row],[Adj Open]]</f>
        <v>8.5469613138057961E-3</v>
      </c>
      <c r="J12384" s="50">
        <f>DAX__2019_2020__33[[#This Row],[Adj Close]]-DAX__2019_2020__33[[#This Row],[Adj Open]]</f>
        <v>0.34672517639679512</v>
      </c>
      <c r="K12384" s="50">
        <v>377461</v>
      </c>
    </row>
    <row r="12385" spans="1:11" x14ac:dyDescent="0.3">
      <c r="A12385" s="51" t="str">
        <f t="shared" si="200"/>
        <v>SHL.DE</v>
      </c>
      <c r="B12385" s="52" t="s">
        <v>346</v>
      </c>
      <c r="C12385" s="50" t="s">
        <v>27440</v>
      </c>
      <c r="D12385" s="50">
        <f>DAX__2019_2020__33[[#This Row],[Open]]*(DAX__2019_2020__33[[#This Row],[Adj Close]]/DAX__2019_2020__33[[#This Row],[Close]])</f>
        <v>41.00403863574099</v>
      </c>
      <c r="E12385" s="50" t="s">
        <v>8330</v>
      </c>
      <c r="F12385" s="50" t="s">
        <v>1378</v>
      </c>
      <c r="G12385" s="50" t="s">
        <v>27356</v>
      </c>
      <c r="H12385" s="50" t="s">
        <v>27441</v>
      </c>
      <c r="I12385" s="50">
        <f>(DAX__2019_2020__33[[#This Row],[Adj Close]]-DAX__2019_2020__33[[#This Row],[Adj Open]])/DAX__2019_2020__33[[#This Row],[Adj Open]]</f>
        <v>7.6450363107834571E-3</v>
      </c>
      <c r="J12385" s="50">
        <f>DAX__2019_2020__33[[#This Row],[Adj Close]]-DAX__2019_2020__33[[#This Row],[Adj Open]]</f>
        <v>0.31347736425900763</v>
      </c>
      <c r="K12385" s="50">
        <v>177703</v>
      </c>
    </row>
    <row r="12386" spans="1:11" x14ac:dyDescent="0.3">
      <c r="A12386" s="51" t="str">
        <f t="shared" si="200"/>
        <v>SHL.DE</v>
      </c>
      <c r="B12386" s="52" t="s">
        <v>347</v>
      </c>
      <c r="C12386" s="50" t="s">
        <v>19990</v>
      </c>
      <c r="D12386" s="50">
        <f>DAX__2019_2020__33[[#This Row],[Open]]*(DAX__2019_2020__33[[#This Row],[Adj Close]]/DAX__2019_2020__33[[#This Row],[Close]])</f>
        <v>41.232021547972394</v>
      </c>
      <c r="E12386" s="50" t="s">
        <v>2149</v>
      </c>
      <c r="F12386" s="50" t="s">
        <v>19864</v>
      </c>
      <c r="G12386" s="50" t="s">
        <v>2149</v>
      </c>
      <c r="H12386" s="50" t="s">
        <v>27442</v>
      </c>
      <c r="I12386" s="50">
        <f>(DAX__2019_2020__33[[#This Row],[Adj Close]]-DAX__2019_2020__33[[#This Row],[Adj Open]])/DAX__2019_2020__33[[#This Row],[Adj Open]]</f>
        <v>2.4190531602133014E-3</v>
      </c>
      <c r="J12386" s="50">
        <f>DAX__2019_2020__33[[#This Row],[Adj Close]]-DAX__2019_2020__33[[#This Row],[Adj Open]]</f>
        <v>9.9742452027605566E-2</v>
      </c>
      <c r="K12386" s="50">
        <v>347010</v>
      </c>
    </row>
    <row r="12387" spans="1:11" x14ac:dyDescent="0.3">
      <c r="A12387" s="51" t="str">
        <f t="shared" si="200"/>
        <v>SHL.DE</v>
      </c>
      <c r="B12387" s="52" t="s">
        <v>348</v>
      </c>
      <c r="C12387" s="50" t="s">
        <v>19952</v>
      </c>
      <c r="D12387" s="50">
        <f>DAX__2019_2020__33[[#This Row],[Open]]*(DAX__2019_2020__33[[#This Row],[Adj Close]]/DAX__2019_2020__33[[#This Row],[Close]])</f>
        <v>41.455257104256674</v>
      </c>
      <c r="E12387" s="50" t="s">
        <v>27443</v>
      </c>
      <c r="F12387" s="50" t="s">
        <v>27444</v>
      </c>
      <c r="G12387" s="50" t="s">
        <v>27443</v>
      </c>
      <c r="H12387" s="50" t="s">
        <v>27445</v>
      </c>
      <c r="I12387" s="50">
        <f>(DAX__2019_2020__33[[#This Row],[Adj Close]]-DAX__2019_2020__33[[#This Row],[Adj Open]])/DAX__2019_2020__33[[#This Row],[Adj Open]]</f>
        <v>1.5009143332015026E-2</v>
      </c>
      <c r="J12387" s="50">
        <f>DAX__2019_2020__33[[#This Row],[Adj Close]]-DAX__2019_2020__33[[#This Row],[Adj Open]]</f>
        <v>0.62220789574332258</v>
      </c>
      <c r="K12387" s="50">
        <v>740105</v>
      </c>
    </row>
    <row r="12388" spans="1:11" x14ac:dyDescent="0.3">
      <c r="A12388" s="51" t="str">
        <f t="shared" si="200"/>
        <v>SHL.DE</v>
      </c>
      <c r="B12388" s="52" t="s">
        <v>349</v>
      </c>
      <c r="C12388" s="50" t="s">
        <v>1090</v>
      </c>
      <c r="D12388" s="50">
        <f>DAX__2019_2020__33[[#This Row],[Open]]*(DAX__2019_2020__33[[#This Row],[Adj Close]]/DAX__2019_2020__33[[#This Row],[Close]])</f>
        <v>41.920726777664413</v>
      </c>
      <c r="E12388" s="50" t="s">
        <v>1096</v>
      </c>
      <c r="F12388" s="50" t="s">
        <v>2114</v>
      </c>
      <c r="G12388" s="50" t="s">
        <v>8278</v>
      </c>
      <c r="H12388" s="50" t="s">
        <v>27446</v>
      </c>
      <c r="I12388" s="50">
        <f>(DAX__2019_2020__33[[#This Row],[Adj Close]]-DAX__2019_2020__33[[#This Row],[Adj Open]])/DAX__2019_2020__33[[#This Row],[Adj Open]]</f>
        <v>-2.9458644245215597E-3</v>
      </c>
      <c r="J12388" s="50">
        <f>DAX__2019_2020__33[[#This Row],[Adj Close]]-DAX__2019_2020__33[[#This Row],[Adj Open]]</f>
        <v>-0.12349277766440991</v>
      </c>
      <c r="K12388" s="50">
        <v>445959</v>
      </c>
    </row>
    <row r="12389" spans="1:11" x14ac:dyDescent="0.3">
      <c r="A12389" s="51" t="str">
        <f t="shared" si="200"/>
        <v>SHL.DE</v>
      </c>
      <c r="B12389" s="52" t="s">
        <v>350</v>
      </c>
      <c r="C12389" s="50" t="s">
        <v>8235</v>
      </c>
      <c r="D12389" s="50">
        <f>DAX__2019_2020__33[[#This Row],[Open]]*(DAX__2019_2020__33[[#This Row],[Adj Close]]/DAX__2019_2020__33[[#This Row],[Close]])</f>
        <v>42.010969805171172</v>
      </c>
      <c r="E12389" s="50" t="s">
        <v>1404</v>
      </c>
      <c r="F12389" s="50" t="s">
        <v>1293</v>
      </c>
      <c r="G12389" s="50" t="s">
        <v>27447</v>
      </c>
      <c r="H12389" s="50" t="s">
        <v>27448</v>
      </c>
      <c r="I12389" s="50">
        <f>(DAX__2019_2020__33[[#This Row],[Adj Close]]-DAX__2019_2020__33[[#This Row],[Adj Open]])/DAX__2019_2020__33[[#This Row],[Adj Open]]</f>
        <v>1.9672199872117675E-2</v>
      </c>
      <c r="J12389" s="50">
        <f>DAX__2019_2020__33[[#This Row],[Adj Close]]-DAX__2019_2020__33[[#This Row],[Adj Open]]</f>
        <v>0.82644819482882781</v>
      </c>
      <c r="K12389" s="50">
        <v>426118</v>
      </c>
    </row>
    <row r="12390" spans="1:11" x14ac:dyDescent="0.3">
      <c r="A12390" s="51" t="str">
        <f t="shared" si="200"/>
        <v>SHL.DE</v>
      </c>
      <c r="B12390" s="52" t="s">
        <v>351</v>
      </c>
      <c r="C12390" s="50" t="s">
        <v>624</v>
      </c>
      <c r="D12390" s="50">
        <f>DAX__2019_2020__33[[#This Row],[Open]]*(DAX__2019_2020__33[[#This Row],[Adj Close]]/DAX__2019_2020__33[[#This Row],[Close]])</f>
        <v>42.376699051471846</v>
      </c>
      <c r="E12390" s="50" t="s">
        <v>1309</v>
      </c>
      <c r="F12390" s="50" t="s">
        <v>960</v>
      </c>
      <c r="G12390" s="50" t="s">
        <v>960</v>
      </c>
      <c r="H12390" s="50" t="s">
        <v>27449</v>
      </c>
      <c r="I12390" s="50">
        <f>(DAX__2019_2020__33[[#This Row],[Adj Close]]-DAX__2019_2020__33[[#This Row],[Adj Open]])/DAX__2019_2020__33[[#This Row],[Adj Open]]</f>
        <v>-2.7123940212420112E-2</v>
      </c>
      <c r="J12390" s="50">
        <f>DAX__2019_2020__33[[#This Row],[Adj Close]]-DAX__2019_2020__33[[#This Row],[Adj Open]]</f>
        <v>-1.1494230514718424</v>
      </c>
      <c r="K12390" s="50">
        <v>405893</v>
      </c>
    </row>
    <row r="12391" spans="1:11" x14ac:dyDescent="0.3">
      <c r="A12391" s="51" t="str">
        <f t="shared" si="200"/>
        <v>SHL.DE</v>
      </c>
      <c r="B12391" s="52" t="s">
        <v>352</v>
      </c>
      <c r="C12391" s="50" t="s">
        <v>27350</v>
      </c>
      <c r="D12391" s="50">
        <f>DAX__2019_2020__33[[#This Row],[Open]]*(DAX__2019_2020__33[[#This Row],[Adj Close]]/DAX__2019_2020__33[[#This Row],[Close]])</f>
        <v>41.450506657523867</v>
      </c>
      <c r="E12391" s="50" t="s">
        <v>27350</v>
      </c>
      <c r="F12391" s="50" t="s">
        <v>19887</v>
      </c>
      <c r="G12391" s="50" t="s">
        <v>938</v>
      </c>
      <c r="H12391" s="50" t="s">
        <v>27450</v>
      </c>
      <c r="I12391" s="50">
        <f>(DAX__2019_2020__33[[#This Row],[Adj Close]]-DAX__2019_2020__33[[#This Row],[Adj Open]])/DAX__2019_2020__33[[#This Row],[Adj Open]]</f>
        <v>-5.6147361345128839E-3</v>
      </c>
      <c r="J12391" s="50">
        <f>DAX__2019_2020__33[[#This Row],[Adj Close]]-DAX__2019_2020__33[[#This Row],[Adj Open]]</f>
        <v>-0.2327336575238661</v>
      </c>
      <c r="K12391" s="50">
        <v>396119</v>
      </c>
    </row>
    <row r="12392" spans="1:11" x14ac:dyDescent="0.3">
      <c r="A12392" s="51" t="str">
        <f t="shared" si="200"/>
        <v>SHL.DE</v>
      </c>
      <c r="B12392" s="52" t="s">
        <v>353</v>
      </c>
      <c r="C12392" s="50" t="s">
        <v>1071</v>
      </c>
      <c r="D12392" s="50">
        <f>DAX__2019_2020__33[[#This Row],[Open]]*(DAX__2019_2020__33[[#This Row],[Adj Close]]/DAX__2019_2020__33[[#This Row],[Close]])</f>
        <v>41.189277965534899</v>
      </c>
      <c r="E12392" s="50" t="s">
        <v>9782</v>
      </c>
      <c r="F12392" s="50" t="s">
        <v>19908</v>
      </c>
      <c r="G12392" s="50" t="s">
        <v>9782</v>
      </c>
      <c r="H12392" s="50" t="s">
        <v>27451</v>
      </c>
      <c r="I12392" s="50">
        <f>(DAX__2019_2020__33[[#This Row],[Adj Close]]-DAX__2019_2020__33[[#This Row],[Adj Open]])/DAX__2019_2020__33[[#This Row],[Adj Open]]</f>
        <v>2.2370871255284301E-2</v>
      </c>
      <c r="J12392" s="50">
        <f>DAX__2019_2020__33[[#This Row],[Adj Close]]-DAX__2019_2020__33[[#This Row],[Adj Open]]</f>
        <v>0.9214400344650997</v>
      </c>
      <c r="K12392" s="50">
        <v>473220</v>
      </c>
    </row>
    <row r="12393" spans="1:11" x14ac:dyDescent="0.3">
      <c r="A12393" s="51" t="str">
        <f t="shared" si="200"/>
        <v>SHL.DE</v>
      </c>
      <c r="B12393" s="52" t="s">
        <v>354</v>
      </c>
      <c r="C12393" s="50" t="s">
        <v>1062</v>
      </c>
      <c r="D12393" s="50">
        <f>DAX__2019_2020__33[[#This Row],[Open]]*(DAX__2019_2020__33[[#This Row],[Adj Close]]/DAX__2019_2020__33[[#This Row],[Close]])</f>
        <v>41.607249580856582</v>
      </c>
      <c r="E12393" s="50" t="s">
        <v>27452</v>
      </c>
      <c r="F12393" s="50" t="s">
        <v>1409</v>
      </c>
      <c r="G12393" s="50" t="s">
        <v>27453</v>
      </c>
      <c r="H12393" s="50" t="s">
        <v>27454</v>
      </c>
      <c r="I12393" s="50">
        <f>(DAX__2019_2020__33[[#This Row],[Adj Close]]-DAX__2019_2020__33[[#This Row],[Adj Open]])/DAX__2019_2020__33[[#This Row],[Adj Open]]</f>
        <v>-5.7070777558700656E-4</v>
      </c>
      <c r="J12393" s="50">
        <f>DAX__2019_2020__33[[#This Row],[Adj Close]]-DAX__2019_2020__33[[#This Row],[Adj Open]]</f>
        <v>-2.374558085658407E-2</v>
      </c>
      <c r="K12393" s="50">
        <v>532211</v>
      </c>
    </row>
    <row r="12394" spans="1:11" x14ac:dyDescent="0.3">
      <c r="A12394" s="51" t="str">
        <f t="shared" si="200"/>
        <v>SHL.DE</v>
      </c>
      <c r="B12394" s="52" t="s">
        <v>355</v>
      </c>
      <c r="C12394" s="50" t="s">
        <v>27455</v>
      </c>
      <c r="D12394" s="50">
        <f>DAX__2019_2020__33[[#This Row],[Open]]*(DAX__2019_2020__33[[#This Row],[Adj Close]]/DAX__2019_2020__33[[#This Row],[Close]])</f>
        <v>41.47425480555556</v>
      </c>
      <c r="E12394" s="50" t="s">
        <v>9778</v>
      </c>
      <c r="F12394" s="50" t="s">
        <v>1125</v>
      </c>
      <c r="G12394" s="50" t="s">
        <v>19988</v>
      </c>
      <c r="H12394" s="50" t="s">
        <v>27456</v>
      </c>
      <c r="I12394" s="50">
        <f>(DAX__2019_2020__33[[#This Row],[Adj Close]]-DAX__2019_2020__33[[#This Row],[Adj Open]])/DAX__2019_2020__33[[#This Row],[Adj Open]]</f>
        <v>-2.7027027027027084E-2</v>
      </c>
      <c r="J12394" s="50">
        <f>DAX__2019_2020__33[[#This Row],[Adj Close]]-DAX__2019_2020__33[[#This Row],[Adj Open]]</f>
        <v>-1.120925805555558</v>
      </c>
      <c r="K12394" s="50">
        <v>1120361</v>
      </c>
    </row>
    <row r="12395" spans="1:11" x14ac:dyDescent="0.3">
      <c r="A12395" s="51" t="str">
        <f t="shared" si="200"/>
        <v>SHL.DE</v>
      </c>
      <c r="B12395" s="52" t="s">
        <v>356</v>
      </c>
      <c r="C12395" s="50" t="s">
        <v>20399</v>
      </c>
      <c r="D12395" s="50">
        <f>DAX__2019_2020__33[[#This Row],[Open]]*(DAX__2019_2020__33[[#This Row],[Adj Close]]/DAX__2019_2020__33[[#This Row],[Close]])</f>
        <v>37.674508513339923</v>
      </c>
      <c r="E12395" s="50" t="s">
        <v>17561</v>
      </c>
      <c r="F12395" s="50" t="s">
        <v>1525</v>
      </c>
      <c r="G12395" s="50" t="s">
        <v>8220</v>
      </c>
      <c r="H12395" s="50" t="s">
        <v>27457</v>
      </c>
      <c r="I12395" s="50">
        <f>(DAX__2019_2020__33[[#This Row],[Adj Close]]-DAX__2019_2020__33[[#This Row],[Adj Open]])/DAX__2019_2020__33[[#This Row],[Adj Open]]</f>
        <v>2.0675743822491127E-2</v>
      </c>
      <c r="J12395" s="50">
        <f>DAX__2019_2020__33[[#This Row],[Adj Close]]-DAX__2019_2020__33[[#This Row],[Adj Open]]</f>
        <v>0.77894848666007732</v>
      </c>
      <c r="K12395" s="50">
        <v>1234432</v>
      </c>
    </row>
    <row r="12396" spans="1:11" x14ac:dyDescent="0.3">
      <c r="A12396" s="51" t="str">
        <f t="shared" si="200"/>
        <v>SHL.DE</v>
      </c>
      <c r="B12396" s="52" t="s">
        <v>357</v>
      </c>
      <c r="C12396" s="50" t="s">
        <v>1002</v>
      </c>
      <c r="D12396" s="50">
        <f>DAX__2019_2020__33[[#This Row],[Open]]*(DAX__2019_2020__33[[#This Row],[Adj Close]]/DAX__2019_2020__33[[#This Row],[Close]])</f>
        <v>38.377465328375841</v>
      </c>
      <c r="E12396" s="50" t="s">
        <v>27458</v>
      </c>
      <c r="F12396" s="50" t="s">
        <v>27459</v>
      </c>
      <c r="G12396" s="50" t="s">
        <v>8216</v>
      </c>
      <c r="H12396" s="50" t="s">
        <v>27460</v>
      </c>
      <c r="I12396" s="50">
        <f>(DAX__2019_2020__33[[#This Row],[Adj Close]]-DAX__2019_2020__33[[#This Row],[Adj Open]])/DAX__2019_2020__33[[#This Row],[Adj Open]]</f>
        <v>1.0024702474024552E-2</v>
      </c>
      <c r="J12396" s="50">
        <f>DAX__2019_2020__33[[#This Row],[Adj Close]]-DAX__2019_2020__33[[#This Row],[Adj Open]]</f>
        <v>0.38472267162416074</v>
      </c>
      <c r="K12396" s="50">
        <v>692856</v>
      </c>
    </row>
    <row r="12397" spans="1:11" x14ac:dyDescent="0.3">
      <c r="A12397" s="51" t="str">
        <f t="shared" si="200"/>
        <v>SHL.DE</v>
      </c>
      <c r="B12397" s="52" t="s">
        <v>358</v>
      </c>
      <c r="C12397" s="50" t="s">
        <v>17561</v>
      </c>
      <c r="D12397" s="50">
        <f>DAX__2019_2020__33[[#This Row],[Open]]*(DAX__2019_2020__33[[#This Row],[Adj Close]]/DAX__2019_2020__33[[#This Row],[Close]])</f>
        <v>38.880930195192654</v>
      </c>
      <c r="E12397" s="50" t="s">
        <v>27461</v>
      </c>
      <c r="F12397" s="50" t="s">
        <v>27462</v>
      </c>
      <c r="G12397" s="50" t="s">
        <v>27463</v>
      </c>
      <c r="H12397" s="50" t="s">
        <v>27464</v>
      </c>
      <c r="I12397" s="50">
        <f>(DAX__2019_2020__33[[#This Row],[Adj Close]]-DAX__2019_2020__33[[#This Row],[Adj Open]])/DAX__2019_2020__33[[#This Row],[Adj Open]]</f>
        <v>1.1360860004886451E-2</v>
      </c>
      <c r="J12397" s="50">
        <f>DAX__2019_2020__33[[#This Row],[Adj Close]]-DAX__2019_2020__33[[#This Row],[Adj Open]]</f>
        <v>0.44172080480734621</v>
      </c>
      <c r="K12397" s="50">
        <v>609576</v>
      </c>
    </row>
    <row r="12398" spans="1:11" x14ac:dyDescent="0.3">
      <c r="A12398" s="51" t="str">
        <f t="shared" si="200"/>
        <v>SHL.DE</v>
      </c>
      <c r="B12398" s="52" t="s">
        <v>359</v>
      </c>
      <c r="C12398" s="50" t="s">
        <v>1256</v>
      </c>
      <c r="D12398" s="50">
        <f>DAX__2019_2020__33[[#This Row],[Open]]*(DAX__2019_2020__33[[#This Row],[Adj Close]]/DAX__2019_2020__33[[#This Row],[Close]])</f>
        <v>39.517383257378164</v>
      </c>
      <c r="E12398" s="50" t="s">
        <v>8225</v>
      </c>
      <c r="F12398" s="50" t="s">
        <v>2088</v>
      </c>
      <c r="G12398" s="50" t="s">
        <v>983</v>
      </c>
      <c r="H12398" s="50" t="s">
        <v>27465</v>
      </c>
      <c r="I12398" s="50">
        <f>(DAX__2019_2020__33[[#This Row],[Adj Close]]-DAX__2019_2020__33[[#This Row],[Adj Open]])/DAX__2019_2020__33[[#This Row],[Adj Open]]</f>
        <v>-1.6346154632026644E-2</v>
      </c>
      <c r="J12398" s="50">
        <f>DAX__2019_2020__33[[#This Row],[Adj Close]]-DAX__2019_2020__33[[#This Row],[Adj Open]]</f>
        <v>-0.64595725737816423</v>
      </c>
      <c r="K12398" s="50">
        <v>397576</v>
      </c>
    </row>
    <row r="12399" spans="1:11" x14ac:dyDescent="0.3">
      <c r="A12399" s="51" t="str">
        <f t="shared" si="200"/>
        <v>SHL.DE</v>
      </c>
      <c r="B12399" s="52" t="s">
        <v>360</v>
      </c>
      <c r="C12399" s="50" t="s">
        <v>1512</v>
      </c>
      <c r="D12399" s="50">
        <f>DAX__2019_2020__33[[#This Row],[Open]]*(DAX__2019_2020__33[[#This Row],[Adj Close]]/DAX__2019_2020__33[[#This Row],[Close]])</f>
        <v>38.890427371377505</v>
      </c>
      <c r="E12399" s="50" t="s">
        <v>27466</v>
      </c>
      <c r="F12399" s="50" t="s">
        <v>9804</v>
      </c>
      <c r="G12399" s="50" t="s">
        <v>17534</v>
      </c>
      <c r="H12399" s="50" t="s">
        <v>27467</v>
      </c>
      <c r="I12399" s="50">
        <f>(DAX__2019_2020__33[[#This Row],[Adj Close]]-DAX__2019_2020__33[[#This Row],[Adj Open]])/DAX__2019_2020__33[[#This Row],[Adj Open]]</f>
        <v>-4.1523938483730956E-3</v>
      </c>
      <c r="J12399" s="50">
        <f>DAX__2019_2020__33[[#This Row],[Adj Close]]-DAX__2019_2020__33[[#This Row],[Adj Open]]</f>
        <v>-0.1614883713775086</v>
      </c>
      <c r="K12399" s="50">
        <v>491661</v>
      </c>
    </row>
    <row r="12400" spans="1:11" x14ac:dyDescent="0.3">
      <c r="A12400" s="51" t="str">
        <f t="shared" si="200"/>
        <v>SHL.DE</v>
      </c>
      <c r="B12400" s="52" t="s">
        <v>361</v>
      </c>
      <c r="C12400" s="50" t="s">
        <v>27468</v>
      </c>
      <c r="D12400" s="50">
        <f>DAX__2019_2020__33[[#This Row],[Open]]*(DAX__2019_2020__33[[#This Row],[Adj Close]]/DAX__2019_2020__33[[#This Row],[Close]])</f>
        <v>38.800186469516014</v>
      </c>
      <c r="E12400" s="50" t="s">
        <v>27469</v>
      </c>
      <c r="F12400" s="50" t="s">
        <v>9810</v>
      </c>
      <c r="G12400" s="50" t="s">
        <v>1023</v>
      </c>
      <c r="H12400" s="50" t="s">
        <v>27470</v>
      </c>
      <c r="I12400" s="50">
        <f>(DAX__2019_2020__33[[#This Row],[Adj Close]]-DAX__2019_2020__33[[#This Row],[Adj Open]])/DAX__2019_2020__33[[#This Row],[Adj Open]]</f>
        <v>6.1202104022463528E-4</v>
      </c>
      <c r="J12400" s="50">
        <f>DAX__2019_2020__33[[#This Row],[Adj Close]]-DAX__2019_2020__33[[#This Row],[Adj Open]]</f>
        <v>2.3746530483983008E-2</v>
      </c>
      <c r="K12400" s="50">
        <v>472851</v>
      </c>
    </row>
    <row r="12401" spans="1:11" x14ac:dyDescent="0.3">
      <c r="A12401" s="51" t="str">
        <f t="shared" si="200"/>
        <v>SHL.DE</v>
      </c>
      <c r="B12401" s="52" t="s">
        <v>362</v>
      </c>
      <c r="C12401" s="50" t="s">
        <v>8183</v>
      </c>
      <c r="D12401" s="50">
        <f>DAX__2019_2020__33[[#This Row],[Open]]*(DAX__2019_2020__33[[#This Row],[Adj Close]]/DAX__2019_2020__33[[#This Row],[Close]])</f>
        <v>38.947422050166949</v>
      </c>
      <c r="E12401" s="50" t="s">
        <v>1445</v>
      </c>
      <c r="F12401" s="50" t="s">
        <v>1449</v>
      </c>
      <c r="G12401" s="50" t="s">
        <v>27471</v>
      </c>
      <c r="H12401" s="50" t="s">
        <v>27472</v>
      </c>
      <c r="I12401" s="50">
        <f>(DAX__2019_2020__33[[#This Row],[Adj Close]]-DAX__2019_2020__33[[#This Row],[Adj Open]])/DAX__2019_2020__33[[#This Row],[Adj Open]]</f>
        <v>8.9024878048780606E-3</v>
      </c>
      <c r="J12401" s="50">
        <f>DAX__2019_2020__33[[#This Row],[Adj Close]]-DAX__2019_2020__33[[#This Row],[Adj Open]]</f>
        <v>0.34672894983305014</v>
      </c>
      <c r="K12401" s="50">
        <v>450852</v>
      </c>
    </row>
    <row r="12402" spans="1:11" x14ac:dyDescent="0.3">
      <c r="A12402" s="51" t="str">
        <f t="shared" si="200"/>
        <v>SHL.DE</v>
      </c>
      <c r="B12402" s="52" t="s">
        <v>363</v>
      </c>
      <c r="C12402" s="50" t="s">
        <v>27473</v>
      </c>
      <c r="D12402" s="50">
        <f>DAX__2019_2020__33[[#This Row],[Open]]*(DAX__2019_2020__33[[#This Row],[Adj Close]]/DAX__2019_2020__33[[#This Row],[Close]])</f>
        <v>39.284651801064861</v>
      </c>
      <c r="E12402" s="50" t="s">
        <v>1450</v>
      </c>
      <c r="F12402" s="50" t="s">
        <v>1491</v>
      </c>
      <c r="G12402" s="50" t="s">
        <v>17472</v>
      </c>
      <c r="H12402" s="50" t="s">
        <v>27474</v>
      </c>
      <c r="I12402" s="50">
        <f>(DAX__2019_2020__33[[#This Row],[Adj Close]]-DAX__2019_2020__33[[#This Row],[Adj Open]])/DAX__2019_2020__33[[#This Row],[Adj Open]]</f>
        <v>-8.4633055253295652E-4</v>
      </c>
      <c r="J12402" s="50">
        <f>DAX__2019_2020__33[[#This Row],[Adj Close]]-DAX__2019_2020__33[[#This Row],[Adj Open]]</f>
        <v>-3.3247801064860028E-2</v>
      </c>
      <c r="K12402" s="50">
        <v>464030</v>
      </c>
    </row>
    <row r="12403" spans="1:11" x14ac:dyDescent="0.3">
      <c r="A12403" s="51" t="str">
        <f t="shared" si="200"/>
        <v>SHL.DE</v>
      </c>
      <c r="B12403" s="52" t="s">
        <v>364</v>
      </c>
      <c r="C12403" s="50" t="s">
        <v>27475</v>
      </c>
      <c r="D12403" s="50">
        <f>DAX__2019_2020__33[[#This Row],[Open]]*(DAX__2019_2020__33[[#This Row],[Adj Close]]/DAX__2019_2020__33[[#This Row],[Close]])</f>
        <v>39.474205043065787</v>
      </c>
      <c r="E12403" s="50" t="s">
        <v>27476</v>
      </c>
      <c r="F12403" s="50" t="s">
        <v>1103</v>
      </c>
      <c r="G12403" s="50" t="s">
        <v>27477</v>
      </c>
      <c r="H12403" s="50" t="s">
        <v>27478</v>
      </c>
      <c r="I12403" s="50">
        <f>(DAX__2019_2020__33[[#This Row],[Adj Close]]-DAX__2019_2020__33[[#This Row],[Adj Open]])/DAX__2019_2020__33[[#This Row],[Adj Open]]</f>
        <v>-1.7055214723926428E-2</v>
      </c>
      <c r="J12403" s="50">
        <f>DAX__2019_2020__33[[#This Row],[Adj Close]]-DAX__2019_2020__33[[#This Row],[Adj Open]]</f>
        <v>-0.67324104306578647</v>
      </c>
      <c r="K12403" s="50">
        <v>622687</v>
      </c>
    </row>
    <row r="12404" spans="1:11" x14ac:dyDescent="0.3">
      <c r="A12404" s="51" t="str">
        <f t="shared" si="200"/>
        <v>SHL.DE</v>
      </c>
      <c r="B12404" s="52" t="s">
        <v>365</v>
      </c>
      <c r="C12404" s="50" t="s">
        <v>2091</v>
      </c>
      <c r="D12404" s="50">
        <f>DAX__2019_2020__33[[#This Row],[Open]]*(DAX__2019_2020__33[[#This Row],[Adj Close]]/DAX__2019_2020__33[[#This Row],[Close]])</f>
        <v>38.844553209289025</v>
      </c>
      <c r="E12404" s="50" t="s">
        <v>1485</v>
      </c>
      <c r="F12404" s="50" t="s">
        <v>20412</v>
      </c>
      <c r="G12404" s="50" t="s">
        <v>27477</v>
      </c>
      <c r="H12404" s="50" t="s">
        <v>27478</v>
      </c>
      <c r="I12404" s="50">
        <f>(DAX__2019_2020__33[[#This Row],[Adj Close]]-DAX__2019_2020__33[[#This Row],[Adj Open]])/DAX__2019_2020__33[[#This Row],[Adj Open]]</f>
        <v>-1.1221446943712196E-3</v>
      </c>
      <c r="J12404" s="50">
        <f>DAX__2019_2020__33[[#This Row],[Adj Close]]-DAX__2019_2020__33[[#This Row],[Adj Open]]</f>
        <v>-4.3589209289024211E-2</v>
      </c>
      <c r="K12404" s="50">
        <v>562845</v>
      </c>
    </row>
    <row r="12405" spans="1:11" x14ac:dyDescent="0.3">
      <c r="A12405" s="51" t="str">
        <f t="shared" si="200"/>
        <v>SHL.DE</v>
      </c>
      <c r="B12405" s="52" t="s">
        <v>366</v>
      </c>
      <c r="C12405" s="50" t="s">
        <v>27477</v>
      </c>
      <c r="D12405" s="50">
        <f>DAX__2019_2020__33[[#This Row],[Open]]*(DAX__2019_2020__33[[#This Row],[Adj Close]]/DAX__2019_2020__33[[#This Row],[Close]])</f>
        <v>38.8009623024004</v>
      </c>
      <c r="E12405" s="50" t="s">
        <v>17473</v>
      </c>
      <c r="F12405" s="50" t="s">
        <v>1518</v>
      </c>
      <c r="G12405" s="50" t="s">
        <v>17473</v>
      </c>
      <c r="H12405" s="50" t="s">
        <v>27479</v>
      </c>
      <c r="I12405" s="50">
        <f>(DAX__2019_2020__33[[#This Row],[Adj Close]]-DAX__2019_2020__33[[#This Row],[Adj Open]])/DAX__2019_2020__33[[#This Row],[Adj Open]]</f>
        <v>8.8628136312569987E-3</v>
      </c>
      <c r="J12405" s="50">
        <f>DAX__2019_2020__33[[#This Row],[Adj Close]]-DAX__2019_2020__33[[#This Row],[Adj Open]]</f>
        <v>0.34388569759960319</v>
      </c>
      <c r="K12405" s="50">
        <v>384246</v>
      </c>
    </row>
    <row r="12406" spans="1:11" x14ac:dyDescent="0.3">
      <c r="A12406" s="51" t="str">
        <f t="shared" si="200"/>
        <v>SHL.DE</v>
      </c>
      <c r="B12406" s="52" t="s">
        <v>367</v>
      </c>
      <c r="C12406" s="50" t="s">
        <v>2091</v>
      </c>
      <c r="D12406" s="50">
        <f>DAX__2019_2020__33[[#This Row],[Open]]*(DAX__2019_2020__33[[#This Row],[Adj Close]]/DAX__2019_2020__33[[#This Row],[Close]])</f>
        <v>38.844550678954569</v>
      </c>
      <c r="E12406" s="50" t="s">
        <v>27480</v>
      </c>
      <c r="F12406" s="50" t="s">
        <v>11560</v>
      </c>
      <c r="G12406" s="50" t="s">
        <v>27481</v>
      </c>
      <c r="H12406" s="50" t="s">
        <v>27482</v>
      </c>
      <c r="I12406" s="50">
        <f>(DAX__2019_2020__33[[#This Row],[Adj Close]]-DAX__2019_2020__33[[#This Row],[Adj Open]])/DAX__2019_2020__33[[#This Row],[Adj Open]]</f>
        <v>3.6159852177548445E-3</v>
      </c>
      <c r="J12406" s="50">
        <f>DAX__2019_2020__33[[#This Row],[Adj Close]]-DAX__2019_2020__33[[#This Row],[Adj Open]]</f>
        <v>0.14046132104542863</v>
      </c>
      <c r="K12406" s="50">
        <v>334078</v>
      </c>
    </row>
    <row r="12407" spans="1:11" x14ac:dyDescent="0.3">
      <c r="A12407" s="51" t="str">
        <f t="shared" si="200"/>
        <v>SHL.DE</v>
      </c>
      <c r="B12407" s="52" t="s">
        <v>368</v>
      </c>
      <c r="C12407" s="50" t="s">
        <v>1002</v>
      </c>
      <c r="D12407" s="50">
        <f>DAX__2019_2020__33[[#This Row],[Open]]*(DAX__2019_2020__33[[#This Row],[Adj Close]]/DAX__2019_2020__33[[#This Row],[Close]])</f>
        <v>39.135164190977171</v>
      </c>
      <c r="E12407" s="50" t="s">
        <v>27483</v>
      </c>
      <c r="F12407" s="50" t="s">
        <v>17530</v>
      </c>
      <c r="G12407" s="50" t="s">
        <v>27484</v>
      </c>
      <c r="H12407" s="50" t="s">
        <v>27485</v>
      </c>
      <c r="I12407" s="50">
        <f>(DAX__2019_2020__33[[#This Row],[Adj Close]]-DAX__2019_2020__33[[#This Row],[Adj Open]])/DAX__2019_2020__33[[#This Row],[Adj Open]]</f>
        <v>5.3217819147630789E-3</v>
      </c>
      <c r="J12407" s="50">
        <f>DAX__2019_2020__33[[#This Row],[Adj Close]]-DAX__2019_2020__33[[#This Row],[Adj Open]]</f>
        <v>0.20826880902282596</v>
      </c>
      <c r="K12407" s="50">
        <v>327569</v>
      </c>
    </row>
    <row r="12408" spans="1:11" x14ac:dyDescent="0.3">
      <c r="A12408" s="51" t="str">
        <f t="shared" si="200"/>
        <v>SHL.DE</v>
      </c>
      <c r="B12408" s="52" t="s">
        <v>369</v>
      </c>
      <c r="C12408" s="50" t="s">
        <v>1482</v>
      </c>
      <c r="D12408" s="50">
        <f>DAX__2019_2020__33[[#This Row],[Open]]*(DAX__2019_2020__33[[#This Row],[Adj Close]]/DAX__2019_2020__33[[#This Row],[Close]])</f>
        <v>39.512949804576763</v>
      </c>
      <c r="E12408" s="50" t="s">
        <v>1578</v>
      </c>
      <c r="F12408" s="50" t="s">
        <v>9807</v>
      </c>
      <c r="G12408" s="50" t="s">
        <v>9807</v>
      </c>
      <c r="H12408" s="50" t="s">
        <v>27486</v>
      </c>
      <c r="I12408" s="50">
        <f>(DAX__2019_2020__33[[#This Row],[Adj Close]]-DAX__2019_2020__33[[#This Row],[Adj Open]])/DAX__2019_2020__33[[#This Row],[Adj Open]]</f>
        <v>-1.1399852625646991E-2</v>
      </c>
      <c r="J12408" s="50">
        <f>DAX__2019_2020__33[[#This Row],[Adj Close]]-DAX__2019_2020__33[[#This Row],[Adj Open]]</f>
        <v>-0.45044180457676219</v>
      </c>
      <c r="K12408" s="50">
        <v>674211</v>
      </c>
    </row>
    <row r="12409" spans="1:11" x14ac:dyDescent="0.3">
      <c r="A12409" s="51" t="str">
        <f t="shared" si="200"/>
        <v>SHL.DE</v>
      </c>
      <c r="B12409" s="52" t="s">
        <v>370</v>
      </c>
      <c r="C12409" s="50" t="s">
        <v>27481</v>
      </c>
      <c r="D12409" s="50">
        <f>DAX__2019_2020__33[[#This Row],[Open]]*(DAX__2019_2020__33[[#This Row],[Adj Close]]/DAX__2019_2020__33[[#This Row],[Close]])</f>
        <v>38.98501079597807</v>
      </c>
      <c r="E12409" s="50" t="s">
        <v>9808</v>
      </c>
      <c r="F12409" s="50" t="s">
        <v>2096</v>
      </c>
      <c r="G12409" s="50" t="s">
        <v>27487</v>
      </c>
      <c r="H12409" s="50" t="s">
        <v>27488</v>
      </c>
      <c r="I12409" s="50">
        <f>(DAX__2019_2020__33[[#This Row],[Adj Close]]-DAX__2019_2020__33[[#This Row],[Adj Open]])/DAX__2019_2020__33[[#This Row],[Adj Open]]</f>
        <v>5.714970945831125E-3</v>
      </c>
      <c r="J12409" s="50">
        <f>DAX__2019_2020__33[[#This Row],[Adj Close]]-DAX__2019_2020__33[[#This Row],[Adj Open]]</f>
        <v>0.2227982040219274</v>
      </c>
      <c r="K12409" s="50">
        <v>356071</v>
      </c>
    </row>
    <row r="12410" spans="1:11" x14ac:dyDescent="0.3">
      <c r="A12410" s="51" t="str">
        <f t="shared" si="200"/>
        <v>SHL.DE</v>
      </c>
      <c r="B12410" s="52" t="s">
        <v>371</v>
      </c>
      <c r="C12410" s="50" t="s">
        <v>1180</v>
      </c>
      <c r="D12410" s="50">
        <f>DAX__2019_2020__33[[#This Row],[Open]]*(DAX__2019_2020__33[[#This Row],[Adj Close]]/DAX__2019_2020__33[[#This Row],[Close]])</f>
        <v>38.379578271116372</v>
      </c>
      <c r="E12410" s="50" t="s">
        <v>1103</v>
      </c>
      <c r="F12410" s="50" t="s">
        <v>1553</v>
      </c>
      <c r="G12410" s="50" t="s">
        <v>2097</v>
      </c>
      <c r="H12410" s="50" t="s">
        <v>27489</v>
      </c>
      <c r="I12410" s="50">
        <f>(DAX__2019_2020__33[[#This Row],[Adj Close]]-DAX__2019_2020__33[[#This Row],[Adj Open]])/DAX__2019_2020__33[[#This Row],[Adj Open]]</f>
        <v>4.0383645643200777E-3</v>
      </c>
      <c r="J12410" s="50">
        <f>DAX__2019_2020__33[[#This Row],[Adj Close]]-DAX__2019_2020__33[[#This Row],[Adj Open]]</f>
        <v>0.1549907288836252</v>
      </c>
      <c r="K12410" s="50">
        <v>935157</v>
      </c>
    </row>
    <row r="12411" spans="1:11" x14ac:dyDescent="0.3">
      <c r="A12411" s="51" t="str">
        <f t="shared" si="200"/>
        <v>SHL.DE</v>
      </c>
      <c r="B12411" s="52" t="s">
        <v>372</v>
      </c>
      <c r="C12411" s="50" t="s">
        <v>1577</v>
      </c>
      <c r="D12411" s="50">
        <f>DAX__2019_2020__33[[#This Row],[Open]]*(DAX__2019_2020__33[[#This Row],[Adj Close]]/DAX__2019_2020__33[[#This Row],[Close]])</f>
        <v>38.553948101871612</v>
      </c>
      <c r="E12411" s="50" t="s">
        <v>27490</v>
      </c>
      <c r="F12411" s="50" t="s">
        <v>20195</v>
      </c>
      <c r="G12411" s="50" t="s">
        <v>27491</v>
      </c>
      <c r="H12411" s="50" t="s">
        <v>27492</v>
      </c>
      <c r="I12411" s="50">
        <f>(DAX__2019_2020__33[[#This Row],[Adj Close]]-DAX__2019_2020__33[[#This Row],[Adj Open]])/DAX__2019_2020__33[[#This Row],[Adj Open]]</f>
        <v>-2.3994925226002991E-2</v>
      </c>
      <c r="J12411" s="50">
        <f>DAX__2019_2020__33[[#This Row],[Adj Close]]-DAX__2019_2020__33[[#This Row],[Adj Open]]</f>
        <v>-0.92509910187160926</v>
      </c>
      <c r="K12411" s="50">
        <v>565556</v>
      </c>
    </row>
    <row r="12412" spans="1:11" x14ac:dyDescent="0.3">
      <c r="A12412" s="51" t="str">
        <f t="shared" si="200"/>
        <v>SHL.DE</v>
      </c>
      <c r="B12412" s="52" t="s">
        <v>373</v>
      </c>
      <c r="C12412" s="50" t="s">
        <v>1169</v>
      </c>
      <c r="D12412" s="50">
        <f>DAX__2019_2020__33[[#This Row],[Open]]*(DAX__2019_2020__33[[#This Row],[Adj Close]]/DAX__2019_2020__33[[#This Row],[Close]])</f>
        <v>37.391514890647059</v>
      </c>
      <c r="E12412" s="50" t="s">
        <v>1517</v>
      </c>
      <c r="F12412" s="50" t="s">
        <v>17431</v>
      </c>
      <c r="G12412" s="50" t="s">
        <v>17544</v>
      </c>
      <c r="H12412" s="50" t="s">
        <v>27493</v>
      </c>
      <c r="I12412" s="50">
        <f>(DAX__2019_2020__33[[#This Row],[Adj Close]]-DAX__2019_2020__33[[#This Row],[Adj Open]])/DAX__2019_2020__33[[#This Row],[Adj Open]]</f>
        <v>1.9430052820210035E-2</v>
      </c>
      <c r="J12412" s="50">
        <f>DAX__2019_2020__33[[#This Row],[Adj Close]]-DAX__2019_2020__33[[#This Row],[Adj Open]]</f>
        <v>0.72651910935294239</v>
      </c>
      <c r="K12412" s="50">
        <v>941932</v>
      </c>
    </row>
    <row r="12413" spans="1:11" x14ac:dyDescent="0.3">
      <c r="A12413" s="51" t="str">
        <f t="shared" si="200"/>
        <v>SHL.DE</v>
      </c>
      <c r="B12413" s="52" t="s">
        <v>374</v>
      </c>
      <c r="C12413" s="50" t="s">
        <v>17414</v>
      </c>
      <c r="D12413" s="50">
        <f>DAX__2019_2020__33[[#This Row],[Open]]*(DAX__2019_2020__33[[#This Row],[Adj Close]]/DAX__2019_2020__33[[#This Row],[Close]])</f>
        <v>37.401202198663199</v>
      </c>
      <c r="E12413" s="50" t="s">
        <v>27203</v>
      </c>
      <c r="F12413" s="50" t="s">
        <v>20527</v>
      </c>
      <c r="G12413" s="50" t="s">
        <v>17492</v>
      </c>
      <c r="H12413" s="50" t="s">
        <v>27494</v>
      </c>
      <c r="I12413" s="50">
        <f>(DAX__2019_2020__33[[#This Row],[Adj Close]]-DAX__2019_2020__33[[#This Row],[Adj Open]])/DAX__2019_2020__33[[#This Row],[Adj Open]]</f>
        <v>-1.2432012110022936E-2</v>
      </c>
      <c r="J12413" s="50">
        <f>DAX__2019_2020__33[[#This Row],[Adj Close]]-DAX__2019_2020__33[[#This Row],[Adj Open]]</f>
        <v>-0.46497219866319739</v>
      </c>
      <c r="K12413" s="50">
        <v>547247</v>
      </c>
    </row>
    <row r="12414" spans="1:11" x14ac:dyDescent="0.3">
      <c r="A12414" s="51" t="str">
        <f t="shared" si="200"/>
        <v>SHL.DE</v>
      </c>
      <c r="B12414" s="52" t="s">
        <v>375</v>
      </c>
      <c r="C12414" s="50" t="s">
        <v>27289</v>
      </c>
      <c r="D12414" s="50">
        <f>DAX__2019_2020__33[[#This Row],[Open]]*(DAX__2019_2020__33[[#This Row],[Adj Close]]/DAX__2019_2020__33[[#This Row],[Close]])</f>
        <v>35.580060876280477</v>
      </c>
      <c r="E12414" s="50" t="s">
        <v>27495</v>
      </c>
      <c r="F12414" s="50" t="s">
        <v>2026</v>
      </c>
      <c r="G12414" s="50" t="s">
        <v>27028</v>
      </c>
      <c r="H12414" s="50" t="s">
        <v>27496</v>
      </c>
      <c r="I12414" s="50">
        <f>(DAX__2019_2020__33[[#This Row],[Adj Close]]-DAX__2019_2020__33[[#This Row],[Adj Open]])/DAX__2019_2020__33[[#This Row],[Adj Open]]</f>
        <v>-2.0419548053363002E-3</v>
      </c>
      <c r="J12414" s="50">
        <f>DAX__2019_2020__33[[#This Row],[Adj Close]]-DAX__2019_2020__33[[#This Row],[Adj Open]]</f>
        <v>-7.2652876280479006E-2</v>
      </c>
      <c r="K12414" s="50">
        <v>1347904</v>
      </c>
    </row>
    <row r="12415" spans="1:11" x14ac:dyDescent="0.3">
      <c r="A12415" s="51" t="str">
        <f t="shared" si="200"/>
        <v>SHL.DE</v>
      </c>
      <c r="B12415" s="52" t="s">
        <v>376</v>
      </c>
      <c r="C12415" s="50" t="s">
        <v>2067</v>
      </c>
      <c r="D12415" s="50">
        <f>DAX__2019_2020__33[[#This Row],[Open]]*(DAX__2019_2020__33[[#This Row],[Adj Close]]/DAX__2019_2020__33[[#This Row],[Close]])</f>
        <v>36.190340147070543</v>
      </c>
      <c r="E12415" s="50" t="s">
        <v>17351</v>
      </c>
      <c r="F12415" s="50" t="s">
        <v>27194</v>
      </c>
      <c r="G12415" s="50" t="s">
        <v>20541</v>
      </c>
      <c r="H12415" s="50" t="s">
        <v>27497</v>
      </c>
      <c r="I12415" s="50">
        <f>(DAX__2019_2020__33[[#This Row],[Adj Close]]-DAX__2019_2020__33[[#This Row],[Adj Open]])/DAX__2019_2020__33[[#This Row],[Adj Open]]</f>
        <v>-9.6360008127408733E-3</v>
      </c>
      <c r="J12415" s="50">
        <f>DAX__2019_2020__33[[#This Row],[Adj Close]]-DAX__2019_2020__33[[#This Row],[Adj Open]]</f>
        <v>-0.3487301470705404</v>
      </c>
      <c r="K12415" s="50">
        <v>546798</v>
      </c>
    </row>
    <row r="12416" spans="1:11" x14ac:dyDescent="0.3">
      <c r="A12416" s="51" t="str">
        <f t="shared" si="200"/>
        <v>SHL.DE</v>
      </c>
      <c r="B12416" s="52" t="s">
        <v>377</v>
      </c>
      <c r="C12416" s="50" t="s">
        <v>17431</v>
      </c>
      <c r="D12416" s="50">
        <f>DAX__2019_2020__33[[#This Row],[Open]]*(DAX__2019_2020__33[[#This Row],[Adj Close]]/DAX__2019_2020__33[[#This Row],[Close]])</f>
        <v>36.519690158845222</v>
      </c>
      <c r="E12416" s="50" t="s">
        <v>27498</v>
      </c>
      <c r="F12416" s="50" t="s">
        <v>27499</v>
      </c>
      <c r="G12416" s="50" t="s">
        <v>27500</v>
      </c>
      <c r="H12416" s="50" t="s">
        <v>27501</v>
      </c>
      <c r="I12416" s="50">
        <f>(DAX__2019_2020__33[[#This Row],[Adj Close]]-DAX__2019_2020__33[[#This Row],[Adj Open]])/DAX__2019_2020__33[[#This Row],[Adj Open]]</f>
        <v>9.1511138156202872E-3</v>
      </c>
      <c r="J12416" s="50">
        <f>DAX__2019_2020__33[[#This Row],[Adj Close]]-DAX__2019_2020__33[[#This Row],[Adj Open]]</f>
        <v>0.33419584115478074</v>
      </c>
      <c r="K12416" s="50">
        <v>687011</v>
      </c>
    </row>
    <row r="12417" spans="1:11" x14ac:dyDescent="0.3">
      <c r="A12417" s="51" t="str">
        <f t="shared" si="200"/>
        <v>SHL.DE</v>
      </c>
      <c r="B12417" s="52" t="s">
        <v>378</v>
      </c>
      <c r="C12417" s="50" t="s">
        <v>1169</v>
      </c>
      <c r="D12417" s="50">
        <f>DAX__2019_2020__33[[#This Row],[Open]]*(DAX__2019_2020__33[[#This Row],[Adj Close]]/DAX__2019_2020__33[[#This Row],[Close]])</f>
        <v>37.391511794100232</v>
      </c>
      <c r="E12417" s="50" t="s">
        <v>20289</v>
      </c>
      <c r="F12417" s="50" t="s">
        <v>27056</v>
      </c>
      <c r="G12417" s="50" t="s">
        <v>27502</v>
      </c>
      <c r="H12417" s="50" t="s">
        <v>27503</v>
      </c>
      <c r="I12417" s="50">
        <f>(DAX__2019_2020__33[[#This Row],[Adj Close]]-DAX__2019_2020__33[[#This Row],[Adj Open]])/DAX__2019_2020__33[[#This Row],[Adj Open]]</f>
        <v>-5.5699484751268119E-3</v>
      </c>
      <c r="J12417" s="50">
        <f>DAX__2019_2020__33[[#This Row],[Adj Close]]-DAX__2019_2020__33[[#This Row],[Adj Open]]</f>
        <v>-0.2082687941002348</v>
      </c>
      <c r="K12417" s="50">
        <v>576129</v>
      </c>
    </row>
    <row r="12418" spans="1:11" x14ac:dyDescent="0.3">
      <c r="A12418" s="51" t="str">
        <f t="shared" si="200"/>
        <v>SHL.DE</v>
      </c>
      <c r="B12418" s="52" t="s">
        <v>379</v>
      </c>
      <c r="C12418" s="50" t="s">
        <v>27504</v>
      </c>
      <c r="D12418" s="50">
        <f>DAX__2019_2020__33[[#This Row],[Open]]*(DAX__2019_2020__33[[#This Row],[Adj Close]]/DAX__2019_2020__33[[#This Row],[Close]])</f>
        <v>37.561038954815203</v>
      </c>
      <c r="E12418" s="50" t="s">
        <v>1479</v>
      </c>
      <c r="F12418" s="50" t="s">
        <v>27500</v>
      </c>
      <c r="G12418" s="50" t="s">
        <v>1557</v>
      </c>
      <c r="H12418" s="50" t="s">
        <v>27505</v>
      </c>
      <c r="I12418" s="50">
        <f>(DAX__2019_2020__33[[#This Row],[Adj Close]]-DAX__2019_2020__33[[#This Row],[Adj Open]])/DAX__2019_2020__33[[#This Row],[Adj Open]]</f>
        <v>-1.4571320976334125E-2</v>
      </c>
      <c r="J12418" s="50">
        <f>DAX__2019_2020__33[[#This Row],[Adj Close]]-DAX__2019_2020__33[[#This Row],[Adj Open]]</f>
        <v>-0.54731395481520195</v>
      </c>
      <c r="K12418" s="50">
        <v>822221</v>
      </c>
    </row>
    <row r="12419" spans="1:11" x14ac:dyDescent="0.3">
      <c r="A12419" s="51" t="str">
        <f t="shared" si="200"/>
        <v>SHL.DE</v>
      </c>
      <c r="B12419" s="52" t="s">
        <v>380</v>
      </c>
      <c r="C12419" s="50" t="s">
        <v>17375</v>
      </c>
      <c r="D12419" s="50">
        <f>DAX__2019_2020__33[[#This Row],[Open]]*(DAX__2019_2020__33[[#This Row],[Adj Close]]/DAX__2019_2020__33[[#This Row],[Close]])</f>
        <v>36.451883158120232</v>
      </c>
      <c r="E12419" s="50" t="s">
        <v>27316</v>
      </c>
      <c r="F12419" s="50" t="s">
        <v>27506</v>
      </c>
      <c r="G12419" s="50" t="s">
        <v>2060</v>
      </c>
      <c r="H12419" s="50" t="s">
        <v>27507</v>
      </c>
      <c r="I12419" s="50">
        <f>(DAX__2019_2020__33[[#This Row],[Adj Close]]-DAX__2019_2020__33[[#This Row],[Adj Open]])/DAX__2019_2020__33[[#This Row],[Adj Open]]</f>
        <v>-9.3011424581147771E-3</v>
      </c>
      <c r="J12419" s="50">
        <f>DAX__2019_2020__33[[#This Row],[Adj Close]]-DAX__2019_2020__33[[#This Row],[Adj Open]]</f>
        <v>-0.33904415812023103</v>
      </c>
      <c r="K12419" s="50">
        <v>740793</v>
      </c>
    </row>
    <row r="12420" spans="1:11" x14ac:dyDescent="0.3">
      <c r="A12420" s="51" t="str">
        <f t="shared" si="200"/>
        <v>SHL.DE</v>
      </c>
      <c r="B12420" s="52" t="s">
        <v>381</v>
      </c>
      <c r="C12420" s="50" t="s">
        <v>16899</v>
      </c>
      <c r="D12420" s="50">
        <f>DAX__2019_2020__33[[#This Row],[Open]]*(DAX__2019_2020__33[[#This Row],[Adj Close]]/DAX__2019_2020__33[[#This Row],[Close]])</f>
        <v>33.710484273080652</v>
      </c>
      <c r="E12420" s="50" t="s">
        <v>27508</v>
      </c>
      <c r="F12420" s="50" t="s">
        <v>26970</v>
      </c>
      <c r="G12420" s="50" t="s">
        <v>1975</v>
      </c>
      <c r="H12420" s="50" t="s">
        <v>27509</v>
      </c>
      <c r="I12420" s="50">
        <f>(DAX__2019_2020__33[[#This Row],[Adj Close]]-DAX__2019_2020__33[[#This Row],[Adj Open]])/DAX__2019_2020__33[[#This Row],[Adj Open]]</f>
        <v>-2.8735058296984321E-3</v>
      </c>
      <c r="J12420" s="50">
        <f>DAX__2019_2020__33[[#This Row],[Adj Close]]-DAX__2019_2020__33[[#This Row],[Adj Open]]</f>
        <v>-9.686727308065457E-2</v>
      </c>
      <c r="K12420" s="50">
        <v>1039379</v>
      </c>
    </row>
    <row r="12421" spans="1:11" x14ac:dyDescent="0.3">
      <c r="A12421" s="51" t="str">
        <f t="shared" si="200"/>
        <v>SHL.DE</v>
      </c>
      <c r="B12421" s="52" t="s">
        <v>382</v>
      </c>
      <c r="C12421" s="50" t="s">
        <v>16854</v>
      </c>
      <c r="D12421" s="50">
        <f>DAX__2019_2020__33[[#This Row],[Open]]*(DAX__2019_2020__33[[#This Row],[Adj Close]]/DAX__2019_2020__33[[#This Row],[Close]])</f>
        <v>33.90422364897902</v>
      </c>
      <c r="E12421" s="50" t="s">
        <v>26927</v>
      </c>
      <c r="F12421" s="50" t="s">
        <v>1898</v>
      </c>
      <c r="G12421" s="50" t="s">
        <v>27510</v>
      </c>
      <c r="H12421" s="50" t="s">
        <v>27511</v>
      </c>
      <c r="I12421" s="50">
        <f>(DAX__2019_2020__33[[#This Row],[Adj Close]]-DAX__2019_2020__33[[#This Row],[Adj Open]])/DAX__2019_2020__33[[#This Row],[Adj Open]]</f>
        <v>-2.1285685714285643E-2</v>
      </c>
      <c r="J12421" s="50">
        <f>DAX__2019_2020__33[[#This Row],[Adj Close]]-DAX__2019_2020__33[[#This Row],[Adj Open]]</f>
        <v>-0.72167464897901823</v>
      </c>
      <c r="K12421" s="50">
        <v>1159651</v>
      </c>
    </row>
    <row r="12422" spans="1:11" x14ac:dyDescent="0.3">
      <c r="A12422" s="51" t="str">
        <f t="shared" si="200"/>
        <v>SHL.DE</v>
      </c>
      <c r="B12422" s="52" t="s">
        <v>383</v>
      </c>
      <c r="C12422" s="50" t="s">
        <v>26904</v>
      </c>
      <c r="D12422" s="50">
        <f>DAX__2019_2020__33[[#This Row],[Open]]*(DAX__2019_2020__33[[#This Row],[Adj Close]]/DAX__2019_2020__33[[#This Row],[Close]])</f>
        <v>33.923597915394296</v>
      </c>
      <c r="E12422" s="50" t="s">
        <v>1598</v>
      </c>
      <c r="F12422" s="50" t="s">
        <v>27512</v>
      </c>
      <c r="G12422" s="50" t="s">
        <v>26766</v>
      </c>
      <c r="H12422" s="50" t="s">
        <v>27513</v>
      </c>
      <c r="I12422" s="50">
        <f>(DAX__2019_2020__33[[#This Row],[Adj Close]]-DAX__2019_2020__33[[#This Row],[Adj Open]])/DAX__2019_2020__33[[#This Row],[Adj Open]]</f>
        <v>-4.0262678469446152E-2</v>
      </c>
      <c r="J12422" s="50">
        <f>DAX__2019_2020__33[[#This Row],[Adj Close]]-DAX__2019_2020__33[[#This Row],[Adj Open]]</f>
        <v>-1.3658549153942943</v>
      </c>
      <c r="K12422" s="50">
        <v>1109231</v>
      </c>
    </row>
    <row r="12423" spans="1:11" x14ac:dyDescent="0.3">
      <c r="A12423" s="51" t="str">
        <f t="shared" si="200"/>
        <v>SHL.DE</v>
      </c>
      <c r="B12423" s="52" t="s">
        <v>384</v>
      </c>
      <c r="C12423" s="50" t="s">
        <v>16720</v>
      </c>
      <c r="D12423" s="50">
        <f>DAX__2019_2020__33[[#This Row],[Open]]*(DAX__2019_2020__33[[#This Row],[Adj Close]]/DAX__2019_2020__33[[#This Row],[Close]])</f>
        <v>30.998147816277196</v>
      </c>
      <c r="E12423" s="50" t="s">
        <v>20483</v>
      </c>
      <c r="F12423" s="50" t="s">
        <v>16333</v>
      </c>
      <c r="G12423" s="50" t="s">
        <v>16316</v>
      </c>
      <c r="H12423" s="50" t="s">
        <v>27514</v>
      </c>
      <c r="I12423" s="50">
        <f>(DAX__2019_2020__33[[#This Row],[Adj Close]]-DAX__2019_2020__33[[#This Row],[Adj Open]])/DAX__2019_2020__33[[#This Row],[Adj Open]]</f>
        <v>-3.0468750000000024E-2</v>
      </c>
      <c r="J12423" s="50">
        <f>DAX__2019_2020__33[[#This Row],[Adj Close]]-DAX__2019_2020__33[[#This Row],[Adj Open]]</f>
        <v>-0.94447481627719654</v>
      </c>
      <c r="K12423" s="50">
        <v>1208765</v>
      </c>
    </row>
    <row r="12424" spans="1:11" x14ac:dyDescent="0.3">
      <c r="A12424" s="51" t="str">
        <f t="shared" si="200"/>
        <v>SHL.DE</v>
      </c>
      <c r="B12424" s="52" t="s">
        <v>385</v>
      </c>
      <c r="C12424" s="50" t="s">
        <v>16720</v>
      </c>
      <c r="D12424" s="50">
        <f>DAX__2019_2020__33[[#This Row],[Open]]*(DAX__2019_2020__33[[#This Row],[Adj Close]]/DAX__2019_2020__33[[#This Row],[Close]])</f>
        <v>30.998148164769994</v>
      </c>
      <c r="E12424" s="50" t="s">
        <v>16986</v>
      </c>
      <c r="F12424" s="50" t="s">
        <v>27515</v>
      </c>
      <c r="G12424" s="50" t="s">
        <v>27516</v>
      </c>
      <c r="H12424" s="50" t="s">
        <v>27517</v>
      </c>
      <c r="I12424" s="50">
        <f>(DAX__2019_2020__33[[#This Row],[Adj Close]]-DAX__2019_2020__33[[#This Row],[Adj Open]])/DAX__2019_2020__33[[#This Row],[Adj Open]]</f>
        <v>-2.5156250000000005E-2</v>
      </c>
      <c r="J12424" s="50">
        <f>DAX__2019_2020__33[[#This Row],[Adj Close]]-DAX__2019_2020__33[[#This Row],[Adj Open]]</f>
        <v>-0.77979716476999528</v>
      </c>
      <c r="K12424" s="50">
        <v>1167860</v>
      </c>
    </row>
    <row r="12425" spans="1:11" x14ac:dyDescent="0.3">
      <c r="A12425" s="51" t="str">
        <f t="shared" si="200"/>
        <v>SHL.DE</v>
      </c>
      <c r="B12425" s="52" t="s">
        <v>386</v>
      </c>
      <c r="C12425" s="50" t="s">
        <v>27518</v>
      </c>
      <c r="D12425" s="50">
        <f>DAX__2019_2020__33[[#This Row],[Open]]*(DAX__2019_2020__33[[#This Row],[Adj Close]]/DAX__2019_2020__33[[#This Row],[Close]])</f>
        <v>29.109196539372419</v>
      </c>
      <c r="E12425" s="50" t="s">
        <v>1845</v>
      </c>
      <c r="F12425" s="50" t="s">
        <v>16577</v>
      </c>
      <c r="G12425" s="50" t="s">
        <v>16318</v>
      </c>
      <c r="H12425" s="50" t="s">
        <v>27519</v>
      </c>
      <c r="I12425" s="50">
        <f>(DAX__2019_2020__33[[#This Row],[Adj Close]]-DAX__2019_2020__33[[#This Row],[Adj Open]])/DAX__2019_2020__33[[#This Row],[Adj Open]]</f>
        <v>3.1614011035407973E-2</v>
      </c>
      <c r="J12425" s="50">
        <f>DAX__2019_2020__33[[#This Row],[Adj Close]]-DAX__2019_2020__33[[#This Row],[Adj Open]]</f>
        <v>0.92025846062757921</v>
      </c>
      <c r="K12425" s="50">
        <v>1654198</v>
      </c>
    </row>
    <row r="12426" spans="1:11" x14ac:dyDescent="0.3">
      <c r="A12426" s="51" t="str">
        <f t="shared" si="200"/>
        <v>SHL.DE</v>
      </c>
      <c r="B12426" s="52" t="s">
        <v>387</v>
      </c>
      <c r="C12426" s="50" t="s">
        <v>16720</v>
      </c>
      <c r="D12426" s="50">
        <f>DAX__2019_2020__33[[#This Row],[Open]]*(DAX__2019_2020__33[[#This Row],[Adj Close]]/DAX__2019_2020__33[[#This Row],[Close]])</f>
        <v>30.998146239539839</v>
      </c>
      <c r="E12426" s="50" t="s">
        <v>27520</v>
      </c>
      <c r="F12426" s="50" t="s">
        <v>16271</v>
      </c>
      <c r="G12426" s="50" t="s">
        <v>27521</v>
      </c>
      <c r="H12426" s="50" t="s">
        <v>27522</v>
      </c>
      <c r="I12426" s="50">
        <f>(DAX__2019_2020__33[[#This Row],[Adj Close]]-DAX__2019_2020__33[[#This Row],[Adj Open]])/DAX__2019_2020__33[[#This Row],[Adj Open]]</f>
        <v>-4.8437812499999124E-3</v>
      </c>
      <c r="J12426" s="50">
        <f>DAX__2019_2020__33[[#This Row],[Adj Close]]-DAX__2019_2020__33[[#This Row],[Adj Open]]</f>
        <v>-0.15014823953983836</v>
      </c>
      <c r="K12426" s="50">
        <v>869869</v>
      </c>
    </row>
    <row r="12427" spans="1:11" x14ac:dyDescent="0.3">
      <c r="A12427" s="51" t="str">
        <f t="shared" si="200"/>
        <v>SHL.DE</v>
      </c>
      <c r="B12427" s="52" t="s">
        <v>388</v>
      </c>
      <c r="C12427" s="50" t="s">
        <v>16318</v>
      </c>
      <c r="D12427" s="50">
        <f>DAX__2019_2020__33[[#This Row],[Open]]*(DAX__2019_2020__33[[#This Row],[Adj Close]]/DAX__2019_2020__33[[#This Row],[Close]])</f>
        <v>30.029453032490007</v>
      </c>
      <c r="E12427" s="50" t="s">
        <v>16979</v>
      </c>
      <c r="F12427" s="50" t="s">
        <v>16520</v>
      </c>
      <c r="G12427" s="50" t="s">
        <v>16959</v>
      </c>
      <c r="H12427" s="50" t="s">
        <v>27523</v>
      </c>
      <c r="I12427" s="50">
        <f>(DAX__2019_2020__33[[#This Row],[Adj Close]]-DAX__2019_2020__33[[#This Row],[Adj Open]])/DAX__2019_2020__33[[#This Row],[Adj Open]]</f>
        <v>1.8225838709677356E-2</v>
      </c>
      <c r="J12427" s="50">
        <f>DAX__2019_2020__33[[#This Row],[Adj Close]]-DAX__2019_2020__33[[#This Row],[Adj Open]]</f>
        <v>0.54731196750999445</v>
      </c>
      <c r="K12427" s="50">
        <v>911483</v>
      </c>
    </row>
    <row r="12428" spans="1:11" x14ac:dyDescent="0.3">
      <c r="A12428" s="51" t="str">
        <f t="shared" si="200"/>
        <v>SHL.DE</v>
      </c>
      <c r="B12428" s="52" t="s">
        <v>389</v>
      </c>
      <c r="C12428" s="50" t="s">
        <v>27524</v>
      </c>
      <c r="D12428" s="50">
        <f>DAX__2019_2020__33[[#This Row],[Open]]*(DAX__2019_2020__33[[#This Row],[Adj Close]]/DAX__2019_2020__33[[#This Row],[Close]])</f>
        <v>30.702697974584833</v>
      </c>
      <c r="E12428" s="50" t="s">
        <v>27525</v>
      </c>
      <c r="F12428" s="50" t="s">
        <v>27524</v>
      </c>
      <c r="G12428" s="50" t="s">
        <v>16897</v>
      </c>
      <c r="H12428" s="50" t="s">
        <v>27526</v>
      </c>
      <c r="I12428" s="50">
        <f>(DAX__2019_2020__33[[#This Row],[Adj Close]]-DAX__2019_2020__33[[#This Row],[Adj Open]])/DAX__2019_2020__33[[#This Row],[Adj Open]]</f>
        <v>9.2443603091970417E-2</v>
      </c>
      <c r="J12428" s="50">
        <f>DAX__2019_2020__33[[#This Row],[Adj Close]]-DAX__2019_2020__33[[#This Row],[Adj Open]]</f>
        <v>2.8382680254151644</v>
      </c>
      <c r="K12428" s="50">
        <v>1208068</v>
      </c>
    </row>
    <row r="12429" spans="1:11" x14ac:dyDescent="0.3">
      <c r="A12429" s="51" t="str">
        <f t="shared" si="200"/>
        <v>SHL.DE</v>
      </c>
      <c r="B12429" s="52" t="s">
        <v>390</v>
      </c>
      <c r="C12429" s="50" t="s">
        <v>2059</v>
      </c>
      <c r="D12429" s="50">
        <f>DAX__2019_2020__33[[#This Row],[Open]]*(DAX__2019_2020__33[[#This Row],[Adj Close]]/DAX__2019_2020__33[[#This Row],[Close]])</f>
        <v>35.018223181163577</v>
      </c>
      <c r="E12429" s="50" t="s">
        <v>21493</v>
      </c>
      <c r="F12429" s="50" t="s">
        <v>16770</v>
      </c>
      <c r="G12429" s="50" t="s">
        <v>27527</v>
      </c>
      <c r="H12429" s="50" t="s">
        <v>27528</v>
      </c>
      <c r="I12429" s="50">
        <f>(DAX__2019_2020__33[[#This Row],[Adj Close]]-DAX__2019_2020__33[[#This Row],[Adj Open]])/DAX__2019_2020__33[[#This Row],[Adj Open]]</f>
        <v>-5.7399747861701371E-2</v>
      </c>
      <c r="J12429" s="50">
        <f>DAX__2019_2020__33[[#This Row],[Adj Close]]-DAX__2019_2020__33[[#This Row],[Adj Open]]</f>
        <v>-2.0100371811635753</v>
      </c>
      <c r="K12429" s="50">
        <v>1579687</v>
      </c>
    </row>
    <row r="12430" spans="1:11" x14ac:dyDescent="0.3">
      <c r="A12430" s="51" t="str">
        <f t="shared" si="200"/>
        <v>SHL.DE</v>
      </c>
      <c r="B12430" s="52" t="s">
        <v>391</v>
      </c>
      <c r="C12430" s="50" t="s">
        <v>16842</v>
      </c>
      <c r="D12430" s="50">
        <f>DAX__2019_2020__33[[#This Row],[Open]]*(DAX__2019_2020__33[[#This Row],[Adj Close]]/DAX__2019_2020__33[[#This Row],[Close]])</f>
        <v>32.29135120270972</v>
      </c>
      <c r="E12430" s="50" t="s">
        <v>27529</v>
      </c>
      <c r="F12430" s="50" t="s">
        <v>16977</v>
      </c>
      <c r="G12430" s="50" t="s">
        <v>1963</v>
      </c>
      <c r="H12430" s="50" t="s">
        <v>27530</v>
      </c>
      <c r="I12430" s="50">
        <f>(DAX__2019_2020__33[[#This Row],[Adj Close]]-DAX__2019_2020__33[[#This Row],[Adj Open]])/DAX__2019_2020__33[[#This Row],[Adj Open]]</f>
        <v>3.6748223691262002E-2</v>
      </c>
      <c r="J12430" s="50">
        <f>DAX__2019_2020__33[[#This Row],[Adj Close]]-DAX__2019_2020__33[[#This Row],[Adj Open]]</f>
        <v>1.1866497972902792</v>
      </c>
      <c r="K12430" s="50">
        <v>969407</v>
      </c>
    </row>
    <row r="12431" spans="1:11" x14ac:dyDescent="0.3">
      <c r="A12431" s="51" t="str">
        <f t="shared" si="200"/>
        <v>SHL.DE</v>
      </c>
      <c r="B12431" s="52" t="s">
        <v>392</v>
      </c>
      <c r="C12431" s="50" t="s">
        <v>21496</v>
      </c>
      <c r="D12431" s="50">
        <f>DAX__2019_2020__33[[#This Row],[Open]]*(DAX__2019_2020__33[[#This Row],[Adj Close]]/DAX__2019_2020__33[[#This Row],[Close]])</f>
        <v>34.872916211065082</v>
      </c>
      <c r="E12431" s="50" t="s">
        <v>26910</v>
      </c>
      <c r="F12431" s="50" t="s">
        <v>27531</v>
      </c>
      <c r="G12431" s="50" t="s">
        <v>26920</v>
      </c>
      <c r="H12431" s="50" t="s">
        <v>27532</v>
      </c>
      <c r="I12431" s="50">
        <f>(DAX__2019_2020__33[[#This Row],[Adj Close]]-DAX__2019_2020__33[[#This Row],[Adj Open]])/DAX__2019_2020__33[[#This Row],[Adj Open]]</f>
        <v>6.2499444444443801E-3</v>
      </c>
      <c r="J12431" s="50">
        <f>DAX__2019_2020__33[[#This Row],[Adj Close]]-DAX__2019_2020__33[[#This Row],[Adj Open]]</f>
        <v>0.21795378893492057</v>
      </c>
      <c r="K12431" s="50">
        <v>796279</v>
      </c>
    </row>
    <row r="12432" spans="1:11" x14ac:dyDescent="0.3">
      <c r="A12432" s="51" t="str">
        <f t="shared" si="200"/>
        <v>SHL.DE</v>
      </c>
      <c r="B12432" s="52" t="s">
        <v>393</v>
      </c>
      <c r="C12432" s="50" t="s">
        <v>27533</v>
      </c>
      <c r="D12432" s="50">
        <f>DAX__2019_2020__33[[#This Row],[Open]]*(DAX__2019_2020__33[[#This Row],[Adj Close]]/DAX__2019_2020__33[[#This Row],[Close]])</f>
        <v>36.049874853260398</v>
      </c>
      <c r="E12432" s="50" t="s">
        <v>27534</v>
      </c>
      <c r="F12432" s="50" t="s">
        <v>1866</v>
      </c>
      <c r="G12432" s="50" t="s">
        <v>16851</v>
      </c>
      <c r="H12432" s="50" t="s">
        <v>27535</v>
      </c>
      <c r="I12432" s="50">
        <f>(DAX__2019_2020__33[[#This Row],[Adj Close]]-DAX__2019_2020__33[[#This Row],[Adj Open]])/DAX__2019_2020__33[[#This Row],[Adj Open]]</f>
        <v>-6.9729974472658926E-2</v>
      </c>
      <c r="J12432" s="50">
        <f>DAX__2019_2020__33[[#This Row],[Adj Close]]-DAX__2019_2020__33[[#This Row],[Adj Open]]</f>
        <v>-2.5137568532603964</v>
      </c>
      <c r="K12432" s="50">
        <v>976156</v>
      </c>
    </row>
    <row r="12433" spans="1:11" x14ac:dyDescent="0.3">
      <c r="A12433" s="51" t="str">
        <f t="shared" si="200"/>
        <v>SHL.DE</v>
      </c>
      <c r="B12433" s="52" t="s">
        <v>394</v>
      </c>
      <c r="C12433" s="50" t="s">
        <v>26627</v>
      </c>
      <c r="D12433" s="50">
        <f>DAX__2019_2020__33[[#This Row],[Open]]*(DAX__2019_2020__33[[#This Row],[Adj Close]]/DAX__2019_2020__33[[#This Row],[Close]])</f>
        <v>32.712732320864511</v>
      </c>
      <c r="E12433" s="50" t="s">
        <v>27185</v>
      </c>
      <c r="F12433" s="50" t="s">
        <v>16819</v>
      </c>
      <c r="G12433" s="50" t="s">
        <v>27185</v>
      </c>
      <c r="H12433" s="50" t="s">
        <v>27536</v>
      </c>
      <c r="I12433" s="50">
        <f>(DAX__2019_2020__33[[#This Row],[Adj Close]]-DAX__2019_2020__33[[#This Row],[Adj Open]])/DAX__2019_2020__33[[#This Row],[Adj Open]]</f>
        <v>6.8700029612081617E-2</v>
      </c>
      <c r="J12433" s="50">
        <f>DAX__2019_2020__33[[#This Row],[Adj Close]]-DAX__2019_2020__33[[#This Row],[Adj Open]]</f>
        <v>2.2473656791354912</v>
      </c>
      <c r="K12433" s="50">
        <v>813042</v>
      </c>
    </row>
    <row r="12434" spans="1:11" x14ac:dyDescent="0.3">
      <c r="A12434" s="51" t="str">
        <f t="shared" si="200"/>
        <v>SHL.DE</v>
      </c>
      <c r="B12434" s="52" t="s">
        <v>395</v>
      </c>
      <c r="C12434" s="50" t="s">
        <v>17331</v>
      </c>
      <c r="D12434" s="50">
        <f>DAX__2019_2020__33[[#This Row],[Open]]*(DAX__2019_2020__33[[#This Row],[Adj Close]]/DAX__2019_2020__33[[#This Row],[Close]])</f>
        <v>34.776050706939664</v>
      </c>
      <c r="E12434" s="50" t="s">
        <v>26915</v>
      </c>
      <c r="F12434" s="50" t="s">
        <v>1913</v>
      </c>
      <c r="G12434" s="50" t="s">
        <v>27537</v>
      </c>
      <c r="H12434" s="50" t="s">
        <v>27538</v>
      </c>
      <c r="I12434" s="50">
        <f>(DAX__2019_2020__33[[#This Row],[Adj Close]]-DAX__2019_2020__33[[#This Row],[Adj Open]])/DAX__2019_2020__33[[#This Row],[Adj Open]]</f>
        <v>-6.6713116060550734E-2</v>
      </c>
      <c r="J12434" s="50">
        <f>DAX__2019_2020__33[[#This Row],[Adj Close]]-DAX__2019_2020__33[[#This Row],[Adj Open]]</f>
        <v>-2.3200187069396634</v>
      </c>
      <c r="K12434" s="50">
        <v>682432</v>
      </c>
    </row>
    <row r="12435" spans="1:11" x14ac:dyDescent="0.3">
      <c r="A12435" s="51" t="str">
        <f t="shared" si="200"/>
        <v>SHL.DE</v>
      </c>
      <c r="B12435" s="52" t="s">
        <v>396</v>
      </c>
      <c r="C12435" s="50" t="s">
        <v>20249</v>
      </c>
      <c r="D12435" s="50">
        <f>DAX__2019_2020__33[[#This Row],[Open]]*(DAX__2019_2020__33[[#This Row],[Adj Close]]/DAX__2019_2020__33[[#This Row],[Close]])</f>
        <v>33.022713644883602</v>
      </c>
      <c r="E12435" s="50" t="s">
        <v>21496</v>
      </c>
      <c r="F12435" s="50" t="s">
        <v>27539</v>
      </c>
      <c r="G12435" s="50" t="s">
        <v>27540</v>
      </c>
      <c r="H12435" s="50" t="s">
        <v>27541</v>
      </c>
      <c r="I12435" s="50">
        <f>(DAX__2019_2020__33[[#This Row],[Adj Close]]-DAX__2019_2020__33[[#This Row],[Adj Open]])/DAX__2019_2020__33[[#This Row],[Adj Open]]</f>
        <v>4.5321149897330625E-2</v>
      </c>
      <c r="J12435" s="50">
        <f>DAX__2019_2020__33[[#This Row],[Adj Close]]-DAX__2019_2020__33[[#This Row],[Adj Open]]</f>
        <v>1.4966273551163951</v>
      </c>
      <c r="K12435" s="50">
        <v>736199</v>
      </c>
    </row>
    <row r="12436" spans="1:11" x14ac:dyDescent="0.3">
      <c r="A12436" s="51" t="str">
        <f t="shared" si="200"/>
        <v>SHL.DE</v>
      </c>
      <c r="B12436" s="52" t="s">
        <v>397</v>
      </c>
      <c r="C12436" s="50" t="s">
        <v>2002</v>
      </c>
      <c r="D12436" s="50">
        <f>DAX__2019_2020__33[[#This Row],[Open]]*(DAX__2019_2020__33[[#This Row],[Adj Close]]/DAX__2019_2020__33[[#This Row],[Close]])</f>
        <v>35.16352144848215</v>
      </c>
      <c r="E12436" s="50" t="s">
        <v>20516</v>
      </c>
      <c r="F12436" s="50" t="s">
        <v>27134</v>
      </c>
      <c r="G12436" s="50" t="s">
        <v>27542</v>
      </c>
      <c r="H12436" s="50" t="s">
        <v>27543</v>
      </c>
      <c r="I12436" s="50">
        <f>(DAX__2019_2020__33[[#This Row],[Adj Close]]-DAX__2019_2020__33[[#This Row],[Adj Open]])/DAX__2019_2020__33[[#This Row],[Adj Open]]</f>
        <v>-7.0248211301604333E-3</v>
      </c>
      <c r="J12436" s="50">
        <f>DAX__2019_2020__33[[#This Row],[Adj Close]]-DAX__2019_2020__33[[#This Row],[Adj Open]]</f>
        <v>-0.24701744848214702</v>
      </c>
      <c r="K12436" s="50">
        <v>1244671</v>
      </c>
    </row>
    <row r="12437" spans="1:11" x14ac:dyDescent="0.3">
      <c r="A12437" s="51" t="str">
        <f t="shared" si="200"/>
        <v>SHL.DE</v>
      </c>
      <c r="B12437" s="52" t="s">
        <v>398</v>
      </c>
      <c r="C12437" s="50" t="s">
        <v>17315</v>
      </c>
      <c r="D12437" s="50">
        <f>DAX__2019_2020__33[[#This Row],[Open]]*(DAX__2019_2020__33[[#This Row],[Adj Close]]/DAX__2019_2020__33[[#This Row],[Close]])</f>
        <v>34.388570351852991</v>
      </c>
      <c r="E12437" s="50" t="s">
        <v>27029</v>
      </c>
      <c r="F12437" s="50" t="s">
        <v>27221</v>
      </c>
      <c r="G12437" s="50" t="s">
        <v>27544</v>
      </c>
      <c r="H12437" s="50" t="s">
        <v>27545</v>
      </c>
      <c r="I12437" s="50">
        <f>(DAX__2019_2020__33[[#This Row],[Adj Close]]-DAX__2019_2020__33[[#This Row],[Adj Open]])/DAX__2019_2020__33[[#This Row],[Adj Open]]</f>
        <v>1.3661999999999827E-2</v>
      </c>
      <c r="J12437" s="50">
        <f>DAX__2019_2020__33[[#This Row],[Adj Close]]-DAX__2019_2020__33[[#This Row],[Adj Open]]</f>
        <v>0.46981664814700963</v>
      </c>
      <c r="K12437" s="50">
        <v>726188</v>
      </c>
    </row>
    <row r="12438" spans="1:11" x14ac:dyDescent="0.3">
      <c r="A12438" s="51" t="str">
        <f t="shared" si="200"/>
        <v>SHL.DE</v>
      </c>
      <c r="B12438" s="52" t="s">
        <v>399</v>
      </c>
      <c r="C12438" s="50" t="s">
        <v>21492</v>
      </c>
      <c r="D12438" s="50">
        <f>DAX__2019_2020__33[[#This Row],[Open]]*(DAX__2019_2020__33[[#This Row],[Adj Close]]/DAX__2019_2020__33[[#This Row],[Close]])</f>
        <v>35.22164543307796</v>
      </c>
      <c r="E12438" s="50" t="s">
        <v>20281</v>
      </c>
      <c r="F12438" s="50" t="s">
        <v>1970</v>
      </c>
      <c r="G12438" s="50" t="s">
        <v>20464</v>
      </c>
      <c r="H12438" s="50" t="s">
        <v>27546</v>
      </c>
      <c r="I12438" s="50">
        <f>(DAX__2019_2020__33[[#This Row],[Adj Close]]-DAX__2019_2020__33[[#This Row],[Adj Open]])/DAX__2019_2020__33[[#This Row],[Adj Open]]</f>
        <v>-1.9251952165787949E-2</v>
      </c>
      <c r="J12438" s="50">
        <f>DAX__2019_2020__33[[#This Row],[Adj Close]]-DAX__2019_2020__33[[#This Row],[Adj Open]]</f>
        <v>-0.67808543307796043</v>
      </c>
      <c r="K12438" s="50">
        <v>751534</v>
      </c>
    </row>
    <row r="12439" spans="1:11" x14ac:dyDescent="0.3">
      <c r="A12439" s="51" t="str">
        <f t="shared" si="200"/>
        <v>SHL.DE</v>
      </c>
      <c r="B12439" s="52" t="s">
        <v>400</v>
      </c>
      <c r="C12439" s="50" t="s">
        <v>21493</v>
      </c>
      <c r="D12439" s="50">
        <f>DAX__2019_2020__33[[#This Row],[Open]]*(DAX__2019_2020__33[[#This Row],[Adj Close]]/DAX__2019_2020__33[[#This Row],[Close]])</f>
        <v>35.066654539495005</v>
      </c>
      <c r="E12439" s="50" t="s">
        <v>27547</v>
      </c>
      <c r="F12439" s="50" t="s">
        <v>16911</v>
      </c>
      <c r="G12439" s="50" t="s">
        <v>26884</v>
      </c>
      <c r="H12439" s="50" t="s">
        <v>27548</v>
      </c>
      <c r="I12439" s="50">
        <f>(DAX__2019_2020__33[[#This Row],[Adj Close]]-DAX__2019_2020__33[[#This Row],[Adj Open]])/DAX__2019_2020__33[[#This Row],[Adj Open]]</f>
        <v>-5.3867429451175959E-2</v>
      </c>
      <c r="J12439" s="50">
        <f>DAX__2019_2020__33[[#This Row],[Adj Close]]-DAX__2019_2020__33[[#This Row],[Adj Open]]</f>
        <v>-1.8889505394950064</v>
      </c>
      <c r="K12439" s="50">
        <v>781780</v>
      </c>
    </row>
    <row r="12440" spans="1:11" x14ac:dyDescent="0.3">
      <c r="A12440" s="51" t="str">
        <f t="shared" si="200"/>
        <v>SHL.DE</v>
      </c>
      <c r="B12440" s="52" t="s">
        <v>401</v>
      </c>
      <c r="C12440" s="50" t="s">
        <v>16854</v>
      </c>
      <c r="D12440" s="50">
        <f>DAX__2019_2020__33[[#This Row],[Open]]*(DAX__2019_2020__33[[#This Row],[Adj Close]]/DAX__2019_2020__33[[#This Row],[Close]])</f>
        <v>33.904224106770464</v>
      </c>
      <c r="E12440" s="50" t="s">
        <v>2018</v>
      </c>
      <c r="F12440" s="50" t="s">
        <v>16869</v>
      </c>
      <c r="G12440" s="50" t="s">
        <v>27549</v>
      </c>
      <c r="H12440" s="50" t="s">
        <v>27550</v>
      </c>
      <c r="I12440" s="50">
        <f>(DAX__2019_2020__33[[#This Row],[Adj Close]]-DAX__2019_2020__33[[#This Row],[Adj Open]])/DAX__2019_2020__33[[#This Row],[Adj Open]]</f>
        <v>2.7571428571428705E-2</v>
      </c>
      <c r="J12440" s="50">
        <f>DAX__2019_2020__33[[#This Row],[Adj Close]]-DAX__2019_2020__33[[#This Row],[Adj Open]]</f>
        <v>0.93478789322953304</v>
      </c>
      <c r="K12440" s="50">
        <v>824295</v>
      </c>
    </row>
    <row r="12441" spans="1:11" x14ac:dyDescent="0.3">
      <c r="A12441" s="51" t="str">
        <f t="shared" si="200"/>
        <v>SHL.DE</v>
      </c>
      <c r="B12441" s="52" t="s">
        <v>402</v>
      </c>
      <c r="C12441" s="50" t="s">
        <v>2003</v>
      </c>
      <c r="D12441" s="50">
        <f>DAX__2019_2020__33[[#This Row],[Open]]*(DAX__2019_2020__33[[#This Row],[Adj Close]]/DAX__2019_2020__33[[#This Row],[Close]])</f>
        <v>35.783486587022601</v>
      </c>
      <c r="E12441" s="50" t="s">
        <v>27551</v>
      </c>
      <c r="F12441" s="50" t="s">
        <v>27271</v>
      </c>
      <c r="G12441" s="50" t="s">
        <v>27138</v>
      </c>
      <c r="H12441" s="50" t="s">
        <v>27552</v>
      </c>
      <c r="I12441" s="50">
        <f>(DAX__2019_2020__33[[#This Row],[Adj Close]]-DAX__2019_2020__33[[#This Row],[Adj Open]])/DAX__2019_2020__33[[#This Row],[Adj Open]]</f>
        <v>-2.8965891417593256E-2</v>
      </c>
      <c r="J12441" s="50">
        <f>DAX__2019_2020__33[[#This Row],[Adj Close]]-DAX__2019_2020__33[[#This Row],[Adj Open]]</f>
        <v>-1.0365005870226014</v>
      </c>
      <c r="K12441" s="50">
        <v>770983</v>
      </c>
    </row>
    <row r="12442" spans="1:11" x14ac:dyDescent="0.3">
      <c r="A12442" s="51" t="str">
        <f t="shared" ref="A12442:A12505" si="201">"SHL.DE"</f>
        <v>SHL.DE</v>
      </c>
      <c r="B12442" s="52" t="s">
        <v>403</v>
      </c>
      <c r="C12442" s="50" t="s">
        <v>27553</v>
      </c>
      <c r="D12442" s="50">
        <f>DAX__2019_2020__33[[#This Row],[Open]]*(DAX__2019_2020__33[[#This Row],[Adj Close]]/DAX__2019_2020__33[[#This Row],[Close]])</f>
        <v>34.800265462349266</v>
      </c>
      <c r="E12442" s="50" t="s">
        <v>27554</v>
      </c>
      <c r="F12442" s="50" t="s">
        <v>26926</v>
      </c>
      <c r="G12442" s="50" t="s">
        <v>1989</v>
      </c>
      <c r="H12442" s="50" t="s">
        <v>27555</v>
      </c>
      <c r="I12442" s="50">
        <f>(DAX__2019_2020__33[[#This Row],[Adj Close]]-DAX__2019_2020__33[[#This Row],[Adj Open]])/DAX__2019_2020__33[[#This Row],[Adj Open]]</f>
        <v>3.2011691914034883E-3</v>
      </c>
      <c r="J12442" s="50">
        <f>DAX__2019_2020__33[[#This Row],[Adj Close]]-DAX__2019_2020__33[[#This Row],[Adj Open]]</f>
        <v>0.11140153765073535</v>
      </c>
      <c r="K12442" s="50">
        <v>601169</v>
      </c>
    </row>
    <row r="12443" spans="1:11" x14ac:dyDescent="0.3">
      <c r="A12443" s="51" t="str">
        <f t="shared" si="201"/>
        <v>SHL.DE</v>
      </c>
      <c r="B12443" s="52" t="s">
        <v>404</v>
      </c>
      <c r="C12443" s="50" t="s">
        <v>27194</v>
      </c>
      <c r="D12443" s="50">
        <f>DAX__2019_2020__33[[#This Row],[Open]]*(DAX__2019_2020__33[[#This Row],[Adj Close]]/DAX__2019_2020__33[[#This Row],[Close]])</f>
        <v>35.255548173382685</v>
      </c>
      <c r="E12443" s="50" t="s">
        <v>27556</v>
      </c>
      <c r="F12443" s="50" t="s">
        <v>1982</v>
      </c>
      <c r="G12443" s="50" t="s">
        <v>17340</v>
      </c>
      <c r="H12443" s="50" t="s">
        <v>27557</v>
      </c>
      <c r="I12443" s="50">
        <f>(DAX__2019_2020__33[[#This Row],[Adj Close]]-DAX__2019_2020__33[[#This Row],[Adj Open]])/DAX__2019_2020__33[[#This Row],[Adj Open]]</f>
        <v>2.3354856436321476E-3</v>
      </c>
      <c r="J12443" s="50">
        <f>DAX__2019_2020__33[[#This Row],[Adj Close]]-DAX__2019_2020__33[[#This Row],[Adj Open]]</f>
        <v>8.233882661731684E-2</v>
      </c>
      <c r="K12443" s="50">
        <v>670788</v>
      </c>
    </row>
    <row r="12444" spans="1:11" x14ac:dyDescent="0.3">
      <c r="A12444" s="51" t="str">
        <f t="shared" si="201"/>
        <v>SHL.DE</v>
      </c>
      <c r="B12444" s="52" t="s">
        <v>405</v>
      </c>
      <c r="C12444" s="50" t="s">
        <v>2065</v>
      </c>
      <c r="D12444" s="50">
        <f>DAX__2019_2020__33[[#This Row],[Open]]*(DAX__2019_2020__33[[#This Row],[Adj Close]]/DAX__2019_2020__33[[#This Row],[Close]])</f>
        <v>36.229086380232154</v>
      </c>
      <c r="E12444" s="50" t="s">
        <v>27074</v>
      </c>
      <c r="F12444" s="50" t="s">
        <v>20461</v>
      </c>
      <c r="G12444" s="50" t="s">
        <v>20502</v>
      </c>
      <c r="H12444" s="50" t="s">
        <v>27558</v>
      </c>
      <c r="I12444" s="50">
        <f>(DAX__2019_2020__33[[#This Row],[Adj Close]]-DAX__2019_2020__33[[#This Row],[Adj Open]])/DAX__2019_2020__33[[#This Row],[Adj Open]]</f>
        <v>1.6041977751765169E-3</v>
      </c>
      <c r="J12444" s="50">
        <f>DAX__2019_2020__33[[#This Row],[Adj Close]]-DAX__2019_2020__33[[#This Row],[Adj Open]]</f>
        <v>5.8118619767846269E-2</v>
      </c>
      <c r="K12444" s="50">
        <v>455434</v>
      </c>
    </row>
    <row r="12445" spans="1:11" x14ac:dyDescent="0.3">
      <c r="A12445" s="51" t="str">
        <f t="shared" si="201"/>
        <v>SHL.DE</v>
      </c>
      <c r="B12445" s="52" t="s">
        <v>406</v>
      </c>
      <c r="C12445" s="50" t="s">
        <v>17431</v>
      </c>
      <c r="D12445" s="50">
        <f>DAX__2019_2020__33[[#This Row],[Open]]*(DAX__2019_2020__33[[#This Row],[Adj Close]]/DAX__2019_2020__33[[#This Row],[Close]])</f>
        <v>36.519692796484037</v>
      </c>
      <c r="E12445" s="50" t="s">
        <v>17372</v>
      </c>
      <c r="F12445" s="50" t="s">
        <v>27559</v>
      </c>
      <c r="G12445" s="50" t="s">
        <v>2069</v>
      </c>
      <c r="H12445" s="50" t="s">
        <v>27560</v>
      </c>
      <c r="I12445" s="50">
        <f>(DAX__2019_2020__33[[#This Row],[Adj Close]]-DAX__2019_2020__33[[#This Row],[Adj Open]])/DAX__2019_2020__33[[#This Row],[Adj Open]]</f>
        <v>-1.7241431903410227E-2</v>
      </c>
      <c r="J12445" s="50">
        <f>DAX__2019_2020__33[[#This Row],[Adj Close]]-DAX__2019_2020__33[[#This Row],[Adj Open]]</f>
        <v>-0.62965179648404046</v>
      </c>
      <c r="K12445" s="50">
        <v>595010</v>
      </c>
    </row>
    <row r="12446" spans="1:11" x14ac:dyDescent="0.3">
      <c r="A12446" s="51" t="str">
        <f t="shared" si="201"/>
        <v>SHL.DE</v>
      </c>
      <c r="B12446" s="52" t="s">
        <v>407</v>
      </c>
      <c r="C12446" s="50" t="s">
        <v>1200</v>
      </c>
      <c r="D12446" s="50">
        <f>DAX__2019_2020__33[[#This Row],[Open]]*(DAX__2019_2020__33[[#This Row],[Adj Close]]/DAX__2019_2020__33[[#This Row],[Close]])</f>
        <v>36.132215106125706</v>
      </c>
      <c r="E12446" s="50" t="s">
        <v>17431</v>
      </c>
      <c r="F12446" s="50" t="s">
        <v>20270</v>
      </c>
      <c r="G12446" s="50" t="s">
        <v>27561</v>
      </c>
      <c r="H12446" s="50" t="s">
        <v>27562</v>
      </c>
      <c r="I12446" s="50">
        <f>(DAX__2019_2020__33[[#This Row],[Adj Close]]-DAX__2019_2020__33[[#This Row],[Adj Open]])/DAX__2019_2020__33[[#This Row],[Adj Open]]</f>
        <v>1.7427078215201596E-3</v>
      </c>
      <c r="J12446" s="50">
        <f>DAX__2019_2020__33[[#This Row],[Adj Close]]-DAX__2019_2020__33[[#This Row],[Adj Open]]</f>
        <v>6.2967893874294134E-2</v>
      </c>
      <c r="K12446" s="50">
        <v>498638</v>
      </c>
    </row>
    <row r="12447" spans="1:11" x14ac:dyDescent="0.3">
      <c r="A12447" s="51" t="str">
        <f t="shared" si="201"/>
        <v>SHL.DE</v>
      </c>
      <c r="B12447" s="52" t="s">
        <v>408</v>
      </c>
      <c r="C12447" s="50" t="s">
        <v>17431</v>
      </c>
      <c r="D12447" s="50">
        <f>DAX__2019_2020__33[[#This Row],[Open]]*(DAX__2019_2020__33[[#This Row],[Adj Close]]/DAX__2019_2020__33[[#This Row],[Close]])</f>
        <v>36.519694937723862</v>
      </c>
      <c r="E12447" s="50" t="s">
        <v>21524</v>
      </c>
      <c r="F12447" s="50" t="s">
        <v>17342</v>
      </c>
      <c r="G12447" s="50" t="s">
        <v>27563</v>
      </c>
      <c r="H12447" s="50" t="s">
        <v>27564</v>
      </c>
      <c r="I12447" s="50">
        <f>(DAX__2019_2020__33[[#This Row],[Adj Close]]-DAX__2019_2020__33[[#This Row],[Adj Open]])/DAX__2019_2020__33[[#This Row],[Adj Open]]</f>
        <v>-1.5517214442514323E-2</v>
      </c>
      <c r="J12447" s="50">
        <f>DAX__2019_2020__33[[#This Row],[Adj Close]]-DAX__2019_2020__33[[#This Row],[Adj Open]]</f>
        <v>-0.56668393772386594</v>
      </c>
      <c r="K12447" s="50">
        <v>539649</v>
      </c>
    </row>
    <row r="12448" spans="1:11" x14ac:dyDescent="0.3">
      <c r="A12448" s="51" t="str">
        <f t="shared" si="201"/>
        <v>SHL.DE</v>
      </c>
      <c r="B12448" s="52" t="s">
        <v>409</v>
      </c>
      <c r="C12448" s="50" t="s">
        <v>20276</v>
      </c>
      <c r="D12448" s="50">
        <f>DAX__2019_2020__33[[#This Row],[Open]]*(DAX__2019_2020__33[[#This Row],[Adj Close]]/DAX__2019_2020__33[[#This Row],[Close]])</f>
        <v>36.393762433564603</v>
      </c>
      <c r="E12448" s="50" t="s">
        <v>1566</v>
      </c>
      <c r="F12448" s="50" t="s">
        <v>1990</v>
      </c>
      <c r="G12448" s="50" t="s">
        <v>27565</v>
      </c>
      <c r="H12448" s="50" t="s">
        <v>27566</v>
      </c>
      <c r="I12448" s="50">
        <f>(DAX__2019_2020__33[[#This Row],[Adj Close]]-DAX__2019_2020__33[[#This Row],[Adj Open]])/DAX__2019_2020__33[[#This Row],[Adj Open]]</f>
        <v>1.6635613521426656E-2</v>
      </c>
      <c r="J12448" s="50">
        <f>DAX__2019_2020__33[[#This Row],[Adj Close]]-DAX__2019_2020__33[[#This Row],[Adj Open]]</f>
        <v>0.60543256643539678</v>
      </c>
      <c r="K12448" s="50">
        <v>644439</v>
      </c>
    </row>
    <row r="12449" spans="1:11" x14ac:dyDescent="0.3">
      <c r="A12449" s="51" t="str">
        <f t="shared" si="201"/>
        <v>SHL.DE</v>
      </c>
      <c r="B12449" s="52" t="s">
        <v>410</v>
      </c>
      <c r="C12449" s="50" t="s">
        <v>17364</v>
      </c>
      <c r="D12449" s="50">
        <f>DAX__2019_2020__33[[#This Row],[Open]]*(DAX__2019_2020__33[[#This Row],[Adj Close]]/DAX__2019_2020__33[[#This Row],[Close]])</f>
        <v>36.71343353193236</v>
      </c>
      <c r="E12449" s="50" t="s">
        <v>17407</v>
      </c>
      <c r="F12449" s="50" t="s">
        <v>8189</v>
      </c>
      <c r="G12449" s="50" t="s">
        <v>27567</v>
      </c>
      <c r="H12449" s="50" t="s">
        <v>27568</v>
      </c>
      <c r="I12449" s="50">
        <f>(DAX__2019_2020__33[[#This Row],[Adj Close]]-DAX__2019_2020__33[[#This Row],[Adj Open]])/DAX__2019_2020__33[[#This Row],[Adj Open]]</f>
        <v>-3.034353401881205E-3</v>
      </c>
      <c r="J12449" s="50">
        <f>DAX__2019_2020__33[[#This Row],[Adj Close]]-DAX__2019_2020__33[[#This Row],[Adj Open]]</f>
        <v>-0.11140153193235847</v>
      </c>
      <c r="K12449" s="50">
        <v>522622</v>
      </c>
    </row>
    <row r="12450" spans="1:11" x14ac:dyDescent="0.3">
      <c r="A12450" s="51" t="str">
        <f t="shared" si="201"/>
        <v>SHL.DE</v>
      </c>
      <c r="B12450" s="52" t="s">
        <v>411</v>
      </c>
      <c r="C12450" s="50" t="s">
        <v>27567</v>
      </c>
      <c r="D12450" s="50">
        <f>DAX__2019_2020__33[[#This Row],[Open]]*(DAX__2019_2020__33[[#This Row],[Adj Close]]/DAX__2019_2020__33[[#This Row],[Close]])</f>
        <v>36.602032908842169</v>
      </c>
      <c r="E12450" s="50" t="s">
        <v>27058</v>
      </c>
      <c r="F12450" s="50" t="s">
        <v>27313</v>
      </c>
      <c r="G12450" s="50" t="s">
        <v>27058</v>
      </c>
      <c r="H12450" s="50" t="s">
        <v>27569</v>
      </c>
      <c r="I12450" s="50">
        <f>(DAX__2019_2020__33[[#This Row],[Adj Close]]-DAX__2019_2020__33[[#This Row],[Adj Open]])/DAX__2019_2020__33[[#This Row],[Adj Open]]</f>
        <v>1.2968161969035543E-2</v>
      </c>
      <c r="J12450" s="50">
        <f>DAX__2019_2020__33[[#This Row],[Adj Close]]-DAX__2019_2020__33[[#This Row],[Adj Open]]</f>
        <v>0.47466109115783439</v>
      </c>
      <c r="K12450" s="50">
        <v>509920</v>
      </c>
    </row>
    <row r="12451" spans="1:11" x14ac:dyDescent="0.3">
      <c r="A12451" s="51" t="str">
        <f t="shared" si="201"/>
        <v>SHL.DE</v>
      </c>
      <c r="B12451" s="52" t="s">
        <v>412</v>
      </c>
      <c r="C12451" s="50" t="s">
        <v>27570</v>
      </c>
      <c r="D12451" s="50">
        <f>DAX__2019_2020__33[[#This Row],[Open]]*(DAX__2019_2020__33[[#This Row],[Adj Close]]/DAX__2019_2020__33[[#This Row],[Close]])</f>
        <v>37.192933715582612</v>
      </c>
      <c r="E12451" s="50" t="s">
        <v>9810</v>
      </c>
      <c r="F12451" s="50" t="s">
        <v>27571</v>
      </c>
      <c r="G12451" s="50" t="s">
        <v>27572</v>
      </c>
      <c r="H12451" s="50" t="s">
        <v>27573</v>
      </c>
      <c r="I12451" s="50">
        <f>(DAX__2019_2020__33[[#This Row],[Adj Close]]-DAX__2019_2020__33[[#This Row],[Adj Open]])/DAX__2019_2020__33[[#This Row],[Adj Open]]</f>
        <v>4.8704232321916847E-2</v>
      </c>
      <c r="J12451" s="50">
        <f>DAX__2019_2020__33[[#This Row],[Adj Close]]-DAX__2019_2020__33[[#This Row],[Adj Open]]</f>
        <v>1.8114532844173894</v>
      </c>
      <c r="K12451" s="50">
        <v>916738</v>
      </c>
    </row>
    <row r="12452" spans="1:11" x14ac:dyDescent="0.3">
      <c r="A12452" s="51" t="str">
        <f t="shared" si="201"/>
        <v>SHL.DE</v>
      </c>
      <c r="B12452" s="52" t="s">
        <v>413</v>
      </c>
      <c r="C12452" s="50" t="s">
        <v>27574</v>
      </c>
      <c r="D12452" s="50">
        <f>DAX__2019_2020__33[[#This Row],[Open]]*(DAX__2019_2020__33[[#This Row],[Adj Close]]/DAX__2019_2020__33[[#This Row],[Close]])</f>
        <v>39.023762603516531</v>
      </c>
      <c r="E12452" s="50" t="s">
        <v>27574</v>
      </c>
      <c r="F12452" s="50" t="s">
        <v>27575</v>
      </c>
      <c r="G12452" s="50" t="s">
        <v>27576</v>
      </c>
      <c r="H12452" s="50" t="s">
        <v>27577</v>
      </c>
      <c r="I12452" s="50">
        <f>(DAX__2019_2020__33[[#This Row],[Adj Close]]-DAX__2019_2020__33[[#This Row],[Adj Open]])/DAX__2019_2020__33[[#This Row],[Adj Open]]</f>
        <v>-1.7127938438624653E-2</v>
      </c>
      <c r="J12452" s="50">
        <f>DAX__2019_2020__33[[#This Row],[Adj Close]]-DAX__2019_2020__33[[#This Row],[Adj Open]]</f>
        <v>-0.66839660351653407</v>
      </c>
      <c r="K12452" s="50">
        <v>794984</v>
      </c>
    </row>
    <row r="12453" spans="1:11" x14ac:dyDescent="0.3">
      <c r="A12453" s="51" t="str">
        <f t="shared" si="201"/>
        <v>SHL.DE</v>
      </c>
      <c r="B12453" s="52" t="s">
        <v>414</v>
      </c>
      <c r="C12453" s="50" t="s">
        <v>2091</v>
      </c>
      <c r="D12453" s="50">
        <f>DAX__2019_2020__33[[#This Row],[Open]]*(DAX__2019_2020__33[[#This Row],[Adj Close]]/DAX__2019_2020__33[[#This Row],[Close]])</f>
        <v>38.84454900205786</v>
      </c>
      <c r="E12453" s="50" t="s">
        <v>27578</v>
      </c>
      <c r="F12453" s="50" t="s">
        <v>9811</v>
      </c>
      <c r="G12453" s="50" t="s">
        <v>27578</v>
      </c>
      <c r="H12453" s="50" t="s">
        <v>27579</v>
      </c>
      <c r="I12453" s="50">
        <f>(DAX__2019_2020__33[[#This Row],[Adj Close]]-DAX__2019_2020__33[[#This Row],[Adj Open]])/DAX__2019_2020__33[[#This Row],[Adj Open]]</f>
        <v>2.331675926766864E-2</v>
      </c>
      <c r="J12453" s="50">
        <f>DAX__2019_2020__33[[#This Row],[Adj Close]]-DAX__2019_2020__33[[#This Row],[Adj Open]]</f>
        <v>0.90572899794214123</v>
      </c>
      <c r="K12453" s="50">
        <v>806286</v>
      </c>
    </row>
    <row r="12454" spans="1:11" x14ac:dyDescent="0.3">
      <c r="A12454" s="51" t="str">
        <f t="shared" si="201"/>
        <v>SHL.DE</v>
      </c>
      <c r="B12454" s="52" t="s">
        <v>415</v>
      </c>
      <c r="C12454" s="50" t="s">
        <v>1050</v>
      </c>
      <c r="D12454" s="50">
        <f>DAX__2019_2020__33[[#This Row],[Open]]*(DAX__2019_2020__33[[#This Row],[Adj Close]]/DAX__2019_2020__33[[#This Row],[Close]])</f>
        <v>39.76481088113475</v>
      </c>
      <c r="E12454" s="50" t="s">
        <v>1102</v>
      </c>
      <c r="F12454" s="50" t="s">
        <v>1185</v>
      </c>
      <c r="G12454" s="50" t="s">
        <v>27469</v>
      </c>
      <c r="H12454" s="50" t="s">
        <v>27580</v>
      </c>
      <c r="I12454" s="50">
        <f>(DAX__2019_2020__33[[#This Row],[Adj Close]]-DAX__2019_2020__33[[#This Row],[Adj Open]])/DAX__2019_2020__33[[#This Row],[Adj Open]]</f>
        <v>2.4361267341323541E-3</v>
      </c>
      <c r="J12454" s="50">
        <f>DAX__2019_2020__33[[#This Row],[Adj Close]]-DAX__2019_2020__33[[#This Row],[Adj Open]]</f>
        <v>9.687211886524949E-2</v>
      </c>
      <c r="K12454" s="50">
        <v>762982</v>
      </c>
    </row>
    <row r="12455" spans="1:11" x14ac:dyDescent="0.3">
      <c r="A12455" s="51" t="str">
        <f t="shared" si="201"/>
        <v>SHL.DE</v>
      </c>
      <c r="B12455" s="52" t="s">
        <v>416</v>
      </c>
      <c r="C12455" s="50" t="s">
        <v>27581</v>
      </c>
      <c r="D12455" s="50">
        <f>DAX__2019_2020__33[[#This Row],[Open]]*(DAX__2019_2020__33[[#This Row],[Adj Close]]/DAX__2019_2020__33[[#This Row],[Close]])</f>
        <v>39.789029041767357</v>
      </c>
      <c r="E12455" s="50" t="s">
        <v>9806</v>
      </c>
      <c r="F12455" s="50" t="s">
        <v>17486</v>
      </c>
      <c r="G12455" s="50" t="s">
        <v>27582</v>
      </c>
      <c r="H12455" s="50" t="s">
        <v>27583</v>
      </c>
      <c r="I12455" s="50">
        <f>(DAX__2019_2020__33[[#This Row],[Adj Close]]-DAX__2019_2020__33[[#This Row],[Adj Open]])/DAX__2019_2020__33[[#This Row],[Adj Open]]</f>
        <v>-5.8430187256720088E-3</v>
      </c>
      <c r="J12455" s="50">
        <f>DAX__2019_2020__33[[#This Row],[Adj Close]]-DAX__2019_2020__33[[#This Row],[Adj Open]]</f>
        <v>-0.23248804176735405</v>
      </c>
      <c r="K12455" s="50">
        <v>644021</v>
      </c>
    </row>
    <row r="12456" spans="1:11" x14ac:dyDescent="0.3">
      <c r="A12456" s="51" t="str">
        <f t="shared" si="201"/>
        <v>SHL.DE</v>
      </c>
      <c r="B12456" s="52" t="s">
        <v>417</v>
      </c>
      <c r="C12456" s="50" t="s">
        <v>8227</v>
      </c>
      <c r="D12456" s="50">
        <f>DAX__2019_2020__33[[#This Row],[Open]]*(DAX__2019_2020__33[[#This Row],[Adj Close]]/DAX__2019_2020__33[[#This Row],[Close]])</f>
        <v>39.706689700401846</v>
      </c>
      <c r="E12456" s="50" t="s">
        <v>27584</v>
      </c>
      <c r="F12456" s="50" t="s">
        <v>17531</v>
      </c>
      <c r="G12456" s="50" t="s">
        <v>1516</v>
      </c>
      <c r="H12456" s="50" t="s">
        <v>27585</v>
      </c>
      <c r="I12456" s="50">
        <f>(DAX__2019_2020__33[[#This Row],[Adj Close]]-DAX__2019_2020__33[[#This Row],[Adj Open]])/DAX__2019_2020__33[[#This Row],[Adj Open]]</f>
        <v>-1.9273016868845104E-2</v>
      </c>
      <c r="J12456" s="50">
        <f>DAX__2019_2020__33[[#This Row],[Adj Close]]-DAX__2019_2020__33[[#This Row],[Adj Open]]</f>
        <v>-0.76526770040184289</v>
      </c>
      <c r="K12456" s="50">
        <v>721381</v>
      </c>
    </row>
    <row r="12457" spans="1:11" x14ac:dyDescent="0.3">
      <c r="A12457" s="51" t="str">
        <f t="shared" si="201"/>
        <v>SHL.DE</v>
      </c>
      <c r="B12457" s="52" t="s">
        <v>418</v>
      </c>
      <c r="C12457" s="50" t="s">
        <v>1480</v>
      </c>
      <c r="D12457" s="50">
        <f>DAX__2019_2020__33[[#This Row],[Open]]*(DAX__2019_2020__33[[#This Row],[Adj Close]]/DAX__2019_2020__33[[#This Row],[Close]])</f>
        <v>38.641129089894719</v>
      </c>
      <c r="E12457" s="50" t="s">
        <v>1480</v>
      </c>
      <c r="F12457" s="50" t="s">
        <v>20402</v>
      </c>
      <c r="G12457" s="50" t="s">
        <v>20298</v>
      </c>
      <c r="H12457" s="50" t="s">
        <v>27586</v>
      </c>
      <c r="I12457" s="50">
        <f>(DAX__2019_2020__33[[#This Row],[Adj Close]]-DAX__2019_2020__33[[#This Row],[Adj Open]])/DAX__2019_2020__33[[#This Row],[Adj Open]]</f>
        <v>-3.0082477565366523E-3</v>
      </c>
      <c r="J12457" s="50">
        <f>DAX__2019_2020__33[[#This Row],[Adj Close]]-DAX__2019_2020__33[[#This Row],[Adj Open]]</f>
        <v>-0.11624208989471896</v>
      </c>
      <c r="K12457" s="50">
        <v>573808</v>
      </c>
    </row>
    <row r="12458" spans="1:11" x14ac:dyDescent="0.3">
      <c r="A12458" s="51" t="str">
        <f t="shared" si="201"/>
        <v>SHL.DE</v>
      </c>
      <c r="B12458" s="52" t="s">
        <v>419</v>
      </c>
      <c r="C12458" s="50" t="s">
        <v>1448</v>
      </c>
      <c r="D12458" s="50">
        <f>DAX__2019_2020__33[[#This Row],[Open]]*(DAX__2019_2020__33[[#This Row],[Adj Close]]/DAX__2019_2020__33[[#This Row],[Close]])</f>
        <v>40.675384229111494</v>
      </c>
      <c r="E12458" s="50" t="s">
        <v>8223</v>
      </c>
      <c r="F12458" s="50" t="s">
        <v>27587</v>
      </c>
      <c r="G12458" s="50" t="s">
        <v>1147</v>
      </c>
      <c r="H12458" s="50" t="s">
        <v>27588</v>
      </c>
      <c r="I12458" s="50">
        <f>(DAX__2019_2020__33[[#This Row],[Adj Close]]-DAX__2019_2020__33[[#This Row],[Adj Open]])/DAX__2019_2020__33[[#This Row],[Adj Open]]</f>
        <v>9.7642291133971087E-3</v>
      </c>
      <c r="J12458" s="50">
        <f>DAX__2019_2020__33[[#This Row],[Adj Close]]-DAX__2019_2020__33[[#This Row],[Adj Open]]</f>
        <v>0.39716377088850408</v>
      </c>
      <c r="K12458" s="50">
        <v>1093408</v>
      </c>
    </row>
    <row r="12459" spans="1:11" x14ac:dyDescent="0.3">
      <c r="A12459" s="51" t="str">
        <f t="shared" si="201"/>
        <v>SHL.DE</v>
      </c>
      <c r="B12459" s="52" t="s">
        <v>420</v>
      </c>
      <c r="C12459" s="50" t="s">
        <v>27589</v>
      </c>
      <c r="D12459" s="50">
        <f>DAX__2019_2020__33[[#This Row],[Open]]*(DAX__2019_2020__33[[#This Row],[Adj Close]]/DAX__2019_2020__33[[#This Row],[Close]])</f>
        <v>41.048327146167274</v>
      </c>
      <c r="E12459" s="50" t="s">
        <v>19538</v>
      </c>
      <c r="F12459" s="50" t="s">
        <v>8233</v>
      </c>
      <c r="G12459" s="50" t="s">
        <v>19979</v>
      </c>
      <c r="H12459" s="50" t="s">
        <v>27590</v>
      </c>
      <c r="I12459" s="50">
        <f>(DAX__2019_2020__33[[#This Row],[Adj Close]]-DAX__2019_2020__33[[#This Row],[Adj Open]])/DAX__2019_2020__33[[#This Row],[Adj Open]]</f>
        <v>-2.053094985250736E-2</v>
      </c>
      <c r="J12459" s="50">
        <f>DAX__2019_2020__33[[#This Row],[Adj Close]]-DAX__2019_2020__33[[#This Row],[Adj Open]]</f>
        <v>-0.84276114616727682</v>
      </c>
      <c r="K12459" s="50">
        <v>848595</v>
      </c>
    </row>
    <row r="12460" spans="1:11" x14ac:dyDescent="0.3">
      <c r="A12460" s="51" t="str">
        <f t="shared" si="201"/>
        <v>SHL.DE</v>
      </c>
      <c r="B12460" s="52" t="s">
        <v>421</v>
      </c>
      <c r="C12460" s="50" t="s">
        <v>1044</v>
      </c>
      <c r="D12460" s="50">
        <f>DAX__2019_2020__33[[#This Row],[Open]]*(DAX__2019_2020__33[[#This Row],[Adj Close]]/DAX__2019_2020__33[[#This Row],[Close]])</f>
        <v>40.229781682845243</v>
      </c>
      <c r="E12460" s="50" t="s">
        <v>1454</v>
      </c>
      <c r="F12460" s="50" t="s">
        <v>9803</v>
      </c>
      <c r="G12460" s="50" t="s">
        <v>27476</v>
      </c>
      <c r="H12460" s="50" t="s">
        <v>27591</v>
      </c>
      <c r="I12460" s="50">
        <f>(DAX__2019_2020__33[[#This Row],[Adj Close]]-DAX__2019_2020__33[[#This Row],[Adj Open]])/DAX__2019_2020__33[[#This Row],[Adj Open]]</f>
        <v>-1.324341471811746E-2</v>
      </c>
      <c r="J12460" s="50">
        <f>DAX__2019_2020__33[[#This Row],[Adj Close]]-DAX__2019_2020__33[[#This Row],[Adj Open]]</f>
        <v>-0.53277968284524491</v>
      </c>
      <c r="K12460" s="50">
        <v>739443</v>
      </c>
    </row>
    <row r="12461" spans="1:11" x14ac:dyDescent="0.3">
      <c r="A12461" s="51" t="str">
        <f t="shared" si="201"/>
        <v>SHL.DE</v>
      </c>
      <c r="B12461" s="52" t="s">
        <v>422</v>
      </c>
      <c r="C12461" s="50" t="s">
        <v>1109</v>
      </c>
      <c r="D12461" s="50">
        <f>DAX__2019_2020__33[[#This Row],[Open]]*(DAX__2019_2020__33[[#This Row],[Adj Close]]/DAX__2019_2020__33[[#This Row],[Close]])</f>
        <v>39.813239987199708</v>
      </c>
      <c r="E12461" s="50" t="s">
        <v>1444</v>
      </c>
      <c r="F12461" s="50" t="s">
        <v>17537</v>
      </c>
      <c r="G12461" s="50" t="s">
        <v>20884</v>
      </c>
      <c r="H12461" s="50" t="s">
        <v>27592</v>
      </c>
      <c r="I12461" s="50">
        <f>(DAX__2019_2020__33[[#This Row],[Adj Close]]-DAX__2019_2020__33[[#This Row],[Adj Open]])/DAX__2019_2020__33[[#This Row],[Adj Open]]</f>
        <v>-6.325985709293709E-3</v>
      </c>
      <c r="J12461" s="50">
        <f>DAX__2019_2020__33[[#This Row],[Adj Close]]-DAX__2019_2020__33[[#This Row],[Adj Open]]</f>
        <v>-0.2518579871997062</v>
      </c>
      <c r="K12461" s="50">
        <v>831866</v>
      </c>
    </row>
    <row r="12462" spans="1:11" x14ac:dyDescent="0.3">
      <c r="A12462" s="51" t="str">
        <f t="shared" si="201"/>
        <v>SHL.DE</v>
      </c>
      <c r="B12462" s="52" t="s">
        <v>423</v>
      </c>
      <c r="C12462" s="50" t="s">
        <v>17481</v>
      </c>
      <c r="D12462" s="50">
        <f>DAX__2019_2020__33[[#This Row],[Open]]*(DAX__2019_2020__33[[#This Row],[Adj Close]]/DAX__2019_2020__33[[#This Row],[Close]])</f>
        <v>39.735749752857821</v>
      </c>
      <c r="E12462" s="50" t="s">
        <v>2145</v>
      </c>
      <c r="F12462" s="50" t="s">
        <v>17481</v>
      </c>
      <c r="G12462" s="50" t="s">
        <v>27593</v>
      </c>
      <c r="H12462" s="50" t="s">
        <v>27594</v>
      </c>
      <c r="I12462" s="50">
        <f>(DAX__2019_2020__33[[#This Row],[Adj Close]]-DAX__2019_2020__33[[#This Row],[Adj Open]])/DAX__2019_2020__33[[#This Row],[Adj Open]]</f>
        <v>1.9380765480253546E-2</v>
      </c>
      <c r="J12462" s="50">
        <f>DAX__2019_2020__33[[#This Row],[Adj Close]]-DAX__2019_2020__33[[#This Row],[Adj Open]]</f>
        <v>0.77010924714218021</v>
      </c>
      <c r="K12462" s="50">
        <v>507941</v>
      </c>
    </row>
    <row r="12463" spans="1:11" x14ac:dyDescent="0.3">
      <c r="A12463" s="51" t="str">
        <f t="shared" si="201"/>
        <v>SHL.DE</v>
      </c>
      <c r="B12463" s="52" t="s">
        <v>424</v>
      </c>
      <c r="C12463" s="50" t="s">
        <v>27595</v>
      </c>
      <c r="D12463" s="50">
        <f>DAX__2019_2020__33[[#This Row],[Open]]*(DAX__2019_2020__33[[#This Row],[Adj Close]]/DAX__2019_2020__33[[#This Row],[Close]])</f>
        <v>40.525231584790312</v>
      </c>
      <c r="E12463" s="50" t="s">
        <v>1319</v>
      </c>
      <c r="F12463" s="50" t="s">
        <v>8225</v>
      </c>
      <c r="G12463" s="50" t="s">
        <v>1326</v>
      </c>
      <c r="H12463" s="50" t="s">
        <v>27596</v>
      </c>
      <c r="I12463" s="50">
        <f>(DAX__2019_2020__33[[#This Row],[Adj Close]]-DAX__2019_2020__33[[#This Row],[Adj Open]])/DAX__2019_2020__33[[#This Row],[Adj Open]]</f>
        <v>2.1154583988397029E-2</v>
      </c>
      <c r="J12463" s="50">
        <f>DAX__2019_2020__33[[#This Row],[Adj Close]]-DAX__2019_2020__33[[#This Row],[Adj Open]]</f>
        <v>0.85729441520968663</v>
      </c>
      <c r="K12463" s="50">
        <v>740977</v>
      </c>
    </row>
    <row r="12464" spans="1:11" x14ac:dyDescent="0.3">
      <c r="A12464" s="51" t="str">
        <f t="shared" si="201"/>
        <v>SHL.DE</v>
      </c>
      <c r="B12464" s="52" t="s">
        <v>425</v>
      </c>
      <c r="C12464" s="50" t="s">
        <v>1445</v>
      </c>
      <c r="D12464" s="50">
        <f>DAX__2019_2020__33[[#This Row],[Open]]*(DAX__2019_2020__33[[#This Row],[Adj Close]]/DAX__2019_2020__33[[#This Row],[Close]])</f>
        <v>40.52039136335447</v>
      </c>
      <c r="E12464" s="50" t="s">
        <v>2196</v>
      </c>
      <c r="F12464" s="50" t="s">
        <v>27597</v>
      </c>
      <c r="G12464" s="50" t="s">
        <v>1150</v>
      </c>
      <c r="H12464" s="50" t="s">
        <v>27598</v>
      </c>
      <c r="I12464" s="50">
        <f>(DAX__2019_2020__33[[#This Row],[Adj Close]]-DAX__2019_2020__33[[#This Row],[Adj Open]])/DAX__2019_2020__33[[#This Row],[Adj Open]]</f>
        <v>7.4108770064128231E-3</v>
      </c>
      <c r="J12464" s="50">
        <f>DAX__2019_2020__33[[#This Row],[Adj Close]]-DAX__2019_2020__33[[#This Row],[Adj Open]]</f>
        <v>0.30029163664553238</v>
      </c>
      <c r="K12464" s="50">
        <v>527842</v>
      </c>
    </row>
    <row r="12465" spans="1:11" x14ac:dyDescent="0.3">
      <c r="A12465" s="51" t="str">
        <f t="shared" si="201"/>
        <v>SHL.DE</v>
      </c>
      <c r="B12465" s="52" t="s">
        <v>426</v>
      </c>
      <c r="C12465" s="50" t="s">
        <v>9800</v>
      </c>
      <c r="D12465" s="50">
        <f>DAX__2019_2020__33[[#This Row],[Open]]*(DAX__2019_2020__33[[#This Row],[Adj Close]]/DAX__2019_2020__33[[#This Row],[Close]])</f>
        <v>40.597885759518064</v>
      </c>
      <c r="E12465" s="50" t="s">
        <v>1131</v>
      </c>
      <c r="F12465" s="50" t="s">
        <v>8232</v>
      </c>
      <c r="G12465" s="50" t="s">
        <v>19971</v>
      </c>
      <c r="H12465" s="50" t="s">
        <v>27599</v>
      </c>
      <c r="I12465" s="50">
        <f>(DAX__2019_2020__33[[#This Row],[Adj Close]]-DAX__2019_2020__33[[#This Row],[Adj Open]])/DAX__2019_2020__33[[#This Row],[Adj Open]]</f>
        <v>-9.7828680505844152E-3</v>
      </c>
      <c r="J12465" s="50">
        <f>DAX__2019_2020__33[[#This Row],[Adj Close]]-DAX__2019_2020__33[[#This Row],[Adj Open]]</f>
        <v>-0.39716375951806526</v>
      </c>
      <c r="K12465" s="50">
        <v>533491</v>
      </c>
    </row>
    <row r="12466" spans="1:11" x14ac:dyDescent="0.3">
      <c r="A12466" s="51" t="str">
        <f t="shared" si="201"/>
        <v>SHL.DE</v>
      </c>
      <c r="B12466" s="52" t="s">
        <v>427</v>
      </c>
      <c r="C12466" s="50" t="s">
        <v>20341</v>
      </c>
      <c r="D12466" s="50">
        <f>DAX__2019_2020__33[[#This Row],[Open]]*(DAX__2019_2020__33[[#This Row],[Adj Close]]/DAX__2019_2020__33[[#This Row],[Close]])</f>
        <v>40.375087999999998</v>
      </c>
      <c r="E12466" s="50" t="s">
        <v>27600</v>
      </c>
      <c r="F12466" s="50" t="s">
        <v>17467</v>
      </c>
      <c r="G12466" s="50" t="s">
        <v>20341</v>
      </c>
      <c r="H12466" s="50" t="s">
        <v>27601</v>
      </c>
      <c r="I12466" s="50">
        <f>(DAX__2019_2020__33[[#This Row],[Adj Close]]-DAX__2019_2020__33[[#This Row],[Adj Open]])/DAX__2019_2020__33[[#This Row],[Adj Open]]</f>
        <v>0</v>
      </c>
      <c r="J12466" s="50">
        <f>DAX__2019_2020__33[[#This Row],[Adj Close]]-DAX__2019_2020__33[[#This Row],[Adj Open]]</f>
        <v>0</v>
      </c>
      <c r="K12466" s="50">
        <v>429662</v>
      </c>
    </row>
    <row r="12467" spans="1:11" x14ac:dyDescent="0.3">
      <c r="A12467" s="51" t="str">
        <f t="shared" si="201"/>
        <v>SHL.DE</v>
      </c>
      <c r="B12467" s="52" t="s">
        <v>428</v>
      </c>
      <c r="C12467" s="50" t="s">
        <v>1106</v>
      </c>
      <c r="D12467" s="50">
        <f>DAX__2019_2020__33[[#This Row],[Open]]*(DAX__2019_2020__33[[#This Row],[Adj Close]]/DAX__2019_2020__33[[#This Row],[Close]])</f>
        <v>40.869120431610263</v>
      </c>
      <c r="E12467" s="50" t="s">
        <v>973</v>
      </c>
      <c r="F12467" s="50" t="s">
        <v>19866</v>
      </c>
      <c r="G12467" s="50" t="s">
        <v>938</v>
      </c>
      <c r="H12467" s="50" t="s">
        <v>27602</v>
      </c>
      <c r="I12467" s="50">
        <f>(DAX__2019_2020__33[[#This Row],[Adj Close]]-DAX__2019_2020__33[[#This Row],[Adj Open]])/DAX__2019_2020__33[[#This Row],[Adj Open]]</f>
        <v>2.8442759621776798E-2</v>
      </c>
      <c r="J12467" s="50">
        <f>DAX__2019_2020__33[[#This Row],[Adj Close]]-DAX__2019_2020__33[[#This Row],[Adj Open]]</f>
        <v>1.1624305683897376</v>
      </c>
      <c r="K12467" s="50">
        <v>667483</v>
      </c>
    </row>
    <row r="12468" spans="1:11" x14ac:dyDescent="0.3">
      <c r="A12468" s="51" t="str">
        <f t="shared" si="201"/>
        <v>SHL.DE</v>
      </c>
      <c r="B12468" s="52" t="s">
        <v>429</v>
      </c>
      <c r="C12468" s="50" t="s">
        <v>2139</v>
      </c>
      <c r="D12468" s="50">
        <f>DAX__2019_2020__33[[#This Row],[Open]]*(DAX__2019_2020__33[[#This Row],[Adj Close]]/DAX__2019_2020__33[[#This Row],[Close]])</f>
        <v>42.196230123877214</v>
      </c>
      <c r="E12468" s="50" t="s">
        <v>8334</v>
      </c>
      <c r="F12468" s="50" t="s">
        <v>19536</v>
      </c>
      <c r="G12468" s="50" t="s">
        <v>629</v>
      </c>
      <c r="H12468" s="50" t="s">
        <v>27603</v>
      </c>
      <c r="I12468" s="50">
        <f>(DAX__2019_2020__33[[#This Row],[Adj Close]]-DAX__2019_2020__33[[#This Row],[Adj Open]])/DAX__2019_2020__33[[#This Row],[Adj Open]]</f>
        <v>1.8135835212675894E-2</v>
      </c>
      <c r="J12468" s="50">
        <f>DAX__2019_2020__33[[#This Row],[Adj Close]]-DAX__2019_2020__33[[#This Row],[Adj Open]]</f>
        <v>0.76526387612278768</v>
      </c>
      <c r="K12468" s="50">
        <v>909377</v>
      </c>
    </row>
    <row r="12469" spans="1:11" x14ac:dyDescent="0.3">
      <c r="A12469" s="51" t="str">
        <f t="shared" si="201"/>
        <v>SHL.DE</v>
      </c>
      <c r="B12469" s="52" t="s">
        <v>430</v>
      </c>
      <c r="C12469" s="50" t="s">
        <v>11602</v>
      </c>
      <c r="D12469" s="50">
        <f>DAX__2019_2020__33[[#This Row],[Open]]*(DAX__2019_2020__33[[#This Row],[Adj Close]]/DAX__2019_2020__33[[#This Row],[Close]])</f>
        <v>43.106799069355041</v>
      </c>
      <c r="E12469" s="50" t="s">
        <v>8310</v>
      </c>
      <c r="F12469" s="50" t="s">
        <v>9781</v>
      </c>
      <c r="G12469" s="50" t="s">
        <v>27604</v>
      </c>
      <c r="H12469" s="50" t="s">
        <v>27605</v>
      </c>
      <c r="I12469" s="50">
        <f>(DAX__2019_2020__33[[#This Row],[Adj Close]]-DAX__2019_2020__33[[#This Row],[Adj Open]])/DAX__2019_2020__33[[#This Row],[Adj Open]]</f>
        <v>3.3146022471910161E-2</v>
      </c>
      <c r="J12469" s="50">
        <f>DAX__2019_2020__33[[#This Row],[Adj Close]]-DAX__2019_2020__33[[#This Row],[Adj Open]]</f>
        <v>1.4288189306449581</v>
      </c>
      <c r="K12469" s="50">
        <v>1040555</v>
      </c>
    </row>
    <row r="12470" spans="1:11" x14ac:dyDescent="0.3">
      <c r="A12470" s="51" t="str">
        <f t="shared" si="201"/>
        <v>SHL.DE</v>
      </c>
      <c r="B12470" s="52" t="s">
        <v>431</v>
      </c>
      <c r="C12470" s="50" t="s">
        <v>19813</v>
      </c>
      <c r="D12470" s="50">
        <f>DAX__2019_2020__33[[#This Row],[Open]]*(DAX__2019_2020__33[[#This Row],[Adj Close]]/DAX__2019_2020__33[[#This Row],[Close]])</f>
        <v>44.220795526930672</v>
      </c>
      <c r="E12470" s="50" t="s">
        <v>8301</v>
      </c>
      <c r="F12470" s="50" t="s">
        <v>19747</v>
      </c>
      <c r="G12470" s="50" t="s">
        <v>27606</v>
      </c>
      <c r="H12470" s="50" t="s">
        <v>27607</v>
      </c>
      <c r="I12470" s="50">
        <f>(DAX__2019_2020__33[[#This Row],[Adj Close]]-DAX__2019_2020__33[[#This Row],[Adj Open]])/DAX__2019_2020__33[[#This Row],[Adj Open]]</f>
        <v>-2.5192112806479579E-3</v>
      </c>
      <c r="J12470" s="50">
        <f>DAX__2019_2020__33[[#This Row],[Adj Close]]-DAX__2019_2020__33[[#This Row],[Adj Open]]</f>
        <v>-0.11140152693067051</v>
      </c>
      <c r="K12470" s="50">
        <v>428078</v>
      </c>
    </row>
    <row r="12471" spans="1:11" x14ac:dyDescent="0.3">
      <c r="A12471" s="51" t="str">
        <f t="shared" si="201"/>
        <v>SHL.DE</v>
      </c>
      <c r="B12471" s="52" t="s">
        <v>432</v>
      </c>
      <c r="C12471" s="50" t="s">
        <v>27608</v>
      </c>
      <c r="D12471" s="50">
        <f>DAX__2019_2020__33[[#This Row],[Open]]*(DAX__2019_2020__33[[#This Row],[Adj Close]]/DAX__2019_2020__33[[#This Row],[Close]])</f>
        <v>43.625049278827291</v>
      </c>
      <c r="E12471" s="50" t="s">
        <v>20353</v>
      </c>
      <c r="F12471" s="50" t="s">
        <v>8263</v>
      </c>
      <c r="G12471" s="50" t="s">
        <v>27609</v>
      </c>
      <c r="H12471" s="50" t="s">
        <v>1070</v>
      </c>
      <c r="I12471" s="50">
        <f>(DAX__2019_2020__33[[#This Row],[Adj Close]]-DAX__2019_2020__33[[#This Row],[Adj Open]])/DAX__2019_2020__33[[#This Row],[Adj Open]]</f>
        <v>1.7763939158432551E-2</v>
      </c>
      <c r="J12471" s="50">
        <f>DAX__2019_2020__33[[#This Row],[Adj Close]]-DAX__2019_2020__33[[#This Row],[Adj Open]]</f>
        <v>0.77495272117270986</v>
      </c>
      <c r="K12471" s="50">
        <v>556278</v>
      </c>
    </row>
    <row r="12472" spans="1:11" x14ac:dyDescent="0.3">
      <c r="A12472" s="51" t="str">
        <f t="shared" si="201"/>
        <v>SHL.DE</v>
      </c>
      <c r="B12472" s="52" t="s">
        <v>433</v>
      </c>
      <c r="C12472" s="50" t="s">
        <v>934</v>
      </c>
      <c r="D12472" s="50">
        <f>DAX__2019_2020__33[[#This Row],[Open]]*(DAX__2019_2020__33[[#This Row],[Adj Close]]/DAX__2019_2020__33[[#This Row],[Close]])</f>
        <v>44.850444811958297</v>
      </c>
      <c r="E12472" s="50" t="s">
        <v>27610</v>
      </c>
      <c r="F12472" s="50" t="s">
        <v>19934</v>
      </c>
      <c r="G12472" s="50" t="s">
        <v>27611</v>
      </c>
      <c r="H12472" s="50" t="s">
        <v>27612</v>
      </c>
      <c r="I12472" s="50">
        <f>(DAX__2019_2020__33[[#This Row],[Adj Close]]-DAX__2019_2020__33[[#This Row],[Adj Open]])/DAX__2019_2020__33[[#This Row],[Adj Open]]</f>
        <v>9.1792442587310657E-3</v>
      </c>
      <c r="J12472" s="50">
        <f>DAX__2019_2020__33[[#This Row],[Adj Close]]-DAX__2019_2020__33[[#This Row],[Adj Open]]</f>
        <v>0.41169318804170274</v>
      </c>
      <c r="K12472" s="50">
        <v>347435</v>
      </c>
    </row>
    <row r="12473" spans="1:11" x14ac:dyDescent="0.3">
      <c r="A12473" s="51" t="str">
        <f t="shared" si="201"/>
        <v>SHL.DE</v>
      </c>
      <c r="B12473" s="52" t="s">
        <v>434</v>
      </c>
      <c r="C12473" s="50" t="s">
        <v>657</v>
      </c>
      <c r="D12473" s="50">
        <f>DAX__2019_2020__33[[#This Row],[Open]]*(DAX__2019_2020__33[[#This Row],[Adj Close]]/DAX__2019_2020__33[[#This Row],[Close]])</f>
        <v>45.673834270299857</v>
      </c>
      <c r="E12473" s="50" t="s">
        <v>27613</v>
      </c>
      <c r="F12473" s="50" t="s">
        <v>20022</v>
      </c>
      <c r="G12473" s="50" t="s">
        <v>1369</v>
      </c>
      <c r="H12473" s="50" t="s">
        <v>27614</v>
      </c>
      <c r="I12473" s="50">
        <f>(DAX__2019_2020__33[[#This Row],[Adj Close]]-DAX__2019_2020__33[[#This Row],[Adj Open]])/DAX__2019_2020__33[[#This Row],[Adj Open]]</f>
        <v>-9.7561607738637542E-3</v>
      </c>
      <c r="J12473" s="50">
        <f>DAX__2019_2020__33[[#This Row],[Adj Close]]-DAX__2019_2020__33[[#This Row],[Adj Open]]</f>
        <v>-0.44560127029985352</v>
      </c>
      <c r="K12473" s="50">
        <v>862404</v>
      </c>
    </row>
    <row r="12474" spans="1:11" x14ac:dyDescent="0.3">
      <c r="A12474" s="51" t="str">
        <f t="shared" si="201"/>
        <v>SHL.DE</v>
      </c>
      <c r="B12474" s="52" t="s">
        <v>435</v>
      </c>
      <c r="C12474" s="50" t="s">
        <v>9909</v>
      </c>
      <c r="D12474" s="50">
        <f>DAX__2019_2020__33[[#This Row],[Open]]*(DAX__2019_2020__33[[#This Row],[Adj Close]]/DAX__2019_2020__33[[#This Row],[Close]])</f>
        <v>45.237922713806107</v>
      </c>
      <c r="E12474" s="50" t="s">
        <v>9909</v>
      </c>
      <c r="F12474" s="50" t="s">
        <v>19924</v>
      </c>
      <c r="G12474" s="50" t="s">
        <v>27615</v>
      </c>
      <c r="H12474" s="50" t="s">
        <v>27616</v>
      </c>
      <c r="I12474" s="50">
        <f>(DAX__2019_2020__33[[#This Row],[Adj Close]]-DAX__2019_2020__33[[#This Row],[Adj Open]])/DAX__2019_2020__33[[#This Row],[Adj Open]]</f>
        <v>-2.665950692377925E-2</v>
      </c>
      <c r="J12474" s="50">
        <f>DAX__2019_2020__33[[#This Row],[Adj Close]]-DAX__2019_2020__33[[#This Row],[Adj Open]]</f>
        <v>-1.2060207138061045</v>
      </c>
      <c r="K12474" s="50">
        <v>1019055</v>
      </c>
    </row>
    <row r="12475" spans="1:11" x14ac:dyDescent="0.3">
      <c r="A12475" s="51" t="str">
        <f t="shared" si="201"/>
        <v>SHL.DE</v>
      </c>
      <c r="B12475" s="52" t="s">
        <v>436</v>
      </c>
      <c r="C12475" s="50" t="s">
        <v>19854</v>
      </c>
      <c r="D12475" s="50">
        <f>DAX__2019_2020__33[[#This Row],[Open]]*(DAX__2019_2020__33[[#This Row],[Adj Close]]/DAX__2019_2020__33[[#This Row],[Close]])</f>
        <v>44.259540812242733</v>
      </c>
      <c r="E12475" s="50" t="s">
        <v>934</v>
      </c>
      <c r="F12475" s="50" t="s">
        <v>19996</v>
      </c>
      <c r="G12475" s="50" t="s">
        <v>8347</v>
      </c>
      <c r="H12475" s="50" t="s">
        <v>27617</v>
      </c>
      <c r="I12475" s="50">
        <f>(DAX__2019_2020__33[[#This Row],[Adj Close]]-DAX__2019_2020__33[[#This Row],[Adj Open]])/DAX__2019_2020__33[[#This Row],[Adj Open]]</f>
        <v>9.082972402778916E-3</v>
      </c>
      <c r="J12475" s="50">
        <f>DAX__2019_2020__33[[#This Row],[Adj Close]]-DAX__2019_2020__33[[#This Row],[Adj Open]]</f>
        <v>0.40200818775726788</v>
      </c>
      <c r="K12475" s="50">
        <v>688486</v>
      </c>
    </row>
    <row r="12476" spans="1:11" x14ac:dyDescent="0.3">
      <c r="A12476" s="51" t="str">
        <f t="shared" si="201"/>
        <v>SHL.DE</v>
      </c>
      <c r="B12476" s="52" t="s">
        <v>437</v>
      </c>
      <c r="C12476" s="50" t="s">
        <v>25661</v>
      </c>
      <c r="D12476" s="50">
        <f>DAX__2019_2020__33[[#This Row],[Open]]*(DAX__2019_2020__33[[#This Row],[Adj Close]]/DAX__2019_2020__33[[#This Row],[Close]])</f>
        <v>44.317662170450873</v>
      </c>
      <c r="E12476" s="50" t="s">
        <v>9897</v>
      </c>
      <c r="F12476" s="50" t="s">
        <v>27618</v>
      </c>
      <c r="G12476" s="50" t="s">
        <v>19770</v>
      </c>
      <c r="H12476" s="50" t="s">
        <v>27619</v>
      </c>
      <c r="I12476" s="50">
        <f>(DAX__2019_2020__33[[#This Row],[Adj Close]]-DAX__2019_2020__33[[#This Row],[Adj Open]])/DAX__2019_2020__33[[#This Row],[Adj Open]]</f>
        <v>1.562841530054658E-2</v>
      </c>
      <c r="J12476" s="50">
        <f>DAX__2019_2020__33[[#This Row],[Adj Close]]-DAX__2019_2020__33[[#This Row],[Adj Open]]</f>
        <v>0.69261482954912879</v>
      </c>
      <c r="K12476" s="50">
        <v>953355</v>
      </c>
    </row>
    <row r="12477" spans="1:11" x14ac:dyDescent="0.3">
      <c r="A12477" s="51" t="str">
        <f t="shared" si="201"/>
        <v>SHL.DE</v>
      </c>
      <c r="B12477" s="52" t="s">
        <v>438</v>
      </c>
      <c r="C12477" s="50" t="s">
        <v>8311</v>
      </c>
      <c r="D12477" s="50">
        <f>DAX__2019_2020__33[[#This Row],[Open]]*(DAX__2019_2020__33[[#This Row],[Adj Close]]/DAX__2019_2020__33[[#This Row],[Close]])</f>
        <v>45.044182467560553</v>
      </c>
      <c r="E12477" s="50" t="s">
        <v>1351</v>
      </c>
      <c r="F12477" s="50" t="s">
        <v>2162</v>
      </c>
      <c r="G12477" s="50" t="s">
        <v>27620</v>
      </c>
      <c r="H12477" s="50" t="s">
        <v>27621</v>
      </c>
      <c r="I12477" s="50">
        <f>(DAX__2019_2020__33[[#This Row],[Adj Close]]-DAX__2019_2020__33[[#This Row],[Adj Open]])/DAX__2019_2020__33[[#This Row],[Adj Open]]</f>
        <v>-2.6021483870967775E-2</v>
      </c>
      <c r="J12477" s="50">
        <f>DAX__2019_2020__33[[#This Row],[Adj Close]]-DAX__2019_2020__33[[#This Row],[Adj Open]]</f>
        <v>-1.1721164675605564</v>
      </c>
      <c r="K12477" s="50">
        <v>876867</v>
      </c>
    </row>
    <row r="12478" spans="1:11" x14ac:dyDescent="0.3">
      <c r="A12478" s="51" t="str">
        <f t="shared" si="201"/>
        <v>SHL.DE</v>
      </c>
      <c r="B12478" s="52" t="s">
        <v>439</v>
      </c>
      <c r="C12478" s="50" t="s">
        <v>19839</v>
      </c>
      <c r="D12478" s="50">
        <f>DAX__2019_2020__33[[#This Row],[Open]]*(DAX__2019_2020__33[[#This Row],[Adj Close]]/DAX__2019_2020__33[[#This Row],[Close]])</f>
        <v>43.867220851133744</v>
      </c>
      <c r="E12478" s="50" t="s">
        <v>27622</v>
      </c>
      <c r="F12478" s="50" t="s">
        <v>27623</v>
      </c>
      <c r="G12478" s="50" t="s">
        <v>27624</v>
      </c>
      <c r="H12478" s="50" t="s">
        <v>27625</v>
      </c>
      <c r="I12478" s="50">
        <f>(DAX__2019_2020__33[[#This Row],[Adj Close]]-DAX__2019_2020__33[[#This Row],[Adj Open]])/DAX__2019_2020__33[[#This Row],[Adj Open]]</f>
        <v>7.9496522027162359E-3</v>
      </c>
      <c r="J12478" s="50">
        <f>DAX__2019_2020__33[[#This Row],[Adj Close]]-DAX__2019_2020__33[[#This Row],[Adj Open]]</f>
        <v>0.34872914886625495</v>
      </c>
      <c r="K12478" s="50">
        <v>643813</v>
      </c>
    </row>
    <row r="12479" spans="1:11" x14ac:dyDescent="0.3">
      <c r="A12479" s="51" t="str">
        <f t="shared" si="201"/>
        <v>SHL.DE</v>
      </c>
      <c r="B12479" s="52" t="s">
        <v>440</v>
      </c>
      <c r="C12479" s="50" t="s">
        <v>27626</v>
      </c>
      <c r="D12479" s="50">
        <f>DAX__2019_2020__33[[#This Row],[Open]]*(DAX__2019_2020__33[[#This Row],[Adj Close]]/DAX__2019_2020__33[[#This Row],[Close]])</f>
        <v>43.886599291070695</v>
      </c>
      <c r="E12479" s="50" t="s">
        <v>8238</v>
      </c>
      <c r="F12479" s="50" t="s">
        <v>27627</v>
      </c>
      <c r="G12479" s="50" t="s">
        <v>622</v>
      </c>
      <c r="H12479" s="50" t="s">
        <v>27628</v>
      </c>
      <c r="I12479" s="50">
        <f>(DAX__2019_2020__33[[#This Row],[Adj Close]]-DAX__2019_2020__33[[#This Row],[Adj Open]])/DAX__2019_2020__33[[#This Row],[Adj Open]]</f>
        <v>8.0564617591876771E-3</v>
      </c>
      <c r="J12479" s="50">
        <f>DAX__2019_2020__33[[#This Row],[Adj Close]]-DAX__2019_2020__33[[#This Row],[Adj Open]]</f>
        <v>0.35357070892930409</v>
      </c>
      <c r="K12479" s="50">
        <v>604799</v>
      </c>
    </row>
    <row r="12480" spans="1:11" x14ac:dyDescent="0.3">
      <c r="A12480" s="51" t="str">
        <f t="shared" si="201"/>
        <v>SHL.DE</v>
      </c>
      <c r="B12480" s="52" t="s">
        <v>441</v>
      </c>
      <c r="C12480" s="50" t="s">
        <v>20378</v>
      </c>
      <c r="D12480" s="50">
        <f>DAX__2019_2020__33[[#This Row],[Open]]*(DAX__2019_2020__33[[#This Row],[Adj Close]]/DAX__2019_2020__33[[#This Row],[Close]])</f>
        <v>44.143297994436999</v>
      </c>
      <c r="E12480" s="50" t="s">
        <v>20378</v>
      </c>
      <c r="F12480" s="50" t="s">
        <v>27455</v>
      </c>
      <c r="G12480" s="50" t="s">
        <v>27629</v>
      </c>
      <c r="H12480" s="50" t="s">
        <v>27630</v>
      </c>
      <c r="I12480" s="50">
        <f>(DAX__2019_2020__33[[#This Row],[Adj Close]]-DAX__2019_2020__33[[#This Row],[Adj Open]])/DAX__2019_2020__33[[#This Row],[Adj Open]]</f>
        <v>-4.0267698046960766E-2</v>
      </c>
      <c r="J12480" s="50">
        <f>DAX__2019_2020__33[[#This Row],[Adj Close]]-DAX__2019_2020__33[[#This Row],[Adj Open]]</f>
        <v>-1.777548994436998</v>
      </c>
      <c r="K12480" s="50">
        <v>1187889</v>
      </c>
    </row>
    <row r="12481" spans="1:11" x14ac:dyDescent="0.3">
      <c r="A12481" s="51" t="str">
        <f t="shared" si="201"/>
        <v>SHL.DE</v>
      </c>
      <c r="B12481" s="52" t="s">
        <v>442</v>
      </c>
      <c r="C12481" s="50" t="s">
        <v>20319</v>
      </c>
      <c r="D12481" s="50">
        <f>DAX__2019_2020__33[[#This Row],[Open]]*(DAX__2019_2020__33[[#This Row],[Adj Close]]/DAX__2019_2020__33[[#This Row],[Close]])</f>
        <v>42.448089012265385</v>
      </c>
      <c r="E12481" s="50" t="s">
        <v>19995</v>
      </c>
      <c r="F12481" s="50" t="s">
        <v>19863</v>
      </c>
      <c r="G12481" s="50" t="s">
        <v>27631</v>
      </c>
      <c r="H12481" s="50" t="s">
        <v>27632</v>
      </c>
      <c r="I12481" s="50">
        <f>(DAX__2019_2020__33[[#This Row],[Adj Close]]-DAX__2019_2020__33[[#This Row],[Adj Open]])/DAX__2019_2020__33[[#This Row],[Adj Open]]</f>
        <v>-1.6088498402555929E-2</v>
      </c>
      <c r="J12481" s="50">
        <f>DAX__2019_2020__33[[#This Row],[Adj Close]]-DAX__2019_2020__33[[#This Row],[Adj Open]]</f>
        <v>-0.68292601226538352</v>
      </c>
      <c r="K12481" s="50">
        <v>1015771</v>
      </c>
    </row>
    <row r="12482" spans="1:11" x14ac:dyDescent="0.3">
      <c r="A12482" s="51" t="str">
        <f t="shared" si="201"/>
        <v>SHL.DE</v>
      </c>
      <c r="B12482" s="52" t="s">
        <v>443</v>
      </c>
      <c r="C12482" s="50" t="s">
        <v>1428</v>
      </c>
      <c r="D12482" s="50">
        <f>DAX__2019_2020__33[[#This Row],[Open]]*(DAX__2019_2020__33[[#This Row],[Adj Close]]/DAX__2019_2020__33[[#This Row],[Close]])</f>
        <v>41.624699394401382</v>
      </c>
      <c r="E12482" s="50" t="s">
        <v>19899</v>
      </c>
      <c r="F12482" s="50" t="s">
        <v>9833</v>
      </c>
      <c r="G12482" s="50" t="s">
        <v>21503</v>
      </c>
      <c r="H12482" s="50" t="s">
        <v>27633</v>
      </c>
      <c r="I12482" s="50">
        <f>(DAX__2019_2020__33[[#This Row],[Adj Close]]-DAX__2019_2020__33[[#This Row],[Adj Open]])/DAX__2019_2020__33[[#This Row],[Adj Open]]</f>
        <v>7.2142888709728643E-3</v>
      </c>
      <c r="J12482" s="50">
        <f>DAX__2019_2020__33[[#This Row],[Adj Close]]-DAX__2019_2020__33[[#This Row],[Adj Open]]</f>
        <v>0.30029260559862081</v>
      </c>
      <c r="K12482" s="50">
        <v>721879</v>
      </c>
    </row>
    <row r="12483" spans="1:11" x14ac:dyDescent="0.3">
      <c r="A12483" s="51" t="str">
        <f t="shared" si="201"/>
        <v>SHL.DE</v>
      </c>
      <c r="B12483" s="52" t="s">
        <v>444</v>
      </c>
      <c r="C12483" s="50" t="s">
        <v>27381</v>
      </c>
      <c r="D12483" s="50">
        <f>DAX__2019_2020__33[[#This Row],[Open]]*(DAX__2019_2020__33[[#This Row],[Adj Close]]/DAX__2019_2020__33[[#This Row],[Close]])</f>
        <v>41.949214109651159</v>
      </c>
      <c r="E12483" s="50" t="s">
        <v>27427</v>
      </c>
      <c r="F12483" s="50" t="s">
        <v>8322</v>
      </c>
      <c r="G12483" s="50" t="s">
        <v>8271</v>
      </c>
      <c r="H12483" s="50" t="s">
        <v>27634</v>
      </c>
      <c r="I12483" s="50">
        <f>(DAX__2019_2020__33[[#This Row],[Adj Close]]-DAX__2019_2020__33[[#This Row],[Adj Open]])/DAX__2019_2020__33[[#This Row],[Adj Open]]</f>
        <v>-7.04306662048258E-3</v>
      </c>
      <c r="J12483" s="50">
        <f>DAX__2019_2020__33[[#This Row],[Adj Close]]-DAX__2019_2020__33[[#This Row],[Adj Open]]</f>
        <v>-0.29545110965116095</v>
      </c>
      <c r="K12483" s="50">
        <v>533964</v>
      </c>
    </row>
    <row r="12484" spans="1:11" x14ac:dyDescent="0.3">
      <c r="A12484" s="51" t="str">
        <f t="shared" si="201"/>
        <v>SHL.DE</v>
      </c>
      <c r="B12484" s="52" t="s">
        <v>445</v>
      </c>
      <c r="C12484" s="50" t="s">
        <v>27589</v>
      </c>
      <c r="D12484" s="50">
        <f>DAX__2019_2020__33[[#This Row],[Open]]*(DAX__2019_2020__33[[#This Row],[Adj Close]]/DAX__2019_2020__33[[#This Row],[Close]])</f>
        <v>41.0483311965179</v>
      </c>
      <c r="E12484" s="50" t="s">
        <v>596</v>
      </c>
      <c r="F12484" s="50" t="s">
        <v>8215</v>
      </c>
      <c r="G12484" s="50" t="s">
        <v>19873</v>
      </c>
      <c r="H12484" s="50" t="s">
        <v>27635</v>
      </c>
      <c r="I12484" s="50">
        <f>(DAX__2019_2020__33[[#This Row],[Adj Close]]-DAX__2019_2020__33[[#This Row],[Adj Open]])/DAX__2019_2020__33[[#This Row],[Adj Open]]</f>
        <v>5.3096873156342215E-3</v>
      </c>
      <c r="J12484" s="50">
        <f>DAX__2019_2020__33[[#This Row],[Adj Close]]-DAX__2019_2020__33[[#This Row],[Adj Open]]</f>
        <v>0.21795380348210358</v>
      </c>
      <c r="K12484" s="50">
        <v>871403</v>
      </c>
    </row>
    <row r="12485" spans="1:11" x14ac:dyDescent="0.3">
      <c r="A12485" s="51" t="str">
        <f t="shared" si="201"/>
        <v>SHL.DE</v>
      </c>
      <c r="B12485" s="52" t="s">
        <v>446</v>
      </c>
      <c r="C12485" s="50" t="s">
        <v>1036</v>
      </c>
      <c r="D12485" s="50">
        <f>DAX__2019_2020__33[[#This Row],[Open]]*(DAX__2019_2020__33[[#This Row],[Adj Close]]/DAX__2019_2020__33[[#This Row],[Close]])</f>
        <v>40.888492807495581</v>
      </c>
      <c r="E12485" s="50" t="s">
        <v>27636</v>
      </c>
      <c r="F12485" s="50" t="s">
        <v>27637</v>
      </c>
      <c r="G12485" s="50" t="s">
        <v>27638</v>
      </c>
      <c r="H12485" s="50" t="s">
        <v>27639</v>
      </c>
      <c r="I12485" s="50">
        <f>(DAX__2019_2020__33[[#This Row],[Adj Close]]-DAX__2019_2020__33[[#This Row],[Adj Open]])/DAX__2019_2020__33[[#This Row],[Adj Open]]</f>
        <v>9.8318173378775884E-3</v>
      </c>
      <c r="J12485" s="50">
        <f>DAX__2019_2020__33[[#This Row],[Adj Close]]-DAX__2019_2020__33[[#This Row],[Adj Open]]</f>
        <v>0.4020081925044181</v>
      </c>
      <c r="K12485" s="50">
        <v>566572</v>
      </c>
    </row>
    <row r="12486" spans="1:11" x14ac:dyDescent="0.3">
      <c r="A12486" s="51" t="str">
        <f t="shared" si="201"/>
        <v>SHL.DE</v>
      </c>
      <c r="B12486" s="52" t="s">
        <v>447</v>
      </c>
      <c r="C12486" s="50" t="s">
        <v>27640</v>
      </c>
      <c r="D12486" s="50">
        <f>DAX__2019_2020__33[[#This Row],[Open]]*(DAX__2019_2020__33[[#This Row],[Adj Close]]/DAX__2019_2020__33[[#This Row],[Close]])</f>
        <v>40.617259986627566</v>
      </c>
      <c r="E12486" s="50" t="s">
        <v>27425</v>
      </c>
      <c r="F12486" s="50" t="s">
        <v>27641</v>
      </c>
      <c r="G12486" s="50" t="s">
        <v>27638</v>
      </c>
      <c r="H12486" s="50" t="s">
        <v>27639</v>
      </c>
      <c r="I12486" s="50">
        <f>(DAX__2019_2020__33[[#This Row],[Adj Close]]-DAX__2019_2020__33[[#This Row],[Adj Open]])/DAX__2019_2020__33[[#This Row],[Adj Open]]</f>
        <v>1.6575244455044096E-2</v>
      </c>
      <c r="J12486" s="50">
        <f>DAX__2019_2020__33[[#This Row],[Adj Close]]-DAX__2019_2020__33[[#This Row],[Adj Open]]</f>
        <v>0.67324101337243292</v>
      </c>
      <c r="K12486" s="50">
        <v>491393</v>
      </c>
    </row>
    <row r="12487" spans="1:11" x14ac:dyDescent="0.3">
      <c r="A12487" s="51" t="str">
        <f t="shared" si="201"/>
        <v>SHL.DE</v>
      </c>
      <c r="B12487" s="52" t="s">
        <v>448</v>
      </c>
      <c r="C12487" s="50" t="s">
        <v>9799</v>
      </c>
      <c r="D12487" s="50">
        <f>DAX__2019_2020__33[[#This Row],[Open]]*(DAX__2019_2020__33[[#This Row],[Adj Close]]/DAX__2019_2020__33[[#This Row],[Close]])</f>
        <v>41.585950824897395</v>
      </c>
      <c r="E12487" s="50" t="s">
        <v>27438</v>
      </c>
      <c r="F12487" s="50" t="s">
        <v>27426</v>
      </c>
      <c r="G12487" s="50" t="s">
        <v>591</v>
      </c>
      <c r="H12487" s="50" t="s">
        <v>27642</v>
      </c>
      <c r="I12487" s="50">
        <f>(DAX__2019_2020__33[[#This Row],[Adj Close]]-DAX__2019_2020__33[[#This Row],[Adj Open]])/DAX__2019_2020__33[[#This Row],[Adj Open]]</f>
        <v>-6.9876543209876753E-4</v>
      </c>
      <c r="J12487" s="50">
        <f>DAX__2019_2020__33[[#This Row],[Adj Close]]-DAX__2019_2020__33[[#This Row],[Adj Open]]</f>
        <v>-2.9058824897397528E-2</v>
      </c>
      <c r="K12487" s="50">
        <v>588296</v>
      </c>
    </row>
    <row r="12488" spans="1:11" x14ac:dyDescent="0.3">
      <c r="A12488" s="51" t="str">
        <f t="shared" si="201"/>
        <v>SHL.DE</v>
      </c>
      <c r="B12488" s="52" t="s">
        <v>449</v>
      </c>
      <c r="C12488" s="50" t="s">
        <v>591</v>
      </c>
      <c r="D12488" s="50">
        <f>DAX__2019_2020__33[[#This Row],[Open]]*(DAX__2019_2020__33[[#This Row],[Adj Close]]/DAX__2019_2020__33[[#This Row],[Close]])</f>
        <v>41.556896428580337</v>
      </c>
      <c r="E12488" s="50" t="s">
        <v>27643</v>
      </c>
      <c r="F12488" s="50" t="s">
        <v>27644</v>
      </c>
      <c r="G12488" s="50" t="s">
        <v>19523</v>
      </c>
      <c r="H12488" s="50" t="s">
        <v>27645</v>
      </c>
      <c r="I12488" s="50">
        <f>(DAX__2019_2020__33[[#This Row],[Adj Close]]-DAX__2019_2020__33[[#This Row],[Adj Open]])/DAX__2019_2020__33[[#This Row],[Adj Open]]</f>
        <v>1.9347271825301913E-2</v>
      </c>
      <c r="J12488" s="50">
        <f>DAX__2019_2020__33[[#This Row],[Adj Close]]-DAX__2019_2020__33[[#This Row],[Adj Open]]</f>
        <v>0.80401257141966198</v>
      </c>
      <c r="K12488" s="50">
        <v>503289</v>
      </c>
    </row>
    <row r="12489" spans="1:11" x14ac:dyDescent="0.3">
      <c r="A12489" s="51" t="str">
        <f t="shared" si="201"/>
        <v>SHL.DE</v>
      </c>
      <c r="B12489" s="52" t="s">
        <v>450</v>
      </c>
      <c r="C12489" s="50" t="s">
        <v>1377</v>
      </c>
      <c r="D12489" s="50">
        <f>DAX__2019_2020__33[[#This Row],[Open]]*(DAX__2019_2020__33[[#This Row],[Adj Close]]/DAX__2019_2020__33[[#This Row],[Close]])</f>
        <v>42.186538589484805</v>
      </c>
      <c r="E12489" s="50" t="s">
        <v>27646</v>
      </c>
      <c r="F12489" s="50" t="s">
        <v>27413</v>
      </c>
      <c r="G12489" s="50" t="s">
        <v>951</v>
      </c>
      <c r="H12489" s="50" t="s">
        <v>27647</v>
      </c>
      <c r="I12489" s="50">
        <f>(DAX__2019_2020__33[[#This Row],[Adj Close]]-DAX__2019_2020__33[[#This Row],[Adj Open]])/DAX__2019_2020__33[[#This Row],[Adj Open]]</f>
        <v>-1.5843812074484903E-2</v>
      </c>
      <c r="J12489" s="50">
        <f>DAX__2019_2020__33[[#This Row],[Adj Close]]-DAX__2019_2020__33[[#This Row],[Adj Open]]</f>
        <v>-0.6683955894848026</v>
      </c>
      <c r="K12489" s="50">
        <v>440182</v>
      </c>
    </row>
    <row r="12490" spans="1:11" x14ac:dyDescent="0.3">
      <c r="A12490" s="51" t="str">
        <f t="shared" si="201"/>
        <v>SHL.DE</v>
      </c>
      <c r="B12490" s="52" t="s">
        <v>451</v>
      </c>
      <c r="C12490" s="50" t="s">
        <v>8271</v>
      </c>
      <c r="D12490" s="50">
        <f>DAX__2019_2020__33[[#This Row],[Open]]*(DAX__2019_2020__33[[#This Row],[Adj Close]]/DAX__2019_2020__33[[#This Row],[Close]])</f>
        <v>41.653758154760183</v>
      </c>
      <c r="E12490" s="50" t="s">
        <v>27368</v>
      </c>
      <c r="F12490" s="50" t="s">
        <v>27648</v>
      </c>
      <c r="G12490" s="50" t="s">
        <v>9828</v>
      </c>
      <c r="H12490" s="50" t="s">
        <v>27649</v>
      </c>
      <c r="I12490" s="50">
        <f>(DAX__2019_2020__33[[#This Row],[Adj Close]]-DAX__2019_2020__33[[#This Row],[Adj Open]])/DAX__2019_2020__33[[#This Row],[Adj Open]]</f>
        <v>2.2209348837209295E-2</v>
      </c>
      <c r="J12490" s="50">
        <f>DAX__2019_2020__33[[#This Row],[Adj Close]]-DAX__2019_2020__33[[#This Row],[Adj Open]]</f>
        <v>0.92510284523982023</v>
      </c>
      <c r="K12490" s="50">
        <v>1116282</v>
      </c>
    </row>
    <row r="12491" spans="1:11" x14ac:dyDescent="0.3">
      <c r="A12491" s="51" t="str">
        <f t="shared" si="201"/>
        <v>SHL.DE</v>
      </c>
      <c r="B12491" s="52" t="s">
        <v>452</v>
      </c>
      <c r="C12491" s="50" t="s">
        <v>1261</v>
      </c>
      <c r="D12491" s="50">
        <f>DAX__2019_2020__33[[#This Row],[Open]]*(DAX__2019_2020__33[[#This Row],[Adj Close]]/DAX__2019_2020__33[[#This Row],[Close]])</f>
        <v>42.370593649729429</v>
      </c>
      <c r="E12491" s="50" t="s">
        <v>2114</v>
      </c>
      <c r="F12491" s="50" t="s">
        <v>27650</v>
      </c>
      <c r="G12491" s="50" t="s">
        <v>27650</v>
      </c>
      <c r="H12491" s="50" t="s">
        <v>27651</v>
      </c>
      <c r="I12491" s="50">
        <f>(DAX__2019_2020__33[[#This Row],[Adj Close]]-DAX__2019_2020__33[[#This Row],[Adj Open]])/DAX__2019_2020__33[[#This Row],[Adj Open]]</f>
        <v>-1.6803862971931208E-2</v>
      </c>
      <c r="J12491" s="50">
        <f>DAX__2019_2020__33[[#This Row],[Adj Close]]-DAX__2019_2020__33[[#This Row],[Adj Open]]</f>
        <v>-0.71198964972943202</v>
      </c>
      <c r="K12491" s="50">
        <v>430253</v>
      </c>
    </row>
    <row r="12492" spans="1:11" x14ac:dyDescent="0.3">
      <c r="A12492" s="51" t="str">
        <f t="shared" si="201"/>
        <v>SHL.DE</v>
      </c>
      <c r="B12492" s="52" t="s">
        <v>453</v>
      </c>
      <c r="C12492" s="50" t="s">
        <v>9796</v>
      </c>
      <c r="D12492" s="50">
        <f>DAX__2019_2020__33[[#This Row],[Open]]*(DAX__2019_2020__33[[#This Row],[Adj Close]]/DAX__2019_2020__33[[#This Row],[Close]])</f>
        <v>41.915307041067521</v>
      </c>
      <c r="E12492" s="50" t="s">
        <v>19958</v>
      </c>
      <c r="F12492" s="50" t="s">
        <v>27390</v>
      </c>
      <c r="G12492" s="50" t="s">
        <v>19889</v>
      </c>
      <c r="H12492" s="50" t="s">
        <v>27652</v>
      </c>
      <c r="I12492" s="50">
        <f>(DAX__2019_2020__33[[#This Row],[Adj Close]]-DAX__2019_2020__33[[#This Row],[Adj Open]])/DAX__2019_2020__33[[#This Row],[Adj Open]]</f>
        <v>4.5065865495725749E-3</v>
      </c>
      <c r="J12492" s="50">
        <f>DAX__2019_2020__33[[#This Row],[Adj Close]]-DAX__2019_2020__33[[#This Row],[Adj Open]]</f>
        <v>0.18889495893247954</v>
      </c>
      <c r="K12492" s="50">
        <v>466956</v>
      </c>
    </row>
    <row r="12493" spans="1:11" x14ac:dyDescent="0.3">
      <c r="A12493" s="51" t="str">
        <f t="shared" si="201"/>
        <v>SHL.DE</v>
      </c>
      <c r="B12493" s="52" t="s">
        <v>454</v>
      </c>
      <c r="C12493" s="50" t="s">
        <v>9832</v>
      </c>
      <c r="D12493" s="50">
        <f>DAX__2019_2020__33[[#This Row],[Open]]*(DAX__2019_2020__33[[#This Row],[Adj Close]]/DAX__2019_2020__33[[#This Row],[Close]])</f>
        <v>41.852345382493048</v>
      </c>
      <c r="E12493" s="50" t="s">
        <v>27653</v>
      </c>
      <c r="F12493" s="50" t="s">
        <v>27654</v>
      </c>
      <c r="G12493" s="50" t="s">
        <v>27654</v>
      </c>
      <c r="H12493" s="50" t="s">
        <v>27655</v>
      </c>
      <c r="I12493" s="50">
        <f>(DAX__2019_2020__33[[#This Row],[Adj Close]]-DAX__2019_2020__33[[#This Row],[Adj Open]])/DAX__2019_2020__33[[#This Row],[Adj Open]]</f>
        <v>-2.8006085961991261E-2</v>
      </c>
      <c r="J12493" s="50">
        <f>DAX__2019_2020__33[[#This Row],[Adj Close]]-DAX__2019_2020__33[[#This Row],[Adj Open]]</f>
        <v>-1.1721203824930484</v>
      </c>
      <c r="K12493" s="50">
        <v>454432</v>
      </c>
    </row>
    <row r="12494" spans="1:11" x14ac:dyDescent="0.3">
      <c r="A12494" s="51" t="str">
        <f t="shared" si="201"/>
        <v>SHL.DE</v>
      </c>
      <c r="B12494" s="52" t="s">
        <v>455</v>
      </c>
      <c r="C12494" s="50" t="s">
        <v>27656</v>
      </c>
      <c r="D12494" s="50">
        <f>DAX__2019_2020__33[[#This Row],[Open]]*(DAX__2019_2020__33[[#This Row],[Adj Close]]/DAX__2019_2020__33[[#This Row],[Close]])</f>
        <v>40.748031579691272</v>
      </c>
      <c r="E12494" s="50" t="s">
        <v>2149</v>
      </c>
      <c r="F12494" s="50" t="s">
        <v>9814</v>
      </c>
      <c r="G12494" s="50" t="s">
        <v>8223</v>
      </c>
      <c r="H12494" s="50" t="s">
        <v>27657</v>
      </c>
      <c r="I12494" s="50">
        <f>(DAX__2019_2020__33[[#This Row],[Adj Close]]-DAX__2019_2020__33[[#This Row],[Adj Open]])/DAX__2019_2020__33[[#This Row],[Adj Open]]</f>
        <v>2.5674575672758358E-2</v>
      </c>
      <c r="J12494" s="50">
        <f>DAX__2019_2020__33[[#This Row],[Adj Close]]-DAX__2019_2020__33[[#This Row],[Adj Open]]</f>
        <v>1.0461884203087308</v>
      </c>
      <c r="K12494" s="50">
        <v>733763</v>
      </c>
    </row>
    <row r="12495" spans="1:11" x14ac:dyDescent="0.3">
      <c r="A12495" s="51" t="str">
        <f t="shared" si="201"/>
        <v>SHL.DE</v>
      </c>
      <c r="B12495" s="52" t="s">
        <v>456</v>
      </c>
      <c r="C12495" s="50" t="s">
        <v>1425</v>
      </c>
      <c r="D12495" s="50">
        <f>DAX__2019_2020__33[[#This Row],[Open]]*(DAX__2019_2020__33[[#This Row],[Adj Close]]/DAX__2019_2020__33[[#This Row],[Close]])</f>
        <v>42.089673233323154</v>
      </c>
      <c r="E12495" s="50" t="s">
        <v>19523</v>
      </c>
      <c r="F12495" s="50" t="s">
        <v>27658</v>
      </c>
      <c r="G12495" s="50" t="s">
        <v>19992</v>
      </c>
      <c r="H12495" s="50" t="s">
        <v>27659</v>
      </c>
      <c r="I12495" s="50">
        <f>(DAX__2019_2020__33[[#This Row],[Adj Close]]-DAX__2019_2020__33[[#This Row],[Adj Open]])/DAX__2019_2020__33[[#This Row],[Adj Open]]</f>
        <v>-5.0633140376682862E-3</v>
      </c>
      <c r="J12495" s="50">
        <f>DAX__2019_2020__33[[#This Row],[Adj Close]]-DAX__2019_2020__33[[#This Row],[Adj Open]]</f>
        <v>-0.21311323332315624</v>
      </c>
      <c r="K12495" s="50">
        <v>576225</v>
      </c>
    </row>
    <row r="12496" spans="1:11" x14ac:dyDescent="0.3">
      <c r="A12496" s="51" t="str">
        <f t="shared" si="201"/>
        <v>SHL.DE</v>
      </c>
      <c r="B12496" s="52" t="s">
        <v>457</v>
      </c>
      <c r="C12496" s="50" t="s">
        <v>27360</v>
      </c>
      <c r="D12496" s="50">
        <f>DAX__2019_2020__33[[#This Row],[Open]]*(DAX__2019_2020__33[[#This Row],[Adj Close]]/DAX__2019_2020__33[[#This Row],[Close]])</f>
        <v>41.910465740165257</v>
      </c>
      <c r="E12496" s="50" t="s">
        <v>1071</v>
      </c>
      <c r="F12496" s="50" t="s">
        <v>27660</v>
      </c>
      <c r="G12496" s="50" t="s">
        <v>27418</v>
      </c>
      <c r="H12496" s="50" t="s">
        <v>27661</v>
      </c>
      <c r="I12496" s="50">
        <f>(DAX__2019_2020__33[[#This Row],[Adj Close]]-DAX__2019_2020__33[[#This Row],[Adj Open]])/DAX__2019_2020__33[[#This Row],[Adj Open]]</f>
        <v>-1.248124378784804E-2</v>
      </c>
      <c r="J12496" s="50">
        <f>DAX__2019_2020__33[[#This Row],[Adj Close]]-DAX__2019_2020__33[[#This Row],[Adj Open]]</f>
        <v>-0.5230947401652557</v>
      </c>
      <c r="K12496" s="50">
        <v>410080</v>
      </c>
    </row>
    <row r="12497" spans="1:11" x14ac:dyDescent="0.3">
      <c r="A12497" s="51" t="str">
        <f t="shared" si="201"/>
        <v>SHL.DE</v>
      </c>
      <c r="B12497" s="52" t="s">
        <v>458</v>
      </c>
      <c r="C12497" s="50" t="s">
        <v>27662</v>
      </c>
      <c r="D12497" s="50">
        <f>DAX__2019_2020__33[[#This Row],[Open]]*(DAX__2019_2020__33[[#This Row],[Adj Close]]/DAX__2019_2020__33[[#This Row],[Close]])</f>
        <v>41.629541057713432</v>
      </c>
      <c r="E12497" s="50" t="s">
        <v>27425</v>
      </c>
      <c r="F12497" s="50" t="s">
        <v>1432</v>
      </c>
      <c r="G12497" s="50" t="s">
        <v>1031</v>
      </c>
      <c r="H12497" s="50" t="s">
        <v>27663</v>
      </c>
      <c r="I12497" s="50">
        <f>(DAX__2019_2020__33[[#This Row],[Adj Close]]-DAX__2019_2020__33[[#This Row],[Adj Open]])/DAX__2019_2020__33[[#This Row],[Adj Open]]</f>
        <v>-7.5624436329234605E-3</v>
      </c>
      <c r="J12497" s="50">
        <f>DAX__2019_2020__33[[#This Row],[Adj Close]]-DAX__2019_2020__33[[#This Row],[Adj Open]]</f>
        <v>-0.31482105771343072</v>
      </c>
      <c r="K12497" s="50">
        <v>552267</v>
      </c>
    </row>
    <row r="12498" spans="1:11" x14ac:dyDescent="0.3">
      <c r="A12498" s="51" t="str">
        <f t="shared" si="201"/>
        <v>SHL.DE</v>
      </c>
      <c r="B12498" s="52" t="s">
        <v>459</v>
      </c>
      <c r="C12498" s="50" t="s">
        <v>8321</v>
      </c>
      <c r="D12498" s="50">
        <f>DAX__2019_2020__33[[#This Row],[Open]]*(DAX__2019_2020__33[[#This Row],[Adj Close]]/DAX__2019_2020__33[[#This Row],[Close]])</f>
        <v>41.16941391763055</v>
      </c>
      <c r="E12498" s="50" t="s">
        <v>27664</v>
      </c>
      <c r="F12498" s="50" t="s">
        <v>27665</v>
      </c>
      <c r="G12498" s="50" t="s">
        <v>20880</v>
      </c>
      <c r="H12498" s="50" t="s">
        <v>27666</v>
      </c>
      <c r="I12498" s="50">
        <f>(DAX__2019_2020__33[[#This Row],[Adj Close]]-DAX__2019_2020__33[[#This Row],[Adj Open]])/DAX__2019_2020__33[[#This Row],[Adj Open]]</f>
        <v>2.823505882352949E-3</v>
      </c>
      <c r="J12498" s="50">
        <f>DAX__2019_2020__33[[#This Row],[Adj Close]]-DAX__2019_2020__33[[#This Row],[Adj Open]]</f>
        <v>0.11624208236945321</v>
      </c>
      <c r="K12498" s="50">
        <v>674325</v>
      </c>
    </row>
    <row r="12499" spans="1:11" x14ac:dyDescent="0.3">
      <c r="A12499" s="51" t="str">
        <f t="shared" si="201"/>
        <v>SHL.DE</v>
      </c>
      <c r="B12499" s="52" t="s">
        <v>460</v>
      </c>
      <c r="C12499" s="50" t="s">
        <v>8214</v>
      </c>
      <c r="D12499" s="50">
        <f>DAX__2019_2020__33[[#This Row],[Open]]*(DAX__2019_2020__33[[#This Row],[Adj Close]]/DAX__2019_2020__33[[#This Row],[Close]])</f>
        <v>40.685070167574985</v>
      </c>
      <c r="E12499" s="50" t="s">
        <v>27667</v>
      </c>
      <c r="F12499" s="50" t="s">
        <v>1495</v>
      </c>
      <c r="G12499" s="50" t="s">
        <v>1465</v>
      </c>
      <c r="H12499" s="50" t="s">
        <v>27668</v>
      </c>
      <c r="I12499" s="50">
        <f>(DAX__2019_2020__33[[#This Row],[Adj Close]]-DAX__2019_2020__33[[#This Row],[Adj Open]])/DAX__2019_2020__33[[#This Row],[Adj Open]]</f>
        <v>6.6666428571427096E-3</v>
      </c>
      <c r="J12499" s="50">
        <f>DAX__2019_2020__33[[#This Row],[Adj Close]]-DAX__2019_2020__33[[#This Row],[Adj Open]]</f>
        <v>0.27123283242501373</v>
      </c>
      <c r="K12499" s="50">
        <v>902409</v>
      </c>
    </row>
    <row r="12500" spans="1:11" x14ac:dyDescent="0.3">
      <c r="A12500" s="51" t="str">
        <f t="shared" si="201"/>
        <v>SHL.DE</v>
      </c>
      <c r="B12500" s="52" t="s">
        <v>461</v>
      </c>
      <c r="C12500" s="50" t="s">
        <v>27667</v>
      </c>
      <c r="D12500" s="50">
        <f>DAX__2019_2020__33[[#This Row],[Open]]*(DAX__2019_2020__33[[#This Row],[Adj Close]]/DAX__2019_2020__33[[#This Row],[Close]])</f>
        <v>40.995049081633908</v>
      </c>
      <c r="E12500" s="50" t="s">
        <v>27669</v>
      </c>
      <c r="F12500" s="50" t="s">
        <v>1470</v>
      </c>
      <c r="G12500" s="50" t="s">
        <v>1125</v>
      </c>
      <c r="H12500" s="50" t="s">
        <v>27670</v>
      </c>
      <c r="I12500" s="50">
        <f>(DAX__2019_2020__33[[#This Row],[Adj Close]]-DAX__2019_2020__33[[#This Row],[Adj Open]])/DAX__2019_2020__33[[#This Row],[Adj Open]]</f>
        <v>-2.8355151228733086E-3</v>
      </c>
      <c r="J12500" s="50">
        <f>DAX__2019_2020__33[[#This Row],[Adj Close]]-DAX__2019_2020__33[[#This Row],[Adj Open]]</f>
        <v>-0.11624208163390648</v>
      </c>
      <c r="K12500" s="50">
        <v>495419</v>
      </c>
    </row>
    <row r="12501" spans="1:11" x14ac:dyDescent="0.3">
      <c r="A12501" s="51" t="str">
        <f t="shared" si="201"/>
        <v>SHL.DE</v>
      </c>
      <c r="B12501" s="52" t="s">
        <v>462</v>
      </c>
      <c r="C12501" s="50" t="s">
        <v>27413</v>
      </c>
      <c r="D12501" s="50">
        <f>DAX__2019_2020__33[[#This Row],[Open]]*(DAX__2019_2020__33[[#This Row],[Adj Close]]/DAX__2019_2020__33[[#This Row],[Close]])</f>
        <v>41.474551726630146</v>
      </c>
      <c r="E12501" s="50" t="s">
        <v>591</v>
      </c>
      <c r="F12501" s="50" t="s">
        <v>1048</v>
      </c>
      <c r="G12501" s="50" t="s">
        <v>1036</v>
      </c>
      <c r="H12501" s="50" t="s">
        <v>27671</v>
      </c>
      <c r="I12501" s="50">
        <f>(DAX__2019_2020__33[[#This Row],[Adj Close]]-DAX__2019_2020__33[[#This Row],[Adj Open]])/DAX__2019_2020__33[[#This Row],[Adj Open]]</f>
        <v>-1.4130562049061291E-2</v>
      </c>
      <c r="J12501" s="50">
        <f>DAX__2019_2020__33[[#This Row],[Adj Close]]-DAX__2019_2020__33[[#This Row],[Adj Open]]</f>
        <v>-0.58605872663014935</v>
      </c>
      <c r="K12501" s="50">
        <v>455043</v>
      </c>
    </row>
    <row r="12502" spans="1:11" x14ac:dyDescent="0.3">
      <c r="A12502" s="51" t="str">
        <f t="shared" si="201"/>
        <v>SHL.DE</v>
      </c>
      <c r="B12502" s="52" t="s">
        <v>463</v>
      </c>
      <c r="C12502" s="50" t="s">
        <v>1437</v>
      </c>
      <c r="D12502" s="50">
        <f>DAX__2019_2020__33[[#This Row],[Open]]*(DAX__2019_2020__33[[#This Row],[Adj Close]]/DAX__2019_2020__33[[#This Row],[Close]])</f>
        <v>40.694753620547715</v>
      </c>
      <c r="E12502" s="50" t="s">
        <v>27420</v>
      </c>
      <c r="F12502" s="50" t="s">
        <v>27672</v>
      </c>
      <c r="G12502" s="50" t="s">
        <v>1450</v>
      </c>
      <c r="H12502" s="50" t="s">
        <v>27673</v>
      </c>
      <c r="I12502" s="50">
        <f>(DAX__2019_2020__33[[#This Row],[Adj Close]]-DAX__2019_2020__33[[#This Row],[Adj Open]])/DAX__2019_2020__33[[#This Row],[Adj Open]]</f>
        <v>-1.4281600299054578E-3</v>
      </c>
      <c r="J12502" s="50">
        <f>DAX__2019_2020__33[[#This Row],[Adj Close]]-DAX__2019_2020__33[[#This Row],[Adj Open]]</f>
        <v>-5.811862054771666E-2</v>
      </c>
      <c r="K12502" s="50">
        <v>715742</v>
      </c>
    </row>
    <row r="12503" spans="1:11" x14ac:dyDescent="0.3">
      <c r="A12503" s="51" t="str">
        <f t="shared" si="201"/>
        <v>SHL.DE</v>
      </c>
      <c r="B12503" s="52" t="s">
        <v>464</v>
      </c>
      <c r="C12503" s="50" t="s">
        <v>8214</v>
      </c>
      <c r="D12503" s="50">
        <f>DAX__2019_2020__33[[#This Row],[Open]]*(DAX__2019_2020__33[[#This Row],[Adj Close]]/DAX__2019_2020__33[[#This Row],[Close]])</f>
        <v>40.685066938594879</v>
      </c>
      <c r="E12503" s="50" t="s">
        <v>9795</v>
      </c>
      <c r="F12503" s="50" t="s">
        <v>27674</v>
      </c>
      <c r="G12503" s="50" t="s">
        <v>1159</v>
      </c>
      <c r="H12503" s="50" t="s">
        <v>27675</v>
      </c>
      <c r="I12503" s="50">
        <f>(DAX__2019_2020__33[[#This Row],[Adj Close]]-DAX__2019_2020__33[[#This Row],[Adj Open]])/DAX__2019_2020__33[[#This Row],[Adj Open]]</f>
        <v>-9.2856904761904769E-3</v>
      </c>
      <c r="J12503" s="50">
        <f>DAX__2019_2020__33[[#This Row],[Adj Close]]-DAX__2019_2020__33[[#This Row],[Adj Open]]</f>
        <v>-0.3777889385948825</v>
      </c>
      <c r="K12503" s="50">
        <v>509008</v>
      </c>
    </row>
    <row r="12504" spans="1:11" x14ac:dyDescent="0.3">
      <c r="A12504" s="51" t="str">
        <f t="shared" si="201"/>
        <v>SHL.DE</v>
      </c>
      <c r="B12504" s="52" t="s">
        <v>465</v>
      </c>
      <c r="C12504" s="50" t="s">
        <v>27676</v>
      </c>
      <c r="D12504" s="50">
        <f>DAX__2019_2020__33[[#This Row],[Open]]*(DAX__2019_2020__33[[#This Row],[Adj Close]]/DAX__2019_2020__33[[#This Row],[Close]])</f>
        <v>40.244312315617165</v>
      </c>
      <c r="E12504" s="50" t="s">
        <v>2181</v>
      </c>
      <c r="F12504" s="50" t="s">
        <v>17463</v>
      </c>
      <c r="G12504" s="50" t="s">
        <v>27595</v>
      </c>
      <c r="H12504" s="50" t="s">
        <v>27677</v>
      </c>
      <c r="I12504" s="50">
        <f>(DAX__2019_2020__33[[#This Row],[Adj Close]]-DAX__2019_2020__33[[#This Row],[Adj Open]])/DAX__2019_2020__33[[#This Row],[Adj Open]]</f>
        <v>6.9804071238612816E-3</v>
      </c>
      <c r="J12504" s="50">
        <f>DAX__2019_2020__33[[#This Row],[Adj Close]]-DAX__2019_2020__33[[#This Row],[Adj Open]]</f>
        <v>0.28092168438283238</v>
      </c>
      <c r="K12504" s="50">
        <v>448067</v>
      </c>
    </row>
    <row r="12505" spans="1:11" x14ac:dyDescent="0.3">
      <c r="A12505" s="51" t="str">
        <f t="shared" si="201"/>
        <v>SHL.DE</v>
      </c>
      <c r="B12505" s="52" t="s">
        <v>466</v>
      </c>
      <c r="C12505" s="50" t="s">
        <v>1450</v>
      </c>
      <c r="D12505" s="50">
        <f>DAX__2019_2020__33[[#This Row],[Open]]*(DAX__2019_2020__33[[#This Row],[Adj Close]]/DAX__2019_2020__33[[#This Row],[Close]])</f>
        <v>40.636636970688663</v>
      </c>
      <c r="E12505" s="50" t="s">
        <v>2181</v>
      </c>
      <c r="F12505" s="50" t="s">
        <v>27678</v>
      </c>
      <c r="G12505" s="50" t="s">
        <v>27679</v>
      </c>
      <c r="H12505" s="50" t="s">
        <v>27680</v>
      </c>
      <c r="I12505" s="50">
        <f>(DAX__2019_2020__33[[#This Row],[Adj Close]]-DAX__2019_2020__33[[#This Row],[Adj Open]])/DAX__2019_2020__33[[#This Row],[Adj Open]]</f>
        <v>-4.6483908307893554E-3</v>
      </c>
      <c r="J12505" s="50">
        <f>DAX__2019_2020__33[[#This Row],[Adj Close]]-DAX__2019_2020__33[[#This Row],[Adj Open]]</f>
        <v>-0.1888949706886649</v>
      </c>
      <c r="K12505" s="50">
        <v>475285</v>
      </c>
    </row>
    <row r="12506" spans="1:11" x14ac:dyDescent="0.3">
      <c r="A12506" s="51" t="str">
        <f t="shared" ref="A12506:A12569" si="202">"SHL.DE"</f>
        <v>SHL.DE</v>
      </c>
      <c r="B12506" s="52" t="s">
        <v>467</v>
      </c>
      <c r="C12506" s="50" t="s">
        <v>8229</v>
      </c>
      <c r="D12506" s="50">
        <f>DAX__2019_2020__33[[#This Row],[Open]]*(DAX__2019_2020__33[[#This Row],[Adj Close]]/DAX__2019_2020__33[[#This Row],[Close]])</f>
        <v>40.578509695478317</v>
      </c>
      <c r="E12506" s="50" t="s">
        <v>9833</v>
      </c>
      <c r="F12506" s="50" t="s">
        <v>1474</v>
      </c>
      <c r="G12506" s="50" t="s">
        <v>9833</v>
      </c>
      <c r="H12506" s="50" t="s">
        <v>27681</v>
      </c>
      <c r="I12506" s="50">
        <f>(DAX__2019_2020__33[[#This Row],[Adj Close]]-DAX__2019_2020__33[[#This Row],[Adj Open]])/DAX__2019_2020__33[[#This Row],[Adj Open]]</f>
        <v>2.0052542851576306E-2</v>
      </c>
      <c r="J12506" s="50">
        <f>DAX__2019_2020__33[[#This Row],[Adj Close]]-DAX__2019_2020__33[[#This Row],[Adj Open]]</f>
        <v>0.81370230452168357</v>
      </c>
      <c r="K12506" s="50">
        <v>388748</v>
      </c>
    </row>
    <row r="12507" spans="1:11" x14ac:dyDescent="0.3">
      <c r="A12507" s="51" t="str">
        <f t="shared" si="202"/>
        <v>SHL.DE</v>
      </c>
      <c r="B12507" s="52" t="s">
        <v>468</v>
      </c>
      <c r="C12507" s="50" t="s">
        <v>20852</v>
      </c>
      <c r="D12507" s="50">
        <f>DAX__2019_2020__33[[#This Row],[Open]]*(DAX__2019_2020__33[[#This Row],[Adj Close]]/DAX__2019_2020__33[[#This Row],[Close]])</f>
        <v>40.98536520237645</v>
      </c>
      <c r="E12507" s="50" t="s">
        <v>9787</v>
      </c>
      <c r="F12507" s="50" t="s">
        <v>27682</v>
      </c>
      <c r="G12507" s="50" t="s">
        <v>8225</v>
      </c>
      <c r="H12507" s="50" t="s">
        <v>27683</v>
      </c>
      <c r="I12507" s="50">
        <f>(DAX__2019_2020__33[[#This Row],[Adj Close]]-DAX__2019_2020__33[[#This Row],[Adj Open]])/DAX__2019_2020__33[[#This Row],[Adj Open]]</f>
        <v>-1.4417395074039396E-2</v>
      </c>
      <c r="J12507" s="50">
        <f>DAX__2019_2020__33[[#This Row],[Adj Close]]-DAX__2019_2020__33[[#This Row],[Adj Open]]</f>
        <v>-0.59090220237644786</v>
      </c>
      <c r="K12507" s="50">
        <v>477165</v>
      </c>
    </row>
    <row r="12508" spans="1:11" x14ac:dyDescent="0.3">
      <c r="A12508" s="51" t="str">
        <f t="shared" si="202"/>
        <v>SHL.DE</v>
      </c>
      <c r="B12508" s="52" t="s">
        <v>469</v>
      </c>
      <c r="C12508" s="50" t="s">
        <v>1437</v>
      </c>
      <c r="D12508" s="50">
        <f>DAX__2019_2020__33[[#This Row],[Open]]*(DAX__2019_2020__33[[#This Row],[Adj Close]]/DAX__2019_2020__33[[#This Row],[Close]])</f>
        <v>40.694754795050656</v>
      </c>
      <c r="E12508" s="50" t="s">
        <v>953</v>
      </c>
      <c r="F12508" s="50" t="s">
        <v>27684</v>
      </c>
      <c r="G12508" s="50" t="s">
        <v>21521</v>
      </c>
      <c r="H12508" s="50" t="s">
        <v>27685</v>
      </c>
      <c r="I12508" s="50">
        <f>(DAX__2019_2020__33[[#This Row],[Adj Close]]-DAX__2019_2020__33[[#This Row],[Adj Open]])/DAX__2019_2020__33[[#This Row],[Adj Open]]</f>
        <v>2.9278839765714767E-2</v>
      </c>
      <c r="J12508" s="50">
        <f>DAX__2019_2020__33[[#This Row],[Adj Close]]-DAX__2019_2020__33[[#This Row],[Adj Open]]</f>
        <v>1.1914952049493408</v>
      </c>
      <c r="K12508" s="50">
        <v>683821</v>
      </c>
    </row>
    <row r="12509" spans="1:11" x14ac:dyDescent="0.3">
      <c r="A12509" s="51" t="str">
        <f t="shared" si="202"/>
        <v>SHL.DE</v>
      </c>
      <c r="B12509" s="52" t="s">
        <v>470</v>
      </c>
      <c r="C12509" s="50" t="s">
        <v>27425</v>
      </c>
      <c r="D12509" s="50">
        <f>DAX__2019_2020__33[[#This Row],[Open]]*(DAX__2019_2020__33[[#This Row],[Adj Close]]/DAX__2019_2020__33[[#This Row],[Close]])</f>
        <v>41.648914508539455</v>
      </c>
      <c r="E12509" s="50" t="s">
        <v>1319</v>
      </c>
      <c r="F12509" s="50" t="s">
        <v>2181</v>
      </c>
      <c r="G12509" s="50" t="s">
        <v>20321</v>
      </c>
      <c r="H12509" s="50" t="s">
        <v>27686</v>
      </c>
      <c r="I12509" s="50">
        <f>(DAX__2019_2020__33[[#This Row],[Adj Close]]-DAX__2019_2020__33[[#This Row],[Adj Open]])/DAX__2019_2020__33[[#This Row],[Adj Open]]</f>
        <v>-2.9073148716667998E-3</v>
      </c>
      <c r="J12509" s="50">
        <f>DAX__2019_2020__33[[#This Row],[Adj Close]]-DAX__2019_2020__33[[#This Row],[Adj Open]]</f>
        <v>-0.12108650853945591</v>
      </c>
      <c r="K12509" s="50">
        <v>446666</v>
      </c>
    </row>
    <row r="12510" spans="1:11" x14ac:dyDescent="0.3">
      <c r="A12510" s="51" t="str">
        <f t="shared" si="202"/>
        <v>SHL.DE</v>
      </c>
      <c r="B12510" s="52" t="s">
        <v>471</v>
      </c>
      <c r="C12510" s="50" t="s">
        <v>27687</v>
      </c>
      <c r="D12510" s="50">
        <f>DAX__2019_2020__33[[#This Row],[Open]]*(DAX__2019_2020__33[[#This Row],[Adj Close]]/DAX__2019_2020__33[[#This Row],[Close]])</f>
        <v>41.677977586666579</v>
      </c>
      <c r="E12510" s="50" t="s">
        <v>21519</v>
      </c>
      <c r="F12510" s="50" t="s">
        <v>27393</v>
      </c>
      <c r="G12510" s="50" t="s">
        <v>19869</v>
      </c>
      <c r="H12510" s="50" t="s">
        <v>27688</v>
      </c>
      <c r="I12510" s="50">
        <f>(DAX__2019_2020__33[[#This Row],[Adj Close]]-DAX__2019_2020__33[[#This Row],[Adj Open]])/DAX__2019_2020__33[[#This Row],[Adj Open]]</f>
        <v>-3.9512374688560536E-3</v>
      </c>
      <c r="J12510" s="50">
        <f>DAX__2019_2020__33[[#This Row],[Adj Close]]-DAX__2019_2020__33[[#This Row],[Adj Open]]</f>
        <v>-0.16467958666657978</v>
      </c>
      <c r="K12510" s="50">
        <v>366207</v>
      </c>
    </row>
    <row r="12511" spans="1:11" x14ac:dyDescent="0.3">
      <c r="A12511" s="51" t="str">
        <f t="shared" si="202"/>
        <v>SHL.DE</v>
      </c>
      <c r="B12511" s="52" t="s">
        <v>472</v>
      </c>
      <c r="C12511" s="50" t="s">
        <v>27664</v>
      </c>
      <c r="D12511" s="50">
        <f>DAX__2019_2020__33[[#This Row],[Open]]*(DAX__2019_2020__33[[#This Row],[Adj Close]]/DAX__2019_2020__33[[#This Row],[Close]])</f>
        <v>41.610168317915047</v>
      </c>
      <c r="E12511" s="50" t="s">
        <v>27623</v>
      </c>
      <c r="F12511" s="50" t="s">
        <v>20183</v>
      </c>
      <c r="G12511" s="50" t="s">
        <v>8275</v>
      </c>
      <c r="H12511" s="50" t="s">
        <v>27689</v>
      </c>
      <c r="I12511" s="50">
        <f>(DAX__2019_2020__33[[#This Row],[Adj Close]]-DAX__2019_2020__33[[#This Row],[Adj Open]])/DAX__2019_2020__33[[#This Row],[Adj Open]]</f>
        <v>2.5957349507281995E-2</v>
      </c>
      <c r="J12511" s="50">
        <f>DAX__2019_2020__33[[#This Row],[Adj Close]]-DAX__2019_2020__33[[#This Row],[Adj Open]]</f>
        <v>1.080089682084953</v>
      </c>
      <c r="K12511" s="50">
        <v>798069</v>
      </c>
    </row>
    <row r="12512" spans="1:11" x14ac:dyDescent="0.3">
      <c r="A12512" s="51" t="str">
        <f t="shared" si="202"/>
        <v>SHL.DE</v>
      </c>
      <c r="B12512" s="52" t="s">
        <v>473</v>
      </c>
      <c r="C12512" s="50" t="s">
        <v>11602</v>
      </c>
      <c r="D12512" s="50">
        <f>DAX__2019_2020__33[[#This Row],[Open]]*(DAX__2019_2020__33[[#This Row],[Adj Close]]/DAX__2019_2020__33[[#This Row],[Close]])</f>
        <v>43.106797554408793</v>
      </c>
      <c r="E12512" s="50" t="s">
        <v>27690</v>
      </c>
      <c r="F12512" s="50" t="s">
        <v>19861</v>
      </c>
      <c r="G12512" s="50" t="s">
        <v>27691</v>
      </c>
      <c r="H12512" s="50" t="s">
        <v>27692</v>
      </c>
      <c r="I12512" s="50">
        <f>(DAX__2019_2020__33[[#This Row],[Adj Close]]-DAX__2019_2020__33[[#This Row],[Adj Open]])/DAX__2019_2020__33[[#This Row],[Adj Open]]</f>
        <v>1.5730337078651547E-3</v>
      </c>
      <c r="J12512" s="50">
        <f>DAX__2019_2020__33[[#This Row],[Adj Close]]-DAX__2019_2020__33[[#This Row],[Adj Open]]</f>
        <v>6.7808445591204247E-2</v>
      </c>
      <c r="K12512" s="50">
        <v>634286</v>
      </c>
    </row>
    <row r="12513" spans="1:11" x14ac:dyDescent="0.3">
      <c r="A12513" s="51" t="str">
        <f t="shared" si="202"/>
        <v>SHL.DE</v>
      </c>
      <c r="B12513" s="52" t="s">
        <v>474</v>
      </c>
      <c r="C12513" s="50" t="s">
        <v>1300</v>
      </c>
      <c r="D12513" s="50">
        <f>DAX__2019_2020__33[[#This Row],[Open]]*(DAX__2019_2020__33[[#This Row],[Adj Close]]/DAX__2019_2020__33[[#This Row],[Close]])</f>
        <v>42.980868271803686</v>
      </c>
      <c r="E12513" s="50" t="s">
        <v>8263</v>
      </c>
      <c r="F12513" s="50" t="s">
        <v>957</v>
      </c>
      <c r="G12513" s="50" t="s">
        <v>1268</v>
      </c>
      <c r="H12513" s="50" t="s">
        <v>27693</v>
      </c>
      <c r="I12513" s="50">
        <f>(DAX__2019_2020__33[[#This Row],[Adj Close]]-DAX__2019_2020__33[[#This Row],[Adj Open]])/DAX__2019_2020__33[[#This Row],[Adj Open]]</f>
        <v>1.1945075770680094E-2</v>
      </c>
      <c r="J12513" s="50">
        <f>DAX__2019_2020__33[[#This Row],[Adj Close]]-DAX__2019_2020__33[[#This Row],[Adj Open]]</f>
        <v>0.51340972819631503</v>
      </c>
      <c r="K12513" s="50">
        <v>566977</v>
      </c>
    </row>
    <row r="12514" spans="1:11" x14ac:dyDescent="0.3">
      <c r="A12514" s="51" t="str">
        <f t="shared" si="202"/>
        <v>SHL.DE</v>
      </c>
      <c r="B12514" s="52" t="s">
        <v>475</v>
      </c>
      <c r="C12514" s="50" t="s">
        <v>1268</v>
      </c>
      <c r="D12514" s="50">
        <f>DAX__2019_2020__33[[#This Row],[Open]]*(DAX__2019_2020__33[[#This Row],[Adj Close]]/DAX__2019_2020__33[[#This Row],[Close]])</f>
        <v>43.494275794320387</v>
      </c>
      <c r="E12514" s="50" t="s">
        <v>27694</v>
      </c>
      <c r="F12514" s="50" t="s">
        <v>27369</v>
      </c>
      <c r="G12514" s="50" t="s">
        <v>27694</v>
      </c>
      <c r="H12514" s="50" t="s">
        <v>27695</v>
      </c>
      <c r="I12514" s="50">
        <f>(DAX__2019_2020__33[[#This Row],[Adj Close]]-DAX__2019_2020__33[[#This Row],[Adj Open]])/DAX__2019_2020__33[[#This Row],[Adj Open]]</f>
        <v>1.0021825834217299E-3</v>
      </c>
      <c r="J12514" s="50">
        <f>DAX__2019_2020__33[[#This Row],[Adj Close]]-DAX__2019_2020__33[[#This Row],[Adj Open]]</f>
        <v>4.3589205679609222E-2</v>
      </c>
      <c r="K12514" s="50">
        <v>470350</v>
      </c>
    </row>
    <row r="12515" spans="1:11" x14ac:dyDescent="0.3">
      <c r="A12515" s="51" t="str">
        <f t="shared" si="202"/>
        <v>SHL.DE</v>
      </c>
      <c r="B12515" s="52" t="s">
        <v>476</v>
      </c>
      <c r="C12515" s="50" t="s">
        <v>27696</v>
      </c>
      <c r="D12515" s="50">
        <f>DAX__2019_2020__33[[#This Row],[Open]]*(DAX__2019_2020__33[[#This Row],[Adj Close]]/DAX__2019_2020__33[[#This Row],[Close]])</f>
        <v>43.169765470140348</v>
      </c>
      <c r="E12515" s="50" t="s">
        <v>27696</v>
      </c>
      <c r="F12515" s="50" t="s">
        <v>1425</v>
      </c>
      <c r="G12515" s="50" t="s">
        <v>19855</v>
      </c>
      <c r="H12515" s="50" t="s">
        <v>27697</v>
      </c>
      <c r="I12515" s="50">
        <f>(DAX__2019_2020__33[[#This Row],[Adj Close]]-DAX__2019_2020__33[[#This Row],[Adj Open]])/DAX__2019_2020__33[[#This Row],[Adj Open]]</f>
        <v>-1.5931762951458865E-2</v>
      </c>
      <c r="J12515" s="50">
        <f>DAX__2019_2020__33[[#This Row],[Adj Close]]-DAX__2019_2020__33[[#This Row],[Adj Open]]</f>
        <v>-0.6877704701403502</v>
      </c>
      <c r="K12515" s="50">
        <v>605616</v>
      </c>
    </row>
    <row r="12516" spans="1:11" x14ac:dyDescent="0.3">
      <c r="A12516" s="51" t="str">
        <f t="shared" si="202"/>
        <v>SHL.DE</v>
      </c>
      <c r="B12516" s="52" t="s">
        <v>477</v>
      </c>
      <c r="C12516" s="50" t="s">
        <v>973</v>
      </c>
      <c r="D12516" s="50">
        <f>DAX__2019_2020__33[[#This Row],[Open]]*(DAX__2019_2020__33[[#This Row],[Adj Close]]/DAX__2019_2020__33[[#This Row],[Close]])</f>
        <v>42.234970085997254</v>
      </c>
      <c r="E12516" s="50" t="s">
        <v>27698</v>
      </c>
      <c r="F12516" s="50" t="s">
        <v>973</v>
      </c>
      <c r="G12516" s="50" t="s">
        <v>20384</v>
      </c>
      <c r="H12516" s="50" t="s">
        <v>27699</v>
      </c>
      <c r="I12516" s="50">
        <f>(DAX__2019_2020__33[[#This Row],[Adj Close]]-DAX__2019_2020__33[[#This Row],[Adj Open]])/DAX__2019_2020__33[[#This Row],[Adj Open]]</f>
        <v>2.018353303594193E-2</v>
      </c>
      <c r="J12516" s="50">
        <f>DAX__2019_2020__33[[#This Row],[Adj Close]]-DAX__2019_2020__33[[#This Row],[Adj Open]]</f>
        <v>0.85245091400274475</v>
      </c>
      <c r="K12516" s="50">
        <v>466542</v>
      </c>
    </row>
    <row r="12517" spans="1:11" x14ac:dyDescent="0.3">
      <c r="A12517" s="51" t="str">
        <f t="shared" si="202"/>
        <v>SHL.DE</v>
      </c>
      <c r="B12517" s="52" t="s">
        <v>478</v>
      </c>
      <c r="C12517" s="50" t="s">
        <v>19921</v>
      </c>
      <c r="D12517" s="50">
        <f>DAX__2019_2020__33[[#This Row],[Open]]*(DAX__2019_2020__33[[#This Row],[Adj Close]]/DAX__2019_2020__33[[#This Row],[Close]])</f>
        <v>43.116479681184941</v>
      </c>
      <c r="E12517" s="50" t="s">
        <v>1284</v>
      </c>
      <c r="F12517" s="50" t="s">
        <v>957</v>
      </c>
      <c r="G12517" s="50" t="s">
        <v>27700</v>
      </c>
      <c r="H12517" s="50" t="s">
        <v>27701</v>
      </c>
      <c r="I12517" s="50">
        <f>(DAX__2019_2020__33[[#This Row],[Adj Close]]-DAX__2019_2020__33[[#This Row],[Adj Open]])/DAX__2019_2020__33[[#This Row],[Adj Open]]</f>
        <v>1.4491148707757565E-2</v>
      </c>
      <c r="J12517" s="50">
        <f>DAX__2019_2020__33[[#This Row],[Adj Close]]-DAX__2019_2020__33[[#This Row],[Adj Open]]</f>
        <v>0.62480731881505847</v>
      </c>
      <c r="K12517" s="50">
        <v>597439</v>
      </c>
    </row>
    <row r="12518" spans="1:11" x14ac:dyDescent="0.3">
      <c r="A12518" s="51" t="str">
        <f t="shared" si="202"/>
        <v>SHL.DE</v>
      </c>
      <c r="B12518" s="52" t="s">
        <v>479</v>
      </c>
      <c r="C12518" s="50" t="s">
        <v>27447</v>
      </c>
      <c r="D12518" s="50">
        <f>DAX__2019_2020__33[[#This Row],[Open]]*(DAX__2019_2020__33[[#This Row],[Adj Close]]/DAX__2019_2020__33[[#This Row],[Close]])</f>
        <v>43.683170184454944</v>
      </c>
      <c r="E12518" s="50" t="s">
        <v>27702</v>
      </c>
      <c r="F12518" s="50" t="s">
        <v>1275</v>
      </c>
      <c r="G12518" s="50" t="s">
        <v>27702</v>
      </c>
      <c r="H12518" s="50" t="s">
        <v>27703</v>
      </c>
      <c r="I12518" s="50">
        <f>(DAX__2019_2020__33[[#This Row],[Adj Close]]-DAX__2019_2020__33[[#This Row],[Adj Open]])/DAX__2019_2020__33[[#This Row],[Adj Open]]</f>
        <v>1.197465324371536E-2</v>
      </c>
      <c r="J12518" s="50">
        <f>DAX__2019_2020__33[[#This Row],[Adj Close]]-DAX__2019_2020__33[[#This Row],[Adj Open]]</f>
        <v>0.52309081554505354</v>
      </c>
      <c r="K12518" s="50">
        <v>499074</v>
      </c>
    </row>
    <row r="12519" spans="1:11" x14ac:dyDescent="0.3">
      <c r="A12519" s="51" t="str">
        <f t="shared" si="202"/>
        <v>SHL.DE</v>
      </c>
      <c r="B12519" s="52" t="s">
        <v>480</v>
      </c>
      <c r="C12519" s="50" t="s">
        <v>19947</v>
      </c>
      <c r="D12519" s="50">
        <f>DAX__2019_2020__33[[#This Row],[Open]]*(DAX__2019_2020__33[[#This Row],[Adj Close]]/DAX__2019_2020__33[[#This Row],[Close]])</f>
        <v>43.993154537503621</v>
      </c>
      <c r="E12519" s="50" t="s">
        <v>19947</v>
      </c>
      <c r="F12519" s="50" t="s">
        <v>9784</v>
      </c>
      <c r="G12519" s="50" t="s">
        <v>27704</v>
      </c>
      <c r="H12519" s="50" t="s">
        <v>27705</v>
      </c>
      <c r="I12519" s="50">
        <f>(DAX__2019_2020__33[[#This Row],[Adj Close]]-DAX__2019_2020__33[[#This Row],[Adj Open]])/DAX__2019_2020__33[[#This Row],[Adj Open]]</f>
        <v>-2.6423009436903719E-2</v>
      </c>
      <c r="J12519" s="50">
        <f>DAX__2019_2020__33[[#This Row],[Adj Close]]-DAX__2019_2020__33[[#This Row],[Adj Open]]</f>
        <v>-1.1624315375036218</v>
      </c>
      <c r="K12519" s="50">
        <v>576425</v>
      </c>
    </row>
    <row r="12520" spans="1:11" x14ac:dyDescent="0.3">
      <c r="A12520" s="51" t="str">
        <f t="shared" si="202"/>
        <v>SHL.DE</v>
      </c>
      <c r="B12520" s="52" t="s">
        <v>481</v>
      </c>
      <c r="C12520" s="50" t="s">
        <v>19913</v>
      </c>
      <c r="D12520" s="50">
        <f>DAX__2019_2020__33[[#This Row],[Open]]*(DAX__2019_2020__33[[#This Row],[Adj Close]]/DAX__2019_2020__33[[#This Row],[Close]])</f>
        <v>42.777440932888595</v>
      </c>
      <c r="E12520" s="50" t="s">
        <v>624</v>
      </c>
      <c r="F12520" s="50" t="s">
        <v>600</v>
      </c>
      <c r="G12520" s="50" t="s">
        <v>9828</v>
      </c>
      <c r="H12520" s="50" t="s">
        <v>27649</v>
      </c>
      <c r="I12520" s="50">
        <f>(DAX__2019_2020__33[[#This Row],[Adj Close]]-DAX__2019_2020__33[[#This Row],[Adj Open]])/DAX__2019_2020__33[[#This Row],[Adj Open]]</f>
        <v>-4.6421648550724198E-3</v>
      </c>
      <c r="J12520" s="50">
        <f>DAX__2019_2020__33[[#This Row],[Adj Close]]-DAX__2019_2020__33[[#This Row],[Adj Open]]</f>
        <v>-0.19857993288859177</v>
      </c>
      <c r="K12520" s="50">
        <v>888804</v>
      </c>
    </row>
    <row r="12521" spans="1:11" x14ac:dyDescent="0.3">
      <c r="A12521" s="51" t="str">
        <f t="shared" si="202"/>
        <v>SHL.DE</v>
      </c>
      <c r="B12521" s="52" t="s">
        <v>482</v>
      </c>
      <c r="C12521" s="50" t="s">
        <v>2149</v>
      </c>
      <c r="D12521" s="50">
        <f>DAX__2019_2020__33[[#This Row],[Open]]*(DAX__2019_2020__33[[#This Row],[Adj Close]]/DAX__2019_2020__33[[#This Row],[Close]])</f>
        <v>42.147792592600752</v>
      </c>
      <c r="E12521" s="50" t="s">
        <v>9821</v>
      </c>
      <c r="F12521" s="50" t="s">
        <v>27706</v>
      </c>
      <c r="G12521" s="50" t="s">
        <v>27706</v>
      </c>
      <c r="H12521" s="50" t="s">
        <v>27707</v>
      </c>
      <c r="I12521" s="50">
        <f>(DAX__2019_2020__33[[#This Row],[Adj Close]]-DAX__2019_2020__33[[#This Row],[Adj Open]])/DAX__2019_2020__33[[#This Row],[Adj Open]]</f>
        <v>-8.0211403365267872E-2</v>
      </c>
      <c r="J12521" s="50">
        <f>DAX__2019_2020__33[[#This Row],[Adj Close]]-DAX__2019_2020__33[[#This Row],[Adj Open]]</f>
        <v>-3.3807335926007482</v>
      </c>
      <c r="K12521" s="50">
        <v>2772655</v>
      </c>
    </row>
    <row r="12522" spans="1:11" x14ac:dyDescent="0.3">
      <c r="A12522" s="51" t="str">
        <f t="shared" si="202"/>
        <v>SHL.DE</v>
      </c>
      <c r="B12522" s="52" t="s">
        <v>483</v>
      </c>
      <c r="C12522" s="50" t="s">
        <v>992</v>
      </c>
      <c r="D12522" s="50">
        <f>DAX__2019_2020__33[[#This Row],[Open]]*(DAX__2019_2020__33[[#This Row],[Adj Close]]/DAX__2019_2020__33[[#This Row],[Close]])</f>
        <v>39.832620109726065</v>
      </c>
      <c r="E12522" s="50" t="s">
        <v>27676</v>
      </c>
      <c r="F12522" s="50" t="s">
        <v>27708</v>
      </c>
      <c r="G12522" s="50" t="s">
        <v>1151</v>
      </c>
      <c r="H12522" s="50" t="s">
        <v>27709</v>
      </c>
      <c r="I12522" s="50">
        <f>(DAX__2019_2020__33[[#This Row],[Adj Close]]-DAX__2019_2020__33[[#This Row],[Adj Open]])/DAX__2019_2020__33[[#This Row],[Adj Open]]</f>
        <v>-9.2411724037250696E-3</v>
      </c>
      <c r="J12522" s="50">
        <f>DAX__2019_2020__33[[#This Row],[Adj Close]]-DAX__2019_2020__33[[#This Row],[Adj Open]]</f>
        <v>-0.36810010972606477</v>
      </c>
      <c r="K12522" s="50">
        <v>2280946</v>
      </c>
    </row>
    <row r="12523" spans="1:11" x14ac:dyDescent="0.3">
      <c r="A12523" s="51" t="str">
        <f t="shared" si="202"/>
        <v>SHL.DE</v>
      </c>
      <c r="B12523" s="52" t="s">
        <v>484</v>
      </c>
      <c r="C12523" s="50" t="s">
        <v>20884</v>
      </c>
      <c r="D12523" s="50">
        <f>DAX__2019_2020__33[[#This Row],[Open]]*(DAX__2019_2020__33[[#This Row],[Adj Close]]/DAX__2019_2020__33[[#This Row],[Close]])</f>
        <v>39.561383289021379</v>
      </c>
      <c r="E12523" s="50" t="s">
        <v>1487</v>
      </c>
      <c r="F12523" s="50" t="s">
        <v>27710</v>
      </c>
      <c r="G12523" s="50" t="s">
        <v>1155</v>
      </c>
      <c r="H12523" s="50" t="s">
        <v>27711</v>
      </c>
      <c r="I12523" s="50">
        <f>(DAX__2019_2020__33[[#This Row],[Adj Close]]-DAX__2019_2020__33[[#This Row],[Adj Open]])/DAX__2019_2020__33[[#This Row],[Adj Open]]</f>
        <v>4.162536728697242E-3</v>
      </c>
      <c r="J12523" s="50">
        <f>DAX__2019_2020__33[[#This Row],[Adj Close]]-DAX__2019_2020__33[[#This Row],[Adj Open]]</f>
        <v>0.16467571097862077</v>
      </c>
      <c r="K12523" s="50">
        <v>735804</v>
      </c>
    </row>
    <row r="12524" spans="1:11" x14ac:dyDescent="0.3">
      <c r="A12524" s="51" t="str">
        <f t="shared" si="202"/>
        <v>SHL.DE</v>
      </c>
      <c r="B12524" s="52" t="s">
        <v>485</v>
      </c>
      <c r="C12524" s="50" t="s">
        <v>27712</v>
      </c>
      <c r="D12524" s="50">
        <f>DAX__2019_2020__33[[#This Row],[Open]]*(DAX__2019_2020__33[[#This Row],[Adj Close]]/DAX__2019_2020__33[[#This Row],[Close]])</f>
        <v>40.195875607872367</v>
      </c>
      <c r="E12524" s="50" t="s">
        <v>27713</v>
      </c>
      <c r="F12524" s="50" t="s">
        <v>1495</v>
      </c>
      <c r="G12524" s="50" t="s">
        <v>27475</v>
      </c>
      <c r="H12524" s="50" t="s">
        <v>27714</v>
      </c>
      <c r="I12524" s="50">
        <f>(DAX__2019_2020__33[[#This Row],[Adj Close]]-DAX__2019_2020__33[[#This Row],[Adj Open]])/DAX__2019_2020__33[[#This Row],[Adj Open]]</f>
        <v>-1.7953946691262671E-2</v>
      </c>
      <c r="J12524" s="50">
        <f>DAX__2019_2020__33[[#This Row],[Adj Close]]-DAX__2019_2020__33[[#This Row],[Adj Open]]</f>
        <v>-0.72167460787236593</v>
      </c>
      <c r="K12524" s="50">
        <v>845389</v>
      </c>
    </row>
    <row r="12525" spans="1:11" x14ac:dyDescent="0.3">
      <c r="A12525" s="51" t="str">
        <f t="shared" si="202"/>
        <v>SHL.DE</v>
      </c>
      <c r="B12525" s="52" t="s">
        <v>486</v>
      </c>
      <c r="C12525" s="50" t="s">
        <v>8179</v>
      </c>
      <c r="D12525" s="50">
        <f>DAX__2019_2020__33[[#This Row],[Open]]*(DAX__2019_2020__33[[#This Row],[Adj Close]]/DAX__2019_2020__33[[#This Row],[Close]])</f>
        <v>39.537164771043948</v>
      </c>
      <c r="E12525" s="50" t="s">
        <v>20341</v>
      </c>
      <c r="F12525" s="50" t="s">
        <v>1163</v>
      </c>
      <c r="G12525" s="50" t="s">
        <v>27715</v>
      </c>
      <c r="H12525" s="50" t="s">
        <v>27716</v>
      </c>
      <c r="I12525" s="50">
        <f>(DAX__2019_2020__33[[#This Row],[Adj Close]]-DAX__2019_2020__33[[#This Row],[Adj Open]])/DAX__2019_2020__33[[#This Row],[Adj Open]]</f>
        <v>1.151539903259567E-2</v>
      </c>
      <c r="J12525" s="50">
        <f>DAX__2019_2020__33[[#This Row],[Adj Close]]-DAX__2019_2020__33[[#This Row],[Adj Open]]</f>
        <v>0.45528622895605508</v>
      </c>
      <c r="K12525" s="50">
        <v>644346</v>
      </c>
    </row>
    <row r="12526" spans="1:11" x14ac:dyDescent="0.3">
      <c r="A12526" s="51" t="str">
        <f t="shared" si="202"/>
        <v>SHL.DE</v>
      </c>
      <c r="B12526" s="52" t="s">
        <v>487</v>
      </c>
      <c r="C12526" s="50" t="s">
        <v>1256</v>
      </c>
      <c r="D12526" s="50">
        <f>DAX__2019_2020__33[[#This Row],[Open]]*(DAX__2019_2020__33[[#This Row],[Adj Close]]/DAX__2019_2020__33[[#This Row],[Close]])</f>
        <v>40.29758627725009</v>
      </c>
      <c r="E12526" s="50" t="s">
        <v>1019</v>
      </c>
      <c r="F12526" s="50" t="s">
        <v>1023</v>
      </c>
      <c r="G12526" s="50" t="s">
        <v>8183</v>
      </c>
      <c r="H12526" s="50" t="s">
        <v>27717</v>
      </c>
      <c r="I12526" s="50">
        <f>(DAX__2019_2020__33[[#This Row],[Adj Close]]-DAX__2019_2020__33[[#This Row],[Adj Open]])/DAX__2019_2020__33[[#This Row],[Adj Open]]</f>
        <v>-1.4423029539568619E-2</v>
      </c>
      <c r="J12526" s="50">
        <f>DAX__2019_2020__33[[#This Row],[Adj Close]]-DAX__2019_2020__33[[#This Row],[Adj Open]]</f>
        <v>-0.58121327725009309</v>
      </c>
      <c r="K12526" s="50">
        <v>545359</v>
      </c>
    </row>
    <row r="12527" spans="1:11" x14ac:dyDescent="0.3">
      <c r="A12527" s="51" t="str">
        <f t="shared" si="202"/>
        <v>SHL.DE</v>
      </c>
      <c r="B12527" s="52" t="s">
        <v>488</v>
      </c>
      <c r="C12527" s="50" t="s">
        <v>17467</v>
      </c>
      <c r="D12527" s="50">
        <f>DAX__2019_2020__33[[#This Row],[Open]]*(DAX__2019_2020__33[[#This Row],[Adj Close]]/DAX__2019_2020__33[[#This Row],[Close]])</f>
        <v>39.987609438361872</v>
      </c>
      <c r="E12527" s="50" t="s">
        <v>1124</v>
      </c>
      <c r="F12527" s="50" t="s">
        <v>17483</v>
      </c>
      <c r="G12527" s="50" t="s">
        <v>27463</v>
      </c>
      <c r="H12527" s="50" t="s">
        <v>27718</v>
      </c>
      <c r="I12527" s="50">
        <f>(DAX__2019_2020__33[[#This Row],[Adj Close]]-DAX__2019_2020__33[[#This Row],[Adj Open]])/DAX__2019_2020__33[[#This Row],[Adj Open]]</f>
        <v>2.7858770054720069E-3</v>
      </c>
      <c r="J12527" s="50">
        <f>DAX__2019_2020__33[[#This Row],[Adj Close]]-DAX__2019_2020__33[[#This Row],[Adj Open]]</f>
        <v>0.11140056163812773</v>
      </c>
      <c r="K12527" s="50">
        <v>527515</v>
      </c>
    </row>
    <row r="12528" spans="1:11" x14ac:dyDescent="0.3">
      <c r="A12528" s="51" t="str">
        <f t="shared" si="202"/>
        <v>SHL.DE</v>
      </c>
      <c r="B12528" s="52" t="s">
        <v>489</v>
      </c>
      <c r="C12528" s="50" t="s">
        <v>27719</v>
      </c>
      <c r="D12528" s="50">
        <f>DAX__2019_2020__33[[#This Row],[Open]]*(DAX__2019_2020__33[[#This Row],[Adj Close]]/DAX__2019_2020__33[[#This Row],[Close]])</f>
        <v>39.730905364560918</v>
      </c>
      <c r="E12528" s="50" t="s">
        <v>1477</v>
      </c>
      <c r="F12528" s="50" t="s">
        <v>20397</v>
      </c>
      <c r="G12528" s="50" t="s">
        <v>19971</v>
      </c>
      <c r="H12528" s="50" t="s">
        <v>27599</v>
      </c>
      <c r="I12528" s="50">
        <f>(DAX__2019_2020__33[[#This Row],[Adj Close]]-DAX__2019_2020__33[[#This Row],[Adj Open]])/DAX__2019_2020__33[[#This Row],[Adj Open]]</f>
        <v>1.1824966763987883E-2</v>
      </c>
      <c r="J12528" s="50">
        <f>DAX__2019_2020__33[[#This Row],[Adj Close]]-DAX__2019_2020__33[[#This Row],[Adj Open]]</f>
        <v>0.4698166354390807</v>
      </c>
      <c r="K12528" s="50">
        <v>792439</v>
      </c>
    </row>
    <row r="12529" spans="1:11" x14ac:dyDescent="0.3">
      <c r="A12529" s="51" t="str">
        <f t="shared" si="202"/>
        <v>SHL.DE</v>
      </c>
      <c r="B12529" s="52" t="s">
        <v>490</v>
      </c>
      <c r="C12529" s="50" t="s">
        <v>27720</v>
      </c>
      <c r="D12529" s="50">
        <f>DAX__2019_2020__33[[#This Row],[Open]]*(DAX__2019_2020__33[[#This Row],[Adj Close]]/DAX__2019_2020__33[[#This Row],[Close]])</f>
        <v>40.186192670330769</v>
      </c>
      <c r="E12529" s="50" t="s">
        <v>20886</v>
      </c>
      <c r="F12529" s="50" t="s">
        <v>19880</v>
      </c>
      <c r="G12529" s="50" t="s">
        <v>21525</v>
      </c>
      <c r="H12529" s="50" t="s">
        <v>27721</v>
      </c>
      <c r="I12529" s="50">
        <f>(DAX__2019_2020__33[[#This Row],[Adj Close]]-DAX__2019_2020__33[[#This Row],[Adj Open]])/DAX__2019_2020__33[[#This Row],[Adj Open]]</f>
        <v>-2.5310352529580005E-3</v>
      </c>
      <c r="J12529" s="50">
        <f>DAX__2019_2020__33[[#This Row],[Adj Close]]-DAX__2019_2020__33[[#This Row],[Adj Open]]</f>
        <v>-0.10171267033076958</v>
      </c>
      <c r="K12529" s="50">
        <v>480310</v>
      </c>
    </row>
    <row r="12530" spans="1:11" x14ac:dyDescent="0.3">
      <c r="A12530" s="51" t="str">
        <f t="shared" si="202"/>
        <v>SHL.DE</v>
      </c>
      <c r="B12530" s="52" t="s">
        <v>491</v>
      </c>
      <c r="C12530" s="50" t="s">
        <v>27458</v>
      </c>
      <c r="D12530" s="50">
        <f>DAX__2019_2020__33[[#This Row],[Open]]*(DAX__2019_2020__33[[#This Row],[Adj Close]]/DAX__2019_2020__33[[#This Row],[Close]])</f>
        <v>39.895584307430269</v>
      </c>
      <c r="E12530" s="50" t="s">
        <v>988</v>
      </c>
      <c r="F12530" s="50" t="s">
        <v>19972</v>
      </c>
      <c r="G12530" s="50" t="s">
        <v>983</v>
      </c>
      <c r="H12530" s="50" t="s">
        <v>27722</v>
      </c>
      <c r="I12530" s="50">
        <f>(DAX__2019_2020__33[[#This Row],[Adj Close]]-DAX__2019_2020__33[[#This Row],[Adj Open]])/DAX__2019_2020__33[[#This Row],[Adj Open]]</f>
        <v>-6.4344541353781141E-3</v>
      </c>
      <c r="J12530" s="50">
        <f>DAX__2019_2020__33[[#This Row],[Adj Close]]-DAX__2019_2020__33[[#This Row],[Adj Open]]</f>
        <v>-0.2567063074302709</v>
      </c>
      <c r="K12530" s="50">
        <v>476188</v>
      </c>
    </row>
    <row r="12531" spans="1:11" x14ac:dyDescent="0.3">
      <c r="A12531" s="51" t="str">
        <f t="shared" si="202"/>
        <v>SHL.DE</v>
      </c>
      <c r="B12531" s="52" t="s">
        <v>492</v>
      </c>
      <c r="C12531" s="50" t="s">
        <v>20884</v>
      </c>
      <c r="D12531" s="50">
        <f>DAX__2019_2020__33[[#This Row],[Open]]*(DAX__2019_2020__33[[#This Row],[Adj Close]]/DAX__2019_2020__33[[#This Row],[Close]])</f>
        <v>39.561385496553967</v>
      </c>
      <c r="E12531" s="50" t="s">
        <v>983</v>
      </c>
      <c r="F12531" s="50" t="s">
        <v>1520</v>
      </c>
      <c r="G12531" s="50" t="s">
        <v>9804</v>
      </c>
      <c r="H12531" s="50" t="s">
        <v>27723</v>
      </c>
      <c r="I12531" s="50">
        <f>(DAX__2019_2020__33[[#This Row],[Adj Close]]-DAX__2019_2020__33[[#This Row],[Adj Open]])/DAX__2019_2020__33[[#This Row],[Adj Open]]</f>
        <v>-3.3055337904017486E-3</v>
      </c>
      <c r="J12531" s="50">
        <f>DAX__2019_2020__33[[#This Row],[Adj Close]]-DAX__2019_2020__33[[#This Row],[Adj Open]]</f>
        <v>-0.1307714965539688</v>
      </c>
      <c r="K12531" s="50">
        <v>733110</v>
      </c>
    </row>
    <row r="12532" spans="1:11" x14ac:dyDescent="0.3">
      <c r="A12532" s="51" t="str">
        <f t="shared" si="202"/>
        <v>SHL.DE</v>
      </c>
      <c r="B12532" s="52" t="s">
        <v>493</v>
      </c>
      <c r="C12532" s="50" t="s">
        <v>1482</v>
      </c>
      <c r="D12532" s="50">
        <f>DAX__2019_2020__33[[#This Row],[Open]]*(DAX__2019_2020__33[[#This Row],[Adj Close]]/DAX__2019_2020__33[[#This Row],[Close]])</f>
        <v>39.512952779509739</v>
      </c>
      <c r="E12532" s="50" t="s">
        <v>1482</v>
      </c>
      <c r="F12532" s="50" t="s">
        <v>27724</v>
      </c>
      <c r="G12532" s="50" t="s">
        <v>17486</v>
      </c>
      <c r="H12532" s="50" t="s">
        <v>27725</v>
      </c>
      <c r="I12532" s="50">
        <f>(DAX__2019_2020__33[[#This Row],[Adj Close]]-DAX__2019_2020__33[[#This Row],[Adj Open]])/DAX__2019_2020__33[[#This Row],[Adj Open]]</f>
        <v>-2.549646909790465E-2</v>
      </c>
      <c r="J12532" s="50">
        <f>DAX__2019_2020__33[[#This Row],[Adj Close]]-DAX__2019_2020__33[[#This Row],[Adj Open]]</f>
        <v>-1.0074407795097358</v>
      </c>
      <c r="K12532" s="50">
        <v>881728</v>
      </c>
    </row>
    <row r="12533" spans="1:11" x14ac:dyDescent="0.3">
      <c r="A12533" s="51" t="str">
        <f t="shared" si="202"/>
        <v>SHL.DE</v>
      </c>
      <c r="B12533" s="52" t="s">
        <v>494</v>
      </c>
      <c r="C12533" s="50" t="s">
        <v>2078</v>
      </c>
      <c r="D12533" s="50">
        <f>DAX__2019_2020__33[[#This Row],[Open]]*(DAX__2019_2020__33[[#This Row],[Adj Close]]/DAX__2019_2020__33[[#This Row],[Close]])</f>
        <v>38.369893016897301</v>
      </c>
      <c r="E12533" s="50" t="s">
        <v>17385</v>
      </c>
      <c r="F12533" s="50" t="s">
        <v>27726</v>
      </c>
      <c r="G12533" s="50" t="s">
        <v>1180</v>
      </c>
      <c r="H12533" s="50" t="s">
        <v>27727</v>
      </c>
      <c r="I12533" s="50">
        <f>(DAX__2019_2020__33[[#This Row],[Adj Close]]-DAX__2019_2020__33[[#This Row],[Adj Open]])/DAX__2019_2020__33[[#This Row],[Adj Open]]</f>
        <v>2.5241100094901048E-4</v>
      </c>
      <c r="J12533" s="50">
        <f>DAX__2019_2020__33[[#This Row],[Adj Close]]-DAX__2019_2020__33[[#This Row],[Adj Open]]</f>
        <v>9.6849831027014943E-3</v>
      </c>
      <c r="K12533" s="50">
        <v>807874</v>
      </c>
    </row>
    <row r="12534" spans="1:11" x14ac:dyDescent="0.3">
      <c r="A12534" s="51" t="str">
        <f t="shared" si="202"/>
        <v>SHL.DE</v>
      </c>
      <c r="B12534" s="52" t="s">
        <v>495</v>
      </c>
      <c r="C12534" s="50" t="s">
        <v>1191</v>
      </c>
      <c r="D12534" s="50">
        <f>DAX__2019_2020__33[[#This Row],[Open]]*(DAX__2019_2020__33[[#This Row],[Adj Close]]/DAX__2019_2020__33[[#This Row],[Close]])</f>
        <v>38.185840760042588</v>
      </c>
      <c r="E12534" s="50" t="s">
        <v>17458</v>
      </c>
      <c r="F12534" s="50" t="s">
        <v>11575</v>
      </c>
      <c r="G12534" s="50" t="s">
        <v>27728</v>
      </c>
      <c r="H12534" s="50" t="s">
        <v>27729</v>
      </c>
      <c r="I12534" s="50">
        <f>(DAX__2019_2020__33[[#This Row],[Adj Close]]-DAX__2019_2020__33[[#This Row],[Adj Open]])/DAX__2019_2020__33[[#This Row],[Adj Open]]</f>
        <v>6.342466075214369E-4</v>
      </c>
      <c r="J12534" s="50">
        <f>DAX__2019_2020__33[[#This Row],[Adj Close]]-DAX__2019_2020__33[[#This Row],[Adj Open]]</f>
        <v>2.4219239957410821E-2</v>
      </c>
      <c r="K12534" s="50">
        <v>567985</v>
      </c>
    </row>
    <row r="12535" spans="1:11" x14ac:dyDescent="0.3">
      <c r="A12535" s="51" t="str">
        <f t="shared" si="202"/>
        <v>SHL.DE</v>
      </c>
      <c r="B12535" s="52" t="s">
        <v>496</v>
      </c>
      <c r="C12535" s="50" t="s">
        <v>1232</v>
      </c>
      <c r="D12535" s="50">
        <f>DAX__2019_2020__33[[#This Row],[Open]]*(DAX__2019_2020__33[[#This Row],[Adj Close]]/DAX__2019_2020__33[[#This Row],[Close]])</f>
        <v>38.156779714714844</v>
      </c>
      <c r="E12535" s="50" t="s">
        <v>27730</v>
      </c>
      <c r="F12535" s="50" t="s">
        <v>8202</v>
      </c>
      <c r="G12535" s="50" t="s">
        <v>8187</v>
      </c>
      <c r="H12535" s="50" t="s">
        <v>27731</v>
      </c>
      <c r="I12535" s="50">
        <f>(DAX__2019_2020__33[[#This Row],[Adj Close]]-DAX__2019_2020__33[[#This Row],[Adj Open]])/DAX__2019_2020__33[[#This Row],[Adj Open]]</f>
        <v>-4.315765532261112E-3</v>
      </c>
      <c r="J12535" s="50">
        <f>DAX__2019_2020__33[[#This Row],[Adj Close]]-DAX__2019_2020__33[[#This Row],[Adj Open]]</f>
        <v>-0.16467571471484632</v>
      </c>
      <c r="K12535" s="50">
        <v>752694</v>
      </c>
    </row>
    <row r="12536" spans="1:11" x14ac:dyDescent="0.3">
      <c r="A12536" s="51" t="str">
        <f t="shared" si="202"/>
        <v>SHL.DE</v>
      </c>
      <c r="B12536" s="52" t="s">
        <v>497</v>
      </c>
      <c r="C12536" s="50" t="s">
        <v>1564</v>
      </c>
      <c r="D12536" s="50">
        <f>DAX__2019_2020__33[[#This Row],[Open]]*(DAX__2019_2020__33[[#This Row],[Adj Close]]/DAX__2019_2020__33[[#This Row],[Close]])</f>
        <v>38.224585721501036</v>
      </c>
      <c r="E12536" s="50" t="s">
        <v>27732</v>
      </c>
      <c r="F12536" s="50" t="s">
        <v>27733</v>
      </c>
      <c r="G12536" s="50" t="s">
        <v>1170</v>
      </c>
      <c r="H12536" s="50" t="s">
        <v>27734</v>
      </c>
      <c r="I12536" s="50">
        <f>(DAX__2019_2020__33[[#This Row],[Adj Close]]-DAX__2019_2020__33[[#This Row],[Adj Open]])/DAX__2019_2020__33[[#This Row],[Adj Open]]</f>
        <v>-4.0547390789340944E-3</v>
      </c>
      <c r="J12536" s="50">
        <f>DAX__2019_2020__33[[#This Row],[Adj Close]]-DAX__2019_2020__33[[#This Row],[Adj Open]]</f>
        <v>-0.15499072150103643</v>
      </c>
      <c r="K12536" s="50">
        <v>440598</v>
      </c>
    </row>
    <row r="12537" spans="1:11" x14ac:dyDescent="0.3">
      <c r="A12537" s="51" t="str">
        <f t="shared" si="202"/>
        <v>SHL.DE</v>
      </c>
      <c r="B12537" s="52" t="s">
        <v>498</v>
      </c>
      <c r="C12537" s="50" t="s">
        <v>1167</v>
      </c>
      <c r="D12537" s="50">
        <f>DAX__2019_2020__33[[#This Row],[Open]]*(DAX__2019_2020__33[[#This Row],[Adj Close]]/DAX__2019_2020__33[[#This Row],[Close]])</f>
        <v>37.875858253646363</v>
      </c>
      <c r="E12537" s="50" t="s">
        <v>1232</v>
      </c>
      <c r="F12537" s="50" t="s">
        <v>27735</v>
      </c>
      <c r="G12537" s="50" t="s">
        <v>20292</v>
      </c>
      <c r="H12537" s="50" t="s">
        <v>27736</v>
      </c>
      <c r="I12537" s="50">
        <f>(DAX__2019_2020__33[[#This Row],[Adj Close]]-DAX__2019_2020__33[[#This Row],[Adj Open]])/DAX__2019_2020__33[[#This Row],[Adj Open]]</f>
        <v>-2.8131970748439816E-3</v>
      </c>
      <c r="J12537" s="50">
        <f>DAX__2019_2020__33[[#This Row],[Adj Close]]-DAX__2019_2020__33[[#This Row],[Adj Open]]</f>
        <v>-0.10655225364636323</v>
      </c>
      <c r="K12537" s="50">
        <v>619390</v>
      </c>
    </row>
    <row r="12538" spans="1:11" x14ac:dyDescent="0.3">
      <c r="A12538" s="51" t="str">
        <f t="shared" si="202"/>
        <v>SHL.DE</v>
      </c>
      <c r="B12538" s="52" t="s">
        <v>499</v>
      </c>
      <c r="C12538" s="50" t="s">
        <v>8200</v>
      </c>
      <c r="D12538" s="50">
        <f>DAX__2019_2020__33[[#This Row],[Open]]*(DAX__2019_2020__33[[#This Row],[Adj Close]]/DAX__2019_2020__33[[#This Row],[Close]])</f>
        <v>37.778989091771379</v>
      </c>
      <c r="E12538" s="50" t="s">
        <v>27737</v>
      </c>
      <c r="F12538" s="50" t="s">
        <v>1211</v>
      </c>
      <c r="G12538" s="50" t="s">
        <v>1182</v>
      </c>
      <c r="H12538" s="50" t="s">
        <v>27738</v>
      </c>
      <c r="I12538" s="50">
        <f>(DAX__2019_2020__33[[#This Row],[Adj Close]]-DAX__2019_2020__33[[#This Row],[Adj Open]])/DAX__2019_2020__33[[#This Row],[Adj Open]]</f>
        <v>-2.8205384615383384E-3</v>
      </c>
      <c r="J12538" s="50">
        <f>DAX__2019_2020__33[[#This Row],[Adj Close]]-DAX__2019_2020__33[[#This Row],[Adj Open]]</f>
        <v>-0.10655709177137851</v>
      </c>
      <c r="K12538" s="50">
        <v>661974</v>
      </c>
    </row>
    <row r="12539" spans="1:11" x14ac:dyDescent="0.3">
      <c r="A12539" s="51" t="str">
        <f t="shared" si="202"/>
        <v>SHL.DE</v>
      </c>
      <c r="B12539" s="52" t="s">
        <v>500</v>
      </c>
      <c r="C12539" s="50" t="s">
        <v>1580</v>
      </c>
      <c r="D12539" s="50">
        <f>DAX__2019_2020__33[[#This Row],[Open]]*(DAX__2019_2020__33[[#This Row],[Adj Close]]/DAX__2019_2020__33[[#This Row],[Close]])</f>
        <v>37.730559971417634</v>
      </c>
      <c r="E12539" s="50" t="s">
        <v>17501</v>
      </c>
      <c r="F12539" s="50" t="s">
        <v>27053</v>
      </c>
      <c r="G12539" s="50" t="s">
        <v>27053</v>
      </c>
      <c r="H12539" s="50" t="s">
        <v>27739</v>
      </c>
      <c r="I12539" s="50">
        <f>(DAX__2019_2020__33[[#This Row],[Adj Close]]-DAX__2019_2020__33[[#This Row],[Adj Open]])/DAX__2019_2020__33[[#This Row],[Adj Open]]</f>
        <v>-2.1437714468864857E-2</v>
      </c>
      <c r="J12539" s="50">
        <f>DAX__2019_2020__33[[#This Row],[Adj Close]]-DAX__2019_2020__33[[#This Row],[Adj Open]]</f>
        <v>-0.80885697141763302</v>
      </c>
      <c r="K12539" s="50">
        <v>738769</v>
      </c>
    </row>
    <row r="12540" spans="1:11" x14ac:dyDescent="0.3">
      <c r="A12540" s="51" t="str">
        <f t="shared" si="202"/>
        <v>SHL.DE</v>
      </c>
      <c r="B12540" s="52" t="s">
        <v>501</v>
      </c>
      <c r="C12540" s="50" t="s">
        <v>17365</v>
      </c>
      <c r="D12540" s="50">
        <f>DAX__2019_2020__33[[#This Row],[Open]]*(DAX__2019_2020__33[[#This Row],[Adj Close]]/DAX__2019_2020__33[[#This Row],[Close]])</f>
        <v>37.120284750524114</v>
      </c>
      <c r="E12540" s="50" t="s">
        <v>8192</v>
      </c>
      <c r="F12540" s="50" t="s">
        <v>17431</v>
      </c>
      <c r="G12540" s="50" t="s">
        <v>20456</v>
      </c>
      <c r="H12540" s="50" t="s">
        <v>27740</v>
      </c>
      <c r="I12540" s="50">
        <f>(DAX__2019_2020__33[[#This Row],[Adj Close]]-DAX__2019_2020__33[[#This Row],[Adj Open]])/DAX__2019_2020__33[[#This Row],[Adj Open]]</f>
        <v>-4.1753653444677671E-3</v>
      </c>
      <c r="J12540" s="50">
        <f>DAX__2019_2020__33[[#This Row],[Adj Close]]-DAX__2019_2020__33[[#This Row],[Adj Open]]</f>
        <v>-0.15499075052411371</v>
      </c>
      <c r="K12540" s="50">
        <v>745466</v>
      </c>
    </row>
    <row r="12541" spans="1:11" x14ac:dyDescent="0.3">
      <c r="A12541" s="51" t="str">
        <f t="shared" si="202"/>
        <v>SHL.DE</v>
      </c>
      <c r="B12541" s="52" t="s">
        <v>502</v>
      </c>
      <c r="C12541" s="50" t="s">
        <v>1169</v>
      </c>
      <c r="D12541" s="50">
        <f>DAX__2019_2020__33[[#This Row],[Open]]*(DAX__2019_2020__33[[#This Row],[Adj Close]]/DAX__2019_2020__33[[#This Row],[Close]])</f>
        <v>37.391512035923668</v>
      </c>
      <c r="E12541" s="50" t="s">
        <v>1211</v>
      </c>
      <c r="F12541" s="50" t="s">
        <v>27319</v>
      </c>
      <c r="G12541" s="50" t="s">
        <v>1538</v>
      </c>
      <c r="H12541" s="50" t="s">
        <v>27741</v>
      </c>
      <c r="I12541" s="50">
        <f>(DAX__2019_2020__33[[#This Row],[Adj Close]]-DAX__2019_2020__33[[#This Row],[Adj Open]])/DAX__2019_2020__33[[#This Row],[Adj Open]]</f>
        <v>-1.2953368546806532E-2</v>
      </c>
      <c r="J12541" s="50">
        <f>DAX__2019_2020__33[[#This Row],[Adj Close]]-DAX__2019_2020__33[[#This Row],[Adj Open]]</f>
        <v>-0.48434603592367154</v>
      </c>
      <c r="K12541" s="50">
        <v>454279</v>
      </c>
    </row>
    <row r="12542" spans="1:11" x14ac:dyDescent="0.3">
      <c r="A12542" s="51" t="str">
        <f t="shared" si="202"/>
        <v>SHL.DE</v>
      </c>
      <c r="B12542" s="52" t="s">
        <v>503</v>
      </c>
      <c r="C12542" s="50" t="s">
        <v>17354</v>
      </c>
      <c r="D12542" s="50">
        <f>DAX__2019_2020__33[[#This Row],[Open]]*(DAX__2019_2020__33[[#This Row],[Adj Close]]/DAX__2019_2020__33[[#This Row],[Close]])</f>
        <v>37.052469719890318</v>
      </c>
      <c r="E12542" s="50" t="s">
        <v>1586</v>
      </c>
      <c r="F12542" s="50" t="s">
        <v>27742</v>
      </c>
      <c r="G12542" s="50" t="s">
        <v>27742</v>
      </c>
      <c r="H12542" s="50" t="s">
        <v>27743</v>
      </c>
      <c r="I12542" s="50">
        <f>(DAX__2019_2020__33[[#This Row],[Adj Close]]-DAX__2019_2020__33[[#This Row],[Adj Open]])/DAX__2019_2020__33[[#This Row],[Adj Open]]</f>
        <v>-1.5555581699346481E-2</v>
      </c>
      <c r="J12542" s="50">
        <f>DAX__2019_2020__33[[#This Row],[Adj Close]]-DAX__2019_2020__33[[#This Row],[Adj Open]]</f>
        <v>-0.57637271989031547</v>
      </c>
      <c r="K12542" s="50">
        <v>445050</v>
      </c>
    </row>
    <row r="12543" spans="1:11" x14ac:dyDescent="0.3">
      <c r="A12543" s="51" t="str">
        <f t="shared" si="202"/>
        <v>SHL.DE</v>
      </c>
      <c r="B12543" s="52" t="s">
        <v>504</v>
      </c>
      <c r="C12543" s="50" t="s">
        <v>1544</v>
      </c>
      <c r="D12543" s="50">
        <f>DAX__2019_2020__33[[#This Row],[Open]]*(DAX__2019_2020__33[[#This Row],[Adj Close]]/DAX__2019_2020__33[[#This Row],[Close]])</f>
        <v>36.781239736176438</v>
      </c>
      <c r="E12543" s="50" t="s">
        <v>27744</v>
      </c>
      <c r="F12543" s="50" t="s">
        <v>17360</v>
      </c>
      <c r="G12543" s="50" t="s">
        <v>17365</v>
      </c>
      <c r="H12543" s="50" t="s">
        <v>27745</v>
      </c>
      <c r="I12543" s="50">
        <f>(DAX__2019_2020__33[[#This Row],[Adj Close]]-DAX__2019_2020__33[[#This Row],[Adj Open]])/DAX__2019_2020__33[[#This Row],[Adj Open]]</f>
        <v>9.2177769497555542E-3</v>
      </c>
      <c r="J12543" s="50">
        <f>DAX__2019_2020__33[[#This Row],[Adj Close]]-DAX__2019_2020__33[[#This Row],[Adj Open]]</f>
        <v>0.33904126382356026</v>
      </c>
      <c r="K12543" s="50">
        <v>634718</v>
      </c>
    </row>
    <row r="12544" spans="1:11" x14ac:dyDescent="0.3">
      <c r="A12544" s="51" t="str">
        <f t="shared" si="202"/>
        <v>SHL.DE</v>
      </c>
      <c r="B12544" s="52" t="s">
        <v>505</v>
      </c>
      <c r="C12544" s="50" t="s">
        <v>20281</v>
      </c>
      <c r="D12544" s="50">
        <f>DAX__2019_2020__33[[#This Row],[Open]]*(DAX__2019_2020__33[[#This Row],[Adj Close]]/DAX__2019_2020__33[[#This Row],[Close]])</f>
        <v>35.357262084737158</v>
      </c>
      <c r="E12544" s="50" t="s">
        <v>2065</v>
      </c>
      <c r="F12544" s="50" t="s">
        <v>27285</v>
      </c>
      <c r="G12544" s="50" t="s">
        <v>27260</v>
      </c>
      <c r="H12544" s="50" t="s">
        <v>27746</v>
      </c>
      <c r="I12544" s="50">
        <f>(DAX__2019_2020__33[[#This Row],[Adj Close]]-DAX__2019_2020__33[[#This Row],[Adj Open]])/DAX__2019_2020__33[[#This Row],[Adj Open]]</f>
        <v>-3.2876438356163906E-3</v>
      </c>
      <c r="J12544" s="50">
        <f>DAX__2019_2020__33[[#This Row],[Adj Close]]-DAX__2019_2020__33[[#This Row],[Adj Open]]</f>
        <v>-0.11624208473715925</v>
      </c>
      <c r="K12544" s="50">
        <v>7098729</v>
      </c>
    </row>
    <row r="12545" spans="1:11" x14ac:dyDescent="0.3">
      <c r="A12545" s="51" t="str">
        <f t="shared" si="202"/>
        <v>SHL.DE</v>
      </c>
      <c r="B12545" s="52" t="s">
        <v>506</v>
      </c>
      <c r="C12545" s="50" t="s">
        <v>27747</v>
      </c>
      <c r="D12545" s="50">
        <f>DAX__2019_2020__33[[#This Row],[Open]]*(DAX__2019_2020__33[[#This Row],[Adj Close]]/DAX__2019_2020__33[[#This Row],[Close]])</f>
        <v>35.415384961479916</v>
      </c>
      <c r="E12545" s="50" t="s">
        <v>27495</v>
      </c>
      <c r="F12545" s="50" t="s">
        <v>27748</v>
      </c>
      <c r="G12545" s="50" t="s">
        <v>27128</v>
      </c>
      <c r="H12545" s="50" t="s">
        <v>27749</v>
      </c>
      <c r="I12545" s="50">
        <f>(DAX__2019_2020__33[[#This Row],[Adj Close]]-DAX__2019_2020__33[[#This Row],[Adj Open]])/DAX__2019_2020__33[[#This Row],[Adj Open]]</f>
        <v>3.5557438852367204E-3</v>
      </c>
      <c r="J12545" s="50">
        <f>DAX__2019_2020__33[[#This Row],[Adj Close]]-DAX__2019_2020__33[[#This Row],[Adj Open]]</f>
        <v>0.12592803852008672</v>
      </c>
      <c r="K12545" s="50">
        <v>2550321</v>
      </c>
    </row>
    <row r="12546" spans="1:11" x14ac:dyDescent="0.3">
      <c r="A12546" s="51" t="str">
        <f t="shared" si="202"/>
        <v>SHL.DE</v>
      </c>
      <c r="B12546" s="52" t="s">
        <v>507</v>
      </c>
      <c r="C12546" s="50" t="s">
        <v>27750</v>
      </c>
      <c r="D12546" s="50">
        <f>DAX__2019_2020__33[[#This Row],[Open]]*(DAX__2019_2020__33[[#This Row],[Adj Close]]/DAX__2019_2020__33[[#This Row],[Close]])</f>
        <v>35.48319147327252</v>
      </c>
      <c r="E12546" s="50" t="s">
        <v>1887</v>
      </c>
      <c r="F12546" s="50" t="s">
        <v>27305</v>
      </c>
      <c r="G12546" s="50" t="s">
        <v>27534</v>
      </c>
      <c r="H12546" s="50" t="s">
        <v>27751</v>
      </c>
      <c r="I12546" s="50">
        <f>(DAX__2019_2020__33[[#This Row],[Adj Close]]-DAX__2019_2020__33[[#This Row],[Adj Open]])/DAX__2019_2020__33[[#This Row],[Adj Open]]</f>
        <v>1.7335462262204178E-2</v>
      </c>
      <c r="J12546" s="50">
        <f>DAX__2019_2020__33[[#This Row],[Adj Close]]-DAX__2019_2020__33[[#This Row],[Adj Open]]</f>
        <v>0.61511752672748088</v>
      </c>
      <c r="K12546" s="50">
        <v>2382318</v>
      </c>
    </row>
    <row r="12547" spans="1:11" x14ac:dyDescent="0.3">
      <c r="A12547" s="51" t="str">
        <f t="shared" si="202"/>
        <v>SHL.DE</v>
      </c>
      <c r="B12547" s="52" t="s">
        <v>508</v>
      </c>
      <c r="C12547" s="50" t="s">
        <v>27752</v>
      </c>
      <c r="D12547" s="50">
        <f>DAX__2019_2020__33[[#This Row],[Open]]*(DAX__2019_2020__33[[#This Row],[Adj Close]]/DAX__2019_2020__33[[#This Row],[Close]])</f>
        <v>36.258145025487437</v>
      </c>
      <c r="E12547" s="50" t="s">
        <v>27320</v>
      </c>
      <c r="F12547" s="50" t="s">
        <v>20281</v>
      </c>
      <c r="G12547" s="50" t="s">
        <v>27753</v>
      </c>
      <c r="H12547" s="50" t="s">
        <v>27754</v>
      </c>
      <c r="I12547" s="50">
        <f>(DAX__2019_2020__33[[#This Row],[Adj Close]]-DAX__2019_2020__33[[#This Row],[Adj Open]])/DAX__2019_2020__33[[#This Row],[Adj Open]]</f>
        <v>4.9426128773710064E-3</v>
      </c>
      <c r="J12547" s="50">
        <f>DAX__2019_2020__33[[#This Row],[Adj Close]]-DAX__2019_2020__33[[#This Row],[Adj Open]]</f>
        <v>0.17920997451255971</v>
      </c>
      <c r="K12547" s="50">
        <v>12902241</v>
      </c>
    </row>
    <row r="12548" spans="1:11" x14ac:dyDescent="0.3">
      <c r="A12548" s="51" t="str">
        <f t="shared" si="202"/>
        <v>SHL.DE</v>
      </c>
      <c r="B12548" s="52" t="s">
        <v>509</v>
      </c>
      <c r="C12548" s="50" t="s">
        <v>17366</v>
      </c>
      <c r="D12548" s="50">
        <f>DAX__2019_2020__33[[#This Row],[Open]]*(DAX__2019_2020__33[[#This Row],[Adj Close]]/DAX__2019_2020__33[[#This Row],[Close]])</f>
        <v>36.645623105271149</v>
      </c>
      <c r="E12548" s="50" t="s">
        <v>17420</v>
      </c>
      <c r="F12548" s="50" t="s">
        <v>8189</v>
      </c>
      <c r="G12548" s="50" t="s">
        <v>27330</v>
      </c>
      <c r="H12548" s="50" t="s">
        <v>27755</v>
      </c>
      <c r="I12548" s="50">
        <f>(DAX__2019_2020__33[[#This Row],[Adj Close]]-DAX__2019_2020__33[[#This Row],[Adj Open]])/DAX__2019_2020__33[[#This Row],[Adj Open]]</f>
        <v>1.5463890274179605E-2</v>
      </c>
      <c r="J12548" s="50">
        <f>DAX__2019_2020__33[[#This Row],[Adj Close]]-DAX__2019_2020__33[[#This Row],[Adj Open]]</f>
        <v>0.56668389472885394</v>
      </c>
      <c r="K12548" s="50">
        <v>1313837</v>
      </c>
    </row>
    <row r="12549" spans="1:11" x14ac:dyDescent="0.3">
      <c r="A12549" s="51" t="str">
        <f t="shared" si="202"/>
        <v>SHL.DE</v>
      </c>
      <c r="B12549" s="52" t="s">
        <v>510</v>
      </c>
      <c r="C12549" s="50" t="s">
        <v>27756</v>
      </c>
      <c r="D12549" s="50">
        <f>DAX__2019_2020__33[[#This Row],[Open]]*(DAX__2019_2020__33[[#This Row],[Adj Close]]/DAX__2019_2020__33[[#This Row],[Close]])</f>
        <v>37.473854892474264</v>
      </c>
      <c r="E12549" s="50" t="s">
        <v>20405</v>
      </c>
      <c r="F12549" s="50" t="s">
        <v>27319</v>
      </c>
      <c r="G12549" s="50" t="s">
        <v>27757</v>
      </c>
      <c r="H12549" s="50" t="s">
        <v>27758</v>
      </c>
      <c r="I12549" s="50">
        <f>(DAX__2019_2020__33[[#This Row],[Adj Close]]-DAX__2019_2020__33[[#This Row],[Adj Open]])/DAX__2019_2020__33[[#This Row],[Adj Open]]</f>
        <v>-1.3441902198736047E-2</v>
      </c>
      <c r="J12549" s="50">
        <f>DAX__2019_2020__33[[#This Row],[Adj Close]]-DAX__2019_2020__33[[#This Row],[Adj Open]]</f>
        <v>-0.50371989247426541</v>
      </c>
      <c r="K12549" s="50">
        <v>731324</v>
      </c>
    </row>
    <row r="12550" spans="1:11" x14ac:dyDescent="0.3">
      <c r="A12550" s="51" t="str">
        <f t="shared" si="202"/>
        <v>SHL.DE</v>
      </c>
      <c r="B12550" s="52" t="s">
        <v>511</v>
      </c>
      <c r="C12550" s="50" t="s">
        <v>27759</v>
      </c>
      <c r="D12550" s="50">
        <f>DAX__2019_2020__33[[#This Row],[Open]]*(DAX__2019_2020__33[[#This Row],[Adj Close]]/DAX__2019_2020__33[[#This Row],[Close]])</f>
        <v>37.328546716355994</v>
      </c>
      <c r="E12550" s="50" t="s">
        <v>27759</v>
      </c>
      <c r="F12550" s="50" t="s">
        <v>17431</v>
      </c>
      <c r="G12550" s="50" t="s">
        <v>17393</v>
      </c>
      <c r="H12550" s="50" t="s">
        <v>27760</v>
      </c>
      <c r="I12550" s="50">
        <f>(DAX__2019_2020__33[[#This Row],[Adj Close]]-DAX__2019_2020__33[[#This Row],[Adj Open]])/DAX__2019_2020__33[[#This Row],[Adj Open]]</f>
        <v>-1.5440534578954087E-2</v>
      </c>
      <c r="J12550" s="50">
        <f>DAX__2019_2020__33[[#This Row],[Adj Close]]-DAX__2019_2020__33[[#This Row],[Adj Open]]</f>
        <v>-0.57637271635599774</v>
      </c>
      <c r="K12550" s="50">
        <v>891272</v>
      </c>
    </row>
    <row r="12551" spans="1:11" x14ac:dyDescent="0.3">
      <c r="A12551" s="51" t="str">
        <f t="shared" si="202"/>
        <v>SHL.DE</v>
      </c>
      <c r="B12551" s="52" t="s">
        <v>512</v>
      </c>
      <c r="C12551" s="50" t="s">
        <v>17399</v>
      </c>
      <c r="D12551" s="50">
        <f>DAX__2019_2020__33[[#This Row],[Open]]*(DAX__2019_2020__33[[#This Row],[Adj Close]]/DAX__2019_2020__33[[#This Row],[Close]])</f>
        <v>36.810301137361876</v>
      </c>
      <c r="E12551" s="50" t="s">
        <v>27761</v>
      </c>
      <c r="F12551" s="50" t="s">
        <v>8189</v>
      </c>
      <c r="G12551" s="50" t="s">
        <v>8189</v>
      </c>
      <c r="H12551" s="50" t="s">
        <v>27762</v>
      </c>
      <c r="I12551" s="50">
        <f>(DAX__2019_2020__33[[#This Row],[Adj Close]]-DAX__2019_2020__33[[#This Row],[Adj Open]])/DAX__2019_2020__33[[#This Row],[Adj Open]]</f>
        <v>-9.4737105263157078E-3</v>
      </c>
      <c r="J12551" s="50">
        <f>DAX__2019_2020__33[[#This Row],[Adj Close]]-DAX__2019_2020__33[[#This Row],[Adj Open]]</f>
        <v>-0.3487301373618763</v>
      </c>
      <c r="K12551" s="50">
        <v>807814</v>
      </c>
    </row>
    <row r="12552" spans="1:11" x14ac:dyDescent="0.3">
      <c r="A12552" s="51" t="str">
        <f t="shared" si="202"/>
        <v>SHL.DE</v>
      </c>
      <c r="B12552" s="52" t="s">
        <v>513</v>
      </c>
      <c r="C12552" s="50" t="s">
        <v>17375</v>
      </c>
      <c r="D12552" s="50">
        <f>DAX__2019_2020__33[[#This Row],[Open]]*(DAX__2019_2020__33[[#This Row],[Adj Close]]/DAX__2019_2020__33[[#This Row],[Close]])</f>
        <v>36.451887860534285</v>
      </c>
      <c r="E12552" s="50" t="s">
        <v>27744</v>
      </c>
      <c r="F12552" s="50" t="s">
        <v>17375</v>
      </c>
      <c r="G12552" s="50" t="s">
        <v>17399</v>
      </c>
      <c r="H12552" s="50" t="s">
        <v>27763</v>
      </c>
      <c r="I12552" s="50">
        <f>(DAX__2019_2020__33[[#This Row],[Adj Close]]-DAX__2019_2020__33[[#This Row],[Adj Open]])/DAX__2019_2020__33[[#This Row],[Adj Open]]</f>
        <v>9.8325535521511746E-3</v>
      </c>
      <c r="J12552" s="50">
        <f>DAX__2019_2020__33[[#This Row],[Adj Close]]-DAX__2019_2020__33[[#This Row],[Adj Open]]</f>
        <v>0.35841513946571268</v>
      </c>
      <c r="K12552" s="50">
        <v>1153684</v>
      </c>
    </row>
    <row r="12553" spans="1:11" x14ac:dyDescent="0.3">
      <c r="A12553" s="51" t="str">
        <f t="shared" si="202"/>
        <v>SHL.DE</v>
      </c>
      <c r="B12553" s="52" t="s">
        <v>514</v>
      </c>
      <c r="C12553" s="50" t="s">
        <v>17396</v>
      </c>
      <c r="D12553" s="50">
        <f>DAX__2019_2020__33[[#This Row],[Open]]*(DAX__2019_2020__33[[#This Row],[Adj Close]]/DAX__2019_2020__33[[#This Row],[Close]])</f>
        <v>37.004037809714013</v>
      </c>
      <c r="E12553" s="50" t="s">
        <v>17396</v>
      </c>
      <c r="F12553" s="50" t="s">
        <v>20511</v>
      </c>
      <c r="G12553" s="50" t="s">
        <v>27764</v>
      </c>
      <c r="H12553" s="50" t="s">
        <v>27765</v>
      </c>
      <c r="I12553" s="50">
        <f>(DAX__2019_2020__33[[#This Row],[Adj Close]]-DAX__2019_2020__33[[#This Row],[Adj Open]])/DAX__2019_2020__33[[#This Row],[Adj Open]]</f>
        <v>-1.2172774550451035E-2</v>
      </c>
      <c r="J12553" s="50">
        <f>DAX__2019_2020__33[[#This Row],[Adj Close]]-DAX__2019_2020__33[[#This Row],[Adj Open]]</f>
        <v>-0.4504418097140146</v>
      </c>
      <c r="K12553" s="50">
        <v>842357</v>
      </c>
    </row>
    <row r="12554" spans="1:11" x14ac:dyDescent="0.3">
      <c r="A12554" s="51" t="str">
        <f t="shared" si="202"/>
        <v>SHL.DE</v>
      </c>
      <c r="B12554" s="52" t="s">
        <v>515</v>
      </c>
      <c r="C12554" s="50" t="s">
        <v>27499</v>
      </c>
      <c r="D12554" s="50">
        <f>DAX__2019_2020__33[[#This Row],[Open]]*(DAX__2019_2020__33[[#This Row],[Adj Close]]/DAX__2019_2020__33[[#This Row],[Close]])</f>
        <v>36.243619040929019</v>
      </c>
      <c r="E12554" s="50" t="s">
        <v>27766</v>
      </c>
      <c r="F12554" s="50" t="s">
        <v>27499</v>
      </c>
      <c r="G12554" s="50" t="s">
        <v>17399</v>
      </c>
      <c r="H12554" s="50" t="s">
        <v>27763</v>
      </c>
      <c r="I12554" s="50">
        <f>(DAX__2019_2020__33[[#This Row],[Adj Close]]-DAX__2019_2020__33[[#This Row],[Adj Open]])/DAX__2019_2020__33[[#This Row],[Adj Open]]</f>
        <v>1.5635413186278015E-2</v>
      </c>
      <c r="J12554" s="50">
        <f>DAX__2019_2020__33[[#This Row],[Adj Close]]-DAX__2019_2020__33[[#This Row],[Adj Open]]</f>
        <v>0.56668395907097846</v>
      </c>
      <c r="K12554" s="50">
        <v>911740</v>
      </c>
    </row>
    <row r="12555" spans="1:11" x14ac:dyDescent="0.3">
      <c r="A12555" s="51" t="str">
        <f t="shared" si="202"/>
        <v>SHL.DE</v>
      </c>
      <c r="B12555" s="52" t="s">
        <v>516</v>
      </c>
      <c r="C12555" s="50" t="s">
        <v>27767</v>
      </c>
      <c r="D12555" s="50">
        <f>DAX__2019_2020__33[[#This Row],[Open]]*(DAX__2019_2020__33[[#This Row],[Adj Close]]/DAX__2019_2020__33[[#This Row],[Close]])</f>
        <v>36.679530692747406</v>
      </c>
      <c r="E12555" s="50" t="s">
        <v>17441</v>
      </c>
      <c r="F12555" s="50" t="s">
        <v>20283</v>
      </c>
      <c r="G12555" s="50" t="s">
        <v>17441</v>
      </c>
      <c r="H12555" s="50" t="s">
        <v>27768</v>
      </c>
      <c r="I12555" s="50">
        <f>(DAX__2019_2020__33[[#This Row],[Adj Close]]-DAX__2019_2020__33[[#This Row],[Adj Open]])/DAX__2019_2020__33[[#This Row],[Adj Open]]</f>
        <v>1.4129142261764711E-2</v>
      </c>
      <c r="J12555" s="50">
        <f>DAX__2019_2020__33[[#This Row],[Adj Close]]-DAX__2019_2020__33[[#This Row],[Adj Open]]</f>
        <v>0.51825030725259325</v>
      </c>
      <c r="K12555" s="50">
        <v>3290841</v>
      </c>
    </row>
    <row r="12556" spans="1:11" x14ac:dyDescent="0.3">
      <c r="A12556" s="51" t="str">
        <f t="shared" si="202"/>
        <v>SHL.DE</v>
      </c>
      <c r="B12556" s="52" t="s">
        <v>517</v>
      </c>
      <c r="C12556" s="50" t="s">
        <v>8202</v>
      </c>
      <c r="D12556" s="50">
        <f>DAX__2019_2020__33[[#This Row],[Open]]*(DAX__2019_2020__33[[#This Row],[Adj Close]]/DAX__2019_2020__33[[#This Row],[Close]])</f>
        <v>37.29464741677085</v>
      </c>
      <c r="E12556" s="50" t="s">
        <v>8202</v>
      </c>
      <c r="F12556" s="50" t="s">
        <v>27769</v>
      </c>
      <c r="G12556" s="50" t="s">
        <v>27770</v>
      </c>
      <c r="H12556" s="50" t="s">
        <v>27771</v>
      </c>
      <c r="I12556" s="50">
        <f>(DAX__2019_2020__33[[#This Row],[Adj Close]]-DAX__2019_2020__33[[#This Row],[Adj Open]])/DAX__2019_2020__33[[#This Row],[Adj Open]]</f>
        <v>-3.3116935064935182E-2</v>
      </c>
      <c r="J12556" s="50">
        <f>DAX__2019_2020__33[[#This Row],[Adj Close]]-DAX__2019_2020__33[[#This Row],[Adj Open]]</f>
        <v>-1.235084416770853</v>
      </c>
      <c r="K12556" s="50">
        <v>1048471</v>
      </c>
    </row>
    <row r="12557" spans="1:11" x14ac:dyDescent="0.3">
      <c r="A12557" s="51" t="str">
        <f t="shared" si="202"/>
        <v>SHL.DE</v>
      </c>
      <c r="B12557" s="52" t="s">
        <v>518</v>
      </c>
      <c r="C12557" s="50" t="s">
        <v>27070</v>
      </c>
      <c r="D12557" s="50">
        <f>DAX__2019_2020__33[[#This Row],[Open]]*(DAX__2019_2020__33[[#This Row],[Adj Close]]/DAX__2019_2020__33[[#This Row],[Close]])</f>
        <v>36.175806332622507</v>
      </c>
      <c r="E12557" s="50" t="s">
        <v>27772</v>
      </c>
      <c r="F12557" s="50" t="s">
        <v>27065</v>
      </c>
      <c r="G12557" s="50" t="s">
        <v>17359</v>
      </c>
      <c r="H12557" s="50" t="s">
        <v>27773</v>
      </c>
      <c r="I12557" s="50">
        <f>(DAX__2019_2020__33[[#This Row],[Adj Close]]-DAX__2019_2020__33[[#This Row],[Adj Open]])/DAX__2019_2020__33[[#This Row],[Adj Open]]</f>
        <v>2.811621293034426E-3</v>
      </c>
      <c r="J12557" s="50">
        <f>DAX__2019_2020__33[[#This Row],[Adj Close]]-DAX__2019_2020__33[[#This Row],[Adj Open]]</f>
        <v>0.10171266737749107</v>
      </c>
      <c r="K12557" s="50">
        <v>1059436</v>
      </c>
    </row>
    <row r="12558" spans="1:11" x14ac:dyDescent="0.3">
      <c r="A12558" s="51" t="str">
        <f t="shared" si="202"/>
        <v>SHL.DE</v>
      </c>
      <c r="B12558" s="52" t="s">
        <v>519</v>
      </c>
      <c r="C12558" s="50" t="s">
        <v>11563</v>
      </c>
      <c r="D12558" s="50">
        <f>DAX__2019_2020__33[[#This Row],[Open]]*(DAX__2019_2020__33[[#This Row],[Adj Close]]/DAX__2019_2020__33[[#This Row],[Close]])</f>
        <v>36.698899794161136</v>
      </c>
      <c r="E12558" s="50" t="s">
        <v>1538</v>
      </c>
      <c r="F12558" s="50" t="s">
        <v>17359</v>
      </c>
      <c r="G12558" s="50" t="s">
        <v>11573</v>
      </c>
      <c r="H12558" s="50" t="s">
        <v>27774</v>
      </c>
      <c r="I12558" s="50">
        <f>(DAX__2019_2020__33[[#This Row],[Adj Close]]-DAX__2019_2020__33[[#This Row],[Adj Open]])/DAX__2019_2020__33[[#This Row],[Adj Open]]</f>
        <v>-5.9389735219203977E-3</v>
      </c>
      <c r="J12558" s="50">
        <f>DAX__2019_2020__33[[#This Row],[Adj Close]]-DAX__2019_2020__33[[#This Row],[Adj Open]]</f>
        <v>-0.21795379416113292</v>
      </c>
      <c r="K12558" s="50">
        <v>928501</v>
      </c>
    </row>
    <row r="12559" spans="1:11" x14ac:dyDescent="0.3">
      <c r="A12559" s="51" t="str">
        <f t="shared" si="202"/>
        <v>SHL.DE</v>
      </c>
      <c r="B12559" s="52" t="s">
        <v>520</v>
      </c>
      <c r="C12559" s="50" t="s">
        <v>27775</v>
      </c>
      <c r="D12559" s="50">
        <f>DAX__2019_2020__33[[#This Row],[Open]]*(DAX__2019_2020__33[[#This Row],[Adj Close]]/DAX__2019_2020__33[[#This Row],[Close]])</f>
        <v>36.485790204396828</v>
      </c>
      <c r="E12559" s="50" t="s">
        <v>17491</v>
      </c>
      <c r="F12559" s="50" t="s">
        <v>2001</v>
      </c>
      <c r="G12559" s="50" t="s">
        <v>20504</v>
      </c>
      <c r="H12559" s="50" t="s">
        <v>27776</v>
      </c>
      <c r="I12559" s="50">
        <f>(DAX__2019_2020__33[[#This Row],[Adj Close]]-DAX__2019_2020__33[[#This Row],[Adj Open]])/DAX__2019_2020__33[[#This Row],[Adj Open]]</f>
        <v>-1.1018212902742162E-2</v>
      </c>
      <c r="J12559" s="50">
        <f>DAX__2019_2020__33[[#This Row],[Adj Close]]-DAX__2019_2020__33[[#This Row],[Adj Open]]</f>
        <v>-0.40200820439682872</v>
      </c>
      <c r="K12559" s="50">
        <v>764101</v>
      </c>
    </row>
    <row r="12560" spans="1:11" x14ac:dyDescent="0.3">
      <c r="A12560" s="51" t="str">
        <f t="shared" si="202"/>
        <v>SHL.DE</v>
      </c>
      <c r="B12560" s="52" t="s">
        <v>521</v>
      </c>
      <c r="C12560" s="50" t="s">
        <v>17430</v>
      </c>
      <c r="D12560" s="50">
        <f>DAX__2019_2020__33[[#This Row],[Open]]*(DAX__2019_2020__33[[#This Row],[Adj Close]]/DAX__2019_2020__33[[#This Row],[Close]])</f>
        <v>36.122531415459292</v>
      </c>
      <c r="E12560" s="50" t="s">
        <v>27752</v>
      </c>
      <c r="F12560" s="50" t="s">
        <v>20821</v>
      </c>
      <c r="G12560" s="50" t="s">
        <v>1890</v>
      </c>
      <c r="H12560" s="50" t="s">
        <v>27777</v>
      </c>
      <c r="I12560" s="50">
        <f>(DAX__2019_2020__33[[#This Row],[Adj Close]]-DAX__2019_2020__33[[#This Row],[Adj Open]])/DAX__2019_2020__33[[#This Row],[Adj Open]]</f>
        <v>-5.0952800993488492E-3</v>
      </c>
      <c r="J12560" s="50">
        <f>DAX__2019_2020__33[[#This Row],[Adj Close]]-DAX__2019_2020__33[[#This Row],[Adj Open]]</f>
        <v>-0.18405441545929335</v>
      </c>
      <c r="K12560" s="50">
        <v>792123</v>
      </c>
    </row>
    <row r="12561" spans="1:11" x14ac:dyDescent="0.3">
      <c r="A12561" s="51" t="str">
        <f t="shared" si="202"/>
        <v>SHL.DE</v>
      </c>
      <c r="B12561" s="52" t="s">
        <v>522</v>
      </c>
      <c r="C12561" s="50" t="s">
        <v>20426</v>
      </c>
      <c r="D12561" s="50">
        <f>DAX__2019_2020__33[[#This Row],[Open]]*(DAX__2019_2020__33[[#This Row],[Adj Close]]/DAX__2019_2020__33[[#This Row],[Close]])</f>
        <v>36.432514016850071</v>
      </c>
      <c r="E12561" s="50" t="s">
        <v>27052</v>
      </c>
      <c r="F12561" s="50" t="s">
        <v>27778</v>
      </c>
      <c r="G12561" s="50" t="s">
        <v>17399</v>
      </c>
      <c r="H12561" s="50" t="s">
        <v>27763</v>
      </c>
      <c r="I12561" s="50">
        <f>(DAX__2019_2020__33[[#This Row],[Adj Close]]-DAX__2019_2020__33[[#This Row],[Adj Open]])/DAX__2019_2020__33[[#This Row],[Adj Open]]</f>
        <v>1.0369555693444566E-2</v>
      </c>
      <c r="J12561" s="50">
        <f>DAX__2019_2020__33[[#This Row],[Adj Close]]-DAX__2019_2020__33[[#This Row],[Adj Open]]</f>
        <v>0.37778898314992659</v>
      </c>
      <c r="K12561" s="50">
        <v>792410</v>
      </c>
    </row>
    <row r="12562" spans="1:11" x14ac:dyDescent="0.3">
      <c r="A12562" s="51" t="str">
        <f t="shared" si="202"/>
        <v>SHL.DE</v>
      </c>
      <c r="B12562" s="52" t="s">
        <v>523</v>
      </c>
      <c r="C12562" s="50" t="s">
        <v>27779</v>
      </c>
      <c r="D12562" s="50">
        <f>DAX__2019_2020__33[[#This Row],[Open]]*(DAX__2019_2020__33[[#This Row],[Adj Close]]/DAX__2019_2020__33[[#This Row],[Close]])</f>
        <v>36.950757557765272</v>
      </c>
      <c r="E12562" s="50" t="s">
        <v>27780</v>
      </c>
      <c r="F12562" s="50" t="s">
        <v>17372</v>
      </c>
      <c r="G12562" s="50" t="s">
        <v>27781</v>
      </c>
      <c r="H12562" s="50" t="s">
        <v>27782</v>
      </c>
      <c r="I12562" s="50">
        <f>(DAX__2019_2020__33[[#This Row],[Adj Close]]-DAX__2019_2020__33[[#This Row],[Adj Open]])/DAX__2019_2020__33[[#This Row],[Adj Open]]</f>
        <v>1.8351028968411011E-3</v>
      </c>
      <c r="J12562" s="50">
        <f>DAX__2019_2020__33[[#This Row],[Adj Close]]-DAX__2019_2020__33[[#This Row],[Adj Open]]</f>
        <v>6.7808442234728261E-2</v>
      </c>
      <c r="K12562" s="50">
        <v>695674</v>
      </c>
    </row>
    <row r="12563" spans="1:11" x14ac:dyDescent="0.3">
      <c r="A12563" s="51" t="str">
        <f t="shared" si="202"/>
        <v>SHL.DE</v>
      </c>
      <c r="B12563" s="52" t="s">
        <v>524</v>
      </c>
      <c r="C12563" s="50" t="s">
        <v>1536</v>
      </c>
      <c r="D12563" s="50">
        <f>DAX__2019_2020__33[[#This Row],[Open]]*(DAX__2019_2020__33[[#This Row],[Adj Close]]/DAX__2019_2020__33[[#This Row],[Close]])</f>
        <v>36.955605092882955</v>
      </c>
      <c r="E12563" s="50" t="s">
        <v>27783</v>
      </c>
      <c r="F12563" s="50" t="s">
        <v>27056</v>
      </c>
      <c r="G12563" s="50" t="s">
        <v>1205</v>
      </c>
      <c r="H12563" s="50" t="s">
        <v>27784</v>
      </c>
      <c r="I12563" s="50">
        <f>(DAX__2019_2020__33[[#This Row],[Adj Close]]-DAX__2019_2020__33[[#This Row],[Adj Open]])/DAX__2019_2020__33[[#This Row],[Adj Open]]</f>
        <v>3.9317691254642613E-3</v>
      </c>
      <c r="J12563" s="50">
        <f>DAX__2019_2020__33[[#This Row],[Adj Close]]-DAX__2019_2020__33[[#This Row],[Adj Open]]</f>
        <v>0.14530090711704702</v>
      </c>
      <c r="K12563" s="50">
        <v>840746</v>
      </c>
    </row>
    <row r="12564" spans="1:11" x14ac:dyDescent="0.3">
      <c r="A12564" s="51" t="str">
        <f t="shared" si="202"/>
        <v>SHL.DE</v>
      </c>
      <c r="B12564" s="52" t="s">
        <v>525</v>
      </c>
      <c r="C12564" s="50" t="s">
        <v>20266</v>
      </c>
      <c r="D12564" s="50">
        <f>DAX__2019_2020__33[[#This Row],[Open]]*(DAX__2019_2020__33[[#This Row],[Adj Close]]/DAX__2019_2020__33[[#This Row],[Close]])</f>
        <v>37.449636577962579</v>
      </c>
      <c r="E12564" s="50" t="s">
        <v>27785</v>
      </c>
      <c r="F12564" s="50" t="s">
        <v>17365</v>
      </c>
      <c r="G12564" s="50" t="s">
        <v>17444</v>
      </c>
      <c r="H12564" s="50" t="s">
        <v>27786</v>
      </c>
      <c r="I12564" s="50">
        <f>(DAX__2019_2020__33[[#This Row],[Adj Close]]-DAX__2019_2020__33[[#This Row],[Adj Open]])/DAX__2019_2020__33[[#This Row],[Adj Open]]</f>
        <v>-4.6559751681324374E-3</v>
      </c>
      <c r="J12564" s="50">
        <f>DAX__2019_2020__33[[#This Row],[Adj Close]]-DAX__2019_2020__33[[#This Row],[Adj Open]]</f>
        <v>-0.17436457796257798</v>
      </c>
      <c r="K12564" s="50">
        <v>879713</v>
      </c>
    </row>
    <row r="12565" spans="1:11" x14ac:dyDescent="0.3">
      <c r="A12565" s="51" t="str">
        <f t="shared" si="202"/>
        <v>SHL.DE</v>
      </c>
      <c r="B12565" s="52" t="s">
        <v>526</v>
      </c>
      <c r="C12565" s="50" t="s">
        <v>17496</v>
      </c>
      <c r="D12565" s="50">
        <f>DAX__2019_2020__33[[#This Row],[Open]]*(DAX__2019_2020__33[[#This Row],[Adj Close]]/DAX__2019_2020__33[[#This Row],[Close]])</f>
        <v>36.849049279295244</v>
      </c>
      <c r="E12565" s="50" t="s">
        <v>17496</v>
      </c>
      <c r="F12565" s="50" t="s">
        <v>11572</v>
      </c>
      <c r="G12565" s="50" t="s">
        <v>1588</v>
      </c>
      <c r="H12565" s="50" t="s">
        <v>27787</v>
      </c>
      <c r="I12565" s="50">
        <f>(DAX__2019_2020__33[[#This Row],[Adj Close]]-DAX__2019_2020__33[[#This Row],[Adj Open]])/DAX__2019_2020__33[[#This Row],[Adj Open]]</f>
        <v>-2.5762354738108381E-2</v>
      </c>
      <c r="J12565" s="50">
        <f>DAX__2019_2020__33[[#This Row],[Adj Close]]-DAX__2019_2020__33[[#This Row],[Adj Open]]</f>
        <v>-0.94931827929524104</v>
      </c>
      <c r="K12565" s="50">
        <v>1186212</v>
      </c>
    </row>
    <row r="12566" spans="1:11" x14ac:dyDescent="0.3">
      <c r="A12566" s="51" t="str">
        <f t="shared" si="202"/>
        <v>SHL.DE</v>
      </c>
      <c r="B12566" s="52" t="s">
        <v>527</v>
      </c>
      <c r="C12566" s="50" t="s">
        <v>2067</v>
      </c>
      <c r="D12566" s="50">
        <f>DAX__2019_2020__33[[#This Row],[Open]]*(DAX__2019_2020__33[[#This Row],[Adj Close]]/DAX__2019_2020__33[[#This Row],[Close]])</f>
        <v>36.190338843051784</v>
      </c>
      <c r="E12566" s="50" t="s">
        <v>17359</v>
      </c>
      <c r="F12566" s="50" t="s">
        <v>27046</v>
      </c>
      <c r="G12566" s="50" t="s">
        <v>26909</v>
      </c>
      <c r="H12566" s="50" t="s">
        <v>27788</v>
      </c>
      <c r="I12566" s="50">
        <f>(DAX__2019_2020__33[[#This Row],[Adj Close]]-DAX__2019_2020__33[[#This Row],[Adj Open]])/DAX__2019_2020__33[[#This Row],[Adj Open]]</f>
        <v>-7.2270073012041334E-3</v>
      </c>
      <c r="J12566" s="50">
        <f>DAX__2019_2020__33[[#This Row],[Adj Close]]-DAX__2019_2020__33[[#This Row],[Adj Open]]</f>
        <v>-0.2615478430517868</v>
      </c>
      <c r="K12566" s="50">
        <v>783731</v>
      </c>
    </row>
    <row r="12567" spans="1:11" x14ac:dyDescent="0.3">
      <c r="A12567" s="51" t="str">
        <f t="shared" si="202"/>
        <v>SHL.DE</v>
      </c>
      <c r="B12567" s="52" t="s">
        <v>528</v>
      </c>
      <c r="C12567" s="50" t="s">
        <v>1890</v>
      </c>
      <c r="D12567" s="50">
        <f>DAX__2019_2020__33[[#This Row],[Open]]*(DAX__2019_2020__33[[#This Row],[Adj Close]]/DAX__2019_2020__33[[#This Row],[Close]])</f>
        <v>35.938475063683029</v>
      </c>
      <c r="E12567" s="50" t="s">
        <v>2062</v>
      </c>
      <c r="F12567" s="50" t="s">
        <v>26912</v>
      </c>
      <c r="G12567" s="50" t="s">
        <v>21498</v>
      </c>
      <c r="H12567" s="50" t="s">
        <v>27789</v>
      </c>
      <c r="I12567" s="50">
        <f>(DAX__2019_2020__33[[#This Row],[Adj Close]]-DAX__2019_2020__33[[#This Row],[Adj Open]])/DAX__2019_2020__33[[#This Row],[Adj Open]]</f>
        <v>1.0242642061597919E-2</v>
      </c>
      <c r="J12567" s="50">
        <f>DAX__2019_2020__33[[#This Row],[Adj Close]]-DAX__2019_2020__33[[#This Row],[Adj Open]]</f>
        <v>0.36810493631696772</v>
      </c>
      <c r="K12567" s="50">
        <v>774207</v>
      </c>
    </row>
    <row r="12568" spans="1:11" x14ac:dyDescent="0.3">
      <c r="A12568" s="51" t="str">
        <f t="shared" si="202"/>
        <v>SHL.DE</v>
      </c>
      <c r="B12568" s="52" t="s">
        <v>529</v>
      </c>
      <c r="C12568" s="50" t="s">
        <v>27324</v>
      </c>
      <c r="D12568" s="50">
        <f>DAX__2019_2020__33[[#This Row],[Open]]*(DAX__2019_2020__33[[#This Row],[Adj Close]]/DAX__2019_2020__33[[#This Row],[Close]])</f>
        <v>36.388916620840135</v>
      </c>
      <c r="E12568" s="50" t="s">
        <v>17375</v>
      </c>
      <c r="F12568" s="50" t="s">
        <v>20257</v>
      </c>
      <c r="G12568" s="50" t="s">
        <v>27534</v>
      </c>
      <c r="H12568" s="50" t="s">
        <v>27751</v>
      </c>
      <c r="I12568" s="50">
        <f>(DAX__2019_2020__33[[#This Row],[Adj Close]]-DAX__2019_2020__33[[#This Row],[Adj Open]])/DAX__2019_2020__33[[#This Row],[Adj Open]]</f>
        <v>-7.9861575398950425E-3</v>
      </c>
      <c r="J12568" s="50">
        <f>DAX__2019_2020__33[[#This Row],[Adj Close]]-DAX__2019_2020__33[[#This Row],[Adj Open]]</f>
        <v>-0.29060762084013447</v>
      </c>
      <c r="K12568" s="50">
        <v>660002</v>
      </c>
    </row>
    <row r="12569" spans="1:11" x14ac:dyDescent="0.3">
      <c r="A12569" s="51" t="str">
        <f t="shared" si="202"/>
        <v>SHL.DE</v>
      </c>
      <c r="B12569" s="52" t="s">
        <v>530</v>
      </c>
      <c r="C12569" s="50" t="s">
        <v>20256</v>
      </c>
      <c r="D12569" s="50">
        <f>DAX__2019_2020__33[[#This Row],[Open]]*(DAX__2019_2020__33[[#This Row],[Adj Close]]/DAX__2019_2020__33[[#This Row],[Close]])</f>
        <v>36.325952622611169</v>
      </c>
      <c r="E12569" s="50" t="s">
        <v>17358</v>
      </c>
      <c r="F12569" s="50" t="s">
        <v>27044</v>
      </c>
      <c r="G12569" s="50" t="s">
        <v>27790</v>
      </c>
      <c r="H12569" s="50" t="s">
        <v>27791</v>
      </c>
      <c r="I12569" s="50">
        <f>(DAX__2019_2020__33[[#This Row],[Adj Close]]-DAX__2019_2020__33[[#This Row],[Adj Open]])/DAX__2019_2020__33[[#This Row],[Adj Open]]</f>
        <v>-1.2933359999999866E-2</v>
      </c>
      <c r="J12569" s="50">
        <f>DAX__2019_2020__33[[#This Row],[Adj Close]]-DAX__2019_2020__33[[#This Row],[Adj Open]]</f>
        <v>-0.46981662261116952</v>
      </c>
      <c r="K12569" s="50">
        <v>866524</v>
      </c>
    </row>
    <row r="12570" spans="1:11" x14ac:dyDescent="0.3">
      <c r="A12570" s="51" t="str">
        <f t="shared" ref="A12570:A12626" si="203">"SHL.DE"</f>
        <v>SHL.DE</v>
      </c>
      <c r="B12570" s="52" t="s">
        <v>531</v>
      </c>
      <c r="C12570" s="50" t="s">
        <v>26909</v>
      </c>
      <c r="D12570" s="50">
        <f>DAX__2019_2020__33[[#This Row],[Open]]*(DAX__2019_2020__33[[#This Row],[Adj Close]]/DAX__2019_2020__33[[#This Row],[Close]])</f>
        <v>35.928789714008261</v>
      </c>
      <c r="E12570" s="50" t="s">
        <v>27753</v>
      </c>
      <c r="F12570" s="50" t="s">
        <v>2001</v>
      </c>
      <c r="G12570" s="50" t="s">
        <v>27753</v>
      </c>
      <c r="H12570" s="50" t="s">
        <v>27754</v>
      </c>
      <c r="I12570" s="50">
        <f>(DAX__2019_2020__33[[#This Row],[Adj Close]]-DAX__2019_2020__33[[#This Row],[Adj Open]])/DAX__2019_2020__33[[#This Row],[Adj Open]]</f>
        <v>1.4154812617956114E-2</v>
      </c>
      <c r="J12570" s="50">
        <f>DAX__2019_2020__33[[#This Row],[Adj Close]]-DAX__2019_2020__33[[#This Row],[Adj Open]]</f>
        <v>0.508565285991736</v>
      </c>
      <c r="K12570" s="50">
        <v>799120</v>
      </c>
    </row>
    <row r="12571" spans="1:11" x14ac:dyDescent="0.3">
      <c r="A12571" s="51" t="str">
        <f t="shared" si="203"/>
        <v>SHL.DE</v>
      </c>
      <c r="B12571" s="52" t="s">
        <v>532</v>
      </c>
      <c r="C12571" s="50" t="s">
        <v>27315</v>
      </c>
      <c r="D12571" s="50">
        <f>DAX__2019_2020__33[[#This Row],[Open]]*(DAX__2019_2020__33[[#This Row],[Adj Close]]/DAX__2019_2020__33[[#This Row],[Close]])</f>
        <v>36.611716809270369</v>
      </c>
      <c r="E12571" s="50" t="s">
        <v>27312</v>
      </c>
      <c r="F12571" s="50" t="s">
        <v>27792</v>
      </c>
      <c r="G12571" s="50" t="s">
        <v>27313</v>
      </c>
      <c r="H12571" s="50" t="s">
        <v>27793</v>
      </c>
      <c r="I12571" s="50">
        <f>(DAX__2019_2020__33[[#This Row],[Adj Close]]-DAX__2019_2020__33[[#This Row],[Adj Open]])/DAX__2019_2020__33[[#This Row],[Adj Open]]</f>
        <v>-7.6728936458734928E-3</v>
      </c>
      <c r="J12571" s="50">
        <f>DAX__2019_2020__33[[#This Row],[Adj Close]]-DAX__2019_2020__33[[#This Row],[Adj Open]]</f>
        <v>-0.28091780927037036</v>
      </c>
      <c r="K12571" s="50">
        <v>888192</v>
      </c>
    </row>
    <row r="12572" spans="1:11" x14ac:dyDescent="0.3">
      <c r="A12572" s="51" t="str">
        <f t="shared" si="203"/>
        <v>SHL.DE</v>
      </c>
      <c r="B12572" s="52" t="s">
        <v>533</v>
      </c>
      <c r="C12572" s="50" t="s">
        <v>20516</v>
      </c>
      <c r="D12572" s="50">
        <f>DAX__2019_2020__33[[#This Row],[Open]]*(DAX__2019_2020__33[[#This Row],[Adj Close]]/DAX__2019_2020__33[[#This Row],[Close]])</f>
        <v>36.296892841405239</v>
      </c>
      <c r="E12572" s="50" t="s">
        <v>27108</v>
      </c>
      <c r="F12572" s="50" t="s">
        <v>27534</v>
      </c>
      <c r="G12572" s="50" t="s">
        <v>17359</v>
      </c>
      <c r="H12572" s="50" t="s">
        <v>27773</v>
      </c>
      <c r="I12572" s="50">
        <f>(DAX__2019_2020__33[[#This Row],[Adj Close]]-DAX__2019_2020__33[[#This Row],[Adj Open]])/DAX__2019_2020__33[[#This Row],[Adj Open]]</f>
        <v>-5.3376032736168484E-4</v>
      </c>
      <c r="J12572" s="50">
        <f>DAX__2019_2020__33[[#This Row],[Adj Close]]-DAX__2019_2020__33[[#This Row],[Adj Open]]</f>
        <v>-1.9373841405240455E-2</v>
      </c>
      <c r="K12572" s="50">
        <v>751120</v>
      </c>
    </row>
    <row r="12573" spans="1:11" x14ac:dyDescent="0.3">
      <c r="A12573" s="51" t="str">
        <f t="shared" si="203"/>
        <v>SHL.DE</v>
      </c>
      <c r="B12573" s="52" t="s">
        <v>534</v>
      </c>
      <c r="C12573" s="50" t="s">
        <v>20516</v>
      </c>
      <c r="D12573" s="50">
        <f>DAX__2019_2020__33[[#This Row],[Open]]*(DAX__2019_2020__33[[#This Row],[Adj Close]]/DAX__2019_2020__33[[#This Row],[Close]])</f>
        <v>36.296895379256895</v>
      </c>
      <c r="E12573" s="50" t="s">
        <v>17518</v>
      </c>
      <c r="F12573" s="50" t="s">
        <v>27794</v>
      </c>
      <c r="G12573" s="50" t="s">
        <v>27780</v>
      </c>
      <c r="H12573" s="50" t="s">
        <v>27795</v>
      </c>
      <c r="I12573" s="50">
        <f>(DAX__2019_2020__33[[#This Row],[Adj Close]]-DAX__2019_2020__33[[#This Row],[Adj Open]])/DAX__2019_2020__33[[#This Row],[Adj Open]]</f>
        <v>2.3352014322070534E-2</v>
      </c>
      <c r="J12573" s="50">
        <f>DAX__2019_2020__33[[#This Row],[Adj Close]]-DAX__2019_2020__33[[#This Row],[Adj Open]]</f>
        <v>0.84760562074310286</v>
      </c>
      <c r="K12573" s="50">
        <v>1291464</v>
      </c>
    </row>
    <row r="12574" spans="1:11" x14ac:dyDescent="0.3">
      <c r="A12574" s="51" t="str">
        <f t="shared" si="203"/>
        <v>SHL.DE</v>
      </c>
      <c r="B12574" s="52" t="s">
        <v>535</v>
      </c>
      <c r="C12574" s="50" t="s">
        <v>27796</v>
      </c>
      <c r="D12574" s="50">
        <f>DAX__2019_2020__33[[#This Row],[Open]]*(DAX__2019_2020__33[[#This Row],[Adj Close]]/DAX__2019_2020__33[[#This Row],[Close]])</f>
        <v>37.289800031960674</v>
      </c>
      <c r="E12574" s="50" t="s">
        <v>27797</v>
      </c>
      <c r="F12574" s="50" t="s">
        <v>27764</v>
      </c>
      <c r="G12574" s="50" t="s">
        <v>27316</v>
      </c>
      <c r="H12574" s="50" t="s">
        <v>27798</v>
      </c>
      <c r="I12574" s="50">
        <f>(DAX__2019_2020__33[[#This Row],[Adj Close]]-DAX__2019_2020__33[[#This Row],[Adj Open]])/DAX__2019_2020__33[[#This Row],[Adj Open]]</f>
        <v>-1.2988700168559462E-2</v>
      </c>
      <c r="J12574" s="50">
        <f>DAX__2019_2020__33[[#This Row],[Adj Close]]-DAX__2019_2020__33[[#This Row],[Adj Open]]</f>
        <v>-0.48434603196067627</v>
      </c>
      <c r="K12574" s="50">
        <v>1130581</v>
      </c>
    </row>
    <row r="12575" spans="1:11" x14ac:dyDescent="0.3">
      <c r="A12575" s="51" t="str">
        <f t="shared" si="203"/>
        <v>SHL.DE</v>
      </c>
      <c r="B12575" s="52" t="s">
        <v>536</v>
      </c>
      <c r="C12575" s="50" t="s">
        <v>27799</v>
      </c>
      <c r="D12575" s="50">
        <f>DAX__2019_2020__33[[#This Row],[Open]]*(DAX__2019_2020__33[[#This Row],[Adj Close]]/DAX__2019_2020__33[[#This Row],[Close]])</f>
        <v>36.960445630800031</v>
      </c>
      <c r="E12575" s="50" t="s">
        <v>27800</v>
      </c>
      <c r="F12575" s="50" t="s">
        <v>17355</v>
      </c>
      <c r="G12575" s="50" t="s">
        <v>17435</v>
      </c>
      <c r="H12575" s="50" t="s">
        <v>27801</v>
      </c>
      <c r="I12575" s="50">
        <f>(DAX__2019_2020__33[[#This Row],[Adj Close]]-DAX__2019_2020__33[[#This Row],[Adj Open]])/DAX__2019_2020__33[[#This Row],[Adj Open]]</f>
        <v>3.5382519601167414E-3</v>
      </c>
      <c r="J12575" s="50">
        <f>DAX__2019_2020__33[[#This Row],[Adj Close]]-DAX__2019_2020__33[[#This Row],[Adj Open]]</f>
        <v>0.13077536919996646</v>
      </c>
      <c r="K12575" s="50">
        <v>792514</v>
      </c>
    </row>
    <row r="12576" spans="1:11" x14ac:dyDescent="0.3">
      <c r="A12576" s="51" t="str">
        <f t="shared" si="203"/>
        <v>SHL.DE</v>
      </c>
      <c r="B12576" s="52" t="s">
        <v>537</v>
      </c>
      <c r="C12576" s="50" t="s">
        <v>27802</v>
      </c>
      <c r="D12576" s="50">
        <f>DAX__2019_2020__33[[#This Row],[Open]]*(DAX__2019_2020__33[[#This Row],[Adj Close]]/DAX__2019_2020__33[[#This Row],[Close]])</f>
        <v>37.251057148699573</v>
      </c>
      <c r="E12576" s="50" t="s">
        <v>1217</v>
      </c>
      <c r="F12576" s="50" t="s">
        <v>17362</v>
      </c>
      <c r="G12576" s="50" t="s">
        <v>27744</v>
      </c>
      <c r="H12576" s="50" t="s">
        <v>27803</v>
      </c>
      <c r="I12576" s="50">
        <f>(DAX__2019_2020__33[[#This Row],[Adj Close]]-DAX__2019_2020__33[[#This Row],[Adj Open]])/DAX__2019_2020__33[[#This Row],[Adj Open]]</f>
        <v>-2.60049394874561E-3</v>
      </c>
      <c r="J12576" s="50">
        <f>DAX__2019_2020__33[[#This Row],[Adj Close]]-DAX__2019_2020__33[[#This Row],[Adj Open]]</f>
        <v>-9.6871148699570142E-2</v>
      </c>
      <c r="K12576" s="50">
        <v>948068</v>
      </c>
    </row>
    <row r="12577" spans="1:11" x14ac:dyDescent="0.3">
      <c r="A12577" s="51" t="str">
        <f t="shared" si="203"/>
        <v>SHL.DE</v>
      </c>
      <c r="B12577" s="52" t="s">
        <v>538</v>
      </c>
      <c r="C12577" s="50" t="s">
        <v>1527</v>
      </c>
      <c r="D12577" s="50">
        <f>DAX__2019_2020__33[[#This Row],[Open]]*(DAX__2019_2020__33[[#This Row],[Adj Close]]/DAX__2019_2020__33[[#This Row],[Close]])</f>
        <v>37.284959460749732</v>
      </c>
      <c r="E12577" s="50" t="s">
        <v>1527</v>
      </c>
      <c r="F12577" s="50" t="s">
        <v>20530</v>
      </c>
      <c r="G12577" s="50" t="s">
        <v>27317</v>
      </c>
      <c r="H12577" s="50" t="s">
        <v>27804</v>
      </c>
      <c r="I12577" s="50">
        <f>(DAX__2019_2020__33[[#This Row],[Adj Close]]-DAX__2019_2020__33[[#This Row],[Adj Open]])/DAX__2019_2020__33[[#This Row],[Adj Open]]</f>
        <v>-1.3120316283693652E-2</v>
      </c>
      <c r="J12577" s="50">
        <f>DAX__2019_2020__33[[#This Row],[Adj Close]]-DAX__2019_2020__33[[#This Row],[Adj Open]]</f>
        <v>-0.48919046074973238</v>
      </c>
      <c r="K12577" s="50">
        <v>804135</v>
      </c>
    </row>
    <row r="12578" spans="1:11" x14ac:dyDescent="0.3">
      <c r="A12578" s="51" t="str">
        <f t="shared" si="203"/>
        <v>SHL.DE</v>
      </c>
      <c r="B12578" s="52" t="s">
        <v>539</v>
      </c>
      <c r="C12578" s="50" t="s">
        <v>27772</v>
      </c>
      <c r="D12578" s="50">
        <f>DAX__2019_2020__33[[#This Row],[Open]]*(DAX__2019_2020__33[[#This Row],[Adj Close]]/DAX__2019_2020__33[[#This Row],[Close]])</f>
        <v>36.786080917692047</v>
      </c>
      <c r="E12578" s="50" t="s">
        <v>17373</v>
      </c>
      <c r="F12578" s="50" t="s">
        <v>27065</v>
      </c>
      <c r="G12578" s="50" t="s">
        <v>17403</v>
      </c>
      <c r="H12578" s="50" t="s">
        <v>27805</v>
      </c>
      <c r="I12578" s="50">
        <f>(DAX__2019_2020__33[[#This Row],[Adj Close]]-DAX__2019_2020__33[[#This Row],[Adj Open]])/DAX__2019_2020__33[[#This Row],[Adj Open]]</f>
        <v>1.1850428537220009E-3</v>
      </c>
      <c r="J12578" s="50">
        <f>DAX__2019_2020__33[[#This Row],[Adj Close]]-DAX__2019_2020__33[[#This Row],[Adj Open]]</f>
        <v>4.3593082307950226E-2</v>
      </c>
      <c r="K12578" s="50">
        <v>1001903</v>
      </c>
    </row>
    <row r="12579" spans="1:11" x14ac:dyDescent="0.3">
      <c r="A12579" s="51" t="str">
        <f t="shared" si="203"/>
        <v>SHL.DE</v>
      </c>
      <c r="B12579" s="52" t="s">
        <v>540</v>
      </c>
      <c r="C12579" s="50" t="s">
        <v>17431</v>
      </c>
      <c r="D12579" s="50">
        <f>DAX__2019_2020__33[[#This Row],[Open]]*(DAX__2019_2020__33[[#This Row],[Adj Close]]/DAX__2019_2020__33[[#This Row],[Close]])</f>
        <v>36.519692684610938</v>
      </c>
      <c r="E12579" s="50" t="s">
        <v>1205</v>
      </c>
      <c r="F12579" s="50" t="s">
        <v>27072</v>
      </c>
      <c r="G12579" s="50" t="s">
        <v>1205</v>
      </c>
      <c r="H12579" s="50" t="s">
        <v>27784</v>
      </c>
      <c r="I12579" s="50">
        <f>(DAX__2019_2020__33[[#This Row],[Adj Close]]-DAX__2019_2020__33[[#This Row],[Adj Open]])/DAX__2019_2020__33[[#This Row],[Adj Open]]</f>
        <v>1.5915065890846944E-2</v>
      </c>
      <c r="J12579" s="50">
        <f>DAX__2019_2020__33[[#This Row],[Adj Close]]-DAX__2019_2020__33[[#This Row],[Adj Open]]</f>
        <v>0.58121331538906418</v>
      </c>
      <c r="K12579" s="50">
        <v>811113</v>
      </c>
    </row>
    <row r="12580" spans="1:11" x14ac:dyDescent="0.3">
      <c r="A12580" s="51" t="str">
        <f t="shared" si="203"/>
        <v>SHL.DE</v>
      </c>
      <c r="B12580" s="52" t="s">
        <v>541</v>
      </c>
      <c r="C12580" s="50" t="s">
        <v>27806</v>
      </c>
      <c r="D12580" s="50">
        <f>DAX__2019_2020__33[[#This Row],[Open]]*(DAX__2019_2020__33[[#This Row],[Adj Close]]/DAX__2019_2020__33[[#This Row],[Close]])</f>
        <v>36.897481793233609</v>
      </c>
      <c r="E12580" s="50" t="s">
        <v>20195</v>
      </c>
      <c r="F12580" s="50" t="s">
        <v>27807</v>
      </c>
      <c r="G12580" s="50" t="s">
        <v>27808</v>
      </c>
      <c r="H12580" s="50" t="s">
        <v>27809</v>
      </c>
      <c r="I12580" s="50">
        <f>(DAX__2019_2020__33[[#This Row],[Adj Close]]-DAX__2019_2020__33[[#This Row],[Adj Open]])/DAX__2019_2020__33[[#This Row],[Adj Open]]</f>
        <v>1.1813599369912822E-3</v>
      </c>
      <c r="J12580" s="50">
        <f>DAX__2019_2020__33[[#This Row],[Adj Close]]-DAX__2019_2020__33[[#This Row],[Adj Open]]</f>
        <v>4.3589206766391442E-2</v>
      </c>
      <c r="K12580" s="50">
        <v>634877</v>
      </c>
    </row>
    <row r="12581" spans="1:11" x14ac:dyDescent="0.3">
      <c r="A12581" s="51" t="str">
        <f t="shared" si="203"/>
        <v>SHL.DE</v>
      </c>
      <c r="B12581" s="52" t="s">
        <v>542</v>
      </c>
      <c r="C12581" s="50" t="s">
        <v>1556</v>
      </c>
      <c r="D12581" s="50">
        <f>DAX__2019_2020__33[[#This Row],[Open]]*(DAX__2019_2020__33[[#This Row],[Adj Close]]/DAX__2019_2020__33[[#This Row],[Close]])</f>
        <v>36.616557485667236</v>
      </c>
      <c r="E12581" s="50" t="s">
        <v>27810</v>
      </c>
      <c r="F12581" s="50" t="s">
        <v>27327</v>
      </c>
      <c r="G12581" s="50" t="s">
        <v>27775</v>
      </c>
      <c r="H12581" s="50" t="s">
        <v>27811</v>
      </c>
      <c r="I12581" s="50">
        <f>(DAX__2019_2020__33[[#This Row],[Adj Close]]-DAX__2019_2020__33[[#This Row],[Adj Open]])/DAX__2019_2020__33[[#This Row],[Adj Open]]</f>
        <v>-3.5713757558565344E-3</v>
      </c>
      <c r="J12581" s="50">
        <f>DAX__2019_2020__33[[#This Row],[Adj Close]]-DAX__2019_2020__33[[#This Row],[Adj Open]]</f>
        <v>-0.13077148566723906</v>
      </c>
      <c r="K12581" s="50">
        <v>687427</v>
      </c>
    </row>
    <row r="12582" spans="1:11" x14ac:dyDescent="0.3">
      <c r="A12582" s="51" t="str">
        <f t="shared" si="203"/>
        <v>SHL.DE</v>
      </c>
      <c r="B12582" s="52" t="s">
        <v>543</v>
      </c>
      <c r="C12582" s="50" t="s">
        <v>27567</v>
      </c>
      <c r="D12582" s="50">
        <f>DAX__2019_2020__33[[#This Row],[Open]]*(DAX__2019_2020__33[[#This Row],[Adj Close]]/DAX__2019_2020__33[[#This Row],[Close]])</f>
        <v>36.60203149790005</v>
      </c>
      <c r="E12582" s="50" t="s">
        <v>27048</v>
      </c>
      <c r="F12582" s="50" t="s">
        <v>27533</v>
      </c>
      <c r="G12582" s="50" t="s">
        <v>17360</v>
      </c>
      <c r="H12582" s="50" t="s">
        <v>27812</v>
      </c>
      <c r="I12582" s="50">
        <f>(DAX__2019_2020__33[[#This Row],[Adj Close]]-DAX__2019_2020__33[[#This Row],[Adj Open]])/DAX__2019_2020__33[[#This Row],[Adj Open]]</f>
        <v>-3.5727934365487901E-3</v>
      </c>
      <c r="J12582" s="50">
        <f>DAX__2019_2020__33[[#This Row],[Adj Close]]-DAX__2019_2020__33[[#This Row],[Adj Open]]</f>
        <v>-0.13077149790004938</v>
      </c>
      <c r="K12582" s="50">
        <v>720736</v>
      </c>
    </row>
    <row r="12583" spans="1:11" x14ac:dyDescent="0.3">
      <c r="A12583" s="51" t="str">
        <f t="shared" si="203"/>
        <v>SHL.DE</v>
      </c>
      <c r="B12583" s="52" t="s">
        <v>544</v>
      </c>
      <c r="C12583" s="50" t="s">
        <v>1890</v>
      </c>
      <c r="D12583" s="50">
        <f>DAX__2019_2020__33[[#This Row],[Open]]*(DAX__2019_2020__33[[#This Row],[Adj Close]]/DAX__2019_2020__33[[#This Row],[Close]])</f>
        <v>35.938475580951497</v>
      </c>
      <c r="E12583" s="50" t="s">
        <v>20426</v>
      </c>
      <c r="F12583" s="50" t="s">
        <v>27813</v>
      </c>
      <c r="G12583" s="50" t="s">
        <v>21490</v>
      </c>
      <c r="H12583" s="50" t="s">
        <v>27814</v>
      </c>
      <c r="I12583" s="50">
        <f>(DAX__2019_2020__33[[#This Row],[Adj Close]]-DAX__2019_2020__33[[#This Row],[Adj Open]])/DAX__2019_2020__33[[#This Row],[Adj Open]]</f>
        <v>-4.8517522831134198E-3</v>
      </c>
      <c r="J12583" s="50">
        <f>DAX__2019_2020__33[[#This Row],[Adj Close]]-DAX__2019_2020__33[[#This Row],[Adj Open]]</f>
        <v>-0.17436458095149732</v>
      </c>
      <c r="K12583" s="50">
        <v>1382864</v>
      </c>
    </row>
    <row r="12584" spans="1:11" x14ac:dyDescent="0.3">
      <c r="A12584" s="51" t="str">
        <f t="shared" si="203"/>
        <v>SHL.DE</v>
      </c>
      <c r="B12584" s="52" t="s">
        <v>545</v>
      </c>
      <c r="C12584" s="50" t="s">
        <v>1997</v>
      </c>
      <c r="D12584" s="50">
        <f>DAX__2019_2020__33[[#This Row],[Open]]*(DAX__2019_2020__33[[#This Row],[Adj Close]]/DAX__2019_2020__33[[#This Row],[Close]])</f>
        <v>35.551002811658343</v>
      </c>
      <c r="E12584" s="50" t="s">
        <v>27815</v>
      </c>
      <c r="F12584" s="50" t="s">
        <v>27816</v>
      </c>
      <c r="G12584" s="50" t="s">
        <v>27087</v>
      </c>
      <c r="H12584" s="50" t="s">
        <v>27817</v>
      </c>
      <c r="I12584" s="50">
        <f>(DAX__2019_2020__33[[#This Row],[Adj Close]]-DAX__2019_2020__33[[#This Row],[Adj Open]])/DAX__2019_2020__33[[#This Row],[Adj Open]]</f>
        <v>-5.449863611721058E-4</v>
      </c>
      <c r="J12584" s="50">
        <f>DAX__2019_2020__33[[#This Row],[Adj Close]]-DAX__2019_2020__33[[#This Row],[Adj Open]]</f>
        <v>-1.9374811658344981E-2</v>
      </c>
      <c r="K12584" s="50">
        <v>1011959</v>
      </c>
    </row>
    <row r="12585" spans="1:11" x14ac:dyDescent="0.3">
      <c r="A12585" s="51" t="str">
        <f t="shared" si="203"/>
        <v>SHL.DE</v>
      </c>
      <c r="B12585" s="52" t="s">
        <v>546</v>
      </c>
      <c r="C12585" s="50" t="s">
        <v>2014</v>
      </c>
      <c r="D12585" s="50">
        <f>DAX__2019_2020__33[[#This Row],[Open]]*(DAX__2019_2020__33[[#This Row],[Adj Close]]/DAX__2019_2020__33[[#This Row],[Close]])</f>
        <v>35.260392060840864</v>
      </c>
      <c r="E12585" s="50" t="s">
        <v>27551</v>
      </c>
      <c r="F12585" s="50" t="s">
        <v>27818</v>
      </c>
      <c r="G12585" s="50" t="s">
        <v>27819</v>
      </c>
      <c r="H12585" s="50" t="s">
        <v>27820</v>
      </c>
      <c r="I12585" s="50">
        <f>(DAX__2019_2020__33[[#This Row],[Adj Close]]-DAX__2019_2020__33[[#This Row],[Adj Open]])/DAX__2019_2020__33[[#This Row],[Adj Open]]</f>
        <v>1.2499944368134792E-2</v>
      </c>
      <c r="J12585" s="50">
        <f>DAX__2019_2020__33[[#This Row],[Adj Close]]-DAX__2019_2020__33[[#This Row],[Adj Open]]</f>
        <v>0.4407529391591325</v>
      </c>
      <c r="K12585" s="50">
        <v>1023803</v>
      </c>
    </row>
    <row r="12586" spans="1:11" x14ac:dyDescent="0.3">
      <c r="A12586" s="51" t="str">
        <f t="shared" si="203"/>
        <v>SHL.DE</v>
      </c>
      <c r="B12586" s="52" t="s">
        <v>547</v>
      </c>
      <c r="C12586" s="50" t="s">
        <v>17433</v>
      </c>
      <c r="D12586" s="50">
        <f>DAX__2019_2020__33[[#This Row],[Open]]*(DAX__2019_2020__33[[#This Row],[Adj Close]]/DAX__2019_2020__33[[#This Row],[Close]])</f>
        <v>36.684370687796402</v>
      </c>
      <c r="E12586" s="50" t="s">
        <v>17433</v>
      </c>
      <c r="F12586" s="50" t="s">
        <v>27029</v>
      </c>
      <c r="G12586" s="50" t="s">
        <v>27087</v>
      </c>
      <c r="H12586" s="50" t="s">
        <v>27817</v>
      </c>
      <c r="I12586" s="50">
        <f>(DAX__2019_2020__33[[#This Row],[Adj Close]]-DAX__2019_2020__33[[#This Row],[Adj Open]])/DAX__2019_2020__33[[#This Row],[Adj Open]]</f>
        <v>-3.1423264626967734E-2</v>
      </c>
      <c r="J12586" s="50">
        <f>DAX__2019_2020__33[[#This Row],[Adj Close]]-DAX__2019_2020__33[[#This Row],[Adj Open]]</f>
        <v>-1.1527426877964047</v>
      </c>
      <c r="K12586" s="50">
        <v>883922</v>
      </c>
    </row>
    <row r="12587" spans="1:11" x14ac:dyDescent="0.3">
      <c r="A12587" s="51" t="str">
        <f t="shared" si="203"/>
        <v>SHL.DE</v>
      </c>
      <c r="B12587" s="52" t="s">
        <v>548</v>
      </c>
      <c r="C12587" s="50" t="s">
        <v>1890</v>
      </c>
      <c r="D12587" s="50">
        <f>DAX__2019_2020__33[[#This Row],[Open]]*(DAX__2019_2020__33[[#This Row],[Adj Close]]/DAX__2019_2020__33[[#This Row],[Close]])</f>
        <v>35.938473016956621</v>
      </c>
      <c r="E12587" s="50" t="s">
        <v>17360</v>
      </c>
      <c r="F12587" s="50" t="s">
        <v>11568</v>
      </c>
      <c r="G12587" s="50" t="s">
        <v>27821</v>
      </c>
      <c r="H12587" s="50" t="s">
        <v>27822</v>
      </c>
      <c r="I12587" s="50">
        <f>(DAX__2019_2020__33[[#This Row],[Adj Close]]-DAX__2019_2020__33[[#This Row],[Adj Open]])/DAX__2019_2020__33[[#This Row],[Adj Open]]</f>
        <v>4.7170892030775772E-3</v>
      </c>
      <c r="J12587" s="50">
        <f>DAX__2019_2020__33[[#This Row],[Adj Close]]-DAX__2019_2020__33[[#This Row],[Adj Open]]</f>
        <v>0.16952498304338093</v>
      </c>
      <c r="K12587" s="50">
        <v>689894</v>
      </c>
    </row>
    <row r="12588" spans="1:11" x14ac:dyDescent="0.3">
      <c r="A12588" s="51" t="str">
        <f t="shared" si="203"/>
        <v>SHL.DE</v>
      </c>
      <c r="B12588" s="52" t="s">
        <v>549</v>
      </c>
      <c r="C12588" s="50" t="s">
        <v>20256</v>
      </c>
      <c r="D12588" s="50">
        <f>DAX__2019_2020__33[[#This Row],[Open]]*(DAX__2019_2020__33[[#This Row],[Adj Close]]/DAX__2019_2020__33[[#This Row],[Close]])</f>
        <v>36.325953735224154</v>
      </c>
      <c r="E12588" s="50" t="s">
        <v>27201</v>
      </c>
      <c r="F12588" s="50" t="s">
        <v>20508</v>
      </c>
      <c r="G12588" s="50" t="s">
        <v>27823</v>
      </c>
      <c r="H12588" s="50" t="s">
        <v>27824</v>
      </c>
      <c r="I12588" s="50">
        <f>(DAX__2019_2020__33[[#This Row],[Adj Close]]-DAX__2019_2020__33[[#This Row],[Adj Open]])/DAX__2019_2020__33[[#This Row],[Adj Open]]</f>
        <v>7.3333866666667339E-3</v>
      </c>
      <c r="J12588" s="50">
        <f>DAX__2019_2020__33[[#This Row],[Adj Close]]-DAX__2019_2020__33[[#This Row],[Adj Open]]</f>
        <v>0.26639226477584543</v>
      </c>
      <c r="K12588" s="50">
        <v>1056536</v>
      </c>
    </row>
    <row r="12589" spans="1:11" x14ac:dyDescent="0.3">
      <c r="A12589" s="51" t="str">
        <f t="shared" si="203"/>
        <v>SHL.DE</v>
      </c>
      <c r="B12589" s="52" t="s">
        <v>550</v>
      </c>
      <c r="C12589" s="50" t="s">
        <v>27772</v>
      </c>
      <c r="D12589" s="50">
        <f>DAX__2019_2020__33[[#This Row],[Open]]*(DAX__2019_2020__33[[#This Row],[Adj Close]]/DAX__2019_2020__33[[#This Row],[Close]])</f>
        <v>36.786080290564662</v>
      </c>
      <c r="E12589" s="50" t="s">
        <v>17414</v>
      </c>
      <c r="F12589" s="50" t="s">
        <v>27054</v>
      </c>
      <c r="G12589" s="50" t="s">
        <v>17365</v>
      </c>
      <c r="H12589" s="50" t="s">
        <v>27745</v>
      </c>
      <c r="I12589" s="50">
        <f>(DAX__2019_2020__33[[#This Row],[Adj Close]]-DAX__2019_2020__33[[#This Row],[Adj Open]])/DAX__2019_2020__33[[#This Row],[Adj Open]]</f>
        <v>9.0849774369968998E-3</v>
      </c>
      <c r="J12589" s="50">
        <f>DAX__2019_2020__33[[#This Row],[Adj Close]]-DAX__2019_2020__33[[#This Row],[Adj Open]]</f>
        <v>0.33420070943533631</v>
      </c>
      <c r="K12589" s="50">
        <v>787757</v>
      </c>
    </row>
    <row r="12590" spans="1:11" x14ac:dyDescent="0.3">
      <c r="A12590" s="51" t="str">
        <f t="shared" si="203"/>
        <v>SHL.DE</v>
      </c>
      <c r="B12590" s="52" t="s">
        <v>551</v>
      </c>
      <c r="C12590" s="50" t="s">
        <v>17396</v>
      </c>
      <c r="D12590" s="50">
        <f>DAX__2019_2020__33[[#This Row],[Open]]*(DAX__2019_2020__33[[#This Row],[Adj Close]]/DAX__2019_2020__33[[#This Row],[Close]])</f>
        <v>37.00404024378377</v>
      </c>
      <c r="E12590" s="50" t="s">
        <v>1217</v>
      </c>
      <c r="F12590" s="50" t="s">
        <v>27810</v>
      </c>
      <c r="G12590" s="50" t="s">
        <v>1551</v>
      </c>
      <c r="H12590" s="50" t="s">
        <v>27825</v>
      </c>
      <c r="I12590" s="50">
        <f>(DAX__2019_2020__33[[#This Row],[Adj Close]]-DAX__2019_2020__33[[#This Row],[Adj Open]])/DAX__2019_2020__33[[#This Row],[Adj Open]]</f>
        <v>1.0994711754065103E-2</v>
      </c>
      <c r="J12590" s="50">
        <f>DAX__2019_2020__33[[#This Row],[Adj Close]]-DAX__2019_2020__33[[#This Row],[Adj Open]]</f>
        <v>0.40684875621622751</v>
      </c>
      <c r="K12590" s="50">
        <v>615055</v>
      </c>
    </row>
    <row r="12591" spans="1:11" x14ac:dyDescent="0.3">
      <c r="A12591" s="51" t="str">
        <f t="shared" si="203"/>
        <v>SHL.DE</v>
      </c>
      <c r="B12591" s="52" t="s">
        <v>552</v>
      </c>
      <c r="C12591" s="50" t="s">
        <v>1566</v>
      </c>
      <c r="D12591" s="50">
        <f>DAX__2019_2020__33[[#This Row],[Open]]*(DAX__2019_2020__33[[#This Row],[Adj Close]]/DAX__2019_2020__33[[#This Row],[Close]])</f>
        <v>37.72087091798474</v>
      </c>
      <c r="E12591" s="50" t="s">
        <v>1178</v>
      </c>
      <c r="F12591" s="50" t="s">
        <v>1561</v>
      </c>
      <c r="G12591" s="50" t="s">
        <v>20402</v>
      </c>
      <c r="H12591" s="50" t="s">
        <v>27826</v>
      </c>
      <c r="I12591" s="50">
        <f>(DAX__2019_2020__33[[#This Row],[Adj Close]]-DAX__2019_2020__33[[#This Row],[Adj Open]])/DAX__2019_2020__33[[#This Row],[Adj Open]]</f>
        <v>6.1633540360388345E-3</v>
      </c>
      <c r="J12591" s="50">
        <f>DAX__2019_2020__33[[#This Row],[Adj Close]]-DAX__2019_2020__33[[#This Row],[Adj Open]]</f>
        <v>0.23248708201526114</v>
      </c>
      <c r="K12591" s="50">
        <v>1073611</v>
      </c>
    </row>
    <row r="12592" spans="1:11" x14ac:dyDescent="0.3">
      <c r="A12592" s="51" t="str">
        <f t="shared" si="203"/>
        <v>SHL.DE</v>
      </c>
      <c r="B12592" s="52" t="s">
        <v>553</v>
      </c>
      <c r="C12592" s="50" t="s">
        <v>17424</v>
      </c>
      <c r="D12592" s="50">
        <f>DAX__2019_2020__33[[#This Row],[Open]]*(DAX__2019_2020__33[[#This Row],[Adj Close]]/DAX__2019_2020__33[[#This Row],[Close]])</f>
        <v>37.84680160661199</v>
      </c>
      <c r="E12592" s="50" t="s">
        <v>27827</v>
      </c>
      <c r="F12592" s="50" t="s">
        <v>27828</v>
      </c>
      <c r="G12592" s="50" t="s">
        <v>17522</v>
      </c>
      <c r="H12592" s="50" t="s">
        <v>27829</v>
      </c>
      <c r="I12592" s="50">
        <f>(DAX__2019_2020__33[[#This Row],[Adj Close]]-DAX__2019_2020__33[[#This Row],[Adj Open]])/DAX__2019_2020__33[[#This Row],[Adj Open]]</f>
        <v>-1.2797542871767914E-3</v>
      </c>
      <c r="J12592" s="50">
        <f>DAX__2019_2020__33[[#This Row],[Adj Close]]-DAX__2019_2020__33[[#This Row],[Adj Open]]</f>
        <v>-4.8434606611991171E-2</v>
      </c>
      <c r="K12592" s="50">
        <v>1034318</v>
      </c>
    </row>
    <row r="12593" spans="1:11" x14ac:dyDescent="0.3">
      <c r="A12593" s="51" t="str">
        <f t="shared" si="203"/>
        <v>SHL.DE</v>
      </c>
      <c r="B12593" s="52" t="s">
        <v>554</v>
      </c>
      <c r="C12593" s="50" t="s">
        <v>1529</v>
      </c>
      <c r="D12593" s="50">
        <f>DAX__2019_2020__33[[#This Row],[Open]]*(DAX__2019_2020__33[[#This Row],[Adj Close]]/DAX__2019_2020__33[[#This Row],[Close]])</f>
        <v>37.895232092172641</v>
      </c>
      <c r="E12593" s="50" t="s">
        <v>27830</v>
      </c>
      <c r="F12593" s="50" t="s">
        <v>27831</v>
      </c>
      <c r="G12593" s="50" t="s">
        <v>27831</v>
      </c>
      <c r="H12593" s="50" t="s">
        <v>27832</v>
      </c>
      <c r="I12593" s="50">
        <f>(DAX__2019_2020__33[[#This Row],[Adj Close]]-DAX__2019_2020__33[[#This Row],[Adj Open]])/DAX__2019_2020__33[[#This Row],[Adj Open]]</f>
        <v>-4.7289878509454283E-3</v>
      </c>
      <c r="J12593" s="50">
        <f>DAX__2019_2020__33[[#This Row],[Adj Close]]-DAX__2019_2020__33[[#This Row],[Adj Open]]</f>
        <v>-0.17920609217264172</v>
      </c>
      <c r="K12593" s="50">
        <v>1023740</v>
      </c>
    </row>
    <row r="12594" spans="1:11" x14ac:dyDescent="0.3">
      <c r="A12594" s="51" t="str">
        <f t="shared" si="203"/>
        <v>SHL.DE</v>
      </c>
      <c r="B12594" s="52" t="s">
        <v>555</v>
      </c>
      <c r="C12594" s="50" t="s">
        <v>1525</v>
      </c>
      <c r="D12594" s="50">
        <f>DAX__2019_2020__33[[#This Row],[Open]]*(DAX__2019_2020__33[[#This Row],[Adj Close]]/DAX__2019_2020__33[[#This Row],[Close]])</f>
        <v>37.682124736448593</v>
      </c>
      <c r="E12594" s="50" t="s">
        <v>27833</v>
      </c>
      <c r="F12594" s="50" t="s">
        <v>27744</v>
      </c>
      <c r="G12594" s="50" t="s">
        <v>17379</v>
      </c>
      <c r="H12594" s="50" t="s">
        <v>27834</v>
      </c>
      <c r="I12594" s="50">
        <f>(DAX__2019_2020__33[[#This Row],[Adj Close]]-DAX__2019_2020__33[[#This Row],[Adj Open]])/DAX__2019_2020__33[[#This Row],[Adj Open]]</f>
        <v>-4.1131103283748487E-3</v>
      </c>
      <c r="J12594" s="50">
        <f>DAX__2019_2020__33[[#This Row],[Adj Close]]-DAX__2019_2020__33[[#This Row],[Adj Open]]</f>
        <v>-0.15499073644859607</v>
      </c>
      <c r="K12594" s="50">
        <v>651275</v>
      </c>
    </row>
    <row r="12595" spans="1:11" x14ac:dyDescent="0.3">
      <c r="A12595" s="51" t="str">
        <f t="shared" si="203"/>
        <v>SHL.DE</v>
      </c>
      <c r="B12595" s="52" t="s">
        <v>556</v>
      </c>
      <c r="C12595" s="50" t="s">
        <v>1211</v>
      </c>
      <c r="D12595" s="50">
        <f>DAX__2019_2020__33[[#This Row],[Open]]*(DAX__2019_2020__33[[#This Row],[Adj Close]]/DAX__2019_2020__33[[#This Row],[Close]])</f>
        <v>37.488383556889595</v>
      </c>
      <c r="E12595" s="50" t="s">
        <v>1013</v>
      </c>
      <c r="F12595" s="50" t="s">
        <v>27835</v>
      </c>
      <c r="G12595" s="50" t="s">
        <v>27836</v>
      </c>
      <c r="H12595" s="50" t="s">
        <v>27837</v>
      </c>
      <c r="I12595" s="50">
        <f>(DAX__2019_2020__33[[#This Row],[Adj Close]]-DAX__2019_2020__33[[#This Row],[Adj Open]])/DAX__2019_2020__33[[#This Row],[Adj Open]]</f>
        <v>6.5891729563520131E-3</v>
      </c>
      <c r="J12595" s="50">
        <f>DAX__2019_2020__33[[#This Row],[Adj Close]]-DAX__2019_2020__33[[#This Row],[Adj Open]]</f>
        <v>0.24701744311040841</v>
      </c>
      <c r="K12595" s="50">
        <v>880533</v>
      </c>
    </row>
    <row r="12596" spans="1:11" x14ac:dyDescent="0.3">
      <c r="A12596" s="51" t="str">
        <f t="shared" si="203"/>
        <v>SHL.DE</v>
      </c>
      <c r="B12596" s="52" t="s">
        <v>557</v>
      </c>
      <c r="C12596" s="50" t="s">
        <v>1534</v>
      </c>
      <c r="D12596" s="50">
        <f>DAX__2019_2020__33[[#This Row],[Open]]*(DAX__2019_2020__33[[#This Row],[Adj Close]]/DAX__2019_2020__33[[#This Row],[Close]])</f>
        <v>37.972731583509535</v>
      </c>
      <c r="E12596" s="50" t="s">
        <v>17487</v>
      </c>
      <c r="F12596" s="50" t="s">
        <v>27838</v>
      </c>
      <c r="G12596" s="50" t="s">
        <v>27839</v>
      </c>
      <c r="H12596" s="50" t="s">
        <v>27840</v>
      </c>
      <c r="I12596" s="50">
        <f>(DAX__2019_2020__33[[#This Row],[Adj Close]]-DAX__2019_2020__33[[#This Row],[Adj Open]])/DAX__2019_2020__33[[#This Row],[Adj Open]]</f>
        <v>-1.5688826130386975E-2</v>
      </c>
      <c r="J12596" s="50">
        <f>DAX__2019_2020__33[[#This Row],[Adj Close]]-DAX__2019_2020__33[[#This Row],[Adj Open]]</f>
        <v>-0.59574758350953516</v>
      </c>
      <c r="K12596" s="50">
        <v>699804</v>
      </c>
    </row>
    <row r="12597" spans="1:11" x14ac:dyDescent="0.3">
      <c r="A12597" s="51" t="str">
        <f t="shared" si="203"/>
        <v>SHL.DE</v>
      </c>
      <c r="B12597" s="52" t="s">
        <v>558</v>
      </c>
      <c r="C12597" s="50" t="s">
        <v>8202</v>
      </c>
      <c r="D12597" s="50">
        <f>DAX__2019_2020__33[[#This Row],[Open]]*(DAX__2019_2020__33[[#This Row],[Adj Close]]/DAX__2019_2020__33[[#This Row],[Close]])</f>
        <v>37.294646604651163</v>
      </c>
      <c r="E12597" s="50" t="s">
        <v>27759</v>
      </c>
      <c r="F12597" s="50" t="s">
        <v>27331</v>
      </c>
      <c r="G12597" s="50" t="s">
        <v>27331</v>
      </c>
      <c r="H12597" s="50" t="s">
        <v>27841</v>
      </c>
      <c r="I12597" s="50">
        <f>(DAX__2019_2020__33[[#This Row],[Adj Close]]-DAX__2019_2020__33[[#This Row],[Adj Open]])/DAX__2019_2020__33[[#This Row],[Adj Open]]</f>
        <v>-2.272727272727277E-2</v>
      </c>
      <c r="J12597" s="50">
        <f>DAX__2019_2020__33[[#This Row],[Adj Close]]-DAX__2019_2020__33[[#This Row],[Adj Open]]</f>
        <v>-0.84760560465116441</v>
      </c>
      <c r="K12597" s="50">
        <v>1025629</v>
      </c>
    </row>
    <row r="12598" spans="1:11" x14ac:dyDescent="0.3">
      <c r="A12598" s="51" t="str">
        <f t="shared" si="203"/>
        <v>SHL.DE</v>
      </c>
      <c r="B12598" s="52" t="s">
        <v>559</v>
      </c>
      <c r="C12598" s="50" t="s">
        <v>1589</v>
      </c>
      <c r="D12598" s="50">
        <f>DAX__2019_2020__33[[#This Row],[Open]]*(DAX__2019_2020__33[[#This Row],[Adj Close]]/DAX__2019_2020__33[[#This Row],[Close]])</f>
        <v>36.422819776598253</v>
      </c>
      <c r="E12598" s="50" t="s">
        <v>27842</v>
      </c>
      <c r="F12598" s="50" t="s">
        <v>27815</v>
      </c>
      <c r="G12598" s="50" t="s">
        <v>2010</v>
      </c>
      <c r="H12598" s="50" t="s">
        <v>27843</v>
      </c>
      <c r="I12598" s="50">
        <f>(DAX__2019_2020__33[[#This Row],[Adj Close]]-DAX__2019_2020__33[[#This Row],[Adj Open]])/DAX__2019_2020__33[[#This Row],[Adj Open]]</f>
        <v>-1.0637500565824848E-3</v>
      </c>
      <c r="J12598" s="50">
        <f>DAX__2019_2020__33[[#This Row],[Adj Close]]-DAX__2019_2020__33[[#This Row],[Adj Open]]</f>
        <v>-3.8744776598250041E-2</v>
      </c>
      <c r="K12598" s="50">
        <v>953483</v>
      </c>
    </row>
    <row r="12599" spans="1:11" x14ac:dyDescent="0.3">
      <c r="A12599" s="51" t="str">
        <f t="shared" si="203"/>
        <v>SHL.DE</v>
      </c>
      <c r="B12599" s="52" t="s">
        <v>560</v>
      </c>
      <c r="C12599" s="50" t="s">
        <v>1589</v>
      </c>
      <c r="D12599" s="50">
        <f>DAX__2019_2020__33[[#This Row],[Open]]*(DAX__2019_2020__33[[#This Row],[Adj Close]]/DAX__2019_2020__33[[#This Row],[Close]])</f>
        <v>36.422819040600025</v>
      </c>
      <c r="E12599" s="50" t="s">
        <v>17375</v>
      </c>
      <c r="F12599" s="50" t="s">
        <v>27067</v>
      </c>
      <c r="G12599" s="50" t="s">
        <v>27821</v>
      </c>
      <c r="H12599" s="50" t="s">
        <v>27822</v>
      </c>
      <c r="I12599" s="50">
        <f>(DAX__2019_2020__33[[#This Row],[Adj Close]]-DAX__2019_2020__33[[#This Row],[Adj Open]])/DAX__2019_2020__33[[#This Row],[Adj Open]]</f>
        <v>-8.6435110980590587E-3</v>
      </c>
      <c r="J12599" s="50">
        <f>DAX__2019_2020__33[[#This Row],[Adj Close]]-DAX__2019_2020__33[[#This Row],[Adj Open]]</f>
        <v>-0.31482104060002314</v>
      </c>
      <c r="K12599" s="50">
        <v>919580</v>
      </c>
    </row>
    <row r="12600" spans="1:11" x14ac:dyDescent="0.3">
      <c r="A12600" s="51" t="str">
        <f t="shared" si="203"/>
        <v>SHL.DE</v>
      </c>
      <c r="B12600" s="52" t="s">
        <v>561</v>
      </c>
      <c r="C12600" s="50" t="s">
        <v>27063</v>
      </c>
      <c r="D12600" s="50">
        <f>DAX__2019_2020__33[[#This Row],[Open]]*(DAX__2019_2020__33[[#This Row],[Adj Close]]/DAX__2019_2020__33[[#This Row],[Close]])</f>
        <v>36.233930698238495</v>
      </c>
      <c r="E12600" s="50" t="s">
        <v>27325</v>
      </c>
      <c r="F12600" s="50" t="s">
        <v>21490</v>
      </c>
      <c r="G12600" s="50" t="s">
        <v>27325</v>
      </c>
      <c r="H12600" s="50" t="s">
        <v>27844</v>
      </c>
      <c r="I12600" s="50">
        <f>(DAX__2019_2020__33[[#This Row],[Adj Close]]-DAX__2019_2020__33[[#This Row],[Adj Open]])/DAX__2019_2020__33[[#This Row],[Adj Open]]</f>
        <v>1.2565192155198263E-2</v>
      </c>
      <c r="J12600" s="50">
        <f>DAX__2019_2020__33[[#This Row],[Adj Close]]-DAX__2019_2020__33[[#This Row],[Adj Open]]</f>
        <v>0.45528630176150386</v>
      </c>
      <c r="K12600" s="50">
        <v>934101</v>
      </c>
    </row>
    <row r="12601" spans="1:11" x14ac:dyDescent="0.3">
      <c r="A12601" s="51" t="str">
        <f t="shared" si="203"/>
        <v>SHL.DE</v>
      </c>
      <c r="B12601" s="52" t="s">
        <v>562</v>
      </c>
      <c r="C12601" s="50" t="s">
        <v>27845</v>
      </c>
      <c r="D12601" s="50">
        <f>DAX__2019_2020__33[[#This Row],[Open]]*(DAX__2019_2020__33[[#This Row],[Adj Close]]/DAX__2019_2020__33[[#This Row],[Close]])</f>
        <v>36.747332702653829</v>
      </c>
      <c r="E12601" s="50" t="s">
        <v>1205</v>
      </c>
      <c r="F12601" s="50" t="s">
        <v>27742</v>
      </c>
      <c r="G12601" s="50" t="s">
        <v>27742</v>
      </c>
      <c r="H12601" s="50" t="s">
        <v>27743</v>
      </c>
      <c r="I12601" s="50">
        <f>(DAX__2019_2020__33[[#This Row],[Adj Close]]-DAX__2019_2020__33[[#This Row],[Adj Open]])/DAX__2019_2020__33[[#This Row],[Adj Open]]</f>
        <v>-7.3810990541427106E-3</v>
      </c>
      <c r="J12601" s="50">
        <f>DAX__2019_2020__33[[#This Row],[Adj Close]]-DAX__2019_2020__33[[#This Row],[Adj Open]]</f>
        <v>-0.27123570265382568</v>
      </c>
      <c r="K12601" s="50">
        <v>750865</v>
      </c>
    </row>
    <row r="12602" spans="1:11" x14ac:dyDescent="0.3">
      <c r="A12602" s="51" t="str">
        <f t="shared" si="203"/>
        <v>SHL.DE</v>
      </c>
      <c r="B12602" s="52" t="s">
        <v>563</v>
      </c>
      <c r="C12602" s="50" t="s">
        <v>17356</v>
      </c>
      <c r="D12602" s="50">
        <f>DAX__2019_2020__33[[#This Row],[Open]]*(DAX__2019_2020__33[[#This Row],[Adj Close]]/DAX__2019_2020__33[[#This Row],[Close]])</f>
        <v>36.73280133680889</v>
      </c>
      <c r="E12602" s="50" t="s">
        <v>17356</v>
      </c>
      <c r="F12602" s="50" t="s">
        <v>27534</v>
      </c>
      <c r="G12602" s="50" t="s">
        <v>27534</v>
      </c>
      <c r="H12602" s="50" t="s">
        <v>27751</v>
      </c>
      <c r="I12602" s="50">
        <f>(DAX__2019_2020__33[[#This Row],[Adj Close]]-DAX__2019_2020__33[[#This Row],[Adj Open]])/DAX__2019_2020__33[[#This Row],[Adj Open]]</f>
        <v>-1.7273181290779566E-2</v>
      </c>
      <c r="J12602" s="50">
        <f>DAX__2019_2020__33[[#This Row],[Adj Close]]-DAX__2019_2020__33[[#This Row],[Adj Open]]</f>
        <v>-0.63449233680888995</v>
      </c>
      <c r="K12602" s="50">
        <v>836886</v>
      </c>
    </row>
    <row r="12603" spans="1:11" x14ac:dyDescent="0.3">
      <c r="A12603" s="51" t="str">
        <f t="shared" si="203"/>
        <v>SHL.DE</v>
      </c>
      <c r="B12603" s="52" t="s">
        <v>564</v>
      </c>
      <c r="C12603" s="50" t="s">
        <v>2062</v>
      </c>
      <c r="D12603" s="50">
        <f>DAX__2019_2020__33[[#This Row],[Open]]*(DAX__2019_2020__33[[#This Row],[Adj Close]]/DAX__2019_2020__33[[#This Row],[Close]])</f>
        <v>36.374386000000001</v>
      </c>
      <c r="E12603" s="50" t="s">
        <v>17372</v>
      </c>
      <c r="F12603" s="50" t="s">
        <v>27085</v>
      </c>
      <c r="G12603" s="50" t="s">
        <v>2062</v>
      </c>
      <c r="H12603" s="50" t="s">
        <v>27846</v>
      </c>
      <c r="I12603" s="50">
        <f>(DAX__2019_2020__33[[#This Row],[Adj Close]]-DAX__2019_2020__33[[#This Row],[Adj Open]])/DAX__2019_2020__33[[#This Row],[Adj Open]]</f>
        <v>0</v>
      </c>
      <c r="J12603" s="50">
        <f>DAX__2019_2020__33[[#This Row],[Adj Close]]-DAX__2019_2020__33[[#This Row],[Adj Open]]</f>
        <v>0</v>
      </c>
      <c r="K12603" s="50">
        <v>858950</v>
      </c>
    </row>
    <row r="12604" spans="1:11" x14ac:dyDescent="0.3">
      <c r="A12604" s="51" t="str">
        <f t="shared" si="203"/>
        <v>SHL.DE</v>
      </c>
      <c r="B12604" s="52" t="s">
        <v>565</v>
      </c>
      <c r="C12604" s="50" t="s">
        <v>17364</v>
      </c>
      <c r="D12604" s="50">
        <f>DAX__2019_2020__33[[#This Row],[Open]]*(DAX__2019_2020__33[[#This Row],[Adj Close]]/DAX__2019_2020__33[[#This Row],[Close]])</f>
        <v>36.713430366542759</v>
      </c>
      <c r="E12604" s="50" t="s">
        <v>1555</v>
      </c>
      <c r="F12604" s="50" t="s">
        <v>27847</v>
      </c>
      <c r="G12604" s="50" t="s">
        <v>1201</v>
      </c>
      <c r="H12604" s="50" t="s">
        <v>27848</v>
      </c>
      <c r="I12604" s="50">
        <f>(DAX__2019_2020__33[[#This Row],[Adj Close]]-DAX__2019_2020__33[[#This Row],[Adj Open]])/DAX__2019_2020__33[[#This Row],[Adj Open]]</f>
        <v>1.3192347588794435E-3</v>
      </c>
      <c r="J12604" s="50">
        <f>DAX__2019_2020__33[[#This Row],[Adj Close]]-DAX__2019_2020__33[[#This Row],[Adj Open]]</f>
        <v>4.8433633457243275E-2</v>
      </c>
      <c r="K12604" s="50">
        <v>618304</v>
      </c>
    </row>
    <row r="12605" spans="1:11" x14ac:dyDescent="0.3">
      <c r="A12605" s="51" t="str">
        <f t="shared" si="203"/>
        <v>SHL.DE</v>
      </c>
      <c r="B12605" s="52" t="s">
        <v>566</v>
      </c>
      <c r="C12605" s="50" t="s">
        <v>17496</v>
      </c>
      <c r="D12605" s="50">
        <f>DAX__2019_2020__33[[#This Row],[Open]]*(DAX__2019_2020__33[[#This Row],[Adj Close]]/DAX__2019_2020__33[[#This Row],[Close]])</f>
        <v>36.84904536305821</v>
      </c>
      <c r="E12605" s="50" t="s">
        <v>20446</v>
      </c>
      <c r="F12605" s="50" t="s">
        <v>27206</v>
      </c>
      <c r="G12605" s="50" t="s">
        <v>20446</v>
      </c>
      <c r="H12605" s="50" t="s">
        <v>27849</v>
      </c>
      <c r="I12605" s="50">
        <f>(DAX__2019_2020__33[[#This Row],[Adj Close]]-DAX__2019_2020__33[[#This Row],[Adj Open]])/DAX__2019_2020__33[[#This Row],[Adj Open]]</f>
        <v>7.8864088357937928E-3</v>
      </c>
      <c r="J12605" s="50">
        <f>DAX__2019_2020__33[[#This Row],[Adj Close]]-DAX__2019_2020__33[[#This Row],[Adj Open]]</f>
        <v>0.29060663694178857</v>
      </c>
      <c r="K12605" s="50">
        <v>775394</v>
      </c>
    </row>
    <row r="12606" spans="1:11" x14ac:dyDescent="0.3">
      <c r="A12606" s="51" t="str">
        <f t="shared" si="203"/>
        <v>SHL.DE</v>
      </c>
      <c r="B12606" s="52" t="s">
        <v>567</v>
      </c>
      <c r="C12606" s="50" t="s">
        <v>20543</v>
      </c>
      <c r="D12606" s="50">
        <f>DAX__2019_2020__33[[#This Row],[Open]]*(DAX__2019_2020__33[[#This Row],[Adj Close]]/DAX__2019_2020__33[[#This Row],[Close]])</f>
        <v>37.226839908867447</v>
      </c>
      <c r="E12606" s="50" t="s">
        <v>17523</v>
      </c>
      <c r="F12606" s="50" t="s">
        <v>27850</v>
      </c>
      <c r="G12606" s="50" t="s">
        <v>27797</v>
      </c>
      <c r="H12606" s="50" t="s">
        <v>27851</v>
      </c>
      <c r="I12606" s="50">
        <f>(DAX__2019_2020__33[[#This Row],[Adj Close]]-DAX__2019_2020__33[[#This Row],[Adj Open]])/DAX__2019_2020__33[[#This Row],[Adj Open]]</f>
        <v>3.1225344782721282E-3</v>
      </c>
      <c r="J12606" s="50">
        <f>DAX__2019_2020__33[[#This Row],[Adj Close]]-DAX__2019_2020__33[[#This Row],[Adj Open]]</f>
        <v>0.11624209113255546</v>
      </c>
      <c r="K12606" s="50">
        <v>1280400</v>
      </c>
    </row>
    <row r="12607" spans="1:11" x14ac:dyDescent="0.3">
      <c r="A12607" s="51" t="str">
        <f t="shared" si="203"/>
        <v>SHL.DE</v>
      </c>
      <c r="B12607" s="52" t="s">
        <v>568</v>
      </c>
      <c r="C12607" s="50" t="s">
        <v>1217</v>
      </c>
      <c r="D12607" s="50">
        <f>DAX__2019_2020__33[[#This Row],[Open]]*(DAX__2019_2020__33[[#This Row],[Adj Close]]/DAX__2019_2020__33[[#This Row],[Close]])</f>
        <v>37.662750119827159</v>
      </c>
      <c r="E12607" s="50" t="s">
        <v>27836</v>
      </c>
      <c r="F12607" s="50" t="s">
        <v>27160</v>
      </c>
      <c r="G12607" s="50" t="s">
        <v>27852</v>
      </c>
      <c r="H12607" s="50" t="s">
        <v>27853</v>
      </c>
      <c r="I12607" s="50">
        <f>(DAX__2019_2020__33[[#This Row],[Adj Close]]-DAX__2019_2020__33[[#This Row],[Adj Open]])/DAX__2019_2020__33[[#This Row],[Adj Open]]</f>
        <v>-1.4274690990877234E-2</v>
      </c>
      <c r="J12607" s="50">
        <f>DAX__2019_2020__33[[#This Row],[Adj Close]]-DAX__2019_2020__33[[#This Row],[Adj Open]]</f>
        <v>-0.53762411982715719</v>
      </c>
      <c r="K12607" s="50">
        <v>754454</v>
      </c>
    </row>
    <row r="12608" spans="1:11" x14ac:dyDescent="0.3">
      <c r="A12608" s="51" t="str">
        <f t="shared" si="203"/>
        <v>SHL.DE</v>
      </c>
      <c r="B12608" s="52" t="s">
        <v>569</v>
      </c>
      <c r="C12608" s="50" t="s">
        <v>17435</v>
      </c>
      <c r="D12608" s="50">
        <f>DAX__2019_2020__33[[#This Row],[Open]]*(DAX__2019_2020__33[[#This Row],[Adj Close]]/DAX__2019_2020__33[[#This Row],[Close]])</f>
        <v>37.091223893368046</v>
      </c>
      <c r="E12608" s="50" t="s">
        <v>1549</v>
      </c>
      <c r="F12608" s="50" t="s">
        <v>27854</v>
      </c>
      <c r="G12608" s="50" t="s">
        <v>17441</v>
      </c>
      <c r="H12608" s="50" t="s">
        <v>27768</v>
      </c>
      <c r="I12608" s="50">
        <f>(DAX__2019_2020__33[[#This Row],[Adj Close]]-DAX__2019_2020__33[[#This Row],[Adj Open]])/DAX__2019_2020__33[[#This Row],[Adj Open]]</f>
        <v>2.8728387862932189E-3</v>
      </c>
      <c r="J12608" s="50">
        <f>DAX__2019_2020__33[[#This Row],[Adj Close]]-DAX__2019_2020__33[[#This Row],[Adj Open]]</f>
        <v>0.1065571066319535</v>
      </c>
      <c r="K12608" s="50">
        <v>768365</v>
      </c>
    </row>
    <row r="12609" spans="1:11" x14ac:dyDescent="0.3">
      <c r="A12609" s="51" t="str">
        <f t="shared" si="203"/>
        <v>SHL.DE</v>
      </c>
      <c r="B12609" s="52" t="s">
        <v>570</v>
      </c>
      <c r="C12609" s="50" t="s">
        <v>1177</v>
      </c>
      <c r="D12609" s="50">
        <f>DAX__2019_2020__33[[#This Row],[Open]]*(DAX__2019_2020__33[[#This Row],[Adj Close]]/DAX__2019_2020__33[[#This Row],[Close]])</f>
        <v>37.924298646025591</v>
      </c>
      <c r="E12609" s="50" t="s">
        <v>17525</v>
      </c>
      <c r="F12609" s="50" t="s">
        <v>8200</v>
      </c>
      <c r="G12609" s="50" t="s">
        <v>8188</v>
      </c>
      <c r="H12609" s="50" t="s">
        <v>27855</v>
      </c>
      <c r="I12609" s="50">
        <f>(DAX__2019_2020__33[[#This Row],[Adj Close]]-DAX__2019_2020__33[[#This Row],[Adj Open]])/DAX__2019_2020__33[[#This Row],[Adj Open]]</f>
        <v>1.5070241886577462E-2</v>
      </c>
      <c r="J12609" s="50">
        <f>DAX__2019_2020__33[[#This Row],[Adj Close]]-DAX__2019_2020__33[[#This Row],[Adj Open]]</f>
        <v>0.57152835397440782</v>
      </c>
      <c r="K12609" s="50">
        <v>1397784</v>
      </c>
    </row>
    <row r="12610" spans="1:11" x14ac:dyDescent="0.3">
      <c r="A12610" s="51" t="str">
        <f t="shared" si="203"/>
        <v>SHL.DE</v>
      </c>
      <c r="B12610" s="52" t="s">
        <v>571</v>
      </c>
      <c r="C12610" s="50" t="s">
        <v>17509</v>
      </c>
      <c r="D12610" s="50">
        <f>DAX__2019_2020__33[[#This Row],[Open]]*(DAX__2019_2020__33[[#This Row],[Adj Close]]/DAX__2019_2020__33[[#This Row],[Close]])</f>
        <v>38.747681772586709</v>
      </c>
      <c r="E12610" s="50" t="s">
        <v>27856</v>
      </c>
      <c r="F12610" s="50" t="s">
        <v>17426</v>
      </c>
      <c r="G12610" s="50" t="s">
        <v>27857</v>
      </c>
      <c r="H12610" s="50" t="s">
        <v>27858</v>
      </c>
      <c r="I12610" s="50">
        <f>(DAX__2019_2020__33[[#This Row],[Adj Close]]-DAX__2019_2020__33[[#This Row],[Adj Open]])/DAX__2019_2020__33[[#This Row],[Adj Open]]</f>
        <v>-5.6249499999999758E-3</v>
      </c>
      <c r="J12610" s="50">
        <f>DAX__2019_2020__33[[#This Row],[Adj Close]]-DAX__2019_2020__33[[#This Row],[Adj Open]]</f>
        <v>-0.21795377258671067</v>
      </c>
      <c r="K12610" s="50">
        <v>666152</v>
      </c>
    </row>
    <row r="12611" spans="1:11" x14ac:dyDescent="0.3">
      <c r="A12611" s="51" t="str">
        <f t="shared" si="203"/>
        <v>SHL.DE</v>
      </c>
      <c r="B12611" s="52" t="s">
        <v>572</v>
      </c>
      <c r="C12611" s="50" t="s">
        <v>17525</v>
      </c>
      <c r="D12611" s="50">
        <f>DAX__2019_2020__33[[#This Row],[Open]]*(DAX__2019_2020__33[[#This Row],[Adj Close]]/DAX__2019_2020__33[[#This Row],[Close]])</f>
        <v>38.631443941201169</v>
      </c>
      <c r="E12611" s="50" t="s">
        <v>20877</v>
      </c>
      <c r="F12611" s="50" t="s">
        <v>2097</v>
      </c>
      <c r="G12611" s="50" t="s">
        <v>27859</v>
      </c>
      <c r="H12611" s="50" t="s">
        <v>27860</v>
      </c>
      <c r="I12611" s="50">
        <f>(DAX__2019_2020__33[[#This Row],[Adj Close]]-DAX__2019_2020__33[[#This Row],[Adj Open]])/DAX__2019_2020__33[[#This Row],[Adj Open]]</f>
        <v>7.8986708149780781E-3</v>
      </c>
      <c r="J12611" s="50">
        <f>DAX__2019_2020__33[[#This Row],[Adj Close]]-DAX__2019_2020__33[[#This Row],[Adj Open]]</f>
        <v>0.30513705879882735</v>
      </c>
      <c r="K12611" s="50">
        <v>976374</v>
      </c>
    </row>
    <row r="12612" spans="1:11" x14ac:dyDescent="0.3">
      <c r="A12612" s="51" t="str">
        <f t="shared" si="203"/>
        <v>SHL.DE</v>
      </c>
      <c r="B12612" s="52" t="s">
        <v>573</v>
      </c>
      <c r="C12612" s="50" t="s">
        <v>27859</v>
      </c>
      <c r="D12612" s="50">
        <f>DAX__2019_2020__33[[#This Row],[Open]]*(DAX__2019_2020__33[[#This Row],[Adj Close]]/DAX__2019_2020__33[[#This Row],[Close]])</f>
        <v>38.936577855996482</v>
      </c>
      <c r="E12612" s="50" t="s">
        <v>1513</v>
      </c>
      <c r="F12612" s="50" t="s">
        <v>27857</v>
      </c>
      <c r="G12612" s="50" t="s">
        <v>27861</v>
      </c>
      <c r="H12612" s="50" t="s">
        <v>27862</v>
      </c>
      <c r="I12612" s="50">
        <f>(DAX__2019_2020__33[[#This Row],[Adj Close]]-DAX__2019_2020__33[[#This Row],[Adj Open]])/DAX__2019_2020__33[[#This Row],[Adj Open]]</f>
        <v>4.3537504664759169E-3</v>
      </c>
      <c r="J12612" s="50">
        <f>DAX__2019_2020__33[[#This Row],[Adj Close]]-DAX__2019_2020__33[[#This Row],[Adj Open]]</f>
        <v>0.16952014400352056</v>
      </c>
      <c r="K12612" s="50">
        <v>1097955</v>
      </c>
    </row>
    <row r="12613" spans="1:11" x14ac:dyDescent="0.3">
      <c r="A12613" s="51" t="str">
        <f t="shared" si="203"/>
        <v>SHL.DE</v>
      </c>
      <c r="B12613" s="52" t="s">
        <v>574</v>
      </c>
      <c r="C12613" s="50" t="s">
        <v>9793</v>
      </c>
      <c r="D12613" s="50">
        <f>DAX__2019_2020__33[[#This Row],[Open]]*(DAX__2019_2020__33[[#This Row],[Adj Close]]/DAX__2019_2020__33[[#This Row],[Close]])</f>
        <v>40.660849284831599</v>
      </c>
      <c r="E12613" s="50" t="s">
        <v>21500</v>
      </c>
      <c r="F12613" s="50" t="s">
        <v>1185</v>
      </c>
      <c r="G12613" s="50" t="s">
        <v>1162</v>
      </c>
      <c r="H12613" s="50" t="s">
        <v>27863</v>
      </c>
      <c r="I12613" s="50">
        <f>(DAX__2019_2020__33[[#This Row],[Adj Close]]-DAX__2019_2020__33[[#This Row],[Adj Open]])/DAX__2019_2020__33[[#This Row],[Adj Open]]</f>
        <v>-3.3948756829005666E-2</v>
      </c>
      <c r="J12613" s="50">
        <f>DAX__2019_2020__33[[#This Row],[Adj Close]]-DAX__2019_2020__33[[#This Row],[Adj Open]]</f>
        <v>-1.3803852848315969</v>
      </c>
      <c r="K12613" s="50">
        <v>966723</v>
      </c>
    </row>
    <row r="12614" spans="1:11" x14ac:dyDescent="0.3">
      <c r="A12614" s="51" t="str">
        <f t="shared" si="203"/>
        <v>SHL.DE</v>
      </c>
      <c r="B12614" s="52" t="s">
        <v>575</v>
      </c>
      <c r="C12614" s="50" t="s">
        <v>27484</v>
      </c>
      <c r="D12614" s="50">
        <f>DAX__2019_2020__33[[#This Row],[Open]]*(DAX__2019_2020__33[[#This Row],[Adj Close]]/DAX__2019_2020__33[[#This Row],[Close]])</f>
        <v>39.343433528376792</v>
      </c>
      <c r="E12614" s="50" t="s">
        <v>27684</v>
      </c>
      <c r="F12614" s="50" t="s">
        <v>1520</v>
      </c>
      <c r="G12614" s="50" t="s">
        <v>1578</v>
      </c>
      <c r="H12614" s="50" t="s">
        <v>27864</v>
      </c>
      <c r="I12614" s="50">
        <f>(DAX__2019_2020__33[[#This Row],[Adj Close]]-DAX__2019_2020__33[[#This Row],[Adj Open]])/DAX__2019_2020__33[[#This Row],[Adj Open]]</f>
        <v>1.2926184270531495E-2</v>
      </c>
      <c r="J12614" s="50">
        <f>DAX__2019_2020__33[[#This Row],[Adj Close]]-DAX__2019_2020__33[[#This Row],[Adj Open]]</f>
        <v>0.5085604716232055</v>
      </c>
      <c r="K12614" s="50">
        <v>1109737</v>
      </c>
    </row>
    <row r="12615" spans="1:11" x14ac:dyDescent="0.3">
      <c r="A12615" s="51" t="str">
        <f t="shared" si="203"/>
        <v>SHL.DE</v>
      </c>
      <c r="B12615" s="52" t="s">
        <v>576</v>
      </c>
      <c r="C12615" s="50" t="s">
        <v>1488</v>
      </c>
      <c r="D12615" s="50">
        <f>DAX__2019_2020__33[[#This Row],[Open]]*(DAX__2019_2020__33[[#This Row],[Adj Close]]/DAX__2019_2020__33[[#This Row],[Close]])</f>
        <v>39.774498462524782</v>
      </c>
      <c r="E12615" s="50" t="s">
        <v>17480</v>
      </c>
      <c r="F12615" s="50" t="s">
        <v>27865</v>
      </c>
      <c r="G12615" s="50" t="s">
        <v>1477</v>
      </c>
      <c r="H12615" s="50" t="s">
        <v>27866</v>
      </c>
      <c r="I12615" s="50">
        <f>(DAX__2019_2020__33[[#This Row],[Adj Close]]-DAX__2019_2020__33[[#This Row],[Adj Open]])/DAX__2019_2020__33[[#This Row],[Adj Open]]</f>
        <v>1.0959498028263603E-2</v>
      </c>
      <c r="J12615" s="50">
        <f>DAX__2019_2020__33[[#This Row],[Adj Close]]-DAX__2019_2020__33[[#This Row],[Adj Open]]</f>
        <v>0.43590853747521408</v>
      </c>
      <c r="K12615" s="50">
        <v>951903</v>
      </c>
    </row>
    <row r="12616" spans="1:11" x14ac:dyDescent="0.3">
      <c r="A12616" s="51" t="str">
        <f t="shared" si="203"/>
        <v>SHL.DE</v>
      </c>
      <c r="B12616" s="52" t="s">
        <v>577</v>
      </c>
      <c r="C12616" s="50" t="s">
        <v>17568</v>
      </c>
      <c r="D12616" s="50">
        <f>DAX__2019_2020__33[[#This Row],[Open]]*(DAX__2019_2020__33[[#This Row],[Adj Close]]/DAX__2019_2020__33[[#This Row],[Close]])</f>
        <v>40.103856061529406</v>
      </c>
      <c r="E12616" s="50" t="s">
        <v>1444</v>
      </c>
      <c r="F12616" s="50" t="s">
        <v>27867</v>
      </c>
      <c r="G12616" s="50" t="s">
        <v>19976</v>
      </c>
      <c r="H12616" s="50" t="s">
        <v>27868</v>
      </c>
      <c r="I12616" s="50">
        <f>(DAX__2019_2020__33[[#This Row],[Adj Close]]-DAX__2019_2020__33[[#This Row],[Adj Open]])/DAX__2019_2020__33[[#This Row],[Adj Open]]</f>
        <v>-2.2826085853812374E-2</v>
      </c>
      <c r="J12616" s="50">
        <f>DAX__2019_2020__33[[#This Row],[Adj Close]]-DAX__2019_2020__33[[#This Row],[Adj Open]]</f>
        <v>-0.91541406152940397</v>
      </c>
      <c r="K12616" s="50">
        <v>835583</v>
      </c>
    </row>
    <row r="12617" spans="1:11" x14ac:dyDescent="0.3">
      <c r="A12617" s="51" t="str">
        <f t="shared" si="203"/>
        <v>SHL.DE</v>
      </c>
      <c r="B12617" s="52" t="s">
        <v>578</v>
      </c>
      <c r="C12617" s="50" t="s">
        <v>1249</v>
      </c>
      <c r="D12617" s="50">
        <f>DAX__2019_2020__33[[#This Row],[Open]]*(DAX__2019_2020__33[[#This Row],[Adj Close]]/DAX__2019_2020__33[[#This Row],[Close]])</f>
        <v>39.183596199637748</v>
      </c>
      <c r="E12617" s="50" t="s">
        <v>8198</v>
      </c>
      <c r="F12617" s="50" t="s">
        <v>1189</v>
      </c>
      <c r="G12617" s="50" t="s">
        <v>27869</v>
      </c>
      <c r="H12617" s="50" t="s">
        <v>27870</v>
      </c>
      <c r="I12617" s="50">
        <f>(DAX__2019_2020__33[[#This Row],[Adj Close]]-DAX__2019_2020__33[[#This Row],[Adj Open]])/DAX__2019_2020__33[[#This Row],[Adj Open]]</f>
        <v>5.3152038240987303E-3</v>
      </c>
      <c r="J12617" s="50">
        <f>DAX__2019_2020__33[[#This Row],[Adj Close]]-DAX__2019_2020__33[[#This Row],[Adj Open]]</f>
        <v>0.20826880036225504</v>
      </c>
      <c r="K12617" s="50">
        <v>947363</v>
      </c>
    </row>
    <row r="12618" spans="1:11" x14ac:dyDescent="0.3">
      <c r="A12618" s="51" t="str">
        <f t="shared" si="203"/>
        <v>SHL.DE</v>
      </c>
      <c r="B12618" s="52" t="s">
        <v>579</v>
      </c>
      <c r="C12618" s="50" t="s">
        <v>8198</v>
      </c>
      <c r="D12618" s="50">
        <f>DAX__2019_2020__33[[#This Row],[Open]]*(DAX__2019_2020__33[[#This Row],[Adj Close]]/DAX__2019_2020__33[[#This Row],[Close]])</f>
        <v>39.517789197615947</v>
      </c>
      <c r="E12618" s="50" t="s">
        <v>1238</v>
      </c>
      <c r="F12618" s="50" t="s">
        <v>27871</v>
      </c>
      <c r="G12618" s="50" t="s">
        <v>8183</v>
      </c>
      <c r="H12618" s="50" t="s">
        <v>27717</v>
      </c>
      <c r="I12618" s="50">
        <f>(DAX__2019_2020__33[[#This Row],[Adj Close]]-DAX__2019_2020__33[[#This Row],[Adj Open]])/DAX__2019_2020__33[[#This Row],[Adj Open]]</f>
        <v>5.0251749001189146E-3</v>
      </c>
      <c r="J12618" s="50">
        <f>DAX__2019_2020__33[[#This Row],[Adj Close]]-DAX__2019_2020__33[[#This Row],[Adj Open]]</f>
        <v>0.19858380238405005</v>
      </c>
      <c r="K12618" s="50">
        <v>572565</v>
      </c>
    </row>
    <row r="12619" spans="1:11" x14ac:dyDescent="0.3">
      <c r="A12619" s="51" t="str">
        <f t="shared" si="203"/>
        <v>SHL.DE</v>
      </c>
      <c r="B12619" s="52" t="s">
        <v>580</v>
      </c>
      <c r="C12619" s="50" t="s">
        <v>1488</v>
      </c>
      <c r="D12619" s="50">
        <f>DAX__2019_2020__33[[#This Row],[Open]]*(DAX__2019_2020__33[[#This Row],[Adj Close]]/DAX__2019_2020__33[[#This Row],[Close]])</f>
        <v>39.774498908072424</v>
      </c>
      <c r="E12619" s="50" t="s">
        <v>27872</v>
      </c>
      <c r="F12619" s="50" t="s">
        <v>1482</v>
      </c>
      <c r="G12619" s="50" t="s">
        <v>27873</v>
      </c>
      <c r="H12619" s="50" t="s">
        <v>27874</v>
      </c>
      <c r="I12619" s="50">
        <f>(DAX__2019_2020__33[[#This Row],[Adj Close]]-DAX__2019_2020__33[[#This Row],[Adj Open]])/DAX__2019_2020__33[[#This Row],[Adj Open]]</f>
        <v>-1.8265951820119098E-3</v>
      </c>
      <c r="J12619" s="50">
        <f>DAX__2019_2020__33[[#This Row],[Adj Close]]-DAX__2019_2020__33[[#This Row],[Adj Open]]</f>
        <v>-7.2651908072423055E-2</v>
      </c>
      <c r="K12619" s="50">
        <v>723199</v>
      </c>
    </row>
    <row r="12620" spans="1:11" x14ac:dyDescent="0.3">
      <c r="A12620" s="51" t="str">
        <f t="shared" si="203"/>
        <v>SHL.DE</v>
      </c>
      <c r="B12620" s="52" t="s">
        <v>581</v>
      </c>
      <c r="C12620" s="50" t="s">
        <v>27875</v>
      </c>
      <c r="D12620" s="50">
        <f>DAX__2019_2020__33[[#This Row],[Open]]*(DAX__2019_2020__33[[#This Row],[Adj Close]]/DAX__2019_2020__33[[#This Row],[Close]])</f>
        <v>39.759966559736661</v>
      </c>
      <c r="E12620" s="50" t="s">
        <v>9789</v>
      </c>
      <c r="F12620" s="50" t="s">
        <v>27875</v>
      </c>
      <c r="G12620" s="50" t="s">
        <v>20341</v>
      </c>
      <c r="H12620" s="50" t="s">
        <v>27601</v>
      </c>
      <c r="I12620" s="50">
        <f>(DAX__2019_2020__33[[#This Row],[Adj Close]]-DAX__2019_2020__33[[#This Row],[Adj Open]])/DAX__2019_2020__33[[#This Row],[Adj Open]]</f>
        <v>1.5470874185448793E-2</v>
      </c>
      <c r="J12620" s="50">
        <f>DAX__2019_2020__33[[#This Row],[Adj Close]]-DAX__2019_2020__33[[#This Row],[Adj Open]]</f>
        <v>0.61512144026333715</v>
      </c>
      <c r="K12620" s="50">
        <v>4726941</v>
      </c>
    </row>
    <row r="12621" spans="1:11" x14ac:dyDescent="0.3">
      <c r="A12621" s="51" t="str">
        <f t="shared" si="203"/>
        <v>SHL.DE</v>
      </c>
      <c r="B12621" s="52" t="s">
        <v>582</v>
      </c>
      <c r="C12621" s="50" t="s">
        <v>27476</v>
      </c>
      <c r="D12621" s="50">
        <f>DAX__2019_2020__33[[#This Row],[Open]]*(DAX__2019_2020__33[[#This Row],[Adj Close]]/DAX__2019_2020__33[[#This Row],[Close]])</f>
        <v>39.697002513278669</v>
      </c>
      <c r="E12621" s="50" t="s">
        <v>27876</v>
      </c>
      <c r="F12621" s="50" t="s">
        <v>27480</v>
      </c>
      <c r="G12621" s="50" t="s">
        <v>27877</v>
      </c>
      <c r="H12621" s="50" t="s">
        <v>27878</v>
      </c>
      <c r="I12621" s="50">
        <f>(DAX__2019_2020__33[[#This Row],[Adj Close]]-DAX__2019_2020__33[[#This Row],[Adj Open]])/DAX__2019_2020__33[[#This Row],[Adj Open]]</f>
        <v>-3.0502684236213017E-3</v>
      </c>
      <c r="J12621" s="50">
        <f>DAX__2019_2020__33[[#This Row],[Adj Close]]-DAX__2019_2020__33[[#This Row],[Adj Open]]</f>
        <v>-0.12108651327866937</v>
      </c>
      <c r="K12621" s="50">
        <v>799954</v>
      </c>
    </row>
    <row r="12622" spans="1:11" x14ac:dyDescent="0.3">
      <c r="A12622" s="51" t="str">
        <f t="shared" si="203"/>
        <v>SHL.DE</v>
      </c>
      <c r="B12622" s="52" t="s">
        <v>583</v>
      </c>
      <c r="C12622" s="50" t="s">
        <v>1018</v>
      </c>
      <c r="D12622" s="50">
        <f>DAX__2019_2020__33[[#This Row],[Open]]*(DAX__2019_2020__33[[#This Row],[Adj Close]]/DAX__2019_2020__33[[#This Row],[Close]])</f>
        <v>39.910114756564475</v>
      </c>
      <c r="E12622" s="50" t="s">
        <v>1477</v>
      </c>
      <c r="F12622" s="50" t="s">
        <v>1238</v>
      </c>
      <c r="G12622" s="50" t="s">
        <v>27720</v>
      </c>
      <c r="H12622" s="50" t="s">
        <v>27879</v>
      </c>
      <c r="I12622" s="50">
        <f>(DAX__2019_2020__33[[#This Row],[Adj Close]]-DAX__2019_2020__33[[#This Row],[Adj Open]])/DAX__2019_2020__33[[#This Row],[Adj Open]]</f>
        <v>6.9174755602554013E-3</v>
      </c>
      <c r="J12622" s="50">
        <f>DAX__2019_2020__33[[#This Row],[Adj Close]]-DAX__2019_2020__33[[#This Row],[Adj Open]]</f>
        <v>0.2760772434355232</v>
      </c>
      <c r="K12622" s="50">
        <v>330833</v>
      </c>
    </row>
    <row r="12623" spans="1:11" x14ac:dyDescent="0.3">
      <c r="A12623" s="51" t="str">
        <f t="shared" si="203"/>
        <v>SHL.DE</v>
      </c>
      <c r="B12623" s="52" t="s">
        <v>584</v>
      </c>
      <c r="C12623" s="50" t="s">
        <v>11580</v>
      </c>
      <c r="D12623" s="50">
        <f>DAX__2019_2020__33[[#This Row],[Open]]*(DAX__2019_2020__33[[#This Row],[Adj Close]]/DAX__2019_2020__33[[#This Row],[Close]])</f>
        <v>40.224940490208233</v>
      </c>
      <c r="E12623" s="50" t="s">
        <v>1450</v>
      </c>
      <c r="F12623" s="50" t="s">
        <v>27471</v>
      </c>
      <c r="G12623" s="50" t="s">
        <v>17480</v>
      </c>
      <c r="H12623" s="50" t="s">
        <v>27880</v>
      </c>
      <c r="I12623" s="50">
        <f>(DAX__2019_2020__33[[#This Row],[Adj Close]]-DAX__2019_2020__33[[#This Row],[Adj Open]])/DAX__2019_2020__33[[#This Row],[Adj Open]]</f>
        <v>3.0102346533301071E-3</v>
      </c>
      <c r="J12623" s="50">
        <f>DAX__2019_2020__33[[#This Row],[Adj Close]]-DAX__2019_2020__33[[#This Row],[Adj Open]]</f>
        <v>0.12108650979176616</v>
      </c>
      <c r="K12623" s="50">
        <v>517153</v>
      </c>
    </row>
    <row r="12624" spans="1:11" x14ac:dyDescent="0.3">
      <c r="A12624" s="51" t="str">
        <f t="shared" si="203"/>
        <v>SHL.DE</v>
      </c>
      <c r="B12624" s="52" t="s">
        <v>585</v>
      </c>
      <c r="C12624" s="50" t="s">
        <v>1324</v>
      </c>
      <c r="D12624" s="50">
        <f>DAX__2019_2020__33[[#This Row],[Open]]*(DAX__2019_2020__33[[#This Row],[Adj Close]]/DAX__2019_2020__33[[#This Row],[Close]])</f>
        <v>40.898181931534197</v>
      </c>
      <c r="E12624" s="50" t="s">
        <v>20179</v>
      </c>
      <c r="F12624" s="50" t="s">
        <v>1327</v>
      </c>
      <c r="G12624" s="50" t="s">
        <v>1043</v>
      </c>
      <c r="H12624" s="50" t="s">
        <v>27881</v>
      </c>
      <c r="I12624" s="50">
        <f>(DAX__2019_2020__33[[#This Row],[Adj Close]]-DAX__2019_2020__33[[#This Row],[Adj Open]])/DAX__2019_2020__33[[#This Row],[Adj Open]]</f>
        <v>3.0790382975119795E-3</v>
      </c>
      <c r="J12624" s="50">
        <f>DAX__2019_2020__33[[#This Row],[Adj Close]]-DAX__2019_2020__33[[#This Row],[Adj Open]]</f>
        <v>0.12592706846580626</v>
      </c>
      <c r="K12624" s="50">
        <v>531490</v>
      </c>
    </row>
    <row r="12625" spans="1:11" x14ac:dyDescent="0.3">
      <c r="A12625" s="51" t="str">
        <f t="shared" si="203"/>
        <v>SHL.DE</v>
      </c>
      <c r="B12625" s="52" t="s">
        <v>586</v>
      </c>
      <c r="C12625" s="50" t="s">
        <v>19863</v>
      </c>
      <c r="D12625" s="50">
        <f>DAX__2019_2020__33[[#This Row],[Open]]*(DAX__2019_2020__33[[#This Row],[Adj Close]]/DAX__2019_2020__33[[#This Row],[Close]])</f>
        <v>41.261439797700248</v>
      </c>
      <c r="E12625" s="50" t="s">
        <v>19863</v>
      </c>
      <c r="F12625" s="50" t="s">
        <v>17508</v>
      </c>
      <c r="G12625" s="50" t="s">
        <v>8174</v>
      </c>
      <c r="H12625" s="50" t="s">
        <v>27882</v>
      </c>
      <c r="I12625" s="50">
        <f>(DAX__2019_2020__33[[#This Row],[Adj Close]]-DAX__2019_2020__33[[#This Row],[Adj Open]])/DAX__2019_2020__33[[#This Row],[Adj Open]]</f>
        <v>-9.3907968214392255E-3</v>
      </c>
      <c r="J12625" s="50">
        <f>DAX__2019_2020__33[[#This Row],[Adj Close]]-DAX__2019_2020__33[[#This Row],[Adj Open]]</f>
        <v>-0.38747779770024948</v>
      </c>
      <c r="K12625" s="50">
        <v>505320</v>
      </c>
    </row>
    <row r="12626" spans="1:11" x14ac:dyDescent="0.3">
      <c r="A12626" s="51" t="str">
        <f t="shared" si="203"/>
        <v>SHL.DE</v>
      </c>
      <c r="B12626" s="52" t="s">
        <v>587</v>
      </c>
      <c r="C12626" s="50" t="s">
        <v>21533</v>
      </c>
      <c r="D12626" s="50">
        <f>DAX__2019_2020__33[[#This Row],[Open]]*(DAX__2019_2020__33[[#This Row],[Adj Close]]/DAX__2019_2020__33[[#This Row],[Close]])</f>
        <v>40.801306914109318</v>
      </c>
      <c r="E12626" s="50" t="s">
        <v>27589</v>
      </c>
      <c r="F12626" s="50" t="s">
        <v>21500</v>
      </c>
      <c r="G12626" s="50" t="s">
        <v>21500</v>
      </c>
      <c r="H12626" s="50" t="s">
        <v>27883</v>
      </c>
      <c r="I12626" s="50">
        <f>(DAX__2019_2020__33[[#This Row],[Adj Close]]-DAX__2019_2020__33[[#This Row],[Adj Open]])/DAX__2019_2020__33[[#This Row],[Adj Open]]</f>
        <v>-3.3238129943925668E-3</v>
      </c>
      <c r="J12626" s="50">
        <f>DAX__2019_2020__33[[#This Row],[Adj Close]]-DAX__2019_2020__33[[#This Row],[Adj Open]]</f>
        <v>-0.13561591410931584</v>
      </c>
      <c r="K12626" s="50">
        <v>270030</v>
      </c>
    </row>
    <row r="12627" spans="1:11" x14ac:dyDescent="0.3">
      <c r="A12627" s="51" t="str">
        <f t="shared" ref="A12627:A12690" si="204">"SIE.DE"</f>
        <v>SIE.DE</v>
      </c>
      <c r="B12627" s="52" t="s">
        <v>83</v>
      </c>
      <c r="C12627" s="50" t="s">
        <v>5712</v>
      </c>
      <c r="D12627" s="50">
        <f>DAX__2019_2020__33[[#This Row],[Open]]*(DAX__2019_2020__33[[#This Row],[Adj Close]]/DAX__2019_2020__33[[#This Row],[Close]])</f>
        <v>85.377597597406194</v>
      </c>
      <c r="E12627" s="50" t="s">
        <v>27884</v>
      </c>
      <c r="F12627" s="50" t="s">
        <v>27885</v>
      </c>
      <c r="G12627" s="50" t="s">
        <v>10925</v>
      </c>
      <c r="H12627" s="50" t="s">
        <v>27886</v>
      </c>
      <c r="I12627" s="50">
        <f>(DAX__2019_2020__33[[#This Row],[Adj Close]]-DAX__2019_2020__33[[#This Row],[Adj Open]])/DAX__2019_2020__33[[#This Row],[Adj Open]]</f>
        <v>1.0925634227756036E-2</v>
      </c>
      <c r="J12627" s="50">
        <f>DAX__2019_2020__33[[#This Row],[Adj Close]]-DAX__2019_2020__33[[#This Row],[Adj Open]]</f>
        <v>0.93280440259380271</v>
      </c>
      <c r="K12627" s="50">
        <v>2195655</v>
      </c>
    </row>
    <row r="12628" spans="1:11" x14ac:dyDescent="0.3">
      <c r="A12628" s="51" t="str">
        <f t="shared" si="204"/>
        <v>SIE.DE</v>
      </c>
      <c r="B12628" s="52" t="s">
        <v>84</v>
      </c>
      <c r="C12628" s="50" t="s">
        <v>27887</v>
      </c>
      <c r="D12628" s="50">
        <f>DAX__2019_2020__33[[#This Row],[Open]]*(DAX__2019_2020__33[[#This Row],[Adj Close]]/DAX__2019_2020__33[[#This Row],[Close]])</f>
        <v>85.597594955000517</v>
      </c>
      <c r="E12628" s="50" t="s">
        <v>10811</v>
      </c>
      <c r="F12628" s="50" t="s">
        <v>27888</v>
      </c>
      <c r="G12628" s="50" t="s">
        <v>27889</v>
      </c>
      <c r="H12628" s="50" t="s">
        <v>27890</v>
      </c>
      <c r="I12628" s="50">
        <f>(DAX__2019_2020__33[[#This Row],[Adj Close]]-DAX__2019_2020__33[[#This Row],[Adj Open]])/DAX__2019_2020__33[[#This Row],[Adj Open]]</f>
        <v>-1.8710805552918864E-2</v>
      </c>
      <c r="J12628" s="50">
        <f>DAX__2019_2020__33[[#This Row],[Adj Close]]-DAX__2019_2020__33[[#This Row],[Adj Open]]</f>
        <v>-1.6015999550005233</v>
      </c>
      <c r="K12628" s="50">
        <v>2582773</v>
      </c>
    </row>
    <row r="12629" spans="1:11" x14ac:dyDescent="0.3">
      <c r="A12629" s="51" t="str">
        <f t="shared" si="204"/>
        <v>SIE.DE</v>
      </c>
      <c r="B12629" s="52" t="s">
        <v>85</v>
      </c>
      <c r="C12629" s="50" t="s">
        <v>10873</v>
      </c>
      <c r="D12629" s="50">
        <f>DAX__2019_2020__33[[#This Row],[Open]]*(DAX__2019_2020__33[[#This Row],[Adj Close]]/DAX__2019_2020__33[[#This Row],[Close]])</f>
        <v>84.867193242867231</v>
      </c>
      <c r="E12629" s="50" t="s">
        <v>27891</v>
      </c>
      <c r="F12629" s="50" t="s">
        <v>10727</v>
      </c>
      <c r="G12629" s="50" t="s">
        <v>27892</v>
      </c>
      <c r="H12629" s="50" t="s">
        <v>27893</v>
      </c>
      <c r="I12629" s="50">
        <f>(DAX__2019_2020__33[[#This Row],[Adj Close]]-DAX__2019_2020__33[[#This Row],[Adj Open]])/DAX__2019_2020__33[[#This Row],[Adj Open]]</f>
        <v>2.8515138355140114E-2</v>
      </c>
      <c r="J12629" s="50">
        <f>DAX__2019_2020__33[[#This Row],[Adj Close]]-DAX__2019_2020__33[[#This Row],[Adj Open]]</f>
        <v>2.4199997571327714</v>
      </c>
      <c r="K12629" s="50">
        <v>2722920</v>
      </c>
    </row>
    <row r="12630" spans="1:11" x14ac:dyDescent="0.3">
      <c r="A12630" s="51" t="str">
        <f t="shared" si="204"/>
        <v>SIE.DE</v>
      </c>
      <c r="B12630" s="52" t="s">
        <v>86</v>
      </c>
      <c r="C12630" s="50" t="s">
        <v>3972</v>
      </c>
      <c r="D12630" s="50">
        <f>DAX__2019_2020__33[[#This Row],[Open]]*(DAX__2019_2020__33[[#This Row],[Adj Close]]/DAX__2019_2020__33[[#This Row],[Close]])</f>
        <v>87.91199041166989</v>
      </c>
      <c r="E12630" s="50" t="s">
        <v>3972</v>
      </c>
      <c r="F12630" s="50" t="s">
        <v>27894</v>
      </c>
      <c r="G12630" s="50" t="s">
        <v>27895</v>
      </c>
      <c r="H12630" s="50" t="s">
        <v>27896</v>
      </c>
      <c r="I12630" s="50">
        <f>(DAX__2019_2020__33[[#This Row],[Adj Close]]-DAX__2019_2020__33[[#This Row],[Adj Open]])/DAX__2019_2020__33[[#This Row],[Adj Open]]</f>
        <v>-2.0120149747344312E-2</v>
      </c>
      <c r="J12630" s="50">
        <f>DAX__2019_2020__33[[#This Row],[Adj Close]]-DAX__2019_2020__33[[#This Row],[Adj Open]]</f>
        <v>-1.7688024116698955</v>
      </c>
      <c r="K12630" s="50">
        <v>2523099</v>
      </c>
    </row>
    <row r="12631" spans="1:11" x14ac:dyDescent="0.3">
      <c r="A12631" s="51" t="str">
        <f t="shared" si="204"/>
        <v>SIE.DE</v>
      </c>
      <c r="B12631" s="52" t="s">
        <v>87</v>
      </c>
      <c r="C12631" s="50" t="s">
        <v>12752</v>
      </c>
      <c r="D12631" s="50">
        <f>DAX__2019_2020__33[[#This Row],[Open]]*(DAX__2019_2020__33[[#This Row],[Adj Close]]/DAX__2019_2020__33[[#This Row],[Close]])</f>
        <v>86.090399649706882</v>
      </c>
      <c r="E12631" s="50" t="s">
        <v>27897</v>
      </c>
      <c r="F12631" s="50" t="s">
        <v>27898</v>
      </c>
      <c r="G12631" s="50" t="s">
        <v>10238</v>
      </c>
      <c r="H12631" s="50" t="s">
        <v>27899</v>
      </c>
      <c r="I12631" s="50">
        <f>(DAX__2019_2020__33[[#This Row],[Adj Close]]-DAX__2019_2020__33[[#This Row],[Adj Open]])/DAX__2019_2020__33[[#This Row],[Adj Open]]</f>
        <v>4.5997852478834806E-3</v>
      </c>
      <c r="J12631" s="50">
        <f>DAX__2019_2020__33[[#This Row],[Adj Close]]-DAX__2019_2020__33[[#This Row],[Adj Open]]</f>
        <v>0.39599735029311489</v>
      </c>
      <c r="K12631" s="50">
        <v>2431794</v>
      </c>
    </row>
    <row r="12632" spans="1:11" x14ac:dyDescent="0.3">
      <c r="A12632" s="51" t="str">
        <f t="shared" si="204"/>
        <v>SIE.DE</v>
      </c>
      <c r="B12632" s="52" t="s">
        <v>88</v>
      </c>
      <c r="C12632" s="50" t="s">
        <v>27900</v>
      </c>
      <c r="D12632" s="50">
        <f>DAX__2019_2020__33[[#This Row],[Open]]*(DAX__2019_2020__33[[#This Row],[Adj Close]]/DAX__2019_2020__33[[#This Row],[Close]])</f>
        <v>86.93520176133822</v>
      </c>
      <c r="E12632" s="50" t="s">
        <v>10946</v>
      </c>
      <c r="F12632" s="50" t="s">
        <v>10597</v>
      </c>
      <c r="G12632" s="50" t="s">
        <v>10900</v>
      </c>
      <c r="H12632" s="50" t="s">
        <v>27901</v>
      </c>
      <c r="I12632" s="50">
        <f>(DAX__2019_2020__33[[#This Row],[Adj Close]]-DAX__2019_2020__33[[#This Row],[Adj Open]])/DAX__2019_2020__33[[#This Row],[Adj Open]]</f>
        <v>-1.5183925344833104E-3</v>
      </c>
      <c r="J12632" s="50">
        <f>DAX__2019_2020__33[[#This Row],[Adj Close]]-DAX__2019_2020__33[[#This Row],[Adj Open]]</f>
        <v>-0.13200176133821628</v>
      </c>
      <c r="K12632" s="50">
        <v>2040289</v>
      </c>
    </row>
    <row r="12633" spans="1:11" x14ac:dyDescent="0.3">
      <c r="A12633" s="51" t="str">
        <f t="shared" si="204"/>
        <v>SIE.DE</v>
      </c>
      <c r="B12633" s="52" t="s">
        <v>89</v>
      </c>
      <c r="C12633" s="50" t="s">
        <v>13078</v>
      </c>
      <c r="D12633" s="50">
        <f>DAX__2019_2020__33[[#This Row],[Open]]*(DAX__2019_2020__33[[#This Row],[Adj Close]]/DAX__2019_2020__33[[#This Row],[Close]])</f>
        <v>86.257593628173552</v>
      </c>
      <c r="E12633" s="50" t="s">
        <v>10887</v>
      </c>
      <c r="F12633" s="50" t="s">
        <v>10221</v>
      </c>
      <c r="G12633" s="50" t="s">
        <v>10904</v>
      </c>
      <c r="H12633" s="50" t="s">
        <v>27902</v>
      </c>
      <c r="I12633" s="50">
        <f>(DAX__2019_2020__33[[#This Row],[Adj Close]]-DAX__2019_2020__33[[#This Row],[Adj Open]])/DAX__2019_2020__33[[#This Row],[Adj Open]]</f>
        <v>7.5495309390796071E-3</v>
      </c>
      <c r="J12633" s="50">
        <f>DAX__2019_2020__33[[#This Row],[Adj Close]]-DAX__2019_2020__33[[#This Row],[Adj Open]]</f>
        <v>0.65120437182645219</v>
      </c>
      <c r="K12633" s="50">
        <v>1895622</v>
      </c>
    </row>
    <row r="12634" spans="1:11" x14ac:dyDescent="0.3">
      <c r="A12634" s="51" t="str">
        <f t="shared" si="204"/>
        <v>SIE.DE</v>
      </c>
      <c r="B12634" s="52" t="s">
        <v>90</v>
      </c>
      <c r="C12634" s="50" t="s">
        <v>27903</v>
      </c>
      <c r="D12634" s="50">
        <f>DAX__2019_2020__33[[#This Row],[Open]]*(DAX__2019_2020__33[[#This Row],[Adj Close]]/DAX__2019_2020__33[[#This Row],[Close]])</f>
        <v>87.07599115089522</v>
      </c>
      <c r="E12634" s="50" t="s">
        <v>24860</v>
      </c>
      <c r="F12634" s="50" t="s">
        <v>10879</v>
      </c>
      <c r="G12634" s="50" t="s">
        <v>27904</v>
      </c>
      <c r="H12634" s="50" t="s">
        <v>27905</v>
      </c>
      <c r="I12634" s="50">
        <f>(DAX__2019_2020__33[[#This Row],[Adj Close]]-DAX__2019_2020__33[[#This Row],[Adj Open]])/DAX__2019_2020__33[[#This Row],[Adj Open]]</f>
        <v>-1.435066238556823E-2</v>
      </c>
      <c r="J12634" s="50">
        <f>DAX__2019_2020__33[[#This Row],[Adj Close]]-DAX__2019_2020__33[[#This Row],[Adj Open]]</f>
        <v>-1.2495981508952241</v>
      </c>
      <c r="K12634" s="50">
        <v>2385336</v>
      </c>
    </row>
    <row r="12635" spans="1:11" x14ac:dyDescent="0.3">
      <c r="A12635" s="51" t="str">
        <f t="shared" si="204"/>
        <v>SIE.DE</v>
      </c>
      <c r="B12635" s="52" t="s">
        <v>91</v>
      </c>
      <c r="C12635" s="50" t="s">
        <v>27906</v>
      </c>
      <c r="D12635" s="50">
        <f>DAX__2019_2020__33[[#This Row],[Open]]*(DAX__2019_2020__33[[#This Row],[Adj Close]]/DAX__2019_2020__33[[#This Row],[Close]])</f>
        <v>85.544799878907028</v>
      </c>
      <c r="E12635" s="50" t="s">
        <v>10881</v>
      </c>
      <c r="F12635" s="50" t="s">
        <v>27894</v>
      </c>
      <c r="G12635" s="50" t="s">
        <v>27907</v>
      </c>
      <c r="H12635" s="50" t="s">
        <v>27908</v>
      </c>
      <c r="I12635" s="50">
        <f>(DAX__2019_2020__33[[#This Row],[Adj Close]]-DAX__2019_2020__33[[#This Row],[Adj Open]])/DAX__2019_2020__33[[#This Row],[Adj Open]]</f>
        <v>1.4401707791398301E-3</v>
      </c>
      <c r="J12635" s="50">
        <f>DAX__2019_2020__33[[#This Row],[Adj Close]]-DAX__2019_2020__33[[#This Row],[Adj Open]]</f>
        <v>0.12319912109296638</v>
      </c>
      <c r="K12635" s="50">
        <v>1871760</v>
      </c>
    </row>
    <row r="12636" spans="1:11" x14ac:dyDescent="0.3">
      <c r="A12636" s="51" t="str">
        <f t="shared" si="204"/>
        <v>SIE.DE</v>
      </c>
      <c r="B12636" s="52" t="s">
        <v>92</v>
      </c>
      <c r="C12636" s="50" t="s">
        <v>10926</v>
      </c>
      <c r="D12636" s="50">
        <f>DAX__2019_2020__33[[#This Row],[Open]]*(DAX__2019_2020__33[[#This Row],[Adj Close]]/DAX__2019_2020__33[[#This Row],[Close]])</f>
        <v>86.468794357813337</v>
      </c>
      <c r="E12636" s="50" t="s">
        <v>27909</v>
      </c>
      <c r="F12636" s="50" t="s">
        <v>27910</v>
      </c>
      <c r="G12636" s="50" t="s">
        <v>10934</v>
      </c>
      <c r="H12636" s="50" t="s">
        <v>27911</v>
      </c>
      <c r="I12636" s="50">
        <f>(DAX__2019_2020__33[[#This Row],[Adj Close]]-DAX__2019_2020__33[[#This Row],[Adj Open]])/DAX__2019_2020__33[[#This Row],[Adj Open]]</f>
        <v>-5.6992162487438606E-3</v>
      </c>
      <c r="J12636" s="50">
        <f>DAX__2019_2020__33[[#This Row],[Adj Close]]-DAX__2019_2020__33[[#This Row],[Adj Open]]</f>
        <v>-0.4928043578133412</v>
      </c>
      <c r="K12636" s="50">
        <v>1653531</v>
      </c>
    </row>
    <row r="12637" spans="1:11" x14ac:dyDescent="0.3">
      <c r="A12637" s="51" t="str">
        <f t="shared" si="204"/>
        <v>SIE.DE</v>
      </c>
      <c r="B12637" s="52" t="s">
        <v>93</v>
      </c>
      <c r="C12637" s="50" t="s">
        <v>10822</v>
      </c>
      <c r="D12637" s="50">
        <f>DAX__2019_2020__33[[#This Row],[Open]]*(DAX__2019_2020__33[[#This Row],[Adj Close]]/DAX__2019_2020__33[[#This Row],[Close]])</f>
        <v>86.363191597843809</v>
      </c>
      <c r="E12637" s="50" t="s">
        <v>10764</v>
      </c>
      <c r="F12637" s="50" t="s">
        <v>10580</v>
      </c>
      <c r="G12637" s="50" t="s">
        <v>27912</v>
      </c>
      <c r="H12637" s="50" t="s">
        <v>27913</v>
      </c>
      <c r="I12637" s="50">
        <f>(DAX__2019_2020__33[[#This Row],[Adj Close]]-DAX__2019_2020__33[[#This Row],[Adj Open]])/DAX__2019_2020__33[[#This Row],[Adj Open]]</f>
        <v>-5.6042694681503174E-3</v>
      </c>
      <c r="J12637" s="50">
        <f>DAX__2019_2020__33[[#This Row],[Adj Close]]-DAX__2019_2020__33[[#This Row],[Adj Open]]</f>
        <v>-0.48400259784381205</v>
      </c>
      <c r="K12637" s="50">
        <v>1834436</v>
      </c>
    </row>
    <row r="12638" spans="1:11" x14ac:dyDescent="0.3">
      <c r="A12638" s="51" t="str">
        <f t="shared" si="204"/>
        <v>SIE.DE</v>
      </c>
      <c r="B12638" s="52" t="s">
        <v>94</v>
      </c>
      <c r="C12638" s="50" t="s">
        <v>27914</v>
      </c>
      <c r="D12638" s="50">
        <f>DAX__2019_2020__33[[#This Row],[Open]]*(DAX__2019_2020__33[[#This Row],[Adj Close]]/DAX__2019_2020__33[[#This Row],[Close]])</f>
        <v>85.280794848584094</v>
      </c>
      <c r="E12638" s="50" t="s">
        <v>27915</v>
      </c>
      <c r="F12638" s="50" t="s">
        <v>27916</v>
      </c>
      <c r="G12638" s="50" t="s">
        <v>10700</v>
      </c>
      <c r="H12638" s="50" t="s">
        <v>27917</v>
      </c>
      <c r="I12638" s="50">
        <f>(DAX__2019_2020__33[[#This Row],[Adj Close]]-DAX__2019_2020__33[[#This Row],[Adj Open]])/DAX__2019_2020__33[[#This Row],[Adj Open]]</f>
        <v>1.0215642958801233E-2</v>
      </c>
      <c r="J12638" s="50">
        <f>DAX__2019_2020__33[[#This Row],[Adj Close]]-DAX__2019_2020__33[[#This Row],[Adj Open]]</f>
        <v>0.87119815141591062</v>
      </c>
      <c r="K12638" s="50">
        <v>1768615</v>
      </c>
    </row>
    <row r="12639" spans="1:11" x14ac:dyDescent="0.3">
      <c r="A12639" s="51" t="str">
        <f t="shared" si="204"/>
        <v>SIE.DE</v>
      </c>
      <c r="B12639" s="52" t="s">
        <v>95</v>
      </c>
      <c r="C12639" s="50" t="s">
        <v>27918</v>
      </c>
      <c r="D12639" s="50">
        <f>DAX__2019_2020__33[[#This Row],[Open]]*(DAX__2019_2020__33[[#This Row],[Adj Close]]/DAX__2019_2020__33[[#This Row],[Close]])</f>
        <v>86.776792799784971</v>
      </c>
      <c r="E12639" s="50" t="s">
        <v>3960</v>
      </c>
      <c r="F12639" s="50" t="s">
        <v>10820</v>
      </c>
      <c r="G12639" s="50" t="s">
        <v>27919</v>
      </c>
      <c r="H12639" s="50" t="s">
        <v>27920</v>
      </c>
      <c r="I12639" s="50">
        <f>(DAX__2019_2020__33[[#This Row],[Adj Close]]-DAX__2019_2020__33[[#This Row],[Adj Open]])/DAX__2019_2020__33[[#This Row],[Adj Open]]</f>
        <v>1.9774840079354494E-2</v>
      </c>
      <c r="J12639" s="50">
        <f>DAX__2019_2020__33[[#This Row],[Adj Close]]-DAX__2019_2020__33[[#This Row],[Adj Open]]</f>
        <v>1.7159972002150283</v>
      </c>
      <c r="K12639" s="50">
        <v>4269044</v>
      </c>
    </row>
    <row r="12640" spans="1:11" x14ac:dyDescent="0.3">
      <c r="A12640" s="51" t="str">
        <f t="shared" si="204"/>
        <v>SIE.DE</v>
      </c>
      <c r="B12640" s="52" t="s">
        <v>96</v>
      </c>
      <c r="C12640" s="50" t="s">
        <v>10787</v>
      </c>
      <c r="D12640" s="50">
        <f>DAX__2019_2020__33[[#This Row],[Open]]*(DAX__2019_2020__33[[#This Row],[Adj Close]]/DAX__2019_2020__33[[#This Row],[Close]])</f>
        <v>88.263993919991975</v>
      </c>
      <c r="E12640" s="50" t="s">
        <v>27921</v>
      </c>
      <c r="F12640" s="50" t="s">
        <v>27922</v>
      </c>
      <c r="G12640" s="50" t="s">
        <v>3960</v>
      </c>
      <c r="H12640" s="50" t="s">
        <v>27923</v>
      </c>
      <c r="I12640" s="50">
        <f>(DAX__2019_2020__33[[#This Row],[Adj Close]]-DAX__2019_2020__33[[#This Row],[Adj Open]])/DAX__2019_2020__33[[#This Row],[Adj Open]]</f>
        <v>4.5862311689062454E-3</v>
      </c>
      <c r="J12640" s="50">
        <f>DAX__2019_2020__33[[#This Row],[Adj Close]]-DAX__2019_2020__33[[#This Row],[Adj Open]]</f>
        <v>0.40479908000801856</v>
      </c>
      <c r="K12640" s="50">
        <v>1274343</v>
      </c>
    </row>
    <row r="12641" spans="1:11" x14ac:dyDescent="0.3">
      <c r="A12641" s="51" t="str">
        <f t="shared" si="204"/>
        <v>SIE.DE</v>
      </c>
      <c r="B12641" s="52" t="s">
        <v>97</v>
      </c>
      <c r="C12641" s="50" t="s">
        <v>10267</v>
      </c>
      <c r="D12641" s="50">
        <f>DAX__2019_2020__33[[#This Row],[Open]]*(DAX__2019_2020__33[[#This Row],[Adj Close]]/DAX__2019_2020__33[[#This Row],[Close]])</f>
        <v>88.087996226523217</v>
      </c>
      <c r="E12641" s="50" t="s">
        <v>27924</v>
      </c>
      <c r="F12641" s="50" t="s">
        <v>10224</v>
      </c>
      <c r="G12641" s="50" t="s">
        <v>27925</v>
      </c>
      <c r="H12641" s="50" t="s">
        <v>27926</v>
      </c>
      <c r="I12641" s="50">
        <f>(DAX__2019_2020__33[[#This Row],[Adj Close]]-DAX__2019_2020__33[[#This Row],[Adj Open]])/DAX__2019_2020__33[[#This Row],[Adj Open]]</f>
        <v>-6.6932868470187144E-3</v>
      </c>
      <c r="J12641" s="50">
        <f>DAX__2019_2020__33[[#This Row],[Adj Close]]-DAX__2019_2020__33[[#This Row],[Adj Open]]</f>
        <v>-0.58959822652322202</v>
      </c>
      <c r="K12641" s="50">
        <v>2155155</v>
      </c>
    </row>
    <row r="12642" spans="1:11" x14ac:dyDescent="0.3">
      <c r="A12642" s="51" t="str">
        <f t="shared" si="204"/>
        <v>SIE.DE</v>
      </c>
      <c r="B12642" s="52" t="s">
        <v>98</v>
      </c>
      <c r="C12642" s="50" t="s">
        <v>27903</v>
      </c>
      <c r="D12642" s="50">
        <f>DAX__2019_2020__33[[#This Row],[Open]]*(DAX__2019_2020__33[[#This Row],[Adj Close]]/DAX__2019_2020__33[[#This Row],[Close]])</f>
        <v>87.075991582483809</v>
      </c>
      <c r="E12642" s="50" t="s">
        <v>27925</v>
      </c>
      <c r="F12642" s="50" t="s">
        <v>10926</v>
      </c>
      <c r="G12642" s="50" t="s">
        <v>27927</v>
      </c>
      <c r="H12642" s="50" t="s">
        <v>27928</v>
      </c>
      <c r="I12642" s="50">
        <f>(DAX__2019_2020__33[[#This Row],[Adj Close]]-DAX__2019_2020__33[[#This Row],[Adj Open]])/DAX__2019_2020__33[[#This Row],[Adj Open]]</f>
        <v>-3.0317838210747483E-3</v>
      </c>
      <c r="J12642" s="50">
        <f>DAX__2019_2020__33[[#This Row],[Adj Close]]-DAX__2019_2020__33[[#This Row],[Adj Open]]</f>
        <v>-0.26399558248381538</v>
      </c>
      <c r="K12642" s="50">
        <v>1907984</v>
      </c>
    </row>
    <row r="12643" spans="1:11" x14ac:dyDescent="0.3">
      <c r="A12643" s="51" t="str">
        <f t="shared" si="204"/>
        <v>SIE.DE</v>
      </c>
      <c r="B12643" s="52" t="s">
        <v>99</v>
      </c>
      <c r="C12643" s="50" t="s">
        <v>27927</v>
      </c>
      <c r="D12643" s="50">
        <f>DAX__2019_2020__33[[#This Row],[Open]]*(DAX__2019_2020__33[[#This Row],[Adj Close]]/DAX__2019_2020__33[[#This Row],[Close]])</f>
        <v>86.811988805959331</v>
      </c>
      <c r="E12643" s="50" t="s">
        <v>3948</v>
      </c>
      <c r="F12643" s="50" t="s">
        <v>27929</v>
      </c>
      <c r="G12643" s="50" t="s">
        <v>10241</v>
      </c>
      <c r="H12643" s="50" t="s">
        <v>27930</v>
      </c>
      <c r="I12643" s="50">
        <f>(DAX__2019_2020__33[[#This Row],[Adj Close]]-DAX__2019_2020__33[[#This Row],[Adj Open]])/DAX__2019_2020__33[[#This Row],[Adj Open]]</f>
        <v>3.5478762585326351E-3</v>
      </c>
      <c r="J12643" s="50">
        <f>DAX__2019_2020__33[[#This Row],[Adj Close]]-DAX__2019_2020__33[[#This Row],[Adj Open]]</f>
        <v>0.30799819404066398</v>
      </c>
      <c r="K12643" s="50">
        <v>2141726</v>
      </c>
    </row>
    <row r="12644" spans="1:11" x14ac:dyDescent="0.3">
      <c r="A12644" s="51" t="str">
        <f t="shared" si="204"/>
        <v>SIE.DE</v>
      </c>
      <c r="B12644" s="52" t="s">
        <v>100</v>
      </c>
      <c r="C12644" s="50" t="s">
        <v>27931</v>
      </c>
      <c r="D12644" s="50">
        <f>DAX__2019_2020__33[[#This Row],[Open]]*(DAX__2019_2020__33[[#This Row],[Adj Close]]/DAX__2019_2020__33[[#This Row],[Close]])</f>
        <v>87.797590398377423</v>
      </c>
      <c r="E12644" s="50" t="s">
        <v>27932</v>
      </c>
      <c r="F12644" s="50" t="s">
        <v>10770</v>
      </c>
      <c r="G12644" s="50" t="s">
        <v>12676</v>
      </c>
      <c r="H12644" s="50" t="s">
        <v>27933</v>
      </c>
      <c r="I12644" s="50">
        <f>(DAX__2019_2020__33[[#This Row],[Adj Close]]-DAX__2019_2020__33[[#This Row],[Adj Open]])/DAX__2019_2020__33[[#This Row],[Adj Open]]</f>
        <v>5.5127093969941409E-3</v>
      </c>
      <c r="J12644" s="50">
        <f>DAX__2019_2020__33[[#This Row],[Adj Close]]-DAX__2019_2020__33[[#This Row],[Adj Open]]</f>
        <v>0.4840026016225778</v>
      </c>
      <c r="K12644" s="50">
        <v>2543386</v>
      </c>
    </row>
    <row r="12645" spans="1:11" x14ac:dyDescent="0.3">
      <c r="A12645" s="51" t="str">
        <f t="shared" si="204"/>
        <v>SIE.DE</v>
      </c>
      <c r="B12645" s="52" t="s">
        <v>101</v>
      </c>
      <c r="C12645" s="50" t="s">
        <v>10782</v>
      </c>
      <c r="D12645" s="50">
        <f>DAX__2019_2020__33[[#This Row],[Open]]*(DAX__2019_2020__33[[#This Row],[Adj Close]]/DAX__2019_2020__33[[#This Row],[Close]])</f>
        <v>87.999995640871703</v>
      </c>
      <c r="E12645" s="50" t="s">
        <v>10804</v>
      </c>
      <c r="F12645" s="50" t="s">
        <v>27934</v>
      </c>
      <c r="G12645" s="50" t="s">
        <v>12748</v>
      </c>
      <c r="H12645" s="50" t="s">
        <v>27935</v>
      </c>
      <c r="I12645" s="50">
        <f>(DAX__2019_2020__33[[#This Row],[Adj Close]]-DAX__2019_2020__33[[#This Row],[Adj Open]])/DAX__2019_2020__33[[#This Row],[Adj Open]]</f>
        <v>1.9996999999997045E-4</v>
      </c>
      <c r="J12645" s="50">
        <f>DAX__2019_2020__33[[#This Row],[Adj Close]]-DAX__2019_2020__33[[#This Row],[Adj Open]]</f>
        <v>1.7597359128302514E-2</v>
      </c>
      <c r="K12645" s="50">
        <v>2110137</v>
      </c>
    </row>
    <row r="12646" spans="1:11" x14ac:dyDescent="0.3">
      <c r="A12646" s="51" t="str">
        <f t="shared" si="204"/>
        <v>SIE.DE</v>
      </c>
      <c r="B12646" s="52" t="s">
        <v>102</v>
      </c>
      <c r="C12646" s="50" t="s">
        <v>10782</v>
      </c>
      <c r="D12646" s="50">
        <f>DAX__2019_2020__33[[#This Row],[Open]]*(DAX__2019_2020__33[[#This Row],[Adj Close]]/DAX__2019_2020__33[[#This Row],[Close]])</f>
        <v>87.999990688419942</v>
      </c>
      <c r="E12646" s="50" t="s">
        <v>12673</v>
      </c>
      <c r="F12646" s="50" t="s">
        <v>10270</v>
      </c>
      <c r="G12646" s="50" t="s">
        <v>27936</v>
      </c>
      <c r="H12646" s="50" t="s">
        <v>27937</v>
      </c>
      <c r="I12646" s="50">
        <f>(DAX__2019_2020__33[[#This Row],[Adj Close]]-DAX__2019_2020__33[[#This Row],[Adj Open]])/DAX__2019_2020__33[[#This Row],[Adj Open]]</f>
        <v>5.1999699999999583E-3</v>
      </c>
      <c r="J12646" s="50">
        <f>DAX__2019_2020__33[[#This Row],[Adj Close]]-DAX__2019_2020__33[[#This Row],[Adj Open]]</f>
        <v>0.45759731158005934</v>
      </c>
      <c r="K12646" s="50">
        <v>2418682</v>
      </c>
    </row>
    <row r="12647" spans="1:11" x14ac:dyDescent="0.3">
      <c r="A12647" s="51" t="str">
        <f t="shared" si="204"/>
        <v>SIE.DE</v>
      </c>
      <c r="B12647" s="52" t="s">
        <v>103</v>
      </c>
      <c r="C12647" s="50" t="s">
        <v>10782</v>
      </c>
      <c r="D12647" s="50">
        <f>DAX__2019_2020__33[[#This Row],[Open]]*(DAX__2019_2020__33[[#This Row],[Adj Close]]/DAX__2019_2020__33[[#This Row],[Close]])</f>
        <v>87.999989857686799</v>
      </c>
      <c r="E12647" s="50" t="s">
        <v>10787</v>
      </c>
      <c r="F12647" s="50" t="s">
        <v>27938</v>
      </c>
      <c r="G12647" s="50" t="s">
        <v>12675</v>
      </c>
      <c r="H12647" s="50" t="s">
        <v>27939</v>
      </c>
      <c r="I12647" s="50">
        <f>(DAX__2019_2020__33[[#This Row],[Adj Close]]-DAX__2019_2020__33[[#This Row],[Adj Open]])/DAX__2019_2020__33[[#This Row],[Adj Open]]</f>
        <v>-2.2000099999999298E-3</v>
      </c>
      <c r="J12647" s="50">
        <f>DAX__2019_2020__33[[#This Row],[Adj Close]]-DAX__2019_2020__33[[#This Row],[Adj Open]]</f>
        <v>-0.19360085768680335</v>
      </c>
      <c r="K12647" s="50">
        <v>3871960</v>
      </c>
    </row>
    <row r="12648" spans="1:11" x14ac:dyDescent="0.3">
      <c r="A12648" s="51" t="str">
        <f t="shared" si="204"/>
        <v>SIE.DE</v>
      </c>
      <c r="B12648" s="52" t="s">
        <v>104</v>
      </c>
      <c r="C12648" s="50" t="s">
        <v>3942</v>
      </c>
      <c r="D12648" s="50">
        <f>DAX__2019_2020__33[[#This Row],[Open]]*(DAX__2019_2020__33[[#This Row],[Adj Close]]/DAX__2019_2020__33[[#This Row],[Close]])</f>
        <v>87.961921752023159</v>
      </c>
      <c r="E12648" s="50" t="s">
        <v>10930</v>
      </c>
      <c r="F12648" s="50" t="s">
        <v>10854</v>
      </c>
      <c r="G12648" s="50" t="s">
        <v>10744</v>
      </c>
      <c r="H12648" s="50" t="s">
        <v>27940</v>
      </c>
      <c r="I12648" s="50">
        <f>(DAX__2019_2020__33[[#This Row],[Adj Close]]-DAX__2019_2020__33[[#This Row],[Adj Open]])/DAX__2019_2020__33[[#This Row],[Adj Open]]</f>
        <v>-3.8481850473596445E-3</v>
      </c>
      <c r="J12648" s="50">
        <f>DAX__2019_2020__33[[#This Row],[Adj Close]]-DAX__2019_2020__33[[#This Row],[Adj Open]]</f>
        <v>-0.33849375202315457</v>
      </c>
      <c r="K12648" s="50">
        <v>4034224</v>
      </c>
    </row>
    <row r="12649" spans="1:11" x14ac:dyDescent="0.3">
      <c r="A12649" s="51" t="str">
        <f t="shared" si="204"/>
        <v>SIE.DE</v>
      </c>
      <c r="B12649" s="52" t="s">
        <v>105</v>
      </c>
      <c r="C12649" s="50" t="s">
        <v>10923</v>
      </c>
      <c r="D12649" s="50">
        <f>DAX__2019_2020__33[[#This Row],[Open]]*(DAX__2019_2020__33[[#This Row],[Adj Close]]/DAX__2019_2020__33[[#This Row],[Close]])</f>
        <v>87.477058</v>
      </c>
      <c r="E12649" s="50" t="s">
        <v>27941</v>
      </c>
      <c r="F12649" s="50" t="s">
        <v>5722</v>
      </c>
      <c r="G12649" s="50" t="s">
        <v>10923</v>
      </c>
      <c r="H12649" s="50" t="s">
        <v>27942</v>
      </c>
      <c r="I12649" s="50">
        <f>(DAX__2019_2020__33[[#This Row],[Adj Close]]-DAX__2019_2020__33[[#This Row],[Adj Open]])/DAX__2019_2020__33[[#This Row],[Adj Open]]</f>
        <v>0</v>
      </c>
      <c r="J12649" s="50">
        <f>DAX__2019_2020__33[[#This Row],[Adj Close]]-DAX__2019_2020__33[[#This Row],[Adj Open]]</f>
        <v>0</v>
      </c>
      <c r="K12649" s="50">
        <v>3355859</v>
      </c>
    </row>
    <row r="12650" spans="1:11" x14ac:dyDescent="0.3">
      <c r="A12650" s="51" t="str">
        <f t="shared" si="204"/>
        <v>SIE.DE</v>
      </c>
      <c r="B12650" s="52" t="s">
        <v>106</v>
      </c>
      <c r="C12650" s="50" t="s">
        <v>27943</v>
      </c>
      <c r="D12650" s="50">
        <f>DAX__2019_2020__33[[#This Row],[Open]]*(DAX__2019_2020__33[[#This Row],[Adj Close]]/DAX__2019_2020__33[[#This Row],[Close]])</f>
        <v>87.37642954641808</v>
      </c>
      <c r="E12650" s="50" t="s">
        <v>27944</v>
      </c>
      <c r="F12650" s="50" t="s">
        <v>10691</v>
      </c>
      <c r="G12650" s="50" t="s">
        <v>5711</v>
      </c>
      <c r="H12650" s="50" t="s">
        <v>27945</v>
      </c>
      <c r="I12650" s="50">
        <f>(DAX__2019_2020__33[[#This Row],[Adj Close]]-DAX__2019_2020__33[[#This Row],[Adj Open]])/DAX__2019_2020__33[[#This Row],[Adj Open]]</f>
        <v>-5.3397758278761094E-3</v>
      </c>
      <c r="J12650" s="50">
        <f>DAX__2019_2020__33[[#This Row],[Adj Close]]-DAX__2019_2020__33[[#This Row],[Adj Open]]</f>
        <v>-0.46657054641808315</v>
      </c>
      <c r="K12650" s="50">
        <v>2278285</v>
      </c>
    </row>
    <row r="12651" spans="1:11" x14ac:dyDescent="0.3">
      <c r="A12651" s="51" t="str">
        <f t="shared" si="204"/>
        <v>SIE.DE</v>
      </c>
      <c r="B12651" s="52" t="s">
        <v>107</v>
      </c>
      <c r="C12651" s="50" t="s">
        <v>27946</v>
      </c>
      <c r="D12651" s="50">
        <f>DAX__2019_2020__33[[#This Row],[Open]]*(DAX__2019_2020__33[[#This Row],[Adj Close]]/DAX__2019_2020__33[[#This Row],[Close]])</f>
        <v>86.95559997112619</v>
      </c>
      <c r="E12651" s="50" t="s">
        <v>27947</v>
      </c>
      <c r="F12651" s="50" t="s">
        <v>5711</v>
      </c>
      <c r="G12651" s="50" t="s">
        <v>27948</v>
      </c>
      <c r="H12651" s="50" t="s">
        <v>27949</v>
      </c>
      <c r="I12651" s="50">
        <f>(DAX__2019_2020__33[[#This Row],[Adj Close]]-DAX__2019_2020__33[[#This Row],[Adj Open]])/DAX__2019_2020__33[[#This Row],[Adj Open]]</f>
        <v>1.3466585582327485E-2</v>
      </c>
      <c r="J12651" s="50">
        <f>DAX__2019_2020__33[[#This Row],[Adj Close]]-DAX__2019_2020__33[[#This Row],[Adj Open]]</f>
        <v>1.1709950288738042</v>
      </c>
      <c r="K12651" s="50">
        <v>2987767</v>
      </c>
    </row>
    <row r="12652" spans="1:11" x14ac:dyDescent="0.3">
      <c r="A12652" s="51" t="str">
        <f t="shared" si="204"/>
        <v>SIE.DE</v>
      </c>
      <c r="B12652" s="52" t="s">
        <v>108</v>
      </c>
      <c r="C12652" s="50" t="s">
        <v>5716</v>
      </c>
      <c r="D12652" s="50">
        <f>DAX__2019_2020__33[[#This Row],[Open]]*(DAX__2019_2020__33[[#This Row],[Adj Close]]/DAX__2019_2020__33[[#This Row],[Close]])</f>
        <v>87.641729909735986</v>
      </c>
      <c r="E12652" s="50" t="s">
        <v>10850</v>
      </c>
      <c r="F12652" s="50" t="s">
        <v>27950</v>
      </c>
      <c r="G12652" s="50" t="s">
        <v>27951</v>
      </c>
      <c r="H12652" s="50" t="s">
        <v>27952</v>
      </c>
      <c r="I12652" s="50">
        <f>(DAX__2019_2020__33[[#This Row],[Adj Close]]-DAX__2019_2020__33[[#This Row],[Adj Open]])/DAX__2019_2020__33[[#This Row],[Adj Open]]</f>
        <v>-4.0709706449593092E-3</v>
      </c>
      <c r="J12652" s="50">
        <f>DAX__2019_2020__33[[#This Row],[Adj Close]]-DAX__2019_2020__33[[#This Row],[Adj Open]]</f>
        <v>-0.35678690973598748</v>
      </c>
      <c r="K12652" s="50">
        <v>2308912</v>
      </c>
    </row>
    <row r="12653" spans="1:11" x14ac:dyDescent="0.3">
      <c r="A12653" s="51" t="str">
        <f t="shared" si="204"/>
        <v>SIE.DE</v>
      </c>
      <c r="B12653" s="52" t="s">
        <v>109</v>
      </c>
      <c r="C12653" s="50" t="s">
        <v>27953</v>
      </c>
      <c r="D12653" s="50">
        <f>DAX__2019_2020__33[[#This Row],[Open]]*(DAX__2019_2020__33[[#This Row],[Adj Close]]/DAX__2019_2020__33[[#This Row],[Close]])</f>
        <v>86.626251928115707</v>
      </c>
      <c r="E12653" s="50" t="s">
        <v>10697</v>
      </c>
      <c r="F12653" s="50" t="s">
        <v>10149</v>
      </c>
      <c r="G12653" s="50" t="s">
        <v>27954</v>
      </c>
      <c r="H12653" s="50" t="s">
        <v>27955</v>
      </c>
      <c r="I12653" s="50">
        <f>(DAX__2019_2020__33[[#This Row],[Adj Close]]-DAX__2019_2020__33[[#This Row],[Adj Open]])/DAX__2019_2020__33[[#This Row],[Adj Open]]</f>
        <v>-2.0065486956056963E-2</v>
      </c>
      <c r="J12653" s="50">
        <f>DAX__2019_2020__33[[#This Row],[Adj Close]]-DAX__2019_2020__33[[#This Row],[Adj Open]]</f>
        <v>-1.7381979281157101</v>
      </c>
      <c r="K12653" s="50">
        <v>3367020</v>
      </c>
    </row>
    <row r="12654" spans="1:11" x14ac:dyDescent="0.3">
      <c r="A12654" s="51" t="str">
        <f t="shared" si="204"/>
        <v>SIE.DE</v>
      </c>
      <c r="B12654" s="52" t="s">
        <v>110</v>
      </c>
      <c r="C12654" s="50" t="s">
        <v>24546</v>
      </c>
      <c r="D12654" s="50">
        <f>DAX__2019_2020__33[[#This Row],[Open]]*(DAX__2019_2020__33[[#This Row],[Adj Close]]/DAX__2019_2020__33[[#This Row],[Close]])</f>
        <v>84.622750479329667</v>
      </c>
      <c r="E12654" s="50" t="s">
        <v>27956</v>
      </c>
      <c r="F12654" s="50" t="s">
        <v>27957</v>
      </c>
      <c r="G12654" s="50" t="s">
        <v>10071</v>
      </c>
      <c r="H12654" s="50" t="s">
        <v>27958</v>
      </c>
      <c r="I12654" s="50">
        <f>(DAX__2019_2020__33[[#This Row],[Adj Close]]-DAX__2019_2020__33[[#This Row],[Adj Open]])/DAX__2019_2020__33[[#This Row],[Adj Open]]</f>
        <v>-1.0594627027027044E-2</v>
      </c>
      <c r="J12654" s="50">
        <f>DAX__2019_2020__33[[#This Row],[Adj Close]]-DAX__2019_2020__33[[#This Row],[Adj Open]]</f>
        <v>-0.8965464793296718</v>
      </c>
      <c r="K12654" s="50">
        <v>3072284</v>
      </c>
    </row>
    <row r="12655" spans="1:11" x14ac:dyDescent="0.3">
      <c r="A12655" s="51" t="str">
        <f t="shared" si="204"/>
        <v>SIE.DE</v>
      </c>
      <c r="B12655" s="52" t="s">
        <v>111</v>
      </c>
      <c r="C12655" s="50" t="s">
        <v>27959</v>
      </c>
      <c r="D12655" s="50">
        <f>DAX__2019_2020__33[[#This Row],[Open]]*(DAX__2019_2020__33[[#This Row],[Adj Close]]/DAX__2019_2020__33[[#This Row],[Close]])</f>
        <v>84.192777158763761</v>
      </c>
      <c r="E12655" s="50" t="s">
        <v>27960</v>
      </c>
      <c r="F12655" s="50" t="s">
        <v>5686</v>
      </c>
      <c r="G12655" s="50" t="s">
        <v>27961</v>
      </c>
      <c r="H12655" s="50" t="s">
        <v>27962</v>
      </c>
      <c r="I12655" s="50">
        <f>(DAX__2019_2020__33[[#This Row],[Adj Close]]-DAX__2019_2020__33[[#This Row],[Adj Open]])/DAX__2019_2020__33[[#This Row],[Adj Open]]</f>
        <v>2.3905357208576831E-3</v>
      </c>
      <c r="J12655" s="50">
        <f>DAX__2019_2020__33[[#This Row],[Adj Close]]-DAX__2019_2020__33[[#This Row],[Adj Open]]</f>
        <v>0.20126584123623559</v>
      </c>
      <c r="K12655" s="50">
        <v>1875646</v>
      </c>
    </row>
    <row r="12656" spans="1:11" x14ac:dyDescent="0.3">
      <c r="A12656" s="51" t="str">
        <f t="shared" si="204"/>
        <v>SIE.DE</v>
      </c>
      <c r="B12656" s="52" t="s">
        <v>112</v>
      </c>
      <c r="C12656" s="50" t="s">
        <v>3899</v>
      </c>
      <c r="D12656" s="50">
        <f>DAX__2019_2020__33[[#This Row],[Open]]*(DAX__2019_2020__33[[#This Row],[Adj Close]]/DAX__2019_2020__33[[#This Row],[Close]])</f>
        <v>85.080179548514167</v>
      </c>
      <c r="E12656" s="50" t="s">
        <v>27963</v>
      </c>
      <c r="F12656" s="50" t="s">
        <v>27964</v>
      </c>
      <c r="G12656" s="50" t="s">
        <v>3896</v>
      </c>
      <c r="H12656" s="50" t="s">
        <v>27965</v>
      </c>
      <c r="I12656" s="50">
        <f>(DAX__2019_2020__33[[#This Row],[Adj Close]]-DAX__2019_2020__33[[#This Row],[Adj Open]])/DAX__2019_2020__33[[#This Row],[Adj Open]]</f>
        <v>-8.2795376344086558E-3</v>
      </c>
      <c r="J12656" s="50">
        <f>DAX__2019_2020__33[[#This Row],[Adj Close]]-DAX__2019_2020__33[[#This Row],[Adj Open]]</f>
        <v>-0.70442454851416869</v>
      </c>
      <c r="K12656" s="50">
        <v>1754885</v>
      </c>
    </row>
    <row r="12657" spans="1:11" x14ac:dyDescent="0.3">
      <c r="A12657" s="51" t="str">
        <f t="shared" si="204"/>
        <v>SIE.DE</v>
      </c>
      <c r="B12657" s="52" t="s">
        <v>113</v>
      </c>
      <c r="C12657" s="50" t="s">
        <v>3895</v>
      </c>
      <c r="D12657" s="50">
        <f>DAX__2019_2020__33[[#This Row],[Open]]*(DAX__2019_2020__33[[#This Row],[Adj Close]]/DAX__2019_2020__33[[#This Row],[Close]])</f>
        <v>84.641050293248526</v>
      </c>
      <c r="E12657" s="50" t="s">
        <v>5766</v>
      </c>
      <c r="F12657" s="50" t="s">
        <v>10043</v>
      </c>
      <c r="G12657" s="50" t="s">
        <v>10051</v>
      </c>
      <c r="H12657" s="50" t="s">
        <v>27966</v>
      </c>
      <c r="I12657" s="50">
        <f>(DAX__2019_2020__33[[#This Row],[Adj Close]]-DAX__2019_2020__33[[#This Row],[Adj Open]])/DAX__2019_2020__33[[#This Row],[Adj Open]]</f>
        <v>-4.7556746029726185E-3</v>
      </c>
      <c r="J12657" s="50">
        <f>DAX__2019_2020__33[[#This Row],[Adj Close]]-DAX__2019_2020__33[[#This Row],[Adj Open]]</f>
        <v>-0.40252529324853015</v>
      </c>
      <c r="K12657" s="50">
        <v>2010739</v>
      </c>
    </row>
    <row r="12658" spans="1:11" x14ac:dyDescent="0.3">
      <c r="A12658" s="51" t="str">
        <f t="shared" si="204"/>
        <v>SIE.DE</v>
      </c>
      <c r="B12658" s="52" t="s">
        <v>114</v>
      </c>
      <c r="C12658" s="50" t="s">
        <v>27967</v>
      </c>
      <c r="D12658" s="50">
        <f>DAX__2019_2020__33[[#This Row],[Open]]*(DAX__2019_2020__33[[#This Row],[Adj Close]]/DAX__2019_2020__33[[#This Row],[Close]])</f>
        <v>84.979540052855896</v>
      </c>
      <c r="E12658" s="50" t="s">
        <v>3918</v>
      </c>
      <c r="F12658" s="50" t="s">
        <v>27961</v>
      </c>
      <c r="G12658" s="50" t="s">
        <v>27961</v>
      </c>
      <c r="H12658" s="50" t="s">
        <v>27962</v>
      </c>
      <c r="I12658" s="50">
        <f>(DAX__2019_2020__33[[#This Row],[Adj Close]]-DAX__2019_2020__33[[#This Row],[Adj Open]])/DAX__2019_2020__33[[#This Row],[Adj Open]]</f>
        <v>-6.8898590471509931E-3</v>
      </c>
      <c r="J12658" s="50">
        <f>DAX__2019_2020__33[[#This Row],[Adj Close]]-DAX__2019_2020__33[[#This Row],[Adj Open]]</f>
        <v>-0.58549705285589937</v>
      </c>
      <c r="K12658" s="50">
        <v>2628915</v>
      </c>
    </row>
    <row r="12659" spans="1:11" x14ac:dyDescent="0.3">
      <c r="A12659" s="51" t="str">
        <f t="shared" si="204"/>
        <v>SIE.DE</v>
      </c>
      <c r="B12659" s="52" t="s">
        <v>115</v>
      </c>
      <c r="C12659" s="50" t="s">
        <v>12972</v>
      </c>
      <c r="D12659" s="50">
        <f>DAX__2019_2020__33[[#This Row],[Open]]*(DAX__2019_2020__33[[#This Row],[Adj Close]]/DAX__2019_2020__33[[#This Row],[Close]])</f>
        <v>84.25681517549269</v>
      </c>
      <c r="E12659" s="50" t="s">
        <v>13036</v>
      </c>
      <c r="F12659" s="50" t="s">
        <v>13100</v>
      </c>
      <c r="G12659" s="50" t="s">
        <v>10868</v>
      </c>
      <c r="H12659" s="50" t="s">
        <v>27968</v>
      </c>
      <c r="I12659" s="50">
        <f>(DAX__2019_2020__33[[#This Row],[Adj Close]]-DAX__2019_2020__33[[#This Row],[Adj Open]])/DAX__2019_2020__33[[#This Row],[Adj Open]]</f>
        <v>2.73616184009038E-2</v>
      </c>
      <c r="J12659" s="50">
        <f>DAX__2019_2020__33[[#This Row],[Adj Close]]-DAX__2019_2020__33[[#This Row],[Adj Open]]</f>
        <v>2.3054028245073113</v>
      </c>
      <c r="K12659" s="50">
        <v>3201676</v>
      </c>
    </row>
    <row r="12660" spans="1:11" x14ac:dyDescent="0.3">
      <c r="A12660" s="51" t="str">
        <f t="shared" si="204"/>
        <v>SIE.DE</v>
      </c>
      <c r="B12660" s="52" t="s">
        <v>116</v>
      </c>
      <c r="C12660" s="50" t="s">
        <v>27969</v>
      </c>
      <c r="D12660" s="50">
        <f>DAX__2019_2020__33[[#This Row],[Open]]*(DAX__2019_2020__33[[#This Row],[Adj Close]]/DAX__2019_2020__33[[#This Row],[Close]])</f>
        <v>86.223718349867553</v>
      </c>
      <c r="E12660" s="50" t="s">
        <v>10592</v>
      </c>
      <c r="F12660" s="50" t="s">
        <v>5725</v>
      </c>
      <c r="G12660" s="50" t="s">
        <v>10156</v>
      </c>
      <c r="H12660" s="50" t="s">
        <v>27970</v>
      </c>
      <c r="I12660" s="50">
        <f>(DAX__2019_2020__33[[#This Row],[Adj Close]]-DAX__2019_2020__33[[#This Row],[Adj Open]])/DAX__2019_2020__33[[#This Row],[Adj Open]]</f>
        <v>-3.7135066312997383E-3</v>
      </c>
      <c r="J12660" s="50">
        <f>DAX__2019_2020__33[[#This Row],[Adj Close]]-DAX__2019_2020__33[[#This Row],[Adj Open]]</f>
        <v>-0.32019234986755407</v>
      </c>
      <c r="K12660" s="50">
        <v>1501995</v>
      </c>
    </row>
    <row r="12661" spans="1:11" x14ac:dyDescent="0.3">
      <c r="A12661" s="51" t="str">
        <f t="shared" si="204"/>
        <v>SIE.DE</v>
      </c>
      <c r="B12661" s="52" t="s">
        <v>117</v>
      </c>
      <c r="C12661" s="50" t="s">
        <v>27971</v>
      </c>
      <c r="D12661" s="50">
        <f>DAX__2019_2020__33[[#This Row],[Open]]*(DAX__2019_2020__33[[#This Row],[Adj Close]]/DAX__2019_2020__33[[#This Row],[Close]])</f>
        <v>85.784595158362009</v>
      </c>
      <c r="E12661" s="50" t="s">
        <v>10978</v>
      </c>
      <c r="F12661" s="50" t="s">
        <v>10733</v>
      </c>
      <c r="G12661" s="50" t="s">
        <v>27972</v>
      </c>
      <c r="H12661" s="50" t="s">
        <v>27973</v>
      </c>
      <c r="I12661" s="50">
        <f>(DAX__2019_2020__33[[#This Row],[Adj Close]]-DAX__2019_2020__33[[#This Row],[Adj Open]])/DAX__2019_2020__33[[#This Row],[Adj Open]]</f>
        <v>2.9860937288928016E-3</v>
      </c>
      <c r="J12661" s="50">
        <f>DAX__2019_2020__33[[#This Row],[Adj Close]]-DAX__2019_2020__33[[#This Row],[Adj Open]]</f>
        <v>0.25616084163799258</v>
      </c>
      <c r="K12661" s="50">
        <v>1822783</v>
      </c>
    </row>
    <row r="12662" spans="1:11" x14ac:dyDescent="0.3">
      <c r="A12662" s="51" t="str">
        <f t="shared" si="204"/>
        <v>SIE.DE</v>
      </c>
      <c r="B12662" s="52" t="s">
        <v>118</v>
      </c>
      <c r="C12662" s="50" t="s">
        <v>10197</v>
      </c>
      <c r="D12662" s="50">
        <f>DAX__2019_2020__33[[#This Row],[Open]]*(DAX__2019_2020__33[[#This Row],[Adj Close]]/DAX__2019_2020__33[[#This Row],[Close]])</f>
        <v>85.848626410165181</v>
      </c>
      <c r="E12662" s="50" t="s">
        <v>10575</v>
      </c>
      <c r="F12662" s="50" t="s">
        <v>10197</v>
      </c>
      <c r="G12662" s="50" t="s">
        <v>10865</v>
      </c>
      <c r="H12662" s="50" t="s">
        <v>27974</v>
      </c>
      <c r="I12662" s="50">
        <f>(DAX__2019_2020__33[[#This Row],[Adj Close]]-DAX__2019_2020__33[[#This Row],[Adj Open]])/DAX__2019_2020__33[[#This Row],[Adj Open]]</f>
        <v>8.0989133887003715E-3</v>
      </c>
      <c r="J12662" s="50">
        <f>DAX__2019_2020__33[[#This Row],[Adj Close]]-DAX__2019_2020__33[[#This Row],[Adj Open]]</f>
        <v>0.6952805898348231</v>
      </c>
      <c r="K12662" s="50">
        <v>1807561</v>
      </c>
    </row>
    <row r="12663" spans="1:11" x14ac:dyDescent="0.3">
      <c r="A12663" s="51" t="str">
        <f t="shared" si="204"/>
        <v>SIE.DE</v>
      </c>
      <c r="B12663" s="52" t="s">
        <v>119</v>
      </c>
      <c r="C12663" s="50" t="s">
        <v>27975</v>
      </c>
      <c r="D12663" s="50">
        <f>DAX__2019_2020__33[[#This Row],[Open]]*(DAX__2019_2020__33[[#This Row],[Adj Close]]/DAX__2019_2020__33[[#This Row],[Close]])</f>
        <v>86.864109115090486</v>
      </c>
      <c r="E12663" s="50" t="s">
        <v>10697</v>
      </c>
      <c r="F12663" s="50" t="s">
        <v>10196</v>
      </c>
      <c r="G12663" s="50" t="s">
        <v>10177</v>
      </c>
      <c r="H12663" s="50" t="s">
        <v>27976</v>
      </c>
      <c r="I12663" s="50">
        <f>(DAX__2019_2020__33[[#This Row],[Adj Close]]-DAX__2019_2020__33[[#This Row],[Adj Open]])/DAX__2019_2020__33[[#This Row],[Adj Open]]</f>
        <v>-5.3711955356880283E-3</v>
      </c>
      <c r="J12663" s="50">
        <f>DAX__2019_2020__33[[#This Row],[Adj Close]]-DAX__2019_2020__33[[#This Row],[Adj Open]]</f>
        <v>-0.46656411509049178</v>
      </c>
      <c r="K12663" s="50">
        <v>1635764</v>
      </c>
    </row>
    <row r="12664" spans="1:11" x14ac:dyDescent="0.3">
      <c r="A12664" s="51" t="str">
        <f t="shared" si="204"/>
        <v>SIE.DE</v>
      </c>
      <c r="B12664" s="52" t="s">
        <v>120</v>
      </c>
      <c r="C12664" s="50" t="s">
        <v>5722</v>
      </c>
      <c r="D12664" s="50">
        <f>DAX__2019_2020__33[[#This Row],[Open]]*(DAX__2019_2020__33[[#This Row],[Adj Close]]/DAX__2019_2020__33[[#This Row],[Close]])</f>
        <v>86.690291702397701</v>
      </c>
      <c r="E12664" s="50" t="s">
        <v>27977</v>
      </c>
      <c r="F12664" s="50" t="s">
        <v>10693</v>
      </c>
      <c r="G12664" s="50" t="s">
        <v>10684</v>
      </c>
      <c r="H12664" s="50" t="s">
        <v>27978</v>
      </c>
      <c r="I12664" s="50">
        <f>(DAX__2019_2020__33[[#This Row],[Adj Close]]-DAX__2019_2020__33[[#This Row],[Adj Open]])/DAX__2019_2020__33[[#This Row],[Adj Open]]</f>
        <v>1.1397150455948602E-2</v>
      </c>
      <c r="J12664" s="50">
        <f>DAX__2019_2020__33[[#This Row],[Adj Close]]-DAX__2019_2020__33[[#This Row],[Adj Open]]</f>
        <v>0.9880222976022992</v>
      </c>
      <c r="K12664" s="50">
        <v>2479682</v>
      </c>
    </row>
    <row r="12665" spans="1:11" x14ac:dyDescent="0.3">
      <c r="A12665" s="51" t="str">
        <f t="shared" si="204"/>
        <v>SIE.DE</v>
      </c>
      <c r="B12665" s="52" t="s">
        <v>121</v>
      </c>
      <c r="C12665" s="50" t="s">
        <v>27979</v>
      </c>
      <c r="D12665" s="50">
        <f>DAX__2019_2020__33[[#This Row],[Open]]*(DAX__2019_2020__33[[#This Row],[Adj Close]]/DAX__2019_2020__33[[#This Row],[Close]])</f>
        <v>88.263820094009105</v>
      </c>
      <c r="E12665" s="50" t="s">
        <v>27980</v>
      </c>
      <c r="F12665" s="50" t="s">
        <v>27941</v>
      </c>
      <c r="G12665" s="50" t="s">
        <v>27981</v>
      </c>
      <c r="H12665" s="50" t="s">
        <v>27982</v>
      </c>
      <c r="I12665" s="50">
        <f>(DAX__2019_2020__33[[#This Row],[Adj Close]]-DAX__2019_2020__33[[#This Row],[Adj Open]])/DAX__2019_2020__33[[#This Row],[Adj Open]]</f>
        <v>9.3280469736301442E-4</v>
      </c>
      <c r="J12665" s="50">
        <f>DAX__2019_2020__33[[#This Row],[Adj Close]]-DAX__2019_2020__33[[#This Row],[Adj Open]]</f>
        <v>8.2332905990895711E-2</v>
      </c>
      <c r="K12665" s="50">
        <v>2201895</v>
      </c>
    </row>
    <row r="12666" spans="1:11" x14ac:dyDescent="0.3">
      <c r="A12666" s="51" t="str">
        <f t="shared" si="204"/>
        <v>SIE.DE</v>
      </c>
      <c r="B12666" s="52" t="s">
        <v>122</v>
      </c>
      <c r="C12666" s="50" t="s">
        <v>10208</v>
      </c>
      <c r="D12666" s="50">
        <f>DAX__2019_2020__33[[#This Row],[Open]]*(DAX__2019_2020__33[[#This Row],[Adj Close]]/DAX__2019_2020__33[[#This Row],[Close]])</f>
        <v>88.739532927938441</v>
      </c>
      <c r="E12666" s="50" t="s">
        <v>27983</v>
      </c>
      <c r="F12666" s="50" t="s">
        <v>10578</v>
      </c>
      <c r="G12666" s="50" t="s">
        <v>27984</v>
      </c>
      <c r="H12666" s="50" t="s">
        <v>27985</v>
      </c>
      <c r="I12666" s="50">
        <f>(DAX__2019_2020__33[[#This Row],[Adj Close]]-DAX__2019_2020__33[[#This Row],[Adj Open]])/DAX__2019_2020__33[[#This Row],[Adj Open]]</f>
        <v>1.1649453608247437E-2</v>
      </c>
      <c r="J12666" s="50">
        <f>DAX__2019_2020__33[[#This Row],[Adj Close]]-DAX__2019_2020__33[[#This Row],[Adj Open]]</f>
        <v>1.0337670720615648</v>
      </c>
      <c r="K12666" s="50">
        <v>3031868</v>
      </c>
    </row>
    <row r="12667" spans="1:11" x14ac:dyDescent="0.3">
      <c r="A12667" s="51" t="str">
        <f t="shared" si="204"/>
        <v>SIE.DE</v>
      </c>
      <c r="B12667" s="52" t="s">
        <v>123</v>
      </c>
      <c r="C12667" s="50" t="s">
        <v>27986</v>
      </c>
      <c r="D12667" s="50">
        <f>DAX__2019_2020__33[[#This Row],[Open]]*(DAX__2019_2020__33[[#This Row],[Adj Close]]/DAX__2019_2020__33[[#This Row],[Close]])</f>
        <v>89.29758763236228</v>
      </c>
      <c r="E12667" s="50" t="s">
        <v>27898</v>
      </c>
      <c r="F12667" s="50" t="s">
        <v>5714</v>
      </c>
      <c r="G12667" s="50" t="s">
        <v>24515</v>
      </c>
      <c r="H12667" s="50" t="s">
        <v>27987</v>
      </c>
      <c r="I12667" s="50">
        <f>(DAX__2019_2020__33[[#This Row],[Adj Close]]-DAX__2019_2020__33[[#This Row],[Adj Open]])/DAX__2019_2020__33[[#This Row],[Adj Open]]</f>
        <v>-9.5277224717987292E-3</v>
      </c>
      <c r="J12667" s="50">
        <f>DAX__2019_2020__33[[#This Row],[Adj Close]]-DAX__2019_2020__33[[#This Row],[Adj Open]]</f>
        <v>-0.85080263236227438</v>
      </c>
      <c r="K12667" s="50">
        <v>2223442</v>
      </c>
    </row>
    <row r="12668" spans="1:11" x14ac:dyDescent="0.3">
      <c r="A12668" s="51" t="str">
        <f t="shared" si="204"/>
        <v>SIE.DE</v>
      </c>
      <c r="B12668" s="52" t="s">
        <v>124</v>
      </c>
      <c r="C12668" s="50" t="s">
        <v>27988</v>
      </c>
      <c r="D12668" s="50">
        <f>DAX__2019_2020__33[[#This Row],[Open]]*(DAX__2019_2020__33[[#This Row],[Adj Close]]/DAX__2019_2020__33[[#This Row],[Close]])</f>
        <v>87.74236048363214</v>
      </c>
      <c r="E12668" s="50" t="s">
        <v>27989</v>
      </c>
      <c r="F12668" s="50" t="s">
        <v>3941</v>
      </c>
      <c r="G12668" s="50" t="s">
        <v>27990</v>
      </c>
      <c r="H12668" s="50" t="s">
        <v>27991</v>
      </c>
      <c r="I12668" s="50">
        <f>(DAX__2019_2020__33[[#This Row],[Adj Close]]-DAX__2019_2020__33[[#This Row],[Adj Open]])/DAX__2019_2020__33[[#This Row],[Adj Open]]</f>
        <v>2.2937440394642863E-3</v>
      </c>
      <c r="J12668" s="50">
        <f>DAX__2019_2020__33[[#This Row],[Adj Close]]-DAX__2019_2020__33[[#This Row],[Adj Open]]</f>
        <v>0.20125851636785796</v>
      </c>
      <c r="K12668" s="50">
        <v>2503625</v>
      </c>
    </row>
    <row r="12669" spans="1:11" x14ac:dyDescent="0.3">
      <c r="A12669" s="51" t="str">
        <f t="shared" si="204"/>
        <v>SIE.DE</v>
      </c>
      <c r="B12669" s="52" t="s">
        <v>125</v>
      </c>
      <c r="C12669" s="50" t="s">
        <v>10580</v>
      </c>
      <c r="D12669" s="50">
        <f>DAX__2019_2020__33[[#This Row],[Open]]*(DAX__2019_2020__33[[#This Row],[Adj Close]]/DAX__2019_2020__33[[#This Row],[Close]])</f>
        <v>88.648053377070212</v>
      </c>
      <c r="E12669" s="50" t="s">
        <v>12752</v>
      </c>
      <c r="F12669" s="50" t="s">
        <v>10846</v>
      </c>
      <c r="G12669" s="50" t="s">
        <v>10844</v>
      </c>
      <c r="H12669" s="50" t="s">
        <v>27992</v>
      </c>
      <c r="I12669" s="50">
        <f>(DAX__2019_2020__33[[#This Row],[Adj Close]]-DAX__2019_2020__33[[#This Row],[Adj Open]])/DAX__2019_2020__33[[#This Row],[Adj Open]]</f>
        <v>4.127966891064434E-4</v>
      </c>
      <c r="J12669" s="50">
        <f>DAX__2019_2020__33[[#This Row],[Adj Close]]-DAX__2019_2020__33[[#This Row],[Adj Open]]</f>
        <v>3.6593622929785852E-2</v>
      </c>
      <c r="K12669" s="50">
        <v>2208669</v>
      </c>
    </row>
    <row r="12670" spans="1:11" x14ac:dyDescent="0.3">
      <c r="A12670" s="51" t="str">
        <f t="shared" si="204"/>
        <v>SIE.DE</v>
      </c>
      <c r="B12670" s="52" t="s">
        <v>126</v>
      </c>
      <c r="C12670" s="50" t="s">
        <v>10213</v>
      </c>
      <c r="D12670" s="50">
        <f>DAX__2019_2020__33[[#This Row],[Open]]*(DAX__2019_2020__33[[#This Row],[Adj Close]]/DAX__2019_2020__33[[#This Row],[Close]])</f>
        <v>89.105478846833307</v>
      </c>
      <c r="E12670" s="50" t="s">
        <v>27993</v>
      </c>
      <c r="F12670" s="50" t="s">
        <v>27994</v>
      </c>
      <c r="G12670" s="50" t="s">
        <v>10930</v>
      </c>
      <c r="H12670" s="50" t="s">
        <v>27995</v>
      </c>
      <c r="I12670" s="50">
        <f>(DAX__2019_2020__33[[#This Row],[Adj Close]]-DAX__2019_2020__33[[#This Row],[Adj Open]])/DAX__2019_2020__33[[#This Row],[Adj Open]]</f>
        <v>2.0529773705767291E-4</v>
      </c>
      <c r="J12670" s="50">
        <f>DAX__2019_2020__33[[#This Row],[Adj Close]]-DAX__2019_2020__33[[#This Row],[Adj Open]]</f>
        <v>1.829315316669522E-2</v>
      </c>
      <c r="K12670" s="50">
        <v>1892919</v>
      </c>
    </row>
    <row r="12671" spans="1:11" x14ac:dyDescent="0.3">
      <c r="A12671" s="51" t="str">
        <f t="shared" si="204"/>
        <v>SIE.DE</v>
      </c>
      <c r="B12671" s="52" t="s">
        <v>127</v>
      </c>
      <c r="C12671" s="50" t="s">
        <v>27996</v>
      </c>
      <c r="D12671" s="50">
        <f>DAX__2019_2020__33[[#This Row],[Open]]*(DAX__2019_2020__33[[#This Row],[Adj Close]]/DAX__2019_2020__33[[#This Row],[Close]])</f>
        <v>88.968240300676413</v>
      </c>
      <c r="E12671" s="50" t="s">
        <v>27997</v>
      </c>
      <c r="F12671" s="50" t="s">
        <v>24597</v>
      </c>
      <c r="G12671" s="50" t="s">
        <v>10218</v>
      </c>
      <c r="H12671" s="50" t="s">
        <v>27998</v>
      </c>
      <c r="I12671" s="50">
        <f>(DAX__2019_2020__33[[#This Row],[Adj Close]]-DAX__2019_2020__33[[#This Row],[Adj Open]])/DAX__2019_2020__33[[#This Row],[Adj Open]]</f>
        <v>-3.0847300771215429E-4</v>
      </c>
      <c r="J12671" s="50">
        <f>DAX__2019_2020__33[[#This Row],[Adj Close]]-DAX__2019_2020__33[[#This Row],[Adj Open]]</f>
        <v>-2.7444300676407352E-2</v>
      </c>
      <c r="K12671" s="50">
        <v>1711213</v>
      </c>
    </row>
    <row r="12672" spans="1:11" x14ac:dyDescent="0.3">
      <c r="A12672" s="51" t="str">
        <f t="shared" si="204"/>
        <v>SIE.DE</v>
      </c>
      <c r="B12672" s="52" t="s">
        <v>128</v>
      </c>
      <c r="C12672" s="50" t="s">
        <v>3940</v>
      </c>
      <c r="D12672" s="50">
        <f>DAX__2019_2020__33[[#This Row],[Open]]*(DAX__2019_2020__33[[#This Row],[Adj Close]]/DAX__2019_2020__33[[#This Row],[Close]])</f>
        <v>88.584009113120587</v>
      </c>
      <c r="E12672" s="50" t="s">
        <v>10798</v>
      </c>
      <c r="F12672" s="50" t="s">
        <v>24517</v>
      </c>
      <c r="G12672" s="50" t="s">
        <v>10218</v>
      </c>
      <c r="H12672" s="50" t="s">
        <v>27998</v>
      </c>
      <c r="I12672" s="50">
        <f>(DAX__2019_2020__33[[#This Row],[Adj Close]]-DAX__2019_2020__33[[#This Row],[Adj Open]])/DAX__2019_2020__33[[#This Row],[Adj Open]]</f>
        <v>4.0276669621467148E-3</v>
      </c>
      <c r="J12672" s="50">
        <f>DAX__2019_2020__33[[#This Row],[Adj Close]]-DAX__2019_2020__33[[#This Row],[Adj Open]]</f>
        <v>0.35678688687941928</v>
      </c>
      <c r="K12672" s="50">
        <v>1364440</v>
      </c>
    </row>
    <row r="12673" spans="1:11" x14ac:dyDescent="0.3">
      <c r="A12673" s="51" t="str">
        <f t="shared" si="204"/>
        <v>SIE.DE</v>
      </c>
      <c r="B12673" s="52" t="s">
        <v>129</v>
      </c>
      <c r="C12673" s="50" t="s">
        <v>10777</v>
      </c>
      <c r="D12673" s="50">
        <f>DAX__2019_2020__33[[#This Row],[Open]]*(DAX__2019_2020__33[[#This Row],[Adj Close]]/DAX__2019_2020__33[[#This Row],[Close]])</f>
        <v>88.721245011849206</v>
      </c>
      <c r="E12673" s="50" t="s">
        <v>10233</v>
      </c>
      <c r="F12673" s="50" t="s">
        <v>27999</v>
      </c>
      <c r="G12673" s="50" t="s">
        <v>28000</v>
      </c>
      <c r="H12673" s="50" t="s">
        <v>28001</v>
      </c>
      <c r="I12673" s="50">
        <f>(DAX__2019_2020__33[[#This Row],[Adj Close]]-DAX__2019_2020__33[[#This Row],[Adj Open]])/DAX__2019_2020__33[[#This Row],[Adj Open]]</f>
        <v>-5.465106038406593E-3</v>
      </c>
      <c r="J12673" s="50">
        <f>DAX__2019_2020__33[[#This Row],[Adj Close]]-DAX__2019_2020__33[[#This Row],[Adj Open]]</f>
        <v>-0.48487101184920789</v>
      </c>
      <c r="K12673" s="50">
        <v>1842198</v>
      </c>
    </row>
    <row r="12674" spans="1:11" x14ac:dyDescent="0.3">
      <c r="A12674" s="51" t="str">
        <f t="shared" si="204"/>
        <v>SIE.DE</v>
      </c>
      <c r="B12674" s="52" t="s">
        <v>130</v>
      </c>
      <c r="C12674" s="50" t="s">
        <v>28002</v>
      </c>
      <c r="D12674" s="50">
        <f>DAX__2019_2020__33[[#This Row],[Open]]*(DAX__2019_2020__33[[#This Row],[Adj Close]]/DAX__2019_2020__33[[#This Row],[Close]])</f>
        <v>87.705770291460666</v>
      </c>
      <c r="E12674" s="50" t="s">
        <v>28003</v>
      </c>
      <c r="F12674" s="50" t="s">
        <v>10865</v>
      </c>
      <c r="G12674" s="50" t="s">
        <v>10699</v>
      </c>
      <c r="H12674" s="50" t="s">
        <v>28004</v>
      </c>
      <c r="I12674" s="50">
        <f>(DAX__2019_2020__33[[#This Row],[Adj Close]]-DAX__2019_2020__33[[#This Row],[Adj Open]])/DAX__2019_2020__33[[#This Row],[Adj Open]]</f>
        <v>-7.6145194237658281E-3</v>
      </c>
      <c r="J12674" s="50">
        <f>DAX__2019_2020__33[[#This Row],[Adj Close]]-DAX__2019_2020__33[[#This Row],[Adj Open]]</f>
        <v>-0.66783729146067117</v>
      </c>
      <c r="K12674" s="50">
        <v>2214146</v>
      </c>
    </row>
    <row r="12675" spans="1:11" x14ac:dyDescent="0.3">
      <c r="A12675" s="51" t="str">
        <f t="shared" si="204"/>
        <v>SIE.DE</v>
      </c>
      <c r="B12675" s="52" t="s">
        <v>131</v>
      </c>
      <c r="C12675" s="50" t="s">
        <v>28005</v>
      </c>
      <c r="D12675" s="50">
        <f>DAX__2019_2020__33[[#This Row],[Open]]*(DAX__2019_2020__33[[#This Row],[Adj Close]]/DAX__2019_2020__33[[#This Row],[Close]])</f>
        <v>87.230045644009081</v>
      </c>
      <c r="E12675" s="50" t="s">
        <v>10744</v>
      </c>
      <c r="F12675" s="50" t="s">
        <v>5720</v>
      </c>
      <c r="G12675" s="50" t="s">
        <v>10744</v>
      </c>
      <c r="H12675" s="50" t="s">
        <v>27940</v>
      </c>
      <c r="I12675" s="50">
        <f>(DAX__2019_2020__33[[#This Row],[Adj Close]]-DAX__2019_2020__33[[#This Row],[Adj Open]])/DAX__2019_2020__33[[#This Row],[Adj Open]]</f>
        <v>4.5097116834758892E-3</v>
      </c>
      <c r="J12675" s="50">
        <f>DAX__2019_2020__33[[#This Row],[Adj Close]]-DAX__2019_2020__33[[#This Row],[Adj Open]]</f>
        <v>0.39338235599092286</v>
      </c>
      <c r="K12675" s="50">
        <v>1444267</v>
      </c>
    </row>
    <row r="12676" spans="1:11" x14ac:dyDescent="0.3">
      <c r="A12676" s="51" t="str">
        <f t="shared" si="204"/>
        <v>SIE.DE</v>
      </c>
      <c r="B12676" s="52" t="s">
        <v>132</v>
      </c>
      <c r="C12676" s="50" t="s">
        <v>10875</v>
      </c>
      <c r="D12676" s="50">
        <f>DAX__2019_2020__33[[#This Row],[Open]]*(DAX__2019_2020__33[[#This Row],[Adj Close]]/DAX__2019_2020__33[[#This Row],[Close]])</f>
        <v>88.190635688898411</v>
      </c>
      <c r="E12676" s="50" t="s">
        <v>10778</v>
      </c>
      <c r="F12676" s="50" t="s">
        <v>28006</v>
      </c>
      <c r="G12676" s="50" t="s">
        <v>12759</v>
      </c>
      <c r="H12676" s="50" t="s">
        <v>28007</v>
      </c>
      <c r="I12676" s="50">
        <f>(DAX__2019_2020__33[[#This Row],[Adj Close]]-DAX__2019_2020__33[[#This Row],[Adj Open]])/DAX__2019_2020__33[[#This Row],[Adj Open]]</f>
        <v>-3.0083090662176479E-3</v>
      </c>
      <c r="J12676" s="50">
        <f>DAX__2019_2020__33[[#This Row],[Adj Close]]-DAX__2019_2020__33[[#This Row],[Adj Open]]</f>
        <v>-0.26530468889841075</v>
      </c>
      <c r="K12676" s="50">
        <v>1836325</v>
      </c>
    </row>
    <row r="12677" spans="1:11" x14ac:dyDescent="0.3">
      <c r="A12677" s="51" t="str">
        <f t="shared" si="204"/>
        <v>SIE.DE</v>
      </c>
      <c r="B12677" s="52" t="s">
        <v>133</v>
      </c>
      <c r="C12677" s="50" t="s">
        <v>28008</v>
      </c>
      <c r="D12677" s="50">
        <f>DAX__2019_2020__33[[#This Row],[Open]]*(DAX__2019_2020__33[[#This Row],[Adj Close]]/DAX__2019_2020__33[[#This Row],[Close]])</f>
        <v>87.760659999660561</v>
      </c>
      <c r="E12677" s="50" t="s">
        <v>28009</v>
      </c>
      <c r="F12677" s="50" t="s">
        <v>28010</v>
      </c>
      <c r="G12677" s="50" t="s">
        <v>10727</v>
      </c>
      <c r="H12677" s="50" t="s">
        <v>28011</v>
      </c>
      <c r="I12677" s="50">
        <f>(DAX__2019_2020__33[[#This Row],[Adj Close]]-DAX__2019_2020__33[[#This Row],[Adj Open]])/DAX__2019_2020__33[[#This Row],[Adj Open]]</f>
        <v>2.3976232669654816E-3</v>
      </c>
      <c r="J12677" s="50">
        <f>DAX__2019_2020__33[[#This Row],[Adj Close]]-DAX__2019_2020__33[[#This Row],[Adj Open]]</f>
        <v>0.210417000339433</v>
      </c>
      <c r="K12677" s="50">
        <v>1917223</v>
      </c>
    </row>
    <row r="12678" spans="1:11" x14ac:dyDescent="0.3">
      <c r="A12678" s="51" t="str">
        <f t="shared" si="204"/>
        <v>SIE.DE</v>
      </c>
      <c r="B12678" s="52" t="s">
        <v>134</v>
      </c>
      <c r="C12678" s="50" t="s">
        <v>3935</v>
      </c>
      <c r="D12678" s="50">
        <f>DAX__2019_2020__33[[#This Row],[Open]]*(DAX__2019_2020__33[[#This Row],[Adj Close]]/DAX__2019_2020__33[[#This Row],[Close]])</f>
        <v>88.053402736096757</v>
      </c>
      <c r="E12678" s="50" t="s">
        <v>10879</v>
      </c>
      <c r="F12678" s="50" t="s">
        <v>3942</v>
      </c>
      <c r="G12678" s="50" t="s">
        <v>10215</v>
      </c>
      <c r="H12678" s="50" t="s">
        <v>28012</v>
      </c>
      <c r="I12678" s="50">
        <f>(DAX__2019_2020__33[[#This Row],[Adj Close]]-DAX__2019_2020__33[[#This Row],[Adj Open]])/DAX__2019_2020__33[[#This Row],[Adj Open]]</f>
        <v>6.1298285714286417E-3</v>
      </c>
      <c r="J12678" s="50">
        <f>DAX__2019_2020__33[[#This Row],[Adj Close]]-DAX__2019_2020__33[[#This Row],[Adj Open]]</f>
        <v>0.53975226390323883</v>
      </c>
      <c r="K12678" s="50">
        <v>2014203</v>
      </c>
    </row>
    <row r="12679" spans="1:11" x14ac:dyDescent="0.3">
      <c r="A12679" s="51" t="str">
        <f t="shared" si="204"/>
        <v>SIE.DE</v>
      </c>
      <c r="B12679" s="52" t="s">
        <v>135</v>
      </c>
      <c r="C12679" s="50" t="s">
        <v>28013</v>
      </c>
      <c r="D12679" s="50">
        <f>DAX__2019_2020__33[[#This Row],[Open]]*(DAX__2019_2020__33[[#This Row],[Adj Close]]/DAX__2019_2020__33[[#This Row],[Close]])</f>
        <v>89.004836203731074</v>
      </c>
      <c r="E12679" s="50" t="s">
        <v>24556</v>
      </c>
      <c r="F12679" s="50" t="s">
        <v>10891</v>
      </c>
      <c r="G12679" s="50" t="s">
        <v>10893</v>
      </c>
      <c r="H12679" s="50" t="s">
        <v>28014</v>
      </c>
      <c r="I12679" s="50">
        <f>(DAX__2019_2020__33[[#This Row],[Adj Close]]-DAX__2019_2020__33[[#This Row],[Adj Open]])/DAX__2019_2020__33[[#This Row],[Adj Open]]</f>
        <v>7.0922190657597348E-3</v>
      </c>
      <c r="J12679" s="50">
        <f>DAX__2019_2020__33[[#This Row],[Adj Close]]-DAX__2019_2020__33[[#This Row],[Adj Open]]</f>
        <v>0.63124179626892385</v>
      </c>
      <c r="K12679" s="50">
        <v>7608145</v>
      </c>
    </row>
    <row r="12680" spans="1:11" x14ac:dyDescent="0.3">
      <c r="A12680" s="51" t="str">
        <f t="shared" si="204"/>
        <v>SIE.DE</v>
      </c>
      <c r="B12680" s="52" t="s">
        <v>136</v>
      </c>
      <c r="C12680" s="50" t="s">
        <v>28015</v>
      </c>
      <c r="D12680" s="50">
        <f>DAX__2019_2020__33[[#This Row],[Open]]*(DAX__2019_2020__33[[#This Row],[Adj Close]]/DAX__2019_2020__33[[#This Row],[Close]])</f>
        <v>89.846487662833837</v>
      </c>
      <c r="E12680" s="50" t="s">
        <v>28016</v>
      </c>
      <c r="F12680" s="50" t="s">
        <v>28017</v>
      </c>
      <c r="G12680" s="50" t="s">
        <v>10893</v>
      </c>
      <c r="H12680" s="50" t="s">
        <v>28014</v>
      </c>
      <c r="I12680" s="50">
        <f>(DAX__2019_2020__33[[#This Row],[Adj Close]]-DAX__2019_2020__33[[#This Row],[Adj Open]])/DAX__2019_2020__33[[#This Row],[Adj Open]]</f>
        <v>-2.3418796695029664E-3</v>
      </c>
      <c r="J12680" s="50">
        <f>DAX__2019_2020__33[[#This Row],[Adj Close]]-DAX__2019_2020__33[[#This Row],[Adj Open]]</f>
        <v>-0.21040966283383966</v>
      </c>
      <c r="K12680" s="50">
        <v>1775036</v>
      </c>
    </row>
    <row r="12681" spans="1:11" x14ac:dyDescent="0.3">
      <c r="A12681" s="51" t="str">
        <f t="shared" si="204"/>
        <v>SIE.DE</v>
      </c>
      <c r="B12681" s="52" t="s">
        <v>137</v>
      </c>
      <c r="C12681" s="50" t="s">
        <v>10820</v>
      </c>
      <c r="D12681" s="50">
        <f>DAX__2019_2020__33[[#This Row],[Open]]*(DAX__2019_2020__33[[#This Row],[Adj Close]]/DAX__2019_2020__33[[#This Row],[Close]])</f>
        <v>90.111793457286439</v>
      </c>
      <c r="E12681" s="50" t="s">
        <v>28018</v>
      </c>
      <c r="F12681" s="50" t="s">
        <v>10214</v>
      </c>
      <c r="G12681" s="50" t="s">
        <v>3974</v>
      </c>
      <c r="H12681" s="50" t="s">
        <v>28019</v>
      </c>
      <c r="I12681" s="50">
        <f>(DAX__2019_2020__33[[#This Row],[Adj Close]]-DAX__2019_2020__33[[#This Row],[Adj Open]])/DAX__2019_2020__33[[#This Row],[Adj Open]]</f>
        <v>1.0152284263959335E-2</v>
      </c>
      <c r="J12681" s="50">
        <f>DAX__2019_2020__33[[#This Row],[Adj Close]]-DAX__2019_2020__33[[#This Row],[Adj Open]]</f>
        <v>0.91484054271356285</v>
      </c>
      <c r="K12681" s="50">
        <v>2250203</v>
      </c>
    </row>
    <row r="12682" spans="1:11" x14ac:dyDescent="0.3">
      <c r="A12682" s="51" t="str">
        <f t="shared" si="204"/>
        <v>SIE.DE</v>
      </c>
      <c r="B12682" s="52" t="s">
        <v>138</v>
      </c>
      <c r="C12682" s="50" t="s">
        <v>28020</v>
      </c>
      <c r="D12682" s="50">
        <f>DAX__2019_2020__33[[#This Row],[Open]]*(DAX__2019_2020__33[[#This Row],[Adj Close]]/DAX__2019_2020__33[[#This Row],[Close]])</f>
        <v>90.889404044266698</v>
      </c>
      <c r="E12682" s="50" t="s">
        <v>28021</v>
      </c>
      <c r="F12682" s="50" t="s">
        <v>5712</v>
      </c>
      <c r="G12682" s="50" t="s">
        <v>27907</v>
      </c>
      <c r="H12682" s="50" t="s">
        <v>28022</v>
      </c>
      <c r="I12682" s="50">
        <f>(DAX__2019_2020__33[[#This Row],[Adj Close]]-DAX__2019_2020__33[[#This Row],[Adj Open]])/DAX__2019_2020__33[[#This Row],[Adj Open]]</f>
        <v>-2.0130850933686023E-2</v>
      </c>
      <c r="J12682" s="50">
        <f>DAX__2019_2020__33[[#This Row],[Adj Close]]-DAX__2019_2020__33[[#This Row],[Adj Open]]</f>
        <v>-1.8296810442666924</v>
      </c>
      <c r="K12682" s="50">
        <v>2677928</v>
      </c>
    </row>
    <row r="12683" spans="1:11" x14ac:dyDescent="0.3">
      <c r="A12683" s="51" t="str">
        <f t="shared" si="204"/>
        <v>SIE.DE</v>
      </c>
      <c r="B12683" s="52" t="s">
        <v>139</v>
      </c>
      <c r="C12683" s="50" t="s">
        <v>28023</v>
      </c>
      <c r="D12683" s="50">
        <f>DAX__2019_2020__33[[#This Row],[Open]]*(DAX__2019_2020__33[[#This Row],[Adj Close]]/DAX__2019_2020__33[[#This Row],[Close]])</f>
        <v>88.748678474079867</v>
      </c>
      <c r="E12683" s="50" t="s">
        <v>24575</v>
      </c>
      <c r="F12683" s="50" t="s">
        <v>24530</v>
      </c>
      <c r="G12683" s="50" t="s">
        <v>27884</v>
      </c>
      <c r="H12683" s="50" t="s">
        <v>28024</v>
      </c>
      <c r="I12683" s="50">
        <f>(DAX__2019_2020__33[[#This Row],[Adj Close]]-DAX__2019_2020__33[[#This Row],[Adj Open]])/DAX__2019_2020__33[[#This Row],[Adj Open]]</f>
        <v>1.4431522225924679E-2</v>
      </c>
      <c r="J12683" s="50">
        <f>DAX__2019_2020__33[[#This Row],[Adj Close]]-DAX__2019_2020__33[[#This Row],[Adj Open]]</f>
        <v>1.2807785259201268</v>
      </c>
      <c r="K12683" s="50">
        <v>2624747</v>
      </c>
    </row>
    <row r="12684" spans="1:11" x14ac:dyDescent="0.3">
      <c r="A12684" s="51" t="str">
        <f t="shared" si="204"/>
        <v>SIE.DE</v>
      </c>
      <c r="B12684" s="52" t="s">
        <v>140</v>
      </c>
      <c r="C12684" s="50" t="s">
        <v>28025</v>
      </c>
      <c r="D12684" s="50">
        <f>DAX__2019_2020__33[[#This Row],[Open]]*(DAX__2019_2020__33[[#This Row],[Adj Close]]/DAX__2019_2020__33[[#This Row],[Close]])</f>
        <v>90.120937494258357</v>
      </c>
      <c r="E12684" s="50" t="s">
        <v>10590</v>
      </c>
      <c r="F12684" s="50" t="s">
        <v>5713</v>
      </c>
      <c r="G12684" s="50" t="s">
        <v>10852</v>
      </c>
      <c r="H12684" s="50" t="s">
        <v>28026</v>
      </c>
      <c r="I12684" s="50">
        <f>(DAX__2019_2020__33[[#This Row],[Adj Close]]-DAX__2019_2020__33[[#This Row],[Adj Open]])/DAX__2019_2020__33[[#This Row],[Adj Open]]</f>
        <v>-3.278857917391971E-2</v>
      </c>
      <c r="J12684" s="50">
        <f>DAX__2019_2020__33[[#This Row],[Adj Close]]-DAX__2019_2020__33[[#This Row],[Adj Open]]</f>
        <v>-2.9549374942583597</v>
      </c>
      <c r="K12684" s="50">
        <v>3021818</v>
      </c>
    </row>
    <row r="12685" spans="1:11" x14ac:dyDescent="0.3">
      <c r="A12685" s="51" t="str">
        <f t="shared" si="204"/>
        <v>SIE.DE</v>
      </c>
      <c r="B12685" s="52" t="s">
        <v>141</v>
      </c>
      <c r="C12685" s="50" t="s">
        <v>28027</v>
      </c>
      <c r="D12685" s="50">
        <f>DAX__2019_2020__33[[#This Row],[Open]]*(DAX__2019_2020__33[[#This Row],[Adj Close]]/DAX__2019_2020__33[[#This Row],[Close]])</f>
        <v>86.736027694006424</v>
      </c>
      <c r="E12685" s="50" t="s">
        <v>10724</v>
      </c>
      <c r="F12685" s="50" t="s">
        <v>10177</v>
      </c>
      <c r="G12685" s="50" t="s">
        <v>10575</v>
      </c>
      <c r="H12685" s="50" t="s">
        <v>28028</v>
      </c>
      <c r="I12685" s="50">
        <f>(DAX__2019_2020__33[[#This Row],[Adj Close]]-DAX__2019_2020__33[[#This Row],[Adj Open]])/DAX__2019_2020__33[[#This Row],[Adj Open]]</f>
        <v>9.4930916463056847E-4</v>
      </c>
      <c r="J12685" s="50">
        <f>DAX__2019_2020__33[[#This Row],[Adj Close]]-DAX__2019_2020__33[[#This Row],[Adj Open]]</f>
        <v>8.2339305993571088E-2</v>
      </c>
      <c r="K12685" s="50">
        <v>1522152</v>
      </c>
    </row>
    <row r="12686" spans="1:11" x14ac:dyDescent="0.3">
      <c r="A12686" s="51" t="str">
        <f t="shared" si="204"/>
        <v>SIE.DE</v>
      </c>
      <c r="B12686" s="52" t="s">
        <v>142</v>
      </c>
      <c r="C12686" s="50" t="s">
        <v>10572</v>
      </c>
      <c r="D12686" s="50">
        <f>DAX__2019_2020__33[[#This Row],[Open]]*(DAX__2019_2020__33[[#This Row],[Adj Close]]/DAX__2019_2020__33[[#This Row],[Close]])</f>
        <v>87.001336066513602</v>
      </c>
      <c r="E12686" s="50" t="s">
        <v>3941</v>
      </c>
      <c r="F12686" s="50" t="s">
        <v>5734</v>
      </c>
      <c r="G12686" s="50" t="s">
        <v>10628</v>
      </c>
      <c r="H12686" s="50" t="s">
        <v>28029</v>
      </c>
      <c r="I12686" s="50">
        <f>(DAX__2019_2020__33[[#This Row],[Adj Close]]-DAX__2019_2020__33[[#This Row],[Adj Open]])/DAX__2019_2020__33[[#This Row],[Adj Open]]</f>
        <v>-3.3648686301758221E-3</v>
      </c>
      <c r="J12686" s="50">
        <f>DAX__2019_2020__33[[#This Row],[Adj Close]]-DAX__2019_2020__33[[#This Row],[Adj Open]]</f>
        <v>-0.29274806651359597</v>
      </c>
      <c r="K12686" s="50">
        <v>1458405</v>
      </c>
    </row>
    <row r="12687" spans="1:11" x14ac:dyDescent="0.3">
      <c r="A12687" s="51" t="str">
        <f t="shared" si="204"/>
        <v>SIE.DE</v>
      </c>
      <c r="B12687" s="52" t="s">
        <v>143</v>
      </c>
      <c r="C12687" s="50" t="s">
        <v>5722</v>
      </c>
      <c r="D12687" s="50">
        <f>DAX__2019_2020__33[[#This Row],[Open]]*(DAX__2019_2020__33[[#This Row],[Adj Close]]/DAX__2019_2020__33[[#This Row],[Close]])</f>
        <v>86.690286038114579</v>
      </c>
      <c r="E12687" s="50" t="s">
        <v>28030</v>
      </c>
      <c r="F12687" s="50" t="s">
        <v>10693</v>
      </c>
      <c r="G12687" s="50" t="s">
        <v>28031</v>
      </c>
      <c r="H12687" s="50" t="s">
        <v>28032</v>
      </c>
      <c r="I12687" s="50">
        <f>(DAX__2019_2020__33[[#This Row],[Adj Close]]-DAX__2019_2020__33[[#This Row],[Adj Open]])/DAX__2019_2020__33[[#This Row],[Adj Open]]</f>
        <v>8.5478892244007249E-3</v>
      </c>
      <c r="J12687" s="50">
        <f>DAX__2019_2020__33[[#This Row],[Adj Close]]-DAX__2019_2020__33[[#This Row],[Adj Open]]</f>
        <v>0.74101896188541616</v>
      </c>
      <c r="K12687" s="50">
        <v>1900057</v>
      </c>
    </row>
    <row r="12688" spans="1:11" x14ac:dyDescent="0.3">
      <c r="A12688" s="51" t="str">
        <f t="shared" si="204"/>
        <v>SIE.DE</v>
      </c>
      <c r="B12688" s="52" t="s">
        <v>144</v>
      </c>
      <c r="C12688" s="50" t="s">
        <v>24581</v>
      </c>
      <c r="D12688" s="50">
        <f>DAX__2019_2020__33[[#This Row],[Open]]*(DAX__2019_2020__33[[#This Row],[Adj Close]]/DAX__2019_2020__33[[#This Row],[Close]])</f>
        <v>87.568545161998514</v>
      </c>
      <c r="E12688" s="50" t="s">
        <v>24524</v>
      </c>
      <c r="F12688" s="50" t="s">
        <v>5711</v>
      </c>
      <c r="G12688" s="50" t="s">
        <v>5711</v>
      </c>
      <c r="H12688" s="50" t="s">
        <v>27945</v>
      </c>
      <c r="I12688" s="50">
        <f>(DAX__2019_2020__33[[#This Row],[Adj Close]]-DAX__2019_2020__33[[#This Row],[Adj Open]])/DAX__2019_2020__33[[#This Row],[Adj Open]]</f>
        <v>-7.5219493572717521E-3</v>
      </c>
      <c r="J12688" s="50">
        <f>DAX__2019_2020__33[[#This Row],[Adj Close]]-DAX__2019_2020__33[[#This Row],[Adj Open]]</f>
        <v>-0.65868616199851715</v>
      </c>
      <c r="K12688" s="50">
        <v>1274961</v>
      </c>
    </row>
    <row r="12689" spans="1:11" x14ac:dyDescent="0.3">
      <c r="A12689" s="51" t="str">
        <f t="shared" si="204"/>
        <v>SIE.DE</v>
      </c>
      <c r="B12689" s="52" t="s">
        <v>145</v>
      </c>
      <c r="C12689" s="50" t="s">
        <v>10818</v>
      </c>
      <c r="D12689" s="50">
        <f>DAX__2019_2020__33[[#This Row],[Open]]*(DAX__2019_2020__33[[#This Row],[Adj Close]]/DAX__2019_2020__33[[#This Row],[Close]])</f>
        <v>87.751505529261806</v>
      </c>
      <c r="E12689" s="50" t="s">
        <v>24597</v>
      </c>
      <c r="F12689" s="50" t="s">
        <v>10694</v>
      </c>
      <c r="G12689" s="50" t="s">
        <v>10682</v>
      </c>
      <c r="H12689" s="50" t="s">
        <v>28033</v>
      </c>
      <c r="I12689" s="50">
        <f>(DAX__2019_2020__33[[#This Row],[Adj Close]]-DAX__2019_2020__33[[#This Row],[Adj Open]])/DAX__2019_2020__33[[#This Row],[Adj Open]]</f>
        <v>2.0854879500721883E-4</v>
      </c>
      <c r="J12689" s="50">
        <f>DAX__2019_2020__33[[#This Row],[Adj Close]]-DAX__2019_2020__33[[#This Row],[Adj Open]]</f>
        <v>1.830047073819685E-2</v>
      </c>
      <c r="K12689" s="50">
        <v>2043903</v>
      </c>
    </row>
    <row r="12690" spans="1:11" x14ac:dyDescent="0.3">
      <c r="A12690" s="51" t="str">
        <f t="shared" si="204"/>
        <v>SIE.DE</v>
      </c>
      <c r="B12690" s="52" t="s">
        <v>146</v>
      </c>
      <c r="C12690" s="50" t="s">
        <v>10816</v>
      </c>
      <c r="D12690" s="50">
        <f>DAX__2019_2020__33[[#This Row],[Open]]*(DAX__2019_2020__33[[#This Row],[Adj Close]]/DAX__2019_2020__33[[#This Row],[Close]])</f>
        <v>88.611454483542531</v>
      </c>
      <c r="E12690" s="50" t="s">
        <v>10822</v>
      </c>
      <c r="F12690" s="50" t="s">
        <v>28034</v>
      </c>
      <c r="G12690" s="50" t="s">
        <v>28035</v>
      </c>
      <c r="H12690" s="50" t="s">
        <v>28036</v>
      </c>
      <c r="I12690" s="50">
        <f>(DAX__2019_2020__33[[#This Row],[Adj Close]]-DAX__2019_2020__33[[#This Row],[Adj Open]])/DAX__2019_2020__33[[#This Row],[Adj Open]]</f>
        <v>1.1253313945350811E-2</v>
      </c>
      <c r="J12690" s="50">
        <f>DAX__2019_2020__33[[#This Row],[Adj Close]]-DAX__2019_2020__33[[#This Row],[Adj Open]]</f>
        <v>0.99717251645746785</v>
      </c>
      <c r="K12690" s="50">
        <v>2005583</v>
      </c>
    </row>
    <row r="12691" spans="1:11" x14ac:dyDescent="0.3">
      <c r="A12691" s="51" t="str">
        <f t="shared" ref="A12691:A12754" si="205">"SIE.DE"</f>
        <v>SIE.DE</v>
      </c>
      <c r="B12691" s="52" t="s">
        <v>147</v>
      </c>
      <c r="C12691" s="50" t="s">
        <v>28037</v>
      </c>
      <c r="D12691" s="50">
        <f>DAX__2019_2020__33[[#This Row],[Open]]*(DAX__2019_2020__33[[#This Row],[Adj Close]]/DAX__2019_2020__33[[#This Row],[Close]])</f>
        <v>89.791605262505669</v>
      </c>
      <c r="E12691" s="50" t="s">
        <v>27897</v>
      </c>
      <c r="F12691" s="50" t="s">
        <v>10228</v>
      </c>
      <c r="G12691" s="50" t="s">
        <v>28038</v>
      </c>
      <c r="H12691" s="50" t="s">
        <v>28039</v>
      </c>
      <c r="I12691" s="50">
        <f>(DAX__2019_2020__33[[#This Row],[Adj Close]]-DAX__2019_2020__33[[#This Row],[Adj Open]])/DAX__2019_2020__33[[#This Row],[Adj Open]]</f>
        <v>1.0392215784162837E-2</v>
      </c>
      <c r="J12691" s="50">
        <f>DAX__2019_2020__33[[#This Row],[Adj Close]]-DAX__2019_2020__33[[#This Row],[Adj Open]]</f>
        <v>0.93313373749433026</v>
      </c>
      <c r="K12691" s="50">
        <v>2110987</v>
      </c>
    </row>
    <row r="12692" spans="1:11" x14ac:dyDescent="0.3">
      <c r="A12692" s="51" t="str">
        <f t="shared" si="205"/>
        <v>SIE.DE</v>
      </c>
      <c r="B12692" s="52" t="s">
        <v>148</v>
      </c>
      <c r="C12692" s="50" t="s">
        <v>28040</v>
      </c>
      <c r="D12692" s="50">
        <f>DAX__2019_2020__33[[#This Row],[Open]]*(DAX__2019_2020__33[[#This Row],[Adj Close]]/DAX__2019_2020__33[[#This Row],[Close]])</f>
        <v>91.474907107704425</v>
      </c>
      <c r="E12692" s="50" t="s">
        <v>28041</v>
      </c>
      <c r="F12692" s="50" t="s">
        <v>10266</v>
      </c>
      <c r="G12692" s="50" t="s">
        <v>10802</v>
      </c>
      <c r="H12692" s="50" t="s">
        <v>28042</v>
      </c>
      <c r="I12692" s="50">
        <f>(DAX__2019_2020__33[[#This Row],[Adj Close]]-DAX__2019_2020__33[[#This Row],[Adj Open]])/DAX__2019_2020__33[[#This Row],[Adj Open]]</f>
        <v>7.1007002120351721E-3</v>
      </c>
      <c r="J12692" s="50">
        <f>DAX__2019_2020__33[[#This Row],[Adj Close]]-DAX__2019_2020__33[[#This Row],[Adj Open]]</f>
        <v>0.64953589229557451</v>
      </c>
      <c r="K12692" s="50">
        <v>2561376</v>
      </c>
    </row>
    <row r="12693" spans="1:11" x14ac:dyDescent="0.3">
      <c r="A12693" s="51" t="str">
        <f t="shared" si="205"/>
        <v>SIE.DE</v>
      </c>
      <c r="B12693" s="52" t="s">
        <v>149</v>
      </c>
      <c r="C12693" s="50" t="s">
        <v>28043</v>
      </c>
      <c r="D12693" s="50">
        <f>DAX__2019_2020__33[[#This Row],[Open]]*(DAX__2019_2020__33[[#This Row],[Adj Close]]/DAX__2019_2020__33[[#This Row],[Close]])</f>
        <v>91.740207965921741</v>
      </c>
      <c r="E12693" s="50" t="s">
        <v>28044</v>
      </c>
      <c r="F12693" s="50" t="s">
        <v>28045</v>
      </c>
      <c r="G12693" s="50" t="s">
        <v>27921</v>
      </c>
      <c r="H12693" s="50" t="s">
        <v>28046</v>
      </c>
      <c r="I12693" s="50">
        <f>(DAX__2019_2020__33[[#This Row],[Adj Close]]-DAX__2019_2020__33[[#This Row],[Adj Open]])/DAX__2019_2020__33[[#This Row],[Adj Open]]</f>
        <v>6.9804946846876957E-3</v>
      </c>
      <c r="J12693" s="50">
        <f>DAX__2019_2020__33[[#This Row],[Adj Close]]-DAX__2019_2020__33[[#This Row],[Adj Open]]</f>
        <v>0.64039203407826051</v>
      </c>
      <c r="K12693" s="50">
        <v>1489806</v>
      </c>
    </row>
    <row r="12694" spans="1:11" x14ac:dyDescent="0.3">
      <c r="A12694" s="51" t="str">
        <f t="shared" si="205"/>
        <v>SIE.DE</v>
      </c>
      <c r="B12694" s="52" t="s">
        <v>150</v>
      </c>
      <c r="C12694" s="50" t="s">
        <v>28047</v>
      </c>
      <c r="D12694" s="50">
        <f>DAX__2019_2020__33[[#This Row],[Open]]*(DAX__2019_2020__33[[#This Row],[Adj Close]]/DAX__2019_2020__33[[#This Row],[Close]])</f>
        <v>92.234222412906036</v>
      </c>
      <c r="E12694" s="50" t="s">
        <v>28048</v>
      </c>
      <c r="F12694" s="50" t="s">
        <v>10272</v>
      </c>
      <c r="G12694" s="50" t="s">
        <v>3967</v>
      </c>
      <c r="H12694" s="50" t="s">
        <v>28049</v>
      </c>
      <c r="I12694" s="50">
        <f>(DAX__2019_2020__33[[#This Row],[Adj Close]]-DAX__2019_2020__33[[#This Row],[Adj Open]])/DAX__2019_2020__33[[#This Row],[Adj Open]]</f>
        <v>1.3092630430470154E-2</v>
      </c>
      <c r="J12694" s="50">
        <f>DAX__2019_2020__33[[#This Row],[Adj Close]]-DAX__2019_2020__33[[#This Row],[Adj Open]]</f>
        <v>1.2075885870939658</v>
      </c>
      <c r="K12694" s="50">
        <v>1942939</v>
      </c>
    </row>
    <row r="12695" spans="1:11" x14ac:dyDescent="0.3">
      <c r="A12695" s="51" t="str">
        <f t="shared" si="205"/>
        <v>SIE.DE</v>
      </c>
      <c r="B12695" s="52" t="s">
        <v>151</v>
      </c>
      <c r="C12695" s="50" t="s">
        <v>28050</v>
      </c>
      <c r="D12695" s="50">
        <f>DAX__2019_2020__33[[#This Row],[Open]]*(DAX__2019_2020__33[[#This Row],[Adj Close]]/DAX__2019_2020__33[[#This Row],[Close]])</f>
        <v>93.29543586946069</v>
      </c>
      <c r="E12695" s="50" t="s">
        <v>28051</v>
      </c>
      <c r="F12695" s="50" t="s">
        <v>28052</v>
      </c>
      <c r="G12695" s="50" t="s">
        <v>3983</v>
      </c>
      <c r="H12695" s="50" t="s">
        <v>28053</v>
      </c>
      <c r="I12695" s="50">
        <f>(DAX__2019_2020__33[[#This Row],[Adj Close]]-DAX__2019_2020__33[[#This Row],[Adj Open]])/DAX__2019_2020__33[[#This Row],[Adj Open]]</f>
        <v>3.9217492472524355E-4</v>
      </c>
      <c r="J12695" s="50">
        <f>DAX__2019_2020__33[[#This Row],[Adj Close]]-DAX__2019_2020__33[[#This Row],[Adj Open]]</f>
        <v>3.6588130539314534E-2</v>
      </c>
      <c r="K12695" s="50">
        <v>1513846</v>
      </c>
    </row>
    <row r="12696" spans="1:11" x14ac:dyDescent="0.3">
      <c r="A12696" s="51" t="str">
        <f t="shared" si="205"/>
        <v>SIE.DE</v>
      </c>
      <c r="B12696" s="52" t="s">
        <v>152</v>
      </c>
      <c r="C12696" s="50" t="s">
        <v>28054</v>
      </c>
      <c r="D12696" s="50">
        <f>DAX__2019_2020__33[[#This Row],[Open]]*(DAX__2019_2020__33[[#This Row],[Adj Close]]/DAX__2019_2020__33[[#This Row],[Close]])</f>
        <v>93.057584044262114</v>
      </c>
      <c r="E12696" s="50" t="s">
        <v>28050</v>
      </c>
      <c r="F12696" s="50" t="s">
        <v>10804</v>
      </c>
      <c r="G12696" s="50" t="s">
        <v>10802</v>
      </c>
      <c r="H12696" s="50" t="s">
        <v>28042</v>
      </c>
      <c r="I12696" s="50">
        <f>(DAX__2019_2020__33[[#This Row],[Adj Close]]-DAX__2019_2020__33[[#This Row],[Adj Open]])/DAX__2019_2020__33[[#This Row],[Adj Open]]</f>
        <v>-1.0027565768506021E-2</v>
      </c>
      <c r="J12696" s="50">
        <f>DAX__2019_2020__33[[#This Row],[Adj Close]]-DAX__2019_2020__33[[#This Row],[Adj Open]]</f>
        <v>-0.93314104426211486</v>
      </c>
      <c r="K12696" s="50">
        <v>2032107</v>
      </c>
    </row>
    <row r="12697" spans="1:11" x14ac:dyDescent="0.3">
      <c r="A12697" s="51" t="str">
        <f t="shared" si="205"/>
        <v>SIE.DE</v>
      </c>
      <c r="B12697" s="52" t="s">
        <v>153</v>
      </c>
      <c r="C12697" s="50" t="s">
        <v>28055</v>
      </c>
      <c r="D12697" s="50">
        <f>DAX__2019_2020__33[[#This Row],[Open]]*(DAX__2019_2020__33[[#This Row],[Adj Close]]/DAX__2019_2020__33[[#This Row],[Close]])</f>
        <v>92.161027343955027</v>
      </c>
      <c r="E12697" s="50" t="s">
        <v>28056</v>
      </c>
      <c r="F12697" s="50" t="s">
        <v>28055</v>
      </c>
      <c r="G12697" s="50" t="s">
        <v>28057</v>
      </c>
      <c r="H12697" s="50" t="s">
        <v>28058</v>
      </c>
      <c r="I12697" s="50">
        <f>(DAX__2019_2020__33[[#This Row],[Adj Close]]-DAX__2019_2020__33[[#This Row],[Adj Open]])/DAX__2019_2020__33[[#This Row],[Adj Open]]</f>
        <v>8.338336476838069E-3</v>
      </c>
      <c r="J12697" s="50">
        <f>DAX__2019_2020__33[[#This Row],[Adj Close]]-DAX__2019_2020__33[[#This Row],[Adj Open]]</f>
        <v>0.76846965604497086</v>
      </c>
      <c r="K12697" s="50">
        <v>1261682</v>
      </c>
    </row>
    <row r="12698" spans="1:11" x14ac:dyDescent="0.3">
      <c r="A12698" s="51" t="str">
        <f t="shared" si="205"/>
        <v>SIE.DE</v>
      </c>
      <c r="B12698" s="52" t="s">
        <v>154</v>
      </c>
      <c r="C12698" s="50" t="s">
        <v>3983</v>
      </c>
      <c r="D12698" s="50">
        <f>DAX__2019_2020__33[[#This Row],[Open]]*(DAX__2019_2020__33[[#This Row],[Adj Close]]/DAX__2019_2020__33[[#This Row],[Close]])</f>
        <v>93.332025414361183</v>
      </c>
      <c r="E12698" s="50" t="s">
        <v>12689</v>
      </c>
      <c r="F12698" s="50" t="s">
        <v>28059</v>
      </c>
      <c r="G12698" s="50" t="s">
        <v>28051</v>
      </c>
      <c r="H12698" s="50" t="s">
        <v>28060</v>
      </c>
      <c r="I12698" s="50">
        <f>(DAX__2019_2020__33[[#This Row],[Adj Close]]-DAX__2019_2020__33[[#This Row],[Adj Open]])/DAX__2019_2020__33[[#This Row],[Adj Open]]</f>
        <v>4.1168889663857127E-3</v>
      </c>
      <c r="J12698" s="50">
        <f>DAX__2019_2020__33[[#This Row],[Adj Close]]-DAX__2019_2020__33[[#This Row],[Adj Open]]</f>
        <v>0.38423758563881449</v>
      </c>
      <c r="K12698" s="50">
        <v>1778913</v>
      </c>
    </row>
    <row r="12699" spans="1:11" x14ac:dyDescent="0.3">
      <c r="A12699" s="51" t="str">
        <f t="shared" si="205"/>
        <v>SIE.DE</v>
      </c>
      <c r="B12699" s="52" t="s">
        <v>155</v>
      </c>
      <c r="C12699" s="50" t="s">
        <v>28061</v>
      </c>
      <c r="D12699" s="50">
        <f>DAX__2019_2020__33[[#This Row],[Open]]*(DAX__2019_2020__33[[#This Row],[Adj Close]]/DAX__2019_2020__33[[#This Row],[Close]])</f>
        <v>93.606487600168606</v>
      </c>
      <c r="E12699" s="50" t="s">
        <v>28062</v>
      </c>
      <c r="F12699" s="50" t="s">
        <v>28063</v>
      </c>
      <c r="G12699" s="50" t="s">
        <v>12682</v>
      </c>
      <c r="H12699" s="50" t="s">
        <v>28064</v>
      </c>
      <c r="I12699" s="50">
        <f>(DAX__2019_2020__33[[#This Row],[Adj Close]]-DAX__2019_2020__33[[#This Row],[Adj Open]])/DAX__2019_2020__33[[#This Row],[Adj Open]]</f>
        <v>1.505083072713069E-2</v>
      </c>
      <c r="J12699" s="50">
        <f>DAX__2019_2020__33[[#This Row],[Adj Close]]-DAX__2019_2020__33[[#This Row],[Adj Open]]</f>
        <v>1.4088553998313955</v>
      </c>
      <c r="K12699" s="50">
        <v>2029585</v>
      </c>
    </row>
    <row r="12700" spans="1:11" x14ac:dyDescent="0.3">
      <c r="A12700" s="51" t="str">
        <f t="shared" si="205"/>
        <v>SIE.DE</v>
      </c>
      <c r="B12700" s="52" t="s">
        <v>156</v>
      </c>
      <c r="C12700" s="50" t="s">
        <v>12682</v>
      </c>
      <c r="D12700" s="50">
        <f>DAX__2019_2020__33[[#This Row],[Open]]*(DAX__2019_2020__33[[#This Row],[Adj Close]]/DAX__2019_2020__33[[#This Row],[Close]])</f>
        <v>95.015339609564634</v>
      </c>
      <c r="E12700" s="50" t="s">
        <v>3990</v>
      </c>
      <c r="F12700" s="50" t="s">
        <v>28065</v>
      </c>
      <c r="G12700" s="50" t="s">
        <v>28066</v>
      </c>
      <c r="H12700" s="50" t="s">
        <v>28067</v>
      </c>
      <c r="I12700" s="50">
        <f>(DAX__2019_2020__33[[#This Row],[Adj Close]]-DAX__2019_2020__33[[#This Row],[Adj Open]])/DAX__2019_2020__33[[#This Row],[Adj Open]]</f>
        <v>-1.1554303759345695E-3</v>
      </c>
      <c r="J12700" s="50">
        <f>DAX__2019_2020__33[[#This Row],[Adj Close]]-DAX__2019_2020__33[[#This Row],[Adj Open]]</f>
        <v>-0.10978360956463007</v>
      </c>
      <c r="K12700" s="50">
        <v>1115279</v>
      </c>
    </row>
    <row r="12701" spans="1:11" x14ac:dyDescent="0.3">
      <c r="A12701" s="51" t="str">
        <f t="shared" si="205"/>
        <v>SIE.DE</v>
      </c>
      <c r="B12701" s="52" t="s">
        <v>157</v>
      </c>
      <c r="C12701" s="50" t="s">
        <v>10542</v>
      </c>
      <c r="D12701" s="50">
        <f>DAX__2019_2020__33[[#This Row],[Open]]*(DAX__2019_2020__33[[#This Row],[Adj Close]]/DAX__2019_2020__33[[#This Row],[Close]])</f>
        <v>94.868966246591967</v>
      </c>
      <c r="E12701" s="50" t="s">
        <v>28068</v>
      </c>
      <c r="F12701" s="50" t="s">
        <v>10283</v>
      </c>
      <c r="G12701" s="50" t="s">
        <v>28069</v>
      </c>
      <c r="H12701" s="50" t="s">
        <v>28070</v>
      </c>
      <c r="I12701" s="50">
        <f>(DAX__2019_2020__33[[#This Row],[Adj Close]]-DAX__2019_2020__33[[#This Row],[Adj Open]])/DAX__2019_2020__33[[#This Row],[Adj Open]]</f>
        <v>8.1003281031918409E-3</v>
      </c>
      <c r="J12701" s="50">
        <f>DAX__2019_2020__33[[#This Row],[Adj Close]]-DAX__2019_2020__33[[#This Row],[Adj Open]]</f>
        <v>0.76846975340802715</v>
      </c>
      <c r="K12701" s="50">
        <v>1822630</v>
      </c>
    </row>
    <row r="12702" spans="1:11" x14ac:dyDescent="0.3">
      <c r="A12702" s="51" t="str">
        <f t="shared" si="205"/>
        <v>SIE.DE</v>
      </c>
      <c r="B12702" s="52" t="s">
        <v>158</v>
      </c>
      <c r="C12702" s="50" t="s">
        <v>10296</v>
      </c>
      <c r="D12702" s="50">
        <f>DAX__2019_2020__33[[#This Row],[Open]]*(DAX__2019_2020__33[[#This Row],[Adj Close]]/DAX__2019_2020__33[[#This Row],[Close]])</f>
        <v>95.875293223557605</v>
      </c>
      <c r="E12702" s="50" t="s">
        <v>28071</v>
      </c>
      <c r="F12702" s="50" t="s">
        <v>28072</v>
      </c>
      <c r="G12702" s="50" t="s">
        <v>28073</v>
      </c>
      <c r="H12702" s="50" t="s">
        <v>28074</v>
      </c>
      <c r="I12702" s="50">
        <f>(DAX__2019_2020__33[[#This Row],[Adj Close]]-DAX__2019_2020__33[[#This Row],[Adj Open]])/DAX__2019_2020__33[[#This Row],[Adj Open]]</f>
        <v>9.9235970441717992E-3</v>
      </c>
      <c r="J12702" s="50">
        <f>DAX__2019_2020__33[[#This Row],[Adj Close]]-DAX__2019_2020__33[[#This Row],[Adj Open]]</f>
        <v>0.95142777644240084</v>
      </c>
      <c r="K12702" s="50">
        <v>2546541</v>
      </c>
    </row>
    <row r="12703" spans="1:11" x14ac:dyDescent="0.3">
      <c r="A12703" s="51" t="str">
        <f t="shared" si="205"/>
        <v>SIE.DE</v>
      </c>
      <c r="B12703" s="52" t="s">
        <v>159</v>
      </c>
      <c r="C12703" s="50" t="s">
        <v>28073</v>
      </c>
      <c r="D12703" s="50">
        <f>DAX__2019_2020__33[[#This Row],[Open]]*(DAX__2019_2020__33[[#This Row],[Adj Close]]/DAX__2019_2020__33[[#This Row],[Close]])</f>
        <v>96.826720575003989</v>
      </c>
      <c r="E12703" s="50" t="s">
        <v>12698</v>
      </c>
      <c r="F12703" s="50" t="s">
        <v>28075</v>
      </c>
      <c r="G12703" s="50" t="s">
        <v>10343</v>
      </c>
      <c r="H12703" s="50" t="s">
        <v>28076</v>
      </c>
      <c r="I12703" s="50">
        <f>(DAX__2019_2020__33[[#This Row],[Adj Close]]-DAX__2019_2020__33[[#This Row],[Adj Open]])/DAX__2019_2020__33[[#This Row],[Adj Open]]</f>
        <v>6.2358656929654022E-3</v>
      </c>
      <c r="J12703" s="50">
        <f>DAX__2019_2020__33[[#This Row],[Adj Close]]-DAX__2019_2020__33[[#This Row],[Adj Open]]</f>
        <v>0.60379842499601466</v>
      </c>
      <c r="K12703" s="50">
        <v>3103672</v>
      </c>
    </row>
    <row r="12704" spans="1:11" x14ac:dyDescent="0.3">
      <c r="A12704" s="51" t="str">
        <f t="shared" si="205"/>
        <v>SIE.DE</v>
      </c>
      <c r="B12704" s="52" t="s">
        <v>160</v>
      </c>
      <c r="C12704" s="50" t="s">
        <v>10370</v>
      </c>
      <c r="D12704" s="50">
        <f>DAX__2019_2020__33[[#This Row],[Open]]*(DAX__2019_2020__33[[#This Row],[Adj Close]]/DAX__2019_2020__33[[#This Row],[Close]])</f>
        <v>97.339038037099741</v>
      </c>
      <c r="E12704" s="50" t="s">
        <v>28077</v>
      </c>
      <c r="F12704" s="50" t="s">
        <v>28078</v>
      </c>
      <c r="G12704" s="50" t="s">
        <v>28079</v>
      </c>
      <c r="H12704" s="50" t="s">
        <v>28080</v>
      </c>
      <c r="I12704" s="50">
        <f>(DAX__2019_2020__33[[#This Row],[Adj Close]]-DAX__2019_2020__33[[#This Row],[Adj Open]])/DAX__2019_2020__33[[#This Row],[Adj Open]]</f>
        <v>-6.7669359630273653E-3</v>
      </c>
      <c r="J12704" s="50">
        <f>DAX__2019_2020__33[[#This Row],[Adj Close]]-DAX__2019_2020__33[[#This Row],[Adj Open]]</f>
        <v>-0.65868703709973886</v>
      </c>
      <c r="K12704" s="50">
        <v>1505861</v>
      </c>
    </row>
    <row r="12705" spans="1:11" x14ac:dyDescent="0.3">
      <c r="A12705" s="51" t="str">
        <f t="shared" si="205"/>
        <v>SIE.DE</v>
      </c>
      <c r="B12705" s="52" t="s">
        <v>161</v>
      </c>
      <c r="C12705" s="50" t="s">
        <v>28081</v>
      </c>
      <c r="D12705" s="50">
        <f>DAX__2019_2020__33[[#This Row],[Open]]*(DAX__2019_2020__33[[#This Row],[Adj Close]]/DAX__2019_2020__33[[#This Row],[Close]])</f>
        <v>96.222925428623597</v>
      </c>
      <c r="E12705" s="50" t="s">
        <v>28082</v>
      </c>
      <c r="F12705" s="50" t="s">
        <v>28083</v>
      </c>
      <c r="G12705" s="50" t="s">
        <v>28084</v>
      </c>
      <c r="H12705" s="50" t="s">
        <v>28085</v>
      </c>
      <c r="I12705" s="50">
        <f>(DAX__2019_2020__33[[#This Row],[Adj Close]]-DAX__2019_2020__33[[#This Row],[Adj Open]])/DAX__2019_2020__33[[#This Row],[Adj Open]]</f>
        <v>4.1833333333332187E-3</v>
      </c>
      <c r="J12705" s="50">
        <f>DAX__2019_2020__33[[#This Row],[Adj Close]]-DAX__2019_2020__33[[#This Row],[Adj Open]]</f>
        <v>0.40253257137639764</v>
      </c>
      <c r="K12705" s="50">
        <v>1730081</v>
      </c>
    </row>
    <row r="12706" spans="1:11" x14ac:dyDescent="0.3">
      <c r="A12706" s="51" t="str">
        <f t="shared" si="205"/>
        <v>SIE.DE</v>
      </c>
      <c r="B12706" s="52" t="s">
        <v>162</v>
      </c>
      <c r="C12706" s="50" t="s">
        <v>12419</v>
      </c>
      <c r="D12706" s="50">
        <f>DAX__2019_2020__33[[#This Row],[Open]]*(DAX__2019_2020__33[[#This Row],[Adj Close]]/DAX__2019_2020__33[[#This Row],[Close]])</f>
        <v>96.204634118323042</v>
      </c>
      <c r="E12706" s="50" t="s">
        <v>4922</v>
      </c>
      <c r="F12706" s="50" t="s">
        <v>28086</v>
      </c>
      <c r="G12706" s="50" t="s">
        <v>4905</v>
      </c>
      <c r="H12706" s="50" t="s">
        <v>28087</v>
      </c>
      <c r="I12706" s="50">
        <f>(DAX__2019_2020__33[[#This Row],[Adj Close]]-DAX__2019_2020__33[[#This Row],[Adj Open]])/DAX__2019_2020__33[[#This Row],[Adj Open]]</f>
        <v>4.5644254635060994E-3</v>
      </c>
      <c r="J12706" s="50">
        <f>DAX__2019_2020__33[[#This Row],[Adj Close]]-DAX__2019_2020__33[[#This Row],[Adj Open]]</f>
        <v>0.43911888167696134</v>
      </c>
      <c r="K12706" s="50">
        <v>1652160</v>
      </c>
    </row>
    <row r="12707" spans="1:11" x14ac:dyDescent="0.3">
      <c r="A12707" s="51" t="str">
        <f t="shared" si="205"/>
        <v>SIE.DE</v>
      </c>
      <c r="B12707" s="52" t="s">
        <v>163</v>
      </c>
      <c r="C12707" s="50" t="s">
        <v>4905</v>
      </c>
      <c r="D12707" s="50">
        <f>DAX__2019_2020__33[[#This Row],[Open]]*(DAX__2019_2020__33[[#This Row],[Adj Close]]/DAX__2019_2020__33[[#This Row],[Close]])</f>
        <v>96.643752119050646</v>
      </c>
      <c r="E12707" s="50" t="s">
        <v>28088</v>
      </c>
      <c r="F12707" s="50" t="s">
        <v>28089</v>
      </c>
      <c r="G12707" s="50" t="s">
        <v>10355</v>
      </c>
      <c r="H12707" s="50" t="s">
        <v>28090</v>
      </c>
      <c r="I12707" s="50">
        <f>(DAX__2019_2020__33[[#This Row],[Adj Close]]-DAX__2019_2020__33[[#This Row],[Adj Open]])/DAX__2019_2020__33[[#This Row],[Adj Open]]</f>
        <v>-3.2184400153202112E-3</v>
      </c>
      <c r="J12707" s="50">
        <f>DAX__2019_2020__33[[#This Row],[Adj Close]]-DAX__2019_2020__33[[#This Row],[Adj Open]]</f>
        <v>-0.31104211905064005</v>
      </c>
      <c r="K12707" s="50">
        <v>1397792</v>
      </c>
    </row>
    <row r="12708" spans="1:11" x14ac:dyDescent="0.3">
      <c r="A12708" s="51" t="str">
        <f t="shared" si="205"/>
        <v>SIE.DE</v>
      </c>
      <c r="B12708" s="52" t="s">
        <v>164</v>
      </c>
      <c r="C12708" s="50" t="s">
        <v>28091</v>
      </c>
      <c r="D12708" s="50">
        <f>DAX__2019_2020__33[[#This Row],[Open]]*(DAX__2019_2020__33[[#This Row],[Adj Close]]/DAX__2019_2020__33[[#This Row],[Close]])</f>
        <v>96.113140857328801</v>
      </c>
      <c r="E12708" s="50" t="s">
        <v>28092</v>
      </c>
      <c r="F12708" s="50" t="s">
        <v>4925</v>
      </c>
      <c r="G12708" s="50" t="s">
        <v>28092</v>
      </c>
      <c r="H12708" s="50" t="s">
        <v>28093</v>
      </c>
      <c r="I12708" s="50">
        <f>(DAX__2019_2020__33[[#This Row],[Adj Close]]-DAX__2019_2020__33[[#This Row],[Adj Open]])/DAX__2019_2020__33[[#This Row],[Adj Open]]</f>
        <v>7.6147250640534346E-3</v>
      </c>
      <c r="J12708" s="50">
        <f>DAX__2019_2020__33[[#This Row],[Adj Close]]-DAX__2019_2020__33[[#This Row],[Adj Open]]</f>
        <v>0.7318751426711998</v>
      </c>
      <c r="K12708" s="50">
        <v>1335136</v>
      </c>
    </row>
    <row r="12709" spans="1:11" x14ac:dyDescent="0.3">
      <c r="A12709" s="51" t="str">
        <f t="shared" si="205"/>
        <v>SIE.DE</v>
      </c>
      <c r="B12709" s="52" t="s">
        <v>165</v>
      </c>
      <c r="C12709" s="50" t="s">
        <v>28075</v>
      </c>
      <c r="D12709" s="50">
        <f>DAX__2019_2020__33[[#This Row],[Open]]*(DAX__2019_2020__33[[#This Row],[Adj Close]]/DAX__2019_2020__33[[#This Row],[Close]])</f>
        <v>96.570566156276698</v>
      </c>
      <c r="E12709" s="50" t="s">
        <v>3994</v>
      </c>
      <c r="F12709" s="50" t="s">
        <v>28094</v>
      </c>
      <c r="G12709" s="50" t="s">
        <v>28095</v>
      </c>
      <c r="H12709" s="50" t="s">
        <v>28096</v>
      </c>
      <c r="I12709" s="50">
        <f>(DAX__2019_2020__33[[#This Row],[Adj Close]]-DAX__2019_2020__33[[#This Row],[Adj Open]])/DAX__2019_2020__33[[#This Row],[Adj Open]]</f>
        <v>1.1178476907511968E-2</v>
      </c>
      <c r="J12709" s="50">
        <f>DAX__2019_2020__33[[#This Row],[Adj Close]]-DAX__2019_2020__33[[#This Row],[Adj Open]]</f>
        <v>1.0795118437232958</v>
      </c>
      <c r="K12709" s="50">
        <v>2356669</v>
      </c>
    </row>
    <row r="12710" spans="1:11" x14ac:dyDescent="0.3">
      <c r="A12710" s="51" t="str">
        <f t="shared" si="205"/>
        <v>SIE.DE</v>
      </c>
      <c r="B12710" s="52" t="s">
        <v>166</v>
      </c>
      <c r="C12710" s="50" t="s">
        <v>10343</v>
      </c>
      <c r="D12710" s="50">
        <f>DAX__2019_2020__33[[#This Row],[Open]]*(DAX__2019_2020__33[[#This Row],[Adj Close]]/DAX__2019_2020__33[[#This Row],[Close]])</f>
        <v>97.430519709721651</v>
      </c>
      <c r="E12710" s="50" t="s">
        <v>28095</v>
      </c>
      <c r="F12710" s="50" t="s">
        <v>28081</v>
      </c>
      <c r="G12710" s="50" t="s">
        <v>28097</v>
      </c>
      <c r="H12710" s="50" t="s">
        <v>28098</v>
      </c>
      <c r="I12710" s="50">
        <f>(DAX__2019_2020__33[[#This Row],[Adj Close]]-DAX__2019_2020__33[[#This Row],[Adj Open]])/DAX__2019_2020__33[[#This Row],[Adj Open]]</f>
        <v>-1.0892056338028226E-2</v>
      </c>
      <c r="J12710" s="50">
        <f>DAX__2019_2020__33[[#This Row],[Adj Close]]-DAX__2019_2020__33[[#This Row],[Adj Open]]</f>
        <v>-1.0612187097216577</v>
      </c>
      <c r="K12710" s="50">
        <v>1674097</v>
      </c>
    </row>
    <row r="12711" spans="1:11" x14ac:dyDescent="0.3">
      <c r="A12711" s="51" t="str">
        <f t="shared" si="205"/>
        <v>SIE.DE</v>
      </c>
      <c r="B12711" s="52" t="s">
        <v>167</v>
      </c>
      <c r="C12711" s="50" t="s">
        <v>28089</v>
      </c>
      <c r="D12711" s="50">
        <f>DAX__2019_2020__33[[#This Row],[Open]]*(DAX__2019_2020__33[[#This Row],[Adj Close]]/DAX__2019_2020__33[[#This Row],[Close]])</f>
        <v>96.021664803357879</v>
      </c>
      <c r="E12711" s="50" t="s">
        <v>12741</v>
      </c>
      <c r="F12711" s="50" t="s">
        <v>28068</v>
      </c>
      <c r="G12711" s="50" t="s">
        <v>12705</v>
      </c>
      <c r="H12711" s="50" t="s">
        <v>28099</v>
      </c>
      <c r="I12711" s="50">
        <f>(DAX__2019_2020__33[[#This Row],[Adj Close]]-DAX__2019_2020__33[[#This Row],[Adj Open]])/DAX__2019_2020__33[[#This Row],[Adj Open]]</f>
        <v>7.6219798744473349E-3</v>
      </c>
      <c r="J12711" s="50">
        <f>DAX__2019_2020__33[[#This Row],[Adj Close]]-DAX__2019_2020__33[[#This Row],[Adj Open]]</f>
        <v>0.73187519664212175</v>
      </c>
      <c r="K12711" s="50">
        <v>1331637</v>
      </c>
    </row>
    <row r="12712" spans="1:11" x14ac:dyDescent="0.3">
      <c r="A12712" s="51" t="str">
        <f t="shared" si="205"/>
        <v>SIE.DE</v>
      </c>
      <c r="B12712" s="52" t="s">
        <v>168</v>
      </c>
      <c r="C12712" s="50" t="s">
        <v>28100</v>
      </c>
      <c r="D12712" s="50">
        <f>DAX__2019_2020__33[[#This Row],[Open]]*(DAX__2019_2020__33[[#This Row],[Adj Close]]/DAX__2019_2020__33[[#This Row],[Close]])</f>
        <v>94.338354640857077</v>
      </c>
      <c r="E12712" s="50" t="s">
        <v>28089</v>
      </c>
      <c r="F12712" s="50" t="s">
        <v>24712</v>
      </c>
      <c r="G12712" s="50" t="s">
        <v>10299</v>
      </c>
      <c r="H12712" s="50" t="s">
        <v>28101</v>
      </c>
      <c r="I12712" s="50">
        <f>(DAX__2019_2020__33[[#This Row],[Adj Close]]-DAX__2019_2020__33[[#This Row],[Adj Open]])/DAX__2019_2020__33[[#This Row],[Adj Open]]</f>
        <v>1.4352162111554701E-2</v>
      </c>
      <c r="J12712" s="50">
        <f>DAX__2019_2020__33[[#This Row],[Adj Close]]-DAX__2019_2020__33[[#This Row],[Adj Open]]</f>
        <v>1.3539593591429195</v>
      </c>
      <c r="K12712" s="50">
        <v>2089772</v>
      </c>
    </row>
    <row r="12713" spans="1:11" x14ac:dyDescent="0.3">
      <c r="A12713" s="51" t="str">
        <f t="shared" si="205"/>
        <v>SIE.DE</v>
      </c>
      <c r="B12713" s="52" t="s">
        <v>169</v>
      </c>
      <c r="C12713" s="50" t="s">
        <v>10305</v>
      </c>
      <c r="D12713" s="50">
        <f>DAX__2019_2020__33[[#This Row],[Open]]*(DAX__2019_2020__33[[#This Row],[Adj Close]]/DAX__2019_2020__33[[#This Row],[Close]])</f>
        <v>96.058264606022703</v>
      </c>
      <c r="E12713" s="50" t="s">
        <v>10380</v>
      </c>
      <c r="F12713" s="50" t="s">
        <v>28063</v>
      </c>
      <c r="G12713" s="50" t="s">
        <v>28102</v>
      </c>
      <c r="H12713" s="50" t="s">
        <v>28103</v>
      </c>
      <c r="I12713" s="50">
        <f>(DAX__2019_2020__33[[#This Row],[Adj Close]]-DAX__2019_2020__33[[#This Row],[Adj Open]])/DAX__2019_2020__33[[#This Row],[Adj Open]]</f>
        <v>-2.3999971428571434E-2</v>
      </c>
      <c r="J12713" s="50">
        <f>DAX__2019_2020__33[[#This Row],[Adj Close]]-DAX__2019_2020__33[[#This Row],[Adj Open]]</f>
        <v>-2.3053956060226994</v>
      </c>
      <c r="K12713" s="50">
        <v>2540851</v>
      </c>
    </row>
    <row r="12714" spans="1:11" x14ac:dyDescent="0.3">
      <c r="A12714" s="51" t="str">
        <f t="shared" si="205"/>
        <v>SIE.DE</v>
      </c>
      <c r="B12714" s="52" t="s">
        <v>170</v>
      </c>
      <c r="C12714" s="50" t="s">
        <v>10337</v>
      </c>
      <c r="D12714" s="50">
        <f>DAX__2019_2020__33[[#This Row],[Open]]*(DAX__2019_2020__33[[#This Row],[Adj Close]]/DAX__2019_2020__33[[#This Row],[Close]])</f>
        <v>97.887938852633866</v>
      </c>
      <c r="E12714" s="50" t="s">
        <v>10385</v>
      </c>
      <c r="F12714" s="50" t="s">
        <v>10342</v>
      </c>
      <c r="G12714" s="50" t="s">
        <v>28104</v>
      </c>
      <c r="H12714" s="50" t="s">
        <v>28105</v>
      </c>
      <c r="I12714" s="50">
        <f>(DAX__2019_2020__33[[#This Row],[Adj Close]]-DAX__2019_2020__33[[#This Row],[Adj Open]])/DAX__2019_2020__33[[#This Row],[Adj Open]]</f>
        <v>1.4953644859812783E-3</v>
      </c>
      <c r="J12714" s="50">
        <f>DAX__2019_2020__33[[#This Row],[Adj Close]]-DAX__2019_2020__33[[#This Row],[Adj Open]]</f>
        <v>0.14637814736613564</v>
      </c>
      <c r="K12714" s="50">
        <v>4423925</v>
      </c>
    </row>
    <row r="12715" spans="1:11" x14ac:dyDescent="0.3">
      <c r="A12715" s="51" t="str">
        <f t="shared" si="205"/>
        <v>SIE.DE</v>
      </c>
      <c r="B12715" s="52" t="s">
        <v>171</v>
      </c>
      <c r="C12715" s="50" t="s">
        <v>10354</v>
      </c>
      <c r="D12715" s="50">
        <f>DAX__2019_2020__33[[#This Row],[Open]]*(DAX__2019_2020__33[[#This Row],[Adj Close]]/DAX__2019_2020__33[[#This Row],[Close]])</f>
        <v>97.247556047594998</v>
      </c>
      <c r="E12715" s="50" t="s">
        <v>12698</v>
      </c>
      <c r="F12715" s="50" t="s">
        <v>28106</v>
      </c>
      <c r="G12715" s="50" t="s">
        <v>28107</v>
      </c>
      <c r="H12715" s="50" t="s">
        <v>28108</v>
      </c>
      <c r="I12715" s="50">
        <f>(DAX__2019_2020__33[[#This Row],[Adj Close]]-DAX__2019_2020__33[[#This Row],[Adj Open]])/DAX__2019_2020__33[[#This Row],[Adj Open]]</f>
        <v>-9.5955218364387682E-3</v>
      </c>
      <c r="J12715" s="50">
        <f>DAX__2019_2020__33[[#This Row],[Adj Close]]-DAX__2019_2020__33[[#This Row],[Adj Open]]</f>
        <v>-0.93314104759500083</v>
      </c>
      <c r="K12715" s="50">
        <v>2638011</v>
      </c>
    </row>
    <row r="12716" spans="1:11" x14ac:dyDescent="0.3">
      <c r="A12716" s="51" t="str">
        <f t="shared" si="205"/>
        <v>SIE.DE</v>
      </c>
      <c r="B12716" s="52" t="s">
        <v>172</v>
      </c>
      <c r="C12716" s="50" t="s">
        <v>10306</v>
      </c>
      <c r="D12716" s="50">
        <f>DAX__2019_2020__33[[#This Row],[Open]]*(DAX__2019_2020__33[[#This Row],[Adj Close]]/DAX__2019_2020__33[[#This Row],[Close]])</f>
        <v>96.973092439911028</v>
      </c>
      <c r="E12716" s="50" t="s">
        <v>12416</v>
      </c>
      <c r="F12716" s="50" t="s">
        <v>4922</v>
      </c>
      <c r="G12716" s="50" t="s">
        <v>28109</v>
      </c>
      <c r="H12716" s="50" t="s">
        <v>28110</v>
      </c>
      <c r="I12716" s="50">
        <f>(DAX__2019_2020__33[[#This Row],[Adj Close]]-DAX__2019_2020__33[[#This Row],[Adj Open]])/DAX__2019_2020__33[[#This Row],[Adj Open]]</f>
        <v>9.6226132075470962E-3</v>
      </c>
      <c r="J12716" s="50">
        <f>DAX__2019_2020__33[[#This Row],[Adj Close]]-DAX__2019_2020__33[[#This Row],[Adj Open]]</f>
        <v>0.93313456008897333</v>
      </c>
      <c r="K12716" s="50">
        <v>3065899</v>
      </c>
    </row>
    <row r="12717" spans="1:11" x14ac:dyDescent="0.3">
      <c r="A12717" s="51" t="str">
        <f t="shared" si="205"/>
        <v>SIE.DE</v>
      </c>
      <c r="B12717" s="52" t="s">
        <v>173</v>
      </c>
      <c r="C12717" s="50" t="s">
        <v>4911</v>
      </c>
      <c r="D12717" s="50">
        <f>DAX__2019_2020__33[[#This Row],[Open]]*(DAX__2019_2020__33[[#This Row],[Adj Close]]/DAX__2019_2020__33[[#This Row],[Close]])</f>
        <v>98.345354083273094</v>
      </c>
      <c r="E12717" s="50" t="s">
        <v>28111</v>
      </c>
      <c r="F12717" s="50" t="s">
        <v>4925</v>
      </c>
      <c r="G12717" s="50" t="s">
        <v>28112</v>
      </c>
      <c r="H12717" s="50" t="s">
        <v>28113</v>
      </c>
      <c r="I12717" s="50">
        <f>(DAX__2019_2020__33[[#This Row],[Adj Close]]-DAX__2019_2020__33[[#This Row],[Adj Open]])/DAX__2019_2020__33[[#This Row],[Adj Open]]</f>
        <v>-2.5302334883720957E-2</v>
      </c>
      <c r="J12717" s="50">
        <f>DAX__2019_2020__33[[#This Row],[Adj Close]]-DAX__2019_2020__33[[#This Row],[Adj Open]]</f>
        <v>-2.48836708327309</v>
      </c>
      <c r="K12717" s="50">
        <v>2259666</v>
      </c>
    </row>
    <row r="12718" spans="1:11" x14ac:dyDescent="0.3">
      <c r="A12718" s="51" t="str">
        <f t="shared" si="205"/>
        <v>SIE.DE</v>
      </c>
      <c r="B12718" s="52" t="s">
        <v>174</v>
      </c>
      <c r="C12718" s="50" t="s">
        <v>12411</v>
      </c>
      <c r="D12718" s="50">
        <f>DAX__2019_2020__33[[#This Row],[Open]]*(DAX__2019_2020__33[[#This Row],[Adj Close]]/DAX__2019_2020__33[[#This Row],[Close]])</f>
        <v>96.07654801654455</v>
      </c>
      <c r="E12718" s="50" t="s">
        <v>28114</v>
      </c>
      <c r="F12718" s="50" t="s">
        <v>12411</v>
      </c>
      <c r="G12718" s="50" t="s">
        <v>28115</v>
      </c>
      <c r="H12718" s="50" t="s">
        <v>28116</v>
      </c>
      <c r="I12718" s="50">
        <f>(DAX__2019_2020__33[[#This Row],[Adj Close]]-DAX__2019_2020__33[[#This Row],[Adj Open]])/DAX__2019_2020__33[[#This Row],[Adj Open]]</f>
        <v>9.7124740919579712E-3</v>
      </c>
      <c r="J12718" s="50">
        <f>DAX__2019_2020__33[[#This Row],[Adj Close]]-DAX__2019_2020__33[[#This Row],[Adj Open]]</f>
        <v>0.93314098345544494</v>
      </c>
      <c r="K12718" s="50">
        <v>1789103</v>
      </c>
    </row>
    <row r="12719" spans="1:11" x14ac:dyDescent="0.3">
      <c r="A12719" s="51" t="str">
        <f t="shared" si="205"/>
        <v>SIE.DE</v>
      </c>
      <c r="B12719" s="52" t="s">
        <v>175</v>
      </c>
      <c r="C12719" s="50" t="s">
        <v>28117</v>
      </c>
      <c r="D12719" s="50">
        <f>DAX__2019_2020__33[[#This Row],[Open]]*(DAX__2019_2020__33[[#This Row],[Adj Close]]/DAX__2019_2020__33[[#This Row],[Close]])</f>
        <v>97.046281532718098</v>
      </c>
      <c r="E12719" s="50" t="s">
        <v>10335</v>
      </c>
      <c r="F12719" s="50" t="s">
        <v>12679</v>
      </c>
      <c r="G12719" s="50" t="s">
        <v>28118</v>
      </c>
      <c r="H12719" s="50" t="s">
        <v>28119</v>
      </c>
      <c r="I12719" s="50">
        <f>(DAX__2019_2020__33[[#This Row],[Adj Close]]-DAX__2019_2020__33[[#This Row],[Adj Open]])/DAX__2019_2020__33[[#This Row],[Adj Open]]</f>
        <v>5.6560896369517166E-3</v>
      </c>
      <c r="J12719" s="50">
        <f>DAX__2019_2020__33[[#This Row],[Adj Close]]-DAX__2019_2020__33[[#This Row],[Adj Open]]</f>
        <v>0.54890246728190561</v>
      </c>
      <c r="K12719" s="50">
        <v>2231066</v>
      </c>
    </row>
    <row r="12720" spans="1:11" x14ac:dyDescent="0.3">
      <c r="A12720" s="51" t="str">
        <f t="shared" si="205"/>
        <v>SIE.DE</v>
      </c>
      <c r="B12720" s="52" t="s">
        <v>176</v>
      </c>
      <c r="C12720" s="50" t="s">
        <v>10383</v>
      </c>
      <c r="D12720" s="50">
        <f>DAX__2019_2020__33[[#This Row],[Open]]*(DAX__2019_2020__33[[#This Row],[Adj Close]]/DAX__2019_2020__33[[#This Row],[Close]])</f>
        <v>97.064580698771579</v>
      </c>
      <c r="E12720" s="50" t="s">
        <v>28120</v>
      </c>
      <c r="F12720" s="50" t="s">
        <v>28117</v>
      </c>
      <c r="G12720" s="50" t="s">
        <v>28120</v>
      </c>
      <c r="H12720" s="50" t="s">
        <v>28121</v>
      </c>
      <c r="I12720" s="50">
        <f>(DAX__2019_2020__33[[#This Row],[Adj Close]]-DAX__2019_2020__33[[#This Row],[Adj Open]])/DAX__2019_2020__33[[#This Row],[Adj Open]]</f>
        <v>2.4128237966602139E-2</v>
      </c>
      <c r="J12720" s="50">
        <f>DAX__2019_2020__33[[#This Row],[Adj Close]]-DAX__2019_2020__33[[#This Row],[Adj Open]]</f>
        <v>2.3419973012284174</v>
      </c>
      <c r="K12720" s="50">
        <v>2390122</v>
      </c>
    </row>
    <row r="12721" spans="1:11" x14ac:dyDescent="0.3">
      <c r="A12721" s="51" t="str">
        <f t="shared" si="205"/>
        <v>SIE.DE</v>
      </c>
      <c r="B12721" s="52" t="s">
        <v>177</v>
      </c>
      <c r="C12721" s="50" t="s">
        <v>28120</v>
      </c>
      <c r="D12721" s="50">
        <f>DAX__2019_2020__33[[#This Row],[Open]]*(DAX__2019_2020__33[[#This Row],[Adj Close]]/DAX__2019_2020__33[[#This Row],[Close]])</f>
        <v>99.406570689646188</v>
      </c>
      <c r="E12721" s="50" t="s">
        <v>28122</v>
      </c>
      <c r="F12721" s="50" t="s">
        <v>12445</v>
      </c>
      <c r="G12721" s="50" t="s">
        <v>3994</v>
      </c>
      <c r="H12721" s="50" t="s">
        <v>28123</v>
      </c>
      <c r="I12721" s="50">
        <f>(DAX__2019_2020__33[[#This Row],[Adj Close]]-DAX__2019_2020__33[[#This Row],[Adj Open]])/DAX__2019_2020__33[[#This Row],[Adj Open]]</f>
        <v>-1.1411797849740501E-2</v>
      </c>
      <c r="J12721" s="50">
        <f>DAX__2019_2020__33[[#This Row],[Adj Close]]-DAX__2019_2020__33[[#This Row],[Adj Open]]</f>
        <v>-1.1344076896461814</v>
      </c>
      <c r="K12721" s="50">
        <v>2764489</v>
      </c>
    </row>
    <row r="12722" spans="1:11" x14ac:dyDescent="0.3">
      <c r="A12722" s="51" t="str">
        <f t="shared" si="205"/>
        <v>SIE.DE</v>
      </c>
      <c r="B12722" s="52" t="s">
        <v>178</v>
      </c>
      <c r="C12722" s="50" t="s">
        <v>10324</v>
      </c>
      <c r="D12722" s="50">
        <f>DAX__2019_2020__33[[#This Row],[Open]]*(DAX__2019_2020__33[[#This Row],[Adj Close]]/DAX__2019_2020__33[[#This Row],[Close]])</f>
        <v>98.619814008976618</v>
      </c>
      <c r="E12722" s="50" t="s">
        <v>28124</v>
      </c>
      <c r="F12722" s="50" t="s">
        <v>28107</v>
      </c>
      <c r="G12722" s="50" t="s">
        <v>10393</v>
      </c>
      <c r="H12722" s="50" t="s">
        <v>28125</v>
      </c>
      <c r="I12722" s="50">
        <f>(DAX__2019_2020__33[[#This Row],[Adj Close]]-DAX__2019_2020__33[[#This Row],[Adj Open]])/DAX__2019_2020__33[[#This Row],[Adj Open]]</f>
        <v>-2.1335834285644676E-2</v>
      </c>
      <c r="J12722" s="50">
        <f>DAX__2019_2020__33[[#This Row],[Adj Close]]-DAX__2019_2020__33[[#This Row],[Adj Open]]</f>
        <v>-2.1041360089766243</v>
      </c>
      <c r="K12722" s="50">
        <v>2272333</v>
      </c>
    </row>
    <row r="12723" spans="1:11" x14ac:dyDescent="0.3">
      <c r="A12723" s="51" t="str">
        <f t="shared" si="205"/>
        <v>SIE.DE</v>
      </c>
      <c r="B12723" s="52" t="s">
        <v>179</v>
      </c>
      <c r="C12723" s="50" t="s">
        <v>10365</v>
      </c>
      <c r="D12723" s="50">
        <f>DAX__2019_2020__33[[#This Row],[Open]]*(DAX__2019_2020__33[[#This Row],[Adj Close]]/DAX__2019_2020__33[[#This Row],[Close]])</f>
        <v>98.802777701895366</v>
      </c>
      <c r="E12723" s="50" t="s">
        <v>28124</v>
      </c>
      <c r="F12723" s="50" t="s">
        <v>10418</v>
      </c>
      <c r="G12723" s="50" t="s">
        <v>12455</v>
      </c>
      <c r="H12723" s="50" t="s">
        <v>28126</v>
      </c>
      <c r="I12723" s="50">
        <f>(DAX__2019_2020__33[[#This Row],[Adj Close]]-DAX__2019_2020__33[[#This Row],[Adj Open]])/DAX__2019_2020__33[[#This Row],[Adj Open]]</f>
        <v>-7.2222129629628748E-3</v>
      </c>
      <c r="J12723" s="50">
        <f>DAX__2019_2020__33[[#This Row],[Adj Close]]-DAX__2019_2020__33[[#This Row],[Adj Open]]</f>
        <v>-0.71357470189536798</v>
      </c>
      <c r="K12723" s="50">
        <v>2570742</v>
      </c>
    </row>
    <row r="12724" spans="1:11" x14ac:dyDescent="0.3">
      <c r="A12724" s="51" t="str">
        <f t="shared" si="205"/>
        <v>SIE.DE</v>
      </c>
      <c r="B12724" s="52" t="s">
        <v>180</v>
      </c>
      <c r="C12724" s="50" t="s">
        <v>12669</v>
      </c>
      <c r="D12724" s="50">
        <f>DAX__2019_2020__33[[#This Row],[Open]]*(DAX__2019_2020__33[[#This Row],[Adj Close]]/DAX__2019_2020__33[[#This Row],[Close]])</f>
        <v>97.540299071344393</v>
      </c>
      <c r="E12724" s="50" t="s">
        <v>28127</v>
      </c>
      <c r="F12724" s="50" t="s">
        <v>28078</v>
      </c>
      <c r="G12724" s="50" t="s">
        <v>28128</v>
      </c>
      <c r="H12724" s="50" t="s">
        <v>28129</v>
      </c>
      <c r="I12724" s="50">
        <f>(DAX__2019_2020__33[[#This Row],[Adj Close]]-DAX__2019_2020__33[[#This Row],[Adj Open]])/DAX__2019_2020__33[[#This Row],[Adj Open]]</f>
        <v>-7.5034700571149991E-4</v>
      </c>
      <c r="J12724" s="50">
        <f>DAX__2019_2020__33[[#This Row],[Adj Close]]-DAX__2019_2020__33[[#This Row],[Adj Open]]</f>
        <v>-7.3189071344387457E-2</v>
      </c>
      <c r="K12724" s="50">
        <v>1793152</v>
      </c>
    </row>
    <row r="12725" spans="1:11" x14ac:dyDescent="0.3">
      <c r="A12725" s="51" t="str">
        <f t="shared" si="205"/>
        <v>SIE.DE</v>
      </c>
      <c r="B12725" s="52" t="s">
        <v>181</v>
      </c>
      <c r="C12725" s="50" t="s">
        <v>4922</v>
      </c>
      <c r="D12725" s="50">
        <f>DAX__2019_2020__33[[#This Row],[Open]]*(DAX__2019_2020__33[[#This Row],[Adj Close]]/DAX__2019_2020__33[[#This Row],[Close]])</f>
        <v>96.808422622808763</v>
      </c>
      <c r="E12725" s="50" t="s">
        <v>10374</v>
      </c>
      <c r="F12725" s="50" t="s">
        <v>12408</v>
      </c>
      <c r="G12725" s="50" t="s">
        <v>10542</v>
      </c>
      <c r="H12725" s="50" t="s">
        <v>28130</v>
      </c>
      <c r="I12725" s="50">
        <f>(DAX__2019_2020__33[[#This Row],[Adj Close]]-DAX__2019_2020__33[[#This Row],[Adj Open]])/DAX__2019_2020__33[[#This Row],[Adj Open]]</f>
        <v>-2.0034048384048403E-2</v>
      </c>
      <c r="J12725" s="50">
        <f>DAX__2019_2020__33[[#This Row],[Adj Close]]-DAX__2019_2020__33[[#This Row],[Adj Open]]</f>
        <v>-1.9394646228087566</v>
      </c>
      <c r="K12725" s="50">
        <v>2878776</v>
      </c>
    </row>
    <row r="12726" spans="1:11" x14ac:dyDescent="0.3">
      <c r="A12726" s="51" t="str">
        <f t="shared" si="205"/>
        <v>SIE.DE</v>
      </c>
      <c r="B12726" s="52" t="s">
        <v>182</v>
      </c>
      <c r="C12726" s="50" t="s">
        <v>4925</v>
      </c>
      <c r="D12726" s="50">
        <f>DAX__2019_2020__33[[#This Row],[Open]]*(DAX__2019_2020__33[[#This Row],[Adj Close]]/DAX__2019_2020__33[[#This Row],[Close]])</f>
        <v>95.600834906853891</v>
      </c>
      <c r="E12726" s="50" t="s">
        <v>28114</v>
      </c>
      <c r="F12726" s="50" t="s">
        <v>28131</v>
      </c>
      <c r="G12726" s="50" t="s">
        <v>12742</v>
      </c>
      <c r="H12726" s="50" t="s">
        <v>28132</v>
      </c>
      <c r="I12726" s="50">
        <f>(DAX__2019_2020__33[[#This Row],[Adj Close]]-DAX__2019_2020__33[[#This Row],[Adj Open]])/DAX__2019_2020__33[[#This Row],[Adj Open]]</f>
        <v>6.88996172248798E-3</v>
      </c>
      <c r="J12726" s="50">
        <f>DAX__2019_2020__33[[#This Row],[Adj Close]]-DAX__2019_2020__33[[#This Row],[Adj Open]]</f>
        <v>0.65868609314611604</v>
      </c>
      <c r="K12726" s="50">
        <v>1779664</v>
      </c>
    </row>
    <row r="12727" spans="1:11" x14ac:dyDescent="0.3">
      <c r="A12727" s="51" t="str">
        <f t="shared" si="205"/>
        <v>SIE.DE</v>
      </c>
      <c r="B12727" s="52" t="s">
        <v>183</v>
      </c>
      <c r="C12727" s="50" t="s">
        <v>10306</v>
      </c>
      <c r="D12727" s="50">
        <f>DAX__2019_2020__33[[#This Row],[Open]]*(DAX__2019_2020__33[[#This Row],[Adj Close]]/DAX__2019_2020__33[[#This Row],[Close]])</f>
        <v>96.973095622798795</v>
      </c>
      <c r="E12727" s="50" t="s">
        <v>28071</v>
      </c>
      <c r="F12727" s="50" t="s">
        <v>10355</v>
      </c>
      <c r="G12727" s="50" t="s">
        <v>10355</v>
      </c>
      <c r="H12727" s="50" t="s">
        <v>28090</v>
      </c>
      <c r="I12727" s="50">
        <f>(DAX__2019_2020__33[[#This Row],[Adj Close]]-DAX__2019_2020__33[[#This Row],[Adj Open]])/DAX__2019_2020__33[[#This Row],[Adj Open]]</f>
        <v>-6.6037452830188014E-3</v>
      </c>
      <c r="J12727" s="50">
        <f>DAX__2019_2020__33[[#This Row],[Adj Close]]-DAX__2019_2020__33[[#This Row],[Adj Open]]</f>
        <v>-0.64038562279878875</v>
      </c>
      <c r="K12727" s="50">
        <v>694721</v>
      </c>
    </row>
    <row r="12728" spans="1:11" x14ac:dyDescent="0.3">
      <c r="A12728" s="51" t="str">
        <f t="shared" si="205"/>
        <v>SIE.DE</v>
      </c>
      <c r="B12728" s="52" t="s">
        <v>184</v>
      </c>
      <c r="C12728" s="50" t="s">
        <v>28078</v>
      </c>
      <c r="D12728" s="50">
        <f>DAX__2019_2020__33[[#This Row],[Open]]*(DAX__2019_2020__33[[#This Row],[Adj Close]]/DAX__2019_2020__33[[#This Row],[Close]])</f>
        <v>96.442486288766588</v>
      </c>
      <c r="E12728" s="50" t="s">
        <v>4922</v>
      </c>
      <c r="F12728" s="50" t="s">
        <v>28133</v>
      </c>
      <c r="G12728" s="50" t="s">
        <v>10355</v>
      </c>
      <c r="H12728" s="50" t="s">
        <v>28090</v>
      </c>
      <c r="I12728" s="50">
        <f>(DAX__2019_2020__33[[#This Row],[Adj Close]]-DAX__2019_2020__33[[#This Row],[Adj Open]])/DAX__2019_2020__33[[#This Row],[Adj Open]]</f>
        <v>-1.1382565194129467E-3</v>
      </c>
      <c r="J12728" s="50">
        <f>DAX__2019_2020__33[[#This Row],[Adj Close]]-DAX__2019_2020__33[[#This Row],[Adj Open]]</f>
        <v>-0.1097762887665823</v>
      </c>
      <c r="K12728" s="50">
        <v>2055899</v>
      </c>
    </row>
    <row r="12729" spans="1:11" x14ac:dyDescent="0.3">
      <c r="A12729" s="51" t="str">
        <f t="shared" si="205"/>
        <v>SIE.DE</v>
      </c>
      <c r="B12729" s="52" t="s">
        <v>185</v>
      </c>
      <c r="C12729" s="50" t="s">
        <v>10345</v>
      </c>
      <c r="D12729" s="50">
        <f>DAX__2019_2020__33[[#This Row],[Open]]*(DAX__2019_2020__33[[#This Row],[Adj Close]]/DAX__2019_2020__33[[#This Row],[Close]])</f>
        <v>95.417872613944851</v>
      </c>
      <c r="E12729" s="50" t="s">
        <v>10296</v>
      </c>
      <c r="F12729" s="50" t="s">
        <v>3978</v>
      </c>
      <c r="G12729" s="50" t="s">
        <v>12685</v>
      </c>
      <c r="H12729" s="50" t="s">
        <v>28134</v>
      </c>
      <c r="I12729" s="50">
        <f>(DAX__2019_2020__33[[#This Row],[Adj Close]]-DAX__2019_2020__33[[#This Row],[Adj Open]])/DAX__2019_2020__33[[#This Row],[Adj Open]]</f>
        <v>-1.3998149165921002E-2</v>
      </c>
      <c r="J12729" s="50">
        <f>DAX__2019_2020__33[[#This Row],[Adj Close]]-DAX__2019_2020__33[[#This Row],[Adj Open]]</f>
        <v>-1.3356736139448486</v>
      </c>
      <c r="K12729" s="50">
        <v>2198711</v>
      </c>
    </row>
    <row r="12730" spans="1:11" x14ac:dyDescent="0.3">
      <c r="A12730" s="51" t="str">
        <f t="shared" si="205"/>
        <v>SIE.DE</v>
      </c>
      <c r="B12730" s="52" t="s">
        <v>186</v>
      </c>
      <c r="C12730" s="50" t="s">
        <v>10542</v>
      </c>
      <c r="D12730" s="50">
        <f>DAX__2019_2020__33[[#This Row],[Open]]*(DAX__2019_2020__33[[#This Row],[Adj Close]]/DAX__2019_2020__33[[#This Row],[Close]])</f>
        <v>94.868966050989229</v>
      </c>
      <c r="E12730" s="50" t="s">
        <v>12745</v>
      </c>
      <c r="F12730" s="50" t="s">
        <v>28135</v>
      </c>
      <c r="G12730" s="50" t="s">
        <v>28100</v>
      </c>
      <c r="H12730" s="50" t="s">
        <v>28136</v>
      </c>
      <c r="I12730" s="50">
        <f>(DAX__2019_2020__33[[#This Row],[Adj Close]]-DAX__2019_2020__33[[#This Row],[Adj Open]])/DAX__2019_2020__33[[#This Row],[Adj Open]]</f>
        <v>-5.5929991974830624E-3</v>
      </c>
      <c r="J12730" s="50">
        <f>DAX__2019_2020__33[[#This Row],[Adj Close]]-DAX__2019_2020__33[[#This Row],[Adj Open]]</f>
        <v>-0.53060205098923063</v>
      </c>
      <c r="K12730" s="50">
        <v>1011217</v>
      </c>
    </row>
    <row r="12731" spans="1:11" x14ac:dyDescent="0.3">
      <c r="A12731" s="51" t="str">
        <f t="shared" si="205"/>
        <v>SIE.DE</v>
      </c>
      <c r="B12731" s="52" t="s">
        <v>187</v>
      </c>
      <c r="C12731" s="50" t="s">
        <v>3954</v>
      </c>
      <c r="D12731" s="50">
        <f>DAX__2019_2020__33[[#This Row],[Open]]*(DAX__2019_2020__33[[#This Row],[Adj Close]]/DAX__2019_2020__33[[#This Row],[Close]])</f>
        <v>93.405221121714277</v>
      </c>
      <c r="E12731" s="50" t="s">
        <v>28137</v>
      </c>
      <c r="F12731" s="50" t="s">
        <v>28138</v>
      </c>
      <c r="G12731" s="50" t="s">
        <v>28059</v>
      </c>
      <c r="H12731" s="50" t="s">
        <v>28139</v>
      </c>
      <c r="I12731" s="50">
        <f>(DAX__2019_2020__33[[#This Row],[Adj Close]]-DAX__2019_2020__33[[#This Row],[Adj Open]])/DAX__2019_2020__33[[#This Row],[Adj Open]]</f>
        <v>-6.4642116839217561E-3</v>
      </c>
      <c r="J12731" s="50">
        <f>DAX__2019_2020__33[[#This Row],[Adj Close]]-DAX__2019_2020__33[[#This Row],[Adj Open]]</f>
        <v>-0.60379112171428062</v>
      </c>
      <c r="K12731" s="50">
        <v>2177347</v>
      </c>
    </row>
    <row r="12732" spans="1:11" x14ac:dyDescent="0.3">
      <c r="A12732" s="51" t="str">
        <f t="shared" si="205"/>
        <v>SIE.DE</v>
      </c>
      <c r="B12732" s="52" t="s">
        <v>188</v>
      </c>
      <c r="C12732" s="50" t="s">
        <v>3956</v>
      </c>
      <c r="D12732" s="50">
        <f>DAX__2019_2020__33[[#This Row],[Open]]*(DAX__2019_2020__33[[#This Row],[Adj Close]]/DAX__2019_2020__33[[#This Row],[Close]])</f>
        <v>92.398903141943023</v>
      </c>
      <c r="E12732" s="50" t="s">
        <v>28140</v>
      </c>
      <c r="F12732" s="50" t="s">
        <v>28141</v>
      </c>
      <c r="G12732" s="50" t="s">
        <v>28142</v>
      </c>
      <c r="H12732" s="50" t="s">
        <v>28143</v>
      </c>
      <c r="I12732" s="50">
        <f>(DAX__2019_2020__33[[#This Row],[Adj Close]]-DAX__2019_2020__33[[#This Row],[Adj Open]])/DAX__2019_2020__33[[#This Row],[Adj Open]]</f>
        <v>1.4059386138614053E-2</v>
      </c>
      <c r="J12732" s="50">
        <f>DAX__2019_2020__33[[#This Row],[Adj Close]]-DAX__2019_2020__33[[#This Row],[Adj Open]]</f>
        <v>1.2990718580569762</v>
      </c>
      <c r="K12732" s="50">
        <v>1946240</v>
      </c>
    </row>
    <row r="12733" spans="1:11" x14ac:dyDescent="0.3">
      <c r="A12733" s="51" t="str">
        <f t="shared" si="205"/>
        <v>SIE.DE</v>
      </c>
      <c r="B12733" s="52" t="s">
        <v>189</v>
      </c>
      <c r="C12733" s="50" t="s">
        <v>28144</v>
      </c>
      <c r="D12733" s="50">
        <f>DAX__2019_2020__33[[#This Row],[Open]]*(DAX__2019_2020__33[[#This Row],[Adj Close]]/DAX__2019_2020__33[[#This Row],[Close]])</f>
        <v>93.569892854721118</v>
      </c>
      <c r="E12733" s="50" t="s">
        <v>28145</v>
      </c>
      <c r="F12733" s="50" t="s">
        <v>28146</v>
      </c>
      <c r="G12733" s="50" t="s">
        <v>28147</v>
      </c>
      <c r="H12733" s="50" t="s">
        <v>28148</v>
      </c>
      <c r="I12733" s="50">
        <f>(DAX__2019_2020__33[[#This Row],[Adj Close]]-DAX__2019_2020__33[[#This Row],[Adj Open]])/DAX__2019_2020__33[[#This Row],[Adj Open]]</f>
        <v>1.9554165228335682E-2</v>
      </c>
      <c r="J12733" s="50">
        <f>DAX__2019_2020__33[[#This Row],[Adj Close]]-DAX__2019_2020__33[[#This Row],[Adj Open]]</f>
        <v>1.829681145278883</v>
      </c>
      <c r="K12733" s="50">
        <v>2169368</v>
      </c>
    </row>
    <row r="12734" spans="1:11" x14ac:dyDescent="0.3">
      <c r="A12734" s="51" t="str">
        <f t="shared" si="205"/>
        <v>SIE.DE</v>
      </c>
      <c r="B12734" s="52" t="s">
        <v>190</v>
      </c>
      <c r="C12734" s="50" t="s">
        <v>10281</v>
      </c>
      <c r="D12734" s="50">
        <f>DAX__2019_2020__33[[#This Row],[Open]]*(DAX__2019_2020__33[[#This Row],[Adj Close]]/DAX__2019_2020__33[[#This Row],[Close]])</f>
        <v>95.143415797949402</v>
      </c>
      <c r="E12734" s="50" t="s">
        <v>12742</v>
      </c>
      <c r="F12734" s="50" t="s">
        <v>10523</v>
      </c>
      <c r="G12734" s="50" t="s">
        <v>28149</v>
      </c>
      <c r="H12734" s="50" t="s">
        <v>28150</v>
      </c>
      <c r="I12734" s="50">
        <f>(DAX__2019_2020__33[[#This Row],[Adj Close]]-DAX__2019_2020__33[[#This Row],[Adj Open]])/DAX__2019_2020__33[[#This Row],[Adj Open]]</f>
        <v>4.6154134615384104E-3</v>
      </c>
      <c r="J12734" s="50">
        <f>DAX__2019_2020__33[[#This Row],[Adj Close]]-DAX__2019_2020__33[[#This Row],[Adj Open]]</f>
        <v>0.43912620205060193</v>
      </c>
      <c r="K12734" s="50">
        <v>1423371</v>
      </c>
    </row>
    <row r="12735" spans="1:11" x14ac:dyDescent="0.3">
      <c r="A12735" s="51" t="str">
        <f t="shared" si="205"/>
        <v>SIE.DE</v>
      </c>
      <c r="B12735" s="52" t="s">
        <v>191</v>
      </c>
      <c r="C12735" s="50" t="s">
        <v>28151</v>
      </c>
      <c r="D12735" s="50">
        <f>DAX__2019_2020__33[[#This Row],[Open]]*(DAX__2019_2020__33[[#This Row],[Adj Close]]/DAX__2019_2020__33[[#This Row],[Close]])</f>
        <v>95.253200811847435</v>
      </c>
      <c r="E12735" s="50" t="s">
        <v>10380</v>
      </c>
      <c r="F12735" s="50" t="s">
        <v>10298</v>
      </c>
      <c r="G12735" s="50" t="s">
        <v>12739</v>
      </c>
      <c r="H12735" s="50" t="s">
        <v>28152</v>
      </c>
      <c r="I12735" s="50">
        <f>(DAX__2019_2020__33[[#This Row],[Adj Close]]-DAX__2019_2020__33[[#This Row],[Adj Open]])/DAX__2019_2020__33[[#This Row],[Adj Open]]</f>
        <v>-5.1863329277853591E-3</v>
      </c>
      <c r="J12735" s="50">
        <f>DAX__2019_2020__33[[#This Row],[Adj Close]]-DAX__2019_2020__33[[#This Row],[Adj Open]]</f>
        <v>-0.49401481184743545</v>
      </c>
      <c r="K12735" s="50">
        <v>1364440</v>
      </c>
    </row>
    <row r="12736" spans="1:11" x14ac:dyDescent="0.3">
      <c r="A12736" s="51" t="str">
        <f t="shared" si="205"/>
        <v>SIE.DE</v>
      </c>
      <c r="B12736" s="52" t="s">
        <v>192</v>
      </c>
      <c r="C12736" s="50" t="s">
        <v>28153</v>
      </c>
      <c r="D12736" s="50">
        <f>DAX__2019_2020__33[[#This Row],[Open]]*(DAX__2019_2020__33[[#This Row],[Adj Close]]/DAX__2019_2020__33[[#This Row],[Close]])</f>
        <v>94.997037954548844</v>
      </c>
      <c r="E12736" s="50" t="s">
        <v>12679</v>
      </c>
      <c r="F12736" s="50" t="s">
        <v>12408</v>
      </c>
      <c r="G12736" s="50" t="s">
        <v>28154</v>
      </c>
      <c r="H12736" s="50" t="s">
        <v>28155</v>
      </c>
      <c r="I12736" s="50">
        <f>(DAX__2019_2020__33[[#This Row],[Adj Close]]-DAX__2019_2020__33[[#This Row],[Adj Open]])/DAX__2019_2020__33[[#This Row],[Adj Open]]</f>
        <v>3.8520995320532156E-3</v>
      </c>
      <c r="J12736" s="50">
        <f>DAX__2019_2020__33[[#This Row],[Adj Close]]-DAX__2019_2020__33[[#This Row],[Adj Open]]</f>
        <v>0.36593804545115916</v>
      </c>
      <c r="K12736" s="50">
        <v>1569148</v>
      </c>
    </row>
    <row r="12737" spans="1:11" x14ac:dyDescent="0.3">
      <c r="A12737" s="51" t="str">
        <f t="shared" si="205"/>
        <v>SIE.DE</v>
      </c>
      <c r="B12737" s="52" t="s">
        <v>193</v>
      </c>
      <c r="C12737" s="50" t="s">
        <v>28068</v>
      </c>
      <c r="D12737" s="50">
        <f>DAX__2019_2020__33[[#This Row],[Open]]*(DAX__2019_2020__33[[#This Row],[Adj Close]]/DAX__2019_2020__33[[#This Row],[Close]])</f>
        <v>95.948471528090678</v>
      </c>
      <c r="E12737" s="50" t="s">
        <v>28156</v>
      </c>
      <c r="F12737" s="50" t="s">
        <v>28157</v>
      </c>
      <c r="G12737" s="50" t="s">
        <v>28075</v>
      </c>
      <c r="H12737" s="50" t="s">
        <v>28158</v>
      </c>
      <c r="I12737" s="50">
        <f>(DAX__2019_2020__33[[#This Row],[Adj Close]]-DAX__2019_2020__33[[#This Row],[Adj Open]])/DAX__2019_2020__33[[#This Row],[Adj Open]]</f>
        <v>6.4836100252748385E-3</v>
      </c>
      <c r="J12737" s="50">
        <f>DAX__2019_2020__33[[#This Row],[Adj Close]]-DAX__2019_2020__33[[#This Row],[Adj Open]]</f>
        <v>0.62209247190932615</v>
      </c>
      <c r="K12737" s="50">
        <v>1994084</v>
      </c>
    </row>
    <row r="12738" spans="1:11" x14ac:dyDescent="0.3">
      <c r="A12738" s="51" t="str">
        <f t="shared" si="205"/>
        <v>SIE.DE</v>
      </c>
      <c r="B12738" s="52" t="s">
        <v>194</v>
      </c>
      <c r="C12738" s="50" t="s">
        <v>28159</v>
      </c>
      <c r="D12738" s="50">
        <f>DAX__2019_2020__33[[#This Row],[Open]]*(DAX__2019_2020__33[[#This Row],[Adj Close]]/DAX__2019_2020__33[[#This Row],[Close]])</f>
        <v>95.893587632267781</v>
      </c>
      <c r="E12738" s="50" t="s">
        <v>10342</v>
      </c>
      <c r="F12738" s="50" t="s">
        <v>28160</v>
      </c>
      <c r="G12738" s="50" t="s">
        <v>12411</v>
      </c>
      <c r="H12738" s="50" t="s">
        <v>28161</v>
      </c>
      <c r="I12738" s="50">
        <f>(DAX__2019_2020__33[[#This Row],[Adj Close]]-DAX__2019_2020__33[[#This Row],[Adj Open]])/DAX__2019_2020__33[[#This Row],[Adj Open]]</f>
        <v>1.908004197672292E-3</v>
      </c>
      <c r="J12738" s="50">
        <f>DAX__2019_2020__33[[#This Row],[Adj Close]]-DAX__2019_2020__33[[#This Row],[Adj Open]]</f>
        <v>0.18296536773222272</v>
      </c>
      <c r="K12738" s="50">
        <v>1289941</v>
      </c>
    </row>
    <row r="12739" spans="1:11" x14ac:dyDescent="0.3">
      <c r="A12739" s="51" t="str">
        <f t="shared" si="205"/>
        <v>SIE.DE</v>
      </c>
      <c r="B12739" s="52" t="s">
        <v>195</v>
      </c>
      <c r="C12739" s="50" t="s">
        <v>28145</v>
      </c>
      <c r="D12739" s="50">
        <f>DAX__2019_2020__33[[#This Row],[Open]]*(DAX__2019_2020__33[[#This Row],[Adj Close]]/DAX__2019_2020__33[[#This Row],[Close]])</f>
        <v>95.710623026134172</v>
      </c>
      <c r="E12739" s="50" t="s">
        <v>12705</v>
      </c>
      <c r="F12739" s="50" t="s">
        <v>28069</v>
      </c>
      <c r="G12739" s="50" t="s">
        <v>28081</v>
      </c>
      <c r="H12739" s="50" t="s">
        <v>28162</v>
      </c>
      <c r="I12739" s="50">
        <f>(DAX__2019_2020__33[[#This Row],[Adj Close]]-DAX__2019_2020__33[[#This Row],[Adj Open]])/DAX__2019_2020__33[[#This Row],[Adj Open]]</f>
        <v>5.3526761990248745E-3</v>
      </c>
      <c r="J12739" s="50">
        <f>DAX__2019_2020__33[[#This Row],[Adj Close]]-DAX__2019_2020__33[[#This Row],[Adj Open]]</f>
        <v>0.51230797386583049</v>
      </c>
      <c r="K12739" s="50">
        <v>1205604</v>
      </c>
    </row>
    <row r="12740" spans="1:11" x14ac:dyDescent="0.3">
      <c r="A12740" s="51" t="str">
        <f t="shared" si="205"/>
        <v>SIE.DE</v>
      </c>
      <c r="B12740" s="52" t="s">
        <v>196</v>
      </c>
      <c r="C12740" s="50" t="s">
        <v>12411</v>
      </c>
      <c r="D12740" s="50">
        <f>DAX__2019_2020__33[[#This Row],[Open]]*(DAX__2019_2020__33[[#This Row],[Adj Close]]/DAX__2019_2020__33[[#This Row],[Close]])</f>
        <v>96.076545489756981</v>
      </c>
      <c r="E12740" s="50" t="s">
        <v>28163</v>
      </c>
      <c r="F12740" s="50" t="s">
        <v>28164</v>
      </c>
      <c r="G12740" s="50" t="s">
        <v>28165</v>
      </c>
      <c r="H12740" s="50" t="s">
        <v>28166</v>
      </c>
      <c r="I12740" s="50">
        <f>(DAX__2019_2020__33[[#This Row],[Adj Close]]-DAX__2019_2020__33[[#This Row],[Adj Open]])/DAX__2019_2020__33[[#This Row],[Adj Open]]</f>
        <v>-9.521996082327058E-3</v>
      </c>
      <c r="J12740" s="50">
        <f>DAX__2019_2020__33[[#This Row],[Adj Close]]-DAX__2019_2020__33[[#This Row],[Adj Open]]</f>
        <v>-0.91484048975698329</v>
      </c>
      <c r="K12740" s="50">
        <v>1302263</v>
      </c>
    </row>
    <row r="12741" spans="1:11" x14ac:dyDescent="0.3">
      <c r="A12741" s="51" t="str">
        <f t="shared" si="205"/>
        <v>SIE.DE</v>
      </c>
      <c r="B12741" s="52" t="s">
        <v>197</v>
      </c>
      <c r="C12741" s="50" t="s">
        <v>28167</v>
      </c>
      <c r="D12741" s="50">
        <f>DAX__2019_2020__33[[#This Row],[Open]]*(DAX__2019_2020__33[[#This Row],[Adj Close]]/DAX__2019_2020__33[[#This Row],[Close]])</f>
        <v>95.216606423311035</v>
      </c>
      <c r="E12741" s="50" t="s">
        <v>12735</v>
      </c>
      <c r="F12741" s="50" t="s">
        <v>10282</v>
      </c>
      <c r="G12741" s="50" t="s">
        <v>12686</v>
      </c>
      <c r="H12741" s="50" t="s">
        <v>28168</v>
      </c>
      <c r="I12741" s="50">
        <f>(DAX__2019_2020__33[[#This Row],[Adj Close]]-DAX__2019_2020__33[[#This Row],[Adj Open]])/DAX__2019_2020__33[[#This Row],[Adj Open]]</f>
        <v>-6.3413142517040073E-3</v>
      </c>
      <c r="J12741" s="50">
        <f>DAX__2019_2020__33[[#This Row],[Adj Close]]-DAX__2019_2020__33[[#This Row],[Adj Open]]</f>
        <v>-0.60379842331103362</v>
      </c>
      <c r="K12741" s="50">
        <v>1244009</v>
      </c>
    </row>
    <row r="12742" spans="1:11" x14ac:dyDescent="0.3">
      <c r="A12742" s="51" t="str">
        <f t="shared" si="205"/>
        <v>SIE.DE</v>
      </c>
      <c r="B12742" s="52" t="s">
        <v>198</v>
      </c>
      <c r="C12742" s="50" t="s">
        <v>28169</v>
      </c>
      <c r="D12742" s="50">
        <f>DAX__2019_2020__33[[#This Row],[Open]]*(DAX__2019_2020__33[[#This Row],[Adj Close]]/DAX__2019_2020__33[[#This Row],[Close]])</f>
        <v>94.155392503908757</v>
      </c>
      <c r="E12742" s="50" t="s">
        <v>28170</v>
      </c>
      <c r="F12742" s="50" t="s">
        <v>3978</v>
      </c>
      <c r="G12742" s="50" t="s">
        <v>10311</v>
      </c>
      <c r="H12742" s="50" t="s">
        <v>28171</v>
      </c>
      <c r="I12742" s="50">
        <f>(DAX__2019_2020__33[[#This Row],[Adj Close]]-DAX__2019_2020__33[[#This Row],[Adj Open]])/DAX__2019_2020__33[[#This Row],[Adj Open]]</f>
        <v>2.7982948464495679E-2</v>
      </c>
      <c r="J12742" s="50">
        <f>DAX__2019_2020__33[[#This Row],[Adj Close]]-DAX__2019_2020__33[[#This Row],[Adj Open]]</f>
        <v>2.6347454960912415</v>
      </c>
      <c r="K12742" s="50">
        <v>2582672</v>
      </c>
    </row>
    <row r="12743" spans="1:11" x14ac:dyDescent="0.3">
      <c r="A12743" s="51" t="str">
        <f t="shared" si="205"/>
        <v>SIE.DE</v>
      </c>
      <c r="B12743" s="52" t="s">
        <v>199</v>
      </c>
      <c r="C12743" s="50" t="s">
        <v>28172</v>
      </c>
      <c r="D12743" s="50">
        <f>DAX__2019_2020__33[[#This Row],[Open]]*(DAX__2019_2020__33[[#This Row],[Adj Close]]/DAX__2019_2020__33[[#This Row],[Close]])</f>
        <v>96.918204972682545</v>
      </c>
      <c r="E12743" s="50" t="s">
        <v>12708</v>
      </c>
      <c r="F12743" s="50" t="s">
        <v>28173</v>
      </c>
      <c r="G12743" s="50" t="s">
        <v>28082</v>
      </c>
      <c r="H12743" s="50" t="s">
        <v>28174</v>
      </c>
      <c r="I12743" s="50">
        <f>(DAX__2019_2020__33[[#This Row],[Adj Close]]-DAX__2019_2020__33[[#This Row],[Adj Open]])/DAX__2019_2020__33[[#This Row],[Adj Open]]</f>
        <v>3.2093354123213878E-3</v>
      </c>
      <c r="J12743" s="50">
        <f>DAX__2019_2020__33[[#This Row],[Adj Close]]-DAX__2019_2020__33[[#This Row],[Adj Open]]</f>
        <v>0.31104302731745292</v>
      </c>
      <c r="K12743" s="50">
        <v>1521622</v>
      </c>
    </row>
    <row r="12744" spans="1:11" x14ac:dyDescent="0.3">
      <c r="A12744" s="51" t="str">
        <f t="shared" si="205"/>
        <v>SIE.DE</v>
      </c>
      <c r="B12744" s="52" t="s">
        <v>200</v>
      </c>
      <c r="C12744" s="50" t="s">
        <v>10337</v>
      </c>
      <c r="D12744" s="50">
        <f>DAX__2019_2020__33[[#This Row],[Open]]*(DAX__2019_2020__33[[#This Row],[Adj Close]]/DAX__2019_2020__33[[#This Row],[Close]])</f>
        <v>97.887935796429986</v>
      </c>
      <c r="E12744" s="50" t="s">
        <v>28175</v>
      </c>
      <c r="F12744" s="50" t="s">
        <v>28176</v>
      </c>
      <c r="G12744" s="50" t="s">
        <v>28176</v>
      </c>
      <c r="H12744" s="50" t="s">
        <v>28177</v>
      </c>
      <c r="I12744" s="50">
        <f>(DAX__2019_2020__33[[#This Row],[Adj Close]]-DAX__2019_2020__33[[#This Row],[Adj Open]])/DAX__2019_2020__33[[#This Row],[Adj Open]]</f>
        <v>-5.0467383177569937E-3</v>
      </c>
      <c r="J12744" s="50">
        <f>DAX__2019_2020__33[[#This Row],[Adj Close]]-DAX__2019_2020__33[[#This Row],[Adj Open]]</f>
        <v>-0.4940147964299797</v>
      </c>
      <c r="K12744" s="50">
        <v>1928564</v>
      </c>
    </row>
    <row r="12745" spans="1:11" x14ac:dyDescent="0.3">
      <c r="A12745" s="51" t="str">
        <f t="shared" si="205"/>
        <v>SIE.DE</v>
      </c>
      <c r="B12745" s="52" t="s">
        <v>201</v>
      </c>
      <c r="C12745" s="50" t="s">
        <v>28178</v>
      </c>
      <c r="D12745" s="50">
        <f>DAX__2019_2020__33[[#This Row],[Open]]*(DAX__2019_2020__33[[#This Row],[Adj Close]]/DAX__2019_2020__33[[#This Row],[Close]])</f>
        <v>97.192657270615086</v>
      </c>
      <c r="E12745" s="50" t="s">
        <v>28179</v>
      </c>
      <c r="F12745" s="50" t="s">
        <v>28078</v>
      </c>
      <c r="G12745" s="50" t="s">
        <v>28173</v>
      </c>
      <c r="H12745" s="50" t="s">
        <v>28180</v>
      </c>
      <c r="I12745" s="50">
        <f>(DAX__2019_2020__33[[#This Row],[Adj Close]]-DAX__2019_2020__33[[#This Row],[Adj Open]])/DAX__2019_2020__33[[#This Row],[Adj Open]]</f>
        <v>-4.7063253898027074E-3</v>
      </c>
      <c r="J12745" s="50">
        <f>DAX__2019_2020__33[[#This Row],[Adj Close]]-DAX__2019_2020__33[[#This Row],[Adj Open]]</f>
        <v>-0.4574202706150885</v>
      </c>
      <c r="K12745" s="50">
        <v>5717826</v>
      </c>
    </row>
    <row r="12746" spans="1:11" x14ac:dyDescent="0.3">
      <c r="A12746" s="51" t="str">
        <f t="shared" si="205"/>
        <v>SIE.DE</v>
      </c>
      <c r="B12746" s="52" t="s">
        <v>202</v>
      </c>
      <c r="C12746" s="50" t="s">
        <v>28115</v>
      </c>
      <c r="D12746" s="50">
        <f>DAX__2019_2020__33[[#This Row],[Open]]*(DAX__2019_2020__33[[#This Row],[Adj Close]]/DAX__2019_2020__33[[#This Row],[Close]])</f>
        <v>97.00969093388052</v>
      </c>
      <c r="E12746" s="50" t="s">
        <v>28176</v>
      </c>
      <c r="F12746" s="50" t="s">
        <v>28173</v>
      </c>
      <c r="G12746" s="50" t="s">
        <v>28114</v>
      </c>
      <c r="H12746" s="50" t="s">
        <v>28181</v>
      </c>
      <c r="I12746" s="50">
        <f>(DAX__2019_2020__33[[#This Row],[Adj Close]]-DAX__2019_2020__33[[#This Row],[Adj Open]])/DAX__2019_2020__33[[#This Row],[Adj Open]]</f>
        <v>1.8857977943615331E-4</v>
      </c>
      <c r="J12746" s="50">
        <f>DAX__2019_2020__33[[#This Row],[Adj Close]]-DAX__2019_2020__33[[#This Row],[Adj Open]]</f>
        <v>1.829406611948059E-2</v>
      </c>
      <c r="K12746" s="50">
        <v>1591759</v>
      </c>
    </row>
    <row r="12747" spans="1:11" x14ac:dyDescent="0.3">
      <c r="A12747" s="51" t="str">
        <f t="shared" si="205"/>
        <v>SIE.DE</v>
      </c>
      <c r="B12747" s="52" t="s">
        <v>203</v>
      </c>
      <c r="C12747" s="50" t="s">
        <v>28173</v>
      </c>
      <c r="D12747" s="50">
        <f>DAX__2019_2020__33[[#This Row],[Open]]*(DAX__2019_2020__33[[#This Row],[Adj Close]]/DAX__2019_2020__33[[#This Row],[Close]])</f>
        <v>96.735235521409493</v>
      </c>
      <c r="E12747" s="50" t="s">
        <v>12701</v>
      </c>
      <c r="F12747" s="50" t="s">
        <v>10296</v>
      </c>
      <c r="G12747" s="50" t="s">
        <v>10296</v>
      </c>
      <c r="H12747" s="50" t="s">
        <v>28182</v>
      </c>
      <c r="I12747" s="50">
        <f>(DAX__2019_2020__33[[#This Row],[Adj Close]]-DAX__2019_2020__33[[#This Row],[Adj Open]])/DAX__2019_2020__33[[#This Row],[Adj Open]]</f>
        <v>-8.8896824075976166E-3</v>
      </c>
      <c r="J12747" s="50">
        <f>DAX__2019_2020__33[[#This Row],[Adj Close]]-DAX__2019_2020__33[[#This Row],[Adj Open]]</f>
        <v>-0.85994552140948599</v>
      </c>
      <c r="K12747" s="50">
        <v>2047692</v>
      </c>
    </row>
    <row r="12748" spans="1:11" x14ac:dyDescent="0.3">
      <c r="A12748" s="51" t="str">
        <f t="shared" si="205"/>
        <v>SIE.DE</v>
      </c>
      <c r="B12748" s="52" t="s">
        <v>204</v>
      </c>
      <c r="C12748" s="50" t="s">
        <v>28145</v>
      </c>
      <c r="D12748" s="50">
        <f>DAX__2019_2020__33[[#This Row],[Open]]*(DAX__2019_2020__33[[#This Row],[Adj Close]]/DAX__2019_2020__33[[#This Row],[Close]])</f>
        <v>95.710620251184778</v>
      </c>
      <c r="E12748" s="50" t="s">
        <v>28183</v>
      </c>
      <c r="F12748" s="50" t="s">
        <v>3964</v>
      </c>
      <c r="G12748" s="50" t="s">
        <v>28066</v>
      </c>
      <c r="H12748" s="50" t="s">
        <v>28067</v>
      </c>
      <c r="I12748" s="50">
        <f>(DAX__2019_2020__33[[#This Row],[Adj Close]]-DAX__2019_2020__33[[#This Row],[Adj Open]])/DAX__2019_2020__33[[#This Row],[Adj Open]]</f>
        <v>-8.4114411657969426E-3</v>
      </c>
      <c r="J12748" s="50">
        <f>DAX__2019_2020__33[[#This Row],[Adj Close]]-DAX__2019_2020__33[[#This Row],[Adj Open]]</f>
        <v>-0.80506425118477409</v>
      </c>
      <c r="K12748" s="50">
        <v>2640582</v>
      </c>
    </row>
    <row r="12749" spans="1:11" x14ac:dyDescent="0.3">
      <c r="A12749" s="51" t="str">
        <f t="shared" si="205"/>
        <v>SIE.DE</v>
      </c>
      <c r="B12749" s="52" t="s">
        <v>205</v>
      </c>
      <c r="C12749" s="50" t="s">
        <v>28184</v>
      </c>
      <c r="D12749" s="50">
        <f>DAX__2019_2020__33[[#This Row],[Open]]*(DAX__2019_2020__33[[#This Row],[Adj Close]]/DAX__2019_2020__33[[#This Row],[Close]])</f>
        <v>95.125126686716797</v>
      </c>
      <c r="E12749" s="50" t="s">
        <v>12710</v>
      </c>
      <c r="F12749" s="50" t="s">
        <v>3964</v>
      </c>
      <c r="G12749" s="50" t="s">
        <v>28185</v>
      </c>
      <c r="H12749" s="50" t="s">
        <v>28186</v>
      </c>
      <c r="I12749" s="50">
        <f>(DAX__2019_2020__33[[#This Row],[Adj Close]]-DAX__2019_2020__33[[#This Row],[Adj Open]])/DAX__2019_2020__33[[#This Row],[Adj Open]]</f>
        <v>-4.2316021091092851E-3</v>
      </c>
      <c r="J12749" s="50">
        <f>DAX__2019_2020__33[[#This Row],[Adj Close]]-DAX__2019_2020__33[[#This Row],[Adj Open]]</f>
        <v>-0.40253168671679873</v>
      </c>
      <c r="K12749" s="50">
        <v>1592198</v>
      </c>
    </row>
    <row r="12750" spans="1:11" x14ac:dyDescent="0.3">
      <c r="A12750" s="51" t="str">
        <f t="shared" si="205"/>
        <v>SIE.DE</v>
      </c>
      <c r="B12750" s="52" t="s">
        <v>206</v>
      </c>
      <c r="C12750" s="50" t="s">
        <v>28066</v>
      </c>
      <c r="D12750" s="50">
        <f>DAX__2019_2020__33[[#This Row],[Open]]*(DAX__2019_2020__33[[#This Row],[Adj Close]]/DAX__2019_2020__33[[#This Row],[Close]])</f>
        <v>94.905551173866868</v>
      </c>
      <c r="E12750" s="50" t="s">
        <v>10403</v>
      </c>
      <c r="F12750" s="50" t="s">
        <v>12686</v>
      </c>
      <c r="G12750" s="50" t="s">
        <v>10299</v>
      </c>
      <c r="H12750" s="50" t="s">
        <v>28101</v>
      </c>
      <c r="I12750" s="50">
        <f>(DAX__2019_2020__33[[#This Row],[Adj Close]]-DAX__2019_2020__33[[#This Row],[Adj Open]])/DAX__2019_2020__33[[#This Row],[Adj Open]]</f>
        <v>8.2899558181984429E-3</v>
      </c>
      <c r="J12750" s="50">
        <f>DAX__2019_2020__33[[#This Row],[Adj Close]]-DAX__2019_2020__33[[#This Row],[Adj Open]]</f>
        <v>0.78676282613312765</v>
      </c>
      <c r="K12750" s="50">
        <v>2207268</v>
      </c>
    </row>
    <row r="12751" spans="1:11" x14ac:dyDescent="0.3">
      <c r="A12751" s="51" t="str">
        <f t="shared" si="205"/>
        <v>SIE.DE</v>
      </c>
      <c r="B12751" s="52" t="s">
        <v>207</v>
      </c>
      <c r="C12751" s="50" t="s">
        <v>10393</v>
      </c>
      <c r="D12751" s="50">
        <f>DAX__2019_2020__33[[#This Row],[Open]]*(DAX__2019_2020__33[[#This Row],[Adj Close]]/DAX__2019_2020__33[[#This Row],[Close]])</f>
        <v>96.515678721698123</v>
      </c>
      <c r="E12751" s="50" t="s">
        <v>12440</v>
      </c>
      <c r="F12751" s="50" t="s">
        <v>28107</v>
      </c>
      <c r="G12751" s="50" t="s">
        <v>10306</v>
      </c>
      <c r="H12751" s="50" t="s">
        <v>28187</v>
      </c>
      <c r="I12751" s="50">
        <f>(DAX__2019_2020__33[[#This Row],[Adj Close]]-DAX__2019_2020__33[[#This Row],[Adj Open]])/DAX__2019_2020__33[[#This Row],[Adj Open]]</f>
        <v>4.7393364928909444E-3</v>
      </c>
      <c r="J12751" s="50">
        <f>DAX__2019_2020__33[[#This Row],[Adj Close]]-DAX__2019_2020__33[[#This Row],[Adj Open]]</f>
        <v>0.45742027830188192</v>
      </c>
      <c r="K12751" s="50">
        <v>1741145</v>
      </c>
    </row>
    <row r="12752" spans="1:11" x14ac:dyDescent="0.3">
      <c r="A12752" s="51" t="str">
        <f t="shared" si="205"/>
        <v>SIE.DE</v>
      </c>
      <c r="B12752" s="52" t="s">
        <v>208</v>
      </c>
      <c r="C12752" s="50" t="s">
        <v>10306</v>
      </c>
      <c r="D12752" s="50">
        <f>DAX__2019_2020__33[[#This Row],[Open]]*(DAX__2019_2020__33[[#This Row],[Adj Close]]/DAX__2019_2020__33[[#This Row],[Close]])</f>
        <v>96.973098552380947</v>
      </c>
      <c r="E12752" s="50" t="s">
        <v>12440</v>
      </c>
      <c r="F12752" s="50" t="s">
        <v>10305</v>
      </c>
      <c r="G12752" s="50" t="s">
        <v>10305</v>
      </c>
      <c r="H12752" s="50" t="s">
        <v>28188</v>
      </c>
      <c r="I12752" s="50">
        <f>(DAX__2019_2020__33[[#This Row],[Adj Close]]-DAX__2019_2020__33[[#This Row],[Adj Open]])/DAX__2019_2020__33[[#This Row],[Adj Open]]</f>
        <v>-9.4339622641509344E-3</v>
      </c>
      <c r="J12752" s="50">
        <f>DAX__2019_2020__33[[#This Row],[Adj Close]]-DAX__2019_2020__33[[#This Row],[Adj Open]]</f>
        <v>-0.91484055238095152</v>
      </c>
      <c r="K12752" s="50">
        <v>1711799</v>
      </c>
    </row>
    <row r="12753" spans="1:11" x14ac:dyDescent="0.3">
      <c r="A12753" s="51" t="str">
        <f t="shared" si="205"/>
        <v>SIE.DE</v>
      </c>
      <c r="B12753" s="52" t="s">
        <v>209</v>
      </c>
      <c r="C12753" s="50" t="s">
        <v>12411</v>
      </c>
      <c r="D12753" s="50">
        <f>DAX__2019_2020__33[[#This Row],[Open]]*(DAX__2019_2020__33[[#This Row],[Adj Close]]/DAX__2019_2020__33[[#This Row],[Close]])</f>
        <v>96.076548413664568</v>
      </c>
      <c r="E12753" s="50" t="s">
        <v>28094</v>
      </c>
      <c r="F12753" s="50" t="s">
        <v>28131</v>
      </c>
      <c r="G12753" s="50" t="s">
        <v>28094</v>
      </c>
      <c r="H12753" s="50" t="s">
        <v>28189</v>
      </c>
      <c r="I12753" s="50">
        <f>(DAX__2019_2020__33[[#This Row],[Adj Close]]-DAX__2019_2020__33[[#This Row],[Adj Open]])/DAX__2019_2020__33[[#This Row],[Adj Open]]</f>
        <v>3.4279185896377148E-3</v>
      </c>
      <c r="J12753" s="50">
        <f>DAX__2019_2020__33[[#This Row],[Adj Close]]-DAX__2019_2020__33[[#This Row],[Adj Open]]</f>
        <v>0.32934258633542868</v>
      </c>
      <c r="K12753" s="50">
        <v>1639340</v>
      </c>
    </row>
    <row r="12754" spans="1:11" x14ac:dyDescent="0.3">
      <c r="A12754" s="51" t="str">
        <f t="shared" si="205"/>
        <v>SIE.DE</v>
      </c>
      <c r="B12754" s="52" t="s">
        <v>210</v>
      </c>
      <c r="C12754" s="50" t="s">
        <v>28190</v>
      </c>
      <c r="D12754" s="50">
        <f>DAX__2019_2020__33[[#This Row],[Open]]*(DAX__2019_2020__33[[#This Row],[Adj Close]]/DAX__2019_2020__33[[#This Row],[Close]])</f>
        <v>96.35101115490798</v>
      </c>
      <c r="E12754" s="50" t="s">
        <v>4905</v>
      </c>
      <c r="F12754" s="50" t="s">
        <v>10380</v>
      </c>
      <c r="G12754" s="50" t="s">
        <v>28191</v>
      </c>
      <c r="H12754" s="50" t="s">
        <v>28192</v>
      </c>
      <c r="I12754" s="50">
        <f>(DAX__2019_2020__33[[#This Row],[Adj Close]]-DAX__2019_2020__33[[#This Row],[Adj Open]])/DAX__2019_2020__33[[#This Row],[Adj Open]]</f>
        <v>2.0888815039879524E-3</v>
      </c>
      <c r="J12754" s="50">
        <f>DAX__2019_2020__33[[#This Row],[Adj Close]]-DAX__2019_2020__33[[#This Row],[Adj Open]]</f>
        <v>0.20126584509202416</v>
      </c>
      <c r="K12754" s="50">
        <v>1059380</v>
      </c>
    </row>
    <row r="12755" spans="1:11" x14ac:dyDescent="0.3">
      <c r="A12755" s="51" t="str">
        <f t="shared" ref="A12755:A12818" si="206">"SIE.DE"</f>
        <v>SIE.DE</v>
      </c>
      <c r="B12755" s="52" t="s">
        <v>211</v>
      </c>
      <c r="C12755" s="50" t="s">
        <v>28068</v>
      </c>
      <c r="D12755" s="50">
        <f>DAX__2019_2020__33[[#This Row],[Open]]*(DAX__2019_2020__33[[#This Row],[Adj Close]]/DAX__2019_2020__33[[#This Row],[Close]])</f>
        <v>95.948469254141656</v>
      </c>
      <c r="E12755" s="50" t="s">
        <v>10403</v>
      </c>
      <c r="F12755" s="50" t="s">
        <v>3980</v>
      </c>
      <c r="G12755" s="50" t="s">
        <v>28051</v>
      </c>
      <c r="H12755" s="50" t="s">
        <v>28060</v>
      </c>
      <c r="I12755" s="50">
        <f>(DAX__2019_2020__33[[#This Row],[Adj Close]]-DAX__2019_2020__33[[#This Row],[Adj Open]])/DAX__2019_2020__33[[#This Row],[Adj Open]]</f>
        <v>-2.3264636439682487E-2</v>
      </c>
      <c r="J12755" s="50">
        <f>DAX__2019_2020__33[[#This Row],[Adj Close]]-DAX__2019_2020__33[[#This Row],[Adj Open]]</f>
        <v>-2.2322062541416585</v>
      </c>
      <c r="K12755" s="50">
        <v>3164871</v>
      </c>
    </row>
    <row r="12756" spans="1:11" x14ac:dyDescent="0.3">
      <c r="A12756" s="51" t="str">
        <f t="shared" si="206"/>
        <v>SIE.DE</v>
      </c>
      <c r="B12756" s="52" t="s">
        <v>212</v>
      </c>
      <c r="C12756" s="50" t="s">
        <v>28142</v>
      </c>
      <c r="D12756" s="50">
        <f>DAX__2019_2020__33[[#This Row],[Open]]*(DAX__2019_2020__33[[#This Row],[Adj Close]]/DAX__2019_2020__33[[#This Row],[Close]])</f>
        <v>93.697965526508312</v>
      </c>
      <c r="E12756" s="50" t="s">
        <v>10300</v>
      </c>
      <c r="F12756" s="50" t="s">
        <v>10802</v>
      </c>
      <c r="G12756" s="50" t="s">
        <v>28044</v>
      </c>
      <c r="H12756" s="50" t="s">
        <v>28193</v>
      </c>
      <c r="I12756" s="50">
        <f>(DAX__2019_2020__33[[#This Row],[Adj Close]]-DAX__2019_2020__33[[#This Row],[Adj Open]])/DAX__2019_2020__33[[#This Row],[Adj Open]]</f>
        <v>-9.1778463030237623E-3</v>
      </c>
      <c r="J12756" s="50">
        <f>DAX__2019_2020__33[[#This Row],[Adj Close]]-DAX__2019_2020__33[[#This Row],[Adj Open]]</f>
        <v>-0.85994552650831224</v>
      </c>
      <c r="K12756" s="50">
        <v>2065987</v>
      </c>
    </row>
    <row r="12757" spans="1:11" x14ac:dyDescent="0.3">
      <c r="A12757" s="51" t="str">
        <f t="shared" si="206"/>
        <v>SIE.DE</v>
      </c>
      <c r="B12757" s="52" t="s">
        <v>213</v>
      </c>
      <c r="C12757" s="50" t="s">
        <v>28194</v>
      </c>
      <c r="D12757" s="50">
        <f>DAX__2019_2020__33[[#This Row],[Open]]*(DAX__2019_2020__33[[#This Row],[Adj Close]]/DAX__2019_2020__33[[#This Row],[Close]])</f>
        <v>92.19762627239659</v>
      </c>
      <c r="E12757" s="50" t="s">
        <v>28052</v>
      </c>
      <c r="F12757" s="50" t="s">
        <v>3972</v>
      </c>
      <c r="G12757" s="50" t="s">
        <v>3975</v>
      </c>
      <c r="H12757" s="50" t="s">
        <v>28195</v>
      </c>
      <c r="I12757" s="50">
        <f>(DAX__2019_2020__33[[#This Row],[Adj Close]]-DAX__2019_2020__33[[#This Row],[Adj Open]])/DAX__2019_2020__33[[#This Row],[Adj Open]]</f>
        <v>5.1597936610418404E-3</v>
      </c>
      <c r="J12757" s="50">
        <f>DAX__2019_2020__33[[#This Row],[Adj Close]]-DAX__2019_2020__33[[#This Row],[Adj Open]]</f>
        <v>0.47572072760341655</v>
      </c>
      <c r="K12757" s="50">
        <v>2635562</v>
      </c>
    </row>
    <row r="12758" spans="1:11" x14ac:dyDescent="0.3">
      <c r="A12758" s="51" t="str">
        <f t="shared" si="206"/>
        <v>SIE.DE</v>
      </c>
      <c r="B12758" s="52" t="s">
        <v>214</v>
      </c>
      <c r="C12758" s="50" t="s">
        <v>3968</v>
      </c>
      <c r="D12758" s="50">
        <f>DAX__2019_2020__33[[#This Row],[Open]]*(DAX__2019_2020__33[[#This Row],[Adj Close]]/DAX__2019_2020__33[[#This Row],[Close]])</f>
        <v>92.490380068417508</v>
      </c>
      <c r="E12758" s="50" t="s">
        <v>28196</v>
      </c>
      <c r="F12758" s="50" t="s">
        <v>10791</v>
      </c>
      <c r="G12758" s="50" t="s">
        <v>28194</v>
      </c>
      <c r="H12758" s="50" t="s">
        <v>28197</v>
      </c>
      <c r="I12758" s="50">
        <f>(DAX__2019_2020__33[[#This Row],[Adj Close]]-DAX__2019_2020__33[[#This Row],[Adj Open]])/DAX__2019_2020__33[[#This Row],[Adj Open]]</f>
        <v>-3.1651731585593678E-3</v>
      </c>
      <c r="J12758" s="50">
        <f>DAX__2019_2020__33[[#This Row],[Adj Close]]-DAX__2019_2020__33[[#This Row],[Adj Open]]</f>
        <v>-0.29274806841750944</v>
      </c>
      <c r="K12758" s="50">
        <v>2103416</v>
      </c>
    </row>
    <row r="12759" spans="1:11" x14ac:dyDescent="0.3">
      <c r="A12759" s="51" t="str">
        <f t="shared" si="206"/>
        <v>SIE.DE</v>
      </c>
      <c r="B12759" s="52" t="s">
        <v>215</v>
      </c>
      <c r="C12759" s="50" t="s">
        <v>3958</v>
      </c>
      <c r="D12759" s="50">
        <f>DAX__2019_2020__33[[#This Row],[Open]]*(DAX__2019_2020__33[[#This Row],[Adj Close]]/DAX__2019_2020__33[[#This Row],[Close]])</f>
        <v>92.581859637224554</v>
      </c>
      <c r="E12759" s="50" t="s">
        <v>12687</v>
      </c>
      <c r="F12759" s="50" t="s">
        <v>28198</v>
      </c>
      <c r="G12759" s="50" t="s">
        <v>28199</v>
      </c>
      <c r="H12759" s="50" t="s">
        <v>28200</v>
      </c>
      <c r="I12759" s="50">
        <f>(DAX__2019_2020__33[[#This Row],[Adj Close]]-DAX__2019_2020__33[[#This Row],[Adj Open]])/DAX__2019_2020__33[[#This Row],[Adj Open]]</f>
        <v>-1.4920899651805273E-2</v>
      </c>
      <c r="J12759" s="50">
        <f>DAX__2019_2020__33[[#This Row],[Adj Close]]-DAX__2019_2020__33[[#This Row],[Adj Open]]</f>
        <v>-1.3814046372245485</v>
      </c>
      <c r="K12759" s="50">
        <v>2662371</v>
      </c>
    </row>
    <row r="12760" spans="1:11" x14ac:dyDescent="0.3">
      <c r="A12760" s="51" t="str">
        <f t="shared" si="206"/>
        <v>SIE.DE</v>
      </c>
      <c r="B12760" s="52" t="s">
        <v>216</v>
      </c>
      <c r="C12760" s="50" t="s">
        <v>10896</v>
      </c>
      <c r="D12760" s="50">
        <f>DAX__2019_2020__33[[#This Row],[Open]]*(DAX__2019_2020__33[[#This Row],[Adj Close]]/DAX__2019_2020__33[[#This Row],[Close]])</f>
        <v>90.843662362298332</v>
      </c>
      <c r="E12760" s="50" t="s">
        <v>28141</v>
      </c>
      <c r="F12760" s="50" t="s">
        <v>28201</v>
      </c>
      <c r="G12760" s="50" t="s">
        <v>12754</v>
      </c>
      <c r="H12760" s="50" t="s">
        <v>28202</v>
      </c>
      <c r="I12760" s="50">
        <f>(DAX__2019_2020__33[[#This Row],[Adj Close]]-DAX__2019_2020__33[[#This Row],[Adj Open]])/DAX__2019_2020__33[[#This Row],[Adj Open]]</f>
        <v>3.8267571854956827E-3</v>
      </c>
      <c r="J12760" s="50">
        <f>DAX__2019_2020__33[[#This Row],[Adj Close]]-DAX__2019_2020__33[[#This Row],[Adj Open]]</f>
        <v>0.34763663770166886</v>
      </c>
      <c r="K12760" s="50">
        <v>1684925</v>
      </c>
    </row>
    <row r="12761" spans="1:11" x14ac:dyDescent="0.3">
      <c r="A12761" s="51" t="str">
        <f t="shared" si="206"/>
        <v>SIE.DE</v>
      </c>
      <c r="B12761" s="52" t="s">
        <v>217</v>
      </c>
      <c r="C12761" s="50" t="s">
        <v>13075</v>
      </c>
      <c r="D12761" s="50">
        <f>DAX__2019_2020__33[[#This Row],[Open]]*(DAX__2019_2020__33[[#This Row],[Adj Close]]/DAX__2019_2020__33[[#This Row],[Close]])</f>
        <v>91.429169540157361</v>
      </c>
      <c r="E12761" s="50" t="s">
        <v>28203</v>
      </c>
      <c r="F12761" s="50" t="s">
        <v>10209</v>
      </c>
      <c r="G12761" s="50" t="s">
        <v>28204</v>
      </c>
      <c r="H12761" s="50" t="s">
        <v>28205</v>
      </c>
      <c r="I12761" s="50">
        <f>(DAX__2019_2020__33[[#This Row],[Adj Close]]-DAX__2019_2020__33[[#This Row],[Adj Open]])/DAX__2019_2020__33[[#This Row],[Adj Open]]</f>
        <v>-1.9011606583719109E-3</v>
      </c>
      <c r="J12761" s="50">
        <f>DAX__2019_2020__33[[#This Row],[Adj Close]]-DAX__2019_2020__33[[#This Row],[Adj Open]]</f>
        <v>-0.17382154015736262</v>
      </c>
      <c r="K12761" s="50">
        <v>1588065</v>
      </c>
    </row>
    <row r="12762" spans="1:11" x14ac:dyDescent="0.3">
      <c r="A12762" s="51" t="str">
        <f t="shared" si="206"/>
        <v>SIE.DE</v>
      </c>
      <c r="B12762" s="52" t="s">
        <v>218</v>
      </c>
      <c r="C12762" s="50" t="s">
        <v>28204</v>
      </c>
      <c r="D12762" s="50">
        <f>DAX__2019_2020__33[[#This Row],[Open]]*(DAX__2019_2020__33[[#This Row],[Adj Close]]/DAX__2019_2020__33[[#This Row],[Close]])</f>
        <v>91.255344735612709</v>
      </c>
      <c r="E12762" s="50" t="s">
        <v>28206</v>
      </c>
      <c r="F12762" s="50" t="s">
        <v>10758</v>
      </c>
      <c r="G12762" s="50" t="s">
        <v>12758</v>
      </c>
      <c r="H12762" s="50" t="s">
        <v>28207</v>
      </c>
      <c r="I12762" s="50">
        <f>(DAX__2019_2020__33[[#This Row],[Adj Close]]-DAX__2019_2020__33[[#This Row],[Adj Open]])/DAX__2019_2020__33[[#This Row],[Adj Open]]</f>
        <v>5.9147468671678664E-3</v>
      </c>
      <c r="J12762" s="50">
        <f>DAX__2019_2020__33[[#This Row],[Adj Close]]-DAX__2019_2020__33[[#This Row],[Adj Open]]</f>
        <v>0.53975226438728896</v>
      </c>
      <c r="K12762" s="50">
        <v>1669067</v>
      </c>
    </row>
    <row r="12763" spans="1:11" x14ac:dyDescent="0.3">
      <c r="A12763" s="51" t="str">
        <f t="shared" si="206"/>
        <v>SIE.DE</v>
      </c>
      <c r="B12763" s="52" t="s">
        <v>219</v>
      </c>
      <c r="C12763" s="50" t="s">
        <v>10267</v>
      </c>
      <c r="D12763" s="50">
        <f>DAX__2019_2020__33[[#This Row],[Open]]*(DAX__2019_2020__33[[#This Row],[Adj Close]]/DAX__2019_2020__33[[#This Row],[Close]])</f>
        <v>91.575530171723528</v>
      </c>
      <c r="E12763" s="50" t="s">
        <v>28194</v>
      </c>
      <c r="F12763" s="50" t="s">
        <v>28208</v>
      </c>
      <c r="G12763" s="50" t="s">
        <v>12754</v>
      </c>
      <c r="H12763" s="50" t="s">
        <v>28202</v>
      </c>
      <c r="I12763" s="50">
        <f>(DAX__2019_2020__33[[#This Row],[Adj Close]]-DAX__2019_2020__33[[#This Row],[Adj Open]])/DAX__2019_2020__33[[#This Row],[Adj Open]]</f>
        <v>-4.1957842996159858E-3</v>
      </c>
      <c r="J12763" s="50">
        <f>DAX__2019_2020__33[[#This Row],[Adj Close]]-DAX__2019_2020__33[[#This Row],[Adj Open]]</f>
        <v>-0.38423117172352761</v>
      </c>
      <c r="K12763" s="50">
        <v>1787373</v>
      </c>
    </row>
    <row r="12764" spans="1:11" x14ac:dyDescent="0.3">
      <c r="A12764" s="51" t="str">
        <f t="shared" si="206"/>
        <v>SIE.DE</v>
      </c>
      <c r="B12764" s="52" t="s">
        <v>220</v>
      </c>
      <c r="C12764" s="50" t="s">
        <v>28209</v>
      </c>
      <c r="D12764" s="50">
        <f>DAX__2019_2020__33[[#This Row],[Open]]*(DAX__2019_2020__33[[#This Row],[Adj Close]]/DAX__2019_2020__33[[#This Row],[Close]])</f>
        <v>91.108967971309241</v>
      </c>
      <c r="E12764" s="50" t="s">
        <v>12746</v>
      </c>
      <c r="F12764" s="50" t="s">
        <v>28210</v>
      </c>
      <c r="G12764" s="50" t="s">
        <v>10936</v>
      </c>
      <c r="H12764" s="50" t="s">
        <v>28211</v>
      </c>
      <c r="I12764" s="50">
        <f>(DAX__2019_2020__33[[#This Row],[Adj Close]]-DAX__2019_2020__33[[#This Row],[Adj Open]])/DAX__2019_2020__33[[#This Row],[Adj Open]]</f>
        <v>-4.1168392054156556E-3</v>
      </c>
      <c r="J12764" s="50">
        <f>DAX__2019_2020__33[[#This Row],[Adj Close]]-DAX__2019_2020__33[[#This Row],[Adj Open]]</f>
        <v>-0.37508097130924511</v>
      </c>
      <c r="K12764" s="50">
        <v>1722126</v>
      </c>
    </row>
    <row r="12765" spans="1:11" x14ac:dyDescent="0.3">
      <c r="A12765" s="51" t="str">
        <f t="shared" si="206"/>
        <v>SIE.DE</v>
      </c>
      <c r="B12765" s="52" t="s">
        <v>221</v>
      </c>
      <c r="C12765" s="50" t="s">
        <v>28199</v>
      </c>
      <c r="D12765" s="50">
        <f>DAX__2019_2020__33[[#This Row],[Open]]*(DAX__2019_2020__33[[#This Row],[Adj Close]]/DAX__2019_2020__33[[#This Row],[Close]])</f>
        <v>91.200459001466811</v>
      </c>
      <c r="E12765" s="50" t="s">
        <v>10267</v>
      </c>
      <c r="F12765" s="50" t="s">
        <v>10590</v>
      </c>
      <c r="G12765" s="50" t="s">
        <v>4927</v>
      </c>
      <c r="H12765" s="50" t="s">
        <v>28212</v>
      </c>
      <c r="I12765" s="50">
        <f>(DAX__2019_2020__33[[#This Row],[Adj Close]]-DAX__2019_2020__33[[#This Row],[Adj Open]])/DAX__2019_2020__33[[#This Row],[Adj Open]]</f>
        <v>-1.5046744607349475E-3</v>
      </c>
      <c r="J12765" s="50">
        <f>DAX__2019_2020__33[[#This Row],[Adj Close]]-DAX__2019_2020__33[[#This Row],[Adj Open]]</f>
        <v>-0.13722700146681177</v>
      </c>
      <c r="K12765" s="50">
        <v>2231937</v>
      </c>
    </row>
    <row r="12766" spans="1:11" x14ac:dyDescent="0.3">
      <c r="A12766" s="51" t="str">
        <f t="shared" si="206"/>
        <v>SIE.DE</v>
      </c>
      <c r="B12766" s="52" t="s">
        <v>222</v>
      </c>
      <c r="C12766" s="50" t="s">
        <v>24565</v>
      </c>
      <c r="D12766" s="50">
        <f>DAX__2019_2020__33[[#This Row],[Open]]*(DAX__2019_2020__33[[#This Row],[Adj Close]]/DAX__2019_2020__33[[#This Row],[Close]])</f>
        <v>90.935151775409736</v>
      </c>
      <c r="E12766" s="50" t="s">
        <v>10266</v>
      </c>
      <c r="F12766" s="50" t="s">
        <v>10784</v>
      </c>
      <c r="G12766" s="50" t="s">
        <v>3974</v>
      </c>
      <c r="H12766" s="50" t="s">
        <v>28019</v>
      </c>
      <c r="I12766" s="50">
        <f>(DAX__2019_2020__33[[#This Row],[Adj Close]]-DAX__2019_2020__33[[#This Row],[Adj Open]])/DAX__2019_2020__33[[#This Row],[Adj Open]]</f>
        <v>1.0060160763376408E-3</v>
      </c>
      <c r="J12766" s="50">
        <f>DAX__2019_2020__33[[#This Row],[Adj Close]]-DAX__2019_2020__33[[#This Row],[Adj Open]]</f>
        <v>9.148222459026556E-2</v>
      </c>
      <c r="K12766" s="50">
        <v>1302906</v>
      </c>
    </row>
    <row r="12767" spans="1:11" x14ac:dyDescent="0.3">
      <c r="A12767" s="51" t="str">
        <f t="shared" si="206"/>
        <v>SIE.DE</v>
      </c>
      <c r="B12767" s="52" t="s">
        <v>223</v>
      </c>
      <c r="C12767" s="50" t="s">
        <v>28040</v>
      </c>
      <c r="D12767" s="50">
        <f>DAX__2019_2020__33[[#This Row],[Open]]*(DAX__2019_2020__33[[#This Row],[Adj Close]]/DAX__2019_2020__33[[#This Row],[Close]])</f>
        <v>91.474907503423935</v>
      </c>
      <c r="E12767" s="50" t="s">
        <v>28213</v>
      </c>
      <c r="F12767" s="50" t="s">
        <v>10789</v>
      </c>
      <c r="G12767" s="50" t="s">
        <v>28059</v>
      </c>
      <c r="H12767" s="50" t="s">
        <v>28139</v>
      </c>
      <c r="I12767" s="50">
        <f>(DAX__2019_2020__33[[#This Row],[Adj Close]]-DAX__2019_2020__33[[#This Row],[Adj Open]])/DAX__2019_2020__33[[#This Row],[Adj Open]]</f>
        <v>1.4501490439073783E-2</v>
      </c>
      <c r="J12767" s="50">
        <f>DAX__2019_2020__33[[#This Row],[Adj Close]]-DAX__2019_2020__33[[#This Row],[Adj Open]]</f>
        <v>1.3265224965760609</v>
      </c>
      <c r="K12767" s="50">
        <v>2565289</v>
      </c>
    </row>
    <row r="12768" spans="1:11" x14ac:dyDescent="0.3">
      <c r="A12768" s="51" t="str">
        <f t="shared" si="206"/>
        <v>SIE.DE</v>
      </c>
      <c r="B12768" s="52" t="s">
        <v>224</v>
      </c>
      <c r="C12768" s="50" t="s">
        <v>28213</v>
      </c>
      <c r="D12768" s="50">
        <f>DAX__2019_2020__33[[#This Row],[Open]]*(DAX__2019_2020__33[[#This Row],[Adj Close]]/DAX__2019_2020__33[[#This Row],[Close]])</f>
        <v>93.515000933717687</v>
      </c>
      <c r="E12768" s="50" t="s">
        <v>28140</v>
      </c>
      <c r="F12768" s="50" t="s">
        <v>28059</v>
      </c>
      <c r="G12768" s="50" t="s">
        <v>28214</v>
      </c>
      <c r="H12768" s="50" t="s">
        <v>28215</v>
      </c>
      <c r="I12768" s="50">
        <f>(DAX__2019_2020__33[[#This Row],[Adj Close]]-DAX__2019_2020__33[[#This Row],[Adj Open]])/DAX__2019_2020__33[[#This Row],[Adj Open]]</f>
        <v>1.9562707693576541E-4</v>
      </c>
      <c r="J12768" s="50">
        <f>DAX__2019_2020__33[[#This Row],[Adj Close]]-DAX__2019_2020__33[[#This Row],[Adj Open]]</f>
        <v>1.8294066282308563E-2</v>
      </c>
      <c r="K12768" s="50">
        <v>1889629</v>
      </c>
    </row>
    <row r="12769" spans="1:11" x14ac:dyDescent="0.3">
      <c r="A12769" s="51" t="str">
        <f t="shared" si="206"/>
        <v>SIE.DE</v>
      </c>
      <c r="B12769" s="52" t="s">
        <v>225</v>
      </c>
      <c r="C12769" s="50" t="s">
        <v>10300</v>
      </c>
      <c r="D12769" s="50">
        <f>DAX__2019_2020__33[[#This Row],[Open]]*(DAX__2019_2020__33[[#This Row],[Adj Close]]/DAX__2019_2020__33[[#This Row],[Close]])</f>
        <v>94.137090334406551</v>
      </c>
      <c r="E12769" s="50" t="s">
        <v>28216</v>
      </c>
      <c r="F12769" s="50" t="s">
        <v>28217</v>
      </c>
      <c r="G12769" s="50" t="s">
        <v>28218</v>
      </c>
      <c r="H12769" s="50" t="s">
        <v>28219</v>
      </c>
      <c r="I12769" s="50">
        <f>(DAX__2019_2020__33[[#This Row],[Adj Close]]-DAX__2019_2020__33[[#This Row],[Adj Open]])/DAX__2019_2020__33[[#This Row],[Adj Open]]</f>
        <v>-1.8853284376029587E-2</v>
      </c>
      <c r="J12769" s="50">
        <f>DAX__2019_2020__33[[#This Row],[Adj Close]]-DAX__2019_2020__33[[#This Row],[Adj Open]]</f>
        <v>-1.774793334406553</v>
      </c>
      <c r="K12769" s="50">
        <v>2489825</v>
      </c>
    </row>
    <row r="12770" spans="1:11" x14ac:dyDescent="0.3">
      <c r="A12770" s="51" t="str">
        <f t="shared" si="206"/>
        <v>SIE.DE</v>
      </c>
      <c r="B12770" s="52" t="s">
        <v>226</v>
      </c>
      <c r="C12770" s="50" t="s">
        <v>28220</v>
      </c>
      <c r="D12770" s="50">
        <f>DAX__2019_2020__33[[#This Row],[Open]]*(DAX__2019_2020__33[[#This Row],[Adj Close]]/DAX__2019_2020__33[[#This Row],[Close]])</f>
        <v>92.417188132369148</v>
      </c>
      <c r="E12770" s="50" t="s">
        <v>28221</v>
      </c>
      <c r="F12770" s="50" t="s">
        <v>28222</v>
      </c>
      <c r="G12770" s="50" t="s">
        <v>27921</v>
      </c>
      <c r="H12770" s="50" t="s">
        <v>28046</v>
      </c>
      <c r="I12770" s="50">
        <f>(DAX__2019_2020__33[[#This Row],[Adj Close]]-DAX__2019_2020__33[[#This Row],[Adj Open]])/DAX__2019_2020__33[[#This Row],[Adj Open]]</f>
        <v>-3.9590181338066283E-4</v>
      </c>
      <c r="J12770" s="50">
        <f>DAX__2019_2020__33[[#This Row],[Adj Close]]-DAX__2019_2020__33[[#This Row],[Adj Open]]</f>
        <v>-3.658813236914682E-2</v>
      </c>
      <c r="K12770" s="50">
        <v>1511906</v>
      </c>
    </row>
    <row r="12771" spans="1:11" x14ac:dyDescent="0.3">
      <c r="A12771" s="51" t="str">
        <f t="shared" si="206"/>
        <v>SIE.DE</v>
      </c>
      <c r="B12771" s="52" t="s">
        <v>227</v>
      </c>
      <c r="C12771" s="50" t="s">
        <v>10802</v>
      </c>
      <c r="D12771" s="50">
        <f>DAX__2019_2020__33[[#This Row],[Open]]*(DAX__2019_2020__33[[#This Row],[Adj Close]]/DAX__2019_2020__33[[#This Row],[Close]])</f>
        <v>92.124435749285965</v>
      </c>
      <c r="E12771" s="50" t="s">
        <v>28196</v>
      </c>
      <c r="F12771" s="50" t="s">
        <v>10802</v>
      </c>
      <c r="G12771" s="50" t="s">
        <v>3958</v>
      </c>
      <c r="H12771" s="50" t="s">
        <v>28223</v>
      </c>
      <c r="I12771" s="50">
        <f>(DAX__2019_2020__33[[#This Row],[Adj Close]]-DAX__2019_2020__33[[#This Row],[Adj Open]])/DAX__2019_2020__33[[#This Row],[Adj Open]]</f>
        <v>4.9652434448433777E-3</v>
      </c>
      <c r="J12771" s="50">
        <f>DAX__2019_2020__33[[#This Row],[Adj Close]]-DAX__2019_2020__33[[#This Row],[Adj Open]]</f>
        <v>0.45742025071403702</v>
      </c>
      <c r="K12771" s="50">
        <v>1416825</v>
      </c>
    </row>
    <row r="12772" spans="1:11" x14ac:dyDescent="0.3">
      <c r="A12772" s="51" t="str">
        <f t="shared" si="206"/>
        <v>SIE.DE</v>
      </c>
      <c r="B12772" s="52" t="s">
        <v>228</v>
      </c>
      <c r="C12772" s="50" t="s">
        <v>3958</v>
      </c>
      <c r="D12772" s="50">
        <f>DAX__2019_2020__33[[#This Row],[Open]]*(DAX__2019_2020__33[[#This Row],[Adj Close]]/DAX__2019_2020__33[[#This Row],[Close]])</f>
        <v>92.581863622215877</v>
      </c>
      <c r="E12772" s="50" t="s">
        <v>12749</v>
      </c>
      <c r="F12772" s="50" t="s">
        <v>27903</v>
      </c>
      <c r="G12772" s="50" t="s">
        <v>10583</v>
      </c>
      <c r="H12772" s="50" t="s">
        <v>28224</v>
      </c>
      <c r="I12772" s="50">
        <f>(DAX__2019_2020__33[[#This Row],[Adj Close]]-DAX__2019_2020__33[[#This Row],[Adj Open]])/DAX__2019_2020__33[[#This Row],[Adj Open]]</f>
        <v>-1.5612589395630089E-2</v>
      </c>
      <c r="J12772" s="50">
        <f>DAX__2019_2020__33[[#This Row],[Adj Close]]-DAX__2019_2020__33[[#This Row],[Adj Open]]</f>
        <v>-1.4454426222158787</v>
      </c>
      <c r="K12772" s="50">
        <v>2426633</v>
      </c>
    </row>
    <row r="12773" spans="1:11" x14ac:dyDescent="0.3">
      <c r="A12773" s="51" t="str">
        <f t="shared" si="206"/>
        <v>SIE.DE</v>
      </c>
      <c r="B12773" s="52" t="s">
        <v>229</v>
      </c>
      <c r="C12773" s="50" t="s">
        <v>12675</v>
      </c>
      <c r="D12773" s="50">
        <f>DAX__2019_2020__33[[#This Row],[Open]]*(DAX__2019_2020__33[[#This Row],[Adj Close]]/DAX__2019_2020__33[[#This Row],[Close]])</f>
        <v>91.282790963587402</v>
      </c>
      <c r="E12773" s="50" t="s">
        <v>28021</v>
      </c>
      <c r="F12773" s="50" t="s">
        <v>24687</v>
      </c>
      <c r="G12773" s="50" t="s">
        <v>28225</v>
      </c>
      <c r="H12773" s="50" t="s">
        <v>28226</v>
      </c>
      <c r="I12773" s="50">
        <f>(DAX__2019_2020__33[[#This Row],[Adj Close]]-DAX__2019_2020__33[[#This Row],[Adj Open]])/DAX__2019_2020__33[[#This Row],[Adj Open]]</f>
        <v>-7.9174284217020732E-3</v>
      </c>
      <c r="J12773" s="50">
        <f>DAX__2019_2020__33[[#This Row],[Adj Close]]-DAX__2019_2020__33[[#This Row],[Adj Open]]</f>
        <v>-0.72272496358739602</v>
      </c>
      <c r="K12773" s="50">
        <v>2128693</v>
      </c>
    </row>
    <row r="12774" spans="1:11" x14ac:dyDescent="0.3">
      <c r="A12774" s="51" t="str">
        <f t="shared" si="206"/>
        <v>SIE.DE</v>
      </c>
      <c r="B12774" s="52" t="s">
        <v>230</v>
      </c>
      <c r="C12774" s="50" t="s">
        <v>10999</v>
      </c>
      <c r="D12774" s="50">
        <f>DAX__2019_2020__33[[#This Row],[Open]]*(DAX__2019_2020__33[[#This Row],[Adj Close]]/DAX__2019_2020__33[[#This Row],[Close]])</f>
        <v>87.275797078102286</v>
      </c>
      <c r="E12774" s="50" t="s">
        <v>10684</v>
      </c>
      <c r="F12774" s="50" t="s">
        <v>13051</v>
      </c>
      <c r="G12774" s="50" t="s">
        <v>5711</v>
      </c>
      <c r="H12774" s="50" t="s">
        <v>27945</v>
      </c>
      <c r="I12774" s="50">
        <f>(DAX__2019_2020__33[[#This Row],[Adj Close]]-DAX__2019_2020__33[[#This Row],[Adj Open]])/DAX__2019_2020__33[[#This Row],[Adj Open]]</f>
        <v>-4.1928929938596197E-3</v>
      </c>
      <c r="J12774" s="50">
        <f>DAX__2019_2020__33[[#This Row],[Adj Close]]-DAX__2019_2020__33[[#This Row],[Adj Open]]</f>
        <v>-0.36593807810228896</v>
      </c>
      <c r="K12774" s="50">
        <v>6115454</v>
      </c>
    </row>
    <row r="12775" spans="1:11" x14ac:dyDescent="0.3">
      <c r="A12775" s="51" t="str">
        <f t="shared" si="206"/>
        <v>SIE.DE</v>
      </c>
      <c r="B12775" s="52" t="s">
        <v>231</v>
      </c>
      <c r="C12775" s="50" t="s">
        <v>27960</v>
      </c>
      <c r="D12775" s="50">
        <f>DAX__2019_2020__33[[#This Row],[Open]]*(DAX__2019_2020__33[[#This Row],[Adj Close]]/DAX__2019_2020__33[[#This Row],[Close]])</f>
        <v>84.732526935025476</v>
      </c>
      <c r="E12775" s="50" t="s">
        <v>27954</v>
      </c>
      <c r="F12775" s="50" t="s">
        <v>9950</v>
      </c>
      <c r="G12775" s="50" t="s">
        <v>27964</v>
      </c>
      <c r="H12775" s="50" t="s">
        <v>28227</v>
      </c>
      <c r="I12775" s="50">
        <f>(DAX__2019_2020__33[[#This Row],[Adj Close]]-DAX__2019_2020__33[[#This Row],[Adj Open]])/DAX__2019_2020__33[[#This Row],[Adj Open]]</f>
        <v>-5.0745085810458062E-3</v>
      </c>
      <c r="J12775" s="50">
        <f>DAX__2019_2020__33[[#This Row],[Adj Close]]-DAX__2019_2020__33[[#This Row],[Adj Open]]</f>
        <v>-0.4299759350254817</v>
      </c>
      <c r="K12775" s="50">
        <v>5433783</v>
      </c>
    </row>
    <row r="12776" spans="1:11" x14ac:dyDescent="0.3">
      <c r="A12776" s="51" t="str">
        <f t="shared" si="206"/>
        <v>SIE.DE</v>
      </c>
      <c r="B12776" s="52" t="s">
        <v>232</v>
      </c>
      <c r="C12776" s="50" t="s">
        <v>9956</v>
      </c>
      <c r="D12776" s="50">
        <f>DAX__2019_2020__33[[#This Row],[Open]]*(DAX__2019_2020__33[[#This Row],[Adj Close]]/DAX__2019_2020__33[[#This Row],[Close]])</f>
        <v>83.506646154574483</v>
      </c>
      <c r="E12776" s="50" t="s">
        <v>28228</v>
      </c>
      <c r="F12776" s="50" t="s">
        <v>9964</v>
      </c>
      <c r="G12776" s="50" t="s">
        <v>3885</v>
      </c>
      <c r="H12776" s="50" t="s">
        <v>28229</v>
      </c>
      <c r="I12776" s="50">
        <f>(DAX__2019_2020__33[[#This Row],[Adj Close]]-DAX__2019_2020__33[[#This Row],[Adj Open]])/DAX__2019_2020__33[[#This Row],[Adj Open]]</f>
        <v>-1.6761601848834413E-2</v>
      </c>
      <c r="J12776" s="50">
        <f>DAX__2019_2020__33[[#This Row],[Adj Close]]-DAX__2019_2020__33[[#This Row],[Adj Open]]</f>
        <v>-1.3997051545744768</v>
      </c>
      <c r="K12776" s="50">
        <v>4268248</v>
      </c>
    </row>
    <row r="12777" spans="1:11" x14ac:dyDescent="0.3">
      <c r="A12777" s="51" t="str">
        <f t="shared" si="206"/>
        <v>SIE.DE</v>
      </c>
      <c r="B12777" s="52" t="s">
        <v>233</v>
      </c>
      <c r="C12777" s="50" t="s">
        <v>5659</v>
      </c>
      <c r="D12777" s="50">
        <f>DAX__2019_2020__33[[#This Row],[Open]]*(DAX__2019_2020__33[[#This Row],[Adj Close]]/DAX__2019_2020__33[[#This Row],[Close]])</f>
        <v>82.518610853410365</v>
      </c>
      <c r="E12777" s="50" t="s">
        <v>24489</v>
      </c>
      <c r="F12777" s="50" t="s">
        <v>28230</v>
      </c>
      <c r="G12777" s="50" t="s">
        <v>5749</v>
      </c>
      <c r="H12777" s="50" t="s">
        <v>28231</v>
      </c>
      <c r="I12777" s="50">
        <f>(DAX__2019_2020__33[[#This Row],[Adj Close]]-DAX__2019_2020__33[[#This Row],[Adj Open]])/DAX__2019_2020__33[[#This Row],[Adj Open]]</f>
        <v>-6.2084037541597472E-3</v>
      </c>
      <c r="J12777" s="50">
        <f>DAX__2019_2020__33[[#This Row],[Adj Close]]-DAX__2019_2020__33[[#This Row],[Adj Open]]</f>
        <v>-0.51230885341036014</v>
      </c>
      <c r="K12777" s="50">
        <v>3011047</v>
      </c>
    </row>
    <row r="12778" spans="1:11" x14ac:dyDescent="0.3">
      <c r="A12778" s="51" t="str">
        <f t="shared" si="206"/>
        <v>SIE.DE</v>
      </c>
      <c r="B12778" s="52" t="s">
        <v>234</v>
      </c>
      <c r="C12778" s="50" t="s">
        <v>5749</v>
      </c>
      <c r="D12778" s="50">
        <f>DAX__2019_2020__33[[#This Row],[Open]]*(DAX__2019_2020__33[[#This Row],[Adj Close]]/DAX__2019_2020__33[[#This Row],[Close]])</f>
        <v>82.006306526002021</v>
      </c>
      <c r="E12778" s="50" t="s">
        <v>28232</v>
      </c>
      <c r="F12778" s="50" t="s">
        <v>10035</v>
      </c>
      <c r="G12778" s="50" t="s">
        <v>12980</v>
      </c>
      <c r="H12778" s="50" t="s">
        <v>28233</v>
      </c>
      <c r="I12778" s="50">
        <f>(DAX__2019_2020__33[[#This Row],[Adj Close]]-DAX__2019_2020__33[[#This Row],[Adj Open]])/DAX__2019_2020__33[[#This Row],[Adj Open]]</f>
        <v>-3.1235832566219048E-3</v>
      </c>
      <c r="J12778" s="50">
        <f>DAX__2019_2020__33[[#This Row],[Adj Close]]-DAX__2019_2020__33[[#This Row],[Adj Open]]</f>
        <v>-0.25615352600202357</v>
      </c>
      <c r="K12778" s="50">
        <v>2719640</v>
      </c>
    </row>
    <row r="12779" spans="1:11" x14ac:dyDescent="0.3">
      <c r="A12779" s="51" t="str">
        <f t="shared" si="206"/>
        <v>SIE.DE</v>
      </c>
      <c r="B12779" s="52" t="s">
        <v>235</v>
      </c>
      <c r="C12779" s="50" t="s">
        <v>28234</v>
      </c>
      <c r="D12779" s="50">
        <f>DAX__2019_2020__33[[#This Row],[Open]]*(DAX__2019_2020__33[[#This Row],[Adj Close]]/DAX__2019_2020__33[[#This Row],[Close]])</f>
        <v>82.747329293033516</v>
      </c>
      <c r="E12779" s="50" t="s">
        <v>28235</v>
      </c>
      <c r="F12779" s="50" t="s">
        <v>13093</v>
      </c>
      <c r="G12779" s="50" t="s">
        <v>9973</v>
      </c>
      <c r="H12779" s="50" t="s">
        <v>28236</v>
      </c>
      <c r="I12779" s="50">
        <f>(DAX__2019_2020__33[[#This Row],[Adj Close]]-DAX__2019_2020__33[[#This Row],[Adj Open]])/DAX__2019_2020__33[[#This Row],[Adj Open]]</f>
        <v>3.3174130453539276E-4</v>
      </c>
      <c r="J12779" s="50">
        <f>DAX__2019_2020__33[[#This Row],[Adj Close]]-DAX__2019_2020__33[[#This Row],[Adj Open]]</f>
        <v>2.7450706966490657E-2</v>
      </c>
      <c r="K12779" s="50">
        <v>2157369</v>
      </c>
    </row>
    <row r="12780" spans="1:11" x14ac:dyDescent="0.3">
      <c r="A12780" s="51" t="str">
        <f t="shared" si="206"/>
        <v>SIE.DE</v>
      </c>
      <c r="B12780" s="52" t="s">
        <v>236</v>
      </c>
      <c r="C12780" s="50" t="s">
        <v>24497</v>
      </c>
      <c r="D12780" s="50">
        <f>DAX__2019_2020__33[[#This Row],[Open]]*(DAX__2019_2020__33[[#This Row],[Adj Close]]/DAX__2019_2020__33[[#This Row],[Close]])</f>
        <v>82.463724287181947</v>
      </c>
      <c r="E12780" s="50" t="s">
        <v>10958</v>
      </c>
      <c r="F12780" s="50" t="s">
        <v>10023</v>
      </c>
      <c r="G12780" s="50" t="s">
        <v>5675</v>
      </c>
      <c r="H12780" s="50" t="s">
        <v>28237</v>
      </c>
      <c r="I12780" s="50">
        <f>(DAX__2019_2020__33[[#This Row],[Adj Close]]-DAX__2019_2020__33[[#This Row],[Adj Open]])/DAX__2019_2020__33[[#This Row],[Adj Open]]</f>
        <v>-1.2646982612014529E-2</v>
      </c>
      <c r="J12780" s="50">
        <f>DAX__2019_2020__33[[#This Row],[Adj Close]]-DAX__2019_2020__33[[#This Row],[Adj Open]]</f>
        <v>-1.0429172871819503</v>
      </c>
      <c r="K12780" s="50">
        <v>2581352</v>
      </c>
    </row>
    <row r="12781" spans="1:11" x14ac:dyDescent="0.3">
      <c r="A12781" s="51" t="str">
        <f t="shared" si="206"/>
        <v>SIE.DE</v>
      </c>
      <c r="B12781" s="52" t="s">
        <v>237</v>
      </c>
      <c r="C12781" s="50" t="s">
        <v>28238</v>
      </c>
      <c r="D12781" s="50">
        <f>DAX__2019_2020__33[[#This Row],[Open]]*(DAX__2019_2020__33[[#This Row],[Adj Close]]/DAX__2019_2020__33[[#This Row],[Close]])</f>
        <v>81.923975729492156</v>
      </c>
      <c r="E12781" s="50" t="s">
        <v>5659</v>
      </c>
      <c r="F12781" s="50" t="s">
        <v>9977</v>
      </c>
      <c r="G12781" s="50" t="s">
        <v>9992</v>
      </c>
      <c r="H12781" s="50" t="s">
        <v>28239</v>
      </c>
      <c r="I12781" s="50">
        <f>(DAX__2019_2020__33[[#This Row],[Adj Close]]-DAX__2019_2020__33[[#This Row],[Adj Open]])/DAX__2019_2020__33[[#This Row],[Adj Open]]</f>
        <v>-1.0385259283575978E-2</v>
      </c>
      <c r="J12781" s="50">
        <f>DAX__2019_2020__33[[#This Row],[Adj Close]]-DAX__2019_2020__33[[#This Row],[Adj Open]]</f>
        <v>-0.85080172949216148</v>
      </c>
      <c r="K12781" s="50">
        <v>1396441</v>
      </c>
    </row>
    <row r="12782" spans="1:11" x14ac:dyDescent="0.3">
      <c r="A12782" s="51" t="str">
        <f t="shared" si="206"/>
        <v>SIE.DE</v>
      </c>
      <c r="B12782" s="52" t="s">
        <v>238</v>
      </c>
      <c r="C12782" s="50" t="s">
        <v>10705</v>
      </c>
      <c r="D12782" s="50">
        <f>DAX__2019_2020__33[[#This Row],[Open]]*(DAX__2019_2020__33[[#This Row],[Adj Close]]/DAX__2019_2020__33[[#This Row],[Close]])</f>
        <v>80.853602239647088</v>
      </c>
      <c r="E12782" s="50" t="s">
        <v>28240</v>
      </c>
      <c r="F12782" s="50" t="s">
        <v>5642</v>
      </c>
      <c r="G12782" s="50" t="s">
        <v>10031</v>
      </c>
      <c r="H12782" s="50" t="s">
        <v>28241</v>
      </c>
      <c r="I12782" s="50">
        <f>(DAX__2019_2020__33[[#This Row],[Adj Close]]-DAX__2019_2020__33[[#This Row],[Adj Open]])/DAX__2019_2020__33[[#This Row],[Adj Open]]</f>
        <v>9.7307199501263184E-3</v>
      </c>
      <c r="J12782" s="50">
        <f>DAX__2019_2020__33[[#This Row],[Adj Close]]-DAX__2019_2020__33[[#This Row],[Adj Open]]</f>
        <v>0.78676376035291185</v>
      </c>
      <c r="K12782" s="50">
        <v>3374362</v>
      </c>
    </row>
    <row r="12783" spans="1:11" x14ac:dyDescent="0.3">
      <c r="A12783" s="51" t="str">
        <f t="shared" si="206"/>
        <v>SIE.DE</v>
      </c>
      <c r="B12783" s="52" t="s">
        <v>239</v>
      </c>
      <c r="C12783" s="50" t="s">
        <v>28242</v>
      </c>
      <c r="D12783" s="50">
        <f>DAX__2019_2020__33[[#This Row],[Open]]*(DAX__2019_2020__33[[#This Row],[Adj Close]]/DAX__2019_2020__33[[#This Row],[Close]])</f>
        <v>81.704407470854946</v>
      </c>
      <c r="E12783" s="50" t="s">
        <v>10662</v>
      </c>
      <c r="F12783" s="50" t="s">
        <v>24619</v>
      </c>
      <c r="G12783" s="50" t="s">
        <v>28243</v>
      </c>
      <c r="H12783" s="50" t="s">
        <v>28244</v>
      </c>
      <c r="I12783" s="50">
        <f>(DAX__2019_2020__33[[#This Row],[Adj Close]]-DAX__2019_2020__33[[#This Row],[Adj Open]])/DAX__2019_2020__33[[#This Row],[Adj Open]]</f>
        <v>-3.5382331998260567E-2</v>
      </c>
      <c r="J12783" s="50">
        <f>DAX__2019_2020__33[[#This Row],[Adj Close]]-DAX__2019_2020__33[[#This Row],[Adj Open]]</f>
        <v>-2.8908924708549506</v>
      </c>
      <c r="K12783" s="50">
        <v>3371239</v>
      </c>
    </row>
    <row r="12784" spans="1:11" x14ac:dyDescent="0.3">
      <c r="A12784" s="51" t="str">
        <f t="shared" si="206"/>
        <v>SIE.DE</v>
      </c>
      <c r="B12784" s="52" t="s">
        <v>240</v>
      </c>
      <c r="C12784" s="50" t="s">
        <v>10108</v>
      </c>
      <c r="D12784" s="50">
        <f>DAX__2019_2020__33[[#This Row],[Open]]*(DAX__2019_2020__33[[#This Row],[Adj Close]]/DAX__2019_2020__33[[#This Row],[Close]])</f>
        <v>79.444755066284614</v>
      </c>
      <c r="E12784" s="50" t="s">
        <v>10108</v>
      </c>
      <c r="F12784" s="50" t="s">
        <v>28245</v>
      </c>
      <c r="G12784" s="50" t="s">
        <v>5208</v>
      </c>
      <c r="H12784" s="50" t="s">
        <v>28246</v>
      </c>
      <c r="I12784" s="50">
        <f>(DAX__2019_2020__33[[#This Row],[Adj Close]]-DAX__2019_2020__33[[#This Row],[Adj Open]])/DAX__2019_2020__33[[#This Row],[Adj Open]]</f>
        <v>-2.1188347360126505E-2</v>
      </c>
      <c r="J12784" s="50">
        <f>DAX__2019_2020__33[[#This Row],[Adj Close]]-DAX__2019_2020__33[[#This Row],[Adj Open]]</f>
        <v>-1.6833030662846085</v>
      </c>
      <c r="K12784" s="50">
        <v>3376951</v>
      </c>
    </row>
    <row r="12785" spans="1:11" x14ac:dyDescent="0.3">
      <c r="A12785" s="51" t="str">
        <f t="shared" si="206"/>
        <v>SIE.DE</v>
      </c>
      <c r="B12785" s="52" t="s">
        <v>241</v>
      </c>
      <c r="C12785" s="50" t="s">
        <v>26169</v>
      </c>
      <c r="D12785" s="50">
        <f>DAX__2019_2020__33[[#This Row],[Open]]*(DAX__2019_2020__33[[#This Row],[Adj Close]]/DAX__2019_2020__33[[#This Row],[Close]])</f>
        <v>78.017599050564883</v>
      </c>
      <c r="E12785" s="50" t="s">
        <v>12913</v>
      </c>
      <c r="F12785" s="50" t="s">
        <v>5208</v>
      </c>
      <c r="G12785" s="50" t="s">
        <v>10011</v>
      </c>
      <c r="H12785" s="50" t="s">
        <v>28247</v>
      </c>
      <c r="I12785" s="50">
        <f>(DAX__2019_2020__33[[#This Row],[Adj Close]]-DAX__2019_2020__33[[#This Row],[Adj Open]])/DAX__2019_2020__33[[#This Row],[Adj Open]]</f>
        <v>6.5665690263433246E-3</v>
      </c>
      <c r="J12785" s="50">
        <f>DAX__2019_2020__33[[#This Row],[Adj Close]]-DAX__2019_2020__33[[#This Row],[Adj Open]]</f>
        <v>0.51230794943511171</v>
      </c>
      <c r="K12785" s="50">
        <v>2728445</v>
      </c>
    </row>
    <row r="12786" spans="1:11" x14ac:dyDescent="0.3">
      <c r="A12786" s="51" t="str">
        <f t="shared" si="206"/>
        <v>SIE.DE</v>
      </c>
      <c r="B12786" s="52" t="s">
        <v>242</v>
      </c>
      <c r="C12786" s="50" t="s">
        <v>10113</v>
      </c>
      <c r="D12786" s="50">
        <f>DAX__2019_2020__33[[#This Row],[Open]]*(DAX__2019_2020__33[[#This Row],[Adj Close]]/DAX__2019_2020__33[[#This Row],[Close]])</f>
        <v>78.950750202366223</v>
      </c>
      <c r="E12786" s="50" t="s">
        <v>28248</v>
      </c>
      <c r="F12786" s="50" t="s">
        <v>28249</v>
      </c>
      <c r="G12786" s="50" t="s">
        <v>28250</v>
      </c>
      <c r="H12786" s="50" t="s">
        <v>28251</v>
      </c>
      <c r="I12786" s="50">
        <f>(DAX__2019_2020__33[[#This Row],[Adj Close]]-DAX__2019_2020__33[[#This Row],[Adj Open]])/DAX__2019_2020__33[[#This Row],[Adj Open]]</f>
        <v>1.0776361154935283E-2</v>
      </c>
      <c r="J12786" s="50">
        <f>DAX__2019_2020__33[[#This Row],[Adj Close]]-DAX__2019_2020__33[[#This Row],[Adj Open]]</f>
        <v>0.85080179763377828</v>
      </c>
      <c r="K12786" s="50">
        <v>2263066</v>
      </c>
    </row>
    <row r="12787" spans="1:11" x14ac:dyDescent="0.3">
      <c r="A12787" s="51" t="str">
        <f t="shared" si="206"/>
        <v>SIE.DE</v>
      </c>
      <c r="B12787" s="52" t="s">
        <v>243</v>
      </c>
      <c r="C12787" s="50" t="s">
        <v>28252</v>
      </c>
      <c r="D12787" s="50">
        <f>DAX__2019_2020__33[[#This Row],[Open]]*(DAX__2019_2020__33[[#This Row],[Adj Close]]/DAX__2019_2020__33[[#This Row],[Close]])</f>
        <v>79.70090678005343</v>
      </c>
      <c r="E12787" s="50" t="s">
        <v>10600</v>
      </c>
      <c r="F12787" s="50" t="s">
        <v>12912</v>
      </c>
      <c r="G12787" s="50" t="s">
        <v>12931</v>
      </c>
      <c r="H12787" s="50" t="s">
        <v>28253</v>
      </c>
      <c r="I12787" s="50">
        <f>(DAX__2019_2020__33[[#This Row],[Adj Close]]-DAX__2019_2020__33[[#This Row],[Adj Open]])/DAX__2019_2020__33[[#This Row],[Adj Open]]</f>
        <v>1.14781906056639E-3</v>
      </c>
      <c r="J12787" s="50">
        <f>DAX__2019_2020__33[[#This Row],[Adj Close]]-DAX__2019_2020__33[[#This Row],[Adj Open]]</f>
        <v>9.1482219946570353E-2</v>
      </c>
      <c r="K12787" s="50">
        <v>1879470</v>
      </c>
    </row>
    <row r="12788" spans="1:11" x14ac:dyDescent="0.3">
      <c r="A12788" s="51" t="str">
        <f t="shared" si="206"/>
        <v>SIE.DE</v>
      </c>
      <c r="B12788" s="52" t="s">
        <v>244</v>
      </c>
      <c r="C12788" s="50" t="s">
        <v>9993</v>
      </c>
      <c r="D12788" s="50">
        <f>DAX__2019_2020__33[[#This Row],[Open]]*(DAX__2019_2020__33[[#This Row],[Adj Close]]/DAX__2019_2020__33[[#This Row],[Close]])</f>
        <v>80.048549538311832</v>
      </c>
      <c r="E12788" s="50" t="s">
        <v>28254</v>
      </c>
      <c r="F12788" s="50" t="s">
        <v>9993</v>
      </c>
      <c r="G12788" s="50" t="s">
        <v>3881</v>
      </c>
      <c r="H12788" s="50" t="s">
        <v>28255</v>
      </c>
      <c r="I12788" s="50">
        <f>(DAX__2019_2020__33[[#This Row],[Adj Close]]-DAX__2019_2020__33[[#This Row],[Adj Open]])/DAX__2019_2020__33[[#This Row],[Adj Open]]</f>
        <v>1.8514320000000053E-2</v>
      </c>
      <c r="J12788" s="50">
        <f>DAX__2019_2020__33[[#This Row],[Adj Close]]-DAX__2019_2020__33[[#This Row],[Adj Open]]</f>
        <v>1.4820444616881616</v>
      </c>
      <c r="K12788" s="50">
        <v>2512687</v>
      </c>
    </row>
    <row r="12789" spans="1:11" x14ac:dyDescent="0.3">
      <c r="A12789" s="51" t="str">
        <f t="shared" si="206"/>
        <v>SIE.DE</v>
      </c>
      <c r="B12789" s="52" t="s">
        <v>245</v>
      </c>
      <c r="C12789" s="50" t="s">
        <v>12920</v>
      </c>
      <c r="D12789" s="50">
        <f>DAX__2019_2020__33[[#This Row],[Open]]*(DAX__2019_2020__33[[#This Row],[Adj Close]]/DAX__2019_2020__33[[#This Row],[Close]])</f>
        <v>81.25614053592713</v>
      </c>
      <c r="E12789" s="50" t="s">
        <v>5739</v>
      </c>
      <c r="F12789" s="50" t="s">
        <v>28256</v>
      </c>
      <c r="G12789" s="50" t="s">
        <v>28257</v>
      </c>
      <c r="H12789" s="50" t="s">
        <v>28258</v>
      </c>
      <c r="I12789" s="50">
        <f>(DAX__2019_2020__33[[#This Row],[Adj Close]]-DAX__2019_2020__33[[#This Row],[Adj Open]])/DAX__2019_2020__33[[#This Row],[Adj Open]]</f>
        <v>1.2384598063500101E-3</v>
      </c>
      <c r="J12789" s="50">
        <f>DAX__2019_2020__33[[#This Row],[Adj Close]]-DAX__2019_2020__33[[#This Row],[Adj Open]]</f>
        <v>0.10063246407287352</v>
      </c>
      <c r="K12789" s="50">
        <v>1958575</v>
      </c>
    </row>
    <row r="12790" spans="1:11" x14ac:dyDescent="0.3">
      <c r="A12790" s="51" t="str">
        <f t="shared" si="206"/>
        <v>SIE.DE</v>
      </c>
      <c r="B12790" s="52" t="s">
        <v>246</v>
      </c>
      <c r="C12790" s="50" t="s">
        <v>10031</v>
      </c>
      <c r="D12790" s="50">
        <f>DAX__2019_2020__33[[#This Row],[Open]]*(DAX__2019_2020__33[[#This Row],[Adj Close]]/DAX__2019_2020__33[[#This Row],[Close]])</f>
        <v>81.640365883203245</v>
      </c>
      <c r="E12790" s="50" t="s">
        <v>5701</v>
      </c>
      <c r="F12790" s="50" t="s">
        <v>28259</v>
      </c>
      <c r="G12790" s="50" t="s">
        <v>28259</v>
      </c>
      <c r="H12790" s="50" t="s">
        <v>28260</v>
      </c>
      <c r="I12790" s="50">
        <f>(DAX__2019_2020__33[[#This Row],[Adj Close]]-DAX__2019_2020__33[[#This Row],[Adj Open]])/DAX__2019_2020__33[[#This Row],[Adj Open]]</f>
        <v>-1.1765979645136189E-2</v>
      </c>
      <c r="J12790" s="50">
        <f>DAX__2019_2020__33[[#This Row],[Adj Close]]-DAX__2019_2020__33[[#This Row],[Adj Open]]</f>
        <v>-0.96057888320324025</v>
      </c>
      <c r="K12790" s="50">
        <v>2476495</v>
      </c>
    </row>
    <row r="12791" spans="1:11" x14ac:dyDescent="0.3">
      <c r="A12791" s="51" t="str">
        <f t="shared" si="206"/>
        <v>SIE.DE</v>
      </c>
      <c r="B12791" s="52" t="s">
        <v>247</v>
      </c>
      <c r="C12791" s="50" t="s">
        <v>5639</v>
      </c>
      <c r="D12791" s="50">
        <f>DAX__2019_2020__33[[#This Row],[Open]]*(DAX__2019_2020__33[[#This Row],[Adj Close]]/DAX__2019_2020__33[[#This Row],[Close]])</f>
        <v>80.505960934853789</v>
      </c>
      <c r="E12791" s="50" t="s">
        <v>10036</v>
      </c>
      <c r="F12791" s="50" t="s">
        <v>9980</v>
      </c>
      <c r="G12791" s="50" t="s">
        <v>28256</v>
      </c>
      <c r="H12791" s="50" t="s">
        <v>28261</v>
      </c>
      <c r="I12791" s="50">
        <f>(DAX__2019_2020__33[[#This Row],[Adj Close]]-DAX__2019_2020__33[[#This Row],[Adj Open]])/DAX__2019_2020__33[[#This Row],[Adj Open]]</f>
        <v>6.4772727272727941E-3</v>
      </c>
      <c r="J12791" s="50">
        <f>DAX__2019_2020__33[[#This Row],[Adj Close]]-DAX__2019_2020__33[[#This Row],[Adj Open]]</f>
        <v>0.52145906514621743</v>
      </c>
      <c r="K12791" s="50">
        <v>1517979</v>
      </c>
    </row>
    <row r="12792" spans="1:11" x14ac:dyDescent="0.3">
      <c r="A12792" s="51" t="str">
        <f t="shared" si="206"/>
        <v>SIE.DE</v>
      </c>
      <c r="B12792" s="52" t="s">
        <v>248</v>
      </c>
      <c r="C12792" s="50" t="s">
        <v>3876</v>
      </c>
      <c r="D12792" s="50">
        <f>DAX__2019_2020__33[[#This Row],[Open]]*(DAX__2019_2020__33[[#This Row],[Adj Close]]/DAX__2019_2020__33[[#This Row],[Close]])</f>
        <v>80.81700859209856</v>
      </c>
      <c r="E12792" s="50" t="s">
        <v>28262</v>
      </c>
      <c r="F12792" s="50" t="s">
        <v>12933</v>
      </c>
      <c r="G12792" s="50" t="s">
        <v>5675</v>
      </c>
      <c r="H12792" s="50" t="s">
        <v>28237</v>
      </c>
      <c r="I12792" s="50">
        <f>(DAX__2019_2020__33[[#This Row],[Adj Close]]-DAX__2019_2020__33[[#This Row],[Adj Open]])/DAX__2019_2020__33[[#This Row],[Adj Open]]</f>
        <v>7.4711798719121307E-3</v>
      </c>
      <c r="J12792" s="50">
        <f>DAX__2019_2020__33[[#This Row],[Adj Close]]-DAX__2019_2020__33[[#This Row],[Adj Open]]</f>
        <v>0.60379840790143646</v>
      </c>
      <c r="K12792" s="50">
        <v>1711452</v>
      </c>
    </row>
    <row r="12793" spans="1:11" x14ac:dyDescent="0.3">
      <c r="A12793" s="51" t="str">
        <f t="shared" si="206"/>
        <v>SIE.DE</v>
      </c>
      <c r="B12793" s="52" t="s">
        <v>249</v>
      </c>
      <c r="C12793" s="50" t="s">
        <v>10031</v>
      </c>
      <c r="D12793" s="50">
        <f>DAX__2019_2020__33[[#This Row],[Open]]*(DAX__2019_2020__33[[#This Row],[Adj Close]]/DAX__2019_2020__33[[#This Row],[Close]])</f>
        <v>81.640366563063495</v>
      </c>
      <c r="E12793" s="50" t="s">
        <v>28263</v>
      </c>
      <c r="F12793" s="50" t="s">
        <v>28264</v>
      </c>
      <c r="G12793" s="50" t="s">
        <v>28265</v>
      </c>
      <c r="H12793" s="50" t="s">
        <v>28266</v>
      </c>
      <c r="I12793" s="50">
        <f>(DAX__2019_2020__33[[#This Row],[Adj Close]]-DAX__2019_2020__33[[#This Row],[Adj Open]])/DAX__2019_2020__33[[#This Row],[Adj Open]]</f>
        <v>-5.9390297162490108E-3</v>
      </c>
      <c r="J12793" s="50">
        <f>DAX__2019_2020__33[[#This Row],[Adj Close]]-DAX__2019_2020__33[[#This Row],[Adj Open]]</f>
        <v>-0.48486456306349623</v>
      </c>
      <c r="K12793" s="50">
        <v>1467900</v>
      </c>
    </row>
    <row r="12794" spans="1:11" x14ac:dyDescent="0.3">
      <c r="A12794" s="51" t="str">
        <f t="shared" si="206"/>
        <v>SIE.DE</v>
      </c>
      <c r="B12794" s="52" t="s">
        <v>250</v>
      </c>
      <c r="C12794" s="50" t="s">
        <v>10033</v>
      </c>
      <c r="D12794" s="50">
        <f>DAX__2019_2020__33[[#This Row],[Open]]*(DAX__2019_2020__33[[#This Row],[Adj Close]]/DAX__2019_2020__33[[#This Row],[Close]])</f>
        <v>81.274436231748666</v>
      </c>
      <c r="E12794" s="50" t="s">
        <v>28267</v>
      </c>
      <c r="F12794" s="50" t="s">
        <v>28268</v>
      </c>
      <c r="G12794" s="50" t="s">
        <v>5657</v>
      </c>
      <c r="H12794" s="50" t="s">
        <v>28269</v>
      </c>
      <c r="I12794" s="50">
        <f>(DAX__2019_2020__33[[#This Row],[Adj Close]]-DAX__2019_2020__33[[#This Row],[Adj Open]])/DAX__2019_2020__33[[#This Row],[Adj Open]]</f>
        <v>1.305722706245961E-2</v>
      </c>
      <c r="J12794" s="50">
        <f>DAX__2019_2020__33[[#This Row],[Adj Close]]-DAX__2019_2020__33[[#This Row],[Adj Open]]</f>
        <v>1.0612187682513365</v>
      </c>
      <c r="K12794" s="50">
        <v>1900247</v>
      </c>
    </row>
    <row r="12795" spans="1:11" x14ac:dyDescent="0.3">
      <c r="A12795" s="51" t="str">
        <f t="shared" si="206"/>
        <v>SIE.DE</v>
      </c>
      <c r="B12795" s="52" t="s">
        <v>251</v>
      </c>
      <c r="C12795" s="50" t="s">
        <v>28232</v>
      </c>
      <c r="D12795" s="50">
        <f>DAX__2019_2020__33[[#This Row],[Open]]*(DAX__2019_2020__33[[#This Row],[Adj Close]]/DAX__2019_2020__33[[#This Row],[Close]])</f>
        <v>82.363090556839254</v>
      </c>
      <c r="E12795" s="50" t="s">
        <v>10980</v>
      </c>
      <c r="F12795" s="50" t="s">
        <v>5701</v>
      </c>
      <c r="G12795" s="50" t="s">
        <v>28270</v>
      </c>
      <c r="H12795" s="50" t="s">
        <v>28271</v>
      </c>
      <c r="I12795" s="50">
        <f>(DAX__2019_2020__33[[#This Row],[Adj Close]]-DAX__2019_2020__33[[#This Row],[Adj Open]])/DAX__2019_2020__33[[#This Row],[Adj Open]]</f>
        <v>1.0218793848925737E-2</v>
      </c>
      <c r="J12795" s="50">
        <f>DAX__2019_2020__33[[#This Row],[Adj Close]]-DAX__2019_2020__33[[#This Row],[Adj Open]]</f>
        <v>0.84165144316074247</v>
      </c>
      <c r="K12795" s="50">
        <v>2376051</v>
      </c>
    </row>
    <row r="12796" spans="1:11" x14ac:dyDescent="0.3">
      <c r="A12796" s="51" t="str">
        <f t="shared" si="206"/>
        <v>SIE.DE</v>
      </c>
      <c r="B12796" s="52" t="s">
        <v>252</v>
      </c>
      <c r="C12796" s="50" t="s">
        <v>10140</v>
      </c>
      <c r="D12796" s="50">
        <f>DAX__2019_2020__33[[#This Row],[Open]]*(DAX__2019_2020__33[[#This Row],[Adj Close]]/DAX__2019_2020__33[[#This Row],[Close]])</f>
        <v>82.811359830854414</v>
      </c>
      <c r="E12796" s="50" t="s">
        <v>5676</v>
      </c>
      <c r="F12796" s="50" t="s">
        <v>28272</v>
      </c>
      <c r="G12796" s="50" t="s">
        <v>3877</v>
      </c>
      <c r="H12796" s="50" t="s">
        <v>28273</v>
      </c>
      <c r="I12796" s="50">
        <f>(DAX__2019_2020__33[[#This Row],[Adj Close]]-DAX__2019_2020__33[[#This Row],[Adj Open]])/DAX__2019_2020__33[[#This Row],[Adj Open]]</f>
        <v>-1.1041759093304802E-4</v>
      </c>
      <c r="J12796" s="50">
        <f>DAX__2019_2020__33[[#This Row],[Adj Close]]-DAX__2019_2020__33[[#This Row],[Adj Open]]</f>
        <v>-9.1438308544127267E-3</v>
      </c>
      <c r="K12796" s="50">
        <v>1073304</v>
      </c>
    </row>
    <row r="12797" spans="1:11" x14ac:dyDescent="0.3">
      <c r="A12797" s="51" t="str">
        <f t="shared" si="206"/>
        <v>SIE.DE</v>
      </c>
      <c r="B12797" s="52" t="s">
        <v>253</v>
      </c>
      <c r="C12797" s="50" t="s">
        <v>10028</v>
      </c>
      <c r="D12797" s="50">
        <f>DAX__2019_2020__33[[#This Row],[Open]]*(DAX__2019_2020__33[[#This Row],[Adj Close]]/DAX__2019_2020__33[[#This Row],[Close]])</f>
        <v>82.756473252184932</v>
      </c>
      <c r="E12797" s="50" t="s">
        <v>10140</v>
      </c>
      <c r="F12797" s="50" t="s">
        <v>28230</v>
      </c>
      <c r="G12797" s="50" t="s">
        <v>5668</v>
      </c>
      <c r="H12797" s="50" t="s">
        <v>28274</v>
      </c>
      <c r="I12797" s="50">
        <f>(DAX__2019_2020__33[[#This Row],[Adj Close]]-DAX__2019_2020__33[[#This Row],[Adj Open]])/DAX__2019_2020__33[[#This Row],[Adj Open]]</f>
        <v>-6.5221756193032899E-3</v>
      </c>
      <c r="J12797" s="50">
        <f>DAX__2019_2020__33[[#This Row],[Adj Close]]-DAX__2019_2020__33[[#This Row],[Adj Open]]</f>
        <v>-0.5397522521849254</v>
      </c>
      <c r="K12797" s="50">
        <v>1492183</v>
      </c>
    </row>
    <row r="12798" spans="1:11" x14ac:dyDescent="0.3">
      <c r="A12798" s="51" t="str">
        <f t="shared" si="206"/>
        <v>SIE.DE</v>
      </c>
      <c r="B12798" s="52" t="s">
        <v>254</v>
      </c>
      <c r="C12798" s="50" t="s">
        <v>24489</v>
      </c>
      <c r="D12798" s="50">
        <f>DAX__2019_2020__33[[#This Row],[Open]]*(DAX__2019_2020__33[[#This Row],[Adj Close]]/DAX__2019_2020__33[[#This Row],[Close]])</f>
        <v>83.232189583518817</v>
      </c>
      <c r="E12798" s="50" t="s">
        <v>5681</v>
      </c>
      <c r="F12798" s="50" t="s">
        <v>9968</v>
      </c>
      <c r="G12798" s="50" t="s">
        <v>10052</v>
      </c>
      <c r="H12798" s="50" t="s">
        <v>28275</v>
      </c>
      <c r="I12798" s="50">
        <f>(DAX__2019_2020__33[[#This Row],[Adj Close]]-DAX__2019_2020__33[[#This Row],[Adj Open]])/DAX__2019_2020__33[[#This Row],[Adj Open]]</f>
        <v>2.4180478428868705E-3</v>
      </c>
      <c r="J12798" s="50">
        <f>DAX__2019_2020__33[[#This Row],[Adj Close]]-DAX__2019_2020__33[[#This Row],[Adj Open]]</f>
        <v>0.20125941648117873</v>
      </c>
      <c r="K12798" s="50">
        <v>1494413</v>
      </c>
    </row>
    <row r="12799" spans="1:11" x14ac:dyDescent="0.3">
      <c r="A12799" s="51" t="str">
        <f t="shared" si="206"/>
        <v>SIE.DE</v>
      </c>
      <c r="B12799" s="52" t="s">
        <v>255</v>
      </c>
      <c r="C12799" s="50" t="s">
        <v>28276</v>
      </c>
      <c r="D12799" s="50">
        <f>DAX__2019_2020__33[[#This Row],[Open]]*(DAX__2019_2020__33[[#This Row],[Adj Close]]/DAX__2019_2020__33[[#This Row],[Close]])</f>
        <v>84.156179262524887</v>
      </c>
      <c r="E12799" s="50" t="s">
        <v>28277</v>
      </c>
      <c r="F12799" s="50" t="s">
        <v>5777</v>
      </c>
      <c r="G12799" s="50" t="s">
        <v>28278</v>
      </c>
      <c r="H12799" s="50" t="s">
        <v>28279</v>
      </c>
      <c r="I12799" s="50">
        <f>(DAX__2019_2020__33[[#This Row],[Adj Close]]-DAX__2019_2020__33[[#This Row],[Adj Open]])/DAX__2019_2020__33[[#This Row],[Adj Open]]</f>
        <v>-4.7830743511918898E-3</v>
      </c>
      <c r="J12799" s="50">
        <f>DAX__2019_2020__33[[#This Row],[Adj Close]]-DAX__2019_2020__33[[#This Row],[Adj Open]]</f>
        <v>-0.40252526252488963</v>
      </c>
      <c r="K12799" s="50">
        <v>2158305</v>
      </c>
    </row>
    <row r="12800" spans="1:11" x14ac:dyDescent="0.3">
      <c r="A12800" s="51" t="str">
        <f t="shared" si="206"/>
        <v>SIE.DE</v>
      </c>
      <c r="B12800" s="52" t="s">
        <v>256</v>
      </c>
      <c r="C12800" s="50" t="s">
        <v>10058</v>
      </c>
      <c r="D12800" s="50">
        <f>DAX__2019_2020__33[[#This Row],[Open]]*(DAX__2019_2020__33[[#This Row],[Adj Close]]/DAX__2019_2020__33[[#This Row],[Close]])</f>
        <v>84.092140883701646</v>
      </c>
      <c r="E12800" s="50" t="s">
        <v>28280</v>
      </c>
      <c r="F12800" s="50" t="s">
        <v>5709</v>
      </c>
      <c r="G12800" s="50" t="s">
        <v>28281</v>
      </c>
      <c r="H12800" s="50" t="s">
        <v>28282</v>
      </c>
      <c r="I12800" s="50">
        <f>(DAX__2019_2020__33[[#This Row],[Adj Close]]-DAX__2019_2020__33[[#This Row],[Adj Open]])/DAX__2019_2020__33[[#This Row],[Adj Open]]</f>
        <v>6.8538404450356133E-3</v>
      </c>
      <c r="J12800" s="50">
        <f>DAX__2019_2020__33[[#This Row],[Adj Close]]-DAX__2019_2020__33[[#This Row],[Adj Open]]</f>
        <v>0.57635411629834721</v>
      </c>
      <c r="K12800" s="50">
        <v>1786261</v>
      </c>
    </row>
    <row r="12801" spans="1:11" x14ac:dyDescent="0.3">
      <c r="A12801" s="51" t="str">
        <f t="shared" si="206"/>
        <v>SIE.DE</v>
      </c>
      <c r="B12801" s="52" t="s">
        <v>257</v>
      </c>
      <c r="C12801" s="50" t="s">
        <v>4941</v>
      </c>
      <c r="D12801" s="50">
        <f>DAX__2019_2020__33[[#This Row],[Open]]*(DAX__2019_2020__33[[#This Row],[Adj Close]]/DAX__2019_2020__33[[#This Row],[Close]])</f>
        <v>84.988686721098716</v>
      </c>
      <c r="E12801" s="50" t="s">
        <v>28283</v>
      </c>
      <c r="F12801" s="50" t="s">
        <v>28284</v>
      </c>
      <c r="G12801" s="50" t="s">
        <v>28283</v>
      </c>
      <c r="H12801" s="50" t="s">
        <v>28285</v>
      </c>
      <c r="I12801" s="50">
        <f>(DAX__2019_2020__33[[#This Row],[Adj Close]]-DAX__2019_2020__33[[#This Row],[Adj Open]])/DAX__2019_2020__33[[#This Row],[Adj Open]]</f>
        <v>1.388589851698822E-2</v>
      </c>
      <c r="J12801" s="50">
        <f>DAX__2019_2020__33[[#This Row],[Adj Close]]-DAX__2019_2020__33[[#This Row],[Adj Open]]</f>
        <v>1.180144278901281</v>
      </c>
      <c r="K12801" s="50">
        <v>1815732</v>
      </c>
    </row>
    <row r="12802" spans="1:11" x14ac:dyDescent="0.3">
      <c r="A12802" s="51" t="str">
        <f t="shared" si="206"/>
        <v>SIE.DE</v>
      </c>
      <c r="B12802" s="52" t="s">
        <v>258</v>
      </c>
      <c r="C12802" s="50" t="s">
        <v>28283</v>
      </c>
      <c r="D12802" s="50">
        <f>DAX__2019_2020__33[[#This Row],[Open]]*(DAX__2019_2020__33[[#This Row],[Adj Close]]/DAX__2019_2020__33[[#This Row],[Close]])</f>
        <v>86.168832449264414</v>
      </c>
      <c r="E12802" s="50" t="s">
        <v>10873</v>
      </c>
      <c r="F12802" s="50" t="s">
        <v>28286</v>
      </c>
      <c r="G12802" s="50" t="s">
        <v>3927</v>
      </c>
      <c r="H12802" s="50" t="s">
        <v>28287</v>
      </c>
      <c r="I12802" s="50">
        <f>(DAX__2019_2020__33[[#This Row],[Adj Close]]-DAX__2019_2020__33[[#This Row],[Adj Open]])/DAX__2019_2020__33[[#This Row],[Adj Open]]</f>
        <v>1.9216455691337616E-2</v>
      </c>
      <c r="J12802" s="50">
        <f>DAX__2019_2020__33[[#This Row],[Adj Close]]-DAX__2019_2020__33[[#This Row],[Adj Open]]</f>
        <v>1.6558595507355847</v>
      </c>
      <c r="K12802" s="50">
        <v>2885338</v>
      </c>
    </row>
    <row r="12803" spans="1:11" x14ac:dyDescent="0.3">
      <c r="A12803" s="51" t="str">
        <f t="shared" si="206"/>
        <v>SIE.DE</v>
      </c>
      <c r="B12803" s="52" t="s">
        <v>259</v>
      </c>
      <c r="C12803" s="50" t="s">
        <v>28288</v>
      </c>
      <c r="D12803" s="50">
        <f>DAX__2019_2020__33[[#This Row],[Open]]*(DAX__2019_2020__33[[#This Row],[Adj Close]]/DAX__2019_2020__33[[#This Row],[Close]])</f>
        <v>88.218065226310003</v>
      </c>
      <c r="E12803" s="50" t="s">
        <v>28289</v>
      </c>
      <c r="F12803" s="50" t="s">
        <v>10813</v>
      </c>
      <c r="G12803" s="50" t="s">
        <v>28290</v>
      </c>
      <c r="H12803" s="50" t="s">
        <v>28291</v>
      </c>
      <c r="I12803" s="50">
        <f>(DAX__2019_2020__33[[#This Row],[Adj Close]]-DAX__2019_2020__33[[#This Row],[Adj Open]])/DAX__2019_2020__33[[#This Row],[Adj Open]]</f>
        <v>9.7480348439281626E-3</v>
      </c>
      <c r="J12803" s="50">
        <f>DAX__2019_2020__33[[#This Row],[Adj Close]]-DAX__2019_2020__33[[#This Row],[Adj Open]]</f>
        <v>0.85995277368999723</v>
      </c>
      <c r="K12803" s="50">
        <v>2150380</v>
      </c>
    </row>
    <row r="12804" spans="1:11" x14ac:dyDescent="0.3">
      <c r="A12804" s="51" t="str">
        <f t="shared" si="206"/>
        <v>SIE.DE</v>
      </c>
      <c r="B12804" s="52" t="s">
        <v>260</v>
      </c>
      <c r="C12804" s="50" t="s">
        <v>10798</v>
      </c>
      <c r="D12804" s="50">
        <f>DAX__2019_2020__33[[#This Row],[Open]]*(DAX__2019_2020__33[[#This Row],[Adj Close]]/DAX__2019_2020__33[[#This Row],[Close]])</f>
        <v>89.544589605644774</v>
      </c>
      <c r="E12804" s="50" t="s">
        <v>28292</v>
      </c>
      <c r="F12804" s="50" t="s">
        <v>28006</v>
      </c>
      <c r="G12804" s="50" t="s">
        <v>28293</v>
      </c>
      <c r="H12804" s="50" t="s">
        <v>28294</v>
      </c>
      <c r="I12804" s="50">
        <f>(DAX__2019_2020__33[[#This Row],[Adj Close]]-DAX__2019_2020__33[[#This Row],[Adj Open]])/DAX__2019_2020__33[[#This Row],[Adj Open]]</f>
        <v>-1.1953392274828214E-2</v>
      </c>
      <c r="J12804" s="50">
        <f>DAX__2019_2020__33[[#This Row],[Adj Close]]-DAX__2019_2020__33[[#This Row],[Adj Open]]</f>
        <v>-1.0703616056447771</v>
      </c>
      <c r="K12804" s="50">
        <v>2473675</v>
      </c>
    </row>
    <row r="12805" spans="1:11" x14ac:dyDescent="0.3">
      <c r="A12805" s="51" t="str">
        <f t="shared" si="206"/>
        <v>SIE.DE</v>
      </c>
      <c r="B12805" s="52" t="s">
        <v>261</v>
      </c>
      <c r="C12805" s="50" t="s">
        <v>10884</v>
      </c>
      <c r="D12805" s="50">
        <f>DAX__2019_2020__33[[#This Row],[Open]]*(DAX__2019_2020__33[[#This Row],[Adj Close]]/DAX__2019_2020__33[[#This Row],[Close]])</f>
        <v>88.46507018294605</v>
      </c>
      <c r="E12805" s="50" t="s">
        <v>28295</v>
      </c>
      <c r="F12805" s="50" t="s">
        <v>28296</v>
      </c>
      <c r="G12805" s="50" t="s">
        <v>10858</v>
      </c>
      <c r="H12805" s="50" t="s">
        <v>28297</v>
      </c>
      <c r="I12805" s="50">
        <f>(DAX__2019_2020__33[[#This Row],[Adj Close]]-DAX__2019_2020__33[[#This Row],[Adj Open]])/DAX__2019_2020__33[[#This Row],[Adj Open]]</f>
        <v>2.2750879713058793E-3</v>
      </c>
      <c r="J12805" s="50">
        <f>DAX__2019_2020__33[[#This Row],[Adj Close]]-DAX__2019_2020__33[[#This Row],[Adj Open]]</f>
        <v>0.20126581705395097</v>
      </c>
      <c r="K12805" s="50">
        <v>1962038</v>
      </c>
    </row>
    <row r="12806" spans="1:11" x14ac:dyDescent="0.3">
      <c r="A12806" s="51" t="str">
        <f t="shared" si="206"/>
        <v>SIE.DE</v>
      </c>
      <c r="B12806" s="52" t="s">
        <v>262</v>
      </c>
      <c r="C12806" s="50" t="s">
        <v>28296</v>
      </c>
      <c r="D12806" s="50">
        <f>DAX__2019_2020__33[[#This Row],[Open]]*(DAX__2019_2020__33[[#This Row],[Adj Close]]/DAX__2019_2020__33[[#This Row],[Close]])</f>
        <v>88.144894687740518</v>
      </c>
      <c r="E12806" s="50" t="s">
        <v>10218</v>
      </c>
      <c r="F12806" s="50" t="s">
        <v>10727</v>
      </c>
      <c r="G12806" s="50" t="s">
        <v>10884</v>
      </c>
      <c r="H12806" s="50" t="s">
        <v>28298</v>
      </c>
      <c r="I12806" s="50">
        <f>(DAX__2019_2020__33[[#This Row],[Adj Close]]-DAX__2019_2020__33[[#This Row],[Adj Open]])/DAX__2019_2020__33[[#This Row],[Adj Open]]</f>
        <v>3.6325792139611031E-3</v>
      </c>
      <c r="J12806" s="50">
        <f>DAX__2019_2020__33[[#This Row],[Adj Close]]-DAX__2019_2020__33[[#This Row],[Adj Open]]</f>
        <v>0.32019331225947667</v>
      </c>
      <c r="K12806" s="50">
        <v>1230004</v>
      </c>
    </row>
    <row r="12807" spans="1:11" x14ac:dyDescent="0.3">
      <c r="A12807" s="51" t="str">
        <f t="shared" si="206"/>
        <v>SIE.DE</v>
      </c>
      <c r="B12807" s="52" t="s">
        <v>263</v>
      </c>
      <c r="C12807" s="50" t="s">
        <v>28034</v>
      </c>
      <c r="D12807" s="50">
        <f>DAX__2019_2020__33[[#This Row],[Open]]*(DAX__2019_2020__33[[#This Row],[Adj Close]]/DAX__2019_2020__33[[#This Row],[Close]])</f>
        <v>88.547422154147455</v>
      </c>
      <c r="E12807" s="50" t="s">
        <v>10930</v>
      </c>
      <c r="F12807" s="50" t="s">
        <v>10631</v>
      </c>
      <c r="G12807" s="50" t="s">
        <v>28023</v>
      </c>
      <c r="H12807" s="50" t="s">
        <v>28299</v>
      </c>
      <c r="I12807" s="50">
        <f>(DAX__2019_2020__33[[#This Row],[Adj Close]]-DAX__2019_2020__33[[#This Row],[Adj Open]])/DAX__2019_2020__33[[#This Row],[Adj Open]]</f>
        <v>2.2729723910219946E-3</v>
      </c>
      <c r="J12807" s="50">
        <f>DAX__2019_2020__33[[#This Row],[Adj Close]]-DAX__2019_2020__33[[#This Row],[Adj Open]]</f>
        <v>0.20126584585254648</v>
      </c>
      <c r="K12807" s="50">
        <v>1527892</v>
      </c>
    </row>
    <row r="12808" spans="1:11" x14ac:dyDescent="0.3">
      <c r="A12808" s="51" t="str">
        <f t="shared" si="206"/>
        <v>SIE.DE</v>
      </c>
      <c r="B12808" s="52" t="s">
        <v>264</v>
      </c>
      <c r="C12808" s="50" t="s">
        <v>13070</v>
      </c>
      <c r="D12808" s="50">
        <f>DAX__2019_2020__33[[#This Row],[Open]]*(DAX__2019_2020__33[[#This Row],[Adj Close]]/DAX__2019_2020__33[[#This Row],[Close]])</f>
        <v>88.904208998430192</v>
      </c>
      <c r="E12808" s="50" t="s">
        <v>13070</v>
      </c>
      <c r="F12808" s="50" t="s">
        <v>10778</v>
      </c>
      <c r="G12808" s="50" t="s">
        <v>10596</v>
      </c>
      <c r="H12808" s="50" t="s">
        <v>28300</v>
      </c>
      <c r="I12808" s="50">
        <f>(DAX__2019_2020__33[[#This Row],[Adj Close]]-DAX__2019_2020__33[[#This Row],[Adj Open]])/DAX__2019_2020__33[[#This Row],[Adj Open]]</f>
        <v>-6.3799341428278757E-3</v>
      </c>
      <c r="J12808" s="50">
        <f>DAX__2019_2020__33[[#This Row],[Adj Close]]-DAX__2019_2020__33[[#This Row],[Adj Open]]</f>
        <v>-0.56720299843019006</v>
      </c>
      <c r="K12808" s="50">
        <v>1166141</v>
      </c>
    </row>
    <row r="12809" spans="1:11" x14ac:dyDescent="0.3">
      <c r="A12809" s="51" t="str">
        <f t="shared" si="206"/>
        <v>SIE.DE</v>
      </c>
      <c r="B12809" s="52" t="s">
        <v>265</v>
      </c>
      <c r="C12809" s="50" t="s">
        <v>5724</v>
      </c>
      <c r="D12809" s="50">
        <f>DAX__2019_2020__33[[#This Row],[Open]]*(DAX__2019_2020__33[[#This Row],[Adj Close]]/DAX__2019_2020__33[[#This Row],[Close]])</f>
        <v>88.282113744925482</v>
      </c>
      <c r="E12809" s="50" t="s">
        <v>28301</v>
      </c>
      <c r="F12809" s="50" t="s">
        <v>5714</v>
      </c>
      <c r="G12809" s="50" t="s">
        <v>28295</v>
      </c>
      <c r="H12809" s="50" t="s">
        <v>28302</v>
      </c>
      <c r="I12809" s="50">
        <f>(DAX__2019_2020__33[[#This Row],[Adj Close]]-DAX__2019_2020__33[[#This Row],[Adj Open]])/DAX__2019_2020__33[[#This Row],[Adj Open]]</f>
        <v>1.0051823834196864E-2</v>
      </c>
      <c r="J12809" s="50">
        <f>DAX__2019_2020__33[[#This Row],[Adj Close]]-DAX__2019_2020__33[[#This Row],[Adj Open]]</f>
        <v>0.88739625507452047</v>
      </c>
      <c r="K12809" s="50">
        <v>1781747</v>
      </c>
    </row>
    <row r="12810" spans="1:11" x14ac:dyDescent="0.3">
      <c r="A12810" s="51" t="str">
        <f t="shared" si="206"/>
        <v>SIE.DE</v>
      </c>
      <c r="B12810" s="52" t="s">
        <v>266</v>
      </c>
      <c r="C12810" s="50" t="s">
        <v>10811</v>
      </c>
      <c r="D12810" s="50">
        <f>DAX__2019_2020__33[[#This Row],[Open]]*(DAX__2019_2020__33[[#This Row],[Adj Close]]/DAX__2019_2020__33[[#This Row],[Close]])</f>
        <v>89.39822331422387</v>
      </c>
      <c r="E12810" s="50" t="s">
        <v>24556</v>
      </c>
      <c r="F12810" s="50" t="s">
        <v>28303</v>
      </c>
      <c r="G12810" s="50" t="s">
        <v>12755</v>
      </c>
      <c r="H12810" s="50" t="s">
        <v>28304</v>
      </c>
      <c r="I12810" s="50">
        <f>(DAX__2019_2020__33[[#This Row],[Adj Close]]-DAX__2019_2020__33[[#This Row],[Adj Open]])/DAX__2019_2020__33[[#This Row],[Adj Open]]</f>
        <v>2.9676729127335786E-3</v>
      </c>
      <c r="J12810" s="50">
        <f>DAX__2019_2020__33[[#This Row],[Adj Close]]-DAX__2019_2020__33[[#This Row],[Adj Open]]</f>
        <v>0.26530468577612965</v>
      </c>
      <c r="K12810" s="50">
        <v>5690518</v>
      </c>
    </row>
    <row r="12811" spans="1:11" x14ac:dyDescent="0.3">
      <c r="A12811" s="51" t="str">
        <f t="shared" si="206"/>
        <v>SIE.DE</v>
      </c>
      <c r="B12811" s="52" t="s">
        <v>267</v>
      </c>
      <c r="C12811" s="50" t="s">
        <v>27898</v>
      </c>
      <c r="D12811" s="50">
        <f>DAX__2019_2020__33[[#This Row],[Open]]*(DAX__2019_2020__33[[#This Row],[Adj Close]]/DAX__2019_2020__33[[#This Row],[Close]])</f>
        <v>89.480551756489447</v>
      </c>
      <c r="E12811" s="50" t="s">
        <v>28037</v>
      </c>
      <c r="F12811" s="50" t="s">
        <v>28305</v>
      </c>
      <c r="G12811" s="50" t="s">
        <v>3933</v>
      </c>
      <c r="H12811" s="50" t="s">
        <v>28306</v>
      </c>
      <c r="I12811" s="50">
        <f>(DAX__2019_2020__33[[#This Row],[Adj Close]]-DAX__2019_2020__33[[#This Row],[Adj Open]])/DAX__2019_2020__33[[#This Row],[Adj Open]]</f>
        <v>-1.2064216584484347E-2</v>
      </c>
      <c r="J12811" s="50">
        <f>DAX__2019_2020__33[[#This Row],[Adj Close]]-DAX__2019_2020__33[[#This Row],[Adj Open]]</f>
        <v>-1.07951275648945</v>
      </c>
      <c r="K12811" s="50">
        <v>2103172</v>
      </c>
    </row>
    <row r="12812" spans="1:11" x14ac:dyDescent="0.3">
      <c r="A12812" s="51" t="str">
        <f t="shared" si="206"/>
        <v>SIE.DE</v>
      </c>
      <c r="B12812" s="52" t="s">
        <v>268</v>
      </c>
      <c r="C12812" s="50" t="s">
        <v>3933</v>
      </c>
      <c r="D12812" s="50">
        <f>DAX__2019_2020__33[[#This Row],[Open]]*(DAX__2019_2020__33[[#This Row],[Adj Close]]/DAX__2019_2020__33[[#This Row],[Close]])</f>
        <v>88.401041332576312</v>
      </c>
      <c r="E12812" s="50" t="s">
        <v>28307</v>
      </c>
      <c r="F12812" s="50" t="s">
        <v>28308</v>
      </c>
      <c r="G12812" s="50" t="s">
        <v>28308</v>
      </c>
      <c r="H12812" s="50" t="s">
        <v>28309</v>
      </c>
      <c r="I12812" s="50">
        <f>(DAX__2019_2020__33[[#This Row],[Adj Close]]-DAX__2019_2020__33[[#This Row],[Adj Open]])/DAX__2019_2020__33[[#This Row],[Adj Open]]</f>
        <v>-1.17975684093213E-2</v>
      </c>
      <c r="J12812" s="50">
        <f>DAX__2019_2020__33[[#This Row],[Adj Close]]-DAX__2019_2020__33[[#This Row],[Adj Open]]</f>
        <v>-1.0429173325763088</v>
      </c>
      <c r="K12812" s="50">
        <v>1452779</v>
      </c>
    </row>
    <row r="12813" spans="1:11" x14ac:dyDescent="0.3">
      <c r="A12813" s="51" t="str">
        <f t="shared" si="206"/>
        <v>SIE.DE</v>
      </c>
      <c r="B12813" s="52" t="s">
        <v>269</v>
      </c>
      <c r="C12813" s="50" t="s">
        <v>10685</v>
      </c>
      <c r="D12813" s="50">
        <f>DAX__2019_2020__33[[#This Row],[Open]]*(DAX__2019_2020__33[[#This Row],[Adj Close]]/DAX__2019_2020__33[[#This Row],[Close]])</f>
        <v>87.257492929824096</v>
      </c>
      <c r="E12813" s="50" t="s">
        <v>28008</v>
      </c>
      <c r="F12813" s="50" t="s">
        <v>24642</v>
      </c>
      <c r="G12813" s="50" t="s">
        <v>28008</v>
      </c>
      <c r="H12813" s="50" t="s">
        <v>28310</v>
      </c>
      <c r="I12813" s="50">
        <f>(DAX__2019_2020__33[[#This Row],[Adj Close]]-DAX__2019_2020__33[[#This Row],[Adj Open]])/DAX__2019_2020__33[[#This Row],[Adj Open]]</f>
        <v>5.7664396865100814E-3</v>
      </c>
      <c r="J12813" s="50">
        <f>DAX__2019_2020__33[[#This Row],[Adj Close]]-DAX__2019_2020__33[[#This Row],[Adj Open]]</f>
        <v>0.5031650701759105</v>
      </c>
      <c r="K12813" s="50">
        <v>1755236</v>
      </c>
    </row>
    <row r="12814" spans="1:11" x14ac:dyDescent="0.3">
      <c r="A12814" s="51" t="str">
        <f t="shared" si="206"/>
        <v>SIE.DE</v>
      </c>
      <c r="B12814" s="52" t="s">
        <v>270</v>
      </c>
      <c r="C12814" s="50" t="s">
        <v>5714</v>
      </c>
      <c r="D12814" s="50">
        <f>DAX__2019_2020__33[[#This Row],[Open]]*(DAX__2019_2020__33[[#This Row],[Adj Close]]/DAX__2019_2020__33[[#This Row],[Close]])</f>
        <v>88.062552040552987</v>
      </c>
      <c r="E12814" s="50" t="s">
        <v>27904</v>
      </c>
      <c r="F12814" s="50" t="s">
        <v>28311</v>
      </c>
      <c r="G12814" s="50" t="s">
        <v>28311</v>
      </c>
      <c r="H12814" s="50" t="s">
        <v>28312</v>
      </c>
      <c r="I12814" s="50">
        <f>(DAX__2019_2020__33[[#This Row],[Adj Close]]-DAX__2019_2020__33[[#This Row],[Adj Open]])/DAX__2019_2020__33[[#This Row],[Adj Open]]</f>
        <v>-5.713723130818164E-3</v>
      </c>
      <c r="J12814" s="50">
        <f>DAX__2019_2020__33[[#This Row],[Adj Close]]-DAX__2019_2020__33[[#This Row],[Adj Open]]</f>
        <v>-0.50316504055298594</v>
      </c>
      <c r="K12814" s="50">
        <v>2187089</v>
      </c>
    </row>
    <row r="12815" spans="1:11" x14ac:dyDescent="0.3">
      <c r="A12815" s="51" t="str">
        <f t="shared" si="206"/>
        <v>SIE.DE</v>
      </c>
      <c r="B12815" s="52" t="s">
        <v>271</v>
      </c>
      <c r="C12815" s="50" t="s">
        <v>10891</v>
      </c>
      <c r="D12815" s="50">
        <f>DAX__2019_2020__33[[#This Row],[Open]]*(DAX__2019_2020__33[[#This Row],[Adj Close]]/DAX__2019_2020__33[[#This Row],[Close]])</f>
        <v>88.208918195083612</v>
      </c>
      <c r="E12815" s="50" t="s">
        <v>28313</v>
      </c>
      <c r="F12815" s="50" t="s">
        <v>24524</v>
      </c>
      <c r="G12815" s="50" t="s">
        <v>10223</v>
      </c>
      <c r="H12815" s="50" t="s">
        <v>28314</v>
      </c>
      <c r="I12815" s="50">
        <f>(DAX__2019_2020__33[[#This Row],[Adj Close]]-DAX__2019_2020__33[[#This Row],[Adj Open]])/DAX__2019_2020__33[[#This Row],[Adj Open]]</f>
        <v>9.7490460433321529E-3</v>
      </c>
      <c r="J12815" s="50">
        <f>DAX__2019_2020__33[[#This Row],[Adj Close]]-DAX__2019_2020__33[[#This Row],[Adj Open]]</f>
        <v>0.85995280491638937</v>
      </c>
      <c r="K12815" s="50">
        <v>1907162</v>
      </c>
    </row>
    <row r="12816" spans="1:11" x14ac:dyDescent="0.3">
      <c r="A12816" s="51" t="str">
        <f t="shared" si="206"/>
        <v>SIE.DE</v>
      </c>
      <c r="B12816" s="52" t="s">
        <v>272</v>
      </c>
      <c r="C12816" s="50" t="s">
        <v>27996</v>
      </c>
      <c r="D12816" s="50">
        <f>DAX__2019_2020__33[[#This Row],[Open]]*(DAX__2019_2020__33[[#This Row],[Adj Close]]/DAX__2019_2020__33[[#This Row],[Close]])</f>
        <v>88.968246419847333</v>
      </c>
      <c r="E12816" s="50" t="s">
        <v>10219</v>
      </c>
      <c r="F12816" s="50" t="s">
        <v>24530</v>
      </c>
      <c r="G12816" s="50" t="s">
        <v>21877</v>
      </c>
      <c r="H12816" s="50" t="s">
        <v>28315</v>
      </c>
      <c r="I12816" s="50">
        <f>(DAX__2019_2020__33[[#This Row],[Adj Close]]-DAX__2019_2020__33[[#This Row],[Adj Open]])/DAX__2019_2020__33[[#This Row],[Adj Open]]</f>
        <v>1.0282776349614383E-2</v>
      </c>
      <c r="J12816" s="50">
        <f>DAX__2019_2020__33[[#This Row],[Adj Close]]-DAX__2019_2020__33[[#This Row],[Adj Open]]</f>
        <v>0.91484058015267067</v>
      </c>
      <c r="K12816" s="50">
        <v>1734074</v>
      </c>
    </row>
    <row r="12817" spans="1:11" x14ac:dyDescent="0.3">
      <c r="A12817" s="51" t="str">
        <f t="shared" si="206"/>
        <v>SIE.DE</v>
      </c>
      <c r="B12817" s="52" t="s">
        <v>273</v>
      </c>
      <c r="C12817" s="50" t="s">
        <v>10224</v>
      </c>
      <c r="D12817" s="50">
        <f>DAX__2019_2020__33[[#This Row],[Open]]*(DAX__2019_2020__33[[#This Row],[Adj Close]]/DAX__2019_2020__33[[#This Row],[Close]])</f>
        <v>90.221575696391042</v>
      </c>
      <c r="E12817" s="50" t="s">
        <v>28316</v>
      </c>
      <c r="F12817" s="50" t="s">
        <v>28317</v>
      </c>
      <c r="G12817" s="50" t="s">
        <v>10570</v>
      </c>
      <c r="H12817" s="50" t="s">
        <v>28318</v>
      </c>
      <c r="I12817" s="50">
        <f>(DAX__2019_2020__33[[#This Row],[Adj Close]]-DAX__2019_2020__33[[#This Row],[Adj Open]])/DAX__2019_2020__33[[#This Row],[Adj Open]]</f>
        <v>-1.8251905751817982E-2</v>
      </c>
      <c r="J12817" s="50">
        <f>DAX__2019_2020__33[[#This Row],[Adj Close]]-DAX__2019_2020__33[[#This Row],[Adj Open]]</f>
        <v>-1.6467156963910412</v>
      </c>
      <c r="K12817" s="50">
        <v>2118185</v>
      </c>
    </row>
    <row r="12818" spans="1:11" x14ac:dyDescent="0.3">
      <c r="A12818" s="51" t="str">
        <f t="shared" si="206"/>
        <v>SIE.DE</v>
      </c>
      <c r="B12818" s="52" t="s">
        <v>274</v>
      </c>
      <c r="C12818" s="50" t="s">
        <v>10858</v>
      </c>
      <c r="D12818" s="50">
        <f>DAX__2019_2020__33[[#This Row],[Open]]*(DAX__2019_2020__33[[#This Row],[Adj Close]]/DAX__2019_2020__33[[#This Row],[Close]])</f>
        <v>88.666344171430097</v>
      </c>
      <c r="E12818" s="50" t="s">
        <v>28319</v>
      </c>
      <c r="F12818" s="50" t="s">
        <v>10854</v>
      </c>
      <c r="G12818" s="50" t="s">
        <v>10854</v>
      </c>
      <c r="H12818" s="50" t="s">
        <v>28320</v>
      </c>
      <c r="I12818" s="50">
        <f>(DAX__2019_2020__33[[#This Row],[Adj Close]]-DAX__2019_2020__33[[#This Row],[Adj Open]])/DAX__2019_2020__33[[#This Row],[Adj Open]]</f>
        <v>-2.1461019840301868E-2</v>
      </c>
      <c r="J12818" s="50">
        <f>DAX__2019_2020__33[[#This Row],[Adj Close]]-DAX__2019_2020__33[[#This Row],[Adj Open]]</f>
        <v>-1.9028701714300951</v>
      </c>
      <c r="K12818" s="50">
        <v>2492826</v>
      </c>
    </row>
    <row r="12819" spans="1:11" x14ac:dyDescent="0.3">
      <c r="A12819" s="51" t="str">
        <f t="shared" ref="A12819:A12882" si="207">"SIE.DE"</f>
        <v>SIE.DE</v>
      </c>
      <c r="B12819" s="52" t="s">
        <v>275</v>
      </c>
      <c r="C12819" s="50" t="s">
        <v>10694</v>
      </c>
      <c r="D12819" s="50">
        <f>DAX__2019_2020__33[[#This Row],[Open]]*(DAX__2019_2020__33[[#This Row],[Adj Close]]/DAX__2019_2020__33[[#This Row],[Close]])</f>
        <v>87.129415990379101</v>
      </c>
      <c r="E12819" s="50" t="s">
        <v>3938</v>
      </c>
      <c r="F12819" s="50" t="s">
        <v>28321</v>
      </c>
      <c r="G12819" s="50" t="s">
        <v>3941</v>
      </c>
      <c r="H12819" s="50" t="s">
        <v>28322</v>
      </c>
      <c r="I12819" s="50">
        <f>(DAX__2019_2020__33[[#This Row],[Adj Close]]-DAX__2019_2020__33[[#This Row],[Adj Open]])/DAX__2019_2020__33[[#This Row],[Adj Open]]</f>
        <v>6.3003991243272214E-4</v>
      </c>
      <c r="J12819" s="50">
        <f>DAX__2019_2020__33[[#This Row],[Adj Close]]-DAX__2019_2020__33[[#This Row],[Adj Open]]</f>
        <v>5.4895009620892665E-2</v>
      </c>
      <c r="K12819" s="50">
        <v>2045614</v>
      </c>
    </row>
    <row r="12820" spans="1:11" x14ac:dyDescent="0.3">
      <c r="A12820" s="51" t="str">
        <f t="shared" si="207"/>
        <v>SIE.DE</v>
      </c>
      <c r="B12820" s="52" t="s">
        <v>276</v>
      </c>
      <c r="C12820" s="50" t="s">
        <v>28323</v>
      </c>
      <c r="D12820" s="50">
        <f>DAX__2019_2020__33[[#This Row],[Open]]*(DAX__2019_2020__33[[#This Row],[Adj Close]]/DAX__2019_2020__33[[#This Row],[Close]])</f>
        <v>87.047079174051063</v>
      </c>
      <c r="E12820" s="50" t="s">
        <v>24597</v>
      </c>
      <c r="F12820" s="50" t="s">
        <v>10865</v>
      </c>
      <c r="G12820" s="50" t="s">
        <v>10891</v>
      </c>
      <c r="H12820" s="50" t="s">
        <v>28324</v>
      </c>
      <c r="I12820" s="50">
        <f>(DAX__2019_2020__33[[#This Row],[Adj Close]]-DAX__2019_2020__33[[#This Row],[Adj Open]])/DAX__2019_2020__33[[#This Row],[Adj Open]]</f>
        <v>1.3347303975884392E-2</v>
      </c>
      <c r="J12820" s="50">
        <f>DAX__2019_2020__33[[#This Row],[Adj Close]]-DAX__2019_2020__33[[#This Row],[Adj Open]]</f>
        <v>1.1618438259489352</v>
      </c>
      <c r="K12820" s="50">
        <v>1664195</v>
      </c>
    </row>
    <row r="12821" spans="1:11" x14ac:dyDescent="0.3">
      <c r="A12821" s="51" t="str">
        <f t="shared" si="207"/>
        <v>SIE.DE</v>
      </c>
      <c r="B12821" s="52" t="s">
        <v>277</v>
      </c>
      <c r="C12821" s="50" t="s">
        <v>28296</v>
      </c>
      <c r="D12821" s="50">
        <f>DAX__2019_2020__33[[#This Row],[Open]]*(DAX__2019_2020__33[[#This Row],[Adj Close]]/DAX__2019_2020__33[[#This Row],[Close]])</f>
        <v>88.144883968778373</v>
      </c>
      <c r="E12821" s="50" t="s">
        <v>28000</v>
      </c>
      <c r="F12821" s="50" t="s">
        <v>10687</v>
      </c>
      <c r="G12821" s="50" t="s">
        <v>5713</v>
      </c>
      <c r="H12821" s="50" t="s">
        <v>28325</v>
      </c>
      <c r="I12821" s="50">
        <f>(DAX__2019_2020__33[[#This Row],[Adj Close]]-DAX__2019_2020__33[[#This Row],[Adj Open]])/DAX__2019_2020__33[[#This Row],[Adj Open]]</f>
        <v>-1.4841723193393186E-2</v>
      </c>
      <c r="J12821" s="50">
        <f>DAX__2019_2020__33[[#This Row],[Adj Close]]-DAX__2019_2020__33[[#This Row],[Adj Open]]</f>
        <v>-1.3082219687783692</v>
      </c>
      <c r="K12821" s="50">
        <v>1913013</v>
      </c>
    </row>
    <row r="12822" spans="1:11" x14ac:dyDescent="0.3">
      <c r="A12822" s="51" t="str">
        <f t="shared" si="207"/>
        <v>SIE.DE</v>
      </c>
      <c r="B12822" s="52" t="s">
        <v>278</v>
      </c>
      <c r="C12822" s="50" t="s">
        <v>24592</v>
      </c>
      <c r="D12822" s="50">
        <f>DAX__2019_2020__33[[#This Row],[Open]]*(DAX__2019_2020__33[[#This Row],[Adj Close]]/DAX__2019_2020__33[[#This Row],[Close]])</f>
        <v>86.928148102504537</v>
      </c>
      <c r="E12822" s="50" t="s">
        <v>24532</v>
      </c>
      <c r="F12822" s="50" t="s">
        <v>28326</v>
      </c>
      <c r="G12822" s="50" t="s">
        <v>10682</v>
      </c>
      <c r="H12822" s="50" t="s">
        <v>28033</v>
      </c>
      <c r="I12822" s="50">
        <f>(DAX__2019_2020__33[[#This Row],[Adj Close]]-DAX__2019_2020__33[[#This Row],[Adj Open]])/DAX__2019_2020__33[[#This Row],[Adj Open]]</f>
        <v>9.682225100470265E-3</v>
      </c>
      <c r="J12822" s="50">
        <f>DAX__2019_2020__33[[#This Row],[Adj Close]]-DAX__2019_2020__33[[#This Row],[Adj Open]]</f>
        <v>0.84165789749546605</v>
      </c>
      <c r="K12822" s="50">
        <v>1827079</v>
      </c>
    </row>
    <row r="12823" spans="1:11" x14ac:dyDescent="0.3">
      <c r="A12823" s="51" t="str">
        <f t="shared" si="207"/>
        <v>SIE.DE</v>
      </c>
      <c r="B12823" s="52" t="s">
        <v>279</v>
      </c>
      <c r="C12823" s="50" t="s">
        <v>10848</v>
      </c>
      <c r="D12823" s="50">
        <f>DAX__2019_2020__33[[#This Row],[Open]]*(DAX__2019_2020__33[[#This Row],[Adj Close]]/DAX__2019_2020__33[[#This Row],[Close]])</f>
        <v>87.367273673277509</v>
      </c>
      <c r="E12823" s="50" t="s">
        <v>28034</v>
      </c>
      <c r="F12823" s="50" t="s">
        <v>10696</v>
      </c>
      <c r="G12823" s="50" t="s">
        <v>28327</v>
      </c>
      <c r="H12823" s="50" t="s">
        <v>28328</v>
      </c>
      <c r="I12823" s="50">
        <f>(DAX__2019_2020__33[[#This Row],[Adj Close]]-DAX__2019_2020__33[[#This Row],[Adj Open]])/DAX__2019_2020__33[[#This Row],[Adj Open]]</f>
        <v>1.0366471204188559E-2</v>
      </c>
      <c r="J12823" s="50">
        <f>DAX__2019_2020__33[[#This Row],[Adj Close]]-DAX__2019_2020__33[[#This Row],[Adj Open]]</f>
        <v>0.9056903267224925</v>
      </c>
      <c r="K12823" s="50">
        <v>2293272</v>
      </c>
    </row>
    <row r="12824" spans="1:11" x14ac:dyDescent="0.3">
      <c r="A12824" s="51" t="str">
        <f t="shared" si="207"/>
        <v>SIE.DE</v>
      </c>
      <c r="B12824" s="52" t="s">
        <v>280</v>
      </c>
      <c r="C12824" s="50" t="s">
        <v>10631</v>
      </c>
      <c r="D12824" s="50">
        <f>DAX__2019_2020__33[[#This Row],[Open]]*(DAX__2019_2020__33[[#This Row],[Adj Close]]/DAX__2019_2020__33[[#This Row],[Close]])</f>
        <v>88.245525372020865</v>
      </c>
      <c r="E12824" s="50" t="s">
        <v>10244</v>
      </c>
      <c r="F12824" s="50" t="s">
        <v>10631</v>
      </c>
      <c r="G12824" s="50" t="s">
        <v>28329</v>
      </c>
      <c r="H12824" s="50" t="s">
        <v>28330</v>
      </c>
      <c r="I12824" s="50">
        <f>(DAX__2019_2020__33[[#This Row],[Adj Close]]-DAX__2019_2020__33[[#This Row],[Adj Open]])/DAX__2019_2020__33[[#This Row],[Adj Open]]</f>
        <v>2.7679846855482509E-2</v>
      </c>
      <c r="J12824" s="50">
        <f>DAX__2019_2020__33[[#This Row],[Adj Close]]-DAX__2019_2020__33[[#This Row],[Adj Open]]</f>
        <v>2.4426226279791337</v>
      </c>
      <c r="K12824" s="50">
        <v>2572712</v>
      </c>
    </row>
    <row r="12825" spans="1:11" x14ac:dyDescent="0.3">
      <c r="A12825" s="51" t="str">
        <f t="shared" si="207"/>
        <v>SIE.DE</v>
      </c>
      <c r="B12825" s="52" t="s">
        <v>281</v>
      </c>
      <c r="C12825" s="50" t="s">
        <v>10828</v>
      </c>
      <c r="D12825" s="50">
        <f>DAX__2019_2020__33[[#This Row],[Open]]*(DAX__2019_2020__33[[#This Row],[Adj Close]]/DAX__2019_2020__33[[#This Row],[Close]])</f>
        <v>90.294760785423861</v>
      </c>
      <c r="E12825" s="50" t="s">
        <v>27892</v>
      </c>
      <c r="F12825" s="50" t="s">
        <v>10211</v>
      </c>
      <c r="G12825" s="50" t="s">
        <v>10936</v>
      </c>
      <c r="H12825" s="50" t="s">
        <v>28211</v>
      </c>
      <c r="I12825" s="50">
        <f>(DAX__2019_2020__33[[#This Row],[Adj Close]]-DAX__2019_2020__33[[#This Row],[Adj Open]])/DAX__2019_2020__33[[#This Row],[Adj Open]]</f>
        <v>4.8632524274544843E-3</v>
      </c>
      <c r="J12825" s="50">
        <f>DAX__2019_2020__33[[#This Row],[Adj Close]]-DAX__2019_2020__33[[#This Row],[Adj Open]]</f>
        <v>0.43912621457613454</v>
      </c>
      <c r="K12825" s="50">
        <v>1425723</v>
      </c>
    </row>
    <row r="12826" spans="1:11" x14ac:dyDescent="0.3">
      <c r="A12826" s="51" t="str">
        <f t="shared" si="207"/>
        <v>SIE.DE</v>
      </c>
      <c r="B12826" s="52" t="s">
        <v>282</v>
      </c>
      <c r="C12826" s="50" t="s">
        <v>24698</v>
      </c>
      <c r="D12826" s="50">
        <f>DAX__2019_2020__33[[#This Row],[Open]]*(DAX__2019_2020__33[[#This Row],[Adj Close]]/DAX__2019_2020__33[[#This Row],[Close]])</f>
        <v>91.246198232779776</v>
      </c>
      <c r="E12826" s="50" t="s">
        <v>3949</v>
      </c>
      <c r="F12826" s="50" t="s">
        <v>28331</v>
      </c>
      <c r="G12826" s="50" t="s">
        <v>10246</v>
      </c>
      <c r="H12826" s="50" t="s">
        <v>28332</v>
      </c>
      <c r="I12826" s="50">
        <f>(DAX__2019_2020__33[[#This Row],[Adj Close]]-DAX__2019_2020__33[[#This Row],[Adj Open]])/DAX__2019_2020__33[[#This Row],[Adj Open]]</f>
        <v>1.4036394907487846E-3</v>
      </c>
      <c r="J12826" s="50">
        <f>DAX__2019_2020__33[[#This Row],[Adj Close]]-DAX__2019_2020__33[[#This Row],[Adj Open]]</f>
        <v>0.12807676722022165</v>
      </c>
      <c r="K12826" s="50">
        <v>2498265</v>
      </c>
    </row>
    <row r="12827" spans="1:11" x14ac:dyDescent="0.3">
      <c r="A12827" s="51" t="str">
        <f t="shared" si="207"/>
        <v>SIE.DE</v>
      </c>
      <c r="B12827" s="52" t="s">
        <v>283</v>
      </c>
      <c r="C12827" s="50" t="s">
        <v>10791</v>
      </c>
      <c r="D12827" s="50">
        <f>DAX__2019_2020__33[[#This Row],[Open]]*(DAX__2019_2020__33[[#This Row],[Adj Close]]/DAX__2019_2020__33[[#This Row],[Close]])</f>
        <v>91.849989948724044</v>
      </c>
      <c r="E12827" s="50" t="s">
        <v>28333</v>
      </c>
      <c r="F12827" s="50" t="s">
        <v>12675</v>
      </c>
      <c r="G12827" s="50" t="s">
        <v>28334</v>
      </c>
      <c r="H12827" s="50" t="s">
        <v>28335</v>
      </c>
      <c r="I12827" s="50">
        <f>(DAX__2019_2020__33[[#This Row],[Adj Close]]-DAX__2019_2020__33[[#This Row],[Adj Open]])/DAX__2019_2020__33[[#This Row],[Adj Open]]</f>
        <v>3.187240972365691E-3</v>
      </c>
      <c r="J12827" s="50">
        <f>DAX__2019_2020__33[[#This Row],[Adj Close]]-DAX__2019_2020__33[[#This Row],[Adj Open]]</f>
        <v>0.29274805127595016</v>
      </c>
      <c r="K12827" s="50">
        <v>2108655</v>
      </c>
    </row>
    <row r="12828" spans="1:11" x14ac:dyDescent="0.3">
      <c r="A12828" s="51" t="str">
        <f t="shared" si="207"/>
        <v>SIE.DE</v>
      </c>
      <c r="B12828" s="52" t="s">
        <v>284</v>
      </c>
      <c r="C12828" s="50" t="s">
        <v>12748</v>
      </c>
      <c r="D12828" s="50">
        <f>DAX__2019_2020__33[[#This Row],[Open]]*(DAX__2019_2020__33[[#This Row],[Adj Close]]/DAX__2019_2020__33[[#This Row],[Close]])</f>
        <v>91.502348685974752</v>
      </c>
      <c r="E12828" s="50" t="s">
        <v>28336</v>
      </c>
      <c r="F12828" s="50" t="s">
        <v>28331</v>
      </c>
      <c r="G12828" s="50" t="s">
        <v>10898</v>
      </c>
      <c r="H12828" s="50" t="s">
        <v>28337</v>
      </c>
      <c r="I12828" s="50">
        <f>(DAX__2019_2020__33[[#This Row],[Adj Close]]-DAX__2019_2020__33[[#This Row],[Adj Open]])/DAX__2019_2020__33[[#This Row],[Adj Open]]</f>
        <v>-1.0997790771779346E-2</v>
      </c>
      <c r="J12828" s="50">
        <f>DAX__2019_2020__33[[#This Row],[Adj Close]]-DAX__2019_2020__33[[#This Row],[Adj Open]]</f>
        <v>-1.0063236859747491</v>
      </c>
      <c r="K12828" s="50">
        <v>2697305</v>
      </c>
    </row>
    <row r="12829" spans="1:11" x14ac:dyDescent="0.3">
      <c r="A12829" s="51" t="str">
        <f t="shared" si="207"/>
        <v>SIE.DE</v>
      </c>
      <c r="B12829" s="52" t="s">
        <v>285</v>
      </c>
      <c r="C12829" s="50" t="s">
        <v>10784</v>
      </c>
      <c r="D12829" s="50">
        <f>DAX__2019_2020__33[[#This Row],[Open]]*(DAX__2019_2020__33[[#This Row],[Adj Close]]/DAX__2019_2020__33[[#This Row],[Close]])</f>
        <v>90.660700719001866</v>
      </c>
      <c r="E12829" s="50" t="s">
        <v>10838</v>
      </c>
      <c r="F12829" s="50" t="s">
        <v>28338</v>
      </c>
      <c r="G12829" s="50" t="s">
        <v>27931</v>
      </c>
      <c r="H12829" s="50" t="s">
        <v>28339</v>
      </c>
      <c r="I12829" s="50">
        <f>(DAX__2019_2020__33[[#This Row],[Adj Close]]-DAX__2019_2020__33[[#This Row],[Adj Open]])/DAX__2019_2020__33[[#This Row],[Adj Open]]</f>
        <v>6.7608376742853927E-3</v>
      </c>
      <c r="J12829" s="50">
        <f>DAX__2019_2020__33[[#This Row],[Adj Close]]-DAX__2019_2020__33[[#This Row],[Adj Open]]</f>
        <v>0.61294228099814063</v>
      </c>
      <c r="K12829" s="50">
        <v>2370994</v>
      </c>
    </row>
    <row r="12830" spans="1:11" x14ac:dyDescent="0.3">
      <c r="A12830" s="51" t="str">
        <f t="shared" si="207"/>
        <v>SIE.DE</v>
      </c>
      <c r="B12830" s="52" t="s">
        <v>286</v>
      </c>
      <c r="C12830" s="50" t="s">
        <v>10782</v>
      </c>
      <c r="D12830" s="50">
        <f>DAX__2019_2020__33[[#This Row],[Open]]*(DAX__2019_2020__33[[#This Row],[Adj Close]]/DAX__2019_2020__33[[#This Row],[Close]])</f>
        <v>91.484057455678666</v>
      </c>
      <c r="E12830" s="50" t="s">
        <v>28340</v>
      </c>
      <c r="F12830" s="50" t="s">
        <v>28341</v>
      </c>
      <c r="G12830" s="50" t="s">
        <v>3966</v>
      </c>
      <c r="H12830" s="50" t="s">
        <v>28342</v>
      </c>
      <c r="I12830" s="50">
        <f>(DAX__2019_2020__33[[#This Row],[Adj Close]]-DAX__2019_2020__33[[#This Row],[Adj Open]])/DAX__2019_2020__33[[#This Row],[Adj Open]]</f>
        <v>1.940002000000015E-2</v>
      </c>
      <c r="J12830" s="50">
        <f>DAX__2019_2020__33[[#This Row],[Adj Close]]-DAX__2019_2020__33[[#This Row],[Adj Open]]</f>
        <v>1.774792544321329</v>
      </c>
      <c r="K12830" s="50">
        <v>2028874</v>
      </c>
    </row>
    <row r="12831" spans="1:11" x14ac:dyDescent="0.3">
      <c r="A12831" s="51" t="str">
        <f t="shared" si="207"/>
        <v>SIE.DE</v>
      </c>
      <c r="B12831" s="52" t="s">
        <v>287</v>
      </c>
      <c r="C12831" s="50" t="s">
        <v>28050</v>
      </c>
      <c r="D12831" s="50">
        <f>DAX__2019_2020__33[[#This Row],[Open]]*(DAX__2019_2020__33[[#This Row],[Adj Close]]/DAX__2019_2020__33[[#This Row],[Close]])</f>
        <v>93.295444982761339</v>
      </c>
      <c r="E12831" s="50" t="s">
        <v>3987</v>
      </c>
      <c r="F12831" s="50" t="s">
        <v>12674</v>
      </c>
      <c r="G12831" s="50" t="s">
        <v>10298</v>
      </c>
      <c r="H12831" s="50" t="s">
        <v>28343</v>
      </c>
      <c r="I12831" s="50">
        <f>(DAX__2019_2020__33[[#This Row],[Adj Close]]-DAX__2019_2020__33[[#This Row],[Adj Open]])/DAX__2019_2020__33[[#This Row],[Adj Open]]</f>
        <v>1.1963070838505485E-2</v>
      </c>
      <c r="J12831" s="50">
        <f>DAX__2019_2020__33[[#This Row],[Adj Close]]-DAX__2019_2020__33[[#This Row],[Adj Open]]</f>
        <v>1.116100017238665</v>
      </c>
      <c r="K12831" s="50">
        <v>1884371</v>
      </c>
    </row>
    <row r="12832" spans="1:11" x14ac:dyDescent="0.3">
      <c r="A12832" s="51" t="str">
        <f t="shared" si="207"/>
        <v>SIE.DE</v>
      </c>
      <c r="B12832" s="52" t="s">
        <v>288</v>
      </c>
      <c r="C12832" s="50" t="s">
        <v>28102</v>
      </c>
      <c r="D12832" s="50">
        <f>DAX__2019_2020__33[[#This Row],[Open]]*(DAX__2019_2020__33[[#This Row],[Adj Close]]/DAX__2019_2020__33[[#This Row],[Close]])</f>
        <v>93.752864063966129</v>
      </c>
      <c r="E12832" s="50" t="s">
        <v>28183</v>
      </c>
      <c r="F12832" s="50" t="s">
        <v>28142</v>
      </c>
      <c r="G12832" s="50" t="s">
        <v>28344</v>
      </c>
      <c r="H12832" s="50" t="s">
        <v>28345</v>
      </c>
      <c r="I12832" s="50">
        <f>(DAX__2019_2020__33[[#This Row],[Adj Close]]-DAX__2019_2020__33[[#This Row],[Adj Open]])/DAX__2019_2020__33[[#This Row],[Adj Open]]</f>
        <v>1.1709572256745657E-2</v>
      </c>
      <c r="J12832" s="50">
        <f>DAX__2019_2020__33[[#This Row],[Adj Close]]-DAX__2019_2020__33[[#This Row],[Adj Open]]</f>
        <v>1.0978059360338648</v>
      </c>
      <c r="K12832" s="50">
        <v>1931194</v>
      </c>
    </row>
    <row r="12833" spans="1:11" x14ac:dyDescent="0.3">
      <c r="A12833" s="51" t="str">
        <f t="shared" si="207"/>
        <v>SIE.DE</v>
      </c>
      <c r="B12833" s="52" t="s">
        <v>289</v>
      </c>
      <c r="C12833" s="50" t="s">
        <v>28346</v>
      </c>
      <c r="D12833" s="50">
        <f>DAX__2019_2020__33[[#This Row],[Open]]*(DAX__2019_2020__33[[#This Row],[Adj Close]]/DAX__2019_2020__33[[#This Row],[Close]])</f>
        <v>95.308091144999921</v>
      </c>
      <c r="E12833" s="50" t="s">
        <v>28347</v>
      </c>
      <c r="F12833" s="50" t="s">
        <v>28348</v>
      </c>
      <c r="G12833" s="50" t="s">
        <v>28349</v>
      </c>
      <c r="H12833" s="50" t="s">
        <v>28350</v>
      </c>
      <c r="I12833" s="50">
        <f>(DAX__2019_2020__33[[#This Row],[Adj Close]]-DAX__2019_2020__33[[#This Row],[Adj Open]])/DAX__2019_2020__33[[#This Row],[Adj Open]]</f>
        <v>-3.8395181416779047E-3</v>
      </c>
      <c r="J12833" s="50">
        <f>DAX__2019_2020__33[[#This Row],[Adj Close]]-DAX__2019_2020__33[[#This Row],[Adj Open]]</f>
        <v>-0.36593714499991847</v>
      </c>
      <c r="K12833" s="50">
        <v>1605848</v>
      </c>
    </row>
    <row r="12834" spans="1:11" x14ac:dyDescent="0.3">
      <c r="A12834" s="51" t="str">
        <f t="shared" si="207"/>
        <v>SIE.DE</v>
      </c>
      <c r="B12834" s="52" t="s">
        <v>290</v>
      </c>
      <c r="C12834" s="50" t="s">
        <v>12745</v>
      </c>
      <c r="D12834" s="50">
        <f>DAX__2019_2020__33[[#This Row],[Open]]*(DAX__2019_2020__33[[#This Row],[Adj Close]]/DAX__2019_2020__33[[#This Row],[Close]])</f>
        <v>95.106821418745241</v>
      </c>
      <c r="E12834" s="50" t="s">
        <v>10294</v>
      </c>
      <c r="F12834" s="50" t="s">
        <v>28348</v>
      </c>
      <c r="G12834" s="50" t="s">
        <v>10294</v>
      </c>
      <c r="H12834" s="50" t="s">
        <v>28351</v>
      </c>
      <c r="I12834" s="50">
        <f>(DAX__2019_2020__33[[#This Row],[Adj Close]]-DAX__2019_2020__33[[#This Row],[Adj Open]])/DAX__2019_2020__33[[#This Row],[Adj Open]]</f>
        <v>4.2324259737632529E-3</v>
      </c>
      <c r="J12834" s="50">
        <f>DAX__2019_2020__33[[#This Row],[Adj Close]]-DAX__2019_2020__33[[#This Row],[Adj Open]]</f>
        <v>0.40253258125476066</v>
      </c>
      <c r="K12834" s="50">
        <v>1124553</v>
      </c>
    </row>
    <row r="12835" spans="1:11" x14ac:dyDescent="0.3">
      <c r="A12835" s="51" t="str">
        <f t="shared" si="207"/>
        <v>SIE.DE</v>
      </c>
      <c r="B12835" s="52" t="s">
        <v>291</v>
      </c>
      <c r="C12835" s="50" t="s">
        <v>10281</v>
      </c>
      <c r="D12835" s="50">
        <f>DAX__2019_2020__33[[#This Row],[Open]]*(DAX__2019_2020__33[[#This Row],[Adj Close]]/DAX__2019_2020__33[[#This Row],[Close]])</f>
        <v>95.143412885937607</v>
      </c>
      <c r="E12835" s="50" t="s">
        <v>4905</v>
      </c>
      <c r="F12835" s="50" t="s">
        <v>10281</v>
      </c>
      <c r="G12835" s="50" t="s">
        <v>28352</v>
      </c>
      <c r="H12835" s="50" t="s">
        <v>28353</v>
      </c>
      <c r="I12835" s="50">
        <f>(DAX__2019_2020__33[[#This Row],[Adj Close]]-DAX__2019_2020__33[[#This Row],[Adj Open]])/DAX__2019_2020__33[[#This Row],[Adj Open]]</f>
        <v>1.0769259615384602E-2</v>
      </c>
      <c r="J12835" s="50">
        <f>DAX__2019_2020__33[[#This Row],[Adj Close]]-DAX__2019_2020__33[[#This Row],[Adj Open]]</f>
        <v>1.0246241140623908</v>
      </c>
      <c r="K12835" s="50">
        <v>1682655</v>
      </c>
    </row>
    <row r="12836" spans="1:11" x14ac:dyDescent="0.3">
      <c r="A12836" s="51" t="str">
        <f t="shared" si="207"/>
        <v>SIE.DE</v>
      </c>
      <c r="B12836" s="52" t="s">
        <v>292</v>
      </c>
      <c r="C12836" s="50" t="s">
        <v>10310</v>
      </c>
      <c r="D12836" s="50">
        <f>DAX__2019_2020__33[[#This Row],[Open]]*(DAX__2019_2020__33[[#This Row],[Adj Close]]/DAX__2019_2020__33[[#This Row],[Close]])</f>
        <v>96.241223090549425</v>
      </c>
      <c r="E12836" s="50" t="s">
        <v>28092</v>
      </c>
      <c r="F12836" s="50" t="s">
        <v>28354</v>
      </c>
      <c r="G12836" s="50" t="s">
        <v>10393</v>
      </c>
      <c r="H12836" s="50" t="s">
        <v>28125</v>
      </c>
      <c r="I12836" s="50">
        <f>(DAX__2019_2020__33[[#This Row],[Adj Close]]-DAX__2019_2020__33[[#This Row],[Adj Open]])/DAX__2019_2020__33[[#This Row],[Adj Open]]</f>
        <v>2.8517396250497067E-3</v>
      </c>
      <c r="J12836" s="50">
        <f>DAX__2019_2020__33[[#This Row],[Adj Close]]-DAX__2019_2020__33[[#This Row],[Adj Open]]</f>
        <v>0.27445490945056861</v>
      </c>
      <c r="K12836" s="50">
        <v>1351846</v>
      </c>
    </row>
    <row r="12837" spans="1:11" x14ac:dyDescent="0.3">
      <c r="A12837" s="51" t="str">
        <f t="shared" si="207"/>
        <v>SIE.DE</v>
      </c>
      <c r="B12837" s="52" t="s">
        <v>293</v>
      </c>
      <c r="C12837" s="50" t="s">
        <v>28081</v>
      </c>
      <c r="D12837" s="50">
        <f>DAX__2019_2020__33[[#This Row],[Open]]*(DAX__2019_2020__33[[#This Row],[Adj Close]]/DAX__2019_2020__33[[#This Row],[Close]])</f>
        <v>96.222928423545639</v>
      </c>
      <c r="E12837" s="50" t="s">
        <v>28075</v>
      </c>
      <c r="F12837" s="50" t="s">
        <v>28185</v>
      </c>
      <c r="G12837" s="50" t="s">
        <v>3988</v>
      </c>
      <c r="H12837" s="50" t="s">
        <v>28355</v>
      </c>
      <c r="I12837" s="50">
        <f>(DAX__2019_2020__33[[#This Row],[Adj Close]]-DAX__2019_2020__33[[#This Row],[Adj Open]])/DAX__2019_2020__33[[#This Row],[Adj Open]]</f>
        <v>-4.9438676554478611E-3</v>
      </c>
      <c r="J12837" s="50">
        <f>DAX__2019_2020__33[[#This Row],[Adj Close]]-DAX__2019_2020__33[[#This Row],[Adj Open]]</f>
        <v>-0.47571342354564194</v>
      </c>
      <c r="K12837" s="50">
        <v>1615656</v>
      </c>
    </row>
    <row r="12838" spans="1:11" x14ac:dyDescent="0.3">
      <c r="A12838" s="51" t="str">
        <f t="shared" si="207"/>
        <v>SIE.DE</v>
      </c>
      <c r="B12838" s="52" t="s">
        <v>294</v>
      </c>
      <c r="C12838" s="50" t="s">
        <v>10305</v>
      </c>
      <c r="D12838" s="50">
        <f>DAX__2019_2020__33[[#This Row],[Open]]*(DAX__2019_2020__33[[#This Row],[Adj Close]]/DAX__2019_2020__33[[#This Row],[Close]])</f>
        <v>96.058254383582536</v>
      </c>
      <c r="E12838" s="50" t="s">
        <v>10305</v>
      </c>
      <c r="F12838" s="50" t="s">
        <v>28356</v>
      </c>
      <c r="G12838" s="50" t="s">
        <v>28357</v>
      </c>
      <c r="H12838" s="50" t="s">
        <v>28358</v>
      </c>
      <c r="I12838" s="50">
        <f>(DAX__2019_2020__33[[#This Row],[Adj Close]]-DAX__2019_2020__33[[#This Row],[Adj Open]])/DAX__2019_2020__33[[#This Row],[Adj Open]]</f>
        <v>-1.542859999999991E-2</v>
      </c>
      <c r="J12838" s="50">
        <f>DAX__2019_2020__33[[#This Row],[Adj Close]]-DAX__2019_2020__33[[#This Row],[Adj Open]]</f>
        <v>-1.482044383582533</v>
      </c>
      <c r="K12838" s="50">
        <v>2301884</v>
      </c>
    </row>
    <row r="12839" spans="1:11" x14ac:dyDescent="0.3">
      <c r="A12839" s="51" t="str">
        <f t="shared" si="207"/>
        <v>SIE.DE</v>
      </c>
      <c r="B12839" s="52" t="s">
        <v>295</v>
      </c>
      <c r="C12839" s="50" t="s">
        <v>28357</v>
      </c>
      <c r="D12839" s="50">
        <f>DAX__2019_2020__33[[#This Row],[Open]]*(DAX__2019_2020__33[[#This Row],[Adj Close]]/DAX__2019_2020__33[[#This Row],[Close]])</f>
        <v>94.576216125380697</v>
      </c>
      <c r="E12839" s="50" t="s">
        <v>28081</v>
      </c>
      <c r="F12839" s="50" t="s">
        <v>28359</v>
      </c>
      <c r="G12839" s="50" t="s">
        <v>28360</v>
      </c>
      <c r="H12839" s="50" t="s">
        <v>28361</v>
      </c>
      <c r="I12839" s="50">
        <f>(DAX__2019_2020__33[[#This Row],[Adj Close]]-DAX__2019_2020__33[[#This Row],[Adj Open]])/DAX__2019_2020__33[[#This Row],[Adj Open]]</f>
        <v>1.509000817634009E-2</v>
      </c>
      <c r="J12839" s="50">
        <f>DAX__2019_2020__33[[#This Row],[Adj Close]]-DAX__2019_2020__33[[#This Row],[Adj Open]]</f>
        <v>1.4271558746193023</v>
      </c>
      <c r="K12839" s="50">
        <v>1412345</v>
      </c>
    </row>
    <row r="12840" spans="1:11" x14ac:dyDescent="0.3">
      <c r="A12840" s="51" t="str">
        <f t="shared" si="207"/>
        <v>SIE.DE</v>
      </c>
      <c r="B12840" s="52" t="s">
        <v>296</v>
      </c>
      <c r="C12840" s="50" t="s">
        <v>28078</v>
      </c>
      <c r="D12840" s="50">
        <f>DAX__2019_2020__33[[#This Row],[Open]]*(DAX__2019_2020__33[[#This Row],[Adj Close]]/DAX__2019_2020__33[[#This Row],[Close]])</f>
        <v>96.44248641229261</v>
      </c>
      <c r="E12840" s="50" t="s">
        <v>28362</v>
      </c>
      <c r="F12840" s="50" t="s">
        <v>28078</v>
      </c>
      <c r="G12840" s="50" t="s">
        <v>28363</v>
      </c>
      <c r="H12840" s="50" t="s">
        <v>28364</v>
      </c>
      <c r="I12840" s="50">
        <f>(DAX__2019_2020__33[[#This Row],[Adj Close]]-DAX__2019_2020__33[[#This Row],[Adj Open]])/DAX__2019_2020__33[[#This Row],[Adj Open]]</f>
        <v>1.9351176614516602E-2</v>
      </c>
      <c r="J12840" s="50">
        <f>DAX__2019_2020__33[[#This Row],[Adj Close]]-DAX__2019_2020__33[[#This Row],[Adj Open]]</f>
        <v>1.866275587707392</v>
      </c>
      <c r="K12840" s="50">
        <v>2748199</v>
      </c>
    </row>
    <row r="12841" spans="1:11" x14ac:dyDescent="0.3">
      <c r="A12841" s="51" t="str">
        <f t="shared" si="207"/>
        <v>SIE.DE</v>
      </c>
      <c r="B12841" s="52" t="s">
        <v>297</v>
      </c>
      <c r="C12841" s="50" t="s">
        <v>12697</v>
      </c>
      <c r="D12841" s="50">
        <f>DAX__2019_2020__33[[#This Row],[Open]]*(DAX__2019_2020__33[[#This Row],[Adj Close]]/DAX__2019_2020__33[[#This Row],[Close]])</f>
        <v>98.107496709555832</v>
      </c>
      <c r="E12841" s="50" t="s">
        <v>28365</v>
      </c>
      <c r="F12841" s="50" t="s">
        <v>28104</v>
      </c>
      <c r="G12841" s="50" t="s">
        <v>28366</v>
      </c>
      <c r="H12841" s="50" t="s">
        <v>28367</v>
      </c>
      <c r="I12841" s="50">
        <f>(DAX__2019_2020__33[[#This Row],[Adj Close]]-DAX__2019_2020__33[[#This Row],[Adj Open]])/DAX__2019_2020__33[[#This Row],[Adj Open]]</f>
        <v>1.0630352678671332E-2</v>
      </c>
      <c r="J12841" s="50">
        <f>DAX__2019_2020__33[[#This Row],[Adj Close]]-DAX__2019_2020__33[[#This Row],[Adj Open]]</f>
        <v>1.0429172904441657</v>
      </c>
      <c r="K12841" s="50">
        <v>2260631</v>
      </c>
    </row>
    <row r="12842" spans="1:11" x14ac:dyDescent="0.3">
      <c r="A12842" s="51" t="str">
        <f t="shared" si="207"/>
        <v>SIE.DE</v>
      </c>
      <c r="B12842" s="52" t="s">
        <v>298</v>
      </c>
      <c r="C12842" s="50" t="s">
        <v>28368</v>
      </c>
      <c r="D12842" s="50">
        <f>DAX__2019_2020__33[[#This Row],[Open]]*(DAX__2019_2020__33[[#This Row],[Adj Close]]/DAX__2019_2020__33[[#This Row],[Close]])</f>
        <v>98.949152643589159</v>
      </c>
      <c r="E12842" s="50" t="s">
        <v>10505</v>
      </c>
      <c r="F12842" s="50" t="s">
        <v>12443</v>
      </c>
      <c r="G12842" s="50" t="s">
        <v>28369</v>
      </c>
      <c r="H12842" s="50" t="s">
        <v>28370</v>
      </c>
      <c r="I12842" s="50">
        <f>(DAX__2019_2020__33[[#This Row],[Adj Close]]-DAX__2019_2020__33[[#This Row],[Adj Open]])/DAX__2019_2020__33[[#This Row],[Adj Open]]</f>
        <v>1.8490846209656862E-3</v>
      </c>
      <c r="J12842" s="50">
        <f>DAX__2019_2020__33[[#This Row],[Adj Close]]-DAX__2019_2020__33[[#This Row],[Adj Open]]</f>
        <v>0.18296535641084688</v>
      </c>
      <c r="K12842" s="50">
        <v>2463037</v>
      </c>
    </row>
    <row r="12843" spans="1:11" x14ac:dyDescent="0.3">
      <c r="A12843" s="51" t="str">
        <f t="shared" si="207"/>
        <v>SIE.DE</v>
      </c>
      <c r="B12843" s="52" t="s">
        <v>299</v>
      </c>
      <c r="C12843" s="50" t="s">
        <v>10451</v>
      </c>
      <c r="D12843" s="50">
        <f>DAX__2019_2020__33[[#This Row],[Open]]*(DAX__2019_2020__33[[#This Row],[Adj Close]]/DAX__2019_2020__33[[#This Row],[Close]])</f>
        <v>101.1813566049008</v>
      </c>
      <c r="E12843" s="50" t="s">
        <v>4571</v>
      </c>
      <c r="F12843" s="50" t="s">
        <v>13112</v>
      </c>
      <c r="G12843" s="50" t="s">
        <v>28371</v>
      </c>
      <c r="H12843" s="50" t="s">
        <v>28372</v>
      </c>
      <c r="I12843" s="50">
        <f>(DAX__2019_2020__33[[#This Row],[Adj Close]]-DAX__2019_2020__33[[#This Row],[Adj Open]])/DAX__2019_2020__33[[#This Row],[Adj Open]]</f>
        <v>2.7667324189282572E-2</v>
      </c>
      <c r="J12843" s="50">
        <f>DAX__2019_2020__33[[#This Row],[Adj Close]]-DAX__2019_2020__33[[#This Row],[Adj Open]]</f>
        <v>2.7994173950991978</v>
      </c>
      <c r="K12843" s="50">
        <v>4430017</v>
      </c>
    </row>
    <row r="12844" spans="1:11" x14ac:dyDescent="0.3">
      <c r="A12844" s="51" t="str">
        <f t="shared" si="207"/>
        <v>SIE.DE</v>
      </c>
      <c r="B12844" s="52" t="s">
        <v>300</v>
      </c>
      <c r="C12844" s="50" t="s">
        <v>4022</v>
      </c>
      <c r="D12844" s="50">
        <f>DAX__2019_2020__33[[#This Row],[Open]]*(DAX__2019_2020__33[[#This Row],[Adj Close]]/DAX__2019_2020__33[[#This Row],[Close]])</f>
        <v>104.29182136313301</v>
      </c>
      <c r="E12844" s="50" t="s">
        <v>4043</v>
      </c>
      <c r="F12844" s="50" t="s">
        <v>12666</v>
      </c>
      <c r="G12844" s="50" t="s">
        <v>10454</v>
      </c>
      <c r="H12844" s="50" t="s">
        <v>28373</v>
      </c>
      <c r="I12844" s="50">
        <f>(DAX__2019_2020__33[[#This Row],[Adj Close]]-DAX__2019_2020__33[[#This Row],[Adj Open]])/DAX__2019_2020__33[[#This Row],[Adj Open]]</f>
        <v>-1.7543596491228356E-3</v>
      </c>
      <c r="J12844" s="50">
        <f>DAX__2019_2020__33[[#This Row],[Adj Close]]-DAX__2019_2020__33[[#This Row],[Adj Open]]</f>
        <v>-0.18296536313300749</v>
      </c>
      <c r="K12844" s="50">
        <v>2759565</v>
      </c>
    </row>
    <row r="12845" spans="1:11" x14ac:dyDescent="0.3">
      <c r="A12845" s="51" t="str">
        <f t="shared" si="207"/>
        <v>SIE.DE</v>
      </c>
      <c r="B12845" s="52" t="s">
        <v>301</v>
      </c>
      <c r="C12845" s="50" t="s">
        <v>28374</v>
      </c>
      <c r="D12845" s="50">
        <f>DAX__2019_2020__33[[#This Row],[Open]]*(DAX__2019_2020__33[[#This Row],[Adj Close]]/DAX__2019_2020__33[[#This Row],[Close]])</f>
        <v>102.31576105579903</v>
      </c>
      <c r="E12845" s="50" t="s">
        <v>28375</v>
      </c>
      <c r="F12845" s="50" t="s">
        <v>12503</v>
      </c>
      <c r="G12845" s="50" t="s">
        <v>4028</v>
      </c>
      <c r="H12845" s="50" t="s">
        <v>28376</v>
      </c>
      <c r="I12845" s="50">
        <f>(DAX__2019_2020__33[[#This Row],[Adj Close]]-DAX__2019_2020__33[[#This Row],[Adj Open]])/DAX__2019_2020__33[[#This Row],[Adj Open]]</f>
        <v>6.2589862753571566E-3</v>
      </c>
      <c r="J12845" s="50">
        <f>DAX__2019_2020__33[[#This Row],[Adj Close]]-DAX__2019_2020__33[[#This Row],[Adj Open]]</f>
        <v>0.64039294420096837</v>
      </c>
      <c r="K12845" s="50">
        <v>2297114</v>
      </c>
    </row>
    <row r="12846" spans="1:11" x14ac:dyDescent="0.3">
      <c r="A12846" s="51" t="str">
        <f t="shared" si="207"/>
        <v>SIE.DE</v>
      </c>
      <c r="B12846" s="52" t="s">
        <v>302</v>
      </c>
      <c r="C12846" s="50" t="s">
        <v>10450</v>
      </c>
      <c r="D12846" s="50">
        <f>DAX__2019_2020__33[[#This Row],[Open]]*(DAX__2019_2020__33[[#This Row],[Adj Close]]/DAX__2019_2020__33[[#This Row],[Close]])</f>
        <v>103.37698224029572</v>
      </c>
      <c r="E12846" s="50" t="s">
        <v>28377</v>
      </c>
      <c r="F12846" s="50" t="s">
        <v>4919</v>
      </c>
      <c r="G12846" s="50" t="s">
        <v>28378</v>
      </c>
      <c r="H12846" s="50" t="s">
        <v>28379</v>
      </c>
      <c r="I12846" s="50">
        <f>(DAX__2019_2020__33[[#This Row],[Adj Close]]-DAX__2019_2020__33[[#This Row],[Adj Open]])/DAX__2019_2020__33[[#This Row],[Adj Open]]</f>
        <v>1.3097371681415846E-2</v>
      </c>
      <c r="J12846" s="50">
        <f>DAX__2019_2020__33[[#This Row],[Adj Close]]-DAX__2019_2020__33[[#This Row],[Adj Open]]</f>
        <v>1.3539667597042779</v>
      </c>
      <c r="K12846" s="50">
        <v>1963205</v>
      </c>
    </row>
    <row r="12847" spans="1:11" x14ac:dyDescent="0.3">
      <c r="A12847" s="51" t="str">
        <f t="shared" si="207"/>
        <v>SIE.DE</v>
      </c>
      <c r="B12847" s="52" t="s">
        <v>303</v>
      </c>
      <c r="C12847" s="50" t="s">
        <v>4041</v>
      </c>
      <c r="D12847" s="50">
        <f>DAX__2019_2020__33[[#This Row],[Open]]*(DAX__2019_2020__33[[#This Row],[Adj Close]]/DAX__2019_2020__33[[#This Row],[Close]])</f>
        <v>104.40160725802134</v>
      </c>
      <c r="E12847" s="50" t="s">
        <v>4253</v>
      </c>
      <c r="F12847" s="50" t="s">
        <v>4057</v>
      </c>
      <c r="G12847" s="50" t="s">
        <v>28380</v>
      </c>
      <c r="H12847" s="50" t="s">
        <v>28381</v>
      </c>
      <c r="I12847" s="50">
        <f>(DAX__2019_2020__33[[#This Row],[Adj Close]]-DAX__2019_2020__33[[#This Row],[Adj Open]])/DAX__2019_2020__33[[#This Row],[Adj Open]]</f>
        <v>4.0308358561819725E-3</v>
      </c>
      <c r="J12847" s="50">
        <f>DAX__2019_2020__33[[#This Row],[Adj Close]]-DAX__2019_2020__33[[#This Row],[Adj Open]]</f>
        <v>0.42082574197866052</v>
      </c>
      <c r="K12847" s="50">
        <v>1609303</v>
      </c>
    </row>
    <row r="12848" spans="1:11" x14ac:dyDescent="0.3">
      <c r="A12848" s="51" t="str">
        <f t="shared" si="207"/>
        <v>SIE.DE</v>
      </c>
      <c r="B12848" s="52" t="s">
        <v>304</v>
      </c>
      <c r="C12848" s="50" t="s">
        <v>12339</v>
      </c>
      <c r="D12848" s="50">
        <f>DAX__2019_2020__33[[#This Row],[Open]]*(DAX__2019_2020__33[[#This Row],[Adj Close]]/DAX__2019_2020__33[[#This Row],[Close]])</f>
        <v>104.51138524261953</v>
      </c>
      <c r="E12848" s="50" t="s">
        <v>4226</v>
      </c>
      <c r="F12848" s="50" t="s">
        <v>4107</v>
      </c>
      <c r="G12848" s="50" t="s">
        <v>4039</v>
      </c>
      <c r="H12848" s="50" t="s">
        <v>28382</v>
      </c>
      <c r="I12848" s="50">
        <f>(DAX__2019_2020__33[[#This Row],[Adj Close]]-DAX__2019_2020__33[[#This Row],[Adj Open]])/DAX__2019_2020__33[[#This Row],[Adj Open]]</f>
        <v>4.551855821986312E-3</v>
      </c>
      <c r="J12848" s="50">
        <f>DAX__2019_2020__33[[#This Row],[Adj Close]]-DAX__2019_2020__33[[#This Row],[Adj Open]]</f>
        <v>0.47572075738047204</v>
      </c>
      <c r="K12848" s="50">
        <v>1639798</v>
      </c>
    </row>
    <row r="12849" spans="1:11" x14ac:dyDescent="0.3">
      <c r="A12849" s="51" t="str">
        <f t="shared" si="207"/>
        <v>SIE.DE</v>
      </c>
      <c r="B12849" s="52" t="s">
        <v>305</v>
      </c>
      <c r="C12849" s="50" t="s">
        <v>4072</v>
      </c>
      <c r="D12849" s="50">
        <f>DAX__2019_2020__33[[#This Row],[Open]]*(DAX__2019_2020__33[[#This Row],[Adj Close]]/DAX__2019_2020__33[[#This Row],[Close]])</f>
        <v>105.206665</v>
      </c>
      <c r="E12849" s="50" t="s">
        <v>4257</v>
      </c>
      <c r="F12849" s="50" t="s">
        <v>12339</v>
      </c>
      <c r="G12849" s="50" t="s">
        <v>4072</v>
      </c>
      <c r="H12849" s="50" t="s">
        <v>28383</v>
      </c>
      <c r="I12849" s="50">
        <f>(DAX__2019_2020__33[[#This Row],[Adj Close]]-DAX__2019_2020__33[[#This Row],[Adj Open]])/DAX__2019_2020__33[[#This Row],[Adj Open]]</f>
        <v>0</v>
      </c>
      <c r="J12849" s="50">
        <f>DAX__2019_2020__33[[#This Row],[Adj Close]]-DAX__2019_2020__33[[#This Row],[Adj Open]]</f>
        <v>0</v>
      </c>
      <c r="K12849" s="50">
        <v>2269176</v>
      </c>
    </row>
    <row r="12850" spans="1:11" x14ac:dyDescent="0.3">
      <c r="A12850" s="51" t="str">
        <f t="shared" si="207"/>
        <v>SIE.DE</v>
      </c>
      <c r="B12850" s="52" t="s">
        <v>306</v>
      </c>
      <c r="C12850" s="50" t="s">
        <v>12484</v>
      </c>
      <c r="D12850" s="50">
        <f>DAX__2019_2020__33[[#This Row],[Open]]*(DAX__2019_2020__33[[#This Row],[Adj Close]]/DAX__2019_2020__33[[#This Row],[Close]])</f>
        <v>104.96880312838174</v>
      </c>
      <c r="E12850" s="50" t="s">
        <v>28384</v>
      </c>
      <c r="F12850" s="50" t="s">
        <v>4045</v>
      </c>
      <c r="G12850" s="50" t="s">
        <v>4571</v>
      </c>
      <c r="H12850" s="50" t="s">
        <v>28385</v>
      </c>
      <c r="I12850" s="50">
        <f>(DAX__2019_2020__33[[#This Row],[Adj Close]]-DAX__2019_2020__33[[#This Row],[Adj Open]])/DAX__2019_2020__33[[#This Row],[Adj Open]]</f>
        <v>-2.963186385971497E-3</v>
      </c>
      <c r="J12850" s="50">
        <f>DAX__2019_2020__33[[#This Row],[Adj Close]]-DAX__2019_2020__33[[#This Row],[Adj Open]]</f>
        <v>-0.31104212838174305</v>
      </c>
      <c r="K12850" s="50">
        <v>1395578</v>
      </c>
    </row>
    <row r="12851" spans="1:11" x14ac:dyDescent="0.3">
      <c r="A12851" s="51" t="str">
        <f t="shared" si="207"/>
        <v>SIE.DE</v>
      </c>
      <c r="B12851" s="52" t="s">
        <v>307</v>
      </c>
      <c r="C12851" s="50" t="s">
        <v>12659</v>
      </c>
      <c r="D12851" s="50">
        <f>DAX__2019_2020__33[[#This Row],[Open]]*(DAX__2019_2020__33[[#This Row],[Adj Close]]/DAX__2019_2020__33[[#This Row],[Close]])</f>
        <v>104.78583413721324</v>
      </c>
      <c r="E12851" s="50" t="s">
        <v>4263</v>
      </c>
      <c r="F12851" s="50" t="s">
        <v>28386</v>
      </c>
      <c r="G12851" s="50" t="s">
        <v>4914</v>
      </c>
      <c r="H12851" s="50" t="s">
        <v>28387</v>
      </c>
      <c r="I12851" s="50">
        <f>(DAX__2019_2020__33[[#This Row],[Adj Close]]-DAX__2019_2020__33[[#This Row],[Adj Open]])/DAX__2019_2020__33[[#This Row],[Adj Open]]</f>
        <v>-8.7304870898342586E-4</v>
      </c>
      <c r="J12851" s="50">
        <f>DAX__2019_2020__33[[#This Row],[Adj Close]]-DAX__2019_2020__33[[#This Row],[Adj Open]]</f>
        <v>-9.1483137213245413E-2</v>
      </c>
      <c r="K12851" s="50">
        <v>1761342</v>
      </c>
    </row>
    <row r="12852" spans="1:11" x14ac:dyDescent="0.3">
      <c r="A12852" s="51" t="str">
        <f t="shared" si="207"/>
        <v>SIE.DE</v>
      </c>
      <c r="B12852" s="52" t="s">
        <v>308</v>
      </c>
      <c r="C12852" s="50" t="s">
        <v>4207</v>
      </c>
      <c r="D12852" s="50">
        <f>DAX__2019_2020__33[[#This Row],[Open]]*(DAX__2019_2020__33[[#This Row],[Adj Close]]/DAX__2019_2020__33[[#This Row],[Close]])</f>
        <v>103.90759946075596</v>
      </c>
      <c r="E12852" s="50" t="s">
        <v>28388</v>
      </c>
      <c r="F12852" s="50" t="s">
        <v>4267</v>
      </c>
      <c r="G12852" s="50" t="s">
        <v>28377</v>
      </c>
      <c r="H12852" s="50" t="s">
        <v>28389</v>
      </c>
      <c r="I12852" s="50">
        <f>(DAX__2019_2020__33[[#This Row],[Adj Close]]-DAX__2019_2020__33[[#This Row],[Adj Open]])/DAX__2019_2020__33[[#This Row],[Adj Open]]</f>
        <v>1.0917397236883368E-2</v>
      </c>
      <c r="J12852" s="50">
        <f>DAX__2019_2020__33[[#This Row],[Adj Close]]-DAX__2019_2020__33[[#This Row],[Adj Open]]</f>
        <v>1.1344005392440408</v>
      </c>
      <c r="K12852" s="50">
        <v>1737722</v>
      </c>
    </row>
    <row r="12853" spans="1:11" x14ac:dyDescent="0.3">
      <c r="A12853" s="51" t="str">
        <f t="shared" si="207"/>
        <v>SIE.DE</v>
      </c>
      <c r="B12853" s="52" t="s">
        <v>309</v>
      </c>
      <c r="C12853" s="50" t="s">
        <v>4043</v>
      </c>
      <c r="D12853" s="50">
        <f>DAX__2019_2020__33[[#This Row],[Open]]*(DAX__2019_2020__33[[#This Row],[Adj Close]]/DAX__2019_2020__33[[#This Row],[Close]])</f>
        <v>104.56627253087714</v>
      </c>
      <c r="E12853" s="50" t="s">
        <v>4266</v>
      </c>
      <c r="F12853" s="50" t="s">
        <v>4027</v>
      </c>
      <c r="G12853" s="50" t="s">
        <v>4254</v>
      </c>
      <c r="H12853" s="50" t="s">
        <v>28390</v>
      </c>
      <c r="I12853" s="50">
        <f>(DAX__2019_2020__33[[#This Row],[Adj Close]]-DAX__2019_2020__33[[#This Row],[Adj Open]])/DAX__2019_2020__33[[#This Row],[Adj Open]]</f>
        <v>4.7243480824755296E-3</v>
      </c>
      <c r="J12853" s="50">
        <f>DAX__2019_2020__33[[#This Row],[Adj Close]]-DAX__2019_2020__33[[#This Row],[Adj Open]]</f>
        <v>0.49400746912286309</v>
      </c>
      <c r="K12853" s="50">
        <v>2115548</v>
      </c>
    </row>
    <row r="12854" spans="1:11" x14ac:dyDescent="0.3">
      <c r="A12854" s="51" t="str">
        <f t="shared" si="207"/>
        <v>SIE.DE</v>
      </c>
      <c r="B12854" s="52" t="s">
        <v>310</v>
      </c>
      <c r="C12854" s="50" t="s">
        <v>28391</v>
      </c>
      <c r="D12854" s="50">
        <f>DAX__2019_2020__33[[#This Row],[Open]]*(DAX__2019_2020__33[[#This Row],[Adj Close]]/DAX__2019_2020__33[[#This Row],[Close]])</f>
        <v>104.89561771177203</v>
      </c>
      <c r="E12854" s="50" t="s">
        <v>12518</v>
      </c>
      <c r="F12854" s="50" t="s">
        <v>4043</v>
      </c>
      <c r="G12854" s="50" t="s">
        <v>4253</v>
      </c>
      <c r="H12854" s="50" t="s">
        <v>28392</v>
      </c>
      <c r="I12854" s="50">
        <f>(DAX__2019_2020__33[[#This Row],[Adj Close]]-DAX__2019_2020__33[[#This Row],[Adj Open]])/DAX__2019_2020__33[[#This Row],[Adj Open]]</f>
        <v>1.0465288314484343E-3</v>
      </c>
      <c r="J12854" s="50">
        <f>DAX__2019_2020__33[[#This Row],[Adj Close]]-DAX__2019_2020__33[[#This Row],[Adj Open]]</f>
        <v>0.10977628822796248</v>
      </c>
      <c r="K12854" s="50">
        <v>2129880</v>
      </c>
    </row>
    <row r="12855" spans="1:11" x14ac:dyDescent="0.3">
      <c r="A12855" s="51" t="str">
        <f t="shared" si="207"/>
        <v>SIE.DE</v>
      </c>
      <c r="B12855" s="52" t="s">
        <v>311</v>
      </c>
      <c r="C12855" s="50" t="s">
        <v>12610</v>
      </c>
      <c r="D12855" s="50">
        <f>DAX__2019_2020__33[[#This Row],[Open]]*(DAX__2019_2020__33[[#This Row],[Adj Close]]/DAX__2019_2020__33[[#This Row],[Close]])</f>
        <v>105.55429495783713</v>
      </c>
      <c r="E12855" s="50" t="s">
        <v>12605</v>
      </c>
      <c r="F12855" s="50" t="s">
        <v>28393</v>
      </c>
      <c r="G12855" s="50" t="s">
        <v>28394</v>
      </c>
      <c r="H12855" s="50" t="s">
        <v>28395</v>
      </c>
      <c r="I12855" s="50">
        <f>(DAX__2019_2020__33[[#This Row],[Adj Close]]-DAX__2019_2020__33[[#This Row],[Adj Open]])/DAX__2019_2020__33[[#This Row],[Adj Open]]</f>
        <v>9.0137027824676776E-3</v>
      </c>
      <c r="J12855" s="50">
        <f>DAX__2019_2020__33[[#This Row],[Adj Close]]-DAX__2019_2020__33[[#This Row],[Adj Open]]</f>
        <v>0.95143504216287056</v>
      </c>
      <c r="K12855" s="50">
        <v>1918418</v>
      </c>
    </row>
    <row r="12856" spans="1:11" x14ac:dyDescent="0.3">
      <c r="A12856" s="51" t="str">
        <f t="shared" si="207"/>
        <v>SIE.DE</v>
      </c>
      <c r="B12856" s="52" t="s">
        <v>312</v>
      </c>
      <c r="C12856" s="50" t="s">
        <v>28396</v>
      </c>
      <c r="D12856" s="50">
        <f>DAX__2019_2020__33[[#This Row],[Open]]*(DAX__2019_2020__33[[#This Row],[Adj Close]]/DAX__2019_2020__33[[#This Row],[Close]])</f>
        <v>106.24957761131697</v>
      </c>
      <c r="E12856" s="50" t="s">
        <v>4149</v>
      </c>
      <c r="F12856" s="50" t="s">
        <v>28397</v>
      </c>
      <c r="G12856" s="50" t="s">
        <v>4149</v>
      </c>
      <c r="H12856" s="50" t="s">
        <v>28398</v>
      </c>
      <c r="I12856" s="50">
        <f>(DAX__2019_2020__33[[#This Row],[Adj Close]]-DAX__2019_2020__33[[#This Row],[Adj Open]])/DAX__2019_2020__33[[#This Row],[Adj Open]]</f>
        <v>1.3432047644498346E-2</v>
      </c>
      <c r="J12856" s="50">
        <f>DAX__2019_2020__33[[#This Row],[Adj Close]]-DAX__2019_2020__33[[#This Row],[Adj Open]]</f>
        <v>1.4271493886830342</v>
      </c>
      <c r="K12856" s="50">
        <v>3601425</v>
      </c>
    </row>
    <row r="12857" spans="1:11" x14ac:dyDescent="0.3">
      <c r="A12857" s="51" t="str">
        <f t="shared" si="207"/>
        <v>SIE.DE</v>
      </c>
      <c r="B12857" s="52" t="s">
        <v>313</v>
      </c>
      <c r="C12857" s="50" t="s">
        <v>4260</v>
      </c>
      <c r="D12857" s="50">
        <f>DAX__2019_2020__33[[#This Row],[Open]]*(DAX__2019_2020__33[[#This Row],[Adj Close]]/DAX__2019_2020__33[[#This Row],[Close]])</f>
        <v>107.93289415499378</v>
      </c>
      <c r="E12857" s="50" t="s">
        <v>4130</v>
      </c>
      <c r="F12857" s="50" t="s">
        <v>4276</v>
      </c>
      <c r="G12857" s="50" t="s">
        <v>12390</v>
      </c>
      <c r="H12857" s="50" t="s">
        <v>28399</v>
      </c>
      <c r="I12857" s="50">
        <f>(DAX__2019_2020__33[[#This Row],[Adj Close]]-DAX__2019_2020__33[[#This Row],[Adj Open]])/DAX__2019_2020__33[[#This Row],[Adj Open]]</f>
        <v>-3.8990166833611606E-3</v>
      </c>
      <c r="J12857" s="50">
        <f>DAX__2019_2020__33[[#This Row],[Adj Close]]-DAX__2019_2020__33[[#This Row],[Adj Open]]</f>
        <v>-0.42083215499377502</v>
      </c>
      <c r="K12857" s="50">
        <v>1666127</v>
      </c>
    </row>
    <row r="12858" spans="1:11" x14ac:dyDescent="0.3">
      <c r="A12858" s="51" t="str">
        <f t="shared" si="207"/>
        <v>SIE.DE</v>
      </c>
      <c r="B12858" s="52" t="s">
        <v>314</v>
      </c>
      <c r="C12858" s="50" t="s">
        <v>4081</v>
      </c>
      <c r="D12858" s="50">
        <f>DAX__2019_2020__33[[#This Row],[Open]]*(DAX__2019_2020__33[[#This Row],[Adj Close]]/DAX__2019_2020__33[[#This Row],[Close]])</f>
        <v>106.85338149527608</v>
      </c>
      <c r="E12858" s="50" t="s">
        <v>4252</v>
      </c>
      <c r="F12858" s="50" t="s">
        <v>4081</v>
      </c>
      <c r="G12858" s="50" t="s">
        <v>12612</v>
      </c>
      <c r="H12858" s="50" t="s">
        <v>28400</v>
      </c>
      <c r="I12858" s="50">
        <f>(DAX__2019_2020__33[[#This Row],[Adj Close]]-DAX__2019_2020__33[[#This Row],[Adj Open]])/DAX__2019_2020__33[[#This Row],[Adj Open]]</f>
        <v>4.6232276209786068E-3</v>
      </c>
      <c r="J12858" s="50">
        <f>DAX__2019_2020__33[[#This Row],[Adj Close]]-DAX__2019_2020__33[[#This Row],[Adj Open]]</f>
        <v>0.49400750472392474</v>
      </c>
      <c r="K12858" s="50">
        <v>926440</v>
      </c>
    </row>
    <row r="12859" spans="1:11" x14ac:dyDescent="0.3">
      <c r="A12859" s="51" t="str">
        <f t="shared" si="207"/>
        <v>SIE.DE</v>
      </c>
      <c r="B12859" s="52" t="s">
        <v>315</v>
      </c>
      <c r="C12859" s="50" t="s">
        <v>4219</v>
      </c>
      <c r="D12859" s="50">
        <f>DAX__2019_2020__33[[#This Row],[Open]]*(DAX__2019_2020__33[[#This Row],[Adj Close]]/DAX__2019_2020__33[[#This Row],[Close]])</f>
        <v>106.7801879570147</v>
      </c>
      <c r="E12859" s="50" t="s">
        <v>4224</v>
      </c>
      <c r="F12859" s="50" t="s">
        <v>4566</v>
      </c>
      <c r="G12859" s="50" t="s">
        <v>4570</v>
      </c>
      <c r="H12859" s="50" t="s">
        <v>28401</v>
      </c>
      <c r="I12859" s="50">
        <f>(DAX__2019_2020__33[[#This Row],[Adj Close]]-DAX__2019_2020__33[[#This Row],[Adj Open]])/DAX__2019_2020__33[[#This Row],[Adj Open]]</f>
        <v>3.4270219034696135E-3</v>
      </c>
      <c r="J12859" s="50">
        <f>DAX__2019_2020__33[[#This Row],[Adj Close]]-DAX__2019_2020__33[[#This Row],[Adj Open]]</f>
        <v>0.36593804298529164</v>
      </c>
      <c r="K12859" s="50">
        <v>1680731</v>
      </c>
    </row>
    <row r="12860" spans="1:11" x14ac:dyDescent="0.3">
      <c r="A12860" s="51" t="str">
        <f t="shared" si="207"/>
        <v>SIE.DE</v>
      </c>
      <c r="B12860" s="52" t="s">
        <v>316</v>
      </c>
      <c r="C12860" s="50" t="s">
        <v>4570</v>
      </c>
      <c r="D12860" s="50">
        <f>DAX__2019_2020__33[[#This Row],[Open]]*(DAX__2019_2020__33[[#This Row],[Adj Close]]/DAX__2019_2020__33[[#This Row],[Close]])</f>
        <v>107.14613283332032</v>
      </c>
      <c r="E12860" s="50" t="s">
        <v>28402</v>
      </c>
      <c r="F12860" s="50" t="s">
        <v>28403</v>
      </c>
      <c r="G12860" s="50" t="s">
        <v>4279</v>
      </c>
      <c r="H12860" s="50" t="s">
        <v>28404</v>
      </c>
      <c r="I12860" s="50">
        <f>(DAX__2019_2020__33[[#This Row],[Adj Close]]-DAX__2019_2020__33[[#This Row],[Adj Open]])/DAX__2019_2020__33[[#This Row],[Adj Open]]</f>
        <v>-7.855242285128787E-3</v>
      </c>
      <c r="J12860" s="50">
        <f>DAX__2019_2020__33[[#This Row],[Adj Close]]-DAX__2019_2020__33[[#This Row],[Adj Open]]</f>
        <v>-0.84165883332032365</v>
      </c>
      <c r="K12860" s="50">
        <v>3235417</v>
      </c>
    </row>
    <row r="12861" spans="1:11" x14ac:dyDescent="0.3">
      <c r="A12861" s="51" t="str">
        <f t="shared" si="207"/>
        <v>SIE.DE</v>
      </c>
      <c r="B12861" s="52" t="s">
        <v>317</v>
      </c>
      <c r="C12861" s="50" t="s">
        <v>28394</v>
      </c>
      <c r="D12861" s="50">
        <f>DAX__2019_2020__33[[#This Row],[Open]]*(DAX__2019_2020__33[[#This Row],[Adj Close]]/DAX__2019_2020__33[[#This Row],[Close]])</f>
        <v>106.50573771335239</v>
      </c>
      <c r="E12861" s="50" t="s">
        <v>4163</v>
      </c>
      <c r="F12861" s="50" t="s">
        <v>28397</v>
      </c>
      <c r="G12861" s="50" t="s">
        <v>12604</v>
      </c>
      <c r="H12861" s="50" t="s">
        <v>28405</v>
      </c>
      <c r="I12861" s="50">
        <f>(DAX__2019_2020__33[[#This Row],[Adj Close]]-DAX__2019_2020__33[[#This Row],[Adj Open]])/DAX__2019_2020__33[[#This Row],[Adj Open]]</f>
        <v>4.294794782593884E-3</v>
      </c>
      <c r="J12861" s="50">
        <f>DAX__2019_2020__33[[#This Row],[Adj Close]]-DAX__2019_2020__33[[#This Row],[Adj Open]]</f>
        <v>0.45742028664761847</v>
      </c>
      <c r="K12861" s="50">
        <v>2062903</v>
      </c>
    </row>
    <row r="12862" spans="1:11" x14ac:dyDescent="0.3">
      <c r="A12862" s="51" t="str">
        <f t="shared" si="207"/>
        <v>SIE.DE</v>
      </c>
      <c r="B12862" s="52" t="s">
        <v>318</v>
      </c>
      <c r="C12862" s="50" t="s">
        <v>28406</v>
      </c>
      <c r="D12862" s="50">
        <f>DAX__2019_2020__33[[#This Row],[Open]]*(DAX__2019_2020__33[[#This Row],[Adj Close]]/DAX__2019_2020__33[[#This Row],[Close]])</f>
        <v>106.87167077612902</v>
      </c>
      <c r="E12862" s="50" t="s">
        <v>28407</v>
      </c>
      <c r="F12862" s="50" t="s">
        <v>28406</v>
      </c>
      <c r="G12862" s="50" t="s">
        <v>12354</v>
      </c>
      <c r="H12862" s="50" t="s">
        <v>28408</v>
      </c>
      <c r="I12862" s="50">
        <f>(DAX__2019_2020__33[[#This Row],[Adj Close]]-DAX__2019_2020__33[[#This Row],[Adj Open]])/DAX__2019_2020__33[[#This Row],[Adj Open]]</f>
        <v>9.5874165382640961E-3</v>
      </c>
      <c r="J12862" s="50">
        <f>DAX__2019_2020__33[[#This Row],[Adj Close]]-DAX__2019_2020__33[[#This Row],[Adj Open]]</f>
        <v>1.0246232238709752</v>
      </c>
      <c r="K12862" s="50">
        <v>2078331</v>
      </c>
    </row>
    <row r="12863" spans="1:11" x14ac:dyDescent="0.3">
      <c r="A12863" s="51" t="str">
        <f t="shared" si="207"/>
        <v>SIE.DE</v>
      </c>
      <c r="B12863" s="52" t="s">
        <v>319</v>
      </c>
      <c r="C12863" s="50" t="s">
        <v>4252</v>
      </c>
      <c r="D12863" s="50">
        <f>DAX__2019_2020__33[[#This Row],[Open]]*(DAX__2019_2020__33[[#This Row],[Adj Close]]/DAX__2019_2020__33[[#This Row],[Close]])</f>
        <v>107.60354766619844</v>
      </c>
      <c r="E12863" s="50" t="s">
        <v>12652</v>
      </c>
      <c r="F12863" s="50" t="s">
        <v>28396</v>
      </c>
      <c r="G12863" s="50" t="s">
        <v>28396</v>
      </c>
      <c r="H12863" s="50" t="s">
        <v>28409</v>
      </c>
      <c r="I12863" s="50">
        <f>(DAX__2019_2020__33[[#This Row],[Adj Close]]-DAX__2019_2020__33[[#This Row],[Adj Open]])/DAX__2019_2020__33[[#This Row],[Adj Open]]</f>
        <v>-1.2582927752518383E-2</v>
      </c>
      <c r="J12863" s="50">
        <f>DAX__2019_2020__33[[#This Row],[Adj Close]]-DAX__2019_2020__33[[#This Row],[Adj Open]]</f>
        <v>-1.353967666198443</v>
      </c>
      <c r="K12863" s="50">
        <v>2178533</v>
      </c>
    </row>
    <row r="12864" spans="1:11" x14ac:dyDescent="0.3">
      <c r="A12864" s="51" t="str">
        <f t="shared" si="207"/>
        <v>SIE.DE</v>
      </c>
      <c r="B12864" s="52" t="s">
        <v>320</v>
      </c>
      <c r="C12864" s="50" t="s">
        <v>12605</v>
      </c>
      <c r="D12864" s="50">
        <f>DAX__2019_2020__33[[#This Row],[Open]]*(DAX__2019_2020__33[[#This Row],[Adj Close]]/DAX__2019_2020__33[[#This Row],[Close]])</f>
        <v>106.54233653321579</v>
      </c>
      <c r="E12864" s="50" t="s">
        <v>12612</v>
      </c>
      <c r="F12864" s="50" t="s">
        <v>4263</v>
      </c>
      <c r="G12864" s="50" t="s">
        <v>4081</v>
      </c>
      <c r="H12864" s="50" t="s">
        <v>28410</v>
      </c>
      <c r="I12864" s="50">
        <f>(DAX__2019_2020__33[[#This Row],[Adj Close]]-DAX__2019_2020__33[[#This Row],[Adj Open]])/DAX__2019_2020__33[[#This Row],[Adj Open]]</f>
        <v>2.919491696028636E-3</v>
      </c>
      <c r="J12864" s="50">
        <f>DAX__2019_2020__33[[#This Row],[Adj Close]]-DAX__2019_2020__33[[#This Row],[Adj Open]]</f>
        <v>0.31104946678421186</v>
      </c>
      <c r="K12864" s="50">
        <v>1700605</v>
      </c>
    </row>
    <row r="12865" spans="1:11" x14ac:dyDescent="0.3">
      <c r="A12865" s="51" t="str">
        <f t="shared" si="207"/>
        <v>SIE.DE</v>
      </c>
      <c r="B12865" s="52" t="s">
        <v>321</v>
      </c>
      <c r="C12865" s="50" t="s">
        <v>12491</v>
      </c>
      <c r="D12865" s="50">
        <f>DAX__2019_2020__33[[#This Row],[Open]]*(DAX__2019_2020__33[[#This Row],[Adj Close]]/DAX__2019_2020__33[[#This Row],[Close]])</f>
        <v>107.18272566167369</v>
      </c>
      <c r="E12865" s="50" t="s">
        <v>12491</v>
      </c>
      <c r="F12865" s="50" t="s">
        <v>12519</v>
      </c>
      <c r="G12865" s="50" t="s">
        <v>12596</v>
      </c>
      <c r="H12865" s="50" t="s">
        <v>28411</v>
      </c>
      <c r="I12865" s="50">
        <f>(DAX__2019_2020__33[[#This Row],[Adj Close]]-DAX__2019_2020__33[[#This Row],[Adj Open]])/DAX__2019_2020__33[[#This Row],[Adj Open]]</f>
        <v>-9.73034278831191E-3</v>
      </c>
      <c r="J12865" s="50">
        <f>DAX__2019_2020__33[[#This Row],[Adj Close]]-DAX__2019_2020__33[[#This Row],[Adj Open]]</f>
        <v>-1.0429246616736805</v>
      </c>
      <c r="K12865" s="50">
        <v>1272536</v>
      </c>
    </row>
    <row r="12866" spans="1:11" x14ac:dyDescent="0.3">
      <c r="A12866" s="51" t="str">
        <f t="shared" si="207"/>
        <v>SIE.DE</v>
      </c>
      <c r="B12866" s="52" t="s">
        <v>322</v>
      </c>
      <c r="C12866" s="50" t="s">
        <v>4114</v>
      </c>
      <c r="D12866" s="50">
        <f>DAX__2019_2020__33[[#This Row],[Open]]*(DAX__2019_2020__33[[#This Row],[Adj Close]]/DAX__2019_2020__33[[#This Row],[Close]])</f>
        <v>105.7372688286645</v>
      </c>
      <c r="E12866" s="50" t="s">
        <v>4256</v>
      </c>
      <c r="F12866" s="50" t="s">
        <v>4019</v>
      </c>
      <c r="G12866" s="50" t="s">
        <v>4581</v>
      </c>
      <c r="H12866" s="50" t="s">
        <v>28412</v>
      </c>
      <c r="I12866" s="50">
        <f>(DAX__2019_2020__33[[#This Row],[Adj Close]]-DAX__2019_2020__33[[#This Row],[Adj Open]])/DAX__2019_2020__33[[#This Row],[Adj Open]]</f>
        <v>-1.9034521214145641E-3</v>
      </c>
      <c r="J12866" s="50">
        <f>DAX__2019_2020__33[[#This Row],[Adj Close]]-DAX__2019_2020__33[[#This Row],[Adj Open]]</f>
        <v>-0.20126582866450349</v>
      </c>
      <c r="K12866" s="50">
        <v>2042594</v>
      </c>
    </row>
    <row r="12867" spans="1:11" x14ac:dyDescent="0.3">
      <c r="A12867" s="51" t="str">
        <f t="shared" si="207"/>
        <v>SIE.DE</v>
      </c>
      <c r="B12867" s="52" t="s">
        <v>323</v>
      </c>
      <c r="C12867" s="50" t="s">
        <v>4109</v>
      </c>
      <c r="D12867" s="50">
        <f>DAX__2019_2020__33[[#This Row],[Open]]*(DAX__2019_2020__33[[#This Row],[Adj Close]]/DAX__2019_2020__33[[#This Row],[Close]])</f>
        <v>105.29814280849672</v>
      </c>
      <c r="E12867" s="50" t="s">
        <v>4129</v>
      </c>
      <c r="F12867" s="50" t="s">
        <v>4109</v>
      </c>
      <c r="G12867" s="50" t="s">
        <v>4169</v>
      </c>
      <c r="H12867" s="50" t="s">
        <v>28413</v>
      </c>
      <c r="I12867" s="50">
        <f>(DAX__2019_2020__33[[#This Row],[Adj Close]]-DAX__2019_2020__33[[#This Row],[Adj Open]])/DAX__2019_2020__33[[#This Row],[Adj Open]]</f>
        <v>1.8244995972979853E-2</v>
      </c>
      <c r="J12867" s="50">
        <f>DAX__2019_2020__33[[#This Row],[Adj Close]]-DAX__2019_2020__33[[#This Row],[Adj Open]]</f>
        <v>1.92116419150328</v>
      </c>
      <c r="K12867" s="50">
        <v>2109861</v>
      </c>
    </row>
    <row r="12868" spans="1:11" x14ac:dyDescent="0.3">
      <c r="A12868" s="51" t="str">
        <f t="shared" si="207"/>
        <v>SIE.DE</v>
      </c>
      <c r="B12868" s="52" t="s">
        <v>324</v>
      </c>
      <c r="C12868" s="50" t="s">
        <v>4163</v>
      </c>
      <c r="D12868" s="50">
        <f>DAX__2019_2020__33[[#This Row],[Open]]*(DAX__2019_2020__33[[#This Row],[Adj Close]]/DAX__2019_2020__33[[#This Row],[Close]])</f>
        <v>107.16442778055544</v>
      </c>
      <c r="E12868" s="50" t="s">
        <v>12385</v>
      </c>
      <c r="F12868" s="50" t="s">
        <v>4218</v>
      </c>
      <c r="G12868" s="50" t="s">
        <v>4283</v>
      </c>
      <c r="H12868" s="50" t="s">
        <v>28414</v>
      </c>
      <c r="I12868" s="50">
        <f>(DAX__2019_2020__33[[#This Row],[Adj Close]]-DAX__2019_2020__33[[#This Row],[Adj Open]])/DAX__2019_2020__33[[#This Row],[Adj Open]]</f>
        <v>6.317210229786663E-3</v>
      </c>
      <c r="J12868" s="50">
        <f>DAX__2019_2020__33[[#This Row],[Adj Close]]-DAX__2019_2020__33[[#This Row],[Adj Open]]</f>
        <v>0.67698021944455888</v>
      </c>
      <c r="K12868" s="50">
        <v>2104690</v>
      </c>
    </row>
    <row r="12869" spans="1:11" x14ac:dyDescent="0.3">
      <c r="A12869" s="51" t="str">
        <f t="shared" si="207"/>
        <v>SIE.DE</v>
      </c>
      <c r="B12869" s="52" t="s">
        <v>325</v>
      </c>
      <c r="C12869" s="50" t="s">
        <v>4092</v>
      </c>
      <c r="D12869" s="50">
        <f>DAX__2019_2020__33[[#This Row],[Open]]*(DAX__2019_2020__33[[#This Row],[Adj Close]]/DAX__2019_2020__33[[#This Row],[Close]])</f>
        <v>108.95751266647702</v>
      </c>
      <c r="E12869" s="50" t="s">
        <v>4555</v>
      </c>
      <c r="F12869" s="50" t="s">
        <v>4259</v>
      </c>
      <c r="G12869" s="50" t="s">
        <v>28415</v>
      </c>
      <c r="H12869" s="50" t="s">
        <v>28416</v>
      </c>
      <c r="I12869" s="50">
        <f>(DAX__2019_2020__33[[#This Row],[Adj Close]]-DAX__2019_2020__33[[#This Row],[Adj Open]])/DAX__2019_2020__33[[#This Row],[Adj Open]]</f>
        <v>-1.1083115215501441E-2</v>
      </c>
      <c r="J12869" s="50">
        <f>DAX__2019_2020__33[[#This Row],[Adj Close]]-DAX__2019_2020__33[[#This Row],[Adj Open]]</f>
        <v>-1.2075886664770223</v>
      </c>
      <c r="K12869" s="50">
        <v>2801057</v>
      </c>
    </row>
    <row r="12870" spans="1:11" x14ac:dyDescent="0.3">
      <c r="A12870" s="51" t="str">
        <f t="shared" si="207"/>
        <v>SIE.DE</v>
      </c>
      <c r="B12870" s="52" t="s">
        <v>326</v>
      </c>
      <c r="C12870" s="50" t="s">
        <v>4172</v>
      </c>
      <c r="D12870" s="50">
        <f>DAX__2019_2020__33[[#This Row],[Open]]*(DAX__2019_2020__33[[#This Row],[Adj Close]]/DAX__2019_2020__33[[#This Row],[Close]])</f>
        <v>108.13415837417436</v>
      </c>
      <c r="E12870" s="50" t="s">
        <v>4553</v>
      </c>
      <c r="F12870" s="50" t="s">
        <v>4085</v>
      </c>
      <c r="G12870" s="50" t="s">
        <v>4553</v>
      </c>
      <c r="H12870" s="50" t="s">
        <v>28417</v>
      </c>
      <c r="I12870" s="50">
        <f>(DAX__2019_2020__33[[#This Row],[Adj Close]]-DAX__2019_2020__33[[#This Row],[Adj Open]])/DAX__2019_2020__33[[#This Row],[Adj Open]]</f>
        <v>1.4382445373497001E-2</v>
      </c>
      <c r="J12870" s="50">
        <f>DAX__2019_2020__33[[#This Row],[Adj Close]]-DAX__2019_2020__33[[#This Row],[Adj Open]]</f>
        <v>1.5552336258256361</v>
      </c>
      <c r="K12870" s="50">
        <v>2172288</v>
      </c>
    </row>
    <row r="12871" spans="1:11" x14ac:dyDescent="0.3">
      <c r="A12871" s="51" t="str">
        <f t="shared" si="207"/>
        <v>SIE.DE</v>
      </c>
      <c r="B12871" s="52" t="s">
        <v>327</v>
      </c>
      <c r="C12871" s="50" t="s">
        <v>4555</v>
      </c>
      <c r="D12871" s="50">
        <f>DAX__2019_2020__33[[#This Row],[Open]]*(DAX__2019_2020__33[[#This Row],[Adj Close]]/DAX__2019_2020__33[[#This Row],[Close]])</f>
        <v>109.46981698835069</v>
      </c>
      <c r="E12871" s="50" t="s">
        <v>4555</v>
      </c>
      <c r="F12871" s="50" t="s">
        <v>4085</v>
      </c>
      <c r="G12871" s="50" t="s">
        <v>4288</v>
      </c>
      <c r="H12871" s="50" t="s">
        <v>28418</v>
      </c>
      <c r="I12871" s="50">
        <f>(DAX__2019_2020__33[[#This Row],[Adj Close]]-DAX__2019_2020__33[[#This Row],[Adj Open]])/DAX__2019_2020__33[[#This Row],[Adj Open]]</f>
        <v>-1.1867006121778104E-2</v>
      </c>
      <c r="J12871" s="50">
        <f>DAX__2019_2020__33[[#This Row],[Adj Close]]-DAX__2019_2020__33[[#This Row],[Adj Open]]</f>
        <v>-1.2990789883506864</v>
      </c>
      <c r="K12871" s="50">
        <v>2216241</v>
      </c>
    </row>
    <row r="12872" spans="1:11" x14ac:dyDescent="0.3">
      <c r="A12872" s="51" t="str">
        <f t="shared" si="207"/>
        <v>SIE.DE</v>
      </c>
      <c r="B12872" s="52" t="s">
        <v>328</v>
      </c>
      <c r="C12872" s="50" t="s">
        <v>28415</v>
      </c>
      <c r="D12872" s="50">
        <f>DAX__2019_2020__33[[#This Row],[Open]]*(DAX__2019_2020__33[[#This Row],[Adj Close]]/DAX__2019_2020__33[[#This Row],[Close]])</f>
        <v>107.74991731128672</v>
      </c>
      <c r="E12872" s="50" t="s">
        <v>4284</v>
      </c>
      <c r="F12872" s="50" t="s">
        <v>4075</v>
      </c>
      <c r="G12872" s="50" t="s">
        <v>4075</v>
      </c>
      <c r="H12872" s="50" t="s">
        <v>28419</v>
      </c>
      <c r="I12872" s="50">
        <f>(DAX__2019_2020__33[[#This Row],[Adj Close]]-DAX__2019_2020__33[[#This Row],[Adj Open]])/DAX__2019_2020__33[[#This Row],[Adj Open]]</f>
        <v>-7.6413823029493769E-3</v>
      </c>
      <c r="J12872" s="50">
        <f>DAX__2019_2020__33[[#This Row],[Adj Close]]-DAX__2019_2020__33[[#This Row],[Adj Open]]</f>
        <v>-0.8233583112867251</v>
      </c>
      <c r="K12872" s="50">
        <v>2020982</v>
      </c>
    </row>
    <row r="12873" spans="1:11" x14ac:dyDescent="0.3">
      <c r="A12873" s="51" t="str">
        <f t="shared" si="207"/>
        <v>SIE.DE</v>
      </c>
      <c r="B12873" s="52" t="s">
        <v>329</v>
      </c>
      <c r="C12873" s="50" t="s">
        <v>4223</v>
      </c>
      <c r="D12873" s="50">
        <f>DAX__2019_2020__33[[#This Row],[Open]]*(DAX__2019_2020__33[[#This Row],[Adj Close]]/DAX__2019_2020__33[[#This Row],[Close]])</f>
        <v>106.67041124302975</v>
      </c>
      <c r="E12873" s="50" t="s">
        <v>12335</v>
      </c>
      <c r="F12873" s="50" t="s">
        <v>28420</v>
      </c>
      <c r="G12873" s="50" t="s">
        <v>12335</v>
      </c>
      <c r="H12873" s="50" t="s">
        <v>28421</v>
      </c>
      <c r="I12873" s="50">
        <f>(DAX__2019_2020__33[[#This Row],[Adj Close]]-DAX__2019_2020__33[[#This Row],[Adj Open]])/DAX__2019_2020__33[[#This Row],[Adj Open]]</f>
        <v>7.2041510669666855E-3</v>
      </c>
      <c r="J12873" s="50">
        <f>DAX__2019_2020__33[[#This Row],[Adj Close]]-DAX__2019_2020__33[[#This Row],[Adj Open]]</f>
        <v>0.76846975697024789</v>
      </c>
      <c r="K12873" s="50">
        <v>2273376</v>
      </c>
    </row>
    <row r="12874" spans="1:11" x14ac:dyDescent="0.3">
      <c r="A12874" s="51" t="str">
        <f t="shared" si="207"/>
        <v>SIE.DE</v>
      </c>
      <c r="B12874" s="52" t="s">
        <v>330</v>
      </c>
      <c r="C12874" s="50" t="s">
        <v>4169</v>
      </c>
      <c r="D12874" s="50">
        <f>DAX__2019_2020__33[[#This Row],[Open]]*(DAX__2019_2020__33[[#This Row],[Adj Close]]/DAX__2019_2020__33[[#This Row],[Close]])</f>
        <v>107.21931005063081</v>
      </c>
      <c r="E12874" s="50" t="s">
        <v>12388</v>
      </c>
      <c r="F12874" s="50" t="s">
        <v>4169</v>
      </c>
      <c r="G12874" s="50" t="s">
        <v>4121</v>
      </c>
      <c r="H12874" s="50" t="s">
        <v>28422</v>
      </c>
      <c r="I12874" s="50">
        <f>(DAX__2019_2020__33[[#This Row],[Adj Close]]-DAX__2019_2020__33[[#This Row],[Adj Open]])/DAX__2019_2020__33[[#This Row],[Adj Open]]</f>
        <v>8.0204950858488635E-3</v>
      </c>
      <c r="J12874" s="50">
        <f>DAX__2019_2020__33[[#This Row],[Adj Close]]-DAX__2019_2020__33[[#This Row],[Adj Open]]</f>
        <v>0.85995194936919006</v>
      </c>
      <c r="K12874" s="50">
        <v>5537680</v>
      </c>
    </row>
    <row r="12875" spans="1:11" x14ac:dyDescent="0.3">
      <c r="A12875" s="51" t="str">
        <f t="shared" si="207"/>
        <v>SIE.DE</v>
      </c>
      <c r="B12875" s="52" t="s">
        <v>331</v>
      </c>
      <c r="C12875" s="50" t="s">
        <v>4158</v>
      </c>
      <c r="D12875" s="50">
        <f>DAX__2019_2020__33[[#This Row],[Open]]*(DAX__2019_2020__33[[#This Row],[Adj Close]]/DAX__2019_2020__33[[#This Row],[Close]])</f>
        <v>107.5852501610928</v>
      </c>
      <c r="E12875" s="50" t="s">
        <v>12652</v>
      </c>
      <c r="F12875" s="50" t="s">
        <v>4259</v>
      </c>
      <c r="G12875" s="50" t="s">
        <v>12390</v>
      </c>
      <c r="H12875" s="50" t="s">
        <v>28399</v>
      </c>
      <c r="I12875" s="50">
        <f>(DAX__2019_2020__33[[#This Row],[Adj Close]]-DAX__2019_2020__33[[#This Row],[Adj Open]])/DAX__2019_2020__33[[#This Row],[Adj Open]]</f>
        <v>-6.8028062381425927E-4</v>
      </c>
      <c r="J12875" s="50">
        <f>DAX__2019_2020__33[[#This Row],[Adj Close]]-DAX__2019_2020__33[[#This Row],[Adj Open]]</f>
        <v>-7.3188161092801352E-2</v>
      </c>
      <c r="K12875" s="50">
        <v>1275755</v>
      </c>
    </row>
    <row r="12876" spans="1:11" x14ac:dyDescent="0.3">
      <c r="A12876" s="51" t="str">
        <f t="shared" si="207"/>
        <v>SIE.DE</v>
      </c>
      <c r="B12876" s="52" t="s">
        <v>332</v>
      </c>
      <c r="C12876" s="50" t="s">
        <v>4096</v>
      </c>
      <c r="D12876" s="50">
        <f>DAX__2019_2020__33[[#This Row],[Open]]*(DAX__2019_2020__33[[#This Row],[Adj Close]]/DAX__2019_2020__33[[#This Row],[Close]])</f>
        <v>107.493757865253</v>
      </c>
      <c r="E12876" s="50" t="s">
        <v>4284</v>
      </c>
      <c r="F12876" s="50" t="s">
        <v>4160</v>
      </c>
      <c r="G12876" s="50" t="s">
        <v>4288</v>
      </c>
      <c r="H12876" s="50" t="s">
        <v>28418</v>
      </c>
      <c r="I12876" s="50">
        <f>(DAX__2019_2020__33[[#This Row],[Adj Close]]-DAX__2019_2020__33[[#This Row],[Adj Open]])/DAX__2019_2020__33[[#This Row],[Adj Open]]</f>
        <v>6.2978553191489969E-3</v>
      </c>
      <c r="J12876" s="50">
        <f>DAX__2019_2020__33[[#This Row],[Adj Close]]-DAX__2019_2020__33[[#This Row],[Adj Open]]</f>
        <v>0.67698013474699792</v>
      </c>
      <c r="K12876" s="50">
        <v>1096524</v>
      </c>
    </row>
    <row r="12877" spans="1:11" x14ac:dyDescent="0.3">
      <c r="A12877" s="51" t="str">
        <f t="shared" si="207"/>
        <v>SIE.DE</v>
      </c>
      <c r="B12877" s="52" t="s">
        <v>333</v>
      </c>
      <c r="C12877" s="50" t="s">
        <v>12390</v>
      </c>
      <c r="D12877" s="50">
        <f>DAX__2019_2020__33[[#This Row],[Open]]*(DAX__2019_2020__33[[#This Row],[Adj Close]]/DAX__2019_2020__33[[#This Row],[Close]])</f>
        <v>107.51205706608368</v>
      </c>
      <c r="E12877" s="50" t="s">
        <v>4091</v>
      </c>
      <c r="F12877" s="50" t="s">
        <v>12593</v>
      </c>
      <c r="G12877" s="50" t="s">
        <v>12593</v>
      </c>
      <c r="H12877" s="50" t="s">
        <v>28423</v>
      </c>
      <c r="I12877" s="50">
        <f>(DAX__2019_2020__33[[#This Row],[Adj Close]]-DAX__2019_2020__33[[#This Row],[Adj Open]])/DAX__2019_2020__33[[#This Row],[Adj Open]]</f>
        <v>-8.3389723027308248E-3</v>
      </c>
      <c r="J12877" s="50">
        <f>DAX__2019_2020__33[[#This Row],[Adj Close]]-DAX__2019_2020__33[[#This Row],[Adj Open]]</f>
        <v>-0.89654006608368775</v>
      </c>
      <c r="K12877" s="50">
        <v>816725</v>
      </c>
    </row>
    <row r="12878" spans="1:11" x14ac:dyDescent="0.3">
      <c r="A12878" s="51" t="str">
        <f t="shared" si="207"/>
        <v>SIE.DE</v>
      </c>
      <c r="B12878" s="52" t="s">
        <v>334</v>
      </c>
      <c r="C12878" s="50" t="s">
        <v>12486</v>
      </c>
      <c r="D12878" s="50">
        <f>DAX__2019_2020__33[[#This Row],[Open]]*(DAX__2019_2020__33[[#This Row],[Adj Close]]/DAX__2019_2020__33[[#This Row],[Close]])</f>
        <v>106.48744191133517</v>
      </c>
      <c r="E12878" s="50" t="s">
        <v>4133</v>
      </c>
      <c r="F12878" s="50" t="s">
        <v>12486</v>
      </c>
      <c r="G12878" s="50" t="s">
        <v>12385</v>
      </c>
      <c r="H12878" s="50" t="s">
        <v>28424</v>
      </c>
      <c r="I12878" s="50">
        <f>(DAX__2019_2020__33[[#This Row],[Adj Close]]-DAX__2019_2020__33[[#This Row],[Adj Open]])/DAX__2019_2020__33[[#This Row],[Adj Open]]</f>
        <v>1.9243960150447541E-2</v>
      </c>
      <c r="J12878" s="50">
        <f>DAX__2019_2020__33[[#This Row],[Adj Close]]-DAX__2019_2020__33[[#This Row],[Adj Open]]</f>
        <v>2.0492400886648312</v>
      </c>
      <c r="K12878" s="50">
        <v>1704827</v>
      </c>
    </row>
    <row r="12879" spans="1:11" x14ac:dyDescent="0.3">
      <c r="A12879" s="51" t="str">
        <f t="shared" si="207"/>
        <v>SIE.DE</v>
      </c>
      <c r="B12879" s="52" t="s">
        <v>335</v>
      </c>
      <c r="C12879" s="50" t="s">
        <v>4252</v>
      </c>
      <c r="D12879" s="50">
        <f>DAX__2019_2020__33[[#This Row],[Open]]*(DAX__2019_2020__33[[#This Row],[Adj Close]]/DAX__2019_2020__33[[#This Row],[Close]])</f>
        <v>107.60355196260743</v>
      </c>
      <c r="E12879" s="50" t="s">
        <v>28415</v>
      </c>
      <c r="F12879" s="50" t="s">
        <v>4579</v>
      </c>
      <c r="G12879" s="50" t="s">
        <v>4218</v>
      </c>
      <c r="H12879" s="50" t="s">
        <v>28425</v>
      </c>
      <c r="I12879" s="50">
        <f>(DAX__2019_2020__33[[#This Row],[Adj Close]]-DAX__2019_2020__33[[#This Row],[Adj Open]])/DAX__2019_2020__33[[#This Row],[Adj Open]]</f>
        <v>-1.0712480597369066E-2</v>
      </c>
      <c r="J12879" s="50">
        <f>DAX__2019_2020__33[[#This Row],[Adj Close]]-DAX__2019_2020__33[[#This Row],[Adj Open]]</f>
        <v>-1.152700962607426</v>
      </c>
      <c r="K12879" s="50">
        <v>2036380</v>
      </c>
    </row>
    <row r="12880" spans="1:11" x14ac:dyDescent="0.3">
      <c r="A12880" s="51" t="str">
        <f t="shared" si="207"/>
        <v>SIE.DE</v>
      </c>
      <c r="B12880" s="52" t="s">
        <v>336</v>
      </c>
      <c r="C12880" s="50" t="s">
        <v>4266</v>
      </c>
      <c r="D12880" s="50">
        <f>DAX__2019_2020__33[[#This Row],[Open]]*(DAX__2019_2020__33[[#This Row],[Adj Close]]/DAX__2019_2020__33[[#This Row],[Close]])</f>
        <v>105.38962911180714</v>
      </c>
      <c r="E12880" s="50" t="s">
        <v>12607</v>
      </c>
      <c r="F12880" s="50" t="s">
        <v>10462</v>
      </c>
      <c r="G12880" s="50" t="s">
        <v>12627</v>
      </c>
      <c r="H12880" s="50" t="s">
        <v>28426</v>
      </c>
      <c r="I12880" s="50">
        <f>(DAX__2019_2020__33[[#This Row],[Adj Close]]-DAX__2019_2020__33[[#This Row],[Adj Open]])/DAX__2019_2020__33[[#This Row],[Adj Open]]</f>
        <v>5.381970626266476E-3</v>
      </c>
      <c r="J12880" s="50">
        <f>DAX__2019_2020__33[[#This Row],[Adj Close]]-DAX__2019_2020__33[[#This Row],[Adj Open]]</f>
        <v>0.56720388819286427</v>
      </c>
      <c r="K12880" s="50">
        <v>1690665</v>
      </c>
    </row>
    <row r="12881" spans="1:11" x14ac:dyDescent="0.3">
      <c r="A12881" s="51" t="str">
        <f t="shared" si="207"/>
        <v>SIE.DE</v>
      </c>
      <c r="B12881" s="52" t="s">
        <v>337</v>
      </c>
      <c r="C12881" s="50" t="s">
        <v>12486</v>
      </c>
      <c r="D12881" s="50">
        <f>DAX__2019_2020__33[[#This Row],[Open]]*(DAX__2019_2020__33[[#This Row],[Adj Close]]/DAX__2019_2020__33[[#This Row],[Close]])</f>
        <v>106.4874411722933</v>
      </c>
      <c r="E12881" s="50" t="s">
        <v>4169</v>
      </c>
      <c r="F12881" s="50" t="s">
        <v>12515</v>
      </c>
      <c r="G12881" s="50" t="s">
        <v>4153</v>
      </c>
      <c r="H12881" s="50" t="s">
        <v>28427</v>
      </c>
      <c r="I12881" s="50">
        <f>(DAX__2019_2020__33[[#This Row],[Adj Close]]-DAX__2019_2020__33[[#This Row],[Adj Open]])/DAX__2019_2020__33[[#This Row],[Adj Open]]</f>
        <v>1.3745360588567513E-3</v>
      </c>
      <c r="J12881" s="50">
        <f>DAX__2019_2020__33[[#This Row],[Adj Close]]-DAX__2019_2020__33[[#This Row],[Adj Open]]</f>
        <v>0.14637082770670418</v>
      </c>
      <c r="K12881" s="50">
        <v>2254128</v>
      </c>
    </row>
    <row r="12882" spans="1:11" x14ac:dyDescent="0.3">
      <c r="A12882" s="51" t="str">
        <f t="shared" si="207"/>
        <v>SIE.DE</v>
      </c>
      <c r="B12882" s="52" t="s">
        <v>338</v>
      </c>
      <c r="C12882" s="50" t="s">
        <v>12521</v>
      </c>
      <c r="D12882" s="50">
        <f>DAX__2019_2020__33[[#This Row],[Open]]*(DAX__2019_2020__33[[#This Row],[Adj Close]]/DAX__2019_2020__33[[#This Row],[Close]])</f>
        <v>106.12150985883878</v>
      </c>
      <c r="E12882" s="50" t="s">
        <v>4160</v>
      </c>
      <c r="F12882" s="50" t="s">
        <v>4074</v>
      </c>
      <c r="G12882" s="50" t="s">
        <v>4230</v>
      </c>
      <c r="H12882" s="50" t="s">
        <v>28428</v>
      </c>
      <c r="I12882" s="50">
        <f>(DAX__2019_2020__33[[#This Row],[Adj Close]]-DAX__2019_2020__33[[#This Row],[Adj Open]])/DAX__2019_2020__33[[#This Row],[Adj Open]]</f>
        <v>8.9655258620689755E-3</v>
      </c>
      <c r="J12882" s="50">
        <f>DAX__2019_2020__33[[#This Row],[Adj Close]]-DAX__2019_2020__33[[#This Row],[Adj Open]]</f>
        <v>0.95143514116122674</v>
      </c>
      <c r="K12882" s="50">
        <v>1818646</v>
      </c>
    </row>
    <row r="12883" spans="1:11" x14ac:dyDescent="0.3">
      <c r="A12883" s="51" t="str">
        <f t="shared" ref="A12883:A12946" si="208">"SIE.DE"</f>
        <v>SIE.DE</v>
      </c>
      <c r="B12883" s="52" t="s">
        <v>339</v>
      </c>
      <c r="C12883" s="50" t="s">
        <v>12337</v>
      </c>
      <c r="D12883" s="50">
        <f>DAX__2019_2020__33[[#This Row],[Open]]*(DAX__2019_2020__33[[#This Row],[Adj Close]]/DAX__2019_2020__33[[#This Row],[Close]])</f>
        <v>108.1158642343604</v>
      </c>
      <c r="E12883" s="50" t="s">
        <v>4135</v>
      </c>
      <c r="F12883" s="50" t="s">
        <v>4097</v>
      </c>
      <c r="G12883" s="50" t="s">
        <v>4151</v>
      </c>
      <c r="H12883" s="50" t="s">
        <v>28429</v>
      </c>
      <c r="I12883" s="50">
        <f>(DAX__2019_2020__33[[#This Row],[Adj Close]]-DAX__2019_2020__33[[#This Row],[Adj Open]])/DAX__2019_2020__33[[#This Row],[Adj Open]]</f>
        <v>1.8615840243696364E-3</v>
      </c>
      <c r="J12883" s="50">
        <f>DAX__2019_2020__33[[#This Row],[Adj Close]]-DAX__2019_2020__33[[#This Row],[Adj Open]]</f>
        <v>0.20126676563960189</v>
      </c>
      <c r="K12883" s="50">
        <v>1735444</v>
      </c>
    </row>
    <row r="12884" spans="1:11" x14ac:dyDescent="0.3">
      <c r="A12884" s="51" t="str">
        <f t="shared" si="208"/>
        <v>SIE.DE</v>
      </c>
      <c r="B12884" s="52" t="s">
        <v>340</v>
      </c>
      <c r="C12884" s="50" t="s">
        <v>4217</v>
      </c>
      <c r="D12884" s="50">
        <f>DAX__2019_2020__33[[#This Row],[Open]]*(DAX__2019_2020__33[[#This Row],[Adj Close]]/DAX__2019_2020__33[[#This Row],[Close]])</f>
        <v>108.189039359681</v>
      </c>
      <c r="E12884" s="50" t="s">
        <v>4139</v>
      </c>
      <c r="F12884" s="50" t="s">
        <v>12521</v>
      </c>
      <c r="G12884" s="50" t="s">
        <v>12521</v>
      </c>
      <c r="H12884" s="50" t="s">
        <v>28430</v>
      </c>
      <c r="I12884" s="50">
        <f>(DAX__2019_2020__33[[#This Row],[Adj Close]]-DAX__2019_2020__33[[#This Row],[Adj Open]])/DAX__2019_2020__33[[#This Row],[Adj Open]]</f>
        <v>-1.9110451224244034E-2</v>
      </c>
      <c r="J12884" s="50">
        <f>DAX__2019_2020__33[[#This Row],[Adj Close]]-DAX__2019_2020__33[[#This Row],[Adj Open]]</f>
        <v>-2.0675413596810017</v>
      </c>
      <c r="K12884" s="50">
        <v>2057534</v>
      </c>
    </row>
    <row r="12885" spans="1:11" x14ac:dyDescent="0.3">
      <c r="A12885" s="51" t="str">
        <f t="shared" si="208"/>
        <v>SIE.DE</v>
      </c>
      <c r="B12885" s="52" t="s">
        <v>341</v>
      </c>
      <c r="C12885" s="50" t="s">
        <v>4219</v>
      </c>
      <c r="D12885" s="50">
        <f>DAX__2019_2020__33[[#This Row],[Open]]*(DAX__2019_2020__33[[#This Row],[Adj Close]]/DAX__2019_2020__33[[#This Row],[Close]])</f>
        <v>106.78019303888702</v>
      </c>
      <c r="E12885" s="50" t="s">
        <v>4075</v>
      </c>
      <c r="F12885" s="50" t="s">
        <v>28377</v>
      </c>
      <c r="G12885" s="50" t="s">
        <v>28431</v>
      </c>
      <c r="H12885" s="50" t="s">
        <v>28432</v>
      </c>
      <c r="I12885" s="50">
        <f>(DAX__2019_2020__33[[#This Row],[Adj Close]]-DAX__2019_2020__33[[#This Row],[Adj Open]])/DAX__2019_2020__33[[#This Row],[Adj Open]]</f>
        <v>-8.224802876758008E-3</v>
      </c>
      <c r="J12885" s="50">
        <f>DAX__2019_2020__33[[#This Row],[Adj Close]]-DAX__2019_2020__33[[#This Row],[Adj Open]]</f>
        <v>-0.87824603888701347</v>
      </c>
      <c r="K12885" s="50">
        <v>1950968</v>
      </c>
    </row>
    <row r="12886" spans="1:11" x14ac:dyDescent="0.3">
      <c r="A12886" s="51" t="str">
        <f t="shared" si="208"/>
        <v>SIE.DE</v>
      </c>
      <c r="B12886" s="52" t="s">
        <v>342</v>
      </c>
      <c r="C12886" s="50" t="s">
        <v>28433</v>
      </c>
      <c r="D12886" s="50">
        <f>DAX__2019_2020__33[[#This Row],[Open]]*(DAX__2019_2020__33[[#This Row],[Adj Close]]/DAX__2019_2020__33[[#This Row],[Close]])</f>
        <v>105.86534951028131</v>
      </c>
      <c r="E12886" s="50" t="s">
        <v>4073</v>
      </c>
      <c r="F12886" s="50" t="s">
        <v>28434</v>
      </c>
      <c r="G12886" s="50" t="s">
        <v>12486</v>
      </c>
      <c r="H12886" s="50" t="s">
        <v>28435</v>
      </c>
      <c r="I12886" s="50">
        <f>(DAX__2019_2020__33[[#This Row],[Adj Close]]-DAX__2019_2020__33[[#This Row],[Adj Open]])/DAX__2019_2020__33[[#This Row],[Adj Open]]</f>
        <v>5.8762616153104985E-3</v>
      </c>
      <c r="J12886" s="50">
        <f>DAX__2019_2020__33[[#This Row],[Adj Close]]-DAX__2019_2020__33[[#This Row],[Adj Open]]</f>
        <v>0.62209248971869613</v>
      </c>
      <c r="K12886" s="50">
        <v>1620841</v>
      </c>
    </row>
    <row r="12887" spans="1:11" x14ac:dyDescent="0.3">
      <c r="A12887" s="51" t="str">
        <f t="shared" si="208"/>
        <v>SIE.DE</v>
      </c>
      <c r="B12887" s="52" t="s">
        <v>343</v>
      </c>
      <c r="C12887" s="50" t="s">
        <v>4566</v>
      </c>
      <c r="D12887" s="50">
        <f>DAX__2019_2020__33[[#This Row],[Open]]*(DAX__2019_2020__33[[#This Row],[Adj Close]]/DAX__2019_2020__33[[#This Row],[Close]])</f>
        <v>106.28617567385824</v>
      </c>
      <c r="E12887" s="50" t="s">
        <v>4219</v>
      </c>
      <c r="F12887" s="50" t="s">
        <v>12602</v>
      </c>
      <c r="G12887" s="50" t="s">
        <v>12650</v>
      </c>
      <c r="H12887" s="50" t="s">
        <v>28436</v>
      </c>
      <c r="I12887" s="50">
        <f>(DAX__2019_2020__33[[#This Row],[Adj Close]]-DAX__2019_2020__33[[#This Row],[Adj Open]])/DAX__2019_2020__33[[#This Row],[Adj Open]]</f>
        <v>-3.7872439318299791E-3</v>
      </c>
      <c r="J12887" s="50">
        <f>DAX__2019_2020__33[[#This Row],[Adj Close]]-DAX__2019_2020__33[[#This Row],[Adj Open]]</f>
        <v>-0.40253167385823474</v>
      </c>
      <c r="K12887" s="50">
        <v>1364682</v>
      </c>
    </row>
    <row r="12888" spans="1:11" x14ac:dyDescent="0.3">
      <c r="A12888" s="51" t="str">
        <f t="shared" si="208"/>
        <v>SIE.DE</v>
      </c>
      <c r="B12888" s="52" t="s">
        <v>344</v>
      </c>
      <c r="C12888" s="50" t="s">
        <v>4257</v>
      </c>
      <c r="D12888" s="50">
        <f>DAX__2019_2020__33[[#This Row],[Open]]*(DAX__2019_2020__33[[#This Row],[Adj Close]]/DAX__2019_2020__33[[#This Row],[Close]])</f>
        <v>105.57260089865575</v>
      </c>
      <c r="E12888" s="50" t="s">
        <v>28437</v>
      </c>
      <c r="F12888" s="50" t="s">
        <v>28393</v>
      </c>
      <c r="G12888" s="50" t="s">
        <v>28437</v>
      </c>
      <c r="H12888" s="50" t="s">
        <v>28438</v>
      </c>
      <c r="I12888" s="50">
        <f>(DAX__2019_2020__33[[#This Row],[Adj Close]]-DAX__2019_2020__33[[#This Row],[Adj Open]])/DAX__2019_2020__33[[#This Row],[Adj Open]]</f>
        <v>5.7192026738439932E-3</v>
      </c>
      <c r="J12888" s="50">
        <f>DAX__2019_2020__33[[#This Row],[Adj Close]]-DAX__2019_2020__33[[#This Row],[Adj Open]]</f>
        <v>0.60379110134425673</v>
      </c>
      <c r="K12888" s="50">
        <v>1596188</v>
      </c>
    </row>
    <row r="12889" spans="1:11" x14ac:dyDescent="0.3">
      <c r="A12889" s="51" t="str">
        <f t="shared" si="208"/>
        <v>SIE.DE</v>
      </c>
      <c r="B12889" s="52" t="s">
        <v>345</v>
      </c>
      <c r="C12889" s="50" t="s">
        <v>4223</v>
      </c>
      <c r="D12889" s="50">
        <f>DAX__2019_2020__33[[#This Row],[Open]]*(DAX__2019_2020__33[[#This Row],[Adj Close]]/DAX__2019_2020__33[[#This Row],[Close]])</f>
        <v>106.67041070610725</v>
      </c>
      <c r="E12889" s="50" t="s">
        <v>4276</v>
      </c>
      <c r="F12889" s="50" t="s">
        <v>4110</v>
      </c>
      <c r="G12889" s="50" t="s">
        <v>4276</v>
      </c>
      <c r="H12889" s="50" t="s">
        <v>28439</v>
      </c>
      <c r="I12889" s="50">
        <f>(DAX__2019_2020__33[[#This Row],[Adj Close]]-DAX__2019_2020__33[[#This Row],[Adj Open]])/DAX__2019_2020__33[[#This Row],[Adj Open]]</f>
        <v>4.2881647390766433E-3</v>
      </c>
      <c r="J12889" s="50">
        <f>DAX__2019_2020__33[[#This Row],[Adj Close]]-DAX__2019_2020__33[[#This Row],[Adj Open]]</f>
        <v>0.45742029389275274</v>
      </c>
      <c r="K12889" s="50">
        <v>2426127</v>
      </c>
    </row>
    <row r="12890" spans="1:11" x14ac:dyDescent="0.3">
      <c r="A12890" s="51" t="str">
        <f t="shared" si="208"/>
        <v>SIE.DE</v>
      </c>
      <c r="B12890" s="52" t="s">
        <v>346</v>
      </c>
      <c r="C12890" s="50" t="s">
        <v>4155</v>
      </c>
      <c r="D12890" s="50">
        <f>DAX__2019_2020__33[[#This Row],[Open]]*(DAX__2019_2020__33[[#This Row],[Adj Close]]/DAX__2019_2020__33[[#This Row],[Close]])</f>
        <v>106.7435963218627</v>
      </c>
      <c r="E12890" s="50" t="s">
        <v>4101</v>
      </c>
      <c r="F12890" s="50" t="s">
        <v>4218</v>
      </c>
      <c r="G12890" s="50" t="s">
        <v>28406</v>
      </c>
      <c r="H12890" s="50" t="s">
        <v>28440</v>
      </c>
      <c r="I12890" s="50">
        <f>(DAX__2019_2020__33[[#This Row],[Adj Close]]-DAX__2019_2020__33[[#This Row],[Adj Open]])/DAX__2019_2020__33[[#This Row],[Adj Open]]</f>
        <v>1.1998628728145057E-3</v>
      </c>
      <c r="J12890" s="50">
        <f>DAX__2019_2020__33[[#This Row],[Adj Close]]-DAX__2019_2020__33[[#This Row],[Adj Open]]</f>
        <v>0.12807767813730209</v>
      </c>
      <c r="K12890" s="50">
        <v>1050304</v>
      </c>
    </row>
    <row r="12891" spans="1:11" x14ac:dyDescent="0.3">
      <c r="A12891" s="51" t="str">
        <f t="shared" si="208"/>
        <v>SIE.DE</v>
      </c>
      <c r="B12891" s="52" t="s">
        <v>347</v>
      </c>
      <c r="C12891" s="50" t="s">
        <v>12593</v>
      </c>
      <c r="D12891" s="50">
        <f>DAX__2019_2020__33[[#This Row],[Open]]*(DAX__2019_2020__33[[#This Row],[Adj Close]]/DAX__2019_2020__33[[#This Row],[Close]])</f>
        <v>106.61551591165406</v>
      </c>
      <c r="E12891" s="50" t="s">
        <v>12335</v>
      </c>
      <c r="F12891" s="50" t="s">
        <v>28403</v>
      </c>
      <c r="G12891" s="50" t="s">
        <v>4169</v>
      </c>
      <c r="H12891" s="50" t="s">
        <v>28413</v>
      </c>
      <c r="I12891" s="50">
        <f>(DAX__2019_2020__33[[#This Row],[Adj Close]]-DAX__2019_2020__33[[#This Row],[Adj Open]])/DAX__2019_2020__33[[#This Row],[Adj Open]]</f>
        <v>5.6632572021343402E-3</v>
      </c>
      <c r="J12891" s="50">
        <f>DAX__2019_2020__33[[#This Row],[Adj Close]]-DAX__2019_2020__33[[#This Row],[Adj Open]]</f>
        <v>0.60379108834594319</v>
      </c>
      <c r="K12891" s="50">
        <v>1244010</v>
      </c>
    </row>
    <row r="12892" spans="1:11" x14ac:dyDescent="0.3">
      <c r="A12892" s="51" t="str">
        <f t="shared" si="208"/>
        <v>SIE.DE</v>
      </c>
      <c r="B12892" s="52" t="s">
        <v>348</v>
      </c>
      <c r="C12892" s="50" t="s">
        <v>12612</v>
      </c>
      <c r="D12892" s="50">
        <f>DAX__2019_2020__33[[#This Row],[Open]]*(DAX__2019_2020__33[[#This Row],[Adj Close]]/DAX__2019_2020__33[[#This Row],[Close]])</f>
        <v>107.3473896468106</v>
      </c>
      <c r="E12892" s="50" t="s">
        <v>12487</v>
      </c>
      <c r="F12892" s="50" t="s">
        <v>28441</v>
      </c>
      <c r="G12892" s="50" t="s">
        <v>12596</v>
      </c>
      <c r="H12892" s="50" t="s">
        <v>28411</v>
      </c>
      <c r="I12892" s="50">
        <f>(DAX__2019_2020__33[[#This Row],[Adj Close]]-DAX__2019_2020__33[[#This Row],[Adj Open]])/DAX__2019_2020__33[[#This Row],[Adj Open]]</f>
        <v>-1.1249352693006734E-2</v>
      </c>
      <c r="J12892" s="50">
        <f>DAX__2019_2020__33[[#This Row],[Adj Close]]-DAX__2019_2020__33[[#This Row],[Adj Open]]</f>
        <v>-1.2075886468105921</v>
      </c>
      <c r="K12892" s="50">
        <v>1710320</v>
      </c>
    </row>
    <row r="12893" spans="1:11" x14ac:dyDescent="0.3">
      <c r="A12893" s="51" t="str">
        <f t="shared" si="208"/>
        <v>SIE.DE</v>
      </c>
      <c r="B12893" s="52" t="s">
        <v>349</v>
      </c>
      <c r="C12893" s="50" t="s">
        <v>28442</v>
      </c>
      <c r="D12893" s="50">
        <f>DAX__2019_2020__33[[#This Row],[Open]]*(DAX__2019_2020__33[[#This Row],[Adj Close]]/DAX__2019_2020__33[[#This Row],[Close]])</f>
        <v>105.68237384375486</v>
      </c>
      <c r="E12893" s="50" t="s">
        <v>28420</v>
      </c>
      <c r="F12893" s="50" t="s">
        <v>28443</v>
      </c>
      <c r="G12893" s="50" t="s">
        <v>12631</v>
      </c>
      <c r="H12893" s="50" t="s">
        <v>28444</v>
      </c>
      <c r="I12893" s="50">
        <f>(DAX__2019_2020__33[[#This Row],[Adj Close]]-DAX__2019_2020__33[[#This Row],[Adj Open]])/DAX__2019_2020__33[[#This Row],[Adj Open]]</f>
        <v>6.9252945011759586E-4</v>
      </c>
      <c r="J12893" s="50">
        <f>DAX__2019_2020__33[[#This Row],[Adj Close]]-DAX__2019_2020__33[[#This Row],[Adj Open]]</f>
        <v>7.3188156245137748E-2</v>
      </c>
      <c r="K12893" s="50">
        <v>1667947</v>
      </c>
    </row>
    <row r="12894" spans="1:11" x14ac:dyDescent="0.3">
      <c r="A12894" s="51" t="str">
        <f t="shared" si="208"/>
        <v>SIE.DE</v>
      </c>
      <c r="B12894" s="52" t="s">
        <v>350</v>
      </c>
      <c r="C12894" s="50" t="s">
        <v>4569</v>
      </c>
      <c r="D12894" s="50">
        <f>DAX__2019_2020__33[[#This Row],[Open]]*(DAX__2019_2020__33[[#This Row],[Adj Close]]/DAX__2019_2020__33[[#This Row],[Close]])</f>
        <v>106.39596085334054</v>
      </c>
      <c r="E12894" s="50" t="s">
        <v>28445</v>
      </c>
      <c r="F12894" s="50" t="s">
        <v>12481</v>
      </c>
      <c r="G12894" s="50" t="s">
        <v>28446</v>
      </c>
      <c r="H12894" s="50" t="s">
        <v>28447</v>
      </c>
      <c r="I12894" s="50">
        <f>(DAX__2019_2020__33[[#This Row],[Adj Close]]-DAX__2019_2020__33[[#This Row],[Adj Open]])/DAX__2019_2020__33[[#This Row],[Adj Open]]</f>
        <v>1.3929449339739039E-2</v>
      </c>
      <c r="J12894" s="50">
        <f>DAX__2019_2020__33[[#This Row],[Adj Close]]-DAX__2019_2020__33[[#This Row],[Adj Open]]</f>
        <v>1.4820371466594651</v>
      </c>
      <c r="K12894" s="50">
        <v>2244963</v>
      </c>
    </row>
    <row r="12895" spans="1:11" x14ac:dyDescent="0.3">
      <c r="A12895" s="51" t="str">
        <f t="shared" si="208"/>
        <v>SIE.DE</v>
      </c>
      <c r="B12895" s="52" t="s">
        <v>351</v>
      </c>
      <c r="C12895" s="50" t="s">
        <v>12486</v>
      </c>
      <c r="D12895" s="50">
        <f>DAX__2019_2020__33[[#This Row],[Open]]*(DAX__2019_2020__33[[#This Row],[Adj Close]]/DAX__2019_2020__33[[#This Row],[Close]])</f>
        <v>106.48745000944086</v>
      </c>
      <c r="E12895" s="50" t="s">
        <v>4165</v>
      </c>
      <c r="F12895" s="50" t="s">
        <v>28391</v>
      </c>
      <c r="G12895" s="50" t="s">
        <v>28377</v>
      </c>
      <c r="H12895" s="50" t="s">
        <v>28389</v>
      </c>
      <c r="I12895" s="50">
        <f>(DAX__2019_2020__33[[#This Row],[Adj Close]]-DAX__2019_2020__33[[#This Row],[Adj Open]])/DAX__2019_2020__33[[#This Row],[Adj Open]]</f>
        <v>-1.3573900110414065E-2</v>
      </c>
      <c r="J12895" s="50">
        <f>DAX__2019_2020__33[[#This Row],[Adj Close]]-DAX__2019_2020__33[[#This Row],[Adj Open]]</f>
        <v>-1.4454500094408615</v>
      </c>
      <c r="K12895" s="50">
        <v>2696175</v>
      </c>
    </row>
    <row r="12896" spans="1:11" x14ac:dyDescent="0.3">
      <c r="A12896" s="51" t="str">
        <f t="shared" si="208"/>
        <v>SIE.DE</v>
      </c>
      <c r="B12896" s="52" t="s">
        <v>352</v>
      </c>
      <c r="C12896" s="50" t="s">
        <v>4579</v>
      </c>
      <c r="D12896" s="50">
        <f>DAX__2019_2020__33[[#This Row],[Open]]*(DAX__2019_2020__33[[#This Row],[Adj Close]]/DAX__2019_2020__33[[#This Row],[Close]])</f>
        <v>105.66407975759293</v>
      </c>
      <c r="E12896" s="50" t="s">
        <v>12519</v>
      </c>
      <c r="F12896" s="50" t="s">
        <v>4043</v>
      </c>
      <c r="G12896" s="50" t="s">
        <v>4581</v>
      </c>
      <c r="H12896" s="50" t="s">
        <v>28412</v>
      </c>
      <c r="I12896" s="50">
        <f>(DAX__2019_2020__33[[#This Row],[Adj Close]]-DAX__2019_2020__33[[#This Row],[Adj Open]])/DAX__2019_2020__33[[#This Row],[Adj Open]]</f>
        <v>-1.2121125541126245E-3</v>
      </c>
      <c r="J12896" s="50">
        <f>DAX__2019_2020__33[[#This Row],[Adj Close]]-DAX__2019_2020__33[[#This Row],[Adj Open]]</f>
        <v>-0.12807675759293602</v>
      </c>
      <c r="K12896" s="50">
        <v>1840982</v>
      </c>
    </row>
    <row r="12897" spans="1:11" x14ac:dyDescent="0.3">
      <c r="A12897" s="51" t="str">
        <f t="shared" si="208"/>
        <v>SIE.DE</v>
      </c>
      <c r="B12897" s="52" t="s">
        <v>353</v>
      </c>
      <c r="C12897" s="50" t="s">
        <v>12648</v>
      </c>
      <c r="D12897" s="50">
        <f>DAX__2019_2020__33[[#This Row],[Open]]*(DAX__2019_2020__33[[#This Row],[Adj Close]]/DAX__2019_2020__33[[#This Row],[Close]])</f>
        <v>105.46281791115671</v>
      </c>
      <c r="E12897" s="50" t="s">
        <v>4155</v>
      </c>
      <c r="F12897" s="50" t="s">
        <v>28393</v>
      </c>
      <c r="G12897" s="50" t="s">
        <v>28448</v>
      </c>
      <c r="H12897" s="50" t="s">
        <v>28449</v>
      </c>
      <c r="I12897" s="50">
        <f>(DAX__2019_2020__33[[#This Row],[Adj Close]]-DAX__2019_2020__33[[#This Row],[Adj Open]])/DAX__2019_2020__33[[#This Row],[Adj Open]]</f>
        <v>9.0215215910957255E-3</v>
      </c>
      <c r="J12897" s="50">
        <f>DAX__2019_2020__33[[#This Row],[Adj Close]]-DAX__2019_2020__33[[#This Row],[Adj Open]]</f>
        <v>0.95143508884329719</v>
      </c>
      <c r="K12897" s="50">
        <v>1599366</v>
      </c>
    </row>
    <row r="12898" spans="1:11" x14ac:dyDescent="0.3">
      <c r="A12898" s="51" t="str">
        <f t="shared" si="208"/>
        <v>SIE.DE</v>
      </c>
      <c r="B12898" s="52" t="s">
        <v>354</v>
      </c>
      <c r="C12898" s="50" t="s">
        <v>12633</v>
      </c>
      <c r="D12898" s="50">
        <f>DAX__2019_2020__33[[#This Row],[Open]]*(DAX__2019_2020__33[[#This Row],[Adj Close]]/DAX__2019_2020__33[[#This Row],[Close]])</f>
        <v>105.4811259374377</v>
      </c>
      <c r="E12898" s="50" t="s">
        <v>12633</v>
      </c>
      <c r="F12898" s="50" t="s">
        <v>4040</v>
      </c>
      <c r="G12898" s="50" t="s">
        <v>28450</v>
      </c>
      <c r="H12898" s="50" t="s">
        <v>28451</v>
      </c>
      <c r="I12898" s="50">
        <f>(DAX__2019_2020__33[[#This Row],[Adj Close]]-DAX__2019_2020__33[[#This Row],[Adj Open]])/DAX__2019_2020__33[[#This Row],[Adj Open]]</f>
        <v>-1.3529964955855277E-2</v>
      </c>
      <c r="J12898" s="50">
        <f>DAX__2019_2020__33[[#This Row],[Adj Close]]-DAX__2019_2020__33[[#This Row],[Adj Open]]</f>
        <v>-1.4271559374376892</v>
      </c>
      <c r="K12898" s="50">
        <v>2039436</v>
      </c>
    </row>
    <row r="12899" spans="1:11" x14ac:dyDescent="0.3">
      <c r="A12899" s="51" t="str">
        <f t="shared" si="208"/>
        <v>SIE.DE</v>
      </c>
      <c r="B12899" s="52" t="s">
        <v>355</v>
      </c>
      <c r="C12899" s="50" t="s">
        <v>4019</v>
      </c>
      <c r="D12899" s="50">
        <f>DAX__2019_2020__33[[#This Row],[Open]]*(DAX__2019_2020__33[[#This Row],[Adj Close]]/DAX__2019_2020__33[[#This Row],[Close]])</f>
        <v>104.20033936551356</v>
      </c>
      <c r="E12899" s="50" t="s">
        <v>12731</v>
      </c>
      <c r="F12899" s="50" t="s">
        <v>28452</v>
      </c>
      <c r="G12899" s="50" t="s">
        <v>28453</v>
      </c>
      <c r="H12899" s="50" t="s">
        <v>28454</v>
      </c>
      <c r="I12899" s="50">
        <f>(DAX__2019_2020__33[[#This Row],[Adj Close]]-DAX__2019_2020__33[[#This Row],[Adj Open]])/DAX__2019_2020__33[[#This Row],[Adj Open]]</f>
        <v>-1.9841992627884282E-2</v>
      </c>
      <c r="J12899" s="50">
        <f>DAX__2019_2020__33[[#This Row],[Adj Close]]-DAX__2019_2020__33[[#This Row],[Adj Open]]</f>
        <v>-2.0675423655135603</v>
      </c>
      <c r="K12899" s="50">
        <v>2707006</v>
      </c>
    </row>
    <row r="12900" spans="1:11" x14ac:dyDescent="0.3">
      <c r="A12900" s="51" t="str">
        <f t="shared" si="208"/>
        <v>SIE.DE</v>
      </c>
      <c r="B12900" s="52" t="s">
        <v>356</v>
      </c>
      <c r="C12900" s="50" t="s">
        <v>4013</v>
      </c>
      <c r="D12900" s="50">
        <f>DAX__2019_2020__33[[#This Row],[Open]]*(DAX__2019_2020__33[[#This Row],[Adj Close]]/DAX__2019_2020__33[[#This Row],[Close]])</f>
        <v>101.84004913936297</v>
      </c>
      <c r="E12900" s="50" t="s">
        <v>28455</v>
      </c>
      <c r="F12900" s="50" t="s">
        <v>28456</v>
      </c>
      <c r="G12900" s="50" t="s">
        <v>12664</v>
      </c>
      <c r="H12900" s="50" t="s">
        <v>28457</v>
      </c>
      <c r="I12900" s="50">
        <f>(DAX__2019_2020__33[[#This Row],[Adj Close]]-DAX__2019_2020__33[[#This Row],[Adj Open]])/DAX__2019_2020__33[[#This Row],[Adj Open]]</f>
        <v>-8.9830219187922997E-4</v>
      </c>
      <c r="J12900" s="50">
        <f>DAX__2019_2020__33[[#This Row],[Adj Close]]-DAX__2019_2020__33[[#This Row],[Adj Open]]</f>
        <v>-9.148313936297825E-2</v>
      </c>
      <c r="K12900" s="50">
        <v>2381787</v>
      </c>
    </row>
    <row r="12901" spans="1:11" x14ac:dyDescent="0.3">
      <c r="A12901" s="51" t="str">
        <f t="shared" si="208"/>
        <v>SIE.DE</v>
      </c>
      <c r="B12901" s="52" t="s">
        <v>357</v>
      </c>
      <c r="C12901" s="50" t="s">
        <v>4014</v>
      </c>
      <c r="D12901" s="50">
        <f>DAX__2019_2020__33[[#This Row],[Open]]*(DAX__2019_2020__33[[#This Row],[Adj Close]]/DAX__2019_2020__33[[#This Row],[Close]])</f>
        <v>102.51703012047737</v>
      </c>
      <c r="E12901" s="50" t="s">
        <v>4036</v>
      </c>
      <c r="F12901" s="50" t="s">
        <v>12509</v>
      </c>
      <c r="G12901" s="50" t="s">
        <v>4036</v>
      </c>
      <c r="H12901" s="50" t="s">
        <v>28458</v>
      </c>
      <c r="I12901" s="50">
        <f>(DAX__2019_2020__33[[#This Row],[Adj Close]]-DAX__2019_2020__33[[#This Row],[Adj Open]])/DAX__2019_2020__33[[#This Row],[Adj Open]]</f>
        <v>8.2099323257171768E-3</v>
      </c>
      <c r="J12901" s="50">
        <f>DAX__2019_2020__33[[#This Row],[Adj Close]]-DAX__2019_2020__33[[#This Row],[Adj Open]]</f>
        <v>0.8416578795226286</v>
      </c>
      <c r="K12901" s="50">
        <v>2333942</v>
      </c>
    </row>
    <row r="12902" spans="1:11" x14ac:dyDescent="0.3">
      <c r="A12902" s="51" t="str">
        <f t="shared" si="208"/>
        <v>SIE.DE</v>
      </c>
      <c r="B12902" s="52" t="s">
        <v>358</v>
      </c>
      <c r="C12902" s="50" t="s">
        <v>4018</v>
      </c>
      <c r="D12902" s="50">
        <f>DAX__2019_2020__33[[#This Row],[Open]]*(DAX__2019_2020__33[[#This Row],[Adj Close]]/DAX__2019_2020__33[[#This Row],[Close]])</f>
        <v>101.71197111632105</v>
      </c>
      <c r="E12902" s="50" t="s">
        <v>12528</v>
      </c>
      <c r="F12902" s="50" t="s">
        <v>28459</v>
      </c>
      <c r="G12902" s="50" t="s">
        <v>4045</v>
      </c>
      <c r="H12902" s="50" t="s">
        <v>28460</v>
      </c>
      <c r="I12902" s="50">
        <f>(DAX__2019_2020__33[[#This Row],[Adj Close]]-DAX__2019_2020__33[[#This Row],[Adj Open]])/DAX__2019_2020__33[[#This Row],[Adj Open]]</f>
        <v>2.2845844576362583E-2</v>
      </c>
      <c r="J12902" s="50">
        <f>DAX__2019_2020__33[[#This Row],[Adj Close]]-DAX__2019_2020__33[[#This Row],[Adj Open]]</f>
        <v>2.3236958836789512</v>
      </c>
      <c r="K12902" s="50">
        <v>3891885</v>
      </c>
    </row>
    <row r="12903" spans="1:11" x14ac:dyDescent="0.3">
      <c r="A12903" s="51" t="str">
        <f t="shared" si="208"/>
        <v>SIE.DE</v>
      </c>
      <c r="B12903" s="52" t="s">
        <v>359</v>
      </c>
      <c r="C12903" s="50" t="s">
        <v>4920</v>
      </c>
      <c r="D12903" s="50">
        <f>DAX__2019_2020__33[[#This Row],[Open]]*(DAX__2019_2020__33[[#This Row],[Adj Close]]/DAX__2019_2020__33[[#This Row],[Close]])</f>
        <v>105.03984002440967</v>
      </c>
      <c r="E12903" s="50" t="s">
        <v>3993</v>
      </c>
      <c r="F12903" s="50" t="s">
        <v>28461</v>
      </c>
      <c r="G12903" s="50" t="s">
        <v>28462</v>
      </c>
      <c r="H12903" s="50" t="s">
        <v>28463</v>
      </c>
      <c r="I12903" s="50">
        <f>(DAX__2019_2020__33[[#This Row],[Adj Close]]-DAX__2019_2020__33[[#This Row],[Adj Open]])/DAX__2019_2020__33[[#This Row],[Adj Open]]</f>
        <v>-1.9841243321822941E-2</v>
      </c>
      <c r="J12903" s="50">
        <f>DAX__2019_2020__33[[#This Row],[Adj Close]]-DAX__2019_2020__33[[#This Row],[Adj Open]]</f>
        <v>-2.0841210244096686</v>
      </c>
      <c r="K12903" s="50">
        <v>3209423</v>
      </c>
    </row>
    <row r="12904" spans="1:11" x14ac:dyDescent="0.3">
      <c r="A12904" s="51" t="str">
        <f t="shared" si="208"/>
        <v>SIE.DE</v>
      </c>
      <c r="B12904" s="52" t="s">
        <v>360</v>
      </c>
      <c r="C12904" s="50" t="s">
        <v>10414</v>
      </c>
      <c r="D12904" s="50">
        <f>DAX__2019_2020__33[[#This Row],[Open]]*(DAX__2019_2020__33[[#This Row],[Adj Close]]/DAX__2019_2020__33[[#This Row],[Close]])</f>
        <v>102.69046595309389</v>
      </c>
      <c r="E12904" s="50" t="s">
        <v>28464</v>
      </c>
      <c r="F12904" s="50" t="s">
        <v>12416</v>
      </c>
      <c r="G12904" s="50" t="s">
        <v>10422</v>
      </c>
      <c r="H12904" s="50" t="s">
        <v>28465</v>
      </c>
      <c r="I12904" s="50">
        <f>(DAX__2019_2020__33[[#This Row],[Adj Close]]-DAX__2019_2020__33[[#This Row],[Adj Open]])/DAX__2019_2020__33[[#This Row],[Adj Open]]</f>
        <v>-9.2249998297962003E-4</v>
      </c>
      <c r="J12904" s="50">
        <f>DAX__2019_2020__33[[#This Row],[Adj Close]]-DAX__2019_2020__33[[#This Row],[Adj Open]]</f>
        <v>-9.4731953093898369E-2</v>
      </c>
      <c r="K12904" s="50">
        <v>2464001</v>
      </c>
    </row>
    <row r="12905" spans="1:11" x14ac:dyDescent="0.3">
      <c r="A12905" s="51" t="str">
        <f t="shared" si="208"/>
        <v>SIE.DE</v>
      </c>
      <c r="B12905" s="52" t="s">
        <v>361</v>
      </c>
      <c r="C12905" s="50" t="s">
        <v>10365</v>
      </c>
      <c r="D12905" s="50">
        <f>DAX__2019_2020__33[[#This Row],[Open]]*(DAX__2019_2020__33[[#This Row],[Adj Close]]/DAX__2019_2020__33[[#This Row],[Close]])</f>
        <v>102.31153245674425</v>
      </c>
      <c r="E12905" s="50" t="s">
        <v>28466</v>
      </c>
      <c r="F12905" s="50" t="s">
        <v>10391</v>
      </c>
      <c r="G12905" s="50" t="s">
        <v>10422</v>
      </c>
      <c r="H12905" s="50" t="s">
        <v>28465</v>
      </c>
      <c r="I12905" s="50">
        <f>(DAX__2019_2020__33[[#This Row],[Adj Close]]-DAX__2019_2020__33[[#This Row],[Adj Open]])/DAX__2019_2020__33[[#This Row],[Adj Open]]</f>
        <v>2.7778055555555624E-3</v>
      </c>
      <c r="J12905" s="50">
        <f>DAX__2019_2020__33[[#This Row],[Adj Close]]-DAX__2019_2020__33[[#This Row],[Adj Open]]</f>
        <v>0.28420154325574742</v>
      </c>
      <c r="K12905" s="50">
        <v>1568163</v>
      </c>
    </row>
    <row r="12906" spans="1:11" x14ac:dyDescent="0.3">
      <c r="A12906" s="51" t="str">
        <f t="shared" si="208"/>
        <v>SIE.DE</v>
      </c>
      <c r="B12906" s="52" t="s">
        <v>362</v>
      </c>
      <c r="C12906" s="50" t="s">
        <v>10392</v>
      </c>
      <c r="D12906" s="50">
        <f>DAX__2019_2020__33[[#This Row],[Open]]*(DAX__2019_2020__33[[#This Row],[Adj Close]]/DAX__2019_2020__33[[#This Row],[Close]])</f>
        <v>102.87992189408617</v>
      </c>
      <c r="E12906" s="50" t="s">
        <v>12504</v>
      </c>
      <c r="F12906" s="50" t="s">
        <v>28175</v>
      </c>
      <c r="G12906" s="50" t="s">
        <v>28467</v>
      </c>
      <c r="H12906" s="50" t="s">
        <v>28468</v>
      </c>
      <c r="I12906" s="50">
        <f>(DAX__2019_2020__33[[#This Row],[Adj Close]]-DAX__2019_2020__33[[#This Row],[Adj Open]])/DAX__2019_2020__33[[#This Row],[Adj Open]]</f>
        <v>7.7348436046933951E-3</v>
      </c>
      <c r="J12906" s="50">
        <f>DAX__2019_2020__33[[#This Row],[Adj Close]]-DAX__2019_2020__33[[#This Row],[Adj Open]]</f>
        <v>0.7957601059138284</v>
      </c>
      <c r="K12906" s="50">
        <v>2472888</v>
      </c>
    </row>
    <row r="12907" spans="1:11" x14ac:dyDescent="0.3">
      <c r="A12907" s="51" t="str">
        <f t="shared" si="208"/>
        <v>SIE.DE</v>
      </c>
      <c r="B12907" s="52" t="s">
        <v>363</v>
      </c>
      <c r="C12907" s="50" t="s">
        <v>10447</v>
      </c>
      <c r="D12907" s="50">
        <f>DAX__2019_2020__33[[#This Row],[Open]]*(DAX__2019_2020__33[[#This Row],[Adj Close]]/DAX__2019_2020__33[[#This Row],[Close]])</f>
        <v>104.01672432187885</v>
      </c>
      <c r="E12907" s="50" t="s">
        <v>28469</v>
      </c>
      <c r="F12907" s="50" t="s">
        <v>12422</v>
      </c>
      <c r="G12907" s="50" t="s">
        <v>12435</v>
      </c>
      <c r="H12907" s="50" t="s">
        <v>28470</v>
      </c>
      <c r="I12907" s="50">
        <f>(DAX__2019_2020__33[[#This Row],[Adj Close]]-DAX__2019_2020__33[[#This Row],[Adj Open]])/DAX__2019_2020__33[[#This Row],[Adj Open]]</f>
        <v>-2.0036520399730876E-3</v>
      </c>
      <c r="J12907" s="50">
        <f>DAX__2019_2020__33[[#This Row],[Adj Close]]-DAX__2019_2020__33[[#This Row],[Adj Open]]</f>
        <v>-0.20841332187885087</v>
      </c>
      <c r="K12907" s="50">
        <v>1609044</v>
      </c>
    </row>
    <row r="12908" spans="1:11" x14ac:dyDescent="0.3">
      <c r="A12908" s="51" t="str">
        <f t="shared" si="208"/>
        <v>SIE.DE</v>
      </c>
      <c r="B12908" s="52" t="s">
        <v>364</v>
      </c>
      <c r="C12908" s="50" t="s">
        <v>28471</v>
      </c>
      <c r="D12908" s="50">
        <f>DAX__2019_2020__33[[#This Row],[Open]]*(DAX__2019_2020__33[[#This Row],[Adj Close]]/DAX__2019_2020__33[[#This Row],[Close]])</f>
        <v>103.39148465694554</v>
      </c>
      <c r="E12908" s="50" t="s">
        <v>28472</v>
      </c>
      <c r="F12908" s="50" t="s">
        <v>12429</v>
      </c>
      <c r="G12908" s="50" t="s">
        <v>28104</v>
      </c>
      <c r="H12908" s="50" t="s">
        <v>28473</v>
      </c>
      <c r="I12908" s="50">
        <f>(DAX__2019_2020__33[[#This Row],[Adj Close]]-DAX__2019_2020__33[[#This Row],[Adj Open]])/DAX__2019_2020__33[[#This Row],[Adj Open]]</f>
        <v>-1.8141790527229213E-2</v>
      </c>
      <c r="J12908" s="50">
        <f>DAX__2019_2020__33[[#This Row],[Adj Close]]-DAX__2019_2020__33[[#This Row],[Adj Open]]</f>
        <v>-1.875706656945539</v>
      </c>
      <c r="K12908" s="50">
        <v>2634244</v>
      </c>
    </row>
    <row r="12909" spans="1:11" x14ac:dyDescent="0.3">
      <c r="A12909" s="51" t="str">
        <f t="shared" si="208"/>
        <v>SIE.DE</v>
      </c>
      <c r="B12909" s="52" t="s">
        <v>365</v>
      </c>
      <c r="C12909" s="50" t="s">
        <v>10387</v>
      </c>
      <c r="D12909" s="50">
        <f>DAX__2019_2020__33[[#This Row],[Open]]*(DAX__2019_2020__33[[#This Row],[Adj Close]]/DAX__2019_2020__33[[#This Row],[Close]])</f>
        <v>101.64840360709476</v>
      </c>
      <c r="E12909" s="50" t="s">
        <v>10411</v>
      </c>
      <c r="F12909" s="50" t="s">
        <v>28156</v>
      </c>
      <c r="G12909" s="50" t="s">
        <v>28474</v>
      </c>
      <c r="H12909" s="50" t="s">
        <v>28475</v>
      </c>
      <c r="I12909" s="50">
        <f>(DAX__2019_2020__33[[#This Row],[Adj Close]]-DAX__2019_2020__33[[#This Row],[Adj Open]])/DAX__2019_2020__33[[#This Row],[Adj Open]]</f>
        <v>-5.9645757885020889E-3</v>
      </c>
      <c r="J12909" s="50">
        <f>DAX__2019_2020__33[[#This Row],[Adj Close]]-DAX__2019_2020__33[[#This Row],[Adj Open]]</f>
        <v>-0.60628960709476587</v>
      </c>
      <c r="K12909" s="50">
        <v>1801701</v>
      </c>
    </row>
    <row r="12910" spans="1:11" x14ac:dyDescent="0.3">
      <c r="A12910" s="51" t="str">
        <f t="shared" si="208"/>
        <v>SIE.DE</v>
      </c>
      <c r="B12910" s="52" t="s">
        <v>366</v>
      </c>
      <c r="C12910" s="50" t="s">
        <v>28476</v>
      </c>
      <c r="D12910" s="50">
        <f>DAX__2019_2020__33[[#This Row],[Open]]*(DAX__2019_2020__33[[#This Row],[Adj Close]]/DAX__2019_2020__33[[#This Row],[Close]])</f>
        <v>101.02315898842818</v>
      </c>
      <c r="E12910" s="50" t="s">
        <v>4906</v>
      </c>
      <c r="F12910" s="50" t="s">
        <v>12702</v>
      </c>
      <c r="G12910" s="50" t="s">
        <v>12437</v>
      </c>
      <c r="H12910" s="50" t="s">
        <v>28477</v>
      </c>
      <c r="I12910" s="50">
        <f>(DAX__2019_2020__33[[#This Row],[Adj Close]]-DAX__2019_2020__33[[#This Row],[Adj Open]])/DAX__2019_2020__33[[#This Row],[Adj Open]]</f>
        <v>1.1627888331094238E-2</v>
      </c>
      <c r="J12910" s="50">
        <f>DAX__2019_2020__33[[#This Row],[Adj Close]]-DAX__2019_2020__33[[#This Row],[Adj Open]]</f>
        <v>1.1746860115718221</v>
      </c>
      <c r="K12910" s="50">
        <v>1254924</v>
      </c>
    </row>
    <row r="12911" spans="1:11" x14ac:dyDescent="0.3">
      <c r="A12911" s="51" t="str">
        <f t="shared" si="208"/>
        <v>SIE.DE</v>
      </c>
      <c r="B12911" s="52" t="s">
        <v>367</v>
      </c>
      <c r="C12911" s="50" t="s">
        <v>28478</v>
      </c>
      <c r="D12911" s="50">
        <f>DAX__2019_2020__33[[#This Row],[Open]]*(DAX__2019_2020__33[[#This Row],[Adj Close]]/DAX__2019_2020__33[[#This Row],[Close]])</f>
        <v>101.19368120979712</v>
      </c>
      <c r="E12911" s="50" t="s">
        <v>3996</v>
      </c>
      <c r="F12911" s="50" t="s">
        <v>28117</v>
      </c>
      <c r="G12911" s="50" t="s">
        <v>28479</v>
      </c>
      <c r="H12911" s="50" t="s">
        <v>28480</v>
      </c>
      <c r="I12911" s="50">
        <f>(DAX__2019_2020__33[[#This Row],[Adj Close]]-DAX__2019_2020__33[[#This Row],[Adj Open]])/DAX__2019_2020__33[[#This Row],[Adj Open]]</f>
        <v>1.8719340947398409E-4</v>
      </c>
      <c r="J12911" s="50">
        <f>DAX__2019_2020__33[[#This Row],[Adj Close]]-DAX__2019_2020__33[[#This Row],[Adj Open]]</f>
        <v>1.8942790202885362E-2</v>
      </c>
      <c r="K12911" s="50">
        <v>1545626</v>
      </c>
    </row>
    <row r="12912" spans="1:11" x14ac:dyDescent="0.3">
      <c r="A12912" s="51" t="str">
        <f t="shared" si="208"/>
        <v>SIE.DE</v>
      </c>
      <c r="B12912" s="52" t="s">
        <v>368</v>
      </c>
      <c r="C12912" s="50" t="s">
        <v>12698</v>
      </c>
      <c r="D12912" s="50">
        <f>DAX__2019_2020__33[[#This Row],[Open]]*(DAX__2019_2020__33[[#This Row],[Adj Close]]/DAX__2019_2020__33[[#This Row],[Close]])</f>
        <v>101.40210243728323</v>
      </c>
      <c r="E12912" s="50" t="s">
        <v>28481</v>
      </c>
      <c r="F12912" s="50" t="s">
        <v>12412</v>
      </c>
      <c r="G12912" s="50" t="s">
        <v>12429</v>
      </c>
      <c r="H12912" s="50" t="s">
        <v>28482</v>
      </c>
      <c r="I12912" s="50">
        <f>(DAX__2019_2020__33[[#This Row],[Adj Close]]-DAX__2019_2020__33[[#This Row],[Adj Open]])/DAX__2019_2020__33[[#This Row],[Adj Open]]</f>
        <v>-1.4948056661545919E-3</v>
      </c>
      <c r="J12912" s="50">
        <f>DAX__2019_2020__33[[#This Row],[Adj Close]]-DAX__2019_2020__33[[#This Row],[Adj Open]]</f>
        <v>-0.15157643728323933</v>
      </c>
      <c r="K12912" s="50">
        <v>1511304</v>
      </c>
    </row>
    <row r="12913" spans="1:11" x14ac:dyDescent="0.3">
      <c r="A12913" s="51" t="str">
        <f t="shared" si="208"/>
        <v>SIE.DE</v>
      </c>
      <c r="B12913" s="52" t="s">
        <v>369</v>
      </c>
      <c r="C12913" s="50" t="s">
        <v>12445</v>
      </c>
      <c r="D12913" s="50">
        <f>DAX__2019_2020__33[[#This Row],[Open]]*(DAX__2019_2020__33[[#This Row],[Adj Close]]/DAX__2019_2020__33[[#This Row],[Close]])</f>
        <v>101.15578458158268</v>
      </c>
      <c r="E12913" s="50" t="s">
        <v>28483</v>
      </c>
      <c r="F12913" s="50" t="s">
        <v>28178</v>
      </c>
      <c r="G12913" s="50" t="s">
        <v>28178</v>
      </c>
      <c r="H12913" s="50" t="s">
        <v>28484</v>
      </c>
      <c r="I12913" s="50">
        <f>(DAX__2019_2020__33[[#This Row],[Adj Close]]-DAX__2019_2020__33[[#This Row],[Adj Open]])/DAX__2019_2020__33[[#This Row],[Adj Open]]</f>
        <v>-5.0571362151820539E-3</v>
      </c>
      <c r="J12913" s="50">
        <f>DAX__2019_2020__33[[#This Row],[Adj Close]]-DAX__2019_2020__33[[#This Row],[Adj Open]]</f>
        <v>-0.5115585815826762</v>
      </c>
      <c r="K12913" s="50">
        <v>1559382</v>
      </c>
    </row>
    <row r="12914" spans="1:11" x14ac:dyDescent="0.3">
      <c r="A12914" s="51" t="str">
        <f t="shared" si="208"/>
        <v>SIE.DE</v>
      </c>
      <c r="B12914" s="52" t="s">
        <v>370</v>
      </c>
      <c r="C12914" s="50" t="s">
        <v>10311</v>
      </c>
      <c r="D12914" s="50">
        <f>DAX__2019_2020__33[[#This Row],[Open]]*(DAX__2019_2020__33[[#This Row],[Adj Close]]/DAX__2019_2020__33[[#This Row],[Close]])</f>
        <v>100.22741197536122</v>
      </c>
      <c r="E12914" s="50" t="s">
        <v>28176</v>
      </c>
      <c r="F12914" s="50" t="s">
        <v>28354</v>
      </c>
      <c r="G12914" s="50" t="s">
        <v>28097</v>
      </c>
      <c r="H12914" s="50" t="s">
        <v>28485</v>
      </c>
      <c r="I12914" s="50">
        <f>(DAX__2019_2020__33[[#This Row],[Adj Close]]-DAX__2019_2020__33[[#This Row],[Adj Open]])/DAX__2019_2020__33[[#This Row],[Adj Open]]</f>
        <v>-4.3478921262413315E-3</v>
      </c>
      <c r="J12914" s="50">
        <f>DAX__2019_2020__33[[#This Row],[Adj Close]]-DAX__2019_2020__33[[#This Row],[Adj Open]]</f>
        <v>-0.43577797536121921</v>
      </c>
      <c r="K12914" s="50">
        <v>2606282</v>
      </c>
    </row>
    <row r="12915" spans="1:11" x14ac:dyDescent="0.3">
      <c r="A12915" s="51" t="str">
        <f t="shared" si="208"/>
        <v>SIE.DE</v>
      </c>
      <c r="B12915" s="52" t="s">
        <v>371</v>
      </c>
      <c r="C12915" s="50" t="s">
        <v>10273</v>
      </c>
      <c r="D12915" s="50">
        <f>DAX__2019_2020__33[[#This Row],[Open]]*(DAX__2019_2020__33[[#This Row],[Adj Close]]/DAX__2019_2020__33[[#This Row],[Close]])</f>
        <v>97.10121945785491</v>
      </c>
      <c r="E12915" s="50" t="s">
        <v>12694</v>
      </c>
      <c r="F12915" s="50" t="s">
        <v>28486</v>
      </c>
      <c r="G12915" s="50" t="s">
        <v>10528</v>
      </c>
      <c r="H12915" s="50" t="s">
        <v>28487</v>
      </c>
      <c r="I12915" s="50">
        <f>(DAX__2019_2020__33[[#This Row],[Adj Close]]-DAX__2019_2020__33[[#This Row],[Adj Open]])/DAX__2019_2020__33[[#This Row],[Adj Open]]</f>
        <v>-1.5609736585365842E-2</v>
      </c>
      <c r="J12915" s="50">
        <f>DAX__2019_2020__33[[#This Row],[Adj Close]]-DAX__2019_2020__33[[#This Row],[Adj Open]]</f>
        <v>-1.5157244578549154</v>
      </c>
      <c r="K12915" s="50">
        <v>3847769</v>
      </c>
    </row>
    <row r="12916" spans="1:11" x14ac:dyDescent="0.3">
      <c r="A12916" s="51" t="str">
        <f t="shared" si="208"/>
        <v>SIE.DE</v>
      </c>
      <c r="B12916" s="52" t="s">
        <v>372</v>
      </c>
      <c r="C12916" s="50" t="s">
        <v>3958</v>
      </c>
      <c r="D12916" s="50">
        <f>DAX__2019_2020__33[[#This Row],[Open]]*(DAX__2019_2020__33[[#This Row],[Adj Close]]/DAX__2019_2020__33[[#This Row],[Close]])</f>
        <v>95.869689475770627</v>
      </c>
      <c r="E12916" s="50" t="s">
        <v>28488</v>
      </c>
      <c r="F12916" s="50" t="s">
        <v>10226</v>
      </c>
      <c r="G12916" s="50" t="s">
        <v>3950</v>
      </c>
      <c r="H12916" s="50" t="s">
        <v>28489</v>
      </c>
      <c r="I12916" s="50">
        <f>(DAX__2019_2020__33[[#This Row],[Adj Close]]-DAX__2019_2020__33[[#This Row],[Adj Open]])/DAX__2019_2020__33[[#This Row],[Adj Open]]</f>
        <v>-1.9169911635471663E-2</v>
      </c>
      <c r="J12916" s="50">
        <f>DAX__2019_2020__33[[#This Row],[Adj Close]]-DAX__2019_2020__33[[#This Row],[Adj Open]]</f>
        <v>-1.8378134757706306</v>
      </c>
      <c r="K12916" s="50">
        <v>3390545</v>
      </c>
    </row>
    <row r="12917" spans="1:11" x14ac:dyDescent="0.3">
      <c r="A12917" s="51" t="str">
        <f t="shared" si="208"/>
        <v>SIE.DE</v>
      </c>
      <c r="B12917" s="52" t="s">
        <v>373</v>
      </c>
      <c r="C12917" s="50" t="s">
        <v>28490</v>
      </c>
      <c r="D12917" s="50">
        <f>DAX__2019_2020__33[[#This Row],[Open]]*(DAX__2019_2020__33[[#This Row],[Adj Close]]/DAX__2019_2020__33[[#This Row],[Close]])</f>
        <v>93.359274291225532</v>
      </c>
      <c r="E12917" s="50" t="s">
        <v>10249</v>
      </c>
      <c r="F12917" s="50" t="s">
        <v>5721</v>
      </c>
      <c r="G12917" s="50" t="s">
        <v>10820</v>
      </c>
      <c r="H12917" s="50" t="s">
        <v>28491</v>
      </c>
      <c r="I12917" s="50">
        <f>(DAX__2019_2020__33[[#This Row],[Adj Close]]-DAX__2019_2020__33[[#This Row],[Adj Open]])/DAX__2019_2020__33[[#This Row],[Adj Open]]</f>
        <v>-5.073870976949952E-4</v>
      </c>
      <c r="J12917" s="50">
        <f>DAX__2019_2020__33[[#This Row],[Adj Close]]-DAX__2019_2020__33[[#This Row],[Adj Open]]</f>
        <v>-4.7369291225535903E-2</v>
      </c>
      <c r="K12917" s="50">
        <v>5193684</v>
      </c>
    </row>
    <row r="12918" spans="1:11" x14ac:dyDescent="0.3">
      <c r="A12918" s="51" t="str">
        <f t="shared" si="208"/>
        <v>SIE.DE</v>
      </c>
      <c r="B12918" s="52" t="s">
        <v>374</v>
      </c>
      <c r="C12918" s="50" t="s">
        <v>5724</v>
      </c>
      <c r="D12918" s="50">
        <f>DAX__2019_2020__33[[#This Row],[Open]]*(DAX__2019_2020__33[[#This Row],[Adj Close]]/DAX__2019_2020__33[[#This Row],[Close]])</f>
        <v>91.417249040866054</v>
      </c>
      <c r="E12918" s="50" t="s">
        <v>27904</v>
      </c>
      <c r="F12918" s="50" t="s">
        <v>28492</v>
      </c>
      <c r="G12918" s="50" t="s">
        <v>10884</v>
      </c>
      <c r="H12918" s="50" t="s">
        <v>28493</v>
      </c>
      <c r="I12918" s="50">
        <f>(DAX__2019_2020__33[[#This Row],[Adj Close]]-DAX__2019_2020__33[[#This Row],[Adj Open]])/DAX__2019_2020__33[[#This Row],[Adj Open]]</f>
        <v>2.0725077720207142E-3</v>
      </c>
      <c r="J12918" s="50">
        <f>DAX__2019_2020__33[[#This Row],[Adj Close]]-DAX__2019_2020__33[[#This Row],[Adj Open]]</f>
        <v>0.18946295913394806</v>
      </c>
      <c r="K12918" s="50">
        <v>5478110</v>
      </c>
    </row>
    <row r="12919" spans="1:11" x14ac:dyDescent="0.3">
      <c r="A12919" s="51" t="str">
        <f t="shared" si="208"/>
        <v>SIE.DE</v>
      </c>
      <c r="B12919" s="52" t="s">
        <v>375</v>
      </c>
      <c r="C12919" s="50" t="s">
        <v>10619</v>
      </c>
      <c r="D12919" s="50">
        <f>DAX__2019_2020__33[[#This Row],[Open]]*(DAX__2019_2020__33[[#This Row],[Adj Close]]/DAX__2019_2020__33[[#This Row],[Close]])</f>
        <v>88.063703931974786</v>
      </c>
      <c r="E12919" s="50" t="s">
        <v>10862</v>
      </c>
      <c r="F12919" s="50" t="s">
        <v>28494</v>
      </c>
      <c r="G12919" s="50" t="s">
        <v>13051</v>
      </c>
      <c r="H12919" s="50" t="s">
        <v>28495</v>
      </c>
      <c r="I12919" s="50">
        <f>(DAX__2019_2020__33[[#This Row],[Adj Close]]-DAX__2019_2020__33[[#This Row],[Adj Open]])/DAX__2019_2020__33[[#This Row],[Adj Open]]</f>
        <v>2.58173410694645E-3</v>
      </c>
      <c r="J12919" s="50">
        <f>DAX__2019_2020__33[[#This Row],[Adj Close]]-DAX__2019_2020__33[[#This Row],[Adj Open]]</f>
        <v>0.22735706802521349</v>
      </c>
      <c r="K12919" s="50">
        <v>8886250</v>
      </c>
    </row>
    <row r="12920" spans="1:11" x14ac:dyDescent="0.3">
      <c r="A12920" s="51" t="str">
        <f t="shared" si="208"/>
        <v>SIE.DE</v>
      </c>
      <c r="B12920" s="52" t="s">
        <v>376</v>
      </c>
      <c r="C12920" s="50" t="s">
        <v>28496</v>
      </c>
      <c r="D12920" s="50">
        <f>DAX__2019_2020__33[[#This Row],[Open]]*(DAX__2019_2020__33[[#This Row],[Adj Close]]/DAX__2019_2020__33[[#This Row],[Close]])</f>
        <v>88.092125252571591</v>
      </c>
      <c r="E12920" s="50" t="s">
        <v>28497</v>
      </c>
      <c r="F12920" s="50" t="s">
        <v>5664</v>
      </c>
      <c r="G12920" s="50" t="s">
        <v>3900</v>
      </c>
      <c r="H12920" s="50" t="s">
        <v>28498</v>
      </c>
      <c r="I12920" s="50">
        <f>(DAX__2019_2020__33[[#This Row],[Adj Close]]-DAX__2019_2020__33[[#This Row],[Adj Open]])/DAX__2019_2020__33[[#This Row],[Adj Open]]</f>
        <v>-1.4517679632598699E-2</v>
      </c>
      <c r="J12920" s="50">
        <f>DAX__2019_2020__33[[#This Row],[Adj Close]]-DAX__2019_2020__33[[#This Row],[Adj Open]]</f>
        <v>-1.2788932525715921</v>
      </c>
      <c r="K12920" s="50">
        <v>6264869</v>
      </c>
    </row>
    <row r="12921" spans="1:11" x14ac:dyDescent="0.3">
      <c r="A12921" s="51" t="str">
        <f t="shared" si="208"/>
        <v>SIE.DE</v>
      </c>
      <c r="B12921" s="52" t="s">
        <v>377</v>
      </c>
      <c r="C12921" s="50" t="s">
        <v>27964</v>
      </c>
      <c r="D12921" s="50">
        <f>DAX__2019_2020__33[[#This Row],[Open]]*(DAX__2019_2020__33[[#This Row],[Adj Close]]/DAX__2019_2020__33[[#This Row],[Close]])</f>
        <v>87.296367426158469</v>
      </c>
      <c r="E12921" s="50" t="s">
        <v>10151</v>
      </c>
      <c r="F12921" s="50" t="s">
        <v>5740</v>
      </c>
      <c r="G12921" s="50" t="s">
        <v>28276</v>
      </c>
      <c r="H12921" s="50" t="s">
        <v>28499</v>
      </c>
      <c r="I12921" s="50">
        <f>(DAX__2019_2020__33[[#This Row],[Adj Close]]-DAX__2019_2020__33[[#This Row],[Adj Open]])/DAX__2019_2020__33[[#This Row],[Adj Open]]</f>
        <v>-1.7363428814685202E-3</v>
      </c>
      <c r="J12921" s="50">
        <f>DAX__2019_2020__33[[#This Row],[Adj Close]]-DAX__2019_2020__33[[#This Row],[Adj Open]]</f>
        <v>-0.15157642615847067</v>
      </c>
      <c r="K12921" s="50">
        <v>5231469</v>
      </c>
    </row>
    <row r="12922" spans="1:11" x14ac:dyDescent="0.3">
      <c r="A12922" s="51" t="str">
        <f t="shared" si="208"/>
        <v>SIE.DE</v>
      </c>
      <c r="B12922" s="52" t="s">
        <v>378</v>
      </c>
      <c r="C12922" s="50" t="s">
        <v>5745</v>
      </c>
      <c r="D12922" s="50">
        <f>DAX__2019_2020__33[[#This Row],[Open]]*(DAX__2019_2020__33[[#This Row],[Adj Close]]/DAX__2019_2020__33[[#This Row],[Close]])</f>
        <v>87.040582787858526</v>
      </c>
      <c r="E12922" s="50" t="s">
        <v>28277</v>
      </c>
      <c r="F12922" s="50" t="s">
        <v>13027</v>
      </c>
      <c r="G12922" s="50" t="s">
        <v>10983</v>
      </c>
      <c r="H12922" s="50" t="s">
        <v>28500</v>
      </c>
      <c r="I12922" s="50">
        <f>(DAX__2019_2020__33[[#This Row],[Adj Close]]-DAX__2019_2020__33[[#This Row],[Adj Open]])/DAX__2019_2020__33[[#This Row],[Adj Open]]</f>
        <v>8.7072271018901197E-4</v>
      </c>
      <c r="J12922" s="50">
        <f>DAX__2019_2020__33[[#This Row],[Adj Close]]-DAX__2019_2020__33[[#This Row],[Adj Open]]</f>
        <v>7.5788212141475242E-2</v>
      </c>
      <c r="K12922" s="50">
        <v>3976765</v>
      </c>
    </row>
    <row r="12923" spans="1:11" x14ac:dyDescent="0.3">
      <c r="A12923" s="51" t="str">
        <f t="shared" si="208"/>
        <v>SIE.DE</v>
      </c>
      <c r="B12923" s="52" t="s">
        <v>379</v>
      </c>
      <c r="C12923" s="50" t="s">
        <v>10193</v>
      </c>
      <c r="D12923" s="50">
        <f>DAX__2019_2020__33[[#This Row],[Open]]*(DAX__2019_2020__33[[#This Row],[Adj Close]]/DAX__2019_2020__33[[#This Row],[Close]])</f>
        <v>87.533199222961755</v>
      </c>
      <c r="E12923" s="50" t="s">
        <v>28501</v>
      </c>
      <c r="F12923" s="50" t="s">
        <v>28502</v>
      </c>
      <c r="G12923" s="50" t="s">
        <v>9972</v>
      </c>
      <c r="H12923" s="50" t="s">
        <v>28503</v>
      </c>
      <c r="I12923" s="50">
        <f>(DAX__2019_2020__33[[#This Row],[Adj Close]]-DAX__2019_2020__33[[#This Row],[Adj Open]])/DAX__2019_2020__33[[#This Row],[Adj Open]]</f>
        <v>-2.510822456475718E-2</v>
      </c>
      <c r="J12923" s="50">
        <f>DAX__2019_2020__33[[#This Row],[Adj Close]]-DAX__2019_2020__33[[#This Row],[Adj Open]]</f>
        <v>-2.1978032229617526</v>
      </c>
      <c r="K12923" s="50">
        <v>4184946</v>
      </c>
    </row>
    <row r="12924" spans="1:11" x14ac:dyDescent="0.3">
      <c r="A12924" s="51" t="str">
        <f t="shared" si="208"/>
        <v>SIE.DE</v>
      </c>
      <c r="B12924" s="52" t="s">
        <v>380</v>
      </c>
      <c r="C12924" s="50" t="s">
        <v>5639</v>
      </c>
      <c r="D12924" s="50">
        <f>DAX__2019_2020__33[[#This Row],[Open]]*(DAX__2019_2020__33[[#This Row],[Adj Close]]/DAX__2019_2020__33[[#This Row],[Close]])</f>
        <v>83.364951566546509</v>
      </c>
      <c r="E12924" s="50" t="s">
        <v>28504</v>
      </c>
      <c r="F12924" s="50" t="s">
        <v>28505</v>
      </c>
      <c r="G12924" s="50" t="s">
        <v>10017</v>
      </c>
      <c r="H12924" s="50" t="s">
        <v>28506</v>
      </c>
      <c r="I12924" s="50">
        <f>(DAX__2019_2020__33[[#This Row],[Adj Close]]-DAX__2019_2020__33[[#This Row],[Adj Open]])/DAX__2019_2020__33[[#This Row],[Adj Open]]</f>
        <v>-9.5454090909091165E-3</v>
      </c>
      <c r="J12924" s="50">
        <f>DAX__2019_2020__33[[#This Row],[Adj Close]]-DAX__2019_2020__33[[#This Row],[Adj Open]]</f>
        <v>-0.79575256654651128</v>
      </c>
      <c r="K12924" s="50">
        <v>5704584</v>
      </c>
    </row>
    <row r="12925" spans="1:11" x14ac:dyDescent="0.3">
      <c r="A12925" s="51" t="str">
        <f t="shared" si="208"/>
        <v>SIE.DE</v>
      </c>
      <c r="B12925" s="52" t="s">
        <v>381</v>
      </c>
      <c r="C12925" s="50" t="s">
        <v>10614</v>
      </c>
      <c r="D12925" s="50">
        <f>DAX__2019_2020__33[[#This Row],[Open]]*(DAX__2019_2020__33[[#This Row],[Adj Close]]/DAX__2019_2020__33[[#This Row],[Close]])</f>
        <v>75.78632167440233</v>
      </c>
      <c r="E12925" s="50" t="s">
        <v>28507</v>
      </c>
      <c r="F12925" s="50" t="s">
        <v>28508</v>
      </c>
      <c r="G12925" s="50" t="s">
        <v>28509</v>
      </c>
      <c r="H12925" s="50" t="s">
        <v>28510</v>
      </c>
      <c r="I12925" s="50">
        <f>(DAX__2019_2020__33[[#This Row],[Adj Close]]-DAX__2019_2020__33[[#This Row],[Adj Open]])/DAX__2019_2020__33[[#This Row],[Adj Open]]</f>
        <v>6.1249750000000021E-3</v>
      </c>
      <c r="J12925" s="50">
        <f>DAX__2019_2020__33[[#This Row],[Adj Close]]-DAX__2019_2020__33[[#This Row],[Adj Open]]</f>
        <v>0.46418932559767256</v>
      </c>
      <c r="K12925" s="50">
        <v>9682024</v>
      </c>
    </row>
    <row r="12926" spans="1:11" x14ac:dyDescent="0.3">
      <c r="A12926" s="51" t="str">
        <f t="shared" si="208"/>
        <v>SIE.DE</v>
      </c>
      <c r="B12926" s="52" t="s">
        <v>382</v>
      </c>
      <c r="C12926" s="50" t="s">
        <v>28511</v>
      </c>
      <c r="D12926" s="50">
        <f>DAX__2019_2020__33[[#This Row],[Open]]*(DAX__2019_2020__33[[#This Row],[Adj Close]]/DAX__2019_2020__33[[#This Row],[Close]])</f>
        <v>77.235728078087575</v>
      </c>
      <c r="E12926" s="50" t="s">
        <v>28512</v>
      </c>
      <c r="F12926" s="50" t="s">
        <v>28513</v>
      </c>
      <c r="G12926" s="50" t="s">
        <v>26068</v>
      </c>
      <c r="H12926" s="50" t="s">
        <v>28514</v>
      </c>
      <c r="I12926" s="50">
        <f>(DAX__2019_2020__33[[#This Row],[Adj Close]]-DAX__2019_2020__33[[#This Row],[Adj Open]])/DAX__2019_2020__33[[#This Row],[Adj Open]]</f>
        <v>-1.9011358015593897E-2</v>
      </c>
      <c r="J12926" s="50">
        <f>DAX__2019_2020__33[[#This Row],[Adj Close]]-DAX__2019_2020__33[[#This Row],[Adj Open]]</f>
        <v>-1.4683560780875808</v>
      </c>
      <c r="K12926" s="50">
        <v>8586149</v>
      </c>
    </row>
    <row r="12927" spans="1:11" x14ac:dyDescent="0.3">
      <c r="A12927" s="51" t="str">
        <f t="shared" si="208"/>
        <v>SIE.DE</v>
      </c>
      <c r="B12927" s="52" t="s">
        <v>383</v>
      </c>
      <c r="C12927" s="50" t="s">
        <v>10079</v>
      </c>
      <c r="D12927" s="50">
        <f>DAX__2019_2020__33[[#This Row],[Open]]*(DAX__2019_2020__33[[#This Row],[Adj Close]]/DAX__2019_2020__33[[#This Row],[Close]])</f>
        <v>76.733652411662931</v>
      </c>
      <c r="E12927" s="50" t="s">
        <v>28515</v>
      </c>
      <c r="F12927" s="50" t="s">
        <v>28516</v>
      </c>
      <c r="G12927" s="50" t="s">
        <v>28517</v>
      </c>
      <c r="H12927" s="50" t="s">
        <v>28518</v>
      </c>
      <c r="I12927" s="50">
        <f>(DAX__2019_2020__33[[#This Row],[Adj Close]]-DAX__2019_2020__33[[#This Row],[Adj Open]])/DAX__2019_2020__33[[#This Row],[Adj Open]]</f>
        <v>-1.5925938271604972E-2</v>
      </c>
      <c r="J12927" s="50">
        <f>DAX__2019_2020__33[[#This Row],[Adj Close]]-DAX__2019_2020__33[[#This Row],[Adj Open]]</f>
        <v>-1.2220554116629359</v>
      </c>
      <c r="K12927" s="50">
        <v>6880594</v>
      </c>
    </row>
    <row r="12928" spans="1:11" x14ac:dyDescent="0.3">
      <c r="A12928" s="51" t="str">
        <f t="shared" si="208"/>
        <v>SIE.DE</v>
      </c>
      <c r="B12928" s="52" t="s">
        <v>384</v>
      </c>
      <c r="C12928" s="50" t="s">
        <v>5396</v>
      </c>
      <c r="D12928" s="50">
        <f>DAX__2019_2020__33[[#This Row],[Open]]*(DAX__2019_2020__33[[#This Row],[Adj Close]]/DAX__2019_2020__33[[#This Row],[Close]])</f>
        <v>71.997004741888475</v>
      </c>
      <c r="E12928" s="50" t="s">
        <v>28519</v>
      </c>
      <c r="F12928" s="50" t="s">
        <v>9268</v>
      </c>
      <c r="G12928" s="50" t="s">
        <v>9268</v>
      </c>
      <c r="H12928" s="50" t="s">
        <v>28520</v>
      </c>
      <c r="I12928" s="50">
        <f>(DAX__2019_2020__33[[#This Row],[Adj Close]]-DAX__2019_2020__33[[#This Row],[Adj Open]])/DAX__2019_2020__33[[#This Row],[Adj Open]]</f>
        <v>-8.4342157894736841E-2</v>
      </c>
      <c r="J12928" s="50">
        <f>DAX__2019_2020__33[[#This Row],[Adj Close]]-DAX__2019_2020__33[[#This Row],[Adj Open]]</f>
        <v>-6.0723827418884753</v>
      </c>
      <c r="K12928" s="50">
        <v>12147550</v>
      </c>
    </row>
    <row r="12929" spans="1:11" x14ac:dyDescent="0.3">
      <c r="A12929" s="51" t="str">
        <f t="shared" si="208"/>
        <v>SIE.DE</v>
      </c>
      <c r="B12929" s="52" t="s">
        <v>385</v>
      </c>
      <c r="C12929" s="50" t="s">
        <v>12813</v>
      </c>
      <c r="D12929" s="50">
        <f>DAX__2019_2020__33[[#This Row],[Open]]*(DAX__2019_2020__33[[#This Row],[Adj Close]]/DAX__2019_2020__33[[#This Row],[Close]])</f>
        <v>67.904543419717982</v>
      </c>
      <c r="E12929" s="50" t="s">
        <v>9377</v>
      </c>
      <c r="F12929" s="50" t="s">
        <v>9292</v>
      </c>
      <c r="G12929" s="50" t="s">
        <v>9268</v>
      </c>
      <c r="H12929" s="50" t="s">
        <v>28520</v>
      </c>
      <c r="I12929" s="50">
        <f>(DAX__2019_2020__33[[#This Row],[Adj Close]]-DAX__2019_2020__33[[#This Row],[Adj Open]])/DAX__2019_2020__33[[#This Row],[Adj Open]]</f>
        <v>-2.9157421875000145E-2</v>
      </c>
      <c r="J12929" s="50">
        <f>DAX__2019_2020__33[[#This Row],[Adj Close]]-DAX__2019_2020__33[[#This Row],[Adj Open]]</f>
        <v>-1.9799214197179822</v>
      </c>
      <c r="K12929" s="50">
        <v>10496509</v>
      </c>
    </row>
    <row r="12930" spans="1:11" x14ac:dyDescent="0.3">
      <c r="A12930" s="51" t="str">
        <f t="shared" si="208"/>
        <v>SIE.DE</v>
      </c>
      <c r="B12930" s="52" t="s">
        <v>386</v>
      </c>
      <c r="C12930" s="50" t="s">
        <v>5306</v>
      </c>
      <c r="D12930" s="50">
        <f>DAX__2019_2020__33[[#This Row],[Open]]*(DAX__2019_2020__33[[#This Row],[Adj Close]]/DAX__2019_2020__33[[#This Row],[Close]])</f>
        <v>62.050049713290342</v>
      </c>
      <c r="E12930" s="50" t="s">
        <v>8006</v>
      </c>
      <c r="F12930" s="50" t="s">
        <v>7685</v>
      </c>
      <c r="G12930" s="50" t="s">
        <v>5565</v>
      </c>
      <c r="H12930" s="50" t="s">
        <v>28521</v>
      </c>
      <c r="I12930" s="50">
        <f>(DAX__2019_2020__33[[#This Row],[Adj Close]]-DAX__2019_2020__33[[#This Row],[Adj Open]])/DAX__2019_2020__33[[#This Row],[Adj Open]]</f>
        <v>6.412183206106932E-3</v>
      </c>
      <c r="J12930" s="50">
        <f>DAX__2019_2020__33[[#This Row],[Adj Close]]-DAX__2019_2020__33[[#This Row],[Adj Open]]</f>
        <v>0.39787628670966058</v>
      </c>
      <c r="K12930" s="50">
        <v>11022132</v>
      </c>
    </row>
    <row r="12931" spans="1:11" x14ac:dyDescent="0.3">
      <c r="A12931" s="51" t="str">
        <f t="shared" si="208"/>
        <v>SIE.DE</v>
      </c>
      <c r="B12931" s="52" t="s">
        <v>387</v>
      </c>
      <c r="C12931" s="50" t="s">
        <v>9605</v>
      </c>
      <c r="D12931" s="50">
        <f>DAX__2019_2020__33[[#This Row],[Open]]*(DAX__2019_2020__33[[#This Row],[Adj Close]]/DAX__2019_2020__33[[#This Row],[Close]])</f>
        <v>65.621475201576175</v>
      </c>
      <c r="E12931" s="50" t="s">
        <v>7925</v>
      </c>
      <c r="F12931" s="50" t="s">
        <v>5168</v>
      </c>
      <c r="G12931" s="50" t="s">
        <v>8883</v>
      </c>
      <c r="H12931" s="50" t="s">
        <v>28522</v>
      </c>
      <c r="I12931" s="50">
        <f>(DAX__2019_2020__33[[#This Row],[Adj Close]]-DAX__2019_2020__33[[#This Row],[Adj Open]])/DAX__2019_2020__33[[#This Row],[Adj Open]]</f>
        <v>-2.3386676341273716E-2</v>
      </c>
      <c r="J12931" s="50">
        <f>DAX__2019_2020__33[[#This Row],[Adj Close]]-DAX__2019_2020__33[[#This Row],[Adj Open]]</f>
        <v>-1.5346682015761814</v>
      </c>
      <c r="K12931" s="50">
        <v>7881269</v>
      </c>
    </row>
    <row r="12932" spans="1:11" x14ac:dyDescent="0.3">
      <c r="A12932" s="51" t="str">
        <f t="shared" si="208"/>
        <v>SIE.DE</v>
      </c>
      <c r="B12932" s="52" t="s">
        <v>388</v>
      </c>
      <c r="C12932" s="50" t="s">
        <v>5594</v>
      </c>
      <c r="D12932" s="50">
        <f>DAX__2019_2020__33[[#This Row],[Open]]*(DAX__2019_2020__33[[#This Row],[Adj Close]]/DAX__2019_2020__33[[#This Row],[Close]])</f>
        <v>61.576387704067216</v>
      </c>
      <c r="E12932" s="50" t="s">
        <v>8828</v>
      </c>
      <c r="F12932" s="50" t="s">
        <v>19105</v>
      </c>
      <c r="G12932" s="50" t="s">
        <v>7641</v>
      </c>
      <c r="H12932" s="50" t="s">
        <v>28523</v>
      </c>
      <c r="I12932" s="50">
        <f>(DAX__2019_2020__33[[#This Row],[Adj Close]]-DAX__2019_2020__33[[#This Row],[Adj Open]])/DAX__2019_2020__33[[#This Row],[Adj Open]]</f>
        <v>-6.3384599999999999E-2</v>
      </c>
      <c r="J12932" s="50">
        <f>DAX__2019_2020__33[[#This Row],[Adj Close]]-DAX__2019_2020__33[[#This Row],[Adj Open]]</f>
        <v>-3.9029947040672184</v>
      </c>
      <c r="K12932" s="50">
        <v>7902696</v>
      </c>
    </row>
    <row r="12933" spans="1:11" x14ac:dyDescent="0.3">
      <c r="A12933" s="51" t="str">
        <f t="shared" si="208"/>
        <v>SIE.DE</v>
      </c>
      <c r="B12933" s="52" t="s">
        <v>389</v>
      </c>
      <c r="C12933" s="50" t="s">
        <v>8778</v>
      </c>
      <c r="D12933" s="50">
        <f>DAX__2019_2020__33[[#This Row],[Open]]*(DAX__2019_2020__33[[#This Row],[Adj Close]]/DAX__2019_2020__33[[#This Row],[Close]])</f>
        <v>57.550235889312468</v>
      </c>
      <c r="E12933" s="50" t="s">
        <v>7855</v>
      </c>
      <c r="F12933" s="50" t="s">
        <v>9096</v>
      </c>
      <c r="G12933" s="50" t="s">
        <v>28524</v>
      </c>
      <c r="H12933" s="50" t="s">
        <v>28525</v>
      </c>
      <c r="I12933" s="50">
        <f>(DAX__2019_2020__33[[#This Row],[Adj Close]]-DAX__2019_2020__33[[#This Row],[Adj Open]])/DAX__2019_2020__33[[#This Row],[Adj Open]]</f>
        <v>2.3045102880658083E-3</v>
      </c>
      <c r="J12933" s="50">
        <f>DAX__2019_2020__33[[#This Row],[Adj Close]]-DAX__2019_2020__33[[#This Row],[Adj Open]]</f>
        <v>0.13262511068753469</v>
      </c>
      <c r="K12933" s="50">
        <v>5501206</v>
      </c>
    </row>
    <row r="12934" spans="1:11" x14ac:dyDescent="0.3">
      <c r="A12934" s="51" t="str">
        <f t="shared" si="208"/>
        <v>SIE.DE</v>
      </c>
      <c r="B12934" s="52" t="s">
        <v>390</v>
      </c>
      <c r="C12934" s="50" t="s">
        <v>7349</v>
      </c>
      <c r="D12934" s="50">
        <f>DAX__2019_2020__33[[#This Row],[Open]]*(DAX__2019_2020__33[[#This Row],[Adj Close]]/DAX__2019_2020__33[[#This Row],[Close]])</f>
        <v>61.140617675515848</v>
      </c>
      <c r="E12934" s="50" t="s">
        <v>7939</v>
      </c>
      <c r="F12934" s="50" t="s">
        <v>5580</v>
      </c>
      <c r="G12934" s="50" t="s">
        <v>7426</v>
      </c>
      <c r="H12934" s="50" t="s">
        <v>28526</v>
      </c>
      <c r="I12934" s="50">
        <f>(DAX__2019_2020__33[[#This Row],[Adj Close]]-DAX__2019_2020__33[[#This Row],[Adj Open]])/DAX__2019_2020__33[[#This Row],[Adj Open]]</f>
        <v>3.7960907375876762E-2</v>
      </c>
      <c r="J12934" s="50">
        <f>DAX__2019_2020__33[[#This Row],[Adj Close]]-DAX__2019_2020__33[[#This Row],[Adj Open]]</f>
        <v>2.3209533244841509</v>
      </c>
      <c r="K12934" s="50">
        <v>8720991</v>
      </c>
    </row>
    <row r="12935" spans="1:11" x14ac:dyDescent="0.3">
      <c r="A12935" s="51" t="str">
        <f t="shared" si="208"/>
        <v>SIE.DE</v>
      </c>
      <c r="B12935" s="52" t="s">
        <v>391</v>
      </c>
      <c r="C12935" s="50" t="s">
        <v>5260</v>
      </c>
      <c r="D12935" s="50">
        <f>DAX__2019_2020__33[[#This Row],[Open]]*(DAX__2019_2020__33[[#This Row],[Adj Close]]/DAX__2019_2020__33[[#This Row],[Close]])</f>
        <v>60.629054888584612</v>
      </c>
      <c r="E12935" s="50" t="s">
        <v>5427</v>
      </c>
      <c r="F12935" s="50" t="s">
        <v>5256</v>
      </c>
      <c r="G12935" s="50" t="s">
        <v>11147</v>
      </c>
      <c r="H12935" s="50" t="s">
        <v>28527</v>
      </c>
      <c r="I12935" s="50">
        <f>(DAX__2019_2020__33[[#This Row],[Adj Close]]-DAX__2019_2020__33[[#This Row],[Adj Open]])/DAX__2019_2020__33[[#This Row],[Adj Open]]</f>
        <v>6.1093812499999962E-2</v>
      </c>
      <c r="J12935" s="50">
        <f>DAX__2019_2020__33[[#This Row],[Adj Close]]-DAX__2019_2020__33[[#This Row],[Adj Open]]</f>
        <v>3.7040601114153944</v>
      </c>
      <c r="K12935" s="50">
        <v>5973070</v>
      </c>
    </row>
    <row r="12936" spans="1:11" x14ac:dyDescent="0.3">
      <c r="A12936" s="51" t="str">
        <f t="shared" si="208"/>
        <v>SIE.DE</v>
      </c>
      <c r="B12936" s="52" t="s">
        <v>392</v>
      </c>
      <c r="C12936" s="50" t="s">
        <v>11499</v>
      </c>
      <c r="D12936" s="50">
        <f>DAX__2019_2020__33[[#This Row],[Open]]*(DAX__2019_2020__33[[#This Row],[Adj Close]]/DAX__2019_2020__33[[#This Row],[Close]])</f>
        <v>68.643457498725425</v>
      </c>
      <c r="E12936" s="50" t="s">
        <v>26026</v>
      </c>
      <c r="F12936" s="50" t="s">
        <v>9335</v>
      </c>
      <c r="G12936" s="50" t="s">
        <v>26026</v>
      </c>
      <c r="H12936" s="50" t="s">
        <v>28528</v>
      </c>
      <c r="I12936" s="50">
        <f>(DAX__2019_2020__33[[#This Row],[Adj Close]]-DAX__2019_2020__33[[#This Row],[Adj Open]])/DAX__2019_2020__33[[#This Row],[Adj Open]]</f>
        <v>4.5542410233817499E-2</v>
      </c>
      <c r="J12936" s="50">
        <f>DAX__2019_2020__33[[#This Row],[Adj Close]]-DAX__2019_2020__33[[#This Row],[Adj Open]]</f>
        <v>3.1261885012745694</v>
      </c>
      <c r="K12936" s="50">
        <v>6895731</v>
      </c>
    </row>
    <row r="12937" spans="1:11" x14ac:dyDescent="0.3">
      <c r="A12937" s="51" t="str">
        <f t="shared" si="208"/>
        <v>SIE.DE</v>
      </c>
      <c r="B12937" s="52" t="s">
        <v>393</v>
      </c>
      <c r="C12937" s="50" t="s">
        <v>25861</v>
      </c>
      <c r="D12937" s="50">
        <f>DAX__2019_2020__33[[#This Row],[Open]]*(DAX__2019_2020__33[[#This Row],[Adj Close]]/DAX__2019_2020__33[[#This Row],[Close]])</f>
        <v>73.607455164846087</v>
      </c>
      <c r="E12937" s="50" t="s">
        <v>19411</v>
      </c>
      <c r="F12937" s="50" t="s">
        <v>9466</v>
      </c>
      <c r="G12937" s="50" t="s">
        <v>25851</v>
      </c>
      <c r="H12937" s="50" t="s">
        <v>28529</v>
      </c>
      <c r="I12937" s="50">
        <f>(DAX__2019_2020__33[[#This Row],[Adj Close]]-DAX__2019_2020__33[[#This Row],[Adj Open]])/DAX__2019_2020__33[[#This Row],[Adj Open]]</f>
        <v>-1.6087516708655721E-2</v>
      </c>
      <c r="J12937" s="50">
        <f>DAX__2019_2020__33[[#This Row],[Adj Close]]-DAX__2019_2020__33[[#This Row],[Adj Open]]</f>
        <v>-1.1841611648460884</v>
      </c>
      <c r="K12937" s="50">
        <v>5656416</v>
      </c>
    </row>
    <row r="12938" spans="1:11" x14ac:dyDescent="0.3">
      <c r="A12938" s="51" t="str">
        <f t="shared" si="208"/>
        <v>SIE.DE</v>
      </c>
      <c r="B12938" s="52" t="s">
        <v>394</v>
      </c>
      <c r="C12938" s="50" t="s">
        <v>7534</v>
      </c>
      <c r="D12938" s="50">
        <f>DAX__2019_2020__33[[#This Row],[Open]]*(DAX__2019_2020__33[[#This Row],[Adj Close]]/DAX__2019_2020__33[[#This Row],[Close]])</f>
        <v>70.576013401172418</v>
      </c>
      <c r="E12938" s="50" t="s">
        <v>9431</v>
      </c>
      <c r="F12938" s="50" t="s">
        <v>11164</v>
      </c>
      <c r="G12938" s="50" t="s">
        <v>28530</v>
      </c>
      <c r="H12938" s="50" t="s">
        <v>28531</v>
      </c>
      <c r="I12938" s="50">
        <f>(DAX__2019_2020__33[[#This Row],[Adj Close]]-DAX__2019_2020__33[[#This Row],[Adj Open]])/DAX__2019_2020__33[[#This Row],[Adj Open]]</f>
        <v>2.9932926174496617E-2</v>
      </c>
      <c r="J12938" s="50">
        <f>DAX__2019_2020__33[[#This Row],[Adj Close]]-DAX__2019_2020__33[[#This Row],[Adj Open]]</f>
        <v>2.1125465988275778</v>
      </c>
      <c r="K12938" s="50">
        <v>4670634</v>
      </c>
    </row>
    <row r="12939" spans="1:11" x14ac:dyDescent="0.3">
      <c r="A12939" s="51" t="str">
        <f t="shared" si="208"/>
        <v>SIE.DE</v>
      </c>
      <c r="B12939" s="52" t="s">
        <v>395</v>
      </c>
      <c r="C12939" s="50" t="s">
        <v>9395</v>
      </c>
      <c r="D12939" s="50">
        <f>DAX__2019_2020__33[[#This Row],[Open]]*(DAX__2019_2020__33[[#This Row],[Adj Close]]/DAX__2019_2020__33[[#This Row],[Close]])</f>
        <v>70.954947374642146</v>
      </c>
      <c r="E12939" s="50" t="s">
        <v>28532</v>
      </c>
      <c r="F12939" s="50" t="s">
        <v>28533</v>
      </c>
      <c r="G12939" s="50" t="s">
        <v>11014</v>
      </c>
      <c r="H12939" s="50" t="s">
        <v>28534</v>
      </c>
      <c r="I12939" s="50">
        <f>(DAX__2019_2020__33[[#This Row],[Adj Close]]-DAX__2019_2020__33[[#This Row],[Adj Open]])/DAX__2019_2020__33[[#This Row],[Adj Open]]</f>
        <v>-2.6034779011087358E-2</v>
      </c>
      <c r="J12939" s="50">
        <f>DAX__2019_2020__33[[#This Row],[Adj Close]]-DAX__2019_2020__33[[#This Row],[Adj Open]]</f>
        <v>-1.8472963746421414</v>
      </c>
      <c r="K12939" s="50">
        <v>4682288</v>
      </c>
    </row>
    <row r="12940" spans="1:11" x14ac:dyDescent="0.3">
      <c r="A12940" s="51" t="str">
        <f t="shared" si="208"/>
        <v>SIE.DE</v>
      </c>
      <c r="B12940" s="52" t="s">
        <v>396</v>
      </c>
      <c r="C12940" s="50" t="s">
        <v>28535</v>
      </c>
      <c r="D12940" s="50">
        <f>DAX__2019_2020__33[[#This Row],[Open]]*(DAX__2019_2020__33[[#This Row],[Adj Close]]/DAX__2019_2020__33[[#This Row],[Close]])</f>
        <v>69.581304952158717</v>
      </c>
      <c r="E12940" s="50" t="s">
        <v>9456</v>
      </c>
      <c r="F12940" s="50" t="s">
        <v>11009</v>
      </c>
      <c r="G12940" s="50" t="s">
        <v>9456</v>
      </c>
      <c r="H12940" s="50" t="s">
        <v>28536</v>
      </c>
      <c r="I12940" s="50">
        <f>(DAX__2019_2020__33[[#This Row],[Adj Close]]-DAX__2019_2020__33[[#This Row],[Adj Open]])/DAX__2019_2020__33[[#This Row],[Adj Open]]</f>
        <v>2.4642683103172879E-2</v>
      </c>
      <c r="J12940" s="50">
        <f>DAX__2019_2020__33[[#This Row],[Adj Close]]-DAX__2019_2020__33[[#This Row],[Adj Open]]</f>
        <v>1.7146700478412811</v>
      </c>
      <c r="K12940" s="50">
        <v>3165604</v>
      </c>
    </row>
    <row r="12941" spans="1:11" x14ac:dyDescent="0.3">
      <c r="A12941" s="51" t="str">
        <f t="shared" si="208"/>
        <v>SIE.DE</v>
      </c>
      <c r="B12941" s="52" t="s">
        <v>397</v>
      </c>
      <c r="C12941" s="50" t="s">
        <v>19366</v>
      </c>
      <c r="D12941" s="50">
        <f>DAX__2019_2020__33[[#This Row],[Open]]*(DAX__2019_2020__33[[#This Row],[Adj Close]]/DAX__2019_2020__33[[#This Row],[Close]])</f>
        <v>72.281206943171981</v>
      </c>
      <c r="E12941" s="50" t="s">
        <v>3859</v>
      </c>
      <c r="F12941" s="50" t="s">
        <v>9347</v>
      </c>
      <c r="G12941" s="50" t="s">
        <v>9433</v>
      </c>
      <c r="H12941" s="50" t="s">
        <v>28537</v>
      </c>
      <c r="I12941" s="50">
        <f>(DAX__2019_2020__33[[#This Row],[Adj Close]]-DAX__2019_2020__33[[#This Row],[Adj Open]])/DAX__2019_2020__33[[#This Row],[Adj Open]]</f>
        <v>1.533418026208978E-2</v>
      </c>
      <c r="J12941" s="50">
        <f>DAX__2019_2020__33[[#This Row],[Adj Close]]-DAX__2019_2020__33[[#This Row],[Adj Open]]</f>
        <v>1.1083730568280146</v>
      </c>
      <c r="K12941" s="50">
        <v>5078327</v>
      </c>
    </row>
    <row r="12942" spans="1:11" x14ac:dyDescent="0.3">
      <c r="A12942" s="51" t="str">
        <f t="shared" si="208"/>
        <v>SIE.DE</v>
      </c>
      <c r="B12942" s="52" t="s">
        <v>398</v>
      </c>
      <c r="C12942" s="50" t="s">
        <v>5198</v>
      </c>
      <c r="D12942" s="50">
        <f>DAX__2019_2020__33[[#This Row],[Open]]*(DAX__2019_2020__33[[#This Row],[Adj Close]]/DAX__2019_2020__33[[#This Row],[Close]])</f>
        <v>71.049669186017397</v>
      </c>
      <c r="E12942" s="50" t="s">
        <v>11107</v>
      </c>
      <c r="F12942" s="50" t="s">
        <v>11421</v>
      </c>
      <c r="G12942" s="50" t="s">
        <v>5478</v>
      </c>
      <c r="H12942" s="50" t="s">
        <v>28538</v>
      </c>
      <c r="I12942" s="50">
        <f>(DAX__2019_2020__33[[#This Row],[Adj Close]]-DAX__2019_2020__33[[#This Row],[Adj Open]])/DAX__2019_2020__33[[#This Row],[Adj Open]]</f>
        <v>-1.3066706666666655E-2</v>
      </c>
      <c r="J12942" s="50">
        <f>DAX__2019_2020__33[[#This Row],[Adj Close]]-DAX__2019_2020__33[[#This Row],[Adj Open]]</f>
        <v>-0.92838518601739395</v>
      </c>
      <c r="K12942" s="50">
        <v>4274737</v>
      </c>
    </row>
    <row r="12943" spans="1:11" x14ac:dyDescent="0.3">
      <c r="A12943" s="51" t="str">
        <f t="shared" si="208"/>
        <v>SIE.DE</v>
      </c>
      <c r="B12943" s="52" t="s">
        <v>399</v>
      </c>
      <c r="C12943" s="50" t="s">
        <v>9407</v>
      </c>
      <c r="D12943" s="50">
        <f>DAX__2019_2020__33[[#This Row],[Open]]*(DAX__2019_2020__33[[#This Row],[Adj Close]]/DAX__2019_2020__33[[#This Row],[Close]])</f>
        <v>70.054977197149626</v>
      </c>
      <c r="E12943" s="50" t="s">
        <v>25858</v>
      </c>
      <c r="F12943" s="50" t="s">
        <v>11097</v>
      </c>
      <c r="G12943" s="50" t="s">
        <v>11177</v>
      </c>
      <c r="H12943" s="50" t="s">
        <v>28539</v>
      </c>
      <c r="I12943" s="50">
        <f>(DAX__2019_2020__33[[#This Row],[Adj Close]]-DAX__2019_2020__33[[#This Row],[Adj Open]])/DAX__2019_2020__33[[#This Row],[Adj Open]]</f>
        <v>3.3130562534032397E-2</v>
      </c>
      <c r="J12943" s="50">
        <f>DAX__2019_2020__33[[#This Row],[Adj Close]]-DAX__2019_2020__33[[#This Row],[Adj Open]]</f>
        <v>2.3209608028503794</v>
      </c>
      <c r="K12943" s="50">
        <v>5029019</v>
      </c>
    </row>
    <row r="12944" spans="1:11" x14ac:dyDescent="0.3">
      <c r="A12944" s="51" t="str">
        <f t="shared" si="208"/>
        <v>SIE.DE</v>
      </c>
      <c r="B12944" s="52" t="s">
        <v>400</v>
      </c>
      <c r="C12944" s="50" t="s">
        <v>11894</v>
      </c>
      <c r="D12944" s="50">
        <f>DAX__2019_2020__33[[#This Row],[Open]]*(DAX__2019_2020__33[[#This Row],[Adj Close]]/DAX__2019_2020__33[[#This Row],[Close]])</f>
        <v>72.120153464572539</v>
      </c>
      <c r="E12944" s="50" t="s">
        <v>9444</v>
      </c>
      <c r="F12944" s="50" t="s">
        <v>11214</v>
      </c>
      <c r="G12944" s="50" t="s">
        <v>28540</v>
      </c>
      <c r="H12944" s="50" t="s">
        <v>28541</v>
      </c>
      <c r="I12944" s="50">
        <f>(DAX__2019_2020__33[[#This Row],[Adj Close]]-DAX__2019_2020__33[[#This Row],[Adj Open]])/DAX__2019_2020__33[[#This Row],[Adj Open]]</f>
        <v>2.6271510295736394E-3</v>
      </c>
      <c r="J12944" s="50">
        <f>DAX__2019_2020__33[[#This Row],[Adj Close]]-DAX__2019_2020__33[[#This Row],[Adj Open]]</f>
        <v>0.18947053542746062</v>
      </c>
      <c r="K12944" s="50">
        <v>3277516</v>
      </c>
    </row>
    <row r="12945" spans="1:11" x14ac:dyDescent="0.3">
      <c r="A12945" s="51" t="str">
        <f t="shared" si="208"/>
        <v>SIE.DE</v>
      </c>
      <c r="B12945" s="52" t="s">
        <v>401</v>
      </c>
      <c r="C12945" s="50" t="s">
        <v>26046</v>
      </c>
      <c r="D12945" s="50">
        <f>DAX__2019_2020__33[[#This Row],[Open]]*(DAX__2019_2020__33[[#This Row],[Adj Close]]/DAX__2019_2020__33[[#This Row],[Close]])</f>
        <v>75.69158802026773</v>
      </c>
      <c r="E12945" s="50" t="s">
        <v>28542</v>
      </c>
      <c r="F12945" s="50" t="s">
        <v>28543</v>
      </c>
      <c r="G12945" s="50" t="s">
        <v>12831</v>
      </c>
      <c r="H12945" s="50" t="s">
        <v>28544</v>
      </c>
      <c r="I12945" s="50">
        <f>(DAX__2019_2020__33[[#This Row],[Adj Close]]-DAX__2019_2020__33[[#This Row],[Adj Open]])/DAX__2019_2020__33[[#This Row],[Adj Open]]</f>
        <v>2.6282827877776527E-2</v>
      </c>
      <c r="J12945" s="50">
        <f>DAX__2019_2020__33[[#This Row],[Adj Close]]-DAX__2019_2020__33[[#This Row],[Adj Open]]</f>
        <v>1.9893889797322686</v>
      </c>
      <c r="K12945" s="50">
        <v>3990445</v>
      </c>
    </row>
    <row r="12946" spans="1:11" x14ac:dyDescent="0.3">
      <c r="A12946" s="51" t="str">
        <f t="shared" si="208"/>
        <v>SIE.DE</v>
      </c>
      <c r="B12946" s="52" t="s">
        <v>402</v>
      </c>
      <c r="C12946" s="50" t="s">
        <v>12881</v>
      </c>
      <c r="D12946" s="50">
        <f>DAX__2019_2020__33[[#This Row],[Open]]*(DAX__2019_2020__33[[#This Row],[Adj Close]]/DAX__2019_2020__33[[#This Row],[Close]])</f>
        <v>80.390340126412596</v>
      </c>
      <c r="E12946" s="50" t="s">
        <v>28545</v>
      </c>
      <c r="F12946" s="50" t="s">
        <v>28546</v>
      </c>
      <c r="G12946" s="50" t="s">
        <v>12994</v>
      </c>
      <c r="H12946" s="50" t="s">
        <v>28547</v>
      </c>
      <c r="I12946" s="50">
        <f>(DAX__2019_2020__33[[#This Row],[Adj Close]]-DAX__2019_2020__33[[#This Row],[Adj Open]])/DAX__2019_2020__33[[#This Row],[Adj Open]]</f>
        <v>-4.4779400839271601E-3</v>
      </c>
      <c r="J12946" s="50">
        <f>DAX__2019_2020__33[[#This Row],[Adj Close]]-DAX__2019_2020__33[[#This Row],[Adj Open]]</f>
        <v>-0.359983126412601</v>
      </c>
      <c r="K12946" s="50">
        <v>5116911</v>
      </c>
    </row>
    <row r="12947" spans="1:11" x14ac:dyDescent="0.3">
      <c r="A12947" s="51" t="str">
        <f t="shared" ref="A12947:A13010" si="209">"SIE.DE"</f>
        <v>SIE.DE</v>
      </c>
      <c r="B12947" s="52" t="s">
        <v>403</v>
      </c>
      <c r="C12947" s="50" t="s">
        <v>10088</v>
      </c>
      <c r="D12947" s="50">
        <f>DAX__2019_2020__33[[#This Row],[Open]]*(DAX__2019_2020__33[[#This Row],[Adj Close]]/DAX__2019_2020__33[[#This Row],[Close]])</f>
        <v>79.139860834475741</v>
      </c>
      <c r="E12947" s="50" t="s">
        <v>10088</v>
      </c>
      <c r="F12947" s="50" t="s">
        <v>28509</v>
      </c>
      <c r="G12947" s="50" t="s">
        <v>26140</v>
      </c>
      <c r="H12947" s="50" t="s">
        <v>28548</v>
      </c>
      <c r="I12947" s="50">
        <f>(DAX__2019_2020__33[[#This Row],[Adj Close]]-DAX__2019_2020__33[[#This Row],[Adj Open]])/DAX__2019_2020__33[[#This Row],[Adj Open]]</f>
        <v>-1.9870768256275272E-2</v>
      </c>
      <c r="J12947" s="50">
        <f>DAX__2019_2020__33[[#This Row],[Adj Close]]-DAX__2019_2020__33[[#This Row],[Adj Open]]</f>
        <v>-1.5725698344757433</v>
      </c>
      <c r="K12947" s="50">
        <v>3876088</v>
      </c>
    </row>
    <row r="12948" spans="1:11" x14ac:dyDescent="0.3">
      <c r="A12948" s="51" t="str">
        <f t="shared" si="209"/>
        <v>SIE.DE</v>
      </c>
      <c r="B12948" s="52" t="s">
        <v>404</v>
      </c>
      <c r="C12948" s="50" t="s">
        <v>28549</v>
      </c>
      <c r="D12948" s="50">
        <f>DAX__2019_2020__33[[#This Row],[Open]]*(DAX__2019_2020__33[[#This Row],[Adj Close]]/DAX__2019_2020__33[[#This Row],[Close]])</f>
        <v>78.400952915112995</v>
      </c>
      <c r="E12948" s="50" t="s">
        <v>28550</v>
      </c>
      <c r="F12948" s="50" t="s">
        <v>28551</v>
      </c>
      <c r="G12948" s="50" t="s">
        <v>26117</v>
      </c>
      <c r="H12948" s="50" t="s">
        <v>28552</v>
      </c>
      <c r="I12948" s="50">
        <f>(DAX__2019_2020__33[[#This Row],[Adj Close]]-DAX__2019_2020__33[[#This Row],[Adj Open]])/DAX__2019_2020__33[[#This Row],[Adj Open]]</f>
        <v>-1.7158119450021183E-2</v>
      </c>
      <c r="J12948" s="50">
        <f>DAX__2019_2020__33[[#This Row],[Adj Close]]-DAX__2019_2020__33[[#This Row],[Adj Open]]</f>
        <v>-1.3452129151129952</v>
      </c>
      <c r="K12948" s="50">
        <v>4318461</v>
      </c>
    </row>
    <row r="12949" spans="1:11" x14ac:dyDescent="0.3">
      <c r="A12949" s="51" t="str">
        <f t="shared" si="209"/>
        <v>SIE.DE</v>
      </c>
      <c r="B12949" s="52" t="s">
        <v>405</v>
      </c>
      <c r="C12949" s="50" t="s">
        <v>12984</v>
      </c>
      <c r="D12949" s="50">
        <f>DAX__2019_2020__33[[#This Row],[Open]]*(DAX__2019_2020__33[[#This Row],[Adj Close]]/DAX__2019_2020__33[[#This Row],[Close]])</f>
        <v>78.287265758707179</v>
      </c>
      <c r="E12949" s="50" t="s">
        <v>28553</v>
      </c>
      <c r="F12949" s="50" t="s">
        <v>28554</v>
      </c>
      <c r="G12949" s="50" t="s">
        <v>28555</v>
      </c>
      <c r="H12949" s="50" t="s">
        <v>28556</v>
      </c>
      <c r="I12949" s="50">
        <f>(DAX__2019_2020__33[[#This Row],[Adj Close]]-DAX__2019_2020__33[[#This Row],[Adj Open]])/DAX__2019_2020__33[[#This Row],[Adj Open]]</f>
        <v>1.8151258690116663E-3</v>
      </c>
      <c r="J12949" s="50">
        <f>DAX__2019_2020__33[[#This Row],[Adj Close]]-DAX__2019_2020__33[[#This Row],[Adj Open]]</f>
        <v>0.14210124129282065</v>
      </c>
      <c r="K12949" s="50">
        <v>2715462</v>
      </c>
    </row>
    <row r="12950" spans="1:11" x14ac:dyDescent="0.3">
      <c r="A12950" s="51" t="str">
        <f t="shared" si="209"/>
        <v>SIE.DE</v>
      </c>
      <c r="B12950" s="52" t="s">
        <v>406</v>
      </c>
      <c r="C12950" s="50" t="s">
        <v>5754</v>
      </c>
      <c r="D12950" s="50">
        <f>DAX__2019_2020__33[[#This Row],[Open]]*(DAX__2019_2020__33[[#This Row],[Adj Close]]/DAX__2019_2020__33[[#This Row],[Close]])</f>
        <v>78.438844731977923</v>
      </c>
      <c r="E12950" s="50" t="s">
        <v>28557</v>
      </c>
      <c r="F12950" s="50" t="s">
        <v>12843</v>
      </c>
      <c r="G12950" s="50" t="s">
        <v>5204</v>
      </c>
      <c r="H12950" s="50" t="s">
        <v>28558</v>
      </c>
      <c r="I12950" s="50">
        <f>(DAX__2019_2020__33[[#This Row],[Adj Close]]-DAX__2019_2020__33[[#This Row],[Adj Open]])/DAX__2019_2020__33[[#This Row],[Adj Open]]</f>
        <v>-5.1207787999717924E-2</v>
      </c>
      <c r="J12950" s="50">
        <f>DAX__2019_2020__33[[#This Row],[Adj Close]]-DAX__2019_2020__33[[#This Row],[Adj Open]]</f>
        <v>-4.0166797319779164</v>
      </c>
      <c r="K12950" s="50">
        <v>3960255</v>
      </c>
    </row>
    <row r="12951" spans="1:11" x14ac:dyDescent="0.3">
      <c r="A12951" s="51" t="str">
        <f t="shared" si="209"/>
        <v>SIE.DE</v>
      </c>
      <c r="B12951" s="52" t="s">
        <v>407</v>
      </c>
      <c r="C12951" s="50" t="s">
        <v>28559</v>
      </c>
      <c r="D12951" s="50">
        <f>DAX__2019_2020__33[[#This Row],[Open]]*(DAX__2019_2020__33[[#This Row],[Adj Close]]/DAX__2019_2020__33[[#This Row],[Close]])</f>
        <v>75.25581269430036</v>
      </c>
      <c r="E12951" s="50" t="s">
        <v>26082</v>
      </c>
      <c r="F12951" s="50" t="s">
        <v>28560</v>
      </c>
      <c r="G12951" s="50" t="s">
        <v>28561</v>
      </c>
      <c r="H12951" s="50" t="s">
        <v>28562</v>
      </c>
      <c r="I12951" s="50">
        <f>(DAX__2019_2020__33[[#This Row],[Adj Close]]-DAX__2019_2020__33[[#This Row],[Adj Open]])/DAX__2019_2020__33[[#This Row],[Adj Open]]</f>
        <v>-2.0770404814440958E-2</v>
      </c>
      <c r="J12951" s="50">
        <f>DAX__2019_2020__33[[#This Row],[Adj Close]]-DAX__2019_2020__33[[#This Row],[Adj Open]]</f>
        <v>-1.5630936943003633</v>
      </c>
      <c r="K12951" s="50">
        <v>3380510</v>
      </c>
    </row>
    <row r="12952" spans="1:11" x14ac:dyDescent="0.3">
      <c r="A12952" s="51" t="str">
        <f t="shared" si="209"/>
        <v>SIE.DE</v>
      </c>
      <c r="B12952" s="52" t="s">
        <v>408</v>
      </c>
      <c r="C12952" s="50" t="s">
        <v>12861</v>
      </c>
      <c r="D12952" s="50">
        <f>DAX__2019_2020__33[[#This Row],[Open]]*(DAX__2019_2020__33[[#This Row],[Adj Close]]/DAX__2019_2020__33[[#This Row],[Close]])</f>
        <v>76.259979815923984</v>
      </c>
      <c r="E12952" s="50" t="s">
        <v>28563</v>
      </c>
      <c r="F12952" s="50" t="s">
        <v>28564</v>
      </c>
      <c r="G12952" s="50" t="s">
        <v>12768</v>
      </c>
      <c r="H12952" s="50" t="s">
        <v>28565</v>
      </c>
      <c r="I12952" s="50">
        <f>(DAX__2019_2020__33[[#This Row],[Adj Close]]-DAX__2019_2020__33[[#This Row],[Adj Open]])/DAX__2019_2020__33[[#This Row],[Adj Open]]</f>
        <v>1.2424844720495374E-4</v>
      </c>
      <c r="J12952" s="50">
        <f>DAX__2019_2020__33[[#This Row],[Adj Close]]-DAX__2019_2020__33[[#This Row],[Adj Open]]</f>
        <v>9.4751840760096684E-3</v>
      </c>
      <c r="K12952" s="50">
        <v>4552456</v>
      </c>
    </row>
    <row r="12953" spans="1:11" x14ac:dyDescent="0.3">
      <c r="A12953" s="51" t="str">
        <f t="shared" si="209"/>
        <v>SIE.DE</v>
      </c>
      <c r="B12953" s="52" t="s">
        <v>409</v>
      </c>
      <c r="C12953" s="50" t="s">
        <v>26142</v>
      </c>
      <c r="D12953" s="50">
        <f>DAX__2019_2020__33[[#This Row],[Open]]*(DAX__2019_2020__33[[#This Row],[Adj Close]]/DAX__2019_2020__33[[#This Row],[Close]])</f>
        <v>77.150475499044617</v>
      </c>
      <c r="E12953" s="50" t="s">
        <v>28566</v>
      </c>
      <c r="F12953" s="50" t="s">
        <v>28567</v>
      </c>
      <c r="G12953" s="50" t="s">
        <v>28568</v>
      </c>
      <c r="H12953" s="50" t="s">
        <v>28569</v>
      </c>
      <c r="I12953" s="50">
        <f>(DAX__2019_2020__33[[#This Row],[Adj Close]]-DAX__2019_2020__33[[#This Row],[Adj Open]])/DAX__2019_2020__33[[#This Row],[Adj Open]]</f>
        <v>-6.1394890437257536E-3</v>
      </c>
      <c r="J12953" s="50">
        <f>DAX__2019_2020__33[[#This Row],[Adj Close]]-DAX__2019_2020__33[[#This Row],[Adj Open]]</f>
        <v>-0.4736644990446166</v>
      </c>
      <c r="K12953" s="50">
        <v>2780457</v>
      </c>
    </row>
    <row r="12954" spans="1:11" x14ac:dyDescent="0.3">
      <c r="A12954" s="51" t="str">
        <f t="shared" si="209"/>
        <v>SIE.DE</v>
      </c>
      <c r="B12954" s="52" t="s">
        <v>410</v>
      </c>
      <c r="C12954" s="50" t="s">
        <v>28570</v>
      </c>
      <c r="D12954" s="50">
        <f>DAX__2019_2020__33[[#This Row],[Open]]*(DAX__2019_2020__33[[#This Row],[Adj Close]]/DAX__2019_2020__33[[#This Row],[Close]])</f>
        <v>75.852635500739794</v>
      </c>
      <c r="E12954" s="50" t="s">
        <v>26080</v>
      </c>
      <c r="F12954" s="50" t="s">
        <v>11210</v>
      </c>
      <c r="G12954" s="50" t="s">
        <v>19324</v>
      </c>
      <c r="H12954" s="50" t="s">
        <v>28571</v>
      </c>
      <c r="I12954" s="50">
        <f>(DAX__2019_2020__33[[#This Row],[Adj Close]]-DAX__2019_2020__33[[#This Row],[Adj Open]])/DAX__2019_2020__33[[#This Row],[Adj Open]]</f>
        <v>-3.1597339827650651E-2</v>
      </c>
      <c r="J12954" s="50">
        <f>DAX__2019_2020__33[[#This Row],[Adj Close]]-DAX__2019_2020__33[[#This Row],[Adj Open]]</f>
        <v>-2.3967415007397932</v>
      </c>
      <c r="K12954" s="50">
        <v>3603011</v>
      </c>
    </row>
    <row r="12955" spans="1:11" x14ac:dyDescent="0.3">
      <c r="A12955" s="51" t="str">
        <f t="shared" si="209"/>
        <v>SIE.DE</v>
      </c>
      <c r="B12955" s="52" t="s">
        <v>411</v>
      </c>
      <c r="C12955" s="50" t="s">
        <v>9420</v>
      </c>
      <c r="D12955" s="50">
        <f>DAX__2019_2020__33[[#This Row],[Open]]*(DAX__2019_2020__33[[#This Row],[Adj Close]]/DAX__2019_2020__33[[#This Row],[Close]])</f>
        <v>74.185330921179698</v>
      </c>
      <c r="E12955" s="50" t="s">
        <v>28572</v>
      </c>
      <c r="F12955" s="50" t="s">
        <v>28573</v>
      </c>
      <c r="G12955" s="50" t="s">
        <v>28574</v>
      </c>
      <c r="H12955" s="50" t="s">
        <v>28575</v>
      </c>
      <c r="I12955" s="50">
        <f>(DAX__2019_2020__33[[#This Row],[Adj Close]]-DAX__2019_2020__33[[#This Row],[Adj Open]])/DAX__2019_2020__33[[#This Row],[Adj Open]]</f>
        <v>8.938884151165569E-3</v>
      </c>
      <c r="J12955" s="50">
        <f>DAX__2019_2020__33[[#This Row],[Adj Close]]-DAX__2019_2020__33[[#This Row],[Adj Open]]</f>
        <v>0.66313407882030617</v>
      </c>
      <c r="K12955" s="50">
        <v>2791824</v>
      </c>
    </row>
    <row r="12956" spans="1:11" x14ac:dyDescent="0.3">
      <c r="A12956" s="51" t="str">
        <f t="shared" si="209"/>
        <v>SIE.DE</v>
      </c>
      <c r="B12956" s="52" t="s">
        <v>412</v>
      </c>
      <c r="C12956" s="50" t="s">
        <v>19399</v>
      </c>
      <c r="D12956" s="50">
        <f>DAX__2019_2020__33[[#This Row],[Open]]*(DAX__2019_2020__33[[#This Row],[Adj Close]]/DAX__2019_2020__33[[#This Row],[Close]])</f>
        <v>75.123193496176654</v>
      </c>
      <c r="E12956" s="50" t="s">
        <v>28576</v>
      </c>
      <c r="F12956" s="50" t="s">
        <v>11188</v>
      </c>
      <c r="G12956" s="50" t="s">
        <v>28577</v>
      </c>
      <c r="H12956" s="50" t="s">
        <v>28578</v>
      </c>
      <c r="I12956" s="50">
        <f>(DAX__2019_2020__33[[#This Row],[Adj Close]]-DAX__2019_2020__33[[#This Row],[Adj Open]])/DAX__2019_2020__33[[#This Row],[Adj Open]]</f>
        <v>1.0970932750153872E-2</v>
      </c>
      <c r="J12956" s="50">
        <f>DAX__2019_2020__33[[#This Row],[Adj Close]]-DAX__2019_2020__33[[#This Row],[Adj Open]]</f>
        <v>0.8241715038233508</v>
      </c>
      <c r="K12956" s="50">
        <v>2693909</v>
      </c>
    </row>
    <row r="12957" spans="1:11" x14ac:dyDescent="0.3">
      <c r="A12957" s="51" t="str">
        <f t="shared" si="209"/>
        <v>SIE.DE</v>
      </c>
      <c r="B12957" s="52" t="s">
        <v>413</v>
      </c>
      <c r="C12957" s="50" t="s">
        <v>12872</v>
      </c>
      <c r="D12957" s="50">
        <f>DAX__2019_2020__33[[#This Row],[Open]]*(DAX__2019_2020__33[[#This Row],[Adj Close]]/DAX__2019_2020__33[[#This Row],[Close]])</f>
        <v>74.744258330296489</v>
      </c>
      <c r="E12957" s="50" t="s">
        <v>28579</v>
      </c>
      <c r="F12957" s="50" t="s">
        <v>9420</v>
      </c>
      <c r="G12957" s="50" t="s">
        <v>28580</v>
      </c>
      <c r="H12957" s="50" t="s">
        <v>28581</v>
      </c>
      <c r="I12957" s="50">
        <f>(DAX__2019_2020__33[[#This Row],[Adj Close]]-DAX__2019_2020__33[[#This Row],[Adj Open]])/DAX__2019_2020__33[[#This Row],[Adj Open]]</f>
        <v>-5.8301646177396898E-3</v>
      </c>
      <c r="J12957" s="50">
        <f>DAX__2019_2020__33[[#This Row],[Adj Close]]-DAX__2019_2020__33[[#This Row],[Adj Open]]</f>
        <v>-0.43577133029648962</v>
      </c>
      <c r="K12957" s="50">
        <v>2830696</v>
      </c>
    </row>
    <row r="12958" spans="1:11" x14ac:dyDescent="0.3">
      <c r="A12958" s="51" t="str">
        <f t="shared" si="209"/>
        <v>SIE.DE</v>
      </c>
      <c r="B12958" s="52" t="s">
        <v>414</v>
      </c>
      <c r="C12958" s="50" t="s">
        <v>28582</v>
      </c>
      <c r="D12958" s="50">
        <f>DAX__2019_2020__33[[#This Row],[Open]]*(DAX__2019_2020__33[[#This Row],[Adj Close]]/DAX__2019_2020__33[[#This Row],[Close]])</f>
        <v>75.975782222233207</v>
      </c>
      <c r="E12958" s="50" t="s">
        <v>24825</v>
      </c>
      <c r="F12958" s="50" t="s">
        <v>12870</v>
      </c>
      <c r="G12958" s="50" t="s">
        <v>28583</v>
      </c>
      <c r="H12958" s="50" t="s">
        <v>28584</v>
      </c>
      <c r="I12958" s="50">
        <f>(DAX__2019_2020__33[[#This Row],[Adj Close]]-DAX__2019_2020__33[[#This Row],[Adj Open]])/DAX__2019_2020__33[[#This Row],[Adj Open]]</f>
        <v>1.9326721421199192E-2</v>
      </c>
      <c r="J12958" s="50">
        <f>DAX__2019_2020__33[[#This Row],[Adj Close]]-DAX__2019_2020__33[[#This Row],[Adj Open]]</f>
        <v>1.4683627777667994</v>
      </c>
      <c r="K12958" s="50">
        <v>2691959</v>
      </c>
    </row>
    <row r="12959" spans="1:11" x14ac:dyDescent="0.3">
      <c r="A12959" s="51" t="str">
        <f t="shared" si="209"/>
        <v>SIE.DE</v>
      </c>
      <c r="B12959" s="52" t="s">
        <v>415</v>
      </c>
      <c r="C12959" s="50" t="s">
        <v>28583</v>
      </c>
      <c r="D12959" s="50">
        <f>DAX__2019_2020__33[[#This Row],[Open]]*(DAX__2019_2020__33[[#This Row],[Adj Close]]/DAX__2019_2020__33[[#This Row],[Close]])</f>
        <v>77.444148949486873</v>
      </c>
      <c r="E12959" s="50" t="s">
        <v>28585</v>
      </c>
      <c r="F12959" s="50" t="s">
        <v>28566</v>
      </c>
      <c r="G12959" s="50" t="s">
        <v>24839</v>
      </c>
      <c r="H12959" s="50" t="s">
        <v>28586</v>
      </c>
      <c r="I12959" s="50">
        <f>(DAX__2019_2020__33[[#This Row],[Adj Close]]-DAX__2019_2020__33[[#This Row],[Adj Open]])/DAX__2019_2020__33[[#This Row],[Adj Open]]</f>
        <v>3.8287425076452691E-2</v>
      </c>
      <c r="J12959" s="50">
        <f>DAX__2019_2020__33[[#This Row],[Adj Close]]-DAX__2019_2020__33[[#This Row],[Adj Open]]</f>
        <v>2.9651370505131212</v>
      </c>
      <c r="K12959" s="50">
        <v>4364395</v>
      </c>
    </row>
    <row r="12960" spans="1:11" x14ac:dyDescent="0.3">
      <c r="A12960" s="51" t="str">
        <f t="shared" si="209"/>
        <v>SIE.DE</v>
      </c>
      <c r="B12960" s="52" t="s">
        <v>416</v>
      </c>
      <c r="C12960" s="50" t="s">
        <v>10098</v>
      </c>
      <c r="D12960" s="50">
        <f>DAX__2019_2020__33[[#This Row],[Open]]*(DAX__2019_2020__33[[#This Row],[Adj Close]]/DAX__2019_2020__33[[#This Row],[Close]])</f>
        <v>80.428230238292912</v>
      </c>
      <c r="E12960" s="50" t="s">
        <v>28587</v>
      </c>
      <c r="F12960" s="50" t="s">
        <v>28512</v>
      </c>
      <c r="G12960" s="50" t="s">
        <v>24484</v>
      </c>
      <c r="H12960" s="50" t="s">
        <v>28588</v>
      </c>
      <c r="I12960" s="50">
        <f>(DAX__2019_2020__33[[#This Row],[Adj Close]]-DAX__2019_2020__33[[#This Row],[Adj Open]])/DAX__2019_2020__33[[#This Row],[Adj Open]]</f>
        <v>3.4864533925452676E-2</v>
      </c>
      <c r="J12960" s="50">
        <f>DAX__2019_2020__33[[#This Row],[Adj Close]]-DAX__2019_2020__33[[#This Row],[Adj Open]]</f>
        <v>2.8040927617070821</v>
      </c>
      <c r="K12960" s="50">
        <v>3449532</v>
      </c>
    </row>
    <row r="12961" spans="1:11" x14ac:dyDescent="0.3">
      <c r="A12961" s="51" t="str">
        <f t="shared" si="209"/>
        <v>SIE.DE</v>
      </c>
      <c r="B12961" s="52" t="s">
        <v>417</v>
      </c>
      <c r="C12961" s="50" t="s">
        <v>10038</v>
      </c>
      <c r="D12961" s="50">
        <f>DAX__2019_2020__33[[#This Row],[Open]]*(DAX__2019_2020__33[[#This Row],[Adj Close]]/DAX__2019_2020__33[[#This Row],[Close]])</f>
        <v>84.122816238302477</v>
      </c>
      <c r="E12961" s="50" t="s">
        <v>28589</v>
      </c>
      <c r="F12961" s="50" t="s">
        <v>26160</v>
      </c>
      <c r="G12961" s="50" t="s">
        <v>10103</v>
      </c>
      <c r="H12961" s="50" t="s">
        <v>28590</v>
      </c>
      <c r="I12961" s="50">
        <f>(DAX__2019_2020__33[[#This Row],[Adj Close]]-DAX__2019_2020__33[[#This Row],[Adj Open]])/DAX__2019_2020__33[[#This Row],[Adj Open]]</f>
        <v>-4.6396428612733187E-2</v>
      </c>
      <c r="J12961" s="50">
        <f>DAX__2019_2020__33[[#This Row],[Adj Close]]-DAX__2019_2020__33[[#This Row],[Adj Open]]</f>
        <v>-3.9029982383024731</v>
      </c>
      <c r="K12961" s="50">
        <v>4575460</v>
      </c>
    </row>
    <row r="12962" spans="1:11" x14ac:dyDescent="0.3">
      <c r="A12962" s="51" t="str">
        <f t="shared" si="209"/>
        <v>SIE.DE</v>
      </c>
      <c r="B12962" s="52" t="s">
        <v>418</v>
      </c>
      <c r="C12962" s="50" t="s">
        <v>26073</v>
      </c>
      <c r="D12962" s="50">
        <f>DAX__2019_2020__33[[#This Row],[Open]]*(DAX__2019_2020__33[[#This Row],[Adj Close]]/DAX__2019_2020__33[[#This Row],[Close]])</f>
        <v>78.059907372631713</v>
      </c>
      <c r="E12962" s="50" t="s">
        <v>5207</v>
      </c>
      <c r="F12962" s="50" t="s">
        <v>28591</v>
      </c>
      <c r="G12962" s="50" t="s">
        <v>28592</v>
      </c>
      <c r="H12962" s="50" t="s">
        <v>28593</v>
      </c>
      <c r="I12962" s="50">
        <f>(DAX__2019_2020__33[[#This Row],[Adj Close]]-DAX__2019_2020__33[[#This Row],[Adj Open]])/DAX__2019_2020__33[[#This Row],[Adj Open]]</f>
        <v>-1.9417463120935362E-2</v>
      </c>
      <c r="J12962" s="50">
        <f>DAX__2019_2020__33[[#This Row],[Adj Close]]-DAX__2019_2020__33[[#This Row],[Adj Open]]</f>
        <v>-1.5157253726317066</v>
      </c>
      <c r="K12962" s="50">
        <v>3778433</v>
      </c>
    </row>
    <row r="12963" spans="1:11" x14ac:dyDescent="0.3">
      <c r="A12963" s="51" t="str">
        <f t="shared" si="209"/>
        <v>SIE.DE</v>
      </c>
      <c r="B12963" s="52" t="s">
        <v>419</v>
      </c>
      <c r="C12963" s="50" t="s">
        <v>26073</v>
      </c>
      <c r="D12963" s="50">
        <f>DAX__2019_2020__33[[#This Row],[Open]]*(DAX__2019_2020__33[[#This Row],[Adj Close]]/DAX__2019_2020__33[[#This Row],[Close]])</f>
        <v>78.059907053939341</v>
      </c>
      <c r="E12963" s="50" t="s">
        <v>28594</v>
      </c>
      <c r="F12963" s="50" t="s">
        <v>28595</v>
      </c>
      <c r="G12963" s="50" t="s">
        <v>10094</v>
      </c>
      <c r="H12963" s="50" t="s">
        <v>28596</v>
      </c>
      <c r="I12963" s="50">
        <f>(DAX__2019_2020__33[[#This Row],[Adj Close]]-DAX__2019_2020__33[[#This Row],[Adj Open]])/DAX__2019_2020__33[[#This Row],[Adj Open]]</f>
        <v>1.3349489967245264E-2</v>
      </c>
      <c r="J12963" s="50">
        <f>DAX__2019_2020__33[[#This Row],[Adj Close]]-DAX__2019_2020__33[[#This Row],[Adj Open]]</f>
        <v>1.042059946060661</v>
      </c>
      <c r="K12963" s="50">
        <v>2710532</v>
      </c>
    </row>
    <row r="12964" spans="1:11" x14ac:dyDescent="0.3">
      <c r="A12964" s="51" t="str">
        <f t="shared" si="209"/>
        <v>SIE.DE</v>
      </c>
      <c r="B12964" s="52" t="s">
        <v>420</v>
      </c>
      <c r="C12964" s="50" t="s">
        <v>12906</v>
      </c>
      <c r="D12964" s="50">
        <f>DAX__2019_2020__33[[#This Row],[Open]]*(DAX__2019_2020__33[[#This Row],[Adj Close]]/DAX__2019_2020__33[[#This Row],[Close]])</f>
        <v>79.196699892698661</v>
      </c>
      <c r="E12964" s="50" t="s">
        <v>28597</v>
      </c>
      <c r="F12964" s="50" t="s">
        <v>26124</v>
      </c>
      <c r="G12964" s="50" t="s">
        <v>28598</v>
      </c>
      <c r="H12964" s="50" t="s">
        <v>28599</v>
      </c>
      <c r="I12964" s="50">
        <f>(DAX__2019_2020__33[[#This Row],[Adj Close]]-DAX__2019_2020__33[[#This Row],[Adj Open]])/DAX__2019_2020__33[[#This Row],[Adj Open]]</f>
        <v>-1.351671084968213E-2</v>
      </c>
      <c r="J12964" s="50">
        <f>DAX__2019_2020__33[[#This Row],[Adj Close]]-DAX__2019_2020__33[[#This Row],[Adj Open]]</f>
        <v>-1.0704788926986595</v>
      </c>
      <c r="K12964" s="50">
        <v>1991219</v>
      </c>
    </row>
    <row r="12965" spans="1:11" x14ac:dyDescent="0.3">
      <c r="A12965" s="51" t="str">
        <f t="shared" si="209"/>
        <v>SIE.DE</v>
      </c>
      <c r="B12965" s="52" t="s">
        <v>421</v>
      </c>
      <c r="C12965" s="50" t="s">
        <v>26069</v>
      </c>
      <c r="D12965" s="50">
        <f>DAX__2019_2020__33[[#This Row],[Open]]*(DAX__2019_2020__33[[#This Row],[Adj Close]]/DAX__2019_2020__33[[#This Row],[Close]])</f>
        <v>77.434665625319994</v>
      </c>
      <c r="E12965" s="50" t="s">
        <v>28600</v>
      </c>
      <c r="F12965" s="50" t="s">
        <v>26077</v>
      </c>
      <c r="G12965" s="50" t="s">
        <v>28600</v>
      </c>
      <c r="H12965" s="50" t="s">
        <v>28601</v>
      </c>
      <c r="I12965" s="50">
        <f>(DAX__2019_2020__33[[#This Row],[Adj Close]]-DAX__2019_2020__33[[#This Row],[Adj Open]])/DAX__2019_2020__33[[#This Row],[Adj Open]]</f>
        <v>3.1441155650627738E-2</v>
      </c>
      <c r="J12965" s="50">
        <f>DAX__2019_2020__33[[#This Row],[Adj Close]]-DAX__2019_2020__33[[#This Row],[Adj Open]]</f>
        <v>2.4346353746799991</v>
      </c>
      <c r="K12965" s="50">
        <v>2584259</v>
      </c>
    </row>
    <row r="12966" spans="1:11" x14ac:dyDescent="0.3">
      <c r="A12966" s="51" t="str">
        <f t="shared" si="209"/>
        <v>SIE.DE</v>
      </c>
      <c r="B12966" s="52" t="s">
        <v>422</v>
      </c>
      <c r="C12966" s="50" t="s">
        <v>28602</v>
      </c>
      <c r="D12966" s="50">
        <f>DAX__2019_2020__33[[#This Row],[Open]]*(DAX__2019_2020__33[[#This Row],[Adj Close]]/DAX__2019_2020__33[[#This Row],[Close]])</f>
        <v>82.900764205746867</v>
      </c>
      <c r="E12966" s="50" t="s">
        <v>12889</v>
      </c>
      <c r="F12966" s="50" t="s">
        <v>28603</v>
      </c>
      <c r="G12966" s="50" t="s">
        <v>3888</v>
      </c>
      <c r="H12966" s="50" t="s">
        <v>28604</v>
      </c>
      <c r="I12966" s="50">
        <f>(DAX__2019_2020__33[[#This Row],[Adj Close]]-DAX__2019_2020__33[[#This Row],[Adj Open]])/DAX__2019_2020__33[[#This Row],[Adj Open]]</f>
        <v>9.3703574592535494E-3</v>
      </c>
      <c r="J12966" s="50">
        <f>DAX__2019_2020__33[[#This Row],[Adj Close]]-DAX__2019_2020__33[[#This Row],[Adj Open]]</f>
        <v>0.77680979425313978</v>
      </c>
      <c r="K12966" s="50">
        <v>4559752</v>
      </c>
    </row>
    <row r="12967" spans="1:11" x14ac:dyDescent="0.3">
      <c r="A12967" s="51" t="str">
        <f t="shared" si="209"/>
        <v>SIE.DE</v>
      </c>
      <c r="B12967" s="52" t="s">
        <v>423</v>
      </c>
      <c r="C12967" s="50" t="s">
        <v>28230</v>
      </c>
      <c r="D12967" s="50">
        <f>DAX__2019_2020__33[[#This Row],[Open]]*(DAX__2019_2020__33[[#This Row],[Adj Close]]/DAX__2019_2020__33[[#This Row],[Close]])</f>
        <v>84.681742492875543</v>
      </c>
      <c r="E12967" s="50" t="s">
        <v>12889</v>
      </c>
      <c r="F12967" s="50" t="s">
        <v>13059</v>
      </c>
      <c r="G12967" s="50" t="s">
        <v>28605</v>
      </c>
      <c r="H12967" s="50" t="s">
        <v>28606</v>
      </c>
      <c r="I12967" s="50">
        <f>(DAX__2019_2020__33[[#This Row],[Adj Close]]-DAX__2019_2020__33[[#This Row],[Adj Open]])/DAX__2019_2020__33[[#This Row],[Adj Open]]</f>
        <v>-1.4095558945022466E-2</v>
      </c>
      <c r="J12967" s="50">
        <f>DAX__2019_2020__33[[#This Row],[Adj Close]]-DAX__2019_2020__33[[#This Row],[Adj Open]]</f>
        <v>-1.193636492875541</v>
      </c>
      <c r="K12967" s="50">
        <v>2753249</v>
      </c>
    </row>
    <row r="12968" spans="1:11" x14ac:dyDescent="0.3">
      <c r="A12968" s="51" t="str">
        <f t="shared" si="209"/>
        <v>SIE.DE</v>
      </c>
      <c r="B12968" s="52" t="s">
        <v>424</v>
      </c>
      <c r="C12968" s="50" t="s">
        <v>24826</v>
      </c>
      <c r="D12968" s="50">
        <f>DAX__2019_2020__33[[#This Row],[Open]]*(DAX__2019_2020__33[[#This Row],[Adj Close]]/DAX__2019_2020__33[[#This Row],[Close]])</f>
        <v>82.872339891470844</v>
      </c>
      <c r="E12968" s="50" t="s">
        <v>28607</v>
      </c>
      <c r="F12968" s="50" t="s">
        <v>10003</v>
      </c>
      <c r="G12968" s="50" t="s">
        <v>24484</v>
      </c>
      <c r="H12968" s="50" t="s">
        <v>28588</v>
      </c>
      <c r="I12968" s="50">
        <f>(DAX__2019_2020__33[[#This Row],[Adj Close]]-DAX__2019_2020__33[[#This Row],[Adj Open]])/DAX__2019_2020__33[[#This Row],[Adj Open]]</f>
        <v>4.3438270115285955E-3</v>
      </c>
      <c r="J12968" s="50">
        <f>DAX__2019_2020__33[[#This Row],[Adj Close]]-DAX__2019_2020__33[[#This Row],[Adj Open]]</f>
        <v>0.35998310852914983</v>
      </c>
      <c r="K12968" s="50">
        <v>2292179</v>
      </c>
    </row>
    <row r="12969" spans="1:11" x14ac:dyDescent="0.3">
      <c r="A12969" s="51" t="str">
        <f t="shared" si="209"/>
        <v>SIE.DE</v>
      </c>
      <c r="B12969" s="52" t="s">
        <v>425</v>
      </c>
      <c r="C12969" s="50" t="s">
        <v>12962</v>
      </c>
      <c r="D12969" s="50">
        <f>DAX__2019_2020__33[[#This Row],[Open]]*(DAX__2019_2020__33[[#This Row],[Adj Close]]/DAX__2019_2020__33[[#This Row],[Close]])</f>
        <v>81.96290223264495</v>
      </c>
      <c r="E12969" s="50" t="s">
        <v>28608</v>
      </c>
      <c r="F12969" s="50" t="s">
        <v>28609</v>
      </c>
      <c r="G12969" s="50" t="s">
        <v>28603</v>
      </c>
      <c r="H12969" s="50" t="s">
        <v>28610</v>
      </c>
      <c r="I12969" s="50">
        <f>(DAX__2019_2020__33[[#This Row],[Adj Close]]-DAX__2019_2020__33[[#This Row],[Adj Open]])/DAX__2019_2020__33[[#This Row],[Adj Open]]</f>
        <v>-4.8543575423379065E-3</v>
      </c>
      <c r="J12969" s="50">
        <f>DAX__2019_2020__33[[#This Row],[Adj Close]]-DAX__2019_2020__33[[#This Row],[Adj Open]]</f>
        <v>-0.39787723264494446</v>
      </c>
      <c r="K12969" s="50">
        <v>2788298</v>
      </c>
    </row>
    <row r="12970" spans="1:11" x14ac:dyDescent="0.3">
      <c r="A12970" s="51" t="str">
        <f t="shared" si="209"/>
        <v>SIE.DE</v>
      </c>
      <c r="B12970" s="52" t="s">
        <v>426</v>
      </c>
      <c r="C12970" s="50" t="s">
        <v>5208</v>
      </c>
      <c r="D12970" s="50">
        <f>DAX__2019_2020__33[[#This Row],[Open]]*(DAX__2019_2020__33[[#This Row],[Adj Close]]/DAX__2019_2020__33[[#This Row],[Close]])</f>
        <v>80.522962732668745</v>
      </c>
      <c r="E12970" s="50" t="s">
        <v>28611</v>
      </c>
      <c r="F12970" s="50" t="s">
        <v>5636</v>
      </c>
      <c r="G12970" s="50" t="s">
        <v>28612</v>
      </c>
      <c r="H12970" s="50" t="s">
        <v>28613</v>
      </c>
      <c r="I12970" s="50">
        <f>(DAX__2019_2020__33[[#This Row],[Adj Close]]-DAX__2019_2020__33[[#This Row],[Adj Open]])/DAX__2019_2020__33[[#This Row],[Adj Open]]</f>
        <v>-9.9999764705882288E-3</v>
      </c>
      <c r="J12970" s="50">
        <f>DAX__2019_2020__33[[#This Row],[Adj Close]]-DAX__2019_2020__33[[#This Row],[Adj Open]]</f>
        <v>-0.80522773266874026</v>
      </c>
      <c r="K12970" s="50">
        <v>3240074</v>
      </c>
    </row>
    <row r="12971" spans="1:11" x14ac:dyDescent="0.3">
      <c r="A12971" s="51" t="str">
        <f t="shared" si="209"/>
        <v>SIE.DE</v>
      </c>
      <c r="B12971" s="52" t="s">
        <v>427</v>
      </c>
      <c r="C12971" s="50" t="s">
        <v>28614</v>
      </c>
      <c r="D12971" s="50">
        <f>DAX__2019_2020__33[[#This Row],[Open]]*(DAX__2019_2020__33[[#This Row],[Adj Close]]/DAX__2019_2020__33[[#This Row],[Close]])</f>
        <v>80.475589679786978</v>
      </c>
      <c r="E12971" s="50" t="s">
        <v>28615</v>
      </c>
      <c r="F12971" s="50" t="s">
        <v>13055</v>
      </c>
      <c r="G12971" s="50" t="s">
        <v>28616</v>
      </c>
      <c r="H12971" s="50" t="s">
        <v>28617</v>
      </c>
      <c r="I12971" s="50">
        <f>(DAX__2019_2020__33[[#This Row],[Adj Close]]-DAX__2019_2020__33[[#This Row],[Adj Open]])/DAX__2019_2020__33[[#This Row],[Adj Open]]</f>
        <v>1.4008264179220698E-2</v>
      </c>
      <c r="J12971" s="50">
        <f>DAX__2019_2020__33[[#This Row],[Adj Close]]-DAX__2019_2020__33[[#This Row],[Adj Open]]</f>
        <v>1.1273233202130228</v>
      </c>
      <c r="K12971" s="50">
        <v>3138850</v>
      </c>
    </row>
    <row r="12972" spans="1:11" x14ac:dyDescent="0.3">
      <c r="A12972" s="51" t="str">
        <f t="shared" si="209"/>
        <v>SIE.DE</v>
      </c>
      <c r="B12972" s="52" t="s">
        <v>428</v>
      </c>
      <c r="C12972" s="50" t="s">
        <v>5700</v>
      </c>
      <c r="D12972" s="50">
        <f>DAX__2019_2020__33[[#This Row],[Open]]*(DAX__2019_2020__33[[#This Row],[Adj Close]]/DAX__2019_2020__33[[#This Row],[Close]])</f>
        <v>83.611262745990217</v>
      </c>
      <c r="E12972" s="50" t="s">
        <v>28618</v>
      </c>
      <c r="F12972" s="50" t="s">
        <v>9989</v>
      </c>
      <c r="G12972" s="50" t="s">
        <v>5655</v>
      </c>
      <c r="H12972" s="50" t="s">
        <v>28619</v>
      </c>
      <c r="I12972" s="50">
        <f>(DAX__2019_2020__33[[#This Row],[Adj Close]]-DAX__2019_2020__33[[#This Row],[Adj Open]])/DAX__2019_2020__33[[#This Row],[Adj Open]]</f>
        <v>3.5236810894248509E-2</v>
      </c>
      <c r="J12972" s="50">
        <f>DAX__2019_2020__33[[#This Row],[Adj Close]]-DAX__2019_2020__33[[#This Row],[Adj Open]]</f>
        <v>2.9461942540097823</v>
      </c>
      <c r="K12972" s="50">
        <v>3940974</v>
      </c>
    </row>
    <row r="12973" spans="1:11" x14ac:dyDescent="0.3">
      <c r="A12973" s="51" t="str">
        <f t="shared" si="209"/>
        <v>SIE.DE</v>
      </c>
      <c r="B12973" s="52" t="s">
        <v>429</v>
      </c>
      <c r="C12973" s="50" t="s">
        <v>28620</v>
      </c>
      <c r="D12973" s="50">
        <f>DAX__2019_2020__33[[#This Row],[Open]]*(DAX__2019_2020__33[[#This Row],[Adj Close]]/DAX__2019_2020__33[[#This Row],[Close]])</f>
        <v>88.319484938905632</v>
      </c>
      <c r="E12973" s="50" t="s">
        <v>10574</v>
      </c>
      <c r="F12973" s="50" t="s">
        <v>10653</v>
      </c>
      <c r="G12973" s="50" t="s">
        <v>10730</v>
      </c>
      <c r="H12973" s="50" t="s">
        <v>28621</v>
      </c>
      <c r="I12973" s="50">
        <f>(DAX__2019_2020__33[[#This Row],[Adj Close]]-DAX__2019_2020__33[[#This Row],[Adj Open]])/DAX__2019_2020__33[[#This Row],[Adj Open]]</f>
        <v>-4.1832777802226911E-3</v>
      </c>
      <c r="J12973" s="50">
        <f>DAX__2019_2020__33[[#This Row],[Adj Close]]-DAX__2019_2020__33[[#This Row],[Adj Open]]</f>
        <v>-0.36946493890563659</v>
      </c>
      <c r="K12973" s="50">
        <v>3950680</v>
      </c>
    </row>
    <row r="12974" spans="1:11" x14ac:dyDescent="0.3">
      <c r="A12974" s="51" t="str">
        <f t="shared" si="209"/>
        <v>SIE.DE</v>
      </c>
      <c r="B12974" s="52" t="s">
        <v>430</v>
      </c>
      <c r="C12974" s="50" t="s">
        <v>13041</v>
      </c>
      <c r="D12974" s="50">
        <f>DAX__2019_2020__33[[#This Row],[Open]]*(DAX__2019_2020__33[[#This Row],[Adj Close]]/DAX__2019_2020__33[[#This Row],[Close]])</f>
        <v>87.495309869722561</v>
      </c>
      <c r="E12974" s="50" t="s">
        <v>3919</v>
      </c>
      <c r="F12974" s="50" t="s">
        <v>3906</v>
      </c>
      <c r="G12974" s="50" t="s">
        <v>28622</v>
      </c>
      <c r="H12974" s="50" t="s">
        <v>28623</v>
      </c>
      <c r="I12974" s="50">
        <f>(DAX__2019_2020__33[[#This Row],[Adj Close]]-DAX__2019_2020__33[[#This Row],[Adj Open]])/DAX__2019_2020__33[[#This Row],[Adj Open]]</f>
        <v>2.1329590500978848E-2</v>
      </c>
      <c r="J12974" s="50">
        <f>DAX__2019_2020__33[[#This Row],[Adj Close]]-DAX__2019_2020__33[[#This Row],[Adj Open]]</f>
        <v>1.8662391302774353</v>
      </c>
      <c r="K12974" s="50">
        <v>2360937</v>
      </c>
    </row>
    <row r="12975" spans="1:11" x14ac:dyDescent="0.3">
      <c r="A12975" s="51" t="str">
        <f t="shared" si="209"/>
        <v>SIE.DE</v>
      </c>
      <c r="B12975" s="52" t="s">
        <v>431</v>
      </c>
      <c r="C12975" s="50" t="s">
        <v>5682</v>
      </c>
      <c r="D12975" s="50">
        <f>DAX__2019_2020__33[[#This Row],[Open]]*(DAX__2019_2020__33[[#This Row],[Adj Close]]/DAX__2019_2020__33[[#This Row],[Close]])</f>
        <v>88.480531586609573</v>
      </c>
      <c r="E12975" s="50" t="s">
        <v>28624</v>
      </c>
      <c r="F12975" s="50" t="s">
        <v>27954</v>
      </c>
      <c r="G12975" s="50" t="s">
        <v>28625</v>
      </c>
      <c r="H12975" s="50" t="s">
        <v>28626</v>
      </c>
      <c r="I12975" s="50">
        <f>(DAX__2019_2020__33[[#This Row],[Adj Close]]-DAX__2019_2020__33[[#This Row],[Adj Open]])/DAX__2019_2020__33[[#This Row],[Adj Open]]</f>
        <v>3.1049249870465749E-3</v>
      </c>
      <c r="J12975" s="50">
        <f>DAX__2019_2020__33[[#This Row],[Adj Close]]-DAX__2019_2020__33[[#This Row],[Adj Open]]</f>
        <v>0.27472541339042778</v>
      </c>
      <c r="K12975" s="50">
        <v>1537702</v>
      </c>
    </row>
    <row r="12976" spans="1:11" x14ac:dyDescent="0.3">
      <c r="A12976" s="51" t="str">
        <f t="shared" si="209"/>
        <v>SIE.DE</v>
      </c>
      <c r="B12976" s="52" t="s">
        <v>432</v>
      </c>
      <c r="C12976" s="50" t="s">
        <v>3898</v>
      </c>
      <c r="D12976" s="50">
        <f>DAX__2019_2020__33[[#This Row],[Open]]*(DAX__2019_2020__33[[#This Row],[Adj Close]]/DAX__2019_2020__33[[#This Row],[Close]])</f>
        <v>87.343729475186805</v>
      </c>
      <c r="E12976" s="50" t="s">
        <v>10177</v>
      </c>
      <c r="F12976" s="50" t="s">
        <v>5769</v>
      </c>
      <c r="G12976" s="50" t="s">
        <v>10192</v>
      </c>
      <c r="H12976" s="50" t="s">
        <v>28627</v>
      </c>
      <c r="I12976" s="50">
        <f>(DAX__2019_2020__33[[#This Row],[Adj Close]]-DAX__2019_2020__33[[#This Row],[Adj Open]])/DAX__2019_2020__33[[#This Row],[Adj Open]]</f>
        <v>1.5184393118798118E-2</v>
      </c>
      <c r="J12976" s="50">
        <f>DAX__2019_2020__33[[#This Row],[Adj Close]]-DAX__2019_2020__33[[#This Row],[Adj Open]]</f>
        <v>1.3262615248131908</v>
      </c>
      <c r="K12976" s="50">
        <v>1768283</v>
      </c>
    </row>
    <row r="12977" spans="1:11" x14ac:dyDescent="0.3">
      <c r="A12977" s="51" t="str">
        <f t="shared" si="209"/>
        <v>SIE.DE</v>
      </c>
      <c r="B12977" s="52" t="s">
        <v>433</v>
      </c>
      <c r="C12977" s="50" t="s">
        <v>28492</v>
      </c>
      <c r="D12977" s="50">
        <f>DAX__2019_2020__33[[#This Row],[Open]]*(DAX__2019_2020__33[[#This Row],[Adj Close]]/DAX__2019_2020__33[[#This Row],[Close]])</f>
        <v>89.4941683666611</v>
      </c>
      <c r="E12977" s="50" t="s">
        <v>28030</v>
      </c>
      <c r="F12977" s="50" t="s">
        <v>28628</v>
      </c>
      <c r="G12977" s="50" t="s">
        <v>10594</v>
      </c>
      <c r="H12977" s="50" t="s">
        <v>28629</v>
      </c>
      <c r="I12977" s="50">
        <f>(DAX__2019_2020__33[[#This Row],[Adj Close]]-DAX__2019_2020__33[[#This Row],[Adj Open]])/DAX__2019_2020__33[[#This Row],[Adj Open]]</f>
        <v>1.5983931237599957E-2</v>
      </c>
      <c r="J12977" s="50">
        <f>DAX__2019_2020__33[[#This Row],[Adj Close]]-DAX__2019_2020__33[[#This Row],[Adj Open]]</f>
        <v>1.4304686333389043</v>
      </c>
      <c r="K12977" s="50">
        <v>1503189</v>
      </c>
    </row>
    <row r="12978" spans="1:11" x14ac:dyDescent="0.3">
      <c r="A12978" s="51" t="str">
        <f t="shared" si="209"/>
        <v>SIE.DE</v>
      </c>
      <c r="B12978" s="52" t="s">
        <v>434</v>
      </c>
      <c r="C12978" s="50" t="s">
        <v>10567</v>
      </c>
      <c r="D12978" s="50">
        <f>DAX__2019_2020__33[[#This Row],[Open]]*(DAX__2019_2020__33[[#This Row],[Adj Close]]/DAX__2019_2020__33[[#This Row],[Close]])</f>
        <v>92.364573046451753</v>
      </c>
      <c r="E12978" s="50" t="s">
        <v>10590</v>
      </c>
      <c r="F12978" s="50" t="s">
        <v>24515</v>
      </c>
      <c r="G12978" s="50" t="s">
        <v>10234</v>
      </c>
      <c r="H12978" s="50" t="s">
        <v>28630</v>
      </c>
      <c r="I12978" s="50">
        <f>(DAX__2019_2020__33[[#This Row],[Adj Close]]-DAX__2019_2020__33[[#This Row],[Adj Open]])/DAX__2019_2020__33[[#This Row],[Adj Open]]</f>
        <v>9.2307897435898317E-3</v>
      </c>
      <c r="J12978" s="50">
        <f>DAX__2019_2020__33[[#This Row],[Adj Close]]-DAX__2019_2020__33[[#This Row],[Adj Open]]</f>
        <v>0.85259795354824064</v>
      </c>
      <c r="K12978" s="50">
        <v>2730936</v>
      </c>
    </row>
    <row r="12979" spans="1:11" x14ac:dyDescent="0.3">
      <c r="A12979" s="51" t="str">
        <f t="shared" si="209"/>
        <v>SIE.DE</v>
      </c>
      <c r="B12979" s="52" t="s">
        <v>435</v>
      </c>
      <c r="C12979" s="50" t="s">
        <v>10240</v>
      </c>
      <c r="D12979" s="50">
        <f>DAX__2019_2020__33[[#This Row],[Open]]*(DAX__2019_2020__33[[#This Row],[Adj Close]]/DAX__2019_2020__33[[#This Row],[Close]])</f>
        <v>93.463487652011167</v>
      </c>
      <c r="E12979" s="50" t="s">
        <v>27921</v>
      </c>
      <c r="F12979" s="50" t="s">
        <v>10897</v>
      </c>
      <c r="G12979" s="50" t="s">
        <v>10226</v>
      </c>
      <c r="H12979" s="50" t="s">
        <v>28631</v>
      </c>
      <c r="I12979" s="50">
        <f>(DAX__2019_2020__33[[#This Row],[Adj Close]]-DAX__2019_2020__33[[#This Row],[Adj Open]])/DAX__2019_2020__33[[#This Row],[Adj Open]]</f>
        <v>3.2434521287876498E-3</v>
      </c>
      <c r="J12979" s="50">
        <f>DAX__2019_2020__33[[#This Row],[Adj Close]]-DAX__2019_2020__33[[#This Row],[Adj Open]]</f>
        <v>0.30314434798883383</v>
      </c>
      <c r="K12979" s="50">
        <v>2611695</v>
      </c>
    </row>
    <row r="12980" spans="1:11" x14ac:dyDescent="0.3">
      <c r="A12980" s="51" t="str">
        <f t="shared" si="209"/>
        <v>SIE.DE</v>
      </c>
      <c r="B12980" s="52" t="s">
        <v>436</v>
      </c>
      <c r="C12980" s="50" t="s">
        <v>24905</v>
      </c>
      <c r="D12980" s="50">
        <f>DAX__2019_2020__33[[#This Row],[Open]]*(DAX__2019_2020__33[[#This Row],[Adj Close]]/DAX__2019_2020__33[[#This Row],[Close]])</f>
        <v>94.278179418107158</v>
      </c>
      <c r="E12980" s="50" t="s">
        <v>10793</v>
      </c>
      <c r="F12980" s="50" t="s">
        <v>24857</v>
      </c>
      <c r="G12980" s="50" t="s">
        <v>28632</v>
      </c>
      <c r="H12980" s="50" t="s">
        <v>28633</v>
      </c>
      <c r="I12980" s="50">
        <f>(DAX__2019_2020__33[[#This Row],[Adj Close]]-DAX__2019_2020__33[[#This Row],[Adj Open]])/DAX__2019_2020__33[[#This Row],[Adj Open]]</f>
        <v>-4.3207497283185283E-3</v>
      </c>
      <c r="J12980" s="50">
        <f>DAX__2019_2020__33[[#This Row],[Adj Close]]-DAX__2019_2020__33[[#This Row],[Adj Open]]</f>
        <v>-0.40735241810715195</v>
      </c>
      <c r="K12980" s="50">
        <v>2485258</v>
      </c>
    </row>
    <row r="12981" spans="1:11" x14ac:dyDescent="0.3">
      <c r="A12981" s="51" t="str">
        <f t="shared" si="209"/>
        <v>SIE.DE</v>
      </c>
      <c r="B12981" s="52" t="s">
        <v>437</v>
      </c>
      <c r="C12981" s="50" t="s">
        <v>10893</v>
      </c>
      <c r="D12981" s="50">
        <f>DAX__2019_2020__33[[#This Row],[Open]]*(DAX__2019_2020__33[[#This Row],[Adj Close]]/DAX__2019_2020__33[[#This Row],[Close]])</f>
        <v>92.819296847257363</v>
      </c>
      <c r="E12981" s="50" t="s">
        <v>24698</v>
      </c>
      <c r="F12981" s="50" t="s">
        <v>28634</v>
      </c>
      <c r="G12981" s="50" t="s">
        <v>28635</v>
      </c>
      <c r="H12981" s="50" t="s">
        <v>28636</v>
      </c>
      <c r="I12981" s="50">
        <f>(DAX__2019_2020__33[[#This Row],[Adj Close]]-DAX__2019_2020__33[[#This Row],[Adj Open]])/DAX__2019_2020__33[[#This Row],[Adj Open]]</f>
        <v>5.6133494913243173E-3</v>
      </c>
      <c r="J12981" s="50">
        <f>DAX__2019_2020__33[[#This Row],[Adj Close]]-DAX__2019_2020__33[[#This Row],[Adj Open]]</f>
        <v>0.52102715274263289</v>
      </c>
      <c r="K12981" s="50">
        <v>3760943</v>
      </c>
    </row>
    <row r="12982" spans="1:11" x14ac:dyDescent="0.3">
      <c r="A12982" s="51" t="str">
        <f t="shared" si="209"/>
        <v>SIE.DE</v>
      </c>
      <c r="B12982" s="52" t="s">
        <v>438</v>
      </c>
      <c r="C12982" s="50" t="s">
        <v>10791</v>
      </c>
      <c r="D12982" s="50">
        <f>DAX__2019_2020__33[[#This Row],[Open]]*(DAX__2019_2020__33[[#This Row],[Adj Close]]/DAX__2019_2020__33[[#This Row],[Close]])</f>
        <v>95.111831784243236</v>
      </c>
      <c r="E12982" s="50" t="s">
        <v>3967</v>
      </c>
      <c r="F12982" s="50" t="s">
        <v>3951</v>
      </c>
      <c r="G12982" s="50" t="s">
        <v>3983</v>
      </c>
      <c r="H12982" s="50" t="s">
        <v>28637</v>
      </c>
      <c r="I12982" s="50">
        <f>(DAX__2019_2020__33[[#This Row],[Adj Close]]-DAX__2019_2020__33[[#This Row],[Adj Open]])/DAX__2019_2020__33[[#This Row],[Adj Open]]</f>
        <v>1.6135408045111471E-2</v>
      </c>
      <c r="J12982" s="50">
        <f>DAX__2019_2020__33[[#This Row],[Adj Close]]-DAX__2019_2020__33[[#This Row],[Adj Open]]</f>
        <v>1.534668215756767</v>
      </c>
      <c r="K12982" s="50">
        <v>3405614</v>
      </c>
    </row>
    <row r="12983" spans="1:11" x14ac:dyDescent="0.3">
      <c r="A12983" s="51" t="str">
        <f t="shared" si="209"/>
        <v>SIE.DE</v>
      </c>
      <c r="B12983" s="52" t="s">
        <v>439</v>
      </c>
      <c r="C12983" s="50" t="s">
        <v>3964</v>
      </c>
      <c r="D12983" s="50">
        <f>DAX__2019_2020__33[[#This Row],[Open]]*(DAX__2019_2020__33[[#This Row],[Adj Close]]/DAX__2019_2020__33[[#This Row],[Close]])</f>
        <v>97.290691071405092</v>
      </c>
      <c r="E12983" s="50" t="s">
        <v>12742</v>
      </c>
      <c r="F12983" s="50" t="s">
        <v>28336</v>
      </c>
      <c r="G12983" s="50" t="s">
        <v>28638</v>
      </c>
      <c r="H12983" s="50" t="s">
        <v>28639</v>
      </c>
      <c r="I12983" s="50">
        <f>(DAX__2019_2020__33[[#This Row],[Adj Close]]-DAX__2019_2020__33[[#This Row],[Adj Open]])/DAX__2019_2020__33[[#This Row],[Adj Open]]</f>
        <v>2.2200643297000264E-2</v>
      </c>
      <c r="J12983" s="50">
        <f>DAX__2019_2020__33[[#This Row],[Adj Close]]-DAX__2019_2020__33[[#This Row],[Adj Open]]</f>
        <v>2.1599159285949128</v>
      </c>
      <c r="K12983" s="50">
        <v>3392156</v>
      </c>
    </row>
    <row r="12984" spans="1:11" x14ac:dyDescent="0.3">
      <c r="A12984" s="51" t="str">
        <f t="shared" si="209"/>
        <v>SIE.DE</v>
      </c>
      <c r="B12984" s="52" t="s">
        <v>440</v>
      </c>
      <c r="C12984" s="50" t="s">
        <v>10294</v>
      </c>
      <c r="D12984" s="50">
        <f>DAX__2019_2020__33[[#This Row],[Open]]*(DAX__2019_2020__33[[#This Row],[Adj Close]]/DAX__2019_2020__33[[#This Row],[Close]])</f>
        <v>98.901145890272829</v>
      </c>
      <c r="E12984" s="50" t="s">
        <v>28172</v>
      </c>
      <c r="F12984" s="50" t="s">
        <v>10542</v>
      </c>
      <c r="G12984" s="50" t="s">
        <v>12679</v>
      </c>
      <c r="H12984" s="50" t="s">
        <v>28640</v>
      </c>
      <c r="I12984" s="50">
        <f>(DAX__2019_2020__33[[#This Row],[Adj Close]]-DAX__2019_2020__33[[#This Row],[Adj Open]])/DAX__2019_2020__33[[#This Row],[Adj Open]]</f>
        <v>2.2988217950418019E-3</v>
      </c>
      <c r="J12984" s="50">
        <f>DAX__2019_2020__33[[#This Row],[Adj Close]]-DAX__2019_2020__33[[#This Row],[Adj Open]]</f>
        <v>0.22735610972716813</v>
      </c>
      <c r="K12984" s="50">
        <v>3376997</v>
      </c>
    </row>
    <row r="12985" spans="1:11" x14ac:dyDescent="0.3">
      <c r="A12985" s="51" t="str">
        <f t="shared" si="209"/>
        <v>SIE.DE</v>
      </c>
      <c r="B12985" s="52" t="s">
        <v>441</v>
      </c>
      <c r="C12985" s="50" t="s">
        <v>10376</v>
      </c>
      <c r="D12985" s="50">
        <f>DAX__2019_2020__33[[#This Row],[Open]]*(DAX__2019_2020__33[[#This Row],[Adj Close]]/DAX__2019_2020__33[[#This Row],[Close]])</f>
        <v>100.32214240210095</v>
      </c>
      <c r="E12985" s="50" t="s">
        <v>12422</v>
      </c>
      <c r="F12985" s="50" t="s">
        <v>28641</v>
      </c>
      <c r="G12985" s="50" t="s">
        <v>28642</v>
      </c>
      <c r="H12985" s="50" t="s">
        <v>28643</v>
      </c>
      <c r="I12985" s="50">
        <f>(DAX__2019_2020__33[[#This Row],[Adj Close]]-DAX__2019_2020__33[[#This Row],[Adj Open]])/DAX__2019_2020__33[[#This Row],[Adj Open]]</f>
        <v>2.4929168556578465E-2</v>
      </c>
      <c r="J12985" s="50">
        <f>DAX__2019_2020__33[[#This Row],[Adj Close]]-DAX__2019_2020__33[[#This Row],[Adj Open]]</f>
        <v>2.5009475978990423</v>
      </c>
      <c r="K12985" s="50">
        <v>3909266</v>
      </c>
    </row>
    <row r="12986" spans="1:11" x14ac:dyDescent="0.3">
      <c r="A12986" s="51" t="str">
        <f t="shared" si="209"/>
        <v>SIE.DE</v>
      </c>
      <c r="B12986" s="52" t="s">
        <v>442</v>
      </c>
      <c r="C12986" s="50" t="s">
        <v>10387</v>
      </c>
      <c r="D12986" s="50">
        <f>DAX__2019_2020__33[[#This Row],[Open]]*(DAX__2019_2020__33[[#This Row],[Adj Close]]/DAX__2019_2020__33[[#This Row],[Close]])</f>
        <v>101.64840719968952</v>
      </c>
      <c r="E12986" s="50" t="s">
        <v>28467</v>
      </c>
      <c r="F12986" s="50" t="s">
        <v>28644</v>
      </c>
      <c r="G12986" s="50" t="s">
        <v>28645</v>
      </c>
      <c r="H12986" s="50" t="s">
        <v>28646</v>
      </c>
      <c r="I12986" s="50">
        <f>(DAX__2019_2020__33[[#This Row],[Adj Close]]-DAX__2019_2020__33[[#This Row],[Adj Open]])/DAX__2019_2020__33[[#This Row],[Adj Open]]</f>
        <v>7.6421246698380229E-3</v>
      </c>
      <c r="J12986" s="50">
        <f>DAX__2019_2020__33[[#This Row],[Adj Close]]-DAX__2019_2020__33[[#This Row],[Adj Open]]</f>
        <v>0.77680980031048819</v>
      </c>
      <c r="K12986" s="50">
        <v>2340060</v>
      </c>
    </row>
    <row r="12987" spans="1:11" x14ac:dyDescent="0.3">
      <c r="A12987" s="51" t="str">
        <f t="shared" si="209"/>
        <v>SIE.DE</v>
      </c>
      <c r="B12987" s="52" t="s">
        <v>443</v>
      </c>
      <c r="C12987" s="50" t="s">
        <v>10365</v>
      </c>
      <c r="D12987" s="50">
        <f>DAX__2019_2020__33[[#This Row],[Open]]*(DAX__2019_2020__33[[#This Row],[Adj Close]]/DAX__2019_2020__33[[#This Row],[Close]])</f>
        <v>102.31153184380901</v>
      </c>
      <c r="E12987" s="50" t="s">
        <v>4915</v>
      </c>
      <c r="F12987" s="50" t="s">
        <v>4905</v>
      </c>
      <c r="G12987" s="50" t="s">
        <v>28647</v>
      </c>
      <c r="H12987" s="50" t="s">
        <v>28648</v>
      </c>
      <c r="I12987" s="50">
        <f>(DAX__2019_2020__33[[#This Row],[Adj Close]]-DAX__2019_2020__33[[#This Row],[Adj Open]])/DAX__2019_2020__33[[#This Row],[Adj Open]]</f>
        <v>-9.8147962962961549E-3</v>
      </c>
      <c r="J12987" s="50">
        <f>DAX__2019_2020__33[[#This Row],[Adj Close]]-DAX__2019_2020__33[[#This Row],[Adj Open]]</f>
        <v>-1.0041668438090028</v>
      </c>
      <c r="K12987" s="50">
        <v>2855644</v>
      </c>
    </row>
    <row r="12988" spans="1:11" x14ac:dyDescent="0.3">
      <c r="A12988" s="51" t="str">
        <f t="shared" si="209"/>
        <v>SIE.DE</v>
      </c>
      <c r="B12988" s="52" t="s">
        <v>444</v>
      </c>
      <c r="C12988" s="50" t="s">
        <v>10331</v>
      </c>
      <c r="D12988" s="50">
        <f>DAX__2019_2020__33[[#This Row],[Open]]*(DAX__2019_2020__33[[#This Row],[Adj Close]]/DAX__2019_2020__33[[#This Row],[Close]])</f>
        <v>101.93259945459589</v>
      </c>
      <c r="E12988" s="50" t="s">
        <v>28649</v>
      </c>
      <c r="F12988" s="50" t="s">
        <v>28159</v>
      </c>
      <c r="G12988" s="50" t="s">
        <v>28097</v>
      </c>
      <c r="H12988" s="50" t="s">
        <v>28485</v>
      </c>
      <c r="I12988" s="50">
        <f>(DAX__2019_2020__33[[#This Row],[Adj Close]]-DAX__2019_2020__33[[#This Row],[Adj Open]])/DAX__2019_2020__33[[#This Row],[Adj Open]]</f>
        <v>-2.100373644988365E-2</v>
      </c>
      <c r="J12988" s="50">
        <f>DAX__2019_2020__33[[#This Row],[Adj Close]]-DAX__2019_2020__33[[#This Row],[Adj Open]]</f>
        <v>-2.1409654545958858</v>
      </c>
      <c r="K12988" s="50">
        <v>2476501</v>
      </c>
    </row>
    <row r="12989" spans="1:11" x14ac:dyDescent="0.3">
      <c r="A12989" s="51" t="str">
        <f t="shared" si="209"/>
        <v>SIE.DE</v>
      </c>
      <c r="B12989" s="52" t="s">
        <v>445</v>
      </c>
      <c r="C12989" s="50" t="s">
        <v>28144</v>
      </c>
      <c r="D12989" s="50">
        <f>DAX__2019_2020__33[[#This Row],[Open]]*(DAX__2019_2020__33[[#This Row],[Adj Close]]/DAX__2019_2020__33[[#This Row],[Close]])</f>
        <v>96.892809030949593</v>
      </c>
      <c r="E12989" s="50" t="s">
        <v>28144</v>
      </c>
      <c r="F12989" s="50" t="s">
        <v>28650</v>
      </c>
      <c r="G12989" s="50" t="s">
        <v>28650</v>
      </c>
      <c r="H12989" s="50" t="s">
        <v>28651</v>
      </c>
      <c r="I12989" s="50">
        <f>(DAX__2019_2020__33[[#This Row],[Adj Close]]-DAX__2019_2020__33[[#This Row],[Adj Open]])/DAX__2019_2020__33[[#This Row],[Adj Open]]</f>
        <v>-3.0993332332746745E-2</v>
      </c>
      <c r="J12989" s="50">
        <f>DAX__2019_2020__33[[#This Row],[Adj Close]]-DAX__2019_2020__33[[#This Row],[Adj Open]]</f>
        <v>-3.003031030949586</v>
      </c>
      <c r="K12989" s="50">
        <v>4136708</v>
      </c>
    </row>
    <row r="12990" spans="1:11" x14ac:dyDescent="0.3">
      <c r="A12990" s="51" t="str">
        <f t="shared" si="209"/>
        <v>SIE.DE</v>
      </c>
      <c r="B12990" s="52" t="s">
        <v>446</v>
      </c>
      <c r="C12990" s="50" t="s">
        <v>27984</v>
      </c>
      <c r="D12990" s="50">
        <f>DAX__2019_2020__33[[#This Row],[Open]]*(DAX__2019_2020__33[[#This Row],[Adj Close]]/DAX__2019_2020__33[[#This Row],[Close]])</f>
        <v>92.96139158417769</v>
      </c>
      <c r="E12990" s="50" t="s">
        <v>28652</v>
      </c>
      <c r="F12990" s="50" t="s">
        <v>10567</v>
      </c>
      <c r="G12990" s="50" t="s">
        <v>28653</v>
      </c>
      <c r="H12990" s="50" t="s">
        <v>28654</v>
      </c>
      <c r="I12990" s="50">
        <f>(DAX__2019_2020__33[[#This Row],[Adj Close]]-DAX__2019_2020__33[[#This Row],[Adj Open]])/DAX__2019_2020__33[[#This Row],[Adj Open]]</f>
        <v>4.3819526459374682E-3</v>
      </c>
      <c r="J12990" s="50">
        <f>DAX__2019_2020__33[[#This Row],[Adj Close]]-DAX__2019_2020__33[[#This Row],[Adj Open]]</f>
        <v>0.40735241582231652</v>
      </c>
      <c r="K12990" s="50">
        <v>3099229</v>
      </c>
    </row>
    <row r="12991" spans="1:11" x14ac:dyDescent="0.3">
      <c r="A12991" s="51" t="str">
        <f t="shared" si="209"/>
        <v>SIE.DE</v>
      </c>
      <c r="B12991" s="52" t="s">
        <v>447</v>
      </c>
      <c r="C12991" s="50" t="s">
        <v>28655</v>
      </c>
      <c r="D12991" s="50">
        <f>DAX__2019_2020__33[[#This Row],[Open]]*(DAX__2019_2020__33[[#This Row],[Adj Close]]/DAX__2019_2020__33[[#This Row],[Close]])</f>
        <v>90.157297855592404</v>
      </c>
      <c r="E12991" s="50" t="s">
        <v>10219</v>
      </c>
      <c r="F12991" s="50" t="s">
        <v>28027</v>
      </c>
      <c r="G12991" s="50" t="s">
        <v>28656</v>
      </c>
      <c r="H12991" s="50" t="s">
        <v>28657</v>
      </c>
      <c r="I12991" s="50">
        <f>(DAX__2019_2020__33[[#This Row],[Adj Close]]-DAX__2019_2020__33[[#This Row],[Adj Open]])/DAX__2019_2020__33[[#This Row],[Adj Open]]</f>
        <v>2.3957119343429995E-2</v>
      </c>
      <c r="J12991" s="50">
        <f>DAX__2019_2020__33[[#This Row],[Adj Close]]-DAX__2019_2020__33[[#This Row],[Adj Open]]</f>
        <v>2.1599091444075924</v>
      </c>
      <c r="K12991" s="50">
        <v>2298126</v>
      </c>
    </row>
    <row r="12992" spans="1:11" x14ac:dyDescent="0.3">
      <c r="A12992" s="51" t="str">
        <f t="shared" si="209"/>
        <v>SIE.DE</v>
      </c>
      <c r="B12992" s="52" t="s">
        <v>448</v>
      </c>
      <c r="C12992" s="50" t="s">
        <v>10768</v>
      </c>
      <c r="D12992" s="50">
        <f>DAX__2019_2020__33[[#This Row],[Open]]*(DAX__2019_2020__33[[#This Row],[Adj Close]]/DAX__2019_2020__33[[#This Row],[Close]])</f>
        <v>94.581325471442923</v>
      </c>
      <c r="E12992" s="50" t="s">
        <v>28102</v>
      </c>
      <c r="F12992" s="50" t="s">
        <v>28658</v>
      </c>
      <c r="G12992" s="50" t="s">
        <v>28659</v>
      </c>
      <c r="H12992" s="50" t="s">
        <v>28660</v>
      </c>
      <c r="I12992" s="50">
        <f>(DAX__2019_2020__33[[#This Row],[Adj Close]]-DAX__2019_2020__33[[#This Row],[Adj Open]])/DAX__2019_2020__33[[#This Row],[Adj Open]]</f>
        <v>1.5024039063463106E-2</v>
      </c>
      <c r="J12992" s="50">
        <f>DAX__2019_2020__33[[#This Row],[Adj Close]]-DAX__2019_2020__33[[#This Row],[Adj Open]]</f>
        <v>1.4209935285570765</v>
      </c>
      <c r="K12992" s="50">
        <v>3770358</v>
      </c>
    </row>
    <row r="12993" spans="1:11" x14ac:dyDescent="0.3">
      <c r="A12993" s="51" t="str">
        <f t="shared" si="209"/>
        <v>SIE.DE</v>
      </c>
      <c r="B12993" s="52" t="s">
        <v>449</v>
      </c>
      <c r="C12993" s="50" t="s">
        <v>28488</v>
      </c>
      <c r="D12993" s="50">
        <f>DAX__2019_2020__33[[#This Row],[Open]]*(DAX__2019_2020__33[[#This Row],[Adj Close]]/DAX__2019_2020__33[[#This Row],[Close]])</f>
        <v>96.021269201126657</v>
      </c>
      <c r="E12993" s="50" t="s">
        <v>12413</v>
      </c>
      <c r="F12993" s="50" t="s">
        <v>10528</v>
      </c>
      <c r="G12993" s="50" t="s">
        <v>28340</v>
      </c>
      <c r="H12993" s="50" t="s">
        <v>28661</v>
      </c>
      <c r="I12993" s="50">
        <f>(DAX__2019_2020__33[[#This Row],[Adj Close]]-DAX__2019_2020__33[[#This Row],[Adj Open]])/DAX__2019_2020__33[[#This Row],[Adj Open]]</f>
        <v>1.0063101716031041E-2</v>
      </c>
      <c r="J12993" s="50">
        <f>DAX__2019_2020__33[[#This Row],[Adj Close]]-DAX__2019_2020__33[[#This Row],[Adj Open]]</f>
        <v>0.96627179887333625</v>
      </c>
      <c r="K12993" s="50">
        <v>2369804</v>
      </c>
    </row>
    <row r="12994" spans="1:11" x14ac:dyDescent="0.3">
      <c r="A12994" s="51" t="str">
        <f t="shared" si="209"/>
        <v>SIE.DE</v>
      </c>
      <c r="B12994" s="52" t="s">
        <v>450</v>
      </c>
      <c r="C12994" s="50" t="s">
        <v>3971</v>
      </c>
      <c r="D12994" s="50">
        <f>DAX__2019_2020__33[[#This Row],[Open]]*(DAX__2019_2020__33[[#This Row],[Adj Close]]/DAX__2019_2020__33[[#This Row],[Close]])</f>
        <v>96.438088170719112</v>
      </c>
      <c r="E12994" s="50" t="s">
        <v>28662</v>
      </c>
      <c r="F12994" s="50" t="s">
        <v>10409</v>
      </c>
      <c r="G12994" s="50" t="s">
        <v>28663</v>
      </c>
      <c r="H12994" s="50" t="s">
        <v>28664</v>
      </c>
      <c r="I12994" s="50">
        <f>(DAX__2019_2020__33[[#This Row],[Adj Close]]-DAX__2019_2020__33[[#This Row],[Adj Open]])/DAX__2019_2020__33[[#This Row],[Adj Open]]</f>
        <v>8.4479467058561058E-3</v>
      </c>
      <c r="J12994" s="50">
        <f>DAX__2019_2020__33[[#This Row],[Adj Close]]-DAX__2019_2020__33[[#This Row],[Adj Open]]</f>
        <v>0.81470382928088725</v>
      </c>
      <c r="K12994" s="50">
        <v>2449420</v>
      </c>
    </row>
    <row r="12995" spans="1:11" x14ac:dyDescent="0.3">
      <c r="A12995" s="51" t="str">
        <f t="shared" si="209"/>
        <v>SIE.DE</v>
      </c>
      <c r="B12995" s="52" t="s">
        <v>451</v>
      </c>
      <c r="C12995" s="50" t="s">
        <v>12689</v>
      </c>
      <c r="D12995" s="50">
        <f>DAX__2019_2020__33[[#This Row],[Open]]*(DAX__2019_2020__33[[#This Row],[Adj Close]]/DAX__2019_2020__33[[#This Row],[Close]])</f>
        <v>97.555938520661485</v>
      </c>
      <c r="E12995" s="50" t="s">
        <v>10403</v>
      </c>
      <c r="F12995" s="50" t="s">
        <v>28665</v>
      </c>
      <c r="G12995" s="50" t="s">
        <v>28666</v>
      </c>
      <c r="H12995" s="50" t="s">
        <v>28667</v>
      </c>
      <c r="I12995" s="50">
        <f>(DAX__2019_2020__33[[#This Row],[Adj Close]]-DAX__2019_2020__33[[#This Row],[Adj Open]])/DAX__2019_2020__33[[#This Row],[Adj Open]]</f>
        <v>8.1568943050041136E-3</v>
      </c>
      <c r="J12995" s="50">
        <f>DAX__2019_2020__33[[#This Row],[Adj Close]]-DAX__2019_2020__33[[#This Row],[Adj Open]]</f>
        <v>0.79575347933851504</v>
      </c>
      <c r="K12995" s="50">
        <v>6638775</v>
      </c>
    </row>
    <row r="12996" spans="1:11" x14ac:dyDescent="0.3">
      <c r="A12996" s="51" t="str">
        <f t="shared" si="209"/>
        <v>SIE.DE</v>
      </c>
      <c r="B12996" s="52" t="s">
        <v>452</v>
      </c>
      <c r="C12996" s="50" t="s">
        <v>12689</v>
      </c>
      <c r="D12996" s="50">
        <f>DAX__2019_2020__33[[#This Row],[Open]]*(DAX__2019_2020__33[[#This Row],[Adj Close]]/DAX__2019_2020__33[[#This Row],[Close]])</f>
        <v>97.555942754773341</v>
      </c>
      <c r="E12996" s="50" t="s">
        <v>28151</v>
      </c>
      <c r="F12996" s="50" t="s">
        <v>3966</v>
      </c>
      <c r="G12996" s="50" t="s">
        <v>3979</v>
      </c>
      <c r="H12996" s="50" t="s">
        <v>28668</v>
      </c>
      <c r="I12996" s="50">
        <f>(DAX__2019_2020__33[[#This Row],[Adj Close]]-DAX__2019_2020__33[[#This Row],[Adj Open]])/DAX__2019_2020__33[[#This Row],[Adj Open]]</f>
        <v>-3.6900853459870204E-3</v>
      </c>
      <c r="J12996" s="50">
        <f>DAX__2019_2020__33[[#This Row],[Adj Close]]-DAX__2019_2020__33[[#This Row],[Adj Open]]</f>
        <v>-0.35998975477333772</v>
      </c>
      <c r="K12996" s="50">
        <v>1857497</v>
      </c>
    </row>
    <row r="12997" spans="1:11" x14ac:dyDescent="0.3">
      <c r="A12997" s="51" t="str">
        <f t="shared" si="209"/>
        <v>SIE.DE</v>
      </c>
      <c r="B12997" s="52" t="s">
        <v>453</v>
      </c>
      <c r="C12997" s="50" t="s">
        <v>12692</v>
      </c>
      <c r="D12997" s="50">
        <f>DAX__2019_2020__33[[#This Row],[Open]]*(DAX__2019_2020__33[[#This Row],[Adj Close]]/DAX__2019_2020__33[[#This Row],[Close]])</f>
        <v>97.650676205811848</v>
      </c>
      <c r="E12997" s="50" t="s">
        <v>28190</v>
      </c>
      <c r="F12997" s="50" t="s">
        <v>28102</v>
      </c>
      <c r="G12997" s="50" t="s">
        <v>10281</v>
      </c>
      <c r="H12997" s="50" t="s">
        <v>28669</v>
      </c>
      <c r="I12997" s="50">
        <f>(DAX__2019_2020__33[[#This Row],[Adj Close]]-DAX__2019_2020__33[[#This Row],[Adj Open]])/DAX__2019_2020__33[[#This Row],[Adj Open]]</f>
        <v>8.9250871376585321E-3</v>
      </c>
      <c r="J12997" s="50">
        <f>DAX__2019_2020__33[[#This Row],[Adj Close]]-DAX__2019_2020__33[[#This Row],[Adj Open]]</f>
        <v>0.87154079418814945</v>
      </c>
      <c r="K12997" s="50">
        <v>2075756</v>
      </c>
    </row>
    <row r="12998" spans="1:11" x14ac:dyDescent="0.3">
      <c r="A12998" s="51" t="str">
        <f t="shared" si="209"/>
        <v>SIE.DE</v>
      </c>
      <c r="B12998" s="52" t="s">
        <v>454</v>
      </c>
      <c r="C12998" s="50" t="s">
        <v>28670</v>
      </c>
      <c r="D12998" s="50">
        <f>DAX__2019_2020__33[[#This Row],[Open]]*(DAX__2019_2020__33[[#This Row],[Adj Close]]/DAX__2019_2020__33[[#This Row],[Close]])</f>
        <v>98.294859513957675</v>
      </c>
      <c r="E12998" s="50" t="s">
        <v>28671</v>
      </c>
      <c r="F12998" s="50" t="s">
        <v>28672</v>
      </c>
      <c r="G12998" s="50" t="s">
        <v>28673</v>
      </c>
      <c r="H12998" s="50" t="s">
        <v>28674</v>
      </c>
      <c r="I12998" s="50">
        <f>(DAX__2019_2020__33[[#This Row],[Adj Close]]-DAX__2019_2020__33[[#This Row],[Adj Open]])/DAX__2019_2020__33[[#This Row],[Adj Open]]</f>
        <v>-2.4094062758402764E-2</v>
      </c>
      <c r="J12998" s="50">
        <f>DAX__2019_2020__33[[#This Row],[Adj Close]]-DAX__2019_2020__33[[#This Row],[Adj Open]]</f>
        <v>-2.3683225139576791</v>
      </c>
      <c r="K12998" s="50">
        <v>1463959</v>
      </c>
    </row>
    <row r="12999" spans="1:11" x14ac:dyDescent="0.3">
      <c r="A12999" s="51" t="str">
        <f t="shared" si="209"/>
        <v>SIE.DE</v>
      </c>
      <c r="B12999" s="52" t="s">
        <v>455</v>
      </c>
      <c r="C12999" s="50" t="s">
        <v>10528</v>
      </c>
      <c r="D12999" s="50">
        <f>DAX__2019_2020__33[[#This Row],[Open]]*(DAX__2019_2020__33[[#This Row],[Adj Close]]/DAX__2019_2020__33[[#This Row],[Close]])</f>
        <v>95.585498664570963</v>
      </c>
      <c r="E12999" s="50" t="s">
        <v>28135</v>
      </c>
      <c r="F12999" s="50" t="s">
        <v>28204</v>
      </c>
      <c r="G12999" s="50" t="s">
        <v>3963</v>
      </c>
      <c r="H12999" s="50" t="s">
        <v>28675</v>
      </c>
      <c r="I12999" s="50">
        <f>(DAX__2019_2020__33[[#This Row],[Adj Close]]-DAX__2019_2020__33[[#This Row],[Adj Open]])/DAX__2019_2020__33[[#This Row],[Adj Open]]</f>
        <v>1.209118905666617E-2</v>
      </c>
      <c r="J12999" s="50">
        <f>DAX__2019_2020__33[[#This Row],[Adj Close]]-DAX__2019_2020__33[[#This Row],[Adj Open]]</f>
        <v>1.1557423354290393</v>
      </c>
      <c r="K12999" s="50">
        <v>1764133</v>
      </c>
    </row>
    <row r="13000" spans="1:11" x14ac:dyDescent="0.3">
      <c r="A13000" s="51" t="str">
        <f t="shared" si="209"/>
        <v>SIE.DE</v>
      </c>
      <c r="B13000" s="52" t="s">
        <v>456</v>
      </c>
      <c r="C13000" s="50" t="s">
        <v>10280</v>
      </c>
      <c r="D13000" s="50">
        <f>DAX__2019_2020__33[[#This Row],[Open]]*(DAX__2019_2020__33[[#This Row],[Adj Close]]/DAX__2019_2020__33[[#This Row],[Close]])</f>
        <v>97.859081877103819</v>
      </c>
      <c r="E13000" s="50" t="s">
        <v>28083</v>
      </c>
      <c r="F13000" s="50" t="s">
        <v>12693</v>
      </c>
      <c r="G13000" s="50" t="s">
        <v>12693</v>
      </c>
      <c r="H13000" s="50" t="s">
        <v>28676</v>
      </c>
      <c r="I13000" s="50">
        <f>(DAX__2019_2020__33[[#This Row],[Adj Close]]-DAX__2019_2020__33[[#This Row],[Adj Open]])/DAX__2019_2020__33[[#This Row],[Adj Open]]</f>
        <v>-1.413365883445326E-2</v>
      </c>
      <c r="J13000" s="50">
        <f>DAX__2019_2020__33[[#This Row],[Adj Close]]-DAX__2019_2020__33[[#This Row],[Adj Open]]</f>
        <v>-1.3831068771038133</v>
      </c>
      <c r="K13000" s="50">
        <v>1625039</v>
      </c>
    </row>
    <row r="13001" spans="1:11" x14ac:dyDescent="0.3">
      <c r="A13001" s="51" t="str">
        <f t="shared" si="209"/>
        <v>SIE.DE</v>
      </c>
      <c r="B13001" s="52" t="s">
        <v>457</v>
      </c>
      <c r="C13001" s="50" t="s">
        <v>3975</v>
      </c>
      <c r="D13001" s="50">
        <f>DAX__2019_2020__33[[#This Row],[Open]]*(DAX__2019_2020__33[[#This Row],[Adj Close]]/DAX__2019_2020__33[[#This Row],[Close]])</f>
        <v>95.964430094574098</v>
      </c>
      <c r="E13001" s="50" t="s">
        <v>28112</v>
      </c>
      <c r="F13001" s="50" t="s">
        <v>3975</v>
      </c>
      <c r="G13001" s="50" t="s">
        <v>10542</v>
      </c>
      <c r="H13001" s="50" t="s">
        <v>28677</v>
      </c>
      <c r="I13001" s="50">
        <f>(DAX__2019_2020__33[[#This Row],[Adj Close]]-DAX__2019_2020__33[[#This Row],[Adj Open]])/DAX__2019_2020__33[[#This Row],[Adj Open]]</f>
        <v>2.3691944017020312E-2</v>
      </c>
      <c r="J13001" s="50">
        <f>DAX__2019_2020__33[[#This Row],[Adj Close]]-DAX__2019_2020__33[[#This Row],[Adj Open]]</f>
        <v>2.2735839054259088</v>
      </c>
      <c r="K13001" s="50">
        <v>2070067</v>
      </c>
    </row>
    <row r="13002" spans="1:11" x14ac:dyDescent="0.3">
      <c r="A13002" s="51" t="str">
        <f t="shared" si="209"/>
        <v>SIE.DE</v>
      </c>
      <c r="B13002" s="52" t="s">
        <v>458</v>
      </c>
      <c r="C13002" s="50" t="s">
        <v>10539</v>
      </c>
      <c r="D13002" s="50">
        <f>DAX__2019_2020__33[[#This Row],[Open]]*(DAX__2019_2020__33[[#This Row],[Adj Close]]/DAX__2019_2020__33[[#This Row],[Close]])</f>
        <v>98.427485059463592</v>
      </c>
      <c r="E13002" s="50" t="s">
        <v>28091</v>
      </c>
      <c r="F13002" s="50" t="s">
        <v>28678</v>
      </c>
      <c r="G13002" s="50" t="s">
        <v>28083</v>
      </c>
      <c r="H13002" s="50" t="s">
        <v>28679</v>
      </c>
      <c r="I13002" s="50">
        <f>(DAX__2019_2020__33[[#This Row],[Adj Close]]-DAX__2019_2020__33[[#This Row],[Adj Open]])/DAX__2019_2020__33[[#This Row],[Adj Open]]</f>
        <v>8.27718944605986E-3</v>
      </c>
      <c r="J13002" s="50">
        <f>DAX__2019_2020__33[[#This Row],[Adj Close]]-DAX__2019_2020__33[[#This Row],[Adj Open]]</f>
        <v>0.81470294053640657</v>
      </c>
      <c r="K13002" s="50">
        <v>1784282</v>
      </c>
    </row>
    <row r="13003" spans="1:11" x14ac:dyDescent="0.3">
      <c r="A13003" s="51" t="str">
        <f t="shared" si="209"/>
        <v>SIE.DE</v>
      </c>
      <c r="B13003" s="52" t="s">
        <v>459</v>
      </c>
      <c r="C13003" s="50" t="s">
        <v>4910</v>
      </c>
      <c r="D13003" s="50">
        <f>DAX__2019_2020__33[[#This Row],[Open]]*(DAX__2019_2020__33[[#This Row],[Adj Close]]/DAX__2019_2020__33[[#This Row],[Close]])</f>
        <v>97.915927381175152</v>
      </c>
      <c r="E13003" s="50" t="s">
        <v>28680</v>
      </c>
      <c r="F13003" s="50" t="s">
        <v>12744</v>
      </c>
      <c r="G13003" s="50" t="s">
        <v>10281</v>
      </c>
      <c r="H13003" s="50" t="s">
        <v>28669</v>
      </c>
      <c r="I13003" s="50">
        <f>(DAX__2019_2020__33[[#This Row],[Adj Close]]-DAX__2019_2020__33[[#This Row],[Adj Open]])/DAX__2019_2020__33[[#This Row],[Adj Open]]</f>
        <v>6.191940729567233E-3</v>
      </c>
      <c r="J13003" s="50">
        <f>DAX__2019_2020__33[[#This Row],[Adj Close]]-DAX__2019_2020__33[[#This Row],[Adj Open]]</f>
        <v>0.60628961882484589</v>
      </c>
      <c r="K13003" s="50">
        <v>1411517</v>
      </c>
    </row>
    <row r="13004" spans="1:11" x14ac:dyDescent="0.3">
      <c r="A13004" s="51" t="str">
        <f t="shared" si="209"/>
        <v>SIE.DE</v>
      </c>
      <c r="B13004" s="52" t="s">
        <v>460</v>
      </c>
      <c r="C13004" s="50" t="s">
        <v>28091</v>
      </c>
      <c r="D13004" s="50">
        <f>DAX__2019_2020__33[[#This Row],[Open]]*(DAX__2019_2020__33[[#This Row],[Adj Close]]/DAX__2019_2020__33[[#This Row],[Close]])</f>
        <v>99.526378561167547</v>
      </c>
      <c r="E13004" s="50" t="s">
        <v>28363</v>
      </c>
      <c r="F13004" s="50" t="s">
        <v>28149</v>
      </c>
      <c r="G13004" s="50" t="s">
        <v>28077</v>
      </c>
      <c r="H13004" s="50" t="s">
        <v>28681</v>
      </c>
      <c r="I13004" s="50">
        <f>(DAX__2019_2020__33[[#This Row],[Adj Close]]-DAX__2019_2020__33[[#This Row],[Adj Open]])/DAX__2019_2020__33[[#This Row],[Adj Open]]</f>
        <v>1.4277555954265241E-2</v>
      </c>
      <c r="J13004" s="50">
        <f>DAX__2019_2020__33[[#This Row],[Adj Close]]-DAX__2019_2020__33[[#This Row],[Adj Open]]</f>
        <v>1.4209934388324541</v>
      </c>
      <c r="K13004" s="50">
        <v>1906678</v>
      </c>
    </row>
    <row r="13005" spans="1:11" x14ac:dyDescent="0.3">
      <c r="A13005" s="51" t="str">
        <f t="shared" si="209"/>
        <v>SIE.DE</v>
      </c>
      <c r="B13005" s="52" t="s">
        <v>461</v>
      </c>
      <c r="C13005" s="50" t="s">
        <v>10343</v>
      </c>
      <c r="D13005" s="50">
        <f>DAX__2019_2020__33[[#This Row],[Open]]*(DAX__2019_2020__33[[#This Row],[Adj Close]]/DAX__2019_2020__33[[#This Row],[Close]])</f>
        <v>100.89053537919148</v>
      </c>
      <c r="E13005" s="50" t="s">
        <v>28478</v>
      </c>
      <c r="F13005" s="50" t="s">
        <v>28078</v>
      </c>
      <c r="G13005" s="50" t="s">
        <v>28115</v>
      </c>
      <c r="H13005" s="50" t="s">
        <v>28682</v>
      </c>
      <c r="I13005" s="50">
        <f>(DAX__2019_2020__33[[#This Row],[Adj Close]]-DAX__2019_2020__33[[#This Row],[Adj Open]])/DAX__2019_2020__33[[#This Row],[Adj Open]]</f>
        <v>-4.3192394366197264E-3</v>
      </c>
      <c r="J13005" s="50">
        <f>DAX__2019_2020__33[[#This Row],[Adj Close]]-DAX__2019_2020__33[[#This Row],[Adj Open]]</f>
        <v>-0.43577037919148154</v>
      </c>
      <c r="K13005" s="50">
        <v>906191</v>
      </c>
    </row>
    <row r="13006" spans="1:11" x14ac:dyDescent="0.3">
      <c r="A13006" s="51" t="str">
        <f t="shared" si="209"/>
        <v>SIE.DE</v>
      </c>
      <c r="B13006" s="52" t="s">
        <v>462</v>
      </c>
      <c r="C13006" s="50" t="s">
        <v>10324</v>
      </c>
      <c r="D13006" s="50">
        <f>DAX__2019_2020__33[[#This Row],[Open]]*(DAX__2019_2020__33[[#This Row],[Adj Close]]/DAX__2019_2020__33[[#This Row],[Close]])</f>
        <v>102.12206689012361</v>
      </c>
      <c r="E13006" s="50" t="s">
        <v>28683</v>
      </c>
      <c r="F13006" s="50" t="s">
        <v>3996</v>
      </c>
      <c r="G13006" s="50" t="s">
        <v>12439</v>
      </c>
      <c r="H13006" s="50" t="s">
        <v>28684</v>
      </c>
      <c r="I13006" s="50">
        <f>(DAX__2019_2020__33[[#This Row],[Adj Close]]-DAX__2019_2020__33[[#This Row],[Adj Open]])/DAX__2019_2020__33[[#This Row],[Adj Open]]</f>
        <v>1.2986919861218242E-3</v>
      </c>
      <c r="J13006" s="50">
        <f>DAX__2019_2020__33[[#This Row],[Adj Close]]-DAX__2019_2020__33[[#This Row],[Adj Open]]</f>
        <v>0.13262510987640042</v>
      </c>
      <c r="K13006" s="50">
        <v>1443444</v>
      </c>
    </row>
    <row r="13007" spans="1:11" x14ac:dyDescent="0.3">
      <c r="A13007" s="51" t="str">
        <f t="shared" si="209"/>
        <v>SIE.DE</v>
      </c>
      <c r="B13007" s="52" t="s">
        <v>463</v>
      </c>
      <c r="C13007" s="50" t="s">
        <v>28685</v>
      </c>
      <c r="D13007" s="50">
        <f>DAX__2019_2020__33[[#This Row],[Open]]*(DAX__2019_2020__33[[#This Row],[Adj Close]]/DAX__2019_2020__33[[#This Row],[Close]])</f>
        <v>101.6862937293771</v>
      </c>
      <c r="E13007" s="50" t="s">
        <v>10328</v>
      </c>
      <c r="F13007" s="50" t="s">
        <v>12698</v>
      </c>
      <c r="G13007" s="50" t="s">
        <v>28645</v>
      </c>
      <c r="H13007" s="50" t="s">
        <v>28646</v>
      </c>
      <c r="I13007" s="50">
        <f>(DAX__2019_2020__33[[#This Row],[Adj Close]]-DAX__2019_2020__33[[#This Row],[Adj Open]])/DAX__2019_2020__33[[#This Row],[Adj Open]]</f>
        <v>7.2666948860329126E-3</v>
      </c>
      <c r="J13007" s="50">
        <f>DAX__2019_2020__33[[#This Row],[Adj Close]]-DAX__2019_2020__33[[#This Row],[Adj Open]]</f>
        <v>0.73892327062290519</v>
      </c>
      <c r="K13007" s="50">
        <v>1120444</v>
      </c>
    </row>
    <row r="13008" spans="1:11" x14ac:dyDescent="0.3">
      <c r="A13008" s="51" t="str">
        <f t="shared" si="209"/>
        <v>SIE.DE</v>
      </c>
      <c r="B13008" s="52" t="s">
        <v>464</v>
      </c>
      <c r="C13008" s="50" t="s">
        <v>28179</v>
      </c>
      <c r="D13008" s="50">
        <f>DAX__2019_2020__33[[#This Row],[Open]]*(DAX__2019_2020__33[[#This Row],[Adj Close]]/DAX__2019_2020__33[[#This Row],[Close]])</f>
        <v>101.62946021402837</v>
      </c>
      <c r="E13008" s="50" t="s">
        <v>28649</v>
      </c>
      <c r="F13008" s="50" t="s">
        <v>10311</v>
      </c>
      <c r="G13008" s="50" t="s">
        <v>10311</v>
      </c>
      <c r="H13008" s="50" t="s">
        <v>28686</v>
      </c>
      <c r="I13008" s="50">
        <f>(DAX__2019_2020__33[[#This Row],[Adj Close]]-DAX__2019_2020__33[[#This Row],[Adj Open]])/DAX__2019_2020__33[[#This Row],[Adj Open]]</f>
        <v>-1.3795637712487201E-2</v>
      </c>
      <c r="J13008" s="50">
        <f>DAX__2019_2020__33[[#This Row],[Adj Close]]-DAX__2019_2020__33[[#This Row],[Adj Open]]</f>
        <v>-1.4020432140283674</v>
      </c>
      <c r="K13008" s="50">
        <v>1742822</v>
      </c>
    </row>
    <row r="13009" spans="1:11" x14ac:dyDescent="0.3">
      <c r="A13009" s="51" t="str">
        <f t="shared" si="209"/>
        <v>SIE.DE</v>
      </c>
      <c r="B13009" s="52" t="s">
        <v>465</v>
      </c>
      <c r="C13009" s="50" t="s">
        <v>28687</v>
      </c>
      <c r="D13009" s="50">
        <f>DAX__2019_2020__33[[#This Row],[Open]]*(DAX__2019_2020__33[[#This Row],[Adj Close]]/DAX__2019_2020__33[[#This Row],[Close]])</f>
        <v>100.96632285619481</v>
      </c>
      <c r="E13009" s="50" t="s">
        <v>10411</v>
      </c>
      <c r="F13009" s="50" t="s">
        <v>28688</v>
      </c>
      <c r="G13009" s="50" t="s">
        <v>28689</v>
      </c>
      <c r="H13009" s="50" t="s">
        <v>28690</v>
      </c>
      <c r="I13009" s="50">
        <f>(DAX__2019_2020__33[[#This Row],[Adj Close]]-DAX__2019_2020__33[[#This Row],[Adj Open]])/DAX__2019_2020__33[[#This Row],[Adj Open]]</f>
        <v>-8.069065339293224E-3</v>
      </c>
      <c r="J13009" s="50">
        <f>DAX__2019_2020__33[[#This Row],[Adj Close]]-DAX__2019_2020__33[[#This Row],[Adj Open]]</f>
        <v>-0.81470385619481078</v>
      </c>
      <c r="K13009" s="50">
        <v>1605291</v>
      </c>
    </row>
    <row r="13010" spans="1:11" x14ac:dyDescent="0.3">
      <c r="A13010" s="51" t="str">
        <f t="shared" si="209"/>
        <v>SIE.DE</v>
      </c>
      <c r="B13010" s="52" t="s">
        <v>466</v>
      </c>
      <c r="C13010" s="50" t="s">
        <v>28078</v>
      </c>
      <c r="D13010" s="50">
        <f>DAX__2019_2020__33[[#This Row],[Open]]*(DAX__2019_2020__33[[#This Row],[Adj Close]]/DAX__2019_2020__33[[#This Row],[Close]])</f>
        <v>99.867420309230909</v>
      </c>
      <c r="E13010" s="50" t="s">
        <v>28365</v>
      </c>
      <c r="F13010" s="50" t="s">
        <v>28352</v>
      </c>
      <c r="G13010" s="50" t="s">
        <v>10365</v>
      </c>
      <c r="H13010" s="50" t="s">
        <v>28691</v>
      </c>
      <c r="I13010" s="50">
        <f>(DAX__2019_2020__33[[#This Row],[Adj Close]]-DAX__2019_2020__33[[#This Row],[Adj Open]])/DAX__2019_2020__33[[#This Row],[Adj Open]]</f>
        <v>2.4473553869731636E-2</v>
      </c>
      <c r="J13010" s="50">
        <f>DAX__2019_2020__33[[#This Row],[Adj Close]]-DAX__2019_2020__33[[#This Row],[Adj Open]]</f>
        <v>2.4441106907690937</v>
      </c>
      <c r="K13010" s="50">
        <v>1796971</v>
      </c>
    </row>
    <row r="13011" spans="1:11" x14ac:dyDescent="0.3">
      <c r="A13011" s="51" t="str">
        <f t="shared" ref="A13011:A13074" si="210">"SIE.DE"</f>
        <v>SIE.DE</v>
      </c>
      <c r="B13011" s="52" t="s">
        <v>467</v>
      </c>
      <c r="C13011" s="50" t="s">
        <v>24760</v>
      </c>
      <c r="D13011" s="50">
        <f>DAX__2019_2020__33[[#This Row],[Open]]*(DAX__2019_2020__33[[#This Row],[Adj Close]]/DAX__2019_2020__33[[#This Row],[Close]])</f>
        <v>103.25886303824716</v>
      </c>
      <c r="E13011" s="50" t="s">
        <v>13147</v>
      </c>
      <c r="F13011" s="50" t="s">
        <v>28124</v>
      </c>
      <c r="G13011" s="50" t="s">
        <v>10505</v>
      </c>
      <c r="H13011" s="50" t="s">
        <v>28692</v>
      </c>
      <c r="I13011" s="50">
        <f>(DAX__2019_2020__33[[#This Row],[Adj Close]]-DAX__2019_2020__33[[#This Row],[Adj Open]])/DAX__2019_2020__33[[#This Row],[Adj Open]]</f>
        <v>1.8348348623852351E-3</v>
      </c>
      <c r="J13011" s="50">
        <f>DAX__2019_2020__33[[#This Row],[Adj Close]]-DAX__2019_2020__33[[#This Row],[Adj Open]]</f>
        <v>0.18946296175283805</v>
      </c>
      <c r="K13011" s="50">
        <v>1432198</v>
      </c>
    </row>
    <row r="13012" spans="1:11" x14ac:dyDescent="0.3">
      <c r="A13012" s="51" t="str">
        <f t="shared" si="210"/>
        <v>SIE.DE</v>
      </c>
      <c r="B13012" s="52" t="s">
        <v>468</v>
      </c>
      <c r="C13012" s="50" t="s">
        <v>10411</v>
      </c>
      <c r="D13012" s="50">
        <f>DAX__2019_2020__33[[#This Row],[Open]]*(DAX__2019_2020__33[[#This Row],[Adj Close]]/DAX__2019_2020__33[[#This Row],[Close]])</f>
        <v>102.02732675098343</v>
      </c>
      <c r="E13012" s="50" t="s">
        <v>28472</v>
      </c>
      <c r="F13012" s="50" t="s">
        <v>12697</v>
      </c>
      <c r="G13012" s="50" t="s">
        <v>28472</v>
      </c>
      <c r="H13012" s="50" t="s">
        <v>28460</v>
      </c>
      <c r="I13012" s="50">
        <f>(DAX__2019_2020__33[[#This Row],[Adj Close]]-DAX__2019_2020__33[[#This Row],[Adj Open]])/DAX__2019_2020__33[[#This Row],[Adj Open]]</f>
        <v>1.9684336667158745E-2</v>
      </c>
      <c r="J13012" s="50">
        <f>DAX__2019_2020__33[[#This Row],[Adj Close]]-DAX__2019_2020__33[[#This Row],[Adj Open]]</f>
        <v>2.0083402490165696</v>
      </c>
      <c r="K13012" s="50">
        <v>1772153</v>
      </c>
    </row>
    <row r="13013" spans="1:11" x14ac:dyDescent="0.3">
      <c r="A13013" s="51" t="str">
        <f t="shared" si="210"/>
        <v>SIE.DE</v>
      </c>
      <c r="B13013" s="52" t="s">
        <v>469</v>
      </c>
      <c r="C13013" s="50" t="s">
        <v>28693</v>
      </c>
      <c r="D13013" s="50">
        <f>DAX__2019_2020__33[[#This Row],[Open]]*(DAX__2019_2020__33[[#This Row],[Adj Close]]/DAX__2019_2020__33[[#This Row],[Close]])</f>
        <v>104.18724331609407</v>
      </c>
      <c r="E13013" s="50" t="s">
        <v>10453</v>
      </c>
      <c r="F13013" s="50" t="s">
        <v>12457</v>
      </c>
      <c r="G13013" s="50" t="s">
        <v>4916</v>
      </c>
      <c r="H13013" s="50" t="s">
        <v>28694</v>
      </c>
      <c r="I13013" s="50">
        <f>(DAX__2019_2020__33[[#This Row],[Adj Close]]-DAX__2019_2020__33[[#This Row],[Adj Open]])/DAX__2019_2020__33[[#This Row],[Adj Open]]</f>
        <v>1.836694803508962E-2</v>
      </c>
      <c r="J13013" s="50">
        <f>DAX__2019_2020__33[[#This Row],[Adj Close]]-DAX__2019_2020__33[[#This Row],[Adj Open]]</f>
        <v>1.913601683905938</v>
      </c>
      <c r="K13013" s="50">
        <v>2340301</v>
      </c>
    </row>
    <row r="13014" spans="1:11" x14ac:dyDescent="0.3">
      <c r="A13014" s="51" t="str">
        <f t="shared" si="210"/>
        <v>SIE.DE</v>
      </c>
      <c r="B13014" s="52" t="s">
        <v>470</v>
      </c>
      <c r="C13014" s="50" t="s">
        <v>3993</v>
      </c>
      <c r="D13014" s="50">
        <f>DAX__2019_2020__33[[#This Row],[Open]]*(DAX__2019_2020__33[[#This Row],[Adj Close]]/DAX__2019_2020__33[[#This Row],[Close]])</f>
        <v>105.15351659266852</v>
      </c>
      <c r="E13014" s="50" t="s">
        <v>28695</v>
      </c>
      <c r="F13014" s="50" t="s">
        <v>28696</v>
      </c>
      <c r="G13014" s="50" t="s">
        <v>28697</v>
      </c>
      <c r="H13014" s="50" t="s">
        <v>28698</v>
      </c>
      <c r="I13014" s="50">
        <f>(DAX__2019_2020__33[[#This Row],[Adj Close]]-DAX__2019_2020__33[[#This Row],[Adj Open]])/DAX__2019_2020__33[[#This Row],[Adj Open]]</f>
        <v>1.1351369369369282E-2</v>
      </c>
      <c r="J13014" s="50">
        <f>DAX__2019_2020__33[[#This Row],[Adj Close]]-DAX__2019_2020__33[[#This Row],[Adj Open]]</f>
        <v>1.193636407331482</v>
      </c>
      <c r="K13014" s="50">
        <v>1758662</v>
      </c>
    </row>
    <row r="13015" spans="1:11" x14ac:dyDescent="0.3">
      <c r="A13015" s="51" t="str">
        <f t="shared" si="210"/>
        <v>SIE.DE</v>
      </c>
      <c r="B13015" s="52" t="s">
        <v>471</v>
      </c>
      <c r="C13015" s="50" t="s">
        <v>12511</v>
      </c>
      <c r="D13015" s="50">
        <f>DAX__2019_2020__33[[#This Row],[Open]]*(DAX__2019_2020__33[[#This Row],[Adj Close]]/DAX__2019_2020__33[[#This Row],[Close]])</f>
        <v>105.83559870758938</v>
      </c>
      <c r="E13015" s="50" t="s">
        <v>12516</v>
      </c>
      <c r="F13015" s="50" t="s">
        <v>4018</v>
      </c>
      <c r="G13015" s="50" t="s">
        <v>28699</v>
      </c>
      <c r="H13015" s="50" t="s">
        <v>28700</v>
      </c>
      <c r="I13015" s="50">
        <f>(DAX__2019_2020__33[[#This Row],[Adj Close]]-DAX__2019_2020__33[[#This Row],[Adj Open]])/DAX__2019_2020__33[[#This Row],[Adj Open]]</f>
        <v>3.7593805606929835E-3</v>
      </c>
      <c r="J13015" s="50">
        <f>DAX__2019_2020__33[[#This Row],[Adj Close]]-DAX__2019_2020__33[[#This Row],[Adj Open]]</f>
        <v>0.39787629241061495</v>
      </c>
      <c r="K13015" s="50">
        <v>1919798</v>
      </c>
    </row>
    <row r="13016" spans="1:11" x14ac:dyDescent="0.3">
      <c r="A13016" s="51" t="str">
        <f t="shared" si="210"/>
        <v>SIE.DE</v>
      </c>
      <c r="B13016" s="52" t="s">
        <v>472</v>
      </c>
      <c r="C13016" s="50" t="s">
        <v>13692</v>
      </c>
      <c r="D13016" s="50">
        <f>DAX__2019_2020__33[[#This Row],[Open]]*(DAX__2019_2020__33[[#This Row],[Adj Close]]/DAX__2019_2020__33[[#This Row],[Close]])</f>
        <v>105.91138416623568</v>
      </c>
      <c r="E13016" s="50" t="s">
        <v>12339</v>
      </c>
      <c r="F13016" s="50" t="s">
        <v>13218</v>
      </c>
      <c r="G13016" s="50" t="s">
        <v>28386</v>
      </c>
      <c r="H13016" s="50" t="s">
        <v>28701</v>
      </c>
      <c r="I13016" s="50">
        <f>(DAX__2019_2020__33[[#This Row],[Adj Close]]-DAX__2019_2020__33[[#This Row],[Adj Open]])/DAX__2019_2020__33[[#This Row],[Adj Open]]</f>
        <v>1.9320178372445963E-2</v>
      </c>
      <c r="J13016" s="50">
        <f>DAX__2019_2020__33[[#This Row],[Adj Close]]-DAX__2019_2020__33[[#This Row],[Adj Open]]</f>
        <v>2.0462268337643224</v>
      </c>
      <c r="K13016" s="50">
        <v>1457709</v>
      </c>
    </row>
    <row r="13017" spans="1:11" x14ac:dyDescent="0.3">
      <c r="A13017" s="51" t="str">
        <f t="shared" si="210"/>
        <v>SIE.DE</v>
      </c>
      <c r="B13017" s="52" t="s">
        <v>473</v>
      </c>
      <c r="C13017" s="50" t="s">
        <v>4072</v>
      </c>
      <c r="D13017" s="50">
        <f>DAX__2019_2020__33[[#This Row],[Open]]*(DAX__2019_2020__33[[#This Row],[Adj Close]]/DAX__2019_2020__33[[#This Row],[Close]])</f>
        <v>108.94283240485692</v>
      </c>
      <c r="E13017" s="50" t="s">
        <v>4276</v>
      </c>
      <c r="F13017" s="50" t="s">
        <v>4253</v>
      </c>
      <c r="G13017" s="50" t="s">
        <v>4227</v>
      </c>
      <c r="H13017" s="50" t="s">
        <v>28702</v>
      </c>
      <c r="I13017" s="50">
        <f>(DAX__2019_2020__33[[#This Row],[Adj Close]]-DAX__2019_2020__33[[#This Row],[Adj Open]])/DAX__2019_2020__33[[#This Row],[Adj Open]]</f>
        <v>4.6956608695651967E-3</v>
      </c>
      <c r="J13017" s="50">
        <f>DAX__2019_2020__33[[#This Row],[Adj Close]]-DAX__2019_2020__33[[#This Row],[Adj Open]]</f>
        <v>0.51155859514308588</v>
      </c>
      <c r="K13017" s="50">
        <v>2613910</v>
      </c>
    </row>
    <row r="13018" spans="1:11" x14ac:dyDescent="0.3">
      <c r="A13018" s="51" t="str">
        <f t="shared" si="210"/>
        <v>SIE.DE</v>
      </c>
      <c r="B13018" s="52" t="s">
        <v>474</v>
      </c>
      <c r="C13018" s="50" t="s">
        <v>28443</v>
      </c>
      <c r="D13018" s="50">
        <f>DAX__2019_2020__33[[#This Row],[Open]]*(DAX__2019_2020__33[[#This Row],[Adj Close]]/DAX__2019_2020__33[[#This Row],[Close]])</f>
        <v>109.07545811023623</v>
      </c>
      <c r="E13018" s="50" t="s">
        <v>12624</v>
      </c>
      <c r="F13018" s="50" t="s">
        <v>12731</v>
      </c>
      <c r="G13018" s="50" t="s">
        <v>4072</v>
      </c>
      <c r="H13018" s="50" t="s">
        <v>28703</v>
      </c>
      <c r="I13018" s="50">
        <f>(DAX__2019_2020__33[[#This Row],[Adj Close]]-DAX__2019_2020__33[[#This Row],[Adj Open]])/DAX__2019_2020__33[[#This Row],[Adj Open]]</f>
        <v>-1.2159023902718518E-3</v>
      </c>
      <c r="J13018" s="50">
        <f>DAX__2019_2020__33[[#This Row],[Adj Close]]-DAX__2019_2020__33[[#This Row],[Adj Open]]</f>
        <v>-0.13262511023623347</v>
      </c>
      <c r="K13018" s="50">
        <v>1565661</v>
      </c>
    </row>
    <row r="13019" spans="1:11" x14ac:dyDescent="0.3">
      <c r="A13019" s="51" t="str">
        <f t="shared" si="210"/>
        <v>SIE.DE</v>
      </c>
      <c r="B13019" s="52" t="s">
        <v>475</v>
      </c>
      <c r="C13019" s="50" t="s">
        <v>4044</v>
      </c>
      <c r="D13019" s="50">
        <f>DAX__2019_2020__33[[#This Row],[Open]]*(DAX__2019_2020__33[[#This Row],[Adj Close]]/DAX__2019_2020__33[[#This Row],[Close]])</f>
        <v>108.67758582952946</v>
      </c>
      <c r="E13019" s="50" t="s">
        <v>4256</v>
      </c>
      <c r="F13019" s="50" t="s">
        <v>28386</v>
      </c>
      <c r="G13019" s="50" t="s">
        <v>4901</v>
      </c>
      <c r="H13019" s="50" t="s">
        <v>28704</v>
      </c>
      <c r="I13019" s="50">
        <f>(DAX__2019_2020__33[[#This Row],[Adj Close]]-DAX__2019_2020__33[[#This Row],[Adj Open]])/DAX__2019_2020__33[[#This Row],[Adj Open]]</f>
        <v>1.5690463601023947E-3</v>
      </c>
      <c r="J13019" s="50">
        <f>DAX__2019_2020__33[[#This Row],[Adj Close]]-DAX__2019_2020__33[[#This Row],[Adj Open]]</f>
        <v>0.1705201704705388</v>
      </c>
      <c r="K13019" s="50">
        <v>1433412</v>
      </c>
    </row>
    <row r="13020" spans="1:11" x14ac:dyDescent="0.3">
      <c r="A13020" s="51" t="str">
        <f t="shared" si="210"/>
        <v>SIE.DE</v>
      </c>
      <c r="B13020" s="52" t="s">
        <v>476</v>
      </c>
      <c r="C13020" s="50" t="s">
        <v>28371</v>
      </c>
      <c r="D13020" s="50">
        <f>DAX__2019_2020__33[[#This Row],[Open]]*(DAX__2019_2020__33[[#This Row],[Adj Close]]/DAX__2019_2020__33[[#This Row],[Close]])</f>
        <v>107.67342128260763</v>
      </c>
      <c r="E13020" s="50" t="s">
        <v>28705</v>
      </c>
      <c r="F13020" s="50" t="s">
        <v>4028</v>
      </c>
      <c r="G13020" s="50" t="s">
        <v>12508</v>
      </c>
      <c r="H13020" s="50" t="s">
        <v>28706</v>
      </c>
      <c r="I13020" s="50">
        <f>(DAX__2019_2020__33[[#This Row],[Adj Close]]-DAX__2019_2020__33[[#This Row],[Adj Open]])/DAX__2019_2020__33[[#This Row],[Adj Open]]</f>
        <v>-7.7424333013396953E-3</v>
      </c>
      <c r="J13020" s="50">
        <f>DAX__2019_2020__33[[#This Row],[Adj Close]]-DAX__2019_2020__33[[#This Row],[Adj Open]]</f>
        <v>-0.83365428260763963</v>
      </c>
      <c r="K13020" s="50">
        <v>1299579</v>
      </c>
    </row>
    <row r="13021" spans="1:11" x14ac:dyDescent="0.3">
      <c r="A13021" s="51" t="str">
        <f t="shared" si="210"/>
        <v>SIE.DE</v>
      </c>
      <c r="B13021" s="52" t="s">
        <v>477</v>
      </c>
      <c r="C13021" s="50" t="s">
        <v>4063</v>
      </c>
      <c r="D13021" s="50">
        <f>DAX__2019_2020__33[[#This Row],[Open]]*(DAX__2019_2020__33[[#This Row],[Adj Close]]/DAX__2019_2020__33[[#This Row],[Close]])</f>
        <v>106.00612040994177</v>
      </c>
      <c r="E13021" s="50" t="s">
        <v>28707</v>
      </c>
      <c r="F13021" s="50" t="s">
        <v>4067</v>
      </c>
      <c r="G13021" s="50" t="s">
        <v>13183</v>
      </c>
      <c r="H13021" s="50" t="s">
        <v>28708</v>
      </c>
      <c r="I13021" s="50">
        <f>(DAX__2019_2020__33[[#This Row],[Adj Close]]-DAX__2019_2020__33[[#This Row],[Adj Open]])/DAX__2019_2020__33[[#This Row],[Adj Open]]</f>
        <v>1.2511179401051262E-2</v>
      </c>
      <c r="J13021" s="50">
        <f>DAX__2019_2020__33[[#This Row],[Adj Close]]-DAX__2019_2020__33[[#This Row],[Adj Open]]</f>
        <v>1.3262615900582233</v>
      </c>
      <c r="K13021" s="50">
        <v>1037480</v>
      </c>
    </row>
    <row r="13022" spans="1:11" x14ac:dyDescent="0.3">
      <c r="A13022" s="51" t="str">
        <f t="shared" si="210"/>
        <v>SIE.DE</v>
      </c>
      <c r="B13022" s="52" t="s">
        <v>478</v>
      </c>
      <c r="C13022" s="50" t="s">
        <v>28709</v>
      </c>
      <c r="D13022" s="50">
        <f>DAX__2019_2020__33[[#This Row],[Open]]*(DAX__2019_2020__33[[#This Row],[Adj Close]]/DAX__2019_2020__33[[#This Row],[Close]])</f>
        <v>107.35132316703503</v>
      </c>
      <c r="E13022" s="50" t="s">
        <v>28378</v>
      </c>
      <c r="F13022" s="50" t="s">
        <v>4274</v>
      </c>
      <c r="G13022" s="50" t="s">
        <v>12498</v>
      </c>
      <c r="H13022" s="50" t="s">
        <v>28710</v>
      </c>
      <c r="I13022" s="50">
        <f>(DAX__2019_2020__33[[#This Row],[Adj Close]]-DAX__2019_2020__33[[#This Row],[Adj Open]])/DAX__2019_2020__33[[#This Row],[Adj Open]]</f>
        <v>6.3536974938229133E-3</v>
      </c>
      <c r="J13022" s="50">
        <f>DAX__2019_2020__33[[#This Row],[Adj Close]]-DAX__2019_2020__33[[#This Row],[Adj Open]]</f>
        <v>0.68207783296496416</v>
      </c>
      <c r="K13022" s="50">
        <v>1071472</v>
      </c>
    </row>
    <row r="13023" spans="1:11" x14ac:dyDescent="0.3">
      <c r="A13023" s="51" t="str">
        <f t="shared" si="210"/>
        <v>SIE.DE</v>
      </c>
      <c r="B13023" s="52" t="s">
        <v>479</v>
      </c>
      <c r="C13023" s="50" t="s">
        <v>4022</v>
      </c>
      <c r="D13023" s="50">
        <f>DAX__2019_2020__33[[#This Row],[Open]]*(DAX__2019_2020__33[[#This Row],[Adj Close]]/DAX__2019_2020__33[[#This Row],[Close]])</f>
        <v>107.99550665145789</v>
      </c>
      <c r="E13023" s="50" t="s">
        <v>4113</v>
      </c>
      <c r="F13023" s="50" t="s">
        <v>4055</v>
      </c>
      <c r="G13023" s="50" t="s">
        <v>4070</v>
      </c>
      <c r="H13023" s="50" t="s">
        <v>28711</v>
      </c>
      <c r="I13023" s="50">
        <f>(DAX__2019_2020__33[[#This Row],[Adj Close]]-DAX__2019_2020__33[[#This Row],[Adj Open]])/DAX__2019_2020__33[[#This Row],[Adj Open]]</f>
        <v>4.9122631578945699E-3</v>
      </c>
      <c r="J13023" s="50">
        <f>DAX__2019_2020__33[[#This Row],[Adj Close]]-DAX__2019_2020__33[[#This Row],[Adj Open]]</f>
        <v>0.53050234854211453</v>
      </c>
      <c r="K13023" s="50">
        <v>1367655</v>
      </c>
    </row>
    <row r="13024" spans="1:11" x14ac:dyDescent="0.3">
      <c r="A13024" s="51" t="str">
        <f t="shared" si="210"/>
        <v>SIE.DE</v>
      </c>
      <c r="B13024" s="52" t="s">
        <v>480</v>
      </c>
      <c r="C13024" s="50" t="s">
        <v>12528</v>
      </c>
      <c r="D13024" s="50">
        <f>DAX__2019_2020__33[[#This Row],[Open]]*(DAX__2019_2020__33[[#This Row],[Adj Close]]/DAX__2019_2020__33[[#This Row],[Close]])</f>
        <v>108.33654271085925</v>
      </c>
      <c r="E13024" s="50" t="s">
        <v>4571</v>
      </c>
      <c r="F13024" s="50" t="s">
        <v>28369</v>
      </c>
      <c r="G13024" s="50" t="s">
        <v>12449</v>
      </c>
      <c r="H13024" s="50" t="s">
        <v>28712</v>
      </c>
      <c r="I13024" s="50">
        <f>(DAX__2019_2020__33[[#This Row],[Adj Close]]-DAX__2019_2020__33[[#This Row],[Adj Open]])/DAX__2019_2020__33[[#This Row],[Adj Open]]</f>
        <v>-3.9524352574988063E-2</v>
      </c>
      <c r="J13024" s="50">
        <f>DAX__2019_2020__33[[#This Row],[Adj Close]]-DAX__2019_2020__33[[#This Row],[Adj Open]]</f>
        <v>-4.2819317108592543</v>
      </c>
      <c r="K13024" s="50">
        <v>2499578</v>
      </c>
    </row>
    <row r="13025" spans="1:11" x14ac:dyDescent="0.3">
      <c r="A13025" s="51" t="str">
        <f t="shared" si="210"/>
        <v>SIE.DE</v>
      </c>
      <c r="B13025" s="52" t="s">
        <v>481</v>
      </c>
      <c r="C13025" s="50" t="s">
        <v>28713</v>
      </c>
      <c r="D13025" s="50">
        <f>DAX__2019_2020__33[[#This Row],[Open]]*(DAX__2019_2020__33[[#This Row],[Adj Close]]/DAX__2019_2020__33[[#This Row],[Close]])</f>
        <v>103.65673700249859</v>
      </c>
      <c r="E13025" s="50" t="s">
        <v>28714</v>
      </c>
      <c r="F13025" s="50" t="s">
        <v>12441</v>
      </c>
      <c r="G13025" s="50" t="s">
        <v>28715</v>
      </c>
      <c r="H13025" s="50" t="s">
        <v>28716</v>
      </c>
      <c r="I13025" s="50">
        <f>(DAX__2019_2020__33[[#This Row],[Adj Close]]-DAX__2019_2020__33[[#This Row],[Adj Open]])/DAX__2019_2020__33[[#This Row],[Adj Open]]</f>
        <v>-1.0052988668488272E-2</v>
      </c>
      <c r="J13025" s="50">
        <f>DAX__2019_2020__33[[#This Row],[Adj Close]]-DAX__2019_2020__33[[#This Row],[Adj Open]]</f>
        <v>-1.0420600024985873</v>
      </c>
      <c r="K13025" s="50">
        <v>2048592</v>
      </c>
    </row>
    <row r="13026" spans="1:11" x14ac:dyDescent="0.3">
      <c r="A13026" s="51" t="str">
        <f t="shared" si="210"/>
        <v>SIE.DE</v>
      </c>
      <c r="B13026" s="52" t="s">
        <v>482</v>
      </c>
      <c r="C13026" s="50" t="s">
        <v>10414</v>
      </c>
      <c r="D13026" s="50">
        <f>DAX__2019_2020__33[[#This Row],[Open]]*(DAX__2019_2020__33[[#This Row],[Adj Close]]/DAX__2019_2020__33[[#This Row],[Close]])</f>
        <v>102.69046259108653</v>
      </c>
      <c r="E13026" s="50" t="s">
        <v>12666</v>
      </c>
      <c r="F13026" s="50" t="s">
        <v>10414</v>
      </c>
      <c r="G13026" s="50" t="s">
        <v>4916</v>
      </c>
      <c r="H13026" s="50" t="s">
        <v>28694</v>
      </c>
      <c r="I13026" s="50">
        <f>(DAX__2019_2020__33[[#This Row],[Adj Close]]-DAX__2019_2020__33[[#This Row],[Adj Open]])/DAX__2019_2020__33[[#This Row],[Adj Open]]</f>
        <v>3.3210313040400077E-2</v>
      </c>
      <c r="J13026" s="50">
        <f>DAX__2019_2020__33[[#This Row],[Adj Close]]-DAX__2019_2020__33[[#This Row],[Adj Open]]</f>
        <v>3.4103824089134775</v>
      </c>
      <c r="K13026" s="50">
        <v>1831534</v>
      </c>
    </row>
    <row r="13027" spans="1:11" x14ac:dyDescent="0.3">
      <c r="A13027" s="51" t="str">
        <f t="shared" si="210"/>
        <v>SIE.DE</v>
      </c>
      <c r="B13027" s="52" t="s">
        <v>483</v>
      </c>
      <c r="C13027" s="50" t="s">
        <v>12508</v>
      </c>
      <c r="D13027" s="50">
        <f>DAX__2019_2020__33[[#This Row],[Open]]*(DAX__2019_2020__33[[#This Row],[Adj Close]]/DAX__2019_2020__33[[#This Row],[Close]])</f>
        <v>106.83975821999667</v>
      </c>
      <c r="E13027" s="50" t="s">
        <v>28450</v>
      </c>
      <c r="F13027" s="50" t="s">
        <v>12639</v>
      </c>
      <c r="G13027" s="50" t="s">
        <v>12501</v>
      </c>
      <c r="H13027" s="50" t="s">
        <v>28717</v>
      </c>
      <c r="I13027" s="50">
        <f>(DAX__2019_2020__33[[#This Row],[Adj Close]]-DAX__2019_2020__33[[#This Row],[Adj Open]])/DAX__2019_2020__33[[#This Row],[Adj Open]]</f>
        <v>-1.9684350236605485E-2</v>
      </c>
      <c r="J13027" s="50">
        <f>DAX__2019_2020__33[[#This Row],[Adj Close]]-DAX__2019_2020__33[[#This Row],[Adj Open]]</f>
        <v>-2.1030712199966644</v>
      </c>
      <c r="K13027" s="50">
        <v>1577821</v>
      </c>
    </row>
    <row r="13028" spans="1:11" x14ac:dyDescent="0.3">
      <c r="A13028" s="51" t="str">
        <f t="shared" si="210"/>
        <v>SIE.DE</v>
      </c>
      <c r="B13028" s="52" t="s">
        <v>484</v>
      </c>
      <c r="C13028" s="50" t="s">
        <v>28718</v>
      </c>
      <c r="D13028" s="50">
        <f>DAX__2019_2020__33[[#This Row],[Open]]*(DAX__2019_2020__33[[#This Row],[Adj Close]]/DAX__2019_2020__33[[#This Row],[Close]])</f>
        <v>104.94510384840733</v>
      </c>
      <c r="E13028" s="50" t="s">
        <v>4028</v>
      </c>
      <c r="F13028" s="50" t="s">
        <v>4002</v>
      </c>
      <c r="G13028" s="50" t="s">
        <v>4014</v>
      </c>
      <c r="H13028" s="50" t="s">
        <v>28719</v>
      </c>
      <c r="I13028" s="50">
        <f>(DAX__2019_2020__33[[#This Row],[Adj Close]]-DAX__2019_2020__33[[#This Row],[Adj Open]])/DAX__2019_2020__33[[#This Row],[Adj Open]]</f>
        <v>1.1554423285380146E-2</v>
      </c>
      <c r="J13028" s="50">
        <f>DAX__2019_2020__33[[#This Row],[Adj Close]]-DAX__2019_2020__33[[#This Row],[Adj Open]]</f>
        <v>1.2125801515926753</v>
      </c>
      <c r="K13028" s="50">
        <v>1429196</v>
      </c>
    </row>
    <row r="13029" spans="1:11" x14ac:dyDescent="0.3">
      <c r="A13029" s="51" t="str">
        <f t="shared" si="210"/>
        <v>SIE.DE</v>
      </c>
      <c r="B13029" s="52" t="s">
        <v>485</v>
      </c>
      <c r="C13029" s="50" t="s">
        <v>4072</v>
      </c>
      <c r="D13029" s="50">
        <f>DAX__2019_2020__33[[#This Row],[Open]]*(DAX__2019_2020__33[[#This Row],[Adj Close]]/DAX__2019_2020__33[[#This Row],[Close]])</f>
        <v>108.9428322956489</v>
      </c>
      <c r="E13029" s="50" t="s">
        <v>4169</v>
      </c>
      <c r="F13029" s="50" t="s">
        <v>28720</v>
      </c>
      <c r="G13029" s="50" t="s">
        <v>28721</v>
      </c>
      <c r="H13029" s="50" t="s">
        <v>28722</v>
      </c>
      <c r="I13029" s="50">
        <f>(DAX__2019_2020__33[[#This Row],[Adj Close]]-DAX__2019_2020__33[[#This Row],[Adj Open]])/DAX__2019_2020__33[[#This Row],[Adj Open]]</f>
        <v>-9.739156521739083E-3</v>
      </c>
      <c r="J13029" s="50">
        <f>DAX__2019_2020__33[[#This Row],[Adj Close]]-DAX__2019_2020__33[[#This Row],[Adj Open]]</f>
        <v>-1.0610112956488962</v>
      </c>
      <c r="K13029" s="50">
        <v>2870542</v>
      </c>
    </row>
    <row r="13030" spans="1:11" x14ac:dyDescent="0.3">
      <c r="A13030" s="51" t="str">
        <f t="shared" si="210"/>
        <v>SIE.DE</v>
      </c>
      <c r="B13030" s="52" t="s">
        <v>486</v>
      </c>
      <c r="C13030" s="50" t="s">
        <v>4022</v>
      </c>
      <c r="D13030" s="50">
        <f>DAX__2019_2020__33[[#This Row],[Open]]*(DAX__2019_2020__33[[#This Row],[Adj Close]]/DAX__2019_2020__33[[#This Row],[Close]])</f>
        <v>107.99550781446423</v>
      </c>
      <c r="E13030" s="50" t="s">
        <v>4169</v>
      </c>
      <c r="F13030" s="50" t="s">
        <v>4019</v>
      </c>
      <c r="G13030" s="50" t="s">
        <v>28397</v>
      </c>
      <c r="H13030" s="50" t="s">
        <v>28723</v>
      </c>
      <c r="I13030" s="50">
        <f>(DAX__2019_2020__33[[#This Row],[Adj Close]]-DAX__2019_2020__33[[#This Row],[Adj Open]])/DAX__2019_2020__33[[#This Row],[Adj Open]]</f>
        <v>1.7017561403508821E-2</v>
      </c>
      <c r="J13030" s="50">
        <f>DAX__2019_2020__33[[#This Row],[Adj Close]]-DAX__2019_2020__33[[#This Row],[Adj Open]]</f>
        <v>1.8378201855357617</v>
      </c>
      <c r="K13030" s="50">
        <v>1925289</v>
      </c>
    </row>
    <row r="13031" spans="1:11" x14ac:dyDescent="0.3">
      <c r="A13031" s="51" t="str">
        <f t="shared" si="210"/>
        <v>SIE.DE</v>
      </c>
      <c r="B13031" s="52" t="s">
        <v>487</v>
      </c>
      <c r="C13031" s="50" t="s">
        <v>4118</v>
      </c>
      <c r="D13031" s="50">
        <f>DAX__2019_2020__33[[#This Row],[Open]]*(DAX__2019_2020__33[[#This Row],[Adj Close]]/DAX__2019_2020__33[[#This Row],[Close]])</f>
        <v>110.13646684880455</v>
      </c>
      <c r="E13031" s="50" t="s">
        <v>4087</v>
      </c>
      <c r="F13031" s="50" t="s">
        <v>12656</v>
      </c>
      <c r="G13031" s="50" t="s">
        <v>12650</v>
      </c>
      <c r="H13031" s="50" t="s">
        <v>28724</v>
      </c>
      <c r="I13031" s="50">
        <f>(DAX__2019_2020__33[[#This Row],[Adj Close]]-DAX__2019_2020__33[[#This Row],[Adj Open]])/DAX__2019_2020__33[[#This Row],[Adj Open]]</f>
        <v>-4.4727678569970114E-3</v>
      </c>
      <c r="J13031" s="50">
        <f>DAX__2019_2020__33[[#This Row],[Adj Close]]-DAX__2019_2020__33[[#This Row],[Adj Open]]</f>
        <v>-0.49261484880454987</v>
      </c>
      <c r="K13031" s="50">
        <v>1223466</v>
      </c>
    </row>
    <row r="13032" spans="1:11" x14ac:dyDescent="0.3">
      <c r="A13032" s="51" t="str">
        <f t="shared" si="210"/>
        <v>SIE.DE</v>
      </c>
      <c r="B13032" s="52" t="s">
        <v>488</v>
      </c>
      <c r="C13032" s="50" t="s">
        <v>12486</v>
      </c>
      <c r="D13032" s="50">
        <f>DAX__2019_2020__33[[#This Row],[Open]]*(DAX__2019_2020__33[[#This Row],[Adj Close]]/DAX__2019_2020__33[[#This Row],[Close]])</f>
        <v>110.26909585465296</v>
      </c>
      <c r="E13032" s="50" t="s">
        <v>4139</v>
      </c>
      <c r="F13032" s="50" t="s">
        <v>12486</v>
      </c>
      <c r="G13032" s="50" t="s">
        <v>12335</v>
      </c>
      <c r="H13032" s="50" t="s">
        <v>28725</v>
      </c>
      <c r="I13032" s="50">
        <f>(DAX__2019_2020__33[[#This Row],[Adj Close]]-DAX__2019_2020__33[[#This Row],[Adj Open]])/DAX__2019_2020__33[[#This Row],[Adj Open]]</f>
        <v>8.934707750262786E-3</v>
      </c>
      <c r="J13032" s="50">
        <f>DAX__2019_2020__33[[#This Row],[Adj Close]]-DAX__2019_2020__33[[#This Row],[Adj Open]]</f>
        <v>0.98522214534703778</v>
      </c>
      <c r="K13032" s="50">
        <v>1928392</v>
      </c>
    </row>
    <row r="13033" spans="1:11" x14ac:dyDescent="0.3">
      <c r="A13033" s="51" t="str">
        <f t="shared" si="210"/>
        <v>SIE.DE</v>
      </c>
      <c r="B13033" s="52" t="s">
        <v>489</v>
      </c>
      <c r="C13033" s="50" t="s">
        <v>28406</v>
      </c>
      <c r="D13033" s="50">
        <f>DAX__2019_2020__33[[#This Row],[Open]]*(DAX__2019_2020__33[[#This Row],[Adj Close]]/DAX__2019_2020__33[[#This Row],[Close]])</f>
        <v>110.66697557797707</v>
      </c>
      <c r="E13033" s="50" t="s">
        <v>12613</v>
      </c>
      <c r="F13033" s="50" t="s">
        <v>12605</v>
      </c>
      <c r="G13033" s="50" t="s">
        <v>4132</v>
      </c>
      <c r="H13033" s="50" t="s">
        <v>28726</v>
      </c>
      <c r="I13033" s="50">
        <f>(DAX__2019_2020__33[[#This Row],[Adj Close]]-DAX__2019_2020__33[[#This Row],[Adj Open]])/DAX__2019_2020__33[[#This Row],[Adj Open]]</f>
        <v>1.3353852080123386E-2</v>
      </c>
      <c r="J13033" s="50">
        <f>DAX__2019_2020__33[[#This Row],[Adj Close]]-DAX__2019_2020__33[[#This Row],[Adj Open]]</f>
        <v>1.477830422022933</v>
      </c>
      <c r="K13033" s="50">
        <v>1458151</v>
      </c>
    </row>
    <row r="13034" spans="1:11" x14ac:dyDescent="0.3">
      <c r="A13034" s="51" t="str">
        <f t="shared" si="210"/>
        <v>SIE.DE</v>
      </c>
      <c r="B13034" s="52" t="s">
        <v>490</v>
      </c>
      <c r="C13034" s="50" t="s">
        <v>4172</v>
      </c>
      <c r="D13034" s="50">
        <f>DAX__2019_2020__33[[#This Row],[Open]]*(DAX__2019_2020__33[[#This Row],[Adj Close]]/DAX__2019_2020__33[[#This Row],[Close]])</f>
        <v>111.97428329264713</v>
      </c>
      <c r="E13034" s="50" t="s">
        <v>4092</v>
      </c>
      <c r="F13034" s="50" t="s">
        <v>4250</v>
      </c>
      <c r="G13034" s="50" t="s">
        <v>12335</v>
      </c>
      <c r="H13034" s="50" t="s">
        <v>28725</v>
      </c>
      <c r="I13034" s="50">
        <f>(DAX__2019_2020__33[[#This Row],[Adj Close]]-DAX__2019_2020__33[[#This Row],[Adj Open]])/DAX__2019_2020__33[[#This Row],[Adj Open]]</f>
        <v>-6.4297378958478105E-3</v>
      </c>
      <c r="J13034" s="50">
        <f>DAX__2019_2020__33[[#This Row],[Adj Close]]-DAX__2019_2020__33[[#This Row],[Adj Open]]</f>
        <v>-0.71996529264713161</v>
      </c>
      <c r="K13034" s="50">
        <v>1312878</v>
      </c>
    </row>
    <row r="13035" spans="1:11" x14ac:dyDescent="0.3">
      <c r="A13035" s="51" t="str">
        <f t="shared" si="210"/>
        <v>SIE.DE</v>
      </c>
      <c r="B13035" s="52" t="s">
        <v>491</v>
      </c>
      <c r="C13035" s="50" t="s">
        <v>4214</v>
      </c>
      <c r="D13035" s="50">
        <f>DAX__2019_2020__33[[#This Row],[Open]]*(DAX__2019_2020__33[[#This Row],[Adj Close]]/DAX__2019_2020__33[[#This Row],[Close]])</f>
        <v>110.83749468389696</v>
      </c>
      <c r="E13035" s="50" t="s">
        <v>4158</v>
      </c>
      <c r="F13035" s="50" t="s">
        <v>4227</v>
      </c>
      <c r="G13035" s="50" t="s">
        <v>12607</v>
      </c>
      <c r="H13035" s="50" t="s">
        <v>28727</v>
      </c>
      <c r="I13035" s="50">
        <f>(DAX__2019_2020__33[[#This Row],[Adj Close]]-DAX__2019_2020__33[[#This Row],[Adj Open]])/DAX__2019_2020__33[[#This Row],[Adj Open]]</f>
        <v>-6.6666581196580948E-3</v>
      </c>
      <c r="J13035" s="50">
        <f>DAX__2019_2020__33[[#This Row],[Adj Close]]-DAX__2019_2020__33[[#This Row],[Adj Open]]</f>
        <v>-0.73891568389696261</v>
      </c>
      <c r="K13035" s="50">
        <v>1065652</v>
      </c>
    </row>
    <row r="13036" spans="1:11" x14ac:dyDescent="0.3">
      <c r="A13036" s="51" t="str">
        <f t="shared" si="210"/>
        <v>SIE.DE</v>
      </c>
      <c r="B13036" s="52" t="s">
        <v>492</v>
      </c>
      <c r="C13036" s="50" t="s">
        <v>4263</v>
      </c>
      <c r="D13036" s="50">
        <f>DAX__2019_2020__33[[#This Row],[Open]]*(DAX__2019_2020__33[[#This Row],[Adj Close]]/DAX__2019_2020__33[[#This Row],[Close]])</f>
        <v>109.79543271059048</v>
      </c>
      <c r="E13036" s="50" t="s">
        <v>12390</v>
      </c>
      <c r="F13036" s="50" t="s">
        <v>4263</v>
      </c>
      <c r="G13036" s="50" t="s">
        <v>28394</v>
      </c>
      <c r="H13036" s="50" t="s">
        <v>28728</v>
      </c>
      <c r="I13036" s="50">
        <f>(DAX__2019_2020__33[[#This Row],[Adj Close]]-DAX__2019_2020__33[[#This Row],[Adj Open]])/DAX__2019_2020__33[[#This Row],[Adj Open]]</f>
        <v>4.4865918121383278E-3</v>
      </c>
      <c r="J13036" s="50">
        <f>DAX__2019_2020__33[[#This Row],[Adj Close]]-DAX__2019_2020__33[[#This Row],[Adj Open]]</f>
        <v>0.49260728940951992</v>
      </c>
      <c r="K13036" s="50">
        <v>1005951</v>
      </c>
    </row>
    <row r="13037" spans="1:11" x14ac:dyDescent="0.3">
      <c r="A13037" s="51" t="str">
        <f t="shared" si="210"/>
        <v>SIE.DE</v>
      </c>
      <c r="B13037" s="52" t="s">
        <v>493</v>
      </c>
      <c r="C13037" s="50" t="s">
        <v>12629</v>
      </c>
      <c r="D13037" s="50">
        <f>DAX__2019_2020__33[[#This Row],[Open]]*(DAX__2019_2020__33[[#This Row],[Adj Close]]/DAX__2019_2020__33[[#This Row],[Close]])</f>
        <v>110.00384539697265</v>
      </c>
      <c r="E13037" s="50" t="s">
        <v>4260</v>
      </c>
      <c r="F13037" s="50" t="s">
        <v>28431</v>
      </c>
      <c r="G13037" s="50" t="s">
        <v>4567</v>
      </c>
      <c r="H13037" s="50" t="s">
        <v>28729</v>
      </c>
      <c r="I13037" s="50">
        <f>(DAX__2019_2020__33[[#This Row],[Adj Close]]-DAX__2019_2020__33[[#This Row],[Adj Open]])/DAX__2019_2020__33[[#This Row],[Adj Open]]</f>
        <v>4.6503701864356066E-3</v>
      </c>
      <c r="J13037" s="50">
        <f>DAX__2019_2020__33[[#This Row],[Adj Close]]-DAX__2019_2020__33[[#This Row],[Adj Open]]</f>
        <v>0.51155860302735334</v>
      </c>
      <c r="K13037" s="50">
        <v>1208452</v>
      </c>
    </row>
    <row r="13038" spans="1:11" x14ac:dyDescent="0.3">
      <c r="A13038" s="51" t="str">
        <f t="shared" si="210"/>
        <v>SIE.DE</v>
      </c>
      <c r="B13038" s="52" t="s">
        <v>494</v>
      </c>
      <c r="C13038" s="50" t="s">
        <v>28730</v>
      </c>
      <c r="D13038" s="50">
        <f>DAX__2019_2020__33[[#This Row],[Open]]*(DAX__2019_2020__33[[#This Row],[Adj Close]]/DAX__2019_2020__33[[#This Row],[Close]])</f>
        <v>110.25014446415135</v>
      </c>
      <c r="E13038" s="50" t="s">
        <v>4086</v>
      </c>
      <c r="F13038" s="50" t="s">
        <v>28731</v>
      </c>
      <c r="G13038" s="50" t="s">
        <v>12532</v>
      </c>
      <c r="H13038" s="50" t="s">
        <v>28732</v>
      </c>
      <c r="I13038" s="50">
        <f>(DAX__2019_2020__33[[#This Row],[Adj Close]]-DAX__2019_2020__33[[#This Row],[Adj Open]])/DAX__2019_2020__33[[#This Row],[Adj Open]]</f>
        <v>1.4091768708328765E-2</v>
      </c>
      <c r="J13038" s="50">
        <f>DAX__2019_2020__33[[#This Row],[Adj Close]]-DAX__2019_2020__33[[#This Row],[Adj Open]]</f>
        <v>1.5536195358486538</v>
      </c>
      <c r="K13038" s="50">
        <v>947930</v>
      </c>
    </row>
    <row r="13039" spans="1:11" x14ac:dyDescent="0.3">
      <c r="A13039" s="51" t="str">
        <f t="shared" si="210"/>
        <v>SIE.DE</v>
      </c>
      <c r="B13039" s="52" t="s">
        <v>495</v>
      </c>
      <c r="C13039" s="50" t="s">
        <v>4155</v>
      </c>
      <c r="D13039" s="50">
        <f>DAX__2019_2020__33[[#This Row],[Open]]*(DAX__2019_2020__33[[#This Row],[Adj Close]]/DAX__2019_2020__33[[#This Row],[Close]])</f>
        <v>110.53434532610567</v>
      </c>
      <c r="E13039" s="50" t="s">
        <v>12594</v>
      </c>
      <c r="F13039" s="50" t="s">
        <v>12399</v>
      </c>
      <c r="G13039" s="50" t="s">
        <v>4218</v>
      </c>
      <c r="H13039" s="50" t="s">
        <v>28733</v>
      </c>
      <c r="I13039" s="50">
        <f>(DAX__2019_2020__33[[#This Row],[Adj Close]]-DAX__2019_2020__33[[#This Row],[Adj Open]])/DAX__2019_2020__33[[#This Row],[Adj Open]]</f>
        <v>-2.7425351388413286E-3</v>
      </c>
      <c r="J13039" s="50">
        <f>DAX__2019_2020__33[[#This Row],[Adj Close]]-DAX__2019_2020__33[[#This Row],[Adj Open]]</f>
        <v>-0.30314432610566655</v>
      </c>
      <c r="K13039" s="50">
        <v>1063840</v>
      </c>
    </row>
    <row r="13040" spans="1:11" x14ac:dyDescent="0.3">
      <c r="A13040" s="51" t="str">
        <f t="shared" si="210"/>
        <v>SIE.DE</v>
      </c>
      <c r="B13040" s="52" t="s">
        <v>496</v>
      </c>
      <c r="C13040" s="50" t="s">
        <v>28734</v>
      </c>
      <c r="D13040" s="50">
        <f>DAX__2019_2020__33[[#This Row],[Open]]*(DAX__2019_2020__33[[#This Row],[Adj Close]]/DAX__2019_2020__33[[#This Row],[Close]])</f>
        <v>110.47751267815212</v>
      </c>
      <c r="E13040" s="50" t="s">
        <v>12599</v>
      </c>
      <c r="F13040" s="50" t="s">
        <v>4068</v>
      </c>
      <c r="G13040" s="50" t="s">
        <v>28397</v>
      </c>
      <c r="H13040" s="50" t="s">
        <v>28723</v>
      </c>
      <c r="I13040" s="50">
        <f>(DAX__2019_2020__33[[#This Row],[Adj Close]]-DAX__2019_2020__33[[#This Row],[Adj Open]])/DAX__2019_2020__33[[#This Row],[Adj Open]]</f>
        <v>-5.8309122149481762E-3</v>
      </c>
      <c r="J13040" s="50">
        <f>DAX__2019_2020__33[[#This Row],[Adj Close]]-DAX__2019_2020__33[[#This Row],[Adj Open]]</f>
        <v>-0.64418467815212921</v>
      </c>
      <c r="K13040" s="50">
        <v>1627770</v>
      </c>
    </row>
    <row r="13041" spans="1:11" x14ac:dyDescent="0.3">
      <c r="A13041" s="51" t="str">
        <f t="shared" si="210"/>
        <v>SIE.DE</v>
      </c>
      <c r="B13041" s="52" t="s">
        <v>497</v>
      </c>
      <c r="C13041" s="50" t="s">
        <v>4223</v>
      </c>
      <c r="D13041" s="50">
        <f>DAX__2019_2020__33[[#This Row],[Open]]*(DAX__2019_2020__33[[#This Row],[Adj Close]]/DAX__2019_2020__33[[#This Row],[Close]])</f>
        <v>110.4585554264232</v>
      </c>
      <c r="E13041" s="50" t="s">
        <v>28735</v>
      </c>
      <c r="F13041" s="50" t="s">
        <v>4223</v>
      </c>
      <c r="G13041" s="50" t="s">
        <v>28735</v>
      </c>
      <c r="H13041" s="50" t="s">
        <v>28736</v>
      </c>
      <c r="I13041" s="50">
        <f>(DAX__2019_2020__33[[#This Row],[Adj Close]]-DAX__2019_2020__33[[#This Row],[Adj Open]])/DAX__2019_2020__33[[#This Row],[Adj Open]]</f>
        <v>2.2984571577779975E-2</v>
      </c>
      <c r="J13041" s="50">
        <f>DAX__2019_2020__33[[#This Row],[Adj Close]]-DAX__2019_2020__33[[#This Row],[Adj Open]]</f>
        <v>2.538842573576801</v>
      </c>
      <c r="K13041" s="50">
        <v>1612227</v>
      </c>
    </row>
    <row r="13042" spans="1:11" x14ac:dyDescent="0.3">
      <c r="A13042" s="51" t="str">
        <f t="shared" si="210"/>
        <v>SIE.DE</v>
      </c>
      <c r="B13042" s="52" t="s">
        <v>498</v>
      </c>
      <c r="C13042" s="50" t="s">
        <v>4563</v>
      </c>
      <c r="D13042" s="50">
        <f>DAX__2019_2020__33[[#This Row],[Open]]*(DAX__2019_2020__33[[#This Row],[Adj Close]]/DAX__2019_2020__33[[#This Row],[Close]])</f>
        <v>113.18687315913867</v>
      </c>
      <c r="E13042" s="50" t="s">
        <v>4453</v>
      </c>
      <c r="F13042" s="50" t="s">
        <v>4102</v>
      </c>
      <c r="G13042" s="50" t="s">
        <v>12385</v>
      </c>
      <c r="H13042" s="50" t="s">
        <v>28737</v>
      </c>
      <c r="I13042" s="50">
        <f>(DAX__2019_2020__33[[#This Row],[Adj Close]]-DAX__2019_2020__33[[#This Row],[Adj Open]])/DAX__2019_2020__33[[#This Row],[Adj Open]]</f>
        <v>-7.0304986517282977E-3</v>
      </c>
      <c r="J13042" s="50">
        <f>DAX__2019_2020__33[[#This Row],[Adj Close]]-DAX__2019_2020__33[[#This Row],[Adj Open]]</f>
        <v>-0.79576015913866627</v>
      </c>
      <c r="K13042" s="50">
        <v>1365089</v>
      </c>
    </row>
    <row r="13043" spans="1:11" x14ac:dyDescent="0.3">
      <c r="A13043" s="51" t="str">
        <f t="shared" si="210"/>
        <v>SIE.DE</v>
      </c>
      <c r="B13043" s="52" t="s">
        <v>499</v>
      </c>
      <c r="C13043" s="50" t="s">
        <v>12388</v>
      </c>
      <c r="D13043" s="50">
        <f>DAX__2019_2020__33[[#This Row],[Open]]*(DAX__2019_2020__33[[#This Row],[Adj Close]]/DAX__2019_2020__33[[#This Row],[Close]])</f>
        <v>112.35321453753549</v>
      </c>
      <c r="E13043" s="50" t="s">
        <v>28738</v>
      </c>
      <c r="F13043" s="50" t="s">
        <v>4112</v>
      </c>
      <c r="G13043" s="50" t="s">
        <v>4604</v>
      </c>
      <c r="H13043" s="50" t="s">
        <v>28739</v>
      </c>
      <c r="I13043" s="50">
        <f>(DAX__2019_2020__33[[#This Row],[Adj Close]]-DAX__2019_2020__33[[#This Row],[Adj Open]])/DAX__2019_2020__33[[#This Row],[Adj Open]]</f>
        <v>1.2647555019351728E-2</v>
      </c>
      <c r="J13043" s="50">
        <f>DAX__2019_2020__33[[#This Row],[Adj Close]]-DAX__2019_2020__33[[#This Row],[Adj Open]]</f>
        <v>1.4209934624645086</v>
      </c>
      <c r="K13043" s="50">
        <v>1093423</v>
      </c>
    </row>
    <row r="13044" spans="1:11" x14ac:dyDescent="0.3">
      <c r="A13044" s="51" t="str">
        <f t="shared" si="210"/>
        <v>SIE.DE</v>
      </c>
      <c r="B13044" s="52" t="s">
        <v>500</v>
      </c>
      <c r="C13044" s="50" t="s">
        <v>4449</v>
      </c>
      <c r="D13044" s="50">
        <f>DAX__2019_2020__33[[#This Row],[Open]]*(DAX__2019_2020__33[[#This Row],[Adj Close]]/DAX__2019_2020__33[[#This Row],[Close]])</f>
        <v>113.67948205569166</v>
      </c>
      <c r="E13044" s="50" t="s">
        <v>4175</v>
      </c>
      <c r="F13044" s="50" t="s">
        <v>4104</v>
      </c>
      <c r="G13044" s="50" t="s">
        <v>4082</v>
      </c>
      <c r="H13044" s="50" t="s">
        <v>28740</v>
      </c>
      <c r="I13044" s="50">
        <f>(DAX__2019_2020__33[[#This Row],[Adj Close]]-DAX__2019_2020__33[[#This Row],[Adj Open]])/DAX__2019_2020__33[[#This Row],[Adj Open]]</f>
        <v>-6.6666916666666843E-3</v>
      </c>
      <c r="J13044" s="50">
        <f>DAX__2019_2020__33[[#This Row],[Adj Close]]-DAX__2019_2020__33[[#This Row],[Adj Open]]</f>
        <v>-0.75786605569166454</v>
      </c>
      <c r="K13044" s="50">
        <v>1291270</v>
      </c>
    </row>
    <row r="13045" spans="1:11" x14ac:dyDescent="0.3">
      <c r="A13045" s="51" t="str">
        <f t="shared" si="210"/>
        <v>SIE.DE</v>
      </c>
      <c r="B13045" s="52" t="s">
        <v>501</v>
      </c>
      <c r="C13045" s="50" t="s">
        <v>12592</v>
      </c>
      <c r="D13045" s="50">
        <f>DAX__2019_2020__33[[#This Row],[Open]]*(DAX__2019_2020__33[[#This Row],[Adj Close]]/DAX__2019_2020__33[[#This Row],[Close]])</f>
        <v>113.26265807097667</v>
      </c>
      <c r="E13045" s="50" t="s">
        <v>4456</v>
      </c>
      <c r="F13045" s="50" t="s">
        <v>12532</v>
      </c>
      <c r="G13045" s="50" t="s">
        <v>4247</v>
      </c>
      <c r="H13045" s="50" t="s">
        <v>28741</v>
      </c>
      <c r="I13045" s="50">
        <f>(DAX__2019_2020__33[[#This Row],[Adj Close]]-DAX__2019_2020__33[[#This Row],[Adj Open]])/DAX__2019_2020__33[[#This Row],[Adj Open]]</f>
        <v>-1.1207736888720923E-2</v>
      </c>
      <c r="J13045" s="50">
        <f>DAX__2019_2020__33[[#This Row],[Adj Close]]-DAX__2019_2020__33[[#This Row],[Adj Open]]</f>
        <v>-1.2694180709766698</v>
      </c>
      <c r="K13045" s="50">
        <v>1593671</v>
      </c>
    </row>
    <row r="13046" spans="1:11" x14ac:dyDescent="0.3">
      <c r="A13046" s="51" t="str">
        <f t="shared" si="210"/>
        <v>SIE.DE</v>
      </c>
      <c r="B13046" s="52" t="s">
        <v>502</v>
      </c>
      <c r="C13046" s="50" t="s">
        <v>12394</v>
      </c>
      <c r="D13046" s="50">
        <f>DAX__2019_2020__33[[#This Row],[Open]]*(DAX__2019_2020__33[[#This Row],[Adj Close]]/DAX__2019_2020__33[[#This Row],[Close]])</f>
        <v>112.22059348927502</v>
      </c>
      <c r="E13046" s="50" t="s">
        <v>4152</v>
      </c>
      <c r="F13046" s="50" t="s">
        <v>4256</v>
      </c>
      <c r="G13046" s="50" t="s">
        <v>28742</v>
      </c>
      <c r="H13046" s="50" t="s">
        <v>28743</v>
      </c>
      <c r="I13046" s="50">
        <f>(DAX__2019_2020__33[[#This Row],[Adj Close]]-DAX__2019_2020__33[[#This Row],[Adj Open]])/DAX__2019_2020__33[[#This Row],[Adj Open]]</f>
        <v>-2.3636628597303914E-2</v>
      </c>
      <c r="J13046" s="50">
        <f>DAX__2019_2020__33[[#This Row],[Adj Close]]-DAX__2019_2020__33[[#This Row],[Adj Open]]</f>
        <v>-2.6525164892750155</v>
      </c>
      <c r="K13046" s="50">
        <v>1957078</v>
      </c>
    </row>
    <row r="13047" spans="1:11" x14ac:dyDescent="0.3">
      <c r="A13047" s="51" t="str">
        <f t="shared" si="210"/>
        <v>SIE.DE</v>
      </c>
      <c r="B13047" s="52" t="s">
        <v>503</v>
      </c>
      <c r="C13047" s="50" t="s">
        <v>4081</v>
      </c>
      <c r="D13047" s="50">
        <f>DAX__2019_2020__33[[#This Row],[Open]]*(DAX__2019_2020__33[[#This Row],[Adj Close]]/DAX__2019_2020__33[[#This Row],[Close]])</f>
        <v>110.6480271561404</v>
      </c>
      <c r="E13047" s="50" t="s">
        <v>4140</v>
      </c>
      <c r="F13047" s="50" t="s">
        <v>4109</v>
      </c>
      <c r="G13047" s="50" t="s">
        <v>4578</v>
      </c>
      <c r="H13047" s="50" t="s">
        <v>28744</v>
      </c>
      <c r="I13047" s="50">
        <f>(DAX__2019_2020__33[[#This Row],[Adj Close]]-DAX__2019_2020__33[[#This Row],[Adj Open]])/DAX__2019_2020__33[[#This Row],[Adj Open]]</f>
        <v>5.1368149365546914E-4</v>
      </c>
      <c r="J13047" s="50">
        <f>DAX__2019_2020__33[[#This Row],[Adj Close]]-DAX__2019_2020__33[[#This Row],[Adj Open]]</f>
        <v>5.6837843859597115E-2</v>
      </c>
      <c r="K13047" s="50">
        <v>1660362</v>
      </c>
    </row>
    <row r="13048" spans="1:11" x14ac:dyDescent="0.3">
      <c r="A13048" s="51" t="str">
        <f t="shared" si="210"/>
        <v>SIE.DE</v>
      </c>
      <c r="B13048" s="52" t="s">
        <v>504</v>
      </c>
      <c r="C13048" s="50" t="s">
        <v>4224</v>
      </c>
      <c r="D13048" s="50">
        <f>DAX__2019_2020__33[[#This Row],[Open]]*(DAX__2019_2020__33[[#This Row],[Adj Close]]/DAX__2019_2020__33[[#This Row],[Close]])</f>
        <v>111.27326307517107</v>
      </c>
      <c r="E13048" s="50" t="s">
        <v>4236</v>
      </c>
      <c r="F13048" s="50" t="s">
        <v>28745</v>
      </c>
      <c r="G13048" s="50" t="s">
        <v>4229</v>
      </c>
      <c r="H13048" s="50" t="s">
        <v>28746</v>
      </c>
      <c r="I13048" s="50">
        <f>(DAX__2019_2020__33[[#This Row],[Adj Close]]-DAX__2019_2020__33[[#This Row],[Adj Open]])/DAX__2019_2020__33[[#This Row],[Adj Open]]</f>
        <v>1.413250480276264E-2</v>
      </c>
      <c r="J13048" s="50">
        <f>DAX__2019_2020__33[[#This Row],[Adj Close]]-DAX__2019_2020__33[[#This Row],[Adj Open]]</f>
        <v>1.572569924828926</v>
      </c>
      <c r="K13048" s="50">
        <v>2201662</v>
      </c>
    </row>
    <row r="13049" spans="1:11" x14ac:dyDescent="0.3">
      <c r="A13049" s="51" t="str">
        <f t="shared" si="210"/>
        <v>SIE.DE</v>
      </c>
      <c r="B13049" s="52" t="s">
        <v>505</v>
      </c>
      <c r="C13049" s="50" t="s">
        <v>4143</v>
      </c>
      <c r="D13049" s="50">
        <f>DAX__2019_2020__33[[#This Row],[Open]]*(DAX__2019_2020__33[[#This Row],[Adj Close]]/DAX__2019_2020__33[[#This Row],[Close]])</f>
        <v>113.20582003015473</v>
      </c>
      <c r="E13049" s="50" t="s">
        <v>28747</v>
      </c>
      <c r="F13049" s="50" t="s">
        <v>12521</v>
      </c>
      <c r="G13049" s="50" t="s">
        <v>12594</v>
      </c>
      <c r="H13049" s="50" t="s">
        <v>28748</v>
      </c>
      <c r="I13049" s="50">
        <f>(DAX__2019_2020__33[[#This Row],[Adj Close]]-DAX__2019_2020__33[[#This Row],[Adj Open]])/DAX__2019_2020__33[[#This Row],[Adj Open]]</f>
        <v>-2.2259447698744685E-2</v>
      </c>
      <c r="J13049" s="50">
        <f>DAX__2019_2020__33[[#This Row],[Adj Close]]-DAX__2019_2020__33[[#This Row],[Adj Open]]</f>
        <v>-2.5198990301547326</v>
      </c>
      <c r="K13049" s="50">
        <v>2260927</v>
      </c>
    </row>
    <row r="13050" spans="1:11" x14ac:dyDescent="0.3">
      <c r="A13050" s="51" t="str">
        <f t="shared" si="210"/>
        <v>SIE.DE</v>
      </c>
      <c r="B13050" s="52" t="s">
        <v>506</v>
      </c>
      <c r="C13050" s="50" t="s">
        <v>28437</v>
      </c>
      <c r="D13050" s="50">
        <f>DAX__2019_2020__33[[#This Row],[Open]]*(DAX__2019_2020__33[[#This Row],[Adj Close]]/DAX__2019_2020__33[[#This Row],[Close]])</f>
        <v>109.94699637034637</v>
      </c>
      <c r="E13050" s="50" t="s">
        <v>4217</v>
      </c>
      <c r="F13050" s="50" t="s">
        <v>28378</v>
      </c>
      <c r="G13050" s="50" t="s">
        <v>12602</v>
      </c>
      <c r="H13050" s="50" t="s">
        <v>28749</v>
      </c>
      <c r="I13050" s="50">
        <f>(DAX__2019_2020__33[[#This Row],[Adj Close]]-DAX__2019_2020__33[[#This Row],[Adj Open]])/DAX__2019_2020__33[[#This Row],[Adj Open]]</f>
        <v>-3.101852543543851E-3</v>
      </c>
      <c r="J13050" s="50">
        <f>DAX__2019_2020__33[[#This Row],[Adj Close]]-DAX__2019_2020__33[[#This Row],[Adj Open]]</f>
        <v>-0.34103937034636544</v>
      </c>
      <c r="K13050" s="50">
        <v>2048237</v>
      </c>
    </row>
    <row r="13051" spans="1:11" x14ac:dyDescent="0.3">
      <c r="A13051" s="51" t="str">
        <f t="shared" si="210"/>
        <v>SIE.DE</v>
      </c>
      <c r="B13051" s="52" t="s">
        <v>507</v>
      </c>
      <c r="C13051" s="50" t="s">
        <v>12521</v>
      </c>
      <c r="D13051" s="50">
        <f>DAX__2019_2020__33[[#This Row],[Open]]*(DAX__2019_2020__33[[#This Row],[Adj Close]]/DAX__2019_2020__33[[#This Row],[Close]])</f>
        <v>109.89016455926718</v>
      </c>
      <c r="E13051" s="50" t="s">
        <v>4083</v>
      </c>
      <c r="F13051" s="50" t="s">
        <v>12602</v>
      </c>
      <c r="G13051" s="50" t="s">
        <v>4160</v>
      </c>
      <c r="H13051" s="50" t="s">
        <v>28750</v>
      </c>
      <c r="I13051" s="50">
        <f>(DAX__2019_2020__33[[#This Row],[Adj Close]]-DAX__2019_2020__33[[#This Row],[Adj Open]])/DAX__2019_2020__33[[#This Row],[Adj Open]]</f>
        <v>1.0862086206896632E-2</v>
      </c>
      <c r="J13051" s="50">
        <f>DAX__2019_2020__33[[#This Row],[Adj Close]]-DAX__2019_2020__33[[#This Row],[Adj Open]]</f>
        <v>1.1936364407328171</v>
      </c>
      <c r="K13051" s="50">
        <v>1049626</v>
      </c>
    </row>
    <row r="13052" spans="1:11" x14ac:dyDescent="0.3">
      <c r="A13052" s="51" t="str">
        <f t="shared" si="210"/>
        <v>SIE.DE</v>
      </c>
      <c r="B13052" s="52" t="s">
        <v>508</v>
      </c>
      <c r="C13052" s="50" t="s">
        <v>4573</v>
      </c>
      <c r="D13052" s="50">
        <f>DAX__2019_2020__33[[#This Row],[Open]]*(DAX__2019_2020__33[[#This Row],[Adj Close]]/DAX__2019_2020__33[[#This Row],[Close]])</f>
        <v>111.10273944382244</v>
      </c>
      <c r="E13052" s="50" t="s">
        <v>12599</v>
      </c>
      <c r="F13052" s="50" t="s">
        <v>28751</v>
      </c>
      <c r="G13052" s="50" t="s">
        <v>4270</v>
      </c>
      <c r="H13052" s="50" t="s">
        <v>28752</v>
      </c>
      <c r="I13052" s="50">
        <f>(DAX__2019_2020__33[[#This Row],[Adj Close]]-DAX__2019_2020__33[[#This Row],[Adj Open]])/DAX__2019_2020__33[[#This Row],[Adj Open]]</f>
        <v>-1.5688924076474372E-2</v>
      </c>
      <c r="J13052" s="50">
        <f>DAX__2019_2020__33[[#This Row],[Adj Close]]-DAX__2019_2020__33[[#This Row],[Adj Open]]</f>
        <v>-1.7430824438224448</v>
      </c>
      <c r="K13052" s="50">
        <v>1779804</v>
      </c>
    </row>
    <row r="13053" spans="1:11" x14ac:dyDescent="0.3">
      <c r="A13053" s="51" t="str">
        <f t="shared" si="210"/>
        <v>SIE.DE</v>
      </c>
      <c r="B13053" s="52" t="s">
        <v>509</v>
      </c>
      <c r="C13053" s="50" t="s">
        <v>4256</v>
      </c>
      <c r="D13053" s="50">
        <f>DAX__2019_2020__33[[#This Row],[Open]]*(DAX__2019_2020__33[[#This Row],[Adj Close]]/DAX__2019_2020__33[[#This Row],[Close]])</f>
        <v>109.53018464772757</v>
      </c>
      <c r="E13053" s="50" t="s">
        <v>12654</v>
      </c>
      <c r="F13053" s="50" t="s">
        <v>4256</v>
      </c>
      <c r="G13053" s="50" t="s">
        <v>4121</v>
      </c>
      <c r="H13053" s="50" t="s">
        <v>28753</v>
      </c>
      <c r="I13053" s="50">
        <f>(DAX__2019_2020__33[[#This Row],[Adj Close]]-DAX__2019_2020__33[[#This Row],[Adj Open]])/DAX__2019_2020__33[[#This Row],[Adj Open]]</f>
        <v>2.1795501942687222E-2</v>
      </c>
      <c r="J13053" s="50">
        <f>DAX__2019_2020__33[[#This Row],[Adj Close]]-DAX__2019_2020__33[[#This Row],[Adj Open]]</f>
        <v>2.3872653522724363</v>
      </c>
      <c r="K13053" s="50">
        <v>1426686</v>
      </c>
    </row>
    <row r="13054" spans="1:11" x14ac:dyDescent="0.3">
      <c r="A13054" s="51" t="str">
        <f t="shared" si="210"/>
        <v>SIE.DE</v>
      </c>
      <c r="B13054" s="52" t="s">
        <v>510</v>
      </c>
      <c r="C13054" s="50" t="s">
        <v>12394</v>
      </c>
      <c r="D13054" s="50">
        <f>DAX__2019_2020__33[[#This Row],[Open]]*(DAX__2019_2020__33[[#This Row],[Adj Close]]/DAX__2019_2020__33[[#This Row],[Close]])</f>
        <v>112.22059559338011</v>
      </c>
      <c r="E13054" s="50" t="s">
        <v>28735</v>
      </c>
      <c r="F13054" s="50" t="s">
        <v>12546</v>
      </c>
      <c r="G13054" s="50" t="s">
        <v>4252</v>
      </c>
      <c r="H13054" s="50" t="s">
        <v>28754</v>
      </c>
      <c r="I13054" s="50">
        <f>(DAX__2019_2020__33[[#This Row],[Adj Close]]-DAX__2019_2020__33[[#This Row],[Adj Open]])/DAX__2019_2020__33[[#This Row],[Adj Open]]</f>
        <v>-7.0909674750207485E-3</v>
      </c>
      <c r="J13054" s="50">
        <f>DAX__2019_2020__33[[#This Row],[Adj Close]]-DAX__2019_2020__33[[#This Row],[Adj Open]]</f>
        <v>-0.79575259338011506</v>
      </c>
      <c r="K13054" s="50">
        <v>1365432</v>
      </c>
    </row>
    <row r="13055" spans="1:11" x14ac:dyDescent="0.3">
      <c r="A13055" s="51" t="str">
        <f t="shared" si="210"/>
        <v>SIE.DE</v>
      </c>
      <c r="B13055" s="52" t="s">
        <v>511</v>
      </c>
      <c r="C13055" s="50" t="s">
        <v>4283</v>
      </c>
      <c r="D13055" s="50">
        <f>DAX__2019_2020__33[[#This Row],[Open]]*(DAX__2019_2020__33[[#This Row],[Adj Close]]/DAX__2019_2020__33[[#This Row],[Close]])</f>
        <v>111.67113723376794</v>
      </c>
      <c r="E13055" s="50" t="s">
        <v>4283</v>
      </c>
      <c r="F13055" s="50" t="s">
        <v>28730</v>
      </c>
      <c r="G13055" s="50" t="s">
        <v>12491</v>
      </c>
      <c r="H13055" s="50" t="s">
        <v>28755</v>
      </c>
      <c r="I13055" s="50">
        <f>(DAX__2019_2020__33[[#This Row],[Adj Close]]-DAX__2019_2020__33[[#This Row],[Adj Open]])/DAX__2019_2020__33[[#This Row],[Adj Open]]</f>
        <v>-6.1078471184556121E-3</v>
      </c>
      <c r="J13055" s="50">
        <f>DAX__2019_2020__33[[#This Row],[Adj Close]]-DAX__2019_2020__33[[#This Row],[Adj Open]]</f>
        <v>-0.68207023376793074</v>
      </c>
      <c r="K13055" s="50">
        <v>1383940</v>
      </c>
    </row>
    <row r="13056" spans="1:11" x14ac:dyDescent="0.3">
      <c r="A13056" s="51" t="str">
        <f t="shared" si="210"/>
        <v>SIE.DE</v>
      </c>
      <c r="B13056" s="52" t="s">
        <v>512</v>
      </c>
      <c r="C13056" s="50" t="s">
        <v>4085</v>
      </c>
      <c r="D13056" s="50">
        <f>DAX__2019_2020__33[[#This Row],[Open]]*(DAX__2019_2020__33[[#This Row],[Adj Close]]/DAX__2019_2020__33[[#This Row],[Close]])</f>
        <v>111.78482647329086</v>
      </c>
      <c r="E13056" s="50" t="s">
        <v>4089</v>
      </c>
      <c r="F13056" s="50" t="s">
        <v>4153</v>
      </c>
      <c r="G13056" s="50" t="s">
        <v>12594</v>
      </c>
      <c r="H13056" s="50" t="s">
        <v>28748</v>
      </c>
      <c r="I13056" s="50">
        <f>(DAX__2019_2020__33[[#This Row],[Adj Close]]-DAX__2019_2020__33[[#This Row],[Adj Open]])/DAX__2019_2020__33[[#This Row],[Adj Open]]</f>
        <v>-9.8305423728813068E-3</v>
      </c>
      <c r="J13056" s="50">
        <f>DAX__2019_2020__33[[#This Row],[Adj Close]]-DAX__2019_2020__33[[#This Row],[Adj Open]]</f>
        <v>-1.0989054732908698</v>
      </c>
      <c r="K13056" s="50">
        <v>1175283</v>
      </c>
    </row>
    <row r="13057" spans="1:11" x14ac:dyDescent="0.3">
      <c r="A13057" s="51" t="str">
        <f t="shared" si="210"/>
        <v>SIE.DE</v>
      </c>
      <c r="B13057" s="52" t="s">
        <v>513</v>
      </c>
      <c r="C13057" s="50" t="s">
        <v>12546</v>
      </c>
      <c r="D13057" s="50">
        <f>DAX__2019_2020__33[[#This Row],[Open]]*(DAX__2019_2020__33[[#This Row],[Adj Close]]/DAX__2019_2020__33[[#This Row],[Close]])</f>
        <v>110.59118357341414</v>
      </c>
      <c r="E13057" s="50" t="s">
        <v>4583</v>
      </c>
      <c r="F13057" s="50" t="s">
        <v>28397</v>
      </c>
      <c r="G13057" s="50" t="s">
        <v>4073</v>
      </c>
      <c r="H13057" s="50" t="s">
        <v>28756</v>
      </c>
      <c r="I13057" s="50">
        <f>(DAX__2019_2020__33[[#This Row],[Adj Close]]-DAX__2019_2020__33[[#This Row],[Adj Open]])/DAX__2019_2020__33[[#This Row],[Adj Open]]</f>
        <v>1.3706013597841694E-3</v>
      </c>
      <c r="J13057" s="50">
        <f>DAX__2019_2020__33[[#This Row],[Adj Close]]-DAX__2019_2020__33[[#This Row],[Adj Open]]</f>
        <v>0.15157642658586212</v>
      </c>
      <c r="K13057" s="50">
        <v>1748615</v>
      </c>
    </row>
    <row r="13058" spans="1:11" x14ac:dyDescent="0.3">
      <c r="A13058" s="51" t="str">
        <f t="shared" si="210"/>
        <v>SIE.DE</v>
      </c>
      <c r="B13058" s="52" t="s">
        <v>514</v>
      </c>
      <c r="C13058" s="50" t="s">
        <v>4578</v>
      </c>
      <c r="D13058" s="50">
        <f>DAX__2019_2020__33[[#This Row],[Open]]*(DAX__2019_2020__33[[#This Row],[Adj Close]]/DAX__2019_2020__33[[#This Row],[Close]])</f>
        <v>110.70487013236441</v>
      </c>
      <c r="E13058" s="50" t="s">
        <v>4284</v>
      </c>
      <c r="F13058" s="50" t="s">
        <v>28757</v>
      </c>
      <c r="G13058" s="50" t="s">
        <v>4284</v>
      </c>
      <c r="H13058" s="50" t="s">
        <v>28758</v>
      </c>
      <c r="I13058" s="50">
        <f>(DAX__2019_2020__33[[#This Row],[Adj Close]]-DAX__2019_2020__33[[#This Row],[Adj Open]])/DAX__2019_2020__33[[#This Row],[Adj Open]]</f>
        <v>1.5574182649544896E-2</v>
      </c>
      <c r="J13058" s="50">
        <f>DAX__2019_2020__33[[#This Row],[Adj Close]]-DAX__2019_2020__33[[#This Row],[Adj Open]]</f>
        <v>1.7241378676355907</v>
      </c>
      <c r="K13058" s="50">
        <v>1610631</v>
      </c>
    </row>
    <row r="13059" spans="1:11" x14ac:dyDescent="0.3">
      <c r="A13059" s="51" t="str">
        <f t="shared" si="210"/>
        <v>SIE.DE</v>
      </c>
      <c r="B13059" s="52" t="s">
        <v>515</v>
      </c>
      <c r="C13059" s="50" t="s">
        <v>12390</v>
      </c>
      <c r="D13059" s="50">
        <f>DAX__2019_2020__33[[#This Row],[Open]]*(DAX__2019_2020__33[[#This Row],[Adj Close]]/DAX__2019_2020__33[[#This Row],[Close]])</f>
        <v>111.33010606821021</v>
      </c>
      <c r="E13059" s="50" t="s">
        <v>4177</v>
      </c>
      <c r="F13059" s="50" t="s">
        <v>12604</v>
      </c>
      <c r="G13059" s="50" t="s">
        <v>28759</v>
      </c>
      <c r="H13059" s="50" t="s">
        <v>28760</v>
      </c>
      <c r="I13059" s="50">
        <f>(DAX__2019_2020__33[[#This Row],[Adj Close]]-DAX__2019_2020__33[[#This Row],[Adj Open]])/DAX__2019_2020__33[[#This Row],[Adj Open]]</f>
        <v>1.2934003053114432E-2</v>
      </c>
      <c r="J13059" s="50">
        <f>DAX__2019_2020__33[[#This Row],[Adj Close]]-DAX__2019_2020__33[[#This Row],[Adj Open]]</f>
        <v>1.4399439317897844</v>
      </c>
      <c r="K13059" s="50">
        <v>1469476</v>
      </c>
    </row>
    <row r="13060" spans="1:11" x14ac:dyDescent="0.3">
      <c r="A13060" s="51" t="str">
        <f t="shared" si="210"/>
        <v>SIE.DE</v>
      </c>
      <c r="B13060" s="52" t="s">
        <v>516</v>
      </c>
      <c r="C13060" s="50" t="s">
        <v>4104</v>
      </c>
      <c r="D13060" s="50">
        <f>DAX__2019_2020__33[[#This Row],[Open]]*(DAX__2019_2020__33[[#This Row],[Adj Close]]/DAX__2019_2020__33[[#This Row],[Close]])</f>
        <v>112.69425323946341</v>
      </c>
      <c r="E13060" s="50" t="s">
        <v>4205</v>
      </c>
      <c r="F13060" s="50" t="s">
        <v>4129</v>
      </c>
      <c r="G13060" s="50" t="s">
        <v>4129</v>
      </c>
      <c r="H13060" s="50" t="s">
        <v>28761</v>
      </c>
      <c r="I13060" s="50">
        <f>(DAX__2019_2020__33[[#This Row],[Adj Close]]-DAX__2019_2020__33[[#This Row],[Adj Open]])/DAX__2019_2020__33[[#This Row],[Adj Open]]</f>
        <v>-1.1096166872025628E-2</v>
      </c>
      <c r="J13060" s="50">
        <f>DAX__2019_2020__33[[#This Row],[Adj Close]]-DAX__2019_2020__33[[#This Row],[Adj Open]]</f>
        <v>-1.2504742394634007</v>
      </c>
      <c r="K13060" s="50">
        <v>5606184</v>
      </c>
    </row>
    <row r="13061" spans="1:11" x14ac:dyDescent="0.3">
      <c r="A13061" s="51" t="str">
        <f t="shared" si="210"/>
        <v>SIE.DE</v>
      </c>
      <c r="B13061" s="52" t="s">
        <v>517</v>
      </c>
      <c r="C13061" s="50" t="s">
        <v>4129</v>
      </c>
      <c r="D13061" s="50">
        <f>DAX__2019_2020__33[[#This Row],[Open]]*(DAX__2019_2020__33[[#This Row],[Adj Close]]/DAX__2019_2020__33[[#This Row],[Close]])</f>
        <v>111.44377691808553</v>
      </c>
      <c r="E13061" s="50" t="s">
        <v>4260</v>
      </c>
      <c r="F13061" s="50" t="s">
        <v>28762</v>
      </c>
      <c r="G13061" s="50" t="s">
        <v>4049</v>
      </c>
      <c r="H13061" s="50" t="s">
        <v>28763</v>
      </c>
      <c r="I13061" s="50">
        <f>(DAX__2019_2020__33[[#This Row],[Adj Close]]-DAX__2019_2020__33[[#This Row],[Adj Open]])/DAX__2019_2020__33[[#This Row],[Adj Open]]</f>
        <v>-4.6582752861125037E-2</v>
      </c>
      <c r="J13061" s="50">
        <f>DAX__2019_2020__33[[#This Row],[Adj Close]]-DAX__2019_2020__33[[#This Row],[Adj Open]]</f>
        <v>-5.1913579180855294</v>
      </c>
      <c r="K13061" s="50">
        <v>3303774</v>
      </c>
    </row>
    <row r="13062" spans="1:11" x14ac:dyDescent="0.3">
      <c r="A13062" s="51" t="str">
        <f t="shared" si="210"/>
        <v>SIE.DE</v>
      </c>
      <c r="B13062" s="52" t="s">
        <v>518</v>
      </c>
      <c r="C13062" s="50" t="s">
        <v>12458</v>
      </c>
      <c r="D13062" s="50">
        <f>DAX__2019_2020__33[[#This Row],[Open]]*(DAX__2019_2020__33[[#This Row],[Adj Close]]/DAX__2019_2020__33[[#This Row],[Close]])</f>
        <v>106.38504483415751</v>
      </c>
      <c r="E13062" s="50" t="s">
        <v>12731</v>
      </c>
      <c r="F13062" s="50" t="s">
        <v>28764</v>
      </c>
      <c r="G13062" s="50" t="s">
        <v>28765</v>
      </c>
      <c r="H13062" s="50" t="s">
        <v>28766</v>
      </c>
      <c r="I13062" s="50">
        <f>(DAX__2019_2020__33[[#This Row],[Adj Close]]-DAX__2019_2020__33[[#This Row],[Adj Open]])/DAX__2019_2020__33[[#This Row],[Adj Open]]</f>
        <v>6.4113444413710615E-3</v>
      </c>
      <c r="J13062" s="50">
        <f>DAX__2019_2020__33[[#This Row],[Adj Close]]-DAX__2019_2020__33[[#This Row],[Adj Open]]</f>
        <v>0.68207116584248695</v>
      </c>
      <c r="K13062" s="50">
        <v>2139666</v>
      </c>
    </row>
    <row r="13063" spans="1:11" x14ac:dyDescent="0.3">
      <c r="A13063" s="51" t="str">
        <f t="shared" si="210"/>
        <v>SIE.DE</v>
      </c>
      <c r="B13063" s="52" t="s">
        <v>519</v>
      </c>
      <c r="C13063" s="50" t="s">
        <v>4256</v>
      </c>
      <c r="D13063" s="50">
        <f>DAX__2019_2020__33[[#This Row],[Open]]*(DAX__2019_2020__33[[#This Row],[Adj Close]]/DAX__2019_2020__33[[#This Row],[Close]])</f>
        <v>109.53018072004208</v>
      </c>
      <c r="E13063" s="50" t="s">
        <v>28433</v>
      </c>
      <c r="F13063" s="50" t="s">
        <v>28767</v>
      </c>
      <c r="G13063" s="50" t="s">
        <v>28768</v>
      </c>
      <c r="H13063" s="50" t="s">
        <v>28769</v>
      </c>
      <c r="I13063" s="50">
        <f>(DAX__2019_2020__33[[#This Row],[Adj Close]]-DAX__2019_2020__33[[#This Row],[Adj Open]])/DAX__2019_2020__33[[#This Row],[Adj Open]]</f>
        <v>-2.8368854133311187E-2</v>
      </c>
      <c r="J13063" s="50">
        <f>DAX__2019_2020__33[[#This Row],[Adj Close]]-DAX__2019_2020__33[[#This Row],[Adj Open]]</f>
        <v>-3.1072457200420871</v>
      </c>
      <c r="K13063" s="50">
        <v>1778583</v>
      </c>
    </row>
    <row r="13064" spans="1:11" x14ac:dyDescent="0.3">
      <c r="A13064" s="51" t="str">
        <f t="shared" si="210"/>
        <v>SIE.DE</v>
      </c>
      <c r="B13064" s="52" t="s">
        <v>520</v>
      </c>
      <c r="C13064" s="50" t="s">
        <v>3993</v>
      </c>
      <c r="D13064" s="50">
        <f>DAX__2019_2020__33[[#This Row],[Open]]*(DAX__2019_2020__33[[#This Row],[Adj Close]]/DAX__2019_2020__33[[#This Row],[Close]])</f>
        <v>105.15352046696036</v>
      </c>
      <c r="E13064" s="50" t="s">
        <v>12498</v>
      </c>
      <c r="F13064" s="50" t="s">
        <v>4015</v>
      </c>
      <c r="G13064" s="50" t="s">
        <v>4032</v>
      </c>
      <c r="H13064" s="50" t="s">
        <v>28770</v>
      </c>
      <c r="I13064" s="50">
        <f>(DAX__2019_2020__33[[#This Row],[Adj Close]]-DAX__2019_2020__33[[#This Row],[Adj Open]])/DAX__2019_2020__33[[#This Row],[Adj Open]]</f>
        <v>2.2522522522522501E-2</v>
      </c>
      <c r="J13064" s="50">
        <f>DAX__2019_2020__33[[#This Row],[Adj Close]]-DAX__2019_2020__33[[#This Row],[Adj Open]]</f>
        <v>2.3683225330396454</v>
      </c>
      <c r="K13064" s="50">
        <v>2050386</v>
      </c>
    </row>
    <row r="13065" spans="1:11" x14ac:dyDescent="0.3">
      <c r="A13065" s="51" t="str">
        <f t="shared" si="210"/>
        <v>SIE.DE</v>
      </c>
      <c r="B13065" s="52" t="s">
        <v>521</v>
      </c>
      <c r="C13065" s="50" t="s">
        <v>28450</v>
      </c>
      <c r="D13065" s="50">
        <f>DAX__2019_2020__33[[#This Row],[Open]]*(DAX__2019_2020__33[[#This Row],[Adj Close]]/DAX__2019_2020__33[[#This Row],[Close]])</f>
        <v>107.74919477672458</v>
      </c>
      <c r="E13065" s="50" t="s">
        <v>28771</v>
      </c>
      <c r="F13065" s="50" t="s">
        <v>28772</v>
      </c>
      <c r="G13065" s="50" t="s">
        <v>3997</v>
      </c>
      <c r="H13065" s="50" t="s">
        <v>28773</v>
      </c>
      <c r="I13065" s="50">
        <f>(DAX__2019_2020__33[[#This Row],[Adj Close]]-DAX__2019_2020__33[[#This Row],[Adj Open]])/DAX__2019_2020__33[[#This Row],[Adj Open]]</f>
        <v>-1.8111465062624642E-2</v>
      </c>
      <c r="J13065" s="50">
        <f>DAX__2019_2020__33[[#This Row],[Adj Close]]-DAX__2019_2020__33[[#This Row],[Adj Open]]</f>
        <v>-1.9514957767245846</v>
      </c>
      <c r="K13065" s="50">
        <v>2757837</v>
      </c>
    </row>
    <row r="13066" spans="1:11" x14ac:dyDescent="0.3">
      <c r="A13066" s="51" t="str">
        <f t="shared" si="210"/>
        <v>SIE.DE</v>
      </c>
      <c r="B13066" s="52" t="s">
        <v>522</v>
      </c>
      <c r="C13066" s="50" t="s">
        <v>10305</v>
      </c>
      <c r="D13066" s="50">
        <f>DAX__2019_2020__33[[#This Row],[Open]]*(DAX__2019_2020__33[[#This Row],[Adj Close]]/DAX__2019_2020__33[[#This Row],[Close]])</f>
        <v>99.46954605738037</v>
      </c>
      <c r="E13066" s="50" t="s">
        <v>10451</v>
      </c>
      <c r="F13066" s="50" t="s">
        <v>10281</v>
      </c>
      <c r="G13066" s="50" t="s">
        <v>4006</v>
      </c>
      <c r="H13066" s="50" t="s">
        <v>28774</v>
      </c>
      <c r="I13066" s="50">
        <f>(DAX__2019_2020__33[[#This Row],[Adj Close]]-DAX__2019_2020__33[[#This Row],[Adj Open]])/DAX__2019_2020__33[[#This Row],[Adj Open]]</f>
        <v>4.723808571428572E-2</v>
      </c>
      <c r="J13066" s="50">
        <f>DAX__2019_2020__33[[#This Row],[Adj Close]]-DAX__2019_2020__33[[#This Row],[Adj Open]]</f>
        <v>4.6987509426196254</v>
      </c>
      <c r="K13066" s="50">
        <v>5926041</v>
      </c>
    </row>
    <row r="13067" spans="1:11" x14ac:dyDescent="0.3">
      <c r="A13067" s="51" t="str">
        <f t="shared" si="210"/>
        <v>SIE.DE</v>
      </c>
      <c r="B13067" s="52" t="s">
        <v>523</v>
      </c>
      <c r="C13067" s="50" t="s">
        <v>12716</v>
      </c>
      <c r="D13067" s="50">
        <f>DAX__2019_2020__33[[#This Row],[Open]]*(DAX__2019_2020__33[[#This Row],[Adj Close]]/DAX__2019_2020__33[[#This Row],[Close]])</f>
        <v>104.07356730146714</v>
      </c>
      <c r="E13067" s="50" t="s">
        <v>4920</v>
      </c>
      <c r="F13067" s="50" t="s">
        <v>28649</v>
      </c>
      <c r="G13067" s="50" t="s">
        <v>28649</v>
      </c>
      <c r="H13067" s="50" t="s">
        <v>28775</v>
      </c>
      <c r="I13067" s="50">
        <f>(DAX__2019_2020__33[[#This Row],[Adj Close]]-DAX__2019_2020__33[[#This Row],[Adj Open]])/DAX__2019_2020__33[[#This Row],[Adj Open]]</f>
        <v>-1.1105060885626504E-2</v>
      </c>
      <c r="J13067" s="50">
        <f>DAX__2019_2020__33[[#This Row],[Adj Close]]-DAX__2019_2020__33[[#This Row],[Adj Open]]</f>
        <v>-1.1557433014671403</v>
      </c>
      <c r="K13067" s="50">
        <v>1992445</v>
      </c>
    </row>
    <row r="13068" spans="1:11" x14ac:dyDescent="0.3">
      <c r="A13068" s="51" t="str">
        <f t="shared" si="210"/>
        <v>SIE.DE</v>
      </c>
      <c r="B13068" s="52" t="s">
        <v>524</v>
      </c>
      <c r="C13068" s="50" t="s">
        <v>12447</v>
      </c>
      <c r="D13068" s="50">
        <f>DAX__2019_2020__33[[#This Row],[Open]]*(DAX__2019_2020__33[[#This Row],[Adj Close]]/DAX__2019_2020__33[[#This Row],[Close]])</f>
        <v>102.34942142237773</v>
      </c>
      <c r="E13068" s="50" t="s">
        <v>28776</v>
      </c>
      <c r="F13068" s="50" t="s">
        <v>10324</v>
      </c>
      <c r="G13068" s="50" t="s">
        <v>12437</v>
      </c>
      <c r="H13068" s="50" t="s">
        <v>28477</v>
      </c>
      <c r="I13068" s="50">
        <f>(DAX__2019_2020__33[[#This Row],[Adj Close]]-DAX__2019_2020__33[[#This Row],[Adj Open]])/DAX__2019_2020__33[[#This Row],[Adj Open]]</f>
        <v>-1.4809699973994076E-3</v>
      </c>
      <c r="J13068" s="50">
        <f>DAX__2019_2020__33[[#This Row],[Adj Close]]-DAX__2019_2020__33[[#This Row],[Adj Open]]</f>
        <v>-0.15157642237772961</v>
      </c>
      <c r="K13068" s="50">
        <v>1864002</v>
      </c>
    </row>
    <row r="13069" spans="1:11" x14ac:dyDescent="0.3">
      <c r="A13069" s="51" t="str">
        <f t="shared" si="210"/>
        <v>SIE.DE</v>
      </c>
      <c r="B13069" s="52" t="s">
        <v>525</v>
      </c>
      <c r="C13069" s="50" t="s">
        <v>10392</v>
      </c>
      <c r="D13069" s="50">
        <f>DAX__2019_2020__33[[#This Row],[Open]]*(DAX__2019_2020__33[[#This Row],[Adj Close]]/DAX__2019_2020__33[[#This Row],[Close]])</f>
        <v>102.87992655912305</v>
      </c>
      <c r="E13069" s="50" t="s">
        <v>10362</v>
      </c>
      <c r="F13069" s="50" t="s">
        <v>28687</v>
      </c>
      <c r="G13069" s="50" t="s">
        <v>28474</v>
      </c>
      <c r="H13069" s="50" t="s">
        <v>28475</v>
      </c>
      <c r="I13069" s="50">
        <f>(DAX__2019_2020__33[[#This Row],[Adj Close]]-DAX__2019_2020__33[[#This Row],[Adj Open]])/DAX__2019_2020__33[[#This Row],[Adj Open]]</f>
        <v>-1.7863665154026886E-2</v>
      </c>
      <c r="J13069" s="50">
        <f>DAX__2019_2020__33[[#This Row],[Adj Close]]-DAX__2019_2020__33[[#This Row],[Adj Open]]</f>
        <v>-1.8378125591230514</v>
      </c>
      <c r="K13069" s="50">
        <v>1610917</v>
      </c>
    </row>
    <row r="13070" spans="1:11" x14ac:dyDescent="0.3">
      <c r="A13070" s="51" t="str">
        <f t="shared" si="210"/>
        <v>SIE.DE</v>
      </c>
      <c r="B13070" s="52" t="s">
        <v>526</v>
      </c>
      <c r="C13070" s="50" t="s">
        <v>12742</v>
      </c>
      <c r="D13070" s="50">
        <f>DAX__2019_2020__33[[#This Row],[Open]]*(DAX__2019_2020__33[[#This Row],[Adj Close]]/DAX__2019_2020__33[[#This Row],[Close]])</f>
        <v>99.677958647308913</v>
      </c>
      <c r="E13070" s="50" t="s">
        <v>28777</v>
      </c>
      <c r="F13070" s="50" t="s">
        <v>12411</v>
      </c>
      <c r="G13070" s="50" t="s">
        <v>28778</v>
      </c>
      <c r="H13070" s="50" t="s">
        <v>28779</v>
      </c>
      <c r="I13070" s="50">
        <f>(DAX__2019_2020__33[[#This Row],[Adj Close]]-DAX__2019_2020__33[[#This Row],[Adj Open]])/DAX__2019_2020__33[[#This Row],[Adj Open]]</f>
        <v>6.2725336792193937E-3</v>
      </c>
      <c r="J13070" s="50">
        <f>DAX__2019_2020__33[[#This Row],[Adj Close]]-DAX__2019_2020__33[[#This Row],[Adj Open]]</f>
        <v>0.62523335269108316</v>
      </c>
      <c r="K13070" s="50">
        <v>1568290</v>
      </c>
    </row>
    <row r="13071" spans="1:11" x14ac:dyDescent="0.3">
      <c r="A13071" s="51" t="str">
        <f t="shared" si="210"/>
        <v>SIE.DE</v>
      </c>
      <c r="B13071" s="52" t="s">
        <v>527</v>
      </c>
      <c r="C13071" s="50" t="s">
        <v>10374</v>
      </c>
      <c r="D13071" s="50">
        <f>DAX__2019_2020__33[[#This Row],[Open]]*(DAX__2019_2020__33[[#This Row],[Adj Close]]/DAX__2019_2020__33[[#This Row],[Close]])</f>
        <v>100.60633173311565</v>
      </c>
      <c r="E13071" s="50" t="s">
        <v>28780</v>
      </c>
      <c r="F13071" s="50" t="s">
        <v>28781</v>
      </c>
      <c r="G13071" s="50" t="s">
        <v>12418</v>
      </c>
      <c r="H13071" s="50" t="s">
        <v>28782</v>
      </c>
      <c r="I13071" s="50">
        <f>(DAX__2019_2020__33[[#This Row],[Adj Close]]-DAX__2019_2020__33[[#This Row],[Adj Open]])/DAX__2019_2020__33[[#This Row],[Adj Open]]</f>
        <v>1.0546167906200546E-2</v>
      </c>
      <c r="J13071" s="50">
        <f>DAX__2019_2020__33[[#This Row],[Adj Close]]-DAX__2019_2020__33[[#This Row],[Adj Open]]</f>
        <v>1.0610112668843499</v>
      </c>
      <c r="K13071" s="50">
        <v>1264709</v>
      </c>
    </row>
    <row r="13072" spans="1:11" x14ac:dyDescent="0.3">
      <c r="A13072" s="51" t="str">
        <f t="shared" si="210"/>
        <v>SIE.DE</v>
      </c>
      <c r="B13072" s="52" t="s">
        <v>528</v>
      </c>
      <c r="C13072" s="50" t="s">
        <v>28783</v>
      </c>
      <c r="D13072" s="50">
        <f>DAX__2019_2020__33[[#This Row],[Open]]*(DAX__2019_2020__33[[#This Row],[Adj Close]]/DAX__2019_2020__33[[#This Row],[Close]])</f>
        <v>102.08416921092979</v>
      </c>
      <c r="E13072" s="50" t="s">
        <v>28784</v>
      </c>
      <c r="F13072" s="50" t="s">
        <v>12432</v>
      </c>
      <c r="G13072" s="50" t="s">
        <v>12425</v>
      </c>
      <c r="H13072" s="50" t="s">
        <v>28785</v>
      </c>
      <c r="I13072" s="50">
        <f>(DAX__2019_2020__33[[#This Row],[Adj Close]]-DAX__2019_2020__33[[#This Row],[Adj Open]])/DAX__2019_2020__33[[#This Row],[Adj Open]]</f>
        <v>1.0764624893009878E-2</v>
      </c>
      <c r="J13072" s="50">
        <f>DAX__2019_2020__33[[#This Row],[Adj Close]]-DAX__2019_2020__33[[#This Row],[Adj Open]]</f>
        <v>1.0988977890702074</v>
      </c>
      <c r="K13072" s="50">
        <v>1436010</v>
      </c>
    </row>
    <row r="13073" spans="1:11" x14ac:dyDescent="0.3">
      <c r="A13073" s="51" t="str">
        <f t="shared" si="210"/>
        <v>SIE.DE</v>
      </c>
      <c r="B13073" s="52" t="s">
        <v>529</v>
      </c>
      <c r="C13073" s="50" t="s">
        <v>28462</v>
      </c>
      <c r="D13073" s="50">
        <f>DAX__2019_2020__33[[#This Row],[Open]]*(DAX__2019_2020__33[[#This Row],[Adj Close]]/DAX__2019_2020__33[[#This Row],[Close]])</f>
        <v>102.95571863961405</v>
      </c>
      <c r="E13073" s="50" t="s">
        <v>28467</v>
      </c>
      <c r="F13073" s="50" t="s">
        <v>28786</v>
      </c>
      <c r="G13073" s="50" t="s">
        <v>4908</v>
      </c>
      <c r="H13073" s="50" t="s">
        <v>28787</v>
      </c>
      <c r="I13073" s="50">
        <f>(DAX__2019_2020__33[[#This Row],[Adj Close]]-DAX__2019_2020__33[[#This Row],[Adj Open]])/DAX__2019_2020__33[[#This Row],[Adj Open]]</f>
        <v>5.1527235921971625E-3</v>
      </c>
      <c r="J13073" s="50">
        <f>DAX__2019_2020__33[[#This Row],[Adj Close]]-DAX__2019_2020__33[[#This Row],[Adj Open]]</f>
        <v>0.53050236038595244</v>
      </c>
      <c r="K13073" s="50">
        <v>1516412</v>
      </c>
    </row>
    <row r="13074" spans="1:11" x14ac:dyDescent="0.3">
      <c r="A13074" s="51" t="str">
        <f t="shared" si="210"/>
        <v>SIE.DE</v>
      </c>
      <c r="B13074" s="52" t="s">
        <v>530</v>
      </c>
      <c r="C13074" s="50" t="s">
        <v>12454</v>
      </c>
      <c r="D13074" s="50">
        <f>DAX__2019_2020__33[[#This Row],[Open]]*(DAX__2019_2020__33[[#This Row],[Adj Close]]/DAX__2019_2020__33[[#This Row],[Close]])</f>
        <v>103.75147163839817</v>
      </c>
      <c r="E13074" s="50" t="s">
        <v>3993</v>
      </c>
      <c r="F13074" s="50" t="s">
        <v>28122</v>
      </c>
      <c r="G13074" s="50" t="s">
        <v>28788</v>
      </c>
      <c r="H13074" s="50" t="s">
        <v>28789</v>
      </c>
      <c r="I13074" s="50">
        <f>(DAX__2019_2020__33[[#This Row],[Adj Close]]-DAX__2019_2020__33[[#This Row],[Adj Open]])/DAX__2019_2020__33[[#This Row],[Adj Open]]</f>
        <v>1.2052584333069228E-2</v>
      </c>
      <c r="J13074" s="50">
        <f>DAX__2019_2020__33[[#This Row],[Adj Close]]-DAX__2019_2020__33[[#This Row],[Adj Open]]</f>
        <v>1.2504733616018342</v>
      </c>
      <c r="K13074" s="50">
        <v>1727902</v>
      </c>
    </row>
    <row r="13075" spans="1:11" x14ac:dyDescent="0.3">
      <c r="A13075" s="51" t="str">
        <f t="shared" ref="A13075:A13131" si="211">"SIE.DE"</f>
        <v>SIE.DE</v>
      </c>
      <c r="B13075" s="52" t="s">
        <v>531</v>
      </c>
      <c r="C13075" s="50" t="s">
        <v>3993</v>
      </c>
      <c r="D13075" s="50">
        <f>DAX__2019_2020__33[[#This Row],[Open]]*(DAX__2019_2020__33[[#This Row],[Adj Close]]/DAX__2019_2020__33[[#This Row],[Close]])</f>
        <v>105.15351865639153</v>
      </c>
      <c r="E13075" s="50" t="s">
        <v>28790</v>
      </c>
      <c r="F13075" s="50" t="s">
        <v>28459</v>
      </c>
      <c r="G13075" s="50" t="s">
        <v>28791</v>
      </c>
      <c r="H13075" s="50" t="s">
        <v>28792</v>
      </c>
      <c r="I13075" s="50">
        <f>(DAX__2019_2020__33[[#This Row],[Adj Close]]-DAX__2019_2020__33[[#This Row],[Adj Open]])/DAX__2019_2020__33[[#This Row],[Adj Open]]</f>
        <v>5.0450270270269255E-3</v>
      </c>
      <c r="J13075" s="50">
        <f>DAX__2019_2020__33[[#This Row],[Adj Close]]-DAX__2019_2020__33[[#This Row],[Adj Open]]</f>
        <v>0.53050234360847526</v>
      </c>
      <c r="K13075" s="50">
        <v>1466245</v>
      </c>
    </row>
    <row r="13076" spans="1:11" x14ac:dyDescent="0.3">
      <c r="A13076" s="51" t="str">
        <f t="shared" si="211"/>
        <v>SIE.DE</v>
      </c>
      <c r="B13076" s="52" t="s">
        <v>532</v>
      </c>
      <c r="C13076" s="50" t="s">
        <v>12505</v>
      </c>
      <c r="D13076" s="50">
        <f>DAX__2019_2020__33[[#This Row],[Open]]*(DAX__2019_2020__33[[#This Row],[Adj Close]]/DAX__2019_2020__33[[#This Row],[Close]])</f>
        <v>105.47560939308141</v>
      </c>
      <c r="E13076" s="50" t="s">
        <v>12608</v>
      </c>
      <c r="F13076" s="50" t="s">
        <v>28793</v>
      </c>
      <c r="G13076" s="50" t="s">
        <v>28794</v>
      </c>
      <c r="H13076" s="50" t="s">
        <v>28795</v>
      </c>
      <c r="I13076" s="50">
        <f>(DAX__2019_2020__33[[#This Row],[Adj Close]]-DAX__2019_2020__33[[#This Row],[Adj Open]])/DAX__2019_2020__33[[#This Row],[Adj Open]]</f>
        <v>9.8797021692007079E-3</v>
      </c>
      <c r="J13076" s="50">
        <f>DAX__2019_2020__33[[#This Row],[Adj Close]]-DAX__2019_2020__33[[#This Row],[Adj Open]]</f>
        <v>1.042067606918593</v>
      </c>
      <c r="K13076" s="50">
        <v>1258860</v>
      </c>
    </row>
    <row r="13077" spans="1:11" x14ac:dyDescent="0.3">
      <c r="A13077" s="51" t="str">
        <f t="shared" si="211"/>
        <v>SIE.DE</v>
      </c>
      <c r="B13077" s="52" t="s">
        <v>533</v>
      </c>
      <c r="C13077" s="50" t="s">
        <v>12640</v>
      </c>
      <c r="D13077" s="50">
        <f>DAX__2019_2020__33[[#This Row],[Open]]*(DAX__2019_2020__33[[#This Row],[Adj Close]]/DAX__2019_2020__33[[#This Row],[Close]])</f>
        <v>106.74503064086716</v>
      </c>
      <c r="E13077" s="50" t="s">
        <v>4054</v>
      </c>
      <c r="F13077" s="50" t="s">
        <v>12723</v>
      </c>
      <c r="G13077" s="50" t="s">
        <v>28796</v>
      </c>
      <c r="H13077" s="50" t="s">
        <v>28797</v>
      </c>
      <c r="I13077" s="50">
        <f>(DAX__2019_2020__33[[#This Row],[Adj Close]]-DAX__2019_2020__33[[#This Row],[Adj Open]])/DAX__2019_2020__33[[#This Row],[Adj Open]]</f>
        <v>-1.2779570465033795E-2</v>
      </c>
      <c r="J13077" s="50">
        <f>DAX__2019_2020__33[[#This Row],[Adj Close]]-DAX__2019_2020__33[[#This Row],[Adj Open]]</f>
        <v>-1.3641556408671534</v>
      </c>
      <c r="K13077" s="50">
        <v>1315754</v>
      </c>
    </row>
    <row r="13078" spans="1:11" x14ac:dyDescent="0.3">
      <c r="A13078" s="51" t="str">
        <f t="shared" si="211"/>
        <v>SIE.DE</v>
      </c>
      <c r="B13078" s="52" t="s">
        <v>534</v>
      </c>
      <c r="C13078" s="50" t="s">
        <v>28452</v>
      </c>
      <c r="D13078" s="50">
        <f>DAX__2019_2020__33[[#This Row],[Open]]*(DAX__2019_2020__33[[#This Row],[Adj Close]]/DAX__2019_2020__33[[#This Row],[Close]])</f>
        <v>105.55139578627798</v>
      </c>
      <c r="E13078" s="50" t="s">
        <v>12508</v>
      </c>
      <c r="F13078" s="50" t="s">
        <v>10478</v>
      </c>
      <c r="G13078" s="50" t="s">
        <v>4066</v>
      </c>
      <c r="H13078" s="50" t="s">
        <v>28798</v>
      </c>
      <c r="I13078" s="50">
        <f>(DAX__2019_2020__33[[#This Row],[Adj Close]]-DAX__2019_2020__33[[#This Row],[Adj Open]])/DAX__2019_2020__33[[#This Row],[Adj Open]]</f>
        <v>8.7955844335950908E-3</v>
      </c>
      <c r="J13078" s="50">
        <f>DAX__2019_2020__33[[#This Row],[Adj Close]]-DAX__2019_2020__33[[#This Row],[Adj Open]]</f>
        <v>0.92838621372202113</v>
      </c>
      <c r="K13078" s="50">
        <v>977599</v>
      </c>
    </row>
    <row r="13079" spans="1:11" x14ac:dyDescent="0.3">
      <c r="A13079" s="51" t="str">
        <f t="shared" si="211"/>
        <v>SIE.DE</v>
      </c>
      <c r="B13079" s="52" t="s">
        <v>535</v>
      </c>
      <c r="C13079" s="50" t="s">
        <v>4018</v>
      </c>
      <c r="D13079" s="50">
        <f>DAX__2019_2020__33[[#This Row],[Open]]*(DAX__2019_2020__33[[#This Row],[Adj Close]]/DAX__2019_2020__33[[#This Row],[Close]])</f>
        <v>105.32404526592448</v>
      </c>
      <c r="E13079" s="50" t="s">
        <v>4018</v>
      </c>
      <c r="F13079" s="50" t="s">
        <v>28461</v>
      </c>
      <c r="G13079" s="50" t="s">
        <v>28799</v>
      </c>
      <c r="H13079" s="50" t="s">
        <v>28800</v>
      </c>
      <c r="I13079" s="50">
        <f>(DAX__2019_2020__33[[#This Row],[Adj Close]]-DAX__2019_2020__33[[#This Row],[Adj Open]])/DAX__2019_2020__33[[#This Row],[Adj Open]]</f>
        <v>-1.6549775139413716E-2</v>
      </c>
      <c r="J13079" s="50">
        <f>DAX__2019_2020__33[[#This Row],[Adj Close]]-DAX__2019_2020__33[[#This Row],[Adj Open]]</f>
        <v>-1.7430892659244819</v>
      </c>
      <c r="K13079" s="50">
        <v>2003757</v>
      </c>
    </row>
    <row r="13080" spans="1:11" x14ac:dyDescent="0.3">
      <c r="A13080" s="51" t="str">
        <f t="shared" si="211"/>
        <v>SIE.DE</v>
      </c>
      <c r="B13080" s="52" t="s">
        <v>536</v>
      </c>
      <c r="C13080" s="50" t="s">
        <v>28801</v>
      </c>
      <c r="D13080" s="50">
        <f>DAX__2019_2020__33[[#This Row],[Open]]*(DAX__2019_2020__33[[#This Row],[Adj Close]]/DAX__2019_2020__33[[#This Row],[Close]])</f>
        <v>103.59989852194954</v>
      </c>
      <c r="E13080" s="50" t="s">
        <v>4018</v>
      </c>
      <c r="F13080" s="50" t="s">
        <v>28802</v>
      </c>
      <c r="G13080" s="50" t="s">
        <v>12400</v>
      </c>
      <c r="H13080" s="50" t="s">
        <v>28803</v>
      </c>
      <c r="I13080" s="50">
        <f>(DAX__2019_2020__33[[#This Row],[Adj Close]]-DAX__2019_2020__33[[#This Row],[Adj Open]])/DAX__2019_2020__33[[#This Row],[Adj Open]]</f>
        <v>1.4630559485821546E-2</v>
      </c>
      <c r="J13080" s="50">
        <f>DAX__2019_2020__33[[#This Row],[Adj Close]]-DAX__2019_2020__33[[#This Row],[Adj Open]]</f>
        <v>1.5157244780504584</v>
      </c>
      <c r="K13080" s="50">
        <v>1741530</v>
      </c>
    </row>
    <row r="13081" spans="1:11" x14ac:dyDescent="0.3">
      <c r="A13081" s="51" t="str">
        <f t="shared" si="211"/>
        <v>SIE.DE</v>
      </c>
      <c r="B13081" s="52" t="s">
        <v>537</v>
      </c>
      <c r="C13081" s="50" t="s">
        <v>13218</v>
      </c>
      <c r="D13081" s="50">
        <f>DAX__2019_2020__33[[#This Row],[Open]]*(DAX__2019_2020__33[[#This Row],[Adj Close]]/DAX__2019_2020__33[[#This Row],[Close]])</f>
        <v>105.24824961039589</v>
      </c>
      <c r="E13081" s="50" t="s">
        <v>12343</v>
      </c>
      <c r="F13081" s="50" t="s">
        <v>12457</v>
      </c>
      <c r="G13081" s="50" t="s">
        <v>28804</v>
      </c>
      <c r="H13081" s="50" t="s">
        <v>28805</v>
      </c>
      <c r="I13081" s="50">
        <f>(DAX__2019_2020__33[[#This Row],[Adj Close]]-DAX__2019_2020__33[[#This Row],[Adj Open]])/DAX__2019_2020__33[[#This Row],[Adj Open]]</f>
        <v>-5.7605671604062892E-3</v>
      </c>
      <c r="J13081" s="50">
        <f>DAX__2019_2020__33[[#This Row],[Adj Close]]-DAX__2019_2020__33[[#This Row],[Adj Open]]</f>
        <v>-0.60628961039589058</v>
      </c>
      <c r="K13081" s="50">
        <v>1041721</v>
      </c>
    </row>
    <row r="13082" spans="1:11" x14ac:dyDescent="0.3">
      <c r="A13082" s="51" t="str">
        <f t="shared" si="211"/>
        <v>SIE.DE</v>
      </c>
      <c r="B13082" s="52" t="s">
        <v>538</v>
      </c>
      <c r="C13082" s="50" t="s">
        <v>10489</v>
      </c>
      <c r="D13082" s="50">
        <f>DAX__2019_2020__33[[#This Row],[Open]]*(DAX__2019_2020__33[[#This Row],[Adj Close]]/DAX__2019_2020__33[[#This Row],[Close]])</f>
        <v>103.82725594581984</v>
      </c>
      <c r="E13082" s="50" t="s">
        <v>4009</v>
      </c>
      <c r="F13082" s="50" t="s">
        <v>12728</v>
      </c>
      <c r="G13082" s="50" t="s">
        <v>12700</v>
      </c>
      <c r="H13082" s="50" t="s">
        <v>28806</v>
      </c>
      <c r="I13082" s="50">
        <f>(DAX__2019_2020__33[[#This Row],[Adj Close]]-DAX__2019_2020__33[[#This Row],[Adj Open]])/DAX__2019_2020__33[[#This Row],[Adj Open]]</f>
        <v>1.0401460043822343E-2</v>
      </c>
      <c r="J13082" s="50">
        <f>DAX__2019_2020__33[[#This Row],[Adj Close]]-DAX__2019_2020__33[[#This Row],[Adj Open]]</f>
        <v>1.0799550541801608</v>
      </c>
      <c r="K13082" s="50">
        <v>1305059</v>
      </c>
    </row>
    <row r="13083" spans="1:11" x14ac:dyDescent="0.3">
      <c r="A13083" s="51" t="str">
        <f t="shared" si="211"/>
        <v>SIE.DE</v>
      </c>
      <c r="B13083" s="52" t="s">
        <v>539</v>
      </c>
      <c r="C13083" s="50" t="s">
        <v>4003</v>
      </c>
      <c r="D13083" s="50">
        <f>DAX__2019_2020__33[[#This Row],[Open]]*(DAX__2019_2020__33[[#This Row],[Adj Close]]/DAX__2019_2020__33[[#This Row],[Close]])</f>
        <v>105.51350453949985</v>
      </c>
      <c r="E13083" s="50" t="s">
        <v>4016</v>
      </c>
      <c r="F13083" s="50" t="s">
        <v>28366</v>
      </c>
      <c r="G13083" s="50" t="s">
        <v>28462</v>
      </c>
      <c r="H13083" s="50" t="s">
        <v>28463</v>
      </c>
      <c r="I13083" s="50">
        <f>(DAX__2019_2020__33[[#This Row],[Adj Close]]-DAX__2019_2020__33[[#This Row],[Adj Open]])/DAX__2019_2020__33[[#This Row],[Adj Open]]</f>
        <v>-2.4241309685077501E-2</v>
      </c>
      <c r="J13083" s="50">
        <f>DAX__2019_2020__33[[#This Row],[Adj Close]]-DAX__2019_2020__33[[#This Row],[Adj Open]]</f>
        <v>-2.5577855394998465</v>
      </c>
      <c r="K13083" s="50">
        <v>1419356</v>
      </c>
    </row>
    <row r="13084" spans="1:11" x14ac:dyDescent="0.3">
      <c r="A13084" s="51" t="str">
        <f t="shared" si="211"/>
        <v>SIE.DE</v>
      </c>
      <c r="B13084" s="52" t="s">
        <v>540</v>
      </c>
      <c r="C13084" s="50" t="s">
        <v>28807</v>
      </c>
      <c r="D13084" s="50">
        <f>DAX__2019_2020__33[[#This Row],[Open]]*(DAX__2019_2020__33[[#This Row],[Adj Close]]/DAX__2019_2020__33[[#This Row],[Close]])</f>
        <v>102.48204850308333</v>
      </c>
      <c r="E13084" s="50" t="s">
        <v>28799</v>
      </c>
      <c r="F13084" s="50" t="s">
        <v>12698</v>
      </c>
      <c r="G13084" s="50" t="s">
        <v>12459</v>
      </c>
      <c r="H13084" s="50" t="s">
        <v>28808</v>
      </c>
      <c r="I13084" s="50">
        <f>(DAX__2019_2020__33[[#This Row],[Adj Close]]-DAX__2019_2020__33[[#This Row],[Adj Open]])/DAX__2019_2020__33[[#This Row],[Adj Open]]</f>
        <v>7.7648086522462386E-3</v>
      </c>
      <c r="J13084" s="50">
        <f>DAX__2019_2020__33[[#This Row],[Adj Close]]-DAX__2019_2020__33[[#This Row],[Adj Open]]</f>
        <v>0.7957534969166602</v>
      </c>
      <c r="K13084" s="50">
        <v>1671311</v>
      </c>
    </row>
    <row r="13085" spans="1:11" x14ac:dyDescent="0.3">
      <c r="A13085" s="51" t="str">
        <f t="shared" si="211"/>
        <v>SIE.DE</v>
      </c>
      <c r="B13085" s="52" t="s">
        <v>541</v>
      </c>
      <c r="C13085" s="50" t="s">
        <v>28809</v>
      </c>
      <c r="D13085" s="50">
        <f>DAX__2019_2020__33[[#This Row],[Open]]*(DAX__2019_2020__33[[#This Row],[Adj Close]]/DAX__2019_2020__33[[#This Row],[Close]])</f>
        <v>102.63362014051717</v>
      </c>
      <c r="E13085" s="50" t="s">
        <v>28810</v>
      </c>
      <c r="F13085" s="50" t="s">
        <v>4906</v>
      </c>
      <c r="G13085" s="50" t="s">
        <v>28811</v>
      </c>
      <c r="H13085" s="50" t="s">
        <v>28812</v>
      </c>
      <c r="I13085" s="50">
        <f>(DAX__2019_2020__33[[#This Row],[Adj Close]]-DAX__2019_2020__33[[#This Row],[Adj Open]])/DAX__2019_2020__33[[#This Row],[Adj Open]]</f>
        <v>1.2183939899720768E-2</v>
      </c>
      <c r="J13085" s="50">
        <f>DAX__2019_2020__33[[#This Row],[Adj Close]]-DAX__2019_2020__33[[#This Row],[Adj Open]]</f>
        <v>1.2504818594828322</v>
      </c>
      <c r="K13085" s="50">
        <v>1172258</v>
      </c>
    </row>
    <row r="13086" spans="1:11" x14ac:dyDescent="0.3">
      <c r="A13086" s="51" t="str">
        <f t="shared" si="211"/>
        <v>SIE.DE</v>
      </c>
      <c r="B13086" s="52" t="s">
        <v>542</v>
      </c>
      <c r="C13086" s="50" t="s">
        <v>28713</v>
      </c>
      <c r="D13086" s="50">
        <f>DAX__2019_2020__33[[#This Row],[Open]]*(DAX__2019_2020__33[[#This Row],[Adj Close]]/DAX__2019_2020__33[[#This Row],[Close]])</f>
        <v>103.6567380607942</v>
      </c>
      <c r="E13086" s="50" t="s">
        <v>12457</v>
      </c>
      <c r="F13086" s="50" t="s">
        <v>28175</v>
      </c>
      <c r="G13086" s="50" t="s">
        <v>28175</v>
      </c>
      <c r="H13086" s="50" t="s">
        <v>28813</v>
      </c>
      <c r="I13086" s="50">
        <f>(DAX__2019_2020__33[[#This Row],[Adj Close]]-DAX__2019_2020__33[[#This Row],[Adj Open]])/DAX__2019_2020__33[[#This Row],[Adj Open]]</f>
        <v>-1.736429386518553E-2</v>
      </c>
      <c r="J13086" s="50">
        <f>DAX__2019_2020__33[[#This Row],[Adj Close]]-DAX__2019_2020__33[[#This Row],[Adj Open]]</f>
        <v>-1.799926060794192</v>
      </c>
      <c r="K13086" s="50">
        <v>1680455</v>
      </c>
    </row>
    <row r="13087" spans="1:11" x14ac:dyDescent="0.3">
      <c r="A13087" s="51" t="str">
        <f t="shared" si="211"/>
        <v>SIE.DE</v>
      </c>
      <c r="B13087" s="52" t="s">
        <v>543</v>
      </c>
      <c r="C13087" s="50" t="s">
        <v>28783</v>
      </c>
      <c r="D13087" s="50">
        <f>DAX__2019_2020__33[[#This Row],[Open]]*(DAX__2019_2020__33[[#This Row],[Adj Close]]/DAX__2019_2020__33[[#This Row],[Close]])</f>
        <v>102.08417772879744</v>
      </c>
      <c r="E13087" s="50" t="s">
        <v>28814</v>
      </c>
      <c r="F13087" s="50" t="s">
        <v>12705</v>
      </c>
      <c r="G13087" s="50" t="s">
        <v>28815</v>
      </c>
      <c r="H13087" s="50" t="s">
        <v>28816</v>
      </c>
      <c r="I13087" s="50">
        <f>(DAX__2019_2020__33[[#This Row],[Adj Close]]-DAX__2019_2020__33[[#This Row],[Adj Open]])/DAX__2019_2020__33[[#This Row],[Adj Open]]</f>
        <v>-1.150709889556238E-2</v>
      </c>
      <c r="J13087" s="50">
        <f>DAX__2019_2020__33[[#This Row],[Adj Close]]-DAX__2019_2020__33[[#This Row],[Adj Open]]</f>
        <v>-1.1746927287974387</v>
      </c>
      <c r="K13087" s="50">
        <v>2029173</v>
      </c>
    </row>
    <row r="13088" spans="1:11" x14ac:dyDescent="0.3">
      <c r="A13088" s="51" t="str">
        <f t="shared" si="211"/>
        <v>SIE.DE</v>
      </c>
      <c r="B13088" s="52" t="s">
        <v>544</v>
      </c>
      <c r="C13088" s="50" t="s">
        <v>28062</v>
      </c>
      <c r="D13088" s="50">
        <f>DAX__2019_2020__33[[#This Row],[Open]]*(DAX__2019_2020__33[[#This Row],[Adj Close]]/DAX__2019_2020__33[[#This Row],[Close]])</f>
        <v>98.446425703472471</v>
      </c>
      <c r="E13088" s="50" t="s">
        <v>28154</v>
      </c>
      <c r="F13088" s="50" t="s">
        <v>10936</v>
      </c>
      <c r="G13088" s="50" t="s">
        <v>10267</v>
      </c>
      <c r="H13088" s="50" t="s">
        <v>28817</v>
      </c>
      <c r="I13088" s="50">
        <f>(DAX__2019_2020__33[[#This Row],[Adj Close]]-DAX__2019_2020__33[[#This Row],[Adj Open]])/DAX__2019_2020__33[[#This Row],[Adj Open]]</f>
        <v>-3.6759046127002502E-2</v>
      </c>
      <c r="J13088" s="50">
        <f>DAX__2019_2020__33[[#This Row],[Adj Close]]-DAX__2019_2020__33[[#This Row],[Adj Open]]</f>
        <v>-3.6187967034724693</v>
      </c>
      <c r="K13088" s="50">
        <v>3466579</v>
      </c>
    </row>
    <row r="13089" spans="1:11" x14ac:dyDescent="0.3">
      <c r="A13089" s="51" t="str">
        <f t="shared" si="211"/>
        <v>SIE.DE</v>
      </c>
      <c r="B13089" s="52" t="s">
        <v>545</v>
      </c>
      <c r="C13089" s="50" t="s">
        <v>28341</v>
      </c>
      <c r="D13089" s="50">
        <f>DAX__2019_2020__33[[#This Row],[Open]]*(DAX__2019_2020__33[[#This Row],[Adj Close]]/DAX__2019_2020__33[[#This Row],[Close]])</f>
        <v>94.628691262018108</v>
      </c>
      <c r="E13089" s="50" t="s">
        <v>3980</v>
      </c>
      <c r="F13089" s="50" t="s">
        <v>24561</v>
      </c>
      <c r="G13089" s="50" t="s">
        <v>28818</v>
      </c>
      <c r="H13089" s="50" t="s">
        <v>28819</v>
      </c>
      <c r="I13089" s="50">
        <f>(DAX__2019_2020__33[[#This Row],[Adj Close]]-DAX__2019_2020__33[[#This Row],[Adj Open]])/DAX__2019_2020__33[[#This Row],[Adj Open]]</f>
        <v>7.5082591601587792E-3</v>
      </c>
      <c r="J13089" s="50">
        <f>DAX__2019_2020__33[[#This Row],[Adj Close]]-DAX__2019_2020__33[[#This Row],[Adj Open]]</f>
        <v>0.71049673798188451</v>
      </c>
      <c r="K13089" s="50">
        <v>2584169</v>
      </c>
    </row>
    <row r="13090" spans="1:11" x14ac:dyDescent="0.3">
      <c r="A13090" s="51" t="str">
        <f t="shared" si="211"/>
        <v>SIE.DE</v>
      </c>
      <c r="B13090" s="52" t="s">
        <v>546</v>
      </c>
      <c r="C13090" s="50" t="s">
        <v>10224</v>
      </c>
      <c r="D13090" s="50">
        <f>DAX__2019_2020__33[[#This Row],[Open]]*(DAX__2019_2020__33[[#This Row],[Adj Close]]/DAX__2019_2020__33[[#This Row],[Close]])</f>
        <v>93.425588373434422</v>
      </c>
      <c r="E13090" s="50" t="s">
        <v>28059</v>
      </c>
      <c r="F13090" s="50" t="s">
        <v>10820</v>
      </c>
      <c r="G13090" s="50" t="s">
        <v>10802</v>
      </c>
      <c r="H13090" s="50" t="s">
        <v>28820</v>
      </c>
      <c r="I13090" s="50">
        <f>(DAX__2019_2020__33[[#This Row],[Adj Close]]-DAX__2019_2020__33[[#This Row],[Adj Open]])/DAX__2019_2020__33[[#This Row],[Adj Open]]</f>
        <v>2.1090995099645269E-2</v>
      </c>
      <c r="J13090" s="50">
        <f>DAX__2019_2020__33[[#This Row],[Adj Close]]-DAX__2019_2020__33[[#This Row],[Adj Open]]</f>
        <v>1.9704386265655813</v>
      </c>
      <c r="K13090" s="50">
        <v>1876105</v>
      </c>
    </row>
    <row r="13091" spans="1:11" x14ac:dyDescent="0.3">
      <c r="A13091" s="51" t="str">
        <f t="shared" si="211"/>
        <v>SIE.DE</v>
      </c>
      <c r="B13091" s="52" t="s">
        <v>547</v>
      </c>
      <c r="C13091" s="50" t="s">
        <v>28052</v>
      </c>
      <c r="D13091" s="50">
        <f>DAX__2019_2020__33[[#This Row],[Open]]*(DAX__2019_2020__33[[#This Row],[Adj Close]]/DAX__2019_2020__33[[#This Row],[Close]])</f>
        <v>96.172835770530668</v>
      </c>
      <c r="E13091" s="50" t="s">
        <v>28167</v>
      </c>
      <c r="F13091" s="50" t="s">
        <v>28821</v>
      </c>
      <c r="G13091" s="50" t="s">
        <v>3984</v>
      </c>
      <c r="H13091" s="50" t="s">
        <v>28822</v>
      </c>
      <c r="I13091" s="50">
        <f>(DAX__2019_2020__33[[#This Row],[Adj Close]]-DAX__2019_2020__33[[#This Row],[Adj Open]])/DAX__2019_2020__33[[#This Row],[Adj Open]]</f>
        <v>1.8518568317136573E-2</v>
      </c>
      <c r="J13091" s="50">
        <f>DAX__2019_2020__33[[#This Row],[Adj Close]]-DAX__2019_2020__33[[#This Row],[Adj Open]]</f>
        <v>1.780983229469328</v>
      </c>
      <c r="K13091" s="50">
        <v>1512346</v>
      </c>
    </row>
    <row r="13092" spans="1:11" x14ac:dyDescent="0.3">
      <c r="A13092" s="51" t="str">
        <f t="shared" si="211"/>
        <v>SIE.DE</v>
      </c>
      <c r="B13092" s="52" t="s">
        <v>548</v>
      </c>
      <c r="C13092" s="50" t="s">
        <v>28823</v>
      </c>
      <c r="D13092" s="50">
        <f>DAX__2019_2020__33[[#This Row],[Open]]*(DAX__2019_2020__33[[#This Row],[Adj Close]]/DAX__2019_2020__33[[#This Row],[Close]])</f>
        <v>98.920088185696713</v>
      </c>
      <c r="E13092" s="50" t="s">
        <v>28777</v>
      </c>
      <c r="F13092" s="50" t="s">
        <v>12682</v>
      </c>
      <c r="G13092" s="50" t="s">
        <v>28082</v>
      </c>
      <c r="H13092" s="50" t="s">
        <v>28824</v>
      </c>
      <c r="I13092" s="50">
        <f>(DAX__2019_2020__33[[#This Row],[Adj Close]]-DAX__2019_2020__33[[#This Row],[Adj Open]])/DAX__2019_2020__33[[#This Row],[Adj Open]]</f>
        <v>1.78126894811853E-2</v>
      </c>
      <c r="J13092" s="50">
        <f>DAX__2019_2020__33[[#This Row],[Adj Close]]-DAX__2019_2020__33[[#This Row],[Adj Open]]</f>
        <v>1.7620328143032822</v>
      </c>
      <c r="K13092" s="50">
        <v>1834515</v>
      </c>
    </row>
    <row r="13093" spans="1:11" x14ac:dyDescent="0.3">
      <c r="A13093" s="51" t="str">
        <f t="shared" si="211"/>
        <v>SIE.DE</v>
      </c>
      <c r="B13093" s="52" t="s">
        <v>549</v>
      </c>
      <c r="C13093" s="50" t="s">
        <v>10310</v>
      </c>
      <c r="D13093" s="50">
        <f>DAX__2019_2020__33[[#This Row],[Open]]*(DAX__2019_2020__33[[#This Row],[Adj Close]]/DAX__2019_2020__33[[#This Row],[Close]])</f>
        <v>99.659007573600292</v>
      </c>
      <c r="E13093" s="50" t="s">
        <v>28366</v>
      </c>
      <c r="F13093" s="50" t="s">
        <v>28066</v>
      </c>
      <c r="G13093" s="50" t="s">
        <v>28363</v>
      </c>
      <c r="H13093" s="50" t="s">
        <v>28825</v>
      </c>
      <c r="I13093" s="50">
        <f>(DAX__2019_2020__33[[#This Row],[Adj Close]]-DAX__2019_2020__33[[#This Row],[Adj Open]])/DAX__2019_2020__33[[#This Row],[Adj Open]]</f>
        <v>2.1482909357877705E-2</v>
      </c>
      <c r="J13093" s="50">
        <f>DAX__2019_2020__33[[#This Row],[Adj Close]]-DAX__2019_2020__33[[#This Row],[Adj Open]]</f>
        <v>2.1409654263997027</v>
      </c>
      <c r="K13093" s="50">
        <v>2496522</v>
      </c>
    </row>
    <row r="13094" spans="1:11" x14ac:dyDescent="0.3">
      <c r="A13094" s="51" t="str">
        <f t="shared" si="211"/>
        <v>SIE.DE</v>
      </c>
      <c r="B13094" s="52" t="s">
        <v>550</v>
      </c>
      <c r="C13094" s="50" t="s">
        <v>28826</v>
      </c>
      <c r="D13094" s="50">
        <f>DAX__2019_2020__33[[#This Row],[Open]]*(DAX__2019_2020__33[[#This Row],[Adj Close]]/DAX__2019_2020__33[[#This Row],[Close]])</f>
        <v>102.29258510865512</v>
      </c>
      <c r="E13094" s="50" t="s">
        <v>28827</v>
      </c>
      <c r="F13094" s="50" t="s">
        <v>4923</v>
      </c>
      <c r="G13094" s="50" t="s">
        <v>28828</v>
      </c>
      <c r="H13094" s="50" t="s">
        <v>28829</v>
      </c>
      <c r="I13094" s="50">
        <f>(DAX__2019_2020__33[[#This Row],[Adj Close]]-DAX__2019_2020__33[[#This Row],[Adj Open]])/DAX__2019_2020__33[[#This Row],[Adj Open]]</f>
        <v>1.9448036133134738E-2</v>
      </c>
      <c r="J13094" s="50">
        <f>DAX__2019_2020__33[[#This Row],[Adj Close]]-DAX__2019_2020__33[[#This Row],[Adj Open]]</f>
        <v>1.9893898913448851</v>
      </c>
      <c r="K13094" s="50">
        <v>2068549</v>
      </c>
    </row>
    <row r="13095" spans="1:11" x14ac:dyDescent="0.3">
      <c r="A13095" s="51" t="str">
        <f t="shared" si="211"/>
        <v>SIE.DE</v>
      </c>
      <c r="B13095" s="52" t="s">
        <v>551</v>
      </c>
      <c r="C13095" s="50" t="s">
        <v>28467</v>
      </c>
      <c r="D13095" s="50">
        <f>DAX__2019_2020__33[[#This Row],[Open]]*(DAX__2019_2020__33[[#This Row],[Adj Close]]/DAX__2019_2020__33[[#This Row],[Close]])</f>
        <v>103.6756900595668</v>
      </c>
      <c r="E13095" s="50" t="s">
        <v>10447</v>
      </c>
      <c r="F13095" s="50" t="s">
        <v>28830</v>
      </c>
      <c r="G13095" s="50" t="s">
        <v>28649</v>
      </c>
      <c r="H13095" s="50" t="s">
        <v>28775</v>
      </c>
      <c r="I13095" s="50">
        <f>(DAX__2019_2020__33[[#This Row],[Adj Close]]-DAX__2019_2020__33[[#This Row],[Adj Open]])/DAX__2019_2020__33[[#This Row],[Adj Open]]</f>
        <v>-7.3099687991599266E-3</v>
      </c>
      <c r="J13095" s="50">
        <f>DAX__2019_2020__33[[#This Row],[Adj Close]]-DAX__2019_2020__33[[#This Row],[Adj Open]]</f>
        <v>-0.7578660595668083</v>
      </c>
      <c r="K13095" s="50">
        <v>1919822</v>
      </c>
    </row>
    <row r="13096" spans="1:11" x14ac:dyDescent="0.3">
      <c r="A13096" s="51" t="str">
        <f t="shared" si="211"/>
        <v>SIE.DE</v>
      </c>
      <c r="B13096" s="52" t="s">
        <v>552</v>
      </c>
      <c r="C13096" s="50" t="s">
        <v>4920</v>
      </c>
      <c r="D13096" s="50">
        <f>DAX__2019_2020__33[[#This Row],[Open]]*(DAX__2019_2020__33[[#This Row],[Adj Close]]/DAX__2019_2020__33[[#This Row],[Close]])</f>
        <v>105.03983880842911</v>
      </c>
      <c r="E13096" s="50" t="s">
        <v>11912</v>
      </c>
      <c r="F13096" s="50" t="s">
        <v>28469</v>
      </c>
      <c r="G13096" s="50" t="s">
        <v>28757</v>
      </c>
      <c r="H13096" s="50" t="s">
        <v>28831</v>
      </c>
      <c r="I13096" s="50">
        <f>(DAX__2019_2020__33[[#This Row],[Adj Close]]-DAX__2019_2020__33[[#This Row],[Adj Open]])/DAX__2019_2020__33[[#This Row],[Adj Open]]</f>
        <v>5.0505105984084746E-2</v>
      </c>
      <c r="J13096" s="50">
        <f>DAX__2019_2020__33[[#This Row],[Adj Close]]-DAX__2019_2020__33[[#This Row],[Adj Open]]</f>
        <v>5.30504819157089</v>
      </c>
      <c r="K13096" s="50">
        <v>5067031</v>
      </c>
    </row>
    <row r="13097" spans="1:11" x14ac:dyDescent="0.3">
      <c r="A13097" s="51" t="str">
        <f t="shared" si="211"/>
        <v>SIE.DE</v>
      </c>
      <c r="B13097" s="52" t="s">
        <v>553</v>
      </c>
      <c r="C13097" s="50" t="s">
        <v>28757</v>
      </c>
      <c r="D13097" s="50">
        <f>DAX__2019_2020__33[[#This Row],[Open]]*(DAX__2019_2020__33[[#This Row],[Adj Close]]/DAX__2019_2020__33[[#This Row],[Close]])</f>
        <v>110.34488624291807</v>
      </c>
      <c r="E13097" s="50" t="s">
        <v>4105</v>
      </c>
      <c r="F13097" s="50" t="s">
        <v>28397</v>
      </c>
      <c r="G13097" s="50" t="s">
        <v>4151</v>
      </c>
      <c r="H13097" s="50" t="s">
        <v>28832</v>
      </c>
      <c r="I13097" s="50">
        <f>(DAX__2019_2020__33[[#This Row],[Adj Close]]-DAX__2019_2020__33[[#This Row],[Adj Open]])/DAX__2019_2020__33[[#This Row],[Adj Open]]</f>
        <v>1.6483507473810766E-2</v>
      </c>
      <c r="J13097" s="50">
        <f>DAX__2019_2020__33[[#This Row],[Adj Close]]-DAX__2019_2020__33[[#This Row],[Adj Open]]</f>
        <v>1.8188707570819389</v>
      </c>
      <c r="K13097" s="50">
        <v>3116139</v>
      </c>
    </row>
    <row r="13098" spans="1:11" x14ac:dyDescent="0.3">
      <c r="A13098" s="51" t="str">
        <f t="shared" si="211"/>
        <v>SIE.DE</v>
      </c>
      <c r="B13098" s="52" t="s">
        <v>554</v>
      </c>
      <c r="C13098" s="50" t="s">
        <v>4172</v>
      </c>
      <c r="D13098" s="50">
        <f>DAX__2019_2020__33[[#This Row],[Open]]*(DAX__2019_2020__33[[#This Row],[Adj Close]]/DAX__2019_2020__33[[#This Row],[Close]])</f>
        <v>111.97428471862278</v>
      </c>
      <c r="E13098" s="50" t="s">
        <v>12525</v>
      </c>
      <c r="F13098" s="50" t="s">
        <v>4075</v>
      </c>
      <c r="G13098" s="50" t="s">
        <v>12390</v>
      </c>
      <c r="H13098" s="50" t="s">
        <v>28833</v>
      </c>
      <c r="I13098" s="50">
        <f>(DAX__2019_2020__33[[#This Row],[Adj Close]]-DAX__2019_2020__33[[#This Row],[Adj Open]])/DAX__2019_2020__33[[#This Row],[Adj Open]]</f>
        <v>-5.7529612289244497E-3</v>
      </c>
      <c r="J13098" s="50">
        <f>DAX__2019_2020__33[[#This Row],[Adj Close]]-DAX__2019_2020__33[[#This Row],[Adj Open]]</f>
        <v>-0.64418371862278434</v>
      </c>
      <c r="K13098" s="50">
        <v>1996993</v>
      </c>
    </row>
    <row r="13099" spans="1:11" x14ac:dyDescent="0.3">
      <c r="A13099" s="51" t="str">
        <f t="shared" si="211"/>
        <v>SIE.DE</v>
      </c>
      <c r="B13099" s="52" t="s">
        <v>555</v>
      </c>
      <c r="C13099" s="50" t="s">
        <v>4055</v>
      </c>
      <c r="D13099" s="50">
        <f>DAX__2019_2020__33[[#This Row],[Open]]*(DAX__2019_2020__33[[#This Row],[Adj Close]]/DAX__2019_2020__33[[#This Row],[Close]])</f>
        <v>107.65446678522054</v>
      </c>
      <c r="E13099" s="50" t="s">
        <v>4257</v>
      </c>
      <c r="F13099" s="50" t="s">
        <v>4001</v>
      </c>
      <c r="G13099" s="50" t="s">
        <v>4045</v>
      </c>
      <c r="H13099" s="50" t="s">
        <v>28834</v>
      </c>
      <c r="I13099" s="50">
        <f>(DAX__2019_2020__33[[#This Row],[Adj Close]]-DAX__2019_2020__33[[#This Row],[Adj Open]])/DAX__2019_2020__33[[#This Row],[Adj Open]]</f>
        <v>7.0399507835256208E-4</v>
      </c>
      <c r="J13099" s="50">
        <f>DAX__2019_2020__33[[#This Row],[Adj Close]]-DAX__2019_2020__33[[#This Row],[Adj Open]]</f>
        <v>7.5788214779464624E-2</v>
      </c>
      <c r="K13099" s="50">
        <v>2705730</v>
      </c>
    </row>
    <row r="13100" spans="1:11" x14ac:dyDescent="0.3">
      <c r="A13100" s="51" t="str">
        <f t="shared" si="211"/>
        <v>SIE.DE</v>
      </c>
      <c r="B13100" s="52" t="s">
        <v>556</v>
      </c>
      <c r="C13100" s="50" t="s">
        <v>4052</v>
      </c>
      <c r="D13100" s="50">
        <f>DAX__2019_2020__33[[#This Row],[Open]]*(DAX__2019_2020__33[[#This Row],[Adj Close]]/DAX__2019_2020__33[[#This Row],[Close]])</f>
        <v>107.14291190007906</v>
      </c>
      <c r="E13100" s="50" t="s">
        <v>12633</v>
      </c>
      <c r="F13100" s="50" t="s">
        <v>12508</v>
      </c>
      <c r="G13100" s="50" t="s">
        <v>12638</v>
      </c>
      <c r="H13100" s="50" t="s">
        <v>28835</v>
      </c>
      <c r="I13100" s="50">
        <f>(DAX__2019_2020__33[[#This Row],[Adj Close]]-DAX__2019_2020__33[[#This Row],[Adj Open]])/DAX__2019_2020__33[[#This Row],[Adj Open]]</f>
        <v>-5.3047746296150985E-4</v>
      </c>
      <c r="J13100" s="50">
        <f>DAX__2019_2020__33[[#This Row],[Adj Close]]-DAX__2019_2020__33[[#This Row],[Adj Open]]</f>
        <v>-5.6836900079062502E-2</v>
      </c>
      <c r="K13100" s="50">
        <v>2357957</v>
      </c>
    </row>
    <row r="13101" spans="1:11" x14ac:dyDescent="0.3">
      <c r="A13101" s="51" t="str">
        <f t="shared" si="211"/>
        <v>SIE.DE</v>
      </c>
      <c r="B13101" s="52" t="s">
        <v>557</v>
      </c>
      <c r="C13101" s="50" t="s">
        <v>12661</v>
      </c>
      <c r="D13101" s="50">
        <f>DAX__2019_2020__33[[#This Row],[Open]]*(DAX__2019_2020__33[[#This Row],[Adj Close]]/DAX__2019_2020__33[[#This Row],[Close]])</f>
        <v>107.27553251044796</v>
      </c>
      <c r="E13101" s="50" t="s">
        <v>28771</v>
      </c>
      <c r="F13101" s="50" t="s">
        <v>12403</v>
      </c>
      <c r="G13101" s="50" t="s">
        <v>12458</v>
      </c>
      <c r="H13101" s="50" t="s">
        <v>28836</v>
      </c>
      <c r="I13101" s="50">
        <f>(DAX__2019_2020__33[[#This Row],[Adj Close]]-DAX__2019_2020__33[[#This Row],[Adj Open]])/DAX__2019_2020__33[[#This Row],[Adj Open]]</f>
        <v>-8.3009097191965413E-3</v>
      </c>
      <c r="J13101" s="50">
        <f>DAX__2019_2020__33[[#This Row],[Adj Close]]-DAX__2019_2020__33[[#This Row],[Adj Open]]</f>
        <v>-0.89048451044796195</v>
      </c>
      <c r="K13101" s="50">
        <v>2001236</v>
      </c>
    </row>
    <row r="13102" spans="1:11" x14ac:dyDescent="0.3">
      <c r="A13102" s="51" t="str">
        <f t="shared" si="211"/>
        <v>SIE.DE</v>
      </c>
      <c r="B13102" s="52" t="s">
        <v>558</v>
      </c>
      <c r="C13102" s="50" t="s">
        <v>12511</v>
      </c>
      <c r="D13102" s="50">
        <f>DAX__2019_2020__33[[#This Row],[Open]]*(DAX__2019_2020__33[[#This Row],[Adj Close]]/DAX__2019_2020__33[[#This Row],[Close]])</f>
        <v>105.8355983235942</v>
      </c>
      <c r="E13102" s="50" t="s">
        <v>4066</v>
      </c>
      <c r="F13102" s="50" t="s">
        <v>12700</v>
      </c>
      <c r="G13102" s="50" t="s">
        <v>10446</v>
      </c>
      <c r="H13102" s="50" t="s">
        <v>28837</v>
      </c>
      <c r="I13102" s="50">
        <f>(DAX__2019_2020__33[[#This Row],[Adj Close]]-DAX__2019_2020__33[[#This Row],[Adj Open]])/DAX__2019_2020__33[[#This Row],[Adj Open]]</f>
        <v>-1.0741406993006162E-3</v>
      </c>
      <c r="J13102" s="50">
        <f>DAX__2019_2020__33[[#This Row],[Adj Close]]-DAX__2019_2020__33[[#This Row],[Adj Open]]</f>
        <v>-0.1136823235942046</v>
      </c>
      <c r="K13102" s="50">
        <v>1488801</v>
      </c>
    </row>
    <row r="13103" spans="1:11" x14ac:dyDescent="0.3">
      <c r="A13103" s="51" t="str">
        <f t="shared" si="211"/>
        <v>SIE.DE</v>
      </c>
      <c r="B13103" s="52" t="s">
        <v>559</v>
      </c>
      <c r="C13103" s="50" t="s">
        <v>28838</v>
      </c>
      <c r="D13103" s="50">
        <f>DAX__2019_2020__33[[#This Row],[Open]]*(DAX__2019_2020__33[[#This Row],[Adj Close]]/DAX__2019_2020__33[[#This Row],[Close]])</f>
        <v>105.30509110577316</v>
      </c>
      <c r="E13103" s="50" t="s">
        <v>4918</v>
      </c>
      <c r="F13103" s="50" t="s">
        <v>12428</v>
      </c>
      <c r="G13103" s="50" t="s">
        <v>12507</v>
      </c>
      <c r="H13103" s="50" t="s">
        <v>28839</v>
      </c>
      <c r="I13103" s="50">
        <f>(DAX__2019_2020__33[[#This Row],[Adj Close]]-DAX__2019_2020__33[[#This Row],[Adj Open]])/DAX__2019_2020__33[[#This Row],[Adj Open]]</f>
        <v>-3.5985065275808727E-4</v>
      </c>
      <c r="J13103" s="50">
        <f>DAX__2019_2020__33[[#This Row],[Adj Close]]-DAX__2019_2020__33[[#This Row],[Adj Open]]</f>
        <v>-3.7894105773162323E-2</v>
      </c>
      <c r="K13103" s="50">
        <v>1474471</v>
      </c>
    </row>
    <row r="13104" spans="1:11" x14ac:dyDescent="0.3">
      <c r="A13104" s="51" t="str">
        <f t="shared" si="211"/>
        <v>SIE.DE</v>
      </c>
      <c r="B13104" s="52" t="s">
        <v>560</v>
      </c>
      <c r="C13104" s="50" t="s">
        <v>24760</v>
      </c>
      <c r="D13104" s="50">
        <f>DAX__2019_2020__33[[#This Row],[Open]]*(DAX__2019_2020__33[[#This Row],[Adj Close]]/DAX__2019_2020__33[[#This Row],[Close]])</f>
        <v>103.25885798017691</v>
      </c>
      <c r="E13104" s="50" t="s">
        <v>4064</v>
      </c>
      <c r="F13104" s="50" t="s">
        <v>10503</v>
      </c>
      <c r="G13104" s="50" t="s">
        <v>10447</v>
      </c>
      <c r="H13104" s="50" t="s">
        <v>28840</v>
      </c>
      <c r="I13104" s="50">
        <f>(DAX__2019_2020__33[[#This Row],[Adj Close]]-DAX__2019_2020__33[[#This Row],[Adj Open]])/DAX__2019_2020__33[[#This Row],[Adj Open]]</f>
        <v>7.3394770642202399E-3</v>
      </c>
      <c r="J13104" s="50">
        <f>DAX__2019_2020__33[[#This Row],[Adj Close]]-DAX__2019_2020__33[[#This Row],[Adj Open]]</f>
        <v>0.75786601982308355</v>
      </c>
      <c r="K13104" s="50">
        <v>1947597</v>
      </c>
    </row>
    <row r="13105" spans="1:11" x14ac:dyDescent="0.3">
      <c r="A13105" s="51" t="str">
        <f t="shared" si="211"/>
        <v>SIE.DE</v>
      </c>
      <c r="B13105" s="52" t="s">
        <v>561</v>
      </c>
      <c r="C13105" s="50" t="s">
        <v>28811</v>
      </c>
      <c r="D13105" s="50">
        <f>DAX__2019_2020__33[[#This Row],[Open]]*(DAX__2019_2020__33[[#This Row],[Adj Close]]/DAX__2019_2020__33[[#This Row],[Close]])</f>
        <v>103.88409921267609</v>
      </c>
      <c r="E13105" s="50" t="s">
        <v>28456</v>
      </c>
      <c r="F13105" s="50" t="s">
        <v>28713</v>
      </c>
      <c r="G13105" s="50" t="s">
        <v>12435</v>
      </c>
      <c r="H13105" s="50" t="s">
        <v>28470</v>
      </c>
      <c r="I13105" s="50">
        <f>(DAX__2019_2020__33[[#This Row],[Adj Close]]-DAX__2019_2020__33[[#This Row],[Adj Open]])/DAX__2019_2020__33[[#This Row],[Adj Open]]</f>
        <v>-7.2954584243860689E-4</v>
      </c>
      <c r="J13105" s="50">
        <f>DAX__2019_2020__33[[#This Row],[Adj Close]]-DAX__2019_2020__33[[#This Row],[Adj Open]]</f>
        <v>-7.5788212676087596E-2</v>
      </c>
      <c r="K13105" s="50">
        <v>2058118</v>
      </c>
    </row>
    <row r="13106" spans="1:11" x14ac:dyDescent="0.3">
      <c r="A13106" s="51" t="str">
        <f t="shared" si="211"/>
        <v>SIE.DE</v>
      </c>
      <c r="B13106" s="52" t="s">
        <v>562</v>
      </c>
      <c r="C13106" s="50" t="s">
        <v>10429</v>
      </c>
      <c r="D13106" s="50">
        <f>DAX__2019_2020__33[[#This Row],[Open]]*(DAX__2019_2020__33[[#This Row],[Adj Close]]/DAX__2019_2020__33[[#This Row],[Close]])</f>
        <v>104.49038786795394</v>
      </c>
      <c r="E13106" s="50" t="s">
        <v>28841</v>
      </c>
      <c r="F13106" s="50" t="s">
        <v>10437</v>
      </c>
      <c r="G13106" s="50" t="s">
        <v>3997</v>
      </c>
      <c r="H13106" s="50" t="s">
        <v>28773</v>
      </c>
      <c r="I13106" s="50">
        <f>(DAX__2019_2020__33[[#This Row],[Adj Close]]-DAX__2019_2020__33[[#This Row],[Adj Open]])/DAX__2019_2020__33[[#This Row],[Adj Open]]</f>
        <v>1.2511305190082376E-2</v>
      </c>
      <c r="J13106" s="50">
        <f>DAX__2019_2020__33[[#This Row],[Adj Close]]-DAX__2019_2020__33[[#This Row],[Adj Open]]</f>
        <v>1.3073111320460526</v>
      </c>
      <c r="K13106" s="50">
        <v>1612584</v>
      </c>
    </row>
    <row r="13107" spans="1:11" x14ac:dyDescent="0.3">
      <c r="A13107" s="51" t="str">
        <f t="shared" si="211"/>
        <v>SIE.DE</v>
      </c>
      <c r="B13107" s="52" t="s">
        <v>563</v>
      </c>
      <c r="C13107" s="50" t="s">
        <v>4024</v>
      </c>
      <c r="D13107" s="50">
        <f>DAX__2019_2020__33[[#This Row],[Open]]*(DAX__2019_2020__33[[#This Row],[Adj Close]]/DAX__2019_2020__33[[#This Row],[Close]])</f>
        <v>106.97238961127876</v>
      </c>
      <c r="E13107" s="50" t="s">
        <v>13183</v>
      </c>
      <c r="F13107" s="50" t="s">
        <v>12460</v>
      </c>
      <c r="G13107" s="50" t="s">
        <v>28842</v>
      </c>
      <c r="H13107" s="50" t="s">
        <v>28843</v>
      </c>
      <c r="I13107" s="50">
        <f>(DAX__2019_2020__33[[#This Row],[Adj Close]]-DAX__2019_2020__33[[#This Row],[Adj Open]])/DAX__2019_2020__33[[#This Row],[Adj Open]]</f>
        <v>-4.7821555930243655E-3</v>
      </c>
      <c r="J13107" s="50">
        <f>DAX__2019_2020__33[[#This Row],[Adj Close]]-DAX__2019_2020__33[[#This Row],[Adj Open]]</f>
        <v>-0.51155861127875824</v>
      </c>
      <c r="K13107" s="50">
        <v>1757078</v>
      </c>
    </row>
    <row r="13108" spans="1:11" x14ac:dyDescent="0.3">
      <c r="A13108" s="51" t="str">
        <f t="shared" si="211"/>
        <v>SIE.DE</v>
      </c>
      <c r="B13108" s="52" t="s">
        <v>564</v>
      </c>
      <c r="C13108" s="50" t="s">
        <v>4919</v>
      </c>
      <c r="D13108" s="50">
        <f>DAX__2019_2020__33[[#This Row],[Open]]*(DAX__2019_2020__33[[#This Row],[Adj Close]]/DAX__2019_2020__33[[#This Row],[Close]])</f>
        <v>106.8208195459501</v>
      </c>
      <c r="E13108" s="50" t="s">
        <v>4029</v>
      </c>
      <c r="F13108" s="50" t="s">
        <v>4011</v>
      </c>
      <c r="G13108" s="50" t="s">
        <v>12721</v>
      </c>
      <c r="H13108" s="50" t="s">
        <v>28844</v>
      </c>
      <c r="I13108" s="50">
        <f>(DAX__2019_2020__33[[#This Row],[Adj Close]]-DAX__2019_2020__33[[#This Row],[Adj Open]])/DAX__2019_2020__33[[#This Row],[Adj Open]]</f>
        <v>-3.5473660243460813E-3</v>
      </c>
      <c r="J13108" s="50">
        <f>DAX__2019_2020__33[[#This Row],[Adj Close]]-DAX__2019_2020__33[[#This Row],[Adj Open]]</f>
        <v>-0.37893254595010717</v>
      </c>
      <c r="K13108" s="50">
        <v>1833896</v>
      </c>
    </row>
    <row r="13109" spans="1:11" x14ac:dyDescent="0.3">
      <c r="A13109" s="51" t="str">
        <f t="shared" si="211"/>
        <v>SIE.DE</v>
      </c>
      <c r="B13109" s="52" t="s">
        <v>565</v>
      </c>
      <c r="C13109" s="50" t="s">
        <v>12608</v>
      </c>
      <c r="D13109" s="50">
        <f>DAX__2019_2020__33[[#This Row],[Open]]*(DAX__2019_2020__33[[#This Row],[Adj Close]]/DAX__2019_2020__33[[#This Row],[Close]])</f>
        <v>106.85871567551155</v>
      </c>
      <c r="E13109" s="50" t="s">
        <v>4277</v>
      </c>
      <c r="F13109" s="50" t="s">
        <v>4009</v>
      </c>
      <c r="G13109" s="50" t="s">
        <v>4009</v>
      </c>
      <c r="H13109" s="50" t="s">
        <v>28845</v>
      </c>
      <c r="I13109" s="50">
        <f>(DAX__2019_2020__33[[#This Row],[Adj Close]]-DAX__2019_2020__33[[#This Row],[Adj Open]])/DAX__2019_2020__33[[#This Row],[Adj Open]]</f>
        <v>-1.2765974837784423E-2</v>
      </c>
      <c r="J13109" s="50">
        <f>DAX__2019_2020__33[[#This Row],[Adj Close]]-DAX__2019_2020__33[[#This Row],[Adj Open]]</f>
        <v>-1.3641556755115403</v>
      </c>
      <c r="K13109" s="50">
        <v>1014847</v>
      </c>
    </row>
    <row r="13110" spans="1:11" x14ac:dyDescent="0.3">
      <c r="A13110" s="51" t="str">
        <f t="shared" si="211"/>
        <v>SIE.DE</v>
      </c>
      <c r="B13110" s="52" t="s">
        <v>566</v>
      </c>
      <c r="C13110" s="50" t="s">
        <v>12512</v>
      </c>
      <c r="D13110" s="50">
        <f>DAX__2019_2020__33[[#This Row],[Open]]*(DAX__2019_2020__33[[#This Row],[Adj Close]]/DAX__2019_2020__33[[#This Row],[Close]])</f>
        <v>105.34298322120075</v>
      </c>
      <c r="E13110" s="50" t="s">
        <v>28846</v>
      </c>
      <c r="F13110" s="50" t="s">
        <v>13218</v>
      </c>
      <c r="G13110" s="50" t="s">
        <v>12640</v>
      </c>
      <c r="H13110" s="50" t="s">
        <v>28847</v>
      </c>
      <c r="I13110" s="50">
        <f>(DAX__2019_2020__33[[#This Row],[Adj Close]]-DAX__2019_2020__33[[#This Row],[Adj Open]])/DAX__2019_2020__33[[#This Row],[Adj Open]]</f>
        <v>1.3309379855468947E-2</v>
      </c>
      <c r="J13110" s="50">
        <f>DAX__2019_2020__33[[#This Row],[Adj Close]]-DAX__2019_2020__33[[#This Row],[Adj Open]]</f>
        <v>1.4020497787992525</v>
      </c>
      <c r="K13110" s="50">
        <v>1791715</v>
      </c>
    </row>
    <row r="13111" spans="1:11" x14ac:dyDescent="0.3">
      <c r="A13111" s="51" t="str">
        <f t="shared" si="211"/>
        <v>SIE.DE</v>
      </c>
      <c r="B13111" s="52" t="s">
        <v>567</v>
      </c>
      <c r="C13111" s="50" t="s">
        <v>4916</v>
      </c>
      <c r="D13111" s="50">
        <f>DAX__2019_2020__33[[#This Row],[Open]]*(DAX__2019_2020__33[[#This Row],[Adj Close]]/DAX__2019_2020__33[[#This Row],[Close]])</f>
        <v>106.10084500000001</v>
      </c>
      <c r="E13111" s="50" t="s">
        <v>4032</v>
      </c>
      <c r="F13111" s="50" t="s">
        <v>4005</v>
      </c>
      <c r="G13111" s="50" t="s">
        <v>4916</v>
      </c>
      <c r="H13111" s="50" t="s">
        <v>28694</v>
      </c>
      <c r="I13111" s="50">
        <f>(DAX__2019_2020__33[[#This Row],[Adj Close]]-DAX__2019_2020__33[[#This Row],[Adj Open]])/DAX__2019_2020__33[[#This Row],[Adj Open]]</f>
        <v>0</v>
      </c>
      <c r="J13111" s="50">
        <f>DAX__2019_2020__33[[#This Row],[Adj Close]]-DAX__2019_2020__33[[#This Row],[Adj Open]]</f>
        <v>0</v>
      </c>
      <c r="K13111" s="50">
        <v>3256693</v>
      </c>
    </row>
    <row r="13112" spans="1:11" x14ac:dyDescent="0.3">
      <c r="A13112" s="51" t="str">
        <f t="shared" si="211"/>
        <v>SIE.DE</v>
      </c>
      <c r="B13112" s="52" t="s">
        <v>568</v>
      </c>
      <c r="C13112" s="50" t="s">
        <v>28848</v>
      </c>
      <c r="D13112" s="50">
        <f>DAX__2019_2020__33[[#This Row],[Open]]*(DAX__2019_2020__33[[#This Row],[Adj Close]]/DAX__2019_2020__33[[#This Row],[Close]])</f>
        <v>106.65030255411791</v>
      </c>
      <c r="E13112" s="50" t="s">
        <v>4040</v>
      </c>
      <c r="F13112" s="50" t="s">
        <v>4916</v>
      </c>
      <c r="G13112" s="50" t="s">
        <v>28846</v>
      </c>
      <c r="H13112" s="50" t="s">
        <v>28849</v>
      </c>
      <c r="I13112" s="50">
        <f>(DAX__2019_2020__33[[#This Row],[Adj Close]]-DAX__2019_2020__33[[#This Row],[Adj Open]])/DAX__2019_2020__33[[#This Row],[Adj Open]]</f>
        <v>3.1977260046593603E-3</v>
      </c>
      <c r="J13112" s="50">
        <f>DAX__2019_2020__33[[#This Row],[Adj Close]]-DAX__2019_2020__33[[#This Row],[Adj Open]]</f>
        <v>0.34103844588209142</v>
      </c>
      <c r="K13112" s="50">
        <v>1625653</v>
      </c>
    </row>
    <row r="13113" spans="1:11" x14ac:dyDescent="0.3">
      <c r="A13113" s="51" t="str">
        <f t="shared" si="211"/>
        <v>SIE.DE</v>
      </c>
      <c r="B13113" s="52" t="s">
        <v>569</v>
      </c>
      <c r="C13113" s="50" t="s">
        <v>12608</v>
      </c>
      <c r="D13113" s="50">
        <f>DAX__2019_2020__33[[#This Row],[Open]]*(DAX__2019_2020__33[[#This Row],[Adj Close]]/DAX__2019_2020__33[[#This Row],[Close]])</f>
        <v>106.85871425641689</v>
      </c>
      <c r="E13113" s="50" t="s">
        <v>4040</v>
      </c>
      <c r="F13113" s="50" t="s">
        <v>12511</v>
      </c>
      <c r="G13113" s="50" t="s">
        <v>4024</v>
      </c>
      <c r="H13113" s="50" t="s">
        <v>28850</v>
      </c>
      <c r="I13113" s="50">
        <f>(DAX__2019_2020__33[[#This Row],[Adj Close]]-DAX__2019_2020__33[[#This Row],[Adj Open]])/DAX__2019_2020__33[[#This Row],[Adj Open]]</f>
        <v>1.0637854327008435E-3</v>
      </c>
      <c r="J13113" s="50">
        <f>DAX__2019_2020__33[[#This Row],[Adj Close]]-DAX__2019_2020__33[[#This Row],[Adj Open]]</f>
        <v>0.11367474358311824</v>
      </c>
      <c r="K13113" s="50">
        <v>1485634</v>
      </c>
    </row>
    <row r="13114" spans="1:11" x14ac:dyDescent="0.3">
      <c r="A13114" s="51" t="str">
        <f t="shared" si="211"/>
        <v>SIE.DE</v>
      </c>
      <c r="B13114" s="52" t="s">
        <v>570</v>
      </c>
      <c r="C13114" s="50" t="s">
        <v>4026</v>
      </c>
      <c r="D13114" s="50">
        <f>DAX__2019_2020__33[[#This Row],[Open]]*(DAX__2019_2020__33[[#This Row],[Adj Close]]/DAX__2019_2020__33[[#This Row],[Close]])</f>
        <v>106.72609216522905</v>
      </c>
      <c r="E13114" s="50" t="s">
        <v>28851</v>
      </c>
      <c r="F13114" s="50" t="s">
        <v>12403</v>
      </c>
      <c r="G13114" s="50" t="s">
        <v>12403</v>
      </c>
      <c r="H13114" s="50" t="s">
        <v>28852</v>
      </c>
      <c r="I13114" s="50">
        <f>(DAX__2019_2020__33[[#This Row],[Adj Close]]-DAX__2019_2020__33[[#This Row],[Adj Open]])/DAX__2019_2020__33[[#This Row],[Adj Open]]</f>
        <v>-6.5684890265047804E-3</v>
      </c>
      <c r="J13114" s="50">
        <f>DAX__2019_2020__33[[#This Row],[Adj Close]]-DAX__2019_2020__33[[#This Row],[Adj Open]]</f>
        <v>-0.70102916522904479</v>
      </c>
      <c r="K13114" s="50">
        <v>1260431</v>
      </c>
    </row>
    <row r="13115" spans="1:11" x14ac:dyDescent="0.3">
      <c r="A13115" s="51" t="str">
        <f t="shared" si="211"/>
        <v>SIE.DE</v>
      </c>
      <c r="B13115" s="52" t="s">
        <v>571</v>
      </c>
      <c r="C13115" s="50" t="s">
        <v>4904</v>
      </c>
      <c r="D13115" s="50">
        <f>DAX__2019_2020__33[[#This Row],[Open]]*(DAX__2019_2020__33[[#This Row],[Adj Close]]/DAX__2019_2020__33[[#This Row],[Close]])</f>
        <v>106.13874552688566</v>
      </c>
      <c r="E13115" s="50" t="s">
        <v>13183</v>
      </c>
      <c r="F13115" s="50" t="s">
        <v>28374</v>
      </c>
      <c r="G13115" s="50" t="s">
        <v>13183</v>
      </c>
      <c r="H13115" s="50" t="s">
        <v>28708</v>
      </c>
      <c r="I13115" s="50">
        <f>(DAX__2019_2020__33[[#This Row],[Adj Close]]-DAX__2019_2020__33[[#This Row],[Adj Open]])/DAX__2019_2020__33[[#This Row],[Adj Open]]</f>
        <v>1.1246001327686527E-2</v>
      </c>
      <c r="J13115" s="50">
        <f>DAX__2019_2020__33[[#This Row],[Adj Close]]-DAX__2019_2020__33[[#This Row],[Adj Open]]</f>
        <v>1.1936364731143385</v>
      </c>
      <c r="K13115" s="50">
        <v>1553655</v>
      </c>
    </row>
    <row r="13116" spans="1:11" x14ac:dyDescent="0.3">
      <c r="A13116" s="51" t="str">
        <f t="shared" si="211"/>
        <v>SIE.DE</v>
      </c>
      <c r="B13116" s="52" t="s">
        <v>572</v>
      </c>
      <c r="C13116" s="50" t="s">
        <v>4059</v>
      </c>
      <c r="D13116" s="50">
        <f>DAX__2019_2020__33[[#This Row],[Open]]*(DAX__2019_2020__33[[#This Row],[Adj Close]]/DAX__2019_2020__33[[#This Row],[Close]])</f>
        <v>106.19558071511928</v>
      </c>
      <c r="E13116" s="50" t="s">
        <v>4040</v>
      </c>
      <c r="F13116" s="50" t="s">
        <v>12460</v>
      </c>
      <c r="G13116" s="50" t="s">
        <v>28720</v>
      </c>
      <c r="H13116" s="50" t="s">
        <v>28853</v>
      </c>
      <c r="I13116" s="50">
        <f>(DAX__2019_2020__33[[#This Row],[Adj Close]]-DAX__2019_2020__33[[#This Row],[Adj Open]])/DAX__2019_2020__33[[#This Row],[Adj Open]]</f>
        <v>2.8545941633291365E-3</v>
      </c>
      <c r="J13116" s="50">
        <f>DAX__2019_2020__33[[#This Row],[Adj Close]]-DAX__2019_2020__33[[#This Row],[Adj Open]]</f>
        <v>0.30314528488072767</v>
      </c>
      <c r="K13116" s="50">
        <v>1219677</v>
      </c>
    </row>
    <row r="13117" spans="1:11" x14ac:dyDescent="0.3">
      <c r="A13117" s="51" t="str">
        <f t="shared" si="211"/>
        <v>SIE.DE</v>
      </c>
      <c r="B13117" s="52" t="s">
        <v>573</v>
      </c>
      <c r="C13117" s="50" t="s">
        <v>4274</v>
      </c>
      <c r="D13117" s="50">
        <f>DAX__2019_2020__33[[#This Row],[Open]]*(DAX__2019_2020__33[[#This Row],[Adj Close]]/DAX__2019_2020__33[[#This Row],[Close]])</f>
        <v>106.66923908140431</v>
      </c>
      <c r="E13117" s="50" t="s">
        <v>12659</v>
      </c>
      <c r="F13117" s="50" t="s">
        <v>28841</v>
      </c>
      <c r="G13117" s="50" t="s">
        <v>4571</v>
      </c>
      <c r="H13117" s="50" t="s">
        <v>28854</v>
      </c>
      <c r="I13117" s="50">
        <f>(DAX__2019_2020__33[[#This Row],[Adj Close]]-DAX__2019_2020__33[[#This Row],[Adj Open]])/DAX__2019_2020__33[[#This Row],[Adj Open]]</f>
        <v>1.598582621644443E-2</v>
      </c>
      <c r="J13117" s="50">
        <f>DAX__2019_2020__33[[#This Row],[Adj Close]]-DAX__2019_2020__33[[#This Row],[Adj Open]]</f>
        <v>1.7051959185956918</v>
      </c>
      <c r="K13117" s="50">
        <v>1392978</v>
      </c>
    </row>
    <row r="13118" spans="1:11" x14ac:dyDescent="0.3">
      <c r="A13118" s="51" t="str">
        <f t="shared" si="211"/>
        <v>SIE.DE</v>
      </c>
      <c r="B13118" s="52" t="s">
        <v>574</v>
      </c>
      <c r="C13118" s="50" t="s">
        <v>28855</v>
      </c>
      <c r="D13118" s="50">
        <f>DAX__2019_2020__33[[#This Row],[Open]]*(DAX__2019_2020__33[[#This Row],[Adj Close]]/DAX__2019_2020__33[[#This Row],[Close]])</f>
        <v>108.92388823893361</v>
      </c>
      <c r="E13118" s="50" t="s">
        <v>12607</v>
      </c>
      <c r="F13118" s="50" t="s">
        <v>28721</v>
      </c>
      <c r="G13118" s="50" t="s">
        <v>4019</v>
      </c>
      <c r="H13118" s="50" t="s">
        <v>28856</v>
      </c>
      <c r="I13118" s="50">
        <f>(DAX__2019_2020__33[[#This Row],[Adj Close]]-DAX__2019_2020__33[[#This Row],[Adj Open]])/DAX__2019_2020__33[[#This Row],[Adj Open]]</f>
        <v>-9.3929463543324862E-3</v>
      </c>
      <c r="J13118" s="50">
        <f>DAX__2019_2020__33[[#This Row],[Adj Close]]-DAX__2019_2020__33[[#This Row],[Adj Open]]</f>
        <v>-1.0231162389336106</v>
      </c>
      <c r="K13118" s="50">
        <v>1632374</v>
      </c>
    </row>
    <row r="13119" spans="1:11" x14ac:dyDescent="0.3">
      <c r="A13119" s="51" t="str">
        <f t="shared" si="211"/>
        <v>SIE.DE</v>
      </c>
      <c r="B13119" s="52" t="s">
        <v>575</v>
      </c>
      <c r="C13119" s="50" t="s">
        <v>12731</v>
      </c>
      <c r="D13119" s="50">
        <f>DAX__2019_2020__33[[#This Row],[Open]]*(DAX__2019_2020__33[[#This Row],[Adj Close]]/DAX__2019_2020__33[[#This Row],[Close]])</f>
        <v>108.14708420123678</v>
      </c>
      <c r="E13119" s="50" t="s">
        <v>13197</v>
      </c>
      <c r="F13119" s="50" t="s">
        <v>4036</v>
      </c>
      <c r="G13119" s="50" t="s">
        <v>4048</v>
      </c>
      <c r="H13119" s="50" t="s">
        <v>28857</v>
      </c>
      <c r="I13119" s="50">
        <f>(DAX__2019_2020__33[[#This Row],[Adj Close]]-DAX__2019_2020__33[[#This Row],[Adj Open]])/DAX__2019_2020__33[[#This Row],[Adj Open]]</f>
        <v>-5.6062279044768867E-3</v>
      </c>
      <c r="J13119" s="50">
        <f>DAX__2019_2020__33[[#This Row],[Adj Close]]-DAX__2019_2020__33[[#This Row],[Adj Open]]</f>
        <v>-0.6062972012367851</v>
      </c>
      <c r="K13119" s="50">
        <v>1272752</v>
      </c>
    </row>
    <row r="13120" spans="1:11" x14ac:dyDescent="0.3">
      <c r="A13120" s="51" t="str">
        <f t="shared" si="211"/>
        <v>SIE.DE</v>
      </c>
      <c r="B13120" s="52" t="s">
        <v>576</v>
      </c>
      <c r="C13120" s="50" t="s">
        <v>28851</v>
      </c>
      <c r="D13120" s="50">
        <f>DAX__2019_2020__33[[#This Row],[Open]]*(DAX__2019_2020__33[[#This Row],[Adj Close]]/DAX__2019_2020__33[[#This Row],[Close]])</f>
        <v>107.18080339789641</v>
      </c>
      <c r="E13120" s="50" t="s">
        <v>4048</v>
      </c>
      <c r="F13120" s="50" t="s">
        <v>4009</v>
      </c>
      <c r="G13120" s="50" t="s">
        <v>12640</v>
      </c>
      <c r="H13120" s="50" t="s">
        <v>28847</v>
      </c>
      <c r="I13120" s="50">
        <f>(DAX__2019_2020__33[[#This Row],[Adj Close]]-DAX__2019_2020__33[[#This Row],[Adj Open]])/DAX__2019_2020__33[[#This Row],[Adj Open]]</f>
        <v>-4.0657504336728831E-3</v>
      </c>
      <c r="J13120" s="50">
        <f>DAX__2019_2020__33[[#This Row],[Adj Close]]-DAX__2019_2020__33[[#This Row],[Adj Open]]</f>
        <v>-0.43577039789640537</v>
      </c>
      <c r="K13120" s="50">
        <v>1658102</v>
      </c>
    </row>
    <row r="13121" spans="1:11" x14ac:dyDescent="0.3">
      <c r="A13121" s="51" t="str">
        <f t="shared" si="211"/>
        <v>SIE.DE</v>
      </c>
      <c r="B13121" s="52" t="s">
        <v>577</v>
      </c>
      <c r="C13121" s="50" t="s">
        <v>12498</v>
      </c>
      <c r="D13121" s="50">
        <f>DAX__2019_2020__33[[#This Row],[Open]]*(DAX__2019_2020__33[[#This Row],[Adj Close]]/DAX__2019_2020__33[[#This Row],[Close]])</f>
        <v>108.03340166765025</v>
      </c>
      <c r="E13121" s="50" t="s">
        <v>4117</v>
      </c>
      <c r="F13121" s="50" t="s">
        <v>4026</v>
      </c>
      <c r="G13121" s="50" t="s">
        <v>4023</v>
      </c>
      <c r="H13121" s="50" t="s">
        <v>28858</v>
      </c>
      <c r="I13121" s="50">
        <f>(DAX__2019_2020__33[[#This Row],[Adj Close]]-DAX__2019_2020__33[[#This Row],[Adj Open]])/DAX__2019_2020__33[[#This Row],[Adj Open]]</f>
        <v>-1.1750298037966669E-2</v>
      </c>
      <c r="J13121" s="50">
        <f>DAX__2019_2020__33[[#This Row],[Adj Close]]-DAX__2019_2020__33[[#This Row],[Adj Open]]</f>
        <v>-1.2694246676502559</v>
      </c>
      <c r="K13121" s="50">
        <v>1940592</v>
      </c>
    </row>
    <row r="13122" spans="1:11" x14ac:dyDescent="0.3">
      <c r="A13122" s="51" t="str">
        <f t="shared" si="211"/>
        <v>SIE.DE</v>
      </c>
      <c r="B13122" s="52" t="s">
        <v>578</v>
      </c>
      <c r="C13122" s="50" t="s">
        <v>4274</v>
      </c>
      <c r="D13122" s="50">
        <f>DAX__2019_2020__33[[#This Row],[Open]]*(DAX__2019_2020__33[[#This Row],[Adj Close]]/DAX__2019_2020__33[[#This Row],[Close]])</f>
        <v>106.66924770771375</v>
      </c>
      <c r="E13122" s="50" t="s">
        <v>28859</v>
      </c>
      <c r="F13122" s="50" t="s">
        <v>28842</v>
      </c>
      <c r="G13122" s="50" t="s">
        <v>28859</v>
      </c>
      <c r="H13122" s="50" t="s">
        <v>28860</v>
      </c>
      <c r="I13122" s="50">
        <f>(DAX__2019_2020__33[[#This Row],[Adj Close]]-DAX__2019_2020__33[[#This Row],[Adj Open]])/DAX__2019_2020__33[[#This Row],[Adj Open]]</f>
        <v>1.8472487006616082E-2</v>
      </c>
      <c r="J13122" s="50">
        <f>DAX__2019_2020__33[[#This Row],[Adj Close]]-DAX__2019_2020__33[[#This Row],[Adj Open]]</f>
        <v>1.9704462922862547</v>
      </c>
      <c r="K13122" s="50">
        <v>1459377</v>
      </c>
    </row>
    <row r="13123" spans="1:11" x14ac:dyDescent="0.3">
      <c r="A13123" s="51" t="str">
        <f t="shared" si="211"/>
        <v>SIE.DE</v>
      </c>
      <c r="B13123" s="52" t="s">
        <v>579</v>
      </c>
      <c r="C13123" s="50" t="s">
        <v>4581</v>
      </c>
      <c r="D13123" s="50">
        <f>DAX__2019_2020__33[[#This Row],[Open]]*(DAX__2019_2020__33[[#This Row],[Adj Close]]/DAX__2019_2020__33[[#This Row],[Close]])</f>
        <v>109.28387545523582</v>
      </c>
      <c r="E13123" s="50" t="s">
        <v>28394</v>
      </c>
      <c r="F13123" s="50" t="s">
        <v>12398</v>
      </c>
      <c r="G13123" s="50" t="s">
        <v>28742</v>
      </c>
      <c r="H13123" s="50" t="s">
        <v>28743</v>
      </c>
      <c r="I13123" s="50">
        <f>(DAX__2019_2020__33[[#This Row],[Adj Close]]-DAX__2019_2020__33[[#This Row],[Adj Open]])/DAX__2019_2020__33[[#This Row],[Adj Open]]</f>
        <v>2.6005807680255619E-3</v>
      </c>
      <c r="J13123" s="50">
        <f>DAX__2019_2020__33[[#This Row],[Adj Close]]-DAX__2019_2020__33[[#This Row],[Adj Open]]</f>
        <v>0.28420154476418702</v>
      </c>
      <c r="K13123" s="50">
        <v>1847903</v>
      </c>
    </row>
    <row r="13124" spans="1:11" x14ac:dyDescent="0.3">
      <c r="A13124" s="51" t="str">
        <f t="shared" si="211"/>
        <v>SIE.DE</v>
      </c>
      <c r="B13124" s="52" t="s">
        <v>580</v>
      </c>
      <c r="C13124" s="50" t="s">
        <v>4223</v>
      </c>
      <c r="D13124" s="50">
        <f>DAX__2019_2020__33[[#This Row],[Open]]*(DAX__2019_2020__33[[#This Row],[Adj Close]]/DAX__2019_2020__33[[#This Row],[Close]])</f>
        <v>110.458557</v>
      </c>
      <c r="E13124" s="50" t="s">
        <v>28745</v>
      </c>
      <c r="F13124" s="50" t="s">
        <v>12596</v>
      </c>
      <c r="G13124" s="50" t="s">
        <v>4223</v>
      </c>
      <c r="H13124" s="50" t="s">
        <v>28861</v>
      </c>
      <c r="I13124" s="50">
        <f>(DAX__2019_2020__33[[#This Row],[Adj Close]]-DAX__2019_2020__33[[#This Row],[Adj Open]])/DAX__2019_2020__33[[#This Row],[Adj Open]]</f>
        <v>0</v>
      </c>
      <c r="J13124" s="50">
        <f>DAX__2019_2020__33[[#This Row],[Adj Close]]-DAX__2019_2020__33[[#This Row],[Adj Open]]</f>
        <v>0</v>
      </c>
      <c r="K13124" s="50">
        <v>2012092</v>
      </c>
    </row>
    <row r="13125" spans="1:11" x14ac:dyDescent="0.3">
      <c r="A13125" s="51" t="str">
        <f t="shared" si="211"/>
        <v>SIE.DE</v>
      </c>
      <c r="B13125" s="52" t="s">
        <v>581</v>
      </c>
      <c r="C13125" s="50" t="s">
        <v>4122</v>
      </c>
      <c r="D13125" s="50">
        <f>DAX__2019_2020__33[[#This Row],[Open]]*(DAX__2019_2020__33[[#This Row],[Adj Close]]/DAX__2019_2020__33[[#This Row],[Close]])</f>
        <v>110.3638297063317</v>
      </c>
      <c r="E13125" s="50" t="s">
        <v>28445</v>
      </c>
      <c r="F13125" s="50" t="s">
        <v>28448</v>
      </c>
      <c r="G13125" s="50" t="s">
        <v>4557</v>
      </c>
      <c r="H13125" s="50" t="s">
        <v>28862</v>
      </c>
      <c r="I13125" s="50">
        <f>(DAX__2019_2020__33[[#This Row],[Adj Close]]-DAX__2019_2020__33[[#This Row],[Adj Open]])/DAX__2019_2020__33[[#This Row],[Adj Open]]</f>
        <v>1.1330472103004263E-2</v>
      </c>
      <c r="J13125" s="50">
        <f>DAX__2019_2020__33[[#This Row],[Adj Close]]-DAX__2019_2020__33[[#This Row],[Adj Open]]</f>
        <v>1.2504742936683044</v>
      </c>
      <c r="K13125" s="50">
        <v>6241979</v>
      </c>
    </row>
    <row r="13126" spans="1:11" x14ac:dyDescent="0.3">
      <c r="A13126" s="51" t="str">
        <f t="shared" si="211"/>
        <v>SIE.DE</v>
      </c>
      <c r="B13126" s="52" t="s">
        <v>582</v>
      </c>
      <c r="C13126" s="50" t="s">
        <v>12521</v>
      </c>
      <c r="D13126" s="50">
        <f>DAX__2019_2020__33[[#This Row],[Open]]*(DAX__2019_2020__33[[#This Row],[Adj Close]]/DAX__2019_2020__33[[#This Row],[Close]])</f>
        <v>109.89016203096385</v>
      </c>
      <c r="E13126" s="50" t="s">
        <v>28731</v>
      </c>
      <c r="F13126" s="50" t="s">
        <v>28453</v>
      </c>
      <c r="G13126" s="50" t="s">
        <v>28371</v>
      </c>
      <c r="H13126" s="50" t="s">
        <v>28863</v>
      </c>
      <c r="I13126" s="50">
        <f>(DAX__2019_2020__33[[#This Row],[Adj Close]]-DAX__2019_2020__33[[#This Row],[Adj Open]])/DAX__2019_2020__33[[#This Row],[Adj Open]]</f>
        <v>-2.0172379310344747E-2</v>
      </c>
      <c r="J13126" s="50">
        <f>DAX__2019_2020__33[[#This Row],[Adj Close]]-DAX__2019_2020__33[[#This Row],[Adj Open]]</f>
        <v>-2.2167460309638471</v>
      </c>
      <c r="K13126" s="50">
        <v>2922669</v>
      </c>
    </row>
    <row r="13127" spans="1:11" x14ac:dyDescent="0.3">
      <c r="A13127" s="51" t="str">
        <f t="shared" si="211"/>
        <v>SIE.DE</v>
      </c>
      <c r="B13127" s="52" t="s">
        <v>583</v>
      </c>
      <c r="C13127" s="50" t="s">
        <v>28864</v>
      </c>
      <c r="D13127" s="50">
        <f>DAX__2019_2020__33[[#This Row],[Open]]*(DAX__2019_2020__33[[#This Row],[Adj Close]]/DAX__2019_2020__33[[#This Row],[Close]])</f>
        <v>108.39338421600792</v>
      </c>
      <c r="E13127" s="50" t="s">
        <v>4254</v>
      </c>
      <c r="F13127" s="50" t="s">
        <v>4058</v>
      </c>
      <c r="G13127" s="50" t="s">
        <v>4068</v>
      </c>
      <c r="H13127" s="50" t="s">
        <v>28865</v>
      </c>
      <c r="I13127" s="50">
        <f>(DAX__2019_2020__33[[#This Row],[Adj Close]]-DAX__2019_2020__33[[#This Row],[Adj Open]])/DAX__2019_2020__33[[#This Row],[Adj Open]]</f>
        <v>-6.9919595698654535E-4</v>
      </c>
      <c r="J13127" s="50">
        <f>DAX__2019_2020__33[[#This Row],[Adj Close]]-DAX__2019_2020__33[[#This Row],[Adj Open]]</f>
        <v>-7.578821600792196E-2</v>
      </c>
      <c r="K13127" s="50">
        <v>1390621</v>
      </c>
    </row>
    <row r="13128" spans="1:11" x14ac:dyDescent="0.3">
      <c r="A13128" s="51" t="str">
        <f t="shared" si="211"/>
        <v>SIE.DE</v>
      </c>
      <c r="B13128" s="52" t="s">
        <v>584</v>
      </c>
      <c r="C13128" s="50" t="s">
        <v>4273</v>
      </c>
      <c r="D13128" s="50">
        <f>DAX__2019_2020__33[[#This Row],[Open]]*(DAX__2019_2020__33[[#This Row],[Adj Close]]/DAX__2019_2020__33[[#This Row],[Close]])</f>
        <v>108.81021086903841</v>
      </c>
      <c r="E13128" s="50" t="s">
        <v>4214</v>
      </c>
      <c r="F13128" s="50" t="s">
        <v>28866</v>
      </c>
      <c r="G13128" s="50" t="s">
        <v>4214</v>
      </c>
      <c r="H13128" s="50" t="s">
        <v>28867</v>
      </c>
      <c r="I13128" s="50">
        <f>(DAX__2019_2020__33[[#This Row],[Adj Close]]-DAX__2019_2020__33[[#This Row],[Adj Open]])/DAX__2019_2020__33[[#This Row],[Adj Open]]</f>
        <v>1.863136846046173E-2</v>
      </c>
      <c r="J13128" s="50">
        <f>DAX__2019_2020__33[[#This Row],[Adj Close]]-DAX__2019_2020__33[[#This Row],[Adj Open]]</f>
        <v>2.0272831309615924</v>
      </c>
      <c r="K13128" s="50">
        <v>1149343</v>
      </c>
    </row>
    <row r="13129" spans="1:11" x14ac:dyDescent="0.3">
      <c r="A13129" s="51" t="str">
        <f t="shared" si="211"/>
        <v>SIE.DE</v>
      </c>
      <c r="B13129" s="52" t="s">
        <v>585</v>
      </c>
      <c r="C13129" s="50" t="s">
        <v>4151</v>
      </c>
      <c r="D13129" s="50">
        <f>DAX__2019_2020__33[[#This Row],[Open]]*(DAX__2019_2020__33[[#This Row],[Adj Close]]/DAX__2019_2020__33[[#This Row],[Close]])</f>
        <v>112.16375991903968</v>
      </c>
      <c r="E13129" s="50" t="s">
        <v>4168</v>
      </c>
      <c r="F13129" s="50" t="s">
        <v>4137</v>
      </c>
      <c r="G13129" s="50" t="s">
        <v>11912</v>
      </c>
      <c r="H13129" s="50" t="s">
        <v>28868</v>
      </c>
      <c r="I13129" s="50">
        <f>(DAX__2019_2020__33[[#This Row],[Adj Close]]-DAX__2019_2020__33[[#This Row],[Adj Open]])/DAX__2019_2020__33[[#This Row],[Adj Open]]</f>
        <v>7.6013596688960039E-3</v>
      </c>
      <c r="J13129" s="50">
        <f>DAX__2019_2020__33[[#This Row],[Adj Close]]-DAX__2019_2020__33[[#This Row],[Adj Open]]</f>
        <v>0.85259708096032227</v>
      </c>
      <c r="K13129" s="50">
        <v>1067229</v>
      </c>
    </row>
    <row r="13130" spans="1:11" x14ac:dyDescent="0.3">
      <c r="A13130" s="51" t="str">
        <f t="shared" si="211"/>
        <v>SIE.DE</v>
      </c>
      <c r="B13130" s="52" t="s">
        <v>586</v>
      </c>
      <c r="C13130" s="50" t="s">
        <v>4168</v>
      </c>
      <c r="D13130" s="50">
        <f>DAX__2019_2020__33[[#This Row],[Open]]*(DAX__2019_2020__33[[#This Row],[Adj Close]]/DAX__2019_2020__33[[#This Row],[Close]])</f>
        <v>113.11108907675199</v>
      </c>
      <c r="E13130" s="50" t="s">
        <v>28869</v>
      </c>
      <c r="F13130" s="50" t="s">
        <v>12491</v>
      </c>
      <c r="G13130" s="50" t="s">
        <v>4262</v>
      </c>
      <c r="H13130" s="50" t="s">
        <v>28870</v>
      </c>
      <c r="I13130" s="50">
        <f>(DAX__2019_2020__33[[#This Row],[Adj Close]]-DAX__2019_2020__33[[#This Row],[Adj Open]])/DAX__2019_2020__33[[#This Row],[Adj Open]]</f>
        <v>-1.6750418479892511E-2</v>
      </c>
      <c r="J13130" s="50">
        <f>DAX__2019_2020__33[[#This Row],[Adj Close]]-DAX__2019_2020__33[[#This Row],[Adj Open]]</f>
        <v>-1.8946580767519947</v>
      </c>
      <c r="K13130" s="50">
        <v>902680</v>
      </c>
    </row>
    <row r="13131" spans="1:11" x14ac:dyDescent="0.3">
      <c r="A13131" s="51" t="str">
        <f t="shared" si="211"/>
        <v>SIE.DE</v>
      </c>
      <c r="B13131" s="52" t="s">
        <v>587</v>
      </c>
      <c r="C13131" s="50" t="s">
        <v>12491</v>
      </c>
      <c r="D13131" s="50">
        <f>DAX__2019_2020__33[[#This Row],[Open]]*(DAX__2019_2020__33[[#This Row],[Adj Close]]/DAX__2019_2020__33[[#This Row],[Close]])</f>
        <v>110.98906919203209</v>
      </c>
      <c r="E13131" s="50" t="s">
        <v>4137</v>
      </c>
      <c r="F13131" s="50" t="s">
        <v>4276</v>
      </c>
      <c r="G13131" s="50" t="s">
        <v>12390</v>
      </c>
      <c r="H13131" s="50" t="s">
        <v>28833</v>
      </c>
      <c r="I13131" s="50">
        <f>(DAX__2019_2020__33[[#This Row],[Adj Close]]-DAX__2019_2020__33[[#This Row],[Adj Open]])/DAX__2019_2020__33[[#This Row],[Adj Open]]</f>
        <v>3.0726612129511519E-3</v>
      </c>
      <c r="J13131" s="50">
        <f>DAX__2019_2020__33[[#This Row],[Adj Close]]-DAX__2019_2020__33[[#This Row],[Adj Open]]</f>
        <v>0.34103180796790866</v>
      </c>
      <c r="K13131" s="50">
        <v>796354</v>
      </c>
    </row>
    <row r="13132" spans="1:11" x14ac:dyDescent="0.3">
      <c r="A13132" s="51" t="str">
        <f t="shared" ref="A13132:A13195" si="212">"SY1.DE"</f>
        <v>SY1.DE</v>
      </c>
      <c r="B13132" s="52" t="s">
        <v>83</v>
      </c>
      <c r="C13132" s="50" t="s">
        <v>7483</v>
      </c>
      <c r="D13132" s="50">
        <f>DAX__2019_2020__33[[#This Row],[Open]]*(DAX__2019_2020__33[[#This Row],[Adj Close]]/DAX__2019_2020__33[[#This Row],[Close]])</f>
        <v>61.496619591293516</v>
      </c>
      <c r="E13132" s="50" t="s">
        <v>7394</v>
      </c>
      <c r="F13132" s="50" t="s">
        <v>9206</v>
      </c>
      <c r="G13132" s="50" t="s">
        <v>7327</v>
      </c>
      <c r="H13132" s="50" t="s">
        <v>28871</v>
      </c>
      <c r="I13132" s="50">
        <f>(DAX__2019_2020__33[[#This Row],[Adj Close]]-DAX__2019_2020__33[[#This Row],[Adj Open]])/DAX__2019_2020__33[[#This Row],[Adj Open]]</f>
        <v>2.3846406818011551E-2</v>
      </c>
      <c r="J13132" s="50">
        <f>DAX__2019_2020__33[[#This Row],[Adj Close]]-DAX__2019_2020__33[[#This Row],[Adj Open]]</f>
        <v>1.4664734087064843</v>
      </c>
      <c r="K13132" s="50">
        <v>283098</v>
      </c>
    </row>
    <row r="13133" spans="1:11" x14ac:dyDescent="0.3">
      <c r="A13133" s="51" t="str">
        <f t="shared" si="212"/>
        <v>SY1.DE</v>
      </c>
      <c r="B13133" s="52" t="s">
        <v>84</v>
      </c>
      <c r="C13133" s="50" t="s">
        <v>5547</v>
      </c>
      <c r="D13133" s="50">
        <f>DAX__2019_2020__33[[#This Row],[Open]]*(DAX__2019_2020__33[[#This Row],[Adj Close]]/DAX__2019_2020__33[[#This Row],[Close]])</f>
        <v>62.69645992874738</v>
      </c>
      <c r="E13133" s="50" t="s">
        <v>5547</v>
      </c>
      <c r="F13133" s="50" t="s">
        <v>5371</v>
      </c>
      <c r="G13133" s="50" t="s">
        <v>19479</v>
      </c>
      <c r="H13133" s="50" t="s">
        <v>28872</v>
      </c>
      <c r="I13133" s="50">
        <f>(DAX__2019_2020__33[[#This Row],[Adj Close]]-DAX__2019_2020__33[[#This Row],[Adj Open]])/DAX__2019_2020__33[[#This Row],[Adj Open]]</f>
        <v>-2.0959858503029123E-2</v>
      </c>
      <c r="J13133" s="50">
        <f>DAX__2019_2020__33[[#This Row],[Adj Close]]-DAX__2019_2020__33[[#This Row],[Adj Open]]</f>
        <v>-1.3141089287473804</v>
      </c>
      <c r="K13133" s="50">
        <v>206549</v>
      </c>
    </row>
    <row r="13134" spans="1:11" x14ac:dyDescent="0.3">
      <c r="A13134" s="51" t="str">
        <f t="shared" si="212"/>
        <v>SY1.DE</v>
      </c>
      <c r="B13134" s="52" t="s">
        <v>85</v>
      </c>
      <c r="C13134" s="50" t="s">
        <v>5512</v>
      </c>
      <c r="D13134" s="50">
        <f>DAX__2019_2020__33[[#This Row],[Open]]*(DAX__2019_2020__33[[#This Row],[Adj Close]]/DAX__2019_2020__33[[#This Row],[Close]])</f>
        <v>62.048939949552981</v>
      </c>
      <c r="E13134" s="50" t="s">
        <v>5557</v>
      </c>
      <c r="F13134" s="50" t="s">
        <v>7371</v>
      </c>
      <c r="G13134" s="50" t="s">
        <v>9237</v>
      </c>
      <c r="H13134" s="50" t="s">
        <v>28873</v>
      </c>
      <c r="I13134" s="50">
        <f>(DAX__2019_2020__33[[#This Row],[Adj Close]]-DAX__2019_2020__33[[#This Row],[Adj Open]])/DAX__2019_2020__33[[#This Row],[Adj Open]]</f>
        <v>2.1178589860123515E-2</v>
      </c>
      <c r="J13134" s="50">
        <f>DAX__2019_2020__33[[#This Row],[Adj Close]]-DAX__2019_2020__33[[#This Row],[Adj Open]]</f>
        <v>1.3141090504470156</v>
      </c>
      <c r="K13134" s="50">
        <v>202553</v>
      </c>
    </row>
    <row r="13135" spans="1:11" x14ac:dyDescent="0.3">
      <c r="A13135" s="51" t="str">
        <f t="shared" si="212"/>
        <v>SY1.DE</v>
      </c>
      <c r="B13135" s="52" t="s">
        <v>86</v>
      </c>
      <c r="C13135" s="50" t="s">
        <v>9226</v>
      </c>
      <c r="D13135" s="50">
        <f>DAX__2019_2020__33[[#This Row],[Open]]*(DAX__2019_2020__33[[#This Row],[Adj Close]]/DAX__2019_2020__33[[#This Row],[Close]])</f>
        <v>64.010575032835476</v>
      </c>
      <c r="E13135" s="50" t="s">
        <v>9184</v>
      </c>
      <c r="F13135" s="50" t="s">
        <v>7327</v>
      </c>
      <c r="G13135" s="50" t="s">
        <v>7361</v>
      </c>
      <c r="H13135" s="50" t="s">
        <v>28874</v>
      </c>
      <c r="I13135" s="50">
        <f>(DAX__2019_2020__33[[#This Row],[Adj Close]]-DAX__2019_2020__33[[#This Row],[Adj Open]])/DAX__2019_2020__33[[#This Row],[Adj Open]]</f>
        <v>-8.9258850204421269E-3</v>
      </c>
      <c r="J13135" s="50">
        <f>DAX__2019_2020__33[[#This Row],[Adj Close]]-DAX__2019_2020__33[[#This Row],[Adj Open]]</f>
        <v>-0.57135103283547295</v>
      </c>
      <c r="K13135" s="50">
        <v>219048</v>
      </c>
    </row>
    <row r="13136" spans="1:11" x14ac:dyDescent="0.3">
      <c r="A13136" s="51" t="str">
        <f t="shared" si="212"/>
        <v>SY1.DE</v>
      </c>
      <c r="B13136" s="52" t="s">
        <v>87</v>
      </c>
      <c r="C13136" s="50" t="s">
        <v>5560</v>
      </c>
      <c r="D13136" s="50">
        <f>DAX__2019_2020__33[[#This Row],[Open]]*(DAX__2019_2020__33[[#This Row],[Adj Close]]/DAX__2019_2020__33[[#This Row],[Close]])</f>
        <v>63.267816695002765</v>
      </c>
      <c r="E13136" s="50" t="s">
        <v>7429</v>
      </c>
      <c r="F13136" s="50" t="s">
        <v>9197</v>
      </c>
      <c r="G13136" s="50" t="s">
        <v>8014</v>
      </c>
      <c r="H13136" s="50" t="s">
        <v>28875</v>
      </c>
      <c r="I13136" s="50">
        <f>(DAX__2019_2020__33[[#This Row],[Adj Close]]-DAX__2019_2020__33[[#This Row],[Adj Open]])/DAX__2019_2020__33[[#This Row],[Adj Open]]</f>
        <v>1.9265487078100857E-2</v>
      </c>
      <c r="J13136" s="50">
        <f>DAX__2019_2020__33[[#This Row],[Adj Close]]-DAX__2019_2020__33[[#This Row],[Adj Open]]</f>
        <v>1.2188853049972295</v>
      </c>
      <c r="K13136" s="50">
        <v>212247</v>
      </c>
    </row>
    <row r="13137" spans="1:11" x14ac:dyDescent="0.3">
      <c r="A13137" s="51" t="str">
        <f t="shared" si="212"/>
        <v>SY1.DE</v>
      </c>
      <c r="B13137" s="52" t="s">
        <v>88</v>
      </c>
      <c r="C13137" s="50" t="s">
        <v>7417</v>
      </c>
      <c r="D13137" s="50">
        <f>DAX__2019_2020__33[[#This Row],[Open]]*(DAX__2019_2020__33[[#This Row],[Adj Close]]/DAX__2019_2020__33[[#This Row],[Close]])</f>
        <v>64.734290458117826</v>
      </c>
      <c r="E13137" s="50" t="s">
        <v>5422</v>
      </c>
      <c r="F13137" s="50" t="s">
        <v>18966</v>
      </c>
      <c r="G13137" s="50" t="s">
        <v>7432</v>
      </c>
      <c r="H13137" s="50" t="s">
        <v>28876</v>
      </c>
      <c r="I13137" s="50">
        <f>(DAX__2019_2020__33[[#This Row],[Adj Close]]-DAX__2019_2020__33[[#This Row],[Adj Open]])/DAX__2019_2020__33[[#This Row],[Adj Open]]</f>
        <v>1.2650676111326415E-2</v>
      </c>
      <c r="J13137" s="50">
        <f>DAX__2019_2020__33[[#This Row],[Adj Close]]-DAX__2019_2020__33[[#This Row],[Adj Open]]</f>
        <v>0.81893254188217668</v>
      </c>
      <c r="K13137" s="50">
        <v>258875</v>
      </c>
    </row>
    <row r="13138" spans="1:11" x14ac:dyDescent="0.3">
      <c r="A13138" s="51" t="str">
        <f t="shared" si="212"/>
        <v>SY1.DE</v>
      </c>
      <c r="B13138" s="52" t="s">
        <v>89</v>
      </c>
      <c r="C13138" s="50" t="s">
        <v>11226</v>
      </c>
      <c r="D13138" s="50">
        <f>DAX__2019_2020__33[[#This Row],[Open]]*(DAX__2019_2020__33[[#This Row],[Adj Close]]/DAX__2019_2020__33[[#This Row],[Close]])</f>
        <v>65.515142162654001</v>
      </c>
      <c r="E13138" s="50" t="s">
        <v>7509</v>
      </c>
      <c r="F13138" s="50" t="s">
        <v>7468</v>
      </c>
      <c r="G13138" s="50" t="s">
        <v>11401</v>
      </c>
      <c r="H13138" s="50" t="s">
        <v>28877</v>
      </c>
      <c r="I13138" s="50">
        <f>(DAX__2019_2020__33[[#This Row],[Adj Close]]-DAX__2019_2020__33[[#This Row],[Adj Open]])/DAX__2019_2020__33[[#This Row],[Adj Open]]</f>
        <v>1.0465028613443627E-2</v>
      </c>
      <c r="J13138" s="50">
        <f>DAX__2019_2020__33[[#This Row],[Adj Close]]-DAX__2019_2020__33[[#This Row],[Adj Open]]</f>
        <v>0.68561783734600112</v>
      </c>
      <c r="K13138" s="50">
        <v>242531</v>
      </c>
    </row>
    <row r="13139" spans="1:11" x14ac:dyDescent="0.3">
      <c r="A13139" s="51" t="str">
        <f t="shared" si="212"/>
        <v>SY1.DE</v>
      </c>
      <c r="B13139" s="52" t="s">
        <v>90</v>
      </c>
      <c r="C13139" s="50" t="s">
        <v>25965</v>
      </c>
      <c r="D13139" s="50">
        <f>DAX__2019_2020__33[[#This Row],[Open]]*(DAX__2019_2020__33[[#This Row],[Adj Close]]/DAX__2019_2020__33[[#This Row],[Close]])</f>
        <v>66.486445042346276</v>
      </c>
      <c r="E13139" s="50" t="s">
        <v>5411</v>
      </c>
      <c r="F13139" s="50" t="s">
        <v>5496</v>
      </c>
      <c r="G13139" s="50" t="s">
        <v>5439</v>
      </c>
      <c r="H13139" s="50" t="s">
        <v>28878</v>
      </c>
      <c r="I13139" s="50">
        <f>(DAX__2019_2020__33[[#This Row],[Adj Close]]-DAX__2019_2020__33[[#This Row],[Adj Open]])/DAX__2019_2020__33[[#This Row],[Adj Open]]</f>
        <v>5.7290317960469704E-3</v>
      </c>
      <c r="J13139" s="50">
        <f>DAX__2019_2020__33[[#This Row],[Adj Close]]-DAX__2019_2020__33[[#This Row],[Adj Open]]</f>
        <v>0.38090295765373128</v>
      </c>
      <c r="K13139" s="50">
        <v>244886</v>
      </c>
    </row>
    <row r="13140" spans="1:11" x14ac:dyDescent="0.3">
      <c r="A13140" s="51" t="str">
        <f t="shared" si="212"/>
        <v>SY1.DE</v>
      </c>
      <c r="B13140" s="52" t="s">
        <v>91</v>
      </c>
      <c r="C13140" s="50" t="s">
        <v>8918</v>
      </c>
      <c r="D13140" s="50">
        <f>DAX__2019_2020__33[[#This Row],[Open]]*(DAX__2019_2020__33[[#This Row],[Adj Close]]/DAX__2019_2020__33[[#This Row],[Close]])</f>
        <v>66.619753850602208</v>
      </c>
      <c r="E13140" s="50" t="s">
        <v>18973</v>
      </c>
      <c r="F13140" s="50" t="s">
        <v>8856</v>
      </c>
      <c r="G13140" s="50" t="s">
        <v>5459</v>
      </c>
      <c r="H13140" s="50" t="s">
        <v>28879</v>
      </c>
      <c r="I13140" s="50">
        <f>(DAX__2019_2020__33[[#This Row],[Adj Close]]-DAX__2019_2020__33[[#This Row],[Adj Open]])/DAX__2019_2020__33[[#This Row],[Adj Open]]</f>
        <v>5.7176959079145435E-4</v>
      </c>
      <c r="J13140" s="50">
        <f>DAX__2019_2020__33[[#This Row],[Adj Close]]-DAX__2019_2020__33[[#This Row],[Adj Open]]</f>
        <v>3.8091149397786239E-2</v>
      </c>
      <c r="K13140" s="50">
        <v>226435</v>
      </c>
    </row>
    <row r="13141" spans="1:11" x14ac:dyDescent="0.3">
      <c r="A13141" s="51" t="str">
        <f t="shared" si="212"/>
        <v>SY1.DE</v>
      </c>
      <c r="B13141" s="52" t="s">
        <v>92</v>
      </c>
      <c r="C13141" s="50" t="s">
        <v>12808</v>
      </c>
      <c r="D13141" s="50">
        <f>DAX__2019_2020__33[[#This Row],[Open]]*(DAX__2019_2020__33[[#This Row],[Adj Close]]/DAX__2019_2020__33[[#This Row],[Close]])</f>
        <v>66.676880837841125</v>
      </c>
      <c r="E13141" s="50" t="s">
        <v>5465</v>
      </c>
      <c r="F13141" s="50" t="s">
        <v>7931</v>
      </c>
      <c r="G13141" s="50" t="s">
        <v>8887</v>
      </c>
      <c r="H13141" s="50" t="s">
        <v>28880</v>
      </c>
      <c r="I13141" s="50">
        <f>(DAX__2019_2020__33[[#This Row],[Adj Close]]-DAX__2019_2020__33[[#This Row],[Adj Open]])/DAX__2019_2020__33[[#This Row],[Adj Open]]</f>
        <v>3.7132535152778656E-3</v>
      </c>
      <c r="J13141" s="50">
        <f>DAX__2019_2020__33[[#This Row],[Adj Close]]-DAX__2019_2020__33[[#This Row],[Adj Open]]</f>
        <v>0.24758816215887691</v>
      </c>
      <c r="K13141" s="50">
        <v>380288</v>
      </c>
    </row>
    <row r="13142" spans="1:11" x14ac:dyDescent="0.3">
      <c r="A13142" s="51" t="str">
        <f t="shared" si="212"/>
        <v>SY1.DE</v>
      </c>
      <c r="B13142" s="52" t="s">
        <v>93</v>
      </c>
      <c r="C13142" s="50" t="s">
        <v>5480</v>
      </c>
      <c r="D13142" s="50">
        <f>DAX__2019_2020__33[[#This Row],[Open]]*(DAX__2019_2020__33[[#This Row],[Adj Close]]/DAX__2019_2020__33[[#This Row],[Close]])</f>
        <v>66.962581548277115</v>
      </c>
      <c r="E13142" s="50" t="s">
        <v>11505</v>
      </c>
      <c r="F13142" s="50" t="s">
        <v>5459</v>
      </c>
      <c r="G13142" s="50" t="s">
        <v>5626</v>
      </c>
      <c r="H13142" s="50" t="s">
        <v>28881</v>
      </c>
      <c r="I13142" s="50">
        <f>(DAX__2019_2020__33[[#This Row],[Adj Close]]-DAX__2019_2020__33[[#This Row],[Adj Open]])/DAX__2019_2020__33[[#This Row],[Adj Open]]</f>
        <v>8.5319965870325385E-4</v>
      </c>
      <c r="J13142" s="50">
        <f>DAX__2019_2020__33[[#This Row],[Adj Close]]-DAX__2019_2020__33[[#This Row],[Adj Open]]</f>
        <v>5.7132451722878841E-2</v>
      </c>
      <c r="K13142" s="50">
        <v>224270</v>
      </c>
    </row>
    <row r="13143" spans="1:11" x14ac:dyDescent="0.3">
      <c r="A13143" s="51" t="str">
        <f t="shared" si="212"/>
        <v>SY1.DE</v>
      </c>
      <c r="B13143" s="52" t="s">
        <v>94</v>
      </c>
      <c r="C13143" s="50" t="s">
        <v>18998</v>
      </c>
      <c r="D13143" s="50">
        <f>DAX__2019_2020__33[[#This Row],[Open]]*(DAX__2019_2020__33[[#This Row],[Adj Close]]/DAX__2019_2020__33[[#This Row],[Close]])</f>
        <v>67.305383508011417</v>
      </c>
      <c r="E13143" s="50" t="s">
        <v>19291</v>
      </c>
      <c r="F13143" s="50" t="s">
        <v>9311</v>
      </c>
      <c r="G13143" s="50" t="s">
        <v>12816</v>
      </c>
      <c r="H13143" s="50" t="s">
        <v>28882</v>
      </c>
      <c r="I13143" s="50">
        <f>(DAX__2019_2020__33[[#This Row],[Adj Close]]-DAX__2019_2020__33[[#This Row],[Adj Open]])/DAX__2019_2020__33[[#This Row],[Adj Open]]</f>
        <v>9.337804187889041E-3</v>
      </c>
      <c r="J13143" s="50">
        <f>DAX__2019_2020__33[[#This Row],[Adj Close]]-DAX__2019_2020__33[[#This Row],[Adj Open]]</f>
        <v>0.62848449198858702</v>
      </c>
      <c r="K13143" s="50">
        <v>374356</v>
      </c>
    </row>
    <row r="13144" spans="1:11" x14ac:dyDescent="0.3">
      <c r="A13144" s="51" t="str">
        <f t="shared" si="212"/>
        <v>SY1.DE</v>
      </c>
      <c r="B13144" s="52" t="s">
        <v>95</v>
      </c>
      <c r="C13144" s="50" t="s">
        <v>5451</v>
      </c>
      <c r="D13144" s="50">
        <f>DAX__2019_2020__33[[#This Row],[Open]]*(DAX__2019_2020__33[[#This Row],[Adj Close]]/DAX__2019_2020__33[[#This Row],[Close]])</f>
        <v>68.429040772605092</v>
      </c>
      <c r="E13144" s="50" t="s">
        <v>11031</v>
      </c>
      <c r="F13144" s="50" t="s">
        <v>5451</v>
      </c>
      <c r="G13144" s="50" t="s">
        <v>19446</v>
      </c>
      <c r="H13144" s="50" t="s">
        <v>28883</v>
      </c>
      <c r="I13144" s="50">
        <f>(DAX__2019_2020__33[[#This Row],[Adj Close]]-DAX__2019_2020__33[[#This Row],[Adj Open]])/DAX__2019_2020__33[[#This Row],[Adj Open]]</f>
        <v>1.4194210768240826E-2</v>
      </c>
      <c r="J13144" s="50">
        <f>DAX__2019_2020__33[[#This Row],[Adj Close]]-DAX__2019_2020__33[[#This Row],[Adj Open]]</f>
        <v>0.97129622739490173</v>
      </c>
      <c r="K13144" s="50">
        <v>241921</v>
      </c>
    </row>
    <row r="13145" spans="1:11" x14ac:dyDescent="0.3">
      <c r="A13145" s="51" t="str">
        <f t="shared" si="212"/>
        <v>SY1.DE</v>
      </c>
      <c r="B13145" s="52" t="s">
        <v>96</v>
      </c>
      <c r="C13145" s="50" t="s">
        <v>7549</v>
      </c>
      <c r="D13145" s="50">
        <f>DAX__2019_2020__33[[#This Row],[Open]]*(DAX__2019_2020__33[[#This Row],[Adj Close]]/DAX__2019_2020__33[[#This Row],[Close]])</f>
        <v>69.343203069108768</v>
      </c>
      <c r="E13145" s="50" t="s">
        <v>5217</v>
      </c>
      <c r="F13145" s="50" t="s">
        <v>5469</v>
      </c>
      <c r="G13145" s="50" t="s">
        <v>9317</v>
      </c>
      <c r="H13145" s="50" t="s">
        <v>28884</v>
      </c>
      <c r="I13145" s="50">
        <f>(DAX__2019_2020__33[[#This Row],[Adj Close]]-DAX__2019_2020__33[[#This Row],[Adj Open]])/DAX__2019_2020__33[[#This Row],[Adj Open]]</f>
        <v>1.0711315572645047E-2</v>
      </c>
      <c r="J13145" s="50">
        <f>DAX__2019_2020__33[[#This Row],[Adj Close]]-DAX__2019_2020__33[[#This Row],[Adj Open]]</f>
        <v>0.74275693089123251</v>
      </c>
      <c r="K13145" s="50">
        <v>204320</v>
      </c>
    </row>
    <row r="13146" spans="1:11" x14ac:dyDescent="0.3">
      <c r="A13146" s="51" t="str">
        <f t="shared" si="212"/>
        <v>SY1.DE</v>
      </c>
      <c r="B13146" s="52" t="s">
        <v>97</v>
      </c>
      <c r="C13146" s="50" t="s">
        <v>11419</v>
      </c>
      <c r="D13146" s="50">
        <f>DAX__2019_2020__33[[#This Row],[Open]]*(DAX__2019_2020__33[[#This Row],[Adj Close]]/DAX__2019_2020__33[[#This Row],[Close]])</f>
        <v>70.143104906353059</v>
      </c>
      <c r="E13146" s="50" t="s">
        <v>12837</v>
      </c>
      <c r="F13146" s="50" t="s">
        <v>11122</v>
      </c>
      <c r="G13146" s="50" t="s">
        <v>11072</v>
      </c>
      <c r="H13146" s="50" t="s">
        <v>28885</v>
      </c>
      <c r="I13146" s="50">
        <f>(DAX__2019_2020__33[[#This Row],[Adj Close]]-DAX__2019_2020__33[[#This Row],[Adj Open]])/DAX__2019_2020__33[[#This Row],[Adj Open]]</f>
        <v>-3.258294691376853E-3</v>
      </c>
      <c r="J13146" s="50">
        <f>DAX__2019_2020__33[[#This Row],[Adj Close]]-DAX__2019_2020__33[[#This Row],[Adj Open]]</f>
        <v>-0.22854690635305985</v>
      </c>
      <c r="K13146" s="50">
        <v>339263</v>
      </c>
    </row>
    <row r="13147" spans="1:11" x14ac:dyDescent="0.3">
      <c r="A13147" s="51" t="str">
        <f t="shared" si="212"/>
        <v>SY1.DE</v>
      </c>
      <c r="B13147" s="52" t="s">
        <v>98</v>
      </c>
      <c r="C13147" s="50" t="s">
        <v>11061</v>
      </c>
      <c r="D13147" s="50">
        <f>DAX__2019_2020__33[[#This Row],[Open]]*(DAX__2019_2020__33[[#This Row],[Adj Close]]/DAX__2019_2020__33[[#This Row],[Close]])</f>
        <v>69.78123937875705</v>
      </c>
      <c r="E13147" s="50" t="s">
        <v>11409</v>
      </c>
      <c r="F13147" s="50" t="s">
        <v>11482</v>
      </c>
      <c r="G13147" s="50" t="s">
        <v>9317</v>
      </c>
      <c r="H13147" s="50" t="s">
        <v>28884</v>
      </c>
      <c r="I13147" s="50">
        <f>(DAX__2019_2020__33[[#This Row],[Adj Close]]-DAX__2019_2020__33[[#This Row],[Adj Open]])/DAX__2019_2020__33[[#This Row],[Adj Open]]</f>
        <v>4.3667986403765962E-3</v>
      </c>
      <c r="J13147" s="50">
        <f>DAX__2019_2020__33[[#This Row],[Adj Close]]-DAX__2019_2020__33[[#This Row],[Adj Open]]</f>
        <v>0.30472062124295007</v>
      </c>
      <c r="K13147" s="50">
        <v>241496</v>
      </c>
    </row>
    <row r="13148" spans="1:11" x14ac:dyDescent="0.3">
      <c r="A13148" s="51" t="str">
        <f t="shared" si="212"/>
        <v>SY1.DE</v>
      </c>
      <c r="B13148" s="52" t="s">
        <v>99</v>
      </c>
      <c r="C13148" s="50" t="s">
        <v>9317</v>
      </c>
      <c r="D13148" s="50">
        <f>DAX__2019_2020__33[[#This Row],[Open]]*(DAX__2019_2020__33[[#This Row],[Adj Close]]/DAX__2019_2020__33[[#This Row],[Close]])</f>
        <v>70.085957908728346</v>
      </c>
      <c r="E13148" s="50" t="s">
        <v>9384</v>
      </c>
      <c r="F13148" s="50" t="s">
        <v>5446</v>
      </c>
      <c r="G13148" s="50" t="s">
        <v>7549</v>
      </c>
      <c r="H13148" s="50" t="s">
        <v>28886</v>
      </c>
      <c r="I13148" s="50">
        <f>(DAX__2019_2020__33[[#This Row],[Adj Close]]-DAX__2019_2020__33[[#This Row],[Adj Open]])/DAX__2019_2020__33[[#This Row],[Adj Open]]</f>
        <v>-1.0597799201027281E-2</v>
      </c>
      <c r="J13148" s="50">
        <f>DAX__2019_2020__33[[#This Row],[Adj Close]]-DAX__2019_2020__33[[#This Row],[Adj Open]]</f>
        <v>-0.74275690872835298</v>
      </c>
      <c r="K13148" s="50">
        <v>335120</v>
      </c>
    </row>
    <row r="13149" spans="1:11" x14ac:dyDescent="0.3">
      <c r="A13149" s="51" t="str">
        <f t="shared" si="212"/>
        <v>SY1.DE</v>
      </c>
      <c r="B13149" s="52" t="s">
        <v>100</v>
      </c>
      <c r="C13149" s="50" t="s">
        <v>11886</v>
      </c>
      <c r="D13149" s="50">
        <f>DAX__2019_2020__33[[#This Row],[Open]]*(DAX__2019_2020__33[[#This Row],[Adj Close]]/DAX__2019_2020__33[[#This Row],[Close]])</f>
        <v>67.991005523675327</v>
      </c>
      <c r="E13149" s="50" t="s">
        <v>19242</v>
      </c>
      <c r="F13149" s="50" t="s">
        <v>11075</v>
      </c>
      <c r="G13149" s="50" t="s">
        <v>11041</v>
      </c>
      <c r="H13149" s="50" t="s">
        <v>28887</v>
      </c>
      <c r="I13149" s="50">
        <f>(DAX__2019_2020__33[[#This Row],[Adj Close]]-DAX__2019_2020__33[[#This Row],[Adj Open]])/DAX__2019_2020__33[[#This Row],[Adj Open]]</f>
        <v>7.0028009242911384E-3</v>
      </c>
      <c r="J13149" s="50">
        <f>DAX__2019_2020__33[[#This Row],[Adj Close]]-DAX__2019_2020__33[[#This Row],[Adj Open]]</f>
        <v>0.47612747632467745</v>
      </c>
      <c r="K13149" s="50">
        <v>387214</v>
      </c>
    </row>
    <row r="13150" spans="1:11" x14ac:dyDescent="0.3">
      <c r="A13150" s="51" t="str">
        <f t="shared" si="212"/>
        <v>SY1.DE</v>
      </c>
      <c r="B13150" s="52" t="s">
        <v>101</v>
      </c>
      <c r="C13150" s="50" t="s">
        <v>11219</v>
      </c>
      <c r="D13150" s="50">
        <f>DAX__2019_2020__33[[#This Row],[Open]]*(DAX__2019_2020__33[[#This Row],[Adj Close]]/DAX__2019_2020__33[[#This Row],[Close]])</f>
        <v>68.371910741543275</v>
      </c>
      <c r="E13150" s="50" t="s">
        <v>9338</v>
      </c>
      <c r="F13150" s="50" t="s">
        <v>11396</v>
      </c>
      <c r="G13150" s="50" t="s">
        <v>9267</v>
      </c>
      <c r="H13150" s="50" t="s">
        <v>28888</v>
      </c>
      <c r="I13150" s="50">
        <f>(DAX__2019_2020__33[[#This Row],[Adj Close]]-DAX__2019_2020__33[[#This Row],[Adj Open]])/DAX__2019_2020__33[[#This Row],[Adj Open]]</f>
        <v>-1.3649066282072549E-2</v>
      </c>
      <c r="J13150" s="50">
        <f>DAX__2019_2020__33[[#This Row],[Adj Close]]-DAX__2019_2020__33[[#This Row],[Adj Open]]</f>
        <v>-0.93321274154327227</v>
      </c>
      <c r="K13150" s="50">
        <v>408882</v>
      </c>
    </row>
    <row r="13151" spans="1:11" x14ac:dyDescent="0.3">
      <c r="A13151" s="51" t="str">
        <f t="shared" si="212"/>
        <v>SY1.DE</v>
      </c>
      <c r="B13151" s="52" t="s">
        <v>102</v>
      </c>
      <c r="C13151" s="50" t="s">
        <v>5448</v>
      </c>
      <c r="D13151" s="50">
        <f>DAX__2019_2020__33[[#This Row],[Open]]*(DAX__2019_2020__33[[#This Row],[Adj Close]]/DAX__2019_2020__33[[#This Row],[Close]])</f>
        <v>67.552976072370868</v>
      </c>
      <c r="E13151" s="50" t="s">
        <v>11449</v>
      </c>
      <c r="F13151" s="50" t="s">
        <v>11396</v>
      </c>
      <c r="G13151" s="50" t="s">
        <v>9252</v>
      </c>
      <c r="H13151" s="50" t="s">
        <v>28889</v>
      </c>
      <c r="I13151" s="50">
        <f>(DAX__2019_2020__33[[#This Row],[Adj Close]]-DAX__2019_2020__33[[#This Row],[Adj Open]])/DAX__2019_2020__33[[#This Row],[Adj Open]]</f>
        <v>1.8889159320858249E-2</v>
      </c>
      <c r="J13151" s="50">
        <f>DAX__2019_2020__33[[#This Row],[Adj Close]]-DAX__2019_2020__33[[#This Row],[Adj Open]]</f>
        <v>1.2760189276291385</v>
      </c>
      <c r="K13151" s="50">
        <v>248734</v>
      </c>
    </row>
    <row r="13152" spans="1:11" x14ac:dyDescent="0.3">
      <c r="A13152" s="51" t="str">
        <f t="shared" si="212"/>
        <v>SY1.DE</v>
      </c>
      <c r="B13152" s="52" t="s">
        <v>103</v>
      </c>
      <c r="C13152" s="50" t="s">
        <v>11216</v>
      </c>
      <c r="D13152" s="50">
        <f>DAX__2019_2020__33[[#This Row],[Open]]*(DAX__2019_2020__33[[#This Row],[Adj Close]]/DAX__2019_2020__33[[#This Row],[Close]])</f>
        <v>69.53364848007881</v>
      </c>
      <c r="E13152" s="50" t="s">
        <v>11454</v>
      </c>
      <c r="F13152" s="50" t="s">
        <v>5469</v>
      </c>
      <c r="G13152" s="50" t="s">
        <v>7521</v>
      </c>
      <c r="H13152" s="50" t="s">
        <v>28890</v>
      </c>
      <c r="I13152" s="50">
        <f>(DAX__2019_2020__33[[#This Row],[Adj Close]]-DAX__2019_2020__33[[#This Row],[Adj Open]])/DAX__2019_2020__33[[#This Row],[Adj Open]]</f>
        <v>1.0682087538294428E-2</v>
      </c>
      <c r="J13152" s="50">
        <f>DAX__2019_2020__33[[#This Row],[Adj Close]]-DAX__2019_2020__33[[#This Row],[Adj Open]]</f>
        <v>0.74276451992119519</v>
      </c>
      <c r="K13152" s="50">
        <v>234501</v>
      </c>
    </row>
    <row r="13153" spans="1:11" x14ac:dyDescent="0.3">
      <c r="A13153" s="51" t="str">
        <f t="shared" si="212"/>
        <v>SY1.DE</v>
      </c>
      <c r="B13153" s="52" t="s">
        <v>104</v>
      </c>
      <c r="C13153" s="50" t="s">
        <v>5477</v>
      </c>
      <c r="D13153" s="50">
        <f>DAX__2019_2020__33[[#This Row],[Open]]*(DAX__2019_2020__33[[#This Row],[Adj Close]]/DAX__2019_2020__33[[#This Row],[Close]])</f>
        <v>70.466863786965945</v>
      </c>
      <c r="E13153" s="50" t="s">
        <v>7534</v>
      </c>
      <c r="F13153" s="50" t="s">
        <v>4998</v>
      </c>
      <c r="G13153" s="50" t="s">
        <v>7547</v>
      </c>
      <c r="H13153" s="50" t="s">
        <v>28891</v>
      </c>
      <c r="I13153" s="50">
        <f>(DAX__2019_2020__33[[#This Row],[Adj Close]]-DAX__2019_2020__33[[#This Row],[Adj Open]])/DAX__2019_2020__33[[#This Row],[Adj Open]]</f>
        <v>-1.8918945945945863E-2</v>
      </c>
      <c r="J13153" s="50">
        <f>DAX__2019_2020__33[[#This Row],[Adj Close]]-DAX__2019_2020__33[[#This Row],[Adj Open]]</f>
        <v>-1.3331587869659387</v>
      </c>
      <c r="K13153" s="50">
        <v>323660</v>
      </c>
    </row>
    <row r="13154" spans="1:11" x14ac:dyDescent="0.3">
      <c r="A13154" s="51" t="str">
        <f t="shared" si="212"/>
        <v>SY1.DE</v>
      </c>
      <c r="B13154" s="52" t="s">
        <v>105</v>
      </c>
      <c r="C13154" s="50" t="s">
        <v>7525</v>
      </c>
      <c r="D13154" s="50">
        <f>DAX__2019_2020__33[[#This Row],[Open]]*(DAX__2019_2020__33[[#This Row],[Adj Close]]/DAX__2019_2020__33[[#This Row],[Close]])</f>
        <v>69.705070450089778</v>
      </c>
      <c r="E13154" s="50" t="s">
        <v>19305</v>
      </c>
      <c r="F13154" s="50" t="s">
        <v>5433</v>
      </c>
      <c r="G13154" s="50" t="s">
        <v>11097</v>
      </c>
      <c r="H13154" s="50" t="s">
        <v>28892</v>
      </c>
      <c r="I13154" s="50">
        <f>(DAX__2019_2020__33[[#This Row],[Adj Close]]-DAX__2019_2020__33[[#This Row],[Adj Open]])/DAX__2019_2020__33[[#This Row],[Adj Open]]</f>
        <v>6.8306013728389198E-3</v>
      </c>
      <c r="J13154" s="50">
        <f>DAX__2019_2020__33[[#This Row],[Adj Close]]-DAX__2019_2020__33[[#This Row],[Adj Open]]</f>
        <v>0.47612754991021689</v>
      </c>
      <c r="K13154" s="50">
        <v>463849</v>
      </c>
    </row>
    <row r="13155" spans="1:11" x14ac:dyDescent="0.3">
      <c r="A13155" s="51" t="str">
        <f t="shared" si="212"/>
        <v>SY1.DE</v>
      </c>
      <c r="B13155" s="52" t="s">
        <v>106</v>
      </c>
      <c r="C13155" s="50" t="s">
        <v>9408</v>
      </c>
      <c r="D13155" s="50">
        <f>DAX__2019_2020__33[[#This Row],[Open]]*(DAX__2019_2020__33[[#This Row],[Adj Close]]/DAX__2019_2020__33[[#This Row],[Close]])</f>
        <v>70.390684479073769</v>
      </c>
      <c r="E13155" s="50" t="s">
        <v>9363</v>
      </c>
      <c r="F13155" s="50" t="s">
        <v>11119</v>
      </c>
      <c r="G13155" s="50" t="s">
        <v>9363</v>
      </c>
      <c r="H13155" s="50" t="s">
        <v>28893</v>
      </c>
      <c r="I13155" s="50">
        <f>(DAX__2019_2020__33[[#This Row],[Adj Close]]-DAX__2019_2020__33[[#This Row],[Adj Open]])/DAX__2019_2020__33[[#This Row],[Adj Open]]</f>
        <v>9.740273531933798E-3</v>
      </c>
      <c r="J13155" s="50">
        <f>DAX__2019_2020__33[[#This Row],[Adj Close]]-DAX__2019_2020__33[[#This Row],[Adj Open]]</f>
        <v>0.6856245209262255</v>
      </c>
      <c r="K13155" s="50">
        <v>330717</v>
      </c>
    </row>
    <row r="13156" spans="1:11" x14ac:dyDescent="0.3">
      <c r="A13156" s="51" t="str">
        <f t="shared" si="212"/>
        <v>SY1.DE</v>
      </c>
      <c r="B13156" s="52" t="s">
        <v>107</v>
      </c>
      <c r="C13156" s="50" t="s">
        <v>28894</v>
      </c>
      <c r="D13156" s="50">
        <f>DAX__2019_2020__33[[#This Row],[Open]]*(DAX__2019_2020__33[[#This Row],[Adj Close]]/DAX__2019_2020__33[[#This Row],[Close]])</f>
        <v>71.24772226558548</v>
      </c>
      <c r="E13156" s="50" t="s">
        <v>9455</v>
      </c>
      <c r="F13156" s="50" t="s">
        <v>4953</v>
      </c>
      <c r="G13156" s="50" t="s">
        <v>5210</v>
      </c>
      <c r="H13156" s="50" t="s">
        <v>28895</v>
      </c>
      <c r="I13156" s="50">
        <f>(DAX__2019_2020__33[[#This Row],[Adj Close]]-DAX__2019_2020__33[[#This Row],[Adj Open]])/DAX__2019_2020__33[[#This Row],[Adj Open]]</f>
        <v>1.2296150761828453E-2</v>
      </c>
      <c r="J13156" s="50">
        <f>DAX__2019_2020__33[[#This Row],[Adj Close]]-DAX__2019_2020__33[[#This Row],[Adj Open]]</f>
        <v>0.87607273441452094</v>
      </c>
      <c r="K13156" s="50">
        <v>338430</v>
      </c>
    </row>
    <row r="13157" spans="1:11" x14ac:dyDescent="0.3">
      <c r="A13157" s="51" t="str">
        <f t="shared" si="212"/>
        <v>SY1.DE</v>
      </c>
      <c r="B13157" s="52" t="s">
        <v>108</v>
      </c>
      <c r="C13157" s="50" t="s">
        <v>11207</v>
      </c>
      <c r="D13157" s="50">
        <f>DAX__2019_2020__33[[#This Row],[Open]]*(DAX__2019_2020__33[[#This Row],[Adj Close]]/DAX__2019_2020__33[[#This Row],[Close]])</f>
        <v>72.276159320545986</v>
      </c>
      <c r="E13157" s="50" t="s">
        <v>19364</v>
      </c>
      <c r="F13157" s="50" t="s">
        <v>9409</v>
      </c>
      <c r="G13157" s="50" t="s">
        <v>19317</v>
      </c>
      <c r="H13157" s="50" t="s">
        <v>28896</v>
      </c>
      <c r="I13157" s="50">
        <f>(DAX__2019_2020__33[[#This Row],[Adj Close]]-DAX__2019_2020__33[[#This Row],[Adj Open]])/DAX__2019_2020__33[[#This Row],[Adj Open]]</f>
        <v>-3.9526217667294073E-3</v>
      </c>
      <c r="J13157" s="50">
        <f>DAX__2019_2020__33[[#This Row],[Adj Close]]-DAX__2019_2020__33[[#This Row],[Adj Open]]</f>
        <v>-0.28568032054599257</v>
      </c>
      <c r="K13157" s="50">
        <v>266306</v>
      </c>
    </row>
    <row r="13158" spans="1:11" x14ac:dyDescent="0.3">
      <c r="A13158" s="51" t="str">
        <f t="shared" si="212"/>
        <v>SY1.DE</v>
      </c>
      <c r="B13158" s="52" t="s">
        <v>109</v>
      </c>
      <c r="C13158" s="50" t="s">
        <v>9373</v>
      </c>
      <c r="D13158" s="50">
        <f>DAX__2019_2020__33[[#This Row],[Open]]*(DAX__2019_2020__33[[#This Row],[Adj Close]]/DAX__2019_2020__33[[#This Row],[Close]])</f>
        <v>71.704796369817331</v>
      </c>
      <c r="E13158" s="50" t="s">
        <v>28897</v>
      </c>
      <c r="F13158" s="50" t="s">
        <v>11167</v>
      </c>
      <c r="G13158" s="50" t="s">
        <v>11167</v>
      </c>
      <c r="H13158" s="50" t="s">
        <v>28898</v>
      </c>
      <c r="I13158" s="50">
        <f>(DAX__2019_2020__33[[#This Row],[Adj Close]]-DAX__2019_2020__33[[#This Row],[Adj Open]])/DAX__2019_2020__33[[#This Row],[Adj Open]]</f>
        <v>-2.2841977841621189E-2</v>
      </c>
      <c r="J13158" s="50">
        <f>DAX__2019_2020__33[[#This Row],[Adj Close]]-DAX__2019_2020__33[[#This Row],[Adj Open]]</f>
        <v>-1.6378793698173268</v>
      </c>
      <c r="K13158" s="50">
        <v>300273</v>
      </c>
    </row>
    <row r="13159" spans="1:11" x14ac:dyDescent="0.3">
      <c r="A13159" s="51" t="str">
        <f t="shared" si="212"/>
        <v>SY1.DE</v>
      </c>
      <c r="B13159" s="52" t="s">
        <v>110</v>
      </c>
      <c r="C13159" s="50" t="s">
        <v>12837</v>
      </c>
      <c r="D13159" s="50">
        <f>DAX__2019_2020__33[[#This Row],[Open]]*(DAX__2019_2020__33[[#This Row],[Adj Close]]/DAX__2019_2020__33[[#This Row],[Close]])</f>
        <v>70.543051414784898</v>
      </c>
      <c r="E13159" s="50" t="s">
        <v>19386</v>
      </c>
      <c r="F13159" s="50" t="s">
        <v>11013</v>
      </c>
      <c r="G13159" s="50" t="s">
        <v>9381</v>
      </c>
      <c r="H13159" s="50" t="s">
        <v>28899</v>
      </c>
      <c r="I13159" s="50">
        <f>(DAX__2019_2020__33[[#This Row],[Adj Close]]-DAX__2019_2020__33[[#This Row],[Adj Open]])/DAX__2019_2020__33[[#This Row],[Adj Open]]</f>
        <v>6.4794274708579276E-3</v>
      </c>
      <c r="J13159" s="50">
        <f>DAX__2019_2020__33[[#This Row],[Adj Close]]-DAX__2019_2020__33[[#This Row],[Adj Open]]</f>
        <v>0.45707858521510047</v>
      </c>
      <c r="K13159" s="50">
        <v>543644</v>
      </c>
    </row>
    <row r="13160" spans="1:11" x14ac:dyDescent="0.3">
      <c r="A13160" s="51" t="str">
        <f t="shared" si="212"/>
        <v>SY1.DE</v>
      </c>
      <c r="B13160" s="52" t="s">
        <v>111</v>
      </c>
      <c r="C13160" s="50" t="s">
        <v>9341</v>
      </c>
      <c r="D13160" s="50">
        <f>DAX__2019_2020__33[[#This Row],[Open]]*(DAX__2019_2020__33[[#This Row],[Adj Close]]/DAX__2019_2020__33[[#This Row],[Close]])</f>
        <v>71.400085416578392</v>
      </c>
      <c r="E13160" s="50" t="s">
        <v>28900</v>
      </c>
      <c r="F13160" s="50" t="s">
        <v>9364</v>
      </c>
      <c r="G13160" s="50" t="s">
        <v>11464</v>
      </c>
      <c r="H13160" s="50" t="s">
        <v>28901</v>
      </c>
      <c r="I13160" s="50">
        <f>(DAX__2019_2020__33[[#This Row],[Adj Close]]-DAX__2019_2020__33[[#This Row],[Adj Open]])/DAX__2019_2020__33[[#This Row],[Adj Open]]</f>
        <v>1.6804413838180429E-2</v>
      </c>
      <c r="J13160" s="50">
        <f>DAX__2019_2020__33[[#This Row],[Adj Close]]-DAX__2019_2020__33[[#This Row],[Adj Open]]</f>
        <v>1.1998365834216145</v>
      </c>
      <c r="K13160" s="50">
        <v>416627</v>
      </c>
    </row>
    <row r="13161" spans="1:11" x14ac:dyDescent="0.3">
      <c r="A13161" s="51" t="str">
        <f t="shared" si="212"/>
        <v>SY1.DE</v>
      </c>
      <c r="B13161" s="52" t="s">
        <v>112</v>
      </c>
      <c r="C13161" s="50" t="s">
        <v>12853</v>
      </c>
      <c r="D13161" s="50">
        <f>DAX__2019_2020__33[[#This Row],[Open]]*(DAX__2019_2020__33[[#This Row],[Adj Close]]/DAX__2019_2020__33[[#This Row],[Close]])</f>
        <v>73.22840851876299</v>
      </c>
      <c r="E13161" s="50" t="s">
        <v>25853</v>
      </c>
      <c r="F13161" s="50" t="s">
        <v>19346</v>
      </c>
      <c r="G13161" s="50" t="s">
        <v>25853</v>
      </c>
      <c r="H13161" s="50" t="s">
        <v>28902</v>
      </c>
      <c r="I13161" s="50">
        <f>(DAX__2019_2020__33[[#This Row],[Adj Close]]-DAX__2019_2020__33[[#This Row],[Adj Open]])/DAX__2019_2020__33[[#This Row],[Adj Open]]</f>
        <v>6.501950416074093E-3</v>
      </c>
      <c r="J13161" s="50">
        <f>DAX__2019_2020__33[[#This Row],[Adj Close]]-DAX__2019_2020__33[[#This Row],[Adj Open]]</f>
        <v>0.47612748123701465</v>
      </c>
      <c r="K13161" s="50">
        <v>355179</v>
      </c>
    </row>
    <row r="13162" spans="1:11" x14ac:dyDescent="0.3">
      <c r="A13162" s="51" t="str">
        <f t="shared" si="212"/>
        <v>SY1.DE</v>
      </c>
      <c r="B13162" s="52" t="s">
        <v>113</v>
      </c>
      <c r="C13162" s="50" t="s">
        <v>12840</v>
      </c>
      <c r="D13162" s="50">
        <f>DAX__2019_2020__33[[#This Row],[Open]]*(DAX__2019_2020__33[[#This Row],[Adj Close]]/DAX__2019_2020__33[[#This Row],[Close]])</f>
        <v>74.066390028975249</v>
      </c>
      <c r="E13162" s="50" t="s">
        <v>28903</v>
      </c>
      <c r="F13162" s="50" t="s">
        <v>9427</v>
      </c>
      <c r="G13162" s="50" t="s">
        <v>25853</v>
      </c>
      <c r="H13162" s="50" t="s">
        <v>28902</v>
      </c>
      <c r="I13162" s="50">
        <f>(DAX__2019_2020__33[[#This Row],[Adj Close]]-DAX__2019_2020__33[[#This Row],[Adj Open]])/DAX__2019_2020__33[[#This Row],[Adj Open]]</f>
        <v>-4.8855361903514527E-3</v>
      </c>
      <c r="J13162" s="50">
        <f>DAX__2019_2020__33[[#This Row],[Adj Close]]-DAX__2019_2020__33[[#This Row],[Adj Open]]</f>
        <v>-0.36185402897524455</v>
      </c>
      <c r="K13162" s="50">
        <v>290387</v>
      </c>
    </row>
    <row r="13163" spans="1:11" x14ac:dyDescent="0.3">
      <c r="A13163" s="51" t="str">
        <f t="shared" si="212"/>
        <v>SY1.DE</v>
      </c>
      <c r="B13163" s="52" t="s">
        <v>114</v>
      </c>
      <c r="C13163" s="50" t="s">
        <v>19370</v>
      </c>
      <c r="D13163" s="50">
        <f>DAX__2019_2020__33[[#This Row],[Open]]*(DAX__2019_2020__33[[#This Row],[Adj Close]]/DAX__2019_2020__33[[#This Row],[Close]])</f>
        <v>74.237793976017016</v>
      </c>
      <c r="E13163" s="50" t="s">
        <v>26051</v>
      </c>
      <c r="F13163" s="50" t="s">
        <v>19408</v>
      </c>
      <c r="G13163" s="50" t="s">
        <v>4945</v>
      </c>
      <c r="H13163" s="50" t="s">
        <v>28904</v>
      </c>
      <c r="I13163" s="50">
        <f>(DAX__2019_2020__33[[#This Row],[Adj Close]]-DAX__2019_2020__33[[#This Row],[Adj Open]])/DAX__2019_2020__33[[#This Row],[Adj Open]]</f>
        <v>-1.5649063823102376E-2</v>
      </c>
      <c r="J13163" s="50">
        <f>DAX__2019_2020__33[[#This Row],[Adj Close]]-DAX__2019_2020__33[[#This Row],[Adj Open]]</f>
        <v>-1.1617519760170154</v>
      </c>
      <c r="K13163" s="50">
        <v>297433</v>
      </c>
    </row>
    <row r="13164" spans="1:11" x14ac:dyDescent="0.3">
      <c r="A13164" s="51" t="str">
        <f t="shared" si="212"/>
        <v>SY1.DE</v>
      </c>
      <c r="B13164" s="52" t="s">
        <v>115</v>
      </c>
      <c r="C13164" s="50" t="s">
        <v>19328</v>
      </c>
      <c r="D13164" s="50">
        <f>DAX__2019_2020__33[[#This Row],[Open]]*(DAX__2019_2020__33[[#This Row],[Adj Close]]/DAX__2019_2020__33[[#This Row],[Close]])</f>
        <v>73.133179810969864</v>
      </c>
      <c r="E13164" s="50" t="s">
        <v>19323</v>
      </c>
      <c r="F13164" s="50" t="s">
        <v>11195</v>
      </c>
      <c r="G13164" s="50" t="s">
        <v>19323</v>
      </c>
      <c r="H13164" s="50" t="s">
        <v>28905</v>
      </c>
      <c r="I13164" s="50">
        <f>(DAX__2019_2020__33[[#This Row],[Adj Close]]-DAX__2019_2020__33[[#This Row],[Adj Open]])/DAX__2019_2020__33[[#This Row],[Adj Open]]</f>
        <v>8.3333199869796721E-3</v>
      </c>
      <c r="J13164" s="50">
        <f>DAX__2019_2020__33[[#This Row],[Adj Close]]-DAX__2019_2020__33[[#This Row],[Adj Open]]</f>
        <v>0.60944218903013336</v>
      </c>
      <c r="K13164" s="50">
        <v>332853</v>
      </c>
    </row>
    <row r="13165" spans="1:11" x14ac:dyDescent="0.3">
      <c r="A13165" s="51" t="str">
        <f t="shared" si="212"/>
        <v>SY1.DE</v>
      </c>
      <c r="B13165" s="52" t="s">
        <v>116</v>
      </c>
      <c r="C13165" s="50" t="s">
        <v>19323</v>
      </c>
      <c r="D13165" s="50">
        <f>DAX__2019_2020__33[[#This Row],[Open]]*(DAX__2019_2020__33[[#This Row],[Adj Close]]/DAX__2019_2020__33[[#This Row],[Close]])</f>
        <v>73.742626198498982</v>
      </c>
      <c r="E13165" s="50" t="s">
        <v>19368</v>
      </c>
      <c r="F13165" s="50" t="s">
        <v>19361</v>
      </c>
      <c r="G13165" s="50" t="s">
        <v>25853</v>
      </c>
      <c r="H13165" s="50" t="s">
        <v>28902</v>
      </c>
      <c r="I13165" s="50">
        <f>(DAX__2019_2020__33[[#This Row],[Adj Close]]-DAX__2019_2020__33[[#This Row],[Adj Open]])/DAX__2019_2020__33[[#This Row],[Adj Open]]</f>
        <v>-5.1652891227995041E-4</v>
      </c>
      <c r="J13165" s="50">
        <f>DAX__2019_2020__33[[#This Row],[Adj Close]]-DAX__2019_2020__33[[#This Row],[Adj Open]]</f>
        <v>-3.8090198498977657E-2</v>
      </c>
      <c r="K13165" s="50">
        <v>193712</v>
      </c>
    </row>
    <row r="13166" spans="1:11" x14ac:dyDescent="0.3">
      <c r="A13166" s="51" t="str">
        <f t="shared" si="212"/>
        <v>SY1.DE</v>
      </c>
      <c r="B13166" s="52" t="s">
        <v>117</v>
      </c>
      <c r="C13166" s="50" t="s">
        <v>25853</v>
      </c>
      <c r="D13166" s="50">
        <f>DAX__2019_2020__33[[#This Row],[Open]]*(DAX__2019_2020__33[[#This Row],[Adj Close]]/DAX__2019_2020__33[[#This Row],[Close]])</f>
        <v>73.70453820467992</v>
      </c>
      <c r="E13166" s="50" t="s">
        <v>19348</v>
      </c>
      <c r="F13166" s="50" t="s">
        <v>11196</v>
      </c>
      <c r="G13166" s="50" t="s">
        <v>9426</v>
      </c>
      <c r="H13166" s="50" t="s">
        <v>28906</v>
      </c>
      <c r="I13166" s="50">
        <f>(DAX__2019_2020__33[[#This Row],[Adj Close]]-DAX__2019_2020__33[[#This Row],[Adj Open]])/DAX__2019_2020__33[[#This Row],[Adj Open]]</f>
        <v>-6.2016019069352484E-3</v>
      </c>
      <c r="J13166" s="50">
        <f>DAX__2019_2020__33[[#This Row],[Adj Close]]-DAX__2019_2020__33[[#This Row],[Adj Open]]</f>
        <v>-0.45708620467992489</v>
      </c>
      <c r="K13166" s="50">
        <v>264788</v>
      </c>
    </row>
    <row r="13167" spans="1:11" x14ac:dyDescent="0.3">
      <c r="A13167" s="51" t="str">
        <f t="shared" si="212"/>
        <v>SY1.DE</v>
      </c>
      <c r="B13167" s="52" t="s">
        <v>118</v>
      </c>
      <c r="C13167" s="50" t="s">
        <v>28907</v>
      </c>
      <c r="D13167" s="50">
        <f>DAX__2019_2020__33[[#This Row],[Open]]*(DAX__2019_2020__33[[#This Row],[Adj Close]]/DAX__2019_2020__33[[#This Row],[Close]])</f>
        <v>73.495035554729483</v>
      </c>
      <c r="E13167" s="50" t="s">
        <v>19381</v>
      </c>
      <c r="F13167" s="50" t="s">
        <v>19333</v>
      </c>
      <c r="G13167" s="50" t="s">
        <v>19381</v>
      </c>
      <c r="H13167" s="50" t="s">
        <v>28908</v>
      </c>
      <c r="I13167" s="50">
        <f>(DAX__2019_2020__33[[#This Row],[Adj Close]]-DAX__2019_2020__33[[#This Row],[Adj Open]])/DAX__2019_2020__33[[#This Row],[Adj Open]]</f>
        <v>8.5513863695256386E-3</v>
      </c>
      <c r="J13167" s="50">
        <f>DAX__2019_2020__33[[#This Row],[Adj Close]]-DAX__2019_2020__33[[#This Row],[Adj Open]]</f>
        <v>0.62848444527051583</v>
      </c>
      <c r="K13167" s="50">
        <v>239496</v>
      </c>
    </row>
    <row r="13168" spans="1:11" x14ac:dyDescent="0.3">
      <c r="A13168" s="51" t="str">
        <f t="shared" si="212"/>
        <v>SY1.DE</v>
      </c>
      <c r="B13168" s="52" t="s">
        <v>119</v>
      </c>
      <c r="C13168" s="50" t="s">
        <v>19370</v>
      </c>
      <c r="D13168" s="50">
        <f>DAX__2019_2020__33[[#This Row],[Open]]*(DAX__2019_2020__33[[#This Row],[Adj Close]]/DAX__2019_2020__33[[#This Row],[Close]])</f>
        <v>74.237798142851574</v>
      </c>
      <c r="E13168" s="50" t="s">
        <v>19379</v>
      </c>
      <c r="F13168" s="50" t="s">
        <v>19414</v>
      </c>
      <c r="G13168" s="50" t="s">
        <v>9426</v>
      </c>
      <c r="H13168" s="50" t="s">
        <v>28906</v>
      </c>
      <c r="I13168" s="50">
        <f>(DAX__2019_2020__33[[#This Row],[Adj Close]]-DAX__2019_2020__33[[#This Row],[Adj Open]])/DAX__2019_2020__33[[#This Row],[Adj Open]]</f>
        <v>-1.3340187446641555E-2</v>
      </c>
      <c r="J13168" s="50">
        <f>DAX__2019_2020__33[[#This Row],[Adj Close]]-DAX__2019_2020__33[[#This Row],[Adj Open]]</f>
        <v>-0.99034614285157829</v>
      </c>
      <c r="K13168" s="50">
        <v>224032</v>
      </c>
    </row>
    <row r="13169" spans="1:11" x14ac:dyDescent="0.3">
      <c r="A13169" s="51" t="str">
        <f t="shared" si="212"/>
        <v>SY1.DE</v>
      </c>
      <c r="B13169" s="52" t="s">
        <v>120</v>
      </c>
      <c r="C13169" s="50" t="s">
        <v>19414</v>
      </c>
      <c r="D13169" s="50">
        <f>DAX__2019_2020__33[[#This Row],[Open]]*(DAX__2019_2020__33[[#This Row],[Adj Close]]/DAX__2019_2020__33[[#This Row],[Close]])</f>
        <v>72.980826166670781</v>
      </c>
      <c r="E13169" s="50" t="s">
        <v>25861</v>
      </c>
      <c r="F13169" s="50" t="s">
        <v>28909</v>
      </c>
      <c r="G13169" s="50" t="s">
        <v>19378</v>
      </c>
      <c r="H13169" s="50" t="s">
        <v>28910</v>
      </c>
      <c r="I13169" s="50">
        <f>(DAX__2019_2020__33[[#This Row],[Adj Close]]-DAX__2019_2020__33[[#This Row],[Adj Open]])/DAX__2019_2020__33[[#This Row],[Adj Open]]</f>
        <v>9.6555063890332287E-3</v>
      </c>
      <c r="J13169" s="50">
        <f>DAX__2019_2020__33[[#This Row],[Adj Close]]-DAX__2019_2020__33[[#This Row],[Adj Open]]</f>
        <v>0.7046668333292132</v>
      </c>
      <c r="K13169" s="50">
        <v>223721</v>
      </c>
    </row>
    <row r="13170" spans="1:11" x14ac:dyDescent="0.3">
      <c r="A13170" s="51" t="str">
        <f t="shared" si="212"/>
        <v>SY1.DE</v>
      </c>
      <c r="B13170" s="52" t="s">
        <v>121</v>
      </c>
      <c r="C13170" s="50" t="s">
        <v>19332</v>
      </c>
      <c r="D13170" s="50">
        <f>DAX__2019_2020__33[[#This Row],[Open]]*(DAX__2019_2020__33[[#This Row],[Adj Close]]/DAX__2019_2020__33[[#This Row],[Close]])</f>
        <v>74.085429613951447</v>
      </c>
      <c r="E13170" s="50" t="s">
        <v>25862</v>
      </c>
      <c r="F13170" s="50" t="s">
        <v>28907</v>
      </c>
      <c r="G13170" s="50" t="s">
        <v>28911</v>
      </c>
      <c r="H13170" s="50" t="s">
        <v>28912</v>
      </c>
      <c r="I13170" s="50">
        <f>(DAX__2019_2020__33[[#This Row],[Adj Close]]-DAX__2019_2020__33[[#This Row],[Adj Open]])/DAX__2019_2020__33[[#This Row],[Adj Open]]</f>
        <v>7.7118248954297769E-4</v>
      </c>
      <c r="J13170" s="50">
        <f>DAX__2019_2020__33[[#This Row],[Adj Close]]-DAX__2019_2020__33[[#This Row],[Adj Open]]</f>
        <v>5.7133386048548118E-2</v>
      </c>
      <c r="K13170" s="50">
        <v>226350</v>
      </c>
    </row>
    <row r="13171" spans="1:11" x14ac:dyDescent="0.3">
      <c r="A13171" s="51" t="str">
        <f t="shared" si="212"/>
        <v>SY1.DE</v>
      </c>
      <c r="B13171" s="52" t="s">
        <v>122</v>
      </c>
      <c r="C13171" s="50" t="s">
        <v>25861</v>
      </c>
      <c r="D13171" s="50">
        <f>DAX__2019_2020__33[[#This Row],[Open]]*(DAX__2019_2020__33[[#This Row],[Adj Close]]/DAX__2019_2020__33[[#This Row],[Close]])</f>
        <v>73.990211000000002</v>
      </c>
      <c r="E13171" s="50" t="s">
        <v>9442</v>
      </c>
      <c r="F13171" s="50" t="s">
        <v>19378</v>
      </c>
      <c r="G13171" s="50" t="s">
        <v>25861</v>
      </c>
      <c r="H13171" s="50" t="s">
        <v>28913</v>
      </c>
      <c r="I13171" s="50">
        <f>(DAX__2019_2020__33[[#This Row],[Adj Close]]-DAX__2019_2020__33[[#This Row],[Adj Open]])/DAX__2019_2020__33[[#This Row],[Adj Open]]</f>
        <v>0</v>
      </c>
      <c r="J13171" s="50">
        <f>DAX__2019_2020__33[[#This Row],[Adj Close]]-DAX__2019_2020__33[[#This Row],[Adj Open]]</f>
        <v>0</v>
      </c>
      <c r="K13171" s="50">
        <v>212589</v>
      </c>
    </row>
    <row r="13172" spans="1:11" x14ac:dyDescent="0.3">
      <c r="A13172" s="51" t="str">
        <f t="shared" si="212"/>
        <v>SY1.DE</v>
      </c>
      <c r="B13172" s="52" t="s">
        <v>123</v>
      </c>
      <c r="C13172" s="50" t="s">
        <v>9438</v>
      </c>
      <c r="D13172" s="50">
        <f>DAX__2019_2020__33[[#This Row],[Open]]*(DAX__2019_2020__33[[#This Row],[Adj Close]]/DAX__2019_2020__33[[#This Row],[Close]])</f>
        <v>73.609311939747769</v>
      </c>
      <c r="E13172" s="50" t="s">
        <v>9415</v>
      </c>
      <c r="F13172" s="50" t="s">
        <v>11196</v>
      </c>
      <c r="G13172" s="50" t="s">
        <v>12853</v>
      </c>
      <c r="H13172" s="50" t="s">
        <v>28914</v>
      </c>
      <c r="I13172" s="50">
        <f>(DAX__2019_2020__33[[#This Row],[Adj Close]]-DAX__2019_2020__33[[#This Row],[Adj Open]])/DAX__2019_2020__33[[#This Row],[Adj Open]]</f>
        <v>-5.1746569789913911E-3</v>
      </c>
      <c r="J13172" s="50">
        <f>DAX__2019_2020__33[[#This Row],[Adj Close]]-DAX__2019_2020__33[[#This Row],[Adj Open]]</f>
        <v>-0.38090293974777012</v>
      </c>
      <c r="K13172" s="50">
        <v>233326</v>
      </c>
    </row>
    <row r="13173" spans="1:11" x14ac:dyDescent="0.3">
      <c r="A13173" s="51" t="str">
        <f t="shared" si="212"/>
        <v>SY1.DE</v>
      </c>
      <c r="B13173" s="52" t="s">
        <v>124</v>
      </c>
      <c r="C13173" s="50" t="s">
        <v>19332</v>
      </c>
      <c r="D13173" s="50">
        <f>DAX__2019_2020__33[[#This Row],[Open]]*(DAX__2019_2020__33[[#This Row],[Adj Close]]/DAX__2019_2020__33[[#This Row],[Close]])</f>
        <v>74.085437582419146</v>
      </c>
      <c r="E13173" s="50" t="s">
        <v>19382</v>
      </c>
      <c r="F13173" s="50" t="s">
        <v>5212</v>
      </c>
      <c r="G13173" s="50" t="s">
        <v>12779</v>
      </c>
      <c r="H13173" s="50" t="s">
        <v>28915</v>
      </c>
      <c r="I13173" s="50">
        <f>(DAX__2019_2020__33[[#This Row],[Adj Close]]-DAX__2019_2020__33[[#This Row],[Adj Open]])/DAX__2019_2020__33[[#This Row],[Adj Open]]</f>
        <v>-4.1131103812425919E-3</v>
      </c>
      <c r="J13173" s="50">
        <f>DAX__2019_2020__33[[#This Row],[Adj Close]]-DAX__2019_2020__33[[#This Row],[Adj Open]]</f>
        <v>-0.30472158241914826</v>
      </c>
      <c r="K13173" s="50">
        <v>347863</v>
      </c>
    </row>
    <row r="13174" spans="1:11" x14ac:dyDescent="0.3">
      <c r="A13174" s="51" t="str">
        <f t="shared" si="212"/>
        <v>SY1.DE</v>
      </c>
      <c r="B13174" s="52" t="s">
        <v>125</v>
      </c>
      <c r="C13174" s="50" t="s">
        <v>11180</v>
      </c>
      <c r="D13174" s="50">
        <f>DAX__2019_2020__33[[#This Row],[Open]]*(DAX__2019_2020__33[[#This Row],[Adj Close]]/DAX__2019_2020__33[[#This Row],[Close]])</f>
        <v>74.313977699030048</v>
      </c>
      <c r="E13174" s="50" t="s">
        <v>28916</v>
      </c>
      <c r="F13174" s="50" t="s">
        <v>28917</v>
      </c>
      <c r="G13174" s="50" t="s">
        <v>9442</v>
      </c>
      <c r="H13174" s="50" t="s">
        <v>28918</v>
      </c>
      <c r="I13174" s="50">
        <f>(DAX__2019_2020__33[[#This Row],[Adj Close]]-DAX__2019_2020__33[[#This Row],[Adj Open]])/DAX__2019_2020__33[[#This Row],[Adj Open]]</f>
        <v>1.0251409402210114E-3</v>
      </c>
      <c r="J13174" s="50">
        <f>DAX__2019_2020__33[[#This Row],[Adj Close]]-DAX__2019_2020__33[[#This Row],[Adj Open]]</f>
        <v>7.6182300969946937E-2</v>
      </c>
      <c r="K13174" s="50">
        <v>199790</v>
      </c>
    </row>
    <row r="13175" spans="1:11" x14ac:dyDescent="0.3">
      <c r="A13175" s="51" t="str">
        <f t="shared" si="212"/>
        <v>SY1.DE</v>
      </c>
      <c r="B13175" s="52" t="s">
        <v>126</v>
      </c>
      <c r="C13175" s="50" t="s">
        <v>25860</v>
      </c>
      <c r="D13175" s="50">
        <f>DAX__2019_2020__33[[#This Row],[Open]]*(DAX__2019_2020__33[[#This Row],[Adj Close]]/DAX__2019_2020__33[[#This Row],[Close]])</f>
        <v>74.847234460696129</v>
      </c>
      <c r="E13175" s="50" t="s">
        <v>28919</v>
      </c>
      <c r="F13175" s="50" t="s">
        <v>9416</v>
      </c>
      <c r="G13175" s="50" t="s">
        <v>25857</v>
      </c>
      <c r="H13175" s="50" t="s">
        <v>28920</v>
      </c>
      <c r="I13175" s="50">
        <f>(DAX__2019_2020__33[[#This Row],[Adj Close]]-DAX__2019_2020__33[[#This Row],[Adj Open]])/DAX__2019_2020__33[[#This Row],[Adj Open]]</f>
        <v>1.2722519407697729E-3</v>
      </c>
      <c r="J13175" s="50">
        <f>DAX__2019_2020__33[[#This Row],[Adj Close]]-DAX__2019_2020__33[[#This Row],[Adj Open]]</f>
        <v>9.522453930387087E-2</v>
      </c>
      <c r="K13175" s="50">
        <v>205856</v>
      </c>
    </row>
    <row r="13176" spans="1:11" x14ac:dyDescent="0.3">
      <c r="A13176" s="51" t="str">
        <f t="shared" si="212"/>
        <v>SY1.DE</v>
      </c>
      <c r="B13176" s="52" t="s">
        <v>127</v>
      </c>
      <c r="C13176" s="50" t="s">
        <v>19411</v>
      </c>
      <c r="D13176" s="50">
        <f>DAX__2019_2020__33[[#This Row],[Open]]*(DAX__2019_2020__33[[#This Row],[Adj Close]]/DAX__2019_2020__33[[#This Row],[Close]])</f>
        <v>74.752015883980761</v>
      </c>
      <c r="E13176" s="50" t="s">
        <v>19373</v>
      </c>
      <c r="F13176" s="50" t="s">
        <v>19396</v>
      </c>
      <c r="G13176" s="50" t="s">
        <v>26102</v>
      </c>
      <c r="H13176" s="50" t="s">
        <v>28921</v>
      </c>
      <c r="I13176" s="50">
        <f>(DAX__2019_2020__33[[#This Row],[Adj Close]]-DAX__2019_2020__33[[#This Row],[Adj Open]])/DAX__2019_2020__33[[#This Row],[Adj Open]]</f>
        <v>-4.3311592356687807E-3</v>
      </c>
      <c r="J13176" s="50">
        <f>DAX__2019_2020__33[[#This Row],[Adj Close]]-DAX__2019_2020__33[[#This Row],[Adj Open]]</f>
        <v>-0.32376288398076269</v>
      </c>
      <c r="K13176" s="50">
        <v>233181</v>
      </c>
    </row>
    <row r="13177" spans="1:11" x14ac:dyDescent="0.3">
      <c r="A13177" s="51" t="str">
        <f t="shared" si="212"/>
        <v>SY1.DE</v>
      </c>
      <c r="B13177" s="52" t="s">
        <v>128</v>
      </c>
      <c r="C13177" s="50" t="s">
        <v>19396</v>
      </c>
      <c r="D13177" s="50">
        <f>DAX__2019_2020__33[[#This Row],[Open]]*(DAX__2019_2020__33[[#This Row],[Adj Close]]/DAX__2019_2020__33[[#This Row],[Close]])</f>
        <v>74.409203139136835</v>
      </c>
      <c r="E13177" s="50" t="s">
        <v>19411</v>
      </c>
      <c r="F13177" s="50" t="s">
        <v>19368</v>
      </c>
      <c r="G13177" s="50" t="s">
        <v>26102</v>
      </c>
      <c r="H13177" s="50" t="s">
        <v>28921</v>
      </c>
      <c r="I13177" s="50">
        <f>(DAX__2019_2020__33[[#This Row],[Adj Close]]-DAX__2019_2020__33[[#This Row],[Adj Open]])/DAX__2019_2020__33[[#This Row],[Adj Open]]</f>
        <v>2.5601484842596354E-4</v>
      </c>
      <c r="J13177" s="50">
        <f>DAX__2019_2020__33[[#This Row],[Adj Close]]-DAX__2019_2020__33[[#This Row],[Adj Open]]</f>
        <v>1.9049860863162849E-2</v>
      </c>
      <c r="K13177" s="50">
        <v>170165</v>
      </c>
    </row>
    <row r="13178" spans="1:11" x14ac:dyDescent="0.3">
      <c r="A13178" s="51" t="str">
        <f t="shared" si="212"/>
        <v>SY1.DE</v>
      </c>
      <c r="B13178" s="52" t="s">
        <v>129</v>
      </c>
      <c r="C13178" s="50" t="s">
        <v>19379</v>
      </c>
      <c r="D13178" s="50">
        <f>DAX__2019_2020__33[[#This Row],[Open]]*(DAX__2019_2020__33[[#This Row],[Adj Close]]/DAX__2019_2020__33[[#This Row],[Close]])</f>
        <v>74.275893232824231</v>
      </c>
      <c r="E13178" s="50" t="s">
        <v>19373</v>
      </c>
      <c r="F13178" s="50" t="s">
        <v>26047</v>
      </c>
      <c r="G13178" s="50" t="s">
        <v>28922</v>
      </c>
      <c r="H13178" s="50" t="s">
        <v>28923</v>
      </c>
      <c r="I13178" s="50">
        <f>(DAX__2019_2020__33[[#This Row],[Adj Close]]-DAX__2019_2020__33[[#This Row],[Adj Open]])/DAX__2019_2020__33[[#This Row],[Adj Open]]</f>
        <v>4.6153974358974824E-3</v>
      </c>
      <c r="J13178" s="50">
        <f>DAX__2019_2020__33[[#This Row],[Adj Close]]-DAX__2019_2020__33[[#This Row],[Adj Open]]</f>
        <v>0.34281276717577214</v>
      </c>
      <c r="K13178" s="50">
        <v>249733</v>
      </c>
    </row>
    <row r="13179" spans="1:11" x14ac:dyDescent="0.3">
      <c r="A13179" s="51" t="str">
        <f t="shared" si="212"/>
        <v>SY1.DE</v>
      </c>
      <c r="B13179" s="52" t="s">
        <v>130</v>
      </c>
      <c r="C13179" s="50" t="s">
        <v>19379</v>
      </c>
      <c r="D13179" s="50">
        <f>DAX__2019_2020__33[[#This Row],[Open]]*(DAX__2019_2020__33[[#This Row],[Adj Close]]/DAX__2019_2020__33[[#This Row],[Close]])</f>
        <v>74.275884427742099</v>
      </c>
      <c r="E13179" s="50" t="s">
        <v>26093</v>
      </c>
      <c r="F13179" s="50" t="s">
        <v>19338</v>
      </c>
      <c r="G13179" s="50" t="s">
        <v>9430</v>
      </c>
      <c r="H13179" s="50" t="s">
        <v>28924</v>
      </c>
      <c r="I13179" s="50">
        <f>(DAX__2019_2020__33[[#This Row],[Adj Close]]-DAX__2019_2020__33[[#This Row],[Adj Open]])/DAX__2019_2020__33[[#This Row],[Adj Open]]</f>
        <v>-3.5897307692308528E-3</v>
      </c>
      <c r="J13179" s="50">
        <f>DAX__2019_2020__33[[#This Row],[Adj Close]]-DAX__2019_2020__33[[#This Row],[Adj Open]]</f>
        <v>-0.26663042774210055</v>
      </c>
      <c r="K13179" s="50">
        <v>195032</v>
      </c>
    </row>
    <row r="13180" spans="1:11" x14ac:dyDescent="0.3">
      <c r="A13180" s="51" t="str">
        <f t="shared" si="212"/>
        <v>SY1.DE</v>
      </c>
      <c r="B13180" s="52" t="s">
        <v>131</v>
      </c>
      <c r="C13180" s="50" t="s">
        <v>19381</v>
      </c>
      <c r="D13180" s="50">
        <f>DAX__2019_2020__33[[#This Row],[Open]]*(DAX__2019_2020__33[[#This Row],[Adj Close]]/DAX__2019_2020__33[[#This Row],[Close]])</f>
        <v>74.123531220548216</v>
      </c>
      <c r="E13180" s="50" t="s">
        <v>25857</v>
      </c>
      <c r="F13180" s="50" t="s">
        <v>19374</v>
      </c>
      <c r="G13180" s="50" t="s">
        <v>19400</v>
      </c>
      <c r="H13180" s="50" t="s">
        <v>28925</v>
      </c>
      <c r="I13180" s="50">
        <f>(DAX__2019_2020__33[[#This Row],[Adj Close]]-DAX__2019_2020__33[[#This Row],[Adj Open]])/DAX__2019_2020__33[[#This Row],[Adj Open]]</f>
        <v>1.0534532915443665E-2</v>
      </c>
      <c r="J13180" s="50">
        <f>DAX__2019_2020__33[[#This Row],[Adj Close]]-DAX__2019_2020__33[[#This Row],[Adj Open]]</f>
        <v>0.78085677945178134</v>
      </c>
      <c r="K13180" s="50">
        <v>232061</v>
      </c>
    </row>
    <row r="13181" spans="1:11" x14ac:dyDescent="0.3">
      <c r="A13181" s="51" t="str">
        <f t="shared" si="212"/>
        <v>SY1.DE</v>
      </c>
      <c r="B13181" s="52" t="s">
        <v>132</v>
      </c>
      <c r="C13181" s="50" t="s">
        <v>26089</v>
      </c>
      <c r="D13181" s="50">
        <f>DAX__2019_2020__33[[#This Row],[Open]]*(DAX__2019_2020__33[[#This Row],[Adj Close]]/DAX__2019_2020__33[[#This Row],[Close]])</f>
        <v>75.628092306636631</v>
      </c>
      <c r="E13181" s="50" t="s">
        <v>26094</v>
      </c>
      <c r="F13181" s="50" t="s">
        <v>28926</v>
      </c>
      <c r="G13181" s="50" t="s">
        <v>28919</v>
      </c>
      <c r="H13181" s="50" t="s">
        <v>28927</v>
      </c>
      <c r="I13181" s="50">
        <f>(DAX__2019_2020__33[[#This Row],[Adj Close]]-DAX__2019_2020__33[[#This Row],[Adj Open]])/DAX__2019_2020__33[[#This Row],[Adj Open]]</f>
        <v>-1.007328154301989E-3</v>
      </c>
      <c r="J13181" s="50">
        <f>DAX__2019_2020__33[[#This Row],[Adj Close]]-DAX__2019_2020__33[[#This Row],[Adj Open]]</f>
        <v>-7.618230663662473E-2</v>
      </c>
      <c r="K13181" s="50">
        <v>318493</v>
      </c>
    </row>
    <row r="13182" spans="1:11" x14ac:dyDescent="0.3">
      <c r="A13182" s="51" t="str">
        <f t="shared" si="212"/>
        <v>SY1.DE</v>
      </c>
      <c r="B13182" s="52" t="s">
        <v>133</v>
      </c>
      <c r="C13182" s="50" t="s">
        <v>9436</v>
      </c>
      <c r="D13182" s="50">
        <f>DAX__2019_2020__33[[#This Row],[Open]]*(DAX__2019_2020__33[[#This Row],[Adj Close]]/DAX__2019_2020__33[[#This Row],[Close]])</f>
        <v>73.952118191385495</v>
      </c>
      <c r="E13182" s="50" t="s">
        <v>28928</v>
      </c>
      <c r="F13182" s="50" t="s">
        <v>11179</v>
      </c>
      <c r="G13182" s="50" t="s">
        <v>26081</v>
      </c>
      <c r="H13182" s="50" t="s">
        <v>28929</v>
      </c>
      <c r="I13182" s="50">
        <f>(DAX__2019_2020__33[[#This Row],[Adj Close]]-DAX__2019_2020__33[[#This Row],[Adj Open]])/DAX__2019_2020__33[[#This Row],[Adj Open]]</f>
        <v>5.4596932547157674E-2</v>
      </c>
      <c r="J13182" s="50">
        <f>DAX__2019_2020__33[[#This Row],[Adj Close]]-DAX__2019_2020__33[[#This Row],[Adj Open]]</f>
        <v>4.0375588086145058</v>
      </c>
      <c r="K13182" s="50">
        <v>580111</v>
      </c>
    </row>
    <row r="13183" spans="1:11" x14ac:dyDescent="0.3">
      <c r="A13183" s="51" t="str">
        <f t="shared" si="212"/>
        <v>SY1.DE</v>
      </c>
      <c r="B13183" s="52" t="s">
        <v>134</v>
      </c>
      <c r="C13183" s="50" t="s">
        <v>10087</v>
      </c>
      <c r="D13183" s="50">
        <f>DAX__2019_2020__33[[#This Row],[Open]]*(DAX__2019_2020__33[[#This Row],[Adj Close]]/DAX__2019_2020__33[[#This Row],[Close]])</f>
        <v>78.370588098932828</v>
      </c>
      <c r="E13183" s="50" t="s">
        <v>12999</v>
      </c>
      <c r="F13183" s="50" t="s">
        <v>10607</v>
      </c>
      <c r="G13183" s="50" t="s">
        <v>12871</v>
      </c>
      <c r="H13183" s="50" t="s">
        <v>28930</v>
      </c>
      <c r="I13183" s="50">
        <f>(DAX__2019_2020__33[[#This Row],[Adj Close]]-DAX__2019_2020__33[[#This Row],[Adj Open]])/DAX__2019_2020__33[[#This Row],[Adj Open]]</f>
        <v>-8.0194893796054385E-3</v>
      </c>
      <c r="J13183" s="50">
        <f>DAX__2019_2020__33[[#This Row],[Adj Close]]-DAX__2019_2020__33[[#This Row],[Adj Open]]</f>
        <v>-0.62849209893282421</v>
      </c>
      <c r="K13183" s="50">
        <v>366044</v>
      </c>
    </row>
    <row r="13184" spans="1:11" x14ac:dyDescent="0.3">
      <c r="A13184" s="51" t="str">
        <f t="shared" si="212"/>
        <v>SY1.DE</v>
      </c>
      <c r="B13184" s="52" t="s">
        <v>135</v>
      </c>
      <c r="C13184" s="50" t="s">
        <v>5205</v>
      </c>
      <c r="D13184" s="50">
        <f>DAX__2019_2020__33[[#This Row],[Open]]*(DAX__2019_2020__33[[#This Row],[Adj Close]]/DAX__2019_2020__33[[#This Row],[Close]])</f>
        <v>78.103951292708672</v>
      </c>
      <c r="E13184" s="50" t="s">
        <v>12984</v>
      </c>
      <c r="F13184" s="50" t="s">
        <v>26070</v>
      </c>
      <c r="G13184" s="50" t="s">
        <v>24825</v>
      </c>
      <c r="H13184" s="50" t="s">
        <v>28931</v>
      </c>
      <c r="I13184" s="50">
        <f>(DAX__2019_2020__33[[#This Row],[Adj Close]]-DAX__2019_2020__33[[#This Row],[Adj Open]])/DAX__2019_2020__33[[#This Row],[Adj Open]]</f>
        <v>-2.926091304294995E-3</v>
      </c>
      <c r="J13184" s="50">
        <f>DAX__2019_2020__33[[#This Row],[Adj Close]]-DAX__2019_2020__33[[#This Row],[Adj Open]]</f>
        <v>-0.22853929270867468</v>
      </c>
      <c r="K13184" s="50">
        <v>663048</v>
      </c>
    </row>
    <row r="13185" spans="1:11" x14ac:dyDescent="0.3">
      <c r="A13185" s="51" t="str">
        <f t="shared" si="212"/>
        <v>SY1.DE</v>
      </c>
      <c r="B13185" s="52" t="s">
        <v>136</v>
      </c>
      <c r="C13185" s="50" t="s">
        <v>28542</v>
      </c>
      <c r="D13185" s="50">
        <f>DAX__2019_2020__33[[#This Row],[Open]]*(DAX__2019_2020__33[[#This Row],[Adj Close]]/DAX__2019_2020__33[[#This Row],[Close]])</f>
        <v>78.142043999999999</v>
      </c>
      <c r="E13185" s="50" t="s">
        <v>26063</v>
      </c>
      <c r="F13185" s="50" t="s">
        <v>12876</v>
      </c>
      <c r="G13185" s="50" t="s">
        <v>28542</v>
      </c>
      <c r="H13185" s="50" t="s">
        <v>28932</v>
      </c>
      <c r="I13185" s="50">
        <f>(DAX__2019_2020__33[[#This Row],[Adj Close]]-DAX__2019_2020__33[[#This Row],[Adj Open]])/DAX__2019_2020__33[[#This Row],[Adj Open]]</f>
        <v>0</v>
      </c>
      <c r="J13185" s="50">
        <f>DAX__2019_2020__33[[#This Row],[Adj Close]]-DAX__2019_2020__33[[#This Row],[Adj Open]]</f>
        <v>0</v>
      </c>
      <c r="K13185" s="50">
        <v>265677</v>
      </c>
    </row>
    <row r="13186" spans="1:11" x14ac:dyDescent="0.3">
      <c r="A13186" s="51" t="str">
        <f t="shared" si="212"/>
        <v>SY1.DE</v>
      </c>
      <c r="B13186" s="52" t="s">
        <v>137</v>
      </c>
      <c r="C13186" s="50" t="s">
        <v>12986</v>
      </c>
      <c r="D13186" s="50">
        <f>DAX__2019_2020__33[[#This Row],[Open]]*(DAX__2019_2020__33[[#This Row],[Adj Close]]/DAX__2019_2020__33[[#This Row],[Close]])</f>
        <v>78.122997864779208</v>
      </c>
      <c r="E13186" s="50" t="s">
        <v>28933</v>
      </c>
      <c r="F13186" s="50" t="s">
        <v>10083</v>
      </c>
      <c r="G13186" s="50" t="s">
        <v>26063</v>
      </c>
      <c r="H13186" s="50" t="s">
        <v>28934</v>
      </c>
      <c r="I13186" s="50">
        <f>(DAX__2019_2020__33[[#This Row],[Adj Close]]-DAX__2019_2020__33[[#This Row],[Adj Open]])/DAX__2019_2020__33[[#This Row],[Adj Open]]</f>
        <v>2.4377986050974645E-3</v>
      </c>
      <c r="J13186" s="50">
        <f>DAX__2019_2020__33[[#This Row],[Adj Close]]-DAX__2019_2020__33[[#This Row],[Adj Open]]</f>
        <v>0.19044813522079096</v>
      </c>
      <c r="K13186" s="50">
        <v>269971</v>
      </c>
    </row>
    <row r="13187" spans="1:11" x14ac:dyDescent="0.3">
      <c r="A13187" s="51" t="str">
        <f t="shared" si="212"/>
        <v>SY1.DE</v>
      </c>
      <c r="B13187" s="52" t="s">
        <v>138</v>
      </c>
      <c r="C13187" s="50" t="s">
        <v>26073</v>
      </c>
      <c r="D13187" s="50">
        <f>DAX__2019_2020__33[[#This Row],[Open]]*(DAX__2019_2020__33[[#This Row],[Adj Close]]/DAX__2019_2020__33[[#This Row],[Close]])</f>
        <v>78.465804890607984</v>
      </c>
      <c r="E13187" s="50" t="s">
        <v>26134</v>
      </c>
      <c r="F13187" s="50" t="s">
        <v>28935</v>
      </c>
      <c r="G13187" s="50" t="s">
        <v>26075</v>
      </c>
      <c r="H13187" s="50" t="s">
        <v>28936</v>
      </c>
      <c r="I13187" s="50">
        <f>(DAX__2019_2020__33[[#This Row],[Adj Close]]-DAX__2019_2020__33[[#This Row],[Adj Open]])/DAX__2019_2020__33[[#This Row],[Adj Open]]</f>
        <v>-1.2135922035535887E-2</v>
      </c>
      <c r="J13187" s="50">
        <f>DAX__2019_2020__33[[#This Row],[Adj Close]]-DAX__2019_2020__33[[#This Row],[Adj Open]]</f>
        <v>-0.95225489060798907</v>
      </c>
      <c r="K13187" s="50">
        <v>272885</v>
      </c>
    </row>
    <row r="13188" spans="1:11" x14ac:dyDescent="0.3">
      <c r="A13188" s="51" t="str">
        <f t="shared" si="212"/>
        <v>SY1.DE</v>
      </c>
      <c r="B13188" s="52" t="s">
        <v>139</v>
      </c>
      <c r="C13188" s="50" t="s">
        <v>28937</v>
      </c>
      <c r="D13188" s="50">
        <f>DAX__2019_2020__33[[#This Row],[Open]]*(DAX__2019_2020__33[[#This Row],[Adj Close]]/DAX__2019_2020__33[[#This Row],[Close]])</f>
        <v>76.846964533979019</v>
      </c>
      <c r="E13188" s="50" t="s">
        <v>12862</v>
      </c>
      <c r="F13188" s="50" t="s">
        <v>28938</v>
      </c>
      <c r="G13188" s="50" t="s">
        <v>10084</v>
      </c>
      <c r="H13188" s="50" t="s">
        <v>28939</v>
      </c>
      <c r="I13188" s="50">
        <f>(DAX__2019_2020__33[[#This Row],[Adj Close]]-DAX__2019_2020__33[[#This Row],[Adj Open]])/DAX__2019_2020__33[[#This Row],[Adj Open]]</f>
        <v>-1.2391450274775141E-3</v>
      </c>
      <c r="J13188" s="50">
        <f>DAX__2019_2020__33[[#This Row],[Adj Close]]-DAX__2019_2020__33[[#This Row],[Adj Open]]</f>
        <v>-9.5224533979020975E-2</v>
      </c>
      <c r="K13188" s="50">
        <v>408979</v>
      </c>
    </row>
    <row r="13189" spans="1:11" x14ac:dyDescent="0.3">
      <c r="A13189" s="51" t="str">
        <f t="shared" si="212"/>
        <v>SY1.DE</v>
      </c>
      <c r="B13189" s="52" t="s">
        <v>140</v>
      </c>
      <c r="C13189" s="50" t="s">
        <v>28940</v>
      </c>
      <c r="D13189" s="50">
        <f>DAX__2019_2020__33[[#This Row],[Open]]*(DAX__2019_2020__33[[#This Row],[Adj Close]]/DAX__2019_2020__33[[#This Row],[Close]])</f>
        <v>76.999342456299374</v>
      </c>
      <c r="E13189" s="50" t="s">
        <v>28941</v>
      </c>
      <c r="F13189" s="50" t="s">
        <v>12872</v>
      </c>
      <c r="G13189" s="50" t="s">
        <v>28942</v>
      </c>
      <c r="H13189" s="50" t="s">
        <v>28943</v>
      </c>
      <c r="I13189" s="50">
        <f>(DAX__2019_2020__33[[#This Row],[Adj Close]]-DAX__2019_2020__33[[#This Row],[Adj Open]])/DAX__2019_2020__33[[#This Row],[Adj Open]]</f>
        <v>-2.3497427362139198E-2</v>
      </c>
      <c r="J13189" s="50">
        <f>DAX__2019_2020__33[[#This Row],[Adj Close]]-DAX__2019_2020__33[[#This Row],[Adj Open]]</f>
        <v>-1.8092864562993753</v>
      </c>
      <c r="K13189" s="50">
        <v>358043</v>
      </c>
    </row>
    <row r="13190" spans="1:11" x14ac:dyDescent="0.3">
      <c r="A13190" s="51" t="str">
        <f t="shared" si="212"/>
        <v>SY1.DE</v>
      </c>
      <c r="B13190" s="52" t="s">
        <v>141</v>
      </c>
      <c r="C13190" s="50" t="s">
        <v>28944</v>
      </c>
      <c r="D13190" s="50">
        <f>DAX__2019_2020__33[[#This Row],[Open]]*(DAX__2019_2020__33[[#This Row],[Adj Close]]/DAX__2019_2020__33[[#This Row],[Close]])</f>
        <v>74.99959724584734</v>
      </c>
      <c r="E13190" s="50" t="s">
        <v>12879</v>
      </c>
      <c r="F13190" s="50" t="s">
        <v>28944</v>
      </c>
      <c r="G13190" s="50" t="s">
        <v>28945</v>
      </c>
      <c r="H13190" s="50" t="s">
        <v>28946</v>
      </c>
      <c r="I13190" s="50">
        <f>(DAX__2019_2020__33[[#This Row],[Adj Close]]-DAX__2019_2020__33[[#This Row],[Adj Open]])/DAX__2019_2020__33[[#This Row],[Adj Open]]</f>
        <v>1.7775545511032446E-2</v>
      </c>
      <c r="J13190" s="50">
        <f>DAX__2019_2020__33[[#This Row],[Adj Close]]-DAX__2019_2020__33[[#This Row],[Adj Open]]</f>
        <v>1.3331587541526631</v>
      </c>
      <c r="K13190" s="50">
        <v>245078</v>
      </c>
    </row>
    <row r="13191" spans="1:11" x14ac:dyDescent="0.3">
      <c r="A13191" s="51" t="str">
        <f t="shared" si="212"/>
        <v>SY1.DE</v>
      </c>
      <c r="B13191" s="52" t="s">
        <v>142</v>
      </c>
      <c r="C13191" s="50" t="s">
        <v>28947</v>
      </c>
      <c r="D13191" s="50">
        <f>DAX__2019_2020__33[[#This Row],[Open]]*(DAX__2019_2020__33[[#This Row],[Adj Close]]/DAX__2019_2020__33[[#This Row],[Close]])</f>
        <v>76.427987602243562</v>
      </c>
      <c r="E13191" s="50" t="s">
        <v>10607</v>
      </c>
      <c r="F13191" s="50" t="s">
        <v>28948</v>
      </c>
      <c r="G13191" s="50" t="s">
        <v>3860</v>
      </c>
      <c r="H13191" s="50" t="s">
        <v>28949</v>
      </c>
      <c r="I13191" s="50">
        <f>(DAX__2019_2020__33[[#This Row],[Adj Close]]-DAX__2019_2020__33[[#This Row],[Adj Open]])/DAX__2019_2020__33[[#This Row],[Adj Open]]</f>
        <v>1.1213580582766587E-2</v>
      </c>
      <c r="J13191" s="50">
        <f>DAX__2019_2020__33[[#This Row],[Adj Close]]-DAX__2019_2020__33[[#This Row],[Adj Open]]</f>
        <v>0.85703139775644388</v>
      </c>
      <c r="K13191" s="50">
        <v>287045</v>
      </c>
    </row>
    <row r="13192" spans="1:11" x14ac:dyDescent="0.3">
      <c r="A13192" s="51" t="str">
        <f t="shared" si="212"/>
        <v>SY1.DE</v>
      </c>
      <c r="B13192" s="52" t="s">
        <v>143</v>
      </c>
      <c r="C13192" s="50" t="s">
        <v>28950</v>
      </c>
      <c r="D13192" s="50">
        <f>DAX__2019_2020__33[[#This Row],[Open]]*(DAX__2019_2020__33[[#This Row],[Adj Close]]/DAX__2019_2020__33[[#This Row],[Close]])</f>
        <v>77.418323164911499</v>
      </c>
      <c r="E13192" s="50" t="s">
        <v>28951</v>
      </c>
      <c r="F13192" s="50" t="s">
        <v>26107</v>
      </c>
      <c r="G13192" s="50" t="s">
        <v>10084</v>
      </c>
      <c r="H13192" s="50" t="s">
        <v>28939</v>
      </c>
      <c r="I13192" s="50">
        <f>(DAX__2019_2020__33[[#This Row],[Adj Close]]-DAX__2019_2020__33[[#This Row],[Adj Open]])/DAX__2019_2020__33[[#This Row],[Adj Open]]</f>
        <v>-8.6101472837585014E-3</v>
      </c>
      <c r="J13192" s="50">
        <f>DAX__2019_2020__33[[#This Row],[Adj Close]]-DAX__2019_2020__33[[#This Row],[Adj Open]]</f>
        <v>-0.6665831649115006</v>
      </c>
      <c r="K13192" s="50">
        <v>244510</v>
      </c>
    </row>
    <row r="13193" spans="1:11" x14ac:dyDescent="0.3">
      <c r="A13193" s="51" t="str">
        <f t="shared" si="212"/>
        <v>SY1.DE</v>
      </c>
      <c r="B13193" s="52" t="s">
        <v>144</v>
      </c>
      <c r="C13193" s="50" t="s">
        <v>26088</v>
      </c>
      <c r="D13193" s="50">
        <f>DAX__2019_2020__33[[#This Row],[Open]]*(DAX__2019_2020__33[[#This Row],[Adj Close]]/DAX__2019_2020__33[[#This Row],[Close]])</f>
        <v>76.885067397613597</v>
      </c>
      <c r="E13193" s="50" t="s">
        <v>28952</v>
      </c>
      <c r="F13193" s="50" t="s">
        <v>26088</v>
      </c>
      <c r="G13193" s="50" t="s">
        <v>28953</v>
      </c>
      <c r="H13193" s="50" t="s">
        <v>28954</v>
      </c>
      <c r="I13193" s="50">
        <f>(DAX__2019_2020__33[[#This Row],[Adj Close]]-DAX__2019_2020__33[[#This Row],[Adj Open]])/DAX__2019_2020__33[[#This Row],[Adj Open]]</f>
        <v>3.9633392113780763E-3</v>
      </c>
      <c r="J13193" s="50">
        <f>DAX__2019_2020__33[[#This Row],[Adj Close]]-DAX__2019_2020__33[[#This Row],[Adj Open]]</f>
        <v>0.30472160238640811</v>
      </c>
      <c r="K13193" s="50">
        <v>181995</v>
      </c>
    </row>
    <row r="13194" spans="1:11" x14ac:dyDescent="0.3">
      <c r="A13194" s="51" t="str">
        <f t="shared" si="212"/>
        <v>SY1.DE</v>
      </c>
      <c r="B13194" s="52" t="s">
        <v>145</v>
      </c>
      <c r="C13194" s="50" t="s">
        <v>26077</v>
      </c>
      <c r="D13194" s="50">
        <f>DAX__2019_2020__33[[#This Row],[Open]]*(DAX__2019_2020__33[[#This Row],[Adj Close]]/DAX__2019_2020__33[[#This Row],[Close]])</f>
        <v>77.608783920567731</v>
      </c>
      <c r="E13194" s="50" t="s">
        <v>24825</v>
      </c>
      <c r="F13194" s="50" t="s">
        <v>28955</v>
      </c>
      <c r="G13194" s="50" t="s">
        <v>28955</v>
      </c>
      <c r="H13194" s="50" t="s">
        <v>28956</v>
      </c>
      <c r="I13194" s="50">
        <f>(DAX__2019_2020__33[[#This Row],[Adj Close]]-DAX__2019_2020__33[[#This Row],[Adj Open]])/DAX__2019_2020__33[[#This Row],[Adj Open]]</f>
        <v>-1.4478527607361971E-2</v>
      </c>
      <c r="J13194" s="50">
        <f>DAX__2019_2020__33[[#This Row],[Adj Close]]-DAX__2019_2020__33[[#This Row],[Adj Open]]</f>
        <v>-1.1236609205677297</v>
      </c>
      <c r="K13194" s="50">
        <v>329448</v>
      </c>
    </row>
    <row r="13195" spans="1:11" x14ac:dyDescent="0.3">
      <c r="A13195" s="51" t="str">
        <f t="shared" si="212"/>
        <v>SY1.DE</v>
      </c>
      <c r="B13195" s="52" t="s">
        <v>146</v>
      </c>
      <c r="C13195" s="50" t="s">
        <v>26088</v>
      </c>
      <c r="D13195" s="50">
        <f>DAX__2019_2020__33[[#This Row],[Open]]*(DAX__2019_2020__33[[#This Row],[Adj Close]]/DAX__2019_2020__33[[#This Row],[Close]])</f>
        <v>76.88505911711799</v>
      </c>
      <c r="E13195" s="50" t="s">
        <v>26077</v>
      </c>
      <c r="F13195" s="50" t="s">
        <v>28576</v>
      </c>
      <c r="G13195" s="50" t="s">
        <v>28957</v>
      </c>
      <c r="H13195" s="50" t="s">
        <v>28958</v>
      </c>
      <c r="I13195" s="50">
        <f>(DAX__2019_2020__33[[#This Row],[Adj Close]]-DAX__2019_2020__33[[#This Row],[Adj Open]])/DAX__2019_2020__33[[#This Row],[Adj Open]]</f>
        <v>2.2293783064003705E-3</v>
      </c>
      <c r="J13195" s="50">
        <f>DAX__2019_2020__33[[#This Row],[Adj Close]]-DAX__2019_2020__33[[#This Row],[Adj Open]]</f>
        <v>0.17140588288201286</v>
      </c>
      <c r="K13195" s="50">
        <v>212367</v>
      </c>
    </row>
    <row r="13196" spans="1:11" x14ac:dyDescent="0.3">
      <c r="A13196" s="51" t="str">
        <f t="shared" ref="A13196:A13259" si="213">"SY1.DE"</f>
        <v>SY1.DE</v>
      </c>
      <c r="B13196" s="52" t="s">
        <v>147</v>
      </c>
      <c r="C13196" s="50" t="s">
        <v>26110</v>
      </c>
      <c r="D13196" s="50">
        <f>DAX__2019_2020__33[[#This Row],[Open]]*(DAX__2019_2020__33[[#This Row],[Adj Close]]/DAX__2019_2020__33[[#This Row],[Close]])</f>
        <v>77.018371876492523</v>
      </c>
      <c r="E13196" s="50" t="s">
        <v>26109</v>
      </c>
      <c r="F13196" s="50" t="s">
        <v>26110</v>
      </c>
      <c r="G13196" s="50" t="s">
        <v>28959</v>
      </c>
      <c r="H13196" s="50" t="s">
        <v>28960</v>
      </c>
      <c r="I13196" s="50">
        <f>(DAX__2019_2020__33[[#This Row],[Adj Close]]-DAX__2019_2020__33[[#This Row],[Adj Open]])/DAX__2019_2020__33[[#This Row],[Adj Open]]</f>
        <v>7.9129577613609465E-3</v>
      </c>
      <c r="J13196" s="50">
        <f>DAX__2019_2020__33[[#This Row],[Adj Close]]-DAX__2019_2020__33[[#This Row],[Adj Open]]</f>
        <v>0.60944312350747509</v>
      </c>
      <c r="K13196" s="50">
        <v>171617</v>
      </c>
    </row>
    <row r="13197" spans="1:11" x14ac:dyDescent="0.3">
      <c r="A13197" s="51" t="str">
        <f t="shared" si="213"/>
        <v>SY1.DE</v>
      </c>
      <c r="B13197" s="52" t="s">
        <v>148</v>
      </c>
      <c r="C13197" s="50" t="s">
        <v>12831</v>
      </c>
      <c r="D13197" s="50">
        <f>DAX__2019_2020__33[[#This Row],[Open]]*(DAX__2019_2020__33[[#This Row],[Adj Close]]/DAX__2019_2020__33[[#This Row],[Close]])</f>
        <v>78.084900824583002</v>
      </c>
      <c r="E13197" s="50" t="s">
        <v>10093</v>
      </c>
      <c r="F13197" s="50" t="s">
        <v>26117</v>
      </c>
      <c r="G13197" s="50" t="s">
        <v>12953</v>
      </c>
      <c r="H13197" s="50" t="s">
        <v>28961</v>
      </c>
      <c r="I13197" s="50">
        <f>(DAX__2019_2020__33[[#This Row],[Adj Close]]-DAX__2019_2020__33[[#This Row],[Adj Open]])/DAX__2019_2020__33[[#This Row],[Adj Open]]</f>
        <v>3.1707560975610099E-3</v>
      </c>
      <c r="J13197" s="50">
        <f>DAX__2019_2020__33[[#This Row],[Adj Close]]-DAX__2019_2020__33[[#This Row],[Adj Open]]</f>
        <v>0.24758817541699329</v>
      </c>
      <c r="K13197" s="50">
        <v>236422</v>
      </c>
    </row>
    <row r="13198" spans="1:11" x14ac:dyDescent="0.3">
      <c r="A13198" s="51" t="str">
        <f t="shared" si="213"/>
        <v>SY1.DE</v>
      </c>
      <c r="B13198" s="52" t="s">
        <v>149</v>
      </c>
      <c r="C13198" s="50" t="s">
        <v>26124</v>
      </c>
      <c r="D13198" s="50">
        <f>DAX__2019_2020__33[[#This Row],[Open]]*(DAX__2019_2020__33[[#This Row],[Adj Close]]/DAX__2019_2020__33[[#This Row],[Close]])</f>
        <v>78.180129330768239</v>
      </c>
      <c r="E13198" s="50" t="s">
        <v>28962</v>
      </c>
      <c r="F13198" s="50" t="s">
        <v>10083</v>
      </c>
      <c r="G13198" s="50" t="s">
        <v>28963</v>
      </c>
      <c r="H13198" s="50" t="s">
        <v>28964</v>
      </c>
      <c r="I13198" s="50">
        <f>(DAX__2019_2020__33[[#This Row],[Adj Close]]-DAX__2019_2020__33[[#This Row],[Adj Open]])/DAX__2019_2020__33[[#This Row],[Adj Open]]</f>
        <v>-2.9232278422223405E-3</v>
      </c>
      <c r="J13198" s="50">
        <f>DAX__2019_2020__33[[#This Row],[Adj Close]]-DAX__2019_2020__33[[#This Row],[Adj Open]]</f>
        <v>-0.22853833076824515</v>
      </c>
      <c r="K13198" s="50">
        <v>216888</v>
      </c>
    </row>
    <row r="13199" spans="1:11" x14ac:dyDescent="0.3">
      <c r="A13199" s="51" t="str">
        <f t="shared" si="213"/>
        <v>SY1.DE</v>
      </c>
      <c r="B13199" s="52" t="s">
        <v>150</v>
      </c>
      <c r="C13199" s="50" t="s">
        <v>28965</v>
      </c>
      <c r="D13199" s="50">
        <f>DAX__2019_2020__33[[#This Row],[Open]]*(DAX__2019_2020__33[[#This Row],[Adj Close]]/DAX__2019_2020__33[[#This Row],[Close]])</f>
        <v>78.046819451518331</v>
      </c>
      <c r="E13199" s="50" t="s">
        <v>26062</v>
      </c>
      <c r="F13199" s="50" t="s">
        <v>26140</v>
      </c>
      <c r="G13199" s="50" t="s">
        <v>28542</v>
      </c>
      <c r="H13199" s="50" t="s">
        <v>28932</v>
      </c>
      <c r="I13199" s="50">
        <f>(DAX__2019_2020__33[[#This Row],[Adj Close]]-DAX__2019_2020__33[[#This Row],[Adj Open]])/DAX__2019_2020__33[[#This Row],[Adj Open]]</f>
        <v>1.2200951832613681E-3</v>
      </c>
      <c r="J13199" s="50">
        <f>DAX__2019_2020__33[[#This Row],[Adj Close]]-DAX__2019_2020__33[[#This Row],[Adj Open]]</f>
        <v>9.5224548481667171E-2</v>
      </c>
      <c r="K13199" s="50">
        <v>203660</v>
      </c>
    </row>
    <row r="13200" spans="1:11" x14ac:dyDescent="0.3">
      <c r="A13200" s="51" t="str">
        <f t="shared" si="213"/>
        <v>SY1.DE</v>
      </c>
      <c r="B13200" s="52" t="s">
        <v>151</v>
      </c>
      <c r="C13200" s="50" t="s">
        <v>26109</v>
      </c>
      <c r="D13200" s="50">
        <f>DAX__2019_2020__33[[#This Row],[Open]]*(DAX__2019_2020__33[[#This Row],[Adj Close]]/DAX__2019_2020__33[[#This Row],[Close]])</f>
        <v>78.008722401320441</v>
      </c>
      <c r="E13200" s="50" t="s">
        <v>13003</v>
      </c>
      <c r="F13200" s="50" t="s">
        <v>28966</v>
      </c>
      <c r="G13200" s="50" t="s">
        <v>26065</v>
      </c>
      <c r="H13200" s="50" t="s">
        <v>28967</v>
      </c>
      <c r="I13200" s="50">
        <f>(DAX__2019_2020__33[[#This Row],[Adj Close]]-DAX__2019_2020__33[[#This Row],[Adj Open]])/DAX__2019_2020__33[[#This Row],[Adj Open]]</f>
        <v>1.9531738758097553E-3</v>
      </c>
      <c r="J13200" s="50">
        <f>DAX__2019_2020__33[[#This Row],[Adj Close]]-DAX__2019_2020__33[[#This Row],[Adj Open]]</f>
        <v>0.15236459867955432</v>
      </c>
      <c r="K13200" s="50">
        <v>152994</v>
      </c>
    </row>
    <row r="13201" spans="1:11" x14ac:dyDescent="0.3">
      <c r="A13201" s="51" t="str">
        <f t="shared" si="213"/>
        <v>SY1.DE</v>
      </c>
      <c r="B13201" s="52" t="s">
        <v>152</v>
      </c>
      <c r="C13201" s="50" t="s">
        <v>28542</v>
      </c>
      <c r="D13201" s="50">
        <f>DAX__2019_2020__33[[#This Row],[Open]]*(DAX__2019_2020__33[[#This Row],[Adj Close]]/DAX__2019_2020__33[[#This Row],[Close]])</f>
        <v>78.142043999999999</v>
      </c>
      <c r="E13201" s="50" t="s">
        <v>10610</v>
      </c>
      <c r="F13201" s="50" t="s">
        <v>26081</v>
      </c>
      <c r="G13201" s="50" t="s">
        <v>28542</v>
      </c>
      <c r="H13201" s="50" t="s">
        <v>28932</v>
      </c>
      <c r="I13201" s="50">
        <f>(DAX__2019_2020__33[[#This Row],[Adj Close]]-DAX__2019_2020__33[[#This Row],[Adj Open]])/DAX__2019_2020__33[[#This Row],[Adj Open]]</f>
        <v>0</v>
      </c>
      <c r="J13201" s="50">
        <f>DAX__2019_2020__33[[#This Row],[Adj Close]]-DAX__2019_2020__33[[#This Row],[Adj Open]]</f>
        <v>0</v>
      </c>
      <c r="K13201" s="50">
        <v>142174</v>
      </c>
    </row>
    <row r="13202" spans="1:11" x14ac:dyDescent="0.3">
      <c r="A13202" s="51" t="str">
        <f t="shared" si="213"/>
        <v>SY1.DE</v>
      </c>
      <c r="B13202" s="52" t="s">
        <v>153</v>
      </c>
      <c r="C13202" s="50" t="s">
        <v>12831</v>
      </c>
      <c r="D13202" s="50">
        <f>DAX__2019_2020__33[[#This Row],[Open]]*(DAX__2019_2020__33[[#This Row],[Adj Close]]/DAX__2019_2020__33[[#This Row],[Close]])</f>
        <v>78.084913417735578</v>
      </c>
      <c r="E13202" s="50" t="s">
        <v>10616</v>
      </c>
      <c r="F13202" s="50" t="s">
        <v>24837</v>
      </c>
      <c r="G13202" s="50" t="s">
        <v>26086</v>
      </c>
      <c r="H13202" s="50" t="s">
        <v>28968</v>
      </c>
      <c r="I13202" s="50">
        <f>(DAX__2019_2020__33[[#This Row],[Adj Close]]-DAX__2019_2020__33[[#This Row],[Adj Open]])/DAX__2019_2020__33[[#This Row],[Adj Open]]</f>
        <v>8.7804999999999585E-3</v>
      </c>
      <c r="J13202" s="50">
        <f>DAX__2019_2020__33[[#This Row],[Adj Close]]-DAX__2019_2020__33[[#This Row],[Adj Open]]</f>
        <v>0.68562458226442402</v>
      </c>
      <c r="K13202" s="50">
        <v>158584</v>
      </c>
    </row>
    <row r="13203" spans="1:11" x14ac:dyDescent="0.3">
      <c r="A13203" s="51" t="str">
        <f t="shared" si="213"/>
        <v>SY1.DE</v>
      </c>
      <c r="B13203" s="52" t="s">
        <v>154</v>
      </c>
      <c r="C13203" s="50" t="s">
        <v>12875</v>
      </c>
      <c r="D13203" s="50">
        <f>DAX__2019_2020__33[[#This Row],[Open]]*(DAX__2019_2020__33[[#This Row],[Adj Close]]/DAX__2019_2020__33[[#This Row],[Close]])</f>
        <v>78.656255757374694</v>
      </c>
      <c r="E13203" s="50" t="s">
        <v>28969</v>
      </c>
      <c r="F13203" s="50" t="s">
        <v>12986</v>
      </c>
      <c r="G13203" s="50" t="s">
        <v>26065</v>
      </c>
      <c r="H13203" s="50" t="s">
        <v>28967</v>
      </c>
      <c r="I13203" s="50">
        <f>(DAX__2019_2020__33[[#This Row],[Adj Close]]-DAX__2019_2020__33[[#This Row],[Adj Open]])/DAX__2019_2020__33[[#This Row],[Adj Open]]</f>
        <v>-6.2953512420183206E-3</v>
      </c>
      <c r="J13203" s="50">
        <f>DAX__2019_2020__33[[#This Row],[Adj Close]]-DAX__2019_2020__33[[#This Row],[Adj Open]]</f>
        <v>-0.49516875737469945</v>
      </c>
      <c r="K13203" s="50">
        <v>172383</v>
      </c>
    </row>
    <row r="13204" spans="1:11" x14ac:dyDescent="0.3">
      <c r="A13204" s="51" t="str">
        <f t="shared" si="213"/>
        <v>SY1.DE</v>
      </c>
      <c r="B13204" s="52" t="s">
        <v>155</v>
      </c>
      <c r="C13204" s="50" t="s">
        <v>5205</v>
      </c>
      <c r="D13204" s="50">
        <f>DAX__2019_2020__33[[#This Row],[Open]]*(DAX__2019_2020__33[[#This Row],[Adj Close]]/DAX__2019_2020__33[[#This Row],[Close]])</f>
        <v>78.103946577896764</v>
      </c>
      <c r="E13204" s="50" t="s">
        <v>28970</v>
      </c>
      <c r="F13204" s="50" t="s">
        <v>26070</v>
      </c>
      <c r="G13204" s="50" t="s">
        <v>28966</v>
      </c>
      <c r="H13204" s="50" t="s">
        <v>28971</v>
      </c>
      <c r="I13204" s="50">
        <f>(DAX__2019_2020__33[[#This Row],[Adj Close]]-DAX__2019_2020__33[[#This Row],[Adj Open]])/DAX__2019_2020__33[[#This Row],[Adj Open]]</f>
        <v>-3.9014875847898883E-3</v>
      </c>
      <c r="J13204" s="50">
        <f>DAX__2019_2020__33[[#This Row],[Adj Close]]-DAX__2019_2020__33[[#This Row],[Adj Open]]</f>
        <v>-0.30472157789675691</v>
      </c>
      <c r="K13204" s="50">
        <v>231646</v>
      </c>
    </row>
    <row r="13205" spans="1:11" x14ac:dyDescent="0.3">
      <c r="A13205" s="51" t="str">
        <f t="shared" si="213"/>
        <v>SY1.DE</v>
      </c>
      <c r="B13205" s="52" t="s">
        <v>156</v>
      </c>
      <c r="C13205" s="50" t="s">
        <v>24825</v>
      </c>
      <c r="D13205" s="50">
        <f>DAX__2019_2020__33[[#This Row],[Open]]*(DAX__2019_2020__33[[#This Row],[Adj Close]]/DAX__2019_2020__33[[#This Row],[Close]])</f>
        <v>77.875406631144557</v>
      </c>
      <c r="E13205" s="50" t="s">
        <v>28972</v>
      </c>
      <c r="F13205" s="50" t="s">
        <v>3860</v>
      </c>
      <c r="G13205" s="50" t="s">
        <v>10087</v>
      </c>
      <c r="H13205" s="50" t="s">
        <v>28973</v>
      </c>
      <c r="I13205" s="50">
        <f>(DAX__2019_2020__33[[#This Row],[Adj Close]]-DAX__2019_2020__33[[#This Row],[Adj Open]])/DAX__2019_2020__33[[#This Row],[Adj Open]]</f>
        <v>6.3585718556929431E-3</v>
      </c>
      <c r="J13205" s="50">
        <f>DAX__2019_2020__33[[#This Row],[Adj Close]]-DAX__2019_2020__33[[#This Row],[Adj Open]]</f>
        <v>0.49517636885543936</v>
      </c>
      <c r="K13205" s="50">
        <v>181282</v>
      </c>
    </row>
    <row r="13206" spans="1:11" x14ac:dyDescent="0.3">
      <c r="A13206" s="51" t="str">
        <f t="shared" si="213"/>
        <v>SY1.DE</v>
      </c>
      <c r="B13206" s="52" t="s">
        <v>157</v>
      </c>
      <c r="C13206" s="50" t="s">
        <v>28974</v>
      </c>
      <c r="D13206" s="50">
        <f>DAX__2019_2020__33[[#This Row],[Open]]*(DAX__2019_2020__33[[#This Row],[Adj Close]]/DAX__2019_2020__33[[#This Row],[Close]])</f>
        <v>78.522939460607006</v>
      </c>
      <c r="E13206" s="50" t="s">
        <v>5754</v>
      </c>
      <c r="F13206" s="50" t="s">
        <v>12831</v>
      </c>
      <c r="G13206" s="50" t="s">
        <v>12982</v>
      </c>
      <c r="H13206" s="50" t="s">
        <v>28975</v>
      </c>
      <c r="I13206" s="50">
        <f>(DAX__2019_2020__33[[#This Row],[Adj Close]]-DAX__2019_2020__33[[#This Row],[Adj Open]])/DAX__2019_2020__33[[#This Row],[Adj Open]]</f>
        <v>1.2126970799502344E-3</v>
      </c>
      <c r="J13206" s="50">
        <f>DAX__2019_2020__33[[#This Row],[Adj Close]]-DAX__2019_2020__33[[#This Row],[Adj Open]]</f>
        <v>9.522453939298714E-2</v>
      </c>
      <c r="K13206" s="50">
        <v>157272</v>
      </c>
    </row>
    <row r="13207" spans="1:11" x14ac:dyDescent="0.3">
      <c r="A13207" s="51" t="str">
        <f t="shared" si="213"/>
        <v>SY1.DE</v>
      </c>
      <c r="B13207" s="52" t="s">
        <v>158</v>
      </c>
      <c r="C13207" s="50" t="s">
        <v>28933</v>
      </c>
      <c r="D13207" s="50">
        <f>DAX__2019_2020__33[[#This Row],[Open]]*(DAX__2019_2020__33[[#This Row],[Adj Close]]/DAX__2019_2020__33[[#This Row],[Close]])</f>
        <v>78.561028026592723</v>
      </c>
      <c r="E13207" s="50" t="s">
        <v>26086</v>
      </c>
      <c r="F13207" s="50" t="s">
        <v>28976</v>
      </c>
      <c r="G13207" s="50" t="s">
        <v>26081</v>
      </c>
      <c r="H13207" s="50" t="s">
        <v>28929</v>
      </c>
      <c r="I13207" s="50">
        <f>(DAX__2019_2020__33[[#This Row],[Adj Close]]-DAX__2019_2020__33[[#This Row],[Adj Open]])/DAX__2019_2020__33[[#This Row],[Adj Open]]</f>
        <v>-7.2727030303030363E-3</v>
      </c>
      <c r="J13207" s="50">
        <f>DAX__2019_2020__33[[#This Row],[Adj Close]]-DAX__2019_2020__33[[#This Row],[Adj Open]]</f>
        <v>-0.57135102659272263</v>
      </c>
      <c r="K13207" s="50">
        <v>223781</v>
      </c>
    </row>
    <row r="13208" spans="1:11" x14ac:dyDescent="0.3">
      <c r="A13208" s="51" t="str">
        <f t="shared" si="213"/>
        <v>SY1.DE</v>
      </c>
      <c r="B13208" s="52" t="s">
        <v>159</v>
      </c>
      <c r="C13208" s="50" t="s">
        <v>24837</v>
      </c>
      <c r="D13208" s="50">
        <f>DAX__2019_2020__33[[#This Row],[Open]]*(DAX__2019_2020__33[[#This Row],[Adj Close]]/DAX__2019_2020__33[[#This Row],[Close]])</f>
        <v>77.894458130023054</v>
      </c>
      <c r="E13208" s="50" t="s">
        <v>12984</v>
      </c>
      <c r="F13208" s="50" t="s">
        <v>26059</v>
      </c>
      <c r="G13208" s="50" t="s">
        <v>26062</v>
      </c>
      <c r="H13208" s="50" t="s">
        <v>28977</v>
      </c>
      <c r="I13208" s="50">
        <f>(DAX__2019_2020__33[[#This Row],[Adj Close]]-DAX__2019_2020__33[[#This Row],[Adj Open]])/DAX__2019_2020__33[[#This Row],[Adj Open]]</f>
        <v>6.8459410692197405E-3</v>
      </c>
      <c r="J13208" s="50">
        <f>DAX__2019_2020__33[[#This Row],[Adj Close]]-DAX__2019_2020__33[[#This Row],[Adj Open]]</f>
        <v>0.53326086997694233</v>
      </c>
      <c r="K13208" s="50">
        <v>231366</v>
      </c>
    </row>
    <row r="13209" spans="1:11" x14ac:dyDescent="0.3">
      <c r="A13209" s="51" t="str">
        <f t="shared" si="213"/>
        <v>SY1.DE</v>
      </c>
      <c r="B13209" s="52" t="s">
        <v>160</v>
      </c>
      <c r="C13209" s="50" t="s">
        <v>10087</v>
      </c>
      <c r="D13209" s="50">
        <f>DAX__2019_2020__33[[#This Row],[Open]]*(DAX__2019_2020__33[[#This Row],[Adj Close]]/DAX__2019_2020__33[[#This Row],[Close]])</f>
        <v>78.370582565251595</v>
      </c>
      <c r="E13209" s="50" t="s">
        <v>12906</v>
      </c>
      <c r="F13209" s="50" t="s">
        <v>12986</v>
      </c>
      <c r="G13209" s="50" t="s">
        <v>28978</v>
      </c>
      <c r="H13209" s="50" t="s">
        <v>28979</v>
      </c>
      <c r="I13209" s="50">
        <f>(DAX__2019_2020__33[[#This Row],[Adj Close]]-DAX__2019_2020__33[[#This Row],[Adj Open]])/DAX__2019_2020__33[[#This Row],[Adj Open]]</f>
        <v>1.5309780729898467E-2</v>
      </c>
      <c r="J13209" s="50">
        <f>DAX__2019_2020__33[[#This Row],[Adj Close]]-DAX__2019_2020__33[[#This Row],[Adj Open]]</f>
        <v>1.1998364347484056</v>
      </c>
      <c r="K13209" s="50">
        <v>230222</v>
      </c>
    </row>
    <row r="13210" spans="1:11" x14ac:dyDescent="0.3">
      <c r="A13210" s="51" t="str">
        <f t="shared" si="213"/>
        <v>SY1.DE</v>
      </c>
      <c r="B13210" s="52" t="s">
        <v>161</v>
      </c>
      <c r="C13210" s="50" t="s">
        <v>12951</v>
      </c>
      <c r="D13210" s="50">
        <f>DAX__2019_2020__33[[#This Row],[Open]]*(DAX__2019_2020__33[[#This Row],[Adj Close]]/DAX__2019_2020__33[[#This Row],[Close]])</f>
        <v>79.456156319034761</v>
      </c>
      <c r="E13210" s="50" t="s">
        <v>28546</v>
      </c>
      <c r="F13210" s="50" t="s">
        <v>28980</v>
      </c>
      <c r="G13210" s="50" t="s">
        <v>3858</v>
      </c>
      <c r="H13210" s="50" t="s">
        <v>28981</v>
      </c>
      <c r="I13210" s="50">
        <f>(DAX__2019_2020__33[[#This Row],[Adj Close]]-DAX__2019_2020__33[[#This Row],[Adj Open]])/DAX__2019_2020__33[[#This Row],[Adj Open]]</f>
        <v>3.5953498658831766E-3</v>
      </c>
      <c r="J13210" s="50">
        <f>DAX__2019_2020__33[[#This Row],[Adj Close]]-DAX__2019_2020__33[[#This Row],[Adj Open]]</f>
        <v>0.28567268096523435</v>
      </c>
      <c r="K13210" s="50">
        <v>232204</v>
      </c>
    </row>
    <row r="13211" spans="1:11" x14ac:dyDescent="0.3">
      <c r="A13211" s="51" t="str">
        <f t="shared" si="213"/>
        <v>SY1.DE</v>
      </c>
      <c r="B13211" s="52" t="s">
        <v>162</v>
      </c>
      <c r="C13211" s="50" t="s">
        <v>28982</v>
      </c>
      <c r="D13211" s="50">
        <f>DAX__2019_2020__33[[#This Row],[Open]]*(DAX__2019_2020__33[[#This Row],[Adj Close]]/DAX__2019_2020__33[[#This Row],[Close]])</f>
        <v>79.875143437377375</v>
      </c>
      <c r="E13211" s="50" t="s">
        <v>10612</v>
      </c>
      <c r="F13211" s="50" t="s">
        <v>5651</v>
      </c>
      <c r="G13211" s="50" t="s">
        <v>12906</v>
      </c>
      <c r="H13211" s="50" t="s">
        <v>28983</v>
      </c>
      <c r="I13211" s="50">
        <f>(DAX__2019_2020__33[[#This Row],[Adj Close]]-DAX__2019_2020__33[[#This Row],[Adj Open]])/DAX__2019_2020__33[[#This Row],[Adj Open]]</f>
        <v>-3.3380902481434998E-3</v>
      </c>
      <c r="J13211" s="50">
        <f>DAX__2019_2020__33[[#This Row],[Adj Close]]-DAX__2019_2020__33[[#This Row],[Adj Open]]</f>
        <v>-0.26663043737737269</v>
      </c>
      <c r="K13211" s="50">
        <v>206857</v>
      </c>
    </row>
    <row r="13212" spans="1:11" x14ac:dyDescent="0.3">
      <c r="A13212" s="51" t="str">
        <f t="shared" si="213"/>
        <v>SY1.DE</v>
      </c>
      <c r="B13212" s="52" t="s">
        <v>163</v>
      </c>
      <c r="C13212" s="50" t="s">
        <v>10602</v>
      </c>
      <c r="D13212" s="50">
        <f>DAX__2019_2020__33[[#This Row],[Open]]*(DAX__2019_2020__33[[#This Row],[Adj Close]]/DAX__2019_2020__33[[#This Row],[Close]])</f>
        <v>79.837054645901091</v>
      </c>
      <c r="E13212" s="50" t="s">
        <v>13007</v>
      </c>
      <c r="F13212" s="50" t="s">
        <v>12951</v>
      </c>
      <c r="G13212" s="50" t="s">
        <v>13007</v>
      </c>
      <c r="H13212" s="50" t="s">
        <v>28984</v>
      </c>
      <c r="I13212" s="50">
        <f>(DAX__2019_2020__33[[#This Row],[Adj Close]]-DAX__2019_2020__33[[#This Row],[Adj Open]])/DAX__2019_2020__33[[#This Row],[Adj Open]]</f>
        <v>3.5782802279714378E-3</v>
      </c>
      <c r="J13212" s="50">
        <f>DAX__2019_2020__33[[#This Row],[Adj Close]]-DAX__2019_2020__33[[#This Row],[Adj Open]]</f>
        <v>0.2856793540989031</v>
      </c>
      <c r="K13212" s="50">
        <v>214468</v>
      </c>
    </row>
    <row r="13213" spans="1:11" x14ac:dyDescent="0.3">
      <c r="A13213" s="51" t="str">
        <f t="shared" si="213"/>
        <v>SY1.DE</v>
      </c>
      <c r="B13213" s="52" t="s">
        <v>164</v>
      </c>
      <c r="C13213" s="50" t="s">
        <v>24833</v>
      </c>
      <c r="D13213" s="50">
        <f>DAX__2019_2020__33[[#This Row],[Open]]*(DAX__2019_2020__33[[#This Row],[Adj Close]]/DAX__2019_2020__33[[#This Row],[Close]])</f>
        <v>80.084642393267288</v>
      </c>
      <c r="E13213" s="50" t="s">
        <v>25879</v>
      </c>
      <c r="F13213" s="50" t="s">
        <v>28985</v>
      </c>
      <c r="G13213" s="50" t="s">
        <v>26160</v>
      </c>
      <c r="H13213" s="50" t="s">
        <v>28986</v>
      </c>
      <c r="I13213" s="50">
        <f>(DAX__2019_2020__33[[#This Row],[Adj Close]]-DAX__2019_2020__33[[#This Row],[Adj Open]])/DAX__2019_2020__33[[#This Row],[Adj Open]]</f>
        <v>1.9025446350188994E-3</v>
      </c>
      <c r="J13213" s="50">
        <f>DAX__2019_2020__33[[#This Row],[Adj Close]]-DAX__2019_2020__33[[#This Row],[Adj Open]]</f>
        <v>0.15236460673271779</v>
      </c>
      <c r="K13213" s="50">
        <v>274617</v>
      </c>
    </row>
    <row r="13214" spans="1:11" x14ac:dyDescent="0.3">
      <c r="A13214" s="51" t="str">
        <f t="shared" si="213"/>
        <v>SY1.DE</v>
      </c>
      <c r="B13214" s="52" t="s">
        <v>165</v>
      </c>
      <c r="C13214" s="50" t="s">
        <v>26130</v>
      </c>
      <c r="D13214" s="50">
        <f>DAX__2019_2020__33[[#This Row],[Open]]*(DAX__2019_2020__33[[#This Row],[Adj Close]]/DAX__2019_2020__33[[#This Row],[Close]])</f>
        <v>80.579816372044178</v>
      </c>
      <c r="E13214" s="50" t="s">
        <v>28987</v>
      </c>
      <c r="F13214" s="50" t="s">
        <v>26160</v>
      </c>
      <c r="G13214" s="50" t="s">
        <v>10116</v>
      </c>
      <c r="H13214" s="50" t="s">
        <v>28988</v>
      </c>
      <c r="I13214" s="50">
        <f>(DAX__2019_2020__33[[#This Row],[Adj Close]]-DAX__2019_2020__33[[#This Row],[Adj Open]])/DAX__2019_2020__33[[#This Row],[Adj Open]]</f>
        <v>1.276286884556134E-2</v>
      </c>
      <c r="J13214" s="50">
        <f>DAX__2019_2020__33[[#This Row],[Adj Close]]-DAX__2019_2020__33[[#This Row],[Adj Open]]</f>
        <v>1.0284296279558163</v>
      </c>
      <c r="K13214" s="50">
        <v>424870</v>
      </c>
    </row>
    <row r="13215" spans="1:11" x14ac:dyDescent="0.3">
      <c r="A13215" s="51" t="str">
        <f t="shared" si="213"/>
        <v>SY1.DE</v>
      </c>
      <c r="B13215" s="52" t="s">
        <v>166</v>
      </c>
      <c r="C13215" s="50" t="s">
        <v>10120</v>
      </c>
      <c r="D13215" s="50">
        <f>DAX__2019_2020__33[[#This Row],[Open]]*(DAX__2019_2020__33[[#This Row],[Adj Close]]/DAX__2019_2020__33[[#This Row],[Close]])</f>
        <v>81.417795994951135</v>
      </c>
      <c r="E13215" s="50" t="s">
        <v>4942</v>
      </c>
      <c r="F13215" s="50" t="s">
        <v>28989</v>
      </c>
      <c r="G13215" s="50" t="s">
        <v>28546</v>
      </c>
      <c r="H13215" s="50" t="s">
        <v>28990</v>
      </c>
      <c r="I13215" s="50">
        <f>(DAX__2019_2020__33[[#This Row],[Adj Close]]-DAX__2019_2020__33[[#This Row],[Adj Open]])/DAX__2019_2020__33[[#This Row],[Adj Open]]</f>
        <v>-1.684212865497077E-2</v>
      </c>
      <c r="J13215" s="50">
        <f>DAX__2019_2020__33[[#This Row],[Adj Close]]-DAX__2019_2020__33[[#This Row],[Adj Open]]</f>
        <v>-1.3712489949511308</v>
      </c>
      <c r="K13215" s="50">
        <v>323654</v>
      </c>
    </row>
    <row r="13216" spans="1:11" x14ac:dyDescent="0.3">
      <c r="A13216" s="51" t="str">
        <f t="shared" si="213"/>
        <v>SY1.DE</v>
      </c>
      <c r="B13216" s="52" t="s">
        <v>167</v>
      </c>
      <c r="C13216" s="50" t="s">
        <v>28991</v>
      </c>
      <c r="D13216" s="50">
        <f>DAX__2019_2020__33[[#This Row],[Open]]*(DAX__2019_2020__33[[#This Row],[Adj Close]]/DAX__2019_2020__33[[#This Row],[Close]])</f>
        <v>80.198908845436705</v>
      </c>
      <c r="E13216" s="50" t="s">
        <v>12881</v>
      </c>
      <c r="F13216" s="50" t="s">
        <v>28992</v>
      </c>
      <c r="G13216" s="50" t="s">
        <v>10114</v>
      </c>
      <c r="H13216" s="50" t="s">
        <v>28993</v>
      </c>
      <c r="I13216" s="50">
        <f>(DAX__2019_2020__33[[#This Row],[Adj Close]]-DAX__2019_2020__33[[#This Row],[Adj Open]])/DAX__2019_2020__33[[#This Row],[Adj Open]]</f>
        <v>4.9869151628246207E-3</v>
      </c>
      <c r="J13216" s="50">
        <f>DAX__2019_2020__33[[#This Row],[Adj Close]]-DAX__2019_2020__33[[#This Row],[Adj Open]]</f>
        <v>0.39994515456329793</v>
      </c>
      <c r="K13216" s="50">
        <v>152158</v>
      </c>
    </row>
    <row r="13217" spans="1:11" x14ac:dyDescent="0.3">
      <c r="A13217" s="51" t="str">
        <f t="shared" si="213"/>
        <v>SY1.DE</v>
      </c>
      <c r="B13217" s="52" t="s">
        <v>168</v>
      </c>
      <c r="C13217" s="50" t="s">
        <v>10605</v>
      </c>
      <c r="D13217" s="50">
        <f>DAX__2019_2020__33[[#This Row],[Open]]*(DAX__2019_2020__33[[#This Row],[Adj Close]]/DAX__2019_2020__33[[#This Row],[Close]])</f>
        <v>79.798977842479502</v>
      </c>
      <c r="E13217" s="50" t="s">
        <v>28994</v>
      </c>
      <c r="F13217" s="50" t="s">
        <v>3857</v>
      </c>
      <c r="G13217" s="50" t="s">
        <v>3872</v>
      </c>
      <c r="H13217" s="50" t="s">
        <v>28995</v>
      </c>
      <c r="I13217" s="50">
        <f>(DAX__2019_2020__33[[#This Row],[Adj Close]]-DAX__2019_2020__33[[#This Row],[Adj Open]])/DAX__2019_2020__33[[#This Row],[Adj Open]]</f>
        <v>2.3865989599068656E-3</v>
      </c>
      <c r="J13217" s="50">
        <f>DAX__2019_2020__33[[#This Row],[Adj Close]]-DAX__2019_2020__33[[#This Row],[Adj Open]]</f>
        <v>0.1904481575204926</v>
      </c>
      <c r="K13217" s="50">
        <v>122814</v>
      </c>
    </row>
    <row r="13218" spans="1:11" x14ac:dyDescent="0.3">
      <c r="A13218" s="51" t="str">
        <f t="shared" si="213"/>
        <v>SY1.DE</v>
      </c>
      <c r="B13218" s="52" t="s">
        <v>169</v>
      </c>
      <c r="C13218" s="50" t="s">
        <v>28553</v>
      </c>
      <c r="D13218" s="50">
        <f>DAX__2019_2020__33[[#This Row],[Open]]*(DAX__2019_2020__33[[#This Row],[Adj Close]]/DAX__2019_2020__33[[#This Row],[Close]])</f>
        <v>79.703740489769871</v>
      </c>
      <c r="E13218" s="50" t="s">
        <v>28996</v>
      </c>
      <c r="F13218" s="50" t="s">
        <v>28997</v>
      </c>
      <c r="G13218" s="50" t="s">
        <v>26129</v>
      </c>
      <c r="H13218" s="50" t="s">
        <v>28998</v>
      </c>
      <c r="I13218" s="50">
        <f>(DAX__2019_2020__33[[#This Row],[Adj Close]]-DAX__2019_2020__33[[#This Row],[Adj Open]])/DAX__2019_2020__33[[#This Row],[Adj Open]]</f>
        <v>-7.8852571523985362E-3</v>
      </c>
      <c r="J13218" s="50">
        <f>DAX__2019_2020__33[[#This Row],[Adj Close]]-DAX__2019_2020__33[[#This Row],[Adj Open]]</f>
        <v>-0.6284844897698747</v>
      </c>
      <c r="K13218" s="50">
        <v>305070</v>
      </c>
    </row>
    <row r="13219" spans="1:11" x14ac:dyDescent="0.3">
      <c r="A13219" s="51" t="str">
        <f t="shared" si="213"/>
        <v>SY1.DE</v>
      </c>
      <c r="B13219" s="52" t="s">
        <v>170</v>
      </c>
      <c r="C13219" s="50" t="s">
        <v>28970</v>
      </c>
      <c r="D13219" s="50">
        <f>DAX__2019_2020__33[[#This Row],[Open]]*(DAX__2019_2020__33[[#This Row],[Adj Close]]/DAX__2019_2020__33[[#This Row],[Close]])</f>
        <v>78.922886559882201</v>
      </c>
      <c r="E13219" s="50" t="s">
        <v>12960</v>
      </c>
      <c r="F13219" s="50" t="s">
        <v>5754</v>
      </c>
      <c r="G13219" s="50" t="s">
        <v>10006</v>
      </c>
      <c r="H13219" s="50" t="s">
        <v>28999</v>
      </c>
      <c r="I13219" s="50">
        <f>(DAX__2019_2020__33[[#This Row],[Adj Close]]-DAX__2019_2020__33[[#This Row],[Adj Open]])/DAX__2019_2020__33[[#This Row],[Adj Open]]</f>
        <v>2.3407372951521625E-2</v>
      </c>
      <c r="J13219" s="50">
        <f>DAX__2019_2020__33[[#This Row],[Adj Close]]-DAX__2019_2020__33[[#This Row],[Adj Open]]</f>
        <v>1.8473774401177963</v>
      </c>
      <c r="K13219" s="50">
        <v>296924</v>
      </c>
    </row>
    <row r="13220" spans="1:11" x14ac:dyDescent="0.3">
      <c r="A13220" s="51" t="str">
        <f t="shared" si="213"/>
        <v>SY1.DE</v>
      </c>
      <c r="B13220" s="52" t="s">
        <v>171</v>
      </c>
      <c r="C13220" s="50" t="s">
        <v>13056</v>
      </c>
      <c r="D13220" s="50">
        <f>DAX__2019_2020__33[[#This Row],[Open]]*(DAX__2019_2020__33[[#This Row],[Adj Close]]/DAX__2019_2020__33[[#This Row],[Close]])</f>
        <v>80.313174126195847</v>
      </c>
      <c r="E13220" s="50" t="s">
        <v>13053</v>
      </c>
      <c r="F13220" s="50" t="s">
        <v>29000</v>
      </c>
      <c r="G13220" s="50" t="s">
        <v>10092</v>
      </c>
      <c r="H13220" s="50" t="s">
        <v>29001</v>
      </c>
      <c r="I13220" s="50">
        <f>(DAX__2019_2020__33[[#This Row],[Adj Close]]-DAX__2019_2020__33[[#This Row],[Adj Open]])/DAX__2019_2020__33[[#This Row],[Adj Open]]</f>
        <v>-6.8768559106879507E-3</v>
      </c>
      <c r="J13220" s="50">
        <f>DAX__2019_2020__33[[#This Row],[Adj Close]]-DAX__2019_2020__33[[#This Row],[Adj Open]]</f>
        <v>-0.55230212619584051</v>
      </c>
      <c r="K13220" s="50">
        <v>311634</v>
      </c>
    </row>
    <row r="13221" spans="1:11" x14ac:dyDescent="0.3">
      <c r="A13221" s="51" t="str">
        <f t="shared" si="213"/>
        <v>SY1.DE</v>
      </c>
      <c r="B13221" s="52" t="s">
        <v>172</v>
      </c>
      <c r="C13221" s="50" t="s">
        <v>12923</v>
      </c>
      <c r="D13221" s="50">
        <f>DAX__2019_2020__33[[#This Row],[Open]]*(DAX__2019_2020__33[[#This Row],[Adj Close]]/DAX__2019_2020__33[[#This Row],[Close]])</f>
        <v>80.160820309297918</v>
      </c>
      <c r="E13221" s="50" t="s">
        <v>10010</v>
      </c>
      <c r="F13221" s="50" t="s">
        <v>29002</v>
      </c>
      <c r="G13221" s="50" t="s">
        <v>12918</v>
      </c>
      <c r="H13221" s="50" t="s">
        <v>29003</v>
      </c>
      <c r="I13221" s="50">
        <f>(DAX__2019_2020__33[[#This Row],[Adj Close]]-DAX__2019_2020__33[[#This Row],[Adj Open]])/DAX__2019_2020__33[[#This Row],[Adj Open]]</f>
        <v>1.6631028747919774E-3</v>
      </c>
      <c r="J13221" s="50">
        <f>DAX__2019_2020__33[[#This Row],[Adj Close]]-DAX__2019_2020__33[[#This Row],[Adj Open]]</f>
        <v>0.13331569070207649</v>
      </c>
      <c r="K13221" s="50">
        <v>220122</v>
      </c>
    </row>
    <row r="13222" spans="1:11" x14ac:dyDescent="0.3">
      <c r="A13222" s="51" t="str">
        <f t="shared" si="213"/>
        <v>SY1.DE</v>
      </c>
      <c r="B13222" s="52" t="s">
        <v>173</v>
      </c>
      <c r="C13222" s="50" t="s">
        <v>25879</v>
      </c>
      <c r="D13222" s="50">
        <f>DAX__2019_2020__33[[#This Row],[Open]]*(DAX__2019_2020__33[[#This Row],[Adj Close]]/DAX__2019_2020__33[[#This Row],[Close]])</f>
        <v>80.275092400208749</v>
      </c>
      <c r="E13222" s="50" t="s">
        <v>10114</v>
      </c>
      <c r="F13222" s="50" t="s">
        <v>28989</v>
      </c>
      <c r="G13222" s="50" t="s">
        <v>28978</v>
      </c>
      <c r="H13222" s="50" t="s">
        <v>28979</v>
      </c>
      <c r="I13222" s="50">
        <f>(DAX__2019_2020__33[[#This Row],[Adj Close]]-DAX__2019_2020__33[[#This Row],[Adj Open]])/DAX__2019_2020__33[[#This Row],[Adj Open]]</f>
        <v>-8.7782321905731635E-3</v>
      </c>
      <c r="J13222" s="50">
        <f>DAX__2019_2020__33[[#This Row],[Adj Close]]-DAX__2019_2020__33[[#This Row],[Adj Open]]</f>
        <v>-0.70467340020874758</v>
      </c>
      <c r="K13222" s="50">
        <v>246413</v>
      </c>
    </row>
    <row r="13223" spans="1:11" x14ac:dyDescent="0.3">
      <c r="A13223" s="51" t="str">
        <f t="shared" si="213"/>
        <v>SY1.DE</v>
      </c>
      <c r="B13223" s="52" t="s">
        <v>174</v>
      </c>
      <c r="C13223" s="50" t="s">
        <v>29004</v>
      </c>
      <c r="D13223" s="50">
        <f>DAX__2019_2020__33[[#This Row],[Open]]*(DAX__2019_2020__33[[#This Row],[Adj Close]]/DAX__2019_2020__33[[#This Row],[Close]])</f>
        <v>79.437103905083063</v>
      </c>
      <c r="E13223" s="50" t="s">
        <v>10010</v>
      </c>
      <c r="F13223" s="50" t="s">
        <v>29004</v>
      </c>
      <c r="G13223" s="50" t="s">
        <v>25879</v>
      </c>
      <c r="H13223" s="50" t="s">
        <v>29005</v>
      </c>
      <c r="I13223" s="50">
        <f>(DAX__2019_2020__33[[#This Row],[Adj Close]]-DAX__2019_2020__33[[#This Row],[Adj Open]])/DAX__2019_2020__33[[#This Row],[Adj Open]]</f>
        <v>1.0549089200409702E-2</v>
      </c>
      <c r="J13223" s="50">
        <f>DAX__2019_2020__33[[#This Row],[Adj Close]]-DAX__2019_2020__33[[#This Row],[Adj Open]]</f>
        <v>0.83798909491693507</v>
      </c>
      <c r="K13223" s="50">
        <v>218786</v>
      </c>
    </row>
    <row r="13224" spans="1:11" x14ac:dyDescent="0.3">
      <c r="A13224" s="51" t="str">
        <f t="shared" si="213"/>
        <v>SY1.DE</v>
      </c>
      <c r="B13224" s="52" t="s">
        <v>175</v>
      </c>
      <c r="C13224" s="50" t="s">
        <v>10104</v>
      </c>
      <c r="D13224" s="50">
        <f>DAX__2019_2020__33[[#This Row],[Open]]*(DAX__2019_2020__33[[#This Row],[Adj Close]]/DAX__2019_2020__33[[#This Row],[Close]])</f>
        <v>80.465540393161561</v>
      </c>
      <c r="E13224" s="50" t="s">
        <v>10005</v>
      </c>
      <c r="F13224" s="50" t="s">
        <v>26127</v>
      </c>
      <c r="G13224" s="50" t="s">
        <v>12928</v>
      </c>
      <c r="H13224" s="50" t="s">
        <v>29006</v>
      </c>
      <c r="I13224" s="50">
        <f>(DAX__2019_2020__33[[#This Row],[Adj Close]]-DAX__2019_2020__33[[#This Row],[Adj Open]])/DAX__2019_2020__33[[#This Row],[Adj Open]]</f>
        <v>6.3905443786983103E-3</v>
      </c>
      <c r="J13224" s="50">
        <f>DAX__2019_2020__33[[#This Row],[Adj Close]]-DAX__2019_2020__33[[#This Row],[Adj Open]]</f>
        <v>0.51421860683844045</v>
      </c>
      <c r="K13224" s="50">
        <v>234081</v>
      </c>
    </row>
    <row r="13225" spans="1:11" x14ac:dyDescent="0.3">
      <c r="A13225" s="51" t="str">
        <f t="shared" si="213"/>
        <v>SY1.DE</v>
      </c>
      <c r="B13225" s="52" t="s">
        <v>176</v>
      </c>
      <c r="C13225" s="50" t="s">
        <v>10005</v>
      </c>
      <c r="D13225" s="50">
        <f>DAX__2019_2020__33[[#This Row],[Open]]*(DAX__2019_2020__33[[#This Row],[Adj Close]]/DAX__2019_2020__33[[#This Row],[Close]])</f>
        <v>81.132117915327257</v>
      </c>
      <c r="E13225" s="50" t="s">
        <v>10016</v>
      </c>
      <c r="F13225" s="50" t="s">
        <v>10098</v>
      </c>
      <c r="G13225" s="50" t="s">
        <v>5650</v>
      </c>
      <c r="H13225" s="50" t="s">
        <v>29007</v>
      </c>
      <c r="I13225" s="50">
        <f>(DAX__2019_2020__33[[#This Row],[Adj Close]]-DAX__2019_2020__33[[#This Row],[Adj Open]])/DAX__2019_2020__33[[#This Row],[Adj Open]]</f>
        <v>2.4647958614364772E-2</v>
      </c>
      <c r="J13225" s="50">
        <f>DAX__2019_2020__33[[#This Row],[Adj Close]]-DAX__2019_2020__33[[#This Row],[Adj Open]]</f>
        <v>1.999741084672749</v>
      </c>
      <c r="K13225" s="50">
        <v>297163</v>
      </c>
    </row>
    <row r="13226" spans="1:11" x14ac:dyDescent="0.3">
      <c r="A13226" s="51" t="str">
        <f t="shared" si="213"/>
        <v>SY1.DE</v>
      </c>
      <c r="B13226" s="52" t="s">
        <v>177</v>
      </c>
      <c r="C13226" s="50" t="s">
        <v>12957</v>
      </c>
      <c r="D13226" s="50">
        <f>DAX__2019_2020__33[[#This Row],[Open]]*(DAX__2019_2020__33[[#This Row],[Adj Close]]/DAX__2019_2020__33[[#This Row],[Close]])</f>
        <v>82.941405194357287</v>
      </c>
      <c r="E13226" s="50" t="s">
        <v>12957</v>
      </c>
      <c r="F13226" s="50" t="s">
        <v>12942</v>
      </c>
      <c r="G13226" s="50" t="s">
        <v>10108</v>
      </c>
      <c r="H13226" s="50" t="s">
        <v>29008</v>
      </c>
      <c r="I13226" s="50">
        <f>(DAX__2019_2020__33[[#This Row],[Adj Close]]-DAX__2019_2020__33[[#This Row],[Adj Open]])/DAX__2019_2020__33[[#This Row],[Adj Open]]</f>
        <v>-2.9850976575223924E-3</v>
      </c>
      <c r="J13226" s="50">
        <f>DAX__2019_2020__33[[#This Row],[Adj Close]]-DAX__2019_2020__33[[#This Row],[Adj Open]]</f>
        <v>-0.24758819435729151</v>
      </c>
      <c r="K13226" s="50">
        <v>204248</v>
      </c>
    </row>
    <row r="13227" spans="1:11" x14ac:dyDescent="0.3">
      <c r="A13227" s="51" t="str">
        <f t="shared" si="213"/>
        <v>SY1.DE</v>
      </c>
      <c r="B13227" s="52" t="s">
        <v>178</v>
      </c>
      <c r="C13227" s="50" t="s">
        <v>12956</v>
      </c>
      <c r="D13227" s="50">
        <f>DAX__2019_2020__33[[#This Row],[Open]]*(DAX__2019_2020__33[[#This Row],[Adj Close]]/DAX__2019_2020__33[[#This Row],[Close]])</f>
        <v>82.408155231319412</v>
      </c>
      <c r="E13227" s="50" t="s">
        <v>10613</v>
      </c>
      <c r="F13227" s="50" t="s">
        <v>5208</v>
      </c>
      <c r="G13227" s="50" t="s">
        <v>10120</v>
      </c>
      <c r="H13227" s="50" t="s">
        <v>29009</v>
      </c>
      <c r="I13227" s="50">
        <f>(DAX__2019_2020__33[[#This Row],[Adj Close]]-DAX__2019_2020__33[[#This Row],[Adj Open]])/DAX__2019_2020__33[[#This Row],[Adj Open]]</f>
        <v>-1.2017575548676079E-2</v>
      </c>
      <c r="J13227" s="50">
        <f>DAX__2019_2020__33[[#This Row],[Adj Close]]-DAX__2019_2020__33[[#This Row],[Adj Open]]</f>
        <v>-0.99034623131940691</v>
      </c>
      <c r="K13227" s="50">
        <v>197277</v>
      </c>
    </row>
    <row r="13228" spans="1:11" x14ac:dyDescent="0.3">
      <c r="A13228" s="51" t="str">
        <f t="shared" si="213"/>
        <v>SY1.DE</v>
      </c>
      <c r="B13228" s="52" t="s">
        <v>179</v>
      </c>
      <c r="C13228" s="50" t="s">
        <v>10121</v>
      </c>
      <c r="D13228" s="50">
        <f>DAX__2019_2020__33[[#This Row],[Open]]*(DAX__2019_2020__33[[#This Row],[Adj Close]]/DAX__2019_2020__33[[#This Row],[Close]])</f>
        <v>81.284491814635913</v>
      </c>
      <c r="E13228" s="50" t="s">
        <v>29010</v>
      </c>
      <c r="F13228" s="50" t="s">
        <v>10115</v>
      </c>
      <c r="G13228" s="50" t="s">
        <v>29011</v>
      </c>
      <c r="H13228" s="50" t="s">
        <v>29012</v>
      </c>
      <c r="I13228" s="50">
        <f>(DAX__2019_2020__33[[#This Row],[Adj Close]]-DAX__2019_2020__33[[#This Row],[Adj Open]])/DAX__2019_2020__33[[#This Row],[Adj Open]]</f>
        <v>1.148072854404014E-2</v>
      </c>
      <c r="J13228" s="50">
        <f>DAX__2019_2020__33[[#This Row],[Adj Close]]-DAX__2019_2020__33[[#This Row],[Adj Open]]</f>
        <v>0.9332051853640877</v>
      </c>
      <c r="K13228" s="50">
        <v>165565</v>
      </c>
    </row>
    <row r="13229" spans="1:11" x14ac:dyDescent="0.3">
      <c r="A13229" s="51" t="str">
        <f t="shared" si="213"/>
        <v>SY1.DE</v>
      </c>
      <c r="B13229" s="52" t="s">
        <v>180</v>
      </c>
      <c r="C13229" s="50" t="s">
        <v>24842</v>
      </c>
      <c r="D13229" s="50">
        <f>DAX__2019_2020__33[[#This Row],[Open]]*(DAX__2019_2020__33[[#This Row],[Adj Close]]/DAX__2019_2020__33[[#This Row],[Close]])</f>
        <v>82.065340001405616</v>
      </c>
      <c r="E13229" s="50" t="s">
        <v>29013</v>
      </c>
      <c r="F13229" s="50" t="s">
        <v>10123</v>
      </c>
      <c r="G13229" s="50" t="s">
        <v>29011</v>
      </c>
      <c r="H13229" s="50" t="s">
        <v>29012</v>
      </c>
      <c r="I13229" s="50">
        <f>(DAX__2019_2020__33[[#This Row],[Adj Close]]-DAX__2019_2020__33[[#This Row],[Adj Open]])/DAX__2019_2020__33[[#This Row],[Adj Open]]</f>
        <v>1.8565328382454218E-3</v>
      </c>
      <c r="J13229" s="50">
        <f>DAX__2019_2020__33[[#This Row],[Adj Close]]-DAX__2019_2020__33[[#This Row],[Adj Open]]</f>
        <v>0.15235699859438512</v>
      </c>
      <c r="K13229" s="50">
        <v>176809</v>
      </c>
    </row>
    <row r="13230" spans="1:11" x14ac:dyDescent="0.3">
      <c r="A13230" s="51" t="str">
        <f t="shared" si="213"/>
        <v>SY1.DE</v>
      </c>
      <c r="B13230" s="52" t="s">
        <v>181</v>
      </c>
      <c r="C13230" s="50" t="s">
        <v>3872</v>
      </c>
      <c r="D13230" s="50">
        <f>DAX__2019_2020__33[[#This Row],[Open]]*(DAX__2019_2020__33[[#This Row],[Adj Close]]/DAX__2019_2020__33[[#This Row],[Close]])</f>
        <v>80.832001351808913</v>
      </c>
      <c r="E13230" s="50" t="s">
        <v>10624</v>
      </c>
      <c r="F13230" s="50" t="s">
        <v>29014</v>
      </c>
      <c r="G13230" s="50" t="s">
        <v>13053</v>
      </c>
      <c r="H13230" s="50" t="s">
        <v>29015</v>
      </c>
      <c r="I13230" s="50">
        <f>(DAX__2019_2020__33[[#This Row],[Adj Close]]-DAX__2019_2020__33[[#This Row],[Adj Open]])/DAX__2019_2020__33[[#This Row],[Adj Open]]</f>
        <v>6.9047857142856568E-3</v>
      </c>
      <c r="J13230" s="50">
        <f>DAX__2019_2020__33[[#This Row],[Adj Close]]-DAX__2019_2020__33[[#This Row],[Adj Open]]</f>
        <v>0.55812764819108907</v>
      </c>
      <c r="K13230" s="50">
        <v>324883</v>
      </c>
    </row>
    <row r="13231" spans="1:11" x14ac:dyDescent="0.3">
      <c r="A13231" s="51" t="str">
        <f t="shared" si="213"/>
        <v>SY1.DE</v>
      </c>
      <c r="B13231" s="52" t="s">
        <v>182</v>
      </c>
      <c r="C13231" s="50" t="s">
        <v>10096</v>
      </c>
      <c r="D13231" s="50">
        <f>DAX__2019_2020__33[[#This Row],[Open]]*(DAX__2019_2020__33[[#This Row],[Adj Close]]/DAX__2019_2020__33[[#This Row],[Close]])</f>
        <v>81.871271865189343</v>
      </c>
      <c r="E13231" s="50" t="s">
        <v>10099</v>
      </c>
      <c r="F13231" s="50" t="s">
        <v>26162</v>
      </c>
      <c r="G13231" s="50" t="s">
        <v>13053</v>
      </c>
      <c r="H13231" s="50" t="s">
        <v>29015</v>
      </c>
      <c r="I13231" s="50">
        <f>(DAX__2019_2020__33[[#This Row],[Adj Close]]-DAX__2019_2020__33[[#This Row],[Adj Open]])/DAX__2019_2020__33[[#This Row],[Adj Open]]</f>
        <v>-5.8768216766144658E-3</v>
      </c>
      <c r="J13231" s="50">
        <f>DAX__2019_2020__33[[#This Row],[Adj Close]]-DAX__2019_2020__33[[#This Row],[Adj Open]]</f>
        <v>-0.4811428651893408</v>
      </c>
      <c r="K13231" s="50">
        <v>335845</v>
      </c>
    </row>
    <row r="13232" spans="1:11" x14ac:dyDescent="0.3">
      <c r="A13232" s="51" t="str">
        <f t="shared" si="213"/>
        <v>SY1.DE</v>
      </c>
      <c r="B13232" s="52" t="s">
        <v>183</v>
      </c>
      <c r="C13232" s="50" t="s">
        <v>10099</v>
      </c>
      <c r="D13232" s="50">
        <f>DAX__2019_2020__33[[#This Row],[Open]]*(DAX__2019_2020__33[[#This Row],[Adj Close]]/DAX__2019_2020__33[[#This Row],[Close]])</f>
        <v>82.102217642252</v>
      </c>
      <c r="E13232" s="50" t="s">
        <v>5641</v>
      </c>
      <c r="F13232" s="50" t="s">
        <v>10114</v>
      </c>
      <c r="G13232" s="50" t="s">
        <v>13055</v>
      </c>
      <c r="H13232" s="50" t="s">
        <v>29016</v>
      </c>
      <c r="I13232" s="50">
        <f>(DAX__2019_2020__33[[#This Row],[Adj Close]]-DAX__2019_2020__33[[#This Row],[Adj Open]])/DAX__2019_2020__33[[#This Row],[Adj Open]]</f>
        <v>-6.7979606188466211E-3</v>
      </c>
      <c r="J13232" s="50">
        <f>DAX__2019_2020__33[[#This Row],[Adj Close]]-DAX__2019_2020__33[[#This Row],[Adj Open]]</f>
        <v>-0.5581276422520034</v>
      </c>
      <c r="K13232" s="50">
        <v>69079</v>
      </c>
    </row>
    <row r="13233" spans="1:11" x14ac:dyDescent="0.3">
      <c r="A13233" s="51" t="str">
        <f t="shared" si="213"/>
        <v>SY1.DE</v>
      </c>
      <c r="B13233" s="52" t="s">
        <v>184</v>
      </c>
      <c r="C13233" s="50" t="s">
        <v>26169</v>
      </c>
      <c r="D13233" s="50">
        <f>DAX__2019_2020__33[[#This Row],[Open]]*(DAX__2019_2020__33[[#This Row],[Adj Close]]/DAX__2019_2020__33[[#This Row],[Close]])</f>
        <v>82.063731849389498</v>
      </c>
      <c r="E13233" s="50" t="s">
        <v>3863</v>
      </c>
      <c r="F13233" s="50" t="s">
        <v>10104</v>
      </c>
      <c r="G13233" s="50" t="s">
        <v>29017</v>
      </c>
      <c r="H13233" s="50" t="s">
        <v>29018</v>
      </c>
      <c r="I13233" s="50">
        <f>(DAX__2019_2020__33[[#This Row],[Adj Close]]-DAX__2019_2020__33[[#This Row],[Adj Open]])/DAX__2019_2020__33[[#This Row],[Adj Open]]</f>
        <v>-4.2214001433091355E-3</v>
      </c>
      <c r="J13233" s="50">
        <f>DAX__2019_2020__33[[#This Row],[Adj Close]]-DAX__2019_2020__33[[#This Row],[Adj Open]]</f>
        <v>-0.34642384938949533</v>
      </c>
      <c r="K13233" s="50">
        <v>694307</v>
      </c>
    </row>
    <row r="13234" spans="1:11" x14ac:dyDescent="0.3">
      <c r="A13234" s="51" t="str">
        <f t="shared" si="213"/>
        <v>SY1.DE</v>
      </c>
      <c r="B13234" s="52" t="s">
        <v>185</v>
      </c>
      <c r="C13234" s="50" t="s">
        <v>26127</v>
      </c>
      <c r="D13234" s="50">
        <f>DAX__2019_2020__33[[#This Row],[Open]]*(DAX__2019_2020__33[[#This Row],[Adj Close]]/DAX__2019_2020__33[[#This Row],[Close]])</f>
        <v>80.793506308557681</v>
      </c>
      <c r="E13234" s="50" t="s">
        <v>10010</v>
      </c>
      <c r="F13234" s="50" t="s">
        <v>29019</v>
      </c>
      <c r="G13234" s="50" t="s">
        <v>28969</v>
      </c>
      <c r="H13234" s="50" t="s">
        <v>29020</v>
      </c>
      <c r="I13234" s="50">
        <f>(DAX__2019_2020__33[[#This Row],[Adj Close]]-DAX__2019_2020__33[[#This Row],[Adj Open]])/DAX__2019_2020__33[[#This Row],[Adj Open]]</f>
        <v>-1.1434004423940053E-2</v>
      </c>
      <c r="J13234" s="50">
        <f>DAX__2019_2020__33[[#This Row],[Adj Close]]-DAX__2019_2020__33[[#This Row],[Adj Open]]</f>
        <v>-0.92379330855767705</v>
      </c>
      <c r="K13234" s="50">
        <v>242533</v>
      </c>
    </row>
    <row r="13235" spans="1:11" x14ac:dyDescent="0.3">
      <c r="A13235" s="51" t="str">
        <f t="shared" si="213"/>
        <v>SY1.DE</v>
      </c>
      <c r="B13235" s="52" t="s">
        <v>186</v>
      </c>
      <c r="C13235" s="50" t="s">
        <v>29021</v>
      </c>
      <c r="D13235" s="50">
        <f>DAX__2019_2020__33[[#This Row],[Open]]*(DAX__2019_2020__33[[#This Row],[Adj Close]]/DAX__2019_2020__33[[#This Row],[Close]])</f>
        <v>80.466334353097807</v>
      </c>
      <c r="E13235" s="50" t="s">
        <v>28597</v>
      </c>
      <c r="F13235" s="50" t="s">
        <v>29022</v>
      </c>
      <c r="G13235" s="50" t="s">
        <v>29023</v>
      </c>
      <c r="H13235" s="50" t="s">
        <v>29024</v>
      </c>
      <c r="I13235" s="50">
        <f>(DAX__2019_2020__33[[#This Row],[Adj Close]]-DAX__2019_2020__33[[#This Row],[Adj Open]])/DAX__2019_2020__33[[#This Row],[Adj Open]]</f>
        <v>1.1958621910119478E-3</v>
      </c>
      <c r="J13235" s="50">
        <f>DAX__2019_2020__33[[#This Row],[Adj Close]]-DAX__2019_2020__33[[#This Row],[Adj Open]]</f>
        <v>9.6226646902195512E-2</v>
      </c>
      <c r="K13235" s="50">
        <v>104702</v>
      </c>
    </row>
    <row r="13236" spans="1:11" x14ac:dyDescent="0.3">
      <c r="A13236" s="51" t="str">
        <f t="shared" si="213"/>
        <v>SY1.DE</v>
      </c>
      <c r="B13236" s="52" t="s">
        <v>187</v>
      </c>
      <c r="C13236" s="50" t="s">
        <v>29025</v>
      </c>
      <c r="D13236" s="50">
        <f>DAX__2019_2020__33[[#This Row],[Open]]*(DAX__2019_2020__33[[#This Row],[Adj Close]]/DAX__2019_2020__33[[#This Row],[Close]])</f>
        <v>79.811979104729119</v>
      </c>
      <c r="E13236" s="50" t="s">
        <v>3852</v>
      </c>
      <c r="F13236" s="50" t="s">
        <v>12982</v>
      </c>
      <c r="G13236" s="50" t="s">
        <v>28597</v>
      </c>
      <c r="H13236" s="50" t="s">
        <v>29026</v>
      </c>
      <c r="I13236" s="50">
        <f>(DAX__2019_2020__33[[#This Row],[Adj Close]]-DAX__2019_2020__33[[#This Row],[Adj Open]])/DAX__2019_2020__33[[#This Row],[Adj Open]]</f>
        <v>1.1092343595554669E-2</v>
      </c>
      <c r="J13236" s="50">
        <f>DAX__2019_2020__33[[#This Row],[Adj Close]]-DAX__2019_2020__33[[#This Row],[Adj Open]]</f>
        <v>0.8853018952708851</v>
      </c>
      <c r="K13236" s="50">
        <v>267175</v>
      </c>
    </row>
    <row r="13237" spans="1:11" x14ac:dyDescent="0.3">
      <c r="A13237" s="51" t="str">
        <f t="shared" si="213"/>
        <v>SY1.DE</v>
      </c>
      <c r="B13237" s="52" t="s">
        <v>188</v>
      </c>
      <c r="C13237" s="50" t="s">
        <v>29014</v>
      </c>
      <c r="D13237" s="50">
        <f>DAX__2019_2020__33[[#This Row],[Open]]*(DAX__2019_2020__33[[#This Row],[Adj Close]]/DAX__2019_2020__33[[#This Row],[Close]])</f>
        <v>80.504825823250172</v>
      </c>
      <c r="E13237" s="50" t="s">
        <v>29017</v>
      </c>
      <c r="F13237" s="50" t="s">
        <v>10091</v>
      </c>
      <c r="G13237" s="50" t="s">
        <v>24830</v>
      </c>
      <c r="H13237" s="50" t="s">
        <v>29027</v>
      </c>
      <c r="I13237" s="50">
        <f>(DAX__2019_2020__33[[#This Row],[Adj Close]]-DAX__2019_2020__33[[#This Row],[Adj Open]])/DAX__2019_2020__33[[#This Row],[Adj Open]]</f>
        <v>1.3387460512194185E-2</v>
      </c>
      <c r="J13237" s="50">
        <f>DAX__2019_2020__33[[#This Row],[Adj Close]]-DAX__2019_2020__33[[#This Row],[Adj Open]]</f>
        <v>1.0777551767498323</v>
      </c>
      <c r="K13237" s="50">
        <v>180881</v>
      </c>
    </row>
    <row r="13238" spans="1:11" x14ac:dyDescent="0.3">
      <c r="A13238" s="51" t="str">
        <f t="shared" si="213"/>
        <v>SY1.DE</v>
      </c>
      <c r="B13238" s="52" t="s">
        <v>189</v>
      </c>
      <c r="C13238" s="50" t="s">
        <v>28996</v>
      </c>
      <c r="D13238" s="50">
        <f>DAX__2019_2020__33[[#This Row],[Open]]*(DAX__2019_2020__33[[#This Row],[Adj Close]]/DAX__2019_2020__33[[#This Row],[Close]])</f>
        <v>81.640319447265469</v>
      </c>
      <c r="E13238" s="50" t="s">
        <v>28996</v>
      </c>
      <c r="F13238" s="50" t="s">
        <v>29028</v>
      </c>
      <c r="G13238" s="50" t="s">
        <v>10605</v>
      </c>
      <c r="H13238" s="50" t="s">
        <v>29029</v>
      </c>
      <c r="I13238" s="50">
        <f>(DAX__2019_2020__33[[#This Row],[Adj Close]]-DAX__2019_2020__33[[#This Row],[Adj Open]])/DAX__2019_2020__33[[#This Row],[Adj Open]]</f>
        <v>-1.2258286763709953E-2</v>
      </c>
      <c r="J13238" s="50">
        <f>DAX__2019_2020__33[[#This Row],[Adj Close]]-DAX__2019_2020__33[[#This Row],[Adj Open]]</f>
        <v>-1.0007704472654666</v>
      </c>
      <c r="K13238" s="50">
        <v>257470</v>
      </c>
    </row>
    <row r="13239" spans="1:11" x14ac:dyDescent="0.3">
      <c r="A13239" s="51" t="str">
        <f t="shared" si="213"/>
        <v>SY1.DE</v>
      </c>
      <c r="B13239" s="52" t="s">
        <v>190</v>
      </c>
      <c r="C13239" s="50" t="s">
        <v>25879</v>
      </c>
      <c r="D13239" s="50">
        <f>DAX__2019_2020__33[[#This Row],[Open]]*(DAX__2019_2020__33[[#This Row],[Adj Close]]/DAX__2019_2020__33[[#This Row],[Close]])</f>
        <v>81.120695974712447</v>
      </c>
      <c r="E13239" s="50" t="s">
        <v>26164</v>
      </c>
      <c r="F13239" s="50" t="s">
        <v>26149</v>
      </c>
      <c r="G13239" s="50" t="s">
        <v>10121</v>
      </c>
      <c r="H13239" s="50" t="s">
        <v>29030</v>
      </c>
      <c r="I13239" s="50">
        <f>(DAX__2019_2020__33[[#This Row],[Adj Close]]-DAX__2019_2020__33[[#This Row],[Adj Open]])/DAX__2019_2020__33[[#This Row],[Adj Open]]</f>
        <v>1.2574115804005387E-2</v>
      </c>
      <c r="J13239" s="50">
        <f>DAX__2019_2020__33[[#This Row],[Adj Close]]-DAX__2019_2020__33[[#This Row],[Adj Open]]</f>
        <v>1.0200210252875479</v>
      </c>
      <c r="K13239" s="50">
        <v>283851</v>
      </c>
    </row>
    <row r="13240" spans="1:11" x14ac:dyDescent="0.3">
      <c r="A13240" s="51" t="str">
        <f t="shared" si="213"/>
        <v>SY1.DE</v>
      </c>
      <c r="B13240" s="52" t="s">
        <v>191</v>
      </c>
      <c r="C13240" s="50" t="s">
        <v>5759</v>
      </c>
      <c r="D13240" s="50">
        <f>DAX__2019_2020__33[[#This Row],[Open]]*(DAX__2019_2020__33[[#This Row],[Adj Close]]/DAX__2019_2020__33[[#This Row],[Close]])</f>
        <v>82.313918950446137</v>
      </c>
      <c r="E13240" s="50" t="s">
        <v>10000</v>
      </c>
      <c r="F13240" s="50" t="s">
        <v>13061</v>
      </c>
      <c r="G13240" s="50" t="s">
        <v>10113</v>
      </c>
      <c r="H13240" s="50" t="s">
        <v>29031</v>
      </c>
      <c r="I13240" s="50">
        <f>(DAX__2019_2020__33[[#This Row],[Adj Close]]-DAX__2019_2020__33[[#This Row],[Adj Open]])/DAX__2019_2020__33[[#This Row],[Adj Open]]</f>
        <v>8.8847555659953559E-3</v>
      </c>
      <c r="J13240" s="50">
        <f>DAX__2019_2020__33[[#This Row],[Adj Close]]-DAX__2019_2020__33[[#This Row],[Adj Open]]</f>
        <v>0.73133904955386697</v>
      </c>
      <c r="K13240" s="50">
        <v>222545</v>
      </c>
    </row>
    <row r="13241" spans="1:11" x14ac:dyDescent="0.3">
      <c r="A13241" s="51" t="str">
        <f t="shared" si="213"/>
        <v>SY1.DE</v>
      </c>
      <c r="B13241" s="52" t="s">
        <v>192</v>
      </c>
      <c r="C13241" s="50" t="s">
        <v>9997</v>
      </c>
      <c r="D13241" s="50">
        <f>DAX__2019_2020__33[[#This Row],[Open]]*(DAX__2019_2020__33[[#This Row],[Adj Close]]/DAX__2019_2020__33[[#This Row],[Close]])</f>
        <v>83.545644518870418</v>
      </c>
      <c r="E13241" s="50" t="s">
        <v>5667</v>
      </c>
      <c r="F13241" s="50" t="s">
        <v>12912</v>
      </c>
      <c r="G13241" s="50" t="s">
        <v>5637</v>
      </c>
      <c r="H13241" s="50" t="s">
        <v>29032</v>
      </c>
      <c r="I13241" s="50">
        <f>(DAX__2019_2020__33[[#This Row],[Adj Close]]-DAX__2019_2020__33[[#This Row],[Adj Open]])/DAX__2019_2020__33[[#This Row],[Adj Open]]</f>
        <v>1.2439553098364543E-2</v>
      </c>
      <c r="J13241" s="50">
        <f>DAX__2019_2020__33[[#This Row],[Adj Close]]-DAX__2019_2020__33[[#This Row],[Adj Open]]</f>
        <v>1.0392704811295772</v>
      </c>
      <c r="K13241" s="50">
        <v>261927</v>
      </c>
    </row>
    <row r="13242" spans="1:11" x14ac:dyDescent="0.3">
      <c r="A13242" s="51" t="str">
        <f t="shared" si="213"/>
        <v>SY1.DE</v>
      </c>
      <c r="B13242" s="52" t="s">
        <v>193</v>
      </c>
      <c r="C13242" s="50" t="s">
        <v>10601</v>
      </c>
      <c r="D13242" s="50">
        <f>DAX__2019_2020__33[[#This Row],[Open]]*(DAX__2019_2020__33[[#This Row],[Adj Close]]/DAX__2019_2020__33[[#This Row],[Close]])</f>
        <v>85.681917389251964</v>
      </c>
      <c r="E13242" s="50" t="s">
        <v>9967</v>
      </c>
      <c r="F13242" s="50" t="s">
        <v>3876</v>
      </c>
      <c r="G13242" s="50" t="s">
        <v>5675</v>
      </c>
      <c r="H13242" s="50" t="s">
        <v>29033</v>
      </c>
      <c r="I13242" s="50">
        <f>(DAX__2019_2020__33[[#This Row],[Adj Close]]-DAX__2019_2020__33[[#This Row],[Adj Open]])/DAX__2019_2020__33[[#This Row],[Adj Open]]</f>
        <v>-4.4924752415495523E-4</v>
      </c>
      <c r="J13242" s="50">
        <f>DAX__2019_2020__33[[#This Row],[Adj Close]]-DAX__2019_2020__33[[#This Row],[Adj Open]]</f>
        <v>-3.8492389251970849E-2</v>
      </c>
      <c r="K13242" s="50">
        <v>269301</v>
      </c>
    </row>
    <row r="13243" spans="1:11" x14ac:dyDescent="0.3">
      <c r="A13243" s="51" t="str">
        <f t="shared" si="213"/>
        <v>SY1.DE</v>
      </c>
      <c r="B13243" s="52" t="s">
        <v>194</v>
      </c>
      <c r="C13243" s="50" t="s">
        <v>10623</v>
      </c>
      <c r="D13243" s="50">
        <f>DAX__2019_2020__33[[#This Row],[Open]]*(DAX__2019_2020__33[[#This Row],[Adj Close]]/DAX__2019_2020__33[[#This Row],[Close]])</f>
        <v>85.354738202522313</v>
      </c>
      <c r="E13243" s="50" t="s">
        <v>10662</v>
      </c>
      <c r="F13243" s="50" t="s">
        <v>10650</v>
      </c>
      <c r="G13243" s="50" t="s">
        <v>10034</v>
      </c>
      <c r="H13243" s="50" t="s">
        <v>29034</v>
      </c>
      <c r="I13243" s="50">
        <f>(DAX__2019_2020__33[[#This Row],[Adj Close]]-DAX__2019_2020__33[[#This Row],[Adj Open]])/DAX__2019_2020__33[[#This Row],[Adj Open]]</f>
        <v>7.891826647976153E-3</v>
      </c>
      <c r="J13243" s="50">
        <f>DAX__2019_2020__33[[#This Row],[Adj Close]]-DAX__2019_2020__33[[#This Row],[Adj Open]]</f>
        <v>0.67360479747769375</v>
      </c>
      <c r="K13243" s="50">
        <v>242557</v>
      </c>
    </row>
    <row r="13244" spans="1:11" x14ac:dyDescent="0.3">
      <c r="A13244" s="51" t="str">
        <f t="shared" si="213"/>
        <v>SY1.DE</v>
      </c>
      <c r="B13244" s="52" t="s">
        <v>195</v>
      </c>
      <c r="C13244" s="50" t="s">
        <v>24845</v>
      </c>
      <c r="D13244" s="50">
        <f>DAX__2019_2020__33[[#This Row],[Open]]*(DAX__2019_2020__33[[#This Row],[Adj Close]]/DAX__2019_2020__33[[#This Row],[Close]])</f>
        <v>85.778155782803822</v>
      </c>
      <c r="E13244" s="50" t="s">
        <v>10644</v>
      </c>
      <c r="F13244" s="50" t="s">
        <v>12933</v>
      </c>
      <c r="G13244" s="50" t="s">
        <v>9990</v>
      </c>
      <c r="H13244" s="50" t="s">
        <v>29035</v>
      </c>
      <c r="I13244" s="50">
        <f>(DAX__2019_2020__33[[#This Row],[Adj Close]]-DAX__2019_2020__33[[#This Row],[Adj Open]])/DAX__2019_2020__33[[#This Row],[Adj Open]]</f>
        <v>-7.4040386740413348E-3</v>
      </c>
      <c r="J13244" s="50">
        <f>DAX__2019_2020__33[[#This Row],[Adj Close]]-DAX__2019_2020__33[[#This Row],[Adj Open]]</f>
        <v>-0.63510478280382188</v>
      </c>
      <c r="K13244" s="50">
        <v>278834</v>
      </c>
    </row>
    <row r="13245" spans="1:11" x14ac:dyDescent="0.3">
      <c r="A13245" s="51" t="str">
        <f t="shared" si="213"/>
        <v>SY1.DE</v>
      </c>
      <c r="B13245" s="52" t="s">
        <v>196</v>
      </c>
      <c r="C13245" s="50" t="s">
        <v>9986</v>
      </c>
      <c r="D13245" s="50">
        <f>DAX__2019_2020__33[[#This Row],[Open]]*(DAX__2019_2020__33[[#This Row],[Adj Close]]/DAX__2019_2020__33[[#This Row],[Close]])</f>
        <v>85.085296029951763</v>
      </c>
      <c r="E13245" s="50" t="s">
        <v>5673</v>
      </c>
      <c r="F13245" s="50" t="s">
        <v>5639</v>
      </c>
      <c r="G13245" s="50" t="s">
        <v>10134</v>
      </c>
      <c r="H13245" s="50" t="s">
        <v>29036</v>
      </c>
      <c r="I13245" s="50">
        <f>(DAX__2019_2020__33[[#This Row],[Adj Close]]-DAX__2019_2020__33[[#This Row],[Adj Open]])/DAX__2019_2020__33[[#This Row],[Adj Open]]</f>
        <v>-1.5833409089197259E-3</v>
      </c>
      <c r="J13245" s="50">
        <f>DAX__2019_2020__33[[#This Row],[Adj Close]]-DAX__2019_2020__33[[#This Row],[Adj Open]]</f>
        <v>-0.13471902995176777</v>
      </c>
      <c r="K13245" s="50">
        <v>172446</v>
      </c>
    </row>
    <row r="13246" spans="1:11" x14ac:dyDescent="0.3">
      <c r="A13246" s="51" t="str">
        <f t="shared" si="213"/>
        <v>SY1.DE</v>
      </c>
      <c r="B13246" s="52" t="s">
        <v>197</v>
      </c>
      <c r="C13246" s="50" t="s">
        <v>12903</v>
      </c>
      <c r="D13246" s="50">
        <f>DAX__2019_2020__33[[#This Row],[Open]]*(DAX__2019_2020__33[[#This Row],[Adj Close]]/DAX__2019_2020__33[[#This Row],[Close]])</f>
        <v>85.335501171662955</v>
      </c>
      <c r="E13246" s="50" t="s">
        <v>3881</v>
      </c>
      <c r="F13246" s="50" t="s">
        <v>4930</v>
      </c>
      <c r="G13246" s="50" t="s">
        <v>10623</v>
      </c>
      <c r="H13246" s="50" t="s">
        <v>29037</v>
      </c>
      <c r="I13246" s="50">
        <f>(DAX__2019_2020__33[[#This Row],[Adj Close]]-DAX__2019_2020__33[[#This Row],[Adj Open]])/DAX__2019_2020__33[[#This Row],[Adj Open]]</f>
        <v>2.2549616598996109E-4</v>
      </c>
      <c r="J13246" s="50">
        <f>DAX__2019_2020__33[[#This Row],[Adj Close]]-DAX__2019_2020__33[[#This Row],[Adj Open]]</f>
        <v>1.9242828337041828E-2</v>
      </c>
      <c r="K13246" s="50">
        <v>260453</v>
      </c>
    </row>
    <row r="13247" spans="1:11" x14ac:dyDescent="0.3">
      <c r="A13247" s="51" t="str">
        <f t="shared" si="213"/>
        <v>SY1.DE</v>
      </c>
      <c r="B13247" s="52" t="s">
        <v>198</v>
      </c>
      <c r="C13247" s="50" t="s">
        <v>10629</v>
      </c>
      <c r="D13247" s="50">
        <f>DAX__2019_2020__33[[#This Row],[Open]]*(DAX__2019_2020__33[[#This Row],[Adj Close]]/DAX__2019_2020__33[[#This Row],[Close]])</f>
        <v>85.816647224249664</v>
      </c>
      <c r="E13247" s="50" t="s">
        <v>10138</v>
      </c>
      <c r="F13247" s="50" t="s">
        <v>3890</v>
      </c>
      <c r="G13247" s="50" t="s">
        <v>3892</v>
      </c>
      <c r="H13247" s="50" t="s">
        <v>29038</v>
      </c>
      <c r="I13247" s="50">
        <f>(DAX__2019_2020__33[[#This Row],[Adj Close]]-DAX__2019_2020__33[[#This Row],[Adj Open]])/DAX__2019_2020__33[[#This Row],[Adj Open]]</f>
        <v>7.4007176496971123E-3</v>
      </c>
      <c r="J13247" s="50">
        <f>DAX__2019_2020__33[[#This Row],[Adj Close]]-DAX__2019_2020__33[[#This Row],[Adj Open]]</f>
        <v>0.63510477575033519</v>
      </c>
      <c r="K13247" s="50">
        <v>234379</v>
      </c>
    </row>
    <row r="13248" spans="1:11" x14ac:dyDescent="0.3">
      <c r="A13248" s="51" t="str">
        <f t="shared" si="213"/>
        <v>SY1.DE</v>
      </c>
      <c r="B13248" s="52" t="s">
        <v>199</v>
      </c>
      <c r="C13248" s="50" t="s">
        <v>10621</v>
      </c>
      <c r="D13248" s="50">
        <f>DAX__2019_2020__33[[#This Row],[Open]]*(DAX__2019_2020__33[[#This Row],[Adj Close]]/DAX__2019_2020__33[[#This Row],[Close]])</f>
        <v>86.297778334775685</v>
      </c>
      <c r="E13248" s="50" t="s">
        <v>10135</v>
      </c>
      <c r="F13248" s="50" t="s">
        <v>12948</v>
      </c>
      <c r="G13248" s="50" t="s">
        <v>13021</v>
      </c>
      <c r="H13248" s="50" t="s">
        <v>29039</v>
      </c>
      <c r="I13248" s="50">
        <f>(DAX__2019_2020__33[[#This Row],[Adj Close]]-DAX__2019_2020__33[[#This Row],[Adj Open]])/DAX__2019_2020__33[[#This Row],[Adj Open]]</f>
        <v>-2.0740410347903804E-2</v>
      </c>
      <c r="J13248" s="50">
        <f>DAX__2019_2020__33[[#This Row],[Adj Close]]-DAX__2019_2020__33[[#This Row],[Adj Open]]</f>
        <v>-1.7898513347756904</v>
      </c>
      <c r="K13248" s="50">
        <v>378788</v>
      </c>
    </row>
    <row r="13249" spans="1:11" x14ac:dyDescent="0.3">
      <c r="A13249" s="51" t="str">
        <f t="shared" si="213"/>
        <v>SY1.DE</v>
      </c>
      <c r="B13249" s="52" t="s">
        <v>200</v>
      </c>
      <c r="C13249" s="50" t="s">
        <v>9986</v>
      </c>
      <c r="D13249" s="50">
        <f>DAX__2019_2020__33[[#This Row],[Open]]*(DAX__2019_2020__33[[#This Row],[Adj Close]]/DAX__2019_2020__33[[#This Row],[Close]])</f>
        <v>85.085296882704228</v>
      </c>
      <c r="E13249" s="50" t="s">
        <v>12920</v>
      </c>
      <c r="F13249" s="50" t="s">
        <v>9980</v>
      </c>
      <c r="G13249" s="50" t="s">
        <v>5758</v>
      </c>
      <c r="H13249" s="50" t="s">
        <v>29040</v>
      </c>
      <c r="I13249" s="50">
        <f>(DAX__2019_2020__33[[#This Row],[Adj Close]]-DAX__2019_2020__33[[#This Row],[Adj Open]])/DAX__2019_2020__33[[#This Row],[Adj Open]]</f>
        <v>-4.9761932815244828E-3</v>
      </c>
      <c r="J13249" s="50">
        <f>DAX__2019_2020__33[[#This Row],[Adj Close]]-DAX__2019_2020__33[[#This Row],[Adj Open]]</f>
        <v>-0.42340088270422882</v>
      </c>
      <c r="K13249" s="50">
        <v>299244</v>
      </c>
    </row>
    <row r="13250" spans="1:11" x14ac:dyDescent="0.3">
      <c r="A13250" s="51" t="str">
        <f t="shared" si="213"/>
        <v>SY1.DE</v>
      </c>
      <c r="B13250" s="52" t="s">
        <v>201</v>
      </c>
      <c r="C13250" s="50" t="s">
        <v>12968</v>
      </c>
      <c r="D13250" s="50">
        <f>DAX__2019_2020__33[[#This Row],[Open]]*(DAX__2019_2020__33[[#This Row],[Adj Close]]/DAX__2019_2020__33[[#This Row],[Close]])</f>
        <v>84.83511332423916</v>
      </c>
      <c r="E13250" s="50" t="s">
        <v>12903</v>
      </c>
      <c r="F13250" s="50" t="s">
        <v>12962</v>
      </c>
      <c r="G13250" s="50" t="s">
        <v>12962</v>
      </c>
      <c r="H13250" s="50" t="s">
        <v>29041</v>
      </c>
      <c r="I13250" s="50">
        <f>(DAX__2019_2020__33[[#This Row],[Adj Close]]-DAX__2019_2020__33[[#This Row],[Adj Open]])/DAX__2019_2020__33[[#This Row],[Adj Open]]</f>
        <v>-1.8602619391895722E-2</v>
      </c>
      <c r="J13250" s="50">
        <f>DAX__2019_2020__33[[#This Row],[Adj Close]]-DAX__2019_2020__33[[#This Row],[Adj Open]]</f>
        <v>-1.5781553242391624</v>
      </c>
      <c r="K13250" s="50">
        <v>788512</v>
      </c>
    </row>
    <row r="13251" spans="1:11" x14ac:dyDescent="0.3">
      <c r="A13251" s="51" t="str">
        <f t="shared" si="213"/>
        <v>SY1.DE</v>
      </c>
      <c r="B13251" s="52" t="s">
        <v>202</v>
      </c>
      <c r="C13251" s="50" t="s">
        <v>29042</v>
      </c>
      <c r="D13251" s="50">
        <f>DAX__2019_2020__33[[#This Row],[Open]]*(DAX__2019_2020__33[[#This Row],[Adj Close]]/DAX__2019_2020__33[[#This Row],[Close]])</f>
        <v>83.333935599601219</v>
      </c>
      <c r="E13251" s="50" t="s">
        <v>12946</v>
      </c>
      <c r="F13251" s="50" t="s">
        <v>29043</v>
      </c>
      <c r="G13251" s="50" t="s">
        <v>10020</v>
      </c>
      <c r="H13251" s="50" t="s">
        <v>29044</v>
      </c>
      <c r="I13251" s="50">
        <f>(DAX__2019_2020__33[[#This Row],[Adj Close]]-DAX__2019_2020__33[[#This Row],[Adj Open]])/DAX__2019_2020__33[[#This Row],[Adj Open]]</f>
        <v>1.085453835691778E-2</v>
      </c>
      <c r="J13251" s="50">
        <f>DAX__2019_2020__33[[#This Row],[Adj Close]]-DAX__2019_2020__33[[#This Row],[Adj Open]]</f>
        <v>0.90455140039878756</v>
      </c>
      <c r="K13251" s="50">
        <v>231435</v>
      </c>
    </row>
    <row r="13252" spans="1:11" x14ac:dyDescent="0.3">
      <c r="A13252" s="51" t="str">
        <f t="shared" si="213"/>
        <v>SY1.DE</v>
      </c>
      <c r="B13252" s="52" t="s">
        <v>203</v>
      </c>
      <c r="C13252" s="50" t="s">
        <v>12966</v>
      </c>
      <c r="D13252" s="50">
        <f>DAX__2019_2020__33[[#This Row],[Open]]*(DAX__2019_2020__33[[#This Row],[Adj Close]]/DAX__2019_2020__33[[#This Row],[Close]])</f>
        <v>84.103777806343416</v>
      </c>
      <c r="E13252" s="50" t="s">
        <v>10705</v>
      </c>
      <c r="F13252" s="50" t="s">
        <v>12959</v>
      </c>
      <c r="G13252" s="50" t="s">
        <v>12922</v>
      </c>
      <c r="H13252" s="50" t="s">
        <v>29045</v>
      </c>
      <c r="I13252" s="50">
        <f>(DAX__2019_2020__33[[#This Row],[Adj Close]]-DAX__2019_2020__33[[#This Row],[Adj Open]])/DAX__2019_2020__33[[#This Row],[Adj Open]]</f>
        <v>9.6109379951730776E-3</v>
      </c>
      <c r="J13252" s="50">
        <f>DAX__2019_2020__33[[#This Row],[Adj Close]]-DAX__2019_2020__33[[#This Row],[Adj Open]]</f>
        <v>0.80831619365658014</v>
      </c>
      <c r="K13252" s="50">
        <v>263374</v>
      </c>
    </row>
    <row r="13253" spans="1:11" x14ac:dyDescent="0.3">
      <c r="A13253" s="51" t="str">
        <f t="shared" si="213"/>
        <v>SY1.DE</v>
      </c>
      <c r="B13253" s="52" t="s">
        <v>204</v>
      </c>
      <c r="C13253" s="50" t="s">
        <v>5637</v>
      </c>
      <c r="D13253" s="50">
        <f>DAX__2019_2020__33[[#This Row],[Open]]*(DAX__2019_2020__33[[#This Row],[Adj Close]]/DAX__2019_2020__33[[#This Row],[Close]])</f>
        <v>84.584914625879023</v>
      </c>
      <c r="E13253" s="50" t="s">
        <v>10705</v>
      </c>
      <c r="F13253" s="50" t="s">
        <v>29046</v>
      </c>
      <c r="G13253" s="50" t="s">
        <v>29046</v>
      </c>
      <c r="H13253" s="50" t="s">
        <v>29047</v>
      </c>
      <c r="I13253" s="50">
        <f>(DAX__2019_2020__33[[#This Row],[Adj Close]]-DAX__2019_2020__33[[#This Row],[Adj Open]])/DAX__2019_2020__33[[#This Row],[Adj Open]]</f>
        <v>-8.1911488466176983E-3</v>
      </c>
      <c r="J13253" s="50">
        <f>DAX__2019_2020__33[[#This Row],[Adj Close]]-DAX__2019_2020__33[[#This Row],[Adj Open]]</f>
        <v>-0.69284762587902549</v>
      </c>
      <c r="K13253" s="50">
        <v>182485</v>
      </c>
    </row>
    <row r="13254" spans="1:11" x14ac:dyDescent="0.3">
      <c r="A13254" s="51" t="str">
        <f t="shared" si="213"/>
        <v>SY1.DE</v>
      </c>
      <c r="B13254" s="52" t="s">
        <v>205</v>
      </c>
      <c r="C13254" s="50" t="s">
        <v>26164</v>
      </c>
      <c r="D13254" s="50">
        <f>DAX__2019_2020__33[[#This Row],[Open]]*(DAX__2019_2020__33[[#This Row],[Adj Close]]/DAX__2019_2020__33[[#This Row],[Close]])</f>
        <v>82.756573783212673</v>
      </c>
      <c r="E13254" s="50" t="s">
        <v>28603</v>
      </c>
      <c r="F13254" s="50" t="s">
        <v>10603</v>
      </c>
      <c r="G13254" s="50" t="s">
        <v>12881</v>
      </c>
      <c r="H13254" s="50" t="s">
        <v>29048</v>
      </c>
      <c r="I13254" s="50">
        <f>(DAX__2019_2020__33[[#This Row],[Adj Close]]-DAX__2019_2020__33[[#This Row],[Adj Open]])/DAX__2019_2020__33[[#This Row],[Adj Open]]</f>
        <v>-1.3255802325581507E-2</v>
      </c>
      <c r="J13254" s="50">
        <f>DAX__2019_2020__33[[#This Row],[Adj Close]]-DAX__2019_2020__33[[#This Row],[Adj Open]]</f>
        <v>-1.0970047832126681</v>
      </c>
      <c r="K13254" s="50">
        <v>335593</v>
      </c>
    </row>
    <row r="13255" spans="1:11" x14ac:dyDescent="0.3">
      <c r="A13255" s="51" t="str">
        <f t="shared" si="213"/>
        <v>SY1.DE</v>
      </c>
      <c r="B13255" s="52" t="s">
        <v>206</v>
      </c>
      <c r="C13255" s="50" t="s">
        <v>10096</v>
      </c>
      <c r="D13255" s="50">
        <f>DAX__2019_2020__33[[#This Row],[Open]]*(DAX__2019_2020__33[[#This Row],[Adj Close]]/DAX__2019_2020__33[[#This Row],[Close]])</f>
        <v>81.871269596490919</v>
      </c>
      <c r="E13255" s="50" t="s">
        <v>26146</v>
      </c>
      <c r="F13255" s="50" t="s">
        <v>10114</v>
      </c>
      <c r="G13255" s="50" t="s">
        <v>10114</v>
      </c>
      <c r="H13255" s="50" t="s">
        <v>29049</v>
      </c>
      <c r="I13255" s="50">
        <f>(DAX__2019_2020__33[[#This Row],[Adj Close]]-DAX__2019_2020__33[[#This Row],[Adj Open]])/DAX__2019_2020__33[[#This Row],[Adj Open]]</f>
        <v>-5.1716383363506957E-3</v>
      </c>
      <c r="J13255" s="50">
        <f>DAX__2019_2020__33[[#This Row],[Adj Close]]-DAX__2019_2020__33[[#This Row],[Adj Open]]</f>
        <v>-0.42340859649091556</v>
      </c>
      <c r="K13255" s="50">
        <v>453487</v>
      </c>
    </row>
    <row r="13256" spans="1:11" x14ac:dyDescent="0.3">
      <c r="A13256" s="51" t="str">
        <f t="shared" si="213"/>
        <v>SY1.DE</v>
      </c>
      <c r="B13256" s="52" t="s">
        <v>207</v>
      </c>
      <c r="C13256" s="50" t="s">
        <v>3872</v>
      </c>
      <c r="D13256" s="50">
        <f>DAX__2019_2020__33[[#This Row],[Open]]*(DAX__2019_2020__33[[#This Row],[Adj Close]]/DAX__2019_2020__33[[#This Row],[Close]])</f>
        <v>80.832004295994466</v>
      </c>
      <c r="E13256" s="50" t="s">
        <v>13061</v>
      </c>
      <c r="F13256" s="50" t="s">
        <v>29050</v>
      </c>
      <c r="G13256" s="50" t="s">
        <v>29051</v>
      </c>
      <c r="H13256" s="50" t="s">
        <v>29052</v>
      </c>
      <c r="I13256" s="50">
        <f>(DAX__2019_2020__33[[#This Row],[Adj Close]]-DAX__2019_2020__33[[#This Row],[Adj Open]])/DAX__2019_2020__33[[#This Row],[Adj Open]]</f>
        <v>4.5237738095238169E-3</v>
      </c>
      <c r="J13256" s="50">
        <f>DAX__2019_2020__33[[#This Row],[Adj Close]]-DAX__2019_2020__33[[#This Row],[Adj Open]]</f>
        <v>0.36566570400553644</v>
      </c>
      <c r="K13256" s="50">
        <v>398681</v>
      </c>
    </row>
    <row r="13257" spans="1:11" x14ac:dyDescent="0.3">
      <c r="A13257" s="51" t="str">
        <f t="shared" si="213"/>
        <v>SY1.DE</v>
      </c>
      <c r="B13257" s="52" t="s">
        <v>208</v>
      </c>
      <c r="C13257" s="50" t="s">
        <v>10117</v>
      </c>
      <c r="D13257" s="50">
        <f>DAX__2019_2020__33[[#This Row],[Open]]*(DAX__2019_2020__33[[#This Row],[Adj Close]]/DAX__2019_2020__33[[#This Row],[Close]])</f>
        <v>81.524845377028143</v>
      </c>
      <c r="E13257" s="50" t="s">
        <v>26132</v>
      </c>
      <c r="F13257" s="50" t="s">
        <v>10091</v>
      </c>
      <c r="G13257" s="50" t="s">
        <v>13056</v>
      </c>
      <c r="H13257" s="50" t="s">
        <v>29053</v>
      </c>
      <c r="I13257" s="50">
        <f>(DAX__2019_2020__33[[#This Row],[Adj Close]]-DAX__2019_2020__33[[#This Row],[Adj Open]])/DAX__2019_2020__33[[#This Row],[Adj Open]]</f>
        <v>-4.4854225155167649E-3</v>
      </c>
      <c r="J13257" s="50">
        <f>DAX__2019_2020__33[[#This Row],[Adj Close]]-DAX__2019_2020__33[[#This Row],[Adj Open]]</f>
        <v>-0.36567337702814484</v>
      </c>
      <c r="K13257" s="50">
        <v>304968</v>
      </c>
    </row>
    <row r="13258" spans="1:11" x14ac:dyDescent="0.3">
      <c r="A13258" s="51" t="str">
        <f t="shared" si="213"/>
        <v>SY1.DE</v>
      </c>
      <c r="B13258" s="52" t="s">
        <v>209</v>
      </c>
      <c r="C13258" s="50" t="s">
        <v>25879</v>
      </c>
      <c r="D13258" s="50">
        <f>DAX__2019_2020__33[[#This Row],[Open]]*(DAX__2019_2020__33[[#This Row],[Adj Close]]/DAX__2019_2020__33[[#This Row],[Close]])</f>
        <v>81.120689488213173</v>
      </c>
      <c r="E13258" s="50" t="s">
        <v>29054</v>
      </c>
      <c r="F13258" s="50" t="s">
        <v>12992</v>
      </c>
      <c r="G13258" s="50" t="s">
        <v>12928</v>
      </c>
      <c r="H13258" s="50" t="s">
        <v>29055</v>
      </c>
      <c r="I13258" s="50">
        <f>(DAX__2019_2020__33[[#This Row],[Adj Close]]-DAX__2019_2020__33[[#This Row],[Adj Open]])/DAX__2019_2020__33[[#This Row],[Adj Open]]</f>
        <v>8.7781491538024368E-3</v>
      </c>
      <c r="J13258" s="50">
        <f>DAX__2019_2020__33[[#This Row],[Adj Close]]-DAX__2019_2020__33[[#This Row],[Adj Open]]</f>
        <v>0.71208951178682867</v>
      </c>
      <c r="K13258" s="50">
        <v>321336</v>
      </c>
    </row>
    <row r="13259" spans="1:11" x14ac:dyDescent="0.3">
      <c r="A13259" s="51" t="str">
        <f t="shared" si="213"/>
        <v>SY1.DE</v>
      </c>
      <c r="B13259" s="52" t="s">
        <v>210</v>
      </c>
      <c r="C13259" s="50" t="s">
        <v>29056</v>
      </c>
      <c r="D13259" s="50">
        <f>DAX__2019_2020__33[[#This Row],[Open]]*(DAX__2019_2020__33[[#This Row],[Adj Close]]/DAX__2019_2020__33[[#This Row],[Close]])</f>
        <v>82.044471430147865</v>
      </c>
      <c r="E13259" s="50" t="s">
        <v>29056</v>
      </c>
      <c r="F13259" s="50" t="s">
        <v>29057</v>
      </c>
      <c r="G13259" s="50" t="s">
        <v>26148</v>
      </c>
      <c r="H13259" s="50" t="s">
        <v>29058</v>
      </c>
      <c r="I13259" s="50">
        <f>(DAX__2019_2020__33[[#This Row],[Adj Close]]-DAX__2019_2020__33[[#This Row],[Adj Open]])/DAX__2019_2020__33[[#This Row],[Adj Open]]</f>
        <v>-7.037274054954904E-3</v>
      </c>
      <c r="J13259" s="50">
        <f>DAX__2019_2020__33[[#This Row],[Adj Close]]-DAX__2019_2020__33[[#This Row],[Adj Open]]</f>
        <v>-0.57736943014786846</v>
      </c>
      <c r="K13259" s="50">
        <v>130652</v>
      </c>
    </row>
    <row r="13260" spans="1:11" x14ac:dyDescent="0.3">
      <c r="A13260" s="51" t="str">
        <f t="shared" ref="A13260:A13323" si="214">"SY1.DE"</f>
        <v>SY1.DE</v>
      </c>
      <c r="B13260" s="52" t="s">
        <v>211</v>
      </c>
      <c r="C13260" s="50" t="s">
        <v>13055</v>
      </c>
      <c r="D13260" s="50">
        <f>DAX__2019_2020__33[[#This Row],[Open]]*(DAX__2019_2020__33[[#This Row],[Adj Close]]/DAX__2019_2020__33[[#This Row],[Close]])</f>
        <v>81.544088565023728</v>
      </c>
      <c r="E13260" s="50" t="s">
        <v>10115</v>
      </c>
      <c r="F13260" s="50" t="s">
        <v>28549</v>
      </c>
      <c r="G13260" s="50" t="s">
        <v>12951</v>
      </c>
      <c r="H13260" s="50" t="s">
        <v>29059</v>
      </c>
      <c r="I13260" s="50">
        <f>(DAX__2019_2020__33[[#This Row],[Adj Close]]-DAX__2019_2020__33[[#This Row],[Adj Open]])/DAX__2019_2020__33[[#This Row],[Adj Open]]</f>
        <v>-1.5340996349799159E-2</v>
      </c>
      <c r="J13260" s="50">
        <f>DAX__2019_2020__33[[#This Row],[Adj Close]]-DAX__2019_2020__33[[#This Row],[Adj Open]]</f>
        <v>-1.2509675650237284</v>
      </c>
      <c r="K13260" s="50">
        <v>242552</v>
      </c>
    </row>
    <row r="13261" spans="1:11" x14ac:dyDescent="0.3">
      <c r="A13261" s="51" t="str">
        <f t="shared" si="214"/>
        <v>SY1.DE</v>
      </c>
      <c r="B13261" s="52" t="s">
        <v>212</v>
      </c>
      <c r="C13261" s="50" t="s">
        <v>28549</v>
      </c>
      <c r="D13261" s="50">
        <f>DAX__2019_2020__33[[#This Row],[Open]]*(DAX__2019_2020__33[[#This Row],[Adj Close]]/DAX__2019_2020__33[[#This Row],[Close]])</f>
        <v>79.638769567234419</v>
      </c>
      <c r="E13261" s="50" t="s">
        <v>12925</v>
      </c>
      <c r="F13261" s="50" t="s">
        <v>28962</v>
      </c>
      <c r="G13261" s="50" t="s">
        <v>29025</v>
      </c>
      <c r="H13261" s="50" t="s">
        <v>29060</v>
      </c>
      <c r="I13261" s="50">
        <f>(DAX__2019_2020__33[[#This Row],[Adj Close]]-DAX__2019_2020__33[[#This Row],[Adj Open]])/DAX__2019_2020__33[[#This Row],[Adj Open]]</f>
        <v>2.1749636980434657E-3</v>
      </c>
      <c r="J13261" s="50">
        <f>DAX__2019_2020__33[[#This Row],[Adj Close]]-DAX__2019_2020__33[[#This Row],[Adj Open]]</f>
        <v>0.1732114327655836</v>
      </c>
      <c r="K13261" s="50">
        <v>396195</v>
      </c>
    </row>
    <row r="13262" spans="1:11" x14ac:dyDescent="0.3">
      <c r="A13262" s="51" t="str">
        <f t="shared" si="214"/>
        <v>SY1.DE</v>
      </c>
      <c r="B13262" s="52" t="s">
        <v>213</v>
      </c>
      <c r="C13262" s="50" t="s">
        <v>28965</v>
      </c>
      <c r="D13262" s="50">
        <f>DAX__2019_2020__33[[#This Row],[Open]]*(DAX__2019_2020__33[[#This Row],[Adj Close]]/DAX__2019_2020__33[[#This Row],[Close]])</f>
        <v>78.868937699093081</v>
      </c>
      <c r="E13262" s="50" t="s">
        <v>12832</v>
      </c>
      <c r="F13262" s="50" t="s">
        <v>29061</v>
      </c>
      <c r="G13262" s="50" t="s">
        <v>29062</v>
      </c>
      <c r="H13262" s="50" t="s">
        <v>29063</v>
      </c>
      <c r="I13262" s="50">
        <f>(DAX__2019_2020__33[[#This Row],[Adj Close]]-DAX__2019_2020__33[[#This Row],[Adj Open]])/DAX__2019_2020__33[[#This Row],[Adj Open]]</f>
        <v>1.0004880551548141E-2</v>
      </c>
      <c r="J13262" s="50">
        <f>DAX__2019_2020__33[[#This Row],[Adj Close]]-DAX__2019_2020__33[[#This Row],[Adj Open]]</f>
        <v>0.78907430090691832</v>
      </c>
      <c r="K13262" s="50">
        <v>460439</v>
      </c>
    </row>
    <row r="13263" spans="1:11" x14ac:dyDescent="0.3">
      <c r="A13263" s="51" t="str">
        <f t="shared" si="214"/>
        <v>SY1.DE</v>
      </c>
      <c r="B13263" s="52" t="s">
        <v>214</v>
      </c>
      <c r="C13263" s="50" t="s">
        <v>26134</v>
      </c>
      <c r="D13263" s="50">
        <f>DAX__2019_2020__33[[#This Row],[Open]]*(DAX__2019_2020__33[[#This Row],[Adj Close]]/DAX__2019_2020__33[[#This Row],[Close]])</f>
        <v>79.330833455593108</v>
      </c>
      <c r="E13263" s="50" t="s">
        <v>26134</v>
      </c>
      <c r="F13263" s="50" t="s">
        <v>26117</v>
      </c>
      <c r="G13263" s="50" t="s">
        <v>26138</v>
      </c>
      <c r="H13263" s="50" t="s">
        <v>29064</v>
      </c>
      <c r="I13263" s="50">
        <f>(DAX__2019_2020__33[[#This Row],[Adj Close]]-DAX__2019_2020__33[[#This Row],[Adj Open]])/DAX__2019_2020__33[[#This Row],[Adj Open]]</f>
        <v>-3.8815986443086919E-3</v>
      </c>
      <c r="J13263" s="50">
        <f>DAX__2019_2020__33[[#This Row],[Adj Close]]-DAX__2019_2020__33[[#This Row],[Adj Open]]</f>
        <v>-0.30793045559310883</v>
      </c>
      <c r="K13263" s="50">
        <v>330063</v>
      </c>
    </row>
    <row r="13264" spans="1:11" x14ac:dyDescent="0.3">
      <c r="A13264" s="51" t="str">
        <f t="shared" si="214"/>
        <v>SY1.DE</v>
      </c>
      <c r="B13264" s="52" t="s">
        <v>215</v>
      </c>
      <c r="C13264" s="50" t="s">
        <v>10087</v>
      </c>
      <c r="D13264" s="50">
        <f>DAX__2019_2020__33[[#This Row],[Open]]*(DAX__2019_2020__33[[#This Row],[Adj Close]]/DAX__2019_2020__33[[#This Row],[Close]])</f>
        <v>79.196112165270208</v>
      </c>
      <c r="E13264" s="50" t="s">
        <v>28933</v>
      </c>
      <c r="F13264" s="50" t="s">
        <v>28963</v>
      </c>
      <c r="G13264" s="50" t="s">
        <v>28928</v>
      </c>
      <c r="H13264" s="50" t="s">
        <v>29065</v>
      </c>
      <c r="I13264" s="50">
        <f>(DAX__2019_2020__33[[#This Row],[Adj Close]]-DAX__2019_2020__33[[#This Row],[Adj Open]])/DAX__2019_2020__33[[#This Row],[Adj Open]]</f>
        <v>-1.4581165932643695E-3</v>
      </c>
      <c r="J13264" s="50">
        <f>DAX__2019_2020__33[[#This Row],[Adj Close]]-DAX__2019_2020__33[[#This Row],[Adj Open]]</f>
        <v>-0.11547716527020668</v>
      </c>
      <c r="K13264" s="50">
        <v>169038</v>
      </c>
    </row>
    <row r="13265" spans="1:11" x14ac:dyDescent="0.3">
      <c r="A13265" s="51" t="str">
        <f t="shared" si="214"/>
        <v>SY1.DE</v>
      </c>
      <c r="B13265" s="52" t="s">
        <v>216</v>
      </c>
      <c r="C13265" s="50" t="s">
        <v>12999</v>
      </c>
      <c r="D13265" s="50">
        <f>DAX__2019_2020__33[[#This Row],[Open]]*(DAX__2019_2020__33[[#This Row],[Adj Close]]/DAX__2019_2020__33[[#This Row],[Close]])</f>
        <v>79.369335847230786</v>
      </c>
      <c r="E13265" s="50" t="s">
        <v>29050</v>
      </c>
      <c r="F13265" s="50" t="s">
        <v>26138</v>
      </c>
      <c r="G13265" s="50" t="s">
        <v>26121</v>
      </c>
      <c r="H13265" s="50" t="s">
        <v>29066</v>
      </c>
      <c r="I13265" s="50">
        <f>(DAX__2019_2020__33[[#This Row],[Adj Close]]-DAX__2019_2020__33[[#This Row],[Adj Open]])/DAX__2019_2020__33[[#This Row],[Adj Open]]</f>
        <v>4.3646094435763755E-3</v>
      </c>
      <c r="J13265" s="50">
        <f>DAX__2019_2020__33[[#This Row],[Adj Close]]-DAX__2019_2020__33[[#This Row],[Adj Open]]</f>
        <v>0.34641615276920845</v>
      </c>
      <c r="K13265" s="50">
        <v>256451</v>
      </c>
    </row>
    <row r="13266" spans="1:11" x14ac:dyDescent="0.3">
      <c r="A13266" s="51" t="str">
        <f t="shared" si="214"/>
        <v>SY1.DE</v>
      </c>
      <c r="B13266" s="52" t="s">
        <v>217</v>
      </c>
      <c r="C13266" s="50" t="s">
        <v>28989</v>
      </c>
      <c r="D13266" s="50">
        <f>DAX__2019_2020__33[[#This Row],[Open]]*(DAX__2019_2020__33[[#This Row],[Adj Close]]/DAX__2019_2020__33[[#This Row],[Close]])</f>
        <v>80.177645353575755</v>
      </c>
      <c r="E13266" s="50" t="s">
        <v>28994</v>
      </c>
      <c r="F13266" s="50" t="s">
        <v>29019</v>
      </c>
      <c r="G13266" s="50" t="s">
        <v>29004</v>
      </c>
      <c r="H13266" s="50" t="s">
        <v>29067</v>
      </c>
      <c r="I13266" s="50">
        <f>(DAX__2019_2020__33[[#This Row],[Adj Close]]-DAX__2019_2020__33[[#This Row],[Adj Open]])/DAX__2019_2020__33[[#This Row],[Adj Open]]</f>
        <v>1.2001680268844453E-3</v>
      </c>
      <c r="J13266" s="50">
        <f>DAX__2019_2020__33[[#This Row],[Adj Close]]-DAX__2019_2020__33[[#This Row],[Adj Open]]</f>
        <v>9.6226646424241835E-2</v>
      </c>
      <c r="K13266" s="50">
        <v>196162</v>
      </c>
    </row>
    <row r="13267" spans="1:11" x14ac:dyDescent="0.3">
      <c r="A13267" s="51" t="str">
        <f t="shared" si="214"/>
        <v>SY1.DE</v>
      </c>
      <c r="B13267" s="52" t="s">
        <v>218</v>
      </c>
      <c r="C13267" s="50" t="s">
        <v>10616</v>
      </c>
      <c r="D13267" s="50">
        <f>DAX__2019_2020__33[[#This Row],[Open]]*(DAX__2019_2020__33[[#This Row],[Adj Close]]/DAX__2019_2020__33[[#This Row],[Close]])</f>
        <v>80.139155736354212</v>
      </c>
      <c r="E13267" s="50" t="s">
        <v>29068</v>
      </c>
      <c r="F13267" s="50" t="s">
        <v>12878</v>
      </c>
      <c r="G13267" s="50" t="s">
        <v>29069</v>
      </c>
      <c r="H13267" s="50" t="s">
        <v>29070</v>
      </c>
      <c r="I13267" s="50">
        <f>(DAX__2019_2020__33[[#This Row],[Adj Close]]-DAX__2019_2020__33[[#This Row],[Adj Open]])/DAX__2019_2020__33[[#This Row],[Adj Open]]</f>
        <v>6.4841619414522369E-3</v>
      </c>
      <c r="J13267" s="50">
        <f>DAX__2019_2020__33[[#This Row],[Adj Close]]-DAX__2019_2020__33[[#This Row],[Adj Open]]</f>
        <v>0.51963526364578172</v>
      </c>
      <c r="K13267" s="50">
        <v>292655</v>
      </c>
    </row>
    <row r="13268" spans="1:11" x14ac:dyDescent="0.3">
      <c r="A13268" s="51" t="str">
        <f t="shared" si="214"/>
        <v>SY1.DE</v>
      </c>
      <c r="B13268" s="52" t="s">
        <v>219</v>
      </c>
      <c r="C13268" s="50" t="s">
        <v>29023</v>
      </c>
      <c r="D13268" s="50">
        <f>DAX__2019_2020__33[[#This Row],[Open]]*(DAX__2019_2020__33[[#This Row],[Adj Close]]/DAX__2019_2020__33[[#This Row],[Close]])</f>
        <v>80.562556252624873</v>
      </c>
      <c r="E13268" s="50" t="s">
        <v>3853</v>
      </c>
      <c r="F13268" s="50" t="s">
        <v>29014</v>
      </c>
      <c r="G13268" s="50" t="s">
        <v>29014</v>
      </c>
      <c r="H13268" s="50" t="s">
        <v>29071</v>
      </c>
      <c r="I13268" s="50">
        <f>(DAX__2019_2020__33[[#This Row],[Adj Close]]-DAX__2019_2020__33[[#This Row],[Adj Open]])/DAX__2019_2020__33[[#This Row],[Adj Open]]</f>
        <v>-7.1663878742660235E-4</v>
      </c>
      <c r="J13268" s="50">
        <f>DAX__2019_2020__33[[#This Row],[Adj Close]]-DAX__2019_2020__33[[#This Row],[Adj Open]]</f>
        <v>-5.7734252624868532E-2</v>
      </c>
      <c r="K13268" s="50">
        <v>199518</v>
      </c>
    </row>
    <row r="13269" spans="1:11" x14ac:dyDescent="0.3">
      <c r="A13269" s="51" t="str">
        <f t="shared" si="214"/>
        <v>SY1.DE</v>
      </c>
      <c r="B13269" s="52" t="s">
        <v>220</v>
      </c>
      <c r="C13269" s="50" t="s">
        <v>26063</v>
      </c>
      <c r="D13269" s="50">
        <f>DAX__2019_2020__33[[#This Row],[Open]]*(DAX__2019_2020__33[[#This Row],[Adj Close]]/DAX__2019_2020__33[[#This Row],[Close]])</f>
        <v>79.138380559737655</v>
      </c>
      <c r="E13269" s="50" t="s">
        <v>26129</v>
      </c>
      <c r="F13269" s="50" t="s">
        <v>26065</v>
      </c>
      <c r="G13269" s="50" t="s">
        <v>28962</v>
      </c>
      <c r="H13269" s="50" t="s">
        <v>29072</v>
      </c>
      <c r="I13269" s="50">
        <f>(DAX__2019_2020__33[[#This Row],[Adj Close]]-DAX__2019_2020__33[[#This Row],[Adj Open]])/DAX__2019_2020__33[[#This Row],[Adj Open]]</f>
        <v>2.1887160065349165E-3</v>
      </c>
      <c r="J13269" s="50">
        <f>DAX__2019_2020__33[[#This Row],[Adj Close]]-DAX__2019_2020__33[[#This Row],[Adj Open]]</f>
        <v>0.17321144026234947</v>
      </c>
      <c r="K13269" s="50">
        <v>356592</v>
      </c>
    </row>
    <row r="13270" spans="1:11" x14ac:dyDescent="0.3">
      <c r="A13270" s="51" t="str">
        <f t="shared" si="214"/>
        <v>SY1.DE</v>
      </c>
      <c r="B13270" s="52" t="s">
        <v>221</v>
      </c>
      <c r="C13270" s="50" t="s">
        <v>28997</v>
      </c>
      <c r="D13270" s="50">
        <f>DAX__2019_2020__33[[#This Row],[Open]]*(DAX__2019_2020__33[[#This Row],[Adj Close]]/DAX__2019_2020__33[[#This Row],[Close]])</f>
        <v>79.619518687381927</v>
      </c>
      <c r="E13270" s="50" t="s">
        <v>28978</v>
      </c>
      <c r="F13270" s="50" t="s">
        <v>26062</v>
      </c>
      <c r="G13270" s="50" t="s">
        <v>26062</v>
      </c>
      <c r="H13270" s="50" t="s">
        <v>29073</v>
      </c>
      <c r="I13270" s="50">
        <f>(DAX__2019_2020__33[[#This Row],[Adj Close]]-DAX__2019_2020__33[[#This Row],[Adj Open]])/DAX__2019_2020__33[[#This Row],[Adj Open]]</f>
        <v>-4.5926638770283192E-3</v>
      </c>
      <c r="J13270" s="50">
        <f>DAX__2019_2020__33[[#This Row],[Adj Close]]-DAX__2019_2020__33[[#This Row],[Adj Open]]</f>
        <v>-0.36566568738192018</v>
      </c>
      <c r="K13270" s="50">
        <v>234485</v>
      </c>
    </row>
    <row r="13271" spans="1:11" x14ac:dyDescent="0.3">
      <c r="A13271" s="51" t="str">
        <f t="shared" si="214"/>
        <v>SY1.DE</v>
      </c>
      <c r="B13271" s="52" t="s">
        <v>222</v>
      </c>
      <c r="C13271" s="50" t="s">
        <v>10087</v>
      </c>
      <c r="D13271" s="50">
        <f>DAX__2019_2020__33[[#This Row],[Open]]*(DAX__2019_2020__33[[#This Row],[Adj Close]]/DAX__2019_2020__33[[#This Row],[Close]])</f>
        <v>79.19611021418028</v>
      </c>
      <c r="E13271" s="50" t="s">
        <v>26134</v>
      </c>
      <c r="F13271" s="50" t="s">
        <v>12876</v>
      </c>
      <c r="G13271" s="50" t="s">
        <v>26081</v>
      </c>
      <c r="H13271" s="50" t="s">
        <v>29074</v>
      </c>
      <c r="I13271" s="50">
        <f>(DAX__2019_2020__33[[#This Row],[Adj Close]]-DAX__2019_2020__33[[#This Row],[Adj Open]])/DAX__2019_2020__33[[#This Row],[Adj Open]]</f>
        <v>-4.8602792882037494E-3</v>
      </c>
      <c r="J13271" s="50">
        <f>DAX__2019_2020__33[[#This Row],[Adj Close]]-DAX__2019_2020__33[[#This Row],[Adj Open]]</f>
        <v>-0.38491521418028185</v>
      </c>
      <c r="K13271" s="50">
        <v>325693</v>
      </c>
    </row>
    <row r="13272" spans="1:11" x14ac:dyDescent="0.3">
      <c r="A13272" s="51" t="str">
        <f t="shared" si="214"/>
        <v>SY1.DE</v>
      </c>
      <c r="B13272" s="52" t="s">
        <v>223</v>
      </c>
      <c r="C13272" s="50" t="s">
        <v>10080</v>
      </c>
      <c r="D13272" s="50">
        <f>DAX__2019_2020__33[[#This Row],[Open]]*(DAX__2019_2020__33[[#This Row],[Adj Close]]/DAX__2019_2020__33[[#This Row],[Close]])</f>
        <v>78.88818496958875</v>
      </c>
      <c r="E13272" s="50" t="s">
        <v>29057</v>
      </c>
      <c r="F13272" s="50" t="s">
        <v>10080</v>
      </c>
      <c r="G13272" s="50" t="s">
        <v>12906</v>
      </c>
      <c r="H13272" s="50" t="s">
        <v>29075</v>
      </c>
      <c r="I13272" s="50">
        <f>(DAX__2019_2020__33[[#This Row],[Adj Close]]-DAX__2019_2020__33[[#This Row],[Adj Open]])/DAX__2019_2020__33[[#This Row],[Adj Open]]</f>
        <v>1.9760855583281691E-2</v>
      </c>
      <c r="J13272" s="50">
        <f>DAX__2019_2020__33[[#This Row],[Adj Close]]-DAX__2019_2020__33[[#This Row],[Adj Open]]</f>
        <v>1.5588980304112567</v>
      </c>
      <c r="K13272" s="50">
        <v>210031</v>
      </c>
    </row>
    <row r="13273" spans="1:11" x14ac:dyDescent="0.3">
      <c r="A13273" s="51" t="str">
        <f t="shared" si="214"/>
        <v>SY1.DE</v>
      </c>
      <c r="B13273" s="52" t="s">
        <v>224</v>
      </c>
      <c r="C13273" s="50" t="s">
        <v>24834</v>
      </c>
      <c r="D13273" s="50">
        <f>DAX__2019_2020__33[[#This Row],[Open]]*(DAX__2019_2020__33[[#This Row],[Adj Close]]/DAX__2019_2020__33[[#This Row],[Close]])</f>
        <v>80.312367515227464</v>
      </c>
      <c r="E13273" s="50" t="s">
        <v>10100</v>
      </c>
      <c r="F13273" s="50" t="s">
        <v>12951</v>
      </c>
      <c r="G13273" s="50" t="s">
        <v>26160</v>
      </c>
      <c r="H13273" s="50" t="s">
        <v>29076</v>
      </c>
      <c r="I13273" s="50">
        <f>(DAX__2019_2020__33[[#This Row],[Adj Close]]-DAX__2019_2020__33[[#This Row],[Adj Open]])/DAX__2019_2020__33[[#This Row],[Adj Open]]</f>
        <v>9.585466206391887E-3</v>
      </c>
      <c r="J13273" s="50">
        <f>DAX__2019_2020__33[[#This Row],[Adj Close]]-DAX__2019_2020__33[[#This Row],[Adj Open]]</f>
        <v>0.76983148477253849</v>
      </c>
      <c r="K13273" s="50">
        <v>181486</v>
      </c>
    </row>
    <row r="13274" spans="1:11" x14ac:dyDescent="0.3">
      <c r="A13274" s="51" t="str">
        <f t="shared" si="214"/>
        <v>SY1.DE</v>
      </c>
      <c r="B13274" s="52" t="s">
        <v>225</v>
      </c>
      <c r="C13274" s="50" t="s">
        <v>29077</v>
      </c>
      <c r="D13274" s="50">
        <f>DAX__2019_2020__33[[#This Row],[Open]]*(DAX__2019_2020__33[[#This Row],[Adj Close]]/DAX__2019_2020__33[[#This Row],[Close]])</f>
        <v>81.505594733591892</v>
      </c>
      <c r="E13274" s="50" t="s">
        <v>10117</v>
      </c>
      <c r="F13274" s="50" t="s">
        <v>26129</v>
      </c>
      <c r="G13274" s="50" t="s">
        <v>10092</v>
      </c>
      <c r="H13274" s="50" t="s">
        <v>29078</v>
      </c>
      <c r="I13274" s="50">
        <f>(DAX__2019_2020__33[[#This Row],[Adj Close]]-DAX__2019_2020__33[[#This Row],[Adj Open]])/DAX__2019_2020__33[[#This Row],[Adj Open]]</f>
        <v>-1.1097934277376579E-2</v>
      </c>
      <c r="J13274" s="50">
        <f>DAX__2019_2020__33[[#This Row],[Adj Close]]-DAX__2019_2020__33[[#This Row],[Adj Open]]</f>
        <v>-0.90454373359189333</v>
      </c>
      <c r="K13274" s="50">
        <v>194491</v>
      </c>
    </row>
    <row r="13275" spans="1:11" x14ac:dyDescent="0.3">
      <c r="A13275" s="51" t="str">
        <f t="shared" si="214"/>
        <v>SY1.DE</v>
      </c>
      <c r="B13275" s="52" t="s">
        <v>226</v>
      </c>
      <c r="C13275" s="50" t="s">
        <v>29021</v>
      </c>
      <c r="D13275" s="50">
        <f>DAX__2019_2020__33[[#This Row],[Open]]*(DAX__2019_2020__33[[#This Row],[Adj Close]]/DAX__2019_2020__33[[#This Row],[Close]])</f>
        <v>80.466330689385615</v>
      </c>
      <c r="E13275" s="50" t="s">
        <v>12882</v>
      </c>
      <c r="F13275" s="50" t="s">
        <v>28978</v>
      </c>
      <c r="G13275" s="50" t="s">
        <v>24833</v>
      </c>
      <c r="H13275" s="50" t="s">
        <v>29079</v>
      </c>
      <c r="I13275" s="50">
        <f>(DAX__2019_2020__33[[#This Row],[Adj Close]]-DAX__2019_2020__33[[#This Row],[Adj Open]])/DAX__2019_2020__33[[#This Row],[Adj Open]]</f>
        <v>5.74019352761809E-3</v>
      </c>
      <c r="J13275" s="50">
        <f>DAX__2019_2020__33[[#This Row],[Adj Close]]-DAX__2019_2020__33[[#This Row],[Adj Open]]</f>
        <v>0.46189231061438818</v>
      </c>
      <c r="K13275" s="50">
        <v>142639</v>
      </c>
    </row>
    <row r="13276" spans="1:11" x14ac:dyDescent="0.3">
      <c r="A13276" s="51" t="str">
        <f t="shared" si="214"/>
        <v>SY1.DE</v>
      </c>
      <c r="B13276" s="52" t="s">
        <v>227</v>
      </c>
      <c r="C13276" s="50" t="s">
        <v>28991</v>
      </c>
      <c r="D13276" s="50">
        <f>DAX__2019_2020__33[[#This Row],[Open]]*(DAX__2019_2020__33[[#This Row],[Adj Close]]/DAX__2019_2020__33[[#This Row],[Close]])</f>
        <v>81.043711701462044</v>
      </c>
      <c r="E13276" s="50" t="s">
        <v>29056</v>
      </c>
      <c r="F13276" s="50" t="s">
        <v>28994</v>
      </c>
      <c r="G13276" s="50" t="s">
        <v>10008</v>
      </c>
      <c r="H13276" s="50" t="s">
        <v>29080</v>
      </c>
      <c r="I13276" s="50">
        <f>(DAX__2019_2020__33[[#This Row],[Adj Close]]-DAX__2019_2020__33[[#This Row],[Adj Open]])/DAX__2019_2020__33[[#This Row],[Adj Open]]</f>
        <v>6.4117904724318641E-3</v>
      </c>
      <c r="J13276" s="50">
        <f>DAX__2019_2020__33[[#This Row],[Adj Close]]-DAX__2019_2020__33[[#This Row],[Adj Open]]</f>
        <v>0.5196352985379491</v>
      </c>
      <c r="K13276" s="50">
        <v>160221</v>
      </c>
    </row>
    <row r="13277" spans="1:11" x14ac:dyDescent="0.3">
      <c r="A13277" s="51" t="str">
        <f t="shared" si="214"/>
        <v>SY1.DE</v>
      </c>
      <c r="B13277" s="52" t="s">
        <v>228</v>
      </c>
      <c r="C13277" s="50" t="s">
        <v>13055</v>
      </c>
      <c r="D13277" s="50">
        <f>DAX__2019_2020__33[[#This Row],[Open]]*(DAX__2019_2020__33[[#This Row],[Adj Close]]/DAX__2019_2020__33[[#This Row],[Close]])</f>
        <v>81.544091480278695</v>
      </c>
      <c r="E13277" s="50" t="s">
        <v>12950</v>
      </c>
      <c r="F13277" s="50" t="s">
        <v>3872</v>
      </c>
      <c r="G13277" s="50" t="s">
        <v>13007</v>
      </c>
      <c r="H13277" s="50" t="s">
        <v>29081</v>
      </c>
      <c r="I13277" s="50">
        <f>(DAX__2019_2020__33[[#This Row],[Adj Close]]-DAX__2019_2020__33[[#This Row],[Adj Open]])/DAX__2019_2020__33[[#This Row],[Adj Open]]</f>
        <v>-7.080469839048047E-3</v>
      </c>
      <c r="J13277" s="50">
        <f>DAX__2019_2020__33[[#This Row],[Adj Close]]-DAX__2019_2020__33[[#This Row],[Adj Open]]</f>
        <v>-0.57737048027868809</v>
      </c>
      <c r="K13277" s="50">
        <v>131728</v>
      </c>
    </row>
    <row r="13278" spans="1:11" x14ac:dyDescent="0.3">
      <c r="A13278" s="51" t="str">
        <f t="shared" si="214"/>
        <v>SY1.DE</v>
      </c>
      <c r="B13278" s="52" t="s">
        <v>229</v>
      </c>
      <c r="C13278" s="50" t="s">
        <v>28245</v>
      </c>
      <c r="D13278" s="50">
        <f>DAX__2019_2020__33[[#This Row],[Open]]*(DAX__2019_2020__33[[#This Row],[Adj Close]]/DAX__2019_2020__33[[#This Row],[Close]])</f>
        <v>81.236170005081235</v>
      </c>
      <c r="E13278" s="50" t="s">
        <v>28245</v>
      </c>
      <c r="F13278" s="50" t="s">
        <v>24834</v>
      </c>
      <c r="G13278" s="50" t="s">
        <v>28594</v>
      </c>
      <c r="H13278" s="50" t="s">
        <v>29082</v>
      </c>
      <c r="I13278" s="50">
        <f>(DAX__2019_2020__33[[#This Row],[Adj Close]]-DAX__2019_2020__33[[#This Row],[Adj Open]])/DAX__2019_2020__33[[#This Row],[Adj Open]]</f>
        <v>-9.2395050755627629E-3</v>
      </c>
      <c r="J13278" s="50">
        <f>DAX__2019_2020__33[[#This Row],[Adj Close]]-DAX__2019_2020__33[[#This Row],[Adj Open]]</f>
        <v>-0.75058200508122752</v>
      </c>
      <c r="K13278" s="50">
        <v>202592</v>
      </c>
    </row>
    <row r="13279" spans="1:11" x14ac:dyDescent="0.3">
      <c r="A13279" s="51" t="str">
        <f t="shared" si="214"/>
        <v>SY1.DE</v>
      </c>
      <c r="B13279" s="52" t="s">
        <v>230</v>
      </c>
      <c r="C13279" s="50" t="s">
        <v>29083</v>
      </c>
      <c r="D13279" s="50">
        <f>DAX__2019_2020__33[[#This Row],[Open]]*(DAX__2019_2020__33[[#This Row],[Adj Close]]/DAX__2019_2020__33[[#This Row],[Close]])</f>
        <v>80.196890338682934</v>
      </c>
      <c r="E13279" s="50" t="s">
        <v>10603</v>
      </c>
      <c r="F13279" s="50" t="s">
        <v>28985</v>
      </c>
      <c r="G13279" s="50" t="s">
        <v>26160</v>
      </c>
      <c r="H13279" s="50" t="s">
        <v>29076</v>
      </c>
      <c r="I13279" s="50">
        <f>(DAX__2019_2020__33[[#This Row],[Adj Close]]-DAX__2019_2020__33[[#This Row],[Adj Open]])/DAX__2019_2020__33[[#This Row],[Adj Open]]</f>
        <v>1.1039189394729445E-2</v>
      </c>
      <c r="J13279" s="50">
        <f>DAX__2019_2020__33[[#This Row],[Adj Close]]-DAX__2019_2020__33[[#This Row],[Adj Open]]</f>
        <v>0.88530866131706887</v>
      </c>
      <c r="K13279" s="50">
        <v>180246</v>
      </c>
    </row>
    <row r="13280" spans="1:11" x14ac:dyDescent="0.3">
      <c r="A13280" s="51" t="str">
        <f t="shared" si="214"/>
        <v>SY1.DE</v>
      </c>
      <c r="B13280" s="52" t="s">
        <v>231</v>
      </c>
      <c r="C13280" s="50" t="s">
        <v>28969</v>
      </c>
      <c r="D13280" s="50">
        <f>DAX__2019_2020__33[[#This Row],[Open]]*(DAX__2019_2020__33[[#This Row],[Adj Close]]/DAX__2019_2020__33[[#This Row],[Close]])</f>
        <v>79.869719559990372</v>
      </c>
      <c r="E13280" s="50" t="s">
        <v>12992</v>
      </c>
      <c r="F13280" s="50" t="s">
        <v>29084</v>
      </c>
      <c r="G13280" s="50" t="s">
        <v>24828</v>
      </c>
      <c r="H13280" s="50" t="s">
        <v>29085</v>
      </c>
      <c r="I13280" s="50">
        <f>(DAX__2019_2020__33[[#This Row],[Adj Close]]-DAX__2019_2020__33[[#This Row],[Adj Open]])/DAX__2019_2020__33[[#This Row],[Adj Open]]</f>
        <v>2.1686746987952554E-3</v>
      </c>
      <c r="J13280" s="50">
        <f>DAX__2019_2020__33[[#This Row],[Adj Close]]-DAX__2019_2020__33[[#This Row],[Adj Open]]</f>
        <v>0.17321144000962363</v>
      </c>
      <c r="K13280" s="50">
        <v>255562</v>
      </c>
    </row>
    <row r="13281" spans="1:11" x14ac:dyDescent="0.3">
      <c r="A13281" s="51" t="str">
        <f t="shared" si="214"/>
        <v>SY1.DE</v>
      </c>
      <c r="B13281" s="52" t="s">
        <v>232</v>
      </c>
      <c r="C13281" s="50" t="s">
        <v>29086</v>
      </c>
      <c r="D13281" s="50">
        <f>DAX__2019_2020__33[[#This Row],[Open]]*(DAX__2019_2020__33[[#This Row],[Adj Close]]/DAX__2019_2020__33[[#This Row],[Close]])</f>
        <v>79.234605503739928</v>
      </c>
      <c r="E13281" s="50" t="s">
        <v>28972</v>
      </c>
      <c r="F13281" s="50" t="s">
        <v>26083</v>
      </c>
      <c r="G13281" s="50" t="s">
        <v>28935</v>
      </c>
      <c r="H13281" s="50" t="s">
        <v>29087</v>
      </c>
      <c r="I13281" s="50">
        <f>(DAX__2019_2020__33[[#This Row],[Adj Close]]-DAX__2019_2020__33[[#This Row],[Adj Open]])/DAX__2019_2020__33[[#This Row],[Adj Open]]</f>
        <v>-1.8459996038863221E-2</v>
      </c>
      <c r="J13281" s="50">
        <f>DAX__2019_2020__33[[#This Row],[Adj Close]]-DAX__2019_2020__33[[#This Row],[Adj Open]]</f>
        <v>-1.462670503739929</v>
      </c>
      <c r="K13281" s="50">
        <v>273938</v>
      </c>
    </row>
    <row r="13282" spans="1:11" x14ac:dyDescent="0.3">
      <c r="A13282" s="51" t="str">
        <f t="shared" si="214"/>
        <v>SY1.DE</v>
      </c>
      <c r="B13282" s="52" t="s">
        <v>233</v>
      </c>
      <c r="C13282" s="50" t="s">
        <v>24838</v>
      </c>
      <c r="D13282" s="50">
        <f>DAX__2019_2020__33[[#This Row],[Open]]*(DAX__2019_2020__33[[#This Row],[Adj Close]]/DAX__2019_2020__33[[#This Row],[Close]])</f>
        <v>77.329285166882883</v>
      </c>
      <c r="E13282" s="50" t="s">
        <v>29061</v>
      </c>
      <c r="F13282" s="50" t="s">
        <v>29088</v>
      </c>
      <c r="G13282" s="50" t="s">
        <v>19373</v>
      </c>
      <c r="H13282" s="50" t="s">
        <v>29089</v>
      </c>
      <c r="I13282" s="50">
        <f>(DAX__2019_2020__33[[#This Row],[Adj Close]]-DAX__2019_2020__33[[#This Row],[Adj Open]])/DAX__2019_2020__33[[#This Row],[Adj Open]]</f>
        <v>-1.4683934610702601E-2</v>
      </c>
      <c r="J13282" s="50">
        <f>DAX__2019_2020__33[[#This Row],[Adj Close]]-DAX__2019_2020__33[[#This Row],[Adj Open]]</f>
        <v>-1.1354981668828827</v>
      </c>
      <c r="K13282" s="50">
        <v>422530</v>
      </c>
    </row>
    <row r="13283" spans="1:11" x14ac:dyDescent="0.3">
      <c r="A13283" s="51" t="str">
        <f t="shared" si="214"/>
        <v>SY1.DE</v>
      </c>
      <c r="B13283" s="52" t="s">
        <v>234</v>
      </c>
      <c r="C13283" s="50" t="s">
        <v>29090</v>
      </c>
      <c r="D13283" s="50">
        <f>DAX__2019_2020__33[[#This Row],[Open]]*(DAX__2019_2020__33[[#This Row],[Adj Close]]/DAX__2019_2020__33[[#This Row],[Close]])</f>
        <v>76.732661707675845</v>
      </c>
      <c r="E13283" s="50" t="s">
        <v>28592</v>
      </c>
      <c r="F13283" s="50" t="s">
        <v>24831</v>
      </c>
      <c r="G13283" s="50" t="s">
        <v>26107</v>
      </c>
      <c r="H13283" s="50" t="s">
        <v>29091</v>
      </c>
      <c r="I13283" s="50">
        <f>(DAX__2019_2020__33[[#This Row],[Adj Close]]-DAX__2019_2020__33[[#This Row],[Adj Open]])/DAX__2019_2020__33[[#This Row],[Adj Open]]</f>
        <v>8.5277152878785126E-3</v>
      </c>
      <c r="J13283" s="50">
        <f>DAX__2019_2020__33[[#This Row],[Adj Close]]-DAX__2019_2020__33[[#This Row],[Adj Open]]</f>
        <v>0.65435429232415743</v>
      </c>
      <c r="K13283" s="50">
        <v>310281</v>
      </c>
    </row>
    <row r="13284" spans="1:11" x14ac:dyDescent="0.3">
      <c r="A13284" s="51" t="str">
        <f t="shared" si="214"/>
        <v>SY1.DE</v>
      </c>
      <c r="B13284" s="52" t="s">
        <v>235</v>
      </c>
      <c r="C13284" s="50" t="s">
        <v>12861</v>
      </c>
      <c r="D13284" s="50">
        <f>DAX__2019_2020__33[[#This Row],[Open]]*(DAX__2019_2020__33[[#This Row],[Adj Close]]/DAX__2019_2020__33[[#This Row],[Close]])</f>
        <v>77.464007666666674</v>
      </c>
      <c r="E13284" s="50" t="s">
        <v>10117</v>
      </c>
      <c r="F13284" s="50" t="s">
        <v>26107</v>
      </c>
      <c r="G13284" s="50" t="s">
        <v>3872</v>
      </c>
      <c r="H13284" s="50" t="s">
        <v>29092</v>
      </c>
      <c r="I13284" s="50">
        <f>(DAX__2019_2020__33[[#This Row],[Adj Close]]-DAX__2019_2020__33[[#This Row],[Adj Open]])/DAX__2019_2020__33[[#This Row],[Adj Open]]</f>
        <v>4.347826086956514E-2</v>
      </c>
      <c r="J13284" s="50">
        <f>DAX__2019_2020__33[[#This Row],[Adj Close]]-DAX__2019_2020__33[[#This Row],[Adj Open]]</f>
        <v>3.3680003333333275</v>
      </c>
      <c r="K13284" s="50">
        <v>629047</v>
      </c>
    </row>
    <row r="13285" spans="1:11" x14ac:dyDescent="0.3">
      <c r="A13285" s="51" t="str">
        <f t="shared" si="214"/>
        <v>SY1.DE</v>
      </c>
      <c r="B13285" s="52" t="s">
        <v>236</v>
      </c>
      <c r="C13285" s="50" t="s">
        <v>29002</v>
      </c>
      <c r="D13285" s="50">
        <f>DAX__2019_2020__33[[#This Row],[Open]]*(DAX__2019_2020__33[[#This Row],[Adj Close]]/DAX__2019_2020__33[[#This Row],[Close]])</f>
        <v>80.081414006071327</v>
      </c>
      <c r="E13285" s="50" t="s">
        <v>12995</v>
      </c>
      <c r="F13285" s="50" t="s">
        <v>28962</v>
      </c>
      <c r="G13285" s="50" t="s">
        <v>28997</v>
      </c>
      <c r="H13285" s="50" t="s">
        <v>29093</v>
      </c>
      <c r="I13285" s="50">
        <f>(DAX__2019_2020__33[[#This Row],[Adj Close]]-DAX__2019_2020__33[[#This Row],[Adj Open]])/DAX__2019_2020__33[[#This Row],[Adj Open]]</f>
        <v>-5.7678802479226099E-3</v>
      </c>
      <c r="J13285" s="50">
        <f>DAX__2019_2020__33[[#This Row],[Adj Close]]-DAX__2019_2020__33[[#This Row],[Adj Open]]</f>
        <v>-0.46190000607133186</v>
      </c>
      <c r="K13285" s="50">
        <v>340496</v>
      </c>
    </row>
    <row r="13286" spans="1:11" x14ac:dyDescent="0.3">
      <c r="A13286" s="51" t="str">
        <f t="shared" si="214"/>
        <v>SY1.DE</v>
      </c>
      <c r="B13286" s="52" t="s">
        <v>237</v>
      </c>
      <c r="C13286" s="50" t="s">
        <v>10616</v>
      </c>
      <c r="D13286" s="50">
        <f>DAX__2019_2020__33[[#This Row],[Open]]*(DAX__2019_2020__33[[#This Row],[Adj Close]]/DAX__2019_2020__33[[#This Row],[Close]])</f>
        <v>80.139154418850396</v>
      </c>
      <c r="E13286" s="50" t="s">
        <v>3855</v>
      </c>
      <c r="F13286" s="50" t="s">
        <v>12871</v>
      </c>
      <c r="G13286" s="50" t="s">
        <v>26059</v>
      </c>
      <c r="H13286" s="50" t="s">
        <v>29094</v>
      </c>
      <c r="I13286" s="50">
        <f>(DAX__2019_2020__33[[#This Row],[Adj Close]]-DAX__2019_2020__33[[#This Row],[Adj Open]])/DAX__2019_2020__33[[#This Row],[Adj Open]]</f>
        <v>-1.8251645271993789E-2</v>
      </c>
      <c r="J13286" s="50">
        <f>DAX__2019_2020__33[[#This Row],[Adj Close]]-DAX__2019_2020__33[[#This Row],[Adj Open]]</f>
        <v>-1.4626714188503911</v>
      </c>
      <c r="K13286" s="50">
        <v>222081</v>
      </c>
    </row>
    <row r="13287" spans="1:11" x14ac:dyDescent="0.3">
      <c r="A13287" s="51" t="str">
        <f t="shared" si="214"/>
        <v>SY1.DE</v>
      </c>
      <c r="B13287" s="52" t="s">
        <v>238</v>
      </c>
      <c r="C13287" s="50" t="s">
        <v>28966</v>
      </c>
      <c r="D13287" s="50">
        <f>DAX__2019_2020__33[[#This Row],[Open]]*(DAX__2019_2020__33[[#This Row],[Adj Close]]/DAX__2019_2020__33[[#This Row],[Close]])</f>
        <v>78.618745161952461</v>
      </c>
      <c r="E13287" s="50" t="s">
        <v>3855</v>
      </c>
      <c r="F13287" s="50" t="s">
        <v>12769</v>
      </c>
      <c r="G13287" s="50" t="s">
        <v>24828</v>
      </c>
      <c r="H13287" s="50" t="s">
        <v>29085</v>
      </c>
      <c r="I13287" s="50">
        <f>(DAX__2019_2020__33[[#This Row],[Adj Close]]-DAX__2019_2020__33[[#This Row],[Adj Open]])/DAX__2019_2020__33[[#This Row],[Adj Open]]</f>
        <v>1.811509246444663E-2</v>
      </c>
      <c r="J13287" s="50">
        <f>DAX__2019_2020__33[[#This Row],[Adj Close]]-DAX__2019_2020__33[[#This Row],[Adj Open]]</f>
        <v>1.424185838047535</v>
      </c>
      <c r="K13287" s="50">
        <v>382045</v>
      </c>
    </row>
    <row r="13288" spans="1:11" x14ac:dyDescent="0.3">
      <c r="A13288" s="51" t="str">
        <f t="shared" si="214"/>
        <v>SY1.DE</v>
      </c>
      <c r="B13288" s="52" t="s">
        <v>239</v>
      </c>
      <c r="C13288" s="50" t="s">
        <v>10094</v>
      </c>
      <c r="D13288" s="50">
        <f>DAX__2019_2020__33[[#This Row],[Open]]*(DAX__2019_2020__33[[#This Row],[Adj Close]]/DAX__2019_2020__33[[#This Row],[Close]])</f>
        <v>80.35085299491422</v>
      </c>
      <c r="E13288" s="50" t="s">
        <v>10094</v>
      </c>
      <c r="F13288" s="50" t="s">
        <v>29095</v>
      </c>
      <c r="G13288" s="50" t="s">
        <v>10082</v>
      </c>
      <c r="H13288" s="50" t="s">
        <v>29096</v>
      </c>
      <c r="I13288" s="50">
        <f>(DAX__2019_2020__33[[#This Row],[Adj Close]]-DAX__2019_2020__33[[#This Row],[Adj Open]])/DAX__2019_2020__33[[#This Row],[Adj Open]]</f>
        <v>-2.8502958083832464E-2</v>
      </c>
      <c r="J13288" s="50">
        <f>DAX__2019_2020__33[[#This Row],[Adj Close]]-DAX__2019_2020__33[[#This Row],[Adj Open]]</f>
        <v>-2.2902369949142241</v>
      </c>
      <c r="K13288" s="50">
        <v>278674</v>
      </c>
    </row>
    <row r="13289" spans="1:11" x14ac:dyDescent="0.3">
      <c r="A13289" s="51" t="str">
        <f t="shared" si="214"/>
        <v>SY1.DE</v>
      </c>
      <c r="B13289" s="52" t="s">
        <v>240</v>
      </c>
      <c r="C13289" s="50" t="s">
        <v>28957</v>
      </c>
      <c r="D13289" s="50">
        <f>DAX__2019_2020__33[[#This Row],[Open]]*(DAX__2019_2020__33[[#This Row],[Adj Close]]/DAX__2019_2020__33[[#This Row],[Close]])</f>
        <v>77.868158902832604</v>
      </c>
      <c r="E13289" s="50" t="s">
        <v>26142</v>
      </c>
      <c r="F13289" s="50" t="s">
        <v>29088</v>
      </c>
      <c r="G13289" s="50" t="s">
        <v>28938</v>
      </c>
      <c r="H13289" s="50" t="s">
        <v>29097</v>
      </c>
      <c r="I13289" s="50">
        <f>(DAX__2019_2020__33[[#This Row],[Adj Close]]-DAX__2019_2020__33[[#This Row],[Adj Open]])/DAX__2019_2020__33[[#This Row],[Adj Open]]</f>
        <v>-9.6391376579124874E-3</v>
      </c>
      <c r="J13289" s="50">
        <f>DAX__2019_2020__33[[#This Row],[Adj Close]]-DAX__2019_2020__33[[#This Row],[Adj Open]]</f>
        <v>-0.75058190283260728</v>
      </c>
      <c r="K13289" s="50">
        <v>290641</v>
      </c>
    </row>
    <row r="13290" spans="1:11" x14ac:dyDescent="0.3">
      <c r="A13290" s="51" t="str">
        <f t="shared" si="214"/>
        <v>SY1.DE</v>
      </c>
      <c r="B13290" s="52" t="s">
        <v>241</v>
      </c>
      <c r="C13290" s="50" t="s">
        <v>26083</v>
      </c>
      <c r="D13290" s="50">
        <f>DAX__2019_2020__33[[#This Row],[Open]]*(DAX__2019_2020__33[[#This Row],[Adj Close]]/DAX__2019_2020__33[[#This Row],[Close]])</f>
        <v>77.425503612214897</v>
      </c>
      <c r="E13290" s="50" t="s">
        <v>28950</v>
      </c>
      <c r="F13290" s="50" t="s">
        <v>28955</v>
      </c>
      <c r="G13290" s="50" t="s">
        <v>10082</v>
      </c>
      <c r="H13290" s="50" t="s">
        <v>29096</v>
      </c>
      <c r="I13290" s="50">
        <f>(DAX__2019_2020__33[[#This Row],[Adj Close]]-DAX__2019_2020__33[[#This Row],[Adj Open]])/DAX__2019_2020__33[[#This Row],[Adj Open]]</f>
        <v>8.202883522282987E-3</v>
      </c>
      <c r="J13290" s="50">
        <f>DAX__2019_2020__33[[#This Row],[Adj Close]]-DAX__2019_2020__33[[#This Row],[Adj Open]]</f>
        <v>0.63511238778509949</v>
      </c>
      <c r="K13290" s="50">
        <v>234239</v>
      </c>
    </row>
    <row r="13291" spans="1:11" x14ac:dyDescent="0.3">
      <c r="A13291" s="51" t="str">
        <f t="shared" si="214"/>
        <v>SY1.DE</v>
      </c>
      <c r="B13291" s="52" t="s">
        <v>242</v>
      </c>
      <c r="C13291" s="50" t="s">
        <v>28951</v>
      </c>
      <c r="D13291" s="50">
        <f>DAX__2019_2020__33[[#This Row],[Open]]*(DAX__2019_2020__33[[#This Row],[Adj Close]]/DAX__2019_2020__33[[#This Row],[Close]])</f>
        <v>78.387797722836169</v>
      </c>
      <c r="E13291" s="50" t="s">
        <v>26063</v>
      </c>
      <c r="F13291" s="50" t="s">
        <v>26117</v>
      </c>
      <c r="G13291" s="50" t="s">
        <v>12831</v>
      </c>
      <c r="H13291" s="50" t="s">
        <v>29098</v>
      </c>
      <c r="I13291" s="50">
        <f>(DAX__2019_2020__33[[#This Row],[Adj Close]]-DAX__2019_2020__33[[#This Row],[Adj Open]])/DAX__2019_2020__33[[#This Row],[Adj Open]]</f>
        <v>6.62903273544126E-3</v>
      </c>
      <c r="J13291" s="50">
        <f>DAX__2019_2020__33[[#This Row],[Adj Close]]-DAX__2019_2020__33[[#This Row],[Adj Open]]</f>
        <v>0.51963527716382885</v>
      </c>
      <c r="K13291" s="50">
        <v>214551</v>
      </c>
    </row>
    <row r="13292" spans="1:11" x14ac:dyDescent="0.3">
      <c r="A13292" s="51" t="str">
        <f t="shared" si="214"/>
        <v>SY1.DE</v>
      </c>
      <c r="B13292" s="52" t="s">
        <v>243</v>
      </c>
      <c r="C13292" s="50" t="s">
        <v>13003</v>
      </c>
      <c r="D13292" s="50">
        <f>DAX__2019_2020__33[[#This Row],[Open]]*(DAX__2019_2020__33[[#This Row],[Adj Close]]/DAX__2019_2020__33[[#This Row],[Close]])</f>
        <v>79.176862633027341</v>
      </c>
      <c r="E13292" s="50" t="s">
        <v>26144</v>
      </c>
      <c r="F13292" s="50" t="s">
        <v>28976</v>
      </c>
      <c r="G13292" s="50" t="s">
        <v>10085</v>
      </c>
      <c r="H13292" s="50" t="s">
        <v>29099</v>
      </c>
      <c r="I13292" s="50">
        <f>(DAX__2019_2020__33[[#This Row],[Adj Close]]-DAX__2019_2020__33[[#This Row],[Adj Open]])/DAX__2019_2020__33[[#This Row],[Adj Open]]</f>
        <v>-8.7506199410626057E-3</v>
      </c>
      <c r="J13292" s="50">
        <f>DAX__2019_2020__33[[#This Row],[Adj Close]]-DAX__2019_2020__33[[#This Row],[Adj Open]]</f>
        <v>-0.69284663302734373</v>
      </c>
      <c r="K13292" s="50">
        <v>214953</v>
      </c>
    </row>
    <row r="13293" spans="1:11" x14ac:dyDescent="0.3">
      <c r="A13293" s="51" t="str">
        <f t="shared" si="214"/>
        <v>SY1.DE</v>
      </c>
      <c r="B13293" s="52" t="s">
        <v>244</v>
      </c>
      <c r="C13293" s="50" t="s">
        <v>29061</v>
      </c>
      <c r="D13293" s="50">
        <f>DAX__2019_2020__33[[#This Row],[Open]]*(DAX__2019_2020__33[[#This Row],[Adj Close]]/DAX__2019_2020__33[[#This Row],[Close]])</f>
        <v>78.407039719333739</v>
      </c>
      <c r="E13293" s="50" t="s">
        <v>29084</v>
      </c>
      <c r="F13293" s="50" t="s">
        <v>26142</v>
      </c>
      <c r="G13293" s="50" t="s">
        <v>29084</v>
      </c>
      <c r="H13293" s="50" t="s">
        <v>29100</v>
      </c>
      <c r="I13293" s="50">
        <f>(DAX__2019_2020__33[[#This Row],[Adj Close]]-DAX__2019_2020__33[[#This Row],[Adj Open]])/DAX__2019_2020__33[[#This Row],[Adj Open]]</f>
        <v>1.3500232688994779E-2</v>
      </c>
      <c r="J13293" s="50">
        <f>DAX__2019_2020__33[[#This Row],[Adj Close]]-DAX__2019_2020__33[[#This Row],[Adj Open]]</f>
        <v>1.0585132806662614</v>
      </c>
      <c r="K13293" s="50">
        <v>218827</v>
      </c>
    </row>
    <row r="13294" spans="1:11" x14ac:dyDescent="0.3">
      <c r="A13294" s="51" t="str">
        <f t="shared" si="214"/>
        <v>SY1.DE</v>
      </c>
      <c r="B13294" s="52" t="s">
        <v>245</v>
      </c>
      <c r="C13294" s="50" t="s">
        <v>10093</v>
      </c>
      <c r="D13294" s="50">
        <f>DAX__2019_2020__33[[#This Row],[Open]]*(DAX__2019_2020__33[[#This Row],[Adj Close]]/DAX__2019_2020__33[[#This Row],[Close]])</f>
        <v>79.407822896555032</v>
      </c>
      <c r="E13294" s="50" t="s">
        <v>26144</v>
      </c>
      <c r="F13294" s="50" t="s">
        <v>26140</v>
      </c>
      <c r="G13294" s="50" t="s">
        <v>26078</v>
      </c>
      <c r="H13294" s="50" t="s">
        <v>29101</v>
      </c>
      <c r="I13294" s="50">
        <f>(DAX__2019_2020__33[[#This Row],[Adj Close]]-DAX__2019_2020__33[[#This Row],[Adj Open]])/DAX__2019_2020__33[[#This Row],[Adj Open]]</f>
        <v>-3.6354339663876773E-3</v>
      </c>
      <c r="J13294" s="50">
        <f>DAX__2019_2020__33[[#This Row],[Adj Close]]-DAX__2019_2020__33[[#This Row],[Adj Open]]</f>
        <v>-0.28868189655503329</v>
      </c>
      <c r="K13294" s="50">
        <v>284619</v>
      </c>
    </row>
    <row r="13295" spans="1:11" x14ac:dyDescent="0.3">
      <c r="A13295" s="51" t="str">
        <f t="shared" si="214"/>
        <v>SY1.DE</v>
      </c>
      <c r="B13295" s="52" t="s">
        <v>246</v>
      </c>
      <c r="C13295" s="50" t="s">
        <v>12875</v>
      </c>
      <c r="D13295" s="50">
        <f>DAX__2019_2020__33[[#This Row],[Open]]*(DAX__2019_2020__33[[#This Row],[Adj Close]]/DAX__2019_2020__33[[#This Row],[Close]])</f>
        <v>79.484802483362401</v>
      </c>
      <c r="E13295" s="50" t="s">
        <v>29014</v>
      </c>
      <c r="F13295" s="50" t="s">
        <v>12953</v>
      </c>
      <c r="G13295" s="50" t="s">
        <v>13003</v>
      </c>
      <c r="H13295" s="50" t="s">
        <v>29102</v>
      </c>
      <c r="I13295" s="50">
        <f>(DAX__2019_2020__33[[#This Row],[Adj Close]]-DAX__2019_2020__33[[#This Row],[Adj Open]])/DAX__2019_2020__33[[#This Row],[Adj Open]]</f>
        <v>-3.8740799969510312E-3</v>
      </c>
      <c r="J13295" s="50">
        <f>DAX__2019_2020__33[[#This Row],[Adj Close]]-DAX__2019_2020__33[[#This Row],[Adj Open]]</f>
        <v>-0.30793048336239792</v>
      </c>
      <c r="K13295" s="50">
        <v>250376</v>
      </c>
    </row>
    <row r="13296" spans="1:11" x14ac:dyDescent="0.3">
      <c r="A13296" s="51" t="str">
        <f t="shared" si="214"/>
        <v>SY1.DE</v>
      </c>
      <c r="B13296" s="52" t="s">
        <v>247</v>
      </c>
      <c r="C13296" s="50" t="s">
        <v>26062</v>
      </c>
      <c r="D13296" s="50">
        <f>DAX__2019_2020__33[[#This Row],[Open]]*(DAX__2019_2020__33[[#This Row],[Adj Close]]/DAX__2019_2020__33[[#This Row],[Close]])</f>
        <v>79.25385683887113</v>
      </c>
      <c r="E13296" s="50" t="s">
        <v>12778</v>
      </c>
      <c r="F13296" s="50" t="s">
        <v>26077</v>
      </c>
      <c r="G13296" s="50" t="s">
        <v>12831</v>
      </c>
      <c r="H13296" s="50" t="s">
        <v>29098</v>
      </c>
      <c r="I13296" s="50">
        <f>(DAX__2019_2020__33[[#This Row],[Adj Close]]-DAX__2019_2020__33[[#This Row],[Adj Open]])/DAX__2019_2020__33[[#This Row],[Adj Open]]</f>
        <v>-4.3710659984085975E-3</v>
      </c>
      <c r="J13296" s="50">
        <f>DAX__2019_2020__33[[#This Row],[Adj Close]]-DAX__2019_2020__33[[#This Row],[Adj Open]]</f>
        <v>-0.34642383887113226</v>
      </c>
      <c r="K13296" s="50">
        <v>95628</v>
      </c>
    </row>
    <row r="13297" spans="1:11" x14ac:dyDescent="0.3">
      <c r="A13297" s="51" t="str">
        <f t="shared" si="214"/>
        <v>SY1.DE</v>
      </c>
      <c r="B13297" s="52" t="s">
        <v>248</v>
      </c>
      <c r="C13297" s="50" t="s">
        <v>24837</v>
      </c>
      <c r="D13297" s="50">
        <f>DAX__2019_2020__33[[#This Row],[Open]]*(DAX__2019_2020__33[[#This Row],[Adj Close]]/DAX__2019_2020__33[[#This Row],[Close]])</f>
        <v>78.714965569065413</v>
      </c>
      <c r="E13297" s="50" t="s">
        <v>26081</v>
      </c>
      <c r="F13297" s="50" t="s">
        <v>28568</v>
      </c>
      <c r="G13297" s="50" t="s">
        <v>26077</v>
      </c>
      <c r="H13297" s="50" t="s">
        <v>29103</v>
      </c>
      <c r="I13297" s="50">
        <f>(DAX__2019_2020__33[[#This Row],[Adj Close]]-DAX__2019_2020__33[[#This Row],[Adj Open]])/DAX__2019_2020__33[[#This Row],[Adj Open]]</f>
        <v>-3.6675182029027925E-3</v>
      </c>
      <c r="J13297" s="50">
        <f>DAX__2019_2020__33[[#This Row],[Adj Close]]-DAX__2019_2020__33[[#This Row],[Adj Open]]</f>
        <v>-0.28868856906541396</v>
      </c>
      <c r="K13297" s="50">
        <v>274369</v>
      </c>
    </row>
    <row r="13298" spans="1:11" x14ac:dyDescent="0.3">
      <c r="A13298" s="51" t="str">
        <f t="shared" si="214"/>
        <v>SY1.DE</v>
      </c>
      <c r="B13298" s="52" t="s">
        <v>249</v>
      </c>
      <c r="C13298" s="50" t="s">
        <v>26059</v>
      </c>
      <c r="D13298" s="50">
        <f>DAX__2019_2020__33[[#This Row],[Open]]*(DAX__2019_2020__33[[#This Row],[Adj Close]]/DAX__2019_2020__33[[#This Row],[Close]])</f>
        <v>78.676476416444928</v>
      </c>
      <c r="E13298" s="50" t="s">
        <v>26059</v>
      </c>
      <c r="F13298" s="50" t="s">
        <v>29095</v>
      </c>
      <c r="G13298" s="50" t="s">
        <v>12876</v>
      </c>
      <c r="H13298" s="50" t="s">
        <v>29104</v>
      </c>
      <c r="I13298" s="50">
        <f>(DAX__2019_2020__33[[#This Row],[Adj Close]]-DAX__2019_2020__33[[#This Row],[Adj Open]])/DAX__2019_2020__33[[#This Row],[Adj Open]]</f>
        <v>-2.2015655038756152E-3</v>
      </c>
      <c r="J13298" s="50">
        <f>DAX__2019_2020__33[[#This Row],[Adj Close]]-DAX__2019_2020__33[[#This Row],[Adj Open]]</f>
        <v>-0.17321141644492855</v>
      </c>
      <c r="K13298" s="50">
        <v>143568</v>
      </c>
    </row>
    <row r="13299" spans="1:11" x14ac:dyDescent="0.3">
      <c r="A13299" s="51" t="str">
        <f t="shared" si="214"/>
        <v>SY1.DE</v>
      </c>
      <c r="B13299" s="52" t="s">
        <v>250</v>
      </c>
      <c r="C13299" s="50" t="s">
        <v>28952</v>
      </c>
      <c r="D13299" s="50">
        <f>DAX__2019_2020__33[[#This Row],[Open]]*(DAX__2019_2020__33[[#This Row],[Adj Close]]/DAX__2019_2020__33[[#This Row],[Close]])</f>
        <v>78.734217283989381</v>
      </c>
      <c r="E13299" s="50" t="s">
        <v>12832</v>
      </c>
      <c r="F13299" s="50" t="s">
        <v>26075</v>
      </c>
      <c r="G13299" s="50" t="s">
        <v>10610</v>
      </c>
      <c r="H13299" s="50" t="s">
        <v>29105</v>
      </c>
      <c r="I13299" s="50">
        <f>(DAX__2019_2020__33[[#This Row],[Adj Close]]-DAX__2019_2020__33[[#This Row],[Adj Open]])/DAX__2019_2020__33[[#This Row],[Adj Open]]</f>
        <v>1.2221950623319494E-2</v>
      </c>
      <c r="J13299" s="50">
        <f>DAX__2019_2020__33[[#This Row],[Adj Close]]-DAX__2019_2020__33[[#This Row],[Adj Open]]</f>
        <v>0.9622857160106264</v>
      </c>
      <c r="K13299" s="50">
        <v>186881</v>
      </c>
    </row>
    <row r="13300" spans="1:11" x14ac:dyDescent="0.3">
      <c r="A13300" s="51" t="str">
        <f t="shared" si="214"/>
        <v>SY1.DE</v>
      </c>
      <c r="B13300" s="52" t="s">
        <v>251</v>
      </c>
      <c r="C13300" s="50" t="s">
        <v>5651</v>
      </c>
      <c r="D13300" s="50">
        <f>DAX__2019_2020__33[[#This Row],[Open]]*(DAX__2019_2020__33[[#This Row],[Adj Close]]/DAX__2019_2020__33[[#This Row],[Close]])</f>
        <v>80.062175465996546</v>
      </c>
      <c r="E13300" s="50" t="s">
        <v>29106</v>
      </c>
      <c r="F13300" s="50" t="s">
        <v>26129</v>
      </c>
      <c r="G13300" s="50" t="s">
        <v>29017</v>
      </c>
      <c r="H13300" s="50" t="s">
        <v>29018</v>
      </c>
      <c r="I13300" s="50">
        <f>(DAX__2019_2020__33[[#This Row],[Adj Close]]-DAX__2019_2020__33[[#This Row],[Adj Open]])/DAX__2019_2020__33[[#This Row],[Adj Open]]</f>
        <v>2.0673089687731669E-2</v>
      </c>
      <c r="J13300" s="50">
        <f>DAX__2019_2020__33[[#This Row],[Adj Close]]-DAX__2019_2020__33[[#This Row],[Adj Open]]</f>
        <v>1.6551325340034566</v>
      </c>
      <c r="K13300" s="50">
        <v>223013</v>
      </c>
    </row>
    <row r="13301" spans="1:11" x14ac:dyDescent="0.3">
      <c r="A13301" s="51" t="str">
        <f t="shared" si="214"/>
        <v>SY1.DE</v>
      </c>
      <c r="B13301" s="52" t="s">
        <v>252</v>
      </c>
      <c r="C13301" s="50" t="s">
        <v>12960</v>
      </c>
      <c r="D13301" s="50">
        <f>DAX__2019_2020__33[[#This Row],[Open]]*(DAX__2019_2020__33[[#This Row],[Adj Close]]/DAX__2019_2020__33[[#This Row],[Close]])</f>
        <v>81.755794571787888</v>
      </c>
      <c r="E13301" s="50" t="s">
        <v>5645</v>
      </c>
      <c r="F13301" s="50" t="s">
        <v>12960</v>
      </c>
      <c r="G13301" s="50" t="s">
        <v>26158</v>
      </c>
      <c r="H13301" s="50" t="s">
        <v>29107</v>
      </c>
      <c r="I13301" s="50">
        <f>(DAX__2019_2020__33[[#This Row],[Adj Close]]-DAX__2019_2020__33[[#This Row],[Adj Open]])/DAX__2019_2020__33[[#This Row],[Adj Open]]</f>
        <v>6.1205744599879819E-3</v>
      </c>
      <c r="J13301" s="50">
        <f>DAX__2019_2020__33[[#This Row],[Adj Close]]-DAX__2019_2020__33[[#This Row],[Adj Open]]</f>
        <v>0.50039242821210905</v>
      </c>
      <c r="K13301" s="50">
        <v>144175</v>
      </c>
    </row>
    <row r="13302" spans="1:11" x14ac:dyDescent="0.3">
      <c r="A13302" s="51" t="str">
        <f t="shared" si="214"/>
        <v>SY1.DE</v>
      </c>
      <c r="B13302" s="52" t="s">
        <v>253</v>
      </c>
      <c r="C13302" s="50" t="s">
        <v>10121</v>
      </c>
      <c r="D13302" s="50">
        <f>DAX__2019_2020__33[[#This Row],[Open]]*(DAX__2019_2020__33[[#This Row],[Adj Close]]/DAX__2019_2020__33[[#This Row],[Close]])</f>
        <v>82.140709563484378</v>
      </c>
      <c r="E13302" s="50" t="s">
        <v>26146</v>
      </c>
      <c r="F13302" s="50" t="s">
        <v>10603</v>
      </c>
      <c r="G13302" s="50" t="s">
        <v>10005</v>
      </c>
      <c r="H13302" s="50" t="s">
        <v>29108</v>
      </c>
      <c r="I13302" s="50">
        <f>(DAX__2019_2020__33[[#This Row],[Adj Close]]-DAX__2019_2020__33[[#This Row],[Adj Open]])/DAX__2019_2020__33[[#This Row],[Adj Open]]</f>
        <v>-1.8744610839450072E-3</v>
      </c>
      <c r="J13302" s="50">
        <f>DAX__2019_2020__33[[#This Row],[Adj Close]]-DAX__2019_2020__33[[#This Row],[Adj Open]]</f>
        <v>-0.15396956348438096</v>
      </c>
      <c r="K13302" s="50">
        <v>198302</v>
      </c>
    </row>
    <row r="13303" spans="1:11" x14ac:dyDescent="0.3">
      <c r="A13303" s="51" t="str">
        <f t="shared" si="214"/>
        <v>SY1.DE</v>
      </c>
      <c r="B13303" s="52" t="s">
        <v>254</v>
      </c>
      <c r="C13303" s="50" t="s">
        <v>10123</v>
      </c>
      <c r="D13303" s="50">
        <f>DAX__2019_2020__33[[#This Row],[Open]]*(DAX__2019_2020__33[[#This Row],[Adj Close]]/DAX__2019_2020__33[[#This Row],[Close]])</f>
        <v>82.698835609422545</v>
      </c>
      <c r="E13303" s="50" t="s">
        <v>10112</v>
      </c>
      <c r="F13303" s="50" t="s">
        <v>10005</v>
      </c>
      <c r="G13303" s="50" t="s">
        <v>12910</v>
      </c>
      <c r="H13303" s="50" t="s">
        <v>29109</v>
      </c>
      <c r="I13303" s="50">
        <f>(DAX__2019_2020__33[[#This Row],[Adj Close]]-DAX__2019_2020__33[[#This Row],[Adj Open]])/DAX__2019_2020__33[[#This Row],[Adj Open]]</f>
        <v>4.6545263054555212E-4</v>
      </c>
      <c r="J13303" s="50">
        <f>DAX__2019_2020__33[[#This Row],[Adj Close]]-DAX__2019_2020__33[[#This Row],[Adj Open]]</f>
        <v>3.8492390577459901E-2</v>
      </c>
      <c r="K13303" s="50">
        <v>180201</v>
      </c>
    </row>
    <row r="13304" spans="1:11" x14ac:dyDescent="0.3">
      <c r="A13304" s="51" t="str">
        <f t="shared" si="214"/>
        <v>SY1.DE</v>
      </c>
      <c r="B13304" s="52" t="s">
        <v>255</v>
      </c>
      <c r="C13304" s="50" t="s">
        <v>10129</v>
      </c>
      <c r="D13304" s="50">
        <f>DAX__2019_2020__33[[#This Row],[Open]]*(DAX__2019_2020__33[[#This Row],[Adj Close]]/DAX__2019_2020__33[[#This Row],[Close]])</f>
        <v>83.526406591763546</v>
      </c>
      <c r="E13304" s="50" t="s">
        <v>10108</v>
      </c>
      <c r="F13304" s="50" t="s">
        <v>29110</v>
      </c>
      <c r="G13304" s="50" t="s">
        <v>29110</v>
      </c>
      <c r="H13304" s="50" t="s">
        <v>29012</v>
      </c>
      <c r="I13304" s="50">
        <f>(DAX__2019_2020__33[[#This Row],[Adj Close]]-DAX__2019_2020__33[[#This Row],[Adj Open]])/DAX__2019_2020__33[[#This Row],[Adj Open]]</f>
        <v>-1.5668213744186088E-2</v>
      </c>
      <c r="J13304" s="50">
        <f>DAX__2019_2020__33[[#This Row],[Adj Close]]-DAX__2019_2020__33[[#This Row],[Adj Open]]</f>
        <v>-1.3087095917635452</v>
      </c>
      <c r="K13304" s="50">
        <v>189570</v>
      </c>
    </row>
    <row r="13305" spans="1:11" x14ac:dyDescent="0.3">
      <c r="A13305" s="51" t="str">
        <f t="shared" si="214"/>
        <v>SY1.DE</v>
      </c>
      <c r="B13305" s="52" t="s">
        <v>256</v>
      </c>
      <c r="C13305" s="50" t="s">
        <v>13061</v>
      </c>
      <c r="D13305" s="50">
        <f>DAX__2019_2020__33[[#This Row],[Open]]*(DAX__2019_2020__33[[#This Row],[Adj Close]]/DAX__2019_2020__33[[#This Row],[Close]])</f>
        <v>82.236939680512322</v>
      </c>
      <c r="E13305" s="50" t="s">
        <v>12989</v>
      </c>
      <c r="F13305" s="50" t="s">
        <v>12904</v>
      </c>
      <c r="G13305" s="50" t="s">
        <v>12989</v>
      </c>
      <c r="H13305" s="50" t="s">
        <v>29111</v>
      </c>
      <c r="I13305" s="50">
        <f>(DAX__2019_2020__33[[#This Row],[Adj Close]]-DAX__2019_2020__33[[#This Row],[Adj Open]])/DAX__2019_2020__33[[#This Row],[Adj Open]]</f>
        <v>1.1935455323373015E-2</v>
      </c>
      <c r="J13305" s="50">
        <f>DAX__2019_2020__33[[#This Row],[Adj Close]]-DAX__2019_2020__33[[#This Row],[Adj Open]]</f>
        <v>0.98153531948767636</v>
      </c>
      <c r="K13305" s="50">
        <v>159982</v>
      </c>
    </row>
    <row r="13306" spans="1:11" x14ac:dyDescent="0.3">
      <c r="A13306" s="51" t="str">
        <f t="shared" si="214"/>
        <v>SY1.DE</v>
      </c>
      <c r="B13306" s="52" t="s">
        <v>257</v>
      </c>
      <c r="C13306" s="50" t="s">
        <v>29112</v>
      </c>
      <c r="D13306" s="50">
        <f>DAX__2019_2020__33[[#This Row],[Open]]*(DAX__2019_2020__33[[#This Row],[Adj Close]]/DAX__2019_2020__33[[#This Row],[Close]])</f>
        <v>83.603385727088337</v>
      </c>
      <c r="E13306" s="50" t="s">
        <v>5757</v>
      </c>
      <c r="F13306" s="50" t="s">
        <v>12950</v>
      </c>
      <c r="G13306" s="50" t="s">
        <v>26132</v>
      </c>
      <c r="H13306" s="50" t="s">
        <v>29113</v>
      </c>
      <c r="I13306" s="50">
        <f>(DAX__2019_2020__33[[#This Row],[Adj Close]]-DAX__2019_2020__33[[#This Row],[Adj Open]])/DAX__2019_2020__33[[#This Row],[Adj Open]]</f>
        <v>-2.0488018663260318E-2</v>
      </c>
      <c r="J13306" s="50">
        <f>DAX__2019_2020__33[[#This Row],[Adj Close]]-DAX__2019_2020__33[[#This Row],[Adj Open]]</f>
        <v>-1.7128677270883372</v>
      </c>
      <c r="K13306" s="50">
        <v>196414</v>
      </c>
    </row>
    <row r="13307" spans="1:11" x14ac:dyDescent="0.3">
      <c r="A13307" s="51" t="str">
        <f t="shared" si="214"/>
        <v>SY1.DE</v>
      </c>
      <c r="B13307" s="52" t="s">
        <v>258</v>
      </c>
      <c r="C13307" s="50" t="s">
        <v>10116</v>
      </c>
      <c r="D13307" s="50">
        <f>DAX__2019_2020__33[[#This Row],[Open]]*(DAX__2019_2020__33[[#This Row],[Adj Close]]/DAX__2019_2020__33[[#This Row],[Close]])</f>
        <v>82.467888952280191</v>
      </c>
      <c r="E13307" s="50" t="s">
        <v>10011</v>
      </c>
      <c r="F13307" s="50" t="s">
        <v>10103</v>
      </c>
      <c r="G13307" s="50" t="s">
        <v>10011</v>
      </c>
      <c r="H13307" s="50" t="s">
        <v>29114</v>
      </c>
      <c r="I13307" s="50">
        <f>(DAX__2019_2020__33[[#This Row],[Adj Close]]-DAX__2019_2020__33[[#This Row],[Adj Open]])/DAX__2019_2020__33[[#This Row],[Adj Open]]</f>
        <v>1.6335939895074478E-3</v>
      </c>
      <c r="J13307" s="50">
        <f>DAX__2019_2020__33[[#This Row],[Adj Close]]-DAX__2019_2020__33[[#This Row],[Adj Open]]</f>
        <v>0.13471904771981258</v>
      </c>
      <c r="K13307" s="50">
        <v>256130</v>
      </c>
    </row>
    <row r="13308" spans="1:11" x14ac:dyDescent="0.3">
      <c r="A13308" s="51" t="str">
        <f t="shared" si="214"/>
        <v>SY1.DE</v>
      </c>
      <c r="B13308" s="52" t="s">
        <v>259</v>
      </c>
      <c r="C13308" s="50" t="s">
        <v>12926</v>
      </c>
      <c r="D13308" s="50">
        <f>DAX__2019_2020__33[[#This Row],[Open]]*(DAX__2019_2020__33[[#This Row],[Adj Close]]/DAX__2019_2020__33[[#This Row],[Close]])</f>
        <v>82.775820541633649</v>
      </c>
      <c r="E13308" s="50" t="s">
        <v>9995</v>
      </c>
      <c r="F13308" s="50" t="s">
        <v>4943</v>
      </c>
      <c r="G13308" s="50" t="s">
        <v>10016</v>
      </c>
      <c r="H13308" s="50" t="s">
        <v>29115</v>
      </c>
      <c r="I13308" s="50">
        <f>(DAX__2019_2020__33[[#This Row],[Adj Close]]-DAX__2019_2020__33[[#This Row],[Adj Open]])/DAX__2019_2020__33[[#This Row],[Adj Open]]</f>
        <v>1.6740316789362261E-2</v>
      </c>
      <c r="J13308" s="50">
        <f>DAX__2019_2020__33[[#This Row],[Adj Close]]-DAX__2019_2020__33[[#This Row],[Adj Open]]</f>
        <v>1.3856934583663474</v>
      </c>
      <c r="K13308" s="50">
        <v>193619</v>
      </c>
    </row>
    <row r="13309" spans="1:11" x14ac:dyDescent="0.3">
      <c r="A13309" s="51" t="str">
        <f t="shared" si="214"/>
        <v>SY1.DE</v>
      </c>
      <c r="B13309" s="52" t="s">
        <v>260</v>
      </c>
      <c r="C13309" s="50" t="s">
        <v>29116</v>
      </c>
      <c r="D13309" s="50">
        <f>DAX__2019_2020__33[[#This Row],[Open]]*(DAX__2019_2020__33[[#This Row],[Adj Close]]/DAX__2019_2020__33[[#This Row],[Close]])</f>
        <v>84.142267815145246</v>
      </c>
      <c r="E13309" s="50" t="s">
        <v>29117</v>
      </c>
      <c r="F13309" s="50" t="s">
        <v>12959</v>
      </c>
      <c r="G13309" s="50" t="s">
        <v>9986</v>
      </c>
      <c r="H13309" s="50" t="s">
        <v>29118</v>
      </c>
      <c r="I13309" s="50">
        <f>(DAX__2019_2020__33[[#This Row],[Adj Close]]-DAX__2019_2020__33[[#This Row],[Adj Open]])/DAX__2019_2020__33[[#This Row],[Adj Open]]</f>
        <v>1.1207639267894861E-2</v>
      </c>
      <c r="J13309" s="50">
        <f>DAX__2019_2020__33[[#This Row],[Adj Close]]-DAX__2019_2020__33[[#This Row],[Adj Open]]</f>
        <v>0.94303618485474772</v>
      </c>
      <c r="K13309" s="50">
        <v>257891</v>
      </c>
    </row>
    <row r="13310" spans="1:11" x14ac:dyDescent="0.3">
      <c r="A13310" s="51" t="str">
        <f t="shared" si="214"/>
        <v>SY1.DE</v>
      </c>
      <c r="B13310" s="52" t="s">
        <v>261</v>
      </c>
      <c r="C13310" s="50" t="s">
        <v>5762</v>
      </c>
      <c r="D13310" s="50">
        <f>DAX__2019_2020__33[[#This Row],[Open]]*(DAX__2019_2020__33[[#This Row],[Adj Close]]/DAX__2019_2020__33[[#This Row],[Close]])</f>
        <v>84.738881177753015</v>
      </c>
      <c r="E13310" s="50" t="s">
        <v>29119</v>
      </c>
      <c r="F13310" s="50" t="s">
        <v>5764</v>
      </c>
      <c r="G13310" s="50" t="s">
        <v>12884</v>
      </c>
      <c r="H13310" s="50" t="s">
        <v>29120</v>
      </c>
      <c r="I13310" s="50">
        <f>(DAX__2019_2020__33[[#This Row],[Adj Close]]-DAX__2019_2020__33[[#This Row],[Adj Open]])/DAX__2019_2020__33[[#This Row],[Adj Open]]</f>
        <v>9.0848287323385378E-4</v>
      </c>
      <c r="J13310" s="50">
        <f>DAX__2019_2020__33[[#This Row],[Adj Close]]-DAX__2019_2020__33[[#This Row],[Adj Open]]</f>
        <v>7.6983822246987188E-2</v>
      </c>
      <c r="K13310" s="50">
        <v>190431</v>
      </c>
    </row>
    <row r="13311" spans="1:11" x14ac:dyDescent="0.3">
      <c r="A13311" s="51" t="str">
        <f t="shared" si="214"/>
        <v>SY1.DE</v>
      </c>
      <c r="B13311" s="52" t="s">
        <v>262</v>
      </c>
      <c r="C13311" s="50" t="s">
        <v>10648</v>
      </c>
      <c r="D13311" s="50">
        <f>DAX__2019_2020__33[[#This Row],[Open]]*(DAX__2019_2020__33[[#This Row],[Adj Close]]/DAX__2019_2020__33[[#This Row],[Close]])</f>
        <v>84.719640278857213</v>
      </c>
      <c r="E13311" s="50" t="s">
        <v>24486</v>
      </c>
      <c r="F13311" s="50" t="s">
        <v>12934</v>
      </c>
      <c r="G13311" s="50" t="s">
        <v>9993</v>
      </c>
      <c r="H13311" s="50" t="s">
        <v>29121</v>
      </c>
      <c r="I13311" s="50">
        <f>(DAX__2019_2020__33[[#This Row],[Adj Close]]-DAX__2019_2020__33[[#This Row],[Adj Open]])/DAX__2019_2020__33[[#This Row],[Adj Open]]</f>
        <v>-6.1335869362383211E-3</v>
      </c>
      <c r="J13311" s="50">
        <f>DAX__2019_2020__33[[#This Row],[Adj Close]]-DAX__2019_2020__33[[#This Row],[Adj Open]]</f>
        <v>-0.5196352788572085</v>
      </c>
      <c r="K13311" s="50">
        <v>324666</v>
      </c>
    </row>
    <row r="13312" spans="1:11" x14ac:dyDescent="0.3">
      <c r="A13312" s="51" t="str">
        <f t="shared" si="214"/>
        <v>SY1.DE</v>
      </c>
      <c r="B13312" s="52" t="s">
        <v>263</v>
      </c>
      <c r="C13312" s="50" t="s">
        <v>5764</v>
      </c>
      <c r="D13312" s="50">
        <f>DAX__2019_2020__33[[#This Row],[Open]]*(DAX__2019_2020__33[[#This Row],[Adj Close]]/DAX__2019_2020__33[[#This Row],[Close]])</f>
        <v>84.353973134042647</v>
      </c>
      <c r="E13312" s="50" t="s">
        <v>3876</v>
      </c>
      <c r="F13312" s="50" t="s">
        <v>29112</v>
      </c>
      <c r="G13312" s="50" t="s">
        <v>12948</v>
      </c>
      <c r="H13312" s="50" t="s">
        <v>29122</v>
      </c>
      <c r="I13312" s="50">
        <f>(DAX__2019_2020__33[[#This Row],[Adj Close]]-DAX__2019_2020__33[[#This Row],[Adj Open]])/DAX__2019_2020__33[[#This Row],[Adj Open]]</f>
        <v>2.2810859100588535E-4</v>
      </c>
      <c r="J13312" s="50">
        <f>DAX__2019_2020__33[[#This Row],[Adj Close]]-DAX__2019_2020__33[[#This Row],[Adj Open]]</f>
        <v>1.9241865957354776E-2</v>
      </c>
      <c r="K13312" s="50">
        <v>315565</v>
      </c>
    </row>
    <row r="13313" spans="1:11" x14ac:dyDescent="0.3">
      <c r="A13313" s="51" t="str">
        <f t="shared" si="214"/>
        <v>SY1.DE</v>
      </c>
      <c r="B13313" s="52" t="s">
        <v>264</v>
      </c>
      <c r="C13313" s="50" t="s">
        <v>12946</v>
      </c>
      <c r="D13313" s="50">
        <f>DAX__2019_2020__33[[#This Row],[Open]]*(DAX__2019_2020__33[[#This Row],[Adj Close]]/DAX__2019_2020__33[[#This Row],[Close]])</f>
        <v>84.469432793821284</v>
      </c>
      <c r="E13313" s="50" t="s">
        <v>12968</v>
      </c>
      <c r="F13313" s="50" t="s">
        <v>9984</v>
      </c>
      <c r="G13313" s="50" t="s">
        <v>9987</v>
      </c>
      <c r="H13313" s="50" t="s">
        <v>29123</v>
      </c>
      <c r="I13313" s="50">
        <f>(DAX__2019_2020__33[[#This Row],[Adj Close]]-DAX__2019_2020__33[[#This Row],[Adj Open]])/DAX__2019_2020__33[[#This Row],[Adj Open]]</f>
        <v>-4.1011734347365892E-3</v>
      </c>
      <c r="J13313" s="50">
        <f>DAX__2019_2020__33[[#This Row],[Adj Close]]-DAX__2019_2020__33[[#This Row],[Adj Open]]</f>
        <v>-0.34642379382128752</v>
      </c>
      <c r="K13313" s="50">
        <v>175017</v>
      </c>
    </row>
    <row r="13314" spans="1:11" x14ac:dyDescent="0.3">
      <c r="A13314" s="51" t="str">
        <f t="shared" si="214"/>
        <v>SY1.DE</v>
      </c>
      <c r="B13314" s="52" t="s">
        <v>265</v>
      </c>
      <c r="C13314" s="50" t="s">
        <v>29116</v>
      </c>
      <c r="D13314" s="50">
        <f>DAX__2019_2020__33[[#This Row],[Open]]*(DAX__2019_2020__33[[#This Row],[Adj Close]]/DAX__2019_2020__33[[#This Row],[Close]])</f>
        <v>84.142256713896799</v>
      </c>
      <c r="E13314" s="50" t="s">
        <v>3876</v>
      </c>
      <c r="F13314" s="50" t="s">
        <v>12966</v>
      </c>
      <c r="G13314" s="50" t="s">
        <v>3876</v>
      </c>
      <c r="H13314" s="50" t="s">
        <v>29124</v>
      </c>
      <c r="I13314" s="50">
        <f>(DAX__2019_2020__33[[#This Row],[Adj Close]]-DAX__2019_2020__33[[#This Row],[Adj Open]])/DAX__2019_2020__33[[#This Row],[Adj Open]]</f>
        <v>1.0292703332737744E-2</v>
      </c>
      <c r="J13314" s="50">
        <f>DAX__2019_2020__33[[#This Row],[Adj Close]]-DAX__2019_2020__33[[#This Row],[Adj Open]]</f>
        <v>0.86605128610320037</v>
      </c>
      <c r="K13314" s="50">
        <v>217284</v>
      </c>
    </row>
    <row r="13315" spans="1:11" x14ac:dyDescent="0.3">
      <c r="A13315" s="51" t="str">
        <f t="shared" si="214"/>
        <v>SY1.DE</v>
      </c>
      <c r="B13315" s="52" t="s">
        <v>266</v>
      </c>
      <c r="C13315" s="50" t="s">
        <v>9990</v>
      </c>
      <c r="D13315" s="50">
        <f>DAX__2019_2020__33[[#This Row],[Open]]*(DAX__2019_2020__33[[#This Row],[Adj Close]]/DAX__2019_2020__33[[#This Row],[Close]])</f>
        <v>85.143051125156433</v>
      </c>
      <c r="E13315" s="50" t="s">
        <v>9990</v>
      </c>
      <c r="F13315" s="50" t="s">
        <v>5757</v>
      </c>
      <c r="G13315" s="50" t="s">
        <v>24484</v>
      </c>
      <c r="H13315" s="50" t="s">
        <v>29125</v>
      </c>
      <c r="I13315" s="50">
        <f>(DAX__2019_2020__33[[#This Row],[Adj Close]]-DAX__2019_2020__33[[#This Row],[Adj Open]])/DAX__2019_2020__33[[#This Row],[Adj Open]]</f>
        <v>-7.0072556394465317E-3</v>
      </c>
      <c r="J13315" s="50">
        <f>DAX__2019_2020__33[[#This Row],[Adj Close]]-DAX__2019_2020__33[[#This Row],[Adj Open]]</f>
        <v>-0.59661912515643678</v>
      </c>
      <c r="K13315" s="50">
        <v>391594</v>
      </c>
    </row>
    <row r="13316" spans="1:11" x14ac:dyDescent="0.3">
      <c r="A13316" s="51" t="str">
        <f t="shared" si="214"/>
        <v>SY1.DE</v>
      </c>
      <c r="B13316" s="52" t="s">
        <v>267</v>
      </c>
      <c r="C13316" s="50" t="s">
        <v>10013</v>
      </c>
      <c r="D13316" s="50">
        <f>DAX__2019_2020__33[[#This Row],[Open]]*(DAX__2019_2020__33[[#This Row],[Adj Close]]/DAX__2019_2020__33[[#This Row],[Close]])</f>
        <v>84.276982748642695</v>
      </c>
      <c r="E13316" s="50" t="s">
        <v>4930</v>
      </c>
      <c r="F13316" s="50" t="s">
        <v>26157</v>
      </c>
      <c r="G13316" s="50" t="s">
        <v>12946</v>
      </c>
      <c r="H13316" s="50" t="s">
        <v>29126</v>
      </c>
      <c r="I13316" s="50">
        <f>(DAX__2019_2020__33[[#This Row],[Adj Close]]-DAX__2019_2020__33[[#This Row],[Adj Open]])/DAX__2019_2020__33[[#This Row],[Adj Open]]</f>
        <v>2.2835920921766028E-3</v>
      </c>
      <c r="J13316" s="50">
        <f>DAX__2019_2020__33[[#This Row],[Adj Close]]-DAX__2019_2020__33[[#This Row],[Adj Open]]</f>
        <v>0.19245425135730443</v>
      </c>
      <c r="K13316" s="50">
        <v>131037</v>
      </c>
    </row>
    <row r="13317" spans="1:11" x14ac:dyDescent="0.3">
      <c r="A13317" s="51" t="str">
        <f t="shared" si="214"/>
        <v>SY1.DE</v>
      </c>
      <c r="B13317" s="52" t="s">
        <v>268</v>
      </c>
      <c r="C13317" s="50" t="s">
        <v>10134</v>
      </c>
      <c r="D13317" s="50">
        <f>DAX__2019_2020__33[[#This Row],[Open]]*(DAX__2019_2020__33[[#This Row],[Adj Close]]/DAX__2019_2020__33[[#This Row],[Close]])</f>
        <v>84.95058214146043</v>
      </c>
      <c r="E13317" s="50" t="s">
        <v>10036</v>
      </c>
      <c r="F13317" s="50" t="s">
        <v>28264</v>
      </c>
      <c r="G13317" s="50" t="s">
        <v>10036</v>
      </c>
      <c r="H13317" s="50" t="s">
        <v>29127</v>
      </c>
      <c r="I13317" s="50">
        <f>(DAX__2019_2020__33[[#This Row],[Adj Close]]-DAX__2019_2020__33[[#This Row],[Adj Open]])/DAX__2019_2020__33[[#This Row],[Adj Open]]</f>
        <v>5.663797073672398E-3</v>
      </c>
      <c r="J13317" s="50">
        <f>DAX__2019_2020__33[[#This Row],[Adj Close]]-DAX__2019_2020__33[[#This Row],[Adj Open]]</f>
        <v>0.48114285853957028</v>
      </c>
      <c r="K13317" s="50">
        <v>213385</v>
      </c>
    </row>
    <row r="13318" spans="1:11" x14ac:dyDescent="0.3">
      <c r="A13318" s="51" t="str">
        <f t="shared" si="214"/>
        <v>SY1.DE</v>
      </c>
      <c r="B13318" s="52" t="s">
        <v>269</v>
      </c>
      <c r="C13318" s="50" t="s">
        <v>12890</v>
      </c>
      <c r="D13318" s="50">
        <f>DAX__2019_2020__33[[#This Row],[Open]]*(DAX__2019_2020__33[[#This Row],[Adj Close]]/DAX__2019_2020__33[[#This Row],[Close]])</f>
        <v>85.104549782198532</v>
      </c>
      <c r="E13318" s="50" t="s">
        <v>5673</v>
      </c>
      <c r="F13318" s="50" t="s">
        <v>5650</v>
      </c>
      <c r="G13318" s="50" t="s">
        <v>13095</v>
      </c>
      <c r="H13318" s="50" t="s">
        <v>29128</v>
      </c>
      <c r="I13318" s="50">
        <f>(DAX__2019_2020__33[[#This Row],[Adj Close]]-DAX__2019_2020__33[[#This Row],[Adj Open]])/DAX__2019_2020__33[[#This Row],[Adj Open]]</f>
        <v>6.7840342201706274E-4</v>
      </c>
      <c r="J13318" s="50">
        <f>DAX__2019_2020__33[[#This Row],[Adj Close]]-DAX__2019_2020__33[[#This Row],[Adj Open]]</f>
        <v>5.7735217801464955E-2</v>
      </c>
      <c r="K13318" s="50">
        <v>243746</v>
      </c>
    </row>
    <row r="13319" spans="1:11" x14ac:dyDescent="0.3">
      <c r="A13319" s="51" t="str">
        <f t="shared" si="214"/>
        <v>SY1.DE</v>
      </c>
      <c r="B13319" s="52" t="s">
        <v>270</v>
      </c>
      <c r="C13319" s="50" t="s">
        <v>29129</v>
      </c>
      <c r="D13319" s="50">
        <f>DAX__2019_2020__33[[#This Row],[Open]]*(DAX__2019_2020__33[[#This Row],[Adj Close]]/DAX__2019_2020__33[[#This Row],[Close]])</f>
        <v>84.758132841694561</v>
      </c>
      <c r="E13319" s="50" t="s">
        <v>3892</v>
      </c>
      <c r="F13319" s="50" t="s">
        <v>29129</v>
      </c>
      <c r="G13319" s="50" t="s">
        <v>24490</v>
      </c>
      <c r="H13319" s="50" t="s">
        <v>29130</v>
      </c>
      <c r="I13319" s="50">
        <f>(DAX__2019_2020__33[[#This Row],[Adj Close]]-DAX__2019_2020__33[[#This Row],[Adj Open]])/DAX__2019_2020__33[[#This Row],[Adj Open]]</f>
        <v>1.0217994772525245E-2</v>
      </c>
      <c r="J13319" s="50">
        <f>DAX__2019_2020__33[[#This Row],[Adj Close]]-DAX__2019_2020__33[[#This Row],[Adj Open]]</f>
        <v>0.8660581583054352</v>
      </c>
      <c r="K13319" s="50">
        <v>233033</v>
      </c>
    </row>
    <row r="13320" spans="1:11" x14ac:dyDescent="0.3">
      <c r="A13320" s="51" t="str">
        <f t="shared" si="214"/>
        <v>SY1.DE</v>
      </c>
      <c r="B13320" s="52" t="s">
        <v>271</v>
      </c>
      <c r="C13320" s="50" t="s">
        <v>5640</v>
      </c>
      <c r="D13320" s="50">
        <f>DAX__2019_2020__33[[#This Row],[Open]]*(DAX__2019_2020__33[[#This Row],[Adj Close]]/DAX__2019_2020__33[[#This Row],[Close]])</f>
        <v>86.124574047859156</v>
      </c>
      <c r="E13320" s="50" t="s">
        <v>10029</v>
      </c>
      <c r="F13320" s="50" t="s">
        <v>9990</v>
      </c>
      <c r="G13320" s="50" t="s">
        <v>10658</v>
      </c>
      <c r="H13320" s="50" t="s">
        <v>29131</v>
      </c>
      <c r="I13320" s="50">
        <f>(DAX__2019_2020__33[[#This Row],[Adj Close]]-DAX__2019_2020__33[[#This Row],[Adj Open]])/DAX__2019_2020__33[[#This Row],[Adj Open]]</f>
        <v>-6.92740782122907E-3</v>
      </c>
      <c r="J13320" s="50">
        <f>DAX__2019_2020__33[[#This Row],[Adj Close]]-DAX__2019_2020__33[[#This Row],[Adj Open]]</f>
        <v>-0.59662004785916167</v>
      </c>
      <c r="K13320" s="50">
        <v>234151</v>
      </c>
    </row>
    <row r="13321" spans="1:11" x14ac:dyDescent="0.3">
      <c r="A13321" s="51" t="str">
        <f t="shared" si="214"/>
        <v>SY1.DE</v>
      </c>
      <c r="B13321" s="52" t="s">
        <v>272</v>
      </c>
      <c r="C13321" s="50" t="s">
        <v>13034</v>
      </c>
      <c r="D13321" s="50">
        <f>DAX__2019_2020__33[[#This Row],[Open]]*(DAX__2019_2020__33[[#This Row],[Adj Close]]/DAX__2019_2020__33[[#This Row],[Close]])</f>
        <v>86.143817132711177</v>
      </c>
      <c r="E13321" s="50" t="s">
        <v>13034</v>
      </c>
      <c r="F13321" s="50" t="s">
        <v>12890</v>
      </c>
      <c r="G13321" s="50" t="s">
        <v>5690</v>
      </c>
      <c r="H13321" s="50" t="s">
        <v>29132</v>
      </c>
      <c r="I13321" s="50">
        <f>(DAX__2019_2020__33[[#This Row],[Adj Close]]-DAX__2019_2020__33[[#This Row],[Adj Open]])/DAX__2019_2020__33[[#This Row],[Adj Open]]</f>
        <v>-4.0213696611273121E-3</v>
      </c>
      <c r="J13321" s="50">
        <f>DAX__2019_2020__33[[#This Row],[Adj Close]]-DAX__2019_2020__33[[#This Row],[Adj Open]]</f>
        <v>-0.34641613271118388</v>
      </c>
      <c r="K13321" s="50">
        <v>227497</v>
      </c>
    </row>
    <row r="13322" spans="1:11" x14ac:dyDescent="0.3">
      <c r="A13322" s="51" t="str">
        <f t="shared" si="214"/>
        <v>SY1.DE</v>
      </c>
      <c r="B13322" s="52" t="s">
        <v>273</v>
      </c>
      <c r="C13322" s="50" t="s">
        <v>10135</v>
      </c>
      <c r="D13322" s="50">
        <f>DAX__2019_2020__33[[#This Row],[Open]]*(DAX__2019_2020__33[[#This Row],[Adj Close]]/DAX__2019_2020__33[[#This Row],[Close]])</f>
        <v>86.355522726624685</v>
      </c>
      <c r="E13322" s="50" t="s">
        <v>10958</v>
      </c>
      <c r="F13322" s="50" t="s">
        <v>5645</v>
      </c>
      <c r="G13322" s="50" t="s">
        <v>29013</v>
      </c>
      <c r="H13322" s="50" t="s">
        <v>29133</v>
      </c>
      <c r="I13322" s="50">
        <f>(DAX__2019_2020__33[[#This Row],[Adj Close]]-DAX__2019_2020__33[[#This Row],[Adj Open]])/DAX__2019_2020__33[[#This Row],[Adj Open]]</f>
        <v>-3.1646936297012214E-2</v>
      </c>
      <c r="J13322" s="50">
        <f>DAX__2019_2020__33[[#This Row],[Adj Close]]-DAX__2019_2020__33[[#This Row],[Adj Open]]</f>
        <v>-2.732887726624682</v>
      </c>
      <c r="K13322" s="50">
        <v>494886</v>
      </c>
    </row>
    <row r="13323" spans="1:11" x14ac:dyDescent="0.3">
      <c r="A13323" s="51" t="str">
        <f t="shared" si="214"/>
        <v>SY1.DE</v>
      </c>
      <c r="B13323" s="52" t="s">
        <v>274</v>
      </c>
      <c r="C13323" s="50" t="s">
        <v>10129</v>
      </c>
      <c r="D13323" s="50">
        <f>DAX__2019_2020__33[[#This Row],[Open]]*(DAX__2019_2020__33[[#This Row],[Adj Close]]/DAX__2019_2020__33[[#This Row],[Close]])</f>
        <v>83.526401555408142</v>
      </c>
      <c r="E13323" s="50" t="s">
        <v>29134</v>
      </c>
      <c r="F13323" s="50" t="s">
        <v>13056</v>
      </c>
      <c r="G13323" s="50" t="s">
        <v>13056</v>
      </c>
      <c r="H13323" s="50" t="s">
        <v>29053</v>
      </c>
      <c r="I13323" s="50">
        <f>(DAX__2019_2020__33[[#This Row],[Adj Close]]-DAX__2019_2020__33[[#This Row],[Adj Open]])/DAX__2019_2020__33[[#This Row],[Adj Open]]</f>
        <v>-2.8341093490515296E-2</v>
      </c>
      <c r="J13323" s="50">
        <f>DAX__2019_2020__33[[#This Row],[Adj Close]]-DAX__2019_2020__33[[#This Row],[Adj Open]]</f>
        <v>-2.3672295554081444</v>
      </c>
      <c r="K13323" s="50">
        <v>327962</v>
      </c>
    </row>
    <row r="13324" spans="1:11" x14ac:dyDescent="0.3">
      <c r="A13324" s="51" t="str">
        <f t="shared" ref="A13324:A13387" si="215">"SY1.DE"</f>
        <v>SY1.DE</v>
      </c>
      <c r="B13324" s="52" t="s">
        <v>275</v>
      </c>
      <c r="C13324" s="50" t="s">
        <v>5208</v>
      </c>
      <c r="D13324" s="50">
        <f>DAX__2019_2020__33[[#This Row],[Open]]*(DAX__2019_2020__33[[#This Row],[Adj Close]]/DAX__2019_2020__33[[#This Row],[Close]])</f>
        <v>81.794283715146562</v>
      </c>
      <c r="E13324" s="50" t="s">
        <v>12942</v>
      </c>
      <c r="F13324" s="50" t="s">
        <v>10010</v>
      </c>
      <c r="G13324" s="50" t="s">
        <v>10113</v>
      </c>
      <c r="H13324" s="50" t="s">
        <v>29031</v>
      </c>
      <c r="I13324" s="50">
        <f>(DAX__2019_2020__33[[#This Row],[Adj Close]]-DAX__2019_2020__33[[#This Row],[Adj Open]])/DAX__2019_2020__33[[#This Row],[Adj Open]]</f>
        <v>1.5294152941176593E-2</v>
      </c>
      <c r="J13324" s="50">
        <f>DAX__2019_2020__33[[#This Row],[Adj Close]]-DAX__2019_2020__33[[#This Row],[Adj Open]]</f>
        <v>1.2509742848534415</v>
      </c>
      <c r="K13324" s="50">
        <v>282138</v>
      </c>
    </row>
    <row r="13325" spans="1:11" x14ac:dyDescent="0.3">
      <c r="A13325" s="51" t="str">
        <f t="shared" si="215"/>
        <v>SY1.DE</v>
      </c>
      <c r="B13325" s="52" t="s">
        <v>276</v>
      </c>
      <c r="C13325" s="50" t="s">
        <v>29135</v>
      </c>
      <c r="D13325" s="50">
        <f>DAX__2019_2020__33[[#This Row],[Open]]*(DAX__2019_2020__33[[#This Row],[Adj Close]]/DAX__2019_2020__33[[#This Row],[Close]])</f>
        <v>83.026012652249193</v>
      </c>
      <c r="E13325" s="50" t="s">
        <v>12959</v>
      </c>
      <c r="F13325" s="50" t="s">
        <v>10112</v>
      </c>
      <c r="G13325" s="50" t="s">
        <v>12959</v>
      </c>
      <c r="H13325" s="50" t="s">
        <v>29136</v>
      </c>
      <c r="I13325" s="50">
        <f>(DAX__2019_2020__33[[#This Row],[Adj Close]]-DAX__2019_2020__33[[#This Row],[Adj Open]])/DAX__2019_2020__33[[#This Row],[Adj Open]]</f>
        <v>1.112655321194419E-2</v>
      </c>
      <c r="J13325" s="50">
        <f>DAX__2019_2020__33[[#This Row],[Adj Close]]-DAX__2019_2020__33[[#This Row],[Adj Open]]</f>
        <v>0.92379334775080224</v>
      </c>
      <c r="K13325" s="50">
        <v>261839</v>
      </c>
    </row>
    <row r="13326" spans="1:11" x14ac:dyDescent="0.3">
      <c r="A13326" s="51" t="str">
        <f t="shared" si="215"/>
        <v>SY1.DE</v>
      </c>
      <c r="B13326" s="52" t="s">
        <v>277</v>
      </c>
      <c r="C13326" s="50" t="s">
        <v>5637</v>
      </c>
      <c r="D13326" s="50">
        <f>DAX__2019_2020__33[[#This Row],[Open]]*(DAX__2019_2020__33[[#This Row],[Adj Close]]/DAX__2019_2020__33[[#This Row],[Close]])</f>
        <v>84.584923847378619</v>
      </c>
      <c r="E13326" s="50" t="s">
        <v>29129</v>
      </c>
      <c r="F13326" s="50" t="s">
        <v>10120</v>
      </c>
      <c r="G13326" s="50" t="s">
        <v>10120</v>
      </c>
      <c r="H13326" s="50" t="s">
        <v>29137</v>
      </c>
      <c r="I13326" s="50">
        <f>(DAX__2019_2020__33[[#This Row],[Adj Close]]-DAX__2019_2020__33[[#This Row],[Adj Open]])/DAX__2019_2020__33[[#This Row],[Adj Open]]</f>
        <v>-2.730377639809382E-2</v>
      </c>
      <c r="J13326" s="50">
        <f>DAX__2019_2020__33[[#This Row],[Adj Close]]-DAX__2019_2020__33[[#This Row],[Adj Open]]</f>
        <v>-2.3094878473786196</v>
      </c>
      <c r="K13326" s="50">
        <v>288151</v>
      </c>
    </row>
    <row r="13327" spans="1:11" x14ac:dyDescent="0.3">
      <c r="A13327" s="51" t="str">
        <f t="shared" si="215"/>
        <v>SY1.DE</v>
      </c>
      <c r="B13327" s="52" t="s">
        <v>278</v>
      </c>
      <c r="C13327" s="50" t="s">
        <v>29056</v>
      </c>
      <c r="D13327" s="50">
        <f>DAX__2019_2020__33[[#This Row],[Open]]*(DAX__2019_2020__33[[#This Row],[Adj Close]]/DAX__2019_2020__33[[#This Row],[Close]])</f>
        <v>82.044489332290894</v>
      </c>
      <c r="E13327" s="50" t="s">
        <v>12934</v>
      </c>
      <c r="F13327" s="50" t="s">
        <v>12882</v>
      </c>
      <c r="G13327" s="50" t="s">
        <v>10120</v>
      </c>
      <c r="H13327" s="50" t="s">
        <v>29137</v>
      </c>
      <c r="I13327" s="50">
        <f>(DAX__2019_2020__33[[#This Row],[Adj Close]]-DAX__2019_2020__33[[#This Row],[Adj Open]])/DAX__2019_2020__33[[#This Row],[Adj Open]]</f>
        <v>2.8148955473869921E-3</v>
      </c>
      <c r="J13327" s="50">
        <f>DAX__2019_2020__33[[#This Row],[Adj Close]]-DAX__2019_2020__33[[#This Row],[Adj Open]]</f>
        <v>0.23094666770910521</v>
      </c>
      <c r="K13327" s="50">
        <v>400127</v>
      </c>
    </row>
    <row r="13328" spans="1:11" x14ac:dyDescent="0.3">
      <c r="A13328" s="51" t="str">
        <f t="shared" si="215"/>
        <v>SY1.DE</v>
      </c>
      <c r="B13328" s="52" t="s">
        <v>279</v>
      </c>
      <c r="C13328" s="50" t="s">
        <v>10123</v>
      </c>
      <c r="D13328" s="50">
        <f>DAX__2019_2020__33[[#This Row],[Open]]*(DAX__2019_2020__33[[#This Row],[Adj Close]]/DAX__2019_2020__33[[#This Row],[Close]])</f>
        <v>82.698839532336223</v>
      </c>
      <c r="E13328" s="50" t="s">
        <v>10123</v>
      </c>
      <c r="F13328" s="50" t="s">
        <v>25879</v>
      </c>
      <c r="G13328" s="50" t="s">
        <v>5208</v>
      </c>
      <c r="H13328" s="50" t="s">
        <v>29138</v>
      </c>
      <c r="I13328" s="50">
        <f>(DAX__2019_2020__33[[#This Row],[Adj Close]]-DAX__2019_2020__33[[#This Row],[Adj Open]])/DAX__2019_2020__33[[#This Row],[Adj Open]]</f>
        <v>-1.0937886643288706E-2</v>
      </c>
      <c r="J13328" s="50">
        <f>DAX__2019_2020__33[[#This Row],[Adj Close]]-DAX__2019_2020__33[[#This Row],[Adj Open]]</f>
        <v>-0.90455053233621641</v>
      </c>
      <c r="K13328" s="50">
        <v>417858</v>
      </c>
    </row>
    <row r="13329" spans="1:11" x14ac:dyDescent="0.3">
      <c r="A13329" s="51" t="str">
        <f t="shared" si="215"/>
        <v>SY1.DE</v>
      </c>
      <c r="B13329" s="52" t="s">
        <v>280</v>
      </c>
      <c r="C13329" s="50" t="s">
        <v>4942</v>
      </c>
      <c r="D13329" s="50">
        <f>DAX__2019_2020__33[[#This Row],[Open]]*(DAX__2019_2020__33[[#This Row],[Adj Close]]/DAX__2019_2020__33[[#This Row],[Close]])</f>
        <v>82.487134256706753</v>
      </c>
      <c r="E13329" s="50" t="s">
        <v>10107</v>
      </c>
      <c r="F13329" s="50" t="s">
        <v>10006</v>
      </c>
      <c r="G13329" s="50" t="s">
        <v>10099</v>
      </c>
      <c r="H13329" s="50" t="s">
        <v>29139</v>
      </c>
      <c r="I13329" s="50">
        <f>(DAX__2019_2020__33[[#This Row],[Adj Close]]-DAX__2019_2020__33[[#This Row],[Adj Open]])/DAX__2019_2020__33[[#This Row],[Adj Open]]</f>
        <v>-4.6663671877466345E-3</v>
      </c>
      <c r="J13329" s="50">
        <f>DAX__2019_2020__33[[#This Row],[Adj Close]]-DAX__2019_2020__33[[#This Row],[Adj Open]]</f>
        <v>-0.38491525670674775</v>
      </c>
      <c r="K13329" s="50">
        <v>361163</v>
      </c>
    </row>
    <row r="13330" spans="1:11" x14ac:dyDescent="0.3">
      <c r="A13330" s="51" t="str">
        <f t="shared" si="215"/>
        <v>SY1.DE</v>
      </c>
      <c r="B13330" s="52" t="s">
        <v>281</v>
      </c>
      <c r="C13330" s="50" t="s">
        <v>29054</v>
      </c>
      <c r="D13330" s="50">
        <f>DAX__2019_2020__33[[#This Row],[Open]]*(DAX__2019_2020__33[[#This Row],[Adj Close]]/DAX__2019_2020__33[[#This Row],[Close]])</f>
        <v>82.02522954889065</v>
      </c>
      <c r="E13330" s="50" t="s">
        <v>10110</v>
      </c>
      <c r="F13330" s="50" t="s">
        <v>28996</v>
      </c>
      <c r="G13330" s="50" t="s">
        <v>10116</v>
      </c>
      <c r="H13330" s="50" t="s">
        <v>29140</v>
      </c>
      <c r="I13330" s="50">
        <f>(DAX__2019_2020__33[[#This Row],[Adj Close]]-DAX__2019_2020__33[[#This Row],[Adj Open]])/DAX__2019_2020__33[[#This Row],[Adj Open]]</f>
        <v>5.3965158469383486E-3</v>
      </c>
      <c r="J13330" s="50">
        <f>DAX__2019_2020__33[[#This Row],[Adj Close]]-DAX__2019_2020__33[[#This Row],[Adj Open]]</f>
        <v>0.44265045110934409</v>
      </c>
      <c r="K13330" s="50">
        <v>292813</v>
      </c>
    </row>
    <row r="13331" spans="1:11" x14ac:dyDescent="0.3">
      <c r="A13331" s="51" t="str">
        <f t="shared" si="215"/>
        <v>SY1.DE</v>
      </c>
      <c r="B13331" s="52" t="s">
        <v>282</v>
      </c>
      <c r="C13331" s="50" t="s">
        <v>10110</v>
      </c>
      <c r="D13331" s="50">
        <f>DAX__2019_2020__33[[#This Row],[Open]]*(DAX__2019_2020__33[[#This Row],[Adj Close]]/DAX__2019_2020__33[[#This Row],[Close]])</f>
        <v>82.872051722964954</v>
      </c>
      <c r="E13331" s="50" t="s">
        <v>9976</v>
      </c>
      <c r="F13331" s="50" t="s">
        <v>10118</v>
      </c>
      <c r="G13331" s="50" t="s">
        <v>10127</v>
      </c>
      <c r="H13331" s="50" t="s">
        <v>29141</v>
      </c>
      <c r="I13331" s="50">
        <f>(DAX__2019_2020__33[[#This Row],[Adj Close]]-DAX__2019_2020__33[[#This Row],[Adj Open]])/DAX__2019_2020__33[[#This Row],[Adj Open]]</f>
        <v>1.6256316201010843E-2</v>
      </c>
      <c r="J13331" s="50">
        <f>DAX__2019_2020__33[[#This Row],[Adj Close]]-DAX__2019_2020__33[[#This Row],[Adj Open]]</f>
        <v>1.3471942770350438</v>
      </c>
      <c r="K13331" s="50">
        <v>330043</v>
      </c>
    </row>
    <row r="13332" spans="1:11" x14ac:dyDescent="0.3">
      <c r="A13332" s="51" t="str">
        <f t="shared" si="215"/>
        <v>SY1.DE</v>
      </c>
      <c r="B13332" s="52" t="s">
        <v>283</v>
      </c>
      <c r="C13332" s="50" t="s">
        <v>9987</v>
      </c>
      <c r="D13332" s="50">
        <f>DAX__2019_2020__33[[#This Row],[Open]]*(DAX__2019_2020__33[[#This Row],[Adj Close]]/DAX__2019_2020__33[[#This Row],[Close]])</f>
        <v>84.12302906366827</v>
      </c>
      <c r="E13332" s="50" t="s">
        <v>10705</v>
      </c>
      <c r="F13332" s="50" t="s">
        <v>9999</v>
      </c>
      <c r="G13332" s="50" t="s">
        <v>9989</v>
      </c>
      <c r="H13332" s="50" t="s">
        <v>29142</v>
      </c>
      <c r="I13332" s="50">
        <f>(DAX__2019_2020__33[[#This Row],[Adj Close]]-DAX__2019_2020__33[[#This Row],[Adj Open]])/DAX__2019_2020__33[[#This Row],[Adj Open]]</f>
        <v>5.7195151159807178E-3</v>
      </c>
      <c r="J13332" s="50">
        <f>DAX__2019_2020__33[[#This Row],[Adj Close]]-DAX__2019_2020__33[[#This Row],[Adj Open]]</f>
        <v>0.48114293633173588</v>
      </c>
      <c r="K13332" s="50">
        <v>278137</v>
      </c>
    </row>
    <row r="13333" spans="1:11" x14ac:dyDescent="0.3">
      <c r="A13333" s="51" t="str">
        <f t="shared" si="215"/>
        <v>SY1.DE</v>
      </c>
      <c r="B13333" s="52" t="s">
        <v>284</v>
      </c>
      <c r="C13333" s="50" t="s">
        <v>5762</v>
      </c>
      <c r="D13333" s="50">
        <f>DAX__2019_2020__33[[#This Row],[Open]]*(DAX__2019_2020__33[[#This Row],[Adj Close]]/DAX__2019_2020__33[[#This Row],[Close]])</f>
        <v>84.738878321417303</v>
      </c>
      <c r="E13333" s="50" t="s">
        <v>10952</v>
      </c>
      <c r="F13333" s="50" t="s">
        <v>12948</v>
      </c>
      <c r="G13333" s="50" t="s">
        <v>10036</v>
      </c>
      <c r="H13333" s="50" t="s">
        <v>29127</v>
      </c>
      <c r="I13333" s="50">
        <f>(DAX__2019_2020__33[[#This Row],[Adj Close]]-DAX__2019_2020__33[[#This Row],[Adj Open]])/DAX__2019_2020__33[[#This Row],[Adj Open]]</f>
        <v>8.1762550119522139E-3</v>
      </c>
      <c r="J13333" s="50">
        <f>DAX__2019_2020__33[[#This Row],[Adj Close]]-DAX__2019_2020__33[[#This Row],[Adj Open]]</f>
        <v>0.692846678582697</v>
      </c>
      <c r="K13333" s="50">
        <v>351868</v>
      </c>
    </row>
    <row r="13334" spans="1:11" x14ac:dyDescent="0.3">
      <c r="A13334" s="51" t="str">
        <f t="shared" si="215"/>
        <v>SY1.DE</v>
      </c>
      <c r="B13334" s="52" t="s">
        <v>285</v>
      </c>
      <c r="C13334" s="50" t="s">
        <v>29117</v>
      </c>
      <c r="D13334" s="50">
        <f>DAX__2019_2020__33[[#This Row],[Open]]*(DAX__2019_2020__33[[#This Row],[Adj Close]]/DAX__2019_2020__33[[#This Row],[Close]])</f>
        <v>85.393231137342141</v>
      </c>
      <c r="E13334" s="50" t="s">
        <v>24822</v>
      </c>
      <c r="F13334" s="50" t="s">
        <v>10016</v>
      </c>
      <c r="G13334" s="50" t="s">
        <v>12930</v>
      </c>
      <c r="H13334" s="50" t="s">
        <v>29143</v>
      </c>
      <c r="I13334" s="50">
        <f>(DAX__2019_2020__33[[#This Row],[Adj Close]]-DAX__2019_2020__33[[#This Row],[Adj Open]])/DAX__2019_2020__33[[#This Row],[Adj Open]]</f>
        <v>-1.1043453032306695E-2</v>
      </c>
      <c r="J13334" s="50">
        <f>DAX__2019_2020__33[[#This Row],[Adj Close]]-DAX__2019_2020__33[[#This Row],[Adj Open]]</f>
        <v>-0.94303613734214764</v>
      </c>
      <c r="K13334" s="50">
        <v>496369</v>
      </c>
    </row>
    <row r="13335" spans="1:11" x14ac:dyDescent="0.3">
      <c r="A13335" s="51" t="str">
        <f t="shared" si="215"/>
        <v>SY1.DE</v>
      </c>
      <c r="B13335" s="52" t="s">
        <v>286</v>
      </c>
      <c r="C13335" s="50" t="s">
        <v>5758</v>
      </c>
      <c r="D13335" s="50">
        <f>DAX__2019_2020__33[[#This Row],[Open]]*(DAX__2019_2020__33[[#This Row],[Adj Close]]/DAX__2019_2020__33[[#This Row],[Close]])</f>
        <v>84.661906125948477</v>
      </c>
      <c r="E13335" s="50" t="s">
        <v>12968</v>
      </c>
      <c r="F13335" s="50" t="s">
        <v>12989</v>
      </c>
      <c r="G13335" s="50" t="s">
        <v>29144</v>
      </c>
      <c r="H13335" s="50" t="s">
        <v>29145</v>
      </c>
      <c r="I13335" s="50">
        <f>(DAX__2019_2020__33[[#This Row],[Adj Close]]-DAX__2019_2020__33[[#This Row],[Adj Open]])/DAX__2019_2020__33[[#This Row],[Adj Open]]</f>
        <v>-1.0911638636793394E-2</v>
      </c>
      <c r="J13335" s="50">
        <f>DAX__2019_2020__33[[#This Row],[Adj Close]]-DAX__2019_2020__33[[#This Row],[Adj Open]]</f>
        <v>-0.92380012594847472</v>
      </c>
      <c r="K13335" s="50">
        <v>322657</v>
      </c>
    </row>
    <row r="13336" spans="1:11" x14ac:dyDescent="0.3">
      <c r="A13336" s="51" t="str">
        <f t="shared" si="215"/>
        <v>SY1.DE</v>
      </c>
      <c r="B13336" s="52" t="s">
        <v>287</v>
      </c>
      <c r="C13336" s="50" t="s">
        <v>29146</v>
      </c>
      <c r="D13336" s="50">
        <f>DAX__2019_2020__33[[#This Row],[Open]]*(DAX__2019_2020__33[[#This Row],[Adj Close]]/DAX__2019_2020__33[[#This Row],[Close]])</f>
        <v>83.757347591323736</v>
      </c>
      <c r="E13336" s="50" t="s">
        <v>29146</v>
      </c>
      <c r="F13336" s="50" t="s">
        <v>29147</v>
      </c>
      <c r="G13336" s="50" t="s">
        <v>29042</v>
      </c>
      <c r="H13336" s="50" t="s">
        <v>29148</v>
      </c>
      <c r="I13336" s="50">
        <f>(DAX__2019_2020__33[[#This Row],[Adj Close]]-DAX__2019_2020__33[[#This Row],[Adj Open]])/DAX__2019_2020__33[[#This Row],[Adj Open]]</f>
        <v>-5.055181467656638E-3</v>
      </c>
      <c r="J13336" s="50">
        <f>DAX__2019_2020__33[[#This Row],[Adj Close]]-DAX__2019_2020__33[[#This Row],[Adj Open]]</f>
        <v>-0.4234085913237351</v>
      </c>
      <c r="K13336" s="50">
        <v>219854</v>
      </c>
    </row>
    <row r="13337" spans="1:11" x14ac:dyDescent="0.3">
      <c r="A13337" s="51" t="str">
        <f t="shared" si="215"/>
        <v>SY1.DE</v>
      </c>
      <c r="B13337" s="52" t="s">
        <v>288</v>
      </c>
      <c r="C13337" s="50" t="s">
        <v>29010</v>
      </c>
      <c r="D13337" s="50">
        <f>DAX__2019_2020__33[[#This Row],[Open]]*(DAX__2019_2020__33[[#This Row],[Adj Close]]/DAX__2019_2020__33[[#This Row],[Close]])</f>
        <v>83.353194176336999</v>
      </c>
      <c r="E13337" s="50" t="s">
        <v>29149</v>
      </c>
      <c r="F13337" s="50" t="s">
        <v>10107</v>
      </c>
      <c r="G13337" s="50" t="s">
        <v>10021</v>
      </c>
      <c r="H13337" s="50" t="s">
        <v>29150</v>
      </c>
      <c r="I13337" s="50">
        <f>(DAX__2019_2020__33[[#This Row],[Adj Close]]-DAX__2019_2020__33[[#This Row],[Adj Open]])/DAX__2019_2020__33[[#This Row],[Adj Open]]</f>
        <v>-1.3853959344701115E-3</v>
      </c>
      <c r="J13337" s="50">
        <f>DAX__2019_2020__33[[#This Row],[Adj Close]]-DAX__2019_2020__33[[#This Row],[Adj Open]]</f>
        <v>-0.11547717633699506</v>
      </c>
      <c r="K13337" s="50">
        <v>162659</v>
      </c>
    </row>
    <row r="13338" spans="1:11" x14ac:dyDescent="0.3">
      <c r="A13338" s="51" t="str">
        <f t="shared" si="215"/>
        <v>SY1.DE</v>
      </c>
      <c r="B13338" s="52" t="s">
        <v>289</v>
      </c>
      <c r="C13338" s="50" t="s">
        <v>10129</v>
      </c>
      <c r="D13338" s="50">
        <f>DAX__2019_2020__33[[#This Row],[Open]]*(DAX__2019_2020__33[[#This Row],[Adj Close]]/DAX__2019_2020__33[[#This Row],[Close]])</f>
        <v>83.52640940086863</v>
      </c>
      <c r="E13338" s="50" t="s">
        <v>29013</v>
      </c>
      <c r="F13338" s="50" t="s">
        <v>24619</v>
      </c>
      <c r="G13338" s="50" t="s">
        <v>29151</v>
      </c>
      <c r="H13338" s="50" t="s">
        <v>29152</v>
      </c>
      <c r="I13338" s="50">
        <f>(DAX__2019_2020__33[[#This Row],[Adj Close]]-DAX__2019_2020__33[[#This Row],[Adj Open]])/DAX__2019_2020__33[[#This Row],[Adj Open]]</f>
        <v>-2.7650344666465057E-3</v>
      </c>
      <c r="J13338" s="50">
        <f>DAX__2019_2020__33[[#This Row],[Adj Close]]-DAX__2019_2020__33[[#This Row],[Adj Open]]</f>
        <v>-0.23095340086862848</v>
      </c>
      <c r="K13338" s="50">
        <v>216388</v>
      </c>
    </row>
    <row r="13339" spans="1:11" x14ac:dyDescent="0.3">
      <c r="A13339" s="51" t="str">
        <f t="shared" si="215"/>
        <v>SY1.DE</v>
      </c>
      <c r="B13339" s="52" t="s">
        <v>290</v>
      </c>
      <c r="C13339" s="50" t="s">
        <v>12965</v>
      </c>
      <c r="D13339" s="50">
        <f>DAX__2019_2020__33[[#This Row],[Open]]*(DAX__2019_2020__33[[#This Row],[Adj Close]]/DAX__2019_2020__33[[#This Row],[Close]])</f>
        <v>83.680362811394772</v>
      </c>
      <c r="E13339" s="50" t="s">
        <v>29144</v>
      </c>
      <c r="F13339" s="50" t="s">
        <v>29135</v>
      </c>
      <c r="G13339" s="50" t="s">
        <v>29042</v>
      </c>
      <c r="H13339" s="50" t="s">
        <v>29148</v>
      </c>
      <c r="I13339" s="50">
        <f>(DAX__2019_2020__33[[#This Row],[Adj Close]]-DAX__2019_2020__33[[#This Row],[Adj Open]])/DAX__2019_2020__33[[#This Row],[Adj Open]]</f>
        <v>-4.1398459537701588E-3</v>
      </c>
      <c r="J13339" s="50">
        <f>DAX__2019_2020__33[[#This Row],[Adj Close]]-DAX__2019_2020__33[[#This Row],[Adj Open]]</f>
        <v>-0.34642381139477152</v>
      </c>
      <c r="K13339" s="50">
        <v>264984</v>
      </c>
    </row>
    <row r="13340" spans="1:11" x14ac:dyDescent="0.3">
      <c r="A13340" s="51" t="str">
        <f t="shared" si="215"/>
        <v>SY1.DE</v>
      </c>
      <c r="B13340" s="52" t="s">
        <v>291</v>
      </c>
      <c r="C13340" s="50" t="s">
        <v>10126</v>
      </c>
      <c r="D13340" s="50">
        <f>DAX__2019_2020__33[[#This Row],[Open]]*(DAX__2019_2020__33[[#This Row],[Adj Close]]/DAX__2019_2020__33[[#This Row],[Close]])</f>
        <v>83.718863180899973</v>
      </c>
      <c r="E13340" s="50" t="s">
        <v>28252</v>
      </c>
      <c r="F13340" s="50" t="s">
        <v>10021</v>
      </c>
      <c r="G13340" s="50" t="s">
        <v>29112</v>
      </c>
      <c r="H13340" s="50" t="s">
        <v>29153</v>
      </c>
      <c r="I13340" s="50">
        <f>(DAX__2019_2020__33[[#This Row],[Adj Close]]-DAX__2019_2020__33[[#This Row],[Adj Open]])/DAX__2019_2020__33[[#This Row],[Adj Open]]</f>
        <v>-1.3793448275862175E-3</v>
      </c>
      <c r="J13340" s="50">
        <f>DAX__2019_2020__33[[#This Row],[Adj Close]]-DAX__2019_2020__33[[#This Row],[Adj Open]]</f>
        <v>-0.11547718089997261</v>
      </c>
      <c r="K13340" s="50">
        <v>220212</v>
      </c>
    </row>
    <row r="13341" spans="1:11" x14ac:dyDescent="0.3">
      <c r="A13341" s="51" t="str">
        <f t="shared" si="215"/>
        <v>SY1.DE</v>
      </c>
      <c r="B13341" s="52" t="s">
        <v>292</v>
      </c>
      <c r="C13341" s="50" t="s">
        <v>10120</v>
      </c>
      <c r="D13341" s="50">
        <f>DAX__2019_2020__33[[#This Row],[Open]]*(DAX__2019_2020__33[[#This Row],[Adj Close]]/DAX__2019_2020__33[[#This Row],[Close]])</f>
        <v>82.27543468198671</v>
      </c>
      <c r="E13341" s="50" t="s">
        <v>28603</v>
      </c>
      <c r="F13341" s="50" t="s">
        <v>3852</v>
      </c>
      <c r="G13341" s="50" t="s">
        <v>10011</v>
      </c>
      <c r="H13341" s="50" t="s">
        <v>29114</v>
      </c>
      <c r="I13341" s="50">
        <f>(DAX__2019_2020__33[[#This Row],[Adj Close]]-DAX__2019_2020__33[[#This Row],[Adj Open]])/DAX__2019_2020__33[[#This Row],[Adj Open]]</f>
        <v>3.9765614035087568E-3</v>
      </c>
      <c r="J13341" s="50">
        <f>DAX__2019_2020__33[[#This Row],[Adj Close]]-DAX__2019_2020__33[[#This Row],[Adj Open]]</f>
        <v>0.32717331801329408</v>
      </c>
      <c r="K13341" s="50">
        <v>493477</v>
      </c>
    </row>
    <row r="13342" spans="1:11" x14ac:dyDescent="0.3">
      <c r="A13342" s="51" t="str">
        <f t="shared" si="215"/>
        <v>SY1.DE</v>
      </c>
      <c r="B13342" s="52" t="s">
        <v>293</v>
      </c>
      <c r="C13342" s="50" t="s">
        <v>10107</v>
      </c>
      <c r="D13342" s="50">
        <f>DAX__2019_2020__33[[#This Row],[Open]]*(DAX__2019_2020__33[[#This Row],[Adj Close]]/DAX__2019_2020__33[[#This Row],[Close]])</f>
        <v>82.660338702540841</v>
      </c>
      <c r="E13342" s="50" t="s">
        <v>12914</v>
      </c>
      <c r="F13342" s="50" t="s">
        <v>5641</v>
      </c>
      <c r="G13342" s="50" t="s">
        <v>29154</v>
      </c>
      <c r="H13342" s="50" t="s">
        <v>29155</v>
      </c>
      <c r="I13342" s="50">
        <f>(DAX__2019_2020__33[[#This Row],[Adj Close]]-DAX__2019_2020__33[[#This Row],[Adj Open]])/DAX__2019_2020__33[[#This Row],[Adj Open]]</f>
        <v>5.5878345614008545E-3</v>
      </c>
      <c r="J13342" s="50">
        <f>DAX__2019_2020__33[[#This Row],[Adj Close]]-DAX__2019_2020__33[[#This Row],[Adj Open]]</f>
        <v>0.46189229745915839</v>
      </c>
      <c r="K13342" s="50">
        <v>191012</v>
      </c>
    </row>
    <row r="13343" spans="1:11" x14ac:dyDescent="0.3">
      <c r="A13343" s="51" t="str">
        <f t="shared" si="215"/>
        <v>SY1.DE</v>
      </c>
      <c r="B13343" s="52" t="s">
        <v>294</v>
      </c>
      <c r="C13343" s="50" t="s">
        <v>10129</v>
      </c>
      <c r="D13343" s="50">
        <f>DAX__2019_2020__33[[#This Row],[Open]]*(DAX__2019_2020__33[[#This Row],[Adj Close]]/DAX__2019_2020__33[[#This Row],[Close]])</f>
        <v>83.52640845392277</v>
      </c>
      <c r="E13343" s="50" t="s">
        <v>29144</v>
      </c>
      <c r="F13343" s="50" t="s">
        <v>28996</v>
      </c>
      <c r="G13343" s="50" t="s">
        <v>29135</v>
      </c>
      <c r="H13343" s="50" t="s">
        <v>29156</v>
      </c>
      <c r="I13343" s="50">
        <f>(DAX__2019_2020__33[[#This Row],[Adj Close]]-DAX__2019_2020__33[[#This Row],[Adj Open]])/DAX__2019_2020__33[[#This Row],[Adj Open]]</f>
        <v>-5.990829286031279E-3</v>
      </c>
      <c r="J13343" s="50">
        <f>DAX__2019_2020__33[[#This Row],[Adj Close]]-DAX__2019_2020__33[[#This Row],[Adj Open]]</f>
        <v>-0.5003924539227711</v>
      </c>
      <c r="K13343" s="50">
        <v>251270</v>
      </c>
    </row>
    <row r="13344" spans="1:11" x14ac:dyDescent="0.3">
      <c r="A13344" s="51" t="str">
        <f t="shared" si="215"/>
        <v>SY1.DE</v>
      </c>
      <c r="B13344" s="52" t="s">
        <v>295</v>
      </c>
      <c r="C13344" s="50" t="s">
        <v>10021</v>
      </c>
      <c r="D13344" s="50">
        <f>DAX__2019_2020__33[[#This Row],[Open]]*(DAX__2019_2020__33[[#This Row],[Adj Close]]/DAX__2019_2020__33[[#This Row],[Close]])</f>
        <v>83.237714501653372</v>
      </c>
      <c r="E13344" s="50" t="s">
        <v>28264</v>
      </c>
      <c r="F13344" s="50" t="s">
        <v>12989</v>
      </c>
      <c r="G13344" s="50" t="s">
        <v>29116</v>
      </c>
      <c r="H13344" s="50" t="s">
        <v>29157</v>
      </c>
      <c r="I13344" s="50">
        <f>(DAX__2019_2020__33[[#This Row],[Adj Close]]-DAX__2019_2020__33[[#This Row],[Adj Open]])/DAX__2019_2020__33[[#This Row],[Adj Open]]</f>
        <v>1.0867075144508631E-2</v>
      </c>
      <c r="J13344" s="50">
        <f>DAX__2019_2020__33[[#This Row],[Adj Close]]-DAX__2019_2020__33[[#This Row],[Adj Open]]</f>
        <v>0.90455049834662304</v>
      </c>
      <c r="K13344" s="50">
        <v>223543</v>
      </c>
    </row>
    <row r="13345" spans="1:11" x14ac:dyDescent="0.3">
      <c r="A13345" s="51" t="str">
        <f t="shared" si="215"/>
        <v>SY1.DE</v>
      </c>
      <c r="B13345" s="52" t="s">
        <v>296</v>
      </c>
      <c r="C13345" s="50" t="s">
        <v>5639</v>
      </c>
      <c r="D13345" s="50">
        <f>DAX__2019_2020__33[[#This Row],[Open]]*(DAX__2019_2020__33[[#This Row],[Adj Close]]/DAX__2019_2020__33[[#This Row],[Close]])</f>
        <v>84.681138826512651</v>
      </c>
      <c r="E13345" s="50" t="s">
        <v>13032</v>
      </c>
      <c r="F13345" s="50" t="s">
        <v>5760</v>
      </c>
      <c r="G13345" s="50" t="s">
        <v>5758</v>
      </c>
      <c r="H13345" s="50" t="s">
        <v>29040</v>
      </c>
      <c r="I13345" s="50">
        <f>(DAX__2019_2020__33[[#This Row],[Adj Close]]-DAX__2019_2020__33[[#This Row],[Adj Open]])/DAX__2019_2020__33[[#This Row],[Adj Open]]</f>
        <v>-2.2723863636358658E-4</v>
      </c>
      <c r="J13345" s="50">
        <f>DAX__2019_2020__33[[#This Row],[Adj Close]]-DAX__2019_2020__33[[#This Row],[Adj Open]]</f>
        <v>-1.92428265126523E-2</v>
      </c>
      <c r="K13345" s="50">
        <v>260371</v>
      </c>
    </row>
    <row r="13346" spans="1:11" x14ac:dyDescent="0.3">
      <c r="A13346" s="51" t="str">
        <f t="shared" si="215"/>
        <v>SY1.DE</v>
      </c>
      <c r="B13346" s="52" t="s">
        <v>297</v>
      </c>
      <c r="C13346" s="50" t="s">
        <v>12922</v>
      </c>
      <c r="D13346" s="50">
        <f>DAX__2019_2020__33[[#This Row],[Open]]*(DAX__2019_2020__33[[#This Row],[Adj Close]]/DAX__2019_2020__33[[#This Row],[Close]])</f>
        <v>84.912093693657667</v>
      </c>
      <c r="E13346" s="50" t="s">
        <v>12922</v>
      </c>
      <c r="F13346" s="50" t="s">
        <v>24842</v>
      </c>
      <c r="G13346" s="50" t="s">
        <v>24617</v>
      </c>
      <c r="H13346" s="50" t="s">
        <v>29158</v>
      </c>
      <c r="I13346" s="50">
        <f>(DAX__2019_2020__33[[#This Row],[Adj Close]]-DAX__2019_2020__33[[#This Row],[Adj Open]])/DAX__2019_2020__33[[#This Row],[Adj Open]]</f>
        <v>-2.0172246604085446E-2</v>
      </c>
      <c r="J13346" s="50">
        <f>DAX__2019_2020__33[[#This Row],[Adj Close]]-DAX__2019_2020__33[[#This Row],[Adj Open]]</f>
        <v>-1.712867693657671</v>
      </c>
      <c r="K13346" s="50">
        <v>290450</v>
      </c>
    </row>
    <row r="13347" spans="1:11" x14ac:dyDescent="0.3">
      <c r="A13347" s="51" t="str">
        <f t="shared" si="215"/>
        <v>SY1.DE</v>
      </c>
      <c r="B13347" s="52" t="s">
        <v>298</v>
      </c>
      <c r="C13347" s="50" t="s">
        <v>28603</v>
      </c>
      <c r="D13347" s="50">
        <f>DAX__2019_2020__33[[#This Row],[Open]]*(DAX__2019_2020__33[[#This Row],[Adj Close]]/DAX__2019_2020__33[[#This Row],[Close]])</f>
        <v>82.852797072165956</v>
      </c>
      <c r="E13347" s="50" t="s">
        <v>29159</v>
      </c>
      <c r="F13347" s="50" t="s">
        <v>10120</v>
      </c>
      <c r="G13347" s="50" t="s">
        <v>12936</v>
      </c>
      <c r="H13347" s="50" t="s">
        <v>29160</v>
      </c>
      <c r="I13347" s="50">
        <f>(DAX__2019_2020__33[[#This Row],[Adj Close]]-DAX__2019_2020__33[[#This Row],[Adj Open]])/DAX__2019_2020__33[[#This Row],[Adj Open]]</f>
        <v>-3.2520093670617999E-3</v>
      </c>
      <c r="J13347" s="50">
        <f>DAX__2019_2020__33[[#This Row],[Adj Close]]-DAX__2019_2020__33[[#This Row],[Adj Open]]</f>
        <v>-0.26943807216595417</v>
      </c>
      <c r="K13347" s="50">
        <v>281233</v>
      </c>
    </row>
    <row r="13348" spans="1:11" x14ac:dyDescent="0.3">
      <c r="A13348" s="51" t="str">
        <f t="shared" si="215"/>
        <v>SY1.DE</v>
      </c>
      <c r="B13348" s="52" t="s">
        <v>299</v>
      </c>
      <c r="C13348" s="50" t="s">
        <v>29147</v>
      </c>
      <c r="D13348" s="50">
        <f>DAX__2019_2020__33[[#This Row],[Open]]*(DAX__2019_2020__33[[#This Row],[Adj Close]]/DAX__2019_2020__33[[#This Row],[Close]])</f>
        <v>83.179980426546337</v>
      </c>
      <c r="E13348" s="50" t="s">
        <v>29147</v>
      </c>
      <c r="F13348" s="50" t="s">
        <v>29161</v>
      </c>
      <c r="G13348" s="50" t="s">
        <v>29162</v>
      </c>
      <c r="H13348" s="50" t="s">
        <v>29163</v>
      </c>
      <c r="I13348" s="50">
        <f>(DAX__2019_2020__33[[#This Row],[Adj Close]]-DAX__2019_2020__33[[#This Row],[Adj Open]])/DAX__2019_2020__33[[#This Row],[Adj Open]]</f>
        <v>-4.3961590838465462E-3</v>
      </c>
      <c r="J13348" s="50">
        <f>DAX__2019_2020__33[[#This Row],[Adj Close]]-DAX__2019_2020__33[[#This Row],[Adj Open]]</f>
        <v>-0.36567242654633958</v>
      </c>
      <c r="K13348" s="50">
        <v>253820</v>
      </c>
    </row>
    <row r="13349" spans="1:11" x14ac:dyDescent="0.3">
      <c r="A13349" s="51" t="str">
        <f t="shared" si="215"/>
        <v>SY1.DE</v>
      </c>
      <c r="B13349" s="52" t="s">
        <v>300</v>
      </c>
      <c r="C13349" s="50" t="s">
        <v>10123</v>
      </c>
      <c r="D13349" s="50">
        <f>DAX__2019_2020__33[[#This Row],[Open]]*(DAX__2019_2020__33[[#This Row],[Adj Close]]/DAX__2019_2020__33[[#This Row],[Close]])</f>
        <v>82.698838998488853</v>
      </c>
      <c r="E13349" s="50" t="s">
        <v>5645</v>
      </c>
      <c r="F13349" s="50" t="s">
        <v>28585</v>
      </c>
      <c r="G13349" s="50" t="s">
        <v>12985</v>
      </c>
      <c r="H13349" s="50" t="s">
        <v>29164</v>
      </c>
      <c r="I13349" s="50">
        <f>(DAX__2019_2020__33[[#This Row],[Adj Close]]-DAX__2019_2020__33[[#This Row],[Adj Open]])/DAX__2019_2020__33[[#This Row],[Adj Open]]</f>
        <v>-2.327251516703537E-3</v>
      </c>
      <c r="J13349" s="50">
        <f>DAX__2019_2020__33[[#This Row],[Adj Close]]-DAX__2019_2020__33[[#This Row],[Adj Open]]</f>
        <v>-0.19246099848885478</v>
      </c>
      <c r="K13349" s="50">
        <v>189625</v>
      </c>
    </row>
    <row r="13350" spans="1:11" x14ac:dyDescent="0.3">
      <c r="A13350" s="51" t="str">
        <f t="shared" si="215"/>
        <v>SY1.DE</v>
      </c>
      <c r="B13350" s="52" t="s">
        <v>301</v>
      </c>
      <c r="C13350" s="50" t="s">
        <v>10107</v>
      </c>
      <c r="D13350" s="50">
        <f>DAX__2019_2020__33[[#This Row],[Open]]*(DAX__2019_2020__33[[#This Row],[Adj Close]]/DAX__2019_2020__33[[#This Row],[Close]])</f>
        <v>82.660346043885539</v>
      </c>
      <c r="E13350" s="50" t="s">
        <v>12934</v>
      </c>
      <c r="F13350" s="50" t="s">
        <v>29054</v>
      </c>
      <c r="G13350" s="50" t="s">
        <v>26158</v>
      </c>
      <c r="H13350" s="50" t="s">
        <v>29107</v>
      </c>
      <c r="I13350" s="50">
        <f>(DAX__2019_2020__33[[#This Row],[Adj Close]]-DAX__2019_2020__33[[#This Row],[Adj Open]])/DAX__2019_2020__33[[#This Row],[Adj Open]]</f>
        <v>-4.8893945310967916E-3</v>
      </c>
      <c r="J13350" s="50">
        <f>DAX__2019_2020__33[[#This Row],[Adj Close]]-DAX__2019_2020__33[[#This Row],[Adj Open]]</f>
        <v>-0.40415904388554225</v>
      </c>
      <c r="K13350" s="50">
        <v>159917</v>
      </c>
    </row>
    <row r="13351" spans="1:11" x14ac:dyDescent="0.3">
      <c r="A13351" s="51" t="str">
        <f t="shared" si="215"/>
        <v>SY1.DE</v>
      </c>
      <c r="B13351" s="52" t="s">
        <v>302</v>
      </c>
      <c r="C13351" s="50" t="s">
        <v>10109</v>
      </c>
      <c r="D13351" s="50">
        <f>DAX__2019_2020__33[[#This Row],[Open]]*(DAX__2019_2020__33[[#This Row],[Adj Close]]/DAX__2019_2020__33[[#This Row],[Close]])</f>
        <v>82.410154230387732</v>
      </c>
      <c r="E13351" s="50" t="s">
        <v>10009</v>
      </c>
      <c r="F13351" s="50" t="s">
        <v>12928</v>
      </c>
      <c r="G13351" s="50" t="s">
        <v>26152</v>
      </c>
      <c r="H13351" s="50" t="s">
        <v>29165</v>
      </c>
      <c r="I13351" s="50">
        <f>(DAX__2019_2020__33[[#This Row],[Adj Close]]-DAX__2019_2020__33[[#This Row],[Adj Open]])/DAX__2019_2020__33[[#This Row],[Adj Open]]</f>
        <v>-3.0359878915925194E-3</v>
      </c>
      <c r="J13351" s="50">
        <f>DAX__2019_2020__33[[#This Row],[Adj Close]]-DAX__2019_2020__33[[#This Row],[Adj Open]]</f>
        <v>-0.2501962303877292</v>
      </c>
      <c r="K13351" s="50">
        <v>184459</v>
      </c>
    </row>
    <row r="13352" spans="1:11" x14ac:dyDescent="0.3">
      <c r="A13352" s="51" t="str">
        <f t="shared" si="215"/>
        <v>SY1.DE</v>
      </c>
      <c r="B13352" s="52" t="s">
        <v>303</v>
      </c>
      <c r="C13352" s="50" t="s">
        <v>12928</v>
      </c>
      <c r="D13352" s="50">
        <f>DAX__2019_2020__33[[#This Row],[Open]]*(DAX__2019_2020__33[[#This Row],[Adj Close]]/DAX__2019_2020__33[[#This Row],[Close]])</f>
        <v>81.832780304804885</v>
      </c>
      <c r="E13352" s="50" t="s">
        <v>12916</v>
      </c>
      <c r="F13352" s="50" t="s">
        <v>13055</v>
      </c>
      <c r="G13352" s="50" t="s">
        <v>4943</v>
      </c>
      <c r="H13352" s="50" t="s">
        <v>29166</v>
      </c>
      <c r="I13352" s="50">
        <f>(DAX__2019_2020__33[[#This Row],[Adj Close]]-DAX__2019_2020__33[[#This Row],[Adj Open]])/DAX__2019_2020__33[[#This Row],[Adj Open]]</f>
        <v>8.4666156106935307E-3</v>
      </c>
      <c r="J13352" s="50">
        <f>DAX__2019_2020__33[[#This Row],[Adj Close]]-DAX__2019_2020__33[[#This Row],[Adj Open]]</f>
        <v>0.6928466951951151</v>
      </c>
      <c r="K13352" s="50">
        <v>314467</v>
      </c>
    </row>
    <row r="13353" spans="1:11" x14ac:dyDescent="0.3">
      <c r="A13353" s="51" t="str">
        <f t="shared" si="215"/>
        <v>SY1.DE</v>
      </c>
      <c r="B13353" s="52" t="s">
        <v>304</v>
      </c>
      <c r="C13353" s="50" t="s">
        <v>13057</v>
      </c>
      <c r="D13353" s="50">
        <f>DAX__2019_2020__33[[#This Row],[Open]]*(DAX__2019_2020__33[[#This Row],[Adj Close]]/DAX__2019_2020__33[[#This Row],[Close]])</f>
        <v>82.429396820894894</v>
      </c>
      <c r="E13353" s="50" t="s">
        <v>10107</v>
      </c>
      <c r="F13353" s="50" t="s">
        <v>28969</v>
      </c>
      <c r="G13353" s="50" t="s">
        <v>13056</v>
      </c>
      <c r="H13353" s="50" t="s">
        <v>29053</v>
      </c>
      <c r="I13353" s="50">
        <f>(DAX__2019_2020__33[[#This Row],[Adj Close]]-DAX__2019_2020__33[[#This Row],[Adj Open]])/DAX__2019_2020__33[[#This Row],[Adj Open]]</f>
        <v>-1.5409852187258861E-2</v>
      </c>
      <c r="J13353" s="50">
        <f>DAX__2019_2020__33[[#This Row],[Adj Close]]-DAX__2019_2020__33[[#This Row],[Adj Open]]</f>
        <v>-1.2702248208948959</v>
      </c>
      <c r="K13353" s="50">
        <v>368303</v>
      </c>
    </row>
    <row r="13354" spans="1:11" x14ac:dyDescent="0.3">
      <c r="A13354" s="51" t="str">
        <f t="shared" si="215"/>
        <v>SY1.DE</v>
      </c>
      <c r="B13354" s="52" t="s">
        <v>305</v>
      </c>
      <c r="C13354" s="50" t="s">
        <v>28996</v>
      </c>
      <c r="D13354" s="50">
        <f>DAX__2019_2020__33[[#This Row],[Open]]*(DAX__2019_2020__33[[#This Row],[Adj Close]]/DAX__2019_2020__33[[#This Row],[Close]])</f>
        <v>81.640316180445879</v>
      </c>
      <c r="E13354" s="50" t="s">
        <v>10005</v>
      </c>
      <c r="F13354" s="50" t="s">
        <v>28991</v>
      </c>
      <c r="G13354" s="50" t="s">
        <v>10005</v>
      </c>
      <c r="H13354" s="50" t="s">
        <v>29108</v>
      </c>
      <c r="I13354" s="50">
        <f>(DAX__2019_2020__33[[#This Row],[Adj Close]]-DAX__2019_2020__33[[#This Row],[Adj Open]])/DAX__2019_2020__33[[#This Row],[Adj Open]]</f>
        <v>4.2432934579581206E-3</v>
      </c>
      <c r="J13354" s="50">
        <f>DAX__2019_2020__33[[#This Row],[Adj Close]]-DAX__2019_2020__33[[#This Row],[Adj Open]]</f>
        <v>0.3464238195541185</v>
      </c>
      <c r="K13354" s="50">
        <v>237864</v>
      </c>
    </row>
    <row r="13355" spans="1:11" x14ac:dyDescent="0.3">
      <c r="A13355" s="51" t="str">
        <f t="shared" si="215"/>
        <v>SY1.DE</v>
      </c>
      <c r="B13355" s="52" t="s">
        <v>306</v>
      </c>
      <c r="C13355" s="50" t="s">
        <v>5208</v>
      </c>
      <c r="D13355" s="50">
        <f>DAX__2019_2020__33[[#This Row],[Open]]*(DAX__2019_2020__33[[#This Row],[Adj Close]]/DAX__2019_2020__33[[#This Row],[Close]])</f>
        <v>81.794278740590883</v>
      </c>
      <c r="E13355" s="50" t="s">
        <v>3867</v>
      </c>
      <c r="F13355" s="50" t="s">
        <v>5208</v>
      </c>
      <c r="G13355" s="50" t="s">
        <v>3867</v>
      </c>
      <c r="H13355" s="50" t="s">
        <v>29167</v>
      </c>
      <c r="I13355" s="50">
        <f>(DAX__2019_2020__33[[#This Row],[Adj Close]]-DAX__2019_2020__33[[#This Row],[Adj Open]])/DAX__2019_2020__33[[#This Row],[Adj Open]]</f>
        <v>1.4588211764705816E-2</v>
      </c>
      <c r="J13355" s="50">
        <f>DAX__2019_2020__33[[#This Row],[Adj Close]]-DAX__2019_2020__33[[#This Row],[Adj Open]]</f>
        <v>1.1932322594091147</v>
      </c>
      <c r="K13355" s="50">
        <v>248264</v>
      </c>
    </row>
    <row r="13356" spans="1:11" x14ac:dyDescent="0.3">
      <c r="A13356" s="51" t="str">
        <f t="shared" si="215"/>
        <v>SY1.DE</v>
      </c>
      <c r="B13356" s="52" t="s">
        <v>307</v>
      </c>
      <c r="C13356" s="50" t="s">
        <v>12913</v>
      </c>
      <c r="D13356" s="50">
        <f>DAX__2019_2020__33[[#This Row],[Open]]*(DAX__2019_2020__33[[#This Row],[Adj Close]]/DAX__2019_2020__33[[#This Row],[Close]])</f>
        <v>82.718080908787883</v>
      </c>
      <c r="E13356" s="50" t="s">
        <v>12956</v>
      </c>
      <c r="F13356" s="50" t="s">
        <v>12939</v>
      </c>
      <c r="G13356" s="50" t="s">
        <v>10099</v>
      </c>
      <c r="H13356" s="50" t="s">
        <v>29139</v>
      </c>
      <c r="I13356" s="50">
        <f>(DAX__2019_2020__33[[#This Row],[Adj Close]]-DAX__2019_2020__33[[#This Row],[Adj Open]])/DAX__2019_2020__33[[#This Row],[Adj Open]]</f>
        <v>-7.4453118595314161E-3</v>
      </c>
      <c r="J13356" s="50">
        <f>DAX__2019_2020__33[[#This Row],[Adj Close]]-DAX__2019_2020__33[[#This Row],[Adj Open]]</f>
        <v>-0.61586190878787761</v>
      </c>
      <c r="K13356" s="50">
        <v>181171</v>
      </c>
    </row>
    <row r="13357" spans="1:11" x14ac:dyDescent="0.3">
      <c r="A13357" s="51" t="str">
        <f t="shared" si="215"/>
        <v>SY1.DE</v>
      </c>
      <c r="B13357" s="52" t="s">
        <v>308</v>
      </c>
      <c r="C13357" s="50" t="s">
        <v>12881</v>
      </c>
      <c r="D13357" s="50">
        <f>DAX__2019_2020__33[[#This Row],[Open]]*(DAX__2019_2020__33[[#This Row],[Adj Close]]/DAX__2019_2020__33[[#This Row],[Close]])</f>
        <v>81.659560127623777</v>
      </c>
      <c r="E13357" s="50" t="s">
        <v>29162</v>
      </c>
      <c r="F13357" s="50" t="s">
        <v>28996</v>
      </c>
      <c r="G13357" s="50" t="s">
        <v>10109</v>
      </c>
      <c r="H13357" s="50" t="s">
        <v>29168</v>
      </c>
      <c r="I13357" s="50">
        <f>(DAX__2019_2020__33[[#This Row],[Adj Close]]-DAX__2019_2020__33[[#This Row],[Adj Open]])/DAX__2019_2020__33[[#This Row],[Adj Open]]</f>
        <v>9.1915860335661098E-3</v>
      </c>
      <c r="J13357" s="50">
        <f>DAX__2019_2020__33[[#This Row],[Adj Close]]-DAX__2019_2020__33[[#This Row],[Adj Open]]</f>
        <v>0.75058087237621862</v>
      </c>
      <c r="K13357" s="50">
        <v>204792</v>
      </c>
    </row>
    <row r="13358" spans="1:11" x14ac:dyDescent="0.3">
      <c r="A13358" s="51" t="str">
        <f t="shared" si="215"/>
        <v>SY1.DE</v>
      </c>
      <c r="B13358" s="52" t="s">
        <v>309</v>
      </c>
      <c r="C13358" s="50" t="s">
        <v>29169</v>
      </c>
      <c r="D13358" s="50">
        <f>DAX__2019_2020__33[[#This Row],[Open]]*(DAX__2019_2020__33[[#This Row],[Adj Close]]/DAX__2019_2020__33[[#This Row],[Close]])</f>
        <v>81.736554115584568</v>
      </c>
      <c r="E13358" s="50" t="s">
        <v>10009</v>
      </c>
      <c r="F13358" s="50" t="s">
        <v>13053</v>
      </c>
      <c r="G13358" s="50" t="s">
        <v>29170</v>
      </c>
      <c r="H13358" s="50" t="s">
        <v>29171</v>
      </c>
      <c r="I13358" s="50">
        <f>(DAX__2019_2020__33[[#This Row],[Adj Close]]-DAX__2019_2020__33[[#This Row],[Adj Open]])/DAX__2019_2020__33[[#This Row],[Adj Open]]</f>
        <v>7.5347302205147591E-3</v>
      </c>
      <c r="J13358" s="50">
        <f>DAX__2019_2020__33[[#This Row],[Adj Close]]-DAX__2019_2020__33[[#This Row],[Adj Open]]</f>
        <v>0.61586288441543502</v>
      </c>
      <c r="K13358" s="50">
        <v>195894</v>
      </c>
    </row>
    <row r="13359" spans="1:11" x14ac:dyDescent="0.3">
      <c r="A13359" s="51" t="str">
        <f t="shared" si="215"/>
        <v>SY1.DE</v>
      </c>
      <c r="B13359" s="52" t="s">
        <v>310</v>
      </c>
      <c r="C13359" s="50" t="s">
        <v>29161</v>
      </c>
      <c r="D13359" s="50">
        <f>DAX__2019_2020__33[[#This Row],[Open]]*(DAX__2019_2020__33[[#This Row],[Adj Close]]/DAX__2019_2020__33[[#This Row],[Close]])</f>
        <v>82.198445134982705</v>
      </c>
      <c r="E13359" s="50" t="s">
        <v>28603</v>
      </c>
      <c r="F13359" s="50" t="s">
        <v>26152</v>
      </c>
      <c r="G13359" s="50" t="s">
        <v>12916</v>
      </c>
      <c r="H13359" s="50" t="s">
        <v>29172</v>
      </c>
      <c r="I13359" s="50">
        <f>(DAX__2019_2020__33[[#This Row],[Adj Close]]-DAX__2019_2020__33[[#This Row],[Adj Open]])/DAX__2019_2020__33[[#This Row],[Adj Open]]</f>
        <v>5.8534302470950412E-3</v>
      </c>
      <c r="J13359" s="50">
        <f>DAX__2019_2020__33[[#This Row],[Adj Close]]-DAX__2019_2020__33[[#This Row],[Adj Open]]</f>
        <v>0.48114286501728998</v>
      </c>
      <c r="K13359" s="50">
        <v>168027</v>
      </c>
    </row>
    <row r="13360" spans="1:11" x14ac:dyDescent="0.3">
      <c r="A13360" s="51" t="str">
        <f t="shared" si="215"/>
        <v>SY1.DE</v>
      </c>
      <c r="B13360" s="52" t="s">
        <v>311</v>
      </c>
      <c r="C13360" s="50" t="s">
        <v>28987</v>
      </c>
      <c r="D13360" s="50">
        <f>DAX__2019_2020__33[[#This Row],[Open]]*(DAX__2019_2020__33[[#This Row],[Adj Close]]/DAX__2019_2020__33[[#This Row],[Close]])</f>
        <v>82.621855085060304</v>
      </c>
      <c r="E13360" s="50" t="s">
        <v>29151</v>
      </c>
      <c r="F13360" s="50" t="s">
        <v>5641</v>
      </c>
      <c r="G13360" s="50" t="s">
        <v>10021</v>
      </c>
      <c r="H13360" s="50" t="s">
        <v>29150</v>
      </c>
      <c r="I13360" s="50">
        <f>(DAX__2019_2020__33[[#This Row],[Adj Close]]-DAX__2019_2020__33[[#This Row],[Adj Open]])/DAX__2019_2020__33[[#This Row],[Adj Open]]</f>
        <v>7.4539831416961253E-3</v>
      </c>
      <c r="J13360" s="50">
        <f>DAX__2019_2020__33[[#This Row],[Adj Close]]-DAX__2019_2020__33[[#This Row],[Adj Open]]</f>
        <v>0.61586191493969977</v>
      </c>
      <c r="K13360" s="50">
        <v>202759</v>
      </c>
    </row>
    <row r="13361" spans="1:11" x14ac:dyDescent="0.3">
      <c r="A13361" s="51" t="str">
        <f t="shared" si="215"/>
        <v>SY1.DE</v>
      </c>
      <c r="B13361" s="52" t="s">
        <v>312</v>
      </c>
      <c r="C13361" s="50" t="s">
        <v>29173</v>
      </c>
      <c r="D13361" s="50">
        <f>DAX__2019_2020__33[[#This Row],[Open]]*(DAX__2019_2020__33[[#This Row],[Adj Close]]/DAX__2019_2020__33[[#This Row],[Close]])</f>
        <v>83.410927357121054</v>
      </c>
      <c r="E13361" s="50" t="s">
        <v>10132</v>
      </c>
      <c r="F13361" s="50" t="s">
        <v>10113</v>
      </c>
      <c r="G13361" s="50" t="s">
        <v>24613</v>
      </c>
      <c r="H13361" s="50" t="s">
        <v>29174</v>
      </c>
      <c r="I13361" s="50">
        <f>(DAX__2019_2020__33[[#This Row],[Adj Close]]-DAX__2019_2020__33[[#This Row],[Adj Open]])/DAX__2019_2020__33[[#This Row],[Adj Open]]</f>
        <v>2.0535290724503791E-2</v>
      </c>
      <c r="J13361" s="50">
        <f>DAX__2019_2020__33[[#This Row],[Adj Close]]-DAX__2019_2020__33[[#This Row],[Adj Open]]</f>
        <v>1.7128676428789475</v>
      </c>
      <c r="K13361" s="50">
        <v>491062</v>
      </c>
    </row>
    <row r="13362" spans="1:11" x14ac:dyDescent="0.3">
      <c r="A13362" s="51" t="str">
        <f t="shared" si="215"/>
        <v>SY1.DE</v>
      </c>
      <c r="B13362" s="52" t="s">
        <v>313</v>
      </c>
      <c r="C13362" s="50" t="s">
        <v>10952</v>
      </c>
      <c r="D13362" s="50">
        <f>DAX__2019_2020__33[[#This Row],[Open]]*(DAX__2019_2020__33[[#This Row],[Adj Close]]/DAX__2019_2020__33[[#This Row],[Close]])</f>
        <v>85.50870547016001</v>
      </c>
      <c r="E13362" s="50" t="s">
        <v>5671</v>
      </c>
      <c r="F13362" s="50" t="s">
        <v>12933</v>
      </c>
      <c r="G13362" s="50" t="s">
        <v>10625</v>
      </c>
      <c r="H13362" s="50" t="s">
        <v>29175</v>
      </c>
      <c r="I13362" s="50">
        <f>(DAX__2019_2020__33[[#This Row],[Adj Close]]-DAX__2019_2020__33[[#This Row],[Adj Open]])/DAX__2019_2020__33[[#This Row],[Adj Open]]</f>
        <v>-8.3276839035822774E-3</v>
      </c>
      <c r="J13362" s="50">
        <f>DAX__2019_2020__33[[#This Row],[Adj Close]]-DAX__2019_2020__33[[#This Row],[Adj Open]]</f>
        <v>-0.71208947016000934</v>
      </c>
      <c r="K13362" s="50">
        <v>240615</v>
      </c>
    </row>
    <row r="13363" spans="1:11" x14ac:dyDescent="0.3">
      <c r="A13363" s="51" t="str">
        <f t="shared" si="215"/>
        <v>SY1.DE</v>
      </c>
      <c r="B13363" s="52" t="s">
        <v>314</v>
      </c>
      <c r="C13363" s="50" t="s">
        <v>4930</v>
      </c>
      <c r="D13363" s="50">
        <f>DAX__2019_2020__33[[#This Row],[Open]]*(DAX__2019_2020__33[[#This Row],[Adj Close]]/DAX__2019_2020__33[[#This Row],[Close]])</f>
        <v>84.77736547520054</v>
      </c>
      <c r="E13363" s="50" t="s">
        <v>29176</v>
      </c>
      <c r="F13363" s="50" t="s">
        <v>10127</v>
      </c>
      <c r="G13363" s="50" t="s">
        <v>10625</v>
      </c>
      <c r="H13363" s="50" t="s">
        <v>29175</v>
      </c>
      <c r="I13363" s="50">
        <f>(DAX__2019_2020__33[[#This Row],[Adj Close]]-DAX__2019_2020__33[[#This Row],[Adj Open]])/DAX__2019_2020__33[[#This Row],[Adj Open]]</f>
        <v>2.2707151480298799E-4</v>
      </c>
      <c r="J13363" s="50">
        <f>DAX__2019_2020__33[[#This Row],[Adj Close]]-DAX__2019_2020__33[[#This Row],[Adj Open]]</f>
        <v>1.9250524799460322E-2</v>
      </c>
      <c r="K13363" s="50">
        <v>96757</v>
      </c>
    </row>
    <row r="13364" spans="1:11" x14ac:dyDescent="0.3">
      <c r="A13364" s="51" t="str">
        <f t="shared" si="215"/>
        <v>SY1.DE</v>
      </c>
      <c r="B13364" s="52" t="s">
        <v>315</v>
      </c>
      <c r="C13364" s="50" t="s">
        <v>5700</v>
      </c>
      <c r="D13364" s="50">
        <f>DAX__2019_2020__33[[#This Row],[Open]]*(DAX__2019_2020__33[[#This Row],[Adj Close]]/DAX__2019_2020__33[[#This Row],[Close]])</f>
        <v>84.931330798817839</v>
      </c>
      <c r="E13364" s="50" t="s">
        <v>9977</v>
      </c>
      <c r="F13364" s="50" t="s">
        <v>9995</v>
      </c>
      <c r="G13364" s="50" t="s">
        <v>10648</v>
      </c>
      <c r="H13364" s="50" t="s">
        <v>29177</v>
      </c>
      <c r="I13364" s="50">
        <f>(DAX__2019_2020__33[[#This Row],[Adj Close]]-DAX__2019_2020__33[[#This Row],[Adj Open]])/DAX__2019_2020__33[[#This Row],[Adj Open]]</f>
        <v>-2.4926466690992138E-3</v>
      </c>
      <c r="J13364" s="50">
        <f>DAX__2019_2020__33[[#This Row],[Adj Close]]-DAX__2019_2020__33[[#This Row],[Adj Open]]</f>
        <v>-0.21170379881783674</v>
      </c>
      <c r="K13364" s="50">
        <v>156538</v>
      </c>
    </row>
    <row r="13365" spans="1:11" x14ac:dyDescent="0.3">
      <c r="A13365" s="51" t="str">
        <f t="shared" si="215"/>
        <v>SY1.DE</v>
      </c>
      <c r="B13365" s="52" t="s">
        <v>316</v>
      </c>
      <c r="C13365" s="50" t="s">
        <v>9976</v>
      </c>
      <c r="D13365" s="50">
        <f>DAX__2019_2020__33[[#This Row],[Open]]*(DAX__2019_2020__33[[#This Row],[Adj Close]]/DAX__2019_2020__33[[#This Row],[Close]])</f>
        <v>84.642644079701768</v>
      </c>
      <c r="E13365" s="50" t="s">
        <v>12955</v>
      </c>
      <c r="F13365" s="50" t="s">
        <v>5757</v>
      </c>
      <c r="G13365" s="50" t="s">
        <v>5757</v>
      </c>
      <c r="H13365" s="50" t="s">
        <v>29178</v>
      </c>
      <c r="I13365" s="50">
        <f>(DAX__2019_2020__33[[#This Row],[Adj Close]]-DAX__2019_2020__33[[#This Row],[Adj Open]])/DAX__2019_2020__33[[#This Row],[Adj Open]]</f>
        <v>-1.114138257323084E-2</v>
      </c>
      <c r="J13365" s="50">
        <f>DAX__2019_2020__33[[#This Row],[Adj Close]]-DAX__2019_2020__33[[#This Row],[Adj Open]]</f>
        <v>-0.94303607970176984</v>
      </c>
      <c r="K13365" s="50">
        <v>297308</v>
      </c>
    </row>
    <row r="13366" spans="1:11" x14ac:dyDescent="0.3">
      <c r="A13366" s="51" t="str">
        <f t="shared" si="215"/>
        <v>SY1.DE</v>
      </c>
      <c r="B13366" s="52" t="s">
        <v>317</v>
      </c>
      <c r="C13366" s="50" t="s">
        <v>29134</v>
      </c>
      <c r="D13366" s="50">
        <f>DAX__2019_2020__33[[#This Row],[Open]]*(DAX__2019_2020__33[[#This Row],[Adj Close]]/DAX__2019_2020__33[[#This Row],[Close]])</f>
        <v>83.661119845184103</v>
      </c>
      <c r="E13366" s="50" t="s">
        <v>4930</v>
      </c>
      <c r="F13366" s="50" t="s">
        <v>29154</v>
      </c>
      <c r="G13366" s="50" t="s">
        <v>29147</v>
      </c>
      <c r="H13366" s="50" t="s">
        <v>29179</v>
      </c>
      <c r="I13366" s="50">
        <f>(DAX__2019_2020__33[[#This Row],[Adj Close]]-DAX__2019_2020__33[[#This Row],[Adj Open]])/DAX__2019_2020__33[[#This Row],[Adj Open]]</f>
        <v>-5.7510925753141975E-3</v>
      </c>
      <c r="J13366" s="50">
        <f>DAX__2019_2020__33[[#This Row],[Adj Close]]-DAX__2019_2020__33[[#This Row],[Adj Open]]</f>
        <v>-0.48114284518410955</v>
      </c>
      <c r="K13366" s="50">
        <v>212817</v>
      </c>
    </row>
    <row r="13367" spans="1:11" x14ac:dyDescent="0.3">
      <c r="A13367" s="51" t="str">
        <f t="shared" si="215"/>
        <v>SY1.DE</v>
      </c>
      <c r="B13367" s="52" t="s">
        <v>318</v>
      </c>
      <c r="C13367" s="50" t="s">
        <v>12956</v>
      </c>
      <c r="D13367" s="50">
        <f>DAX__2019_2020__33[[#This Row],[Open]]*(DAX__2019_2020__33[[#This Row],[Adj Close]]/DAX__2019_2020__33[[#This Row],[Close]])</f>
        <v>83.276212682689035</v>
      </c>
      <c r="E13367" s="50" t="s">
        <v>9991</v>
      </c>
      <c r="F13367" s="50" t="s">
        <v>12942</v>
      </c>
      <c r="G13367" s="50" t="s">
        <v>29112</v>
      </c>
      <c r="H13367" s="50" t="s">
        <v>29153</v>
      </c>
      <c r="I13367" s="50">
        <f>(DAX__2019_2020__33[[#This Row],[Adj Close]]-DAX__2019_2020__33[[#This Row],[Adj Open]])/DAX__2019_2020__33[[#This Row],[Adj Open]]</f>
        <v>3.928772776418254E-3</v>
      </c>
      <c r="J13367" s="50">
        <f>DAX__2019_2020__33[[#This Row],[Adj Close]]-DAX__2019_2020__33[[#This Row],[Adj Open]]</f>
        <v>0.32717331731096522</v>
      </c>
      <c r="K13367" s="50">
        <v>172103</v>
      </c>
    </row>
    <row r="13368" spans="1:11" x14ac:dyDescent="0.3">
      <c r="A13368" s="51" t="str">
        <f t="shared" si="215"/>
        <v>SY1.DE</v>
      </c>
      <c r="B13368" s="52" t="s">
        <v>319</v>
      </c>
      <c r="C13368" s="50" t="s">
        <v>12957</v>
      </c>
      <c r="D13368" s="50">
        <f>DAX__2019_2020__33[[#This Row],[Open]]*(DAX__2019_2020__33[[#This Row],[Adj Close]]/DAX__2019_2020__33[[#This Row],[Close]])</f>
        <v>83.815085559595929</v>
      </c>
      <c r="E13368" s="50" t="s">
        <v>12931</v>
      </c>
      <c r="F13368" s="50" t="s">
        <v>29043</v>
      </c>
      <c r="G13368" s="50" t="s">
        <v>29043</v>
      </c>
      <c r="H13368" s="50" t="s">
        <v>29180</v>
      </c>
      <c r="I13368" s="50">
        <f>(DAX__2019_2020__33[[#This Row],[Adj Close]]-DAX__2019_2020__33[[#This Row],[Adj Open]])/DAX__2019_2020__33[[#This Row],[Adj Open]]</f>
        <v>-1.0103295295138879E-2</v>
      </c>
      <c r="J13368" s="50">
        <f>DAX__2019_2020__33[[#This Row],[Adj Close]]-DAX__2019_2020__33[[#This Row],[Adj Open]]</f>
        <v>-0.84680855959592805</v>
      </c>
      <c r="K13368" s="50">
        <v>170466</v>
      </c>
    </row>
    <row r="13369" spans="1:11" x14ac:dyDescent="0.3">
      <c r="A13369" s="51" t="str">
        <f t="shared" si="215"/>
        <v>SY1.DE</v>
      </c>
      <c r="B13369" s="52" t="s">
        <v>320</v>
      </c>
      <c r="C13369" s="50" t="s">
        <v>4942</v>
      </c>
      <c r="D13369" s="50">
        <f>DAX__2019_2020__33[[#This Row],[Open]]*(DAX__2019_2020__33[[#This Row],[Adj Close]]/DAX__2019_2020__33[[#This Row],[Close]])</f>
        <v>82.48713602838842</v>
      </c>
      <c r="E13369" s="50" t="s">
        <v>29146</v>
      </c>
      <c r="F13369" s="50" t="s">
        <v>29169</v>
      </c>
      <c r="G13369" s="50" t="s">
        <v>10001</v>
      </c>
      <c r="H13369" s="50" t="s">
        <v>29181</v>
      </c>
      <c r="I13369" s="50">
        <f>(DAX__2019_2020__33[[#This Row],[Adj Close]]-DAX__2019_2020__33[[#This Row],[Adj Open]])/DAX__2019_2020__33[[#This Row],[Adj Open]]</f>
        <v>1.0732594368495271E-2</v>
      </c>
      <c r="J13369" s="50">
        <f>DAX__2019_2020__33[[#This Row],[Adj Close]]-DAX__2019_2020__33[[#This Row],[Adj Open]]</f>
        <v>0.88530097161158494</v>
      </c>
      <c r="K13369" s="50">
        <v>184260</v>
      </c>
    </row>
    <row r="13370" spans="1:11" x14ac:dyDescent="0.3">
      <c r="A13370" s="51" t="str">
        <f t="shared" si="215"/>
        <v>SY1.DE</v>
      </c>
      <c r="B13370" s="52" t="s">
        <v>321</v>
      </c>
      <c r="C13370" s="50" t="s">
        <v>9996</v>
      </c>
      <c r="D13370" s="50">
        <f>DAX__2019_2020__33[[#This Row],[Open]]*(DAX__2019_2020__33[[#This Row],[Adj Close]]/DAX__2019_2020__33[[#This Row],[Close]])</f>
        <v>83.507147150666725</v>
      </c>
      <c r="E13370" s="50" t="s">
        <v>9987</v>
      </c>
      <c r="F13370" s="50" t="s">
        <v>12956</v>
      </c>
      <c r="G13370" s="50" t="s">
        <v>9987</v>
      </c>
      <c r="H13370" s="50" t="s">
        <v>29123</v>
      </c>
      <c r="I13370" s="50">
        <f>(DAX__2019_2020__33[[#This Row],[Adj Close]]-DAX__2019_2020__33[[#This Row],[Adj Open]])/DAX__2019_2020__33[[#This Row],[Adj Open]]</f>
        <v>7.3749597531108328E-3</v>
      </c>
      <c r="J13370" s="50">
        <f>DAX__2019_2020__33[[#This Row],[Adj Close]]-DAX__2019_2020__33[[#This Row],[Adj Open]]</f>
        <v>0.61586184933327104</v>
      </c>
      <c r="K13370" s="50">
        <v>180208</v>
      </c>
    </row>
    <row r="13371" spans="1:11" x14ac:dyDescent="0.3">
      <c r="A13371" s="51" t="str">
        <f t="shared" si="215"/>
        <v>SY1.DE</v>
      </c>
      <c r="B13371" s="52" t="s">
        <v>322</v>
      </c>
      <c r="C13371" s="50" t="s">
        <v>12966</v>
      </c>
      <c r="D13371" s="50">
        <f>DAX__2019_2020__33[[#This Row],[Open]]*(DAX__2019_2020__33[[#This Row],[Adj Close]]/DAX__2019_2020__33[[#This Row],[Close]])</f>
        <v>84.103772181643762</v>
      </c>
      <c r="E13371" s="50" t="s">
        <v>13021</v>
      </c>
      <c r="F13371" s="50" t="s">
        <v>29043</v>
      </c>
      <c r="G13371" s="50" t="s">
        <v>24826</v>
      </c>
      <c r="H13371" s="50" t="s">
        <v>29182</v>
      </c>
      <c r="I13371" s="50">
        <f>(DAX__2019_2020__33[[#This Row],[Adj Close]]-DAX__2019_2020__33[[#This Row],[Adj Open]])/DAX__2019_2020__33[[#This Row],[Adj Open]]</f>
        <v>9.1534322848175608E-4</v>
      </c>
      <c r="J13371" s="50">
        <f>DAX__2019_2020__33[[#This Row],[Adj Close]]-DAX__2019_2020__33[[#This Row],[Adj Open]]</f>
        <v>7.6983818356239908E-2</v>
      </c>
      <c r="K13371" s="50">
        <v>295448</v>
      </c>
    </row>
    <row r="13372" spans="1:11" x14ac:dyDescent="0.3">
      <c r="A13372" s="51" t="str">
        <f t="shared" si="215"/>
        <v>SY1.DE</v>
      </c>
      <c r="B13372" s="52" t="s">
        <v>323</v>
      </c>
      <c r="C13372" s="50" t="s">
        <v>5698</v>
      </c>
      <c r="D13372" s="50">
        <f>DAX__2019_2020__33[[#This Row],[Open]]*(DAX__2019_2020__33[[#This Row],[Adj Close]]/DAX__2019_2020__33[[#This Row],[Close]])</f>
        <v>84.488689291057597</v>
      </c>
      <c r="E13372" s="50" t="s">
        <v>24484</v>
      </c>
      <c r="F13372" s="50" t="s">
        <v>10129</v>
      </c>
      <c r="G13372" s="50" t="s">
        <v>28252</v>
      </c>
      <c r="H13372" s="50" t="s">
        <v>29183</v>
      </c>
      <c r="I13372" s="50">
        <f>(DAX__2019_2020__33[[#This Row],[Adj Close]]-DAX__2019_2020__33[[#This Row],[Adj Open]])/DAX__2019_2020__33[[#This Row],[Adj Open]]</f>
        <v>-7.7448744506308561E-3</v>
      </c>
      <c r="J13372" s="50">
        <f>DAX__2019_2020__33[[#This Row],[Adj Close]]-DAX__2019_2020__33[[#This Row],[Adj Open]]</f>
        <v>-0.65435429105760079</v>
      </c>
      <c r="K13372" s="50">
        <v>244985</v>
      </c>
    </row>
    <row r="13373" spans="1:11" x14ac:dyDescent="0.3">
      <c r="A13373" s="51" t="str">
        <f t="shared" si="215"/>
        <v>SY1.DE</v>
      </c>
      <c r="B13373" s="52" t="s">
        <v>324</v>
      </c>
      <c r="C13373" s="50" t="s">
        <v>12957</v>
      </c>
      <c r="D13373" s="50">
        <f>DAX__2019_2020__33[[#This Row],[Open]]*(DAX__2019_2020__33[[#This Row],[Adj Close]]/DAX__2019_2020__33[[#This Row],[Close]])</f>
        <v>83.815084607452917</v>
      </c>
      <c r="E13373" s="50" t="s">
        <v>24484</v>
      </c>
      <c r="F13373" s="50" t="s">
        <v>10124</v>
      </c>
      <c r="G13373" s="50" t="s">
        <v>9999</v>
      </c>
      <c r="H13373" s="50" t="s">
        <v>29184</v>
      </c>
      <c r="I13373" s="50">
        <f>(DAX__2019_2020__33[[#This Row],[Adj Close]]-DAX__2019_2020__33[[#This Row],[Adj Open]])/DAX__2019_2020__33[[#This Row],[Adj Open]]</f>
        <v>2.0666016548014517E-3</v>
      </c>
      <c r="J13373" s="50">
        <f>DAX__2019_2020__33[[#This Row],[Adj Close]]-DAX__2019_2020__33[[#This Row],[Adj Open]]</f>
        <v>0.17321239254708587</v>
      </c>
      <c r="K13373" s="50">
        <v>290056</v>
      </c>
    </row>
    <row r="13374" spans="1:11" x14ac:dyDescent="0.3">
      <c r="A13374" s="51" t="str">
        <f t="shared" si="215"/>
        <v>SY1.DE</v>
      </c>
      <c r="B13374" s="52" t="s">
        <v>325</v>
      </c>
      <c r="C13374" s="50" t="s">
        <v>5758</v>
      </c>
      <c r="D13374" s="50">
        <f>DAX__2019_2020__33[[#This Row],[Open]]*(DAX__2019_2020__33[[#This Row],[Adj Close]]/DAX__2019_2020__33[[#This Row],[Close]])</f>
        <v>84.661896006402173</v>
      </c>
      <c r="E13374" s="50" t="s">
        <v>12922</v>
      </c>
      <c r="F13374" s="50" t="s">
        <v>10126</v>
      </c>
      <c r="G13374" s="50" t="s">
        <v>10625</v>
      </c>
      <c r="H13374" s="50" t="s">
        <v>29175</v>
      </c>
      <c r="I13374" s="50">
        <f>(DAX__2019_2020__33[[#This Row],[Adj Close]]-DAX__2019_2020__33[[#This Row],[Adj Open]])/DAX__2019_2020__33[[#This Row],[Adj Open]]</f>
        <v>1.5912706890906284E-3</v>
      </c>
      <c r="J13374" s="50">
        <f>DAX__2019_2020__33[[#This Row],[Adj Close]]-DAX__2019_2020__33[[#This Row],[Adj Open]]</f>
        <v>0.13471999359782671</v>
      </c>
      <c r="K13374" s="50">
        <v>226640</v>
      </c>
    </row>
    <row r="13375" spans="1:11" x14ac:dyDescent="0.3">
      <c r="A13375" s="51" t="str">
        <f t="shared" si="215"/>
        <v>SY1.DE</v>
      </c>
      <c r="B13375" s="52" t="s">
        <v>326</v>
      </c>
      <c r="C13375" s="50" t="s">
        <v>24614</v>
      </c>
      <c r="D13375" s="50">
        <f>DAX__2019_2020__33[[#This Row],[Open]]*(DAX__2019_2020__33[[#This Row],[Adj Close]]/DAX__2019_2020__33[[#This Row],[Close]])</f>
        <v>85.547200255023967</v>
      </c>
      <c r="E13375" s="50" t="s">
        <v>9972</v>
      </c>
      <c r="F13375" s="50" t="s">
        <v>10038</v>
      </c>
      <c r="G13375" s="50" t="s">
        <v>5701</v>
      </c>
      <c r="H13375" s="50" t="s">
        <v>29185</v>
      </c>
      <c r="I13375" s="50">
        <f>(DAX__2019_2020__33[[#This Row],[Adj Close]]-DAX__2019_2020__33[[#This Row],[Adj Open]])/DAX__2019_2020__33[[#This Row],[Adj Open]]</f>
        <v>8.9988186951895869E-3</v>
      </c>
      <c r="J13375" s="50">
        <f>DAX__2019_2020__33[[#This Row],[Adj Close]]-DAX__2019_2020__33[[#This Row],[Adj Open]]</f>
        <v>0.76982374497603701</v>
      </c>
      <c r="K13375" s="50">
        <v>242798</v>
      </c>
    </row>
    <row r="13376" spans="1:11" x14ac:dyDescent="0.3">
      <c r="A13376" s="51" t="str">
        <f t="shared" si="215"/>
        <v>SY1.DE</v>
      </c>
      <c r="B13376" s="52" t="s">
        <v>327</v>
      </c>
      <c r="C13376" s="50" t="s">
        <v>10621</v>
      </c>
      <c r="D13376" s="50">
        <f>DAX__2019_2020__33[[#This Row],[Open]]*(DAX__2019_2020__33[[#This Row],[Adj Close]]/DAX__2019_2020__33[[#This Row],[Close]])</f>
        <v>86.297782600685309</v>
      </c>
      <c r="E13376" s="50" t="s">
        <v>5657</v>
      </c>
      <c r="F13376" s="50" t="s">
        <v>10601</v>
      </c>
      <c r="G13376" s="50" t="s">
        <v>13034</v>
      </c>
      <c r="H13376" s="50" t="s">
        <v>29186</v>
      </c>
      <c r="I13376" s="50">
        <f>(DAX__2019_2020__33[[#This Row],[Adj Close]]-DAX__2019_2020__33[[#This Row],[Adj Open]])/DAX__2019_2020__33[[#This Row],[Adj Open]]</f>
        <v>-1.784154772524601E-3</v>
      </c>
      <c r="J13376" s="50">
        <f>DAX__2019_2020__33[[#This Row],[Adj Close]]-DAX__2019_2020__33[[#This Row],[Adj Open]]</f>
        <v>-0.15396860068530316</v>
      </c>
      <c r="K13376" s="50">
        <v>240045</v>
      </c>
    </row>
    <row r="13377" spans="1:11" x14ac:dyDescent="0.3">
      <c r="A13377" s="51" t="str">
        <f t="shared" si="215"/>
        <v>SY1.DE</v>
      </c>
      <c r="B13377" s="52" t="s">
        <v>328</v>
      </c>
      <c r="C13377" s="50" t="s">
        <v>24609</v>
      </c>
      <c r="D13377" s="50">
        <f>DAX__2019_2020__33[[#This Row],[Open]]*(DAX__2019_2020__33[[#This Row],[Adj Close]]/DAX__2019_2020__33[[#This Row],[Close]])</f>
        <v>86.432502074227415</v>
      </c>
      <c r="E13377" s="50" t="s">
        <v>5685</v>
      </c>
      <c r="F13377" s="50" t="s">
        <v>10651</v>
      </c>
      <c r="G13377" s="50" t="s">
        <v>10026</v>
      </c>
      <c r="H13377" s="50" t="s">
        <v>29187</v>
      </c>
      <c r="I13377" s="50">
        <f>(DAX__2019_2020__33[[#This Row],[Adj Close]]-DAX__2019_2020__33[[#This Row],[Adj Open]])/DAX__2019_2020__33[[#This Row],[Adj Open]]</f>
        <v>8.684012469383216E-3</v>
      </c>
      <c r="J13377" s="50">
        <f>DAX__2019_2020__33[[#This Row],[Adj Close]]-DAX__2019_2020__33[[#This Row],[Adj Open]]</f>
        <v>0.75058092577258151</v>
      </c>
      <c r="K13377" s="50">
        <v>231137</v>
      </c>
    </row>
    <row r="13378" spans="1:11" x14ac:dyDescent="0.3">
      <c r="A13378" s="51" t="str">
        <f t="shared" si="215"/>
        <v>SY1.DE</v>
      </c>
      <c r="B13378" s="52" t="s">
        <v>329</v>
      </c>
      <c r="C13378" s="50" t="s">
        <v>9960</v>
      </c>
      <c r="D13378" s="50">
        <f>DAX__2019_2020__33[[#This Row],[Open]]*(DAX__2019_2020__33[[#This Row],[Adj Close]]/DAX__2019_2020__33[[#This Row],[Close]])</f>
        <v>87.260062573401214</v>
      </c>
      <c r="E13378" s="50" t="s">
        <v>10721</v>
      </c>
      <c r="F13378" s="50" t="s">
        <v>24493</v>
      </c>
      <c r="G13378" s="50" t="s">
        <v>9956</v>
      </c>
      <c r="H13378" s="50" t="s">
        <v>29188</v>
      </c>
      <c r="I13378" s="50">
        <f>(DAX__2019_2020__33[[#This Row],[Adj Close]]-DAX__2019_2020__33[[#This Row],[Adj Open]])/DAX__2019_2020__33[[#This Row],[Adj Open]]</f>
        <v>6.6166629907366747E-3</v>
      </c>
      <c r="J13378" s="50">
        <f>DAX__2019_2020__33[[#This Row],[Adj Close]]-DAX__2019_2020__33[[#This Row],[Adj Open]]</f>
        <v>0.57737042659879023</v>
      </c>
      <c r="K13378" s="50">
        <v>298777</v>
      </c>
    </row>
    <row r="13379" spans="1:11" x14ac:dyDescent="0.3">
      <c r="A13379" s="51" t="str">
        <f t="shared" si="215"/>
        <v>SY1.DE</v>
      </c>
      <c r="B13379" s="52" t="s">
        <v>330</v>
      </c>
      <c r="C13379" s="50" t="s">
        <v>10042</v>
      </c>
      <c r="D13379" s="50">
        <f>DAX__2019_2020__33[[#This Row],[Open]]*(DAX__2019_2020__33[[#This Row],[Adj Close]]/DAX__2019_2020__33[[#This Row],[Close]])</f>
        <v>88.029902261319819</v>
      </c>
      <c r="E13379" s="50" t="s">
        <v>10722</v>
      </c>
      <c r="F13379" s="50" t="s">
        <v>10737</v>
      </c>
      <c r="G13379" s="50" t="s">
        <v>10722</v>
      </c>
      <c r="H13379" s="50" t="s">
        <v>29189</v>
      </c>
      <c r="I13379" s="50">
        <f>(DAX__2019_2020__33[[#This Row],[Adj Close]]-DAX__2019_2020__33[[#This Row],[Adj Open]])/DAX__2019_2020__33[[#This Row],[Adj Open]]</f>
        <v>1.0931350756514543E-2</v>
      </c>
      <c r="J13379" s="50">
        <f>DAX__2019_2020__33[[#This Row],[Adj Close]]-DAX__2019_2020__33[[#This Row],[Adj Open]]</f>
        <v>0.96228573868017975</v>
      </c>
      <c r="K13379" s="50">
        <v>417625</v>
      </c>
    </row>
    <row r="13380" spans="1:11" x14ac:dyDescent="0.3">
      <c r="A13380" s="51" t="str">
        <f t="shared" si="215"/>
        <v>SY1.DE</v>
      </c>
      <c r="B13380" s="52" t="s">
        <v>331</v>
      </c>
      <c r="C13380" s="50" t="s">
        <v>3895</v>
      </c>
      <c r="D13380" s="50">
        <f>DAX__2019_2020__33[[#This Row],[Open]]*(DAX__2019_2020__33[[#This Row],[Adj Close]]/DAX__2019_2020__33[[#This Row],[Close]])</f>
        <v>89.0306731377011</v>
      </c>
      <c r="E13380" s="50" t="s">
        <v>10641</v>
      </c>
      <c r="F13380" s="50" t="s">
        <v>3895</v>
      </c>
      <c r="G13380" s="50" t="s">
        <v>10157</v>
      </c>
      <c r="H13380" s="50" t="s">
        <v>29190</v>
      </c>
      <c r="I13380" s="50">
        <f>(DAX__2019_2020__33[[#This Row],[Adj Close]]-DAX__2019_2020__33[[#This Row],[Adj Open]])/DAX__2019_2020__33[[#This Row],[Adj Open]]</f>
        <v>7.5659751696705822E-3</v>
      </c>
      <c r="J13380" s="50">
        <f>DAX__2019_2020__33[[#This Row],[Adj Close]]-DAX__2019_2020__33[[#This Row],[Adj Open]]</f>
        <v>0.67360386229890423</v>
      </c>
      <c r="K13380" s="50">
        <v>190143</v>
      </c>
    </row>
    <row r="13381" spans="1:11" x14ac:dyDescent="0.3">
      <c r="A13381" s="51" t="str">
        <f t="shared" si="215"/>
        <v>SY1.DE</v>
      </c>
      <c r="B13381" s="52" t="s">
        <v>332</v>
      </c>
      <c r="C13381" s="50" t="s">
        <v>10203</v>
      </c>
      <c r="D13381" s="50">
        <f>DAX__2019_2020__33[[#This Row],[Open]]*(DAX__2019_2020__33[[#This Row],[Adj Close]]/DAX__2019_2020__33[[#This Row],[Close]])</f>
        <v>90.204664078962125</v>
      </c>
      <c r="E13381" s="50" t="s">
        <v>10592</v>
      </c>
      <c r="F13381" s="50" t="s">
        <v>10574</v>
      </c>
      <c r="G13381" s="50" t="s">
        <v>10592</v>
      </c>
      <c r="H13381" s="50" t="s">
        <v>29191</v>
      </c>
      <c r="I13381" s="50">
        <f>(DAX__2019_2020__33[[#This Row],[Adj Close]]-DAX__2019_2020__33[[#This Row],[Adj Open]])/DAX__2019_2020__33[[#This Row],[Adj Open]]</f>
        <v>8.3208770710663394E-3</v>
      </c>
      <c r="J13381" s="50">
        <f>DAX__2019_2020__33[[#This Row],[Adj Close]]-DAX__2019_2020__33[[#This Row],[Adj Open]]</f>
        <v>0.75058192103787746</v>
      </c>
      <c r="K13381" s="50">
        <v>180241</v>
      </c>
    </row>
    <row r="13382" spans="1:11" x14ac:dyDescent="0.3">
      <c r="A13382" s="51" t="str">
        <f t="shared" si="215"/>
        <v>SY1.DE</v>
      </c>
      <c r="B13382" s="52" t="s">
        <v>333</v>
      </c>
      <c r="C13382" s="50" t="s">
        <v>10202</v>
      </c>
      <c r="D13382" s="50">
        <f>DAX__2019_2020__33[[#This Row],[Open]]*(DAX__2019_2020__33[[#This Row],[Adj Close]]/DAX__2019_2020__33[[#This Row],[Close]])</f>
        <v>90.47409507196717</v>
      </c>
      <c r="E13382" s="50" t="s">
        <v>10175</v>
      </c>
      <c r="F13382" s="50" t="s">
        <v>3928</v>
      </c>
      <c r="G13382" s="50" t="s">
        <v>10159</v>
      </c>
      <c r="H13382" s="50" t="s">
        <v>29192</v>
      </c>
      <c r="I13382" s="50">
        <f>(DAX__2019_2020__33[[#This Row],[Adj Close]]-DAX__2019_2020__33[[#This Row],[Adj Open]])/DAX__2019_2020__33[[#This Row],[Adj Open]]</f>
        <v>-2.3398639334140034E-3</v>
      </c>
      <c r="J13382" s="50">
        <f>DAX__2019_2020__33[[#This Row],[Adj Close]]-DAX__2019_2020__33[[#This Row],[Adj Open]]</f>
        <v>-0.21169707196716558</v>
      </c>
      <c r="K13382" s="50">
        <v>131517</v>
      </c>
    </row>
    <row r="13383" spans="1:11" x14ac:dyDescent="0.3">
      <c r="A13383" s="51" t="str">
        <f t="shared" si="215"/>
        <v>SY1.DE</v>
      </c>
      <c r="B13383" s="52" t="s">
        <v>334</v>
      </c>
      <c r="C13383" s="50" t="s">
        <v>10187</v>
      </c>
      <c r="D13383" s="50">
        <f>DAX__2019_2020__33[[#This Row],[Open]]*(DAX__2019_2020__33[[#This Row],[Adj Close]]/DAX__2019_2020__33[[#This Row],[Close]])</f>
        <v>89.800509336479465</v>
      </c>
      <c r="E13383" s="50" t="s">
        <v>24852</v>
      </c>
      <c r="F13383" s="50" t="s">
        <v>5766</v>
      </c>
      <c r="G13383" s="50" t="s">
        <v>10162</v>
      </c>
      <c r="H13383" s="50" t="s">
        <v>29193</v>
      </c>
      <c r="I13383" s="50">
        <f>(DAX__2019_2020__33[[#This Row],[Adj Close]]-DAX__2019_2020__33[[#This Row],[Adj Open]])/DAX__2019_2020__33[[#This Row],[Adj Open]]</f>
        <v>2.5717745392199471E-3</v>
      </c>
      <c r="J13383" s="50">
        <f>DAX__2019_2020__33[[#This Row],[Adj Close]]-DAX__2019_2020__33[[#This Row],[Adj Open]]</f>
        <v>0.23094666352054105</v>
      </c>
      <c r="K13383" s="50">
        <v>196172</v>
      </c>
    </row>
    <row r="13384" spans="1:11" x14ac:dyDescent="0.3">
      <c r="A13384" s="51" t="str">
        <f t="shared" si="215"/>
        <v>SY1.DE</v>
      </c>
      <c r="B13384" s="52" t="s">
        <v>335</v>
      </c>
      <c r="C13384" s="50" t="s">
        <v>10149</v>
      </c>
      <c r="D13384" s="50">
        <f>DAX__2019_2020__33[[#This Row],[Open]]*(DAX__2019_2020__33[[#This Row],[Adj Close]]/DAX__2019_2020__33[[#This Row],[Close]])</f>
        <v>89.242377348015353</v>
      </c>
      <c r="E13384" s="50" t="s">
        <v>10159</v>
      </c>
      <c r="F13384" s="50" t="s">
        <v>10193</v>
      </c>
      <c r="G13384" s="50" t="s">
        <v>10185</v>
      </c>
      <c r="H13384" s="50" t="s">
        <v>29194</v>
      </c>
      <c r="I13384" s="50">
        <f>(DAX__2019_2020__33[[#This Row],[Adj Close]]-DAX__2019_2020__33[[#This Row],[Adj Open]])/DAX__2019_2020__33[[#This Row],[Adj Open]]</f>
        <v>9.9202719413472966E-3</v>
      </c>
      <c r="J13384" s="50">
        <f>DAX__2019_2020__33[[#This Row],[Adj Close]]-DAX__2019_2020__33[[#This Row],[Adj Open]]</f>
        <v>0.88530865198464426</v>
      </c>
      <c r="K13384" s="50">
        <v>220546</v>
      </c>
    </row>
    <row r="13385" spans="1:11" x14ac:dyDescent="0.3">
      <c r="A13385" s="51" t="str">
        <f t="shared" si="215"/>
        <v>SY1.DE</v>
      </c>
      <c r="B13385" s="52" t="s">
        <v>336</v>
      </c>
      <c r="C13385" s="50" t="s">
        <v>10188</v>
      </c>
      <c r="D13385" s="50">
        <f>DAX__2019_2020__33[[#This Row],[Open]]*(DAX__2019_2020__33[[#This Row],[Adj Close]]/DAX__2019_2020__33[[#This Row],[Close]])</f>
        <v>89.377091423081282</v>
      </c>
      <c r="E13385" s="50" t="s">
        <v>10619</v>
      </c>
      <c r="F13385" s="50" t="s">
        <v>5704</v>
      </c>
      <c r="G13385" s="50" t="s">
        <v>12893</v>
      </c>
      <c r="H13385" s="50" t="s">
        <v>29195</v>
      </c>
      <c r="I13385" s="50">
        <f>(DAX__2019_2020__33[[#This Row],[Adj Close]]-DAX__2019_2020__33[[#This Row],[Adj Open]])/DAX__2019_2020__33[[#This Row],[Adj Open]]</f>
        <v>-1.937984558720523E-3</v>
      </c>
      <c r="J13385" s="50">
        <f>DAX__2019_2020__33[[#This Row],[Adj Close]]-DAX__2019_2020__33[[#This Row],[Adj Open]]</f>
        <v>-0.17321142308128401</v>
      </c>
      <c r="K13385" s="50">
        <v>273277</v>
      </c>
    </row>
    <row r="13386" spans="1:11" x14ac:dyDescent="0.3">
      <c r="A13386" s="51" t="str">
        <f t="shared" si="215"/>
        <v>SY1.DE</v>
      </c>
      <c r="B13386" s="52" t="s">
        <v>337</v>
      </c>
      <c r="C13386" s="50" t="s">
        <v>5729</v>
      </c>
      <c r="D13386" s="50">
        <f>DAX__2019_2020__33[[#This Row],[Open]]*(DAX__2019_2020__33[[#This Row],[Adj Close]]/DAX__2019_2020__33[[#This Row],[Close]])</f>
        <v>89.300116232503726</v>
      </c>
      <c r="E13386" s="50" t="s">
        <v>10725</v>
      </c>
      <c r="F13386" s="50" t="s">
        <v>3900</v>
      </c>
      <c r="G13386" s="50" t="s">
        <v>5763</v>
      </c>
      <c r="H13386" s="50" t="s">
        <v>29196</v>
      </c>
      <c r="I13386" s="50">
        <f>(DAX__2019_2020__33[[#This Row],[Adj Close]]-DAX__2019_2020__33[[#This Row],[Adj Open]])/DAX__2019_2020__33[[#This Row],[Adj Open]]</f>
        <v>-7.9741915525585235E-3</v>
      </c>
      <c r="J13386" s="50">
        <f>DAX__2019_2020__33[[#This Row],[Adj Close]]-DAX__2019_2020__33[[#This Row],[Adj Open]]</f>
        <v>-0.71209623250372545</v>
      </c>
      <c r="K13386" s="50">
        <v>231917</v>
      </c>
    </row>
    <row r="13387" spans="1:11" x14ac:dyDescent="0.3">
      <c r="A13387" s="51" t="str">
        <f t="shared" si="215"/>
        <v>SY1.DE</v>
      </c>
      <c r="B13387" s="52" t="s">
        <v>338</v>
      </c>
      <c r="C13387" s="50" t="s">
        <v>29197</v>
      </c>
      <c r="D13387" s="50">
        <f>DAX__2019_2020__33[[#This Row],[Open]]*(DAX__2019_2020__33[[#This Row],[Adj Close]]/DAX__2019_2020__33[[#This Row],[Close]])</f>
        <v>87.991410904571495</v>
      </c>
      <c r="E13387" s="50" t="s">
        <v>9954</v>
      </c>
      <c r="F13387" s="50" t="s">
        <v>10617</v>
      </c>
      <c r="G13387" s="50" t="s">
        <v>10640</v>
      </c>
      <c r="H13387" s="50" t="s">
        <v>29198</v>
      </c>
      <c r="I13387" s="50">
        <f>(DAX__2019_2020__33[[#This Row],[Adj Close]]-DAX__2019_2020__33[[#This Row],[Adj Open]])/DAX__2019_2020__33[[#This Row],[Adj Open]]</f>
        <v>6.1242124644748054E-3</v>
      </c>
      <c r="J13387" s="50">
        <f>DAX__2019_2020__33[[#This Row],[Adj Close]]-DAX__2019_2020__33[[#This Row],[Adj Open]]</f>
        <v>0.53887809542850107</v>
      </c>
      <c r="K13387" s="50">
        <v>286466</v>
      </c>
    </row>
    <row r="13388" spans="1:11" x14ac:dyDescent="0.3">
      <c r="A13388" s="51" t="str">
        <f t="shared" ref="A13388:A13451" si="216">"SY1.DE"</f>
        <v>SY1.DE</v>
      </c>
      <c r="B13388" s="52" t="s">
        <v>339</v>
      </c>
      <c r="C13388" s="50" t="s">
        <v>24546</v>
      </c>
      <c r="D13388" s="50">
        <f>DAX__2019_2020__33[[#This Row],[Open]]*(DAX__2019_2020__33[[#This Row],[Adj Close]]/DAX__2019_2020__33[[#This Row],[Close]])</f>
        <v>89.01142850355977</v>
      </c>
      <c r="E13388" s="50" t="s">
        <v>3899</v>
      </c>
      <c r="F13388" s="50" t="s">
        <v>10061</v>
      </c>
      <c r="G13388" s="50" t="s">
        <v>10061</v>
      </c>
      <c r="H13388" s="50" t="s">
        <v>29199</v>
      </c>
      <c r="I13388" s="50">
        <f>(DAX__2019_2020__33[[#This Row],[Adj Close]]-DAX__2019_2020__33[[#This Row],[Adj Open]])/DAX__2019_2020__33[[#This Row],[Adj Open]]</f>
        <v>-6.4864648648647978E-3</v>
      </c>
      <c r="J13388" s="50">
        <f>DAX__2019_2020__33[[#This Row],[Adj Close]]-DAX__2019_2020__33[[#This Row],[Adj Open]]</f>
        <v>-0.57736950355976546</v>
      </c>
      <c r="K13388" s="50">
        <v>257991</v>
      </c>
    </row>
    <row r="13389" spans="1:11" x14ac:dyDescent="0.3">
      <c r="A13389" s="51" t="str">
        <f t="shared" si="216"/>
        <v>SY1.DE</v>
      </c>
      <c r="B13389" s="52" t="s">
        <v>340</v>
      </c>
      <c r="C13389" s="50" t="s">
        <v>5679</v>
      </c>
      <c r="D13389" s="50">
        <f>DAX__2019_2020__33[[#This Row],[Open]]*(DAX__2019_2020__33[[#This Row],[Adj Close]]/DAX__2019_2020__33[[#This Row],[Close]])</f>
        <v>88.31858630183477</v>
      </c>
      <c r="E13389" s="50" t="s">
        <v>10043</v>
      </c>
      <c r="F13389" s="50" t="s">
        <v>29176</v>
      </c>
      <c r="G13389" s="50" t="s">
        <v>10653</v>
      </c>
      <c r="H13389" s="50" t="s">
        <v>29200</v>
      </c>
      <c r="I13389" s="50">
        <f>(DAX__2019_2020__33[[#This Row],[Adj Close]]-DAX__2019_2020__33[[#This Row],[Adj Open]])/DAX__2019_2020__33[[#This Row],[Adj Open]]</f>
        <v>-1.8958357147072988E-2</v>
      </c>
      <c r="J13389" s="50">
        <f>DAX__2019_2020__33[[#This Row],[Adj Close]]-DAX__2019_2020__33[[#This Row],[Adj Open]]</f>
        <v>-1.6743753018347718</v>
      </c>
      <c r="K13389" s="50">
        <v>487766</v>
      </c>
    </row>
    <row r="13390" spans="1:11" x14ac:dyDescent="0.3">
      <c r="A13390" s="51" t="str">
        <f t="shared" si="216"/>
        <v>SY1.DE</v>
      </c>
      <c r="B13390" s="52" t="s">
        <v>341</v>
      </c>
      <c r="C13390" s="50" t="s">
        <v>5696</v>
      </c>
      <c r="D13390" s="50">
        <f>DAX__2019_2020__33[[#This Row],[Open]]*(DAX__2019_2020__33[[#This Row],[Adj Close]]/DAX__2019_2020__33[[#This Row],[Close]])</f>
        <v>86.759687798243135</v>
      </c>
      <c r="E13390" s="50" t="s">
        <v>5747</v>
      </c>
      <c r="F13390" s="50" t="s">
        <v>24845</v>
      </c>
      <c r="G13390" s="50" t="s">
        <v>13024</v>
      </c>
      <c r="H13390" s="50" t="s">
        <v>29201</v>
      </c>
      <c r="I13390" s="50">
        <f>(DAX__2019_2020__33[[#This Row],[Adj Close]]-DAX__2019_2020__33[[#This Row],[Adj Open]])/DAX__2019_2020__33[[#This Row],[Adj Open]]</f>
        <v>-6.2112463970166723E-3</v>
      </c>
      <c r="J13390" s="50">
        <f>DAX__2019_2020__33[[#This Row],[Adj Close]]-DAX__2019_2020__33[[#This Row],[Adj Open]]</f>
        <v>-0.53888579824312899</v>
      </c>
      <c r="K13390" s="50">
        <v>217050</v>
      </c>
    </row>
    <row r="13391" spans="1:11" x14ac:dyDescent="0.3">
      <c r="A13391" s="51" t="str">
        <f t="shared" si="216"/>
        <v>SY1.DE</v>
      </c>
      <c r="B13391" s="52" t="s">
        <v>342</v>
      </c>
      <c r="C13391" s="50" t="s">
        <v>24824</v>
      </c>
      <c r="D13391" s="50">
        <f>DAX__2019_2020__33[[#This Row],[Open]]*(DAX__2019_2020__33[[#This Row],[Adj Close]]/DAX__2019_2020__33[[#This Row],[Close]])</f>
        <v>86.413264904628747</v>
      </c>
      <c r="E13391" s="50" t="s">
        <v>13023</v>
      </c>
      <c r="F13391" s="50" t="s">
        <v>24822</v>
      </c>
      <c r="G13391" s="50" t="s">
        <v>10627</v>
      </c>
      <c r="H13391" s="50" t="s">
        <v>29202</v>
      </c>
      <c r="I13391" s="50">
        <f>(DAX__2019_2020__33[[#This Row],[Adj Close]]-DAX__2019_2020__33[[#This Row],[Adj Open]])/DAX__2019_2020__33[[#This Row],[Adj Open]]</f>
        <v>2.4498217444381041E-3</v>
      </c>
      <c r="J13391" s="50">
        <f>DAX__2019_2020__33[[#This Row],[Adj Close]]-DAX__2019_2020__33[[#This Row],[Adj Open]]</f>
        <v>0.21169709537124959</v>
      </c>
      <c r="K13391" s="50">
        <v>281757</v>
      </c>
    </row>
    <row r="13392" spans="1:11" x14ac:dyDescent="0.3">
      <c r="A13392" s="51" t="str">
        <f t="shared" si="216"/>
        <v>SY1.DE</v>
      </c>
      <c r="B13392" s="52" t="s">
        <v>343</v>
      </c>
      <c r="C13392" s="50" t="s">
        <v>10627</v>
      </c>
      <c r="D13392" s="50">
        <f>DAX__2019_2020__33[[#This Row],[Open]]*(DAX__2019_2020__33[[#This Row],[Adj Close]]/DAX__2019_2020__33[[#This Row],[Close]])</f>
        <v>86.624961056110678</v>
      </c>
      <c r="E13392" s="50" t="s">
        <v>10073</v>
      </c>
      <c r="F13392" s="50" t="s">
        <v>10031</v>
      </c>
      <c r="G13392" s="50" t="s">
        <v>13024</v>
      </c>
      <c r="H13392" s="50" t="s">
        <v>29201</v>
      </c>
      <c r="I13392" s="50">
        <f>(DAX__2019_2020__33[[#This Row],[Adj Close]]-DAX__2019_2020__33[[#This Row],[Adj Open]])/DAX__2019_2020__33[[#This Row],[Adj Open]]</f>
        <v>-4.6656189068746655E-3</v>
      </c>
      <c r="J13392" s="50">
        <f>DAX__2019_2020__33[[#This Row],[Adj Close]]-DAX__2019_2020__33[[#This Row],[Adj Open]]</f>
        <v>-0.4041590561106716</v>
      </c>
      <c r="K13392" s="50">
        <v>261734</v>
      </c>
    </row>
    <row r="13393" spans="1:11" x14ac:dyDescent="0.3">
      <c r="A13393" s="51" t="str">
        <f t="shared" si="216"/>
        <v>SY1.DE</v>
      </c>
      <c r="B13393" s="52" t="s">
        <v>344</v>
      </c>
      <c r="C13393" s="50" t="s">
        <v>5672</v>
      </c>
      <c r="D13393" s="50">
        <f>DAX__2019_2020__33[[#This Row],[Open]]*(DAX__2019_2020__33[[#This Row],[Adj Close]]/DAX__2019_2020__33[[#This Row],[Close]])</f>
        <v>86.586476732277575</v>
      </c>
      <c r="E13393" s="50" t="s">
        <v>12979</v>
      </c>
      <c r="F13393" s="50" t="s">
        <v>10040</v>
      </c>
      <c r="G13393" s="50" t="s">
        <v>13017</v>
      </c>
      <c r="H13393" s="50" t="s">
        <v>29203</v>
      </c>
      <c r="I13393" s="50">
        <f>(DAX__2019_2020__33[[#This Row],[Adj Close]]-DAX__2019_2020__33[[#This Row],[Adj Open]])/DAX__2019_2020__33[[#This Row],[Adj Open]]</f>
        <v>2.2226827442983648E-3</v>
      </c>
      <c r="J13393" s="50">
        <f>DAX__2019_2020__33[[#This Row],[Adj Close]]-DAX__2019_2020__33[[#This Row],[Adj Open]]</f>
        <v>0.19245426772242524</v>
      </c>
      <c r="K13393" s="50">
        <v>168756</v>
      </c>
    </row>
    <row r="13394" spans="1:11" x14ac:dyDescent="0.3">
      <c r="A13394" s="51" t="str">
        <f t="shared" si="216"/>
        <v>SY1.DE</v>
      </c>
      <c r="B13394" s="52" t="s">
        <v>345</v>
      </c>
      <c r="C13394" s="50" t="s">
        <v>10957</v>
      </c>
      <c r="D13394" s="50">
        <f>DAX__2019_2020__33[[#This Row],[Open]]*(DAX__2019_2020__33[[#This Row],[Adj Close]]/DAX__2019_2020__33[[#This Row],[Close]])</f>
        <v>87.086860388099325</v>
      </c>
      <c r="E13394" s="50" t="s">
        <v>10062</v>
      </c>
      <c r="F13394" s="50" t="s">
        <v>9946</v>
      </c>
      <c r="G13394" s="50" t="s">
        <v>9942</v>
      </c>
      <c r="H13394" s="50" t="s">
        <v>29204</v>
      </c>
      <c r="I13394" s="50">
        <f>(DAX__2019_2020__33[[#This Row],[Adj Close]]-DAX__2019_2020__33[[#This Row],[Adj Open]])/DAX__2019_2020__33[[#This Row],[Adj Open]]</f>
        <v>3.3149502762431873E-3</v>
      </c>
      <c r="J13394" s="50">
        <f>DAX__2019_2020__33[[#This Row],[Adj Close]]-DAX__2019_2020__33[[#This Row],[Adj Open]]</f>
        <v>0.28868861190068174</v>
      </c>
      <c r="K13394" s="50">
        <v>145237</v>
      </c>
    </row>
    <row r="13395" spans="1:11" x14ac:dyDescent="0.3">
      <c r="A13395" s="51" t="str">
        <f t="shared" si="216"/>
        <v>SY1.DE</v>
      </c>
      <c r="B13395" s="52" t="s">
        <v>346</v>
      </c>
      <c r="C13395" s="50" t="s">
        <v>9950</v>
      </c>
      <c r="D13395" s="50">
        <f>DAX__2019_2020__33[[#This Row],[Open]]*(DAX__2019_2020__33[[#This Row],[Adj Close]]/DAX__2019_2020__33[[#This Row],[Close]])</f>
        <v>87.683477105715156</v>
      </c>
      <c r="E13395" s="50" t="s">
        <v>5763</v>
      </c>
      <c r="F13395" s="50" t="s">
        <v>10707</v>
      </c>
      <c r="G13395" s="50" t="s">
        <v>10061</v>
      </c>
      <c r="H13395" s="50" t="s">
        <v>29199</v>
      </c>
      <c r="I13395" s="50">
        <f>(DAX__2019_2020__33[[#This Row],[Adj Close]]-DAX__2019_2020__33[[#This Row],[Adj Open]])/DAX__2019_2020__33[[#This Row],[Adj Open]]</f>
        <v>8.5601292177306543E-3</v>
      </c>
      <c r="J13395" s="50">
        <f>DAX__2019_2020__33[[#This Row],[Adj Close]]-DAX__2019_2020__33[[#This Row],[Adj Open]]</f>
        <v>0.75058189428484923</v>
      </c>
      <c r="K13395" s="50">
        <v>110958</v>
      </c>
    </row>
    <row r="13396" spans="1:11" x14ac:dyDescent="0.3">
      <c r="A13396" s="51" t="str">
        <f t="shared" si="216"/>
        <v>SY1.DE</v>
      </c>
      <c r="B13396" s="52" t="s">
        <v>347</v>
      </c>
      <c r="C13396" s="50" t="s">
        <v>10721</v>
      </c>
      <c r="D13396" s="50">
        <f>DAX__2019_2020__33[[#This Row],[Open]]*(DAX__2019_2020__33[[#This Row],[Adj Close]]/DAX__2019_2020__33[[#This Row],[Close]])</f>
        <v>87.933672214257868</v>
      </c>
      <c r="E13396" s="50" t="s">
        <v>10066</v>
      </c>
      <c r="F13396" s="50" t="s">
        <v>10707</v>
      </c>
      <c r="G13396" s="50" t="s">
        <v>10055</v>
      </c>
      <c r="H13396" s="50" t="s">
        <v>29205</v>
      </c>
      <c r="I13396" s="50">
        <f>(DAX__2019_2020__33[[#This Row],[Adj Close]]-DAX__2019_2020__33[[#This Row],[Adj Open]])/DAX__2019_2020__33[[#This Row],[Adj Open]]</f>
        <v>1.0943313994637164E-2</v>
      </c>
      <c r="J13396" s="50">
        <f>DAX__2019_2020__33[[#This Row],[Adj Close]]-DAX__2019_2020__33[[#This Row],[Adj Open]]</f>
        <v>0.9622857857421252</v>
      </c>
      <c r="K13396" s="50">
        <v>121385</v>
      </c>
    </row>
    <row r="13397" spans="1:11" x14ac:dyDescent="0.3">
      <c r="A13397" s="51" t="str">
        <f t="shared" si="216"/>
        <v>SY1.DE</v>
      </c>
      <c r="B13397" s="52" t="s">
        <v>348</v>
      </c>
      <c r="C13397" s="50" t="s">
        <v>10050</v>
      </c>
      <c r="D13397" s="50">
        <f>DAX__2019_2020__33[[#This Row],[Open]]*(DAX__2019_2020__33[[#This Row],[Adj Close]]/DAX__2019_2020__33[[#This Row],[Close]])</f>
        <v>88.164616362040633</v>
      </c>
      <c r="E13397" s="50" t="s">
        <v>10055</v>
      </c>
      <c r="F13397" s="50" t="s">
        <v>9962</v>
      </c>
      <c r="G13397" s="50" t="s">
        <v>10709</v>
      </c>
      <c r="H13397" s="50" t="s">
        <v>29206</v>
      </c>
      <c r="I13397" s="50">
        <f>(DAX__2019_2020__33[[#This Row],[Adj Close]]-DAX__2019_2020__33[[#This Row],[Adj Open]])/DAX__2019_2020__33[[#This Row],[Adj Open]]</f>
        <v>-5.675671064974663E-3</v>
      </c>
      <c r="J13397" s="50">
        <f>DAX__2019_2020__33[[#This Row],[Adj Close]]-DAX__2019_2020__33[[#This Row],[Adj Open]]</f>
        <v>-0.50039336204062579</v>
      </c>
      <c r="K13397" s="50">
        <v>248049</v>
      </c>
    </row>
    <row r="13398" spans="1:11" x14ac:dyDescent="0.3">
      <c r="A13398" s="51" t="str">
        <f t="shared" si="216"/>
        <v>SY1.DE</v>
      </c>
      <c r="B13398" s="52" t="s">
        <v>349</v>
      </c>
      <c r="C13398" s="50" t="s">
        <v>12887</v>
      </c>
      <c r="D13398" s="50">
        <f>DAX__2019_2020__33[[#This Row],[Open]]*(DAX__2019_2020__33[[#This Row],[Adj Close]]/DAX__2019_2020__33[[#This Row],[Close]])</f>
        <v>87.35630039143534</v>
      </c>
      <c r="E13398" s="50" t="s">
        <v>9945</v>
      </c>
      <c r="F13398" s="50" t="s">
        <v>9955</v>
      </c>
      <c r="G13398" s="50" t="s">
        <v>9940</v>
      </c>
      <c r="H13398" s="50" t="s">
        <v>29207</v>
      </c>
      <c r="I13398" s="50">
        <f>(DAX__2019_2020__33[[#This Row],[Adj Close]]-DAX__2019_2020__33[[#This Row],[Adj Open]])/DAX__2019_2020__33[[#This Row],[Adj Open]]</f>
        <v>1.7625358202526303E-3</v>
      </c>
      <c r="J13398" s="50">
        <f>DAX__2019_2020__33[[#This Row],[Adj Close]]-DAX__2019_2020__33[[#This Row],[Adj Open]]</f>
        <v>0.15396860856465366</v>
      </c>
      <c r="K13398" s="50">
        <v>171105</v>
      </c>
    </row>
    <row r="13399" spans="1:11" x14ac:dyDescent="0.3">
      <c r="A13399" s="51" t="str">
        <f t="shared" si="216"/>
        <v>SY1.DE</v>
      </c>
      <c r="B13399" s="52" t="s">
        <v>350</v>
      </c>
      <c r="C13399" s="50" t="s">
        <v>5777</v>
      </c>
      <c r="D13399" s="50">
        <f>DAX__2019_2020__33[[#This Row],[Open]]*(DAX__2019_2020__33[[#This Row],[Adj Close]]/DAX__2019_2020__33[[#This Row],[Close]])</f>
        <v>87.875938268028591</v>
      </c>
      <c r="E13399" s="50" t="s">
        <v>10714</v>
      </c>
      <c r="F13399" s="50" t="s">
        <v>10028</v>
      </c>
      <c r="G13399" s="50" t="s">
        <v>10619</v>
      </c>
      <c r="H13399" s="50" t="s">
        <v>29208</v>
      </c>
      <c r="I13399" s="50">
        <f>(DAX__2019_2020__33[[#This Row],[Adj Close]]-DAX__2019_2020__33[[#This Row],[Adj Open]])/DAX__2019_2020__33[[#This Row],[Adj Open]]</f>
        <v>1.7958815155497253E-2</v>
      </c>
      <c r="J13399" s="50">
        <f>DAX__2019_2020__33[[#This Row],[Adj Close]]-DAX__2019_2020__33[[#This Row],[Adj Open]]</f>
        <v>1.5781477319714128</v>
      </c>
      <c r="K13399" s="50">
        <v>281548</v>
      </c>
    </row>
    <row r="13400" spans="1:11" x14ac:dyDescent="0.3">
      <c r="A13400" s="51" t="str">
        <f t="shared" si="216"/>
        <v>SY1.DE</v>
      </c>
      <c r="B13400" s="52" t="s">
        <v>351</v>
      </c>
      <c r="C13400" s="50" t="s">
        <v>10056</v>
      </c>
      <c r="D13400" s="50">
        <f>DAX__2019_2020__33[[#This Row],[Open]]*(DAX__2019_2020__33[[#This Row],[Adj Close]]/DAX__2019_2020__33[[#This Row],[Close]])</f>
        <v>88.645767623768279</v>
      </c>
      <c r="E13400" s="50" t="s">
        <v>10195</v>
      </c>
      <c r="F13400" s="50" t="s">
        <v>10069</v>
      </c>
      <c r="G13400" s="50" t="s">
        <v>10054</v>
      </c>
      <c r="H13400" s="50" t="s">
        <v>29209</v>
      </c>
      <c r="I13400" s="50">
        <f>(DAX__2019_2020__33[[#This Row],[Adj Close]]-DAX__2019_2020__33[[#This Row],[Adj Open]])/DAX__2019_2020__33[[#This Row],[Adj Open]]</f>
        <v>-4.7764110472292261E-3</v>
      </c>
      <c r="J13400" s="50">
        <f>DAX__2019_2020__33[[#This Row],[Adj Close]]-DAX__2019_2020__33[[#This Row],[Adj Open]]</f>
        <v>-0.4234086237682817</v>
      </c>
      <c r="K13400" s="50">
        <v>218425</v>
      </c>
    </row>
    <row r="13401" spans="1:11" x14ac:dyDescent="0.3">
      <c r="A13401" s="51" t="str">
        <f t="shared" si="216"/>
        <v>SY1.DE</v>
      </c>
      <c r="B13401" s="52" t="s">
        <v>352</v>
      </c>
      <c r="C13401" s="50" t="s">
        <v>13100</v>
      </c>
      <c r="D13401" s="50">
        <f>DAX__2019_2020__33[[#This Row],[Open]]*(DAX__2019_2020__33[[#This Row],[Adj Close]]/DAX__2019_2020__33[[#This Row],[Close]])</f>
        <v>88.357077039833442</v>
      </c>
      <c r="E13401" s="50" t="s">
        <v>10148</v>
      </c>
      <c r="F13401" s="50" t="s">
        <v>10045</v>
      </c>
      <c r="G13401" s="50" t="s">
        <v>10149</v>
      </c>
      <c r="H13401" s="50" t="s">
        <v>29210</v>
      </c>
      <c r="I13401" s="50">
        <f>(DAX__2019_2020__33[[#This Row],[Adj Close]]-DAX__2019_2020__33[[#This Row],[Adj Open]])/DAX__2019_2020__33[[#This Row],[Adj Open]]</f>
        <v>1.0019581790459704E-2</v>
      </c>
      <c r="J13401" s="50">
        <f>DAX__2019_2020__33[[#This Row],[Adj Close]]-DAX__2019_2020__33[[#This Row],[Adj Open]]</f>
        <v>0.88530096016656046</v>
      </c>
      <c r="K13401" s="50">
        <v>182481</v>
      </c>
    </row>
    <row r="13402" spans="1:11" x14ac:dyDescent="0.3">
      <c r="A13402" s="51" t="str">
        <f t="shared" si="216"/>
        <v>SY1.DE</v>
      </c>
      <c r="B13402" s="52" t="s">
        <v>353</v>
      </c>
      <c r="C13402" s="50" t="s">
        <v>10167</v>
      </c>
      <c r="D13402" s="50">
        <f>DAX__2019_2020__33[[#This Row],[Open]]*(DAX__2019_2020__33[[#This Row],[Adj Close]]/DAX__2019_2020__33[[#This Row],[Close]])</f>
        <v>89.319352408579178</v>
      </c>
      <c r="E13402" s="50" t="s">
        <v>10641</v>
      </c>
      <c r="F13402" s="50" t="s">
        <v>10146</v>
      </c>
      <c r="G13402" s="50" t="s">
        <v>5682</v>
      </c>
      <c r="H13402" s="50" t="s">
        <v>29211</v>
      </c>
      <c r="I13402" s="50">
        <f>(DAX__2019_2020__33[[#This Row],[Adj Close]]-DAX__2019_2020__33[[#This Row],[Adj Open]])/DAX__2019_2020__33[[#This Row],[Adj Open]]</f>
        <v>6.2486748545572662E-3</v>
      </c>
      <c r="J13402" s="50">
        <f>DAX__2019_2020__33[[#This Row],[Adj Close]]-DAX__2019_2020__33[[#This Row],[Adj Open]]</f>
        <v>0.55812759142082768</v>
      </c>
      <c r="K13402" s="50">
        <v>205953</v>
      </c>
    </row>
    <row r="13403" spans="1:11" x14ac:dyDescent="0.3">
      <c r="A13403" s="51" t="str">
        <f t="shared" si="216"/>
        <v>SY1.DE</v>
      </c>
      <c r="B13403" s="52" t="s">
        <v>354</v>
      </c>
      <c r="C13403" s="50" t="s">
        <v>10619</v>
      </c>
      <c r="D13403" s="50">
        <f>DAX__2019_2020__33[[#This Row],[Open]]*(DAX__2019_2020__33[[#This Row],[Adj Close]]/DAX__2019_2020__33[[#This Row],[Close]])</f>
        <v>89.454076610187428</v>
      </c>
      <c r="E13403" s="50" t="s">
        <v>10866</v>
      </c>
      <c r="F13403" s="50" t="s">
        <v>10711</v>
      </c>
      <c r="G13403" s="50" t="s">
        <v>3899</v>
      </c>
      <c r="H13403" s="50" t="s">
        <v>29212</v>
      </c>
      <c r="I13403" s="50">
        <f>(DAX__2019_2020__33[[#This Row],[Adj Close]]-DAX__2019_2020__33[[#This Row],[Adj Open]])/DAX__2019_2020__33[[#This Row],[Adj Open]]</f>
        <v>4.3030336091123622E-4</v>
      </c>
      <c r="J13403" s="50">
        <f>DAX__2019_2020__33[[#This Row],[Adj Close]]-DAX__2019_2020__33[[#This Row],[Adj Open]]</f>
        <v>3.8492389812574856E-2</v>
      </c>
      <c r="K13403" s="50">
        <v>280566</v>
      </c>
    </row>
    <row r="13404" spans="1:11" x14ac:dyDescent="0.3">
      <c r="A13404" s="51" t="str">
        <f t="shared" si="216"/>
        <v>SY1.DE</v>
      </c>
      <c r="B13404" s="52" t="s">
        <v>355</v>
      </c>
      <c r="C13404" s="50" t="s">
        <v>3912</v>
      </c>
      <c r="D13404" s="50">
        <f>DAX__2019_2020__33[[#This Row],[Open]]*(DAX__2019_2020__33[[#This Row],[Adj Close]]/DAX__2019_2020__33[[#This Row],[Close]])</f>
        <v>89.973715080186892</v>
      </c>
      <c r="E13404" s="50" t="s">
        <v>10637</v>
      </c>
      <c r="F13404" s="50" t="s">
        <v>4941</v>
      </c>
      <c r="G13404" s="50" t="s">
        <v>10195</v>
      </c>
      <c r="H13404" s="50" t="s">
        <v>29213</v>
      </c>
      <c r="I13404" s="50">
        <f>(DAX__2019_2020__33[[#This Row],[Adj Close]]-DAX__2019_2020__33[[#This Row],[Adj Open]])/DAX__2019_2020__33[[#This Row],[Adj Open]]</f>
        <v>-5.9892834224598637E-3</v>
      </c>
      <c r="J13404" s="50">
        <f>DAX__2019_2020__33[[#This Row],[Adj Close]]-DAX__2019_2020__33[[#This Row],[Adj Open]]</f>
        <v>-0.53887808018689043</v>
      </c>
      <c r="K13404" s="50">
        <v>382941</v>
      </c>
    </row>
    <row r="13405" spans="1:11" x14ac:dyDescent="0.3">
      <c r="A13405" s="51" t="str">
        <f t="shared" si="216"/>
        <v>SY1.DE</v>
      </c>
      <c r="B13405" s="52" t="s">
        <v>356</v>
      </c>
      <c r="C13405" s="50" t="s">
        <v>10148</v>
      </c>
      <c r="D13405" s="50">
        <f>DAX__2019_2020__33[[#This Row],[Open]]*(DAX__2019_2020__33[[#This Row],[Adj Close]]/DAX__2019_2020__33[[#This Row],[Close]])</f>
        <v>89.473335441559314</v>
      </c>
      <c r="E13405" s="50" t="s">
        <v>29214</v>
      </c>
      <c r="F13405" s="50" t="s">
        <v>10148</v>
      </c>
      <c r="G13405" s="50" t="s">
        <v>10199</v>
      </c>
      <c r="H13405" s="50" t="s">
        <v>29215</v>
      </c>
      <c r="I13405" s="50">
        <f>(DAX__2019_2020__33[[#This Row],[Adj Close]]-DAX__2019_2020__33[[#This Row],[Adj Open]])/DAX__2019_2020__33[[#This Row],[Adj Open]]</f>
        <v>7.958679029081147E-3</v>
      </c>
      <c r="J13405" s="50">
        <f>DAX__2019_2020__33[[#This Row],[Adj Close]]-DAX__2019_2020__33[[#This Row],[Adj Open]]</f>
        <v>0.712089558440681</v>
      </c>
      <c r="K13405" s="50">
        <v>226074</v>
      </c>
    </row>
    <row r="13406" spans="1:11" x14ac:dyDescent="0.3">
      <c r="A13406" s="51" t="str">
        <f t="shared" si="216"/>
        <v>SY1.DE</v>
      </c>
      <c r="B13406" s="52" t="s">
        <v>357</v>
      </c>
      <c r="C13406" s="50" t="s">
        <v>10978</v>
      </c>
      <c r="D13406" s="50">
        <f>DAX__2019_2020__33[[#This Row],[Open]]*(DAX__2019_2020__33[[#This Row],[Adj Close]]/DAX__2019_2020__33[[#This Row],[Close]])</f>
        <v>90.589579253076678</v>
      </c>
      <c r="E13406" s="50" t="s">
        <v>10702</v>
      </c>
      <c r="F13406" s="50" t="s">
        <v>3909</v>
      </c>
      <c r="G13406" s="50" t="s">
        <v>10699</v>
      </c>
      <c r="H13406" s="50" t="s">
        <v>29216</v>
      </c>
      <c r="I13406" s="50">
        <f>(DAX__2019_2020__33[[#This Row],[Adj Close]]-DAX__2019_2020__33[[#This Row],[Adj Open]])/DAX__2019_2020__33[[#This Row],[Adj Open]]</f>
        <v>1.0622477274511087E-2</v>
      </c>
      <c r="J13406" s="50">
        <f>DAX__2019_2020__33[[#This Row],[Adj Close]]-DAX__2019_2020__33[[#This Row],[Adj Open]]</f>
        <v>0.96228574692332813</v>
      </c>
      <c r="K13406" s="50">
        <v>228387</v>
      </c>
    </row>
    <row r="13407" spans="1:11" x14ac:dyDescent="0.3">
      <c r="A13407" s="51" t="str">
        <f t="shared" si="216"/>
        <v>SY1.DE</v>
      </c>
      <c r="B13407" s="52" t="s">
        <v>358</v>
      </c>
      <c r="C13407" s="50" t="s">
        <v>10694</v>
      </c>
      <c r="D13407" s="50">
        <f>DAX__2019_2020__33[[#This Row],[Open]]*(DAX__2019_2020__33[[#This Row],[Adj Close]]/DAX__2019_2020__33[[#This Row],[Close]])</f>
        <v>91.648095167983286</v>
      </c>
      <c r="E13407" s="50" t="s">
        <v>24659</v>
      </c>
      <c r="F13407" s="50" t="s">
        <v>10678</v>
      </c>
      <c r="G13407" s="50" t="s">
        <v>24659</v>
      </c>
      <c r="H13407" s="50" t="s">
        <v>29217</v>
      </c>
      <c r="I13407" s="50">
        <f>(DAX__2019_2020__33[[#This Row],[Adj Close]]-DAX__2019_2020__33[[#This Row],[Adj Open]])/DAX__2019_2020__33[[#This Row],[Adj Open]]</f>
        <v>1.5539721031913482E-2</v>
      </c>
      <c r="J13407" s="50">
        <f>DAX__2019_2020__33[[#This Row],[Adj Close]]-DAX__2019_2020__33[[#This Row],[Adj Open]]</f>
        <v>1.4241858320167182</v>
      </c>
      <c r="K13407" s="50">
        <v>404466</v>
      </c>
    </row>
    <row r="13408" spans="1:11" x14ac:dyDescent="0.3">
      <c r="A13408" s="51" t="str">
        <f t="shared" si="216"/>
        <v>SY1.DE</v>
      </c>
      <c r="B13408" s="52" t="s">
        <v>359</v>
      </c>
      <c r="C13408" s="50" t="s">
        <v>10879</v>
      </c>
      <c r="D13408" s="50">
        <f>DAX__2019_2020__33[[#This Row],[Open]]*(DAX__2019_2020__33[[#This Row],[Adj Close]]/DAX__2019_2020__33[[#This Row],[Close]])</f>
        <v>93.66888965196712</v>
      </c>
      <c r="E13408" s="50" t="s">
        <v>10567</v>
      </c>
      <c r="F13408" s="50" t="s">
        <v>10774</v>
      </c>
      <c r="G13408" s="50" t="s">
        <v>10876</v>
      </c>
      <c r="H13408" s="50" t="s">
        <v>29218</v>
      </c>
      <c r="I13408" s="50">
        <f>(DAX__2019_2020__33[[#This Row],[Adj Close]]-DAX__2019_2020__33[[#This Row],[Adj Open]])/DAX__2019_2020__33[[#This Row],[Adj Open]]</f>
        <v>-2.4655641037831617E-3</v>
      </c>
      <c r="J13408" s="50">
        <f>DAX__2019_2020__33[[#This Row],[Adj Close]]-DAX__2019_2020__33[[#This Row],[Adj Open]]</f>
        <v>-0.23094665196711617</v>
      </c>
      <c r="K13408" s="50">
        <v>235785</v>
      </c>
    </row>
    <row r="13409" spans="1:11" x14ac:dyDescent="0.3">
      <c r="A13409" s="51" t="str">
        <f t="shared" si="216"/>
        <v>SY1.DE</v>
      </c>
      <c r="B13409" s="52" t="s">
        <v>360</v>
      </c>
      <c r="C13409" s="50" t="s">
        <v>10208</v>
      </c>
      <c r="D13409" s="50">
        <f>DAX__2019_2020__33[[#This Row],[Open]]*(DAX__2019_2020__33[[#This Row],[Adj Close]]/DAX__2019_2020__33[[#This Row],[Close]])</f>
        <v>93.341717736884291</v>
      </c>
      <c r="E13409" s="50" t="s">
        <v>29219</v>
      </c>
      <c r="F13409" s="50" t="s">
        <v>10875</v>
      </c>
      <c r="G13409" s="50" t="s">
        <v>10577</v>
      </c>
      <c r="H13409" s="50" t="s">
        <v>29220</v>
      </c>
      <c r="I13409" s="50">
        <f>(DAX__2019_2020__33[[#This Row],[Adj Close]]-DAX__2019_2020__33[[#This Row],[Adj Open]])/DAX__2019_2020__33[[#This Row],[Adj Open]]</f>
        <v>2.0618247422680303E-3</v>
      </c>
      <c r="J13409" s="50">
        <f>DAX__2019_2020__33[[#This Row],[Adj Close]]-DAX__2019_2020__33[[#This Row],[Adj Open]]</f>
        <v>0.19245426311570668</v>
      </c>
      <c r="K13409" s="50">
        <v>184396</v>
      </c>
    </row>
    <row r="13410" spans="1:11" x14ac:dyDescent="0.3">
      <c r="A13410" s="51" t="str">
        <f t="shared" si="216"/>
        <v>SY1.DE</v>
      </c>
      <c r="B13410" s="52" t="s">
        <v>361</v>
      </c>
      <c r="C13410" s="50" t="s">
        <v>24594</v>
      </c>
      <c r="D13410" s="50">
        <f>DAX__2019_2020__33[[#This Row],[Open]]*(DAX__2019_2020__33[[#This Row],[Adj Close]]/DAX__2019_2020__33[[#This Row],[Close]])</f>
        <v>93.591907779479783</v>
      </c>
      <c r="E13410" s="50" t="s">
        <v>29221</v>
      </c>
      <c r="F13410" s="50" t="s">
        <v>24597</v>
      </c>
      <c r="G13410" s="50" t="s">
        <v>13070</v>
      </c>
      <c r="H13410" s="50" t="s">
        <v>29222</v>
      </c>
      <c r="I13410" s="50">
        <f>(DAX__2019_2020__33[[#This Row],[Adj Close]]-DAX__2019_2020__33[[#This Row],[Adj Open]])/DAX__2019_2020__33[[#This Row],[Adj Open]]</f>
        <v>-8.2255807479827817E-4</v>
      </c>
      <c r="J13410" s="50">
        <f>DAX__2019_2020__33[[#This Row],[Adj Close]]-DAX__2019_2020__33[[#This Row],[Adj Open]]</f>
        <v>-7.698477947978688E-2</v>
      </c>
      <c r="K13410" s="50">
        <v>199162</v>
      </c>
    </row>
    <row r="13411" spans="1:11" x14ac:dyDescent="0.3">
      <c r="A13411" s="51" t="str">
        <f t="shared" si="216"/>
        <v>SY1.DE</v>
      </c>
      <c r="B13411" s="52" t="s">
        <v>362</v>
      </c>
      <c r="C13411" s="50" t="s">
        <v>10221</v>
      </c>
      <c r="D13411" s="50">
        <f>DAX__2019_2020__33[[#This Row],[Open]]*(DAX__2019_2020__33[[#This Row],[Adj Close]]/DAX__2019_2020__33[[#This Row],[Close]])</f>
        <v>93.899845163157352</v>
      </c>
      <c r="E13411" s="50" t="s">
        <v>10241</v>
      </c>
      <c r="F13411" s="50" t="s">
        <v>10930</v>
      </c>
      <c r="G13411" s="50" t="s">
        <v>10241</v>
      </c>
      <c r="H13411" s="50" t="s">
        <v>29223</v>
      </c>
      <c r="I13411" s="50">
        <f>(DAX__2019_2020__33[[#This Row],[Adj Close]]-DAX__2019_2020__33[[#This Row],[Adj Open]])/DAX__2019_2020__33[[#This Row],[Adj Open]]</f>
        <v>1.4552141534081978E-2</v>
      </c>
      <c r="J13411" s="50">
        <f>DAX__2019_2020__33[[#This Row],[Adj Close]]-DAX__2019_2020__33[[#This Row],[Adj Open]]</f>
        <v>1.3664438368426488</v>
      </c>
      <c r="K13411" s="50">
        <v>177449</v>
      </c>
    </row>
    <row r="13412" spans="1:11" x14ac:dyDescent="0.3">
      <c r="A13412" s="51" t="str">
        <f t="shared" si="216"/>
        <v>SY1.DE</v>
      </c>
      <c r="B13412" s="52" t="s">
        <v>363</v>
      </c>
      <c r="C13412" s="50" t="s">
        <v>10587</v>
      </c>
      <c r="D13412" s="50">
        <f>DAX__2019_2020__33[[#This Row],[Open]]*(DAX__2019_2020__33[[#This Row],[Adj Close]]/DAX__2019_2020__33[[#This Row],[Close]])</f>
        <v>95.420263372408485</v>
      </c>
      <c r="E13412" s="50" t="s">
        <v>10243</v>
      </c>
      <c r="F13412" s="50" t="s">
        <v>10824</v>
      </c>
      <c r="G13412" s="50" t="s">
        <v>10824</v>
      </c>
      <c r="H13412" s="50" t="s">
        <v>29224</v>
      </c>
      <c r="I13412" s="50">
        <f>(DAX__2019_2020__33[[#This Row],[Adj Close]]-DAX__2019_2020__33[[#This Row],[Adj Open]])/DAX__2019_2020__33[[#This Row],[Adj Open]]</f>
        <v>-1.1698305296558872E-2</v>
      </c>
      <c r="J13412" s="50">
        <f>DAX__2019_2020__33[[#This Row],[Adj Close]]-DAX__2019_2020__33[[#This Row],[Adj Open]]</f>
        <v>-1.1162553724084887</v>
      </c>
      <c r="K13412" s="50">
        <v>233598</v>
      </c>
    </row>
    <row r="13413" spans="1:11" x14ac:dyDescent="0.3">
      <c r="A13413" s="51" t="str">
        <f t="shared" si="216"/>
        <v>SY1.DE</v>
      </c>
      <c r="B13413" s="52" t="s">
        <v>364</v>
      </c>
      <c r="C13413" s="50" t="s">
        <v>10902</v>
      </c>
      <c r="D13413" s="50">
        <f>DAX__2019_2020__33[[#This Row],[Open]]*(DAX__2019_2020__33[[#This Row],[Adj Close]]/DAX__2019_2020__33[[#This Row],[Close]])</f>
        <v>93.803621832874896</v>
      </c>
      <c r="E13413" s="50" t="s">
        <v>10764</v>
      </c>
      <c r="F13413" s="50" t="s">
        <v>10858</v>
      </c>
      <c r="G13413" s="50" t="s">
        <v>13690</v>
      </c>
      <c r="H13413" s="50" t="s">
        <v>29225</v>
      </c>
      <c r="I13413" s="50">
        <f>(DAX__2019_2020__33[[#This Row],[Adj Close]]-DAX__2019_2020__33[[#This Row],[Adj Open]])/DAX__2019_2020__33[[#This Row],[Adj Open]]</f>
        <v>7.1809292004228033E-3</v>
      </c>
      <c r="J13413" s="50">
        <f>DAX__2019_2020__33[[#This Row],[Adj Close]]-DAX__2019_2020__33[[#This Row],[Adj Open]]</f>
        <v>0.67359716712510931</v>
      </c>
      <c r="K13413" s="50">
        <v>197387</v>
      </c>
    </row>
    <row r="13414" spans="1:11" x14ac:dyDescent="0.3">
      <c r="A13414" s="51" t="str">
        <f t="shared" si="216"/>
        <v>SY1.DE</v>
      </c>
      <c r="B13414" s="52" t="s">
        <v>365</v>
      </c>
      <c r="C13414" s="50" t="s">
        <v>10237</v>
      </c>
      <c r="D13414" s="50">
        <f>DAX__2019_2020__33[[#This Row],[Open]]*(DAX__2019_2020__33[[#This Row],[Adj Close]]/DAX__2019_2020__33[[#This Row],[Close]])</f>
        <v>94.419479478608409</v>
      </c>
      <c r="E13414" s="50" t="s">
        <v>28210</v>
      </c>
      <c r="F13414" s="50" t="s">
        <v>13078</v>
      </c>
      <c r="G13414" s="50" t="s">
        <v>10209</v>
      </c>
      <c r="H13414" s="50" t="s">
        <v>29226</v>
      </c>
      <c r="I13414" s="50">
        <f>(DAX__2019_2020__33[[#This Row],[Adj Close]]-DAX__2019_2020__33[[#This Row],[Adj Open]])/DAX__2019_2020__33[[#This Row],[Adj Open]]</f>
        <v>7.5417649548991687E-3</v>
      </c>
      <c r="J13414" s="50">
        <f>DAX__2019_2020__33[[#This Row],[Adj Close]]-DAX__2019_2020__33[[#This Row],[Adj Open]]</f>
        <v>0.7120895213915901</v>
      </c>
      <c r="K13414" s="50">
        <v>141613</v>
      </c>
    </row>
    <row r="13415" spans="1:11" x14ac:dyDescent="0.3">
      <c r="A13415" s="51" t="str">
        <f t="shared" si="216"/>
        <v>SY1.DE</v>
      </c>
      <c r="B13415" s="52" t="s">
        <v>366</v>
      </c>
      <c r="C13415" s="50" t="s">
        <v>10900</v>
      </c>
      <c r="D13415" s="50">
        <f>DAX__2019_2020__33[[#This Row],[Open]]*(DAX__2019_2020__33[[#This Row],[Adj Close]]/DAX__2019_2020__33[[#This Row],[Close]])</f>
        <v>94.919858615127794</v>
      </c>
      <c r="E13415" s="50" t="s">
        <v>28210</v>
      </c>
      <c r="F13415" s="50" t="s">
        <v>10214</v>
      </c>
      <c r="G13415" s="50" t="s">
        <v>10232</v>
      </c>
      <c r="H13415" s="50" t="s">
        <v>29227</v>
      </c>
      <c r="I13415" s="50">
        <f>(DAX__2019_2020__33[[#This Row],[Adj Close]]-DAX__2019_2020__33[[#This Row],[Adj Open]])/DAX__2019_2020__33[[#This Row],[Adj Open]]</f>
        <v>1.8248276746231427E-3</v>
      </c>
      <c r="J13415" s="50">
        <f>DAX__2019_2020__33[[#This Row],[Adj Close]]-DAX__2019_2020__33[[#This Row],[Adj Open]]</f>
        <v>0.17321238487220114</v>
      </c>
      <c r="K13415" s="50">
        <v>93831</v>
      </c>
    </row>
    <row r="13416" spans="1:11" x14ac:dyDescent="0.3">
      <c r="A13416" s="51" t="str">
        <f t="shared" si="216"/>
        <v>SY1.DE</v>
      </c>
      <c r="B13416" s="52" t="s">
        <v>367</v>
      </c>
      <c r="C13416" s="50" t="s">
        <v>10825</v>
      </c>
      <c r="D13416" s="50">
        <f>DAX__2019_2020__33[[#This Row],[Open]]*(DAX__2019_2020__33[[#This Row],[Adj Close]]/DAX__2019_2020__33[[#This Row],[Close]])</f>
        <v>94.246255949979343</v>
      </c>
      <c r="E13416" s="50" t="s">
        <v>10244</v>
      </c>
      <c r="F13416" s="50" t="s">
        <v>13089</v>
      </c>
      <c r="G13416" s="50" t="s">
        <v>10900</v>
      </c>
      <c r="H13416" s="50" t="s">
        <v>29228</v>
      </c>
      <c r="I13416" s="50">
        <f>(DAX__2019_2020__33[[#This Row],[Adj Close]]-DAX__2019_2020__33[[#This Row],[Adj Open]])/DAX__2019_2020__33[[#This Row],[Adj Open]]</f>
        <v>7.1472022228465841E-3</v>
      </c>
      <c r="J13416" s="50">
        <f>DAX__2019_2020__33[[#This Row],[Adj Close]]-DAX__2019_2020__33[[#This Row],[Adj Open]]</f>
        <v>0.6735970500206605</v>
      </c>
      <c r="K13416" s="50">
        <v>197892</v>
      </c>
    </row>
    <row r="13417" spans="1:11" x14ac:dyDescent="0.3">
      <c r="A13417" s="51" t="str">
        <f t="shared" si="216"/>
        <v>SY1.DE</v>
      </c>
      <c r="B13417" s="52" t="s">
        <v>368</v>
      </c>
      <c r="C13417" s="50" t="s">
        <v>10209</v>
      </c>
      <c r="D13417" s="50">
        <f>DAX__2019_2020__33[[#This Row],[Open]]*(DAX__2019_2020__33[[#This Row],[Adj Close]]/DAX__2019_2020__33[[#This Row],[Close]])</f>
        <v>95.131569957639286</v>
      </c>
      <c r="E13417" s="50" t="s">
        <v>10253</v>
      </c>
      <c r="F13417" s="50" t="s">
        <v>10222</v>
      </c>
      <c r="G13417" s="50" t="s">
        <v>10241</v>
      </c>
      <c r="H13417" s="50" t="s">
        <v>29223</v>
      </c>
      <c r="I13417" s="50">
        <f>(DAX__2019_2020__33[[#This Row],[Adj Close]]-DAX__2019_2020__33[[#This Row],[Adj Open]])/DAX__2019_2020__33[[#This Row],[Adj Open]]</f>
        <v>1.4161339124404545E-3</v>
      </c>
      <c r="J13417" s="50">
        <f>DAX__2019_2020__33[[#This Row],[Adj Close]]-DAX__2019_2020__33[[#This Row],[Adj Open]]</f>
        <v>0.13471904236071452</v>
      </c>
      <c r="K13417" s="50">
        <v>162277</v>
      </c>
    </row>
    <row r="13418" spans="1:11" x14ac:dyDescent="0.3">
      <c r="A13418" s="51" t="str">
        <f t="shared" si="216"/>
        <v>SY1.DE</v>
      </c>
      <c r="B13418" s="52" t="s">
        <v>369</v>
      </c>
      <c r="C13418" s="50" t="s">
        <v>10581</v>
      </c>
      <c r="D13418" s="50">
        <f>DAX__2019_2020__33[[#This Row],[Open]]*(DAX__2019_2020__33[[#This Row],[Adj Close]]/DAX__2019_2020__33[[#This Row],[Close]])</f>
        <v>95.535721906200251</v>
      </c>
      <c r="E13418" s="50" t="s">
        <v>24565</v>
      </c>
      <c r="F13418" s="50" t="s">
        <v>10700</v>
      </c>
      <c r="G13418" s="50" t="s">
        <v>24556</v>
      </c>
      <c r="H13418" s="50" t="s">
        <v>29229</v>
      </c>
      <c r="I13418" s="50">
        <f>(DAX__2019_2020__33[[#This Row],[Adj Close]]-DAX__2019_2020__33[[#This Row],[Adj Open]])/DAX__2019_2020__33[[#This Row],[Adj Open]]</f>
        <v>-9.266700335079597E-3</v>
      </c>
      <c r="J13418" s="50">
        <f>DAX__2019_2020__33[[#This Row],[Adj Close]]-DAX__2019_2020__33[[#This Row],[Adj Open]]</f>
        <v>-0.88530090620025703</v>
      </c>
      <c r="K13418" s="50">
        <v>163450</v>
      </c>
    </row>
    <row r="13419" spans="1:11" x14ac:dyDescent="0.3">
      <c r="A13419" s="51" t="str">
        <f t="shared" si="216"/>
        <v>SY1.DE</v>
      </c>
      <c r="B13419" s="52" t="s">
        <v>370</v>
      </c>
      <c r="C13419" s="50" t="s">
        <v>13087</v>
      </c>
      <c r="D13419" s="50">
        <f>DAX__2019_2020__33[[#This Row],[Open]]*(DAX__2019_2020__33[[#This Row],[Adj Close]]/DAX__2019_2020__33[[#This Row],[Close]])</f>
        <v>94.342489580601182</v>
      </c>
      <c r="E13419" s="50" t="s">
        <v>10753</v>
      </c>
      <c r="F13419" s="50" t="s">
        <v>10907</v>
      </c>
      <c r="G13419" s="50" t="s">
        <v>24556</v>
      </c>
      <c r="H13419" s="50" t="s">
        <v>29229</v>
      </c>
      <c r="I13419" s="50">
        <f>(DAX__2019_2020__33[[#This Row],[Adj Close]]-DAX__2019_2020__33[[#This Row],[Adj Open]])/DAX__2019_2020__33[[#This Row],[Adj Open]]</f>
        <v>3.2639738549164782E-3</v>
      </c>
      <c r="J13419" s="50">
        <f>DAX__2019_2020__33[[#This Row],[Adj Close]]-DAX__2019_2020__33[[#This Row],[Adj Open]]</f>
        <v>0.30793141939881252</v>
      </c>
      <c r="K13419" s="50">
        <v>152419</v>
      </c>
    </row>
    <row r="13420" spans="1:11" x14ac:dyDescent="0.3">
      <c r="A13420" s="51" t="str">
        <f t="shared" si="216"/>
        <v>SY1.DE</v>
      </c>
      <c r="B13420" s="52" t="s">
        <v>371</v>
      </c>
      <c r="C13420" s="50" t="s">
        <v>10876</v>
      </c>
      <c r="D13420" s="50">
        <f>DAX__2019_2020__33[[#This Row],[Open]]*(DAX__2019_2020__33[[#This Row],[Adj Close]]/DAX__2019_2020__33[[#This Row],[Close]])</f>
        <v>93.437938812603889</v>
      </c>
      <c r="E13420" s="50" t="s">
        <v>24594</v>
      </c>
      <c r="F13420" s="50" t="s">
        <v>10151</v>
      </c>
      <c r="G13420" s="50" t="s">
        <v>24600</v>
      </c>
      <c r="H13420" s="50" t="s">
        <v>29230</v>
      </c>
      <c r="I13420" s="50">
        <f>(DAX__2019_2020__33[[#This Row],[Adj Close]]-DAX__2019_2020__33[[#This Row],[Adj Open]])/DAX__2019_2020__33[[#This Row],[Adj Open]]</f>
        <v>-2.1009269227791397E-2</v>
      </c>
      <c r="J13420" s="50">
        <f>DAX__2019_2020__33[[#This Row],[Adj Close]]-DAX__2019_2020__33[[#This Row],[Adj Open]]</f>
        <v>-1.9630628126038943</v>
      </c>
      <c r="K13420" s="50">
        <v>239473</v>
      </c>
    </row>
    <row r="13421" spans="1:11" x14ac:dyDescent="0.3">
      <c r="A13421" s="51" t="str">
        <f t="shared" si="216"/>
        <v>SY1.DE</v>
      </c>
      <c r="B13421" s="52" t="s">
        <v>372</v>
      </c>
      <c r="C13421" s="50" t="s">
        <v>10918</v>
      </c>
      <c r="D13421" s="50">
        <f>DAX__2019_2020__33[[#This Row],[Open]]*(DAX__2019_2020__33[[#This Row],[Adj Close]]/DAX__2019_2020__33[[#This Row],[Close]])</f>
        <v>91.821302723229479</v>
      </c>
      <c r="E13421" s="50" t="s">
        <v>10850</v>
      </c>
      <c r="F13421" s="50" t="s">
        <v>10728</v>
      </c>
      <c r="G13421" s="50" t="s">
        <v>10200</v>
      </c>
      <c r="H13421" s="50" t="s">
        <v>29231</v>
      </c>
      <c r="I13421" s="50">
        <f>(DAX__2019_2020__33[[#This Row],[Adj Close]]-DAX__2019_2020__33[[#This Row],[Adj Open]])/DAX__2019_2020__33[[#This Row],[Adj Open]]</f>
        <v>-2.1588734470524756E-2</v>
      </c>
      <c r="J13421" s="50">
        <f>DAX__2019_2020__33[[#This Row],[Adj Close]]-DAX__2019_2020__33[[#This Row],[Adj Open]]</f>
        <v>-1.982305723229473</v>
      </c>
      <c r="K13421" s="50">
        <v>318195</v>
      </c>
    </row>
    <row r="13422" spans="1:11" x14ac:dyDescent="0.3">
      <c r="A13422" s="51" t="str">
        <f t="shared" si="216"/>
        <v>SY1.DE</v>
      </c>
      <c r="B13422" s="52" t="s">
        <v>373</v>
      </c>
      <c r="C13422" s="50" t="s">
        <v>5766</v>
      </c>
      <c r="D13422" s="50">
        <f>DAX__2019_2020__33[[#This Row],[Open]]*(DAX__2019_2020__33[[#This Row],[Adj Close]]/DAX__2019_2020__33[[#This Row],[Close]])</f>
        <v>89.415589909822856</v>
      </c>
      <c r="E13422" s="50" t="s">
        <v>10162</v>
      </c>
      <c r="F13422" s="50" t="s">
        <v>3886</v>
      </c>
      <c r="G13422" s="50" t="s">
        <v>10168</v>
      </c>
      <c r="H13422" s="50" t="s">
        <v>29232</v>
      </c>
      <c r="I13422" s="50">
        <f>(DAX__2019_2020__33[[#This Row],[Adj Close]]-DAX__2019_2020__33[[#This Row],[Adj Open]])/DAX__2019_2020__33[[#This Row],[Adj Open]]</f>
        <v>4.5199957925094328E-3</v>
      </c>
      <c r="J13422" s="50">
        <f>DAX__2019_2020__33[[#This Row],[Adj Close]]-DAX__2019_2020__33[[#This Row],[Adj Open]]</f>
        <v>0.40415809017714821</v>
      </c>
      <c r="K13422" s="50">
        <v>324926</v>
      </c>
    </row>
    <row r="13423" spans="1:11" x14ac:dyDescent="0.3">
      <c r="A13423" s="51" t="str">
        <f t="shared" si="216"/>
        <v>SY1.DE</v>
      </c>
      <c r="B13423" s="52" t="s">
        <v>374</v>
      </c>
      <c r="C13423" s="50" t="s">
        <v>5763</v>
      </c>
      <c r="D13423" s="50">
        <f>DAX__2019_2020__33[[#This Row],[Open]]*(DAX__2019_2020__33[[#This Row],[Adj Close]]/DAX__2019_2020__33[[#This Row],[Close]])</f>
        <v>88.588023000014431</v>
      </c>
      <c r="E13423" s="50" t="s">
        <v>5738</v>
      </c>
      <c r="F13423" s="50" t="s">
        <v>10662</v>
      </c>
      <c r="G13423" s="50" t="s">
        <v>9959</v>
      </c>
      <c r="H13423" s="50" t="s">
        <v>29233</v>
      </c>
      <c r="I13423" s="50">
        <f>(DAX__2019_2020__33[[#This Row],[Adj Close]]-DAX__2019_2020__33[[#This Row],[Adj Open]])/DAX__2019_2020__33[[#This Row],[Adj Open]]</f>
        <v>-1.8248979323245106E-2</v>
      </c>
      <c r="J13423" s="50">
        <f>DAX__2019_2020__33[[#This Row],[Adj Close]]-DAX__2019_2020__33[[#This Row],[Adj Open]]</f>
        <v>-1.6166410000144253</v>
      </c>
      <c r="K13423" s="50">
        <v>340206</v>
      </c>
    </row>
    <row r="13424" spans="1:11" x14ac:dyDescent="0.3">
      <c r="A13424" s="51" t="str">
        <f t="shared" si="216"/>
        <v>SY1.DE</v>
      </c>
      <c r="B13424" s="52" t="s">
        <v>375</v>
      </c>
      <c r="C13424" s="50" t="s">
        <v>9987</v>
      </c>
      <c r="D13424" s="50">
        <f>DAX__2019_2020__33[[#This Row],[Open]]*(DAX__2019_2020__33[[#This Row],[Adj Close]]/DAX__2019_2020__33[[#This Row],[Close]])</f>
        <v>84.123018298063187</v>
      </c>
      <c r="E13424" s="50" t="s">
        <v>10137</v>
      </c>
      <c r="F13424" s="50" t="s">
        <v>5645</v>
      </c>
      <c r="G13424" s="50" t="s">
        <v>12884</v>
      </c>
      <c r="H13424" s="50" t="s">
        <v>29120</v>
      </c>
      <c r="I13424" s="50">
        <f>(DAX__2019_2020__33[[#This Row],[Adj Close]]-DAX__2019_2020__33[[#This Row],[Adj Open]])/DAX__2019_2020__33[[#This Row],[Adj Open]]</f>
        <v>8.2361132060422924E-3</v>
      </c>
      <c r="J13424" s="50">
        <f>DAX__2019_2020__33[[#This Row],[Adj Close]]-DAX__2019_2020__33[[#This Row],[Adj Open]]</f>
        <v>0.69284670193681563</v>
      </c>
      <c r="K13424" s="50">
        <v>643300</v>
      </c>
    </row>
    <row r="13425" spans="1:11" x14ac:dyDescent="0.3">
      <c r="A13425" s="51" t="str">
        <f t="shared" si="216"/>
        <v>SY1.DE</v>
      </c>
      <c r="B13425" s="52" t="s">
        <v>376</v>
      </c>
      <c r="C13425" s="50" t="s">
        <v>24609</v>
      </c>
      <c r="D13425" s="50">
        <f>DAX__2019_2020__33[[#This Row],[Open]]*(DAX__2019_2020__33[[#This Row],[Adj Close]]/DAX__2019_2020__33[[#This Row],[Close]])</f>
        <v>86.432497409767365</v>
      </c>
      <c r="E13425" s="50" t="s">
        <v>9949</v>
      </c>
      <c r="F13425" s="50" t="s">
        <v>12959</v>
      </c>
      <c r="G13425" s="50" t="s">
        <v>10137</v>
      </c>
      <c r="H13425" s="50" t="s">
        <v>29234</v>
      </c>
      <c r="I13425" s="50">
        <f>(DAX__2019_2020__33[[#This Row],[Adj Close]]-DAX__2019_2020__33[[#This Row],[Adj Open]])/DAX__2019_2020__33[[#This Row],[Adj Open]]</f>
        <v>-8.9067356936092384E-3</v>
      </c>
      <c r="J13425" s="50">
        <f>DAX__2019_2020__33[[#This Row],[Adj Close]]-DAX__2019_2020__33[[#This Row],[Adj Open]]</f>
        <v>-0.76983140976736308</v>
      </c>
      <c r="K13425" s="50">
        <v>391086</v>
      </c>
    </row>
    <row r="13426" spans="1:11" x14ac:dyDescent="0.3">
      <c r="A13426" s="51" t="str">
        <f t="shared" si="216"/>
        <v>SY1.DE</v>
      </c>
      <c r="B13426" s="52" t="s">
        <v>377</v>
      </c>
      <c r="C13426" s="50" t="s">
        <v>10621</v>
      </c>
      <c r="D13426" s="50">
        <f>DAX__2019_2020__33[[#This Row],[Open]]*(DAX__2019_2020__33[[#This Row],[Adj Close]]/DAX__2019_2020__33[[#This Row],[Close]])</f>
        <v>86.297777326820267</v>
      </c>
      <c r="E13426" s="50" t="s">
        <v>4941</v>
      </c>
      <c r="F13426" s="50" t="s">
        <v>13034</v>
      </c>
      <c r="G13426" s="50" t="s">
        <v>29197</v>
      </c>
      <c r="H13426" s="50" t="s">
        <v>29235</v>
      </c>
      <c r="I13426" s="50">
        <f>(DAX__2019_2020__33[[#This Row],[Adj Close]]-DAX__2019_2020__33[[#This Row],[Adj Open]])/DAX__2019_2020__33[[#This Row],[Adj Open]]</f>
        <v>1.9625356824263997E-2</v>
      </c>
      <c r="J13426" s="50">
        <f>DAX__2019_2020__33[[#This Row],[Adj Close]]-DAX__2019_2020__33[[#This Row],[Adj Open]]</f>
        <v>1.6936246731797269</v>
      </c>
      <c r="K13426" s="50">
        <v>385108</v>
      </c>
    </row>
    <row r="13427" spans="1:11" x14ac:dyDescent="0.3">
      <c r="A13427" s="51" t="str">
        <f t="shared" si="216"/>
        <v>SY1.DE</v>
      </c>
      <c r="B13427" s="52" t="s">
        <v>378</v>
      </c>
      <c r="C13427" s="50" t="s">
        <v>10061</v>
      </c>
      <c r="D13427" s="50">
        <f>DAX__2019_2020__33[[#This Row],[Open]]*(DAX__2019_2020__33[[#This Row],[Adj Close]]/DAX__2019_2020__33[[#This Row],[Close]])</f>
        <v>88.434060445093749</v>
      </c>
      <c r="E13427" s="50" t="s">
        <v>10164</v>
      </c>
      <c r="F13427" s="50" t="s">
        <v>24509</v>
      </c>
      <c r="G13427" s="50" t="s">
        <v>10146</v>
      </c>
      <c r="H13427" s="50" t="s">
        <v>29236</v>
      </c>
      <c r="I13427" s="50">
        <f>(DAX__2019_2020__33[[#This Row],[Adj Close]]-DAX__2019_2020__33[[#This Row],[Adj Open]])/DAX__2019_2020__33[[#This Row],[Adj Open]]</f>
        <v>9.5755928275170227E-3</v>
      </c>
      <c r="J13427" s="50">
        <f>DAX__2019_2020__33[[#This Row],[Adj Close]]-DAX__2019_2020__33[[#This Row],[Adj Open]]</f>
        <v>0.84680855490624651</v>
      </c>
      <c r="K13427" s="50">
        <v>263116</v>
      </c>
    </row>
    <row r="13428" spans="1:11" x14ac:dyDescent="0.3">
      <c r="A13428" s="51" t="str">
        <f t="shared" si="216"/>
        <v>SY1.DE</v>
      </c>
      <c r="B13428" s="52" t="s">
        <v>379</v>
      </c>
      <c r="C13428" s="50" t="s">
        <v>10162</v>
      </c>
      <c r="D13428" s="50">
        <f>DAX__2019_2020__33[[#This Row],[Open]]*(DAX__2019_2020__33[[#This Row],[Adj Close]]/DAX__2019_2020__33[[#This Row],[Close]])</f>
        <v>90.03145381746728</v>
      </c>
      <c r="E13428" s="50" t="s">
        <v>24522</v>
      </c>
      <c r="F13428" s="50" t="s">
        <v>12972</v>
      </c>
      <c r="G13428" s="50" t="s">
        <v>10735</v>
      </c>
      <c r="H13428" s="50" t="s">
        <v>29237</v>
      </c>
      <c r="I13428" s="50">
        <f>(DAX__2019_2020__33[[#This Row],[Adj Close]]-DAX__2019_2020__33[[#This Row],[Adj Open]])/DAX__2019_2020__33[[#This Row],[Adj Open]]</f>
        <v>-1.5177415886648435E-2</v>
      </c>
      <c r="J13428" s="50">
        <f>DAX__2019_2020__33[[#This Row],[Adj Close]]-DAX__2019_2020__33[[#This Row],[Adj Open]]</f>
        <v>-1.3664448174672827</v>
      </c>
      <c r="K13428" s="50">
        <v>316189</v>
      </c>
    </row>
    <row r="13429" spans="1:11" x14ac:dyDescent="0.3">
      <c r="A13429" s="51" t="str">
        <f t="shared" si="216"/>
        <v>SY1.DE</v>
      </c>
      <c r="B13429" s="52" t="s">
        <v>380</v>
      </c>
      <c r="C13429" s="50" t="s">
        <v>5664</v>
      </c>
      <c r="D13429" s="50">
        <f>DAX__2019_2020__33[[#This Row],[Open]]*(DAX__2019_2020__33[[#This Row],[Adj Close]]/DAX__2019_2020__33[[#This Row],[Close]])</f>
        <v>86.990623454591045</v>
      </c>
      <c r="E13429" s="50" t="s">
        <v>10738</v>
      </c>
      <c r="F13429" s="50" t="s">
        <v>9976</v>
      </c>
      <c r="G13429" s="50" t="s">
        <v>24614</v>
      </c>
      <c r="H13429" s="50" t="s">
        <v>29238</v>
      </c>
      <c r="I13429" s="50">
        <f>(DAX__2019_2020__33[[#This Row],[Adj Close]]-DAX__2019_2020__33[[#This Row],[Adj Open]])/DAX__2019_2020__33[[#This Row],[Adj Open]]</f>
        <v>-1.6592919986882379E-2</v>
      </c>
      <c r="J13429" s="50">
        <f>DAX__2019_2020__33[[#This Row],[Adj Close]]-DAX__2019_2020__33[[#This Row],[Adj Open]]</f>
        <v>-1.443428454591043</v>
      </c>
      <c r="K13429" s="50">
        <v>330221</v>
      </c>
    </row>
    <row r="13430" spans="1:11" x14ac:dyDescent="0.3">
      <c r="A13430" s="51" t="str">
        <f t="shared" si="216"/>
        <v>SY1.DE</v>
      </c>
      <c r="B13430" s="52" t="s">
        <v>381</v>
      </c>
      <c r="C13430" s="50" t="s">
        <v>28989</v>
      </c>
      <c r="D13430" s="50">
        <f>DAX__2019_2020__33[[#This Row],[Open]]*(DAX__2019_2020__33[[#This Row],[Adj Close]]/DAX__2019_2020__33[[#This Row],[Close]])</f>
        <v>80.177647610634992</v>
      </c>
      <c r="E13430" s="50" t="s">
        <v>10014</v>
      </c>
      <c r="F13430" s="50" t="s">
        <v>10085</v>
      </c>
      <c r="G13430" s="50" t="s">
        <v>29239</v>
      </c>
      <c r="H13430" s="50" t="s">
        <v>29240</v>
      </c>
      <c r="I13430" s="50">
        <f>(DAX__2019_2020__33[[#This Row],[Adj Close]]-DAX__2019_2020__33[[#This Row],[Adj Open]])/DAX__2019_2020__33[[#This Row],[Adj Open]]</f>
        <v>1.4882357177148387E-2</v>
      </c>
      <c r="J13430" s="50">
        <f>DAX__2019_2020__33[[#This Row],[Adj Close]]-DAX__2019_2020__33[[#This Row],[Adj Open]]</f>
        <v>1.1932323893650079</v>
      </c>
      <c r="K13430" s="50">
        <v>592496</v>
      </c>
    </row>
    <row r="13431" spans="1:11" x14ac:dyDescent="0.3">
      <c r="A13431" s="51" t="str">
        <f t="shared" si="216"/>
        <v>SY1.DE</v>
      </c>
      <c r="B13431" s="52" t="s">
        <v>382</v>
      </c>
      <c r="C13431" s="50" t="s">
        <v>10113</v>
      </c>
      <c r="D13431" s="50">
        <f>DAX__2019_2020__33[[#This Row],[Open]]*(DAX__2019_2020__33[[#This Row],[Adj Close]]/DAX__2019_2020__33[[#This Row],[Close]])</f>
        <v>83.045264916127749</v>
      </c>
      <c r="E13431" s="50" t="s">
        <v>10981</v>
      </c>
      <c r="F13431" s="50" t="s">
        <v>12941</v>
      </c>
      <c r="G13431" s="50" t="s">
        <v>28264</v>
      </c>
      <c r="H13431" s="50" t="s">
        <v>29241</v>
      </c>
      <c r="I13431" s="50">
        <f>(DAX__2019_2020__33[[#This Row],[Adj Close]]-DAX__2019_2020__33[[#This Row],[Adj Open]])/DAX__2019_2020__33[[#This Row],[Adj Open]]</f>
        <v>1.5527183701256718E-2</v>
      </c>
      <c r="J13431" s="50">
        <f>DAX__2019_2020__33[[#This Row],[Adj Close]]-DAX__2019_2020__33[[#This Row],[Adj Open]]</f>
        <v>1.2894590838722451</v>
      </c>
      <c r="K13431" s="50">
        <v>738374</v>
      </c>
    </row>
    <row r="13432" spans="1:11" x14ac:dyDescent="0.3">
      <c r="A13432" s="51" t="str">
        <f t="shared" si="216"/>
        <v>SY1.DE</v>
      </c>
      <c r="B13432" s="52" t="s">
        <v>383</v>
      </c>
      <c r="C13432" s="50" t="s">
        <v>10031</v>
      </c>
      <c r="D13432" s="50">
        <f>DAX__2019_2020__33[[#This Row],[Open]]*(DAX__2019_2020__33[[#This Row],[Adj Close]]/DAX__2019_2020__33[[#This Row],[Close]])</f>
        <v>85.874374962686687</v>
      </c>
      <c r="E13432" s="50" t="s">
        <v>10040</v>
      </c>
      <c r="F13432" s="50" t="s">
        <v>24826</v>
      </c>
      <c r="G13432" s="50" t="s">
        <v>13093</v>
      </c>
      <c r="H13432" s="50" t="s">
        <v>29242</v>
      </c>
      <c r="I13432" s="50">
        <f>(DAX__2019_2020__33[[#This Row],[Adj Close]]-DAX__2019_2020__33[[#This Row],[Adj Open]])/DAX__2019_2020__33[[#This Row],[Adj Open]]</f>
        <v>1.5687920566741149E-3</v>
      </c>
      <c r="J13432" s="50">
        <f>DAX__2019_2020__33[[#This Row],[Adj Close]]-DAX__2019_2020__33[[#This Row],[Adj Open]]</f>
        <v>0.13471903731331736</v>
      </c>
      <c r="K13432" s="50">
        <v>684593</v>
      </c>
    </row>
    <row r="13433" spans="1:11" x14ac:dyDescent="0.3">
      <c r="A13433" s="51" t="str">
        <f t="shared" si="216"/>
        <v>SY1.DE</v>
      </c>
      <c r="B13433" s="52" t="s">
        <v>384</v>
      </c>
      <c r="C13433" s="50" t="s">
        <v>12913</v>
      </c>
      <c r="D13433" s="50">
        <f>DAX__2019_2020__33[[#This Row],[Open]]*(DAX__2019_2020__33[[#This Row],[Adj Close]]/DAX__2019_2020__33[[#This Row],[Close]])</f>
        <v>82.718083794929512</v>
      </c>
      <c r="E13433" s="50" t="s">
        <v>10021</v>
      </c>
      <c r="F13433" s="50" t="s">
        <v>12868</v>
      </c>
      <c r="G13433" s="50" t="s">
        <v>10607</v>
      </c>
      <c r="H13433" s="50" t="s">
        <v>29243</v>
      </c>
      <c r="I13433" s="50">
        <f>(DAX__2019_2020__33[[#This Row],[Adj Close]]-DAX__2019_2020__33[[#This Row],[Adj Open]])/DAX__2019_2020__33[[#This Row],[Adj Open]]</f>
        <v>-5.4909272393081271E-2</v>
      </c>
      <c r="J13433" s="50">
        <f>DAX__2019_2020__33[[#This Row],[Adj Close]]-DAX__2019_2020__33[[#This Row],[Adj Open]]</f>
        <v>-4.5419897949295063</v>
      </c>
      <c r="K13433" s="50">
        <v>722383</v>
      </c>
    </row>
    <row r="13434" spans="1:11" x14ac:dyDescent="0.3">
      <c r="A13434" s="51" t="str">
        <f t="shared" si="216"/>
        <v>SY1.DE</v>
      </c>
      <c r="B13434" s="52" t="s">
        <v>385</v>
      </c>
      <c r="C13434" s="50" t="s">
        <v>12831</v>
      </c>
      <c r="D13434" s="50">
        <f>DAX__2019_2020__33[[#This Row],[Open]]*(DAX__2019_2020__33[[#This Row],[Adj Close]]/DAX__2019_2020__33[[#This Row],[Close]])</f>
        <v>78.907424104607145</v>
      </c>
      <c r="E13434" s="50" t="s">
        <v>13061</v>
      </c>
      <c r="F13434" s="50" t="s">
        <v>29244</v>
      </c>
      <c r="G13434" s="50" t="s">
        <v>29245</v>
      </c>
      <c r="H13434" s="50" t="s">
        <v>29246</v>
      </c>
      <c r="I13434" s="50">
        <f>(DAX__2019_2020__33[[#This Row],[Adj Close]]-DAX__2019_2020__33[[#This Row],[Adj Open]])/DAX__2019_2020__33[[#This Row],[Adj Open]]</f>
        <v>-2.3658560975609734E-2</v>
      </c>
      <c r="J13434" s="50">
        <f>DAX__2019_2020__33[[#This Row],[Adj Close]]-DAX__2019_2020__33[[#This Row],[Adj Open]]</f>
        <v>-1.8668361046071453</v>
      </c>
      <c r="K13434" s="50">
        <v>786881</v>
      </c>
    </row>
    <row r="13435" spans="1:11" x14ac:dyDescent="0.3">
      <c r="A13435" s="51" t="str">
        <f t="shared" si="216"/>
        <v>SY1.DE</v>
      </c>
      <c r="B13435" s="52" t="s">
        <v>386</v>
      </c>
      <c r="C13435" s="50" t="s">
        <v>11463</v>
      </c>
      <c r="D13435" s="50">
        <f>DAX__2019_2020__33[[#This Row],[Open]]*(DAX__2019_2020__33[[#This Row],[Adj Close]]/DAX__2019_2020__33[[#This Row],[Close]])</f>
        <v>73.075988449977089</v>
      </c>
      <c r="E13435" s="50" t="s">
        <v>9441</v>
      </c>
      <c r="F13435" s="50" t="s">
        <v>9259</v>
      </c>
      <c r="G13435" s="50" t="s">
        <v>5477</v>
      </c>
      <c r="H13435" s="50" t="s">
        <v>29247</v>
      </c>
      <c r="I13435" s="50">
        <f>(DAX__2019_2020__33[[#This Row],[Adj Close]]-DAX__2019_2020__33[[#This Row],[Adj Open]])/DAX__2019_2020__33[[#This Row],[Adj Open]]</f>
        <v>-2.5546509730142025E-2</v>
      </c>
      <c r="J13435" s="50">
        <f>DAX__2019_2020__33[[#This Row],[Adj Close]]-DAX__2019_2020__33[[#This Row],[Adj Open]]</f>
        <v>-1.866836449977086</v>
      </c>
      <c r="K13435" s="50">
        <v>857325</v>
      </c>
    </row>
    <row r="13436" spans="1:11" x14ac:dyDescent="0.3">
      <c r="A13436" s="51" t="str">
        <f t="shared" si="216"/>
        <v>SY1.DE</v>
      </c>
      <c r="B13436" s="52" t="s">
        <v>387</v>
      </c>
      <c r="C13436" s="50" t="s">
        <v>5396</v>
      </c>
      <c r="D13436" s="50">
        <f>DAX__2019_2020__33[[#This Row],[Open]]*(DAX__2019_2020__33[[#This Row],[Adj Close]]/DAX__2019_2020__33[[#This Row],[Close]])</f>
        <v>73.133717318435757</v>
      </c>
      <c r="E13436" s="50" t="s">
        <v>19393</v>
      </c>
      <c r="F13436" s="50" t="s">
        <v>11886</v>
      </c>
      <c r="G13436" s="50" t="s">
        <v>11130</v>
      </c>
      <c r="H13436" s="50" t="s">
        <v>29248</v>
      </c>
      <c r="I13436" s="50">
        <f>(DAX__2019_2020__33[[#This Row],[Adj Close]]-DAX__2019_2020__33[[#This Row],[Adj Open]])/DAX__2019_2020__33[[#This Row],[Adj Open]]</f>
        <v>-1.0789473684210493E-2</v>
      </c>
      <c r="J13436" s="50">
        <f>DAX__2019_2020__33[[#This Row],[Adj Close]]-DAX__2019_2020__33[[#This Row],[Adj Open]]</f>
        <v>-0.78907431843575182</v>
      </c>
      <c r="K13436" s="50">
        <v>695315</v>
      </c>
    </row>
    <row r="13437" spans="1:11" x14ac:dyDescent="0.3">
      <c r="A13437" s="51" t="str">
        <f t="shared" si="216"/>
        <v>SY1.DE</v>
      </c>
      <c r="B13437" s="52" t="s">
        <v>388</v>
      </c>
      <c r="C13437" s="50" t="s">
        <v>19028</v>
      </c>
      <c r="D13437" s="50">
        <f>DAX__2019_2020__33[[#This Row],[Open]]*(DAX__2019_2020__33[[#This Row],[Adj Close]]/DAX__2019_2020__33[[#This Row],[Close]])</f>
        <v>70.458557444183498</v>
      </c>
      <c r="E13437" s="50" t="s">
        <v>26023</v>
      </c>
      <c r="F13437" s="50" t="s">
        <v>5437</v>
      </c>
      <c r="G13437" s="50" t="s">
        <v>7545</v>
      </c>
      <c r="H13437" s="50" t="s">
        <v>29249</v>
      </c>
      <c r="I13437" s="50">
        <f>(DAX__2019_2020__33[[#This Row],[Adj Close]]-DAX__2019_2020__33[[#This Row],[Adj Open]])/DAX__2019_2020__33[[#This Row],[Adj Open]]</f>
        <v>-6.2824227494887638E-3</v>
      </c>
      <c r="J13437" s="50">
        <f>DAX__2019_2020__33[[#This Row],[Adj Close]]-DAX__2019_2020__33[[#This Row],[Adj Open]]</f>
        <v>-0.4426504441834993</v>
      </c>
      <c r="K13437" s="50">
        <v>829347</v>
      </c>
    </row>
    <row r="13438" spans="1:11" x14ac:dyDescent="0.3">
      <c r="A13438" s="51" t="str">
        <f t="shared" si="216"/>
        <v>SY1.DE</v>
      </c>
      <c r="B13438" s="52" t="s">
        <v>389</v>
      </c>
      <c r="C13438" s="50" t="s">
        <v>5388</v>
      </c>
      <c r="D13438" s="50">
        <f>DAX__2019_2020__33[[#This Row],[Open]]*(DAX__2019_2020__33[[#This Row],[Adj Close]]/DAX__2019_2020__33[[#This Row],[Close]])</f>
        <v>69.303814094007549</v>
      </c>
      <c r="E13438" s="50" t="s">
        <v>29069</v>
      </c>
      <c r="F13438" s="50" t="s">
        <v>19435</v>
      </c>
      <c r="G13438" s="50" t="s">
        <v>26074</v>
      </c>
      <c r="H13438" s="50" t="s">
        <v>29250</v>
      </c>
      <c r="I13438" s="50">
        <f>(DAX__2019_2020__33[[#This Row],[Adj Close]]-DAX__2019_2020__33[[#This Row],[Adj Open]])/DAX__2019_2020__33[[#This Row],[Adj Open]]</f>
        <v>0.11469039633534006</v>
      </c>
      <c r="J13438" s="50">
        <f>DAX__2019_2020__33[[#This Row],[Adj Close]]-DAX__2019_2020__33[[#This Row],[Adj Open]]</f>
        <v>7.9484819059924519</v>
      </c>
      <c r="K13438" s="50">
        <v>787329</v>
      </c>
    </row>
    <row r="13439" spans="1:11" x14ac:dyDescent="0.3">
      <c r="A13439" s="51" t="str">
        <f t="shared" si="216"/>
        <v>SY1.DE</v>
      </c>
      <c r="B13439" s="52" t="s">
        <v>390</v>
      </c>
      <c r="C13439" s="50" t="s">
        <v>12989</v>
      </c>
      <c r="D13439" s="50">
        <f>DAX__2019_2020__33[[#This Row],[Open]]*(DAX__2019_2020__33[[#This Row],[Adj Close]]/DAX__2019_2020__33[[#This Row],[Close]])</f>
        <v>83.218475804215572</v>
      </c>
      <c r="E13439" s="50" t="s">
        <v>29129</v>
      </c>
      <c r="F13439" s="50" t="s">
        <v>29251</v>
      </c>
      <c r="G13439" s="50" t="s">
        <v>28992</v>
      </c>
      <c r="H13439" s="50" t="s">
        <v>29252</v>
      </c>
      <c r="I13439" s="50">
        <f>(DAX__2019_2020__33[[#This Row],[Adj Close]]-DAX__2019_2020__33[[#This Row],[Adj Open]])/DAX__2019_2020__33[[#This Row],[Adj Open]]</f>
        <v>-2.9370963365947071E-2</v>
      </c>
      <c r="J13439" s="50">
        <f>DAX__2019_2020__33[[#This Row],[Adj Close]]-DAX__2019_2020__33[[#This Row],[Adj Open]]</f>
        <v>-2.4442068042155682</v>
      </c>
      <c r="K13439" s="50">
        <v>1151452</v>
      </c>
    </row>
    <row r="13440" spans="1:11" x14ac:dyDescent="0.3">
      <c r="A13440" s="51" t="str">
        <f t="shared" si="216"/>
        <v>SY1.DE</v>
      </c>
      <c r="B13440" s="52" t="s">
        <v>391</v>
      </c>
      <c r="C13440" s="50" t="s">
        <v>26060</v>
      </c>
      <c r="D13440" s="50">
        <f>DAX__2019_2020__33[[#This Row],[Open]]*(DAX__2019_2020__33[[#This Row],[Adj Close]]/DAX__2019_2020__33[[#This Row],[Close]])</f>
        <v>76.751912354474769</v>
      </c>
      <c r="E13440" s="50" t="s">
        <v>10114</v>
      </c>
      <c r="F13440" s="50" t="s">
        <v>19329</v>
      </c>
      <c r="G13440" s="50" t="s">
        <v>29025</v>
      </c>
      <c r="H13440" s="50" t="s">
        <v>29060</v>
      </c>
      <c r="I13440" s="50">
        <f>(DAX__2019_2020__33[[#This Row],[Adj Close]]-DAX__2019_2020__33[[#This Row],[Adj Open]])/DAX__2019_2020__33[[#This Row],[Adj Open]]</f>
        <v>3.986960782674006E-2</v>
      </c>
      <c r="J13440" s="50">
        <f>DAX__2019_2020__33[[#This Row],[Adj Close]]-DAX__2019_2020__33[[#This Row],[Adj Open]]</f>
        <v>3.0600686455252344</v>
      </c>
      <c r="K13440" s="50">
        <v>505382</v>
      </c>
    </row>
    <row r="13441" spans="1:11" x14ac:dyDescent="0.3">
      <c r="A13441" s="51" t="str">
        <f t="shared" si="216"/>
        <v>SY1.DE</v>
      </c>
      <c r="B13441" s="52" t="s">
        <v>392</v>
      </c>
      <c r="C13441" s="50" t="s">
        <v>29151</v>
      </c>
      <c r="D13441" s="50">
        <f>DAX__2019_2020__33[[#This Row],[Open]]*(DAX__2019_2020__33[[#This Row],[Adj Close]]/DAX__2019_2020__33[[#This Row],[Close]])</f>
        <v>83.29545401069511</v>
      </c>
      <c r="E13441" s="50" t="s">
        <v>9987</v>
      </c>
      <c r="F13441" s="50" t="s">
        <v>26140</v>
      </c>
      <c r="G13441" s="50" t="s">
        <v>26129</v>
      </c>
      <c r="H13441" s="50" t="s">
        <v>29253</v>
      </c>
      <c r="I13441" s="50">
        <f>(DAX__2019_2020__33[[#This Row],[Adj Close]]-DAX__2019_2020__33[[#This Row],[Adj Open]])/DAX__2019_2020__33[[#This Row],[Adj Open]]</f>
        <v>-4.06654006623242E-2</v>
      </c>
      <c r="J13441" s="50">
        <f>DAX__2019_2020__33[[#This Row],[Adj Close]]-DAX__2019_2020__33[[#This Row],[Adj Open]]</f>
        <v>-3.3872430106951157</v>
      </c>
      <c r="K13441" s="50">
        <v>600981</v>
      </c>
    </row>
    <row r="13442" spans="1:11" x14ac:dyDescent="0.3">
      <c r="A13442" s="51" t="str">
        <f t="shared" si="216"/>
        <v>SY1.DE</v>
      </c>
      <c r="B13442" s="52" t="s">
        <v>393</v>
      </c>
      <c r="C13442" s="50" t="s">
        <v>10094</v>
      </c>
      <c r="D13442" s="50">
        <f>DAX__2019_2020__33[[#This Row],[Open]]*(DAX__2019_2020__33[[#This Row],[Adj Close]]/DAX__2019_2020__33[[#This Row],[Close]])</f>
        <v>80.350852594325573</v>
      </c>
      <c r="E13442" s="50" t="s">
        <v>10120</v>
      </c>
      <c r="F13442" s="50" t="s">
        <v>25855</v>
      </c>
      <c r="G13442" s="50" t="s">
        <v>29245</v>
      </c>
      <c r="H13442" s="50" t="s">
        <v>29246</v>
      </c>
      <c r="I13442" s="50">
        <f>(DAX__2019_2020__33[[#This Row],[Adj Close]]-DAX__2019_2020__33[[#This Row],[Adj Open]])/DAX__2019_2020__33[[#This Row],[Adj Open]]</f>
        <v>-4.1197628742515008E-2</v>
      </c>
      <c r="J13442" s="50">
        <f>DAX__2019_2020__33[[#This Row],[Adj Close]]-DAX__2019_2020__33[[#This Row],[Adj Open]]</f>
        <v>-3.3102645943255737</v>
      </c>
      <c r="K13442" s="50">
        <v>658256</v>
      </c>
    </row>
    <row r="13443" spans="1:11" x14ac:dyDescent="0.3">
      <c r="A13443" s="51" t="str">
        <f t="shared" si="216"/>
        <v>SY1.DE</v>
      </c>
      <c r="B13443" s="52" t="s">
        <v>394</v>
      </c>
      <c r="C13443" s="50" t="s">
        <v>19379</v>
      </c>
      <c r="D13443" s="50">
        <f>DAX__2019_2020__33[[#This Row],[Open]]*(DAX__2019_2020__33[[#This Row],[Adj Close]]/DAX__2019_2020__33[[#This Row],[Close]])</f>
        <v>75.058284104182675</v>
      </c>
      <c r="E13443" s="50" t="s">
        <v>24825</v>
      </c>
      <c r="F13443" s="50" t="s">
        <v>29254</v>
      </c>
      <c r="G13443" s="50" t="s">
        <v>12862</v>
      </c>
      <c r="H13443" s="50" t="s">
        <v>29255</v>
      </c>
      <c r="I13443" s="50">
        <f>(DAX__2019_2020__33[[#This Row],[Adj Close]]-DAX__2019_2020__33[[#This Row],[Adj Open]])/DAX__2019_2020__33[[#This Row],[Adj Open]]</f>
        <v>4.1282064102563985E-2</v>
      </c>
      <c r="J13443" s="50">
        <f>DAX__2019_2020__33[[#This Row],[Adj Close]]-DAX__2019_2020__33[[#This Row],[Adj Open]]</f>
        <v>3.0985608958173287</v>
      </c>
      <c r="K13443" s="50">
        <v>582941</v>
      </c>
    </row>
    <row r="13444" spans="1:11" x14ac:dyDescent="0.3">
      <c r="A13444" s="51" t="str">
        <f t="shared" si="216"/>
        <v>SY1.DE</v>
      </c>
      <c r="B13444" s="52" t="s">
        <v>395</v>
      </c>
      <c r="C13444" s="50" t="s">
        <v>28938</v>
      </c>
      <c r="D13444" s="50">
        <f>DAX__2019_2020__33[[#This Row],[Open]]*(DAX__2019_2020__33[[#This Row],[Adj Close]]/DAX__2019_2020__33[[#This Row],[Close]])</f>
        <v>77.117569871162317</v>
      </c>
      <c r="E13444" s="50" t="s">
        <v>26072</v>
      </c>
      <c r="F13444" s="50" t="s">
        <v>28944</v>
      </c>
      <c r="G13444" s="50" t="s">
        <v>26091</v>
      </c>
      <c r="H13444" s="50" t="s">
        <v>29256</v>
      </c>
      <c r="I13444" s="50">
        <f>(DAX__2019_2020__33[[#This Row],[Adj Close]]-DAX__2019_2020__33[[#This Row],[Adj Open]])/DAX__2019_2020__33[[#This Row],[Adj Open]]</f>
        <v>-9.7329424723352018E-3</v>
      </c>
      <c r="J13444" s="50">
        <f>DAX__2019_2020__33[[#This Row],[Adj Close]]-DAX__2019_2020__33[[#This Row],[Adj Open]]</f>
        <v>-0.7505808711623132</v>
      </c>
      <c r="K13444" s="50">
        <v>426838</v>
      </c>
    </row>
    <row r="13445" spans="1:11" x14ac:dyDescent="0.3">
      <c r="A13445" s="51" t="str">
        <f t="shared" si="216"/>
        <v>SY1.DE</v>
      </c>
      <c r="B13445" s="52" t="s">
        <v>396</v>
      </c>
      <c r="C13445" s="50" t="s">
        <v>10614</v>
      </c>
      <c r="D13445" s="50">
        <f>DAX__2019_2020__33[[#This Row],[Open]]*(DAX__2019_2020__33[[#This Row],[Adj Close]]/DAX__2019_2020__33[[#This Row],[Close]])</f>
        <v>76.982859932674785</v>
      </c>
      <c r="E13445" s="50" t="s">
        <v>26137</v>
      </c>
      <c r="F13445" s="50" t="s">
        <v>28948</v>
      </c>
      <c r="G13445" s="50" t="s">
        <v>26137</v>
      </c>
      <c r="H13445" s="50" t="s">
        <v>29257</v>
      </c>
      <c r="I13445" s="50">
        <f>(DAX__2019_2020__33[[#This Row],[Adj Close]]-DAX__2019_2020__33[[#This Row],[Adj Open]])/DAX__2019_2020__33[[#This Row],[Adj Open]]</f>
        <v>2.7000050000000036E-2</v>
      </c>
      <c r="J13445" s="50">
        <f>DAX__2019_2020__33[[#This Row],[Adj Close]]-DAX__2019_2020__33[[#This Row],[Adj Open]]</f>
        <v>2.0785410673252187</v>
      </c>
      <c r="K13445" s="50">
        <v>609781</v>
      </c>
    </row>
    <row r="13446" spans="1:11" x14ac:dyDescent="0.3">
      <c r="A13446" s="51" t="str">
        <f t="shared" si="216"/>
        <v>SY1.DE</v>
      </c>
      <c r="B13446" s="52" t="s">
        <v>397</v>
      </c>
      <c r="C13446" s="50" t="s">
        <v>29019</v>
      </c>
      <c r="D13446" s="50">
        <f>DAX__2019_2020__33[[#This Row],[Open]]*(DAX__2019_2020__33[[#This Row],[Adj Close]]/DAX__2019_2020__33[[#This Row],[Close]])</f>
        <v>79.56178605317649</v>
      </c>
      <c r="E13446" s="50" t="s">
        <v>5208</v>
      </c>
      <c r="F13446" s="50" t="s">
        <v>12875</v>
      </c>
      <c r="G13446" s="50" t="s">
        <v>5208</v>
      </c>
      <c r="H13446" s="50" t="s">
        <v>29138</v>
      </c>
      <c r="I13446" s="50">
        <f>(DAX__2019_2020__33[[#This Row],[Adj Close]]-DAX__2019_2020__33[[#This Row],[Adj Open]])/DAX__2019_2020__33[[#This Row],[Adj Open]]</f>
        <v>2.8059990324141089E-2</v>
      </c>
      <c r="J13446" s="50">
        <f>DAX__2019_2020__33[[#This Row],[Adj Close]]-DAX__2019_2020__33[[#This Row],[Adj Open]]</f>
        <v>2.2325029468235158</v>
      </c>
      <c r="K13446" s="50">
        <v>487326</v>
      </c>
    </row>
    <row r="13447" spans="1:11" x14ac:dyDescent="0.3">
      <c r="A13447" s="51" t="str">
        <f t="shared" si="216"/>
        <v>SY1.DE</v>
      </c>
      <c r="B13447" s="52" t="s">
        <v>398</v>
      </c>
      <c r="C13447" s="50" t="s">
        <v>28985</v>
      </c>
      <c r="D13447" s="50">
        <f>DAX__2019_2020__33[[#This Row],[Open]]*(DAX__2019_2020__33[[#This Row],[Adj Close]]/DAX__2019_2020__33[[#This Row],[Close]])</f>
        <v>80.004433352424414</v>
      </c>
      <c r="E13447" s="50" t="s">
        <v>3874</v>
      </c>
      <c r="F13447" s="50" t="s">
        <v>12871</v>
      </c>
      <c r="G13447" s="50" t="s">
        <v>10005</v>
      </c>
      <c r="H13447" s="50" t="s">
        <v>29108</v>
      </c>
      <c r="I13447" s="50">
        <f>(DAX__2019_2020__33[[#This Row],[Adj Close]]-DAX__2019_2020__33[[#This Row],[Adj Open]])/DAX__2019_2020__33[[#This Row],[Adj Open]]</f>
        <v>2.4777460004540022E-2</v>
      </c>
      <c r="J13447" s="50">
        <f>DAX__2019_2020__33[[#This Row],[Adj Close]]-DAX__2019_2020__33[[#This Row],[Adj Open]]</f>
        <v>1.9823066475755837</v>
      </c>
      <c r="K13447" s="50">
        <v>469586</v>
      </c>
    </row>
    <row r="13448" spans="1:11" x14ac:dyDescent="0.3">
      <c r="A13448" s="51" t="str">
        <f t="shared" si="216"/>
        <v>SY1.DE</v>
      </c>
      <c r="B13448" s="52" t="s">
        <v>399</v>
      </c>
      <c r="C13448" s="50" t="s">
        <v>29110</v>
      </c>
      <c r="D13448" s="50">
        <f>DAX__2019_2020__33[[#This Row],[Open]]*(DAX__2019_2020__33[[#This Row],[Adj Close]]/DAX__2019_2020__33[[#This Row],[Close]])</f>
        <v>82.217691309631775</v>
      </c>
      <c r="E13448" s="50" t="s">
        <v>9984</v>
      </c>
      <c r="F13448" s="50" t="s">
        <v>10092</v>
      </c>
      <c r="G13448" s="50" t="s">
        <v>29147</v>
      </c>
      <c r="H13448" s="50" t="s">
        <v>29179</v>
      </c>
      <c r="I13448" s="50">
        <f>(DAX__2019_2020__33[[#This Row],[Adj Close]]-DAX__2019_2020__33[[#This Row],[Adj Open]])/DAX__2019_2020__33[[#This Row],[Adj Open]]</f>
        <v>1.1704119576214464E-2</v>
      </c>
      <c r="J13448" s="50">
        <f>DAX__2019_2020__33[[#This Row],[Adj Close]]-DAX__2019_2020__33[[#This Row],[Adj Open]]</f>
        <v>0.96228569036821909</v>
      </c>
      <c r="K13448" s="50">
        <v>410851</v>
      </c>
    </row>
    <row r="13449" spans="1:11" x14ac:dyDescent="0.3">
      <c r="A13449" s="51" t="str">
        <f t="shared" si="216"/>
        <v>SY1.DE</v>
      </c>
      <c r="B13449" s="52" t="s">
        <v>400</v>
      </c>
      <c r="C13449" s="50" t="s">
        <v>5650</v>
      </c>
      <c r="D13449" s="50">
        <f>DAX__2019_2020__33[[#This Row],[Open]]*(DAX__2019_2020__33[[#This Row],[Adj Close]]/DAX__2019_2020__33[[#This Row],[Close]])</f>
        <v>84.007547517945767</v>
      </c>
      <c r="E13449" s="50" t="s">
        <v>5654</v>
      </c>
      <c r="F13449" s="50" t="s">
        <v>12882</v>
      </c>
      <c r="G13449" s="50" t="s">
        <v>29043</v>
      </c>
      <c r="H13449" s="50" t="s">
        <v>29180</v>
      </c>
      <c r="I13449" s="50">
        <f>(DAX__2019_2020__33[[#This Row],[Adj Close]]-DAX__2019_2020__33[[#This Row],[Adj Open]])/DAX__2019_2020__33[[#This Row],[Adj Open]]</f>
        <v>-1.2371156505000418E-2</v>
      </c>
      <c r="J13449" s="50">
        <f>DAX__2019_2020__33[[#This Row],[Adj Close]]-DAX__2019_2020__33[[#This Row],[Adj Open]]</f>
        <v>-1.0392705179457664</v>
      </c>
      <c r="K13449" s="50">
        <v>433346</v>
      </c>
    </row>
    <row r="13450" spans="1:11" x14ac:dyDescent="0.3">
      <c r="A13450" s="51" t="str">
        <f t="shared" si="216"/>
        <v>SY1.DE</v>
      </c>
      <c r="B13450" s="52" t="s">
        <v>401</v>
      </c>
      <c r="C13450" s="50" t="s">
        <v>10134</v>
      </c>
      <c r="D13450" s="50">
        <f>DAX__2019_2020__33[[#This Row],[Open]]*(DAX__2019_2020__33[[#This Row],[Adj Close]]/DAX__2019_2020__33[[#This Row],[Close]])</f>
        <v>84.950584176980428</v>
      </c>
      <c r="E13450" s="50" t="s">
        <v>10658</v>
      </c>
      <c r="F13450" s="50" t="s">
        <v>12913</v>
      </c>
      <c r="G13450" s="50" t="s">
        <v>12965</v>
      </c>
      <c r="H13450" s="50" t="s">
        <v>29258</v>
      </c>
      <c r="I13450" s="50">
        <f>(DAX__2019_2020__33[[#This Row],[Adj Close]]-DAX__2019_2020__33[[#This Row],[Adj Open]])/DAX__2019_2020__33[[#This Row],[Adj Open]]</f>
        <v>-1.4952424274495127E-2</v>
      </c>
      <c r="J13450" s="50">
        <f>DAX__2019_2020__33[[#This Row],[Adj Close]]-DAX__2019_2020__33[[#This Row],[Adj Open]]</f>
        <v>-1.2702171769804238</v>
      </c>
      <c r="K13450" s="50">
        <v>320587</v>
      </c>
    </row>
    <row r="13451" spans="1:11" x14ac:dyDescent="0.3">
      <c r="A13451" s="51" t="str">
        <f t="shared" si="216"/>
        <v>SY1.DE</v>
      </c>
      <c r="B13451" s="52" t="s">
        <v>402</v>
      </c>
      <c r="C13451" s="50" t="s">
        <v>13095</v>
      </c>
      <c r="D13451" s="50">
        <f>DAX__2019_2020__33[[#This Row],[Open]]*(DAX__2019_2020__33[[#This Row],[Adj Close]]/DAX__2019_2020__33[[#This Row],[Close]])</f>
        <v>85.162283098755765</v>
      </c>
      <c r="E13451" s="50" t="s">
        <v>10659</v>
      </c>
      <c r="F13451" s="50" t="s">
        <v>29147</v>
      </c>
      <c r="G13451" s="50" t="s">
        <v>29259</v>
      </c>
      <c r="H13451" s="50" t="s">
        <v>29260</v>
      </c>
      <c r="I13451" s="50">
        <f>(DAX__2019_2020__33[[#This Row],[Adj Close]]-DAX__2019_2020__33[[#This Row],[Adj Open]])/DAX__2019_2020__33[[#This Row],[Adj Open]]</f>
        <v>1.1977378531073456E-2</v>
      </c>
      <c r="J13451" s="50">
        <f>DAX__2019_2020__33[[#This Row],[Adj Close]]-DAX__2019_2020__33[[#This Row],[Adj Open]]</f>
        <v>1.0200209012442372</v>
      </c>
      <c r="K13451" s="50">
        <v>303469</v>
      </c>
    </row>
    <row r="13452" spans="1:11" x14ac:dyDescent="0.3">
      <c r="A13452" s="51" t="str">
        <f t="shared" ref="A13452:A13515" si="217">"SY1.DE"</f>
        <v>SY1.DE</v>
      </c>
      <c r="B13452" s="52" t="s">
        <v>403</v>
      </c>
      <c r="C13452" s="50" t="s">
        <v>10621</v>
      </c>
      <c r="D13452" s="50">
        <f>DAX__2019_2020__33[[#This Row],[Open]]*(DAX__2019_2020__33[[#This Row],[Adj Close]]/DAX__2019_2020__33[[#This Row],[Close]])</f>
        <v>86.297784036024126</v>
      </c>
      <c r="E13452" s="50" t="s">
        <v>29261</v>
      </c>
      <c r="F13452" s="50" t="s">
        <v>12920</v>
      </c>
      <c r="G13452" s="50" t="s">
        <v>9983</v>
      </c>
      <c r="H13452" s="50" t="s">
        <v>29262</v>
      </c>
      <c r="I13452" s="50">
        <f>(DAX__2019_2020__33[[#This Row],[Adj Close]]-DAX__2019_2020__33[[#This Row],[Adj Open]])/DAX__2019_2020__33[[#This Row],[Adj Open]]</f>
        <v>-5.3523974130241575E-3</v>
      </c>
      <c r="J13452" s="50">
        <f>DAX__2019_2020__33[[#This Row],[Adj Close]]-DAX__2019_2020__33[[#This Row],[Adj Open]]</f>
        <v>-0.46190003602413299</v>
      </c>
      <c r="K13452" s="50">
        <v>408876</v>
      </c>
    </row>
    <row r="13453" spans="1:11" x14ac:dyDescent="0.3">
      <c r="A13453" s="51" t="str">
        <f t="shared" si="217"/>
        <v>SY1.DE</v>
      </c>
      <c r="B13453" s="52" t="s">
        <v>404</v>
      </c>
      <c r="C13453" s="50" t="s">
        <v>3886</v>
      </c>
      <c r="D13453" s="50">
        <f>DAX__2019_2020__33[[#This Row],[Open]]*(DAX__2019_2020__33[[#This Row],[Adj Close]]/DAX__2019_2020__33[[#This Row],[Close]])</f>
        <v>86.394013629205233</v>
      </c>
      <c r="E13453" s="50" t="s">
        <v>9955</v>
      </c>
      <c r="F13453" s="50" t="s">
        <v>29144</v>
      </c>
      <c r="G13453" s="50" t="s">
        <v>12884</v>
      </c>
      <c r="H13453" s="50" t="s">
        <v>29120</v>
      </c>
      <c r="I13453" s="50">
        <f>(DAX__2019_2020__33[[#This Row],[Adj Close]]-DAX__2019_2020__33[[#This Row],[Adj Open]])/DAX__2019_2020__33[[#This Row],[Adj Open]]</f>
        <v>-1.8266874785775E-2</v>
      </c>
      <c r="J13453" s="50">
        <f>DAX__2019_2020__33[[#This Row],[Adj Close]]-DAX__2019_2020__33[[#This Row],[Adj Open]]</f>
        <v>-1.5781486292052307</v>
      </c>
      <c r="K13453" s="50">
        <v>364117</v>
      </c>
    </row>
    <row r="13454" spans="1:11" x14ac:dyDescent="0.3">
      <c r="A13454" s="51" t="str">
        <f t="shared" si="217"/>
        <v>SY1.DE</v>
      </c>
      <c r="B13454" s="52" t="s">
        <v>405</v>
      </c>
      <c r="C13454" s="50" t="s">
        <v>5663</v>
      </c>
      <c r="D13454" s="50">
        <f>DAX__2019_2020__33[[#This Row],[Open]]*(DAX__2019_2020__33[[#This Row],[Adj Close]]/DAX__2019_2020__33[[#This Row],[Close]])</f>
        <v>86.701929858264805</v>
      </c>
      <c r="E13454" s="50" t="s">
        <v>13029</v>
      </c>
      <c r="F13454" s="50" t="s">
        <v>9967</v>
      </c>
      <c r="G13454" s="50" t="s">
        <v>13100</v>
      </c>
      <c r="H13454" s="50" t="s">
        <v>29263</v>
      </c>
      <c r="I13454" s="50">
        <f>(DAX__2019_2020__33[[#This Row],[Adj Close]]-DAX__2019_2020__33[[#This Row],[Adj Open]])/DAX__2019_2020__33[[#This Row],[Adj Open]]</f>
        <v>1.9089922732295643E-2</v>
      </c>
      <c r="J13454" s="50">
        <f>DAX__2019_2020__33[[#This Row],[Adj Close]]-DAX__2019_2020__33[[#This Row],[Adj Open]]</f>
        <v>1.6551331417351918</v>
      </c>
      <c r="K13454" s="50">
        <v>323832</v>
      </c>
    </row>
    <row r="13455" spans="1:11" x14ac:dyDescent="0.3">
      <c r="A13455" s="51" t="str">
        <f t="shared" si="217"/>
        <v>SY1.DE</v>
      </c>
      <c r="B13455" s="52" t="s">
        <v>406</v>
      </c>
      <c r="C13455" s="50" t="s">
        <v>10061</v>
      </c>
      <c r="D13455" s="50">
        <f>DAX__2019_2020__33[[#This Row],[Open]]*(DAX__2019_2020__33[[#This Row],[Adj Close]]/DAX__2019_2020__33[[#This Row],[Close]])</f>
        <v>88.434062590892808</v>
      </c>
      <c r="E13455" s="50" t="s">
        <v>9941</v>
      </c>
      <c r="F13455" s="50" t="s">
        <v>10029</v>
      </c>
      <c r="G13455" s="50" t="s">
        <v>5659</v>
      </c>
      <c r="H13455" s="50" t="s">
        <v>29264</v>
      </c>
      <c r="I13455" s="50">
        <f>(DAX__2019_2020__33[[#This Row],[Adj Close]]-DAX__2019_2020__33[[#This Row],[Adj Open]])/DAX__2019_2020__33[[#This Row],[Adj Open]]</f>
        <v>-1.8498421795464164E-2</v>
      </c>
      <c r="J13455" s="50">
        <f>DAX__2019_2020__33[[#This Row],[Adj Close]]-DAX__2019_2020__33[[#This Row],[Adj Open]]</f>
        <v>-1.6358905908928136</v>
      </c>
      <c r="K13455" s="50">
        <v>371442</v>
      </c>
    </row>
    <row r="13456" spans="1:11" x14ac:dyDescent="0.3">
      <c r="A13456" s="51" t="str">
        <f t="shared" si="217"/>
        <v>SY1.DE</v>
      </c>
      <c r="B13456" s="52" t="s">
        <v>407</v>
      </c>
      <c r="C13456" s="50" t="s">
        <v>10050</v>
      </c>
      <c r="D13456" s="50">
        <f>DAX__2019_2020__33[[#This Row],[Open]]*(DAX__2019_2020__33[[#This Row],[Adj Close]]/DAX__2019_2020__33[[#This Row],[Close]])</f>
        <v>88.16462221743592</v>
      </c>
      <c r="E13456" s="50" t="s">
        <v>10157</v>
      </c>
      <c r="F13456" s="50" t="s">
        <v>9946</v>
      </c>
      <c r="G13456" s="50" t="s">
        <v>4941</v>
      </c>
      <c r="H13456" s="50" t="s">
        <v>29265</v>
      </c>
      <c r="I13456" s="50">
        <f>(DAX__2019_2020__33[[#This Row],[Adj Close]]-DAX__2019_2020__33[[#This Row],[Adj Open]])/DAX__2019_2020__33[[#This Row],[Adj Open]]</f>
        <v>1.3970737372711086E-2</v>
      </c>
      <c r="J13456" s="50">
        <f>DAX__2019_2020__33[[#This Row],[Adj Close]]-DAX__2019_2020__33[[#This Row],[Adj Open]]</f>
        <v>1.2317247825640862</v>
      </c>
      <c r="K13456" s="50">
        <v>360770</v>
      </c>
    </row>
    <row r="13457" spans="1:11" x14ac:dyDescent="0.3">
      <c r="A13457" s="51" t="str">
        <f t="shared" si="217"/>
        <v>SY1.DE</v>
      </c>
      <c r="B13457" s="52" t="s">
        <v>408</v>
      </c>
      <c r="C13457" s="50" t="s">
        <v>10182</v>
      </c>
      <c r="D13457" s="50">
        <f>DAX__2019_2020__33[[#This Row],[Open]]*(DAX__2019_2020__33[[#This Row],[Adj Close]]/DAX__2019_2020__33[[#This Row],[Close]])</f>
        <v>90.936005999871455</v>
      </c>
      <c r="E13457" s="50" t="s">
        <v>10206</v>
      </c>
      <c r="F13457" s="50" t="s">
        <v>10065</v>
      </c>
      <c r="G13457" s="50" t="s">
        <v>24548</v>
      </c>
      <c r="H13457" s="50" t="s">
        <v>29266</v>
      </c>
      <c r="I13457" s="50">
        <f>(DAX__2019_2020__33[[#This Row],[Adj Close]]-DAX__2019_2020__33[[#This Row],[Adj Open]])/DAX__2019_2020__33[[#This Row],[Adj Open]]</f>
        <v>-1.1216910052910069E-2</v>
      </c>
      <c r="J13457" s="50">
        <f>DAX__2019_2020__33[[#This Row],[Adj Close]]-DAX__2019_2020__33[[#This Row],[Adj Open]]</f>
        <v>-1.0200209998714485</v>
      </c>
      <c r="K13457" s="50">
        <v>303546</v>
      </c>
    </row>
    <row r="13458" spans="1:11" x14ac:dyDescent="0.3">
      <c r="A13458" s="51" t="str">
        <f t="shared" si="217"/>
        <v>SY1.DE</v>
      </c>
      <c r="B13458" s="52" t="s">
        <v>409</v>
      </c>
      <c r="C13458" s="50" t="s">
        <v>10184</v>
      </c>
      <c r="D13458" s="50">
        <f>DAX__2019_2020__33[[#This Row],[Open]]*(DAX__2019_2020__33[[#This Row],[Adj Close]]/DAX__2019_2020__33[[#This Row],[Close]])</f>
        <v>90.801286738623574</v>
      </c>
      <c r="E13458" s="50" t="s">
        <v>3946</v>
      </c>
      <c r="F13458" s="50" t="s">
        <v>24583</v>
      </c>
      <c r="G13458" s="50" t="s">
        <v>10674</v>
      </c>
      <c r="H13458" s="50" t="s">
        <v>29267</v>
      </c>
      <c r="I13458" s="50">
        <f>(DAX__2019_2020__33[[#This Row],[Adj Close]]-DAX__2019_2020__33[[#This Row],[Adj Open]])/DAX__2019_2020__33[[#This Row],[Adj Open]]</f>
        <v>1.3988967634707857E-2</v>
      </c>
      <c r="J13458" s="50">
        <f>DAX__2019_2020__33[[#This Row],[Adj Close]]-DAX__2019_2020__33[[#This Row],[Adj Open]]</f>
        <v>1.270216261376433</v>
      </c>
      <c r="K13458" s="50">
        <v>221807</v>
      </c>
    </row>
    <row r="13459" spans="1:11" x14ac:dyDescent="0.3">
      <c r="A13459" s="51" t="str">
        <f t="shared" si="217"/>
        <v>SY1.DE</v>
      </c>
      <c r="B13459" s="52" t="s">
        <v>410</v>
      </c>
      <c r="C13459" s="50" t="s">
        <v>10848</v>
      </c>
      <c r="D13459" s="50">
        <f>DAX__2019_2020__33[[#This Row],[Open]]*(DAX__2019_2020__33[[#This Row],[Adj Close]]/DAX__2019_2020__33[[#This Row],[Close]])</f>
        <v>91.898283658054567</v>
      </c>
      <c r="E13459" s="50" t="s">
        <v>5724</v>
      </c>
      <c r="F13459" s="50" t="s">
        <v>10182</v>
      </c>
      <c r="G13459" s="50" t="s">
        <v>10914</v>
      </c>
      <c r="H13459" s="50" t="s">
        <v>29268</v>
      </c>
      <c r="I13459" s="50">
        <f>(DAX__2019_2020__33[[#This Row],[Adj Close]]-DAX__2019_2020__33[[#This Row],[Adj Open]])/DAX__2019_2020__33[[#This Row],[Adj Open]]</f>
        <v>-9.0052460732984677E-3</v>
      </c>
      <c r="J13459" s="50">
        <f>DAX__2019_2020__33[[#This Row],[Adj Close]]-DAX__2019_2020__33[[#This Row],[Adj Open]]</f>
        <v>-0.82756665805456464</v>
      </c>
      <c r="K13459" s="50">
        <v>255844</v>
      </c>
    </row>
    <row r="13460" spans="1:11" x14ac:dyDescent="0.3">
      <c r="A13460" s="51" t="str">
        <f t="shared" si="217"/>
        <v>SY1.DE</v>
      </c>
      <c r="B13460" s="52" t="s">
        <v>411</v>
      </c>
      <c r="C13460" s="50" t="s">
        <v>3938</v>
      </c>
      <c r="D13460" s="50">
        <f>DAX__2019_2020__33[[#This Row],[Open]]*(DAX__2019_2020__33[[#This Row],[Adj Close]]/DAX__2019_2020__33[[#This Row],[Close]])</f>
        <v>91.859801232011648</v>
      </c>
      <c r="E13460" s="50" t="s">
        <v>24517</v>
      </c>
      <c r="F13460" s="50" t="s">
        <v>24592</v>
      </c>
      <c r="G13460" s="50" t="s">
        <v>24517</v>
      </c>
      <c r="H13460" s="50" t="s">
        <v>29269</v>
      </c>
      <c r="I13460" s="50">
        <f>(DAX__2019_2020__33[[#This Row],[Adj Close]]-DAX__2019_2020__33[[#This Row],[Adj Open]])/DAX__2019_2020__33[[#This Row],[Adj Open]]</f>
        <v>1.2570762754774428E-2</v>
      </c>
      <c r="J13460" s="50">
        <f>DAX__2019_2020__33[[#This Row],[Adj Close]]-DAX__2019_2020__33[[#This Row],[Adj Open]]</f>
        <v>1.1547477679883542</v>
      </c>
      <c r="K13460" s="50">
        <v>234136</v>
      </c>
    </row>
    <row r="13461" spans="1:11" x14ac:dyDescent="0.3">
      <c r="A13461" s="51" t="str">
        <f t="shared" si="217"/>
        <v>SY1.DE</v>
      </c>
      <c r="B13461" s="52" t="s">
        <v>412</v>
      </c>
      <c r="C13461" s="50" t="s">
        <v>10875</v>
      </c>
      <c r="D13461" s="50">
        <f>DAX__2019_2020__33[[#This Row],[Open]]*(DAX__2019_2020__33[[#This Row],[Adj Close]]/DAX__2019_2020__33[[#This Row],[Close]])</f>
        <v>92.76434503131965</v>
      </c>
      <c r="E13461" s="50" t="s">
        <v>10816</v>
      </c>
      <c r="F13461" s="50" t="s">
        <v>10868</v>
      </c>
      <c r="G13461" s="50" t="s">
        <v>10744</v>
      </c>
      <c r="H13461" s="50" t="s">
        <v>29270</v>
      </c>
      <c r="I13461" s="50">
        <f>(DAX__2019_2020__33[[#This Row],[Adj Close]]-DAX__2019_2020__33[[#This Row],[Adj Open]])/DAX__2019_2020__33[[#This Row],[Adj Open]]</f>
        <v>-6.4315662566065751E-3</v>
      </c>
      <c r="J13461" s="50">
        <f>DAX__2019_2020__33[[#This Row],[Adj Close]]-DAX__2019_2020__33[[#This Row],[Adj Open]]</f>
        <v>-0.59662003131964525</v>
      </c>
      <c r="K13461" s="50">
        <v>246459</v>
      </c>
    </row>
    <row r="13462" spans="1:11" x14ac:dyDescent="0.3">
      <c r="A13462" s="51" t="str">
        <f t="shared" si="217"/>
        <v>SY1.DE</v>
      </c>
      <c r="B13462" s="52" t="s">
        <v>413</v>
      </c>
      <c r="C13462" s="50" t="s">
        <v>10177</v>
      </c>
      <c r="D13462" s="50">
        <f>DAX__2019_2020__33[[#This Row],[Open]]*(DAX__2019_2020__33[[#This Row],[Adj Close]]/DAX__2019_2020__33[[#This Row],[Close]])</f>
        <v>90.878261740690206</v>
      </c>
      <c r="E13462" s="50" t="s">
        <v>13081</v>
      </c>
      <c r="F13462" s="50" t="s">
        <v>3909</v>
      </c>
      <c r="G13462" s="50" t="s">
        <v>10676</v>
      </c>
      <c r="H13462" s="50" t="s">
        <v>29271</v>
      </c>
      <c r="I13462" s="50">
        <f>(DAX__2019_2020__33[[#This Row],[Adj Close]]-DAX__2019_2020__33[[#This Row],[Adj Open]])/DAX__2019_2020__33[[#This Row],[Adj Open]]</f>
        <v>8.6827613578407212E-3</v>
      </c>
      <c r="J13462" s="50">
        <f>DAX__2019_2020__33[[#This Row],[Adj Close]]-DAX__2019_2020__33[[#This Row],[Adj Open]]</f>
        <v>0.78907425930979969</v>
      </c>
      <c r="K13462" s="50">
        <v>266419</v>
      </c>
    </row>
    <row r="13463" spans="1:11" x14ac:dyDescent="0.3">
      <c r="A13463" s="51" t="str">
        <f t="shared" si="217"/>
        <v>SY1.DE</v>
      </c>
      <c r="B13463" s="52" t="s">
        <v>414</v>
      </c>
      <c r="C13463" s="50" t="s">
        <v>10631</v>
      </c>
      <c r="D13463" s="50">
        <f>DAX__2019_2020__33[[#This Row],[Open]]*(DAX__2019_2020__33[[#This Row],[Adj Close]]/DAX__2019_2020__33[[#This Row],[Close]])</f>
        <v>92.822078891118551</v>
      </c>
      <c r="E13463" s="50" t="s">
        <v>3930</v>
      </c>
      <c r="F13463" s="50" t="s">
        <v>10691</v>
      </c>
      <c r="G13463" s="50" t="s">
        <v>10691</v>
      </c>
      <c r="H13463" s="50" t="s">
        <v>29272</v>
      </c>
      <c r="I13463" s="50">
        <f>(DAX__2019_2020__33[[#This Row],[Adj Close]]-DAX__2019_2020__33[[#This Row],[Adj Open]])/DAX__2019_2020__33[[#This Row],[Adj Open]]</f>
        <v>-2.5502788985100489E-2</v>
      </c>
      <c r="J13463" s="50">
        <f>DAX__2019_2020__33[[#This Row],[Adj Close]]-DAX__2019_2020__33[[#This Row],[Adj Open]]</f>
        <v>-2.3672218911185468</v>
      </c>
      <c r="K13463" s="50">
        <v>271131</v>
      </c>
    </row>
    <row r="13464" spans="1:11" x14ac:dyDescent="0.3">
      <c r="A13464" s="51" t="str">
        <f t="shared" si="217"/>
        <v>SY1.DE</v>
      </c>
      <c r="B13464" s="52" t="s">
        <v>415</v>
      </c>
      <c r="C13464" s="50" t="s">
        <v>10060</v>
      </c>
      <c r="D13464" s="50">
        <f>DAX__2019_2020__33[[#This Row],[Open]]*(DAX__2019_2020__33[[#This Row],[Adj Close]]/DAX__2019_2020__33[[#This Row],[Close]])</f>
        <v>88.010647676678133</v>
      </c>
      <c r="E13464" s="50" t="s">
        <v>10862</v>
      </c>
      <c r="F13464" s="50" t="s">
        <v>12974</v>
      </c>
      <c r="G13464" s="50" t="s">
        <v>12893</v>
      </c>
      <c r="H13464" s="50" t="s">
        <v>29195</v>
      </c>
      <c r="I13464" s="50">
        <f>(DAX__2019_2020__33[[#This Row],[Adj Close]]-DAX__2019_2020__33[[#This Row],[Adj Open]])/DAX__2019_2020__33[[#This Row],[Adj Open]]</f>
        <v>1.355781777342901E-2</v>
      </c>
      <c r="J13464" s="50">
        <f>DAX__2019_2020__33[[#This Row],[Adj Close]]-DAX__2019_2020__33[[#This Row],[Adj Open]]</f>
        <v>1.1932323233218654</v>
      </c>
      <c r="K13464" s="50">
        <v>471101</v>
      </c>
    </row>
    <row r="13465" spans="1:11" x14ac:dyDescent="0.3">
      <c r="A13465" s="51" t="str">
        <f t="shared" si="217"/>
        <v>SY1.DE</v>
      </c>
      <c r="B13465" s="52" t="s">
        <v>416</v>
      </c>
      <c r="C13465" s="50" t="s">
        <v>3899</v>
      </c>
      <c r="D13465" s="50">
        <f>DAX__2019_2020__33[[#This Row],[Open]]*(DAX__2019_2020__33[[#This Row],[Adj Close]]/DAX__2019_2020__33[[#This Row],[Close]])</f>
        <v>89.492568621349676</v>
      </c>
      <c r="E13465" s="50" t="s">
        <v>10159</v>
      </c>
      <c r="F13465" s="50" t="s">
        <v>10051</v>
      </c>
      <c r="G13465" s="50" t="s">
        <v>10144</v>
      </c>
      <c r="H13465" s="50" t="s">
        <v>29273</v>
      </c>
      <c r="I13465" s="50">
        <f>(DAX__2019_2020__33[[#This Row],[Adj Close]]-DAX__2019_2020__33[[#This Row],[Adj Open]])/DAX__2019_2020__33[[#This Row],[Adj Open]]</f>
        <v>-6.2365806451611929E-3</v>
      </c>
      <c r="J13465" s="50">
        <f>DAX__2019_2020__33[[#This Row],[Adj Close]]-DAX__2019_2020__33[[#This Row],[Adj Open]]</f>
        <v>-0.55812762134966931</v>
      </c>
      <c r="K13465" s="50">
        <v>383739</v>
      </c>
    </row>
    <row r="13466" spans="1:11" x14ac:dyDescent="0.3">
      <c r="A13466" s="51" t="str">
        <f t="shared" si="217"/>
        <v>SY1.DE</v>
      </c>
      <c r="B13466" s="52" t="s">
        <v>417</v>
      </c>
      <c r="C13466" s="50" t="s">
        <v>5729</v>
      </c>
      <c r="D13466" s="50">
        <f>DAX__2019_2020__33[[#This Row],[Open]]*(DAX__2019_2020__33[[#This Row],[Adj Close]]/DAX__2019_2020__33[[#This Row],[Close]])</f>
        <v>89.300119039370202</v>
      </c>
      <c r="E13466" s="50" t="s">
        <v>5682</v>
      </c>
      <c r="F13466" s="50" t="s">
        <v>10721</v>
      </c>
      <c r="G13466" s="50" t="s">
        <v>3904</v>
      </c>
      <c r="H13466" s="50" t="s">
        <v>29274</v>
      </c>
      <c r="I13466" s="50">
        <f>(DAX__2019_2020__33[[#This Row],[Adj Close]]-DAX__2019_2020__33[[#This Row],[Adj Open]])/DAX__2019_2020__33[[#This Row],[Adj Open]]</f>
        <v>-5.1724459534770208E-3</v>
      </c>
      <c r="J13466" s="50">
        <f>DAX__2019_2020__33[[#This Row],[Adj Close]]-DAX__2019_2020__33[[#This Row],[Adj Open]]</f>
        <v>-0.46190003937020663</v>
      </c>
      <c r="K13466" s="50">
        <v>476645</v>
      </c>
    </row>
    <row r="13467" spans="1:11" x14ac:dyDescent="0.3">
      <c r="A13467" s="51" t="str">
        <f t="shared" si="217"/>
        <v>SY1.DE</v>
      </c>
      <c r="B13467" s="52" t="s">
        <v>418</v>
      </c>
      <c r="C13467" s="50" t="s">
        <v>4938</v>
      </c>
      <c r="D13467" s="50">
        <f>DAX__2019_2020__33[[#This Row],[Open]]*(DAX__2019_2020__33[[#This Row],[Adj Close]]/DAX__2019_2020__33[[#This Row],[Close]])</f>
        <v>86.240049933154481</v>
      </c>
      <c r="E13467" s="50" t="s">
        <v>12893</v>
      </c>
      <c r="F13467" s="50" t="s">
        <v>5675</v>
      </c>
      <c r="G13467" s="50" t="s">
        <v>24509</v>
      </c>
      <c r="H13467" s="50" t="s">
        <v>29275</v>
      </c>
      <c r="I13467" s="50">
        <f>(DAX__2019_2020__33[[#This Row],[Adj Close]]-DAX__2019_2020__33[[#This Row],[Adj Open]])/DAX__2019_2020__33[[#This Row],[Adj Open]]</f>
        <v>2.1870106386852092E-2</v>
      </c>
      <c r="J13467" s="50">
        <f>DAX__2019_2020__33[[#This Row],[Adj Close]]-DAX__2019_2020__33[[#This Row],[Adj Open]]</f>
        <v>1.8860790668455252</v>
      </c>
      <c r="K13467" s="50">
        <v>279813</v>
      </c>
    </row>
    <row r="13468" spans="1:11" x14ac:dyDescent="0.3">
      <c r="A13468" s="51" t="str">
        <f t="shared" si="217"/>
        <v>SY1.DE</v>
      </c>
      <c r="B13468" s="52" t="s">
        <v>419</v>
      </c>
      <c r="C13468" s="50" t="s">
        <v>5738</v>
      </c>
      <c r="D13468" s="50">
        <f>DAX__2019_2020__33[[#This Row],[Open]]*(DAX__2019_2020__33[[#This Row],[Adj Close]]/DAX__2019_2020__33[[#This Row],[Close]])</f>
        <v>88.857464582312161</v>
      </c>
      <c r="E13468" s="50" t="s">
        <v>10619</v>
      </c>
      <c r="F13468" s="50" t="s">
        <v>10060</v>
      </c>
      <c r="G13468" s="50" t="s">
        <v>5768</v>
      </c>
      <c r="H13468" s="50" t="s">
        <v>29276</v>
      </c>
      <c r="I13468" s="50">
        <f>(DAX__2019_2020__33[[#This Row],[Adj Close]]-DAX__2019_2020__33[[#This Row],[Adj Open]])/DAX__2019_2020__33[[#This Row],[Adj Open]]</f>
        <v>-5.8478776628925382E-3</v>
      </c>
      <c r="J13468" s="50">
        <f>DAX__2019_2020__33[[#This Row],[Adj Close]]-DAX__2019_2020__33[[#This Row],[Adj Open]]</f>
        <v>-0.5196275823121681</v>
      </c>
      <c r="K13468" s="50">
        <v>394703</v>
      </c>
    </row>
    <row r="13469" spans="1:11" x14ac:dyDescent="0.3">
      <c r="A13469" s="51" t="str">
        <f t="shared" si="217"/>
        <v>SY1.DE</v>
      </c>
      <c r="B13469" s="52" t="s">
        <v>420</v>
      </c>
      <c r="C13469" s="50" t="s">
        <v>5704</v>
      </c>
      <c r="D13469" s="50">
        <f>DAX__2019_2020__33[[#This Row],[Open]]*(DAX__2019_2020__33[[#This Row],[Adj Close]]/DAX__2019_2020__33[[#This Row],[Close]])</f>
        <v>88.299336268670643</v>
      </c>
      <c r="E13469" s="50" t="s">
        <v>10160</v>
      </c>
      <c r="F13469" s="50" t="s">
        <v>10042</v>
      </c>
      <c r="G13469" s="50" t="s">
        <v>12893</v>
      </c>
      <c r="H13469" s="50" t="s">
        <v>29195</v>
      </c>
      <c r="I13469" s="50">
        <f>(DAX__2019_2020__33[[#This Row],[Adj Close]]-DAX__2019_2020__33[[#This Row],[Adj Open]])/DAX__2019_2020__33[[#This Row],[Adj Open]]</f>
        <v>1.0244060369571482E-2</v>
      </c>
      <c r="J13469" s="50">
        <f>DAX__2019_2020__33[[#This Row],[Adj Close]]-DAX__2019_2020__33[[#This Row],[Adj Open]]</f>
        <v>0.90454373132935473</v>
      </c>
      <c r="K13469" s="50">
        <v>313562</v>
      </c>
    </row>
    <row r="13470" spans="1:11" x14ac:dyDescent="0.3">
      <c r="A13470" s="51" t="str">
        <f t="shared" si="217"/>
        <v>SY1.DE</v>
      </c>
      <c r="B13470" s="52" t="s">
        <v>421</v>
      </c>
      <c r="C13470" s="50" t="s">
        <v>5771</v>
      </c>
      <c r="D13470" s="50">
        <f>DAX__2019_2020__33[[#This Row],[Open]]*(DAX__2019_2020__33[[#This Row],[Adj Close]]/DAX__2019_2020__33[[#This Row],[Close]])</f>
        <v>89.991401633950005</v>
      </c>
      <c r="E13470" s="50" t="s">
        <v>10866</v>
      </c>
      <c r="F13470" s="50" t="s">
        <v>9954</v>
      </c>
      <c r="G13470" s="50" t="s">
        <v>10192</v>
      </c>
      <c r="H13470" s="50" t="s">
        <v>29277</v>
      </c>
      <c r="I13470" s="50">
        <f>(DAX__2019_2020__33[[#This Row],[Adj Close]]-DAX__2019_2020__33[[#This Row],[Adj Open]])/DAX__2019_2020__33[[#This Row],[Adj Open]]</f>
        <v>1.1235955298961894E-2</v>
      </c>
      <c r="J13470" s="50">
        <f>DAX__2019_2020__33[[#This Row],[Adj Close]]-DAX__2019_2020__33[[#This Row],[Adj Open]]</f>
        <v>1.0111393660499886</v>
      </c>
      <c r="K13470" s="50">
        <v>377199</v>
      </c>
    </row>
    <row r="13471" spans="1:11" x14ac:dyDescent="0.3">
      <c r="A13471" s="51" t="str">
        <f t="shared" si="217"/>
        <v>SY1.DE</v>
      </c>
      <c r="B13471" s="52" t="s">
        <v>422</v>
      </c>
      <c r="C13471" s="50" t="s">
        <v>10637</v>
      </c>
      <c r="D13471" s="50">
        <f>DAX__2019_2020__33[[#This Row],[Open]]*(DAX__2019_2020__33[[#This Row],[Adj Close]]/DAX__2019_2020__33[[#This Row],[Close]])</f>
        <v>91.702577297635685</v>
      </c>
      <c r="E13471" s="50" t="s">
        <v>10969</v>
      </c>
      <c r="F13471" s="50" t="s">
        <v>10196</v>
      </c>
      <c r="G13471" s="50" t="s">
        <v>10572</v>
      </c>
      <c r="H13471" s="50" t="s">
        <v>29278</v>
      </c>
      <c r="I13471" s="50">
        <f>(DAX__2019_2020__33[[#This Row],[Adj Close]]-DAX__2019_2020__33[[#This Row],[Adj Open]])/DAX__2019_2020__33[[#This Row],[Adj Open]]</f>
        <v>8.2696988973708172E-3</v>
      </c>
      <c r="J13471" s="50">
        <f>DAX__2019_2020__33[[#This Row],[Adj Close]]-DAX__2019_2020__33[[#This Row],[Adj Open]]</f>
        <v>0.75835270236431995</v>
      </c>
      <c r="K13471" s="50">
        <v>180361</v>
      </c>
    </row>
    <row r="13472" spans="1:11" x14ac:dyDescent="0.3">
      <c r="A13472" s="51" t="str">
        <f t="shared" si="217"/>
        <v>SY1.DE</v>
      </c>
      <c r="B13472" s="52" t="s">
        <v>423</v>
      </c>
      <c r="C13472" s="50" t="s">
        <v>10999</v>
      </c>
      <c r="D13472" s="50">
        <f>DAX__2019_2020__33[[#This Row],[Open]]*(DAX__2019_2020__33[[#This Row],[Adj Close]]/DAX__2019_2020__33[[#This Row],[Close]])</f>
        <v>92.752605892587653</v>
      </c>
      <c r="E13472" s="50" t="s">
        <v>5716</v>
      </c>
      <c r="F13472" s="50" t="s">
        <v>10961</v>
      </c>
      <c r="G13472" s="50" t="s">
        <v>10697</v>
      </c>
      <c r="H13472" s="50" t="s">
        <v>29279</v>
      </c>
      <c r="I13472" s="50">
        <f>(DAX__2019_2020__33[[#This Row],[Adj Close]]-DAX__2019_2020__33[[#This Row],[Adj Open]])/DAX__2019_2020__33[[#This Row],[Adj Open]]</f>
        <v>-2.9349999384696924E-3</v>
      </c>
      <c r="J13472" s="50">
        <f>DAX__2019_2020__33[[#This Row],[Adj Close]]-DAX__2019_2020__33[[#This Row],[Adj Open]]</f>
        <v>-0.27222889258764837</v>
      </c>
      <c r="K13472" s="50">
        <v>216968</v>
      </c>
    </row>
    <row r="13473" spans="1:11" x14ac:dyDescent="0.3">
      <c r="A13473" s="51" t="str">
        <f t="shared" si="217"/>
        <v>SY1.DE</v>
      </c>
      <c r="B13473" s="52" t="s">
        <v>424</v>
      </c>
      <c r="C13473" s="50" t="s">
        <v>5711</v>
      </c>
      <c r="D13473" s="50">
        <f>DAX__2019_2020__33[[#This Row],[Open]]*(DAX__2019_2020__33[[#This Row],[Adj Close]]/DAX__2019_2020__33[[#This Row],[Close]])</f>
        <v>92.363698173626034</v>
      </c>
      <c r="E13473" s="50" t="s">
        <v>10844</v>
      </c>
      <c r="F13473" s="50" t="s">
        <v>10180</v>
      </c>
      <c r="G13473" s="50" t="s">
        <v>10918</v>
      </c>
      <c r="H13473" s="50" t="s">
        <v>29280</v>
      </c>
      <c r="I13473" s="50">
        <f>(DAX__2019_2020__33[[#This Row],[Adj Close]]-DAX__2019_2020__33[[#This Row],[Adj Open]])/DAX__2019_2020__33[[#This Row],[Adj Open]]</f>
        <v>4.4210315789474071E-3</v>
      </c>
      <c r="J13473" s="50">
        <f>DAX__2019_2020__33[[#This Row],[Adj Close]]-DAX__2019_2020__33[[#This Row],[Adj Open]]</f>
        <v>0.40834282637396768</v>
      </c>
      <c r="K13473" s="50">
        <v>297710</v>
      </c>
    </row>
    <row r="13474" spans="1:11" x14ac:dyDescent="0.3">
      <c r="A13474" s="51" t="str">
        <f t="shared" si="217"/>
        <v>SY1.DE</v>
      </c>
      <c r="B13474" s="52" t="s">
        <v>425</v>
      </c>
      <c r="C13474" s="50" t="s">
        <v>24642</v>
      </c>
      <c r="D13474" s="50">
        <f>DAX__2019_2020__33[[#This Row],[Open]]*(DAX__2019_2020__33[[#This Row],[Adj Close]]/DAX__2019_2020__33[[#This Row],[Close]])</f>
        <v>91.955352758040505</v>
      </c>
      <c r="E13474" s="50" t="s">
        <v>3930</v>
      </c>
      <c r="F13474" s="50" t="s">
        <v>10173</v>
      </c>
      <c r="G13474" s="50" t="s">
        <v>3927</v>
      </c>
      <c r="H13474" s="50" t="s">
        <v>29281</v>
      </c>
      <c r="I13474" s="50">
        <f>(DAX__2019_2020__33[[#This Row],[Adj Close]]-DAX__2019_2020__33[[#This Row],[Adj Open]])/DAX__2019_2020__33[[#This Row],[Adj Open]]</f>
        <v>1.5013723514195021E-2</v>
      </c>
      <c r="J13474" s="50">
        <f>DAX__2019_2020__33[[#This Row],[Adj Close]]-DAX__2019_2020__33[[#This Row],[Adj Open]]</f>
        <v>1.3805922419594907</v>
      </c>
      <c r="K13474" s="50">
        <v>286196</v>
      </c>
    </row>
    <row r="13475" spans="1:11" x14ac:dyDescent="0.3">
      <c r="A13475" s="51" t="str">
        <f t="shared" si="217"/>
        <v>SY1.DE</v>
      </c>
      <c r="B13475" s="52" t="s">
        <v>426</v>
      </c>
      <c r="C13475" s="50" t="s">
        <v>24600</v>
      </c>
      <c r="D13475" s="50">
        <f>DAX__2019_2020__33[[#This Row],[Open]]*(DAX__2019_2020__33[[#This Row],[Adj Close]]/DAX__2019_2020__33[[#This Row],[Close]])</f>
        <v>92.422025575326856</v>
      </c>
      <c r="E13475" s="50" t="s">
        <v>10994</v>
      </c>
      <c r="F13475" s="50" t="s">
        <v>5726</v>
      </c>
      <c r="G13475" s="50" t="s">
        <v>10687</v>
      </c>
      <c r="H13475" s="50" t="s">
        <v>29282</v>
      </c>
      <c r="I13475" s="50">
        <f>(DAX__2019_2020__33[[#This Row],[Adj Close]]-DAX__2019_2020__33[[#This Row],[Adj Open]])/DAX__2019_2020__33[[#This Row],[Adj Open]]</f>
        <v>-8.8364929273404644E-3</v>
      </c>
      <c r="J13475" s="50">
        <f>DAX__2019_2020__33[[#This Row],[Adj Close]]-DAX__2019_2020__33[[#This Row],[Adj Open]]</f>
        <v>-0.81668657532685529</v>
      </c>
      <c r="K13475" s="50">
        <v>371276</v>
      </c>
    </row>
    <row r="13476" spans="1:11" x14ac:dyDescent="0.3">
      <c r="A13476" s="51" t="str">
        <f t="shared" si="217"/>
        <v>SY1.DE</v>
      </c>
      <c r="B13476" s="52" t="s">
        <v>427</v>
      </c>
      <c r="C13476" s="50" t="s">
        <v>10974</v>
      </c>
      <c r="D13476" s="50">
        <f>DAX__2019_2020__33[[#This Row],[Open]]*(DAX__2019_2020__33[[#This Row],[Adj Close]]/DAX__2019_2020__33[[#This Row],[Close]])</f>
        <v>92.033134000000004</v>
      </c>
      <c r="E13476" s="50" t="s">
        <v>5716</v>
      </c>
      <c r="F13476" s="50" t="s">
        <v>10866</v>
      </c>
      <c r="G13476" s="50" t="s">
        <v>10974</v>
      </c>
      <c r="H13476" s="50" t="s">
        <v>29283</v>
      </c>
      <c r="I13476" s="50">
        <f>(DAX__2019_2020__33[[#This Row],[Adj Close]]-DAX__2019_2020__33[[#This Row],[Adj Open]])/DAX__2019_2020__33[[#This Row],[Adj Open]]</f>
        <v>0</v>
      </c>
      <c r="J13476" s="50">
        <f>DAX__2019_2020__33[[#This Row],[Adj Close]]-DAX__2019_2020__33[[#This Row],[Adj Open]]</f>
        <v>0</v>
      </c>
      <c r="K13476" s="50">
        <v>219207</v>
      </c>
    </row>
    <row r="13477" spans="1:11" x14ac:dyDescent="0.3">
      <c r="A13477" s="51" t="str">
        <f t="shared" si="217"/>
        <v>SY1.DE</v>
      </c>
      <c r="B13477" s="52" t="s">
        <v>428</v>
      </c>
      <c r="C13477" s="50" t="s">
        <v>10679</v>
      </c>
      <c r="D13477" s="50">
        <f>DAX__2019_2020__33[[#This Row],[Open]]*(DAX__2019_2020__33[[#This Row],[Adj Close]]/DAX__2019_2020__33[[#This Row],[Close]])</f>
        <v>93.219275271652918</v>
      </c>
      <c r="E13477" s="50" t="s">
        <v>10750</v>
      </c>
      <c r="F13477" s="50" t="s">
        <v>5711</v>
      </c>
      <c r="G13477" s="50" t="s">
        <v>10750</v>
      </c>
      <c r="H13477" s="50" t="s">
        <v>29284</v>
      </c>
      <c r="I13477" s="50">
        <f>(DAX__2019_2020__33[[#This Row],[Adj Close]]-DAX__2019_2020__33[[#This Row],[Adj Open]])/DAX__2019_2020__33[[#This Row],[Adj Open]]</f>
        <v>4.1719025085077072E-3</v>
      </c>
      <c r="J13477" s="50">
        <f>DAX__2019_2020__33[[#This Row],[Adj Close]]-DAX__2019_2020__33[[#This Row],[Adj Open]]</f>
        <v>0.38890172834707926</v>
      </c>
      <c r="K13477" s="50">
        <v>181168</v>
      </c>
    </row>
    <row r="13478" spans="1:11" x14ac:dyDescent="0.3">
      <c r="A13478" s="51" t="str">
        <f t="shared" si="217"/>
        <v>SY1.DE</v>
      </c>
      <c r="B13478" s="52" t="s">
        <v>429</v>
      </c>
      <c r="C13478" s="50" t="s">
        <v>10578</v>
      </c>
      <c r="D13478" s="50">
        <f>DAX__2019_2020__33[[#This Row],[Open]]*(DAX__2019_2020__33[[#This Row],[Adj Close]]/DAX__2019_2020__33[[#This Row],[Close]])</f>
        <v>94.191519887145347</v>
      </c>
      <c r="E13478" s="50" t="s">
        <v>10578</v>
      </c>
      <c r="F13478" s="50" t="s">
        <v>3926</v>
      </c>
      <c r="G13478" s="50" t="s">
        <v>5722</v>
      </c>
      <c r="H13478" s="50" t="s">
        <v>29285</v>
      </c>
      <c r="I13478" s="50">
        <f>(DAX__2019_2020__33[[#This Row],[Adj Close]]-DAX__2019_2020__33[[#This Row],[Adj Open]])/DAX__2019_2020__33[[#This Row],[Adj Open]]</f>
        <v>-2.1882690603303823E-2</v>
      </c>
      <c r="J13478" s="50">
        <f>DAX__2019_2020__33[[#This Row],[Adj Close]]-DAX__2019_2020__33[[#This Row],[Adj Open]]</f>
        <v>-2.0611638871453408</v>
      </c>
      <c r="K13478" s="50">
        <v>290431</v>
      </c>
    </row>
    <row r="13479" spans="1:11" x14ac:dyDescent="0.3">
      <c r="A13479" s="51" t="str">
        <f t="shared" si="217"/>
        <v>SY1.DE</v>
      </c>
      <c r="B13479" s="52" t="s">
        <v>430</v>
      </c>
      <c r="C13479" s="50" t="s">
        <v>10716</v>
      </c>
      <c r="D13479" s="50">
        <f>DAX__2019_2020__33[[#This Row],[Open]]*(DAX__2019_2020__33[[#This Row],[Adj Close]]/DAX__2019_2020__33[[#This Row],[Close]])</f>
        <v>92.558140296226114</v>
      </c>
      <c r="E13479" s="50" t="s">
        <v>10881</v>
      </c>
      <c r="F13479" s="50" t="s">
        <v>5722</v>
      </c>
      <c r="G13479" s="50" t="s">
        <v>10233</v>
      </c>
      <c r="H13479" s="50" t="s">
        <v>29286</v>
      </c>
      <c r="I13479" s="50">
        <f>(DAX__2019_2020__33[[#This Row],[Adj Close]]-DAX__2019_2020__33[[#This Row],[Adj Open]])/DAX__2019_2020__33[[#This Row],[Adj Open]]</f>
        <v>2.1848761192713183E-2</v>
      </c>
      <c r="J13479" s="50">
        <f>DAX__2019_2020__33[[#This Row],[Adj Close]]-DAX__2019_2020__33[[#This Row],[Adj Open]]</f>
        <v>2.0222807037738875</v>
      </c>
      <c r="K13479" s="50">
        <v>276086</v>
      </c>
    </row>
    <row r="13480" spans="1:11" x14ac:dyDescent="0.3">
      <c r="A13480" s="51" t="str">
        <f t="shared" si="217"/>
        <v>SY1.DE</v>
      </c>
      <c r="B13480" s="52" t="s">
        <v>431</v>
      </c>
      <c r="C13480" s="50" t="s">
        <v>3930</v>
      </c>
      <c r="D13480" s="50">
        <f>DAX__2019_2020__33[[#This Row],[Open]]*(DAX__2019_2020__33[[#This Row],[Adj Close]]/DAX__2019_2020__33[[#This Row],[Close]])</f>
        <v>93.919293283498973</v>
      </c>
      <c r="E13480" s="50" t="s">
        <v>10968</v>
      </c>
      <c r="F13480" s="50" t="s">
        <v>10689</v>
      </c>
      <c r="G13480" s="50" t="s">
        <v>10876</v>
      </c>
      <c r="H13480" s="50" t="s">
        <v>29287</v>
      </c>
      <c r="I13480" s="50">
        <f>(DAX__2019_2020__33[[#This Row],[Adj Close]]-DAX__2019_2020__33[[#This Row],[Adj Open]])/DAX__2019_2020__33[[#This Row],[Adj Open]]</f>
        <v>5.175983544016223E-3</v>
      </c>
      <c r="J13480" s="50">
        <f>DAX__2019_2020__33[[#This Row],[Adj Close]]-DAX__2019_2020__33[[#This Row],[Adj Open]]</f>
        <v>0.48612471650102407</v>
      </c>
      <c r="K13480" s="50">
        <v>259668</v>
      </c>
    </row>
    <row r="13481" spans="1:11" x14ac:dyDescent="0.3">
      <c r="A13481" s="51" t="str">
        <f t="shared" si="217"/>
        <v>SY1.DE</v>
      </c>
      <c r="B13481" s="52" t="s">
        <v>432</v>
      </c>
      <c r="C13481" s="50" t="s">
        <v>24515</v>
      </c>
      <c r="D13481" s="50">
        <f>DAX__2019_2020__33[[#This Row],[Open]]*(DAX__2019_2020__33[[#This Row],[Adj Close]]/DAX__2019_2020__33[[#This Row],[Close]])</f>
        <v>93.997074152570022</v>
      </c>
      <c r="E13481" s="50" t="s">
        <v>10920</v>
      </c>
      <c r="F13481" s="50" t="s">
        <v>10818</v>
      </c>
      <c r="G13481" s="50" t="s">
        <v>10856</v>
      </c>
      <c r="H13481" s="50" t="s">
        <v>29288</v>
      </c>
      <c r="I13481" s="50">
        <f>(DAX__2019_2020__33[[#This Row],[Adj Close]]-DAX__2019_2020__33[[#This Row],[Adj Open]])/DAX__2019_2020__33[[#This Row],[Adj Open]]</f>
        <v>1.2412391394290183E-3</v>
      </c>
      <c r="J13481" s="50">
        <f>DAX__2019_2020__33[[#This Row],[Adj Close]]-DAX__2019_2020__33[[#This Row],[Adj Open]]</f>
        <v>0.11667284742998163</v>
      </c>
      <c r="K13481" s="50">
        <v>194126</v>
      </c>
    </row>
    <row r="13482" spans="1:11" x14ac:dyDescent="0.3">
      <c r="A13482" s="51" t="str">
        <f t="shared" si="217"/>
        <v>SY1.DE</v>
      </c>
      <c r="B13482" s="52" t="s">
        <v>433</v>
      </c>
      <c r="C13482" s="50" t="s">
        <v>10934</v>
      </c>
      <c r="D13482" s="50">
        <f>DAX__2019_2020__33[[#This Row],[Open]]*(DAX__2019_2020__33[[#This Row],[Adj Close]]/DAX__2019_2020__33[[#This Row],[Close]])</f>
        <v>94.988768122048512</v>
      </c>
      <c r="E13482" s="50" t="s">
        <v>10234</v>
      </c>
      <c r="F13482" s="50" t="s">
        <v>10844</v>
      </c>
      <c r="G13482" s="50" t="s">
        <v>10811</v>
      </c>
      <c r="H13482" s="50" t="s">
        <v>29289</v>
      </c>
      <c r="I13482" s="50">
        <f>(DAX__2019_2020__33[[#This Row],[Adj Close]]-DAX__2019_2020__33[[#This Row],[Adj Open]])/DAX__2019_2020__33[[#This Row],[Adj Open]]</f>
        <v>2.0474923863104028E-4</v>
      </c>
      <c r="J13482" s="50">
        <f>DAX__2019_2020__33[[#This Row],[Adj Close]]-DAX__2019_2020__33[[#This Row],[Adj Open]]</f>
        <v>1.9448877951489862E-2</v>
      </c>
      <c r="K13482" s="50">
        <v>160569</v>
      </c>
    </row>
    <row r="13483" spans="1:11" x14ac:dyDescent="0.3">
      <c r="A13483" s="51" t="str">
        <f t="shared" si="217"/>
        <v>SY1.DE</v>
      </c>
      <c r="B13483" s="52" t="s">
        <v>434</v>
      </c>
      <c r="C13483" s="50" t="s">
        <v>10214</v>
      </c>
      <c r="D13483" s="50">
        <f>DAX__2019_2020__33[[#This Row],[Open]]*(DAX__2019_2020__33[[#This Row],[Adj Close]]/DAX__2019_2020__33[[#This Row],[Close]])</f>
        <v>95.377671550726674</v>
      </c>
      <c r="E13483" s="50" t="s">
        <v>10214</v>
      </c>
      <c r="F13483" s="50" t="s">
        <v>10667</v>
      </c>
      <c r="G13483" s="50" t="s">
        <v>10777</v>
      </c>
      <c r="H13483" s="50" t="s">
        <v>29290</v>
      </c>
      <c r="I13483" s="50">
        <f>(DAX__2019_2020__33[[#This Row],[Adj Close]]-DAX__2019_2020__33[[#This Row],[Adj Open]])/DAX__2019_2020__33[[#This Row],[Adj Open]]</f>
        <v>-1.1416870773025011E-2</v>
      </c>
      <c r="J13483" s="50">
        <f>DAX__2019_2020__33[[#This Row],[Adj Close]]-DAX__2019_2020__33[[#This Row],[Adj Open]]</f>
        <v>-1.0889145507266704</v>
      </c>
      <c r="K13483" s="50">
        <v>316924</v>
      </c>
    </row>
    <row r="13484" spans="1:11" x14ac:dyDescent="0.3">
      <c r="A13484" s="51" t="str">
        <f t="shared" si="217"/>
        <v>SY1.DE</v>
      </c>
      <c r="B13484" s="52" t="s">
        <v>435</v>
      </c>
      <c r="C13484" s="50" t="s">
        <v>5712</v>
      </c>
      <c r="D13484" s="50">
        <f>DAX__2019_2020__33[[#This Row],[Open]]*(DAX__2019_2020__33[[#This Row],[Adj Close]]/DAX__2019_2020__33[[#This Row],[Close]])</f>
        <v>94.327643866650163</v>
      </c>
      <c r="E13484" s="50" t="s">
        <v>10925</v>
      </c>
      <c r="F13484" s="50" t="s">
        <v>10684</v>
      </c>
      <c r="G13484" s="50" t="s">
        <v>10747</v>
      </c>
      <c r="H13484" s="50" t="s">
        <v>29291</v>
      </c>
      <c r="I13484" s="50">
        <f>(DAX__2019_2020__33[[#This Row],[Adj Close]]-DAX__2019_2020__33[[#This Row],[Adj Open]])/DAX__2019_2020__33[[#This Row],[Adj Open]]</f>
        <v>-3.9166977092362758E-3</v>
      </c>
      <c r="J13484" s="50">
        <f>DAX__2019_2020__33[[#This Row],[Adj Close]]-DAX__2019_2020__33[[#This Row],[Adj Open]]</f>
        <v>-0.36945286665016397</v>
      </c>
      <c r="K13484" s="50">
        <v>357874</v>
      </c>
    </row>
    <row r="13485" spans="1:11" x14ac:dyDescent="0.3">
      <c r="A13485" s="51" t="str">
        <f t="shared" si="217"/>
        <v>SY1.DE</v>
      </c>
      <c r="B13485" s="52" t="s">
        <v>436</v>
      </c>
      <c r="C13485" s="50" t="s">
        <v>10894</v>
      </c>
      <c r="D13485" s="50">
        <f>DAX__2019_2020__33[[#This Row],[Open]]*(DAX__2019_2020__33[[#This Row],[Adj Close]]/DAX__2019_2020__33[[#This Row],[Close]])</f>
        <v>94.42487317451095</v>
      </c>
      <c r="E13485" s="50" t="s">
        <v>10822</v>
      </c>
      <c r="F13485" s="50" t="s">
        <v>3930</v>
      </c>
      <c r="G13485" s="50" t="s">
        <v>10905</v>
      </c>
      <c r="H13485" s="50" t="s">
        <v>29292</v>
      </c>
      <c r="I13485" s="50">
        <f>(DAX__2019_2020__33[[#This Row],[Adj Close]]-DAX__2019_2020__33[[#This Row],[Adj Open]])/DAX__2019_2020__33[[#This Row],[Adj Open]]</f>
        <v>7.4134367561747017E-3</v>
      </c>
      <c r="J13485" s="50">
        <f>DAX__2019_2020__33[[#This Row],[Adj Close]]-DAX__2019_2020__33[[#This Row],[Adj Open]]</f>
        <v>0.70001282548905408</v>
      </c>
      <c r="K13485" s="50">
        <v>319796</v>
      </c>
    </row>
    <row r="13486" spans="1:11" x14ac:dyDescent="0.3">
      <c r="A13486" s="51" t="str">
        <f t="shared" si="217"/>
        <v>SY1.DE</v>
      </c>
      <c r="B13486" s="52" t="s">
        <v>437</v>
      </c>
      <c r="C13486" s="50" t="s">
        <v>10208</v>
      </c>
      <c r="D13486" s="50">
        <f>DAX__2019_2020__33[[#This Row],[Open]]*(DAX__2019_2020__33[[#This Row],[Adj Close]]/DAX__2019_2020__33[[#This Row],[Close]])</f>
        <v>94.308198794548801</v>
      </c>
      <c r="E13486" s="50" t="s">
        <v>24553</v>
      </c>
      <c r="F13486" s="50" t="s">
        <v>24659</v>
      </c>
      <c r="G13486" s="50" t="s">
        <v>10234</v>
      </c>
      <c r="H13486" s="50" t="s">
        <v>29293</v>
      </c>
      <c r="I13486" s="50">
        <f>(DAX__2019_2020__33[[#This Row],[Adj Close]]-DAX__2019_2020__33[[#This Row],[Adj Open]])/DAX__2019_2020__33[[#This Row],[Adj Open]]</f>
        <v>1.4433010309278333E-2</v>
      </c>
      <c r="J13486" s="50">
        <f>DAX__2019_2020__33[[#This Row],[Adj Close]]-DAX__2019_2020__33[[#This Row],[Adj Open]]</f>
        <v>1.3611512054511934</v>
      </c>
      <c r="K13486" s="50">
        <v>412437</v>
      </c>
    </row>
    <row r="13487" spans="1:11" x14ac:dyDescent="0.3">
      <c r="A13487" s="51" t="str">
        <f t="shared" si="217"/>
        <v>SY1.DE</v>
      </c>
      <c r="B13487" s="52" t="s">
        <v>438</v>
      </c>
      <c r="C13487" s="50" t="s">
        <v>13075</v>
      </c>
      <c r="D13487" s="50">
        <f>DAX__2019_2020__33[[#This Row],[Open]]*(DAX__2019_2020__33[[#This Row],[Adj Close]]/DAX__2019_2020__33[[#This Row],[Close]])</f>
        <v>97.16660881341393</v>
      </c>
      <c r="E13487" s="50" t="s">
        <v>13075</v>
      </c>
      <c r="F13487" s="50" t="s">
        <v>5712</v>
      </c>
      <c r="G13487" s="50" t="s">
        <v>10700</v>
      </c>
      <c r="H13487" s="50" t="s">
        <v>29294</v>
      </c>
      <c r="I13487" s="50">
        <f>(DAX__2019_2020__33[[#This Row],[Adj Close]]-DAX__2019_2020__33[[#This Row],[Adj Open]])/DAX__2019_2020__33[[#This Row],[Adj Open]]</f>
        <v>-2.0412246939919096E-2</v>
      </c>
      <c r="J13487" s="50">
        <f>DAX__2019_2020__33[[#This Row],[Adj Close]]-DAX__2019_2020__33[[#This Row],[Adj Open]]</f>
        <v>-1.9833888134139244</v>
      </c>
      <c r="K13487" s="50">
        <v>320325</v>
      </c>
    </row>
    <row r="13488" spans="1:11" x14ac:dyDescent="0.3">
      <c r="A13488" s="51" t="str">
        <f t="shared" si="217"/>
        <v>SY1.DE</v>
      </c>
      <c r="B13488" s="52" t="s">
        <v>439</v>
      </c>
      <c r="C13488" s="50" t="s">
        <v>10820</v>
      </c>
      <c r="D13488" s="50">
        <f>DAX__2019_2020__33[[#This Row],[Open]]*(DAX__2019_2020__33[[#This Row],[Adj Close]]/DAX__2019_2020__33[[#This Row],[Close]])</f>
        <v>95.766580181553962</v>
      </c>
      <c r="E13488" s="50" t="s">
        <v>10753</v>
      </c>
      <c r="F13488" s="50" t="s">
        <v>10798</v>
      </c>
      <c r="G13488" s="50" t="s">
        <v>10753</v>
      </c>
      <c r="H13488" s="50" t="s">
        <v>29295</v>
      </c>
      <c r="I13488" s="50">
        <f>(DAX__2019_2020__33[[#This Row],[Adj Close]]-DAX__2019_2020__33[[#This Row],[Adj Open]])/DAX__2019_2020__33[[#This Row],[Adj Open]]</f>
        <v>4.6700406091370553E-3</v>
      </c>
      <c r="J13488" s="50">
        <f>DAX__2019_2020__33[[#This Row],[Adj Close]]-DAX__2019_2020__33[[#This Row],[Adj Open]]</f>
        <v>0.44723381844603693</v>
      </c>
      <c r="K13488" s="50">
        <v>335770</v>
      </c>
    </row>
    <row r="13489" spans="1:11" x14ac:dyDescent="0.3">
      <c r="A13489" s="51" t="str">
        <f t="shared" si="217"/>
        <v>SY1.DE</v>
      </c>
      <c r="B13489" s="52" t="s">
        <v>440</v>
      </c>
      <c r="C13489" s="50" t="s">
        <v>10209</v>
      </c>
      <c r="D13489" s="50">
        <f>DAX__2019_2020__33[[#This Row],[Open]]*(DAX__2019_2020__33[[#This Row],[Adj Close]]/DAX__2019_2020__33[[#This Row],[Close]])</f>
        <v>96.116581298838142</v>
      </c>
      <c r="E13489" s="50" t="s">
        <v>10564</v>
      </c>
      <c r="F13489" s="50" t="s">
        <v>10240</v>
      </c>
      <c r="G13489" s="50" t="s">
        <v>10896</v>
      </c>
      <c r="H13489" s="50" t="s">
        <v>29296</v>
      </c>
      <c r="I13489" s="50">
        <f>(DAX__2019_2020__33[[#This Row],[Adj Close]]-DAX__2019_2020__33[[#This Row],[Adj Open]])/DAX__2019_2020__33[[#This Row],[Adj Open]]</f>
        <v>4.4507586035732469E-3</v>
      </c>
      <c r="J13489" s="50">
        <f>DAX__2019_2020__33[[#This Row],[Adj Close]]-DAX__2019_2020__33[[#This Row],[Adj Open]]</f>
        <v>0.42779170116185128</v>
      </c>
      <c r="K13489" s="50">
        <v>269226</v>
      </c>
    </row>
    <row r="13490" spans="1:11" x14ac:dyDescent="0.3">
      <c r="A13490" s="51" t="str">
        <f t="shared" si="217"/>
        <v>SY1.DE</v>
      </c>
      <c r="B13490" s="52" t="s">
        <v>441</v>
      </c>
      <c r="C13490" s="50" t="s">
        <v>10793</v>
      </c>
      <c r="D13490" s="50">
        <f>DAX__2019_2020__33[[#This Row],[Open]]*(DAX__2019_2020__33[[#This Row],[Adj Close]]/DAX__2019_2020__33[[#This Row],[Close]])</f>
        <v>96.894382747511145</v>
      </c>
      <c r="E13490" s="50" t="s">
        <v>10793</v>
      </c>
      <c r="F13490" s="50" t="s">
        <v>10852</v>
      </c>
      <c r="G13490" s="50" t="s">
        <v>24671</v>
      </c>
      <c r="H13490" s="50" t="s">
        <v>29297</v>
      </c>
      <c r="I13490" s="50">
        <f>(DAX__2019_2020__33[[#This Row],[Adj Close]]-DAX__2019_2020__33[[#This Row],[Adj Open]])/DAX__2019_2020__33[[#This Row],[Adj Open]]</f>
        <v>-3.913307087565443E-2</v>
      </c>
      <c r="J13490" s="50">
        <f>DAX__2019_2020__33[[#This Row],[Adj Close]]-DAX__2019_2020__33[[#This Row],[Adj Open]]</f>
        <v>-3.7917747475111412</v>
      </c>
      <c r="K13490" s="50">
        <v>555563</v>
      </c>
    </row>
    <row r="13491" spans="1:11" x14ac:dyDescent="0.3">
      <c r="A13491" s="51" t="str">
        <f t="shared" si="217"/>
        <v>SY1.DE</v>
      </c>
      <c r="B13491" s="52" t="s">
        <v>442</v>
      </c>
      <c r="C13491" s="50" t="s">
        <v>5711</v>
      </c>
      <c r="D13491" s="50">
        <f>DAX__2019_2020__33[[#This Row],[Open]]*(DAX__2019_2020__33[[#This Row],[Adj Close]]/DAX__2019_2020__33[[#This Row],[Close]])</f>
        <v>92.363698878766684</v>
      </c>
      <c r="E13491" s="50" t="s">
        <v>10716</v>
      </c>
      <c r="F13491" s="50" t="s">
        <v>5763</v>
      </c>
      <c r="G13491" s="50" t="s">
        <v>10868</v>
      </c>
      <c r="H13491" s="50" t="s">
        <v>29298</v>
      </c>
      <c r="I13491" s="50">
        <f>(DAX__2019_2020__33[[#This Row],[Adj Close]]-DAX__2019_2020__33[[#This Row],[Adj Open]])/DAX__2019_2020__33[[#This Row],[Adj Open]]</f>
        <v>-3.9999684210526446E-3</v>
      </c>
      <c r="J13491" s="50">
        <f>DAX__2019_2020__33[[#This Row],[Adj Close]]-DAX__2019_2020__33[[#This Row],[Adj Open]]</f>
        <v>-0.36945187876668228</v>
      </c>
      <c r="K13491" s="50">
        <v>473081</v>
      </c>
    </row>
    <row r="13492" spans="1:11" x14ac:dyDescent="0.3">
      <c r="A13492" s="51" t="str">
        <f t="shared" si="217"/>
        <v>SY1.DE</v>
      </c>
      <c r="B13492" s="52" t="s">
        <v>443</v>
      </c>
      <c r="C13492" s="50" t="s">
        <v>10151</v>
      </c>
      <c r="D13492" s="50">
        <f>DAX__2019_2020__33[[#This Row],[Open]]*(DAX__2019_2020__33[[#This Row],[Adj Close]]/DAX__2019_2020__33[[#This Row],[Close]])</f>
        <v>91.85812944256493</v>
      </c>
      <c r="E13492" s="50" t="s">
        <v>10750</v>
      </c>
      <c r="F13492" s="50" t="s">
        <v>24852</v>
      </c>
      <c r="G13492" s="50" t="s">
        <v>10696</v>
      </c>
      <c r="H13492" s="50" t="s">
        <v>29299</v>
      </c>
      <c r="I13492" s="50">
        <f>(DAX__2019_2020__33[[#This Row],[Adj Close]]-DAX__2019_2020__33[[#This Row],[Adj Open]])/DAX__2019_2020__33[[#This Row],[Adj Open]]</f>
        <v>9.3141190945982208E-3</v>
      </c>
      <c r="J13492" s="50">
        <f>DAX__2019_2020__33[[#This Row],[Adj Close]]-DAX__2019_2020__33[[#This Row],[Adj Open]]</f>
        <v>0.85557755743506902</v>
      </c>
      <c r="K13492" s="50">
        <v>364385</v>
      </c>
    </row>
    <row r="13493" spans="1:11" x14ac:dyDescent="0.3">
      <c r="A13493" s="51" t="str">
        <f t="shared" si="217"/>
        <v>SY1.DE</v>
      </c>
      <c r="B13493" s="52" t="s">
        <v>444</v>
      </c>
      <c r="C13493" s="50" t="s">
        <v>10684</v>
      </c>
      <c r="D13493" s="50">
        <f>DAX__2019_2020__33[[#This Row],[Open]]*(DAX__2019_2020__33[[#This Row],[Adj Close]]/DAX__2019_2020__33[[#This Row],[Close]])</f>
        <v>93.180387649578677</v>
      </c>
      <c r="E13493" s="50" t="s">
        <v>10930</v>
      </c>
      <c r="F13493" s="50" t="s">
        <v>10699</v>
      </c>
      <c r="G13493" s="50" t="s">
        <v>24530</v>
      </c>
      <c r="H13493" s="50" t="s">
        <v>29300</v>
      </c>
      <c r="I13493" s="50">
        <f>(DAX__2019_2020__33[[#This Row],[Adj Close]]-DAX__2019_2020__33[[#This Row],[Adj Open]])/DAX__2019_2020__33[[#This Row],[Adj Open]]</f>
        <v>1.1686175362528139E-2</v>
      </c>
      <c r="J13493" s="50">
        <f>DAX__2019_2020__33[[#This Row],[Adj Close]]-DAX__2019_2020__33[[#This Row],[Adj Open]]</f>
        <v>1.0889223504213277</v>
      </c>
      <c r="K13493" s="50">
        <v>546874</v>
      </c>
    </row>
    <row r="13494" spans="1:11" x14ac:dyDescent="0.3">
      <c r="A13494" s="51" t="str">
        <f t="shared" si="217"/>
        <v>SY1.DE</v>
      </c>
      <c r="B13494" s="52" t="s">
        <v>445</v>
      </c>
      <c r="C13494" s="50" t="s">
        <v>13081</v>
      </c>
      <c r="D13494" s="50">
        <f>DAX__2019_2020__33[[#This Row],[Open]]*(DAX__2019_2020__33[[#This Row],[Adj Close]]/DAX__2019_2020__33[[#This Row],[Close]])</f>
        <v>93.297061337943603</v>
      </c>
      <c r="E13494" s="50" t="s">
        <v>10898</v>
      </c>
      <c r="F13494" s="50" t="s">
        <v>10774</v>
      </c>
      <c r="G13494" s="50" t="s">
        <v>10747</v>
      </c>
      <c r="H13494" s="50" t="s">
        <v>29291</v>
      </c>
      <c r="I13494" s="50">
        <f>(DAX__2019_2020__33[[#This Row],[Adj Close]]-DAX__2019_2020__33[[#This Row],[Adj Open]])/DAX__2019_2020__33[[#This Row],[Adj Open]]</f>
        <v>7.0862860263265015E-3</v>
      </c>
      <c r="J13494" s="50">
        <f>DAX__2019_2020__33[[#This Row],[Adj Close]]-DAX__2019_2020__33[[#This Row],[Adj Open]]</f>
        <v>0.66112966205639623</v>
      </c>
      <c r="K13494" s="50">
        <v>374459</v>
      </c>
    </row>
    <row r="13495" spans="1:11" x14ac:dyDescent="0.3">
      <c r="A13495" s="51" t="str">
        <f t="shared" si="217"/>
        <v>SY1.DE</v>
      </c>
      <c r="B13495" s="52" t="s">
        <v>446</v>
      </c>
      <c r="C13495" s="50" t="s">
        <v>10594</v>
      </c>
      <c r="D13495" s="50">
        <f>DAX__2019_2020__33[[#This Row],[Open]]*(DAX__2019_2020__33[[#This Row],[Adj Close]]/DAX__2019_2020__33[[#This Row],[Close]])</f>
        <v>93.31650482824908</v>
      </c>
      <c r="E13495" s="50" t="s">
        <v>10930</v>
      </c>
      <c r="F13495" s="50" t="s">
        <v>10575</v>
      </c>
      <c r="G13495" s="50" t="s">
        <v>3946</v>
      </c>
      <c r="H13495" s="50" t="s">
        <v>29301</v>
      </c>
      <c r="I13495" s="50">
        <f>(DAX__2019_2020__33[[#This Row],[Adj Close]]-DAX__2019_2020__33[[#This Row],[Adj Open]])/DAX__2019_2020__33[[#This Row],[Adj Open]]</f>
        <v>-1.6670451656477165E-3</v>
      </c>
      <c r="J13495" s="50">
        <f>DAX__2019_2020__33[[#This Row],[Adj Close]]-DAX__2019_2020__33[[#This Row],[Adj Open]]</f>
        <v>-0.15556282824907441</v>
      </c>
      <c r="K13495" s="50">
        <v>352682</v>
      </c>
    </row>
    <row r="13496" spans="1:11" x14ac:dyDescent="0.3">
      <c r="A13496" s="51" t="str">
        <f t="shared" si="217"/>
        <v>SY1.DE</v>
      </c>
      <c r="B13496" s="52" t="s">
        <v>447</v>
      </c>
      <c r="C13496" s="50" t="s">
        <v>13068</v>
      </c>
      <c r="D13496" s="50">
        <f>DAX__2019_2020__33[[#This Row],[Open]]*(DAX__2019_2020__33[[#This Row],[Adj Close]]/DAX__2019_2020__33[[#This Row],[Close]])</f>
        <v>92.247028145146288</v>
      </c>
      <c r="E13496" s="50" t="s">
        <v>10922</v>
      </c>
      <c r="F13496" s="50" t="s">
        <v>24646</v>
      </c>
      <c r="G13496" s="50" t="s">
        <v>5711</v>
      </c>
      <c r="H13496" s="50" t="s">
        <v>29302</v>
      </c>
      <c r="I13496" s="50">
        <f>(DAX__2019_2020__33[[#This Row],[Adj Close]]-DAX__2019_2020__33[[#This Row],[Adj Open]])/DAX__2019_2020__33[[#This Row],[Adj Open]]</f>
        <v>1.2647871394852826E-3</v>
      </c>
      <c r="J13496" s="50">
        <f>DAX__2019_2020__33[[#This Row],[Adj Close]]-DAX__2019_2020__33[[#This Row],[Adj Open]]</f>
        <v>0.11667285485371792</v>
      </c>
      <c r="K13496" s="50">
        <v>327745</v>
      </c>
    </row>
    <row r="13497" spans="1:11" x14ac:dyDescent="0.3">
      <c r="A13497" s="51" t="str">
        <f t="shared" si="217"/>
        <v>SY1.DE</v>
      </c>
      <c r="B13497" s="52" t="s">
        <v>448</v>
      </c>
      <c r="C13497" s="50" t="s">
        <v>3927</v>
      </c>
      <c r="D13497" s="50">
        <f>DAX__2019_2020__33[[#This Row],[Open]]*(DAX__2019_2020__33[[#This Row],[Adj Close]]/DAX__2019_2020__33[[#This Row],[Close]])</f>
        <v>93.335944020513978</v>
      </c>
      <c r="E13497" s="50" t="s">
        <v>5724</v>
      </c>
      <c r="F13497" s="50" t="s">
        <v>5711</v>
      </c>
      <c r="G13497" s="50" t="s">
        <v>10682</v>
      </c>
      <c r="H13497" s="50" t="s">
        <v>29303</v>
      </c>
      <c r="I13497" s="50">
        <f>(DAX__2019_2020__33[[#This Row],[Adj Close]]-DAX__2019_2020__33[[#This Row],[Adj Open]])/DAX__2019_2020__33[[#This Row],[Adj Open]]</f>
        <v>-6.249791666666346E-4</v>
      </c>
      <c r="J13497" s="50">
        <f>DAX__2019_2020__33[[#This Row],[Adj Close]]-DAX__2019_2020__33[[#This Row],[Adj Open]]</f>
        <v>-5.8333020513984479E-2</v>
      </c>
      <c r="K13497" s="50">
        <v>434397</v>
      </c>
    </row>
    <row r="13498" spans="1:11" x14ac:dyDescent="0.3">
      <c r="A13498" s="51" t="str">
        <f t="shared" si="217"/>
        <v>SY1.DE</v>
      </c>
      <c r="B13498" s="52" t="s">
        <v>449</v>
      </c>
      <c r="C13498" s="50" t="s">
        <v>10891</v>
      </c>
      <c r="D13498" s="50">
        <f>DAX__2019_2020__33[[#This Row],[Open]]*(DAX__2019_2020__33[[#This Row],[Adj Close]]/DAX__2019_2020__33[[#This Row],[Close]])</f>
        <v>93.744298324573094</v>
      </c>
      <c r="E13498" s="50" t="s">
        <v>10211</v>
      </c>
      <c r="F13498" s="50" t="s">
        <v>10744</v>
      </c>
      <c r="G13498" s="50" t="s">
        <v>10208</v>
      </c>
      <c r="H13498" s="50" t="s">
        <v>29304</v>
      </c>
      <c r="I13498" s="50">
        <f>(DAX__2019_2020__33[[#This Row],[Adj Close]]-DAX__2019_2020__33[[#This Row],[Adj Open]])/DAX__2019_2020__33[[#This Row],[Adj Open]]</f>
        <v>6.0153703799081118E-3</v>
      </c>
      <c r="J13498" s="50">
        <f>DAX__2019_2020__33[[#This Row],[Adj Close]]-DAX__2019_2020__33[[#This Row],[Adj Open]]</f>
        <v>0.56390667542690665</v>
      </c>
      <c r="K13498" s="50">
        <v>354678</v>
      </c>
    </row>
    <row r="13499" spans="1:11" x14ac:dyDescent="0.3">
      <c r="A13499" s="51" t="str">
        <f t="shared" si="217"/>
        <v>SY1.DE</v>
      </c>
      <c r="B13499" s="52" t="s">
        <v>450</v>
      </c>
      <c r="C13499" s="50" t="s">
        <v>10620</v>
      </c>
      <c r="D13499" s="50">
        <f>DAX__2019_2020__33[[#This Row],[Open]]*(DAX__2019_2020__33[[#This Row],[Adj Close]]/DAX__2019_2020__33[[#This Row],[Close]])</f>
        <v>94.357291345750653</v>
      </c>
      <c r="E13499" s="50" t="s">
        <v>10946</v>
      </c>
      <c r="F13499" s="50" t="s">
        <v>10752</v>
      </c>
      <c r="G13499" s="50" t="s">
        <v>10771</v>
      </c>
      <c r="H13499" s="50" t="s">
        <v>29305</v>
      </c>
      <c r="I13499" s="50">
        <f>(DAX__2019_2020__33[[#This Row],[Adj Close]]-DAX__2019_2020__33[[#This Row],[Adj Open]])/DAX__2019_2020__33[[#This Row],[Adj Open]]</f>
        <v>2.4349677926112003E-2</v>
      </c>
      <c r="J13499" s="50">
        <f>DAX__2019_2020__33[[#This Row],[Adj Close]]-DAX__2019_2020__33[[#This Row],[Adj Open]]</f>
        <v>2.2975696542493438</v>
      </c>
      <c r="K13499" s="50">
        <v>419241</v>
      </c>
    </row>
    <row r="13500" spans="1:11" x14ac:dyDescent="0.3">
      <c r="A13500" s="51" t="str">
        <f t="shared" si="217"/>
        <v>SY1.DE</v>
      </c>
      <c r="B13500" s="52" t="s">
        <v>451</v>
      </c>
      <c r="C13500" s="50" t="s">
        <v>24687</v>
      </c>
      <c r="D13500" s="50">
        <f>DAX__2019_2020__33[[#This Row],[Open]]*(DAX__2019_2020__33[[#This Row],[Adj Close]]/DAX__2019_2020__33[[#This Row],[Close]])</f>
        <v>96.81195113418201</v>
      </c>
      <c r="E13500" s="50" t="s">
        <v>10791</v>
      </c>
      <c r="F13500" s="50" t="s">
        <v>10820</v>
      </c>
      <c r="G13500" s="50" t="s">
        <v>12754</v>
      </c>
      <c r="H13500" s="50" t="s">
        <v>29306</v>
      </c>
      <c r="I13500" s="50">
        <f>(DAX__2019_2020__33[[#This Row],[Adj Close]]-DAX__2019_2020__33[[#This Row],[Adj Open]])/DAX__2019_2020__33[[#This Row],[Adj Open]]</f>
        <v>1.0953367362137341E-2</v>
      </c>
      <c r="J13500" s="50">
        <f>DAX__2019_2020__33[[#This Row],[Adj Close]]-DAX__2019_2020__33[[#This Row],[Adj Open]]</f>
        <v>1.0604168658179844</v>
      </c>
      <c r="K13500" s="50">
        <v>788731</v>
      </c>
    </row>
    <row r="13501" spans="1:11" x14ac:dyDescent="0.3">
      <c r="A13501" s="51" t="str">
        <f t="shared" si="217"/>
        <v>SY1.DE</v>
      </c>
      <c r="B13501" s="52" t="s">
        <v>452</v>
      </c>
      <c r="C13501" s="50" t="s">
        <v>10247</v>
      </c>
      <c r="D13501" s="50">
        <f>DAX__2019_2020__33[[#This Row],[Open]]*(DAX__2019_2020__33[[#This Row],[Adj Close]]/DAX__2019_2020__33[[#This Row],[Close]])</f>
        <v>97.754540209932856</v>
      </c>
      <c r="E13501" s="50" t="s">
        <v>10802</v>
      </c>
      <c r="F13501" s="50" t="s">
        <v>10944</v>
      </c>
      <c r="G13501" s="50" t="s">
        <v>10590</v>
      </c>
      <c r="H13501" s="50" t="s">
        <v>29307</v>
      </c>
      <c r="I13501" s="50">
        <f>(DAX__2019_2020__33[[#This Row],[Adj Close]]-DAX__2019_2020__33[[#This Row],[Adj Open]])/DAX__2019_2020__33[[#This Row],[Adj Open]]</f>
        <v>-7.834461788558806E-3</v>
      </c>
      <c r="J13501" s="50">
        <f>DAX__2019_2020__33[[#This Row],[Adj Close]]-DAX__2019_2020__33[[#This Row],[Adj Open]]</f>
        <v>-0.76585420993285425</v>
      </c>
      <c r="K13501" s="50">
        <v>297703</v>
      </c>
    </row>
    <row r="13502" spans="1:11" x14ac:dyDescent="0.3">
      <c r="A13502" s="51" t="str">
        <f t="shared" si="217"/>
        <v>SY1.DE</v>
      </c>
      <c r="B13502" s="52" t="s">
        <v>453</v>
      </c>
      <c r="C13502" s="50" t="s">
        <v>10935</v>
      </c>
      <c r="D13502" s="50">
        <f>DAX__2019_2020__33[[#This Row],[Open]]*(DAX__2019_2020__33[[#This Row],[Adj Close]]/DAX__2019_2020__33[[#This Row],[Close]])</f>
        <v>97.086872956744443</v>
      </c>
      <c r="E13502" s="50" t="s">
        <v>10765</v>
      </c>
      <c r="F13502" s="50" t="s">
        <v>10224</v>
      </c>
      <c r="G13502" s="50" t="s">
        <v>10227</v>
      </c>
      <c r="H13502" s="50" t="s">
        <v>29308</v>
      </c>
      <c r="I13502" s="50">
        <f>(DAX__2019_2020__33[[#This Row],[Adj Close]]-DAX__2019_2020__33[[#This Row],[Adj Open]])/DAX__2019_2020__33[[#This Row],[Adj Open]]</f>
        <v>5.8657161973821263E-3</v>
      </c>
      <c r="J13502" s="50">
        <f>DAX__2019_2020__33[[#This Row],[Adj Close]]-DAX__2019_2020__33[[#This Row],[Adj Open]]</f>
        <v>0.56948404325555657</v>
      </c>
      <c r="K13502" s="50">
        <v>357116</v>
      </c>
    </row>
    <row r="13503" spans="1:11" x14ac:dyDescent="0.3">
      <c r="A13503" s="51" t="str">
        <f t="shared" si="217"/>
        <v>SY1.DE</v>
      </c>
      <c r="B13503" s="52" t="s">
        <v>454</v>
      </c>
      <c r="C13503" s="50" t="s">
        <v>10584</v>
      </c>
      <c r="D13503" s="50">
        <f>DAX__2019_2020__33[[#This Row],[Open]]*(DAX__2019_2020__33[[#This Row],[Adj Close]]/DAX__2019_2020__33[[#This Row],[Close]])</f>
        <v>97.617083672329187</v>
      </c>
      <c r="E13503" s="50" t="s">
        <v>10782</v>
      </c>
      <c r="F13503" s="50" t="s">
        <v>24556</v>
      </c>
      <c r="G13503" s="50" t="s">
        <v>24556</v>
      </c>
      <c r="H13503" s="50" t="s">
        <v>29309</v>
      </c>
      <c r="I13503" s="50">
        <f>(DAX__2019_2020__33[[#This Row],[Adj Close]]-DAX__2019_2020__33[[#This Row],[Adj Open]])/DAX__2019_2020__33[[#This Row],[Adj Open]]</f>
        <v>-1.0661808703717843E-2</v>
      </c>
      <c r="J13503" s="50">
        <f>DAX__2019_2020__33[[#This Row],[Adj Close]]-DAX__2019_2020__33[[#This Row],[Adj Open]]</f>
        <v>-1.0407746723291922</v>
      </c>
      <c r="K13503" s="50">
        <v>394207</v>
      </c>
    </row>
    <row r="13504" spans="1:11" x14ac:dyDescent="0.3">
      <c r="A13504" s="51" t="str">
        <f t="shared" si="217"/>
        <v>SY1.DE</v>
      </c>
      <c r="B13504" s="52" t="s">
        <v>455</v>
      </c>
      <c r="C13504" s="50" t="s">
        <v>10238</v>
      </c>
      <c r="D13504" s="50">
        <f>DAX__2019_2020__33[[#This Row],[Open]]*(DAX__2019_2020__33[[#This Row],[Adj Close]]/DAX__2019_2020__33[[#This Row],[Close]])</f>
        <v>96.49776201644859</v>
      </c>
      <c r="E13504" s="50" t="s">
        <v>10291</v>
      </c>
      <c r="F13504" s="50" t="s">
        <v>10910</v>
      </c>
      <c r="G13504" s="50" t="s">
        <v>24712</v>
      </c>
      <c r="H13504" s="50" t="s">
        <v>29310</v>
      </c>
      <c r="I13504" s="50">
        <f>(DAX__2019_2020__33[[#This Row],[Adj Close]]-DAX__2019_2020__33[[#This Row],[Adj Open]])/DAX__2019_2020__33[[#This Row],[Adj Open]]</f>
        <v>4.5991087159046491E-2</v>
      </c>
      <c r="J13504" s="50">
        <f>DAX__2019_2020__33[[#This Row],[Adj Close]]-DAX__2019_2020__33[[#This Row],[Adj Open]]</f>
        <v>4.4380369835514131</v>
      </c>
      <c r="K13504" s="50">
        <v>587785</v>
      </c>
    </row>
    <row r="13505" spans="1:11" x14ac:dyDescent="0.3">
      <c r="A13505" s="51" t="str">
        <f t="shared" si="217"/>
        <v>SY1.DE</v>
      </c>
      <c r="B13505" s="52" t="s">
        <v>456</v>
      </c>
      <c r="C13505" s="50" t="s">
        <v>10281</v>
      </c>
      <c r="D13505" s="50">
        <f>DAX__2019_2020__33[[#This Row],[Open]]*(DAX__2019_2020__33[[#This Row],[Adj Close]]/DAX__2019_2020__33[[#This Row],[Close]])</f>
        <v>102.11402585581409</v>
      </c>
      <c r="E13505" s="50" t="s">
        <v>4925</v>
      </c>
      <c r="F13505" s="50" t="s">
        <v>10829</v>
      </c>
      <c r="G13505" s="50" t="s">
        <v>10269</v>
      </c>
      <c r="H13505" s="50" t="s">
        <v>29311</v>
      </c>
      <c r="I13505" s="50">
        <f>(DAX__2019_2020__33[[#This Row],[Adj Close]]-DAX__2019_2020__33[[#This Row],[Adj Open]])/DAX__2019_2020__33[[#This Row],[Adj Open]]</f>
        <v>-2.3557663461538394E-2</v>
      </c>
      <c r="J13505" s="50">
        <f>DAX__2019_2020__33[[#This Row],[Adj Close]]-DAX__2019_2020__33[[#This Row],[Adj Open]]</f>
        <v>-2.4055678558140983</v>
      </c>
      <c r="K13505" s="50">
        <v>301184</v>
      </c>
    </row>
    <row r="13506" spans="1:11" x14ac:dyDescent="0.3">
      <c r="A13506" s="51" t="str">
        <f t="shared" si="217"/>
        <v>SY1.DE</v>
      </c>
      <c r="B13506" s="52" t="s">
        <v>457</v>
      </c>
      <c r="C13506" s="50" t="s">
        <v>10834</v>
      </c>
      <c r="D13506" s="50">
        <f>DAX__2019_2020__33[[#This Row],[Open]]*(DAX__2019_2020__33[[#This Row],[Adj Close]]/DAX__2019_2020__33[[#This Row],[Close]])</f>
        <v>100.10120724648814</v>
      </c>
      <c r="E13506" s="50" t="s">
        <v>10518</v>
      </c>
      <c r="F13506" s="50" t="s">
        <v>10802</v>
      </c>
      <c r="G13506" s="50" t="s">
        <v>24712</v>
      </c>
      <c r="H13506" s="50" t="s">
        <v>29310</v>
      </c>
      <c r="I13506" s="50">
        <f>(DAX__2019_2020__33[[#This Row],[Adj Close]]-DAX__2019_2020__33[[#This Row],[Adj Open]])/DAX__2019_2020__33[[#This Row],[Adj Open]]</f>
        <v>8.3374794017895201E-3</v>
      </c>
      <c r="J13506" s="50">
        <f>DAX__2019_2020__33[[#This Row],[Adj Close]]-DAX__2019_2020__33[[#This Row],[Adj Open]]</f>
        <v>0.83459175351185877</v>
      </c>
      <c r="K13506" s="50">
        <v>435193</v>
      </c>
    </row>
    <row r="13507" spans="1:11" x14ac:dyDescent="0.3">
      <c r="A13507" s="51" t="str">
        <f t="shared" si="217"/>
        <v>SY1.DE</v>
      </c>
      <c r="B13507" s="52" t="s">
        <v>458</v>
      </c>
      <c r="C13507" s="50" t="s">
        <v>10545</v>
      </c>
      <c r="D13507" s="50">
        <f>DAX__2019_2020__33[[#This Row],[Open]]*(DAX__2019_2020__33[[#This Row],[Adj Close]]/DAX__2019_2020__33[[#This Row],[Close]])</f>
        <v>100.98488533095458</v>
      </c>
      <c r="E13507" s="50" t="s">
        <v>4925</v>
      </c>
      <c r="F13507" s="50" t="s">
        <v>24712</v>
      </c>
      <c r="G13507" s="50" t="s">
        <v>10283</v>
      </c>
      <c r="H13507" s="50" t="s">
        <v>29312</v>
      </c>
      <c r="I13507" s="50">
        <f>(DAX__2019_2020__33[[#This Row],[Adj Close]]-DAX__2019_2020__33[[#This Row],[Adj Open]])/DAX__2019_2020__33[[#This Row],[Adj Open]]</f>
        <v>6.3199028939213021E-3</v>
      </c>
      <c r="J13507" s="50">
        <f>DAX__2019_2020__33[[#This Row],[Adj Close]]-DAX__2019_2020__33[[#This Row],[Adj Open]]</f>
        <v>0.63821466904541069</v>
      </c>
      <c r="K13507" s="50">
        <v>345284</v>
      </c>
    </row>
    <row r="13508" spans="1:11" x14ac:dyDescent="0.3">
      <c r="A13508" s="51" t="str">
        <f t="shared" si="217"/>
        <v>SY1.DE</v>
      </c>
      <c r="B13508" s="52" t="s">
        <v>459</v>
      </c>
      <c r="C13508" s="50" t="s">
        <v>10298</v>
      </c>
      <c r="D13508" s="50">
        <f>DAX__2019_2020__33[[#This Row],[Open]]*(DAX__2019_2020__33[[#This Row],[Adj Close]]/DAX__2019_2020__33[[#This Row],[Close]])</f>
        <v>101.32853939695509</v>
      </c>
      <c r="E13508" s="50" t="s">
        <v>10543</v>
      </c>
      <c r="F13508" s="50" t="s">
        <v>10255</v>
      </c>
      <c r="G13508" s="50" t="s">
        <v>24712</v>
      </c>
      <c r="H13508" s="50" t="s">
        <v>29310</v>
      </c>
      <c r="I13508" s="50">
        <f>(DAX__2019_2020__33[[#This Row],[Adj Close]]-DAX__2019_2020__33[[#This Row],[Adj Open]])/DAX__2019_2020__33[[#This Row],[Adj Open]]</f>
        <v>-3.8759109653848682E-3</v>
      </c>
      <c r="J13508" s="50">
        <f>DAX__2019_2020__33[[#This Row],[Adj Close]]-DAX__2019_2020__33[[#This Row],[Adj Open]]</f>
        <v>-0.39274039695509089</v>
      </c>
      <c r="K13508" s="50">
        <v>252571</v>
      </c>
    </row>
    <row r="13509" spans="1:11" x14ac:dyDescent="0.3">
      <c r="A13509" s="51" t="str">
        <f t="shared" si="217"/>
        <v>SY1.DE</v>
      </c>
      <c r="B13509" s="52" t="s">
        <v>460</v>
      </c>
      <c r="C13509" s="50" t="s">
        <v>10523</v>
      </c>
      <c r="D13509" s="50">
        <f>DAX__2019_2020__33[[#This Row],[Open]]*(DAX__2019_2020__33[[#This Row],[Adj Close]]/DAX__2019_2020__33[[#This Row],[Close]])</f>
        <v>101.91765815702554</v>
      </c>
      <c r="E13509" s="50" t="s">
        <v>10352</v>
      </c>
      <c r="F13509" s="50" t="s">
        <v>10282</v>
      </c>
      <c r="G13509" s="50" t="s">
        <v>10305</v>
      </c>
      <c r="H13509" s="50" t="s">
        <v>29313</v>
      </c>
      <c r="I13509" s="50">
        <f>(DAX__2019_2020__33[[#This Row],[Adj Close]]-DAX__2019_2020__33[[#This Row],[Adj Open]])/DAX__2019_2020__33[[#This Row],[Adj Open]]</f>
        <v>1.1560664405761163E-2</v>
      </c>
      <c r="J13509" s="50">
        <f>DAX__2019_2020__33[[#This Row],[Adj Close]]-DAX__2019_2020__33[[#This Row],[Adj Open]]</f>
        <v>1.178235842974459</v>
      </c>
      <c r="K13509" s="50">
        <v>242002</v>
      </c>
    </row>
    <row r="13510" spans="1:11" x14ac:dyDescent="0.3">
      <c r="A13510" s="51" t="str">
        <f t="shared" si="217"/>
        <v>SY1.DE</v>
      </c>
      <c r="B13510" s="52" t="s">
        <v>461</v>
      </c>
      <c r="C13510" s="50" t="s">
        <v>10307</v>
      </c>
      <c r="D13510" s="50">
        <f>DAX__2019_2020__33[[#This Row],[Open]]*(DAX__2019_2020__33[[#This Row],[Adj Close]]/DAX__2019_2020__33[[#This Row],[Close]])</f>
        <v>103.53773513842289</v>
      </c>
      <c r="E13510" s="50" t="s">
        <v>10401</v>
      </c>
      <c r="F13510" s="50" t="s">
        <v>10287</v>
      </c>
      <c r="G13510" s="50" t="s">
        <v>10543</v>
      </c>
      <c r="H13510" s="50" t="s">
        <v>29314</v>
      </c>
      <c r="I13510" s="50">
        <f>(DAX__2019_2020__33[[#This Row],[Adj Close]]-DAX__2019_2020__33[[#This Row],[Adj Open]])/DAX__2019_2020__33[[#This Row],[Adj Open]]</f>
        <v>-1.5173058753145296E-2</v>
      </c>
      <c r="J13510" s="50">
        <f>DAX__2019_2020__33[[#This Row],[Adj Close]]-DAX__2019_2020__33[[#This Row],[Adj Open]]</f>
        <v>-1.5709841384228866</v>
      </c>
      <c r="K13510" s="50">
        <v>212737</v>
      </c>
    </row>
    <row r="13511" spans="1:11" x14ac:dyDescent="0.3">
      <c r="A13511" s="51" t="str">
        <f t="shared" si="217"/>
        <v>SY1.DE</v>
      </c>
      <c r="B13511" s="52" t="s">
        <v>462</v>
      </c>
      <c r="C13511" s="50" t="s">
        <v>10343</v>
      </c>
      <c r="D13511" s="50">
        <f>DAX__2019_2020__33[[#This Row],[Open]]*(DAX__2019_2020__33[[#This Row],[Adj Close]]/DAX__2019_2020__33[[#This Row],[Close]])</f>
        <v>104.56869409026129</v>
      </c>
      <c r="E13511" s="50" t="s">
        <v>10319</v>
      </c>
      <c r="F13511" s="50" t="s">
        <v>10291</v>
      </c>
      <c r="G13511" s="50" t="s">
        <v>10377</v>
      </c>
      <c r="H13511" s="50" t="s">
        <v>29315</v>
      </c>
      <c r="I13511" s="50">
        <f>(DAX__2019_2020__33[[#This Row],[Adj Close]]-DAX__2019_2020__33[[#This Row],[Adj Open]])/DAX__2019_2020__33[[#This Row],[Adj Open]]</f>
        <v>-1.1737089201877958E-2</v>
      </c>
      <c r="J13511" s="50">
        <f>DAX__2019_2020__33[[#This Row],[Adj Close]]-DAX__2019_2020__33[[#This Row],[Adj Open]]</f>
        <v>-1.2273320902612852</v>
      </c>
      <c r="K13511" s="50">
        <v>253884</v>
      </c>
    </row>
    <row r="13512" spans="1:11" x14ac:dyDescent="0.3">
      <c r="A13512" s="51" t="str">
        <f t="shared" si="217"/>
        <v>SY1.DE</v>
      </c>
      <c r="B13512" s="52" t="s">
        <v>463</v>
      </c>
      <c r="C13512" s="50" t="s">
        <v>10403</v>
      </c>
      <c r="D13512" s="50">
        <f>DAX__2019_2020__33[[#This Row],[Open]]*(DAX__2019_2020__33[[#This Row],[Adj Close]]/DAX__2019_2020__33[[#This Row],[Close]])</f>
        <v>102.99771324124336</v>
      </c>
      <c r="E13512" s="50" t="s">
        <v>10394</v>
      </c>
      <c r="F13512" s="50" t="s">
        <v>10344</v>
      </c>
      <c r="G13512" s="50" t="s">
        <v>4925</v>
      </c>
      <c r="H13512" s="50" t="s">
        <v>29316</v>
      </c>
      <c r="I13512" s="50">
        <f>(DAX__2019_2020__33[[#This Row],[Adj Close]]-DAX__2019_2020__33[[#This Row],[Adj Open]])/DAX__2019_2020__33[[#This Row],[Adj Open]]</f>
        <v>-3.8131743791578205E-3</v>
      </c>
      <c r="J13512" s="50">
        <f>DAX__2019_2020__33[[#This Row],[Adj Close]]-DAX__2019_2020__33[[#This Row],[Adj Open]]</f>
        <v>-0.39274824124335339</v>
      </c>
      <c r="K13512" s="50">
        <v>236133</v>
      </c>
    </row>
    <row r="13513" spans="1:11" x14ac:dyDescent="0.3">
      <c r="A13513" s="51" t="str">
        <f t="shared" si="217"/>
        <v>SY1.DE</v>
      </c>
      <c r="B13513" s="52" t="s">
        <v>464</v>
      </c>
      <c r="C13513" s="50" t="s">
        <v>10345</v>
      </c>
      <c r="D13513" s="50">
        <f>DAX__2019_2020__33[[#This Row],[Open]]*(DAX__2019_2020__33[[#This Row],[Adj Close]]/DAX__2019_2020__33[[#This Row],[Close]])</f>
        <v>102.40858913111546</v>
      </c>
      <c r="E13513" s="50" t="s">
        <v>10309</v>
      </c>
      <c r="F13513" s="50" t="s">
        <v>10520</v>
      </c>
      <c r="G13513" s="50" t="s">
        <v>10378</v>
      </c>
      <c r="H13513" s="50" t="s">
        <v>29317</v>
      </c>
      <c r="I13513" s="50">
        <f>(DAX__2019_2020__33[[#This Row],[Adj Close]]-DAX__2019_2020__33[[#This Row],[Adj Open]])/DAX__2019_2020__33[[#This Row],[Adj Open]]</f>
        <v>1.6778523007329082E-2</v>
      </c>
      <c r="J13513" s="50">
        <f>DAX__2019_2020__33[[#This Row],[Adj Close]]-DAX__2019_2020__33[[#This Row],[Adj Open]]</f>
        <v>1.7182648688845319</v>
      </c>
      <c r="K13513" s="50">
        <v>277412</v>
      </c>
    </row>
    <row r="13514" spans="1:11" x14ac:dyDescent="0.3">
      <c r="A13514" s="51" t="str">
        <f t="shared" si="217"/>
        <v>SY1.DE</v>
      </c>
      <c r="B13514" s="52" t="s">
        <v>465</v>
      </c>
      <c r="C13514" s="50" t="s">
        <v>10338</v>
      </c>
      <c r="D13514" s="50">
        <f>DAX__2019_2020__33[[#This Row],[Open]]*(DAX__2019_2020__33[[#This Row],[Adj Close]]/DAX__2019_2020__33[[#This Row],[Close]])</f>
        <v>104.66687962897929</v>
      </c>
      <c r="E13514" s="50" t="s">
        <v>12436</v>
      </c>
      <c r="F13514" s="50" t="s">
        <v>10398</v>
      </c>
      <c r="G13514" s="50" t="s">
        <v>10321</v>
      </c>
      <c r="H13514" s="50" t="s">
        <v>29318</v>
      </c>
      <c r="I13514" s="50">
        <f>(DAX__2019_2020__33[[#This Row],[Adj Close]]-DAX__2019_2020__33[[#This Row],[Adj Open]])/DAX__2019_2020__33[[#This Row],[Adj Open]]</f>
        <v>-4.2213509234774139E-3</v>
      </c>
      <c r="J13514" s="50">
        <f>DAX__2019_2020__33[[#This Row],[Adj Close]]-DAX__2019_2020__33[[#This Row],[Adj Open]]</f>
        <v>-0.44183562897929107</v>
      </c>
      <c r="K13514" s="50">
        <v>296179</v>
      </c>
    </row>
    <row r="13515" spans="1:11" x14ac:dyDescent="0.3">
      <c r="A13515" s="51" t="str">
        <f t="shared" si="217"/>
        <v>SY1.DE</v>
      </c>
      <c r="B13515" s="52" t="s">
        <v>466</v>
      </c>
      <c r="C13515" s="50" t="s">
        <v>10374</v>
      </c>
      <c r="D13515" s="50">
        <f>DAX__2019_2020__33[[#This Row],[Open]]*(DAX__2019_2020__33[[#This Row],[Adj Close]]/DAX__2019_2020__33[[#This Row],[Close]])</f>
        <v>104.27412696466382</v>
      </c>
      <c r="E13515" s="50" t="s">
        <v>10337</v>
      </c>
      <c r="F13515" s="50" t="s">
        <v>10384</v>
      </c>
      <c r="G13515" s="50" t="s">
        <v>10370</v>
      </c>
      <c r="H13515" s="50" t="s">
        <v>29319</v>
      </c>
      <c r="I13515" s="50">
        <f>(DAX__2019_2020__33[[#This Row],[Adj Close]]-DAX__2019_2020__33[[#This Row],[Adj Open]])/DAX__2019_2020__33[[#This Row],[Adj Open]]</f>
        <v>1.8832863055542953E-3</v>
      </c>
      <c r="J13515" s="50">
        <f>DAX__2019_2020__33[[#This Row],[Adj Close]]-DAX__2019_2020__33[[#This Row],[Adj Open]]</f>
        <v>0.19637803533618126</v>
      </c>
      <c r="K13515" s="50">
        <v>211655</v>
      </c>
    </row>
    <row r="13516" spans="1:11" x14ac:dyDescent="0.3">
      <c r="A13516" s="51" t="str">
        <f t="shared" ref="A13516:A13579" si="218">"SY1.DE"</f>
        <v>SY1.DE</v>
      </c>
      <c r="B13516" s="52" t="s">
        <v>467</v>
      </c>
      <c r="C13516" s="50" t="s">
        <v>4911</v>
      </c>
      <c r="D13516" s="50">
        <f>DAX__2019_2020__33[[#This Row],[Open]]*(DAX__2019_2020__33[[#This Row],[Adj Close]]/DAX__2019_2020__33[[#This Row],[Close]])</f>
        <v>105.55055839777989</v>
      </c>
      <c r="E13516" s="50" t="s">
        <v>10334</v>
      </c>
      <c r="F13516" s="50" t="s">
        <v>10315</v>
      </c>
      <c r="G13516" s="50" t="s">
        <v>10331</v>
      </c>
      <c r="H13516" s="50" t="s">
        <v>29320</v>
      </c>
      <c r="I13516" s="50">
        <f>(DAX__2019_2020__33[[#This Row],[Adj Close]]-DAX__2019_2020__33[[#This Row],[Adj Open]])/DAX__2019_2020__33[[#This Row],[Adj Open]]</f>
        <v>9.302139534883441E-4</v>
      </c>
      <c r="J13516" s="50">
        <f>DAX__2019_2020__33[[#This Row],[Adj Close]]-DAX__2019_2020__33[[#This Row],[Adj Open]]</f>
        <v>9.8184602220101169E-2</v>
      </c>
      <c r="K13516" s="50">
        <v>142784</v>
      </c>
    </row>
    <row r="13517" spans="1:11" x14ac:dyDescent="0.3">
      <c r="A13517" s="51" t="str">
        <f t="shared" si="218"/>
        <v>SY1.DE</v>
      </c>
      <c r="B13517" s="52" t="s">
        <v>468</v>
      </c>
      <c r="C13517" s="50" t="s">
        <v>10335</v>
      </c>
      <c r="D13517" s="50">
        <f>DAX__2019_2020__33[[#This Row],[Open]]*(DAX__2019_2020__33[[#This Row],[Adj Close]]/DAX__2019_2020__33[[#This Row],[Close]])</f>
        <v>104.96143582305466</v>
      </c>
      <c r="E13517" s="50" t="s">
        <v>10368</v>
      </c>
      <c r="F13517" s="50" t="s">
        <v>10307</v>
      </c>
      <c r="G13517" s="50" t="s">
        <v>10368</v>
      </c>
      <c r="H13517" s="50" t="s">
        <v>29321</v>
      </c>
      <c r="I13517" s="50">
        <f>(DAX__2019_2020__33[[#This Row],[Adj Close]]-DAX__2019_2020__33[[#This Row],[Adj Open]])/DAX__2019_2020__33[[#This Row],[Adj Open]]</f>
        <v>5.1449484537894425E-3</v>
      </c>
      <c r="J13517" s="50">
        <f>DAX__2019_2020__33[[#This Row],[Adj Close]]-DAX__2019_2020__33[[#This Row],[Adj Open]]</f>
        <v>0.54002117694534491</v>
      </c>
      <c r="K13517" s="50">
        <v>302206</v>
      </c>
    </row>
    <row r="13518" spans="1:11" x14ac:dyDescent="0.3">
      <c r="A13518" s="51" t="str">
        <f t="shared" si="218"/>
        <v>SY1.DE</v>
      </c>
      <c r="B13518" s="52" t="s">
        <v>469</v>
      </c>
      <c r="C13518" s="50" t="s">
        <v>10365</v>
      </c>
      <c r="D13518" s="50">
        <f>DAX__2019_2020__33[[#This Row],[Open]]*(DAX__2019_2020__33[[#This Row],[Adj Close]]/DAX__2019_2020__33[[#This Row],[Close]])</f>
        <v>106.04149181261069</v>
      </c>
      <c r="E13518" s="50" t="s">
        <v>10361</v>
      </c>
      <c r="F13518" s="50" t="s">
        <v>10316</v>
      </c>
      <c r="G13518" s="50" t="s">
        <v>10388</v>
      </c>
      <c r="H13518" s="50" t="s">
        <v>29322</v>
      </c>
      <c r="I13518" s="50">
        <f>(DAX__2019_2020__33[[#This Row],[Adj Close]]-DAX__2019_2020__33[[#This Row],[Adj Open]])/DAX__2019_2020__33[[#This Row],[Adj Open]]</f>
        <v>1.8518240740740617E-3</v>
      </c>
      <c r="J13518" s="50">
        <f>DAX__2019_2020__33[[#This Row],[Adj Close]]-DAX__2019_2020__33[[#This Row],[Adj Open]]</f>
        <v>0.19637018738931999</v>
      </c>
      <c r="K13518" s="50">
        <v>296925</v>
      </c>
    </row>
    <row r="13519" spans="1:11" x14ac:dyDescent="0.3">
      <c r="A13519" s="51" t="str">
        <f t="shared" si="218"/>
        <v>SY1.DE</v>
      </c>
      <c r="B13519" s="52" t="s">
        <v>470</v>
      </c>
      <c r="C13519" s="50" t="s">
        <v>10365</v>
      </c>
      <c r="D13519" s="50">
        <f>DAX__2019_2020__33[[#This Row],[Open]]*(DAX__2019_2020__33[[#This Row],[Adj Close]]/DAX__2019_2020__33[[#This Row],[Close]])</f>
        <v>106.04149788720848</v>
      </c>
      <c r="E13519" s="50" t="s">
        <v>10413</v>
      </c>
      <c r="F13519" s="50" t="s">
        <v>12436</v>
      </c>
      <c r="G13519" s="50" t="s">
        <v>10503</v>
      </c>
      <c r="H13519" s="50" t="s">
        <v>29323</v>
      </c>
      <c r="I13519" s="50">
        <f>(DAX__2019_2020__33[[#This Row],[Adj Close]]-DAX__2019_2020__33[[#This Row],[Adj Open]])/DAX__2019_2020__33[[#This Row],[Adj Open]]</f>
        <v>8.3333518518519285E-3</v>
      </c>
      <c r="J13519" s="50">
        <f>DAX__2019_2020__33[[#This Row],[Adj Close]]-DAX__2019_2020__33[[#This Row],[Adj Open]]</f>
        <v>0.88368111279152117</v>
      </c>
      <c r="K13519" s="50">
        <v>218719</v>
      </c>
    </row>
    <row r="13520" spans="1:11" x14ac:dyDescent="0.3">
      <c r="A13520" s="51" t="str">
        <f t="shared" si="218"/>
        <v>SY1.DE</v>
      </c>
      <c r="B13520" s="52" t="s">
        <v>471</v>
      </c>
      <c r="C13520" s="50" t="s">
        <v>24736</v>
      </c>
      <c r="D13520" s="50">
        <f>DAX__2019_2020__33[[#This Row],[Open]]*(DAX__2019_2020__33[[#This Row],[Adj Close]]/DAX__2019_2020__33[[#This Row],[Close]])</f>
        <v>107.12153960446238</v>
      </c>
      <c r="E13520" s="50" t="s">
        <v>10488</v>
      </c>
      <c r="F13520" s="50" t="s">
        <v>10388</v>
      </c>
      <c r="G13520" s="50" t="s">
        <v>10422</v>
      </c>
      <c r="H13520" s="50" t="s">
        <v>29324</v>
      </c>
      <c r="I13520" s="50">
        <f>(DAX__2019_2020__33[[#This Row],[Adj Close]]-DAX__2019_2020__33[[#This Row],[Adj Open]])/DAX__2019_2020__33[[#This Row],[Adj Open]]</f>
        <v>-7.3326765780508639E-3</v>
      </c>
      <c r="J13520" s="50">
        <f>DAX__2019_2020__33[[#This Row],[Adj Close]]-DAX__2019_2020__33[[#This Row],[Adj Open]]</f>
        <v>-0.7854876044623893</v>
      </c>
      <c r="K13520" s="50">
        <v>206956</v>
      </c>
    </row>
    <row r="13521" spans="1:11" x14ac:dyDescent="0.3">
      <c r="A13521" s="51" t="str">
        <f t="shared" si="218"/>
        <v>SY1.DE</v>
      </c>
      <c r="B13521" s="52" t="s">
        <v>472</v>
      </c>
      <c r="C13521" s="50" t="s">
        <v>10328</v>
      </c>
      <c r="D13521" s="50">
        <f>DAX__2019_2020__33[[#This Row],[Open]]*(DAX__2019_2020__33[[#This Row],[Adj Close]]/DAX__2019_2020__33[[#This Row],[Close]])</f>
        <v>106.53242590432802</v>
      </c>
      <c r="E13521" s="50" t="s">
        <v>10432</v>
      </c>
      <c r="F13521" s="50" t="s">
        <v>10385</v>
      </c>
      <c r="G13521" s="50" t="s">
        <v>10416</v>
      </c>
      <c r="H13521" s="50" t="s">
        <v>29325</v>
      </c>
      <c r="I13521" s="50">
        <f>(DAX__2019_2020__33[[#This Row],[Adj Close]]-DAX__2019_2020__33[[#This Row],[Adj Open]])/DAX__2019_2020__33[[#This Row],[Adj Open]]</f>
        <v>1.1520737327188949E-2</v>
      </c>
      <c r="J13521" s="50">
        <f>DAX__2019_2020__33[[#This Row],[Adj Close]]-DAX__2019_2020__33[[#This Row],[Adj Open]]</f>
        <v>1.2273320956719829</v>
      </c>
      <c r="K13521" s="50">
        <v>207667</v>
      </c>
    </row>
    <row r="13522" spans="1:11" x14ac:dyDescent="0.3">
      <c r="A13522" s="51" t="str">
        <f t="shared" si="218"/>
        <v>SY1.DE</v>
      </c>
      <c r="B13522" s="52" t="s">
        <v>473</v>
      </c>
      <c r="C13522" s="50" t="s">
        <v>4010</v>
      </c>
      <c r="D13522" s="50">
        <f>DAX__2019_2020__33[[#This Row],[Open]]*(DAX__2019_2020__33[[#This Row],[Adj Close]]/DAX__2019_2020__33[[#This Row],[Close]])</f>
        <v>108.49615006038577</v>
      </c>
      <c r="E13522" s="50" t="s">
        <v>10438</v>
      </c>
      <c r="F13522" s="50" t="s">
        <v>10368</v>
      </c>
      <c r="G13522" s="50" t="s">
        <v>10368</v>
      </c>
      <c r="H13522" s="50" t="s">
        <v>29321</v>
      </c>
      <c r="I13522" s="50">
        <f>(DAX__2019_2020__33[[#This Row],[Adj Close]]-DAX__2019_2020__33[[#This Row],[Adj Open]])/DAX__2019_2020__33[[#This Row],[Adj Open]]</f>
        <v>-2.7601837104072473E-2</v>
      </c>
      <c r="J13522" s="50">
        <f>DAX__2019_2020__33[[#This Row],[Adj Close]]-DAX__2019_2020__33[[#This Row],[Adj Open]]</f>
        <v>-2.9946930603857709</v>
      </c>
      <c r="K13522" s="50">
        <v>367021</v>
      </c>
    </row>
    <row r="13523" spans="1:11" x14ac:dyDescent="0.3">
      <c r="A13523" s="51" t="str">
        <f t="shared" si="218"/>
        <v>SY1.DE</v>
      </c>
      <c r="B13523" s="52" t="s">
        <v>474</v>
      </c>
      <c r="C13523" s="50" t="s">
        <v>10331</v>
      </c>
      <c r="D13523" s="50">
        <f>DAX__2019_2020__33[[#This Row],[Open]]*(DAX__2019_2020__33[[#This Row],[Adj Close]]/DAX__2019_2020__33[[#This Row],[Close]])</f>
        <v>105.6487496350059</v>
      </c>
      <c r="E13523" s="50" t="s">
        <v>10419</v>
      </c>
      <c r="F13523" s="50" t="s">
        <v>10387</v>
      </c>
      <c r="G13523" s="50" t="s">
        <v>10503</v>
      </c>
      <c r="H13523" s="50" t="s">
        <v>29323</v>
      </c>
      <c r="I13523" s="50">
        <f>(DAX__2019_2020__33[[#This Row],[Adj Close]]-DAX__2019_2020__33[[#This Row],[Adj Open]])/DAX__2019_2020__33[[#This Row],[Adj Open]]</f>
        <v>1.2081821785907497E-2</v>
      </c>
      <c r="J13523" s="50">
        <f>DAX__2019_2020__33[[#This Row],[Adj Close]]-DAX__2019_2020__33[[#This Row],[Adj Open]]</f>
        <v>1.276429364994101</v>
      </c>
      <c r="K13523" s="50">
        <v>212581</v>
      </c>
    </row>
    <row r="13524" spans="1:11" x14ac:dyDescent="0.3">
      <c r="A13524" s="51" t="str">
        <f t="shared" si="218"/>
        <v>SY1.DE</v>
      </c>
      <c r="B13524" s="52" t="s">
        <v>475</v>
      </c>
      <c r="C13524" s="50" t="s">
        <v>10488</v>
      </c>
      <c r="D13524" s="50">
        <f>DAX__2019_2020__33[[#This Row],[Open]]*(DAX__2019_2020__33[[#This Row],[Adj Close]]/DAX__2019_2020__33[[#This Row],[Close]])</f>
        <v>107.31792083572796</v>
      </c>
      <c r="E13524" s="50" t="s">
        <v>10427</v>
      </c>
      <c r="F13524" s="50" t="s">
        <v>10411</v>
      </c>
      <c r="G13524" s="50" t="s">
        <v>10362</v>
      </c>
      <c r="H13524" s="50" t="s">
        <v>29326</v>
      </c>
      <c r="I13524" s="50">
        <f>(DAX__2019_2020__33[[#This Row],[Adj Close]]-DAX__2019_2020__33[[#This Row],[Adj Open]])/DAX__2019_2020__33[[#This Row],[Adj Open]]</f>
        <v>-4.5745652907256164E-3</v>
      </c>
      <c r="J13524" s="50">
        <f>DAX__2019_2020__33[[#This Row],[Adj Close]]-DAX__2019_2020__33[[#This Row],[Adj Open]]</f>
        <v>-0.49093283572796054</v>
      </c>
      <c r="K13524" s="50">
        <v>259335</v>
      </c>
    </row>
    <row r="13525" spans="1:11" x14ac:dyDescent="0.3">
      <c r="A13525" s="51" t="str">
        <f t="shared" si="218"/>
        <v>SY1.DE</v>
      </c>
      <c r="B13525" s="52" t="s">
        <v>476</v>
      </c>
      <c r="C13525" s="50" t="s">
        <v>10369</v>
      </c>
      <c r="D13525" s="50">
        <f>DAX__2019_2020__33[[#This Row],[Open]]*(DAX__2019_2020__33[[#This Row],[Adj Close]]/DAX__2019_2020__33[[#This Row],[Close]])</f>
        <v>105.894211</v>
      </c>
      <c r="E13525" s="50" t="s">
        <v>10363</v>
      </c>
      <c r="F13525" s="50" t="s">
        <v>10381</v>
      </c>
      <c r="G13525" s="50" t="s">
        <v>10369</v>
      </c>
      <c r="H13525" s="50" t="s">
        <v>29327</v>
      </c>
      <c r="I13525" s="50">
        <f>(DAX__2019_2020__33[[#This Row],[Adj Close]]-DAX__2019_2020__33[[#This Row],[Adj Open]])/DAX__2019_2020__33[[#This Row],[Adj Open]]</f>
        <v>0</v>
      </c>
      <c r="J13525" s="50">
        <f>DAX__2019_2020__33[[#This Row],[Adj Close]]-DAX__2019_2020__33[[#This Row],[Adj Open]]</f>
        <v>0</v>
      </c>
      <c r="K13525" s="50">
        <v>257303</v>
      </c>
    </row>
    <row r="13526" spans="1:11" x14ac:dyDescent="0.3">
      <c r="A13526" s="51" t="str">
        <f t="shared" si="218"/>
        <v>SY1.DE</v>
      </c>
      <c r="B13526" s="52" t="s">
        <v>477</v>
      </c>
      <c r="C13526" s="50" t="s">
        <v>10366</v>
      </c>
      <c r="D13526" s="50">
        <f>DAX__2019_2020__33[[#This Row],[Open]]*(DAX__2019_2020__33[[#This Row],[Adj Close]]/DAX__2019_2020__33[[#This Row],[Close]])</f>
        <v>105.4032730126831</v>
      </c>
      <c r="E13526" s="50" t="s">
        <v>10422</v>
      </c>
      <c r="F13526" s="50" t="s">
        <v>10418</v>
      </c>
      <c r="G13526" s="50" t="s">
        <v>10411</v>
      </c>
      <c r="H13526" s="50" t="s">
        <v>29328</v>
      </c>
      <c r="I13526" s="50">
        <f>(DAX__2019_2020__33[[#This Row],[Adj Close]]-DAX__2019_2020__33[[#This Row],[Adj Open]])/DAX__2019_2020__33[[#This Row],[Adj Open]]</f>
        <v>3.2603540430433489E-3</v>
      </c>
      <c r="J13526" s="50">
        <f>DAX__2019_2020__33[[#This Row],[Adj Close]]-DAX__2019_2020__33[[#This Row],[Adj Open]]</f>
        <v>0.34365198731690327</v>
      </c>
      <c r="K13526" s="50">
        <v>211841</v>
      </c>
    </row>
    <row r="13527" spans="1:11" x14ac:dyDescent="0.3">
      <c r="A13527" s="51" t="str">
        <f t="shared" si="218"/>
        <v>SY1.DE</v>
      </c>
      <c r="B13527" s="52" t="s">
        <v>478</v>
      </c>
      <c r="C13527" s="50" t="s">
        <v>10365</v>
      </c>
      <c r="D13527" s="50">
        <f>DAX__2019_2020__33[[#This Row],[Open]]*(DAX__2019_2020__33[[#This Row],[Adj Close]]/DAX__2019_2020__33[[#This Row],[Close]])</f>
        <v>106.04149000815964</v>
      </c>
      <c r="E13527" s="50" t="s">
        <v>10502</v>
      </c>
      <c r="F13527" s="50" t="s">
        <v>10338</v>
      </c>
      <c r="G13527" s="50" t="s">
        <v>10387</v>
      </c>
      <c r="H13527" s="50" t="s">
        <v>29329</v>
      </c>
      <c r="I13527" s="50">
        <f>(DAX__2019_2020__33[[#This Row],[Adj Close]]-DAX__2019_2020__33[[#This Row],[Adj Open]])/DAX__2019_2020__33[[#This Row],[Adj Open]]</f>
        <v>-6.4814537037037019E-3</v>
      </c>
      <c r="J13527" s="50">
        <f>DAX__2019_2020__33[[#This Row],[Adj Close]]-DAX__2019_2020__33[[#This Row],[Adj Open]]</f>
        <v>-0.6873030081596454</v>
      </c>
      <c r="K13527" s="50">
        <v>241823</v>
      </c>
    </row>
    <row r="13528" spans="1:11" x14ac:dyDescent="0.3">
      <c r="A13528" s="51" t="str">
        <f t="shared" si="218"/>
        <v>SY1.DE</v>
      </c>
      <c r="B13528" s="52" t="s">
        <v>479</v>
      </c>
      <c r="C13528" s="50" t="s">
        <v>10418</v>
      </c>
      <c r="D13528" s="50">
        <f>DAX__2019_2020__33[[#This Row],[Open]]*(DAX__2019_2020__33[[#This Row],[Adj Close]]/DAX__2019_2020__33[[#This Row],[Close]])</f>
        <v>104.86325160267344</v>
      </c>
      <c r="E13528" s="50" t="s">
        <v>10334</v>
      </c>
      <c r="F13528" s="50" t="s">
        <v>10343</v>
      </c>
      <c r="G13528" s="50" t="s">
        <v>10490</v>
      </c>
      <c r="H13528" s="50" t="s">
        <v>29330</v>
      </c>
      <c r="I13528" s="50">
        <f>(DAX__2019_2020__33[[#This Row],[Adj Close]]-DAX__2019_2020__33[[#This Row],[Adj Open]])/DAX__2019_2020__33[[#This Row],[Adj Open]]</f>
        <v>8.8951027463921584E-3</v>
      </c>
      <c r="J13528" s="50">
        <f>DAX__2019_2020__33[[#This Row],[Adj Close]]-DAX__2019_2020__33[[#This Row],[Adj Open]]</f>
        <v>0.93276939732655251</v>
      </c>
      <c r="K13528" s="50">
        <v>278470</v>
      </c>
    </row>
    <row r="13529" spans="1:11" x14ac:dyDescent="0.3">
      <c r="A13529" s="51" t="str">
        <f t="shared" si="218"/>
        <v>SY1.DE</v>
      </c>
      <c r="B13529" s="52" t="s">
        <v>480</v>
      </c>
      <c r="C13529" s="50" t="s">
        <v>10316</v>
      </c>
      <c r="D13529" s="50">
        <f>DAX__2019_2020__33[[#This Row],[Open]]*(DAX__2019_2020__33[[#This Row],[Adj Close]]/DAX__2019_2020__33[[#This Row],[Close]])</f>
        <v>105.45237163127386</v>
      </c>
      <c r="E13529" s="50" t="s">
        <v>10327</v>
      </c>
      <c r="F13529" s="50" t="s">
        <v>10352</v>
      </c>
      <c r="G13529" s="50" t="s">
        <v>10378</v>
      </c>
      <c r="H13529" s="50" t="s">
        <v>29317</v>
      </c>
      <c r="I13529" s="50">
        <f>(DAX__2019_2020__33[[#This Row],[Adj Close]]-DAX__2019_2020__33[[#This Row],[Adj Open]])/DAX__2019_2020__33[[#This Row],[Adj Open]]</f>
        <v>-1.2569822857172815E-2</v>
      </c>
      <c r="J13529" s="50">
        <f>DAX__2019_2020__33[[#This Row],[Adj Close]]-DAX__2019_2020__33[[#This Row],[Adj Open]]</f>
        <v>-1.3255176312738683</v>
      </c>
      <c r="K13529" s="50">
        <v>227442</v>
      </c>
    </row>
    <row r="13530" spans="1:11" x14ac:dyDescent="0.3">
      <c r="A13530" s="51" t="str">
        <f t="shared" si="218"/>
        <v>SY1.DE</v>
      </c>
      <c r="B13530" s="52" t="s">
        <v>481</v>
      </c>
      <c r="C13530" s="50" t="s">
        <v>10355</v>
      </c>
      <c r="D13530" s="50">
        <f>DAX__2019_2020__33[[#This Row],[Open]]*(DAX__2019_2020__33[[#This Row],[Adj Close]]/DAX__2019_2020__33[[#This Row],[Close]])</f>
        <v>103.39045477047806</v>
      </c>
      <c r="E13530" s="50" t="s">
        <v>10320</v>
      </c>
      <c r="F13530" s="50" t="s">
        <v>10305</v>
      </c>
      <c r="G13530" s="50" t="s">
        <v>10378</v>
      </c>
      <c r="H13530" s="50" t="s">
        <v>29317</v>
      </c>
      <c r="I13530" s="50">
        <f>(DAX__2019_2020__33[[#This Row],[Adj Close]]-DAX__2019_2020__33[[#This Row],[Adj Open]])/DAX__2019_2020__33[[#This Row],[Adj Open]]</f>
        <v>7.1225069195866072E-3</v>
      </c>
      <c r="J13530" s="50">
        <f>DAX__2019_2020__33[[#This Row],[Adj Close]]-DAX__2019_2020__33[[#This Row],[Adj Open]]</f>
        <v>0.73639922952193615</v>
      </c>
      <c r="K13530" s="50">
        <v>323388</v>
      </c>
    </row>
    <row r="13531" spans="1:11" x14ac:dyDescent="0.3">
      <c r="A13531" s="51" t="str">
        <f t="shared" si="218"/>
        <v>SY1.DE</v>
      </c>
      <c r="B13531" s="52" t="s">
        <v>482</v>
      </c>
      <c r="C13531" s="50" t="s">
        <v>10370</v>
      </c>
      <c r="D13531" s="50">
        <f>DAX__2019_2020__33[[#This Row],[Open]]*(DAX__2019_2020__33[[#This Row],[Adj Close]]/DAX__2019_2020__33[[#This Row],[Close]])</f>
        <v>104.4705075046089</v>
      </c>
      <c r="E13531" s="50" t="s">
        <v>10426</v>
      </c>
      <c r="F13531" s="50" t="s">
        <v>10374</v>
      </c>
      <c r="G13531" s="50" t="s">
        <v>10502</v>
      </c>
      <c r="H13531" s="50" t="s">
        <v>29331</v>
      </c>
      <c r="I13531" s="50">
        <f>(DAX__2019_2020__33[[#This Row],[Adj Close]]-DAX__2019_2020__33[[#This Row],[Adj Open]])/DAX__2019_2020__33[[#This Row],[Adj Open]]</f>
        <v>1.7387198921293281E-2</v>
      </c>
      <c r="J13531" s="50">
        <f>DAX__2019_2020__33[[#This Row],[Adj Close]]-DAX__2019_2020__33[[#This Row],[Adj Open]]</f>
        <v>1.8164494953910975</v>
      </c>
      <c r="K13531" s="50">
        <v>293274</v>
      </c>
    </row>
    <row r="13532" spans="1:11" x14ac:dyDescent="0.3">
      <c r="A13532" s="51" t="str">
        <f t="shared" si="218"/>
        <v>SY1.DE</v>
      </c>
      <c r="B13532" s="52" t="s">
        <v>483</v>
      </c>
      <c r="C13532" s="50" t="s">
        <v>10362</v>
      </c>
      <c r="D13532" s="50">
        <f>DAX__2019_2020__33[[#This Row],[Open]]*(DAX__2019_2020__33[[#This Row],[Adj Close]]/DAX__2019_2020__33[[#This Row],[Close]])</f>
        <v>106.82698371861417</v>
      </c>
      <c r="E13532" s="50" t="s">
        <v>24760</v>
      </c>
      <c r="F13532" s="50" t="s">
        <v>10378</v>
      </c>
      <c r="G13532" s="50" t="s">
        <v>10319</v>
      </c>
      <c r="H13532" s="50" t="s">
        <v>29332</v>
      </c>
      <c r="I13532" s="50">
        <f>(DAX__2019_2020__33[[#This Row],[Adj Close]]-DAX__2019_2020__33[[#This Row],[Adj Open]])/DAX__2019_2020__33[[#This Row],[Adj Open]]</f>
        <v>-1.9301525203082988E-2</v>
      </c>
      <c r="J13532" s="50">
        <f>DAX__2019_2020__33[[#This Row],[Adj Close]]-DAX__2019_2020__33[[#This Row],[Adj Open]]</f>
        <v>-2.0619237186141675</v>
      </c>
      <c r="K13532" s="50">
        <v>258282</v>
      </c>
    </row>
    <row r="13533" spans="1:11" x14ac:dyDescent="0.3">
      <c r="A13533" s="51" t="str">
        <f t="shared" si="218"/>
        <v>SY1.DE</v>
      </c>
      <c r="B13533" s="52" t="s">
        <v>484</v>
      </c>
      <c r="C13533" s="50" t="s">
        <v>10337</v>
      </c>
      <c r="D13533" s="50">
        <f>DAX__2019_2020__33[[#This Row],[Open]]*(DAX__2019_2020__33[[#This Row],[Adj Close]]/DAX__2019_2020__33[[#This Row],[Close]])</f>
        <v>105.05962336111111</v>
      </c>
      <c r="E13533" s="50" t="s">
        <v>10426</v>
      </c>
      <c r="F13533" s="50" t="s">
        <v>10337</v>
      </c>
      <c r="G13533" s="50" t="s">
        <v>10365</v>
      </c>
      <c r="H13533" s="50" t="s">
        <v>29333</v>
      </c>
      <c r="I13533" s="50">
        <f>(DAX__2019_2020__33[[#This Row],[Adj Close]]-DAX__2019_2020__33[[#This Row],[Adj Open]])/DAX__2019_2020__33[[#This Row],[Adj Open]]</f>
        <v>9.3457943925233863E-3</v>
      </c>
      <c r="J13533" s="50">
        <f>DAX__2019_2020__33[[#This Row],[Adj Close]]-DAX__2019_2020__33[[#This Row],[Adj Open]]</f>
        <v>0.98186563888889111</v>
      </c>
      <c r="K13533" s="50">
        <v>180957</v>
      </c>
    </row>
    <row r="13534" spans="1:11" x14ac:dyDescent="0.3">
      <c r="A13534" s="51" t="str">
        <f t="shared" si="218"/>
        <v>SY1.DE</v>
      </c>
      <c r="B13534" s="52" t="s">
        <v>485</v>
      </c>
      <c r="C13534" s="50" t="s">
        <v>10430</v>
      </c>
      <c r="D13534" s="50">
        <f>DAX__2019_2020__33[[#This Row],[Open]]*(DAX__2019_2020__33[[#This Row],[Adj Close]]/DAX__2019_2020__33[[#This Row],[Close]])</f>
        <v>108.00522809366623</v>
      </c>
      <c r="E13534" s="50" t="s">
        <v>10442</v>
      </c>
      <c r="F13534" s="50" t="s">
        <v>24731</v>
      </c>
      <c r="G13534" s="50" t="s">
        <v>12512</v>
      </c>
      <c r="H13534" s="50" t="s">
        <v>29334</v>
      </c>
      <c r="I13534" s="50">
        <f>(DAX__2019_2020__33[[#This Row],[Adj Close]]-DAX__2019_2020__33[[#This Row],[Adj Open]])/DAX__2019_2020__33[[#This Row],[Adj Open]]</f>
        <v>1.0909063636363575E-2</v>
      </c>
      <c r="J13534" s="50">
        <f>DAX__2019_2020__33[[#This Row],[Adj Close]]-DAX__2019_2020__33[[#This Row],[Adj Open]]</f>
        <v>1.178235906333768</v>
      </c>
      <c r="K13534" s="50">
        <v>411425</v>
      </c>
    </row>
    <row r="13535" spans="1:11" x14ac:dyDescent="0.3">
      <c r="A13535" s="51" t="str">
        <f t="shared" si="218"/>
        <v>SY1.DE</v>
      </c>
      <c r="B13535" s="52" t="s">
        <v>486</v>
      </c>
      <c r="C13535" s="50" t="s">
        <v>10480</v>
      </c>
      <c r="D13535" s="50">
        <f>DAX__2019_2020__33[[#This Row],[Open]]*(DAX__2019_2020__33[[#This Row],[Adj Close]]/DAX__2019_2020__33[[#This Row],[Close]])</f>
        <v>109.82167575920847</v>
      </c>
      <c r="E13535" s="50" t="s">
        <v>4274</v>
      </c>
      <c r="F13535" s="50" t="s">
        <v>12512</v>
      </c>
      <c r="G13535" s="50" t="s">
        <v>13144</v>
      </c>
      <c r="H13535" s="50" t="s">
        <v>29335</v>
      </c>
      <c r="I13535" s="50">
        <f>(DAX__2019_2020__33[[#This Row],[Adj Close]]-DAX__2019_2020__33[[#This Row],[Adj Open]])/DAX__2019_2020__33[[#This Row],[Adj Open]]</f>
        <v>3.5762360943448596E-3</v>
      </c>
      <c r="J13535" s="50">
        <f>DAX__2019_2020__33[[#This Row],[Adj Close]]-DAX__2019_2020__33[[#This Row],[Adj Open]]</f>
        <v>0.39274824079151927</v>
      </c>
      <c r="K13535" s="50">
        <v>397556</v>
      </c>
    </row>
    <row r="13536" spans="1:11" x14ac:dyDescent="0.3">
      <c r="A13536" s="51" t="str">
        <f t="shared" si="218"/>
        <v>SY1.DE</v>
      </c>
      <c r="B13536" s="52" t="s">
        <v>487</v>
      </c>
      <c r="C13536" s="50" t="s">
        <v>13686</v>
      </c>
      <c r="D13536" s="50">
        <f>DAX__2019_2020__33[[#This Row],[Open]]*(DAX__2019_2020__33[[#This Row],[Adj Close]]/DAX__2019_2020__33[[#This Row],[Close]])</f>
        <v>110.80354218588909</v>
      </c>
      <c r="E13536" s="50" t="s">
        <v>13686</v>
      </c>
      <c r="F13536" s="50" t="s">
        <v>10483</v>
      </c>
      <c r="G13536" s="50" t="s">
        <v>4062</v>
      </c>
      <c r="H13536" s="50" t="s">
        <v>29336</v>
      </c>
      <c r="I13536" s="50">
        <f>(DAX__2019_2020__33[[#This Row],[Adj Close]]-DAX__2019_2020__33[[#This Row],[Adj Open]])/DAX__2019_2020__33[[#This Row],[Adj Open]]</f>
        <v>-1.7279539517581551E-2</v>
      </c>
      <c r="J13536" s="50">
        <f>DAX__2019_2020__33[[#This Row],[Adj Close]]-DAX__2019_2020__33[[#This Row],[Adj Open]]</f>
        <v>-1.914634185889085</v>
      </c>
      <c r="K13536" s="50">
        <v>289808</v>
      </c>
    </row>
    <row r="13537" spans="1:11" x14ac:dyDescent="0.3">
      <c r="A13537" s="51" t="str">
        <f t="shared" si="218"/>
        <v>SY1.DE</v>
      </c>
      <c r="B13537" s="52" t="s">
        <v>488</v>
      </c>
      <c r="C13537" s="50" t="s">
        <v>10438</v>
      </c>
      <c r="D13537" s="50">
        <f>DAX__2019_2020__33[[#This Row],[Open]]*(DAX__2019_2020__33[[#This Row],[Adj Close]]/DAX__2019_2020__33[[#This Row],[Close]])</f>
        <v>109.42892658114235</v>
      </c>
      <c r="E13537" s="50" t="s">
        <v>4059</v>
      </c>
      <c r="F13537" s="50" t="s">
        <v>24917</v>
      </c>
      <c r="G13537" s="50" t="s">
        <v>10442</v>
      </c>
      <c r="H13537" s="50" t="s">
        <v>29337</v>
      </c>
      <c r="I13537" s="50">
        <f>(DAX__2019_2020__33[[#This Row],[Adj Close]]-DAX__2019_2020__33[[#This Row],[Adj Open]])/DAX__2019_2020__33[[#This Row],[Adj Open]]</f>
        <v>2.2431584273618064E-3</v>
      </c>
      <c r="J13537" s="50">
        <f>DAX__2019_2020__33[[#This Row],[Adj Close]]-DAX__2019_2020__33[[#This Row],[Adj Open]]</f>
        <v>0.24546641885764586</v>
      </c>
      <c r="K13537" s="50">
        <v>319585</v>
      </c>
    </row>
    <row r="13538" spans="1:11" x14ac:dyDescent="0.3">
      <c r="A13538" s="51" t="str">
        <f t="shared" si="218"/>
        <v>SY1.DE</v>
      </c>
      <c r="B13538" s="52" t="s">
        <v>489</v>
      </c>
      <c r="C13538" s="50" t="s">
        <v>4016</v>
      </c>
      <c r="D13538" s="50">
        <f>DAX__2019_2020__33[[#This Row],[Open]]*(DAX__2019_2020__33[[#This Row],[Adj Close]]/DAX__2019_2020__33[[#This Row],[Close]])</f>
        <v>109.47801894609128</v>
      </c>
      <c r="E13538" s="50" t="s">
        <v>13248</v>
      </c>
      <c r="F13538" s="50" t="s">
        <v>13221</v>
      </c>
      <c r="G13538" s="50" t="s">
        <v>13141</v>
      </c>
      <c r="H13538" s="50" t="s">
        <v>29338</v>
      </c>
      <c r="I13538" s="50">
        <f>(DAX__2019_2020__33[[#This Row],[Adj Close]]-DAX__2019_2020__33[[#This Row],[Adj Open]])/DAX__2019_2020__33[[#This Row],[Adj Open]]</f>
        <v>1.7488762331838572E-2</v>
      </c>
      <c r="J13538" s="50">
        <f>DAX__2019_2020__33[[#This Row],[Adj Close]]-DAX__2019_2020__33[[#This Row],[Adj Open]]</f>
        <v>1.9146350539087109</v>
      </c>
      <c r="K13538" s="50">
        <v>275203</v>
      </c>
    </row>
    <row r="13539" spans="1:11" x14ac:dyDescent="0.3">
      <c r="A13539" s="51" t="str">
        <f t="shared" si="218"/>
        <v>SY1.DE</v>
      </c>
      <c r="B13539" s="52" t="s">
        <v>490</v>
      </c>
      <c r="C13539" s="50" t="s">
        <v>4054</v>
      </c>
      <c r="D13539" s="50">
        <f>DAX__2019_2020__33[[#This Row],[Open]]*(DAX__2019_2020__33[[#This Row],[Adj Close]]/DAX__2019_2020__33[[#This Row],[Close]])</f>
        <v>110.85263573039801</v>
      </c>
      <c r="E13539" s="50" t="s">
        <v>4022</v>
      </c>
      <c r="F13539" s="50" t="s">
        <v>4274</v>
      </c>
      <c r="G13539" s="50" t="s">
        <v>4022</v>
      </c>
      <c r="H13539" s="50" t="s">
        <v>29339</v>
      </c>
      <c r="I13539" s="50">
        <f>(DAX__2019_2020__33[[#This Row],[Adj Close]]-DAX__2019_2020__33[[#This Row],[Adj Open]])/DAX__2019_2020__33[[#This Row],[Adj Open]]</f>
        <v>9.7431176307684868E-3</v>
      </c>
      <c r="J13539" s="50">
        <f>DAX__2019_2020__33[[#This Row],[Adj Close]]-DAX__2019_2020__33[[#This Row],[Adj Open]]</f>
        <v>1.0800502696019976</v>
      </c>
      <c r="K13539" s="50">
        <v>186907</v>
      </c>
    </row>
    <row r="13540" spans="1:11" x14ac:dyDescent="0.3">
      <c r="A13540" s="51" t="str">
        <f t="shared" si="218"/>
        <v>SY1.DE</v>
      </c>
      <c r="B13540" s="52" t="s">
        <v>491</v>
      </c>
      <c r="C13540" s="50" t="s">
        <v>13240</v>
      </c>
      <c r="D13540" s="50">
        <f>DAX__2019_2020__33[[#This Row],[Open]]*(DAX__2019_2020__33[[#This Row],[Adj Close]]/DAX__2019_2020__33[[#This Row],[Close]])</f>
        <v>111.49085167826581</v>
      </c>
      <c r="E13540" s="50" t="s">
        <v>10462</v>
      </c>
      <c r="F13540" s="50" t="s">
        <v>4916</v>
      </c>
      <c r="G13540" s="50" t="s">
        <v>4054</v>
      </c>
      <c r="H13540" s="50" t="s">
        <v>29340</v>
      </c>
      <c r="I13540" s="50">
        <f>(DAX__2019_2020__33[[#This Row],[Adj Close]]-DAX__2019_2020__33[[#This Row],[Adj Open]])/DAX__2019_2020__33[[#This Row],[Adj Open]]</f>
        <v>-5.724359161839894E-3</v>
      </c>
      <c r="J13540" s="50">
        <f>DAX__2019_2020__33[[#This Row],[Adj Close]]-DAX__2019_2020__33[[#This Row],[Adj Open]]</f>
        <v>-0.63821367826581366</v>
      </c>
      <c r="K13540" s="50">
        <v>171094</v>
      </c>
    </row>
    <row r="13541" spans="1:11" x14ac:dyDescent="0.3">
      <c r="A13541" s="51" t="str">
        <f t="shared" si="218"/>
        <v>SY1.DE</v>
      </c>
      <c r="B13541" s="52" t="s">
        <v>492</v>
      </c>
      <c r="C13541" s="50" t="s">
        <v>4052</v>
      </c>
      <c r="D13541" s="50">
        <f>DAX__2019_2020__33[[#This Row],[Open]]*(DAX__2019_2020__33[[#This Row],[Adj Close]]/DAX__2019_2020__33[[#This Row],[Close]])</f>
        <v>111.04899993808451</v>
      </c>
      <c r="E13541" s="50" t="s">
        <v>13116</v>
      </c>
      <c r="F13541" s="50" t="s">
        <v>12608</v>
      </c>
      <c r="G13541" s="50" t="s">
        <v>13136</v>
      </c>
      <c r="H13541" s="50" t="s">
        <v>29341</v>
      </c>
      <c r="I13541" s="50">
        <f>(DAX__2019_2020__33[[#This Row],[Adj Close]]-DAX__2019_2020__33[[#This Row],[Adj Open]])/DAX__2019_2020__33[[#This Row],[Adj Open]]</f>
        <v>1.2820557255889663E-2</v>
      </c>
      <c r="J13541" s="50">
        <f>DAX__2019_2020__33[[#This Row],[Adj Close]]-DAX__2019_2020__33[[#This Row],[Adj Open]]</f>
        <v>1.4237100619155001</v>
      </c>
      <c r="K13541" s="50">
        <v>140362</v>
      </c>
    </row>
    <row r="13542" spans="1:11" x14ac:dyDescent="0.3">
      <c r="A13542" s="51" t="str">
        <f t="shared" si="218"/>
        <v>SY1.DE</v>
      </c>
      <c r="B13542" s="52" t="s">
        <v>493</v>
      </c>
      <c r="C13542" s="50" t="s">
        <v>10477</v>
      </c>
      <c r="D13542" s="50">
        <f>DAX__2019_2020__33[[#This Row],[Open]]*(DAX__2019_2020__33[[#This Row],[Adj Close]]/DAX__2019_2020__33[[#This Row],[Close]])</f>
        <v>112.27633542791705</v>
      </c>
      <c r="E13542" s="50" t="s">
        <v>12655</v>
      </c>
      <c r="F13542" s="50" t="s">
        <v>13141</v>
      </c>
      <c r="G13542" s="50" t="s">
        <v>13248</v>
      </c>
      <c r="H13542" s="50" t="s">
        <v>29342</v>
      </c>
      <c r="I13542" s="50">
        <f>(DAX__2019_2020__33[[#This Row],[Adj Close]]-DAX__2019_2020__33[[#This Row],[Adj Open]])/DAX__2019_2020__33[[#This Row],[Adj Open]]</f>
        <v>-5.2470311368085863E-3</v>
      </c>
      <c r="J13542" s="50">
        <f>DAX__2019_2020__33[[#This Row],[Adj Close]]-DAX__2019_2020__33[[#This Row],[Adj Open]]</f>
        <v>-0.58911742791704569</v>
      </c>
      <c r="K13542" s="50">
        <v>185243</v>
      </c>
    </row>
    <row r="13543" spans="1:11" x14ac:dyDescent="0.3">
      <c r="A13543" s="51" t="str">
        <f t="shared" si="218"/>
        <v>SY1.DE</v>
      </c>
      <c r="B13543" s="52" t="s">
        <v>494</v>
      </c>
      <c r="C13543" s="50" t="s">
        <v>10454</v>
      </c>
      <c r="D13543" s="50">
        <f>DAX__2019_2020__33[[#This Row],[Open]]*(DAX__2019_2020__33[[#This Row],[Adj Close]]/DAX__2019_2020__33[[#This Row],[Close]])</f>
        <v>111.73631041993738</v>
      </c>
      <c r="E13543" s="50" t="s">
        <v>4109</v>
      </c>
      <c r="F13543" s="50" t="s">
        <v>13189</v>
      </c>
      <c r="G13543" s="50" t="s">
        <v>4019</v>
      </c>
      <c r="H13543" s="50" t="s">
        <v>29343</v>
      </c>
      <c r="I13543" s="50">
        <f>(DAX__2019_2020__33[[#This Row],[Adj Close]]-DAX__2019_2020__33[[#This Row],[Adj Open]])/DAX__2019_2020__33[[#This Row],[Adj Open]]</f>
        <v>8.7872581163284721E-4</v>
      </c>
      <c r="J13543" s="50">
        <f>DAX__2019_2020__33[[#This Row],[Adj Close]]-DAX__2019_2020__33[[#This Row],[Adj Open]]</f>
        <v>9.8185580062619238E-2</v>
      </c>
      <c r="K13543" s="50">
        <v>190487</v>
      </c>
    </row>
    <row r="13544" spans="1:11" x14ac:dyDescent="0.3">
      <c r="A13544" s="51" t="str">
        <f t="shared" si="218"/>
        <v>SY1.DE</v>
      </c>
      <c r="B13544" s="52" t="s">
        <v>495</v>
      </c>
      <c r="C13544" s="50" t="s">
        <v>4054</v>
      </c>
      <c r="D13544" s="50">
        <f>DAX__2019_2020__33[[#This Row],[Open]]*(DAX__2019_2020__33[[#This Row],[Adj Close]]/DAX__2019_2020__33[[#This Row],[Close]])</f>
        <v>110.85263280690353</v>
      </c>
      <c r="E13544" s="50" t="s">
        <v>13248</v>
      </c>
      <c r="F13544" s="50" t="s">
        <v>4916</v>
      </c>
      <c r="G13544" s="50" t="s">
        <v>13141</v>
      </c>
      <c r="H13544" s="50" t="s">
        <v>29338</v>
      </c>
      <c r="I13544" s="50">
        <f>(DAX__2019_2020__33[[#This Row],[Adj Close]]-DAX__2019_2020__33[[#This Row],[Adj Open]])/DAX__2019_2020__33[[#This Row],[Adj Open]]</f>
        <v>4.8715233858012052E-3</v>
      </c>
      <c r="J13544" s="50">
        <f>DAX__2019_2020__33[[#This Row],[Adj Close]]-DAX__2019_2020__33[[#This Row],[Adj Open]]</f>
        <v>0.54002119309646446</v>
      </c>
      <c r="K13544" s="50">
        <v>209771</v>
      </c>
    </row>
    <row r="13545" spans="1:11" x14ac:dyDescent="0.3">
      <c r="A13545" s="51" t="str">
        <f t="shared" si="218"/>
        <v>SY1.DE</v>
      </c>
      <c r="B13545" s="52" t="s">
        <v>496</v>
      </c>
      <c r="C13545" s="50" t="s">
        <v>12342</v>
      </c>
      <c r="D13545" s="50">
        <f>DAX__2019_2020__33[[#This Row],[Open]]*(DAX__2019_2020__33[[#This Row],[Adj Close]]/DAX__2019_2020__33[[#This Row],[Close]])</f>
        <v>111.63811832970332</v>
      </c>
      <c r="E13545" s="50" t="s">
        <v>13136</v>
      </c>
      <c r="F13545" s="50" t="s">
        <v>13213</v>
      </c>
      <c r="G13545" s="50" t="s">
        <v>13136</v>
      </c>
      <c r="H13545" s="50" t="s">
        <v>29341</v>
      </c>
      <c r="I13545" s="50">
        <f>(DAX__2019_2020__33[[#This Row],[Adj Close]]-DAX__2019_2020__33[[#This Row],[Adj Open]])/DAX__2019_2020__33[[#This Row],[Adj Open]]</f>
        <v>7.4758665121161475E-3</v>
      </c>
      <c r="J13545" s="50">
        <f>DAX__2019_2020__33[[#This Row],[Adj Close]]-DAX__2019_2020__33[[#This Row],[Adj Open]]</f>
        <v>0.8345916702966889</v>
      </c>
      <c r="K13545" s="50">
        <v>251345</v>
      </c>
    </row>
    <row r="13546" spans="1:11" x14ac:dyDescent="0.3">
      <c r="A13546" s="51" t="str">
        <f t="shared" si="218"/>
        <v>SY1.DE</v>
      </c>
      <c r="B13546" s="52" t="s">
        <v>497</v>
      </c>
      <c r="C13546" s="50" t="s">
        <v>13258</v>
      </c>
      <c r="D13546" s="50">
        <f>DAX__2019_2020__33[[#This Row],[Open]]*(DAX__2019_2020__33[[#This Row],[Adj Close]]/DAX__2019_2020__33[[#This Row],[Close]])</f>
        <v>113.16002180580395</v>
      </c>
      <c r="E13546" s="50" t="s">
        <v>4122</v>
      </c>
      <c r="F13546" s="50" t="s">
        <v>13195</v>
      </c>
      <c r="G13546" s="50" t="s">
        <v>13132</v>
      </c>
      <c r="H13546" s="50" t="s">
        <v>29344</v>
      </c>
      <c r="I13546" s="50">
        <f>(DAX__2019_2020__33[[#This Row],[Adj Close]]-DAX__2019_2020__33[[#This Row],[Adj Open]])/DAX__2019_2020__33[[#This Row],[Adj Open]]</f>
        <v>1.7353318872016833E-3</v>
      </c>
      <c r="J13546" s="50">
        <f>DAX__2019_2020__33[[#This Row],[Adj Close]]-DAX__2019_2020__33[[#This Row],[Adj Open]]</f>
        <v>0.1963701941960494</v>
      </c>
      <c r="K13546" s="50">
        <v>183148</v>
      </c>
    </row>
    <row r="13547" spans="1:11" x14ac:dyDescent="0.3">
      <c r="A13547" s="51" t="str">
        <f t="shared" si="218"/>
        <v>SY1.DE</v>
      </c>
      <c r="B13547" s="52" t="s">
        <v>498</v>
      </c>
      <c r="C13547" s="50" t="s">
        <v>24782</v>
      </c>
      <c r="D13547" s="50">
        <f>DAX__2019_2020__33[[#This Row],[Open]]*(DAX__2019_2020__33[[#This Row],[Adj Close]]/DAX__2019_2020__33[[#This Row],[Close]])</f>
        <v>113.74913520584879</v>
      </c>
      <c r="E13547" s="50" t="s">
        <v>24782</v>
      </c>
      <c r="F13547" s="50" t="s">
        <v>4901</v>
      </c>
      <c r="G13547" s="50" t="s">
        <v>12633</v>
      </c>
      <c r="H13547" s="50" t="s">
        <v>29345</v>
      </c>
      <c r="I13547" s="50">
        <f>(DAX__2019_2020__33[[#This Row],[Adj Close]]-DAX__2019_2020__33[[#This Row],[Adj Open]])/DAX__2019_2020__33[[#This Row],[Adj Open]]</f>
        <v>-4.7474752653857638E-3</v>
      </c>
      <c r="J13547" s="50">
        <f>DAX__2019_2020__33[[#This Row],[Adj Close]]-DAX__2019_2020__33[[#This Row],[Adj Open]]</f>
        <v>-0.5400212058487881</v>
      </c>
      <c r="K13547" s="50">
        <v>120487</v>
      </c>
    </row>
    <row r="13548" spans="1:11" x14ac:dyDescent="0.3">
      <c r="A13548" s="51" t="str">
        <f t="shared" si="218"/>
        <v>SY1.DE</v>
      </c>
      <c r="B13548" s="52" t="s">
        <v>499</v>
      </c>
      <c r="C13548" s="50" t="s">
        <v>10475</v>
      </c>
      <c r="D13548" s="50">
        <f>DAX__2019_2020__33[[#This Row],[Open]]*(DAX__2019_2020__33[[#This Row],[Adj Close]]/DAX__2019_2020__33[[#This Row],[Close]])</f>
        <v>112.76727200414686</v>
      </c>
      <c r="E13548" s="50" t="s">
        <v>4081</v>
      </c>
      <c r="F13548" s="50" t="s">
        <v>4571</v>
      </c>
      <c r="G13548" s="50" t="s">
        <v>4081</v>
      </c>
      <c r="H13548" s="50" t="s">
        <v>29346</v>
      </c>
      <c r="I13548" s="50">
        <f>(DAX__2019_2020__33[[#This Row],[Adj Close]]-DAX__2019_2020__33[[#This Row],[Adj Open]])/DAX__2019_2020__33[[#This Row],[Adj Open]]</f>
        <v>1.6978711658314608E-2</v>
      </c>
      <c r="J13548" s="50">
        <f>DAX__2019_2020__33[[#This Row],[Adj Close]]-DAX__2019_2020__33[[#This Row],[Adj Open]]</f>
        <v>1.9146429958531428</v>
      </c>
      <c r="K13548" s="50">
        <v>172639</v>
      </c>
    </row>
    <row r="13549" spans="1:11" x14ac:dyDescent="0.3">
      <c r="A13549" s="51" t="str">
        <f t="shared" si="218"/>
        <v>SY1.DE</v>
      </c>
      <c r="B13549" s="52" t="s">
        <v>500</v>
      </c>
      <c r="C13549" s="50" t="s">
        <v>10471</v>
      </c>
      <c r="D13549" s="50">
        <f>DAX__2019_2020__33[[#This Row],[Open]]*(DAX__2019_2020__33[[#This Row],[Adj Close]]/DAX__2019_2020__33[[#This Row],[Close]])</f>
        <v>115.12375192703931</v>
      </c>
      <c r="E13549" s="50" t="s">
        <v>4096</v>
      </c>
      <c r="F13549" s="50" t="s">
        <v>13140</v>
      </c>
      <c r="G13549" s="50" t="s">
        <v>24782</v>
      </c>
      <c r="H13549" s="50" t="s">
        <v>29347</v>
      </c>
      <c r="I13549" s="50">
        <f>(DAX__2019_2020__33[[#This Row],[Adj Close]]-DAX__2019_2020__33[[#This Row],[Adj Open]])/DAX__2019_2020__33[[#This Row],[Adj Open]]</f>
        <v>-1.1940315565031962E-2</v>
      </c>
      <c r="J13549" s="50">
        <f>DAX__2019_2020__33[[#This Row],[Adj Close]]-DAX__2019_2020__33[[#This Row],[Adj Open]]</f>
        <v>-1.3746139270393058</v>
      </c>
      <c r="K13549" s="50">
        <v>171614</v>
      </c>
    </row>
    <row r="13550" spans="1:11" x14ac:dyDescent="0.3">
      <c r="A13550" s="51" t="str">
        <f t="shared" si="218"/>
        <v>SY1.DE</v>
      </c>
      <c r="B13550" s="52" t="s">
        <v>501</v>
      </c>
      <c r="C13550" s="50" t="s">
        <v>13243</v>
      </c>
      <c r="D13550" s="50">
        <f>DAX__2019_2020__33[[#This Row],[Open]]*(DAX__2019_2020__33[[#This Row],[Adj Close]]/DAX__2019_2020__33[[#This Row],[Close]])</f>
        <v>113.84732146392203</v>
      </c>
      <c r="E13550" s="50" t="s">
        <v>13243</v>
      </c>
      <c r="F13550" s="50" t="s">
        <v>13139</v>
      </c>
      <c r="G13550" s="50" t="s">
        <v>4043</v>
      </c>
      <c r="H13550" s="50" t="s">
        <v>29348</v>
      </c>
      <c r="I13550" s="50">
        <f>(DAX__2019_2020__33[[#This Row],[Adj Close]]-DAX__2019_2020__33[[#This Row],[Adj Open]])/DAX__2019_2020__33[[#This Row],[Adj Open]]</f>
        <v>-1.4230220290561915E-2</v>
      </c>
      <c r="J13550" s="50">
        <f>DAX__2019_2020__33[[#This Row],[Adj Close]]-DAX__2019_2020__33[[#This Row],[Adj Open]]</f>
        <v>-1.6200724639220283</v>
      </c>
      <c r="K13550" s="50">
        <v>143581</v>
      </c>
    </row>
    <row r="13551" spans="1:11" x14ac:dyDescent="0.3">
      <c r="A13551" s="51" t="str">
        <f t="shared" si="218"/>
        <v>SY1.DE</v>
      </c>
      <c r="B13551" s="52" t="s">
        <v>502</v>
      </c>
      <c r="C13551" s="50" t="s">
        <v>13186</v>
      </c>
      <c r="D13551" s="50">
        <f>DAX__2019_2020__33[[#This Row],[Open]]*(DAX__2019_2020__33[[#This Row],[Adj Close]]/DAX__2019_2020__33[[#This Row],[Close]])</f>
        <v>112.57090190823416</v>
      </c>
      <c r="E13551" s="50" t="s">
        <v>12598</v>
      </c>
      <c r="F13551" s="50" t="s">
        <v>10473</v>
      </c>
      <c r="G13551" s="50" t="s">
        <v>13140</v>
      </c>
      <c r="H13551" s="50" t="s">
        <v>29349</v>
      </c>
      <c r="I13551" s="50">
        <f>(DAX__2019_2020__33[[#This Row],[Adj Close]]-DAX__2019_2020__33[[#This Row],[Adj Open]])/DAX__2019_2020__33[[#This Row],[Adj Open]]</f>
        <v>7.8499867797648098E-3</v>
      </c>
      <c r="J13551" s="50">
        <f>DAX__2019_2020__33[[#This Row],[Adj Close]]-DAX__2019_2020__33[[#This Row],[Adj Open]]</f>
        <v>0.88368009176583939</v>
      </c>
      <c r="K13551" s="50">
        <v>175780</v>
      </c>
    </row>
    <row r="13552" spans="1:11" x14ac:dyDescent="0.3">
      <c r="A13552" s="51" t="str">
        <f t="shared" si="218"/>
        <v>SY1.DE</v>
      </c>
      <c r="B13552" s="52" t="s">
        <v>503</v>
      </c>
      <c r="C13552" s="50" t="s">
        <v>10469</v>
      </c>
      <c r="D13552" s="50">
        <f>DAX__2019_2020__33[[#This Row],[Open]]*(DAX__2019_2020__33[[#This Row],[Adj Close]]/DAX__2019_2020__33[[#This Row],[Close]])</f>
        <v>114.24007472140208</v>
      </c>
      <c r="E13552" s="50" t="s">
        <v>13152</v>
      </c>
      <c r="F13552" s="50" t="s">
        <v>10466</v>
      </c>
      <c r="G13552" s="50" t="s">
        <v>10458</v>
      </c>
      <c r="H13552" s="50" t="s">
        <v>29350</v>
      </c>
      <c r="I13552" s="50">
        <f>(DAX__2019_2020__33[[#This Row],[Adj Close]]-DAX__2019_2020__33[[#This Row],[Adj Open]])/DAX__2019_2020__33[[#This Row],[Adj Open]]</f>
        <v>-8.5947573458488094E-3</v>
      </c>
      <c r="J13552" s="50">
        <f>DAX__2019_2020__33[[#This Row],[Adj Close]]-DAX__2019_2020__33[[#This Row],[Adj Open]]</f>
        <v>-0.98186572140208739</v>
      </c>
      <c r="K13552" s="50">
        <v>224677</v>
      </c>
    </row>
    <row r="13553" spans="1:11" x14ac:dyDescent="0.3">
      <c r="A13553" s="51" t="str">
        <f t="shared" si="218"/>
        <v>SY1.DE</v>
      </c>
      <c r="B13553" s="52" t="s">
        <v>504</v>
      </c>
      <c r="C13553" s="50" t="s">
        <v>12598</v>
      </c>
      <c r="D13553" s="50">
        <f>DAX__2019_2020__33[[#This Row],[Open]]*(DAX__2019_2020__33[[#This Row],[Adj Close]]/DAX__2019_2020__33[[#This Row],[Close]])</f>
        <v>113.99460308903461</v>
      </c>
      <c r="E13553" s="50" t="s">
        <v>13262</v>
      </c>
      <c r="F13553" s="50" t="s">
        <v>13243</v>
      </c>
      <c r="G13553" s="50" t="s">
        <v>4096</v>
      </c>
      <c r="H13553" s="50" t="s">
        <v>29351</v>
      </c>
      <c r="I13553" s="50">
        <f>(DAX__2019_2020__33[[#This Row],[Adj Close]]-DAX__2019_2020__33[[#This Row],[Adj Open]])/DAX__2019_2020__33[[#This Row],[Adj Open]]</f>
        <v>1.2058587632361527E-2</v>
      </c>
      <c r="J13553" s="50">
        <f>DAX__2019_2020__33[[#This Row],[Adj Close]]-DAX__2019_2020__33[[#This Row],[Adj Open]]</f>
        <v>1.3746139109653939</v>
      </c>
      <c r="K13553" s="50">
        <v>232651</v>
      </c>
    </row>
    <row r="13554" spans="1:11" x14ac:dyDescent="0.3">
      <c r="A13554" s="51" t="str">
        <f t="shared" si="218"/>
        <v>SY1.DE</v>
      </c>
      <c r="B13554" s="52" t="s">
        <v>505</v>
      </c>
      <c r="C13554" s="50" t="s">
        <v>13266</v>
      </c>
      <c r="D13554" s="50">
        <f>DAX__2019_2020__33[[#This Row],[Open]]*(DAX__2019_2020__33[[#This Row],[Adj Close]]/DAX__2019_2020__33[[#This Row],[Close]])</f>
        <v>115.90924259403681</v>
      </c>
      <c r="E13554" s="50" t="s">
        <v>4145</v>
      </c>
      <c r="F13554" s="50" t="s">
        <v>4019</v>
      </c>
      <c r="G13554" s="50" t="s">
        <v>4571</v>
      </c>
      <c r="H13554" s="50" t="s">
        <v>29352</v>
      </c>
      <c r="I13554" s="50">
        <f>(DAX__2019_2020__33[[#This Row],[Adj Close]]-DAX__2019_2020__33[[#This Row],[Adj Open]])/DAX__2019_2020__33[[#This Row],[Adj Open]]</f>
        <v>-3.0919109760632512E-2</v>
      </c>
      <c r="J13554" s="50">
        <f>DAX__2019_2020__33[[#This Row],[Adj Close]]-DAX__2019_2020__33[[#This Row],[Adj Open]]</f>
        <v>-3.5838105940368052</v>
      </c>
      <c r="K13554" s="50">
        <v>219229</v>
      </c>
    </row>
    <row r="13555" spans="1:11" x14ac:dyDescent="0.3">
      <c r="A13555" s="51" t="str">
        <f t="shared" si="218"/>
        <v>SY1.DE</v>
      </c>
      <c r="B13555" s="52" t="s">
        <v>506</v>
      </c>
      <c r="C13555" s="50" t="s">
        <v>10454</v>
      </c>
      <c r="D13555" s="50">
        <f>DAX__2019_2020__33[[#This Row],[Open]]*(DAX__2019_2020__33[[#This Row],[Adj Close]]/DAX__2019_2020__33[[#This Row],[Close]])</f>
        <v>111.73631140698899</v>
      </c>
      <c r="E13555" s="50" t="s">
        <v>12631</v>
      </c>
      <c r="F13555" s="50" t="s">
        <v>13113</v>
      </c>
      <c r="G13555" s="50" t="s">
        <v>13240</v>
      </c>
      <c r="H13555" s="50" t="s">
        <v>29353</v>
      </c>
      <c r="I13555" s="50">
        <f>(DAX__2019_2020__33[[#This Row],[Adj Close]]-DAX__2019_2020__33[[#This Row],[Adj Open]])/DAX__2019_2020__33[[#This Row],[Adj Open]]</f>
        <v>-2.1968364974471687E-3</v>
      </c>
      <c r="J13555" s="50">
        <f>DAX__2019_2020__33[[#This Row],[Adj Close]]-DAX__2019_2020__33[[#This Row],[Adj Open]]</f>
        <v>-0.2454664069889958</v>
      </c>
      <c r="K13555" s="50">
        <v>235990</v>
      </c>
    </row>
    <row r="13556" spans="1:11" x14ac:dyDescent="0.3">
      <c r="A13556" s="51" t="str">
        <f t="shared" si="218"/>
        <v>SY1.DE</v>
      </c>
      <c r="B13556" s="52" t="s">
        <v>507</v>
      </c>
      <c r="C13556" s="50" t="s">
        <v>4019</v>
      </c>
      <c r="D13556" s="50">
        <f>DAX__2019_2020__33[[#This Row],[Open]]*(DAX__2019_2020__33[[#This Row],[Adj Close]]/DAX__2019_2020__33[[#This Row],[Close]])</f>
        <v>111.83450228093724</v>
      </c>
      <c r="E13556" s="50" t="s">
        <v>12631</v>
      </c>
      <c r="F13556" s="50" t="s">
        <v>4027</v>
      </c>
      <c r="G13556" s="50" t="s">
        <v>12631</v>
      </c>
      <c r="H13556" s="50" t="s">
        <v>29354</v>
      </c>
      <c r="I13556" s="50">
        <f>(DAX__2019_2020__33[[#This Row],[Adj Close]]-DAX__2019_2020__33[[#This Row],[Adj Open]])/DAX__2019_2020__33[[#This Row],[Adj Open]]</f>
        <v>1.4925337753725345E-2</v>
      </c>
      <c r="J13556" s="50">
        <f>DAX__2019_2020__33[[#This Row],[Adj Close]]-DAX__2019_2020__33[[#This Row],[Adj Open]]</f>
        <v>1.6691677190627559</v>
      </c>
      <c r="K13556" s="50">
        <v>209827</v>
      </c>
    </row>
    <row r="13557" spans="1:11" x14ac:dyDescent="0.3">
      <c r="A13557" s="51" t="str">
        <f t="shared" si="218"/>
        <v>SY1.DE</v>
      </c>
      <c r="B13557" s="52" t="s">
        <v>508</v>
      </c>
      <c r="C13557" s="50" t="s">
        <v>4263</v>
      </c>
      <c r="D13557" s="50">
        <f>DAX__2019_2020__33[[#This Row],[Open]]*(DAX__2019_2020__33[[#This Row],[Adj Close]]/DAX__2019_2020__33[[#This Row],[Close]])</f>
        <v>113.79822885819948</v>
      </c>
      <c r="E13557" s="50" t="s">
        <v>12521</v>
      </c>
      <c r="F13557" s="50" t="s">
        <v>4023</v>
      </c>
      <c r="G13557" s="50" t="s">
        <v>13193</v>
      </c>
      <c r="H13557" s="50" t="s">
        <v>29355</v>
      </c>
      <c r="I13557" s="50">
        <f>(DAX__2019_2020__33[[#This Row],[Adj Close]]-DAX__2019_2020__33[[#This Row],[Adj Open]])/DAX__2019_2020__33[[#This Row],[Adj Open]]</f>
        <v>-1.5099223207951269E-2</v>
      </c>
      <c r="J13557" s="50">
        <f>DAX__2019_2020__33[[#This Row],[Adj Close]]-DAX__2019_2020__33[[#This Row],[Adj Open]]</f>
        <v>-1.7182648581994755</v>
      </c>
      <c r="K13557" s="50">
        <v>219319</v>
      </c>
    </row>
    <row r="13558" spans="1:11" x14ac:dyDescent="0.3">
      <c r="A13558" s="51" t="str">
        <f t="shared" si="218"/>
        <v>SY1.DE</v>
      </c>
      <c r="B13558" s="52" t="s">
        <v>509</v>
      </c>
      <c r="C13558" s="50" t="s">
        <v>13137</v>
      </c>
      <c r="D13558" s="50">
        <f>DAX__2019_2020__33[[#This Row],[Open]]*(DAX__2019_2020__33[[#This Row],[Adj Close]]/DAX__2019_2020__33[[#This Row],[Close]])</f>
        <v>111.98178245428963</v>
      </c>
      <c r="E13558" s="50" t="s">
        <v>4073</v>
      </c>
      <c r="F13558" s="50" t="s">
        <v>13137</v>
      </c>
      <c r="G13558" s="50" t="s">
        <v>4223</v>
      </c>
      <c r="H13558" s="50" t="s">
        <v>29356</v>
      </c>
      <c r="I13558" s="50">
        <f>(DAX__2019_2020__33[[#This Row],[Adj Close]]-DAX__2019_2020__33[[#This Row],[Adj Open]])/DAX__2019_2020__33[[#This Row],[Adj Open]]</f>
        <v>2.2358570214154147E-2</v>
      </c>
      <c r="J13558" s="50">
        <f>DAX__2019_2020__33[[#This Row],[Adj Close]]-DAX__2019_2020__33[[#This Row],[Adj Open]]</f>
        <v>2.5037525457103698</v>
      </c>
      <c r="K13558" s="50">
        <v>217986</v>
      </c>
    </row>
    <row r="13559" spans="1:11" x14ac:dyDescent="0.3">
      <c r="A13559" s="51" t="str">
        <f t="shared" si="218"/>
        <v>SY1.DE</v>
      </c>
      <c r="B13559" s="52" t="s">
        <v>510</v>
      </c>
      <c r="C13559" s="50" t="s">
        <v>4081</v>
      </c>
      <c r="D13559" s="50">
        <f>DAX__2019_2020__33[[#This Row],[Open]]*(DAX__2019_2020__33[[#This Row],[Adj Close]]/DAX__2019_2020__33[[#This Row],[Close]])</f>
        <v>114.68191465031809</v>
      </c>
      <c r="E13559" s="50" t="s">
        <v>4169</v>
      </c>
      <c r="F13559" s="50" t="s">
        <v>10465</v>
      </c>
      <c r="G13559" s="50" t="s">
        <v>4122</v>
      </c>
      <c r="H13559" s="50" t="s">
        <v>29357</v>
      </c>
      <c r="I13559" s="50">
        <f>(DAX__2019_2020__33[[#This Row],[Adj Close]]-DAX__2019_2020__33[[#This Row],[Adj Open]])/DAX__2019_2020__33[[#This Row],[Adj Open]]</f>
        <v>-2.5685187696442742E-3</v>
      </c>
      <c r="J13559" s="50">
        <f>DAX__2019_2020__33[[#This Row],[Adj Close]]-DAX__2019_2020__33[[#This Row],[Adj Open]]</f>
        <v>-0.29456265031808471</v>
      </c>
      <c r="K13559" s="50">
        <v>173520</v>
      </c>
    </row>
    <row r="13560" spans="1:11" x14ac:dyDescent="0.3">
      <c r="A13560" s="51" t="str">
        <f t="shared" si="218"/>
        <v>SY1.DE</v>
      </c>
      <c r="B13560" s="52" t="s">
        <v>511</v>
      </c>
      <c r="C13560" s="50" t="s">
        <v>12486</v>
      </c>
      <c r="D13560" s="50">
        <f>DAX__2019_2020__33[[#This Row],[Open]]*(DAX__2019_2020__33[[#This Row],[Adj Close]]/DAX__2019_2020__33[[#This Row],[Close]])</f>
        <v>114.2891677439754</v>
      </c>
      <c r="E13560" s="50" t="s">
        <v>4214</v>
      </c>
      <c r="F13560" s="50" t="s">
        <v>12521</v>
      </c>
      <c r="G13560" s="50" t="s">
        <v>4081</v>
      </c>
      <c r="H13560" s="50" t="s">
        <v>29346</v>
      </c>
      <c r="I13560" s="50">
        <f>(DAX__2019_2020__33[[#This Row],[Adj Close]]-DAX__2019_2020__33[[#This Row],[Adj Open]])/DAX__2019_2020__33[[#This Row],[Adj Open]]</f>
        <v>3.4364346488585666E-3</v>
      </c>
      <c r="J13560" s="50">
        <f>DAX__2019_2020__33[[#This Row],[Adj Close]]-DAX__2019_2020__33[[#This Row],[Adj Open]]</f>
        <v>0.39274725602460592</v>
      </c>
      <c r="K13560" s="50">
        <v>144379</v>
      </c>
    </row>
    <row r="13561" spans="1:11" x14ac:dyDescent="0.3">
      <c r="A13561" s="51" t="str">
        <f t="shared" si="218"/>
        <v>SY1.DE</v>
      </c>
      <c r="B13561" s="52" t="s">
        <v>512</v>
      </c>
      <c r="C13561" s="50" t="s">
        <v>4262</v>
      </c>
      <c r="D13561" s="50">
        <f>DAX__2019_2020__33[[#This Row],[Open]]*(DAX__2019_2020__33[[#This Row],[Adj Close]]/DAX__2019_2020__33[[#This Row],[Close]])</f>
        <v>115.27102945251355</v>
      </c>
      <c r="E13561" s="50" t="s">
        <v>4222</v>
      </c>
      <c r="F13561" s="50" t="s">
        <v>13123</v>
      </c>
      <c r="G13561" s="50" t="s">
        <v>13123</v>
      </c>
      <c r="H13561" s="50" t="s">
        <v>29358</v>
      </c>
      <c r="I13561" s="50">
        <f>(DAX__2019_2020__33[[#This Row],[Adj Close]]-DAX__2019_2020__33[[#This Row],[Adj Open]])/DAX__2019_2020__33[[#This Row],[Adj Open]]</f>
        <v>-3.8330919278860942E-3</v>
      </c>
      <c r="J13561" s="50">
        <f>DAX__2019_2020__33[[#This Row],[Adj Close]]-DAX__2019_2020__33[[#This Row],[Adj Open]]</f>
        <v>-0.44184445251354987</v>
      </c>
      <c r="K13561" s="50">
        <v>154872</v>
      </c>
    </row>
    <row r="13562" spans="1:11" x14ac:dyDescent="0.3">
      <c r="A13562" s="51" t="str">
        <f t="shared" si="218"/>
        <v>SY1.DE</v>
      </c>
      <c r="B13562" s="52" t="s">
        <v>513</v>
      </c>
      <c r="C13562" s="50" t="s">
        <v>10471</v>
      </c>
      <c r="D13562" s="50">
        <f>DAX__2019_2020__33[[#This Row],[Open]]*(DAX__2019_2020__33[[#This Row],[Adj Close]]/DAX__2019_2020__33[[#This Row],[Close]])</f>
        <v>115.12375180818438</v>
      </c>
      <c r="E13562" s="50" t="s">
        <v>13118</v>
      </c>
      <c r="F13562" s="50" t="s">
        <v>4162</v>
      </c>
      <c r="G13562" s="50" t="s">
        <v>13154</v>
      </c>
      <c r="H13562" s="50" t="s">
        <v>29359</v>
      </c>
      <c r="I13562" s="50">
        <f>(DAX__2019_2020__33[[#This Row],[Adj Close]]-DAX__2019_2020__33[[#This Row],[Adj Open]])/DAX__2019_2020__33[[#This Row],[Adj Open]]</f>
        <v>1.7057313432835603E-3</v>
      </c>
      <c r="J13562" s="50">
        <f>DAX__2019_2020__33[[#This Row],[Adj Close]]-DAX__2019_2020__33[[#This Row],[Adj Open]]</f>
        <v>0.19637019181561755</v>
      </c>
      <c r="K13562" s="50">
        <v>149893</v>
      </c>
    </row>
    <row r="13563" spans="1:11" x14ac:dyDescent="0.3">
      <c r="A13563" s="51" t="str">
        <f t="shared" si="218"/>
        <v>SY1.DE</v>
      </c>
      <c r="B13563" s="52" t="s">
        <v>514</v>
      </c>
      <c r="C13563" s="50" t="s">
        <v>13262</v>
      </c>
      <c r="D13563" s="50">
        <f>DAX__2019_2020__33[[#This Row],[Open]]*(DAX__2019_2020__33[[#This Row],[Adj Close]]/DAX__2019_2020__33[[#This Row],[Close]])</f>
        <v>115.61468117124735</v>
      </c>
      <c r="E13563" s="50" t="s">
        <v>13127</v>
      </c>
      <c r="F13563" s="50" t="s">
        <v>13122</v>
      </c>
      <c r="G13563" s="50" t="s">
        <v>13291</v>
      </c>
      <c r="H13563" s="50" t="s">
        <v>29360</v>
      </c>
      <c r="I13563" s="50">
        <f>(DAX__2019_2020__33[[#This Row],[Adj Close]]-DAX__2019_2020__33[[#This Row],[Adj Open]])/DAX__2019_2020__33[[#This Row],[Adj Open]]</f>
        <v>4.2462845010616153E-3</v>
      </c>
      <c r="J13563" s="50">
        <f>DAX__2019_2020__33[[#This Row],[Adj Close]]-DAX__2019_2020__33[[#This Row],[Adj Open]]</f>
        <v>0.49093282875264777</v>
      </c>
      <c r="K13563" s="50">
        <v>208203</v>
      </c>
    </row>
    <row r="13564" spans="1:11" x14ac:dyDescent="0.3">
      <c r="A13564" s="51" t="str">
        <f t="shared" si="218"/>
        <v>SY1.DE</v>
      </c>
      <c r="B13564" s="52" t="s">
        <v>515</v>
      </c>
      <c r="C13564" s="50" t="s">
        <v>4262</v>
      </c>
      <c r="D13564" s="50">
        <f>DAX__2019_2020__33[[#This Row],[Open]]*(DAX__2019_2020__33[[#This Row],[Adj Close]]/DAX__2019_2020__33[[#This Row],[Close]])</f>
        <v>115.27103237308273</v>
      </c>
      <c r="E13564" s="50" t="s">
        <v>4222</v>
      </c>
      <c r="F13564" s="50" t="s">
        <v>4276</v>
      </c>
      <c r="G13564" s="50" t="s">
        <v>13290</v>
      </c>
      <c r="H13564" s="50" t="s">
        <v>29361</v>
      </c>
      <c r="I13564" s="50">
        <f>(DAX__2019_2020__33[[#This Row],[Adj Close]]-DAX__2019_2020__33[[#This Row],[Adj Open]])/DAX__2019_2020__33[[#This Row],[Adj Open]]</f>
        <v>3.8330152668992834E-3</v>
      </c>
      <c r="J13564" s="50">
        <f>DAX__2019_2020__33[[#This Row],[Adj Close]]-DAX__2019_2020__33[[#This Row],[Adj Open]]</f>
        <v>0.44183562691726763</v>
      </c>
      <c r="K13564" s="50">
        <v>223419</v>
      </c>
    </row>
    <row r="13565" spans="1:11" x14ac:dyDescent="0.3">
      <c r="A13565" s="51" t="str">
        <f t="shared" si="218"/>
        <v>SY1.DE</v>
      </c>
      <c r="B13565" s="52" t="s">
        <v>516</v>
      </c>
      <c r="C13565" s="50" t="s">
        <v>4172</v>
      </c>
      <c r="D13565" s="50">
        <f>DAX__2019_2020__33[[#This Row],[Open]]*(DAX__2019_2020__33[[#This Row],[Adj Close]]/DAX__2019_2020__33[[#This Row],[Close]])</f>
        <v>116.05651734609398</v>
      </c>
      <c r="E13565" s="50" t="s">
        <v>25450</v>
      </c>
      <c r="F13565" s="50" t="s">
        <v>13290</v>
      </c>
      <c r="G13565" s="50" t="s">
        <v>4082</v>
      </c>
      <c r="H13565" s="50" t="s">
        <v>29362</v>
      </c>
      <c r="I13565" s="50">
        <f>(DAX__2019_2020__33[[#This Row],[Adj Close]]-DAX__2019_2020__33[[#This Row],[Adj Open]])/DAX__2019_2020__33[[#This Row],[Adj Open]]</f>
        <v>8.4602371013596401E-3</v>
      </c>
      <c r="J13565" s="50">
        <f>DAX__2019_2020__33[[#This Row],[Adj Close]]-DAX__2019_2020__33[[#This Row],[Adj Open]]</f>
        <v>0.98186565390601288</v>
      </c>
      <c r="K13565" s="50">
        <v>384215</v>
      </c>
    </row>
    <row r="13566" spans="1:11" x14ac:dyDescent="0.3">
      <c r="A13566" s="51" t="str">
        <f t="shared" si="218"/>
        <v>SY1.DE</v>
      </c>
      <c r="B13566" s="52" t="s">
        <v>517</v>
      </c>
      <c r="C13566" s="50" t="s">
        <v>4152</v>
      </c>
      <c r="D13566" s="50">
        <f>DAX__2019_2020__33[[#This Row],[Open]]*(DAX__2019_2020__33[[#This Row],[Adj Close]]/DAX__2019_2020__33[[#This Row],[Close]])</f>
        <v>116.84201485667346</v>
      </c>
      <c r="E13566" s="50" t="s">
        <v>13149</v>
      </c>
      <c r="F13566" s="50" t="s">
        <v>4073</v>
      </c>
      <c r="G13566" s="50" t="s">
        <v>13118</v>
      </c>
      <c r="H13566" s="50" t="s">
        <v>29363</v>
      </c>
      <c r="I13566" s="50">
        <f>(DAX__2019_2020__33[[#This Row],[Adj Close]]-DAX__2019_2020__33[[#This Row],[Adj Open]])/DAX__2019_2020__33[[#This Row],[Adj Open]]</f>
        <v>-7.1428403361343948E-3</v>
      </c>
      <c r="J13566" s="50">
        <f>DAX__2019_2020__33[[#This Row],[Adj Close]]-DAX__2019_2020__33[[#This Row],[Adj Open]]</f>
        <v>-0.83458385667346136</v>
      </c>
      <c r="K13566" s="50">
        <v>171519</v>
      </c>
    </row>
    <row r="13567" spans="1:11" x14ac:dyDescent="0.3">
      <c r="A13567" s="51" t="str">
        <f t="shared" si="218"/>
        <v>SY1.DE</v>
      </c>
      <c r="B13567" s="52" t="s">
        <v>518</v>
      </c>
      <c r="C13567" s="50" t="s">
        <v>4145</v>
      </c>
      <c r="D13567" s="50">
        <f>DAX__2019_2020__33[[#This Row],[Open]]*(DAX__2019_2020__33[[#This Row],[Adj Close]]/DAX__2019_2020__33[[#This Row],[Close]])</f>
        <v>116.35108652920472</v>
      </c>
      <c r="E13567" s="50" t="s">
        <v>11910</v>
      </c>
      <c r="F13567" s="50" t="s">
        <v>13152</v>
      </c>
      <c r="G13567" s="50" t="s">
        <v>13152</v>
      </c>
      <c r="H13567" s="50" t="s">
        <v>29364</v>
      </c>
      <c r="I13567" s="50">
        <f>(DAX__2019_2020__33[[#This Row],[Adj Close]]-DAX__2019_2020__33[[#This Row],[Adj Open]])/DAX__2019_2020__33[[#This Row],[Adj Open]]</f>
        <v>-9.7046582278481203E-3</v>
      </c>
      <c r="J13567" s="50">
        <f>DAX__2019_2020__33[[#This Row],[Adj Close]]-DAX__2019_2020__33[[#This Row],[Adj Open]]</f>
        <v>-1.1291475292047153</v>
      </c>
      <c r="K13567" s="50">
        <v>299584</v>
      </c>
    </row>
    <row r="13568" spans="1:11" x14ac:dyDescent="0.3">
      <c r="A13568" s="51" t="str">
        <f t="shared" si="218"/>
        <v>SY1.DE</v>
      </c>
      <c r="B13568" s="52" t="s">
        <v>519</v>
      </c>
      <c r="C13568" s="50" t="s">
        <v>12352</v>
      </c>
      <c r="D13568" s="50">
        <f>DAX__2019_2020__33[[#This Row],[Open]]*(DAX__2019_2020__33[[#This Row],[Adj Close]]/DAX__2019_2020__33[[#This Row],[Close]])</f>
        <v>115.95833534153178</v>
      </c>
      <c r="E13568" s="50" t="s">
        <v>13159</v>
      </c>
      <c r="F13568" s="50" t="s">
        <v>13273</v>
      </c>
      <c r="G13568" s="50" t="s">
        <v>13279</v>
      </c>
      <c r="H13568" s="50" t="s">
        <v>29365</v>
      </c>
      <c r="I13568" s="50">
        <f>(DAX__2019_2020__33[[#This Row],[Adj Close]]-DAX__2019_2020__33[[#This Row],[Adj Open]])/DAX__2019_2020__33[[#This Row],[Adj Open]]</f>
        <v>5.5038273582358934E-3</v>
      </c>
      <c r="J13568" s="50">
        <f>DAX__2019_2020__33[[#This Row],[Adj Close]]-DAX__2019_2020__33[[#This Row],[Adj Open]]</f>
        <v>0.63821465846821468</v>
      </c>
      <c r="K13568" s="50">
        <v>229372</v>
      </c>
    </row>
    <row r="13569" spans="1:11" x14ac:dyDescent="0.3">
      <c r="A13569" s="51" t="str">
        <f t="shared" si="218"/>
        <v>SY1.DE</v>
      </c>
      <c r="B13569" s="52" t="s">
        <v>520</v>
      </c>
      <c r="C13569" s="50" t="s">
        <v>4158</v>
      </c>
      <c r="D13569" s="50">
        <f>DAX__2019_2020__33[[#This Row],[Open]]*(DAX__2019_2020__33[[#This Row],[Adj Close]]/DAX__2019_2020__33[[#This Row],[Close]])</f>
        <v>115.46739935889025</v>
      </c>
      <c r="E13569" s="50" t="s">
        <v>13160</v>
      </c>
      <c r="F13569" s="50" t="s">
        <v>4081</v>
      </c>
      <c r="G13569" s="50" t="s">
        <v>13291</v>
      </c>
      <c r="H13569" s="50" t="s">
        <v>29360</v>
      </c>
      <c r="I13569" s="50">
        <f>(DAX__2019_2020__33[[#This Row],[Adj Close]]-DAX__2019_2020__33[[#This Row],[Adj Open]])/DAX__2019_2020__33[[#This Row],[Adj Open]]</f>
        <v>5.5272279851569786E-3</v>
      </c>
      <c r="J13569" s="50">
        <f>DAX__2019_2020__33[[#This Row],[Adj Close]]-DAX__2019_2020__33[[#This Row],[Adj Open]]</f>
        <v>0.63821464110975512</v>
      </c>
      <c r="K13569" s="50">
        <v>201992</v>
      </c>
    </row>
    <row r="13570" spans="1:11" x14ac:dyDescent="0.3">
      <c r="A13570" s="51" t="str">
        <f t="shared" si="218"/>
        <v>SY1.DE</v>
      </c>
      <c r="B13570" s="52" t="s">
        <v>521</v>
      </c>
      <c r="C13570" s="50" t="s">
        <v>13118</v>
      </c>
      <c r="D13570" s="50">
        <f>DAX__2019_2020__33[[#This Row],[Open]]*(DAX__2019_2020__33[[#This Row],[Adj Close]]/DAX__2019_2020__33[[#This Row],[Close]])</f>
        <v>116.00743323973987</v>
      </c>
      <c r="E13570" s="50" t="s">
        <v>12388</v>
      </c>
      <c r="F13570" s="50" t="s">
        <v>13131</v>
      </c>
      <c r="G13570" s="50" t="s">
        <v>13262</v>
      </c>
      <c r="H13570" s="50" t="s">
        <v>29366</v>
      </c>
      <c r="I13570" s="50">
        <f>(DAX__2019_2020__33[[#This Row],[Adj Close]]-DAX__2019_2020__33[[#This Row],[Adj Open]])/DAX__2019_2020__33[[#This Row],[Adj Open]]</f>
        <v>-3.3855437429446745E-3</v>
      </c>
      <c r="J13570" s="50">
        <f>DAX__2019_2020__33[[#This Row],[Adj Close]]-DAX__2019_2020__33[[#This Row],[Adj Open]]</f>
        <v>-0.39274823973987338</v>
      </c>
      <c r="K13570" s="50">
        <v>181605</v>
      </c>
    </row>
    <row r="13571" spans="1:11" x14ac:dyDescent="0.3">
      <c r="A13571" s="51" t="str">
        <f t="shared" si="218"/>
        <v>SY1.DE</v>
      </c>
      <c r="B13571" s="52" t="s">
        <v>522</v>
      </c>
      <c r="C13571" s="50" t="s">
        <v>21875</v>
      </c>
      <c r="D13571" s="50">
        <f>DAX__2019_2020__33[[#This Row],[Open]]*(DAX__2019_2020__33[[#This Row],[Adj Close]]/DAX__2019_2020__33[[#This Row],[Close]])</f>
        <v>116.64564532517151</v>
      </c>
      <c r="E13571" s="50" t="s">
        <v>4133</v>
      </c>
      <c r="F13571" s="50" t="s">
        <v>4096</v>
      </c>
      <c r="G13571" s="50" t="s">
        <v>4096</v>
      </c>
      <c r="H13571" s="50" t="s">
        <v>29351</v>
      </c>
      <c r="I13571" s="50">
        <f>(DAX__2019_2020__33[[#This Row],[Adj Close]]-DAX__2019_2020__33[[#This Row],[Adj Open]])/DAX__2019_2020__33[[#This Row],[Adj Open]]</f>
        <v>-1.0942785918953308E-2</v>
      </c>
      <c r="J13571" s="50">
        <f>DAX__2019_2020__33[[#This Row],[Adj Close]]-DAX__2019_2020__33[[#This Row],[Adj Open]]</f>
        <v>-1.2764283251715085</v>
      </c>
      <c r="K13571" s="50">
        <v>315766</v>
      </c>
    </row>
    <row r="13572" spans="1:11" x14ac:dyDescent="0.3">
      <c r="A13572" s="51" t="str">
        <f t="shared" si="218"/>
        <v>SY1.DE</v>
      </c>
      <c r="B13572" s="52" t="s">
        <v>523</v>
      </c>
      <c r="C13572" s="50" t="s">
        <v>13154</v>
      </c>
      <c r="D13572" s="50">
        <f>DAX__2019_2020__33[[#This Row],[Open]]*(DAX__2019_2020__33[[#This Row],[Adj Close]]/DAX__2019_2020__33[[#This Row],[Close]])</f>
        <v>115.32011632418616</v>
      </c>
      <c r="E13572" s="50" t="s">
        <v>13149</v>
      </c>
      <c r="F13572" s="50" t="s">
        <v>4214</v>
      </c>
      <c r="G13572" s="50" t="s">
        <v>13271</v>
      </c>
      <c r="H13572" s="50" t="s">
        <v>29367</v>
      </c>
      <c r="I13572" s="50">
        <f>(DAX__2019_2020__33[[#This Row],[Adj Close]]-DAX__2019_2020__33[[#This Row],[Adj Open]])/DAX__2019_2020__33[[#This Row],[Adj Open]]</f>
        <v>1.0217156497671102E-2</v>
      </c>
      <c r="J13572" s="50">
        <f>DAX__2019_2020__33[[#This Row],[Adj Close]]-DAX__2019_2020__33[[#This Row],[Adj Open]]</f>
        <v>1.1782436758138459</v>
      </c>
      <c r="K13572" s="50">
        <v>254955</v>
      </c>
    </row>
    <row r="13573" spans="1:11" x14ac:dyDescent="0.3">
      <c r="A13573" s="51" t="str">
        <f t="shared" si="218"/>
        <v>SY1.DE</v>
      </c>
      <c r="B13573" s="52" t="s">
        <v>524</v>
      </c>
      <c r="C13573" s="50" t="s">
        <v>12352</v>
      </c>
      <c r="D13573" s="50">
        <f>DAX__2019_2020__33[[#This Row],[Open]]*(DAX__2019_2020__33[[#This Row],[Adj Close]]/DAX__2019_2020__33[[#This Row],[Close]])</f>
        <v>115.95833760660757</v>
      </c>
      <c r="E13573" s="50" t="s">
        <v>13286</v>
      </c>
      <c r="F13573" s="50" t="s">
        <v>4085</v>
      </c>
      <c r="G13573" s="50" t="s">
        <v>4085</v>
      </c>
      <c r="H13573" s="50" t="s">
        <v>29368</v>
      </c>
      <c r="I13573" s="50">
        <f>(DAX__2019_2020__33[[#This Row],[Adj Close]]-DAX__2019_2020__33[[#This Row],[Adj Open]])/DAX__2019_2020__33[[#This Row],[Adj Open]]</f>
        <v>-8.4672313034246085E-4</v>
      </c>
      <c r="J13573" s="50">
        <f>DAX__2019_2020__33[[#This Row],[Adj Close]]-DAX__2019_2020__33[[#This Row],[Adj Open]]</f>
        <v>-9.8184606607574665E-2</v>
      </c>
      <c r="K13573" s="50">
        <v>339599</v>
      </c>
    </row>
    <row r="13574" spans="1:11" x14ac:dyDescent="0.3">
      <c r="A13574" s="51" t="str">
        <f t="shared" si="218"/>
        <v>SY1.DE</v>
      </c>
      <c r="B13574" s="52" t="s">
        <v>525</v>
      </c>
      <c r="C13574" s="50" t="s">
        <v>4145</v>
      </c>
      <c r="D13574" s="50">
        <f>DAX__2019_2020__33[[#This Row],[Open]]*(DAX__2019_2020__33[[#This Row],[Adj Close]]/DAX__2019_2020__33[[#This Row],[Close]])</f>
        <v>116.35108357894735</v>
      </c>
      <c r="E13574" s="50" t="s">
        <v>4449</v>
      </c>
      <c r="F13574" s="50" t="s">
        <v>4096</v>
      </c>
      <c r="G13574" s="50" t="s">
        <v>13279</v>
      </c>
      <c r="H13574" s="50" t="s">
        <v>29365</v>
      </c>
      <c r="I13574" s="50">
        <f>(DAX__2019_2020__33[[#This Row],[Adj Close]]-DAX__2019_2020__33[[#This Row],[Adj Open]])/DAX__2019_2020__33[[#This Row],[Adj Open]]</f>
        <v>2.1097046413502858E-3</v>
      </c>
      <c r="J13574" s="50">
        <f>DAX__2019_2020__33[[#This Row],[Adj Close]]-DAX__2019_2020__33[[#This Row],[Adj Open]]</f>
        <v>0.24546642105264027</v>
      </c>
      <c r="K13574" s="50">
        <v>304347</v>
      </c>
    </row>
    <row r="13575" spans="1:11" x14ac:dyDescent="0.3">
      <c r="A13575" s="51" t="str">
        <f t="shared" si="218"/>
        <v>SY1.DE</v>
      </c>
      <c r="B13575" s="52" t="s">
        <v>526</v>
      </c>
      <c r="C13575" s="50" t="s">
        <v>13122</v>
      </c>
      <c r="D13575" s="50">
        <f>DAX__2019_2020__33[[#This Row],[Open]]*(DAX__2019_2020__33[[#This Row],[Adj Close]]/DAX__2019_2020__33[[#This Row],[Close]])</f>
        <v>115.51650124218132</v>
      </c>
      <c r="E13575" s="50" t="s">
        <v>4246</v>
      </c>
      <c r="F13575" s="50" t="s">
        <v>4169</v>
      </c>
      <c r="G13575" s="50" t="s">
        <v>13155</v>
      </c>
      <c r="H13575" s="50" t="s">
        <v>29369</v>
      </c>
      <c r="I13575" s="50">
        <f>(DAX__2019_2020__33[[#This Row],[Adj Close]]-DAX__2019_2020__33[[#This Row],[Adj Open]])/DAX__2019_2020__33[[#This Row],[Adj Open]]</f>
        <v>1.4449604514243899E-2</v>
      </c>
      <c r="J13575" s="50">
        <f>DAX__2019_2020__33[[#This Row],[Adj Close]]-DAX__2019_2020__33[[#This Row],[Adj Open]]</f>
        <v>1.6691677578186841</v>
      </c>
      <c r="K13575" s="50">
        <v>187757</v>
      </c>
    </row>
    <row r="13576" spans="1:11" x14ac:dyDescent="0.3">
      <c r="A13576" s="51" t="str">
        <f t="shared" si="218"/>
        <v>SY1.DE</v>
      </c>
      <c r="B13576" s="52" t="s">
        <v>527</v>
      </c>
      <c r="C13576" s="50" t="s">
        <v>11910</v>
      </c>
      <c r="D13576" s="50">
        <f>DAX__2019_2020__33[[#This Row],[Open]]*(DAX__2019_2020__33[[#This Row],[Adj Close]]/DAX__2019_2020__33[[#This Row],[Close]])</f>
        <v>118.06934783924845</v>
      </c>
      <c r="E13576" s="50" t="s">
        <v>13284</v>
      </c>
      <c r="F13576" s="50" t="s">
        <v>13155</v>
      </c>
      <c r="G13576" s="50" t="s">
        <v>24809</v>
      </c>
      <c r="H13576" s="50" t="s">
        <v>29370</v>
      </c>
      <c r="I13576" s="50">
        <f>(DAX__2019_2020__33[[#This Row],[Adj Close]]-DAX__2019_2020__33[[#This Row],[Adj Open]])/DAX__2019_2020__33[[#This Row],[Adj Open]]</f>
        <v>-4.1580041580042398E-3</v>
      </c>
      <c r="J13576" s="50">
        <f>DAX__2019_2020__33[[#This Row],[Adj Close]]-DAX__2019_2020__33[[#This Row],[Adj Open]]</f>
        <v>-0.490932839248444</v>
      </c>
      <c r="K13576" s="50">
        <v>215700</v>
      </c>
    </row>
    <row r="13577" spans="1:11" x14ac:dyDescent="0.3">
      <c r="A13577" s="51" t="str">
        <f t="shared" si="218"/>
        <v>SY1.DE</v>
      </c>
      <c r="B13577" s="52" t="s">
        <v>528</v>
      </c>
      <c r="C13577" s="50" t="s">
        <v>11910</v>
      </c>
      <c r="D13577" s="50">
        <f>DAX__2019_2020__33[[#This Row],[Open]]*(DAX__2019_2020__33[[#This Row],[Adj Close]]/DAX__2019_2020__33[[#This Row],[Close]])</f>
        <v>118.0693430007705</v>
      </c>
      <c r="E13577" s="50" t="s">
        <v>25427</v>
      </c>
      <c r="F13577" s="50" t="s">
        <v>4109</v>
      </c>
      <c r="G13577" s="50" t="s">
        <v>4109</v>
      </c>
      <c r="H13577" s="50" t="s">
        <v>29371</v>
      </c>
      <c r="I13577" s="50">
        <f>(DAX__2019_2020__33[[#This Row],[Adj Close]]-DAX__2019_2020__33[[#This Row],[Adj Open]])/DAX__2019_2020__33[[#This Row],[Adj Open]]</f>
        <v>-4.2827459459459392E-2</v>
      </c>
      <c r="J13577" s="50">
        <f>DAX__2019_2020__33[[#This Row],[Adj Close]]-DAX__2019_2020__33[[#This Row],[Adj Open]]</f>
        <v>-5.0566100007705046</v>
      </c>
      <c r="K13577" s="50">
        <v>301946</v>
      </c>
    </row>
    <row r="13578" spans="1:11" x14ac:dyDescent="0.3">
      <c r="A13578" s="51" t="str">
        <f t="shared" si="218"/>
        <v>SY1.DE</v>
      </c>
      <c r="B13578" s="52" t="s">
        <v>529</v>
      </c>
      <c r="C13578" s="50" t="s">
        <v>13258</v>
      </c>
      <c r="D13578" s="50">
        <f>DAX__2019_2020__33[[#This Row],[Open]]*(DAX__2019_2020__33[[#This Row],[Adj Close]]/DAX__2019_2020__33[[#This Row],[Close]])</f>
        <v>113.16001769187309</v>
      </c>
      <c r="E13578" s="50" t="s">
        <v>4073</v>
      </c>
      <c r="F13578" s="50" t="s">
        <v>4109</v>
      </c>
      <c r="G13578" s="50" t="s">
        <v>4073</v>
      </c>
      <c r="H13578" s="50" t="s">
        <v>29372</v>
      </c>
      <c r="I13578" s="50">
        <f>(DAX__2019_2020__33[[#This Row],[Adj Close]]-DAX__2019_2020__33[[#This Row],[Adj Open]])/DAX__2019_2020__33[[#This Row],[Adj Open]]</f>
        <v>1.4316720173535746E-2</v>
      </c>
      <c r="J13578" s="50">
        <f>DAX__2019_2020__33[[#This Row],[Adj Close]]-DAX__2019_2020__33[[#This Row],[Adj Open]]</f>
        <v>1.6200803081269015</v>
      </c>
      <c r="K13578" s="50">
        <v>246611</v>
      </c>
    </row>
    <row r="13579" spans="1:11" x14ac:dyDescent="0.3">
      <c r="A13579" s="51" t="str">
        <f t="shared" si="218"/>
        <v>SY1.DE</v>
      </c>
      <c r="B13579" s="52" t="s">
        <v>530</v>
      </c>
      <c r="C13579" s="50" t="s">
        <v>10471</v>
      </c>
      <c r="D13579" s="50">
        <f>DAX__2019_2020__33[[#This Row],[Open]]*(DAX__2019_2020__33[[#This Row],[Adj Close]]/DAX__2019_2020__33[[#This Row],[Close]])</f>
        <v>115.12374964834905</v>
      </c>
      <c r="E13579" s="50" t="s">
        <v>13122</v>
      </c>
      <c r="F13579" s="50" t="s">
        <v>4266</v>
      </c>
      <c r="G13579" s="50" t="s">
        <v>4223</v>
      </c>
      <c r="H13579" s="50" t="s">
        <v>29356</v>
      </c>
      <c r="I13579" s="50">
        <f>(DAX__2019_2020__33[[#This Row],[Adj Close]]-DAX__2019_2020__33[[#This Row],[Adj Open]])/DAX__2019_2020__33[[#This Row],[Adj Open]]</f>
        <v>-5.5437270788912425E-3</v>
      </c>
      <c r="J13579" s="50">
        <f>DAX__2019_2020__33[[#This Row],[Adj Close]]-DAX__2019_2020__33[[#This Row],[Adj Open]]</f>
        <v>-0.63821464834904873</v>
      </c>
      <c r="K13579" s="50">
        <v>208748</v>
      </c>
    </row>
    <row r="13580" spans="1:11" x14ac:dyDescent="0.3">
      <c r="A13580" s="51" t="str">
        <f t="shared" ref="A13580:A13636" si="219">"SY1.DE"</f>
        <v>SY1.DE</v>
      </c>
      <c r="B13580" s="52" t="s">
        <v>531</v>
      </c>
      <c r="C13580" s="50" t="s">
        <v>13150</v>
      </c>
      <c r="D13580" s="50">
        <f>DAX__2019_2020__33[[#This Row],[Open]]*(DAX__2019_2020__33[[#This Row],[Adj Close]]/DAX__2019_2020__33[[#This Row],[Close]])</f>
        <v>114.3382535239126</v>
      </c>
      <c r="E13580" s="50" t="s">
        <v>10471</v>
      </c>
      <c r="F13580" s="50" t="s">
        <v>13140</v>
      </c>
      <c r="G13580" s="50" t="s">
        <v>10471</v>
      </c>
      <c r="H13580" s="50" t="s">
        <v>29373</v>
      </c>
      <c r="I13580" s="50">
        <f>(DAX__2019_2020__33[[#This Row],[Adj Close]]-DAX__2019_2020__33[[#This Row],[Adj Open]])/DAX__2019_2020__33[[#This Row],[Adj Open]]</f>
        <v>6.8699271842833183E-3</v>
      </c>
      <c r="J13580" s="50">
        <f>DAX__2019_2020__33[[#This Row],[Adj Close]]-DAX__2019_2020__33[[#This Row],[Adj Open]]</f>
        <v>0.78549547608740511</v>
      </c>
      <c r="K13580" s="50">
        <v>203408</v>
      </c>
    </row>
    <row r="13581" spans="1:11" x14ac:dyDescent="0.3">
      <c r="A13581" s="51" t="str">
        <f t="shared" si="219"/>
        <v>SY1.DE</v>
      </c>
      <c r="B13581" s="52" t="s">
        <v>532</v>
      </c>
      <c r="C13581" s="50" t="s">
        <v>4096</v>
      </c>
      <c r="D13581" s="50">
        <f>DAX__2019_2020__33[[#This Row],[Open]]*(DAX__2019_2020__33[[#This Row],[Adj Close]]/DAX__2019_2020__33[[#This Row],[Close]])</f>
        <v>115.36921410901468</v>
      </c>
      <c r="E13581" s="50" t="s">
        <v>4168</v>
      </c>
      <c r="F13581" s="50" t="s">
        <v>13131</v>
      </c>
      <c r="G13581" s="50" t="s">
        <v>13126</v>
      </c>
      <c r="H13581" s="50" t="s">
        <v>29374</v>
      </c>
      <c r="I13581" s="50">
        <f>(DAX__2019_2020__33[[#This Row],[Adj Close]]-DAX__2019_2020__33[[#This Row],[Adj Open]])/DAX__2019_2020__33[[#This Row],[Adj Open]]</f>
        <v>1.4893617021276589E-2</v>
      </c>
      <c r="J13581" s="50">
        <f>DAX__2019_2020__33[[#This Row],[Adj Close]]-DAX__2019_2020__33[[#This Row],[Adj Open]]</f>
        <v>1.7182648909853242</v>
      </c>
      <c r="K13581" s="50">
        <v>208525</v>
      </c>
    </row>
    <row r="13582" spans="1:11" x14ac:dyDescent="0.3">
      <c r="A13582" s="51" t="str">
        <f t="shared" si="219"/>
        <v>SY1.DE</v>
      </c>
      <c r="B13582" s="52" t="s">
        <v>533</v>
      </c>
      <c r="C13582" s="50" t="s">
        <v>4152</v>
      </c>
      <c r="D13582" s="50">
        <f>DAX__2019_2020__33[[#This Row],[Open]]*(DAX__2019_2020__33[[#This Row],[Adj Close]]/DAX__2019_2020__33[[#This Row],[Close]])</f>
        <v>116.84201765396844</v>
      </c>
      <c r="E13582" s="50" t="s">
        <v>25435</v>
      </c>
      <c r="F13582" s="50" t="s">
        <v>4096</v>
      </c>
      <c r="G13582" s="50" t="s">
        <v>4138</v>
      </c>
      <c r="H13582" s="50" t="s">
        <v>29375</v>
      </c>
      <c r="I13582" s="50">
        <f>(DAX__2019_2020__33[[#This Row],[Adj Close]]-DAX__2019_2020__33[[#This Row],[Adj Open]])/DAX__2019_2020__33[[#This Row],[Adj Open]]</f>
        <v>-2.5210336134454505E-3</v>
      </c>
      <c r="J13582" s="50">
        <f>DAX__2019_2020__33[[#This Row],[Adj Close]]-DAX__2019_2020__33[[#This Row],[Adj Open]]</f>
        <v>-0.29456265396844117</v>
      </c>
      <c r="K13582" s="50">
        <v>185966</v>
      </c>
    </row>
    <row r="13583" spans="1:11" x14ac:dyDescent="0.3">
      <c r="A13583" s="51" t="str">
        <f t="shared" si="219"/>
        <v>SY1.DE</v>
      </c>
      <c r="B13583" s="52" t="s">
        <v>534</v>
      </c>
      <c r="C13583" s="50" t="s">
        <v>4138</v>
      </c>
      <c r="D13583" s="50">
        <f>DAX__2019_2020__33[[#This Row],[Open]]*(DAX__2019_2020__33[[#This Row],[Adj Close]]/DAX__2019_2020__33[[#This Row],[Close]])</f>
        <v>116.54745284307425</v>
      </c>
      <c r="E13583" s="50" t="s">
        <v>4168</v>
      </c>
      <c r="F13583" s="50" t="s">
        <v>13290</v>
      </c>
      <c r="G13583" s="50" t="s">
        <v>13290</v>
      </c>
      <c r="H13583" s="50" t="s">
        <v>29361</v>
      </c>
      <c r="I13583" s="50">
        <f>(DAX__2019_2020__33[[#This Row],[Adj Close]]-DAX__2019_2020__33[[#This Row],[Adj Open]])/DAX__2019_2020__33[[#This Row],[Adj Open]]</f>
        <v>-7.1609016131650976E-3</v>
      </c>
      <c r="J13583" s="50">
        <f>DAX__2019_2020__33[[#This Row],[Adj Close]]-DAX__2019_2020__33[[#This Row],[Adj Open]]</f>
        <v>-0.83458484307425351</v>
      </c>
      <c r="K13583" s="50">
        <v>234577</v>
      </c>
    </row>
    <row r="13584" spans="1:11" x14ac:dyDescent="0.3">
      <c r="A13584" s="51" t="str">
        <f t="shared" si="219"/>
        <v>SY1.DE</v>
      </c>
      <c r="B13584" s="52" t="s">
        <v>535</v>
      </c>
      <c r="C13584" s="50" t="s">
        <v>4169</v>
      </c>
      <c r="D13584" s="50">
        <f>DAX__2019_2020__33[[#This Row],[Open]]*(DAX__2019_2020__33[[#This Row],[Adj Close]]/DAX__2019_2020__33[[#This Row],[Close]])</f>
        <v>115.07465538296479</v>
      </c>
      <c r="E13584" s="50" t="s">
        <v>10471</v>
      </c>
      <c r="F13584" s="50" t="s">
        <v>24782</v>
      </c>
      <c r="G13584" s="50" t="s">
        <v>4081</v>
      </c>
      <c r="H13584" s="50" t="s">
        <v>29346</v>
      </c>
      <c r="I13584" s="50">
        <f>(DAX__2019_2020__33[[#This Row],[Adj Close]]-DAX__2019_2020__33[[#This Row],[Adj Open]])/DAX__2019_2020__33[[#This Row],[Adj Open]]</f>
        <v>-3.4129181760984739E-3</v>
      </c>
      <c r="J13584" s="50">
        <f>DAX__2019_2020__33[[#This Row],[Adj Close]]-DAX__2019_2020__33[[#This Row],[Adj Open]]</f>
        <v>-0.39274038296478864</v>
      </c>
      <c r="K13584" s="50">
        <v>229950</v>
      </c>
    </row>
    <row r="13585" spans="1:11" x14ac:dyDescent="0.3">
      <c r="A13585" s="51" t="str">
        <f t="shared" si="219"/>
        <v>SY1.DE</v>
      </c>
      <c r="B13585" s="52" t="s">
        <v>536</v>
      </c>
      <c r="C13585" s="50" t="s">
        <v>4101</v>
      </c>
      <c r="D13585" s="50">
        <f>DAX__2019_2020__33[[#This Row],[Open]]*(DAX__2019_2020__33[[#This Row],[Adj Close]]/DAX__2019_2020__33[[#This Row],[Close]])</f>
        <v>115.17284521044125</v>
      </c>
      <c r="E13585" s="50" t="s">
        <v>13291</v>
      </c>
      <c r="F13585" s="50" t="s">
        <v>4276</v>
      </c>
      <c r="G13585" s="50" t="s">
        <v>4158</v>
      </c>
      <c r="H13585" s="50" t="s">
        <v>29376</v>
      </c>
      <c r="I13585" s="50">
        <f>(DAX__2019_2020__33[[#This Row],[Adj Close]]-DAX__2019_2020__33[[#This Row],[Adj Open]])/DAX__2019_2020__33[[#This Row],[Adj Open]]</f>
        <v>2.5575020658779534E-3</v>
      </c>
      <c r="J13585" s="50">
        <f>DAX__2019_2020__33[[#This Row],[Adj Close]]-DAX__2019_2020__33[[#This Row],[Adj Open]]</f>
        <v>0.29455478955874526</v>
      </c>
      <c r="K13585" s="50">
        <v>145631</v>
      </c>
    </row>
    <row r="13586" spans="1:11" x14ac:dyDescent="0.3">
      <c r="A13586" s="51" t="str">
        <f t="shared" si="219"/>
        <v>SY1.DE</v>
      </c>
      <c r="B13586" s="52" t="s">
        <v>537</v>
      </c>
      <c r="C13586" s="50" t="s">
        <v>13122</v>
      </c>
      <c r="D13586" s="50">
        <f>DAX__2019_2020__33[[#This Row],[Open]]*(DAX__2019_2020__33[[#This Row],[Adj Close]]/DAX__2019_2020__33[[#This Row],[Close]])</f>
        <v>115.51650112023485</v>
      </c>
      <c r="E13586" s="50" t="s">
        <v>4151</v>
      </c>
      <c r="F13586" s="50" t="s">
        <v>4569</v>
      </c>
      <c r="G13586" s="50" t="s">
        <v>12486</v>
      </c>
      <c r="H13586" s="50" t="s">
        <v>29377</v>
      </c>
      <c r="I13586" s="50">
        <f>(DAX__2019_2020__33[[#This Row],[Adj Close]]-DAX__2019_2020__33[[#This Row],[Adj Open]])/DAX__2019_2020__33[[#This Row],[Adj Open]]</f>
        <v>-1.0624734201024536E-2</v>
      </c>
      <c r="J13586" s="50">
        <f>DAX__2019_2020__33[[#This Row],[Adj Close]]-DAX__2019_2020__33[[#This Row],[Adj Open]]</f>
        <v>-1.2273321202348484</v>
      </c>
      <c r="K13586" s="50">
        <v>117998</v>
      </c>
    </row>
    <row r="13587" spans="1:11" x14ac:dyDescent="0.3">
      <c r="A13587" s="51" t="str">
        <f t="shared" si="219"/>
        <v>SY1.DE</v>
      </c>
      <c r="B13587" s="52" t="s">
        <v>538</v>
      </c>
      <c r="C13587" s="50" t="s">
        <v>12598</v>
      </c>
      <c r="D13587" s="50">
        <f>DAX__2019_2020__33[[#This Row],[Open]]*(DAX__2019_2020__33[[#This Row],[Adj Close]]/DAX__2019_2020__33[[#This Row],[Close]])</f>
        <v>113.99460829105156</v>
      </c>
      <c r="E13587" s="50" t="s">
        <v>10471</v>
      </c>
      <c r="F13587" s="50" t="s">
        <v>13258</v>
      </c>
      <c r="G13587" s="50" t="s">
        <v>10458</v>
      </c>
      <c r="H13587" s="50" t="s">
        <v>29350</v>
      </c>
      <c r="I13587" s="50">
        <f>(DAX__2019_2020__33[[#This Row],[Adj Close]]-DAX__2019_2020__33[[#This Row],[Adj Open]])/DAX__2019_2020__33[[#This Row],[Adj Open]]</f>
        <v>-6.4599484316959187E-3</v>
      </c>
      <c r="J13587" s="50">
        <f>DAX__2019_2020__33[[#This Row],[Adj Close]]-DAX__2019_2020__33[[#This Row],[Adj Open]]</f>
        <v>-0.73639929105156909</v>
      </c>
      <c r="K13587" s="50">
        <v>183652</v>
      </c>
    </row>
    <row r="13588" spans="1:11" x14ac:dyDescent="0.3">
      <c r="A13588" s="51" t="str">
        <f t="shared" si="219"/>
        <v>SY1.DE</v>
      </c>
      <c r="B13588" s="52" t="s">
        <v>539</v>
      </c>
      <c r="C13588" s="50" t="s">
        <v>13140</v>
      </c>
      <c r="D13588" s="50">
        <f>DAX__2019_2020__33[[#This Row],[Open]]*(DAX__2019_2020__33[[#This Row],[Adj Close]]/DAX__2019_2020__33[[#This Row],[Close]])</f>
        <v>113.45457686044406</v>
      </c>
      <c r="E13588" s="50" t="s">
        <v>13140</v>
      </c>
      <c r="F13588" s="50" t="s">
        <v>13157</v>
      </c>
      <c r="G13588" s="50" t="s">
        <v>4106</v>
      </c>
      <c r="H13588" s="50" t="s">
        <v>29378</v>
      </c>
      <c r="I13588" s="50">
        <f>(DAX__2019_2020__33[[#This Row],[Adj Close]]-DAX__2019_2020__33[[#This Row],[Adj Open]])/DAX__2019_2020__33[[#This Row],[Adj Open]]</f>
        <v>-9.0870010622155044E-3</v>
      </c>
      <c r="J13588" s="50">
        <f>DAX__2019_2020__33[[#This Row],[Adj Close]]-DAX__2019_2020__33[[#This Row],[Adj Open]]</f>
        <v>-1.0309618604440658</v>
      </c>
      <c r="K13588" s="50">
        <v>218125</v>
      </c>
    </row>
    <row r="13589" spans="1:11" x14ac:dyDescent="0.3">
      <c r="A13589" s="51" t="str">
        <f t="shared" si="219"/>
        <v>SY1.DE</v>
      </c>
      <c r="B13589" s="52" t="s">
        <v>540</v>
      </c>
      <c r="C13589" s="50" t="s">
        <v>13248</v>
      </c>
      <c r="D13589" s="50">
        <f>DAX__2019_2020__33[[#This Row],[Open]]*(DAX__2019_2020__33[[#This Row],[Adj Close]]/DAX__2019_2020__33[[#This Row],[Close]])</f>
        <v>111.68721577510917</v>
      </c>
      <c r="E13589" s="50" t="s">
        <v>13191</v>
      </c>
      <c r="F13589" s="50" t="s">
        <v>4054</v>
      </c>
      <c r="G13589" s="50" t="s">
        <v>4106</v>
      </c>
      <c r="H13589" s="50" t="s">
        <v>29378</v>
      </c>
      <c r="I13589" s="50">
        <f>(DAX__2019_2020__33[[#This Row],[Adj Close]]-DAX__2019_2020__33[[#This Row],[Adj Open]])/DAX__2019_2020__33[[#This Row],[Adj Open]]</f>
        <v>6.5934065934066125E-3</v>
      </c>
      <c r="J13589" s="50">
        <f>DAX__2019_2020__33[[#This Row],[Adj Close]]-DAX__2019_2020__33[[#This Row],[Adj Open]]</f>
        <v>0.73639922489083176</v>
      </c>
      <c r="K13589" s="50">
        <v>194962</v>
      </c>
    </row>
    <row r="13590" spans="1:11" x14ac:dyDescent="0.3">
      <c r="A13590" s="51" t="str">
        <f t="shared" si="219"/>
        <v>SY1.DE</v>
      </c>
      <c r="B13590" s="52" t="s">
        <v>541</v>
      </c>
      <c r="C13590" s="50" t="s">
        <v>4022</v>
      </c>
      <c r="D13590" s="50">
        <f>DAX__2019_2020__33[[#This Row],[Open]]*(DAX__2019_2020__33[[#This Row],[Adj Close]]/DAX__2019_2020__33[[#This Row],[Close]])</f>
        <v>111.93268477160846</v>
      </c>
      <c r="E13590" s="50" t="s">
        <v>10466</v>
      </c>
      <c r="F13590" s="50" t="s">
        <v>13240</v>
      </c>
      <c r="G13590" s="50" t="s">
        <v>13137</v>
      </c>
      <c r="H13590" s="50" t="s">
        <v>29379</v>
      </c>
      <c r="I13590" s="50">
        <f>(DAX__2019_2020__33[[#This Row],[Adj Close]]-DAX__2019_2020__33[[#This Row],[Adj Open]])/DAX__2019_2020__33[[#This Row],[Adj Open]]</f>
        <v>4.3862280701755213E-4</v>
      </c>
      <c r="J13590" s="50">
        <f>DAX__2019_2020__33[[#This Row],[Adj Close]]-DAX__2019_2020__33[[#This Row],[Adj Open]]</f>
        <v>4.9096228391533714E-2</v>
      </c>
      <c r="K13590" s="50">
        <v>161106</v>
      </c>
    </row>
    <row r="13591" spans="1:11" x14ac:dyDescent="0.3">
      <c r="A13591" s="51" t="str">
        <f t="shared" si="219"/>
        <v>SY1.DE</v>
      </c>
      <c r="B13591" s="52" t="s">
        <v>542</v>
      </c>
      <c r="C13591" s="50" t="s">
        <v>13686</v>
      </c>
      <c r="D13591" s="50">
        <f>DAX__2019_2020__33[[#This Row],[Open]]*(DAX__2019_2020__33[[#This Row],[Adj Close]]/DAX__2019_2020__33[[#This Row],[Close]])</f>
        <v>110.80353760212235</v>
      </c>
      <c r="E13591" s="50" t="s">
        <v>13193</v>
      </c>
      <c r="F13591" s="50" t="s">
        <v>13144</v>
      </c>
      <c r="G13591" s="50" t="s">
        <v>13188</v>
      </c>
      <c r="H13591" s="50" t="s">
        <v>29380</v>
      </c>
      <c r="I13591" s="50">
        <f>(DAX__2019_2020__33[[#This Row],[Adj Close]]-DAX__2019_2020__33[[#This Row],[Adj Open]])/DAX__2019_2020__33[[#This Row],[Adj Open]]</f>
        <v>-8.861143267366588E-4</v>
      </c>
      <c r="J13591" s="50">
        <f>DAX__2019_2020__33[[#This Row],[Adj Close]]-DAX__2019_2020__33[[#This Row],[Adj Open]]</f>
        <v>-9.81846021223447E-2</v>
      </c>
      <c r="K13591" s="50">
        <v>218563</v>
      </c>
    </row>
    <row r="13592" spans="1:11" x14ac:dyDescent="0.3">
      <c r="A13592" s="51" t="str">
        <f t="shared" si="219"/>
        <v>SY1.DE</v>
      </c>
      <c r="B13592" s="52" t="s">
        <v>543</v>
      </c>
      <c r="C13592" s="50" t="s">
        <v>13157</v>
      </c>
      <c r="D13592" s="50">
        <f>DAX__2019_2020__33[[#This Row],[Open]]*(DAX__2019_2020__33[[#This Row],[Adj Close]]/DAX__2019_2020__33[[#This Row],[Close]])</f>
        <v>111.09810057208296</v>
      </c>
      <c r="E13592" s="50" t="s">
        <v>13136</v>
      </c>
      <c r="F13592" s="50" t="s">
        <v>13113</v>
      </c>
      <c r="G13592" s="50" t="s">
        <v>13248</v>
      </c>
      <c r="H13592" s="50" t="s">
        <v>29342</v>
      </c>
      <c r="I13592" s="50">
        <f>(DAX__2019_2020__33[[#This Row],[Adj Close]]-DAX__2019_2020__33[[#This Row],[Adj Open]])/DAX__2019_2020__33[[#This Row],[Adj Open]]</f>
        <v>5.3026777675178431E-3</v>
      </c>
      <c r="J13592" s="50">
        <f>DAX__2019_2020__33[[#This Row],[Adj Close]]-DAX__2019_2020__33[[#This Row],[Adj Open]]</f>
        <v>0.58911742791704569</v>
      </c>
      <c r="K13592" s="50">
        <v>305698</v>
      </c>
    </row>
    <row r="13593" spans="1:11" x14ac:dyDescent="0.3">
      <c r="A13593" s="51" t="str">
        <f t="shared" si="219"/>
        <v>SY1.DE</v>
      </c>
      <c r="B13593" s="52" t="s">
        <v>544</v>
      </c>
      <c r="C13593" s="50" t="s">
        <v>4023</v>
      </c>
      <c r="D13593" s="50">
        <f>DAX__2019_2020__33[[#This Row],[Open]]*(DAX__2019_2020__33[[#This Row],[Adj Close]]/DAX__2019_2020__33[[#This Row],[Close]])</f>
        <v>110.65625686154399</v>
      </c>
      <c r="E13593" s="50" t="s">
        <v>12342</v>
      </c>
      <c r="F13593" s="50" t="s">
        <v>10416</v>
      </c>
      <c r="G13593" s="50" t="s">
        <v>10485</v>
      </c>
      <c r="H13593" s="50" t="s">
        <v>29381</v>
      </c>
      <c r="I13593" s="50">
        <f>(DAX__2019_2020__33[[#This Row],[Adj Close]]-DAX__2019_2020__33[[#This Row],[Adj Open]])/DAX__2019_2020__33[[#This Row],[Adj Open]]</f>
        <v>-1.685886469012057E-2</v>
      </c>
      <c r="J13593" s="50">
        <f>DAX__2019_2020__33[[#This Row],[Adj Close]]-DAX__2019_2020__33[[#This Row],[Adj Open]]</f>
        <v>-1.8655388615439961</v>
      </c>
      <c r="K13593" s="50">
        <v>319557</v>
      </c>
    </row>
    <row r="13594" spans="1:11" x14ac:dyDescent="0.3">
      <c r="A13594" s="51" t="str">
        <f t="shared" si="219"/>
        <v>SY1.DE</v>
      </c>
      <c r="B13594" s="52" t="s">
        <v>545</v>
      </c>
      <c r="C13594" s="50" t="s">
        <v>10337</v>
      </c>
      <c r="D13594" s="50">
        <f>DAX__2019_2020__33[[#This Row],[Open]]*(DAX__2019_2020__33[[#This Row],[Adj Close]]/DAX__2019_2020__33[[#This Row],[Close]])</f>
        <v>105.05962522841399</v>
      </c>
      <c r="E13594" s="50" t="s">
        <v>10489</v>
      </c>
      <c r="F13594" s="50" t="s">
        <v>10377</v>
      </c>
      <c r="G13594" s="50" t="s">
        <v>10322</v>
      </c>
      <c r="H13594" s="50" t="s">
        <v>29382</v>
      </c>
      <c r="I13594" s="50">
        <f>(DAX__2019_2020__33[[#This Row],[Adj Close]]-DAX__2019_2020__33[[#This Row],[Adj Open]])/DAX__2019_2020__33[[#This Row],[Adj Open]]</f>
        <v>-4.6731775700936445E-4</v>
      </c>
      <c r="J13594" s="50">
        <f>DAX__2019_2020__33[[#This Row],[Adj Close]]-DAX__2019_2020__33[[#This Row],[Adj Open]]</f>
        <v>-4.9096228413986864E-2</v>
      </c>
      <c r="K13594" s="50">
        <v>492883</v>
      </c>
    </row>
    <row r="13595" spans="1:11" x14ac:dyDescent="0.3">
      <c r="A13595" s="51" t="str">
        <f t="shared" si="219"/>
        <v>SY1.DE</v>
      </c>
      <c r="B13595" s="52" t="s">
        <v>546</v>
      </c>
      <c r="C13595" s="50" t="s">
        <v>10378</v>
      </c>
      <c r="D13595" s="50">
        <f>DAX__2019_2020__33[[#This Row],[Open]]*(DAX__2019_2020__33[[#This Row],[Adj Close]]/DAX__2019_2020__33[[#This Row],[Close]])</f>
        <v>104.12685904671858</v>
      </c>
      <c r="E13595" s="50" t="s">
        <v>10366</v>
      </c>
      <c r="F13595" s="50" t="s">
        <v>10348</v>
      </c>
      <c r="G13595" s="50" t="s">
        <v>10394</v>
      </c>
      <c r="H13595" s="50" t="s">
        <v>29383</v>
      </c>
      <c r="I13595" s="50">
        <f>(DAX__2019_2020__33[[#This Row],[Adj Close]]-DAX__2019_2020__33[[#This Row],[Adj Open]])/DAX__2019_2020__33[[#This Row],[Adj Open]]</f>
        <v>-1.8859499702230489E-3</v>
      </c>
      <c r="J13595" s="50">
        <f>DAX__2019_2020__33[[#This Row],[Adj Close]]-DAX__2019_2020__33[[#This Row],[Adj Open]]</f>
        <v>-0.1963780467185785</v>
      </c>
      <c r="K13595" s="50">
        <v>406086</v>
      </c>
    </row>
    <row r="13596" spans="1:11" x14ac:dyDescent="0.3">
      <c r="A13596" s="51" t="str">
        <f t="shared" si="219"/>
        <v>SY1.DE</v>
      </c>
      <c r="B13596" s="52" t="s">
        <v>547</v>
      </c>
      <c r="C13596" s="50" t="s">
        <v>10396</v>
      </c>
      <c r="D13596" s="50">
        <f>DAX__2019_2020__33[[#This Row],[Open]]*(DAX__2019_2020__33[[#This Row],[Adj Close]]/DAX__2019_2020__33[[#This Row],[Close]])</f>
        <v>104.5195943645512</v>
      </c>
      <c r="E13596" s="50" t="s">
        <v>10337</v>
      </c>
      <c r="F13596" s="50" t="s">
        <v>10352</v>
      </c>
      <c r="G13596" s="50" t="s">
        <v>10378</v>
      </c>
      <c r="H13596" s="50" t="s">
        <v>29317</v>
      </c>
      <c r="I13596" s="50">
        <f>(DAX__2019_2020__33[[#This Row],[Adj Close]]-DAX__2019_2020__33[[#This Row],[Adj Open]])/DAX__2019_2020__33[[#This Row],[Adj Open]]</f>
        <v>-3.7575764328109862E-3</v>
      </c>
      <c r="J13596" s="50">
        <f>DAX__2019_2020__33[[#This Row],[Adj Close]]-DAX__2019_2020__33[[#This Row],[Adj Open]]</f>
        <v>-0.39274036455120154</v>
      </c>
      <c r="K13596" s="50">
        <v>312600</v>
      </c>
    </row>
    <row r="13597" spans="1:11" x14ac:dyDescent="0.3">
      <c r="A13597" s="51" t="str">
        <f t="shared" si="219"/>
        <v>SY1.DE</v>
      </c>
      <c r="B13597" s="52" t="s">
        <v>548</v>
      </c>
      <c r="C13597" s="50" t="s">
        <v>10319</v>
      </c>
      <c r="D13597" s="50">
        <f>DAX__2019_2020__33[[#This Row],[Open]]*(DAX__2019_2020__33[[#This Row],[Adj Close]]/DAX__2019_2020__33[[#This Row],[Close]])</f>
        <v>104.76506519055319</v>
      </c>
      <c r="E13597" s="50" t="s">
        <v>10372</v>
      </c>
      <c r="F13597" s="50" t="s">
        <v>10384</v>
      </c>
      <c r="G13597" s="50" t="s">
        <v>10343</v>
      </c>
      <c r="H13597" s="50" t="s">
        <v>29384</v>
      </c>
      <c r="I13597" s="50">
        <f>(DAX__2019_2020__33[[#This Row],[Adj Close]]-DAX__2019_2020__33[[#This Row],[Adj Open]])/DAX__2019_2020__33[[#This Row],[Adj Open]]</f>
        <v>-1.8743861820351259E-3</v>
      </c>
      <c r="J13597" s="50">
        <f>DAX__2019_2020__33[[#This Row],[Adj Close]]-DAX__2019_2020__33[[#This Row],[Adj Open]]</f>
        <v>-0.19637019055318206</v>
      </c>
      <c r="K13597" s="50">
        <v>273018</v>
      </c>
    </row>
    <row r="13598" spans="1:11" x14ac:dyDescent="0.3">
      <c r="A13598" s="51" t="str">
        <f t="shared" si="219"/>
        <v>SY1.DE</v>
      </c>
      <c r="B13598" s="52" t="s">
        <v>549</v>
      </c>
      <c r="C13598" s="50" t="s">
        <v>10306</v>
      </c>
      <c r="D13598" s="50">
        <f>DAX__2019_2020__33[[#This Row],[Open]]*(DAX__2019_2020__33[[#This Row],[Adj Close]]/DAX__2019_2020__33[[#This Row],[Close]])</f>
        <v>104.07776442231281</v>
      </c>
      <c r="E13598" s="50" t="s">
        <v>10427</v>
      </c>
      <c r="F13598" s="50" t="s">
        <v>10306</v>
      </c>
      <c r="G13598" s="50" t="s">
        <v>10427</v>
      </c>
      <c r="H13598" s="50" t="s">
        <v>29385</v>
      </c>
      <c r="I13598" s="50">
        <f>(DAX__2019_2020__33[[#This Row],[Adj Close]]-DAX__2019_2020__33[[#This Row],[Adj Open]])/DAX__2019_2020__33[[#This Row],[Adj Open]]</f>
        <v>3.7264122641509405E-2</v>
      </c>
      <c r="J13598" s="50">
        <f>DAX__2019_2020__33[[#This Row],[Adj Close]]-DAX__2019_2020__33[[#This Row],[Adj Open]]</f>
        <v>3.8783665776871885</v>
      </c>
      <c r="K13598" s="50">
        <v>361707</v>
      </c>
    </row>
    <row r="13599" spans="1:11" x14ac:dyDescent="0.3">
      <c r="A13599" s="51" t="str">
        <f t="shared" si="219"/>
        <v>SY1.DE</v>
      </c>
      <c r="B13599" s="52" t="s">
        <v>550</v>
      </c>
      <c r="C13599" s="50" t="s">
        <v>4015</v>
      </c>
      <c r="D13599" s="50">
        <f>DAX__2019_2020__33[[#This Row],[Open]]*(DAX__2019_2020__33[[#This Row],[Adj Close]]/DAX__2019_2020__33[[#This Row],[Close]])</f>
        <v>108.69253196641004</v>
      </c>
      <c r="E13599" s="50" t="s">
        <v>10434</v>
      </c>
      <c r="F13599" s="50" t="s">
        <v>10493</v>
      </c>
      <c r="G13599" s="50" t="s">
        <v>24917</v>
      </c>
      <c r="H13599" s="50" t="s">
        <v>29386</v>
      </c>
      <c r="I13599" s="50">
        <f>(DAX__2019_2020__33[[#This Row],[Adj Close]]-DAX__2019_2020__33[[#This Row],[Adj Open]])/DAX__2019_2020__33[[#This Row],[Adj Open]]</f>
        <v>-1.3549593863132494E-3</v>
      </c>
      <c r="J13599" s="50">
        <f>DAX__2019_2020__33[[#This Row],[Adj Close]]-DAX__2019_2020__33[[#This Row],[Adj Open]]</f>
        <v>-0.1472739664100402</v>
      </c>
      <c r="K13599" s="50">
        <v>332812</v>
      </c>
    </row>
    <row r="13600" spans="1:11" x14ac:dyDescent="0.3">
      <c r="A13600" s="51" t="str">
        <f t="shared" si="219"/>
        <v>SY1.DE</v>
      </c>
      <c r="B13600" s="52" t="s">
        <v>551</v>
      </c>
      <c r="C13600" s="50" t="s">
        <v>13112</v>
      </c>
      <c r="D13600" s="50">
        <f>DAX__2019_2020__33[[#This Row],[Open]]*(DAX__2019_2020__33[[#This Row],[Adj Close]]/DAX__2019_2020__33[[#This Row],[Close]])</f>
        <v>108.39797424009501</v>
      </c>
      <c r="E13600" s="50" t="s">
        <v>10485</v>
      </c>
      <c r="F13600" s="50" t="s">
        <v>10503</v>
      </c>
      <c r="G13600" s="50" t="s">
        <v>10430</v>
      </c>
      <c r="H13600" s="50" t="s">
        <v>29387</v>
      </c>
      <c r="I13600" s="50">
        <f>(DAX__2019_2020__33[[#This Row],[Adj Close]]-DAX__2019_2020__33[[#This Row],[Adj Open]])/DAX__2019_2020__33[[#This Row],[Adj Open]]</f>
        <v>-3.6232064561013202E-3</v>
      </c>
      <c r="J13600" s="50">
        <f>DAX__2019_2020__33[[#This Row],[Adj Close]]-DAX__2019_2020__33[[#This Row],[Adj Open]]</f>
        <v>-0.39274824009501685</v>
      </c>
      <c r="K13600" s="50">
        <v>246700</v>
      </c>
    </row>
    <row r="13601" spans="1:11" x14ac:dyDescent="0.3">
      <c r="A13601" s="51" t="str">
        <f t="shared" si="219"/>
        <v>SY1.DE</v>
      </c>
      <c r="B13601" s="52" t="s">
        <v>552</v>
      </c>
      <c r="C13601" s="50" t="s">
        <v>4916</v>
      </c>
      <c r="D13601" s="50">
        <f>DAX__2019_2020__33[[#This Row],[Open]]*(DAX__2019_2020__33[[#This Row],[Adj Close]]/DAX__2019_2020__33[[#This Row],[Close]])</f>
        <v>109.96895767227387</v>
      </c>
      <c r="E13601" s="50" t="s">
        <v>13226</v>
      </c>
      <c r="F13601" s="50" t="s">
        <v>10348</v>
      </c>
      <c r="G13601" s="50" t="s">
        <v>10348</v>
      </c>
      <c r="H13601" s="50" t="s">
        <v>29388</v>
      </c>
      <c r="I13601" s="50">
        <f>(DAX__2019_2020__33[[#This Row],[Adj Close]]-DAX__2019_2020__33[[#This Row],[Adj Open]])/DAX__2019_2020__33[[#This Row],[Adj Open]]</f>
        <v>-6.3839303571428585E-2</v>
      </c>
      <c r="J13601" s="50">
        <f>DAX__2019_2020__33[[#This Row],[Adj Close]]-DAX__2019_2020__33[[#This Row],[Adj Open]]</f>
        <v>-7.0203416722738723</v>
      </c>
      <c r="K13601" s="50">
        <v>617156</v>
      </c>
    </row>
    <row r="13602" spans="1:11" x14ac:dyDescent="0.3">
      <c r="A13602" s="51" t="str">
        <f t="shared" si="219"/>
        <v>SY1.DE</v>
      </c>
      <c r="B13602" s="52" t="s">
        <v>553</v>
      </c>
      <c r="C13602" s="50" t="s">
        <v>10348</v>
      </c>
      <c r="D13602" s="50">
        <f>DAX__2019_2020__33[[#This Row],[Open]]*(DAX__2019_2020__33[[#This Row],[Adj Close]]/DAX__2019_2020__33[[#This Row],[Close]])</f>
        <v>102.94861881743721</v>
      </c>
      <c r="E13602" s="50" t="s">
        <v>10313</v>
      </c>
      <c r="F13602" s="50" t="s">
        <v>10843</v>
      </c>
      <c r="G13602" s="50" t="s">
        <v>24712</v>
      </c>
      <c r="H13602" s="50" t="s">
        <v>29310</v>
      </c>
      <c r="I13602" s="50">
        <f>(DAX__2019_2020__33[[#This Row],[Adj Close]]-DAX__2019_2020__33[[#This Row],[Adj Open]])/DAX__2019_2020__33[[#This Row],[Adj Open]]</f>
        <v>-1.9551693267557249E-2</v>
      </c>
      <c r="J13602" s="50">
        <f>DAX__2019_2020__33[[#This Row],[Adj Close]]-DAX__2019_2020__33[[#This Row],[Adj Open]]</f>
        <v>-2.0128198174372045</v>
      </c>
      <c r="K13602" s="50">
        <v>706589</v>
      </c>
    </row>
    <row r="13603" spans="1:11" x14ac:dyDescent="0.3">
      <c r="A13603" s="51" t="str">
        <f t="shared" si="219"/>
        <v>SY1.DE</v>
      </c>
      <c r="B13603" s="52" t="s">
        <v>554</v>
      </c>
      <c r="C13603" s="50" t="s">
        <v>10407</v>
      </c>
      <c r="D13603" s="50">
        <f>DAX__2019_2020__33[[#This Row],[Open]]*(DAX__2019_2020__33[[#This Row],[Adj Close]]/DAX__2019_2020__33[[#This Row],[Close]])</f>
        <v>101.27944827712852</v>
      </c>
      <c r="E13603" s="50" t="s">
        <v>10377</v>
      </c>
      <c r="F13603" s="50" t="s">
        <v>3981</v>
      </c>
      <c r="G13603" s="50" t="s">
        <v>4925</v>
      </c>
      <c r="H13603" s="50" t="s">
        <v>29316</v>
      </c>
      <c r="I13603" s="50">
        <f>(DAX__2019_2020__33[[#This Row],[Adj Close]]-DAX__2019_2020__33[[#This Row],[Adj Open]])/DAX__2019_2020__33[[#This Row],[Adj Open]]</f>
        <v>1.3087716663350143E-2</v>
      </c>
      <c r="J13603" s="50">
        <f>DAX__2019_2020__33[[#This Row],[Adj Close]]-DAX__2019_2020__33[[#This Row],[Adj Open]]</f>
        <v>1.3255167228714839</v>
      </c>
      <c r="K13603" s="50">
        <v>595004</v>
      </c>
    </row>
    <row r="13604" spans="1:11" x14ac:dyDescent="0.3">
      <c r="A13604" s="51" t="str">
        <f t="shared" si="219"/>
        <v>SY1.DE</v>
      </c>
      <c r="B13604" s="52" t="s">
        <v>555</v>
      </c>
      <c r="C13604" s="50" t="s">
        <v>10506</v>
      </c>
      <c r="D13604" s="50">
        <f>DAX__2019_2020__33[[#This Row],[Open]]*(DAX__2019_2020__33[[#This Row],[Adj Close]]/DAX__2019_2020__33[[#This Row],[Close]])</f>
        <v>102.55586773707986</v>
      </c>
      <c r="E13604" s="50" t="s">
        <v>10383</v>
      </c>
      <c r="F13604" s="50" t="s">
        <v>10542</v>
      </c>
      <c r="G13604" s="50" t="s">
        <v>10310</v>
      </c>
      <c r="H13604" s="50" t="s">
        <v>29389</v>
      </c>
      <c r="I13604" s="50">
        <f>(DAX__2019_2020__33[[#This Row],[Adj Close]]-DAX__2019_2020__33[[#This Row],[Adj Open]])/DAX__2019_2020__33[[#This Row],[Adj Open]]</f>
        <v>7.1804693302193155E-3</v>
      </c>
      <c r="J13604" s="50">
        <f>DAX__2019_2020__33[[#This Row],[Adj Close]]-DAX__2019_2020__33[[#This Row],[Adj Open]]</f>
        <v>0.73639926292013058</v>
      </c>
      <c r="K13604" s="50">
        <v>372820</v>
      </c>
    </row>
    <row r="13605" spans="1:11" x14ac:dyDescent="0.3">
      <c r="A13605" s="51" t="str">
        <f t="shared" si="219"/>
        <v>SY1.DE</v>
      </c>
      <c r="B13605" s="52" t="s">
        <v>556</v>
      </c>
      <c r="C13605" s="50" t="s">
        <v>10310</v>
      </c>
      <c r="D13605" s="50">
        <f>DAX__2019_2020__33[[#This Row],[Open]]*(DAX__2019_2020__33[[#This Row],[Adj Close]]/DAX__2019_2020__33[[#This Row],[Close]])</f>
        <v>103.29226295562344</v>
      </c>
      <c r="E13605" s="50" t="s">
        <v>10394</v>
      </c>
      <c r="F13605" s="50" t="s">
        <v>10348</v>
      </c>
      <c r="G13605" s="50" t="s">
        <v>10397</v>
      </c>
      <c r="H13605" s="50" t="s">
        <v>29390</v>
      </c>
      <c r="I13605" s="50">
        <f>(DAX__2019_2020__33[[#This Row],[Adj Close]]-DAX__2019_2020__33[[#This Row],[Adj Open]])/DAX__2019_2020__33[[#This Row],[Adj Open]]</f>
        <v>-1.4257985197470141E-3</v>
      </c>
      <c r="J13605" s="50">
        <f>DAX__2019_2020__33[[#This Row],[Adj Close]]-DAX__2019_2020__33[[#This Row],[Adj Open]]</f>
        <v>-0.14727395562344725</v>
      </c>
      <c r="K13605" s="50">
        <v>372912</v>
      </c>
    </row>
    <row r="13606" spans="1:11" x14ac:dyDescent="0.3">
      <c r="A13606" s="51" t="str">
        <f t="shared" si="219"/>
        <v>SY1.DE</v>
      </c>
      <c r="B13606" s="52" t="s">
        <v>557</v>
      </c>
      <c r="C13606" s="50" t="s">
        <v>10393</v>
      </c>
      <c r="D13606" s="50">
        <f>DAX__2019_2020__33[[#This Row],[Open]]*(DAX__2019_2020__33[[#This Row],[Adj Close]]/DAX__2019_2020__33[[#This Row],[Close]])</f>
        <v>103.58682853571649</v>
      </c>
      <c r="E13606" s="50" t="s">
        <v>10398</v>
      </c>
      <c r="F13606" s="50" t="s">
        <v>10800</v>
      </c>
      <c r="G13606" s="50" t="s">
        <v>10280</v>
      </c>
      <c r="H13606" s="50" t="s">
        <v>29391</v>
      </c>
      <c r="I13606" s="50">
        <f>(DAX__2019_2020__33[[#This Row],[Adj Close]]-DAX__2019_2020__33[[#This Row],[Adj Open]])/DAX__2019_2020__33[[#This Row],[Adj Open]]</f>
        <v>-2.0853052132701357E-2</v>
      </c>
      <c r="J13606" s="50">
        <f>DAX__2019_2020__33[[#This Row],[Adj Close]]-DAX__2019_2020__33[[#This Row],[Adj Open]]</f>
        <v>-2.1601015357164925</v>
      </c>
      <c r="K13606" s="50">
        <v>362331</v>
      </c>
    </row>
    <row r="13607" spans="1:11" x14ac:dyDescent="0.3">
      <c r="A13607" s="51" t="str">
        <f t="shared" si="219"/>
        <v>SY1.DE</v>
      </c>
      <c r="B13607" s="52" t="s">
        <v>558</v>
      </c>
      <c r="C13607" s="50" t="s">
        <v>24712</v>
      </c>
      <c r="D13607" s="50">
        <f>DAX__2019_2020__33[[#This Row],[Open]]*(DAX__2019_2020__33[[#This Row],[Adj Close]]/DAX__2019_2020__33[[#This Row],[Close]])</f>
        <v>100.9357966123353</v>
      </c>
      <c r="E13607" s="50" t="s">
        <v>10539</v>
      </c>
      <c r="F13607" s="50" t="s">
        <v>10273</v>
      </c>
      <c r="G13607" s="50" t="s">
        <v>10298</v>
      </c>
      <c r="H13607" s="50" t="s">
        <v>29392</v>
      </c>
      <c r="I13607" s="50">
        <f>(DAX__2019_2020__33[[#This Row],[Adj Close]]-DAX__2019_2020__33[[#This Row],[Adj Open]])/DAX__2019_2020__33[[#This Row],[Adj Open]]</f>
        <v>3.8909921043482946E-3</v>
      </c>
      <c r="J13607" s="50">
        <f>DAX__2019_2020__33[[#This Row],[Adj Close]]-DAX__2019_2020__33[[#This Row],[Adj Open]]</f>
        <v>0.39274038766470198</v>
      </c>
      <c r="K13607" s="50">
        <v>308909</v>
      </c>
    </row>
    <row r="13608" spans="1:11" x14ac:dyDescent="0.3">
      <c r="A13608" s="51" t="str">
        <f t="shared" si="219"/>
        <v>SY1.DE</v>
      </c>
      <c r="B13608" s="52" t="s">
        <v>559</v>
      </c>
      <c r="C13608" s="50" t="s">
        <v>10298</v>
      </c>
      <c r="D13608" s="50">
        <f>DAX__2019_2020__33[[#This Row],[Open]]*(DAX__2019_2020__33[[#This Row],[Adj Close]]/DAX__2019_2020__33[[#This Row],[Close]])</f>
        <v>101.32853786805174</v>
      </c>
      <c r="E13608" s="50" t="s">
        <v>10348</v>
      </c>
      <c r="F13608" s="50" t="s">
        <v>3964</v>
      </c>
      <c r="G13608" s="50" t="s">
        <v>10506</v>
      </c>
      <c r="H13608" s="50" t="s">
        <v>29393</v>
      </c>
      <c r="I13608" s="50">
        <f>(DAX__2019_2020__33[[#This Row],[Adj Close]]-DAX__2019_2020__33[[#This Row],[Adj Open]])/DAX__2019_2020__33[[#This Row],[Adj Open]]</f>
        <v>1.2112403452879875E-2</v>
      </c>
      <c r="J13608" s="50">
        <f>DAX__2019_2020__33[[#This Row],[Adj Close]]-DAX__2019_2020__33[[#This Row],[Adj Open]]</f>
        <v>1.2273321319482591</v>
      </c>
      <c r="K13608" s="50">
        <v>339871</v>
      </c>
    </row>
    <row r="13609" spans="1:11" x14ac:dyDescent="0.3">
      <c r="A13609" s="51" t="str">
        <f t="shared" si="219"/>
        <v>SY1.DE</v>
      </c>
      <c r="B13609" s="52" t="s">
        <v>560</v>
      </c>
      <c r="C13609" s="50" t="s">
        <v>10516</v>
      </c>
      <c r="D13609" s="50">
        <f>DAX__2019_2020__33[[#This Row],[Open]]*(DAX__2019_2020__33[[#This Row],[Adj Close]]/DAX__2019_2020__33[[#This Row],[Close]])</f>
        <v>102.16312735471656</v>
      </c>
      <c r="E13609" s="50" t="s">
        <v>10321</v>
      </c>
      <c r="F13609" s="50" t="s">
        <v>10516</v>
      </c>
      <c r="G13609" s="50" t="s">
        <v>10310</v>
      </c>
      <c r="H13609" s="50" t="s">
        <v>29389</v>
      </c>
      <c r="I13609" s="50">
        <f>(DAX__2019_2020__33[[#This Row],[Adj Close]]-DAX__2019_2020__33[[#This Row],[Adj Open]])/DAX__2019_2020__33[[#This Row],[Adj Open]]</f>
        <v>1.105232068085572E-2</v>
      </c>
      <c r="J13609" s="50">
        <f>DAX__2019_2020__33[[#This Row],[Adj Close]]-DAX__2019_2020__33[[#This Row],[Adj Open]]</f>
        <v>1.1291396452834306</v>
      </c>
      <c r="K13609" s="50">
        <v>340318</v>
      </c>
    </row>
    <row r="13610" spans="1:11" x14ac:dyDescent="0.3">
      <c r="A13610" s="51" t="str">
        <f t="shared" si="219"/>
        <v>SY1.DE</v>
      </c>
      <c r="B13610" s="52" t="s">
        <v>561</v>
      </c>
      <c r="C13610" s="50" t="s">
        <v>10376</v>
      </c>
      <c r="D13610" s="50">
        <f>DAX__2019_2020__33[[#This Row],[Open]]*(DAX__2019_2020__33[[#This Row],[Adj Close]]/DAX__2019_2020__33[[#This Row],[Close]])</f>
        <v>103.97957633314735</v>
      </c>
      <c r="E13610" s="50" t="s">
        <v>10338</v>
      </c>
      <c r="F13610" s="50" t="s">
        <v>10377</v>
      </c>
      <c r="G13610" s="50" t="s">
        <v>10325</v>
      </c>
      <c r="H13610" s="50" t="s">
        <v>29394</v>
      </c>
      <c r="I13610" s="50">
        <f>(DAX__2019_2020__33[[#This Row],[Adj Close]]-DAX__2019_2020__33[[#This Row],[Adj Open]])/DAX__2019_2020__33[[#This Row],[Adj Open]]</f>
        <v>6.1378752381894023E-3</v>
      </c>
      <c r="J13610" s="50">
        <f>DAX__2019_2020__33[[#This Row],[Adj Close]]-DAX__2019_2020__33[[#This Row],[Adj Open]]</f>
        <v>0.63821366685264991</v>
      </c>
      <c r="K13610" s="50">
        <v>282457</v>
      </c>
    </row>
    <row r="13611" spans="1:11" x14ac:dyDescent="0.3">
      <c r="A13611" s="51" t="str">
        <f t="shared" si="219"/>
        <v>SY1.DE</v>
      </c>
      <c r="B13611" s="52" t="s">
        <v>562</v>
      </c>
      <c r="C13611" s="50" t="s">
        <v>12436</v>
      </c>
      <c r="D13611" s="50">
        <f>DAX__2019_2020__33[[#This Row],[Open]]*(DAX__2019_2020__33[[#This Row],[Adj Close]]/DAX__2019_2020__33[[#This Row],[Close]])</f>
        <v>105.25599887219138</v>
      </c>
      <c r="E13611" s="50" t="s">
        <v>10317</v>
      </c>
      <c r="F13611" s="50" t="s">
        <v>10291</v>
      </c>
      <c r="G13611" s="50" t="s">
        <v>10291</v>
      </c>
      <c r="H13611" s="50" t="s">
        <v>29395</v>
      </c>
      <c r="I13611" s="50">
        <f>(DAX__2019_2020__33[[#This Row],[Adj Close]]-DAX__2019_2020__33[[#This Row],[Adj Open]])/DAX__2019_2020__33[[#This Row],[Adj Open]]</f>
        <v>-3.4048452445385728E-2</v>
      </c>
      <c r="J13611" s="50">
        <f>DAX__2019_2020__33[[#This Row],[Adj Close]]-DAX__2019_2020__33[[#This Row],[Adj Open]]</f>
        <v>-3.5838038721913819</v>
      </c>
      <c r="K13611" s="50">
        <v>340580</v>
      </c>
    </row>
    <row r="13612" spans="1:11" x14ac:dyDescent="0.3">
      <c r="A13612" s="51" t="str">
        <f t="shared" si="219"/>
        <v>SY1.DE</v>
      </c>
      <c r="B13612" s="52" t="s">
        <v>563</v>
      </c>
      <c r="C13612" s="50" t="s">
        <v>10299</v>
      </c>
      <c r="D13612" s="50">
        <f>DAX__2019_2020__33[[#This Row],[Open]]*(DAX__2019_2020__33[[#This Row],[Adj Close]]/DAX__2019_2020__33[[#This Row],[Close]])</f>
        <v>102.70314453676131</v>
      </c>
      <c r="E13612" s="50" t="s">
        <v>10299</v>
      </c>
      <c r="F13612" s="50" t="s">
        <v>10804</v>
      </c>
      <c r="G13612" s="50" t="s">
        <v>10409</v>
      </c>
      <c r="H13612" s="50" t="s">
        <v>29396</v>
      </c>
      <c r="I13612" s="50">
        <f>(DAX__2019_2020__33[[#This Row],[Adj Close]]-DAX__2019_2020__33[[#This Row],[Adj Open]])/DAX__2019_2020__33[[#This Row],[Adj Open]]</f>
        <v>-2.9636692727278976E-2</v>
      </c>
      <c r="J13612" s="50">
        <f>DAX__2019_2020__33[[#This Row],[Adj Close]]-DAX__2019_2020__33[[#This Row],[Adj Open]]</f>
        <v>-3.0437815367613155</v>
      </c>
      <c r="K13612" s="50">
        <v>540673</v>
      </c>
    </row>
    <row r="13613" spans="1:11" x14ac:dyDescent="0.3">
      <c r="A13613" s="51" t="str">
        <f t="shared" si="219"/>
        <v>SY1.DE</v>
      </c>
      <c r="B13613" s="52" t="s">
        <v>564</v>
      </c>
      <c r="C13613" s="50" t="s">
        <v>10269</v>
      </c>
      <c r="D13613" s="50">
        <f>DAX__2019_2020__33[[#This Row],[Open]]*(DAX__2019_2020__33[[#This Row],[Adj Close]]/DAX__2019_2020__33[[#This Row],[Close]])</f>
        <v>99.708463933091451</v>
      </c>
      <c r="E13613" s="50" t="s">
        <v>10300</v>
      </c>
      <c r="F13613" s="50" t="s">
        <v>3958</v>
      </c>
      <c r="G13613" s="50" t="s">
        <v>3979</v>
      </c>
      <c r="H13613" s="50" t="s">
        <v>29397</v>
      </c>
      <c r="I13613" s="50">
        <f>(DAX__2019_2020__33[[#This Row],[Adj Close]]-DAX__2019_2020__33[[#This Row],[Adj Open]])/DAX__2019_2020__33[[#This Row],[Adj Open]]</f>
        <v>1.0339684578837386E-2</v>
      </c>
      <c r="J13613" s="50">
        <f>DAX__2019_2020__33[[#This Row],[Adj Close]]-DAX__2019_2020__33[[#This Row],[Adj Open]]</f>
        <v>1.0309540669085493</v>
      </c>
      <c r="K13613" s="50">
        <v>415831</v>
      </c>
    </row>
    <row r="13614" spans="1:11" x14ac:dyDescent="0.3">
      <c r="A13614" s="51" t="str">
        <f t="shared" si="219"/>
        <v>SY1.DE</v>
      </c>
      <c r="B13614" s="52" t="s">
        <v>565</v>
      </c>
      <c r="C13614" s="50" t="s">
        <v>10517</v>
      </c>
      <c r="D13614" s="50">
        <f>DAX__2019_2020__33[[#This Row],[Open]]*(DAX__2019_2020__33[[#This Row],[Adj Close]]/DAX__2019_2020__33[[#This Row],[Close]])</f>
        <v>101.23034858257442</v>
      </c>
      <c r="E13614" s="50" t="s">
        <v>4925</v>
      </c>
      <c r="F13614" s="50" t="s">
        <v>10278</v>
      </c>
      <c r="G13614" s="50" t="s">
        <v>10510</v>
      </c>
      <c r="H13614" s="50" t="s">
        <v>29398</v>
      </c>
      <c r="I13614" s="50">
        <f>(DAX__2019_2020__33[[#This Row],[Adj Close]]-DAX__2019_2020__33[[#This Row],[Adj Open]])/DAX__2019_2020__33[[#This Row],[Adj Open]]</f>
        <v>2.4248303089201202E-3</v>
      </c>
      <c r="J13614" s="50">
        <f>DAX__2019_2020__33[[#This Row],[Adj Close]]-DAX__2019_2020__33[[#This Row],[Adj Open]]</f>
        <v>0.2454664174255754</v>
      </c>
      <c r="K13614" s="50">
        <v>267602</v>
      </c>
    </row>
    <row r="13615" spans="1:11" x14ac:dyDescent="0.3">
      <c r="A13615" s="51" t="str">
        <f t="shared" si="219"/>
        <v>SY1.DE</v>
      </c>
      <c r="B13615" s="52" t="s">
        <v>566</v>
      </c>
      <c r="C13615" s="50" t="s">
        <v>10407</v>
      </c>
      <c r="D13615" s="50">
        <f>DAX__2019_2020__33[[#This Row],[Open]]*(DAX__2019_2020__33[[#This Row],[Adj Close]]/DAX__2019_2020__33[[#This Row],[Close]])</f>
        <v>101.27944448208807</v>
      </c>
      <c r="E13615" s="50" t="s">
        <v>10307</v>
      </c>
      <c r="F13615" s="50" t="s">
        <v>10407</v>
      </c>
      <c r="G13615" s="50" t="s">
        <v>10513</v>
      </c>
      <c r="H13615" s="50" t="s">
        <v>29399</v>
      </c>
      <c r="I13615" s="50">
        <f>(DAX__2019_2020__33[[#This Row],[Adj Close]]-DAX__2019_2020__33[[#This Row],[Adj Open]])/DAX__2019_2020__33[[#This Row],[Adj Open]]</f>
        <v>2.1328123677593396E-2</v>
      </c>
      <c r="J13615" s="50">
        <f>DAX__2019_2020__33[[#This Row],[Adj Close]]-DAX__2019_2020__33[[#This Row],[Adj Open]]</f>
        <v>2.1601005179119284</v>
      </c>
      <c r="K13615" s="50">
        <v>289496</v>
      </c>
    </row>
    <row r="13616" spans="1:11" x14ac:dyDescent="0.3">
      <c r="A13616" s="51" t="str">
        <f t="shared" si="219"/>
        <v>SY1.DE</v>
      </c>
      <c r="B13616" s="52" t="s">
        <v>567</v>
      </c>
      <c r="C13616" s="50" t="s">
        <v>10355</v>
      </c>
      <c r="D13616" s="50">
        <f>DAX__2019_2020__33[[#This Row],[Open]]*(DAX__2019_2020__33[[#This Row],[Adj Close]]/DAX__2019_2020__33[[#This Row],[Close]])</f>
        <v>103.39045664273984</v>
      </c>
      <c r="E13616" s="50" t="s">
        <v>10343</v>
      </c>
      <c r="F13616" s="50" t="s">
        <v>10289</v>
      </c>
      <c r="G13616" s="50" t="s">
        <v>10305</v>
      </c>
      <c r="H13616" s="50" t="s">
        <v>29313</v>
      </c>
      <c r="I13616" s="50">
        <f>(DAX__2019_2020__33[[#This Row],[Adj Close]]-DAX__2019_2020__33[[#This Row],[Adj Open]])/DAX__2019_2020__33[[#This Row],[Adj Open]]</f>
        <v>-2.8490312578624078E-3</v>
      </c>
      <c r="J13616" s="50">
        <f>DAX__2019_2020__33[[#This Row],[Adj Close]]-DAX__2019_2020__33[[#This Row],[Adj Open]]</f>
        <v>-0.29456264273983379</v>
      </c>
      <c r="K13616" s="50">
        <v>826709</v>
      </c>
    </row>
    <row r="13617" spans="1:11" x14ac:dyDescent="0.3">
      <c r="A13617" s="51" t="str">
        <f t="shared" si="219"/>
        <v>SY1.DE</v>
      </c>
      <c r="B13617" s="52" t="s">
        <v>568</v>
      </c>
      <c r="C13617" s="50" t="s">
        <v>12436</v>
      </c>
      <c r="D13617" s="50">
        <f>DAX__2019_2020__33[[#This Row],[Open]]*(DAX__2019_2020__33[[#This Row],[Adj Close]]/DAX__2019_2020__33[[#This Row],[Close]])</f>
        <v>105.25599711521059</v>
      </c>
      <c r="E13617" s="50" t="s">
        <v>12436</v>
      </c>
      <c r="F13617" s="50" t="s">
        <v>10377</v>
      </c>
      <c r="G13617" s="50" t="s">
        <v>10377</v>
      </c>
      <c r="H13617" s="50" t="s">
        <v>29315</v>
      </c>
      <c r="I13617" s="50">
        <f>(DAX__2019_2020__33[[#This Row],[Adj Close]]-DAX__2019_2020__33[[#This Row],[Adj Open]])/DAX__2019_2020__33[[#This Row],[Adj Open]]</f>
        <v>-1.8190271031444171E-2</v>
      </c>
      <c r="J13617" s="50">
        <f>DAX__2019_2020__33[[#This Row],[Adj Close]]-DAX__2019_2020__33[[#This Row],[Adj Open]]</f>
        <v>-1.9146351152105865</v>
      </c>
      <c r="K13617" s="50">
        <v>352680</v>
      </c>
    </row>
    <row r="13618" spans="1:11" x14ac:dyDescent="0.3">
      <c r="A13618" s="51" t="str">
        <f t="shared" si="219"/>
        <v>SY1.DE</v>
      </c>
      <c r="B13618" s="52" t="s">
        <v>569</v>
      </c>
      <c r="C13618" s="50" t="s">
        <v>10405</v>
      </c>
      <c r="D13618" s="50">
        <f>DAX__2019_2020__33[[#This Row],[Open]]*(DAX__2019_2020__33[[#This Row],[Adj Close]]/DAX__2019_2020__33[[#This Row],[Close]])</f>
        <v>103.24317966468834</v>
      </c>
      <c r="E13618" s="50" t="s">
        <v>10374</v>
      </c>
      <c r="F13618" s="50" t="s">
        <v>4925</v>
      </c>
      <c r="G13618" s="50" t="s">
        <v>4925</v>
      </c>
      <c r="H13618" s="50" t="s">
        <v>29316</v>
      </c>
      <c r="I13618" s="50">
        <f>(DAX__2019_2020__33[[#This Row],[Adj Close]]-DAX__2019_2020__33[[#This Row],[Adj Open]])/DAX__2019_2020__33[[#This Row],[Adj Open]]</f>
        <v>-6.1816641715328633E-3</v>
      </c>
      <c r="J13618" s="50">
        <f>DAX__2019_2020__33[[#This Row],[Adj Close]]-DAX__2019_2020__33[[#This Row],[Adj Open]]</f>
        <v>-0.63821466468833421</v>
      </c>
      <c r="K13618" s="50">
        <v>300655</v>
      </c>
    </row>
    <row r="13619" spans="1:11" x14ac:dyDescent="0.3">
      <c r="A13619" s="51" t="str">
        <f t="shared" si="219"/>
        <v>SY1.DE</v>
      </c>
      <c r="B13619" s="52" t="s">
        <v>570</v>
      </c>
      <c r="C13619" s="50" t="s">
        <v>10294</v>
      </c>
      <c r="D13619" s="50">
        <f>DAX__2019_2020__33[[#This Row],[Open]]*(DAX__2019_2020__33[[#This Row],[Adj Close]]/DAX__2019_2020__33[[#This Row],[Close]])</f>
        <v>102.50678476120504</v>
      </c>
      <c r="E13619" s="50" t="s">
        <v>10508</v>
      </c>
      <c r="F13619" s="50" t="s">
        <v>10273</v>
      </c>
      <c r="G13619" s="50" t="s">
        <v>10292</v>
      </c>
      <c r="H13619" s="50" t="s">
        <v>29400</v>
      </c>
      <c r="I13619" s="50">
        <f>(DAX__2019_2020__33[[#This Row],[Adj Close]]-DAX__2019_2020__33[[#This Row],[Adj Open]])/DAX__2019_2020__33[[#This Row],[Adj Open]]</f>
        <v>-1.2931024656493696E-2</v>
      </c>
      <c r="J13619" s="50">
        <f>DAX__2019_2020__33[[#This Row],[Adj Close]]-DAX__2019_2020__33[[#This Row],[Adj Open]]</f>
        <v>-1.3255177612050346</v>
      </c>
      <c r="K13619" s="50">
        <v>302706</v>
      </c>
    </row>
    <row r="13620" spans="1:11" x14ac:dyDescent="0.3">
      <c r="A13620" s="51" t="str">
        <f t="shared" si="219"/>
        <v>SY1.DE</v>
      </c>
      <c r="B13620" s="52" t="s">
        <v>571</v>
      </c>
      <c r="C13620" s="50" t="s">
        <v>10521</v>
      </c>
      <c r="D13620" s="50">
        <f>DAX__2019_2020__33[[#This Row],[Open]]*(DAX__2019_2020__33[[#This Row],[Adj Close]]/DAX__2019_2020__33[[#This Row],[Close]])</f>
        <v>100.886699157385</v>
      </c>
      <c r="E13620" s="50" t="s">
        <v>10291</v>
      </c>
      <c r="F13620" s="50" t="s">
        <v>10837</v>
      </c>
      <c r="G13620" s="50" t="s">
        <v>10287</v>
      </c>
      <c r="H13620" s="50" t="s">
        <v>29401</v>
      </c>
      <c r="I13620" s="50">
        <f>(DAX__2019_2020__33[[#This Row],[Adj Close]]-DAX__2019_2020__33[[#This Row],[Adj Open]])/DAX__2019_2020__33[[#This Row],[Adj Open]]</f>
        <v>4.8661800486617763E-3</v>
      </c>
      <c r="J13620" s="50">
        <f>DAX__2019_2020__33[[#This Row],[Adj Close]]-DAX__2019_2020__33[[#This Row],[Adj Open]]</f>
        <v>0.49093284261500969</v>
      </c>
      <c r="K13620" s="50">
        <v>202854</v>
      </c>
    </row>
    <row r="13621" spans="1:11" x14ac:dyDescent="0.3">
      <c r="A13621" s="51" t="str">
        <f t="shared" si="219"/>
        <v>SY1.DE</v>
      </c>
      <c r="B13621" s="52" t="s">
        <v>572</v>
      </c>
      <c r="C13621" s="50" t="s">
        <v>10407</v>
      </c>
      <c r="D13621" s="50">
        <f>DAX__2019_2020__33[[#This Row],[Open]]*(DAX__2019_2020__33[[#This Row],[Adj Close]]/DAX__2019_2020__33[[#This Row],[Close]])</f>
        <v>101.27944862447113</v>
      </c>
      <c r="E13621" s="50" t="s">
        <v>10543</v>
      </c>
      <c r="F13621" s="50" t="s">
        <v>10837</v>
      </c>
      <c r="G13621" s="50" t="s">
        <v>10298</v>
      </c>
      <c r="H13621" s="50" t="s">
        <v>29392</v>
      </c>
      <c r="I13621" s="50">
        <f>(DAX__2019_2020__33[[#This Row],[Adj Close]]-DAX__2019_2020__33[[#This Row],[Adj Open]])/DAX__2019_2020__33[[#This Row],[Adj Open]]</f>
        <v>4.8468249181411001E-4</v>
      </c>
      <c r="J13621" s="50">
        <f>DAX__2019_2020__33[[#This Row],[Adj Close]]-DAX__2019_2020__33[[#This Row],[Adj Open]]</f>
        <v>4.90883755288678E-2</v>
      </c>
      <c r="K13621" s="50">
        <v>212716</v>
      </c>
    </row>
    <row r="13622" spans="1:11" x14ac:dyDescent="0.3">
      <c r="A13622" s="51" t="str">
        <f t="shared" si="219"/>
        <v>SY1.DE</v>
      </c>
      <c r="B13622" s="52" t="s">
        <v>573</v>
      </c>
      <c r="C13622" s="50" t="s">
        <v>10280</v>
      </c>
      <c r="D13622" s="50">
        <f>DAX__2019_2020__33[[#This Row],[Open]]*(DAX__2019_2020__33[[#This Row],[Adj Close]]/DAX__2019_2020__33[[#This Row],[Close]])</f>
        <v>101.42672503703471</v>
      </c>
      <c r="E13622" s="50" t="s">
        <v>10315</v>
      </c>
      <c r="F13622" s="50" t="s">
        <v>10280</v>
      </c>
      <c r="G13622" s="50" t="s">
        <v>10354</v>
      </c>
      <c r="H13622" s="50" t="s">
        <v>29402</v>
      </c>
      <c r="I13622" s="50">
        <f>(DAX__2019_2020__33[[#This Row],[Adj Close]]-DAX__2019_2020__33[[#This Row],[Adj Open]])/DAX__2019_2020__33[[#This Row],[Adj Open]]</f>
        <v>2.9041625487658547E-2</v>
      </c>
      <c r="J13622" s="50">
        <f>DAX__2019_2020__33[[#This Row],[Adj Close]]-DAX__2019_2020__33[[#This Row],[Adj Open]]</f>
        <v>2.9455969629652827</v>
      </c>
      <c r="K13622" s="50">
        <v>354237</v>
      </c>
    </row>
    <row r="13623" spans="1:11" x14ac:dyDescent="0.3">
      <c r="A13623" s="51" t="str">
        <f t="shared" si="219"/>
        <v>SY1.DE</v>
      </c>
      <c r="B13623" s="52" t="s">
        <v>574</v>
      </c>
      <c r="C13623" s="50" t="s">
        <v>10319</v>
      </c>
      <c r="D13623" s="50">
        <f>DAX__2019_2020__33[[#This Row],[Open]]*(DAX__2019_2020__33[[#This Row],[Adj Close]]/DAX__2019_2020__33[[#This Row],[Close]])</f>
        <v>104.76506040854021</v>
      </c>
      <c r="E13623" s="50" t="s">
        <v>10319</v>
      </c>
      <c r="F13623" s="50" t="s">
        <v>10303</v>
      </c>
      <c r="G13623" s="50" t="s">
        <v>10401</v>
      </c>
      <c r="H13623" s="50" t="s">
        <v>29403</v>
      </c>
      <c r="I13623" s="50">
        <f>(DAX__2019_2020__33[[#This Row],[Adj Close]]-DAX__2019_2020__33[[#This Row],[Adj Open]])/DAX__2019_2020__33[[#This Row],[Adj Open]]</f>
        <v>-8.9034398004716169E-3</v>
      </c>
      <c r="J13623" s="50">
        <f>DAX__2019_2020__33[[#This Row],[Adj Close]]-DAX__2019_2020__33[[#This Row],[Adj Open]]</f>
        <v>-0.93276940854021007</v>
      </c>
      <c r="K13623" s="50">
        <v>250447</v>
      </c>
    </row>
    <row r="13624" spans="1:11" x14ac:dyDescent="0.3">
      <c r="A13624" s="51" t="str">
        <f t="shared" si="219"/>
        <v>SY1.DE</v>
      </c>
      <c r="B13624" s="52" t="s">
        <v>575</v>
      </c>
      <c r="C13624" s="50" t="s">
        <v>10378</v>
      </c>
      <c r="D13624" s="50">
        <f>DAX__2019_2020__33[[#This Row],[Open]]*(DAX__2019_2020__33[[#This Row],[Adj Close]]/DAX__2019_2020__33[[#This Row],[Close]])</f>
        <v>104.12685841376745</v>
      </c>
      <c r="E13624" s="50" t="s">
        <v>10337</v>
      </c>
      <c r="F13624" s="50" t="s">
        <v>10313</v>
      </c>
      <c r="G13624" s="50" t="s">
        <v>10321</v>
      </c>
      <c r="H13624" s="50" t="s">
        <v>29318</v>
      </c>
      <c r="I13624" s="50">
        <f>(DAX__2019_2020__33[[#This Row],[Adj Close]]-DAX__2019_2020__33[[#This Row],[Adj Open]])/DAX__2019_2020__33[[#This Row],[Adj Open]]</f>
        <v>9.4294198181210198E-4</v>
      </c>
      <c r="J13624" s="50">
        <f>DAX__2019_2020__33[[#This Row],[Adj Close]]-DAX__2019_2020__33[[#This Row],[Adj Open]]</f>
        <v>9.8185586232546029E-2</v>
      </c>
      <c r="K13624" s="50">
        <v>254586</v>
      </c>
    </row>
    <row r="13625" spans="1:11" x14ac:dyDescent="0.3">
      <c r="A13625" s="51" t="str">
        <f t="shared" si="219"/>
        <v>SY1.DE</v>
      </c>
      <c r="B13625" s="52" t="s">
        <v>576</v>
      </c>
      <c r="C13625" s="50" t="s">
        <v>10306</v>
      </c>
      <c r="D13625" s="50">
        <f>DAX__2019_2020__33[[#This Row],[Open]]*(DAX__2019_2020__33[[#This Row],[Adj Close]]/DAX__2019_2020__33[[#This Row],[Close]])</f>
        <v>104.07776338406097</v>
      </c>
      <c r="E13625" s="50" t="s">
        <v>10335</v>
      </c>
      <c r="F13625" s="50" t="s">
        <v>10311</v>
      </c>
      <c r="G13625" s="50" t="s">
        <v>10396</v>
      </c>
      <c r="H13625" s="50" t="s">
        <v>29404</v>
      </c>
      <c r="I13625" s="50">
        <f>(DAX__2019_2020__33[[#This Row],[Adj Close]]-DAX__2019_2020__33[[#This Row],[Adj Open]])/DAX__2019_2020__33[[#This Row],[Adj Open]]</f>
        <v>4.2452547169810704E-3</v>
      </c>
      <c r="J13625" s="50">
        <f>DAX__2019_2020__33[[#This Row],[Adj Close]]-DAX__2019_2020__33[[#This Row],[Adj Open]]</f>
        <v>0.44183661593902457</v>
      </c>
      <c r="K13625" s="50">
        <v>213551</v>
      </c>
    </row>
    <row r="13626" spans="1:11" x14ac:dyDescent="0.3">
      <c r="A13626" s="51" t="str">
        <f t="shared" si="219"/>
        <v>SY1.DE</v>
      </c>
      <c r="B13626" s="52" t="s">
        <v>577</v>
      </c>
      <c r="C13626" s="50" t="s">
        <v>10343</v>
      </c>
      <c r="D13626" s="50">
        <f>DAX__2019_2020__33[[#This Row],[Open]]*(DAX__2019_2020__33[[#This Row],[Adj Close]]/DAX__2019_2020__33[[#This Row],[Close]])</f>
        <v>104.56869181135292</v>
      </c>
      <c r="E13626" s="50" t="s">
        <v>10372</v>
      </c>
      <c r="F13626" s="50" t="s">
        <v>10377</v>
      </c>
      <c r="G13626" s="50" t="s">
        <v>10381</v>
      </c>
      <c r="H13626" s="50" t="s">
        <v>29405</v>
      </c>
      <c r="I13626" s="50">
        <f>(DAX__2019_2020__33[[#This Row],[Adj Close]]-DAX__2019_2020__33[[#This Row],[Adj Open]])/DAX__2019_2020__33[[#This Row],[Adj Open]]</f>
        <v>-1.4084694835680778E-3</v>
      </c>
      <c r="J13626" s="50">
        <f>DAX__2019_2020__33[[#This Row],[Adj Close]]-DAX__2019_2020__33[[#This Row],[Adj Open]]</f>
        <v>-0.14728181135292573</v>
      </c>
      <c r="K13626" s="50">
        <v>199961</v>
      </c>
    </row>
    <row r="13627" spans="1:11" x14ac:dyDescent="0.3">
      <c r="A13627" s="51" t="str">
        <f t="shared" si="219"/>
        <v>SY1.DE</v>
      </c>
      <c r="B13627" s="52" t="s">
        <v>578</v>
      </c>
      <c r="C13627" s="50" t="s">
        <v>10299</v>
      </c>
      <c r="D13627" s="50">
        <f>DAX__2019_2020__33[[#This Row],[Open]]*(DAX__2019_2020__33[[#This Row],[Adj Close]]/DAX__2019_2020__33[[#This Row],[Close]])</f>
        <v>102.70314645299517</v>
      </c>
      <c r="E13627" s="50" t="s">
        <v>10342</v>
      </c>
      <c r="F13627" s="50" t="s">
        <v>10517</v>
      </c>
      <c r="G13627" s="50" t="s">
        <v>10518</v>
      </c>
      <c r="H13627" s="50" t="s">
        <v>29406</v>
      </c>
      <c r="I13627" s="50">
        <f>(DAX__2019_2020__33[[#This Row],[Adj Close]]-DAX__2019_2020__33[[#This Row],[Adj Open]])/DAX__2019_2020__33[[#This Row],[Adj Open]]</f>
        <v>-9.0821799059689276E-3</v>
      </c>
      <c r="J13627" s="50">
        <f>DAX__2019_2020__33[[#This Row],[Adj Close]]-DAX__2019_2020__33[[#This Row],[Adj Open]]</f>
        <v>-0.93276845299517674</v>
      </c>
      <c r="K13627" s="50">
        <v>430962</v>
      </c>
    </row>
    <row r="13628" spans="1:11" x14ac:dyDescent="0.3">
      <c r="A13628" s="51" t="str">
        <f t="shared" si="219"/>
        <v>SY1.DE</v>
      </c>
      <c r="B13628" s="52" t="s">
        <v>579</v>
      </c>
      <c r="C13628" s="50" t="s">
        <v>10277</v>
      </c>
      <c r="D13628" s="50">
        <f>DAX__2019_2020__33[[#This Row],[Open]]*(DAX__2019_2020__33[[#This Row],[Adj Close]]/DAX__2019_2020__33[[#This Row],[Close]])</f>
        <v>101.86856071531953</v>
      </c>
      <c r="E13628" s="50" t="s">
        <v>10355</v>
      </c>
      <c r="F13628" s="50" t="s">
        <v>10302</v>
      </c>
      <c r="G13628" s="50" t="s">
        <v>10397</v>
      </c>
      <c r="H13628" s="50" t="s">
        <v>29390</v>
      </c>
      <c r="I13628" s="50">
        <f>(DAX__2019_2020__33[[#This Row],[Adj Close]]-DAX__2019_2020__33[[#This Row],[Adj Open]])/DAX__2019_2020__33[[#This Row],[Adj Open]]</f>
        <v>1.2530149397590411E-2</v>
      </c>
      <c r="J13628" s="50">
        <f>DAX__2019_2020__33[[#This Row],[Adj Close]]-DAX__2019_2020__33[[#This Row],[Adj Open]]</f>
        <v>1.2764282846804633</v>
      </c>
      <c r="K13628" s="50">
        <v>291910</v>
      </c>
    </row>
    <row r="13629" spans="1:11" x14ac:dyDescent="0.3">
      <c r="A13629" s="51" t="str">
        <f t="shared" si="219"/>
        <v>SY1.DE</v>
      </c>
      <c r="B13629" s="52" t="s">
        <v>580</v>
      </c>
      <c r="C13629" s="50" t="s">
        <v>10398</v>
      </c>
      <c r="D13629" s="50">
        <f>DAX__2019_2020__33[[#This Row],[Open]]*(DAX__2019_2020__33[[#This Row],[Adj Close]]/DAX__2019_2020__33[[#This Row],[Close]])</f>
        <v>103.73411115950886</v>
      </c>
      <c r="E13629" s="50" t="s">
        <v>10338</v>
      </c>
      <c r="F13629" s="50" t="s">
        <v>10348</v>
      </c>
      <c r="G13629" s="50" t="s">
        <v>10321</v>
      </c>
      <c r="H13629" s="50" t="s">
        <v>29318</v>
      </c>
      <c r="I13629" s="50">
        <f>(DAX__2019_2020__33[[#This Row],[Adj Close]]-DAX__2019_2020__33[[#This Row],[Adj Open]])/DAX__2019_2020__33[[#This Row],[Adj Open]]</f>
        <v>4.732607577234144E-3</v>
      </c>
      <c r="J13629" s="50">
        <f>DAX__2019_2020__33[[#This Row],[Adj Close]]-DAX__2019_2020__33[[#This Row],[Adj Open]]</f>
        <v>0.49093284049114061</v>
      </c>
      <c r="K13629" s="50">
        <v>251866</v>
      </c>
    </row>
    <row r="13630" spans="1:11" x14ac:dyDescent="0.3">
      <c r="A13630" s="51" t="str">
        <f t="shared" si="219"/>
        <v>SY1.DE</v>
      </c>
      <c r="B13630" s="52" t="s">
        <v>581</v>
      </c>
      <c r="C13630" s="50" t="s">
        <v>10309</v>
      </c>
      <c r="D13630" s="50">
        <f>DAX__2019_2020__33[[#This Row],[Open]]*(DAX__2019_2020__33[[#This Row],[Adj Close]]/DAX__2019_2020__33[[#This Row],[Close]])</f>
        <v>104.32322825399179</v>
      </c>
      <c r="E13630" s="50" t="s">
        <v>10324</v>
      </c>
      <c r="F13630" s="50" t="s">
        <v>10374</v>
      </c>
      <c r="G13630" s="50" t="s">
        <v>10324</v>
      </c>
      <c r="H13630" s="50" t="s">
        <v>29407</v>
      </c>
      <c r="I13630" s="50">
        <f>(DAX__2019_2020__33[[#This Row],[Adj Close]]-DAX__2019_2020__33[[#This Row],[Adj Open]])/DAX__2019_2020__33[[#This Row],[Adj Open]]</f>
        <v>1.4588263529411836E-2</v>
      </c>
      <c r="J13630" s="50">
        <f>DAX__2019_2020__33[[#This Row],[Adj Close]]-DAX__2019_2020__33[[#This Row],[Adj Open]]</f>
        <v>1.5218947460082148</v>
      </c>
      <c r="K13630" s="50">
        <v>377842</v>
      </c>
    </row>
    <row r="13631" spans="1:11" x14ac:dyDescent="0.3">
      <c r="A13631" s="51" t="str">
        <f t="shared" si="219"/>
        <v>SY1.DE</v>
      </c>
      <c r="B13631" s="52" t="s">
        <v>582</v>
      </c>
      <c r="C13631" s="50" t="s">
        <v>10320</v>
      </c>
      <c r="D13631" s="50">
        <f>DAX__2019_2020__33[[#This Row],[Open]]*(DAX__2019_2020__33[[#This Row],[Adj Close]]/DAX__2019_2020__33[[#This Row],[Close]])</f>
        <v>105.20690581046026</v>
      </c>
      <c r="E13631" s="50" t="s">
        <v>10334</v>
      </c>
      <c r="F13631" s="50" t="s">
        <v>10384</v>
      </c>
      <c r="G13631" s="50" t="s">
        <v>10337</v>
      </c>
      <c r="H13631" s="50" t="s">
        <v>29408</v>
      </c>
      <c r="I13631" s="50">
        <f>(DAX__2019_2020__33[[#This Row],[Adj Close]]-DAX__2019_2020__33[[#This Row],[Adj Open]])/DAX__2019_2020__33[[#This Row],[Adj Open]]</f>
        <v>-1.3999253121805347E-3</v>
      </c>
      <c r="J13631" s="50">
        <f>DAX__2019_2020__33[[#This Row],[Adj Close]]-DAX__2019_2020__33[[#This Row],[Adj Open]]</f>
        <v>-0.14728181046025668</v>
      </c>
      <c r="K13631" s="50">
        <v>266602</v>
      </c>
    </row>
    <row r="13632" spans="1:11" x14ac:dyDescent="0.3">
      <c r="A13632" s="51" t="str">
        <f t="shared" si="219"/>
        <v>SY1.DE</v>
      </c>
      <c r="B13632" s="52" t="s">
        <v>583</v>
      </c>
      <c r="C13632" s="50" t="s">
        <v>10316</v>
      </c>
      <c r="D13632" s="50">
        <f>DAX__2019_2020__33[[#This Row],[Open]]*(DAX__2019_2020__33[[#This Row],[Adj Close]]/DAX__2019_2020__33[[#This Row],[Close]])</f>
        <v>105.45237158039795</v>
      </c>
      <c r="E13632" s="50" t="s">
        <v>10388</v>
      </c>
      <c r="F13632" s="50" t="s">
        <v>10372</v>
      </c>
      <c r="G13632" s="50" t="s">
        <v>10365</v>
      </c>
      <c r="H13632" s="50" t="s">
        <v>29333</v>
      </c>
      <c r="I13632" s="50">
        <f>(DAX__2019_2020__33[[#This Row],[Adj Close]]-DAX__2019_2020__33[[#This Row],[Adj Open]])/DAX__2019_2020__33[[#This Row],[Adj Open]]</f>
        <v>5.5865734527639158E-3</v>
      </c>
      <c r="J13632" s="50">
        <f>DAX__2019_2020__33[[#This Row],[Adj Close]]-DAX__2019_2020__33[[#This Row],[Adj Open]]</f>
        <v>0.58911741960204722</v>
      </c>
      <c r="K13632" s="50">
        <v>140234</v>
      </c>
    </row>
    <row r="13633" spans="1:11" x14ac:dyDescent="0.3">
      <c r="A13633" s="51" t="str">
        <f t="shared" si="219"/>
        <v>SY1.DE</v>
      </c>
      <c r="B13633" s="52" t="s">
        <v>584</v>
      </c>
      <c r="C13633" s="50" t="s">
        <v>10363</v>
      </c>
      <c r="D13633" s="50">
        <f>DAX__2019_2020__33[[#This Row],[Open]]*(DAX__2019_2020__33[[#This Row],[Adj Close]]/DAX__2019_2020__33[[#This Row],[Close]])</f>
        <v>106.18877341592739</v>
      </c>
      <c r="E13633" s="50" t="s">
        <v>4915</v>
      </c>
      <c r="F13633" s="50" t="s">
        <v>4911</v>
      </c>
      <c r="G13633" s="50" t="s">
        <v>10531</v>
      </c>
      <c r="H13633" s="50" t="s">
        <v>29409</v>
      </c>
      <c r="I13633" s="50">
        <f>(DAX__2019_2020__33[[#This Row],[Adj Close]]-DAX__2019_2020__33[[#This Row],[Adj Open]])/DAX__2019_2020__33[[#This Row],[Adj Open]]</f>
        <v>-5.547840859032138E-3</v>
      </c>
      <c r="J13633" s="50">
        <f>DAX__2019_2020__33[[#This Row],[Adj Close]]-DAX__2019_2020__33[[#This Row],[Adj Open]]</f>
        <v>-0.58911841592738767</v>
      </c>
      <c r="K13633" s="50">
        <v>153307</v>
      </c>
    </row>
    <row r="13634" spans="1:11" x14ac:dyDescent="0.3">
      <c r="A13634" s="51" t="str">
        <f t="shared" si="219"/>
        <v>SY1.DE</v>
      </c>
      <c r="B13634" s="52" t="s">
        <v>585</v>
      </c>
      <c r="C13634" s="50" t="s">
        <v>10357</v>
      </c>
      <c r="D13634" s="50">
        <f>DAX__2019_2020__33[[#This Row],[Open]]*(DAX__2019_2020__33[[#This Row],[Adj Close]]/DAX__2019_2020__33[[#This Row],[Close]])</f>
        <v>106.38514598894059</v>
      </c>
      <c r="E13634" s="50" t="s">
        <v>10486</v>
      </c>
      <c r="F13634" s="50" t="s">
        <v>10387</v>
      </c>
      <c r="G13634" s="50" t="s">
        <v>4915</v>
      </c>
      <c r="H13634" s="50" t="s">
        <v>29410</v>
      </c>
      <c r="I13634" s="50">
        <f>(DAX__2019_2020__33[[#This Row],[Adj Close]]-DAX__2019_2020__33[[#This Row],[Adj Open]])/DAX__2019_2020__33[[#This Row],[Adj Open]]</f>
        <v>3.2302630960823176E-3</v>
      </c>
      <c r="J13634" s="50">
        <f>DAX__2019_2020__33[[#This Row],[Adj Close]]-DAX__2019_2020__33[[#This Row],[Adj Open]]</f>
        <v>0.34365201105940457</v>
      </c>
      <c r="K13634" s="50">
        <v>93982</v>
      </c>
    </row>
    <row r="13635" spans="1:11" x14ac:dyDescent="0.3">
      <c r="A13635" s="51" t="str">
        <f t="shared" si="219"/>
        <v>SY1.DE</v>
      </c>
      <c r="B13635" s="52" t="s">
        <v>586</v>
      </c>
      <c r="C13635" s="50" t="s">
        <v>24736</v>
      </c>
      <c r="D13635" s="50">
        <f>DAX__2019_2020__33[[#This Row],[Open]]*(DAX__2019_2020__33[[#This Row],[Adj Close]]/DAX__2019_2020__33[[#This Row],[Close]])</f>
        <v>107.121547179518</v>
      </c>
      <c r="E13635" s="50" t="s">
        <v>10489</v>
      </c>
      <c r="F13635" s="50" t="s">
        <v>10359</v>
      </c>
      <c r="G13635" s="50" t="s">
        <v>10496</v>
      </c>
      <c r="H13635" s="50" t="s">
        <v>29411</v>
      </c>
      <c r="I13635" s="50">
        <f>(DAX__2019_2020__33[[#This Row],[Adj Close]]-DAX__2019_2020__33[[#This Row],[Adj Open]])/DAX__2019_2020__33[[#This Row],[Adj Open]]</f>
        <v>1.3749037832246115E-3</v>
      </c>
      <c r="J13635" s="50">
        <f>DAX__2019_2020__33[[#This Row],[Adj Close]]-DAX__2019_2020__33[[#This Row],[Adj Open]]</f>
        <v>0.14728182048199301</v>
      </c>
      <c r="K13635" s="50">
        <v>139453</v>
      </c>
    </row>
    <row r="13636" spans="1:11" x14ac:dyDescent="0.3">
      <c r="A13636" s="51" t="str">
        <f t="shared" si="219"/>
        <v>SY1.DE</v>
      </c>
      <c r="B13636" s="52" t="s">
        <v>587</v>
      </c>
      <c r="C13636" s="50" t="s">
        <v>10419</v>
      </c>
      <c r="D13636" s="50">
        <f>DAX__2019_2020__33[[#This Row],[Open]]*(DAX__2019_2020__33[[#This Row],[Adj Close]]/DAX__2019_2020__33[[#This Row],[Close]])</f>
        <v>106.97425618080057</v>
      </c>
      <c r="E13636" s="50" t="s">
        <v>13178</v>
      </c>
      <c r="F13636" s="50" t="s">
        <v>10414</v>
      </c>
      <c r="G13636" s="50" t="s">
        <v>10414</v>
      </c>
      <c r="H13636" s="50" t="s">
        <v>29412</v>
      </c>
      <c r="I13636" s="50">
        <f>(DAX__2019_2020__33[[#This Row],[Adj Close]]-DAX__2019_2020__33[[#This Row],[Adj Open]])/DAX__2019_2020__33[[#This Row],[Adj Open]]</f>
        <v>-5.0481414882460902E-3</v>
      </c>
      <c r="J13636" s="50">
        <f>DAX__2019_2020__33[[#This Row],[Adj Close]]-DAX__2019_2020__33[[#This Row],[Adj Open]]</f>
        <v>-0.54002118080056505</v>
      </c>
      <c r="K13636" s="50">
        <v>85430</v>
      </c>
    </row>
    <row r="13637" spans="1:11" x14ac:dyDescent="0.3">
      <c r="A13637" s="51" t="str">
        <f t="shared" ref="A13637:A13700" si="220">"VOW3.DE"</f>
        <v>VOW3.DE</v>
      </c>
      <c r="B13637" s="52" t="s">
        <v>83</v>
      </c>
      <c r="C13637" s="50" t="s">
        <v>29413</v>
      </c>
      <c r="D13637" s="50">
        <f>DAX__2019_2020__33[[#This Row],[Open]]*(DAX__2019_2020__33[[#This Row],[Adj Close]]/DAX__2019_2020__33[[#This Row],[Close]])</f>
        <v>120.01262648740048</v>
      </c>
      <c r="E13637" s="50" t="s">
        <v>29413</v>
      </c>
      <c r="F13637" s="50" t="s">
        <v>29414</v>
      </c>
      <c r="G13637" s="50" t="s">
        <v>4819</v>
      </c>
      <c r="H13637" s="50" t="s">
        <v>29415</v>
      </c>
      <c r="I13637" s="50">
        <f>(DAX__2019_2020__33[[#This Row],[Adj Close]]-DAX__2019_2020__33[[#This Row],[Adj Open]])/DAX__2019_2020__33[[#This Row],[Adj Open]]</f>
        <v>-1.8582548792352337E-2</v>
      </c>
      <c r="J13637" s="50">
        <f>DAX__2019_2020__33[[#This Row],[Adj Close]]-DAX__2019_2020__33[[#This Row],[Adj Open]]</f>
        <v>-2.230140487400476</v>
      </c>
      <c r="K13637" s="50">
        <v>1116700</v>
      </c>
    </row>
    <row r="13638" spans="1:11" x14ac:dyDescent="0.3">
      <c r="A13638" s="51" t="str">
        <f t="shared" si="220"/>
        <v>VOW3.DE</v>
      </c>
      <c r="B13638" s="52" t="s">
        <v>84</v>
      </c>
      <c r="C13638" s="50" t="s">
        <v>4662</v>
      </c>
      <c r="D13638" s="50">
        <f>DAX__2019_2020__33[[#This Row],[Open]]*(DAX__2019_2020__33[[#This Row],[Adj Close]]/DAX__2019_2020__33[[#This Row],[Close]])</f>
        <v>116.69335217027871</v>
      </c>
      <c r="E13638" s="50" t="s">
        <v>29416</v>
      </c>
      <c r="F13638" s="50" t="s">
        <v>4766</v>
      </c>
      <c r="G13638" s="50" t="s">
        <v>4682</v>
      </c>
      <c r="H13638" s="50" t="s">
        <v>29417</v>
      </c>
      <c r="I13638" s="50">
        <f>(DAX__2019_2020__33[[#This Row],[Adj Close]]-DAX__2019_2020__33[[#This Row],[Adj Open]])/DAX__2019_2020__33[[#This Row],[Adj Open]]</f>
        <v>-1.7778148148146972E-3</v>
      </c>
      <c r="J13638" s="50">
        <f>DAX__2019_2020__33[[#This Row],[Adj Close]]-DAX__2019_2020__33[[#This Row],[Adj Open]]</f>
        <v>-0.2074591702787103</v>
      </c>
      <c r="K13638" s="50">
        <v>968713</v>
      </c>
    </row>
    <row r="13639" spans="1:11" x14ac:dyDescent="0.3">
      <c r="A13639" s="51" t="str">
        <f t="shared" si="220"/>
        <v>VOW3.DE</v>
      </c>
      <c r="B13639" s="52" t="s">
        <v>85</v>
      </c>
      <c r="C13639" s="50" t="s">
        <v>29418</v>
      </c>
      <c r="D13639" s="50">
        <f>DAX__2019_2020__33[[#This Row],[Open]]*(DAX__2019_2020__33[[#This Row],[Adj Close]]/DAX__2019_2020__33[[#This Row],[Close]])</f>
        <v>117.5923118843796</v>
      </c>
      <c r="E13639" s="50" t="s">
        <v>29419</v>
      </c>
      <c r="F13639" s="50" t="s">
        <v>29420</v>
      </c>
      <c r="G13639" s="50" t="s">
        <v>29419</v>
      </c>
      <c r="H13639" s="50" t="s">
        <v>29421</v>
      </c>
      <c r="I13639" s="50">
        <f>(DAX__2019_2020__33[[#This Row],[Adj Close]]-DAX__2019_2020__33[[#This Row],[Adj Open]])/DAX__2019_2020__33[[#This Row],[Adj Open]]</f>
        <v>3.2637483302428466E-2</v>
      </c>
      <c r="J13639" s="50">
        <f>DAX__2019_2020__33[[#This Row],[Adj Close]]-DAX__2019_2020__33[[#This Row],[Adj Open]]</f>
        <v>3.8379171156203995</v>
      </c>
      <c r="K13639" s="50">
        <v>1177680</v>
      </c>
    </row>
    <row r="13640" spans="1:11" x14ac:dyDescent="0.3">
      <c r="A13640" s="51" t="str">
        <f t="shared" si="220"/>
        <v>VOW3.DE</v>
      </c>
      <c r="B13640" s="52" t="s">
        <v>86</v>
      </c>
      <c r="C13640" s="50" t="s">
        <v>12081</v>
      </c>
      <c r="D13640" s="50">
        <f>DAX__2019_2020__33[[#This Row],[Open]]*(DAX__2019_2020__33[[#This Row],[Adj Close]]/DAX__2019_2020__33[[#This Row],[Close]])</f>
        <v>122.65766051298706</v>
      </c>
      <c r="E13640" s="50" t="s">
        <v>29422</v>
      </c>
      <c r="F13640" s="50" t="s">
        <v>21621</v>
      </c>
      <c r="G13640" s="50" t="s">
        <v>29423</v>
      </c>
      <c r="H13640" s="50" t="s">
        <v>29424</v>
      </c>
      <c r="I13640" s="50">
        <f>(DAX__2019_2020__33[[#This Row],[Adj Close]]-DAX__2019_2020__33[[#This Row],[Adj Open]])/DAX__2019_2020__33[[#This Row],[Adj Open]]</f>
        <v>-8.8794577397939452E-3</v>
      </c>
      <c r="J13640" s="50">
        <f>DAX__2019_2020__33[[#This Row],[Adj Close]]-DAX__2019_2020__33[[#This Row],[Adj Open]]</f>
        <v>-1.0891335129870612</v>
      </c>
      <c r="K13640" s="50">
        <v>936596</v>
      </c>
    </row>
    <row r="13641" spans="1:11" x14ac:dyDescent="0.3">
      <c r="A13641" s="51" t="str">
        <f t="shared" si="220"/>
        <v>VOW3.DE</v>
      </c>
      <c r="B13641" s="52" t="s">
        <v>87</v>
      </c>
      <c r="C13641" s="50" t="s">
        <v>6559</v>
      </c>
      <c r="D13641" s="50">
        <f>DAX__2019_2020__33[[#This Row],[Open]]*(DAX__2019_2020__33[[#This Row],[Adj Close]]/DAX__2019_2020__33[[#This Row],[Close]])</f>
        <v>120.15093999300699</v>
      </c>
      <c r="E13641" s="50" t="s">
        <v>29425</v>
      </c>
      <c r="F13641" s="50" t="s">
        <v>29426</v>
      </c>
      <c r="G13641" s="50" t="s">
        <v>12070</v>
      </c>
      <c r="H13641" s="50" t="s">
        <v>29427</v>
      </c>
      <c r="I13641" s="50">
        <f>(DAX__2019_2020__33[[#This Row],[Adj Close]]-DAX__2019_2020__33[[#This Row],[Adj Open]])/DAX__2019_2020__33[[#This Row],[Adj Open]]</f>
        <v>2.8776978417266213E-2</v>
      </c>
      <c r="J13641" s="50">
        <f>DAX__2019_2020__33[[#This Row],[Adj Close]]-DAX__2019_2020__33[[#This Row],[Adj Open]]</f>
        <v>3.45758100699301</v>
      </c>
      <c r="K13641" s="50">
        <v>1517810</v>
      </c>
    </row>
    <row r="13642" spans="1:11" x14ac:dyDescent="0.3">
      <c r="A13642" s="51" t="str">
        <f t="shared" si="220"/>
        <v>VOW3.DE</v>
      </c>
      <c r="B13642" s="52" t="s">
        <v>88</v>
      </c>
      <c r="C13642" s="50" t="s">
        <v>29428</v>
      </c>
      <c r="D13642" s="50">
        <f>DAX__2019_2020__33[[#This Row],[Open]]*(DAX__2019_2020__33[[#This Row],[Adj Close]]/DAX__2019_2020__33[[#This Row],[Close]])</f>
        <v>125.92508923282429</v>
      </c>
      <c r="E13642" s="50" t="s">
        <v>12154</v>
      </c>
      <c r="F13642" s="50" t="s">
        <v>29429</v>
      </c>
      <c r="G13642" s="50" t="s">
        <v>29430</v>
      </c>
      <c r="H13642" s="50" t="s">
        <v>29431</v>
      </c>
      <c r="I13642" s="50">
        <f>(DAX__2019_2020__33[[#This Row],[Adj Close]]-DAX__2019_2020__33[[#This Row],[Adj Open]])/DAX__2019_2020__33[[#This Row],[Adj Open]]</f>
        <v>5.4915090502509114E-3</v>
      </c>
      <c r="J13642" s="50">
        <f>DAX__2019_2020__33[[#This Row],[Adj Close]]-DAX__2019_2020__33[[#This Row],[Adj Open]]</f>
        <v>0.69151876717570815</v>
      </c>
      <c r="K13642" s="50">
        <v>1370289</v>
      </c>
    </row>
    <row r="13643" spans="1:11" x14ac:dyDescent="0.3">
      <c r="A13643" s="51" t="str">
        <f t="shared" si="220"/>
        <v>VOW3.DE</v>
      </c>
      <c r="B13643" s="52" t="s">
        <v>89</v>
      </c>
      <c r="C13643" s="50" t="s">
        <v>29432</v>
      </c>
      <c r="D13643" s="50">
        <f>DAX__2019_2020__33[[#This Row],[Open]]*(DAX__2019_2020__33[[#This Row],[Adj Close]]/DAX__2019_2020__33[[#This Row],[Close]])</f>
        <v>124.93966852209728</v>
      </c>
      <c r="E13643" s="50" t="s">
        <v>29433</v>
      </c>
      <c r="F13643" s="50" t="s">
        <v>12070</v>
      </c>
      <c r="G13643" s="50" t="s">
        <v>29434</v>
      </c>
      <c r="H13643" s="50" t="s">
        <v>29435</v>
      </c>
      <c r="I13643" s="50">
        <f>(DAX__2019_2020__33[[#This Row],[Adj Close]]-DAX__2019_2020__33[[#This Row],[Adj Open]])/DAX__2019_2020__33[[#This Row],[Adj Open]]</f>
        <v>2.6290647461148118E-3</v>
      </c>
      <c r="J13643" s="50">
        <f>DAX__2019_2020__33[[#This Row],[Adj Close]]-DAX__2019_2020__33[[#This Row],[Adj Open]]</f>
        <v>0.32847447790271644</v>
      </c>
      <c r="K13643" s="50">
        <v>1000029</v>
      </c>
    </row>
    <row r="13644" spans="1:11" x14ac:dyDescent="0.3">
      <c r="A13644" s="51" t="str">
        <f t="shared" si="220"/>
        <v>VOW3.DE</v>
      </c>
      <c r="B13644" s="52" t="s">
        <v>90</v>
      </c>
      <c r="C13644" s="50" t="s">
        <v>29436</v>
      </c>
      <c r="D13644" s="50">
        <f>DAX__2019_2020__33[[#This Row],[Open]]*(DAX__2019_2020__33[[#This Row],[Adj Close]]/DAX__2019_2020__33[[#This Row],[Close]])</f>
        <v>125.9769612976315</v>
      </c>
      <c r="E13644" s="50" t="s">
        <v>29437</v>
      </c>
      <c r="F13644" s="50" t="s">
        <v>29438</v>
      </c>
      <c r="G13644" s="50" t="s">
        <v>29439</v>
      </c>
      <c r="H13644" s="50" t="s">
        <v>29440</v>
      </c>
      <c r="I13644" s="50">
        <f>(DAX__2019_2020__33[[#This Row],[Adj Close]]-DAX__2019_2020__33[[#This Row],[Adj Open]])/DAX__2019_2020__33[[#This Row],[Adj Open]]</f>
        <v>-2.4427143391411207E-2</v>
      </c>
      <c r="J13644" s="50">
        <f>DAX__2019_2020__33[[#This Row],[Adj Close]]-DAX__2019_2020__33[[#This Row],[Adj Open]]</f>
        <v>-3.0772572976315047</v>
      </c>
      <c r="K13644" s="50">
        <v>1507978</v>
      </c>
    </row>
    <row r="13645" spans="1:11" x14ac:dyDescent="0.3">
      <c r="A13645" s="51" t="str">
        <f t="shared" si="220"/>
        <v>VOW3.DE</v>
      </c>
      <c r="B13645" s="52" t="s">
        <v>91</v>
      </c>
      <c r="C13645" s="50" t="s">
        <v>13473</v>
      </c>
      <c r="D13645" s="50">
        <f>DAX__2019_2020__33[[#This Row],[Open]]*(DAX__2019_2020__33[[#This Row],[Adj Close]]/DAX__2019_2020__33[[#This Row],[Close]])</f>
        <v>121.4475237457509</v>
      </c>
      <c r="E13645" s="50" t="s">
        <v>12028</v>
      </c>
      <c r="F13645" s="50" t="s">
        <v>6555</v>
      </c>
      <c r="G13645" s="50" t="s">
        <v>29441</v>
      </c>
      <c r="H13645" s="50" t="s">
        <v>29442</v>
      </c>
      <c r="I13645" s="50">
        <f>(DAX__2019_2020__33[[#This Row],[Adj Close]]-DAX__2019_2020__33[[#This Row],[Adj Open]])/DAX__2019_2020__33[[#This Row],[Adj Open]]</f>
        <v>2.5765088967971431E-2</v>
      </c>
      <c r="J13645" s="50">
        <f>DAX__2019_2020__33[[#This Row],[Adj Close]]-DAX__2019_2020__33[[#This Row],[Adj Open]]</f>
        <v>3.1291062542490948</v>
      </c>
      <c r="K13645" s="50">
        <v>1072599</v>
      </c>
    </row>
    <row r="13646" spans="1:11" x14ac:dyDescent="0.3">
      <c r="A13646" s="51" t="str">
        <f t="shared" si="220"/>
        <v>VOW3.DE</v>
      </c>
      <c r="B13646" s="52" t="s">
        <v>92</v>
      </c>
      <c r="C13646" s="50" t="s">
        <v>13662</v>
      </c>
      <c r="D13646" s="50">
        <f>DAX__2019_2020__33[[#This Row],[Open]]*(DAX__2019_2020__33[[#This Row],[Adj Close]]/DAX__2019_2020__33[[#This Row],[Close]])</f>
        <v>125.68305089639557</v>
      </c>
      <c r="E13646" s="50" t="s">
        <v>12199</v>
      </c>
      <c r="F13646" s="50" t="s">
        <v>29441</v>
      </c>
      <c r="G13646" s="50" t="s">
        <v>29443</v>
      </c>
      <c r="H13646" s="50" t="s">
        <v>29444</v>
      </c>
      <c r="I13646" s="50">
        <f>(DAX__2019_2020__33[[#This Row],[Adj Close]]-DAX__2019_2020__33[[#This Row],[Adj Open]])/DAX__2019_2020__33[[#This Row],[Adj Open]]</f>
        <v>-2.3383494775109353E-3</v>
      </c>
      <c r="J13646" s="50">
        <f>DAX__2019_2020__33[[#This Row],[Adj Close]]-DAX__2019_2020__33[[#This Row],[Adj Open]]</f>
        <v>-0.29389089639556687</v>
      </c>
      <c r="K13646" s="50">
        <v>1276540</v>
      </c>
    </row>
    <row r="13647" spans="1:11" x14ac:dyDescent="0.3">
      <c r="A13647" s="51" t="str">
        <f t="shared" si="220"/>
        <v>VOW3.DE</v>
      </c>
      <c r="B13647" s="52" t="s">
        <v>93</v>
      </c>
      <c r="C13647" s="50" t="s">
        <v>29445</v>
      </c>
      <c r="D13647" s="50">
        <f>DAX__2019_2020__33[[#This Row],[Open]]*(DAX__2019_2020__33[[#This Row],[Adj Close]]/DAX__2019_2020__33[[#This Row],[Close]])</f>
        <v>126.01153411441231</v>
      </c>
      <c r="E13647" s="50" t="s">
        <v>13721</v>
      </c>
      <c r="F13647" s="50" t="s">
        <v>29446</v>
      </c>
      <c r="G13647" s="50" t="s">
        <v>12106</v>
      </c>
      <c r="H13647" s="50" t="s">
        <v>29447</v>
      </c>
      <c r="I13647" s="50">
        <f>(DAX__2019_2020__33[[#This Row],[Adj Close]]-DAX__2019_2020__33[[#This Row],[Adj Open]])/DAX__2019_2020__33[[#This Row],[Adj Open]]</f>
        <v>-6.0365276858042423E-3</v>
      </c>
      <c r="J13647" s="50">
        <f>DAX__2019_2020__33[[#This Row],[Adj Close]]-DAX__2019_2020__33[[#This Row],[Adj Open]]</f>
        <v>-0.76067211441231564</v>
      </c>
      <c r="K13647" s="50">
        <v>699978</v>
      </c>
    </row>
    <row r="13648" spans="1:11" x14ac:dyDescent="0.3">
      <c r="A13648" s="51" t="str">
        <f t="shared" si="220"/>
        <v>VOW3.DE</v>
      </c>
      <c r="B13648" s="52" t="s">
        <v>94</v>
      </c>
      <c r="C13648" s="50" t="s">
        <v>21650</v>
      </c>
      <c r="D13648" s="50">
        <f>DAX__2019_2020__33[[#This Row],[Open]]*(DAX__2019_2020__33[[#This Row],[Adj Close]]/DAX__2019_2020__33[[#This Row],[Close]])</f>
        <v>124.04072134880566</v>
      </c>
      <c r="E13648" s="50" t="s">
        <v>29448</v>
      </c>
      <c r="F13648" s="50" t="s">
        <v>29449</v>
      </c>
      <c r="G13648" s="50" t="s">
        <v>13463</v>
      </c>
      <c r="H13648" s="50" t="s">
        <v>29450</v>
      </c>
      <c r="I13648" s="50">
        <f>(DAX__2019_2020__33[[#This Row],[Adj Close]]-DAX__2019_2020__33[[#This Row],[Adj Open]])/DAX__2019_2020__33[[#This Row],[Adj Open]]</f>
        <v>-4.1812264808362464E-3</v>
      </c>
      <c r="J13648" s="50">
        <f>DAX__2019_2020__33[[#This Row],[Adj Close]]-DAX__2019_2020__33[[#This Row],[Adj Open]]</f>
        <v>-0.51864234880565618</v>
      </c>
      <c r="K13648" s="50">
        <v>926635</v>
      </c>
    </row>
    <row r="13649" spans="1:11" x14ac:dyDescent="0.3">
      <c r="A13649" s="51" t="str">
        <f t="shared" si="220"/>
        <v>VOW3.DE</v>
      </c>
      <c r="B13649" s="52" t="s">
        <v>95</v>
      </c>
      <c r="C13649" s="50" t="s">
        <v>12068</v>
      </c>
      <c r="D13649" s="50">
        <f>DAX__2019_2020__33[[#This Row],[Open]]*(DAX__2019_2020__33[[#This Row],[Adj Close]]/DAX__2019_2020__33[[#This Row],[Close]])</f>
        <v>124.64578298018297</v>
      </c>
      <c r="E13649" s="50" t="s">
        <v>29451</v>
      </c>
      <c r="F13649" s="50" t="s">
        <v>12045</v>
      </c>
      <c r="G13649" s="50" t="s">
        <v>29452</v>
      </c>
      <c r="H13649" s="50" t="s">
        <v>29453</v>
      </c>
      <c r="I13649" s="50">
        <f>(DAX__2019_2020__33[[#This Row],[Adj Close]]-DAX__2019_2020__33[[#This Row],[Adj Open]])/DAX__2019_2020__33[[#This Row],[Adj Open]]</f>
        <v>1.0124875384012525E-2</v>
      </c>
      <c r="J13649" s="50">
        <f>DAX__2019_2020__33[[#This Row],[Adj Close]]-DAX__2019_2020__33[[#This Row],[Adj Open]]</f>
        <v>1.2620230198170219</v>
      </c>
      <c r="K13649" s="50">
        <v>1680219</v>
      </c>
    </row>
    <row r="13650" spans="1:11" x14ac:dyDescent="0.3">
      <c r="A13650" s="51" t="str">
        <f t="shared" si="220"/>
        <v>VOW3.DE</v>
      </c>
      <c r="B13650" s="52" t="s">
        <v>96</v>
      </c>
      <c r="C13650" s="50" t="s">
        <v>29425</v>
      </c>
      <c r="D13650" s="50">
        <f>DAX__2019_2020__33[[#This Row],[Open]]*(DAX__2019_2020__33[[#This Row],[Adj Close]]/DAX__2019_2020__33[[#This Row],[Close]])</f>
        <v>126.21898360932757</v>
      </c>
      <c r="E13650" s="50" t="s">
        <v>12151</v>
      </c>
      <c r="F13650" s="50" t="s">
        <v>12105</v>
      </c>
      <c r="G13650" s="50" t="s">
        <v>6735</v>
      </c>
      <c r="H13650" s="50" t="s">
        <v>29454</v>
      </c>
      <c r="I13650" s="50">
        <f>(DAX__2019_2020__33[[#This Row],[Adj Close]]-DAX__2019_2020__33[[#This Row],[Adj Open]])/DAX__2019_2020__33[[#This Row],[Adj Open]]</f>
        <v>-7.8071426432777891E-3</v>
      </c>
      <c r="J13650" s="50">
        <f>DAX__2019_2020__33[[#This Row],[Adj Close]]-DAX__2019_2020__33[[#This Row],[Adj Open]]</f>
        <v>-0.9854096093275615</v>
      </c>
      <c r="K13650" s="50">
        <v>520991</v>
      </c>
    </row>
    <row r="13651" spans="1:11" x14ac:dyDescent="0.3">
      <c r="A13651" s="51" t="str">
        <f t="shared" si="220"/>
        <v>VOW3.DE</v>
      </c>
      <c r="B13651" s="52" t="s">
        <v>97</v>
      </c>
      <c r="C13651" s="50" t="s">
        <v>29455</v>
      </c>
      <c r="D13651" s="50">
        <f>DAX__2019_2020__33[[#This Row],[Open]]*(DAX__2019_2020__33[[#This Row],[Adj Close]]/DAX__2019_2020__33[[#This Row],[Close]])</f>
        <v>124.33461322258812</v>
      </c>
      <c r="E13651" s="50" t="s">
        <v>29456</v>
      </c>
      <c r="F13651" s="50" t="s">
        <v>29457</v>
      </c>
      <c r="G13651" s="50" t="s">
        <v>14007</v>
      </c>
      <c r="H13651" s="50" t="s">
        <v>29458</v>
      </c>
      <c r="I13651" s="50">
        <f>(DAX__2019_2020__33[[#This Row],[Adj Close]]-DAX__2019_2020__33[[#This Row],[Adj Open]])/DAX__2019_2020__33[[#This Row],[Adj Open]]</f>
        <v>-1.6684511031271746E-3</v>
      </c>
      <c r="J13651" s="50">
        <f>DAX__2019_2020__33[[#This Row],[Adj Close]]-DAX__2019_2020__33[[#This Row],[Adj Open]]</f>
        <v>-0.20744622258811773</v>
      </c>
      <c r="K13651" s="50">
        <v>671066</v>
      </c>
    </row>
    <row r="13652" spans="1:11" x14ac:dyDescent="0.3">
      <c r="A13652" s="51" t="str">
        <f t="shared" si="220"/>
        <v>VOW3.DE</v>
      </c>
      <c r="B13652" s="52" t="s">
        <v>98</v>
      </c>
      <c r="C13652" s="50" t="s">
        <v>12089</v>
      </c>
      <c r="D13652" s="50">
        <f>DAX__2019_2020__33[[#This Row],[Open]]*(DAX__2019_2020__33[[#This Row],[Adj Close]]/DAX__2019_2020__33[[#This Row],[Close]])</f>
        <v>123.17630114495645</v>
      </c>
      <c r="E13652" s="50" t="s">
        <v>29459</v>
      </c>
      <c r="F13652" s="50" t="s">
        <v>29460</v>
      </c>
      <c r="G13652" s="50" t="s">
        <v>29461</v>
      </c>
      <c r="H13652" s="50" t="s">
        <v>29462</v>
      </c>
      <c r="I13652" s="50">
        <f>(DAX__2019_2020__33[[#This Row],[Adj Close]]-DAX__2019_2020__33[[#This Row],[Adj Open]])/DAX__2019_2020__33[[#This Row],[Adj Open]]</f>
        <v>-1.6842456140350982E-3</v>
      </c>
      <c r="J13652" s="50">
        <f>DAX__2019_2020__33[[#This Row],[Adj Close]]-DAX__2019_2020__33[[#This Row],[Adj Open]]</f>
        <v>-0.20745914495645934</v>
      </c>
      <c r="K13652" s="50">
        <v>858314</v>
      </c>
    </row>
    <row r="13653" spans="1:11" x14ac:dyDescent="0.3">
      <c r="A13653" s="51" t="str">
        <f t="shared" si="220"/>
        <v>VOW3.DE</v>
      </c>
      <c r="B13653" s="52" t="s">
        <v>99</v>
      </c>
      <c r="C13653" s="50" t="s">
        <v>29463</v>
      </c>
      <c r="D13653" s="50">
        <f>DAX__2019_2020__33[[#This Row],[Open]]*(DAX__2019_2020__33[[#This Row],[Adj Close]]/DAX__2019_2020__33[[#This Row],[Close]])</f>
        <v>122.06989648367015</v>
      </c>
      <c r="E13653" s="50" t="s">
        <v>29452</v>
      </c>
      <c r="F13653" s="50" t="s">
        <v>11971</v>
      </c>
      <c r="G13653" s="50" t="s">
        <v>29464</v>
      </c>
      <c r="H13653" s="50" t="s">
        <v>29465</v>
      </c>
      <c r="I13653" s="50">
        <f>(DAX__2019_2020__33[[#This Row],[Adj Close]]-DAX__2019_2020__33[[#This Row],[Adj Open]])/DAX__2019_2020__33[[#This Row],[Adj Open]]</f>
        <v>3.0590511042412456E-2</v>
      </c>
      <c r="J13653" s="50">
        <f>DAX__2019_2020__33[[#This Row],[Adj Close]]-DAX__2019_2020__33[[#This Row],[Adj Open]]</f>
        <v>3.7341805163298574</v>
      </c>
      <c r="K13653" s="50">
        <v>1333987</v>
      </c>
    </row>
    <row r="13654" spans="1:11" x14ac:dyDescent="0.3">
      <c r="A13654" s="51" t="str">
        <f t="shared" si="220"/>
        <v>VOW3.DE</v>
      </c>
      <c r="B13654" s="52" t="s">
        <v>100</v>
      </c>
      <c r="C13654" s="50" t="s">
        <v>12216</v>
      </c>
      <c r="D13654" s="50">
        <f>DAX__2019_2020__33[[#This Row],[Open]]*(DAX__2019_2020__33[[#This Row],[Adj Close]]/DAX__2019_2020__33[[#This Row],[Close]])</f>
        <v>127.32540266919035</v>
      </c>
      <c r="E13654" s="50" t="s">
        <v>12178</v>
      </c>
      <c r="F13654" s="50" t="s">
        <v>6596</v>
      </c>
      <c r="G13654" s="50" t="s">
        <v>29466</v>
      </c>
      <c r="H13654" s="50" t="s">
        <v>29467</v>
      </c>
      <c r="I13654" s="50">
        <f>(DAX__2019_2020__33[[#This Row],[Adj Close]]-DAX__2019_2020__33[[#This Row],[Adj Open]])/DAX__2019_2020__33[[#This Row],[Adj Open]]</f>
        <v>2.9463651809973148E-2</v>
      </c>
      <c r="J13654" s="50">
        <f>DAX__2019_2020__33[[#This Row],[Adj Close]]-DAX__2019_2020__33[[#This Row],[Adj Open]]</f>
        <v>3.7514713308096503</v>
      </c>
      <c r="K13654" s="50">
        <v>2125332</v>
      </c>
    </row>
    <row r="13655" spans="1:11" x14ac:dyDescent="0.3">
      <c r="A13655" s="51" t="str">
        <f t="shared" si="220"/>
        <v>VOW3.DE</v>
      </c>
      <c r="B13655" s="52" t="s">
        <v>101</v>
      </c>
      <c r="C13655" s="50" t="s">
        <v>13586</v>
      </c>
      <c r="D13655" s="50">
        <f>DAX__2019_2020__33[[#This Row],[Open]]*(DAX__2019_2020__33[[#This Row],[Adj Close]]/DAX__2019_2020__33[[#This Row],[Close]])</f>
        <v>130.43722891149068</v>
      </c>
      <c r="E13655" s="50" t="s">
        <v>29468</v>
      </c>
      <c r="F13655" s="50" t="s">
        <v>6617</v>
      </c>
      <c r="G13655" s="50" t="s">
        <v>29469</v>
      </c>
      <c r="H13655" s="50" t="s">
        <v>29470</v>
      </c>
      <c r="I13655" s="50">
        <f>(DAX__2019_2020__33[[#This Row],[Adj Close]]-DAX__2019_2020__33[[#This Row],[Adj Open]])/DAX__2019_2020__33[[#This Row],[Adj Open]]</f>
        <v>-7.6871374825899031E-3</v>
      </c>
      <c r="J13655" s="50">
        <f>DAX__2019_2020__33[[#This Row],[Adj Close]]-DAX__2019_2020__33[[#This Row],[Adj Open]]</f>
        <v>-1.0026889114906794</v>
      </c>
      <c r="K13655" s="50">
        <v>849954</v>
      </c>
    </row>
    <row r="13656" spans="1:11" x14ac:dyDescent="0.3">
      <c r="A13656" s="51" t="str">
        <f t="shared" si="220"/>
        <v>VOW3.DE</v>
      </c>
      <c r="B13656" s="52" t="s">
        <v>102</v>
      </c>
      <c r="C13656" s="50" t="s">
        <v>29471</v>
      </c>
      <c r="D13656" s="50">
        <f>DAX__2019_2020__33[[#This Row],[Open]]*(DAX__2019_2020__33[[#This Row],[Adj Close]]/DAX__2019_2020__33[[#This Row],[Close]])</f>
        <v>128.72572126422298</v>
      </c>
      <c r="E13656" s="50" t="s">
        <v>29472</v>
      </c>
      <c r="F13656" s="50" t="s">
        <v>12165</v>
      </c>
      <c r="G13656" s="50" t="s">
        <v>29473</v>
      </c>
      <c r="H13656" s="50" t="s">
        <v>29474</v>
      </c>
      <c r="I13656" s="50">
        <f>(DAX__2019_2020__33[[#This Row],[Adj Close]]-DAX__2019_2020__33[[#This Row],[Adj Open]])/DAX__2019_2020__33[[#This Row],[Adj Open]]</f>
        <v>-8.7295394672245244E-3</v>
      </c>
      <c r="J13656" s="50">
        <f>DAX__2019_2020__33[[#This Row],[Adj Close]]-DAX__2019_2020__33[[#This Row],[Adj Open]]</f>
        <v>-1.1237162642229777</v>
      </c>
      <c r="K13656" s="50">
        <v>1086275</v>
      </c>
    </row>
    <row r="13657" spans="1:11" x14ac:dyDescent="0.3">
      <c r="A13657" s="51" t="str">
        <f t="shared" si="220"/>
        <v>VOW3.DE</v>
      </c>
      <c r="B13657" s="52" t="s">
        <v>103</v>
      </c>
      <c r="C13657" s="50" t="s">
        <v>13969</v>
      </c>
      <c r="D13657" s="50">
        <f>DAX__2019_2020__33[[#This Row],[Open]]*(DAX__2019_2020__33[[#This Row],[Adj Close]]/DAX__2019_2020__33[[#This Row],[Close]])</f>
        <v>127.75762051690869</v>
      </c>
      <c r="E13657" s="50" t="s">
        <v>12141</v>
      </c>
      <c r="F13657" s="50" t="s">
        <v>29475</v>
      </c>
      <c r="G13657" s="50" t="s">
        <v>29476</v>
      </c>
      <c r="H13657" s="50" t="s">
        <v>29477</v>
      </c>
      <c r="I13657" s="50">
        <f>(DAX__2019_2020__33[[#This Row],[Adj Close]]-DAX__2019_2020__33[[#This Row],[Adj Open]])/DAX__2019_2020__33[[#This Row],[Adj Open]]</f>
        <v>-2.5710757258915226E-3</v>
      </c>
      <c r="J13657" s="50">
        <f>DAX__2019_2020__33[[#This Row],[Adj Close]]-DAX__2019_2020__33[[#This Row],[Adj Open]]</f>
        <v>-0.32847451690868468</v>
      </c>
      <c r="K13657" s="50">
        <v>671151</v>
      </c>
    </row>
    <row r="13658" spans="1:11" x14ac:dyDescent="0.3">
      <c r="A13658" s="51" t="str">
        <f t="shared" si="220"/>
        <v>VOW3.DE</v>
      </c>
      <c r="B13658" s="52" t="s">
        <v>104</v>
      </c>
      <c r="C13658" s="50" t="s">
        <v>29478</v>
      </c>
      <c r="D13658" s="50">
        <f>DAX__2019_2020__33[[#This Row],[Open]]*(DAX__2019_2020__33[[#This Row],[Adj Close]]/DAX__2019_2020__33[[#This Row],[Close]])</f>
        <v>128.76031975149041</v>
      </c>
      <c r="E13658" s="50" t="s">
        <v>29479</v>
      </c>
      <c r="F13658" s="50" t="s">
        <v>29452</v>
      </c>
      <c r="G13658" s="50" t="s">
        <v>29480</v>
      </c>
      <c r="H13658" s="50" t="s">
        <v>29481</v>
      </c>
      <c r="I13658" s="50">
        <f>(DAX__2019_2020__33[[#This Row],[Adj Close]]-DAX__2019_2020__33[[#This Row],[Adj Open]])/DAX__2019_2020__33[[#This Row],[Adj Open]]</f>
        <v>-2.282572395421532E-3</v>
      </c>
      <c r="J13658" s="50">
        <f>DAX__2019_2020__33[[#This Row],[Adj Close]]-DAX__2019_2020__33[[#This Row],[Adj Open]]</f>
        <v>-0.29390475149040185</v>
      </c>
      <c r="K13658" s="50">
        <v>1309165</v>
      </c>
    </row>
    <row r="13659" spans="1:11" x14ac:dyDescent="0.3">
      <c r="A13659" s="51" t="str">
        <f t="shared" si="220"/>
        <v>VOW3.DE</v>
      </c>
      <c r="B13659" s="52" t="s">
        <v>105</v>
      </c>
      <c r="C13659" s="50" t="s">
        <v>12169</v>
      </c>
      <c r="D13659" s="50">
        <f>DAX__2019_2020__33[[#This Row],[Open]]*(DAX__2019_2020__33[[#This Row],[Adj Close]]/DAX__2019_2020__33[[#This Row],[Close]])</f>
        <v>128.41455078918969</v>
      </c>
      <c r="E13659" s="50" t="s">
        <v>12166</v>
      </c>
      <c r="F13659" s="50" t="s">
        <v>29473</v>
      </c>
      <c r="G13659" s="50" t="s">
        <v>29472</v>
      </c>
      <c r="H13659" s="50" t="s">
        <v>29482</v>
      </c>
      <c r="I13659" s="50">
        <f>(DAX__2019_2020__33[[#This Row],[Adj Close]]-DAX__2019_2020__33[[#This Row],[Adj Open]])/DAX__2019_2020__33[[#This Row],[Adj Open]]</f>
        <v>6.7312871126989767E-3</v>
      </c>
      <c r="J13659" s="50">
        <f>DAX__2019_2020__33[[#This Row],[Adj Close]]-DAX__2019_2020__33[[#This Row],[Adj Open]]</f>
        <v>0.8643952108103008</v>
      </c>
      <c r="K13659" s="50">
        <v>1290437</v>
      </c>
    </row>
    <row r="13660" spans="1:11" x14ac:dyDescent="0.3">
      <c r="A13660" s="51" t="str">
        <f t="shared" si="220"/>
        <v>VOW3.DE</v>
      </c>
      <c r="B13660" s="52" t="s">
        <v>106</v>
      </c>
      <c r="C13660" s="50" t="s">
        <v>13603</v>
      </c>
      <c r="D13660" s="50">
        <f>DAX__2019_2020__33[[#This Row],[Open]]*(DAX__2019_2020__33[[#This Row],[Adj Close]]/DAX__2019_2020__33[[#This Row],[Close]])</f>
        <v>128.27624783066088</v>
      </c>
      <c r="E13660" s="50" t="s">
        <v>6606</v>
      </c>
      <c r="F13660" s="50" t="s">
        <v>29483</v>
      </c>
      <c r="G13660" s="50" t="s">
        <v>29484</v>
      </c>
      <c r="H13660" s="50" t="s">
        <v>29485</v>
      </c>
      <c r="I13660" s="50">
        <f>(DAX__2019_2020__33[[#This Row],[Adj Close]]-DAX__2019_2020__33[[#This Row],[Adj Open]])/DAX__2019_2020__33[[#This Row],[Adj Open]]</f>
        <v>-4.9864557272151812E-3</v>
      </c>
      <c r="J13660" s="50">
        <f>DAX__2019_2020__33[[#This Row],[Adj Close]]-DAX__2019_2020__33[[#This Row],[Adj Open]]</f>
        <v>-0.63964383066087294</v>
      </c>
      <c r="K13660" s="50">
        <v>853914</v>
      </c>
    </row>
    <row r="13661" spans="1:11" x14ac:dyDescent="0.3">
      <c r="A13661" s="51" t="str">
        <f t="shared" si="220"/>
        <v>VOW3.DE</v>
      </c>
      <c r="B13661" s="52" t="s">
        <v>107</v>
      </c>
      <c r="C13661" s="50" t="s">
        <v>13980</v>
      </c>
      <c r="D13661" s="50">
        <f>DAX__2019_2020__33[[#This Row],[Open]]*(DAX__2019_2020__33[[#This Row],[Adj Close]]/DAX__2019_2020__33[[#This Row],[Close]])</f>
        <v>127.67115824395546</v>
      </c>
      <c r="E13661" s="50" t="s">
        <v>6617</v>
      </c>
      <c r="F13661" s="50" t="s">
        <v>13664</v>
      </c>
      <c r="G13661" s="50" t="s">
        <v>6617</v>
      </c>
      <c r="H13661" s="50" t="s">
        <v>29486</v>
      </c>
      <c r="I13661" s="50">
        <f>(DAX__2019_2020__33[[#This Row],[Adj Close]]-DAX__2019_2020__33[[#This Row],[Adj Open]])/DAX__2019_2020__33[[#This Row],[Adj Open]]</f>
        <v>1.0968246668278567E-2</v>
      </c>
      <c r="J13661" s="50">
        <f>DAX__2019_2020__33[[#This Row],[Adj Close]]-DAX__2019_2020__33[[#This Row],[Adj Open]]</f>
        <v>1.4003287560445301</v>
      </c>
      <c r="K13661" s="50">
        <v>903944</v>
      </c>
    </row>
    <row r="13662" spans="1:11" x14ac:dyDescent="0.3">
      <c r="A13662" s="51" t="str">
        <f t="shared" si="220"/>
        <v>VOW3.DE</v>
      </c>
      <c r="B13662" s="52" t="s">
        <v>108</v>
      </c>
      <c r="C13662" s="50" t="s">
        <v>29487</v>
      </c>
      <c r="D13662" s="50">
        <f>DAX__2019_2020__33[[#This Row],[Open]]*(DAX__2019_2020__33[[#This Row],[Adj Close]]/DAX__2019_2020__33[[#This Row],[Close]])</f>
        <v>128.17250679313531</v>
      </c>
      <c r="E13662" s="50" t="s">
        <v>13991</v>
      </c>
      <c r="F13662" s="50" t="s">
        <v>29488</v>
      </c>
      <c r="G13662" s="50" t="s">
        <v>13987</v>
      </c>
      <c r="H13662" s="50" t="s">
        <v>29489</v>
      </c>
      <c r="I13662" s="50">
        <f>(DAX__2019_2020__33[[#This Row],[Adj Close]]-DAX__2019_2020__33[[#This Row],[Adj Open]])/DAX__2019_2020__33[[#This Row],[Adj Open]]</f>
        <v>7.5532439139010289E-3</v>
      </c>
      <c r="J13662" s="50">
        <f>DAX__2019_2020__33[[#This Row],[Adj Close]]-DAX__2019_2020__33[[#This Row],[Adj Open]]</f>
        <v>0.96811820686468764</v>
      </c>
      <c r="K13662" s="50">
        <v>812360</v>
      </c>
    </row>
    <row r="13663" spans="1:11" x14ac:dyDescent="0.3">
      <c r="A13663" s="51" t="str">
        <f t="shared" si="220"/>
        <v>VOW3.DE</v>
      </c>
      <c r="B13663" s="52" t="s">
        <v>109</v>
      </c>
      <c r="C13663" s="50" t="s">
        <v>13761</v>
      </c>
      <c r="D13663" s="50">
        <f>DAX__2019_2020__33[[#This Row],[Open]]*(DAX__2019_2020__33[[#This Row],[Adj Close]]/DAX__2019_2020__33[[#This Row],[Close]])</f>
        <v>127.84404290378951</v>
      </c>
      <c r="E13663" s="50" t="s">
        <v>29490</v>
      </c>
      <c r="F13663" s="50" t="s">
        <v>29491</v>
      </c>
      <c r="G13663" s="50" t="s">
        <v>29491</v>
      </c>
      <c r="H13663" s="50" t="s">
        <v>29492</v>
      </c>
      <c r="I13663" s="50">
        <f>(DAX__2019_2020__33[[#This Row],[Adj Close]]-DAX__2019_2020__33[[#This Row],[Adj Open]])/DAX__2019_2020__33[[#This Row],[Adj Open]]</f>
        <v>-3.7728108359490406E-2</v>
      </c>
      <c r="J13663" s="50">
        <f>DAX__2019_2020__33[[#This Row],[Adj Close]]-DAX__2019_2020__33[[#This Row],[Adj Open]]</f>
        <v>-4.8233139037895114</v>
      </c>
      <c r="K13663" s="50">
        <v>1726239</v>
      </c>
    </row>
    <row r="13664" spans="1:11" x14ac:dyDescent="0.3">
      <c r="A13664" s="51" t="str">
        <f t="shared" si="220"/>
        <v>VOW3.DE</v>
      </c>
      <c r="B13664" s="52" t="s">
        <v>110</v>
      </c>
      <c r="C13664" s="50" t="s">
        <v>11971</v>
      </c>
      <c r="D13664" s="50">
        <f>DAX__2019_2020__33[[#This Row],[Open]]*(DAX__2019_2020__33[[#This Row],[Adj Close]]/DAX__2019_2020__33[[#This Row],[Close]])</f>
        <v>122.0525879998892</v>
      </c>
      <c r="E13664" s="50" t="s">
        <v>29493</v>
      </c>
      <c r="F13664" s="50" t="s">
        <v>29494</v>
      </c>
      <c r="G13664" s="50" t="s">
        <v>29495</v>
      </c>
      <c r="H13664" s="50" t="s">
        <v>29496</v>
      </c>
      <c r="I13664" s="50">
        <f>(DAX__2019_2020__33[[#This Row],[Adj Close]]-DAX__2019_2020__33[[#This Row],[Adj Open]])/DAX__2019_2020__33[[#This Row],[Adj Open]]</f>
        <v>-9.4900568588537713E-3</v>
      </c>
      <c r="J13664" s="50">
        <f>DAX__2019_2020__33[[#This Row],[Adj Close]]-DAX__2019_2020__33[[#This Row],[Adj Open]]</f>
        <v>-1.1582859998892019</v>
      </c>
      <c r="K13664" s="50">
        <v>1759973</v>
      </c>
    </row>
    <row r="13665" spans="1:11" x14ac:dyDescent="0.3">
      <c r="A13665" s="51" t="str">
        <f t="shared" si="220"/>
        <v>VOW3.DE</v>
      </c>
      <c r="B13665" s="52" t="s">
        <v>111</v>
      </c>
      <c r="C13665" s="50" t="s">
        <v>29497</v>
      </c>
      <c r="D13665" s="50">
        <f>DAX__2019_2020__33[[#This Row],[Open]]*(DAX__2019_2020__33[[#This Row],[Adj Close]]/DAX__2019_2020__33[[#This Row],[Close]])</f>
        <v>122.08717160461676</v>
      </c>
      <c r="E13665" s="50" t="s">
        <v>29498</v>
      </c>
      <c r="F13665" s="50" t="s">
        <v>29499</v>
      </c>
      <c r="G13665" s="50" t="s">
        <v>29500</v>
      </c>
      <c r="H13665" s="50" t="s">
        <v>29501</v>
      </c>
      <c r="I13665" s="50">
        <f>(DAX__2019_2020__33[[#This Row],[Adj Close]]-DAX__2019_2020__33[[#This Row],[Adj Open]])/DAX__2019_2020__33[[#This Row],[Adj Open]]</f>
        <v>-2.6904841868278613E-3</v>
      </c>
      <c r="J13665" s="50">
        <f>DAX__2019_2020__33[[#This Row],[Adj Close]]-DAX__2019_2020__33[[#This Row],[Adj Open]]</f>
        <v>-0.32847360461676089</v>
      </c>
      <c r="K13665" s="50">
        <v>1090559</v>
      </c>
    </row>
    <row r="13666" spans="1:11" x14ac:dyDescent="0.3">
      <c r="A13666" s="51" t="str">
        <f t="shared" si="220"/>
        <v>VOW3.DE</v>
      </c>
      <c r="B13666" s="52" t="s">
        <v>112</v>
      </c>
      <c r="C13666" s="50" t="s">
        <v>13485</v>
      </c>
      <c r="D13666" s="50">
        <f>DAX__2019_2020__33[[#This Row],[Open]]*(DAX__2019_2020__33[[#This Row],[Adj Close]]/DAX__2019_2020__33[[#This Row],[Close]])</f>
        <v>123.34919841245761</v>
      </c>
      <c r="E13666" s="50" t="s">
        <v>12137</v>
      </c>
      <c r="F13666" s="50" t="s">
        <v>12089</v>
      </c>
      <c r="G13666" s="50" t="s">
        <v>29502</v>
      </c>
      <c r="H13666" s="50" t="s">
        <v>29503</v>
      </c>
      <c r="I13666" s="50">
        <f>(DAX__2019_2020__33[[#This Row],[Adj Close]]-DAX__2019_2020__33[[#This Row],[Adj Open]])/DAX__2019_2020__33[[#This Row],[Adj Open]]</f>
        <v>1.0791927346711871E-2</v>
      </c>
      <c r="J13666" s="50">
        <f>DAX__2019_2020__33[[#This Row],[Adj Close]]-DAX__2019_2020__33[[#This Row],[Adj Open]]</f>
        <v>1.3311755875423898</v>
      </c>
      <c r="K13666" s="50">
        <v>1115807</v>
      </c>
    </row>
    <row r="13667" spans="1:11" x14ac:dyDescent="0.3">
      <c r="A13667" s="51" t="str">
        <f t="shared" si="220"/>
        <v>VOW3.DE</v>
      </c>
      <c r="B13667" s="52" t="s">
        <v>113</v>
      </c>
      <c r="C13667" s="50" t="s">
        <v>13573</v>
      </c>
      <c r="D13667" s="50">
        <f>DAX__2019_2020__33[[#This Row],[Open]]*(DAX__2019_2020__33[[#This Row],[Adj Close]]/DAX__2019_2020__33[[#This Row],[Close]])</f>
        <v>125.33729454788873</v>
      </c>
      <c r="E13667" s="50" t="s">
        <v>6732</v>
      </c>
      <c r="F13667" s="50" t="s">
        <v>29504</v>
      </c>
      <c r="G13667" s="50" t="s">
        <v>29505</v>
      </c>
      <c r="H13667" s="50" t="s">
        <v>29506</v>
      </c>
      <c r="I13667" s="50">
        <f>(DAX__2019_2020__33[[#This Row],[Adj Close]]-DAX__2019_2020__33[[#This Row],[Adj Open]])/DAX__2019_2020__33[[#This Row],[Adj Open]]</f>
        <v>-8.689620689655151E-3</v>
      </c>
      <c r="J13667" s="50">
        <f>DAX__2019_2020__33[[#This Row],[Adj Close]]-DAX__2019_2020__33[[#This Row],[Adj Open]]</f>
        <v>-1.0891335478887356</v>
      </c>
      <c r="K13667" s="50">
        <v>849451</v>
      </c>
    </row>
    <row r="13668" spans="1:11" x14ac:dyDescent="0.3">
      <c r="A13668" s="51" t="str">
        <f t="shared" si="220"/>
        <v>VOW3.DE</v>
      </c>
      <c r="B13668" s="52" t="s">
        <v>114</v>
      </c>
      <c r="C13668" s="50" t="s">
        <v>13567</v>
      </c>
      <c r="D13668" s="50">
        <f>DAX__2019_2020__33[[#This Row],[Open]]*(DAX__2019_2020__33[[#This Row],[Adj Close]]/DAX__2019_2020__33[[#This Row],[Close]])</f>
        <v>124.99153995874114</v>
      </c>
      <c r="E13668" s="50" t="s">
        <v>12161</v>
      </c>
      <c r="F13668" s="50" t="s">
        <v>6568</v>
      </c>
      <c r="G13668" s="50" t="s">
        <v>29507</v>
      </c>
      <c r="H13668" s="50" t="s">
        <v>29508</v>
      </c>
      <c r="I13668" s="50">
        <f>(DAX__2019_2020__33[[#This Row],[Adj Close]]-DAX__2019_2020__33[[#This Row],[Adj Open]])/DAX__2019_2020__33[[#This Row],[Adj Open]]</f>
        <v>-1.89488581349022E-2</v>
      </c>
      <c r="J13668" s="50">
        <f>DAX__2019_2020__33[[#This Row],[Adj Close]]-DAX__2019_2020__33[[#This Row],[Adj Open]]</f>
        <v>-2.3684469587411456</v>
      </c>
      <c r="K13668" s="50">
        <v>926312</v>
      </c>
    </row>
    <row r="13669" spans="1:11" x14ac:dyDescent="0.3">
      <c r="A13669" s="51" t="str">
        <f t="shared" si="220"/>
        <v>VOW3.DE</v>
      </c>
      <c r="B13669" s="52" t="s">
        <v>115</v>
      </c>
      <c r="C13669" s="50" t="s">
        <v>12109</v>
      </c>
      <c r="D13669" s="50">
        <f>DAX__2019_2020__33[[#This Row],[Open]]*(DAX__2019_2020__33[[#This Row],[Adj Close]]/DAX__2019_2020__33[[#This Row],[Close]])</f>
        <v>121.53396573625858</v>
      </c>
      <c r="E13669" s="50" t="s">
        <v>29509</v>
      </c>
      <c r="F13669" s="50" t="s">
        <v>29510</v>
      </c>
      <c r="G13669" s="50" t="s">
        <v>12105</v>
      </c>
      <c r="H13669" s="50" t="s">
        <v>29511</v>
      </c>
      <c r="I13669" s="50">
        <f>(DAX__2019_2020__33[[#This Row],[Adj Close]]-DAX__2019_2020__33[[#This Row],[Adj Open]])/DAX__2019_2020__33[[#This Row],[Adj Open]]</f>
        <v>2.702694052516599E-2</v>
      </c>
      <c r="J13669" s="50">
        <f>DAX__2019_2020__33[[#This Row],[Adj Close]]-DAX__2019_2020__33[[#This Row],[Adj Open]]</f>
        <v>3.2846912637414221</v>
      </c>
      <c r="K13669" s="50">
        <v>1328340</v>
      </c>
    </row>
    <row r="13670" spans="1:11" x14ac:dyDescent="0.3">
      <c r="A13670" s="51" t="str">
        <f t="shared" si="220"/>
        <v>VOW3.DE</v>
      </c>
      <c r="B13670" s="52" t="s">
        <v>116</v>
      </c>
      <c r="C13670" s="50" t="s">
        <v>29512</v>
      </c>
      <c r="D13670" s="50">
        <f>DAX__2019_2020__33[[#This Row],[Open]]*(DAX__2019_2020__33[[#This Row],[Adj Close]]/DAX__2019_2020__33[[#This Row],[Close]])</f>
        <v>123.67765775297215</v>
      </c>
      <c r="E13670" s="50" t="s">
        <v>29513</v>
      </c>
      <c r="F13670" s="50" t="s">
        <v>29514</v>
      </c>
      <c r="G13670" s="50" t="s">
        <v>29515</v>
      </c>
      <c r="H13670" s="50" t="s">
        <v>29516</v>
      </c>
      <c r="I13670" s="50">
        <f>(DAX__2019_2020__33[[#This Row],[Adj Close]]-DAX__2019_2020__33[[#This Row],[Adj Open]])/DAX__2019_2020__33[[#This Row],[Adj Open]]</f>
        <v>-2.3762719824397321E-3</v>
      </c>
      <c r="J13670" s="50">
        <f>DAX__2019_2020__33[[#This Row],[Adj Close]]-DAX__2019_2020__33[[#This Row],[Adj Open]]</f>
        <v>-0.29389175297215786</v>
      </c>
      <c r="K13670" s="50">
        <v>838335</v>
      </c>
    </row>
    <row r="13671" spans="1:11" x14ac:dyDescent="0.3">
      <c r="A13671" s="51" t="str">
        <f t="shared" si="220"/>
        <v>VOW3.DE</v>
      </c>
      <c r="B13671" s="52" t="s">
        <v>117</v>
      </c>
      <c r="C13671" s="50" t="s">
        <v>6576</v>
      </c>
      <c r="D13671" s="50">
        <f>DAX__2019_2020__33[[#This Row],[Open]]*(DAX__2019_2020__33[[#This Row],[Adj Close]]/DAX__2019_2020__33[[#This Row],[Close]])</f>
        <v>122.57123434202342</v>
      </c>
      <c r="E13671" s="50" t="s">
        <v>29517</v>
      </c>
      <c r="F13671" s="50" t="s">
        <v>29518</v>
      </c>
      <c r="G13671" s="50" t="s">
        <v>29517</v>
      </c>
      <c r="H13671" s="50" t="s">
        <v>29519</v>
      </c>
      <c r="I13671" s="50">
        <f>(DAX__2019_2020__33[[#This Row],[Adj Close]]-DAX__2019_2020__33[[#This Row],[Adj Open]])/DAX__2019_2020__33[[#This Row],[Adj Open]]</f>
        <v>9.731946197490543E-3</v>
      </c>
      <c r="J13671" s="50">
        <f>DAX__2019_2020__33[[#This Row],[Adj Close]]-DAX__2019_2020__33[[#This Row],[Adj Open]]</f>
        <v>1.1928566579765771</v>
      </c>
      <c r="K13671" s="50">
        <v>860012</v>
      </c>
    </row>
    <row r="13672" spans="1:11" x14ac:dyDescent="0.3">
      <c r="A13672" s="51" t="str">
        <f t="shared" si="220"/>
        <v>VOW3.DE</v>
      </c>
      <c r="B13672" s="52" t="s">
        <v>118</v>
      </c>
      <c r="C13672" s="50" t="s">
        <v>29491</v>
      </c>
      <c r="D13672" s="50">
        <f>DAX__2019_2020__33[[#This Row],[Open]]*(DAX__2019_2020__33[[#This Row],[Adj Close]]/DAX__2019_2020__33[[#This Row],[Close]])</f>
        <v>123.02073878832563</v>
      </c>
      <c r="E13672" s="50" t="s">
        <v>29520</v>
      </c>
      <c r="F13672" s="50" t="s">
        <v>13465</v>
      </c>
      <c r="G13672" s="50" t="s">
        <v>29521</v>
      </c>
      <c r="H13672" s="50" t="s">
        <v>29522</v>
      </c>
      <c r="I13672" s="50">
        <f>(DAX__2019_2020__33[[#This Row],[Adj Close]]-DAX__2019_2020__33[[#This Row],[Adj Open]])/DAX__2019_2020__33[[#This Row],[Adj Open]]</f>
        <v>3.0635088431382563E-2</v>
      </c>
      <c r="J13672" s="50">
        <f>DAX__2019_2020__33[[#This Row],[Adj Close]]-DAX__2019_2020__33[[#This Row],[Adj Open]]</f>
        <v>3.7687512116743704</v>
      </c>
      <c r="K13672" s="50">
        <v>1547699</v>
      </c>
    </row>
    <row r="13673" spans="1:11" x14ac:dyDescent="0.3">
      <c r="A13673" s="51" t="str">
        <f t="shared" si="220"/>
        <v>VOW3.DE</v>
      </c>
      <c r="B13673" s="52" t="s">
        <v>119</v>
      </c>
      <c r="C13673" s="50" t="s">
        <v>6729</v>
      </c>
      <c r="D13673" s="50">
        <f>DAX__2019_2020__33[[#This Row],[Open]]*(DAX__2019_2020__33[[#This Row],[Adj Close]]/DAX__2019_2020__33[[#This Row],[Close]])</f>
        <v>127.39456774693757</v>
      </c>
      <c r="E13673" s="50" t="s">
        <v>29523</v>
      </c>
      <c r="F13673" s="50" t="s">
        <v>21635</v>
      </c>
      <c r="G13673" s="50" t="s">
        <v>29524</v>
      </c>
      <c r="H13673" s="50" t="s">
        <v>29525</v>
      </c>
      <c r="I13673" s="50">
        <f>(DAX__2019_2020__33[[#This Row],[Adj Close]]-DAX__2019_2020__33[[#This Row],[Adj Open]])/DAX__2019_2020__33[[#This Row],[Adj Open]]</f>
        <v>-5.4281651028577601E-3</v>
      </c>
      <c r="J13673" s="50">
        <f>DAX__2019_2020__33[[#This Row],[Adj Close]]-DAX__2019_2020__33[[#This Row],[Adj Open]]</f>
        <v>-0.6915187469375752</v>
      </c>
      <c r="K13673" s="50">
        <v>796640</v>
      </c>
    </row>
    <row r="13674" spans="1:11" x14ac:dyDescent="0.3">
      <c r="A13674" s="51" t="str">
        <f t="shared" si="220"/>
        <v>VOW3.DE</v>
      </c>
      <c r="B13674" s="52" t="s">
        <v>120</v>
      </c>
      <c r="C13674" s="50" t="s">
        <v>29526</v>
      </c>
      <c r="D13674" s="50">
        <f>DAX__2019_2020__33[[#This Row],[Open]]*(DAX__2019_2020__33[[#This Row],[Adj Close]]/DAX__2019_2020__33[[#This Row],[Close]])</f>
        <v>126.13254027739464</v>
      </c>
      <c r="E13674" s="50" t="s">
        <v>29527</v>
      </c>
      <c r="F13674" s="50" t="s">
        <v>29509</v>
      </c>
      <c r="G13674" s="50" t="s">
        <v>12159</v>
      </c>
      <c r="H13674" s="50" t="s">
        <v>29528</v>
      </c>
      <c r="I13674" s="50">
        <f>(DAX__2019_2020__33[[#This Row],[Adj Close]]-DAX__2019_2020__33[[#This Row],[Adj Open]])/DAX__2019_2020__33[[#This Row],[Adj Open]]</f>
        <v>5.4824767747050553E-3</v>
      </c>
      <c r="J13674" s="50">
        <f>DAX__2019_2020__33[[#This Row],[Adj Close]]-DAX__2019_2020__33[[#This Row],[Adj Open]]</f>
        <v>0.69151872260536607</v>
      </c>
      <c r="K13674" s="50">
        <v>1267789</v>
      </c>
    </row>
    <row r="13675" spans="1:11" x14ac:dyDescent="0.3">
      <c r="A13675" s="51" t="str">
        <f t="shared" si="220"/>
        <v>VOW3.DE</v>
      </c>
      <c r="B13675" s="52" t="s">
        <v>121</v>
      </c>
      <c r="C13675" s="50" t="s">
        <v>13596</v>
      </c>
      <c r="D13675" s="50">
        <f>DAX__2019_2020__33[[#This Row],[Open]]*(DAX__2019_2020__33[[#This Row],[Adj Close]]/DAX__2019_2020__33[[#This Row],[Close]])</f>
        <v>128.1033657672032</v>
      </c>
      <c r="E13675" s="50" t="s">
        <v>12173</v>
      </c>
      <c r="F13675" s="50" t="s">
        <v>29529</v>
      </c>
      <c r="G13675" s="50" t="s">
        <v>29468</v>
      </c>
      <c r="H13675" s="50" t="s">
        <v>29530</v>
      </c>
      <c r="I13675" s="50">
        <f>(DAX__2019_2020__33[[#This Row],[Adj Close]]-DAX__2019_2020__33[[#This Row],[Adj Open]])/DAX__2019_2020__33[[#This Row],[Adj Open]]</f>
        <v>2.0107935629715315E-2</v>
      </c>
      <c r="J13675" s="50">
        <f>DAX__2019_2020__33[[#This Row],[Adj Close]]-DAX__2019_2020__33[[#This Row],[Adj Open]]</f>
        <v>2.5758942327967986</v>
      </c>
      <c r="K13675" s="50">
        <v>1753356</v>
      </c>
    </row>
    <row r="13676" spans="1:11" x14ac:dyDescent="0.3">
      <c r="A13676" s="51" t="str">
        <f t="shared" si="220"/>
        <v>VOW3.DE</v>
      </c>
      <c r="B13676" s="52" t="s">
        <v>122</v>
      </c>
      <c r="C13676" s="50" t="s">
        <v>6586</v>
      </c>
      <c r="D13676" s="50">
        <f>DAX__2019_2020__33[[#This Row],[Open]]*(DAX__2019_2020__33[[#This Row],[Adj Close]]/DAX__2019_2020__33[[#This Row],[Close]])</f>
        <v>129.83214494801055</v>
      </c>
      <c r="E13676" s="50" t="s">
        <v>29531</v>
      </c>
      <c r="F13676" s="50" t="s">
        <v>29532</v>
      </c>
      <c r="G13676" s="50" t="s">
        <v>6604</v>
      </c>
      <c r="H13676" s="50" t="s">
        <v>29533</v>
      </c>
      <c r="I13676" s="50">
        <f>(DAX__2019_2020__33[[#This Row],[Adj Close]]-DAX__2019_2020__33[[#This Row],[Adj Open]])/DAX__2019_2020__33[[#This Row],[Adj Open]]</f>
        <v>5.4594341969261802E-3</v>
      </c>
      <c r="J13676" s="50">
        <f>DAX__2019_2020__33[[#This Row],[Adj Close]]-DAX__2019_2020__33[[#This Row],[Adj Open]]</f>
        <v>0.70881005198944536</v>
      </c>
      <c r="K13676" s="50">
        <v>1013849</v>
      </c>
    </row>
    <row r="13677" spans="1:11" x14ac:dyDescent="0.3">
      <c r="A13677" s="51" t="str">
        <f t="shared" si="220"/>
        <v>VOW3.DE</v>
      </c>
      <c r="B13677" s="52" t="s">
        <v>123</v>
      </c>
      <c r="C13677" s="50" t="s">
        <v>6582</v>
      </c>
      <c r="D13677" s="50">
        <f>DAX__2019_2020__33[[#This Row],[Open]]*(DAX__2019_2020__33[[#This Row],[Adj Close]]/DAX__2019_2020__33[[#This Row],[Close]])</f>
        <v>129.57283283293953</v>
      </c>
      <c r="E13677" s="50" t="s">
        <v>29534</v>
      </c>
      <c r="F13677" s="50" t="s">
        <v>6614</v>
      </c>
      <c r="G13677" s="50" t="s">
        <v>29535</v>
      </c>
      <c r="H13677" s="50" t="s">
        <v>29536</v>
      </c>
      <c r="I13677" s="50">
        <f>(DAX__2019_2020__33[[#This Row],[Adj Close]]-DAX__2019_2020__33[[#This Row],[Adj Open]])/DAX__2019_2020__33[[#This Row],[Adj Open]]</f>
        <v>1.1741227954952345E-2</v>
      </c>
      <c r="J13677" s="50">
        <f>DAX__2019_2020__33[[#This Row],[Adj Close]]-DAX__2019_2020__33[[#This Row],[Adj Open]]</f>
        <v>1.5213441670604766</v>
      </c>
      <c r="K13677" s="50">
        <v>761019</v>
      </c>
    </row>
    <row r="13678" spans="1:11" x14ac:dyDescent="0.3">
      <c r="A13678" s="51" t="str">
        <f t="shared" si="220"/>
        <v>VOW3.DE</v>
      </c>
      <c r="B13678" s="52" t="s">
        <v>124</v>
      </c>
      <c r="C13678" s="50" t="s">
        <v>29537</v>
      </c>
      <c r="D13678" s="50">
        <f>DAX__2019_2020__33[[#This Row],[Open]]*(DAX__2019_2020__33[[#This Row],[Adj Close]]/DAX__2019_2020__33[[#This Row],[Close]])</f>
        <v>130.07419671554817</v>
      </c>
      <c r="E13678" s="50" t="s">
        <v>29538</v>
      </c>
      <c r="F13678" s="50" t="s">
        <v>29539</v>
      </c>
      <c r="G13678" s="50" t="s">
        <v>13586</v>
      </c>
      <c r="H13678" s="50" t="s">
        <v>29540</v>
      </c>
      <c r="I13678" s="50">
        <f>(DAX__2019_2020__33[[#This Row],[Adj Close]]-DAX__2019_2020__33[[#This Row],[Adj Open]])/DAX__2019_2020__33[[#This Row],[Adj Open]]</f>
        <v>2.7910553639301124E-3</v>
      </c>
      <c r="J13678" s="50">
        <f>DAX__2019_2020__33[[#This Row],[Adj Close]]-DAX__2019_2020__33[[#This Row],[Adj Open]]</f>
        <v>0.36304428445183134</v>
      </c>
      <c r="K13678" s="50">
        <v>850849</v>
      </c>
    </row>
    <row r="13679" spans="1:11" x14ac:dyDescent="0.3">
      <c r="A13679" s="51" t="str">
        <f t="shared" si="220"/>
        <v>VOW3.DE</v>
      </c>
      <c r="B13679" s="52" t="s">
        <v>125</v>
      </c>
      <c r="C13679" s="50" t="s">
        <v>6549</v>
      </c>
      <c r="D13679" s="50">
        <f>DAX__2019_2020__33[[#This Row],[Open]]*(DAX__2019_2020__33[[#This Row],[Adj Close]]/DAX__2019_2020__33[[#This Row],[Close]])</f>
        <v>131.38808530105459</v>
      </c>
      <c r="E13679" s="50" t="s">
        <v>29541</v>
      </c>
      <c r="F13679" s="50" t="s">
        <v>29542</v>
      </c>
      <c r="G13679" s="50" t="s">
        <v>29543</v>
      </c>
      <c r="H13679" s="50" t="s">
        <v>29544</v>
      </c>
      <c r="I13679" s="50">
        <f>(DAX__2019_2020__33[[#This Row],[Adj Close]]-DAX__2019_2020__33[[#This Row],[Adj Open]])/DAX__2019_2020__33[[#This Row],[Adj Open]]</f>
        <v>1.4342059210526299E-2</v>
      </c>
      <c r="J13679" s="50">
        <f>DAX__2019_2020__33[[#This Row],[Adj Close]]-DAX__2019_2020__33[[#This Row],[Adj Open]]</f>
        <v>1.884375698945405</v>
      </c>
      <c r="K13679" s="50">
        <v>1438320</v>
      </c>
    </row>
    <row r="13680" spans="1:11" x14ac:dyDescent="0.3">
      <c r="A13680" s="51" t="str">
        <f t="shared" si="220"/>
        <v>VOW3.DE</v>
      </c>
      <c r="B13680" s="52" t="s">
        <v>126</v>
      </c>
      <c r="C13680" s="50" t="s">
        <v>29545</v>
      </c>
      <c r="D13680" s="50">
        <f>DAX__2019_2020__33[[#This Row],[Open]]*(DAX__2019_2020__33[[#This Row],[Adj Close]]/DAX__2019_2020__33[[#This Row],[Close]])</f>
        <v>133.60091039254945</v>
      </c>
      <c r="E13680" s="50" t="s">
        <v>29546</v>
      </c>
      <c r="F13680" s="50" t="s">
        <v>29547</v>
      </c>
      <c r="G13680" s="50" t="s">
        <v>29548</v>
      </c>
      <c r="H13680" s="50" t="s">
        <v>29549</v>
      </c>
      <c r="I13680" s="50">
        <f>(DAX__2019_2020__33[[#This Row],[Adj Close]]-DAX__2019_2020__33[[#This Row],[Adj Open]])/DAX__2019_2020__33[[#This Row],[Adj Open]]</f>
        <v>-2.0703481116763384E-3</v>
      </c>
      <c r="J13680" s="50">
        <f>DAX__2019_2020__33[[#This Row],[Adj Close]]-DAX__2019_2020__33[[#This Row],[Adj Open]]</f>
        <v>-0.27660039254945445</v>
      </c>
      <c r="K13680" s="50">
        <v>786097</v>
      </c>
    </row>
    <row r="13681" spans="1:11" x14ac:dyDescent="0.3">
      <c r="A13681" s="51" t="str">
        <f t="shared" si="220"/>
        <v>VOW3.DE</v>
      </c>
      <c r="B13681" s="52" t="s">
        <v>127</v>
      </c>
      <c r="C13681" s="50" t="s">
        <v>6601</v>
      </c>
      <c r="D13681" s="50">
        <f>DAX__2019_2020__33[[#This Row],[Open]]*(DAX__2019_2020__33[[#This Row],[Adj Close]]/DAX__2019_2020__33[[#This Row],[Close]])</f>
        <v>132.66736526173355</v>
      </c>
      <c r="E13681" s="50" t="s">
        <v>29550</v>
      </c>
      <c r="F13681" s="50" t="s">
        <v>23738</v>
      </c>
      <c r="G13681" s="50" t="s">
        <v>29547</v>
      </c>
      <c r="H13681" s="50" t="s">
        <v>29551</v>
      </c>
      <c r="I13681" s="50">
        <f>(DAX__2019_2020__33[[#This Row],[Adj Close]]-DAX__2019_2020__33[[#This Row],[Adj Open]])/DAX__2019_2020__33[[#This Row],[Adj Open]]</f>
        <v>4.8215078139562679E-3</v>
      </c>
      <c r="J13681" s="50">
        <f>DAX__2019_2020__33[[#This Row],[Adj Close]]-DAX__2019_2020__33[[#This Row],[Adj Open]]</f>
        <v>0.63965673826643865</v>
      </c>
      <c r="K13681" s="50">
        <v>836444</v>
      </c>
    </row>
    <row r="13682" spans="1:11" x14ac:dyDescent="0.3">
      <c r="A13682" s="51" t="str">
        <f t="shared" si="220"/>
        <v>VOW3.DE</v>
      </c>
      <c r="B13682" s="52" t="s">
        <v>128</v>
      </c>
      <c r="C13682" s="50" t="s">
        <v>13635</v>
      </c>
      <c r="D13682" s="50">
        <f>DAX__2019_2020__33[[#This Row],[Open]]*(DAX__2019_2020__33[[#This Row],[Adj Close]]/DAX__2019_2020__33[[#This Row],[Close]])</f>
        <v>132.59821800450516</v>
      </c>
      <c r="E13682" s="50" t="s">
        <v>13632</v>
      </c>
      <c r="F13682" s="50" t="s">
        <v>12208</v>
      </c>
      <c r="G13682" s="50" t="s">
        <v>29552</v>
      </c>
      <c r="H13682" s="50" t="s">
        <v>29553</v>
      </c>
      <c r="I13682" s="50">
        <f>(DAX__2019_2020__33[[#This Row],[Adj Close]]-DAX__2019_2020__33[[#This Row],[Adj Open]])/DAX__2019_2020__33[[#This Row],[Adj Open]]</f>
        <v>-7.9530707152438915E-3</v>
      </c>
      <c r="J13682" s="50">
        <f>DAX__2019_2020__33[[#This Row],[Adj Close]]-DAX__2019_2020__33[[#This Row],[Adj Open]]</f>
        <v>-1.0545630045051553</v>
      </c>
      <c r="K13682" s="50">
        <v>1067248</v>
      </c>
    </row>
    <row r="13683" spans="1:11" x14ac:dyDescent="0.3">
      <c r="A13683" s="51" t="str">
        <f t="shared" si="220"/>
        <v>VOW3.DE</v>
      </c>
      <c r="B13683" s="52" t="s">
        <v>129</v>
      </c>
      <c r="C13683" s="50" t="s">
        <v>29554</v>
      </c>
      <c r="D13683" s="50">
        <f>DAX__2019_2020__33[[#This Row],[Open]]*(DAX__2019_2020__33[[#This Row],[Adj Close]]/DAX__2019_2020__33[[#This Row],[Close]])</f>
        <v>130.59283255828453</v>
      </c>
      <c r="E13683" s="50" t="s">
        <v>29554</v>
      </c>
      <c r="F13683" s="50" t="s">
        <v>29520</v>
      </c>
      <c r="G13683" s="50" t="s">
        <v>29555</v>
      </c>
      <c r="H13683" s="50" t="s">
        <v>29556</v>
      </c>
      <c r="I13683" s="50">
        <f>(DAX__2019_2020__33[[#This Row],[Adj Close]]-DAX__2019_2020__33[[#This Row],[Adj Open]])/DAX__2019_2020__33[[#This Row],[Adj Open]]</f>
        <v>-7.5456710677036408E-3</v>
      </c>
      <c r="J13683" s="50">
        <f>DAX__2019_2020__33[[#This Row],[Adj Close]]-DAX__2019_2020__33[[#This Row],[Adj Open]]</f>
        <v>-0.98541055828451363</v>
      </c>
      <c r="K13683" s="50">
        <v>1141662</v>
      </c>
    </row>
    <row r="13684" spans="1:11" x14ac:dyDescent="0.3">
      <c r="A13684" s="51" t="str">
        <f t="shared" si="220"/>
        <v>VOW3.DE</v>
      </c>
      <c r="B13684" s="52" t="s">
        <v>130</v>
      </c>
      <c r="C13684" s="50" t="s">
        <v>13598</v>
      </c>
      <c r="D13684" s="50">
        <f>DAX__2019_2020__33[[#This Row],[Open]]*(DAX__2019_2020__33[[#This Row],[Adj Close]]/DAX__2019_2020__33[[#This Row],[Close]])</f>
        <v>127.49827857674796</v>
      </c>
      <c r="E13684" s="50" t="s">
        <v>12154</v>
      </c>
      <c r="F13684" s="50" t="s">
        <v>29557</v>
      </c>
      <c r="G13684" s="50" t="s">
        <v>29558</v>
      </c>
      <c r="H13684" s="50" t="s">
        <v>29559</v>
      </c>
      <c r="I13684" s="50">
        <f>(DAX__2019_2020__33[[#This Row],[Adj Close]]-DAX__2019_2020__33[[#This Row],[Adj Open]])/DAX__2019_2020__33[[#This Row],[Adj Open]]</f>
        <v>-2.9830644067796032E-3</v>
      </c>
      <c r="J13684" s="50">
        <f>DAX__2019_2020__33[[#This Row],[Adj Close]]-DAX__2019_2020__33[[#This Row],[Adj Open]]</f>
        <v>-0.38033557674796725</v>
      </c>
      <c r="K13684" s="50">
        <v>1238158</v>
      </c>
    </row>
    <row r="13685" spans="1:11" x14ac:dyDescent="0.3">
      <c r="A13685" s="51" t="str">
        <f t="shared" si="220"/>
        <v>VOW3.DE</v>
      </c>
      <c r="B13685" s="52" t="s">
        <v>131</v>
      </c>
      <c r="C13685" s="50" t="s">
        <v>29560</v>
      </c>
      <c r="D13685" s="50">
        <f>DAX__2019_2020__33[[#This Row],[Open]]*(DAX__2019_2020__33[[#This Row],[Adj Close]]/DAX__2019_2020__33[[#This Row],[Close]])</f>
        <v>127.35998381393195</v>
      </c>
      <c r="E13685" s="50" t="s">
        <v>29561</v>
      </c>
      <c r="F13685" s="50" t="s">
        <v>29562</v>
      </c>
      <c r="G13685" s="50" t="s">
        <v>29451</v>
      </c>
      <c r="H13685" s="50" t="s">
        <v>29563</v>
      </c>
      <c r="I13685" s="50">
        <f>(DAX__2019_2020__33[[#This Row],[Adj Close]]-DAX__2019_2020__33[[#This Row],[Adj Open]])/DAX__2019_2020__33[[#This Row],[Adj Open]]</f>
        <v>-4.6151216130074346E-3</v>
      </c>
      <c r="J13685" s="50">
        <f>DAX__2019_2020__33[[#This Row],[Adj Close]]-DAX__2019_2020__33[[#This Row],[Adj Open]]</f>
        <v>-0.58778181393195439</v>
      </c>
      <c r="K13685" s="50">
        <v>910780</v>
      </c>
    </row>
    <row r="13686" spans="1:11" x14ac:dyDescent="0.3">
      <c r="A13686" s="51" t="str">
        <f t="shared" si="220"/>
        <v>VOW3.DE</v>
      </c>
      <c r="B13686" s="52" t="s">
        <v>132</v>
      </c>
      <c r="C13686" s="50" t="s">
        <v>13664</v>
      </c>
      <c r="D13686" s="50">
        <f>DAX__2019_2020__33[[#This Row],[Open]]*(DAX__2019_2020__33[[#This Row],[Adj Close]]/DAX__2019_2020__33[[#This Row],[Close]])</f>
        <v>127.06609701531038</v>
      </c>
      <c r="E13686" s="50" t="s">
        <v>29473</v>
      </c>
      <c r="F13686" s="50" t="s">
        <v>29512</v>
      </c>
      <c r="G13686" s="50" t="s">
        <v>29564</v>
      </c>
      <c r="H13686" s="50" t="s">
        <v>29565</v>
      </c>
      <c r="I13686" s="50">
        <f>(DAX__2019_2020__33[[#This Row],[Adj Close]]-DAX__2019_2020__33[[#This Row],[Adj Open]])/DAX__2019_2020__33[[#This Row],[Adj Open]]</f>
        <v>-2.054424489795921E-2</v>
      </c>
      <c r="J13686" s="50">
        <f>DAX__2019_2020__33[[#This Row],[Adj Close]]-DAX__2019_2020__33[[#This Row],[Adj Open]]</f>
        <v>-2.61047701531038</v>
      </c>
      <c r="K13686" s="50">
        <v>1754235</v>
      </c>
    </row>
    <row r="13687" spans="1:11" x14ac:dyDescent="0.3">
      <c r="A13687" s="51" t="str">
        <f t="shared" si="220"/>
        <v>VOW3.DE</v>
      </c>
      <c r="B13687" s="52" t="s">
        <v>133</v>
      </c>
      <c r="C13687" s="50" t="s">
        <v>12066</v>
      </c>
      <c r="D13687" s="50">
        <f>DAX__2019_2020__33[[#This Row],[Open]]*(DAX__2019_2020__33[[#This Row],[Adj Close]]/DAX__2019_2020__33[[#This Row],[Close]])</f>
        <v>124.90511200244458</v>
      </c>
      <c r="E13687" s="50" t="s">
        <v>6547</v>
      </c>
      <c r="F13687" s="50" t="s">
        <v>13468</v>
      </c>
      <c r="G13687" s="50" t="s">
        <v>29464</v>
      </c>
      <c r="H13687" s="50" t="s">
        <v>29465</v>
      </c>
      <c r="I13687" s="50">
        <f>(DAX__2019_2020__33[[#This Row],[Adj Close]]-DAX__2019_2020__33[[#This Row],[Adj Open]])/DAX__2019_2020__33[[#This Row],[Adj Open]]</f>
        <v>7.1971833910034868E-3</v>
      </c>
      <c r="J13687" s="50">
        <f>DAX__2019_2020__33[[#This Row],[Adj Close]]-DAX__2019_2020__33[[#This Row],[Adj Open]]</f>
        <v>0.89896499755542436</v>
      </c>
      <c r="K13687" s="50">
        <v>1196765</v>
      </c>
    </row>
    <row r="13688" spans="1:11" x14ac:dyDescent="0.3">
      <c r="A13688" s="51" t="str">
        <f t="shared" si="220"/>
        <v>VOW3.DE</v>
      </c>
      <c r="B13688" s="52" t="s">
        <v>134</v>
      </c>
      <c r="C13688" s="50" t="s">
        <v>29566</v>
      </c>
      <c r="D13688" s="50">
        <f>DAX__2019_2020__33[[#This Row],[Open]]*(DAX__2019_2020__33[[#This Row],[Adj Close]]/DAX__2019_2020__33[[#This Row],[Close]])</f>
        <v>125.70034675260951</v>
      </c>
      <c r="E13688" s="50" t="s">
        <v>29567</v>
      </c>
      <c r="F13688" s="50" t="s">
        <v>29568</v>
      </c>
      <c r="G13688" s="50" t="s">
        <v>29569</v>
      </c>
      <c r="H13688" s="50" t="s">
        <v>29570</v>
      </c>
      <c r="I13688" s="50">
        <f>(DAX__2019_2020__33[[#This Row],[Adj Close]]-DAX__2019_2020__33[[#This Row],[Adj Open]])/DAX__2019_2020__33[[#This Row],[Adj Open]]</f>
        <v>-8.6645166918514569E-3</v>
      </c>
      <c r="J13688" s="50">
        <f>DAX__2019_2020__33[[#This Row],[Adj Close]]-DAX__2019_2020__33[[#This Row],[Adj Open]]</f>
        <v>-1.0891327526095012</v>
      </c>
      <c r="K13688" s="50">
        <v>1058869</v>
      </c>
    </row>
    <row r="13689" spans="1:11" x14ac:dyDescent="0.3">
      <c r="A13689" s="51" t="str">
        <f t="shared" si="220"/>
        <v>VOW3.DE</v>
      </c>
      <c r="B13689" s="52" t="s">
        <v>135</v>
      </c>
      <c r="C13689" s="50" t="s">
        <v>21650</v>
      </c>
      <c r="D13689" s="50">
        <f>DAX__2019_2020__33[[#This Row],[Open]]*(DAX__2019_2020__33[[#This Row],[Adj Close]]/DAX__2019_2020__33[[#This Row],[Close]])</f>
        <v>124.04070193815885</v>
      </c>
      <c r="E13689" s="50" t="s">
        <v>29571</v>
      </c>
      <c r="F13689" s="50" t="s">
        <v>29572</v>
      </c>
      <c r="G13689" s="50" t="s">
        <v>29573</v>
      </c>
      <c r="H13689" s="50" t="s">
        <v>29574</v>
      </c>
      <c r="I13689" s="50">
        <f>(DAX__2019_2020__33[[#This Row],[Adj Close]]-DAX__2019_2020__33[[#This Row],[Adj Open]])/DAX__2019_2020__33[[#This Row],[Adj Open]]</f>
        <v>5.7143344947735769E-3</v>
      </c>
      <c r="J13689" s="50">
        <f>DAX__2019_2020__33[[#This Row],[Adj Close]]-DAX__2019_2020__33[[#This Row],[Adj Open]]</f>
        <v>0.70881006184114881</v>
      </c>
      <c r="K13689" s="50">
        <v>2170847</v>
      </c>
    </row>
    <row r="13690" spans="1:11" x14ac:dyDescent="0.3">
      <c r="A13690" s="51" t="str">
        <f t="shared" si="220"/>
        <v>VOW3.DE</v>
      </c>
      <c r="B13690" s="52" t="s">
        <v>136</v>
      </c>
      <c r="C13690" s="50" t="s">
        <v>12054</v>
      </c>
      <c r="D13690" s="50">
        <f>DAX__2019_2020__33[[#This Row],[Open]]*(DAX__2019_2020__33[[#This Row],[Adj Close]]/DAX__2019_2020__33[[#This Row],[Close]])</f>
        <v>124.4729002886598</v>
      </c>
      <c r="E13690" s="50" t="s">
        <v>29526</v>
      </c>
      <c r="F13690" s="50" t="s">
        <v>29575</v>
      </c>
      <c r="G13690" s="50" t="s">
        <v>12049</v>
      </c>
      <c r="H13690" s="50" t="s">
        <v>29576</v>
      </c>
      <c r="I13690" s="50">
        <f>(DAX__2019_2020__33[[#This Row],[Adj Close]]-DAX__2019_2020__33[[#This Row],[Adj Open]])/DAX__2019_2020__33[[#This Row],[Adj Open]]</f>
        <v>1.0416666666666585E-2</v>
      </c>
      <c r="J13690" s="50">
        <f>DAX__2019_2020__33[[#This Row],[Adj Close]]-DAX__2019_2020__33[[#This Row],[Adj Open]]</f>
        <v>1.296592711340196</v>
      </c>
      <c r="K13690" s="50">
        <v>978863</v>
      </c>
    </row>
    <row r="13691" spans="1:11" x14ac:dyDescent="0.3">
      <c r="A13691" s="51" t="str">
        <f t="shared" si="220"/>
        <v>VOW3.DE</v>
      </c>
      <c r="B13691" s="52" t="s">
        <v>137</v>
      </c>
      <c r="C13691" s="50" t="s">
        <v>29425</v>
      </c>
      <c r="D13691" s="50">
        <f>DAX__2019_2020__33[[#This Row],[Open]]*(DAX__2019_2020__33[[#This Row],[Adj Close]]/DAX__2019_2020__33[[#This Row],[Close]])</f>
        <v>126.21898573015602</v>
      </c>
      <c r="E13691" s="50" t="s">
        <v>6617</v>
      </c>
      <c r="F13691" s="50" t="s">
        <v>12054</v>
      </c>
      <c r="G13691" s="50" t="s">
        <v>13761</v>
      </c>
      <c r="H13691" s="50" t="s">
        <v>29577</v>
      </c>
      <c r="I13691" s="50">
        <f>(DAX__2019_2020__33[[#This Row],[Adj Close]]-DAX__2019_2020__33[[#This Row],[Adj Open]])/DAX__2019_2020__33[[#This Row],[Adj Open]]</f>
        <v>1.2874879800715517E-2</v>
      </c>
      <c r="J13691" s="50">
        <f>DAX__2019_2020__33[[#This Row],[Adj Close]]-DAX__2019_2020__33[[#This Row],[Adj Open]]</f>
        <v>1.6250542698439858</v>
      </c>
      <c r="K13691" s="50">
        <v>1429935</v>
      </c>
    </row>
    <row r="13692" spans="1:11" x14ac:dyDescent="0.3">
      <c r="A13692" s="51" t="str">
        <f t="shared" si="220"/>
        <v>VOW3.DE</v>
      </c>
      <c r="B13692" s="52" t="s">
        <v>138</v>
      </c>
      <c r="C13692" s="50" t="s">
        <v>12143</v>
      </c>
      <c r="D13692" s="50">
        <f>DAX__2019_2020__33[[#This Row],[Open]]*(DAX__2019_2020__33[[#This Row],[Adj Close]]/DAX__2019_2020__33[[#This Row],[Close]])</f>
        <v>127.91320599604892</v>
      </c>
      <c r="E13692" s="50" t="s">
        <v>29520</v>
      </c>
      <c r="F13692" s="50" t="s">
        <v>29459</v>
      </c>
      <c r="G13692" s="50" t="s">
        <v>29578</v>
      </c>
      <c r="H13692" s="50" t="s">
        <v>29579</v>
      </c>
      <c r="I13692" s="50">
        <f>(DAX__2019_2020__33[[#This Row],[Adj Close]]-DAX__2019_2020__33[[#This Row],[Adj Open]])/DAX__2019_2020__33[[#This Row],[Adj Open]]</f>
        <v>-2.7436127245198751E-2</v>
      </c>
      <c r="J13692" s="50">
        <f>DAX__2019_2020__33[[#This Row],[Adj Close]]-DAX__2019_2020__33[[#This Row],[Adj Open]]</f>
        <v>-3.509442996048918</v>
      </c>
      <c r="K13692" s="50">
        <v>1903277</v>
      </c>
    </row>
    <row r="13693" spans="1:11" x14ac:dyDescent="0.3">
      <c r="A13693" s="51" t="str">
        <f t="shared" si="220"/>
        <v>VOW3.DE</v>
      </c>
      <c r="B13693" s="52" t="s">
        <v>139</v>
      </c>
      <c r="C13693" s="50" t="s">
        <v>29580</v>
      </c>
      <c r="D13693" s="50">
        <f>DAX__2019_2020__33[[#This Row],[Open]]*(DAX__2019_2020__33[[#This Row],[Adj Close]]/DAX__2019_2020__33[[#This Row],[Close]])</f>
        <v>123.98885361533235</v>
      </c>
      <c r="E13693" s="50" t="s">
        <v>29581</v>
      </c>
      <c r="F13693" s="50" t="s">
        <v>29582</v>
      </c>
      <c r="G13693" s="50" t="s">
        <v>6733</v>
      </c>
      <c r="H13693" s="50" t="s">
        <v>29583</v>
      </c>
      <c r="I13693" s="50">
        <f>(DAX__2019_2020__33[[#This Row],[Adj Close]]-DAX__2019_2020__33[[#This Row],[Adj Open]])/DAX__2019_2020__33[[#This Row],[Adj Open]]</f>
        <v>-3.4857779770527432E-3</v>
      </c>
      <c r="J13693" s="50">
        <f>DAX__2019_2020__33[[#This Row],[Adj Close]]-DAX__2019_2020__33[[#This Row],[Adj Open]]</f>
        <v>-0.43219761533234191</v>
      </c>
      <c r="K13693" s="50">
        <v>927582</v>
      </c>
    </row>
    <row r="13694" spans="1:11" x14ac:dyDescent="0.3">
      <c r="A13694" s="51" t="str">
        <f t="shared" si="220"/>
        <v>VOW3.DE</v>
      </c>
      <c r="B13694" s="52" t="s">
        <v>140</v>
      </c>
      <c r="C13694" s="50" t="s">
        <v>12037</v>
      </c>
      <c r="D13694" s="50">
        <f>DAX__2019_2020__33[[#This Row],[Open]]*(DAX__2019_2020__33[[#This Row],[Adj Close]]/DAX__2019_2020__33[[#This Row],[Close]])</f>
        <v>124.3864586499555</v>
      </c>
      <c r="E13694" s="50" t="s">
        <v>29569</v>
      </c>
      <c r="F13694" s="50" t="s">
        <v>29584</v>
      </c>
      <c r="G13694" s="50" t="s">
        <v>29584</v>
      </c>
      <c r="H13694" s="50" t="s">
        <v>29585</v>
      </c>
      <c r="I13694" s="50">
        <f>(DAX__2019_2020__33[[#This Row],[Adj Close]]-DAX__2019_2020__33[[#This Row],[Adj Open]])/DAX__2019_2020__33[[#This Row],[Adj Open]]</f>
        <v>-3.307849338756761E-2</v>
      </c>
      <c r="J13694" s="50">
        <f>DAX__2019_2020__33[[#This Row],[Adj Close]]-DAX__2019_2020__33[[#This Row],[Adj Open]]</f>
        <v>-4.1145166499555046</v>
      </c>
      <c r="K13694" s="50">
        <v>1953985</v>
      </c>
    </row>
    <row r="13695" spans="1:11" x14ac:dyDescent="0.3">
      <c r="A13695" s="51" t="str">
        <f t="shared" si="220"/>
        <v>VOW3.DE</v>
      </c>
      <c r="B13695" s="52" t="s">
        <v>141</v>
      </c>
      <c r="C13695" s="50" t="s">
        <v>6558</v>
      </c>
      <c r="D13695" s="50">
        <f>DAX__2019_2020__33[[#This Row],[Open]]*(DAX__2019_2020__33[[#This Row],[Adj Close]]/DAX__2019_2020__33[[#This Row],[Close]])</f>
        <v>119.78788664700527</v>
      </c>
      <c r="E13695" s="50" t="s">
        <v>12109</v>
      </c>
      <c r="F13695" s="50" t="s">
        <v>29586</v>
      </c>
      <c r="G13695" s="50" t="s">
        <v>29499</v>
      </c>
      <c r="H13695" s="50" t="s">
        <v>29587</v>
      </c>
      <c r="I13695" s="50">
        <f>(DAX__2019_2020__33[[#This Row],[Adj Close]]-DAX__2019_2020__33[[#This Row],[Adj Open]])/DAX__2019_2020__33[[#This Row],[Adj Open]]</f>
        <v>8.9479360809938003E-3</v>
      </c>
      <c r="J13695" s="50">
        <f>DAX__2019_2020__33[[#This Row],[Adj Close]]-DAX__2019_2020__33[[#This Row],[Adj Open]]</f>
        <v>1.071854352994734</v>
      </c>
      <c r="K13695" s="50">
        <v>838716</v>
      </c>
    </row>
    <row r="13696" spans="1:11" x14ac:dyDescent="0.3">
      <c r="A13696" s="51" t="str">
        <f t="shared" si="220"/>
        <v>VOW3.DE</v>
      </c>
      <c r="B13696" s="52" t="s">
        <v>142</v>
      </c>
      <c r="C13696" s="50" t="s">
        <v>6555</v>
      </c>
      <c r="D13696" s="50">
        <f>DAX__2019_2020__33[[#This Row],[Open]]*(DAX__2019_2020__33[[#This Row],[Adj Close]]/DAX__2019_2020__33[[#This Row],[Close]])</f>
        <v>121.01532567505865</v>
      </c>
      <c r="E13696" s="50" t="s">
        <v>29588</v>
      </c>
      <c r="F13696" s="50" t="s">
        <v>4799</v>
      </c>
      <c r="G13696" s="50" t="s">
        <v>29589</v>
      </c>
      <c r="H13696" s="50" t="s">
        <v>29590</v>
      </c>
      <c r="I13696" s="50">
        <f>(DAX__2019_2020__33[[#This Row],[Adj Close]]-DAX__2019_2020__33[[#This Row],[Adj Open]])/DAX__2019_2020__33[[#This Row],[Adj Open]]</f>
        <v>-9.857178571428633E-3</v>
      </c>
      <c r="J13696" s="50">
        <f>DAX__2019_2020__33[[#This Row],[Adj Close]]-DAX__2019_2020__33[[#This Row],[Adj Open]]</f>
        <v>-1.1928696750586454</v>
      </c>
      <c r="K13696" s="50">
        <v>771187</v>
      </c>
    </row>
    <row r="13697" spans="1:11" x14ac:dyDescent="0.3">
      <c r="A13697" s="51" t="str">
        <f t="shared" si="220"/>
        <v>VOW3.DE</v>
      </c>
      <c r="B13697" s="52" t="s">
        <v>143</v>
      </c>
      <c r="C13697" s="50" t="s">
        <v>29591</v>
      </c>
      <c r="D13697" s="50">
        <f>DAX__2019_2020__33[[#This Row],[Open]]*(DAX__2019_2020__33[[#This Row],[Adj Close]]/DAX__2019_2020__33[[#This Row],[Close]])</f>
        <v>120.54854403551644</v>
      </c>
      <c r="E13697" s="50" t="s">
        <v>12093</v>
      </c>
      <c r="F13697" s="50" t="s">
        <v>29592</v>
      </c>
      <c r="G13697" s="50" t="s">
        <v>4817</v>
      </c>
      <c r="H13697" s="50" t="s">
        <v>29593</v>
      </c>
      <c r="I13697" s="50">
        <f>(DAX__2019_2020__33[[#This Row],[Adj Close]]-DAX__2019_2020__33[[#This Row],[Adj Open]])/DAX__2019_2020__33[[#This Row],[Adj Open]]</f>
        <v>-3.0117164700842838E-3</v>
      </c>
      <c r="J13697" s="50">
        <f>DAX__2019_2020__33[[#This Row],[Adj Close]]-DAX__2019_2020__33[[#This Row],[Adj Open]]</f>
        <v>-0.36305803551644544</v>
      </c>
      <c r="K13697" s="50">
        <v>1006122</v>
      </c>
    </row>
    <row r="13698" spans="1:11" x14ac:dyDescent="0.3">
      <c r="A13698" s="51" t="str">
        <f t="shared" si="220"/>
        <v>VOW3.DE</v>
      </c>
      <c r="B13698" s="52" t="s">
        <v>144</v>
      </c>
      <c r="C13698" s="50" t="s">
        <v>6559</v>
      </c>
      <c r="D13698" s="50">
        <f>DAX__2019_2020__33[[#This Row],[Open]]*(DAX__2019_2020__33[[#This Row],[Adj Close]]/DAX__2019_2020__33[[#This Row],[Close]])</f>
        <v>120.15092794341211</v>
      </c>
      <c r="E13698" s="50" t="s">
        <v>29594</v>
      </c>
      <c r="F13698" s="50" t="s">
        <v>4801</v>
      </c>
      <c r="G13698" s="50" t="s">
        <v>29595</v>
      </c>
      <c r="H13698" s="50" t="s">
        <v>29596</v>
      </c>
      <c r="I13698" s="50">
        <f>(DAX__2019_2020__33[[#This Row],[Adj Close]]-DAX__2019_2020__33[[#This Row],[Adj Open]])/DAX__2019_2020__33[[#This Row],[Adj Open]]</f>
        <v>-3.7410359712229425E-3</v>
      </c>
      <c r="J13698" s="50">
        <f>DAX__2019_2020__33[[#This Row],[Adj Close]]-DAX__2019_2020__33[[#This Row],[Adj Open]]</f>
        <v>-0.44948894341212053</v>
      </c>
      <c r="K13698" s="50">
        <v>642174</v>
      </c>
    </row>
    <row r="13699" spans="1:11" x14ac:dyDescent="0.3">
      <c r="A13699" s="51" t="str">
        <f t="shared" si="220"/>
        <v>VOW3.DE</v>
      </c>
      <c r="B13699" s="52" t="s">
        <v>145</v>
      </c>
      <c r="C13699" s="50" t="s">
        <v>12229</v>
      </c>
      <c r="D13699" s="50">
        <f>DAX__2019_2020__33[[#This Row],[Open]]*(DAX__2019_2020__33[[#This Row],[Adj Close]]/DAX__2019_2020__33[[#This Row],[Close]])</f>
        <v>120.66956564042636</v>
      </c>
      <c r="E13699" s="50" t="s">
        <v>21624</v>
      </c>
      <c r="F13699" s="50" t="s">
        <v>12229</v>
      </c>
      <c r="G13699" s="50" t="s">
        <v>29597</v>
      </c>
      <c r="H13699" s="50" t="s">
        <v>29598</v>
      </c>
      <c r="I13699" s="50">
        <f>(DAX__2019_2020__33[[#This Row],[Adj Close]]-DAX__2019_2020__33[[#This Row],[Adj Open]])/DAX__2019_2020__33[[#This Row],[Adj Open]]</f>
        <v>5.157600064859655E-3</v>
      </c>
      <c r="J13699" s="50">
        <f>DAX__2019_2020__33[[#This Row],[Adj Close]]-DAX__2019_2020__33[[#This Row],[Adj Open]]</f>
        <v>0.62236535957364936</v>
      </c>
      <c r="K13699" s="50">
        <v>883289</v>
      </c>
    </row>
    <row r="13700" spans="1:11" x14ac:dyDescent="0.3">
      <c r="A13700" s="51" t="str">
        <f t="shared" si="220"/>
        <v>VOW3.DE</v>
      </c>
      <c r="B13700" s="52" t="s">
        <v>146</v>
      </c>
      <c r="C13700" s="50" t="s">
        <v>29491</v>
      </c>
      <c r="D13700" s="50">
        <f>DAX__2019_2020__33[[#This Row],[Open]]*(DAX__2019_2020__33[[#This Row],[Adj Close]]/DAX__2019_2020__33[[#This Row],[Close]])</f>
        <v>123.02071648891486</v>
      </c>
      <c r="E13700" s="50" t="s">
        <v>29599</v>
      </c>
      <c r="F13700" s="50" t="s">
        <v>29491</v>
      </c>
      <c r="G13700" s="50" t="s">
        <v>29513</v>
      </c>
      <c r="H13700" s="50" t="s">
        <v>29600</v>
      </c>
      <c r="I13700" s="50">
        <f>(DAX__2019_2020__33[[#This Row],[Adj Close]]-DAX__2019_2020__33[[#This Row],[Adj Open]])/DAX__2019_2020__33[[#This Row],[Adj Open]]</f>
        <v>1.5036536640979642E-2</v>
      </c>
      <c r="J13700" s="50">
        <f>DAX__2019_2020__33[[#This Row],[Adj Close]]-DAX__2019_2020__33[[#This Row],[Adj Open]]</f>
        <v>1.8498055110851368</v>
      </c>
      <c r="K13700" s="50">
        <v>1581086</v>
      </c>
    </row>
    <row r="13701" spans="1:11" x14ac:dyDescent="0.3">
      <c r="A13701" s="51" t="str">
        <f t="shared" ref="A13701:A13764" si="221">"VOW3.DE"</f>
        <v>VOW3.DE</v>
      </c>
      <c r="B13701" s="52" t="s">
        <v>147</v>
      </c>
      <c r="C13701" s="50" t="s">
        <v>29601</v>
      </c>
      <c r="D13701" s="50">
        <f>DAX__2019_2020__33[[#This Row],[Open]]*(DAX__2019_2020__33[[#This Row],[Adj Close]]/DAX__2019_2020__33[[#This Row],[Close]])</f>
        <v>123.93698328294865</v>
      </c>
      <c r="E13701" s="50" t="s">
        <v>29602</v>
      </c>
      <c r="F13701" s="50" t="s">
        <v>29601</v>
      </c>
      <c r="G13701" s="50" t="s">
        <v>6546</v>
      </c>
      <c r="H13701" s="50" t="s">
        <v>29603</v>
      </c>
      <c r="I13701" s="50">
        <f>(DAX__2019_2020__33[[#This Row],[Adj Close]]-DAX__2019_2020__33[[#This Row],[Adj Open]])/DAX__2019_2020__33[[#This Row],[Adj Open]]</f>
        <v>1.8970574035061489E-2</v>
      </c>
      <c r="J13701" s="50">
        <f>DAX__2019_2020__33[[#This Row],[Adj Close]]-DAX__2019_2020__33[[#This Row],[Adj Open]]</f>
        <v>2.3511557170513555</v>
      </c>
      <c r="K13701" s="50">
        <v>1089506</v>
      </c>
    </row>
    <row r="13702" spans="1:11" x14ac:dyDescent="0.3">
      <c r="A13702" s="51" t="str">
        <f t="shared" si="221"/>
        <v>VOW3.DE</v>
      </c>
      <c r="B13702" s="52" t="s">
        <v>148</v>
      </c>
      <c r="C13702" s="50" t="s">
        <v>13598</v>
      </c>
      <c r="D13702" s="50">
        <f>DAX__2019_2020__33[[#This Row],[Open]]*(DAX__2019_2020__33[[#This Row],[Adj Close]]/DAX__2019_2020__33[[#This Row],[Close]])</f>
        <v>127.49828746974718</v>
      </c>
      <c r="E13702" s="50" t="s">
        <v>13605</v>
      </c>
      <c r="F13702" s="50" t="s">
        <v>13735</v>
      </c>
      <c r="G13702" s="50" t="s">
        <v>12152</v>
      </c>
      <c r="H13702" s="50" t="s">
        <v>29604</v>
      </c>
      <c r="I13702" s="50">
        <f>(DAX__2019_2020__33[[#This Row],[Adj Close]]-DAX__2019_2020__33[[#This Row],[Adj Open]])/DAX__2019_2020__33[[#This Row],[Adj Open]]</f>
        <v>6.9152813559321584E-3</v>
      </c>
      <c r="J13702" s="50">
        <f>DAX__2019_2020__33[[#This Row],[Adj Close]]-DAX__2019_2020__33[[#This Row],[Adj Open]]</f>
        <v>0.8816865302528214</v>
      </c>
      <c r="K13702" s="50">
        <v>1353567</v>
      </c>
    </row>
    <row r="13703" spans="1:11" x14ac:dyDescent="0.3">
      <c r="A13703" s="51" t="str">
        <f t="shared" si="221"/>
        <v>VOW3.DE</v>
      </c>
      <c r="B13703" s="52" t="s">
        <v>149</v>
      </c>
      <c r="C13703" s="50" t="s">
        <v>13969</v>
      </c>
      <c r="D13703" s="50">
        <f>DAX__2019_2020__33[[#This Row],[Open]]*(DAX__2019_2020__33[[#This Row],[Adj Close]]/DAX__2019_2020__33[[#This Row],[Close]])</f>
        <v>127.75761291391599</v>
      </c>
      <c r="E13703" s="50" t="s">
        <v>13965</v>
      </c>
      <c r="F13703" s="50" t="s">
        <v>29605</v>
      </c>
      <c r="G13703" s="50" t="s">
        <v>29606</v>
      </c>
      <c r="H13703" s="50" t="s">
        <v>29607</v>
      </c>
      <c r="I13703" s="50">
        <f>(DAX__2019_2020__33[[#This Row],[Adj Close]]-DAX__2019_2020__33[[#This Row],[Adj Open]])/DAX__2019_2020__33[[#This Row],[Adj Open]]</f>
        <v>1.4614370474674296E-2</v>
      </c>
      <c r="J13703" s="50">
        <f>DAX__2019_2020__33[[#This Row],[Adj Close]]-DAX__2019_2020__33[[#This Row],[Adj Open]]</f>
        <v>1.8670970860840015</v>
      </c>
      <c r="K13703" s="50">
        <v>1091467</v>
      </c>
    </row>
    <row r="13704" spans="1:11" x14ac:dyDescent="0.3">
      <c r="A13704" s="51" t="str">
        <f t="shared" si="221"/>
        <v>VOW3.DE</v>
      </c>
      <c r="B13704" s="52" t="s">
        <v>150</v>
      </c>
      <c r="C13704" s="50" t="s">
        <v>13988</v>
      </c>
      <c r="D13704" s="50">
        <f>DAX__2019_2020__33[[#This Row],[Open]]*(DAX__2019_2020__33[[#This Row],[Adj Close]]/DAX__2019_2020__33[[#This Row],[Close]])</f>
        <v>129.48641097468644</v>
      </c>
      <c r="E13704" s="50" t="s">
        <v>13782</v>
      </c>
      <c r="F13704" s="50" t="s">
        <v>29608</v>
      </c>
      <c r="G13704" s="50" t="s">
        <v>29609</v>
      </c>
      <c r="H13704" s="50" t="s">
        <v>29610</v>
      </c>
      <c r="I13704" s="50">
        <f>(DAX__2019_2020__33[[#This Row],[Adj Close]]-DAX__2019_2020__33[[#This Row],[Adj Open]])/DAX__2019_2020__33[[#This Row],[Adj Open]]</f>
        <v>-6.9426433856613302E-3</v>
      </c>
      <c r="J13704" s="50">
        <f>DAX__2019_2020__33[[#This Row],[Adj Close]]-DAX__2019_2020__33[[#This Row],[Adj Open]]</f>
        <v>-0.89897797468643148</v>
      </c>
      <c r="K13704" s="50">
        <v>963368</v>
      </c>
    </row>
    <row r="13705" spans="1:11" x14ac:dyDescent="0.3">
      <c r="A13705" s="51" t="str">
        <f t="shared" si="221"/>
        <v>VOW3.DE</v>
      </c>
      <c r="B13705" s="52" t="s">
        <v>151</v>
      </c>
      <c r="C13705" s="50" t="s">
        <v>29611</v>
      </c>
      <c r="D13705" s="50">
        <f>DAX__2019_2020__33[[#This Row],[Open]]*(DAX__2019_2020__33[[#This Row],[Adj Close]]/DAX__2019_2020__33[[#This Row],[Close]])</f>
        <v>127.2735433988925</v>
      </c>
      <c r="E13705" s="50" t="s">
        <v>13605</v>
      </c>
      <c r="F13705" s="50" t="s">
        <v>29521</v>
      </c>
      <c r="G13705" s="50" t="s">
        <v>6617</v>
      </c>
      <c r="H13705" s="50" t="s">
        <v>29486</v>
      </c>
      <c r="I13705" s="50">
        <f>(DAX__2019_2020__33[[#This Row],[Adj Close]]-DAX__2019_2020__33[[#This Row],[Adj Open]])/DAX__2019_2020__33[[#This Row],[Adj Open]]</f>
        <v>1.4126609137238308E-2</v>
      </c>
      <c r="J13705" s="50">
        <f>DAX__2019_2020__33[[#This Row],[Adj Close]]-DAX__2019_2020__33[[#This Row],[Adj Open]]</f>
        <v>1.797943601107491</v>
      </c>
      <c r="K13705" s="50">
        <v>679562</v>
      </c>
    </row>
    <row r="13706" spans="1:11" x14ac:dyDescent="0.3">
      <c r="A13706" s="51" t="str">
        <f t="shared" si="221"/>
        <v>VOW3.DE</v>
      </c>
      <c r="B13706" s="52" t="s">
        <v>152</v>
      </c>
      <c r="C13706" s="50" t="s">
        <v>12056</v>
      </c>
      <c r="D13706" s="50">
        <f>DAX__2019_2020__33[[#This Row],[Open]]*(DAX__2019_2020__33[[#This Row],[Adj Close]]/DAX__2019_2020__33[[#This Row],[Close]])</f>
        <v>128.36267857094595</v>
      </c>
      <c r="E13706" s="50" t="s">
        <v>7164</v>
      </c>
      <c r="F13706" s="50" t="s">
        <v>13974</v>
      </c>
      <c r="G13706" s="50" t="s">
        <v>12154</v>
      </c>
      <c r="H13706" s="50" t="s">
        <v>29612</v>
      </c>
      <c r="I13706" s="50">
        <f>(DAX__2019_2020__33[[#This Row],[Adj Close]]-DAX__2019_2020__33[[#This Row],[Adj Open]])/DAX__2019_2020__33[[#This Row],[Adj Open]]</f>
        <v>-3.3670033670033608E-3</v>
      </c>
      <c r="J13706" s="50">
        <f>DAX__2019_2020__33[[#This Row],[Adj Close]]-DAX__2019_2020__33[[#This Row],[Adj Open]]</f>
        <v>-0.43219757094594513</v>
      </c>
      <c r="K13706" s="50">
        <v>999668</v>
      </c>
    </row>
    <row r="13707" spans="1:11" x14ac:dyDescent="0.3">
      <c r="A13707" s="51" t="str">
        <f t="shared" si="221"/>
        <v>VOW3.DE</v>
      </c>
      <c r="B13707" s="52" t="s">
        <v>153</v>
      </c>
      <c r="C13707" s="50" t="s">
        <v>29613</v>
      </c>
      <c r="D13707" s="50">
        <f>DAX__2019_2020__33[[#This Row],[Open]]*(DAX__2019_2020__33[[#This Row],[Adj Close]]/DAX__2019_2020__33[[#This Row],[Close]])</f>
        <v>127.77491482373806</v>
      </c>
      <c r="E13707" s="50" t="s">
        <v>29609</v>
      </c>
      <c r="F13707" s="50" t="s">
        <v>12213</v>
      </c>
      <c r="G13707" s="50" t="s">
        <v>13594</v>
      </c>
      <c r="H13707" s="50" t="s">
        <v>29614</v>
      </c>
      <c r="I13707" s="50">
        <f>(DAX__2019_2020__33[[#This Row],[Adj Close]]-DAX__2019_2020__33[[#This Row],[Adj Open]])/DAX__2019_2020__33[[#This Row],[Adj Open]]</f>
        <v>-1.4883032714237869E-3</v>
      </c>
      <c r="J13707" s="50">
        <f>DAX__2019_2020__33[[#This Row],[Adj Close]]-DAX__2019_2020__33[[#This Row],[Adj Open]]</f>
        <v>-0.19016782373806507</v>
      </c>
      <c r="K13707" s="50">
        <v>720467</v>
      </c>
    </row>
    <row r="13708" spans="1:11" x14ac:dyDescent="0.3">
      <c r="A13708" s="51" t="str">
        <f t="shared" si="221"/>
        <v>VOW3.DE</v>
      </c>
      <c r="B13708" s="52" t="s">
        <v>154</v>
      </c>
      <c r="C13708" s="50" t="s">
        <v>12056</v>
      </c>
      <c r="D13708" s="50">
        <f>DAX__2019_2020__33[[#This Row],[Open]]*(DAX__2019_2020__33[[#This Row],[Adj Close]]/DAX__2019_2020__33[[#This Row],[Close]])</f>
        <v>128.36268163532279</v>
      </c>
      <c r="E13708" s="50" t="s">
        <v>7164</v>
      </c>
      <c r="F13708" s="50" t="s">
        <v>29615</v>
      </c>
      <c r="G13708" s="50" t="s">
        <v>29616</v>
      </c>
      <c r="H13708" s="50" t="s">
        <v>29617</v>
      </c>
      <c r="I13708" s="50">
        <f>(DAX__2019_2020__33[[#This Row],[Adj Close]]-DAX__2019_2020__33[[#This Row],[Adj Open]])/DAX__2019_2020__33[[#This Row],[Adj Open]]</f>
        <v>1.7777771043770912E-2</v>
      </c>
      <c r="J13708" s="50">
        <f>DAX__2019_2020__33[[#This Row],[Adj Close]]-DAX__2019_2020__33[[#This Row],[Adj Open]]</f>
        <v>2.2820023646772256</v>
      </c>
      <c r="K13708" s="50">
        <v>1074181</v>
      </c>
    </row>
    <row r="13709" spans="1:11" x14ac:dyDescent="0.3">
      <c r="A13709" s="51" t="str">
        <f t="shared" si="221"/>
        <v>VOW3.DE</v>
      </c>
      <c r="B13709" s="52" t="s">
        <v>155</v>
      </c>
      <c r="C13709" s="50" t="s">
        <v>29618</v>
      </c>
      <c r="D13709" s="50">
        <f>DAX__2019_2020__33[[#This Row],[Open]]*(DAX__2019_2020__33[[#This Row],[Adj Close]]/DAX__2019_2020__33[[#This Row],[Close]])</f>
        <v>130.47182747958814</v>
      </c>
      <c r="E13709" s="50" t="s">
        <v>29619</v>
      </c>
      <c r="F13709" s="50" t="s">
        <v>29469</v>
      </c>
      <c r="G13709" s="50" t="s">
        <v>12174</v>
      </c>
      <c r="H13709" s="50" t="s">
        <v>29620</v>
      </c>
      <c r="I13709" s="50">
        <f>(DAX__2019_2020__33[[#This Row],[Adj Close]]-DAX__2019_2020__33[[#This Row],[Adj Open]])/DAX__2019_2020__33[[#This Row],[Adj Open]]</f>
        <v>1.5900317796471469E-2</v>
      </c>
      <c r="J13709" s="50">
        <f>DAX__2019_2020__33[[#This Row],[Adj Close]]-DAX__2019_2020__33[[#This Row],[Adj Open]]</f>
        <v>2.0745435204118507</v>
      </c>
      <c r="K13709" s="50">
        <v>1728451</v>
      </c>
    </row>
    <row r="13710" spans="1:11" x14ac:dyDescent="0.3">
      <c r="A13710" s="51" t="str">
        <f t="shared" si="221"/>
        <v>VOW3.DE</v>
      </c>
      <c r="B13710" s="52" t="s">
        <v>156</v>
      </c>
      <c r="C13710" s="50" t="s">
        <v>6722</v>
      </c>
      <c r="D13710" s="50">
        <f>DAX__2019_2020__33[[#This Row],[Open]]*(DAX__2019_2020__33[[#This Row],[Adj Close]]/DAX__2019_2020__33[[#This Row],[Close]])</f>
        <v>132.85754893107674</v>
      </c>
      <c r="E13710" s="50" t="s">
        <v>6621</v>
      </c>
      <c r="F13710" s="50" t="s">
        <v>12198</v>
      </c>
      <c r="G13710" s="50" t="s">
        <v>6621</v>
      </c>
      <c r="H13710" s="50" t="s">
        <v>29621</v>
      </c>
      <c r="I13710" s="50">
        <f>(DAX__2019_2020__33[[#This Row],[Adj Close]]-DAX__2019_2020__33[[#This Row],[Adj Open]])/DAX__2019_2020__33[[#This Row],[Adj Open]]</f>
        <v>8.3279051723079631E-3</v>
      </c>
      <c r="J13710" s="50">
        <f>DAX__2019_2020__33[[#This Row],[Adj Close]]-DAX__2019_2020__33[[#This Row],[Adj Open]]</f>
        <v>1.1064250689232722</v>
      </c>
      <c r="K13710" s="50">
        <v>991355</v>
      </c>
    </row>
    <row r="13711" spans="1:11" x14ac:dyDescent="0.3">
      <c r="A13711" s="51" t="str">
        <f t="shared" si="221"/>
        <v>VOW3.DE</v>
      </c>
      <c r="B13711" s="52" t="s">
        <v>157</v>
      </c>
      <c r="C13711" s="50" t="s">
        <v>29622</v>
      </c>
      <c r="D13711" s="50">
        <f>DAX__2019_2020__33[[#This Row],[Open]]*(DAX__2019_2020__33[[#This Row],[Adj Close]]/DAX__2019_2020__33[[#This Row],[Close]])</f>
        <v>133.7565067988146</v>
      </c>
      <c r="E13711" s="50" t="s">
        <v>29623</v>
      </c>
      <c r="F13711" s="50" t="s">
        <v>12203</v>
      </c>
      <c r="G13711" s="50" t="s">
        <v>6714</v>
      </c>
      <c r="H13711" s="50" t="s">
        <v>29624</v>
      </c>
      <c r="I13711" s="50">
        <f>(DAX__2019_2020__33[[#This Row],[Adj Close]]-DAX__2019_2020__33[[#This Row],[Adj Open]])/DAX__2019_2020__33[[#This Row],[Adj Open]]</f>
        <v>1.2149346899659078E-2</v>
      </c>
      <c r="J13711" s="50">
        <f>DAX__2019_2020__33[[#This Row],[Adj Close]]-DAX__2019_2020__33[[#This Row],[Adj Open]]</f>
        <v>1.6250542011854066</v>
      </c>
      <c r="K13711" s="50">
        <v>1076838</v>
      </c>
    </row>
    <row r="13712" spans="1:11" x14ac:dyDescent="0.3">
      <c r="A13712" s="51" t="str">
        <f t="shared" si="221"/>
        <v>VOW3.DE</v>
      </c>
      <c r="B13712" s="52" t="s">
        <v>158</v>
      </c>
      <c r="C13712" s="50" t="s">
        <v>29625</v>
      </c>
      <c r="D13712" s="50">
        <f>DAX__2019_2020__33[[#This Row],[Open]]*(DAX__2019_2020__33[[#This Row],[Adj Close]]/DAX__2019_2020__33[[#This Row],[Close]])</f>
        <v>136.24596286613783</v>
      </c>
      <c r="E13712" s="50" t="s">
        <v>23797</v>
      </c>
      <c r="F13712" s="50" t="s">
        <v>29626</v>
      </c>
      <c r="G13712" s="50" t="s">
        <v>6628</v>
      </c>
      <c r="H13712" s="50" t="s">
        <v>29627</v>
      </c>
      <c r="I13712" s="50">
        <f>(DAX__2019_2020__33[[#This Row],[Adj Close]]-DAX__2019_2020__33[[#This Row],[Adj Open]])/DAX__2019_2020__33[[#This Row],[Adj Open]]</f>
        <v>2.3727992124349707E-2</v>
      </c>
      <c r="J13712" s="50">
        <f>DAX__2019_2020__33[[#This Row],[Adj Close]]-DAX__2019_2020__33[[#This Row],[Adj Open]]</f>
        <v>3.2328431338621613</v>
      </c>
      <c r="K13712" s="50">
        <v>1871159</v>
      </c>
    </row>
    <row r="13713" spans="1:11" x14ac:dyDescent="0.3">
      <c r="A13713" s="51" t="str">
        <f t="shared" si="221"/>
        <v>VOW3.DE</v>
      </c>
      <c r="B13713" s="52" t="s">
        <v>159</v>
      </c>
      <c r="C13713" s="50" t="s">
        <v>29628</v>
      </c>
      <c r="D13713" s="50">
        <f>DAX__2019_2020__33[[#This Row],[Open]]*(DAX__2019_2020__33[[#This Row],[Adj Close]]/DAX__2019_2020__33[[#This Row],[Close]])</f>
        <v>137.97475156925108</v>
      </c>
      <c r="E13713" s="50" t="s">
        <v>29629</v>
      </c>
      <c r="F13713" s="50" t="s">
        <v>29630</v>
      </c>
      <c r="G13713" s="50" t="s">
        <v>29631</v>
      </c>
      <c r="H13713" s="50" t="s">
        <v>29632</v>
      </c>
      <c r="I13713" s="50">
        <f>(DAX__2019_2020__33[[#This Row],[Adj Close]]-DAX__2019_2020__33[[#This Row],[Adj Open]])/DAX__2019_2020__33[[#This Row],[Adj Open]]</f>
        <v>2.2052400139468738E-2</v>
      </c>
      <c r="J13713" s="50">
        <f>DAX__2019_2020__33[[#This Row],[Adj Close]]-DAX__2019_2020__33[[#This Row],[Adj Open]]</f>
        <v>3.0426744307489173</v>
      </c>
      <c r="K13713" s="50">
        <v>1880629</v>
      </c>
    </row>
    <row r="13714" spans="1:11" x14ac:dyDescent="0.3">
      <c r="A13714" s="51" t="str">
        <f t="shared" si="221"/>
        <v>VOW3.DE</v>
      </c>
      <c r="B13714" s="52" t="s">
        <v>160</v>
      </c>
      <c r="C13714" s="50" t="s">
        <v>25038</v>
      </c>
      <c r="D13714" s="50">
        <f>DAX__2019_2020__33[[#This Row],[Open]]*(DAX__2019_2020__33[[#This Row],[Adj Close]]/DAX__2019_2020__33[[#This Row],[Close]])</f>
        <v>140.98286842262141</v>
      </c>
      <c r="E13714" s="50" t="s">
        <v>29633</v>
      </c>
      <c r="F13714" s="50" t="s">
        <v>29634</v>
      </c>
      <c r="G13714" s="50" t="s">
        <v>7123</v>
      </c>
      <c r="H13714" s="50" t="s">
        <v>29635</v>
      </c>
      <c r="I13714" s="50">
        <f>(DAX__2019_2020__33[[#This Row],[Adj Close]]-DAX__2019_2020__33[[#This Row],[Adj Open]])/DAX__2019_2020__33[[#This Row],[Adj Open]]</f>
        <v>-1.9006780416672631E-2</v>
      </c>
      <c r="J13714" s="50">
        <f>DAX__2019_2020__33[[#This Row],[Adj Close]]-DAX__2019_2020__33[[#This Row],[Adj Open]]</f>
        <v>-2.6796304226214147</v>
      </c>
      <c r="K13714" s="50">
        <v>1008197</v>
      </c>
    </row>
    <row r="13715" spans="1:11" x14ac:dyDescent="0.3">
      <c r="A13715" s="51" t="str">
        <f t="shared" si="221"/>
        <v>VOW3.DE</v>
      </c>
      <c r="B13715" s="52" t="s">
        <v>161</v>
      </c>
      <c r="C13715" s="50" t="s">
        <v>21708</v>
      </c>
      <c r="D13715" s="50">
        <f>DAX__2019_2020__33[[#This Row],[Open]]*(DAX__2019_2020__33[[#This Row],[Adj Close]]/DAX__2019_2020__33[[#This Row],[Close]])</f>
        <v>136.57443959365079</v>
      </c>
      <c r="E13715" s="50" t="s">
        <v>6600</v>
      </c>
      <c r="F13715" s="50" t="s">
        <v>13910</v>
      </c>
      <c r="G13715" s="50" t="s">
        <v>13803</v>
      </c>
      <c r="H13715" s="50" t="s">
        <v>29636</v>
      </c>
      <c r="I13715" s="50">
        <f>(DAX__2019_2020__33[[#This Row],[Adj Close]]-DAX__2019_2020__33[[#This Row],[Adj Open]])/DAX__2019_2020__33[[#This Row],[Adj Open]]</f>
        <v>-3.1645569620252461E-3</v>
      </c>
      <c r="J13715" s="50">
        <f>DAX__2019_2020__33[[#This Row],[Adj Close]]-DAX__2019_2020__33[[#This Row],[Adj Open]]</f>
        <v>-0.43219759365078403</v>
      </c>
      <c r="K13715" s="50">
        <v>1085507</v>
      </c>
    </row>
    <row r="13716" spans="1:11" x14ac:dyDescent="0.3">
      <c r="A13716" s="51" t="str">
        <f t="shared" si="221"/>
        <v>VOW3.DE</v>
      </c>
      <c r="B13716" s="52" t="s">
        <v>162</v>
      </c>
      <c r="C13716" s="50" t="s">
        <v>29637</v>
      </c>
      <c r="D13716" s="50">
        <f>DAX__2019_2020__33[[#This Row],[Open]]*(DAX__2019_2020__33[[#This Row],[Adj Close]]/DAX__2019_2020__33[[#This Row],[Close]])</f>
        <v>135.26054954419561</v>
      </c>
      <c r="E13716" s="50" t="s">
        <v>29638</v>
      </c>
      <c r="F13716" s="50" t="s">
        <v>13658</v>
      </c>
      <c r="G13716" s="50" t="s">
        <v>29639</v>
      </c>
      <c r="H13716" s="50" t="s">
        <v>29640</v>
      </c>
      <c r="I13716" s="50">
        <f>(DAX__2019_2020__33[[#This Row],[Adj Close]]-DAX__2019_2020__33[[#This Row],[Adj Open]])/DAX__2019_2020__33[[#This Row],[Adj Open]]</f>
        <v>-6.5183347780761406E-3</v>
      </c>
      <c r="J13716" s="50">
        <f>DAX__2019_2020__33[[#This Row],[Adj Close]]-DAX__2019_2020__33[[#This Row],[Adj Open]]</f>
        <v>-0.88167354419562116</v>
      </c>
      <c r="K13716" s="50">
        <v>1003601</v>
      </c>
    </row>
    <row r="13717" spans="1:11" x14ac:dyDescent="0.3">
      <c r="A13717" s="51" t="str">
        <f t="shared" si="221"/>
        <v>VOW3.DE</v>
      </c>
      <c r="B13717" s="52" t="s">
        <v>163</v>
      </c>
      <c r="C13717" s="50" t="s">
        <v>29641</v>
      </c>
      <c r="D13717" s="50">
        <f>DAX__2019_2020__33[[#This Row],[Open]]*(DAX__2019_2020__33[[#This Row],[Adj Close]]/DAX__2019_2020__33[[#This Row],[Close]])</f>
        <v>134.17141580620995</v>
      </c>
      <c r="E13717" s="50" t="s">
        <v>29642</v>
      </c>
      <c r="F13717" s="50" t="s">
        <v>13650</v>
      </c>
      <c r="G13717" s="50" t="s">
        <v>6676</v>
      </c>
      <c r="H13717" s="50" t="s">
        <v>29643</v>
      </c>
      <c r="I13717" s="50">
        <f>(DAX__2019_2020__33[[#This Row],[Adj Close]]-DAX__2019_2020__33[[#This Row],[Adj Open]])/DAX__2019_2020__33[[#This Row],[Adj Open]]</f>
        <v>3.4788944499491645E-3</v>
      </c>
      <c r="J13717" s="50">
        <f>DAX__2019_2020__33[[#This Row],[Adj Close]]-DAX__2019_2020__33[[#This Row],[Adj Open]]</f>
        <v>0.46676819379004542</v>
      </c>
      <c r="K13717" s="50">
        <v>828364</v>
      </c>
    </row>
    <row r="13718" spans="1:11" x14ac:dyDescent="0.3">
      <c r="A13718" s="51" t="str">
        <f t="shared" si="221"/>
        <v>VOW3.DE</v>
      </c>
      <c r="B13718" s="52" t="s">
        <v>164</v>
      </c>
      <c r="C13718" s="50" t="s">
        <v>6714</v>
      </c>
      <c r="D13718" s="50">
        <f>DAX__2019_2020__33[[#This Row],[Open]]*(DAX__2019_2020__33[[#This Row],[Adj Close]]/DAX__2019_2020__33[[#This Row],[Close]])</f>
        <v>135.38156824540388</v>
      </c>
      <c r="E13718" s="50" t="s">
        <v>29644</v>
      </c>
      <c r="F13718" s="50" t="s">
        <v>21689</v>
      </c>
      <c r="G13718" s="50" t="s">
        <v>13797</v>
      </c>
      <c r="H13718" s="50" t="s">
        <v>29645</v>
      </c>
      <c r="I13718" s="50">
        <f>(DAX__2019_2020__33[[#This Row],[Adj Close]]-DAX__2019_2020__33[[#This Row],[Adj Open]])/DAX__2019_2020__33[[#This Row],[Adj Open]]</f>
        <v>-2.6816371689961948E-3</v>
      </c>
      <c r="J13718" s="50">
        <f>DAX__2019_2020__33[[#This Row],[Adj Close]]-DAX__2019_2020__33[[#This Row],[Adj Open]]</f>
        <v>-0.36304424540387004</v>
      </c>
      <c r="K13718" s="50">
        <v>633522</v>
      </c>
    </row>
    <row r="13719" spans="1:11" x14ac:dyDescent="0.3">
      <c r="A13719" s="51" t="str">
        <f t="shared" si="221"/>
        <v>VOW3.DE</v>
      </c>
      <c r="B13719" s="52" t="s">
        <v>165</v>
      </c>
      <c r="C13719" s="50" t="s">
        <v>13642</v>
      </c>
      <c r="D13719" s="50">
        <f>DAX__2019_2020__33[[#This Row],[Open]]*(DAX__2019_2020__33[[#This Row],[Adj Close]]/DAX__2019_2020__33[[#This Row],[Close]])</f>
        <v>133.98125324347765</v>
      </c>
      <c r="E13719" s="50" t="s">
        <v>13916</v>
      </c>
      <c r="F13719" s="50" t="s">
        <v>13774</v>
      </c>
      <c r="G13719" s="50" t="s">
        <v>29646</v>
      </c>
      <c r="H13719" s="50" t="s">
        <v>29647</v>
      </c>
      <c r="I13719" s="50">
        <f>(DAX__2019_2020__33[[#This Row],[Adj Close]]-DAX__2019_2020__33[[#This Row],[Adj Open]])/DAX__2019_2020__33[[#This Row],[Adj Open]]</f>
        <v>2.5801935483867197E-4</v>
      </c>
      <c r="J13719" s="50">
        <f>DAX__2019_2020__33[[#This Row],[Adj Close]]-DAX__2019_2020__33[[#This Row],[Adj Open]]</f>
        <v>3.456975652235883E-2</v>
      </c>
      <c r="K13719" s="50">
        <v>869737</v>
      </c>
    </row>
    <row r="13720" spans="1:11" x14ac:dyDescent="0.3">
      <c r="A13720" s="51" t="str">
        <f t="shared" si="221"/>
        <v>VOW3.DE</v>
      </c>
      <c r="B13720" s="52" t="s">
        <v>166</v>
      </c>
      <c r="C13720" s="50" t="s">
        <v>6717</v>
      </c>
      <c r="D13720" s="50">
        <f>DAX__2019_2020__33[[#This Row],[Open]]*(DAX__2019_2020__33[[#This Row],[Adj Close]]/DAX__2019_2020__33[[#This Row],[Close]])</f>
        <v>137.4388340600089</v>
      </c>
      <c r="E13720" s="50" t="s">
        <v>25038</v>
      </c>
      <c r="F13720" s="50" t="s">
        <v>13799</v>
      </c>
      <c r="G13720" s="50" t="s">
        <v>29648</v>
      </c>
      <c r="H13720" s="50" t="s">
        <v>29649</v>
      </c>
      <c r="I13720" s="50">
        <f>(DAX__2019_2020__33[[#This Row],[Adj Close]]-DAX__2019_2020__33[[#This Row],[Adj Open]])/DAX__2019_2020__33[[#This Row],[Adj Open]]</f>
        <v>1.0943427672955836E-2</v>
      </c>
      <c r="J13720" s="50">
        <f>DAX__2019_2020__33[[#This Row],[Adj Close]]-DAX__2019_2020__33[[#This Row],[Adj Open]]</f>
        <v>1.5040519399910863</v>
      </c>
      <c r="K13720" s="50">
        <v>2009100</v>
      </c>
    </row>
    <row r="13721" spans="1:11" x14ac:dyDescent="0.3">
      <c r="A13721" s="51" t="str">
        <f t="shared" si="221"/>
        <v>VOW3.DE</v>
      </c>
      <c r="B13721" s="52" t="s">
        <v>167</v>
      </c>
      <c r="C13721" s="50" t="s">
        <v>7086</v>
      </c>
      <c r="D13721" s="50">
        <f>DAX__2019_2020__33[[#This Row],[Open]]*(DAX__2019_2020__33[[#This Row],[Adj Close]]/DAX__2019_2020__33[[#This Row],[Close]])</f>
        <v>139.16762339136275</v>
      </c>
      <c r="E13721" s="50" t="s">
        <v>13870</v>
      </c>
      <c r="F13721" s="50" t="s">
        <v>29634</v>
      </c>
      <c r="G13721" s="50" t="s">
        <v>6666</v>
      </c>
      <c r="H13721" s="50" t="s">
        <v>29650</v>
      </c>
      <c r="I13721" s="50">
        <f>(DAX__2019_2020__33[[#This Row],[Adj Close]]-DAX__2019_2020__33[[#This Row],[Adj Open]])/DAX__2019_2020__33[[#This Row],[Adj Open]]</f>
        <v>-4.4720559006211297E-3</v>
      </c>
      <c r="J13721" s="50">
        <f>DAX__2019_2020__33[[#This Row],[Adj Close]]-DAX__2019_2020__33[[#This Row],[Adj Open]]</f>
        <v>-0.62236539136276292</v>
      </c>
      <c r="K13721" s="50">
        <v>868124</v>
      </c>
    </row>
    <row r="13722" spans="1:11" x14ac:dyDescent="0.3">
      <c r="A13722" s="51" t="str">
        <f t="shared" si="221"/>
        <v>VOW3.DE</v>
      </c>
      <c r="B13722" s="52" t="s">
        <v>168</v>
      </c>
      <c r="C13722" s="50" t="s">
        <v>29651</v>
      </c>
      <c r="D13722" s="50">
        <f>DAX__2019_2020__33[[#This Row],[Open]]*(DAX__2019_2020__33[[#This Row],[Adj Close]]/DAX__2019_2020__33[[#This Row],[Close]])</f>
        <v>134.30971955372655</v>
      </c>
      <c r="E13722" s="50" t="s">
        <v>29652</v>
      </c>
      <c r="F13722" s="50" t="s">
        <v>29653</v>
      </c>
      <c r="G13722" s="50" t="s">
        <v>29625</v>
      </c>
      <c r="H13722" s="50" t="s">
        <v>29654</v>
      </c>
      <c r="I13722" s="50">
        <f>(DAX__2019_2020__33[[#This Row],[Adj Close]]-DAX__2019_2020__33[[#This Row],[Adj Open]])/DAX__2019_2020__33[[#This Row],[Adj Open]]</f>
        <v>1.4416204967942933E-2</v>
      </c>
      <c r="J13722" s="50">
        <f>DAX__2019_2020__33[[#This Row],[Adj Close]]-DAX__2019_2020__33[[#This Row],[Adj Open]]</f>
        <v>1.9362364462734547</v>
      </c>
      <c r="K13722" s="50">
        <v>1535879</v>
      </c>
    </row>
    <row r="13723" spans="1:11" x14ac:dyDescent="0.3">
      <c r="A13723" s="51" t="str">
        <f t="shared" si="221"/>
        <v>VOW3.DE</v>
      </c>
      <c r="B13723" s="52" t="s">
        <v>169</v>
      </c>
      <c r="C13723" s="50" t="s">
        <v>6673</v>
      </c>
      <c r="D13723" s="50">
        <f>DAX__2019_2020__33[[#This Row],[Open]]*(DAX__2019_2020__33[[#This Row],[Adj Close]]/DAX__2019_2020__33[[#This Row],[Close]])</f>
        <v>135.71004532716029</v>
      </c>
      <c r="E13723" s="50" t="s">
        <v>6748</v>
      </c>
      <c r="F13723" s="50" t="s">
        <v>12170</v>
      </c>
      <c r="G13723" s="50" t="s">
        <v>29550</v>
      </c>
      <c r="H13723" s="50" t="s">
        <v>29655</v>
      </c>
      <c r="I13723" s="50">
        <f>(DAX__2019_2020__33[[#This Row],[Adj Close]]-DAX__2019_2020__33[[#This Row],[Adj Open]])/DAX__2019_2020__33[[#This Row],[Adj Open]]</f>
        <v>-1.643313375796179E-2</v>
      </c>
      <c r="J13723" s="50">
        <f>DAX__2019_2020__33[[#This Row],[Adj Close]]-DAX__2019_2020__33[[#This Row],[Adj Open]]</f>
        <v>-2.2301413271602826</v>
      </c>
      <c r="K13723" s="50">
        <v>1330855</v>
      </c>
    </row>
    <row r="13724" spans="1:11" x14ac:dyDescent="0.3">
      <c r="A13724" s="51" t="str">
        <f t="shared" si="221"/>
        <v>VOW3.DE</v>
      </c>
      <c r="B13724" s="52" t="s">
        <v>170</v>
      </c>
      <c r="C13724" s="50" t="s">
        <v>12202</v>
      </c>
      <c r="D13724" s="50">
        <f>DAX__2019_2020__33[[#This Row],[Open]]*(DAX__2019_2020__33[[#This Row],[Adj Close]]/DAX__2019_2020__33[[#This Row],[Close]])</f>
        <v>133.11685906175626</v>
      </c>
      <c r="E13724" s="50" t="s">
        <v>29656</v>
      </c>
      <c r="F13724" s="50" t="s">
        <v>7156</v>
      </c>
      <c r="G13724" s="50" t="s">
        <v>29619</v>
      </c>
      <c r="H13724" s="50" t="s">
        <v>29657</v>
      </c>
      <c r="I13724" s="50">
        <f>(DAX__2019_2020__33[[#This Row],[Adj Close]]-DAX__2019_2020__33[[#This Row],[Adj Open]])/DAX__2019_2020__33[[#This Row],[Adj Open]]</f>
        <v>3.7662467532467614E-3</v>
      </c>
      <c r="J13724" s="50">
        <f>DAX__2019_2020__33[[#This Row],[Adj Close]]-DAX__2019_2020__33[[#This Row],[Adj Open]]</f>
        <v>0.50135093824374621</v>
      </c>
      <c r="K13724" s="50">
        <v>1427376</v>
      </c>
    </row>
    <row r="13725" spans="1:11" x14ac:dyDescent="0.3">
      <c r="A13725" s="51" t="str">
        <f t="shared" si="221"/>
        <v>VOW3.DE</v>
      </c>
      <c r="B13725" s="52" t="s">
        <v>171</v>
      </c>
      <c r="C13725" s="50" t="s">
        <v>29658</v>
      </c>
      <c r="D13725" s="50">
        <f>DAX__2019_2020__33[[#This Row],[Open]]*(DAX__2019_2020__33[[#This Row],[Adj Close]]/DAX__2019_2020__33[[#This Row],[Close]])</f>
        <v>131.4053609588349</v>
      </c>
      <c r="E13725" s="50" t="s">
        <v>29659</v>
      </c>
      <c r="F13725" s="50" t="s">
        <v>29660</v>
      </c>
      <c r="G13725" s="50" t="s">
        <v>13670</v>
      </c>
      <c r="H13725" s="50" t="s">
        <v>29661</v>
      </c>
      <c r="I13725" s="50">
        <f>(DAX__2019_2020__33[[#This Row],[Adj Close]]-DAX__2019_2020__33[[#This Row],[Adj Open]])/DAX__2019_2020__33[[#This Row],[Adj Open]]</f>
        <v>-3.4206287746183801E-3</v>
      </c>
      <c r="J13725" s="50">
        <f>DAX__2019_2020__33[[#This Row],[Adj Close]]-DAX__2019_2020__33[[#This Row],[Adj Open]]</f>
        <v>-0.44948895883490536</v>
      </c>
      <c r="K13725" s="50">
        <v>1372447</v>
      </c>
    </row>
    <row r="13726" spans="1:11" x14ac:dyDescent="0.3">
      <c r="A13726" s="51" t="str">
        <f t="shared" si="221"/>
        <v>VOW3.DE</v>
      </c>
      <c r="B13726" s="52" t="s">
        <v>172</v>
      </c>
      <c r="C13726" s="50" t="s">
        <v>13622</v>
      </c>
      <c r="D13726" s="50">
        <f>DAX__2019_2020__33[[#This Row],[Open]]*(DAX__2019_2020__33[[#This Row],[Adj Close]]/DAX__2019_2020__33[[#This Row],[Close]])</f>
        <v>132.25245591559877</v>
      </c>
      <c r="E13726" s="50" t="s">
        <v>29662</v>
      </c>
      <c r="F13726" s="50" t="s">
        <v>29663</v>
      </c>
      <c r="G13726" s="50" t="s">
        <v>29664</v>
      </c>
      <c r="H13726" s="50" t="s">
        <v>29665</v>
      </c>
      <c r="I13726" s="50">
        <f>(DAX__2019_2020__33[[#This Row],[Adj Close]]-DAX__2019_2020__33[[#This Row],[Adj Open]])/DAX__2019_2020__33[[#This Row],[Adj Open]]</f>
        <v>-1.7516294117647085E-2</v>
      </c>
      <c r="J13726" s="50">
        <f>DAX__2019_2020__33[[#This Row],[Adj Close]]-DAX__2019_2020__33[[#This Row],[Adj Open]]</f>
        <v>-2.3165729155987833</v>
      </c>
      <c r="K13726" s="50">
        <v>1488830</v>
      </c>
    </row>
    <row r="13727" spans="1:11" x14ac:dyDescent="0.3">
      <c r="A13727" s="51" t="str">
        <f t="shared" si="221"/>
        <v>VOW3.DE</v>
      </c>
      <c r="B13727" s="52" t="s">
        <v>173</v>
      </c>
      <c r="C13727" s="50" t="s">
        <v>13994</v>
      </c>
      <c r="D13727" s="50">
        <f>DAX__2019_2020__33[[#This Row],[Open]]*(DAX__2019_2020__33[[#This Row],[Adj Close]]/DAX__2019_2020__33[[#This Row],[Close]])</f>
        <v>130.09147580751207</v>
      </c>
      <c r="E13727" s="50" t="s">
        <v>13994</v>
      </c>
      <c r="F13727" s="50" t="s">
        <v>12218</v>
      </c>
      <c r="G13727" s="50" t="s">
        <v>12221</v>
      </c>
      <c r="H13727" s="50" t="s">
        <v>29666</v>
      </c>
      <c r="I13727" s="50">
        <f>(DAX__2019_2020__33[[#This Row],[Adj Close]]-DAX__2019_2020__33[[#This Row],[Adj Open]])/DAX__2019_2020__33[[#This Row],[Adj Open]]</f>
        <v>-1.9667820598006647E-2</v>
      </c>
      <c r="J13727" s="50">
        <f>DAX__2019_2020__33[[#This Row],[Adj Close]]-DAX__2019_2020__33[[#This Row],[Adj Open]]</f>
        <v>-2.5586158075120693</v>
      </c>
      <c r="K13727" s="50">
        <v>1643270</v>
      </c>
    </row>
    <row r="13728" spans="1:11" x14ac:dyDescent="0.3">
      <c r="A13728" s="51" t="str">
        <f t="shared" si="221"/>
        <v>VOW3.DE</v>
      </c>
      <c r="B13728" s="52" t="s">
        <v>174</v>
      </c>
      <c r="C13728" s="50" t="s">
        <v>6615</v>
      </c>
      <c r="D13728" s="50">
        <f>DAX__2019_2020__33[[#This Row],[Open]]*(DAX__2019_2020__33[[#This Row],[Adj Close]]/DAX__2019_2020__33[[#This Row],[Close]])</f>
        <v>130.62738596906209</v>
      </c>
      <c r="E13728" s="50" t="s">
        <v>29667</v>
      </c>
      <c r="F13728" s="50" t="s">
        <v>14001</v>
      </c>
      <c r="G13728" s="50" t="s">
        <v>12200</v>
      </c>
      <c r="H13728" s="50" t="s">
        <v>29668</v>
      </c>
      <c r="I13728" s="50">
        <f>(DAX__2019_2020__33[[#This Row],[Adj Close]]-DAX__2019_2020__33[[#This Row],[Adj Open]])/DAX__2019_2020__33[[#This Row],[Adj Open]]</f>
        <v>-1.3896182302017532E-2</v>
      </c>
      <c r="J13728" s="50">
        <f>DAX__2019_2020__33[[#This Row],[Adj Close]]-DAX__2019_2020__33[[#This Row],[Adj Open]]</f>
        <v>-1.8152219690620939</v>
      </c>
      <c r="K13728" s="50">
        <v>1515374</v>
      </c>
    </row>
    <row r="13729" spans="1:11" x14ac:dyDescent="0.3">
      <c r="A13729" s="51" t="str">
        <f t="shared" si="221"/>
        <v>VOW3.DE</v>
      </c>
      <c r="B13729" s="52" t="s">
        <v>175</v>
      </c>
      <c r="C13729" s="50" t="s">
        <v>29483</v>
      </c>
      <c r="D13729" s="50">
        <f>DAX__2019_2020__33[[#This Row],[Open]]*(DAX__2019_2020__33[[#This Row],[Adj Close]]/DAX__2019_2020__33[[#This Row],[Close]])</f>
        <v>130.68859653850882</v>
      </c>
      <c r="E13729" s="50" t="s">
        <v>13922</v>
      </c>
      <c r="F13729" s="50" t="s">
        <v>29669</v>
      </c>
      <c r="G13729" s="50" t="s">
        <v>29670</v>
      </c>
      <c r="H13729" s="50" t="s">
        <v>29671</v>
      </c>
      <c r="I13729" s="50">
        <f>(DAX__2019_2020__33[[#This Row],[Adj Close]]-DAX__2019_2020__33[[#This Row],[Adj Open]])/DAX__2019_2020__33[[#This Row],[Adj Open]]</f>
        <v>1.9554219183447869E-2</v>
      </c>
      <c r="J13729" s="50">
        <f>DAX__2019_2020__33[[#This Row],[Adj Close]]-DAX__2019_2020__33[[#This Row],[Adj Open]]</f>
        <v>2.5555134614911879</v>
      </c>
      <c r="K13729" s="50">
        <v>2196891</v>
      </c>
    </row>
    <row r="13730" spans="1:11" x14ac:dyDescent="0.3">
      <c r="A13730" s="51" t="str">
        <f t="shared" si="221"/>
        <v>VOW3.DE</v>
      </c>
      <c r="B13730" s="52" t="s">
        <v>176</v>
      </c>
      <c r="C13730" s="50" t="s">
        <v>6741</v>
      </c>
      <c r="D13730" s="50">
        <f>DAX__2019_2020__33[[#This Row],[Open]]*(DAX__2019_2020__33[[#This Row],[Adj Close]]/DAX__2019_2020__33[[#This Row],[Close]])</f>
        <v>132.85094232684284</v>
      </c>
      <c r="E13730" s="50" t="s">
        <v>29672</v>
      </c>
      <c r="F13730" s="50" t="s">
        <v>29673</v>
      </c>
      <c r="G13730" s="50" t="s">
        <v>13992</v>
      </c>
      <c r="H13730" s="50" t="s">
        <v>29674</v>
      </c>
      <c r="I13730" s="50">
        <f>(DAX__2019_2020__33[[#This Row],[Adj Close]]-DAX__2019_2020__33[[#This Row],[Adj Open]])/DAX__2019_2020__33[[#This Row],[Adj Open]]</f>
        <v>-3.9009081739732596E-3</v>
      </c>
      <c r="J13730" s="50">
        <f>DAX__2019_2020__33[[#This Row],[Adj Close]]-DAX__2019_2020__33[[#This Row],[Adj Open]]</f>
        <v>-0.51823932684283136</v>
      </c>
      <c r="K13730" s="50">
        <v>1629093</v>
      </c>
    </row>
    <row r="13731" spans="1:11" x14ac:dyDescent="0.3">
      <c r="A13731" s="51" t="str">
        <f t="shared" si="221"/>
        <v>VOW3.DE</v>
      </c>
      <c r="B13731" s="52" t="s">
        <v>177</v>
      </c>
      <c r="C13731" s="50" t="s">
        <v>29615</v>
      </c>
      <c r="D13731" s="50">
        <f>DAX__2019_2020__33[[#This Row],[Open]]*(DAX__2019_2020__33[[#This Row],[Adj Close]]/DAX__2019_2020__33[[#This Row],[Close]])</f>
        <v>131.81446322219739</v>
      </c>
      <c r="E13731" s="50" t="s">
        <v>29523</v>
      </c>
      <c r="F13731" s="50" t="s">
        <v>29675</v>
      </c>
      <c r="G13731" s="50" t="s">
        <v>29676</v>
      </c>
      <c r="H13731" s="50" t="s">
        <v>29677</v>
      </c>
      <c r="I13731" s="50">
        <f>(DAX__2019_2020__33[[#This Row],[Adj Close]]-DAX__2019_2020__33[[#This Row],[Adj Open]])/DAX__2019_2020__33[[#This Row],[Adj Open]]</f>
        <v>-2.5759557327560386E-3</v>
      </c>
      <c r="J13731" s="50">
        <f>DAX__2019_2020__33[[#This Row],[Adj Close]]-DAX__2019_2020__33[[#This Row],[Adj Open]]</f>
        <v>-0.33954822219737935</v>
      </c>
      <c r="K13731" s="50">
        <v>1437996</v>
      </c>
    </row>
    <row r="13732" spans="1:11" x14ac:dyDescent="0.3">
      <c r="A13732" s="51" t="str">
        <f t="shared" si="221"/>
        <v>VOW3.DE</v>
      </c>
      <c r="B13732" s="52" t="s">
        <v>178</v>
      </c>
      <c r="C13732" s="50" t="s">
        <v>29483</v>
      </c>
      <c r="D13732" s="50">
        <f>DAX__2019_2020__33[[#This Row],[Open]]*(DAX__2019_2020__33[[#This Row],[Adj Close]]/DAX__2019_2020__33[[#This Row],[Close]])</f>
        <v>130.68859838827666</v>
      </c>
      <c r="E13732" s="50" t="s">
        <v>29560</v>
      </c>
      <c r="F13732" s="50" t="s">
        <v>13464</v>
      </c>
      <c r="G13732" s="50" t="s">
        <v>29678</v>
      </c>
      <c r="H13732" s="50" t="s">
        <v>29679</v>
      </c>
      <c r="I13732" s="50">
        <f>(DAX__2019_2020__33[[#This Row],[Adj Close]]-DAX__2019_2020__33[[#This Row],[Adj Open]])/DAX__2019_2020__33[[#This Row],[Adj Open]]</f>
        <v>-9.8453989417953934E-3</v>
      </c>
      <c r="J13732" s="50">
        <f>DAX__2019_2020__33[[#This Row],[Adj Close]]-DAX__2019_2020__33[[#This Row],[Adj Open]]</f>
        <v>-1.2866813882766621</v>
      </c>
      <c r="K13732" s="50">
        <v>1075828</v>
      </c>
    </row>
    <row r="13733" spans="1:11" x14ac:dyDescent="0.3">
      <c r="A13733" s="51" t="str">
        <f t="shared" si="221"/>
        <v>VOW3.DE</v>
      </c>
      <c r="B13733" s="52" t="s">
        <v>179</v>
      </c>
      <c r="C13733" s="50" t="s">
        <v>21637</v>
      </c>
      <c r="D13733" s="50">
        <f>DAX__2019_2020__33[[#This Row],[Open]]*(DAX__2019_2020__33[[#This Row],[Adj Close]]/DAX__2019_2020__33[[#This Row],[Close]])</f>
        <v>130.18821414844928</v>
      </c>
      <c r="E13733" s="50" t="s">
        <v>29680</v>
      </c>
      <c r="F13733" s="50" t="s">
        <v>13468</v>
      </c>
      <c r="G13733" s="50" t="s">
        <v>21659</v>
      </c>
      <c r="H13733" s="50" t="s">
        <v>29681</v>
      </c>
      <c r="I13733" s="50">
        <f>(DAX__2019_2020__33[[#This Row],[Adj Close]]-DAX__2019_2020__33[[#This Row],[Adj Open]])/DAX__2019_2020__33[[#This Row],[Adj Open]]</f>
        <v>-6.8634181234746962E-3</v>
      </c>
      <c r="J13733" s="50">
        <f>DAX__2019_2020__33[[#This Row],[Adj Close]]-DAX__2019_2020__33[[#This Row],[Adj Open]]</f>
        <v>-0.89353614844927165</v>
      </c>
      <c r="K13733" s="50">
        <v>945804</v>
      </c>
    </row>
    <row r="13734" spans="1:11" x14ac:dyDescent="0.3">
      <c r="A13734" s="51" t="str">
        <f t="shared" si="221"/>
        <v>VOW3.DE</v>
      </c>
      <c r="B13734" s="52" t="s">
        <v>180</v>
      </c>
      <c r="C13734" s="50" t="s">
        <v>12105</v>
      </c>
      <c r="D13734" s="50">
        <f>DAX__2019_2020__33[[#This Row],[Open]]*(DAX__2019_2020__33[[#This Row],[Adj Close]]/DAX__2019_2020__33[[#This Row],[Close]])</f>
        <v>129.02661657447348</v>
      </c>
      <c r="E13734" s="50" t="s">
        <v>29682</v>
      </c>
      <c r="F13734" s="50" t="s">
        <v>29683</v>
      </c>
      <c r="G13734" s="50" t="s">
        <v>13973</v>
      </c>
      <c r="H13734" s="50" t="s">
        <v>29684</v>
      </c>
      <c r="I13734" s="50">
        <f>(DAX__2019_2020__33[[#This Row],[Adj Close]]-DAX__2019_2020__33[[#This Row],[Adj Open]])/DAX__2019_2020__33[[#This Row],[Adj Open]]</f>
        <v>-6.9245847752583416E-4</v>
      </c>
      <c r="J13734" s="50">
        <f>DAX__2019_2020__33[[#This Row],[Adj Close]]-DAX__2019_2020__33[[#This Row],[Adj Open]]</f>
        <v>-8.9345574473469469E-2</v>
      </c>
      <c r="K13734" s="50">
        <v>769222</v>
      </c>
    </row>
    <row r="13735" spans="1:11" x14ac:dyDescent="0.3">
      <c r="A13735" s="51" t="str">
        <f t="shared" si="221"/>
        <v>VOW3.DE</v>
      </c>
      <c r="B13735" s="52" t="s">
        <v>181</v>
      </c>
      <c r="C13735" s="50" t="s">
        <v>29685</v>
      </c>
      <c r="D13735" s="50">
        <f>DAX__2019_2020__33[[#This Row],[Open]]*(DAX__2019_2020__33[[#This Row],[Adj Close]]/DAX__2019_2020__33[[#This Row],[Close]])</f>
        <v>126.98936087682603</v>
      </c>
      <c r="E13735" s="50" t="s">
        <v>12089</v>
      </c>
      <c r="F13735" s="50" t="s">
        <v>29686</v>
      </c>
      <c r="G13735" s="50" t="s">
        <v>12232</v>
      </c>
      <c r="H13735" s="50" t="s">
        <v>29687</v>
      </c>
      <c r="I13735" s="50">
        <f>(DAX__2019_2020__33[[#This Row],[Adj Close]]-DAX__2019_2020__33[[#This Row],[Adj Open]])/DAX__2019_2020__33[[#This Row],[Adj Open]]</f>
        <v>-8.4432172967639904E-4</v>
      </c>
      <c r="J13735" s="50">
        <f>DAX__2019_2020__33[[#This Row],[Adj Close]]-DAX__2019_2020__33[[#This Row],[Adj Open]]</f>
        <v>-0.10721987682602219</v>
      </c>
      <c r="K13735" s="50">
        <v>1283438</v>
      </c>
    </row>
    <row r="13736" spans="1:11" x14ac:dyDescent="0.3">
      <c r="A13736" s="51" t="str">
        <f t="shared" si="221"/>
        <v>VOW3.DE</v>
      </c>
      <c r="B13736" s="52" t="s">
        <v>182</v>
      </c>
      <c r="C13736" s="50" t="s">
        <v>12137</v>
      </c>
      <c r="D13736" s="50">
        <f>DAX__2019_2020__33[[#This Row],[Open]]*(DAX__2019_2020__33[[#This Row],[Adj Close]]/DAX__2019_2020__33[[#This Row],[Close]])</f>
        <v>129.06236907377007</v>
      </c>
      <c r="E13736" s="50" t="s">
        <v>12103</v>
      </c>
      <c r="F13736" s="50" t="s">
        <v>29688</v>
      </c>
      <c r="G13736" s="50" t="s">
        <v>29689</v>
      </c>
      <c r="H13736" s="50" t="s">
        <v>29690</v>
      </c>
      <c r="I13736" s="50">
        <f>(DAX__2019_2020__33[[#This Row],[Adj Close]]-DAX__2019_2020__33[[#This Row],[Adj Open]])/DAX__2019_2020__33[[#This Row],[Adj Open]]</f>
        <v>-1.0938804888689996E-2</v>
      </c>
      <c r="J13736" s="50">
        <f>DAX__2019_2020__33[[#This Row],[Adj Close]]-DAX__2019_2020__33[[#This Row],[Adj Open]]</f>
        <v>-1.4117880737700688</v>
      </c>
      <c r="K13736" s="50">
        <v>947293</v>
      </c>
    </row>
    <row r="13737" spans="1:11" x14ac:dyDescent="0.3">
      <c r="A13737" s="51" t="str">
        <f t="shared" si="221"/>
        <v>VOW3.DE</v>
      </c>
      <c r="B13737" s="52" t="s">
        <v>183</v>
      </c>
      <c r="C13737" s="50" t="s">
        <v>6731</v>
      </c>
      <c r="D13737" s="50">
        <f>DAX__2019_2020__33[[#This Row],[Open]]*(DAX__2019_2020__33[[#This Row],[Adj Close]]/DAX__2019_2020__33[[#This Row],[Close]])</f>
        <v>130.27758146552571</v>
      </c>
      <c r="E13737" s="50" t="s">
        <v>29567</v>
      </c>
      <c r="F13737" s="50" t="s">
        <v>6737</v>
      </c>
      <c r="G13737" s="50" t="s">
        <v>29691</v>
      </c>
      <c r="H13737" s="50" t="s">
        <v>29692</v>
      </c>
      <c r="I13737" s="50">
        <f>(DAX__2019_2020__33[[#This Row],[Adj Close]]-DAX__2019_2020__33[[#This Row],[Adj Open]])/DAX__2019_2020__33[[#This Row],[Adj Open]]</f>
        <v>-1.1934190426594106E-2</v>
      </c>
      <c r="J13737" s="50">
        <f>DAX__2019_2020__33[[#This Row],[Adj Close]]-DAX__2019_2020__33[[#This Row],[Adj Open]]</f>
        <v>-1.5547574655257108</v>
      </c>
      <c r="K13737" s="50">
        <v>646886</v>
      </c>
    </row>
    <row r="13738" spans="1:11" x14ac:dyDescent="0.3">
      <c r="A13738" s="51" t="str">
        <f t="shared" si="221"/>
        <v>VOW3.DE</v>
      </c>
      <c r="B13738" s="52" t="s">
        <v>184</v>
      </c>
      <c r="C13738" s="50" t="s">
        <v>29693</v>
      </c>
      <c r="D13738" s="50">
        <f>DAX__2019_2020__33[[#This Row],[Open]]*(DAX__2019_2020__33[[#This Row],[Adj Close]]/DAX__2019_2020__33[[#This Row],[Close]])</f>
        <v>129.04448561390777</v>
      </c>
      <c r="E13738" s="50" t="s">
        <v>29451</v>
      </c>
      <c r="F13738" s="50" t="s">
        <v>12037</v>
      </c>
      <c r="G13738" s="50" t="s">
        <v>29694</v>
      </c>
      <c r="H13738" s="50" t="s">
        <v>29695</v>
      </c>
      <c r="I13738" s="50">
        <f>(DAX__2019_2020__33[[#This Row],[Adj Close]]-DAX__2019_2020__33[[#This Row],[Adj Open]])/DAX__2019_2020__33[[#This Row],[Adj Open]]</f>
        <v>2.9081706537624334E-3</v>
      </c>
      <c r="J13738" s="50">
        <f>DAX__2019_2020__33[[#This Row],[Adj Close]]-DAX__2019_2020__33[[#This Row],[Adj Open]]</f>
        <v>0.37528338609223511</v>
      </c>
      <c r="K13738" s="50">
        <v>962259</v>
      </c>
    </row>
    <row r="13739" spans="1:11" x14ac:dyDescent="0.3">
      <c r="A13739" s="51" t="str">
        <f t="shared" si="221"/>
        <v>VOW3.DE</v>
      </c>
      <c r="B13739" s="52" t="s">
        <v>185</v>
      </c>
      <c r="C13739" s="50" t="s">
        <v>12105</v>
      </c>
      <c r="D13739" s="50">
        <f>DAX__2019_2020__33[[#This Row],[Open]]*(DAX__2019_2020__33[[#This Row],[Adj Close]]/DAX__2019_2020__33[[#This Row],[Close]])</f>
        <v>129.02663517916918</v>
      </c>
      <c r="E13739" s="50" t="s">
        <v>12105</v>
      </c>
      <c r="F13739" s="50" t="s">
        <v>29422</v>
      </c>
      <c r="G13739" s="50" t="s">
        <v>29696</v>
      </c>
      <c r="H13739" s="50" t="s">
        <v>29697</v>
      </c>
      <c r="I13739" s="50">
        <f>(DAX__2019_2020__33[[#This Row],[Adj Close]]-DAX__2019_2020__33[[#This Row],[Adj Open]])/DAX__2019_2020__33[[#This Row],[Adj Open]]</f>
        <v>-7.7561983832214266E-3</v>
      </c>
      <c r="J13739" s="50">
        <f>DAX__2019_2020__33[[#This Row],[Adj Close]]-DAX__2019_2020__33[[#This Row],[Adj Open]]</f>
        <v>-1.0007561791691728</v>
      </c>
      <c r="K13739" s="50">
        <v>761706</v>
      </c>
    </row>
    <row r="13740" spans="1:11" x14ac:dyDescent="0.3">
      <c r="A13740" s="51" t="str">
        <f t="shared" si="221"/>
        <v>VOW3.DE</v>
      </c>
      <c r="B13740" s="52" t="s">
        <v>186</v>
      </c>
      <c r="C13740" s="50" t="s">
        <v>13464</v>
      </c>
      <c r="D13740" s="50">
        <f>DAX__2019_2020__33[[#This Row],[Open]]*(DAX__2019_2020__33[[#This Row],[Adj Close]]/DAX__2019_2020__33[[#This Row],[Close]])</f>
        <v>128.40115381707909</v>
      </c>
      <c r="E13740" s="50" t="s">
        <v>29698</v>
      </c>
      <c r="F13740" s="50" t="s">
        <v>29491</v>
      </c>
      <c r="G13740" s="50" t="s">
        <v>29699</v>
      </c>
      <c r="H13740" s="50" t="s">
        <v>29700</v>
      </c>
      <c r="I13740" s="50">
        <f>(DAX__2019_2020__33[[#This Row],[Adj Close]]-DAX__2019_2020__33[[#This Row],[Adj Open]])/DAX__2019_2020__33[[#This Row],[Adj Open]]</f>
        <v>-3.3402645095392982E-3</v>
      </c>
      <c r="J13740" s="50">
        <f>DAX__2019_2020__33[[#This Row],[Adj Close]]-DAX__2019_2020__33[[#This Row],[Adj Open]]</f>
        <v>-0.42889381707908569</v>
      </c>
      <c r="K13740" s="50">
        <v>382547</v>
      </c>
    </row>
    <row r="13741" spans="1:11" x14ac:dyDescent="0.3">
      <c r="A13741" s="51" t="str">
        <f t="shared" si="221"/>
        <v>VOW3.DE</v>
      </c>
      <c r="B13741" s="52" t="s">
        <v>187</v>
      </c>
      <c r="C13741" s="50" t="s">
        <v>6559</v>
      </c>
      <c r="D13741" s="50">
        <f>DAX__2019_2020__33[[#This Row],[Open]]*(DAX__2019_2020__33[[#This Row],[Adj Close]]/DAX__2019_2020__33[[#This Row],[Close]])</f>
        <v>124.20153189964158</v>
      </c>
      <c r="E13741" s="50" t="s">
        <v>29701</v>
      </c>
      <c r="F13741" s="50" t="s">
        <v>29702</v>
      </c>
      <c r="G13741" s="50" t="s">
        <v>13540</v>
      </c>
      <c r="H13741" s="50" t="s">
        <v>29703</v>
      </c>
      <c r="I13741" s="50">
        <f>(DAX__2019_2020__33[[#This Row],[Adj Close]]-DAX__2019_2020__33[[#This Row],[Adj Open]])/DAX__2019_2020__33[[#This Row],[Adj Open]]</f>
        <v>3.5971223021582983E-3</v>
      </c>
      <c r="J13741" s="50">
        <f>DAX__2019_2020__33[[#This Row],[Adj Close]]-DAX__2019_2020__33[[#This Row],[Adj Open]]</f>
        <v>0.44676810035842607</v>
      </c>
      <c r="K13741" s="50">
        <v>1902678</v>
      </c>
    </row>
    <row r="13742" spans="1:11" x14ac:dyDescent="0.3">
      <c r="A13742" s="51" t="str">
        <f t="shared" si="221"/>
        <v>VOW3.DE</v>
      </c>
      <c r="B13742" s="52" t="s">
        <v>188</v>
      </c>
      <c r="C13742" s="50" t="s">
        <v>29704</v>
      </c>
      <c r="D13742" s="50">
        <f>DAX__2019_2020__33[[#This Row],[Open]]*(DAX__2019_2020__33[[#This Row],[Adj Close]]/DAX__2019_2020__33[[#This Row],[Close]])</f>
        <v>123.68328258967013</v>
      </c>
      <c r="E13742" s="50" t="s">
        <v>21621</v>
      </c>
      <c r="F13742" s="50" t="s">
        <v>29705</v>
      </c>
      <c r="G13742" s="50" t="s">
        <v>29706</v>
      </c>
      <c r="H13742" s="50" t="s">
        <v>29707</v>
      </c>
      <c r="I13742" s="50">
        <f>(DAX__2019_2020__33[[#This Row],[Adj Close]]-DAX__2019_2020__33[[#This Row],[Adj Open]])/DAX__2019_2020__33[[#This Row],[Adj Open]]</f>
        <v>1.1847999015286922E-2</v>
      </c>
      <c r="J13742" s="50">
        <f>DAX__2019_2020__33[[#This Row],[Adj Close]]-DAX__2019_2020__33[[#This Row],[Adj Open]]</f>
        <v>1.4653994103298658</v>
      </c>
      <c r="K13742" s="50">
        <v>801553</v>
      </c>
    </row>
    <row r="13743" spans="1:11" x14ac:dyDescent="0.3">
      <c r="A13743" s="51" t="str">
        <f t="shared" si="221"/>
        <v>VOW3.DE</v>
      </c>
      <c r="B13743" s="52" t="s">
        <v>189</v>
      </c>
      <c r="C13743" s="50" t="s">
        <v>29708</v>
      </c>
      <c r="D13743" s="50">
        <f>DAX__2019_2020__33[[#This Row],[Open]]*(DAX__2019_2020__33[[#This Row],[Adj Close]]/DAX__2019_2020__33[[#This Row],[Close]])</f>
        <v>124.66618069273542</v>
      </c>
      <c r="E13743" s="50" t="s">
        <v>29709</v>
      </c>
      <c r="F13743" s="50" t="s">
        <v>29710</v>
      </c>
      <c r="G13743" s="50" t="s">
        <v>29711</v>
      </c>
      <c r="H13743" s="50" t="s">
        <v>29712</v>
      </c>
      <c r="I13743" s="50">
        <f>(DAX__2019_2020__33[[#This Row],[Adj Close]]-DAX__2019_2020__33[[#This Row],[Adj Open]])/DAX__2019_2020__33[[#This Row],[Adj Open]]</f>
        <v>3.684059527406551E-2</v>
      </c>
      <c r="J13743" s="50">
        <f>DAX__2019_2020__33[[#This Row],[Adj Close]]-DAX__2019_2020__33[[#This Row],[Adj Open]]</f>
        <v>4.592776307264586</v>
      </c>
      <c r="K13743" s="50">
        <v>1502624</v>
      </c>
    </row>
    <row r="13744" spans="1:11" x14ac:dyDescent="0.3">
      <c r="A13744" s="51" t="str">
        <f t="shared" si="221"/>
        <v>VOW3.DE</v>
      </c>
      <c r="B13744" s="52" t="s">
        <v>190</v>
      </c>
      <c r="C13744" s="50" t="s">
        <v>29713</v>
      </c>
      <c r="D13744" s="50">
        <f>DAX__2019_2020__33[[#This Row],[Open]]*(DAX__2019_2020__33[[#This Row],[Adj Close]]/DAX__2019_2020__33[[#This Row],[Close]])</f>
        <v>128.54411485476405</v>
      </c>
      <c r="E13744" s="50" t="s">
        <v>29678</v>
      </c>
      <c r="F13744" s="50" t="s">
        <v>29714</v>
      </c>
      <c r="G13744" s="50" t="s">
        <v>29715</v>
      </c>
      <c r="H13744" s="50" t="s">
        <v>29716</v>
      </c>
      <c r="I13744" s="50">
        <f>(DAX__2019_2020__33[[#This Row],[Adj Close]]-DAX__2019_2020__33[[#This Row],[Adj Open]])/DAX__2019_2020__33[[#This Row],[Adj Open]]</f>
        <v>-7.5073126129063207E-3</v>
      </c>
      <c r="J13744" s="50">
        <f>DAX__2019_2020__33[[#This Row],[Adj Close]]-DAX__2019_2020__33[[#This Row],[Adj Open]]</f>
        <v>-0.96502085476404886</v>
      </c>
      <c r="K13744" s="50">
        <v>954747</v>
      </c>
    </row>
    <row r="13745" spans="1:11" x14ac:dyDescent="0.3">
      <c r="A13745" s="51" t="str">
        <f t="shared" si="221"/>
        <v>VOW3.DE</v>
      </c>
      <c r="B13745" s="52" t="s">
        <v>191</v>
      </c>
      <c r="C13745" s="50" t="s">
        <v>12232</v>
      </c>
      <c r="D13745" s="50">
        <f>DAX__2019_2020__33[[#This Row],[Open]]*(DAX__2019_2020__33[[#This Row],[Adj Close]]/DAX__2019_2020__33[[#This Row],[Close]])</f>
        <v>126.88213536046629</v>
      </c>
      <c r="E13745" s="50" t="s">
        <v>29717</v>
      </c>
      <c r="F13745" s="50" t="s">
        <v>29518</v>
      </c>
      <c r="G13745" s="50" t="s">
        <v>29718</v>
      </c>
      <c r="H13745" s="50" t="s">
        <v>29719</v>
      </c>
      <c r="I13745" s="50">
        <f>(DAX__2019_2020__33[[#This Row],[Adj Close]]-DAX__2019_2020__33[[#This Row],[Adj Open]])/DAX__2019_2020__33[[#This Row],[Adj Open]]</f>
        <v>-1.126788732394253E-3</v>
      </c>
      <c r="J13745" s="50">
        <f>DAX__2019_2020__33[[#This Row],[Adj Close]]-DAX__2019_2020__33[[#This Row],[Adj Open]]</f>
        <v>-0.14296936046629583</v>
      </c>
      <c r="K13745" s="50">
        <v>865954</v>
      </c>
    </row>
    <row r="13746" spans="1:11" x14ac:dyDescent="0.3">
      <c r="A13746" s="51" t="str">
        <f t="shared" si="221"/>
        <v>VOW3.DE</v>
      </c>
      <c r="B13746" s="52" t="s">
        <v>192</v>
      </c>
      <c r="C13746" s="50" t="s">
        <v>12089</v>
      </c>
      <c r="D13746" s="50">
        <f>DAX__2019_2020__33[[#This Row],[Open]]*(DAX__2019_2020__33[[#This Row],[Adj Close]]/DAX__2019_2020__33[[#This Row],[Close]])</f>
        <v>127.32891299587985</v>
      </c>
      <c r="E13746" s="50" t="s">
        <v>29689</v>
      </c>
      <c r="F13746" s="50" t="s">
        <v>29720</v>
      </c>
      <c r="G13746" s="50" t="s">
        <v>29721</v>
      </c>
      <c r="H13746" s="50" t="s">
        <v>29722</v>
      </c>
      <c r="I13746" s="50">
        <f>(DAX__2019_2020__33[[#This Row],[Adj Close]]-DAX__2019_2020__33[[#This Row],[Adj Open]])/DAX__2019_2020__33[[#This Row],[Adj Open]]</f>
        <v>-4.3508421052630593E-3</v>
      </c>
      <c r="J13746" s="50">
        <f>DAX__2019_2020__33[[#This Row],[Adj Close]]-DAX__2019_2020__33[[#This Row],[Adj Open]]</f>
        <v>-0.55398799587985081</v>
      </c>
      <c r="K13746" s="50">
        <v>817419</v>
      </c>
    </row>
    <row r="13747" spans="1:11" x14ac:dyDescent="0.3">
      <c r="A13747" s="51" t="str">
        <f t="shared" si="221"/>
        <v>VOW3.DE</v>
      </c>
      <c r="B13747" s="52" t="s">
        <v>193</v>
      </c>
      <c r="C13747" s="50" t="s">
        <v>12037</v>
      </c>
      <c r="D13747" s="50">
        <f>DAX__2019_2020__33[[#This Row],[Open]]*(DAX__2019_2020__33[[#This Row],[Adj Close]]/DAX__2019_2020__33[[#This Row],[Close]])</f>
        <v>128.57984595435809</v>
      </c>
      <c r="E13747" s="50" t="s">
        <v>12103</v>
      </c>
      <c r="F13747" s="50" t="s">
        <v>29723</v>
      </c>
      <c r="G13747" s="50" t="s">
        <v>29505</v>
      </c>
      <c r="H13747" s="50" t="s">
        <v>29724</v>
      </c>
      <c r="I13747" s="50">
        <f>(DAX__2019_2020__33[[#This Row],[Adj Close]]-DAX__2019_2020__33[[#This Row],[Adj Open]])/DAX__2019_2020__33[[#This Row],[Adj Open]]</f>
        <v>-1.1118068566424593E-3</v>
      </c>
      <c r="J13747" s="50">
        <f>DAX__2019_2020__33[[#This Row],[Adj Close]]-DAX__2019_2020__33[[#This Row],[Adj Open]]</f>
        <v>-0.1429559543580865</v>
      </c>
      <c r="K13747" s="50">
        <v>1282047</v>
      </c>
    </row>
    <row r="13748" spans="1:11" x14ac:dyDescent="0.3">
      <c r="A13748" s="51" t="str">
        <f t="shared" si="221"/>
        <v>VOW3.DE</v>
      </c>
      <c r="B13748" s="52" t="s">
        <v>194</v>
      </c>
      <c r="C13748" s="50" t="s">
        <v>13465</v>
      </c>
      <c r="D13748" s="50">
        <f>DAX__2019_2020__33[[#This Row],[Open]]*(DAX__2019_2020__33[[#This Row],[Adj Close]]/DAX__2019_2020__33[[#This Row],[Close]])</f>
        <v>127.15019361942412</v>
      </c>
      <c r="E13748" s="50" t="s">
        <v>29723</v>
      </c>
      <c r="F13748" s="50" t="s">
        <v>29725</v>
      </c>
      <c r="G13748" s="50" t="s">
        <v>29726</v>
      </c>
      <c r="H13748" s="50" t="s">
        <v>29727</v>
      </c>
      <c r="I13748" s="50">
        <f>(DAX__2019_2020__33[[#This Row],[Adj Close]]-DAX__2019_2020__33[[#This Row],[Adj Open]])/DAX__2019_2020__33[[#This Row],[Adj Open]]</f>
        <v>4.2163034950896098E-4</v>
      </c>
      <c r="J13748" s="50">
        <f>DAX__2019_2020__33[[#This Row],[Adj Close]]-DAX__2019_2020__33[[#This Row],[Adj Open]]</f>
        <v>5.3610380575889849E-2</v>
      </c>
      <c r="K13748" s="50">
        <v>835819</v>
      </c>
    </row>
    <row r="13749" spans="1:11" x14ac:dyDescent="0.3">
      <c r="A13749" s="51" t="str">
        <f t="shared" si="221"/>
        <v>VOW3.DE</v>
      </c>
      <c r="B13749" s="52" t="s">
        <v>195</v>
      </c>
      <c r="C13749" s="50" t="s">
        <v>12132</v>
      </c>
      <c r="D13749" s="50">
        <f>DAX__2019_2020__33[[#This Row],[Open]]*(DAX__2019_2020__33[[#This Row],[Adj Close]]/DAX__2019_2020__33[[#This Row],[Close]])</f>
        <v>126.61407483450186</v>
      </c>
      <c r="E13749" s="50" t="s">
        <v>29504</v>
      </c>
      <c r="F13749" s="50" t="s">
        <v>29728</v>
      </c>
      <c r="G13749" s="50" t="s">
        <v>12036</v>
      </c>
      <c r="H13749" s="50" t="s">
        <v>29729</v>
      </c>
      <c r="I13749" s="50">
        <f>(DAX__2019_2020__33[[#This Row],[Adj Close]]-DAX__2019_2020__33[[#This Row],[Adj Open]])/DAX__2019_2020__33[[#This Row],[Adj Open]]</f>
        <v>7.762921829843044E-3</v>
      </c>
      <c r="J13749" s="50">
        <f>DAX__2019_2020__33[[#This Row],[Adj Close]]-DAX__2019_2020__33[[#This Row],[Adj Open]]</f>
        <v>0.98289516549813527</v>
      </c>
      <c r="K13749" s="50">
        <v>706871</v>
      </c>
    </row>
    <row r="13750" spans="1:11" x14ac:dyDescent="0.3">
      <c r="A13750" s="51" t="str">
        <f t="shared" si="221"/>
        <v>VOW3.DE</v>
      </c>
      <c r="B13750" s="52" t="s">
        <v>196</v>
      </c>
      <c r="C13750" s="50" t="s">
        <v>29439</v>
      </c>
      <c r="D13750" s="50">
        <f>DAX__2019_2020__33[[#This Row],[Open]]*(DAX__2019_2020__33[[#This Row],[Adj Close]]/DAX__2019_2020__33[[#This Row],[Close]])</f>
        <v>127.04296929654321</v>
      </c>
      <c r="E13750" s="50" t="s">
        <v>29688</v>
      </c>
      <c r="F13750" s="50" t="s">
        <v>29730</v>
      </c>
      <c r="G13750" s="50" t="s">
        <v>29497</v>
      </c>
      <c r="H13750" s="50" t="s">
        <v>29731</v>
      </c>
      <c r="I13750" s="50">
        <f>(DAX__2019_2020__33[[#This Row],[Adj Close]]-DAX__2019_2020__33[[#This Row],[Adj Open]])/DAX__2019_2020__33[[#This Row],[Adj Open]]</f>
        <v>-6.611253666329849E-3</v>
      </c>
      <c r="J13750" s="50">
        <f>DAX__2019_2020__33[[#This Row],[Adj Close]]-DAX__2019_2020__33[[#This Row],[Adj Open]]</f>
        <v>-0.83991329654320168</v>
      </c>
      <c r="K13750" s="50">
        <v>679443</v>
      </c>
    </row>
    <row r="13751" spans="1:11" x14ac:dyDescent="0.3">
      <c r="A13751" s="51" t="str">
        <f t="shared" si="221"/>
        <v>VOW3.DE</v>
      </c>
      <c r="B13751" s="52" t="s">
        <v>197</v>
      </c>
      <c r="C13751" s="50" t="s">
        <v>29732</v>
      </c>
      <c r="D13751" s="50">
        <f>DAX__2019_2020__33[[#This Row],[Open]]*(DAX__2019_2020__33[[#This Row],[Adj Close]]/DAX__2019_2020__33[[#This Row],[Close]])</f>
        <v>126.31026611361669</v>
      </c>
      <c r="E13751" s="50" t="s">
        <v>13465</v>
      </c>
      <c r="F13751" s="50" t="s">
        <v>29733</v>
      </c>
      <c r="G13751" s="50" t="s">
        <v>29733</v>
      </c>
      <c r="H13751" s="50" t="s">
        <v>29734</v>
      </c>
      <c r="I13751" s="50">
        <f>(DAX__2019_2020__33[[#This Row],[Adj Close]]-DAX__2019_2020__33[[#This Row],[Adj Open]])/DAX__2019_2020__33[[#This Row],[Adj Open]]</f>
        <v>-4.5274476193589257E-3</v>
      </c>
      <c r="J13751" s="50">
        <f>DAX__2019_2020__33[[#This Row],[Adj Close]]-DAX__2019_2020__33[[#This Row],[Adj Open]]</f>
        <v>-0.57186311361668629</v>
      </c>
      <c r="K13751" s="50">
        <v>573699</v>
      </c>
    </row>
    <row r="13752" spans="1:11" x14ac:dyDescent="0.3">
      <c r="A13752" s="51" t="str">
        <f t="shared" si="221"/>
        <v>VOW3.DE</v>
      </c>
      <c r="B13752" s="52" t="s">
        <v>198</v>
      </c>
      <c r="C13752" s="50" t="s">
        <v>29735</v>
      </c>
      <c r="D13752" s="50">
        <f>DAX__2019_2020__33[[#This Row],[Open]]*(DAX__2019_2020__33[[#This Row],[Adj Close]]/DAX__2019_2020__33[[#This Row],[Close]])</f>
        <v>125.57757184360655</v>
      </c>
      <c r="E13752" s="50" t="s">
        <v>29711</v>
      </c>
      <c r="F13752" s="50" t="s">
        <v>29510</v>
      </c>
      <c r="G13752" s="50" t="s">
        <v>29736</v>
      </c>
      <c r="H13752" s="50" t="s">
        <v>29737</v>
      </c>
      <c r="I13752" s="50">
        <f>(DAX__2019_2020__33[[#This Row],[Adj Close]]-DAX__2019_2020__33[[#This Row],[Adj Open]])/DAX__2019_2020__33[[#This Row],[Adj Open]]</f>
        <v>1.9780945911958312E-2</v>
      </c>
      <c r="J13752" s="50">
        <f>DAX__2019_2020__33[[#This Row],[Adj Close]]-DAX__2019_2020__33[[#This Row],[Adj Open]]</f>
        <v>2.4840431563934402</v>
      </c>
      <c r="K13752" s="50">
        <v>1298030</v>
      </c>
    </row>
    <row r="13753" spans="1:11" x14ac:dyDescent="0.3">
      <c r="A13753" s="51" t="str">
        <f t="shared" si="221"/>
        <v>VOW3.DE</v>
      </c>
      <c r="B13753" s="52" t="s">
        <v>199</v>
      </c>
      <c r="C13753" s="50" t="s">
        <v>21650</v>
      </c>
      <c r="D13753" s="50">
        <f>DAX__2019_2020__33[[#This Row],[Open]]*(DAX__2019_2020__33[[#This Row],[Adj Close]]/DAX__2019_2020__33[[#This Row],[Close]])</f>
        <v>128.22243687587755</v>
      </c>
      <c r="E13753" s="50" t="s">
        <v>29557</v>
      </c>
      <c r="F13753" s="50" t="s">
        <v>29738</v>
      </c>
      <c r="G13753" s="50" t="s">
        <v>29557</v>
      </c>
      <c r="H13753" s="50" t="s">
        <v>29739</v>
      </c>
      <c r="I13753" s="50">
        <f>(DAX__2019_2020__33[[#This Row],[Adj Close]]-DAX__2019_2020__33[[#This Row],[Adj Open]])/DAX__2019_2020__33[[#This Row],[Adj Open]]</f>
        <v>1.296167944250878E-2</v>
      </c>
      <c r="J13753" s="50">
        <f>DAX__2019_2020__33[[#This Row],[Adj Close]]-DAX__2019_2020__33[[#This Row],[Adj Open]]</f>
        <v>1.6619781241224416</v>
      </c>
      <c r="K13753" s="50">
        <v>942552</v>
      </c>
    </row>
    <row r="13754" spans="1:11" x14ac:dyDescent="0.3">
      <c r="A13754" s="51" t="str">
        <f t="shared" si="221"/>
        <v>VOW3.DE</v>
      </c>
      <c r="B13754" s="52" t="s">
        <v>200</v>
      </c>
      <c r="C13754" s="50" t="s">
        <v>12030</v>
      </c>
      <c r="D13754" s="50">
        <f>DAX__2019_2020__33[[#This Row],[Open]]*(DAX__2019_2020__33[[#This Row],[Adj Close]]/DAX__2019_2020__33[[#This Row],[Close]])</f>
        <v>130.45627484504865</v>
      </c>
      <c r="E13754" s="50" t="s">
        <v>14001</v>
      </c>
      <c r="F13754" s="50" t="s">
        <v>29740</v>
      </c>
      <c r="G13754" s="50" t="s">
        <v>12157</v>
      </c>
      <c r="H13754" s="50" t="s">
        <v>29741</v>
      </c>
      <c r="I13754" s="50">
        <f>(DAX__2019_2020__33[[#This Row],[Adj Close]]-DAX__2019_2020__33[[#This Row],[Adj Open]])/DAX__2019_2020__33[[#This Row],[Adj Open]]</f>
        <v>6.1643424657534182E-3</v>
      </c>
      <c r="J13754" s="50">
        <f>DAX__2019_2020__33[[#This Row],[Adj Close]]-DAX__2019_2020__33[[#This Row],[Adj Open]]</f>
        <v>0.8041771549513328</v>
      </c>
      <c r="K13754" s="50">
        <v>950255</v>
      </c>
    </row>
    <row r="13755" spans="1:11" x14ac:dyDescent="0.3">
      <c r="A13755" s="51" t="str">
        <f t="shared" si="221"/>
        <v>VOW3.DE</v>
      </c>
      <c r="B13755" s="52" t="s">
        <v>201</v>
      </c>
      <c r="C13755" s="50" t="s">
        <v>13580</v>
      </c>
      <c r="D13755" s="50">
        <f>DAX__2019_2020__33[[#This Row],[Open]]*(DAX__2019_2020__33[[#This Row],[Adj Close]]/DAX__2019_2020__33[[#This Row],[Close]])</f>
        <v>130.72434808331559</v>
      </c>
      <c r="E13755" s="50" t="s">
        <v>12219</v>
      </c>
      <c r="F13755" s="50" t="s">
        <v>29742</v>
      </c>
      <c r="G13755" s="50" t="s">
        <v>29743</v>
      </c>
      <c r="H13755" s="50" t="s">
        <v>29744</v>
      </c>
      <c r="I13755" s="50">
        <f>(DAX__2019_2020__33[[#This Row],[Adj Close]]-DAX__2019_2020__33[[#This Row],[Adj Open]])/DAX__2019_2020__33[[#This Row],[Adj Open]]</f>
        <v>6.0149691179432396E-3</v>
      </c>
      <c r="J13755" s="50">
        <f>DAX__2019_2020__33[[#This Row],[Adj Close]]-DAX__2019_2020__33[[#This Row],[Adj Open]]</f>
        <v>0.78630291668440577</v>
      </c>
      <c r="K13755" s="50">
        <v>1657740</v>
      </c>
    </row>
    <row r="13756" spans="1:11" x14ac:dyDescent="0.3">
      <c r="A13756" s="51" t="str">
        <f t="shared" si="221"/>
        <v>VOW3.DE</v>
      </c>
      <c r="B13756" s="52" t="s">
        <v>202</v>
      </c>
      <c r="C13756" s="50" t="s">
        <v>29745</v>
      </c>
      <c r="D13756" s="50">
        <f>DAX__2019_2020__33[[#This Row],[Open]]*(DAX__2019_2020__33[[#This Row],[Adj Close]]/DAX__2019_2020__33[[#This Row],[Close]])</f>
        <v>130.02739298203599</v>
      </c>
      <c r="E13756" s="50" t="s">
        <v>13664</v>
      </c>
      <c r="F13756" s="50" t="s">
        <v>29746</v>
      </c>
      <c r="G13756" s="50" t="s">
        <v>13664</v>
      </c>
      <c r="H13756" s="50" t="s">
        <v>29747</v>
      </c>
      <c r="I13756" s="50">
        <f>(DAX__2019_2020__33[[#This Row],[Adj Close]]-DAX__2019_2020__33[[#This Row],[Adj Open]])/DAX__2019_2020__33[[#This Row],[Adj Open]]</f>
        <v>1.0170395542320044E-2</v>
      </c>
      <c r="J13756" s="50">
        <f>DAX__2019_2020__33[[#This Row],[Adj Close]]-DAX__2019_2020__33[[#This Row],[Adj Open]]</f>
        <v>1.3224300179639954</v>
      </c>
      <c r="K13756" s="50">
        <v>719750</v>
      </c>
    </row>
    <row r="13757" spans="1:11" x14ac:dyDescent="0.3">
      <c r="A13757" s="51" t="str">
        <f t="shared" si="221"/>
        <v>VOW3.DE</v>
      </c>
      <c r="B13757" s="52" t="s">
        <v>203</v>
      </c>
      <c r="C13757" s="50" t="s">
        <v>29748</v>
      </c>
      <c r="D13757" s="50">
        <f>DAX__2019_2020__33[[#This Row],[Open]]*(DAX__2019_2020__33[[#This Row],[Adj Close]]/DAX__2019_2020__33[[#This Row],[Close]])</f>
        <v>129.72357476722573</v>
      </c>
      <c r="E13757" s="50" t="s">
        <v>29749</v>
      </c>
      <c r="F13757" s="50" t="s">
        <v>12103</v>
      </c>
      <c r="G13757" s="50" t="s">
        <v>29526</v>
      </c>
      <c r="H13757" s="50" t="s">
        <v>29750</v>
      </c>
      <c r="I13757" s="50">
        <f>(DAX__2019_2020__33[[#This Row],[Adj Close]]-DAX__2019_2020__33[[#This Row],[Adj Open]])/DAX__2019_2020__33[[#This Row],[Adj Open]]</f>
        <v>5.0971555013092527E-3</v>
      </c>
      <c r="J13757" s="50">
        <f>DAX__2019_2020__33[[#This Row],[Adj Close]]-DAX__2019_2020__33[[#This Row],[Adj Open]]</f>
        <v>0.66122123277426681</v>
      </c>
      <c r="K13757" s="50">
        <v>622729</v>
      </c>
    </row>
    <row r="13758" spans="1:11" x14ac:dyDescent="0.3">
      <c r="A13758" s="51" t="str">
        <f t="shared" si="221"/>
        <v>VOW3.DE</v>
      </c>
      <c r="B13758" s="52" t="s">
        <v>204</v>
      </c>
      <c r="C13758" s="50" t="s">
        <v>29751</v>
      </c>
      <c r="D13758" s="50">
        <f>DAX__2019_2020__33[[#This Row],[Open]]*(DAX__2019_2020__33[[#This Row],[Adj Close]]/DAX__2019_2020__33[[#This Row],[Close]])</f>
        <v>129.58061887380569</v>
      </c>
      <c r="E13758" s="50" t="s">
        <v>29523</v>
      </c>
      <c r="F13758" s="50" t="s">
        <v>29751</v>
      </c>
      <c r="G13758" s="50" t="s">
        <v>13598</v>
      </c>
      <c r="H13758" s="50" t="s">
        <v>29752</v>
      </c>
      <c r="I13758" s="50">
        <f>(DAX__2019_2020__33[[#This Row],[Adj Close]]-DAX__2019_2020__33[[#This Row],[Adj Open]])/DAX__2019_2020__33[[#This Row],[Adj Open]]</f>
        <v>1.7101061450805075E-2</v>
      </c>
      <c r="J13758" s="50">
        <f>DAX__2019_2020__33[[#This Row],[Adj Close]]-DAX__2019_2020__33[[#This Row],[Adj Open]]</f>
        <v>2.2159661261943029</v>
      </c>
      <c r="K13758" s="50">
        <v>778796</v>
      </c>
    </row>
    <row r="13759" spans="1:11" x14ac:dyDescent="0.3">
      <c r="A13759" s="51" t="str">
        <f t="shared" si="221"/>
        <v>VOW3.DE</v>
      </c>
      <c r="B13759" s="52" t="s">
        <v>205</v>
      </c>
      <c r="C13759" s="50" t="s">
        <v>13596</v>
      </c>
      <c r="D13759" s="50">
        <f>DAX__2019_2020__33[[#This Row],[Open]]*(DAX__2019_2020__33[[#This Row],[Adj Close]]/DAX__2019_2020__33[[#This Row],[Close]])</f>
        <v>132.42206149356215</v>
      </c>
      <c r="E13759" s="50" t="s">
        <v>29753</v>
      </c>
      <c r="F13759" s="50" t="s">
        <v>29558</v>
      </c>
      <c r="G13759" s="50" t="s">
        <v>29743</v>
      </c>
      <c r="H13759" s="50" t="s">
        <v>29744</v>
      </c>
      <c r="I13759" s="50">
        <f>(DAX__2019_2020__33[[#This Row],[Adj Close]]-DAX__2019_2020__33[[#This Row],[Adj Open]])/DAX__2019_2020__33[[#This Row],[Adj Open]]</f>
        <v>-6.8826182229950218E-3</v>
      </c>
      <c r="J13759" s="50">
        <f>DAX__2019_2020__33[[#This Row],[Adj Close]]-DAX__2019_2020__33[[#This Row],[Adj Open]]</f>
        <v>-0.91141049356215831</v>
      </c>
      <c r="K13759" s="50">
        <v>829787</v>
      </c>
    </row>
    <row r="13760" spans="1:11" x14ac:dyDescent="0.3">
      <c r="A13760" s="51" t="str">
        <f t="shared" si="221"/>
        <v>VOW3.DE</v>
      </c>
      <c r="B13760" s="52" t="s">
        <v>206</v>
      </c>
      <c r="C13760" s="50" t="s">
        <v>13735</v>
      </c>
      <c r="D13760" s="50">
        <f>DAX__2019_2020__33[[#This Row],[Open]]*(DAX__2019_2020__33[[#This Row],[Adj Close]]/DAX__2019_2020__33[[#This Row],[Close]])</f>
        <v>131.4391848893568</v>
      </c>
      <c r="E13760" s="50" t="s">
        <v>29754</v>
      </c>
      <c r="F13760" s="50" t="s">
        <v>29430</v>
      </c>
      <c r="G13760" s="50" t="s">
        <v>29755</v>
      </c>
      <c r="H13760" s="50" t="s">
        <v>29756</v>
      </c>
      <c r="I13760" s="50">
        <f>(DAX__2019_2020__33[[#This Row],[Adj Close]]-DAX__2019_2020__33[[#This Row],[Adj Open]])/DAX__2019_2020__33[[#This Row],[Adj Open]]</f>
        <v>7.6138338158870068E-3</v>
      </c>
      <c r="J13760" s="50">
        <f>DAX__2019_2020__33[[#This Row],[Adj Close]]-DAX__2019_2020__33[[#This Row],[Adj Open]]</f>
        <v>1.0007561106432092</v>
      </c>
      <c r="K13760" s="50">
        <v>889401</v>
      </c>
    </row>
    <row r="13761" spans="1:11" x14ac:dyDescent="0.3">
      <c r="A13761" s="51" t="str">
        <f t="shared" si="221"/>
        <v>VOW3.DE</v>
      </c>
      <c r="B13761" s="52" t="s">
        <v>207</v>
      </c>
      <c r="C13761" s="50" t="s">
        <v>13741</v>
      </c>
      <c r="D13761" s="50">
        <f>DAX__2019_2020__33[[#This Row],[Open]]*(DAX__2019_2020__33[[#This Row],[Adj Close]]/DAX__2019_2020__33[[#This Row],[Close]])</f>
        <v>134.38783510811629</v>
      </c>
      <c r="E13761" s="50" t="s">
        <v>29757</v>
      </c>
      <c r="F13761" s="50" t="s">
        <v>12145</v>
      </c>
      <c r="G13761" s="50" t="s">
        <v>6726</v>
      </c>
      <c r="H13761" s="50" t="s">
        <v>29758</v>
      </c>
      <c r="I13761" s="50">
        <f>(DAX__2019_2020__33[[#This Row],[Adj Close]]-DAX__2019_2020__33[[#This Row],[Adj Open]])/DAX__2019_2020__33[[#This Row],[Adj Open]]</f>
        <v>-2.6595346805664902E-3</v>
      </c>
      <c r="J13761" s="50">
        <f>DAX__2019_2020__33[[#This Row],[Adj Close]]-DAX__2019_2020__33[[#This Row],[Adj Open]]</f>
        <v>-0.35740910811628623</v>
      </c>
      <c r="K13761" s="50">
        <v>1144090</v>
      </c>
    </row>
    <row r="13762" spans="1:11" x14ac:dyDescent="0.3">
      <c r="A13762" s="51" t="str">
        <f t="shared" si="221"/>
        <v>VOW3.DE</v>
      </c>
      <c r="B13762" s="52" t="s">
        <v>208</v>
      </c>
      <c r="C13762" s="50" t="s">
        <v>29759</v>
      </c>
      <c r="D13762" s="50">
        <f>DAX__2019_2020__33[[#This Row],[Open]]*(DAX__2019_2020__33[[#This Row],[Adj Close]]/DAX__2019_2020__33[[#This Row],[Close]])</f>
        <v>134.36997702860813</v>
      </c>
      <c r="E13762" s="50" t="s">
        <v>29760</v>
      </c>
      <c r="F13762" s="50" t="s">
        <v>12210</v>
      </c>
      <c r="G13762" s="50" t="s">
        <v>6591</v>
      </c>
      <c r="H13762" s="50" t="s">
        <v>29761</v>
      </c>
      <c r="I13762" s="50">
        <f>(DAX__2019_2020__33[[#This Row],[Adj Close]]-DAX__2019_2020__33[[#This Row],[Adj Open]])/DAX__2019_2020__33[[#This Row],[Adj Open]]</f>
        <v>4.1228552958219927E-3</v>
      </c>
      <c r="J13762" s="50">
        <f>DAX__2019_2020__33[[#This Row],[Adj Close]]-DAX__2019_2020__33[[#This Row],[Adj Open]]</f>
        <v>0.5539879713918765</v>
      </c>
      <c r="K13762" s="50">
        <v>914033</v>
      </c>
    </row>
    <row r="13763" spans="1:11" x14ac:dyDescent="0.3">
      <c r="A13763" s="51" t="str">
        <f t="shared" si="221"/>
        <v>VOW3.DE</v>
      </c>
      <c r="B13763" s="52" t="s">
        <v>209</v>
      </c>
      <c r="C13763" s="50" t="s">
        <v>6591</v>
      </c>
      <c r="D13763" s="50">
        <f>DAX__2019_2020__33[[#This Row],[Open]]*(DAX__2019_2020__33[[#This Row],[Adj Close]]/DAX__2019_2020__33[[#This Row],[Close]])</f>
        <v>134.92396956529001</v>
      </c>
      <c r="E13763" s="50" t="s">
        <v>29762</v>
      </c>
      <c r="F13763" s="50" t="s">
        <v>7161</v>
      </c>
      <c r="G13763" s="50" t="s">
        <v>29763</v>
      </c>
      <c r="H13763" s="50" t="s">
        <v>29764</v>
      </c>
      <c r="I13763" s="50">
        <f>(DAX__2019_2020__33[[#This Row],[Adj Close]]-DAX__2019_2020__33[[#This Row],[Adj Open]])/DAX__2019_2020__33[[#This Row],[Adj Open]]</f>
        <v>1.7350960264900472E-2</v>
      </c>
      <c r="J13763" s="50">
        <f>DAX__2019_2020__33[[#This Row],[Adj Close]]-DAX__2019_2020__33[[#This Row],[Adj Open]]</f>
        <v>2.3410604347099877</v>
      </c>
      <c r="K13763" s="50">
        <v>1388968</v>
      </c>
    </row>
    <row r="13764" spans="1:11" x14ac:dyDescent="0.3">
      <c r="A13764" s="51" t="str">
        <f t="shared" si="221"/>
        <v>VOW3.DE</v>
      </c>
      <c r="B13764" s="52" t="s">
        <v>210</v>
      </c>
      <c r="C13764" s="50" t="s">
        <v>29765</v>
      </c>
      <c r="D13764" s="50">
        <f>DAX__2019_2020__33[[#This Row],[Open]]*(DAX__2019_2020__33[[#This Row],[Adj Close]]/DAX__2019_2020__33[[#This Row],[Close]])</f>
        <v>137.22929130911902</v>
      </c>
      <c r="E13764" s="50" t="s">
        <v>29766</v>
      </c>
      <c r="F13764" s="50" t="s">
        <v>29767</v>
      </c>
      <c r="G13764" s="50" t="s">
        <v>6719</v>
      </c>
      <c r="H13764" s="50" t="s">
        <v>29768</v>
      </c>
      <c r="I13764" s="50">
        <f>(DAX__2019_2020__33[[#This Row],[Adj Close]]-DAX__2019_2020__33[[#This Row],[Adj Open]])/DAX__2019_2020__33[[#This Row],[Adj Open]]</f>
        <v>6.9019207331433184E-3</v>
      </c>
      <c r="J13764" s="50">
        <f>DAX__2019_2020__33[[#This Row],[Adj Close]]-DAX__2019_2020__33[[#This Row],[Adj Open]]</f>
        <v>0.94714569088097278</v>
      </c>
      <c r="K13764" s="50">
        <v>526289</v>
      </c>
    </row>
    <row r="13765" spans="1:11" x14ac:dyDescent="0.3">
      <c r="A13765" s="51" t="str">
        <f t="shared" ref="A13765:A13828" si="222">"VOW3.DE"</f>
        <v>VOW3.DE</v>
      </c>
      <c r="B13765" s="52" t="s">
        <v>211</v>
      </c>
      <c r="C13765" s="50" t="s">
        <v>29641</v>
      </c>
      <c r="D13765" s="50">
        <f>DAX__2019_2020__33[[#This Row],[Open]]*(DAX__2019_2020__33[[#This Row],[Adj Close]]/DAX__2019_2020__33[[#This Row],[Close]])</f>
        <v>138.69468897278503</v>
      </c>
      <c r="E13765" s="50" t="s">
        <v>29651</v>
      </c>
      <c r="F13765" s="50" t="s">
        <v>13652</v>
      </c>
      <c r="G13765" s="50" t="s">
        <v>13658</v>
      </c>
      <c r="H13765" s="50" t="s">
        <v>29769</v>
      </c>
      <c r="I13765" s="50">
        <f>(DAX__2019_2020__33[[#This Row],[Adj Close]]-DAX__2019_2020__33[[#This Row],[Adj Open]])/DAX__2019_2020__33[[#This Row],[Adj Open]]</f>
        <v>-3.9942983894194258E-3</v>
      </c>
      <c r="J13765" s="50">
        <f>DAX__2019_2020__33[[#This Row],[Adj Close]]-DAX__2019_2020__33[[#This Row],[Adj Open]]</f>
        <v>-0.55398797278502343</v>
      </c>
      <c r="K13765" s="50">
        <v>585164</v>
      </c>
    </row>
    <row r="13766" spans="1:11" x14ac:dyDescent="0.3">
      <c r="A13766" s="51" t="str">
        <f t="shared" si="222"/>
        <v>VOW3.DE</v>
      </c>
      <c r="B13766" s="52" t="s">
        <v>212</v>
      </c>
      <c r="C13766" s="50" t="s">
        <v>6710</v>
      </c>
      <c r="D13766" s="50">
        <f>DAX__2019_2020__33[[#This Row],[Open]]*(DAX__2019_2020__33[[#This Row],[Adj Close]]/DAX__2019_2020__33[[#This Row],[Close]])</f>
        <v>137.15779733867319</v>
      </c>
      <c r="E13766" s="50" t="s">
        <v>29770</v>
      </c>
      <c r="F13766" s="50" t="s">
        <v>6710</v>
      </c>
      <c r="G13766" s="50" t="s">
        <v>12181</v>
      </c>
      <c r="H13766" s="50" t="s">
        <v>29771</v>
      </c>
      <c r="I13766" s="50">
        <f>(DAX__2019_2020__33[[#This Row],[Adj Close]]-DAX__2019_2020__33[[#This Row],[Adj Open]])/DAX__2019_2020__33[[#This Row],[Adj Open]]</f>
        <v>8.469074918566747E-3</v>
      </c>
      <c r="J13766" s="50">
        <f>DAX__2019_2020__33[[#This Row],[Adj Close]]-DAX__2019_2020__33[[#This Row],[Adj Open]]</f>
        <v>1.161599661326818</v>
      </c>
      <c r="K13766" s="50">
        <v>769149</v>
      </c>
    </row>
    <row r="13767" spans="1:11" x14ac:dyDescent="0.3">
      <c r="A13767" s="51" t="str">
        <f t="shared" si="222"/>
        <v>VOW3.DE</v>
      </c>
      <c r="B13767" s="52" t="s">
        <v>213</v>
      </c>
      <c r="C13767" s="50" t="s">
        <v>29772</v>
      </c>
      <c r="D13767" s="50">
        <f>DAX__2019_2020__33[[#This Row],[Open]]*(DAX__2019_2020__33[[#This Row],[Adj Close]]/DAX__2019_2020__33[[#This Row],[Close]])</f>
        <v>137.46158284472367</v>
      </c>
      <c r="E13767" s="50" t="s">
        <v>29773</v>
      </c>
      <c r="F13767" s="50" t="s">
        <v>29542</v>
      </c>
      <c r="G13767" s="50" t="s">
        <v>29774</v>
      </c>
      <c r="H13767" s="50" t="s">
        <v>29775</v>
      </c>
      <c r="I13767" s="50">
        <f>(DAX__2019_2020__33[[#This Row],[Adj Close]]-DAX__2019_2020__33[[#This Row],[Adj Open]])/DAX__2019_2020__33[[#This Row],[Adj Open]]</f>
        <v>7.8010272439145423E-4</v>
      </c>
      <c r="J13767" s="50">
        <f>DAX__2019_2020__33[[#This Row],[Adj Close]]-DAX__2019_2020__33[[#This Row],[Adj Open]]</f>
        <v>0.10723415527633051</v>
      </c>
      <c r="K13767" s="50">
        <v>954106</v>
      </c>
    </row>
    <row r="13768" spans="1:11" x14ac:dyDescent="0.3">
      <c r="A13768" s="51" t="str">
        <f t="shared" si="222"/>
        <v>VOW3.DE</v>
      </c>
      <c r="B13768" s="52" t="s">
        <v>214</v>
      </c>
      <c r="C13768" s="50" t="s">
        <v>12202</v>
      </c>
      <c r="D13768" s="50">
        <f>DAX__2019_2020__33[[#This Row],[Open]]*(DAX__2019_2020__33[[#This Row],[Adj Close]]/DAX__2019_2020__33[[#This Row],[Close]])</f>
        <v>137.60457427577066</v>
      </c>
      <c r="E13768" s="50" t="s">
        <v>6590</v>
      </c>
      <c r="F13768" s="50" t="s">
        <v>12178</v>
      </c>
      <c r="G13768" s="50" t="s">
        <v>13922</v>
      </c>
      <c r="H13768" s="50" t="s">
        <v>29776</v>
      </c>
      <c r="I13768" s="50">
        <f>(DAX__2019_2020__33[[#This Row],[Adj Close]]-DAX__2019_2020__33[[#This Row],[Adj Open]])/DAX__2019_2020__33[[#This Row],[Adj Open]]</f>
        <v>-1.038964935064942E-2</v>
      </c>
      <c r="J13768" s="50">
        <f>DAX__2019_2020__33[[#This Row],[Adj Close]]-DAX__2019_2020__33[[#This Row],[Adj Open]]</f>
        <v>-1.4296632757706504</v>
      </c>
      <c r="K13768" s="50">
        <v>744021</v>
      </c>
    </row>
    <row r="13769" spans="1:11" x14ac:dyDescent="0.3">
      <c r="A13769" s="51" t="str">
        <f t="shared" si="222"/>
        <v>VOW3.DE</v>
      </c>
      <c r="B13769" s="52" t="s">
        <v>215</v>
      </c>
      <c r="C13769" s="50" t="s">
        <v>6601</v>
      </c>
      <c r="D13769" s="50">
        <f>DAX__2019_2020__33[[#This Row],[Open]]*(DAX__2019_2020__33[[#This Row],[Adj Close]]/DAX__2019_2020__33[[#This Row],[Close]])</f>
        <v>137.13992531568124</v>
      </c>
      <c r="E13769" s="50" t="s">
        <v>6595</v>
      </c>
      <c r="F13769" s="50" t="s">
        <v>7164</v>
      </c>
      <c r="G13769" s="50" t="s">
        <v>29777</v>
      </c>
      <c r="H13769" s="50" t="s">
        <v>29778</v>
      </c>
      <c r="I13769" s="50">
        <f>(DAX__2019_2020__33[[#This Row],[Adj Close]]-DAX__2019_2020__33[[#This Row],[Adj Open]])/DAX__2019_2020__33[[#This Row],[Adj Open]]</f>
        <v>-1.0033841804374298E-2</v>
      </c>
      <c r="J13769" s="50">
        <f>DAX__2019_2020__33[[#This Row],[Adj Close]]-DAX__2019_2020__33[[#This Row],[Adj Open]]</f>
        <v>-1.3760403156812515</v>
      </c>
      <c r="K13769" s="50">
        <v>726479</v>
      </c>
    </row>
    <row r="13770" spans="1:11" x14ac:dyDescent="0.3">
      <c r="A13770" s="51" t="str">
        <f t="shared" si="222"/>
        <v>VOW3.DE</v>
      </c>
      <c r="B13770" s="52" t="s">
        <v>216</v>
      </c>
      <c r="C13770" s="50" t="s">
        <v>29779</v>
      </c>
      <c r="D13770" s="50">
        <f>DAX__2019_2020__33[[#This Row],[Open]]*(DAX__2019_2020__33[[#This Row],[Adj Close]]/DAX__2019_2020__33[[#This Row],[Close]])</f>
        <v>133.92319558545006</v>
      </c>
      <c r="E13770" s="50" t="s">
        <v>29780</v>
      </c>
      <c r="F13770" s="50" t="s">
        <v>13991</v>
      </c>
      <c r="G13770" s="50" t="s">
        <v>29781</v>
      </c>
      <c r="H13770" s="50" t="s">
        <v>29782</v>
      </c>
      <c r="I13770" s="50">
        <f>(DAX__2019_2020__33[[#This Row],[Adj Close]]-DAX__2019_2020__33[[#This Row],[Adj Open]])/DAX__2019_2020__33[[#This Row],[Adj Open]]</f>
        <v>2.4419454749818041E-2</v>
      </c>
      <c r="J13770" s="50">
        <f>DAX__2019_2020__33[[#This Row],[Adj Close]]-DAX__2019_2020__33[[#This Row],[Adj Open]]</f>
        <v>3.2703314145499291</v>
      </c>
      <c r="K13770" s="50">
        <v>1151108</v>
      </c>
    </row>
    <row r="13771" spans="1:11" x14ac:dyDescent="0.3">
      <c r="A13771" s="51" t="str">
        <f t="shared" si="222"/>
        <v>VOW3.DE</v>
      </c>
      <c r="B13771" s="52" t="s">
        <v>217</v>
      </c>
      <c r="C13771" s="50" t="s">
        <v>29783</v>
      </c>
      <c r="D13771" s="50">
        <f>DAX__2019_2020__33[[#This Row],[Open]]*(DAX__2019_2020__33[[#This Row],[Adj Close]]/DAX__2019_2020__33[[#This Row],[Close]])</f>
        <v>137.90835816051896</v>
      </c>
      <c r="E13771" s="50" t="s">
        <v>29784</v>
      </c>
      <c r="F13771" s="50" t="s">
        <v>29662</v>
      </c>
      <c r="G13771" s="50" t="s">
        <v>13967</v>
      </c>
      <c r="H13771" s="50" t="s">
        <v>29785</v>
      </c>
      <c r="I13771" s="50">
        <f>(DAX__2019_2020__33[[#This Row],[Adj Close]]-DAX__2019_2020__33[[#This Row],[Adj Open]])/DAX__2019_2020__33[[#This Row],[Adj Open]]</f>
        <v>-9.0708179103511232E-4</v>
      </c>
      <c r="J13771" s="50">
        <f>DAX__2019_2020__33[[#This Row],[Adj Close]]-DAX__2019_2020__33[[#This Row],[Adj Open]]</f>
        <v>-0.12509416051895528</v>
      </c>
      <c r="K13771" s="50">
        <v>642534</v>
      </c>
    </row>
    <row r="13772" spans="1:11" x14ac:dyDescent="0.3">
      <c r="A13772" s="51" t="str">
        <f t="shared" si="222"/>
        <v>VOW3.DE</v>
      </c>
      <c r="B13772" s="52" t="s">
        <v>218</v>
      </c>
      <c r="C13772" s="50" t="s">
        <v>29786</v>
      </c>
      <c r="D13772" s="50">
        <f>DAX__2019_2020__33[[#This Row],[Open]]*(DAX__2019_2020__33[[#This Row],[Adj Close]]/DAX__2019_2020__33[[#This Row],[Close]])</f>
        <v>137.67604793246988</v>
      </c>
      <c r="E13772" s="50" t="s">
        <v>29546</v>
      </c>
      <c r="F13772" s="50" t="s">
        <v>29787</v>
      </c>
      <c r="G13772" s="50" t="s">
        <v>29541</v>
      </c>
      <c r="H13772" s="50" t="s">
        <v>29788</v>
      </c>
      <c r="I13772" s="50">
        <f>(DAX__2019_2020__33[[#This Row],[Adj Close]]-DAX__2019_2020__33[[#This Row],[Adj Open]])/DAX__2019_2020__33[[#This Row],[Adj Open]]</f>
        <v>5.5815160230851474E-3</v>
      </c>
      <c r="J13772" s="50">
        <f>DAX__2019_2020__33[[#This Row],[Adj Close]]-DAX__2019_2020__33[[#This Row],[Adj Open]]</f>
        <v>0.76844106753011943</v>
      </c>
      <c r="K13772" s="50">
        <v>733432</v>
      </c>
    </row>
    <row r="13773" spans="1:11" x14ac:dyDescent="0.3">
      <c r="A13773" s="51" t="str">
        <f t="shared" si="222"/>
        <v>VOW3.DE</v>
      </c>
      <c r="B13773" s="52" t="s">
        <v>219</v>
      </c>
      <c r="C13773" s="50" t="s">
        <v>29789</v>
      </c>
      <c r="D13773" s="50">
        <f>DAX__2019_2020__33[[#This Row],[Open]]*(DAX__2019_2020__33[[#This Row],[Adj Close]]/DAX__2019_2020__33[[#This Row],[Close]])</f>
        <v>138.01560671281686</v>
      </c>
      <c r="E13773" s="50" t="s">
        <v>29790</v>
      </c>
      <c r="F13773" s="50" t="s">
        <v>7159</v>
      </c>
      <c r="G13773" s="50" t="s">
        <v>29791</v>
      </c>
      <c r="H13773" s="50" t="s">
        <v>29792</v>
      </c>
      <c r="I13773" s="50">
        <f>(DAX__2019_2020__33[[#This Row],[Adj Close]]-DAX__2019_2020__33[[#This Row],[Adj Open]])/DAX__2019_2020__33[[#This Row],[Adj Open]]</f>
        <v>-9.0638931539087815E-3</v>
      </c>
      <c r="J13773" s="50">
        <f>DAX__2019_2020__33[[#This Row],[Adj Close]]-DAX__2019_2020__33[[#This Row],[Adj Open]]</f>
        <v>-1.2509587128168675</v>
      </c>
      <c r="K13773" s="50">
        <v>614328</v>
      </c>
    </row>
    <row r="13774" spans="1:11" x14ac:dyDescent="0.3">
      <c r="A13774" s="51" t="str">
        <f t="shared" si="222"/>
        <v>VOW3.DE</v>
      </c>
      <c r="B13774" s="52" t="s">
        <v>220</v>
      </c>
      <c r="C13774" s="50" t="s">
        <v>29791</v>
      </c>
      <c r="D13774" s="50">
        <f>DAX__2019_2020__33[[#This Row],[Open]]*(DAX__2019_2020__33[[#This Row],[Adj Close]]/DAX__2019_2020__33[[#This Row],[Close]])</f>
        <v>136.76464079253623</v>
      </c>
      <c r="E13774" s="50" t="s">
        <v>29793</v>
      </c>
      <c r="F13774" s="50" t="s">
        <v>7164</v>
      </c>
      <c r="G13774" s="50" t="s">
        <v>6612</v>
      </c>
      <c r="H13774" s="50" t="s">
        <v>29794</v>
      </c>
      <c r="I13774" s="50">
        <f>(DAX__2019_2020__33[[#This Row],[Adj Close]]-DAX__2019_2020__33[[#This Row],[Adj Open]])/DAX__2019_2020__33[[#This Row],[Adj Open]]</f>
        <v>-1.0453358296790453E-2</v>
      </c>
      <c r="J13774" s="50">
        <f>DAX__2019_2020__33[[#This Row],[Adj Close]]-DAX__2019_2020__33[[#This Row],[Adj Open]]</f>
        <v>-1.4296497925362246</v>
      </c>
      <c r="K13774" s="50">
        <v>754543</v>
      </c>
    </row>
    <row r="13775" spans="1:11" x14ac:dyDescent="0.3">
      <c r="A13775" s="51" t="str">
        <f t="shared" si="222"/>
        <v>VOW3.DE</v>
      </c>
      <c r="B13775" s="52" t="s">
        <v>221</v>
      </c>
      <c r="C13775" s="50" t="s">
        <v>29535</v>
      </c>
      <c r="D13775" s="50">
        <f>DAX__2019_2020__33[[#This Row],[Open]]*(DAX__2019_2020__33[[#This Row],[Adj Close]]/DAX__2019_2020__33[[#This Row],[Close]])</f>
        <v>135.51369554868674</v>
      </c>
      <c r="E13775" s="50" t="s">
        <v>7153</v>
      </c>
      <c r="F13775" s="50" t="s">
        <v>29795</v>
      </c>
      <c r="G13775" s="50" t="s">
        <v>6612</v>
      </c>
      <c r="H13775" s="50" t="s">
        <v>29794</v>
      </c>
      <c r="I13775" s="50">
        <f>(DAX__2019_2020__33[[#This Row],[Adj Close]]-DAX__2019_2020__33[[#This Row],[Adj Open]])/DAX__2019_2020__33[[#This Row],[Adj Open]]</f>
        <v>-1.318719469373E-3</v>
      </c>
      <c r="J13775" s="50">
        <f>DAX__2019_2020__33[[#This Row],[Adj Close]]-DAX__2019_2020__33[[#This Row],[Adj Open]]</f>
        <v>-0.17870454868673846</v>
      </c>
      <c r="K13775" s="50">
        <v>810813</v>
      </c>
    </row>
    <row r="13776" spans="1:11" x14ac:dyDescent="0.3">
      <c r="A13776" s="51" t="str">
        <f t="shared" si="222"/>
        <v>VOW3.DE</v>
      </c>
      <c r="B13776" s="52" t="s">
        <v>222</v>
      </c>
      <c r="C13776" s="50" t="s">
        <v>29796</v>
      </c>
      <c r="D13776" s="50">
        <f>DAX__2019_2020__33[[#This Row],[Open]]*(DAX__2019_2020__33[[#This Row],[Adj Close]]/DAX__2019_2020__33[[#This Row],[Close]])</f>
        <v>134.7988687185904</v>
      </c>
      <c r="E13776" s="50" t="s">
        <v>29797</v>
      </c>
      <c r="F13776" s="50" t="s">
        <v>29798</v>
      </c>
      <c r="G13776" s="50" t="s">
        <v>13743</v>
      </c>
      <c r="H13776" s="50" t="s">
        <v>29799</v>
      </c>
      <c r="I13776" s="50">
        <f>(DAX__2019_2020__33[[#This Row],[Adj Close]]-DAX__2019_2020__33[[#This Row],[Adj Open]])/DAX__2019_2020__33[[#This Row],[Adj Open]]</f>
        <v>3.5794312370446705E-3</v>
      </c>
      <c r="J13776" s="50">
        <f>DAX__2019_2020__33[[#This Row],[Adj Close]]-DAX__2019_2020__33[[#This Row],[Adj Open]]</f>
        <v>0.48250328140960619</v>
      </c>
      <c r="K13776" s="50">
        <v>577673</v>
      </c>
    </row>
    <row r="13777" spans="1:11" x14ac:dyDescent="0.3">
      <c r="A13777" s="51" t="str">
        <f t="shared" si="222"/>
        <v>VOW3.DE</v>
      </c>
      <c r="B13777" s="52" t="s">
        <v>223</v>
      </c>
      <c r="C13777" s="50" t="s">
        <v>13619</v>
      </c>
      <c r="D13777" s="50">
        <f>DAX__2019_2020__33[[#This Row],[Open]]*(DAX__2019_2020__33[[#This Row],[Adj Close]]/DAX__2019_2020__33[[#This Row],[Close]])</f>
        <v>135.46007922057819</v>
      </c>
      <c r="E13777" s="50" t="s">
        <v>29800</v>
      </c>
      <c r="F13777" s="50" t="s">
        <v>13619</v>
      </c>
      <c r="G13777" s="50" t="s">
        <v>29801</v>
      </c>
      <c r="H13777" s="50" t="s">
        <v>29802</v>
      </c>
      <c r="I13777" s="50">
        <f>(DAX__2019_2020__33[[#This Row],[Adj Close]]-DAX__2019_2020__33[[#This Row],[Adj Open]])/DAX__2019_2020__33[[#This Row],[Adj Open]]</f>
        <v>3.6543487999597987E-2</v>
      </c>
      <c r="J13777" s="50">
        <f>DAX__2019_2020__33[[#This Row],[Adj Close]]-DAX__2019_2020__33[[#This Row],[Adj Open]]</f>
        <v>4.950183779421792</v>
      </c>
      <c r="K13777" s="50">
        <v>1920576</v>
      </c>
    </row>
    <row r="13778" spans="1:11" x14ac:dyDescent="0.3">
      <c r="A13778" s="51" t="str">
        <f t="shared" si="222"/>
        <v>VOW3.DE</v>
      </c>
      <c r="B13778" s="52" t="s">
        <v>224</v>
      </c>
      <c r="C13778" s="50" t="s">
        <v>29638</v>
      </c>
      <c r="D13778" s="50">
        <f>DAX__2019_2020__33[[#This Row],[Open]]*(DAX__2019_2020__33[[#This Row],[Adj Close]]/DAX__2019_2020__33[[#This Row],[Close]])</f>
        <v>140.30304722850855</v>
      </c>
      <c r="E13778" s="50" t="s">
        <v>6666</v>
      </c>
      <c r="F13778" s="50" t="s">
        <v>29803</v>
      </c>
      <c r="G13778" s="50" t="s">
        <v>6648</v>
      </c>
      <c r="H13778" s="50" t="s">
        <v>29804</v>
      </c>
      <c r="I13778" s="50">
        <f>(DAX__2019_2020__33[[#This Row],[Adj Close]]-DAX__2019_2020__33[[#This Row],[Adj Open]])/DAX__2019_2020__33[[#This Row],[Adj Open]]</f>
        <v>1.0189727163680311E-2</v>
      </c>
      <c r="J13778" s="50">
        <f>DAX__2019_2020__33[[#This Row],[Adj Close]]-DAX__2019_2020__33[[#This Row],[Adj Open]]</f>
        <v>1.4296497714914551</v>
      </c>
      <c r="K13778" s="50">
        <v>1497678</v>
      </c>
    </row>
    <row r="13779" spans="1:11" x14ac:dyDescent="0.3">
      <c r="A13779" s="51" t="str">
        <f t="shared" si="222"/>
        <v>VOW3.DE</v>
      </c>
      <c r="B13779" s="52" t="s">
        <v>225</v>
      </c>
      <c r="C13779" s="50" t="s">
        <v>29805</v>
      </c>
      <c r="D13779" s="50">
        <f>DAX__2019_2020__33[[#This Row],[Open]]*(DAX__2019_2020__33[[#This Row],[Adj Close]]/DAX__2019_2020__33[[#This Row],[Close]])</f>
        <v>143.75211126337246</v>
      </c>
      <c r="E13779" s="50" t="s">
        <v>29806</v>
      </c>
      <c r="F13779" s="50" t="s">
        <v>29807</v>
      </c>
      <c r="G13779" s="50" t="s">
        <v>29808</v>
      </c>
      <c r="H13779" s="50" t="s">
        <v>29809</v>
      </c>
      <c r="I13779" s="50">
        <f>(DAX__2019_2020__33[[#This Row],[Adj Close]]-DAX__2019_2020__33[[#This Row],[Adj Open]])/DAX__2019_2020__33[[#This Row],[Adj Open]]</f>
        <v>-4.2391887046497732E-2</v>
      </c>
      <c r="J13779" s="50">
        <f>DAX__2019_2020__33[[#This Row],[Adj Close]]-DAX__2019_2020__33[[#This Row],[Adj Open]]</f>
        <v>-6.09392326337246</v>
      </c>
      <c r="K13779" s="50">
        <v>2168067</v>
      </c>
    </row>
    <row r="13780" spans="1:11" x14ac:dyDescent="0.3">
      <c r="A13780" s="51" t="str">
        <f t="shared" si="222"/>
        <v>VOW3.DE</v>
      </c>
      <c r="B13780" s="52" t="s">
        <v>226</v>
      </c>
      <c r="C13780" s="50" t="s">
        <v>6605</v>
      </c>
      <c r="D13780" s="50">
        <f>DAX__2019_2020__33[[#This Row],[Open]]*(DAX__2019_2020__33[[#This Row],[Adj Close]]/DAX__2019_2020__33[[#This Row],[Close]])</f>
        <v>138.60532793465492</v>
      </c>
      <c r="E13780" s="50" t="s">
        <v>29810</v>
      </c>
      <c r="F13780" s="50" t="s">
        <v>13636</v>
      </c>
      <c r="G13780" s="50" t="s">
        <v>29811</v>
      </c>
      <c r="H13780" s="50" t="s">
        <v>29812</v>
      </c>
      <c r="I13780" s="50">
        <f>(DAX__2019_2020__33[[#This Row],[Adj Close]]-DAX__2019_2020__33[[#This Row],[Adj Open]])/DAX__2019_2020__33[[#This Row],[Adj Open]]</f>
        <v>9.0252710490360325E-4</v>
      </c>
      <c r="J13780" s="50">
        <f>DAX__2019_2020__33[[#This Row],[Adj Close]]-DAX__2019_2020__33[[#This Row],[Adj Open]]</f>
        <v>0.12509506534507864</v>
      </c>
      <c r="K13780" s="50">
        <v>1093111</v>
      </c>
    </row>
    <row r="13781" spans="1:11" x14ac:dyDescent="0.3">
      <c r="A13781" s="51" t="str">
        <f t="shared" si="222"/>
        <v>VOW3.DE</v>
      </c>
      <c r="B13781" s="52" t="s">
        <v>227</v>
      </c>
      <c r="C13781" s="50" t="s">
        <v>29780</v>
      </c>
      <c r="D13781" s="50">
        <f>DAX__2019_2020__33[[#This Row],[Open]]*(DAX__2019_2020__33[[#This Row],[Adj Close]]/DAX__2019_2020__33[[#This Row],[Close]])</f>
        <v>138.42662312206519</v>
      </c>
      <c r="E13781" s="50" t="s">
        <v>13740</v>
      </c>
      <c r="F13781" s="50" t="s">
        <v>13968</v>
      </c>
      <c r="G13781" s="50" t="s">
        <v>7153</v>
      </c>
      <c r="H13781" s="50" t="s">
        <v>29813</v>
      </c>
      <c r="I13781" s="50">
        <f>(DAX__2019_2020__33[[#This Row],[Adj Close]]-DAX__2019_2020__33[[#This Row],[Adj Open]])/DAX__2019_2020__33[[#This Row],[Adj Open]]</f>
        <v>-1.1102511116737821E-2</v>
      </c>
      <c r="J13781" s="50">
        <f>DAX__2019_2020__33[[#This Row],[Adj Close]]-DAX__2019_2020__33[[#This Row],[Adj Open]]</f>
        <v>-1.5368831220652055</v>
      </c>
      <c r="K13781" s="50">
        <v>974909</v>
      </c>
    </row>
    <row r="13782" spans="1:11" x14ac:dyDescent="0.3">
      <c r="A13782" s="51" t="str">
        <f t="shared" si="222"/>
        <v>VOW3.DE</v>
      </c>
      <c r="B13782" s="52" t="s">
        <v>228</v>
      </c>
      <c r="C13782" s="50" t="s">
        <v>29814</v>
      </c>
      <c r="D13782" s="50">
        <f>DAX__2019_2020__33[[#This Row],[Open]]*(DAX__2019_2020__33[[#This Row],[Adj Close]]/DAX__2019_2020__33[[#This Row],[Close]])</f>
        <v>136.4608519182874</v>
      </c>
      <c r="E13782" s="50" t="s">
        <v>29815</v>
      </c>
      <c r="F13782" s="50" t="s">
        <v>6739</v>
      </c>
      <c r="G13782" s="50" t="s">
        <v>29757</v>
      </c>
      <c r="H13782" s="50" t="s">
        <v>29816</v>
      </c>
      <c r="I13782" s="50">
        <f>(DAX__2019_2020__33[[#This Row],[Adj Close]]-DAX__2019_2020__33[[#This Row],[Adj Open]])/DAX__2019_2020__33[[#This Row],[Adj Open]]</f>
        <v>-6.4169460030319703E-3</v>
      </c>
      <c r="J13782" s="50">
        <f>DAX__2019_2020__33[[#This Row],[Adj Close]]-DAX__2019_2020__33[[#This Row],[Adj Open]]</f>
        <v>-0.87566191828739193</v>
      </c>
      <c r="K13782" s="50">
        <v>1194339</v>
      </c>
    </row>
    <row r="13783" spans="1:11" x14ac:dyDescent="0.3">
      <c r="A13783" s="51" t="str">
        <f t="shared" si="222"/>
        <v>VOW3.DE</v>
      </c>
      <c r="B13783" s="52" t="s">
        <v>229</v>
      </c>
      <c r="C13783" s="50" t="s">
        <v>29817</v>
      </c>
      <c r="D13783" s="50">
        <f>DAX__2019_2020__33[[#This Row],[Open]]*(DAX__2019_2020__33[[#This Row],[Adj Close]]/DAX__2019_2020__33[[#This Row],[Close]])</f>
        <v>135.47794431702917</v>
      </c>
      <c r="E13783" s="50" t="s">
        <v>29793</v>
      </c>
      <c r="F13783" s="50" t="s">
        <v>29618</v>
      </c>
      <c r="G13783" s="50" t="s">
        <v>29618</v>
      </c>
      <c r="H13783" s="50" t="s">
        <v>29818</v>
      </c>
      <c r="I13783" s="50">
        <f>(DAX__2019_2020__33[[#This Row],[Adj Close]]-DAX__2019_2020__33[[#This Row],[Adj Open]])/DAX__2019_2020__33[[#This Row],[Adj Open]]</f>
        <v>-4.4848504315014512E-3</v>
      </c>
      <c r="J13783" s="50">
        <f>DAX__2019_2020__33[[#This Row],[Adj Close]]-DAX__2019_2020__33[[#This Row],[Adj Open]]</f>
        <v>-0.6075983170291579</v>
      </c>
      <c r="K13783" s="50">
        <v>833751</v>
      </c>
    </row>
    <row r="13784" spans="1:11" x14ac:dyDescent="0.3">
      <c r="A13784" s="51" t="str">
        <f t="shared" si="222"/>
        <v>VOW3.DE</v>
      </c>
      <c r="B13784" s="52" t="s">
        <v>230</v>
      </c>
      <c r="C13784" s="50" t="s">
        <v>12164</v>
      </c>
      <c r="D13784" s="50">
        <f>DAX__2019_2020__33[[#This Row],[Open]]*(DAX__2019_2020__33[[#This Row],[Adj Close]]/DAX__2019_2020__33[[#This Row],[Close]])</f>
        <v>134.74526436903977</v>
      </c>
      <c r="E13784" s="50" t="s">
        <v>13633</v>
      </c>
      <c r="F13784" s="50" t="s">
        <v>12212</v>
      </c>
      <c r="G13784" s="50" t="s">
        <v>29819</v>
      </c>
      <c r="H13784" s="50" t="s">
        <v>29820</v>
      </c>
      <c r="I13784" s="50">
        <f>(DAX__2019_2020__33[[#This Row],[Adj Close]]-DAX__2019_2020__33[[#This Row],[Adj Open]])/DAX__2019_2020__33[[#This Row],[Adj Open]]</f>
        <v>-1.061034461650627E-3</v>
      </c>
      <c r="J13784" s="50">
        <f>DAX__2019_2020__33[[#This Row],[Adj Close]]-DAX__2019_2020__33[[#This Row],[Adj Open]]</f>
        <v>-0.14296936903977553</v>
      </c>
      <c r="K13784" s="50">
        <v>801676</v>
      </c>
    </row>
    <row r="13785" spans="1:11" x14ac:dyDescent="0.3">
      <c r="A13785" s="51" t="str">
        <f t="shared" si="222"/>
        <v>VOW3.DE</v>
      </c>
      <c r="B13785" s="52" t="s">
        <v>231</v>
      </c>
      <c r="C13785" s="50" t="s">
        <v>12214</v>
      </c>
      <c r="D13785" s="50">
        <f>DAX__2019_2020__33[[#This Row],[Open]]*(DAX__2019_2020__33[[#This Row],[Adj Close]]/DAX__2019_2020__33[[#This Row],[Close]])</f>
        <v>131.67148791352088</v>
      </c>
      <c r="E13785" s="50" t="s">
        <v>12154</v>
      </c>
      <c r="F13785" s="50" t="s">
        <v>29821</v>
      </c>
      <c r="G13785" s="50" t="s">
        <v>12218</v>
      </c>
      <c r="H13785" s="50" t="s">
        <v>29822</v>
      </c>
      <c r="I13785" s="50">
        <f>(DAX__2019_2020__33[[#This Row],[Adj Close]]-DAX__2019_2020__33[[#This Row],[Adj Open]])/DAX__2019_2020__33[[#This Row],[Adj Open]]</f>
        <v>-7.6004071145468087E-3</v>
      </c>
      <c r="J13785" s="50">
        <f>DAX__2019_2020__33[[#This Row],[Adj Close]]-DAX__2019_2020__33[[#This Row],[Adj Open]]</f>
        <v>-1.0007569135208882</v>
      </c>
      <c r="K13785" s="50">
        <v>2145312</v>
      </c>
    </row>
    <row r="13786" spans="1:11" x14ac:dyDescent="0.3">
      <c r="A13786" s="51" t="str">
        <f t="shared" si="222"/>
        <v>VOW3.DE</v>
      </c>
      <c r="B13786" s="52" t="s">
        <v>232</v>
      </c>
      <c r="C13786" s="50" t="s">
        <v>29446</v>
      </c>
      <c r="D13786" s="50">
        <f>DAX__2019_2020__33[[#This Row],[Open]]*(DAX__2019_2020__33[[#This Row],[Adj Close]]/DAX__2019_2020__33[[#This Row],[Close]])</f>
        <v>128.68708175772497</v>
      </c>
      <c r="E13786" s="50" t="s">
        <v>29823</v>
      </c>
      <c r="F13786" s="50" t="s">
        <v>29824</v>
      </c>
      <c r="G13786" s="50" t="s">
        <v>29825</v>
      </c>
      <c r="H13786" s="50" t="s">
        <v>29826</v>
      </c>
      <c r="I13786" s="50">
        <f>(DAX__2019_2020__33[[#This Row],[Adj Close]]-DAX__2019_2020__33[[#This Row],[Adj Open]])/DAX__2019_2020__33[[#This Row],[Adj Open]]</f>
        <v>-7.2212746223782294E-3</v>
      </c>
      <c r="J13786" s="50">
        <f>DAX__2019_2020__33[[#This Row],[Adj Close]]-DAX__2019_2020__33[[#This Row],[Adj Open]]</f>
        <v>-0.92928475772497166</v>
      </c>
      <c r="K13786" s="50">
        <v>1541674</v>
      </c>
    </row>
    <row r="13787" spans="1:11" x14ac:dyDescent="0.3">
      <c r="A13787" s="51" t="str">
        <f t="shared" si="222"/>
        <v>VOW3.DE</v>
      </c>
      <c r="B13787" s="52" t="s">
        <v>233</v>
      </c>
      <c r="C13787" s="50" t="s">
        <v>12050</v>
      </c>
      <c r="D13787" s="50">
        <f>DAX__2019_2020__33[[#This Row],[Open]]*(DAX__2019_2020__33[[#This Row],[Adj Close]]/DAX__2019_2020__33[[#This Row],[Close]])</f>
        <v>127.95438394938454</v>
      </c>
      <c r="E13787" s="50" t="s">
        <v>29751</v>
      </c>
      <c r="F13787" s="50" t="s">
        <v>29827</v>
      </c>
      <c r="G13787" s="50" t="s">
        <v>6733</v>
      </c>
      <c r="H13787" s="50" t="s">
        <v>29828</v>
      </c>
      <c r="I13787" s="50">
        <f>(DAX__2019_2020__33[[#This Row],[Adj Close]]-DAX__2019_2020__33[[#This Row],[Adj Open]])/DAX__2019_2020__33[[#This Row],[Adj Open]]</f>
        <v>-1.8156075799358974E-3</v>
      </c>
      <c r="J13787" s="50">
        <f>DAX__2019_2020__33[[#This Row],[Adj Close]]-DAX__2019_2020__33[[#This Row],[Adj Open]]</f>
        <v>-0.23231494938453068</v>
      </c>
      <c r="K13787" s="50">
        <v>896741</v>
      </c>
    </row>
    <row r="13788" spans="1:11" x14ac:dyDescent="0.3">
      <c r="A13788" s="51" t="str">
        <f t="shared" si="222"/>
        <v>VOW3.DE</v>
      </c>
      <c r="B13788" s="52" t="s">
        <v>234</v>
      </c>
      <c r="C13788" s="50" t="s">
        <v>29829</v>
      </c>
      <c r="D13788" s="50">
        <f>DAX__2019_2020__33[[#This Row],[Open]]*(DAX__2019_2020__33[[#This Row],[Adj Close]]/DAX__2019_2020__33[[#This Row],[Close]])</f>
        <v>128.7406937065337</v>
      </c>
      <c r="E13788" s="50" t="s">
        <v>29682</v>
      </c>
      <c r="F13788" s="50" t="s">
        <v>29830</v>
      </c>
      <c r="G13788" s="50" t="s">
        <v>29715</v>
      </c>
      <c r="H13788" s="50" t="s">
        <v>29716</v>
      </c>
      <c r="I13788" s="50">
        <f>(DAX__2019_2020__33[[#This Row],[Adj Close]]-DAX__2019_2020__33[[#This Row],[Adj Open]])/DAX__2019_2020__33[[#This Row],[Adj Open]]</f>
        <v>-9.022785827001915E-3</v>
      </c>
      <c r="J13788" s="50">
        <f>DAX__2019_2020__33[[#This Row],[Adj Close]]-DAX__2019_2020__33[[#This Row],[Adj Open]]</f>
        <v>-1.1615997065337069</v>
      </c>
      <c r="K13788" s="50">
        <v>834697</v>
      </c>
    </row>
    <row r="13789" spans="1:11" x14ac:dyDescent="0.3">
      <c r="A13789" s="51" t="str">
        <f t="shared" si="222"/>
        <v>VOW3.DE</v>
      </c>
      <c r="B13789" s="52" t="s">
        <v>235</v>
      </c>
      <c r="C13789" s="50" t="s">
        <v>13573</v>
      </c>
      <c r="D13789" s="50">
        <f>DAX__2019_2020__33[[#This Row],[Open]]*(DAX__2019_2020__33[[#This Row],[Adj Close]]/DAX__2019_2020__33[[#This Row],[Close]])</f>
        <v>129.56274996231457</v>
      </c>
      <c r="E13789" s="50" t="s">
        <v>13573</v>
      </c>
      <c r="F13789" s="50" t="s">
        <v>6733</v>
      </c>
      <c r="G13789" s="50" t="s">
        <v>29831</v>
      </c>
      <c r="H13789" s="50" t="s">
        <v>29832</v>
      </c>
      <c r="I13789" s="50">
        <f>(DAX__2019_2020__33[[#This Row],[Adj Close]]-DAX__2019_2020__33[[#This Row],[Adj Open]])/DAX__2019_2020__33[[#This Row],[Adj Open]]</f>
        <v>-4.9655241379309182E-3</v>
      </c>
      <c r="J13789" s="50">
        <f>DAX__2019_2020__33[[#This Row],[Adj Close]]-DAX__2019_2020__33[[#This Row],[Adj Open]]</f>
        <v>-0.64334696231458111</v>
      </c>
      <c r="K13789" s="50">
        <v>733755</v>
      </c>
    </row>
    <row r="13790" spans="1:11" x14ac:dyDescent="0.3">
      <c r="A13790" s="51" t="str">
        <f t="shared" si="222"/>
        <v>VOW3.DE</v>
      </c>
      <c r="B13790" s="52" t="s">
        <v>236</v>
      </c>
      <c r="C13790" s="50" t="s">
        <v>29833</v>
      </c>
      <c r="D13790" s="50">
        <f>DAX__2019_2020__33[[#This Row],[Open]]*(DAX__2019_2020__33[[#This Row],[Adj Close]]/DAX__2019_2020__33[[#This Row],[Close]])</f>
        <v>128.25818097598625</v>
      </c>
      <c r="E13790" s="50" t="s">
        <v>29504</v>
      </c>
      <c r="F13790" s="50" t="s">
        <v>29419</v>
      </c>
      <c r="G13790" s="50" t="s">
        <v>29834</v>
      </c>
      <c r="H13790" s="50" t="s">
        <v>29835</v>
      </c>
      <c r="I13790" s="50">
        <f>(DAX__2019_2020__33[[#This Row],[Adj Close]]-DAX__2019_2020__33[[#This Row],[Adj Open]])/DAX__2019_2020__33[[#This Row],[Adj Open]]</f>
        <v>-1.5326718038783792E-2</v>
      </c>
      <c r="J13790" s="50">
        <f>DAX__2019_2020__33[[#This Row],[Adj Close]]-DAX__2019_2020__33[[#This Row],[Adj Open]]</f>
        <v>-1.9657769759862447</v>
      </c>
      <c r="K13790" s="50">
        <v>1193042</v>
      </c>
    </row>
    <row r="13791" spans="1:11" x14ac:dyDescent="0.3">
      <c r="A13791" s="51" t="str">
        <f t="shared" si="222"/>
        <v>VOW3.DE</v>
      </c>
      <c r="B13791" s="52" t="s">
        <v>237</v>
      </c>
      <c r="C13791" s="50" t="s">
        <v>12081</v>
      </c>
      <c r="D13791" s="50">
        <f>DAX__2019_2020__33[[#This Row],[Open]]*(DAX__2019_2020__33[[#This Row],[Adj Close]]/DAX__2019_2020__33[[#This Row],[Close]])</f>
        <v>126.79277839197897</v>
      </c>
      <c r="E13791" s="50" t="s">
        <v>12089</v>
      </c>
      <c r="F13791" s="50" t="s">
        <v>29836</v>
      </c>
      <c r="G13791" s="50" t="s">
        <v>29720</v>
      </c>
      <c r="H13791" s="50" t="s">
        <v>29837</v>
      </c>
      <c r="I13791" s="50">
        <f>(DAX__2019_2020__33[[#This Row],[Adj Close]]-DAX__2019_2020__33[[#This Row],[Adj Open]])/DAX__2019_2020__33[[#This Row],[Adj Open]]</f>
        <v>-6.6242920348538068E-3</v>
      </c>
      <c r="J13791" s="50">
        <f>DAX__2019_2020__33[[#This Row],[Adj Close]]-DAX__2019_2020__33[[#This Row],[Adj Open]]</f>
        <v>-0.83991239197897016</v>
      </c>
      <c r="K13791" s="50">
        <v>676890</v>
      </c>
    </row>
    <row r="13792" spans="1:11" x14ac:dyDescent="0.3">
      <c r="A13792" s="51" t="str">
        <f t="shared" si="222"/>
        <v>VOW3.DE</v>
      </c>
      <c r="B13792" s="52" t="s">
        <v>238</v>
      </c>
      <c r="C13792" s="50" t="s">
        <v>6555</v>
      </c>
      <c r="D13792" s="50">
        <f>DAX__2019_2020__33[[#This Row],[Open]]*(DAX__2019_2020__33[[#This Row],[Adj Close]]/DAX__2019_2020__33[[#This Row],[Close]])</f>
        <v>125.09507523142373</v>
      </c>
      <c r="E13792" s="50" t="s">
        <v>29682</v>
      </c>
      <c r="F13792" s="50" t="s">
        <v>29838</v>
      </c>
      <c r="G13792" s="50" t="s">
        <v>13463</v>
      </c>
      <c r="H13792" s="50" t="s">
        <v>29839</v>
      </c>
      <c r="I13792" s="50">
        <f>(DAX__2019_2020__33[[#This Row],[Adj Close]]-DAX__2019_2020__33[[#This Row],[Adj Open]])/DAX__2019_2020__33[[#This Row],[Adj Open]]</f>
        <v>2.0714242857142812E-2</v>
      </c>
      <c r="J13792" s="50">
        <f>DAX__2019_2020__33[[#This Row],[Adj Close]]-DAX__2019_2020__33[[#This Row],[Adj Open]]</f>
        <v>2.5912497685762617</v>
      </c>
      <c r="K13792" s="50">
        <v>1427927</v>
      </c>
    </row>
    <row r="13793" spans="1:11" x14ac:dyDescent="0.3">
      <c r="A13793" s="51" t="str">
        <f t="shared" si="222"/>
        <v>VOW3.DE</v>
      </c>
      <c r="B13793" s="52" t="s">
        <v>239</v>
      </c>
      <c r="C13793" s="50" t="s">
        <v>6737</v>
      </c>
      <c r="D13793" s="50">
        <f>DAX__2019_2020__33[[#This Row],[Open]]*(DAX__2019_2020__33[[#This Row],[Adj Close]]/DAX__2019_2020__33[[#This Row],[Close]])</f>
        <v>127.86502624751144</v>
      </c>
      <c r="E13793" s="50" t="s">
        <v>6737</v>
      </c>
      <c r="F13793" s="50" t="s">
        <v>29840</v>
      </c>
      <c r="G13793" s="50" t="s">
        <v>29841</v>
      </c>
      <c r="H13793" s="50" t="s">
        <v>29842</v>
      </c>
      <c r="I13793" s="50">
        <f>(DAX__2019_2020__33[[#This Row],[Adj Close]]-DAX__2019_2020__33[[#This Row],[Adj Open]])/DAX__2019_2020__33[[#This Row],[Adj Open]]</f>
        <v>-2.250175307469927E-2</v>
      </c>
      <c r="J13793" s="50">
        <f>DAX__2019_2020__33[[#This Row],[Adj Close]]-DAX__2019_2020__33[[#This Row],[Adj Open]]</f>
        <v>-2.8771872475114435</v>
      </c>
      <c r="K13793" s="50">
        <v>1204520</v>
      </c>
    </row>
    <row r="13794" spans="1:11" x14ac:dyDescent="0.3">
      <c r="A13794" s="51" t="str">
        <f t="shared" si="222"/>
        <v>VOW3.DE</v>
      </c>
      <c r="B13794" s="52" t="s">
        <v>240</v>
      </c>
      <c r="C13794" s="50" t="s">
        <v>29843</v>
      </c>
      <c r="D13794" s="50">
        <f>DAX__2019_2020__33[[#This Row],[Open]]*(DAX__2019_2020__33[[#This Row],[Adj Close]]/DAX__2019_2020__33[[#This Row],[Close]])</f>
        <v>125.88137008258019</v>
      </c>
      <c r="E13794" s="50" t="s">
        <v>29844</v>
      </c>
      <c r="F13794" s="50" t="s">
        <v>4862</v>
      </c>
      <c r="G13794" s="50" t="s">
        <v>29845</v>
      </c>
      <c r="H13794" s="50" t="s">
        <v>29846</v>
      </c>
      <c r="I13794" s="50">
        <f>(DAX__2019_2020__33[[#This Row],[Adj Close]]-DAX__2019_2020__33[[#This Row],[Adj Open]])/DAX__2019_2020__33[[#This Row],[Adj Open]]</f>
        <v>-1.9307218224474305E-2</v>
      </c>
      <c r="J13794" s="50">
        <f>DAX__2019_2020__33[[#This Row],[Adj Close]]-DAX__2019_2020__33[[#This Row],[Adj Open]]</f>
        <v>-2.4304190825801868</v>
      </c>
      <c r="K13794" s="50">
        <v>1078890</v>
      </c>
    </row>
    <row r="13795" spans="1:11" x14ac:dyDescent="0.3">
      <c r="A13795" s="51" t="str">
        <f t="shared" si="222"/>
        <v>VOW3.DE</v>
      </c>
      <c r="B13795" s="52" t="s">
        <v>241</v>
      </c>
      <c r="C13795" s="50" t="s">
        <v>29847</v>
      </c>
      <c r="D13795" s="50">
        <f>DAX__2019_2020__33[[#This Row],[Open]]*(DAX__2019_2020__33[[#This Row],[Adj Close]]/DAX__2019_2020__33[[#This Row],[Close]])</f>
        <v>124.16578585087912</v>
      </c>
      <c r="E13795" s="50" t="s">
        <v>6555</v>
      </c>
      <c r="F13795" s="50" t="s">
        <v>29848</v>
      </c>
      <c r="G13795" s="50" t="s">
        <v>29495</v>
      </c>
      <c r="H13795" s="50" t="s">
        <v>29849</v>
      </c>
      <c r="I13795" s="50">
        <f>(DAX__2019_2020__33[[#This Row],[Adj Close]]-DAX__2019_2020__33[[#This Row],[Adj Open]])/DAX__2019_2020__33[[#This Row],[Adj Open]]</f>
        <v>6.4766404336754364E-3</v>
      </c>
      <c r="J13795" s="50">
        <f>DAX__2019_2020__33[[#This Row],[Adj Close]]-DAX__2019_2020__33[[#This Row],[Adj Open]]</f>
        <v>0.80417714912088911</v>
      </c>
      <c r="K13795" s="50">
        <v>776293</v>
      </c>
    </row>
    <row r="13796" spans="1:11" x14ac:dyDescent="0.3">
      <c r="A13796" s="51" t="str">
        <f t="shared" si="222"/>
        <v>VOW3.DE</v>
      </c>
      <c r="B13796" s="52" t="s">
        <v>242</v>
      </c>
      <c r="C13796" s="50" t="s">
        <v>29834</v>
      </c>
      <c r="D13796" s="50">
        <f>DAX__2019_2020__33[[#This Row],[Open]]*(DAX__2019_2020__33[[#This Row],[Adj Close]]/DAX__2019_2020__33[[#This Row],[Close]])</f>
        <v>126.2924007105178</v>
      </c>
      <c r="E13796" s="50" t="s">
        <v>29850</v>
      </c>
      <c r="F13796" s="50" t="s">
        <v>29851</v>
      </c>
      <c r="G13796" s="50" t="s">
        <v>29491</v>
      </c>
      <c r="H13796" s="50" t="s">
        <v>29852</v>
      </c>
      <c r="I13796" s="50">
        <f>(DAX__2019_2020__33[[#This Row],[Adj Close]]-DAX__2019_2020__33[[#This Row],[Adj Open]])/DAX__2019_2020__33[[#This Row],[Adj Open]]</f>
        <v>6.9337132286319382E-3</v>
      </c>
      <c r="J13796" s="50">
        <f>DAX__2019_2020__33[[#This Row],[Adj Close]]-DAX__2019_2020__33[[#This Row],[Adj Open]]</f>
        <v>0.87567528948220286</v>
      </c>
      <c r="K13796" s="50">
        <v>773315</v>
      </c>
    </row>
    <row r="13797" spans="1:11" x14ac:dyDescent="0.3">
      <c r="A13797" s="51" t="str">
        <f t="shared" si="222"/>
        <v>VOW3.DE</v>
      </c>
      <c r="B13797" s="52" t="s">
        <v>243</v>
      </c>
      <c r="C13797" s="50" t="s">
        <v>29853</v>
      </c>
      <c r="D13797" s="50">
        <f>DAX__2019_2020__33[[#This Row],[Open]]*(DAX__2019_2020__33[[#This Row],[Adj Close]]/DAX__2019_2020__33[[#This Row],[Close]])</f>
        <v>126.72129770466985</v>
      </c>
      <c r="E13797" s="50" t="s">
        <v>29669</v>
      </c>
      <c r="F13797" s="50" t="s">
        <v>12093</v>
      </c>
      <c r="G13797" s="50" t="s">
        <v>29824</v>
      </c>
      <c r="H13797" s="50" t="s">
        <v>29854</v>
      </c>
      <c r="I13797" s="50">
        <f>(DAX__2019_2020__33[[#This Row],[Adj Close]]-DAX__2019_2020__33[[#This Row],[Adj Open]])/DAX__2019_2020__33[[#This Row],[Adj Open]]</f>
        <v>-4.7948664958112923E-3</v>
      </c>
      <c r="J13797" s="50">
        <f>DAX__2019_2020__33[[#This Row],[Adj Close]]-DAX__2019_2020__33[[#This Row],[Adj Open]]</f>
        <v>-0.60761170466984993</v>
      </c>
      <c r="K13797" s="50">
        <v>526879</v>
      </c>
    </row>
    <row r="13798" spans="1:11" x14ac:dyDescent="0.3">
      <c r="A13798" s="51" t="str">
        <f t="shared" si="222"/>
        <v>VOW3.DE</v>
      </c>
      <c r="B13798" s="52" t="s">
        <v>244</v>
      </c>
      <c r="C13798" s="50" t="s">
        <v>29834</v>
      </c>
      <c r="D13798" s="50">
        <f>DAX__2019_2020__33[[#This Row],[Open]]*(DAX__2019_2020__33[[#This Row],[Adj Close]]/DAX__2019_2020__33[[#This Row],[Close]])</f>
        <v>126.29239532933552</v>
      </c>
      <c r="E13798" s="50" t="s">
        <v>29569</v>
      </c>
      <c r="F13798" s="50" t="s">
        <v>13503</v>
      </c>
      <c r="G13798" s="50" t="s">
        <v>29855</v>
      </c>
      <c r="H13798" s="50" t="s">
        <v>29856</v>
      </c>
      <c r="I13798" s="50">
        <f>(DAX__2019_2020__33[[#This Row],[Adj Close]]-DAX__2019_2020__33[[#This Row],[Adj Open]])/DAX__2019_2020__33[[#This Row],[Adj Open]]</f>
        <v>9.1977008404611916E-3</v>
      </c>
      <c r="J13798" s="50">
        <f>DAX__2019_2020__33[[#This Row],[Adj Close]]-DAX__2019_2020__33[[#This Row],[Adj Open]]</f>
        <v>1.1615996706644864</v>
      </c>
      <c r="K13798" s="50">
        <v>666201</v>
      </c>
    </row>
    <row r="13799" spans="1:11" x14ac:dyDescent="0.3">
      <c r="A13799" s="51" t="str">
        <f t="shared" si="222"/>
        <v>VOW3.DE</v>
      </c>
      <c r="B13799" s="52" t="s">
        <v>245</v>
      </c>
      <c r="C13799" s="50" t="s">
        <v>12089</v>
      </c>
      <c r="D13799" s="50">
        <f>DAX__2019_2020__33[[#This Row],[Open]]*(DAX__2019_2020__33[[#This Row],[Adj Close]]/DAX__2019_2020__33[[#This Row],[Close]])</f>
        <v>127.32890652284226</v>
      </c>
      <c r="E13799" s="50" t="s">
        <v>29694</v>
      </c>
      <c r="F13799" s="50" t="s">
        <v>12081</v>
      </c>
      <c r="G13799" s="50" t="s">
        <v>29669</v>
      </c>
      <c r="H13799" s="50" t="s">
        <v>29857</v>
      </c>
      <c r="I13799" s="50">
        <f>(DAX__2019_2020__33[[#This Row],[Adj Close]]-DAX__2019_2020__33[[#This Row],[Adj Open]])/DAX__2019_2020__33[[#This Row],[Adj Open]]</f>
        <v>3.9298105263157416E-3</v>
      </c>
      <c r="J13799" s="50">
        <f>DAX__2019_2020__33[[#This Row],[Adj Close]]-DAX__2019_2020__33[[#This Row],[Adj Open]]</f>
        <v>0.50037847715773864</v>
      </c>
      <c r="K13799" s="50">
        <v>781883</v>
      </c>
    </row>
    <row r="13800" spans="1:11" x14ac:dyDescent="0.3">
      <c r="A13800" s="51" t="str">
        <f t="shared" si="222"/>
        <v>VOW3.DE</v>
      </c>
      <c r="B13800" s="52" t="s">
        <v>246</v>
      </c>
      <c r="C13800" s="50" t="s">
        <v>29736</v>
      </c>
      <c r="D13800" s="50">
        <f>DAX__2019_2020__33[[#This Row],[Open]]*(DAX__2019_2020__33[[#This Row],[Adj Close]]/DAX__2019_2020__33[[#This Row],[Close]])</f>
        <v>128.06160980273836</v>
      </c>
      <c r="E13800" s="50" t="s">
        <v>29441</v>
      </c>
      <c r="F13800" s="50" t="s">
        <v>29500</v>
      </c>
      <c r="G13800" s="50" t="s">
        <v>29858</v>
      </c>
      <c r="H13800" s="50" t="s">
        <v>29859</v>
      </c>
      <c r="I13800" s="50">
        <f>(DAX__2019_2020__33[[#This Row],[Adj Close]]-DAX__2019_2020__33[[#This Row],[Adj Open]])/DAX__2019_2020__33[[#This Row],[Adj Open]]</f>
        <v>-1.507118960718461E-2</v>
      </c>
      <c r="J13800" s="50">
        <f>DAX__2019_2020__33[[#This Row],[Adj Close]]-DAX__2019_2020__33[[#This Row],[Adj Open]]</f>
        <v>-1.9300408027383611</v>
      </c>
      <c r="K13800" s="50">
        <v>1001692</v>
      </c>
    </row>
    <row r="13801" spans="1:11" x14ac:dyDescent="0.3">
      <c r="A13801" s="51" t="str">
        <f t="shared" si="222"/>
        <v>VOW3.DE</v>
      </c>
      <c r="B13801" s="52" t="s">
        <v>247</v>
      </c>
      <c r="C13801" s="50" t="s">
        <v>29860</v>
      </c>
      <c r="D13801" s="50">
        <f>DAX__2019_2020__33[[#This Row],[Open]]*(DAX__2019_2020__33[[#This Row],[Adj Close]]/DAX__2019_2020__33[[#This Row],[Close]])</f>
        <v>125.91711787040292</v>
      </c>
      <c r="E13801" s="50" t="s">
        <v>29861</v>
      </c>
      <c r="F13801" s="50" t="s">
        <v>29862</v>
      </c>
      <c r="G13801" s="50" t="s">
        <v>29439</v>
      </c>
      <c r="H13801" s="50" t="s">
        <v>29863</v>
      </c>
      <c r="I13801" s="50">
        <f>(DAX__2019_2020__33[[#This Row],[Adj Close]]-DAX__2019_2020__33[[#This Row],[Adj Open]])/DAX__2019_2020__33[[#This Row],[Adj Open]]</f>
        <v>8.9412079043600327E-3</v>
      </c>
      <c r="J13801" s="50">
        <f>DAX__2019_2020__33[[#This Row],[Adj Close]]-DAX__2019_2020__33[[#This Row],[Adj Open]]</f>
        <v>1.1258511295970806</v>
      </c>
      <c r="K13801" s="50">
        <v>646712</v>
      </c>
    </row>
    <row r="13802" spans="1:11" x14ac:dyDescent="0.3">
      <c r="A13802" s="51" t="str">
        <f t="shared" si="222"/>
        <v>VOW3.DE</v>
      </c>
      <c r="B13802" s="52" t="s">
        <v>248</v>
      </c>
      <c r="C13802" s="50" t="s">
        <v>29491</v>
      </c>
      <c r="D13802" s="50">
        <f>DAX__2019_2020__33[[#This Row],[Open]]*(DAX__2019_2020__33[[#This Row],[Adj Close]]/DAX__2019_2020__33[[#This Row],[Close]])</f>
        <v>127.1680765527324</v>
      </c>
      <c r="E13802" s="50" t="s">
        <v>13573</v>
      </c>
      <c r="F13802" s="50" t="s">
        <v>29864</v>
      </c>
      <c r="G13802" s="50" t="s">
        <v>21650</v>
      </c>
      <c r="H13802" s="50" t="s">
        <v>29865</v>
      </c>
      <c r="I13802" s="50">
        <f>(DAX__2019_2020__33[[#This Row],[Adj Close]]-DAX__2019_2020__33[[#This Row],[Adj Open]])/DAX__2019_2020__33[[#This Row],[Adj Open]]</f>
        <v>8.2911252245793481E-3</v>
      </c>
      <c r="J13802" s="50">
        <f>DAX__2019_2020__33[[#This Row],[Adj Close]]-DAX__2019_2020__33[[#This Row],[Adj Open]]</f>
        <v>1.0543664472675971</v>
      </c>
      <c r="K13802" s="50">
        <v>873148</v>
      </c>
    </row>
    <row r="13803" spans="1:11" x14ac:dyDescent="0.3">
      <c r="A13803" s="51" t="str">
        <f t="shared" si="222"/>
        <v>VOW3.DE</v>
      </c>
      <c r="B13803" s="52" t="s">
        <v>249</v>
      </c>
      <c r="C13803" s="50" t="s">
        <v>21650</v>
      </c>
      <c r="D13803" s="50">
        <f>DAX__2019_2020__33[[#This Row],[Open]]*(DAX__2019_2020__33[[#This Row],[Adj Close]]/DAX__2019_2020__33[[#This Row],[Close]])</f>
        <v>128.22244380700226</v>
      </c>
      <c r="E13803" s="50" t="s">
        <v>29866</v>
      </c>
      <c r="F13803" s="50" t="s">
        <v>29685</v>
      </c>
      <c r="G13803" s="50" t="s">
        <v>29833</v>
      </c>
      <c r="H13803" s="50" t="s">
        <v>29867</v>
      </c>
      <c r="I13803" s="50">
        <f>(DAX__2019_2020__33[[#This Row],[Adj Close]]-DAX__2019_2020__33[[#This Row],[Adj Open]])/DAX__2019_2020__33[[#This Row],[Adj Open]]</f>
        <v>2.7869686411168519E-4</v>
      </c>
      <c r="J13803" s="50">
        <f>DAX__2019_2020__33[[#This Row],[Adj Close]]-DAX__2019_2020__33[[#This Row],[Adj Open]]</f>
        <v>3.57351929977483E-2</v>
      </c>
      <c r="K13803" s="50">
        <v>396548</v>
      </c>
    </row>
    <row r="13804" spans="1:11" x14ac:dyDescent="0.3">
      <c r="A13804" s="51" t="str">
        <f t="shared" si="222"/>
        <v>VOW3.DE</v>
      </c>
      <c r="B13804" s="52" t="s">
        <v>250</v>
      </c>
      <c r="C13804" s="50" t="s">
        <v>29459</v>
      </c>
      <c r="D13804" s="50">
        <f>DAX__2019_2020__33[[#This Row],[Open]]*(DAX__2019_2020__33[[#This Row],[Adj Close]]/DAX__2019_2020__33[[#This Row],[Close]])</f>
        <v>128.18669840512931</v>
      </c>
      <c r="E13804" s="50" t="s">
        <v>13736</v>
      </c>
      <c r="F13804" s="50" t="s">
        <v>29715</v>
      </c>
      <c r="G13804" s="50" t="s">
        <v>29509</v>
      </c>
      <c r="H13804" s="50" t="s">
        <v>29868</v>
      </c>
      <c r="I13804" s="50">
        <f>(DAX__2019_2020__33[[#This Row],[Adj Close]]-DAX__2019_2020__33[[#This Row],[Adj Open]])/DAX__2019_2020__33[[#This Row],[Adj Open]]</f>
        <v>1.2686406741915303E-2</v>
      </c>
      <c r="J13804" s="50">
        <f>DAX__2019_2020__33[[#This Row],[Adj Close]]-DAX__2019_2020__33[[#This Row],[Adj Open]]</f>
        <v>1.626228594870696</v>
      </c>
      <c r="K13804" s="50">
        <v>821156</v>
      </c>
    </row>
    <row r="13805" spans="1:11" x14ac:dyDescent="0.3">
      <c r="A13805" s="51" t="str">
        <f t="shared" si="222"/>
        <v>VOW3.DE</v>
      </c>
      <c r="B13805" s="52" t="s">
        <v>251</v>
      </c>
      <c r="C13805" s="50" t="s">
        <v>29464</v>
      </c>
      <c r="D13805" s="50">
        <f>DAX__2019_2020__33[[#This Row],[Open]]*(DAX__2019_2020__33[[#This Row],[Adj Close]]/DAX__2019_2020__33[[#This Row],[Close]])</f>
        <v>130.04524713188943</v>
      </c>
      <c r="E13805" s="50" t="s">
        <v>14001</v>
      </c>
      <c r="F13805" s="50" t="s">
        <v>12049</v>
      </c>
      <c r="G13805" s="50" t="s">
        <v>6546</v>
      </c>
      <c r="H13805" s="50" t="s">
        <v>29869</v>
      </c>
      <c r="I13805" s="50">
        <f>(DAX__2019_2020__33[[#This Row],[Adj Close]]-DAX__2019_2020__33[[#This Row],[Adj Open]])/DAX__2019_2020__33[[#This Row],[Adj Open]]</f>
        <v>3.8478289606622904E-3</v>
      </c>
      <c r="J13805" s="50">
        <f>DAX__2019_2020__33[[#This Row],[Adj Close]]-DAX__2019_2020__33[[#This Row],[Adj Open]]</f>
        <v>0.50039186811056879</v>
      </c>
      <c r="K13805" s="50">
        <v>940001</v>
      </c>
    </row>
    <row r="13806" spans="1:11" x14ac:dyDescent="0.3">
      <c r="A13806" s="51" t="str">
        <f t="shared" si="222"/>
        <v>VOW3.DE</v>
      </c>
      <c r="B13806" s="52" t="s">
        <v>252</v>
      </c>
      <c r="C13806" s="50" t="s">
        <v>29452</v>
      </c>
      <c r="D13806" s="50">
        <f>DAX__2019_2020__33[[#This Row],[Open]]*(DAX__2019_2020__33[[#This Row],[Adj Close]]/DAX__2019_2020__33[[#This Row],[Close]])</f>
        <v>130.15248481136058</v>
      </c>
      <c r="E13806" s="50" t="s">
        <v>12213</v>
      </c>
      <c r="F13806" s="50" t="s">
        <v>29599</v>
      </c>
      <c r="G13806" s="50" t="s">
        <v>29451</v>
      </c>
      <c r="H13806" s="50" t="s">
        <v>29870</v>
      </c>
      <c r="I13806" s="50">
        <f>(DAX__2019_2020__33[[#This Row],[Adj Close]]-DAX__2019_2020__33[[#This Row],[Adj Open]])/DAX__2019_2020__33[[#This Row],[Adj Open]]</f>
        <v>6.8653025713222675E-3</v>
      </c>
      <c r="J13806" s="50">
        <f>DAX__2019_2020__33[[#This Row],[Adj Close]]-DAX__2019_2020__33[[#This Row],[Adj Open]]</f>
        <v>0.8935361886394162</v>
      </c>
      <c r="K13806" s="50">
        <v>432643</v>
      </c>
    </row>
    <row r="13807" spans="1:11" x14ac:dyDescent="0.3">
      <c r="A13807" s="51" t="str">
        <f t="shared" si="222"/>
        <v>VOW3.DE</v>
      </c>
      <c r="B13807" s="52" t="s">
        <v>253</v>
      </c>
      <c r="C13807" s="50" t="s">
        <v>29871</v>
      </c>
      <c r="D13807" s="50">
        <f>DAX__2019_2020__33[[#This Row],[Open]]*(DAX__2019_2020__33[[#This Row],[Adj Close]]/DAX__2019_2020__33[[#This Row],[Close]])</f>
        <v>131.13536077743387</v>
      </c>
      <c r="E13807" s="50" t="s">
        <v>6596</v>
      </c>
      <c r="F13807" s="50" t="s">
        <v>12049</v>
      </c>
      <c r="G13807" s="50" t="s">
        <v>12156</v>
      </c>
      <c r="H13807" s="50" t="s">
        <v>29872</v>
      </c>
      <c r="I13807" s="50">
        <f>(DAX__2019_2020__33[[#This Row],[Adj Close]]-DAX__2019_2020__33[[#This Row],[Adj Open]])/DAX__2019_2020__33[[#This Row],[Adj Open]]</f>
        <v>-3.2706188086201976E-3</v>
      </c>
      <c r="J13807" s="50">
        <f>DAX__2019_2020__33[[#This Row],[Adj Close]]-DAX__2019_2020__33[[#This Row],[Adj Open]]</f>
        <v>-0.42889377743387058</v>
      </c>
      <c r="K13807" s="50">
        <v>660855</v>
      </c>
    </row>
    <row r="13808" spans="1:11" x14ac:dyDescent="0.3">
      <c r="A13808" s="51" t="str">
        <f t="shared" si="222"/>
        <v>VOW3.DE</v>
      </c>
      <c r="B13808" s="52" t="s">
        <v>254</v>
      </c>
      <c r="C13808" s="50" t="s">
        <v>29490</v>
      </c>
      <c r="D13808" s="50">
        <f>DAX__2019_2020__33[[#This Row],[Open]]*(DAX__2019_2020__33[[#This Row],[Adj Close]]/DAX__2019_2020__33[[#This Row],[Close]])</f>
        <v>132.58289438454852</v>
      </c>
      <c r="E13808" s="50" t="s">
        <v>12217</v>
      </c>
      <c r="F13808" s="50" t="s">
        <v>29529</v>
      </c>
      <c r="G13808" s="50" t="s">
        <v>29873</v>
      </c>
      <c r="H13808" s="50" t="s">
        <v>29874</v>
      </c>
      <c r="I13808" s="50">
        <f>(DAX__2019_2020__33[[#This Row],[Adj Close]]-DAX__2019_2020__33[[#This Row],[Adj Open]])/DAX__2019_2020__33[[#This Row],[Adj Open]]</f>
        <v>-2.8305565834158336E-3</v>
      </c>
      <c r="J13808" s="50">
        <f>DAX__2019_2020__33[[#This Row],[Adj Close]]-DAX__2019_2020__33[[#This Row],[Adj Open]]</f>
        <v>-0.37528338454850996</v>
      </c>
      <c r="K13808" s="50">
        <v>829713</v>
      </c>
    </row>
    <row r="13809" spans="1:11" x14ac:dyDescent="0.3">
      <c r="A13809" s="51" t="str">
        <f t="shared" si="222"/>
        <v>VOW3.DE</v>
      </c>
      <c r="B13809" s="52" t="s">
        <v>255</v>
      </c>
      <c r="C13809" s="50" t="s">
        <v>12155</v>
      </c>
      <c r="D13809" s="50">
        <f>DAX__2019_2020__33[[#This Row],[Open]]*(DAX__2019_2020__33[[#This Row],[Adj Close]]/DAX__2019_2020__33[[#This Row],[Close]])</f>
        <v>133.58365611797018</v>
      </c>
      <c r="E13809" s="50" t="s">
        <v>13758</v>
      </c>
      <c r="F13809" s="50" t="s">
        <v>29875</v>
      </c>
      <c r="G13809" s="50" t="s">
        <v>29876</v>
      </c>
      <c r="H13809" s="50" t="s">
        <v>29877</v>
      </c>
      <c r="I13809" s="50">
        <f>(DAX__2019_2020__33[[#This Row],[Adj Close]]-DAX__2019_2020__33[[#This Row],[Adj Open]])/DAX__2019_2020__33[[#This Row],[Adj Open]]</f>
        <v>8.9631839464884306E-3</v>
      </c>
      <c r="J13809" s="50">
        <f>DAX__2019_2020__33[[#This Row],[Adj Close]]-DAX__2019_2020__33[[#This Row],[Adj Open]]</f>
        <v>1.1973348820298213</v>
      </c>
      <c r="K13809" s="50">
        <v>1084316</v>
      </c>
    </row>
    <row r="13810" spans="1:11" x14ac:dyDescent="0.3">
      <c r="A13810" s="51" t="str">
        <f t="shared" si="222"/>
        <v>VOW3.DE</v>
      </c>
      <c r="B13810" s="52" t="s">
        <v>256</v>
      </c>
      <c r="C13810" s="50" t="s">
        <v>12164</v>
      </c>
      <c r="D13810" s="50">
        <f>DAX__2019_2020__33[[#This Row],[Open]]*(DAX__2019_2020__33[[#This Row],[Adj Close]]/DAX__2019_2020__33[[#This Row],[Close]])</f>
        <v>134.74525550555208</v>
      </c>
      <c r="E13810" s="50" t="s">
        <v>29878</v>
      </c>
      <c r="F13810" s="50" t="s">
        <v>29879</v>
      </c>
      <c r="G13810" s="50" t="s">
        <v>13741</v>
      </c>
      <c r="H13810" s="50" t="s">
        <v>29880</v>
      </c>
      <c r="I13810" s="50">
        <f>(DAX__2019_2020__33[[#This Row],[Adj Close]]-DAX__2019_2020__33[[#This Row],[Adj Open]])/DAX__2019_2020__33[[#This Row],[Adj Open]]</f>
        <v>-2.6525795228267059E-3</v>
      </c>
      <c r="J13810" s="50">
        <f>DAX__2019_2020__33[[#This Row],[Adj Close]]-DAX__2019_2020__33[[#This Row],[Adj Open]]</f>
        <v>-0.35742250555207988</v>
      </c>
      <c r="K13810" s="50">
        <v>1133953</v>
      </c>
    </row>
    <row r="13811" spans="1:11" x14ac:dyDescent="0.3">
      <c r="A13811" s="51" t="str">
        <f t="shared" si="222"/>
        <v>VOW3.DE</v>
      </c>
      <c r="B13811" s="52" t="s">
        <v>257</v>
      </c>
      <c r="C13811" s="50" t="s">
        <v>12196</v>
      </c>
      <c r="D13811" s="50">
        <f>DAX__2019_2020__33[[#This Row],[Open]]*(DAX__2019_2020__33[[#This Row],[Adj Close]]/DAX__2019_2020__33[[#This Row],[Close]])</f>
        <v>135.26351100164368</v>
      </c>
      <c r="E13811" s="50" t="s">
        <v>29762</v>
      </c>
      <c r="F13811" s="50" t="s">
        <v>29819</v>
      </c>
      <c r="G13811" s="50" t="s">
        <v>29786</v>
      </c>
      <c r="H13811" s="50" t="s">
        <v>29881</v>
      </c>
      <c r="I13811" s="50">
        <f>(DAX__2019_2020__33[[#This Row],[Adj Close]]-DAX__2019_2020__33[[#This Row],[Adj Open]])/DAX__2019_2020__33[[#This Row],[Adj Open]]</f>
        <v>1.7835889224603919E-2</v>
      </c>
      <c r="J13811" s="50">
        <f>DAX__2019_2020__33[[#This Row],[Adj Close]]-DAX__2019_2020__33[[#This Row],[Adj Open]]</f>
        <v>2.4125449983563101</v>
      </c>
      <c r="K13811" s="50">
        <v>1096532</v>
      </c>
    </row>
    <row r="13812" spans="1:11" x14ac:dyDescent="0.3">
      <c r="A13812" s="51" t="str">
        <f t="shared" si="222"/>
        <v>VOW3.DE</v>
      </c>
      <c r="B13812" s="52" t="s">
        <v>258</v>
      </c>
      <c r="C13812" s="50" t="s">
        <v>12202</v>
      </c>
      <c r="D13812" s="50">
        <f>DAX__2019_2020__33[[#This Row],[Open]]*(DAX__2019_2020__33[[#This Row],[Adj Close]]/DAX__2019_2020__33[[#This Row],[Close]])</f>
        <v>137.60456605887228</v>
      </c>
      <c r="E13812" s="50" t="s">
        <v>21934</v>
      </c>
      <c r="F13812" s="50" t="s">
        <v>29882</v>
      </c>
      <c r="G13812" s="50" t="s">
        <v>29883</v>
      </c>
      <c r="H13812" s="50" t="s">
        <v>29884</v>
      </c>
      <c r="I13812" s="50">
        <f>(DAX__2019_2020__33[[#This Row],[Adj Close]]-DAX__2019_2020__33[[#This Row],[Adj Open]])/DAX__2019_2020__33[[#This Row],[Adj Open]]</f>
        <v>4.0259415584415516E-3</v>
      </c>
      <c r="J13812" s="50">
        <f>DAX__2019_2020__33[[#This Row],[Adj Close]]-DAX__2019_2020__33[[#This Row],[Adj Open]]</f>
        <v>0.55398794112772975</v>
      </c>
      <c r="K13812" s="50">
        <v>1048664</v>
      </c>
    </row>
    <row r="13813" spans="1:11" x14ac:dyDescent="0.3">
      <c r="A13813" s="51" t="str">
        <f t="shared" si="222"/>
        <v>VOW3.DE</v>
      </c>
      <c r="B13813" s="52" t="s">
        <v>259</v>
      </c>
      <c r="C13813" s="50" t="s">
        <v>7150</v>
      </c>
      <c r="D13813" s="50">
        <f>DAX__2019_2020__33[[#This Row],[Open]]*(DAX__2019_2020__33[[#This Row],[Adj Close]]/DAX__2019_2020__33[[#This Row],[Close]])</f>
        <v>139.39164453548449</v>
      </c>
      <c r="E13813" s="50" t="s">
        <v>21714</v>
      </c>
      <c r="F13813" s="50" t="s">
        <v>13779</v>
      </c>
      <c r="G13813" s="50" t="s">
        <v>13811</v>
      </c>
      <c r="H13813" s="50" t="s">
        <v>29885</v>
      </c>
      <c r="I13813" s="50">
        <f>(DAX__2019_2020__33[[#This Row],[Adj Close]]-DAX__2019_2020__33[[#This Row],[Adj Open]])/DAX__2019_2020__33[[#This Row],[Adj Open]]</f>
        <v>-1.9230961538461986E-3</v>
      </c>
      <c r="J13813" s="50">
        <f>DAX__2019_2020__33[[#This Row],[Adj Close]]-DAX__2019_2020__33[[#This Row],[Adj Open]]</f>
        <v>-0.26806353548448669</v>
      </c>
      <c r="K13813" s="50">
        <v>1204864</v>
      </c>
    </row>
    <row r="13814" spans="1:11" x14ac:dyDescent="0.3">
      <c r="A13814" s="51" t="str">
        <f t="shared" si="222"/>
        <v>VOW3.DE</v>
      </c>
      <c r="B13814" s="52" t="s">
        <v>260</v>
      </c>
      <c r="C13814" s="50" t="s">
        <v>6719</v>
      </c>
      <c r="D13814" s="50">
        <f>DAX__2019_2020__33[[#This Row],[Open]]*(DAX__2019_2020__33[[#This Row],[Adj Close]]/DAX__2019_2020__33[[#This Row],[Close]])</f>
        <v>138.17643091459192</v>
      </c>
      <c r="E13814" s="50" t="s">
        <v>29886</v>
      </c>
      <c r="F13814" s="50" t="s">
        <v>29543</v>
      </c>
      <c r="G13814" s="50" t="s">
        <v>6749</v>
      </c>
      <c r="H13814" s="50" t="s">
        <v>29887</v>
      </c>
      <c r="I13814" s="50">
        <f>(DAX__2019_2020__33[[#This Row],[Adj Close]]-DAX__2019_2020__33[[#This Row],[Adj Open]])/DAX__2019_2020__33[[#This Row],[Adj Open]]</f>
        <v>1.3709234439402864E-2</v>
      </c>
      <c r="J13814" s="50">
        <f>DAX__2019_2020__33[[#This Row],[Adj Close]]-DAX__2019_2020__33[[#This Row],[Adj Open]]</f>
        <v>1.8942930854080942</v>
      </c>
      <c r="K13814" s="50">
        <v>1543292</v>
      </c>
    </row>
    <row r="13815" spans="1:11" x14ac:dyDescent="0.3">
      <c r="A13815" s="51" t="str">
        <f t="shared" si="222"/>
        <v>VOW3.DE</v>
      </c>
      <c r="B13815" s="52" t="s">
        <v>261</v>
      </c>
      <c r="C13815" s="50" t="s">
        <v>6583</v>
      </c>
      <c r="D13815" s="50">
        <f>DAX__2019_2020__33[[#This Row],[Open]]*(DAX__2019_2020__33[[#This Row],[Adj Close]]/DAX__2019_2020__33[[#This Row],[Close]])</f>
        <v>140.24943332611076</v>
      </c>
      <c r="E13815" s="50" t="s">
        <v>6717</v>
      </c>
      <c r="F13815" s="50" t="s">
        <v>13771</v>
      </c>
      <c r="G13815" s="50" t="s">
        <v>29888</v>
      </c>
      <c r="H13815" s="50" t="s">
        <v>29889</v>
      </c>
      <c r="I13815" s="50">
        <f>(DAX__2019_2020__33[[#This Row],[Adj Close]]-DAX__2019_2020__33[[#This Row],[Adj Open]])/DAX__2019_2020__33[[#This Row],[Adj Open]]</f>
        <v>7.008097291942867E-3</v>
      </c>
      <c r="J13815" s="50">
        <f>DAX__2019_2020__33[[#This Row],[Adj Close]]-DAX__2019_2020__33[[#This Row],[Adj Open]]</f>
        <v>0.98288167388923853</v>
      </c>
      <c r="K13815" s="50">
        <v>1002428</v>
      </c>
    </row>
    <row r="13816" spans="1:11" x14ac:dyDescent="0.3">
      <c r="A13816" s="51" t="str">
        <f t="shared" si="222"/>
        <v>VOW3.DE</v>
      </c>
      <c r="B13816" s="52" t="s">
        <v>262</v>
      </c>
      <c r="C13816" s="50" t="s">
        <v>7176</v>
      </c>
      <c r="D13816" s="50">
        <f>DAX__2019_2020__33[[#This Row],[Open]]*(DAX__2019_2020__33[[#This Row],[Adj Close]]/DAX__2019_2020__33[[#This Row],[Close]])</f>
        <v>139.83840647484649</v>
      </c>
      <c r="E13816" s="50" t="s">
        <v>29890</v>
      </c>
      <c r="F13816" s="50" t="s">
        <v>6619</v>
      </c>
      <c r="G13816" s="50" t="s">
        <v>29644</v>
      </c>
      <c r="H13816" s="50" t="s">
        <v>29891</v>
      </c>
      <c r="I13816" s="50">
        <f>(DAX__2019_2020__33[[#This Row],[Adj Close]]-DAX__2019_2020__33[[#This Row],[Adj Open]])/DAX__2019_2020__33[[#This Row],[Adj Open]]</f>
        <v>6.7731501597443327E-3</v>
      </c>
      <c r="J13816" s="50">
        <f>DAX__2019_2020__33[[#This Row],[Adj Close]]-DAX__2019_2020__33[[#This Row],[Adj Open]]</f>
        <v>0.9471465251534994</v>
      </c>
      <c r="K13816" s="50">
        <v>557423</v>
      </c>
    </row>
    <row r="13817" spans="1:11" x14ac:dyDescent="0.3">
      <c r="A13817" s="51" t="str">
        <f t="shared" si="222"/>
        <v>VOW3.DE</v>
      </c>
      <c r="B13817" s="52" t="s">
        <v>263</v>
      </c>
      <c r="C13817" s="50" t="s">
        <v>23792</v>
      </c>
      <c r="D13817" s="50">
        <f>DAX__2019_2020__33[[#This Row],[Open]]*(DAX__2019_2020__33[[#This Row],[Adj Close]]/DAX__2019_2020__33[[#This Row],[Close]])</f>
        <v>140.19581854524665</v>
      </c>
      <c r="E13817" s="50" t="s">
        <v>13646</v>
      </c>
      <c r="F13817" s="50" t="s">
        <v>12203</v>
      </c>
      <c r="G13817" s="50" t="s">
        <v>12185</v>
      </c>
      <c r="H13817" s="50" t="s">
        <v>29892</v>
      </c>
      <c r="I13817" s="50">
        <f>(DAX__2019_2020__33[[#This Row],[Adj Close]]-DAX__2019_2020__33[[#This Row],[Adj Open]])/DAX__2019_2020__33[[#This Row],[Adj Open]]</f>
        <v>-6.7558829862031308E-3</v>
      </c>
      <c r="J13817" s="50">
        <f>DAX__2019_2020__33[[#This Row],[Adj Close]]-DAX__2019_2020__33[[#This Row],[Adj Open]]</f>
        <v>-0.9471465452466532</v>
      </c>
      <c r="K13817" s="50">
        <v>778956</v>
      </c>
    </row>
    <row r="13818" spans="1:11" x14ac:dyDescent="0.3">
      <c r="A13818" s="51" t="str">
        <f t="shared" si="222"/>
        <v>VOW3.DE</v>
      </c>
      <c r="B13818" s="52" t="s">
        <v>264</v>
      </c>
      <c r="C13818" s="50" t="s">
        <v>21692</v>
      </c>
      <c r="D13818" s="50">
        <f>DAX__2019_2020__33[[#This Row],[Open]]*(DAX__2019_2020__33[[#This Row],[Adj Close]]/DAX__2019_2020__33[[#This Row],[Close]])</f>
        <v>138.67682171496875</v>
      </c>
      <c r="E13818" s="50" t="s">
        <v>29893</v>
      </c>
      <c r="F13818" s="50" t="s">
        <v>6599</v>
      </c>
      <c r="G13818" s="50" t="s">
        <v>29894</v>
      </c>
      <c r="H13818" s="50" t="s">
        <v>29895</v>
      </c>
      <c r="I13818" s="50">
        <f>(DAX__2019_2020__33[[#This Row],[Adj Close]]-DAX__2019_2020__33[[#This Row],[Adj Open]])/DAX__2019_2020__33[[#This Row],[Adj Open]]</f>
        <v>4.7680735457746211E-3</v>
      </c>
      <c r="J13818" s="50">
        <f>DAX__2019_2020__33[[#This Row],[Adj Close]]-DAX__2019_2020__33[[#This Row],[Adj Open]]</f>
        <v>0.661221285031246</v>
      </c>
      <c r="K13818" s="50">
        <v>680122</v>
      </c>
    </row>
    <row r="13819" spans="1:11" x14ac:dyDescent="0.3">
      <c r="A13819" s="51" t="str">
        <f t="shared" si="222"/>
        <v>VOW3.DE</v>
      </c>
      <c r="B13819" s="52" t="s">
        <v>265</v>
      </c>
      <c r="C13819" s="50" t="s">
        <v>29896</v>
      </c>
      <c r="D13819" s="50">
        <f>DAX__2019_2020__33[[#This Row],[Open]]*(DAX__2019_2020__33[[#This Row],[Adj Close]]/DAX__2019_2020__33[[#This Row],[Close]])</f>
        <v>139.49885910240312</v>
      </c>
      <c r="E13819" s="50" t="s">
        <v>29897</v>
      </c>
      <c r="F13819" s="50" t="s">
        <v>21698</v>
      </c>
      <c r="G13819" s="50" t="s">
        <v>29897</v>
      </c>
      <c r="H13819" s="50" t="s">
        <v>29898</v>
      </c>
      <c r="I13819" s="50">
        <f>(DAX__2019_2020__33[[#This Row],[Adj Close]]-DAX__2019_2020__33[[#This Row],[Adj Open]])/DAX__2019_2020__33[[#This Row],[Adj Open]]</f>
        <v>1.793494164536712E-2</v>
      </c>
      <c r="J13819" s="50">
        <f>DAX__2019_2020__33[[#This Row],[Adj Close]]-DAX__2019_2020__33[[#This Row],[Adj Open]]</f>
        <v>2.5019038975968897</v>
      </c>
      <c r="K13819" s="50">
        <v>1159280</v>
      </c>
    </row>
    <row r="13820" spans="1:11" x14ac:dyDescent="0.3">
      <c r="A13820" s="51" t="str">
        <f t="shared" si="222"/>
        <v>VOW3.DE</v>
      </c>
      <c r="B13820" s="52" t="s">
        <v>266</v>
      </c>
      <c r="C13820" s="50" t="s">
        <v>6717</v>
      </c>
      <c r="D13820" s="50">
        <f>DAX__2019_2020__33[[#This Row],[Open]]*(DAX__2019_2020__33[[#This Row],[Adj Close]]/DAX__2019_2020__33[[#This Row],[Close]])</f>
        <v>142.07224740164742</v>
      </c>
      <c r="E13820" s="50" t="s">
        <v>29899</v>
      </c>
      <c r="F13820" s="50" t="s">
        <v>6620</v>
      </c>
      <c r="G13820" s="50" t="s">
        <v>6580</v>
      </c>
      <c r="H13820" s="50" t="s">
        <v>29900</v>
      </c>
      <c r="I13820" s="50">
        <f>(DAX__2019_2020__33[[#This Row],[Adj Close]]-DAX__2019_2020__33[[#This Row],[Adj Open]])/DAX__2019_2020__33[[#This Row],[Adj Open]]</f>
        <v>5.0314654088050989E-3</v>
      </c>
      <c r="J13820" s="50">
        <f>DAX__2019_2020__33[[#This Row],[Adj Close]]-DAX__2019_2020__33[[#This Row],[Adj Open]]</f>
        <v>0.71483159835258903</v>
      </c>
      <c r="K13820" s="50">
        <v>2572940</v>
      </c>
    </row>
    <row r="13821" spans="1:11" x14ac:dyDescent="0.3">
      <c r="A13821" s="51" t="str">
        <f t="shared" si="222"/>
        <v>VOW3.DE</v>
      </c>
      <c r="B13821" s="52" t="s">
        <v>267</v>
      </c>
      <c r="C13821" s="50" t="s">
        <v>13645</v>
      </c>
      <c r="D13821" s="50">
        <f>DAX__2019_2020__33[[#This Row],[Open]]*(DAX__2019_2020__33[[#This Row],[Adj Close]]/DAX__2019_2020__33[[#This Row],[Close]])</f>
        <v>141.98289379151123</v>
      </c>
      <c r="E13821" s="50" t="s">
        <v>29630</v>
      </c>
      <c r="F13821" s="50" t="s">
        <v>29901</v>
      </c>
      <c r="G13821" s="50" t="s">
        <v>29902</v>
      </c>
      <c r="H13821" s="50" t="s">
        <v>29903</v>
      </c>
      <c r="I13821" s="50">
        <f>(DAX__2019_2020__33[[#This Row],[Adj Close]]-DAX__2019_2020__33[[#This Row],[Adj Open]])/DAX__2019_2020__33[[#This Row],[Adj Open]]</f>
        <v>-1.4600327801145074E-2</v>
      </c>
      <c r="J13821" s="50">
        <f>DAX__2019_2020__33[[#This Row],[Adj Close]]-DAX__2019_2020__33[[#This Row],[Adj Open]]</f>
        <v>-2.0729967915112297</v>
      </c>
      <c r="K13821" s="50">
        <v>1095294</v>
      </c>
    </row>
    <row r="13822" spans="1:11" x14ac:dyDescent="0.3">
      <c r="A13822" s="51" t="str">
        <f t="shared" si="222"/>
        <v>VOW3.DE</v>
      </c>
      <c r="B13822" s="52" t="s">
        <v>268</v>
      </c>
      <c r="C13822" s="50" t="s">
        <v>13648</v>
      </c>
      <c r="D13822" s="50">
        <f>DAX__2019_2020__33[[#This Row],[Open]]*(DAX__2019_2020__33[[#This Row],[Adj Close]]/DAX__2019_2020__33[[#This Row],[Close]])</f>
        <v>140.10647560697549</v>
      </c>
      <c r="E13822" s="50" t="s">
        <v>29904</v>
      </c>
      <c r="F13822" s="50" t="s">
        <v>29905</v>
      </c>
      <c r="G13822" s="50" t="s">
        <v>7153</v>
      </c>
      <c r="H13822" s="50" t="s">
        <v>29813</v>
      </c>
      <c r="I13822" s="50">
        <f>(DAX__2019_2020__33[[#This Row],[Adj Close]]-DAX__2019_2020__33[[#This Row],[Adj Open]])/DAX__2019_2020__33[[#This Row],[Adj Open]]</f>
        <v>-2.2959221499504714E-2</v>
      </c>
      <c r="J13822" s="50">
        <f>DAX__2019_2020__33[[#This Row],[Adj Close]]-DAX__2019_2020__33[[#This Row],[Adj Open]]</f>
        <v>-3.2167356069755044</v>
      </c>
      <c r="K13822" s="50">
        <v>1452210</v>
      </c>
    </row>
    <row r="13823" spans="1:11" x14ac:dyDescent="0.3">
      <c r="A13823" s="51" t="str">
        <f t="shared" si="222"/>
        <v>VOW3.DE</v>
      </c>
      <c r="B13823" s="52" t="s">
        <v>269</v>
      </c>
      <c r="C13823" s="50" t="s">
        <v>29906</v>
      </c>
      <c r="D13823" s="50">
        <f>DAX__2019_2020__33[[#This Row],[Open]]*(DAX__2019_2020__33[[#This Row],[Adj Close]]/DAX__2019_2020__33[[#This Row],[Close]])</f>
        <v>135.38859882665963</v>
      </c>
      <c r="E13823" s="50" t="s">
        <v>29907</v>
      </c>
      <c r="F13823" s="50" t="s">
        <v>6757</v>
      </c>
      <c r="G13823" s="50" t="s">
        <v>29907</v>
      </c>
      <c r="H13823" s="50" t="s">
        <v>29908</v>
      </c>
      <c r="I13823" s="50">
        <f>(DAX__2019_2020__33[[#This Row],[Adj Close]]-DAX__2019_2020__33[[#This Row],[Adj Open]])/DAX__2019_2020__33[[#This Row],[Adj Open]]</f>
        <v>1.5575507772557928E-2</v>
      </c>
      <c r="J13823" s="50">
        <f>DAX__2019_2020__33[[#This Row],[Adj Close]]-DAX__2019_2020__33[[#This Row],[Adj Open]]</f>
        <v>2.1087461733403643</v>
      </c>
      <c r="K13823" s="50">
        <v>919492</v>
      </c>
    </row>
    <row r="13824" spans="1:11" x14ac:dyDescent="0.3">
      <c r="A13824" s="51" t="str">
        <f t="shared" si="222"/>
        <v>VOW3.DE</v>
      </c>
      <c r="B13824" s="52" t="s">
        <v>270</v>
      </c>
      <c r="C13824" s="50" t="s">
        <v>29882</v>
      </c>
      <c r="D13824" s="50">
        <f>DAX__2019_2020__33[[#This Row],[Open]]*(DAX__2019_2020__33[[#This Row],[Adj Close]]/DAX__2019_2020__33[[#This Row],[Close]])</f>
        <v>137.53307220988873</v>
      </c>
      <c r="E13824" s="50" t="s">
        <v>29546</v>
      </c>
      <c r="F13824" s="50" t="s">
        <v>7154</v>
      </c>
      <c r="G13824" s="50" t="s">
        <v>6607</v>
      </c>
      <c r="H13824" s="50" t="s">
        <v>29909</v>
      </c>
      <c r="I13824" s="50">
        <f>(DAX__2019_2020__33[[#This Row],[Adj Close]]-DAX__2019_2020__33[[#This Row],[Adj Open]])/DAX__2019_2020__33[[#This Row],[Adj Open]]</f>
        <v>-1.8191203458824668E-3</v>
      </c>
      <c r="J13824" s="50">
        <f>DAX__2019_2020__33[[#This Row],[Adj Close]]-DAX__2019_2020__33[[#This Row],[Adj Open]]</f>
        <v>-0.25018920988873106</v>
      </c>
      <c r="K13824" s="50">
        <v>506609</v>
      </c>
    </row>
    <row r="13825" spans="1:11" x14ac:dyDescent="0.3">
      <c r="A13825" s="51" t="str">
        <f t="shared" si="222"/>
        <v>VOW3.DE</v>
      </c>
      <c r="B13825" s="52" t="s">
        <v>271</v>
      </c>
      <c r="C13825" s="50" t="s">
        <v>29910</v>
      </c>
      <c r="D13825" s="50">
        <f>DAX__2019_2020__33[[#This Row],[Open]]*(DAX__2019_2020__33[[#This Row],[Adj Close]]/DAX__2019_2020__33[[#This Row],[Close]])</f>
        <v>137.92624870681888</v>
      </c>
      <c r="E13825" s="50" t="s">
        <v>29911</v>
      </c>
      <c r="F13825" s="50" t="s">
        <v>29548</v>
      </c>
      <c r="G13825" s="50" t="s">
        <v>6599</v>
      </c>
      <c r="H13825" s="50" t="s">
        <v>29912</v>
      </c>
      <c r="I13825" s="50">
        <f>(DAX__2019_2020__33[[#This Row],[Adj Close]]-DAX__2019_2020__33[[#This Row],[Adj Open]])/DAX__2019_2020__33[[#This Row],[Adj Open]]</f>
        <v>3.4982702546107638E-3</v>
      </c>
      <c r="J13825" s="50">
        <f>DAX__2019_2020__33[[#This Row],[Adj Close]]-DAX__2019_2020__33[[#This Row],[Adj Open]]</f>
        <v>0.48250329318111085</v>
      </c>
      <c r="K13825" s="50">
        <v>472449</v>
      </c>
    </row>
    <row r="13826" spans="1:11" x14ac:dyDescent="0.3">
      <c r="A13826" s="51" t="str">
        <f t="shared" si="222"/>
        <v>VOW3.DE</v>
      </c>
      <c r="B13826" s="52" t="s">
        <v>272</v>
      </c>
      <c r="C13826" s="50" t="s">
        <v>29910</v>
      </c>
      <c r="D13826" s="50">
        <f>DAX__2019_2020__33[[#This Row],[Open]]*(DAX__2019_2020__33[[#This Row],[Adj Close]]/DAX__2019_2020__33[[#This Row],[Close]])</f>
        <v>137.92624221233973</v>
      </c>
      <c r="E13826" s="50" t="s">
        <v>29810</v>
      </c>
      <c r="F13826" s="50" t="s">
        <v>29913</v>
      </c>
      <c r="G13826" s="50" t="s">
        <v>29803</v>
      </c>
      <c r="H13826" s="50" t="s">
        <v>29914</v>
      </c>
      <c r="I13826" s="50">
        <f>(DAX__2019_2020__33[[#This Row],[Adj Close]]-DAX__2019_2020__33[[#This Row],[Adj Open]])/DAX__2019_2020__33[[#This Row],[Adj Open]]</f>
        <v>1.1013196352596514E-2</v>
      </c>
      <c r="J13826" s="50">
        <f>DAX__2019_2020__33[[#This Row],[Adj Close]]-DAX__2019_2020__33[[#This Row],[Adj Open]]</f>
        <v>1.5190087876602831</v>
      </c>
      <c r="K13826" s="50">
        <v>780092</v>
      </c>
    </row>
    <row r="13827" spans="1:11" x14ac:dyDescent="0.3">
      <c r="A13827" s="51" t="str">
        <f t="shared" si="222"/>
        <v>VOW3.DE</v>
      </c>
      <c r="B13827" s="52" t="s">
        <v>273</v>
      </c>
      <c r="C13827" s="50" t="s">
        <v>13770</v>
      </c>
      <c r="D13827" s="50">
        <f>DAX__2019_2020__33[[#This Row],[Open]]*(DAX__2019_2020__33[[#This Row],[Adj Close]]/DAX__2019_2020__33[[#This Row],[Close]])</f>
        <v>139.74904387124656</v>
      </c>
      <c r="E13827" s="50" t="s">
        <v>29915</v>
      </c>
      <c r="F13827" s="50" t="s">
        <v>29767</v>
      </c>
      <c r="G13827" s="50" t="s">
        <v>13774</v>
      </c>
      <c r="H13827" s="50" t="s">
        <v>29916</v>
      </c>
      <c r="I13827" s="50">
        <f>(DAX__2019_2020__33[[#This Row],[Adj Close]]-DAX__2019_2020__33[[#This Row],[Adj Open]])/DAX__2019_2020__33[[#This Row],[Adj Open]]</f>
        <v>-1.6623984013707786E-2</v>
      </c>
      <c r="J13827" s="50">
        <f>DAX__2019_2020__33[[#This Row],[Adj Close]]-DAX__2019_2020__33[[#This Row],[Adj Open]]</f>
        <v>-2.323185871246551</v>
      </c>
      <c r="K13827" s="50">
        <v>827133</v>
      </c>
    </row>
    <row r="13828" spans="1:11" x14ac:dyDescent="0.3">
      <c r="A13828" s="51" t="str">
        <f t="shared" si="222"/>
        <v>VOW3.DE</v>
      </c>
      <c r="B13828" s="52" t="s">
        <v>274</v>
      </c>
      <c r="C13828" s="50" t="s">
        <v>6710</v>
      </c>
      <c r="D13828" s="50">
        <f>DAX__2019_2020__33[[#This Row],[Open]]*(DAX__2019_2020__33[[#This Row],[Adj Close]]/DAX__2019_2020__33[[#This Row],[Close]])</f>
        <v>137.15781187245415</v>
      </c>
      <c r="E13828" s="50" t="s">
        <v>29917</v>
      </c>
      <c r="F13828" s="50" t="s">
        <v>29471</v>
      </c>
      <c r="G13828" s="50" t="s">
        <v>12210</v>
      </c>
      <c r="H13828" s="50" t="s">
        <v>29918</v>
      </c>
      <c r="I13828" s="50">
        <f>(DAX__2019_2020__33[[#This Row],[Adj Close]]-DAX__2019_2020__33[[#This Row],[Adj Open]])/DAX__2019_2020__33[[#This Row],[Adj Open]]</f>
        <v>-2.8403915309446311E-2</v>
      </c>
      <c r="J13828" s="50">
        <f>DAX__2019_2020__33[[#This Row],[Adj Close]]-DAX__2019_2020__33[[#This Row],[Adj Open]]</f>
        <v>-3.8958188724541571</v>
      </c>
      <c r="K13828" s="50">
        <v>1176460</v>
      </c>
    </row>
    <row r="13829" spans="1:11" x14ac:dyDescent="0.3">
      <c r="A13829" s="51" t="str">
        <f t="shared" ref="A13829:A13892" si="223">"VOW3.DE"</f>
        <v>VOW3.DE</v>
      </c>
      <c r="B13829" s="52" t="s">
        <v>275</v>
      </c>
      <c r="C13829" s="50" t="s">
        <v>29919</v>
      </c>
      <c r="D13829" s="50">
        <f>DAX__2019_2020__33[[#This Row],[Open]]*(DAX__2019_2020__33[[#This Row],[Adj Close]]/DAX__2019_2020__33[[#This Row],[Close]])</f>
        <v>133.08329113436633</v>
      </c>
      <c r="E13829" s="50" t="s">
        <v>12195</v>
      </c>
      <c r="F13829" s="50" t="s">
        <v>12139</v>
      </c>
      <c r="G13829" s="50" t="s">
        <v>29613</v>
      </c>
      <c r="H13829" s="50" t="s">
        <v>29920</v>
      </c>
      <c r="I13829" s="50">
        <f>(DAX__2019_2020__33[[#This Row],[Adj Close]]-DAX__2019_2020__33[[#This Row],[Adj Open]])/DAX__2019_2020__33[[#This Row],[Adj Open]]</f>
        <v>-7.5197729620010874E-3</v>
      </c>
      <c r="J13829" s="50">
        <f>DAX__2019_2020__33[[#This Row],[Adj Close]]-DAX__2019_2020__33[[#This Row],[Adj Open]]</f>
        <v>-1.0007561343663269</v>
      </c>
      <c r="K13829" s="50">
        <v>1124048</v>
      </c>
    </row>
    <row r="13830" spans="1:11" x14ac:dyDescent="0.3">
      <c r="A13830" s="51" t="str">
        <f t="shared" si="223"/>
        <v>VOW3.DE</v>
      </c>
      <c r="B13830" s="52" t="s">
        <v>276</v>
      </c>
      <c r="C13830" s="50" t="s">
        <v>29921</v>
      </c>
      <c r="D13830" s="50">
        <f>DAX__2019_2020__33[[#This Row],[Open]]*(DAX__2019_2020__33[[#This Row],[Adj Close]]/DAX__2019_2020__33[[#This Row],[Close]])</f>
        <v>132.10038834010552</v>
      </c>
      <c r="E13830" s="50" t="s">
        <v>7163</v>
      </c>
      <c r="F13830" s="50" t="s">
        <v>13736</v>
      </c>
      <c r="G13830" s="50" t="s">
        <v>29922</v>
      </c>
      <c r="H13830" s="50" t="s">
        <v>29923</v>
      </c>
      <c r="I13830" s="50">
        <f>(DAX__2019_2020__33[[#This Row],[Adj Close]]-DAX__2019_2020__33[[#This Row],[Adj Open]])/DAX__2019_2020__33[[#This Row],[Adj Open]]</f>
        <v>4.7348283207475734E-3</v>
      </c>
      <c r="J13830" s="50">
        <f>DAX__2019_2020__33[[#This Row],[Adj Close]]-DAX__2019_2020__33[[#This Row],[Adj Open]]</f>
        <v>0.6254726598944842</v>
      </c>
      <c r="K13830" s="50">
        <v>470517</v>
      </c>
    </row>
    <row r="13831" spans="1:11" x14ac:dyDescent="0.3">
      <c r="A13831" s="51" t="str">
        <f t="shared" si="223"/>
        <v>VOW3.DE</v>
      </c>
      <c r="B13831" s="52" t="s">
        <v>277</v>
      </c>
      <c r="C13831" s="50" t="s">
        <v>12140</v>
      </c>
      <c r="D13831" s="50">
        <f>DAX__2019_2020__33[[#This Row],[Open]]*(DAX__2019_2020__33[[#This Row],[Adj Close]]/DAX__2019_2020__33[[#This Row],[Close]])</f>
        <v>133.8159660153789</v>
      </c>
      <c r="E13831" s="50" t="s">
        <v>29924</v>
      </c>
      <c r="F13831" s="50" t="s">
        <v>6728</v>
      </c>
      <c r="G13831" s="50" t="s">
        <v>21664</v>
      </c>
      <c r="H13831" s="50" t="s">
        <v>29925</v>
      </c>
      <c r="I13831" s="50">
        <f>(DAX__2019_2020__33[[#This Row],[Adj Close]]-DAX__2019_2020__33[[#This Row],[Adj Open]])/DAX__2019_2020__33[[#This Row],[Adj Open]]</f>
        <v>-4.4069779783312028E-3</v>
      </c>
      <c r="J13831" s="50">
        <f>DAX__2019_2020__33[[#This Row],[Adj Close]]-DAX__2019_2020__33[[#This Row],[Adj Open]]</f>
        <v>-0.58972401537889141</v>
      </c>
      <c r="K13831" s="50">
        <v>842596</v>
      </c>
    </row>
    <row r="13832" spans="1:11" x14ac:dyDescent="0.3">
      <c r="A13832" s="51" t="str">
        <f t="shared" si="223"/>
        <v>VOW3.DE</v>
      </c>
      <c r="B13832" s="52" t="s">
        <v>278</v>
      </c>
      <c r="C13832" s="50" t="s">
        <v>12152</v>
      </c>
      <c r="D13832" s="50">
        <f>DAX__2019_2020__33[[#This Row],[Open]]*(DAX__2019_2020__33[[#This Row],[Adj Close]]/DAX__2019_2020__33[[#This Row],[Close]])</f>
        <v>132.70799603761137</v>
      </c>
      <c r="E13832" s="50" t="s">
        <v>29926</v>
      </c>
      <c r="F13832" s="50" t="s">
        <v>13596</v>
      </c>
      <c r="G13832" s="50" t="s">
        <v>6726</v>
      </c>
      <c r="H13832" s="50" t="s">
        <v>29758</v>
      </c>
      <c r="I13832" s="50">
        <f>(DAX__2019_2020__33[[#This Row],[Adj Close]]-DAX__2019_2020__33[[#This Row],[Adj Open]])/DAX__2019_2020__33[[#This Row],[Adj Open]]</f>
        <v>9.9649606796401603E-3</v>
      </c>
      <c r="J13832" s="50">
        <f>DAX__2019_2020__33[[#This Row],[Adj Close]]-DAX__2019_2020__33[[#This Row],[Adj Open]]</f>
        <v>1.3224299623886395</v>
      </c>
      <c r="K13832" s="50">
        <v>591144</v>
      </c>
    </row>
    <row r="13833" spans="1:11" x14ac:dyDescent="0.3">
      <c r="A13833" s="51" t="str">
        <f t="shared" si="223"/>
        <v>VOW3.DE</v>
      </c>
      <c r="B13833" s="52" t="s">
        <v>279</v>
      </c>
      <c r="C13833" s="50" t="s">
        <v>6549</v>
      </c>
      <c r="D13833" s="50">
        <f>DAX__2019_2020__33[[#This Row],[Open]]*(DAX__2019_2020__33[[#This Row],[Adj Close]]/DAX__2019_2020__33[[#This Row],[Close]])</f>
        <v>135.81750199015846</v>
      </c>
      <c r="E13833" s="50" t="s">
        <v>12181</v>
      </c>
      <c r="F13833" s="50" t="s">
        <v>29876</v>
      </c>
      <c r="G13833" s="50" t="s">
        <v>29927</v>
      </c>
      <c r="H13833" s="50" t="s">
        <v>29928</v>
      </c>
      <c r="I13833" s="50">
        <f>(DAX__2019_2020__33[[#This Row],[Adj Close]]-DAX__2019_2020__33[[#This Row],[Adj Open]])/DAX__2019_2020__33[[#This Row],[Adj Open]]</f>
        <v>1.2763171052631646E-2</v>
      </c>
      <c r="J13833" s="50">
        <f>DAX__2019_2020__33[[#This Row],[Adj Close]]-DAX__2019_2020__33[[#This Row],[Adj Open]]</f>
        <v>1.7334620098415314</v>
      </c>
      <c r="K13833" s="50">
        <v>1092565</v>
      </c>
    </row>
    <row r="13834" spans="1:11" x14ac:dyDescent="0.3">
      <c r="A13834" s="51" t="str">
        <f t="shared" si="223"/>
        <v>VOW3.DE</v>
      </c>
      <c r="B13834" s="52" t="s">
        <v>280</v>
      </c>
      <c r="C13834" s="50" t="s">
        <v>29929</v>
      </c>
      <c r="D13834" s="50">
        <f>DAX__2019_2020__33[[#This Row],[Open]]*(DAX__2019_2020__33[[#This Row],[Adj Close]]/DAX__2019_2020__33[[#This Row],[Close]])</f>
        <v>138.19430719061526</v>
      </c>
      <c r="E13834" s="50" t="s">
        <v>29930</v>
      </c>
      <c r="F13834" s="50" t="s">
        <v>29931</v>
      </c>
      <c r="G13834" s="50" t="s">
        <v>6669</v>
      </c>
      <c r="H13834" s="50" t="s">
        <v>29932</v>
      </c>
      <c r="I13834" s="50">
        <f>(DAX__2019_2020__33[[#This Row],[Adj Close]]-DAX__2019_2020__33[[#This Row],[Adj Open]])/DAX__2019_2020__33[[#This Row],[Adj Open]]</f>
        <v>4.422601721903488E-2</v>
      </c>
      <c r="J13834" s="50">
        <f>DAX__2019_2020__33[[#This Row],[Adj Close]]-DAX__2019_2020__33[[#This Row],[Adj Open]]</f>
        <v>6.1117838093847467</v>
      </c>
      <c r="K13834" s="50">
        <v>1820836</v>
      </c>
    </row>
    <row r="13835" spans="1:11" x14ac:dyDescent="0.3">
      <c r="A13835" s="51" t="str">
        <f t="shared" si="223"/>
        <v>VOW3.DE</v>
      </c>
      <c r="B13835" s="52" t="s">
        <v>281</v>
      </c>
      <c r="C13835" s="50" t="s">
        <v>7123</v>
      </c>
      <c r="D13835" s="50">
        <f>DAX__2019_2020__33[[#This Row],[Open]]*(DAX__2019_2020__33[[#This Row],[Adj Close]]/DAX__2019_2020__33[[#This Row],[Close]])</f>
        <v>142.96577614843736</v>
      </c>
      <c r="E13835" s="50" t="s">
        <v>3363</v>
      </c>
      <c r="F13835" s="50" t="s">
        <v>29933</v>
      </c>
      <c r="G13835" s="50" t="s">
        <v>29934</v>
      </c>
      <c r="H13835" s="50" t="s">
        <v>29935</v>
      </c>
      <c r="I13835" s="50">
        <f>(DAX__2019_2020__33[[#This Row],[Adj Close]]-DAX__2019_2020__33[[#This Row],[Adj Open]])/DAX__2019_2020__33[[#This Row],[Adj Open]]</f>
        <v>1.1499975000000167E-2</v>
      </c>
      <c r="J13835" s="50">
        <f>DAX__2019_2020__33[[#This Row],[Adj Close]]-DAX__2019_2020__33[[#This Row],[Adj Open]]</f>
        <v>1.6441028515626499</v>
      </c>
      <c r="K13835" s="50">
        <v>1106573</v>
      </c>
    </row>
    <row r="13836" spans="1:11" x14ac:dyDescent="0.3">
      <c r="A13836" s="51" t="str">
        <f t="shared" si="223"/>
        <v>VOW3.DE</v>
      </c>
      <c r="B13836" s="52" t="s">
        <v>282</v>
      </c>
      <c r="C13836" s="50" t="s">
        <v>7083</v>
      </c>
      <c r="D13836" s="50">
        <f>DAX__2019_2020__33[[#This Row],[Open]]*(DAX__2019_2020__33[[#This Row],[Adj Close]]/DAX__2019_2020__33[[#This Row],[Close]])</f>
        <v>145.55702868249705</v>
      </c>
      <c r="E13836" s="50" t="s">
        <v>13898</v>
      </c>
      <c r="F13836" s="50" t="s">
        <v>29936</v>
      </c>
      <c r="G13836" s="50" t="s">
        <v>29937</v>
      </c>
      <c r="H13836" s="50" t="s">
        <v>29938</v>
      </c>
      <c r="I13836" s="50">
        <f>(DAX__2019_2020__33[[#This Row],[Adj Close]]-DAX__2019_2020__33[[#This Row],[Adj Open]])/DAX__2019_2020__33[[#This Row],[Adj Open]]</f>
        <v>1.0681430718775751E-2</v>
      </c>
      <c r="J13836" s="50">
        <f>DAX__2019_2020__33[[#This Row],[Adj Close]]-DAX__2019_2020__33[[#This Row],[Adj Open]]</f>
        <v>1.554757317502947</v>
      </c>
      <c r="K13836" s="50">
        <v>1265708</v>
      </c>
    </row>
    <row r="13837" spans="1:11" x14ac:dyDescent="0.3">
      <c r="A13837" s="51" t="str">
        <f t="shared" si="223"/>
        <v>VOW3.DE</v>
      </c>
      <c r="B13837" s="52" t="s">
        <v>283</v>
      </c>
      <c r="C13837" s="50" t="s">
        <v>7177</v>
      </c>
      <c r="D13837" s="50">
        <f>DAX__2019_2020__33[[#This Row],[Open]]*(DAX__2019_2020__33[[#This Row],[Adj Close]]/DAX__2019_2020__33[[#This Row],[Close]])</f>
        <v>146.64714107200106</v>
      </c>
      <c r="E13837" s="50" t="s">
        <v>29939</v>
      </c>
      <c r="F13837" s="50" t="s">
        <v>6544</v>
      </c>
      <c r="G13837" s="50" t="s">
        <v>29940</v>
      </c>
      <c r="H13837" s="50" t="s">
        <v>29941</v>
      </c>
      <c r="I13837" s="50">
        <f>(DAX__2019_2020__33[[#This Row],[Adj Close]]-DAX__2019_2020__33[[#This Row],[Adj Open]])/DAX__2019_2020__33[[#This Row],[Adj Open]]</f>
        <v>3.4486986183493523E-2</v>
      </c>
      <c r="J13837" s="50">
        <f>DAX__2019_2020__33[[#This Row],[Adj Close]]-DAX__2019_2020__33[[#This Row],[Adj Open]]</f>
        <v>5.0574179279989266</v>
      </c>
      <c r="K13837" s="50">
        <v>2025267</v>
      </c>
    </row>
    <row r="13838" spans="1:11" x14ac:dyDescent="0.3">
      <c r="A13838" s="51" t="str">
        <f t="shared" si="223"/>
        <v>VOW3.DE</v>
      </c>
      <c r="B13838" s="52" t="s">
        <v>284</v>
      </c>
      <c r="C13838" s="50" t="s">
        <v>29942</v>
      </c>
      <c r="D13838" s="50">
        <f>DAX__2019_2020__33[[#This Row],[Open]]*(DAX__2019_2020__33[[#This Row],[Adj Close]]/DAX__2019_2020__33[[#This Row],[Close]])</f>
        <v>151.34716277776499</v>
      </c>
      <c r="E13838" s="50" t="s">
        <v>6537</v>
      </c>
      <c r="F13838" s="50" t="s">
        <v>29943</v>
      </c>
      <c r="G13838" s="50" t="s">
        <v>29944</v>
      </c>
      <c r="H13838" s="50" t="s">
        <v>29945</v>
      </c>
      <c r="I13838" s="50">
        <f>(DAX__2019_2020__33[[#This Row],[Adj Close]]-DAX__2019_2020__33[[#This Row],[Adj Open]])/DAX__2019_2020__33[[#This Row],[Adj Open]]</f>
        <v>4.7230368188971887E-3</v>
      </c>
      <c r="J13838" s="50">
        <f>DAX__2019_2020__33[[#This Row],[Adj Close]]-DAX__2019_2020__33[[#This Row],[Adj Open]]</f>
        <v>0.71481822223501013</v>
      </c>
      <c r="K13838" s="50">
        <v>1660704</v>
      </c>
    </row>
    <row r="13839" spans="1:11" x14ac:dyDescent="0.3">
      <c r="A13839" s="51" t="str">
        <f t="shared" si="223"/>
        <v>VOW3.DE</v>
      </c>
      <c r="B13839" s="52" t="s">
        <v>285</v>
      </c>
      <c r="C13839" s="50" t="s">
        <v>21726</v>
      </c>
      <c r="D13839" s="50">
        <f>DAX__2019_2020__33[[#This Row],[Open]]*(DAX__2019_2020__33[[#This Row],[Adj Close]]/DAX__2019_2020__33[[#This Row],[Close]])</f>
        <v>147.61217801413994</v>
      </c>
      <c r="E13839" s="50" t="s">
        <v>29946</v>
      </c>
      <c r="F13839" s="50" t="s">
        <v>21730</v>
      </c>
      <c r="G13839" s="50" t="s">
        <v>29947</v>
      </c>
      <c r="H13839" s="50" t="s">
        <v>29948</v>
      </c>
      <c r="I13839" s="50">
        <f>(DAX__2019_2020__33[[#This Row],[Adj Close]]-DAX__2019_2020__33[[#This Row],[Adj Open]])/DAX__2019_2020__33[[#This Row],[Adj Open]]</f>
        <v>2.5060527089477053E-2</v>
      </c>
      <c r="J13839" s="50">
        <f>DAX__2019_2020__33[[#This Row],[Adj Close]]-DAX__2019_2020__33[[#This Row],[Adj Open]]</f>
        <v>3.6992389858600632</v>
      </c>
      <c r="K13839" s="50">
        <v>1437938</v>
      </c>
    </row>
    <row r="13840" spans="1:11" x14ac:dyDescent="0.3">
      <c r="A13840" s="51" t="str">
        <f t="shared" si="223"/>
        <v>VOW3.DE</v>
      </c>
      <c r="B13840" s="52" t="s">
        <v>286</v>
      </c>
      <c r="C13840" s="50" t="s">
        <v>23815</v>
      </c>
      <c r="D13840" s="50">
        <f>DAX__2019_2020__33[[#This Row],[Open]]*(DAX__2019_2020__33[[#This Row],[Adj Close]]/DAX__2019_2020__33[[#This Row],[Close]])</f>
        <v>151.45436970814694</v>
      </c>
      <c r="E13840" s="50" t="s">
        <v>29949</v>
      </c>
      <c r="F13840" s="50" t="s">
        <v>23815</v>
      </c>
      <c r="G13840" s="50" t="s">
        <v>29950</v>
      </c>
      <c r="H13840" s="50" t="s">
        <v>29951</v>
      </c>
      <c r="I13840" s="50">
        <f>(DAX__2019_2020__33[[#This Row],[Adj Close]]-DAX__2019_2020__33[[#This Row],[Adj Open]])/DAX__2019_2020__33[[#This Row],[Adj Open]]</f>
        <v>8.1416224188791513E-3</v>
      </c>
      <c r="J13840" s="50">
        <f>DAX__2019_2020__33[[#This Row],[Adj Close]]-DAX__2019_2020__33[[#This Row],[Adj Open]]</f>
        <v>1.2330842918530607</v>
      </c>
      <c r="K13840" s="50">
        <v>994619</v>
      </c>
    </row>
    <row r="13841" spans="1:11" x14ac:dyDescent="0.3">
      <c r="A13841" s="51" t="str">
        <f t="shared" si="223"/>
        <v>VOW3.DE</v>
      </c>
      <c r="B13841" s="52" t="s">
        <v>287</v>
      </c>
      <c r="C13841" s="50" t="s">
        <v>21796</v>
      </c>
      <c r="D13841" s="50">
        <f>DAX__2019_2020__33[[#This Row],[Open]]*(DAX__2019_2020__33[[#This Row],[Adj Close]]/DAX__2019_2020__33[[#This Row],[Close]])</f>
        <v>152.88404568143599</v>
      </c>
      <c r="E13841" s="50" t="s">
        <v>29952</v>
      </c>
      <c r="F13841" s="50" t="s">
        <v>29944</v>
      </c>
      <c r="G13841" s="50" t="s">
        <v>6541</v>
      </c>
      <c r="H13841" s="50" t="s">
        <v>29953</v>
      </c>
      <c r="I13841" s="50">
        <f>(DAX__2019_2020__33[[#This Row],[Adj Close]]-DAX__2019_2020__33[[#This Row],[Adj Open]])/DAX__2019_2020__33[[#This Row],[Adj Open]]</f>
        <v>-4.6757450142938261E-4</v>
      </c>
      <c r="J13841" s="50">
        <f>DAX__2019_2020__33[[#This Row],[Adj Close]]-DAX__2019_2020__33[[#This Row],[Adj Open]]</f>
        <v>-7.1484681436004394E-2</v>
      </c>
      <c r="K13841" s="50">
        <v>763069</v>
      </c>
    </row>
    <row r="13842" spans="1:11" x14ac:dyDescent="0.3">
      <c r="A13842" s="51" t="str">
        <f t="shared" si="223"/>
        <v>VOW3.DE</v>
      </c>
      <c r="B13842" s="52" t="s">
        <v>288</v>
      </c>
      <c r="C13842" s="50" t="s">
        <v>21760</v>
      </c>
      <c r="D13842" s="50">
        <f>DAX__2019_2020__33[[#This Row],[Open]]*(DAX__2019_2020__33[[#This Row],[Adj Close]]/DAX__2019_2020__33[[#This Row],[Close]])</f>
        <v>150.8289140507552</v>
      </c>
      <c r="E13842" s="50" t="s">
        <v>3359</v>
      </c>
      <c r="F13842" s="50" t="s">
        <v>29954</v>
      </c>
      <c r="G13842" s="50" t="s">
        <v>29955</v>
      </c>
      <c r="H13842" s="50" t="s">
        <v>29956</v>
      </c>
      <c r="I13842" s="50">
        <f>(DAX__2019_2020__33[[#This Row],[Adj Close]]-DAX__2019_2020__33[[#This Row],[Adj Open]])/DAX__2019_2020__33[[#This Row],[Adj Open]]</f>
        <v>1.670611344716624E-2</v>
      </c>
      <c r="J13842" s="50">
        <f>DAX__2019_2020__33[[#This Row],[Adj Close]]-DAX__2019_2020__33[[#This Row],[Adj Open]]</f>
        <v>2.5197649492448022</v>
      </c>
      <c r="K13842" s="50">
        <v>835720</v>
      </c>
    </row>
    <row r="13843" spans="1:11" x14ac:dyDescent="0.3">
      <c r="A13843" s="51" t="str">
        <f t="shared" si="223"/>
        <v>VOW3.DE</v>
      </c>
      <c r="B13843" s="52" t="s">
        <v>289</v>
      </c>
      <c r="C13843" s="50" t="s">
        <v>29957</v>
      </c>
      <c r="D13843" s="50">
        <f>DAX__2019_2020__33[[#This Row],[Open]]*(DAX__2019_2020__33[[#This Row],[Adj Close]]/DAX__2019_2020__33[[#This Row],[Close]])</f>
        <v>153.75971108307238</v>
      </c>
      <c r="E13843" s="50" t="s">
        <v>29958</v>
      </c>
      <c r="F13843" s="50" t="s">
        <v>29959</v>
      </c>
      <c r="G13843" s="50" t="s">
        <v>5782</v>
      </c>
      <c r="H13843" s="50" t="s">
        <v>29960</v>
      </c>
      <c r="I13843" s="50">
        <f>(DAX__2019_2020__33[[#This Row],[Adj Close]]-DAX__2019_2020__33[[#This Row],[Adj Open]])/DAX__2019_2020__33[[#This Row],[Adj Open]]</f>
        <v>1.6968839877163747E-2</v>
      </c>
      <c r="J13843" s="50">
        <f>DAX__2019_2020__33[[#This Row],[Adj Close]]-DAX__2019_2020__33[[#This Row],[Adj Open]]</f>
        <v>2.609123916927615</v>
      </c>
      <c r="K13843" s="50">
        <v>1297823</v>
      </c>
    </row>
    <row r="13844" spans="1:11" x14ac:dyDescent="0.3">
      <c r="A13844" s="51" t="str">
        <f t="shared" si="223"/>
        <v>VOW3.DE</v>
      </c>
      <c r="B13844" s="52" t="s">
        <v>290</v>
      </c>
      <c r="C13844" s="50" t="s">
        <v>29961</v>
      </c>
      <c r="D13844" s="50">
        <f>DAX__2019_2020__33[[#This Row],[Open]]*(DAX__2019_2020__33[[#This Row],[Adj Close]]/DAX__2019_2020__33[[#This Row],[Close]])</f>
        <v>156.44032239974172</v>
      </c>
      <c r="E13844" s="50" t="s">
        <v>21786</v>
      </c>
      <c r="F13844" s="50" t="s">
        <v>29962</v>
      </c>
      <c r="G13844" s="50" t="s">
        <v>29963</v>
      </c>
      <c r="H13844" s="50" t="s">
        <v>29964</v>
      </c>
      <c r="I13844" s="50">
        <f>(DAX__2019_2020__33[[#This Row],[Adj Close]]-DAX__2019_2020__33[[#This Row],[Adj Open]])/DAX__2019_2020__33[[#This Row],[Adj Open]]</f>
        <v>-1.5535760617594594E-2</v>
      </c>
      <c r="J13844" s="50">
        <f>DAX__2019_2020__33[[#This Row],[Adj Close]]-DAX__2019_2020__33[[#This Row],[Adj Open]]</f>
        <v>-2.4304193997417087</v>
      </c>
      <c r="K13844" s="50">
        <v>1136154</v>
      </c>
    </row>
    <row r="13845" spans="1:11" x14ac:dyDescent="0.3">
      <c r="A13845" s="51" t="str">
        <f t="shared" si="223"/>
        <v>VOW3.DE</v>
      </c>
      <c r="B13845" s="52" t="s">
        <v>291</v>
      </c>
      <c r="C13845" s="50" t="s">
        <v>3368</v>
      </c>
      <c r="D13845" s="50">
        <f>DAX__2019_2020__33[[#This Row],[Open]]*(DAX__2019_2020__33[[#This Row],[Adj Close]]/DAX__2019_2020__33[[#This Row],[Close]])</f>
        <v>154.58175466675436</v>
      </c>
      <c r="E13845" s="50" t="s">
        <v>6948</v>
      </c>
      <c r="F13845" s="50" t="s">
        <v>29965</v>
      </c>
      <c r="G13845" s="50" t="s">
        <v>29966</v>
      </c>
      <c r="H13845" s="50" t="s">
        <v>29967</v>
      </c>
      <c r="I13845" s="50">
        <f>(DAX__2019_2020__33[[#This Row],[Adj Close]]-DAX__2019_2020__33[[#This Row],[Adj Open]])/DAX__2019_2020__33[[#This Row],[Adj Open]]</f>
        <v>1.8034653179190594E-2</v>
      </c>
      <c r="J13845" s="50">
        <f>DAX__2019_2020__33[[#This Row],[Adj Close]]-DAX__2019_2020__33[[#This Row],[Adj Open]]</f>
        <v>2.7878283332456419</v>
      </c>
      <c r="K13845" s="50">
        <v>1148433</v>
      </c>
    </row>
    <row r="13846" spans="1:11" x14ac:dyDescent="0.3">
      <c r="A13846" s="51" t="str">
        <f t="shared" si="223"/>
        <v>VOW3.DE</v>
      </c>
      <c r="B13846" s="52" t="s">
        <v>292</v>
      </c>
      <c r="C13846" s="50" t="s">
        <v>21823</v>
      </c>
      <c r="D13846" s="50">
        <f>DAX__2019_2020__33[[#This Row],[Open]]*(DAX__2019_2020__33[[#This Row],[Adj Close]]/DAX__2019_2020__33[[#This Row],[Close]])</f>
        <v>157.26238324415954</v>
      </c>
      <c r="E13846" s="50" t="s">
        <v>29968</v>
      </c>
      <c r="F13846" s="50" t="s">
        <v>29969</v>
      </c>
      <c r="G13846" s="50" t="s">
        <v>6537</v>
      </c>
      <c r="H13846" s="50" t="s">
        <v>29970</v>
      </c>
      <c r="I13846" s="50">
        <f>(DAX__2019_2020__33[[#This Row],[Adj Close]]-DAX__2019_2020__33[[#This Row],[Adj Open]])/DAX__2019_2020__33[[#This Row],[Adj Open]]</f>
        <v>-1.534089204545442E-2</v>
      </c>
      <c r="J13846" s="50">
        <f>DAX__2019_2020__33[[#This Row],[Adj Close]]-DAX__2019_2020__33[[#This Row],[Adj Open]]</f>
        <v>-2.4125452441595314</v>
      </c>
      <c r="K13846" s="50">
        <v>1096469</v>
      </c>
    </row>
    <row r="13847" spans="1:11" x14ac:dyDescent="0.3">
      <c r="A13847" s="51" t="str">
        <f t="shared" si="223"/>
        <v>VOW3.DE</v>
      </c>
      <c r="B13847" s="52" t="s">
        <v>293</v>
      </c>
      <c r="C13847" s="50" t="s">
        <v>21813</v>
      </c>
      <c r="D13847" s="50">
        <f>DAX__2019_2020__33[[#This Row],[Open]]*(DAX__2019_2020__33[[#This Row],[Adj Close]]/DAX__2019_2020__33[[#This Row],[Close]])</f>
        <v>159.49620599156597</v>
      </c>
      <c r="E13847" s="50" t="s">
        <v>21813</v>
      </c>
      <c r="F13847" s="50" t="s">
        <v>6820</v>
      </c>
      <c r="G13847" s="50" t="s">
        <v>29971</v>
      </c>
      <c r="H13847" s="50" t="s">
        <v>29972</v>
      </c>
      <c r="I13847" s="50">
        <f>(DAX__2019_2020__33[[#This Row],[Adj Close]]-DAX__2019_2020__33[[#This Row],[Adj Open]])/DAX__2019_2020__33[[#This Row],[Adj Open]]</f>
        <v>-2.196077310924362E-2</v>
      </c>
      <c r="J13847" s="50">
        <f>DAX__2019_2020__33[[#This Row],[Adj Close]]-DAX__2019_2020__33[[#This Row],[Adj Open]]</f>
        <v>-3.5026599915659631</v>
      </c>
      <c r="K13847" s="50">
        <v>1554028</v>
      </c>
    </row>
    <row r="13848" spans="1:11" x14ac:dyDescent="0.3">
      <c r="A13848" s="51" t="str">
        <f t="shared" si="223"/>
        <v>VOW3.DE</v>
      </c>
      <c r="B13848" s="52" t="s">
        <v>294</v>
      </c>
      <c r="C13848" s="50" t="s">
        <v>6945</v>
      </c>
      <c r="D13848" s="50">
        <f>DAX__2019_2020__33[[#This Row],[Open]]*(DAX__2019_2020__33[[#This Row],[Adj Close]]/DAX__2019_2020__33[[#This Row],[Close]])</f>
        <v>154.63537333024524</v>
      </c>
      <c r="E13848" s="50" t="s">
        <v>29973</v>
      </c>
      <c r="F13848" s="50" t="s">
        <v>29974</v>
      </c>
      <c r="G13848" s="50" t="s">
        <v>23962</v>
      </c>
      <c r="H13848" s="50" t="s">
        <v>29975</v>
      </c>
      <c r="I13848" s="50">
        <f>(DAX__2019_2020__33[[#This Row],[Adj Close]]-DAX__2019_2020__33[[#This Row],[Adj Open]])/DAX__2019_2020__33[[#This Row],[Adj Open]]</f>
        <v>-1.3636894876191968E-2</v>
      </c>
      <c r="J13848" s="50">
        <f>DAX__2019_2020__33[[#This Row],[Adj Close]]-DAX__2019_2020__33[[#This Row],[Adj Open]]</f>
        <v>-2.1087463302452534</v>
      </c>
      <c r="K13848" s="50">
        <v>1439069</v>
      </c>
    </row>
    <row r="13849" spans="1:11" x14ac:dyDescent="0.3">
      <c r="A13849" s="51" t="str">
        <f t="shared" si="223"/>
        <v>VOW3.DE</v>
      </c>
      <c r="B13849" s="52" t="s">
        <v>295</v>
      </c>
      <c r="C13849" s="50" t="s">
        <v>21763</v>
      </c>
      <c r="D13849" s="50">
        <f>DAX__2019_2020__33[[#This Row],[Open]]*(DAX__2019_2020__33[[#This Row],[Adj Close]]/DAX__2019_2020__33[[#This Row],[Close]])</f>
        <v>153.77757635329979</v>
      </c>
      <c r="E13849" s="50" t="s">
        <v>29976</v>
      </c>
      <c r="F13849" s="50" t="s">
        <v>29977</v>
      </c>
      <c r="G13849" s="50" t="s">
        <v>21779</v>
      </c>
      <c r="H13849" s="50" t="s">
        <v>29978</v>
      </c>
      <c r="I13849" s="50">
        <f>(DAX__2019_2020__33[[#This Row],[Adj Close]]-DAX__2019_2020__33[[#This Row],[Adj Open]])/DAX__2019_2020__33[[#This Row],[Adj Open]]</f>
        <v>3.4862927314481076E-3</v>
      </c>
      <c r="J13849" s="50">
        <f>DAX__2019_2020__33[[#This Row],[Adj Close]]-DAX__2019_2020__33[[#This Row],[Adj Open]]</f>
        <v>0.53611364670021544</v>
      </c>
      <c r="K13849" s="50">
        <v>851623</v>
      </c>
    </row>
    <row r="13850" spans="1:11" x14ac:dyDescent="0.3">
      <c r="A13850" s="51" t="str">
        <f t="shared" si="223"/>
        <v>VOW3.DE</v>
      </c>
      <c r="B13850" s="52" t="s">
        <v>296</v>
      </c>
      <c r="C13850" s="50" t="s">
        <v>5805</v>
      </c>
      <c r="D13850" s="50">
        <f>DAX__2019_2020__33[[#This Row],[Open]]*(DAX__2019_2020__33[[#This Row],[Adj Close]]/DAX__2019_2020__33[[#This Row],[Close]])</f>
        <v>156.54754019274529</v>
      </c>
      <c r="E13850" s="50" t="s">
        <v>29979</v>
      </c>
      <c r="F13850" s="50" t="s">
        <v>5789</v>
      </c>
      <c r="G13850" s="50" t="s">
        <v>6969</v>
      </c>
      <c r="H13850" s="50" t="s">
        <v>29980</v>
      </c>
      <c r="I13850" s="50">
        <f>(DAX__2019_2020__33[[#This Row],[Adj Close]]-DAX__2019_2020__33[[#This Row],[Adj Open]])/DAX__2019_2020__33[[#This Row],[Adj Open]]</f>
        <v>1.438358472118011E-2</v>
      </c>
      <c r="J13850" s="50">
        <f>DAX__2019_2020__33[[#This Row],[Adj Close]]-DAX__2019_2020__33[[#This Row],[Adj Open]]</f>
        <v>2.2517148072547002</v>
      </c>
      <c r="K13850" s="50">
        <v>1743303</v>
      </c>
    </row>
    <row r="13851" spans="1:11" x14ac:dyDescent="0.3">
      <c r="A13851" s="51" t="str">
        <f t="shared" si="223"/>
        <v>VOW3.DE</v>
      </c>
      <c r="B13851" s="52" t="s">
        <v>297</v>
      </c>
      <c r="C13851" s="50" t="s">
        <v>6969</v>
      </c>
      <c r="D13851" s="50">
        <f>DAX__2019_2020__33[[#This Row],[Open]]*(DAX__2019_2020__33[[#This Row],[Adj Close]]/DAX__2019_2020__33[[#This Row],[Close]])</f>
        <v>158.79924023628425</v>
      </c>
      <c r="E13851" s="50" t="s">
        <v>29981</v>
      </c>
      <c r="F13851" s="50" t="s">
        <v>6946</v>
      </c>
      <c r="G13851" s="50" t="s">
        <v>6864</v>
      </c>
      <c r="H13851" s="50" t="s">
        <v>29982</v>
      </c>
      <c r="I13851" s="50">
        <f>(DAX__2019_2020__33[[#This Row],[Adj Close]]-DAX__2019_2020__33[[#This Row],[Adj Open]])/DAX__2019_2020__33[[#This Row],[Adj Open]]</f>
        <v>2.7008552627682189E-3</v>
      </c>
      <c r="J13851" s="50">
        <f>DAX__2019_2020__33[[#This Row],[Adj Close]]-DAX__2019_2020__33[[#This Row],[Adj Open]]</f>
        <v>0.42889376371576304</v>
      </c>
      <c r="K13851" s="50">
        <v>1135005</v>
      </c>
    </row>
    <row r="13852" spans="1:11" x14ac:dyDescent="0.3">
      <c r="A13852" s="51" t="str">
        <f t="shared" si="223"/>
        <v>VOW3.DE</v>
      </c>
      <c r="B13852" s="52" t="s">
        <v>298</v>
      </c>
      <c r="C13852" s="50" t="s">
        <v>29983</v>
      </c>
      <c r="D13852" s="50">
        <f>DAX__2019_2020__33[[#This Row],[Open]]*(DAX__2019_2020__33[[#This Row],[Adj Close]]/DAX__2019_2020__33[[#This Row],[Close]])</f>
        <v>158.83498820214001</v>
      </c>
      <c r="E13852" s="50" t="s">
        <v>21819</v>
      </c>
      <c r="F13852" s="50" t="s">
        <v>29984</v>
      </c>
      <c r="G13852" s="50" t="s">
        <v>7027</v>
      </c>
      <c r="H13852" s="50" t="s">
        <v>29985</v>
      </c>
      <c r="I13852" s="50">
        <f>(DAX__2019_2020__33[[#This Row],[Adj Close]]-DAX__2019_2020__33[[#This Row],[Adj Open]])/DAX__2019_2020__33[[#This Row],[Adj Open]]</f>
        <v>1.0688619787596092E-2</v>
      </c>
      <c r="J13852" s="50">
        <f>DAX__2019_2020__33[[#This Row],[Adj Close]]-DAX__2019_2020__33[[#This Row],[Adj Open]]</f>
        <v>1.6977267978599855</v>
      </c>
      <c r="K13852" s="50">
        <v>1080655</v>
      </c>
    </row>
    <row r="13853" spans="1:11" x14ac:dyDescent="0.3">
      <c r="A13853" s="51" t="str">
        <f t="shared" si="223"/>
        <v>VOW3.DE</v>
      </c>
      <c r="B13853" s="52" t="s">
        <v>299</v>
      </c>
      <c r="C13853" s="50" t="s">
        <v>7048</v>
      </c>
      <c r="D13853" s="50">
        <f>DAX__2019_2020__33[[#This Row],[Open]]*(DAX__2019_2020__33[[#This Row],[Adj Close]]/DAX__2019_2020__33[[#This Row],[Close]])</f>
        <v>160.83650920439348</v>
      </c>
      <c r="E13853" s="50" t="s">
        <v>29986</v>
      </c>
      <c r="F13853" s="50" t="s">
        <v>7048</v>
      </c>
      <c r="G13853" s="50" t="s">
        <v>29987</v>
      </c>
      <c r="H13853" s="50" t="s">
        <v>29988</v>
      </c>
      <c r="I13853" s="50">
        <f>(DAX__2019_2020__33[[#This Row],[Adj Close]]-DAX__2019_2020__33[[#This Row],[Adj Open]])/DAX__2019_2020__33[[#This Row],[Adj Open]]</f>
        <v>2.3555583333333397E-2</v>
      </c>
      <c r="J13853" s="50">
        <f>DAX__2019_2020__33[[#This Row],[Adj Close]]-DAX__2019_2020__33[[#This Row],[Adj Open]]</f>
        <v>3.7885977956065346</v>
      </c>
      <c r="K13853" s="50">
        <v>1397762</v>
      </c>
    </row>
    <row r="13854" spans="1:11" x14ac:dyDescent="0.3">
      <c r="A13854" s="51" t="str">
        <f t="shared" si="223"/>
        <v>VOW3.DE</v>
      </c>
      <c r="B13854" s="52" t="s">
        <v>300</v>
      </c>
      <c r="C13854" s="50" t="s">
        <v>29989</v>
      </c>
      <c r="D13854" s="50">
        <f>DAX__2019_2020__33[[#This Row],[Open]]*(DAX__2019_2020__33[[#This Row],[Adj Close]]/DAX__2019_2020__33[[#This Row],[Close]])</f>
        <v>164.2140773284946</v>
      </c>
      <c r="E13854" s="50" t="s">
        <v>29989</v>
      </c>
      <c r="F13854" s="50" t="s">
        <v>6851</v>
      </c>
      <c r="G13854" s="50" t="s">
        <v>29990</v>
      </c>
      <c r="H13854" s="50" t="s">
        <v>29991</v>
      </c>
      <c r="I13854" s="50">
        <f>(DAX__2019_2020__33[[#This Row],[Adj Close]]-DAX__2019_2020__33[[#This Row],[Adj Open]])/DAX__2019_2020__33[[#This Row],[Adj Open]]</f>
        <v>-1.142673855385107E-2</v>
      </c>
      <c r="J13854" s="50">
        <f>DAX__2019_2020__33[[#This Row],[Adj Close]]-DAX__2019_2020__33[[#This Row],[Adj Open]]</f>
        <v>-1.8764313284945899</v>
      </c>
      <c r="K13854" s="50">
        <v>925995</v>
      </c>
    </row>
    <row r="13855" spans="1:11" x14ac:dyDescent="0.3">
      <c r="A13855" s="51" t="str">
        <f t="shared" si="223"/>
        <v>VOW3.DE</v>
      </c>
      <c r="B13855" s="52" t="s">
        <v>301</v>
      </c>
      <c r="C13855" s="50" t="s">
        <v>7048</v>
      </c>
      <c r="D13855" s="50">
        <f>DAX__2019_2020__33[[#This Row],[Open]]*(DAX__2019_2020__33[[#This Row],[Adj Close]]/DAX__2019_2020__33[[#This Row],[Close]])</f>
        <v>160.83651471074378</v>
      </c>
      <c r="E13855" s="50" t="s">
        <v>29992</v>
      </c>
      <c r="F13855" s="50" t="s">
        <v>21815</v>
      </c>
      <c r="G13855" s="50" t="s">
        <v>23899</v>
      </c>
      <c r="H13855" s="50" t="s">
        <v>29993</v>
      </c>
      <c r="I13855" s="50">
        <f>(DAX__2019_2020__33[[#This Row],[Adj Close]]-DAX__2019_2020__33[[#This Row],[Adj Open]])/DAX__2019_2020__33[[#This Row],[Adj Open]]</f>
        <v>8.3333333333334061E-3</v>
      </c>
      <c r="J13855" s="50">
        <f>DAX__2019_2020__33[[#This Row],[Adj Close]]-DAX__2019_2020__33[[#This Row],[Adj Open]]</f>
        <v>1.3403042892562098</v>
      </c>
      <c r="K13855" s="50">
        <v>961942</v>
      </c>
    </row>
    <row r="13856" spans="1:11" x14ac:dyDescent="0.3">
      <c r="A13856" s="51" t="str">
        <f t="shared" si="223"/>
        <v>VOW3.DE</v>
      </c>
      <c r="B13856" s="52" t="s">
        <v>302</v>
      </c>
      <c r="C13856" s="50" t="s">
        <v>7037</v>
      </c>
      <c r="D13856" s="50">
        <f>DAX__2019_2020__33[[#This Row],[Open]]*(DAX__2019_2020__33[[#This Row],[Adj Close]]/DAX__2019_2020__33[[#This Row],[Close]])</f>
        <v>162.69505993012399</v>
      </c>
      <c r="E13856" s="50" t="s">
        <v>6894</v>
      </c>
      <c r="F13856" s="50" t="s">
        <v>6954</v>
      </c>
      <c r="G13856" s="50" t="s">
        <v>6878</v>
      </c>
      <c r="H13856" s="50" t="s">
        <v>29994</v>
      </c>
      <c r="I13856" s="50">
        <f>(DAX__2019_2020__33[[#This Row],[Adj Close]]-DAX__2019_2020__33[[#This Row],[Adj Open]])/DAX__2019_2020__33[[#This Row],[Adj Open]]</f>
        <v>4.7231985421441634E-3</v>
      </c>
      <c r="J13856" s="50">
        <f>DAX__2019_2020__33[[#This Row],[Adj Close]]-DAX__2019_2020__33[[#This Row],[Adj Open]]</f>
        <v>0.7684410698760189</v>
      </c>
      <c r="K13856" s="50">
        <v>709387</v>
      </c>
    </row>
    <row r="13857" spans="1:11" x14ac:dyDescent="0.3">
      <c r="A13857" s="51" t="str">
        <f t="shared" si="223"/>
        <v>VOW3.DE</v>
      </c>
      <c r="B13857" s="52" t="s">
        <v>303</v>
      </c>
      <c r="C13857" s="50" t="s">
        <v>23847</v>
      </c>
      <c r="D13857" s="50">
        <f>DAX__2019_2020__33[[#This Row],[Open]]*(DAX__2019_2020__33[[#This Row],[Adj Close]]/DAX__2019_2020__33[[#This Row],[Close]])</f>
        <v>161.81940097558152</v>
      </c>
      <c r="E13857" s="50" t="s">
        <v>29995</v>
      </c>
      <c r="F13857" s="50" t="s">
        <v>5829</v>
      </c>
      <c r="G13857" s="50" t="s">
        <v>25478</v>
      </c>
      <c r="H13857" s="50" t="s">
        <v>29996</v>
      </c>
      <c r="I13857" s="50">
        <f>(DAX__2019_2020__33[[#This Row],[Adj Close]]-DAX__2019_2020__33[[#This Row],[Adj Open]])/DAX__2019_2020__33[[#This Row],[Adj Open]]</f>
        <v>-5.5221422797753863E-4</v>
      </c>
      <c r="J13857" s="50">
        <f>DAX__2019_2020__33[[#This Row],[Adj Close]]-DAX__2019_2020__33[[#This Row],[Adj Open]]</f>
        <v>-8.9358975581518507E-2</v>
      </c>
      <c r="K13857" s="50">
        <v>762000</v>
      </c>
    </row>
    <row r="13858" spans="1:11" x14ac:dyDescent="0.3">
      <c r="A13858" s="51" t="str">
        <f t="shared" si="223"/>
        <v>VOW3.DE</v>
      </c>
      <c r="B13858" s="52" t="s">
        <v>304</v>
      </c>
      <c r="C13858" s="50" t="s">
        <v>7047</v>
      </c>
      <c r="D13858" s="50">
        <f>DAX__2019_2020__33[[#This Row],[Open]]*(DAX__2019_2020__33[[#This Row],[Adj Close]]/DAX__2019_2020__33[[#This Row],[Close]])</f>
        <v>160.90799936497365</v>
      </c>
      <c r="E13858" s="50" t="s">
        <v>29997</v>
      </c>
      <c r="F13858" s="50" t="s">
        <v>29998</v>
      </c>
      <c r="G13858" s="50" t="s">
        <v>29999</v>
      </c>
      <c r="H13858" s="50" t="s">
        <v>30000</v>
      </c>
      <c r="I13858" s="50">
        <f>(DAX__2019_2020__33[[#This Row],[Adj Close]]-DAX__2019_2020__33[[#This Row],[Adj Open]])/DAX__2019_2020__33[[#This Row],[Adj Open]]</f>
        <v>-8.8851620514755823E-4</v>
      </c>
      <c r="J13858" s="50">
        <f>DAX__2019_2020__33[[#This Row],[Adj Close]]-DAX__2019_2020__33[[#This Row],[Adj Open]]</f>
        <v>-0.14296936497365209</v>
      </c>
      <c r="K13858" s="50">
        <v>863943</v>
      </c>
    </row>
    <row r="13859" spans="1:11" x14ac:dyDescent="0.3">
      <c r="A13859" s="51" t="str">
        <f t="shared" si="223"/>
        <v>VOW3.DE</v>
      </c>
      <c r="B13859" s="52" t="s">
        <v>305</v>
      </c>
      <c r="C13859" s="50" t="s">
        <v>3387</v>
      </c>
      <c r="D13859" s="50">
        <f>DAX__2019_2020__33[[#This Row],[Open]]*(DAX__2019_2020__33[[#This Row],[Adj Close]]/DAX__2019_2020__33[[#This Row],[Close]])</f>
        <v>161.39050840000888</v>
      </c>
      <c r="E13859" s="50" t="s">
        <v>6981</v>
      </c>
      <c r="F13859" s="50" t="s">
        <v>7000</v>
      </c>
      <c r="G13859" s="50" t="s">
        <v>6981</v>
      </c>
      <c r="H13859" s="50" t="s">
        <v>30001</v>
      </c>
      <c r="I13859" s="50">
        <f>(DAX__2019_2020__33[[#This Row],[Adj Close]]-DAX__2019_2020__33[[#This Row],[Adj Open]])/DAX__2019_2020__33[[#This Row],[Adj Open]]</f>
        <v>1.5723685519977972E-2</v>
      </c>
      <c r="J13859" s="50">
        <f>DAX__2019_2020__33[[#This Row],[Adj Close]]-DAX__2019_2020__33[[#This Row],[Adj Open]]</f>
        <v>2.5376535999911027</v>
      </c>
      <c r="K13859" s="50">
        <v>1211119</v>
      </c>
    </row>
    <row r="13860" spans="1:11" x14ac:dyDescent="0.3">
      <c r="A13860" s="51" t="str">
        <f t="shared" si="223"/>
        <v>VOW3.DE</v>
      </c>
      <c r="B13860" s="52" t="s">
        <v>306</v>
      </c>
      <c r="C13860" s="50" t="s">
        <v>6960</v>
      </c>
      <c r="D13860" s="50">
        <f>DAX__2019_2020__33[[#This Row],[Open]]*(DAX__2019_2020__33[[#This Row],[Adj Close]]/DAX__2019_2020__33[[#This Row],[Close]])</f>
        <v>163.51711855158442</v>
      </c>
      <c r="E13860" s="50" t="s">
        <v>25070</v>
      </c>
      <c r="F13860" s="50" t="s">
        <v>30002</v>
      </c>
      <c r="G13860" s="50" t="s">
        <v>30003</v>
      </c>
      <c r="H13860" s="50" t="s">
        <v>30004</v>
      </c>
      <c r="I13860" s="50">
        <f>(DAX__2019_2020__33[[#This Row],[Adj Close]]-DAX__2019_2020__33[[#This Row],[Adj Open]])/DAX__2019_2020__33[[#This Row],[Adj Open]]</f>
        <v>-3.8579224043715853E-2</v>
      </c>
      <c r="J13860" s="50">
        <f>DAX__2019_2020__33[[#This Row],[Adj Close]]-DAX__2019_2020__33[[#This Row],[Adj Open]]</f>
        <v>-6.3083635515844207</v>
      </c>
      <c r="K13860" s="50">
        <v>2011635</v>
      </c>
    </row>
    <row r="13861" spans="1:11" x14ac:dyDescent="0.3">
      <c r="A13861" s="51" t="str">
        <f t="shared" si="223"/>
        <v>VOW3.DE</v>
      </c>
      <c r="B13861" s="52" t="s">
        <v>307</v>
      </c>
      <c r="C13861" s="50" t="s">
        <v>30005</v>
      </c>
      <c r="D13861" s="50">
        <f>DAX__2019_2020__33[[#This Row],[Open]]*(DAX__2019_2020__33[[#This Row],[Adj Close]]/DAX__2019_2020__33[[#This Row],[Close]])</f>
        <v>157.33384372990503</v>
      </c>
      <c r="E13861" s="50" t="s">
        <v>7032</v>
      </c>
      <c r="F13861" s="50" t="s">
        <v>30005</v>
      </c>
      <c r="G13861" s="50" t="s">
        <v>30006</v>
      </c>
      <c r="H13861" s="50" t="s">
        <v>30007</v>
      </c>
      <c r="I13861" s="50">
        <f>(DAX__2019_2020__33[[#This Row],[Adj Close]]-DAX__2019_2020__33[[#This Row],[Adj Open]])/DAX__2019_2020__33[[#This Row],[Adj Open]]</f>
        <v>7.042281837320777E-3</v>
      </c>
      <c r="J13861" s="50">
        <f>DAX__2019_2020__33[[#This Row],[Adj Close]]-DAX__2019_2020__33[[#This Row],[Adj Open]]</f>
        <v>1.1079892700949756</v>
      </c>
      <c r="K13861" s="50">
        <v>1107406</v>
      </c>
    </row>
    <row r="13862" spans="1:11" x14ac:dyDescent="0.3">
      <c r="A13862" s="51" t="str">
        <f t="shared" si="223"/>
        <v>VOW3.DE</v>
      </c>
      <c r="B13862" s="52" t="s">
        <v>308</v>
      </c>
      <c r="C13862" s="50" t="s">
        <v>30008</v>
      </c>
      <c r="D13862" s="50">
        <f>DAX__2019_2020__33[[#This Row],[Open]]*(DAX__2019_2020__33[[#This Row],[Adj Close]]/DAX__2019_2020__33[[#This Row],[Close]])</f>
        <v>157.92358731964666</v>
      </c>
      <c r="E13862" s="50" t="s">
        <v>30008</v>
      </c>
      <c r="F13862" s="50" t="s">
        <v>6534</v>
      </c>
      <c r="G13862" s="50" t="s">
        <v>5779</v>
      </c>
      <c r="H13862" s="50" t="s">
        <v>30009</v>
      </c>
      <c r="I13862" s="50">
        <f>(DAX__2019_2020__33[[#This Row],[Adj Close]]-DAX__2019_2020__33[[#This Row],[Adj Open]])/DAX__2019_2020__33[[#This Row],[Adj Open]]</f>
        <v>-7.0159837327151585E-3</v>
      </c>
      <c r="J13862" s="50">
        <f>DAX__2019_2020__33[[#This Row],[Adj Close]]-DAX__2019_2020__33[[#This Row],[Adj Open]]</f>
        <v>-1.1079893196466628</v>
      </c>
      <c r="K13862" s="50">
        <v>704314</v>
      </c>
    </row>
    <row r="13863" spans="1:11" x14ac:dyDescent="0.3">
      <c r="A13863" s="51" t="str">
        <f t="shared" si="223"/>
        <v>VOW3.DE</v>
      </c>
      <c r="B13863" s="52" t="s">
        <v>309</v>
      </c>
      <c r="C13863" s="50" t="s">
        <v>30010</v>
      </c>
      <c r="D13863" s="50">
        <f>DAX__2019_2020__33[[#This Row],[Open]]*(DAX__2019_2020__33[[#This Row],[Adj Close]]/DAX__2019_2020__33[[#This Row],[Close]])</f>
        <v>156.04715321709452</v>
      </c>
      <c r="E13863" s="50" t="s">
        <v>30011</v>
      </c>
      <c r="F13863" s="50" t="s">
        <v>5784</v>
      </c>
      <c r="G13863" s="50" t="s">
        <v>30012</v>
      </c>
      <c r="H13863" s="50" t="s">
        <v>30013</v>
      </c>
      <c r="I13863" s="50">
        <f>(DAX__2019_2020__33[[#This Row],[Adj Close]]-DAX__2019_2020__33[[#This Row],[Adj Open]])/DAX__2019_2020__33[[#This Row],[Adj Open]]</f>
        <v>9.7342934593123362E-3</v>
      </c>
      <c r="J13863" s="50">
        <f>DAX__2019_2020__33[[#This Row],[Adj Close]]-DAX__2019_2020__33[[#This Row],[Adj Open]]</f>
        <v>1.5190087829054733</v>
      </c>
      <c r="K13863" s="50">
        <v>832869</v>
      </c>
    </row>
    <row r="13864" spans="1:11" x14ac:dyDescent="0.3">
      <c r="A13864" s="51" t="str">
        <f t="shared" si="223"/>
        <v>VOW3.DE</v>
      </c>
      <c r="B13864" s="52" t="s">
        <v>310</v>
      </c>
      <c r="C13864" s="50" t="s">
        <v>6949</v>
      </c>
      <c r="D13864" s="50">
        <f>DAX__2019_2020__33[[#This Row],[Open]]*(DAX__2019_2020__33[[#This Row],[Adj Close]]/DAX__2019_2020__33[[#This Row],[Close]])</f>
        <v>157.45892907685516</v>
      </c>
      <c r="E13864" s="50" t="s">
        <v>7049</v>
      </c>
      <c r="F13864" s="50" t="s">
        <v>6539</v>
      </c>
      <c r="G13864" s="50" t="s">
        <v>3378</v>
      </c>
      <c r="H13864" s="50" t="s">
        <v>30014</v>
      </c>
      <c r="I13864" s="50">
        <f>(DAX__2019_2020__33[[#This Row],[Adj Close]]-DAX__2019_2020__33[[#This Row],[Adj Open]])/DAX__2019_2020__33[[#This Row],[Adj Open]]</f>
        <v>4.8802689542602881E-3</v>
      </c>
      <c r="J13864" s="50">
        <f>DAX__2019_2020__33[[#This Row],[Adj Close]]-DAX__2019_2020__33[[#This Row],[Adj Open]]</f>
        <v>0.76844192314484872</v>
      </c>
      <c r="K13864" s="50">
        <v>858076</v>
      </c>
    </row>
    <row r="13865" spans="1:11" x14ac:dyDescent="0.3">
      <c r="A13865" s="51" t="str">
        <f t="shared" si="223"/>
        <v>VOW3.DE</v>
      </c>
      <c r="B13865" s="52" t="s">
        <v>311</v>
      </c>
      <c r="C13865" s="50" t="s">
        <v>30015</v>
      </c>
      <c r="D13865" s="50">
        <f>DAX__2019_2020__33[[#This Row],[Open]]*(DAX__2019_2020__33[[#This Row],[Adj Close]]/DAX__2019_2020__33[[#This Row],[Close]])</f>
        <v>159.47832893161811</v>
      </c>
      <c r="E13865" s="50" t="s">
        <v>30016</v>
      </c>
      <c r="F13865" s="50" t="s">
        <v>30017</v>
      </c>
      <c r="G13865" s="50" t="s">
        <v>23871</v>
      </c>
      <c r="H13865" s="50" t="s">
        <v>30018</v>
      </c>
      <c r="I13865" s="50">
        <f>(DAX__2019_2020__33[[#This Row],[Adj Close]]-DAX__2019_2020__33[[#This Row],[Adj Open]])/DAX__2019_2020__33[[#This Row],[Adj Open]]</f>
        <v>-8.2922234041287266E-3</v>
      </c>
      <c r="J13865" s="50">
        <f>DAX__2019_2020__33[[#This Row],[Adj Close]]-DAX__2019_2020__33[[#This Row],[Adj Open]]</f>
        <v>-1.3224299316181032</v>
      </c>
      <c r="K13865" s="50">
        <v>562809</v>
      </c>
    </row>
    <row r="13866" spans="1:11" x14ac:dyDescent="0.3">
      <c r="A13866" s="51" t="str">
        <f t="shared" si="223"/>
        <v>VOW3.DE</v>
      </c>
      <c r="B13866" s="52" t="s">
        <v>312</v>
      </c>
      <c r="C13866" s="50" t="s">
        <v>6951</v>
      </c>
      <c r="D13866" s="50">
        <f>DAX__2019_2020__33[[#This Row],[Open]]*(DAX__2019_2020__33[[#This Row],[Adj Close]]/DAX__2019_2020__33[[#This Row],[Close]])</f>
        <v>158.37034511350893</v>
      </c>
      <c r="E13866" s="50" t="s">
        <v>30019</v>
      </c>
      <c r="F13866" s="50" t="s">
        <v>30020</v>
      </c>
      <c r="G13866" s="50" t="s">
        <v>30021</v>
      </c>
      <c r="H13866" s="50" t="s">
        <v>30022</v>
      </c>
      <c r="I13866" s="50">
        <f>(DAX__2019_2020__33[[#This Row],[Adj Close]]-DAX__2019_2020__33[[#This Row],[Adj Open]])/DAX__2019_2020__33[[#This Row],[Adj Open]]</f>
        <v>-7.6732112482166756E-3</v>
      </c>
      <c r="J13866" s="50">
        <f>DAX__2019_2020__33[[#This Row],[Adj Close]]-DAX__2019_2020__33[[#This Row],[Adj Open]]</f>
        <v>-1.2152091135089336</v>
      </c>
      <c r="K13866" s="50">
        <v>707408</v>
      </c>
    </row>
    <row r="13867" spans="1:11" x14ac:dyDescent="0.3">
      <c r="A13867" s="51" t="str">
        <f t="shared" si="223"/>
        <v>VOW3.DE</v>
      </c>
      <c r="B13867" s="52" t="s">
        <v>313</v>
      </c>
      <c r="C13867" s="50" t="s">
        <v>21786</v>
      </c>
      <c r="D13867" s="50">
        <f>DAX__2019_2020__33[[#This Row],[Open]]*(DAX__2019_2020__33[[#This Row],[Adj Close]]/DAX__2019_2020__33[[#This Row],[Close]])</f>
        <v>157.53042609441485</v>
      </c>
      <c r="E13867" s="50" t="s">
        <v>21815</v>
      </c>
      <c r="F13867" s="50" t="s">
        <v>21791</v>
      </c>
      <c r="G13867" s="50" t="s">
        <v>6812</v>
      </c>
      <c r="H13867" s="50" t="s">
        <v>30023</v>
      </c>
      <c r="I13867" s="50">
        <f>(DAX__2019_2020__33[[#This Row],[Adj Close]]-DAX__2019_2020__33[[#This Row],[Adj Open]])/DAX__2019_2020__33[[#This Row],[Adj Open]]</f>
        <v>8.9620077885081591E-3</v>
      </c>
      <c r="J13867" s="50">
        <f>DAX__2019_2020__33[[#This Row],[Adj Close]]-DAX__2019_2020__33[[#This Row],[Adj Open]]</f>
        <v>1.4117889055851549</v>
      </c>
      <c r="K13867" s="50">
        <v>658364</v>
      </c>
    </row>
    <row r="13868" spans="1:11" x14ac:dyDescent="0.3">
      <c r="A13868" s="51" t="str">
        <f t="shared" si="223"/>
        <v>VOW3.DE</v>
      </c>
      <c r="B13868" s="52" t="s">
        <v>314</v>
      </c>
      <c r="C13868" s="50" t="s">
        <v>6692</v>
      </c>
      <c r="D13868" s="50">
        <f>DAX__2019_2020__33[[#This Row],[Open]]*(DAX__2019_2020__33[[#This Row],[Adj Close]]/DAX__2019_2020__33[[#This Row],[Close]])</f>
        <v>158.5133206757944</v>
      </c>
      <c r="E13868" s="50" t="s">
        <v>30024</v>
      </c>
      <c r="F13868" s="50" t="s">
        <v>30005</v>
      </c>
      <c r="G13868" s="50" t="s">
        <v>23839</v>
      </c>
      <c r="H13868" s="50" t="s">
        <v>30025</v>
      </c>
      <c r="I13868" s="50">
        <f>(DAX__2019_2020__33[[#This Row],[Adj Close]]-DAX__2019_2020__33[[#This Row],[Adj Open]])/DAX__2019_2020__33[[#This Row],[Adj Open]]</f>
        <v>-3.9458682281578424E-3</v>
      </c>
      <c r="J13868" s="50">
        <f>DAX__2019_2020__33[[#This Row],[Adj Close]]-DAX__2019_2020__33[[#This Row],[Adj Open]]</f>
        <v>-0.62547267579441268</v>
      </c>
      <c r="K13868" s="50">
        <v>447410</v>
      </c>
    </row>
    <row r="13869" spans="1:11" x14ac:dyDescent="0.3">
      <c r="A13869" s="51" t="str">
        <f t="shared" si="223"/>
        <v>VOW3.DE</v>
      </c>
      <c r="B13869" s="52" t="s">
        <v>315</v>
      </c>
      <c r="C13869" s="50" t="s">
        <v>5780</v>
      </c>
      <c r="D13869" s="50">
        <f>DAX__2019_2020__33[[#This Row],[Open]]*(DAX__2019_2020__33[[#This Row],[Adj Close]]/DAX__2019_2020__33[[#This Row],[Close]])</f>
        <v>156.86921368316274</v>
      </c>
      <c r="E13869" s="50" t="s">
        <v>6855</v>
      </c>
      <c r="F13869" s="50" t="s">
        <v>5805</v>
      </c>
      <c r="G13869" s="50" t="s">
        <v>30026</v>
      </c>
      <c r="H13869" s="50" t="s">
        <v>30027</v>
      </c>
      <c r="I13869" s="50">
        <f>(DAX__2019_2020__33[[#This Row],[Adj Close]]-DAX__2019_2020__33[[#This Row],[Adj Open]])/DAX__2019_2020__33[[#This Row],[Adj Open]]</f>
        <v>-4.5569606351899243E-4</v>
      </c>
      <c r="J13869" s="50">
        <f>DAX__2019_2020__33[[#This Row],[Adj Close]]-DAX__2019_2020__33[[#This Row],[Adj Open]]</f>
        <v>-7.1484683162736928E-2</v>
      </c>
      <c r="K13869" s="50">
        <v>486374</v>
      </c>
    </row>
    <row r="13870" spans="1:11" x14ac:dyDescent="0.3">
      <c r="A13870" s="51" t="str">
        <f t="shared" si="223"/>
        <v>VOW3.DE</v>
      </c>
      <c r="B13870" s="52" t="s">
        <v>316</v>
      </c>
      <c r="C13870" s="50" t="s">
        <v>30028</v>
      </c>
      <c r="D13870" s="50">
        <f>DAX__2019_2020__33[[#This Row],[Open]]*(DAX__2019_2020__33[[#This Row],[Adj Close]]/DAX__2019_2020__33[[#This Row],[Close]])</f>
        <v>156.97643321804921</v>
      </c>
      <c r="E13870" s="50" t="s">
        <v>30029</v>
      </c>
      <c r="F13870" s="50" t="s">
        <v>30030</v>
      </c>
      <c r="G13870" s="50" t="s">
        <v>30031</v>
      </c>
      <c r="H13870" s="50" t="s">
        <v>30032</v>
      </c>
      <c r="I13870" s="50">
        <f>(DAX__2019_2020__33[[#This Row],[Adj Close]]-DAX__2019_2020__33[[#This Row],[Adj Open]])/DAX__2019_2020__33[[#This Row],[Adj Open]]</f>
        <v>-5.1229168707901309E-3</v>
      </c>
      <c r="J13870" s="50">
        <f>DAX__2019_2020__33[[#This Row],[Adj Close]]-DAX__2019_2020__33[[#This Row],[Adj Open]]</f>
        <v>-0.80417721804920461</v>
      </c>
      <c r="K13870" s="50">
        <v>1050595</v>
      </c>
    </row>
    <row r="13871" spans="1:11" x14ac:dyDescent="0.3">
      <c r="A13871" s="51" t="str">
        <f t="shared" si="223"/>
        <v>VOW3.DE</v>
      </c>
      <c r="B13871" s="52" t="s">
        <v>317</v>
      </c>
      <c r="C13871" s="50" t="s">
        <v>30033</v>
      </c>
      <c r="D13871" s="50">
        <f>DAX__2019_2020__33[[#This Row],[Open]]*(DAX__2019_2020__33[[#This Row],[Adj Close]]/DAX__2019_2020__33[[#This Row],[Close]])</f>
        <v>156.47605453410799</v>
      </c>
      <c r="E13871" s="50" t="s">
        <v>30034</v>
      </c>
      <c r="F13871" s="50" t="s">
        <v>29949</v>
      </c>
      <c r="G13871" s="50" t="s">
        <v>21778</v>
      </c>
      <c r="H13871" s="50" t="s">
        <v>30035</v>
      </c>
      <c r="I13871" s="50">
        <f>(DAX__2019_2020__33[[#This Row],[Adj Close]]-DAX__2019_2020__33[[#This Row],[Adj Open]])/DAX__2019_2020__33[[#This Row],[Adj Open]]</f>
        <v>-4.6824578769545074E-3</v>
      </c>
      <c r="J13871" s="50">
        <f>DAX__2019_2020__33[[#This Row],[Adj Close]]-DAX__2019_2020__33[[#This Row],[Adj Open]]</f>
        <v>-0.73269253410799706</v>
      </c>
      <c r="K13871" s="50">
        <v>1260756</v>
      </c>
    </row>
    <row r="13872" spans="1:11" x14ac:dyDescent="0.3">
      <c r="A13872" s="51" t="str">
        <f t="shared" si="223"/>
        <v>VOW3.DE</v>
      </c>
      <c r="B13872" s="52" t="s">
        <v>318</v>
      </c>
      <c r="C13872" s="50" t="s">
        <v>5782</v>
      </c>
      <c r="D13872" s="50">
        <f>DAX__2019_2020__33[[#This Row],[Open]]*(DAX__2019_2020__33[[#This Row],[Adj Close]]/DAX__2019_2020__33[[#This Row],[Close]])</f>
        <v>156.36884062870882</v>
      </c>
      <c r="E13872" s="50" t="s">
        <v>6823</v>
      </c>
      <c r="F13872" s="50" t="s">
        <v>30036</v>
      </c>
      <c r="G13872" s="50" t="s">
        <v>29958</v>
      </c>
      <c r="H13872" s="50" t="s">
        <v>30037</v>
      </c>
      <c r="I13872" s="50">
        <f>(DAX__2019_2020__33[[#This Row],[Adj Close]]-DAX__2019_2020__33[[#This Row],[Adj Open]])/DAX__2019_2020__33[[#This Row],[Adj Open]]</f>
        <v>9.1430857142854648E-4</v>
      </c>
      <c r="J13872" s="50">
        <f>DAX__2019_2020__33[[#This Row],[Adj Close]]-DAX__2019_2020__33[[#This Row],[Adj Open]]</f>
        <v>0.14296937129117282</v>
      </c>
      <c r="K13872" s="50">
        <v>700597</v>
      </c>
    </row>
    <row r="13873" spans="1:11" x14ac:dyDescent="0.3">
      <c r="A13873" s="51" t="str">
        <f t="shared" si="223"/>
        <v>VOW3.DE</v>
      </c>
      <c r="B13873" s="52" t="s">
        <v>319</v>
      </c>
      <c r="C13873" s="50" t="s">
        <v>30038</v>
      </c>
      <c r="D13873" s="50">
        <f>DAX__2019_2020__33[[#This Row],[Open]]*(DAX__2019_2020__33[[#This Row],[Adj Close]]/DAX__2019_2020__33[[#This Row],[Close]])</f>
        <v>156.58327952583468</v>
      </c>
      <c r="E13873" s="50" t="s">
        <v>30039</v>
      </c>
      <c r="F13873" s="50" t="s">
        <v>30040</v>
      </c>
      <c r="G13873" s="50" t="s">
        <v>6534</v>
      </c>
      <c r="H13873" s="50" t="s">
        <v>30041</v>
      </c>
      <c r="I13873" s="50">
        <f>(DAX__2019_2020__33[[#This Row],[Adj Close]]-DAX__2019_2020__33[[#This Row],[Adj Open]])/DAX__2019_2020__33[[#This Row],[Adj Open]]</f>
        <v>-1.7119549842514522E-3</v>
      </c>
      <c r="J13873" s="50">
        <f>DAX__2019_2020__33[[#This Row],[Adj Close]]-DAX__2019_2020__33[[#This Row],[Adj Open]]</f>
        <v>-0.26806352583469106</v>
      </c>
      <c r="K13873" s="50">
        <v>530821</v>
      </c>
    </row>
    <row r="13874" spans="1:11" x14ac:dyDescent="0.3">
      <c r="A13874" s="51" t="str">
        <f t="shared" si="223"/>
        <v>VOW3.DE</v>
      </c>
      <c r="B13874" s="52" t="s">
        <v>320</v>
      </c>
      <c r="C13874" s="50" t="s">
        <v>30042</v>
      </c>
      <c r="D13874" s="50">
        <f>DAX__2019_2020__33[[#This Row],[Open]]*(DAX__2019_2020__33[[#This Row],[Adj Close]]/DAX__2019_2020__33[[#This Row],[Close]])</f>
        <v>156.8870815381342</v>
      </c>
      <c r="E13874" s="50" t="s">
        <v>30043</v>
      </c>
      <c r="F13874" s="50" t="s">
        <v>21787</v>
      </c>
      <c r="G13874" s="50" t="s">
        <v>23865</v>
      </c>
      <c r="H13874" s="50" t="s">
        <v>30044</v>
      </c>
      <c r="I13874" s="50">
        <f>(DAX__2019_2020__33[[#This Row],[Adj Close]]-DAX__2019_2020__33[[#This Row],[Adj Open]])/DAX__2019_2020__33[[#This Row],[Adj Open]]</f>
        <v>5.8093404054066662E-3</v>
      </c>
      <c r="J13874" s="50">
        <f>DAX__2019_2020__33[[#This Row],[Adj Close]]-DAX__2019_2020__33[[#This Row],[Adj Open]]</f>
        <v>0.9114104618658132</v>
      </c>
      <c r="K13874" s="50">
        <v>662523</v>
      </c>
    </row>
    <row r="13875" spans="1:11" x14ac:dyDescent="0.3">
      <c r="A13875" s="51" t="str">
        <f t="shared" si="223"/>
        <v>VOW3.DE</v>
      </c>
      <c r="B13875" s="52" t="s">
        <v>321</v>
      </c>
      <c r="C13875" s="50" t="s">
        <v>23839</v>
      </c>
      <c r="D13875" s="50">
        <f>DAX__2019_2020__33[[#This Row],[Open]]*(DAX__2019_2020__33[[#This Row],[Adj Close]]/DAX__2019_2020__33[[#This Row],[Close]])</f>
        <v>157.8878499509749</v>
      </c>
      <c r="E13875" s="50" t="s">
        <v>6857</v>
      </c>
      <c r="F13875" s="50" t="s">
        <v>30045</v>
      </c>
      <c r="G13875" s="50" t="s">
        <v>30046</v>
      </c>
      <c r="H13875" s="50" t="s">
        <v>30047</v>
      </c>
      <c r="I13875" s="50">
        <f>(DAX__2019_2020__33[[#This Row],[Adj Close]]-DAX__2019_2020__33[[#This Row],[Adj Open]])/DAX__2019_2020__33[[#This Row],[Adj Open]]</f>
        <v>-4.9801359079817559E-3</v>
      </c>
      <c r="J13875" s="50">
        <f>DAX__2019_2020__33[[#This Row],[Adj Close]]-DAX__2019_2020__33[[#This Row],[Adj Open]]</f>
        <v>-0.78630295097488556</v>
      </c>
      <c r="K13875" s="50">
        <v>484551</v>
      </c>
    </row>
    <row r="13876" spans="1:11" x14ac:dyDescent="0.3">
      <c r="A13876" s="51" t="str">
        <f t="shared" si="223"/>
        <v>VOW3.DE</v>
      </c>
      <c r="B13876" s="52" t="s">
        <v>322</v>
      </c>
      <c r="C13876" s="50" t="s">
        <v>30033</v>
      </c>
      <c r="D13876" s="50">
        <f>DAX__2019_2020__33[[#This Row],[Open]]*(DAX__2019_2020__33[[#This Row],[Adj Close]]/DAX__2019_2020__33[[#This Row],[Close]])</f>
        <v>156.4760402653196</v>
      </c>
      <c r="E13876" s="50" t="s">
        <v>5796</v>
      </c>
      <c r="F13876" s="50" t="s">
        <v>30048</v>
      </c>
      <c r="G13876" s="50" t="s">
        <v>3364</v>
      </c>
      <c r="H13876" s="50" t="s">
        <v>30049</v>
      </c>
      <c r="I13876" s="50">
        <f>(DAX__2019_2020__33[[#This Row],[Adj Close]]-DAX__2019_2020__33[[#This Row],[Adj Open]])/DAX__2019_2020__33[[#This Row],[Adj Open]]</f>
        <v>3.3120261338519096E-3</v>
      </c>
      <c r="J13876" s="50">
        <f>DAX__2019_2020__33[[#This Row],[Adj Close]]-DAX__2019_2020__33[[#This Row],[Adj Open]]</f>
        <v>0.51825273468040223</v>
      </c>
      <c r="K13876" s="50">
        <v>794660</v>
      </c>
    </row>
    <row r="13877" spans="1:11" x14ac:dyDescent="0.3">
      <c r="A13877" s="51" t="str">
        <f t="shared" si="223"/>
        <v>VOW3.DE</v>
      </c>
      <c r="B13877" s="52" t="s">
        <v>323</v>
      </c>
      <c r="C13877" s="50" t="s">
        <v>21783</v>
      </c>
      <c r="D13877" s="50">
        <f>DAX__2019_2020__33[[#This Row],[Open]]*(DAX__2019_2020__33[[#This Row],[Adj Close]]/DAX__2019_2020__33[[#This Row],[Close]])</f>
        <v>156.90495049965529</v>
      </c>
      <c r="E13877" s="50" t="s">
        <v>7025</v>
      </c>
      <c r="F13877" s="50" t="s">
        <v>30050</v>
      </c>
      <c r="G13877" s="50" t="s">
        <v>5794</v>
      </c>
      <c r="H13877" s="50" t="s">
        <v>30051</v>
      </c>
      <c r="I13877" s="50">
        <f>(DAX__2019_2020__33[[#This Row],[Adj Close]]-DAX__2019_2020__33[[#This Row],[Adj Open]])/DAX__2019_2020__33[[#This Row],[Adj Open]]</f>
        <v>1.5034162356463602E-2</v>
      </c>
      <c r="J13877" s="50">
        <f>DAX__2019_2020__33[[#This Row],[Adj Close]]-DAX__2019_2020__33[[#This Row],[Adj Open]]</f>
        <v>2.3589345003447022</v>
      </c>
      <c r="K13877" s="50">
        <v>914204</v>
      </c>
    </row>
    <row r="13878" spans="1:11" x14ac:dyDescent="0.3">
      <c r="A13878" s="51" t="str">
        <f t="shared" si="223"/>
        <v>VOW3.DE</v>
      </c>
      <c r="B13878" s="52" t="s">
        <v>324</v>
      </c>
      <c r="C13878" s="50" t="s">
        <v>7049</v>
      </c>
      <c r="D13878" s="50">
        <f>DAX__2019_2020__33[[#This Row],[Open]]*(DAX__2019_2020__33[[#This Row],[Adj Close]]/DAX__2019_2020__33[[#This Row],[Close]])</f>
        <v>159.31750159733087</v>
      </c>
      <c r="E13878" s="50" t="s">
        <v>30052</v>
      </c>
      <c r="F13878" s="50" t="s">
        <v>30053</v>
      </c>
      <c r="G13878" s="50" t="s">
        <v>3376</v>
      </c>
      <c r="H13878" s="50" t="s">
        <v>30054</v>
      </c>
      <c r="I13878" s="50">
        <f>(DAX__2019_2020__33[[#This Row],[Adj Close]]-DAX__2019_2020__33[[#This Row],[Adj Open]])/DAX__2019_2020__33[[#This Row],[Adj Open]]</f>
        <v>7.1789062168440059E-3</v>
      </c>
      <c r="J13878" s="50">
        <f>DAX__2019_2020__33[[#This Row],[Adj Close]]-DAX__2019_2020__33[[#This Row],[Adj Open]]</f>
        <v>1.1437254026691335</v>
      </c>
      <c r="K13878" s="50">
        <v>907633</v>
      </c>
    </row>
    <row r="13879" spans="1:11" x14ac:dyDescent="0.3">
      <c r="A13879" s="51" t="str">
        <f t="shared" si="223"/>
        <v>VOW3.DE</v>
      </c>
      <c r="B13879" s="52" t="s">
        <v>325</v>
      </c>
      <c r="C13879" s="50" t="s">
        <v>5906</v>
      </c>
      <c r="D13879" s="50">
        <f>DAX__2019_2020__33[[#This Row],[Open]]*(DAX__2019_2020__33[[#This Row],[Adj Close]]/DAX__2019_2020__33[[#This Row],[Close]])</f>
        <v>163.66009282640735</v>
      </c>
      <c r="E13879" s="50" t="s">
        <v>30055</v>
      </c>
      <c r="F13879" s="50" t="s">
        <v>5850</v>
      </c>
      <c r="G13879" s="50" t="s">
        <v>6885</v>
      </c>
      <c r="H13879" s="50" t="s">
        <v>30056</v>
      </c>
      <c r="I13879" s="50">
        <f>(DAX__2019_2020__33[[#This Row],[Adj Close]]-DAX__2019_2020__33[[#This Row],[Adj Open]])/DAX__2019_2020__33[[#This Row],[Adj Open]]</f>
        <v>7.6435355395614718E-4</v>
      </c>
      <c r="J13879" s="50">
        <f>DAX__2019_2020__33[[#This Row],[Adj Close]]-DAX__2019_2020__33[[#This Row],[Adj Open]]</f>
        <v>0.1250941735926574</v>
      </c>
      <c r="K13879" s="50">
        <v>2233831</v>
      </c>
    </row>
    <row r="13880" spans="1:11" x14ac:dyDescent="0.3">
      <c r="A13880" s="51" t="str">
        <f t="shared" si="223"/>
        <v>VOW3.DE</v>
      </c>
      <c r="B13880" s="52" t="s">
        <v>326</v>
      </c>
      <c r="C13880" s="50" t="s">
        <v>6941</v>
      </c>
      <c r="D13880" s="50">
        <f>DAX__2019_2020__33[[#This Row],[Open]]*(DAX__2019_2020__33[[#This Row],[Adj Close]]/DAX__2019_2020__33[[#This Row],[Close]])</f>
        <v>163.99962934786851</v>
      </c>
      <c r="E13880" s="50" t="s">
        <v>5868</v>
      </c>
      <c r="F13880" s="50" t="s">
        <v>6845</v>
      </c>
      <c r="G13880" s="50" t="s">
        <v>6838</v>
      </c>
      <c r="H13880" s="50" t="s">
        <v>30057</v>
      </c>
      <c r="I13880" s="50">
        <f>(DAX__2019_2020__33[[#This Row],[Adj Close]]-DAX__2019_2020__33[[#This Row],[Adj Open]])/DAX__2019_2020__33[[#This Row],[Adj Open]]</f>
        <v>-7.0828595923506836E-3</v>
      </c>
      <c r="J13880" s="50">
        <f>DAX__2019_2020__33[[#This Row],[Adj Close]]-DAX__2019_2020__33[[#This Row],[Adj Open]]</f>
        <v>-1.1615863478685071</v>
      </c>
      <c r="K13880" s="50">
        <v>717892</v>
      </c>
    </row>
    <row r="13881" spans="1:11" x14ac:dyDescent="0.3">
      <c r="A13881" s="51" t="str">
        <f t="shared" si="223"/>
        <v>VOW3.DE</v>
      </c>
      <c r="B13881" s="52" t="s">
        <v>327</v>
      </c>
      <c r="C13881" s="50" t="s">
        <v>6993</v>
      </c>
      <c r="D13881" s="50">
        <f>DAX__2019_2020__33[[#This Row],[Open]]*(DAX__2019_2020__33[[#This Row],[Adj Close]]/DAX__2019_2020__33[[#This Row],[Close]])</f>
        <v>162.99887264167828</v>
      </c>
      <c r="E13881" s="50" t="s">
        <v>7046</v>
      </c>
      <c r="F13881" s="50" t="s">
        <v>6839</v>
      </c>
      <c r="G13881" s="50" t="s">
        <v>23847</v>
      </c>
      <c r="H13881" s="50" t="s">
        <v>30058</v>
      </c>
      <c r="I13881" s="50">
        <f>(DAX__2019_2020__33[[#This Row],[Adj Close]]-DAX__2019_2020__33[[#This Row],[Adj Open]])/DAX__2019_2020__33[[#This Row],[Adj Open]]</f>
        <v>-7.2360049033657631E-3</v>
      </c>
      <c r="J13881" s="50">
        <f>DAX__2019_2020__33[[#This Row],[Adj Close]]-DAX__2019_2020__33[[#This Row],[Adj Open]]</f>
        <v>-1.1794606416782756</v>
      </c>
      <c r="K13881" s="50">
        <v>658915</v>
      </c>
    </row>
    <row r="13882" spans="1:11" x14ac:dyDescent="0.3">
      <c r="A13882" s="51" t="str">
        <f t="shared" si="223"/>
        <v>VOW3.DE</v>
      </c>
      <c r="B13882" s="52" t="s">
        <v>328</v>
      </c>
      <c r="C13882" s="50" t="s">
        <v>6870</v>
      </c>
      <c r="D13882" s="50">
        <f>DAX__2019_2020__33[[#This Row],[Open]]*(DAX__2019_2020__33[[#This Row],[Adj Close]]/DAX__2019_2020__33[[#This Row],[Close]])</f>
        <v>160.92586479621806</v>
      </c>
      <c r="E13882" s="50" t="s">
        <v>6887</v>
      </c>
      <c r="F13882" s="50" t="s">
        <v>5832</v>
      </c>
      <c r="G13882" s="50" t="s">
        <v>7016</v>
      </c>
      <c r="H13882" s="50" t="s">
        <v>30059</v>
      </c>
      <c r="I13882" s="50">
        <f>(DAX__2019_2020__33[[#This Row],[Adj Close]]-DAX__2019_2020__33[[#This Row],[Adj Open]])/DAX__2019_2020__33[[#This Row],[Adj Open]]</f>
        <v>-2.332109861229008E-3</v>
      </c>
      <c r="J13882" s="50">
        <f>DAX__2019_2020__33[[#This Row],[Adj Close]]-DAX__2019_2020__33[[#This Row],[Adj Open]]</f>
        <v>-0.37529679621806622</v>
      </c>
      <c r="K13882" s="50">
        <v>731439</v>
      </c>
    </row>
    <row r="13883" spans="1:11" x14ac:dyDescent="0.3">
      <c r="A13883" s="51" t="str">
        <f t="shared" si="223"/>
        <v>VOW3.DE</v>
      </c>
      <c r="B13883" s="52" t="s">
        <v>329</v>
      </c>
      <c r="C13883" s="50" t="s">
        <v>21816</v>
      </c>
      <c r="D13883" s="50">
        <f>DAX__2019_2020__33[[#This Row],[Open]]*(DAX__2019_2020__33[[#This Row],[Adj Close]]/DAX__2019_2020__33[[#This Row],[Close]])</f>
        <v>160.12167284321961</v>
      </c>
      <c r="E13883" s="50" t="s">
        <v>29999</v>
      </c>
      <c r="F13883" s="50" t="s">
        <v>30060</v>
      </c>
      <c r="G13883" s="50" t="s">
        <v>21810</v>
      </c>
      <c r="H13883" s="50" t="s">
        <v>30061</v>
      </c>
      <c r="I13883" s="50">
        <f>(DAX__2019_2020__33[[#This Row],[Adj Close]]-DAX__2019_2020__33[[#This Row],[Adj Open]])/DAX__2019_2020__33[[#This Row],[Adj Open]]</f>
        <v>-1.1718699972969242E-2</v>
      </c>
      <c r="J13883" s="50">
        <f>DAX__2019_2020__33[[#This Row],[Adj Close]]-DAX__2019_2020__33[[#This Row],[Adj Open]]</f>
        <v>-1.8764178432196275</v>
      </c>
      <c r="K13883" s="50">
        <v>928407</v>
      </c>
    </row>
    <row r="13884" spans="1:11" x14ac:dyDescent="0.3">
      <c r="A13884" s="51" t="str">
        <f t="shared" si="223"/>
        <v>VOW3.DE</v>
      </c>
      <c r="B13884" s="52" t="s">
        <v>330</v>
      </c>
      <c r="C13884" s="50" t="s">
        <v>30012</v>
      </c>
      <c r="D13884" s="50">
        <f>DAX__2019_2020__33[[#This Row],[Open]]*(DAX__2019_2020__33[[#This Row],[Adj Close]]/DAX__2019_2020__33[[#This Row],[Close]])</f>
        <v>157.56616075935932</v>
      </c>
      <c r="E13884" s="50" t="s">
        <v>7025</v>
      </c>
      <c r="F13884" s="50" t="s">
        <v>5798</v>
      </c>
      <c r="G13884" s="50" t="s">
        <v>30062</v>
      </c>
      <c r="H13884" s="50" t="s">
        <v>30063</v>
      </c>
      <c r="I13884" s="50">
        <f>(DAX__2019_2020__33[[#This Row],[Adj Close]]-DAX__2019_2020__33[[#This Row],[Adj Open]])/DAX__2019_2020__33[[#This Row],[Adj Open]]</f>
        <v>3.5159975845750449E-3</v>
      </c>
      <c r="J13884" s="50">
        <f>DAX__2019_2020__33[[#This Row],[Adj Close]]-DAX__2019_2020__33[[#This Row],[Adj Open]]</f>
        <v>0.55400224064067061</v>
      </c>
      <c r="K13884" s="50">
        <v>1664262</v>
      </c>
    </row>
    <row r="13885" spans="1:11" x14ac:dyDescent="0.3">
      <c r="A13885" s="51" t="str">
        <f t="shared" si="223"/>
        <v>VOW3.DE</v>
      </c>
      <c r="B13885" s="52" t="s">
        <v>331</v>
      </c>
      <c r="C13885" s="50" t="s">
        <v>30064</v>
      </c>
      <c r="D13885" s="50">
        <f>DAX__2019_2020__33[[#This Row],[Open]]*(DAX__2019_2020__33[[#This Row],[Adj Close]]/DAX__2019_2020__33[[#This Row],[Close]])</f>
        <v>157.38745880906467</v>
      </c>
      <c r="E13885" s="50" t="s">
        <v>6948</v>
      </c>
      <c r="F13885" s="50" t="s">
        <v>30065</v>
      </c>
      <c r="G13885" s="50" t="s">
        <v>29968</v>
      </c>
      <c r="H13885" s="50" t="s">
        <v>30066</v>
      </c>
      <c r="I13885" s="50">
        <f>(DAX__2019_2020__33[[#This Row],[Adj Close]]-DAX__2019_2020__33[[#This Row],[Adj Open]])/DAX__2019_2020__33[[#This Row],[Adj Open]]</f>
        <v>1.1357443007595453E-4</v>
      </c>
      <c r="J13885" s="50">
        <f>DAX__2019_2020__33[[#This Row],[Adj Close]]-DAX__2019_2020__33[[#This Row],[Adj Open]]</f>
        <v>1.7875190935342289E-2</v>
      </c>
      <c r="K13885" s="50">
        <v>599601</v>
      </c>
    </row>
    <row r="13886" spans="1:11" x14ac:dyDescent="0.3">
      <c r="A13886" s="51" t="str">
        <f t="shared" si="223"/>
        <v>VOW3.DE</v>
      </c>
      <c r="B13886" s="52" t="s">
        <v>332</v>
      </c>
      <c r="C13886" s="50" t="s">
        <v>30053</v>
      </c>
      <c r="D13886" s="50">
        <f>DAX__2019_2020__33[[#This Row],[Open]]*(DAX__2019_2020__33[[#This Row],[Adj Close]]/DAX__2019_2020__33[[#This Row],[Close]])</f>
        <v>158.04867584300794</v>
      </c>
      <c r="E13886" s="50" t="s">
        <v>30043</v>
      </c>
      <c r="F13886" s="50" t="s">
        <v>29958</v>
      </c>
      <c r="G13886" s="50" t="s">
        <v>30039</v>
      </c>
      <c r="H13886" s="50" t="s">
        <v>30067</v>
      </c>
      <c r="I13886" s="50">
        <f>(DAX__2019_2020__33[[#This Row],[Adj Close]]-DAX__2019_2020__33[[#This Row],[Adj Open]])/DAX__2019_2020__33[[#This Row],[Adj Open]]</f>
        <v>-1.2437867129188745E-3</v>
      </c>
      <c r="J13886" s="50">
        <f>DAX__2019_2020__33[[#This Row],[Adj Close]]-DAX__2019_2020__33[[#This Row],[Adj Open]]</f>
        <v>-0.19657884300795558</v>
      </c>
      <c r="K13886" s="50">
        <v>394014</v>
      </c>
    </row>
    <row r="13887" spans="1:11" x14ac:dyDescent="0.3">
      <c r="A13887" s="51" t="str">
        <f t="shared" si="223"/>
        <v>VOW3.DE</v>
      </c>
      <c r="B13887" s="52" t="s">
        <v>333</v>
      </c>
      <c r="C13887" s="50" t="s">
        <v>23837</v>
      </c>
      <c r="D13887" s="50">
        <f>DAX__2019_2020__33[[#This Row],[Open]]*(DAX__2019_2020__33[[#This Row],[Adj Close]]/DAX__2019_2020__33[[#This Row],[Close]])</f>
        <v>157.70913694084382</v>
      </c>
      <c r="E13887" s="50" t="s">
        <v>30017</v>
      </c>
      <c r="F13887" s="50" t="s">
        <v>30068</v>
      </c>
      <c r="G13887" s="50" t="s">
        <v>5798</v>
      </c>
      <c r="H13887" s="50" t="s">
        <v>30069</v>
      </c>
      <c r="I13887" s="50">
        <f>(DAX__2019_2020__33[[#This Row],[Adj Close]]-DAX__2019_2020__33[[#This Row],[Adj Open]])/DAX__2019_2020__33[[#This Row],[Adj Open]]</f>
        <v>-1.473059490084977E-3</v>
      </c>
      <c r="J13887" s="50">
        <f>DAX__2019_2020__33[[#This Row],[Adj Close]]-DAX__2019_2020__33[[#This Row],[Adj Open]]</f>
        <v>-0.2323149408438212</v>
      </c>
      <c r="K13887" s="50">
        <v>276189</v>
      </c>
    </row>
    <row r="13888" spans="1:11" x14ac:dyDescent="0.3">
      <c r="A13888" s="51" t="str">
        <f t="shared" si="223"/>
        <v>VOW3.DE</v>
      </c>
      <c r="B13888" s="52" t="s">
        <v>334</v>
      </c>
      <c r="C13888" s="50" t="s">
        <v>21783</v>
      </c>
      <c r="D13888" s="50">
        <f>DAX__2019_2020__33[[#This Row],[Open]]*(DAX__2019_2020__33[[#This Row],[Adj Close]]/DAX__2019_2020__33[[#This Row],[Close]])</f>
        <v>156.90494252686753</v>
      </c>
      <c r="E13888" s="50" t="s">
        <v>30070</v>
      </c>
      <c r="F13888" s="50" t="s">
        <v>5780</v>
      </c>
      <c r="G13888" s="50" t="s">
        <v>6987</v>
      </c>
      <c r="H13888" s="50" t="s">
        <v>30071</v>
      </c>
      <c r="I13888" s="50">
        <f>(DAX__2019_2020__33[[#This Row],[Adj Close]]-DAX__2019_2020__33[[#This Row],[Adj Open]])/DAX__2019_2020__33[[#This Row],[Adj Open]]</f>
        <v>2.7904292896208504E-2</v>
      </c>
      <c r="J13888" s="50">
        <f>DAX__2019_2020__33[[#This Row],[Adj Close]]-DAX__2019_2020__33[[#This Row],[Adj Open]]</f>
        <v>4.3783214731324733</v>
      </c>
      <c r="K13888" s="50">
        <v>814205</v>
      </c>
    </row>
    <row r="13889" spans="1:11" x14ac:dyDescent="0.3">
      <c r="A13889" s="51" t="str">
        <f t="shared" si="223"/>
        <v>VOW3.DE</v>
      </c>
      <c r="B13889" s="52" t="s">
        <v>335</v>
      </c>
      <c r="C13889" s="50" t="s">
        <v>21818</v>
      </c>
      <c r="D13889" s="50">
        <f>DAX__2019_2020__33[[#This Row],[Open]]*(DAX__2019_2020__33[[#This Row],[Adj Close]]/DAX__2019_2020__33[[#This Row],[Close]])</f>
        <v>159.85361628707113</v>
      </c>
      <c r="E13889" s="50" t="s">
        <v>5825</v>
      </c>
      <c r="F13889" s="50" t="s">
        <v>5782</v>
      </c>
      <c r="G13889" s="50" t="s">
        <v>6946</v>
      </c>
      <c r="H13889" s="50" t="s">
        <v>30072</v>
      </c>
      <c r="I13889" s="50">
        <f>(DAX__2019_2020__33[[#This Row],[Adj Close]]-DAX__2019_2020__33[[#This Row],[Adj Open]])/DAX__2019_2020__33[[#This Row],[Adj Open]]</f>
        <v>-1.2632728204563409E-2</v>
      </c>
      <c r="J13889" s="50">
        <f>DAX__2019_2020__33[[#This Row],[Adj Close]]-DAX__2019_2020__33[[#This Row],[Adj Open]]</f>
        <v>-2.0193872870711402</v>
      </c>
      <c r="K13889" s="50">
        <v>948457</v>
      </c>
    </row>
    <row r="13890" spans="1:11" x14ac:dyDescent="0.3">
      <c r="A13890" s="51" t="str">
        <f t="shared" si="223"/>
        <v>VOW3.DE</v>
      </c>
      <c r="B13890" s="52" t="s">
        <v>336</v>
      </c>
      <c r="C13890" s="50" t="s">
        <v>5782</v>
      </c>
      <c r="D13890" s="50">
        <f>DAX__2019_2020__33[[#This Row],[Open]]*(DAX__2019_2020__33[[#This Row],[Adj Close]]/DAX__2019_2020__33[[#This Row],[Close]])</f>
        <v>156.36883581612605</v>
      </c>
      <c r="E13890" s="50" t="s">
        <v>30073</v>
      </c>
      <c r="F13890" s="50" t="s">
        <v>30074</v>
      </c>
      <c r="G13890" s="50" t="s">
        <v>30073</v>
      </c>
      <c r="H13890" s="50" t="s">
        <v>30075</v>
      </c>
      <c r="I13890" s="50">
        <f>(DAX__2019_2020__33[[#This Row],[Adj Close]]-DAX__2019_2020__33[[#This Row],[Adj Open]])/DAX__2019_2020__33[[#This Row],[Adj Open]]</f>
        <v>9.2571142857141575E-3</v>
      </c>
      <c r="J13890" s="50">
        <f>DAX__2019_2020__33[[#This Row],[Adj Close]]-DAX__2019_2020__33[[#This Row],[Adj Open]]</f>
        <v>1.4475241838739521</v>
      </c>
      <c r="K13890" s="50">
        <v>658053</v>
      </c>
    </row>
    <row r="13891" spans="1:11" x14ac:dyDescent="0.3">
      <c r="A13891" s="51" t="str">
        <f t="shared" si="223"/>
        <v>VOW3.DE</v>
      </c>
      <c r="B13891" s="52" t="s">
        <v>337</v>
      </c>
      <c r="C13891" s="50" t="s">
        <v>5806</v>
      </c>
      <c r="D13891" s="50">
        <f>DAX__2019_2020__33[[#This Row],[Open]]*(DAX__2019_2020__33[[#This Row],[Adj Close]]/DAX__2019_2020__33[[#This Row],[Close]])</f>
        <v>158.28099897367952</v>
      </c>
      <c r="E13891" s="50" t="s">
        <v>21812</v>
      </c>
      <c r="F13891" s="50" t="s">
        <v>30076</v>
      </c>
      <c r="G13891" s="50" t="s">
        <v>30076</v>
      </c>
      <c r="H13891" s="50" t="s">
        <v>30077</v>
      </c>
      <c r="I13891" s="50">
        <f>(DAX__2019_2020__33[[#This Row],[Adj Close]]-DAX__2019_2020__33[[#This Row],[Adj Open]])/DAX__2019_2020__33[[#This Row],[Adj Open]]</f>
        <v>-6.0968782098727468E-3</v>
      </c>
      <c r="J13891" s="50">
        <f>DAX__2019_2020__33[[#This Row],[Adj Close]]-DAX__2019_2020__33[[#This Row],[Adj Open]]</f>
        <v>-0.96501997367951731</v>
      </c>
      <c r="K13891" s="50">
        <v>932694</v>
      </c>
    </row>
    <row r="13892" spans="1:11" x14ac:dyDescent="0.3">
      <c r="A13892" s="51" t="str">
        <f t="shared" si="223"/>
        <v>VOW3.DE</v>
      </c>
      <c r="B13892" s="52" t="s">
        <v>338</v>
      </c>
      <c r="C13892" s="50" t="s">
        <v>5782</v>
      </c>
      <c r="D13892" s="50">
        <f>DAX__2019_2020__33[[#This Row],[Open]]*(DAX__2019_2020__33[[#This Row],[Adj Close]]/DAX__2019_2020__33[[#This Row],[Close]])</f>
        <v>156.36882892443273</v>
      </c>
      <c r="E13892" s="50" t="s">
        <v>30034</v>
      </c>
      <c r="F13892" s="50" t="s">
        <v>30078</v>
      </c>
      <c r="G13892" s="50" t="s">
        <v>30079</v>
      </c>
      <c r="H13892" s="50" t="s">
        <v>30080</v>
      </c>
      <c r="I13892" s="50">
        <f>(DAX__2019_2020__33[[#This Row],[Adj Close]]-DAX__2019_2020__33[[#This Row],[Adj Open]])/DAX__2019_2020__33[[#This Row],[Adj Open]]</f>
        <v>1.0400040000000031E-2</v>
      </c>
      <c r="J13892" s="50">
        <f>DAX__2019_2020__33[[#This Row],[Adj Close]]-DAX__2019_2020__33[[#This Row],[Adj Open]]</f>
        <v>1.6262420755672622</v>
      </c>
      <c r="K13892" s="50">
        <v>840853</v>
      </c>
    </row>
    <row r="13893" spans="1:11" x14ac:dyDescent="0.3">
      <c r="A13893" s="51" t="str">
        <f t="shared" ref="A13893:A13956" si="224">"VOW3.DE"</f>
        <v>VOW3.DE</v>
      </c>
      <c r="B13893" s="52" t="s">
        <v>339</v>
      </c>
      <c r="C13893" s="50" t="s">
        <v>21815</v>
      </c>
      <c r="D13893" s="50">
        <f>DAX__2019_2020__33[[#This Row],[Open]]*(DAX__2019_2020__33[[#This Row],[Adj Close]]/DAX__2019_2020__33[[#This Row],[Close]])</f>
        <v>159.94296388431121</v>
      </c>
      <c r="E13893" s="50" t="s">
        <v>6833</v>
      </c>
      <c r="F13893" s="50" t="s">
        <v>6812</v>
      </c>
      <c r="G13893" s="50" t="s">
        <v>30081</v>
      </c>
      <c r="H13893" s="50" t="s">
        <v>30082</v>
      </c>
      <c r="I13893" s="50">
        <f>(DAX__2019_2020__33[[#This Row],[Adj Close]]-DAX__2019_2020__33[[#This Row],[Adj Open]])/DAX__2019_2020__33[[#This Row],[Adj Open]]</f>
        <v>1.5195536312849194E-2</v>
      </c>
      <c r="J13893" s="50">
        <f>DAX__2019_2020__33[[#This Row],[Adj Close]]-DAX__2019_2020__33[[#This Row],[Adj Open]]</f>
        <v>2.4304191156887782</v>
      </c>
      <c r="K13893" s="50">
        <v>1338153</v>
      </c>
    </row>
    <row r="13894" spans="1:11" x14ac:dyDescent="0.3">
      <c r="A13894" s="51" t="str">
        <f t="shared" si="224"/>
        <v>VOW3.DE</v>
      </c>
      <c r="B13894" s="52" t="s">
        <v>340</v>
      </c>
      <c r="C13894" s="50" t="s">
        <v>7017</v>
      </c>
      <c r="D13894" s="50">
        <f>DAX__2019_2020__33[[#This Row],[Open]]*(DAX__2019_2020__33[[#This Row],[Adj Close]]/DAX__2019_2020__33[[#This Row],[Close]])</f>
        <v>162.62357819914666</v>
      </c>
      <c r="E13894" s="50" t="s">
        <v>30083</v>
      </c>
      <c r="F13894" s="50" t="s">
        <v>29997</v>
      </c>
      <c r="G13894" s="50" t="s">
        <v>5861</v>
      </c>
      <c r="H13894" s="50" t="s">
        <v>30084</v>
      </c>
      <c r="I13894" s="50">
        <f>(DAX__2019_2020__33[[#This Row],[Adj Close]]-DAX__2019_2020__33[[#This Row],[Adj Open]])/DAX__2019_2020__33[[#This Row],[Adj Open]]</f>
        <v>1.9340681318681323E-2</v>
      </c>
      <c r="J13894" s="50">
        <f>DAX__2019_2020__33[[#This Row],[Adj Close]]-DAX__2019_2020__33[[#This Row],[Adj Open]]</f>
        <v>3.1452508008533471</v>
      </c>
      <c r="K13894" s="50">
        <v>1518740</v>
      </c>
    </row>
    <row r="13895" spans="1:11" x14ac:dyDescent="0.3">
      <c r="A13895" s="51" t="str">
        <f t="shared" si="224"/>
        <v>VOW3.DE</v>
      </c>
      <c r="B13895" s="52" t="s">
        <v>341</v>
      </c>
      <c r="C13895" s="50" t="s">
        <v>30085</v>
      </c>
      <c r="D13895" s="50">
        <f>DAX__2019_2020__33[[#This Row],[Open]]*(DAX__2019_2020__33[[#This Row],[Adj Close]]/DAX__2019_2020__33[[#This Row],[Close]])</f>
        <v>166.21560323873669</v>
      </c>
      <c r="E13895" s="50" t="s">
        <v>24082</v>
      </c>
      <c r="F13895" s="50" t="s">
        <v>30086</v>
      </c>
      <c r="G13895" s="50" t="s">
        <v>5881</v>
      </c>
      <c r="H13895" s="50" t="s">
        <v>30087</v>
      </c>
      <c r="I13895" s="50">
        <f>(DAX__2019_2020__33[[#This Row],[Adj Close]]-DAX__2019_2020__33[[#This Row],[Adj Open]])/DAX__2019_2020__33[[#This Row],[Adj Open]]</f>
        <v>-3.9780936678187172E-3</v>
      </c>
      <c r="J13895" s="50">
        <f>DAX__2019_2020__33[[#This Row],[Adj Close]]-DAX__2019_2020__33[[#This Row],[Adj Open]]</f>
        <v>-0.6612212387366867</v>
      </c>
      <c r="K13895" s="50">
        <v>812123</v>
      </c>
    </row>
    <row r="13896" spans="1:11" x14ac:dyDescent="0.3">
      <c r="A13896" s="51" t="str">
        <f t="shared" si="224"/>
        <v>VOW3.DE</v>
      </c>
      <c r="B13896" s="52" t="s">
        <v>342</v>
      </c>
      <c r="C13896" s="50" t="s">
        <v>24079</v>
      </c>
      <c r="D13896" s="50">
        <f>DAX__2019_2020__33[[#This Row],[Open]]*(DAX__2019_2020__33[[#This Row],[Adj Close]]/DAX__2019_2020__33[[#This Row],[Close]])</f>
        <v>165.57226268399779</v>
      </c>
      <c r="E13896" s="50" t="s">
        <v>30088</v>
      </c>
      <c r="F13896" s="50" t="s">
        <v>6932</v>
      </c>
      <c r="G13896" s="50" t="s">
        <v>30089</v>
      </c>
      <c r="H13896" s="50" t="s">
        <v>30090</v>
      </c>
      <c r="I13896" s="50">
        <f>(DAX__2019_2020__33[[#This Row],[Adj Close]]-DAX__2019_2020__33[[#This Row],[Adj Open]])/DAX__2019_2020__33[[#This Row],[Adj Open]]</f>
        <v>-4.3174311227616032E-4</v>
      </c>
      <c r="J13896" s="50">
        <f>DAX__2019_2020__33[[#This Row],[Adj Close]]-DAX__2019_2020__33[[#This Row],[Adj Open]]</f>
        <v>-7.1484683997795173E-2</v>
      </c>
      <c r="K13896" s="50">
        <v>767691</v>
      </c>
    </row>
    <row r="13897" spans="1:11" x14ac:dyDescent="0.3">
      <c r="A13897" s="51" t="str">
        <f t="shared" si="224"/>
        <v>VOW3.DE</v>
      </c>
      <c r="B13897" s="52" t="s">
        <v>343</v>
      </c>
      <c r="C13897" s="50" t="s">
        <v>6900</v>
      </c>
      <c r="D13897" s="50">
        <f>DAX__2019_2020__33[[#This Row],[Open]]*(DAX__2019_2020__33[[#This Row],[Adj Close]]/DAX__2019_2020__33[[#This Row],[Close]])</f>
        <v>165.42928166875942</v>
      </c>
      <c r="E13897" s="50" t="s">
        <v>6907</v>
      </c>
      <c r="F13897" s="50" t="s">
        <v>6975</v>
      </c>
      <c r="G13897" s="50" t="s">
        <v>30091</v>
      </c>
      <c r="H13897" s="50" t="s">
        <v>30092</v>
      </c>
      <c r="I13897" s="50">
        <f>(DAX__2019_2020__33[[#This Row],[Adj Close]]-DAX__2019_2020__33[[#This Row],[Adj Open]])/DAX__2019_2020__33[[#This Row],[Adj Open]]</f>
        <v>-1.3611342841154532E-2</v>
      </c>
      <c r="J13897" s="50">
        <f>DAX__2019_2020__33[[#This Row],[Adj Close]]-DAX__2019_2020__33[[#This Row],[Adj Open]]</f>
        <v>-2.251714668759405</v>
      </c>
      <c r="K13897" s="50">
        <v>1068497</v>
      </c>
    </row>
    <row r="13898" spans="1:11" x14ac:dyDescent="0.3">
      <c r="A13898" s="51" t="str">
        <f t="shared" si="224"/>
        <v>VOW3.DE</v>
      </c>
      <c r="B13898" s="52" t="s">
        <v>344</v>
      </c>
      <c r="C13898" s="50" t="s">
        <v>6894</v>
      </c>
      <c r="D13898" s="50">
        <f>DAX__2019_2020__33[[#This Row],[Open]]*(DAX__2019_2020__33[[#This Row],[Adj Close]]/DAX__2019_2020__33[[#This Row],[Close]])</f>
        <v>163.60648224101348</v>
      </c>
      <c r="E13898" s="50" t="s">
        <v>5852</v>
      </c>
      <c r="F13898" s="50" t="s">
        <v>30093</v>
      </c>
      <c r="G13898" s="50" t="s">
        <v>29999</v>
      </c>
      <c r="H13898" s="50" t="s">
        <v>30000</v>
      </c>
      <c r="I13898" s="50">
        <f>(DAX__2019_2020__33[[#This Row],[Adj Close]]-DAX__2019_2020__33[[#This Row],[Adj Open]])/DAX__2019_2020__33[[#This Row],[Adj Open]]</f>
        <v>-1.736760183393992E-2</v>
      </c>
      <c r="J13898" s="50">
        <f>DAX__2019_2020__33[[#This Row],[Adj Close]]-DAX__2019_2020__33[[#This Row],[Adj Open]]</f>
        <v>-2.841452241013485</v>
      </c>
      <c r="K13898" s="50">
        <v>925738</v>
      </c>
    </row>
    <row r="13899" spans="1:11" x14ac:dyDescent="0.3">
      <c r="A13899" s="51" t="str">
        <f t="shared" si="224"/>
        <v>VOW3.DE</v>
      </c>
      <c r="B13899" s="52" t="s">
        <v>345</v>
      </c>
      <c r="C13899" s="50" t="s">
        <v>6954</v>
      </c>
      <c r="D13899" s="50">
        <f>DAX__2019_2020__33[[#This Row],[Open]]*(DAX__2019_2020__33[[#This Row],[Adj Close]]/DAX__2019_2020__33[[#This Row],[Close]])</f>
        <v>161.9445062295662</v>
      </c>
      <c r="E13899" s="50" t="s">
        <v>6847</v>
      </c>
      <c r="F13899" s="50" t="s">
        <v>6962</v>
      </c>
      <c r="G13899" s="50" t="s">
        <v>30094</v>
      </c>
      <c r="H13899" s="50" t="s">
        <v>30095</v>
      </c>
      <c r="I13899" s="50">
        <f>(DAX__2019_2020__33[[#This Row],[Adj Close]]-DAX__2019_2020__33[[#This Row],[Adj Open]])/DAX__2019_2020__33[[#This Row],[Adj Open]]</f>
        <v>6.6208340702713579E-4</v>
      </c>
      <c r="J13899" s="50">
        <f>DAX__2019_2020__33[[#This Row],[Adj Close]]-DAX__2019_2020__33[[#This Row],[Adj Open]]</f>
        <v>0.10722077043379841</v>
      </c>
      <c r="K13899" s="50">
        <v>988847</v>
      </c>
    </row>
    <row r="13900" spans="1:11" x14ac:dyDescent="0.3">
      <c r="A13900" s="51" t="str">
        <f t="shared" si="224"/>
        <v>VOW3.DE</v>
      </c>
      <c r="B13900" s="52" t="s">
        <v>346</v>
      </c>
      <c r="C13900" s="50" t="s">
        <v>25478</v>
      </c>
      <c r="D13900" s="50">
        <f>DAX__2019_2020__33[[#This Row],[Open]]*(DAX__2019_2020__33[[#This Row],[Adj Close]]/DAX__2019_2020__33[[#This Row],[Close]])</f>
        <v>161.73005349455985</v>
      </c>
      <c r="E13900" s="50" t="s">
        <v>5919</v>
      </c>
      <c r="F13900" s="50" t="s">
        <v>30096</v>
      </c>
      <c r="G13900" s="50" t="s">
        <v>6985</v>
      </c>
      <c r="H13900" s="50" t="s">
        <v>30097</v>
      </c>
      <c r="I13900" s="50">
        <f>(DAX__2019_2020__33[[#This Row],[Adj Close]]-DAX__2019_2020__33[[#This Row],[Adj Open]])/DAX__2019_2020__33[[#This Row],[Adj Open]]</f>
        <v>5.6353812154697419E-3</v>
      </c>
      <c r="J13900" s="50">
        <f>DAX__2019_2020__33[[#This Row],[Adj Close]]-DAX__2019_2020__33[[#This Row],[Adj Open]]</f>
        <v>0.91141050544015911</v>
      </c>
      <c r="K13900" s="50">
        <v>422072</v>
      </c>
    </row>
    <row r="13901" spans="1:11" x14ac:dyDescent="0.3">
      <c r="A13901" s="51" t="str">
        <f t="shared" si="224"/>
        <v>VOW3.DE</v>
      </c>
      <c r="B13901" s="52" t="s">
        <v>347</v>
      </c>
      <c r="C13901" s="50" t="s">
        <v>6989</v>
      </c>
      <c r="D13901" s="50">
        <f>DAX__2019_2020__33[[#This Row],[Open]]*(DAX__2019_2020__33[[#This Row],[Adj Close]]/DAX__2019_2020__33[[#This Row],[Close]])</f>
        <v>161.372635370495</v>
      </c>
      <c r="E13901" s="50" t="s">
        <v>30098</v>
      </c>
      <c r="F13901" s="50" t="s">
        <v>30099</v>
      </c>
      <c r="G13901" s="50" t="s">
        <v>21861</v>
      </c>
      <c r="H13901" s="50" t="s">
        <v>30100</v>
      </c>
      <c r="I13901" s="50">
        <f>(DAX__2019_2020__33[[#This Row],[Adj Close]]-DAX__2019_2020__33[[#This Row],[Adj Open]])/DAX__2019_2020__33[[#This Row],[Adj Open]]</f>
        <v>3.8759522521831335E-3</v>
      </c>
      <c r="J13901" s="50">
        <f>DAX__2019_2020__33[[#This Row],[Adj Close]]-DAX__2019_2020__33[[#This Row],[Adj Open]]</f>
        <v>0.62547262950499771</v>
      </c>
      <c r="K13901" s="50">
        <v>649325</v>
      </c>
    </row>
    <row r="13902" spans="1:11" x14ac:dyDescent="0.3">
      <c r="A13902" s="51" t="str">
        <f t="shared" si="224"/>
        <v>VOW3.DE</v>
      </c>
      <c r="B13902" s="52" t="s">
        <v>348</v>
      </c>
      <c r="C13902" s="50" t="s">
        <v>24045</v>
      </c>
      <c r="D13902" s="50">
        <f>DAX__2019_2020__33[[#This Row],[Open]]*(DAX__2019_2020__33[[#This Row],[Adj Close]]/DAX__2019_2020__33[[#This Row],[Close]])</f>
        <v>162.53422436767787</v>
      </c>
      <c r="E13902" s="50" t="s">
        <v>30101</v>
      </c>
      <c r="F13902" s="50" t="s">
        <v>21826</v>
      </c>
      <c r="G13902" s="50" t="s">
        <v>5829</v>
      </c>
      <c r="H13902" s="50" t="s">
        <v>30102</v>
      </c>
      <c r="I13902" s="50">
        <f>(DAX__2019_2020__33[[#This Row],[Adj Close]]-DAX__2019_2020__33[[#This Row],[Adj Open]])/DAX__2019_2020__33[[#This Row],[Adj Open]]</f>
        <v>-1.5173145085425376E-2</v>
      </c>
      <c r="J13902" s="50">
        <f>DAX__2019_2020__33[[#This Row],[Adj Close]]-DAX__2019_2020__33[[#This Row],[Adj Open]]</f>
        <v>-2.4661553676778567</v>
      </c>
      <c r="K13902" s="50">
        <v>1049016</v>
      </c>
    </row>
    <row r="13903" spans="1:11" x14ac:dyDescent="0.3">
      <c r="A13903" s="51" t="str">
        <f t="shared" si="224"/>
        <v>VOW3.DE</v>
      </c>
      <c r="B13903" s="52" t="s">
        <v>349</v>
      </c>
      <c r="C13903" s="50" t="s">
        <v>6864</v>
      </c>
      <c r="D13903" s="50">
        <f>DAX__2019_2020__33[[#This Row],[Open]]*(DAX__2019_2020__33[[#This Row],[Adj Close]]/DAX__2019_2020__33[[#This Row],[Close]])</f>
        <v>159.22813303886005</v>
      </c>
      <c r="E13903" s="50" t="s">
        <v>30103</v>
      </c>
      <c r="F13903" s="50" t="s">
        <v>30104</v>
      </c>
      <c r="G13903" s="50" t="s">
        <v>30105</v>
      </c>
      <c r="H13903" s="50" t="s">
        <v>30106</v>
      </c>
      <c r="I13903" s="50">
        <f>(DAX__2019_2020__33[[#This Row],[Adj Close]]-DAX__2019_2020__33[[#This Row],[Adj Open]])/DAX__2019_2020__33[[#This Row],[Adj Open]]</f>
        <v>-9.0908811855928782E-3</v>
      </c>
      <c r="J13903" s="50">
        <f>DAX__2019_2020__33[[#This Row],[Adj Close]]-DAX__2019_2020__33[[#This Row],[Adj Open]]</f>
        <v>-1.4475240388600525</v>
      </c>
      <c r="K13903" s="50">
        <v>837482</v>
      </c>
    </row>
    <row r="13904" spans="1:11" x14ac:dyDescent="0.3">
      <c r="A13904" s="51" t="str">
        <f t="shared" si="224"/>
        <v>VOW3.DE</v>
      </c>
      <c r="B13904" s="52" t="s">
        <v>350</v>
      </c>
      <c r="C13904" s="50" t="s">
        <v>21813</v>
      </c>
      <c r="D13904" s="50">
        <f>DAX__2019_2020__33[[#This Row],[Open]]*(DAX__2019_2020__33[[#This Row],[Adj Close]]/DAX__2019_2020__33[[#This Row],[Close]])</f>
        <v>159.49620586984665</v>
      </c>
      <c r="E13904" s="50" t="s">
        <v>21809</v>
      </c>
      <c r="F13904" s="50" t="s">
        <v>30008</v>
      </c>
      <c r="G13904" s="50" t="s">
        <v>30107</v>
      </c>
      <c r="H13904" s="50" t="s">
        <v>30108</v>
      </c>
      <c r="I13904" s="50">
        <f>(DAX__2019_2020__33[[#This Row],[Adj Close]]-DAX__2019_2020__33[[#This Row],[Adj Open]])/DAX__2019_2020__33[[#This Row],[Adj Open]]</f>
        <v>-5.4901736694678302E-3</v>
      </c>
      <c r="J13904" s="50">
        <f>DAX__2019_2020__33[[#This Row],[Adj Close]]-DAX__2019_2020__33[[#This Row],[Adj Open]]</f>
        <v>-0.87566186984665251</v>
      </c>
      <c r="K13904" s="50">
        <v>895854</v>
      </c>
    </row>
    <row r="13905" spans="1:11" x14ac:dyDescent="0.3">
      <c r="A13905" s="51" t="str">
        <f t="shared" si="224"/>
        <v>VOW3.DE</v>
      </c>
      <c r="B13905" s="52" t="s">
        <v>351</v>
      </c>
      <c r="C13905" s="50" t="s">
        <v>21789</v>
      </c>
      <c r="D13905" s="50">
        <f>DAX__2019_2020__33[[#This Row],[Open]]*(DAX__2019_2020__33[[#This Row],[Adj Close]]/DAX__2019_2020__33[[#This Row],[Close]])</f>
        <v>155.9220613343164</v>
      </c>
      <c r="E13905" s="50" t="s">
        <v>21781</v>
      </c>
      <c r="F13905" s="50" t="s">
        <v>30109</v>
      </c>
      <c r="G13905" s="50" t="s">
        <v>30110</v>
      </c>
      <c r="H13905" s="50" t="s">
        <v>30111</v>
      </c>
      <c r="I13905" s="50">
        <f>(DAX__2019_2020__33[[#This Row],[Adj Close]]-DAX__2019_2020__33[[#This Row],[Adj Open]])/DAX__2019_2020__33[[#This Row],[Adj Open]]</f>
        <v>-1.6389690544412805E-2</v>
      </c>
      <c r="J13905" s="50">
        <f>DAX__2019_2020__33[[#This Row],[Adj Close]]-DAX__2019_2020__33[[#This Row],[Adj Open]]</f>
        <v>-2.5555143343163991</v>
      </c>
      <c r="K13905" s="50">
        <v>1356742</v>
      </c>
    </row>
    <row r="13906" spans="1:11" x14ac:dyDescent="0.3">
      <c r="A13906" s="51" t="str">
        <f t="shared" si="224"/>
        <v>VOW3.DE</v>
      </c>
      <c r="B13906" s="52" t="s">
        <v>352</v>
      </c>
      <c r="C13906" s="50" t="s">
        <v>3368</v>
      </c>
      <c r="D13906" s="50">
        <f>DAX__2019_2020__33[[#This Row],[Open]]*(DAX__2019_2020__33[[#This Row],[Adj Close]]/DAX__2019_2020__33[[#This Row],[Close]])</f>
        <v>154.581761289155</v>
      </c>
      <c r="E13906" s="50" t="s">
        <v>6945</v>
      </c>
      <c r="F13906" s="50" t="s">
        <v>6773</v>
      </c>
      <c r="G13906" s="50" t="s">
        <v>30112</v>
      </c>
      <c r="H13906" s="50" t="s">
        <v>30113</v>
      </c>
      <c r="I13906" s="50">
        <f>(DAX__2019_2020__33[[#This Row],[Adj Close]]-DAX__2019_2020__33[[#This Row],[Adj Open]])/DAX__2019_2020__33[[#This Row],[Adj Open]]</f>
        <v>-3.1213468208092943E-3</v>
      </c>
      <c r="J13906" s="50">
        <f>DAX__2019_2020__33[[#This Row],[Adj Close]]-DAX__2019_2020__33[[#This Row],[Adj Open]]</f>
        <v>-0.48250328915500518</v>
      </c>
      <c r="K13906" s="50">
        <v>985026</v>
      </c>
    </row>
    <row r="13907" spans="1:11" x14ac:dyDescent="0.3">
      <c r="A13907" s="51" t="str">
        <f t="shared" si="224"/>
        <v>VOW3.DE</v>
      </c>
      <c r="B13907" s="52" t="s">
        <v>353</v>
      </c>
      <c r="C13907" s="50" t="s">
        <v>3368</v>
      </c>
      <c r="D13907" s="50">
        <f>DAX__2019_2020__33[[#This Row],[Open]]*(DAX__2019_2020__33[[#This Row],[Adj Close]]/DAX__2019_2020__33[[#This Row],[Close]])</f>
        <v>154.58175922294916</v>
      </c>
      <c r="E13907" s="50" t="s">
        <v>30114</v>
      </c>
      <c r="F13907" s="50" t="s">
        <v>30115</v>
      </c>
      <c r="G13907" s="50" t="s">
        <v>29946</v>
      </c>
      <c r="H13907" s="50" t="s">
        <v>30116</v>
      </c>
      <c r="I13907" s="50">
        <f>(DAX__2019_2020__33[[#This Row],[Adj Close]]-DAX__2019_2020__33[[#This Row],[Adj Open]])/DAX__2019_2020__33[[#This Row],[Adj Open]]</f>
        <v>-1.7803479768786209E-2</v>
      </c>
      <c r="J13907" s="50">
        <f>DAX__2019_2020__33[[#This Row],[Adj Close]]-DAX__2019_2020__33[[#This Row],[Adj Open]]</f>
        <v>-2.7520932229491564</v>
      </c>
      <c r="K13907" s="50">
        <v>907400</v>
      </c>
    </row>
    <row r="13908" spans="1:11" x14ac:dyDescent="0.3">
      <c r="A13908" s="51" t="str">
        <f t="shared" si="224"/>
        <v>VOW3.DE</v>
      </c>
      <c r="B13908" s="52" t="s">
        <v>354</v>
      </c>
      <c r="C13908" s="50" t="s">
        <v>30117</v>
      </c>
      <c r="D13908" s="50">
        <f>DAX__2019_2020__33[[#This Row],[Open]]*(DAX__2019_2020__33[[#This Row],[Adj Close]]/DAX__2019_2020__33[[#This Row],[Close]])</f>
        <v>150.31065553402397</v>
      </c>
      <c r="E13908" s="50" t="s">
        <v>23929</v>
      </c>
      <c r="F13908" s="50" t="s">
        <v>30118</v>
      </c>
      <c r="G13908" s="50" t="s">
        <v>6544</v>
      </c>
      <c r="H13908" s="50" t="s">
        <v>30119</v>
      </c>
      <c r="I13908" s="50">
        <f>(DAX__2019_2020__33[[#This Row],[Adj Close]]-DAX__2019_2020__33[[#This Row],[Adj Open]])/DAX__2019_2020__33[[#This Row],[Adj Open]]</f>
        <v>-2.5086202442716643E-2</v>
      </c>
      <c r="J13908" s="50">
        <f>DAX__2019_2020__33[[#This Row],[Adj Close]]-DAX__2019_2020__33[[#This Row],[Adj Open]]</f>
        <v>-3.770723534023972</v>
      </c>
      <c r="K13908" s="50">
        <v>1649026</v>
      </c>
    </row>
    <row r="13909" spans="1:11" x14ac:dyDescent="0.3">
      <c r="A13909" s="51" t="str">
        <f t="shared" si="224"/>
        <v>VOW3.DE</v>
      </c>
      <c r="B13909" s="52" t="s">
        <v>355</v>
      </c>
      <c r="C13909" s="50" t="s">
        <v>6664</v>
      </c>
      <c r="D13909" s="50">
        <f>DAX__2019_2020__33[[#This Row],[Open]]*(DAX__2019_2020__33[[#This Row],[Adj Close]]/DAX__2019_2020__33[[#This Row],[Close]])</f>
        <v>145.64639495484681</v>
      </c>
      <c r="E13909" s="50" t="s">
        <v>13854</v>
      </c>
      <c r="F13909" s="50" t="s">
        <v>29936</v>
      </c>
      <c r="G13909" s="50" t="s">
        <v>30120</v>
      </c>
      <c r="H13909" s="50" t="s">
        <v>30121</v>
      </c>
      <c r="I13909" s="50">
        <f>(DAX__2019_2020__33[[#This Row],[Adj Close]]-DAX__2019_2020__33[[#This Row],[Adj Open]])/DAX__2019_2020__33[[#This Row],[Adj Open]]</f>
        <v>-3.8036503067484131E-3</v>
      </c>
      <c r="J13909" s="50">
        <f>DAX__2019_2020__33[[#This Row],[Adj Close]]-DAX__2019_2020__33[[#This Row],[Adj Open]]</f>
        <v>-0.55398795484680363</v>
      </c>
      <c r="K13909" s="50">
        <v>1425734</v>
      </c>
    </row>
    <row r="13910" spans="1:11" x14ac:dyDescent="0.3">
      <c r="A13910" s="51" t="str">
        <f t="shared" si="224"/>
        <v>VOW3.DE</v>
      </c>
      <c r="B13910" s="52" t="s">
        <v>356</v>
      </c>
      <c r="C13910" s="50" t="s">
        <v>30122</v>
      </c>
      <c r="D13910" s="50">
        <f>DAX__2019_2020__33[[#This Row],[Open]]*(DAX__2019_2020__33[[#This Row],[Adj Close]]/DAX__2019_2020__33[[#This Row],[Close]])</f>
        <v>145.16389826414115</v>
      </c>
      <c r="E13910" s="50" t="s">
        <v>30123</v>
      </c>
      <c r="F13910" s="50" t="s">
        <v>30124</v>
      </c>
      <c r="G13910" s="50" t="s">
        <v>7091</v>
      </c>
      <c r="H13910" s="50" t="s">
        <v>30125</v>
      </c>
      <c r="I13910" s="50">
        <f>(DAX__2019_2020__33[[#This Row],[Adj Close]]-DAX__2019_2020__33[[#This Row],[Adj Open]])/DAX__2019_2020__33[[#This Row],[Adj Open]]</f>
        <v>2.0927981370825392E-3</v>
      </c>
      <c r="J13910" s="50">
        <f>DAX__2019_2020__33[[#This Row],[Adj Close]]-DAX__2019_2020__33[[#This Row],[Adj Open]]</f>
        <v>0.30379873585883388</v>
      </c>
      <c r="K13910" s="50">
        <v>858700</v>
      </c>
    </row>
    <row r="13911" spans="1:11" x14ac:dyDescent="0.3">
      <c r="A13911" s="51" t="str">
        <f t="shared" si="224"/>
        <v>VOW3.DE</v>
      </c>
      <c r="B13911" s="52" t="s">
        <v>357</v>
      </c>
      <c r="C13911" s="50" t="s">
        <v>6702</v>
      </c>
      <c r="D13911" s="50">
        <f>DAX__2019_2020__33[[#This Row],[Open]]*(DAX__2019_2020__33[[#This Row],[Adj Close]]/DAX__2019_2020__33[[#This Row],[Close]])</f>
        <v>145.96806760016693</v>
      </c>
      <c r="E13911" s="50" t="s">
        <v>7074</v>
      </c>
      <c r="F13911" s="50" t="s">
        <v>30126</v>
      </c>
      <c r="G13911" s="50" t="s">
        <v>30127</v>
      </c>
      <c r="H13911" s="50" t="s">
        <v>30128</v>
      </c>
      <c r="I13911" s="50">
        <f>(DAX__2019_2020__33[[#This Row],[Adj Close]]-DAX__2019_2020__33[[#This Row],[Adj Open]])/DAX__2019_2020__33[[#This Row],[Adj Open]]</f>
        <v>2.2771798342483957E-2</v>
      </c>
      <c r="J13911" s="50">
        <f>DAX__2019_2020__33[[#This Row],[Adj Close]]-DAX__2019_2020__33[[#This Row],[Adj Open]]</f>
        <v>3.3239553998330678</v>
      </c>
      <c r="K13911" s="50">
        <v>1113395</v>
      </c>
    </row>
    <row r="13912" spans="1:11" x14ac:dyDescent="0.3">
      <c r="A13912" s="51" t="str">
        <f t="shared" si="224"/>
        <v>VOW3.DE</v>
      </c>
      <c r="B13912" s="52" t="s">
        <v>358</v>
      </c>
      <c r="C13912" s="50" t="s">
        <v>21747</v>
      </c>
      <c r="D13912" s="50">
        <f>DAX__2019_2020__33[[#This Row],[Open]]*(DAX__2019_2020__33[[#This Row],[Adj Close]]/DAX__2019_2020__33[[#This Row],[Close]])</f>
        <v>149.66731912017886</v>
      </c>
      <c r="E13912" s="50" t="s">
        <v>30129</v>
      </c>
      <c r="F13912" s="50" t="s">
        <v>7070</v>
      </c>
      <c r="G13912" s="50" t="s">
        <v>30130</v>
      </c>
      <c r="H13912" s="50" t="s">
        <v>30131</v>
      </c>
      <c r="I13912" s="50">
        <f>(DAX__2019_2020__33[[#This Row],[Adj Close]]-DAX__2019_2020__33[[#This Row],[Adj Open]])/DAX__2019_2020__33[[#This Row],[Adj Open]]</f>
        <v>1.8746262686567011E-2</v>
      </c>
      <c r="J13912" s="50">
        <f>DAX__2019_2020__33[[#This Row],[Adj Close]]-DAX__2019_2020__33[[#This Row],[Adj Open]]</f>
        <v>2.8057028798211263</v>
      </c>
      <c r="K13912" s="50">
        <v>1263246</v>
      </c>
    </row>
    <row r="13913" spans="1:11" x14ac:dyDescent="0.3">
      <c r="A13913" s="51" t="str">
        <f t="shared" si="224"/>
        <v>VOW3.DE</v>
      </c>
      <c r="B13913" s="52" t="s">
        <v>359</v>
      </c>
      <c r="C13913" s="50" t="s">
        <v>30132</v>
      </c>
      <c r="D13913" s="50">
        <f>DAX__2019_2020__33[[#This Row],[Open]]*(DAX__2019_2020__33[[#This Row],[Adj Close]]/DAX__2019_2020__33[[#This Row],[Close]])</f>
        <v>154.15286564056004</v>
      </c>
      <c r="E13913" s="50" t="s">
        <v>29973</v>
      </c>
      <c r="F13913" s="50" t="s">
        <v>30133</v>
      </c>
      <c r="G13913" s="50" t="s">
        <v>23929</v>
      </c>
      <c r="H13913" s="50" t="s">
        <v>30134</v>
      </c>
      <c r="I13913" s="50">
        <f>(DAX__2019_2020__33[[#This Row],[Adj Close]]-DAX__2019_2020__33[[#This Row],[Adj Open]])/DAX__2019_2020__33[[#This Row],[Adj Open]]</f>
        <v>-1.2288488006295143E-2</v>
      </c>
      <c r="J13913" s="50">
        <f>DAX__2019_2020__33[[#This Row],[Adj Close]]-DAX__2019_2020__33[[#This Row],[Adj Open]]</f>
        <v>-1.8943056405600487</v>
      </c>
      <c r="K13913" s="50">
        <v>773462</v>
      </c>
    </row>
    <row r="13914" spans="1:11" x14ac:dyDescent="0.3">
      <c r="A13914" s="51" t="str">
        <f t="shared" si="224"/>
        <v>VOW3.DE</v>
      </c>
      <c r="B13914" s="52" t="s">
        <v>360</v>
      </c>
      <c r="C13914" s="50" t="s">
        <v>30135</v>
      </c>
      <c r="D13914" s="50">
        <f>DAX__2019_2020__33[[#This Row],[Open]]*(DAX__2019_2020__33[[#This Row],[Adj Close]]/DAX__2019_2020__33[[#This Row],[Close]])</f>
        <v>151.22206422662876</v>
      </c>
      <c r="E13914" s="50" t="s">
        <v>29942</v>
      </c>
      <c r="F13914" s="50" t="s">
        <v>30136</v>
      </c>
      <c r="G13914" s="50" t="s">
        <v>30137</v>
      </c>
      <c r="H13914" s="50" t="s">
        <v>30138</v>
      </c>
      <c r="I13914" s="50">
        <f>(DAX__2019_2020__33[[#This Row],[Adj Close]]-DAX__2019_2020__33[[#This Row],[Adj Open]])/DAX__2019_2020__33[[#This Row],[Adj Open]]</f>
        <v>-1.6662768356689738E-2</v>
      </c>
      <c r="J13914" s="50">
        <f>DAX__2019_2020__33[[#This Row],[Adj Close]]-DAX__2019_2020__33[[#This Row],[Adj Open]]</f>
        <v>-2.5197782266287732</v>
      </c>
      <c r="K13914" s="50">
        <v>1250212</v>
      </c>
    </row>
    <row r="13915" spans="1:11" x14ac:dyDescent="0.3">
      <c r="A13915" s="51" t="str">
        <f t="shared" si="224"/>
        <v>VOW3.DE</v>
      </c>
      <c r="B13915" s="52" t="s">
        <v>361</v>
      </c>
      <c r="C13915" s="50" t="s">
        <v>7078</v>
      </c>
      <c r="D13915" s="50">
        <f>DAX__2019_2020__33[[#This Row],[Open]]*(DAX__2019_2020__33[[#This Row],[Adj Close]]/DAX__2019_2020__33[[#This Row],[Close]])</f>
        <v>148.27339980065685</v>
      </c>
      <c r="E13915" s="50" t="s">
        <v>30139</v>
      </c>
      <c r="F13915" s="50" t="s">
        <v>30140</v>
      </c>
      <c r="G13915" s="50" t="s">
        <v>7067</v>
      </c>
      <c r="H13915" s="50" t="s">
        <v>30141</v>
      </c>
      <c r="I13915" s="50">
        <f>(DAX__2019_2020__33[[#This Row],[Adj Close]]-DAX__2019_2020__33[[#This Row],[Adj Open]])/DAX__2019_2020__33[[#This Row],[Adj Open]]</f>
        <v>-9.4009701168979182E-3</v>
      </c>
      <c r="J13915" s="50">
        <f>DAX__2019_2020__33[[#This Row],[Adj Close]]-DAX__2019_2020__33[[#This Row],[Adj Open]]</f>
        <v>-1.3939138006568328</v>
      </c>
      <c r="K13915" s="50">
        <v>777603</v>
      </c>
    </row>
    <row r="13916" spans="1:11" x14ac:dyDescent="0.3">
      <c r="A13916" s="51" t="str">
        <f t="shared" si="224"/>
        <v>VOW3.DE</v>
      </c>
      <c r="B13916" s="52" t="s">
        <v>362</v>
      </c>
      <c r="C13916" s="50" t="s">
        <v>21731</v>
      </c>
      <c r="D13916" s="50">
        <f>DAX__2019_2020__33[[#This Row],[Open]]*(DAX__2019_2020__33[[#This Row],[Adj Close]]/DAX__2019_2020__33[[#This Row],[Close]])</f>
        <v>148.32699917191832</v>
      </c>
      <c r="E13916" s="50" t="s">
        <v>30142</v>
      </c>
      <c r="F13916" s="50" t="s">
        <v>30143</v>
      </c>
      <c r="G13916" s="50" t="s">
        <v>30144</v>
      </c>
      <c r="H13916" s="50" t="s">
        <v>30145</v>
      </c>
      <c r="I13916" s="50">
        <f>(DAX__2019_2020__33[[#This Row],[Adj Close]]-DAX__2019_2020__33[[#This Row],[Adj Open]])/DAX__2019_2020__33[[#This Row],[Adj Open]]</f>
        <v>8.6747108433735225E-3</v>
      </c>
      <c r="J13916" s="50">
        <f>DAX__2019_2020__33[[#This Row],[Adj Close]]-DAX__2019_2020__33[[#This Row],[Adj Open]]</f>
        <v>1.2866938280816953</v>
      </c>
      <c r="K13916" s="50">
        <v>1067927</v>
      </c>
    </row>
    <row r="13917" spans="1:11" x14ac:dyDescent="0.3">
      <c r="A13917" s="51" t="str">
        <f t="shared" si="224"/>
        <v>VOW3.DE</v>
      </c>
      <c r="B13917" s="52" t="s">
        <v>363</v>
      </c>
      <c r="C13917" s="50" t="s">
        <v>30146</v>
      </c>
      <c r="D13917" s="50">
        <f>DAX__2019_2020__33[[#This Row],[Open]]*(DAX__2019_2020__33[[#This Row],[Adj Close]]/DAX__2019_2020__33[[#This Row],[Close]])</f>
        <v>150.54298145983327</v>
      </c>
      <c r="E13917" s="50" t="s">
        <v>30147</v>
      </c>
      <c r="F13917" s="50" t="s">
        <v>7055</v>
      </c>
      <c r="G13917" s="50" t="s">
        <v>29976</v>
      </c>
      <c r="H13917" s="50" t="s">
        <v>30148</v>
      </c>
      <c r="I13917" s="50">
        <f>(DAX__2019_2020__33[[#This Row],[Adj Close]]-DAX__2019_2020__33[[#This Row],[Adj Open]])/DAX__2019_2020__33[[#This Row],[Adj Open]]</f>
        <v>2.7659087788677164E-2</v>
      </c>
      <c r="J13917" s="50">
        <f>DAX__2019_2020__33[[#This Row],[Adj Close]]-DAX__2019_2020__33[[#This Row],[Adj Open]]</f>
        <v>4.1638815401667273</v>
      </c>
      <c r="K13917" s="50">
        <v>1101434</v>
      </c>
    </row>
    <row r="13918" spans="1:11" x14ac:dyDescent="0.3">
      <c r="A13918" s="51" t="str">
        <f t="shared" si="224"/>
        <v>VOW3.DE</v>
      </c>
      <c r="B13918" s="52" t="s">
        <v>364</v>
      </c>
      <c r="C13918" s="50" t="s">
        <v>30149</v>
      </c>
      <c r="D13918" s="50">
        <f>DAX__2019_2020__33[[#This Row],[Open]]*(DAX__2019_2020__33[[#This Row],[Adj Close]]/DAX__2019_2020__33[[#This Row],[Close]])</f>
        <v>153.24144369531763</v>
      </c>
      <c r="E13918" s="50" t="s">
        <v>6820</v>
      </c>
      <c r="F13918" s="50" t="s">
        <v>30150</v>
      </c>
      <c r="G13918" s="50" t="s">
        <v>5786</v>
      </c>
      <c r="H13918" s="50" t="s">
        <v>30151</v>
      </c>
      <c r="I13918" s="50">
        <f>(DAX__2019_2020__33[[#This Row],[Adj Close]]-DAX__2019_2020__33[[#This Row],[Adj Open]])/DAX__2019_2020__33[[#This Row],[Adj Open]]</f>
        <v>6.0640991253645303E-3</v>
      </c>
      <c r="J13918" s="50">
        <f>DAX__2019_2020__33[[#This Row],[Adj Close]]-DAX__2019_2020__33[[#This Row],[Adj Open]]</f>
        <v>0.92927130468237351</v>
      </c>
      <c r="K13918" s="50">
        <v>948791</v>
      </c>
    </row>
    <row r="13919" spans="1:11" x14ac:dyDescent="0.3">
      <c r="A13919" s="51" t="str">
        <f t="shared" si="224"/>
        <v>VOW3.DE</v>
      </c>
      <c r="B13919" s="52" t="s">
        <v>365</v>
      </c>
      <c r="C13919" s="50" t="s">
        <v>21802</v>
      </c>
      <c r="D13919" s="50">
        <f>DAX__2019_2020__33[[#This Row],[Open]]*(DAX__2019_2020__33[[#This Row],[Adj Close]]/DAX__2019_2020__33[[#This Row],[Close]])</f>
        <v>154.13498751058953</v>
      </c>
      <c r="E13919" s="50" t="s">
        <v>30152</v>
      </c>
      <c r="F13919" s="50" t="s">
        <v>30153</v>
      </c>
      <c r="G13919" s="50" t="s">
        <v>30154</v>
      </c>
      <c r="H13919" s="50" t="s">
        <v>30155</v>
      </c>
      <c r="I13919" s="50">
        <f>(DAX__2019_2020__33[[#This Row],[Adj Close]]-DAX__2019_2020__33[[#This Row],[Adj Open]])/DAX__2019_2020__33[[#This Row],[Adj Open]]</f>
        <v>-1.1826046376811629E-2</v>
      </c>
      <c r="J13919" s="50">
        <f>DAX__2019_2020__33[[#This Row],[Adj Close]]-DAX__2019_2020__33[[#This Row],[Adj Open]]</f>
        <v>-1.822807510589513</v>
      </c>
      <c r="K13919" s="50">
        <v>798452</v>
      </c>
    </row>
    <row r="13920" spans="1:11" x14ac:dyDescent="0.3">
      <c r="A13920" s="51" t="str">
        <f t="shared" si="224"/>
        <v>VOW3.DE</v>
      </c>
      <c r="B13920" s="52" t="s">
        <v>366</v>
      </c>
      <c r="C13920" s="50" t="s">
        <v>6537</v>
      </c>
      <c r="D13920" s="50">
        <f>DAX__2019_2020__33[[#This Row],[Open]]*(DAX__2019_2020__33[[#This Row],[Adj Close]]/DAX__2019_2020__33[[#This Row],[Close]])</f>
        <v>154.84982031624918</v>
      </c>
      <c r="E13920" s="50" t="s">
        <v>21787</v>
      </c>
      <c r="F13920" s="50" t="s">
        <v>30156</v>
      </c>
      <c r="G13920" s="50" t="s">
        <v>30132</v>
      </c>
      <c r="H13920" s="50" t="s">
        <v>30157</v>
      </c>
      <c r="I13920" s="50">
        <f>(DAX__2019_2020__33[[#This Row],[Adj Close]]-DAX__2019_2020__33[[#This Row],[Adj Open]])/DAX__2019_2020__33[[#This Row],[Adj Open]]</f>
        <v>-4.5008597028126313E-3</v>
      </c>
      <c r="J13920" s="50">
        <f>DAX__2019_2020__33[[#This Row],[Adj Close]]-DAX__2019_2020__33[[#This Row],[Adj Open]]</f>
        <v>-0.69695731624918267</v>
      </c>
      <c r="K13920" s="50">
        <v>724621</v>
      </c>
    </row>
    <row r="13921" spans="1:11" x14ac:dyDescent="0.3">
      <c r="A13921" s="51" t="str">
        <f t="shared" si="224"/>
        <v>VOW3.DE</v>
      </c>
      <c r="B13921" s="52" t="s">
        <v>367</v>
      </c>
      <c r="C13921" s="50" t="s">
        <v>30109</v>
      </c>
      <c r="D13921" s="50">
        <f>DAX__2019_2020__33[[#This Row],[Open]]*(DAX__2019_2020__33[[#This Row],[Adj Close]]/DAX__2019_2020__33[[#This Row],[Close]])</f>
        <v>152.33004103184231</v>
      </c>
      <c r="E13921" s="50" t="s">
        <v>30158</v>
      </c>
      <c r="F13921" s="50" t="s">
        <v>30146</v>
      </c>
      <c r="G13921" s="50" t="s">
        <v>30159</v>
      </c>
      <c r="H13921" s="50" t="s">
        <v>30160</v>
      </c>
      <c r="I13921" s="50">
        <f>(DAX__2019_2020__33[[#This Row],[Adj Close]]-DAX__2019_2020__33[[#This Row],[Adj Open]])/DAX__2019_2020__33[[#This Row],[Adj Open]]</f>
        <v>-6.5696564188092192E-3</v>
      </c>
      <c r="J13921" s="50">
        <f>DAX__2019_2020__33[[#This Row],[Adj Close]]-DAX__2019_2020__33[[#This Row],[Adj Open]]</f>
        <v>-1.0007560318423145</v>
      </c>
      <c r="K13921" s="50">
        <v>725402</v>
      </c>
    </row>
    <row r="13922" spans="1:11" x14ac:dyDescent="0.3">
      <c r="A13922" s="51" t="str">
        <f t="shared" si="224"/>
        <v>VOW3.DE</v>
      </c>
      <c r="B13922" s="52" t="s">
        <v>368</v>
      </c>
      <c r="C13922" s="50" t="s">
        <v>23962</v>
      </c>
      <c r="D13922" s="50">
        <f>DAX__2019_2020__33[[#This Row],[Open]]*(DAX__2019_2020__33[[#This Row],[Adj Close]]/DAX__2019_2020__33[[#This Row],[Close]])</f>
        <v>152.52661474258164</v>
      </c>
      <c r="E13922" s="50" t="s">
        <v>23930</v>
      </c>
      <c r="F13922" s="50" t="s">
        <v>6693</v>
      </c>
      <c r="G13922" s="50" t="s">
        <v>30161</v>
      </c>
      <c r="H13922" s="50" t="s">
        <v>30162</v>
      </c>
      <c r="I13922" s="50">
        <f>(DAX__2019_2020__33[[#This Row],[Adj Close]]-DAX__2019_2020__33[[#This Row],[Adj Open]])/DAX__2019_2020__33[[#This Row],[Adj Open]]</f>
        <v>-3.3977856484672516E-3</v>
      </c>
      <c r="J13922" s="50">
        <f>DAX__2019_2020__33[[#This Row],[Adj Close]]-DAX__2019_2020__33[[#This Row],[Adj Open]]</f>
        <v>-0.51825274258163745</v>
      </c>
      <c r="K13922" s="50">
        <v>564040</v>
      </c>
    </row>
    <row r="13923" spans="1:11" x14ac:dyDescent="0.3">
      <c r="A13923" s="51" t="str">
        <f t="shared" si="224"/>
        <v>VOW3.DE</v>
      </c>
      <c r="B13923" s="52" t="s">
        <v>369</v>
      </c>
      <c r="C13923" s="50" t="s">
        <v>23959</v>
      </c>
      <c r="D13923" s="50">
        <f>DAX__2019_2020__33[[#This Row],[Open]]*(DAX__2019_2020__33[[#This Row],[Adj Close]]/DAX__2019_2020__33[[#This Row],[Close]])</f>
        <v>152.16921400769527</v>
      </c>
      <c r="E13923" s="50" t="s">
        <v>30163</v>
      </c>
      <c r="F13923" s="50" t="s">
        <v>30164</v>
      </c>
      <c r="G13923" s="50" t="s">
        <v>30165</v>
      </c>
      <c r="H13923" s="50" t="s">
        <v>30166</v>
      </c>
      <c r="I13923" s="50">
        <f>(DAX__2019_2020__33[[#This Row],[Adj Close]]-DAX__2019_2020__33[[#This Row],[Adj Open]])/DAX__2019_2020__33[[#This Row],[Adj Open]]</f>
        <v>-5.0499177031723659E-3</v>
      </c>
      <c r="J13923" s="50">
        <f>DAX__2019_2020__33[[#This Row],[Adj Close]]-DAX__2019_2020__33[[#This Row],[Adj Open]]</f>
        <v>-0.7684420076952847</v>
      </c>
      <c r="K13923" s="50">
        <v>796069</v>
      </c>
    </row>
    <row r="13924" spans="1:11" x14ac:dyDescent="0.3">
      <c r="A13924" s="51" t="str">
        <f t="shared" si="224"/>
        <v>VOW3.DE</v>
      </c>
      <c r="B13924" s="52" t="s">
        <v>370</v>
      </c>
      <c r="C13924" s="50" t="s">
        <v>6693</v>
      </c>
      <c r="D13924" s="50">
        <f>DAX__2019_2020__33[[#This Row],[Open]]*(DAX__2019_2020__33[[#This Row],[Adj Close]]/DAX__2019_2020__33[[#This Row],[Close]])</f>
        <v>150.90039334804734</v>
      </c>
      <c r="E13924" s="50" t="s">
        <v>30167</v>
      </c>
      <c r="F13924" s="50" t="s">
        <v>21726</v>
      </c>
      <c r="G13924" s="50" t="s">
        <v>30168</v>
      </c>
      <c r="H13924" s="50" t="s">
        <v>30169</v>
      </c>
      <c r="I13924" s="50">
        <f>(DAX__2019_2020__33[[#This Row],[Adj Close]]-DAX__2019_2020__33[[#This Row],[Adj Open]])/DAX__2019_2020__33[[#This Row],[Adj Open]]</f>
        <v>-1.6935107267435242E-2</v>
      </c>
      <c r="J13924" s="50">
        <f>DAX__2019_2020__33[[#This Row],[Adj Close]]-DAX__2019_2020__33[[#This Row],[Adj Open]]</f>
        <v>-2.5555143480473532</v>
      </c>
      <c r="K13924" s="50">
        <v>1325162</v>
      </c>
    </row>
    <row r="13925" spans="1:11" x14ac:dyDescent="0.3">
      <c r="A13925" s="51" t="str">
        <f t="shared" si="224"/>
        <v>VOW3.DE</v>
      </c>
      <c r="B13925" s="52" t="s">
        <v>371</v>
      </c>
      <c r="C13925" s="50" t="s">
        <v>23795</v>
      </c>
      <c r="D13925" s="50">
        <f>DAX__2019_2020__33[[#This Row],[Open]]*(DAX__2019_2020__33[[#This Row],[Adj Close]]/DAX__2019_2020__33[[#This Row],[Close]])</f>
        <v>143.4125637802548</v>
      </c>
      <c r="E13925" s="50" t="s">
        <v>7089</v>
      </c>
      <c r="F13925" s="50" t="s">
        <v>6720</v>
      </c>
      <c r="G13925" s="50" t="s">
        <v>6673</v>
      </c>
      <c r="H13925" s="50" t="s">
        <v>30170</v>
      </c>
      <c r="I13925" s="50">
        <f>(DAX__2019_2020__33[[#This Row],[Adj Close]]-DAX__2019_2020__33[[#This Row],[Adj Open]])/DAX__2019_2020__33[[#This Row],[Adj Open]]</f>
        <v>-2.180685358255462E-2</v>
      </c>
      <c r="J13925" s="50">
        <f>DAX__2019_2020__33[[#This Row],[Adj Close]]-DAX__2019_2020__33[[#This Row],[Adj Open]]</f>
        <v>-3.1273767802547923</v>
      </c>
      <c r="K13925" s="50">
        <v>2141019</v>
      </c>
    </row>
    <row r="13926" spans="1:11" x14ac:dyDescent="0.3">
      <c r="A13926" s="51" t="str">
        <f t="shared" si="224"/>
        <v>VOW3.DE</v>
      </c>
      <c r="B13926" s="52" t="s">
        <v>372</v>
      </c>
      <c r="C13926" s="50" t="s">
        <v>30171</v>
      </c>
      <c r="D13926" s="50">
        <f>DAX__2019_2020__33[[#This Row],[Open]]*(DAX__2019_2020__33[[#This Row],[Adj Close]]/DAX__2019_2020__33[[#This Row],[Close]])</f>
        <v>142.66199271035876</v>
      </c>
      <c r="E13926" s="50" t="s">
        <v>30172</v>
      </c>
      <c r="F13926" s="50" t="s">
        <v>13658</v>
      </c>
      <c r="G13926" s="50" t="s">
        <v>13740</v>
      </c>
      <c r="H13926" s="50" t="s">
        <v>30173</v>
      </c>
      <c r="I13926" s="50">
        <f>(DAX__2019_2020__33[[#This Row],[Adj Close]]-DAX__2019_2020__33[[#This Row],[Adj Open]])/DAX__2019_2020__33[[#This Row],[Adj Open]]</f>
        <v>-2.7308035141975665E-2</v>
      </c>
      <c r="J13926" s="50">
        <f>DAX__2019_2020__33[[#This Row],[Adj Close]]-DAX__2019_2020__33[[#This Row],[Adj Open]]</f>
        <v>-3.8958187103587534</v>
      </c>
      <c r="K13926" s="50">
        <v>1386340</v>
      </c>
    </row>
    <row r="13927" spans="1:11" x14ac:dyDescent="0.3">
      <c r="A13927" s="51" t="str">
        <f t="shared" si="224"/>
        <v>VOW3.DE</v>
      </c>
      <c r="B13927" s="52" t="s">
        <v>373</v>
      </c>
      <c r="C13927" s="50" t="s">
        <v>7153</v>
      </c>
      <c r="D13927" s="50">
        <f>DAX__2019_2020__33[[#This Row],[Open]]*(DAX__2019_2020__33[[#This Row],[Adj Close]]/DAX__2019_2020__33[[#This Row],[Close]])</f>
        <v>136.88973974802457</v>
      </c>
      <c r="E13927" s="50" t="s">
        <v>13803</v>
      </c>
      <c r="F13927" s="50" t="s">
        <v>12164</v>
      </c>
      <c r="G13927" s="50" t="s">
        <v>6761</v>
      </c>
      <c r="H13927" s="50" t="s">
        <v>30174</v>
      </c>
      <c r="I13927" s="50">
        <f>(DAX__2019_2020__33[[#This Row],[Adj Close]]-DAX__2019_2020__33[[#This Row],[Adj Open]])/DAX__2019_2020__33[[#This Row],[Adj Open]]</f>
        <v>1.6057487259611366E-2</v>
      </c>
      <c r="J13927" s="50">
        <f>DAX__2019_2020__33[[#This Row],[Adj Close]]-DAX__2019_2020__33[[#This Row],[Adj Open]]</f>
        <v>2.1981052519754201</v>
      </c>
      <c r="K13927" s="50">
        <v>1858288</v>
      </c>
    </row>
    <row r="13928" spans="1:11" x14ac:dyDescent="0.3">
      <c r="A13928" s="51" t="str">
        <f t="shared" si="224"/>
        <v>VOW3.DE</v>
      </c>
      <c r="B13928" s="52" t="s">
        <v>374</v>
      </c>
      <c r="C13928" s="50" t="s">
        <v>13619</v>
      </c>
      <c r="D13928" s="50">
        <f>DAX__2019_2020__33[[#This Row],[Open]]*(DAX__2019_2020__33[[#This Row],[Adj Close]]/DAX__2019_2020__33[[#This Row],[Close]])</f>
        <v>135.46008865767863</v>
      </c>
      <c r="E13928" s="50" t="s">
        <v>29787</v>
      </c>
      <c r="F13928" s="50" t="s">
        <v>29521</v>
      </c>
      <c r="G13928" s="50" t="s">
        <v>30175</v>
      </c>
      <c r="H13928" s="50" t="s">
        <v>30176</v>
      </c>
      <c r="I13928" s="50">
        <f>(DAX__2019_2020__33[[#This Row],[Adj Close]]-DAX__2019_2020__33[[#This Row],[Adj Open]])/DAX__2019_2020__33[[#This Row],[Adj Open]]</f>
        <v>-1.8337723548638947E-2</v>
      </c>
      <c r="J13928" s="50">
        <f>DAX__2019_2020__33[[#This Row],[Adj Close]]-DAX__2019_2020__33[[#This Row],[Adj Open]]</f>
        <v>-2.4840296576786329</v>
      </c>
      <c r="K13928" s="50">
        <v>2502014</v>
      </c>
    </row>
    <row r="13929" spans="1:11" x14ac:dyDescent="0.3">
      <c r="A13929" s="51" t="str">
        <f t="shared" si="224"/>
        <v>VOW3.DE</v>
      </c>
      <c r="B13929" s="52" t="s">
        <v>375</v>
      </c>
      <c r="C13929" s="50" t="s">
        <v>30177</v>
      </c>
      <c r="D13929" s="50">
        <f>DAX__2019_2020__33[[#This Row],[Open]]*(DAX__2019_2020__33[[#This Row],[Adj Close]]/DAX__2019_2020__33[[#This Row],[Close]])</f>
        <v>126.864267646958</v>
      </c>
      <c r="E13929" s="50" t="s">
        <v>13780</v>
      </c>
      <c r="F13929" s="50" t="s">
        <v>29843</v>
      </c>
      <c r="G13929" s="50" t="s">
        <v>12199</v>
      </c>
      <c r="H13929" s="50" t="s">
        <v>30178</v>
      </c>
      <c r="I13929" s="50">
        <f>(DAX__2019_2020__33[[#This Row],[Adj Close]]-DAX__2019_2020__33[[#This Row],[Adj Open]])/DAX__2019_2020__33[[#This Row],[Adj Open]]</f>
        <v>4.6485464050865268E-2</v>
      </c>
      <c r="J13929" s="50">
        <f>DAX__2019_2020__33[[#This Row],[Adj Close]]-DAX__2019_2020__33[[#This Row],[Adj Open]]</f>
        <v>5.8973443530420155</v>
      </c>
      <c r="K13929" s="50">
        <v>3739464</v>
      </c>
    </row>
    <row r="13930" spans="1:11" x14ac:dyDescent="0.3">
      <c r="A13930" s="51" t="str">
        <f t="shared" si="224"/>
        <v>VOW3.DE</v>
      </c>
      <c r="B13930" s="52" t="s">
        <v>376</v>
      </c>
      <c r="C13930" s="50" t="s">
        <v>12179</v>
      </c>
      <c r="D13930" s="50">
        <f>DAX__2019_2020__33[[#This Row],[Open]]*(DAX__2019_2020__33[[#This Row],[Adj Close]]/DAX__2019_2020__33[[#This Row],[Close]])</f>
        <v>138.05134179063981</v>
      </c>
      <c r="E13930" s="50" t="s">
        <v>29651</v>
      </c>
      <c r="F13930" s="50" t="s">
        <v>12143</v>
      </c>
      <c r="G13930" s="50" t="s">
        <v>30179</v>
      </c>
      <c r="H13930" s="50" t="s">
        <v>30180</v>
      </c>
      <c r="I13930" s="50">
        <f>(DAX__2019_2020__33[[#This Row],[Adj Close]]-DAX__2019_2020__33[[#This Row],[Adj Open]])/DAX__2019_2020__33[[#This Row],[Adj Open]]</f>
        <v>-3.1456317152103556E-2</v>
      </c>
      <c r="J13930" s="50">
        <f>DAX__2019_2020__33[[#This Row],[Adj Close]]-DAX__2019_2020__33[[#This Row],[Adj Open]]</f>
        <v>-4.3425867906398139</v>
      </c>
      <c r="K13930" s="50">
        <v>2635031</v>
      </c>
    </row>
    <row r="13931" spans="1:11" x14ac:dyDescent="0.3">
      <c r="A13931" s="51" t="str">
        <f t="shared" si="224"/>
        <v>VOW3.DE</v>
      </c>
      <c r="B13931" s="52" t="s">
        <v>377</v>
      </c>
      <c r="C13931" s="50" t="s">
        <v>6549</v>
      </c>
      <c r="D13931" s="50">
        <f>DAX__2019_2020__33[[#This Row],[Open]]*(DAX__2019_2020__33[[#This Row],[Adj Close]]/DAX__2019_2020__33[[#This Row],[Close]])</f>
        <v>135.81750480140411</v>
      </c>
      <c r="E13931" s="50" t="s">
        <v>30181</v>
      </c>
      <c r="F13931" s="50" t="s">
        <v>12204</v>
      </c>
      <c r="G13931" s="50" t="s">
        <v>6594</v>
      </c>
      <c r="H13931" s="50" t="s">
        <v>30182</v>
      </c>
      <c r="I13931" s="50">
        <f>(DAX__2019_2020__33[[#This Row],[Adj Close]]-DAX__2019_2020__33[[#This Row],[Adj Open]])/DAX__2019_2020__33[[#This Row],[Adj Open]]</f>
        <v>7.2368815789474175E-3</v>
      </c>
      <c r="J13931" s="50">
        <f>DAX__2019_2020__33[[#This Row],[Adj Close]]-DAX__2019_2020__33[[#This Row],[Adj Open]]</f>
        <v>0.98289519859588381</v>
      </c>
      <c r="K13931" s="50">
        <v>2509384</v>
      </c>
    </row>
    <row r="13932" spans="1:11" x14ac:dyDescent="0.3">
      <c r="A13932" s="51" t="str">
        <f t="shared" si="224"/>
        <v>VOW3.DE</v>
      </c>
      <c r="B13932" s="52" t="s">
        <v>378</v>
      </c>
      <c r="C13932" s="50" t="s">
        <v>29781</v>
      </c>
      <c r="D13932" s="50">
        <f>DAX__2019_2020__33[[#This Row],[Open]]*(DAX__2019_2020__33[[#This Row],[Adj Close]]/DAX__2019_2020__33[[#This Row],[Close]])</f>
        <v>137.19354181931249</v>
      </c>
      <c r="E13932" s="50" t="s">
        <v>7150</v>
      </c>
      <c r="F13932" s="50" t="s">
        <v>30183</v>
      </c>
      <c r="G13932" s="50" t="s">
        <v>6719</v>
      </c>
      <c r="H13932" s="50" t="s">
        <v>29768</v>
      </c>
      <c r="I13932" s="50">
        <f>(DAX__2019_2020__33[[#This Row],[Adj Close]]-DAX__2019_2020__33[[#This Row],[Adj Open]])/DAX__2019_2020__33[[#This Row],[Adj Open]]</f>
        <v>7.1642962755637998E-3</v>
      </c>
      <c r="J13932" s="50">
        <f>DAX__2019_2020__33[[#This Row],[Adj Close]]-DAX__2019_2020__33[[#This Row],[Adj Open]]</f>
        <v>0.98289518068750681</v>
      </c>
      <c r="K13932" s="50">
        <v>1623774</v>
      </c>
    </row>
    <row r="13933" spans="1:11" x14ac:dyDescent="0.3">
      <c r="A13933" s="51" t="str">
        <f t="shared" si="224"/>
        <v>VOW3.DE</v>
      </c>
      <c r="B13933" s="52" t="s">
        <v>379</v>
      </c>
      <c r="C13933" s="50" t="s">
        <v>21689</v>
      </c>
      <c r="D13933" s="50">
        <f>DAX__2019_2020__33[[#This Row],[Open]]*(DAX__2019_2020__33[[#This Row],[Adj Close]]/DAX__2019_2020__33[[#This Row],[Close]])</f>
        <v>138.58747503098485</v>
      </c>
      <c r="E13933" s="50" t="s">
        <v>29639</v>
      </c>
      <c r="F13933" s="50" t="s">
        <v>30184</v>
      </c>
      <c r="G13933" s="50" t="s">
        <v>13994</v>
      </c>
      <c r="H13933" s="50" t="s">
        <v>30185</v>
      </c>
      <c r="I13933" s="50">
        <f>(DAX__2019_2020__33[[#This Row],[Adj Close]]-DAX__2019_2020__33[[#This Row],[Adj Open]])/DAX__2019_2020__33[[#This Row],[Adj Open]]</f>
        <v>-2.9658322514829614E-2</v>
      </c>
      <c r="J13933" s="50">
        <f>DAX__2019_2020__33[[#This Row],[Adj Close]]-DAX__2019_2020__33[[#This Row],[Adj Open]]</f>
        <v>-4.1102720309848451</v>
      </c>
      <c r="K13933" s="50">
        <v>1390939</v>
      </c>
    </row>
    <row r="13934" spans="1:11" x14ac:dyDescent="0.3">
      <c r="A13934" s="51" t="str">
        <f t="shared" si="224"/>
        <v>VOW3.DE</v>
      </c>
      <c r="B13934" s="52" t="s">
        <v>380</v>
      </c>
      <c r="C13934" s="50" t="s">
        <v>12030</v>
      </c>
      <c r="D13934" s="50">
        <f>DAX__2019_2020__33[[#This Row],[Open]]*(DAX__2019_2020__33[[#This Row],[Adj Close]]/DAX__2019_2020__33[[#This Row],[Close]])</f>
        <v>130.45627829734261</v>
      </c>
      <c r="E13934" s="50" t="s">
        <v>7163</v>
      </c>
      <c r="F13934" s="50" t="s">
        <v>29504</v>
      </c>
      <c r="G13934" s="50" t="s">
        <v>13974</v>
      </c>
      <c r="H13934" s="50" t="s">
        <v>30186</v>
      </c>
      <c r="I13934" s="50">
        <f>(DAX__2019_2020__33[[#This Row],[Adj Close]]-DAX__2019_2020__33[[#This Row],[Adj Open]])/DAX__2019_2020__33[[#This Row],[Adj Open]]</f>
        <v>8.2191575342466551E-3</v>
      </c>
      <c r="J13934" s="50">
        <f>DAX__2019_2020__33[[#This Row],[Adj Close]]-DAX__2019_2020__33[[#This Row],[Adj Open]]</f>
        <v>1.0722407026573819</v>
      </c>
      <c r="K13934" s="50">
        <v>1797998</v>
      </c>
    </row>
    <row r="13935" spans="1:11" x14ac:dyDescent="0.3">
      <c r="A13935" s="51" t="str">
        <f t="shared" si="224"/>
        <v>VOW3.DE</v>
      </c>
      <c r="B13935" s="52" t="s">
        <v>381</v>
      </c>
      <c r="C13935" s="50" t="s">
        <v>13561</v>
      </c>
      <c r="D13935" s="50">
        <f>DAX__2019_2020__33[[#This Row],[Open]]*(DAX__2019_2020__33[[#This Row],[Adj Close]]/DAX__2019_2020__33[[#This Row],[Close]])</f>
        <v>124.29088005457481</v>
      </c>
      <c r="E13935" s="50" t="s">
        <v>30187</v>
      </c>
      <c r="F13935" s="50" t="s">
        <v>11939</v>
      </c>
      <c r="G13935" s="50" t="s">
        <v>30188</v>
      </c>
      <c r="H13935" s="50" t="s">
        <v>30189</v>
      </c>
      <c r="I13935" s="50">
        <f>(DAX__2019_2020__33[[#This Row],[Adj Close]]-DAX__2019_2020__33[[#This Row],[Adj Open]])/DAX__2019_2020__33[[#This Row],[Adj Open]]</f>
        <v>-5.305538951594297E-2</v>
      </c>
      <c r="J13935" s="50">
        <f>DAX__2019_2020__33[[#This Row],[Adj Close]]-DAX__2019_2020__33[[#This Row],[Adj Open]]</f>
        <v>-6.5943010545748137</v>
      </c>
      <c r="K13935" s="50">
        <v>3019401</v>
      </c>
    </row>
    <row r="13936" spans="1:11" x14ac:dyDescent="0.3">
      <c r="A13936" s="51" t="str">
        <f t="shared" si="224"/>
        <v>VOW3.DE</v>
      </c>
      <c r="B13936" s="52" t="s">
        <v>382</v>
      </c>
      <c r="C13936" s="50" t="s">
        <v>4696</v>
      </c>
      <c r="D13936" s="50">
        <f>DAX__2019_2020__33[[#This Row],[Open]]*(DAX__2019_2020__33[[#This Row],[Adj Close]]/DAX__2019_2020__33[[#This Row],[Close]])</f>
        <v>119.44791124916759</v>
      </c>
      <c r="E13936" s="50" t="s">
        <v>13552</v>
      </c>
      <c r="F13936" s="50" t="s">
        <v>4389</v>
      </c>
      <c r="G13936" s="50" t="s">
        <v>30190</v>
      </c>
      <c r="H13936" s="50" t="s">
        <v>30191</v>
      </c>
      <c r="I13936" s="50">
        <f>(DAX__2019_2020__33[[#This Row],[Adj Close]]-DAX__2019_2020__33[[#This Row],[Adj Open]])/DAX__2019_2020__33[[#This Row],[Adj Open]]</f>
        <v>-1.5858730632937648E-2</v>
      </c>
      <c r="J13936" s="50">
        <f>DAX__2019_2020__33[[#This Row],[Adj Close]]-DAX__2019_2020__33[[#This Row],[Adj Open]]</f>
        <v>-1.8942922491675915</v>
      </c>
      <c r="K13936" s="50">
        <v>2754193</v>
      </c>
    </row>
    <row r="13937" spans="1:11" x14ac:dyDescent="0.3">
      <c r="A13937" s="51" t="str">
        <f t="shared" si="224"/>
        <v>VOW3.DE</v>
      </c>
      <c r="B13937" s="52" t="s">
        <v>383</v>
      </c>
      <c r="C13937" s="50" t="s">
        <v>4672</v>
      </c>
      <c r="D13937" s="50">
        <f>DAX__2019_2020__33[[#This Row],[Open]]*(DAX__2019_2020__33[[#This Row],[Adj Close]]/DAX__2019_2020__33[[#This Row],[Close]])</f>
        <v>119.53726838700474</v>
      </c>
      <c r="E13937" s="50" t="s">
        <v>30192</v>
      </c>
      <c r="F13937" s="50" t="s">
        <v>6574</v>
      </c>
      <c r="G13937" s="50" t="s">
        <v>12009</v>
      </c>
      <c r="H13937" s="50" t="s">
        <v>30193</v>
      </c>
      <c r="I13937" s="50">
        <f>(DAX__2019_2020__33[[#This Row],[Adj Close]]-DAX__2019_2020__33[[#This Row],[Adj Open]])/DAX__2019_2020__33[[#This Row],[Adj Open]]</f>
        <v>-1.0315480716964332E-2</v>
      </c>
      <c r="J13937" s="50">
        <f>DAX__2019_2020__33[[#This Row],[Adj Close]]-DAX__2019_2020__33[[#This Row],[Adj Open]]</f>
        <v>-1.2330843870047374</v>
      </c>
      <c r="K13937" s="50">
        <v>1935512</v>
      </c>
    </row>
    <row r="13938" spans="1:11" x14ac:dyDescent="0.3">
      <c r="A13938" s="51" t="str">
        <f t="shared" si="224"/>
        <v>VOW3.DE</v>
      </c>
      <c r="B13938" s="52" t="s">
        <v>384</v>
      </c>
      <c r="C13938" s="50" t="s">
        <v>12330</v>
      </c>
      <c r="D13938" s="50">
        <f>DAX__2019_2020__33[[#This Row],[Open]]*(DAX__2019_2020__33[[#This Row],[Adj Close]]/DAX__2019_2020__33[[#This Row],[Close]])</f>
        <v>111.51331643950192</v>
      </c>
      <c r="E13938" s="50" t="s">
        <v>30194</v>
      </c>
      <c r="F13938" s="50" t="s">
        <v>4000</v>
      </c>
      <c r="G13938" s="50" t="s">
        <v>28697</v>
      </c>
      <c r="H13938" s="50" t="s">
        <v>30195</v>
      </c>
      <c r="I13938" s="50">
        <f>(DAX__2019_2020__33[[#This Row],[Adj Close]]-DAX__2019_2020__33[[#This Row],[Adj Open]])/DAX__2019_2020__33[[#This Row],[Adj Open]]</f>
        <v>-0.10048077482818663</v>
      </c>
      <c r="J13938" s="50">
        <f>DAX__2019_2020__33[[#This Row],[Adj Close]]-DAX__2019_2020__33[[#This Row],[Adj Open]]</f>
        <v>-11.204944439501915</v>
      </c>
      <c r="K13938" s="50">
        <v>3739053</v>
      </c>
    </row>
    <row r="13939" spans="1:11" x14ac:dyDescent="0.3">
      <c r="A13939" s="51" t="str">
        <f t="shared" si="224"/>
        <v>VOW3.DE</v>
      </c>
      <c r="B13939" s="52" t="s">
        <v>385</v>
      </c>
      <c r="C13939" s="50" t="s">
        <v>4127</v>
      </c>
      <c r="D13939" s="50">
        <f>DAX__2019_2020__33[[#This Row],[Open]]*(DAX__2019_2020__33[[#This Row],[Adj Close]]/DAX__2019_2020__33[[#This Row],[Close]])</f>
        <v>105.25856260463158</v>
      </c>
      <c r="E13939" s="50" t="s">
        <v>30196</v>
      </c>
      <c r="F13939" s="50" t="s">
        <v>28111</v>
      </c>
      <c r="G13939" s="50" t="s">
        <v>4920</v>
      </c>
      <c r="H13939" s="50" t="s">
        <v>30197</v>
      </c>
      <c r="I13939" s="50">
        <f>(DAX__2019_2020__33[[#This Row],[Adj Close]]-DAX__2019_2020__33[[#This Row],[Adj Open]])/DAX__2019_2020__33[[#This Row],[Adj Open]]</f>
        <v>-5.874368271450725E-2</v>
      </c>
      <c r="J13939" s="50">
        <f>DAX__2019_2020__33[[#This Row],[Adj Close]]-DAX__2019_2020__33[[#This Row],[Adj Open]]</f>
        <v>-6.1832756046315751</v>
      </c>
      <c r="K13939" s="50">
        <v>3623209</v>
      </c>
    </row>
    <row r="13940" spans="1:11" x14ac:dyDescent="0.3">
      <c r="A13940" s="51" t="str">
        <f t="shared" si="224"/>
        <v>VOW3.DE</v>
      </c>
      <c r="B13940" s="52" t="s">
        <v>386</v>
      </c>
      <c r="C13940" s="50" t="s">
        <v>10281</v>
      </c>
      <c r="D13940" s="50">
        <f>DAX__2019_2020__33[[#This Row],[Open]]*(DAX__2019_2020__33[[#This Row],[Adj Close]]/DAX__2019_2020__33[[#This Row],[Close]])</f>
        <v>92.927758793795647</v>
      </c>
      <c r="E13940" s="50" t="s">
        <v>10347</v>
      </c>
      <c r="F13940" s="50" t="s">
        <v>30198</v>
      </c>
      <c r="G13940" s="50" t="s">
        <v>30199</v>
      </c>
      <c r="H13940" s="50" t="s">
        <v>30200</v>
      </c>
      <c r="I13940" s="50">
        <f>(DAX__2019_2020__33[[#This Row],[Adj Close]]-DAX__2019_2020__33[[#This Row],[Adj Open]])/DAX__2019_2020__33[[#This Row],[Adj Open]]</f>
        <v>-6.3557701923076831E-2</v>
      </c>
      <c r="J13940" s="50">
        <f>DAX__2019_2020__33[[#This Row],[Adj Close]]-DAX__2019_2020__33[[#This Row],[Adj Open]]</f>
        <v>-5.9062747937956459</v>
      </c>
      <c r="K13940" s="50">
        <v>3396563</v>
      </c>
    </row>
    <row r="13941" spans="1:11" x14ac:dyDescent="0.3">
      <c r="A13941" s="51" t="str">
        <f t="shared" si="224"/>
        <v>VOW3.DE</v>
      </c>
      <c r="B13941" s="52" t="s">
        <v>387</v>
      </c>
      <c r="C13941" s="50" t="s">
        <v>10300</v>
      </c>
      <c r="D13941" s="50">
        <f>DAX__2019_2020__33[[#This Row],[Open]]*(DAX__2019_2020__33[[#This Row],[Adj Close]]/DAX__2019_2020__33[[#This Row],[Close]])</f>
        <v>91.944871072601785</v>
      </c>
      <c r="E13941" s="50" t="s">
        <v>10283</v>
      </c>
      <c r="F13941" s="50" t="s">
        <v>12893</v>
      </c>
      <c r="G13941" s="50" t="s">
        <v>10756</v>
      </c>
      <c r="H13941" s="50" t="s">
        <v>30201</v>
      </c>
      <c r="I13941" s="50">
        <f>(DAX__2019_2020__33[[#This Row],[Adj Close]]-DAX__2019_2020__33[[#This Row],[Adj Open]])/DAX__2019_2020__33[[#This Row],[Adj Open]]</f>
        <v>-3.7123420075346594E-2</v>
      </c>
      <c r="J13941" s="50">
        <f>DAX__2019_2020__33[[#This Row],[Adj Close]]-DAX__2019_2020__33[[#This Row],[Adj Open]]</f>
        <v>-3.4133080726017795</v>
      </c>
      <c r="K13941" s="50">
        <v>2333167</v>
      </c>
    </row>
    <row r="13942" spans="1:11" x14ac:dyDescent="0.3">
      <c r="A13942" s="51" t="str">
        <f t="shared" si="224"/>
        <v>VOW3.DE</v>
      </c>
      <c r="B13942" s="52" t="s">
        <v>388</v>
      </c>
      <c r="C13942" s="50" t="s">
        <v>10923</v>
      </c>
      <c r="D13942" s="50">
        <f>DAX__2019_2020__33[[#This Row],[Open]]*(DAX__2019_2020__33[[#This Row],[Adj Close]]/DAX__2019_2020__33[[#This Row],[Close]])</f>
        <v>85.43993087945924</v>
      </c>
      <c r="E13942" s="50" t="s">
        <v>10876</v>
      </c>
      <c r="F13942" s="50" t="s">
        <v>30202</v>
      </c>
      <c r="G13942" s="50" t="s">
        <v>26157</v>
      </c>
      <c r="H13942" s="50" t="s">
        <v>30203</v>
      </c>
      <c r="I13942" s="50">
        <f>(DAX__2019_2020__33[[#This Row],[Adj Close]]-DAX__2019_2020__33[[#This Row],[Adj Open]])/DAX__2019_2020__33[[#This Row],[Adj Open]]</f>
        <v>-8.8056951849290299E-2</v>
      </c>
      <c r="J13942" s="50">
        <f>DAX__2019_2020__33[[#This Row],[Adj Close]]-DAX__2019_2020__33[[#This Row],[Adj Open]]</f>
        <v>-7.5235798794592341</v>
      </c>
      <c r="K13942" s="50">
        <v>2663082</v>
      </c>
    </row>
    <row r="13943" spans="1:11" x14ac:dyDescent="0.3">
      <c r="A13943" s="51" t="str">
        <f t="shared" si="224"/>
        <v>VOW3.DE</v>
      </c>
      <c r="B13943" s="52" t="s">
        <v>389</v>
      </c>
      <c r="C13943" s="50" t="s">
        <v>30204</v>
      </c>
      <c r="D13943" s="50">
        <f>DAX__2019_2020__33[[#This Row],[Open]]*(DAX__2019_2020__33[[#This Row],[Adj Close]]/DAX__2019_2020__33[[#This Row],[Close]])</f>
        <v>76.549248140033626</v>
      </c>
      <c r="E13943" s="50" t="s">
        <v>3898</v>
      </c>
      <c r="F13943" s="50" t="s">
        <v>19376</v>
      </c>
      <c r="G13943" s="50" t="s">
        <v>5760</v>
      </c>
      <c r="H13943" s="50" t="s">
        <v>30205</v>
      </c>
      <c r="I13943" s="50">
        <f>(DAX__2019_2020__33[[#This Row],[Adj Close]]-DAX__2019_2020__33[[#This Row],[Adj Open]])/DAX__2019_2020__33[[#This Row],[Adj Open]]</f>
        <v>2.5329730952018736E-2</v>
      </c>
      <c r="J13943" s="50">
        <f>DAX__2019_2020__33[[#This Row],[Adj Close]]-DAX__2019_2020__33[[#This Row],[Adj Open]]</f>
        <v>1.9389718599663723</v>
      </c>
      <c r="K13943" s="50">
        <v>2930561</v>
      </c>
    </row>
    <row r="13944" spans="1:11" x14ac:dyDescent="0.3">
      <c r="A13944" s="51" t="str">
        <f t="shared" si="224"/>
        <v>VOW3.DE</v>
      </c>
      <c r="B13944" s="52" t="s">
        <v>390</v>
      </c>
      <c r="C13944" s="50" t="s">
        <v>3928</v>
      </c>
      <c r="D13944" s="50">
        <f>DAX__2019_2020__33[[#This Row],[Open]]*(DAX__2019_2020__33[[#This Row],[Adj Close]]/DAX__2019_2020__33[[#This Row],[Close]])</f>
        <v>83.724338437770513</v>
      </c>
      <c r="E13944" s="50" t="s">
        <v>10902</v>
      </c>
      <c r="F13944" s="50" t="s">
        <v>10068</v>
      </c>
      <c r="G13944" s="50" t="s">
        <v>30206</v>
      </c>
      <c r="H13944" s="50" t="s">
        <v>30207</v>
      </c>
      <c r="I13944" s="50">
        <f>(DAX__2019_2020__33[[#This Row],[Adj Close]]-DAX__2019_2020__33[[#This Row],[Adj Open]])/DAX__2019_2020__33[[#This Row],[Adj Open]]</f>
        <v>4.5891143411669376E-3</v>
      </c>
      <c r="J13944" s="50">
        <f>DAX__2019_2020__33[[#This Row],[Adj Close]]-DAX__2019_2020__33[[#This Row],[Adj Open]]</f>
        <v>0.38422056222948697</v>
      </c>
      <c r="K13944" s="50">
        <v>2942438</v>
      </c>
    </row>
    <row r="13945" spans="1:11" x14ac:dyDescent="0.3">
      <c r="A13945" s="51" t="str">
        <f t="shared" si="224"/>
        <v>VOW3.DE</v>
      </c>
      <c r="B13945" s="52" t="s">
        <v>391</v>
      </c>
      <c r="C13945" s="50" t="s">
        <v>30208</v>
      </c>
      <c r="D13945" s="50">
        <f>DAX__2019_2020__33[[#This Row],[Open]]*(DAX__2019_2020__33[[#This Row],[Adj Close]]/DAX__2019_2020__33[[#This Row],[Close]])</f>
        <v>80.427191782844687</v>
      </c>
      <c r="E13945" s="50" t="s">
        <v>30209</v>
      </c>
      <c r="F13945" s="50" t="s">
        <v>30210</v>
      </c>
      <c r="G13945" s="50" t="s">
        <v>27961</v>
      </c>
      <c r="H13945" s="50" t="s">
        <v>30211</v>
      </c>
      <c r="I13945" s="50">
        <f>(DAX__2019_2020__33[[#This Row],[Adj Close]]-DAX__2019_2020__33[[#This Row],[Adj Open]])/DAX__2019_2020__33[[#This Row],[Adj Open]]</f>
        <v>2.4886100991309862E-2</v>
      </c>
      <c r="J13945" s="50">
        <f>DAX__2019_2020__33[[#This Row],[Adj Close]]-DAX__2019_2020__33[[#This Row],[Adj Open]]</f>
        <v>2.0015192171553196</v>
      </c>
      <c r="K13945" s="50">
        <v>2139740</v>
      </c>
    </row>
    <row r="13946" spans="1:11" x14ac:dyDescent="0.3">
      <c r="A13946" s="51" t="str">
        <f t="shared" si="224"/>
        <v>VOW3.DE</v>
      </c>
      <c r="B13946" s="52" t="s">
        <v>392</v>
      </c>
      <c r="C13946" s="50" t="s">
        <v>30212</v>
      </c>
      <c r="D13946" s="50">
        <f>DAX__2019_2020__33[[#This Row],[Open]]*(DAX__2019_2020__33[[#This Row],[Adj Close]]/DAX__2019_2020__33[[#This Row],[Close]])</f>
        <v>87.718451897775438</v>
      </c>
      <c r="E13946" s="50" t="s">
        <v>30213</v>
      </c>
      <c r="F13946" s="50" t="s">
        <v>3927</v>
      </c>
      <c r="G13946" s="50" t="s">
        <v>28472</v>
      </c>
      <c r="H13946" s="50" t="s">
        <v>30214</v>
      </c>
      <c r="I13946" s="50">
        <f>(DAX__2019_2020__33[[#This Row],[Adj Close]]-DAX__2019_2020__33[[#This Row],[Adj Open]])/DAX__2019_2020__33[[#This Row],[Adj Open]]</f>
        <v>0.11867171475342188</v>
      </c>
      <c r="J13946" s="50">
        <f>DAX__2019_2020__33[[#This Row],[Adj Close]]-DAX__2019_2020__33[[#This Row],[Adj Open]]</f>
        <v>10.409699102224565</v>
      </c>
      <c r="K13946" s="50">
        <v>2757178</v>
      </c>
    </row>
    <row r="13947" spans="1:11" x14ac:dyDescent="0.3">
      <c r="A13947" s="51" t="str">
        <f t="shared" si="224"/>
        <v>VOW3.DE</v>
      </c>
      <c r="B13947" s="52" t="s">
        <v>393</v>
      </c>
      <c r="C13947" s="50" t="s">
        <v>4579</v>
      </c>
      <c r="D13947" s="50">
        <f>DAX__2019_2020__33[[#This Row],[Open]]*(DAX__2019_2020__33[[#This Row],[Adj Close]]/DAX__2019_2020__33[[#This Row],[Close]])</f>
        <v>103.20342408696267</v>
      </c>
      <c r="E13947" s="50" t="s">
        <v>4449</v>
      </c>
      <c r="F13947" s="50" t="s">
        <v>30215</v>
      </c>
      <c r="G13947" s="50" t="s">
        <v>4113</v>
      </c>
      <c r="H13947" s="50" t="s">
        <v>30216</v>
      </c>
      <c r="I13947" s="50">
        <f>(DAX__2019_2020__33[[#This Row],[Adj Close]]-DAX__2019_2020__33[[#This Row],[Adj Open]])/DAX__2019_2020__33[[#This Row],[Adj Open]]</f>
        <v>-5.3679913419913015E-3</v>
      </c>
      <c r="J13947" s="50">
        <f>DAX__2019_2020__33[[#This Row],[Adj Close]]-DAX__2019_2020__33[[#This Row],[Adj Open]]</f>
        <v>-0.55399508696267219</v>
      </c>
      <c r="K13947" s="50">
        <v>2539388</v>
      </c>
    </row>
    <row r="13948" spans="1:11" x14ac:dyDescent="0.3">
      <c r="A13948" s="51" t="str">
        <f t="shared" si="224"/>
        <v>VOW3.DE</v>
      </c>
      <c r="B13948" s="52" t="s">
        <v>394</v>
      </c>
      <c r="C13948" s="50" t="s">
        <v>4016</v>
      </c>
      <c r="D13948" s="50">
        <f>DAX__2019_2020__33[[#This Row],[Open]]*(DAX__2019_2020__33[[#This Row],[Adj Close]]/DAX__2019_2020__33[[#This Row],[Close]])</f>
        <v>99.629278200420714</v>
      </c>
      <c r="E13948" s="50" t="s">
        <v>4901</v>
      </c>
      <c r="F13948" s="50" t="s">
        <v>30217</v>
      </c>
      <c r="G13948" s="50" t="s">
        <v>12342</v>
      </c>
      <c r="H13948" s="50" t="s">
        <v>30218</v>
      </c>
      <c r="I13948" s="50">
        <f>(DAX__2019_2020__33[[#This Row],[Adj Close]]-DAX__2019_2020__33[[#This Row],[Adj Open]])/DAX__2019_2020__33[[#This Row],[Adj Open]]</f>
        <v>1.9730914798206246E-2</v>
      </c>
      <c r="J13948" s="50">
        <f>DAX__2019_2020__33[[#This Row],[Adj Close]]-DAX__2019_2020__33[[#This Row],[Adj Open]]</f>
        <v>1.9657767995792881</v>
      </c>
      <c r="K13948" s="50">
        <v>1821000</v>
      </c>
    </row>
    <row r="13949" spans="1:11" x14ac:dyDescent="0.3">
      <c r="A13949" s="51" t="str">
        <f t="shared" si="224"/>
        <v>VOW3.DE</v>
      </c>
      <c r="B13949" s="52" t="s">
        <v>395</v>
      </c>
      <c r="C13949" s="50" t="s">
        <v>30219</v>
      </c>
      <c r="D13949" s="50">
        <f>DAX__2019_2020__33[[#This Row],[Open]]*(DAX__2019_2020__33[[#This Row],[Adj Close]]/DAX__2019_2020__33[[#This Row],[Close]])</f>
        <v>99.575670188811401</v>
      </c>
      <c r="E13949" s="50" t="s">
        <v>4919</v>
      </c>
      <c r="F13949" s="50" t="s">
        <v>12679</v>
      </c>
      <c r="G13949" s="50" t="s">
        <v>28078</v>
      </c>
      <c r="H13949" s="50" t="s">
        <v>30220</v>
      </c>
      <c r="I13949" s="50">
        <f>(DAX__2019_2020__33[[#This Row],[Adj Close]]-DAX__2019_2020__33[[#This Row],[Adj Open]])/DAX__2019_2020__33[[#This Row],[Adj Open]]</f>
        <v>-5.4020135426774266E-2</v>
      </c>
      <c r="J13949" s="50">
        <f>DAX__2019_2020__33[[#This Row],[Adj Close]]-DAX__2019_2020__33[[#This Row],[Adj Open]]</f>
        <v>-5.379091188811401</v>
      </c>
      <c r="K13949" s="50">
        <v>1895034</v>
      </c>
    </row>
    <row r="13950" spans="1:11" x14ac:dyDescent="0.3">
      <c r="A13950" s="51" t="str">
        <f t="shared" si="224"/>
        <v>VOW3.DE</v>
      </c>
      <c r="B13950" s="52" t="s">
        <v>396</v>
      </c>
      <c r="C13950" s="50" t="s">
        <v>10337</v>
      </c>
      <c r="D13950" s="50">
        <f>DAX__2019_2020__33[[#This Row],[Open]]*(DAX__2019_2020__33[[#This Row],[Adj Close]]/DAX__2019_2020__33[[#This Row],[Close]])</f>
        <v>95.608361129547546</v>
      </c>
      <c r="E13950" s="50" t="s">
        <v>28784</v>
      </c>
      <c r="F13950" s="50" t="s">
        <v>28052</v>
      </c>
      <c r="G13950" s="50" t="s">
        <v>12411</v>
      </c>
      <c r="H13950" s="50" t="s">
        <v>30221</v>
      </c>
      <c r="I13950" s="50">
        <f>(DAX__2019_2020__33[[#This Row],[Adj Close]]-DAX__2019_2020__33[[#This Row],[Adj Open]])/DAX__2019_2020__33[[#This Row],[Adj Open]]</f>
        <v>-1.850470093457943E-2</v>
      </c>
      <c r="J13950" s="50">
        <f>DAX__2019_2020__33[[#This Row],[Adj Close]]-DAX__2019_2020__33[[#This Row],[Adj Open]]</f>
        <v>-1.7692041295475462</v>
      </c>
      <c r="K13950" s="50">
        <v>1153040</v>
      </c>
    </row>
    <row r="13951" spans="1:11" x14ac:dyDescent="0.3">
      <c r="A13951" s="51" t="str">
        <f t="shared" si="224"/>
        <v>VOW3.DE</v>
      </c>
      <c r="B13951" s="52" t="s">
        <v>397</v>
      </c>
      <c r="C13951" s="50" t="s">
        <v>28830</v>
      </c>
      <c r="D13951" s="50">
        <f>DAX__2019_2020__33[[#This Row],[Open]]*(DAX__2019_2020__33[[#This Row],[Adj Close]]/DAX__2019_2020__33[[#This Row],[Close]])</f>
        <v>95.679847024430686</v>
      </c>
      <c r="E13951" s="50" t="s">
        <v>28807</v>
      </c>
      <c r="F13951" s="50" t="s">
        <v>30222</v>
      </c>
      <c r="G13951" s="50" t="s">
        <v>28479</v>
      </c>
      <c r="H13951" s="50" t="s">
        <v>30223</v>
      </c>
      <c r="I13951" s="50">
        <f>(DAX__2019_2020__33[[#This Row],[Adj Close]]-DAX__2019_2020__33[[#This Row],[Adj Open]])/DAX__2019_2020__33[[#This Row],[Adj Open]]</f>
        <v>-2.2413708957532237E-3</v>
      </c>
      <c r="J13951" s="50">
        <f>DAX__2019_2020__33[[#This Row],[Adj Close]]-DAX__2019_2020__33[[#This Row],[Adj Open]]</f>
        <v>-0.21445402443067962</v>
      </c>
      <c r="K13951" s="50">
        <v>1645173</v>
      </c>
    </row>
    <row r="13952" spans="1:11" x14ac:dyDescent="0.3">
      <c r="A13952" s="51" t="str">
        <f t="shared" si="224"/>
        <v>VOW3.DE</v>
      </c>
      <c r="B13952" s="52" t="s">
        <v>398</v>
      </c>
      <c r="C13952" s="50" t="s">
        <v>10517</v>
      </c>
      <c r="D13952" s="50">
        <f>DAX__2019_2020__33[[#This Row],[Open]]*(DAX__2019_2020__33[[#This Row],[Adj Close]]/DAX__2019_2020__33[[#This Row],[Close]])</f>
        <v>92.123579599796301</v>
      </c>
      <c r="E13952" s="50" t="s">
        <v>30224</v>
      </c>
      <c r="F13952" s="50" t="s">
        <v>10241</v>
      </c>
      <c r="G13952" s="50" t="s">
        <v>10241</v>
      </c>
      <c r="H13952" s="50" t="s">
        <v>30225</v>
      </c>
      <c r="I13952" s="50">
        <f>(DAX__2019_2020__33[[#This Row],[Adj Close]]-DAX__2019_2020__33[[#This Row],[Adj Open]])/DAX__2019_2020__33[[#This Row],[Adj Open]]</f>
        <v>-3.9767197667646907E-2</v>
      </c>
      <c r="J13952" s="50">
        <f>DAX__2019_2020__33[[#This Row],[Adj Close]]-DAX__2019_2020__33[[#This Row],[Adj Open]]</f>
        <v>-3.6634965997963036</v>
      </c>
      <c r="K13952" s="50">
        <v>1924010</v>
      </c>
    </row>
    <row r="13953" spans="1:11" x14ac:dyDescent="0.3">
      <c r="A13953" s="51" t="str">
        <f t="shared" si="224"/>
        <v>VOW3.DE</v>
      </c>
      <c r="B13953" s="52" t="s">
        <v>399</v>
      </c>
      <c r="C13953" s="50" t="s">
        <v>27936</v>
      </c>
      <c r="D13953" s="50">
        <f>DAX__2019_2020__33[[#This Row],[Open]]*(DAX__2019_2020__33[[#This Row],[Adj Close]]/DAX__2019_2020__33[[#This Row],[Close]])</f>
        <v>89.818253668713425</v>
      </c>
      <c r="E13953" s="50" t="s">
        <v>30226</v>
      </c>
      <c r="F13953" s="50" t="s">
        <v>5712</v>
      </c>
      <c r="G13953" s="50" t="s">
        <v>30227</v>
      </c>
      <c r="H13953" s="50" t="s">
        <v>30228</v>
      </c>
      <c r="I13953" s="50">
        <f>(DAX__2019_2020__33[[#This Row],[Adj Close]]-DAX__2019_2020__33[[#This Row],[Adj Open]])/DAX__2019_2020__33[[#This Row],[Adj Open]]</f>
        <v>-1.6812525372439175E-2</v>
      </c>
      <c r="J13953" s="50">
        <f>DAX__2019_2020__33[[#This Row],[Adj Close]]-DAX__2019_2020__33[[#This Row],[Adj Open]]</f>
        <v>-1.5100716687134224</v>
      </c>
      <c r="K13953" s="50">
        <v>1471817</v>
      </c>
    </row>
    <row r="13954" spans="1:11" x14ac:dyDescent="0.3">
      <c r="A13954" s="51" t="str">
        <f t="shared" si="224"/>
        <v>VOW3.DE</v>
      </c>
      <c r="B13954" s="52" t="s">
        <v>400</v>
      </c>
      <c r="C13954" s="50" t="s">
        <v>10887</v>
      </c>
      <c r="D13954" s="50">
        <f>DAX__2019_2020__33[[#This Row],[Open]]*(DAX__2019_2020__33[[#This Row],[Adj Close]]/DAX__2019_2020__33[[#This Row],[Close]])</f>
        <v>88.281379124592988</v>
      </c>
      <c r="E13954" s="50" t="s">
        <v>3981</v>
      </c>
      <c r="F13954" s="50" t="s">
        <v>29221</v>
      </c>
      <c r="G13954" s="50" t="s">
        <v>30229</v>
      </c>
      <c r="H13954" s="50" t="s">
        <v>30230</v>
      </c>
      <c r="I13954" s="50">
        <f>(DAX__2019_2020__33[[#This Row],[Adj Close]]-DAX__2019_2020__33[[#This Row],[Adj Open]])/DAX__2019_2020__33[[#This Row],[Adj Open]]</f>
        <v>1.1133704115371943E-3</v>
      </c>
      <c r="J13954" s="50">
        <f>DAX__2019_2020__33[[#This Row],[Adj Close]]-DAX__2019_2020__33[[#This Row],[Adj Open]]</f>
        <v>9.8289875407019167E-2</v>
      </c>
      <c r="K13954" s="50">
        <v>1452204</v>
      </c>
    </row>
    <row r="13955" spans="1:11" x14ac:dyDescent="0.3">
      <c r="A13955" s="51" t="str">
        <f t="shared" si="224"/>
        <v>VOW3.DE</v>
      </c>
      <c r="B13955" s="52" t="s">
        <v>401</v>
      </c>
      <c r="C13955" s="50" t="s">
        <v>12735</v>
      </c>
      <c r="D13955" s="50">
        <f>DAX__2019_2020__33[[#This Row],[Open]]*(DAX__2019_2020__33[[#This Row],[Adj Close]]/DAX__2019_2020__33[[#This Row],[Close]])</f>
        <v>93.160083914551848</v>
      </c>
      <c r="E13955" s="50" t="s">
        <v>4053</v>
      </c>
      <c r="F13955" s="50" t="s">
        <v>12680</v>
      </c>
      <c r="G13955" s="50" t="s">
        <v>4277</v>
      </c>
      <c r="H13955" s="50" t="s">
        <v>30231</v>
      </c>
      <c r="I13955" s="50">
        <f>(DAX__2019_2020__33[[#This Row],[Adj Close]]-DAX__2019_2020__33[[#This Row],[Adj Open]])/DAX__2019_2020__33[[#This Row],[Adj Open]]</f>
        <v>8.3445202696236231E-2</v>
      </c>
      <c r="J13955" s="50">
        <f>DAX__2019_2020__33[[#This Row],[Adj Close]]-DAX__2019_2020__33[[#This Row],[Adj Open]]</f>
        <v>7.7737620854481548</v>
      </c>
      <c r="K13955" s="50">
        <v>2662255</v>
      </c>
    </row>
    <row r="13956" spans="1:11" x14ac:dyDescent="0.3">
      <c r="A13956" s="51" t="str">
        <f t="shared" si="224"/>
        <v>VOW3.DE</v>
      </c>
      <c r="B13956" s="52" t="s">
        <v>402</v>
      </c>
      <c r="C13956" s="50" t="s">
        <v>4152</v>
      </c>
      <c r="D13956" s="50">
        <f>DAX__2019_2020__33[[#This Row],[Open]]*(DAX__2019_2020__33[[#This Row],[Adj Close]]/DAX__2019_2020__33[[#This Row],[Close]])</f>
        <v>106.3307983157965</v>
      </c>
      <c r="E13956" s="50" t="s">
        <v>13307</v>
      </c>
      <c r="F13956" s="50" t="s">
        <v>4046</v>
      </c>
      <c r="G13956" s="50" t="s">
        <v>28730</v>
      </c>
      <c r="H13956" s="50" t="s">
        <v>30232</v>
      </c>
      <c r="I13956" s="50">
        <f>(DAX__2019_2020__33[[#This Row],[Adj Close]]-DAX__2019_2020__33[[#This Row],[Adj Open]])/DAX__2019_2020__33[[#This Row],[Adj Open]]</f>
        <v>-2.2016831932773186E-2</v>
      </c>
      <c r="J13956" s="50">
        <f>DAX__2019_2020__33[[#This Row],[Adj Close]]-DAX__2019_2020__33[[#This Row],[Adj Open]]</f>
        <v>-2.3410673157964936</v>
      </c>
      <c r="K13956" s="50">
        <v>2370969</v>
      </c>
    </row>
    <row r="13957" spans="1:11" x14ac:dyDescent="0.3">
      <c r="A13957" s="51" t="str">
        <f t="shared" ref="A13957:A14020" si="225">"VOW3.DE"</f>
        <v>VOW3.DE</v>
      </c>
      <c r="B13957" s="52" t="s">
        <v>403</v>
      </c>
      <c r="C13957" s="50" t="s">
        <v>4072</v>
      </c>
      <c r="D13957" s="50">
        <f>DAX__2019_2020__33[[#This Row],[Open]]*(DAX__2019_2020__33[[#This Row],[Adj Close]]/DAX__2019_2020__33[[#This Row],[Close]])</f>
        <v>102.75666711322725</v>
      </c>
      <c r="E13957" s="50" t="s">
        <v>12592</v>
      </c>
      <c r="F13957" s="50" t="s">
        <v>4031</v>
      </c>
      <c r="G13957" s="50" t="s">
        <v>4121</v>
      </c>
      <c r="H13957" s="50" t="s">
        <v>30233</v>
      </c>
      <c r="I13957" s="50">
        <f>(DAX__2019_2020__33[[#This Row],[Adj Close]]-DAX__2019_2020__33[[#This Row],[Adj Open]])/DAX__2019_2020__33[[#This Row],[Adj Open]]</f>
        <v>2.7304339130434761E-2</v>
      </c>
      <c r="J13957" s="50">
        <f>DAX__2019_2020__33[[#This Row],[Adj Close]]-DAX__2019_2020__33[[#This Row],[Adj Open]]</f>
        <v>2.8057028867727496</v>
      </c>
      <c r="K13957" s="50">
        <v>1386924</v>
      </c>
    </row>
    <row r="13958" spans="1:11" x14ac:dyDescent="0.3">
      <c r="A13958" s="51" t="str">
        <f t="shared" si="225"/>
        <v>VOW3.DE</v>
      </c>
      <c r="B13958" s="52" t="s">
        <v>404</v>
      </c>
      <c r="C13958" s="50" t="s">
        <v>4449</v>
      </c>
      <c r="D13958" s="50">
        <f>DAX__2019_2020__33[[#This Row],[Open]]*(DAX__2019_2020__33[[#This Row],[Adj Close]]/DAX__2019_2020__33[[#This Row],[Close]])</f>
        <v>107.22433632100264</v>
      </c>
      <c r="E13958" s="50" t="s">
        <v>4511</v>
      </c>
      <c r="F13958" s="50" t="s">
        <v>30234</v>
      </c>
      <c r="G13958" s="50" t="s">
        <v>4316</v>
      </c>
      <c r="H13958" s="50" t="s">
        <v>30235</v>
      </c>
      <c r="I13958" s="50">
        <f>(DAX__2019_2020__33[[#This Row],[Adj Close]]-DAX__2019_2020__33[[#This Row],[Adj Open]])/DAX__2019_2020__33[[#This Row],[Adj Open]]</f>
        <v>2.1166675000000076E-2</v>
      </c>
      <c r="J13958" s="50">
        <f>DAX__2019_2020__33[[#This Row],[Adj Close]]-DAX__2019_2020__33[[#This Row],[Adj Open]]</f>
        <v>2.2695826789973665</v>
      </c>
      <c r="K13958" s="50">
        <v>2150761</v>
      </c>
    </row>
    <row r="13959" spans="1:11" x14ac:dyDescent="0.3">
      <c r="A13959" s="51" t="str">
        <f t="shared" si="225"/>
        <v>VOW3.DE</v>
      </c>
      <c r="B13959" s="52" t="s">
        <v>405</v>
      </c>
      <c r="C13959" s="50" t="s">
        <v>12244</v>
      </c>
      <c r="D13959" s="50">
        <f>DAX__2019_2020__33[[#This Row],[Open]]*(DAX__2019_2020__33[[#This Row],[Adj Close]]/DAX__2019_2020__33[[#This Row],[Close]])</f>
        <v>113.81863663982867</v>
      </c>
      <c r="E13959" s="50" t="s">
        <v>13361</v>
      </c>
      <c r="F13959" s="50" t="s">
        <v>4297</v>
      </c>
      <c r="G13959" s="50" t="s">
        <v>4297</v>
      </c>
      <c r="H13959" s="50" t="s">
        <v>30236</v>
      </c>
      <c r="I13959" s="50">
        <f>(DAX__2019_2020__33[[#This Row],[Adj Close]]-DAX__2019_2020__33[[#This Row],[Adj Open]])/DAX__2019_2020__33[[#This Row],[Adj Open]]</f>
        <v>-3.3286215260312835E-2</v>
      </c>
      <c r="J13959" s="50">
        <f>DAX__2019_2020__33[[#This Row],[Adj Close]]-DAX__2019_2020__33[[#This Row],[Adj Open]]</f>
        <v>-3.7885916398286668</v>
      </c>
      <c r="K13959" s="50">
        <v>1447387</v>
      </c>
    </row>
    <row r="13960" spans="1:11" x14ac:dyDescent="0.3">
      <c r="A13960" s="51" t="str">
        <f t="shared" si="225"/>
        <v>VOW3.DE</v>
      </c>
      <c r="B13960" s="52" t="s">
        <v>406</v>
      </c>
      <c r="C13960" s="50" t="s">
        <v>30237</v>
      </c>
      <c r="D13960" s="50">
        <f>DAX__2019_2020__33[[#This Row],[Open]]*(DAX__2019_2020__33[[#This Row],[Adj Close]]/DAX__2019_2020__33[[#This Row],[Close]])</f>
        <v>110.47681406645043</v>
      </c>
      <c r="E13960" s="50" t="s">
        <v>12301</v>
      </c>
      <c r="F13960" s="50" t="s">
        <v>12515</v>
      </c>
      <c r="G13960" s="50" t="s">
        <v>4279</v>
      </c>
      <c r="H13960" s="50" t="s">
        <v>30238</v>
      </c>
      <c r="I13960" s="50">
        <f>(DAX__2019_2020__33[[#This Row],[Adj Close]]-DAX__2019_2020__33[[#This Row],[Adj Open]])/DAX__2019_2020__33[[#This Row],[Adj Open]]</f>
        <v>-6.017471740678363E-2</v>
      </c>
      <c r="J13960" s="50">
        <f>DAX__2019_2020__33[[#This Row],[Adj Close]]-DAX__2019_2020__33[[#This Row],[Adj Open]]</f>
        <v>-6.6479110664504333</v>
      </c>
      <c r="K13960" s="50">
        <v>1630309</v>
      </c>
    </row>
    <row r="13961" spans="1:11" x14ac:dyDescent="0.3">
      <c r="A13961" s="51" t="str">
        <f t="shared" si="225"/>
        <v>VOW3.DE</v>
      </c>
      <c r="B13961" s="52" t="s">
        <v>407</v>
      </c>
      <c r="C13961" s="50" t="s">
        <v>4537</v>
      </c>
      <c r="D13961" s="50">
        <f>DAX__2019_2020__33[[#This Row],[Open]]*(DAX__2019_2020__33[[#This Row],[Adj Close]]/DAX__2019_2020__33[[#This Row],[Close]])</f>
        <v>106.13422227595525</v>
      </c>
      <c r="E13961" s="50" t="s">
        <v>4496</v>
      </c>
      <c r="F13961" s="50" t="s">
        <v>4263</v>
      </c>
      <c r="G13961" s="50" t="s">
        <v>4163</v>
      </c>
      <c r="H13961" s="50" t="s">
        <v>30239</v>
      </c>
      <c r="I13961" s="50">
        <f>(DAX__2019_2020__33[[#This Row],[Adj Close]]-DAX__2019_2020__33[[#This Row],[Adj Open]])/DAX__2019_2020__33[[#This Row],[Adj Open]]</f>
        <v>-1.3807038338163205E-2</v>
      </c>
      <c r="J13961" s="50">
        <f>DAX__2019_2020__33[[#This Row],[Adj Close]]-DAX__2019_2020__33[[#This Row],[Adj Open]]</f>
        <v>-1.4653992759552494</v>
      </c>
      <c r="K13961" s="50">
        <v>1596486</v>
      </c>
    </row>
    <row r="13962" spans="1:11" x14ac:dyDescent="0.3">
      <c r="A13962" s="51" t="str">
        <f t="shared" si="225"/>
        <v>VOW3.DE</v>
      </c>
      <c r="B13962" s="52" t="s">
        <v>408</v>
      </c>
      <c r="C13962" s="50" t="s">
        <v>4600</v>
      </c>
      <c r="D13962" s="50">
        <f>DAX__2019_2020__33[[#This Row],[Open]]*(DAX__2019_2020__33[[#This Row],[Adj Close]]/DAX__2019_2020__33[[#This Row],[Close]])</f>
        <v>108.56464173458494</v>
      </c>
      <c r="E13962" s="50" t="s">
        <v>12473</v>
      </c>
      <c r="F13962" s="50" t="s">
        <v>12360</v>
      </c>
      <c r="G13962" s="50" t="s">
        <v>4613</v>
      </c>
      <c r="H13962" s="50" t="s">
        <v>30240</v>
      </c>
      <c r="I13962" s="50">
        <f>(DAX__2019_2020__33[[#This Row],[Adj Close]]-DAX__2019_2020__33[[#This Row],[Adj Open]])/DAX__2019_2020__33[[#This Row],[Adj Open]]</f>
        <v>2.5514386831275764E-2</v>
      </c>
      <c r="J13962" s="50">
        <f>DAX__2019_2020__33[[#This Row],[Adj Close]]-DAX__2019_2020__33[[#This Row],[Adj Open]]</f>
        <v>2.7699602654150652</v>
      </c>
      <c r="K13962" s="50">
        <v>2322531</v>
      </c>
    </row>
    <row r="13963" spans="1:11" x14ac:dyDescent="0.3">
      <c r="A13963" s="51" t="str">
        <f t="shared" si="225"/>
        <v>VOW3.DE</v>
      </c>
      <c r="B13963" s="52" t="s">
        <v>409</v>
      </c>
      <c r="C13963" s="50" t="s">
        <v>4462</v>
      </c>
      <c r="D13963" s="50">
        <f>DAX__2019_2020__33[[#This Row],[Open]]*(DAX__2019_2020__33[[#This Row],[Adj Close]]/DAX__2019_2020__33[[#This Row],[Close]])</f>
        <v>113.12167118585822</v>
      </c>
      <c r="E13963" s="50" t="s">
        <v>4718</v>
      </c>
      <c r="F13963" s="50" t="s">
        <v>4544</v>
      </c>
      <c r="G13963" s="50" t="s">
        <v>6565</v>
      </c>
      <c r="H13963" s="50" t="s">
        <v>30241</v>
      </c>
      <c r="I13963" s="50">
        <f>(DAX__2019_2020__33[[#This Row],[Adj Close]]-DAX__2019_2020__33[[#This Row],[Adj Open]])/DAX__2019_2020__33[[#This Row],[Adj Open]]</f>
        <v>-1.4691943360062293E-2</v>
      </c>
      <c r="J13963" s="50">
        <f>DAX__2019_2020__33[[#This Row],[Adj Close]]-DAX__2019_2020__33[[#This Row],[Adj Open]]</f>
        <v>-1.6619771858582197</v>
      </c>
      <c r="K13963" s="50">
        <v>1362190</v>
      </c>
    </row>
    <row r="13964" spans="1:11" x14ac:dyDescent="0.3">
      <c r="A13964" s="51" t="str">
        <f t="shared" si="225"/>
        <v>VOW3.DE</v>
      </c>
      <c r="B13964" s="52" t="s">
        <v>410</v>
      </c>
      <c r="C13964" s="50" t="s">
        <v>4600</v>
      </c>
      <c r="D13964" s="50">
        <f>DAX__2019_2020__33[[#This Row],[Open]]*(DAX__2019_2020__33[[#This Row],[Adj Close]]/DAX__2019_2020__33[[#This Row],[Close]])</f>
        <v>108.5646427725322</v>
      </c>
      <c r="E13964" s="50" t="s">
        <v>12334</v>
      </c>
      <c r="F13964" s="50" t="s">
        <v>4264</v>
      </c>
      <c r="G13964" s="50" t="s">
        <v>4122</v>
      </c>
      <c r="H13964" s="50" t="s">
        <v>30242</v>
      </c>
      <c r="I13964" s="50">
        <f>(DAX__2019_2020__33[[#This Row],[Adj Close]]-DAX__2019_2020__33[[#This Row],[Adj Open]])/DAX__2019_2020__33[[#This Row],[Adj Open]]</f>
        <v>-4.1152263374485611E-2</v>
      </c>
      <c r="J13964" s="50">
        <f>DAX__2019_2020__33[[#This Row],[Adj Close]]-DAX__2019_2020__33[[#This Row],[Adj Open]]</f>
        <v>-4.4676807725321908</v>
      </c>
      <c r="K13964" s="50">
        <v>1745515</v>
      </c>
    </row>
    <row r="13965" spans="1:11" x14ac:dyDescent="0.3">
      <c r="A13965" s="51" t="str">
        <f t="shared" si="225"/>
        <v>VOW3.DE</v>
      </c>
      <c r="B13965" s="52" t="s">
        <v>411</v>
      </c>
      <c r="C13965" s="50" t="s">
        <v>4085</v>
      </c>
      <c r="D13965" s="50">
        <f>DAX__2019_2020__33[[#This Row],[Open]]*(DAX__2019_2020__33[[#This Row],[Adj Close]]/DAX__2019_2020__33[[#This Row],[Close]])</f>
        <v>105.4372746374581</v>
      </c>
      <c r="E13965" s="50" t="s">
        <v>12350</v>
      </c>
      <c r="F13965" s="50" t="s">
        <v>28433</v>
      </c>
      <c r="G13965" s="50" t="s">
        <v>4537</v>
      </c>
      <c r="H13965" s="50" t="s">
        <v>30243</v>
      </c>
      <c r="I13965" s="50">
        <f>(DAX__2019_2020__33[[#This Row],[Adj Close]]-DAX__2019_2020__33[[#This Row],[Adj Open]])/DAX__2019_2020__33[[#This Row],[Adj Open]]</f>
        <v>6.6101610169492231E-3</v>
      </c>
      <c r="J13965" s="50">
        <f>DAX__2019_2020__33[[#This Row],[Adj Close]]-DAX__2019_2020__33[[#This Row],[Adj Open]]</f>
        <v>0.69695736254189455</v>
      </c>
      <c r="K13965" s="50">
        <v>1053513</v>
      </c>
    </row>
    <row r="13966" spans="1:11" x14ac:dyDescent="0.3">
      <c r="A13966" s="51" t="str">
        <f t="shared" si="225"/>
        <v>VOW3.DE</v>
      </c>
      <c r="B13966" s="52" t="s">
        <v>412</v>
      </c>
      <c r="C13966" s="50" t="s">
        <v>4449</v>
      </c>
      <c r="D13966" s="50">
        <f>DAX__2019_2020__33[[#This Row],[Open]]*(DAX__2019_2020__33[[#This Row],[Adj Close]]/DAX__2019_2020__33[[#This Row],[Close]])</f>
        <v>107.22434399907809</v>
      </c>
      <c r="E13966" s="50" t="s">
        <v>12274</v>
      </c>
      <c r="F13966" s="50" t="s">
        <v>12487</v>
      </c>
      <c r="G13966" s="50" t="s">
        <v>4242</v>
      </c>
      <c r="H13966" s="50" t="s">
        <v>30244</v>
      </c>
      <c r="I13966" s="50">
        <f>(DAX__2019_2020__33[[#This Row],[Adj Close]]-DAX__2019_2020__33[[#This Row],[Adj Open]])/DAX__2019_2020__33[[#This Row],[Adj Open]]</f>
        <v>6.1666499999999871E-3</v>
      </c>
      <c r="J13966" s="50">
        <f>DAX__2019_2020__33[[#This Row],[Adj Close]]-DAX__2019_2020__33[[#This Row],[Adj Open]]</f>
        <v>0.66121500092191354</v>
      </c>
      <c r="K13966" s="50">
        <v>1032621</v>
      </c>
    </row>
    <row r="13967" spans="1:11" x14ac:dyDescent="0.3">
      <c r="A13967" s="51" t="str">
        <f t="shared" si="225"/>
        <v>VOW3.DE</v>
      </c>
      <c r="B13967" s="52" t="s">
        <v>413</v>
      </c>
      <c r="C13967" s="50" t="s">
        <v>12385</v>
      </c>
      <c r="D13967" s="50">
        <f>DAX__2019_2020__33[[#This Row],[Open]]*(DAX__2019_2020__33[[#This Row],[Adj Close]]/DAX__2019_2020__33[[#This Row],[Close]])</f>
        <v>106.0091345562837</v>
      </c>
      <c r="E13967" s="50" t="s">
        <v>12360</v>
      </c>
      <c r="F13967" s="50" t="s">
        <v>30245</v>
      </c>
      <c r="G13967" s="50" t="s">
        <v>4583</v>
      </c>
      <c r="H13967" s="50" t="s">
        <v>30246</v>
      </c>
      <c r="I13967" s="50">
        <f>(DAX__2019_2020__33[[#This Row],[Adj Close]]-DAX__2019_2020__33[[#This Row],[Adj Open]])/DAX__2019_2020__33[[#This Row],[Adj Open]]</f>
        <v>-1.0788924568348967E-2</v>
      </c>
      <c r="J13967" s="50">
        <f>DAX__2019_2020__33[[#This Row],[Adj Close]]-DAX__2019_2020__33[[#This Row],[Adj Open]]</f>
        <v>-1.1437245562837006</v>
      </c>
      <c r="K13967" s="50">
        <v>1096882</v>
      </c>
    </row>
    <row r="13968" spans="1:11" x14ac:dyDescent="0.3">
      <c r="A13968" s="51" t="str">
        <f t="shared" si="225"/>
        <v>VOW3.DE</v>
      </c>
      <c r="B13968" s="52" t="s">
        <v>414</v>
      </c>
      <c r="C13968" s="50" t="s">
        <v>4301</v>
      </c>
      <c r="D13968" s="50">
        <f>DAX__2019_2020__33[[#This Row],[Open]]*(DAX__2019_2020__33[[#This Row],[Adj Close]]/DAX__2019_2020__33[[#This Row],[Close]])</f>
        <v>109.10077328209078</v>
      </c>
      <c r="E13968" s="50" t="s">
        <v>12477</v>
      </c>
      <c r="F13968" s="50" t="s">
        <v>4555</v>
      </c>
      <c r="G13968" s="50" t="s">
        <v>12477</v>
      </c>
      <c r="H13968" s="50" t="s">
        <v>30247</v>
      </c>
      <c r="I13968" s="50">
        <f>(DAX__2019_2020__33[[#This Row],[Adj Close]]-DAX__2019_2020__33[[#This Row],[Adj Open]])/DAX__2019_2020__33[[#This Row],[Adj Open]]</f>
        <v>6.7158068258118203E-3</v>
      </c>
      <c r="J13968" s="50">
        <f>DAX__2019_2020__33[[#This Row],[Adj Close]]-DAX__2019_2020__33[[#This Row],[Adj Open]]</f>
        <v>0.73269971790921318</v>
      </c>
      <c r="K13968" s="50">
        <v>926361</v>
      </c>
    </row>
    <row r="13969" spans="1:11" x14ac:dyDescent="0.3">
      <c r="A13969" s="51" t="str">
        <f t="shared" si="225"/>
        <v>VOW3.DE</v>
      </c>
      <c r="B13969" s="52" t="s">
        <v>415</v>
      </c>
      <c r="C13969" s="50" t="s">
        <v>12535</v>
      </c>
      <c r="D13969" s="50">
        <f>DAX__2019_2020__33[[#This Row],[Open]]*(DAX__2019_2020__33[[#This Row],[Adj Close]]/DAX__2019_2020__33[[#This Row],[Close]])</f>
        <v>109.97643997537044</v>
      </c>
      <c r="E13969" s="50" t="s">
        <v>30248</v>
      </c>
      <c r="F13969" s="50" t="s">
        <v>4184</v>
      </c>
      <c r="G13969" s="50" t="s">
        <v>4355</v>
      </c>
      <c r="H13969" s="50" t="s">
        <v>30249</v>
      </c>
      <c r="I13969" s="50">
        <f>(DAX__2019_2020__33[[#This Row],[Adj Close]]-DAX__2019_2020__33[[#This Row],[Adj Open]])/DAX__2019_2020__33[[#This Row],[Adj Open]]</f>
        <v>2.3886861815293179E-2</v>
      </c>
      <c r="J13969" s="50">
        <f>DAX__2019_2020__33[[#This Row],[Adj Close]]-DAX__2019_2020__33[[#This Row],[Adj Open]]</f>
        <v>2.6269920246295584</v>
      </c>
      <c r="K13969" s="50">
        <v>1769321</v>
      </c>
    </row>
    <row r="13970" spans="1:11" x14ac:dyDescent="0.3">
      <c r="A13970" s="51" t="str">
        <f t="shared" si="225"/>
        <v>VOW3.DE</v>
      </c>
      <c r="B13970" s="52" t="s">
        <v>416</v>
      </c>
      <c r="C13970" s="50" t="s">
        <v>4371</v>
      </c>
      <c r="D13970" s="50">
        <f>DAX__2019_2020__33[[#This Row],[Open]]*(DAX__2019_2020__33[[#This Row],[Adj Close]]/DAX__2019_2020__33[[#This Row],[Close]])</f>
        <v>114.01521595590297</v>
      </c>
      <c r="E13970" s="50" t="s">
        <v>13438</v>
      </c>
      <c r="F13970" s="50" t="s">
        <v>4511</v>
      </c>
      <c r="G13970" s="50" t="s">
        <v>4867</v>
      </c>
      <c r="H13970" s="50" t="s">
        <v>30250</v>
      </c>
      <c r="I13970" s="50">
        <f>(DAX__2019_2020__33[[#This Row],[Adj Close]]-DAX__2019_2020__33[[#This Row],[Adj Open]])/DAX__2019_2020__33[[#This Row],[Adj Open]]</f>
        <v>4.4827657442439862E-2</v>
      </c>
      <c r="J13970" s="50">
        <f>DAX__2019_2020__33[[#This Row],[Adj Close]]-DAX__2019_2020__33[[#This Row],[Adj Open]]</f>
        <v>5.1110350440970223</v>
      </c>
      <c r="K13970" s="50">
        <v>2030413</v>
      </c>
    </row>
    <row r="13971" spans="1:11" x14ac:dyDescent="0.3">
      <c r="A13971" s="51" t="str">
        <f t="shared" si="225"/>
        <v>VOW3.DE</v>
      </c>
      <c r="B13971" s="52" t="s">
        <v>417</v>
      </c>
      <c r="C13971" s="50" t="s">
        <v>4782</v>
      </c>
      <c r="D13971" s="50">
        <f>DAX__2019_2020__33[[#This Row],[Open]]*(DAX__2019_2020__33[[#This Row],[Adj Close]]/DAX__2019_2020__33[[#This Row],[Close]])</f>
        <v>120.37719097264088</v>
      </c>
      <c r="E13971" s="50" t="s">
        <v>4828</v>
      </c>
      <c r="F13971" s="50" t="s">
        <v>4532</v>
      </c>
      <c r="G13971" s="50" t="s">
        <v>12322</v>
      </c>
      <c r="H13971" s="50" t="s">
        <v>30251</v>
      </c>
      <c r="I13971" s="50">
        <f>(DAX__2019_2020__33[[#This Row],[Adj Close]]-DAX__2019_2020__33[[#This Row],[Adj Open]])/DAX__2019_2020__33[[#This Row],[Adj Open]]</f>
        <v>-4.8248218169178826E-2</v>
      </c>
      <c r="J13971" s="50">
        <f>DAX__2019_2020__33[[#This Row],[Adj Close]]-DAX__2019_2020__33[[#This Row],[Adj Open]]</f>
        <v>-5.807984972640881</v>
      </c>
      <c r="K13971" s="50">
        <v>1866418</v>
      </c>
    </row>
    <row r="13972" spans="1:11" x14ac:dyDescent="0.3">
      <c r="A13972" s="51" t="str">
        <f t="shared" si="225"/>
        <v>VOW3.DE</v>
      </c>
      <c r="B13972" s="52" t="s">
        <v>418</v>
      </c>
      <c r="C13972" s="50" t="s">
        <v>4611</v>
      </c>
      <c r="D13972" s="50">
        <f>DAX__2019_2020__33[[#This Row],[Open]]*(DAX__2019_2020__33[[#This Row],[Adj Close]]/DAX__2019_2020__33[[#This Row],[Close]])</f>
        <v>111.87072486176818</v>
      </c>
      <c r="E13972" s="50" t="s">
        <v>12376</v>
      </c>
      <c r="F13972" s="50" t="s">
        <v>28747</v>
      </c>
      <c r="G13972" s="50" t="s">
        <v>30252</v>
      </c>
      <c r="H13972" s="50" t="s">
        <v>30253</v>
      </c>
      <c r="I13972" s="50">
        <f>(DAX__2019_2020__33[[#This Row],[Adj Close]]-DAX__2019_2020__33[[#This Row],[Adj Open]])/DAX__2019_2020__33[[#This Row],[Adj Open]]</f>
        <v>-3.322680590799057E-2</v>
      </c>
      <c r="J13972" s="50">
        <f>DAX__2019_2020__33[[#This Row],[Adj Close]]-DAX__2019_2020__33[[#This Row],[Adj Open]]</f>
        <v>-3.7171068617681868</v>
      </c>
      <c r="K13972" s="50">
        <v>1664524</v>
      </c>
    </row>
    <row r="13973" spans="1:11" x14ac:dyDescent="0.3">
      <c r="A13973" s="51" t="str">
        <f t="shared" si="225"/>
        <v>VOW3.DE</v>
      </c>
      <c r="B13973" s="52" t="s">
        <v>419</v>
      </c>
      <c r="C13973" s="50" t="s">
        <v>4292</v>
      </c>
      <c r="D13973" s="50">
        <f>DAX__2019_2020__33[[#This Row],[Open]]*(DAX__2019_2020__33[[#This Row],[Adj Close]]/DAX__2019_2020__33[[#This Row],[Close]])</f>
        <v>110.90571293687529</v>
      </c>
      <c r="E13973" s="50" t="s">
        <v>12290</v>
      </c>
      <c r="F13973" s="50" t="s">
        <v>12380</v>
      </c>
      <c r="G13973" s="50" t="s">
        <v>11946</v>
      </c>
      <c r="H13973" s="50" t="s">
        <v>30254</v>
      </c>
      <c r="I13973" s="50">
        <f>(DAX__2019_2020__33[[#This Row],[Adj Close]]-DAX__2019_2020__33[[#This Row],[Adj Open]])/DAX__2019_2020__33[[#This Row],[Adj Open]]</f>
        <v>2.4814646515920465E-2</v>
      </c>
      <c r="J13973" s="50">
        <f>DAX__2019_2020__33[[#This Row],[Adj Close]]-DAX__2019_2020__33[[#This Row],[Adj Open]]</f>
        <v>2.7520860631247075</v>
      </c>
      <c r="K13973" s="50">
        <v>1240330</v>
      </c>
    </row>
    <row r="13974" spans="1:11" x14ac:dyDescent="0.3">
      <c r="A13974" s="51" t="str">
        <f t="shared" si="225"/>
        <v>VOW3.DE</v>
      </c>
      <c r="B13974" s="52" t="s">
        <v>420</v>
      </c>
      <c r="C13974" s="50" t="s">
        <v>4376</v>
      </c>
      <c r="D13974" s="50">
        <f>DAX__2019_2020__33[[#This Row],[Open]]*(DAX__2019_2020__33[[#This Row],[Adj Close]]/DAX__2019_2020__33[[#This Row],[Close]])</f>
        <v>113.47909817531848</v>
      </c>
      <c r="E13974" s="50" t="s">
        <v>12250</v>
      </c>
      <c r="F13974" s="50" t="s">
        <v>4337</v>
      </c>
      <c r="G13974" s="50" t="s">
        <v>12294</v>
      </c>
      <c r="H13974" s="50" t="s">
        <v>30255</v>
      </c>
      <c r="I13974" s="50">
        <f>(DAX__2019_2020__33[[#This Row],[Adj Close]]-DAX__2019_2020__33[[#This Row],[Adj Open]])/DAX__2019_2020__33[[#This Row],[Adj Open]]</f>
        <v>-1.1023543307087033E-3</v>
      </c>
      <c r="J13974" s="50">
        <f>DAX__2019_2020__33[[#This Row],[Adj Close]]-DAX__2019_2020__33[[#This Row],[Adj Open]]</f>
        <v>-0.12509417531848044</v>
      </c>
      <c r="K13974" s="50">
        <v>1052322</v>
      </c>
    </row>
    <row r="13975" spans="1:11" x14ac:dyDescent="0.3">
      <c r="A13975" s="51" t="str">
        <f t="shared" si="225"/>
        <v>VOW3.DE</v>
      </c>
      <c r="B13975" s="52" t="s">
        <v>421</v>
      </c>
      <c r="C13975" s="50" t="s">
        <v>11946</v>
      </c>
      <c r="D13975" s="50">
        <f>DAX__2019_2020__33[[#This Row],[Open]]*(DAX__2019_2020__33[[#This Row],[Adj Close]]/DAX__2019_2020__33[[#This Row],[Close]])</f>
        <v>113.65779738276888</v>
      </c>
      <c r="E13975" s="50" t="s">
        <v>6572</v>
      </c>
      <c r="F13975" s="50" t="s">
        <v>4448</v>
      </c>
      <c r="G13975" s="50" t="s">
        <v>4875</v>
      </c>
      <c r="H13975" s="50" t="s">
        <v>30256</v>
      </c>
      <c r="I13975" s="50">
        <f>(DAX__2019_2020__33[[#This Row],[Adj Close]]-DAX__2019_2020__33[[#This Row],[Adj Open]])/DAX__2019_2020__33[[#This Row],[Adj Open]]</f>
        <v>-4.7168240106162875E-4</v>
      </c>
      <c r="J13975" s="50">
        <f>DAX__2019_2020__33[[#This Row],[Adj Close]]-DAX__2019_2020__33[[#This Row],[Adj Open]]</f>
        <v>-5.3610382768880527E-2</v>
      </c>
      <c r="K13975" s="50">
        <v>925883</v>
      </c>
    </row>
    <row r="13976" spans="1:11" x14ac:dyDescent="0.3">
      <c r="A13976" s="51" t="str">
        <f t="shared" si="225"/>
        <v>VOW3.DE</v>
      </c>
      <c r="B13976" s="52" t="s">
        <v>422</v>
      </c>
      <c r="C13976" s="50" t="s">
        <v>30257</v>
      </c>
      <c r="D13976" s="50">
        <f>DAX__2019_2020__33[[#This Row],[Open]]*(DAX__2019_2020__33[[#This Row],[Adj Close]]/DAX__2019_2020__33[[#This Row],[Close]])</f>
        <v>115.33764835855303</v>
      </c>
      <c r="E13976" s="50" t="s">
        <v>30258</v>
      </c>
      <c r="F13976" s="50" t="s">
        <v>30259</v>
      </c>
      <c r="G13976" s="50" t="s">
        <v>30260</v>
      </c>
      <c r="H13976" s="50" t="s">
        <v>30261</v>
      </c>
      <c r="I13976" s="50">
        <f>(DAX__2019_2020__33[[#This Row],[Adj Close]]-DAX__2019_2020__33[[#This Row],[Adj Open]])/DAX__2019_2020__33[[#This Row],[Adj Open]]</f>
        <v>-1.2395723390213333E-3</v>
      </c>
      <c r="J13976" s="50">
        <f>DAX__2019_2020__33[[#This Row],[Adj Close]]-DAX__2019_2020__33[[#This Row],[Adj Open]]</f>
        <v>-0.14296935855303161</v>
      </c>
      <c r="K13976" s="50">
        <v>839718</v>
      </c>
    </row>
    <row r="13977" spans="1:11" x14ac:dyDescent="0.3">
      <c r="A13977" s="51" t="str">
        <f t="shared" si="225"/>
        <v>VOW3.DE</v>
      </c>
      <c r="B13977" s="52" t="s">
        <v>423</v>
      </c>
      <c r="C13977" s="50" t="s">
        <v>4400</v>
      </c>
      <c r="D13977" s="50">
        <f>DAX__2019_2020__33[[#This Row],[Open]]*(DAX__2019_2020__33[[#This Row],[Adj Close]]/DAX__2019_2020__33[[#This Row],[Close]])</f>
        <v>116.37415205477858</v>
      </c>
      <c r="E13977" s="50" t="s">
        <v>30262</v>
      </c>
      <c r="F13977" s="50" t="s">
        <v>4737</v>
      </c>
      <c r="G13977" s="50" t="s">
        <v>11928</v>
      </c>
      <c r="H13977" s="50" t="s">
        <v>30263</v>
      </c>
      <c r="I13977" s="50">
        <f>(DAX__2019_2020__33[[#This Row],[Adj Close]]-DAX__2019_2020__33[[#This Row],[Adj Open]])/DAX__2019_2020__33[[#This Row],[Adj Open]]</f>
        <v>-2.2573724563355147E-2</v>
      </c>
      <c r="J13977" s="50">
        <f>DAX__2019_2020__33[[#This Row],[Adj Close]]-DAX__2019_2020__33[[#This Row],[Adj Open]]</f>
        <v>-2.6269980547785821</v>
      </c>
      <c r="K13977" s="50">
        <v>931126</v>
      </c>
    </row>
    <row r="13978" spans="1:11" x14ac:dyDescent="0.3">
      <c r="A13978" s="51" t="str">
        <f t="shared" si="225"/>
        <v>VOW3.DE</v>
      </c>
      <c r="B13978" s="52" t="s">
        <v>424</v>
      </c>
      <c r="C13978" s="50" t="s">
        <v>4471</v>
      </c>
      <c r="D13978" s="50">
        <f>DAX__2019_2020__33[[#This Row],[Open]]*(DAX__2019_2020__33[[#This Row],[Adj Close]]/DAX__2019_2020__33[[#This Row],[Close]])</f>
        <v>113.03233336216385</v>
      </c>
      <c r="E13978" s="50" t="s">
        <v>4482</v>
      </c>
      <c r="F13978" s="50" t="s">
        <v>30264</v>
      </c>
      <c r="G13978" s="50" t="s">
        <v>4522</v>
      </c>
      <c r="H13978" s="50" t="s">
        <v>30265</v>
      </c>
      <c r="I13978" s="50">
        <f>(DAX__2019_2020__33[[#This Row],[Adj Close]]-DAX__2019_2020__33[[#This Row],[Adj Open]])/DAX__2019_2020__33[[#This Row],[Adj Open]]</f>
        <v>5.3754940711463256E-3</v>
      </c>
      <c r="J13978" s="50">
        <f>DAX__2019_2020__33[[#This Row],[Adj Close]]-DAX__2019_2020__33[[#This Row],[Adj Open]]</f>
        <v>0.60760463783614682</v>
      </c>
      <c r="K13978" s="50">
        <v>809502</v>
      </c>
    </row>
    <row r="13979" spans="1:11" x14ac:dyDescent="0.3">
      <c r="A13979" s="51" t="str">
        <f t="shared" si="225"/>
        <v>VOW3.DE</v>
      </c>
      <c r="B13979" s="52" t="s">
        <v>425</v>
      </c>
      <c r="C13979" s="50" t="s">
        <v>4716</v>
      </c>
      <c r="D13979" s="50">
        <f>DAX__2019_2020__33[[#This Row],[Open]]*(DAX__2019_2020__33[[#This Row],[Adj Close]]/DAX__2019_2020__33[[#This Row],[Close]])</f>
        <v>111.69202280908445</v>
      </c>
      <c r="E13979" s="50" t="s">
        <v>4611</v>
      </c>
      <c r="F13979" s="50" t="s">
        <v>4560</v>
      </c>
      <c r="G13979" s="50" t="s">
        <v>12350</v>
      </c>
      <c r="H13979" s="50" t="s">
        <v>30266</v>
      </c>
      <c r="I13979" s="50">
        <f>(DAX__2019_2020__33[[#This Row],[Adj Close]]-DAX__2019_2020__33[[#This Row],[Adj Open]])/DAX__2019_2020__33[[#This Row],[Adj Open]]</f>
        <v>-4.1919983999999945E-2</v>
      </c>
      <c r="J13979" s="50">
        <f>DAX__2019_2020__33[[#This Row],[Adj Close]]-DAX__2019_2020__33[[#This Row],[Adj Open]]</f>
        <v>-4.6821278090844487</v>
      </c>
      <c r="K13979" s="50">
        <v>1455973</v>
      </c>
    </row>
    <row r="13980" spans="1:11" x14ac:dyDescent="0.3">
      <c r="A13980" s="51" t="str">
        <f t="shared" si="225"/>
        <v>VOW3.DE</v>
      </c>
      <c r="B13980" s="52" t="s">
        <v>426</v>
      </c>
      <c r="C13980" s="50" t="s">
        <v>4085</v>
      </c>
      <c r="D13980" s="50">
        <f>DAX__2019_2020__33[[#This Row],[Open]]*(DAX__2019_2020__33[[#This Row],[Adj Close]]/DAX__2019_2020__33[[#This Row],[Close]])</f>
        <v>105.43726387969875</v>
      </c>
      <c r="E13980" s="50" t="s">
        <v>28445</v>
      </c>
      <c r="F13980" s="50" t="s">
        <v>13218</v>
      </c>
      <c r="G13980" s="50" t="s">
        <v>28394</v>
      </c>
      <c r="H13980" s="50" t="s">
        <v>30267</v>
      </c>
      <c r="I13980" s="50">
        <f>(DAX__2019_2020__33[[#This Row],[Adj Close]]-DAX__2019_2020__33[[#This Row],[Adj Open]])/DAX__2019_2020__33[[#This Row],[Adj Open]]</f>
        <v>-1.338984745762715E-2</v>
      </c>
      <c r="J13980" s="50">
        <f>DAX__2019_2020__33[[#This Row],[Adj Close]]-DAX__2019_2020__33[[#This Row],[Adj Open]]</f>
        <v>-1.4117888796987472</v>
      </c>
      <c r="K13980" s="50">
        <v>1896912</v>
      </c>
    </row>
    <row r="13981" spans="1:11" x14ac:dyDescent="0.3">
      <c r="A13981" s="51" t="str">
        <f t="shared" si="225"/>
        <v>VOW3.DE</v>
      </c>
      <c r="B13981" s="52" t="s">
        <v>427</v>
      </c>
      <c r="C13981" s="50" t="s">
        <v>4288</v>
      </c>
      <c r="D13981" s="50">
        <f>DAX__2019_2020__33[[#This Row],[Open]]*(DAX__2019_2020__33[[#This Row],[Adj Close]]/DAX__2019_2020__33[[#This Row],[Close]])</f>
        <v>105.65172035300876</v>
      </c>
      <c r="E13981" s="50" t="s">
        <v>30268</v>
      </c>
      <c r="F13981" s="50" t="s">
        <v>4172</v>
      </c>
      <c r="G13981" s="50" t="s">
        <v>4455</v>
      </c>
      <c r="H13981" s="50" t="s">
        <v>30269</v>
      </c>
      <c r="I13981" s="50">
        <f>(DAX__2019_2020__33[[#This Row],[Adj Close]]-DAX__2019_2020__33[[#This Row],[Adj Open]])/DAX__2019_2020__33[[#This Row],[Adj Open]]</f>
        <v>2.5372124921720758E-2</v>
      </c>
      <c r="J13981" s="50">
        <f>DAX__2019_2020__33[[#This Row],[Adj Close]]-DAX__2019_2020__33[[#This Row],[Adj Open]]</f>
        <v>2.6806086469912458</v>
      </c>
      <c r="K13981" s="50">
        <v>1481815</v>
      </c>
    </row>
    <row r="13982" spans="1:11" x14ac:dyDescent="0.3">
      <c r="A13982" s="51" t="str">
        <f t="shared" si="225"/>
        <v>VOW3.DE</v>
      </c>
      <c r="B13982" s="52" t="s">
        <v>428</v>
      </c>
      <c r="C13982" s="50" t="s">
        <v>4463</v>
      </c>
      <c r="D13982" s="50">
        <f>DAX__2019_2020__33[[#This Row],[Open]]*(DAX__2019_2020__33[[#This Row],[Adj Close]]/DAX__2019_2020__33[[#This Row],[Close]])</f>
        <v>111.24525458367805</v>
      </c>
      <c r="E13982" s="50" t="s">
        <v>4642</v>
      </c>
      <c r="F13982" s="50" t="s">
        <v>4469</v>
      </c>
      <c r="G13982" s="50" t="s">
        <v>12564</v>
      </c>
      <c r="H13982" s="50" t="s">
        <v>30270</v>
      </c>
      <c r="I13982" s="50">
        <f>(DAX__2019_2020__33[[#This Row],[Adj Close]]-DAX__2019_2020__33[[#This Row],[Adj Open]])/DAX__2019_2020__33[[#This Row],[Adj Open]]</f>
        <v>5.4457823293172676E-2</v>
      </c>
      <c r="J13982" s="50">
        <f>DAX__2019_2020__33[[#This Row],[Adj Close]]-DAX__2019_2020__33[[#This Row],[Adj Open]]</f>
        <v>6.0581744163219469</v>
      </c>
      <c r="K13982" s="50">
        <v>2465763</v>
      </c>
    </row>
    <row r="13983" spans="1:11" x14ac:dyDescent="0.3">
      <c r="A13983" s="51" t="str">
        <f t="shared" si="225"/>
        <v>VOW3.DE</v>
      </c>
      <c r="B13983" s="52" t="s">
        <v>429</v>
      </c>
      <c r="C13983" s="50" t="s">
        <v>12009</v>
      </c>
      <c r="D13983" s="50">
        <f>DAX__2019_2020__33[[#This Row],[Open]]*(DAX__2019_2020__33[[#This Row],[Adj Close]]/DAX__2019_2020__33[[#This Row],[Close]])</f>
        <v>118.30418617304082</v>
      </c>
      <c r="E13983" s="50" t="s">
        <v>12240</v>
      </c>
      <c r="F13983" s="50" t="s">
        <v>4620</v>
      </c>
      <c r="G13983" s="50" t="s">
        <v>30271</v>
      </c>
      <c r="H13983" s="50" t="s">
        <v>30272</v>
      </c>
      <c r="I13983" s="50">
        <f>(DAX__2019_2020__33[[#This Row],[Adj Close]]-DAX__2019_2020__33[[#This Row],[Adj Open]])/DAX__2019_2020__33[[#This Row],[Adj Open]]</f>
        <v>-1.057394307736914E-3</v>
      </c>
      <c r="J13983" s="50">
        <f>DAX__2019_2020__33[[#This Row],[Adj Close]]-DAX__2019_2020__33[[#This Row],[Adj Open]]</f>
        <v>-0.12509417304082149</v>
      </c>
      <c r="K13983" s="50">
        <v>1677762</v>
      </c>
    </row>
    <row r="13984" spans="1:11" x14ac:dyDescent="0.3">
      <c r="A13984" s="51" t="str">
        <f t="shared" si="225"/>
        <v>VOW3.DE</v>
      </c>
      <c r="B13984" s="52" t="s">
        <v>430</v>
      </c>
      <c r="C13984" s="50" t="s">
        <v>4430</v>
      </c>
      <c r="D13984" s="50">
        <f>DAX__2019_2020__33[[#This Row],[Open]]*(DAX__2019_2020__33[[#This Row],[Adj Close]]/DAX__2019_2020__33[[#This Row],[Close]])</f>
        <v>117.28556038894808</v>
      </c>
      <c r="E13984" s="50" t="s">
        <v>4824</v>
      </c>
      <c r="F13984" s="50" t="s">
        <v>30273</v>
      </c>
      <c r="G13984" s="50" t="s">
        <v>14036</v>
      </c>
      <c r="H13984" s="50" t="s">
        <v>30274</v>
      </c>
      <c r="I13984" s="50">
        <f>(DAX__2019_2020__33[[#This Row],[Adj Close]]-DAX__2019_2020__33[[#This Row],[Adj Open]])/DAX__2019_2020__33[[#This Row],[Adj Open]]</f>
        <v>1.706540519066764E-2</v>
      </c>
      <c r="J13984" s="50">
        <f>DAX__2019_2020__33[[#This Row],[Adj Close]]-DAX__2019_2020__33[[#This Row],[Adj Open]]</f>
        <v>2.0015256110519175</v>
      </c>
      <c r="K13984" s="50">
        <v>1498262</v>
      </c>
    </row>
    <row r="13985" spans="1:11" x14ac:dyDescent="0.3">
      <c r="A13985" s="51" t="str">
        <f t="shared" si="225"/>
        <v>VOW3.DE</v>
      </c>
      <c r="B13985" s="52" t="s">
        <v>431</v>
      </c>
      <c r="C13985" s="50" t="s">
        <v>6574</v>
      </c>
      <c r="D13985" s="50">
        <f>DAX__2019_2020__33[[#This Row],[Open]]*(DAX__2019_2020__33[[#This Row],[Adj Close]]/DAX__2019_2020__33[[#This Row],[Close]])</f>
        <v>117.71445529963874</v>
      </c>
      <c r="E13985" s="50" t="s">
        <v>4782</v>
      </c>
      <c r="F13985" s="50" t="s">
        <v>4409</v>
      </c>
      <c r="G13985" s="50" t="s">
        <v>4753</v>
      </c>
      <c r="H13985" s="50" t="s">
        <v>30275</v>
      </c>
      <c r="I13985" s="50">
        <f>(DAX__2019_2020__33[[#This Row],[Adj Close]]-DAX__2019_2020__33[[#This Row],[Adj Open]])/DAX__2019_2020__33[[#This Row],[Adj Open]]</f>
        <v>5.617056109873419E-3</v>
      </c>
      <c r="J13985" s="50">
        <f>DAX__2019_2020__33[[#This Row],[Adj Close]]-DAX__2019_2020__33[[#This Row],[Adj Open]]</f>
        <v>0.66120870036125723</v>
      </c>
      <c r="K13985" s="50">
        <v>1096617</v>
      </c>
    </row>
    <row r="13986" spans="1:11" x14ac:dyDescent="0.3">
      <c r="A13986" s="51" t="str">
        <f t="shared" si="225"/>
        <v>VOW3.DE</v>
      </c>
      <c r="B13986" s="52" t="s">
        <v>432</v>
      </c>
      <c r="C13986" s="50" t="s">
        <v>12007</v>
      </c>
      <c r="D13986" s="50">
        <f>DAX__2019_2020__33[[#This Row],[Open]]*(DAX__2019_2020__33[[#This Row],[Adj Close]]/DAX__2019_2020__33[[#This Row],[Close]])</f>
        <v>115.89165150218719</v>
      </c>
      <c r="E13986" s="50" t="s">
        <v>30276</v>
      </c>
      <c r="F13986" s="50" t="s">
        <v>12250</v>
      </c>
      <c r="G13986" s="50" t="s">
        <v>4652</v>
      </c>
      <c r="H13986" s="50" t="s">
        <v>30277</v>
      </c>
      <c r="I13986" s="50">
        <f>(DAX__2019_2020__33[[#This Row],[Adj Close]]-DAX__2019_2020__33[[#This Row],[Adj Open]])/DAX__2019_2020__33[[#This Row],[Adj Open]]</f>
        <v>2.3747124681891937E-2</v>
      </c>
      <c r="J13986" s="50">
        <f>DAX__2019_2020__33[[#This Row],[Adj Close]]-DAX__2019_2020__33[[#This Row],[Adj Open]]</f>
        <v>2.7520934978128082</v>
      </c>
      <c r="K13986" s="50">
        <v>1533998</v>
      </c>
    </row>
    <row r="13987" spans="1:11" x14ac:dyDescent="0.3">
      <c r="A13987" s="51" t="str">
        <f t="shared" si="225"/>
        <v>VOW3.DE</v>
      </c>
      <c r="B13987" s="52" t="s">
        <v>433</v>
      </c>
      <c r="C13987" s="50" t="s">
        <v>4774</v>
      </c>
      <c r="D13987" s="50">
        <f>DAX__2019_2020__33[[#This Row],[Open]]*(DAX__2019_2020__33[[#This Row],[Adj Close]]/DAX__2019_2020__33[[#This Row],[Close]])</f>
        <v>120.18061527870778</v>
      </c>
      <c r="E13987" s="50" t="s">
        <v>4774</v>
      </c>
      <c r="F13987" s="50" t="s">
        <v>30278</v>
      </c>
      <c r="G13987" s="50" t="s">
        <v>30279</v>
      </c>
      <c r="H13987" s="50" t="s">
        <v>30280</v>
      </c>
      <c r="I13987" s="50">
        <f>(DAX__2019_2020__33[[#This Row],[Adj Close]]-DAX__2019_2020__33[[#This Row],[Adj Open]])/DAX__2019_2020__33[[#This Row],[Adj Open]]</f>
        <v>-4.0148178438662568E-3</v>
      </c>
      <c r="J13987" s="50">
        <f>DAX__2019_2020__33[[#This Row],[Adj Close]]-DAX__2019_2020__33[[#This Row],[Adj Open]]</f>
        <v>-0.48250327870778165</v>
      </c>
      <c r="K13987" s="50">
        <v>1071253</v>
      </c>
    </row>
    <row r="13988" spans="1:11" x14ac:dyDescent="0.3">
      <c r="A13988" s="51" t="str">
        <f t="shared" si="225"/>
        <v>VOW3.DE</v>
      </c>
      <c r="B13988" s="52" t="s">
        <v>434</v>
      </c>
      <c r="C13988" s="50" t="s">
        <v>4662</v>
      </c>
      <c r="D13988" s="50">
        <f>DAX__2019_2020__33[[#This Row],[Open]]*(DAX__2019_2020__33[[#This Row],[Adj Close]]/DAX__2019_2020__33[[#This Row],[Close]])</f>
        <v>120.62738893970736</v>
      </c>
      <c r="E13988" s="50" t="s">
        <v>13534</v>
      </c>
      <c r="F13988" s="50" t="s">
        <v>11955</v>
      </c>
      <c r="G13988" s="50" t="s">
        <v>4823</v>
      </c>
      <c r="H13988" s="50" t="s">
        <v>30281</v>
      </c>
      <c r="I13988" s="50">
        <f>(DAX__2019_2020__33[[#This Row],[Adj Close]]-DAX__2019_2020__33[[#This Row],[Adj Open]])/DAX__2019_2020__33[[#This Row],[Adj Open]]</f>
        <v>1.3629600000000006E-2</v>
      </c>
      <c r="J13988" s="50">
        <f>DAX__2019_2020__33[[#This Row],[Adj Close]]-DAX__2019_2020__33[[#This Row],[Adj Open]]</f>
        <v>1.6441030602926361</v>
      </c>
      <c r="K13988" s="50">
        <v>1489657</v>
      </c>
    </row>
    <row r="13989" spans="1:11" x14ac:dyDescent="0.3">
      <c r="A13989" s="51" t="str">
        <f t="shared" si="225"/>
        <v>VOW3.DE</v>
      </c>
      <c r="B13989" s="52" t="s">
        <v>435</v>
      </c>
      <c r="C13989" s="50" t="s">
        <v>4820</v>
      </c>
      <c r="D13989" s="50">
        <f>DAX__2019_2020__33[[#This Row],[Open]]*(DAX__2019_2020__33[[#This Row],[Adj Close]]/DAX__2019_2020__33[[#This Row],[Close]])</f>
        <v>122.62891071792738</v>
      </c>
      <c r="E13989" s="50" t="s">
        <v>14002</v>
      </c>
      <c r="F13989" s="50" t="s">
        <v>30282</v>
      </c>
      <c r="G13989" s="50" t="s">
        <v>29862</v>
      </c>
      <c r="H13989" s="50" t="s">
        <v>30283</v>
      </c>
      <c r="I13989" s="50">
        <f>(DAX__2019_2020__33[[#This Row],[Adj Close]]-DAX__2019_2020__33[[#This Row],[Adj Open]])/DAX__2019_2020__33[[#This Row],[Adj Open]]</f>
        <v>2.0985061899407468E-2</v>
      </c>
      <c r="J13989" s="50">
        <f>DAX__2019_2020__33[[#This Row],[Adj Close]]-DAX__2019_2020__33[[#This Row],[Adj Open]]</f>
        <v>2.5733752820726181</v>
      </c>
      <c r="K13989" s="50">
        <v>2983830</v>
      </c>
    </row>
    <row r="13990" spans="1:11" x14ac:dyDescent="0.3">
      <c r="A13990" s="51" t="str">
        <f t="shared" si="225"/>
        <v>VOW3.DE</v>
      </c>
      <c r="B13990" s="52" t="s">
        <v>436</v>
      </c>
      <c r="C13990" s="50" t="s">
        <v>13461</v>
      </c>
      <c r="D13990" s="50">
        <f>DAX__2019_2020__33[[#This Row],[Open]]*(DAX__2019_2020__33[[#This Row],[Adj Close]]/DAX__2019_2020__33[[#This Row],[Close]])</f>
        <v>127.41826721358373</v>
      </c>
      <c r="E13990" s="50" t="s">
        <v>29715</v>
      </c>
      <c r="F13990" s="50" t="s">
        <v>4703</v>
      </c>
      <c r="G13990" s="50" t="s">
        <v>30192</v>
      </c>
      <c r="H13990" s="50" t="s">
        <v>30284</v>
      </c>
      <c r="I13990" s="50">
        <f>(DAX__2019_2020__33[[#This Row],[Adj Close]]-DAX__2019_2020__33[[#This Row],[Adj Open]])/DAX__2019_2020__33[[#This Row],[Adj Open]]</f>
        <v>-3.7727943714111756E-2</v>
      </c>
      <c r="J13990" s="50">
        <f>DAX__2019_2020__33[[#This Row],[Adj Close]]-DAX__2019_2020__33[[#This Row],[Adj Open]]</f>
        <v>-4.8072292135837387</v>
      </c>
      <c r="K13990" s="50">
        <v>2347733</v>
      </c>
    </row>
    <row r="13991" spans="1:11" x14ac:dyDescent="0.3">
      <c r="A13991" s="51" t="str">
        <f t="shared" si="225"/>
        <v>VOW3.DE</v>
      </c>
      <c r="B13991" s="52" t="s">
        <v>437</v>
      </c>
      <c r="C13991" s="50" t="s">
        <v>30285</v>
      </c>
      <c r="D13991" s="50">
        <f>DAX__2019_2020__33[[#This Row],[Open]]*(DAX__2019_2020__33[[#This Row],[Adj Close]]/DAX__2019_2020__33[[#This Row],[Close]])</f>
        <v>120.14488421414964</v>
      </c>
      <c r="E13991" s="50" t="s">
        <v>4697</v>
      </c>
      <c r="F13991" s="50" t="s">
        <v>12310</v>
      </c>
      <c r="G13991" s="50" t="s">
        <v>4648</v>
      </c>
      <c r="H13991" s="50" t="s">
        <v>30286</v>
      </c>
      <c r="I13991" s="50">
        <f>(DAX__2019_2020__33[[#This Row],[Adj Close]]-DAX__2019_2020__33[[#This Row],[Adj Open]])/DAX__2019_2020__33[[#This Row],[Adj Open]]</f>
        <v>-1.4576877123024317E-2</v>
      </c>
      <c r="J13991" s="50">
        <f>DAX__2019_2020__33[[#This Row],[Adj Close]]-DAX__2019_2020__33[[#This Row],[Adj Open]]</f>
        <v>-1.7513372141496433</v>
      </c>
      <c r="K13991" s="50">
        <v>2092400</v>
      </c>
    </row>
    <row r="13992" spans="1:11" x14ac:dyDescent="0.3">
      <c r="A13992" s="51" t="str">
        <f t="shared" si="225"/>
        <v>VOW3.DE</v>
      </c>
      <c r="B13992" s="52" t="s">
        <v>438</v>
      </c>
      <c r="C13992" s="50" t="s">
        <v>4791</v>
      </c>
      <c r="D13992" s="50">
        <f>DAX__2019_2020__33[[#This Row],[Open]]*(DAX__2019_2020__33[[#This Row],[Adj Close]]/DAX__2019_2020__33[[#This Row],[Close]])</f>
        <v>121.43156229695985</v>
      </c>
      <c r="E13992" s="50" t="s">
        <v>30177</v>
      </c>
      <c r="F13992" s="50" t="s">
        <v>4682</v>
      </c>
      <c r="G13992" s="50" t="s">
        <v>12072</v>
      </c>
      <c r="H13992" s="50" t="s">
        <v>30287</v>
      </c>
      <c r="I13992" s="50">
        <f>(DAX__2019_2020__33[[#This Row],[Adj Close]]-DAX__2019_2020__33[[#This Row],[Adj Open]])/DAX__2019_2020__33[[#This Row],[Adj Open]]</f>
        <v>3.0905166927380521E-2</v>
      </c>
      <c r="J13992" s="50">
        <f>DAX__2019_2020__33[[#This Row],[Adj Close]]-DAX__2019_2020__33[[#This Row],[Adj Open]]</f>
        <v>3.7528627030401509</v>
      </c>
      <c r="K13992" s="50">
        <v>2550624</v>
      </c>
    </row>
    <row r="13993" spans="1:11" x14ac:dyDescent="0.3">
      <c r="A13993" s="51" t="str">
        <f t="shared" si="225"/>
        <v>VOW3.DE</v>
      </c>
      <c r="B13993" s="52" t="s">
        <v>439</v>
      </c>
      <c r="C13993" s="50" t="s">
        <v>29721</v>
      </c>
      <c r="D13993" s="50">
        <f>DAX__2019_2020__33[[#This Row],[Open]]*(DAX__2019_2020__33[[#This Row],[Adj Close]]/DAX__2019_2020__33[[#This Row],[Close]])</f>
        <v>126.77492005148883</v>
      </c>
      <c r="E13993" s="50" t="s">
        <v>29573</v>
      </c>
      <c r="F13993" s="50" t="s">
        <v>29732</v>
      </c>
      <c r="G13993" s="50" t="s">
        <v>30288</v>
      </c>
      <c r="H13993" s="50" t="s">
        <v>30289</v>
      </c>
      <c r="I13993" s="50">
        <f>(DAX__2019_2020__33[[#This Row],[Adj Close]]-DAX__2019_2020__33[[#This Row],[Adj Open]])/DAX__2019_2020__33[[#This Row],[Adj Open]]</f>
        <v>8.7397093057615064E-3</v>
      </c>
      <c r="J13993" s="50">
        <f>DAX__2019_2020__33[[#This Row],[Adj Close]]-DAX__2019_2020__33[[#This Row],[Adj Open]]</f>
        <v>1.107975948511168</v>
      </c>
      <c r="K13993" s="50">
        <v>1901615</v>
      </c>
    </row>
    <row r="13994" spans="1:11" x14ac:dyDescent="0.3">
      <c r="A13994" s="51" t="str">
        <f t="shared" si="225"/>
        <v>VOW3.DE</v>
      </c>
      <c r="B13994" s="52" t="s">
        <v>440</v>
      </c>
      <c r="C13994" s="50" t="s">
        <v>13540</v>
      </c>
      <c r="D13994" s="50">
        <f>DAX__2019_2020__33[[#This Row],[Open]]*(DAX__2019_2020__33[[#This Row],[Adj Close]]/DAX__2019_2020__33[[#This Row],[Close]])</f>
        <v>124.64829647803091</v>
      </c>
      <c r="E13994" s="50" t="s">
        <v>12137</v>
      </c>
      <c r="F13994" s="50" t="s">
        <v>30290</v>
      </c>
      <c r="G13994" s="50" t="s">
        <v>30291</v>
      </c>
      <c r="H13994" s="50" t="s">
        <v>30292</v>
      </c>
      <c r="I13994" s="50">
        <f>(DAX__2019_2020__33[[#This Row],[Adj Close]]-DAX__2019_2020__33[[#This Row],[Adj Open]])/DAX__2019_2020__33[[#This Row],[Adj Open]]</f>
        <v>1.5340494623655773E-2</v>
      </c>
      <c r="J13994" s="50">
        <f>DAX__2019_2020__33[[#This Row],[Adj Close]]-DAX__2019_2020__33[[#This Row],[Adj Open]]</f>
        <v>1.912166521969084</v>
      </c>
      <c r="K13994" s="50">
        <v>2515197</v>
      </c>
    </row>
    <row r="13995" spans="1:11" x14ac:dyDescent="0.3">
      <c r="A13995" s="51" t="str">
        <f t="shared" si="225"/>
        <v>VOW3.DE</v>
      </c>
      <c r="B13995" s="52" t="s">
        <v>441</v>
      </c>
      <c r="C13995" s="50" t="s">
        <v>29831</v>
      </c>
      <c r="D13995" s="50">
        <f>DAX__2019_2020__33[[#This Row],[Open]]*(DAX__2019_2020__33[[#This Row],[Adj Close]]/DAX__2019_2020__33[[#This Row],[Close]])</f>
        <v>128.91940155644104</v>
      </c>
      <c r="E13995" s="50" t="s">
        <v>30293</v>
      </c>
      <c r="F13995" s="50" t="s">
        <v>29691</v>
      </c>
      <c r="G13995" s="50" t="s">
        <v>30294</v>
      </c>
      <c r="H13995" s="50" t="s">
        <v>30295</v>
      </c>
      <c r="I13995" s="50">
        <f>(DAX__2019_2020__33[[#This Row],[Adj Close]]-DAX__2019_2020__33[[#This Row],[Adj Open]])/DAX__2019_2020__33[[#This Row],[Adj Open]]</f>
        <v>3.2575526979314803E-2</v>
      </c>
      <c r="J13995" s="50">
        <f>DAX__2019_2020__33[[#This Row],[Adj Close]]-DAX__2019_2020__33[[#This Row],[Adj Open]]</f>
        <v>4.1996174435589637</v>
      </c>
      <c r="K13995" s="50">
        <v>2604780</v>
      </c>
    </row>
    <row r="13996" spans="1:11" x14ac:dyDescent="0.3">
      <c r="A13996" s="51" t="str">
        <f t="shared" si="225"/>
        <v>VOW3.DE</v>
      </c>
      <c r="B13996" s="52" t="s">
        <v>442</v>
      </c>
      <c r="C13996" s="50" t="s">
        <v>12154</v>
      </c>
      <c r="D13996" s="50">
        <f>DAX__2019_2020__33[[#This Row],[Open]]*(DAX__2019_2020__33[[#This Row],[Adj Close]]/DAX__2019_2020__33[[#This Row],[Close]])</f>
        <v>132.24335690235688</v>
      </c>
      <c r="E13996" s="50" t="s">
        <v>29911</v>
      </c>
      <c r="F13996" s="50" t="s">
        <v>29484</v>
      </c>
      <c r="G13996" s="50" t="s">
        <v>12056</v>
      </c>
      <c r="H13996" s="50" t="s">
        <v>30296</v>
      </c>
      <c r="I13996" s="50">
        <f>(DAX__2019_2020__33[[#This Row],[Adj Close]]-DAX__2019_2020__33[[#This Row],[Adj Open]])/DAX__2019_2020__33[[#This Row],[Adj Open]]</f>
        <v>3.3783783783785134E-3</v>
      </c>
      <c r="J13996" s="50">
        <f>DAX__2019_2020__33[[#This Row],[Adj Close]]-DAX__2019_2020__33[[#This Row],[Adj Open]]</f>
        <v>0.44676809764311542</v>
      </c>
      <c r="K13996" s="50">
        <v>1951722</v>
      </c>
    </row>
    <row r="13997" spans="1:11" x14ac:dyDescent="0.3">
      <c r="A13997" s="51" t="str">
        <f t="shared" si="225"/>
        <v>VOW3.DE</v>
      </c>
      <c r="B13997" s="52" t="s">
        <v>443</v>
      </c>
      <c r="C13997" s="50" t="s">
        <v>7165</v>
      </c>
      <c r="D13997" s="50">
        <f>DAX__2019_2020__33[[#This Row],[Open]]*(DAX__2019_2020__33[[#This Row],[Adj Close]]/DAX__2019_2020__33[[#This Row],[Close]])</f>
        <v>132.77948316527701</v>
      </c>
      <c r="E13997" s="50" t="s">
        <v>29924</v>
      </c>
      <c r="F13997" s="50" t="s">
        <v>30297</v>
      </c>
      <c r="G13997" s="50" t="s">
        <v>30298</v>
      </c>
      <c r="H13997" s="50" t="s">
        <v>30299</v>
      </c>
      <c r="I13997" s="50">
        <f>(DAX__2019_2020__33[[#This Row],[Adj Close]]-DAX__2019_2020__33[[#This Row],[Adj Open]])/DAX__2019_2020__33[[#This Row],[Adj Open]]</f>
        <v>-2.045765731664901E-2</v>
      </c>
      <c r="J13997" s="50">
        <f>DAX__2019_2020__33[[#This Row],[Adj Close]]-DAX__2019_2020__33[[#This Row],[Adj Open]]</f>
        <v>-2.7163571652770031</v>
      </c>
      <c r="K13997" s="50">
        <v>2267115</v>
      </c>
    </row>
    <row r="13998" spans="1:11" x14ac:dyDescent="0.3">
      <c r="A13998" s="51" t="str">
        <f t="shared" si="225"/>
        <v>VOW3.DE</v>
      </c>
      <c r="B13998" s="52" t="s">
        <v>444</v>
      </c>
      <c r="C13998" s="50" t="s">
        <v>6616</v>
      </c>
      <c r="D13998" s="50">
        <f>DAX__2019_2020__33[[#This Row],[Open]]*(DAX__2019_2020__33[[#This Row],[Adj Close]]/DAX__2019_2020__33[[#This Row],[Close]])</f>
        <v>131.31408019076736</v>
      </c>
      <c r="E13998" s="50" t="s">
        <v>29487</v>
      </c>
      <c r="F13998" s="50" t="s">
        <v>29449</v>
      </c>
      <c r="G13998" s="50" t="s">
        <v>29517</v>
      </c>
      <c r="H13998" s="50" t="s">
        <v>30300</v>
      </c>
      <c r="I13998" s="50">
        <f>(DAX__2019_2020__33[[#This Row],[Adj Close]]-DAX__2019_2020__33[[#This Row],[Adj Open]])/DAX__2019_2020__33[[#This Row],[Adj Open]]</f>
        <v>-2.5721378742177153E-2</v>
      </c>
      <c r="J13998" s="50">
        <f>DAX__2019_2020__33[[#This Row],[Adj Close]]-DAX__2019_2020__33[[#This Row],[Adj Open]]</f>
        <v>-3.3775791907673494</v>
      </c>
      <c r="K13998" s="50">
        <v>1350242</v>
      </c>
    </row>
    <row r="13999" spans="1:11" x14ac:dyDescent="0.3">
      <c r="A13999" s="51" t="str">
        <f t="shared" si="225"/>
        <v>VOW3.DE</v>
      </c>
      <c r="B13999" s="52" t="s">
        <v>445</v>
      </c>
      <c r="C13999" s="50" t="s">
        <v>30301</v>
      </c>
      <c r="D13999" s="50">
        <f>DAX__2019_2020__33[[#This Row],[Open]]*(DAX__2019_2020__33[[#This Row],[Adj Close]]/DAX__2019_2020__33[[#This Row],[Close]])</f>
        <v>124.79126734987746</v>
      </c>
      <c r="E13999" s="50" t="s">
        <v>30302</v>
      </c>
      <c r="F13999" s="50" t="s">
        <v>30303</v>
      </c>
      <c r="G13999" s="50" t="s">
        <v>6556</v>
      </c>
      <c r="H13999" s="50" t="s">
        <v>30304</v>
      </c>
      <c r="I13999" s="50">
        <f>(DAX__2019_2020__33[[#This Row],[Adj Close]]-DAX__2019_2020__33[[#This Row],[Adj Open]])/DAX__2019_2020__33[[#This Row],[Adj Open]]</f>
        <v>-5.1840224779028318E-2</v>
      </c>
      <c r="J13999" s="50">
        <f>DAX__2019_2020__33[[#This Row],[Adj Close]]-DAX__2019_2020__33[[#This Row],[Adj Open]]</f>
        <v>-6.4692073498774647</v>
      </c>
      <c r="K13999" s="50">
        <v>2492394</v>
      </c>
    </row>
    <row r="14000" spans="1:11" x14ac:dyDescent="0.3">
      <c r="A14000" s="51" t="str">
        <f t="shared" si="225"/>
        <v>VOW3.DE</v>
      </c>
      <c r="B14000" s="52" t="s">
        <v>446</v>
      </c>
      <c r="C14000" s="50" t="s">
        <v>4767</v>
      </c>
      <c r="D14000" s="50">
        <f>DAX__2019_2020__33[[#This Row],[Open]]*(DAX__2019_2020__33[[#This Row],[Adj Close]]/DAX__2019_2020__33[[#This Row],[Close]])</f>
        <v>117.83955497292982</v>
      </c>
      <c r="E14000" s="50" t="s">
        <v>4809</v>
      </c>
      <c r="F14000" s="50" t="s">
        <v>12553</v>
      </c>
      <c r="G14000" s="50" t="s">
        <v>30279</v>
      </c>
      <c r="H14000" s="50" t="s">
        <v>30280</v>
      </c>
      <c r="I14000" s="50">
        <f>(DAX__2019_2020__33[[#This Row],[Adj Close]]-DAX__2019_2020__33[[#This Row],[Adj Open]])/DAX__2019_2020__33[[#This Row],[Adj Open]]</f>
        <v>1.5771928428422236E-2</v>
      </c>
      <c r="J14000" s="50">
        <f>DAX__2019_2020__33[[#This Row],[Adj Close]]-DAX__2019_2020__33[[#This Row],[Adj Open]]</f>
        <v>1.8585570270701766</v>
      </c>
      <c r="K14000" s="50">
        <v>1905266</v>
      </c>
    </row>
    <row r="14001" spans="1:11" x14ac:dyDescent="0.3">
      <c r="A14001" s="51" t="str">
        <f t="shared" si="225"/>
        <v>VOW3.DE</v>
      </c>
      <c r="B14001" s="52" t="s">
        <v>447</v>
      </c>
      <c r="C14001" s="50" t="s">
        <v>30305</v>
      </c>
      <c r="D14001" s="50">
        <f>DAX__2019_2020__33[[#This Row],[Open]]*(DAX__2019_2020__33[[#This Row],[Adj Close]]/DAX__2019_2020__33[[#This Row],[Close]])</f>
        <v>116.2848010090393</v>
      </c>
      <c r="E14001" s="50" t="s">
        <v>4860</v>
      </c>
      <c r="F14001" s="50" t="s">
        <v>4384</v>
      </c>
      <c r="G14001" s="50" t="s">
        <v>4668</v>
      </c>
      <c r="H14001" s="50" t="s">
        <v>30306</v>
      </c>
      <c r="I14001" s="50">
        <f>(DAX__2019_2020__33[[#This Row],[Adj Close]]-DAX__2019_2020__33[[#This Row],[Adj Open]])/DAX__2019_2020__33[[#This Row],[Adj Open]]</f>
        <v>4.7794698384775715E-2</v>
      </c>
      <c r="J14001" s="50">
        <f>DAX__2019_2020__33[[#This Row],[Adj Close]]-DAX__2019_2020__33[[#This Row],[Adj Open]]</f>
        <v>5.5577969909606963</v>
      </c>
      <c r="K14001" s="50">
        <v>1522464</v>
      </c>
    </row>
    <row r="14002" spans="1:11" x14ac:dyDescent="0.3">
      <c r="A14002" s="51" t="str">
        <f t="shared" si="225"/>
        <v>VOW3.DE</v>
      </c>
      <c r="B14002" s="52" t="s">
        <v>448</v>
      </c>
      <c r="C14002" s="50" t="s">
        <v>30307</v>
      </c>
      <c r="D14002" s="50">
        <f>DAX__2019_2020__33[[#This Row],[Open]]*(DAX__2019_2020__33[[#This Row],[Adj Close]]/DAX__2019_2020__33[[#This Row],[Close]])</f>
        <v>126.41749076825555</v>
      </c>
      <c r="E14002" s="50" t="s">
        <v>29514</v>
      </c>
      <c r="F14002" s="50" t="s">
        <v>4706</v>
      </c>
      <c r="G14002" s="50" t="s">
        <v>30308</v>
      </c>
      <c r="H14002" s="50" t="s">
        <v>30309</v>
      </c>
      <c r="I14002" s="50">
        <f>(DAX__2019_2020__33[[#This Row],[Adj Close]]-DAX__2019_2020__33[[#This Row],[Adj Open]])/DAX__2019_2020__33[[#This Row],[Adj Open]]</f>
        <v>-3.4633829082098645E-2</v>
      </c>
      <c r="J14002" s="50">
        <f>DAX__2019_2020__33[[#This Row],[Adj Close]]-DAX__2019_2020__33[[#This Row],[Adj Open]]</f>
        <v>-4.378321768255546</v>
      </c>
      <c r="K14002" s="50">
        <v>2317667</v>
      </c>
    </row>
    <row r="14003" spans="1:11" x14ac:dyDescent="0.3">
      <c r="A14003" s="51" t="str">
        <f t="shared" si="225"/>
        <v>VOW3.DE</v>
      </c>
      <c r="B14003" s="52" t="s">
        <v>449</v>
      </c>
      <c r="C14003" s="50" t="s">
        <v>30310</v>
      </c>
      <c r="D14003" s="50">
        <f>DAX__2019_2020__33[[#This Row],[Open]]*(DAX__2019_2020__33[[#This Row],[Adj Close]]/DAX__2019_2020__33[[#This Row],[Close]])</f>
        <v>122.07490610988673</v>
      </c>
      <c r="E14003" s="50" t="s">
        <v>4799</v>
      </c>
      <c r="F14003" s="50" t="s">
        <v>30311</v>
      </c>
      <c r="G14003" s="50" t="s">
        <v>30312</v>
      </c>
      <c r="H14003" s="50" t="s">
        <v>30313</v>
      </c>
      <c r="I14003" s="50">
        <f>(DAX__2019_2020__33[[#This Row],[Adj Close]]-DAX__2019_2020__33[[#This Row],[Adj Open]])/DAX__2019_2020__33[[#This Row],[Adj Open]]</f>
        <v>-1.8152511277723219E-2</v>
      </c>
      <c r="J14003" s="50">
        <f>DAX__2019_2020__33[[#This Row],[Adj Close]]-DAX__2019_2020__33[[#This Row],[Adj Open]]</f>
        <v>-2.2159661098867218</v>
      </c>
      <c r="K14003" s="50">
        <v>1704489</v>
      </c>
    </row>
    <row r="14004" spans="1:11" x14ac:dyDescent="0.3">
      <c r="A14004" s="51" t="str">
        <f t="shared" si="225"/>
        <v>VOW3.DE</v>
      </c>
      <c r="B14004" s="52" t="s">
        <v>450</v>
      </c>
      <c r="C14004" s="50" t="s">
        <v>13439</v>
      </c>
      <c r="D14004" s="50">
        <f>DAX__2019_2020__33[[#This Row],[Open]]*(DAX__2019_2020__33[[#This Row],[Adj Close]]/DAX__2019_2020__33[[#This Row],[Close]])</f>
        <v>119.19771950983856</v>
      </c>
      <c r="E14004" s="50" t="s">
        <v>29420</v>
      </c>
      <c r="F14004" s="50" t="s">
        <v>4756</v>
      </c>
      <c r="G14004" s="50" t="s">
        <v>4764</v>
      </c>
      <c r="H14004" s="50" t="s">
        <v>30314</v>
      </c>
      <c r="I14004" s="50">
        <f>(DAX__2019_2020__33[[#This Row],[Adj Close]]-DAX__2019_2020__33[[#This Row],[Adj Open]])/DAX__2019_2020__33[[#This Row],[Adj Open]]</f>
        <v>-6.1468668431872214E-3</v>
      </c>
      <c r="J14004" s="50">
        <f>DAX__2019_2020__33[[#This Row],[Adj Close]]-DAX__2019_2020__33[[#This Row],[Adj Open]]</f>
        <v>-0.73269250983855727</v>
      </c>
      <c r="K14004" s="50">
        <v>1551792</v>
      </c>
    </row>
    <row r="14005" spans="1:11" x14ac:dyDescent="0.3">
      <c r="A14005" s="51" t="str">
        <f t="shared" si="225"/>
        <v>VOW3.DE</v>
      </c>
      <c r="B14005" s="52" t="s">
        <v>451</v>
      </c>
      <c r="C14005" s="50" t="s">
        <v>4842</v>
      </c>
      <c r="D14005" s="50">
        <f>DAX__2019_2020__33[[#This Row],[Open]]*(DAX__2019_2020__33[[#This Row],[Adj Close]]/DAX__2019_2020__33[[#This Row],[Close]])</f>
        <v>119.87681876864816</v>
      </c>
      <c r="E14005" s="50" t="s">
        <v>4780</v>
      </c>
      <c r="F14005" s="50" t="s">
        <v>4625</v>
      </c>
      <c r="G14005" s="50" t="s">
        <v>30315</v>
      </c>
      <c r="H14005" s="50" t="s">
        <v>30316</v>
      </c>
      <c r="I14005" s="50">
        <f>(DAX__2019_2020__33[[#This Row],[Adj Close]]-DAX__2019_2020__33[[#This Row],[Adj Open]])/DAX__2019_2020__33[[#This Row],[Adj Open]]</f>
        <v>-2.5939258320236715E-2</v>
      </c>
      <c r="J14005" s="50">
        <f>DAX__2019_2020__33[[#This Row],[Adj Close]]-DAX__2019_2020__33[[#This Row],[Adj Open]]</f>
        <v>-3.1095157686481656</v>
      </c>
      <c r="K14005" s="50">
        <v>2353687</v>
      </c>
    </row>
    <row r="14006" spans="1:11" x14ac:dyDescent="0.3">
      <c r="A14006" s="51" t="str">
        <f t="shared" si="225"/>
        <v>VOW3.DE</v>
      </c>
      <c r="B14006" s="52" t="s">
        <v>452</v>
      </c>
      <c r="C14006" s="50" t="s">
        <v>12466</v>
      </c>
      <c r="D14006" s="50">
        <f>DAX__2019_2020__33[[#This Row],[Open]]*(DAX__2019_2020__33[[#This Row],[Adj Close]]/DAX__2019_2020__33[[#This Row],[Close]])</f>
        <v>115.10534127659365</v>
      </c>
      <c r="E14006" s="50" t="s">
        <v>4710</v>
      </c>
      <c r="F14006" s="50" t="s">
        <v>4436</v>
      </c>
      <c r="G14006" s="50" t="s">
        <v>6569</v>
      </c>
      <c r="H14006" s="50" t="s">
        <v>30317</v>
      </c>
      <c r="I14006" s="50">
        <f>(DAX__2019_2020__33[[#This Row],[Adj Close]]-DAX__2019_2020__33[[#This Row],[Adj Open]])/DAX__2019_2020__33[[#This Row],[Adj Open]]</f>
        <v>1.1333581126105658E-2</v>
      </c>
      <c r="J14006" s="50">
        <f>DAX__2019_2020__33[[#This Row],[Adj Close]]-DAX__2019_2020__33[[#This Row],[Adj Open]]</f>
        <v>1.3045557234063523</v>
      </c>
      <c r="K14006" s="50">
        <v>1032048</v>
      </c>
    </row>
    <row r="14007" spans="1:11" x14ac:dyDescent="0.3">
      <c r="A14007" s="51" t="str">
        <f t="shared" si="225"/>
        <v>VOW3.DE</v>
      </c>
      <c r="B14007" s="52" t="s">
        <v>453</v>
      </c>
      <c r="C14007" s="50" t="s">
        <v>30318</v>
      </c>
      <c r="D14007" s="50">
        <f>DAX__2019_2020__33[[#This Row],[Open]]*(DAX__2019_2020__33[[#This Row],[Adj Close]]/DAX__2019_2020__33[[#This Row],[Close]])</f>
        <v>118.33993148707079</v>
      </c>
      <c r="E14007" s="50" t="s">
        <v>30319</v>
      </c>
      <c r="F14007" s="50" t="s">
        <v>4428</v>
      </c>
      <c r="G14007" s="50" t="s">
        <v>4800</v>
      </c>
      <c r="H14007" s="50" t="s">
        <v>30320</v>
      </c>
      <c r="I14007" s="50">
        <f>(DAX__2019_2020__33[[#This Row],[Adj Close]]-DAX__2019_2020__33[[#This Row],[Adj Open]])/DAX__2019_2020__33[[#This Row],[Adj Open]]</f>
        <v>2.8390176255056222E-2</v>
      </c>
      <c r="J14007" s="50">
        <f>DAX__2019_2020__33[[#This Row],[Adj Close]]-DAX__2019_2020__33[[#This Row],[Adj Open]]</f>
        <v>3.3596915129292171</v>
      </c>
      <c r="K14007" s="50">
        <v>1575288</v>
      </c>
    </row>
    <row r="14008" spans="1:11" x14ac:dyDescent="0.3">
      <c r="A14008" s="51" t="str">
        <f t="shared" si="225"/>
        <v>VOW3.DE</v>
      </c>
      <c r="B14008" s="52" t="s">
        <v>454</v>
      </c>
      <c r="C14008" s="50" t="s">
        <v>4800</v>
      </c>
      <c r="D14008" s="50">
        <f>DAX__2019_2020__33[[#This Row],[Open]]*(DAX__2019_2020__33[[#This Row],[Adj Close]]/DAX__2019_2020__33[[#This Row],[Close]])</f>
        <v>121.69962168984456</v>
      </c>
      <c r="E14008" s="50" t="s">
        <v>30321</v>
      </c>
      <c r="F14008" s="50" t="s">
        <v>30322</v>
      </c>
      <c r="G14008" s="50" t="s">
        <v>30322</v>
      </c>
      <c r="H14008" s="50" t="s">
        <v>30323</v>
      </c>
      <c r="I14008" s="50">
        <f>(DAX__2019_2020__33[[#This Row],[Adj Close]]-DAX__2019_2020__33[[#This Row],[Adj Open]])/DAX__2019_2020__33[[#This Row],[Adj Open]]</f>
        <v>-4.8311322650029173E-2</v>
      </c>
      <c r="J14008" s="50">
        <f>DAX__2019_2020__33[[#This Row],[Adj Close]]-DAX__2019_2020__33[[#This Row],[Adj Open]]</f>
        <v>-5.8794696898445693</v>
      </c>
      <c r="K14008" s="50">
        <v>1227317</v>
      </c>
    </row>
    <row r="14009" spans="1:11" x14ac:dyDescent="0.3">
      <c r="A14009" s="51" t="str">
        <f t="shared" si="225"/>
        <v>VOW3.DE</v>
      </c>
      <c r="B14009" s="52" t="s">
        <v>455</v>
      </c>
      <c r="C14009" s="50" t="s">
        <v>12319</v>
      </c>
      <c r="D14009" s="50">
        <f>DAX__2019_2020__33[[#This Row],[Open]]*(DAX__2019_2020__33[[#This Row],[Adj Close]]/DAX__2019_2020__33[[#This Row],[Close]])</f>
        <v>115.23043074461376</v>
      </c>
      <c r="E14009" s="50" t="s">
        <v>4649</v>
      </c>
      <c r="F14009" s="50" t="s">
        <v>12551</v>
      </c>
      <c r="G14009" s="50" t="s">
        <v>30324</v>
      </c>
      <c r="H14009" s="50" t="s">
        <v>30325</v>
      </c>
      <c r="I14009" s="50">
        <f>(DAX__2019_2020__33[[#This Row],[Adj Close]]-DAX__2019_2020__33[[#This Row],[Adj Open]])/DAX__2019_2020__33[[#This Row],[Adj Open]]</f>
        <v>3.1792732455419498E-2</v>
      </c>
      <c r="J14009" s="50">
        <f>DAX__2019_2020__33[[#This Row],[Adj Close]]-DAX__2019_2020__33[[#This Row],[Adj Open]]</f>
        <v>3.6634902553862503</v>
      </c>
      <c r="K14009" s="50">
        <v>1158878</v>
      </c>
    </row>
    <row r="14010" spans="1:11" x14ac:dyDescent="0.3">
      <c r="A14010" s="51" t="str">
        <f t="shared" si="225"/>
        <v>VOW3.DE</v>
      </c>
      <c r="B14010" s="52" t="s">
        <v>456</v>
      </c>
      <c r="C14010" s="50" t="s">
        <v>4662</v>
      </c>
      <c r="D14010" s="50">
        <f>DAX__2019_2020__33[[#This Row],[Open]]*(DAX__2019_2020__33[[#This Row],[Adj Close]]/DAX__2019_2020__33[[#This Row],[Close]])</f>
        <v>120.62738554311656</v>
      </c>
      <c r="E14010" s="50" t="s">
        <v>4854</v>
      </c>
      <c r="F14010" s="50" t="s">
        <v>4764</v>
      </c>
      <c r="G14010" s="50" t="s">
        <v>4867</v>
      </c>
      <c r="H14010" s="50" t="s">
        <v>30250</v>
      </c>
      <c r="I14010" s="50">
        <f>(DAX__2019_2020__33[[#This Row],[Adj Close]]-DAX__2019_2020__33[[#This Row],[Adj Open]])/DAX__2019_2020__33[[#This Row],[Adj Open]]</f>
        <v>-1.2444392592592536E-2</v>
      </c>
      <c r="J14010" s="50">
        <f>DAX__2019_2020__33[[#This Row],[Adj Close]]-DAX__2019_2020__33[[#This Row],[Adj Open]]</f>
        <v>-1.5011345431165637</v>
      </c>
      <c r="K14010" s="50">
        <v>1212361</v>
      </c>
    </row>
    <row r="14011" spans="1:11" x14ac:dyDescent="0.3">
      <c r="A14011" s="51" t="str">
        <f t="shared" si="225"/>
        <v>VOW3.DE</v>
      </c>
      <c r="B14011" s="52" t="s">
        <v>457</v>
      </c>
      <c r="C14011" s="50" t="s">
        <v>30271</v>
      </c>
      <c r="D14011" s="50">
        <f>DAX__2019_2020__33[[#This Row],[Open]]*(DAX__2019_2020__33[[#This Row],[Adj Close]]/DAX__2019_2020__33[[#This Row],[Close]])</f>
        <v>118.17908785749245</v>
      </c>
      <c r="E14011" s="50" t="s">
        <v>4681</v>
      </c>
      <c r="F14011" s="50" t="s">
        <v>11921</v>
      </c>
      <c r="G14011" s="50" t="s">
        <v>30326</v>
      </c>
      <c r="H14011" s="50" t="s">
        <v>30327</v>
      </c>
      <c r="I14011" s="50">
        <f>(DAX__2019_2020__33[[#This Row],[Adj Close]]-DAX__2019_2020__33[[#This Row],[Adj Open]])/DAX__2019_2020__33[[#This Row],[Adj Open]]</f>
        <v>1.7541260303238403E-2</v>
      </c>
      <c r="J14011" s="50">
        <f>DAX__2019_2020__33[[#This Row],[Adj Close]]-DAX__2019_2020__33[[#This Row],[Adj Open]]</f>
        <v>2.073010142507556</v>
      </c>
      <c r="K14011" s="50">
        <v>1206735</v>
      </c>
    </row>
    <row r="14012" spans="1:11" x14ac:dyDescent="0.3">
      <c r="A14012" s="51" t="str">
        <f t="shared" si="225"/>
        <v>VOW3.DE</v>
      </c>
      <c r="B14012" s="52" t="s">
        <v>458</v>
      </c>
      <c r="C14012" s="50" t="s">
        <v>30328</v>
      </c>
      <c r="D14012" s="50">
        <f>DAX__2019_2020__33[[#This Row],[Open]]*(DAX__2019_2020__33[[#This Row],[Adj Close]]/DAX__2019_2020__33[[#This Row],[Close]])</f>
        <v>120.93117809620995</v>
      </c>
      <c r="E14012" s="50" t="s">
        <v>4663</v>
      </c>
      <c r="F14012" s="50" t="s">
        <v>30329</v>
      </c>
      <c r="G14012" s="50" t="s">
        <v>30330</v>
      </c>
      <c r="H14012" s="50" t="s">
        <v>30331</v>
      </c>
      <c r="I14012" s="50">
        <f>(DAX__2019_2020__33[[#This Row],[Adj Close]]-DAX__2019_2020__33[[#This Row],[Adj Open]])/DAX__2019_2020__33[[#This Row],[Adj Open]]</f>
        <v>-2.95547518709859E-3</v>
      </c>
      <c r="J14012" s="50">
        <f>DAX__2019_2020__33[[#This Row],[Adj Close]]-DAX__2019_2020__33[[#This Row],[Adj Open]]</f>
        <v>-0.35740909620994898</v>
      </c>
      <c r="K14012" s="50">
        <v>1118035</v>
      </c>
    </row>
    <row r="14013" spans="1:11" x14ac:dyDescent="0.3">
      <c r="A14013" s="51" t="str">
        <f t="shared" si="225"/>
        <v>VOW3.DE</v>
      </c>
      <c r="B14013" s="52" t="s">
        <v>459</v>
      </c>
      <c r="C14013" s="50" t="s">
        <v>13525</v>
      </c>
      <c r="D14013" s="50">
        <f>DAX__2019_2020__33[[#This Row],[Open]]*(DAX__2019_2020__33[[#This Row],[Adj Close]]/DAX__2019_2020__33[[#This Row],[Close]])</f>
        <v>120.35932200574551</v>
      </c>
      <c r="E14013" s="50" t="s">
        <v>4776</v>
      </c>
      <c r="F14013" s="50" t="s">
        <v>30190</v>
      </c>
      <c r="G14013" s="50" t="s">
        <v>4867</v>
      </c>
      <c r="H14013" s="50" t="s">
        <v>30250</v>
      </c>
      <c r="I14013" s="50">
        <f>(DAX__2019_2020__33[[#This Row],[Adj Close]]-DAX__2019_2020__33[[#This Row],[Adj Open]])/DAX__2019_2020__33[[#This Row],[Adj Open]]</f>
        <v>-1.0244914853264566E-2</v>
      </c>
      <c r="J14013" s="50">
        <f>DAX__2019_2020__33[[#This Row],[Adj Close]]-DAX__2019_2020__33[[#This Row],[Adj Open]]</f>
        <v>-1.233071005745515</v>
      </c>
      <c r="K14013" s="50">
        <v>871989</v>
      </c>
    </row>
    <row r="14014" spans="1:11" x14ac:dyDescent="0.3">
      <c r="A14014" s="51" t="str">
        <f t="shared" si="225"/>
        <v>VOW3.DE</v>
      </c>
      <c r="B14014" s="52" t="s">
        <v>460</v>
      </c>
      <c r="C14014" s="50" t="s">
        <v>4675</v>
      </c>
      <c r="D14014" s="50">
        <f>DAX__2019_2020__33[[#This Row],[Open]]*(DAX__2019_2020__33[[#This Row],[Adj Close]]/DAX__2019_2020__33[[#This Row],[Close]])</f>
        <v>120.98479517197819</v>
      </c>
      <c r="E14014" s="50" t="s">
        <v>12136</v>
      </c>
      <c r="F14014" s="50" t="s">
        <v>4784</v>
      </c>
      <c r="G14014" s="50" t="s">
        <v>12119</v>
      </c>
      <c r="H14014" s="50" t="s">
        <v>30332</v>
      </c>
      <c r="I14014" s="50">
        <f>(DAX__2019_2020__33[[#This Row],[Adj Close]]-DAX__2019_2020__33[[#This Row],[Adj Open]])/DAX__2019_2020__33[[#This Row],[Adj Open]]</f>
        <v>1.3293966615685384E-2</v>
      </c>
      <c r="J14014" s="50">
        <f>DAX__2019_2020__33[[#This Row],[Adj Close]]-DAX__2019_2020__33[[#This Row],[Adj Open]]</f>
        <v>1.6083678280218123</v>
      </c>
      <c r="K14014" s="50">
        <v>1351156</v>
      </c>
    </row>
    <row r="14015" spans="1:11" x14ac:dyDescent="0.3">
      <c r="A14015" s="51" t="str">
        <f t="shared" si="225"/>
        <v>VOW3.DE</v>
      </c>
      <c r="B14015" s="52" t="s">
        <v>461</v>
      </c>
      <c r="C14015" s="50" t="s">
        <v>30333</v>
      </c>
      <c r="D14015" s="50">
        <f>DAX__2019_2020__33[[#This Row],[Open]]*(DAX__2019_2020__33[[#This Row],[Adj Close]]/DAX__2019_2020__33[[#This Row],[Close]])</f>
        <v>125.02358147677799</v>
      </c>
      <c r="E14015" s="50" t="s">
        <v>29862</v>
      </c>
      <c r="F14015" s="50" t="s">
        <v>4677</v>
      </c>
      <c r="G14015" s="50" t="s">
        <v>4660</v>
      </c>
      <c r="H14015" s="50" t="s">
        <v>30334</v>
      </c>
      <c r="I14015" s="50">
        <f>(DAX__2019_2020__33[[#This Row],[Adj Close]]-DAX__2019_2020__33[[#This Row],[Adj Open]])/DAX__2019_2020__33[[#This Row],[Adj Open]]</f>
        <v>-3.1017696269549592E-2</v>
      </c>
      <c r="J14015" s="50">
        <f>DAX__2019_2020__33[[#This Row],[Adj Close]]-DAX__2019_2020__33[[#This Row],[Adj Open]]</f>
        <v>-3.8779434767779861</v>
      </c>
      <c r="K14015" s="50">
        <v>654388</v>
      </c>
    </row>
    <row r="14016" spans="1:11" x14ac:dyDescent="0.3">
      <c r="A14016" s="51" t="str">
        <f t="shared" si="225"/>
        <v>VOW3.DE</v>
      </c>
      <c r="B14016" s="52" t="s">
        <v>462</v>
      </c>
      <c r="C14016" s="50" t="s">
        <v>30335</v>
      </c>
      <c r="D14016" s="50">
        <f>DAX__2019_2020__33[[#This Row],[Open]]*(DAX__2019_2020__33[[#This Row],[Adj Close]]/DAX__2019_2020__33[[#This Row],[Close]])</f>
        <v>124.59469008366382</v>
      </c>
      <c r="E14016" s="50" t="s">
        <v>30336</v>
      </c>
      <c r="F14016" s="50" t="s">
        <v>4820</v>
      </c>
      <c r="G14016" s="50" t="s">
        <v>29413</v>
      </c>
      <c r="H14016" s="50" t="s">
        <v>30337</v>
      </c>
      <c r="I14016" s="50">
        <f>(DAX__2019_2020__33[[#This Row],[Adj Close]]-DAX__2019_2020__33[[#This Row],[Adj Open]])/DAX__2019_2020__33[[#This Row],[Adj Open]]</f>
        <v>-4.3029689572148802E-3</v>
      </c>
      <c r="J14016" s="50">
        <f>DAX__2019_2020__33[[#This Row],[Adj Close]]-DAX__2019_2020__33[[#This Row],[Adj Open]]</f>
        <v>-0.53612708366381412</v>
      </c>
      <c r="K14016" s="50">
        <v>912269</v>
      </c>
    </row>
    <row r="14017" spans="1:11" x14ac:dyDescent="0.3">
      <c r="A14017" s="51" t="str">
        <f t="shared" si="225"/>
        <v>VOW3.DE</v>
      </c>
      <c r="B14017" s="52" t="s">
        <v>463</v>
      </c>
      <c r="C14017" s="50" t="s">
        <v>30338</v>
      </c>
      <c r="D14017" s="50">
        <f>DAX__2019_2020__33[[#This Row],[Open]]*(DAX__2019_2020__33[[#This Row],[Adj Close]]/DAX__2019_2020__33[[#This Row],[Close]])</f>
        <v>123.36160308594302</v>
      </c>
      <c r="E14017" s="50" t="s">
        <v>4815</v>
      </c>
      <c r="F14017" s="50" t="s">
        <v>30339</v>
      </c>
      <c r="G14017" s="50" t="s">
        <v>30340</v>
      </c>
      <c r="H14017" s="50" t="s">
        <v>30341</v>
      </c>
      <c r="I14017" s="50">
        <f>(DAX__2019_2020__33[[#This Row],[Adj Close]]-DAX__2019_2020__33[[#This Row],[Adj Open]])/DAX__2019_2020__33[[#This Row],[Adj Open]]</f>
        <v>-2.8968564811952075E-4</v>
      </c>
      <c r="J14017" s="50">
        <f>DAX__2019_2020__33[[#This Row],[Adj Close]]-DAX__2019_2020__33[[#This Row],[Adj Open]]</f>
        <v>-3.5736085943014473E-2</v>
      </c>
      <c r="K14017" s="50">
        <v>539551</v>
      </c>
    </row>
    <row r="14018" spans="1:11" x14ac:dyDescent="0.3">
      <c r="A14018" s="51" t="str">
        <f t="shared" si="225"/>
        <v>VOW3.DE</v>
      </c>
      <c r="B14018" s="52" t="s">
        <v>464</v>
      </c>
      <c r="C14018" s="50" t="s">
        <v>12119</v>
      </c>
      <c r="D14018" s="50">
        <f>DAX__2019_2020__33[[#This Row],[Open]]*(DAX__2019_2020__33[[#This Row],[Adj Close]]/DAX__2019_2020__33[[#This Row],[Close]])</f>
        <v>122.59316353698358</v>
      </c>
      <c r="E14018" s="50" t="s">
        <v>30342</v>
      </c>
      <c r="F14018" s="50" t="s">
        <v>4685</v>
      </c>
      <c r="G14018" s="50" t="s">
        <v>4779</v>
      </c>
      <c r="H14018" s="50" t="s">
        <v>30343</v>
      </c>
      <c r="I14018" s="50">
        <f>(DAX__2019_2020__33[[#This Row],[Adj Close]]-DAX__2019_2020__33[[#This Row],[Adj Open]])/DAX__2019_2020__33[[#This Row],[Adj Open]]</f>
        <v>-1.2973753927997551E-2</v>
      </c>
      <c r="J14018" s="50">
        <f>DAX__2019_2020__33[[#This Row],[Adj Close]]-DAX__2019_2020__33[[#This Row],[Adj Open]]</f>
        <v>-1.5904935369835869</v>
      </c>
      <c r="K14018" s="50">
        <v>727919</v>
      </c>
    </row>
    <row r="14019" spans="1:11" x14ac:dyDescent="0.3">
      <c r="A14019" s="51" t="str">
        <f t="shared" si="225"/>
        <v>VOW3.DE</v>
      </c>
      <c r="B14019" s="52" t="s">
        <v>465</v>
      </c>
      <c r="C14019" s="50" t="s">
        <v>30344</v>
      </c>
      <c r="D14019" s="50">
        <f>DAX__2019_2020__33[[#This Row],[Open]]*(DAX__2019_2020__33[[#This Row],[Adj Close]]/DAX__2019_2020__33[[#This Row],[Close]])</f>
        <v>121.1992481929277</v>
      </c>
      <c r="E14019" s="50" t="s">
        <v>30345</v>
      </c>
      <c r="F14019" s="50" t="s">
        <v>4677</v>
      </c>
      <c r="G14019" s="50" t="s">
        <v>13521</v>
      </c>
      <c r="H14019" s="50" t="s">
        <v>30346</v>
      </c>
      <c r="I14019" s="50">
        <f>(DAX__2019_2020__33[[#This Row],[Adj Close]]-DAX__2019_2020__33[[#This Row],[Adj Open]])/DAX__2019_2020__33[[#This Row],[Adj Open]]</f>
        <v>-2.9484665507841195E-4</v>
      </c>
      <c r="J14019" s="50">
        <f>DAX__2019_2020__33[[#This Row],[Adj Close]]-DAX__2019_2020__33[[#This Row],[Adj Open]]</f>
        <v>-3.5735192927702997E-2</v>
      </c>
      <c r="K14019" s="50">
        <v>783177</v>
      </c>
    </row>
    <row r="14020" spans="1:11" x14ac:dyDescent="0.3">
      <c r="A14020" s="51" t="str">
        <f t="shared" si="225"/>
        <v>VOW3.DE</v>
      </c>
      <c r="B14020" s="52" t="s">
        <v>466</v>
      </c>
      <c r="C14020" s="50" t="s">
        <v>30347</v>
      </c>
      <c r="D14020" s="50">
        <f>DAX__2019_2020__33[[#This Row],[Open]]*(DAX__2019_2020__33[[#This Row],[Adj Close]]/DAX__2019_2020__33[[#This Row],[Close]])</f>
        <v>119.78744710483949</v>
      </c>
      <c r="E14020" s="50" t="s">
        <v>29419</v>
      </c>
      <c r="F14020" s="50" t="s">
        <v>4404</v>
      </c>
      <c r="G14020" s="50" t="s">
        <v>30348</v>
      </c>
      <c r="H14020" s="50" t="s">
        <v>30349</v>
      </c>
      <c r="I14020" s="50">
        <f>(DAX__2019_2020__33[[#This Row],[Adj Close]]-DAX__2019_2020__33[[#This Row],[Adj Open]])/DAX__2019_2020__33[[#This Row],[Adj Open]]</f>
        <v>4.4159317382654245E-2</v>
      </c>
      <c r="J14020" s="50">
        <f>DAX__2019_2020__33[[#This Row],[Adj Close]]-DAX__2019_2020__33[[#This Row],[Adj Open]]</f>
        <v>5.2897318951605143</v>
      </c>
      <c r="K14020" s="50">
        <v>1215035</v>
      </c>
    </row>
    <row r="14021" spans="1:11" x14ac:dyDescent="0.3">
      <c r="A14021" s="51" t="str">
        <f t="shared" ref="A14021:A14084" si="226">"VOW3.DE"</f>
        <v>VOW3.DE</v>
      </c>
      <c r="B14021" s="52" t="s">
        <v>467</v>
      </c>
      <c r="C14021" s="50" t="s">
        <v>30350</v>
      </c>
      <c r="D14021" s="50">
        <f>DAX__2019_2020__33[[#This Row],[Open]]*(DAX__2019_2020__33[[#This Row],[Adj Close]]/DAX__2019_2020__33[[#This Row],[Close]])</f>
        <v>126.90001638993782</v>
      </c>
      <c r="E14021" s="50" t="s">
        <v>29850</v>
      </c>
      <c r="F14021" s="50" t="s">
        <v>30351</v>
      </c>
      <c r="G14021" s="50" t="s">
        <v>11995</v>
      </c>
      <c r="H14021" s="50" t="s">
        <v>30352</v>
      </c>
      <c r="I14021" s="50">
        <f>(DAX__2019_2020__33[[#This Row],[Adj Close]]-DAX__2019_2020__33[[#This Row],[Adj Open]])/DAX__2019_2020__33[[#This Row],[Adj Open]]</f>
        <v>-1.9152238581826835E-2</v>
      </c>
      <c r="J14021" s="50">
        <f>DAX__2019_2020__33[[#This Row],[Adj Close]]-DAX__2019_2020__33[[#This Row],[Adj Open]]</f>
        <v>-2.4304193899378248</v>
      </c>
      <c r="K14021" s="50">
        <v>984355</v>
      </c>
    </row>
    <row r="14022" spans="1:11" x14ac:dyDescent="0.3">
      <c r="A14022" s="51" t="str">
        <f t="shared" si="226"/>
        <v>VOW3.DE</v>
      </c>
      <c r="B14022" s="52" t="s">
        <v>468</v>
      </c>
      <c r="C14022" s="50" t="s">
        <v>4803</v>
      </c>
      <c r="D14022" s="50">
        <f>DAX__2019_2020__33[[#This Row],[Open]]*(DAX__2019_2020__33[[#This Row],[Adj Close]]/DAX__2019_2020__33[[#This Row],[Close]])</f>
        <v>122.86121786791315</v>
      </c>
      <c r="E14022" s="50" t="s">
        <v>12229</v>
      </c>
      <c r="F14022" s="50" t="s">
        <v>30353</v>
      </c>
      <c r="G14022" s="50" t="s">
        <v>30354</v>
      </c>
      <c r="H14022" s="50" t="s">
        <v>30355</v>
      </c>
      <c r="I14022" s="50">
        <f>(DAX__2019_2020__33[[#This Row],[Adj Close]]-DAX__2019_2020__33[[#This Row],[Adj Open]])/DAX__2019_2020__33[[#This Row],[Adj Open]]</f>
        <v>-8.7269090909085595E-4</v>
      </c>
      <c r="J14022" s="50">
        <f>DAX__2019_2020__33[[#This Row],[Adj Close]]-DAX__2019_2020__33[[#This Row],[Adj Open]]</f>
        <v>-0.10721986791315885</v>
      </c>
      <c r="K14022" s="50">
        <v>1089940</v>
      </c>
    </row>
    <row r="14023" spans="1:11" x14ac:dyDescent="0.3">
      <c r="A14023" s="51" t="str">
        <f t="shared" si="226"/>
        <v>VOW3.DE</v>
      </c>
      <c r="B14023" s="52" t="s">
        <v>469</v>
      </c>
      <c r="C14023" s="50" t="s">
        <v>6559</v>
      </c>
      <c r="D14023" s="50">
        <f>DAX__2019_2020__33[[#This Row],[Open]]*(DAX__2019_2020__33[[#This Row],[Adj Close]]/DAX__2019_2020__33[[#This Row],[Close]])</f>
        <v>124.20152730372551</v>
      </c>
      <c r="E14023" s="50" t="s">
        <v>29504</v>
      </c>
      <c r="F14023" s="50" t="s">
        <v>6559</v>
      </c>
      <c r="G14023" s="50" t="s">
        <v>29858</v>
      </c>
      <c r="H14023" s="50" t="s">
        <v>29859</v>
      </c>
      <c r="I14023" s="50">
        <f>(DAX__2019_2020__33[[#This Row],[Adj Close]]-DAX__2019_2020__33[[#This Row],[Adj Open]])/DAX__2019_2020__33[[#This Row],[Adj Open]]</f>
        <v>1.5539597122301999E-2</v>
      </c>
      <c r="J14023" s="50">
        <f>DAX__2019_2020__33[[#This Row],[Adj Close]]-DAX__2019_2020__33[[#This Row],[Adj Open]]</f>
        <v>1.9300416962744862</v>
      </c>
      <c r="K14023" s="50">
        <v>1385474</v>
      </c>
    </row>
    <row r="14024" spans="1:11" x14ac:dyDescent="0.3">
      <c r="A14024" s="51" t="str">
        <f t="shared" si="226"/>
        <v>VOW3.DE</v>
      </c>
      <c r="B14024" s="52" t="s">
        <v>470</v>
      </c>
      <c r="C14024" s="50" t="s">
        <v>12110</v>
      </c>
      <c r="D14024" s="50">
        <f>DAX__2019_2020__33[[#This Row],[Open]]*(DAX__2019_2020__33[[#This Row],[Adj Close]]/DAX__2019_2020__33[[#This Row],[Close]])</f>
        <v>125.36313259890859</v>
      </c>
      <c r="E14024" s="50" t="s">
        <v>30356</v>
      </c>
      <c r="F14024" s="50" t="s">
        <v>30357</v>
      </c>
      <c r="G14024" s="50" t="s">
        <v>29834</v>
      </c>
      <c r="H14024" s="50" t="s">
        <v>29835</v>
      </c>
      <c r="I14024" s="50">
        <f>(DAX__2019_2020__33[[#This Row],[Adj Close]]-DAX__2019_2020__33[[#This Row],[Adj Open]])/DAX__2019_2020__33[[#This Row],[Adj Open]]</f>
        <v>7.4126370474847459E-3</v>
      </c>
      <c r="J14024" s="50">
        <f>DAX__2019_2020__33[[#This Row],[Adj Close]]-DAX__2019_2020__33[[#This Row],[Adj Open]]</f>
        <v>0.92927140109141249</v>
      </c>
      <c r="K14024" s="50">
        <v>916245</v>
      </c>
    </row>
    <row r="14025" spans="1:11" x14ac:dyDescent="0.3">
      <c r="A14025" s="51" t="str">
        <f t="shared" si="226"/>
        <v>VOW3.DE</v>
      </c>
      <c r="B14025" s="52" t="s">
        <v>471</v>
      </c>
      <c r="C14025" s="50" t="s">
        <v>12054</v>
      </c>
      <c r="D14025" s="50">
        <f>DAX__2019_2020__33[[#This Row],[Open]]*(DAX__2019_2020__33[[#This Row],[Adj Close]]/DAX__2019_2020__33[[#This Row],[Close]])</f>
        <v>128.66922026212654</v>
      </c>
      <c r="E14025" s="50" t="s">
        <v>12160</v>
      </c>
      <c r="F14025" s="50" t="s">
        <v>13468</v>
      </c>
      <c r="G14025" s="50" t="s">
        <v>12137</v>
      </c>
      <c r="H14025" s="50" t="s">
        <v>30358</v>
      </c>
      <c r="I14025" s="50">
        <f>(DAX__2019_2020__33[[#This Row],[Adj Close]]-DAX__2019_2020__33[[#This Row],[Adj Open]])/DAX__2019_2020__33[[#This Row],[Adj Open]]</f>
        <v>3.0555694444444896E-3</v>
      </c>
      <c r="J14025" s="50">
        <f>DAX__2019_2020__33[[#This Row],[Adj Close]]-DAX__2019_2020__33[[#This Row],[Adj Open]]</f>
        <v>0.39315773787345165</v>
      </c>
      <c r="K14025" s="50">
        <v>1432507</v>
      </c>
    </row>
    <row r="14026" spans="1:11" x14ac:dyDescent="0.3">
      <c r="A14026" s="51" t="str">
        <f t="shared" si="226"/>
        <v>VOW3.DE</v>
      </c>
      <c r="B14026" s="52" t="s">
        <v>472</v>
      </c>
      <c r="C14026" s="50" t="s">
        <v>6735</v>
      </c>
      <c r="D14026" s="50">
        <f>DAX__2019_2020__33[[#This Row],[Open]]*(DAX__2019_2020__33[[#This Row],[Adj Close]]/DAX__2019_2020__33[[#This Row],[Close]])</f>
        <v>129.45553028032009</v>
      </c>
      <c r="E14026" s="50" t="s">
        <v>29581</v>
      </c>
      <c r="F14026" s="50" t="s">
        <v>29864</v>
      </c>
      <c r="G14026" s="50" t="s">
        <v>30359</v>
      </c>
      <c r="H14026" s="50" t="s">
        <v>30360</v>
      </c>
      <c r="I14026" s="50">
        <f>(DAX__2019_2020__33[[#This Row],[Adj Close]]-DAX__2019_2020__33[[#This Row],[Adj Open]])/DAX__2019_2020__33[[#This Row],[Adj Open]]</f>
        <v>-8.2834066716105069E-4</v>
      </c>
      <c r="J14026" s="50">
        <f>DAX__2019_2020__33[[#This Row],[Adj Close]]-DAX__2019_2020__33[[#This Row],[Adj Open]]</f>
        <v>-0.10723328032008794</v>
      </c>
      <c r="K14026" s="50">
        <v>786180</v>
      </c>
    </row>
    <row r="14027" spans="1:11" x14ac:dyDescent="0.3">
      <c r="A14027" s="51" t="str">
        <f t="shared" si="226"/>
        <v>VOW3.DE</v>
      </c>
      <c r="B14027" s="52" t="s">
        <v>473</v>
      </c>
      <c r="C14027" s="50" t="s">
        <v>30361</v>
      </c>
      <c r="D14027" s="50">
        <f>DAX__2019_2020__33[[#This Row],[Open]]*(DAX__2019_2020__33[[#This Row],[Adj Close]]/DAX__2019_2020__33[[#This Row],[Close]])</f>
        <v>131.92169385653267</v>
      </c>
      <c r="E14027" s="50" t="s">
        <v>29879</v>
      </c>
      <c r="F14027" s="50" t="s">
        <v>30362</v>
      </c>
      <c r="G14027" s="50" t="s">
        <v>13573</v>
      </c>
      <c r="H14027" s="50" t="s">
        <v>30363</v>
      </c>
      <c r="I14027" s="50">
        <f>(DAX__2019_2020__33[[#This Row],[Adj Close]]-DAX__2019_2020__33[[#This Row],[Adj Open]])/DAX__2019_2020__33[[#This Row],[Adj Open]]</f>
        <v>-1.7881326319976278E-2</v>
      </c>
      <c r="J14027" s="50">
        <f>DAX__2019_2020__33[[#This Row],[Adj Close]]-DAX__2019_2020__33[[#This Row],[Adj Open]]</f>
        <v>-2.3589348565326702</v>
      </c>
      <c r="K14027" s="50">
        <v>1146193</v>
      </c>
    </row>
    <row r="14028" spans="1:11" x14ac:dyDescent="0.3">
      <c r="A14028" s="51" t="str">
        <f t="shared" si="226"/>
        <v>VOW3.DE</v>
      </c>
      <c r="B14028" s="52" t="s">
        <v>474</v>
      </c>
      <c r="C14028" s="50" t="s">
        <v>29675</v>
      </c>
      <c r="D14028" s="50">
        <f>DAX__2019_2020__33[[#This Row],[Open]]*(DAX__2019_2020__33[[#This Row],[Adj Close]]/DAX__2019_2020__33[[#This Row],[Close]])</f>
        <v>129.84868227411511</v>
      </c>
      <c r="E14028" s="50" t="s">
        <v>21637</v>
      </c>
      <c r="F14028" s="50" t="s">
        <v>12089</v>
      </c>
      <c r="G14028" s="50" t="s">
        <v>30364</v>
      </c>
      <c r="H14028" s="50" t="s">
        <v>30365</v>
      </c>
      <c r="I14028" s="50">
        <f>(DAX__2019_2020__33[[#This Row],[Adj Close]]-DAX__2019_2020__33[[#This Row],[Adj Open]])/DAX__2019_2020__33[[#This Row],[Adj Open]]</f>
        <v>-6.7438133277820198E-3</v>
      </c>
      <c r="J14028" s="50">
        <f>DAX__2019_2020__33[[#This Row],[Adj Close]]-DAX__2019_2020__33[[#This Row],[Adj Open]]</f>
        <v>-0.87567527411511037</v>
      </c>
      <c r="K14028" s="50">
        <v>773527</v>
      </c>
    </row>
    <row r="14029" spans="1:11" x14ac:dyDescent="0.3">
      <c r="A14029" s="51" t="str">
        <f t="shared" si="226"/>
        <v>VOW3.DE</v>
      </c>
      <c r="B14029" s="52" t="s">
        <v>475</v>
      </c>
      <c r="C14029" s="50" t="s">
        <v>13573</v>
      </c>
      <c r="D14029" s="50">
        <f>DAX__2019_2020__33[[#This Row],[Open]]*(DAX__2019_2020__33[[#This Row],[Adj Close]]/DAX__2019_2020__33[[#This Row],[Close]])</f>
        <v>129.56275091282174</v>
      </c>
      <c r="E14029" s="50" t="s">
        <v>29663</v>
      </c>
      <c r="F14029" s="50" t="s">
        <v>29573</v>
      </c>
      <c r="G14029" s="50" t="s">
        <v>29432</v>
      </c>
      <c r="H14029" s="50" t="s">
        <v>30366</v>
      </c>
      <c r="I14029" s="50">
        <f>(DAX__2019_2020__33[[#This Row],[Adj Close]]-DAX__2019_2020__33[[#This Row],[Adj Open]])/DAX__2019_2020__33[[#This Row],[Adj Open]]</f>
        <v>-3.1724620689655056E-3</v>
      </c>
      <c r="J14029" s="50">
        <f>DAX__2019_2020__33[[#This Row],[Adj Close]]-DAX__2019_2020__33[[#This Row],[Adj Open]]</f>
        <v>-0.41103291282175292</v>
      </c>
      <c r="K14029" s="50">
        <v>1161863</v>
      </c>
    </row>
    <row r="14030" spans="1:11" x14ac:dyDescent="0.3">
      <c r="A14030" s="51" t="str">
        <f t="shared" si="226"/>
        <v>VOW3.DE</v>
      </c>
      <c r="B14030" s="52" t="s">
        <v>476</v>
      </c>
      <c r="C14030" s="50" t="s">
        <v>29825</v>
      </c>
      <c r="D14030" s="50">
        <f>DAX__2019_2020__33[[#This Row],[Open]]*(DAX__2019_2020__33[[#This Row],[Adj Close]]/DAX__2019_2020__33[[#This Row],[Close]])</f>
        <v>127.75779656519347</v>
      </c>
      <c r="E14030" s="50" t="s">
        <v>29723</v>
      </c>
      <c r="F14030" s="50" t="s">
        <v>21624</v>
      </c>
      <c r="G14030" s="50" t="s">
        <v>30350</v>
      </c>
      <c r="H14030" s="50" t="s">
        <v>30367</v>
      </c>
      <c r="I14030" s="50">
        <f>(DAX__2019_2020__33[[#This Row],[Adj Close]]-DAX__2019_2020__33[[#This Row],[Adj Open]])/DAX__2019_2020__33[[#This Row],[Adj Open]]</f>
        <v>-6.7141700017952022E-3</v>
      </c>
      <c r="J14030" s="50">
        <f>DAX__2019_2020__33[[#This Row],[Adj Close]]-DAX__2019_2020__33[[#This Row],[Adj Open]]</f>
        <v>-0.8577875651934761</v>
      </c>
      <c r="K14030" s="50">
        <v>849191</v>
      </c>
    </row>
    <row r="14031" spans="1:11" x14ac:dyDescent="0.3">
      <c r="A14031" s="51" t="str">
        <f t="shared" si="226"/>
        <v>VOW3.DE</v>
      </c>
      <c r="B14031" s="52" t="s">
        <v>477</v>
      </c>
      <c r="C14031" s="50" t="s">
        <v>29457</v>
      </c>
      <c r="D14031" s="50">
        <f>DAX__2019_2020__33[[#This Row],[Open]]*(DAX__2019_2020__33[[#This Row],[Adj Close]]/DAX__2019_2020__33[[#This Row],[Close]])</f>
        <v>127.56122207404852</v>
      </c>
      <c r="E14031" s="50" t="s">
        <v>12036</v>
      </c>
      <c r="F14031" s="50" t="s">
        <v>30368</v>
      </c>
      <c r="G14031" s="50" t="s">
        <v>29497</v>
      </c>
      <c r="H14031" s="50" t="s">
        <v>29731</v>
      </c>
      <c r="I14031" s="50">
        <f>(DAX__2019_2020__33[[#This Row],[Adj Close]]-DAX__2019_2020__33[[#This Row],[Adj Open]])/DAX__2019_2020__33[[#This Row],[Adj Open]]</f>
        <v>-1.0647170448556105E-2</v>
      </c>
      <c r="J14031" s="50">
        <f>DAX__2019_2020__33[[#This Row],[Adj Close]]-DAX__2019_2020__33[[#This Row],[Adj Open]]</f>
        <v>-1.358166074048512</v>
      </c>
      <c r="K14031" s="50">
        <v>583264</v>
      </c>
    </row>
    <row r="14032" spans="1:11" x14ac:dyDescent="0.3">
      <c r="A14032" s="51" t="str">
        <f t="shared" si="226"/>
        <v>VOW3.DE</v>
      </c>
      <c r="B14032" s="52" t="s">
        <v>478</v>
      </c>
      <c r="C14032" s="50" t="s">
        <v>12111</v>
      </c>
      <c r="D14032" s="50">
        <f>DAX__2019_2020__33[[#This Row],[Open]]*(DAX__2019_2020__33[[#This Row],[Adj Close]]/DAX__2019_2020__33[[#This Row],[Close]])</f>
        <v>126.52471845871921</v>
      </c>
      <c r="E14032" s="50" t="s">
        <v>30369</v>
      </c>
      <c r="F14032" s="50" t="s">
        <v>29841</v>
      </c>
      <c r="G14032" s="50" t="s">
        <v>6576</v>
      </c>
      <c r="H14032" s="50" t="s">
        <v>30370</v>
      </c>
      <c r="I14032" s="50">
        <f>(DAX__2019_2020__33[[#This Row],[Adj Close]]-DAX__2019_2020__33[[#This Row],[Adj Open]])/DAX__2019_2020__33[[#This Row],[Adj Open]]</f>
        <v>1.4124081322425507E-3</v>
      </c>
      <c r="J14032" s="50">
        <f>DAX__2019_2020__33[[#This Row],[Adj Close]]-DAX__2019_2020__33[[#This Row],[Adj Open]]</f>
        <v>0.17870454128079416</v>
      </c>
      <c r="K14032" s="50">
        <v>843198</v>
      </c>
    </row>
    <row r="14033" spans="1:11" x14ac:dyDescent="0.3">
      <c r="A14033" s="51" t="str">
        <f t="shared" si="226"/>
        <v>VOW3.DE</v>
      </c>
      <c r="B14033" s="52" t="s">
        <v>479</v>
      </c>
      <c r="C14033" s="50" t="s">
        <v>13552</v>
      </c>
      <c r="D14033" s="50">
        <f>DAX__2019_2020__33[[#This Row],[Open]]*(DAX__2019_2020__33[[#This Row],[Adj Close]]/DAX__2019_2020__33[[#This Row],[Close]])</f>
        <v>126.43537880293069</v>
      </c>
      <c r="E14033" s="50" t="s">
        <v>29853</v>
      </c>
      <c r="F14033" s="50" t="s">
        <v>30310</v>
      </c>
      <c r="G14033" s="50" t="s">
        <v>30371</v>
      </c>
      <c r="H14033" s="50" t="s">
        <v>30372</v>
      </c>
      <c r="I14033" s="50">
        <f>(DAX__2019_2020__33[[#This Row],[Adj Close]]-DAX__2019_2020__33[[#This Row],[Adj Open]])/DAX__2019_2020__33[[#This Row],[Adj Open]]</f>
        <v>-2.7279159010600747E-2</v>
      </c>
      <c r="J14033" s="50">
        <f>DAX__2019_2020__33[[#This Row],[Adj Close]]-DAX__2019_2020__33[[#This Row],[Adj Open]]</f>
        <v>-3.4490508029306852</v>
      </c>
      <c r="K14033" s="50">
        <v>1280518</v>
      </c>
    </row>
    <row r="14034" spans="1:11" x14ac:dyDescent="0.3">
      <c r="A14034" s="51" t="str">
        <f t="shared" si="226"/>
        <v>VOW3.DE</v>
      </c>
      <c r="B14034" s="52" t="s">
        <v>480</v>
      </c>
      <c r="C14034" s="50" t="s">
        <v>11979</v>
      </c>
      <c r="D14034" s="50">
        <f>DAX__2019_2020__33[[#This Row],[Open]]*(DAX__2019_2020__33[[#This Row],[Adj Close]]/DAX__2019_2020__33[[#This Row],[Close]])</f>
        <v>121.96768669429612</v>
      </c>
      <c r="E14034" s="50" t="s">
        <v>11979</v>
      </c>
      <c r="F14034" s="50" t="s">
        <v>4458</v>
      </c>
      <c r="G14034" s="50" t="s">
        <v>4386</v>
      </c>
      <c r="H14034" s="50" t="s">
        <v>30373</v>
      </c>
      <c r="I14034" s="50">
        <f>(DAX__2019_2020__33[[#This Row],[Adj Close]]-DAX__2019_2020__33[[#This Row],[Adj Open]])/DAX__2019_2020__33[[#This Row],[Adj Open]]</f>
        <v>-5.3479875457875421E-2</v>
      </c>
      <c r="J14034" s="50">
        <f>DAX__2019_2020__33[[#This Row],[Adj Close]]-DAX__2019_2020__33[[#This Row],[Adj Open]]</f>
        <v>-6.5228166942961252</v>
      </c>
      <c r="K14034" s="50">
        <v>2881697</v>
      </c>
    </row>
    <row r="14035" spans="1:11" x14ac:dyDescent="0.3">
      <c r="A14035" s="51" t="str">
        <f t="shared" si="226"/>
        <v>VOW3.DE</v>
      </c>
      <c r="B14035" s="52" t="s">
        <v>481</v>
      </c>
      <c r="C14035" s="50" t="s">
        <v>4434</v>
      </c>
      <c r="D14035" s="50">
        <f>DAX__2019_2020__33[[#This Row],[Open]]*(DAX__2019_2020__33[[#This Row],[Adj Close]]/DAX__2019_2020__33[[#This Row],[Close]])</f>
        <v>116.51711407558284</v>
      </c>
      <c r="E14035" s="50" t="s">
        <v>4405</v>
      </c>
      <c r="F14035" s="50" t="s">
        <v>4716</v>
      </c>
      <c r="G14035" s="50" t="s">
        <v>4716</v>
      </c>
      <c r="H14035" s="50" t="s">
        <v>30374</v>
      </c>
      <c r="I14035" s="50">
        <f>(DAX__2019_2020__33[[#This Row],[Adj Close]]-DAX__2019_2020__33[[#This Row],[Adj Open]])/DAX__2019_2020__33[[#This Row],[Adj Open]]</f>
        <v>-4.1410998837929293E-2</v>
      </c>
      <c r="J14035" s="50">
        <f>DAX__2019_2020__33[[#This Row],[Adj Close]]-DAX__2019_2020__33[[#This Row],[Adj Open]]</f>
        <v>-4.8250900755828354</v>
      </c>
      <c r="K14035" s="50">
        <v>1610267</v>
      </c>
    </row>
    <row r="14036" spans="1:11" x14ac:dyDescent="0.3">
      <c r="A14036" s="51" t="str">
        <f t="shared" si="226"/>
        <v>VOW3.DE</v>
      </c>
      <c r="B14036" s="52" t="s">
        <v>482</v>
      </c>
      <c r="C14036" s="50" t="s">
        <v>4471</v>
      </c>
      <c r="D14036" s="50">
        <f>DAX__2019_2020__33[[#This Row],[Open]]*(DAX__2019_2020__33[[#This Row],[Adj Close]]/DAX__2019_2020__33[[#This Row],[Close]])</f>
        <v>113.0323230692656</v>
      </c>
      <c r="E14036" s="50" t="s">
        <v>30329</v>
      </c>
      <c r="F14036" s="50" t="s">
        <v>12266</v>
      </c>
      <c r="G14036" s="50" t="s">
        <v>4391</v>
      </c>
      <c r="H14036" s="50" t="s">
        <v>30375</v>
      </c>
      <c r="I14036" s="50">
        <f>(DAX__2019_2020__33[[#This Row],[Adj Close]]-DAX__2019_2020__33[[#This Row],[Adj Open]])/DAX__2019_2020__33[[#This Row],[Adj Open]]</f>
        <v>3.6995992094861679E-2</v>
      </c>
      <c r="J14036" s="50">
        <f>DAX__2019_2020__33[[#This Row],[Adj Close]]-DAX__2019_2020__33[[#This Row],[Adj Open]]</f>
        <v>4.1817429307344014</v>
      </c>
      <c r="K14036" s="50">
        <v>1634787</v>
      </c>
    </row>
    <row r="14037" spans="1:11" x14ac:dyDescent="0.3">
      <c r="A14037" s="51" t="str">
        <f t="shared" si="226"/>
        <v>VOW3.DE</v>
      </c>
      <c r="B14037" s="52" t="s">
        <v>483</v>
      </c>
      <c r="C14037" s="50" t="s">
        <v>30376</v>
      </c>
      <c r="D14037" s="50">
        <f>DAX__2019_2020__33[[#This Row],[Open]]*(DAX__2019_2020__33[[#This Row],[Adj Close]]/DAX__2019_2020__33[[#This Row],[Close]])</f>
        <v>118.85818108507394</v>
      </c>
      <c r="E14037" s="50" t="s">
        <v>13525</v>
      </c>
      <c r="F14037" s="50" t="s">
        <v>4394</v>
      </c>
      <c r="G14037" s="50" t="s">
        <v>4774</v>
      </c>
      <c r="H14037" s="50" t="s">
        <v>30377</v>
      </c>
      <c r="I14037" s="50">
        <f>(DAX__2019_2020__33[[#This Row],[Adj Close]]-DAX__2019_2020__33[[#This Row],[Adj Open]])/DAX__2019_2020__33[[#This Row],[Adj Open]]</f>
        <v>1.1126116038907908E-2</v>
      </c>
      <c r="J14037" s="50">
        <f>DAX__2019_2020__33[[#This Row],[Adj Close]]-DAX__2019_2020__33[[#This Row],[Adj Open]]</f>
        <v>1.3224299149260617</v>
      </c>
      <c r="K14037" s="50">
        <v>2031132</v>
      </c>
    </row>
    <row r="14038" spans="1:11" x14ac:dyDescent="0.3">
      <c r="A14038" s="51" t="str">
        <f t="shared" si="226"/>
        <v>VOW3.DE</v>
      </c>
      <c r="B14038" s="52" t="s">
        <v>484</v>
      </c>
      <c r="C14038" s="50" t="s">
        <v>30378</v>
      </c>
      <c r="D14038" s="50">
        <f>DAX__2019_2020__33[[#This Row],[Open]]*(DAX__2019_2020__33[[#This Row],[Adj Close]]/DAX__2019_2020__33[[#This Row],[Close]])</f>
        <v>120.66311457253143</v>
      </c>
      <c r="E14038" s="50" t="s">
        <v>12025</v>
      </c>
      <c r="F14038" s="50" t="s">
        <v>4827</v>
      </c>
      <c r="G14038" s="50" t="s">
        <v>30330</v>
      </c>
      <c r="H14038" s="50" t="s">
        <v>30331</v>
      </c>
      <c r="I14038" s="50">
        <f>(DAX__2019_2020__33[[#This Row],[Adj Close]]-DAX__2019_2020__33[[#This Row],[Adj Open]])/DAX__2019_2020__33[[#This Row],[Adj Open]]</f>
        <v>-7.4045471847755131E-4</v>
      </c>
      <c r="J14038" s="50">
        <f>DAX__2019_2020__33[[#This Row],[Adj Close]]-DAX__2019_2020__33[[#This Row],[Adj Open]]</f>
        <v>-8.9345572531428274E-2</v>
      </c>
      <c r="K14038" s="50">
        <v>841385</v>
      </c>
    </row>
    <row r="14039" spans="1:11" x14ac:dyDescent="0.3">
      <c r="A14039" s="51" t="str">
        <f t="shared" si="226"/>
        <v>VOW3.DE</v>
      </c>
      <c r="B14039" s="52" t="s">
        <v>485</v>
      </c>
      <c r="C14039" s="50" t="s">
        <v>4657</v>
      </c>
      <c r="D14039" s="50">
        <f>DAX__2019_2020__33[[#This Row],[Open]]*(DAX__2019_2020__33[[#This Row],[Adj Close]]/DAX__2019_2020__33[[#This Row],[Close]])</f>
        <v>121.07414519029851</v>
      </c>
      <c r="E14039" s="50" t="s">
        <v>4852</v>
      </c>
      <c r="F14039" s="50" t="s">
        <v>4761</v>
      </c>
      <c r="G14039" s="50" t="s">
        <v>11955</v>
      </c>
      <c r="H14039" s="50" t="s">
        <v>30379</v>
      </c>
      <c r="I14039" s="50">
        <f>(DAX__2019_2020__33[[#This Row],[Adj Close]]-DAX__2019_2020__33[[#This Row],[Adj Open]])/DAX__2019_2020__33[[#This Row],[Adj Open]]</f>
        <v>-1.107011070110704E-2</v>
      </c>
      <c r="J14039" s="50">
        <f>DAX__2019_2020__33[[#This Row],[Adj Close]]-DAX__2019_2020__33[[#This Row],[Adj Open]]</f>
        <v>-1.3403041902985109</v>
      </c>
      <c r="K14039" s="50">
        <v>1434341</v>
      </c>
    </row>
    <row r="14040" spans="1:11" x14ac:dyDescent="0.3">
      <c r="A14040" s="51" t="str">
        <f t="shared" si="226"/>
        <v>VOW3.DE</v>
      </c>
      <c r="B14040" s="52" t="s">
        <v>486</v>
      </c>
      <c r="C14040" s="50" t="s">
        <v>13681</v>
      </c>
      <c r="D14040" s="50">
        <f>DAX__2019_2020__33[[#This Row],[Open]]*(DAX__2019_2020__33[[#This Row],[Adj Close]]/DAX__2019_2020__33[[#This Row],[Close]])</f>
        <v>119.10837570703957</v>
      </c>
      <c r="E14040" s="50" t="s">
        <v>4824</v>
      </c>
      <c r="F14040" s="50" t="s">
        <v>30380</v>
      </c>
      <c r="G14040" s="50" t="s">
        <v>30381</v>
      </c>
      <c r="H14040" s="50" t="s">
        <v>30382</v>
      </c>
      <c r="I14040" s="50">
        <f>(DAX__2019_2020__33[[#This Row],[Adj Close]]-DAX__2019_2020__33[[#This Row],[Adj Open]])/DAX__2019_2020__33[[#This Row],[Adj Open]]</f>
        <v>-3.300840135765037E-3</v>
      </c>
      <c r="J14040" s="50">
        <f>DAX__2019_2020__33[[#This Row],[Adj Close]]-DAX__2019_2020__33[[#This Row],[Adj Open]]</f>
        <v>-0.39315770703957753</v>
      </c>
      <c r="K14040" s="50">
        <v>890458</v>
      </c>
    </row>
    <row r="14041" spans="1:11" x14ac:dyDescent="0.3">
      <c r="A14041" s="51" t="str">
        <f t="shared" si="226"/>
        <v>VOW3.DE</v>
      </c>
      <c r="B14041" s="52" t="s">
        <v>487</v>
      </c>
      <c r="C14041" s="50" t="s">
        <v>30383</v>
      </c>
      <c r="D14041" s="50">
        <f>DAX__2019_2020__33[[#This Row],[Open]]*(DAX__2019_2020__33[[#This Row],[Adj Close]]/DAX__2019_2020__33[[#This Row],[Close]])</f>
        <v>119.84106112881371</v>
      </c>
      <c r="E14041" s="50" t="s">
        <v>30384</v>
      </c>
      <c r="F14041" s="50" t="s">
        <v>4877</v>
      </c>
      <c r="G14041" s="50" t="s">
        <v>12238</v>
      </c>
      <c r="H14041" s="50" t="s">
        <v>30385</v>
      </c>
      <c r="I14041" s="50">
        <f>(DAX__2019_2020__33[[#This Row],[Adj Close]]-DAX__2019_2020__33[[#This Row],[Adj Open]])/DAX__2019_2020__33[[#This Row],[Adj Open]]</f>
        <v>-7.4560098216526231E-3</v>
      </c>
      <c r="J14041" s="50">
        <f>DAX__2019_2020__33[[#This Row],[Adj Close]]-DAX__2019_2020__33[[#This Row],[Adj Open]]</f>
        <v>-0.89353612881370736</v>
      </c>
      <c r="K14041" s="50">
        <v>677908</v>
      </c>
    </row>
    <row r="14042" spans="1:11" x14ac:dyDescent="0.3">
      <c r="A14042" s="51" t="str">
        <f t="shared" si="226"/>
        <v>VOW3.DE</v>
      </c>
      <c r="B14042" s="52" t="s">
        <v>488</v>
      </c>
      <c r="C14042" s="50" t="s">
        <v>11953</v>
      </c>
      <c r="D14042" s="50">
        <f>DAX__2019_2020__33[[#This Row],[Open]]*(DAX__2019_2020__33[[#This Row],[Adj Close]]/DAX__2019_2020__33[[#This Row],[Close]])</f>
        <v>120.44868436632294</v>
      </c>
      <c r="E14042" s="50" t="s">
        <v>11971</v>
      </c>
      <c r="F14042" s="50" t="s">
        <v>29414</v>
      </c>
      <c r="G14042" s="50" t="s">
        <v>6555</v>
      </c>
      <c r="H14042" s="50" t="s">
        <v>30386</v>
      </c>
      <c r="I14042" s="50">
        <f>(DAX__2019_2020__33[[#This Row],[Adj Close]]-DAX__2019_2020__33[[#This Row],[Adj Open]])/DAX__2019_2020__33[[#This Row],[Adj Open]]</f>
        <v>3.857564454208505E-2</v>
      </c>
      <c r="J14042" s="50">
        <f>DAX__2019_2020__33[[#This Row],[Adj Close]]-DAX__2019_2020__33[[#This Row],[Adj Open]]</f>
        <v>4.6463856336770704</v>
      </c>
      <c r="K14042" s="50">
        <v>1958761</v>
      </c>
    </row>
    <row r="14043" spans="1:11" x14ac:dyDescent="0.3">
      <c r="A14043" s="51" t="str">
        <f t="shared" si="226"/>
        <v>VOW3.DE</v>
      </c>
      <c r="B14043" s="52" t="s">
        <v>489</v>
      </c>
      <c r="C14043" s="50" t="s">
        <v>30387</v>
      </c>
      <c r="D14043" s="50">
        <f>DAX__2019_2020__33[[#This Row],[Open]]*(DAX__2019_2020__33[[#This Row],[Adj Close]]/DAX__2019_2020__33[[#This Row],[Close]])</f>
        <v>124.95210015876849</v>
      </c>
      <c r="E14043" s="50" t="s">
        <v>13465</v>
      </c>
      <c r="F14043" s="50" t="s">
        <v>30335</v>
      </c>
      <c r="G14043" s="50" t="s">
        <v>30388</v>
      </c>
      <c r="H14043" s="50" t="s">
        <v>30389</v>
      </c>
      <c r="I14043" s="50">
        <f>(DAX__2019_2020__33[[#This Row],[Adj Close]]-DAX__2019_2020__33[[#This Row],[Adj Open]])/DAX__2019_2020__33[[#This Row],[Adj Open]]</f>
        <v>5.8639017695622216E-3</v>
      </c>
      <c r="J14043" s="50">
        <f>DAX__2019_2020__33[[#This Row],[Adj Close]]-DAX__2019_2020__33[[#This Row],[Adj Open]]</f>
        <v>0.73270684123151852</v>
      </c>
      <c r="K14043" s="50">
        <v>869988</v>
      </c>
    </row>
    <row r="14044" spans="1:11" x14ac:dyDescent="0.3">
      <c r="A14044" s="51" t="str">
        <f t="shared" si="226"/>
        <v>VOW3.DE</v>
      </c>
      <c r="B14044" s="52" t="s">
        <v>490</v>
      </c>
      <c r="C14044" s="50" t="s">
        <v>30390</v>
      </c>
      <c r="D14044" s="50">
        <f>DAX__2019_2020__33[[#This Row],[Open]]*(DAX__2019_2020__33[[#This Row],[Adj Close]]/DAX__2019_2020__33[[#This Row],[Close]])</f>
        <v>125.30951927993715</v>
      </c>
      <c r="E14044" s="50" t="s">
        <v>11971</v>
      </c>
      <c r="F14044" s="50" t="s">
        <v>30342</v>
      </c>
      <c r="G14044" s="50" t="s">
        <v>30391</v>
      </c>
      <c r="H14044" s="50" t="s">
        <v>30392</v>
      </c>
      <c r="I14044" s="50">
        <f>(DAX__2019_2020__33[[#This Row],[Adj Close]]-DAX__2019_2020__33[[#This Row],[Adj Open]])/DAX__2019_2020__33[[#This Row],[Adj Open]]</f>
        <v>-1.0695949418997848E-2</v>
      </c>
      <c r="J14044" s="50">
        <f>DAX__2019_2020__33[[#This Row],[Adj Close]]-DAX__2019_2020__33[[#This Row],[Adj Open]]</f>
        <v>-1.3403042799371434</v>
      </c>
      <c r="K14044" s="50">
        <v>756502</v>
      </c>
    </row>
    <row r="14045" spans="1:11" x14ac:dyDescent="0.3">
      <c r="A14045" s="51" t="str">
        <f t="shared" si="226"/>
        <v>VOW3.DE</v>
      </c>
      <c r="B14045" s="52" t="s">
        <v>491</v>
      </c>
      <c r="C14045" s="50" t="s">
        <v>6578</v>
      </c>
      <c r="D14045" s="50">
        <f>DAX__2019_2020__33[[#This Row],[Open]]*(DAX__2019_2020__33[[#This Row],[Adj Close]]/DAX__2019_2020__33[[#This Row],[Close]])</f>
        <v>124.04069104898758</v>
      </c>
      <c r="E14045" s="50" t="s">
        <v>4815</v>
      </c>
      <c r="F14045" s="50" t="s">
        <v>30282</v>
      </c>
      <c r="G14045" s="50" t="s">
        <v>30393</v>
      </c>
      <c r="H14045" s="50" t="s">
        <v>30394</v>
      </c>
      <c r="I14045" s="50">
        <f>(DAX__2019_2020__33[[#This Row],[Adj Close]]-DAX__2019_2020__33[[#This Row],[Adj Open]])/DAX__2019_2020__33[[#This Row],[Adj Open]]</f>
        <v>1.152492378133825E-3</v>
      </c>
      <c r="J14045" s="50">
        <f>DAX__2019_2020__33[[#This Row],[Adj Close]]-DAX__2019_2020__33[[#This Row],[Adj Open]]</f>
        <v>0.14295595101241076</v>
      </c>
      <c r="K14045" s="50">
        <v>735883</v>
      </c>
    </row>
    <row r="14046" spans="1:11" x14ac:dyDescent="0.3">
      <c r="A14046" s="51" t="str">
        <f t="shared" si="226"/>
        <v>VOW3.DE</v>
      </c>
      <c r="B14046" s="52" t="s">
        <v>492</v>
      </c>
      <c r="C14046" s="50" t="s">
        <v>30395</v>
      </c>
      <c r="D14046" s="50">
        <f>DAX__2019_2020__33[[#This Row],[Open]]*(DAX__2019_2020__33[[#This Row],[Adj Close]]/DAX__2019_2020__33[[#This Row],[Close]])</f>
        <v>124.09429988843118</v>
      </c>
      <c r="E14046" s="50" t="s">
        <v>30396</v>
      </c>
      <c r="F14046" s="50" t="s">
        <v>21642</v>
      </c>
      <c r="G14046" s="50" t="s">
        <v>29494</v>
      </c>
      <c r="H14046" s="50" t="s">
        <v>30397</v>
      </c>
      <c r="I14046" s="50">
        <f>(DAX__2019_2020__33[[#This Row],[Adj Close]]-DAX__2019_2020__33[[#This Row],[Adj Open]])/DAX__2019_2020__33[[#This Row],[Adj Open]]</f>
        <v>2.1600517655510389E-3</v>
      </c>
      <c r="J14046" s="50">
        <f>DAX__2019_2020__33[[#This Row],[Adj Close]]-DAX__2019_2020__33[[#This Row],[Adj Open]]</f>
        <v>0.26805011156882586</v>
      </c>
      <c r="K14046" s="50">
        <v>522374</v>
      </c>
    </row>
    <row r="14047" spans="1:11" x14ac:dyDescent="0.3">
      <c r="A14047" s="51" t="str">
        <f t="shared" si="226"/>
        <v>VOW3.DE</v>
      </c>
      <c r="B14047" s="52" t="s">
        <v>493</v>
      </c>
      <c r="C14047" s="50" t="s">
        <v>4809</v>
      </c>
      <c r="D14047" s="50">
        <f>DAX__2019_2020__33[[#This Row],[Open]]*(DAX__2019_2020__33[[#This Row],[Adj Close]]/DAX__2019_2020__33[[#This Row],[Close]])</f>
        <v>123.3079929097473</v>
      </c>
      <c r="E14047" s="50" t="s">
        <v>13473</v>
      </c>
      <c r="F14047" s="50" t="s">
        <v>30282</v>
      </c>
      <c r="G14047" s="50" t="s">
        <v>12118</v>
      </c>
      <c r="H14047" s="50" t="s">
        <v>30398</v>
      </c>
      <c r="I14047" s="50">
        <f>(DAX__2019_2020__33[[#This Row],[Adj Close]]-DAX__2019_2020__33[[#This Row],[Adj Open]])/DAX__2019_2020__33[[#This Row],[Adj Open]]</f>
        <v>3.623188405797069E-3</v>
      </c>
      <c r="J14047" s="50">
        <f>DAX__2019_2020__33[[#This Row],[Adj Close]]-DAX__2019_2020__33[[#This Row],[Adj Open]]</f>
        <v>0.44676809025270359</v>
      </c>
      <c r="K14047" s="50">
        <v>666118</v>
      </c>
    </row>
    <row r="14048" spans="1:11" x14ac:dyDescent="0.3">
      <c r="A14048" s="51" t="str">
        <f t="shared" si="226"/>
        <v>VOW3.DE</v>
      </c>
      <c r="B14048" s="52" t="s">
        <v>494</v>
      </c>
      <c r="C14048" s="50" t="s">
        <v>30399</v>
      </c>
      <c r="D14048" s="50">
        <f>DAX__2019_2020__33[[#This Row],[Open]]*(DAX__2019_2020__33[[#This Row],[Adj Close]]/DAX__2019_2020__33[[#This Row],[Close]])</f>
        <v>123.70115181086541</v>
      </c>
      <c r="E14048" s="50" t="s">
        <v>30333</v>
      </c>
      <c r="F14048" s="50" t="s">
        <v>11977</v>
      </c>
      <c r="G14048" s="50" t="s">
        <v>30335</v>
      </c>
      <c r="H14048" s="50" t="s">
        <v>30400</v>
      </c>
      <c r="I14048" s="50">
        <f>(DAX__2019_2020__33[[#This Row],[Adj Close]]-DAX__2019_2020__33[[#This Row],[Adj Open]])/DAX__2019_2020__33[[#This Row],[Adj Open]]</f>
        <v>7.2233457494460356E-3</v>
      </c>
      <c r="J14048" s="50">
        <f>DAX__2019_2020__33[[#This Row],[Adj Close]]-DAX__2019_2020__33[[#This Row],[Adj Open]]</f>
        <v>0.89353618913459343</v>
      </c>
      <c r="K14048" s="50">
        <v>600356</v>
      </c>
    </row>
    <row r="14049" spans="1:11" x14ac:dyDescent="0.3">
      <c r="A14049" s="51" t="str">
        <f t="shared" si="226"/>
        <v>VOW3.DE</v>
      </c>
      <c r="B14049" s="52" t="s">
        <v>495</v>
      </c>
      <c r="C14049" s="50" t="s">
        <v>12075</v>
      </c>
      <c r="D14049" s="50">
        <f>DAX__2019_2020__33[[#This Row],[Open]]*(DAX__2019_2020__33[[#This Row],[Adj Close]]/DAX__2019_2020__33[[#This Row],[Close]])</f>
        <v>123.0399187789116</v>
      </c>
      <c r="E14049" s="50" t="s">
        <v>30401</v>
      </c>
      <c r="F14049" s="50" t="s">
        <v>4667</v>
      </c>
      <c r="G14049" s="50" t="s">
        <v>30310</v>
      </c>
      <c r="H14049" s="50" t="s">
        <v>30402</v>
      </c>
      <c r="I14049" s="50">
        <f>(DAX__2019_2020__33[[#This Row],[Adj Close]]-DAX__2019_2020__33[[#This Row],[Adj Open]])/DAX__2019_2020__33[[#This Row],[Adj Open]]</f>
        <v>-7.8431519501051018E-3</v>
      </c>
      <c r="J14049" s="50">
        <f>DAX__2019_2020__33[[#This Row],[Adj Close]]-DAX__2019_2020__33[[#This Row],[Adj Open]]</f>
        <v>-0.96502077891159388</v>
      </c>
      <c r="K14049" s="50">
        <v>861499</v>
      </c>
    </row>
    <row r="14050" spans="1:11" x14ac:dyDescent="0.3">
      <c r="A14050" s="51" t="str">
        <f t="shared" si="226"/>
        <v>VOW3.DE</v>
      </c>
      <c r="B14050" s="52" t="s">
        <v>496</v>
      </c>
      <c r="C14050" s="50" t="s">
        <v>4666</v>
      </c>
      <c r="D14050" s="50">
        <f>DAX__2019_2020__33[[#This Row],[Open]]*(DAX__2019_2020__33[[#This Row],[Adj Close]]/DAX__2019_2020__33[[#This Row],[Close]])</f>
        <v>122.78974192515946</v>
      </c>
      <c r="E14050" s="50" t="s">
        <v>12118</v>
      </c>
      <c r="F14050" s="50" t="s">
        <v>30326</v>
      </c>
      <c r="G14050" s="50" t="s">
        <v>30403</v>
      </c>
      <c r="H14050" s="50" t="s">
        <v>30404</v>
      </c>
      <c r="I14050" s="50">
        <f>(DAX__2019_2020__33[[#This Row],[Adj Close]]-DAX__2019_2020__33[[#This Row],[Adj Open]])/DAX__2019_2020__33[[#This Row],[Adj Open]]</f>
        <v>-9.7510989630489198E-3</v>
      </c>
      <c r="J14050" s="50">
        <f>DAX__2019_2020__33[[#This Row],[Adj Close]]-DAX__2019_2020__33[[#This Row],[Adj Open]]</f>
        <v>-1.1973349251594669</v>
      </c>
      <c r="K14050" s="50">
        <v>1086159</v>
      </c>
    </row>
    <row r="14051" spans="1:11" x14ac:dyDescent="0.3">
      <c r="A14051" s="51" t="str">
        <f t="shared" si="226"/>
        <v>VOW3.DE</v>
      </c>
      <c r="B14051" s="52" t="s">
        <v>497</v>
      </c>
      <c r="C14051" s="50" t="s">
        <v>4665</v>
      </c>
      <c r="D14051" s="50">
        <f>DAX__2019_2020__33[[#This Row],[Open]]*(DAX__2019_2020__33[[#This Row],[Adj Close]]/DAX__2019_2020__33[[#This Row],[Close]])</f>
        <v>122.41445637704376</v>
      </c>
      <c r="E14051" s="50" t="s">
        <v>30405</v>
      </c>
      <c r="F14051" s="50" t="s">
        <v>30406</v>
      </c>
      <c r="G14051" s="50" t="s">
        <v>13534</v>
      </c>
      <c r="H14051" s="50" t="s">
        <v>30407</v>
      </c>
      <c r="I14051" s="50">
        <f>(DAX__2019_2020__33[[#This Row],[Adj Close]]-DAX__2019_2020__33[[#This Row],[Adj Open]])/DAX__2019_2020__33[[#This Row],[Adj Open]]</f>
        <v>5.8394379562044215E-3</v>
      </c>
      <c r="J14051" s="50">
        <f>DAX__2019_2020__33[[#This Row],[Adj Close]]-DAX__2019_2020__33[[#This Row],[Adj Open]]</f>
        <v>0.7148316229562397</v>
      </c>
      <c r="K14051" s="50">
        <v>1656694</v>
      </c>
    </row>
    <row r="14052" spans="1:11" x14ac:dyDescent="0.3">
      <c r="A14052" s="51" t="str">
        <f t="shared" si="226"/>
        <v>VOW3.DE</v>
      </c>
      <c r="B14052" s="52" t="s">
        <v>498</v>
      </c>
      <c r="C14052" s="50" t="s">
        <v>30408</v>
      </c>
      <c r="D14052" s="50">
        <f>DAX__2019_2020__33[[#This Row],[Open]]*(DAX__2019_2020__33[[#This Row],[Adj Close]]/DAX__2019_2020__33[[#This Row],[Close]])</f>
        <v>123.54030571294277</v>
      </c>
      <c r="E14052" s="50" t="s">
        <v>29499</v>
      </c>
      <c r="F14052" s="50" t="s">
        <v>30409</v>
      </c>
      <c r="G14052" s="50" t="s">
        <v>4800</v>
      </c>
      <c r="H14052" s="50" t="s">
        <v>30320</v>
      </c>
      <c r="I14052" s="50">
        <f>(DAX__2019_2020__33[[#This Row],[Adj Close]]-DAX__2019_2020__33[[#This Row],[Adj Open]])/DAX__2019_2020__33[[#This Row],[Adj Open]]</f>
        <v>-1.48994508498284E-2</v>
      </c>
      <c r="J14052" s="50">
        <f>DAX__2019_2020__33[[#This Row],[Adj Close]]-DAX__2019_2020__33[[#This Row],[Adj Open]]</f>
        <v>-1.8406827129427654</v>
      </c>
      <c r="K14052" s="50">
        <v>1371158</v>
      </c>
    </row>
    <row r="14053" spans="1:11" x14ac:dyDescent="0.3">
      <c r="A14053" s="51" t="str">
        <f t="shared" si="226"/>
        <v>VOW3.DE</v>
      </c>
      <c r="B14053" s="52" t="s">
        <v>499</v>
      </c>
      <c r="C14053" s="50" t="s">
        <v>30410</v>
      </c>
      <c r="D14053" s="50">
        <f>DAX__2019_2020__33[[#This Row],[Open]]*(DAX__2019_2020__33[[#This Row],[Adj Close]]/DAX__2019_2020__33[[#This Row],[Close]])</f>
        <v>121.41369472120587</v>
      </c>
      <c r="E14053" s="50" t="s">
        <v>6559</v>
      </c>
      <c r="F14053" s="50" t="s">
        <v>4656</v>
      </c>
      <c r="G14053" s="50" t="s">
        <v>6559</v>
      </c>
      <c r="H14053" s="50" t="s">
        <v>30411</v>
      </c>
      <c r="I14053" s="50">
        <f>(DAX__2019_2020__33[[#This Row],[Adj Close]]-DAX__2019_2020__33[[#This Row],[Adj Open]])/DAX__2019_2020__33[[#This Row],[Adj Open]]</f>
        <v>2.2961398919583383E-2</v>
      </c>
      <c r="J14053" s="50">
        <f>DAX__2019_2020__33[[#This Row],[Adj Close]]-DAX__2019_2020__33[[#This Row],[Adj Open]]</f>
        <v>2.7878282787941231</v>
      </c>
      <c r="K14053" s="50">
        <v>747571</v>
      </c>
    </row>
    <row r="14054" spans="1:11" x14ac:dyDescent="0.3">
      <c r="A14054" s="51" t="str">
        <f t="shared" si="226"/>
        <v>VOW3.DE</v>
      </c>
      <c r="B14054" s="52" t="s">
        <v>500</v>
      </c>
      <c r="C14054" s="50" t="s">
        <v>13540</v>
      </c>
      <c r="D14054" s="50">
        <f>DAX__2019_2020__33[[#This Row],[Open]]*(DAX__2019_2020__33[[#This Row],[Adj Close]]/DAX__2019_2020__33[[#This Row],[Close]])</f>
        <v>124.64829803198324</v>
      </c>
      <c r="E14054" s="50" t="s">
        <v>13492</v>
      </c>
      <c r="F14054" s="50" t="s">
        <v>30395</v>
      </c>
      <c r="G14054" s="50" t="s">
        <v>29862</v>
      </c>
      <c r="H14054" s="50" t="s">
        <v>30283</v>
      </c>
      <c r="I14054" s="50">
        <f>(DAX__2019_2020__33[[#This Row],[Adj Close]]-DAX__2019_2020__33[[#This Row],[Adj Open]])/DAX__2019_2020__33[[#This Row],[Adj Open]]</f>
        <v>4.4444086021504219E-3</v>
      </c>
      <c r="J14054" s="50">
        <f>DAX__2019_2020__33[[#This Row],[Adj Close]]-DAX__2019_2020__33[[#This Row],[Adj Open]]</f>
        <v>0.55398796801675587</v>
      </c>
      <c r="K14054" s="50">
        <v>1099349</v>
      </c>
    </row>
    <row r="14055" spans="1:11" x14ac:dyDescent="0.3">
      <c r="A14055" s="51" t="str">
        <f t="shared" si="226"/>
        <v>VOW3.DE</v>
      </c>
      <c r="B14055" s="52" t="s">
        <v>501</v>
      </c>
      <c r="C14055" s="50" t="s">
        <v>12135</v>
      </c>
      <c r="D14055" s="50">
        <f>DAX__2019_2020__33[[#This Row],[Open]]*(DAX__2019_2020__33[[#This Row],[Adj Close]]/DAX__2019_2020__33[[#This Row],[Close]])</f>
        <v>125.9349956352664</v>
      </c>
      <c r="E14055" s="50" t="s">
        <v>30412</v>
      </c>
      <c r="F14055" s="50" t="s">
        <v>4808</v>
      </c>
      <c r="G14055" s="50" t="s">
        <v>29708</v>
      </c>
      <c r="H14055" s="50" t="s">
        <v>30413</v>
      </c>
      <c r="I14055" s="50">
        <f>(DAX__2019_2020__33[[#This Row],[Adj Close]]-DAX__2019_2020__33[[#This Row],[Adj Open]])/DAX__2019_2020__33[[#This Row],[Adj Open]]</f>
        <v>-1.0075194975518741E-2</v>
      </c>
      <c r="J14055" s="50">
        <f>DAX__2019_2020__33[[#This Row],[Adj Close]]-DAX__2019_2020__33[[#This Row],[Adj Open]]</f>
        <v>-1.2688196352664107</v>
      </c>
      <c r="K14055" s="50">
        <v>789882</v>
      </c>
    </row>
    <row r="14056" spans="1:11" x14ac:dyDescent="0.3">
      <c r="A14056" s="51" t="str">
        <f t="shared" si="226"/>
        <v>VOW3.DE</v>
      </c>
      <c r="B14056" s="52" t="s">
        <v>502</v>
      </c>
      <c r="C14056" s="50" t="s">
        <v>12229</v>
      </c>
      <c r="D14056" s="50">
        <f>DAX__2019_2020__33[[#This Row],[Open]]*(DAX__2019_2020__33[[#This Row],[Adj Close]]/DAX__2019_2020__33[[#This Row],[Close]])</f>
        <v>124.73765333703575</v>
      </c>
      <c r="E14056" s="50" t="s">
        <v>12232</v>
      </c>
      <c r="F14056" s="50" t="s">
        <v>4866</v>
      </c>
      <c r="G14056" s="50" t="s">
        <v>30414</v>
      </c>
      <c r="H14056" s="50" t="s">
        <v>30415</v>
      </c>
      <c r="I14056" s="50">
        <f>(DAX__2019_2020__33[[#This Row],[Adj Close]]-DAX__2019_2020__33[[#This Row],[Adj Open]])/DAX__2019_2020__33[[#This Row],[Adj Open]]</f>
        <v>-1.8625357365671441E-3</v>
      </c>
      <c r="J14056" s="50">
        <f>DAX__2019_2020__33[[#This Row],[Adj Close]]-DAX__2019_2020__33[[#This Row],[Adj Open]]</f>
        <v>-0.23232833703575295</v>
      </c>
      <c r="K14056" s="50">
        <v>1078799</v>
      </c>
    </row>
    <row r="14057" spans="1:11" x14ac:dyDescent="0.3">
      <c r="A14057" s="51" t="str">
        <f t="shared" si="226"/>
        <v>VOW3.DE</v>
      </c>
      <c r="B14057" s="52" t="s">
        <v>503</v>
      </c>
      <c r="C14057" s="50" t="s">
        <v>12091</v>
      </c>
      <c r="D14057" s="50">
        <f>DAX__2019_2020__33[[#This Row],[Open]]*(DAX__2019_2020__33[[#This Row],[Adj Close]]/DAX__2019_2020__33[[#This Row],[Close]])</f>
        <v>125.80989764949243</v>
      </c>
      <c r="E14057" s="50" t="s">
        <v>29507</v>
      </c>
      <c r="F14057" s="50" t="s">
        <v>4841</v>
      </c>
      <c r="G14057" s="50" t="s">
        <v>12072</v>
      </c>
      <c r="H14057" s="50" t="s">
        <v>30287</v>
      </c>
      <c r="I14057" s="50">
        <f>(DAX__2019_2020__33[[#This Row],[Adj Close]]-DAX__2019_2020__33[[#This Row],[Adj Open]])/DAX__2019_2020__33[[#This Row],[Adj Open]]</f>
        <v>-4.9715694963443618E-3</v>
      </c>
      <c r="J14057" s="50">
        <f>DAX__2019_2020__33[[#This Row],[Adj Close]]-DAX__2019_2020__33[[#This Row],[Adj Open]]</f>
        <v>-0.62547264949242276</v>
      </c>
      <c r="K14057" s="50">
        <v>1175523</v>
      </c>
    </row>
    <row r="14058" spans="1:11" x14ac:dyDescent="0.3">
      <c r="A14058" s="51" t="str">
        <f t="shared" si="226"/>
        <v>VOW3.DE</v>
      </c>
      <c r="B14058" s="52" t="s">
        <v>504</v>
      </c>
      <c r="C14058" s="50" t="s">
        <v>30416</v>
      </c>
      <c r="D14058" s="50">
        <f>DAX__2019_2020__33[[#This Row],[Open]]*(DAX__2019_2020__33[[#This Row],[Adj Close]]/DAX__2019_2020__33[[#This Row],[Close]])</f>
        <v>125.70265749981768</v>
      </c>
      <c r="E14058" s="50" t="s">
        <v>30417</v>
      </c>
      <c r="F14058" s="50" t="s">
        <v>30187</v>
      </c>
      <c r="G14058" s="50" t="s">
        <v>29597</v>
      </c>
      <c r="H14058" s="50" t="s">
        <v>30418</v>
      </c>
      <c r="I14058" s="50">
        <f>(DAX__2019_2020__33[[#This Row],[Adj Close]]-DAX__2019_2020__33[[#This Row],[Adj Open]])/DAX__2019_2020__33[[#This Row],[Adj Open]]</f>
        <v>-2.5588997576932574E-3</v>
      </c>
      <c r="J14058" s="50">
        <f>DAX__2019_2020__33[[#This Row],[Adj Close]]-DAX__2019_2020__33[[#This Row],[Adj Open]]</f>
        <v>-0.32166049981768197</v>
      </c>
      <c r="K14058" s="50">
        <v>1102194</v>
      </c>
    </row>
    <row r="14059" spans="1:11" x14ac:dyDescent="0.3">
      <c r="A14059" s="51" t="str">
        <f t="shared" si="226"/>
        <v>VOW3.DE</v>
      </c>
      <c r="B14059" s="52" t="s">
        <v>505</v>
      </c>
      <c r="C14059" s="50" t="s">
        <v>13552</v>
      </c>
      <c r="D14059" s="50">
        <f>DAX__2019_2020__33[[#This Row],[Open]]*(DAX__2019_2020__33[[#This Row],[Adj Close]]/DAX__2019_2020__33[[#This Row],[Close]])</f>
        <v>126.43537483312464</v>
      </c>
      <c r="E14059" s="50" t="s">
        <v>12030</v>
      </c>
      <c r="F14059" s="50" t="s">
        <v>30297</v>
      </c>
      <c r="G14059" s="50" t="s">
        <v>29457</v>
      </c>
      <c r="H14059" s="50" t="s">
        <v>30419</v>
      </c>
      <c r="I14059" s="50">
        <f>(DAX__2019_2020__33[[#This Row],[Adj Close]]-DAX__2019_2020__33[[#This Row],[Adj Open]])/DAX__2019_2020__33[[#This Row],[Adj Open]]</f>
        <v>8.9045583038869901E-3</v>
      </c>
      <c r="J14059" s="50">
        <f>DAX__2019_2020__33[[#This Row],[Adj Close]]-DAX__2019_2020__33[[#This Row],[Adj Open]]</f>
        <v>1.1258511668753641</v>
      </c>
      <c r="K14059" s="50">
        <v>1751887</v>
      </c>
    </row>
    <row r="14060" spans="1:11" x14ac:dyDescent="0.3">
      <c r="A14060" s="51" t="str">
        <f t="shared" si="226"/>
        <v>VOW3.DE</v>
      </c>
      <c r="B14060" s="52" t="s">
        <v>506</v>
      </c>
      <c r="C14060" s="50" t="s">
        <v>30356</v>
      </c>
      <c r="D14060" s="50">
        <f>DAX__2019_2020__33[[#This Row],[Open]]*(DAX__2019_2020__33[[#This Row],[Adj Close]]/DAX__2019_2020__33[[#This Row],[Close]])</f>
        <v>127.1859435135474</v>
      </c>
      <c r="E14060" s="50" t="s">
        <v>30420</v>
      </c>
      <c r="F14060" s="50" t="s">
        <v>29725</v>
      </c>
      <c r="G14060" s="50" t="s">
        <v>12070</v>
      </c>
      <c r="H14060" s="50" t="s">
        <v>30421</v>
      </c>
      <c r="I14060" s="50">
        <f>(DAX__2019_2020__33[[#This Row],[Adj Close]]-DAX__2019_2020__33[[#This Row],[Adj Open]])/DAX__2019_2020__33[[#This Row],[Adj Open]]</f>
        <v>4.6368133943181303E-3</v>
      </c>
      <c r="J14060" s="50">
        <f>DAX__2019_2020__33[[#This Row],[Adj Close]]-DAX__2019_2020__33[[#This Row],[Adj Open]]</f>
        <v>0.58973748645260571</v>
      </c>
      <c r="K14060" s="50">
        <v>1308774</v>
      </c>
    </row>
    <row r="14061" spans="1:11" x14ac:dyDescent="0.3">
      <c r="A14061" s="51" t="str">
        <f t="shared" si="226"/>
        <v>VOW3.DE</v>
      </c>
      <c r="B14061" s="52" t="s">
        <v>507</v>
      </c>
      <c r="C14061" s="50" t="s">
        <v>29745</v>
      </c>
      <c r="D14061" s="50">
        <f>DAX__2019_2020__33[[#This Row],[Open]]*(DAX__2019_2020__33[[#This Row],[Adj Close]]/DAX__2019_2020__33[[#This Row],[Close]])</f>
        <v>130.02738737349964</v>
      </c>
      <c r="E14061" s="50" t="s">
        <v>12182</v>
      </c>
      <c r="F14061" s="50" t="s">
        <v>30359</v>
      </c>
      <c r="G14061" s="50" t="s">
        <v>30422</v>
      </c>
      <c r="H14061" s="50" t="s">
        <v>30423</v>
      </c>
      <c r="I14061" s="50">
        <f>(DAX__2019_2020__33[[#This Row],[Adj Close]]-DAX__2019_2020__33[[#This Row],[Adj Open]])/DAX__2019_2020__33[[#This Row],[Adj Open]]</f>
        <v>2.9274291388831943E-2</v>
      </c>
      <c r="J14061" s="50">
        <f>DAX__2019_2020__33[[#This Row],[Adj Close]]-DAX__2019_2020__33[[#This Row],[Adj Open]]</f>
        <v>3.8064596265003559</v>
      </c>
      <c r="K14061" s="50">
        <v>1595847</v>
      </c>
    </row>
    <row r="14062" spans="1:11" x14ac:dyDescent="0.3">
      <c r="A14062" s="51" t="str">
        <f t="shared" si="226"/>
        <v>VOW3.DE</v>
      </c>
      <c r="B14062" s="52" t="s">
        <v>508</v>
      </c>
      <c r="C14062" s="50" t="s">
        <v>30424</v>
      </c>
      <c r="D14062" s="50">
        <f>DAX__2019_2020__33[[#This Row],[Open]]*(DAX__2019_2020__33[[#This Row],[Adj Close]]/DAX__2019_2020__33[[#This Row],[Close]])</f>
        <v>134.42357719925602</v>
      </c>
      <c r="E14062" s="50" t="s">
        <v>30425</v>
      </c>
      <c r="F14062" s="50" t="s">
        <v>29484</v>
      </c>
      <c r="G14062" s="50" t="s">
        <v>29538</v>
      </c>
      <c r="H14062" s="50" t="s">
        <v>30426</v>
      </c>
      <c r="I14062" s="50">
        <f>(DAX__2019_2020__33[[#This Row],[Adj Close]]-DAX__2019_2020__33[[#This Row],[Adj Open]])/DAX__2019_2020__33[[#This Row],[Adj Open]]</f>
        <v>4.7859744112474217E-3</v>
      </c>
      <c r="J14062" s="50">
        <f>DAX__2019_2020__33[[#This Row],[Adj Close]]-DAX__2019_2020__33[[#This Row],[Adj Open]]</f>
        <v>0.64334780074398168</v>
      </c>
      <c r="K14062" s="50">
        <v>1531808</v>
      </c>
    </row>
    <row r="14063" spans="1:11" x14ac:dyDescent="0.3">
      <c r="A14063" s="51" t="str">
        <f t="shared" si="226"/>
        <v>VOW3.DE</v>
      </c>
      <c r="B14063" s="52" t="s">
        <v>509</v>
      </c>
      <c r="C14063" s="50" t="s">
        <v>6726</v>
      </c>
      <c r="D14063" s="50">
        <f>DAX__2019_2020__33[[#This Row],[Open]]*(DAX__2019_2020__33[[#This Row],[Adj Close]]/DAX__2019_2020__33[[#This Row],[Close]])</f>
        <v>134.03042599647779</v>
      </c>
      <c r="E14063" s="50" t="s">
        <v>30427</v>
      </c>
      <c r="F14063" s="50" t="s">
        <v>13747</v>
      </c>
      <c r="G14063" s="50" t="s">
        <v>7158</v>
      </c>
      <c r="H14063" s="50" t="s">
        <v>30428</v>
      </c>
      <c r="I14063" s="50">
        <f>(DAX__2019_2020__33[[#This Row],[Adj Close]]-DAX__2019_2020__33[[#This Row],[Adj Open]])/DAX__2019_2020__33[[#This Row],[Adj Open]]</f>
        <v>8.8000466666666548E-3</v>
      </c>
      <c r="J14063" s="50">
        <f>DAX__2019_2020__33[[#This Row],[Adj Close]]-DAX__2019_2020__33[[#This Row],[Adj Open]]</f>
        <v>1.1794740035222162</v>
      </c>
      <c r="K14063" s="50">
        <v>1316710</v>
      </c>
    </row>
    <row r="14064" spans="1:11" x14ac:dyDescent="0.3">
      <c r="A14064" s="51" t="str">
        <f t="shared" si="226"/>
        <v>VOW3.DE</v>
      </c>
      <c r="B14064" s="52" t="s">
        <v>510</v>
      </c>
      <c r="C14064" s="50" t="s">
        <v>13670</v>
      </c>
      <c r="D14064" s="50">
        <f>DAX__2019_2020__33[[#This Row],[Open]]*(DAX__2019_2020__33[[#This Row],[Adj Close]]/DAX__2019_2020__33[[#This Row],[Close]])</f>
        <v>135.37073228606832</v>
      </c>
      <c r="E14064" s="50" t="s">
        <v>23738</v>
      </c>
      <c r="F14064" s="50" t="s">
        <v>30429</v>
      </c>
      <c r="G14064" s="50" t="s">
        <v>30430</v>
      </c>
      <c r="H14064" s="50" t="s">
        <v>30431</v>
      </c>
      <c r="I14064" s="50">
        <f>(DAX__2019_2020__33[[#This Row],[Adj Close]]-DAX__2019_2020__33[[#This Row],[Adj Open]])/DAX__2019_2020__33[[#This Row],[Adj Open]]</f>
        <v>-3.5643102310230993E-3</v>
      </c>
      <c r="J14064" s="50">
        <f>DAX__2019_2020__33[[#This Row],[Adj Close]]-DAX__2019_2020__33[[#This Row],[Adj Open]]</f>
        <v>-0.48250328606832227</v>
      </c>
      <c r="K14064" s="50">
        <v>1090726</v>
      </c>
    </row>
    <row r="14065" spans="1:11" x14ac:dyDescent="0.3">
      <c r="A14065" s="51" t="str">
        <f t="shared" si="226"/>
        <v>VOW3.DE</v>
      </c>
      <c r="B14065" s="52" t="s">
        <v>511</v>
      </c>
      <c r="C14065" s="50" t="s">
        <v>12204</v>
      </c>
      <c r="D14065" s="50">
        <f>DAX__2019_2020__33[[#This Row],[Open]]*(DAX__2019_2020__33[[#This Row],[Adj Close]]/DAX__2019_2020__33[[#This Row],[Close]])</f>
        <v>134.65590805633497</v>
      </c>
      <c r="E14065" s="50" t="s">
        <v>29531</v>
      </c>
      <c r="F14065" s="50" t="s">
        <v>30432</v>
      </c>
      <c r="G14065" s="50" t="s">
        <v>30433</v>
      </c>
      <c r="H14065" s="50" t="s">
        <v>30434</v>
      </c>
      <c r="I14065" s="50">
        <f>(DAX__2019_2020__33[[#This Row],[Adj Close]]-DAX__2019_2020__33[[#This Row],[Adj Open]])/DAX__2019_2020__33[[#This Row],[Adj Open]]</f>
        <v>-5.7067088063710416E-3</v>
      </c>
      <c r="J14065" s="50">
        <f>DAX__2019_2020__33[[#This Row],[Adj Close]]-DAX__2019_2020__33[[#This Row],[Adj Open]]</f>
        <v>-0.76844205633497609</v>
      </c>
      <c r="K14065" s="50">
        <v>972116</v>
      </c>
    </row>
    <row r="14066" spans="1:11" x14ac:dyDescent="0.3">
      <c r="A14066" s="51" t="str">
        <f t="shared" si="226"/>
        <v>VOW3.DE</v>
      </c>
      <c r="B14066" s="52" t="s">
        <v>512</v>
      </c>
      <c r="C14066" s="50" t="s">
        <v>29757</v>
      </c>
      <c r="D14066" s="50">
        <f>DAX__2019_2020__33[[#This Row],[Open]]*(DAX__2019_2020__33[[#This Row],[Adj Close]]/DAX__2019_2020__33[[#This Row],[Close]])</f>
        <v>135.58518334889877</v>
      </c>
      <c r="E14066" s="50" t="s">
        <v>6549</v>
      </c>
      <c r="F14066" s="50" t="s">
        <v>13980</v>
      </c>
      <c r="G14066" s="50" t="s">
        <v>12209</v>
      </c>
      <c r="H14066" s="50" t="s">
        <v>30435</v>
      </c>
      <c r="I14066" s="50">
        <f>(DAX__2019_2020__33[[#This Row],[Adj Close]]-DAX__2019_2020__33[[#This Row],[Adj Open]])/DAX__2019_2020__33[[#This Row],[Adj Open]]</f>
        <v>-2.1879576186912716E-2</v>
      </c>
      <c r="J14066" s="50">
        <f>DAX__2019_2020__33[[#This Row],[Adj Close]]-DAX__2019_2020__33[[#This Row],[Adj Open]]</f>
        <v>-2.9665463488987598</v>
      </c>
      <c r="K14066" s="50">
        <v>753683</v>
      </c>
    </row>
    <row r="14067" spans="1:11" x14ac:dyDescent="0.3">
      <c r="A14067" s="51" t="str">
        <f t="shared" si="226"/>
        <v>VOW3.DE</v>
      </c>
      <c r="B14067" s="52" t="s">
        <v>513</v>
      </c>
      <c r="C14067" s="50" t="s">
        <v>30436</v>
      </c>
      <c r="D14067" s="50">
        <f>DAX__2019_2020__33[[#This Row],[Open]]*(DAX__2019_2020__33[[#This Row],[Adj Close]]/DAX__2019_2020__33[[#This Row],[Close]])</f>
        <v>133.3334662861063</v>
      </c>
      <c r="E14067" s="50" t="s">
        <v>21680</v>
      </c>
      <c r="F14067" s="50" t="s">
        <v>29430</v>
      </c>
      <c r="G14067" s="50" t="s">
        <v>30437</v>
      </c>
      <c r="H14067" s="50" t="s">
        <v>30438</v>
      </c>
      <c r="I14067" s="50">
        <f>(DAX__2019_2020__33[[#This Row],[Adj Close]]-DAX__2019_2020__33[[#This Row],[Adj Open]])/DAX__2019_2020__33[[#This Row],[Adj Open]]</f>
        <v>-5.8973662652633619E-3</v>
      </c>
      <c r="J14067" s="50">
        <f>DAX__2019_2020__33[[#This Row],[Adj Close]]-DAX__2019_2020__33[[#This Row],[Adj Open]]</f>
        <v>-0.7863162861063131</v>
      </c>
      <c r="K14067" s="50">
        <v>954105</v>
      </c>
    </row>
    <row r="14068" spans="1:11" x14ac:dyDescent="0.3">
      <c r="A14068" s="51" t="str">
        <f t="shared" si="226"/>
        <v>VOW3.DE</v>
      </c>
      <c r="B14068" s="52" t="s">
        <v>514</v>
      </c>
      <c r="C14068" s="50" t="s">
        <v>30439</v>
      </c>
      <c r="D14068" s="50">
        <f>DAX__2019_2020__33[[#This Row],[Open]]*(DAX__2019_2020__33[[#This Row],[Adj Close]]/DAX__2019_2020__33[[#This Row],[Close]])</f>
        <v>132.99391335431196</v>
      </c>
      <c r="E14068" s="50" t="s">
        <v>30440</v>
      </c>
      <c r="F14068" s="50" t="s">
        <v>12157</v>
      </c>
      <c r="G14068" s="50" t="s">
        <v>7163</v>
      </c>
      <c r="H14068" s="50" t="s">
        <v>30441</v>
      </c>
      <c r="I14068" s="50">
        <f>(DAX__2019_2020__33[[#This Row],[Adj Close]]-DAX__2019_2020__33[[#This Row],[Adj Open]])/DAX__2019_2020__33[[#This Row],[Adj Open]]</f>
        <v>-1.2092986081511418E-3</v>
      </c>
      <c r="J14068" s="50">
        <f>DAX__2019_2020__33[[#This Row],[Adj Close]]-DAX__2019_2020__33[[#This Row],[Adj Open]]</f>
        <v>-0.16082935431194301</v>
      </c>
      <c r="K14068" s="50">
        <v>908389</v>
      </c>
    </row>
    <row r="14069" spans="1:11" x14ac:dyDescent="0.3">
      <c r="A14069" s="51" t="str">
        <f t="shared" si="226"/>
        <v>VOW3.DE</v>
      </c>
      <c r="B14069" s="52" t="s">
        <v>515</v>
      </c>
      <c r="C14069" s="50" t="s">
        <v>29452</v>
      </c>
      <c r="D14069" s="50">
        <f>DAX__2019_2020__33[[#This Row],[Open]]*(DAX__2019_2020__33[[#This Row],[Adj Close]]/DAX__2019_2020__33[[#This Row],[Close]])</f>
        <v>130.15247988119199</v>
      </c>
      <c r="E14069" s="50" t="s">
        <v>30442</v>
      </c>
      <c r="F14069" s="50" t="s">
        <v>21659</v>
      </c>
      <c r="G14069" s="50" t="s">
        <v>30361</v>
      </c>
      <c r="H14069" s="50" t="s">
        <v>30443</v>
      </c>
      <c r="I14069" s="50">
        <f>(DAX__2019_2020__33[[#This Row],[Adj Close]]-DAX__2019_2020__33[[#This Row],[Adj Open]])/DAX__2019_2020__33[[#This Row],[Adj Open]]</f>
        <v>1.3593264764705086E-2</v>
      </c>
      <c r="J14069" s="50">
        <f>DAX__2019_2020__33[[#This Row],[Adj Close]]-DAX__2019_2020__33[[#This Row],[Adj Open]]</f>
        <v>1.7691971188079947</v>
      </c>
      <c r="K14069" s="50">
        <v>951995</v>
      </c>
    </row>
    <row r="14070" spans="1:11" x14ac:dyDescent="0.3">
      <c r="A14070" s="51" t="str">
        <f t="shared" si="226"/>
        <v>VOW3.DE</v>
      </c>
      <c r="B14070" s="52" t="s">
        <v>516</v>
      </c>
      <c r="C14070" s="50" t="s">
        <v>29473</v>
      </c>
      <c r="D14070" s="50">
        <f>DAX__2019_2020__33[[#This Row],[Open]]*(DAX__2019_2020__33[[#This Row],[Adj Close]]/DAX__2019_2020__33[[#This Row],[Close]])</f>
        <v>131.90379263483533</v>
      </c>
      <c r="E14070" s="50" t="s">
        <v>29473</v>
      </c>
      <c r="F14070" s="50" t="s">
        <v>30336</v>
      </c>
      <c r="G14070" s="50" t="s">
        <v>30177</v>
      </c>
      <c r="H14070" s="50" t="s">
        <v>30444</v>
      </c>
      <c r="I14070" s="50">
        <f>(DAX__2019_2020__33[[#This Row],[Adj Close]]-DAX__2019_2020__33[[#This Row],[Adj Open]])/DAX__2019_2020__33[[#This Row],[Adj Open]]</f>
        <v>-3.8206199641180015E-2</v>
      </c>
      <c r="J14070" s="50">
        <f>DAX__2019_2020__33[[#This Row],[Adj Close]]-DAX__2019_2020__33[[#This Row],[Adj Open]]</f>
        <v>-5.0395426348353283</v>
      </c>
      <c r="K14070" s="50">
        <v>2704233</v>
      </c>
    </row>
    <row r="14071" spans="1:11" x14ac:dyDescent="0.3">
      <c r="A14071" s="51" t="str">
        <f t="shared" si="226"/>
        <v>VOW3.DE</v>
      </c>
      <c r="B14071" s="52" t="s">
        <v>517</v>
      </c>
      <c r="C14071" s="50" t="s">
        <v>29858</v>
      </c>
      <c r="D14071" s="50">
        <f>DAX__2019_2020__33[[#This Row],[Open]]*(DAX__2019_2020__33[[#This Row],[Adj Close]]/DAX__2019_2020__33[[#This Row],[Close]])</f>
        <v>126.13157390296648</v>
      </c>
      <c r="E14071" s="50" t="s">
        <v>29732</v>
      </c>
      <c r="F14071" s="50" t="s">
        <v>30445</v>
      </c>
      <c r="G14071" s="50" t="s">
        <v>12240</v>
      </c>
      <c r="H14071" s="50" t="s">
        <v>30446</v>
      </c>
      <c r="I14071" s="50">
        <f>(DAX__2019_2020__33[[#This Row],[Adj Close]]-DAX__2019_2020__33[[#This Row],[Adj Open]])/DAX__2019_2020__33[[#This Row],[Adj Open]]</f>
        <v>-5.3556232543036625E-2</v>
      </c>
      <c r="J14071" s="50">
        <f>DAX__2019_2020__33[[#This Row],[Adj Close]]-DAX__2019_2020__33[[#This Row],[Adj Open]]</f>
        <v>-6.7551319029664825</v>
      </c>
      <c r="K14071" s="50">
        <v>1958550</v>
      </c>
    </row>
    <row r="14072" spans="1:11" x14ac:dyDescent="0.3">
      <c r="A14072" s="51" t="str">
        <f t="shared" si="226"/>
        <v>VOW3.DE</v>
      </c>
      <c r="B14072" s="52" t="s">
        <v>518</v>
      </c>
      <c r="C14072" s="50" t="s">
        <v>30285</v>
      </c>
      <c r="D14072" s="50">
        <f>DAX__2019_2020__33[[#This Row],[Open]]*(DAX__2019_2020__33[[#This Row],[Adj Close]]/DAX__2019_2020__33[[#This Row],[Close]])</f>
        <v>120.14488695929171</v>
      </c>
      <c r="E14072" s="50" t="s">
        <v>30447</v>
      </c>
      <c r="F14072" s="50" t="s">
        <v>12240</v>
      </c>
      <c r="G14072" s="50" t="s">
        <v>4695</v>
      </c>
      <c r="H14072" s="50" t="s">
        <v>30448</v>
      </c>
      <c r="I14072" s="50">
        <f>(DAX__2019_2020__33[[#This Row],[Adj Close]]-DAX__2019_2020__33[[#This Row],[Adj Open]])/DAX__2019_2020__33[[#This Row],[Adj Open]]</f>
        <v>2.677376031967819E-3</v>
      </c>
      <c r="J14072" s="50">
        <f>DAX__2019_2020__33[[#This Row],[Adj Close]]-DAX__2019_2020__33[[#This Row],[Adj Open]]</f>
        <v>0.32167304070829061</v>
      </c>
      <c r="K14072" s="50">
        <v>1120195</v>
      </c>
    </row>
    <row r="14073" spans="1:11" x14ac:dyDescent="0.3">
      <c r="A14073" s="51" t="str">
        <f t="shared" si="226"/>
        <v>VOW3.DE</v>
      </c>
      <c r="B14073" s="52" t="s">
        <v>519</v>
      </c>
      <c r="C14073" s="50" t="s">
        <v>30449</v>
      </c>
      <c r="D14073" s="50">
        <f>DAX__2019_2020__33[[#This Row],[Open]]*(DAX__2019_2020__33[[#This Row],[Adj Close]]/DAX__2019_2020__33[[#This Row],[Close]])</f>
        <v>122.43233490990897</v>
      </c>
      <c r="E14073" s="50" t="s">
        <v>29591</v>
      </c>
      <c r="F14073" s="50" t="s">
        <v>4773</v>
      </c>
      <c r="G14073" s="50" t="s">
        <v>4680</v>
      </c>
      <c r="H14073" s="50" t="s">
        <v>30450</v>
      </c>
      <c r="I14073" s="50">
        <f>(DAX__2019_2020__33[[#This Row],[Adj Close]]-DAX__2019_2020__33[[#This Row],[Adj Open]])/DAX__2019_2020__33[[#This Row],[Adj Open]]</f>
        <v>-1.1239293205684082E-2</v>
      </c>
      <c r="J14073" s="50">
        <f>DAX__2019_2020__33[[#This Row],[Adj Close]]-DAX__2019_2020__33[[#This Row],[Adj Open]]</f>
        <v>-1.376052909908978</v>
      </c>
      <c r="K14073" s="50">
        <v>1148039</v>
      </c>
    </row>
    <row r="14074" spans="1:11" x14ac:dyDescent="0.3">
      <c r="A14074" s="51" t="str">
        <f t="shared" si="226"/>
        <v>VOW3.DE</v>
      </c>
      <c r="B14074" s="52" t="s">
        <v>520</v>
      </c>
      <c r="C14074" s="50" t="s">
        <v>4404</v>
      </c>
      <c r="D14074" s="50">
        <f>DAX__2019_2020__33[[#This Row],[Open]]*(DAX__2019_2020__33[[#This Row],[Adj Close]]/DAX__2019_2020__33[[#This Row],[Close]])</f>
        <v>119.57302005533266</v>
      </c>
      <c r="E14074" s="50" t="s">
        <v>30290</v>
      </c>
      <c r="F14074" s="50" t="s">
        <v>4755</v>
      </c>
      <c r="G14074" s="50" t="s">
        <v>30451</v>
      </c>
      <c r="H14074" s="50" t="s">
        <v>30452</v>
      </c>
      <c r="I14074" s="50">
        <f>(DAX__2019_2020__33[[#This Row],[Adj Close]]-DAX__2019_2020__33[[#This Row],[Adj Open]])/DAX__2019_2020__33[[#This Row],[Adj Open]]</f>
        <v>2.0325705109251791E-2</v>
      </c>
      <c r="J14074" s="50">
        <f>DAX__2019_2020__33[[#This Row],[Adj Close]]-DAX__2019_2020__33[[#This Row],[Adj Open]]</f>
        <v>2.4304059446673421</v>
      </c>
      <c r="K14074" s="50">
        <v>1033006</v>
      </c>
    </row>
    <row r="14075" spans="1:11" x14ac:dyDescent="0.3">
      <c r="A14075" s="51" t="str">
        <f t="shared" si="226"/>
        <v>VOW3.DE</v>
      </c>
      <c r="B14075" s="52" t="s">
        <v>521</v>
      </c>
      <c r="C14075" s="50" t="s">
        <v>4858</v>
      </c>
      <c r="D14075" s="50">
        <f>DAX__2019_2020__33[[#This Row],[Open]]*(DAX__2019_2020__33[[#This Row],[Adj Close]]/DAX__2019_2020__33[[#This Row],[Close]])</f>
        <v>122.18213405337912</v>
      </c>
      <c r="E14075" s="50" t="s">
        <v>30447</v>
      </c>
      <c r="F14075" s="50" t="s">
        <v>30453</v>
      </c>
      <c r="G14075" s="50" t="s">
        <v>13681</v>
      </c>
      <c r="H14075" s="50" t="s">
        <v>30454</v>
      </c>
      <c r="I14075" s="50">
        <f>(DAX__2019_2020__33[[#This Row],[Adj Close]]-DAX__2019_2020__33[[#This Row],[Adj Open]])/DAX__2019_2020__33[[#This Row],[Adj Open]]</f>
        <v>-2.5157246410807046E-2</v>
      </c>
      <c r="J14075" s="50">
        <f>DAX__2019_2020__33[[#This Row],[Adj Close]]-DAX__2019_2020__33[[#This Row],[Adj Open]]</f>
        <v>-3.0737660533791171</v>
      </c>
      <c r="K14075" s="50">
        <v>1327587</v>
      </c>
    </row>
    <row r="14076" spans="1:11" x14ac:dyDescent="0.3">
      <c r="A14076" s="51" t="str">
        <f t="shared" si="226"/>
        <v>VOW3.DE</v>
      </c>
      <c r="B14076" s="52" t="s">
        <v>522</v>
      </c>
      <c r="C14076" s="50" t="s">
        <v>4663</v>
      </c>
      <c r="D14076" s="50">
        <f>DAX__2019_2020__33[[#This Row],[Open]]*(DAX__2019_2020__33[[#This Row],[Adj Close]]/DAX__2019_2020__33[[#This Row],[Close]])</f>
        <v>121.34221258818178</v>
      </c>
      <c r="E14076" s="50" t="s">
        <v>30455</v>
      </c>
      <c r="F14076" s="50" t="s">
        <v>4678</v>
      </c>
      <c r="G14076" s="50" t="s">
        <v>12121</v>
      </c>
      <c r="H14076" s="50" t="s">
        <v>30456</v>
      </c>
      <c r="I14076" s="50">
        <f>(DAX__2019_2020__33[[#This Row],[Adj Close]]-DAX__2019_2020__33[[#This Row],[Adj Open]])/DAX__2019_2020__33[[#This Row],[Adj Open]]</f>
        <v>1.7673004027842186E-2</v>
      </c>
      <c r="J14076" s="50">
        <f>DAX__2019_2020__33[[#This Row],[Adj Close]]-DAX__2019_2020__33[[#This Row],[Adj Open]]</f>
        <v>2.1444814118182194</v>
      </c>
      <c r="K14076" s="50">
        <v>1071917</v>
      </c>
    </row>
    <row r="14077" spans="1:11" x14ac:dyDescent="0.3">
      <c r="A14077" s="51" t="str">
        <f t="shared" si="226"/>
        <v>VOW3.DE</v>
      </c>
      <c r="B14077" s="52" t="s">
        <v>523</v>
      </c>
      <c r="C14077" s="50" t="s">
        <v>4868</v>
      </c>
      <c r="D14077" s="50">
        <f>DAX__2019_2020__33[[#This Row],[Open]]*(DAX__2019_2020__33[[#This Row],[Adj Close]]/DAX__2019_2020__33[[#This Row],[Close]])</f>
        <v>123.52244690668762</v>
      </c>
      <c r="E14077" s="50" t="s">
        <v>13561</v>
      </c>
      <c r="F14077" s="50" t="s">
        <v>30282</v>
      </c>
      <c r="G14077" s="50" t="s">
        <v>30391</v>
      </c>
      <c r="H14077" s="50" t="s">
        <v>30392</v>
      </c>
      <c r="I14077" s="50">
        <f>(DAX__2019_2020__33[[#This Row],[Adj Close]]-DAX__2019_2020__33[[#This Row],[Adj Open]])/DAX__2019_2020__33[[#This Row],[Adj Open]]</f>
        <v>3.6168980173286822E-3</v>
      </c>
      <c r="J14077" s="50">
        <f>DAX__2019_2020__33[[#This Row],[Adj Close]]-DAX__2019_2020__33[[#This Row],[Adj Open]]</f>
        <v>0.44676809331238587</v>
      </c>
      <c r="K14077" s="50">
        <v>874899</v>
      </c>
    </row>
    <row r="14078" spans="1:11" x14ac:dyDescent="0.3">
      <c r="A14078" s="51" t="str">
        <f t="shared" si="226"/>
        <v>VOW3.DE</v>
      </c>
      <c r="B14078" s="52" t="s">
        <v>524</v>
      </c>
      <c r="C14078" s="50" t="s">
        <v>30457</v>
      </c>
      <c r="D14078" s="50">
        <f>DAX__2019_2020__33[[#This Row],[Open]]*(DAX__2019_2020__33[[#This Row],[Adj Close]]/DAX__2019_2020__33[[#This Row],[Close]])</f>
        <v>123.07567813066521</v>
      </c>
      <c r="E14078" s="50" t="s">
        <v>30458</v>
      </c>
      <c r="F14078" s="50" t="s">
        <v>4665</v>
      </c>
      <c r="G14078" s="50" t="s">
        <v>4816</v>
      </c>
      <c r="H14078" s="50" t="s">
        <v>30459</v>
      </c>
      <c r="I14078" s="50">
        <f>(DAX__2019_2020__33[[#This Row],[Adj Close]]-DAX__2019_2020__33[[#This Row],[Adj Open]])/DAX__2019_2020__33[[#This Row],[Adj Open]]</f>
        <v>-2.46849853098238E-3</v>
      </c>
      <c r="J14078" s="50">
        <f>DAX__2019_2020__33[[#This Row],[Adj Close]]-DAX__2019_2020__33[[#This Row],[Adj Open]]</f>
        <v>-0.30381213066520729</v>
      </c>
      <c r="K14078" s="50">
        <v>1141483</v>
      </c>
    </row>
    <row r="14079" spans="1:11" x14ac:dyDescent="0.3">
      <c r="A14079" s="51" t="str">
        <f t="shared" si="226"/>
        <v>VOW3.DE</v>
      </c>
      <c r="B14079" s="52" t="s">
        <v>525</v>
      </c>
      <c r="C14079" s="50" t="s">
        <v>4682</v>
      </c>
      <c r="D14079" s="50">
        <f>DAX__2019_2020__33[[#This Row],[Open]]*(DAX__2019_2020__33[[#This Row],[Adj Close]]/DAX__2019_2020__33[[#This Row],[Close]])</f>
        <v>124.82825182326464</v>
      </c>
      <c r="E14079" s="50" t="s">
        <v>4663</v>
      </c>
      <c r="F14079" s="50" t="s">
        <v>30318</v>
      </c>
      <c r="G14079" s="50" t="s">
        <v>13515</v>
      </c>
      <c r="H14079" s="50" t="s">
        <v>30460</v>
      </c>
      <c r="I14079" s="50">
        <f>(DAX__2019_2020__33[[#This Row],[Adj Close]]-DAX__2019_2020__33[[#This Row],[Adj Open]])/DAX__2019_2020__33[[#This Row],[Adj Open]]</f>
        <v>-3.4134165706966842E-3</v>
      </c>
      <c r="J14079" s="50">
        <f>DAX__2019_2020__33[[#This Row],[Adj Close]]-DAX__2019_2020__33[[#This Row],[Adj Open]]</f>
        <v>-0.4260908232646301</v>
      </c>
      <c r="K14079" s="50">
        <v>1573098</v>
      </c>
    </row>
    <row r="14080" spans="1:11" x14ac:dyDescent="0.3">
      <c r="A14080" s="51" t="str">
        <f t="shared" si="226"/>
        <v>VOW3.DE</v>
      </c>
      <c r="B14080" s="52" t="s">
        <v>526</v>
      </c>
      <c r="C14080" s="50" t="s">
        <v>4769</v>
      </c>
      <c r="D14080" s="50">
        <f>DAX__2019_2020__33[[#This Row],[Open]]*(DAX__2019_2020__33[[#This Row],[Adj Close]]/DAX__2019_2020__33[[#This Row],[Close]])</f>
        <v>123.29059605780273</v>
      </c>
      <c r="E14080" s="50" t="s">
        <v>4417</v>
      </c>
      <c r="F14080" s="50" t="s">
        <v>30461</v>
      </c>
      <c r="G14080" s="50" t="s">
        <v>4401</v>
      </c>
      <c r="H14080" s="50" t="s">
        <v>30462</v>
      </c>
      <c r="I14080" s="50">
        <f>(DAX__2019_2020__33[[#This Row],[Adj Close]]-DAX__2019_2020__33[[#This Row],[Adj Open]])/DAX__2019_2020__33[[#This Row],[Adj Open]]</f>
        <v>-8.2645075162506489E-3</v>
      </c>
      <c r="J14080" s="50">
        <f>DAX__2019_2020__33[[#This Row],[Adj Close]]-DAX__2019_2020__33[[#This Row],[Adj Open]]</f>
        <v>-1.0189360578027333</v>
      </c>
      <c r="K14080" s="50">
        <v>1329797</v>
      </c>
    </row>
    <row r="14081" spans="1:11" x14ac:dyDescent="0.3">
      <c r="A14081" s="51" t="str">
        <f t="shared" si="226"/>
        <v>VOW3.DE</v>
      </c>
      <c r="B14081" s="52" t="s">
        <v>527</v>
      </c>
      <c r="C14081" s="50" t="s">
        <v>4404</v>
      </c>
      <c r="D14081" s="50">
        <f>DAX__2019_2020__33[[#This Row],[Open]]*(DAX__2019_2020__33[[#This Row],[Adj Close]]/DAX__2019_2020__33[[#This Row],[Close]])</f>
        <v>123.95754677447228</v>
      </c>
      <c r="E14081" s="50" t="s">
        <v>30463</v>
      </c>
      <c r="F14081" s="50" t="s">
        <v>4692</v>
      </c>
      <c r="G14081" s="50" t="s">
        <v>13525</v>
      </c>
      <c r="H14081" s="50" t="s">
        <v>30464</v>
      </c>
      <c r="I14081" s="50">
        <f>(DAX__2019_2020__33[[#This Row],[Adj Close]]-DAX__2019_2020__33[[#This Row],[Adj Open]])/DAX__2019_2020__33[[#This Row],[Adj Open]]</f>
        <v>6.5759225375021241E-3</v>
      </c>
      <c r="J14081" s="50">
        <f>DAX__2019_2020__33[[#This Row],[Adj Close]]-DAX__2019_2020__33[[#This Row],[Adj Open]]</f>
        <v>0.81513522552772599</v>
      </c>
      <c r="K14081" s="50">
        <v>769014</v>
      </c>
    </row>
    <row r="14082" spans="1:11" x14ac:dyDescent="0.3">
      <c r="A14082" s="51" t="str">
        <f t="shared" si="226"/>
        <v>VOW3.DE</v>
      </c>
      <c r="B14082" s="52" t="s">
        <v>528</v>
      </c>
      <c r="C14082" s="50" t="s">
        <v>30465</v>
      </c>
      <c r="D14082" s="50">
        <f>DAX__2019_2020__33[[#This Row],[Open]]*(DAX__2019_2020__33[[#This Row],[Adj Close]]/DAX__2019_2020__33[[#This Row],[Close]])</f>
        <v>125.55076029392305</v>
      </c>
      <c r="E14082" s="50" t="s">
        <v>30458</v>
      </c>
      <c r="F14082" s="50" t="s">
        <v>4686</v>
      </c>
      <c r="G14082" s="50" t="s">
        <v>30466</v>
      </c>
      <c r="H14082" s="50" t="s">
        <v>30467</v>
      </c>
      <c r="I14082" s="50">
        <f>(DAX__2019_2020__33[[#This Row],[Adj Close]]-DAX__2019_2020__33[[#This Row],[Adj Open]])/DAX__2019_2020__33[[#This Row],[Adj Open]]</f>
        <v>1.4313140771668681E-2</v>
      </c>
      <c r="J14082" s="50">
        <f>DAX__2019_2020__33[[#This Row],[Adj Close]]-DAX__2019_2020__33[[#This Row],[Adj Open]]</f>
        <v>1.7970257060769512</v>
      </c>
      <c r="K14082" s="50">
        <v>1178640</v>
      </c>
    </row>
    <row r="14083" spans="1:11" x14ac:dyDescent="0.3">
      <c r="A14083" s="51" t="str">
        <f t="shared" si="226"/>
        <v>VOW3.DE</v>
      </c>
      <c r="B14083" s="52" t="s">
        <v>529</v>
      </c>
      <c r="C14083" s="50" t="s">
        <v>30468</v>
      </c>
      <c r="D14083" s="50">
        <f>DAX__2019_2020__33[[#This Row],[Open]]*(DAX__2019_2020__33[[#This Row],[Adj Close]]/DAX__2019_2020__33[[#This Row],[Close]])</f>
        <v>127.66274872816869</v>
      </c>
      <c r="E14083" s="50" t="s">
        <v>30469</v>
      </c>
      <c r="F14083" s="50" t="s">
        <v>30470</v>
      </c>
      <c r="G14083" s="50" t="s">
        <v>4866</v>
      </c>
      <c r="H14083" s="50" t="s">
        <v>30471</v>
      </c>
      <c r="I14083" s="50">
        <f>(DAX__2019_2020__33[[#This Row],[Adj Close]]-DAX__2019_2020__33[[#This Row],[Adj Open]])/DAX__2019_2020__33[[#This Row],[Adj Open]]</f>
        <v>7.9813593392140079E-3</v>
      </c>
      <c r="J14083" s="50">
        <f>DAX__2019_2020__33[[#This Row],[Adj Close]]-DAX__2019_2020__33[[#This Row],[Adj Open]]</f>
        <v>1.0189222718313005</v>
      </c>
      <c r="K14083" s="50">
        <v>932821</v>
      </c>
    </row>
    <row r="14084" spans="1:11" x14ac:dyDescent="0.3">
      <c r="A14084" s="51" t="str">
        <f t="shared" si="226"/>
        <v>VOW3.DE</v>
      </c>
      <c r="B14084" s="52" t="s">
        <v>530</v>
      </c>
      <c r="C14084" s="50" t="s">
        <v>12079</v>
      </c>
      <c r="D14084" s="50">
        <f>DAX__2019_2020__33[[#This Row],[Open]]*(DAX__2019_2020__33[[#This Row],[Adj Close]]/DAX__2019_2020__33[[#This Row],[Close]])</f>
        <v>129.40417374535357</v>
      </c>
      <c r="E14084" s="50" t="s">
        <v>30396</v>
      </c>
      <c r="F14084" s="50" t="s">
        <v>30472</v>
      </c>
      <c r="G14084" s="50" t="s">
        <v>4853</v>
      </c>
      <c r="H14084" s="50" t="s">
        <v>30473</v>
      </c>
      <c r="I14084" s="50">
        <f>(DAX__2019_2020__33[[#This Row],[Adj Close]]-DAX__2019_2020__33[[#This Row],[Adj Open]])/DAX__2019_2020__33[[#This Row],[Adj Open]]</f>
        <v>-1.2312104774060919E-2</v>
      </c>
      <c r="J14084" s="50">
        <f>DAX__2019_2020__33[[#This Row],[Adj Close]]-DAX__2019_2020__33[[#This Row],[Adj Open]]</f>
        <v>-1.5932377453535764</v>
      </c>
      <c r="K14084" s="50">
        <v>973064</v>
      </c>
    </row>
    <row r="14085" spans="1:11" x14ac:dyDescent="0.3">
      <c r="A14085" s="51" t="str">
        <f t="shared" ref="A14085:A14141" si="227">"VOW3.DE"</f>
        <v>VOW3.DE</v>
      </c>
      <c r="B14085" s="52" t="s">
        <v>531</v>
      </c>
      <c r="C14085" s="50" t="s">
        <v>30405</v>
      </c>
      <c r="D14085" s="50">
        <f>DAX__2019_2020__33[[#This Row],[Open]]*(DAX__2019_2020__33[[#This Row],[Adj Close]]/DAX__2019_2020__33[[#This Row],[Close]])</f>
        <v>128.14441898622809</v>
      </c>
      <c r="E14085" s="50" t="s">
        <v>29838</v>
      </c>
      <c r="F14085" s="50" t="s">
        <v>4823</v>
      </c>
      <c r="G14085" s="50" t="s">
        <v>30474</v>
      </c>
      <c r="H14085" s="50" t="s">
        <v>30475</v>
      </c>
      <c r="I14085" s="50">
        <f>(DAX__2019_2020__33[[#This Row],[Adj Close]]-DAX__2019_2020__33[[#This Row],[Adj Open]])/DAX__2019_2020__33[[#This Row],[Adj Open]]</f>
        <v>-4.9153680761998501E-3</v>
      </c>
      <c r="J14085" s="50">
        <f>DAX__2019_2020__33[[#This Row],[Adj Close]]-DAX__2019_2020__33[[#This Row],[Adj Open]]</f>
        <v>-0.62987698622808352</v>
      </c>
      <c r="K14085" s="50">
        <v>1031768</v>
      </c>
    </row>
    <row r="14086" spans="1:11" x14ac:dyDescent="0.3">
      <c r="A14086" s="51" t="str">
        <f t="shared" si="227"/>
        <v>VOW3.DE</v>
      </c>
      <c r="B14086" s="52" t="s">
        <v>532</v>
      </c>
      <c r="C14086" s="50" t="s">
        <v>29848</v>
      </c>
      <c r="D14086" s="50">
        <f>DAX__2019_2020__33[[#This Row],[Open]]*(DAX__2019_2020__33[[#This Row],[Adj Close]]/DAX__2019_2020__33[[#This Row],[Close]])</f>
        <v>127.79242134403516</v>
      </c>
      <c r="E14086" s="50" t="s">
        <v>29594</v>
      </c>
      <c r="F14086" s="50" t="s">
        <v>30476</v>
      </c>
      <c r="G14086" s="50" t="s">
        <v>4815</v>
      </c>
      <c r="H14086" s="50" t="s">
        <v>30477</v>
      </c>
      <c r="I14086" s="50">
        <f>(DAX__2019_2020__33[[#This Row],[Adj Close]]-DAX__2019_2020__33[[#This Row],[Adj Open]])/DAX__2019_2020__33[[#This Row],[Adj Open]]</f>
        <v>1.0437713300492998E-2</v>
      </c>
      <c r="J14086" s="50">
        <f>DAX__2019_2020__33[[#This Row],[Adj Close]]-DAX__2019_2020__33[[#This Row],[Adj Open]]</f>
        <v>1.3338606559648412</v>
      </c>
      <c r="K14086" s="50">
        <v>936089</v>
      </c>
    </row>
    <row r="14087" spans="1:11" x14ac:dyDescent="0.3">
      <c r="A14087" s="51" t="str">
        <f t="shared" si="227"/>
        <v>VOW3.DE</v>
      </c>
      <c r="B14087" s="52" t="s">
        <v>533</v>
      </c>
      <c r="C14087" s="50" t="s">
        <v>12136</v>
      </c>
      <c r="D14087" s="50">
        <f>DAX__2019_2020__33[[#This Row],[Open]]*(DAX__2019_2020__33[[#This Row],[Adj Close]]/DAX__2019_2020__33[[#This Row],[Close]])</f>
        <v>128.95955527980232</v>
      </c>
      <c r="E14087" s="50" t="s">
        <v>30478</v>
      </c>
      <c r="F14087" s="50" t="s">
        <v>4844</v>
      </c>
      <c r="G14087" s="50" t="s">
        <v>12118</v>
      </c>
      <c r="H14087" s="50" t="s">
        <v>30479</v>
      </c>
      <c r="I14087" s="50">
        <f>(DAX__2019_2020__33[[#This Row],[Adj Close]]-DAX__2019_2020__33[[#This Row],[Adj Open]])/DAX__2019_2020__33[[#This Row],[Adj Open]]</f>
        <v>-5.1716778826917048E-3</v>
      </c>
      <c r="J14087" s="50">
        <f>DAX__2019_2020__33[[#This Row],[Adj Close]]-DAX__2019_2020__33[[#This Row],[Adj Open]]</f>
        <v>-0.66693727980231188</v>
      </c>
      <c r="K14087" s="50">
        <v>784016</v>
      </c>
    </row>
    <row r="14088" spans="1:11" x14ac:dyDescent="0.3">
      <c r="A14088" s="51" t="str">
        <f t="shared" si="227"/>
        <v>VOW3.DE</v>
      </c>
      <c r="B14088" s="52" t="s">
        <v>534</v>
      </c>
      <c r="C14088" s="50" t="s">
        <v>6559</v>
      </c>
      <c r="D14088" s="50">
        <f>DAX__2019_2020__33[[#This Row],[Open]]*(DAX__2019_2020__33[[#This Row],[Adj Close]]/DAX__2019_2020__33[[#This Row],[Close]])</f>
        <v>128.75577338906751</v>
      </c>
      <c r="E14088" s="50" t="s">
        <v>30357</v>
      </c>
      <c r="F14088" s="50" t="s">
        <v>29705</v>
      </c>
      <c r="G14088" s="50" t="s">
        <v>29494</v>
      </c>
      <c r="H14088" s="50" t="s">
        <v>30480</v>
      </c>
      <c r="I14088" s="50">
        <f>(DAX__2019_2020__33[[#This Row],[Adj Close]]-DAX__2019_2020__33[[#This Row],[Adj Open]])/DAX__2019_2020__33[[#This Row],[Adj Open]]</f>
        <v>1.2949136690646756E-3</v>
      </c>
      <c r="J14088" s="50">
        <f>DAX__2019_2020__33[[#This Row],[Adj Close]]-DAX__2019_2020__33[[#This Row],[Adj Open]]</f>
        <v>0.16672761093249733</v>
      </c>
      <c r="K14088" s="50">
        <v>862378</v>
      </c>
    </row>
    <row r="14089" spans="1:11" x14ac:dyDescent="0.3">
      <c r="A14089" s="51" t="str">
        <f t="shared" si="227"/>
        <v>VOW3.DE</v>
      </c>
      <c r="B14089" s="52" t="s">
        <v>535</v>
      </c>
      <c r="C14089" s="50" t="s">
        <v>30481</v>
      </c>
      <c r="D14089" s="50">
        <f>DAX__2019_2020__33[[#This Row],[Open]]*(DAX__2019_2020__33[[#This Row],[Adj Close]]/DAX__2019_2020__33[[#This Row],[Close]])</f>
        <v>127.05138170092361</v>
      </c>
      <c r="E14089" s="50" t="s">
        <v>11999</v>
      </c>
      <c r="F14089" s="50" t="s">
        <v>4742</v>
      </c>
      <c r="G14089" s="50" t="s">
        <v>4685</v>
      </c>
      <c r="H14089" s="50" t="s">
        <v>30482</v>
      </c>
      <c r="I14089" s="50">
        <f>(DAX__2019_2020__33[[#This Row],[Adj Close]]-DAX__2019_2020__33[[#This Row],[Adj Open]])/DAX__2019_2020__33[[#This Row],[Adj Open]]</f>
        <v>-1.6331335190103911E-2</v>
      </c>
      <c r="J14089" s="50">
        <f>DAX__2019_2020__33[[#This Row],[Adj Close]]-DAX__2019_2020__33[[#This Row],[Adj Open]]</f>
        <v>-2.0749187009236181</v>
      </c>
      <c r="K14089" s="50">
        <v>1660491</v>
      </c>
    </row>
    <row r="14090" spans="1:11" x14ac:dyDescent="0.3">
      <c r="A14090" s="51" t="str">
        <f t="shared" si="227"/>
        <v>VOW3.DE</v>
      </c>
      <c r="B14090" s="52" t="s">
        <v>536</v>
      </c>
      <c r="C14090" s="50" t="s">
        <v>12119</v>
      </c>
      <c r="D14090" s="50">
        <f>DAX__2019_2020__33[[#This Row],[Open]]*(DAX__2019_2020__33[[#This Row],[Adj Close]]/DAX__2019_2020__33[[#This Row],[Close]])</f>
        <v>127.08843057001678</v>
      </c>
      <c r="E14090" s="50" t="s">
        <v>13540</v>
      </c>
      <c r="F14090" s="50" t="s">
        <v>13521</v>
      </c>
      <c r="G14090" s="50" t="s">
        <v>29586</v>
      </c>
      <c r="H14090" s="50" t="s">
        <v>30483</v>
      </c>
      <c r="I14090" s="50">
        <f>(DAX__2019_2020__33[[#This Row],[Adj Close]]-DAX__2019_2020__33[[#This Row],[Adj Open]])/DAX__2019_2020__33[[#This Row],[Adj Open]]</f>
        <v>7.8717348660000633E-3</v>
      </c>
      <c r="J14090" s="50">
        <f>DAX__2019_2020__33[[#This Row],[Adj Close]]-DAX__2019_2020__33[[#This Row],[Adj Open]]</f>
        <v>1.0004064299832294</v>
      </c>
      <c r="K14090" s="50">
        <v>1302979</v>
      </c>
    </row>
    <row r="14091" spans="1:11" x14ac:dyDescent="0.3">
      <c r="A14091" s="51" t="str">
        <f t="shared" si="227"/>
        <v>VOW3.DE</v>
      </c>
      <c r="B14091" s="52" t="s">
        <v>537</v>
      </c>
      <c r="C14091" s="50" t="s">
        <v>12118</v>
      </c>
      <c r="D14091" s="50">
        <f>DAX__2019_2020__33[[#This Row],[Open]]*(DAX__2019_2020__33[[#This Row],[Adj Close]]/DAX__2019_2020__33[[#This Row],[Close]])</f>
        <v>128.29260760189982</v>
      </c>
      <c r="E14091" s="50" t="s">
        <v>21621</v>
      </c>
      <c r="F14091" s="50" t="s">
        <v>30472</v>
      </c>
      <c r="G14091" s="50" t="s">
        <v>30484</v>
      </c>
      <c r="H14091" s="50" t="s">
        <v>30485</v>
      </c>
      <c r="I14091" s="50">
        <f>(DAX__2019_2020__33[[#This Row],[Adj Close]]-DAX__2019_2020__33[[#This Row],[Adj Open]])/DAX__2019_2020__33[[#This Row],[Adj Open]]</f>
        <v>5.6317617328519934E-3</v>
      </c>
      <c r="J14091" s="50">
        <f>DAX__2019_2020__33[[#This Row],[Adj Close]]-DAX__2019_2020__33[[#This Row],[Adj Open]]</f>
        <v>0.72251339810017612</v>
      </c>
      <c r="K14091" s="50">
        <v>827532</v>
      </c>
    </row>
    <row r="14092" spans="1:11" x14ac:dyDescent="0.3">
      <c r="A14092" s="51" t="str">
        <f t="shared" si="227"/>
        <v>VOW3.DE</v>
      </c>
      <c r="B14092" s="52" t="s">
        <v>538</v>
      </c>
      <c r="C14092" s="50" t="s">
        <v>13540</v>
      </c>
      <c r="D14092" s="50">
        <f>DAX__2019_2020__33[[#This Row],[Open]]*(DAX__2019_2020__33[[#This Row],[Adj Close]]/DAX__2019_2020__33[[#This Row],[Close]])</f>
        <v>129.21891233519597</v>
      </c>
      <c r="E14092" s="50" t="s">
        <v>12072</v>
      </c>
      <c r="F14092" s="50" t="s">
        <v>29592</v>
      </c>
      <c r="G14092" s="50" t="s">
        <v>29704</v>
      </c>
      <c r="H14092" s="50" t="s">
        <v>30486</v>
      </c>
      <c r="I14092" s="50">
        <f>(DAX__2019_2020__33[[#This Row],[Adj Close]]-DAX__2019_2020__33[[#This Row],[Adj Open]])/DAX__2019_2020__33[[#This Row],[Adj Open]]</f>
        <v>-7.7419498207886581E-3</v>
      </c>
      <c r="J14092" s="50">
        <f>DAX__2019_2020__33[[#This Row],[Adj Close]]-DAX__2019_2020__33[[#This Row],[Adj Open]]</f>
        <v>-1.0004063351959758</v>
      </c>
      <c r="K14092" s="50">
        <v>847322</v>
      </c>
    </row>
    <row r="14093" spans="1:11" x14ac:dyDescent="0.3">
      <c r="A14093" s="51" t="str">
        <f t="shared" si="227"/>
        <v>VOW3.DE</v>
      </c>
      <c r="B14093" s="52" t="s">
        <v>539</v>
      </c>
      <c r="C14093" s="50" t="s">
        <v>29701</v>
      </c>
      <c r="D14093" s="50">
        <f>DAX__2019_2020__33[[#This Row],[Open]]*(DAX__2019_2020__33[[#This Row],[Adj Close]]/DAX__2019_2020__33[[#This Row],[Close]])</f>
        <v>129.29302320636486</v>
      </c>
      <c r="E14093" s="50" t="s">
        <v>12229</v>
      </c>
      <c r="F14093" s="50" t="s">
        <v>13438</v>
      </c>
      <c r="G14093" s="50" t="s">
        <v>30487</v>
      </c>
      <c r="H14093" s="50" t="s">
        <v>30488</v>
      </c>
      <c r="I14093" s="50">
        <f>(DAX__2019_2020__33[[#This Row],[Adj Close]]-DAX__2019_2020__33[[#This Row],[Adj Open]])/DAX__2019_2020__33[[#This Row],[Adj Open]]</f>
        <v>-1.7910875226953969E-2</v>
      </c>
      <c r="J14093" s="50">
        <f>DAX__2019_2020__33[[#This Row],[Adj Close]]-DAX__2019_2020__33[[#This Row],[Adj Open]]</f>
        <v>-2.3157512063648653</v>
      </c>
      <c r="K14093" s="50">
        <v>839170</v>
      </c>
    </row>
    <row r="14094" spans="1:11" x14ac:dyDescent="0.3">
      <c r="A14094" s="51" t="str">
        <f t="shared" si="227"/>
        <v>VOW3.DE</v>
      </c>
      <c r="B14094" s="52" t="s">
        <v>540</v>
      </c>
      <c r="C14094" s="50" t="s">
        <v>4791</v>
      </c>
      <c r="D14094" s="50">
        <f>DAX__2019_2020__33[[#This Row],[Open]]*(DAX__2019_2020__33[[#This Row],[Adj Close]]/DAX__2019_2020__33[[#This Row],[Close]])</f>
        <v>125.88423203881455</v>
      </c>
      <c r="E14094" s="50" t="s">
        <v>30342</v>
      </c>
      <c r="F14094" s="50" t="s">
        <v>4688</v>
      </c>
      <c r="G14094" s="50" t="s">
        <v>4844</v>
      </c>
      <c r="H14094" s="50" t="s">
        <v>30489</v>
      </c>
      <c r="I14094" s="50">
        <f>(DAX__2019_2020__33[[#This Row],[Adj Close]]-DAX__2019_2020__33[[#This Row],[Adj Open]])/DAX__2019_2020__33[[#This Row],[Adj Open]]</f>
        <v>1.2509286792168841E-2</v>
      </c>
      <c r="J14094" s="50">
        <f>DAX__2019_2020__33[[#This Row],[Adj Close]]-DAX__2019_2020__33[[#This Row],[Adj Open]]</f>
        <v>1.5747219611854604</v>
      </c>
      <c r="K14094" s="50">
        <v>858375</v>
      </c>
    </row>
    <row r="14095" spans="1:11" x14ac:dyDescent="0.3">
      <c r="A14095" s="51" t="str">
        <f t="shared" si="227"/>
        <v>VOW3.DE</v>
      </c>
      <c r="B14095" s="52" t="s">
        <v>541</v>
      </c>
      <c r="C14095" s="50" t="s">
        <v>12075</v>
      </c>
      <c r="D14095" s="50">
        <f>DAX__2019_2020__33[[#This Row],[Open]]*(DAX__2019_2020__33[[#This Row],[Adj Close]]/DAX__2019_2020__33[[#This Row],[Close]])</f>
        <v>127.55157044922422</v>
      </c>
      <c r="E14095" s="50" t="s">
        <v>6555</v>
      </c>
      <c r="F14095" s="50" t="s">
        <v>4807</v>
      </c>
      <c r="G14095" s="50" t="s">
        <v>29710</v>
      </c>
      <c r="H14095" s="50" t="s">
        <v>30490</v>
      </c>
      <c r="I14095" s="50">
        <f>(DAX__2019_2020__33[[#This Row],[Adj Close]]-DAX__2019_2020__33[[#This Row],[Adj Open]])/DAX__2019_2020__33[[#This Row],[Adj Open]]</f>
        <v>9.876550687216162E-3</v>
      </c>
      <c r="J14095" s="50">
        <f>DAX__2019_2020__33[[#This Row],[Adj Close]]-DAX__2019_2020__33[[#This Row],[Adj Open]]</f>
        <v>1.2597695507757862</v>
      </c>
      <c r="K14095" s="50">
        <v>1030589</v>
      </c>
    </row>
    <row r="14096" spans="1:11" x14ac:dyDescent="0.3">
      <c r="A14096" s="51" t="str">
        <f t="shared" si="227"/>
        <v>VOW3.DE</v>
      </c>
      <c r="B14096" s="52" t="s">
        <v>542</v>
      </c>
      <c r="C14096" s="50" t="s">
        <v>30339</v>
      </c>
      <c r="D14096" s="50">
        <f>DAX__2019_2020__33[[#This Row],[Open]]*(DAX__2019_2020__33[[#This Row],[Adj Close]]/DAX__2019_2020__33[[#This Row],[Close]])</f>
        <v>126.38444519722242</v>
      </c>
      <c r="E14096" s="50" t="s">
        <v>4868</v>
      </c>
      <c r="F14096" s="50" t="s">
        <v>4675</v>
      </c>
      <c r="G14096" s="50" t="s">
        <v>30344</v>
      </c>
      <c r="H14096" s="50" t="s">
        <v>30491</v>
      </c>
      <c r="I14096" s="50">
        <f>(DAX__2019_2020__33[[#This Row],[Adj Close]]-DAX__2019_2020__33[[#This Row],[Adj Open]])/DAX__2019_2020__33[[#This Row],[Adj Open]]</f>
        <v>-5.8634050738287421E-3</v>
      </c>
      <c r="J14096" s="50">
        <f>DAX__2019_2020__33[[#This Row],[Adj Close]]-DAX__2019_2020__33[[#This Row],[Adj Open]]</f>
        <v>-0.74104319722242451</v>
      </c>
      <c r="K14096" s="50">
        <v>917528</v>
      </c>
    </row>
    <row r="14097" spans="1:11" x14ac:dyDescent="0.3">
      <c r="A14097" s="51" t="str">
        <f t="shared" si="227"/>
        <v>VOW3.DE</v>
      </c>
      <c r="B14097" s="52" t="s">
        <v>543</v>
      </c>
      <c r="C14097" s="50" t="s">
        <v>4663</v>
      </c>
      <c r="D14097" s="50">
        <f>DAX__2019_2020__33[[#This Row],[Open]]*(DAX__2019_2020__33[[#This Row],[Adj Close]]/DAX__2019_2020__33[[#This Row],[Close]])</f>
        <v>125.7916045061741</v>
      </c>
      <c r="E14097" s="50" t="s">
        <v>4663</v>
      </c>
      <c r="F14097" s="50" t="s">
        <v>30492</v>
      </c>
      <c r="G14097" s="50" t="s">
        <v>4401</v>
      </c>
      <c r="H14097" s="50" t="s">
        <v>30462</v>
      </c>
      <c r="I14097" s="50">
        <f>(DAX__2019_2020__33[[#This Row],[Adj Close]]-DAX__2019_2020__33[[#This Row],[Adj Open]])/DAX__2019_2020__33[[#This Row],[Adj Open]]</f>
        <v>-2.7982348424543176E-2</v>
      </c>
      <c r="J14097" s="50">
        <f>DAX__2019_2020__33[[#This Row],[Adj Close]]-DAX__2019_2020__33[[#This Row],[Adj Open]]</f>
        <v>-3.5199445061740988</v>
      </c>
      <c r="K14097" s="50">
        <v>1300218</v>
      </c>
    </row>
    <row r="14098" spans="1:11" x14ac:dyDescent="0.3">
      <c r="A14098" s="51" t="str">
        <f t="shared" si="227"/>
        <v>VOW3.DE</v>
      </c>
      <c r="B14098" s="52" t="s">
        <v>544</v>
      </c>
      <c r="C14098" s="50" t="s">
        <v>30493</v>
      </c>
      <c r="D14098" s="50">
        <f>DAX__2019_2020__33[[#This Row],[Open]]*(DAX__2019_2020__33[[#This Row],[Adj Close]]/DAX__2019_2020__33[[#This Row],[Close]])</f>
        <v>119.60392109134446</v>
      </c>
      <c r="E14098" s="50" t="s">
        <v>4887</v>
      </c>
      <c r="F14098" s="50" t="s">
        <v>4366</v>
      </c>
      <c r="G14098" s="50" t="s">
        <v>12376</v>
      </c>
      <c r="H14098" s="50" t="s">
        <v>30494</v>
      </c>
      <c r="I14098" s="50">
        <f>(DAX__2019_2020__33[[#This Row],[Adj Close]]-DAX__2019_2020__33[[#This Row],[Adj Open]])/DAX__2019_2020__33[[#This Row],[Adj Open]]</f>
        <v>-2.7881026482381707E-2</v>
      </c>
      <c r="J14098" s="50">
        <f>DAX__2019_2020__33[[#This Row],[Adj Close]]-DAX__2019_2020__33[[#This Row],[Adj Open]]</f>
        <v>-3.3346800913444667</v>
      </c>
      <c r="K14098" s="50">
        <v>2020870</v>
      </c>
    </row>
    <row r="14099" spans="1:11" x14ac:dyDescent="0.3">
      <c r="A14099" s="51" t="str">
        <f t="shared" si="227"/>
        <v>VOW3.DE</v>
      </c>
      <c r="B14099" s="52" t="s">
        <v>545</v>
      </c>
      <c r="C14099" s="50" t="s">
        <v>4380</v>
      </c>
      <c r="D14099" s="50">
        <f>DAX__2019_2020__33[[#This Row],[Open]]*(DAX__2019_2020__33[[#This Row],[Adj Close]]/DAX__2019_2020__33[[#This Row],[Close]])</f>
        <v>118.56647174150824</v>
      </c>
      <c r="E14099" s="50" t="s">
        <v>4445</v>
      </c>
      <c r="F14099" s="50" t="s">
        <v>12467</v>
      </c>
      <c r="G14099" s="50" t="s">
        <v>4721</v>
      </c>
      <c r="H14099" s="50" t="s">
        <v>30495</v>
      </c>
      <c r="I14099" s="50">
        <f>(DAX__2019_2020__33[[#This Row],[Adj Close]]-DAX__2019_2020__33[[#This Row],[Adj Open]])/DAX__2019_2020__33[[#This Row],[Adj Open]]</f>
        <v>-8.2812343750000052E-3</v>
      </c>
      <c r="J14099" s="50">
        <f>DAX__2019_2020__33[[#This Row],[Adj Close]]-DAX__2019_2020__33[[#This Row],[Adj Open]]</f>
        <v>-0.98187674150824478</v>
      </c>
      <c r="K14099" s="50">
        <v>1350085</v>
      </c>
    </row>
    <row r="14100" spans="1:11" x14ac:dyDescent="0.3">
      <c r="A14100" s="51" t="str">
        <f t="shared" si="227"/>
        <v>VOW3.DE</v>
      </c>
      <c r="B14100" s="52" t="s">
        <v>546</v>
      </c>
      <c r="C14100" s="50" t="s">
        <v>4611</v>
      </c>
      <c r="D14100" s="50">
        <f>DAX__2019_2020__33[[#This Row],[Open]]*(DAX__2019_2020__33[[#This Row],[Adj Close]]/DAX__2019_2020__33[[#This Row],[Close]])</f>
        <v>115.97281712154333</v>
      </c>
      <c r="E14100" s="50" t="s">
        <v>11928</v>
      </c>
      <c r="F14100" s="50" t="s">
        <v>30496</v>
      </c>
      <c r="G14100" s="50" t="s">
        <v>4727</v>
      </c>
      <c r="H14100" s="50" t="s">
        <v>30497</v>
      </c>
      <c r="I14100" s="50">
        <f>(DAX__2019_2020__33[[#This Row],[Adj Close]]-DAX__2019_2020__33[[#This Row],[Adj Open]])/DAX__2019_2020__33[[#This Row],[Adj Open]]</f>
        <v>-7.9871407664648588E-4</v>
      </c>
      <c r="J14100" s="50">
        <f>DAX__2019_2020__33[[#This Row],[Adj Close]]-DAX__2019_2020__33[[#This Row],[Adj Open]]</f>
        <v>-9.2629121543325255E-2</v>
      </c>
      <c r="K14100" s="50">
        <v>1472765</v>
      </c>
    </row>
    <row r="14101" spans="1:11" x14ac:dyDescent="0.3">
      <c r="A14101" s="51" t="str">
        <f t="shared" si="227"/>
        <v>VOW3.DE</v>
      </c>
      <c r="B14101" s="52" t="s">
        <v>547</v>
      </c>
      <c r="C14101" s="50" t="s">
        <v>4893</v>
      </c>
      <c r="D14101" s="50">
        <f>DAX__2019_2020__33[[#This Row],[Open]]*(DAX__2019_2020__33[[#This Row],[Adj Close]]/DAX__2019_2020__33[[#This Row],[Close]])</f>
        <v>116.95470499467883</v>
      </c>
      <c r="E14101" s="50" t="s">
        <v>30260</v>
      </c>
      <c r="F14101" s="50" t="s">
        <v>30498</v>
      </c>
      <c r="G14101" s="50" t="s">
        <v>30499</v>
      </c>
      <c r="H14101" s="50" t="s">
        <v>30500</v>
      </c>
      <c r="I14101" s="50">
        <f>(DAX__2019_2020__33[[#This Row],[Adj Close]]-DAX__2019_2020__33[[#This Row],[Adj Open]])/DAX__2019_2020__33[[#This Row],[Adj Open]]</f>
        <v>1.2038626452738474E-2</v>
      </c>
      <c r="J14101" s="50">
        <f>DAX__2019_2020__33[[#This Row],[Adj Close]]-DAX__2019_2020__33[[#This Row],[Adj Open]]</f>
        <v>1.4079740053211651</v>
      </c>
      <c r="K14101" s="50">
        <v>1262785</v>
      </c>
    </row>
    <row r="14102" spans="1:11" x14ac:dyDescent="0.3">
      <c r="A14102" s="51" t="str">
        <f t="shared" si="227"/>
        <v>VOW3.DE</v>
      </c>
      <c r="B14102" s="52" t="s">
        <v>548</v>
      </c>
      <c r="C14102" s="50" t="s">
        <v>30501</v>
      </c>
      <c r="D14102" s="50">
        <f>DAX__2019_2020__33[[#This Row],[Open]]*(DAX__2019_2020__33[[#This Row],[Adj Close]]/DAX__2019_2020__33[[#This Row],[Close]])</f>
        <v>120.10413194688546</v>
      </c>
      <c r="E14102" s="50" t="s">
        <v>12559</v>
      </c>
      <c r="F14102" s="50" t="s">
        <v>12373</v>
      </c>
      <c r="G14102" s="50" t="s">
        <v>6574</v>
      </c>
      <c r="H14102" s="50" t="s">
        <v>30502</v>
      </c>
      <c r="I14102" s="50">
        <f>(DAX__2019_2020__33[[#This Row],[Adj Close]]-DAX__2019_2020__33[[#This Row],[Adj Open]])/DAX__2019_2020__33[[#This Row],[Adj Open]]</f>
        <v>1.6041963102207048E-2</v>
      </c>
      <c r="J14102" s="50">
        <f>DAX__2019_2020__33[[#This Row],[Adj Close]]-DAX__2019_2020__33[[#This Row],[Adj Open]]</f>
        <v>1.9267060531145432</v>
      </c>
      <c r="K14102" s="50">
        <v>1180046</v>
      </c>
    </row>
    <row r="14103" spans="1:11" x14ac:dyDescent="0.3">
      <c r="A14103" s="51" t="str">
        <f t="shared" si="227"/>
        <v>VOW3.DE</v>
      </c>
      <c r="B14103" s="52" t="s">
        <v>549</v>
      </c>
      <c r="C14103" s="50" t="s">
        <v>13369</v>
      </c>
      <c r="D14103" s="50">
        <f>DAX__2019_2020__33[[#This Row],[Open]]*(DAX__2019_2020__33[[#This Row],[Adj Close]]/DAX__2019_2020__33[[#This Row],[Close]])</f>
        <v>119.02961435448796</v>
      </c>
      <c r="E14103" s="50" t="s">
        <v>4769</v>
      </c>
      <c r="F14103" s="50" t="s">
        <v>4516</v>
      </c>
      <c r="G14103" s="50" t="s">
        <v>12561</v>
      </c>
      <c r="H14103" s="50" t="s">
        <v>30503</v>
      </c>
      <c r="I14103" s="50">
        <f>(DAX__2019_2020__33[[#This Row],[Adj Close]]-DAX__2019_2020__33[[#This Row],[Adj Open]])/DAX__2019_2020__33[[#This Row],[Adj Open]]</f>
        <v>2.7859937743190722E-2</v>
      </c>
      <c r="J14103" s="50">
        <f>DAX__2019_2020__33[[#This Row],[Adj Close]]-DAX__2019_2020__33[[#This Row],[Adj Open]]</f>
        <v>3.3161576455120354</v>
      </c>
      <c r="K14103" s="50">
        <v>1527220</v>
      </c>
    </row>
    <row r="14104" spans="1:11" x14ac:dyDescent="0.3">
      <c r="A14104" s="51" t="str">
        <f t="shared" si="227"/>
        <v>VOW3.DE</v>
      </c>
      <c r="B14104" s="52" t="s">
        <v>550</v>
      </c>
      <c r="C14104" s="50" t="s">
        <v>4703</v>
      </c>
      <c r="D14104" s="50">
        <f>DAX__2019_2020__33[[#This Row],[Open]]*(DAX__2019_2020__33[[#This Row],[Adj Close]]/DAX__2019_2020__33[[#This Row],[Close]])</f>
        <v>124.06869958566026</v>
      </c>
      <c r="E14104" s="50" t="s">
        <v>11979</v>
      </c>
      <c r="F14104" s="50" t="s">
        <v>30504</v>
      </c>
      <c r="G14104" s="50" t="s">
        <v>4804</v>
      </c>
      <c r="H14104" s="50" t="s">
        <v>30505</v>
      </c>
      <c r="I14104" s="50">
        <f>(DAX__2019_2020__33[[#This Row],[Adj Close]]-DAX__2019_2020__33[[#This Row],[Adj Open]])/DAX__2019_2020__33[[#This Row],[Adj Open]]</f>
        <v>1.4782708454790048E-2</v>
      </c>
      <c r="J14104" s="50">
        <f>DAX__2019_2020__33[[#This Row],[Adj Close]]-DAX__2019_2020__33[[#This Row],[Adj Open]]</f>
        <v>1.8340714143397463</v>
      </c>
      <c r="K14104" s="50">
        <v>1468225</v>
      </c>
    </row>
    <row r="14105" spans="1:11" x14ac:dyDescent="0.3">
      <c r="A14105" s="51" t="str">
        <f t="shared" si="227"/>
        <v>VOW3.DE</v>
      </c>
      <c r="B14105" s="52" t="s">
        <v>551</v>
      </c>
      <c r="C14105" s="50" t="s">
        <v>4662</v>
      </c>
      <c r="D14105" s="50">
        <f>DAX__2019_2020__33[[#This Row],[Open]]*(DAX__2019_2020__33[[#This Row],[Adj Close]]/DAX__2019_2020__33[[#This Row],[Close]])</f>
        <v>125.0505732937647</v>
      </c>
      <c r="E14105" s="50" t="s">
        <v>30339</v>
      </c>
      <c r="F14105" s="50" t="s">
        <v>30504</v>
      </c>
      <c r="G14105" s="50" t="s">
        <v>4834</v>
      </c>
      <c r="H14105" s="50" t="s">
        <v>30506</v>
      </c>
      <c r="I14105" s="50">
        <f>(DAX__2019_2020__33[[#This Row],[Adj Close]]-DAX__2019_2020__33[[#This Row],[Adj Open]])/DAX__2019_2020__33[[#This Row],[Adj Open]]</f>
        <v>-1.3629600000000084E-2</v>
      </c>
      <c r="J14105" s="50">
        <f>DAX__2019_2020__33[[#This Row],[Adj Close]]-DAX__2019_2020__33[[#This Row],[Adj Open]]</f>
        <v>-1.7043892937647058</v>
      </c>
      <c r="K14105" s="50">
        <v>1279869</v>
      </c>
    </row>
    <row r="14106" spans="1:11" x14ac:dyDescent="0.3">
      <c r="A14106" s="51" t="str">
        <f t="shared" si="227"/>
        <v>VOW3.DE</v>
      </c>
      <c r="B14106" s="52" t="s">
        <v>552</v>
      </c>
      <c r="C14106" s="50" t="s">
        <v>4862</v>
      </c>
      <c r="D14106" s="50">
        <f>DAX__2019_2020__33[[#This Row],[Open]]*(DAX__2019_2020__33[[#This Row],[Adj Close]]/DAX__2019_2020__33[[#This Row],[Close]])</f>
        <v>126.8475984382308</v>
      </c>
      <c r="E14106" s="50" t="s">
        <v>30507</v>
      </c>
      <c r="F14106" s="50" t="s">
        <v>30508</v>
      </c>
      <c r="G14106" s="50" t="s">
        <v>29491</v>
      </c>
      <c r="H14106" s="50" t="s">
        <v>30509</v>
      </c>
      <c r="I14106" s="50">
        <f>(DAX__2019_2020__33[[#This Row],[Adj Close]]-DAX__2019_2020__33[[#This Row],[Adj Open]])/DAX__2019_2020__33[[#This Row],[Adj Open]]</f>
        <v>3.9287315038888451E-2</v>
      </c>
      <c r="J14106" s="50">
        <f>DAX__2019_2020__33[[#This Row],[Adj Close]]-DAX__2019_2020__33[[#This Row],[Adj Open]]</f>
        <v>4.983501561769188</v>
      </c>
      <c r="K14106" s="50">
        <v>3112728</v>
      </c>
    </row>
    <row r="14107" spans="1:11" x14ac:dyDescent="0.3">
      <c r="A14107" s="51" t="str">
        <f t="shared" si="227"/>
        <v>VOW3.DE</v>
      </c>
      <c r="B14107" s="52" t="s">
        <v>553</v>
      </c>
      <c r="C14107" s="50" t="s">
        <v>12070</v>
      </c>
      <c r="D14107" s="50">
        <f>DAX__2019_2020__33[[#This Row],[Open]]*(DAX__2019_2020__33[[#This Row],[Adj Close]]/DAX__2019_2020__33[[#This Row],[Close]])</f>
        <v>132.46097494175126</v>
      </c>
      <c r="E14107" s="50" t="s">
        <v>30510</v>
      </c>
      <c r="F14107" s="50" t="s">
        <v>29457</v>
      </c>
      <c r="G14107" s="50" t="s">
        <v>6611</v>
      </c>
      <c r="H14107" s="50" t="s">
        <v>30511</v>
      </c>
      <c r="I14107" s="50">
        <f>(DAX__2019_2020__33[[#This Row],[Adj Close]]-DAX__2019_2020__33[[#This Row],[Adj Open]])/DAX__2019_2020__33[[#This Row],[Adj Open]]</f>
        <v>4.7692356643356623E-2</v>
      </c>
      <c r="J14107" s="50">
        <f>DAX__2019_2020__33[[#This Row],[Adj Close]]-DAX__2019_2020__33[[#This Row],[Adj Open]]</f>
        <v>6.3173760582487262</v>
      </c>
      <c r="K14107" s="50">
        <v>2679527</v>
      </c>
    </row>
    <row r="14108" spans="1:11" x14ac:dyDescent="0.3">
      <c r="A14108" s="51" t="str">
        <f t="shared" si="227"/>
        <v>VOW3.DE</v>
      </c>
      <c r="B14108" s="52" t="s">
        <v>554</v>
      </c>
      <c r="C14108" s="50" t="s">
        <v>6586</v>
      </c>
      <c r="D14108" s="50">
        <f>DAX__2019_2020__33[[#This Row],[Open]]*(DAX__2019_2020__33[[#This Row],[Adj Close]]/DAX__2019_2020__33[[#This Row],[Close]])</f>
        <v>139.13034133309833</v>
      </c>
      <c r="E14108" s="50" t="s">
        <v>13743</v>
      </c>
      <c r="F14108" s="50" t="s">
        <v>13641</v>
      </c>
      <c r="G14108" s="50" t="s">
        <v>6726</v>
      </c>
      <c r="H14108" s="50" t="s">
        <v>30512</v>
      </c>
      <c r="I14108" s="50">
        <f>(DAX__2019_2020__33[[#This Row],[Adj Close]]-DAX__2019_2020__33[[#This Row],[Adj Open]])/DAX__2019_2020__33[[#This Row],[Adj Open]]</f>
        <v>-1.3315379759961015E-3</v>
      </c>
      <c r="J14108" s="50">
        <f>DAX__2019_2020__33[[#This Row],[Adj Close]]-DAX__2019_2020__33[[#This Row],[Adj Open]]</f>
        <v>-0.18525733309832049</v>
      </c>
      <c r="K14108" s="50">
        <v>1439939</v>
      </c>
    </row>
    <row r="14109" spans="1:11" x14ac:dyDescent="0.3">
      <c r="A14109" s="51" t="str">
        <f t="shared" si="227"/>
        <v>VOW3.DE</v>
      </c>
      <c r="B14109" s="52" t="s">
        <v>555</v>
      </c>
      <c r="C14109" s="50" t="s">
        <v>13601</v>
      </c>
      <c r="D14109" s="50">
        <f>DAX__2019_2020__33[[#This Row],[Open]]*(DAX__2019_2020__33[[#This Row],[Adj Close]]/DAX__2019_2020__33[[#This Row],[Close]])</f>
        <v>137.74087197062599</v>
      </c>
      <c r="E14109" s="50" t="s">
        <v>30513</v>
      </c>
      <c r="F14109" s="50" t="s">
        <v>14001</v>
      </c>
      <c r="G14109" s="50" t="s">
        <v>7161</v>
      </c>
      <c r="H14109" s="50" t="s">
        <v>30514</v>
      </c>
      <c r="I14109" s="50">
        <f>(DAX__2019_2020__33[[#This Row],[Adj Close]]-DAX__2019_2020__33[[#This Row],[Adj Open]])/DAX__2019_2020__33[[#This Row],[Adj Open]]</f>
        <v>1.1835978718950523E-2</v>
      </c>
      <c r="J14109" s="50">
        <f>DAX__2019_2020__33[[#This Row],[Adj Close]]-DAX__2019_2020__33[[#This Row],[Adj Open]]</f>
        <v>1.6302980293740177</v>
      </c>
      <c r="K14109" s="50">
        <v>1346044</v>
      </c>
    </row>
    <row r="14110" spans="1:11" x14ac:dyDescent="0.3">
      <c r="A14110" s="51" t="str">
        <f t="shared" si="227"/>
        <v>VOW3.DE</v>
      </c>
      <c r="B14110" s="52" t="s">
        <v>556</v>
      </c>
      <c r="C14110" s="50" t="s">
        <v>30515</v>
      </c>
      <c r="D14110" s="50">
        <f>DAX__2019_2020__33[[#This Row],[Open]]*(DAX__2019_2020__33[[#This Row],[Adj Close]]/DAX__2019_2020__33[[#This Row],[Close]])</f>
        <v>138.37078664425749</v>
      </c>
      <c r="E14110" s="50" t="s">
        <v>7156</v>
      </c>
      <c r="F14110" s="50" t="s">
        <v>12147</v>
      </c>
      <c r="G14110" s="50" t="s">
        <v>29660</v>
      </c>
      <c r="H14110" s="50" t="s">
        <v>30516</v>
      </c>
      <c r="I14110" s="50">
        <f>(DAX__2019_2020__33[[#This Row],[Adj Close]]-DAX__2019_2020__33[[#This Row],[Adj Open]])/DAX__2019_2020__33[[#This Row],[Adj Open]]</f>
        <v>5.3553887617019298E-3</v>
      </c>
      <c r="J14110" s="50">
        <f>DAX__2019_2020__33[[#This Row],[Adj Close]]-DAX__2019_2020__33[[#This Row],[Adj Open]]</f>
        <v>0.74102935574251205</v>
      </c>
      <c r="K14110" s="50">
        <v>1261550</v>
      </c>
    </row>
    <row r="14111" spans="1:11" x14ac:dyDescent="0.3">
      <c r="A14111" s="51" t="str">
        <f t="shared" si="227"/>
        <v>VOW3.DE</v>
      </c>
      <c r="B14111" s="52" t="s">
        <v>557</v>
      </c>
      <c r="C14111" s="50" t="s">
        <v>13986</v>
      </c>
      <c r="D14111" s="50">
        <f>DAX__2019_2020__33[[#This Row],[Open]]*(DAX__2019_2020__33[[#This Row],[Adj Close]]/DAX__2019_2020__33[[#This Row],[Close]])</f>
        <v>140.51977784854722</v>
      </c>
      <c r="E14111" s="50" t="s">
        <v>7150</v>
      </c>
      <c r="F14111" s="50" t="s">
        <v>29795</v>
      </c>
      <c r="G14111" s="50" t="s">
        <v>29781</v>
      </c>
      <c r="H14111" s="50" t="s">
        <v>30517</v>
      </c>
      <c r="I14111" s="50">
        <f>(DAX__2019_2020__33[[#This Row],[Adj Close]]-DAX__2019_2020__33[[#This Row],[Adj Open]])/DAX__2019_2020__33[[#This Row],[Adj Open]]</f>
        <v>1.2129176245138748E-2</v>
      </c>
      <c r="J14111" s="50">
        <f>DAX__2019_2020__33[[#This Row],[Adj Close]]-DAX__2019_2020__33[[#This Row],[Adj Open]]</f>
        <v>1.7043891514527729</v>
      </c>
      <c r="K14111" s="50">
        <v>2092560</v>
      </c>
    </row>
    <row r="14112" spans="1:11" x14ac:dyDescent="0.3">
      <c r="A14112" s="51" t="str">
        <f t="shared" si="227"/>
        <v>VOW3.DE</v>
      </c>
      <c r="B14112" s="52" t="s">
        <v>558</v>
      </c>
      <c r="C14112" s="50" t="s">
        <v>7159</v>
      </c>
      <c r="D14112" s="50">
        <f>DAX__2019_2020__33[[#This Row],[Open]]*(DAX__2019_2020__33[[#This Row],[Adj Close]]/DAX__2019_2020__33[[#This Row],[Close]])</f>
        <v>141.74251880500455</v>
      </c>
      <c r="E14112" s="50" t="s">
        <v>30518</v>
      </c>
      <c r="F14112" s="50" t="s">
        <v>30519</v>
      </c>
      <c r="G14112" s="50" t="s">
        <v>30520</v>
      </c>
      <c r="H14112" s="50" t="s">
        <v>30521</v>
      </c>
      <c r="I14112" s="50">
        <f>(DAX__2019_2020__33[[#This Row],[Adj Close]]-DAX__2019_2020__33[[#This Row],[Adj Open]])/DAX__2019_2020__33[[#This Row],[Adj Open]]</f>
        <v>4.3130896794383233E-3</v>
      </c>
      <c r="J14112" s="50">
        <f>DAX__2019_2020__33[[#This Row],[Adj Close]]-DAX__2019_2020__33[[#This Row],[Adj Open]]</f>
        <v>0.61134819499545756</v>
      </c>
      <c r="K14112" s="50">
        <v>1241663</v>
      </c>
    </row>
    <row r="14113" spans="1:11" x14ac:dyDescent="0.3">
      <c r="A14113" s="51" t="str">
        <f t="shared" si="227"/>
        <v>VOW3.DE</v>
      </c>
      <c r="B14113" s="52" t="s">
        <v>559</v>
      </c>
      <c r="C14113" s="50" t="s">
        <v>6722</v>
      </c>
      <c r="D14113" s="50">
        <f>DAX__2019_2020__33[[#This Row],[Open]]*(DAX__2019_2020__33[[#This Row],[Adj Close]]/DAX__2019_2020__33[[#This Row],[Close]])</f>
        <v>142.37239323511912</v>
      </c>
      <c r="E14113" s="50" t="s">
        <v>29762</v>
      </c>
      <c r="F14113" s="50" t="s">
        <v>6549</v>
      </c>
      <c r="G14113" s="50" t="s">
        <v>29762</v>
      </c>
      <c r="H14113" s="50" t="s">
        <v>30522</v>
      </c>
      <c r="I14113" s="50">
        <f>(DAX__2019_2020__33[[#This Row],[Adj Close]]-DAX__2019_2020__33[[#This Row],[Adj Open]])/DAX__2019_2020__33[[#This Row],[Adj Open]]</f>
        <v>5.4651660142842886E-3</v>
      </c>
      <c r="J14113" s="50">
        <f>DAX__2019_2020__33[[#This Row],[Adj Close]]-DAX__2019_2020__33[[#This Row],[Adj Open]]</f>
        <v>0.7780887648808914</v>
      </c>
      <c r="K14113" s="50">
        <v>968939</v>
      </c>
    </row>
    <row r="14114" spans="1:11" x14ac:dyDescent="0.3">
      <c r="A14114" s="51" t="str">
        <f t="shared" si="227"/>
        <v>VOW3.DE</v>
      </c>
      <c r="B14114" s="52" t="s">
        <v>560</v>
      </c>
      <c r="C14114" s="50" t="s">
        <v>13622</v>
      </c>
      <c r="D14114" s="50">
        <f>DAX__2019_2020__33[[#This Row],[Open]]*(DAX__2019_2020__33[[#This Row],[Adj Close]]/DAX__2019_2020__33[[#This Row],[Close]])</f>
        <v>141.72397854120172</v>
      </c>
      <c r="E14114" s="50" t="s">
        <v>6753</v>
      </c>
      <c r="F14114" s="50" t="s">
        <v>30523</v>
      </c>
      <c r="G14114" s="50" t="s">
        <v>30524</v>
      </c>
      <c r="H14114" s="50" t="s">
        <v>30525</v>
      </c>
      <c r="I14114" s="50">
        <f>(DAX__2019_2020__33[[#This Row],[Adj Close]]-DAX__2019_2020__33[[#This Row],[Adj Open]])/DAX__2019_2020__33[[#This Row],[Adj Open]]</f>
        <v>-3.1372287581699224E-3</v>
      </c>
      <c r="J14114" s="50">
        <f>DAX__2019_2020__33[[#This Row],[Adj Close]]-DAX__2019_2020__33[[#This Row],[Adj Open]]</f>
        <v>-0.44462054120171501</v>
      </c>
      <c r="K14114" s="50">
        <v>1085078</v>
      </c>
    </row>
    <row r="14115" spans="1:11" x14ac:dyDescent="0.3">
      <c r="A14115" s="51" t="str">
        <f t="shared" si="227"/>
        <v>VOW3.DE</v>
      </c>
      <c r="B14115" s="52" t="s">
        <v>561</v>
      </c>
      <c r="C14115" s="50" t="s">
        <v>29534</v>
      </c>
      <c r="D14115" s="50">
        <f>DAX__2019_2020__33[[#This Row],[Open]]*(DAX__2019_2020__33[[#This Row],[Adj Close]]/DAX__2019_2020__33[[#This Row],[Close]])</f>
        <v>140.76064130756026</v>
      </c>
      <c r="E14115" s="50" t="s">
        <v>30526</v>
      </c>
      <c r="F14115" s="50" t="s">
        <v>29798</v>
      </c>
      <c r="G14115" s="50" t="s">
        <v>6755</v>
      </c>
      <c r="H14115" s="50" t="s">
        <v>30527</v>
      </c>
      <c r="I14115" s="50">
        <f>(DAX__2019_2020__33[[#This Row],[Adj Close]]-DAX__2019_2020__33[[#This Row],[Adj Open]])/DAX__2019_2020__33[[#This Row],[Adj Open]]</f>
        <v>1.1844695427000961E-3</v>
      </c>
      <c r="J14115" s="50">
        <f>DAX__2019_2020__33[[#This Row],[Adj Close]]-DAX__2019_2020__33[[#This Row],[Adj Open]]</f>
        <v>0.16672669243973814</v>
      </c>
      <c r="K14115" s="50">
        <v>985016</v>
      </c>
    </row>
    <row r="14116" spans="1:11" x14ac:dyDescent="0.3">
      <c r="A14116" s="51" t="str">
        <f t="shared" si="227"/>
        <v>VOW3.DE</v>
      </c>
      <c r="B14116" s="52" t="s">
        <v>562</v>
      </c>
      <c r="C14116" s="50" t="s">
        <v>30425</v>
      </c>
      <c r="D14116" s="50">
        <f>DAX__2019_2020__33[[#This Row],[Open]]*(DAX__2019_2020__33[[#This Row],[Adj Close]]/DAX__2019_2020__33[[#This Row],[Close]])</f>
        <v>141.40904758758558</v>
      </c>
      <c r="E14116" s="50" t="s">
        <v>30528</v>
      </c>
      <c r="F14116" s="50" t="s">
        <v>12168</v>
      </c>
      <c r="G14116" s="50" t="s">
        <v>13592</v>
      </c>
      <c r="H14116" s="50" t="s">
        <v>30529</v>
      </c>
      <c r="I14116" s="50">
        <f>(DAX__2019_2020__33[[#This Row],[Adj Close]]-DAX__2019_2020__33[[#This Row],[Adj Open]])/DAX__2019_2020__33[[#This Row],[Adj Open]]</f>
        <v>-1.6769277695027413E-2</v>
      </c>
      <c r="J14116" s="50">
        <f>DAX__2019_2020__33[[#This Row],[Adj Close]]-DAX__2019_2020__33[[#This Row],[Adj Open]]</f>
        <v>-2.3713275875855686</v>
      </c>
      <c r="K14116" s="50">
        <v>1236675</v>
      </c>
    </row>
    <row r="14117" spans="1:11" x14ac:dyDescent="0.3">
      <c r="A14117" s="51" t="str">
        <f t="shared" si="227"/>
        <v>VOW3.DE</v>
      </c>
      <c r="B14117" s="52" t="s">
        <v>563</v>
      </c>
      <c r="C14117" s="50" t="s">
        <v>13633</v>
      </c>
      <c r="D14117" s="50">
        <f>DAX__2019_2020__33[[#This Row],[Open]]*(DAX__2019_2020__33[[#This Row],[Adj Close]]/DAX__2019_2020__33[[#This Row],[Close]])</f>
        <v>140.61242451736317</v>
      </c>
      <c r="E14117" s="50" t="s">
        <v>30530</v>
      </c>
      <c r="F14117" s="50" t="s">
        <v>7168</v>
      </c>
      <c r="G14117" s="50" t="s">
        <v>7150</v>
      </c>
      <c r="H14117" s="50" t="s">
        <v>30531</v>
      </c>
      <c r="I14117" s="50">
        <f>(DAX__2019_2020__33[[#This Row],[Adj Close]]-DAX__2019_2020__33[[#This Row],[Adj Open]])/DAX__2019_2020__33[[#This Row],[Adj Open]]</f>
        <v>2.7667963880079634E-2</v>
      </c>
      <c r="J14117" s="50">
        <f>DAX__2019_2020__33[[#This Row],[Adj Close]]-DAX__2019_2020__33[[#This Row],[Adj Open]]</f>
        <v>3.8904594826368282</v>
      </c>
      <c r="K14117" s="50">
        <v>1691979</v>
      </c>
    </row>
    <row r="14118" spans="1:11" x14ac:dyDescent="0.3">
      <c r="A14118" s="51" t="str">
        <f t="shared" si="227"/>
        <v>VOW3.DE</v>
      </c>
      <c r="B14118" s="52" t="s">
        <v>564</v>
      </c>
      <c r="C14118" s="50" t="s">
        <v>7176</v>
      </c>
      <c r="D14118" s="50">
        <f>DAX__2019_2020__33[[#This Row],[Open]]*(DAX__2019_2020__33[[#This Row],[Adj Close]]/DAX__2019_2020__33[[#This Row],[Close]])</f>
        <v>144.96603907289062</v>
      </c>
      <c r="E14118" s="50" t="s">
        <v>30532</v>
      </c>
      <c r="F14118" s="50" t="s">
        <v>29554</v>
      </c>
      <c r="G14118" s="50" t="s">
        <v>30533</v>
      </c>
      <c r="H14118" s="50" t="s">
        <v>30534</v>
      </c>
      <c r="I14118" s="50">
        <f>(DAX__2019_2020__33[[#This Row],[Adj Close]]-DAX__2019_2020__33[[#This Row],[Adj Open]])/DAX__2019_2020__33[[#This Row],[Adj Open]]</f>
        <v>-2.658149520766773E-2</v>
      </c>
      <c r="J14118" s="50">
        <f>DAX__2019_2020__33[[#This Row],[Adj Close]]-DAX__2019_2020__33[[#This Row],[Adj Open]]</f>
        <v>-3.8534140728906152</v>
      </c>
      <c r="K14118" s="50">
        <v>1285492</v>
      </c>
    </row>
    <row r="14119" spans="1:11" x14ac:dyDescent="0.3">
      <c r="A14119" s="51" t="str">
        <f t="shared" si="227"/>
        <v>VOW3.DE</v>
      </c>
      <c r="B14119" s="52" t="s">
        <v>565</v>
      </c>
      <c r="C14119" s="50" t="s">
        <v>13922</v>
      </c>
      <c r="D14119" s="50">
        <f>DAX__2019_2020__33[[#This Row],[Open]]*(DAX__2019_2020__33[[#This Row],[Adj Close]]/DAX__2019_2020__33[[#This Row],[Close]])</f>
        <v>141.16820104374949</v>
      </c>
      <c r="E14119" s="50" t="s">
        <v>6577</v>
      </c>
      <c r="F14119" s="50" t="s">
        <v>12152</v>
      </c>
      <c r="G14119" s="50" t="s">
        <v>7165</v>
      </c>
      <c r="H14119" s="50" t="s">
        <v>30535</v>
      </c>
      <c r="I14119" s="50">
        <f>(DAX__2019_2020__33[[#This Row],[Adj Close]]-DAX__2019_2020__33[[#This Row],[Adj Open]])/DAX__2019_2020__33[[#This Row],[Adj Open]]</f>
        <v>-2.493430544360788E-2</v>
      </c>
      <c r="J14119" s="50">
        <f>DAX__2019_2020__33[[#This Row],[Adj Close]]-DAX__2019_2020__33[[#This Row],[Adj Open]]</f>
        <v>-3.5199310437494944</v>
      </c>
      <c r="K14119" s="50">
        <v>1075718</v>
      </c>
    </row>
    <row r="14120" spans="1:11" x14ac:dyDescent="0.3">
      <c r="A14120" s="51" t="str">
        <f t="shared" si="227"/>
        <v>VOW3.DE</v>
      </c>
      <c r="B14120" s="52" t="s">
        <v>566</v>
      </c>
      <c r="C14120" s="50" t="s">
        <v>13664</v>
      </c>
      <c r="D14120" s="50">
        <f>DAX__2019_2020__33[[#This Row],[Open]]*(DAX__2019_2020__33[[#This Row],[Adj Close]]/DAX__2019_2020__33[[#This Row],[Close]])</f>
        <v>136.16617742141145</v>
      </c>
      <c r="E14120" s="50" t="s">
        <v>13969</v>
      </c>
      <c r="F14120" s="50" t="s">
        <v>29513</v>
      </c>
      <c r="G14120" s="50" t="s">
        <v>29526</v>
      </c>
      <c r="H14120" s="50" t="s">
        <v>30536</v>
      </c>
      <c r="I14120" s="50">
        <f>(DAX__2019_2020__33[[#This Row],[Adj Close]]-DAX__2019_2020__33[[#This Row],[Adj Open]])/DAX__2019_2020__33[[#This Row],[Adj Open]]</f>
        <v>-7.3469523809525103E-3</v>
      </c>
      <c r="J14120" s="50">
        <f>DAX__2019_2020__33[[#This Row],[Adj Close]]-DAX__2019_2020__33[[#This Row],[Adj Open]]</f>
        <v>-1.0004064214114408</v>
      </c>
      <c r="K14120" s="50">
        <v>1746214</v>
      </c>
    </row>
    <row r="14121" spans="1:11" x14ac:dyDescent="0.3">
      <c r="A14121" s="51" t="str">
        <f t="shared" si="227"/>
        <v>VOW3.DE</v>
      </c>
      <c r="B14121" s="52" t="s">
        <v>567</v>
      </c>
      <c r="C14121" s="50" t="s">
        <v>13676</v>
      </c>
      <c r="D14121" s="50">
        <f>DAX__2019_2020__33[[#This Row],[Open]]*(DAX__2019_2020__33[[#This Row],[Adj Close]]/DAX__2019_2020__33[[#This Row],[Close]])</f>
        <v>134.59146546508975</v>
      </c>
      <c r="E14121" s="50" t="s">
        <v>21635</v>
      </c>
      <c r="F14121" s="50" t="s">
        <v>29834</v>
      </c>
      <c r="G14121" s="50" t="s">
        <v>29834</v>
      </c>
      <c r="H14121" s="50" t="s">
        <v>30537</v>
      </c>
      <c r="I14121" s="50">
        <f>(DAX__2019_2020__33[[#This Row],[Adj Close]]-DAX__2019_2020__33[[#This Row],[Adj Open]])/DAX__2019_2020__33[[#This Row],[Adj Open]]</f>
        <v>-2.7254004943138163E-2</v>
      </c>
      <c r="J14121" s="50">
        <f>DAX__2019_2020__33[[#This Row],[Adj Close]]-DAX__2019_2020__33[[#This Row],[Adj Open]]</f>
        <v>-3.6681564650897656</v>
      </c>
      <c r="K14121" s="50">
        <v>2242981</v>
      </c>
    </row>
    <row r="14122" spans="1:11" x14ac:dyDescent="0.3">
      <c r="A14122" s="51" t="str">
        <f t="shared" si="227"/>
        <v>VOW3.DE</v>
      </c>
      <c r="B14122" s="52" t="s">
        <v>568</v>
      </c>
      <c r="C14122" s="50" t="s">
        <v>14007</v>
      </c>
      <c r="D14122" s="50">
        <f>DAX__2019_2020__33[[#This Row],[Open]]*(DAX__2019_2020__33[[#This Row],[Adj Close]]/DAX__2019_2020__33[[#This Row],[Close]])</f>
        <v>133.01676358836272</v>
      </c>
      <c r="E14122" s="50" t="s">
        <v>29561</v>
      </c>
      <c r="F14122" s="50" t="s">
        <v>30538</v>
      </c>
      <c r="G14122" s="50" t="s">
        <v>12214</v>
      </c>
      <c r="H14122" s="50" t="s">
        <v>30539</v>
      </c>
      <c r="I14122" s="50">
        <f>(DAX__2019_2020__33[[#This Row],[Adj Close]]-DAX__2019_2020__33[[#This Row],[Adj Open]])/DAX__2019_2020__33[[#This Row],[Adj Open]]</f>
        <v>2.6183808098169607E-2</v>
      </c>
      <c r="J14122" s="50">
        <f>DAX__2019_2020__33[[#This Row],[Adj Close]]-DAX__2019_2020__33[[#This Row],[Adj Open]]</f>
        <v>3.4828854116372838</v>
      </c>
      <c r="K14122" s="50">
        <v>1704622</v>
      </c>
    </row>
    <row r="14123" spans="1:11" x14ac:dyDescent="0.3">
      <c r="A14123" s="51" t="str">
        <f t="shared" si="227"/>
        <v>VOW3.DE</v>
      </c>
      <c r="B14123" s="52" t="s">
        <v>569</v>
      </c>
      <c r="C14123" s="50" t="s">
        <v>6732</v>
      </c>
      <c r="D14123" s="50">
        <f>DAX__2019_2020__33[[#This Row],[Open]]*(DAX__2019_2020__33[[#This Row],[Adj Close]]/DAX__2019_2020__33[[#This Row],[Close]])</f>
        <v>135.55481199949085</v>
      </c>
      <c r="E14123" s="50" t="s">
        <v>30540</v>
      </c>
      <c r="F14123" s="50" t="s">
        <v>29833</v>
      </c>
      <c r="G14123" s="50" t="s">
        <v>30540</v>
      </c>
      <c r="H14123" s="50" t="s">
        <v>30541</v>
      </c>
      <c r="I14123" s="50">
        <f>(DAX__2019_2020__33[[#This Row],[Adj Close]]-DAX__2019_2020__33[[#This Row],[Adj Open]])/DAX__2019_2020__33[[#This Row],[Adj Open]]</f>
        <v>3.0067173160233207E-3</v>
      </c>
      <c r="J14123" s="50">
        <f>DAX__2019_2020__33[[#This Row],[Adj Close]]-DAX__2019_2020__33[[#This Row],[Adj Open]]</f>
        <v>0.40757500050915496</v>
      </c>
      <c r="K14123" s="50">
        <v>1301597</v>
      </c>
    </row>
    <row r="14124" spans="1:11" x14ac:dyDescent="0.3">
      <c r="A14124" s="51" t="str">
        <f t="shared" si="227"/>
        <v>VOW3.DE</v>
      </c>
      <c r="B14124" s="52" t="s">
        <v>570</v>
      </c>
      <c r="C14124" s="50" t="s">
        <v>29521</v>
      </c>
      <c r="D14124" s="50">
        <f>DAX__2019_2020__33[[#This Row],[Open]]*(DAX__2019_2020__33[[#This Row],[Adj Close]]/DAX__2019_2020__33[[#This Row],[Close]])</f>
        <v>135.86975196784385</v>
      </c>
      <c r="E14124" s="50" t="s">
        <v>13761</v>
      </c>
      <c r="F14124" s="50" t="s">
        <v>13573</v>
      </c>
      <c r="G14124" s="50" t="s">
        <v>29742</v>
      </c>
      <c r="H14124" s="50" t="s">
        <v>30542</v>
      </c>
      <c r="I14124" s="50">
        <f>(DAX__2019_2020__33[[#This Row],[Adj Close]]-DAX__2019_2020__33[[#This Row],[Adj Open]])/DAX__2019_2020__33[[#This Row],[Adj Open]]</f>
        <v>-4.0904760610397028E-3</v>
      </c>
      <c r="J14124" s="50">
        <f>DAX__2019_2020__33[[#This Row],[Adj Close]]-DAX__2019_2020__33[[#This Row],[Adj Open]]</f>
        <v>-0.55577196784386729</v>
      </c>
      <c r="K14124" s="50">
        <v>1002191</v>
      </c>
    </row>
    <row r="14125" spans="1:11" x14ac:dyDescent="0.3">
      <c r="A14125" s="51" t="str">
        <f t="shared" si="227"/>
        <v>VOW3.DE</v>
      </c>
      <c r="B14125" s="52" t="s">
        <v>571</v>
      </c>
      <c r="C14125" s="50" t="s">
        <v>29751</v>
      </c>
      <c r="D14125" s="50">
        <f>DAX__2019_2020__33[[#This Row],[Open]]*(DAX__2019_2020__33[[#This Row],[Adj Close]]/DAX__2019_2020__33[[#This Row],[Close]])</f>
        <v>134.3320913876675</v>
      </c>
      <c r="E14125" s="50" t="s">
        <v>14002</v>
      </c>
      <c r="F14125" s="50" t="s">
        <v>30543</v>
      </c>
      <c r="G14125" s="50" t="s">
        <v>29566</v>
      </c>
      <c r="H14125" s="50" t="s">
        <v>30544</v>
      </c>
      <c r="I14125" s="50">
        <f>(DAX__2019_2020__33[[#This Row],[Adj Close]]-DAX__2019_2020__33[[#This Row],[Adj Open]])/DAX__2019_2020__33[[#This Row],[Adj Open]]</f>
        <v>2.7581987930436914E-3</v>
      </c>
      <c r="J14125" s="50">
        <f>DAX__2019_2020__33[[#This Row],[Adj Close]]-DAX__2019_2020__33[[#This Row],[Adj Open]]</f>
        <v>0.37051461233249938</v>
      </c>
      <c r="K14125" s="50">
        <v>1029357</v>
      </c>
    </row>
    <row r="14126" spans="1:11" x14ac:dyDescent="0.3">
      <c r="A14126" s="51" t="str">
        <f t="shared" si="227"/>
        <v>VOW3.DE</v>
      </c>
      <c r="B14126" s="52" t="s">
        <v>572</v>
      </c>
      <c r="C14126" s="50" t="s">
        <v>30545</v>
      </c>
      <c r="D14126" s="50">
        <f>DAX__2019_2020__33[[#This Row],[Open]]*(DAX__2019_2020__33[[#This Row],[Adj Close]]/DAX__2019_2020__33[[#This Row],[Close]])</f>
        <v>133.72074103373973</v>
      </c>
      <c r="E14126" s="50" t="s">
        <v>30546</v>
      </c>
      <c r="F14126" s="50" t="s">
        <v>6568</v>
      </c>
      <c r="G14126" s="50" t="s">
        <v>12137</v>
      </c>
      <c r="H14126" s="50" t="s">
        <v>30547</v>
      </c>
      <c r="I14126" s="50">
        <f>(DAX__2019_2020__33[[#This Row],[Adj Close]]-DAX__2019_2020__33[[#This Row],[Adj Open]])/DAX__2019_2020__33[[#This Row],[Adj Open]]</f>
        <v>5.5417705351768344E-4</v>
      </c>
      <c r="J14126" s="50">
        <f>DAX__2019_2020__33[[#This Row],[Adj Close]]-DAX__2019_2020__33[[#This Row],[Adj Open]]</f>
        <v>7.410496626027907E-2</v>
      </c>
      <c r="K14126" s="50">
        <v>981379</v>
      </c>
    </row>
    <row r="14127" spans="1:11" x14ac:dyDescent="0.3">
      <c r="A14127" s="51" t="str">
        <f t="shared" si="227"/>
        <v>VOW3.DE</v>
      </c>
      <c r="B14127" s="52" t="s">
        <v>573</v>
      </c>
      <c r="C14127" s="50" t="s">
        <v>29505</v>
      </c>
      <c r="D14127" s="50">
        <f>DAX__2019_2020__33[[#This Row],[Open]]*(DAX__2019_2020__33[[#This Row],[Adj Close]]/DAX__2019_2020__33[[#This Row],[Close]])</f>
        <v>133.146428100501</v>
      </c>
      <c r="E14127" s="50" t="s">
        <v>29693</v>
      </c>
      <c r="F14127" s="50" t="s">
        <v>29827</v>
      </c>
      <c r="G14127" s="50" t="s">
        <v>29441</v>
      </c>
      <c r="H14127" s="50" t="s">
        <v>30548</v>
      </c>
      <c r="I14127" s="50">
        <f>(DAX__2019_2020__33[[#This Row],[Adj Close]]-DAX__2019_2020__33[[#This Row],[Adj Open]])/DAX__2019_2020__33[[#This Row],[Adj Open]]</f>
        <v>2.6435925057885718E-3</v>
      </c>
      <c r="J14127" s="50">
        <f>DAX__2019_2020__33[[#This Row],[Adj Close]]-DAX__2019_2020__33[[#This Row],[Adj Open]]</f>
        <v>0.35198489949900136</v>
      </c>
      <c r="K14127" s="50">
        <v>893440</v>
      </c>
    </row>
    <row r="14128" spans="1:11" x14ac:dyDescent="0.3">
      <c r="A14128" s="51" t="str">
        <f t="shared" si="227"/>
        <v>VOW3.DE</v>
      </c>
      <c r="B14128" s="52" t="s">
        <v>574</v>
      </c>
      <c r="C14128" s="50" t="s">
        <v>30359</v>
      </c>
      <c r="D14128" s="50">
        <f>DAX__2019_2020__33[[#This Row],[Open]]*(DAX__2019_2020__33[[#This Row],[Adj Close]]/DAX__2019_2020__33[[#This Row],[Close]])</f>
        <v>134.09125420448157</v>
      </c>
      <c r="E14128" s="50" t="s">
        <v>12152</v>
      </c>
      <c r="F14128" s="50" t="s">
        <v>29513</v>
      </c>
      <c r="G14128" s="50" t="s">
        <v>30549</v>
      </c>
      <c r="H14128" s="50" t="s">
        <v>30550</v>
      </c>
      <c r="I14128" s="50">
        <f>(DAX__2019_2020__33[[#This Row],[Adj Close]]-DAX__2019_2020__33[[#This Row],[Adj Open]])/DAX__2019_2020__33[[#This Row],[Adj Open]]</f>
        <v>1.851345048747749E-2</v>
      </c>
      <c r="J14128" s="50">
        <f>DAX__2019_2020__33[[#This Row],[Adj Close]]-DAX__2019_2020__33[[#This Row],[Adj Open]]</f>
        <v>2.4824917955184276</v>
      </c>
      <c r="K14128" s="50">
        <v>1579725</v>
      </c>
    </row>
    <row r="14129" spans="1:11" x14ac:dyDescent="0.3">
      <c r="A14129" s="51" t="str">
        <f t="shared" si="227"/>
        <v>VOW3.DE</v>
      </c>
      <c r="B14129" s="52" t="s">
        <v>575</v>
      </c>
      <c r="C14129" s="50" t="s">
        <v>30551</v>
      </c>
      <c r="D14129" s="50">
        <f>DAX__2019_2020__33[[#This Row],[Open]]*(DAX__2019_2020__33[[#This Row],[Adj Close]]/DAX__2019_2020__33[[#This Row],[Close]])</f>
        <v>136.27732019885741</v>
      </c>
      <c r="E14129" s="50" t="s">
        <v>30552</v>
      </c>
      <c r="F14129" s="50" t="s">
        <v>29580</v>
      </c>
      <c r="G14129" s="50" t="s">
        <v>12105</v>
      </c>
      <c r="H14129" s="50" t="s">
        <v>30553</v>
      </c>
      <c r="I14129" s="50">
        <f>(DAX__2019_2020__33[[#This Row],[Adj Close]]-DAX__2019_2020__33[[#This Row],[Adj Open]])/DAX__2019_2020__33[[#This Row],[Adj Open]]</f>
        <v>-1.8488316289026519E-2</v>
      </c>
      <c r="J14129" s="50">
        <f>DAX__2019_2020__33[[#This Row],[Adj Close]]-DAX__2019_2020__33[[#This Row],[Adj Open]]</f>
        <v>-2.5195381988574184</v>
      </c>
      <c r="K14129" s="50">
        <v>1050831</v>
      </c>
    </row>
    <row r="14130" spans="1:11" x14ac:dyDescent="0.3">
      <c r="A14130" s="51" t="str">
        <f t="shared" si="227"/>
        <v>VOW3.DE</v>
      </c>
      <c r="B14130" s="52" t="s">
        <v>576</v>
      </c>
      <c r="C14130" s="50" t="s">
        <v>12068</v>
      </c>
      <c r="D14130" s="50">
        <f>DAX__2019_2020__33[[#This Row],[Open]]*(DAX__2019_2020__33[[#This Row],[Adj Close]]/DAX__2019_2020__33[[#This Row],[Close]])</f>
        <v>133.57254310521472</v>
      </c>
      <c r="E14130" s="50" t="s">
        <v>13567</v>
      </c>
      <c r="F14130" s="50" t="s">
        <v>30554</v>
      </c>
      <c r="G14130" s="50" t="s">
        <v>12072</v>
      </c>
      <c r="H14130" s="50" t="s">
        <v>30555</v>
      </c>
      <c r="I14130" s="50">
        <f>(DAX__2019_2020__33[[#This Row],[Adj Close]]-DAX__2019_2020__33[[#This Row],[Adj Open]])/DAX__2019_2020__33[[#This Row],[Adj Open]]</f>
        <v>-2.8432670494438216E-2</v>
      </c>
      <c r="J14130" s="50">
        <f>DAX__2019_2020__33[[#This Row],[Adj Close]]-DAX__2019_2020__33[[#This Row],[Adj Open]]</f>
        <v>-3.7978241052147155</v>
      </c>
      <c r="K14130" s="50">
        <v>1574248</v>
      </c>
    </row>
    <row r="14131" spans="1:11" x14ac:dyDescent="0.3">
      <c r="A14131" s="51" t="str">
        <f t="shared" si="227"/>
        <v>VOW3.DE</v>
      </c>
      <c r="B14131" s="52" t="s">
        <v>577</v>
      </c>
      <c r="C14131" s="50" t="s">
        <v>13459</v>
      </c>
      <c r="D14131" s="50">
        <f>DAX__2019_2020__33[[#This Row],[Open]]*(DAX__2019_2020__33[[#This Row],[Adj Close]]/DAX__2019_2020__33[[#This Row],[Close]])</f>
        <v>130.05258830508456</v>
      </c>
      <c r="E14131" s="50" t="s">
        <v>30556</v>
      </c>
      <c r="F14131" s="50" t="s">
        <v>30302</v>
      </c>
      <c r="G14131" s="50" t="s">
        <v>30302</v>
      </c>
      <c r="H14131" s="50" t="s">
        <v>30557</v>
      </c>
      <c r="I14131" s="50">
        <f>(DAX__2019_2020__33[[#This Row],[Adj Close]]-DAX__2019_2020__33[[#This Row],[Adj Open]])/DAX__2019_2020__33[[#This Row],[Adj Open]]</f>
        <v>-5.1282124698665806E-3</v>
      </c>
      <c r="J14131" s="50">
        <f>DAX__2019_2020__33[[#This Row],[Adj Close]]-DAX__2019_2020__33[[#This Row],[Adj Open]]</f>
        <v>-0.66693730508455928</v>
      </c>
      <c r="K14131" s="50">
        <v>1120173</v>
      </c>
    </row>
    <row r="14132" spans="1:11" x14ac:dyDescent="0.3">
      <c r="A14132" s="51" t="str">
        <f t="shared" si="227"/>
        <v>VOW3.DE</v>
      </c>
      <c r="B14132" s="52" t="s">
        <v>578</v>
      </c>
      <c r="C14132" s="50" t="s">
        <v>6568</v>
      </c>
      <c r="D14132" s="50">
        <f>DAX__2019_2020__33[[#This Row],[Open]]*(DAX__2019_2020__33[[#This Row],[Adj Close]]/DAX__2019_2020__33[[#This Row],[Close]])</f>
        <v>131.31235741329161</v>
      </c>
      <c r="E14132" s="50" t="s">
        <v>29554</v>
      </c>
      <c r="F14132" s="50" t="s">
        <v>29463</v>
      </c>
      <c r="G14132" s="50" t="s">
        <v>29664</v>
      </c>
      <c r="H14132" s="50" t="s">
        <v>30558</v>
      </c>
      <c r="I14132" s="50">
        <f>(DAX__2019_2020__33[[#This Row],[Adj Close]]-DAX__2019_2020__33[[#This Row],[Adj Open]])/DAX__2019_2020__33[[#This Row],[Adj Open]]</f>
        <v>6.0383833958233345E-2</v>
      </c>
      <c r="J14132" s="50">
        <f>DAX__2019_2020__33[[#This Row],[Adj Close]]-DAX__2019_2020__33[[#This Row],[Adj Open]]</f>
        <v>7.9291435867083919</v>
      </c>
      <c r="K14132" s="50">
        <v>3106166</v>
      </c>
    </row>
    <row r="14133" spans="1:11" x14ac:dyDescent="0.3">
      <c r="A14133" s="51" t="str">
        <f t="shared" si="227"/>
        <v>VOW3.DE</v>
      </c>
      <c r="B14133" s="52" t="s">
        <v>579</v>
      </c>
      <c r="C14133" s="50" t="s">
        <v>13619</v>
      </c>
      <c r="D14133" s="50">
        <f>DAX__2019_2020__33[[#This Row],[Open]]*(DAX__2019_2020__33[[#This Row],[Adj Close]]/DAX__2019_2020__33[[#This Row],[Close]])</f>
        <v>140.42716782924944</v>
      </c>
      <c r="E14133" s="50" t="s">
        <v>13950</v>
      </c>
      <c r="F14133" s="50" t="s">
        <v>30559</v>
      </c>
      <c r="G14133" s="50" t="s">
        <v>12188</v>
      </c>
      <c r="H14133" s="50" t="s">
        <v>30560</v>
      </c>
      <c r="I14133" s="50">
        <f>(DAX__2019_2020__33[[#This Row],[Adj Close]]-DAX__2019_2020__33[[#This Row],[Adj Open]])/DAX__2019_2020__33[[#This Row],[Adj Open]]</f>
        <v>2.6385223230136343E-2</v>
      </c>
      <c r="J14133" s="50">
        <f>DAX__2019_2020__33[[#This Row],[Adj Close]]-DAX__2019_2020__33[[#This Row],[Adj Open]]</f>
        <v>3.7052021707505673</v>
      </c>
      <c r="K14133" s="50">
        <v>2480434</v>
      </c>
    </row>
    <row r="14134" spans="1:11" x14ac:dyDescent="0.3">
      <c r="A14134" s="51" t="str">
        <f t="shared" si="227"/>
        <v>VOW3.DE</v>
      </c>
      <c r="B14134" s="52" t="s">
        <v>580</v>
      </c>
      <c r="C14134" s="50" t="s">
        <v>30561</v>
      </c>
      <c r="D14134" s="50">
        <f>DAX__2019_2020__33[[#This Row],[Open]]*(DAX__2019_2020__33[[#This Row],[Adj Close]]/DAX__2019_2020__33[[#This Row],[Close]])</f>
        <v>145.68853654781847</v>
      </c>
      <c r="E14134" s="50" t="s">
        <v>13803</v>
      </c>
      <c r="F14134" s="50" t="s">
        <v>13774</v>
      </c>
      <c r="G14134" s="50" t="s">
        <v>30562</v>
      </c>
      <c r="H14134" s="50" t="s">
        <v>30563</v>
      </c>
      <c r="I14134" s="50">
        <f>(DAX__2019_2020__33[[#This Row],[Adj Close]]-DAX__2019_2020__33[[#This Row],[Adj Open]])/DAX__2019_2020__33[[#This Row],[Adj Open]]</f>
        <v>-1.8056949504431357E-2</v>
      </c>
      <c r="J14134" s="50">
        <f>DAX__2019_2020__33[[#This Row],[Adj Close]]-DAX__2019_2020__33[[#This Row],[Adj Open]]</f>
        <v>-2.6306905478184603</v>
      </c>
      <c r="K14134" s="50">
        <v>1387177</v>
      </c>
    </row>
    <row r="14135" spans="1:11" x14ac:dyDescent="0.3">
      <c r="A14135" s="51" t="str">
        <f t="shared" si="227"/>
        <v>VOW3.DE</v>
      </c>
      <c r="B14135" s="52" t="s">
        <v>581</v>
      </c>
      <c r="C14135" s="50" t="s">
        <v>29786</v>
      </c>
      <c r="D14135" s="50">
        <f>DAX__2019_2020__33[[#This Row],[Open]]*(DAX__2019_2020__33[[#This Row],[Adj Close]]/DAX__2019_2020__33[[#This Row],[Close]])</f>
        <v>142.7243815650674</v>
      </c>
      <c r="E14135" s="50" t="s">
        <v>30564</v>
      </c>
      <c r="F14135" s="50" t="s">
        <v>7158</v>
      </c>
      <c r="G14135" s="50" t="s">
        <v>30565</v>
      </c>
      <c r="H14135" s="50" t="s">
        <v>30566</v>
      </c>
      <c r="I14135" s="50">
        <f>(DAX__2019_2020__33[[#This Row],[Adj Close]]-DAX__2019_2020__33[[#This Row],[Adj Open]])/DAX__2019_2020__33[[#This Row],[Adj Open]]</f>
        <v>-4.5430749669901028E-3</v>
      </c>
      <c r="J14135" s="50">
        <f>DAX__2019_2020__33[[#This Row],[Adj Close]]-DAX__2019_2020__33[[#This Row],[Adj Open]]</f>
        <v>-0.64840756506740149</v>
      </c>
      <c r="K14135" s="50">
        <v>2258950</v>
      </c>
    </row>
    <row r="14136" spans="1:11" x14ac:dyDescent="0.3">
      <c r="A14136" s="51" t="str">
        <f t="shared" si="227"/>
        <v>VOW3.DE</v>
      </c>
      <c r="B14136" s="52" t="s">
        <v>582</v>
      </c>
      <c r="C14136" s="50" t="s">
        <v>29919</v>
      </c>
      <c r="D14136" s="50">
        <f>DAX__2019_2020__33[[#This Row],[Open]]*(DAX__2019_2020__33[[#This Row],[Adj Close]]/DAX__2019_2020__33[[#This Row],[Close]])</f>
        <v>137.96319182521836</v>
      </c>
      <c r="E14136" s="50" t="s">
        <v>29539</v>
      </c>
      <c r="F14136" s="50" t="s">
        <v>30567</v>
      </c>
      <c r="G14136" s="50" t="s">
        <v>12147</v>
      </c>
      <c r="H14136" s="50" t="s">
        <v>30568</v>
      </c>
      <c r="I14136" s="50">
        <f>(DAX__2019_2020__33[[#This Row],[Adj Close]]-DAX__2019_2020__33[[#This Row],[Adj Open]])/DAX__2019_2020__33[[#This Row],[Adj Open]]</f>
        <v>4.0283335030435265E-4</v>
      </c>
      <c r="J14136" s="50">
        <f>DAX__2019_2020__33[[#This Row],[Adj Close]]-DAX__2019_2020__33[[#This Row],[Adj Open]]</f>
        <v>5.5576174781634791E-2</v>
      </c>
      <c r="K14136" s="50">
        <v>1839916</v>
      </c>
    </row>
    <row r="14137" spans="1:11" x14ac:dyDescent="0.3">
      <c r="A14137" s="51" t="str">
        <f t="shared" si="227"/>
        <v>VOW3.DE</v>
      </c>
      <c r="B14137" s="52" t="s">
        <v>583</v>
      </c>
      <c r="C14137" s="50" t="s">
        <v>29753</v>
      </c>
      <c r="D14137" s="50">
        <f>DAX__2019_2020__33[[#This Row],[Open]]*(DAX__2019_2020__33[[#This Row],[Adj Close]]/DAX__2019_2020__33[[#This Row],[Close]])</f>
        <v>138.87097727074254</v>
      </c>
      <c r="E14137" s="50" t="s">
        <v>13586</v>
      </c>
      <c r="F14137" s="50" t="s">
        <v>12141</v>
      </c>
      <c r="G14137" s="50" t="s">
        <v>12149</v>
      </c>
      <c r="H14137" s="50" t="s">
        <v>30569</v>
      </c>
      <c r="I14137" s="50">
        <f>(DAX__2019_2020__33[[#This Row],[Adj Close]]-DAX__2019_2020__33[[#This Row],[Adj Open]])/DAX__2019_2020__33[[#This Row],[Adj Open]]</f>
        <v>-6.803655373581176E-3</v>
      </c>
      <c r="J14137" s="50">
        <f>DAX__2019_2020__33[[#This Row],[Adj Close]]-DAX__2019_2020__33[[#This Row],[Adj Open]]</f>
        <v>-0.94483027074255688</v>
      </c>
      <c r="K14137" s="50">
        <v>952157</v>
      </c>
    </row>
    <row r="14138" spans="1:11" x14ac:dyDescent="0.3">
      <c r="A14138" s="51" t="str">
        <f t="shared" si="227"/>
        <v>VOW3.DE</v>
      </c>
      <c r="B14138" s="52" t="s">
        <v>584</v>
      </c>
      <c r="C14138" s="50" t="s">
        <v>30570</v>
      </c>
      <c r="D14138" s="50">
        <f>DAX__2019_2020__33[[#This Row],[Open]]*(DAX__2019_2020__33[[#This Row],[Adj Close]]/DAX__2019_2020__33[[#This Row],[Close]])</f>
        <v>139.64906298660392</v>
      </c>
      <c r="E14138" s="50" t="s">
        <v>30571</v>
      </c>
      <c r="F14138" s="50" t="s">
        <v>21680</v>
      </c>
      <c r="G14138" s="50" t="s">
        <v>12187</v>
      </c>
      <c r="H14138" s="50" t="s">
        <v>30572</v>
      </c>
      <c r="I14138" s="50">
        <f>(DAX__2019_2020__33[[#This Row],[Adj Close]]-DAX__2019_2020__33[[#This Row],[Adj Open]])/DAX__2019_2020__33[[#This Row],[Adj Open]]</f>
        <v>1.1276280554400336E-2</v>
      </c>
      <c r="J14138" s="50">
        <f>DAX__2019_2020__33[[#This Row],[Adj Close]]-DAX__2019_2020__33[[#This Row],[Adj Open]]</f>
        <v>1.5747220133960695</v>
      </c>
      <c r="K14138" s="50">
        <v>944403</v>
      </c>
    </row>
    <row r="14139" spans="1:11" x14ac:dyDescent="0.3">
      <c r="A14139" s="51" t="str">
        <f t="shared" si="227"/>
        <v>VOW3.DE</v>
      </c>
      <c r="B14139" s="52" t="s">
        <v>585</v>
      </c>
      <c r="C14139" s="50" t="s">
        <v>30573</v>
      </c>
      <c r="D14139" s="50">
        <f>DAX__2019_2020__33[[#This Row],[Open]]*(DAX__2019_2020__33[[#This Row],[Adj Close]]/DAX__2019_2020__33[[#This Row],[Close]])</f>
        <v>144.46583578371838</v>
      </c>
      <c r="E14139" s="50" t="s">
        <v>30574</v>
      </c>
      <c r="F14139" s="50" t="s">
        <v>30575</v>
      </c>
      <c r="G14139" s="50" t="s">
        <v>30575</v>
      </c>
      <c r="H14139" s="50" t="s">
        <v>30576</v>
      </c>
      <c r="I14139" s="50">
        <f>(DAX__2019_2020__33[[#This Row],[Adj Close]]-DAX__2019_2020__33[[#This Row],[Adj Open]])/DAX__2019_2020__33[[#This Row],[Adj Open]]</f>
        <v>-2.0518157581257263E-2</v>
      </c>
      <c r="J14139" s="50">
        <f>DAX__2019_2020__33[[#This Row],[Adj Close]]-DAX__2019_2020__33[[#This Row],[Adj Open]]</f>
        <v>-2.964172783718368</v>
      </c>
      <c r="K14139" s="50">
        <v>686060</v>
      </c>
    </row>
    <row r="14140" spans="1:11" x14ac:dyDescent="0.3">
      <c r="A14140" s="51" t="str">
        <f t="shared" si="227"/>
        <v>VOW3.DE</v>
      </c>
      <c r="B14140" s="52" t="s">
        <v>586</v>
      </c>
      <c r="C14140" s="50" t="s">
        <v>13632</v>
      </c>
      <c r="D14140" s="50">
        <f>DAX__2019_2020__33[[#This Row],[Open]]*(DAX__2019_2020__33[[#This Row],[Adj Close]]/DAX__2019_2020__33[[#This Row],[Close]])</f>
        <v>142.2797700507499</v>
      </c>
      <c r="E14140" s="50" t="s">
        <v>30577</v>
      </c>
      <c r="F14140" s="50" t="s">
        <v>7158</v>
      </c>
      <c r="G14140" s="50" t="s">
        <v>7156</v>
      </c>
      <c r="H14140" s="50" t="s">
        <v>25421</v>
      </c>
      <c r="I14140" s="50">
        <f>(DAX__2019_2020__33[[#This Row],[Adj Close]]-DAX__2019_2020__33[[#This Row],[Adj Open]])/DAX__2019_2020__33[[#This Row],[Adj Open]]</f>
        <v>-1.1067786025997997E-2</v>
      </c>
      <c r="J14140" s="50">
        <f>DAX__2019_2020__33[[#This Row],[Adj Close]]-DAX__2019_2020__33[[#This Row],[Adj Open]]</f>
        <v>-1.574722050749898</v>
      </c>
      <c r="K14140" s="50">
        <v>738894</v>
      </c>
    </row>
    <row r="14141" spans="1:11" x14ac:dyDescent="0.3">
      <c r="A14141" s="51" t="str">
        <f t="shared" si="227"/>
        <v>VOW3.DE</v>
      </c>
      <c r="B14141" s="52" t="s">
        <v>587</v>
      </c>
      <c r="C14141" s="50" t="s">
        <v>29817</v>
      </c>
      <c r="D14141" s="50">
        <f>DAX__2019_2020__33[[#This Row],[Open]]*(DAX__2019_2020__33[[#This Row],[Adj Close]]/DAX__2019_2020__33[[#This Row],[Close]])</f>
        <v>140.44567881247701</v>
      </c>
      <c r="E14141" s="50" t="s">
        <v>29878</v>
      </c>
      <c r="F14141" s="50" t="s">
        <v>30578</v>
      </c>
      <c r="G14141" s="50" t="s">
        <v>29878</v>
      </c>
      <c r="H14141" s="50" t="s">
        <v>30579</v>
      </c>
      <c r="I14141" s="50">
        <f>(DAX__2019_2020__33[[#This Row],[Adj Close]]-DAX__2019_2020__33[[#This Row],[Adj Open]])/DAX__2019_2020__33[[#This Row],[Adj Open]]</f>
        <v>5.2763687269611961E-3</v>
      </c>
      <c r="J14141" s="50">
        <f>DAX__2019_2020__33[[#This Row],[Adj Close]]-DAX__2019_2020__33[[#This Row],[Adj Open]]</f>
        <v>0.74104318752299037</v>
      </c>
      <c r="K14141" s="50">
        <v>578887</v>
      </c>
    </row>
    <row r="14142" spans="1:11" x14ac:dyDescent="0.3">
      <c r="A14142" s="51" t="str">
        <f t="shared" ref="A14142:A14205" si="228">"ZAL.DE"</f>
        <v>ZAL.DE</v>
      </c>
      <c r="B14142" s="52" t="s">
        <v>83</v>
      </c>
      <c r="C14142" s="50" t="s">
        <v>21423</v>
      </c>
      <c r="D14142" s="50">
        <f>DAX__2019_2020__33[[#This Row],[Open]]*(DAX__2019_2020__33[[#This Row],[Adj Close]]/DAX__2019_2020__33[[#This Row],[Close]])</f>
        <v>22.35</v>
      </c>
      <c r="E14142" s="50" t="s">
        <v>23514</v>
      </c>
      <c r="F14142" s="50" t="s">
        <v>23358</v>
      </c>
      <c r="G14142" s="50" t="s">
        <v>23021</v>
      </c>
      <c r="H14142" s="50" t="s">
        <v>23021</v>
      </c>
      <c r="I14142" s="50">
        <f>(DAX__2019_2020__33[[#This Row],[Adj Close]]-DAX__2019_2020__33[[#This Row],[Adj Open]])/DAX__2019_2020__33[[#This Row],[Adj Open]]</f>
        <v>2.7293020134228116E-2</v>
      </c>
      <c r="J14142" s="50">
        <f>DAX__2019_2020__33[[#This Row],[Adj Close]]-DAX__2019_2020__33[[#This Row],[Adj Open]]</f>
        <v>0.6099989999999984</v>
      </c>
      <c r="K14142" s="50">
        <v>619245</v>
      </c>
    </row>
    <row r="14143" spans="1:11" x14ac:dyDescent="0.3">
      <c r="A14143" s="51" t="str">
        <f t="shared" si="228"/>
        <v>ZAL.DE</v>
      </c>
      <c r="B14143" s="52" t="s">
        <v>84</v>
      </c>
      <c r="C14143" s="50" t="s">
        <v>23448</v>
      </c>
      <c r="D14143" s="50">
        <f>DAX__2019_2020__33[[#This Row],[Open]]*(DAX__2019_2020__33[[#This Row],[Adj Close]]/DAX__2019_2020__33[[#This Row],[Close]])</f>
        <v>23.870000999999998</v>
      </c>
      <c r="E14143" s="50" t="s">
        <v>26423</v>
      </c>
      <c r="F14143" s="50" t="s">
        <v>30580</v>
      </c>
      <c r="G14143" s="50" t="s">
        <v>26415</v>
      </c>
      <c r="H14143" s="50" t="s">
        <v>26415</v>
      </c>
      <c r="I14143" s="50">
        <f>(DAX__2019_2020__33[[#This Row],[Adj Close]]-DAX__2019_2020__33[[#This Row],[Adj Open]])/DAX__2019_2020__33[[#This Row],[Adj Open]]</f>
        <v>4.1892750653844931E-3</v>
      </c>
      <c r="J14143" s="50">
        <f>DAX__2019_2020__33[[#This Row],[Adj Close]]-DAX__2019_2020__33[[#This Row],[Adj Open]]</f>
        <v>9.9998000000002918E-2</v>
      </c>
      <c r="K14143" s="50">
        <v>831445</v>
      </c>
    </row>
    <row r="14144" spans="1:11" x14ac:dyDescent="0.3">
      <c r="A14144" s="51" t="str">
        <f t="shared" si="228"/>
        <v>ZAL.DE</v>
      </c>
      <c r="B14144" s="52" t="s">
        <v>85</v>
      </c>
      <c r="C14144" s="50" t="s">
        <v>16043</v>
      </c>
      <c r="D14144" s="50">
        <f>DAX__2019_2020__33[[#This Row],[Open]]*(DAX__2019_2020__33[[#This Row],[Adj Close]]/DAX__2019_2020__33[[#This Row],[Close]])</f>
        <v>24.42</v>
      </c>
      <c r="E14144" s="50" t="s">
        <v>30581</v>
      </c>
      <c r="F14144" s="50" t="s">
        <v>26305</v>
      </c>
      <c r="G14144" s="50" t="s">
        <v>26680</v>
      </c>
      <c r="H14144" s="50" t="s">
        <v>26680</v>
      </c>
      <c r="I14144" s="50">
        <f>(DAX__2019_2020__33[[#This Row],[Adj Close]]-DAX__2019_2020__33[[#This Row],[Adj Open]])/DAX__2019_2020__33[[#This Row],[Adj Open]]</f>
        <v>1.3923013923013917E-2</v>
      </c>
      <c r="J14144" s="50">
        <f>DAX__2019_2020__33[[#This Row],[Adj Close]]-DAX__2019_2020__33[[#This Row],[Adj Open]]</f>
        <v>0.33999999999999986</v>
      </c>
      <c r="K14144" s="50">
        <v>757833</v>
      </c>
    </row>
    <row r="14145" spans="1:11" x14ac:dyDescent="0.3">
      <c r="A14145" s="51" t="str">
        <f t="shared" si="228"/>
        <v>ZAL.DE</v>
      </c>
      <c r="B14145" s="52" t="s">
        <v>86</v>
      </c>
      <c r="C14145" s="50" t="s">
        <v>16053</v>
      </c>
      <c r="D14145" s="50">
        <f>DAX__2019_2020__33[[#This Row],[Open]]*(DAX__2019_2020__33[[#This Row],[Adj Close]]/DAX__2019_2020__33[[#This Row],[Close]])</f>
        <v>25.02</v>
      </c>
      <c r="E14145" s="50" t="s">
        <v>1662</v>
      </c>
      <c r="F14145" s="50" t="s">
        <v>16022</v>
      </c>
      <c r="G14145" s="50" t="s">
        <v>1662</v>
      </c>
      <c r="H14145" s="50" t="s">
        <v>1662</v>
      </c>
      <c r="I14145" s="50">
        <f>(DAX__2019_2020__33[[#This Row],[Adj Close]]-DAX__2019_2020__33[[#This Row],[Adj Open]])/DAX__2019_2020__33[[#This Row],[Adj Open]]</f>
        <v>4.716231015187853E-2</v>
      </c>
      <c r="J14145" s="50">
        <f>DAX__2019_2020__33[[#This Row],[Adj Close]]-DAX__2019_2020__33[[#This Row],[Adj Open]]</f>
        <v>1.1800010000000007</v>
      </c>
      <c r="K14145" s="50">
        <v>840176</v>
      </c>
    </row>
    <row r="14146" spans="1:11" x14ac:dyDescent="0.3">
      <c r="A14146" s="51" t="str">
        <f t="shared" si="228"/>
        <v>ZAL.DE</v>
      </c>
      <c r="B14146" s="52" t="s">
        <v>87</v>
      </c>
      <c r="C14146" s="50" t="s">
        <v>16121</v>
      </c>
      <c r="D14146" s="50">
        <f>DAX__2019_2020__33[[#This Row],[Open]]*(DAX__2019_2020__33[[#This Row],[Adj Close]]/DAX__2019_2020__33[[#This Row],[Close]])</f>
        <v>26.25</v>
      </c>
      <c r="E14146" s="50" t="s">
        <v>16390</v>
      </c>
      <c r="F14146" s="50" t="s">
        <v>30582</v>
      </c>
      <c r="G14146" s="50" t="s">
        <v>23540</v>
      </c>
      <c r="H14146" s="50" t="s">
        <v>23540</v>
      </c>
      <c r="I14146" s="50">
        <f>(DAX__2019_2020__33[[#This Row],[Adj Close]]-DAX__2019_2020__33[[#This Row],[Adj Open]])/DAX__2019_2020__33[[#This Row],[Adj Open]]</f>
        <v>1.2952380952380946E-2</v>
      </c>
      <c r="J14146" s="50">
        <f>DAX__2019_2020__33[[#This Row],[Adj Close]]-DAX__2019_2020__33[[#This Row],[Adj Open]]</f>
        <v>0.33999999999999986</v>
      </c>
      <c r="K14146" s="50">
        <v>918946</v>
      </c>
    </row>
    <row r="14147" spans="1:11" x14ac:dyDescent="0.3">
      <c r="A14147" s="51" t="str">
        <f t="shared" si="228"/>
        <v>ZAL.DE</v>
      </c>
      <c r="B14147" s="52" t="s">
        <v>88</v>
      </c>
      <c r="C14147" s="50" t="s">
        <v>23606</v>
      </c>
      <c r="D14147" s="50">
        <f>DAX__2019_2020__33[[#This Row],[Open]]*(DAX__2019_2020__33[[#This Row],[Adj Close]]/DAX__2019_2020__33[[#This Row],[Close]])</f>
        <v>26.93</v>
      </c>
      <c r="E14147" s="50" t="s">
        <v>16174</v>
      </c>
      <c r="F14147" s="50" t="s">
        <v>16131</v>
      </c>
      <c r="G14147" s="50" t="s">
        <v>26473</v>
      </c>
      <c r="H14147" s="50" t="s">
        <v>26473</v>
      </c>
      <c r="I14147" s="50">
        <f>(DAX__2019_2020__33[[#This Row],[Adj Close]]-DAX__2019_2020__33[[#This Row],[Adj Open]])/DAX__2019_2020__33[[#This Row],[Adj Open]]</f>
        <v>9.2833271444485704E-3</v>
      </c>
      <c r="J14147" s="50">
        <f>DAX__2019_2020__33[[#This Row],[Adj Close]]-DAX__2019_2020__33[[#This Row],[Adj Open]]</f>
        <v>0.25</v>
      </c>
      <c r="K14147" s="50">
        <v>633300</v>
      </c>
    </row>
    <row r="14148" spans="1:11" x14ac:dyDescent="0.3">
      <c r="A14148" s="51" t="str">
        <f t="shared" si="228"/>
        <v>ZAL.DE</v>
      </c>
      <c r="B14148" s="52" t="s">
        <v>89</v>
      </c>
      <c r="C14148" s="50" t="s">
        <v>16159</v>
      </c>
      <c r="D14148" s="50">
        <f>DAX__2019_2020__33[[#This Row],[Open]]*(DAX__2019_2020__33[[#This Row],[Adj Close]]/DAX__2019_2020__33[[#This Row],[Close]])</f>
        <v>27.139999</v>
      </c>
      <c r="E14148" s="50" t="s">
        <v>21466</v>
      </c>
      <c r="F14148" s="50" t="s">
        <v>16151</v>
      </c>
      <c r="G14148" s="50" t="s">
        <v>21466</v>
      </c>
      <c r="H14148" s="50" t="s">
        <v>21466</v>
      </c>
      <c r="I14148" s="50">
        <f>(DAX__2019_2020__33[[#This Row],[Adj Close]]-DAX__2019_2020__33[[#This Row],[Adj Open]])/DAX__2019_2020__33[[#This Row],[Adj Open]]</f>
        <v>1.3264591498326896E-2</v>
      </c>
      <c r="J14148" s="50">
        <f>DAX__2019_2020__33[[#This Row],[Adj Close]]-DAX__2019_2020__33[[#This Row],[Adj Open]]</f>
        <v>0.36000100000000046</v>
      </c>
      <c r="K14148" s="50">
        <v>498577</v>
      </c>
    </row>
    <row r="14149" spans="1:11" x14ac:dyDescent="0.3">
      <c r="A14149" s="51" t="str">
        <f t="shared" si="228"/>
        <v>ZAL.DE</v>
      </c>
      <c r="B14149" s="52" t="s">
        <v>90</v>
      </c>
      <c r="C14149" s="50" t="s">
        <v>16379</v>
      </c>
      <c r="D14149" s="50">
        <f>DAX__2019_2020__33[[#This Row],[Open]]*(DAX__2019_2020__33[[#This Row],[Adj Close]]/DAX__2019_2020__33[[#This Row],[Close]])</f>
        <v>27.639999</v>
      </c>
      <c r="E14149" s="50" t="s">
        <v>1821</v>
      </c>
      <c r="F14149" s="50" t="s">
        <v>16069</v>
      </c>
      <c r="G14149" s="50" t="s">
        <v>23606</v>
      </c>
      <c r="H14149" s="50" t="s">
        <v>23606</v>
      </c>
      <c r="I14149" s="50">
        <f>(DAX__2019_2020__33[[#This Row],[Adj Close]]-DAX__2019_2020__33[[#This Row],[Adj Open]])/DAX__2019_2020__33[[#This Row],[Adj Open]]</f>
        <v>-2.5687374301279816E-2</v>
      </c>
      <c r="J14149" s="50">
        <f>DAX__2019_2020__33[[#This Row],[Adj Close]]-DAX__2019_2020__33[[#This Row],[Adj Open]]</f>
        <v>-0.70999899999999982</v>
      </c>
      <c r="K14149" s="50">
        <v>687987</v>
      </c>
    </row>
    <row r="14150" spans="1:11" x14ac:dyDescent="0.3">
      <c r="A14150" s="51" t="str">
        <f t="shared" si="228"/>
        <v>ZAL.DE</v>
      </c>
      <c r="B14150" s="52" t="s">
        <v>91</v>
      </c>
      <c r="C14150" s="50" t="s">
        <v>30583</v>
      </c>
      <c r="D14150" s="50">
        <f>DAX__2019_2020__33[[#This Row],[Open]]*(DAX__2019_2020__33[[#This Row],[Adj Close]]/DAX__2019_2020__33[[#This Row],[Close]])</f>
        <v>26.83</v>
      </c>
      <c r="E14150" s="50" t="s">
        <v>16390</v>
      </c>
      <c r="F14150" s="50" t="s">
        <v>17156</v>
      </c>
      <c r="G14150" s="50" t="s">
        <v>17176</v>
      </c>
      <c r="H14150" s="50" t="s">
        <v>17176</v>
      </c>
      <c r="I14150" s="50">
        <f>(DAX__2019_2020__33[[#This Row],[Adj Close]]-DAX__2019_2020__33[[#This Row],[Adj Open]])/DAX__2019_2020__33[[#This Row],[Adj Open]]</f>
        <v>-1.2299664554602994E-2</v>
      </c>
      <c r="J14150" s="50">
        <f>DAX__2019_2020__33[[#This Row],[Adj Close]]-DAX__2019_2020__33[[#This Row],[Adj Open]]</f>
        <v>-0.32999999999999829</v>
      </c>
      <c r="K14150" s="50">
        <v>445091</v>
      </c>
    </row>
    <row r="14151" spans="1:11" x14ac:dyDescent="0.3">
      <c r="A14151" s="51" t="str">
        <f t="shared" si="228"/>
        <v>ZAL.DE</v>
      </c>
      <c r="B14151" s="52" t="s">
        <v>92</v>
      </c>
      <c r="C14151" s="50" t="s">
        <v>16159</v>
      </c>
      <c r="D14151" s="50">
        <f>DAX__2019_2020__33[[#This Row],[Open]]*(DAX__2019_2020__33[[#This Row],[Adj Close]]/DAX__2019_2020__33[[#This Row],[Close]])</f>
        <v>27.139999</v>
      </c>
      <c r="E14151" s="50" t="s">
        <v>16177</v>
      </c>
      <c r="F14151" s="50" t="s">
        <v>16107</v>
      </c>
      <c r="G14151" s="50" t="s">
        <v>16084</v>
      </c>
      <c r="H14151" s="50" t="s">
        <v>16084</v>
      </c>
      <c r="I14151" s="50">
        <f>(DAX__2019_2020__33[[#This Row],[Adj Close]]-DAX__2019_2020__33[[#This Row],[Adj Open]])/DAX__2019_2020__33[[#This Row],[Adj Open]]</f>
        <v>-3.242443008196124E-2</v>
      </c>
      <c r="J14151" s="50">
        <f>DAX__2019_2020__33[[#This Row],[Adj Close]]-DAX__2019_2020__33[[#This Row],[Adj Open]]</f>
        <v>-0.87999899999999798</v>
      </c>
      <c r="K14151" s="50">
        <v>454186</v>
      </c>
    </row>
    <row r="14152" spans="1:11" x14ac:dyDescent="0.3">
      <c r="A14152" s="51" t="str">
        <f t="shared" si="228"/>
        <v>ZAL.DE</v>
      </c>
      <c r="B14152" s="52" t="s">
        <v>93</v>
      </c>
      <c r="C14152" s="50" t="s">
        <v>16109</v>
      </c>
      <c r="D14152" s="50">
        <f>DAX__2019_2020__33[[#This Row],[Open]]*(DAX__2019_2020__33[[#This Row],[Adj Close]]/DAX__2019_2020__33[[#This Row],[Close]])</f>
        <v>26.219999000000001</v>
      </c>
      <c r="E14152" s="50" t="s">
        <v>17031</v>
      </c>
      <c r="F14152" s="50" t="s">
        <v>16056</v>
      </c>
      <c r="G14152" s="50" t="s">
        <v>21451</v>
      </c>
      <c r="H14152" s="50" t="s">
        <v>21451</v>
      </c>
      <c r="I14152" s="50">
        <f>(DAX__2019_2020__33[[#This Row],[Adj Close]]-DAX__2019_2020__33[[#This Row],[Adj Open]])/DAX__2019_2020__33[[#This Row],[Adj Open]]</f>
        <v>-4.5766210746232281E-3</v>
      </c>
      <c r="J14152" s="50">
        <f>DAX__2019_2020__33[[#This Row],[Adj Close]]-DAX__2019_2020__33[[#This Row],[Adj Open]]</f>
        <v>-0.11999899999999997</v>
      </c>
      <c r="K14152" s="50">
        <v>404591</v>
      </c>
    </row>
    <row r="14153" spans="1:11" x14ac:dyDescent="0.3">
      <c r="A14153" s="51" t="str">
        <f t="shared" si="228"/>
        <v>ZAL.DE</v>
      </c>
      <c r="B14153" s="52" t="s">
        <v>94</v>
      </c>
      <c r="C14153" s="50" t="s">
        <v>16091</v>
      </c>
      <c r="D14153" s="50">
        <f>DAX__2019_2020__33[[#This Row],[Open]]*(DAX__2019_2020__33[[#This Row],[Adj Close]]/DAX__2019_2020__33[[#This Row],[Close]])</f>
        <v>26</v>
      </c>
      <c r="E14153" s="50" t="s">
        <v>16138</v>
      </c>
      <c r="F14153" s="50" t="s">
        <v>16118</v>
      </c>
      <c r="G14153" s="50" t="s">
        <v>17160</v>
      </c>
      <c r="H14153" s="50" t="s">
        <v>17160</v>
      </c>
      <c r="I14153" s="50">
        <f>(DAX__2019_2020__33[[#This Row],[Adj Close]]-DAX__2019_2020__33[[#This Row],[Adj Open]])/DAX__2019_2020__33[[#This Row],[Adj Open]]</f>
        <v>1.1153884615384623E-2</v>
      </c>
      <c r="J14153" s="50">
        <f>DAX__2019_2020__33[[#This Row],[Adj Close]]-DAX__2019_2020__33[[#This Row],[Adj Open]]</f>
        <v>0.29000100000000018</v>
      </c>
      <c r="K14153" s="50">
        <v>294985</v>
      </c>
    </row>
    <row r="14154" spans="1:11" x14ac:dyDescent="0.3">
      <c r="A14154" s="51" t="str">
        <f t="shared" si="228"/>
        <v>ZAL.DE</v>
      </c>
      <c r="B14154" s="52" t="s">
        <v>95</v>
      </c>
      <c r="C14154" s="50" t="s">
        <v>16396</v>
      </c>
      <c r="D14154" s="50">
        <f>DAX__2019_2020__33[[#This Row],[Open]]*(DAX__2019_2020__33[[#This Row],[Adj Close]]/DAX__2019_2020__33[[#This Row],[Close]])</f>
        <v>26.43</v>
      </c>
      <c r="E14154" s="50" t="s">
        <v>17155</v>
      </c>
      <c r="F14154" s="50" t="s">
        <v>1662</v>
      </c>
      <c r="G14154" s="50" t="s">
        <v>16393</v>
      </c>
      <c r="H14154" s="50" t="s">
        <v>16393</v>
      </c>
      <c r="I14154" s="50">
        <f>(DAX__2019_2020__33[[#This Row],[Adj Close]]-DAX__2019_2020__33[[#This Row],[Adj Open]])/DAX__2019_2020__33[[#This Row],[Adj Open]]</f>
        <v>6.8104805145668083E-3</v>
      </c>
      <c r="J14154" s="50">
        <f>DAX__2019_2020__33[[#This Row],[Adj Close]]-DAX__2019_2020__33[[#This Row],[Adj Open]]</f>
        <v>0.18000100000000074</v>
      </c>
      <c r="K14154" s="50">
        <v>517821</v>
      </c>
    </row>
    <row r="14155" spans="1:11" x14ac:dyDescent="0.3">
      <c r="A14155" s="51" t="str">
        <f t="shared" si="228"/>
        <v>ZAL.DE</v>
      </c>
      <c r="B14155" s="52" t="s">
        <v>96</v>
      </c>
      <c r="C14155" s="50" t="s">
        <v>23540</v>
      </c>
      <c r="D14155" s="50">
        <f>DAX__2019_2020__33[[#This Row],[Open]]*(DAX__2019_2020__33[[#This Row],[Adj Close]]/DAX__2019_2020__33[[#This Row],[Close]])</f>
        <v>26.59</v>
      </c>
      <c r="E14155" s="50" t="s">
        <v>16385</v>
      </c>
      <c r="F14155" s="50" t="s">
        <v>26560</v>
      </c>
      <c r="G14155" s="50" t="s">
        <v>16156</v>
      </c>
      <c r="H14155" s="50" t="s">
        <v>16156</v>
      </c>
      <c r="I14155" s="50">
        <f>(DAX__2019_2020__33[[#This Row],[Adj Close]]-DAX__2019_2020__33[[#This Row],[Adj Open]])/DAX__2019_2020__33[[#This Row],[Adj Open]]</f>
        <v>1.8804061677322303E-2</v>
      </c>
      <c r="J14155" s="50">
        <f>DAX__2019_2020__33[[#This Row],[Adj Close]]-DAX__2019_2020__33[[#This Row],[Adj Open]]</f>
        <v>0.5</v>
      </c>
      <c r="K14155" s="50">
        <v>327312</v>
      </c>
    </row>
    <row r="14156" spans="1:11" x14ac:dyDescent="0.3">
      <c r="A14156" s="51" t="str">
        <f t="shared" si="228"/>
        <v>ZAL.DE</v>
      </c>
      <c r="B14156" s="52" t="s">
        <v>97</v>
      </c>
      <c r="C14156" s="50" t="s">
        <v>16159</v>
      </c>
      <c r="D14156" s="50">
        <f>DAX__2019_2020__33[[#This Row],[Open]]*(DAX__2019_2020__33[[#This Row],[Adj Close]]/DAX__2019_2020__33[[#This Row],[Close]])</f>
        <v>27.139999</v>
      </c>
      <c r="E14156" s="50" t="s">
        <v>16458</v>
      </c>
      <c r="F14156" s="50" t="s">
        <v>26546</v>
      </c>
      <c r="G14156" s="50" t="s">
        <v>17212</v>
      </c>
      <c r="H14156" s="50" t="s">
        <v>17212</v>
      </c>
      <c r="I14156" s="50">
        <f>(DAX__2019_2020__33[[#This Row],[Adj Close]]-DAX__2019_2020__33[[#This Row],[Adj Open]])/DAX__2019_2020__33[[#This Row],[Adj Open]]</f>
        <v>3.0950664368115891E-2</v>
      </c>
      <c r="J14156" s="50">
        <f>DAX__2019_2020__33[[#This Row],[Adj Close]]-DAX__2019_2020__33[[#This Row],[Adj Open]]</f>
        <v>0.84000100000000089</v>
      </c>
      <c r="K14156" s="50">
        <v>596545</v>
      </c>
    </row>
    <row r="14157" spans="1:11" x14ac:dyDescent="0.3">
      <c r="A14157" s="51" t="str">
        <f t="shared" si="228"/>
        <v>ZAL.DE</v>
      </c>
      <c r="B14157" s="52" t="s">
        <v>98</v>
      </c>
      <c r="C14157" s="50" t="s">
        <v>26492</v>
      </c>
      <c r="D14157" s="50">
        <f>DAX__2019_2020__33[[#This Row],[Open]]*(DAX__2019_2020__33[[#This Row],[Adj Close]]/DAX__2019_2020__33[[#This Row],[Close]])</f>
        <v>27.91</v>
      </c>
      <c r="E14157" s="50" t="s">
        <v>16587</v>
      </c>
      <c r="F14157" s="50" t="s">
        <v>16165</v>
      </c>
      <c r="G14157" s="50" t="s">
        <v>30584</v>
      </c>
      <c r="H14157" s="50" t="s">
        <v>30584</v>
      </c>
      <c r="I14157" s="50">
        <f>(DAX__2019_2020__33[[#This Row],[Adj Close]]-DAX__2019_2020__33[[#This Row],[Adj Open]])/DAX__2019_2020__33[[#This Row],[Adj Open]]</f>
        <v>2.0781082049444583E-2</v>
      </c>
      <c r="J14157" s="50">
        <f>DAX__2019_2020__33[[#This Row],[Adj Close]]-DAX__2019_2020__33[[#This Row],[Adj Open]]</f>
        <v>0.57999999999999829</v>
      </c>
      <c r="K14157" s="50">
        <v>720805</v>
      </c>
    </row>
    <row r="14158" spans="1:11" x14ac:dyDescent="0.3">
      <c r="A14158" s="51" t="str">
        <f t="shared" si="228"/>
        <v>ZAL.DE</v>
      </c>
      <c r="B14158" s="52" t="s">
        <v>99</v>
      </c>
      <c r="C14158" s="50" t="s">
        <v>16362</v>
      </c>
      <c r="D14158" s="50">
        <f>DAX__2019_2020__33[[#This Row],[Open]]*(DAX__2019_2020__33[[#This Row],[Adj Close]]/DAX__2019_2020__33[[#This Row],[Close]])</f>
        <v>28.43</v>
      </c>
      <c r="E14158" s="50" t="s">
        <v>16209</v>
      </c>
      <c r="F14158" s="50" t="s">
        <v>16568</v>
      </c>
      <c r="G14158" s="50" t="s">
        <v>16572</v>
      </c>
      <c r="H14158" s="50" t="s">
        <v>16572</v>
      </c>
      <c r="I14158" s="50">
        <f>(DAX__2019_2020__33[[#This Row],[Adj Close]]-DAX__2019_2020__33[[#This Row],[Adj Open]])/DAX__2019_2020__33[[#This Row],[Adj Open]]</f>
        <v>2.1104502286317231E-2</v>
      </c>
      <c r="J14158" s="50">
        <f>DAX__2019_2020__33[[#This Row],[Adj Close]]-DAX__2019_2020__33[[#This Row],[Adj Open]]</f>
        <v>0.6000009999999989</v>
      </c>
      <c r="K14158" s="50">
        <v>605860</v>
      </c>
    </row>
    <row r="14159" spans="1:11" x14ac:dyDescent="0.3">
      <c r="A14159" s="51" t="str">
        <f t="shared" si="228"/>
        <v>ZAL.DE</v>
      </c>
      <c r="B14159" s="52" t="s">
        <v>100</v>
      </c>
      <c r="C14159" s="50" t="s">
        <v>1630</v>
      </c>
      <c r="D14159" s="50">
        <f>DAX__2019_2020__33[[#This Row],[Open]]*(DAX__2019_2020__33[[#This Row],[Adj Close]]/DAX__2019_2020__33[[#This Row],[Close]])</f>
        <v>29.200001</v>
      </c>
      <c r="E14159" s="50" t="s">
        <v>16285</v>
      </c>
      <c r="F14159" s="50" t="s">
        <v>16601</v>
      </c>
      <c r="G14159" s="50" t="s">
        <v>16253</v>
      </c>
      <c r="H14159" s="50" t="s">
        <v>16253</v>
      </c>
      <c r="I14159" s="50">
        <f>(DAX__2019_2020__33[[#This Row],[Adj Close]]-DAX__2019_2020__33[[#This Row],[Adj Open]])/DAX__2019_2020__33[[#This Row],[Adj Open]]</f>
        <v>2.4999964897261456E-2</v>
      </c>
      <c r="J14159" s="50">
        <f>DAX__2019_2020__33[[#This Row],[Adj Close]]-DAX__2019_2020__33[[#This Row],[Adj Open]]</f>
        <v>0.7299989999999994</v>
      </c>
      <c r="K14159" s="50">
        <v>573104</v>
      </c>
    </row>
    <row r="14160" spans="1:11" x14ac:dyDescent="0.3">
      <c r="A14160" s="51" t="str">
        <f t="shared" si="228"/>
        <v>ZAL.DE</v>
      </c>
      <c r="B14160" s="52" t="s">
        <v>101</v>
      </c>
      <c r="C14160" s="50" t="s">
        <v>16285</v>
      </c>
      <c r="D14160" s="50">
        <f>DAX__2019_2020__33[[#This Row],[Open]]*(DAX__2019_2020__33[[#This Row],[Adj Close]]/DAX__2019_2020__33[[#This Row],[Close]])</f>
        <v>30</v>
      </c>
      <c r="E14160" s="50" t="s">
        <v>26744</v>
      </c>
      <c r="F14160" s="50" t="s">
        <v>30585</v>
      </c>
      <c r="G14160" s="50" t="s">
        <v>17218</v>
      </c>
      <c r="H14160" s="50" t="s">
        <v>17218</v>
      </c>
      <c r="I14160" s="50">
        <f>(DAX__2019_2020__33[[#This Row],[Adj Close]]-DAX__2019_2020__33[[#This Row],[Adj Open]])/DAX__2019_2020__33[[#This Row],[Adj Open]]</f>
        <v>-4.2666699999999953E-2</v>
      </c>
      <c r="J14160" s="50">
        <f>DAX__2019_2020__33[[#This Row],[Adj Close]]-DAX__2019_2020__33[[#This Row],[Adj Open]]</f>
        <v>-1.2800009999999986</v>
      </c>
      <c r="K14160" s="50">
        <v>742162</v>
      </c>
    </row>
    <row r="14161" spans="1:11" x14ac:dyDescent="0.3">
      <c r="A14161" s="51" t="str">
        <f t="shared" si="228"/>
        <v>ZAL.DE</v>
      </c>
      <c r="B14161" s="52" t="s">
        <v>102</v>
      </c>
      <c r="C14161" s="50" t="s">
        <v>30586</v>
      </c>
      <c r="D14161" s="50">
        <f>DAX__2019_2020__33[[#This Row],[Open]]*(DAX__2019_2020__33[[#This Row],[Adj Close]]/DAX__2019_2020__33[[#This Row],[Close]])</f>
        <v>27.59</v>
      </c>
      <c r="E14161" s="50" t="s">
        <v>16175</v>
      </c>
      <c r="F14161" s="50" t="s">
        <v>16139</v>
      </c>
      <c r="G14161" s="50" t="s">
        <v>16138</v>
      </c>
      <c r="H14161" s="50" t="s">
        <v>16138</v>
      </c>
      <c r="I14161" s="50">
        <f>(DAX__2019_2020__33[[#This Row],[Adj Close]]-DAX__2019_2020__33[[#This Row],[Adj Open]])/DAX__2019_2020__33[[#This Row],[Adj Open]]</f>
        <v>-4.3494055817325128E-2</v>
      </c>
      <c r="J14161" s="50">
        <f>DAX__2019_2020__33[[#This Row],[Adj Close]]-DAX__2019_2020__33[[#This Row],[Adj Open]]</f>
        <v>-1.2000010000000003</v>
      </c>
      <c r="K14161" s="50">
        <v>1295150</v>
      </c>
    </row>
    <row r="14162" spans="1:11" x14ac:dyDescent="0.3">
      <c r="A14162" s="51" t="str">
        <f t="shared" si="228"/>
        <v>ZAL.DE</v>
      </c>
      <c r="B14162" s="52" t="s">
        <v>103</v>
      </c>
      <c r="C14162" s="50" t="s">
        <v>1657</v>
      </c>
      <c r="D14162" s="50">
        <f>DAX__2019_2020__33[[#This Row],[Open]]*(DAX__2019_2020__33[[#This Row],[Adj Close]]/DAX__2019_2020__33[[#This Row],[Close]])</f>
        <v>25.799999</v>
      </c>
      <c r="E14162" s="50" t="s">
        <v>23540</v>
      </c>
      <c r="F14162" s="50" t="s">
        <v>16115</v>
      </c>
      <c r="G14162" s="50" t="s">
        <v>16089</v>
      </c>
      <c r="H14162" s="50" t="s">
        <v>16089</v>
      </c>
      <c r="I14162" s="50">
        <f>(DAX__2019_2020__33[[#This Row],[Adj Close]]-DAX__2019_2020__33[[#This Row],[Adj Open]])/DAX__2019_2020__33[[#This Row],[Adj Open]]</f>
        <v>1.1240349272881762E-2</v>
      </c>
      <c r="J14162" s="50">
        <f>DAX__2019_2020__33[[#This Row],[Adj Close]]-DAX__2019_2020__33[[#This Row],[Adj Open]]</f>
        <v>0.29000100000000018</v>
      </c>
      <c r="K14162" s="50">
        <v>661456</v>
      </c>
    </row>
    <row r="14163" spans="1:11" x14ac:dyDescent="0.3">
      <c r="A14163" s="51" t="str">
        <f t="shared" si="228"/>
        <v>ZAL.DE</v>
      </c>
      <c r="B14163" s="52" t="s">
        <v>104</v>
      </c>
      <c r="C14163" s="50" t="s">
        <v>16107</v>
      </c>
      <c r="D14163" s="50">
        <f>DAX__2019_2020__33[[#This Row],[Open]]*(DAX__2019_2020__33[[#This Row],[Adj Close]]/DAX__2019_2020__33[[#This Row],[Close]])</f>
        <v>26.17</v>
      </c>
      <c r="E14163" s="50" t="s">
        <v>30587</v>
      </c>
      <c r="F14163" s="50" t="s">
        <v>17037</v>
      </c>
      <c r="G14163" s="50" t="s">
        <v>16183</v>
      </c>
      <c r="H14163" s="50" t="s">
        <v>16183</v>
      </c>
      <c r="I14163" s="50">
        <f>(DAX__2019_2020__33[[#This Row],[Adj Close]]-DAX__2019_2020__33[[#This Row],[Adj Open]])/DAX__2019_2020__33[[#This Row],[Adj Open]]</f>
        <v>1.8341612533435112E-2</v>
      </c>
      <c r="J14163" s="50">
        <f>DAX__2019_2020__33[[#This Row],[Adj Close]]-DAX__2019_2020__33[[#This Row],[Adj Open]]</f>
        <v>0.47999999999999687</v>
      </c>
      <c r="K14163" s="50">
        <v>775923</v>
      </c>
    </row>
    <row r="14164" spans="1:11" x14ac:dyDescent="0.3">
      <c r="A14164" s="51" t="str">
        <f t="shared" si="228"/>
        <v>ZAL.DE</v>
      </c>
      <c r="B14164" s="52" t="s">
        <v>105</v>
      </c>
      <c r="C14164" s="50" t="s">
        <v>16131</v>
      </c>
      <c r="D14164" s="50">
        <f>DAX__2019_2020__33[[#This Row],[Open]]*(DAX__2019_2020__33[[#This Row],[Adj Close]]/DAX__2019_2020__33[[#This Row],[Close]])</f>
        <v>26.75</v>
      </c>
      <c r="E14164" s="50" t="s">
        <v>26515</v>
      </c>
      <c r="F14164" s="50" t="s">
        <v>16393</v>
      </c>
      <c r="G14164" s="50" t="s">
        <v>1713</v>
      </c>
      <c r="H14164" s="50" t="s">
        <v>1713</v>
      </c>
      <c r="I14164" s="50">
        <f>(DAX__2019_2020__33[[#This Row],[Adj Close]]-DAX__2019_2020__33[[#This Row],[Adj Open]])/DAX__2019_2020__33[[#This Row],[Adj Open]]</f>
        <v>1.981312149532705E-2</v>
      </c>
      <c r="J14164" s="50">
        <f>DAX__2019_2020__33[[#This Row],[Adj Close]]-DAX__2019_2020__33[[#This Row],[Adj Open]]</f>
        <v>0.53000099999999861</v>
      </c>
      <c r="K14164" s="50">
        <v>542161</v>
      </c>
    </row>
    <row r="14165" spans="1:11" x14ac:dyDescent="0.3">
      <c r="A14165" s="51" t="str">
        <f t="shared" si="228"/>
        <v>ZAL.DE</v>
      </c>
      <c r="B14165" s="52" t="s">
        <v>106</v>
      </c>
      <c r="C14165" s="50" t="s">
        <v>1704</v>
      </c>
      <c r="D14165" s="50">
        <f>DAX__2019_2020__33[[#This Row],[Open]]*(DAX__2019_2020__33[[#This Row],[Adj Close]]/DAX__2019_2020__33[[#This Row],[Close]])</f>
        <v>27.209999</v>
      </c>
      <c r="E14165" s="50" t="s">
        <v>16166</v>
      </c>
      <c r="F14165" s="50" t="s">
        <v>1642</v>
      </c>
      <c r="G14165" s="50" t="s">
        <v>16156</v>
      </c>
      <c r="H14165" s="50" t="s">
        <v>16156</v>
      </c>
      <c r="I14165" s="50">
        <f>(DAX__2019_2020__33[[#This Row],[Adj Close]]-DAX__2019_2020__33[[#This Row],[Adj Open]])/DAX__2019_2020__33[[#This Row],[Adj Open]]</f>
        <v>-4.4101067405404887E-3</v>
      </c>
      <c r="J14165" s="50">
        <f>DAX__2019_2020__33[[#This Row],[Adj Close]]-DAX__2019_2020__33[[#This Row],[Adj Open]]</f>
        <v>-0.11999899999999997</v>
      </c>
      <c r="K14165" s="50">
        <v>501769</v>
      </c>
    </row>
    <row r="14166" spans="1:11" x14ac:dyDescent="0.3">
      <c r="A14166" s="51" t="str">
        <f t="shared" si="228"/>
        <v>ZAL.DE</v>
      </c>
      <c r="B14166" s="52" t="s">
        <v>107</v>
      </c>
      <c r="C14166" s="50" t="s">
        <v>16180</v>
      </c>
      <c r="D14166" s="50">
        <f>DAX__2019_2020__33[[#This Row],[Open]]*(DAX__2019_2020__33[[#This Row],[Adj Close]]/DAX__2019_2020__33[[#This Row],[Close]])</f>
        <v>27.1</v>
      </c>
      <c r="E14166" s="50" t="s">
        <v>26527</v>
      </c>
      <c r="F14166" s="50" t="s">
        <v>26548</v>
      </c>
      <c r="G14166" s="50" t="s">
        <v>17207</v>
      </c>
      <c r="H14166" s="50" t="s">
        <v>17207</v>
      </c>
      <c r="I14166" s="50">
        <f>(DAX__2019_2020__33[[#This Row],[Adj Close]]-DAX__2019_2020__33[[#This Row],[Adj Open]])/DAX__2019_2020__33[[#This Row],[Adj Open]]</f>
        <v>2.4354243542435428E-2</v>
      </c>
      <c r="J14166" s="50">
        <f>DAX__2019_2020__33[[#This Row],[Adj Close]]-DAX__2019_2020__33[[#This Row],[Adj Open]]</f>
        <v>0.66000000000000014</v>
      </c>
      <c r="K14166" s="50">
        <v>468840</v>
      </c>
    </row>
    <row r="14167" spans="1:11" x14ac:dyDescent="0.3">
      <c r="A14167" s="51" t="str">
        <f t="shared" si="228"/>
        <v>ZAL.DE</v>
      </c>
      <c r="B14167" s="52" t="s">
        <v>108</v>
      </c>
      <c r="C14167" s="50" t="s">
        <v>30588</v>
      </c>
      <c r="D14167" s="50">
        <f>DAX__2019_2020__33[[#This Row],[Open]]*(DAX__2019_2020__33[[#This Row],[Adj Close]]/DAX__2019_2020__33[[#This Row],[Close]])</f>
        <v>27.690000999999999</v>
      </c>
      <c r="E14167" s="50" t="s">
        <v>16371</v>
      </c>
      <c r="F14167" s="50" t="s">
        <v>16381</v>
      </c>
      <c r="G14167" s="50" t="s">
        <v>17174</v>
      </c>
      <c r="H14167" s="50" t="s">
        <v>17174</v>
      </c>
      <c r="I14167" s="50">
        <f>(DAX__2019_2020__33[[#This Row],[Adj Close]]-DAX__2019_2020__33[[#This Row],[Adj Open]])/DAX__2019_2020__33[[#This Row],[Adj Open]]</f>
        <v>-1.9501660545263259E-2</v>
      </c>
      <c r="J14167" s="50">
        <f>DAX__2019_2020__33[[#This Row],[Adj Close]]-DAX__2019_2020__33[[#This Row],[Adj Open]]</f>
        <v>-0.54000100000000018</v>
      </c>
      <c r="K14167" s="50">
        <v>567489</v>
      </c>
    </row>
    <row r="14168" spans="1:11" x14ac:dyDescent="0.3">
      <c r="A14168" s="51" t="str">
        <f t="shared" si="228"/>
        <v>ZAL.DE</v>
      </c>
      <c r="B14168" s="52" t="s">
        <v>109</v>
      </c>
      <c r="C14168" s="50" t="s">
        <v>16160</v>
      </c>
      <c r="D14168" s="50">
        <f>DAX__2019_2020__33[[#This Row],[Open]]*(DAX__2019_2020__33[[#This Row],[Adj Close]]/DAX__2019_2020__33[[#This Row],[Close]])</f>
        <v>27.120000999999998</v>
      </c>
      <c r="E14168" s="50" t="s">
        <v>17174</v>
      </c>
      <c r="F14168" s="50" t="s">
        <v>16067</v>
      </c>
      <c r="G14168" s="50" t="s">
        <v>16067</v>
      </c>
      <c r="H14168" s="50" t="s">
        <v>16067</v>
      </c>
      <c r="I14168" s="50">
        <f>(DAX__2019_2020__33[[#This Row],[Adj Close]]-DAX__2019_2020__33[[#This Row],[Adj Open]])/DAX__2019_2020__33[[#This Row],[Adj Open]]</f>
        <v>-5.5678464023655387E-2</v>
      </c>
      <c r="J14168" s="50">
        <f>DAX__2019_2020__33[[#This Row],[Adj Close]]-DAX__2019_2020__33[[#This Row],[Adj Open]]</f>
        <v>-1.509999999999998</v>
      </c>
      <c r="K14168" s="50">
        <v>668707</v>
      </c>
    </row>
    <row r="14169" spans="1:11" x14ac:dyDescent="0.3">
      <c r="A14169" s="51" t="str">
        <f t="shared" si="228"/>
        <v>ZAL.DE</v>
      </c>
      <c r="B14169" s="52" t="s">
        <v>110</v>
      </c>
      <c r="C14169" s="50" t="s">
        <v>26462</v>
      </c>
      <c r="D14169" s="50">
        <f>DAX__2019_2020__33[[#This Row],[Open]]*(DAX__2019_2020__33[[#This Row],[Adj Close]]/DAX__2019_2020__33[[#This Row],[Close]])</f>
        <v>25.469999000000001</v>
      </c>
      <c r="E14169" s="50" t="s">
        <v>21464</v>
      </c>
      <c r="F14169" s="50" t="s">
        <v>16053</v>
      </c>
      <c r="G14169" s="50" t="s">
        <v>26439</v>
      </c>
      <c r="H14169" s="50" t="s">
        <v>26439</v>
      </c>
      <c r="I14169" s="50">
        <f>(DAX__2019_2020__33[[#This Row],[Adj Close]]-DAX__2019_2020__33[[#This Row],[Adj Open]])/DAX__2019_2020__33[[#This Row],[Adj Open]]</f>
        <v>-1.099324738882018E-2</v>
      </c>
      <c r="J14169" s="50">
        <f>DAX__2019_2020__33[[#This Row],[Adj Close]]-DAX__2019_2020__33[[#This Row],[Adj Open]]</f>
        <v>-0.27999800000000263</v>
      </c>
      <c r="K14169" s="50">
        <v>455970</v>
      </c>
    </row>
    <row r="14170" spans="1:11" x14ac:dyDescent="0.3">
      <c r="A14170" s="51" t="str">
        <f t="shared" si="228"/>
        <v>ZAL.DE</v>
      </c>
      <c r="B14170" s="52" t="s">
        <v>111</v>
      </c>
      <c r="C14170" s="50" t="s">
        <v>30589</v>
      </c>
      <c r="D14170" s="50">
        <f>DAX__2019_2020__33[[#This Row],[Open]]*(DAX__2019_2020__33[[#This Row],[Adj Close]]/DAX__2019_2020__33[[#This Row],[Close]])</f>
        <v>25.459999</v>
      </c>
      <c r="E14170" s="50" t="s">
        <v>17156</v>
      </c>
      <c r="F14170" s="50" t="s">
        <v>17137</v>
      </c>
      <c r="G14170" s="50" t="s">
        <v>16089</v>
      </c>
      <c r="H14170" s="50" t="s">
        <v>16089</v>
      </c>
      <c r="I14170" s="50">
        <f>(DAX__2019_2020__33[[#This Row],[Adj Close]]-DAX__2019_2020__33[[#This Row],[Adj Open]])/DAX__2019_2020__33[[#This Row],[Adj Open]]</f>
        <v>2.4744737814011698E-2</v>
      </c>
      <c r="J14170" s="50">
        <f>DAX__2019_2020__33[[#This Row],[Adj Close]]-DAX__2019_2020__33[[#This Row],[Adj Open]]</f>
        <v>0.63000100000000003</v>
      </c>
      <c r="K14170" s="50">
        <v>420074</v>
      </c>
    </row>
    <row r="14171" spans="1:11" x14ac:dyDescent="0.3">
      <c r="A14171" s="51" t="str">
        <f t="shared" si="228"/>
        <v>ZAL.DE</v>
      </c>
      <c r="B14171" s="52" t="s">
        <v>112</v>
      </c>
      <c r="C14171" s="50" t="s">
        <v>16084</v>
      </c>
      <c r="D14171" s="50">
        <f>DAX__2019_2020__33[[#This Row],[Open]]*(DAX__2019_2020__33[[#This Row],[Adj Close]]/DAX__2019_2020__33[[#This Row],[Close]])</f>
        <v>26.26</v>
      </c>
      <c r="E14171" s="50" t="s">
        <v>30590</v>
      </c>
      <c r="F14171" s="50" t="s">
        <v>16084</v>
      </c>
      <c r="G14171" s="50" t="s">
        <v>17173</v>
      </c>
      <c r="H14171" s="50" t="s">
        <v>17173</v>
      </c>
      <c r="I14171" s="50">
        <f>(DAX__2019_2020__33[[#This Row],[Adj Close]]-DAX__2019_2020__33[[#This Row],[Adj Open]])/DAX__2019_2020__33[[#This Row],[Adj Open]]</f>
        <v>2.5894935262756935E-2</v>
      </c>
      <c r="J14171" s="50">
        <f>DAX__2019_2020__33[[#This Row],[Adj Close]]-DAX__2019_2020__33[[#This Row],[Adj Open]]</f>
        <v>0.68000099999999719</v>
      </c>
      <c r="K14171" s="50">
        <v>487351</v>
      </c>
    </row>
    <row r="14172" spans="1:11" x14ac:dyDescent="0.3">
      <c r="A14172" s="51" t="str">
        <f t="shared" si="228"/>
        <v>ZAL.DE</v>
      </c>
      <c r="B14172" s="52" t="s">
        <v>113</v>
      </c>
      <c r="C14172" s="50" t="s">
        <v>16153</v>
      </c>
      <c r="D14172" s="50">
        <f>DAX__2019_2020__33[[#This Row],[Open]]*(DAX__2019_2020__33[[#This Row],[Adj Close]]/DAX__2019_2020__33[[#This Row],[Close]])</f>
        <v>26.57</v>
      </c>
      <c r="E14172" s="50" t="s">
        <v>1671</v>
      </c>
      <c r="F14172" s="50" t="s">
        <v>16075</v>
      </c>
      <c r="G14172" s="50" t="s">
        <v>26443</v>
      </c>
      <c r="H14172" s="50" t="s">
        <v>26443</v>
      </c>
      <c r="I14172" s="50">
        <f>(DAX__2019_2020__33[[#This Row],[Adj Close]]-DAX__2019_2020__33[[#This Row],[Adj Open]])/DAX__2019_2020__33[[#This Row],[Adj Open]]</f>
        <v>-3.3496424538953726E-2</v>
      </c>
      <c r="J14172" s="50">
        <f>DAX__2019_2020__33[[#This Row],[Adj Close]]-DAX__2019_2020__33[[#This Row],[Adj Open]]</f>
        <v>-0.89000000000000057</v>
      </c>
      <c r="K14172" s="50">
        <v>610047</v>
      </c>
    </row>
    <row r="14173" spans="1:11" x14ac:dyDescent="0.3">
      <c r="A14173" s="51" t="str">
        <f t="shared" si="228"/>
        <v>ZAL.DE</v>
      </c>
      <c r="B14173" s="52" t="s">
        <v>114</v>
      </c>
      <c r="C14173" s="50" t="s">
        <v>16079</v>
      </c>
      <c r="D14173" s="50">
        <f>DAX__2019_2020__33[[#This Row],[Open]]*(DAX__2019_2020__33[[#This Row],[Adj Close]]/DAX__2019_2020__33[[#This Row],[Close]])</f>
        <v>25.940000999999999</v>
      </c>
      <c r="E14173" s="50" t="s">
        <v>23565</v>
      </c>
      <c r="F14173" s="50" t="s">
        <v>30591</v>
      </c>
      <c r="G14173" s="50" t="s">
        <v>17164</v>
      </c>
      <c r="H14173" s="50" t="s">
        <v>17164</v>
      </c>
      <c r="I14173" s="50">
        <f>(DAX__2019_2020__33[[#This Row],[Adj Close]]-DAX__2019_2020__33[[#This Row],[Adj Open]])/DAX__2019_2020__33[[#This Row],[Adj Open]]</f>
        <v>-8.0956434812781367E-3</v>
      </c>
      <c r="J14173" s="50">
        <f>DAX__2019_2020__33[[#This Row],[Adj Close]]-DAX__2019_2020__33[[#This Row],[Adj Open]]</f>
        <v>-0.21000099999999833</v>
      </c>
      <c r="K14173" s="50">
        <v>427362</v>
      </c>
    </row>
    <row r="14174" spans="1:11" x14ac:dyDescent="0.3">
      <c r="A14174" s="51" t="str">
        <f t="shared" si="228"/>
        <v>ZAL.DE</v>
      </c>
      <c r="B14174" s="52" t="s">
        <v>115</v>
      </c>
      <c r="C14174" s="50" t="s">
        <v>16004</v>
      </c>
      <c r="D14174" s="50">
        <f>DAX__2019_2020__33[[#This Row],[Open]]*(DAX__2019_2020__33[[#This Row],[Adj Close]]/DAX__2019_2020__33[[#This Row],[Close]])</f>
        <v>24.1</v>
      </c>
      <c r="E14174" s="50" t="s">
        <v>16407</v>
      </c>
      <c r="F14174" s="50" t="s">
        <v>30592</v>
      </c>
      <c r="G14174" s="50" t="s">
        <v>21464</v>
      </c>
      <c r="H14174" s="50" t="s">
        <v>21464</v>
      </c>
      <c r="I14174" s="50">
        <f>(DAX__2019_2020__33[[#This Row],[Adj Close]]-DAX__2019_2020__33[[#This Row],[Adj Open]])/DAX__2019_2020__33[[#This Row],[Adj Open]]</f>
        <v>8.4647261410788294E-2</v>
      </c>
      <c r="J14174" s="50">
        <f>DAX__2019_2020__33[[#This Row],[Adj Close]]-DAX__2019_2020__33[[#This Row],[Adj Open]]</f>
        <v>2.0399989999999981</v>
      </c>
      <c r="K14174" s="50">
        <v>1096528</v>
      </c>
    </row>
    <row r="14175" spans="1:11" x14ac:dyDescent="0.3">
      <c r="A14175" s="51" t="str">
        <f t="shared" si="228"/>
        <v>ZAL.DE</v>
      </c>
      <c r="B14175" s="52" t="s">
        <v>116</v>
      </c>
      <c r="C14175" s="50" t="s">
        <v>16074</v>
      </c>
      <c r="D14175" s="50">
        <f>DAX__2019_2020__33[[#This Row],[Open]]*(DAX__2019_2020__33[[#This Row],[Adj Close]]/DAX__2019_2020__33[[#This Row],[Close]])</f>
        <v>26.02</v>
      </c>
      <c r="E14175" s="50" t="s">
        <v>16187</v>
      </c>
      <c r="F14175" s="50" t="s">
        <v>30582</v>
      </c>
      <c r="G14175" s="50" t="s">
        <v>23541</v>
      </c>
      <c r="H14175" s="50" t="s">
        <v>23541</v>
      </c>
      <c r="I14175" s="50">
        <f>(DAX__2019_2020__33[[#This Row],[Adj Close]]-DAX__2019_2020__33[[#This Row],[Adj Open]])/DAX__2019_2020__33[[#This Row],[Adj Open]]</f>
        <v>3.6894696387394343E-2</v>
      </c>
      <c r="J14175" s="50">
        <f>DAX__2019_2020__33[[#This Row],[Adj Close]]-DAX__2019_2020__33[[#This Row],[Adj Open]]</f>
        <v>0.96000000000000085</v>
      </c>
      <c r="K14175" s="50">
        <v>510094</v>
      </c>
    </row>
    <row r="14176" spans="1:11" x14ac:dyDescent="0.3">
      <c r="A14176" s="51" t="str">
        <f t="shared" si="228"/>
        <v>ZAL.DE</v>
      </c>
      <c r="B14176" s="52" t="s">
        <v>117</v>
      </c>
      <c r="C14176" s="50" t="s">
        <v>26522</v>
      </c>
      <c r="D14176" s="50">
        <f>DAX__2019_2020__33[[#This Row],[Open]]*(DAX__2019_2020__33[[#This Row],[Adj Close]]/DAX__2019_2020__33[[#This Row],[Close]])</f>
        <v>26.82</v>
      </c>
      <c r="E14176" s="50" t="s">
        <v>16159</v>
      </c>
      <c r="F14176" s="50" t="s">
        <v>16091</v>
      </c>
      <c r="G14176" s="50" t="s">
        <v>17155</v>
      </c>
      <c r="H14176" s="50" t="s">
        <v>17155</v>
      </c>
      <c r="I14176" s="50">
        <f>(DAX__2019_2020__33[[#This Row],[Adj Close]]-DAX__2019_2020__33[[#This Row],[Adj Open]])/DAX__2019_2020__33[[#This Row],[Adj Open]]</f>
        <v>-5.5928411633109085E-3</v>
      </c>
      <c r="J14176" s="50">
        <f>DAX__2019_2020__33[[#This Row],[Adj Close]]-DAX__2019_2020__33[[#This Row],[Adj Open]]</f>
        <v>-0.14999999999999858</v>
      </c>
      <c r="K14176" s="50">
        <v>432538</v>
      </c>
    </row>
    <row r="14177" spans="1:11" x14ac:dyDescent="0.3">
      <c r="A14177" s="51" t="str">
        <f t="shared" si="228"/>
        <v>ZAL.DE</v>
      </c>
      <c r="B14177" s="52" t="s">
        <v>118</v>
      </c>
      <c r="C14177" s="50" t="s">
        <v>17191</v>
      </c>
      <c r="D14177" s="50">
        <f>DAX__2019_2020__33[[#This Row],[Open]]*(DAX__2019_2020__33[[#This Row],[Adj Close]]/DAX__2019_2020__33[[#This Row],[Close]])</f>
        <v>26.66</v>
      </c>
      <c r="E14177" s="50" t="s">
        <v>16413</v>
      </c>
      <c r="F14177" s="50" t="s">
        <v>16183</v>
      </c>
      <c r="G14177" s="50" t="s">
        <v>16149</v>
      </c>
      <c r="H14177" s="50" t="s">
        <v>16149</v>
      </c>
      <c r="I14177" s="50">
        <f>(DAX__2019_2020__33[[#This Row],[Adj Close]]-DAX__2019_2020__33[[#This Row],[Adj Open]])/DAX__2019_2020__33[[#This Row],[Adj Open]]</f>
        <v>8.6271192798199319E-3</v>
      </c>
      <c r="J14177" s="50">
        <f>DAX__2019_2020__33[[#This Row],[Adj Close]]-DAX__2019_2020__33[[#This Row],[Adj Open]]</f>
        <v>0.2299989999999994</v>
      </c>
      <c r="K14177" s="50">
        <v>413612</v>
      </c>
    </row>
    <row r="14178" spans="1:11" x14ac:dyDescent="0.3">
      <c r="A14178" s="51" t="str">
        <f t="shared" si="228"/>
        <v>ZAL.DE</v>
      </c>
      <c r="B14178" s="52" t="s">
        <v>119</v>
      </c>
      <c r="C14178" s="50" t="s">
        <v>16152</v>
      </c>
      <c r="D14178" s="50">
        <f>DAX__2019_2020__33[[#This Row],[Open]]*(DAX__2019_2020__33[[#This Row],[Adj Close]]/DAX__2019_2020__33[[#This Row],[Close]])</f>
        <v>27</v>
      </c>
      <c r="E14178" s="50" t="s">
        <v>26566</v>
      </c>
      <c r="F14178" s="50" t="s">
        <v>16126</v>
      </c>
      <c r="G14178" s="50" t="s">
        <v>17176</v>
      </c>
      <c r="H14178" s="50" t="s">
        <v>17176</v>
      </c>
      <c r="I14178" s="50">
        <f>(DAX__2019_2020__33[[#This Row],[Adj Close]]-DAX__2019_2020__33[[#This Row],[Adj Open]])/DAX__2019_2020__33[[#This Row],[Adj Open]]</f>
        <v>-1.8518518518518517E-2</v>
      </c>
      <c r="J14178" s="50">
        <f>DAX__2019_2020__33[[#This Row],[Adj Close]]-DAX__2019_2020__33[[#This Row],[Adj Open]]</f>
        <v>-0.5</v>
      </c>
      <c r="K14178" s="50">
        <v>333689</v>
      </c>
    </row>
    <row r="14179" spans="1:11" x14ac:dyDescent="0.3">
      <c r="A14179" s="51" t="str">
        <f t="shared" si="228"/>
        <v>ZAL.DE</v>
      </c>
      <c r="B14179" s="52" t="s">
        <v>120</v>
      </c>
      <c r="C14179" s="50" t="s">
        <v>16122</v>
      </c>
      <c r="D14179" s="50">
        <f>DAX__2019_2020__33[[#This Row],[Open]]*(DAX__2019_2020__33[[#This Row],[Adj Close]]/DAX__2019_2020__33[[#This Row],[Close]])</f>
        <v>26.07</v>
      </c>
      <c r="E14179" s="50" t="s">
        <v>17176</v>
      </c>
      <c r="F14179" s="50" t="s">
        <v>1657</v>
      </c>
      <c r="G14179" s="50" t="s">
        <v>23603</v>
      </c>
      <c r="H14179" s="50" t="s">
        <v>23603</v>
      </c>
      <c r="I14179" s="50">
        <f>(DAX__2019_2020__33[[#This Row],[Adj Close]]-DAX__2019_2020__33[[#This Row],[Adj Open]])/DAX__2019_2020__33[[#This Row],[Adj Open]]</f>
        <v>4.2194092827003999E-3</v>
      </c>
      <c r="J14179" s="50">
        <f>DAX__2019_2020__33[[#This Row],[Adj Close]]-DAX__2019_2020__33[[#This Row],[Adj Open]]</f>
        <v>0.10999999999999943</v>
      </c>
      <c r="K14179" s="50">
        <v>558752</v>
      </c>
    </row>
    <row r="14180" spans="1:11" x14ac:dyDescent="0.3">
      <c r="A14180" s="51" t="str">
        <f t="shared" si="228"/>
        <v>ZAL.DE</v>
      </c>
      <c r="B14180" s="52" t="s">
        <v>121</v>
      </c>
      <c r="C14180" s="50" t="s">
        <v>21449</v>
      </c>
      <c r="D14180" s="50">
        <f>DAX__2019_2020__33[[#This Row],[Open]]*(DAX__2019_2020__33[[#This Row],[Adj Close]]/DAX__2019_2020__33[[#This Row],[Close]])</f>
        <v>26.299999</v>
      </c>
      <c r="E14180" s="50" t="s">
        <v>30588</v>
      </c>
      <c r="F14180" s="50" t="s">
        <v>17156</v>
      </c>
      <c r="G14180" s="50" t="s">
        <v>16187</v>
      </c>
      <c r="H14180" s="50" t="s">
        <v>16187</v>
      </c>
      <c r="I14180" s="50">
        <f>(DAX__2019_2020__33[[#This Row],[Adj Close]]-DAX__2019_2020__33[[#This Row],[Adj Open]])/DAX__2019_2020__33[[#This Row],[Adj Open]]</f>
        <v>3.6501940551404655E-2</v>
      </c>
      <c r="J14180" s="50">
        <f>DAX__2019_2020__33[[#This Row],[Adj Close]]-DAX__2019_2020__33[[#This Row],[Adj Open]]</f>
        <v>0.96000100000000188</v>
      </c>
      <c r="K14180" s="50">
        <v>518848</v>
      </c>
    </row>
    <row r="14181" spans="1:11" x14ac:dyDescent="0.3">
      <c r="A14181" s="51" t="str">
        <f t="shared" si="228"/>
        <v>ZAL.DE</v>
      </c>
      <c r="B14181" s="52" t="s">
        <v>122</v>
      </c>
      <c r="C14181" s="50" t="s">
        <v>17160</v>
      </c>
      <c r="D14181" s="50">
        <f>DAX__2019_2020__33[[#This Row],[Open]]*(DAX__2019_2020__33[[#This Row],[Adj Close]]/DAX__2019_2020__33[[#This Row],[Close]])</f>
        <v>26.290001</v>
      </c>
      <c r="E14181" s="50" t="s">
        <v>1703</v>
      </c>
      <c r="F14181" s="50" t="s">
        <v>16041</v>
      </c>
      <c r="G14181" s="50" t="s">
        <v>16390</v>
      </c>
      <c r="H14181" s="50" t="s">
        <v>16390</v>
      </c>
      <c r="I14181" s="50">
        <f>(DAX__2019_2020__33[[#This Row],[Adj Close]]-DAX__2019_2020__33[[#This Row],[Adj Open]])/DAX__2019_2020__33[[#This Row],[Adj Open]]</f>
        <v>2.5104601555549586E-2</v>
      </c>
      <c r="J14181" s="50">
        <f>DAX__2019_2020__33[[#This Row],[Adj Close]]-DAX__2019_2020__33[[#This Row],[Adj Open]]</f>
        <v>0.66000000000000014</v>
      </c>
      <c r="K14181" s="50">
        <v>629971</v>
      </c>
    </row>
    <row r="14182" spans="1:11" x14ac:dyDescent="0.3">
      <c r="A14182" s="51" t="str">
        <f t="shared" si="228"/>
        <v>ZAL.DE</v>
      </c>
      <c r="B14182" s="52" t="s">
        <v>123</v>
      </c>
      <c r="C14182" s="50" t="s">
        <v>16127</v>
      </c>
      <c r="D14182" s="50">
        <f>DAX__2019_2020__33[[#This Row],[Open]]*(DAX__2019_2020__33[[#This Row],[Adj Close]]/DAX__2019_2020__33[[#This Row],[Close]])</f>
        <v>26.549999</v>
      </c>
      <c r="E14182" s="50" t="s">
        <v>16381</v>
      </c>
      <c r="F14182" s="50" t="s">
        <v>16074</v>
      </c>
      <c r="G14182" s="50" t="s">
        <v>23603</v>
      </c>
      <c r="H14182" s="50" t="s">
        <v>23603</v>
      </c>
      <c r="I14182" s="50">
        <f>(DAX__2019_2020__33[[#This Row],[Adj Close]]-DAX__2019_2020__33[[#This Row],[Adj Open]])/DAX__2019_2020__33[[#This Row],[Adj Open]]</f>
        <v>-1.3935932728283718E-2</v>
      </c>
      <c r="J14182" s="50">
        <f>DAX__2019_2020__33[[#This Row],[Adj Close]]-DAX__2019_2020__33[[#This Row],[Adj Open]]</f>
        <v>-0.36999899999999997</v>
      </c>
      <c r="K14182" s="50">
        <v>702649</v>
      </c>
    </row>
    <row r="14183" spans="1:11" x14ac:dyDescent="0.3">
      <c r="A14183" s="51" t="str">
        <f t="shared" si="228"/>
        <v>ZAL.DE</v>
      </c>
      <c r="B14183" s="52" t="s">
        <v>124</v>
      </c>
      <c r="C14183" s="50" t="s">
        <v>16335</v>
      </c>
      <c r="D14183" s="50">
        <f>DAX__2019_2020__33[[#This Row],[Open]]*(DAX__2019_2020__33[[#This Row],[Adj Close]]/DAX__2019_2020__33[[#This Row],[Close]])</f>
        <v>30.1</v>
      </c>
      <c r="E14183" s="50" t="s">
        <v>1901</v>
      </c>
      <c r="F14183" s="50" t="s">
        <v>16615</v>
      </c>
      <c r="G14183" s="50" t="s">
        <v>26780</v>
      </c>
      <c r="H14183" s="50" t="s">
        <v>26780</v>
      </c>
      <c r="I14183" s="50">
        <f>(DAX__2019_2020__33[[#This Row],[Adj Close]]-DAX__2019_2020__33[[#This Row],[Adj Open]])/DAX__2019_2020__33[[#This Row],[Adj Open]]</f>
        <v>7.6412026578073056E-2</v>
      </c>
      <c r="J14183" s="50">
        <f>DAX__2019_2020__33[[#This Row],[Adj Close]]-DAX__2019_2020__33[[#This Row],[Adj Open]]</f>
        <v>2.3000019999999992</v>
      </c>
      <c r="K14183" s="50">
        <v>4190026</v>
      </c>
    </row>
    <row r="14184" spans="1:11" x14ac:dyDescent="0.3">
      <c r="A14184" s="51" t="str">
        <f t="shared" si="228"/>
        <v>ZAL.DE</v>
      </c>
      <c r="B14184" s="52" t="s">
        <v>125</v>
      </c>
      <c r="C14184" s="50" t="s">
        <v>30593</v>
      </c>
      <c r="D14184" s="50">
        <f>DAX__2019_2020__33[[#This Row],[Open]]*(DAX__2019_2020__33[[#This Row],[Adj Close]]/DAX__2019_2020__33[[#This Row],[Close]])</f>
        <v>32.360000999999997</v>
      </c>
      <c r="E14184" s="50" t="s">
        <v>1900</v>
      </c>
      <c r="F14184" s="50" t="s">
        <v>26593</v>
      </c>
      <c r="G14184" s="50" t="s">
        <v>26638</v>
      </c>
      <c r="H14184" s="50" t="s">
        <v>26638</v>
      </c>
      <c r="I14184" s="50">
        <f>(DAX__2019_2020__33[[#This Row],[Adj Close]]-DAX__2019_2020__33[[#This Row],[Adj Open]])/DAX__2019_2020__33[[#This Row],[Adj Open]]</f>
        <v>1.2051884670831844E-2</v>
      </c>
      <c r="J14184" s="50">
        <f>DAX__2019_2020__33[[#This Row],[Adj Close]]-DAX__2019_2020__33[[#This Row],[Adj Open]]</f>
        <v>0.38999900000000309</v>
      </c>
      <c r="K14184" s="50">
        <v>1482383</v>
      </c>
    </row>
    <row r="14185" spans="1:11" x14ac:dyDescent="0.3">
      <c r="A14185" s="51" t="str">
        <f t="shared" si="228"/>
        <v>ZAL.DE</v>
      </c>
      <c r="B14185" s="52" t="s">
        <v>126</v>
      </c>
      <c r="C14185" s="50" t="s">
        <v>26638</v>
      </c>
      <c r="D14185" s="50">
        <f>DAX__2019_2020__33[[#This Row],[Open]]*(DAX__2019_2020__33[[#This Row],[Adj Close]]/DAX__2019_2020__33[[#This Row],[Close]])</f>
        <v>32.75</v>
      </c>
      <c r="E14185" s="50" t="s">
        <v>16771</v>
      </c>
      <c r="F14185" s="50" t="s">
        <v>16955</v>
      </c>
      <c r="G14185" s="50" t="s">
        <v>17262</v>
      </c>
      <c r="H14185" s="50" t="s">
        <v>17262</v>
      </c>
      <c r="I14185" s="50">
        <f>(DAX__2019_2020__33[[#This Row],[Adj Close]]-DAX__2019_2020__33[[#This Row],[Adj Open]])/DAX__2019_2020__33[[#This Row],[Adj Open]]</f>
        <v>-1.9541954198473377E-2</v>
      </c>
      <c r="J14185" s="50">
        <f>DAX__2019_2020__33[[#This Row],[Adj Close]]-DAX__2019_2020__33[[#This Row],[Adj Open]]</f>
        <v>-0.63999900000000309</v>
      </c>
      <c r="K14185" s="50">
        <v>920188</v>
      </c>
    </row>
    <row r="14186" spans="1:11" x14ac:dyDescent="0.3">
      <c r="A14186" s="51" t="str">
        <f t="shared" si="228"/>
        <v>ZAL.DE</v>
      </c>
      <c r="B14186" s="52" t="s">
        <v>127</v>
      </c>
      <c r="C14186" s="50" t="s">
        <v>1785</v>
      </c>
      <c r="D14186" s="50">
        <f>DAX__2019_2020__33[[#This Row],[Open]]*(DAX__2019_2020__33[[#This Row],[Adj Close]]/DAX__2019_2020__33[[#This Row],[Close]])</f>
        <v>31.809999000000001</v>
      </c>
      <c r="E14186" s="50" t="s">
        <v>26638</v>
      </c>
      <c r="F14186" s="50" t="s">
        <v>16711</v>
      </c>
      <c r="G14186" s="50" t="s">
        <v>26855</v>
      </c>
      <c r="H14186" s="50" t="s">
        <v>26855</v>
      </c>
      <c r="I14186" s="50">
        <f>(DAX__2019_2020__33[[#This Row],[Adj Close]]-DAX__2019_2020__33[[#This Row],[Adj Open]])/DAX__2019_2020__33[[#This Row],[Adj Open]]</f>
        <v>2.8921755074559907E-2</v>
      </c>
      <c r="J14186" s="50">
        <f>DAX__2019_2020__33[[#This Row],[Adj Close]]-DAX__2019_2020__33[[#This Row],[Adj Open]]</f>
        <v>0.92000099999999563</v>
      </c>
      <c r="K14186" s="50">
        <v>736635</v>
      </c>
    </row>
    <row r="14187" spans="1:11" x14ac:dyDescent="0.3">
      <c r="A14187" s="51" t="str">
        <f t="shared" si="228"/>
        <v>ZAL.DE</v>
      </c>
      <c r="B14187" s="52" t="s">
        <v>128</v>
      </c>
      <c r="C14187" s="50" t="s">
        <v>20483</v>
      </c>
      <c r="D14187" s="50">
        <f>DAX__2019_2020__33[[#This Row],[Open]]*(DAX__2019_2020__33[[#This Row],[Adj Close]]/DAX__2019_2020__33[[#This Row],[Close]])</f>
        <v>32.5</v>
      </c>
      <c r="E14187" s="50" t="s">
        <v>1954</v>
      </c>
      <c r="F14187" s="50" t="s">
        <v>20483</v>
      </c>
      <c r="G14187" s="50" t="s">
        <v>16838</v>
      </c>
      <c r="H14187" s="50" t="s">
        <v>16838</v>
      </c>
      <c r="I14187" s="50">
        <f>(DAX__2019_2020__33[[#This Row],[Adj Close]]-DAX__2019_2020__33[[#This Row],[Adj Open]])/DAX__2019_2020__33[[#This Row],[Adj Open]]</f>
        <v>5.0153876923076927E-2</v>
      </c>
      <c r="J14187" s="50">
        <f>DAX__2019_2020__33[[#This Row],[Adj Close]]-DAX__2019_2020__33[[#This Row],[Adj Open]]</f>
        <v>1.630001</v>
      </c>
      <c r="K14187" s="50">
        <v>1215745</v>
      </c>
    </row>
    <row r="14188" spans="1:11" x14ac:dyDescent="0.3">
      <c r="A14188" s="51" t="str">
        <f t="shared" si="228"/>
        <v>ZAL.DE</v>
      </c>
      <c r="B14188" s="52" t="s">
        <v>129</v>
      </c>
      <c r="C14188" s="50" t="s">
        <v>16887</v>
      </c>
      <c r="D14188" s="50">
        <f>DAX__2019_2020__33[[#This Row],[Open]]*(DAX__2019_2020__33[[#This Row],[Adj Close]]/DAX__2019_2020__33[[#This Row],[Close]])</f>
        <v>33.689999</v>
      </c>
      <c r="E14188" s="50" t="s">
        <v>1605</v>
      </c>
      <c r="F14188" s="50" t="s">
        <v>30594</v>
      </c>
      <c r="G14188" s="50" t="s">
        <v>20472</v>
      </c>
      <c r="H14188" s="50" t="s">
        <v>20472</v>
      </c>
      <c r="I14188" s="50">
        <f>(DAX__2019_2020__33[[#This Row],[Adj Close]]-DAX__2019_2020__33[[#This Row],[Adj Open]])/DAX__2019_2020__33[[#This Row],[Adj Open]]</f>
        <v>3.8587415808471835E-3</v>
      </c>
      <c r="J14188" s="50">
        <f>DAX__2019_2020__33[[#This Row],[Adj Close]]-DAX__2019_2020__33[[#This Row],[Adj Open]]</f>
        <v>0.13000100000000003</v>
      </c>
      <c r="K14188" s="50">
        <v>789406</v>
      </c>
    </row>
    <row r="14189" spans="1:11" x14ac:dyDescent="0.3">
      <c r="A14189" s="51" t="str">
        <f t="shared" si="228"/>
        <v>ZAL.DE</v>
      </c>
      <c r="B14189" s="52" t="s">
        <v>130</v>
      </c>
      <c r="C14189" s="50" t="s">
        <v>2036</v>
      </c>
      <c r="D14189" s="50">
        <f>DAX__2019_2020__33[[#This Row],[Open]]*(DAX__2019_2020__33[[#This Row],[Adj Close]]/DAX__2019_2020__33[[#This Row],[Close]])</f>
        <v>33.299999</v>
      </c>
      <c r="E14189" s="50" t="s">
        <v>2036</v>
      </c>
      <c r="F14189" s="50" t="s">
        <v>26817</v>
      </c>
      <c r="G14189" s="50" t="s">
        <v>16757</v>
      </c>
      <c r="H14189" s="50" t="s">
        <v>16757</v>
      </c>
      <c r="I14189" s="50">
        <f>(DAX__2019_2020__33[[#This Row],[Adj Close]]-DAX__2019_2020__33[[#This Row],[Adj Open]])/DAX__2019_2020__33[[#This Row],[Adj Open]]</f>
        <v>-1.4714655096536187E-2</v>
      </c>
      <c r="J14189" s="50">
        <f>DAX__2019_2020__33[[#This Row],[Adj Close]]-DAX__2019_2020__33[[#This Row],[Adj Open]]</f>
        <v>-0.48999799999999993</v>
      </c>
      <c r="K14189" s="50">
        <v>688609</v>
      </c>
    </row>
    <row r="14190" spans="1:11" x14ac:dyDescent="0.3">
      <c r="A14190" s="51" t="str">
        <f t="shared" si="228"/>
        <v>ZAL.DE</v>
      </c>
      <c r="B14190" s="52" t="s">
        <v>131</v>
      </c>
      <c r="C14190" s="50" t="s">
        <v>17272</v>
      </c>
      <c r="D14190" s="50">
        <f>DAX__2019_2020__33[[#This Row],[Open]]*(DAX__2019_2020__33[[#This Row],[Adj Close]]/DAX__2019_2020__33[[#This Row],[Close]])</f>
        <v>32.900002000000001</v>
      </c>
      <c r="E14190" s="50" t="s">
        <v>30594</v>
      </c>
      <c r="F14190" s="50" t="s">
        <v>17272</v>
      </c>
      <c r="G14190" s="50" t="s">
        <v>2036</v>
      </c>
      <c r="H14190" s="50" t="s">
        <v>2036</v>
      </c>
      <c r="I14190" s="50">
        <f>(DAX__2019_2020__33[[#This Row],[Adj Close]]-DAX__2019_2020__33[[#This Row],[Adj Open]])/DAX__2019_2020__33[[#This Row],[Adj Open]]</f>
        <v>1.2157962786749953E-2</v>
      </c>
      <c r="J14190" s="50">
        <f>DAX__2019_2020__33[[#This Row],[Adj Close]]-DAX__2019_2020__33[[#This Row],[Adj Open]]</f>
        <v>0.39999699999999905</v>
      </c>
      <c r="K14190" s="50">
        <v>604401</v>
      </c>
    </row>
    <row r="14191" spans="1:11" x14ac:dyDescent="0.3">
      <c r="A14191" s="51" t="str">
        <f t="shared" si="228"/>
        <v>ZAL.DE</v>
      </c>
      <c r="B14191" s="52" t="s">
        <v>132</v>
      </c>
      <c r="C14191" s="50" t="s">
        <v>16936</v>
      </c>
      <c r="D14191" s="50">
        <f>DAX__2019_2020__33[[#This Row],[Open]]*(DAX__2019_2020__33[[#This Row],[Adj Close]]/DAX__2019_2020__33[[#This Row],[Close]])</f>
        <v>32.540000999999997</v>
      </c>
      <c r="E14191" s="50" t="s">
        <v>16812</v>
      </c>
      <c r="F14191" s="50" t="s">
        <v>16936</v>
      </c>
      <c r="G14191" s="50" t="s">
        <v>1618</v>
      </c>
      <c r="H14191" s="50" t="s">
        <v>1618</v>
      </c>
      <c r="I14191" s="50">
        <f>(DAX__2019_2020__33[[#This Row],[Adj Close]]-DAX__2019_2020__33[[#This Row],[Adj Open]])/DAX__2019_2020__33[[#This Row],[Adj Open]]</f>
        <v>2.274117938717949E-2</v>
      </c>
      <c r="J14191" s="50">
        <f>DAX__2019_2020__33[[#This Row],[Adj Close]]-DAX__2019_2020__33[[#This Row],[Adj Open]]</f>
        <v>0.73999799999999993</v>
      </c>
      <c r="K14191" s="50">
        <v>651642</v>
      </c>
    </row>
    <row r="14192" spans="1:11" x14ac:dyDescent="0.3">
      <c r="A14192" s="51" t="str">
        <f t="shared" si="228"/>
        <v>ZAL.DE</v>
      </c>
      <c r="B14192" s="52" t="s">
        <v>133</v>
      </c>
      <c r="C14192" s="50" t="s">
        <v>26784</v>
      </c>
      <c r="D14192" s="50">
        <f>DAX__2019_2020__33[[#This Row],[Open]]*(DAX__2019_2020__33[[#This Row],[Adj Close]]/DAX__2019_2020__33[[#This Row],[Close]])</f>
        <v>33.380001</v>
      </c>
      <c r="E14192" s="50" t="s">
        <v>21476</v>
      </c>
      <c r="F14192" s="50" t="s">
        <v>26763</v>
      </c>
      <c r="G14192" s="50" t="s">
        <v>1949</v>
      </c>
      <c r="H14192" s="50" t="s">
        <v>1949</v>
      </c>
      <c r="I14192" s="50">
        <f>(DAX__2019_2020__33[[#This Row],[Adj Close]]-DAX__2019_2020__33[[#This Row],[Adj Open]])/DAX__2019_2020__33[[#This Row],[Adj Open]]</f>
        <v>1.408019730137214E-2</v>
      </c>
      <c r="J14192" s="50">
        <f>DAX__2019_2020__33[[#This Row],[Adj Close]]-DAX__2019_2020__33[[#This Row],[Adj Open]]</f>
        <v>0.46999699999999933</v>
      </c>
      <c r="K14192" s="50">
        <v>566094</v>
      </c>
    </row>
    <row r="14193" spans="1:11" x14ac:dyDescent="0.3">
      <c r="A14193" s="51" t="str">
        <f t="shared" si="228"/>
        <v>ZAL.DE</v>
      </c>
      <c r="B14193" s="52" t="s">
        <v>134</v>
      </c>
      <c r="C14193" s="50" t="s">
        <v>16831</v>
      </c>
      <c r="D14193" s="50">
        <f>DAX__2019_2020__33[[#This Row],[Open]]*(DAX__2019_2020__33[[#This Row],[Adj Close]]/DAX__2019_2020__33[[#This Row],[Close]])</f>
        <v>33.790000999999997</v>
      </c>
      <c r="E14193" s="50" t="s">
        <v>16854</v>
      </c>
      <c r="F14193" s="50" t="s">
        <v>26806</v>
      </c>
      <c r="G14193" s="50" t="s">
        <v>17327</v>
      </c>
      <c r="H14193" s="50" t="s">
        <v>17327</v>
      </c>
      <c r="I14193" s="50">
        <f>(DAX__2019_2020__33[[#This Row],[Adj Close]]-DAX__2019_2020__33[[#This Row],[Adj Open]])/DAX__2019_2020__33[[#This Row],[Adj Open]]</f>
        <v>2.9298548999746998E-2</v>
      </c>
      <c r="J14193" s="50">
        <f>DAX__2019_2020__33[[#This Row],[Adj Close]]-DAX__2019_2020__33[[#This Row],[Adj Open]]</f>
        <v>0.98999799999999993</v>
      </c>
      <c r="K14193" s="50">
        <v>888086</v>
      </c>
    </row>
    <row r="14194" spans="1:11" x14ac:dyDescent="0.3">
      <c r="A14194" s="51" t="str">
        <f t="shared" si="228"/>
        <v>ZAL.DE</v>
      </c>
      <c r="B14194" s="52" t="s">
        <v>135</v>
      </c>
      <c r="C14194" s="50" t="s">
        <v>30595</v>
      </c>
      <c r="D14194" s="50">
        <f>DAX__2019_2020__33[[#This Row],[Open]]*(DAX__2019_2020__33[[#This Row],[Adj Close]]/DAX__2019_2020__33[[#This Row],[Close]])</f>
        <v>34.830002</v>
      </c>
      <c r="E14194" s="50" t="s">
        <v>17316</v>
      </c>
      <c r="F14194" s="50" t="s">
        <v>16859</v>
      </c>
      <c r="G14194" s="50" t="s">
        <v>16854</v>
      </c>
      <c r="H14194" s="50" t="s">
        <v>16854</v>
      </c>
      <c r="I14194" s="50">
        <f>(DAX__2019_2020__33[[#This Row],[Adj Close]]-DAX__2019_2020__33[[#This Row],[Adj Open]])/DAX__2019_2020__33[[#This Row],[Adj Open]]</f>
        <v>4.8807921400636049E-3</v>
      </c>
      <c r="J14194" s="50">
        <f>DAX__2019_2020__33[[#This Row],[Adj Close]]-DAX__2019_2020__33[[#This Row],[Adj Open]]</f>
        <v>0.16999799999999965</v>
      </c>
      <c r="K14194" s="50">
        <v>822118</v>
      </c>
    </row>
    <row r="14195" spans="1:11" x14ac:dyDescent="0.3">
      <c r="A14195" s="51" t="str">
        <f t="shared" si="228"/>
        <v>ZAL.DE</v>
      </c>
      <c r="B14195" s="52" t="s">
        <v>136</v>
      </c>
      <c r="C14195" s="50" t="s">
        <v>17296</v>
      </c>
      <c r="D14195" s="50">
        <f>DAX__2019_2020__33[[#This Row],[Open]]*(DAX__2019_2020__33[[#This Row],[Adj Close]]/DAX__2019_2020__33[[#This Row],[Close]])</f>
        <v>34.659999999999997</v>
      </c>
      <c r="E14195" s="50" t="s">
        <v>2030</v>
      </c>
      <c r="F14195" s="50" t="s">
        <v>17294</v>
      </c>
      <c r="G14195" s="50" t="s">
        <v>27180</v>
      </c>
      <c r="H14195" s="50" t="s">
        <v>27180</v>
      </c>
      <c r="I14195" s="50">
        <f>(DAX__2019_2020__33[[#This Row],[Adj Close]]-DAX__2019_2020__33[[#This Row],[Adj Open]])/DAX__2019_2020__33[[#This Row],[Adj Open]]</f>
        <v>1.7599538372764182E-2</v>
      </c>
      <c r="J14195" s="50">
        <f>DAX__2019_2020__33[[#This Row],[Adj Close]]-DAX__2019_2020__33[[#This Row],[Adj Open]]</f>
        <v>0.61000000000000654</v>
      </c>
      <c r="K14195" s="50">
        <v>503299</v>
      </c>
    </row>
    <row r="14196" spans="1:11" x14ac:dyDescent="0.3">
      <c r="A14196" s="51" t="str">
        <f t="shared" si="228"/>
        <v>ZAL.DE</v>
      </c>
      <c r="B14196" s="52" t="s">
        <v>137</v>
      </c>
      <c r="C14196" s="50" t="s">
        <v>26949</v>
      </c>
      <c r="D14196" s="50">
        <f>DAX__2019_2020__33[[#This Row],[Open]]*(DAX__2019_2020__33[[#This Row],[Adj Close]]/DAX__2019_2020__33[[#This Row],[Close]])</f>
        <v>34.900002000000001</v>
      </c>
      <c r="E14196" s="50" t="s">
        <v>1930</v>
      </c>
      <c r="F14196" s="50" t="s">
        <v>1911</v>
      </c>
      <c r="G14196" s="50" t="s">
        <v>27006</v>
      </c>
      <c r="H14196" s="50" t="s">
        <v>27006</v>
      </c>
      <c r="I14196" s="50">
        <f>(DAX__2019_2020__33[[#This Row],[Adj Close]]-DAX__2019_2020__33[[#This Row],[Adj Open]])/DAX__2019_2020__33[[#This Row],[Adj Open]]</f>
        <v>9.7421197855517682E-3</v>
      </c>
      <c r="J14196" s="50">
        <f>DAX__2019_2020__33[[#This Row],[Adj Close]]-DAX__2019_2020__33[[#This Row],[Adj Open]]</f>
        <v>0.33999999999999631</v>
      </c>
      <c r="K14196" s="50">
        <v>793710</v>
      </c>
    </row>
    <row r="14197" spans="1:11" x14ac:dyDescent="0.3">
      <c r="A14197" s="51" t="str">
        <f t="shared" si="228"/>
        <v>ZAL.DE</v>
      </c>
      <c r="B14197" s="52" t="s">
        <v>138</v>
      </c>
      <c r="C14197" s="50" t="s">
        <v>16854</v>
      </c>
      <c r="D14197" s="50">
        <f>DAX__2019_2020__33[[#This Row],[Open]]*(DAX__2019_2020__33[[#This Row],[Adj Close]]/DAX__2019_2020__33[[#This Row],[Close]])</f>
        <v>35</v>
      </c>
      <c r="E14197" s="50" t="s">
        <v>1598</v>
      </c>
      <c r="F14197" s="50" t="s">
        <v>1947</v>
      </c>
      <c r="G14197" s="50" t="s">
        <v>1975</v>
      </c>
      <c r="H14197" s="50" t="s">
        <v>1975</v>
      </c>
      <c r="I14197" s="50">
        <f>(DAX__2019_2020__33[[#This Row],[Adj Close]]-DAX__2019_2020__33[[#This Row],[Adj Open]])/DAX__2019_2020__33[[#This Row],[Adj Open]]</f>
        <v>-8.5713999999999912E-3</v>
      </c>
      <c r="J14197" s="50">
        <f>DAX__2019_2020__33[[#This Row],[Adj Close]]-DAX__2019_2020__33[[#This Row],[Adj Open]]</f>
        <v>-0.29999899999999968</v>
      </c>
      <c r="K14197" s="50">
        <v>459426</v>
      </c>
    </row>
    <row r="14198" spans="1:11" x14ac:dyDescent="0.3">
      <c r="A14198" s="51" t="str">
        <f t="shared" si="228"/>
        <v>ZAL.DE</v>
      </c>
      <c r="B14198" s="52" t="s">
        <v>139</v>
      </c>
      <c r="C14198" s="50" t="s">
        <v>17294</v>
      </c>
      <c r="D14198" s="50">
        <f>DAX__2019_2020__33[[#This Row],[Open]]*(DAX__2019_2020__33[[#This Row],[Adj Close]]/DAX__2019_2020__33[[#This Row],[Close]])</f>
        <v>34.5</v>
      </c>
      <c r="E14198" s="50" t="s">
        <v>1871</v>
      </c>
      <c r="F14198" s="50" t="s">
        <v>1968</v>
      </c>
      <c r="G14198" s="50" t="s">
        <v>1871</v>
      </c>
      <c r="H14198" s="50" t="s">
        <v>1871</v>
      </c>
      <c r="I14198" s="50">
        <f>(DAX__2019_2020__33[[#This Row],[Adj Close]]-DAX__2019_2020__33[[#This Row],[Adj Open]])/DAX__2019_2020__33[[#This Row],[Adj Open]]</f>
        <v>1.7391246376811574E-2</v>
      </c>
      <c r="J14198" s="50">
        <f>DAX__2019_2020__33[[#This Row],[Adj Close]]-DAX__2019_2020__33[[#This Row],[Adj Open]]</f>
        <v>0.59999799999999937</v>
      </c>
      <c r="K14198" s="50">
        <v>409231</v>
      </c>
    </row>
    <row r="14199" spans="1:11" x14ac:dyDescent="0.3">
      <c r="A14199" s="51" t="str">
        <f t="shared" si="228"/>
        <v>ZAL.DE</v>
      </c>
      <c r="B14199" s="52" t="s">
        <v>140</v>
      </c>
      <c r="C14199" s="50" t="s">
        <v>1609</v>
      </c>
      <c r="D14199" s="50">
        <f>DAX__2019_2020__33[[#This Row],[Open]]*(DAX__2019_2020__33[[#This Row],[Adj Close]]/DAX__2019_2020__33[[#This Row],[Close]])</f>
        <v>35.139999000000003</v>
      </c>
      <c r="E14199" s="50" t="s">
        <v>27281</v>
      </c>
      <c r="F14199" s="50" t="s">
        <v>16911</v>
      </c>
      <c r="G14199" s="50" t="s">
        <v>20205</v>
      </c>
      <c r="H14199" s="50" t="s">
        <v>20205</v>
      </c>
      <c r="I14199" s="50">
        <f>(DAX__2019_2020__33[[#This Row],[Adj Close]]-DAX__2019_2020__33[[#This Row],[Adj Open]])/DAX__2019_2020__33[[#This Row],[Adj Open]]</f>
        <v>-2.6465567059350218E-2</v>
      </c>
      <c r="J14199" s="50">
        <f>DAX__2019_2020__33[[#This Row],[Adj Close]]-DAX__2019_2020__33[[#This Row],[Adj Open]]</f>
        <v>-0.92999999999999972</v>
      </c>
      <c r="K14199" s="50">
        <v>662517</v>
      </c>
    </row>
    <row r="14200" spans="1:11" x14ac:dyDescent="0.3">
      <c r="A14200" s="51" t="str">
        <f t="shared" si="228"/>
        <v>ZAL.DE</v>
      </c>
      <c r="B14200" s="52" t="s">
        <v>141</v>
      </c>
      <c r="C14200" s="50" t="s">
        <v>16808</v>
      </c>
      <c r="D14200" s="50">
        <f>DAX__2019_2020__33[[#This Row],[Open]]*(DAX__2019_2020__33[[#This Row],[Adj Close]]/DAX__2019_2020__33[[#This Row],[Close]])</f>
        <v>33.909999999999997</v>
      </c>
      <c r="E14200" s="50" t="s">
        <v>26621</v>
      </c>
      <c r="F14200" s="50" t="s">
        <v>1916</v>
      </c>
      <c r="G14200" s="50" t="s">
        <v>16868</v>
      </c>
      <c r="H14200" s="50" t="s">
        <v>16868</v>
      </c>
      <c r="I14200" s="50">
        <f>(DAX__2019_2020__33[[#This Row],[Adj Close]]-DAX__2019_2020__33[[#This Row],[Adj Open]])/DAX__2019_2020__33[[#This Row],[Adj Open]]</f>
        <v>8.2571217929815303E-3</v>
      </c>
      <c r="J14200" s="50">
        <f>DAX__2019_2020__33[[#This Row],[Adj Close]]-DAX__2019_2020__33[[#This Row],[Adj Open]]</f>
        <v>0.27999900000000366</v>
      </c>
      <c r="K14200" s="50">
        <v>407825</v>
      </c>
    </row>
    <row r="14201" spans="1:11" x14ac:dyDescent="0.3">
      <c r="A14201" s="51" t="str">
        <f t="shared" si="228"/>
        <v>ZAL.DE</v>
      </c>
      <c r="B14201" s="52" t="s">
        <v>142</v>
      </c>
      <c r="C14201" s="50" t="s">
        <v>16909</v>
      </c>
      <c r="D14201" s="50">
        <f>DAX__2019_2020__33[[#This Row],[Open]]*(DAX__2019_2020__33[[#This Row],[Adj Close]]/DAX__2019_2020__33[[#This Row],[Close]])</f>
        <v>34.270000000000003</v>
      </c>
      <c r="E14201" s="50" t="s">
        <v>1978</v>
      </c>
      <c r="F14201" s="50" t="s">
        <v>26884</v>
      </c>
      <c r="G14201" s="50" t="s">
        <v>17321</v>
      </c>
      <c r="H14201" s="50" t="s">
        <v>17321</v>
      </c>
      <c r="I14201" s="50">
        <f>(DAX__2019_2020__33[[#This Row],[Adj Close]]-DAX__2019_2020__33[[#This Row],[Adj Open]])/DAX__2019_2020__33[[#This Row],[Adj Open]]</f>
        <v>2.2468660636124699E-2</v>
      </c>
      <c r="J14201" s="50">
        <f>DAX__2019_2020__33[[#This Row],[Adj Close]]-DAX__2019_2020__33[[#This Row],[Adj Open]]</f>
        <v>0.7700009999999935</v>
      </c>
      <c r="K14201" s="50">
        <v>390374</v>
      </c>
    </row>
    <row r="14202" spans="1:11" x14ac:dyDescent="0.3">
      <c r="A14202" s="51" t="str">
        <f t="shared" si="228"/>
        <v>ZAL.DE</v>
      </c>
      <c r="B14202" s="52" t="s">
        <v>143</v>
      </c>
      <c r="C14202" s="50" t="s">
        <v>1598</v>
      </c>
      <c r="D14202" s="50">
        <f>DAX__2019_2020__33[[#This Row],[Open]]*(DAX__2019_2020__33[[#This Row],[Adj Close]]/DAX__2019_2020__33[[#This Row],[Close]])</f>
        <v>35.200001</v>
      </c>
      <c r="E14202" s="50" t="s">
        <v>1976</v>
      </c>
      <c r="F14202" s="50" t="s">
        <v>30596</v>
      </c>
      <c r="G14202" s="50" t="s">
        <v>26885</v>
      </c>
      <c r="H14202" s="50" t="s">
        <v>26885</v>
      </c>
      <c r="I14202" s="50">
        <f>(DAX__2019_2020__33[[#This Row],[Adj Close]]-DAX__2019_2020__33[[#This Row],[Adj Open]])/DAX__2019_2020__33[[#This Row],[Adj Open]]</f>
        <v>-9.3750565518449947E-3</v>
      </c>
      <c r="J14202" s="50">
        <f>DAX__2019_2020__33[[#This Row],[Adj Close]]-DAX__2019_2020__33[[#This Row],[Adj Open]]</f>
        <v>-0.33000200000000035</v>
      </c>
      <c r="K14202" s="50">
        <v>365154</v>
      </c>
    </row>
    <row r="14203" spans="1:11" x14ac:dyDescent="0.3">
      <c r="A14203" s="51" t="str">
        <f t="shared" si="228"/>
        <v>ZAL.DE</v>
      </c>
      <c r="B14203" s="52" t="s">
        <v>144</v>
      </c>
      <c r="C14203" s="50" t="s">
        <v>30597</v>
      </c>
      <c r="D14203" s="50">
        <f>DAX__2019_2020__33[[#This Row],[Open]]*(DAX__2019_2020__33[[#This Row],[Adj Close]]/DAX__2019_2020__33[[#This Row],[Close]])</f>
        <v>34.759998000000003</v>
      </c>
      <c r="E14203" s="50" t="s">
        <v>1978</v>
      </c>
      <c r="F14203" s="50" t="s">
        <v>1603</v>
      </c>
      <c r="G14203" s="50" t="s">
        <v>16899</v>
      </c>
      <c r="H14203" s="50" t="s">
        <v>16899</v>
      </c>
      <c r="I14203" s="50">
        <f>(DAX__2019_2020__33[[#This Row],[Adj Close]]-DAX__2019_2020__33[[#This Row],[Adj Open]])/DAX__2019_2020__33[[#This Row],[Adj Open]]</f>
        <v>1.1507768211032872E-3</v>
      </c>
      <c r="J14203" s="50">
        <f>DAX__2019_2020__33[[#This Row],[Adj Close]]-DAX__2019_2020__33[[#This Row],[Adj Open]]</f>
        <v>4.0000999999996623E-2</v>
      </c>
      <c r="K14203" s="50">
        <v>446813</v>
      </c>
    </row>
    <row r="14204" spans="1:11" x14ac:dyDescent="0.3">
      <c r="A14204" s="51" t="str">
        <f t="shared" si="228"/>
        <v>ZAL.DE</v>
      </c>
      <c r="B14204" s="52" t="s">
        <v>145</v>
      </c>
      <c r="C14204" s="50" t="s">
        <v>17321</v>
      </c>
      <c r="D14204" s="50">
        <f>DAX__2019_2020__33[[#This Row],[Open]]*(DAX__2019_2020__33[[#This Row],[Adj Close]]/DAX__2019_2020__33[[#This Row],[Close]])</f>
        <v>35.040000999999997</v>
      </c>
      <c r="E14204" s="50" t="s">
        <v>17316</v>
      </c>
      <c r="F14204" s="50" t="s">
        <v>20466</v>
      </c>
      <c r="G14204" s="50" t="s">
        <v>30596</v>
      </c>
      <c r="H14204" s="50" t="s">
        <v>30596</v>
      </c>
      <c r="I14204" s="50">
        <f>(DAX__2019_2020__33[[#This Row],[Adj Close]]-DAX__2019_2020__33[[#This Row],[Adj Open]])/DAX__2019_2020__33[[#This Row],[Adj Open]]</f>
        <v>-8.2762840103799262E-3</v>
      </c>
      <c r="J14204" s="50">
        <f>DAX__2019_2020__33[[#This Row],[Adj Close]]-DAX__2019_2020__33[[#This Row],[Adj Open]]</f>
        <v>-0.29000099999999662</v>
      </c>
      <c r="K14204" s="50">
        <v>511222</v>
      </c>
    </row>
    <row r="14205" spans="1:11" x14ac:dyDescent="0.3">
      <c r="A14205" s="51" t="str">
        <f t="shared" si="228"/>
        <v>ZAL.DE</v>
      </c>
      <c r="B14205" s="52" t="s">
        <v>146</v>
      </c>
      <c r="C14205" s="50" t="s">
        <v>1961</v>
      </c>
      <c r="D14205" s="50">
        <f>DAX__2019_2020__33[[#This Row],[Open]]*(DAX__2019_2020__33[[#This Row],[Adj Close]]/DAX__2019_2020__33[[#This Row],[Close]])</f>
        <v>34.889999000000003</v>
      </c>
      <c r="E14205" s="50" t="s">
        <v>2034</v>
      </c>
      <c r="F14205" s="50" t="s">
        <v>17318</v>
      </c>
      <c r="G14205" s="50" t="s">
        <v>27223</v>
      </c>
      <c r="H14205" s="50" t="s">
        <v>27223</v>
      </c>
      <c r="I14205" s="50">
        <f>(DAX__2019_2020__33[[#This Row],[Adj Close]]-DAX__2019_2020__33[[#This Row],[Adj Open]])/DAX__2019_2020__33[[#This Row],[Adj Open]]</f>
        <v>5.1591001765290152E-3</v>
      </c>
      <c r="J14205" s="50">
        <f>DAX__2019_2020__33[[#This Row],[Adj Close]]-DAX__2019_2020__33[[#This Row],[Adj Open]]</f>
        <v>0.18000099999999719</v>
      </c>
      <c r="K14205" s="50">
        <v>651576</v>
      </c>
    </row>
    <row r="14206" spans="1:11" x14ac:dyDescent="0.3">
      <c r="A14206" s="51" t="str">
        <f t="shared" ref="A14206:A14269" si="229">"ZAL.DE"</f>
        <v>ZAL.DE</v>
      </c>
      <c r="B14206" s="52" t="s">
        <v>147</v>
      </c>
      <c r="C14206" s="50" t="s">
        <v>26873</v>
      </c>
      <c r="D14206" s="50">
        <f>DAX__2019_2020__33[[#This Row],[Open]]*(DAX__2019_2020__33[[#This Row],[Adj Close]]/DAX__2019_2020__33[[#This Row],[Close]])</f>
        <v>35.25</v>
      </c>
      <c r="E14206" s="50" t="s">
        <v>20538</v>
      </c>
      <c r="F14206" s="50" t="s">
        <v>26935</v>
      </c>
      <c r="G14206" s="50" t="s">
        <v>21483</v>
      </c>
      <c r="H14206" s="50" t="s">
        <v>21483</v>
      </c>
      <c r="I14206" s="50">
        <f>(DAX__2019_2020__33[[#This Row],[Adj Close]]-DAX__2019_2020__33[[#This Row],[Adj Open]])/DAX__2019_2020__33[[#This Row],[Adj Open]]</f>
        <v>2.070921985815594E-2</v>
      </c>
      <c r="J14206" s="50">
        <f>DAX__2019_2020__33[[#This Row],[Adj Close]]-DAX__2019_2020__33[[#This Row],[Adj Open]]</f>
        <v>0.72999999999999687</v>
      </c>
      <c r="K14206" s="50">
        <v>424765</v>
      </c>
    </row>
    <row r="14207" spans="1:11" x14ac:dyDescent="0.3">
      <c r="A14207" s="51" t="str">
        <f t="shared" si="229"/>
        <v>ZAL.DE</v>
      </c>
      <c r="B14207" s="52" t="s">
        <v>148</v>
      </c>
      <c r="C14207" s="50" t="s">
        <v>2002</v>
      </c>
      <c r="D14207" s="50">
        <f>DAX__2019_2020__33[[#This Row],[Open]]*(DAX__2019_2020__33[[#This Row],[Adj Close]]/DAX__2019_2020__33[[#This Row],[Close]])</f>
        <v>36.299999</v>
      </c>
      <c r="E14207" s="50" t="s">
        <v>27067</v>
      </c>
      <c r="F14207" s="50" t="s">
        <v>27091</v>
      </c>
      <c r="G14207" s="50" t="s">
        <v>20541</v>
      </c>
      <c r="H14207" s="50" t="s">
        <v>20541</v>
      </c>
      <c r="I14207" s="50">
        <f>(DAX__2019_2020__33[[#This Row],[Adj Close]]-DAX__2019_2020__33[[#This Row],[Adj Open]])/DAX__2019_2020__33[[#This Row],[Adj Open]]</f>
        <v>1.9283774635916667E-2</v>
      </c>
      <c r="J14207" s="50">
        <f>DAX__2019_2020__33[[#This Row],[Adj Close]]-DAX__2019_2020__33[[#This Row],[Adj Open]]</f>
        <v>0.70000100000000032</v>
      </c>
      <c r="K14207" s="50">
        <v>675218</v>
      </c>
    </row>
    <row r="14208" spans="1:11" x14ac:dyDescent="0.3">
      <c r="A14208" s="51" t="str">
        <f t="shared" si="229"/>
        <v>ZAL.DE</v>
      </c>
      <c r="B14208" s="52" t="s">
        <v>149</v>
      </c>
      <c r="C14208" s="50" t="s">
        <v>20255</v>
      </c>
      <c r="D14208" s="50">
        <f>DAX__2019_2020__33[[#This Row],[Open]]*(DAX__2019_2020__33[[#This Row],[Adj Close]]/DAX__2019_2020__33[[#This Row],[Close]])</f>
        <v>36.950001</v>
      </c>
      <c r="E14208" s="50" t="s">
        <v>27065</v>
      </c>
      <c r="F14208" s="50" t="s">
        <v>21499</v>
      </c>
      <c r="G14208" s="50" t="s">
        <v>30598</v>
      </c>
      <c r="H14208" s="50" t="s">
        <v>30598</v>
      </c>
      <c r="I14208" s="50">
        <f>(DAX__2019_2020__33[[#This Row],[Adj Close]]-DAX__2019_2020__33[[#This Row],[Adj Open]])/DAX__2019_2020__33[[#This Row],[Adj Open]]</f>
        <v>-2.0027117184651683E-2</v>
      </c>
      <c r="J14208" s="50">
        <f>DAX__2019_2020__33[[#This Row],[Adj Close]]-DAX__2019_2020__33[[#This Row],[Adj Open]]</f>
        <v>-0.74000199999999694</v>
      </c>
      <c r="K14208" s="50">
        <v>478034</v>
      </c>
    </row>
    <row r="14209" spans="1:11" x14ac:dyDescent="0.3">
      <c r="A14209" s="51" t="str">
        <f t="shared" si="229"/>
        <v>ZAL.DE</v>
      </c>
      <c r="B14209" s="52" t="s">
        <v>150</v>
      </c>
      <c r="C14209" s="50" t="s">
        <v>2014</v>
      </c>
      <c r="D14209" s="50">
        <f>DAX__2019_2020__33[[#This Row],[Open]]*(DAX__2019_2020__33[[#This Row],[Adj Close]]/DAX__2019_2020__33[[#This Row],[Close]])</f>
        <v>36.400002000000001</v>
      </c>
      <c r="E14209" s="50" t="s">
        <v>27747</v>
      </c>
      <c r="F14209" s="50" t="s">
        <v>30599</v>
      </c>
      <c r="G14209" s="50" t="s">
        <v>20279</v>
      </c>
      <c r="H14209" s="50" t="s">
        <v>20279</v>
      </c>
      <c r="I14209" s="50">
        <f>(DAX__2019_2020__33[[#This Row],[Adj Close]]-DAX__2019_2020__33[[#This Row],[Adj Open]])/DAX__2019_2020__33[[#This Row],[Adj Open]]</f>
        <v>-6.0440106569225162E-3</v>
      </c>
      <c r="J14209" s="50">
        <f>DAX__2019_2020__33[[#This Row],[Adj Close]]-DAX__2019_2020__33[[#This Row],[Adj Open]]</f>
        <v>-0.22000200000000092</v>
      </c>
      <c r="K14209" s="50">
        <v>273342</v>
      </c>
    </row>
    <row r="14210" spans="1:11" x14ac:dyDescent="0.3">
      <c r="A14210" s="51" t="str">
        <f t="shared" si="229"/>
        <v>ZAL.DE</v>
      </c>
      <c r="B14210" s="52" t="s">
        <v>151</v>
      </c>
      <c r="C14210" s="50" t="s">
        <v>21475</v>
      </c>
      <c r="D14210" s="50">
        <f>DAX__2019_2020__33[[#This Row],[Open]]*(DAX__2019_2020__33[[#This Row],[Adj Close]]/DAX__2019_2020__33[[#This Row],[Close]])</f>
        <v>36.159999999999997</v>
      </c>
      <c r="E14210" s="50" t="s">
        <v>21475</v>
      </c>
      <c r="F14210" s="50" t="s">
        <v>1875</v>
      </c>
      <c r="G14210" s="50" t="s">
        <v>27140</v>
      </c>
      <c r="H14210" s="50" t="s">
        <v>27140</v>
      </c>
      <c r="I14210" s="50">
        <f>(DAX__2019_2020__33[[#This Row],[Adj Close]]-DAX__2019_2020__33[[#This Row],[Adj Open]])/DAX__2019_2020__33[[#This Row],[Adj Open]]</f>
        <v>-6.9137168141592924E-3</v>
      </c>
      <c r="J14210" s="50">
        <f>DAX__2019_2020__33[[#This Row],[Adj Close]]-DAX__2019_2020__33[[#This Row],[Adj Open]]</f>
        <v>-0.25</v>
      </c>
      <c r="K14210" s="50">
        <v>354270</v>
      </c>
    </row>
    <row r="14211" spans="1:11" x14ac:dyDescent="0.3">
      <c r="A14211" s="51" t="str">
        <f t="shared" si="229"/>
        <v>ZAL.DE</v>
      </c>
      <c r="B14211" s="52" t="s">
        <v>152</v>
      </c>
      <c r="C14211" s="50" t="s">
        <v>2002</v>
      </c>
      <c r="D14211" s="50">
        <f>DAX__2019_2020__33[[#This Row],[Open]]*(DAX__2019_2020__33[[#This Row],[Adj Close]]/DAX__2019_2020__33[[#This Row],[Close]])</f>
        <v>36.299999</v>
      </c>
      <c r="E14211" s="50" t="s">
        <v>20281</v>
      </c>
      <c r="F14211" s="50" t="s">
        <v>1978</v>
      </c>
      <c r="G14211" s="50" t="s">
        <v>20253</v>
      </c>
      <c r="H14211" s="50" t="s">
        <v>20253</v>
      </c>
      <c r="I14211" s="50">
        <f>(DAX__2019_2020__33[[#This Row],[Adj Close]]-DAX__2019_2020__33[[#This Row],[Adj Open]])/DAX__2019_2020__33[[#This Row],[Adj Open]]</f>
        <v>-2.6446254172073014E-2</v>
      </c>
      <c r="J14211" s="50">
        <f>DAX__2019_2020__33[[#This Row],[Adj Close]]-DAX__2019_2020__33[[#This Row],[Adj Open]]</f>
        <v>-0.95999899999999627</v>
      </c>
      <c r="K14211" s="50">
        <v>521877</v>
      </c>
    </row>
    <row r="14212" spans="1:11" x14ac:dyDescent="0.3">
      <c r="A14212" s="51" t="str">
        <f t="shared" si="229"/>
        <v>ZAL.DE</v>
      </c>
      <c r="B14212" s="52" t="s">
        <v>153</v>
      </c>
      <c r="C14212" s="50" t="s">
        <v>2030</v>
      </c>
      <c r="D14212" s="50">
        <f>DAX__2019_2020__33[[#This Row],[Open]]*(DAX__2019_2020__33[[#This Row],[Adj Close]]/DAX__2019_2020__33[[#This Row],[Close]])</f>
        <v>35.349997999999999</v>
      </c>
      <c r="E14212" s="50" t="s">
        <v>20821</v>
      </c>
      <c r="F14212" s="50" t="s">
        <v>21484</v>
      </c>
      <c r="G14212" s="50" t="s">
        <v>27121</v>
      </c>
      <c r="H14212" s="50" t="s">
        <v>27121</v>
      </c>
      <c r="I14212" s="50">
        <f>(DAX__2019_2020__33[[#This Row],[Adj Close]]-DAX__2019_2020__33[[#This Row],[Adj Open]])/DAX__2019_2020__33[[#This Row],[Adj Open]]</f>
        <v>2.7157087816525489E-2</v>
      </c>
      <c r="J14212" s="50">
        <f>DAX__2019_2020__33[[#This Row],[Adj Close]]-DAX__2019_2020__33[[#This Row],[Adj Open]]</f>
        <v>0.96000300000000038</v>
      </c>
      <c r="K14212" s="50">
        <v>485807</v>
      </c>
    </row>
    <row r="14213" spans="1:11" x14ac:dyDescent="0.3">
      <c r="A14213" s="51" t="str">
        <f t="shared" si="229"/>
        <v>ZAL.DE</v>
      </c>
      <c r="B14213" s="52" t="s">
        <v>154</v>
      </c>
      <c r="C14213" s="50" t="s">
        <v>20271</v>
      </c>
      <c r="D14213" s="50">
        <f>DAX__2019_2020__33[[#This Row],[Open]]*(DAX__2019_2020__33[[#This Row],[Adj Close]]/DAX__2019_2020__33[[#This Row],[Close]])</f>
        <v>36.490001999999997</v>
      </c>
      <c r="E14213" s="50" t="s">
        <v>27164</v>
      </c>
      <c r="F14213" s="50" t="s">
        <v>17336</v>
      </c>
      <c r="G14213" s="50" t="s">
        <v>20539</v>
      </c>
      <c r="H14213" s="50" t="s">
        <v>20539</v>
      </c>
      <c r="I14213" s="50">
        <f>(DAX__2019_2020__33[[#This Row],[Adj Close]]-DAX__2019_2020__33[[#This Row],[Adj Open]])/DAX__2019_2020__33[[#This Row],[Adj Open]]</f>
        <v>9.8656064748914637E-3</v>
      </c>
      <c r="J14213" s="50">
        <f>DAX__2019_2020__33[[#This Row],[Adj Close]]-DAX__2019_2020__33[[#This Row],[Adj Open]]</f>
        <v>0.35999600000000243</v>
      </c>
      <c r="K14213" s="50">
        <v>469206</v>
      </c>
    </row>
    <row r="14214" spans="1:11" x14ac:dyDescent="0.3">
      <c r="A14214" s="51" t="str">
        <f t="shared" si="229"/>
        <v>ZAL.DE</v>
      </c>
      <c r="B14214" s="52" t="s">
        <v>155</v>
      </c>
      <c r="C14214" s="50" t="s">
        <v>2025</v>
      </c>
      <c r="D14214" s="50">
        <f>DAX__2019_2020__33[[#This Row],[Open]]*(DAX__2019_2020__33[[#This Row],[Adj Close]]/DAX__2019_2020__33[[#This Row],[Close]])</f>
        <v>36.860000999999997</v>
      </c>
      <c r="E14214" s="50" t="s">
        <v>1541</v>
      </c>
      <c r="F14214" s="50" t="s">
        <v>21523</v>
      </c>
      <c r="G14214" s="50" t="s">
        <v>1541</v>
      </c>
      <c r="H14214" s="50" t="s">
        <v>1541</v>
      </c>
      <c r="I14214" s="50">
        <f>(DAX__2019_2020__33[[#This Row],[Adj Close]]-DAX__2019_2020__33[[#This Row],[Adj Open]])/DAX__2019_2020__33[[#This Row],[Adj Open]]</f>
        <v>2.3331524055032082E-2</v>
      </c>
      <c r="J14214" s="50">
        <f>DAX__2019_2020__33[[#This Row],[Adj Close]]-DAX__2019_2020__33[[#This Row],[Adj Open]]</f>
        <v>0.86000000000000654</v>
      </c>
      <c r="K14214" s="50">
        <v>599219</v>
      </c>
    </row>
    <row r="14215" spans="1:11" x14ac:dyDescent="0.3">
      <c r="A14215" s="51" t="str">
        <f t="shared" si="229"/>
        <v>ZAL.DE</v>
      </c>
      <c r="B14215" s="52" t="s">
        <v>156</v>
      </c>
      <c r="C14215" s="50" t="s">
        <v>17406</v>
      </c>
      <c r="D14215" s="50">
        <f>DAX__2019_2020__33[[#This Row],[Open]]*(DAX__2019_2020__33[[#This Row],[Adj Close]]/DAX__2019_2020__33[[#This Row],[Close]])</f>
        <v>37.740001999999997</v>
      </c>
      <c r="E14215" s="50" t="s">
        <v>27108</v>
      </c>
      <c r="F14215" s="50" t="s">
        <v>20508</v>
      </c>
      <c r="G14215" s="50" t="s">
        <v>20527</v>
      </c>
      <c r="H14215" s="50" t="s">
        <v>20527</v>
      </c>
      <c r="I14215" s="50">
        <f>(DAX__2019_2020__33[[#This Row],[Adj Close]]-DAX__2019_2020__33[[#This Row],[Adj Open]])/DAX__2019_2020__33[[#This Row],[Adj Open]]</f>
        <v>-4.239533426627709E-3</v>
      </c>
      <c r="J14215" s="50">
        <f>DAX__2019_2020__33[[#This Row],[Adj Close]]-DAX__2019_2020__33[[#This Row],[Adj Open]]</f>
        <v>-0.15999999999999659</v>
      </c>
      <c r="K14215" s="50">
        <v>308087</v>
      </c>
    </row>
    <row r="14216" spans="1:11" x14ac:dyDescent="0.3">
      <c r="A14216" s="51" t="str">
        <f t="shared" si="229"/>
        <v>ZAL.DE</v>
      </c>
      <c r="B14216" s="52" t="s">
        <v>157</v>
      </c>
      <c r="C14216" s="50" t="s">
        <v>2091</v>
      </c>
      <c r="D14216" s="50">
        <f>DAX__2019_2020__33[[#This Row],[Open]]*(DAX__2019_2020__33[[#This Row],[Adj Close]]/DAX__2019_2020__33[[#This Row],[Close]])</f>
        <v>40.099997999999999</v>
      </c>
      <c r="E14216" s="50" t="s">
        <v>17558</v>
      </c>
      <c r="F14216" s="50" t="s">
        <v>17509</v>
      </c>
      <c r="G14216" s="50" t="s">
        <v>1444</v>
      </c>
      <c r="H14216" s="50" t="s">
        <v>1444</v>
      </c>
      <c r="I14216" s="50">
        <f>(DAX__2019_2020__33[[#This Row],[Adj Close]]-DAX__2019_2020__33[[#This Row],[Adj Open]])/DAX__2019_2020__33[[#This Row],[Adj Open]]</f>
        <v>3.6409054184990242E-2</v>
      </c>
      <c r="J14216" s="50">
        <f>DAX__2019_2020__33[[#This Row],[Adj Close]]-DAX__2019_2020__33[[#This Row],[Adj Open]]</f>
        <v>1.4600030000000004</v>
      </c>
      <c r="K14216" s="50">
        <v>1864670</v>
      </c>
    </row>
    <row r="14217" spans="1:11" x14ac:dyDescent="0.3">
      <c r="A14217" s="51" t="str">
        <f t="shared" si="229"/>
        <v>ZAL.DE</v>
      </c>
      <c r="B14217" s="52" t="s">
        <v>158</v>
      </c>
      <c r="C14217" s="50" t="s">
        <v>978</v>
      </c>
      <c r="D14217" s="50">
        <f>DAX__2019_2020__33[[#This Row],[Open]]*(DAX__2019_2020__33[[#This Row],[Adj Close]]/DAX__2019_2020__33[[#This Row],[Close]])</f>
        <v>40.830002</v>
      </c>
      <c r="E14217" s="50" t="s">
        <v>20343</v>
      </c>
      <c r="F14217" s="50" t="s">
        <v>2088</v>
      </c>
      <c r="G14217" s="50" t="s">
        <v>1251</v>
      </c>
      <c r="H14217" s="50" t="s">
        <v>1251</v>
      </c>
      <c r="I14217" s="50">
        <f>(DAX__2019_2020__33[[#This Row],[Adj Close]]-DAX__2019_2020__33[[#This Row],[Adj Open]])/DAX__2019_2020__33[[#This Row],[Adj Open]]</f>
        <v>1.9348443823245454E-2</v>
      </c>
      <c r="J14217" s="50">
        <f>DAX__2019_2020__33[[#This Row],[Adj Close]]-DAX__2019_2020__33[[#This Row],[Adj Open]]</f>
        <v>0.78999699999999962</v>
      </c>
      <c r="K14217" s="50">
        <v>838435</v>
      </c>
    </row>
    <row r="14218" spans="1:11" x14ac:dyDescent="0.3">
      <c r="A14218" s="51" t="str">
        <f t="shared" si="229"/>
        <v>ZAL.DE</v>
      </c>
      <c r="B14218" s="52" t="s">
        <v>159</v>
      </c>
      <c r="C14218" s="50" t="s">
        <v>19971</v>
      </c>
      <c r="D14218" s="50">
        <f>DAX__2019_2020__33[[#This Row],[Open]]*(DAX__2019_2020__33[[#This Row],[Adj Close]]/DAX__2019_2020__33[[#This Row],[Close]])</f>
        <v>41.5</v>
      </c>
      <c r="E14218" s="50" t="s">
        <v>1154</v>
      </c>
      <c r="F14218" s="50" t="s">
        <v>9820</v>
      </c>
      <c r="G14218" s="50" t="s">
        <v>1019</v>
      </c>
      <c r="H14218" s="50" t="s">
        <v>1019</v>
      </c>
      <c r="I14218" s="50">
        <f>(DAX__2019_2020__33[[#This Row],[Adj Close]]-DAX__2019_2020__33[[#This Row],[Adj Open]])/DAX__2019_2020__33[[#This Row],[Adj Open]]</f>
        <v>3.3734698795181467E-3</v>
      </c>
      <c r="J14218" s="50">
        <f>DAX__2019_2020__33[[#This Row],[Adj Close]]-DAX__2019_2020__33[[#This Row],[Adj Open]]</f>
        <v>0.13999900000000309</v>
      </c>
      <c r="K14218" s="50">
        <v>500398</v>
      </c>
    </row>
    <row r="14219" spans="1:11" x14ac:dyDescent="0.3">
      <c r="A14219" s="51" t="str">
        <f t="shared" si="229"/>
        <v>ZAL.DE</v>
      </c>
      <c r="B14219" s="52" t="s">
        <v>160</v>
      </c>
      <c r="C14219" s="50" t="s">
        <v>19971</v>
      </c>
      <c r="D14219" s="50">
        <f>DAX__2019_2020__33[[#This Row],[Open]]*(DAX__2019_2020__33[[#This Row],[Adj Close]]/DAX__2019_2020__33[[#This Row],[Close]])</f>
        <v>41.5</v>
      </c>
      <c r="E14219" s="50" t="s">
        <v>1240</v>
      </c>
      <c r="F14219" s="50" t="s">
        <v>17540</v>
      </c>
      <c r="G14219" s="50" t="s">
        <v>1254</v>
      </c>
      <c r="H14219" s="50" t="s">
        <v>1254</v>
      </c>
      <c r="I14219" s="50">
        <f>(DAX__2019_2020__33[[#This Row],[Adj Close]]-DAX__2019_2020__33[[#This Row],[Adj Open]])/DAX__2019_2020__33[[#This Row],[Adj Open]]</f>
        <v>-1.9277590361445867E-3</v>
      </c>
      <c r="J14219" s="50">
        <f>DAX__2019_2020__33[[#This Row],[Adj Close]]-DAX__2019_2020__33[[#This Row],[Adj Open]]</f>
        <v>-8.0002000000000351E-2</v>
      </c>
      <c r="K14219" s="50">
        <v>566847</v>
      </c>
    </row>
    <row r="14220" spans="1:11" x14ac:dyDescent="0.3">
      <c r="A14220" s="51" t="str">
        <f t="shared" si="229"/>
        <v>ZAL.DE</v>
      </c>
      <c r="B14220" s="52" t="s">
        <v>161</v>
      </c>
      <c r="C14220" s="50" t="s">
        <v>17465</v>
      </c>
      <c r="D14220" s="50">
        <f>DAX__2019_2020__33[[#This Row],[Open]]*(DAX__2019_2020__33[[#This Row],[Adj Close]]/DAX__2019_2020__33[[#This Row],[Close]])</f>
        <v>41.41</v>
      </c>
      <c r="E14220" s="50" t="s">
        <v>20883</v>
      </c>
      <c r="F14220" s="50" t="s">
        <v>17465</v>
      </c>
      <c r="G14220" s="50" t="s">
        <v>1026</v>
      </c>
      <c r="H14220" s="50" t="s">
        <v>1026</v>
      </c>
      <c r="I14220" s="50">
        <f>(DAX__2019_2020__33[[#This Row],[Adj Close]]-DAX__2019_2020__33[[#This Row],[Adj Open]])/DAX__2019_2020__33[[#This Row],[Adj Open]]</f>
        <v>1.6662593576430882E-2</v>
      </c>
      <c r="J14220" s="50">
        <f>DAX__2019_2020__33[[#This Row],[Adj Close]]-DAX__2019_2020__33[[#This Row],[Adj Open]]</f>
        <v>0.68999800000000278</v>
      </c>
      <c r="K14220" s="50">
        <v>747746</v>
      </c>
    </row>
    <row r="14221" spans="1:11" x14ac:dyDescent="0.3">
      <c r="A14221" s="51" t="str">
        <f t="shared" si="229"/>
        <v>ZAL.DE</v>
      </c>
      <c r="B14221" s="52" t="s">
        <v>162</v>
      </c>
      <c r="C14221" s="50" t="s">
        <v>9795</v>
      </c>
      <c r="D14221" s="50">
        <f>DAX__2019_2020__33[[#This Row],[Open]]*(DAX__2019_2020__33[[#This Row],[Adj Close]]/DAX__2019_2020__33[[#This Row],[Close]])</f>
        <v>42.25</v>
      </c>
      <c r="E14221" s="50" t="s">
        <v>27660</v>
      </c>
      <c r="F14221" s="50" t="s">
        <v>1492</v>
      </c>
      <c r="G14221" s="50" t="s">
        <v>27402</v>
      </c>
      <c r="H14221" s="50" t="s">
        <v>27402</v>
      </c>
      <c r="I14221" s="50">
        <f>(DAX__2019_2020__33[[#This Row],[Adj Close]]-DAX__2019_2020__33[[#This Row],[Adj Open]])/DAX__2019_2020__33[[#This Row],[Adj Open]]</f>
        <v>-4.2603550295857917E-3</v>
      </c>
      <c r="J14221" s="50">
        <f>DAX__2019_2020__33[[#This Row],[Adj Close]]-DAX__2019_2020__33[[#This Row],[Adj Open]]</f>
        <v>-0.17999999999999972</v>
      </c>
      <c r="K14221" s="50">
        <v>396380</v>
      </c>
    </row>
    <row r="14222" spans="1:11" x14ac:dyDescent="0.3">
      <c r="A14222" s="51" t="str">
        <f t="shared" si="229"/>
        <v>ZAL.DE</v>
      </c>
      <c r="B14222" s="52" t="s">
        <v>163</v>
      </c>
      <c r="C14222" s="50" t="s">
        <v>20341</v>
      </c>
      <c r="D14222" s="50">
        <f>DAX__2019_2020__33[[#This Row],[Open]]*(DAX__2019_2020__33[[#This Row],[Adj Close]]/DAX__2019_2020__33[[#This Row],[Close]])</f>
        <v>41.68</v>
      </c>
      <c r="E14222" s="50" t="s">
        <v>20391</v>
      </c>
      <c r="F14222" s="50" t="s">
        <v>590</v>
      </c>
      <c r="G14222" s="50" t="s">
        <v>20391</v>
      </c>
      <c r="H14222" s="50" t="s">
        <v>20391</v>
      </c>
      <c r="I14222" s="50">
        <f>(DAX__2019_2020__33[[#This Row],[Adj Close]]-DAX__2019_2020__33[[#This Row],[Adj Open]])/DAX__2019_2020__33[[#This Row],[Adj Open]]</f>
        <v>1.583493282149721E-2</v>
      </c>
      <c r="J14222" s="50">
        <f>DAX__2019_2020__33[[#This Row],[Adj Close]]-DAX__2019_2020__33[[#This Row],[Adj Open]]</f>
        <v>0.66000000000000369</v>
      </c>
      <c r="K14222" s="50">
        <v>734112</v>
      </c>
    </row>
    <row r="14223" spans="1:11" x14ac:dyDescent="0.3">
      <c r="A14223" s="51" t="str">
        <f t="shared" si="229"/>
        <v>ZAL.DE</v>
      </c>
      <c r="B14223" s="52" t="s">
        <v>164</v>
      </c>
      <c r="C14223" s="50" t="s">
        <v>1125</v>
      </c>
      <c r="D14223" s="50">
        <f>DAX__2019_2020__33[[#This Row],[Open]]*(DAX__2019_2020__33[[#This Row],[Adj Close]]/DAX__2019_2020__33[[#This Row],[Close]])</f>
        <v>42.200001</v>
      </c>
      <c r="E14223" s="50" t="s">
        <v>591</v>
      </c>
      <c r="F14223" s="50" t="s">
        <v>17480</v>
      </c>
      <c r="G14223" s="50" t="s">
        <v>977</v>
      </c>
      <c r="H14223" s="50" t="s">
        <v>977</v>
      </c>
      <c r="I14223" s="50">
        <f>(DAX__2019_2020__33[[#This Row],[Adj Close]]-DAX__2019_2020__33[[#This Row],[Adj Open]])/DAX__2019_2020__33[[#This Row],[Adj Open]]</f>
        <v>9.7156395801980336E-3</v>
      </c>
      <c r="J14223" s="50">
        <f>DAX__2019_2020__33[[#This Row],[Adj Close]]-DAX__2019_2020__33[[#This Row],[Adj Open]]</f>
        <v>0.40999999999999659</v>
      </c>
      <c r="K14223" s="50">
        <v>698917</v>
      </c>
    </row>
    <row r="14224" spans="1:11" x14ac:dyDescent="0.3">
      <c r="A14224" s="51" t="str">
        <f t="shared" si="229"/>
        <v>ZAL.DE</v>
      </c>
      <c r="B14224" s="52" t="s">
        <v>165</v>
      </c>
      <c r="C14224" s="50" t="s">
        <v>1326</v>
      </c>
      <c r="D14224" s="50">
        <f>DAX__2019_2020__33[[#This Row],[Open]]*(DAX__2019_2020__33[[#This Row],[Adj Close]]/DAX__2019_2020__33[[#This Row],[Close]])</f>
        <v>42.720001000000003</v>
      </c>
      <c r="E14224" s="50" t="s">
        <v>2111</v>
      </c>
      <c r="F14224" s="50" t="s">
        <v>1044</v>
      </c>
      <c r="G14224" s="50" t="s">
        <v>30600</v>
      </c>
      <c r="H14224" s="50" t="s">
        <v>30600</v>
      </c>
      <c r="I14224" s="50">
        <f>(DAX__2019_2020__33[[#This Row],[Adj Close]]-DAX__2019_2020__33[[#This Row],[Adj Open]])/DAX__2019_2020__33[[#This Row],[Adj Open]]</f>
        <v>-1.8258473355372888E-2</v>
      </c>
      <c r="J14224" s="50">
        <f>DAX__2019_2020__33[[#This Row],[Adj Close]]-DAX__2019_2020__33[[#This Row],[Adj Open]]</f>
        <v>-0.78000200000000319</v>
      </c>
      <c r="K14224" s="50">
        <v>732442</v>
      </c>
    </row>
    <row r="14225" spans="1:11" x14ac:dyDescent="0.3">
      <c r="A14225" s="51" t="str">
        <f t="shared" si="229"/>
        <v>ZAL.DE</v>
      </c>
      <c r="B14225" s="52" t="s">
        <v>166</v>
      </c>
      <c r="C14225" s="50" t="s">
        <v>17463</v>
      </c>
      <c r="D14225" s="50">
        <f>DAX__2019_2020__33[[#This Row],[Open]]*(DAX__2019_2020__33[[#This Row],[Adj Close]]/DAX__2019_2020__33[[#This Row],[Close]])</f>
        <v>41.52</v>
      </c>
      <c r="E14225" s="50" t="s">
        <v>1102</v>
      </c>
      <c r="F14225" s="50" t="s">
        <v>1515</v>
      </c>
      <c r="G14225" s="50" t="s">
        <v>1162</v>
      </c>
      <c r="H14225" s="50" t="s">
        <v>1162</v>
      </c>
      <c r="I14225" s="50">
        <f>(DAX__2019_2020__33[[#This Row],[Adj Close]]-DAX__2019_2020__33[[#This Row],[Adj Open]])/DAX__2019_2020__33[[#This Row],[Adj Open]]</f>
        <v>-2.3362259152215882E-2</v>
      </c>
      <c r="J14225" s="50">
        <f>DAX__2019_2020__33[[#This Row],[Adj Close]]-DAX__2019_2020__33[[#This Row],[Adj Open]]</f>
        <v>-0.97000100000000344</v>
      </c>
      <c r="K14225" s="50">
        <v>884501</v>
      </c>
    </row>
    <row r="14226" spans="1:11" x14ac:dyDescent="0.3">
      <c r="A14226" s="51" t="str">
        <f t="shared" si="229"/>
        <v>ZAL.DE</v>
      </c>
      <c r="B14226" s="52" t="s">
        <v>167</v>
      </c>
      <c r="C14226" s="50" t="s">
        <v>17505</v>
      </c>
      <c r="D14226" s="50">
        <f>DAX__2019_2020__33[[#This Row],[Open]]*(DAX__2019_2020__33[[#This Row],[Adj Close]]/DAX__2019_2020__33[[#This Row],[Close]])</f>
        <v>40.57</v>
      </c>
      <c r="E14226" s="50" t="s">
        <v>20886</v>
      </c>
      <c r="F14226" s="50" t="s">
        <v>1189</v>
      </c>
      <c r="G14226" s="50" t="s">
        <v>9806</v>
      </c>
      <c r="H14226" s="50" t="s">
        <v>9806</v>
      </c>
      <c r="I14226" s="50">
        <f>(DAX__2019_2020__33[[#This Row],[Adj Close]]-DAX__2019_2020__33[[#This Row],[Adj Open]])/DAX__2019_2020__33[[#This Row],[Adj Open]]</f>
        <v>1.7254128666502413E-2</v>
      </c>
      <c r="J14226" s="50">
        <f>DAX__2019_2020__33[[#This Row],[Adj Close]]-DAX__2019_2020__33[[#This Row],[Adj Open]]</f>
        <v>0.70000000000000284</v>
      </c>
      <c r="K14226" s="50">
        <v>1046387</v>
      </c>
    </row>
    <row r="14227" spans="1:11" x14ac:dyDescent="0.3">
      <c r="A14227" s="51" t="str">
        <f t="shared" si="229"/>
        <v>ZAL.DE</v>
      </c>
      <c r="B14227" s="52" t="s">
        <v>168</v>
      </c>
      <c r="C14227" s="50" t="s">
        <v>30601</v>
      </c>
      <c r="D14227" s="50">
        <f>DAX__2019_2020__33[[#This Row],[Open]]*(DAX__2019_2020__33[[#This Row],[Adj Close]]/DAX__2019_2020__33[[#This Row],[Close]])</f>
        <v>40.209999000000003</v>
      </c>
      <c r="E14227" s="50" t="s">
        <v>1018</v>
      </c>
      <c r="F14227" s="50" t="s">
        <v>9811</v>
      </c>
      <c r="G14227" s="50" t="s">
        <v>1018</v>
      </c>
      <c r="H14227" s="50" t="s">
        <v>1018</v>
      </c>
      <c r="I14227" s="50">
        <f>(DAX__2019_2020__33[[#This Row],[Adj Close]]-DAX__2019_2020__33[[#This Row],[Adj Open]])/DAX__2019_2020__33[[#This Row],[Adj Open]]</f>
        <v>2.4620791460352856E-2</v>
      </c>
      <c r="J14227" s="50">
        <f>DAX__2019_2020__33[[#This Row],[Adj Close]]-DAX__2019_2020__33[[#This Row],[Adj Open]]</f>
        <v>0.99000199999999694</v>
      </c>
      <c r="K14227" s="50">
        <v>463270</v>
      </c>
    </row>
    <row r="14228" spans="1:11" x14ac:dyDescent="0.3">
      <c r="A14228" s="51" t="str">
        <f t="shared" si="229"/>
        <v>ZAL.DE</v>
      </c>
      <c r="B14228" s="52" t="s">
        <v>169</v>
      </c>
      <c r="C14228" s="50" t="s">
        <v>1018</v>
      </c>
      <c r="D14228" s="50">
        <f>DAX__2019_2020__33[[#This Row],[Open]]*(DAX__2019_2020__33[[#This Row],[Adj Close]]/DAX__2019_2020__33[[#This Row],[Close]])</f>
        <v>41.200001</v>
      </c>
      <c r="E14228" s="50" t="s">
        <v>1254</v>
      </c>
      <c r="F14228" s="50" t="s">
        <v>2078</v>
      </c>
      <c r="G14228" s="50" t="s">
        <v>17531</v>
      </c>
      <c r="H14228" s="50" t="s">
        <v>17531</v>
      </c>
      <c r="I14228" s="50">
        <f>(DAX__2019_2020__33[[#This Row],[Adj Close]]-DAX__2019_2020__33[[#This Row],[Adj Open]])/DAX__2019_2020__33[[#This Row],[Adj Open]]</f>
        <v>-2.7912669225420666E-2</v>
      </c>
      <c r="J14228" s="50">
        <f>DAX__2019_2020__33[[#This Row],[Adj Close]]-DAX__2019_2020__33[[#This Row],[Adj Open]]</f>
        <v>-1.1500020000000006</v>
      </c>
      <c r="K14228" s="50">
        <v>717340</v>
      </c>
    </row>
    <row r="14229" spans="1:11" x14ac:dyDescent="0.3">
      <c r="A14229" s="51" t="str">
        <f t="shared" si="229"/>
        <v>ZAL.DE</v>
      </c>
      <c r="B14229" s="52" t="s">
        <v>170</v>
      </c>
      <c r="C14229" s="50" t="s">
        <v>17460</v>
      </c>
      <c r="D14229" s="50">
        <f>DAX__2019_2020__33[[#This Row],[Open]]*(DAX__2019_2020__33[[#This Row],[Adj Close]]/DAX__2019_2020__33[[#This Row],[Close]])</f>
        <v>39.840000000000003</v>
      </c>
      <c r="E14229" s="50" t="s">
        <v>9810</v>
      </c>
      <c r="F14229" s="50" t="s">
        <v>17486</v>
      </c>
      <c r="G14229" s="50" t="s">
        <v>9810</v>
      </c>
      <c r="H14229" s="50" t="s">
        <v>9810</v>
      </c>
      <c r="I14229" s="50">
        <f>(DAX__2019_2020__33[[#This Row],[Adj Close]]-DAX__2019_2020__33[[#This Row],[Adj Open]])/DAX__2019_2020__33[[#This Row],[Adj Open]]</f>
        <v>1.6566265060240878E-2</v>
      </c>
      <c r="J14229" s="50">
        <f>DAX__2019_2020__33[[#This Row],[Adj Close]]-DAX__2019_2020__33[[#This Row],[Adj Open]]</f>
        <v>0.65999999999999659</v>
      </c>
      <c r="K14229" s="50">
        <v>558082</v>
      </c>
    </row>
    <row r="14230" spans="1:11" x14ac:dyDescent="0.3">
      <c r="A14230" s="51" t="str">
        <f t="shared" si="229"/>
        <v>ZAL.DE</v>
      </c>
      <c r="B14230" s="52" t="s">
        <v>171</v>
      </c>
      <c r="C14230" s="50" t="s">
        <v>30602</v>
      </c>
      <c r="D14230" s="50">
        <f>DAX__2019_2020__33[[#This Row],[Open]]*(DAX__2019_2020__33[[#This Row],[Adj Close]]/DAX__2019_2020__33[[#This Row],[Close]])</f>
        <v>40.310001</v>
      </c>
      <c r="E14230" s="50" t="s">
        <v>30602</v>
      </c>
      <c r="F14230" s="50" t="s">
        <v>1217</v>
      </c>
      <c r="G14230" s="50" t="s">
        <v>1529</v>
      </c>
      <c r="H14230" s="50" t="s">
        <v>1529</v>
      </c>
      <c r="I14230" s="50">
        <f>(DAX__2019_2020__33[[#This Row],[Adj Close]]-DAX__2019_2020__33[[#This Row],[Adj Open]])/DAX__2019_2020__33[[#This Row],[Adj Open]]</f>
        <v>-2.9521259500837019E-2</v>
      </c>
      <c r="J14230" s="50">
        <f>DAX__2019_2020__33[[#This Row],[Adj Close]]-DAX__2019_2020__33[[#This Row],[Adj Open]]</f>
        <v>-1.1900019999999998</v>
      </c>
      <c r="K14230" s="50">
        <v>496093</v>
      </c>
    </row>
    <row r="14231" spans="1:11" x14ac:dyDescent="0.3">
      <c r="A14231" s="51" t="str">
        <f t="shared" si="229"/>
        <v>ZAL.DE</v>
      </c>
      <c r="B14231" s="52" t="s">
        <v>172</v>
      </c>
      <c r="C14231" s="50" t="s">
        <v>17500</v>
      </c>
      <c r="D14231" s="50">
        <f>DAX__2019_2020__33[[#This Row],[Open]]*(DAX__2019_2020__33[[#This Row],[Adj Close]]/DAX__2019_2020__33[[#This Row],[Close]])</f>
        <v>39.209999000000003</v>
      </c>
      <c r="E14231" s="50" t="s">
        <v>1247</v>
      </c>
      <c r="F14231" s="50" t="s">
        <v>1551</v>
      </c>
      <c r="G14231" s="50" t="s">
        <v>2074</v>
      </c>
      <c r="H14231" s="50" t="s">
        <v>2074</v>
      </c>
      <c r="I14231" s="50">
        <f>(DAX__2019_2020__33[[#This Row],[Adj Close]]-DAX__2019_2020__33[[#This Row],[Adj Open]])/DAX__2019_2020__33[[#This Row],[Adj Open]]</f>
        <v>-8.671257553462406E-3</v>
      </c>
      <c r="J14231" s="50">
        <f>DAX__2019_2020__33[[#This Row],[Adj Close]]-DAX__2019_2020__33[[#This Row],[Adj Open]]</f>
        <v>-0.34000000000000341</v>
      </c>
      <c r="K14231" s="50">
        <v>518795</v>
      </c>
    </row>
    <row r="14232" spans="1:11" x14ac:dyDescent="0.3">
      <c r="A14232" s="51" t="str">
        <f t="shared" si="229"/>
        <v>ZAL.DE</v>
      </c>
      <c r="B14232" s="52" t="s">
        <v>173</v>
      </c>
      <c r="C14232" s="50" t="s">
        <v>2074</v>
      </c>
      <c r="D14232" s="50">
        <f>DAX__2019_2020__33[[#This Row],[Open]]*(DAX__2019_2020__33[[#This Row],[Adj Close]]/DAX__2019_2020__33[[#This Row],[Close]])</f>
        <v>38.869999</v>
      </c>
      <c r="E14232" s="50" t="s">
        <v>1006</v>
      </c>
      <c r="F14232" s="50" t="s">
        <v>2065</v>
      </c>
      <c r="G14232" s="50" t="s">
        <v>27108</v>
      </c>
      <c r="H14232" s="50" t="s">
        <v>27108</v>
      </c>
      <c r="I14232" s="50">
        <f>(DAX__2019_2020__33[[#This Row],[Adj Close]]-DAX__2019_2020__33[[#This Row],[Adj Open]])/DAX__2019_2020__33[[#This Row],[Adj Open]]</f>
        <v>-2.8813970383688457E-2</v>
      </c>
      <c r="J14232" s="50">
        <f>DAX__2019_2020__33[[#This Row],[Adj Close]]-DAX__2019_2020__33[[#This Row],[Adj Open]]</f>
        <v>-1.119999</v>
      </c>
      <c r="K14232" s="50">
        <v>728514</v>
      </c>
    </row>
    <row r="14233" spans="1:11" x14ac:dyDescent="0.3">
      <c r="A14233" s="51" t="str">
        <f t="shared" si="229"/>
        <v>ZAL.DE</v>
      </c>
      <c r="B14233" s="52" t="s">
        <v>174</v>
      </c>
      <c r="C14233" s="50" t="s">
        <v>17404</v>
      </c>
      <c r="D14233" s="50">
        <f>DAX__2019_2020__33[[#This Row],[Open]]*(DAX__2019_2020__33[[#This Row],[Adj Close]]/DAX__2019_2020__33[[#This Row],[Close]])</f>
        <v>37.509998000000003</v>
      </c>
      <c r="E14233" s="50" t="s">
        <v>17413</v>
      </c>
      <c r="F14233" s="50" t="s">
        <v>21498</v>
      </c>
      <c r="G14233" s="50" t="s">
        <v>1175</v>
      </c>
      <c r="H14233" s="50" t="s">
        <v>1175</v>
      </c>
      <c r="I14233" s="50">
        <f>(DAX__2019_2020__33[[#This Row],[Adj Close]]-DAX__2019_2020__33[[#This Row],[Adj Open]])/DAX__2019_2020__33[[#This Row],[Adj Open]]</f>
        <v>3.4124315335873741E-2</v>
      </c>
      <c r="J14233" s="50">
        <f>DAX__2019_2020__33[[#This Row],[Adj Close]]-DAX__2019_2020__33[[#This Row],[Adj Open]]</f>
        <v>1.2800029999999936</v>
      </c>
      <c r="K14233" s="50">
        <v>574143</v>
      </c>
    </row>
    <row r="14234" spans="1:11" x14ac:dyDescent="0.3">
      <c r="A14234" s="51" t="str">
        <f t="shared" si="229"/>
        <v>ZAL.DE</v>
      </c>
      <c r="B14234" s="52" t="s">
        <v>175</v>
      </c>
      <c r="C14234" s="50" t="s">
        <v>17381</v>
      </c>
      <c r="D14234" s="50">
        <f>DAX__2019_2020__33[[#This Row],[Open]]*(DAX__2019_2020__33[[#This Row],[Adj Close]]/DAX__2019_2020__33[[#This Row],[Close]])</f>
        <v>38.93</v>
      </c>
      <c r="E14234" s="50" t="s">
        <v>1013</v>
      </c>
      <c r="F14234" s="50" t="s">
        <v>20425</v>
      </c>
      <c r="G14234" s="50" t="s">
        <v>17387</v>
      </c>
      <c r="H14234" s="50" t="s">
        <v>17387</v>
      </c>
      <c r="I14234" s="50">
        <f>(DAX__2019_2020__33[[#This Row],[Adj Close]]-DAX__2019_2020__33[[#This Row],[Adj Open]])/DAX__2019_2020__33[[#This Row],[Adj Open]]</f>
        <v>-6.4217826868738764E-3</v>
      </c>
      <c r="J14234" s="50">
        <f>DAX__2019_2020__33[[#This Row],[Adj Close]]-DAX__2019_2020__33[[#This Row],[Adj Open]]</f>
        <v>-0.25</v>
      </c>
      <c r="K14234" s="50">
        <v>348607</v>
      </c>
    </row>
    <row r="14235" spans="1:11" x14ac:dyDescent="0.3">
      <c r="A14235" s="51" t="str">
        <f t="shared" si="229"/>
        <v>ZAL.DE</v>
      </c>
      <c r="B14235" s="52" t="s">
        <v>176</v>
      </c>
      <c r="C14235" s="50" t="s">
        <v>20266</v>
      </c>
      <c r="D14235" s="50">
        <f>DAX__2019_2020__33[[#This Row],[Open]]*(DAX__2019_2020__33[[#This Row],[Adj Close]]/DAX__2019_2020__33[[#This Row],[Close]])</f>
        <v>38.659999999999997</v>
      </c>
      <c r="E14235" s="50" t="s">
        <v>2097</v>
      </c>
      <c r="F14235" s="50" t="s">
        <v>17439</v>
      </c>
      <c r="G14235" s="50" t="s">
        <v>20399</v>
      </c>
      <c r="H14235" s="50" t="s">
        <v>20399</v>
      </c>
      <c r="I14235" s="50">
        <f>(DAX__2019_2020__33[[#This Row],[Adj Close]]-DAX__2019_2020__33[[#This Row],[Adj Open]])/DAX__2019_2020__33[[#This Row],[Adj Open]]</f>
        <v>2.5866528711846873E-2</v>
      </c>
      <c r="J14235" s="50">
        <f>DAX__2019_2020__33[[#This Row],[Adj Close]]-DAX__2019_2020__33[[#This Row],[Adj Open]]</f>
        <v>1</v>
      </c>
      <c r="K14235" s="50">
        <v>416203</v>
      </c>
    </row>
    <row r="14236" spans="1:11" x14ac:dyDescent="0.3">
      <c r="A14236" s="51" t="str">
        <f t="shared" si="229"/>
        <v>ZAL.DE</v>
      </c>
      <c r="B14236" s="52" t="s">
        <v>177</v>
      </c>
      <c r="C14236" s="50" t="s">
        <v>17399</v>
      </c>
      <c r="D14236" s="50">
        <f>DAX__2019_2020__33[[#This Row],[Open]]*(DAX__2019_2020__33[[#This Row],[Adj Close]]/DAX__2019_2020__33[[#This Row],[Close]])</f>
        <v>38</v>
      </c>
      <c r="E14236" s="50" t="s">
        <v>17370</v>
      </c>
      <c r="F14236" s="50" t="s">
        <v>2012</v>
      </c>
      <c r="G14236" s="50" t="s">
        <v>17360</v>
      </c>
      <c r="H14236" s="50" t="s">
        <v>17360</v>
      </c>
      <c r="I14236" s="50">
        <f>(DAX__2019_2020__33[[#This Row],[Adj Close]]-DAX__2019_2020__33[[#This Row],[Adj Open]])/DAX__2019_2020__33[[#This Row],[Adj Open]]</f>
        <v>-9.2104736842105097E-3</v>
      </c>
      <c r="J14236" s="50">
        <f>DAX__2019_2020__33[[#This Row],[Adj Close]]-DAX__2019_2020__33[[#This Row],[Adj Open]]</f>
        <v>-0.34999799999999937</v>
      </c>
      <c r="K14236" s="50">
        <v>800294</v>
      </c>
    </row>
    <row r="14237" spans="1:11" x14ac:dyDescent="0.3">
      <c r="A14237" s="51" t="str">
        <f t="shared" si="229"/>
        <v>ZAL.DE</v>
      </c>
      <c r="B14237" s="52" t="s">
        <v>178</v>
      </c>
      <c r="C14237" s="50" t="s">
        <v>1589</v>
      </c>
      <c r="D14237" s="50">
        <f>DAX__2019_2020__33[[#This Row],[Open]]*(DAX__2019_2020__33[[#This Row],[Adj Close]]/DAX__2019_2020__33[[#This Row],[Close]])</f>
        <v>37.599997999999999</v>
      </c>
      <c r="E14237" s="50" t="s">
        <v>17370</v>
      </c>
      <c r="F14237" s="50" t="s">
        <v>21522</v>
      </c>
      <c r="G14237" s="50" t="s">
        <v>20508</v>
      </c>
      <c r="H14237" s="50" t="s">
        <v>20508</v>
      </c>
      <c r="I14237" s="50">
        <f>(DAX__2019_2020__33[[#This Row],[Adj Close]]-DAX__2019_2020__33[[#This Row],[Adj Open]])/DAX__2019_2020__33[[#This Row],[Adj Open]]</f>
        <v>-7.712686580462042E-3</v>
      </c>
      <c r="J14237" s="50">
        <f>DAX__2019_2020__33[[#This Row],[Adj Close]]-DAX__2019_2020__33[[#This Row],[Adj Open]]</f>
        <v>-0.28999699999999962</v>
      </c>
      <c r="K14237" s="50">
        <v>696103</v>
      </c>
    </row>
    <row r="14238" spans="1:11" x14ac:dyDescent="0.3">
      <c r="A14238" s="51" t="str">
        <f t="shared" si="229"/>
        <v>ZAL.DE</v>
      </c>
      <c r="B14238" s="52" t="s">
        <v>179</v>
      </c>
      <c r="C14238" s="50" t="s">
        <v>21498</v>
      </c>
      <c r="D14238" s="50">
        <f>DAX__2019_2020__33[[#This Row],[Open]]*(DAX__2019_2020__33[[#This Row],[Adj Close]]/DAX__2019_2020__33[[#This Row],[Close]])</f>
        <v>37.479999999999997</v>
      </c>
      <c r="E14238" s="50" t="s">
        <v>17401</v>
      </c>
      <c r="F14238" s="50" t="s">
        <v>21490</v>
      </c>
      <c r="G14238" s="50" t="s">
        <v>2060</v>
      </c>
      <c r="H14238" s="50" t="s">
        <v>2060</v>
      </c>
      <c r="I14238" s="50">
        <f>(DAX__2019_2020__33[[#This Row],[Adj Close]]-DAX__2019_2020__33[[#This Row],[Adj Open]])/DAX__2019_2020__33[[#This Row],[Adj Open]]</f>
        <v>-5.3362059765208201E-3</v>
      </c>
      <c r="J14238" s="50">
        <f>DAX__2019_2020__33[[#This Row],[Adj Close]]-DAX__2019_2020__33[[#This Row],[Adj Open]]</f>
        <v>-0.20000100000000032</v>
      </c>
      <c r="K14238" s="50">
        <v>529929</v>
      </c>
    </row>
    <row r="14239" spans="1:11" x14ac:dyDescent="0.3">
      <c r="A14239" s="51" t="str">
        <f t="shared" si="229"/>
        <v>ZAL.DE</v>
      </c>
      <c r="B14239" s="52" t="s">
        <v>180</v>
      </c>
      <c r="C14239" s="50" t="s">
        <v>20255</v>
      </c>
      <c r="D14239" s="50">
        <f>DAX__2019_2020__33[[#This Row],[Open]]*(DAX__2019_2020__33[[#This Row],[Adj Close]]/DAX__2019_2020__33[[#This Row],[Close]])</f>
        <v>36.950001</v>
      </c>
      <c r="E14239" s="50" t="s">
        <v>20534</v>
      </c>
      <c r="F14239" s="50" t="s">
        <v>20255</v>
      </c>
      <c r="G14239" s="50" t="s">
        <v>20276</v>
      </c>
      <c r="H14239" s="50" t="s">
        <v>20276</v>
      </c>
      <c r="I14239" s="50">
        <f>(DAX__2019_2020__33[[#This Row],[Adj Close]]-DAX__2019_2020__33[[#This Row],[Adj Open]])/DAX__2019_2020__33[[#This Row],[Adj Open]]</f>
        <v>1.6779404146700833E-2</v>
      </c>
      <c r="J14239" s="50">
        <f>DAX__2019_2020__33[[#This Row],[Adj Close]]-DAX__2019_2020__33[[#This Row],[Adj Open]]</f>
        <v>0.61999899999999997</v>
      </c>
      <c r="K14239" s="50">
        <v>360968</v>
      </c>
    </row>
    <row r="14240" spans="1:11" x14ac:dyDescent="0.3">
      <c r="A14240" s="51" t="str">
        <f t="shared" si="229"/>
        <v>ZAL.DE</v>
      </c>
      <c r="B14240" s="52" t="s">
        <v>181</v>
      </c>
      <c r="C14240" s="50" t="s">
        <v>20541</v>
      </c>
      <c r="D14240" s="50">
        <f>DAX__2019_2020__33[[#This Row],[Open]]*(DAX__2019_2020__33[[#This Row],[Adj Close]]/DAX__2019_2020__33[[#This Row],[Close]])</f>
        <v>37</v>
      </c>
      <c r="E14240" s="50" t="s">
        <v>20284</v>
      </c>
      <c r="F14240" s="50" t="s">
        <v>21499</v>
      </c>
      <c r="G14240" s="50" t="s">
        <v>21489</v>
      </c>
      <c r="H14240" s="50" t="s">
        <v>21489</v>
      </c>
      <c r="I14240" s="50">
        <f>(DAX__2019_2020__33[[#This Row],[Adj Close]]-DAX__2019_2020__33[[#This Row],[Adj Open]])/DAX__2019_2020__33[[#This Row],[Adj Open]]</f>
        <v>-2.054048648648657E-2</v>
      </c>
      <c r="J14240" s="50">
        <f>DAX__2019_2020__33[[#This Row],[Adj Close]]-DAX__2019_2020__33[[#This Row],[Adj Open]]</f>
        <v>-0.75999800000000306</v>
      </c>
      <c r="K14240" s="50">
        <v>500553</v>
      </c>
    </row>
    <row r="14241" spans="1:11" x14ac:dyDescent="0.3">
      <c r="A14241" s="51" t="str">
        <f t="shared" si="229"/>
        <v>ZAL.DE</v>
      </c>
      <c r="B14241" s="52" t="s">
        <v>182</v>
      </c>
      <c r="C14241" s="50" t="s">
        <v>2022</v>
      </c>
      <c r="D14241" s="50">
        <f>DAX__2019_2020__33[[#This Row],[Open]]*(DAX__2019_2020__33[[#This Row],[Adj Close]]/DAX__2019_2020__33[[#This Row],[Close]])</f>
        <v>36.419998</v>
      </c>
      <c r="E14241" s="50" t="s">
        <v>2025</v>
      </c>
      <c r="F14241" s="50" t="s">
        <v>2022</v>
      </c>
      <c r="G14241" s="50" t="s">
        <v>2025</v>
      </c>
      <c r="H14241" s="50" t="s">
        <v>2025</v>
      </c>
      <c r="I14241" s="50">
        <f>(DAX__2019_2020__33[[#This Row],[Adj Close]]-DAX__2019_2020__33[[#This Row],[Adj Open]])/DAX__2019_2020__33[[#This Row],[Adj Open]]</f>
        <v>1.2081357061029967E-2</v>
      </c>
      <c r="J14241" s="50">
        <f>DAX__2019_2020__33[[#This Row],[Adj Close]]-DAX__2019_2020__33[[#This Row],[Adj Open]]</f>
        <v>0.44000299999999726</v>
      </c>
      <c r="K14241" s="50">
        <v>421083</v>
      </c>
    </row>
    <row r="14242" spans="1:11" x14ac:dyDescent="0.3">
      <c r="A14242" s="51" t="str">
        <f t="shared" si="229"/>
        <v>ZAL.DE</v>
      </c>
      <c r="B14242" s="52" t="s">
        <v>183</v>
      </c>
      <c r="C14242" s="50" t="s">
        <v>1993</v>
      </c>
      <c r="D14242" s="50">
        <f>DAX__2019_2020__33[[#This Row],[Open]]*(DAX__2019_2020__33[[#This Row],[Adj Close]]/DAX__2019_2020__33[[#This Row],[Close]])</f>
        <v>36.900002000000001</v>
      </c>
      <c r="E14242" s="50" t="s">
        <v>17430</v>
      </c>
      <c r="F14242" s="50" t="s">
        <v>20500</v>
      </c>
      <c r="G14242" s="50" t="s">
        <v>17430</v>
      </c>
      <c r="H14242" s="50" t="s">
        <v>17430</v>
      </c>
      <c r="I14242" s="50">
        <f>(DAX__2019_2020__33[[#This Row],[Adj Close]]-DAX__2019_2020__33[[#This Row],[Adj Open]])/DAX__2019_2020__33[[#This Row],[Adj Open]]</f>
        <v>1.0569078017936042E-2</v>
      </c>
      <c r="J14242" s="50">
        <f>DAX__2019_2020__33[[#This Row],[Adj Close]]-DAX__2019_2020__33[[#This Row],[Adj Open]]</f>
        <v>0.38999899999999599</v>
      </c>
      <c r="K14242" s="50">
        <v>157685</v>
      </c>
    </row>
    <row r="14243" spans="1:11" x14ac:dyDescent="0.3">
      <c r="A14243" s="51" t="str">
        <f t="shared" si="229"/>
        <v>ZAL.DE</v>
      </c>
      <c r="B14243" s="52" t="s">
        <v>184</v>
      </c>
      <c r="C14243" s="50" t="s">
        <v>17430</v>
      </c>
      <c r="D14243" s="50">
        <f>DAX__2019_2020__33[[#This Row],[Open]]*(DAX__2019_2020__33[[#This Row],[Adj Close]]/DAX__2019_2020__33[[#This Row],[Close]])</f>
        <v>37.290000999999997</v>
      </c>
      <c r="E14243" s="50" t="s">
        <v>17347</v>
      </c>
      <c r="F14243" s="50" t="s">
        <v>1588</v>
      </c>
      <c r="G14243" s="50" t="s">
        <v>21522</v>
      </c>
      <c r="H14243" s="50" t="s">
        <v>21522</v>
      </c>
      <c r="I14243" s="50">
        <f>(DAX__2019_2020__33[[#This Row],[Adj Close]]-DAX__2019_2020__33[[#This Row],[Adj Open]])/DAX__2019_2020__33[[#This Row],[Adj Open]]</f>
        <v>-1.3408151960092381E-3</v>
      </c>
      <c r="J14243" s="50">
        <f>DAX__2019_2020__33[[#This Row],[Adj Close]]-DAX__2019_2020__33[[#This Row],[Adj Open]]</f>
        <v>-4.9998999999999683E-2</v>
      </c>
      <c r="K14243" s="50">
        <v>1238469</v>
      </c>
    </row>
    <row r="14244" spans="1:11" x14ac:dyDescent="0.3">
      <c r="A14244" s="51" t="str">
        <f t="shared" si="229"/>
        <v>ZAL.DE</v>
      </c>
      <c r="B14244" s="52" t="s">
        <v>185</v>
      </c>
      <c r="C14244" s="50" t="s">
        <v>20198</v>
      </c>
      <c r="D14244" s="50">
        <f>DAX__2019_2020__33[[#This Row],[Open]]*(DAX__2019_2020__33[[#This Row],[Adj Close]]/DAX__2019_2020__33[[#This Row],[Close]])</f>
        <v>36.610000999999997</v>
      </c>
      <c r="E14244" s="50" t="s">
        <v>27124</v>
      </c>
      <c r="F14244" s="50" t="s">
        <v>17300</v>
      </c>
      <c r="G14244" s="50" t="s">
        <v>17300</v>
      </c>
      <c r="H14244" s="50" t="s">
        <v>17300</v>
      </c>
      <c r="I14244" s="50">
        <f>(DAX__2019_2020__33[[#This Row],[Adj Close]]-DAX__2019_2020__33[[#This Row],[Adj Open]])/DAX__2019_2020__33[[#This Row],[Adj Open]]</f>
        <v>-3.7694645241883498E-2</v>
      </c>
      <c r="J14244" s="50">
        <f>DAX__2019_2020__33[[#This Row],[Adj Close]]-DAX__2019_2020__33[[#This Row],[Adj Open]]</f>
        <v>-1.380001</v>
      </c>
      <c r="K14244" s="50">
        <v>517959</v>
      </c>
    </row>
    <row r="14245" spans="1:11" x14ac:dyDescent="0.3">
      <c r="A14245" s="51" t="str">
        <f t="shared" si="229"/>
        <v>ZAL.DE</v>
      </c>
      <c r="B14245" s="52" t="s">
        <v>186</v>
      </c>
      <c r="C14245" s="50" t="s">
        <v>26948</v>
      </c>
      <c r="D14245" s="50">
        <f>DAX__2019_2020__33[[#This Row],[Open]]*(DAX__2019_2020__33[[#This Row],[Adj Close]]/DAX__2019_2020__33[[#This Row],[Close]])</f>
        <v>35.400002000000001</v>
      </c>
      <c r="E14245" s="50" t="s">
        <v>2033</v>
      </c>
      <c r="F14245" s="50" t="s">
        <v>1978</v>
      </c>
      <c r="G14245" s="50" t="s">
        <v>27277</v>
      </c>
      <c r="H14245" s="50" t="s">
        <v>27277</v>
      </c>
      <c r="I14245" s="50">
        <f>(DAX__2019_2020__33[[#This Row],[Adj Close]]-DAX__2019_2020__33[[#This Row],[Adj Open]])/DAX__2019_2020__33[[#This Row],[Adj Open]]</f>
        <v>5.0847454754381002E-3</v>
      </c>
      <c r="J14245" s="50">
        <f>DAX__2019_2020__33[[#This Row],[Adj Close]]-DAX__2019_2020__33[[#This Row],[Adj Open]]</f>
        <v>0.17999999999999972</v>
      </c>
      <c r="K14245" s="50">
        <v>352403</v>
      </c>
    </row>
    <row r="14246" spans="1:11" x14ac:dyDescent="0.3">
      <c r="A14246" s="51" t="str">
        <f t="shared" si="229"/>
        <v>ZAL.DE</v>
      </c>
      <c r="B14246" s="52" t="s">
        <v>187</v>
      </c>
      <c r="C14246" s="50" t="s">
        <v>26872</v>
      </c>
      <c r="D14246" s="50">
        <f>DAX__2019_2020__33[[#This Row],[Open]]*(DAX__2019_2020__33[[#This Row],[Adj Close]]/DAX__2019_2020__33[[#This Row],[Close]])</f>
        <v>35.130001</v>
      </c>
      <c r="E14246" s="50" t="s">
        <v>1870</v>
      </c>
      <c r="F14246" s="50" t="s">
        <v>17323</v>
      </c>
      <c r="G14246" s="50" t="s">
        <v>1870</v>
      </c>
      <c r="H14246" s="50" t="s">
        <v>1870</v>
      </c>
      <c r="I14246" s="50">
        <f>(DAX__2019_2020__33[[#This Row],[Adj Close]]-DAX__2019_2020__33[[#This Row],[Adj Open]])/DAX__2019_2020__33[[#This Row],[Adj Open]]</f>
        <v>1.1670936189270151E-2</v>
      </c>
      <c r="J14246" s="50">
        <f>DAX__2019_2020__33[[#This Row],[Adj Close]]-DAX__2019_2020__33[[#This Row],[Adj Open]]</f>
        <v>0.40999999999999659</v>
      </c>
      <c r="K14246" s="50">
        <v>418638</v>
      </c>
    </row>
    <row r="14247" spans="1:11" x14ac:dyDescent="0.3">
      <c r="A14247" s="51" t="str">
        <f t="shared" si="229"/>
        <v>ZAL.DE</v>
      </c>
      <c r="B14247" s="52" t="s">
        <v>188</v>
      </c>
      <c r="C14247" s="50" t="s">
        <v>27180</v>
      </c>
      <c r="D14247" s="50">
        <f>DAX__2019_2020__33[[#This Row],[Open]]*(DAX__2019_2020__33[[#This Row],[Adj Close]]/DAX__2019_2020__33[[#This Row],[Close]])</f>
        <v>35.270000000000003</v>
      </c>
      <c r="E14247" s="50" t="s">
        <v>17307</v>
      </c>
      <c r="F14247" s="50" t="s">
        <v>30603</v>
      </c>
      <c r="G14247" s="50" t="s">
        <v>27277</v>
      </c>
      <c r="H14247" s="50" t="s">
        <v>27277</v>
      </c>
      <c r="I14247" s="50">
        <f>(DAX__2019_2020__33[[#This Row],[Adj Close]]-DAX__2019_2020__33[[#This Row],[Adj Open]])/DAX__2019_2020__33[[#This Row],[Adj Open]]</f>
        <v>8.7893960873262605E-3</v>
      </c>
      <c r="J14247" s="50">
        <f>DAX__2019_2020__33[[#This Row],[Adj Close]]-DAX__2019_2020__33[[#This Row],[Adj Open]]</f>
        <v>0.31000199999999722</v>
      </c>
      <c r="K14247" s="50">
        <v>373231</v>
      </c>
    </row>
    <row r="14248" spans="1:11" x14ac:dyDescent="0.3">
      <c r="A14248" s="51" t="str">
        <f t="shared" si="229"/>
        <v>ZAL.DE</v>
      </c>
      <c r="B14248" s="52" t="s">
        <v>189</v>
      </c>
      <c r="C14248" s="50" t="s">
        <v>17315</v>
      </c>
      <c r="D14248" s="50">
        <f>DAX__2019_2020__33[[#This Row],[Open]]*(DAX__2019_2020__33[[#This Row],[Adj Close]]/DAX__2019_2020__33[[#This Row],[Close]])</f>
        <v>35.5</v>
      </c>
      <c r="E14248" s="50" t="s">
        <v>27277</v>
      </c>
      <c r="F14248" s="50" t="s">
        <v>16863</v>
      </c>
      <c r="G14248" s="50" t="s">
        <v>20839</v>
      </c>
      <c r="H14248" s="50" t="s">
        <v>20839</v>
      </c>
      <c r="I14248" s="50">
        <f>(DAX__2019_2020__33[[#This Row],[Adj Close]]-DAX__2019_2020__33[[#This Row],[Adj Open]])/DAX__2019_2020__33[[#This Row],[Adj Open]]</f>
        <v>-6.1972112676057312E-3</v>
      </c>
      <c r="J14248" s="50">
        <f>DAX__2019_2020__33[[#This Row],[Adj Close]]-DAX__2019_2020__33[[#This Row],[Adj Open]]</f>
        <v>-0.22000100000000344</v>
      </c>
      <c r="K14248" s="50">
        <v>412419</v>
      </c>
    </row>
    <row r="14249" spans="1:11" x14ac:dyDescent="0.3">
      <c r="A14249" s="51" t="str">
        <f t="shared" si="229"/>
        <v>ZAL.DE</v>
      </c>
      <c r="B14249" s="52" t="s">
        <v>190</v>
      </c>
      <c r="C14249" s="50" t="s">
        <v>26978</v>
      </c>
      <c r="D14249" s="50">
        <f>DAX__2019_2020__33[[#This Row],[Open]]*(DAX__2019_2020__33[[#This Row],[Adj Close]]/DAX__2019_2020__33[[#This Row],[Close]])</f>
        <v>35.32</v>
      </c>
      <c r="E14249" s="50" t="s">
        <v>27128</v>
      </c>
      <c r="F14249" s="50" t="s">
        <v>26978</v>
      </c>
      <c r="G14249" s="50" t="s">
        <v>30604</v>
      </c>
      <c r="H14249" s="50" t="s">
        <v>30604</v>
      </c>
      <c r="I14249" s="50">
        <f>(DAX__2019_2020__33[[#This Row],[Adj Close]]-DAX__2019_2020__33[[#This Row],[Adj Open]])/DAX__2019_2020__33[[#This Row],[Adj Open]]</f>
        <v>2.1234428086070217E-2</v>
      </c>
      <c r="J14249" s="50">
        <f>DAX__2019_2020__33[[#This Row],[Adj Close]]-DAX__2019_2020__33[[#This Row],[Adj Open]]</f>
        <v>0.75</v>
      </c>
      <c r="K14249" s="50">
        <v>373790</v>
      </c>
    </row>
    <row r="14250" spans="1:11" x14ac:dyDescent="0.3">
      <c r="A14250" s="51" t="str">
        <f t="shared" si="229"/>
        <v>ZAL.DE</v>
      </c>
      <c r="B14250" s="52" t="s">
        <v>191</v>
      </c>
      <c r="C14250" s="50" t="s">
        <v>21493</v>
      </c>
      <c r="D14250" s="50">
        <f>DAX__2019_2020__33[[#This Row],[Open]]*(DAX__2019_2020__33[[#This Row],[Adj Close]]/DAX__2019_2020__33[[#This Row],[Close]])</f>
        <v>36.200001</v>
      </c>
      <c r="E14250" s="50" t="s">
        <v>17336</v>
      </c>
      <c r="F14250" s="50" t="s">
        <v>1984</v>
      </c>
      <c r="G14250" s="50" t="s">
        <v>1875</v>
      </c>
      <c r="H14250" s="50" t="s">
        <v>1875</v>
      </c>
      <c r="I14250" s="50">
        <f>(DAX__2019_2020__33[[#This Row],[Adj Close]]-DAX__2019_2020__33[[#This Row],[Adj Open]])/DAX__2019_2020__33[[#This Row],[Adj Open]]</f>
        <v>-2.0165745299288718E-2</v>
      </c>
      <c r="J14250" s="50">
        <f>DAX__2019_2020__33[[#This Row],[Adj Close]]-DAX__2019_2020__33[[#This Row],[Adj Open]]</f>
        <v>-0.72999999999999687</v>
      </c>
      <c r="K14250" s="50">
        <v>343774</v>
      </c>
    </row>
    <row r="14251" spans="1:11" x14ac:dyDescent="0.3">
      <c r="A14251" s="51" t="str">
        <f t="shared" si="229"/>
        <v>ZAL.DE</v>
      </c>
      <c r="B14251" s="52" t="s">
        <v>192</v>
      </c>
      <c r="C14251" s="50" t="s">
        <v>27281</v>
      </c>
      <c r="D14251" s="50">
        <f>DAX__2019_2020__33[[#This Row],[Open]]*(DAX__2019_2020__33[[#This Row],[Adj Close]]/DAX__2019_2020__33[[#This Row],[Close]])</f>
        <v>35.75</v>
      </c>
      <c r="E14251" s="50" t="s">
        <v>20820</v>
      </c>
      <c r="F14251" s="50" t="s">
        <v>26948</v>
      </c>
      <c r="G14251" s="50" t="s">
        <v>21475</v>
      </c>
      <c r="H14251" s="50" t="s">
        <v>21475</v>
      </c>
      <c r="I14251" s="50">
        <f>(DAX__2019_2020__33[[#This Row],[Adj Close]]-DAX__2019_2020__33[[#This Row],[Adj Open]])/DAX__2019_2020__33[[#This Row],[Adj Open]]</f>
        <v>1.1468531468531374E-2</v>
      </c>
      <c r="J14251" s="50">
        <f>DAX__2019_2020__33[[#This Row],[Adj Close]]-DAX__2019_2020__33[[#This Row],[Adj Open]]</f>
        <v>0.40999999999999659</v>
      </c>
      <c r="K14251" s="50">
        <v>429533</v>
      </c>
    </row>
    <row r="14252" spans="1:11" x14ac:dyDescent="0.3">
      <c r="A14252" s="51" t="str">
        <f t="shared" si="229"/>
        <v>ZAL.DE</v>
      </c>
      <c r="B14252" s="52" t="s">
        <v>193</v>
      </c>
      <c r="C14252" s="50" t="s">
        <v>20255</v>
      </c>
      <c r="D14252" s="50">
        <f>DAX__2019_2020__33[[#This Row],[Open]]*(DAX__2019_2020__33[[#This Row],[Adj Close]]/DAX__2019_2020__33[[#This Row],[Close]])</f>
        <v>36.950001</v>
      </c>
      <c r="E14252" s="50" t="s">
        <v>20283</v>
      </c>
      <c r="F14252" s="50" t="s">
        <v>1884</v>
      </c>
      <c r="G14252" s="50" t="s">
        <v>20426</v>
      </c>
      <c r="H14252" s="50" t="s">
        <v>20426</v>
      </c>
      <c r="I14252" s="50">
        <f>(DAX__2019_2020__33[[#This Row],[Adj Close]]-DAX__2019_2020__33[[#This Row],[Adj Open]])/DAX__2019_2020__33[[#This Row],[Adj Open]]</f>
        <v>1.7861975159351052E-2</v>
      </c>
      <c r="J14252" s="50">
        <f>DAX__2019_2020__33[[#This Row],[Adj Close]]-DAX__2019_2020__33[[#This Row],[Adj Open]]</f>
        <v>0.65999999999999659</v>
      </c>
      <c r="K14252" s="50">
        <v>684724</v>
      </c>
    </row>
    <row r="14253" spans="1:11" x14ac:dyDescent="0.3">
      <c r="A14253" s="51" t="str">
        <f t="shared" si="229"/>
        <v>ZAL.DE</v>
      </c>
      <c r="B14253" s="52" t="s">
        <v>194</v>
      </c>
      <c r="C14253" s="50" t="s">
        <v>2012</v>
      </c>
      <c r="D14253" s="50">
        <f>DAX__2019_2020__33[[#This Row],[Open]]*(DAX__2019_2020__33[[#This Row],[Adj Close]]/DAX__2019_2020__33[[#This Row],[Close]])</f>
        <v>37.139999000000003</v>
      </c>
      <c r="E14253" s="50" t="s">
        <v>17406</v>
      </c>
      <c r="F14253" s="50" t="s">
        <v>26909</v>
      </c>
      <c r="G14253" s="50" t="s">
        <v>2065</v>
      </c>
      <c r="H14253" s="50" t="s">
        <v>2065</v>
      </c>
      <c r="I14253" s="50">
        <f>(DAX__2019_2020__33[[#This Row],[Adj Close]]-DAX__2019_2020__33[[#This Row],[Adj Open]])/DAX__2019_2020__33[[#This Row],[Adj Open]]</f>
        <v>7.0006194668986799E-3</v>
      </c>
      <c r="J14253" s="50">
        <f>DAX__2019_2020__33[[#This Row],[Adj Close]]-DAX__2019_2020__33[[#This Row],[Adj Open]]</f>
        <v>0.26000299999999754</v>
      </c>
      <c r="K14253" s="50">
        <v>377312</v>
      </c>
    </row>
    <row r="14254" spans="1:11" x14ac:dyDescent="0.3">
      <c r="A14254" s="51" t="str">
        <f t="shared" si="229"/>
        <v>ZAL.DE</v>
      </c>
      <c r="B14254" s="52" t="s">
        <v>195</v>
      </c>
      <c r="C14254" s="50" t="s">
        <v>17400</v>
      </c>
      <c r="D14254" s="50">
        <f>DAX__2019_2020__33[[#This Row],[Open]]*(DAX__2019_2020__33[[#This Row],[Adj Close]]/DAX__2019_2020__33[[#This Row],[Close]])</f>
        <v>37.270000000000003</v>
      </c>
      <c r="E14254" s="50" t="s">
        <v>20256</v>
      </c>
      <c r="F14254" s="50" t="s">
        <v>27556</v>
      </c>
      <c r="G14254" s="50" t="s">
        <v>20541</v>
      </c>
      <c r="H14254" s="50" t="s">
        <v>20541</v>
      </c>
      <c r="I14254" s="50">
        <f>(DAX__2019_2020__33[[#This Row],[Adj Close]]-DAX__2019_2020__33[[#This Row],[Adj Open]])/DAX__2019_2020__33[[#This Row],[Adj Open]]</f>
        <v>-7.2444325194527259E-3</v>
      </c>
      <c r="J14254" s="50">
        <f>DAX__2019_2020__33[[#This Row],[Adj Close]]-DAX__2019_2020__33[[#This Row],[Adj Open]]</f>
        <v>-0.27000000000000313</v>
      </c>
      <c r="K14254" s="50">
        <v>316482</v>
      </c>
    </row>
    <row r="14255" spans="1:11" x14ac:dyDescent="0.3">
      <c r="A14255" s="51" t="str">
        <f t="shared" si="229"/>
        <v>ZAL.DE</v>
      </c>
      <c r="B14255" s="52" t="s">
        <v>196</v>
      </c>
      <c r="C14255" s="50" t="s">
        <v>1993</v>
      </c>
      <c r="D14255" s="50">
        <f>DAX__2019_2020__33[[#This Row],[Open]]*(DAX__2019_2020__33[[#This Row],[Adj Close]]/DAX__2019_2020__33[[#This Row],[Close]])</f>
        <v>36.900002000000001</v>
      </c>
      <c r="E14255" s="50" t="s">
        <v>17366</v>
      </c>
      <c r="F14255" s="50" t="s">
        <v>20270</v>
      </c>
      <c r="G14255" s="50" t="s">
        <v>20448</v>
      </c>
      <c r="H14255" s="50" t="s">
        <v>20448</v>
      </c>
      <c r="I14255" s="50">
        <f>(DAX__2019_2020__33[[#This Row],[Adj Close]]-DAX__2019_2020__33[[#This Row],[Adj Open]])/DAX__2019_2020__33[[#This Row],[Adj Open]]</f>
        <v>2.4119212784866405E-2</v>
      </c>
      <c r="J14255" s="50">
        <f>DAX__2019_2020__33[[#This Row],[Adj Close]]-DAX__2019_2020__33[[#This Row],[Adj Open]]</f>
        <v>0.88999899999999599</v>
      </c>
      <c r="K14255" s="50">
        <v>480199</v>
      </c>
    </row>
    <row r="14256" spans="1:11" x14ac:dyDescent="0.3">
      <c r="A14256" s="51" t="str">
        <f t="shared" si="229"/>
        <v>ZAL.DE</v>
      </c>
      <c r="B14256" s="52" t="s">
        <v>197</v>
      </c>
      <c r="C14256" s="50" t="s">
        <v>17369</v>
      </c>
      <c r="D14256" s="50">
        <f>DAX__2019_2020__33[[#This Row],[Open]]*(DAX__2019_2020__33[[#This Row],[Adj Close]]/DAX__2019_2020__33[[#This Row],[Close]])</f>
        <v>37.759998000000003</v>
      </c>
      <c r="E14256" s="50" t="s">
        <v>1539</v>
      </c>
      <c r="F14256" s="50" t="s">
        <v>17404</v>
      </c>
      <c r="G14256" s="50" t="s">
        <v>17435</v>
      </c>
      <c r="H14256" s="50" t="s">
        <v>17435</v>
      </c>
      <c r="I14256" s="50">
        <f>(DAX__2019_2020__33[[#This Row],[Adj Close]]-DAX__2019_2020__33[[#This Row],[Adj Open]])/DAX__2019_2020__33[[#This Row],[Adj Open]]</f>
        <v>1.4036097141742261E-2</v>
      </c>
      <c r="J14256" s="50">
        <f>DAX__2019_2020__33[[#This Row],[Adj Close]]-DAX__2019_2020__33[[#This Row],[Adj Open]]</f>
        <v>0.53000299999999356</v>
      </c>
      <c r="K14256" s="50">
        <v>550615</v>
      </c>
    </row>
    <row r="14257" spans="1:11" x14ac:dyDescent="0.3">
      <c r="A14257" s="51" t="str">
        <f t="shared" si="229"/>
        <v>ZAL.DE</v>
      </c>
      <c r="B14257" s="52" t="s">
        <v>198</v>
      </c>
      <c r="C14257" s="50" t="s">
        <v>20201</v>
      </c>
      <c r="D14257" s="50">
        <f>DAX__2019_2020__33[[#This Row],[Open]]*(DAX__2019_2020__33[[#This Row],[Adj Close]]/DAX__2019_2020__33[[#This Row],[Close]])</f>
        <v>38.360000999999997</v>
      </c>
      <c r="E14257" s="50" t="s">
        <v>1170</v>
      </c>
      <c r="F14257" s="50" t="s">
        <v>17369</v>
      </c>
      <c r="G14257" s="50" t="s">
        <v>17528</v>
      </c>
      <c r="H14257" s="50" t="s">
        <v>17528</v>
      </c>
      <c r="I14257" s="50">
        <f>(DAX__2019_2020__33[[#This Row],[Adj Close]]-DAX__2019_2020__33[[#This Row],[Adj Open]])/DAX__2019_2020__33[[#This Row],[Adj Open]]</f>
        <v>2.3201224629790889E-2</v>
      </c>
      <c r="J14257" s="50">
        <f>DAX__2019_2020__33[[#This Row],[Adj Close]]-DAX__2019_2020__33[[#This Row],[Adj Open]]</f>
        <v>0.88999900000000309</v>
      </c>
      <c r="K14257" s="50">
        <v>446583</v>
      </c>
    </row>
    <row r="14258" spans="1:11" x14ac:dyDescent="0.3">
      <c r="A14258" s="51" t="str">
        <f t="shared" si="229"/>
        <v>ZAL.DE</v>
      </c>
      <c r="B14258" s="52" t="s">
        <v>199</v>
      </c>
      <c r="C14258" s="50" t="s">
        <v>17516</v>
      </c>
      <c r="D14258" s="50">
        <f>DAX__2019_2020__33[[#This Row],[Open]]*(DAX__2019_2020__33[[#This Row],[Adj Close]]/DAX__2019_2020__33[[#This Row],[Close]])</f>
        <v>39.240001999999997</v>
      </c>
      <c r="E14258" s="50" t="s">
        <v>20399</v>
      </c>
      <c r="F14258" s="50" t="s">
        <v>1523</v>
      </c>
      <c r="G14258" s="50" t="s">
        <v>17449</v>
      </c>
      <c r="H14258" s="50" t="s">
        <v>17449</v>
      </c>
      <c r="I14258" s="50">
        <f>(DAX__2019_2020__33[[#This Row],[Adj Close]]-DAX__2019_2020__33[[#This Row],[Adj Open]])/DAX__2019_2020__33[[#This Row],[Adj Open]]</f>
        <v>2.5483688813269295E-3</v>
      </c>
      <c r="J14258" s="50">
        <f>DAX__2019_2020__33[[#This Row],[Adj Close]]-DAX__2019_2020__33[[#This Row],[Adj Open]]</f>
        <v>9.9998000000006471E-2</v>
      </c>
      <c r="K14258" s="50">
        <v>403414</v>
      </c>
    </row>
    <row r="14259" spans="1:11" x14ac:dyDescent="0.3">
      <c r="A14259" s="51" t="str">
        <f t="shared" si="229"/>
        <v>ZAL.DE</v>
      </c>
      <c r="B14259" s="52" t="s">
        <v>200</v>
      </c>
      <c r="C14259" s="50" t="s">
        <v>17457</v>
      </c>
      <c r="D14259" s="50">
        <f>DAX__2019_2020__33[[#This Row],[Open]]*(DAX__2019_2020__33[[#This Row],[Adj Close]]/DAX__2019_2020__33[[#This Row],[Close]])</f>
        <v>39.709999000000003</v>
      </c>
      <c r="E14259" s="50" t="s">
        <v>1503</v>
      </c>
      <c r="F14259" s="50" t="s">
        <v>1534</v>
      </c>
      <c r="G14259" s="50" t="s">
        <v>1170</v>
      </c>
      <c r="H14259" s="50" t="s">
        <v>1170</v>
      </c>
      <c r="I14259" s="50">
        <f>(DAX__2019_2020__33[[#This Row],[Adj Close]]-DAX__2019_2020__33[[#This Row],[Adj Open]])/DAX__2019_2020__33[[#This Row],[Adj Open]]</f>
        <v>-1.0324855460207985E-2</v>
      </c>
      <c r="J14259" s="50">
        <f>DAX__2019_2020__33[[#This Row],[Adj Close]]-DAX__2019_2020__33[[#This Row],[Adj Open]]</f>
        <v>-0.41000000000000369</v>
      </c>
      <c r="K14259" s="50">
        <v>459597</v>
      </c>
    </row>
    <row r="14260" spans="1:11" x14ac:dyDescent="0.3">
      <c r="A14260" s="51" t="str">
        <f t="shared" si="229"/>
        <v>ZAL.DE</v>
      </c>
      <c r="B14260" s="52" t="s">
        <v>201</v>
      </c>
      <c r="C14260" s="50" t="s">
        <v>8200</v>
      </c>
      <c r="D14260" s="50">
        <f>DAX__2019_2020__33[[#This Row],[Open]]*(DAX__2019_2020__33[[#This Row],[Adj Close]]/DAX__2019_2020__33[[#This Row],[Close]])</f>
        <v>39</v>
      </c>
      <c r="E14260" s="50" t="s">
        <v>17528</v>
      </c>
      <c r="F14260" s="50" t="s">
        <v>17494</v>
      </c>
      <c r="G14260" s="50" t="s">
        <v>27797</v>
      </c>
      <c r="H14260" s="50" t="s">
        <v>27797</v>
      </c>
      <c r="I14260" s="50">
        <f>(DAX__2019_2020__33[[#This Row],[Adj Close]]-DAX__2019_2020__33[[#This Row],[Adj Open]])/DAX__2019_2020__33[[#This Row],[Adj Open]]</f>
        <v>-1.1538487179487187E-2</v>
      </c>
      <c r="J14260" s="50">
        <f>DAX__2019_2020__33[[#This Row],[Adj Close]]-DAX__2019_2020__33[[#This Row],[Adj Open]]</f>
        <v>-0.45000100000000032</v>
      </c>
      <c r="K14260" s="50">
        <v>887637</v>
      </c>
    </row>
    <row r="14261" spans="1:11" x14ac:dyDescent="0.3">
      <c r="A14261" s="51" t="str">
        <f t="shared" si="229"/>
        <v>ZAL.DE</v>
      </c>
      <c r="B14261" s="52" t="s">
        <v>202</v>
      </c>
      <c r="C14261" s="50" t="s">
        <v>1527</v>
      </c>
      <c r="D14261" s="50">
        <f>DAX__2019_2020__33[[#This Row],[Open]]*(DAX__2019_2020__33[[#This Row],[Adj Close]]/DAX__2019_2020__33[[#This Row],[Close]])</f>
        <v>38.490001999999997</v>
      </c>
      <c r="E14261" s="50" t="s">
        <v>1175</v>
      </c>
      <c r="F14261" s="50" t="s">
        <v>17351</v>
      </c>
      <c r="G14261" s="50" t="s">
        <v>21524</v>
      </c>
      <c r="H14261" s="50" t="s">
        <v>21524</v>
      </c>
      <c r="I14261" s="50">
        <f>(DAX__2019_2020__33[[#This Row],[Adj Close]]-DAX__2019_2020__33[[#This Row],[Adj Open]])/DAX__2019_2020__33[[#This Row],[Adj Open]]</f>
        <v>-9.0933484492932443E-3</v>
      </c>
      <c r="J14261" s="50">
        <f>DAX__2019_2020__33[[#This Row],[Adj Close]]-DAX__2019_2020__33[[#This Row],[Adj Open]]</f>
        <v>-0.35000299999999385</v>
      </c>
      <c r="K14261" s="50">
        <v>399949</v>
      </c>
    </row>
    <row r="14262" spans="1:11" x14ac:dyDescent="0.3">
      <c r="A14262" s="51" t="str">
        <f t="shared" si="229"/>
        <v>ZAL.DE</v>
      </c>
      <c r="B14262" s="52" t="s">
        <v>203</v>
      </c>
      <c r="C14262" s="50" t="s">
        <v>1535</v>
      </c>
      <c r="D14262" s="50">
        <f>DAX__2019_2020__33[[#This Row],[Open]]*(DAX__2019_2020__33[[#This Row],[Adj Close]]/DAX__2019_2020__33[[#This Row],[Close]])</f>
        <v>38.029998999999997</v>
      </c>
      <c r="E14262" s="50" t="s">
        <v>1009</v>
      </c>
      <c r="F14262" s="50" t="s">
        <v>20425</v>
      </c>
      <c r="G14262" s="50" t="s">
        <v>1535</v>
      </c>
      <c r="H14262" s="50" t="s">
        <v>1535</v>
      </c>
      <c r="I14262" s="50">
        <f>(DAX__2019_2020__33[[#This Row],[Adj Close]]-DAX__2019_2020__33[[#This Row],[Adj Open]])/DAX__2019_2020__33[[#This Row],[Adj Open]]</f>
        <v>0</v>
      </c>
      <c r="J14262" s="50">
        <f>DAX__2019_2020__33[[#This Row],[Adj Close]]-DAX__2019_2020__33[[#This Row],[Adj Open]]</f>
        <v>0</v>
      </c>
      <c r="K14262" s="50">
        <v>401717</v>
      </c>
    </row>
    <row r="14263" spans="1:11" x14ac:dyDescent="0.3">
      <c r="A14263" s="51" t="str">
        <f t="shared" si="229"/>
        <v>ZAL.DE</v>
      </c>
      <c r="B14263" s="52" t="s">
        <v>204</v>
      </c>
      <c r="C14263" s="50" t="s">
        <v>17369</v>
      </c>
      <c r="D14263" s="50">
        <f>DAX__2019_2020__33[[#This Row],[Open]]*(DAX__2019_2020__33[[#This Row],[Adj Close]]/DAX__2019_2020__33[[#This Row],[Close]])</f>
        <v>37.759998000000003</v>
      </c>
      <c r="E14263" s="50" t="s">
        <v>1581</v>
      </c>
      <c r="F14263" s="50" t="s">
        <v>1540</v>
      </c>
      <c r="G14263" s="50" t="s">
        <v>1589</v>
      </c>
      <c r="H14263" s="50" t="s">
        <v>1589</v>
      </c>
      <c r="I14263" s="50">
        <f>(DAX__2019_2020__33[[#This Row],[Adj Close]]-DAX__2019_2020__33[[#This Row],[Adj Open]])/DAX__2019_2020__33[[#This Row],[Adj Open]]</f>
        <v>-4.2372883600259644E-3</v>
      </c>
      <c r="J14263" s="50">
        <f>DAX__2019_2020__33[[#This Row],[Adj Close]]-DAX__2019_2020__33[[#This Row],[Adj Open]]</f>
        <v>-0.16000000000000369</v>
      </c>
      <c r="K14263" s="50">
        <v>399471</v>
      </c>
    </row>
    <row r="14264" spans="1:11" x14ac:dyDescent="0.3">
      <c r="A14264" s="51" t="str">
        <f t="shared" si="229"/>
        <v>ZAL.DE</v>
      </c>
      <c r="B14264" s="52" t="s">
        <v>205</v>
      </c>
      <c r="C14264" s="50" t="s">
        <v>17360</v>
      </c>
      <c r="D14264" s="50">
        <f>DAX__2019_2020__33[[#This Row],[Open]]*(DAX__2019_2020__33[[#This Row],[Adj Close]]/DAX__2019_2020__33[[#This Row],[Close]])</f>
        <v>37.650002000000001</v>
      </c>
      <c r="E14264" s="50" t="s">
        <v>1479</v>
      </c>
      <c r="F14264" s="50" t="s">
        <v>17360</v>
      </c>
      <c r="G14264" s="50" t="s">
        <v>1006</v>
      </c>
      <c r="H14264" s="50" t="s">
        <v>1006</v>
      </c>
      <c r="I14264" s="50">
        <f>(DAX__2019_2020__33[[#This Row],[Adj Close]]-DAX__2019_2020__33[[#This Row],[Adj Open]])/DAX__2019_2020__33[[#This Row],[Adj Open]]</f>
        <v>3.3731631674282489E-2</v>
      </c>
      <c r="J14264" s="50">
        <f>DAX__2019_2020__33[[#This Row],[Adj Close]]-DAX__2019_2020__33[[#This Row],[Adj Open]]</f>
        <v>1.269995999999999</v>
      </c>
      <c r="K14264" s="50">
        <v>473430</v>
      </c>
    </row>
    <row r="14265" spans="1:11" x14ac:dyDescent="0.3">
      <c r="A14265" s="51" t="str">
        <f t="shared" si="229"/>
        <v>ZAL.DE</v>
      </c>
      <c r="B14265" s="52" t="s">
        <v>206</v>
      </c>
      <c r="C14265" s="50" t="s">
        <v>1479</v>
      </c>
      <c r="D14265" s="50">
        <f>DAX__2019_2020__33[[#This Row],[Open]]*(DAX__2019_2020__33[[#This Row],[Adj Close]]/DAX__2019_2020__33[[#This Row],[Close]])</f>
        <v>39.169998</v>
      </c>
      <c r="E14265" s="50" t="s">
        <v>17454</v>
      </c>
      <c r="F14265" s="50" t="s">
        <v>17429</v>
      </c>
      <c r="G14265" s="50" t="s">
        <v>17522</v>
      </c>
      <c r="H14265" s="50" t="s">
        <v>17522</v>
      </c>
      <c r="I14265" s="50">
        <f>(DAX__2019_2020__33[[#This Row],[Adj Close]]-DAX__2019_2020__33[[#This Row],[Adj Open]])/DAX__2019_2020__33[[#This Row],[Adj Open]]</f>
        <v>-3.8294104584839788E-3</v>
      </c>
      <c r="J14265" s="50">
        <f>DAX__2019_2020__33[[#This Row],[Adj Close]]-DAX__2019_2020__33[[#This Row],[Adj Open]]</f>
        <v>-0.14999799999999652</v>
      </c>
      <c r="K14265" s="50">
        <v>404645</v>
      </c>
    </row>
    <row r="14266" spans="1:11" x14ac:dyDescent="0.3">
      <c r="A14266" s="51" t="str">
        <f t="shared" si="229"/>
        <v>ZAL.DE</v>
      </c>
      <c r="B14266" s="52" t="s">
        <v>207</v>
      </c>
      <c r="C14266" s="50" t="s">
        <v>17546</v>
      </c>
      <c r="D14266" s="50">
        <f>DAX__2019_2020__33[[#This Row],[Open]]*(DAX__2019_2020__33[[#This Row],[Adj Close]]/DAX__2019_2020__33[[#This Row],[Close]])</f>
        <v>39.68</v>
      </c>
      <c r="E14266" s="50" t="s">
        <v>11571</v>
      </c>
      <c r="F14266" s="50" t="s">
        <v>20405</v>
      </c>
      <c r="G14266" s="50" t="s">
        <v>20405</v>
      </c>
      <c r="H14266" s="50" t="s">
        <v>20405</v>
      </c>
      <c r="I14266" s="50">
        <f>(DAX__2019_2020__33[[#This Row],[Adj Close]]-DAX__2019_2020__33[[#This Row],[Adj Open]])/DAX__2019_2020__33[[#This Row],[Adj Open]]</f>
        <v>-2.1673387096774178E-2</v>
      </c>
      <c r="J14266" s="50">
        <f>DAX__2019_2020__33[[#This Row],[Adj Close]]-DAX__2019_2020__33[[#This Row],[Adj Open]]</f>
        <v>-0.85999999999999943</v>
      </c>
      <c r="K14266" s="50">
        <v>669586</v>
      </c>
    </row>
    <row r="14267" spans="1:11" x14ac:dyDescent="0.3">
      <c r="A14267" s="51" t="str">
        <f t="shared" si="229"/>
        <v>ZAL.DE</v>
      </c>
      <c r="B14267" s="52" t="s">
        <v>208</v>
      </c>
      <c r="C14267" s="50" t="s">
        <v>2072</v>
      </c>
      <c r="D14267" s="50">
        <f>DAX__2019_2020__33[[#This Row],[Open]]*(DAX__2019_2020__33[[#This Row],[Adj Close]]/DAX__2019_2020__33[[#This Row],[Close]])</f>
        <v>39.130001</v>
      </c>
      <c r="E14267" s="50" t="s">
        <v>20402</v>
      </c>
      <c r="F14267" s="50" t="s">
        <v>17406</v>
      </c>
      <c r="G14267" s="50" t="s">
        <v>17399</v>
      </c>
      <c r="H14267" s="50" t="s">
        <v>17399</v>
      </c>
      <c r="I14267" s="50">
        <f>(DAX__2019_2020__33[[#This Row],[Adj Close]]-DAX__2019_2020__33[[#This Row],[Adj Open]])/DAX__2019_2020__33[[#This Row],[Adj Open]]</f>
        <v>-2.8878123463375326E-2</v>
      </c>
      <c r="J14267" s="50">
        <f>DAX__2019_2020__33[[#This Row],[Adj Close]]-DAX__2019_2020__33[[#This Row],[Adj Open]]</f>
        <v>-1.130001</v>
      </c>
      <c r="K14267" s="50">
        <v>489155</v>
      </c>
    </row>
    <row r="14268" spans="1:11" x14ac:dyDescent="0.3">
      <c r="A14268" s="51" t="str">
        <f t="shared" si="229"/>
        <v>ZAL.DE</v>
      </c>
      <c r="B14268" s="52" t="s">
        <v>209</v>
      </c>
      <c r="C14268" s="50" t="s">
        <v>20425</v>
      </c>
      <c r="D14268" s="50">
        <f>DAX__2019_2020__33[[#This Row],[Open]]*(DAX__2019_2020__33[[#This Row],[Adj Close]]/DAX__2019_2020__33[[#This Row],[Close]])</f>
        <v>37.979999999999997</v>
      </c>
      <c r="E14268" s="50" t="s">
        <v>1539</v>
      </c>
      <c r="F14268" s="50" t="s">
        <v>1554</v>
      </c>
      <c r="G14268" s="50" t="s">
        <v>1538</v>
      </c>
      <c r="H14268" s="50" t="s">
        <v>1538</v>
      </c>
      <c r="I14268" s="50">
        <f>(DAX__2019_2020__33[[#This Row],[Adj Close]]-DAX__2019_2020__33[[#This Row],[Adj Open]])/DAX__2019_2020__33[[#This Row],[Adj Open]]</f>
        <v>3.1595050026330305E-3</v>
      </c>
      <c r="J14268" s="50">
        <f>DAX__2019_2020__33[[#This Row],[Adj Close]]-DAX__2019_2020__33[[#This Row],[Adj Open]]</f>
        <v>0.11999800000000249</v>
      </c>
      <c r="K14268" s="50">
        <v>552214</v>
      </c>
    </row>
    <row r="14269" spans="1:11" x14ac:dyDescent="0.3">
      <c r="A14269" s="51" t="str">
        <f t="shared" si="229"/>
        <v>ZAL.DE</v>
      </c>
      <c r="B14269" s="52" t="s">
        <v>210</v>
      </c>
      <c r="C14269" s="50" t="s">
        <v>1544</v>
      </c>
      <c r="D14269" s="50">
        <f>DAX__2019_2020__33[[#This Row],[Open]]*(DAX__2019_2020__33[[#This Row],[Adj Close]]/DAX__2019_2020__33[[#This Row],[Close]])</f>
        <v>37.970001000000003</v>
      </c>
      <c r="E14269" s="50" t="s">
        <v>20446</v>
      </c>
      <c r="F14269" s="50" t="s">
        <v>17431</v>
      </c>
      <c r="G14269" s="50" t="s">
        <v>1536</v>
      </c>
      <c r="H14269" s="50" t="s">
        <v>1536</v>
      </c>
      <c r="I14269" s="50">
        <f>(DAX__2019_2020__33[[#This Row],[Adj Close]]-DAX__2019_2020__33[[#This Row],[Adj Open]])/DAX__2019_2020__33[[#This Row],[Adj Open]]</f>
        <v>4.7406108838395121E-3</v>
      </c>
      <c r="J14269" s="50">
        <f>DAX__2019_2020__33[[#This Row],[Adj Close]]-DAX__2019_2020__33[[#This Row],[Adj Open]]</f>
        <v>0.18000099999999719</v>
      </c>
      <c r="K14269" s="50">
        <v>438813</v>
      </c>
    </row>
    <row r="14270" spans="1:11" x14ac:dyDescent="0.3">
      <c r="A14270" s="51" t="str">
        <f t="shared" ref="A14270:A14333" si="230">"ZAL.DE"</f>
        <v>ZAL.DE</v>
      </c>
      <c r="B14270" s="52" t="s">
        <v>211</v>
      </c>
      <c r="C14270" s="50" t="s">
        <v>1536</v>
      </c>
      <c r="D14270" s="50">
        <f>DAX__2019_2020__33[[#This Row],[Open]]*(DAX__2019_2020__33[[#This Row],[Adj Close]]/DAX__2019_2020__33[[#This Row],[Close]])</f>
        <v>38.150002000000001</v>
      </c>
      <c r="E14270" s="50" t="s">
        <v>2088</v>
      </c>
      <c r="F14270" s="50" t="s">
        <v>17351</v>
      </c>
      <c r="G14270" s="50" t="s">
        <v>1160</v>
      </c>
      <c r="H14270" s="50" t="s">
        <v>1160</v>
      </c>
      <c r="I14270" s="50">
        <f>(DAX__2019_2020__33[[#This Row],[Adj Close]]-DAX__2019_2020__33[[#This Row],[Adj Open]])/DAX__2019_2020__33[[#This Row],[Adj Open]]</f>
        <v>6.1860966612793424E-2</v>
      </c>
      <c r="J14270" s="50">
        <f>DAX__2019_2020__33[[#This Row],[Adj Close]]-DAX__2019_2020__33[[#This Row],[Adj Open]]</f>
        <v>2.3599960000000024</v>
      </c>
      <c r="K14270" s="50">
        <v>827986</v>
      </c>
    </row>
    <row r="14271" spans="1:11" x14ac:dyDescent="0.3">
      <c r="A14271" s="51" t="str">
        <f t="shared" si="230"/>
        <v>ZAL.DE</v>
      </c>
      <c r="B14271" s="52" t="s">
        <v>212</v>
      </c>
      <c r="C14271" s="50" t="s">
        <v>8227</v>
      </c>
      <c r="D14271" s="50">
        <f>DAX__2019_2020__33[[#This Row],[Open]]*(DAX__2019_2020__33[[#This Row],[Adj Close]]/DAX__2019_2020__33[[#This Row],[Close]])</f>
        <v>40.990001999999997</v>
      </c>
      <c r="E14271" s="50" t="s">
        <v>9814</v>
      </c>
      <c r="F14271" s="50" t="s">
        <v>17560</v>
      </c>
      <c r="G14271" s="50" t="s">
        <v>1018</v>
      </c>
      <c r="H14271" s="50" t="s">
        <v>1018</v>
      </c>
      <c r="I14271" s="50">
        <f>(DAX__2019_2020__33[[#This Row],[Adj Close]]-DAX__2019_2020__33[[#This Row],[Adj Open]])/DAX__2019_2020__33[[#This Row],[Adj Open]]</f>
        <v>5.1231761345121038E-3</v>
      </c>
      <c r="J14271" s="50">
        <f>DAX__2019_2020__33[[#This Row],[Adj Close]]-DAX__2019_2020__33[[#This Row],[Adj Open]]</f>
        <v>0.20999900000000338</v>
      </c>
      <c r="K14271" s="50">
        <v>639526</v>
      </c>
    </row>
    <row r="14272" spans="1:11" x14ac:dyDescent="0.3">
      <c r="A14272" s="51" t="str">
        <f t="shared" si="230"/>
        <v>ZAL.DE</v>
      </c>
      <c r="B14272" s="52" t="s">
        <v>213</v>
      </c>
      <c r="C14272" s="50" t="s">
        <v>1109</v>
      </c>
      <c r="D14272" s="50">
        <f>DAX__2019_2020__33[[#This Row],[Open]]*(DAX__2019_2020__33[[#This Row],[Adj Close]]/DAX__2019_2020__33[[#This Row],[Close]])</f>
        <v>41.099997999999999</v>
      </c>
      <c r="E14272" s="50" t="s">
        <v>20341</v>
      </c>
      <c r="F14272" s="50" t="s">
        <v>1162</v>
      </c>
      <c r="G14272" s="50" t="s">
        <v>1018</v>
      </c>
      <c r="H14272" s="50" t="s">
        <v>1018</v>
      </c>
      <c r="I14272" s="50">
        <f>(DAX__2019_2020__33[[#This Row],[Adj Close]]-DAX__2019_2020__33[[#This Row],[Adj Open]])/DAX__2019_2020__33[[#This Row],[Adj Open]]</f>
        <v>2.4331631354337522E-3</v>
      </c>
      <c r="J14272" s="50">
        <f>DAX__2019_2020__33[[#This Row],[Adj Close]]-DAX__2019_2020__33[[#This Row],[Adj Open]]</f>
        <v>0.10000300000000095</v>
      </c>
      <c r="K14272" s="50">
        <v>789331</v>
      </c>
    </row>
    <row r="14273" spans="1:11" x14ac:dyDescent="0.3">
      <c r="A14273" s="51" t="str">
        <f t="shared" si="230"/>
        <v>ZAL.DE</v>
      </c>
      <c r="B14273" s="52" t="s">
        <v>214</v>
      </c>
      <c r="C14273" s="50" t="s">
        <v>20313</v>
      </c>
      <c r="D14273" s="50">
        <f>DAX__2019_2020__33[[#This Row],[Open]]*(DAX__2019_2020__33[[#This Row],[Adj Close]]/DAX__2019_2020__33[[#This Row],[Close]])</f>
        <v>41.16</v>
      </c>
      <c r="E14273" s="50" t="s">
        <v>1028</v>
      </c>
      <c r="F14273" s="50" t="s">
        <v>1510</v>
      </c>
      <c r="G14273" s="50" t="s">
        <v>17476</v>
      </c>
      <c r="H14273" s="50" t="s">
        <v>17476</v>
      </c>
      <c r="I14273" s="50">
        <f>(DAX__2019_2020__33[[#This Row],[Adj Close]]-DAX__2019_2020__33[[#This Row],[Adj Open]])/DAX__2019_2020__33[[#This Row],[Adj Open]]</f>
        <v>-7.2883867832839063E-4</v>
      </c>
      <c r="J14273" s="50">
        <f>DAX__2019_2020__33[[#This Row],[Adj Close]]-DAX__2019_2020__33[[#This Row],[Adj Open]]</f>
        <v>-2.9998999999996556E-2</v>
      </c>
      <c r="K14273" s="50">
        <v>295709</v>
      </c>
    </row>
    <row r="14274" spans="1:11" x14ac:dyDescent="0.3">
      <c r="A14274" s="51" t="str">
        <f t="shared" si="230"/>
        <v>ZAL.DE</v>
      </c>
      <c r="B14274" s="52" t="s">
        <v>215</v>
      </c>
      <c r="C14274" s="50" t="s">
        <v>590</v>
      </c>
      <c r="D14274" s="50">
        <f>DAX__2019_2020__33[[#This Row],[Open]]*(DAX__2019_2020__33[[#This Row],[Adj Close]]/DAX__2019_2020__33[[#This Row],[Close]])</f>
        <v>41.490001999999997</v>
      </c>
      <c r="E14274" s="50" t="s">
        <v>9789</v>
      </c>
      <c r="F14274" s="50" t="s">
        <v>1109</v>
      </c>
      <c r="G14274" s="50" t="s">
        <v>1445</v>
      </c>
      <c r="H14274" s="50" t="s">
        <v>1445</v>
      </c>
      <c r="I14274" s="50">
        <f>(DAX__2019_2020__33[[#This Row],[Adj Close]]-DAX__2019_2020__33[[#This Row],[Adj Open]])/DAX__2019_2020__33[[#This Row],[Adj Open]]</f>
        <v>8.1947453268380998E-3</v>
      </c>
      <c r="J14274" s="50">
        <f>DAX__2019_2020__33[[#This Row],[Adj Close]]-DAX__2019_2020__33[[#This Row],[Adj Open]]</f>
        <v>0.34000000000000341</v>
      </c>
      <c r="K14274" s="50">
        <v>479035</v>
      </c>
    </row>
    <row r="14275" spans="1:11" x14ac:dyDescent="0.3">
      <c r="A14275" s="51" t="str">
        <f t="shared" si="230"/>
        <v>ZAL.DE</v>
      </c>
      <c r="B14275" s="52" t="s">
        <v>216</v>
      </c>
      <c r="C14275" s="50" t="s">
        <v>8225</v>
      </c>
      <c r="D14275" s="50">
        <f>DAX__2019_2020__33[[#This Row],[Open]]*(DAX__2019_2020__33[[#This Row],[Adj Close]]/DAX__2019_2020__33[[#This Row],[Close]])</f>
        <v>41.700001</v>
      </c>
      <c r="E14275" s="50" t="s">
        <v>19963</v>
      </c>
      <c r="F14275" s="50" t="s">
        <v>1038</v>
      </c>
      <c r="G14275" s="50" t="s">
        <v>1102</v>
      </c>
      <c r="H14275" s="50" t="s">
        <v>1102</v>
      </c>
      <c r="I14275" s="50">
        <f>(DAX__2019_2020__33[[#This Row],[Adj Close]]-DAX__2019_2020__33[[#This Row],[Adj Open]])/DAX__2019_2020__33[[#This Row],[Adj Open]]</f>
        <v>3.5970502734520089E-3</v>
      </c>
      <c r="J14275" s="50">
        <f>DAX__2019_2020__33[[#This Row],[Adj Close]]-DAX__2019_2020__33[[#This Row],[Adj Open]]</f>
        <v>0.14999699999999905</v>
      </c>
      <c r="K14275" s="50">
        <v>319654</v>
      </c>
    </row>
    <row r="14276" spans="1:11" x14ac:dyDescent="0.3">
      <c r="A14276" s="51" t="str">
        <f t="shared" si="230"/>
        <v>ZAL.DE</v>
      </c>
      <c r="B14276" s="52" t="s">
        <v>217</v>
      </c>
      <c r="C14276" s="50" t="s">
        <v>1437</v>
      </c>
      <c r="D14276" s="50">
        <f>DAX__2019_2020__33[[#This Row],[Open]]*(DAX__2019_2020__33[[#This Row],[Adj Close]]/DAX__2019_2020__33[[#This Row],[Close]])</f>
        <v>42.009998000000003</v>
      </c>
      <c r="E14276" s="50" t="s">
        <v>1129</v>
      </c>
      <c r="F14276" s="50" t="s">
        <v>990</v>
      </c>
      <c r="G14276" s="50" t="s">
        <v>30600</v>
      </c>
      <c r="H14276" s="50" t="s">
        <v>30600</v>
      </c>
      <c r="I14276" s="50">
        <f>(DAX__2019_2020__33[[#This Row],[Adj Close]]-DAX__2019_2020__33[[#This Row],[Adj Open]])/DAX__2019_2020__33[[#This Row],[Adj Open]]</f>
        <v>-1.6662462111996007E-3</v>
      </c>
      <c r="J14276" s="50">
        <f>DAX__2019_2020__33[[#This Row],[Adj Close]]-DAX__2019_2020__33[[#This Row],[Adj Open]]</f>
        <v>-6.9999000000002809E-2</v>
      </c>
      <c r="K14276" s="50">
        <v>258592</v>
      </c>
    </row>
    <row r="14277" spans="1:11" x14ac:dyDescent="0.3">
      <c r="A14277" s="51" t="str">
        <f t="shared" si="230"/>
        <v>ZAL.DE</v>
      </c>
      <c r="B14277" s="52" t="s">
        <v>218</v>
      </c>
      <c r="C14277" s="50" t="s">
        <v>2197</v>
      </c>
      <c r="D14277" s="50">
        <f>DAX__2019_2020__33[[#This Row],[Open]]*(DAX__2019_2020__33[[#This Row],[Adj Close]]/DAX__2019_2020__33[[#This Row],[Close]])</f>
        <v>42.049999</v>
      </c>
      <c r="E14277" s="50" t="s">
        <v>1125</v>
      </c>
      <c r="F14277" s="50" t="s">
        <v>17461</v>
      </c>
      <c r="G14277" s="50" t="s">
        <v>1150</v>
      </c>
      <c r="H14277" s="50" t="s">
        <v>1150</v>
      </c>
      <c r="I14277" s="50">
        <f>(DAX__2019_2020__33[[#This Row],[Adj Close]]-DAX__2019_2020__33[[#This Row],[Adj Open]])/DAX__2019_2020__33[[#This Row],[Adj Open]]</f>
        <v>2.1403092066661742E-3</v>
      </c>
      <c r="J14277" s="50">
        <f>DAX__2019_2020__33[[#This Row],[Adj Close]]-DAX__2019_2020__33[[#This Row],[Adj Open]]</f>
        <v>9.0000000000003411E-2</v>
      </c>
      <c r="K14277" s="50">
        <v>329890</v>
      </c>
    </row>
    <row r="14278" spans="1:11" x14ac:dyDescent="0.3">
      <c r="A14278" s="51" t="str">
        <f t="shared" si="230"/>
        <v>ZAL.DE</v>
      </c>
      <c r="B14278" s="52" t="s">
        <v>219</v>
      </c>
      <c r="C14278" s="50" t="s">
        <v>1448</v>
      </c>
      <c r="D14278" s="50">
        <f>DAX__2019_2020__33[[#This Row],[Open]]*(DAX__2019_2020__33[[#This Row],[Adj Close]]/DAX__2019_2020__33[[#This Row],[Close]])</f>
        <v>41.990001999999997</v>
      </c>
      <c r="E14278" s="50" t="s">
        <v>2181</v>
      </c>
      <c r="F14278" s="50" t="s">
        <v>17477</v>
      </c>
      <c r="G14278" s="50" t="s">
        <v>17557</v>
      </c>
      <c r="H14278" s="50" t="s">
        <v>17557</v>
      </c>
      <c r="I14278" s="50">
        <f>(DAX__2019_2020__33[[#This Row],[Adj Close]]-DAX__2019_2020__33[[#This Row],[Adj Open]])/DAX__2019_2020__33[[#This Row],[Adj Open]]</f>
        <v>-1.428918722128172E-2</v>
      </c>
      <c r="J14278" s="50">
        <f>DAX__2019_2020__33[[#This Row],[Adj Close]]-DAX__2019_2020__33[[#This Row],[Adj Open]]</f>
        <v>-0.60000299999999385</v>
      </c>
      <c r="K14278" s="50">
        <v>322422</v>
      </c>
    </row>
    <row r="14279" spans="1:11" x14ac:dyDescent="0.3">
      <c r="A14279" s="51" t="str">
        <f t="shared" si="230"/>
        <v>ZAL.DE</v>
      </c>
      <c r="B14279" s="52" t="s">
        <v>220</v>
      </c>
      <c r="C14279" s="50" t="s">
        <v>17509</v>
      </c>
      <c r="D14279" s="50">
        <f>DAX__2019_2020__33[[#This Row],[Open]]*(DAX__2019_2020__33[[#This Row],[Adj Close]]/DAX__2019_2020__33[[#This Row],[Close]])</f>
        <v>40</v>
      </c>
      <c r="E14279" s="50" t="s">
        <v>17481</v>
      </c>
      <c r="F14279" s="50" t="s">
        <v>2097</v>
      </c>
      <c r="G14279" s="50" t="s">
        <v>20434</v>
      </c>
      <c r="H14279" s="50" t="s">
        <v>20434</v>
      </c>
      <c r="I14279" s="50">
        <f>(DAX__2019_2020__33[[#This Row],[Adj Close]]-DAX__2019_2020__33[[#This Row],[Adj Open]])/DAX__2019_2020__33[[#This Row],[Adj Open]]</f>
        <v>1.3000000000000077E-2</v>
      </c>
      <c r="J14279" s="50">
        <f>DAX__2019_2020__33[[#This Row],[Adj Close]]-DAX__2019_2020__33[[#This Row],[Adj Open]]</f>
        <v>0.52000000000000313</v>
      </c>
      <c r="K14279" s="50">
        <v>726335</v>
      </c>
    </row>
    <row r="14280" spans="1:11" x14ac:dyDescent="0.3">
      <c r="A14280" s="51" t="str">
        <f t="shared" si="230"/>
        <v>ZAL.DE</v>
      </c>
      <c r="B14280" s="52" t="s">
        <v>221</v>
      </c>
      <c r="C14280" s="50" t="s">
        <v>1160</v>
      </c>
      <c r="D14280" s="50">
        <f>DAX__2019_2020__33[[#This Row],[Open]]*(DAX__2019_2020__33[[#This Row],[Adj Close]]/DAX__2019_2020__33[[#This Row],[Close]])</f>
        <v>40.509998000000003</v>
      </c>
      <c r="E14280" s="50" t="s">
        <v>1491</v>
      </c>
      <c r="F14280" s="50" t="s">
        <v>2094</v>
      </c>
      <c r="G14280" s="50" t="s">
        <v>1023</v>
      </c>
      <c r="H14280" s="50" t="s">
        <v>1023</v>
      </c>
      <c r="I14280" s="50">
        <f>(DAX__2019_2020__33[[#This Row],[Adj Close]]-DAX__2019_2020__33[[#This Row],[Adj Open]])/DAX__2019_2020__33[[#This Row],[Adj Open]]</f>
        <v>8.8867197673027989E-3</v>
      </c>
      <c r="J14280" s="50">
        <f>DAX__2019_2020__33[[#This Row],[Adj Close]]-DAX__2019_2020__33[[#This Row],[Adj Open]]</f>
        <v>0.36000099999999691</v>
      </c>
      <c r="K14280" s="50">
        <v>408823</v>
      </c>
    </row>
    <row r="14281" spans="1:11" x14ac:dyDescent="0.3">
      <c r="A14281" s="51" t="str">
        <f t="shared" si="230"/>
        <v>ZAL.DE</v>
      </c>
      <c r="B14281" s="52" t="s">
        <v>222</v>
      </c>
      <c r="C14281" s="50" t="s">
        <v>1248</v>
      </c>
      <c r="D14281" s="50">
        <f>DAX__2019_2020__33[[#This Row],[Open]]*(DAX__2019_2020__33[[#This Row],[Adj Close]]/DAX__2019_2020__33[[#This Row],[Close]])</f>
        <v>40.970001000000003</v>
      </c>
      <c r="E14281" s="50" t="s">
        <v>30605</v>
      </c>
      <c r="F14281" s="50" t="s">
        <v>1495</v>
      </c>
      <c r="G14281" s="50" t="s">
        <v>17534</v>
      </c>
      <c r="H14281" s="50" t="s">
        <v>17534</v>
      </c>
      <c r="I14281" s="50">
        <f>(DAX__2019_2020__33[[#This Row],[Adj Close]]-DAX__2019_2020__33[[#This Row],[Adj Open]])/DAX__2019_2020__33[[#This Row],[Adj Open]]</f>
        <v>-4.8816449870235611E-3</v>
      </c>
      <c r="J14281" s="50">
        <f>DAX__2019_2020__33[[#This Row],[Adj Close]]-DAX__2019_2020__33[[#This Row],[Adj Open]]</f>
        <v>-0.20000100000000032</v>
      </c>
      <c r="K14281" s="50">
        <v>314375</v>
      </c>
    </row>
    <row r="14282" spans="1:11" x14ac:dyDescent="0.3">
      <c r="A14282" s="51" t="str">
        <f t="shared" si="230"/>
        <v>ZAL.DE</v>
      </c>
      <c r="B14282" s="52" t="s">
        <v>223</v>
      </c>
      <c r="C14282" s="50" t="s">
        <v>8227</v>
      </c>
      <c r="D14282" s="50">
        <f>DAX__2019_2020__33[[#This Row],[Open]]*(DAX__2019_2020__33[[#This Row],[Adj Close]]/DAX__2019_2020__33[[#This Row],[Close]])</f>
        <v>40.990001999999997</v>
      </c>
      <c r="E14282" s="50" t="s">
        <v>30606</v>
      </c>
      <c r="F14282" s="50" t="s">
        <v>20884</v>
      </c>
      <c r="G14282" s="50" t="s">
        <v>1492</v>
      </c>
      <c r="H14282" s="50" t="s">
        <v>1492</v>
      </c>
      <c r="I14282" s="50">
        <f>(DAX__2019_2020__33[[#This Row],[Adj Close]]-DAX__2019_2020__33[[#This Row],[Adj Open]])/DAX__2019_2020__33[[#This Row],[Adj Open]]</f>
        <v>1.0978213662931837E-2</v>
      </c>
      <c r="J14282" s="50">
        <f>DAX__2019_2020__33[[#This Row],[Adj Close]]-DAX__2019_2020__33[[#This Row],[Adj Open]]</f>
        <v>0.44999700000000331</v>
      </c>
      <c r="K14282" s="50">
        <v>269556</v>
      </c>
    </row>
    <row r="14283" spans="1:11" x14ac:dyDescent="0.3">
      <c r="A14283" s="51" t="str">
        <f t="shared" si="230"/>
        <v>ZAL.DE</v>
      </c>
      <c r="B14283" s="52" t="s">
        <v>224</v>
      </c>
      <c r="C14283" s="50" t="s">
        <v>17465</v>
      </c>
      <c r="D14283" s="50">
        <f>DAX__2019_2020__33[[#This Row],[Open]]*(DAX__2019_2020__33[[#This Row],[Adj Close]]/DAX__2019_2020__33[[#This Row],[Close]])</f>
        <v>41.41</v>
      </c>
      <c r="E14283" s="50" t="s">
        <v>2192</v>
      </c>
      <c r="F14283" s="50" t="s">
        <v>17465</v>
      </c>
      <c r="G14283" s="50" t="s">
        <v>1131</v>
      </c>
      <c r="H14283" s="50" t="s">
        <v>1131</v>
      </c>
      <c r="I14283" s="50">
        <f>(DAX__2019_2020__33[[#This Row],[Adj Close]]-DAX__2019_2020__33[[#This Row],[Adj Open]])/DAX__2019_2020__33[[#This Row],[Adj Open]]</f>
        <v>2.1250929727119054E-2</v>
      </c>
      <c r="J14283" s="50">
        <f>DAX__2019_2020__33[[#This Row],[Adj Close]]-DAX__2019_2020__33[[#This Row],[Adj Open]]</f>
        <v>0.88000100000000003</v>
      </c>
      <c r="K14283" s="50">
        <v>348408</v>
      </c>
    </row>
    <row r="14284" spans="1:11" x14ac:dyDescent="0.3">
      <c r="A14284" s="51" t="str">
        <f t="shared" si="230"/>
        <v>ZAL.DE</v>
      </c>
      <c r="B14284" s="52" t="s">
        <v>225</v>
      </c>
      <c r="C14284" s="50" t="s">
        <v>1430</v>
      </c>
      <c r="D14284" s="50">
        <f>DAX__2019_2020__33[[#This Row],[Open]]*(DAX__2019_2020__33[[#This Row],[Adj Close]]/DAX__2019_2020__33[[#This Row],[Close]])</f>
        <v>42.490001999999997</v>
      </c>
      <c r="E14284" s="50" t="s">
        <v>27341</v>
      </c>
      <c r="F14284" s="50" t="s">
        <v>1441</v>
      </c>
      <c r="G14284" s="50" t="s">
        <v>8321</v>
      </c>
      <c r="H14284" s="50" t="s">
        <v>8321</v>
      </c>
      <c r="I14284" s="50">
        <f>(DAX__2019_2020__33[[#This Row],[Adj Close]]-DAX__2019_2020__33[[#This Row],[Adj Open]])/DAX__2019_2020__33[[#This Row],[Adj Open]]</f>
        <v>2.3530241302419945E-4</v>
      </c>
      <c r="J14284" s="50">
        <f>DAX__2019_2020__33[[#This Row],[Adj Close]]-DAX__2019_2020__33[[#This Row],[Adj Open]]</f>
        <v>9.99800000000306E-3</v>
      </c>
      <c r="K14284" s="50">
        <v>360922</v>
      </c>
    </row>
    <row r="14285" spans="1:11" x14ac:dyDescent="0.3">
      <c r="A14285" s="51" t="str">
        <f t="shared" si="230"/>
        <v>ZAL.DE</v>
      </c>
      <c r="B14285" s="52" t="s">
        <v>226</v>
      </c>
      <c r="C14285" s="50" t="s">
        <v>1131</v>
      </c>
      <c r="D14285" s="50">
        <f>DAX__2019_2020__33[[#This Row],[Open]]*(DAX__2019_2020__33[[#This Row],[Adj Close]]/DAX__2019_2020__33[[#This Row],[Close]])</f>
        <v>42.290000999999997</v>
      </c>
      <c r="E14285" s="50" t="s">
        <v>1134</v>
      </c>
      <c r="F14285" s="50" t="s">
        <v>30607</v>
      </c>
      <c r="G14285" s="50" t="s">
        <v>8214</v>
      </c>
      <c r="H14285" s="50" t="s">
        <v>8214</v>
      </c>
      <c r="I14285" s="50">
        <f>(DAX__2019_2020__33[[#This Row],[Adj Close]]-DAX__2019_2020__33[[#This Row],[Adj Open]])/DAX__2019_2020__33[[#This Row],[Adj Open]]</f>
        <v>-6.8574365841229615E-3</v>
      </c>
      <c r="J14285" s="50">
        <f>DAX__2019_2020__33[[#This Row],[Adj Close]]-DAX__2019_2020__33[[#This Row],[Adj Open]]</f>
        <v>-0.29000099999999662</v>
      </c>
      <c r="K14285" s="50">
        <v>231351</v>
      </c>
    </row>
    <row r="14286" spans="1:11" x14ac:dyDescent="0.3">
      <c r="A14286" s="51" t="str">
        <f t="shared" si="230"/>
        <v>ZAL.DE</v>
      </c>
      <c r="B14286" s="52" t="s">
        <v>227</v>
      </c>
      <c r="C14286" s="50" t="s">
        <v>1441</v>
      </c>
      <c r="D14286" s="50">
        <f>DAX__2019_2020__33[[#This Row],[Open]]*(DAX__2019_2020__33[[#This Row],[Adj Close]]/DAX__2019_2020__33[[#This Row],[Close]])</f>
        <v>41.880001</v>
      </c>
      <c r="E14286" s="50" t="s">
        <v>20386</v>
      </c>
      <c r="F14286" s="50" t="s">
        <v>19971</v>
      </c>
      <c r="G14286" s="50" t="s">
        <v>19971</v>
      </c>
      <c r="H14286" s="50" t="s">
        <v>19971</v>
      </c>
      <c r="I14286" s="50">
        <f>(DAX__2019_2020__33[[#This Row],[Adj Close]]-DAX__2019_2020__33[[#This Row],[Adj Open]])/DAX__2019_2020__33[[#This Row],[Adj Open]]</f>
        <v>-9.0735671185872228E-3</v>
      </c>
      <c r="J14286" s="50">
        <f>DAX__2019_2020__33[[#This Row],[Adj Close]]-DAX__2019_2020__33[[#This Row],[Adj Open]]</f>
        <v>-0.38000100000000003</v>
      </c>
      <c r="K14286" s="50">
        <v>341033</v>
      </c>
    </row>
    <row r="14287" spans="1:11" x14ac:dyDescent="0.3">
      <c r="A14287" s="51" t="str">
        <f t="shared" si="230"/>
        <v>ZAL.DE</v>
      </c>
      <c r="B14287" s="52" t="s">
        <v>228</v>
      </c>
      <c r="C14287" s="50" t="s">
        <v>19877</v>
      </c>
      <c r="D14287" s="50">
        <f>DAX__2019_2020__33[[#This Row],[Open]]*(DAX__2019_2020__33[[#This Row],[Adj Close]]/DAX__2019_2020__33[[#This Row],[Close]])</f>
        <v>41.73</v>
      </c>
      <c r="E14287" s="50" t="s">
        <v>9814</v>
      </c>
      <c r="F14287" s="50" t="s">
        <v>1510</v>
      </c>
      <c r="G14287" s="50" t="s">
        <v>991</v>
      </c>
      <c r="H14287" s="50" t="s">
        <v>991</v>
      </c>
      <c r="I14287" s="50">
        <f>(DAX__2019_2020__33[[#This Row],[Adj Close]]-DAX__2019_2020__33[[#This Row],[Adj Open]])/DAX__2019_2020__33[[#This Row],[Adj Open]]</f>
        <v>-1.6534843038581364E-2</v>
      </c>
      <c r="J14287" s="50">
        <f>DAX__2019_2020__33[[#This Row],[Adj Close]]-DAX__2019_2020__33[[#This Row],[Adj Open]]</f>
        <v>-0.68999900000000025</v>
      </c>
      <c r="K14287" s="50">
        <v>260315</v>
      </c>
    </row>
    <row r="14288" spans="1:11" x14ac:dyDescent="0.3">
      <c r="A14288" s="51" t="str">
        <f t="shared" si="230"/>
        <v>ZAL.DE</v>
      </c>
      <c r="B14288" s="52" t="s">
        <v>229</v>
      </c>
      <c r="C14288" s="50" t="s">
        <v>1435</v>
      </c>
      <c r="D14288" s="50">
        <f>DAX__2019_2020__33[[#This Row],[Open]]*(DAX__2019_2020__33[[#This Row],[Adj Close]]/DAX__2019_2020__33[[#This Row],[Close]])</f>
        <v>41.290000999999997</v>
      </c>
      <c r="E14288" s="50" t="s">
        <v>20341</v>
      </c>
      <c r="F14288" s="50" t="s">
        <v>17476</v>
      </c>
      <c r="G14288" s="50" t="s">
        <v>20341</v>
      </c>
      <c r="H14288" s="50" t="s">
        <v>20341</v>
      </c>
      <c r="I14288" s="50">
        <f>(DAX__2019_2020__33[[#This Row],[Adj Close]]-DAX__2019_2020__33[[#This Row],[Adj Open]])/DAX__2019_2020__33[[#This Row],[Adj Open]]</f>
        <v>9.4453618443846275E-3</v>
      </c>
      <c r="J14288" s="50">
        <f>DAX__2019_2020__33[[#This Row],[Adj Close]]-DAX__2019_2020__33[[#This Row],[Adj Open]]</f>
        <v>0.38999900000000309</v>
      </c>
      <c r="K14288" s="50">
        <v>443647</v>
      </c>
    </row>
    <row r="14289" spans="1:11" x14ac:dyDescent="0.3">
      <c r="A14289" s="51" t="str">
        <f t="shared" si="230"/>
        <v>ZAL.DE</v>
      </c>
      <c r="B14289" s="52" t="s">
        <v>230</v>
      </c>
      <c r="C14289" s="50" t="s">
        <v>972</v>
      </c>
      <c r="D14289" s="50">
        <f>DAX__2019_2020__33[[#This Row],[Open]]*(DAX__2019_2020__33[[#This Row],[Adj Close]]/DAX__2019_2020__33[[#This Row],[Close]])</f>
        <v>42.990001999999997</v>
      </c>
      <c r="E14289" s="50" t="s">
        <v>19632</v>
      </c>
      <c r="F14289" s="50" t="s">
        <v>19541</v>
      </c>
      <c r="G14289" s="50" t="s">
        <v>20021</v>
      </c>
      <c r="H14289" s="50" t="s">
        <v>20021</v>
      </c>
      <c r="I14289" s="50">
        <f>(DAX__2019_2020__33[[#This Row],[Adj Close]]-DAX__2019_2020__33[[#This Row],[Adj Open]])/DAX__2019_2020__33[[#This Row],[Adj Open]]</f>
        <v>9.8627536700277435E-2</v>
      </c>
      <c r="J14289" s="50">
        <f>DAX__2019_2020__33[[#This Row],[Adj Close]]-DAX__2019_2020__33[[#This Row],[Adj Open]]</f>
        <v>4.2399979999999999</v>
      </c>
      <c r="K14289" s="50">
        <v>1625931</v>
      </c>
    </row>
    <row r="14290" spans="1:11" x14ac:dyDescent="0.3">
      <c r="A14290" s="51" t="str">
        <f t="shared" si="230"/>
        <v>ZAL.DE</v>
      </c>
      <c r="B14290" s="52" t="s">
        <v>231</v>
      </c>
      <c r="C14290" s="50" t="s">
        <v>628</v>
      </c>
      <c r="D14290" s="50">
        <f>DAX__2019_2020__33[[#This Row],[Open]]*(DAX__2019_2020__33[[#This Row],[Adj Close]]/DAX__2019_2020__33[[#This Row],[Close]])</f>
        <v>45.509998000000003</v>
      </c>
      <c r="E14290" s="50" t="s">
        <v>2244</v>
      </c>
      <c r="F14290" s="50" t="s">
        <v>953</v>
      </c>
      <c r="G14290" s="50" t="s">
        <v>1425</v>
      </c>
      <c r="H14290" s="50" t="s">
        <v>1425</v>
      </c>
      <c r="I14290" s="50">
        <f>(DAX__2019_2020__33[[#This Row],[Adj Close]]-DAX__2019_2020__33[[#This Row],[Adj Open]])/DAX__2019_2020__33[[#This Row],[Adj Open]]</f>
        <v>-4.5264713041736515E-2</v>
      </c>
      <c r="J14290" s="50">
        <f>DAX__2019_2020__33[[#This Row],[Adj Close]]-DAX__2019_2020__33[[#This Row],[Adj Open]]</f>
        <v>-2.0599970000000027</v>
      </c>
      <c r="K14290" s="50">
        <v>1000304</v>
      </c>
    </row>
    <row r="14291" spans="1:11" x14ac:dyDescent="0.3">
      <c r="A14291" s="51" t="str">
        <f t="shared" si="230"/>
        <v>ZAL.DE</v>
      </c>
      <c r="B14291" s="52" t="s">
        <v>232</v>
      </c>
      <c r="C14291" s="50" t="s">
        <v>1428</v>
      </c>
      <c r="D14291" s="50">
        <f>DAX__2019_2020__33[[#This Row],[Open]]*(DAX__2019_2020__33[[#This Row],[Adj Close]]/DAX__2019_2020__33[[#This Row],[Close]])</f>
        <v>42.970001000000003</v>
      </c>
      <c r="E14291" s="50" t="s">
        <v>1071</v>
      </c>
      <c r="F14291" s="50" t="s">
        <v>1040</v>
      </c>
      <c r="G14291" s="50" t="s">
        <v>976</v>
      </c>
      <c r="H14291" s="50" t="s">
        <v>976</v>
      </c>
      <c r="I14291" s="50">
        <f>(DAX__2019_2020__33[[#This Row],[Adj Close]]-DAX__2019_2020__33[[#This Row],[Adj Open]])/DAX__2019_2020__33[[#This Row],[Adj Open]]</f>
        <v>-2.7927157832741047E-3</v>
      </c>
      <c r="J14291" s="50">
        <f>DAX__2019_2020__33[[#This Row],[Adj Close]]-DAX__2019_2020__33[[#This Row],[Adj Open]]</f>
        <v>-0.12000300000000408</v>
      </c>
      <c r="K14291" s="50">
        <v>439549</v>
      </c>
    </row>
    <row r="14292" spans="1:11" x14ac:dyDescent="0.3">
      <c r="A14292" s="51" t="str">
        <f t="shared" si="230"/>
        <v>ZAL.DE</v>
      </c>
      <c r="B14292" s="52" t="s">
        <v>233</v>
      </c>
      <c r="C14292" s="50" t="s">
        <v>19524</v>
      </c>
      <c r="D14292" s="50">
        <f>DAX__2019_2020__33[[#This Row],[Open]]*(DAX__2019_2020__33[[#This Row],[Adj Close]]/DAX__2019_2020__33[[#This Row],[Close]])</f>
        <v>42.77</v>
      </c>
      <c r="E14292" s="50" t="s">
        <v>1063</v>
      </c>
      <c r="F14292" s="50" t="s">
        <v>9833</v>
      </c>
      <c r="G14292" s="50" t="s">
        <v>9792</v>
      </c>
      <c r="H14292" s="50" t="s">
        <v>9792</v>
      </c>
      <c r="I14292" s="50">
        <f>(DAX__2019_2020__33[[#This Row],[Adj Close]]-DAX__2019_2020__33[[#This Row],[Adj Open]])/DAX__2019_2020__33[[#This Row],[Adj Open]]</f>
        <v>2.8056815524900624E-3</v>
      </c>
      <c r="J14292" s="50">
        <f>DAX__2019_2020__33[[#This Row],[Adj Close]]-DAX__2019_2020__33[[#This Row],[Adj Open]]</f>
        <v>0.11999899999999997</v>
      </c>
      <c r="K14292" s="50">
        <v>494710</v>
      </c>
    </row>
    <row r="14293" spans="1:11" x14ac:dyDescent="0.3">
      <c r="A14293" s="51" t="str">
        <f t="shared" si="230"/>
        <v>ZAL.DE</v>
      </c>
      <c r="B14293" s="52" t="s">
        <v>234</v>
      </c>
      <c r="C14293" s="50" t="s">
        <v>19518</v>
      </c>
      <c r="D14293" s="50">
        <f>DAX__2019_2020__33[[#This Row],[Open]]*(DAX__2019_2020__33[[#This Row],[Adj Close]]/DAX__2019_2020__33[[#This Row],[Close]])</f>
        <v>43.43</v>
      </c>
      <c r="E14293" s="50" t="s">
        <v>973</v>
      </c>
      <c r="F14293" s="50" t="s">
        <v>969</v>
      </c>
      <c r="G14293" s="50" t="s">
        <v>19543</v>
      </c>
      <c r="H14293" s="50" t="s">
        <v>19543</v>
      </c>
      <c r="I14293" s="50">
        <f>(DAX__2019_2020__33[[#This Row],[Adj Close]]-DAX__2019_2020__33[[#This Row],[Adj Open]])/DAX__2019_2020__33[[#This Row],[Adj Open]]</f>
        <v>-8.2892010131245548E-3</v>
      </c>
      <c r="J14293" s="50">
        <f>DAX__2019_2020__33[[#This Row],[Adj Close]]-DAX__2019_2020__33[[#This Row],[Adj Open]]</f>
        <v>-0.35999999999999943</v>
      </c>
      <c r="K14293" s="50">
        <v>430060</v>
      </c>
    </row>
    <row r="14294" spans="1:11" x14ac:dyDescent="0.3">
      <c r="A14294" s="51" t="str">
        <f t="shared" si="230"/>
        <v>ZAL.DE</v>
      </c>
      <c r="B14294" s="52" t="s">
        <v>235</v>
      </c>
      <c r="C14294" s="50" t="s">
        <v>1072</v>
      </c>
      <c r="D14294" s="50">
        <f>DAX__2019_2020__33[[#This Row],[Open]]*(DAX__2019_2020__33[[#This Row],[Adj Close]]/DAX__2019_2020__33[[#This Row],[Close]])</f>
        <v>43.900002000000001</v>
      </c>
      <c r="E14294" s="50" t="s">
        <v>19913</v>
      </c>
      <c r="F14294" s="50" t="s">
        <v>8214</v>
      </c>
      <c r="G14294" s="50" t="s">
        <v>20013</v>
      </c>
      <c r="H14294" s="50" t="s">
        <v>20013</v>
      </c>
      <c r="I14294" s="50">
        <f>(DAX__2019_2020__33[[#This Row],[Adj Close]]-DAX__2019_2020__33[[#This Row],[Adj Open]])/DAX__2019_2020__33[[#This Row],[Adj Open]]</f>
        <v>-1.7995466150548325E-2</v>
      </c>
      <c r="J14294" s="50">
        <f>DAX__2019_2020__33[[#This Row],[Adj Close]]-DAX__2019_2020__33[[#This Row],[Adj Open]]</f>
        <v>-0.79000100000000373</v>
      </c>
      <c r="K14294" s="50">
        <v>802954</v>
      </c>
    </row>
    <row r="14295" spans="1:11" x14ac:dyDescent="0.3">
      <c r="A14295" s="51" t="str">
        <f t="shared" si="230"/>
        <v>ZAL.DE</v>
      </c>
      <c r="B14295" s="52" t="s">
        <v>236</v>
      </c>
      <c r="C14295" s="50" t="s">
        <v>972</v>
      </c>
      <c r="D14295" s="50">
        <f>DAX__2019_2020__33[[#This Row],[Open]]*(DAX__2019_2020__33[[#This Row],[Adj Close]]/DAX__2019_2020__33[[#This Row],[Close]])</f>
        <v>42.990001999999997</v>
      </c>
      <c r="E14295" s="50" t="s">
        <v>1078</v>
      </c>
      <c r="F14295" s="50" t="s">
        <v>1448</v>
      </c>
      <c r="G14295" s="50" t="s">
        <v>1465</v>
      </c>
      <c r="H14295" s="50" t="s">
        <v>1465</v>
      </c>
      <c r="I14295" s="50">
        <f>(DAX__2019_2020__33[[#This Row],[Adj Close]]-DAX__2019_2020__33[[#This Row],[Adj Open]])/DAX__2019_2020__33[[#This Row],[Adj Open]]</f>
        <v>-1.651553772898174E-2</v>
      </c>
      <c r="J14295" s="50">
        <f>DAX__2019_2020__33[[#This Row],[Adj Close]]-DAX__2019_2020__33[[#This Row],[Adj Open]]</f>
        <v>-0.71000300000000038</v>
      </c>
      <c r="K14295" s="50">
        <v>471487</v>
      </c>
    </row>
    <row r="14296" spans="1:11" x14ac:dyDescent="0.3">
      <c r="A14296" s="51" t="str">
        <f t="shared" si="230"/>
        <v>ZAL.DE</v>
      </c>
      <c r="B14296" s="52" t="s">
        <v>237</v>
      </c>
      <c r="C14296" s="50" t="s">
        <v>591</v>
      </c>
      <c r="D14296" s="50">
        <f>DAX__2019_2020__33[[#This Row],[Open]]*(DAX__2019_2020__33[[#This Row],[Adj Close]]/DAX__2019_2020__33[[#This Row],[Close]])</f>
        <v>42.900002000000001</v>
      </c>
      <c r="E14296" s="50" t="s">
        <v>19859</v>
      </c>
      <c r="F14296" s="50" t="s">
        <v>11576</v>
      </c>
      <c r="G14296" s="50" t="s">
        <v>17558</v>
      </c>
      <c r="H14296" s="50" t="s">
        <v>17558</v>
      </c>
      <c r="I14296" s="50">
        <f>(DAX__2019_2020__33[[#This Row],[Adj Close]]-DAX__2019_2020__33[[#This Row],[Adj Open]])/DAX__2019_2020__33[[#This Row],[Adj Open]]</f>
        <v>-1.8881164620924661E-2</v>
      </c>
      <c r="J14296" s="50">
        <f>DAX__2019_2020__33[[#This Row],[Adj Close]]-DAX__2019_2020__33[[#This Row],[Adj Open]]</f>
        <v>-0.81000199999999722</v>
      </c>
      <c r="K14296" s="50">
        <v>473155</v>
      </c>
    </row>
    <row r="14297" spans="1:11" x14ac:dyDescent="0.3">
      <c r="A14297" s="51" t="str">
        <f t="shared" si="230"/>
        <v>ZAL.DE</v>
      </c>
      <c r="B14297" s="52" t="s">
        <v>238</v>
      </c>
      <c r="C14297" s="50" t="s">
        <v>1045</v>
      </c>
      <c r="D14297" s="50">
        <f>DAX__2019_2020__33[[#This Row],[Open]]*(DAX__2019_2020__33[[#This Row],[Adj Close]]/DAX__2019_2020__33[[#This Row],[Close]])</f>
        <v>41.759998000000003</v>
      </c>
      <c r="E14297" s="50" t="s">
        <v>1380</v>
      </c>
      <c r="F14297" s="50" t="s">
        <v>1044</v>
      </c>
      <c r="G14297" s="50" t="s">
        <v>20882</v>
      </c>
      <c r="H14297" s="50" t="s">
        <v>20882</v>
      </c>
      <c r="I14297" s="50">
        <f>(DAX__2019_2020__33[[#This Row],[Adj Close]]-DAX__2019_2020__33[[#This Row],[Adj Open]])/DAX__2019_2020__33[[#This Row],[Adj Open]]</f>
        <v>2.3706945579834483E-2</v>
      </c>
      <c r="J14297" s="50">
        <f>DAX__2019_2020__33[[#This Row],[Adj Close]]-DAX__2019_2020__33[[#This Row],[Adj Open]]</f>
        <v>0.99000199999999694</v>
      </c>
      <c r="K14297" s="50">
        <v>443995</v>
      </c>
    </row>
    <row r="14298" spans="1:11" x14ac:dyDescent="0.3">
      <c r="A14298" s="51" t="str">
        <f t="shared" si="230"/>
        <v>ZAL.DE</v>
      </c>
      <c r="B14298" s="52" t="s">
        <v>239</v>
      </c>
      <c r="C14298" s="50" t="s">
        <v>20882</v>
      </c>
      <c r="D14298" s="50">
        <f>DAX__2019_2020__33[[#This Row],[Open]]*(DAX__2019_2020__33[[#This Row],[Adj Close]]/DAX__2019_2020__33[[#This Row],[Close]])</f>
        <v>42.75</v>
      </c>
      <c r="E14298" s="50" t="s">
        <v>20882</v>
      </c>
      <c r="F14298" s="50" t="s">
        <v>27483</v>
      </c>
      <c r="G14298" s="50" t="s">
        <v>1449</v>
      </c>
      <c r="H14298" s="50" t="s">
        <v>1449</v>
      </c>
      <c r="I14298" s="50">
        <f>(DAX__2019_2020__33[[#This Row],[Adj Close]]-DAX__2019_2020__33[[#This Row],[Adj Open]])/DAX__2019_2020__33[[#This Row],[Adj Open]]</f>
        <v>-4.1871368421052553E-2</v>
      </c>
      <c r="J14298" s="50">
        <f>DAX__2019_2020__33[[#This Row],[Adj Close]]-DAX__2019_2020__33[[#This Row],[Adj Open]]</f>
        <v>-1.7900009999999966</v>
      </c>
      <c r="K14298" s="50">
        <v>355120</v>
      </c>
    </row>
    <row r="14299" spans="1:11" x14ac:dyDescent="0.3">
      <c r="A14299" s="51" t="str">
        <f t="shared" si="230"/>
        <v>ZAL.DE</v>
      </c>
      <c r="B14299" s="52" t="s">
        <v>240</v>
      </c>
      <c r="C14299" s="50" t="s">
        <v>8176</v>
      </c>
      <c r="D14299" s="50">
        <f>DAX__2019_2020__33[[#This Row],[Open]]*(DAX__2019_2020__33[[#This Row],[Adj Close]]/DAX__2019_2020__33[[#This Row],[Close]])</f>
        <v>41.25</v>
      </c>
      <c r="E14299" s="50" t="s">
        <v>981</v>
      </c>
      <c r="F14299" s="50" t="s">
        <v>17377</v>
      </c>
      <c r="G14299" s="50" t="s">
        <v>8200</v>
      </c>
      <c r="H14299" s="50" t="s">
        <v>8200</v>
      </c>
      <c r="I14299" s="50">
        <f>(DAX__2019_2020__33[[#This Row],[Adj Close]]-DAX__2019_2020__33[[#This Row],[Adj Open]])/DAX__2019_2020__33[[#This Row],[Adj Open]]</f>
        <v>-5.4545454545454543E-2</v>
      </c>
      <c r="J14299" s="50">
        <f>DAX__2019_2020__33[[#This Row],[Adj Close]]-DAX__2019_2020__33[[#This Row],[Adj Open]]</f>
        <v>-2.25</v>
      </c>
      <c r="K14299" s="50">
        <v>913837</v>
      </c>
    </row>
    <row r="14300" spans="1:11" x14ac:dyDescent="0.3">
      <c r="A14300" s="51" t="str">
        <f t="shared" si="230"/>
        <v>ZAL.DE</v>
      </c>
      <c r="B14300" s="52" t="s">
        <v>241</v>
      </c>
      <c r="C14300" s="50" t="s">
        <v>17512</v>
      </c>
      <c r="D14300" s="50">
        <f>DAX__2019_2020__33[[#This Row],[Open]]*(DAX__2019_2020__33[[#This Row],[Adj Close]]/DAX__2019_2020__33[[#This Row],[Close]])</f>
        <v>39.590000000000003</v>
      </c>
      <c r="E14300" s="50" t="s">
        <v>17383</v>
      </c>
      <c r="F14300" s="50" t="s">
        <v>20292</v>
      </c>
      <c r="G14300" s="50" t="s">
        <v>17509</v>
      </c>
      <c r="H14300" s="50" t="s">
        <v>17509</v>
      </c>
      <c r="I14300" s="50">
        <f>(DAX__2019_2020__33[[#This Row],[Adj Close]]-DAX__2019_2020__33[[#This Row],[Adj Open]])/DAX__2019_2020__33[[#This Row],[Adj Open]]</f>
        <v>1.0356150543066343E-2</v>
      </c>
      <c r="J14300" s="50">
        <f>DAX__2019_2020__33[[#This Row],[Adj Close]]-DAX__2019_2020__33[[#This Row],[Adj Open]]</f>
        <v>0.40999999999999659</v>
      </c>
      <c r="K14300" s="50">
        <v>583718</v>
      </c>
    </row>
    <row r="14301" spans="1:11" x14ac:dyDescent="0.3">
      <c r="A14301" s="51" t="str">
        <f t="shared" si="230"/>
        <v>ZAL.DE</v>
      </c>
      <c r="B14301" s="52" t="s">
        <v>242</v>
      </c>
      <c r="C14301" s="50" t="s">
        <v>17503</v>
      </c>
      <c r="D14301" s="50">
        <f>DAX__2019_2020__33[[#This Row],[Open]]*(DAX__2019_2020__33[[#This Row],[Adj Close]]/DAX__2019_2020__33[[#This Row],[Close]])</f>
        <v>40.229999999999997</v>
      </c>
      <c r="E14301" s="50" t="s">
        <v>992</v>
      </c>
      <c r="F14301" s="50" t="s">
        <v>17503</v>
      </c>
      <c r="G14301" s="50" t="s">
        <v>992</v>
      </c>
      <c r="H14301" s="50" t="s">
        <v>992</v>
      </c>
      <c r="I14301" s="50">
        <f>(DAX__2019_2020__33[[#This Row],[Adj Close]]-DAX__2019_2020__33[[#This Row],[Adj Open]])/DAX__2019_2020__33[[#This Row],[Adj Open]]</f>
        <v>2.2122769077802713E-2</v>
      </c>
      <c r="J14301" s="50">
        <f>DAX__2019_2020__33[[#This Row],[Adj Close]]-DAX__2019_2020__33[[#This Row],[Adj Open]]</f>
        <v>0.88999900000000309</v>
      </c>
      <c r="K14301" s="50">
        <v>409569</v>
      </c>
    </row>
    <row r="14302" spans="1:11" x14ac:dyDescent="0.3">
      <c r="A14302" s="51" t="str">
        <f t="shared" si="230"/>
        <v>ZAL.DE</v>
      </c>
      <c r="B14302" s="52" t="s">
        <v>243</v>
      </c>
      <c r="C14302" s="50" t="s">
        <v>1027</v>
      </c>
      <c r="D14302" s="50">
        <f>DAX__2019_2020__33[[#This Row],[Open]]*(DAX__2019_2020__33[[#This Row],[Adj Close]]/DAX__2019_2020__33[[#This Row],[Close]])</f>
        <v>41.189999</v>
      </c>
      <c r="E14302" s="50" t="s">
        <v>1154</v>
      </c>
      <c r="F14302" s="50" t="s">
        <v>8172</v>
      </c>
      <c r="G14302" s="50" t="s">
        <v>1109</v>
      </c>
      <c r="H14302" s="50" t="s">
        <v>1109</v>
      </c>
      <c r="I14302" s="50">
        <f>(DAX__2019_2020__33[[#This Row],[Adj Close]]-DAX__2019_2020__33[[#This Row],[Adj Open]])/DAX__2019_2020__33[[#This Row],[Adj Open]]</f>
        <v>-2.1850206891240974E-3</v>
      </c>
      <c r="J14302" s="50">
        <f>DAX__2019_2020__33[[#This Row],[Adj Close]]-DAX__2019_2020__33[[#This Row],[Adj Open]]</f>
        <v>-9.0001000000000886E-2</v>
      </c>
      <c r="K14302" s="50">
        <v>271779</v>
      </c>
    </row>
    <row r="14303" spans="1:11" x14ac:dyDescent="0.3">
      <c r="A14303" s="51" t="str">
        <f t="shared" si="230"/>
        <v>ZAL.DE</v>
      </c>
      <c r="B14303" s="52" t="s">
        <v>244</v>
      </c>
      <c r="C14303" s="50" t="s">
        <v>17540</v>
      </c>
      <c r="D14303" s="50">
        <f>DAX__2019_2020__33[[#This Row],[Open]]*(DAX__2019_2020__33[[#This Row],[Adj Close]]/DAX__2019_2020__33[[#This Row],[Close]])</f>
        <v>41.09</v>
      </c>
      <c r="E14303" s="50" t="s">
        <v>19536</v>
      </c>
      <c r="F14303" s="50" t="s">
        <v>17540</v>
      </c>
      <c r="G14303" s="50" t="s">
        <v>1057</v>
      </c>
      <c r="H14303" s="50" t="s">
        <v>1057</v>
      </c>
      <c r="I14303" s="50">
        <f>(DAX__2019_2020__33[[#This Row],[Adj Close]]-DAX__2019_2020__33[[#This Row],[Adj Open]])/DAX__2019_2020__33[[#This Row],[Adj Open]]</f>
        <v>4.5023095643708849E-2</v>
      </c>
      <c r="J14303" s="50">
        <f>DAX__2019_2020__33[[#This Row],[Adj Close]]-DAX__2019_2020__33[[#This Row],[Adj Open]]</f>
        <v>1.8499989999999968</v>
      </c>
      <c r="K14303" s="50">
        <v>371138</v>
      </c>
    </row>
    <row r="14304" spans="1:11" x14ac:dyDescent="0.3">
      <c r="A14304" s="51" t="str">
        <f t="shared" si="230"/>
        <v>ZAL.DE</v>
      </c>
      <c r="B14304" s="52" t="s">
        <v>245</v>
      </c>
      <c r="C14304" s="50" t="s">
        <v>19873</v>
      </c>
      <c r="D14304" s="50">
        <f>DAX__2019_2020__33[[#This Row],[Open]]*(DAX__2019_2020__33[[#This Row],[Adj Close]]/DAX__2019_2020__33[[#This Row],[Close]])</f>
        <v>42.599997999999999</v>
      </c>
      <c r="E14304" s="50" t="s">
        <v>2149</v>
      </c>
      <c r="F14304" s="50" t="s">
        <v>1036</v>
      </c>
      <c r="G14304" s="50" t="s">
        <v>1315</v>
      </c>
      <c r="H14304" s="50" t="s">
        <v>1315</v>
      </c>
      <c r="I14304" s="50">
        <f>(DAX__2019_2020__33[[#This Row],[Adj Close]]-DAX__2019_2020__33[[#This Row],[Adj Open]])/DAX__2019_2020__33[[#This Row],[Adj Open]]</f>
        <v>4.9296481187628312E-3</v>
      </c>
      <c r="J14304" s="50">
        <f>DAX__2019_2020__33[[#This Row],[Adj Close]]-DAX__2019_2020__33[[#This Row],[Adj Open]]</f>
        <v>0.21000300000000038</v>
      </c>
      <c r="K14304" s="50">
        <v>478316</v>
      </c>
    </row>
    <row r="14305" spans="1:11" x14ac:dyDescent="0.3">
      <c r="A14305" s="51" t="str">
        <f t="shared" si="230"/>
        <v>ZAL.DE</v>
      </c>
      <c r="B14305" s="52" t="s">
        <v>246</v>
      </c>
      <c r="C14305" s="50" t="s">
        <v>19543</v>
      </c>
      <c r="D14305" s="50">
        <f>DAX__2019_2020__33[[#This Row],[Open]]*(DAX__2019_2020__33[[#This Row],[Adj Close]]/DAX__2019_2020__33[[#This Row],[Close]])</f>
        <v>43.07</v>
      </c>
      <c r="E14305" s="50" t="s">
        <v>27375</v>
      </c>
      <c r="F14305" s="50" t="s">
        <v>8271</v>
      </c>
      <c r="G14305" s="50" t="s">
        <v>1056</v>
      </c>
      <c r="H14305" s="50" t="s">
        <v>1056</v>
      </c>
      <c r="I14305" s="50">
        <f>(DAX__2019_2020__33[[#This Row],[Adj Close]]-DAX__2019_2020__33[[#This Row],[Adj Open]])/DAX__2019_2020__33[[#This Row],[Adj Open]]</f>
        <v>-6.9651729742288505E-4</v>
      </c>
      <c r="J14305" s="50">
        <f>DAX__2019_2020__33[[#This Row],[Adj Close]]-DAX__2019_2020__33[[#This Row],[Adj Open]]</f>
        <v>-2.9999000000003662E-2</v>
      </c>
      <c r="K14305" s="50">
        <v>313119</v>
      </c>
    </row>
    <row r="14306" spans="1:11" x14ac:dyDescent="0.3">
      <c r="A14306" s="51" t="str">
        <f t="shared" si="230"/>
        <v>ZAL.DE</v>
      </c>
      <c r="B14306" s="52" t="s">
        <v>247</v>
      </c>
      <c r="C14306" s="50" t="s">
        <v>9833</v>
      </c>
      <c r="D14306" s="50">
        <f>DAX__2019_2020__33[[#This Row],[Open]]*(DAX__2019_2020__33[[#This Row],[Adj Close]]/DAX__2019_2020__33[[#This Row],[Close]])</f>
        <v>42.73</v>
      </c>
      <c r="E14306" s="50" t="s">
        <v>20345</v>
      </c>
      <c r="F14306" s="50" t="s">
        <v>969</v>
      </c>
      <c r="G14306" s="50" t="s">
        <v>1319</v>
      </c>
      <c r="H14306" s="50" t="s">
        <v>1319</v>
      </c>
      <c r="I14306" s="50">
        <f>(DAX__2019_2020__33[[#This Row],[Adj Close]]-DAX__2019_2020__33[[#This Row],[Adj Open]])/DAX__2019_2020__33[[#This Row],[Adj Open]]</f>
        <v>8.6589749590452268E-3</v>
      </c>
      <c r="J14306" s="50">
        <f>DAX__2019_2020__33[[#This Row],[Adj Close]]-DAX__2019_2020__33[[#This Row],[Adj Open]]</f>
        <v>0.36999800000000249</v>
      </c>
      <c r="K14306" s="50">
        <v>252086</v>
      </c>
    </row>
    <row r="14307" spans="1:11" x14ac:dyDescent="0.3">
      <c r="A14307" s="51" t="str">
        <f t="shared" si="230"/>
        <v>ZAL.DE</v>
      </c>
      <c r="B14307" s="52" t="s">
        <v>248</v>
      </c>
      <c r="C14307" s="50" t="s">
        <v>21521</v>
      </c>
      <c r="D14307" s="50">
        <f>DAX__2019_2020__33[[#This Row],[Open]]*(DAX__2019_2020__33[[#This Row],[Adj Close]]/DAX__2019_2020__33[[#This Row],[Close]])</f>
        <v>43.240001999999997</v>
      </c>
      <c r="E14307" s="50" t="s">
        <v>11590</v>
      </c>
      <c r="F14307" s="50" t="s">
        <v>951</v>
      </c>
      <c r="G14307" s="50" t="s">
        <v>11590</v>
      </c>
      <c r="H14307" s="50" t="s">
        <v>11590</v>
      </c>
      <c r="I14307" s="50">
        <f>(DAX__2019_2020__33[[#This Row],[Adj Close]]-DAX__2019_2020__33[[#This Row],[Adj Open]])/DAX__2019_2020__33[[#This Row],[Adj Open]]</f>
        <v>1.5957399816956597E-2</v>
      </c>
      <c r="J14307" s="50">
        <f>DAX__2019_2020__33[[#This Row],[Adj Close]]-DAX__2019_2020__33[[#This Row],[Adj Open]]</f>
        <v>0.68999800000000278</v>
      </c>
      <c r="K14307" s="50">
        <v>414175</v>
      </c>
    </row>
    <row r="14308" spans="1:11" x14ac:dyDescent="0.3">
      <c r="A14308" s="51" t="str">
        <f t="shared" si="230"/>
        <v>ZAL.DE</v>
      </c>
      <c r="B14308" s="52" t="s">
        <v>249</v>
      </c>
      <c r="C14308" s="50" t="s">
        <v>1062</v>
      </c>
      <c r="D14308" s="50">
        <f>DAX__2019_2020__33[[#This Row],[Open]]*(DAX__2019_2020__33[[#This Row],[Adj Close]]/DAX__2019_2020__33[[#This Row],[Close]])</f>
        <v>43.799999</v>
      </c>
      <c r="E14308" s="50" t="s">
        <v>971</v>
      </c>
      <c r="F14308" s="50" t="s">
        <v>2141</v>
      </c>
      <c r="G14308" s="50" t="s">
        <v>19952</v>
      </c>
      <c r="H14308" s="50" t="s">
        <v>19952</v>
      </c>
      <c r="I14308" s="50">
        <f>(DAX__2019_2020__33[[#This Row],[Adj Close]]-DAX__2019_2020__33[[#This Row],[Adj Open]])/DAX__2019_2020__33[[#This Row],[Adj Open]]</f>
        <v>-3.6529681199307011E-3</v>
      </c>
      <c r="J14308" s="50">
        <f>DAX__2019_2020__33[[#This Row],[Adj Close]]-DAX__2019_2020__33[[#This Row],[Adj Open]]</f>
        <v>-0.15999999999999659</v>
      </c>
      <c r="K14308" s="50">
        <v>355416</v>
      </c>
    </row>
    <row r="14309" spans="1:11" x14ac:dyDescent="0.3">
      <c r="A14309" s="51" t="str">
        <f t="shared" si="230"/>
        <v>ZAL.DE</v>
      </c>
      <c r="B14309" s="52" t="s">
        <v>250</v>
      </c>
      <c r="C14309" s="50" t="s">
        <v>1316</v>
      </c>
      <c r="D14309" s="50">
        <f>DAX__2019_2020__33[[#This Row],[Open]]*(DAX__2019_2020__33[[#This Row],[Adj Close]]/DAX__2019_2020__33[[#This Row],[Close]])</f>
        <v>43.540000999999997</v>
      </c>
      <c r="E14309" s="50" t="s">
        <v>19921</v>
      </c>
      <c r="F14309" s="50" t="s">
        <v>20370</v>
      </c>
      <c r="G14309" s="50" t="s">
        <v>965</v>
      </c>
      <c r="H14309" s="50" t="s">
        <v>965</v>
      </c>
      <c r="I14309" s="50">
        <f>(DAX__2019_2020__33[[#This Row],[Adj Close]]-DAX__2019_2020__33[[#This Row],[Adj Open]])/DAX__2019_2020__33[[#This Row],[Adj Open]]</f>
        <v>1.4928754824787525E-2</v>
      </c>
      <c r="J14309" s="50">
        <f>DAX__2019_2020__33[[#This Row],[Adj Close]]-DAX__2019_2020__33[[#This Row],[Adj Open]]</f>
        <v>0.64999800000000363</v>
      </c>
      <c r="K14309" s="50">
        <v>341767</v>
      </c>
    </row>
    <row r="14310" spans="1:11" x14ac:dyDescent="0.3">
      <c r="A14310" s="51" t="str">
        <f t="shared" si="230"/>
        <v>ZAL.DE</v>
      </c>
      <c r="B14310" s="52" t="s">
        <v>251</v>
      </c>
      <c r="C14310" s="50" t="s">
        <v>1068</v>
      </c>
      <c r="D14310" s="50">
        <f>DAX__2019_2020__33[[#This Row],[Open]]*(DAX__2019_2020__33[[#This Row],[Adj Close]]/DAX__2019_2020__33[[#This Row],[Close]])</f>
        <v>44.009998000000003</v>
      </c>
      <c r="E14310" s="50" t="s">
        <v>1338</v>
      </c>
      <c r="F14310" s="50" t="s">
        <v>1261</v>
      </c>
      <c r="G14310" s="50" t="s">
        <v>8263</v>
      </c>
      <c r="H14310" s="50" t="s">
        <v>8263</v>
      </c>
      <c r="I14310" s="50">
        <f>(DAX__2019_2020__33[[#This Row],[Adj Close]]-DAX__2019_2020__33[[#This Row],[Adj Open]])/DAX__2019_2020__33[[#This Row],[Adj Open]]</f>
        <v>2.2494933992044192E-2</v>
      </c>
      <c r="J14310" s="50">
        <f>DAX__2019_2020__33[[#This Row],[Adj Close]]-DAX__2019_2020__33[[#This Row],[Adj Open]]</f>
        <v>0.99000199999999694</v>
      </c>
      <c r="K14310" s="50">
        <v>449523</v>
      </c>
    </row>
    <row r="14311" spans="1:11" x14ac:dyDescent="0.3">
      <c r="A14311" s="51" t="str">
        <f t="shared" si="230"/>
        <v>ZAL.DE</v>
      </c>
      <c r="B14311" s="52" t="s">
        <v>252</v>
      </c>
      <c r="C14311" s="50" t="s">
        <v>8263</v>
      </c>
      <c r="D14311" s="50">
        <f>DAX__2019_2020__33[[#This Row],[Open]]*(DAX__2019_2020__33[[#This Row],[Adj Close]]/DAX__2019_2020__33[[#This Row],[Close]])</f>
        <v>45</v>
      </c>
      <c r="E14311" s="50" t="s">
        <v>21504</v>
      </c>
      <c r="F14311" s="50" t="s">
        <v>1307</v>
      </c>
      <c r="G14311" s="50" t="s">
        <v>9770</v>
      </c>
      <c r="H14311" s="50" t="s">
        <v>9770</v>
      </c>
      <c r="I14311" s="50">
        <f>(DAX__2019_2020__33[[#This Row],[Adj Close]]-DAX__2019_2020__33[[#This Row],[Adj Open]])/DAX__2019_2020__33[[#This Row],[Adj Open]]</f>
        <v>-4.4444444444451391E-4</v>
      </c>
      <c r="J14311" s="50">
        <f>DAX__2019_2020__33[[#This Row],[Adj Close]]-DAX__2019_2020__33[[#This Row],[Adj Open]]</f>
        <v>-2.0000000000003126E-2</v>
      </c>
      <c r="K14311" s="50">
        <v>163156</v>
      </c>
    </row>
    <row r="14312" spans="1:11" x14ac:dyDescent="0.3">
      <c r="A14312" s="51" t="str">
        <f t="shared" si="230"/>
        <v>ZAL.DE</v>
      </c>
      <c r="B14312" s="52" t="s">
        <v>253</v>
      </c>
      <c r="C14312" s="50" t="s">
        <v>1268</v>
      </c>
      <c r="D14312" s="50">
        <f>DAX__2019_2020__33[[#This Row],[Open]]*(DAX__2019_2020__33[[#This Row],[Adj Close]]/DAX__2019_2020__33[[#This Row],[Close]])</f>
        <v>44.900002000000001</v>
      </c>
      <c r="E14312" s="50" t="s">
        <v>1268</v>
      </c>
      <c r="F14312" s="50" t="s">
        <v>1070</v>
      </c>
      <c r="G14312" s="50" t="s">
        <v>11602</v>
      </c>
      <c r="H14312" s="50" t="s">
        <v>11602</v>
      </c>
      <c r="I14312" s="50">
        <f>(DAX__2019_2020__33[[#This Row],[Adj Close]]-DAX__2019_2020__33[[#This Row],[Adj Open]])/DAX__2019_2020__33[[#This Row],[Adj Open]]</f>
        <v>-8.9087301154240628E-3</v>
      </c>
      <c r="J14312" s="50">
        <f>DAX__2019_2020__33[[#This Row],[Adj Close]]-DAX__2019_2020__33[[#This Row],[Adj Open]]</f>
        <v>-0.40000200000000063</v>
      </c>
      <c r="K14312" s="50">
        <v>302105</v>
      </c>
    </row>
    <row r="14313" spans="1:11" x14ac:dyDescent="0.3">
      <c r="A14313" s="51" t="str">
        <f t="shared" si="230"/>
        <v>ZAL.DE</v>
      </c>
      <c r="B14313" s="52" t="s">
        <v>254</v>
      </c>
      <c r="C14313" s="50" t="s">
        <v>639</v>
      </c>
      <c r="D14313" s="50">
        <f>DAX__2019_2020__33[[#This Row],[Open]]*(DAX__2019_2020__33[[#This Row],[Adj Close]]/DAX__2019_2020__33[[#This Row],[Close]])</f>
        <v>45.130001</v>
      </c>
      <c r="E14313" s="50" t="s">
        <v>1338</v>
      </c>
      <c r="F14313" s="50" t="s">
        <v>30608</v>
      </c>
      <c r="G14313" s="50" t="s">
        <v>937</v>
      </c>
      <c r="H14313" s="50" t="s">
        <v>937</v>
      </c>
      <c r="I14313" s="50">
        <f>(DAX__2019_2020__33[[#This Row],[Adj Close]]-DAX__2019_2020__33[[#This Row],[Adj Open]])/DAX__2019_2020__33[[#This Row],[Adj Open]]</f>
        <v>-4.2101040502968258E-3</v>
      </c>
      <c r="J14313" s="50">
        <f>DAX__2019_2020__33[[#This Row],[Adj Close]]-DAX__2019_2020__33[[#This Row],[Adj Open]]</f>
        <v>-0.19000199999999978</v>
      </c>
      <c r="K14313" s="50">
        <v>382229</v>
      </c>
    </row>
    <row r="14314" spans="1:11" x14ac:dyDescent="0.3">
      <c r="A14314" s="51" t="str">
        <f t="shared" si="230"/>
        <v>ZAL.DE</v>
      </c>
      <c r="B14314" s="52" t="s">
        <v>255</v>
      </c>
      <c r="C14314" s="50" t="s">
        <v>11585</v>
      </c>
      <c r="D14314" s="50">
        <f>DAX__2019_2020__33[[#This Row],[Open]]*(DAX__2019_2020__33[[#This Row],[Adj Close]]/DAX__2019_2020__33[[#This Row],[Close]])</f>
        <v>45.5</v>
      </c>
      <c r="E14314" s="50" t="s">
        <v>20017</v>
      </c>
      <c r="F14314" s="50" t="s">
        <v>2154</v>
      </c>
      <c r="G14314" s="50" t="s">
        <v>20017</v>
      </c>
      <c r="H14314" s="50" t="s">
        <v>20017</v>
      </c>
      <c r="I14314" s="50">
        <f>(DAX__2019_2020__33[[#This Row],[Adj Close]]-DAX__2019_2020__33[[#This Row],[Adj Open]])/DAX__2019_2020__33[[#This Row],[Adj Open]]</f>
        <v>2.0659318681318688E-2</v>
      </c>
      <c r="J14314" s="50">
        <f>DAX__2019_2020__33[[#This Row],[Adj Close]]-DAX__2019_2020__33[[#This Row],[Adj Open]]</f>
        <v>0.93999900000000025</v>
      </c>
      <c r="K14314" s="50">
        <v>474825</v>
      </c>
    </row>
    <row r="14315" spans="1:11" x14ac:dyDescent="0.3">
      <c r="A14315" s="51" t="str">
        <f t="shared" si="230"/>
        <v>ZAL.DE</v>
      </c>
      <c r="B14315" s="52" t="s">
        <v>256</v>
      </c>
      <c r="C14315" s="50" t="s">
        <v>934</v>
      </c>
      <c r="D14315" s="50">
        <f>DAX__2019_2020__33[[#This Row],[Open]]*(DAX__2019_2020__33[[#This Row],[Adj Close]]/DAX__2019_2020__33[[#This Row],[Close]])</f>
        <v>46.299999</v>
      </c>
      <c r="E14315" s="50" t="s">
        <v>20021</v>
      </c>
      <c r="F14315" s="50" t="s">
        <v>934</v>
      </c>
      <c r="G14315" s="50" t="s">
        <v>20930</v>
      </c>
      <c r="H14315" s="50" t="s">
        <v>20930</v>
      </c>
      <c r="I14315" s="50">
        <f>(DAX__2019_2020__33[[#This Row],[Adj Close]]-DAX__2019_2020__33[[#This Row],[Adj Open]])/DAX__2019_2020__33[[#This Row],[Adj Open]]</f>
        <v>1.3606933339242622E-2</v>
      </c>
      <c r="J14315" s="50">
        <f>DAX__2019_2020__33[[#This Row],[Adj Close]]-DAX__2019_2020__33[[#This Row],[Adj Open]]</f>
        <v>0.63000100000000003</v>
      </c>
      <c r="K14315" s="50">
        <v>341209</v>
      </c>
    </row>
    <row r="14316" spans="1:11" x14ac:dyDescent="0.3">
      <c r="A14316" s="51" t="str">
        <f t="shared" si="230"/>
        <v>ZAL.DE</v>
      </c>
      <c r="B14316" s="52" t="s">
        <v>257</v>
      </c>
      <c r="C14316" s="50" t="s">
        <v>1394</v>
      </c>
      <c r="D14316" s="50">
        <f>DAX__2019_2020__33[[#This Row],[Open]]*(DAX__2019_2020__33[[#This Row],[Adj Close]]/DAX__2019_2020__33[[#This Row],[Close]])</f>
        <v>47.049999</v>
      </c>
      <c r="E14316" s="50" t="s">
        <v>19581</v>
      </c>
      <c r="F14316" s="50" t="s">
        <v>19817</v>
      </c>
      <c r="G14316" s="50" t="s">
        <v>643</v>
      </c>
      <c r="H14316" s="50" t="s">
        <v>643</v>
      </c>
      <c r="I14316" s="50">
        <f>(DAX__2019_2020__33[[#This Row],[Adj Close]]-DAX__2019_2020__33[[#This Row],[Adj Open]])/DAX__2019_2020__33[[#This Row],[Adj Open]]</f>
        <v>-4.0382147510779499E-3</v>
      </c>
      <c r="J14316" s="50">
        <f>DAX__2019_2020__33[[#This Row],[Adj Close]]-DAX__2019_2020__33[[#This Row],[Adj Open]]</f>
        <v>-0.18999800000000278</v>
      </c>
      <c r="K14316" s="50">
        <v>412812</v>
      </c>
    </row>
    <row r="14317" spans="1:11" x14ac:dyDescent="0.3">
      <c r="A14317" s="51" t="str">
        <f t="shared" si="230"/>
        <v>ZAL.DE</v>
      </c>
      <c r="B14317" s="52" t="s">
        <v>258</v>
      </c>
      <c r="C14317" s="50" t="s">
        <v>1361</v>
      </c>
      <c r="D14317" s="50">
        <f>DAX__2019_2020__33[[#This Row],[Open]]*(DAX__2019_2020__33[[#This Row],[Adj Close]]/DAX__2019_2020__33[[#This Row],[Close]])</f>
        <v>46.669998</v>
      </c>
      <c r="E14317" s="50" t="s">
        <v>1363</v>
      </c>
      <c r="F14317" s="50" t="s">
        <v>1271</v>
      </c>
      <c r="G14317" s="50" t="s">
        <v>8238</v>
      </c>
      <c r="H14317" s="50" t="s">
        <v>8238</v>
      </c>
      <c r="I14317" s="50">
        <f>(DAX__2019_2020__33[[#This Row],[Adj Close]]-DAX__2019_2020__33[[#This Row],[Adj Open]])/DAX__2019_2020__33[[#This Row],[Adj Open]]</f>
        <v>-1.4356075181318834E-2</v>
      </c>
      <c r="J14317" s="50">
        <f>DAX__2019_2020__33[[#This Row],[Adj Close]]-DAX__2019_2020__33[[#This Row],[Adj Open]]</f>
        <v>-0.66999799999999965</v>
      </c>
      <c r="K14317" s="50">
        <v>566561</v>
      </c>
    </row>
    <row r="14318" spans="1:11" x14ac:dyDescent="0.3">
      <c r="A14318" s="51" t="str">
        <f t="shared" si="230"/>
        <v>ZAL.DE</v>
      </c>
      <c r="B14318" s="52" t="s">
        <v>259</v>
      </c>
      <c r="C14318" s="50" t="s">
        <v>934</v>
      </c>
      <c r="D14318" s="50">
        <f>DAX__2019_2020__33[[#This Row],[Open]]*(DAX__2019_2020__33[[#This Row],[Adj Close]]/DAX__2019_2020__33[[#This Row],[Close]])</f>
        <v>46.299999</v>
      </c>
      <c r="E14318" s="50" t="s">
        <v>20353</v>
      </c>
      <c r="F14318" s="50" t="s">
        <v>2160</v>
      </c>
      <c r="G14318" s="50" t="s">
        <v>11585</v>
      </c>
      <c r="H14318" s="50" t="s">
        <v>11585</v>
      </c>
      <c r="I14318" s="50">
        <f>(DAX__2019_2020__33[[#This Row],[Adj Close]]-DAX__2019_2020__33[[#This Row],[Adj Open]])/DAX__2019_2020__33[[#This Row],[Adj Open]]</f>
        <v>-1.7278596485498836E-2</v>
      </c>
      <c r="J14318" s="50">
        <f>DAX__2019_2020__33[[#This Row],[Adj Close]]-DAX__2019_2020__33[[#This Row],[Adj Open]]</f>
        <v>-0.79999899999999968</v>
      </c>
      <c r="K14318" s="50">
        <v>420160</v>
      </c>
    </row>
    <row r="14319" spans="1:11" x14ac:dyDescent="0.3">
      <c r="A14319" s="51" t="str">
        <f t="shared" si="230"/>
        <v>ZAL.DE</v>
      </c>
      <c r="B14319" s="52" t="s">
        <v>260</v>
      </c>
      <c r="C14319" s="50" t="s">
        <v>20378</v>
      </c>
      <c r="D14319" s="50">
        <f>DAX__2019_2020__33[[#This Row],[Open]]*(DAX__2019_2020__33[[#This Row],[Adj Close]]/DAX__2019_2020__33[[#This Row],[Close]])</f>
        <v>45.57</v>
      </c>
      <c r="E14319" s="50" t="s">
        <v>19814</v>
      </c>
      <c r="F14319" s="50" t="s">
        <v>21534</v>
      </c>
      <c r="G14319" s="50" t="s">
        <v>11585</v>
      </c>
      <c r="H14319" s="50" t="s">
        <v>11585</v>
      </c>
      <c r="I14319" s="50">
        <f>(DAX__2019_2020__33[[#This Row],[Adj Close]]-DAX__2019_2020__33[[#This Row],[Adj Open]])/DAX__2019_2020__33[[#This Row],[Adj Open]]</f>
        <v>-1.536098310291865E-3</v>
      </c>
      <c r="J14319" s="50">
        <f>DAX__2019_2020__33[[#This Row],[Adj Close]]-DAX__2019_2020__33[[#This Row],[Adj Open]]</f>
        <v>-7.0000000000000284E-2</v>
      </c>
      <c r="K14319" s="50">
        <v>489195</v>
      </c>
    </row>
    <row r="14320" spans="1:11" x14ac:dyDescent="0.3">
      <c r="A14320" s="51" t="str">
        <f t="shared" si="230"/>
        <v>ZAL.DE</v>
      </c>
      <c r="B14320" s="52" t="s">
        <v>261</v>
      </c>
      <c r="C14320" s="50" t="s">
        <v>1373</v>
      </c>
      <c r="D14320" s="50">
        <f>DAX__2019_2020__33[[#This Row],[Open]]*(DAX__2019_2020__33[[#This Row],[Adj Close]]/DAX__2019_2020__33[[#This Row],[Close]])</f>
        <v>45.630001</v>
      </c>
      <c r="E14320" s="50" t="s">
        <v>8264</v>
      </c>
      <c r="F14320" s="50" t="s">
        <v>30609</v>
      </c>
      <c r="G14320" s="50" t="s">
        <v>642</v>
      </c>
      <c r="H14320" s="50" t="s">
        <v>642</v>
      </c>
      <c r="I14320" s="50">
        <f>(DAX__2019_2020__33[[#This Row],[Adj Close]]-DAX__2019_2020__33[[#This Row],[Adj Open]])/DAX__2019_2020__33[[#This Row],[Adj Open]]</f>
        <v>1.5340784235354341E-3</v>
      </c>
      <c r="J14320" s="50">
        <f>DAX__2019_2020__33[[#This Row],[Adj Close]]-DAX__2019_2020__33[[#This Row],[Adj Open]]</f>
        <v>7.0000000000000284E-2</v>
      </c>
      <c r="K14320" s="50">
        <v>347687</v>
      </c>
    </row>
    <row r="14321" spans="1:11" x14ac:dyDescent="0.3">
      <c r="A14321" s="51" t="str">
        <f t="shared" si="230"/>
        <v>ZAL.DE</v>
      </c>
      <c r="B14321" s="52" t="s">
        <v>262</v>
      </c>
      <c r="C14321" s="50" t="s">
        <v>19747</v>
      </c>
      <c r="D14321" s="50">
        <f>DAX__2019_2020__33[[#This Row],[Open]]*(DAX__2019_2020__33[[#This Row],[Adj Close]]/DAX__2019_2020__33[[#This Row],[Close]])</f>
        <v>45.41</v>
      </c>
      <c r="E14321" s="50" t="s">
        <v>1280</v>
      </c>
      <c r="F14321" s="50" t="s">
        <v>639</v>
      </c>
      <c r="G14321" s="50" t="s">
        <v>30610</v>
      </c>
      <c r="H14321" s="50" t="s">
        <v>30610</v>
      </c>
      <c r="I14321" s="50">
        <f>(DAX__2019_2020__33[[#This Row],[Adj Close]]-DAX__2019_2020__33[[#This Row],[Adj Open]])/DAX__2019_2020__33[[#This Row],[Adj Open]]</f>
        <v>1.3213168905528928E-3</v>
      </c>
      <c r="J14321" s="50">
        <f>DAX__2019_2020__33[[#This Row],[Adj Close]]-DAX__2019_2020__33[[#This Row],[Adj Open]]</f>
        <v>6.0001000000006854E-2</v>
      </c>
      <c r="K14321" s="50">
        <v>195859</v>
      </c>
    </row>
    <row r="14322" spans="1:11" x14ac:dyDescent="0.3">
      <c r="A14322" s="51" t="str">
        <f t="shared" si="230"/>
        <v>ZAL.DE</v>
      </c>
      <c r="B14322" s="52" t="s">
        <v>263</v>
      </c>
      <c r="C14322" s="50" t="s">
        <v>992</v>
      </c>
      <c r="D14322" s="50">
        <f>DAX__2019_2020__33[[#This Row],[Open]]*(DAX__2019_2020__33[[#This Row],[Adj Close]]/DAX__2019_2020__33[[#This Row],[Close]])</f>
        <v>41.119999</v>
      </c>
      <c r="E14322" s="50" t="s">
        <v>27640</v>
      </c>
      <c r="F14322" s="50" t="s">
        <v>30611</v>
      </c>
      <c r="G14322" s="50" t="s">
        <v>8183</v>
      </c>
      <c r="H14322" s="50" t="s">
        <v>8183</v>
      </c>
      <c r="I14322" s="50">
        <f>(DAX__2019_2020__33[[#This Row],[Adj Close]]-DAX__2019_2020__33[[#This Row],[Adj Open]])/DAX__2019_2020__33[[#This Row],[Adj Open]]</f>
        <v>-2.9182636896464896E-3</v>
      </c>
      <c r="J14322" s="50">
        <f>DAX__2019_2020__33[[#This Row],[Adj Close]]-DAX__2019_2020__33[[#This Row],[Adj Open]]</f>
        <v>-0.11999899999999997</v>
      </c>
      <c r="K14322" s="50">
        <v>2476832</v>
      </c>
    </row>
    <row r="14323" spans="1:11" x14ac:dyDescent="0.3">
      <c r="A14323" s="51" t="str">
        <f t="shared" si="230"/>
        <v>ZAL.DE</v>
      </c>
      <c r="B14323" s="52" t="s">
        <v>264</v>
      </c>
      <c r="C14323" s="50" t="s">
        <v>8176</v>
      </c>
      <c r="D14323" s="50">
        <f>DAX__2019_2020__33[[#This Row],[Open]]*(DAX__2019_2020__33[[#This Row],[Adj Close]]/DAX__2019_2020__33[[#This Row],[Close]])</f>
        <v>41.25</v>
      </c>
      <c r="E14323" s="50" t="s">
        <v>8176</v>
      </c>
      <c r="F14323" s="50" t="s">
        <v>20434</v>
      </c>
      <c r="G14323" s="50" t="s">
        <v>17534</v>
      </c>
      <c r="H14323" s="50" t="s">
        <v>17534</v>
      </c>
      <c r="I14323" s="50">
        <f>(DAX__2019_2020__33[[#This Row],[Adj Close]]-DAX__2019_2020__33[[#This Row],[Adj Open]])/DAX__2019_2020__33[[#This Row],[Adj Open]]</f>
        <v>-1.1636363636363561E-2</v>
      </c>
      <c r="J14323" s="50">
        <f>DAX__2019_2020__33[[#This Row],[Adj Close]]-DAX__2019_2020__33[[#This Row],[Adj Open]]</f>
        <v>-0.47999999999999687</v>
      </c>
      <c r="K14323" s="50">
        <v>792001</v>
      </c>
    </row>
    <row r="14324" spans="1:11" x14ac:dyDescent="0.3">
      <c r="A14324" s="51" t="str">
        <f t="shared" si="230"/>
        <v>ZAL.DE</v>
      </c>
      <c r="B14324" s="52" t="s">
        <v>265</v>
      </c>
      <c r="C14324" s="50" t="s">
        <v>27475</v>
      </c>
      <c r="D14324" s="50">
        <f>DAX__2019_2020__33[[#This Row],[Open]]*(DAX__2019_2020__33[[#This Row],[Adj Close]]/DAX__2019_2020__33[[#This Row],[Close]])</f>
        <v>40.75</v>
      </c>
      <c r="E14324" s="50" t="s">
        <v>1578</v>
      </c>
      <c r="F14324" s="50" t="s">
        <v>8220</v>
      </c>
      <c r="G14324" s="50" t="s">
        <v>8220</v>
      </c>
      <c r="H14324" s="50" t="s">
        <v>8220</v>
      </c>
      <c r="I14324" s="50">
        <f>(DAX__2019_2020__33[[#This Row],[Adj Close]]-DAX__2019_2020__33[[#This Row],[Adj Open]])/DAX__2019_2020__33[[#This Row],[Adj Open]]</f>
        <v>-6.6257668711657211E-3</v>
      </c>
      <c r="J14324" s="50">
        <f>DAX__2019_2020__33[[#This Row],[Adj Close]]-DAX__2019_2020__33[[#This Row],[Adj Open]]</f>
        <v>-0.27000000000000313</v>
      </c>
      <c r="K14324" s="50">
        <v>1354288</v>
      </c>
    </row>
    <row r="14325" spans="1:11" x14ac:dyDescent="0.3">
      <c r="A14325" s="51" t="str">
        <f t="shared" si="230"/>
        <v>ZAL.DE</v>
      </c>
      <c r="B14325" s="52" t="s">
        <v>266</v>
      </c>
      <c r="C14325" s="50" t="s">
        <v>978</v>
      </c>
      <c r="D14325" s="50">
        <f>DAX__2019_2020__33[[#This Row],[Open]]*(DAX__2019_2020__33[[#This Row],[Adj Close]]/DAX__2019_2020__33[[#This Row],[Close]])</f>
        <v>40.830002</v>
      </c>
      <c r="E14325" s="50" t="s">
        <v>978</v>
      </c>
      <c r="F14325" s="50" t="s">
        <v>20309</v>
      </c>
      <c r="G14325" s="50" t="s">
        <v>17486</v>
      </c>
      <c r="H14325" s="50" t="s">
        <v>17486</v>
      </c>
      <c r="I14325" s="50">
        <f>(DAX__2019_2020__33[[#This Row],[Adj Close]]-DAX__2019_2020__33[[#This Row],[Adj Open]])/DAX__2019_2020__33[[#This Row],[Adj Open]]</f>
        <v>-2.6451186556395473E-2</v>
      </c>
      <c r="J14325" s="50">
        <f>DAX__2019_2020__33[[#This Row],[Adj Close]]-DAX__2019_2020__33[[#This Row],[Adj Open]]</f>
        <v>-1.0800020000000004</v>
      </c>
      <c r="K14325" s="50">
        <v>1782294</v>
      </c>
    </row>
    <row r="14326" spans="1:11" x14ac:dyDescent="0.3">
      <c r="A14326" s="51" t="str">
        <f t="shared" si="230"/>
        <v>ZAL.DE</v>
      </c>
      <c r="B14326" s="52" t="s">
        <v>267</v>
      </c>
      <c r="C14326" s="50" t="s">
        <v>17542</v>
      </c>
      <c r="D14326" s="50">
        <f>DAX__2019_2020__33[[#This Row],[Open]]*(DAX__2019_2020__33[[#This Row],[Adj Close]]/DAX__2019_2020__33[[#This Row],[Close]])</f>
        <v>39.650002000000001</v>
      </c>
      <c r="E14326" s="50" t="s">
        <v>17457</v>
      </c>
      <c r="F14326" s="50" t="s">
        <v>1551</v>
      </c>
      <c r="G14326" s="50" t="s">
        <v>1234</v>
      </c>
      <c r="H14326" s="50" t="s">
        <v>1234</v>
      </c>
      <c r="I14326" s="50">
        <f>(DAX__2019_2020__33[[#This Row],[Adj Close]]-DAX__2019_2020__33[[#This Row],[Adj Open]])/DAX__2019_2020__33[[#This Row],[Adj Open]]</f>
        <v>-1.2611348670297992E-3</v>
      </c>
      <c r="J14326" s="50">
        <f>DAX__2019_2020__33[[#This Row],[Adj Close]]-DAX__2019_2020__33[[#This Row],[Adj Open]]</f>
        <v>-5.000400000000127E-2</v>
      </c>
      <c r="K14326" s="50">
        <v>628805</v>
      </c>
    </row>
    <row r="14327" spans="1:11" x14ac:dyDescent="0.3">
      <c r="A14327" s="51" t="str">
        <f t="shared" si="230"/>
        <v>ZAL.DE</v>
      </c>
      <c r="B14327" s="52" t="s">
        <v>268</v>
      </c>
      <c r="C14327" s="50" t="s">
        <v>17457</v>
      </c>
      <c r="D14327" s="50">
        <f>DAX__2019_2020__33[[#This Row],[Open]]*(DAX__2019_2020__33[[#This Row],[Adj Close]]/DAX__2019_2020__33[[#This Row],[Close]])</f>
        <v>39.709999000000003</v>
      </c>
      <c r="E14327" s="50" t="s">
        <v>1023</v>
      </c>
      <c r="F14327" s="50" t="s">
        <v>17457</v>
      </c>
      <c r="G14327" s="50" t="s">
        <v>20864</v>
      </c>
      <c r="H14327" s="50" t="s">
        <v>20864</v>
      </c>
      <c r="I14327" s="50">
        <f>(DAX__2019_2020__33[[#This Row],[Adj Close]]-DAX__2019_2020__33[[#This Row],[Adj Open]])/DAX__2019_2020__33[[#This Row],[Adj Open]]</f>
        <v>2.3671695383321395E-2</v>
      </c>
      <c r="J14327" s="50">
        <f>DAX__2019_2020__33[[#This Row],[Adj Close]]-DAX__2019_2020__33[[#This Row],[Adj Open]]</f>
        <v>0.94000299999999726</v>
      </c>
      <c r="K14327" s="50">
        <v>663203</v>
      </c>
    </row>
    <row r="14328" spans="1:11" x14ac:dyDescent="0.3">
      <c r="A14328" s="51" t="str">
        <f t="shared" si="230"/>
        <v>ZAL.DE</v>
      </c>
      <c r="B14328" s="52" t="s">
        <v>269</v>
      </c>
      <c r="C14328" s="50" t="s">
        <v>1515</v>
      </c>
      <c r="D14328" s="50">
        <f>DAX__2019_2020__33[[#This Row],[Open]]*(DAX__2019_2020__33[[#This Row],[Adj Close]]/DAX__2019_2020__33[[#This Row],[Close]])</f>
        <v>40.279998999999997</v>
      </c>
      <c r="E14328" s="50" t="s">
        <v>27483</v>
      </c>
      <c r="F14328" s="50" t="s">
        <v>1220</v>
      </c>
      <c r="G14328" s="50" t="s">
        <v>2090</v>
      </c>
      <c r="H14328" s="50" t="s">
        <v>2090</v>
      </c>
      <c r="I14328" s="50">
        <f>(DAX__2019_2020__33[[#This Row],[Adj Close]]-DAX__2019_2020__33[[#This Row],[Adj Open]])/DAX__2019_2020__33[[#This Row],[Adj Open]]</f>
        <v>1.4150918921323778E-2</v>
      </c>
      <c r="J14328" s="50">
        <f>DAX__2019_2020__33[[#This Row],[Adj Close]]-DAX__2019_2020__33[[#This Row],[Adj Open]]</f>
        <v>0.56999900000000281</v>
      </c>
      <c r="K14328" s="50">
        <v>492781</v>
      </c>
    </row>
    <row r="14329" spans="1:11" x14ac:dyDescent="0.3">
      <c r="A14329" s="51" t="str">
        <f t="shared" si="230"/>
        <v>ZAL.DE</v>
      </c>
      <c r="B14329" s="52" t="s">
        <v>270</v>
      </c>
      <c r="C14329" s="50" t="s">
        <v>1488</v>
      </c>
      <c r="D14329" s="50">
        <f>DAX__2019_2020__33[[#This Row],[Open]]*(DAX__2019_2020__33[[#This Row],[Adj Close]]/DAX__2019_2020__33[[#This Row],[Close]])</f>
        <v>41.060001</v>
      </c>
      <c r="E14329" s="50" t="s">
        <v>1487</v>
      </c>
      <c r="F14329" s="50" t="s">
        <v>17537</v>
      </c>
      <c r="G14329" s="50" t="s">
        <v>1510</v>
      </c>
      <c r="H14329" s="50" t="s">
        <v>1510</v>
      </c>
      <c r="I14329" s="50">
        <f>(DAX__2019_2020__33[[#This Row],[Adj Close]]-DAX__2019_2020__33[[#This Row],[Adj Open]])/DAX__2019_2020__33[[#This Row],[Adj Open]]</f>
        <v>-3.8967120336894077E-3</v>
      </c>
      <c r="J14329" s="50">
        <f>DAX__2019_2020__33[[#This Row],[Adj Close]]-DAX__2019_2020__33[[#This Row],[Adj Open]]</f>
        <v>-0.15999899999999911</v>
      </c>
      <c r="K14329" s="50">
        <v>389475</v>
      </c>
    </row>
    <row r="14330" spans="1:11" x14ac:dyDescent="0.3">
      <c r="A14330" s="51" t="str">
        <f t="shared" si="230"/>
        <v>ZAL.DE</v>
      </c>
      <c r="B14330" s="52" t="s">
        <v>271</v>
      </c>
      <c r="C14330" s="50" t="s">
        <v>1050</v>
      </c>
      <c r="D14330" s="50">
        <f>DAX__2019_2020__33[[#This Row],[Open]]*(DAX__2019_2020__33[[#This Row],[Adj Close]]/DAX__2019_2020__33[[#This Row],[Close]])</f>
        <v>41.049999</v>
      </c>
      <c r="E14330" s="50" t="s">
        <v>1243</v>
      </c>
      <c r="F14330" s="50" t="s">
        <v>17534</v>
      </c>
      <c r="G14330" s="50" t="s">
        <v>1243</v>
      </c>
      <c r="H14330" s="50" t="s">
        <v>1243</v>
      </c>
      <c r="I14330" s="50">
        <f>(DAX__2019_2020__33[[#This Row],[Adj Close]]-DAX__2019_2020__33[[#This Row],[Adj Open]])/DAX__2019_2020__33[[#This Row],[Adj Open]]</f>
        <v>4.1413399303616002E-3</v>
      </c>
      <c r="J14330" s="50">
        <f>DAX__2019_2020__33[[#This Row],[Adj Close]]-DAX__2019_2020__33[[#This Row],[Adj Open]]</f>
        <v>0.17000200000000376</v>
      </c>
      <c r="K14330" s="50">
        <v>300634</v>
      </c>
    </row>
    <row r="14331" spans="1:11" x14ac:dyDescent="0.3">
      <c r="A14331" s="51" t="str">
        <f t="shared" si="230"/>
        <v>ZAL.DE</v>
      </c>
      <c r="B14331" s="52" t="s">
        <v>272</v>
      </c>
      <c r="C14331" s="50" t="s">
        <v>8176</v>
      </c>
      <c r="D14331" s="50">
        <f>DAX__2019_2020__33[[#This Row],[Open]]*(DAX__2019_2020__33[[#This Row],[Adj Close]]/DAX__2019_2020__33[[#This Row],[Close]])</f>
        <v>41.25</v>
      </c>
      <c r="E14331" s="50" t="s">
        <v>1441</v>
      </c>
      <c r="F14331" s="50" t="s">
        <v>1507</v>
      </c>
      <c r="G14331" s="50" t="s">
        <v>1441</v>
      </c>
      <c r="H14331" s="50" t="s">
        <v>1441</v>
      </c>
      <c r="I14331" s="50">
        <f>(DAX__2019_2020__33[[#This Row],[Adj Close]]-DAX__2019_2020__33[[#This Row],[Adj Open]])/DAX__2019_2020__33[[#This Row],[Adj Open]]</f>
        <v>1.5272751515151516E-2</v>
      </c>
      <c r="J14331" s="50">
        <f>DAX__2019_2020__33[[#This Row],[Adj Close]]-DAX__2019_2020__33[[#This Row],[Adj Open]]</f>
        <v>0.63000100000000003</v>
      </c>
      <c r="K14331" s="50">
        <v>721835</v>
      </c>
    </row>
    <row r="14332" spans="1:11" x14ac:dyDescent="0.3">
      <c r="A14332" s="51" t="str">
        <f t="shared" si="230"/>
        <v>ZAL.DE</v>
      </c>
      <c r="B14332" s="52" t="s">
        <v>273</v>
      </c>
      <c r="C14332" s="50" t="s">
        <v>1439</v>
      </c>
      <c r="D14332" s="50">
        <f>DAX__2019_2020__33[[#This Row],[Open]]*(DAX__2019_2020__33[[#This Row],[Adj Close]]/DAX__2019_2020__33[[#This Row],[Close]])</f>
        <v>41.869999</v>
      </c>
      <c r="E14332" s="50" t="s">
        <v>1048</v>
      </c>
      <c r="F14332" s="50" t="s">
        <v>17465</v>
      </c>
      <c r="G14332" s="50" t="s">
        <v>1445</v>
      </c>
      <c r="H14332" s="50" t="s">
        <v>1445</v>
      </c>
      <c r="I14332" s="50">
        <f>(DAX__2019_2020__33[[#This Row],[Adj Close]]-DAX__2019_2020__33[[#This Row],[Adj Open]])/DAX__2019_2020__33[[#This Row],[Adj Open]]</f>
        <v>-9.5526632326883062E-4</v>
      </c>
      <c r="J14332" s="50">
        <f>DAX__2019_2020__33[[#This Row],[Adj Close]]-DAX__2019_2020__33[[#This Row],[Adj Open]]</f>
        <v>-3.9996999999999616E-2</v>
      </c>
      <c r="K14332" s="50">
        <v>450895</v>
      </c>
    </row>
    <row r="14333" spans="1:11" x14ac:dyDescent="0.3">
      <c r="A14333" s="51" t="str">
        <f t="shared" si="230"/>
        <v>ZAL.DE</v>
      </c>
      <c r="B14333" s="52" t="s">
        <v>274</v>
      </c>
      <c r="C14333" s="50" t="s">
        <v>1030</v>
      </c>
      <c r="D14333" s="50">
        <f>DAX__2019_2020__33[[#This Row],[Open]]*(DAX__2019_2020__33[[#This Row],[Adj Close]]/DAX__2019_2020__33[[#This Row],[Close]])</f>
        <v>41.900002000000001</v>
      </c>
      <c r="E14333" s="50" t="s">
        <v>30612</v>
      </c>
      <c r="F14333" s="50" t="s">
        <v>20877</v>
      </c>
      <c r="G14333" s="50" t="s">
        <v>1163</v>
      </c>
      <c r="H14333" s="50" t="s">
        <v>1163</v>
      </c>
      <c r="I14333" s="50">
        <f>(DAX__2019_2020__33[[#This Row],[Adj Close]]-DAX__2019_2020__33[[#This Row],[Adj Open]])/DAX__2019_2020__33[[#This Row],[Adj Open]]</f>
        <v>-3.0548996155179198E-2</v>
      </c>
      <c r="J14333" s="50">
        <f>DAX__2019_2020__33[[#This Row],[Adj Close]]-DAX__2019_2020__33[[#This Row],[Adj Open]]</f>
        <v>-1.2800030000000007</v>
      </c>
      <c r="K14333" s="50">
        <v>533417</v>
      </c>
    </row>
    <row r="14334" spans="1:11" x14ac:dyDescent="0.3">
      <c r="A14334" s="51" t="str">
        <f t="shared" ref="A14334:A14397" si="231">"ZAL.DE"</f>
        <v>ZAL.DE</v>
      </c>
      <c r="B14334" s="52" t="s">
        <v>275</v>
      </c>
      <c r="C14334" s="50" t="s">
        <v>30613</v>
      </c>
      <c r="D14334" s="50">
        <f>DAX__2019_2020__33[[#This Row],[Open]]*(DAX__2019_2020__33[[#This Row],[Adj Close]]/DAX__2019_2020__33[[#This Row],[Close]])</f>
        <v>41.82</v>
      </c>
      <c r="E14334" s="50" t="s">
        <v>1106</v>
      </c>
      <c r="F14334" s="50" t="s">
        <v>1151</v>
      </c>
      <c r="G14334" s="50" t="s">
        <v>1487</v>
      </c>
      <c r="H14334" s="50" t="s">
        <v>1487</v>
      </c>
      <c r="I14334" s="50">
        <f>(DAX__2019_2020__33[[#This Row],[Adj Close]]-DAX__2019_2020__33[[#This Row],[Adj Open]])/DAX__2019_2020__33[[#This Row],[Adj Open]]</f>
        <v>-1.2434265901482559E-2</v>
      </c>
      <c r="J14334" s="50">
        <f>DAX__2019_2020__33[[#This Row],[Adj Close]]-DAX__2019_2020__33[[#This Row],[Adj Open]]</f>
        <v>-0.5200010000000006</v>
      </c>
      <c r="K14334" s="50">
        <v>636048</v>
      </c>
    </row>
    <row r="14335" spans="1:11" x14ac:dyDescent="0.3">
      <c r="A14335" s="51" t="str">
        <f t="shared" si="231"/>
        <v>ZAL.DE</v>
      </c>
      <c r="B14335" s="52" t="s">
        <v>276</v>
      </c>
      <c r="C14335" s="50" t="s">
        <v>1028</v>
      </c>
      <c r="D14335" s="50">
        <f>DAX__2019_2020__33[[#This Row],[Open]]*(DAX__2019_2020__33[[#This Row],[Adj Close]]/DAX__2019_2020__33[[#This Row],[Close]])</f>
        <v>41.369999</v>
      </c>
      <c r="E14335" s="50" t="s">
        <v>20343</v>
      </c>
      <c r="F14335" s="50" t="s">
        <v>1027</v>
      </c>
      <c r="G14335" s="50" t="s">
        <v>30614</v>
      </c>
      <c r="H14335" s="50" t="s">
        <v>30614</v>
      </c>
      <c r="I14335" s="50">
        <f>(DAX__2019_2020__33[[#This Row],[Adj Close]]-DAX__2019_2020__33[[#This Row],[Adj Open]])/DAX__2019_2020__33[[#This Row],[Adj Open]]</f>
        <v>2.6589558293196214E-3</v>
      </c>
      <c r="J14335" s="50">
        <f>DAX__2019_2020__33[[#This Row],[Adj Close]]-DAX__2019_2020__33[[#This Row],[Adj Open]]</f>
        <v>0.11000099999999691</v>
      </c>
      <c r="K14335" s="50">
        <v>362326</v>
      </c>
    </row>
    <row r="14336" spans="1:11" x14ac:dyDescent="0.3">
      <c r="A14336" s="51" t="str">
        <f t="shared" si="231"/>
        <v>ZAL.DE</v>
      </c>
      <c r="B14336" s="52" t="s">
        <v>277</v>
      </c>
      <c r="C14336" s="50" t="s">
        <v>30606</v>
      </c>
      <c r="D14336" s="50">
        <f>DAX__2019_2020__33[[#This Row],[Open]]*(DAX__2019_2020__33[[#This Row],[Adj Close]]/DAX__2019_2020__33[[#This Row],[Close]])</f>
        <v>41.59</v>
      </c>
      <c r="E14336" s="50" t="s">
        <v>1442</v>
      </c>
      <c r="F14336" s="50" t="s">
        <v>27475</v>
      </c>
      <c r="G14336" s="50" t="s">
        <v>979</v>
      </c>
      <c r="H14336" s="50" t="s">
        <v>979</v>
      </c>
      <c r="I14336" s="50">
        <f>(DAX__2019_2020__33[[#This Row],[Adj Close]]-DAX__2019_2020__33[[#This Row],[Adj Open]])/DAX__2019_2020__33[[#This Row],[Adj Open]]</f>
        <v>-1.2262515027650951E-2</v>
      </c>
      <c r="J14336" s="50">
        <f>DAX__2019_2020__33[[#This Row],[Adj Close]]-DAX__2019_2020__33[[#This Row],[Adj Open]]</f>
        <v>-0.50999800000000306</v>
      </c>
      <c r="K14336" s="50">
        <v>292595</v>
      </c>
    </row>
    <row r="14337" spans="1:11" x14ac:dyDescent="0.3">
      <c r="A14337" s="51" t="str">
        <f t="shared" si="231"/>
        <v>ZAL.DE</v>
      </c>
      <c r="B14337" s="52" t="s">
        <v>278</v>
      </c>
      <c r="C14337" s="50" t="s">
        <v>20313</v>
      </c>
      <c r="D14337" s="50">
        <f>DAX__2019_2020__33[[#This Row],[Open]]*(DAX__2019_2020__33[[#This Row],[Adj Close]]/DAX__2019_2020__33[[#This Row],[Close]])</f>
        <v>41.16</v>
      </c>
      <c r="E14337" s="50" t="s">
        <v>981</v>
      </c>
      <c r="F14337" s="50" t="s">
        <v>2088</v>
      </c>
      <c r="G14337" s="50" t="s">
        <v>17477</v>
      </c>
      <c r="H14337" s="50" t="s">
        <v>17477</v>
      </c>
      <c r="I14337" s="50">
        <f>(DAX__2019_2020__33[[#This Row],[Adj Close]]-DAX__2019_2020__33[[#This Row],[Adj Open]])/DAX__2019_2020__33[[#This Row],[Adj Open]]</f>
        <v>4.3731778425657635E-3</v>
      </c>
      <c r="J14337" s="50">
        <f>DAX__2019_2020__33[[#This Row],[Adj Close]]-DAX__2019_2020__33[[#This Row],[Adj Open]]</f>
        <v>0.18000000000000682</v>
      </c>
      <c r="K14337" s="50">
        <v>522844</v>
      </c>
    </row>
    <row r="14338" spans="1:11" x14ac:dyDescent="0.3">
      <c r="A14338" s="51" t="str">
        <f t="shared" si="231"/>
        <v>ZAL.DE</v>
      </c>
      <c r="B14338" s="52" t="s">
        <v>279</v>
      </c>
      <c r="C14338" s="50" t="s">
        <v>1473</v>
      </c>
      <c r="D14338" s="50">
        <f>DAX__2019_2020__33[[#This Row],[Open]]*(DAX__2019_2020__33[[#This Row],[Adj Close]]/DAX__2019_2020__33[[#This Row],[Close]])</f>
        <v>41.330002</v>
      </c>
      <c r="E14338" s="50" t="s">
        <v>21525</v>
      </c>
      <c r="F14338" s="50" t="s">
        <v>20306</v>
      </c>
      <c r="G14338" s="50" t="s">
        <v>27476</v>
      </c>
      <c r="H14338" s="50" t="s">
        <v>27476</v>
      </c>
      <c r="I14338" s="50">
        <f>(DAX__2019_2020__33[[#This Row],[Adj Close]]-DAX__2019_2020__33[[#This Row],[Adj Open]])/DAX__2019_2020__33[[#This Row],[Adj Open]]</f>
        <v>-8.4684728541751207E-3</v>
      </c>
      <c r="J14338" s="50">
        <f>DAX__2019_2020__33[[#This Row],[Adj Close]]-DAX__2019_2020__33[[#This Row],[Adj Open]]</f>
        <v>-0.35000200000000348</v>
      </c>
      <c r="K14338" s="50">
        <v>879156</v>
      </c>
    </row>
    <row r="14339" spans="1:11" x14ac:dyDescent="0.3">
      <c r="A14339" s="51" t="str">
        <f t="shared" si="231"/>
        <v>ZAL.DE</v>
      </c>
      <c r="B14339" s="52" t="s">
        <v>280</v>
      </c>
      <c r="C14339" s="50" t="s">
        <v>17557</v>
      </c>
      <c r="D14339" s="50">
        <f>DAX__2019_2020__33[[#This Row],[Open]]*(DAX__2019_2020__33[[#This Row],[Adj Close]]/DAX__2019_2020__33[[#This Row],[Close]])</f>
        <v>41.389999000000003</v>
      </c>
      <c r="E14339" s="50" t="s">
        <v>19881</v>
      </c>
      <c r="F14339" s="50" t="s">
        <v>979</v>
      </c>
      <c r="G14339" s="50" t="s">
        <v>1019</v>
      </c>
      <c r="H14339" s="50" t="s">
        <v>1019</v>
      </c>
      <c r="I14339" s="50">
        <f>(DAX__2019_2020__33[[#This Row],[Adj Close]]-DAX__2019_2020__33[[#This Row],[Adj Open]])/DAX__2019_2020__33[[#This Row],[Adj Open]]</f>
        <v>6.0401064518025233E-3</v>
      </c>
      <c r="J14339" s="50">
        <f>DAX__2019_2020__33[[#This Row],[Adj Close]]-DAX__2019_2020__33[[#This Row],[Adj Open]]</f>
        <v>0.25</v>
      </c>
      <c r="K14339" s="50">
        <v>530057</v>
      </c>
    </row>
    <row r="14340" spans="1:11" x14ac:dyDescent="0.3">
      <c r="A14340" s="51" t="str">
        <f t="shared" si="231"/>
        <v>ZAL.DE</v>
      </c>
      <c r="B14340" s="52" t="s">
        <v>281</v>
      </c>
      <c r="C14340" s="50" t="s">
        <v>1444</v>
      </c>
      <c r="D14340" s="50">
        <f>DAX__2019_2020__33[[#This Row],[Open]]*(DAX__2019_2020__33[[#This Row],[Adj Close]]/DAX__2019_2020__33[[#This Row],[Close]])</f>
        <v>41.560001</v>
      </c>
      <c r="E14340" s="50" t="s">
        <v>1454</v>
      </c>
      <c r="F14340" s="50" t="s">
        <v>17476</v>
      </c>
      <c r="G14340" s="50" t="s">
        <v>17463</v>
      </c>
      <c r="H14340" s="50" t="s">
        <v>17463</v>
      </c>
      <c r="I14340" s="50">
        <f>(DAX__2019_2020__33[[#This Row],[Adj Close]]-DAX__2019_2020__33[[#This Row],[Adj Open]])/DAX__2019_2020__33[[#This Row],[Adj Open]]</f>
        <v>-9.6248794604207599E-4</v>
      </c>
      <c r="J14340" s="50">
        <f>DAX__2019_2020__33[[#This Row],[Adj Close]]-DAX__2019_2020__33[[#This Row],[Adj Open]]</f>
        <v>-4.0000999999996623E-2</v>
      </c>
      <c r="K14340" s="50">
        <v>305342</v>
      </c>
    </row>
    <row r="14341" spans="1:11" x14ac:dyDescent="0.3">
      <c r="A14341" s="51" t="str">
        <f t="shared" si="231"/>
        <v>ZAL.DE</v>
      </c>
      <c r="B14341" s="52" t="s">
        <v>282</v>
      </c>
      <c r="C14341" s="50" t="s">
        <v>20315</v>
      </c>
      <c r="D14341" s="50">
        <f>DAX__2019_2020__33[[#This Row],[Open]]*(DAX__2019_2020__33[[#This Row],[Adj Close]]/DAX__2019_2020__33[[#This Row],[Close]])</f>
        <v>41.84</v>
      </c>
      <c r="E14341" s="50" t="s">
        <v>9787</v>
      </c>
      <c r="F14341" s="50" t="s">
        <v>990</v>
      </c>
      <c r="G14341" s="50" t="s">
        <v>2190</v>
      </c>
      <c r="H14341" s="50" t="s">
        <v>2190</v>
      </c>
      <c r="I14341" s="50">
        <f>(DAX__2019_2020__33[[#This Row],[Adj Close]]-DAX__2019_2020__33[[#This Row],[Adj Open]])/DAX__2019_2020__33[[#This Row],[Adj Open]]</f>
        <v>7.8871414913957022E-3</v>
      </c>
      <c r="J14341" s="50">
        <f>DAX__2019_2020__33[[#This Row],[Adj Close]]-DAX__2019_2020__33[[#This Row],[Adj Open]]</f>
        <v>0.32999799999999624</v>
      </c>
      <c r="K14341" s="50">
        <v>373136</v>
      </c>
    </row>
    <row r="14342" spans="1:11" x14ac:dyDescent="0.3">
      <c r="A14342" s="51" t="str">
        <f t="shared" si="231"/>
        <v>ZAL.DE</v>
      </c>
      <c r="B14342" s="52" t="s">
        <v>283</v>
      </c>
      <c r="C14342" s="50" t="s">
        <v>2181</v>
      </c>
      <c r="D14342" s="50">
        <f>DAX__2019_2020__33[[#This Row],[Open]]*(DAX__2019_2020__33[[#This Row],[Adj Close]]/DAX__2019_2020__33[[#This Row],[Close]])</f>
        <v>42.299999</v>
      </c>
      <c r="E14342" s="50" t="s">
        <v>20181</v>
      </c>
      <c r="F14342" s="50" t="s">
        <v>1149</v>
      </c>
      <c r="G14342" s="50" t="s">
        <v>2181</v>
      </c>
      <c r="H14342" s="50" t="s">
        <v>2181</v>
      </c>
      <c r="I14342" s="50">
        <f>(DAX__2019_2020__33[[#This Row],[Adj Close]]-DAX__2019_2020__33[[#This Row],[Adj Open]])/DAX__2019_2020__33[[#This Row],[Adj Open]]</f>
        <v>0</v>
      </c>
      <c r="J14342" s="50">
        <f>DAX__2019_2020__33[[#This Row],[Adj Close]]-DAX__2019_2020__33[[#This Row],[Adj Open]]</f>
        <v>0</v>
      </c>
      <c r="K14342" s="50">
        <v>583773</v>
      </c>
    </row>
    <row r="14343" spans="1:11" x14ac:dyDescent="0.3">
      <c r="A14343" s="51" t="str">
        <f t="shared" si="231"/>
        <v>ZAL.DE</v>
      </c>
      <c r="B14343" s="52" t="s">
        <v>284</v>
      </c>
      <c r="C14343" s="50" t="s">
        <v>1129</v>
      </c>
      <c r="D14343" s="50">
        <f>DAX__2019_2020__33[[#This Row],[Open]]*(DAX__2019_2020__33[[#This Row],[Adj Close]]/DAX__2019_2020__33[[#This Row],[Close]])</f>
        <v>42.509998000000003</v>
      </c>
      <c r="E14343" s="50" t="s">
        <v>2141</v>
      </c>
      <c r="F14343" s="50" t="s">
        <v>30600</v>
      </c>
      <c r="G14343" s="50" t="s">
        <v>969</v>
      </c>
      <c r="H14343" s="50" t="s">
        <v>969</v>
      </c>
      <c r="I14343" s="50">
        <f>(DAX__2019_2020__33[[#This Row],[Adj Close]]-DAX__2019_2020__33[[#This Row],[Adj Open]])/DAX__2019_2020__33[[#This Row],[Adj Open]]</f>
        <v>1.6467655444255087E-3</v>
      </c>
      <c r="J14343" s="50">
        <f>DAX__2019_2020__33[[#This Row],[Adj Close]]-DAX__2019_2020__33[[#This Row],[Adj Open]]</f>
        <v>7.0003999999997291E-2</v>
      </c>
      <c r="K14343" s="50">
        <v>658275</v>
      </c>
    </row>
    <row r="14344" spans="1:11" x14ac:dyDescent="0.3">
      <c r="A14344" s="51" t="str">
        <f t="shared" si="231"/>
        <v>ZAL.DE</v>
      </c>
      <c r="B14344" s="52" t="s">
        <v>285</v>
      </c>
      <c r="C14344" s="50" t="s">
        <v>8321</v>
      </c>
      <c r="D14344" s="50">
        <f>DAX__2019_2020__33[[#This Row],[Open]]*(DAX__2019_2020__33[[#This Row],[Adj Close]]/DAX__2019_2020__33[[#This Row],[Close]])</f>
        <v>42.5</v>
      </c>
      <c r="E14344" s="50" t="s">
        <v>8321</v>
      </c>
      <c r="F14344" s="50" t="s">
        <v>981</v>
      </c>
      <c r="G14344" s="50" t="s">
        <v>1044</v>
      </c>
      <c r="H14344" s="50" t="s">
        <v>1044</v>
      </c>
      <c r="I14344" s="50">
        <f>(DAX__2019_2020__33[[#This Row],[Adj Close]]-DAX__2019_2020__33[[#This Row],[Adj Open]])/DAX__2019_2020__33[[#This Row],[Adj Open]]</f>
        <v>-2.282355294117655E-2</v>
      </c>
      <c r="J14344" s="50">
        <f>DAX__2019_2020__33[[#This Row],[Adj Close]]-DAX__2019_2020__33[[#This Row],[Adj Open]]</f>
        <v>-0.97000100000000344</v>
      </c>
      <c r="K14344" s="50">
        <v>342620</v>
      </c>
    </row>
    <row r="14345" spans="1:11" x14ac:dyDescent="0.3">
      <c r="A14345" s="51" t="str">
        <f t="shared" si="231"/>
        <v>ZAL.DE</v>
      </c>
      <c r="B14345" s="52" t="s">
        <v>286</v>
      </c>
      <c r="C14345" s="50" t="s">
        <v>1254</v>
      </c>
      <c r="D14345" s="50">
        <f>DAX__2019_2020__33[[#This Row],[Open]]*(DAX__2019_2020__33[[#This Row],[Adj Close]]/DAX__2019_2020__33[[#This Row],[Close]])</f>
        <v>41.419998</v>
      </c>
      <c r="E14345" s="50" t="s">
        <v>1030</v>
      </c>
      <c r="F14345" s="50" t="s">
        <v>1488</v>
      </c>
      <c r="G14345" s="50" t="s">
        <v>2188</v>
      </c>
      <c r="H14345" s="50" t="s">
        <v>2188</v>
      </c>
      <c r="I14345" s="50">
        <f>(DAX__2019_2020__33[[#This Row],[Adj Close]]-DAX__2019_2020__33[[#This Row],[Adj Open]])/DAX__2019_2020__33[[#This Row],[Adj Open]]</f>
        <v>6.518614510797432E-3</v>
      </c>
      <c r="J14345" s="50">
        <f>DAX__2019_2020__33[[#This Row],[Adj Close]]-DAX__2019_2020__33[[#This Row],[Adj Open]]</f>
        <v>0.2700010000000006</v>
      </c>
      <c r="K14345" s="50">
        <v>464733</v>
      </c>
    </row>
    <row r="14346" spans="1:11" x14ac:dyDescent="0.3">
      <c r="A14346" s="51" t="str">
        <f t="shared" si="231"/>
        <v>ZAL.DE</v>
      </c>
      <c r="B14346" s="52" t="s">
        <v>287</v>
      </c>
      <c r="C14346" s="50" t="s">
        <v>17461</v>
      </c>
      <c r="D14346" s="50">
        <f>DAX__2019_2020__33[[#This Row],[Open]]*(DAX__2019_2020__33[[#This Row],[Adj Close]]/DAX__2019_2020__33[[#This Row],[Close]])</f>
        <v>41.66</v>
      </c>
      <c r="E14346" s="50" t="s">
        <v>20321</v>
      </c>
      <c r="F14346" s="50" t="s">
        <v>590</v>
      </c>
      <c r="G14346" s="50" t="s">
        <v>1324</v>
      </c>
      <c r="H14346" s="50" t="s">
        <v>1324</v>
      </c>
      <c r="I14346" s="50">
        <f>(DAX__2019_2020__33[[#This Row],[Adj Close]]-DAX__2019_2020__33[[#This Row],[Adj Open]])/DAX__2019_2020__33[[#This Row],[Adj Open]]</f>
        <v>1.3442174747959839E-2</v>
      </c>
      <c r="J14346" s="50">
        <f>DAX__2019_2020__33[[#This Row],[Adj Close]]-DAX__2019_2020__33[[#This Row],[Adj Open]]</f>
        <v>0.56000100000000685</v>
      </c>
      <c r="K14346" s="50">
        <v>481311</v>
      </c>
    </row>
    <row r="14347" spans="1:11" x14ac:dyDescent="0.3">
      <c r="A14347" s="51" t="str">
        <f t="shared" si="231"/>
        <v>ZAL.DE</v>
      </c>
      <c r="B14347" s="52" t="s">
        <v>288</v>
      </c>
      <c r="C14347" s="50" t="s">
        <v>8214</v>
      </c>
      <c r="D14347" s="50">
        <f>DAX__2019_2020__33[[#This Row],[Open]]*(DAX__2019_2020__33[[#This Row],[Adj Close]]/DAX__2019_2020__33[[#This Row],[Close]])</f>
        <v>42</v>
      </c>
      <c r="E14347" s="50" t="s">
        <v>1026</v>
      </c>
      <c r="F14347" s="50" t="s">
        <v>8183</v>
      </c>
      <c r="G14347" s="50" t="s">
        <v>20849</v>
      </c>
      <c r="H14347" s="50" t="s">
        <v>20849</v>
      </c>
      <c r="I14347" s="50">
        <f>(DAX__2019_2020__33[[#This Row],[Adj Close]]-DAX__2019_2020__33[[#This Row],[Adj Open]])/DAX__2019_2020__33[[#This Row],[Adj Open]]</f>
        <v>-1.8333333333333406E-2</v>
      </c>
      <c r="J14347" s="50">
        <f>DAX__2019_2020__33[[#This Row],[Adj Close]]-DAX__2019_2020__33[[#This Row],[Adj Open]]</f>
        <v>-0.77000000000000313</v>
      </c>
      <c r="K14347" s="50">
        <v>430857</v>
      </c>
    </row>
    <row r="14348" spans="1:11" x14ac:dyDescent="0.3">
      <c r="A14348" s="51" t="str">
        <f t="shared" si="231"/>
        <v>ZAL.DE</v>
      </c>
      <c r="B14348" s="52" t="s">
        <v>289</v>
      </c>
      <c r="C14348" s="50" t="s">
        <v>27872</v>
      </c>
      <c r="D14348" s="50">
        <f>DAX__2019_2020__33[[#This Row],[Open]]*(DAX__2019_2020__33[[#This Row],[Adj Close]]/DAX__2019_2020__33[[#This Row],[Close]])</f>
        <v>41.18</v>
      </c>
      <c r="E14348" s="50" t="s">
        <v>1462</v>
      </c>
      <c r="F14348" s="50" t="s">
        <v>991</v>
      </c>
      <c r="G14348" s="50" t="s">
        <v>1327</v>
      </c>
      <c r="H14348" s="50" t="s">
        <v>1327</v>
      </c>
      <c r="I14348" s="50">
        <f>(DAX__2019_2020__33[[#This Row],[Adj Close]]-DAX__2019_2020__33[[#This Row],[Adj Open]])/DAX__2019_2020__33[[#This Row],[Adj Open]]</f>
        <v>1.4570155415250044E-2</v>
      </c>
      <c r="J14348" s="50">
        <f>DAX__2019_2020__33[[#This Row],[Adj Close]]-DAX__2019_2020__33[[#This Row],[Adj Open]]</f>
        <v>0.59999899999999684</v>
      </c>
      <c r="K14348" s="50">
        <v>307498</v>
      </c>
    </row>
    <row r="14349" spans="1:11" x14ac:dyDescent="0.3">
      <c r="A14349" s="51" t="str">
        <f t="shared" si="231"/>
        <v>ZAL.DE</v>
      </c>
      <c r="B14349" s="52" t="s">
        <v>290</v>
      </c>
      <c r="C14349" s="50" t="s">
        <v>8225</v>
      </c>
      <c r="D14349" s="50">
        <f>DAX__2019_2020__33[[#This Row],[Open]]*(DAX__2019_2020__33[[#This Row],[Adj Close]]/DAX__2019_2020__33[[#This Row],[Close]])</f>
        <v>41.700001</v>
      </c>
      <c r="E14349" s="50" t="s">
        <v>30600</v>
      </c>
      <c r="F14349" s="50" t="s">
        <v>1435</v>
      </c>
      <c r="G14349" s="50" t="s">
        <v>20341</v>
      </c>
      <c r="H14349" s="50" t="s">
        <v>20341</v>
      </c>
      <c r="I14349" s="50">
        <f>(DAX__2019_2020__33[[#This Row],[Adj Close]]-DAX__2019_2020__33[[#This Row],[Adj Open]])/DAX__2019_2020__33[[#This Row],[Adj Open]]</f>
        <v>-4.796402762676337E-4</v>
      </c>
      <c r="J14349" s="50">
        <f>DAX__2019_2020__33[[#This Row],[Adj Close]]-DAX__2019_2020__33[[#This Row],[Adj Open]]</f>
        <v>-2.0001000000000602E-2</v>
      </c>
      <c r="K14349" s="50">
        <v>250332</v>
      </c>
    </row>
    <row r="14350" spans="1:11" x14ac:dyDescent="0.3">
      <c r="A14350" s="51" t="str">
        <f t="shared" si="231"/>
        <v>ZAL.DE</v>
      </c>
      <c r="B14350" s="52" t="s">
        <v>291</v>
      </c>
      <c r="C14350" s="50" t="s">
        <v>8225</v>
      </c>
      <c r="D14350" s="50">
        <f>DAX__2019_2020__33[[#This Row],[Open]]*(DAX__2019_2020__33[[#This Row],[Adj Close]]/DAX__2019_2020__33[[#This Row],[Close]])</f>
        <v>41.700001</v>
      </c>
      <c r="E14350" s="50" t="s">
        <v>20391</v>
      </c>
      <c r="F14350" s="50" t="s">
        <v>17465</v>
      </c>
      <c r="G14350" s="50" t="s">
        <v>1465</v>
      </c>
      <c r="H14350" s="50" t="s">
        <v>1465</v>
      </c>
      <c r="I14350" s="50">
        <f>(DAX__2019_2020__33[[#This Row],[Adj Close]]-DAX__2019_2020__33[[#This Row],[Adj Open]])/DAX__2019_2020__33[[#This Row],[Adj Open]]</f>
        <v>1.3908824606502918E-2</v>
      </c>
      <c r="J14350" s="50">
        <f>DAX__2019_2020__33[[#This Row],[Adj Close]]-DAX__2019_2020__33[[#This Row],[Adj Open]]</f>
        <v>0.57999799999999624</v>
      </c>
      <c r="K14350" s="50">
        <v>290071</v>
      </c>
    </row>
    <row r="14351" spans="1:11" x14ac:dyDescent="0.3">
      <c r="A14351" s="51" t="str">
        <f t="shared" si="231"/>
        <v>ZAL.DE</v>
      </c>
      <c r="B14351" s="52" t="s">
        <v>292</v>
      </c>
      <c r="C14351" s="50" t="s">
        <v>27667</v>
      </c>
      <c r="D14351" s="50">
        <f>DAX__2019_2020__33[[#This Row],[Open]]*(DAX__2019_2020__33[[#This Row],[Adj Close]]/DAX__2019_2020__33[[#This Row],[Close]])</f>
        <v>42.32</v>
      </c>
      <c r="E14351" s="50" t="s">
        <v>1120</v>
      </c>
      <c r="F14351" s="50" t="s">
        <v>1050</v>
      </c>
      <c r="G14351" s="50" t="s">
        <v>1115</v>
      </c>
      <c r="H14351" s="50" t="s">
        <v>1115</v>
      </c>
      <c r="I14351" s="50">
        <f>(DAX__2019_2020__33[[#This Row],[Adj Close]]-DAX__2019_2020__33[[#This Row],[Adj Open]])/DAX__2019_2020__33[[#This Row],[Adj Open]]</f>
        <v>-2.5047306238185189E-2</v>
      </c>
      <c r="J14351" s="50">
        <f>DAX__2019_2020__33[[#This Row],[Adj Close]]-DAX__2019_2020__33[[#This Row],[Adj Open]]</f>
        <v>-1.0600019999999972</v>
      </c>
      <c r="K14351" s="50">
        <v>395317</v>
      </c>
    </row>
    <row r="14352" spans="1:11" x14ac:dyDescent="0.3">
      <c r="A14352" s="51" t="str">
        <f t="shared" si="231"/>
        <v>ZAL.DE</v>
      </c>
      <c r="B14352" s="52" t="s">
        <v>293</v>
      </c>
      <c r="C14352" s="50" t="s">
        <v>27872</v>
      </c>
      <c r="D14352" s="50">
        <f>DAX__2019_2020__33[[#This Row],[Open]]*(DAX__2019_2020__33[[#This Row],[Adj Close]]/DAX__2019_2020__33[[#This Row],[Close]])</f>
        <v>41.18</v>
      </c>
      <c r="E14352" s="50" t="s">
        <v>9800</v>
      </c>
      <c r="F14352" s="50" t="s">
        <v>17566</v>
      </c>
      <c r="G14352" s="50" t="s">
        <v>1124</v>
      </c>
      <c r="H14352" s="50" t="s">
        <v>1124</v>
      </c>
      <c r="I14352" s="50">
        <f>(DAX__2019_2020__33[[#This Row],[Adj Close]]-DAX__2019_2020__33[[#This Row],[Adj Open]])/DAX__2019_2020__33[[#This Row],[Adj Open]]</f>
        <v>1.311318601262758E-2</v>
      </c>
      <c r="J14352" s="50">
        <f>DAX__2019_2020__33[[#This Row],[Adj Close]]-DAX__2019_2020__33[[#This Row],[Adj Open]]</f>
        <v>0.54000100000000373</v>
      </c>
      <c r="K14352" s="50">
        <v>622525</v>
      </c>
    </row>
    <row r="14353" spans="1:11" x14ac:dyDescent="0.3">
      <c r="A14353" s="51" t="str">
        <f t="shared" si="231"/>
        <v>ZAL.DE</v>
      </c>
      <c r="B14353" s="52" t="s">
        <v>294</v>
      </c>
      <c r="C14353" s="50" t="s">
        <v>20315</v>
      </c>
      <c r="D14353" s="50">
        <f>DAX__2019_2020__33[[#This Row],[Open]]*(DAX__2019_2020__33[[#This Row],[Adj Close]]/DAX__2019_2020__33[[#This Row],[Close]])</f>
        <v>41.84</v>
      </c>
      <c r="E14353" s="50" t="s">
        <v>8214</v>
      </c>
      <c r="F14353" s="50" t="s">
        <v>17364</v>
      </c>
      <c r="G14353" s="50" t="s">
        <v>1208</v>
      </c>
      <c r="H14353" s="50" t="s">
        <v>1208</v>
      </c>
      <c r="I14353" s="50">
        <f>(DAX__2019_2020__33[[#This Row],[Adj Close]]-DAX__2019_2020__33[[#This Row],[Adj Open]])/DAX__2019_2020__33[[#This Row],[Adj Open]]</f>
        <v>-7.1462762906309846E-2</v>
      </c>
      <c r="J14353" s="50">
        <f>DAX__2019_2020__33[[#This Row],[Adj Close]]-DAX__2019_2020__33[[#This Row],[Adj Open]]</f>
        <v>-2.990002000000004</v>
      </c>
      <c r="K14353" s="50">
        <v>2179475</v>
      </c>
    </row>
    <row r="14354" spans="1:11" x14ac:dyDescent="0.3">
      <c r="A14354" s="51" t="str">
        <f t="shared" si="231"/>
        <v>ZAL.DE</v>
      </c>
      <c r="B14354" s="52" t="s">
        <v>295</v>
      </c>
      <c r="C14354" s="50" t="s">
        <v>1479</v>
      </c>
      <c r="D14354" s="50">
        <f>DAX__2019_2020__33[[#This Row],[Open]]*(DAX__2019_2020__33[[#This Row],[Adj Close]]/DAX__2019_2020__33[[#This Row],[Close]])</f>
        <v>39.169998</v>
      </c>
      <c r="E14354" s="50" t="s">
        <v>1513</v>
      </c>
      <c r="F14354" s="50" t="s">
        <v>1549</v>
      </c>
      <c r="G14354" s="50" t="s">
        <v>17544</v>
      </c>
      <c r="H14354" s="50" t="s">
        <v>17544</v>
      </c>
      <c r="I14354" s="50">
        <f>(DAX__2019_2020__33[[#This Row],[Adj Close]]-DAX__2019_2020__33[[#This Row],[Adj Open]])/DAX__2019_2020__33[[#This Row],[Adj Open]]</f>
        <v>4.5953538215651613E-3</v>
      </c>
      <c r="J14354" s="50">
        <f>DAX__2019_2020__33[[#This Row],[Adj Close]]-DAX__2019_2020__33[[#This Row],[Adj Open]]</f>
        <v>0.17999999999999972</v>
      </c>
      <c r="K14354" s="50">
        <v>812157</v>
      </c>
    </row>
    <row r="14355" spans="1:11" x14ac:dyDescent="0.3">
      <c r="A14355" s="51" t="str">
        <f t="shared" si="231"/>
        <v>ZAL.DE</v>
      </c>
      <c r="B14355" s="52" t="s">
        <v>296</v>
      </c>
      <c r="C14355" s="50" t="s">
        <v>20306</v>
      </c>
      <c r="D14355" s="50">
        <f>DAX__2019_2020__33[[#This Row],[Open]]*(DAX__2019_2020__33[[#This Row],[Adj Close]]/DAX__2019_2020__33[[#This Row],[Close]])</f>
        <v>40.330002</v>
      </c>
      <c r="E14355" s="50" t="s">
        <v>1025</v>
      </c>
      <c r="F14355" s="50" t="s">
        <v>1187</v>
      </c>
      <c r="G14355" s="50" t="s">
        <v>1220</v>
      </c>
      <c r="H14355" s="50" t="s">
        <v>1220</v>
      </c>
      <c r="I14355" s="50">
        <f>(DAX__2019_2020__33[[#This Row],[Adj Close]]-DAX__2019_2020__33[[#This Row],[Adj Open]])/DAX__2019_2020__33[[#This Row],[Adj Open]]</f>
        <v>-1.0662037656234177E-2</v>
      </c>
      <c r="J14355" s="50">
        <f>DAX__2019_2020__33[[#This Row],[Adj Close]]-DAX__2019_2020__33[[#This Row],[Adj Open]]</f>
        <v>-0.42999999999999972</v>
      </c>
      <c r="K14355" s="50">
        <v>548308</v>
      </c>
    </row>
    <row r="14356" spans="1:11" x14ac:dyDescent="0.3">
      <c r="A14356" s="51" t="str">
        <f t="shared" si="231"/>
        <v>ZAL.DE</v>
      </c>
      <c r="B14356" s="52" t="s">
        <v>297</v>
      </c>
      <c r="C14356" s="50" t="s">
        <v>9811</v>
      </c>
      <c r="D14356" s="50">
        <f>DAX__2019_2020__33[[#This Row],[Open]]*(DAX__2019_2020__33[[#This Row],[Adj Close]]/DAX__2019_2020__33[[#This Row],[Close]])</f>
        <v>39.909999999999997</v>
      </c>
      <c r="E14356" s="50" t="s">
        <v>17490</v>
      </c>
      <c r="F14356" s="50" t="s">
        <v>1525</v>
      </c>
      <c r="G14356" s="50" t="s">
        <v>17501</v>
      </c>
      <c r="H14356" s="50" t="s">
        <v>17501</v>
      </c>
      <c r="I14356" s="50">
        <f>(DAX__2019_2020__33[[#This Row],[Adj Close]]-DAX__2019_2020__33[[#This Row],[Adj Open]])/DAX__2019_2020__33[[#This Row],[Adj Open]]</f>
        <v>-2.1548509145577474E-2</v>
      </c>
      <c r="J14356" s="50">
        <f>DAX__2019_2020__33[[#This Row],[Adj Close]]-DAX__2019_2020__33[[#This Row],[Adj Open]]</f>
        <v>-0.86000099999999691</v>
      </c>
      <c r="K14356" s="50">
        <v>771279</v>
      </c>
    </row>
    <row r="14357" spans="1:11" x14ac:dyDescent="0.3">
      <c r="A14357" s="51" t="str">
        <f t="shared" si="231"/>
        <v>ZAL.DE</v>
      </c>
      <c r="B14357" s="52" t="s">
        <v>298</v>
      </c>
      <c r="C14357" s="50" t="s">
        <v>1208</v>
      </c>
      <c r="D14357" s="50">
        <f>DAX__2019_2020__33[[#This Row],[Open]]*(DAX__2019_2020__33[[#This Row],[Adj Close]]/DAX__2019_2020__33[[#This Row],[Close]])</f>
        <v>38.849997999999999</v>
      </c>
      <c r="E14357" s="50" t="s">
        <v>20309</v>
      </c>
      <c r="F14357" s="50" t="s">
        <v>17410</v>
      </c>
      <c r="G14357" s="50" t="s">
        <v>1565</v>
      </c>
      <c r="H14357" s="50" t="s">
        <v>1565</v>
      </c>
      <c r="I14357" s="50">
        <f>(DAX__2019_2020__33[[#This Row],[Adj Close]]-DAX__2019_2020__33[[#This Row],[Adj Open]])/DAX__2019_2020__33[[#This Row],[Adj Open]]</f>
        <v>-8.7516092021419495E-3</v>
      </c>
      <c r="J14357" s="50">
        <f>DAX__2019_2020__33[[#This Row],[Adj Close]]-DAX__2019_2020__33[[#This Row],[Adj Open]]</f>
        <v>-0.33999999999999631</v>
      </c>
      <c r="K14357" s="50">
        <v>814531</v>
      </c>
    </row>
    <row r="14358" spans="1:11" x14ac:dyDescent="0.3">
      <c r="A14358" s="51" t="str">
        <f t="shared" si="231"/>
        <v>ZAL.DE</v>
      </c>
      <c r="B14358" s="52" t="s">
        <v>299</v>
      </c>
      <c r="C14358" s="50" t="s">
        <v>27203</v>
      </c>
      <c r="D14358" s="50">
        <f>DAX__2019_2020__33[[#This Row],[Open]]*(DAX__2019_2020__33[[#This Row],[Adj Close]]/DAX__2019_2020__33[[#This Row],[Close]])</f>
        <v>38.75</v>
      </c>
      <c r="E14358" s="50" t="s">
        <v>17515</v>
      </c>
      <c r="F14358" s="50" t="s">
        <v>1581</v>
      </c>
      <c r="G14358" s="50" t="s">
        <v>27160</v>
      </c>
      <c r="H14358" s="50" t="s">
        <v>27160</v>
      </c>
      <c r="I14358" s="50">
        <f>(DAX__2019_2020__33[[#This Row],[Adj Close]]-DAX__2019_2020__33[[#This Row],[Adj Open]])/DAX__2019_2020__33[[#This Row],[Adj Open]]</f>
        <v>-1.3677393548387007E-2</v>
      </c>
      <c r="J14358" s="50">
        <f>DAX__2019_2020__33[[#This Row],[Adj Close]]-DAX__2019_2020__33[[#This Row],[Adj Open]]</f>
        <v>-0.52999899999999656</v>
      </c>
      <c r="K14358" s="50">
        <v>451161</v>
      </c>
    </row>
    <row r="14359" spans="1:11" x14ac:dyDescent="0.3">
      <c r="A14359" s="51" t="str">
        <f t="shared" si="231"/>
        <v>ZAL.DE</v>
      </c>
      <c r="B14359" s="52" t="s">
        <v>300</v>
      </c>
      <c r="C14359" s="50" t="s">
        <v>17364</v>
      </c>
      <c r="D14359" s="50">
        <f>DAX__2019_2020__33[[#This Row],[Open]]*(DAX__2019_2020__33[[#This Row],[Adj Close]]/DAX__2019_2020__33[[#This Row],[Close]])</f>
        <v>37.900002000000001</v>
      </c>
      <c r="E14359" s="50" t="s">
        <v>17362</v>
      </c>
      <c r="F14359" s="50" t="s">
        <v>21486</v>
      </c>
      <c r="G14359" s="50" t="s">
        <v>1990</v>
      </c>
      <c r="H14359" s="50" t="s">
        <v>1990</v>
      </c>
      <c r="I14359" s="50">
        <f>(DAX__2019_2020__33[[#This Row],[Adj Close]]-DAX__2019_2020__33[[#This Row],[Adj Open]])/DAX__2019_2020__33[[#This Row],[Adj Open]]</f>
        <v>-1.3456542825512187E-2</v>
      </c>
      <c r="J14359" s="50">
        <f>DAX__2019_2020__33[[#This Row],[Adj Close]]-DAX__2019_2020__33[[#This Row],[Adj Open]]</f>
        <v>-0.51000299999999754</v>
      </c>
      <c r="K14359" s="50">
        <v>713581</v>
      </c>
    </row>
    <row r="14360" spans="1:11" x14ac:dyDescent="0.3">
      <c r="A14360" s="51" t="str">
        <f t="shared" si="231"/>
        <v>ZAL.DE</v>
      </c>
      <c r="B14360" s="52" t="s">
        <v>301</v>
      </c>
      <c r="C14360" s="50" t="s">
        <v>20505</v>
      </c>
      <c r="D14360" s="50">
        <f>DAX__2019_2020__33[[#This Row],[Open]]*(DAX__2019_2020__33[[#This Row],[Adj Close]]/DAX__2019_2020__33[[#This Row],[Close]])</f>
        <v>37.380001</v>
      </c>
      <c r="E14360" s="50" t="s">
        <v>21498</v>
      </c>
      <c r="F14360" s="50" t="s">
        <v>21494</v>
      </c>
      <c r="G14360" s="50" t="s">
        <v>30615</v>
      </c>
      <c r="H14360" s="50" t="s">
        <v>30615</v>
      </c>
      <c r="I14360" s="50">
        <f>(DAX__2019_2020__33[[#This Row],[Adj Close]]-DAX__2019_2020__33[[#This Row],[Adj Open]])/DAX__2019_2020__33[[#This Row],[Adj Open]]</f>
        <v>-4.5479399532385419E-3</v>
      </c>
      <c r="J14360" s="50">
        <f>DAX__2019_2020__33[[#This Row],[Adj Close]]-DAX__2019_2020__33[[#This Row],[Adj Open]]</f>
        <v>-0.17000199999999666</v>
      </c>
      <c r="K14360" s="50">
        <v>429397</v>
      </c>
    </row>
    <row r="14361" spans="1:11" x14ac:dyDescent="0.3">
      <c r="A14361" s="51" t="str">
        <f t="shared" si="231"/>
        <v>ZAL.DE</v>
      </c>
      <c r="B14361" s="52" t="s">
        <v>302</v>
      </c>
      <c r="C14361" s="50" t="s">
        <v>30616</v>
      </c>
      <c r="D14361" s="50">
        <f>DAX__2019_2020__33[[#This Row],[Open]]*(DAX__2019_2020__33[[#This Row],[Adj Close]]/DAX__2019_2020__33[[#This Row],[Close]])</f>
        <v>37.189999</v>
      </c>
      <c r="E14361" s="50" t="s">
        <v>17400</v>
      </c>
      <c r="F14361" s="50" t="s">
        <v>20281</v>
      </c>
      <c r="G14361" s="50" t="s">
        <v>2003</v>
      </c>
      <c r="H14361" s="50" t="s">
        <v>2003</v>
      </c>
      <c r="I14361" s="50">
        <f>(DAX__2019_2020__33[[#This Row],[Adj Close]]-DAX__2019_2020__33[[#This Row],[Adj Open]])/DAX__2019_2020__33[[#This Row],[Adj Open]]</f>
        <v>-6.7222373412809183E-3</v>
      </c>
      <c r="J14361" s="50">
        <f>DAX__2019_2020__33[[#This Row],[Adj Close]]-DAX__2019_2020__33[[#This Row],[Adj Open]]</f>
        <v>-0.25</v>
      </c>
      <c r="K14361" s="50">
        <v>646996</v>
      </c>
    </row>
    <row r="14362" spans="1:11" x14ac:dyDescent="0.3">
      <c r="A14362" s="51" t="str">
        <f t="shared" si="231"/>
        <v>ZAL.DE</v>
      </c>
      <c r="B14362" s="52" t="s">
        <v>303</v>
      </c>
      <c r="C14362" s="50" t="s">
        <v>2003</v>
      </c>
      <c r="D14362" s="50">
        <f>DAX__2019_2020__33[[#This Row],[Open]]*(DAX__2019_2020__33[[#This Row],[Adj Close]]/DAX__2019_2020__33[[#This Row],[Close]])</f>
        <v>36.939999</v>
      </c>
      <c r="E14362" s="50" t="s">
        <v>2067</v>
      </c>
      <c r="F14362" s="50" t="s">
        <v>20462</v>
      </c>
      <c r="G14362" s="50" t="s">
        <v>1200</v>
      </c>
      <c r="H14362" s="50" t="s">
        <v>1200</v>
      </c>
      <c r="I14362" s="50">
        <f>(DAX__2019_2020__33[[#This Row],[Adj Close]]-DAX__2019_2020__33[[#This Row],[Adj Open]])/DAX__2019_2020__33[[#This Row],[Adj Open]]</f>
        <v>9.7455335610593663E-3</v>
      </c>
      <c r="J14362" s="50">
        <f>DAX__2019_2020__33[[#This Row],[Adj Close]]-DAX__2019_2020__33[[#This Row],[Adj Open]]</f>
        <v>0.35999999999999943</v>
      </c>
      <c r="K14362" s="50">
        <v>462940</v>
      </c>
    </row>
    <row r="14363" spans="1:11" x14ac:dyDescent="0.3">
      <c r="A14363" s="51" t="str">
        <f t="shared" si="231"/>
        <v>ZAL.DE</v>
      </c>
      <c r="B14363" s="52" t="s">
        <v>304</v>
      </c>
      <c r="C14363" s="50" t="s">
        <v>1554</v>
      </c>
      <c r="D14363" s="50">
        <f>DAX__2019_2020__33[[#This Row],[Open]]*(DAX__2019_2020__33[[#This Row],[Adj Close]]/DAX__2019_2020__33[[#This Row],[Close]])</f>
        <v>37.860000999999997</v>
      </c>
      <c r="E14363" s="50" t="s">
        <v>1536</v>
      </c>
      <c r="F14363" s="50" t="s">
        <v>2060</v>
      </c>
      <c r="G14363" s="50" t="s">
        <v>17362</v>
      </c>
      <c r="H14363" s="50" t="s">
        <v>17362</v>
      </c>
      <c r="I14363" s="50">
        <f>(DAX__2019_2020__33[[#This Row],[Adj Close]]-DAX__2019_2020__33[[#This Row],[Adj Open]])/DAX__2019_2020__33[[#This Row],[Adj Open]]</f>
        <v>6.8673532259020034E-3</v>
      </c>
      <c r="J14363" s="50">
        <f>DAX__2019_2020__33[[#This Row],[Adj Close]]-DAX__2019_2020__33[[#This Row],[Adj Open]]</f>
        <v>0.25999800000000306</v>
      </c>
      <c r="K14363" s="50">
        <v>618804</v>
      </c>
    </row>
    <row r="14364" spans="1:11" x14ac:dyDescent="0.3">
      <c r="A14364" s="51" t="str">
        <f t="shared" si="231"/>
        <v>ZAL.DE</v>
      </c>
      <c r="B14364" s="52" t="s">
        <v>305</v>
      </c>
      <c r="C14364" s="50" t="s">
        <v>17408</v>
      </c>
      <c r="D14364" s="50">
        <f>DAX__2019_2020__33[[#This Row],[Open]]*(DAX__2019_2020__33[[#This Row],[Adj Close]]/DAX__2019_2020__33[[#This Row],[Close]])</f>
        <v>38.270000000000003</v>
      </c>
      <c r="E14364" s="50" t="s">
        <v>1560</v>
      </c>
      <c r="F14364" s="50" t="s">
        <v>17496</v>
      </c>
      <c r="G14364" s="50" t="s">
        <v>1208</v>
      </c>
      <c r="H14364" s="50" t="s">
        <v>1208</v>
      </c>
      <c r="I14364" s="50">
        <f>(DAX__2019_2020__33[[#This Row],[Adj Close]]-DAX__2019_2020__33[[#This Row],[Adj Open]])/DAX__2019_2020__33[[#This Row],[Adj Open]]</f>
        <v>1.5155422001567708E-2</v>
      </c>
      <c r="J14364" s="50">
        <f>DAX__2019_2020__33[[#This Row],[Adj Close]]-DAX__2019_2020__33[[#This Row],[Adj Open]]</f>
        <v>0.57999799999999624</v>
      </c>
      <c r="K14364" s="50">
        <v>405029</v>
      </c>
    </row>
    <row r="14365" spans="1:11" x14ac:dyDescent="0.3">
      <c r="A14365" s="51" t="str">
        <f t="shared" si="231"/>
        <v>ZAL.DE</v>
      </c>
      <c r="B14365" s="52" t="s">
        <v>306</v>
      </c>
      <c r="C14365" s="50" t="s">
        <v>1217</v>
      </c>
      <c r="D14365" s="50">
        <f>DAX__2019_2020__33[[#This Row],[Open]]*(DAX__2019_2020__33[[#This Row],[Adj Close]]/DAX__2019_2020__33[[#This Row],[Close]])</f>
        <v>38.880001</v>
      </c>
      <c r="E14365" s="50" t="s">
        <v>1217</v>
      </c>
      <c r="F14365" s="50" t="s">
        <v>17373</v>
      </c>
      <c r="G14365" s="50" t="s">
        <v>1009</v>
      </c>
      <c r="H14365" s="50" t="s">
        <v>1009</v>
      </c>
      <c r="I14365" s="50">
        <f>(DAX__2019_2020__33[[#This Row],[Adj Close]]-DAX__2019_2020__33[[#This Row],[Adj Open]])/DAX__2019_2020__33[[#This Row],[Adj Open]]</f>
        <v>-9.0021088219623107E-3</v>
      </c>
      <c r="J14365" s="50">
        <f>DAX__2019_2020__33[[#This Row],[Adj Close]]-DAX__2019_2020__33[[#This Row],[Adj Open]]</f>
        <v>-0.35000200000000348</v>
      </c>
      <c r="K14365" s="50">
        <v>506533</v>
      </c>
    </row>
    <row r="14366" spans="1:11" x14ac:dyDescent="0.3">
      <c r="A14366" s="51" t="str">
        <f t="shared" si="231"/>
        <v>ZAL.DE</v>
      </c>
      <c r="B14366" s="52" t="s">
        <v>307</v>
      </c>
      <c r="C14366" s="50" t="s">
        <v>1226</v>
      </c>
      <c r="D14366" s="50">
        <f>DAX__2019_2020__33[[#This Row],[Open]]*(DAX__2019_2020__33[[#This Row],[Adj Close]]/DAX__2019_2020__33[[#This Row],[Close]])</f>
        <v>38.650002000000001</v>
      </c>
      <c r="E14366" s="50" t="s">
        <v>1175</v>
      </c>
      <c r="F14366" s="50" t="s">
        <v>17350</v>
      </c>
      <c r="G14366" s="50" t="s">
        <v>27797</v>
      </c>
      <c r="H14366" s="50" t="s">
        <v>27797</v>
      </c>
      <c r="I14366" s="50">
        <f>(DAX__2019_2020__33[[#This Row],[Adj Close]]-DAX__2019_2020__33[[#This Row],[Adj Open]])/DAX__2019_2020__33[[#This Row],[Adj Open]]</f>
        <v>-2.5873996073790878E-3</v>
      </c>
      <c r="J14366" s="50">
        <f>DAX__2019_2020__33[[#This Row],[Adj Close]]-DAX__2019_2020__33[[#This Row],[Adj Open]]</f>
        <v>-0.10000300000000095</v>
      </c>
      <c r="K14366" s="50">
        <v>357609</v>
      </c>
    </row>
    <row r="14367" spans="1:11" x14ac:dyDescent="0.3">
      <c r="A14367" s="51" t="str">
        <f t="shared" si="231"/>
        <v>ZAL.DE</v>
      </c>
      <c r="B14367" s="52" t="s">
        <v>308</v>
      </c>
      <c r="C14367" s="50" t="s">
        <v>17420</v>
      </c>
      <c r="D14367" s="50">
        <f>DAX__2019_2020__33[[#This Row],[Open]]*(DAX__2019_2020__33[[#This Row],[Adj Close]]/DAX__2019_2020__33[[#This Row],[Close]])</f>
        <v>38.439999</v>
      </c>
      <c r="E14367" s="50" t="s">
        <v>8192</v>
      </c>
      <c r="F14367" s="50" t="s">
        <v>20439</v>
      </c>
      <c r="G14367" s="50" t="s">
        <v>17422</v>
      </c>
      <c r="H14367" s="50" t="s">
        <v>17422</v>
      </c>
      <c r="I14367" s="50">
        <f>(DAX__2019_2020__33[[#This Row],[Adj Close]]-DAX__2019_2020__33[[#This Row],[Adj Open]])/DAX__2019_2020__33[[#This Row],[Adj Open]]</f>
        <v>-1.5608221009579166E-3</v>
      </c>
      <c r="J14367" s="50">
        <f>DAX__2019_2020__33[[#This Row],[Adj Close]]-DAX__2019_2020__33[[#This Row],[Adj Open]]</f>
        <v>-5.9998000000000218E-2</v>
      </c>
      <c r="K14367" s="50">
        <v>283980</v>
      </c>
    </row>
    <row r="14368" spans="1:11" x14ac:dyDescent="0.3">
      <c r="A14368" s="51" t="str">
        <f t="shared" si="231"/>
        <v>ZAL.DE</v>
      </c>
      <c r="B14368" s="52" t="s">
        <v>309</v>
      </c>
      <c r="C14368" s="50" t="s">
        <v>1538</v>
      </c>
      <c r="D14368" s="50">
        <f>DAX__2019_2020__33[[#This Row],[Open]]*(DAX__2019_2020__33[[#This Row],[Adj Close]]/DAX__2019_2020__33[[#This Row],[Close]])</f>
        <v>38.099997999999999</v>
      </c>
      <c r="E14368" s="50" t="s">
        <v>17422</v>
      </c>
      <c r="F14368" s="50" t="s">
        <v>17347</v>
      </c>
      <c r="G14368" s="50" t="s">
        <v>20446</v>
      </c>
      <c r="H14368" s="50" t="s">
        <v>20446</v>
      </c>
      <c r="I14368" s="50">
        <f>(DAX__2019_2020__33[[#This Row],[Adj Close]]-DAX__2019_2020__33[[#This Row],[Adj Open]])/DAX__2019_2020__33[[#This Row],[Adj Open]]</f>
        <v>6.2992654225337242E-3</v>
      </c>
      <c r="J14368" s="50">
        <f>DAX__2019_2020__33[[#This Row],[Adj Close]]-DAX__2019_2020__33[[#This Row],[Adj Open]]</f>
        <v>0.24000200000000405</v>
      </c>
      <c r="K14368" s="50">
        <v>317441</v>
      </c>
    </row>
    <row r="14369" spans="1:11" x14ac:dyDescent="0.3">
      <c r="A14369" s="51" t="str">
        <f t="shared" si="231"/>
        <v>ZAL.DE</v>
      </c>
      <c r="B14369" s="52" t="s">
        <v>310</v>
      </c>
      <c r="C14369" s="50" t="s">
        <v>1555</v>
      </c>
      <c r="D14369" s="50">
        <f>DAX__2019_2020__33[[#This Row],[Open]]*(DAX__2019_2020__33[[#This Row],[Adj Close]]/DAX__2019_2020__33[[#This Row],[Close]])</f>
        <v>38.240001999999997</v>
      </c>
      <c r="E14369" s="50" t="s">
        <v>17418</v>
      </c>
      <c r="F14369" s="50" t="s">
        <v>2071</v>
      </c>
      <c r="G14369" s="50" t="s">
        <v>1205</v>
      </c>
      <c r="H14369" s="50" t="s">
        <v>1205</v>
      </c>
      <c r="I14369" s="50">
        <f>(DAX__2019_2020__33[[#This Row],[Adj Close]]-DAX__2019_2020__33[[#This Row],[Adj Open]])/DAX__2019_2020__33[[#This Row],[Adj Open]]</f>
        <v>1.5689591229624607E-3</v>
      </c>
      <c r="J14369" s="50">
        <f>DAX__2019_2020__33[[#This Row],[Adj Close]]-DAX__2019_2020__33[[#This Row],[Adj Open]]</f>
        <v>5.9997000000002743E-2</v>
      </c>
      <c r="K14369" s="50">
        <v>214753</v>
      </c>
    </row>
    <row r="14370" spans="1:11" x14ac:dyDescent="0.3">
      <c r="A14370" s="51" t="str">
        <f t="shared" si="231"/>
        <v>ZAL.DE</v>
      </c>
      <c r="B14370" s="52" t="s">
        <v>311</v>
      </c>
      <c r="C14370" s="50" t="s">
        <v>1211</v>
      </c>
      <c r="D14370" s="50">
        <f>DAX__2019_2020__33[[#This Row],[Open]]*(DAX__2019_2020__33[[#This Row],[Adj Close]]/DAX__2019_2020__33[[#This Row],[Close]])</f>
        <v>38.700001</v>
      </c>
      <c r="E14370" s="50" t="s">
        <v>17416</v>
      </c>
      <c r="F14370" s="50" t="s">
        <v>1555</v>
      </c>
      <c r="G14370" s="50" t="s">
        <v>20266</v>
      </c>
      <c r="H14370" s="50" t="s">
        <v>20266</v>
      </c>
      <c r="I14370" s="50">
        <f>(DAX__2019_2020__33[[#This Row],[Adj Close]]-DAX__2019_2020__33[[#This Row],[Adj Open]])/DAX__2019_2020__33[[#This Row],[Adj Open]]</f>
        <v>-1.0336175443510641E-3</v>
      </c>
      <c r="J14370" s="50">
        <f>DAX__2019_2020__33[[#This Row],[Adj Close]]-DAX__2019_2020__33[[#This Row],[Adj Open]]</f>
        <v>-4.0001000000003728E-2</v>
      </c>
      <c r="K14370" s="50">
        <v>369011</v>
      </c>
    </row>
    <row r="14371" spans="1:11" x14ac:dyDescent="0.3">
      <c r="A14371" s="51" t="str">
        <f t="shared" si="231"/>
        <v>ZAL.DE</v>
      </c>
      <c r="B14371" s="52" t="s">
        <v>312</v>
      </c>
      <c r="C14371" s="50" t="s">
        <v>17387</v>
      </c>
      <c r="D14371" s="50">
        <f>DAX__2019_2020__33[[#This Row],[Open]]*(DAX__2019_2020__33[[#This Row],[Adj Close]]/DAX__2019_2020__33[[#This Row],[Close]])</f>
        <v>38.68</v>
      </c>
      <c r="E14371" s="50" t="s">
        <v>17447</v>
      </c>
      <c r="F14371" s="50" t="s">
        <v>17414</v>
      </c>
      <c r="G14371" s="50" t="s">
        <v>1193</v>
      </c>
      <c r="H14371" s="50" t="s">
        <v>1193</v>
      </c>
      <c r="I14371" s="50">
        <f>(DAX__2019_2020__33[[#This Row],[Adj Close]]-DAX__2019_2020__33[[#This Row],[Adj Open]])/DAX__2019_2020__33[[#This Row],[Adj Open]]</f>
        <v>1.6287512926577045E-2</v>
      </c>
      <c r="J14371" s="50">
        <f>DAX__2019_2020__33[[#This Row],[Adj Close]]-DAX__2019_2020__33[[#This Row],[Adj Open]]</f>
        <v>0.63000100000000003</v>
      </c>
      <c r="K14371" s="50">
        <v>626512</v>
      </c>
    </row>
    <row r="14372" spans="1:11" x14ac:dyDescent="0.3">
      <c r="A14372" s="51" t="str">
        <f t="shared" si="231"/>
        <v>ZAL.DE</v>
      </c>
      <c r="B14372" s="52" t="s">
        <v>313</v>
      </c>
      <c r="C14372" s="50" t="s">
        <v>1191</v>
      </c>
      <c r="D14372" s="50">
        <f>DAX__2019_2020__33[[#This Row],[Open]]*(DAX__2019_2020__33[[#This Row],[Adj Close]]/DAX__2019_2020__33[[#This Row],[Close]])</f>
        <v>39.419998</v>
      </c>
      <c r="E14372" s="50" t="s">
        <v>2091</v>
      </c>
      <c r="F14372" s="50" t="s">
        <v>17424</v>
      </c>
      <c r="G14372" s="50" t="s">
        <v>17426</v>
      </c>
      <c r="H14372" s="50" t="s">
        <v>17426</v>
      </c>
      <c r="I14372" s="50">
        <f>(DAX__2019_2020__33[[#This Row],[Adj Close]]-DAX__2019_2020__33[[#This Row],[Adj Open]])/DAX__2019_2020__33[[#This Row],[Adj Open]]</f>
        <v>3.2978439014634156E-3</v>
      </c>
      <c r="J14372" s="50">
        <f>DAX__2019_2020__33[[#This Row],[Adj Close]]-DAX__2019_2020__33[[#This Row],[Adj Open]]</f>
        <v>0.13000100000000003</v>
      </c>
      <c r="K14372" s="50">
        <v>355709</v>
      </c>
    </row>
    <row r="14373" spans="1:11" x14ac:dyDescent="0.3">
      <c r="A14373" s="51" t="str">
        <f t="shared" si="231"/>
        <v>ZAL.DE</v>
      </c>
      <c r="B14373" s="52" t="s">
        <v>314</v>
      </c>
      <c r="C14373" s="50" t="s">
        <v>1178</v>
      </c>
      <c r="D14373" s="50">
        <f>DAX__2019_2020__33[[#This Row],[Open]]*(DAX__2019_2020__33[[#This Row],[Adj Close]]/DAX__2019_2020__33[[#This Row],[Close]])</f>
        <v>39.509998000000003</v>
      </c>
      <c r="E14373" s="50" t="s">
        <v>1483</v>
      </c>
      <c r="F14373" s="50" t="s">
        <v>1553</v>
      </c>
      <c r="G14373" s="50" t="s">
        <v>17454</v>
      </c>
      <c r="H14373" s="50" t="s">
        <v>17454</v>
      </c>
      <c r="I14373" s="50">
        <f>(DAX__2019_2020__33[[#This Row],[Adj Close]]-DAX__2019_2020__33[[#This Row],[Adj Open]])/DAX__2019_2020__33[[#This Row],[Adj Open]]</f>
        <v>-2.5304987360422188E-4</v>
      </c>
      <c r="J14373" s="50">
        <f>DAX__2019_2020__33[[#This Row],[Adj Close]]-DAX__2019_2020__33[[#This Row],[Adj Open]]</f>
        <v>-9.99800000000306E-3</v>
      </c>
      <c r="K14373" s="50">
        <v>178664</v>
      </c>
    </row>
    <row r="14374" spans="1:11" x14ac:dyDescent="0.3">
      <c r="A14374" s="51" t="str">
        <f t="shared" si="231"/>
        <v>ZAL.DE</v>
      </c>
      <c r="B14374" s="52" t="s">
        <v>315</v>
      </c>
      <c r="C14374" s="50" t="s">
        <v>1573</v>
      </c>
      <c r="D14374" s="50">
        <f>DAX__2019_2020__33[[#This Row],[Open]]*(DAX__2019_2020__33[[#This Row],[Adj Close]]/DAX__2019_2020__33[[#This Row],[Close]])</f>
        <v>39.450001</v>
      </c>
      <c r="E14374" s="50" t="s">
        <v>17542</v>
      </c>
      <c r="F14374" s="50" t="s">
        <v>1224</v>
      </c>
      <c r="G14374" s="50" t="s">
        <v>1167</v>
      </c>
      <c r="H14374" s="50" t="s">
        <v>1167</v>
      </c>
      <c r="I14374" s="50">
        <f>(DAX__2019_2020__33[[#This Row],[Adj Close]]-DAX__2019_2020__33[[#This Row],[Adj Open]])/DAX__2019_2020__33[[#This Row],[Adj Open]]</f>
        <v>-8.8720656813164826E-3</v>
      </c>
      <c r="J14374" s="50">
        <f>DAX__2019_2020__33[[#This Row],[Adj Close]]-DAX__2019_2020__33[[#This Row],[Adj Open]]</f>
        <v>-0.35000300000000095</v>
      </c>
      <c r="K14374" s="50">
        <v>265132</v>
      </c>
    </row>
    <row r="14375" spans="1:11" x14ac:dyDescent="0.3">
      <c r="A14375" s="51" t="str">
        <f t="shared" si="231"/>
        <v>ZAL.DE</v>
      </c>
      <c r="B14375" s="52" t="s">
        <v>316</v>
      </c>
      <c r="C14375" s="50" t="s">
        <v>17501</v>
      </c>
      <c r="D14375" s="50">
        <f>DAX__2019_2020__33[[#This Row],[Open]]*(DAX__2019_2020__33[[#This Row],[Adj Close]]/DAX__2019_2020__33[[#This Row],[Close]])</f>
        <v>39.049999</v>
      </c>
      <c r="E14375" s="50" t="s">
        <v>1114</v>
      </c>
      <c r="F14375" s="50" t="s">
        <v>17501</v>
      </c>
      <c r="G14375" s="50" t="s">
        <v>17516</v>
      </c>
      <c r="H14375" s="50" t="s">
        <v>17516</v>
      </c>
      <c r="I14375" s="50">
        <f>(DAX__2019_2020__33[[#This Row],[Adj Close]]-DAX__2019_2020__33[[#This Row],[Adj Open]])/DAX__2019_2020__33[[#This Row],[Adj Open]]</f>
        <v>4.8656339274169317E-3</v>
      </c>
      <c r="J14375" s="50">
        <f>DAX__2019_2020__33[[#This Row],[Adj Close]]-DAX__2019_2020__33[[#This Row],[Adj Open]]</f>
        <v>0.19000299999999726</v>
      </c>
      <c r="K14375" s="50">
        <v>486850</v>
      </c>
    </row>
    <row r="14376" spans="1:11" x14ac:dyDescent="0.3">
      <c r="A14376" s="51" t="str">
        <f t="shared" si="231"/>
        <v>ZAL.DE</v>
      </c>
      <c r="B14376" s="52" t="s">
        <v>317</v>
      </c>
      <c r="C14376" s="50" t="s">
        <v>1191</v>
      </c>
      <c r="D14376" s="50">
        <f>DAX__2019_2020__33[[#This Row],[Open]]*(DAX__2019_2020__33[[#This Row],[Adj Close]]/DAX__2019_2020__33[[#This Row],[Close]])</f>
        <v>39.419998</v>
      </c>
      <c r="E14376" s="50" t="s">
        <v>999</v>
      </c>
      <c r="F14376" s="50" t="s">
        <v>8191</v>
      </c>
      <c r="G14376" s="50" t="s">
        <v>999</v>
      </c>
      <c r="H14376" s="50" t="s">
        <v>999</v>
      </c>
      <c r="I14376" s="50">
        <f>(DAX__2019_2020__33[[#This Row],[Adj Close]]-DAX__2019_2020__33[[#This Row],[Adj Open]])/DAX__2019_2020__33[[#This Row],[Adj Open]]</f>
        <v>2.4353197582607702E-2</v>
      </c>
      <c r="J14376" s="50">
        <f>DAX__2019_2020__33[[#This Row],[Adj Close]]-DAX__2019_2020__33[[#This Row],[Adj Open]]</f>
        <v>0.96000300000000038</v>
      </c>
      <c r="K14376" s="50">
        <v>775267</v>
      </c>
    </row>
    <row r="14377" spans="1:11" x14ac:dyDescent="0.3">
      <c r="A14377" s="51" t="str">
        <f t="shared" si="231"/>
        <v>ZAL.DE</v>
      </c>
      <c r="B14377" s="52" t="s">
        <v>318</v>
      </c>
      <c r="C14377" s="50" t="s">
        <v>17473</v>
      </c>
      <c r="D14377" s="50">
        <f>DAX__2019_2020__33[[#This Row],[Open]]*(DAX__2019_2020__33[[#This Row],[Adj Close]]/DAX__2019_2020__33[[#This Row],[Close]])</f>
        <v>40.409999999999997</v>
      </c>
      <c r="E14377" s="50" t="s">
        <v>2197</v>
      </c>
      <c r="F14377" s="50" t="s">
        <v>1515</v>
      </c>
      <c r="G14377" s="50" t="s">
        <v>2197</v>
      </c>
      <c r="H14377" s="50" t="s">
        <v>2197</v>
      </c>
      <c r="I14377" s="50">
        <f>(DAX__2019_2020__33[[#This Row],[Adj Close]]-DAX__2019_2020__33[[#This Row],[Adj Open]])/DAX__2019_2020__33[[#This Row],[Adj Open]]</f>
        <v>4.0583989111606121E-2</v>
      </c>
      <c r="J14377" s="50">
        <f>DAX__2019_2020__33[[#This Row],[Adj Close]]-DAX__2019_2020__33[[#This Row],[Adj Open]]</f>
        <v>1.6399990000000031</v>
      </c>
      <c r="K14377" s="50">
        <v>964293</v>
      </c>
    </row>
    <row r="14378" spans="1:11" x14ac:dyDescent="0.3">
      <c r="A14378" s="51" t="str">
        <f t="shared" si="231"/>
        <v>ZAL.DE</v>
      </c>
      <c r="B14378" s="52" t="s">
        <v>319</v>
      </c>
      <c r="C14378" s="50" t="s">
        <v>1036</v>
      </c>
      <c r="D14378" s="50">
        <f>DAX__2019_2020__33[[#This Row],[Open]]*(DAX__2019_2020__33[[#This Row],[Adj Close]]/DAX__2019_2020__33[[#This Row],[Close]])</f>
        <v>42.209999000000003</v>
      </c>
      <c r="E14378" s="50" t="s">
        <v>2131</v>
      </c>
      <c r="F14378" s="50" t="s">
        <v>19881</v>
      </c>
      <c r="G14378" s="50" t="s">
        <v>27640</v>
      </c>
      <c r="H14378" s="50" t="s">
        <v>27640</v>
      </c>
      <c r="I14378" s="50">
        <f>(DAX__2019_2020__33[[#This Row],[Adj Close]]-DAX__2019_2020__33[[#This Row],[Adj Open]])/DAX__2019_2020__33[[#This Row],[Adj Open]]</f>
        <v>-6.6334756368983481E-3</v>
      </c>
      <c r="J14378" s="50">
        <f>DAX__2019_2020__33[[#This Row],[Adj Close]]-DAX__2019_2020__33[[#This Row],[Adj Open]]</f>
        <v>-0.27999900000000366</v>
      </c>
      <c r="K14378" s="50">
        <v>571485</v>
      </c>
    </row>
    <row r="14379" spans="1:11" x14ac:dyDescent="0.3">
      <c r="A14379" s="51" t="str">
        <f t="shared" si="231"/>
        <v>ZAL.DE</v>
      </c>
      <c r="B14379" s="52" t="s">
        <v>320</v>
      </c>
      <c r="C14379" s="50" t="s">
        <v>1448</v>
      </c>
      <c r="D14379" s="50">
        <f>DAX__2019_2020__33[[#This Row],[Open]]*(DAX__2019_2020__33[[#This Row],[Adj Close]]/DAX__2019_2020__33[[#This Row],[Close]])</f>
        <v>41.990001999999997</v>
      </c>
      <c r="E14379" s="50" t="s">
        <v>2197</v>
      </c>
      <c r="F14379" s="50" t="s">
        <v>1115</v>
      </c>
      <c r="G14379" s="50" t="s">
        <v>1252</v>
      </c>
      <c r="H14379" s="50" t="s">
        <v>1252</v>
      </c>
      <c r="I14379" s="50">
        <f>(DAX__2019_2020__33[[#This Row],[Adj Close]]-DAX__2019_2020__33[[#This Row],[Adj Open]])/DAX__2019_2020__33[[#This Row],[Adj Open]]</f>
        <v>-1.2383924154135395E-2</v>
      </c>
      <c r="J14379" s="50">
        <f>DAX__2019_2020__33[[#This Row],[Adj Close]]-DAX__2019_2020__33[[#This Row],[Adj Open]]</f>
        <v>-0.5200009999999935</v>
      </c>
      <c r="K14379" s="50">
        <v>337641</v>
      </c>
    </row>
    <row r="14380" spans="1:11" x14ac:dyDescent="0.3">
      <c r="A14380" s="51" t="str">
        <f t="shared" si="231"/>
        <v>ZAL.DE</v>
      </c>
      <c r="B14380" s="52" t="s">
        <v>321</v>
      </c>
      <c r="C14380" s="50" t="s">
        <v>20888</v>
      </c>
      <c r="D14380" s="50">
        <f>DAX__2019_2020__33[[#This Row],[Open]]*(DAX__2019_2020__33[[#This Row],[Adj Close]]/DAX__2019_2020__33[[#This Row],[Close]])</f>
        <v>41.43</v>
      </c>
      <c r="E14380" s="50" t="s">
        <v>20341</v>
      </c>
      <c r="F14380" s="50" t="s">
        <v>992</v>
      </c>
      <c r="G14380" s="50" t="s">
        <v>992</v>
      </c>
      <c r="H14380" s="50" t="s">
        <v>992</v>
      </c>
      <c r="I14380" s="50">
        <f>(DAX__2019_2020__33[[#This Row],[Adj Close]]-DAX__2019_2020__33[[#This Row],[Adj Open]])/DAX__2019_2020__33[[#This Row],[Adj Open]]</f>
        <v>-7.4825247405261829E-3</v>
      </c>
      <c r="J14380" s="50">
        <f>DAX__2019_2020__33[[#This Row],[Adj Close]]-DAX__2019_2020__33[[#This Row],[Adj Open]]</f>
        <v>-0.31000099999999975</v>
      </c>
      <c r="K14380" s="50">
        <v>358312</v>
      </c>
    </row>
    <row r="14381" spans="1:11" x14ac:dyDescent="0.3">
      <c r="A14381" s="51" t="str">
        <f t="shared" si="231"/>
        <v>ZAL.DE</v>
      </c>
      <c r="B14381" s="52" t="s">
        <v>322</v>
      </c>
      <c r="C14381" s="50" t="s">
        <v>30617</v>
      </c>
      <c r="D14381" s="50">
        <f>DAX__2019_2020__33[[#This Row],[Open]]*(DAX__2019_2020__33[[#This Row],[Adj Close]]/DAX__2019_2020__33[[#This Row],[Close]])</f>
        <v>41.07</v>
      </c>
      <c r="E14381" s="50" t="s">
        <v>1018</v>
      </c>
      <c r="F14381" s="50" t="s">
        <v>30618</v>
      </c>
      <c r="G14381" s="50" t="s">
        <v>984</v>
      </c>
      <c r="H14381" s="50" t="s">
        <v>984</v>
      </c>
      <c r="I14381" s="50">
        <f>(DAX__2019_2020__33[[#This Row],[Adj Close]]-DAX__2019_2020__33[[#This Row],[Adj Open]])/DAX__2019_2020__33[[#This Row],[Adj Open]]</f>
        <v>-2.9218164110055992E-3</v>
      </c>
      <c r="J14381" s="50">
        <f>DAX__2019_2020__33[[#This Row],[Adj Close]]-DAX__2019_2020__33[[#This Row],[Adj Open]]</f>
        <v>-0.11999899999999997</v>
      </c>
      <c r="K14381" s="50">
        <v>422946</v>
      </c>
    </row>
    <row r="14382" spans="1:11" x14ac:dyDescent="0.3">
      <c r="A14382" s="51" t="str">
        <f t="shared" si="231"/>
        <v>ZAL.DE</v>
      </c>
      <c r="B14382" s="52" t="s">
        <v>323</v>
      </c>
      <c r="C14382" s="50" t="s">
        <v>1507</v>
      </c>
      <c r="D14382" s="50">
        <f>DAX__2019_2020__33[[#This Row],[Open]]*(DAX__2019_2020__33[[#This Row],[Adj Close]]/DAX__2019_2020__33[[#This Row],[Close]])</f>
        <v>40.810001</v>
      </c>
      <c r="E14382" s="50" t="s">
        <v>19971</v>
      </c>
      <c r="F14382" s="50" t="s">
        <v>1482</v>
      </c>
      <c r="G14382" s="50" t="s">
        <v>17465</v>
      </c>
      <c r="H14382" s="50" t="s">
        <v>17465</v>
      </c>
      <c r="I14382" s="50">
        <f>(DAX__2019_2020__33[[#This Row],[Adj Close]]-DAX__2019_2020__33[[#This Row],[Adj Open]])/DAX__2019_2020__33[[#This Row],[Adj Open]]</f>
        <v>1.4702253989163021E-2</v>
      </c>
      <c r="J14382" s="50">
        <f>DAX__2019_2020__33[[#This Row],[Adj Close]]-DAX__2019_2020__33[[#This Row],[Adj Open]]</f>
        <v>0.59999899999999684</v>
      </c>
      <c r="K14382" s="50">
        <v>349336</v>
      </c>
    </row>
    <row r="14383" spans="1:11" x14ac:dyDescent="0.3">
      <c r="A14383" s="51" t="str">
        <f t="shared" si="231"/>
        <v>ZAL.DE</v>
      </c>
      <c r="B14383" s="52" t="s">
        <v>324</v>
      </c>
      <c r="C14383" s="50" t="s">
        <v>1256</v>
      </c>
      <c r="D14383" s="50">
        <f>DAX__2019_2020__33[[#This Row],[Open]]*(DAX__2019_2020__33[[#This Row],[Adj Close]]/DAX__2019_2020__33[[#This Row],[Close]])</f>
        <v>41.599997999999999</v>
      </c>
      <c r="E14383" s="50" t="s">
        <v>1030</v>
      </c>
      <c r="F14383" s="50" t="s">
        <v>1027</v>
      </c>
      <c r="G14383" s="50" t="s">
        <v>19877</v>
      </c>
      <c r="H14383" s="50" t="s">
        <v>19877</v>
      </c>
      <c r="I14383" s="50">
        <f>(DAX__2019_2020__33[[#This Row],[Adj Close]]-DAX__2019_2020__33[[#This Row],[Adj Open]])/DAX__2019_2020__33[[#This Row],[Adj Open]]</f>
        <v>3.1250482271657203E-3</v>
      </c>
      <c r="J14383" s="50">
        <f>DAX__2019_2020__33[[#This Row],[Adj Close]]-DAX__2019_2020__33[[#This Row],[Adj Open]]</f>
        <v>0.13000199999999751</v>
      </c>
      <c r="K14383" s="50">
        <v>400363</v>
      </c>
    </row>
    <row r="14384" spans="1:11" x14ac:dyDescent="0.3">
      <c r="A14384" s="51" t="str">
        <f t="shared" si="231"/>
        <v>ZAL.DE</v>
      </c>
      <c r="B14384" s="52" t="s">
        <v>325</v>
      </c>
      <c r="C14384" s="50" t="s">
        <v>19963</v>
      </c>
      <c r="D14384" s="50">
        <f>DAX__2019_2020__33[[#This Row],[Open]]*(DAX__2019_2020__33[[#This Row],[Adj Close]]/DAX__2019_2020__33[[#This Row],[Close]])</f>
        <v>42.23</v>
      </c>
      <c r="E14384" s="50" t="s">
        <v>2109</v>
      </c>
      <c r="F14384" s="50" t="s">
        <v>21533</v>
      </c>
      <c r="G14384" s="50" t="s">
        <v>2196</v>
      </c>
      <c r="H14384" s="50" t="s">
        <v>2196</v>
      </c>
      <c r="I14384" s="50">
        <f>(DAX__2019_2020__33[[#This Row],[Adj Close]]-DAX__2019_2020__33[[#This Row],[Adj Open]])/DAX__2019_2020__33[[#This Row],[Adj Open]]</f>
        <v>1.0892706606677799E-2</v>
      </c>
      <c r="J14384" s="50">
        <f>DAX__2019_2020__33[[#This Row],[Adj Close]]-DAX__2019_2020__33[[#This Row],[Adj Open]]</f>
        <v>0.45999900000000338</v>
      </c>
      <c r="K14384" s="50">
        <v>460861</v>
      </c>
    </row>
    <row r="14385" spans="1:11" x14ac:dyDescent="0.3">
      <c r="A14385" s="51" t="str">
        <f t="shared" si="231"/>
        <v>ZAL.DE</v>
      </c>
      <c r="B14385" s="52" t="s">
        <v>326</v>
      </c>
      <c r="C14385" s="50" t="s">
        <v>30619</v>
      </c>
      <c r="D14385" s="50">
        <f>DAX__2019_2020__33[[#This Row],[Open]]*(DAX__2019_2020__33[[#This Row],[Adj Close]]/DAX__2019_2020__33[[#This Row],[Close]])</f>
        <v>42.740001999999997</v>
      </c>
      <c r="E14385" s="50" t="s">
        <v>1421</v>
      </c>
      <c r="F14385" s="50" t="s">
        <v>9833</v>
      </c>
      <c r="G14385" s="50" t="s">
        <v>946</v>
      </c>
      <c r="H14385" s="50" t="s">
        <v>946</v>
      </c>
      <c r="I14385" s="50">
        <f>(DAX__2019_2020__33[[#This Row],[Adj Close]]-DAX__2019_2020__33[[#This Row],[Adj Open]])/DAX__2019_2020__33[[#This Row],[Adj Open]]</f>
        <v>2.4567125663681525E-2</v>
      </c>
      <c r="J14385" s="50">
        <f>DAX__2019_2020__33[[#This Row],[Adj Close]]-DAX__2019_2020__33[[#This Row],[Adj Open]]</f>
        <v>1.0499989999999997</v>
      </c>
      <c r="K14385" s="50">
        <v>311904</v>
      </c>
    </row>
    <row r="14386" spans="1:11" x14ac:dyDescent="0.3">
      <c r="A14386" s="51" t="str">
        <f t="shared" si="231"/>
        <v>ZAL.DE</v>
      </c>
      <c r="B14386" s="52" t="s">
        <v>327</v>
      </c>
      <c r="C14386" s="50" t="s">
        <v>9748</v>
      </c>
      <c r="D14386" s="50">
        <f>DAX__2019_2020__33[[#This Row],[Open]]*(DAX__2019_2020__33[[#This Row],[Adj Close]]/DAX__2019_2020__33[[#This Row],[Close]])</f>
        <v>43.869999</v>
      </c>
      <c r="E14386" s="50" t="s">
        <v>1072</v>
      </c>
      <c r="F14386" s="50" t="s">
        <v>19859</v>
      </c>
      <c r="G14386" s="50" t="s">
        <v>1409</v>
      </c>
      <c r="H14386" s="50" t="s">
        <v>1409</v>
      </c>
      <c r="I14386" s="50">
        <f>(DAX__2019_2020__33[[#This Row],[Adj Close]]-DAX__2019_2020__33[[#This Row],[Adj Open]])/DAX__2019_2020__33[[#This Row],[Adj Open]]</f>
        <v>-3.4191475591325298E-3</v>
      </c>
      <c r="J14386" s="50">
        <f>DAX__2019_2020__33[[#This Row],[Adj Close]]-DAX__2019_2020__33[[#This Row],[Adj Open]]</f>
        <v>-0.14999799999999652</v>
      </c>
      <c r="K14386" s="50">
        <v>336739</v>
      </c>
    </row>
    <row r="14387" spans="1:11" x14ac:dyDescent="0.3">
      <c r="A14387" s="51" t="str">
        <f t="shared" si="231"/>
        <v>ZAL.DE</v>
      </c>
      <c r="B14387" s="52" t="s">
        <v>328</v>
      </c>
      <c r="C14387" s="50" t="s">
        <v>21520</v>
      </c>
      <c r="D14387" s="50">
        <f>DAX__2019_2020__33[[#This Row],[Open]]*(DAX__2019_2020__33[[#This Row],[Adj Close]]/DAX__2019_2020__33[[#This Row],[Close]])</f>
        <v>43.68</v>
      </c>
      <c r="E14387" s="50" t="s">
        <v>965</v>
      </c>
      <c r="F14387" s="50" t="s">
        <v>2149</v>
      </c>
      <c r="G14387" s="50" t="s">
        <v>27375</v>
      </c>
      <c r="H14387" s="50" t="s">
        <v>27375</v>
      </c>
      <c r="I14387" s="50">
        <f>(DAX__2019_2020__33[[#This Row],[Adj Close]]-DAX__2019_2020__33[[#This Row],[Adj Open]])/DAX__2019_2020__33[[#This Row],[Adj Open]]</f>
        <v>7.783882783882862E-3</v>
      </c>
      <c r="J14387" s="50">
        <f>DAX__2019_2020__33[[#This Row],[Adj Close]]-DAX__2019_2020__33[[#This Row],[Adj Open]]</f>
        <v>0.34000000000000341</v>
      </c>
      <c r="K14387" s="50">
        <v>339455</v>
      </c>
    </row>
    <row r="14388" spans="1:11" x14ac:dyDescent="0.3">
      <c r="A14388" s="51" t="str">
        <f t="shared" si="231"/>
        <v>ZAL.DE</v>
      </c>
      <c r="B14388" s="52" t="s">
        <v>329</v>
      </c>
      <c r="C14388" s="50" t="s">
        <v>21509</v>
      </c>
      <c r="D14388" s="50">
        <f>DAX__2019_2020__33[[#This Row],[Open]]*(DAX__2019_2020__33[[#This Row],[Adj Close]]/DAX__2019_2020__33[[#This Row],[Close]])</f>
        <v>44.18</v>
      </c>
      <c r="E14388" s="50" t="s">
        <v>1089</v>
      </c>
      <c r="F14388" s="50" t="s">
        <v>20338</v>
      </c>
      <c r="G14388" s="50" t="s">
        <v>20364</v>
      </c>
      <c r="H14388" s="50" t="s">
        <v>20364</v>
      </c>
      <c r="I14388" s="50">
        <f>(DAX__2019_2020__33[[#This Row],[Adj Close]]-DAX__2019_2020__33[[#This Row],[Adj Open]])/DAX__2019_2020__33[[#This Row],[Adj Open]]</f>
        <v>9.0539157990040895E-3</v>
      </c>
      <c r="J14388" s="50">
        <f>DAX__2019_2020__33[[#This Row],[Adj Close]]-DAX__2019_2020__33[[#This Row],[Adj Open]]</f>
        <v>0.40000200000000063</v>
      </c>
      <c r="K14388" s="50">
        <v>559330</v>
      </c>
    </row>
    <row r="14389" spans="1:11" x14ac:dyDescent="0.3">
      <c r="A14389" s="51" t="str">
        <f t="shared" si="231"/>
        <v>ZAL.DE</v>
      </c>
      <c r="B14389" s="52" t="s">
        <v>330</v>
      </c>
      <c r="C14389" s="50" t="s">
        <v>20348</v>
      </c>
      <c r="D14389" s="50">
        <f>DAX__2019_2020__33[[#This Row],[Open]]*(DAX__2019_2020__33[[#This Row],[Adj Close]]/DAX__2019_2020__33[[#This Row],[Close]])</f>
        <v>44.66</v>
      </c>
      <c r="E14389" s="50" t="s">
        <v>1268</v>
      </c>
      <c r="F14389" s="50" t="s">
        <v>8278</v>
      </c>
      <c r="G14389" s="50" t="s">
        <v>963</v>
      </c>
      <c r="H14389" s="50" t="s">
        <v>963</v>
      </c>
      <c r="I14389" s="50">
        <f>(DAX__2019_2020__33[[#This Row],[Adj Close]]-DAX__2019_2020__33[[#This Row],[Adj Open]])/DAX__2019_2020__33[[#This Row],[Adj Open]]</f>
        <v>2.9109046126287517E-3</v>
      </c>
      <c r="J14389" s="50">
        <f>DAX__2019_2020__33[[#This Row],[Adj Close]]-DAX__2019_2020__33[[#This Row],[Adj Open]]</f>
        <v>0.13000100000000003</v>
      </c>
      <c r="K14389" s="50">
        <v>897950</v>
      </c>
    </row>
    <row r="14390" spans="1:11" x14ac:dyDescent="0.3">
      <c r="A14390" s="51" t="str">
        <f t="shared" si="231"/>
        <v>ZAL.DE</v>
      </c>
      <c r="B14390" s="52" t="s">
        <v>331</v>
      </c>
      <c r="C14390" s="50" t="s">
        <v>1279</v>
      </c>
      <c r="D14390" s="50">
        <f>DAX__2019_2020__33[[#This Row],[Open]]*(DAX__2019_2020__33[[#This Row],[Adj Close]]/DAX__2019_2020__33[[#This Row],[Close]])</f>
        <v>44.599997999999999</v>
      </c>
      <c r="E14390" s="50" t="s">
        <v>1404</v>
      </c>
      <c r="F14390" s="50" t="s">
        <v>20329</v>
      </c>
      <c r="G14390" s="50" t="s">
        <v>606</v>
      </c>
      <c r="H14390" s="50" t="s">
        <v>606</v>
      </c>
      <c r="I14390" s="50">
        <f>(DAX__2019_2020__33[[#This Row],[Adj Close]]-DAX__2019_2020__33[[#This Row],[Adj Open]])/DAX__2019_2020__33[[#This Row],[Adj Open]]</f>
        <v>1.0313969072375303E-2</v>
      </c>
      <c r="J14390" s="50">
        <f>DAX__2019_2020__33[[#This Row],[Adj Close]]-DAX__2019_2020__33[[#This Row],[Adj Open]]</f>
        <v>0.46000300000000038</v>
      </c>
      <c r="K14390" s="50">
        <v>269794</v>
      </c>
    </row>
    <row r="14391" spans="1:11" x14ac:dyDescent="0.3">
      <c r="A14391" s="51" t="str">
        <f t="shared" si="231"/>
        <v>ZAL.DE</v>
      </c>
      <c r="B14391" s="52" t="s">
        <v>332</v>
      </c>
      <c r="C14391" s="50" t="s">
        <v>1404</v>
      </c>
      <c r="D14391" s="50">
        <f>DAX__2019_2020__33[[#This Row],[Open]]*(DAX__2019_2020__33[[#This Row],[Adj Close]]/DAX__2019_2020__33[[#This Row],[Close]])</f>
        <v>45.200001</v>
      </c>
      <c r="E14391" s="50" t="s">
        <v>30610</v>
      </c>
      <c r="F14391" s="50" t="s">
        <v>8282</v>
      </c>
      <c r="G14391" s="50" t="s">
        <v>30610</v>
      </c>
      <c r="H14391" s="50" t="s">
        <v>30610</v>
      </c>
      <c r="I14391" s="50">
        <f>(DAX__2019_2020__33[[#This Row],[Adj Close]]-DAX__2019_2020__33[[#This Row],[Adj Open]])/DAX__2019_2020__33[[#This Row],[Adj Open]]</f>
        <v>5.9734511952776979E-3</v>
      </c>
      <c r="J14391" s="50">
        <f>DAX__2019_2020__33[[#This Row],[Adj Close]]-DAX__2019_2020__33[[#This Row],[Adj Open]]</f>
        <v>0.27000000000000313</v>
      </c>
      <c r="K14391" s="50">
        <v>257044</v>
      </c>
    </row>
    <row r="14392" spans="1:11" x14ac:dyDescent="0.3">
      <c r="A14392" s="51" t="str">
        <f t="shared" si="231"/>
        <v>ZAL.DE</v>
      </c>
      <c r="B14392" s="52" t="s">
        <v>333</v>
      </c>
      <c r="C14392" s="50" t="s">
        <v>619</v>
      </c>
      <c r="D14392" s="50">
        <f>DAX__2019_2020__33[[#This Row],[Open]]*(DAX__2019_2020__33[[#This Row],[Adj Close]]/DAX__2019_2020__33[[#This Row],[Close]])</f>
        <v>45.380001</v>
      </c>
      <c r="E14392" s="50" t="s">
        <v>11585</v>
      </c>
      <c r="F14392" s="50" t="s">
        <v>1083</v>
      </c>
      <c r="G14392" s="50" t="s">
        <v>8175</v>
      </c>
      <c r="H14392" s="50" t="s">
        <v>8175</v>
      </c>
      <c r="I14392" s="50">
        <f>(DAX__2019_2020__33[[#This Row],[Adj Close]]-DAX__2019_2020__33[[#This Row],[Adj Open]])/DAX__2019_2020__33[[#This Row],[Adj Open]]</f>
        <v>-4.40724979270054E-3</v>
      </c>
      <c r="J14392" s="50">
        <f>DAX__2019_2020__33[[#This Row],[Adj Close]]-DAX__2019_2020__33[[#This Row],[Adj Open]]</f>
        <v>-0.20000100000000032</v>
      </c>
      <c r="K14392" s="50">
        <v>170398</v>
      </c>
    </row>
    <row r="14393" spans="1:11" x14ac:dyDescent="0.3">
      <c r="A14393" s="51" t="str">
        <f t="shared" si="231"/>
        <v>ZAL.DE</v>
      </c>
      <c r="B14393" s="52" t="s">
        <v>334</v>
      </c>
      <c r="C14393" s="50" t="s">
        <v>608</v>
      </c>
      <c r="D14393" s="50">
        <f>DAX__2019_2020__33[[#This Row],[Open]]*(DAX__2019_2020__33[[#This Row],[Adj Close]]/DAX__2019_2020__33[[#This Row],[Close]])</f>
        <v>44.990001999999997</v>
      </c>
      <c r="E14393" s="50" t="s">
        <v>656</v>
      </c>
      <c r="F14393" s="50" t="s">
        <v>663</v>
      </c>
      <c r="G14393" s="50" t="s">
        <v>656</v>
      </c>
      <c r="H14393" s="50" t="s">
        <v>656</v>
      </c>
      <c r="I14393" s="50">
        <f>(DAX__2019_2020__33[[#This Row],[Adj Close]]-DAX__2019_2020__33[[#This Row],[Adj Open]])/DAX__2019_2020__33[[#This Row],[Adj Open]]</f>
        <v>1.755939019518158E-2</v>
      </c>
      <c r="J14393" s="50">
        <f>DAX__2019_2020__33[[#This Row],[Adj Close]]-DAX__2019_2020__33[[#This Row],[Adj Open]]</f>
        <v>0.78999699999999962</v>
      </c>
      <c r="K14393" s="50">
        <v>228732</v>
      </c>
    </row>
    <row r="14394" spans="1:11" x14ac:dyDescent="0.3">
      <c r="A14394" s="51" t="str">
        <f t="shared" si="231"/>
        <v>ZAL.DE</v>
      </c>
      <c r="B14394" s="52" t="s">
        <v>335</v>
      </c>
      <c r="C14394" s="50" t="s">
        <v>1284</v>
      </c>
      <c r="D14394" s="50">
        <f>DAX__2019_2020__33[[#This Row],[Open]]*(DAX__2019_2020__33[[#This Row],[Adj Close]]/DAX__2019_2020__33[[#This Row],[Close]])</f>
        <v>45.400002000000001</v>
      </c>
      <c r="E14394" s="50" t="s">
        <v>620</v>
      </c>
      <c r="F14394" s="50" t="s">
        <v>9770</v>
      </c>
      <c r="G14394" s="50" t="s">
        <v>30609</v>
      </c>
      <c r="H14394" s="50" t="s">
        <v>30609</v>
      </c>
      <c r="I14394" s="50">
        <f>(DAX__2019_2020__33[[#This Row],[Adj Close]]-DAX__2019_2020__33[[#This Row],[Adj Open]])/DAX__2019_2020__33[[#This Row],[Adj Open]]</f>
        <v>-2.8634800500669032E-3</v>
      </c>
      <c r="J14394" s="50">
        <f>DAX__2019_2020__33[[#This Row],[Adj Close]]-DAX__2019_2020__33[[#This Row],[Adj Open]]</f>
        <v>-0.13000199999999751</v>
      </c>
      <c r="K14394" s="50">
        <v>211422</v>
      </c>
    </row>
    <row r="14395" spans="1:11" x14ac:dyDescent="0.3">
      <c r="A14395" s="51" t="str">
        <f t="shared" si="231"/>
        <v>ZAL.DE</v>
      </c>
      <c r="B14395" s="52" t="s">
        <v>336</v>
      </c>
      <c r="C14395" s="50" t="s">
        <v>19920</v>
      </c>
      <c r="D14395" s="50">
        <f>DAX__2019_2020__33[[#This Row],[Open]]*(DAX__2019_2020__33[[#This Row],[Adj Close]]/DAX__2019_2020__33[[#This Row],[Close]])</f>
        <v>44.84</v>
      </c>
      <c r="E14395" s="50" t="s">
        <v>8208</v>
      </c>
      <c r="F14395" s="50" t="s">
        <v>944</v>
      </c>
      <c r="G14395" s="50" t="s">
        <v>8282</v>
      </c>
      <c r="H14395" s="50" t="s">
        <v>8282</v>
      </c>
      <c r="I14395" s="50">
        <f>(DAX__2019_2020__33[[#This Row],[Adj Close]]-DAX__2019_2020__33[[#This Row],[Adj Open]])/DAX__2019_2020__33[[#This Row],[Adj Open]]</f>
        <v>1.5611061552184026E-3</v>
      </c>
      <c r="J14395" s="50">
        <f>DAX__2019_2020__33[[#This Row],[Adj Close]]-DAX__2019_2020__33[[#This Row],[Adj Open]]</f>
        <v>6.9999999999993179E-2</v>
      </c>
      <c r="K14395" s="50">
        <v>348807</v>
      </c>
    </row>
    <row r="14396" spans="1:11" x14ac:dyDescent="0.3">
      <c r="A14396" s="51" t="str">
        <f t="shared" si="231"/>
        <v>ZAL.DE</v>
      </c>
      <c r="B14396" s="52" t="s">
        <v>337</v>
      </c>
      <c r="C14396" s="50" t="s">
        <v>19569</v>
      </c>
      <c r="D14396" s="50">
        <f>DAX__2019_2020__33[[#This Row],[Open]]*(DAX__2019_2020__33[[#This Row],[Adj Close]]/DAX__2019_2020__33[[#This Row],[Close]])</f>
        <v>45.150002000000001</v>
      </c>
      <c r="E14396" s="50" t="s">
        <v>656</v>
      </c>
      <c r="F14396" s="50" t="s">
        <v>19569</v>
      </c>
      <c r="G14396" s="50" t="s">
        <v>1355</v>
      </c>
      <c r="H14396" s="50" t="s">
        <v>1355</v>
      </c>
      <c r="I14396" s="50">
        <f>(DAX__2019_2020__33[[#This Row],[Adj Close]]-DAX__2019_2020__33[[#This Row],[Adj Open]])/DAX__2019_2020__33[[#This Row],[Adj Open]]</f>
        <v>8.4163229937397541E-3</v>
      </c>
      <c r="J14396" s="50">
        <f>DAX__2019_2020__33[[#This Row],[Adj Close]]-DAX__2019_2020__33[[#This Row],[Adj Open]]</f>
        <v>0.37999699999999592</v>
      </c>
      <c r="K14396" s="50">
        <v>322146</v>
      </c>
    </row>
    <row r="14397" spans="1:11" x14ac:dyDescent="0.3">
      <c r="A14397" s="51" t="str">
        <f t="shared" si="231"/>
        <v>ZAL.DE</v>
      </c>
      <c r="B14397" s="52" t="s">
        <v>338</v>
      </c>
      <c r="C14397" s="50" t="s">
        <v>664</v>
      </c>
      <c r="D14397" s="50">
        <f>DAX__2019_2020__33[[#This Row],[Open]]*(DAX__2019_2020__33[[#This Row],[Adj Close]]/DAX__2019_2020__33[[#This Row],[Close]])</f>
        <v>45.389999000000003</v>
      </c>
      <c r="E14397" s="50" t="s">
        <v>20147</v>
      </c>
      <c r="F14397" s="50" t="s">
        <v>19749</v>
      </c>
      <c r="G14397" s="50" t="s">
        <v>658</v>
      </c>
      <c r="H14397" s="50" t="s">
        <v>658</v>
      </c>
      <c r="I14397" s="50">
        <f>(DAX__2019_2020__33[[#This Row],[Adj Close]]-DAX__2019_2020__33[[#This Row],[Adj Open]])/DAX__2019_2020__33[[#This Row],[Adj Open]]</f>
        <v>1.7625027927407468E-2</v>
      </c>
      <c r="J14397" s="50">
        <f>DAX__2019_2020__33[[#This Row],[Adj Close]]-DAX__2019_2020__33[[#This Row],[Adj Open]]</f>
        <v>0.79999999999999716</v>
      </c>
      <c r="K14397" s="50">
        <v>268601</v>
      </c>
    </row>
    <row r="14398" spans="1:11" x14ac:dyDescent="0.3">
      <c r="A14398" s="51" t="str">
        <f t="shared" ref="A14398:A14461" si="232">"ZAL.DE"</f>
        <v>ZAL.DE</v>
      </c>
      <c r="B14398" s="52" t="s">
        <v>339</v>
      </c>
      <c r="C14398" s="50" t="s">
        <v>8311</v>
      </c>
      <c r="D14398" s="50">
        <f>DAX__2019_2020__33[[#This Row],[Open]]*(DAX__2019_2020__33[[#This Row],[Adj Close]]/DAX__2019_2020__33[[#This Row],[Close]])</f>
        <v>46.5</v>
      </c>
      <c r="E14398" s="50" t="s">
        <v>19723</v>
      </c>
      <c r="F14398" s="50" t="s">
        <v>603</v>
      </c>
      <c r="G14398" s="50" t="s">
        <v>8254</v>
      </c>
      <c r="H14398" s="50" t="s">
        <v>8254</v>
      </c>
      <c r="I14398" s="50">
        <f>(DAX__2019_2020__33[[#This Row],[Adj Close]]-DAX__2019_2020__33[[#This Row],[Adj Open]])/DAX__2019_2020__33[[#This Row],[Adj Open]]</f>
        <v>3.2258494623656053E-3</v>
      </c>
      <c r="J14398" s="50">
        <f>DAX__2019_2020__33[[#This Row],[Adj Close]]-DAX__2019_2020__33[[#This Row],[Adj Open]]</f>
        <v>0.15000200000000063</v>
      </c>
      <c r="K14398" s="50">
        <v>349040</v>
      </c>
    </row>
    <row r="14399" spans="1:11" x14ac:dyDescent="0.3">
      <c r="A14399" s="51" t="str">
        <f t="shared" si="232"/>
        <v>ZAL.DE</v>
      </c>
      <c r="B14399" s="52" t="s">
        <v>340</v>
      </c>
      <c r="C14399" s="50" t="s">
        <v>616</v>
      </c>
      <c r="D14399" s="50">
        <f>DAX__2019_2020__33[[#This Row],[Open]]*(DAX__2019_2020__33[[#This Row],[Adj Close]]/DAX__2019_2020__33[[#This Row],[Close]])</f>
        <v>46.779998999999997</v>
      </c>
      <c r="E14399" s="50" t="s">
        <v>21536</v>
      </c>
      <c r="F14399" s="50" t="s">
        <v>599</v>
      </c>
      <c r="G14399" s="50" t="s">
        <v>11585</v>
      </c>
      <c r="H14399" s="50" t="s">
        <v>11585</v>
      </c>
      <c r="I14399" s="50">
        <f>(DAX__2019_2020__33[[#This Row],[Adj Close]]-DAX__2019_2020__33[[#This Row],[Adj Open]])/DAX__2019_2020__33[[#This Row],[Adj Open]]</f>
        <v>-2.7362099772597188E-2</v>
      </c>
      <c r="J14399" s="50">
        <f>DAX__2019_2020__33[[#This Row],[Adj Close]]-DAX__2019_2020__33[[#This Row],[Adj Open]]</f>
        <v>-1.2799989999999966</v>
      </c>
      <c r="K14399" s="50">
        <v>235225</v>
      </c>
    </row>
    <row r="14400" spans="1:11" x14ac:dyDescent="0.3">
      <c r="A14400" s="51" t="str">
        <f t="shared" si="232"/>
        <v>ZAL.DE</v>
      </c>
      <c r="B14400" s="52" t="s">
        <v>341</v>
      </c>
      <c r="C14400" s="50" t="s">
        <v>11579</v>
      </c>
      <c r="D14400" s="50">
        <f>DAX__2019_2020__33[[#This Row],[Open]]*(DAX__2019_2020__33[[#This Row],[Adj Close]]/DAX__2019_2020__33[[#This Row],[Close]])</f>
        <v>45.560001</v>
      </c>
      <c r="E14400" s="50" t="s">
        <v>21511</v>
      </c>
      <c r="F14400" s="50" t="s">
        <v>1144</v>
      </c>
      <c r="G14400" s="50" t="s">
        <v>937</v>
      </c>
      <c r="H14400" s="50" t="s">
        <v>937</v>
      </c>
      <c r="I14400" s="50">
        <f>(DAX__2019_2020__33[[#This Row],[Adj Close]]-DAX__2019_2020__33[[#This Row],[Adj Open]])/DAX__2019_2020__33[[#This Row],[Adj Open]]</f>
        <v>-1.3608472045468119E-2</v>
      </c>
      <c r="J14400" s="50">
        <f>DAX__2019_2020__33[[#This Row],[Adj Close]]-DAX__2019_2020__33[[#This Row],[Adj Open]]</f>
        <v>-0.6200019999999995</v>
      </c>
      <c r="K14400" s="50">
        <v>341312</v>
      </c>
    </row>
    <row r="14401" spans="1:11" x14ac:dyDescent="0.3">
      <c r="A14401" s="51" t="str">
        <f t="shared" si="232"/>
        <v>ZAL.DE</v>
      </c>
      <c r="B14401" s="52" t="s">
        <v>342</v>
      </c>
      <c r="C14401" s="50" t="s">
        <v>1389</v>
      </c>
      <c r="D14401" s="50">
        <f>DAX__2019_2020__33[[#This Row],[Open]]*(DAX__2019_2020__33[[#This Row],[Adj Close]]/DAX__2019_2020__33[[#This Row],[Close]])</f>
        <v>45.259998000000003</v>
      </c>
      <c r="E14401" s="50" t="s">
        <v>1349</v>
      </c>
      <c r="F14401" s="50" t="s">
        <v>937</v>
      </c>
      <c r="G14401" s="50" t="s">
        <v>2217</v>
      </c>
      <c r="H14401" s="50" t="s">
        <v>2217</v>
      </c>
      <c r="I14401" s="50">
        <f>(DAX__2019_2020__33[[#This Row],[Adj Close]]-DAX__2019_2020__33[[#This Row],[Adj Open]])/DAX__2019_2020__33[[#This Row],[Adj Open]]</f>
        <v>8.3959570656631493E-3</v>
      </c>
      <c r="J14401" s="50">
        <f>DAX__2019_2020__33[[#This Row],[Adj Close]]-DAX__2019_2020__33[[#This Row],[Adj Open]]</f>
        <v>0.38000100000000003</v>
      </c>
      <c r="K14401" s="50">
        <v>294636</v>
      </c>
    </row>
    <row r="14402" spans="1:11" x14ac:dyDescent="0.3">
      <c r="A14402" s="51" t="str">
        <f t="shared" si="232"/>
        <v>ZAL.DE</v>
      </c>
      <c r="B14402" s="52" t="s">
        <v>343</v>
      </c>
      <c r="C14402" s="50" t="s">
        <v>628</v>
      </c>
      <c r="D14402" s="50">
        <f>DAX__2019_2020__33[[#This Row],[Open]]*(DAX__2019_2020__33[[#This Row],[Adj Close]]/DAX__2019_2020__33[[#This Row],[Close]])</f>
        <v>45.509998000000003</v>
      </c>
      <c r="E14402" s="50" t="s">
        <v>20017</v>
      </c>
      <c r="F14402" s="50" t="s">
        <v>666</v>
      </c>
      <c r="G14402" s="50" t="s">
        <v>20017</v>
      </c>
      <c r="H14402" s="50" t="s">
        <v>20017</v>
      </c>
      <c r="I14402" s="50">
        <f>(DAX__2019_2020__33[[#This Row],[Adj Close]]-DAX__2019_2020__33[[#This Row],[Adj Open]])/DAX__2019_2020__33[[#This Row],[Adj Open]]</f>
        <v>2.0435092086798095E-2</v>
      </c>
      <c r="J14402" s="50">
        <f>DAX__2019_2020__33[[#This Row],[Adj Close]]-DAX__2019_2020__33[[#This Row],[Adj Open]]</f>
        <v>0.93000099999999719</v>
      </c>
      <c r="K14402" s="50">
        <v>271779</v>
      </c>
    </row>
    <row r="14403" spans="1:11" x14ac:dyDescent="0.3">
      <c r="A14403" s="51" t="str">
        <f t="shared" si="232"/>
        <v>ZAL.DE</v>
      </c>
      <c r="B14403" s="52" t="s">
        <v>344</v>
      </c>
      <c r="C14403" s="50" t="s">
        <v>19583</v>
      </c>
      <c r="D14403" s="50">
        <f>DAX__2019_2020__33[[#This Row],[Open]]*(DAX__2019_2020__33[[#This Row],[Adj Close]]/DAX__2019_2020__33[[#This Row],[Close]])</f>
        <v>46.290000999999997</v>
      </c>
      <c r="E14403" s="50" t="s">
        <v>821</v>
      </c>
      <c r="F14403" s="50" t="s">
        <v>19741</v>
      </c>
      <c r="G14403" s="50" t="s">
        <v>8526</v>
      </c>
      <c r="H14403" s="50" t="s">
        <v>8526</v>
      </c>
      <c r="I14403" s="50">
        <f>(DAX__2019_2020__33[[#This Row],[Adj Close]]-DAX__2019_2020__33[[#This Row],[Adj Open]])/DAX__2019_2020__33[[#This Row],[Adj Open]]</f>
        <v>6.4808596569269203E-3</v>
      </c>
      <c r="J14403" s="50">
        <f>DAX__2019_2020__33[[#This Row],[Adj Close]]-DAX__2019_2020__33[[#This Row],[Adj Open]]</f>
        <v>0.29999900000000679</v>
      </c>
      <c r="K14403" s="50">
        <v>148708</v>
      </c>
    </row>
    <row r="14404" spans="1:11" x14ac:dyDescent="0.3">
      <c r="A14404" s="51" t="str">
        <f t="shared" si="232"/>
        <v>ZAL.DE</v>
      </c>
      <c r="B14404" s="52" t="s">
        <v>345</v>
      </c>
      <c r="C14404" s="50" t="s">
        <v>618</v>
      </c>
      <c r="D14404" s="50">
        <f>DAX__2019_2020__33[[#This Row],[Open]]*(DAX__2019_2020__33[[#This Row],[Adj Close]]/DAX__2019_2020__33[[#This Row],[Close]])</f>
        <v>46.599997999999999</v>
      </c>
      <c r="E14404" s="50" t="s">
        <v>657</v>
      </c>
      <c r="F14404" s="50" t="s">
        <v>20353</v>
      </c>
      <c r="G14404" s="50" t="s">
        <v>648</v>
      </c>
      <c r="H14404" s="50" t="s">
        <v>648</v>
      </c>
      <c r="I14404" s="50">
        <f>(DAX__2019_2020__33[[#This Row],[Adj Close]]-DAX__2019_2020__33[[#This Row],[Adj Open]])/DAX__2019_2020__33[[#This Row],[Adj Open]]</f>
        <v>1.0944270855977238E-2</v>
      </c>
      <c r="J14404" s="50">
        <f>DAX__2019_2020__33[[#This Row],[Adj Close]]-DAX__2019_2020__33[[#This Row],[Adj Open]]</f>
        <v>0.51000299999999754</v>
      </c>
      <c r="K14404" s="50">
        <v>370684</v>
      </c>
    </row>
    <row r="14405" spans="1:11" x14ac:dyDescent="0.3">
      <c r="A14405" s="51" t="str">
        <f t="shared" si="232"/>
        <v>ZAL.DE</v>
      </c>
      <c r="B14405" s="52" t="s">
        <v>346</v>
      </c>
      <c r="C14405" s="50" t="s">
        <v>648</v>
      </c>
      <c r="D14405" s="50">
        <f>DAX__2019_2020__33[[#This Row],[Open]]*(DAX__2019_2020__33[[#This Row],[Adj Close]]/DAX__2019_2020__33[[#This Row],[Close]])</f>
        <v>47.110000999999997</v>
      </c>
      <c r="E14405" s="50" t="s">
        <v>648</v>
      </c>
      <c r="F14405" s="50" t="s">
        <v>603</v>
      </c>
      <c r="G14405" s="50" t="s">
        <v>603</v>
      </c>
      <c r="H14405" s="50" t="s">
        <v>603</v>
      </c>
      <c r="I14405" s="50">
        <f>(DAX__2019_2020__33[[#This Row],[Adj Close]]-DAX__2019_2020__33[[#This Row],[Adj Open]])/DAX__2019_2020__33[[#This Row],[Adj Open]]</f>
        <v>-1.8042941667523928E-2</v>
      </c>
      <c r="J14405" s="50">
        <f>DAX__2019_2020__33[[#This Row],[Adj Close]]-DAX__2019_2020__33[[#This Row],[Adj Open]]</f>
        <v>-0.85000299999999385</v>
      </c>
      <c r="K14405" s="50">
        <v>206493</v>
      </c>
    </row>
    <row r="14406" spans="1:11" x14ac:dyDescent="0.3">
      <c r="A14406" s="51" t="str">
        <f t="shared" si="232"/>
        <v>ZAL.DE</v>
      </c>
      <c r="B14406" s="52" t="s">
        <v>347</v>
      </c>
      <c r="C14406" s="50" t="s">
        <v>1342</v>
      </c>
      <c r="D14406" s="50">
        <f>DAX__2019_2020__33[[#This Row],[Open]]*(DAX__2019_2020__33[[#This Row],[Adj Close]]/DAX__2019_2020__33[[#This Row],[Close]])</f>
        <v>46.130001</v>
      </c>
      <c r="E14406" s="50" t="s">
        <v>9765</v>
      </c>
      <c r="F14406" s="50" t="s">
        <v>2217</v>
      </c>
      <c r="G14406" s="50" t="s">
        <v>20930</v>
      </c>
      <c r="H14406" s="50" t="s">
        <v>20930</v>
      </c>
      <c r="I14406" s="50">
        <f>(DAX__2019_2020__33[[#This Row],[Adj Close]]-DAX__2019_2020__33[[#This Row],[Adj Open]])/DAX__2019_2020__33[[#This Row],[Adj Open]]</f>
        <v>1.7342271464507439E-2</v>
      </c>
      <c r="J14406" s="50">
        <f>DAX__2019_2020__33[[#This Row],[Adj Close]]-DAX__2019_2020__33[[#This Row],[Adj Open]]</f>
        <v>0.79999899999999968</v>
      </c>
      <c r="K14406" s="50">
        <v>234124</v>
      </c>
    </row>
    <row r="14407" spans="1:11" x14ac:dyDescent="0.3">
      <c r="A14407" s="51" t="str">
        <f t="shared" si="232"/>
        <v>ZAL.DE</v>
      </c>
      <c r="B14407" s="52" t="s">
        <v>348</v>
      </c>
      <c r="C14407" s="50" t="s">
        <v>9765</v>
      </c>
      <c r="D14407" s="50">
        <f>DAX__2019_2020__33[[#This Row],[Open]]*(DAX__2019_2020__33[[#This Row],[Adj Close]]/DAX__2019_2020__33[[#This Row],[Close]])</f>
        <v>47</v>
      </c>
      <c r="E14407" s="50" t="s">
        <v>2235</v>
      </c>
      <c r="F14407" s="50" t="s">
        <v>19769</v>
      </c>
      <c r="G14407" s="50" t="s">
        <v>1391</v>
      </c>
      <c r="H14407" s="50" t="s">
        <v>1391</v>
      </c>
      <c r="I14407" s="50">
        <f>(DAX__2019_2020__33[[#This Row],[Adj Close]]-DAX__2019_2020__33[[#This Row],[Adj Open]])/DAX__2019_2020__33[[#This Row],[Adj Open]]</f>
        <v>-1.0638085106382911E-3</v>
      </c>
      <c r="J14407" s="50">
        <f>DAX__2019_2020__33[[#This Row],[Adj Close]]-DAX__2019_2020__33[[#This Row],[Adj Open]]</f>
        <v>-4.9998999999999683E-2</v>
      </c>
      <c r="K14407" s="50">
        <v>271574</v>
      </c>
    </row>
    <row r="14408" spans="1:11" x14ac:dyDescent="0.3">
      <c r="A14408" s="51" t="str">
        <f t="shared" si="232"/>
        <v>ZAL.DE</v>
      </c>
      <c r="B14408" s="52" t="s">
        <v>349</v>
      </c>
      <c r="C14408" s="50" t="s">
        <v>21536</v>
      </c>
      <c r="D14408" s="50">
        <f>DAX__2019_2020__33[[#This Row],[Open]]*(DAX__2019_2020__33[[#This Row],[Adj Close]]/DAX__2019_2020__33[[#This Row],[Close]])</f>
        <v>46.84</v>
      </c>
      <c r="E14408" s="50" t="s">
        <v>8352</v>
      </c>
      <c r="F14408" s="50" t="s">
        <v>8282</v>
      </c>
      <c r="G14408" s="50" t="s">
        <v>628</v>
      </c>
      <c r="H14408" s="50" t="s">
        <v>628</v>
      </c>
      <c r="I14408" s="50">
        <f>(DAX__2019_2020__33[[#This Row],[Adj Close]]-DAX__2019_2020__33[[#This Row],[Adj Open]])/DAX__2019_2020__33[[#This Row],[Adj Open]]</f>
        <v>-2.8394577284372335E-2</v>
      </c>
      <c r="J14408" s="50">
        <f>DAX__2019_2020__33[[#This Row],[Adj Close]]-DAX__2019_2020__33[[#This Row],[Adj Open]]</f>
        <v>-1.3300020000000004</v>
      </c>
      <c r="K14408" s="50">
        <v>420188</v>
      </c>
    </row>
    <row r="14409" spans="1:11" x14ac:dyDescent="0.3">
      <c r="A14409" s="51" t="str">
        <f t="shared" si="232"/>
        <v>ZAL.DE</v>
      </c>
      <c r="B14409" s="52" t="s">
        <v>350</v>
      </c>
      <c r="C14409" s="50" t="s">
        <v>656</v>
      </c>
      <c r="D14409" s="50">
        <f>DAX__2019_2020__33[[#This Row],[Open]]*(DAX__2019_2020__33[[#This Row],[Adj Close]]/DAX__2019_2020__33[[#This Row],[Close]])</f>
        <v>45.779998999999997</v>
      </c>
      <c r="E14409" s="50" t="s">
        <v>1359</v>
      </c>
      <c r="F14409" s="50" t="s">
        <v>656</v>
      </c>
      <c r="G14409" s="50" t="s">
        <v>19565</v>
      </c>
      <c r="H14409" s="50" t="s">
        <v>19565</v>
      </c>
      <c r="I14409" s="50">
        <f>(DAX__2019_2020__33[[#This Row],[Adj Close]]-DAX__2019_2020__33[[#This Row],[Adj Open]])/DAX__2019_2020__33[[#This Row],[Adj Open]]</f>
        <v>5.242485916175022E-3</v>
      </c>
      <c r="J14409" s="50">
        <f>DAX__2019_2020__33[[#This Row],[Adj Close]]-DAX__2019_2020__33[[#This Row],[Adj Open]]</f>
        <v>0.24000100000000657</v>
      </c>
      <c r="K14409" s="50">
        <v>374921</v>
      </c>
    </row>
    <row r="14410" spans="1:11" x14ac:dyDescent="0.3">
      <c r="A14410" s="51" t="str">
        <f t="shared" si="232"/>
        <v>ZAL.DE</v>
      </c>
      <c r="B14410" s="52" t="s">
        <v>351</v>
      </c>
      <c r="C14410" s="50" t="s">
        <v>8331</v>
      </c>
      <c r="D14410" s="50">
        <f>DAX__2019_2020__33[[#This Row],[Open]]*(DAX__2019_2020__33[[#This Row],[Adj Close]]/DAX__2019_2020__33[[#This Row],[Close]])</f>
        <v>45.810001</v>
      </c>
      <c r="E14410" s="50" t="s">
        <v>21511</v>
      </c>
      <c r="F14410" s="50" t="s">
        <v>9782</v>
      </c>
      <c r="G14410" s="50" t="s">
        <v>1270</v>
      </c>
      <c r="H14410" s="50" t="s">
        <v>1270</v>
      </c>
      <c r="I14410" s="50">
        <f>(DAX__2019_2020__33[[#This Row],[Adj Close]]-DAX__2019_2020__33[[#This Row],[Adj Open]])/DAX__2019_2020__33[[#This Row],[Adj Open]]</f>
        <v>-3.121589104527633E-2</v>
      </c>
      <c r="J14410" s="50">
        <f>DAX__2019_2020__33[[#This Row],[Adj Close]]-DAX__2019_2020__33[[#This Row],[Adj Open]]</f>
        <v>-1.4299999999999997</v>
      </c>
      <c r="K14410" s="50">
        <v>350195</v>
      </c>
    </row>
    <row r="14411" spans="1:11" x14ac:dyDescent="0.3">
      <c r="A14411" s="51" t="str">
        <f t="shared" si="232"/>
        <v>ZAL.DE</v>
      </c>
      <c r="B14411" s="52" t="s">
        <v>352</v>
      </c>
      <c r="C14411" s="50" t="s">
        <v>20329</v>
      </c>
      <c r="D14411" s="50">
        <f>DAX__2019_2020__33[[#This Row],[Open]]*(DAX__2019_2020__33[[#This Row],[Adj Close]]/DAX__2019_2020__33[[#This Row],[Close]])</f>
        <v>44.43</v>
      </c>
      <c r="E14411" s="50" t="s">
        <v>30620</v>
      </c>
      <c r="F14411" s="50" t="s">
        <v>944</v>
      </c>
      <c r="G14411" s="50" t="s">
        <v>9782</v>
      </c>
      <c r="H14411" s="50" t="s">
        <v>9782</v>
      </c>
      <c r="I14411" s="50">
        <f>(DAX__2019_2020__33[[#This Row],[Adj Close]]-DAX__2019_2020__33[[#This Row],[Adj Open]])/DAX__2019_2020__33[[#This Row],[Adj Open]]</f>
        <v>-2.2506864731037446E-3</v>
      </c>
      <c r="J14411" s="50">
        <f>DAX__2019_2020__33[[#This Row],[Adj Close]]-DAX__2019_2020__33[[#This Row],[Adj Open]]</f>
        <v>-9.9997999999999365E-2</v>
      </c>
      <c r="K14411" s="50">
        <v>252791</v>
      </c>
    </row>
    <row r="14412" spans="1:11" x14ac:dyDescent="0.3">
      <c r="A14412" s="51" t="str">
        <f t="shared" si="232"/>
        <v>ZAL.DE</v>
      </c>
      <c r="B14412" s="52" t="s">
        <v>353</v>
      </c>
      <c r="C14412" s="50" t="s">
        <v>19550</v>
      </c>
      <c r="D14412" s="50">
        <f>DAX__2019_2020__33[[#This Row],[Open]]*(DAX__2019_2020__33[[#This Row],[Adj Close]]/DAX__2019_2020__33[[#This Row],[Close]])</f>
        <v>44.27</v>
      </c>
      <c r="E14412" s="50" t="s">
        <v>19997</v>
      </c>
      <c r="F14412" s="50" t="s">
        <v>1094</v>
      </c>
      <c r="G14412" s="50" t="s">
        <v>2174</v>
      </c>
      <c r="H14412" s="50" t="s">
        <v>2174</v>
      </c>
      <c r="I14412" s="50">
        <f>(DAX__2019_2020__33[[#This Row],[Adj Close]]-DAX__2019_2020__33[[#This Row],[Adj Open]])/DAX__2019_2020__33[[#This Row],[Adj Open]]</f>
        <v>-3.8401174610346455E-3</v>
      </c>
      <c r="J14412" s="50">
        <f>DAX__2019_2020__33[[#This Row],[Adj Close]]-DAX__2019_2020__33[[#This Row],[Adj Open]]</f>
        <v>-0.17000200000000376</v>
      </c>
      <c r="K14412" s="50">
        <v>265451</v>
      </c>
    </row>
    <row r="14413" spans="1:11" x14ac:dyDescent="0.3">
      <c r="A14413" s="51" t="str">
        <f t="shared" si="232"/>
        <v>ZAL.DE</v>
      </c>
      <c r="B14413" s="52" t="s">
        <v>354</v>
      </c>
      <c r="C14413" s="50" t="s">
        <v>2139</v>
      </c>
      <c r="D14413" s="50">
        <f>DAX__2019_2020__33[[#This Row],[Open]]*(DAX__2019_2020__33[[#This Row],[Adj Close]]/DAX__2019_2020__33[[#This Row],[Close]])</f>
        <v>43.560001</v>
      </c>
      <c r="E14413" s="50" t="s">
        <v>967</v>
      </c>
      <c r="F14413" s="50" t="s">
        <v>1099</v>
      </c>
      <c r="G14413" s="50" t="s">
        <v>27455</v>
      </c>
      <c r="H14413" s="50" t="s">
        <v>27455</v>
      </c>
      <c r="I14413" s="50">
        <f>(DAX__2019_2020__33[[#This Row],[Adj Close]]-DAX__2019_2020__33[[#This Row],[Adj Open]])/DAX__2019_2020__33[[#This Row],[Adj Open]]</f>
        <v>2.2956611043235937E-3</v>
      </c>
      <c r="J14413" s="50">
        <f>DAX__2019_2020__33[[#This Row],[Adj Close]]-DAX__2019_2020__33[[#This Row],[Adj Open]]</f>
        <v>9.999899999999684E-2</v>
      </c>
      <c r="K14413" s="50">
        <v>297648</v>
      </c>
    </row>
    <row r="14414" spans="1:11" x14ac:dyDescent="0.3">
      <c r="A14414" s="51" t="str">
        <f t="shared" si="232"/>
        <v>ZAL.DE</v>
      </c>
      <c r="B14414" s="52" t="s">
        <v>355</v>
      </c>
      <c r="C14414" s="50" t="s">
        <v>1457</v>
      </c>
      <c r="D14414" s="50">
        <f>DAX__2019_2020__33[[#This Row],[Open]]*(DAX__2019_2020__33[[#This Row],[Adj Close]]/DAX__2019_2020__33[[#This Row],[Close]])</f>
        <v>43.919998</v>
      </c>
      <c r="E14414" s="50" t="s">
        <v>1403</v>
      </c>
      <c r="F14414" s="50" t="s">
        <v>1301</v>
      </c>
      <c r="G14414" s="50" t="s">
        <v>19518</v>
      </c>
      <c r="H14414" s="50" t="s">
        <v>19518</v>
      </c>
      <c r="I14414" s="50">
        <f>(DAX__2019_2020__33[[#This Row],[Adj Close]]-DAX__2019_2020__33[[#This Row],[Adj Open]])/DAX__2019_2020__33[[#This Row],[Adj Open]]</f>
        <v>-1.1156603422431849E-2</v>
      </c>
      <c r="J14414" s="50">
        <f>DAX__2019_2020__33[[#This Row],[Adj Close]]-DAX__2019_2020__33[[#This Row],[Adj Open]]</f>
        <v>-0.48999799999999993</v>
      </c>
      <c r="K14414" s="50">
        <v>445820</v>
      </c>
    </row>
    <row r="14415" spans="1:11" x14ac:dyDescent="0.3">
      <c r="A14415" s="51" t="str">
        <f t="shared" si="232"/>
        <v>ZAL.DE</v>
      </c>
      <c r="B14415" s="52" t="s">
        <v>356</v>
      </c>
      <c r="C14415" s="50" t="s">
        <v>953</v>
      </c>
      <c r="D14415" s="50">
        <f>DAX__2019_2020__33[[#This Row],[Open]]*(DAX__2019_2020__33[[#This Row],[Adj Close]]/DAX__2019_2020__33[[#This Row],[Close]])</f>
        <v>43.299999</v>
      </c>
      <c r="E14415" s="50" t="s">
        <v>1293</v>
      </c>
      <c r="F14415" s="50" t="s">
        <v>953</v>
      </c>
      <c r="G14415" s="50" t="s">
        <v>8278</v>
      </c>
      <c r="H14415" s="50" t="s">
        <v>8278</v>
      </c>
      <c r="I14415" s="50">
        <f>(DAX__2019_2020__33[[#This Row],[Adj Close]]-DAX__2019_2020__33[[#This Row],[Adj Open]])/DAX__2019_2020__33[[#This Row],[Adj Open]]</f>
        <v>1.6166305223240314E-2</v>
      </c>
      <c r="J14415" s="50">
        <f>DAX__2019_2020__33[[#This Row],[Adj Close]]-DAX__2019_2020__33[[#This Row],[Adj Open]]</f>
        <v>0.70000100000000032</v>
      </c>
      <c r="K14415" s="50">
        <v>302932</v>
      </c>
    </row>
    <row r="14416" spans="1:11" x14ac:dyDescent="0.3">
      <c r="A14416" s="51" t="str">
        <f t="shared" si="232"/>
        <v>ZAL.DE</v>
      </c>
      <c r="B14416" s="52" t="s">
        <v>357</v>
      </c>
      <c r="C14416" s="50" t="s">
        <v>9782</v>
      </c>
      <c r="D14416" s="50">
        <f>DAX__2019_2020__33[[#This Row],[Open]]*(DAX__2019_2020__33[[#This Row],[Adj Close]]/DAX__2019_2020__33[[#This Row],[Close]])</f>
        <v>44.330002</v>
      </c>
      <c r="E14416" s="50" t="s">
        <v>1096</v>
      </c>
      <c r="F14416" s="50" t="s">
        <v>971</v>
      </c>
      <c r="G14416" s="50" t="s">
        <v>1089</v>
      </c>
      <c r="H14416" s="50" t="s">
        <v>1089</v>
      </c>
      <c r="I14416" s="50">
        <f>(DAX__2019_2020__33[[#This Row],[Adj Close]]-DAX__2019_2020__33[[#This Row],[Adj Open]])/DAX__2019_2020__33[[#This Row],[Adj Open]]</f>
        <v>8.3464692828121231E-3</v>
      </c>
      <c r="J14416" s="50">
        <f>DAX__2019_2020__33[[#This Row],[Adj Close]]-DAX__2019_2020__33[[#This Row],[Adj Open]]</f>
        <v>0.36999899999999997</v>
      </c>
      <c r="K14416" s="50">
        <v>230001</v>
      </c>
    </row>
    <row r="14417" spans="1:11" x14ac:dyDescent="0.3">
      <c r="A14417" s="51" t="str">
        <f t="shared" si="232"/>
        <v>ZAL.DE</v>
      </c>
      <c r="B14417" s="52" t="s">
        <v>358</v>
      </c>
      <c r="C14417" s="50" t="s">
        <v>30608</v>
      </c>
      <c r="D14417" s="50">
        <f>DAX__2019_2020__33[[#This Row],[Open]]*(DAX__2019_2020__33[[#This Row],[Adj Close]]/DAX__2019_2020__33[[#This Row],[Close]])</f>
        <v>44.73</v>
      </c>
      <c r="E14417" s="50" t="s">
        <v>20336</v>
      </c>
      <c r="F14417" s="50" t="s">
        <v>1279</v>
      </c>
      <c r="G14417" s="50" t="s">
        <v>8260</v>
      </c>
      <c r="H14417" s="50" t="s">
        <v>8260</v>
      </c>
      <c r="I14417" s="50">
        <f>(DAX__2019_2020__33[[#This Row],[Adj Close]]-DAX__2019_2020__33[[#This Row],[Adj Open]])/DAX__2019_2020__33[[#This Row],[Adj Open]]</f>
        <v>2.0120724346077224E-3</v>
      </c>
      <c r="J14417" s="50">
        <f>DAX__2019_2020__33[[#This Row],[Adj Close]]-DAX__2019_2020__33[[#This Row],[Adj Open]]</f>
        <v>9.0000000000003411E-2</v>
      </c>
      <c r="K14417" s="50">
        <v>353230</v>
      </c>
    </row>
    <row r="14418" spans="1:11" x14ac:dyDescent="0.3">
      <c r="A14418" s="51" t="str">
        <f t="shared" si="232"/>
        <v>ZAL.DE</v>
      </c>
      <c r="B14418" s="52" t="s">
        <v>359</v>
      </c>
      <c r="C14418" s="50" t="s">
        <v>8208</v>
      </c>
      <c r="D14418" s="50">
        <f>DAX__2019_2020__33[[#This Row],[Open]]*(DAX__2019_2020__33[[#This Row],[Adj Close]]/DAX__2019_2020__33[[#This Row],[Close]])</f>
        <v>45.02</v>
      </c>
      <c r="E14418" s="50" t="s">
        <v>30621</v>
      </c>
      <c r="F14418" s="50" t="s">
        <v>1065</v>
      </c>
      <c r="G14418" s="50" t="s">
        <v>639</v>
      </c>
      <c r="H14418" s="50" t="s">
        <v>639</v>
      </c>
      <c r="I14418" s="50">
        <f>(DAX__2019_2020__33[[#This Row],[Adj Close]]-DAX__2019_2020__33[[#This Row],[Adj Open]])/DAX__2019_2020__33[[#This Row],[Adj Open]]</f>
        <v>2.4433807196800731E-3</v>
      </c>
      <c r="J14418" s="50">
        <f>DAX__2019_2020__33[[#This Row],[Adj Close]]-DAX__2019_2020__33[[#This Row],[Adj Open]]</f>
        <v>0.11000099999999691</v>
      </c>
      <c r="K14418" s="50">
        <v>275067</v>
      </c>
    </row>
    <row r="14419" spans="1:11" x14ac:dyDescent="0.3">
      <c r="A14419" s="51" t="str">
        <f t="shared" si="232"/>
        <v>ZAL.DE</v>
      </c>
      <c r="B14419" s="52" t="s">
        <v>360</v>
      </c>
      <c r="C14419" s="50" t="s">
        <v>1083</v>
      </c>
      <c r="D14419" s="50">
        <f>DAX__2019_2020__33[[#This Row],[Open]]*(DAX__2019_2020__33[[#This Row],[Adj Close]]/DAX__2019_2020__33[[#This Row],[Close]])</f>
        <v>44.919998</v>
      </c>
      <c r="E14419" s="50" t="s">
        <v>8316</v>
      </c>
      <c r="F14419" s="50" t="s">
        <v>1060</v>
      </c>
      <c r="G14419" s="50" t="s">
        <v>8171</v>
      </c>
      <c r="H14419" s="50" t="s">
        <v>8171</v>
      </c>
      <c r="I14419" s="50">
        <f>(DAX__2019_2020__33[[#This Row],[Adj Close]]-DAX__2019_2020__33[[#This Row],[Adj Open]])/DAX__2019_2020__33[[#This Row],[Adj Open]]</f>
        <v>-2.6713937075420165E-3</v>
      </c>
      <c r="J14419" s="50">
        <f>DAX__2019_2020__33[[#This Row],[Adj Close]]-DAX__2019_2020__33[[#This Row],[Adj Open]]</f>
        <v>-0.11999899999999997</v>
      </c>
      <c r="K14419" s="50">
        <v>333030</v>
      </c>
    </row>
    <row r="14420" spans="1:11" x14ac:dyDescent="0.3">
      <c r="A14420" s="51" t="str">
        <f t="shared" si="232"/>
        <v>ZAL.DE</v>
      </c>
      <c r="B14420" s="52" t="s">
        <v>361</v>
      </c>
      <c r="C14420" s="50" t="s">
        <v>19997</v>
      </c>
      <c r="D14420" s="50">
        <f>DAX__2019_2020__33[[#This Row],[Open]]*(DAX__2019_2020__33[[#This Row],[Adj Close]]/DAX__2019_2020__33[[#This Row],[Close]])</f>
        <v>44.490001999999997</v>
      </c>
      <c r="E14420" s="50" t="s">
        <v>1271</v>
      </c>
      <c r="F14420" s="50" t="s">
        <v>20329</v>
      </c>
      <c r="G14420" s="50" t="s">
        <v>11579</v>
      </c>
      <c r="H14420" s="50" t="s">
        <v>11579</v>
      </c>
      <c r="I14420" s="50">
        <f>(DAX__2019_2020__33[[#This Row],[Adj Close]]-DAX__2019_2020__33[[#This Row],[Adj Open]])/DAX__2019_2020__33[[#This Row],[Adj Open]]</f>
        <v>2.4050324834779799E-2</v>
      </c>
      <c r="J14420" s="50">
        <f>DAX__2019_2020__33[[#This Row],[Adj Close]]-DAX__2019_2020__33[[#This Row],[Adj Open]]</f>
        <v>1.0699990000000028</v>
      </c>
      <c r="K14420" s="50">
        <v>255389</v>
      </c>
    </row>
    <row r="14421" spans="1:11" x14ac:dyDescent="0.3">
      <c r="A14421" s="51" t="str">
        <f t="shared" si="232"/>
        <v>ZAL.DE</v>
      </c>
      <c r="B14421" s="52" t="s">
        <v>362</v>
      </c>
      <c r="C14421" s="50" t="s">
        <v>1271</v>
      </c>
      <c r="D14421" s="50">
        <f>DAX__2019_2020__33[[#This Row],[Open]]*(DAX__2019_2020__33[[#This Row],[Adj Close]]/DAX__2019_2020__33[[#This Row],[Close]])</f>
        <v>45.709999000000003</v>
      </c>
      <c r="E14421" s="50" t="s">
        <v>20143</v>
      </c>
      <c r="F14421" s="50" t="s">
        <v>1271</v>
      </c>
      <c r="G14421" s="50" t="s">
        <v>20143</v>
      </c>
      <c r="H14421" s="50" t="s">
        <v>20143</v>
      </c>
      <c r="I14421" s="50">
        <f>(DAX__2019_2020__33[[#This Row],[Adj Close]]-DAX__2019_2020__33[[#This Row],[Adj Open]])/DAX__2019_2020__33[[#This Row],[Adj Open]]</f>
        <v>2.9534063214483909E-2</v>
      </c>
      <c r="J14421" s="50">
        <f>DAX__2019_2020__33[[#This Row],[Adj Close]]-DAX__2019_2020__33[[#This Row],[Adj Open]]</f>
        <v>1.3500019999999964</v>
      </c>
      <c r="K14421" s="50">
        <v>309744</v>
      </c>
    </row>
    <row r="14422" spans="1:11" x14ac:dyDescent="0.3">
      <c r="A14422" s="51" t="str">
        <f t="shared" si="232"/>
        <v>ZAL.DE</v>
      </c>
      <c r="B14422" s="52" t="s">
        <v>363</v>
      </c>
      <c r="C14422" s="50" t="s">
        <v>9899</v>
      </c>
      <c r="D14422" s="50">
        <f>DAX__2019_2020__33[[#This Row],[Open]]*(DAX__2019_2020__33[[#This Row],[Adj Close]]/DAX__2019_2020__33[[#This Row],[Close]])</f>
        <v>47.32</v>
      </c>
      <c r="E14422" s="50" t="s">
        <v>19643</v>
      </c>
      <c r="F14422" s="50" t="s">
        <v>1391</v>
      </c>
      <c r="G14422" s="50" t="s">
        <v>19643</v>
      </c>
      <c r="H14422" s="50" t="s">
        <v>19643</v>
      </c>
      <c r="I14422" s="50">
        <f>(DAX__2019_2020__33[[#This Row],[Adj Close]]-DAX__2019_2020__33[[#This Row],[Adj Open]])/DAX__2019_2020__33[[#This Row],[Adj Open]]</f>
        <v>8.2417371090448659E-3</v>
      </c>
      <c r="J14422" s="50">
        <f>DAX__2019_2020__33[[#This Row],[Adj Close]]-DAX__2019_2020__33[[#This Row],[Adj Open]]</f>
        <v>0.38999900000000309</v>
      </c>
      <c r="K14422" s="50">
        <v>261634</v>
      </c>
    </row>
    <row r="14423" spans="1:11" x14ac:dyDescent="0.3">
      <c r="A14423" s="51" t="str">
        <f t="shared" si="232"/>
        <v>ZAL.DE</v>
      </c>
      <c r="B14423" s="52" t="s">
        <v>364</v>
      </c>
      <c r="C14423" s="50" t="s">
        <v>822</v>
      </c>
      <c r="D14423" s="50">
        <f>DAX__2019_2020__33[[#This Row],[Open]]*(DAX__2019_2020__33[[#This Row],[Adj Close]]/DAX__2019_2020__33[[#This Row],[Close]])</f>
        <v>47.630001</v>
      </c>
      <c r="E14423" s="50" t="s">
        <v>20139</v>
      </c>
      <c r="F14423" s="50" t="s">
        <v>19725</v>
      </c>
      <c r="G14423" s="50" t="s">
        <v>19789</v>
      </c>
      <c r="H14423" s="50" t="s">
        <v>19789</v>
      </c>
      <c r="I14423" s="50">
        <f>(DAX__2019_2020__33[[#This Row],[Adj Close]]-DAX__2019_2020__33[[#This Row],[Adj Open]])/DAX__2019_2020__33[[#This Row],[Adj Open]]</f>
        <v>5.2487926674618379E-3</v>
      </c>
      <c r="J14423" s="50">
        <f>DAX__2019_2020__33[[#This Row],[Adj Close]]-DAX__2019_2020__33[[#This Row],[Adj Open]]</f>
        <v>0.25</v>
      </c>
      <c r="K14423" s="50">
        <v>330128</v>
      </c>
    </row>
    <row r="14424" spans="1:11" x14ac:dyDescent="0.3">
      <c r="A14424" s="51" t="str">
        <f t="shared" si="232"/>
        <v>ZAL.DE</v>
      </c>
      <c r="B14424" s="52" t="s">
        <v>365</v>
      </c>
      <c r="C14424" s="50" t="s">
        <v>2238</v>
      </c>
      <c r="D14424" s="50">
        <f>DAX__2019_2020__33[[#This Row],[Open]]*(DAX__2019_2020__33[[#This Row],[Adj Close]]/DAX__2019_2020__33[[#This Row],[Close]])</f>
        <v>47.959999000000003</v>
      </c>
      <c r="E14424" s="50" t="s">
        <v>764</v>
      </c>
      <c r="F14424" s="50" t="s">
        <v>8247</v>
      </c>
      <c r="G14424" s="50" t="s">
        <v>614</v>
      </c>
      <c r="H14424" s="50" t="s">
        <v>614</v>
      </c>
      <c r="I14424" s="50">
        <f>(DAX__2019_2020__33[[#This Row],[Adj Close]]-DAX__2019_2020__33[[#This Row],[Adj Open]])/DAX__2019_2020__33[[#This Row],[Adj Open]]</f>
        <v>-1.0216805884420472E-2</v>
      </c>
      <c r="J14424" s="50">
        <f>DAX__2019_2020__33[[#This Row],[Adj Close]]-DAX__2019_2020__33[[#This Row],[Adj Open]]</f>
        <v>-0.48999799999999993</v>
      </c>
      <c r="K14424" s="50">
        <v>229083</v>
      </c>
    </row>
    <row r="14425" spans="1:11" x14ac:dyDescent="0.3">
      <c r="A14425" s="51" t="str">
        <f t="shared" si="232"/>
        <v>ZAL.DE</v>
      </c>
      <c r="B14425" s="52" t="s">
        <v>366</v>
      </c>
      <c r="C14425" s="50" t="s">
        <v>822</v>
      </c>
      <c r="D14425" s="50">
        <f>DAX__2019_2020__33[[#This Row],[Open]]*(DAX__2019_2020__33[[#This Row],[Adj Close]]/DAX__2019_2020__33[[#This Row],[Close]])</f>
        <v>47.630001</v>
      </c>
      <c r="E14425" s="50" t="s">
        <v>918</v>
      </c>
      <c r="F14425" s="50" t="s">
        <v>785</v>
      </c>
      <c r="G14425" s="50" t="s">
        <v>9923</v>
      </c>
      <c r="H14425" s="50" t="s">
        <v>9923</v>
      </c>
      <c r="I14425" s="50">
        <f>(DAX__2019_2020__33[[#This Row],[Adj Close]]-DAX__2019_2020__33[[#This Row],[Adj Open]])/DAX__2019_2020__33[[#This Row],[Adj Open]]</f>
        <v>1.6376212127310191E-2</v>
      </c>
      <c r="J14425" s="50">
        <f>DAX__2019_2020__33[[#This Row],[Adj Close]]-DAX__2019_2020__33[[#This Row],[Adj Open]]</f>
        <v>0.77999899999999656</v>
      </c>
      <c r="K14425" s="50">
        <v>275611</v>
      </c>
    </row>
    <row r="14426" spans="1:11" x14ac:dyDescent="0.3">
      <c r="A14426" s="51" t="str">
        <f t="shared" si="232"/>
        <v>ZAL.DE</v>
      </c>
      <c r="B14426" s="52" t="s">
        <v>367</v>
      </c>
      <c r="C14426" s="50" t="s">
        <v>815</v>
      </c>
      <c r="D14426" s="50">
        <f>DAX__2019_2020__33[[#This Row],[Open]]*(DAX__2019_2020__33[[#This Row],[Adj Close]]/DAX__2019_2020__33[[#This Row],[Close]])</f>
        <v>47.950001</v>
      </c>
      <c r="E14426" s="50" t="s">
        <v>19611</v>
      </c>
      <c r="F14426" s="50" t="s">
        <v>2233</v>
      </c>
      <c r="G14426" s="50" t="s">
        <v>822</v>
      </c>
      <c r="H14426" s="50" t="s">
        <v>822</v>
      </c>
      <c r="I14426" s="50">
        <f>(DAX__2019_2020__33[[#This Row],[Adj Close]]-DAX__2019_2020__33[[#This Row],[Adj Open]])/DAX__2019_2020__33[[#This Row],[Adj Open]]</f>
        <v>-6.6736182132717849E-3</v>
      </c>
      <c r="J14426" s="50">
        <f>DAX__2019_2020__33[[#This Row],[Adj Close]]-DAX__2019_2020__33[[#This Row],[Adj Open]]</f>
        <v>-0.32000000000000028</v>
      </c>
      <c r="K14426" s="50">
        <v>314038</v>
      </c>
    </row>
    <row r="14427" spans="1:11" x14ac:dyDescent="0.3">
      <c r="A14427" s="51" t="str">
        <f t="shared" si="232"/>
        <v>ZAL.DE</v>
      </c>
      <c r="B14427" s="52" t="s">
        <v>368</v>
      </c>
      <c r="C14427" s="50" t="s">
        <v>8532</v>
      </c>
      <c r="D14427" s="50">
        <f>DAX__2019_2020__33[[#This Row],[Open]]*(DAX__2019_2020__33[[#This Row],[Adj Close]]/DAX__2019_2020__33[[#This Row],[Close]])</f>
        <v>47.98</v>
      </c>
      <c r="E14427" s="50" t="s">
        <v>19587</v>
      </c>
      <c r="F14427" s="50" t="s">
        <v>30622</v>
      </c>
      <c r="G14427" s="50" t="s">
        <v>921</v>
      </c>
      <c r="H14427" s="50" t="s">
        <v>921</v>
      </c>
      <c r="I14427" s="50">
        <f>(DAX__2019_2020__33[[#This Row],[Adj Close]]-DAX__2019_2020__33[[#This Row],[Adj Open]])/DAX__2019_2020__33[[#This Row],[Adj Open]]</f>
        <v>1.9174697790746223E-2</v>
      </c>
      <c r="J14427" s="50">
        <f>DAX__2019_2020__33[[#This Row],[Adj Close]]-DAX__2019_2020__33[[#This Row],[Adj Open]]</f>
        <v>0.92000200000000376</v>
      </c>
      <c r="K14427" s="50">
        <v>265950</v>
      </c>
    </row>
    <row r="14428" spans="1:11" x14ac:dyDescent="0.3">
      <c r="A14428" s="51" t="str">
        <f t="shared" si="232"/>
        <v>ZAL.DE</v>
      </c>
      <c r="B14428" s="52" t="s">
        <v>369</v>
      </c>
      <c r="C14428" s="50" t="s">
        <v>9509</v>
      </c>
      <c r="D14428" s="50">
        <f>DAX__2019_2020__33[[#This Row],[Open]]*(DAX__2019_2020__33[[#This Row],[Adj Close]]/DAX__2019_2020__33[[#This Row],[Close]])</f>
        <v>48.84</v>
      </c>
      <c r="E14428" s="50" t="s">
        <v>9512</v>
      </c>
      <c r="F14428" s="50" t="s">
        <v>8286</v>
      </c>
      <c r="G14428" s="50" t="s">
        <v>19733</v>
      </c>
      <c r="H14428" s="50" t="s">
        <v>19733</v>
      </c>
      <c r="I14428" s="50">
        <f>(DAX__2019_2020__33[[#This Row],[Adj Close]]-DAX__2019_2020__33[[#This Row],[Adj Open]])/DAX__2019_2020__33[[#This Row],[Adj Open]]</f>
        <v>-2.7231818181818187E-2</v>
      </c>
      <c r="J14428" s="50">
        <f>DAX__2019_2020__33[[#This Row],[Adj Close]]-DAX__2019_2020__33[[#This Row],[Adj Open]]</f>
        <v>-1.3300020000000004</v>
      </c>
      <c r="K14428" s="50">
        <v>373867</v>
      </c>
    </row>
    <row r="14429" spans="1:11" x14ac:dyDescent="0.3">
      <c r="A14429" s="51" t="str">
        <f t="shared" si="232"/>
        <v>ZAL.DE</v>
      </c>
      <c r="B14429" s="52" t="s">
        <v>370</v>
      </c>
      <c r="C14429" s="50" t="s">
        <v>2226</v>
      </c>
      <c r="D14429" s="50">
        <f>DAX__2019_2020__33[[#This Row],[Open]]*(DAX__2019_2020__33[[#This Row],[Adj Close]]/DAX__2019_2020__33[[#This Row],[Close]])</f>
        <v>47.360000999999997</v>
      </c>
      <c r="E14429" s="50" t="s">
        <v>19739</v>
      </c>
      <c r="F14429" s="50" t="s">
        <v>19563</v>
      </c>
      <c r="G14429" s="50" t="s">
        <v>9899</v>
      </c>
      <c r="H14429" s="50" t="s">
        <v>9899</v>
      </c>
      <c r="I14429" s="50">
        <f>(DAX__2019_2020__33[[#This Row],[Adj Close]]-DAX__2019_2020__33[[#This Row],[Adj Open]])/DAX__2019_2020__33[[#This Row],[Adj Open]]</f>
        <v>-8.4461569162544198E-4</v>
      </c>
      <c r="J14429" s="50">
        <f>DAX__2019_2020__33[[#This Row],[Adj Close]]-DAX__2019_2020__33[[#This Row],[Adj Open]]</f>
        <v>-4.0000999999996623E-2</v>
      </c>
      <c r="K14429" s="50">
        <v>415762</v>
      </c>
    </row>
    <row r="14430" spans="1:11" x14ac:dyDescent="0.3">
      <c r="A14430" s="51" t="str">
        <f t="shared" si="232"/>
        <v>ZAL.DE</v>
      </c>
      <c r="B14430" s="52" t="s">
        <v>371</v>
      </c>
      <c r="C14430" s="50" t="s">
        <v>1355</v>
      </c>
      <c r="D14430" s="50">
        <f>DAX__2019_2020__33[[#This Row],[Open]]*(DAX__2019_2020__33[[#This Row],[Adj Close]]/DAX__2019_2020__33[[#This Row],[Close]])</f>
        <v>45.529998999999997</v>
      </c>
      <c r="E14430" s="50" t="s">
        <v>8264</v>
      </c>
      <c r="F14430" s="50" t="s">
        <v>27375</v>
      </c>
      <c r="G14430" s="50" t="s">
        <v>2136</v>
      </c>
      <c r="H14430" s="50" t="s">
        <v>2136</v>
      </c>
      <c r="I14430" s="50">
        <f>(DAX__2019_2020__33[[#This Row],[Adj Close]]-DAX__2019_2020__33[[#This Row],[Adj Open]])/DAX__2019_2020__33[[#This Row],[Adj Open]]</f>
        <v>-8.565780992000319E-3</v>
      </c>
      <c r="J14430" s="50">
        <f>DAX__2019_2020__33[[#This Row],[Adj Close]]-DAX__2019_2020__33[[#This Row],[Adj Open]]</f>
        <v>-0.38999999999999346</v>
      </c>
      <c r="K14430" s="50">
        <v>462050</v>
      </c>
    </row>
    <row r="14431" spans="1:11" x14ac:dyDescent="0.3">
      <c r="A14431" s="51" t="str">
        <f t="shared" si="232"/>
        <v>ZAL.DE</v>
      </c>
      <c r="B14431" s="52" t="s">
        <v>372</v>
      </c>
      <c r="C14431" s="50" t="s">
        <v>1401</v>
      </c>
      <c r="D14431" s="50">
        <f>DAX__2019_2020__33[[#This Row],[Open]]*(DAX__2019_2020__33[[#This Row],[Adj Close]]/DAX__2019_2020__33[[#This Row],[Close]])</f>
        <v>45.580002</v>
      </c>
      <c r="E14431" s="50" t="s">
        <v>21510</v>
      </c>
      <c r="F14431" s="50" t="s">
        <v>1331</v>
      </c>
      <c r="G14431" s="50" t="s">
        <v>20338</v>
      </c>
      <c r="H14431" s="50" t="s">
        <v>20338</v>
      </c>
      <c r="I14431" s="50">
        <f>(DAX__2019_2020__33[[#This Row],[Adj Close]]-DAX__2019_2020__33[[#This Row],[Adj Open]])/DAX__2019_2020__33[[#This Row],[Adj Open]]</f>
        <v>-3.1592868293423886E-2</v>
      </c>
      <c r="J14431" s="50">
        <f>DAX__2019_2020__33[[#This Row],[Adj Close]]-DAX__2019_2020__33[[#This Row],[Adj Open]]</f>
        <v>-1.4400029999999973</v>
      </c>
      <c r="K14431" s="50">
        <v>717118</v>
      </c>
    </row>
    <row r="14432" spans="1:11" x14ac:dyDescent="0.3">
      <c r="A14432" s="51" t="str">
        <f t="shared" si="232"/>
        <v>ZAL.DE</v>
      </c>
      <c r="B14432" s="52" t="s">
        <v>373</v>
      </c>
      <c r="C14432" s="50" t="s">
        <v>973</v>
      </c>
      <c r="D14432" s="50">
        <f>DAX__2019_2020__33[[#This Row],[Open]]*(DAX__2019_2020__33[[#This Row],[Adj Close]]/DAX__2019_2020__33[[#This Row],[Close]])</f>
        <v>43.599997999999999</v>
      </c>
      <c r="E14432" s="50" t="s">
        <v>1304</v>
      </c>
      <c r="F14432" s="50" t="s">
        <v>1450</v>
      </c>
      <c r="G14432" s="50" t="s">
        <v>1304</v>
      </c>
      <c r="H14432" s="50" t="s">
        <v>1304</v>
      </c>
      <c r="I14432" s="50">
        <f>(DAX__2019_2020__33[[#This Row],[Adj Close]]-DAX__2019_2020__33[[#This Row],[Adj Open]])/DAX__2019_2020__33[[#This Row],[Adj Open]]</f>
        <v>2.9128464638920409E-2</v>
      </c>
      <c r="J14432" s="50">
        <f>DAX__2019_2020__33[[#This Row],[Adj Close]]-DAX__2019_2020__33[[#This Row],[Adj Open]]</f>
        <v>1.2700010000000006</v>
      </c>
      <c r="K14432" s="50">
        <v>986725</v>
      </c>
    </row>
    <row r="14433" spans="1:11" x14ac:dyDescent="0.3">
      <c r="A14433" s="51" t="str">
        <f t="shared" si="232"/>
        <v>ZAL.DE</v>
      </c>
      <c r="B14433" s="52" t="s">
        <v>374</v>
      </c>
      <c r="C14433" s="50" t="s">
        <v>1147</v>
      </c>
      <c r="D14433" s="50">
        <f>DAX__2019_2020__33[[#This Row],[Open]]*(DAX__2019_2020__33[[#This Row],[Adj Close]]/DAX__2019_2020__33[[#This Row],[Close]])</f>
        <v>42.400002000000001</v>
      </c>
      <c r="E14433" s="50" t="s">
        <v>30623</v>
      </c>
      <c r="F14433" s="50" t="s">
        <v>999</v>
      </c>
      <c r="G14433" s="50" t="s">
        <v>17561</v>
      </c>
      <c r="H14433" s="50" t="s">
        <v>17561</v>
      </c>
      <c r="I14433" s="50">
        <f>(DAX__2019_2020__33[[#This Row],[Adj Close]]-DAX__2019_2020__33[[#This Row],[Adj Open]])/DAX__2019_2020__33[[#This Row],[Adj Open]]</f>
        <v>-3.4669856855195455E-2</v>
      </c>
      <c r="J14433" s="50">
        <f>DAX__2019_2020__33[[#This Row],[Adj Close]]-DAX__2019_2020__33[[#This Row],[Adj Open]]</f>
        <v>-1.4700020000000009</v>
      </c>
      <c r="K14433" s="50">
        <v>1714248</v>
      </c>
    </row>
    <row r="14434" spans="1:11" x14ac:dyDescent="0.3">
      <c r="A14434" s="51" t="str">
        <f t="shared" si="232"/>
        <v>ZAL.DE</v>
      </c>
      <c r="B14434" s="52" t="s">
        <v>375</v>
      </c>
      <c r="C14434" s="50" t="s">
        <v>1167</v>
      </c>
      <c r="D14434" s="50">
        <f>DAX__2019_2020__33[[#This Row],[Open]]*(DAX__2019_2020__33[[#This Row],[Adj Close]]/DAX__2019_2020__33[[#This Row],[Close]])</f>
        <v>39.099997999999999</v>
      </c>
      <c r="E14434" s="50" t="s">
        <v>1495</v>
      </c>
      <c r="F14434" s="50" t="s">
        <v>1013</v>
      </c>
      <c r="G14434" s="50" t="s">
        <v>1235</v>
      </c>
      <c r="H14434" s="50" t="s">
        <v>1235</v>
      </c>
      <c r="I14434" s="50">
        <f>(DAX__2019_2020__33[[#This Row],[Adj Close]]-DAX__2019_2020__33[[#This Row],[Adj Open]])/DAX__2019_2020__33[[#This Row],[Adj Open]]</f>
        <v>1.0997468593220828E-2</v>
      </c>
      <c r="J14434" s="50">
        <f>DAX__2019_2020__33[[#This Row],[Adj Close]]-DAX__2019_2020__33[[#This Row],[Adj Open]]</f>
        <v>0.43000099999999719</v>
      </c>
      <c r="K14434" s="50">
        <v>1299957</v>
      </c>
    </row>
    <row r="14435" spans="1:11" x14ac:dyDescent="0.3">
      <c r="A14435" s="51" t="str">
        <f t="shared" si="232"/>
        <v>ZAL.DE</v>
      </c>
      <c r="B14435" s="52" t="s">
        <v>376</v>
      </c>
      <c r="C14435" s="50" t="s">
        <v>9810</v>
      </c>
      <c r="D14435" s="50">
        <f>DAX__2019_2020__33[[#This Row],[Open]]*(DAX__2019_2020__33[[#This Row],[Adj Close]]/DAX__2019_2020__33[[#This Row],[Close]])</f>
        <v>40.5</v>
      </c>
      <c r="E14435" s="50" t="s">
        <v>27483</v>
      </c>
      <c r="F14435" s="50" t="s">
        <v>17390</v>
      </c>
      <c r="G14435" s="50" t="s">
        <v>1237</v>
      </c>
      <c r="H14435" s="50" t="s">
        <v>1237</v>
      </c>
      <c r="I14435" s="50">
        <f>(DAX__2019_2020__33[[#This Row],[Adj Close]]-DAX__2019_2020__33[[#This Row],[Adj Open]])/DAX__2019_2020__33[[#This Row],[Adj Open]]</f>
        <v>-2.3703679012345762E-2</v>
      </c>
      <c r="J14435" s="50">
        <f>DAX__2019_2020__33[[#This Row],[Adj Close]]-DAX__2019_2020__33[[#This Row],[Adj Open]]</f>
        <v>-0.95999900000000338</v>
      </c>
      <c r="K14435" s="50">
        <v>847092</v>
      </c>
    </row>
    <row r="14436" spans="1:11" x14ac:dyDescent="0.3">
      <c r="A14436" s="51" t="str">
        <f t="shared" si="232"/>
        <v>ZAL.DE</v>
      </c>
      <c r="B14436" s="52" t="s">
        <v>377</v>
      </c>
      <c r="C14436" s="50" t="s">
        <v>17509</v>
      </c>
      <c r="D14436" s="50">
        <f>DAX__2019_2020__33[[#This Row],[Open]]*(DAX__2019_2020__33[[#This Row],[Adj Close]]/DAX__2019_2020__33[[#This Row],[Close]])</f>
        <v>40</v>
      </c>
      <c r="E14436" s="50" t="s">
        <v>20849</v>
      </c>
      <c r="F14436" s="50" t="s">
        <v>1229</v>
      </c>
      <c r="G14436" s="50" t="s">
        <v>17500</v>
      </c>
      <c r="H14436" s="50" t="s">
        <v>17500</v>
      </c>
      <c r="I14436" s="50">
        <f>(DAX__2019_2020__33[[#This Row],[Adj Close]]-DAX__2019_2020__33[[#This Row],[Adj Open]])/DAX__2019_2020__33[[#This Row],[Adj Open]]</f>
        <v>-1.9750024999999914E-2</v>
      </c>
      <c r="J14436" s="50">
        <f>DAX__2019_2020__33[[#This Row],[Adj Close]]-DAX__2019_2020__33[[#This Row],[Adj Open]]</f>
        <v>-0.79000099999999662</v>
      </c>
      <c r="K14436" s="50">
        <v>663419</v>
      </c>
    </row>
    <row r="14437" spans="1:11" x14ac:dyDescent="0.3">
      <c r="A14437" s="51" t="str">
        <f t="shared" si="232"/>
        <v>ZAL.DE</v>
      </c>
      <c r="B14437" s="52" t="s">
        <v>378</v>
      </c>
      <c r="C14437" s="50" t="s">
        <v>8178</v>
      </c>
      <c r="D14437" s="50">
        <f>DAX__2019_2020__33[[#This Row],[Open]]*(DAX__2019_2020__33[[#This Row],[Adj Close]]/DAX__2019_2020__33[[#This Row],[Close]])</f>
        <v>39.400002000000001</v>
      </c>
      <c r="E14437" s="50" t="s">
        <v>2097</v>
      </c>
      <c r="F14437" s="50" t="s">
        <v>1169</v>
      </c>
      <c r="G14437" s="50" t="s">
        <v>1235</v>
      </c>
      <c r="H14437" s="50" t="s">
        <v>1235</v>
      </c>
      <c r="I14437" s="50">
        <f>(DAX__2019_2020__33[[#This Row],[Adj Close]]-DAX__2019_2020__33[[#This Row],[Adj Open]])/DAX__2019_2020__33[[#This Row],[Adj Open]]</f>
        <v>3.2994160761716691E-3</v>
      </c>
      <c r="J14437" s="50">
        <f>DAX__2019_2020__33[[#This Row],[Adj Close]]-DAX__2019_2020__33[[#This Row],[Adj Open]]</f>
        <v>0.12999699999999592</v>
      </c>
      <c r="K14437" s="50">
        <v>460223</v>
      </c>
    </row>
    <row r="14438" spans="1:11" x14ac:dyDescent="0.3">
      <c r="A14438" s="51" t="str">
        <f t="shared" si="232"/>
        <v>ZAL.DE</v>
      </c>
      <c r="B14438" s="52" t="s">
        <v>379</v>
      </c>
      <c r="C14438" s="50" t="s">
        <v>20412</v>
      </c>
      <c r="D14438" s="50">
        <f>DAX__2019_2020__33[[#This Row],[Open]]*(DAX__2019_2020__33[[#This Row],[Adj Close]]/DAX__2019_2020__33[[#This Row],[Close]])</f>
        <v>39.82</v>
      </c>
      <c r="E14438" s="50" t="s">
        <v>1485</v>
      </c>
      <c r="F14438" s="50" t="s">
        <v>27797</v>
      </c>
      <c r="G14438" s="50" t="s">
        <v>1169</v>
      </c>
      <c r="H14438" s="50" t="s">
        <v>1169</v>
      </c>
      <c r="I14438" s="50">
        <f>(DAX__2019_2020__33[[#This Row],[Adj Close]]-DAX__2019_2020__33[[#This Row],[Adj Open]])/DAX__2019_2020__33[[#This Row],[Adj Open]]</f>
        <v>-3.063792064289304E-2</v>
      </c>
      <c r="J14438" s="50">
        <f>DAX__2019_2020__33[[#This Row],[Adj Close]]-DAX__2019_2020__33[[#This Row],[Adj Open]]</f>
        <v>-1.2200020000000009</v>
      </c>
      <c r="K14438" s="50">
        <v>600757</v>
      </c>
    </row>
    <row r="14439" spans="1:11" x14ac:dyDescent="0.3">
      <c r="A14439" s="51" t="str">
        <f t="shared" si="232"/>
        <v>ZAL.DE</v>
      </c>
      <c r="B14439" s="52" t="s">
        <v>380</v>
      </c>
      <c r="C14439" s="50" t="s">
        <v>1887</v>
      </c>
      <c r="D14439" s="50">
        <f>DAX__2019_2020__33[[#This Row],[Open]]*(DAX__2019_2020__33[[#This Row],[Adj Close]]/DAX__2019_2020__33[[#This Row],[Close]])</f>
        <v>37.880001</v>
      </c>
      <c r="E14439" s="50" t="s">
        <v>17393</v>
      </c>
      <c r="F14439" s="50" t="s">
        <v>27149</v>
      </c>
      <c r="G14439" s="50" t="s">
        <v>17431</v>
      </c>
      <c r="H14439" s="50" t="s">
        <v>17431</v>
      </c>
      <c r="I14439" s="50">
        <f>(DAX__2019_2020__33[[#This Row],[Adj Close]]-DAX__2019_2020__33[[#This Row],[Adj Open]])/DAX__2019_2020__33[[#This Row],[Adj Open]]</f>
        <v>-4.7518478154211169E-3</v>
      </c>
      <c r="J14439" s="50">
        <f>DAX__2019_2020__33[[#This Row],[Adj Close]]-DAX__2019_2020__33[[#This Row],[Adj Open]]</f>
        <v>-0.17999999999999972</v>
      </c>
      <c r="K14439" s="50">
        <v>794417</v>
      </c>
    </row>
    <row r="14440" spans="1:11" x14ac:dyDescent="0.3">
      <c r="A14440" s="51" t="str">
        <f t="shared" si="232"/>
        <v>ZAL.DE</v>
      </c>
      <c r="B14440" s="52" t="s">
        <v>381</v>
      </c>
      <c r="C14440" s="50" t="s">
        <v>30624</v>
      </c>
      <c r="D14440" s="50">
        <f>DAX__2019_2020__33[[#This Row],[Open]]*(DAX__2019_2020__33[[#This Row],[Adj Close]]/DAX__2019_2020__33[[#This Row],[Close]])</f>
        <v>34.68</v>
      </c>
      <c r="E14440" s="50" t="s">
        <v>2067</v>
      </c>
      <c r="F14440" s="50" t="s">
        <v>20823</v>
      </c>
      <c r="G14440" s="50" t="s">
        <v>27124</v>
      </c>
      <c r="H14440" s="50" t="s">
        <v>27124</v>
      </c>
      <c r="I14440" s="50">
        <f>(DAX__2019_2020__33[[#This Row],[Adj Close]]-DAX__2019_2020__33[[#This Row],[Adj Open]])/DAX__2019_2020__33[[#This Row],[Adj Open]]</f>
        <v>6.3148760092272216E-2</v>
      </c>
      <c r="J14440" s="50">
        <f>DAX__2019_2020__33[[#This Row],[Adj Close]]-DAX__2019_2020__33[[#This Row],[Adj Open]]</f>
        <v>2.1899990000000003</v>
      </c>
      <c r="K14440" s="50">
        <v>1006940</v>
      </c>
    </row>
    <row r="14441" spans="1:11" x14ac:dyDescent="0.3">
      <c r="A14441" s="51" t="str">
        <f t="shared" si="232"/>
        <v>ZAL.DE</v>
      </c>
      <c r="B14441" s="52" t="s">
        <v>382</v>
      </c>
      <c r="C14441" s="50" t="s">
        <v>27306</v>
      </c>
      <c r="D14441" s="50">
        <f>DAX__2019_2020__33[[#This Row],[Open]]*(DAX__2019_2020__33[[#This Row],[Adj Close]]/DAX__2019_2020__33[[#This Row],[Close]])</f>
        <v>37.229999999999997</v>
      </c>
      <c r="E14441" s="50" t="s">
        <v>1226</v>
      </c>
      <c r="F14441" s="50" t="s">
        <v>21488</v>
      </c>
      <c r="G14441" s="50" t="s">
        <v>2025</v>
      </c>
      <c r="H14441" s="50" t="s">
        <v>2025</v>
      </c>
      <c r="I14441" s="50">
        <f>(DAX__2019_2020__33[[#This Row],[Adj Close]]-DAX__2019_2020__33[[#This Row],[Adj Open]])/DAX__2019_2020__33[[#This Row],[Adj Open]]</f>
        <v>-9.9381950040290084E-3</v>
      </c>
      <c r="J14441" s="50">
        <f>DAX__2019_2020__33[[#This Row],[Adj Close]]-DAX__2019_2020__33[[#This Row],[Adj Open]]</f>
        <v>-0.36999899999999997</v>
      </c>
      <c r="K14441" s="50">
        <v>905634</v>
      </c>
    </row>
    <row r="14442" spans="1:11" x14ac:dyDescent="0.3">
      <c r="A14442" s="51" t="str">
        <f t="shared" si="232"/>
        <v>ZAL.DE</v>
      </c>
      <c r="B14442" s="52" t="s">
        <v>383</v>
      </c>
      <c r="C14442" s="50" t="s">
        <v>2069</v>
      </c>
      <c r="D14442" s="50">
        <f>DAX__2019_2020__33[[#This Row],[Open]]*(DAX__2019_2020__33[[#This Row],[Adj Close]]/DAX__2019_2020__33[[#This Row],[Close]])</f>
        <v>37.049999</v>
      </c>
      <c r="E14442" s="50" t="s">
        <v>20511</v>
      </c>
      <c r="F14442" s="50" t="s">
        <v>1986</v>
      </c>
      <c r="G14442" s="50" t="s">
        <v>1986</v>
      </c>
      <c r="H14442" s="50" t="s">
        <v>1986</v>
      </c>
      <c r="I14442" s="50">
        <f>(DAX__2019_2020__33[[#This Row],[Adj Close]]-DAX__2019_2020__33[[#This Row],[Adj Open]])/DAX__2019_2020__33[[#This Row],[Adj Open]]</f>
        <v>-5.3981108069665537E-2</v>
      </c>
      <c r="J14442" s="50">
        <f>DAX__2019_2020__33[[#This Row],[Adj Close]]-DAX__2019_2020__33[[#This Row],[Adj Open]]</f>
        <v>-2</v>
      </c>
      <c r="K14442" s="50">
        <v>948156</v>
      </c>
    </row>
    <row r="14443" spans="1:11" x14ac:dyDescent="0.3">
      <c r="A14443" s="51" t="str">
        <f t="shared" si="232"/>
        <v>ZAL.DE</v>
      </c>
      <c r="B14443" s="52" t="s">
        <v>384</v>
      </c>
      <c r="C14443" s="50" t="s">
        <v>17272</v>
      </c>
      <c r="D14443" s="50">
        <f>DAX__2019_2020__33[[#This Row],[Open]]*(DAX__2019_2020__33[[#This Row],[Adj Close]]/DAX__2019_2020__33[[#This Row],[Close]])</f>
        <v>32.900002000000001</v>
      </c>
      <c r="E14443" s="50" t="s">
        <v>16886</v>
      </c>
      <c r="F14443" s="50" t="s">
        <v>21470</v>
      </c>
      <c r="G14443" s="50" t="s">
        <v>16736</v>
      </c>
      <c r="H14443" s="50" t="s">
        <v>16736</v>
      </c>
      <c r="I14443" s="50">
        <f>(DAX__2019_2020__33[[#This Row],[Adj Close]]-DAX__2019_2020__33[[#This Row],[Adj Open]])/DAX__2019_2020__33[[#This Row],[Adj Open]]</f>
        <v>-3.1914952467176121E-2</v>
      </c>
      <c r="J14443" s="50">
        <f>DAX__2019_2020__33[[#This Row],[Adj Close]]-DAX__2019_2020__33[[#This Row],[Adj Open]]</f>
        <v>-1.0500019999999992</v>
      </c>
      <c r="K14443" s="50">
        <v>1283356</v>
      </c>
    </row>
    <row r="14444" spans="1:11" x14ac:dyDescent="0.3">
      <c r="A14444" s="51" t="str">
        <f t="shared" si="232"/>
        <v>ZAL.DE</v>
      </c>
      <c r="B14444" s="52" t="s">
        <v>385</v>
      </c>
      <c r="C14444" s="50" t="s">
        <v>16750</v>
      </c>
      <c r="D14444" s="50">
        <f>DAX__2019_2020__33[[#This Row],[Open]]*(DAX__2019_2020__33[[#This Row],[Adj Close]]/DAX__2019_2020__33[[#This Row],[Close]])</f>
        <v>32.479999999999997</v>
      </c>
      <c r="E14444" s="50" t="s">
        <v>20253</v>
      </c>
      <c r="F14444" s="50" t="s">
        <v>16713</v>
      </c>
      <c r="G14444" s="50" t="s">
        <v>16733</v>
      </c>
      <c r="H14444" s="50" t="s">
        <v>16733</v>
      </c>
      <c r="I14444" s="50">
        <f>(DAX__2019_2020__33[[#This Row],[Adj Close]]-DAX__2019_2020__33[[#This Row],[Adj Open]])/DAX__2019_2020__33[[#This Row],[Adj Open]]</f>
        <v>-1.2007389162561376E-2</v>
      </c>
      <c r="J14444" s="50">
        <f>DAX__2019_2020__33[[#This Row],[Adj Close]]-DAX__2019_2020__33[[#This Row],[Adj Open]]</f>
        <v>-0.38999999999999346</v>
      </c>
      <c r="K14444" s="50">
        <v>1102308</v>
      </c>
    </row>
    <row r="14445" spans="1:11" x14ac:dyDescent="0.3">
      <c r="A14445" s="51" t="str">
        <f t="shared" si="232"/>
        <v>ZAL.DE</v>
      </c>
      <c r="B14445" s="52" t="s">
        <v>386</v>
      </c>
      <c r="C14445" s="50" t="s">
        <v>16727</v>
      </c>
      <c r="D14445" s="50">
        <f>DAX__2019_2020__33[[#This Row],[Open]]*(DAX__2019_2020__33[[#This Row],[Adj Close]]/DAX__2019_2020__33[[#This Row],[Close]])</f>
        <v>31.889999</v>
      </c>
      <c r="E14445" s="50" t="s">
        <v>16726</v>
      </c>
      <c r="F14445" s="50" t="s">
        <v>16234</v>
      </c>
      <c r="G14445" s="50" t="s">
        <v>26605</v>
      </c>
      <c r="H14445" s="50" t="s">
        <v>26605</v>
      </c>
      <c r="I14445" s="50">
        <f>(DAX__2019_2020__33[[#This Row],[Adj Close]]-DAX__2019_2020__33[[#This Row],[Adj Open]])/DAX__2019_2020__33[[#This Row],[Adj Open]]</f>
        <v>-1.0034462528518714E-2</v>
      </c>
      <c r="J14445" s="50">
        <f>DAX__2019_2020__33[[#This Row],[Adj Close]]-DAX__2019_2020__33[[#This Row],[Adj Open]]</f>
        <v>-0.31999899999999926</v>
      </c>
      <c r="K14445" s="50">
        <v>979121</v>
      </c>
    </row>
    <row r="14446" spans="1:11" x14ac:dyDescent="0.3">
      <c r="A14446" s="51" t="str">
        <f t="shared" si="232"/>
        <v>ZAL.DE</v>
      </c>
      <c r="B14446" s="52" t="s">
        <v>387</v>
      </c>
      <c r="C14446" s="50" t="s">
        <v>16771</v>
      </c>
      <c r="D14446" s="50">
        <f>DAX__2019_2020__33[[#This Row],[Open]]*(DAX__2019_2020__33[[#This Row],[Adj Close]]/DAX__2019_2020__33[[#This Row],[Close]])</f>
        <v>32.759998000000003</v>
      </c>
      <c r="E14446" s="50" t="s">
        <v>1866</v>
      </c>
      <c r="F14446" s="50" t="s">
        <v>16609</v>
      </c>
      <c r="G14446" s="50" t="s">
        <v>16761</v>
      </c>
      <c r="H14446" s="50" t="s">
        <v>16761</v>
      </c>
      <c r="I14446" s="50">
        <f>(DAX__2019_2020__33[[#This Row],[Adj Close]]-DAX__2019_2020__33[[#This Row],[Adj Open]])/DAX__2019_2020__33[[#This Row],[Adj Open]]</f>
        <v>-3.3576314626149371E-3</v>
      </c>
      <c r="J14446" s="50">
        <f>DAX__2019_2020__33[[#This Row],[Adj Close]]-DAX__2019_2020__33[[#This Row],[Adj Open]]</f>
        <v>-0.10999600000000243</v>
      </c>
      <c r="K14446" s="50">
        <v>766495</v>
      </c>
    </row>
    <row r="14447" spans="1:11" x14ac:dyDescent="0.3">
      <c r="A14447" s="51" t="str">
        <f t="shared" si="232"/>
        <v>ZAL.DE</v>
      </c>
      <c r="B14447" s="52" t="s">
        <v>388</v>
      </c>
      <c r="C14447" s="50" t="s">
        <v>30625</v>
      </c>
      <c r="D14447" s="50">
        <f>DAX__2019_2020__33[[#This Row],[Open]]*(DAX__2019_2020__33[[#This Row],[Adj Close]]/DAX__2019_2020__33[[#This Row],[Close]])</f>
        <v>31.879999000000002</v>
      </c>
      <c r="E14447" s="50" t="s">
        <v>20470</v>
      </c>
      <c r="F14447" s="50" t="s">
        <v>16267</v>
      </c>
      <c r="G14447" s="50" t="s">
        <v>1791</v>
      </c>
      <c r="H14447" s="50" t="s">
        <v>1791</v>
      </c>
      <c r="I14447" s="50">
        <f>(DAX__2019_2020__33[[#This Row],[Adj Close]]-DAX__2019_2020__33[[#This Row],[Adj Open]])/DAX__2019_2020__33[[#This Row],[Adj Open]]</f>
        <v>-5.207026512140104E-2</v>
      </c>
      <c r="J14447" s="50">
        <f>DAX__2019_2020__33[[#This Row],[Adj Close]]-DAX__2019_2020__33[[#This Row],[Adj Open]]</f>
        <v>-1.6600000000000001</v>
      </c>
      <c r="K14447" s="50">
        <v>1081619</v>
      </c>
    </row>
    <row r="14448" spans="1:11" x14ac:dyDescent="0.3">
      <c r="A14448" s="51" t="str">
        <f t="shared" si="232"/>
        <v>ZAL.DE</v>
      </c>
      <c r="B14448" s="52" t="s">
        <v>389</v>
      </c>
      <c r="C14448" s="50" t="s">
        <v>16253</v>
      </c>
      <c r="D14448" s="50">
        <f>DAX__2019_2020__33[[#This Row],[Open]]*(DAX__2019_2020__33[[#This Row],[Adj Close]]/DAX__2019_2020__33[[#This Row],[Close]])</f>
        <v>29.93</v>
      </c>
      <c r="E14448" s="50" t="s">
        <v>16333</v>
      </c>
      <c r="F14448" s="50" t="s">
        <v>26500</v>
      </c>
      <c r="G14448" s="50" t="s">
        <v>16271</v>
      </c>
      <c r="H14448" s="50" t="s">
        <v>16271</v>
      </c>
      <c r="I14448" s="50">
        <f>(DAX__2019_2020__33[[#This Row],[Adj Close]]-DAX__2019_2020__33[[#This Row],[Adj Open]])/DAX__2019_2020__33[[#This Row],[Adj Open]]</f>
        <v>1.4366889408620138E-2</v>
      </c>
      <c r="J14448" s="50">
        <f>DAX__2019_2020__33[[#This Row],[Adj Close]]-DAX__2019_2020__33[[#This Row],[Adj Open]]</f>
        <v>0.43000100000000074</v>
      </c>
      <c r="K14448" s="50">
        <v>1035324</v>
      </c>
    </row>
    <row r="14449" spans="1:11" x14ac:dyDescent="0.3">
      <c r="A14449" s="51" t="str">
        <f t="shared" si="232"/>
        <v>ZAL.DE</v>
      </c>
      <c r="B14449" s="52" t="s">
        <v>390</v>
      </c>
      <c r="C14449" s="50" t="s">
        <v>1845</v>
      </c>
      <c r="D14449" s="50">
        <f>DAX__2019_2020__33[[#This Row],[Open]]*(DAX__2019_2020__33[[#This Row],[Adj Close]]/DAX__2019_2020__33[[#This Row],[Close]])</f>
        <v>31.379999000000002</v>
      </c>
      <c r="E14449" s="50" t="s">
        <v>17261</v>
      </c>
      <c r="F14449" s="50" t="s">
        <v>16700</v>
      </c>
      <c r="G14449" s="50" t="s">
        <v>16638</v>
      </c>
      <c r="H14449" s="50" t="s">
        <v>16638</v>
      </c>
      <c r="I14449" s="50">
        <f>(DAX__2019_2020__33[[#This Row],[Adj Close]]-DAX__2019_2020__33[[#This Row],[Adj Open]])/DAX__2019_2020__33[[#This Row],[Adj Open]]</f>
        <v>-8.922849232723051E-3</v>
      </c>
      <c r="J14449" s="50">
        <f>DAX__2019_2020__33[[#This Row],[Adj Close]]-DAX__2019_2020__33[[#This Row],[Adj Open]]</f>
        <v>-0.27999900000000011</v>
      </c>
      <c r="K14449" s="50">
        <v>1186559</v>
      </c>
    </row>
    <row r="14450" spans="1:11" x14ac:dyDescent="0.3">
      <c r="A14450" s="51" t="str">
        <f t="shared" si="232"/>
        <v>ZAL.DE</v>
      </c>
      <c r="B14450" s="52" t="s">
        <v>391</v>
      </c>
      <c r="C14450" s="50" t="s">
        <v>17219</v>
      </c>
      <c r="D14450" s="50">
        <f>DAX__2019_2020__33[[#This Row],[Open]]*(DAX__2019_2020__33[[#This Row],[Adj Close]]/DAX__2019_2020__33[[#This Row],[Close]])</f>
        <v>29.82</v>
      </c>
      <c r="E14450" s="50" t="s">
        <v>26746</v>
      </c>
      <c r="F14450" s="50" t="s">
        <v>26505</v>
      </c>
      <c r="G14450" s="50" t="s">
        <v>16509</v>
      </c>
      <c r="H14450" s="50" t="s">
        <v>16509</v>
      </c>
      <c r="I14450" s="50">
        <f>(DAX__2019_2020__33[[#This Row],[Adj Close]]-DAX__2019_2020__33[[#This Row],[Adj Open]])/DAX__2019_2020__33[[#This Row],[Adj Open]]</f>
        <v>-1.0731052984574121E-2</v>
      </c>
      <c r="J14450" s="50">
        <f>DAX__2019_2020__33[[#This Row],[Adj Close]]-DAX__2019_2020__33[[#This Row],[Adj Open]]</f>
        <v>-0.32000000000000028</v>
      </c>
      <c r="K14450" s="50">
        <v>934172</v>
      </c>
    </row>
    <row r="14451" spans="1:11" x14ac:dyDescent="0.3">
      <c r="A14451" s="51" t="str">
        <f t="shared" si="232"/>
        <v>ZAL.DE</v>
      </c>
      <c r="B14451" s="52" t="s">
        <v>392</v>
      </c>
      <c r="C14451" s="50" t="s">
        <v>17266</v>
      </c>
      <c r="D14451" s="50">
        <f>DAX__2019_2020__33[[#This Row],[Open]]*(DAX__2019_2020__33[[#This Row],[Adj Close]]/DAX__2019_2020__33[[#This Row],[Close]])</f>
        <v>31.27</v>
      </c>
      <c r="E14451" s="50" t="s">
        <v>30626</v>
      </c>
      <c r="F14451" s="50" t="s">
        <v>16313</v>
      </c>
      <c r="G14451" s="50" t="s">
        <v>30626</v>
      </c>
      <c r="H14451" s="50" t="s">
        <v>30626</v>
      </c>
      <c r="I14451" s="50">
        <f>(DAX__2019_2020__33[[#This Row],[Adj Close]]-DAX__2019_2020__33[[#This Row],[Adj Open]])/DAX__2019_2020__33[[#This Row],[Adj Open]]</f>
        <v>6.0761048928685647E-2</v>
      </c>
      <c r="J14451" s="50">
        <f>DAX__2019_2020__33[[#This Row],[Adj Close]]-DAX__2019_2020__33[[#This Row],[Adj Open]]</f>
        <v>1.8999980000000001</v>
      </c>
      <c r="K14451" s="50">
        <v>883595</v>
      </c>
    </row>
    <row r="14452" spans="1:11" x14ac:dyDescent="0.3">
      <c r="A14452" s="51" t="str">
        <f t="shared" si="232"/>
        <v>ZAL.DE</v>
      </c>
      <c r="B14452" s="52" t="s">
        <v>393</v>
      </c>
      <c r="C14452" s="50" t="s">
        <v>1947</v>
      </c>
      <c r="D14452" s="50">
        <f>DAX__2019_2020__33[[#This Row],[Open]]*(DAX__2019_2020__33[[#This Row],[Adj Close]]/DAX__2019_2020__33[[#This Row],[Close]])</f>
        <v>34.599997999999999</v>
      </c>
      <c r="E14452" s="50" t="s">
        <v>30627</v>
      </c>
      <c r="F14452" s="50" t="s">
        <v>16924</v>
      </c>
      <c r="G14452" s="50" t="s">
        <v>30627</v>
      </c>
      <c r="H14452" s="50" t="s">
        <v>30627</v>
      </c>
      <c r="I14452" s="50">
        <f>(DAX__2019_2020__33[[#This Row],[Adj Close]]-DAX__2019_2020__33[[#This Row],[Adj Open]])/DAX__2019_2020__33[[#This Row],[Adj Open]]</f>
        <v>3.0924857278893492E-2</v>
      </c>
      <c r="J14452" s="50">
        <f>DAX__2019_2020__33[[#This Row],[Adj Close]]-DAX__2019_2020__33[[#This Row],[Adj Open]]</f>
        <v>1.0700000000000003</v>
      </c>
      <c r="K14452" s="50">
        <v>752581</v>
      </c>
    </row>
    <row r="14453" spans="1:11" x14ac:dyDescent="0.3">
      <c r="A14453" s="51" t="str">
        <f t="shared" si="232"/>
        <v>ZAL.DE</v>
      </c>
      <c r="B14453" s="52" t="s">
        <v>394</v>
      </c>
      <c r="C14453" s="50" t="s">
        <v>16854</v>
      </c>
      <c r="D14453" s="50">
        <f>DAX__2019_2020__33[[#This Row],[Open]]*(DAX__2019_2020__33[[#This Row],[Adj Close]]/DAX__2019_2020__33[[#This Row],[Close]])</f>
        <v>35</v>
      </c>
      <c r="E14453" s="50" t="s">
        <v>21494</v>
      </c>
      <c r="F14453" s="50" t="s">
        <v>1947</v>
      </c>
      <c r="G14453" s="50" t="s">
        <v>21489</v>
      </c>
      <c r="H14453" s="50" t="s">
        <v>21489</v>
      </c>
      <c r="I14453" s="50">
        <f>(DAX__2019_2020__33[[#This Row],[Adj Close]]-DAX__2019_2020__33[[#This Row],[Adj Open]])/DAX__2019_2020__33[[#This Row],[Adj Open]]</f>
        <v>3.5428628571428485E-2</v>
      </c>
      <c r="J14453" s="50">
        <f>DAX__2019_2020__33[[#This Row],[Adj Close]]-DAX__2019_2020__33[[#This Row],[Adj Open]]</f>
        <v>1.2400019999999969</v>
      </c>
      <c r="K14453" s="50">
        <v>624244</v>
      </c>
    </row>
    <row r="14454" spans="1:11" x14ac:dyDescent="0.3">
      <c r="A14454" s="51" t="str">
        <f t="shared" si="232"/>
        <v>ZAL.DE</v>
      </c>
      <c r="B14454" s="52" t="s">
        <v>395</v>
      </c>
      <c r="C14454" s="50" t="s">
        <v>17308</v>
      </c>
      <c r="D14454" s="50">
        <f>DAX__2019_2020__33[[#This Row],[Open]]*(DAX__2019_2020__33[[#This Row],[Adj Close]]/DAX__2019_2020__33[[#This Row],[Close]])</f>
        <v>35.889999000000003</v>
      </c>
      <c r="E14454" s="50" t="s">
        <v>20203</v>
      </c>
      <c r="F14454" s="50" t="s">
        <v>16984</v>
      </c>
      <c r="G14454" s="50" t="s">
        <v>20472</v>
      </c>
      <c r="H14454" s="50" t="s">
        <v>20472</v>
      </c>
      <c r="I14454" s="50">
        <f>(DAX__2019_2020__33[[#This Row],[Adj Close]]-DAX__2019_2020__33[[#This Row],[Adj Open]])/DAX__2019_2020__33[[#This Row],[Adj Open]]</f>
        <v>-5.767620667807772E-2</v>
      </c>
      <c r="J14454" s="50">
        <f>DAX__2019_2020__33[[#This Row],[Adj Close]]-DAX__2019_2020__33[[#This Row],[Adj Open]]</f>
        <v>-2.0699990000000028</v>
      </c>
      <c r="K14454" s="50">
        <v>486907</v>
      </c>
    </row>
    <row r="14455" spans="1:11" x14ac:dyDescent="0.3">
      <c r="A14455" s="51" t="str">
        <f t="shared" si="232"/>
        <v>ZAL.DE</v>
      </c>
      <c r="B14455" s="52" t="s">
        <v>396</v>
      </c>
      <c r="C14455" s="50" t="s">
        <v>1957</v>
      </c>
      <c r="D14455" s="50">
        <f>DAX__2019_2020__33[[#This Row],[Open]]*(DAX__2019_2020__33[[#This Row],[Adj Close]]/DAX__2019_2020__33[[#This Row],[Close]])</f>
        <v>33.939999</v>
      </c>
      <c r="E14455" s="50" t="s">
        <v>20249</v>
      </c>
      <c r="F14455" s="50" t="s">
        <v>16974</v>
      </c>
      <c r="G14455" s="50" t="s">
        <v>26810</v>
      </c>
      <c r="H14455" s="50" t="s">
        <v>26810</v>
      </c>
      <c r="I14455" s="50">
        <f>(DAX__2019_2020__33[[#This Row],[Adj Close]]-DAX__2019_2020__33[[#This Row],[Adj Open]])/DAX__2019_2020__33[[#This Row],[Adj Open]]</f>
        <v>-2.7106630144567687E-2</v>
      </c>
      <c r="J14455" s="50">
        <f>DAX__2019_2020__33[[#This Row],[Adj Close]]-DAX__2019_2020__33[[#This Row],[Adj Open]]</f>
        <v>-0.91999899999999712</v>
      </c>
      <c r="K14455" s="50">
        <v>408506</v>
      </c>
    </row>
    <row r="14456" spans="1:11" x14ac:dyDescent="0.3">
      <c r="A14456" s="51" t="str">
        <f t="shared" si="232"/>
        <v>ZAL.DE</v>
      </c>
      <c r="B14456" s="52" t="s">
        <v>397</v>
      </c>
      <c r="C14456" s="50" t="s">
        <v>16924</v>
      </c>
      <c r="D14456" s="50">
        <f>DAX__2019_2020__33[[#This Row],[Open]]*(DAX__2019_2020__33[[#This Row],[Adj Close]]/DAX__2019_2020__33[[#This Row],[Close]])</f>
        <v>33</v>
      </c>
      <c r="E14456" s="50" t="s">
        <v>17297</v>
      </c>
      <c r="F14456" s="50" t="s">
        <v>16720</v>
      </c>
      <c r="G14456" s="50" t="s">
        <v>17298</v>
      </c>
      <c r="H14456" s="50" t="s">
        <v>17298</v>
      </c>
      <c r="I14456" s="50">
        <f>(DAX__2019_2020__33[[#This Row],[Adj Close]]-DAX__2019_2020__33[[#This Row],[Adj Open]])/DAX__2019_2020__33[[#This Row],[Adj Open]]</f>
        <v>6.0303090909090813E-2</v>
      </c>
      <c r="J14456" s="50">
        <f>DAX__2019_2020__33[[#This Row],[Adj Close]]-DAX__2019_2020__33[[#This Row],[Adj Open]]</f>
        <v>1.9900019999999969</v>
      </c>
      <c r="K14456" s="50">
        <v>846264</v>
      </c>
    </row>
    <row r="14457" spans="1:11" x14ac:dyDescent="0.3">
      <c r="A14457" s="51" t="str">
        <f t="shared" si="232"/>
        <v>ZAL.DE</v>
      </c>
      <c r="B14457" s="52" t="s">
        <v>398</v>
      </c>
      <c r="C14457" s="50" t="s">
        <v>20466</v>
      </c>
      <c r="D14457" s="50">
        <f>DAX__2019_2020__33[[#This Row],[Open]]*(DAX__2019_2020__33[[#This Row],[Adj Close]]/DAX__2019_2020__33[[#This Row],[Close]])</f>
        <v>34.650002000000001</v>
      </c>
      <c r="E14457" s="50" t="s">
        <v>17319</v>
      </c>
      <c r="F14457" s="50" t="s">
        <v>1600</v>
      </c>
      <c r="G14457" s="50" t="s">
        <v>20475</v>
      </c>
      <c r="H14457" s="50" t="s">
        <v>20475</v>
      </c>
      <c r="I14457" s="50">
        <f>(DAX__2019_2020__33[[#This Row],[Adj Close]]-DAX__2019_2020__33[[#This Row],[Adj Open]])/DAX__2019_2020__33[[#This Row],[Adj Open]]</f>
        <v>-1.4141471045225453E-2</v>
      </c>
      <c r="J14457" s="50">
        <f>DAX__2019_2020__33[[#This Row],[Adj Close]]-DAX__2019_2020__33[[#This Row],[Adj Open]]</f>
        <v>-0.49000200000000405</v>
      </c>
      <c r="K14457" s="50">
        <v>406766</v>
      </c>
    </row>
    <row r="14458" spans="1:11" x14ac:dyDescent="0.3">
      <c r="A14458" s="51" t="str">
        <f t="shared" si="232"/>
        <v>ZAL.DE</v>
      </c>
      <c r="B14458" s="52" t="s">
        <v>399</v>
      </c>
      <c r="C14458" s="50" t="s">
        <v>1596</v>
      </c>
      <c r="D14458" s="50">
        <f>DAX__2019_2020__33[[#This Row],[Open]]*(DAX__2019_2020__33[[#This Row],[Adj Close]]/DAX__2019_2020__33[[#This Row],[Close]])</f>
        <v>34.490001999999997</v>
      </c>
      <c r="E14458" s="50" t="s">
        <v>27223</v>
      </c>
      <c r="F14458" s="50" t="s">
        <v>26767</v>
      </c>
      <c r="G14458" s="50" t="s">
        <v>16914</v>
      </c>
      <c r="H14458" s="50" t="s">
        <v>16914</v>
      </c>
      <c r="I14458" s="50">
        <f>(DAX__2019_2020__33[[#This Row],[Adj Close]]-DAX__2019_2020__33[[#This Row],[Adj Open]])/DAX__2019_2020__33[[#This Row],[Adj Open]]</f>
        <v>-5.2189327214303208E-3</v>
      </c>
      <c r="J14458" s="50">
        <f>DAX__2019_2020__33[[#This Row],[Adj Close]]-DAX__2019_2020__33[[#This Row],[Adj Open]]</f>
        <v>-0.18000099999999719</v>
      </c>
      <c r="K14458" s="50">
        <v>450304</v>
      </c>
    </row>
    <row r="14459" spans="1:11" x14ac:dyDescent="0.3">
      <c r="A14459" s="51" t="str">
        <f t="shared" si="232"/>
        <v>ZAL.DE</v>
      </c>
      <c r="B14459" s="52" t="s">
        <v>400</v>
      </c>
      <c r="C14459" s="50" t="s">
        <v>1615</v>
      </c>
      <c r="D14459" s="50">
        <f>DAX__2019_2020__33[[#This Row],[Open]]*(DAX__2019_2020__33[[#This Row],[Adj Close]]/DAX__2019_2020__33[[#This Row],[Close]])</f>
        <v>34.049999</v>
      </c>
      <c r="E14459" s="50" t="s">
        <v>17294</v>
      </c>
      <c r="F14459" s="50" t="s">
        <v>1929</v>
      </c>
      <c r="G14459" s="50" t="s">
        <v>16811</v>
      </c>
      <c r="H14459" s="50" t="s">
        <v>16811</v>
      </c>
      <c r="I14459" s="50">
        <f>(DAX__2019_2020__33[[#This Row],[Adj Close]]-DAX__2019_2020__33[[#This Row],[Adj Open]])/DAX__2019_2020__33[[#This Row],[Adj Open]]</f>
        <v>5.8740089830841406E-4</v>
      </c>
      <c r="J14459" s="50">
        <f>DAX__2019_2020__33[[#This Row],[Adj Close]]-DAX__2019_2020__33[[#This Row],[Adj Open]]</f>
        <v>2.0001000000000602E-2</v>
      </c>
      <c r="K14459" s="50">
        <v>231380</v>
      </c>
    </row>
    <row r="14460" spans="1:11" x14ac:dyDescent="0.3">
      <c r="A14460" s="51" t="str">
        <f t="shared" si="232"/>
        <v>ZAL.DE</v>
      </c>
      <c r="B14460" s="52" t="s">
        <v>401</v>
      </c>
      <c r="C14460" s="50" t="s">
        <v>1611</v>
      </c>
      <c r="D14460" s="50">
        <f>DAX__2019_2020__33[[#This Row],[Open]]*(DAX__2019_2020__33[[#This Row],[Adj Close]]/DAX__2019_2020__33[[#This Row],[Close]])</f>
        <v>35.060001</v>
      </c>
      <c r="E14460" s="50" t="s">
        <v>17431</v>
      </c>
      <c r="F14460" s="50" t="s">
        <v>26949</v>
      </c>
      <c r="G14460" s="50" t="s">
        <v>11573</v>
      </c>
      <c r="H14460" s="50" t="s">
        <v>11573</v>
      </c>
      <c r="I14460" s="50">
        <f>(DAX__2019_2020__33[[#This Row],[Adj Close]]-DAX__2019_2020__33[[#This Row],[Adj Open]])/DAX__2019_2020__33[[#This Row],[Adj Open]]</f>
        <v>7.4158554644650376E-2</v>
      </c>
      <c r="J14460" s="50">
        <f>DAX__2019_2020__33[[#This Row],[Adj Close]]-DAX__2019_2020__33[[#This Row],[Adj Open]]</f>
        <v>2.5999989999999968</v>
      </c>
      <c r="K14460" s="50">
        <v>484852</v>
      </c>
    </row>
    <row r="14461" spans="1:11" x14ac:dyDescent="0.3">
      <c r="A14461" s="51" t="str">
        <f t="shared" si="232"/>
        <v>ZAL.DE</v>
      </c>
      <c r="B14461" s="52" t="s">
        <v>402</v>
      </c>
      <c r="C14461" s="50" t="s">
        <v>27797</v>
      </c>
      <c r="D14461" s="50">
        <f>DAX__2019_2020__33[[#This Row],[Open]]*(DAX__2019_2020__33[[#This Row],[Adj Close]]/DAX__2019_2020__33[[#This Row],[Close]])</f>
        <v>38.549999</v>
      </c>
      <c r="E14461" s="50" t="s">
        <v>17486</v>
      </c>
      <c r="F14461" s="50" t="s">
        <v>17431</v>
      </c>
      <c r="G14461" s="50" t="s">
        <v>17368</v>
      </c>
      <c r="H14461" s="50" t="s">
        <v>17368</v>
      </c>
      <c r="I14461" s="50">
        <f>(DAX__2019_2020__33[[#This Row],[Adj Close]]-DAX__2019_2020__33[[#This Row],[Adj Open]])/DAX__2019_2020__33[[#This Row],[Adj Open]]</f>
        <v>-8.3008821867933853E-3</v>
      </c>
      <c r="J14461" s="50">
        <f>DAX__2019_2020__33[[#This Row],[Adj Close]]-DAX__2019_2020__33[[#This Row],[Adj Open]]</f>
        <v>-0.31999900000000281</v>
      </c>
      <c r="K14461" s="50">
        <v>662603</v>
      </c>
    </row>
    <row r="14462" spans="1:11" x14ac:dyDescent="0.3">
      <c r="A14462" s="51" t="str">
        <f t="shared" ref="A14462:A14525" si="233">"ZAL.DE"</f>
        <v>ZAL.DE</v>
      </c>
      <c r="B14462" s="52" t="s">
        <v>403</v>
      </c>
      <c r="C14462" s="50" t="s">
        <v>17364</v>
      </c>
      <c r="D14462" s="50">
        <f>DAX__2019_2020__33[[#This Row],[Open]]*(DAX__2019_2020__33[[#This Row],[Adj Close]]/DAX__2019_2020__33[[#This Row],[Close]])</f>
        <v>37.900002000000001</v>
      </c>
      <c r="E14462" s="50" t="s">
        <v>1006</v>
      </c>
      <c r="F14462" s="50" t="s">
        <v>20283</v>
      </c>
      <c r="G14462" s="50" t="s">
        <v>17444</v>
      </c>
      <c r="H14462" s="50" t="s">
        <v>17444</v>
      </c>
      <c r="I14462" s="50">
        <f>(DAX__2019_2020__33[[#This Row],[Adj Close]]-DAX__2019_2020__33[[#This Row],[Adj Open]])/DAX__2019_2020__33[[#This Row],[Adj Open]]</f>
        <v>1.5303376501140982E-2</v>
      </c>
      <c r="J14462" s="50">
        <f>DAX__2019_2020__33[[#This Row],[Adj Close]]-DAX__2019_2020__33[[#This Row],[Adj Open]]</f>
        <v>0.57999799999999624</v>
      </c>
      <c r="K14462" s="50">
        <v>333242</v>
      </c>
    </row>
    <row r="14463" spans="1:11" x14ac:dyDescent="0.3">
      <c r="A14463" s="51" t="str">
        <f t="shared" si="233"/>
        <v>ZAL.DE</v>
      </c>
      <c r="B14463" s="52" t="s">
        <v>404</v>
      </c>
      <c r="C14463" s="50" t="s">
        <v>1177</v>
      </c>
      <c r="D14463" s="50">
        <f>DAX__2019_2020__33[[#This Row],[Open]]*(DAX__2019_2020__33[[#This Row],[Adj Close]]/DAX__2019_2020__33[[#This Row],[Close]])</f>
        <v>39.150002000000001</v>
      </c>
      <c r="E14463" s="50" t="s">
        <v>17385</v>
      </c>
      <c r="F14463" s="50" t="s">
        <v>1208</v>
      </c>
      <c r="G14463" s="50" t="s">
        <v>9811</v>
      </c>
      <c r="H14463" s="50" t="s">
        <v>9811</v>
      </c>
      <c r="I14463" s="50">
        <f>(DAX__2019_2020__33[[#This Row],[Adj Close]]-DAX__2019_2020__33[[#This Row],[Adj Open]])/DAX__2019_2020__33[[#This Row],[Adj Open]]</f>
        <v>1.9412463886974922E-2</v>
      </c>
      <c r="J14463" s="50">
        <f>DAX__2019_2020__33[[#This Row],[Adj Close]]-DAX__2019_2020__33[[#This Row],[Adj Open]]</f>
        <v>0.75999799999999595</v>
      </c>
      <c r="K14463" s="50">
        <v>394778</v>
      </c>
    </row>
    <row r="14464" spans="1:11" x14ac:dyDescent="0.3">
      <c r="A14464" s="51" t="str">
        <f t="shared" si="233"/>
        <v>ZAL.DE</v>
      </c>
      <c r="B14464" s="52" t="s">
        <v>405</v>
      </c>
      <c r="C14464" s="50" t="s">
        <v>30618</v>
      </c>
      <c r="D14464" s="50">
        <f>DAX__2019_2020__33[[#This Row],[Open]]*(DAX__2019_2020__33[[#This Row],[Adj Close]]/DAX__2019_2020__33[[#This Row],[Close]])</f>
        <v>40.689999</v>
      </c>
      <c r="E14464" s="50" t="s">
        <v>2197</v>
      </c>
      <c r="F14464" s="50" t="s">
        <v>17572</v>
      </c>
      <c r="G14464" s="50" t="s">
        <v>1251</v>
      </c>
      <c r="H14464" s="50" t="s">
        <v>1251</v>
      </c>
      <c r="I14464" s="50">
        <f>(DAX__2019_2020__33[[#This Row],[Adj Close]]-DAX__2019_2020__33[[#This Row],[Adj Open]])/DAX__2019_2020__33[[#This Row],[Adj Open]]</f>
        <v>2.2855739072394663E-2</v>
      </c>
      <c r="J14464" s="50">
        <f>DAX__2019_2020__33[[#This Row],[Adj Close]]-DAX__2019_2020__33[[#This Row],[Adj Open]]</f>
        <v>0.92999999999999972</v>
      </c>
      <c r="K14464" s="50">
        <v>381095</v>
      </c>
    </row>
    <row r="14465" spans="1:11" x14ac:dyDescent="0.3">
      <c r="A14465" s="51" t="str">
        <f t="shared" si="233"/>
        <v>ZAL.DE</v>
      </c>
      <c r="B14465" s="52" t="s">
        <v>406</v>
      </c>
      <c r="C14465" s="50" t="s">
        <v>30600</v>
      </c>
      <c r="D14465" s="50">
        <f>DAX__2019_2020__33[[#This Row],[Open]]*(DAX__2019_2020__33[[#This Row],[Adj Close]]/DAX__2019_2020__33[[#This Row],[Close]])</f>
        <v>41.939999</v>
      </c>
      <c r="E14465" s="50" t="s">
        <v>27395</v>
      </c>
      <c r="F14465" s="50" t="s">
        <v>11571</v>
      </c>
      <c r="G14465" s="50" t="s">
        <v>2098</v>
      </c>
      <c r="H14465" s="50" t="s">
        <v>2098</v>
      </c>
      <c r="I14465" s="50">
        <f>(DAX__2019_2020__33[[#This Row],[Adj Close]]-DAX__2019_2020__33[[#This Row],[Adj Open]])/DAX__2019_2020__33[[#This Row],[Adj Open]]</f>
        <v>-3.9103482095934256E-2</v>
      </c>
      <c r="J14465" s="50">
        <f>DAX__2019_2020__33[[#This Row],[Adj Close]]-DAX__2019_2020__33[[#This Row],[Adj Open]]</f>
        <v>-1.6400000000000006</v>
      </c>
      <c r="K14465" s="50">
        <v>771295</v>
      </c>
    </row>
    <row r="14466" spans="1:11" x14ac:dyDescent="0.3">
      <c r="A14466" s="51" t="str">
        <f t="shared" si="233"/>
        <v>ZAL.DE</v>
      </c>
      <c r="B14466" s="52" t="s">
        <v>407</v>
      </c>
      <c r="C14466" s="50" t="s">
        <v>2181</v>
      </c>
      <c r="D14466" s="50">
        <f>DAX__2019_2020__33[[#This Row],[Open]]*(DAX__2019_2020__33[[#This Row],[Adj Close]]/DAX__2019_2020__33[[#This Row],[Close]])</f>
        <v>42.299999</v>
      </c>
      <c r="E14466" s="50" t="s">
        <v>975</v>
      </c>
      <c r="F14466" s="50" t="s">
        <v>17472</v>
      </c>
      <c r="G14466" s="50" t="s">
        <v>596</v>
      </c>
      <c r="H14466" s="50" t="s">
        <v>596</v>
      </c>
      <c r="I14466" s="50">
        <f>(DAX__2019_2020__33[[#This Row],[Adj Close]]-DAX__2019_2020__33[[#This Row],[Adj Open]])/DAX__2019_2020__33[[#This Row],[Adj Open]]</f>
        <v>1.1820331248707594E-2</v>
      </c>
      <c r="J14466" s="50">
        <f>DAX__2019_2020__33[[#This Row],[Adj Close]]-DAX__2019_2020__33[[#This Row],[Adj Open]]</f>
        <v>0.5</v>
      </c>
      <c r="K14466" s="50">
        <v>1461798</v>
      </c>
    </row>
    <row r="14467" spans="1:11" x14ac:dyDescent="0.3">
      <c r="A14467" s="51" t="str">
        <f t="shared" si="233"/>
        <v>ZAL.DE</v>
      </c>
      <c r="B14467" s="52" t="s">
        <v>408</v>
      </c>
      <c r="C14467" s="50" t="s">
        <v>2206</v>
      </c>
      <c r="D14467" s="50">
        <f>DAX__2019_2020__33[[#This Row],[Open]]*(DAX__2019_2020__33[[#This Row],[Adj Close]]/DAX__2019_2020__33[[#This Row],[Close]])</f>
        <v>44.470001000000003</v>
      </c>
      <c r="E14467" s="50" t="s">
        <v>963</v>
      </c>
      <c r="F14467" s="50" t="s">
        <v>2131</v>
      </c>
      <c r="G14467" s="50" t="s">
        <v>1424</v>
      </c>
      <c r="H14467" s="50" t="s">
        <v>1424</v>
      </c>
      <c r="I14467" s="50">
        <f>(DAX__2019_2020__33[[#This Row],[Adj Close]]-DAX__2019_2020__33[[#This Row],[Adj Open]])/DAX__2019_2020__33[[#This Row],[Adj Open]]</f>
        <v>-1.7315043460421849E-2</v>
      </c>
      <c r="J14467" s="50">
        <f>DAX__2019_2020__33[[#This Row],[Adj Close]]-DAX__2019_2020__33[[#This Row],[Adj Open]]</f>
        <v>-0.77000000000000313</v>
      </c>
      <c r="K14467" s="50">
        <v>591582</v>
      </c>
    </row>
    <row r="14468" spans="1:11" x14ac:dyDescent="0.3">
      <c r="A14468" s="51" t="str">
        <f t="shared" si="233"/>
        <v>ZAL.DE</v>
      </c>
      <c r="B14468" s="52" t="s">
        <v>409</v>
      </c>
      <c r="C14468" s="50" t="s">
        <v>1082</v>
      </c>
      <c r="D14468" s="50">
        <f>DAX__2019_2020__33[[#This Row],[Open]]*(DAX__2019_2020__33[[#This Row],[Adj Close]]/DAX__2019_2020__33[[#This Row],[Close]])</f>
        <v>44.029998999999997</v>
      </c>
      <c r="E14468" s="50" t="s">
        <v>9777</v>
      </c>
      <c r="F14468" s="50" t="s">
        <v>1437</v>
      </c>
      <c r="G14468" s="50" t="s">
        <v>1147</v>
      </c>
      <c r="H14468" s="50" t="s">
        <v>1147</v>
      </c>
      <c r="I14468" s="50">
        <f>(DAX__2019_2020__33[[#This Row],[Adj Close]]-DAX__2019_2020__33[[#This Row],[Adj Open]])/DAX__2019_2020__33[[#This Row],[Adj Open]]</f>
        <v>-3.7020146196233075E-2</v>
      </c>
      <c r="J14468" s="50">
        <f>DAX__2019_2020__33[[#This Row],[Adj Close]]-DAX__2019_2020__33[[#This Row],[Adj Open]]</f>
        <v>-1.6299969999999959</v>
      </c>
      <c r="K14468" s="50">
        <v>532282</v>
      </c>
    </row>
    <row r="14469" spans="1:11" x14ac:dyDescent="0.3">
      <c r="A14469" s="51" t="str">
        <f t="shared" si="233"/>
        <v>ZAL.DE</v>
      </c>
      <c r="B14469" s="52" t="s">
        <v>410</v>
      </c>
      <c r="C14469" s="50" t="s">
        <v>8214</v>
      </c>
      <c r="D14469" s="50">
        <f>DAX__2019_2020__33[[#This Row],[Open]]*(DAX__2019_2020__33[[#This Row],[Adj Close]]/DAX__2019_2020__33[[#This Row],[Close]])</f>
        <v>42</v>
      </c>
      <c r="E14469" s="50" t="s">
        <v>9833</v>
      </c>
      <c r="F14469" s="50" t="s">
        <v>17480</v>
      </c>
      <c r="G14469" s="50" t="s">
        <v>8214</v>
      </c>
      <c r="H14469" s="50" t="s">
        <v>8214</v>
      </c>
      <c r="I14469" s="50">
        <f>(DAX__2019_2020__33[[#This Row],[Adj Close]]-DAX__2019_2020__33[[#This Row],[Adj Open]])/DAX__2019_2020__33[[#This Row],[Adj Open]]</f>
        <v>0</v>
      </c>
      <c r="J14469" s="50">
        <f>DAX__2019_2020__33[[#This Row],[Adj Close]]-DAX__2019_2020__33[[#This Row],[Adj Open]]</f>
        <v>0</v>
      </c>
      <c r="K14469" s="50">
        <v>465119</v>
      </c>
    </row>
    <row r="14470" spans="1:11" x14ac:dyDescent="0.3">
      <c r="A14470" s="51" t="str">
        <f t="shared" si="233"/>
        <v>ZAL.DE</v>
      </c>
      <c r="B14470" s="52" t="s">
        <v>411</v>
      </c>
      <c r="C14470" s="50" t="s">
        <v>1125</v>
      </c>
      <c r="D14470" s="50">
        <f>DAX__2019_2020__33[[#This Row],[Open]]*(DAX__2019_2020__33[[#This Row],[Adj Close]]/DAX__2019_2020__33[[#This Row],[Close]])</f>
        <v>42.200001</v>
      </c>
      <c r="E14470" s="50" t="s">
        <v>1024</v>
      </c>
      <c r="F14470" s="50" t="s">
        <v>1454</v>
      </c>
      <c r="G14470" s="50" t="s">
        <v>8214</v>
      </c>
      <c r="H14470" s="50" t="s">
        <v>8214</v>
      </c>
      <c r="I14470" s="50">
        <f>(DAX__2019_2020__33[[#This Row],[Adj Close]]-DAX__2019_2020__33[[#This Row],[Adj Open]])/DAX__2019_2020__33[[#This Row],[Adj Open]]</f>
        <v>-4.7393600772663563E-3</v>
      </c>
      <c r="J14470" s="50">
        <f>DAX__2019_2020__33[[#This Row],[Adj Close]]-DAX__2019_2020__33[[#This Row],[Adj Open]]</f>
        <v>-0.20000100000000032</v>
      </c>
      <c r="K14470" s="50">
        <v>430472</v>
      </c>
    </row>
    <row r="14471" spans="1:11" x14ac:dyDescent="0.3">
      <c r="A14471" s="51" t="str">
        <f t="shared" si="233"/>
        <v>ZAL.DE</v>
      </c>
      <c r="B14471" s="52" t="s">
        <v>412</v>
      </c>
      <c r="C14471" s="50" t="s">
        <v>1033</v>
      </c>
      <c r="D14471" s="50">
        <f>DAX__2019_2020__33[[#This Row],[Open]]*(DAX__2019_2020__33[[#This Row],[Adj Close]]/DAX__2019_2020__33[[#This Row],[Close]])</f>
        <v>42.110000999999997</v>
      </c>
      <c r="E14471" s="50" t="s">
        <v>1106</v>
      </c>
      <c r="F14471" s="50" t="s">
        <v>9806</v>
      </c>
      <c r="G14471" s="50" t="s">
        <v>8229</v>
      </c>
      <c r="H14471" s="50" t="s">
        <v>8229</v>
      </c>
      <c r="I14471" s="50">
        <f>(DAX__2019_2020__33[[#This Row],[Adj Close]]-DAX__2019_2020__33[[#This Row],[Adj Open]])/DAX__2019_2020__33[[#This Row],[Adj Open]]</f>
        <v>-5.2244596242112138E-3</v>
      </c>
      <c r="J14471" s="50">
        <f>DAX__2019_2020__33[[#This Row],[Adj Close]]-DAX__2019_2020__33[[#This Row],[Adj Open]]</f>
        <v>-0.22000199999999381</v>
      </c>
      <c r="K14471" s="50">
        <v>339255</v>
      </c>
    </row>
    <row r="14472" spans="1:11" x14ac:dyDescent="0.3">
      <c r="A14472" s="51" t="str">
        <f t="shared" si="233"/>
        <v>ZAL.DE</v>
      </c>
      <c r="B14472" s="52" t="s">
        <v>413</v>
      </c>
      <c r="C14472" s="50" t="s">
        <v>30614</v>
      </c>
      <c r="D14472" s="50">
        <f>DAX__2019_2020__33[[#This Row],[Open]]*(DAX__2019_2020__33[[#This Row],[Adj Close]]/DAX__2019_2020__33[[#This Row],[Close]])</f>
        <v>41.48</v>
      </c>
      <c r="E14472" s="50" t="s">
        <v>27341</v>
      </c>
      <c r="F14472" s="50" t="s">
        <v>1489</v>
      </c>
      <c r="G14472" s="50" t="s">
        <v>30628</v>
      </c>
      <c r="H14472" s="50" t="s">
        <v>30628</v>
      </c>
      <c r="I14472" s="50">
        <f>(DAX__2019_2020__33[[#This Row],[Adj Close]]-DAX__2019_2020__33[[#This Row],[Adj Open]])/DAX__2019_2020__33[[#This Row],[Adj Open]]</f>
        <v>2.242044358727097E-2</v>
      </c>
      <c r="J14472" s="50">
        <f>DAX__2019_2020__33[[#This Row],[Adj Close]]-DAX__2019_2020__33[[#This Row],[Adj Open]]</f>
        <v>0.92999999999999972</v>
      </c>
      <c r="K14472" s="50">
        <v>503818</v>
      </c>
    </row>
    <row r="14473" spans="1:11" x14ac:dyDescent="0.3">
      <c r="A14473" s="51" t="str">
        <f t="shared" si="233"/>
        <v>ZAL.DE</v>
      </c>
      <c r="B14473" s="52" t="s">
        <v>414</v>
      </c>
      <c r="C14473" s="50" t="s">
        <v>1099</v>
      </c>
      <c r="D14473" s="50">
        <f>DAX__2019_2020__33[[#This Row],[Open]]*(DAX__2019_2020__33[[#This Row],[Adj Close]]/DAX__2019_2020__33[[#This Row],[Close]])</f>
        <v>43.220001000000003</v>
      </c>
      <c r="E14473" s="50" t="s">
        <v>9786</v>
      </c>
      <c r="F14473" s="50" t="s">
        <v>19538</v>
      </c>
      <c r="G14473" s="50" t="s">
        <v>8271</v>
      </c>
      <c r="H14473" s="50" t="s">
        <v>8271</v>
      </c>
      <c r="I14473" s="50">
        <f>(DAX__2019_2020__33[[#This Row],[Adj Close]]-DAX__2019_2020__33[[#This Row],[Adj Open]])/DAX__2019_2020__33[[#This Row],[Adj Open]]</f>
        <v>-5.0902590215119023E-3</v>
      </c>
      <c r="J14473" s="50">
        <f>DAX__2019_2020__33[[#This Row],[Adj Close]]-DAX__2019_2020__33[[#This Row],[Adj Open]]</f>
        <v>-0.22000100000000344</v>
      </c>
      <c r="K14473" s="50">
        <v>399256</v>
      </c>
    </row>
    <row r="14474" spans="1:11" x14ac:dyDescent="0.3">
      <c r="A14474" s="51" t="str">
        <f t="shared" si="233"/>
        <v>ZAL.DE</v>
      </c>
      <c r="B14474" s="52" t="s">
        <v>415</v>
      </c>
      <c r="C14474" s="50" t="s">
        <v>8271</v>
      </c>
      <c r="D14474" s="50">
        <f>DAX__2019_2020__33[[#This Row],[Open]]*(DAX__2019_2020__33[[#This Row],[Adj Close]]/DAX__2019_2020__33[[#This Row],[Close]])</f>
        <v>43</v>
      </c>
      <c r="E14474" s="50" t="s">
        <v>19913</v>
      </c>
      <c r="F14474" s="50" t="s">
        <v>30623</v>
      </c>
      <c r="G14474" s="50" t="s">
        <v>1062</v>
      </c>
      <c r="H14474" s="50" t="s">
        <v>1062</v>
      </c>
      <c r="I14474" s="50">
        <f>(DAX__2019_2020__33[[#This Row],[Adj Close]]-DAX__2019_2020__33[[#This Row],[Adj Open]])/DAX__2019_2020__33[[#This Row],[Adj Open]]</f>
        <v>1.8604627906976735E-2</v>
      </c>
      <c r="J14474" s="50">
        <f>DAX__2019_2020__33[[#This Row],[Adj Close]]-DAX__2019_2020__33[[#This Row],[Adj Open]]</f>
        <v>0.79999899999999968</v>
      </c>
      <c r="K14474" s="50">
        <v>528918</v>
      </c>
    </row>
    <row r="14475" spans="1:11" x14ac:dyDescent="0.3">
      <c r="A14475" s="51" t="str">
        <f t="shared" si="233"/>
        <v>ZAL.DE</v>
      </c>
      <c r="B14475" s="52" t="s">
        <v>416</v>
      </c>
      <c r="C14475" s="50" t="s">
        <v>1090</v>
      </c>
      <c r="D14475" s="50">
        <f>DAX__2019_2020__33[[#This Row],[Open]]*(DAX__2019_2020__33[[#This Row],[Adj Close]]/DAX__2019_2020__33[[#This Row],[Close]])</f>
        <v>44.130001</v>
      </c>
      <c r="E14475" s="50" t="s">
        <v>1389</v>
      </c>
      <c r="F14475" s="50" t="s">
        <v>1377</v>
      </c>
      <c r="G14475" s="50" t="s">
        <v>8171</v>
      </c>
      <c r="H14475" s="50" t="s">
        <v>8171</v>
      </c>
      <c r="I14475" s="50">
        <f>(DAX__2019_2020__33[[#This Row],[Adj Close]]-DAX__2019_2020__33[[#This Row],[Adj Open]])/DAX__2019_2020__33[[#This Row],[Adj Open]]</f>
        <v>1.5182369925620434E-2</v>
      </c>
      <c r="J14475" s="50">
        <f>DAX__2019_2020__33[[#This Row],[Adj Close]]-DAX__2019_2020__33[[#This Row],[Adj Open]]</f>
        <v>0.66999799999999965</v>
      </c>
      <c r="K14475" s="50">
        <v>821352</v>
      </c>
    </row>
    <row r="14476" spans="1:11" x14ac:dyDescent="0.3">
      <c r="A14476" s="51" t="str">
        <f t="shared" si="233"/>
        <v>ZAL.DE</v>
      </c>
      <c r="B14476" s="52" t="s">
        <v>417</v>
      </c>
      <c r="C14476" s="50" t="s">
        <v>8263</v>
      </c>
      <c r="D14476" s="50">
        <f>DAX__2019_2020__33[[#This Row],[Open]]*(DAX__2019_2020__33[[#This Row],[Adj Close]]/DAX__2019_2020__33[[#This Row],[Close]])</f>
        <v>45</v>
      </c>
      <c r="E14476" s="50" t="s">
        <v>8285</v>
      </c>
      <c r="F14476" s="50" t="s">
        <v>2118</v>
      </c>
      <c r="G14476" s="50" t="s">
        <v>19997</v>
      </c>
      <c r="H14476" s="50" t="s">
        <v>19997</v>
      </c>
      <c r="I14476" s="50">
        <f>(DAX__2019_2020__33[[#This Row],[Adj Close]]-DAX__2019_2020__33[[#This Row],[Adj Open]])/DAX__2019_2020__33[[#This Row],[Adj Open]]</f>
        <v>-1.1333288888888958E-2</v>
      </c>
      <c r="J14476" s="50">
        <f>DAX__2019_2020__33[[#This Row],[Adj Close]]-DAX__2019_2020__33[[#This Row],[Adj Open]]</f>
        <v>-0.50999800000000306</v>
      </c>
      <c r="K14476" s="50">
        <v>622855</v>
      </c>
    </row>
    <row r="14477" spans="1:11" x14ac:dyDescent="0.3">
      <c r="A14477" s="51" t="str">
        <f t="shared" si="233"/>
        <v>ZAL.DE</v>
      </c>
      <c r="B14477" s="52" t="s">
        <v>418</v>
      </c>
      <c r="C14477" s="50" t="s">
        <v>8271</v>
      </c>
      <c r="D14477" s="50">
        <f>DAX__2019_2020__33[[#This Row],[Open]]*(DAX__2019_2020__33[[#This Row],[Adj Close]]/DAX__2019_2020__33[[#This Row],[Close]])</f>
        <v>43</v>
      </c>
      <c r="E14477" s="50" t="s">
        <v>1404</v>
      </c>
      <c r="F14477" s="50" t="s">
        <v>2169</v>
      </c>
      <c r="G14477" s="50" t="s">
        <v>961</v>
      </c>
      <c r="H14477" s="50" t="s">
        <v>961</v>
      </c>
      <c r="I14477" s="50">
        <f>(DAX__2019_2020__33[[#This Row],[Adj Close]]-DAX__2019_2020__33[[#This Row],[Adj Open]])/DAX__2019_2020__33[[#This Row],[Adj Open]]</f>
        <v>4.5348860465116284E-2</v>
      </c>
      <c r="J14477" s="50">
        <f>DAX__2019_2020__33[[#This Row],[Adj Close]]-DAX__2019_2020__33[[#This Row],[Adj Open]]</f>
        <v>1.9500010000000003</v>
      </c>
      <c r="K14477" s="50">
        <v>642930</v>
      </c>
    </row>
    <row r="14478" spans="1:11" x14ac:dyDescent="0.3">
      <c r="A14478" s="51" t="str">
        <f t="shared" si="233"/>
        <v>ZAL.DE</v>
      </c>
      <c r="B14478" s="52" t="s">
        <v>419</v>
      </c>
      <c r="C14478" s="50" t="s">
        <v>25639</v>
      </c>
      <c r="D14478" s="50">
        <f>DAX__2019_2020__33[[#This Row],[Open]]*(DAX__2019_2020__33[[#This Row],[Adj Close]]/DAX__2019_2020__33[[#This Row],[Close]])</f>
        <v>45.349997999999999</v>
      </c>
      <c r="E14478" s="50" t="s">
        <v>1365</v>
      </c>
      <c r="F14478" s="50" t="s">
        <v>937</v>
      </c>
      <c r="G14478" s="50" t="s">
        <v>1344</v>
      </c>
      <c r="H14478" s="50" t="s">
        <v>1344</v>
      </c>
      <c r="I14478" s="50">
        <f>(DAX__2019_2020__33[[#This Row],[Adj Close]]-DAX__2019_2020__33[[#This Row],[Adj Open]])/DAX__2019_2020__33[[#This Row],[Adj Open]]</f>
        <v>1.2568909043832821E-2</v>
      </c>
      <c r="J14478" s="50">
        <f>DAX__2019_2020__33[[#This Row],[Adj Close]]-DAX__2019_2020__33[[#This Row],[Adj Open]]</f>
        <v>0.57000000000000028</v>
      </c>
      <c r="K14478" s="50">
        <v>546093</v>
      </c>
    </row>
    <row r="14479" spans="1:11" x14ac:dyDescent="0.3">
      <c r="A14479" s="51" t="str">
        <f t="shared" si="233"/>
        <v>ZAL.DE</v>
      </c>
      <c r="B14479" s="52" t="s">
        <v>420</v>
      </c>
      <c r="C14479" s="50" t="s">
        <v>8238</v>
      </c>
      <c r="D14479" s="50">
        <f>DAX__2019_2020__33[[#This Row],[Open]]*(DAX__2019_2020__33[[#This Row],[Adj Close]]/DAX__2019_2020__33[[#This Row],[Close]])</f>
        <v>46</v>
      </c>
      <c r="E14479" s="50" t="s">
        <v>9862</v>
      </c>
      <c r="F14479" s="50" t="s">
        <v>20378</v>
      </c>
      <c r="G14479" s="50" t="s">
        <v>9862</v>
      </c>
      <c r="H14479" s="50" t="s">
        <v>9862</v>
      </c>
      <c r="I14479" s="50">
        <f>(DAX__2019_2020__33[[#This Row],[Adj Close]]-DAX__2019_2020__33[[#This Row],[Adj Open]])/DAX__2019_2020__33[[#This Row],[Adj Open]]</f>
        <v>4.3478260869565216E-2</v>
      </c>
      <c r="J14479" s="50">
        <f>DAX__2019_2020__33[[#This Row],[Adj Close]]-DAX__2019_2020__33[[#This Row],[Adj Open]]</f>
        <v>2</v>
      </c>
      <c r="K14479" s="50">
        <v>604788</v>
      </c>
    </row>
    <row r="14480" spans="1:11" x14ac:dyDescent="0.3">
      <c r="A14480" s="51" t="str">
        <f t="shared" si="233"/>
        <v>ZAL.DE</v>
      </c>
      <c r="B14480" s="52" t="s">
        <v>421</v>
      </c>
      <c r="C14480" s="50" t="s">
        <v>2251</v>
      </c>
      <c r="D14480" s="50">
        <f>DAX__2019_2020__33[[#This Row],[Open]]*(DAX__2019_2020__33[[#This Row],[Adj Close]]/DAX__2019_2020__33[[#This Row],[Close]])</f>
        <v>50.880001</v>
      </c>
      <c r="E14480" s="50" t="s">
        <v>20985</v>
      </c>
      <c r="F14480" s="50" t="s">
        <v>2255</v>
      </c>
      <c r="G14480" s="50" t="s">
        <v>8639</v>
      </c>
      <c r="H14480" s="50" t="s">
        <v>8639</v>
      </c>
      <c r="I14480" s="50">
        <f>(DAX__2019_2020__33[[#This Row],[Adj Close]]-DAX__2019_2020__33[[#This Row],[Adj Open]])/DAX__2019_2020__33[[#This Row],[Adj Open]]</f>
        <v>5.1493690025674332E-2</v>
      </c>
      <c r="J14480" s="50">
        <f>DAX__2019_2020__33[[#This Row],[Adj Close]]-DAX__2019_2020__33[[#This Row],[Adj Open]]</f>
        <v>2.619999</v>
      </c>
      <c r="K14480" s="50">
        <v>1629189</v>
      </c>
    </row>
    <row r="14481" spans="1:11" x14ac:dyDescent="0.3">
      <c r="A14481" s="51" t="str">
        <f t="shared" si="233"/>
        <v>ZAL.DE</v>
      </c>
      <c r="B14481" s="52" t="s">
        <v>422</v>
      </c>
      <c r="C14481" s="50" t="s">
        <v>8550</v>
      </c>
      <c r="D14481" s="50">
        <f>DAX__2019_2020__33[[#This Row],[Open]]*(DAX__2019_2020__33[[#This Row],[Adj Close]]/DAX__2019_2020__33[[#This Row],[Close]])</f>
        <v>51.060001</v>
      </c>
      <c r="E14481" s="50" t="s">
        <v>9038</v>
      </c>
      <c r="F14481" s="50" t="s">
        <v>752</v>
      </c>
      <c r="G14481" s="50" t="s">
        <v>864</v>
      </c>
      <c r="H14481" s="50" t="s">
        <v>864</v>
      </c>
      <c r="I14481" s="50">
        <f>(DAX__2019_2020__33[[#This Row],[Adj Close]]-DAX__2019_2020__33[[#This Row],[Adj Open]])/DAX__2019_2020__33[[#This Row],[Adj Open]]</f>
        <v>4.5828455820045931E-2</v>
      </c>
      <c r="J14481" s="50">
        <f>DAX__2019_2020__33[[#This Row],[Adj Close]]-DAX__2019_2020__33[[#This Row],[Adj Open]]</f>
        <v>2.3400010000000009</v>
      </c>
      <c r="K14481" s="50">
        <v>1124183</v>
      </c>
    </row>
    <row r="14482" spans="1:11" x14ac:dyDescent="0.3">
      <c r="A14482" s="51" t="str">
        <f t="shared" si="233"/>
        <v>ZAL.DE</v>
      </c>
      <c r="B14482" s="52" t="s">
        <v>423</v>
      </c>
      <c r="C14482" s="50" t="s">
        <v>864</v>
      </c>
      <c r="D14482" s="50">
        <f>DAX__2019_2020__33[[#This Row],[Open]]*(DAX__2019_2020__33[[#This Row],[Adj Close]]/DAX__2019_2020__33[[#This Row],[Close]])</f>
        <v>53.400002000000001</v>
      </c>
      <c r="E14482" s="50" t="s">
        <v>9074</v>
      </c>
      <c r="F14482" s="50" t="s">
        <v>20810</v>
      </c>
      <c r="G14482" s="50" t="s">
        <v>30629</v>
      </c>
      <c r="H14482" s="50" t="s">
        <v>30629</v>
      </c>
      <c r="I14482" s="50">
        <f>(DAX__2019_2020__33[[#This Row],[Adj Close]]-DAX__2019_2020__33[[#This Row],[Adj Open]])/DAX__2019_2020__33[[#This Row],[Adj Open]]</f>
        <v>1.9850130342691799E-2</v>
      </c>
      <c r="J14482" s="50">
        <f>DAX__2019_2020__33[[#This Row],[Adj Close]]-DAX__2019_2020__33[[#This Row],[Adj Open]]</f>
        <v>1.0599970000000027</v>
      </c>
      <c r="K14482" s="50">
        <v>936591</v>
      </c>
    </row>
    <row r="14483" spans="1:11" x14ac:dyDescent="0.3">
      <c r="A14483" s="51" t="str">
        <f t="shared" si="233"/>
        <v>ZAL.DE</v>
      </c>
      <c r="B14483" s="52" t="s">
        <v>424</v>
      </c>
      <c r="C14483" s="50" t="s">
        <v>8375</v>
      </c>
      <c r="D14483" s="50">
        <f>DAX__2019_2020__33[[#This Row],[Open]]*(DAX__2019_2020__33[[#This Row],[Adj Close]]/DAX__2019_2020__33[[#This Row],[Close]])</f>
        <v>54.060001</v>
      </c>
      <c r="E14483" s="50" t="s">
        <v>5046</v>
      </c>
      <c r="F14483" s="50" t="s">
        <v>5088</v>
      </c>
      <c r="G14483" s="50" t="s">
        <v>9744</v>
      </c>
      <c r="H14483" s="50" t="s">
        <v>9744</v>
      </c>
      <c r="I14483" s="50">
        <f>(DAX__2019_2020__33[[#This Row],[Adj Close]]-DAX__2019_2020__33[[#This Row],[Adj Open]])/DAX__2019_2020__33[[#This Row],[Adj Open]]</f>
        <v>7.3986310137137473E-4</v>
      </c>
      <c r="J14483" s="50">
        <f>DAX__2019_2020__33[[#This Row],[Adj Close]]-DAX__2019_2020__33[[#This Row],[Adj Open]]</f>
        <v>3.9996999999999616E-2</v>
      </c>
      <c r="K14483" s="50">
        <v>463579</v>
      </c>
    </row>
    <row r="14484" spans="1:11" x14ac:dyDescent="0.3">
      <c r="A14484" s="51" t="str">
        <f t="shared" si="233"/>
        <v>ZAL.DE</v>
      </c>
      <c r="B14484" s="52" t="s">
        <v>425</v>
      </c>
      <c r="C14484" s="50" t="s">
        <v>861</v>
      </c>
      <c r="D14484" s="50">
        <f>DAX__2019_2020__33[[#This Row],[Open]]*(DAX__2019_2020__33[[#This Row],[Adj Close]]/DAX__2019_2020__33[[#This Row],[Close]])</f>
        <v>53.759998000000003</v>
      </c>
      <c r="E14484" s="50" t="s">
        <v>5016</v>
      </c>
      <c r="F14484" s="50" t="s">
        <v>8497</v>
      </c>
      <c r="G14484" s="50" t="s">
        <v>8609</v>
      </c>
      <c r="H14484" s="50" t="s">
        <v>8609</v>
      </c>
      <c r="I14484" s="50">
        <f>(DAX__2019_2020__33[[#This Row],[Adj Close]]-DAX__2019_2020__33[[#This Row],[Adj Open]])/DAX__2019_2020__33[[#This Row],[Adj Open]]</f>
        <v>4.836346906114097E-3</v>
      </c>
      <c r="J14484" s="50">
        <f>DAX__2019_2020__33[[#This Row],[Adj Close]]-DAX__2019_2020__33[[#This Row],[Adj Open]]</f>
        <v>0.26000200000000007</v>
      </c>
      <c r="K14484" s="50">
        <v>702302</v>
      </c>
    </row>
    <row r="14485" spans="1:11" x14ac:dyDescent="0.3">
      <c r="A14485" s="51" t="str">
        <f t="shared" si="233"/>
        <v>ZAL.DE</v>
      </c>
      <c r="B14485" s="52" t="s">
        <v>426</v>
      </c>
      <c r="C14485" s="50" t="s">
        <v>21011</v>
      </c>
      <c r="D14485" s="50">
        <f>DAX__2019_2020__33[[#This Row],[Open]]*(DAX__2019_2020__33[[#This Row],[Adj Close]]/DAX__2019_2020__33[[#This Row],[Close]])</f>
        <v>53.48</v>
      </c>
      <c r="E14485" s="50" t="s">
        <v>9036</v>
      </c>
      <c r="F14485" s="50" t="s">
        <v>865</v>
      </c>
      <c r="G14485" s="50" t="s">
        <v>20982</v>
      </c>
      <c r="H14485" s="50" t="s">
        <v>20982</v>
      </c>
      <c r="I14485" s="50">
        <f>(DAX__2019_2020__33[[#This Row],[Adj Close]]-DAX__2019_2020__33[[#This Row],[Adj Open]])/DAX__2019_2020__33[[#This Row],[Adj Open]]</f>
        <v>-1.3463014210919855E-2</v>
      </c>
      <c r="J14485" s="50">
        <f>DAX__2019_2020__33[[#This Row],[Adj Close]]-DAX__2019_2020__33[[#This Row],[Adj Open]]</f>
        <v>-0.72000199999999381</v>
      </c>
      <c r="K14485" s="50">
        <v>530472</v>
      </c>
    </row>
    <row r="14486" spans="1:11" x14ac:dyDescent="0.3">
      <c r="A14486" s="51" t="str">
        <f t="shared" si="233"/>
        <v>ZAL.DE</v>
      </c>
      <c r="B14486" s="52" t="s">
        <v>427</v>
      </c>
      <c r="C14486" s="50" t="s">
        <v>869</v>
      </c>
      <c r="D14486" s="50">
        <f>DAX__2019_2020__33[[#This Row],[Open]]*(DAX__2019_2020__33[[#This Row],[Adj Close]]/DAX__2019_2020__33[[#This Row],[Close]])</f>
        <v>52.900002000000001</v>
      </c>
      <c r="E14486" s="50" t="s">
        <v>20977</v>
      </c>
      <c r="F14486" s="50" t="s">
        <v>8484</v>
      </c>
      <c r="G14486" s="50" t="s">
        <v>890</v>
      </c>
      <c r="H14486" s="50" t="s">
        <v>890</v>
      </c>
      <c r="I14486" s="50">
        <f>(DAX__2019_2020__33[[#This Row],[Adj Close]]-DAX__2019_2020__33[[#This Row],[Adj Open]])/DAX__2019_2020__33[[#This Row],[Adj Open]]</f>
        <v>-9.0737992788733918E-3</v>
      </c>
      <c r="J14486" s="50">
        <f>DAX__2019_2020__33[[#This Row],[Adj Close]]-DAX__2019_2020__33[[#This Row],[Adj Open]]</f>
        <v>-0.48000400000000099</v>
      </c>
      <c r="K14486" s="50">
        <v>429175</v>
      </c>
    </row>
    <row r="14487" spans="1:11" x14ac:dyDescent="0.3">
      <c r="A14487" s="51" t="str">
        <f t="shared" si="233"/>
        <v>ZAL.DE</v>
      </c>
      <c r="B14487" s="52" t="s">
        <v>428</v>
      </c>
      <c r="C14487" s="50" t="s">
        <v>5080</v>
      </c>
      <c r="D14487" s="50">
        <f>DAX__2019_2020__33[[#This Row],[Open]]*(DAX__2019_2020__33[[#This Row],[Adj Close]]/DAX__2019_2020__33[[#This Row],[Close]])</f>
        <v>53</v>
      </c>
      <c r="E14487" s="50" t="s">
        <v>8611</v>
      </c>
      <c r="F14487" s="50" t="s">
        <v>9035</v>
      </c>
      <c r="G14487" s="50" t="s">
        <v>8492</v>
      </c>
      <c r="H14487" s="50" t="s">
        <v>8492</v>
      </c>
      <c r="I14487" s="50">
        <f>(DAX__2019_2020__33[[#This Row],[Adj Close]]-DAX__2019_2020__33[[#This Row],[Adj Open]])/DAX__2019_2020__33[[#This Row],[Adj Open]]</f>
        <v>1.8867547169811201E-3</v>
      </c>
      <c r="J14487" s="50">
        <f>DAX__2019_2020__33[[#This Row],[Adj Close]]-DAX__2019_2020__33[[#This Row],[Adj Open]]</f>
        <v>9.9997999999999365E-2</v>
      </c>
      <c r="K14487" s="50">
        <v>534875</v>
      </c>
    </row>
    <row r="14488" spans="1:11" x14ac:dyDescent="0.3">
      <c r="A14488" s="51" t="str">
        <f t="shared" si="233"/>
        <v>ZAL.DE</v>
      </c>
      <c r="B14488" s="52" t="s">
        <v>429</v>
      </c>
      <c r="C14488" s="50" t="s">
        <v>8639</v>
      </c>
      <c r="D14488" s="50">
        <f>DAX__2019_2020__33[[#This Row],[Open]]*(DAX__2019_2020__33[[#This Row],[Adj Close]]/DAX__2019_2020__33[[#This Row],[Close]])</f>
        <v>53.5</v>
      </c>
      <c r="E14488" s="50" t="s">
        <v>881</v>
      </c>
      <c r="F14488" s="50" t="s">
        <v>8687</v>
      </c>
      <c r="G14488" s="50" t="s">
        <v>883</v>
      </c>
      <c r="H14488" s="50" t="s">
        <v>883</v>
      </c>
      <c r="I14488" s="50">
        <f>(DAX__2019_2020__33[[#This Row],[Adj Close]]-DAX__2019_2020__33[[#This Row],[Adj Open]])/DAX__2019_2020__33[[#This Row],[Adj Open]]</f>
        <v>2.2429719626168216E-3</v>
      </c>
      <c r="J14488" s="50">
        <f>DAX__2019_2020__33[[#This Row],[Adj Close]]-DAX__2019_2020__33[[#This Row],[Adj Open]]</f>
        <v>0.11999899999999997</v>
      </c>
      <c r="K14488" s="50">
        <v>422441</v>
      </c>
    </row>
    <row r="14489" spans="1:11" x14ac:dyDescent="0.3">
      <c r="A14489" s="51" t="str">
        <f t="shared" si="233"/>
        <v>ZAL.DE</v>
      </c>
      <c r="B14489" s="52" t="s">
        <v>430</v>
      </c>
      <c r="C14489" s="50" t="s">
        <v>20939</v>
      </c>
      <c r="D14489" s="50">
        <f>DAX__2019_2020__33[[#This Row],[Open]]*(DAX__2019_2020__33[[#This Row],[Adj Close]]/DAX__2019_2020__33[[#This Row],[Close]])</f>
        <v>53.779998999999997</v>
      </c>
      <c r="E14489" s="50" t="s">
        <v>5016</v>
      </c>
      <c r="F14489" s="50" t="s">
        <v>8151</v>
      </c>
      <c r="G14489" s="50" t="s">
        <v>9062</v>
      </c>
      <c r="H14489" s="50" t="s">
        <v>9062</v>
      </c>
      <c r="I14489" s="50">
        <f>(DAX__2019_2020__33[[#This Row],[Adj Close]]-DAX__2019_2020__33[[#This Row],[Adj Open]])/DAX__2019_2020__33[[#This Row],[Adj Open]]</f>
        <v>1.1900316323918175E-2</v>
      </c>
      <c r="J14489" s="50">
        <f>DAX__2019_2020__33[[#This Row],[Adj Close]]-DAX__2019_2020__33[[#This Row],[Adj Open]]</f>
        <v>0.63999900000000309</v>
      </c>
      <c r="K14489" s="50">
        <v>444810</v>
      </c>
    </row>
    <row r="14490" spans="1:11" x14ac:dyDescent="0.3">
      <c r="A14490" s="51" t="str">
        <f t="shared" si="233"/>
        <v>ZAL.DE</v>
      </c>
      <c r="B14490" s="52" t="s">
        <v>431</v>
      </c>
      <c r="C14490" s="50" t="s">
        <v>8682</v>
      </c>
      <c r="D14490" s="50">
        <f>DAX__2019_2020__33[[#This Row],[Open]]*(DAX__2019_2020__33[[#This Row],[Adj Close]]/DAX__2019_2020__33[[#This Row],[Close]])</f>
        <v>53.900002000000001</v>
      </c>
      <c r="E14490" s="50" t="s">
        <v>4981</v>
      </c>
      <c r="F14490" s="50" t="s">
        <v>8154</v>
      </c>
      <c r="G14490" s="50" t="s">
        <v>5017</v>
      </c>
      <c r="H14490" s="50" t="s">
        <v>5017</v>
      </c>
      <c r="I14490" s="50">
        <f>(DAX__2019_2020__33[[#This Row],[Adj Close]]-DAX__2019_2020__33[[#This Row],[Adj Open]])/DAX__2019_2020__33[[#This Row],[Adj Open]]</f>
        <v>1.8923858295960713E-2</v>
      </c>
      <c r="J14490" s="50">
        <f>DAX__2019_2020__33[[#This Row],[Adj Close]]-DAX__2019_2020__33[[#This Row],[Adj Open]]</f>
        <v>1.019995999999999</v>
      </c>
      <c r="K14490" s="50">
        <v>309944</v>
      </c>
    </row>
    <row r="14491" spans="1:11" x14ac:dyDescent="0.3">
      <c r="A14491" s="51" t="str">
        <f t="shared" si="233"/>
        <v>ZAL.DE</v>
      </c>
      <c r="B14491" s="52" t="s">
        <v>432</v>
      </c>
      <c r="C14491" s="50" t="s">
        <v>5123</v>
      </c>
      <c r="D14491" s="50">
        <f>DAX__2019_2020__33[[#This Row],[Open]]*(DAX__2019_2020__33[[#This Row],[Adj Close]]/DAX__2019_2020__33[[#This Row],[Close]])</f>
        <v>54.380001</v>
      </c>
      <c r="E14491" s="50" t="s">
        <v>9680</v>
      </c>
      <c r="F14491" s="50" t="s">
        <v>5151</v>
      </c>
      <c r="G14491" s="50" t="s">
        <v>7760</v>
      </c>
      <c r="H14491" s="50" t="s">
        <v>7760</v>
      </c>
      <c r="I14491" s="50">
        <f>(DAX__2019_2020__33[[#This Row],[Adj Close]]-DAX__2019_2020__33[[#This Row],[Adj Open]])/DAX__2019_2020__33[[#This Row],[Adj Open]]</f>
        <v>4.7076093286574236E-2</v>
      </c>
      <c r="J14491" s="50">
        <f>DAX__2019_2020__33[[#This Row],[Adj Close]]-DAX__2019_2020__33[[#This Row],[Adj Open]]</f>
        <v>2.5599980000000002</v>
      </c>
      <c r="K14491" s="50">
        <v>528653</v>
      </c>
    </row>
    <row r="14492" spans="1:11" x14ac:dyDescent="0.3">
      <c r="A14492" s="51" t="str">
        <f t="shared" si="233"/>
        <v>ZAL.DE</v>
      </c>
      <c r="B14492" s="52" t="s">
        <v>433</v>
      </c>
      <c r="C14492" s="50" t="s">
        <v>9480</v>
      </c>
      <c r="D14492" s="50">
        <f>DAX__2019_2020__33[[#This Row],[Open]]*(DAX__2019_2020__33[[#This Row],[Adj Close]]/DAX__2019_2020__33[[#This Row],[Close]])</f>
        <v>57.48</v>
      </c>
      <c r="E14492" s="50" t="s">
        <v>11835</v>
      </c>
      <c r="F14492" s="50" t="s">
        <v>8666</v>
      </c>
      <c r="G14492" s="50" t="s">
        <v>9143</v>
      </c>
      <c r="H14492" s="50" t="s">
        <v>9143</v>
      </c>
      <c r="I14492" s="50">
        <f>(DAX__2019_2020__33[[#This Row],[Adj Close]]-DAX__2019_2020__33[[#This Row],[Adj Open]])/DAX__2019_2020__33[[#This Row],[Adj Open]]</f>
        <v>2.3660403618650079E-2</v>
      </c>
      <c r="J14492" s="50">
        <f>DAX__2019_2020__33[[#This Row],[Adj Close]]-DAX__2019_2020__33[[#This Row],[Adj Open]]</f>
        <v>1.3600000000000065</v>
      </c>
      <c r="K14492" s="50">
        <v>441374</v>
      </c>
    </row>
    <row r="14493" spans="1:11" x14ac:dyDescent="0.3">
      <c r="A14493" s="51" t="str">
        <f t="shared" si="233"/>
        <v>ZAL.DE</v>
      </c>
      <c r="B14493" s="52" t="s">
        <v>434</v>
      </c>
      <c r="C14493" s="50" t="s">
        <v>4975</v>
      </c>
      <c r="D14493" s="50">
        <f>DAX__2019_2020__33[[#This Row],[Open]]*(DAX__2019_2020__33[[#This Row],[Adj Close]]/DAX__2019_2020__33[[#This Row],[Close]])</f>
        <v>59.419998</v>
      </c>
      <c r="E14493" s="50" t="s">
        <v>5175</v>
      </c>
      <c r="F14493" s="50" t="s">
        <v>8926</v>
      </c>
      <c r="G14493" s="50" t="s">
        <v>19102</v>
      </c>
      <c r="H14493" s="50" t="s">
        <v>19102</v>
      </c>
      <c r="I14493" s="50">
        <f>(DAX__2019_2020__33[[#This Row],[Adj Close]]-DAX__2019_2020__33[[#This Row],[Adj Open]])/DAX__2019_2020__33[[#This Row],[Adj Open]]</f>
        <v>6.731908674921822E-4</v>
      </c>
      <c r="J14493" s="50">
        <f>DAX__2019_2020__33[[#This Row],[Adj Close]]-DAX__2019_2020__33[[#This Row],[Adj Open]]</f>
        <v>4.0001000000003728E-2</v>
      </c>
      <c r="K14493" s="50">
        <v>538291</v>
      </c>
    </row>
    <row r="14494" spans="1:11" x14ac:dyDescent="0.3">
      <c r="A14494" s="51" t="str">
        <f t="shared" si="233"/>
        <v>ZAL.DE</v>
      </c>
      <c r="B14494" s="52" t="s">
        <v>435</v>
      </c>
      <c r="C14494" s="50" t="s">
        <v>8924</v>
      </c>
      <c r="D14494" s="50">
        <f>DAX__2019_2020__33[[#This Row],[Open]]*(DAX__2019_2020__33[[#This Row],[Adj Close]]/DAX__2019_2020__33[[#This Row],[Close]])</f>
        <v>59.200001</v>
      </c>
      <c r="E14494" s="50" t="s">
        <v>8924</v>
      </c>
      <c r="F14494" s="50" t="s">
        <v>8742</v>
      </c>
      <c r="G14494" s="50" t="s">
        <v>9082</v>
      </c>
      <c r="H14494" s="50" t="s">
        <v>9082</v>
      </c>
      <c r="I14494" s="50">
        <f>(DAX__2019_2020__33[[#This Row],[Adj Close]]-DAX__2019_2020__33[[#This Row],[Adj Open]])/DAX__2019_2020__33[[#This Row],[Adj Open]]</f>
        <v>-1.0135185639608366E-2</v>
      </c>
      <c r="J14494" s="50">
        <f>DAX__2019_2020__33[[#This Row],[Adj Close]]-DAX__2019_2020__33[[#This Row],[Adj Open]]</f>
        <v>-0.60000300000000095</v>
      </c>
      <c r="K14494" s="50">
        <v>591232</v>
      </c>
    </row>
    <row r="14495" spans="1:11" x14ac:dyDescent="0.3">
      <c r="A14495" s="51" t="str">
        <f t="shared" si="233"/>
        <v>ZAL.DE</v>
      </c>
      <c r="B14495" s="52" t="s">
        <v>436</v>
      </c>
      <c r="C14495" s="50" t="s">
        <v>7627</v>
      </c>
      <c r="D14495" s="50">
        <f>DAX__2019_2020__33[[#This Row],[Open]]*(DAX__2019_2020__33[[#This Row],[Adj Close]]/DAX__2019_2020__33[[#This Row],[Close]])</f>
        <v>59.060001</v>
      </c>
      <c r="E14495" s="50" t="s">
        <v>7641</v>
      </c>
      <c r="F14495" s="50" t="s">
        <v>8746</v>
      </c>
      <c r="G14495" s="50" t="s">
        <v>7658</v>
      </c>
      <c r="H14495" s="50" t="s">
        <v>7658</v>
      </c>
      <c r="I14495" s="50">
        <f>(DAX__2019_2020__33[[#This Row],[Adj Close]]-DAX__2019_2020__33[[#This Row],[Adj Open]])/DAX__2019_2020__33[[#This Row],[Adj Open]]</f>
        <v>2.4043328411050943E-2</v>
      </c>
      <c r="J14495" s="50">
        <f>DAX__2019_2020__33[[#This Row],[Adj Close]]-DAX__2019_2020__33[[#This Row],[Adj Open]]</f>
        <v>1.4199989999999971</v>
      </c>
      <c r="K14495" s="50">
        <v>713114</v>
      </c>
    </row>
    <row r="14496" spans="1:11" x14ac:dyDescent="0.3">
      <c r="A14496" s="51" t="str">
        <f t="shared" si="233"/>
        <v>ZAL.DE</v>
      </c>
      <c r="B14496" s="52" t="s">
        <v>437</v>
      </c>
      <c r="C14496" s="50" t="s">
        <v>4962</v>
      </c>
      <c r="D14496" s="50">
        <f>DAX__2019_2020__33[[#This Row],[Open]]*(DAX__2019_2020__33[[#This Row],[Adj Close]]/DAX__2019_2020__33[[#This Row],[Close]])</f>
        <v>60</v>
      </c>
      <c r="E14496" s="50" t="s">
        <v>7690</v>
      </c>
      <c r="F14496" s="50" t="s">
        <v>4975</v>
      </c>
      <c r="G14496" s="50" t="s">
        <v>7718</v>
      </c>
      <c r="H14496" s="50" t="s">
        <v>7718</v>
      </c>
      <c r="I14496" s="50">
        <f>(DAX__2019_2020__33[[#This Row],[Adj Close]]-DAX__2019_2020__33[[#This Row],[Adj Open]])/DAX__2019_2020__33[[#This Row],[Adj Open]]</f>
        <v>1.4000000000000058E-2</v>
      </c>
      <c r="J14496" s="50">
        <f>DAX__2019_2020__33[[#This Row],[Adj Close]]-DAX__2019_2020__33[[#This Row],[Adj Open]]</f>
        <v>0.84000000000000341</v>
      </c>
      <c r="K14496" s="50">
        <v>1502866</v>
      </c>
    </row>
    <row r="14497" spans="1:11" x14ac:dyDescent="0.3">
      <c r="A14497" s="51" t="str">
        <f t="shared" si="233"/>
        <v>ZAL.DE</v>
      </c>
      <c r="B14497" s="52" t="s">
        <v>438</v>
      </c>
      <c r="C14497" s="50" t="s">
        <v>7643</v>
      </c>
      <c r="D14497" s="50">
        <f>DAX__2019_2020__33[[#This Row],[Open]]*(DAX__2019_2020__33[[#This Row],[Adj Close]]/DAX__2019_2020__33[[#This Row],[Close]])</f>
        <v>61.400002000000001</v>
      </c>
      <c r="E14497" s="50" t="s">
        <v>7643</v>
      </c>
      <c r="F14497" s="50" t="s">
        <v>19101</v>
      </c>
      <c r="G14497" s="50" t="s">
        <v>5171</v>
      </c>
      <c r="H14497" s="50" t="s">
        <v>5171</v>
      </c>
      <c r="I14497" s="50">
        <f>(DAX__2019_2020__33[[#This Row],[Adj Close]]-DAX__2019_2020__33[[#This Row],[Adj Open]])/DAX__2019_2020__33[[#This Row],[Adj Open]]</f>
        <v>-4.8860584727668461E-3</v>
      </c>
      <c r="J14497" s="50">
        <f>DAX__2019_2020__33[[#This Row],[Adj Close]]-DAX__2019_2020__33[[#This Row],[Adj Open]]</f>
        <v>-0.30000400000000127</v>
      </c>
      <c r="K14497" s="50">
        <v>648990</v>
      </c>
    </row>
    <row r="14498" spans="1:11" x14ac:dyDescent="0.3">
      <c r="A14498" s="51" t="str">
        <f t="shared" si="233"/>
        <v>ZAL.DE</v>
      </c>
      <c r="B14498" s="52" t="s">
        <v>439</v>
      </c>
      <c r="C14498" s="50" t="s">
        <v>5353</v>
      </c>
      <c r="D14498" s="50">
        <f>DAX__2019_2020__33[[#This Row],[Open]]*(DAX__2019_2020__33[[#This Row],[Adj Close]]/DAX__2019_2020__33[[#This Row],[Close]])</f>
        <v>61.700001</v>
      </c>
      <c r="E14498" s="50" t="s">
        <v>9554</v>
      </c>
      <c r="F14498" s="50" t="s">
        <v>7604</v>
      </c>
      <c r="G14498" s="50" t="s">
        <v>11812</v>
      </c>
      <c r="H14498" s="50" t="s">
        <v>11812</v>
      </c>
      <c r="I14498" s="50">
        <f>(DAX__2019_2020__33[[#This Row],[Adj Close]]-DAX__2019_2020__33[[#This Row],[Adj Open]])/DAX__2019_2020__33[[#This Row],[Adj Open]]</f>
        <v>1.069692041009848E-2</v>
      </c>
      <c r="J14498" s="50">
        <f>DAX__2019_2020__33[[#This Row],[Adj Close]]-DAX__2019_2020__33[[#This Row],[Adj Open]]</f>
        <v>0.65999999999999659</v>
      </c>
      <c r="K14498" s="50">
        <v>412281</v>
      </c>
    </row>
    <row r="14499" spans="1:11" x14ac:dyDescent="0.3">
      <c r="A14499" s="51" t="str">
        <f t="shared" si="233"/>
        <v>ZAL.DE</v>
      </c>
      <c r="B14499" s="52" t="s">
        <v>440</v>
      </c>
      <c r="C14499" s="50" t="s">
        <v>8922</v>
      </c>
      <c r="D14499" s="50">
        <f>DAX__2019_2020__33[[#This Row],[Open]]*(DAX__2019_2020__33[[#This Row],[Adj Close]]/DAX__2019_2020__33[[#This Row],[Close]])</f>
        <v>62.060001</v>
      </c>
      <c r="E14499" s="50" t="s">
        <v>7307</v>
      </c>
      <c r="F14499" s="50" t="s">
        <v>7651</v>
      </c>
      <c r="G14499" s="50" t="s">
        <v>5034</v>
      </c>
      <c r="H14499" s="50" t="s">
        <v>5034</v>
      </c>
      <c r="I14499" s="50">
        <f>(DAX__2019_2020__33[[#This Row],[Adj Close]]-DAX__2019_2020__33[[#This Row],[Adj Open]])/DAX__2019_2020__33[[#This Row],[Adj Open]]</f>
        <v>7.0898967597502983E-3</v>
      </c>
      <c r="J14499" s="50">
        <f>DAX__2019_2020__33[[#This Row],[Adj Close]]-DAX__2019_2020__33[[#This Row],[Adj Open]]</f>
        <v>0.43999900000000025</v>
      </c>
      <c r="K14499" s="50">
        <v>449759</v>
      </c>
    </row>
    <row r="14500" spans="1:11" x14ac:dyDescent="0.3">
      <c r="A14500" s="51" t="str">
        <f t="shared" si="233"/>
        <v>ZAL.DE</v>
      </c>
      <c r="B14500" s="52" t="s">
        <v>441</v>
      </c>
      <c r="C14500" s="50" t="s">
        <v>5273</v>
      </c>
      <c r="D14500" s="50">
        <f>DAX__2019_2020__33[[#This Row],[Open]]*(DAX__2019_2020__33[[#This Row],[Adj Close]]/DAX__2019_2020__33[[#This Row],[Close]])</f>
        <v>62.84</v>
      </c>
      <c r="E14500" s="50" t="s">
        <v>18948</v>
      </c>
      <c r="F14500" s="50" t="s">
        <v>9554</v>
      </c>
      <c r="G14500" s="50" t="s">
        <v>7391</v>
      </c>
      <c r="H14500" s="50" t="s">
        <v>7391</v>
      </c>
      <c r="I14500" s="50">
        <f>(DAX__2019_2020__33[[#This Row],[Adj Close]]-DAX__2019_2020__33[[#This Row],[Adj Open]])/DAX__2019_2020__33[[#This Row],[Adj Open]]</f>
        <v>2.0687444302991718E-2</v>
      </c>
      <c r="J14500" s="50">
        <f>DAX__2019_2020__33[[#This Row],[Adj Close]]-DAX__2019_2020__33[[#This Row],[Adj Open]]</f>
        <v>1.2999989999999997</v>
      </c>
      <c r="K14500" s="50">
        <v>810181</v>
      </c>
    </row>
    <row r="14501" spans="1:11" x14ac:dyDescent="0.3">
      <c r="A14501" s="51" t="str">
        <f t="shared" si="233"/>
        <v>ZAL.DE</v>
      </c>
      <c r="B14501" s="52" t="s">
        <v>442</v>
      </c>
      <c r="C14501" s="50" t="s">
        <v>8787</v>
      </c>
      <c r="D14501" s="50">
        <f>DAX__2019_2020__33[[#This Row],[Open]]*(DAX__2019_2020__33[[#This Row],[Adj Close]]/DAX__2019_2020__33[[#This Row],[Close]])</f>
        <v>63.759998000000003</v>
      </c>
      <c r="E14501" s="50" t="s">
        <v>8787</v>
      </c>
      <c r="F14501" s="50" t="s">
        <v>11812</v>
      </c>
      <c r="G14501" s="50" t="s">
        <v>7295</v>
      </c>
      <c r="H14501" s="50" t="s">
        <v>7295</v>
      </c>
      <c r="I14501" s="50">
        <f>(DAX__2019_2020__33[[#This Row],[Adj Close]]-DAX__2019_2020__33[[#This Row],[Adj Open]])/DAX__2019_2020__33[[#This Row],[Adj Open]]</f>
        <v>-1.3488017988959197E-2</v>
      </c>
      <c r="J14501" s="50">
        <f>DAX__2019_2020__33[[#This Row],[Adj Close]]-DAX__2019_2020__33[[#This Row],[Adj Open]]</f>
        <v>-0.85999600000000243</v>
      </c>
      <c r="K14501" s="50">
        <v>695462</v>
      </c>
    </row>
    <row r="14502" spans="1:11" x14ac:dyDescent="0.3">
      <c r="A14502" s="51" t="str">
        <f t="shared" si="233"/>
        <v>ZAL.DE</v>
      </c>
      <c r="B14502" s="52" t="s">
        <v>443</v>
      </c>
      <c r="C14502" s="50" t="s">
        <v>5618</v>
      </c>
      <c r="D14502" s="50">
        <f>DAX__2019_2020__33[[#This Row],[Open]]*(DAX__2019_2020__33[[#This Row],[Adj Close]]/DAX__2019_2020__33[[#This Row],[Close]])</f>
        <v>63.080002</v>
      </c>
      <c r="E14502" s="50" t="s">
        <v>5539</v>
      </c>
      <c r="F14502" s="50" t="s">
        <v>5614</v>
      </c>
      <c r="G14502" s="50" t="s">
        <v>5539</v>
      </c>
      <c r="H14502" s="50" t="s">
        <v>5539</v>
      </c>
      <c r="I14502" s="50">
        <f>(DAX__2019_2020__33[[#This Row],[Adj Close]]-DAX__2019_2020__33[[#This Row],[Adj Open]])/DAX__2019_2020__33[[#This Row],[Adj Open]]</f>
        <v>2.790098199426181E-2</v>
      </c>
      <c r="J14502" s="50">
        <f>DAX__2019_2020__33[[#This Row],[Adj Close]]-DAX__2019_2020__33[[#This Row],[Adj Open]]</f>
        <v>1.7599939999999989</v>
      </c>
      <c r="K14502" s="50">
        <v>558513</v>
      </c>
    </row>
    <row r="14503" spans="1:11" x14ac:dyDescent="0.3">
      <c r="A14503" s="51" t="str">
        <f t="shared" si="233"/>
        <v>ZAL.DE</v>
      </c>
      <c r="B14503" s="52" t="s">
        <v>444</v>
      </c>
      <c r="C14503" s="50" t="s">
        <v>8794</v>
      </c>
      <c r="D14503" s="50">
        <f>DAX__2019_2020__33[[#This Row],[Open]]*(DAX__2019_2020__33[[#This Row],[Adj Close]]/DAX__2019_2020__33[[#This Row],[Close]])</f>
        <v>64.779999000000004</v>
      </c>
      <c r="E14503" s="50" t="s">
        <v>5299</v>
      </c>
      <c r="F14503" s="50" t="s">
        <v>5260</v>
      </c>
      <c r="G14503" s="50" t="s">
        <v>7368</v>
      </c>
      <c r="H14503" s="50" t="s">
        <v>7368</v>
      </c>
      <c r="I14503" s="50">
        <f>(DAX__2019_2020__33[[#This Row],[Adj Close]]-DAX__2019_2020__33[[#This Row],[Adj Open]])/DAX__2019_2020__33[[#This Row],[Adj Open]]</f>
        <v>-1.0805758116791733E-2</v>
      </c>
      <c r="J14503" s="50">
        <f>DAX__2019_2020__33[[#This Row],[Adj Close]]-DAX__2019_2020__33[[#This Row],[Adj Open]]</f>
        <v>-0.69999700000001042</v>
      </c>
      <c r="K14503" s="50">
        <v>623986</v>
      </c>
    </row>
    <row r="14504" spans="1:11" x14ac:dyDescent="0.3">
      <c r="A14504" s="51" t="str">
        <f t="shared" si="233"/>
        <v>ZAL.DE</v>
      </c>
      <c r="B14504" s="52" t="s">
        <v>445</v>
      </c>
      <c r="C14504" s="50" t="s">
        <v>5258</v>
      </c>
      <c r="D14504" s="50">
        <f>DAX__2019_2020__33[[#This Row],[Open]]*(DAX__2019_2020__33[[#This Row],[Adj Close]]/DAX__2019_2020__33[[#This Row],[Close]])</f>
        <v>62.759998000000003</v>
      </c>
      <c r="E14504" s="50" t="s">
        <v>7328</v>
      </c>
      <c r="F14504" s="50" t="s">
        <v>5574</v>
      </c>
      <c r="G14504" s="50" t="s">
        <v>8084</v>
      </c>
      <c r="H14504" s="50" t="s">
        <v>8084</v>
      </c>
      <c r="I14504" s="50">
        <f>(DAX__2019_2020__33[[#This Row],[Adj Close]]-DAX__2019_2020__33[[#This Row],[Adj Open]])/DAX__2019_2020__33[[#This Row],[Adj Open]]</f>
        <v>4.1427980925047205E-3</v>
      </c>
      <c r="J14504" s="50">
        <f>DAX__2019_2020__33[[#This Row],[Adj Close]]-DAX__2019_2020__33[[#This Row],[Adj Open]]</f>
        <v>0.26000200000000007</v>
      </c>
      <c r="K14504" s="50">
        <v>575702</v>
      </c>
    </row>
    <row r="14505" spans="1:11" x14ac:dyDescent="0.3">
      <c r="A14505" s="51" t="str">
        <f t="shared" si="233"/>
        <v>ZAL.DE</v>
      </c>
      <c r="B14505" s="52" t="s">
        <v>446</v>
      </c>
      <c r="C14505" s="50" t="s">
        <v>19128</v>
      </c>
      <c r="D14505" s="50">
        <f>DAX__2019_2020__33[[#This Row],[Open]]*(DAX__2019_2020__33[[#This Row],[Adj Close]]/DAX__2019_2020__33[[#This Row],[Close]])</f>
        <v>62.080002</v>
      </c>
      <c r="E14505" s="50" t="s">
        <v>5256</v>
      </c>
      <c r="F14505" s="50" t="s">
        <v>8087</v>
      </c>
      <c r="G14505" s="50" t="s">
        <v>5264</v>
      </c>
      <c r="H14505" s="50" t="s">
        <v>5264</v>
      </c>
      <c r="I14505" s="50">
        <f>(DAX__2019_2020__33[[#This Row],[Adj Close]]-DAX__2019_2020__33[[#This Row],[Adj Open]])/DAX__2019_2020__33[[#This Row],[Adj Open]]</f>
        <v>-4.5103574577848868E-3</v>
      </c>
      <c r="J14505" s="50">
        <f>DAX__2019_2020__33[[#This Row],[Adj Close]]-DAX__2019_2020__33[[#This Row],[Adj Open]]</f>
        <v>-0.28000300000000067</v>
      </c>
      <c r="K14505" s="50">
        <v>536805</v>
      </c>
    </row>
    <row r="14506" spans="1:11" x14ac:dyDescent="0.3">
      <c r="A14506" s="51" t="str">
        <f t="shared" si="233"/>
        <v>ZAL.DE</v>
      </c>
      <c r="B14506" s="52" t="s">
        <v>447</v>
      </c>
      <c r="C14506" s="50" t="s">
        <v>4962</v>
      </c>
      <c r="D14506" s="50">
        <f>DAX__2019_2020__33[[#This Row],[Open]]*(DAX__2019_2020__33[[#This Row],[Adj Close]]/DAX__2019_2020__33[[#This Row],[Close]])</f>
        <v>60</v>
      </c>
      <c r="E14506" s="50" t="s">
        <v>5530</v>
      </c>
      <c r="F14506" s="50" t="s">
        <v>7812</v>
      </c>
      <c r="G14506" s="50" t="s">
        <v>5530</v>
      </c>
      <c r="H14506" s="50" t="s">
        <v>5530</v>
      </c>
      <c r="I14506" s="50">
        <f>(DAX__2019_2020__33[[#This Row],[Adj Close]]-DAX__2019_2020__33[[#This Row],[Adj Open]])/DAX__2019_2020__33[[#This Row],[Adj Open]]</f>
        <v>2.1666649999999996E-2</v>
      </c>
      <c r="J14506" s="50">
        <f>DAX__2019_2020__33[[#This Row],[Adj Close]]-DAX__2019_2020__33[[#This Row],[Adj Open]]</f>
        <v>1.2999989999999997</v>
      </c>
      <c r="K14506" s="50">
        <v>500540</v>
      </c>
    </row>
    <row r="14507" spans="1:11" x14ac:dyDescent="0.3">
      <c r="A14507" s="51" t="str">
        <f t="shared" si="233"/>
        <v>ZAL.DE</v>
      </c>
      <c r="B14507" s="52" t="s">
        <v>448</v>
      </c>
      <c r="C14507" s="50" t="s">
        <v>4995</v>
      </c>
      <c r="D14507" s="50">
        <f>DAX__2019_2020__33[[#This Row],[Open]]*(DAX__2019_2020__33[[#This Row],[Adj Close]]/DAX__2019_2020__33[[#This Row],[Close]])</f>
        <v>59</v>
      </c>
      <c r="E14507" s="50" t="s">
        <v>7704</v>
      </c>
      <c r="F14507" s="50" t="s">
        <v>19254</v>
      </c>
      <c r="G14507" s="50" t="s">
        <v>19151</v>
      </c>
      <c r="H14507" s="50" t="s">
        <v>19151</v>
      </c>
      <c r="I14507" s="50">
        <f>(DAX__2019_2020__33[[#This Row],[Adj Close]]-DAX__2019_2020__33[[#This Row],[Adj Open]])/DAX__2019_2020__33[[#This Row],[Adj Open]]</f>
        <v>-4.4067457627119163E-3</v>
      </c>
      <c r="J14507" s="50">
        <f>DAX__2019_2020__33[[#This Row],[Adj Close]]-DAX__2019_2020__33[[#This Row],[Adj Open]]</f>
        <v>-0.25999800000000306</v>
      </c>
      <c r="K14507" s="50">
        <v>2115865</v>
      </c>
    </row>
    <row r="14508" spans="1:11" x14ac:dyDescent="0.3">
      <c r="A14508" s="51" t="str">
        <f t="shared" si="233"/>
        <v>ZAL.DE</v>
      </c>
      <c r="B14508" s="52" t="s">
        <v>449</v>
      </c>
      <c r="C14508" s="50" t="s">
        <v>9111</v>
      </c>
      <c r="D14508" s="50">
        <f>DAX__2019_2020__33[[#This Row],[Open]]*(DAX__2019_2020__33[[#This Row],[Adj Close]]/DAX__2019_2020__33[[#This Row],[Close]])</f>
        <v>59.099997999999999</v>
      </c>
      <c r="E14508" s="50" t="s">
        <v>7742</v>
      </c>
      <c r="F14508" s="50" t="s">
        <v>8926</v>
      </c>
      <c r="G14508" s="50" t="s">
        <v>7748</v>
      </c>
      <c r="H14508" s="50" t="s">
        <v>7748</v>
      </c>
      <c r="I14508" s="50">
        <f>(DAX__2019_2020__33[[#This Row],[Adj Close]]-DAX__2019_2020__33[[#This Row],[Adj Open]])/DAX__2019_2020__33[[#This Row],[Adj Open]]</f>
        <v>1.8612572541880645E-2</v>
      </c>
      <c r="J14508" s="50">
        <f>DAX__2019_2020__33[[#This Row],[Adj Close]]-DAX__2019_2020__33[[#This Row],[Adj Open]]</f>
        <v>1.100003000000001</v>
      </c>
      <c r="K14508" s="50">
        <v>918850</v>
      </c>
    </row>
    <row r="14509" spans="1:11" x14ac:dyDescent="0.3">
      <c r="A14509" s="51" t="str">
        <f t="shared" si="233"/>
        <v>ZAL.DE</v>
      </c>
      <c r="B14509" s="52" t="s">
        <v>450</v>
      </c>
      <c r="C14509" s="50" t="s">
        <v>5269</v>
      </c>
      <c r="D14509" s="50">
        <f>DAX__2019_2020__33[[#This Row],[Open]]*(DAX__2019_2020__33[[#This Row],[Adj Close]]/DAX__2019_2020__33[[#This Row],[Close]])</f>
        <v>63.400002000000001</v>
      </c>
      <c r="E14509" s="50" t="s">
        <v>5539</v>
      </c>
      <c r="F14509" s="50" t="s">
        <v>7688</v>
      </c>
      <c r="G14509" s="50" t="s">
        <v>7855</v>
      </c>
      <c r="H14509" s="50" t="s">
        <v>7855</v>
      </c>
      <c r="I14509" s="50">
        <f>(DAX__2019_2020__33[[#This Row],[Adj Close]]-DAX__2019_2020__33[[#This Row],[Adj Open]])/DAX__2019_2020__33[[#This Row],[Adj Open]]</f>
        <v>1.7350125635642713E-2</v>
      </c>
      <c r="J14509" s="50">
        <f>DAX__2019_2020__33[[#This Row],[Adj Close]]-DAX__2019_2020__33[[#This Row],[Adj Open]]</f>
        <v>1.0999979999999994</v>
      </c>
      <c r="K14509" s="50">
        <v>1131088</v>
      </c>
    </row>
    <row r="14510" spans="1:11" x14ac:dyDescent="0.3">
      <c r="A14510" s="51" t="str">
        <f t="shared" si="233"/>
        <v>ZAL.DE</v>
      </c>
      <c r="B14510" s="52" t="s">
        <v>451</v>
      </c>
      <c r="C14510" s="50" t="s">
        <v>7403</v>
      </c>
      <c r="D14510" s="50">
        <f>DAX__2019_2020__33[[#This Row],[Open]]*(DAX__2019_2020__33[[#This Row],[Adj Close]]/DAX__2019_2020__33[[#This Row],[Close]])</f>
        <v>65.120002999999997</v>
      </c>
      <c r="E14510" s="50" t="s">
        <v>5188</v>
      </c>
      <c r="F14510" s="50" t="s">
        <v>9478</v>
      </c>
      <c r="G14510" s="50" t="s">
        <v>11370</v>
      </c>
      <c r="H14510" s="50" t="s">
        <v>11370</v>
      </c>
      <c r="I14510" s="50">
        <f>(DAX__2019_2020__33[[#This Row],[Adj Close]]-DAX__2019_2020__33[[#This Row],[Adj Open]])/DAX__2019_2020__33[[#This Row],[Adj Open]]</f>
        <v>-1.1363727977715142E-2</v>
      </c>
      <c r="J14510" s="50">
        <f>DAX__2019_2020__33[[#This Row],[Adj Close]]-DAX__2019_2020__33[[#This Row],[Adj Open]]</f>
        <v>-0.74000599999999395</v>
      </c>
      <c r="K14510" s="50">
        <v>1184871</v>
      </c>
    </row>
    <row r="14511" spans="1:11" x14ac:dyDescent="0.3">
      <c r="A14511" s="51" t="str">
        <f t="shared" si="233"/>
        <v>ZAL.DE</v>
      </c>
      <c r="B14511" s="52" t="s">
        <v>452</v>
      </c>
      <c r="C14511" s="50" t="s">
        <v>8787</v>
      </c>
      <c r="D14511" s="50">
        <f>DAX__2019_2020__33[[#This Row],[Open]]*(DAX__2019_2020__33[[#This Row],[Adj Close]]/DAX__2019_2020__33[[#This Row],[Close]])</f>
        <v>63.759998000000003</v>
      </c>
      <c r="E14511" s="50" t="s">
        <v>5591</v>
      </c>
      <c r="F14511" s="50" t="s">
        <v>7601</v>
      </c>
      <c r="G14511" s="50" t="s">
        <v>7601</v>
      </c>
      <c r="H14511" s="50" t="s">
        <v>7601</v>
      </c>
      <c r="I14511" s="50">
        <f>(DAX__2019_2020__33[[#This Row],[Adj Close]]-DAX__2019_2020__33[[#This Row],[Adj Open]])/DAX__2019_2020__33[[#This Row],[Adj Open]]</f>
        <v>-2.6976114396992396E-2</v>
      </c>
      <c r="J14511" s="50">
        <f>DAX__2019_2020__33[[#This Row],[Adj Close]]-DAX__2019_2020__33[[#This Row],[Adj Open]]</f>
        <v>-1.7199970000000064</v>
      </c>
      <c r="K14511" s="50">
        <v>487217</v>
      </c>
    </row>
    <row r="14512" spans="1:11" x14ac:dyDescent="0.3">
      <c r="A14512" s="51" t="str">
        <f t="shared" si="233"/>
        <v>ZAL.DE</v>
      </c>
      <c r="B14512" s="52" t="s">
        <v>453</v>
      </c>
      <c r="C14512" s="50" t="s">
        <v>7582</v>
      </c>
      <c r="D14512" s="50">
        <f>DAX__2019_2020__33[[#This Row],[Open]]*(DAX__2019_2020__33[[#This Row],[Adj Close]]/DAX__2019_2020__33[[#This Row],[Close]])</f>
        <v>62.959999000000003</v>
      </c>
      <c r="E14512" s="50" t="s">
        <v>11378</v>
      </c>
      <c r="F14512" s="50" t="s">
        <v>7664</v>
      </c>
      <c r="G14512" s="50" t="s">
        <v>5164</v>
      </c>
      <c r="H14512" s="50" t="s">
        <v>5164</v>
      </c>
      <c r="I14512" s="50">
        <f>(DAX__2019_2020__33[[#This Row],[Adj Close]]-DAX__2019_2020__33[[#This Row],[Adj Open]])/DAX__2019_2020__33[[#This Row],[Adj Open]]</f>
        <v>4.7649143069395487E-3</v>
      </c>
      <c r="J14512" s="50">
        <f>DAX__2019_2020__33[[#This Row],[Adj Close]]-DAX__2019_2020__33[[#This Row],[Adj Open]]</f>
        <v>0.29999899999999968</v>
      </c>
      <c r="K14512" s="50">
        <v>457227</v>
      </c>
    </row>
    <row r="14513" spans="1:11" x14ac:dyDescent="0.3">
      <c r="A14513" s="51" t="str">
        <f t="shared" si="233"/>
        <v>ZAL.DE</v>
      </c>
      <c r="B14513" s="52" t="s">
        <v>454</v>
      </c>
      <c r="C14513" s="50" t="s">
        <v>4963</v>
      </c>
      <c r="D14513" s="50">
        <f>DAX__2019_2020__33[[#This Row],[Open]]*(DAX__2019_2020__33[[#This Row],[Adj Close]]/DAX__2019_2020__33[[#This Row],[Close]])</f>
        <v>62.98</v>
      </c>
      <c r="E14513" s="50" t="s">
        <v>5583</v>
      </c>
      <c r="F14513" s="50" t="s">
        <v>7297</v>
      </c>
      <c r="G14513" s="50" t="s">
        <v>4963</v>
      </c>
      <c r="H14513" s="50" t="s">
        <v>4963</v>
      </c>
      <c r="I14513" s="50">
        <f>(DAX__2019_2020__33[[#This Row],[Adj Close]]-DAX__2019_2020__33[[#This Row],[Adj Open]])/DAX__2019_2020__33[[#This Row],[Adj Open]]</f>
        <v>0</v>
      </c>
      <c r="J14513" s="50">
        <f>DAX__2019_2020__33[[#This Row],[Adj Close]]-DAX__2019_2020__33[[#This Row],[Adj Open]]</f>
        <v>0</v>
      </c>
      <c r="K14513" s="50">
        <v>321898</v>
      </c>
    </row>
    <row r="14514" spans="1:11" x14ac:dyDescent="0.3">
      <c r="A14514" s="51" t="str">
        <f t="shared" si="233"/>
        <v>ZAL.DE</v>
      </c>
      <c r="B14514" s="52" t="s">
        <v>455</v>
      </c>
      <c r="C14514" s="50" t="s">
        <v>8084</v>
      </c>
      <c r="D14514" s="50">
        <f>DAX__2019_2020__33[[#This Row],[Open]]*(DAX__2019_2020__33[[#This Row],[Adj Close]]/DAX__2019_2020__33[[#This Row],[Close]])</f>
        <v>63.02</v>
      </c>
      <c r="E14514" s="50" t="s">
        <v>11258</v>
      </c>
      <c r="F14514" s="50" t="s">
        <v>19128</v>
      </c>
      <c r="G14514" s="50" t="s">
        <v>8078</v>
      </c>
      <c r="H14514" s="50" t="s">
        <v>8078</v>
      </c>
      <c r="I14514" s="50">
        <f>(DAX__2019_2020__33[[#This Row],[Adj Close]]-DAX__2019_2020__33[[#This Row],[Adj Open]])/DAX__2019_2020__33[[#This Row],[Adj Open]]</f>
        <v>-2.2215011107585385E-3</v>
      </c>
      <c r="J14514" s="50">
        <f>DAX__2019_2020__33[[#This Row],[Adj Close]]-DAX__2019_2020__33[[#This Row],[Adj Open]]</f>
        <v>-0.13999900000000309</v>
      </c>
      <c r="K14514" s="50">
        <v>345241</v>
      </c>
    </row>
    <row r="14515" spans="1:11" x14ac:dyDescent="0.3">
      <c r="A14515" s="51" t="str">
        <f t="shared" si="233"/>
        <v>ZAL.DE</v>
      </c>
      <c r="B14515" s="52" t="s">
        <v>456</v>
      </c>
      <c r="C14515" s="50" t="s">
        <v>5227</v>
      </c>
      <c r="D14515" s="50">
        <f>DAX__2019_2020__33[[#This Row],[Open]]*(DAX__2019_2020__33[[#This Row],[Adj Close]]/DAX__2019_2020__33[[#This Row],[Close]])</f>
        <v>63.360000999999997</v>
      </c>
      <c r="E14515" s="50" t="s">
        <v>8102</v>
      </c>
      <c r="F14515" s="50" t="s">
        <v>5618</v>
      </c>
      <c r="G14515" s="50" t="s">
        <v>5035</v>
      </c>
      <c r="H14515" s="50" t="s">
        <v>5035</v>
      </c>
      <c r="I14515" s="50">
        <f>(DAX__2019_2020__33[[#This Row],[Adj Close]]-DAX__2019_2020__33[[#This Row],[Adj Open]])/DAX__2019_2020__33[[#This Row],[Adj Open]]</f>
        <v>-2.2095959247221833E-3</v>
      </c>
      <c r="J14515" s="50">
        <f>DAX__2019_2020__33[[#This Row],[Adj Close]]-DAX__2019_2020__33[[#This Row],[Adj Open]]</f>
        <v>-0.13999999999999346</v>
      </c>
      <c r="K14515" s="50">
        <v>257196</v>
      </c>
    </row>
    <row r="14516" spans="1:11" x14ac:dyDescent="0.3">
      <c r="A14516" s="51" t="str">
        <f t="shared" si="233"/>
        <v>ZAL.DE</v>
      </c>
      <c r="B14516" s="52" t="s">
        <v>457</v>
      </c>
      <c r="C14516" s="50" t="s">
        <v>8082</v>
      </c>
      <c r="D14516" s="50">
        <f>DAX__2019_2020__33[[#This Row],[Open]]*(DAX__2019_2020__33[[#This Row],[Adj Close]]/DAX__2019_2020__33[[#This Row],[Close]])</f>
        <v>63.060001</v>
      </c>
      <c r="E14516" s="50" t="s">
        <v>11367</v>
      </c>
      <c r="F14516" s="50" t="s">
        <v>11375</v>
      </c>
      <c r="G14516" s="50" t="s">
        <v>9554</v>
      </c>
      <c r="H14516" s="50" t="s">
        <v>9554</v>
      </c>
      <c r="I14516" s="50">
        <f>(DAX__2019_2020__33[[#This Row],[Adj Close]]-DAX__2019_2020__33[[#This Row],[Adj Open]])/DAX__2019_2020__33[[#This Row],[Adj Open]]</f>
        <v>-6.3431809967780233E-3</v>
      </c>
      <c r="J14516" s="50">
        <f>DAX__2019_2020__33[[#This Row],[Adj Close]]-DAX__2019_2020__33[[#This Row],[Adj Open]]</f>
        <v>-0.40000100000000316</v>
      </c>
      <c r="K14516" s="50">
        <v>429738</v>
      </c>
    </row>
    <row r="14517" spans="1:11" x14ac:dyDescent="0.3">
      <c r="A14517" s="51" t="str">
        <f t="shared" si="233"/>
        <v>ZAL.DE</v>
      </c>
      <c r="B14517" s="52" t="s">
        <v>458</v>
      </c>
      <c r="C14517" s="50" t="s">
        <v>5256</v>
      </c>
      <c r="D14517" s="50">
        <f>DAX__2019_2020__33[[#This Row],[Open]]*(DAX__2019_2020__33[[#This Row],[Adj Close]]/DAX__2019_2020__33[[#This Row],[Close]])</f>
        <v>63</v>
      </c>
      <c r="E14517" s="50" t="s">
        <v>9590</v>
      </c>
      <c r="F14517" s="50" t="s">
        <v>5258</v>
      </c>
      <c r="G14517" s="50" t="s">
        <v>7314</v>
      </c>
      <c r="H14517" s="50" t="s">
        <v>7314</v>
      </c>
      <c r="I14517" s="50">
        <f>(DAX__2019_2020__33[[#This Row],[Adj Close]]-DAX__2019_2020__33[[#This Row],[Adj Open]])/DAX__2019_2020__33[[#This Row],[Adj Open]]</f>
        <v>-3.4920793650794197E-3</v>
      </c>
      <c r="J14517" s="50">
        <f>DAX__2019_2020__33[[#This Row],[Adj Close]]-DAX__2019_2020__33[[#This Row],[Adj Open]]</f>
        <v>-0.22000100000000344</v>
      </c>
      <c r="K14517" s="50">
        <v>371140</v>
      </c>
    </row>
    <row r="14518" spans="1:11" x14ac:dyDescent="0.3">
      <c r="A14518" s="51" t="str">
        <f t="shared" si="233"/>
        <v>ZAL.DE</v>
      </c>
      <c r="B14518" s="52" t="s">
        <v>459</v>
      </c>
      <c r="C14518" s="50" t="s">
        <v>7899</v>
      </c>
      <c r="D14518" s="50">
        <f>DAX__2019_2020__33[[#This Row],[Open]]*(DAX__2019_2020__33[[#This Row],[Adj Close]]/DAX__2019_2020__33[[#This Row],[Close]])</f>
        <v>63.34</v>
      </c>
      <c r="E14518" s="50" t="s">
        <v>5227</v>
      </c>
      <c r="F14518" s="50" t="s">
        <v>5039</v>
      </c>
      <c r="G14518" s="50" t="s">
        <v>5618</v>
      </c>
      <c r="H14518" s="50" t="s">
        <v>5618</v>
      </c>
      <c r="I14518" s="50">
        <f>(DAX__2019_2020__33[[#This Row],[Adj Close]]-DAX__2019_2020__33[[#This Row],[Adj Open]])/DAX__2019_2020__33[[#This Row],[Adj Open]]</f>
        <v>-4.1047994947900701E-3</v>
      </c>
      <c r="J14518" s="50">
        <f>DAX__2019_2020__33[[#This Row],[Adj Close]]-DAX__2019_2020__33[[#This Row],[Adj Open]]</f>
        <v>-0.25999800000000306</v>
      </c>
      <c r="K14518" s="50">
        <v>344073</v>
      </c>
    </row>
    <row r="14519" spans="1:11" x14ac:dyDescent="0.3">
      <c r="A14519" s="51" t="str">
        <f t="shared" si="233"/>
        <v>ZAL.DE</v>
      </c>
      <c r="B14519" s="52" t="s">
        <v>460</v>
      </c>
      <c r="C14519" s="50" t="s">
        <v>7864</v>
      </c>
      <c r="D14519" s="50">
        <f>DAX__2019_2020__33[[#This Row],[Open]]*(DAX__2019_2020__33[[#This Row],[Adj Close]]/DAX__2019_2020__33[[#This Row],[Close]])</f>
        <v>64.300003000000004</v>
      </c>
      <c r="E14519" s="50" t="s">
        <v>8824</v>
      </c>
      <c r="F14519" s="50" t="s">
        <v>11258</v>
      </c>
      <c r="G14519" s="50" t="s">
        <v>5272</v>
      </c>
      <c r="H14519" s="50" t="s">
        <v>5272</v>
      </c>
      <c r="I14519" s="50">
        <f>(DAX__2019_2020__33[[#This Row],[Adj Close]]-DAX__2019_2020__33[[#This Row],[Adj Open]])/DAX__2019_2020__33[[#This Row],[Adj Open]]</f>
        <v>2.4883342540434977E-2</v>
      </c>
      <c r="J14519" s="50">
        <f>DAX__2019_2020__33[[#This Row],[Adj Close]]-DAX__2019_2020__33[[#This Row],[Adj Open]]</f>
        <v>1.5999989999999968</v>
      </c>
      <c r="K14519" s="50">
        <v>693333</v>
      </c>
    </row>
    <row r="14520" spans="1:11" x14ac:dyDescent="0.3">
      <c r="A14520" s="51" t="str">
        <f t="shared" si="233"/>
        <v>ZAL.DE</v>
      </c>
      <c r="B14520" s="52" t="s">
        <v>461</v>
      </c>
      <c r="C14520" s="50" t="s">
        <v>8850</v>
      </c>
      <c r="D14520" s="50">
        <f>DAX__2019_2020__33[[#This Row],[Open]]*(DAX__2019_2020__33[[#This Row],[Adj Close]]/DAX__2019_2020__33[[#This Row],[Close]])</f>
        <v>66.199996999999996</v>
      </c>
      <c r="E14520" s="50" t="s">
        <v>5289</v>
      </c>
      <c r="F14520" s="50" t="s">
        <v>7483</v>
      </c>
      <c r="G14520" s="50" t="s">
        <v>7483</v>
      </c>
      <c r="H14520" s="50" t="s">
        <v>7483</v>
      </c>
      <c r="I14520" s="50">
        <f>(DAX__2019_2020__33[[#This Row],[Adj Close]]-DAX__2019_2020__33[[#This Row],[Adj Open]])/DAX__2019_2020__33[[#This Row],[Adj Open]]</f>
        <v>-2.4471224673922615E-2</v>
      </c>
      <c r="J14520" s="50">
        <f>DAX__2019_2020__33[[#This Row],[Adj Close]]-DAX__2019_2020__33[[#This Row],[Adj Open]]</f>
        <v>-1.619995000000003</v>
      </c>
      <c r="K14520" s="50">
        <v>279942</v>
      </c>
    </row>
    <row r="14521" spans="1:11" x14ac:dyDescent="0.3">
      <c r="A14521" s="51" t="str">
        <f t="shared" si="233"/>
        <v>ZAL.DE</v>
      </c>
      <c r="B14521" s="52" t="s">
        <v>462</v>
      </c>
      <c r="C14521" s="50" t="s">
        <v>7409</v>
      </c>
      <c r="D14521" s="50">
        <f>DAX__2019_2020__33[[#This Row],[Open]]*(DAX__2019_2020__33[[#This Row],[Adj Close]]/DAX__2019_2020__33[[#This Row],[Close]])</f>
        <v>66.059997999999993</v>
      </c>
      <c r="E14521" s="50" t="s">
        <v>5545</v>
      </c>
      <c r="F14521" s="50" t="s">
        <v>5512</v>
      </c>
      <c r="G14521" s="50" t="s">
        <v>5582</v>
      </c>
      <c r="H14521" s="50" t="s">
        <v>5582</v>
      </c>
      <c r="I14521" s="50">
        <f>(DAX__2019_2020__33[[#This Row],[Adj Close]]-DAX__2019_2020__33[[#This Row],[Adj Open]])/DAX__2019_2020__33[[#This Row],[Adj Open]]</f>
        <v>9.0827432359293688E-3</v>
      </c>
      <c r="J14521" s="50">
        <f>DAX__2019_2020__33[[#This Row],[Adj Close]]-DAX__2019_2020__33[[#This Row],[Adj Open]]</f>
        <v>0.60000600000000759</v>
      </c>
      <c r="K14521" s="50">
        <v>307544</v>
      </c>
    </row>
    <row r="14522" spans="1:11" x14ac:dyDescent="0.3">
      <c r="A14522" s="51" t="str">
        <f t="shared" si="233"/>
        <v>ZAL.DE</v>
      </c>
      <c r="B14522" s="52" t="s">
        <v>463</v>
      </c>
      <c r="C14522" s="50" t="s">
        <v>5372</v>
      </c>
      <c r="D14522" s="50">
        <f>DAX__2019_2020__33[[#This Row],[Open]]*(DAX__2019_2020__33[[#This Row],[Adj Close]]/DAX__2019_2020__33[[#This Row],[Close]])</f>
        <v>66.339995999999999</v>
      </c>
      <c r="E14522" s="50" t="s">
        <v>5300</v>
      </c>
      <c r="F14522" s="50" t="s">
        <v>11354</v>
      </c>
      <c r="G14522" s="50" t="s">
        <v>11817</v>
      </c>
      <c r="H14522" s="50" t="s">
        <v>11817</v>
      </c>
      <c r="I14522" s="50">
        <f>(DAX__2019_2020__33[[#This Row],[Adj Close]]-DAX__2019_2020__33[[#This Row],[Adj Open]])/DAX__2019_2020__33[[#This Row],[Adj Open]]</f>
        <v>-1.5978249380660132E-2</v>
      </c>
      <c r="J14522" s="50">
        <f>DAX__2019_2020__33[[#This Row],[Adj Close]]-DAX__2019_2020__33[[#This Row],[Adj Open]]</f>
        <v>-1.0599969999999956</v>
      </c>
      <c r="K14522" s="50">
        <v>295465</v>
      </c>
    </row>
    <row r="14523" spans="1:11" x14ac:dyDescent="0.3">
      <c r="A14523" s="51" t="str">
        <f t="shared" si="233"/>
        <v>ZAL.DE</v>
      </c>
      <c r="B14523" s="52" t="s">
        <v>464</v>
      </c>
      <c r="C14523" s="50" t="s">
        <v>5332</v>
      </c>
      <c r="D14523" s="50">
        <f>DAX__2019_2020__33[[#This Row],[Open]]*(DAX__2019_2020__33[[#This Row],[Adj Close]]/DAX__2019_2020__33[[#This Row],[Close]])</f>
        <v>65.680000000000007</v>
      </c>
      <c r="E14523" s="50" t="s">
        <v>8035</v>
      </c>
      <c r="F14523" s="50" t="s">
        <v>7347</v>
      </c>
      <c r="G14523" s="50" t="s">
        <v>5621</v>
      </c>
      <c r="H14523" s="50" t="s">
        <v>5621</v>
      </c>
      <c r="I14523" s="50">
        <f>(DAX__2019_2020__33[[#This Row],[Adj Close]]-DAX__2019_2020__33[[#This Row],[Adj Open]])/DAX__2019_2020__33[[#This Row],[Adj Open]]</f>
        <v>9.1351857490864306E-3</v>
      </c>
      <c r="J14523" s="50">
        <f>DAX__2019_2020__33[[#This Row],[Adj Close]]-DAX__2019_2020__33[[#This Row],[Adj Open]]</f>
        <v>0.59999899999999684</v>
      </c>
      <c r="K14523" s="50">
        <v>394007</v>
      </c>
    </row>
    <row r="14524" spans="1:11" x14ac:dyDescent="0.3">
      <c r="A14524" s="51" t="str">
        <f t="shared" si="233"/>
        <v>ZAL.DE</v>
      </c>
      <c r="B14524" s="52" t="s">
        <v>465</v>
      </c>
      <c r="C14524" s="50" t="s">
        <v>5289</v>
      </c>
      <c r="D14524" s="50">
        <f>DAX__2019_2020__33[[#This Row],[Open]]*(DAX__2019_2020__33[[#This Row],[Adj Close]]/DAX__2019_2020__33[[#This Row],[Close]])</f>
        <v>66.900002000000001</v>
      </c>
      <c r="E14524" s="50" t="s">
        <v>5241</v>
      </c>
      <c r="F14524" s="50" t="s">
        <v>7407</v>
      </c>
      <c r="G14524" s="50" t="s">
        <v>5272</v>
      </c>
      <c r="H14524" s="50" t="s">
        <v>5272</v>
      </c>
      <c r="I14524" s="50">
        <f>(DAX__2019_2020__33[[#This Row],[Adj Close]]-DAX__2019_2020__33[[#This Row],[Adj Open]])/DAX__2019_2020__33[[#This Row],[Adj Open]]</f>
        <v>-1.4947682662251639E-2</v>
      </c>
      <c r="J14524" s="50">
        <f>DAX__2019_2020__33[[#This Row],[Adj Close]]-DAX__2019_2020__33[[#This Row],[Adj Open]]</f>
        <v>-1</v>
      </c>
      <c r="K14524" s="50">
        <v>578383</v>
      </c>
    </row>
    <row r="14525" spans="1:11" x14ac:dyDescent="0.3">
      <c r="A14525" s="51" t="str">
        <f t="shared" si="233"/>
        <v>ZAL.DE</v>
      </c>
      <c r="B14525" s="52" t="s">
        <v>466</v>
      </c>
      <c r="C14525" s="50" t="s">
        <v>11518</v>
      </c>
      <c r="D14525" s="50">
        <f>DAX__2019_2020__33[[#This Row],[Open]]*(DAX__2019_2020__33[[#This Row],[Adj Close]]/DAX__2019_2020__33[[#This Row],[Close]])</f>
        <v>65.559997999999993</v>
      </c>
      <c r="E14525" s="50" t="s">
        <v>5272</v>
      </c>
      <c r="F14525" s="50" t="s">
        <v>5262</v>
      </c>
      <c r="G14525" s="50" t="s">
        <v>5512</v>
      </c>
      <c r="H14525" s="50" t="s">
        <v>5512</v>
      </c>
      <c r="I14525" s="50">
        <f>(DAX__2019_2020__33[[#This Row],[Adj Close]]-DAX__2019_2020__33[[#This Row],[Adj Open]])/DAX__2019_2020__33[[#This Row],[Adj Open]]</f>
        <v>-6.1011899359727324E-3</v>
      </c>
      <c r="J14525" s="50">
        <f>DAX__2019_2020__33[[#This Row],[Adj Close]]-DAX__2019_2020__33[[#This Row],[Adj Open]]</f>
        <v>-0.39999399999999241</v>
      </c>
      <c r="K14525" s="50">
        <v>369424</v>
      </c>
    </row>
    <row r="14526" spans="1:11" x14ac:dyDescent="0.3">
      <c r="A14526" s="51" t="str">
        <f t="shared" ref="A14526:A14589" si="234">"ZAL.DE"</f>
        <v>ZAL.DE</v>
      </c>
      <c r="B14526" s="52" t="s">
        <v>467</v>
      </c>
      <c r="C14526" s="50" t="s">
        <v>7437</v>
      </c>
      <c r="D14526" s="50">
        <f>DAX__2019_2020__33[[#This Row],[Open]]*(DAX__2019_2020__33[[#This Row],[Adj Close]]/DAX__2019_2020__33[[#This Row],[Close]])</f>
        <v>67.860000999999997</v>
      </c>
      <c r="E14526" s="50" t="s">
        <v>8026</v>
      </c>
      <c r="F14526" s="50" t="s">
        <v>5188</v>
      </c>
      <c r="G14526" s="50" t="s">
        <v>9167</v>
      </c>
      <c r="H14526" s="50" t="s">
        <v>9167</v>
      </c>
      <c r="I14526" s="50">
        <f>(DAX__2019_2020__33[[#This Row],[Adj Close]]-DAX__2019_2020__33[[#This Row],[Adj Open]])/DAX__2019_2020__33[[#This Row],[Adj Open]]</f>
        <v>-1.8862348675768567E-2</v>
      </c>
      <c r="J14526" s="50">
        <f>DAX__2019_2020__33[[#This Row],[Adj Close]]-DAX__2019_2020__33[[#This Row],[Adj Open]]</f>
        <v>-1.2799990000000037</v>
      </c>
      <c r="K14526" s="50">
        <v>486130</v>
      </c>
    </row>
    <row r="14527" spans="1:11" x14ac:dyDescent="0.3">
      <c r="A14527" s="51" t="str">
        <f t="shared" si="234"/>
        <v>ZAL.DE</v>
      </c>
      <c r="B14527" s="52" t="s">
        <v>468</v>
      </c>
      <c r="C14527" s="50" t="s">
        <v>7400</v>
      </c>
      <c r="D14527" s="50">
        <f>DAX__2019_2020__33[[#This Row],[Open]]*(DAX__2019_2020__33[[#This Row],[Adj Close]]/DAX__2019_2020__33[[#This Row],[Close]])</f>
        <v>65.860000999999997</v>
      </c>
      <c r="E14527" s="50" t="s">
        <v>18988</v>
      </c>
      <c r="F14527" s="50" t="s">
        <v>7884</v>
      </c>
      <c r="G14527" s="50" t="s">
        <v>5252</v>
      </c>
      <c r="H14527" s="50" t="s">
        <v>5252</v>
      </c>
      <c r="I14527" s="50">
        <f>(DAX__2019_2020__33[[#This Row],[Adj Close]]-DAX__2019_2020__33[[#This Row],[Adj Open]])/DAX__2019_2020__33[[#This Row],[Adj Open]]</f>
        <v>2.1257060108456891E-3</v>
      </c>
      <c r="J14527" s="50">
        <f>DAX__2019_2020__33[[#This Row],[Adj Close]]-DAX__2019_2020__33[[#This Row],[Adj Open]]</f>
        <v>0.13999900000000309</v>
      </c>
      <c r="K14527" s="50">
        <v>411924</v>
      </c>
    </row>
    <row r="14528" spans="1:11" x14ac:dyDescent="0.3">
      <c r="A14528" s="51" t="str">
        <f t="shared" si="234"/>
        <v>ZAL.DE</v>
      </c>
      <c r="B14528" s="52" t="s">
        <v>469</v>
      </c>
      <c r="C14528" s="50" t="s">
        <v>5330</v>
      </c>
      <c r="D14528" s="50">
        <f>DAX__2019_2020__33[[#This Row],[Open]]*(DAX__2019_2020__33[[#This Row],[Adj Close]]/DAX__2019_2020__33[[#This Row],[Close]])</f>
        <v>67</v>
      </c>
      <c r="E14528" s="50" t="s">
        <v>5219</v>
      </c>
      <c r="F14528" s="50" t="s">
        <v>7349</v>
      </c>
      <c r="G14528" s="50" t="s">
        <v>9207</v>
      </c>
      <c r="H14528" s="50" t="s">
        <v>9207</v>
      </c>
      <c r="I14528" s="50">
        <f>(DAX__2019_2020__33[[#This Row],[Adj Close]]-DAX__2019_2020__33[[#This Row],[Adj Open]])/DAX__2019_2020__33[[#This Row],[Adj Open]]</f>
        <v>-3.4626865671641686E-2</v>
      </c>
      <c r="J14528" s="50">
        <f>DAX__2019_2020__33[[#This Row],[Adj Close]]-DAX__2019_2020__33[[#This Row],[Adj Open]]</f>
        <v>-2.3199999999999932</v>
      </c>
      <c r="K14528" s="50">
        <v>683957</v>
      </c>
    </row>
    <row r="14529" spans="1:11" x14ac:dyDescent="0.3">
      <c r="A14529" s="51" t="str">
        <f t="shared" si="234"/>
        <v>ZAL.DE</v>
      </c>
      <c r="B14529" s="52" t="s">
        <v>470</v>
      </c>
      <c r="C14529" s="50" t="s">
        <v>9184</v>
      </c>
      <c r="D14529" s="50">
        <f>DAX__2019_2020__33[[#This Row],[Open]]*(DAX__2019_2020__33[[#This Row],[Adj Close]]/DAX__2019_2020__33[[#This Row],[Close]])</f>
        <v>67.260002</v>
      </c>
      <c r="E14529" s="50" t="s">
        <v>8028</v>
      </c>
      <c r="F14529" s="50" t="s">
        <v>5306</v>
      </c>
      <c r="G14529" s="50" t="s">
        <v>7409</v>
      </c>
      <c r="H14529" s="50" t="s">
        <v>7409</v>
      </c>
      <c r="I14529" s="50">
        <f>(DAX__2019_2020__33[[#This Row],[Adj Close]]-DAX__2019_2020__33[[#This Row],[Adj Open]])/DAX__2019_2020__33[[#This Row],[Adj Open]]</f>
        <v>-1.7841272142691982E-2</v>
      </c>
      <c r="J14529" s="50">
        <f>DAX__2019_2020__33[[#This Row],[Adj Close]]-DAX__2019_2020__33[[#This Row],[Adj Open]]</f>
        <v>-1.200004000000007</v>
      </c>
      <c r="K14529" s="50">
        <v>1114228</v>
      </c>
    </row>
    <row r="14530" spans="1:11" x14ac:dyDescent="0.3">
      <c r="A14530" s="51" t="str">
        <f t="shared" si="234"/>
        <v>ZAL.DE</v>
      </c>
      <c r="B14530" s="52" t="s">
        <v>471</v>
      </c>
      <c r="C14530" s="50" t="s">
        <v>5375</v>
      </c>
      <c r="D14530" s="50">
        <f>DAX__2019_2020__33[[#This Row],[Open]]*(DAX__2019_2020__33[[#This Row],[Adj Close]]/DAX__2019_2020__33[[#This Row],[Close]])</f>
        <v>66.400002000000001</v>
      </c>
      <c r="E14530" s="50" t="s">
        <v>5545</v>
      </c>
      <c r="F14530" s="50" t="s">
        <v>7852</v>
      </c>
      <c r="G14530" s="50" t="s">
        <v>19192</v>
      </c>
      <c r="H14530" s="50" t="s">
        <v>19192</v>
      </c>
      <c r="I14530" s="50">
        <f>(DAX__2019_2020__33[[#This Row],[Adj Close]]-DAX__2019_2020__33[[#This Row],[Adj Open]])/DAX__2019_2020__33[[#This Row],[Adj Open]]</f>
        <v>-1.5963945302290825E-2</v>
      </c>
      <c r="J14530" s="50">
        <f>DAX__2019_2020__33[[#This Row],[Adj Close]]-DAX__2019_2020__33[[#This Row],[Adj Open]]</f>
        <v>-1.0600060000000013</v>
      </c>
      <c r="K14530" s="50">
        <v>380996</v>
      </c>
    </row>
    <row r="14531" spans="1:11" x14ac:dyDescent="0.3">
      <c r="A14531" s="51" t="str">
        <f t="shared" si="234"/>
        <v>ZAL.DE</v>
      </c>
      <c r="B14531" s="52" t="s">
        <v>472</v>
      </c>
      <c r="C14531" s="50" t="s">
        <v>5093</v>
      </c>
      <c r="D14531" s="50">
        <f>DAX__2019_2020__33[[#This Row],[Open]]*(DAX__2019_2020__33[[#This Row],[Adj Close]]/DAX__2019_2020__33[[#This Row],[Close]])</f>
        <v>65.260002</v>
      </c>
      <c r="E14531" s="50" t="s">
        <v>7479</v>
      </c>
      <c r="F14531" s="50" t="s">
        <v>8103</v>
      </c>
      <c r="G14531" s="50" t="s">
        <v>7403</v>
      </c>
      <c r="H14531" s="50" t="s">
        <v>7403</v>
      </c>
      <c r="I14531" s="50">
        <f>(DAX__2019_2020__33[[#This Row],[Adj Close]]-DAX__2019_2020__33[[#This Row],[Adj Open]])/DAX__2019_2020__33[[#This Row],[Adj Open]]</f>
        <v>-2.1452497044055115E-3</v>
      </c>
      <c r="J14531" s="50">
        <f>DAX__2019_2020__33[[#This Row],[Adj Close]]-DAX__2019_2020__33[[#This Row],[Adj Open]]</f>
        <v>-0.13999900000000309</v>
      </c>
      <c r="K14531" s="50">
        <v>484518</v>
      </c>
    </row>
    <row r="14532" spans="1:11" x14ac:dyDescent="0.3">
      <c r="A14532" s="51" t="str">
        <f t="shared" si="234"/>
        <v>ZAL.DE</v>
      </c>
      <c r="B14532" s="52" t="s">
        <v>473</v>
      </c>
      <c r="C14532" s="50" t="s">
        <v>5000</v>
      </c>
      <c r="D14532" s="50">
        <f>DAX__2019_2020__33[[#This Row],[Open]]*(DAX__2019_2020__33[[#This Row],[Adj Close]]/DAX__2019_2020__33[[#This Row],[Close]])</f>
        <v>65.099997999999999</v>
      </c>
      <c r="E14532" s="50" t="s">
        <v>7422</v>
      </c>
      <c r="F14532" s="50" t="s">
        <v>5315</v>
      </c>
      <c r="G14532" s="50" t="s">
        <v>5594</v>
      </c>
      <c r="H14532" s="50" t="s">
        <v>5594</v>
      </c>
      <c r="I14532" s="50">
        <f>(DAX__2019_2020__33[[#This Row],[Adj Close]]-DAX__2019_2020__33[[#This Row],[Adj Open]])/DAX__2019_2020__33[[#This Row],[Adj Open]]</f>
        <v>-1.5360676355166611E-3</v>
      </c>
      <c r="J14532" s="50">
        <f>DAX__2019_2020__33[[#This Row],[Adj Close]]-DAX__2019_2020__33[[#This Row],[Adj Open]]</f>
        <v>-9.9997999999999365E-2</v>
      </c>
      <c r="K14532" s="50">
        <v>356342</v>
      </c>
    </row>
    <row r="14533" spans="1:11" x14ac:dyDescent="0.3">
      <c r="A14533" s="51" t="str">
        <f t="shared" si="234"/>
        <v>ZAL.DE</v>
      </c>
      <c r="B14533" s="52" t="s">
        <v>474</v>
      </c>
      <c r="C14533" s="50" t="s">
        <v>7855</v>
      </c>
      <c r="D14533" s="50">
        <f>DAX__2019_2020__33[[#This Row],[Open]]*(DAX__2019_2020__33[[#This Row],[Adj Close]]/DAX__2019_2020__33[[#This Row],[Close]])</f>
        <v>64.5</v>
      </c>
      <c r="E14533" s="50" t="s">
        <v>9227</v>
      </c>
      <c r="F14533" s="50" t="s">
        <v>7353</v>
      </c>
      <c r="G14533" s="50" t="s">
        <v>11354</v>
      </c>
      <c r="H14533" s="50" t="s">
        <v>11354</v>
      </c>
      <c r="I14533" s="50">
        <f>(DAX__2019_2020__33[[#This Row],[Adj Close]]-DAX__2019_2020__33[[#This Row],[Adj Open]])/DAX__2019_2020__33[[#This Row],[Adj Open]]</f>
        <v>8.682139534883615E-3</v>
      </c>
      <c r="J14533" s="50">
        <f>DAX__2019_2020__33[[#This Row],[Adj Close]]-DAX__2019_2020__33[[#This Row],[Adj Open]]</f>
        <v>0.55999799999999311</v>
      </c>
      <c r="K14533" s="50">
        <v>599188</v>
      </c>
    </row>
    <row r="14534" spans="1:11" x14ac:dyDescent="0.3">
      <c r="A14534" s="51" t="str">
        <f t="shared" si="234"/>
        <v>ZAL.DE</v>
      </c>
      <c r="B14534" s="52" t="s">
        <v>475</v>
      </c>
      <c r="C14534" s="50" t="s">
        <v>7403</v>
      </c>
      <c r="D14534" s="50">
        <f>DAX__2019_2020__33[[#This Row],[Open]]*(DAX__2019_2020__33[[#This Row],[Adj Close]]/DAX__2019_2020__33[[#This Row],[Close]])</f>
        <v>65.120002999999997</v>
      </c>
      <c r="E14534" s="50" t="s">
        <v>7856</v>
      </c>
      <c r="F14534" s="50" t="s">
        <v>18948</v>
      </c>
      <c r="G14534" s="50" t="s">
        <v>7856</v>
      </c>
      <c r="H14534" s="50" t="s">
        <v>7856</v>
      </c>
      <c r="I14534" s="50">
        <f>(DAX__2019_2020__33[[#This Row],[Adj Close]]-DAX__2019_2020__33[[#This Row],[Adj Open]])/DAX__2019_2020__33[[#This Row],[Adj Open]]</f>
        <v>1.289920087995081E-2</v>
      </c>
      <c r="J14534" s="50">
        <f>DAX__2019_2020__33[[#This Row],[Adj Close]]-DAX__2019_2020__33[[#This Row],[Adj Open]]</f>
        <v>0.8399959999999993</v>
      </c>
      <c r="K14534" s="50">
        <v>347237</v>
      </c>
    </row>
    <row r="14535" spans="1:11" x14ac:dyDescent="0.3">
      <c r="A14535" s="51" t="str">
        <f t="shared" si="234"/>
        <v>ZAL.DE</v>
      </c>
      <c r="B14535" s="52" t="s">
        <v>476</v>
      </c>
      <c r="C14535" s="50" t="s">
        <v>5331</v>
      </c>
      <c r="D14535" s="50">
        <f>DAX__2019_2020__33[[#This Row],[Open]]*(DAX__2019_2020__33[[#This Row],[Adj Close]]/DAX__2019_2020__33[[#This Row],[Close]])</f>
        <v>64.900002000000001</v>
      </c>
      <c r="E14535" s="50" t="s">
        <v>7579</v>
      </c>
      <c r="F14535" s="50" t="s">
        <v>7342</v>
      </c>
      <c r="G14535" s="50" t="s">
        <v>11378</v>
      </c>
      <c r="H14535" s="50" t="s">
        <v>11378</v>
      </c>
      <c r="I14535" s="50">
        <f>(DAX__2019_2020__33[[#This Row],[Adj Close]]-DAX__2019_2020__33[[#This Row],[Adj Open]])/DAX__2019_2020__33[[#This Row],[Adj Open]]</f>
        <v>-2.126351244180235E-2</v>
      </c>
      <c r="J14535" s="50">
        <f>DAX__2019_2020__33[[#This Row],[Adj Close]]-DAX__2019_2020__33[[#This Row],[Adj Open]]</f>
        <v>-1.3800019999999975</v>
      </c>
      <c r="K14535" s="50">
        <v>489260</v>
      </c>
    </row>
    <row r="14536" spans="1:11" x14ac:dyDescent="0.3">
      <c r="A14536" s="51" t="str">
        <f t="shared" si="234"/>
        <v>ZAL.DE</v>
      </c>
      <c r="B14536" s="52" t="s">
        <v>477</v>
      </c>
      <c r="C14536" s="50" t="s">
        <v>5227</v>
      </c>
      <c r="D14536" s="50">
        <f>DAX__2019_2020__33[[#This Row],[Open]]*(DAX__2019_2020__33[[#This Row],[Adj Close]]/DAX__2019_2020__33[[#This Row],[Close]])</f>
        <v>63.360000999999997</v>
      </c>
      <c r="E14536" s="50" t="s">
        <v>7351</v>
      </c>
      <c r="F14536" s="50" t="s">
        <v>7297</v>
      </c>
      <c r="G14536" s="50" t="s">
        <v>5225</v>
      </c>
      <c r="H14536" s="50" t="s">
        <v>5225</v>
      </c>
      <c r="I14536" s="50">
        <f>(DAX__2019_2020__33[[#This Row],[Adj Close]]-DAX__2019_2020__33[[#This Row],[Adj Open]])/DAX__2019_2020__33[[#This Row],[Adj Open]]</f>
        <v>1.2626309775468657E-2</v>
      </c>
      <c r="J14536" s="50">
        <f>DAX__2019_2020__33[[#This Row],[Adj Close]]-DAX__2019_2020__33[[#This Row],[Adj Open]]</f>
        <v>0.80000300000000379</v>
      </c>
      <c r="K14536" s="50">
        <v>218480</v>
      </c>
    </row>
    <row r="14537" spans="1:11" x14ac:dyDescent="0.3">
      <c r="A14537" s="51" t="str">
        <f t="shared" si="234"/>
        <v>ZAL.DE</v>
      </c>
      <c r="B14537" s="52" t="s">
        <v>478</v>
      </c>
      <c r="C14537" s="50" t="s">
        <v>5184</v>
      </c>
      <c r="D14537" s="50">
        <f>DAX__2019_2020__33[[#This Row],[Open]]*(DAX__2019_2020__33[[#This Row],[Adj Close]]/DAX__2019_2020__33[[#This Row],[Close]])</f>
        <v>63.880001</v>
      </c>
      <c r="E14537" s="50" t="s">
        <v>7403</v>
      </c>
      <c r="F14537" s="50" t="s">
        <v>11258</v>
      </c>
      <c r="G14537" s="50" t="s">
        <v>5509</v>
      </c>
      <c r="H14537" s="50" t="s">
        <v>5509</v>
      </c>
      <c r="I14537" s="50">
        <f>(DAX__2019_2020__33[[#This Row],[Adj Close]]-DAX__2019_2020__33[[#This Row],[Adj Open]])/DAX__2019_2020__33[[#This Row],[Adj Open]]</f>
        <v>1.4402034840293815E-2</v>
      </c>
      <c r="J14537" s="50">
        <f>DAX__2019_2020__33[[#This Row],[Adj Close]]-DAX__2019_2020__33[[#This Row],[Adj Open]]</f>
        <v>0.92000200000000376</v>
      </c>
      <c r="K14537" s="50">
        <v>274198</v>
      </c>
    </row>
    <row r="14538" spans="1:11" x14ac:dyDescent="0.3">
      <c r="A14538" s="51" t="str">
        <f t="shared" si="234"/>
        <v>ZAL.DE</v>
      </c>
      <c r="B14538" s="52" t="s">
        <v>479</v>
      </c>
      <c r="C14538" s="50" t="s">
        <v>5594</v>
      </c>
      <c r="D14538" s="50">
        <f>DAX__2019_2020__33[[#This Row],[Open]]*(DAX__2019_2020__33[[#This Row],[Adj Close]]/DAX__2019_2020__33[[#This Row],[Close]])</f>
        <v>65</v>
      </c>
      <c r="E14538" s="50" t="s">
        <v>11518</v>
      </c>
      <c r="F14538" s="50" t="s">
        <v>5260</v>
      </c>
      <c r="G14538" s="50" t="s">
        <v>5260</v>
      </c>
      <c r="H14538" s="50" t="s">
        <v>5260</v>
      </c>
      <c r="I14538" s="50">
        <f>(DAX__2019_2020__33[[#This Row],[Adj Close]]-DAX__2019_2020__33[[#This Row],[Adj Open]])/DAX__2019_2020__33[[#This Row],[Adj Open]]</f>
        <v>-1.5384615384615385E-2</v>
      </c>
      <c r="J14538" s="50">
        <f>DAX__2019_2020__33[[#This Row],[Adj Close]]-DAX__2019_2020__33[[#This Row],[Adj Open]]</f>
        <v>-1</v>
      </c>
      <c r="K14538" s="50">
        <v>384616</v>
      </c>
    </row>
    <row r="14539" spans="1:11" x14ac:dyDescent="0.3">
      <c r="A14539" s="51" t="str">
        <f t="shared" si="234"/>
        <v>ZAL.DE</v>
      </c>
      <c r="B14539" s="52" t="s">
        <v>480</v>
      </c>
      <c r="C14539" s="50" t="s">
        <v>5166</v>
      </c>
      <c r="D14539" s="50">
        <f>DAX__2019_2020__33[[#This Row],[Open]]*(DAX__2019_2020__33[[#This Row],[Adj Close]]/DAX__2019_2020__33[[#This Row],[Close]])</f>
        <v>62.720001000000003</v>
      </c>
      <c r="E14539" s="50" t="s">
        <v>5164</v>
      </c>
      <c r="F14539" s="50" t="s">
        <v>19117</v>
      </c>
      <c r="G14539" s="50" t="s">
        <v>11534</v>
      </c>
      <c r="H14539" s="50" t="s">
        <v>11534</v>
      </c>
      <c r="I14539" s="50">
        <f>(DAX__2019_2020__33[[#This Row],[Adj Close]]-DAX__2019_2020__33[[#This Row],[Adj Open]])/DAX__2019_2020__33[[#This Row],[Adj Open]]</f>
        <v>-2.0408194827675516E-2</v>
      </c>
      <c r="J14539" s="50">
        <f>DAX__2019_2020__33[[#This Row],[Adj Close]]-DAX__2019_2020__33[[#This Row],[Adj Open]]</f>
        <v>-1.2800020000000032</v>
      </c>
      <c r="K14539" s="50">
        <v>1016659</v>
      </c>
    </row>
    <row r="14540" spans="1:11" x14ac:dyDescent="0.3">
      <c r="A14540" s="51" t="str">
        <f t="shared" si="234"/>
        <v>ZAL.DE</v>
      </c>
      <c r="B14540" s="52" t="s">
        <v>481</v>
      </c>
      <c r="C14540" s="50" t="s">
        <v>5353</v>
      </c>
      <c r="D14540" s="50">
        <f>DAX__2019_2020__33[[#This Row],[Open]]*(DAX__2019_2020__33[[#This Row],[Adj Close]]/DAX__2019_2020__33[[#This Row],[Close]])</f>
        <v>61.700001</v>
      </c>
      <c r="E14540" s="50" t="s">
        <v>7381</v>
      </c>
      <c r="F14540" s="50" t="s">
        <v>20572</v>
      </c>
      <c r="G14540" s="50" t="s">
        <v>7838</v>
      </c>
      <c r="H14540" s="50" t="s">
        <v>7838</v>
      </c>
      <c r="I14540" s="50">
        <f>(DAX__2019_2020__33[[#This Row],[Adj Close]]-DAX__2019_2020__33[[#This Row],[Adj Open]])/DAX__2019_2020__33[[#This Row],[Adj Open]]</f>
        <v>-7.4554131692802306E-3</v>
      </c>
      <c r="J14540" s="50">
        <f>DAX__2019_2020__33[[#This Row],[Adj Close]]-DAX__2019_2020__33[[#This Row],[Adj Open]]</f>
        <v>-0.45999900000000338</v>
      </c>
      <c r="K14540" s="50">
        <v>558462</v>
      </c>
    </row>
    <row r="14541" spans="1:11" x14ac:dyDescent="0.3">
      <c r="A14541" s="51" t="str">
        <f t="shared" si="234"/>
        <v>ZAL.DE</v>
      </c>
      <c r="B14541" s="52" t="s">
        <v>482</v>
      </c>
      <c r="C14541" s="50" t="s">
        <v>7633</v>
      </c>
      <c r="D14541" s="50">
        <f>DAX__2019_2020__33[[#This Row],[Open]]*(DAX__2019_2020__33[[#This Row],[Adj Close]]/DAX__2019_2020__33[[#This Row],[Close]])</f>
        <v>61.32</v>
      </c>
      <c r="E14541" s="50" t="s">
        <v>5583</v>
      </c>
      <c r="F14541" s="50" t="s">
        <v>7633</v>
      </c>
      <c r="G14541" s="50" t="s">
        <v>7881</v>
      </c>
      <c r="H14541" s="50" t="s">
        <v>7881</v>
      </c>
      <c r="I14541" s="50">
        <f>(DAX__2019_2020__33[[#This Row],[Adj Close]]-DAX__2019_2020__33[[#This Row],[Adj Open]])/DAX__2019_2020__33[[#This Row],[Adj Open]]</f>
        <v>4.4357485322896337E-2</v>
      </c>
      <c r="J14541" s="50">
        <f>DAX__2019_2020__33[[#This Row],[Adj Close]]-DAX__2019_2020__33[[#This Row],[Adj Open]]</f>
        <v>2.7200010000000034</v>
      </c>
      <c r="K14541" s="50">
        <v>418838</v>
      </c>
    </row>
    <row r="14542" spans="1:11" x14ac:dyDescent="0.3">
      <c r="A14542" s="51" t="str">
        <f t="shared" si="234"/>
        <v>ZAL.DE</v>
      </c>
      <c r="B14542" s="52" t="s">
        <v>483</v>
      </c>
      <c r="C14542" s="50" t="s">
        <v>5260</v>
      </c>
      <c r="D14542" s="50">
        <f>DAX__2019_2020__33[[#This Row],[Open]]*(DAX__2019_2020__33[[#This Row],[Adj Close]]/DAX__2019_2020__33[[#This Row],[Close]])</f>
        <v>64</v>
      </c>
      <c r="E14542" s="50" t="s">
        <v>4979</v>
      </c>
      <c r="F14542" s="50" t="s">
        <v>5367</v>
      </c>
      <c r="G14542" s="50" t="s">
        <v>7306</v>
      </c>
      <c r="H14542" s="50" t="s">
        <v>7306</v>
      </c>
      <c r="I14542" s="50">
        <f>(DAX__2019_2020__33[[#This Row],[Adj Close]]-DAX__2019_2020__33[[#This Row],[Adj Open]])/DAX__2019_2020__33[[#This Row],[Adj Open]]</f>
        <v>-9.0625312500000055E-3</v>
      </c>
      <c r="J14542" s="50">
        <f>DAX__2019_2020__33[[#This Row],[Adj Close]]-DAX__2019_2020__33[[#This Row],[Adj Open]]</f>
        <v>-0.58000200000000035</v>
      </c>
      <c r="K14542" s="50">
        <v>428326</v>
      </c>
    </row>
    <row r="14543" spans="1:11" x14ac:dyDescent="0.3">
      <c r="A14543" s="51" t="str">
        <f t="shared" si="234"/>
        <v>ZAL.DE</v>
      </c>
      <c r="B14543" s="52" t="s">
        <v>484</v>
      </c>
      <c r="C14543" s="50" t="s">
        <v>7730</v>
      </c>
      <c r="D14543" s="50">
        <f>DAX__2019_2020__33[[#This Row],[Open]]*(DAX__2019_2020__33[[#This Row],[Adj Close]]/DAX__2019_2020__33[[#This Row],[Close]])</f>
        <v>63.860000999999997</v>
      </c>
      <c r="E14543" s="50" t="s">
        <v>5346</v>
      </c>
      <c r="F14543" s="50" t="s">
        <v>7899</v>
      </c>
      <c r="G14543" s="50" t="s">
        <v>5539</v>
      </c>
      <c r="H14543" s="50" t="s">
        <v>5539</v>
      </c>
      <c r="I14543" s="50">
        <f>(DAX__2019_2020__33[[#This Row],[Adj Close]]-DAX__2019_2020__33[[#This Row],[Adj Open]])/DAX__2019_2020__33[[#This Row],[Adj Open]]</f>
        <v>1.534599099051067E-2</v>
      </c>
      <c r="J14543" s="50">
        <f>DAX__2019_2020__33[[#This Row],[Adj Close]]-DAX__2019_2020__33[[#This Row],[Adj Open]]</f>
        <v>0.97999500000000239</v>
      </c>
      <c r="K14543" s="50">
        <v>492459</v>
      </c>
    </row>
    <row r="14544" spans="1:11" x14ac:dyDescent="0.3">
      <c r="A14544" s="51" t="str">
        <f t="shared" si="234"/>
        <v>ZAL.DE</v>
      </c>
      <c r="B14544" s="52" t="s">
        <v>485</v>
      </c>
      <c r="C14544" s="50" t="s">
        <v>5346</v>
      </c>
      <c r="D14544" s="50">
        <f>DAX__2019_2020__33[[#This Row],[Open]]*(DAX__2019_2020__33[[#This Row],[Adj Close]]/DAX__2019_2020__33[[#This Row],[Close]])</f>
        <v>64.980002999999996</v>
      </c>
      <c r="E14544" s="50" t="s">
        <v>8050</v>
      </c>
      <c r="F14544" s="50" t="s">
        <v>11270</v>
      </c>
      <c r="G14544" s="50" t="s">
        <v>7400</v>
      </c>
      <c r="H14544" s="50" t="s">
        <v>7400</v>
      </c>
      <c r="I14544" s="50">
        <f>(DAX__2019_2020__33[[#This Row],[Adj Close]]-DAX__2019_2020__33[[#This Row],[Adj Open]])/DAX__2019_2020__33[[#This Row],[Adj Open]]</f>
        <v>1.3542597097140801E-2</v>
      </c>
      <c r="J14544" s="50">
        <f>DAX__2019_2020__33[[#This Row],[Adj Close]]-DAX__2019_2020__33[[#This Row],[Adj Open]]</f>
        <v>0.8799980000000005</v>
      </c>
      <c r="K14544" s="50">
        <v>567039</v>
      </c>
    </row>
    <row r="14545" spans="1:11" x14ac:dyDescent="0.3">
      <c r="A14545" s="51" t="str">
        <f t="shared" si="234"/>
        <v>ZAL.DE</v>
      </c>
      <c r="B14545" s="52" t="s">
        <v>486</v>
      </c>
      <c r="C14545" s="50" t="s">
        <v>8826</v>
      </c>
      <c r="D14545" s="50">
        <f>DAX__2019_2020__33[[#This Row],[Open]]*(DAX__2019_2020__33[[#This Row],[Adj Close]]/DAX__2019_2020__33[[#This Row],[Close]])</f>
        <v>65.699996999999996</v>
      </c>
      <c r="E14545" s="50" t="s">
        <v>5335</v>
      </c>
      <c r="F14545" s="50" t="s">
        <v>7388</v>
      </c>
      <c r="G14545" s="50" t="s">
        <v>8035</v>
      </c>
      <c r="H14545" s="50" t="s">
        <v>8035</v>
      </c>
      <c r="I14545" s="50">
        <f>(DAX__2019_2020__33[[#This Row],[Adj Close]]-DAX__2019_2020__33[[#This Row],[Adj Open]])/DAX__2019_2020__33[[#This Row],[Adj Open]]</f>
        <v>1.6134019001553437E-2</v>
      </c>
      <c r="J14545" s="50">
        <f>DAX__2019_2020__33[[#This Row],[Adj Close]]-DAX__2019_2020__33[[#This Row],[Adj Open]]</f>
        <v>1.0600050000000039</v>
      </c>
      <c r="K14545" s="50">
        <v>426840</v>
      </c>
    </row>
    <row r="14546" spans="1:11" x14ac:dyDescent="0.3">
      <c r="A14546" s="51" t="str">
        <f t="shared" si="234"/>
        <v>ZAL.DE</v>
      </c>
      <c r="B14546" s="52" t="s">
        <v>487</v>
      </c>
      <c r="C14546" s="50" t="s">
        <v>5588</v>
      </c>
      <c r="D14546" s="50">
        <f>DAX__2019_2020__33[[#This Row],[Open]]*(DAX__2019_2020__33[[#This Row],[Adj Close]]/DAX__2019_2020__33[[#This Row],[Close]])</f>
        <v>67.080001999999993</v>
      </c>
      <c r="E14546" s="50" t="s">
        <v>5311</v>
      </c>
      <c r="F14546" s="50" t="s">
        <v>5332</v>
      </c>
      <c r="G14546" s="50" t="s">
        <v>5332</v>
      </c>
      <c r="H14546" s="50" t="s">
        <v>5332</v>
      </c>
      <c r="I14546" s="50">
        <f>(DAX__2019_2020__33[[#This Row],[Adj Close]]-DAX__2019_2020__33[[#This Row],[Adj Open]])/DAX__2019_2020__33[[#This Row],[Adj Open]]</f>
        <v>-2.087063145883607E-2</v>
      </c>
      <c r="J14546" s="50">
        <f>DAX__2019_2020__33[[#This Row],[Adj Close]]-DAX__2019_2020__33[[#This Row],[Adj Open]]</f>
        <v>-1.4000019999999864</v>
      </c>
      <c r="K14546" s="50">
        <v>571513</v>
      </c>
    </row>
    <row r="14547" spans="1:11" x14ac:dyDescent="0.3">
      <c r="A14547" s="51" t="str">
        <f t="shared" si="234"/>
        <v>ZAL.DE</v>
      </c>
      <c r="B14547" s="52" t="s">
        <v>488</v>
      </c>
      <c r="C14547" s="50" t="s">
        <v>7416</v>
      </c>
      <c r="D14547" s="50">
        <f>DAX__2019_2020__33[[#This Row],[Open]]*(DAX__2019_2020__33[[#This Row],[Adj Close]]/DAX__2019_2020__33[[#This Row],[Close]])</f>
        <v>66.5</v>
      </c>
      <c r="E14547" s="50" t="s">
        <v>11084</v>
      </c>
      <c r="F14547" s="50" t="s">
        <v>5591</v>
      </c>
      <c r="G14547" s="50" t="s">
        <v>5289</v>
      </c>
      <c r="H14547" s="50" t="s">
        <v>5289</v>
      </c>
      <c r="I14547" s="50">
        <f>(DAX__2019_2020__33[[#This Row],[Adj Close]]-DAX__2019_2020__33[[#This Row],[Adj Open]])/DAX__2019_2020__33[[#This Row],[Adj Open]]</f>
        <v>6.0150676691729417E-3</v>
      </c>
      <c r="J14547" s="50">
        <f>DAX__2019_2020__33[[#This Row],[Adj Close]]-DAX__2019_2020__33[[#This Row],[Adj Open]]</f>
        <v>0.40000200000000063</v>
      </c>
      <c r="K14547" s="50">
        <v>909926</v>
      </c>
    </row>
    <row r="14548" spans="1:11" x14ac:dyDescent="0.3">
      <c r="A14548" s="51" t="str">
        <f t="shared" si="234"/>
        <v>ZAL.DE</v>
      </c>
      <c r="B14548" s="52" t="s">
        <v>489</v>
      </c>
      <c r="C14548" s="50" t="s">
        <v>5330</v>
      </c>
      <c r="D14548" s="50">
        <f>DAX__2019_2020__33[[#This Row],[Open]]*(DAX__2019_2020__33[[#This Row],[Adj Close]]/DAX__2019_2020__33[[#This Row],[Close]])</f>
        <v>67</v>
      </c>
      <c r="E14548" s="50" t="s">
        <v>12796</v>
      </c>
      <c r="F14548" s="50" t="s">
        <v>5582</v>
      </c>
      <c r="G14548" s="50" t="s">
        <v>5379</v>
      </c>
      <c r="H14548" s="50" t="s">
        <v>5379</v>
      </c>
      <c r="I14548" s="50">
        <f>(DAX__2019_2020__33[[#This Row],[Adj Close]]-DAX__2019_2020__33[[#This Row],[Adj Open]])/DAX__2019_2020__33[[#This Row],[Adj Open]]</f>
        <v>9.2537761194029407E-3</v>
      </c>
      <c r="J14548" s="50">
        <f>DAX__2019_2020__33[[#This Row],[Adj Close]]-DAX__2019_2020__33[[#This Row],[Adj Open]]</f>
        <v>0.62000299999999697</v>
      </c>
      <c r="K14548" s="50">
        <v>469916</v>
      </c>
    </row>
    <row r="14549" spans="1:11" x14ac:dyDescent="0.3">
      <c r="A14549" s="51" t="str">
        <f t="shared" si="234"/>
        <v>ZAL.DE</v>
      </c>
      <c r="B14549" s="52" t="s">
        <v>490</v>
      </c>
      <c r="C14549" s="50" t="s">
        <v>11152</v>
      </c>
      <c r="D14549" s="50">
        <f>DAX__2019_2020__33[[#This Row],[Open]]*(DAX__2019_2020__33[[#This Row],[Adj Close]]/DAX__2019_2020__33[[#This Row],[Close]])</f>
        <v>67.739998</v>
      </c>
      <c r="E14549" s="50" t="s">
        <v>8856</v>
      </c>
      <c r="F14549" s="50" t="s">
        <v>18961</v>
      </c>
      <c r="G14549" s="50" t="s">
        <v>18961</v>
      </c>
      <c r="H14549" s="50" t="s">
        <v>18961</v>
      </c>
      <c r="I14549" s="50">
        <f>(DAX__2019_2020__33[[#This Row],[Adj Close]]-DAX__2019_2020__33[[#This Row],[Adj Open]])/DAX__2019_2020__33[[#This Row],[Adj Open]]</f>
        <v>-5.6096399648550774E-3</v>
      </c>
      <c r="J14549" s="50">
        <f>DAX__2019_2020__33[[#This Row],[Adj Close]]-DAX__2019_2020__33[[#This Row],[Adj Open]]</f>
        <v>-0.37999700000000303</v>
      </c>
      <c r="K14549" s="50">
        <v>617574</v>
      </c>
    </row>
    <row r="14550" spans="1:11" x14ac:dyDescent="0.3">
      <c r="A14550" s="51" t="str">
        <f t="shared" si="234"/>
        <v>ZAL.DE</v>
      </c>
      <c r="B14550" s="52" t="s">
        <v>491</v>
      </c>
      <c r="C14550" s="50" t="s">
        <v>5379</v>
      </c>
      <c r="D14550" s="50">
        <f>DAX__2019_2020__33[[#This Row],[Open]]*(DAX__2019_2020__33[[#This Row],[Adj Close]]/DAX__2019_2020__33[[#This Row],[Close]])</f>
        <v>67.620002999999997</v>
      </c>
      <c r="E14550" s="50" t="s">
        <v>18966</v>
      </c>
      <c r="F14550" s="50" t="s">
        <v>7856</v>
      </c>
      <c r="G14550" s="50" t="s">
        <v>18953</v>
      </c>
      <c r="H14550" s="50" t="s">
        <v>18953</v>
      </c>
      <c r="I14550" s="50">
        <f>(DAX__2019_2020__33[[#This Row],[Adj Close]]-DAX__2019_2020__33[[#This Row],[Adj Open]])/DAX__2019_2020__33[[#This Row],[Adj Open]]</f>
        <v>-2.0408236302503522E-2</v>
      </c>
      <c r="J14550" s="50">
        <f>DAX__2019_2020__33[[#This Row],[Adj Close]]-DAX__2019_2020__33[[#This Row],[Adj Open]]</f>
        <v>-1.380004999999997</v>
      </c>
      <c r="K14550" s="50">
        <v>463063</v>
      </c>
    </row>
    <row r="14551" spans="1:11" x14ac:dyDescent="0.3">
      <c r="A14551" s="51" t="str">
        <f t="shared" si="234"/>
        <v>ZAL.DE</v>
      </c>
      <c r="B14551" s="52" t="s">
        <v>492</v>
      </c>
      <c r="C14551" s="50" t="s">
        <v>5299</v>
      </c>
      <c r="D14551" s="50">
        <f>DAX__2019_2020__33[[#This Row],[Open]]*(DAX__2019_2020__33[[#This Row],[Adj Close]]/DAX__2019_2020__33[[#This Row],[Close]])</f>
        <v>66.019997000000004</v>
      </c>
      <c r="E14551" s="50" t="s">
        <v>7418</v>
      </c>
      <c r="F14551" s="50" t="s">
        <v>7414</v>
      </c>
      <c r="G14551" s="50" t="s">
        <v>7418</v>
      </c>
      <c r="H14551" s="50" t="s">
        <v>7418</v>
      </c>
      <c r="I14551" s="50">
        <f>(DAX__2019_2020__33[[#This Row],[Adj Close]]-DAX__2019_2020__33[[#This Row],[Adj Open]])/DAX__2019_2020__33[[#This Row],[Adj Open]]</f>
        <v>2.3326280975141358E-2</v>
      </c>
      <c r="J14551" s="50">
        <f>DAX__2019_2020__33[[#This Row],[Adj Close]]-DAX__2019_2020__33[[#This Row],[Adj Open]]</f>
        <v>1.5400009999999895</v>
      </c>
      <c r="K14551" s="50">
        <v>528174</v>
      </c>
    </row>
    <row r="14552" spans="1:11" x14ac:dyDescent="0.3">
      <c r="A14552" s="51" t="str">
        <f t="shared" si="234"/>
        <v>ZAL.DE</v>
      </c>
      <c r="B14552" s="52" t="s">
        <v>493</v>
      </c>
      <c r="C14552" s="50" t="s">
        <v>7920</v>
      </c>
      <c r="D14552" s="50">
        <f>DAX__2019_2020__33[[#This Row],[Open]]*(DAX__2019_2020__33[[#This Row],[Adj Close]]/DAX__2019_2020__33[[#This Row],[Close]])</f>
        <v>67.339995999999999</v>
      </c>
      <c r="E14552" s="50" t="s">
        <v>8886</v>
      </c>
      <c r="F14552" s="50" t="s">
        <v>5588</v>
      </c>
      <c r="G14552" s="50" t="s">
        <v>7943</v>
      </c>
      <c r="H14552" s="50" t="s">
        <v>7943</v>
      </c>
      <c r="I14552" s="50">
        <f>(DAX__2019_2020__33[[#This Row],[Adj Close]]-DAX__2019_2020__33[[#This Row],[Adj Open]])/DAX__2019_2020__33[[#This Row],[Adj Open]]</f>
        <v>7.4250078660533332E-3</v>
      </c>
      <c r="J14552" s="50">
        <f>DAX__2019_2020__33[[#This Row],[Adj Close]]-DAX__2019_2020__33[[#This Row],[Adj Open]]</f>
        <v>0.5</v>
      </c>
      <c r="K14552" s="50">
        <v>378059</v>
      </c>
    </row>
    <row r="14553" spans="1:11" x14ac:dyDescent="0.3">
      <c r="A14553" s="51" t="str">
        <f t="shared" si="234"/>
        <v>ZAL.DE</v>
      </c>
      <c r="B14553" s="52" t="s">
        <v>494</v>
      </c>
      <c r="C14553" s="50" t="s">
        <v>9292</v>
      </c>
      <c r="D14553" s="50">
        <f>DAX__2019_2020__33[[#This Row],[Open]]*(DAX__2019_2020__33[[#This Row],[Adj Close]]/DAX__2019_2020__33[[#This Row],[Close]])</f>
        <v>67.959998999999996</v>
      </c>
      <c r="E14553" s="50" t="s">
        <v>5489</v>
      </c>
      <c r="F14553" s="50" t="s">
        <v>8020</v>
      </c>
      <c r="G14553" s="50" t="s">
        <v>5247</v>
      </c>
      <c r="H14553" s="50" t="s">
        <v>5247</v>
      </c>
      <c r="I14553" s="50">
        <f>(DAX__2019_2020__33[[#This Row],[Adj Close]]-DAX__2019_2020__33[[#This Row],[Adj Open]])/DAX__2019_2020__33[[#This Row],[Adj Open]]</f>
        <v>1.0300250298708869E-2</v>
      </c>
      <c r="J14553" s="50">
        <f>DAX__2019_2020__33[[#This Row],[Adj Close]]-DAX__2019_2020__33[[#This Row],[Adj Open]]</f>
        <v>0.70000500000000443</v>
      </c>
      <c r="K14553" s="50">
        <v>303803</v>
      </c>
    </row>
    <row r="14554" spans="1:11" x14ac:dyDescent="0.3">
      <c r="A14554" s="51" t="str">
        <f t="shared" si="234"/>
        <v>ZAL.DE</v>
      </c>
      <c r="B14554" s="52" t="s">
        <v>495</v>
      </c>
      <c r="C14554" s="50" t="s">
        <v>5311</v>
      </c>
      <c r="D14554" s="50">
        <f>DAX__2019_2020__33[[#This Row],[Open]]*(DAX__2019_2020__33[[#This Row],[Adj Close]]/DAX__2019_2020__33[[#This Row],[Close]])</f>
        <v>67.900002000000001</v>
      </c>
      <c r="E14554" s="50" t="s">
        <v>5419</v>
      </c>
      <c r="F14554" s="50" t="s">
        <v>7943</v>
      </c>
      <c r="G14554" s="50" t="s">
        <v>8000</v>
      </c>
      <c r="H14554" s="50" t="s">
        <v>8000</v>
      </c>
      <c r="I14554" s="50">
        <f>(DAX__2019_2020__33[[#This Row],[Adj Close]]-DAX__2019_2020__33[[#This Row],[Adj Open]])/DAX__2019_2020__33[[#This Row],[Adj Open]]</f>
        <v>4.7127980938792271E-3</v>
      </c>
      <c r="J14554" s="50">
        <f>DAX__2019_2020__33[[#This Row],[Adj Close]]-DAX__2019_2020__33[[#This Row],[Adj Open]]</f>
        <v>0.3199989999999957</v>
      </c>
      <c r="K14554" s="50">
        <v>288546</v>
      </c>
    </row>
    <row r="14555" spans="1:11" x14ac:dyDescent="0.3">
      <c r="A14555" s="51" t="str">
        <f t="shared" si="234"/>
        <v>ZAL.DE</v>
      </c>
      <c r="B14555" s="52" t="s">
        <v>496</v>
      </c>
      <c r="C14555" s="50" t="s">
        <v>7997</v>
      </c>
      <c r="D14555" s="50">
        <f>DAX__2019_2020__33[[#This Row],[Open]]*(DAX__2019_2020__33[[#This Row],[Adj Close]]/DAX__2019_2020__33[[#This Row],[Close]])</f>
        <v>68.699996999999996</v>
      </c>
      <c r="E14555" s="50" t="s">
        <v>7985</v>
      </c>
      <c r="F14555" s="50" t="s">
        <v>5191</v>
      </c>
      <c r="G14555" s="50" t="s">
        <v>7985</v>
      </c>
      <c r="H14555" s="50" t="s">
        <v>7985</v>
      </c>
      <c r="I14555" s="50">
        <f>(DAX__2019_2020__33[[#This Row],[Adj Close]]-DAX__2019_2020__33[[#This Row],[Adj Open]])/DAX__2019_2020__33[[#This Row],[Adj Open]]</f>
        <v>1.3100451809335643E-2</v>
      </c>
      <c r="J14555" s="50">
        <f>DAX__2019_2020__33[[#This Row],[Adj Close]]-DAX__2019_2020__33[[#This Row],[Adj Open]]</f>
        <v>0.90000100000000316</v>
      </c>
      <c r="K14555" s="50">
        <v>532937</v>
      </c>
    </row>
    <row r="14556" spans="1:11" x14ac:dyDescent="0.3">
      <c r="A14556" s="51" t="str">
        <f t="shared" si="234"/>
        <v>ZAL.DE</v>
      </c>
      <c r="B14556" s="52" t="s">
        <v>497</v>
      </c>
      <c r="C14556" s="50" t="s">
        <v>5459</v>
      </c>
      <c r="D14556" s="50">
        <f>DAX__2019_2020__33[[#This Row],[Open]]*(DAX__2019_2020__33[[#This Row],[Adj Close]]/DAX__2019_2020__33[[#This Row],[Close]])</f>
        <v>70</v>
      </c>
      <c r="E14556" s="50" t="s">
        <v>5230</v>
      </c>
      <c r="F14556" s="50" t="s">
        <v>7509</v>
      </c>
      <c r="G14556" s="50" t="s">
        <v>7969</v>
      </c>
      <c r="H14556" s="50" t="s">
        <v>7969</v>
      </c>
      <c r="I14556" s="50">
        <f>(DAX__2019_2020__33[[#This Row],[Adj Close]]-DAX__2019_2020__33[[#This Row],[Adj Open]])/DAX__2019_2020__33[[#This Row],[Adj Open]]</f>
        <v>1.2285728571428527E-2</v>
      </c>
      <c r="J14556" s="50">
        <f>DAX__2019_2020__33[[#This Row],[Adj Close]]-DAX__2019_2020__33[[#This Row],[Adj Open]]</f>
        <v>0.86000099999999691</v>
      </c>
      <c r="K14556" s="50">
        <v>503584</v>
      </c>
    </row>
    <row r="14557" spans="1:11" x14ac:dyDescent="0.3">
      <c r="A14557" s="51" t="str">
        <f t="shared" si="234"/>
        <v>ZAL.DE</v>
      </c>
      <c r="B14557" s="52" t="s">
        <v>498</v>
      </c>
      <c r="C14557" s="50" t="s">
        <v>7969</v>
      </c>
      <c r="D14557" s="50">
        <f>DAX__2019_2020__33[[#This Row],[Open]]*(DAX__2019_2020__33[[#This Row],[Adj Close]]/DAX__2019_2020__33[[#This Row],[Close]])</f>
        <v>70.860000999999997</v>
      </c>
      <c r="E14557" s="50" t="s">
        <v>11061</v>
      </c>
      <c r="F14557" s="50" t="s">
        <v>7945</v>
      </c>
      <c r="G14557" s="50" t="s">
        <v>19459</v>
      </c>
      <c r="H14557" s="50" t="s">
        <v>19459</v>
      </c>
      <c r="I14557" s="50">
        <f>(DAX__2019_2020__33[[#This Row],[Adj Close]]-DAX__2019_2020__33[[#This Row],[Adj Open]])/DAX__2019_2020__33[[#This Row],[Adj Open]]</f>
        <v>2.9071365663683943E-2</v>
      </c>
      <c r="J14557" s="50">
        <f>DAX__2019_2020__33[[#This Row],[Adj Close]]-DAX__2019_2020__33[[#This Row],[Adj Open]]</f>
        <v>2.0599970000000098</v>
      </c>
      <c r="K14557" s="50">
        <v>587991</v>
      </c>
    </row>
    <row r="14558" spans="1:11" x14ac:dyDescent="0.3">
      <c r="A14558" s="51" t="str">
        <f t="shared" si="234"/>
        <v>ZAL.DE</v>
      </c>
      <c r="B14558" s="52" t="s">
        <v>499</v>
      </c>
      <c r="C14558" s="50" t="s">
        <v>5452</v>
      </c>
      <c r="D14558" s="50">
        <f>DAX__2019_2020__33[[#This Row],[Open]]*(DAX__2019_2020__33[[#This Row],[Adj Close]]/DAX__2019_2020__33[[#This Row],[Close]])</f>
        <v>72.400002000000001</v>
      </c>
      <c r="E14558" s="50" t="s">
        <v>11470</v>
      </c>
      <c r="F14558" s="50" t="s">
        <v>4998</v>
      </c>
      <c r="G14558" s="50" t="s">
        <v>11470</v>
      </c>
      <c r="H14558" s="50" t="s">
        <v>11470</v>
      </c>
      <c r="I14558" s="50">
        <f>(DAX__2019_2020__33[[#This Row],[Adj Close]]-DAX__2019_2020__33[[#This Row],[Adj Open]])/DAX__2019_2020__33[[#This Row],[Adj Open]]</f>
        <v>3.2872885832240767E-2</v>
      </c>
      <c r="J14558" s="50">
        <f>DAX__2019_2020__33[[#This Row],[Adj Close]]-DAX__2019_2020__33[[#This Row],[Adj Open]]</f>
        <v>2.379997000000003</v>
      </c>
      <c r="K14558" s="50">
        <v>610006</v>
      </c>
    </row>
    <row r="14559" spans="1:11" x14ac:dyDescent="0.3">
      <c r="A14559" s="51" t="str">
        <f t="shared" si="234"/>
        <v>ZAL.DE</v>
      </c>
      <c r="B14559" s="52" t="s">
        <v>500</v>
      </c>
      <c r="C14559" s="50" t="s">
        <v>9395</v>
      </c>
      <c r="D14559" s="50">
        <f>DAX__2019_2020__33[[#This Row],[Open]]*(DAX__2019_2020__33[[#This Row],[Adj Close]]/DAX__2019_2020__33[[#This Row],[Close]])</f>
        <v>74.900002000000001</v>
      </c>
      <c r="E14559" s="50" t="s">
        <v>11492</v>
      </c>
      <c r="F14559" s="50" t="s">
        <v>19019</v>
      </c>
      <c r="G14559" s="50" t="s">
        <v>7521</v>
      </c>
      <c r="H14559" s="50" t="s">
        <v>7521</v>
      </c>
      <c r="I14559" s="50">
        <f>(DAX__2019_2020__33[[#This Row],[Adj Close]]-DAX__2019_2020__33[[#This Row],[Adj Open]])/DAX__2019_2020__33[[#This Row],[Adj Open]]</f>
        <v>-1.4686234587817459E-2</v>
      </c>
      <c r="J14559" s="50">
        <f>DAX__2019_2020__33[[#This Row],[Adj Close]]-DAX__2019_2020__33[[#This Row],[Adj Open]]</f>
        <v>-1.0999989999999968</v>
      </c>
      <c r="K14559" s="50">
        <v>430007</v>
      </c>
    </row>
    <row r="14560" spans="1:11" x14ac:dyDescent="0.3">
      <c r="A14560" s="51" t="str">
        <f t="shared" si="234"/>
        <v>ZAL.DE</v>
      </c>
      <c r="B14560" s="52" t="s">
        <v>501</v>
      </c>
      <c r="C14560" s="50" t="s">
        <v>9388</v>
      </c>
      <c r="D14560" s="50">
        <f>DAX__2019_2020__33[[#This Row],[Open]]*(DAX__2019_2020__33[[#This Row],[Adj Close]]/DAX__2019_2020__33[[#This Row],[Close]])</f>
        <v>73.559997999999993</v>
      </c>
      <c r="E14560" s="50" t="s">
        <v>30630</v>
      </c>
      <c r="F14560" s="50" t="s">
        <v>9327</v>
      </c>
      <c r="G14560" s="50" t="s">
        <v>11121</v>
      </c>
      <c r="H14560" s="50" t="s">
        <v>11121</v>
      </c>
      <c r="I14560" s="50">
        <f>(DAX__2019_2020__33[[#This Row],[Adj Close]]-DAX__2019_2020__33[[#This Row],[Adj Open]])/DAX__2019_2020__33[[#This Row],[Adj Open]]</f>
        <v>5.1659055238149109E-3</v>
      </c>
      <c r="J14560" s="50">
        <f>DAX__2019_2020__33[[#This Row],[Adj Close]]-DAX__2019_2020__33[[#This Row],[Adj Open]]</f>
        <v>0.38000400000001378</v>
      </c>
      <c r="K14560" s="50">
        <v>369226</v>
      </c>
    </row>
    <row r="14561" spans="1:11" x14ac:dyDescent="0.3">
      <c r="A14561" s="51" t="str">
        <f t="shared" si="234"/>
        <v>ZAL.DE</v>
      </c>
      <c r="B14561" s="52" t="s">
        <v>502</v>
      </c>
      <c r="C14561" s="50" t="s">
        <v>12837</v>
      </c>
      <c r="D14561" s="50">
        <f>DAX__2019_2020__33[[#This Row],[Open]]*(DAX__2019_2020__33[[#This Row],[Adj Close]]/DAX__2019_2020__33[[#This Row],[Close]])</f>
        <v>74.080001999999993</v>
      </c>
      <c r="E14561" s="50" t="s">
        <v>11487</v>
      </c>
      <c r="F14561" s="50" t="s">
        <v>7547</v>
      </c>
      <c r="G14561" s="50" t="s">
        <v>9466</v>
      </c>
      <c r="H14561" s="50" t="s">
        <v>9466</v>
      </c>
      <c r="I14561" s="50">
        <f>(DAX__2019_2020__33[[#This Row],[Adj Close]]-DAX__2019_2020__33[[#This Row],[Adj Open]])/DAX__2019_2020__33[[#This Row],[Adj Open]]</f>
        <v>-1.2689025035393361E-2</v>
      </c>
      <c r="J14561" s="50">
        <f>DAX__2019_2020__33[[#This Row],[Adj Close]]-DAX__2019_2020__33[[#This Row],[Adj Open]]</f>
        <v>-0.94000299999999015</v>
      </c>
      <c r="K14561" s="50">
        <v>460558</v>
      </c>
    </row>
    <row r="14562" spans="1:11" x14ac:dyDescent="0.3">
      <c r="A14562" s="51" t="str">
        <f t="shared" si="234"/>
        <v>ZAL.DE</v>
      </c>
      <c r="B14562" s="52" t="s">
        <v>503</v>
      </c>
      <c r="C14562" s="50" t="s">
        <v>11492</v>
      </c>
      <c r="D14562" s="50">
        <f>DAX__2019_2020__33[[#This Row],[Open]]*(DAX__2019_2020__33[[#This Row],[Adj Close]]/DAX__2019_2020__33[[#This Row],[Close]])</f>
        <v>74.959998999999996</v>
      </c>
      <c r="E14562" s="50" t="s">
        <v>9415</v>
      </c>
      <c r="F14562" s="50" t="s">
        <v>11470</v>
      </c>
      <c r="G14562" s="50" t="s">
        <v>11866</v>
      </c>
      <c r="H14562" s="50" t="s">
        <v>11866</v>
      </c>
      <c r="I14562" s="50">
        <f>(DAX__2019_2020__33[[#This Row],[Adj Close]]-DAX__2019_2020__33[[#This Row],[Adj Open]])/DAX__2019_2020__33[[#This Row],[Adj Open]]</f>
        <v>2.7214528111186392E-2</v>
      </c>
      <c r="J14562" s="50">
        <f>DAX__2019_2020__33[[#This Row],[Adj Close]]-DAX__2019_2020__33[[#This Row],[Adj Open]]</f>
        <v>2.0400010000000037</v>
      </c>
      <c r="K14562" s="50">
        <v>790198</v>
      </c>
    </row>
    <row r="14563" spans="1:11" x14ac:dyDescent="0.3">
      <c r="A14563" s="51" t="str">
        <f t="shared" si="234"/>
        <v>ZAL.DE</v>
      </c>
      <c r="B14563" s="52" t="s">
        <v>504</v>
      </c>
      <c r="C14563" s="50" t="s">
        <v>9415</v>
      </c>
      <c r="D14563" s="50">
        <f>DAX__2019_2020__33[[#This Row],[Open]]*(DAX__2019_2020__33[[#This Row],[Adj Close]]/DAX__2019_2020__33[[#This Row],[Close]])</f>
        <v>77.5</v>
      </c>
      <c r="E14563" s="50" t="s">
        <v>19319</v>
      </c>
      <c r="F14563" s="50" t="s">
        <v>19362</v>
      </c>
      <c r="G14563" s="50" t="s">
        <v>11866</v>
      </c>
      <c r="H14563" s="50" t="s">
        <v>11866</v>
      </c>
      <c r="I14563" s="50">
        <f>(DAX__2019_2020__33[[#This Row],[Adj Close]]-DAX__2019_2020__33[[#This Row],[Adj Open]])/DAX__2019_2020__33[[#This Row],[Adj Open]]</f>
        <v>-6.4516129032258064E-3</v>
      </c>
      <c r="J14563" s="50">
        <f>DAX__2019_2020__33[[#This Row],[Adj Close]]-DAX__2019_2020__33[[#This Row],[Adj Open]]</f>
        <v>-0.5</v>
      </c>
      <c r="K14563" s="50">
        <v>496554</v>
      </c>
    </row>
    <row r="14564" spans="1:11" x14ac:dyDescent="0.3">
      <c r="A14564" s="51" t="str">
        <f t="shared" si="234"/>
        <v>ZAL.DE</v>
      </c>
      <c r="B14564" s="52" t="s">
        <v>505</v>
      </c>
      <c r="C14564" s="50" t="s">
        <v>9441</v>
      </c>
      <c r="D14564" s="50">
        <f>DAX__2019_2020__33[[#This Row],[Open]]*(DAX__2019_2020__33[[#This Row],[Adj Close]]/DAX__2019_2020__33[[#This Row],[Close]])</f>
        <v>77.260002</v>
      </c>
      <c r="E14564" s="50" t="s">
        <v>26034</v>
      </c>
      <c r="F14564" s="50" t="s">
        <v>11110</v>
      </c>
      <c r="G14564" s="50" t="s">
        <v>9452</v>
      </c>
      <c r="H14564" s="50" t="s">
        <v>9452</v>
      </c>
      <c r="I14564" s="50">
        <f>(DAX__2019_2020__33[[#This Row],[Adj Close]]-DAX__2019_2020__33[[#This Row],[Adj Open]])/DAX__2019_2020__33[[#This Row],[Adj Open]]</f>
        <v>-2.8216411384509241E-2</v>
      </c>
      <c r="J14564" s="50">
        <f>DAX__2019_2020__33[[#This Row],[Adj Close]]-DAX__2019_2020__33[[#This Row],[Adj Open]]</f>
        <v>-2.1800000000000068</v>
      </c>
      <c r="K14564" s="50">
        <v>736259</v>
      </c>
    </row>
    <row r="14565" spans="1:11" x14ac:dyDescent="0.3">
      <c r="A14565" s="51" t="str">
        <f t="shared" si="234"/>
        <v>ZAL.DE</v>
      </c>
      <c r="B14565" s="52" t="s">
        <v>506</v>
      </c>
      <c r="C14565" s="50" t="s">
        <v>12841</v>
      </c>
      <c r="D14565" s="50">
        <f>DAX__2019_2020__33[[#This Row],[Open]]*(DAX__2019_2020__33[[#This Row],[Adj Close]]/DAX__2019_2020__33[[#This Row],[Close]])</f>
        <v>74.800003000000004</v>
      </c>
      <c r="E14565" s="50" t="s">
        <v>19366</v>
      </c>
      <c r="F14565" s="50" t="s">
        <v>5230</v>
      </c>
      <c r="G14565" s="50" t="s">
        <v>7559</v>
      </c>
      <c r="H14565" s="50" t="s">
        <v>7559</v>
      </c>
      <c r="I14565" s="50">
        <f>(DAX__2019_2020__33[[#This Row],[Adj Close]]-DAX__2019_2020__33[[#This Row],[Adj Open]])/DAX__2019_2020__33[[#This Row],[Adj Open]]</f>
        <v>-4.0909156113269188E-2</v>
      </c>
      <c r="J14565" s="50">
        <f>DAX__2019_2020__33[[#This Row],[Adj Close]]-DAX__2019_2020__33[[#This Row],[Adj Open]]</f>
        <v>-3.0600050000000039</v>
      </c>
      <c r="K14565" s="50">
        <v>662250</v>
      </c>
    </row>
    <row r="14566" spans="1:11" x14ac:dyDescent="0.3">
      <c r="A14566" s="51" t="str">
        <f t="shared" si="234"/>
        <v>ZAL.DE</v>
      </c>
      <c r="B14566" s="52" t="s">
        <v>507</v>
      </c>
      <c r="C14566" s="50" t="s">
        <v>7515</v>
      </c>
      <c r="D14566" s="50">
        <f>DAX__2019_2020__33[[#This Row],[Open]]*(DAX__2019_2020__33[[#This Row],[Adj Close]]/DAX__2019_2020__33[[#This Row],[Close]])</f>
        <v>72.239998</v>
      </c>
      <c r="E14566" s="50" t="s">
        <v>5478</v>
      </c>
      <c r="F14566" s="50" t="s">
        <v>11900</v>
      </c>
      <c r="G14566" s="50" t="s">
        <v>5477</v>
      </c>
      <c r="H14566" s="50" t="s">
        <v>5477</v>
      </c>
      <c r="I14566" s="50">
        <f>(DAX__2019_2020__33[[#This Row],[Adj Close]]-DAX__2019_2020__33[[#This Row],[Adj Open]])/DAX__2019_2020__33[[#This Row],[Adj Open]]</f>
        <v>2.4363262025560967E-2</v>
      </c>
      <c r="J14566" s="50">
        <f>DAX__2019_2020__33[[#This Row],[Adj Close]]-DAX__2019_2020__33[[#This Row],[Adj Open]]</f>
        <v>1.7600020000000001</v>
      </c>
      <c r="K14566" s="50">
        <v>362062</v>
      </c>
    </row>
    <row r="14567" spans="1:11" x14ac:dyDescent="0.3">
      <c r="A14567" s="51" t="str">
        <f t="shared" si="234"/>
        <v>ZAL.DE</v>
      </c>
      <c r="B14567" s="52" t="s">
        <v>508</v>
      </c>
      <c r="C14567" s="50" t="s">
        <v>11412</v>
      </c>
      <c r="D14567" s="50">
        <f>DAX__2019_2020__33[[#This Row],[Open]]*(DAX__2019_2020__33[[#This Row],[Adj Close]]/DAX__2019_2020__33[[#This Row],[Close]])</f>
        <v>74.180000000000007</v>
      </c>
      <c r="E14567" s="50" t="s">
        <v>11487</v>
      </c>
      <c r="F14567" s="50" t="s">
        <v>5492</v>
      </c>
      <c r="G14567" s="50" t="s">
        <v>19019</v>
      </c>
      <c r="H14567" s="50" t="s">
        <v>19019</v>
      </c>
      <c r="I14567" s="50">
        <f>(DAX__2019_2020__33[[#This Row],[Adj Close]]-DAX__2019_2020__33[[#This Row],[Adj Open]])/DAX__2019_2020__33[[#This Row],[Adj Open]]</f>
        <v>-9.9757077379347518E-3</v>
      </c>
      <c r="J14567" s="50">
        <f>DAX__2019_2020__33[[#This Row],[Adj Close]]-DAX__2019_2020__33[[#This Row],[Adj Open]]</f>
        <v>-0.73999799999999993</v>
      </c>
      <c r="K14567" s="50">
        <v>494693</v>
      </c>
    </row>
    <row r="14568" spans="1:11" x14ac:dyDescent="0.3">
      <c r="A14568" s="51" t="str">
        <f t="shared" si="234"/>
        <v>ZAL.DE</v>
      </c>
      <c r="B14568" s="52" t="s">
        <v>509</v>
      </c>
      <c r="C14568" s="50" t="s">
        <v>9387</v>
      </c>
      <c r="D14568" s="50">
        <f>DAX__2019_2020__33[[#This Row],[Open]]*(DAX__2019_2020__33[[#This Row],[Adj Close]]/DAX__2019_2020__33[[#This Row],[Close]])</f>
        <v>73.339995999999999</v>
      </c>
      <c r="E14568" s="50" t="s">
        <v>11031</v>
      </c>
      <c r="F14568" s="50" t="s">
        <v>8901</v>
      </c>
      <c r="G14568" s="50" t="s">
        <v>7557</v>
      </c>
      <c r="H14568" s="50" t="s">
        <v>7557</v>
      </c>
      <c r="I14568" s="50">
        <f>(DAX__2019_2020__33[[#This Row],[Adj Close]]-DAX__2019_2020__33[[#This Row],[Adj Open]])/DAX__2019_2020__33[[#This Row],[Adj Open]]</f>
        <v>-8.4537092148191956E-3</v>
      </c>
      <c r="J14568" s="50">
        <f>DAX__2019_2020__33[[#This Row],[Adj Close]]-DAX__2019_2020__33[[#This Row],[Adj Open]]</f>
        <v>-0.61999500000000296</v>
      </c>
      <c r="K14568" s="50">
        <v>477716</v>
      </c>
    </row>
    <row r="14569" spans="1:11" x14ac:dyDescent="0.3">
      <c r="A14569" s="51" t="str">
        <f t="shared" si="234"/>
        <v>ZAL.DE</v>
      </c>
      <c r="B14569" s="52" t="s">
        <v>510</v>
      </c>
      <c r="C14569" s="50" t="s">
        <v>9613</v>
      </c>
      <c r="D14569" s="50">
        <f>DAX__2019_2020__33[[#This Row],[Open]]*(DAX__2019_2020__33[[#This Row],[Adj Close]]/DAX__2019_2020__33[[#This Row],[Close]])</f>
        <v>72.900002000000001</v>
      </c>
      <c r="E14569" s="50" t="s">
        <v>11166</v>
      </c>
      <c r="F14569" s="50" t="s">
        <v>19075</v>
      </c>
      <c r="G14569" s="50" t="s">
        <v>5410</v>
      </c>
      <c r="H14569" s="50" t="s">
        <v>5410</v>
      </c>
      <c r="I14569" s="50">
        <f>(DAX__2019_2020__33[[#This Row],[Adj Close]]-DAX__2019_2020__33[[#This Row],[Adj Open]])/DAX__2019_2020__33[[#This Row],[Adj Open]]</f>
        <v>-4.9382851868782791E-3</v>
      </c>
      <c r="J14569" s="50">
        <f>DAX__2019_2020__33[[#This Row],[Adj Close]]-DAX__2019_2020__33[[#This Row],[Adj Open]]</f>
        <v>-0.36000099999999691</v>
      </c>
      <c r="K14569" s="50">
        <v>432871</v>
      </c>
    </row>
    <row r="14570" spans="1:11" x14ac:dyDescent="0.3">
      <c r="A14570" s="51" t="str">
        <f t="shared" si="234"/>
        <v>ZAL.DE</v>
      </c>
      <c r="B14570" s="52" t="s">
        <v>511</v>
      </c>
      <c r="C14570" s="50" t="s">
        <v>8893</v>
      </c>
      <c r="D14570" s="50">
        <f>DAX__2019_2020__33[[#This Row],[Open]]*(DAX__2019_2020__33[[#This Row],[Adj Close]]/DAX__2019_2020__33[[#This Row],[Close]])</f>
        <v>72.300003000000004</v>
      </c>
      <c r="E14570" s="50" t="s">
        <v>11122</v>
      </c>
      <c r="F14570" s="50" t="s">
        <v>11891</v>
      </c>
      <c r="G14570" s="50" t="s">
        <v>9252</v>
      </c>
      <c r="H14570" s="50" t="s">
        <v>9252</v>
      </c>
      <c r="I14570" s="50">
        <f>(DAX__2019_2020__33[[#This Row],[Adj Close]]-DAX__2019_2020__33[[#This Row],[Adj Open]])/DAX__2019_2020__33[[#This Row],[Adj Open]]</f>
        <v>-2.7668048644479494E-4</v>
      </c>
      <c r="J14570" s="50">
        <f>DAX__2019_2020__33[[#This Row],[Adj Close]]-DAX__2019_2020__33[[#This Row],[Adj Open]]</f>
        <v>-2.0004000000000133E-2</v>
      </c>
      <c r="K14570" s="50">
        <v>394466</v>
      </c>
    </row>
    <row r="14571" spans="1:11" x14ac:dyDescent="0.3">
      <c r="A14571" s="51" t="str">
        <f t="shared" si="234"/>
        <v>ZAL.DE</v>
      </c>
      <c r="B14571" s="52" t="s">
        <v>512</v>
      </c>
      <c r="C14571" s="50" t="s">
        <v>11166</v>
      </c>
      <c r="D14571" s="50">
        <f>DAX__2019_2020__33[[#This Row],[Open]]*(DAX__2019_2020__33[[#This Row],[Adj Close]]/DAX__2019_2020__33[[#This Row],[Close]])</f>
        <v>72.940002000000007</v>
      </c>
      <c r="E14571" s="50" t="s">
        <v>12837</v>
      </c>
      <c r="F14571" s="50" t="s">
        <v>5460</v>
      </c>
      <c r="G14571" s="50" t="s">
        <v>11072</v>
      </c>
      <c r="H14571" s="50" t="s">
        <v>11072</v>
      </c>
      <c r="I14571" s="50">
        <f>(DAX__2019_2020__33[[#This Row],[Adj Close]]-DAX__2019_2020__33[[#This Row],[Adj Open]])/DAX__2019_2020__33[[#This Row],[Adj Open]]</f>
        <v>6.5806962824048153E-3</v>
      </c>
      <c r="J14571" s="50">
        <f>DAX__2019_2020__33[[#This Row],[Adj Close]]-DAX__2019_2020__33[[#This Row],[Adj Open]]</f>
        <v>0.47999599999999987</v>
      </c>
      <c r="K14571" s="50">
        <v>336050</v>
      </c>
    </row>
    <row r="14572" spans="1:11" x14ac:dyDescent="0.3">
      <c r="A14572" s="51" t="str">
        <f t="shared" si="234"/>
        <v>ZAL.DE</v>
      </c>
      <c r="B14572" s="52" t="s">
        <v>513</v>
      </c>
      <c r="C14572" s="50" t="s">
        <v>26024</v>
      </c>
      <c r="D14572" s="50">
        <f>DAX__2019_2020__33[[#This Row],[Open]]*(DAX__2019_2020__33[[#This Row],[Adj Close]]/DAX__2019_2020__33[[#This Row],[Close]])</f>
        <v>73.720000999999996</v>
      </c>
      <c r="E14572" s="50" t="s">
        <v>11111</v>
      </c>
      <c r="F14572" s="50" t="s">
        <v>11029</v>
      </c>
      <c r="G14572" s="50" t="s">
        <v>4999</v>
      </c>
      <c r="H14572" s="50" t="s">
        <v>4999</v>
      </c>
      <c r="I14572" s="50">
        <f>(DAX__2019_2020__33[[#This Row],[Adj Close]]-DAX__2019_2020__33[[#This Row],[Adj Open]])/DAX__2019_2020__33[[#This Row],[Adj Open]]</f>
        <v>1.0309305340351259E-2</v>
      </c>
      <c r="J14572" s="50">
        <f>DAX__2019_2020__33[[#This Row],[Adj Close]]-DAX__2019_2020__33[[#This Row],[Adj Open]]</f>
        <v>0.76000200000000007</v>
      </c>
      <c r="K14572" s="50">
        <v>363472</v>
      </c>
    </row>
    <row r="14573" spans="1:11" x14ac:dyDescent="0.3">
      <c r="A14573" s="51" t="str">
        <f t="shared" si="234"/>
        <v>ZAL.DE</v>
      </c>
      <c r="B14573" s="52" t="s">
        <v>514</v>
      </c>
      <c r="C14573" s="50" t="s">
        <v>9364</v>
      </c>
      <c r="D14573" s="50">
        <f>DAX__2019_2020__33[[#This Row],[Open]]*(DAX__2019_2020__33[[#This Row],[Adj Close]]/DAX__2019_2020__33[[#This Row],[Close]])</f>
        <v>74.760002</v>
      </c>
      <c r="E14573" s="50" t="s">
        <v>19404</v>
      </c>
      <c r="F14573" s="50" t="s">
        <v>9364</v>
      </c>
      <c r="G14573" s="50" t="s">
        <v>11105</v>
      </c>
      <c r="H14573" s="50" t="s">
        <v>11105</v>
      </c>
      <c r="I14573" s="50">
        <f>(DAX__2019_2020__33[[#This Row],[Adj Close]]-DAX__2019_2020__33[[#This Row],[Adj Open]])/DAX__2019_2020__33[[#This Row],[Adj Open]]</f>
        <v>1.0433373182627839E-2</v>
      </c>
      <c r="J14573" s="50">
        <f>DAX__2019_2020__33[[#This Row],[Adj Close]]-DAX__2019_2020__33[[#This Row],[Adj Open]]</f>
        <v>0.77999900000000366</v>
      </c>
      <c r="K14573" s="50">
        <v>419687</v>
      </c>
    </row>
    <row r="14574" spans="1:11" x14ac:dyDescent="0.3">
      <c r="A14574" s="51" t="str">
        <f t="shared" si="234"/>
        <v>ZAL.DE</v>
      </c>
      <c r="B14574" s="52" t="s">
        <v>515</v>
      </c>
      <c r="C14574" s="50" t="s">
        <v>7534</v>
      </c>
      <c r="D14574" s="50">
        <f>DAX__2019_2020__33[[#This Row],[Open]]*(DAX__2019_2020__33[[#This Row],[Adj Close]]/DAX__2019_2020__33[[#This Row],[Close]])</f>
        <v>74.5</v>
      </c>
      <c r="E14574" s="50" t="s">
        <v>5395</v>
      </c>
      <c r="F14574" s="50" t="s">
        <v>9328</v>
      </c>
      <c r="G14574" s="50" t="s">
        <v>9347</v>
      </c>
      <c r="H14574" s="50" t="s">
        <v>9347</v>
      </c>
      <c r="I14574" s="50">
        <f>(DAX__2019_2020__33[[#This Row],[Adj Close]]-DAX__2019_2020__33[[#This Row],[Adj Open]])/DAX__2019_2020__33[[#This Row],[Adj Open]]</f>
        <v>1.1543637583892576E-2</v>
      </c>
      <c r="J14574" s="50">
        <f>DAX__2019_2020__33[[#This Row],[Adj Close]]-DAX__2019_2020__33[[#This Row],[Adj Open]]</f>
        <v>0.86000099999999691</v>
      </c>
      <c r="K14574" s="50">
        <v>505143</v>
      </c>
    </row>
    <row r="14575" spans="1:11" x14ac:dyDescent="0.3">
      <c r="A14575" s="51" t="str">
        <f t="shared" si="234"/>
        <v>ZAL.DE</v>
      </c>
      <c r="B14575" s="52" t="s">
        <v>516</v>
      </c>
      <c r="C14575" s="50" t="s">
        <v>11471</v>
      </c>
      <c r="D14575" s="50">
        <f>DAX__2019_2020__33[[#This Row],[Open]]*(DAX__2019_2020__33[[#This Row],[Adj Close]]/DAX__2019_2020__33[[#This Row],[Close]])</f>
        <v>75.239998</v>
      </c>
      <c r="E14575" s="50" t="s">
        <v>19348</v>
      </c>
      <c r="F14575" s="50" t="s">
        <v>12827</v>
      </c>
      <c r="G14575" s="50" t="s">
        <v>19348</v>
      </c>
      <c r="H14575" s="50" t="s">
        <v>19348</v>
      </c>
      <c r="I14575" s="50">
        <f>(DAX__2019_2020__33[[#This Row],[Adj Close]]-DAX__2019_2020__33[[#This Row],[Adj Open]])/DAX__2019_2020__33[[#This Row],[Adj Open]]</f>
        <v>2.9505596212269919E-2</v>
      </c>
      <c r="J14575" s="50">
        <f>DAX__2019_2020__33[[#This Row],[Adj Close]]-DAX__2019_2020__33[[#This Row],[Adj Open]]</f>
        <v>2.2200009999999963</v>
      </c>
      <c r="K14575" s="50">
        <v>984965</v>
      </c>
    </row>
    <row r="14576" spans="1:11" x14ac:dyDescent="0.3">
      <c r="A14576" s="51" t="str">
        <f t="shared" si="234"/>
        <v>ZAL.DE</v>
      </c>
      <c r="B14576" s="52" t="s">
        <v>517</v>
      </c>
      <c r="C14576" s="50" t="s">
        <v>19335</v>
      </c>
      <c r="D14576" s="50">
        <f>DAX__2019_2020__33[[#This Row],[Open]]*(DAX__2019_2020__33[[#This Row],[Adj Close]]/DAX__2019_2020__33[[#This Row],[Close]])</f>
        <v>77.080001999999993</v>
      </c>
      <c r="E14576" s="50" t="s">
        <v>9436</v>
      </c>
      <c r="F14576" s="50" t="s">
        <v>5397</v>
      </c>
      <c r="G14576" s="50" t="s">
        <v>19305</v>
      </c>
      <c r="H14576" s="50" t="s">
        <v>19305</v>
      </c>
      <c r="I14576" s="50">
        <f>(DAX__2019_2020__33[[#This Row],[Adj Close]]-DAX__2019_2020__33[[#This Row],[Adj Open]])/DAX__2019_2020__33[[#This Row],[Adj Open]]</f>
        <v>-2.2574026399220827E-2</v>
      </c>
      <c r="J14576" s="50">
        <f>DAX__2019_2020__33[[#This Row],[Adj Close]]-DAX__2019_2020__33[[#This Row],[Adj Open]]</f>
        <v>-1.7400059999999939</v>
      </c>
      <c r="K14576" s="50">
        <v>544022</v>
      </c>
    </row>
    <row r="14577" spans="1:11" x14ac:dyDescent="0.3">
      <c r="A14577" s="51" t="str">
        <f t="shared" si="234"/>
        <v>ZAL.DE</v>
      </c>
      <c r="B14577" s="52" t="s">
        <v>518</v>
      </c>
      <c r="C14577" s="50" t="s">
        <v>19304</v>
      </c>
      <c r="D14577" s="50">
        <f>DAX__2019_2020__33[[#This Row],[Open]]*(DAX__2019_2020__33[[#This Row],[Adj Close]]/DAX__2019_2020__33[[#This Row],[Close]])</f>
        <v>75.860000999999997</v>
      </c>
      <c r="E14577" s="50" t="s">
        <v>19354</v>
      </c>
      <c r="F14577" s="50" t="s">
        <v>26028</v>
      </c>
      <c r="G14577" s="50" t="s">
        <v>5396</v>
      </c>
      <c r="H14577" s="50" t="s">
        <v>5396</v>
      </c>
      <c r="I14577" s="50">
        <f>(DAX__2019_2020__33[[#This Row],[Adj Close]]-DAX__2019_2020__33[[#This Row],[Adj Open]])/DAX__2019_2020__33[[#This Row],[Adj Open]]</f>
        <v>1.8454916709004935E-3</v>
      </c>
      <c r="J14577" s="50">
        <f>DAX__2019_2020__33[[#This Row],[Adj Close]]-DAX__2019_2020__33[[#This Row],[Adj Open]]</f>
        <v>0.13999900000000309</v>
      </c>
      <c r="K14577" s="50">
        <v>393678</v>
      </c>
    </row>
    <row r="14578" spans="1:11" x14ac:dyDescent="0.3">
      <c r="A14578" s="51" t="str">
        <f t="shared" si="234"/>
        <v>ZAL.DE</v>
      </c>
      <c r="B14578" s="52" t="s">
        <v>519</v>
      </c>
      <c r="C14578" s="50" t="s">
        <v>4945</v>
      </c>
      <c r="D14578" s="50">
        <f>DAX__2019_2020__33[[#This Row],[Open]]*(DAX__2019_2020__33[[#This Row],[Adj Close]]/DAX__2019_2020__33[[#This Row],[Close]])</f>
        <v>76.739998</v>
      </c>
      <c r="E14578" s="50" t="s">
        <v>28903</v>
      </c>
      <c r="F14578" s="50" t="s">
        <v>19366</v>
      </c>
      <c r="G14578" s="50" t="s">
        <v>28903</v>
      </c>
      <c r="H14578" s="50" t="s">
        <v>28903</v>
      </c>
      <c r="I14578" s="50">
        <f>(DAX__2019_2020__33[[#This Row],[Adj Close]]-DAX__2019_2020__33[[#This Row],[Adj Open]])/DAX__2019_2020__33[[#This Row],[Adj Open]]</f>
        <v>1.7200938681285777E-2</v>
      </c>
      <c r="J14578" s="50">
        <f>DAX__2019_2020__33[[#This Row],[Adj Close]]-DAX__2019_2020__33[[#This Row],[Adj Open]]</f>
        <v>1.3199999999999932</v>
      </c>
      <c r="K14578" s="50">
        <v>617573</v>
      </c>
    </row>
    <row r="14579" spans="1:11" x14ac:dyDescent="0.3">
      <c r="A14579" s="51" t="str">
        <f t="shared" si="234"/>
        <v>ZAL.DE</v>
      </c>
      <c r="B14579" s="52" t="s">
        <v>520</v>
      </c>
      <c r="C14579" s="50" t="s">
        <v>19406</v>
      </c>
      <c r="D14579" s="50">
        <f>DAX__2019_2020__33[[#This Row],[Open]]*(DAX__2019_2020__33[[#This Row],[Adj Close]]/DAX__2019_2020__33[[#This Row],[Close]])</f>
        <v>76.980002999999996</v>
      </c>
      <c r="E14579" s="50" t="s">
        <v>26039</v>
      </c>
      <c r="F14579" s="50" t="s">
        <v>9353</v>
      </c>
      <c r="G14579" s="50" t="s">
        <v>11130</v>
      </c>
      <c r="H14579" s="50" t="s">
        <v>11130</v>
      </c>
      <c r="I14579" s="50">
        <f>(DAX__2019_2020__33[[#This Row],[Adj Close]]-DAX__2019_2020__33[[#This Row],[Adj Open]])/DAX__2019_2020__33[[#This Row],[Adj Open]]</f>
        <v>-2.3382734864273644E-2</v>
      </c>
      <c r="J14579" s="50">
        <f>DAX__2019_2020__33[[#This Row],[Adj Close]]-DAX__2019_2020__33[[#This Row],[Adj Open]]</f>
        <v>-1.8000029999999896</v>
      </c>
      <c r="K14579" s="50">
        <v>563620</v>
      </c>
    </row>
    <row r="14580" spans="1:11" x14ac:dyDescent="0.3">
      <c r="A14580" s="51" t="str">
        <f t="shared" si="234"/>
        <v>ZAL.DE</v>
      </c>
      <c r="B14580" s="52" t="s">
        <v>521</v>
      </c>
      <c r="C14580" s="50" t="s">
        <v>9342</v>
      </c>
      <c r="D14580" s="50">
        <f>DAX__2019_2020__33[[#This Row],[Open]]*(DAX__2019_2020__33[[#This Row],[Adj Close]]/DAX__2019_2020__33[[#This Row],[Close]])</f>
        <v>75.419998000000007</v>
      </c>
      <c r="E14580" s="50" t="s">
        <v>28909</v>
      </c>
      <c r="F14580" s="50" t="s">
        <v>11132</v>
      </c>
      <c r="G14580" s="50" t="s">
        <v>11464</v>
      </c>
      <c r="H14580" s="50" t="s">
        <v>11464</v>
      </c>
      <c r="I14580" s="50">
        <f>(DAX__2019_2020__33[[#This Row],[Adj Close]]-DAX__2019_2020__33[[#This Row],[Adj Open]])/DAX__2019_2020__33[[#This Row],[Adj Open]]</f>
        <v>1.0872447914941514E-2</v>
      </c>
      <c r="J14580" s="50">
        <f>DAX__2019_2020__33[[#This Row],[Adj Close]]-DAX__2019_2020__33[[#This Row],[Adj Open]]</f>
        <v>0.81999999999999318</v>
      </c>
      <c r="K14580" s="50">
        <v>385997</v>
      </c>
    </row>
    <row r="14581" spans="1:11" x14ac:dyDescent="0.3">
      <c r="A14581" s="51" t="str">
        <f t="shared" si="234"/>
        <v>ZAL.DE</v>
      </c>
      <c r="B14581" s="52" t="s">
        <v>522</v>
      </c>
      <c r="C14581" s="50" t="s">
        <v>19406</v>
      </c>
      <c r="D14581" s="50">
        <f>DAX__2019_2020__33[[#This Row],[Open]]*(DAX__2019_2020__33[[#This Row],[Adj Close]]/DAX__2019_2020__33[[#This Row],[Close]])</f>
        <v>76.980002999999996</v>
      </c>
      <c r="E14581" s="50" t="s">
        <v>19370</v>
      </c>
      <c r="F14581" s="50" t="s">
        <v>19414</v>
      </c>
      <c r="G14581" s="50" t="s">
        <v>19348</v>
      </c>
      <c r="H14581" s="50" t="s">
        <v>19348</v>
      </c>
      <c r="I14581" s="50">
        <f>(DAX__2019_2020__33[[#This Row],[Adj Close]]-DAX__2019_2020__33[[#This Row],[Adj Open]])/DAX__2019_2020__33[[#This Row],[Adj Open]]</f>
        <v>6.2353336099506239E-3</v>
      </c>
      <c r="J14581" s="50">
        <f>DAX__2019_2020__33[[#This Row],[Adj Close]]-DAX__2019_2020__33[[#This Row],[Adj Open]]</f>
        <v>0.47999599999999987</v>
      </c>
      <c r="K14581" s="50">
        <v>322087</v>
      </c>
    </row>
    <row r="14582" spans="1:11" x14ac:dyDescent="0.3">
      <c r="A14582" s="51" t="str">
        <f t="shared" si="234"/>
        <v>ZAL.DE</v>
      </c>
      <c r="B14582" s="52" t="s">
        <v>523</v>
      </c>
      <c r="C14582" s="50" t="s">
        <v>19403</v>
      </c>
      <c r="D14582" s="50">
        <f>DAX__2019_2020__33[[#This Row],[Open]]*(DAX__2019_2020__33[[#This Row],[Adj Close]]/DAX__2019_2020__33[[#This Row],[Close]])</f>
        <v>77.900002000000001</v>
      </c>
      <c r="E14582" s="50" t="s">
        <v>26053</v>
      </c>
      <c r="F14582" s="50" t="s">
        <v>19335</v>
      </c>
      <c r="G14582" s="50" t="s">
        <v>9442</v>
      </c>
      <c r="H14582" s="50" t="s">
        <v>9442</v>
      </c>
      <c r="I14582" s="50">
        <f>(DAX__2019_2020__33[[#This Row],[Adj Close]]-DAX__2019_2020__33[[#This Row],[Adj Open]])/DAX__2019_2020__33[[#This Row],[Adj Open]]</f>
        <v>2.8241462689564032E-3</v>
      </c>
      <c r="J14582" s="50">
        <f>DAX__2019_2020__33[[#This Row],[Adj Close]]-DAX__2019_2020__33[[#This Row],[Adj Open]]</f>
        <v>0.22000099999999634</v>
      </c>
      <c r="K14582" s="50">
        <v>344575</v>
      </c>
    </row>
    <row r="14583" spans="1:11" x14ac:dyDescent="0.3">
      <c r="A14583" s="51" t="str">
        <f t="shared" si="234"/>
        <v>ZAL.DE</v>
      </c>
      <c r="B14583" s="52" t="s">
        <v>524</v>
      </c>
      <c r="C14583" s="50" t="s">
        <v>19379</v>
      </c>
      <c r="D14583" s="50">
        <f>DAX__2019_2020__33[[#This Row],[Open]]*(DAX__2019_2020__33[[#This Row],[Adj Close]]/DAX__2019_2020__33[[#This Row],[Close]])</f>
        <v>78</v>
      </c>
      <c r="E14583" s="50" t="s">
        <v>10614</v>
      </c>
      <c r="F14583" s="50" t="s">
        <v>19403</v>
      </c>
      <c r="G14583" s="50" t="s">
        <v>26046</v>
      </c>
      <c r="H14583" s="50" t="s">
        <v>26046</v>
      </c>
      <c r="I14583" s="50">
        <f>(DAX__2019_2020__33[[#This Row],[Adj Close]]-DAX__2019_2020__33[[#This Row],[Adj Open]])/DAX__2019_2020__33[[#This Row],[Adj Open]]</f>
        <v>2.4359000000000009E-2</v>
      </c>
      <c r="J14583" s="50">
        <f>DAX__2019_2020__33[[#This Row],[Adj Close]]-DAX__2019_2020__33[[#This Row],[Adj Open]]</f>
        <v>1.9000020000000006</v>
      </c>
      <c r="K14583" s="50">
        <v>646180</v>
      </c>
    </row>
    <row r="14584" spans="1:11" x14ac:dyDescent="0.3">
      <c r="A14584" s="51" t="str">
        <f t="shared" si="234"/>
        <v>ZAL.DE</v>
      </c>
      <c r="B14584" s="52" t="s">
        <v>525</v>
      </c>
      <c r="C14584" s="50" t="s">
        <v>26074</v>
      </c>
      <c r="D14584" s="50">
        <f>DAX__2019_2020__33[[#This Row],[Open]]*(DAX__2019_2020__33[[#This Row],[Adj Close]]/DAX__2019_2020__33[[#This Row],[Close]])</f>
        <v>80.279999000000004</v>
      </c>
      <c r="E14584" s="50" t="s">
        <v>3857</v>
      </c>
      <c r="F14584" s="50" t="s">
        <v>28559</v>
      </c>
      <c r="G14584" s="50" t="s">
        <v>29084</v>
      </c>
      <c r="H14584" s="50" t="s">
        <v>29084</v>
      </c>
      <c r="I14584" s="50">
        <f>(DAX__2019_2020__33[[#This Row],[Adj Close]]-DAX__2019_2020__33[[#This Row],[Adj Open]])/DAX__2019_2020__33[[#This Row],[Adj Open]]</f>
        <v>2.8649763685223633E-2</v>
      </c>
      <c r="J14584" s="50">
        <f>DAX__2019_2020__33[[#This Row],[Adj Close]]-DAX__2019_2020__33[[#This Row],[Adj Open]]</f>
        <v>2.3000029999999896</v>
      </c>
      <c r="K14584" s="50">
        <v>672460</v>
      </c>
    </row>
    <row r="14585" spans="1:11" x14ac:dyDescent="0.3">
      <c r="A14585" s="51" t="str">
        <f t="shared" si="234"/>
        <v>ZAL.DE</v>
      </c>
      <c r="B14585" s="52" t="s">
        <v>526</v>
      </c>
      <c r="C14585" s="50" t="s">
        <v>12831</v>
      </c>
      <c r="D14585" s="50">
        <f>DAX__2019_2020__33[[#This Row],[Open]]*(DAX__2019_2020__33[[#This Row],[Adj Close]]/DAX__2019_2020__33[[#This Row],[Close]])</f>
        <v>82</v>
      </c>
      <c r="E14585" s="50" t="s">
        <v>12831</v>
      </c>
      <c r="F14585" s="50" t="s">
        <v>30631</v>
      </c>
      <c r="G14585" s="50" t="s">
        <v>26074</v>
      </c>
      <c r="H14585" s="50" t="s">
        <v>26074</v>
      </c>
      <c r="I14585" s="50">
        <f>(DAX__2019_2020__33[[#This Row],[Adj Close]]-DAX__2019_2020__33[[#This Row],[Adj Open]])/DAX__2019_2020__33[[#This Row],[Adj Open]]</f>
        <v>-2.0975621951219468E-2</v>
      </c>
      <c r="J14585" s="50">
        <f>DAX__2019_2020__33[[#This Row],[Adj Close]]-DAX__2019_2020__33[[#This Row],[Adj Open]]</f>
        <v>-1.7200009999999963</v>
      </c>
      <c r="K14585" s="50">
        <v>477009</v>
      </c>
    </row>
    <row r="14586" spans="1:11" x14ac:dyDescent="0.3">
      <c r="A14586" s="51" t="str">
        <f t="shared" si="234"/>
        <v>ZAL.DE</v>
      </c>
      <c r="B14586" s="52" t="s">
        <v>527</v>
      </c>
      <c r="C14586" s="50" t="s">
        <v>5202</v>
      </c>
      <c r="D14586" s="50">
        <f>DAX__2019_2020__33[[#This Row],[Open]]*(DAX__2019_2020__33[[#This Row],[Adj Close]]/DAX__2019_2020__33[[#This Row],[Close]])</f>
        <v>81.099997999999999</v>
      </c>
      <c r="E14586" s="50" t="s">
        <v>28549</v>
      </c>
      <c r="F14586" s="50" t="s">
        <v>5202</v>
      </c>
      <c r="G14586" s="50" t="s">
        <v>28933</v>
      </c>
      <c r="H14586" s="50" t="s">
        <v>28933</v>
      </c>
      <c r="I14586" s="50">
        <f>(DAX__2019_2020__33[[#This Row],[Adj Close]]-DAX__2019_2020__33[[#This Row],[Adj Open]])/DAX__2019_2020__33[[#This Row],[Adj Open]]</f>
        <v>1.7262663804258054E-2</v>
      </c>
      <c r="J14586" s="50">
        <f>DAX__2019_2020__33[[#This Row],[Adj Close]]-DAX__2019_2020__33[[#This Row],[Adj Open]]</f>
        <v>1.4000020000000006</v>
      </c>
      <c r="K14586" s="50">
        <v>596175</v>
      </c>
    </row>
    <row r="14587" spans="1:11" x14ac:dyDescent="0.3">
      <c r="A14587" s="51" t="str">
        <f t="shared" si="234"/>
        <v>ZAL.DE</v>
      </c>
      <c r="B14587" s="52" t="s">
        <v>528</v>
      </c>
      <c r="C14587" s="50" t="s">
        <v>29019</v>
      </c>
      <c r="D14587" s="50">
        <f>DAX__2019_2020__33[[#This Row],[Open]]*(DAX__2019_2020__33[[#This Row],[Adj Close]]/DAX__2019_2020__33[[#This Row],[Close]])</f>
        <v>82.68</v>
      </c>
      <c r="E14587" s="50" t="s">
        <v>28970</v>
      </c>
      <c r="F14587" s="50" t="s">
        <v>26046</v>
      </c>
      <c r="G14587" s="50" t="s">
        <v>26046</v>
      </c>
      <c r="H14587" s="50" t="s">
        <v>26046</v>
      </c>
      <c r="I14587" s="50">
        <f>(DAX__2019_2020__33[[#This Row],[Adj Close]]-DAX__2019_2020__33[[#This Row],[Adj Open]])/DAX__2019_2020__33[[#This Row],[Adj Open]]</f>
        <v>-3.3623584905660447E-2</v>
      </c>
      <c r="J14587" s="50">
        <f>DAX__2019_2020__33[[#This Row],[Adj Close]]-DAX__2019_2020__33[[#This Row],[Adj Open]]</f>
        <v>-2.7799980000000062</v>
      </c>
      <c r="K14587" s="50">
        <v>490289</v>
      </c>
    </row>
    <row r="14588" spans="1:11" x14ac:dyDescent="0.3">
      <c r="A14588" s="51" t="str">
        <f t="shared" si="234"/>
        <v>ZAL.DE</v>
      </c>
      <c r="B14588" s="52" t="s">
        <v>529</v>
      </c>
      <c r="C14588" s="50" t="s">
        <v>10614</v>
      </c>
      <c r="D14588" s="50">
        <f>DAX__2019_2020__33[[#This Row],[Open]]*(DAX__2019_2020__33[[#This Row],[Adj Close]]/DAX__2019_2020__33[[#This Row],[Close]])</f>
        <v>80</v>
      </c>
      <c r="E14588" s="50" t="s">
        <v>26109</v>
      </c>
      <c r="F14588" s="50" t="s">
        <v>26060</v>
      </c>
      <c r="G14588" s="50" t="s">
        <v>26110</v>
      </c>
      <c r="H14588" s="50" t="s">
        <v>26110</v>
      </c>
      <c r="I14588" s="50">
        <f>(DAX__2019_2020__33[[#This Row],[Adj Close]]-DAX__2019_2020__33[[#This Row],[Adj Open]])/DAX__2019_2020__33[[#This Row],[Adj Open]]</f>
        <v>1.0999962500000038E-2</v>
      </c>
      <c r="J14588" s="50">
        <f>DAX__2019_2020__33[[#This Row],[Adj Close]]-DAX__2019_2020__33[[#This Row],[Adj Open]]</f>
        <v>0.87999700000000303</v>
      </c>
      <c r="K14588" s="50">
        <v>521456</v>
      </c>
    </row>
    <row r="14589" spans="1:11" x14ac:dyDescent="0.3">
      <c r="A14589" s="51" t="str">
        <f t="shared" si="234"/>
        <v>ZAL.DE</v>
      </c>
      <c r="B14589" s="52" t="s">
        <v>530</v>
      </c>
      <c r="C14589" s="50" t="s">
        <v>26077</v>
      </c>
      <c r="D14589" s="50">
        <f>DAX__2019_2020__33[[#This Row],[Open]]*(DAX__2019_2020__33[[#This Row],[Adj Close]]/DAX__2019_2020__33[[#This Row],[Close]])</f>
        <v>81.5</v>
      </c>
      <c r="E14589" s="50" t="s">
        <v>3857</v>
      </c>
      <c r="F14589" s="50" t="s">
        <v>28935</v>
      </c>
      <c r="G14589" s="50" t="s">
        <v>28969</v>
      </c>
      <c r="H14589" s="50" t="s">
        <v>28969</v>
      </c>
      <c r="I14589" s="50">
        <f>(DAX__2019_2020__33[[#This Row],[Adj Close]]-DAX__2019_2020__33[[#This Row],[Adj Open]])/DAX__2019_2020__33[[#This Row],[Adj Open]]</f>
        <v>1.8404907975460124E-2</v>
      </c>
      <c r="J14589" s="50">
        <f>DAX__2019_2020__33[[#This Row],[Adj Close]]-DAX__2019_2020__33[[#This Row],[Adj Open]]</f>
        <v>1.5</v>
      </c>
      <c r="K14589" s="50">
        <v>517153</v>
      </c>
    </row>
    <row r="14590" spans="1:11" x14ac:dyDescent="0.3">
      <c r="A14590" s="51" t="str">
        <f t="shared" ref="A14590:A14646" si="235">"ZAL.DE"</f>
        <v>ZAL.DE</v>
      </c>
      <c r="B14590" s="52" t="s">
        <v>531</v>
      </c>
      <c r="C14590" s="50" t="s">
        <v>12957</v>
      </c>
      <c r="D14590" s="50">
        <f>DAX__2019_2020__33[[#This Row],[Open]]*(DAX__2019_2020__33[[#This Row],[Adj Close]]/DAX__2019_2020__33[[#This Row],[Close]])</f>
        <v>87.099997999999999</v>
      </c>
      <c r="E14590" s="50" t="s">
        <v>5660</v>
      </c>
      <c r="F14590" s="50" t="s">
        <v>12994</v>
      </c>
      <c r="G14590" s="50" t="s">
        <v>10109</v>
      </c>
      <c r="H14590" s="50" t="s">
        <v>10109</v>
      </c>
      <c r="I14590" s="50">
        <f>(DAX__2019_2020__33[[#This Row],[Adj Close]]-DAX__2019_2020__33[[#This Row],[Adj Open]])/DAX__2019_2020__33[[#This Row],[Adj Open]]</f>
        <v>-1.6762331039318696E-2</v>
      </c>
      <c r="J14590" s="50">
        <f>DAX__2019_2020__33[[#This Row],[Adj Close]]-DAX__2019_2020__33[[#This Row],[Adj Open]]</f>
        <v>-1.4599989999999963</v>
      </c>
      <c r="K14590" s="50">
        <v>1033785</v>
      </c>
    </row>
    <row r="14591" spans="1:11" x14ac:dyDescent="0.3">
      <c r="A14591" s="51" t="str">
        <f t="shared" si="235"/>
        <v>ZAL.DE</v>
      </c>
      <c r="B14591" s="52" t="s">
        <v>532</v>
      </c>
      <c r="C14591" s="50" t="s">
        <v>10110</v>
      </c>
      <c r="D14591" s="50">
        <f>DAX__2019_2020__33[[#This Row],[Open]]*(DAX__2019_2020__33[[#This Row],[Adj Close]]/DAX__2019_2020__33[[#This Row],[Close]])</f>
        <v>86.120002999999997</v>
      </c>
      <c r="E14591" s="50" t="s">
        <v>29011</v>
      </c>
      <c r="F14591" s="50" t="s">
        <v>10117</v>
      </c>
      <c r="G14591" s="50" t="s">
        <v>24839</v>
      </c>
      <c r="H14591" s="50" t="s">
        <v>24839</v>
      </c>
      <c r="I14591" s="50">
        <f>(DAX__2019_2020__33[[#This Row],[Adj Close]]-DAX__2019_2020__33[[#This Row],[Adj Open]])/DAX__2019_2020__33[[#This Row],[Adj Open]]</f>
        <v>-1.4398582870462672E-2</v>
      </c>
      <c r="J14591" s="50">
        <f>DAX__2019_2020__33[[#This Row],[Adj Close]]-DAX__2019_2020__33[[#This Row],[Adj Open]]</f>
        <v>-1.2400059999999939</v>
      </c>
      <c r="K14591" s="50">
        <v>583645</v>
      </c>
    </row>
    <row r="14592" spans="1:11" x14ac:dyDescent="0.3">
      <c r="A14592" s="51" t="str">
        <f t="shared" si="235"/>
        <v>ZAL.DE</v>
      </c>
      <c r="B14592" s="52" t="s">
        <v>533</v>
      </c>
      <c r="C14592" s="50" t="s">
        <v>28996</v>
      </c>
      <c r="D14592" s="50">
        <f>DAX__2019_2020__33[[#This Row],[Open]]*(DAX__2019_2020__33[[#This Row],[Adj Close]]/DAX__2019_2020__33[[#This Row],[Close]])</f>
        <v>84.839995999999999</v>
      </c>
      <c r="E14592" s="50" t="s">
        <v>26164</v>
      </c>
      <c r="F14592" s="50" t="s">
        <v>28992</v>
      </c>
      <c r="G14592" s="50" t="s">
        <v>12936</v>
      </c>
      <c r="H14592" s="50" t="s">
        <v>12936</v>
      </c>
      <c r="I14592" s="50">
        <f>(DAX__2019_2020__33[[#This Row],[Adj Close]]-DAX__2019_2020__33[[#This Row],[Adj Open]])/DAX__2019_2020__33[[#This Row],[Adj Open]]</f>
        <v>1.1551202807694545E-2</v>
      </c>
      <c r="J14592" s="50">
        <f>DAX__2019_2020__33[[#This Row],[Adj Close]]-DAX__2019_2020__33[[#This Row],[Adj Open]]</f>
        <v>0.98000399999999388</v>
      </c>
      <c r="K14592" s="50">
        <v>458541</v>
      </c>
    </row>
    <row r="14593" spans="1:11" x14ac:dyDescent="0.3">
      <c r="A14593" s="51" t="str">
        <f t="shared" si="235"/>
        <v>ZAL.DE</v>
      </c>
      <c r="B14593" s="52" t="s">
        <v>534</v>
      </c>
      <c r="C14593" s="50" t="s">
        <v>12987</v>
      </c>
      <c r="D14593" s="50">
        <f>DAX__2019_2020__33[[#This Row],[Open]]*(DAX__2019_2020__33[[#This Row],[Adj Close]]/DAX__2019_2020__33[[#This Row],[Close]])</f>
        <v>85.68</v>
      </c>
      <c r="E14593" s="50" t="s">
        <v>24842</v>
      </c>
      <c r="F14593" s="50" t="s">
        <v>10008</v>
      </c>
      <c r="G14593" s="50" t="s">
        <v>30632</v>
      </c>
      <c r="H14593" s="50" t="s">
        <v>30632</v>
      </c>
      <c r="I14593" s="50">
        <f>(DAX__2019_2020__33[[#This Row],[Adj Close]]-DAX__2019_2020__33[[#This Row],[Adj Open]])/DAX__2019_2020__33[[#This Row],[Adj Open]]</f>
        <v>-8.1698996265173948E-3</v>
      </c>
      <c r="J14593" s="50">
        <f>DAX__2019_2020__33[[#This Row],[Adj Close]]-DAX__2019_2020__33[[#This Row],[Adj Open]]</f>
        <v>-0.69999700000001042</v>
      </c>
      <c r="K14593" s="50">
        <v>638549</v>
      </c>
    </row>
    <row r="14594" spans="1:11" x14ac:dyDescent="0.3">
      <c r="A14594" s="51" t="str">
        <f t="shared" si="235"/>
        <v>ZAL.DE</v>
      </c>
      <c r="B14594" s="52" t="s">
        <v>535</v>
      </c>
      <c r="C14594" s="50" t="s">
        <v>13053</v>
      </c>
      <c r="D14594" s="50">
        <f>DAX__2019_2020__33[[#This Row],[Open]]*(DAX__2019_2020__33[[#This Row],[Adj Close]]/DAX__2019_2020__33[[#This Row],[Close]])</f>
        <v>84.580001999999993</v>
      </c>
      <c r="E14594" s="50" t="s">
        <v>12881</v>
      </c>
      <c r="F14594" s="50" t="s">
        <v>29022</v>
      </c>
      <c r="G14594" s="50" t="s">
        <v>28245</v>
      </c>
      <c r="H14594" s="50" t="s">
        <v>28245</v>
      </c>
      <c r="I14594" s="50">
        <f>(DAX__2019_2020__33[[#This Row],[Adj Close]]-DAX__2019_2020__33[[#This Row],[Adj Open]])/DAX__2019_2020__33[[#This Row],[Adj Open]]</f>
        <v>-1.8917474132950068E-3</v>
      </c>
      <c r="J14594" s="50">
        <f>DAX__2019_2020__33[[#This Row],[Adj Close]]-DAX__2019_2020__33[[#This Row],[Adj Open]]</f>
        <v>-0.16000399999998649</v>
      </c>
      <c r="K14594" s="50">
        <v>463238</v>
      </c>
    </row>
    <row r="14595" spans="1:11" x14ac:dyDescent="0.3">
      <c r="A14595" s="51" t="str">
        <f t="shared" si="235"/>
        <v>ZAL.DE</v>
      </c>
      <c r="B14595" s="52" t="s">
        <v>536</v>
      </c>
      <c r="C14595" s="50" t="s">
        <v>30633</v>
      </c>
      <c r="D14595" s="50">
        <f>DAX__2019_2020__33[[#This Row],[Open]]*(DAX__2019_2020__33[[#This Row],[Adj Close]]/DAX__2019_2020__33[[#This Row],[Close]])</f>
        <v>85.160004000000001</v>
      </c>
      <c r="E14595" s="50" t="s">
        <v>28987</v>
      </c>
      <c r="F14595" s="50" t="s">
        <v>10612</v>
      </c>
      <c r="G14595" s="50" t="s">
        <v>10101</v>
      </c>
      <c r="H14595" s="50" t="s">
        <v>10101</v>
      </c>
      <c r="I14595" s="50">
        <f>(DAX__2019_2020__33[[#This Row],[Adj Close]]-DAX__2019_2020__33[[#This Row],[Adj Open]])/DAX__2019_2020__33[[#This Row],[Adj Open]]</f>
        <v>-4.2273483218718136E-3</v>
      </c>
      <c r="J14595" s="50">
        <f>DAX__2019_2020__33[[#This Row],[Adj Close]]-DAX__2019_2020__33[[#This Row],[Adj Open]]</f>
        <v>-0.36000099999999691</v>
      </c>
      <c r="K14595" s="50">
        <v>500568</v>
      </c>
    </row>
    <row r="14596" spans="1:11" x14ac:dyDescent="0.3">
      <c r="A14596" s="51" t="str">
        <f t="shared" si="235"/>
        <v>ZAL.DE</v>
      </c>
      <c r="B14596" s="52" t="s">
        <v>537</v>
      </c>
      <c r="C14596" s="50" t="s">
        <v>29054</v>
      </c>
      <c r="D14596" s="50">
        <f>DAX__2019_2020__33[[#This Row],[Open]]*(DAX__2019_2020__33[[#This Row],[Adj Close]]/DAX__2019_2020__33[[#This Row],[Close]])</f>
        <v>85.239998</v>
      </c>
      <c r="E14596" s="50" t="s">
        <v>3863</v>
      </c>
      <c r="F14596" s="50" t="s">
        <v>26126</v>
      </c>
      <c r="G14596" s="50" t="s">
        <v>5208</v>
      </c>
      <c r="H14596" s="50" t="s">
        <v>5208</v>
      </c>
      <c r="I14596" s="50">
        <f>(DAX__2019_2020__33[[#This Row],[Adj Close]]-DAX__2019_2020__33[[#This Row],[Adj Open]])/DAX__2019_2020__33[[#This Row],[Adj Open]]</f>
        <v>-2.8155561430210255E-3</v>
      </c>
      <c r="J14596" s="50">
        <f>DAX__2019_2020__33[[#This Row],[Adj Close]]-DAX__2019_2020__33[[#This Row],[Adj Open]]</f>
        <v>-0.23999799999999993</v>
      </c>
      <c r="K14596" s="50">
        <v>348885</v>
      </c>
    </row>
    <row r="14597" spans="1:11" x14ac:dyDescent="0.3">
      <c r="A14597" s="51" t="str">
        <f t="shared" si="235"/>
        <v>ZAL.DE</v>
      </c>
      <c r="B14597" s="52" t="s">
        <v>538</v>
      </c>
      <c r="C14597" s="50" t="s">
        <v>29169</v>
      </c>
      <c r="D14597" s="50">
        <f>DAX__2019_2020__33[[#This Row],[Open]]*(DAX__2019_2020__33[[#This Row],[Adj Close]]/DAX__2019_2020__33[[#This Row],[Close]])</f>
        <v>84.940002000000007</v>
      </c>
      <c r="E14597" s="50" t="s">
        <v>10112</v>
      </c>
      <c r="F14597" s="50" t="s">
        <v>29077</v>
      </c>
      <c r="G14597" s="50" t="s">
        <v>30632</v>
      </c>
      <c r="H14597" s="50" t="s">
        <v>30632</v>
      </c>
      <c r="I14597" s="50">
        <f>(DAX__2019_2020__33[[#This Row],[Adj Close]]-DAX__2019_2020__33[[#This Row],[Adj Open]])/DAX__2019_2020__33[[#This Row],[Adj Open]]</f>
        <v>4.7093241179803027E-4</v>
      </c>
      <c r="J14597" s="50">
        <f>DAX__2019_2020__33[[#This Row],[Adj Close]]-DAX__2019_2020__33[[#This Row],[Adj Open]]</f>
        <v>4.0000999999989517E-2</v>
      </c>
      <c r="K14597" s="50">
        <v>396401</v>
      </c>
    </row>
    <row r="14598" spans="1:11" x14ac:dyDescent="0.3">
      <c r="A14598" s="51" t="str">
        <f t="shared" si="235"/>
        <v>ZAL.DE</v>
      </c>
      <c r="B14598" s="52" t="s">
        <v>539</v>
      </c>
      <c r="C14598" s="50" t="s">
        <v>10098</v>
      </c>
      <c r="D14598" s="50">
        <f>DAX__2019_2020__33[[#This Row],[Open]]*(DAX__2019_2020__33[[#This Row],[Adj Close]]/DAX__2019_2020__33[[#This Row],[Close]])</f>
        <v>84.900002000000001</v>
      </c>
      <c r="E14598" s="50" t="s">
        <v>10099</v>
      </c>
      <c r="F14598" s="50" t="s">
        <v>30634</v>
      </c>
      <c r="G14598" s="50" t="s">
        <v>28985</v>
      </c>
      <c r="H14598" s="50" t="s">
        <v>28985</v>
      </c>
      <c r="I14598" s="50">
        <f>(DAX__2019_2020__33[[#This Row],[Adj Close]]-DAX__2019_2020__33[[#This Row],[Adj Open]])/DAX__2019_2020__33[[#This Row],[Adj Open]]</f>
        <v>-2.0730305754291942E-2</v>
      </c>
      <c r="J14598" s="50">
        <f>DAX__2019_2020__33[[#This Row],[Adj Close]]-DAX__2019_2020__33[[#This Row],[Adj Open]]</f>
        <v>-1.7600029999999975</v>
      </c>
      <c r="K14598" s="50">
        <v>583473</v>
      </c>
    </row>
    <row r="14599" spans="1:11" x14ac:dyDescent="0.3">
      <c r="A14599" s="51" t="str">
        <f t="shared" si="235"/>
        <v>ZAL.DE</v>
      </c>
      <c r="B14599" s="52" t="s">
        <v>540</v>
      </c>
      <c r="C14599" s="50" t="s">
        <v>28933</v>
      </c>
      <c r="D14599" s="50">
        <f>DAX__2019_2020__33[[#This Row],[Open]]*(DAX__2019_2020__33[[#This Row],[Adj Close]]/DAX__2019_2020__33[[#This Row],[Close]])</f>
        <v>82.5</v>
      </c>
      <c r="E14599" s="50" t="s">
        <v>26132</v>
      </c>
      <c r="F14599" s="50" t="s">
        <v>28952</v>
      </c>
      <c r="G14599" s="50" t="s">
        <v>10602</v>
      </c>
      <c r="H14599" s="50" t="s">
        <v>10602</v>
      </c>
      <c r="I14599" s="50">
        <f>(DAX__2019_2020__33[[#This Row],[Adj Close]]-DAX__2019_2020__33[[#This Row],[Adj Open]])/DAX__2019_2020__33[[#This Row],[Adj Open]]</f>
        <v>1.6242375757575749E-2</v>
      </c>
      <c r="J14599" s="50">
        <f>DAX__2019_2020__33[[#This Row],[Adj Close]]-DAX__2019_2020__33[[#This Row],[Adj Open]]</f>
        <v>1.3399959999999993</v>
      </c>
      <c r="K14599" s="50">
        <v>405879</v>
      </c>
    </row>
    <row r="14600" spans="1:11" x14ac:dyDescent="0.3">
      <c r="A14600" s="51" t="str">
        <f t="shared" si="235"/>
        <v>ZAL.DE</v>
      </c>
      <c r="B14600" s="52" t="s">
        <v>541</v>
      </c>
      <c r="C14600" s="50" t="s">
        <v>10094</v>
      </c>
      <c r="D14600" s="50">
        <f>DAX__2019_2020__33[[#This Row],[Open]]*(DAX__2019_2020__33[[#This Row],[Adj Close]]/DAX__2019_2020__33[[#This Row],[Close]])</f>
        <v>83.5</v>
      </c>
      <c r="E14600" s="50" t="s">
        <v>29021</v>
      </c>
      <c r="F14600" s="50" t="s">
        <v>26141</v>
      </c>
      <c r="G14600" s="50" t="s">
        <v>12982</v>
      </c>
      <c r="H14600" s="50" t="s">
        <v>12982</v>
      </c>
      <c r="I14600" s="50">
        <f>(DAX__2019_2020__33[[#This Row],[Adj Close]]-DAX__2019_2020__33[[#This Row],[Adj Open]])/DAX__2019_2020__33[[#This Row],[Adj Open]]</f>
        <v>-1.1257508982036011E-2</v>
      </c>
      <c r="J14600" s="50">
        <f>DAX__2019_2020__33[[#This Row],[Adj Close]]-DAX__2019_2020__33[[#This Row],[Adj Open]]</f>
        <v>-0.94000200000000689</v>
      </c>
      <c r="K14600" s="50">
        <v>329582</v>
      </c>
    </row>
    <row r="14601" spans="1:11" x14ac:dyDescent="0.3">
      <c r="A14601" s="51" t="str">
        <f t="shared" si="235"/>
        <v>ZAL.DE</v>
      </c>
      <c r="B14601" s="52" t="s">
        <v>542</v>
      </c>
      <c r="C14601" s="50" t="s">
        <v>12875</v>
      </c>
      <c r="D14601" s="50">
        <f>DAX__2019_2020__33[[#This Row],[Open]]*(DAX__2019_2020__33[[#This Row],[Adj Close]]/DAX__2019_2020__33[[#This Row],[Close]])</f>
        <v>82.599997999999999</v>
      </c>
      <c r="E14601" s="50" t="s">
        <v>28997</v>
      </c>
      <c r="F14601" s="50" t="s">
        <v>12828</v>
      </c>
      <c r="G14601" s="50" t="s">
        <v>28972</v>
      </c>
      <c r="H14601" s="50" t="s">
        <v>28972</v>
      </c>
      <c r="I14601" s="50">
        <f>(DAX__2019_2020__33[[#This Row],[Adj Close]]-DAX__2019_2020__33[[#This Row],[Adj Open]])/DAX__2019_2020__33[[#This Row],[Adj Open]]</f>
        <v>-2.6634504276864066E-3</v>
      </c>
      <c r="J14601" s="50">
        <f>DAX__2019_2020__33[[#This Row],[Adj Close]]-DAX__2019_2020__33[[#This Row],[Adj Open]]</f>
        <v>-0.22000099999999634</v>
      </c>
      <c r="K14601" s="50">
        <v>432472</v>
      </c>
    </row>
    <row r="14602" spans="1:11" x14ac:dyDescent="0.3">
      <c r="A14602" s="51" t="str">
        <f t="shared" si="235"/>
        <v>ZAL.DE</v>
      </c>
      <c r="B14602" s="52" t="s">
        <v>543</v>
      </c>
      <c r="C14602" s="50" t="s">
        <v>28970</v>
      </c>
      <c r="D14602" s="50">
        <f>DAX__2019_2020__33[[#This Row],[Open]]*(DAX__2019_2020__33[[#This Row],[Adj Close]]/DAX__2019_2020__33[[#This Row],[Close]])</f>
        <v>82.879997000000003</v>
      </c>
      <c r="E14602" s="50" t="s">
        <v>12925</v>
      </c>
      <c r="F14602" s="50" t="s">
        <v>3860</v>
      </c>
      <c r="G14602" s="50" t="s">
        <v>10089</v>
      </c>
      <c r="H14602" s="50" t="s">
        <v>10089</v>
      </c>
      <c r="I14602" s="50">
        <f>(DAX__2019_2020__33[[#This Row],[Adj Close]]-DAX__2019_2020__33[[#This Row],[Adj Open]])/DAX__2019_2020__33[[#This Row],[Adj Open]]</f>
        <v>-2.0511547557126433E-2</v>
      </c>
      <c r="J14602" s="50">
        <f>DAX__2019_2020__33[[#This Row],[Adj Close]]-DAX__2019_2020__33[[#This Row],[Adj Open]]</f>
        <v>-1.6999969999999962</v>
      </c>
      <c r="K14602" s="50">
        <v>540036</v>
      </c>
    </row>
    <row r="14603" spans="1:11" x14ac:dyDescent="0.3">
      <c r="A14603" s="51" t="str">
        <f t="shared" si="235"/>
        <v>ZAL.DE</v>
      </c>
      <c r="B14603" s="52" t="s">
        <v>544</v>
      </c>
      <c r="C14603" s="50" t="s">
        <v>12829</v>
      </c>
      <c r="D14603" s="50">
        <f>DAX__2019_2020__33[[#This Row],[Open]]*(DAX__2019_2020__33[[#This Row],[Adj Close]]/DAX__2019_2020__33[[#This Row],[Close]])</f>
        <v>80.400002000000001</v>
      </c>
      <c r="E14603" s="50" t="s">
        <v>30635</v>
      </c>
      <c r="F14603" s="50" t="s">
        <v>26093</v>
      </c>
      <c r="G14603" s="50" t="s">
        <v>28940</v>
      </c>
      <c r="H14603" s="50" t="s">
        <v>28940</v>
      </c>
      <c r="I14603" s="50">
        <f>(DAX__2019_2020__33[[#This Row],[Adj Close]]-DAX__2019_2020__33[[#This Row],[Adj Open]])/DAX__2019_2020__33[[#This Row],[Adj Open]]</f>
        <v>5.7213804546919819E-3</v>
      </c>
      <c r="J14603" s="50">
        <f>DAX__2019_2020__33[[#This Row],[Adj Close]]-DAX__2019_2020__33[[#This Row],[Adj Open]]</f>
        <v>0.45999899999999627</v>
      </c>
      <c r="K14603" s="50">
        <v>820316</v>
      </c>
    </row>
    <row r="14604" spans="1:11" x14ac:dyDescent="0.3">
      <c r="A14604" s="51" t="str">
        <f t="shared" si="235"/>
        <v>ZAL.DE</v>
      </c>
      <c r="B14604" s="52" t="s">
        <v>545</v>
      </c>
      <c r="C14604" s="50" t="s">
        <v>30636</v>
      </c>
      <c r="D14604" s="50">
        <f>DAX__2019_2020__33[[#This Row],[Open]]*(DAX__2019_2020__33[[#This Row],[Adj Close]]/DAX__2019_2020__33[[#This Row],[Close]])</f>
        <v>80.839995999999999</v>
      </c>
      <c r="E14604" s="50" t="s">
        <v>28553</v>
      </c>
      <c r="F14604" s="50" t="s">
        <v>28935</v>
      </c>
      <c r="G14604" s="50" t="s">
        <v>12998</v>
      </c>
      <c r="H14604" s="50" t="s">
        <v>12998</v>
      </c>
      <c r="I14604" s="50">
        <f>(DAX__2019_2020__33[[#This Row],[Adj Close]]-DAX__2019_2020__33[[#This Row],[Adj Open]])/DAX__2019_2020__33[[#This Row],[Adj Open]]</f>
        <v>1.6823367977405603E-2</v>
      </c>
      <c r="J14604" s="50">
        <f>DAX__2019_2020__33[[#This Row],[Adj Close]]-DAX__2019_2020__33[[#This Row],[Adj Open]]</f>
        <v>1.3600009999999969</v>
      </c>
      <c r="K14604" s="50">
        <v>548409</v>
      </c>
    </row>
    <row r="14605" spans="1:11" x14ac:dyDescent="0.3">
      <c r="A14605" s="51" t="str">
        <f t="shared" si="235"/>
        <v>ZAL.DE</v>
      </c>
      <c r="B14605" s="52" t="s">
        <v>546</v>
      </c>
      <c r="C14605" s="50" t="s">
        <v>26075</v>
      </c>
      <c r="D14605" s="50">
        <f>DAX__2019_2020__33[[#This Row],[Open]]*(DAX__2019_2020__33[[#This Row],[Adj Close]]/DAX__2019_2020__33[[#This Row],[Close]])</f>
        <v>81.400002000000001</v>
      </c>
      <c r="E14605" s="50" t="s">
        <v>28997</v>
      </c>
      <c r="F14605" s="50" t="s">
        <v>26115</v>
      </c>
      <c r="G14605" s="50" t="s">
        <v>26080</v>
      </c>
      <c r="H14605" s="50" t="s">
        <v>26080</v>
      </c>
      <c r="I14605" s="50">
        <f>(DAX__2019_2020__33[[#This Row],[Adj Close]]-DAX__2019_2020__33[[#This Row],[Adj Open]])/DAX__2019_2020__33[[#This Row],[Adj Open]]</f>
        <v>-1.4987739189490361E-2</v>
      </c>
      <c r="J14605" s="50">
        <f>DAX__2019_2020__33[[#This Row],[Adj Close]]-DAX__2019_2020__33[[#This Row],[Adj Open]]</f>
        <v>-1.2200019999999938</v>
      </c>
      <c r="K14605" s="50">
        <v>501861</v>
      </c>
    </row>
    <row r="14606" spans="1:11" x14ac:dyDescent="0.3">
      <c r="A14606" s="51" t="str">
        <f t="shared" si="235"/>
        <v>ZAL.DE</v>
      </c>
      <c r="B14606" s="52" t="s">
        <v>547</v>
      </c>
      <c r="C14606" s="50" t="s">
        <v>30637</v>
      </c>
      <c r="D14606" s="50">
        <f>DAX__2019_2020__33[[#This Row],[Open]]*(DAX__2019_2020__33[[#This Row],[Adj Close]]/DAX__2019_2020__33[[#This Row],[Close]])</f>
        <v>80.639999000000003</v>
      </c>
      <c r="E14606" s="50" t="s">
        <v>10616</v>
      </c>
      <c r="F14606" s="50" t="s">
        <v>24838</v>
      </c>
      <c r="G14606" s="50" t="s">
        <v>28549</v>
      </c>
      <c r="H14606" s="50" t="s">
        <v>28549</v>
      </c>
      <c r="I14606" s="50">
        <f>(DAX__2019_2020__33[[#This Row],[Adj Close]]-DAX__2019_2020__33[[#This Row],[Adj Open]])/DAX__2019_2020__33[[#This Row],[Adj Open]]</f>
        <v>2.6289720068076849E-2</v>
      </c>
      <c r="J14606" s="50">
        <f>DAX__2019_2020__33[[#This Row],[Adj Close]]-DAX__2019_2020__33[[#This Row],[Adj Open]]</f>
        <v>2.120002999999997</v>
      </c>
      <c r="K14606" s="50">
        <v>541347</v>
      </c>
    </row>
    <row r="14607" spans="1:11" x14ac:dyDescent="0.3">
      <c r="A14607" s="51" t="str">
        <f t="shared" si="235"/>
        <v>ZAL.DE</v>
      </c>
      <c r="B14607" s="52" t="s">
        <v>548</v>
      </c>
      <c r="C14607" s="50" t="s">
        <v>10094</v>
      </c>
      <c r="D14607" s="50">
        <f>DAX__2019_2020__33[[#This Row],[Open]]*(DAX__2019_2020__33[[#This Row],[Adj Close]]/DAX__2019_2020__33[[#This Row],[Close]])</f>
        <v>83.5</v>
      </c>
      <c r="E14607" s="50" t="s">
        <v>26132</v>
      </c>
      <c r="F14607" s="50" t="s">
        <v>12778</v>
      </c>
      <c r="G14607" s="50" t="s">
        <v>12881</v>
      </c>
      <c r="H14607" s="50" t="s">
        <v>12881</v>
      </c>
      <c r="I14607" s="50">
        <f>(DAX__2019_2020__33[[#This Row],[Adj Close]]-DAX__2019_2020__33[[#This Row],[Adj Open]])/DAX__2019_2020__33[[#This Row],[Adj Open]]</f>
        <v>1.6287437125748466E-2</v>
      </c>
      <c r="J14607" s="50">
        <f>DAX__2019_2020__33[[#This Row],[Adj Close]]-DAX__2019_2020__33[[#This Row],[Adj Open]]</f>
        <v>1.3600009999999969</v>
      </c>
      <c r="K14607" s="50">
        <v>430272</v>
      </c>
    </row>
    <row r="14608" spans="1:11" x14ac:dyDescent="0.3">
      <c r="A14608" s="51" t="str">
        <f t="shared" si="235"/>
        <v>ZAL.DE</v>
      </c>
      <c r="B14608" s="52" t="s">
        <v>549</v>
      </c>
      <c r="C14608" s="50" t="s">
        <v>10096</v>
      </c>
      <c r="D14608" s="50">
        <f>DAX__2019_2020__33[[#This Row],[Open]]*(DAX__2019_2020__33[[#This Row],[Adj Close]]/DAX__2019_2020__33[[#This Row],[Close]])</f>
        <v>85.080001999999993</v>
      </c>
      <c r="E14608" s="50" t="s">
        <v>29119</v>
      </c>
      <c r="F14608" s="50" t="s">
        <v>12950</v>
      </c>
      <c r="G14608" s="50" t="s">
        <v>10025</v>
      </c>
      <c r="H14608" s="50" t="s">
        <v>10025</v>
      </c>
      <c r="I14608" s="50">
        <f>(DAX__2019_2020__33[[#This Row],[Adj Close]]-DAX__2019_2020__33[[#This Row],[Adj Open]])/DAX__2019_2020__33[[#This Row],[Adj Open]]</f>
        <v>3.6906428375495376E-2</v>
      </c>
      <c r="J14608" s="50">
        <f>DAX__2019_2020__33[[#This Row],[Adj Close]]-DAX__2019_2020__33[[#This Row],[Adj Open]]</f>
        <v>3.1399990000000031</v>
      </c>
      <c r="K14608" s="50">
        <v>589537</v>
      </c>
    </row>
    <row r="14609" spans="1:11" x14ac:dyDescent="0.3">
      <c r="A14609" s="51" t="str">
        <f t="shared" si="235"/>
        <v>ZAL.DE</v>
      </c>
      <c r="B14609" s="52" t="s">
        <v>550</v>
      </c>
      <c r="C14609" s="50" t="s">
        <v>5675</v>
      </c>
      <c r="D14609" s="50">
        <f>DAX__2019_2020__33[[#This Row],[Open]]*(DAX__2019_2020__33[[#This Row],[Adj Close]]/DAX__2019_2020__33[[#This Row],[Close]])</f>
        <v>89</v>
      </c>
      <c r="E14609" s="50" t="s">
        <v>10140</v>
      </c>
      <c r="F14609" s="50" t="s">
        <v>9997</v>
      </c>
      <c r="G14609" s="50" t="s">
        <v>9993</v>
      </c>
      <c r="H14609" s="50" t="s">
        <v>9993</v>
      </c>
      <c r="I14609" s="50">
        <f>(DAX__2019_2020__33[[#This Row],[Adj Close]]-DAX__2019_2020__33[[#This Row],[Adj Open]])/DAX__2019_2020__33[[#This Row],[Adj Open]]</f>
        <v>-1.6853932584269662E-2</v>
      </c>
      <c r="J14609" s="50">
        <f>DAX__2019_2020__33[[#This Row],[Adj Close]]-DAX__2019_2020__33[[#This Row],[Adj Open]]</f>
        <v>-1.5</v>
      </c>
      <c r="K14609" s="50">
        <v>479836</v>
      </c>
    </row>
    <row r="14610" spans="1:11" x14ac:dyDescent="0.3">
      <c r="A14610" s="51" t="str">
        <f t="shared" si="235"/>
        <v>ZAL.DE</v>
      </c>
      <c r="B14610" s="52" t="s">
        <v>551</v>
      </c>
      <c r="C14610" s="50" t="s">
        <v>12931</v>
      </c>
      <c r="D14610" s="50">
        <f>DAX__2019_2020__33[[#This Row],[Open]]*(DAX__2019_2020__33[[#This Row],[Adj Close]]/DAX__2019_2020__33[[#This Row],[Close]])</f>
        <v>87.220000999999996</v>
      </c>
      <c r="E14610" s="50" t="s">
        <v>10025</v>
      </c>
      <c r="F14610" s="50" t="s">
        <v>24617</v>
      </c>
      <c r="G14610" s="50" t="s">
        <v>12946</v>
      </c>
      <c r="H14610" s="50" t="s">
        <v>12946</v>
      </c>
      <c r="I14610" s="50">
        <f>(DAX__2019_2020__33[[#This Row],[Adj Close]]-DAX__2019_2020__33[[#This Row],[Adj Open]])/DAX__2019_2020__33[[#This Row],[Adj Open]]</f>
        <v>6.4205227422550401E-3</v>
      </c>
      <c r="J14610" s="50">
        <f>DAX__2019_2020__33[[#This Row],[Adj Close]]-DAX__2019_2020__33[[#This Row],[Adj Open]]</f>
        <v>0.55999800000000732</v>
      </c>
      <c r="K14610" s="50">
        <v>343143</v>
      </c>
    </row>
    <row r="14611" spans="1:11" x14ac:dyDescent="0.3">
      <c r="A14611" s="51" t="str">
        <f t="shared" si="235"/>
        <v>ZAL.DE</v>
      </c>
      <c r="B14611" s="52" t="s">
        <v>552</v>
      </c>
      <c r="C14611" s="50" t="s">
        <v>9942</v>
      </c>
      <c r="D14611" s="50">
        <f>DAX__2019_2020__33[[#This Row],[Open]]*(DAX__2019_2020__33[[#This Row],[Adj Close]]/DAX__2019_2020__33[[#This Row],[Close]])</f>
        <v>90.800003000000004</v>
      </c>
      <c r="E14611" s="50" t="s">
        <v>10709</v>
      </c>
      <c r="F14611" s="50" t="s">
        <v>11496</v>
      </c>
      <c r="G14611" s="50" t="s">
        <v>19376</v>
      </c>
      <c r="H14611" s="50" t="s">
        <v>19376</v>
      </c>
      <c r="I14611" s="50">
        <f>(DAX__2019_2020__33[[#This Row],[Adj Close]]-DAX__2019_2020__33[[#This Row],[Adj Open]])/DAX__2019_2020__33[[#This Row],[Adj Open]]</f>
        <v>-0.12577098703399822</v>
      </c>
      <c r="J14611" s="50">
        <f>DAX__2019_2020__33[[#This Row],[Adj Close]]-DAX__2019_2020__33[[#This Row],[Adj Open]]</f>
        <v>-11.420006000000001</v>
      </c>
      <c r="K14611" s="50">
        <v>1863938</v>
      </c>
    </row>
    <row r="14612" spans="1:11" x14ac:dyDescent="0.3">
      <c r="A14612" s="51" t="str">
        <f t="shared" si="235"/>
        <v>ZAL.DE</v>
      </c>
      <c r="B14612" s="52" t="s">
        <v>553</v>
      </c>
      <c r="C14612" s="50" t="s">
        <v>29088</v>
      </c>
      <c r="D14612" s="50">
        <f>DAX__2019_2020__33[[#This Row],[Open]]*(DAX__2019_2020__33[[#This Row],[Adj Close]]/DAX__2019_2020__33[[#This Row],[Close]])</f>
        <v>79.160004000000001</v>
      </c>
      <c r="E14612" s="50" t="s">
        <v>30638</v>
      </c>
      <c r="F14612" s="50" t="s">
        <v>26030</v>
      </c>
      <c r="G14612" s="50" t="s">
        <v>19404</v>
      </c>
      <c r="H14612" s="50" t="s">
        <v>19404</v>
      </c>
      <c r="I14612" s="50">
        <f>(DAX__2019_2020__33[[#This Row],[Adj Close]]-DAX__2019_2020__33[[#This Row],[Adj Open]])/DAX__2019_2020__33[[#This Row],[Adj Open]]</f>
        <v>-3.4613515178700517E-2</v>
      </c>
      <c r="J14612" s="50">
        <f>DAX__2019_2020__33[[#This Row],[Adj Close]]-DAX__2019_2020__33[[#This Row],[Adj Open]]</f>
        <v>-2.7400059999999939</v>
      </c>
      <c r="K14612" s="50">
        <v>1707183</v>
      </c>
    </row>
    <row r="14613" spans="1:11" x14ac:dyDescent="0.3">
      <c r="A14613" s="51" t="str">
        <f t="shared" si="235"/>
        <v>ZAL.DE</v>
      </c>
      <c r="B14613" s="52" t="s">
        <v>554</v>
      </c>
      <c r="C14613" s="50" t="s">
        <v>11866</v>
      </c>
      <c r="D14613" s="50">
        <f>DAX__2019_2020__33[[#This Row],[Open]]*(DAX__2019_2020__33[[#This Row],[Adj Close]]/DAX__2019_2020__33[[#This Row],[Close]])</f>
        <v>77</v>
      </c>
      <c r="E14613" s="50" t="s">
        <v>26141</v>
      </c>
      <c r="F14613" s="50" t="s">
        <v>19314</v>
      </c>
      <c r="G14613" s="50" t="s">
        <v>30639</v>
      </c>
      <c r="H14613" s="50" t="s">
        <v>30639</v>
      </c>
      <c r="I14613" s="50">
        <f>(DAX__2019_2020__33[[#This Row],[Adj Close]]-DAX__2019_2020__33[[#This Row],[Adj Open]])/DAX__2019_2020__33[[#This Row],[Adj Open]]</f>
        <v>5.688307792207796E-2</v>
      </c>
      <c r="J14613" s="50">
        <f>DAX__2019_2020__33[[#This Row],[Adj Close]]-DAX__2019_2020__33[[#This Row],[Adj Open]]</f>
        <v>4.379997000000003</v>
      </c>
      <c r="K14613" s="50">
        <v>985993</v>
      </c>
    </row>
    <row r="14614" spans="1:11" x14ac:dyDescent="0.3">
      <c r="A14614" s="51" t="str">
        <f t="shared" si="235"/>
        <v>ZAL.DE</v>
      </c>
      <c r="B14614" s="52" t="s">
        <v>555</v>
      </c>
      <c r="C14614" s="50" t="s">
        <v>30640</v>
      </c>
      <c r="D14614" s="50">
        <f>DAX__2019_2020__33[[#This Row],[Open]]*(DAX__2019_2020__33[[#This Row],[Adj Close]]/DAX__2019_2020__33[[#This Row],[Close]])</f>
        <v>81.620002999999997</v>
      </c>
      <c r="E14614" s="50" t="s">
        <v>29050</v>
      </c>
      <c r="F14614" s="50" t="s">
        <v>12849</v>
      </c>
      <c r="G14614" s="50" t="s">
        <v>29019</v>
      </c>
      <c r="H14614" s="50" t="s">
        <v>29019</v>
      </c>
      <c r="I14614" s="50">
        <f>(DAX__2019_2020__33[[#This Row],[Adj Close]]-DAX__2019_2020__33[[#This Row],[Adj Open]])/DAX__2019_2020__33[[#This Row],[Adj Open]]</f>
        <v>1.2986975753970627E-2</v>
      </c>
      <c r="J14614" s="50">
        <f>DAX__2019_2020__33[[#This Row],[Adj Close]]-DAX__2019_2020__33[[#This Row],[Adj Open]]</f>
        <v>1.0599970000000098</v>
      </c>
      <c r="K14614" s="50">
        <v>640845</v>
      </c>
    </row>
    <row r="14615" spans="1:11" x14ac:dyDescent="0.3">
      <c r="A14615" s="51" t="str">
        <f t="shared" si="235"/>
        <v>ZAL.DE</v>
      </c>
      <c r="B14615" s="52" t="s">
        <v>556</v>
      </c>
      <c r="C14615" s="50" t="s">
        <v>26121</v>
      </c>
      <c r="D14615" s="50">
        <f>DAX__2019_2020__33[[#This Row],[Open]]*(DAX__2019_2020__33[[#This Row],[Adj Close]]/DAX__2019_2020__33[[#This Row],[Close]])</f>
        <v>82.839995999999999</v>
      </c>
      <c r="E14615" s="50" t="s">
        <v>28992</v>
      </c>
      <c r="F14615" s="50" t="s">
        <v>10607</v>
      </c>
      <c r="G14615" s="50" t="s">
        <v>26073</v>
      </c>
      <c r="H14615" s="50" t="s">
        <v>26073</v>
      </c>
      <c r="I14615" s="50">
        <f>(DAX__2019_2020__33[[#This Row],[Adj Close]]-DAX__2019_2020__33[[#This Row],[Adj Open]])/DAX__2019_2020__33[[#This Row],[Adj Open]]</f>
        <v>-5.3113715746678529E-3</v>
      </c>
      <c r="J14615" s="50">
        <f>DAX__2019_2020__33[[#This Row],[Adj Close]]-DAX__2019_2020__33[[#This Row],[Adj Open]]</f>
        <v>-0.43999399999999866</v>
      </c>
      <c r="K14615" s="50">
        <v>436414</v>
      </c>
    </row>
    <row r="14616" spans="1:11" x14ac:dyDescent="0.3">
      <c r="A14616" s="51" t="str">
        <f t="shared" si="235"/>
        <v>ZAL.DE</v>
      </c>
      <c r="B14616" s="52" t="s">
        <v>557</v>
      </c>
      <c r="C14616" s="50" t="s">
        <v>12875</v>
      </c>
      <c r="D14616" s="50">
        <f>DAX__2019_2020__33[[#This Row],[Open]]*(DAX__2019_2020__33[[#This Row],[Adj Close]]/DAX__2019_2020__33[[#This Row],[Close]])</f>
        <v>82.599997999999999</v>
      </c>
      <c r="E14616" s="50" t="s">
        <v>29062</v>
      </c>
      <c r="F14616" s="50" t="s">
        <v>12771</v>
      </c>
      <c r="G14616" s="50" t="s">
        <v>19373</v>
      </c>
      <c r="H14616" s="50" t="s">
        <v>19373</v>
      </c>
      <c r="I14616" s="50">
        <f>(DAX__2019_2020__33[[#This Row],[Adj Close]]-DAX__2019_2020__33[[#This Row],[Adj Open]])/DAX__2019_2020__33[[#This Row],[Adj Open]]</f>
        <v>-4.1404335142962018E-2</v>
      </c>
      <c r="J14616" s="50">
        <f>DAX__2019_2020__33[[#This Row],[Adj Close]]-DAX__2019_2020__33[[#This Row],[Adj Open]]</f>
        <v>-3.4199979999999925</v>
      </c>
      <c r="K14616" s="50">
        <v>625779</v>
      </c>
    </row>
    <row r="14617" spans="1:11" x14ac:dyDescent="0.3">
      <c r="A14617" s="51" t="str">
        <f t="shared" si="235"/>
        <v>ZAL.DE</v>
      </c>
      <c r="B14617" s="52" t="s">
        <v>558</v>
      </c>
      <c r="C14617" s="50" t="s">
        <v>12872</v>
      </c>
      <c r="D14617" s="50">
        <f>DAX__2019_2020__33[[#This Row],[Open]]*(DAX__2019_2020__33[[#This Row],[Adj Close]]/DAX__2019_2020__33[[#This Row],[Close]])</f>
        <v>78.900002000000001</v>
      </c>
      <c r="E14617" s="50" t="s">
        <v>12765</v>
      </c>
      <c r="F14617" s="50" t="s">
        <v>26053</v>
      </c>
      <c r="G14617" s="50" t="s">
        <v>12846</v>
      </c>
      <c r="H14617" s="50" t="s">
        <v>12846</v>
      </c>
      <c r="I14617" s="50">
        <f>(DAX__2019_2020__33[[#This Row],[Adj Close]]-DAX__2019_2020__33[[#This Row],[Adj Open]])/DAX__2019_2020__33[[#This Row],[Adj Open]]</f>
        <v>2.7883522740594648E-3</v>
      </c>
      <c r="J14617" s="50">
        <f>DAX__2019_2020__33[[#This Row],[Adj Close]]-DAX__2019_2020__33[[#This Row],[Adj Open]]</f>
        <v>0.22000099999999634</v>
      </c>
      <c r="K14617" s="50">
        <v>503240</v>
      </c>
    </row>
    <row r="14618" spans="1:11" x14ac:dyDescent="0.3">
      <c r="A14618" s="51" t="str">
        <f t="shared" si="235"/>
        <v>ZAL.DE</v>
      </c>
      <c r="B14618" s="52" t="s">
        <v>559</v>
      </c>
      <c r="C14618" s="50" t="s">
        <v>19373</v>
      </c>
      <c r="D14618" s="50">
        <f>DAX__2019_2020__33[[#This Row],[Open]]*(DAX__2019_2020__33[[#This Row],[Adj Close]]/DAX__2019_2020__33[[#This Row],[Close]])</f>
        <v>79.180000000000007</v>
      </c>
      <c r="E14618" s="50" t="s">
        <v>5213</v>
      </c>
      <c r="F14618" s="50" t="s">
        <v>5204</v>
      </c>
      <c r="G14618" s="50" t="s">
        <v>30641</v>
      </c>
      <c r="H14618" s="50" t="s">
        <v>30641</v>
      </c>
      <c r="I14618" s="50">
        <f>(DAX__2019_2020__33[[#This Row],[Adj Close]]-DAX__2019_2020__33[[#This Row],[Adj Open]])/DAX__2019_2020__33[[#This Row],[Adj Open]]</f>
        <v>5.0519070472328253E-4</v>
      </c>
      <c r="J14618" s="50">
        <f>DAX__2019_2020__33[[#This Row],[Adj Close]]-DAX__2019_2020__33[[#This Row],[Adj Open]]</f>
        <v>4.0000999999989517E-2</v>
      </c>
      <c r="K14618" s="50">
        <v>442919</v>
      </c>
    </row>
    <row r="14619" spans="1:11" x14ac:dyDescent="0.3">
      <c r="A14619" s="51" t="str">
        <f t="shared" si="235"/>
        <v>ZAL.DE</v>
      </c>
      <c r="B14619" s="52" t="s">
        <v>560</v>
      </c>
      <c r="C14619" s="50" t="s">
        <v>12874</v>
      </c>
      <c r="D14619" s="50">
        <f>DAX__2019_2020__33[[#This Row],[Open]]*(DAX__2019_2020__33[[#This Row],[Adj Close]]/DAX__2019_2020__33[[#This Row],[Close]])</f>
        <v>78.720000999999996</v>
      </c>
      <c r="E14619" s="50" t="s">
        <v>26094</v>
      </c>
      <c r="F14619" s="50" t="s">
        <v>26102</v>
      </c>
      <c r="G14619" s="50" t="s">
        <v>19373</v>
      </c>
      <c r="H14619" s="50" t="s">
        <v>19373</v>
      </c>
      <c r="I14619" s="50">
        <f>(DAX__2019_2020__33[[#This Row],[Adj Close]]-DAX__2019_2020__33[[#This Row],[Adj Open]])/DAX__2019_2020__33[[#This Row],[Adj Open]]</f>
        <v>5.8434831574762109E-3</v>
      </c>
      <c r="J14619" s="50">
        <f>DAX__2019_2020__33[[#This Row],[Adj Close]]-DAX__2019_2020__33[[#This Row],[Adj Open]]</f>
        <v>0.45999900000001048</v>
      </c>
      <c r="K14619" s="50">
        <v>550212</v>
      </c>
    </row>
    <row r="14620" spans="1:11" x14ac:dyDescent="0.3">
      <c r="A14620" s="51" t="str">
        <f t="shared" si="235"/>
        <v>ZAL.DE</v>
      </c>
      <c r="B14620" s="52" t="s">
        <v>561</v>
      </c>
      <c r="C14620" s="50" t="s">
        <v>30642</v>
      </c>
      <c r="D14620" s="50">
        <f>DAX__2019_2020__33[[#This Row],[Open]]*(DAX__2019_2020__33[[#This Row],[Adj Close]]/DAX__2019_2020__33[[#This Row],[Close]])</f>
        <v>79.599997999999999</v>
      </c>
      <c r="E14620" s="50" t="s">
        <v>26075</v>
      </c>
      <c r="F14620" s="50" t="s">
        <v>19399</v>
      </c>
      <c r="G14620" s="50" t="s">
        <v>30643</v>
      </c>
      <c r="H14620" s="50" t="s">
        <v>30643</v>
      </c>
      <c r="I14620" s="50">
        <f>(DAX__2019_2020__33[[#This Row],[Adj Close]]-DAX__2019_2020__33[[#This Row],[Adj Open]])/DAX__2019_2020__33[[#This Row],[Adj Open]]</f>
        <v>5.5276760182833718E-3</v>
      </c>
      <c r="J14620" s="50">
        <f>DAX__2019_2020__33[[#This Row],[Adj Close]]-DAX__2019_2020__33[[#This Row],[Adj Open]]</f>
        <v>0.44000300000000436</v>
      </c>
      <c r="K14620" s="50">
        <v>937342</v>
      </c>
    </row>
    <row r="14621" spans="1:11" x14ac:dyDescent="0.3">
      <c r="A14621" s="51" t="str">
        <f t="shared" si="235"/>
        <v>ZAL.DE</v>
      </c>
      <c r="B14621" s="52" t="s">
        <v>562</v>
      </c>
      <c r="C14621" s="50" t="s">
        <v>28937</v>
      </c>
      <c r="D14621" s="50">
        <f>DAX__2019_2020__33[[#This Row],[Open]]*(DAX__2019_2020__33[[#This Row],[Adj Close]]/DAX__2019_2020__33[[#This Row],[Close]])</f>
        <v>80.699996999999996</v>
      </c>
      <c r="E14621" s="50" t="s">
        <v>28941</v>
      </c>
      <c r="F14621" s="50" t="s">
        <v>26060</v>
      </c>
      <c r="G14621" s="50" t="s">
        <v>26060</v>
      </c>
      <c r="H14621" s="50" t="s">
        <v>26060</v>
      </c>
      <c r="I14621" s="50">
        <f>(DAX__2019_2020__33[[#This Row],[Adj Close]]-DAX__2019_2020__33[[#This Row],[Adj Open]])/DAX__2019_2020__33[[#This Row],[Adj Open]]</f>
        <v>-1.1648017781214989E-2</v>
      </c>
      <c r="J14621" s="50">
        <f>DAX__2019_2020__33[[#This Row],[Adj Close]]-DAX__2019_2020__33[[#This Row],[Adj Open]]</f>
        <v>-0.93999499999999614</v>
      </c>
      <c r="K14621" s="50">
        <v>379035</v>
      </c>
    </row>
    <row r="14622" spans="1:11" x14ac:dyDescent="0.3">
      <c r="A14622" s="51" t="str">
        <f t="shared" si="235"/>
        <v>ZAL.DE</v>
      </c>
      <c r="B14622" s="52" t="s">
        <v>563</v>
      </c>
      <c r="C14622" s="50" t="s">
        <v>12858</v>
      </c>
      <c r="D14622" s="50">
        <f>DAX__2019_2020__33[[#This Row],[Open]]*(DAX__2019_2020__33[[#This Row],[Adj Close]]/DAX__2019_2020__33[[#This Row],[Close]])</f>
        <v>80.080001999999993</v>
      </c>
      <c r="E14622" s="50" t="s">
        <v>28582</v>
      </c>
      <c r="F14622" s="50" t="s">
        <v>19359</v>
      </c>
      <c r="G14622" s="50" t="s">
        <v>19359</v>
      </c>
      <c r="H14622" s="50" t="s">
        <v>19359</v>
      </c>
      <c r="I14622" s="50">
        <f>(DAX__2019_2020__33[[#This Row],[Adj Close]]-DAX__2019_2020__33[[#This Row],[Adj Open]])/DAX__2019_2020__33[[#This Row],[Adj Open]]</f>
        <v>-4.4955031344779399E-2</v>
      </c>
      <c r="J14622" s="50">
        <f>DAX__2019_2020__33[[#This Row],[Adj Close]]-DAX__2019_2020__33[[#This Row],[Adj Open]]</f>
        <v>-3.5999989999999968</v>
      </c>
      <c r="K14622" s="50">
        <v>654214</v>
      </c>
    </row>
    <row r="14623" spans="1:11" x14ac:dyDescent="0.3">
      <c r="A14623" s="51" t="str">
        <f t="shared" si="235"/>
        <v>ZAL.DE</v>
      </c>
      <c r="B14623" s="52" t="s">
        <v>564</v>
      </c>
      <c r="C14623" s="50" t="s">
        <v>26027</v>
      </c>
      <c r="D14623" s="50">
        <f>DAX__2019_2020__33[[#This Row],[Open]]*(DAX__2019_2020__33[[#This Row],[Adj Close]]/DAX__2019_2020__33[[#This Row],[Close]])</f>
        <v>76.720000999999996</v>
      </c>
      <c r="E14623" s="50" t="s">
        <v>9415</v>
      </c>
      <c r="F14623" s="50" t="s">
        <v>30644</v>
      </c>
      <c r="G14623" s="50" t="s">
        <v>28900</v>
      </c>
      <c r="H14623" s="50" t="s">
        <v>28900</v>
      </c>
      <c r="I14623" s="50">
        <f>(DAX__2019_2020__33[[#This Row],[Adj Close]]-DAX__2019_2020__33[[#This Row],[Adj Open]])/DAX__2019_2020__33[[#This Row],[Adj Open]]</f>
        <v>-4.4317517670521582E-3</v>
      </c>
      <c r="J14623" s="50">
        <f>DAX__2019_2020__33[[#This Row],[Adj Close]]-DAX__2019_2020__33[[#This Row],[Adj Open]]</f>
        <v>-0.34000399999999331</v>
      </c>
      <c r="K14623" s="50">
        <v>741309</v>
      </c>
    </row>
    <row r="14624" spans="1:11" x14ac:dyDescent="0.3">
      <c r="A14624" s="51" t="str">
        <f t="shared" si="235"/>
        <v>ZAL.DE</v>
      </c>
      <c r="B14624" s="52" t="s">
        <v>565</v>
      </c>
      <c r="C14624" s="50" t="s">
        <v>12853</v>
      </c>
      <c r="D14624" s="50">
        <f>DAX__2019_2020__33[[#This Row],[Open]]*(DAX__2019_2020__33[[#This Row],[Adj Close]]/DAX__2019_2020__33[[#This Row],[Close]])</f>
        <v>76.900002000000001</v>
      </c>
      <c r="E14624" s="50" t="s">
        <v>5213</v>
      </c>
      <c r="F14624" s="50" t="s">
        <v>11204</v>
      </c>
      <c r="G14624" s="50" t="s">
        <v>19399</v>
      </c>
      <c r="H14624" s="50" t="s">
        <v>19399</v>
      </c>
      <c r="I14624" s="50">
        <f>(DAX__2019_2020__33[[#This Row],[Adj Close]]-DAX__2019_2020__33[[#This Row],[Adj Open]])/DAX__2019_2020__33[[#This Row],[Adj Open]]</f>
        <v>3.1209375001056607E-2</v>
      </c>
      <c r="J14624" s="50">
        <f>DAX__2019_2020__33[[#This Row],[Adj Close]]-DAX__2019_2020__33[[#This Row],[Adj Open]]</f>
        <v>2.4000010000000032</v>
      </c>
      <c r="K14624" s="50">
        <v>534890</v>
      </c>
    </row>
    <row r="14625" spans="1:11" x14ac:dyDescent="0.3">
      <c r="A14625" s="51" t="str">
        <f t="shared" si="235"/>
        <v>ZAL.DE</v>
      </c>
      <c r="B14625" s="52" t="s">
        <v>566</v>
      </c>
      <c r="C14625" s="50" t="s">
        <v>30642</v>
      </c>
      <c r="D14625" s="50">
        <f>DAX__2019_2020__33[[#This Row],[Open]]*(DAX__2019_2020__33[[#This Row],[Adj Close]]/DAX__2019_2020__33[[#This Row],[Close]])</f>
        <v>79.599997999999999</v>
      </c>
      <c r="E14625" s="50" t="s">
        <v>26083</v>
      </c>
      <c r="F14625" s="50" t="s">
        <v>19401</v>
      </c>
      <c r="G14625" s="50" t="s">
        <v>26083</v>
      </c>
      <c r="H14625" s="50" t="s">
        <v>26083</v>
      </c>
      <c r="I14625" s="50">
        <f>(DAX__2019_2020__33[[#This Row],[Adj Close]]-DAX__2019_2020__33[[#This Row],[Adj Open]])/DAX__2019_2020__33[[#This Row],[Adj Open]]</f>
        <v>1.0804032934774659E-2</v>
      </c>
      <c r="J14625" s="50">
        <f>DAX__2019_2020__33[[#This Row],[Adj Close]]-DAX__2019_2020__33[[#This Row],[Adj Open]]</f>
        <v>0.86000099999999691</v>
      </c>
      <c r="K14625" s="50">
        <v>377768</v>
      </c>
    </row>
    <row r="14626" spans="1:11" x14ac:dyDescent="0.3">
      <c r="A14626" s="51" t="str">
        <f t="shared" si="235"/>
        <v>ZAL.DE</v>
      </c>
      <c r="B14626" s="52" t="s">
        <v>567</v>
      </c>
      <c r="C14626" s="50" t="s">
        <v>12828</v>
      </c>
      <c r="D14626" s="50">
        <f>DAX__2019_2020__33[[#This Row],[Open]]*(DAX__2019_2020__33[[#This Row],[Adj Close]]/DAX__2019_2020__33[[#This Row],[Close]])</f>
        <v>80.519997000000004</v>
      </c>
      <c r="E14626" s="50" t="s">
        <v>10101</v>
      </c>
      <c r="F14626" s="50" t="s">
        <v>12828</v>
      </c>
      <c r="G14626" s="50" t="s">
        <v>10101</v>
      </c>
      <c r="H14626" s="50" t="s">
        <v>10101</v>
      </c>
      <c r="I14626" s="50">
        <f>(DAX__2019_2020__33[[#This Row],[Adj Close]]-DAX__2019_2020__33[[#This Row],[Adj Open]])/DAX__2019_2020__33[[#This Row],[Adj Open]]</f>
        <v>5.3154572273518587E-2</v>
      </c>
      <c r="J14626" s="50">
        <f>DAX__2019_2020__33[[#This Row],[Adj Close]]-DAX__2019_2020__33[[#This Row],[Adj Open]]</f>
        <v>4.2800060000000002</v>
      </c>
      <c r="K14626" s="50">
        <v>1265624</v>
      </c>
    </row>
    <row r="14627" spans="1:11" x14ac:dyDescent="0.3">
      <c r="A14627" s="51" t="str">
        <f t="shared" si="235"/>
        <v>ZAL.DE</v>
      </c>
      <c r="B14627" s="52" t="s">
        <v>568</v>
      </c>
      <c r="C14627" s="50" t="s">
        <v>26152</v>
      </c>
      <c r="D14627" s="50">
        <f>DAX__2019_2020__33[[#This Row],[Open]]*(DAX__2019_2020__33[[#This Row],[Adj Close]]/DAX__2019_2020__33[[#This Row],[Close]])</f>
        <v>85.379997000000003</v>
      </c>
      <c r="E14627" s="50" t="s">
        <v>26146</v>
      </c>
      <c r="F14627" s="50" t="s">
        <v>10087</v>
      </c>
      <c r="G14627" s="50" t="s">
        <v>10087</v>
      </c>
      <c r="H14627" s="50" t="s">
        <v>10087</v>
      </c>
      <c r="I14627" s="50">
        <f>(DAX__2019_2020__33[[#This Row],[Adj Close]]-DAX__2019_2020__33[[#This Row],[Adj Open]])/DAX__2019_2020__33[[#This Row],[Adj Open]]</f>
        <v>-3.6073953012671099E-2</v>
      </c>
      <c r="J14627" s="50">
        <f>DAX__2019_2020__33[[#This Row],[Adj Close]]-DAX__2019_2020__33[[#This Row],[Adj Open]]</f>
        <v>-3.0799939999999992</v>
      </c>
      <c r="K14627" s="50">
        <v>518547</v>
      </c>
    </row>
    <row r="14628" spans="1:11" x14ac:dyDescent="0.3">
      <c r="A14628" s="51" t="str">
        <f t="shared" si="235"/>
        <v>ZAL.DE</v>
      </c>
      <c r="B14628" s="52" t="s">
        <v>569</v>
      </c>
      <c r="C14628" s="50" t="s">
        <v>28933</v>
      </c>
      <c r="D14628" s="50">
        <f>DAX__2019_2020__33[[#This Row],[Open]]*(DAX__2019_2020__33[[#This Row],[Adj Close]]/DAX__2019_2020__33[[#This Row],[Close]])</f>
        <v>82.5</v>
      </c>
      <c r="E14628" s="50" t="s">
        <v>12875</v>
      </c>
      <c r="F14628" s="50" t="s">
        <v>12828</v>
      </c>
      <c r="G14628" s="50" t="s">
        <v>12862</v>
      </c>
      <c r="H14628" s="50" t="s">
        <v>12862</v>
      </c>
      <c r="I14628" s="50">
        <f>(DAX__2019_2020__33[[#This Row],[Adj Close]]-DAX__2019_2020__33[[#This Row],[Adj Open]])/DAX__2019_2020__33[[#This Row],[Adj Open]]</f>
        <v>-1.5515139393939439E-2</v>
      </c>
      <c r="J14628" s="50">
        <f>DAX__2019_2020__33[[#This Row],[Adj Close]]-DAX__2019_2020__33[[#This Row],[Adj Open]]</f>
        <v>-1.2799990000000037</v>
      </c>
      <c r="K14628" s="50">
        <v>534284</v>
      </c>
    </row>
    <row r="14629" spans="1:11" x14ac:dyDescent="0.3">
      <c r="A14629" s="51" t="str">
        <f t="shared" si="235"/>
        <v>ZAL.DE</v>
      </c>
      <c r="B14629" s="52" t="s">
        <v>570</v>
      </c>
      <c r="C14629" s="50" t="s">
        <v>10607</v>
      </c>
      <c r="D14629" s="50">
        <f>DAX__2019_2020__33[[#This Row],[Open]]*(DAX__2019_2020__33[[#This Row],[Adj Close]]/DAX__2019_2020__33[[#This Row],[Close]])</f>
        <v>81.239998</v>
      </c>
      <c r="E14629" s="50" t="s">
        <v>30645</v>
      </c>
      <c r="F14629" s="50" t="s">
        <v>26115</v>
      </c>
      <c r="G14629" s="50" t="s">
        <v>29245</v>
      </c>
      <c r="H14629" s="50" t="s">
        <v>29245</v>
      </c>
      <c r="I14629" s="50">
        <f>(DAX__2019_2020__33[[#This Row],[Adj Close]]-DAX__2019_2020__33[[#This Row],[Adj Open]])/DAX__2019_2020__33[[#This Row],[Adj Open]]</f>
        <v>-1.4524864956299073E-2</v>
      </c>
      <c r="J14629" s="50">
        <f>DAX__2019_2020__33[[#This Row],[Adj Close]]-DAX__2019_2020__33[[#This Row],[Adj Open]]</f>
        <v>-1.1800000000000068</v>
      </c>
      <c r="K14629" s="50">
        <v>406232</v>
      </c>
    </row>
    <row r="14630" spans="1:11" x14ac:dyDescent="0.3">
      <c r="A14630" s="51" t="str">
        <f t="shared" si="235"/>
        <v>ZAL.DE</v>
      </c>
      <c r="B14630" s="52" t="s">
        <v>571</v>
      </c>
      <c r="C14630" s="50" t="s">
        <v>28938</v>
      </c>
      <c r="D14630" s="50">
        <f>DAX__2019_2020__33[[#This Row],[Open]]*(DAX__2019_2020__33[[#This Row],[Adj Close]]/DAX__2019_2020__33[[#This Row],[Close]])</f>
        <v>80.139999000000003</v>
      </c>
      <c r="E14630" s="50" t="s">
        <v>28568</v>
      </c>
      <c r="F14630" s="50" t="s">
        <v>19370</v>
      </c>
      <c r="G14630" s="50" t="s">
        <v>26053</v>
      </c>
      <c r="H14630" s="50" t="s">
        <v>26053</v>
      </c>
      <c r="I14630" s="50">
        <f>(DAX__2019_2020__33[[#This Row],[Adj Close]]-DAX__2019_2020__33[[#This Row],[Adj Open]])/DAX__2019_2020__33[[#This Row],[Adj Open]]</f>
        <v>-1.697030218330798E-2</v>
      </c>
      <c r="J14630" s="50">
        <f>DAX__2019_2020__33[[#This Row],[Adj Close]]-DAX__2019_2020__33[[#This Row],[Adj Open]]</f>
        <v>-1.3599999999999994</v>
      </c>
      <c r="K14630" s="50">
        <v>503088</v>
      </c>
    </row>
    <row r="14631" spans="1:11" x14ac:dyDescent="0.3">
      <c r="A14631" s="51" t="str">
        <f t="shared" si="235"/>
        <v>ZAL.DE</v>
      </c>
      <c r="B14631" s="52" t="s">
        <v>572</v>
      </c>
      <c r="C14631" s="50" t="s">
        <v>19379</v>
      </c>
      <c r="D14631" s="50">
        <f>DAX__2019_2020__33[[#This Row],[Open]]*(DAX__2019_2020__33[[#This Row],[Adj Close]]/DAX__2019_2020__33[[#This Row],[Close]])</f>
        <v>78</v>
      </c>
      <c r="E14631" s="50" t="s">
        <v>28559</v>
      </c>
      <c r="F14631" s="50" t="s">
        <v>19354</v>
      </c>
      <c r="G14631" s="50" t="s">
        <v>13000</v>
      </c>
      <c r="H14631" s="50" t="s">
        <v>13000</v>
      </c>
      <c r="I14631" s="50">
        <f>(DAX__2019_2020__33[[#This Row],[Adj Close]]-DAX__2019_2020__33[[#This Row],[Adj Open]])/DAX__2019_2020__33[[#This Row],[Adj Open]]</f>
        <v>1.3333346153846201E-2</v>
      </c>
      <c r="J14631" s="50">
        <f>DAX__2019_2020__33[[#This Row],[Adj Close]]-DAX__2019_2020__33[[#This Row],[Adj Open]]</f>
        <v>1.0400010000000037</v>
      </c>
      <c r="K14631" s="50">
        <v>616147</v>
      </c>
    </row>
    <row r="14632" spans="1:11" x14ac:dyDescent="0.3">
      <c r="A14632" s="51" t="str">
        <f t="shared" si="235"/>
        <v>ZAL.DE</v>
      </c>
      <c r="B14632" s="52" t="s">
        <v>573</v>
      </c>
      <c r="C14632" s="50" t="s">
        <v>28559</v>
      </c>
      <c r="D14632" s="50">
        <f>DAX__2019_2020__33[[#This Row],[Open]]*(DAX__2019_2020__33[[#This Row],[Adj Close]]/DAX__2019_2020__33[[#This Row],[Close]])</f>
        <v>79.440002000000007</v>
      </c>
      <c r="E14632" s="50" t="s">
        <v>30642</v>
      </c>
      <c r="F14632" s="50" t="s">
        <v>9416</v>
      </c>
      <c r="G14632" s="50" t="s">
        <v>30646</v>
      </c>
      <c r="H14632" s="50" t="s">
        <v>30646</v>
      </c>
      <c r="I14632" s="50">
        <f>(DAX__2019_2020__33[[#This Row],[Adj Close]]-DAX__2019_2020__33[[#This Row],[Adj Open]])/DAX__2019_2020__33[[#This Row],[Adj Open]]</f>
        <v>-8.8117319030279837E-3</v>
      </c>
      <c r="J14632" s="50">
        <f>DAX__2019_2020__33[[#This Row],[Adj Close]]-DAX__2019_2020__33[[#This Row],[Adj Open]]</f>
        <v>-0.70000400000000695</v>
      </c>
      <c r="K14632" s="50">
        <v>367613</v>
      </c>
    </row>
    <row r="14633" spans="1:11" x14ac:dyDescent="0.3">
      <c r="A14633" s="51" t="str">
        <f t="shared" si="235"/>
        <v>ZAL.DE</v>
      </c>
      <c r="B14633" s="52" t="s">
        <v>574</v>
      </c>
      <c r="C14633" s="50" t="s">
        <v>30647</v>
      </c>
      <c r="D14633" s="50">
        <f>DAX__2019_2020__33[[#This Row],[Open]]*(DAX__2019_2020__33[[#This Row],[Adj Close]]/DAX__2019_2020__33[[#This Row],[Close]])</f>
        <v>78.839995999999999</v>
      </c>
      <c r="E14633" s="50" t="s">
        <v>26092</v>
      </c>
      <c r="F14633" s="50" t="s">
        <v>19379</v>
      </c>
      <c r="G14633" s="50" t="s">
        <v>12845</v>
      </c>
      <c r="H14633" s="50" t="s">
        <v>12845</v>
      </c>
      <c r="I14633" s="50">
        <f>(DAX__2019_2020__33[[#This Row],[Adj Close]]-DAX__2019_2020__33[[#This Row],[Adj Open]])/DAX__2019_2020__33[[#This Row],[Adj Open]]</f>
        <v>7.8640668627126386E-3</v>
      </c>
      <c r="J14633" s="50">
        <f>DAX__2019_2020__33[[#This Row],[Adj Close]]-DAX__2019_2020__33[[#This Row],[Adj Open]]</f>
        <v>0.62000299999999697</v>
      </c>
      <c r="K14633" s="50">
        <v>405647</v>
      </c>
    </row>
    <row r="14634" spans="1:11" x14ac:dyDescent="0.3">
      <c r="A14634" s="51" t="str">
        <f t="shared" si="235"/>
        <v>ZAL.DE</v>
      </c>
      <c r="B14634" s="52" t="s">
        <v>575</v>
      </c>
      <c r="C14634" s="50" t="s">
        <v>26091</v>
      </c>
      <c r="D14634" s="50">
        <f>DAX__2019_2020__33[[#This Row],[Open]]*(DAX__2019_2020__33[[#This Row],[Adj Close]]/DAX__2019_2020__33[[#This Row],[Close]])</f>
        <v>79.360000999999997</v>
      </c>
      <c r="E14634" s="50" t="s">
        <v>19376</v>
      </c>
      <c r="F14634" s="50" t="s">
        <v>19234</v>
      </c>
      <c r="G14634" s="50" t="s">
        <v>30648</v>
      </c>
      <c r="H14634" s="50" t="s">
        <v>30648</v>
      </c>
      <c r="I14634" s="50">
        <f>(DAX__2019_2020__33[[#This Row],[Adj Close]]-DAX__2019_2020__33[[#This Row],[Adj Open]])/DAX__2019_2020__33[[#This Row],[Adj Open]]</f>
        <v>-6.0484374237847341E-3</v>
      </c>
      <c r="J14634" s="50">
        <f>DAX__2019_2020__33[[#This Row],[Adj Close]]-DAX__2019_2020__33[[#This Row],[Adj Open]]</f>
        <v>-0.48000399999999388</v>
      </c>
      <c r="K14634" s="50">
        <v>451502</v>
      </c>
    </row>
    <row r="14635" spans="1:11" x14ac:dyDescent="0.3">
      <c r="A14635" s="51" t="str">
        <f t="shared" si="235"/>
        <v>ZAL.DE</v>
      </c>
      <c r="B14635" s="52" t="s">
        <v>576</v>
      </c>
      <c r="C14635" s="50" t="s">
        <v>12872</v>
      </c>
      <c r="D14635" s="50">
        <f>DAX__2019_2020__33[[#This Row],[Open]]*(DAX__2019_2020__33[[#This Row],[Adj Close]]/DAX__2019_2020__33[[#This Row],[Close]])</f>
        <v>78.900002000000001</v>
      </c>
      <c r="E14635" s="50" t="s">
        <v>12858</v>
      </c>
      <c r="F14635" s="50" t="s">
        <v>9442</v>
      </c>
      <c r="G14635" s="50" t="s">
        <v>29251</v>
      </c>
      <c r="H14635" s="50" t="s">
        <v>29251</v>
      </c>
      <c r="I14635" s="50">
        <f>(DAX__2019_2020__33[[#This Row],[Adj Close]]-DAX__2019_2020__33[[#This Row],[Adj Open]])/DAX__2019_2020__33[[#This Row],[Adj Open]]</f>
        <v>4.3092014116805633E-3</v>
      </c>
      <c r="J14635" s="50">
        <f>DAX__2019_2020__33[[#This Row],[Adj Close]]-DAX__2019_2020__33[[#This Row],[Adj Open]]</f>
        <v>0.3399959999999993</v>
      </c>
      <c r="K14635" s="50">
        <v>479446</v>
      </c>
    </row>
    <row r="14636" spans="1:11" x14ac:dyDescent="0.3">
      <c r="A14636" s="51" t="str">
        <f t="shared" si="235"/>
        <v>ZAL.DE</v>
      </c>
      <c r="B14636" s="52" t="s">
        <v>577</v>
      </c>
      <c r="C14636" s="50" t="s">
        <v>30637</v>
      </c>
      <c r="D14636" s="50">
        <f>DAX__2019_2020__33[[#This Row],[Open]]*(DAX__2019_2020__33[[#This Row],[Adj Close]]/DAX__2019_2020__33[[#This Row],[Close]])</f>
        <v>80.639999000000003</v>
      </c>
      <c r="E14636" s="50" t="s">
        <v>10603</v>
      </c>
      <c r="F14636" s="50" t="s">
        <v>30649</v>
      </c>
      <c r="G14636" s="50" t="s">
        <v>10603</v>
      </c>
      <c r="H14636" s="50" t="s">
        <v>10603</v>
      </c>
      <c r="I14636" s="50">
        <f>(DAX__2019_2020__33[[#This Row],[Adj Close]]-DAX__2019_2020__33[[#This Row],[Adj Open]])/DAX__2019_2020__33[[#This Row],[Adj Open]]</f>
        <v>4.811505516015694E-2</v>
      </c>
      <c r="J14636" s="50">
        <f>DAX__2019_2020__33[[#This Row],[Adj Close]]-DAX__2019_2020__33[[#This Row],[Adj Open]]</f>
        <v>3.8799980000000005</v>
      </c>
      <c r="K14636" s="50">
        <v>893125</v>
      </c>
    </row>
    <row r="14637" spans="1:11" x14ac:dyDescent="0.3">
      <c r="A14637" s="51" t="str">
        <f t="shared" si="235"/>
        <v>ZAL.DE</v>
      </c>
      <c r="B14637" s="52" t="s">
        <v>578</v>
      </c>
      <c r="C14637" s="50" t="s">
        <v>3853</v>
      </c>
      <c r="D14637" s="50">
        <f>DAX__2019_2020__33[[#This Row],[Open]]*(DAX__2019_2020__33[[#This Row],[Adj Close]]/DAX__2019_2020__33[[#This Row],[Close]])</f>
        <v>84.459998999999996</v>
      </c>
      <c r="E14637" s="50" t="s">
        <v>10603</v>
      </c>
      <c r="F14637" s="50" t="s">
        <v>26063</v>
      </c>
      <c r="G14637" s="50" t="s">
        <v>10093</v>
      </c>
      <c r="H14637" s="50" t="s">
        <v>10093</v>
      </c>
      <c r="I14637" s="50">
        <f>(DAX__2019_2020__33[[#This Row],[Adj Close]]-DAX__2019_2020__33[[#This Row],[Adj Open]])/DAX__2019_2020__33[[#This Row],[Adj Open]]</f>
        <v>-2.2969476947306059E-2</v>
      </c>
      <c r="J14637" s="50">
        <f>DAX__2019_2020__33[[#This Row],[Adj Close]]-DAX__2019_2020__33[[#This Row],[Adj Open]]</f>
        <v>-1.9400019999999927</v>
      </c>
      <c r="K14637" s="50">
        <v>512660</v>
      </c>
    </row>
    <row r="14638" spans="1:11" x14ac:dyDescent="0.3">
      <c r="A14638" s="51" t="str">
        <f t="shared" si="235"/>
        <v>ZAL.DE</v>
      </c>
      <c r="B14638" s="52" t="s">
        <v>579</v>
      </c>
      <c r="C14638" s="50" t="s">
        <v>29062</v>
      </c>
      <c r="D14638" s="50">
        <f>DAX__2019_2020__33[[#This Row],[Open]]*(DAX__2019_2020__33[[#This Row],[Adj Close]]/DAX__2019_2020__33[[#This Row],[Close]])</f>
        <v>82.779999000000004</v>
      </c>
      <c r="E14638" s="50" t="s">
        <v>12950</v>
      </c>
      <c r="F14638" s="50" t="s">
        <v>28933</v>
      </c>
      <c r="G14638" s="50" t="s">
        <v>12950</v>
      </c>
      <c r="H14638" s="50" t="s">
        <v>12950</v>
      </c>
      <c r="I14638" s="50">
        <f>(DAX__2019_2020__33[[#This Row],[Adj Close]]-DAX__2019_2020__33[[#This Row],[Adj Open]])/DAX__2019_2020__33[[#This Row],[Adj Open]]</f>
        <v>2.7542873007282705E-2</v>
      </c>
      <c r="J14638" s="50">
        <f>DAX__2019_2020__33[[#This Row],[Adj Close]]-DAX__2019_2020__33[[#This Row],[Adj Open]]</f>
        <v>2.2799989999999895</v>
      </c>
      <c r="K14638" s="50">
        <v>609823</v>
      </c>
    </row>
    <row r="14639" spans="1:11" x14ac:dyDescent="0.3">
      <c r="A14639" s="51" t="str">
        <f t="shared" si="235"/>
        <v>ZAL.DE</v>
      </c>
      <c r="B14639" s="52" t="s">
        <v>580</v>
      </c>
      <c r="C14639" s="50" t="s">
        <v>5764</v>
      </c>
      <c r="D14639" s="50">
        <f>DAX__2019_2020__33[[#This Row],[Open]]*(DAX__2019_2020__33[[#This Row],[Adj Close]]/DAX__2019_2020__33[[#This Row],[Close]])</f>
        <v>87.660004000000001</v>
      </c>
      <c r="E14639" s="50" t="s">
        <v>3892</v>
      </c>
      <c r="F14639" s="50" t="s">
        <v>10021</v>
      </c>
      <c r="G14639" s="50" t="s">
        <v>10621</v>
      </c>
      <c r="H14639" s="50" t="s">
        <v>10621</v>
      </c>
      <c r="I14639" s="50">
        <f>(DAX__2019_2020__33[[#This Row],[Adj Close]]-DAX__2019_2020__33[[#This Row],[Adj Open]])/DAX__2019_2020__33[[#This Row],[Adj Open]]</f>
        <v>2.3043530776019654E-2</v>
      </c>
      <c r="J14639" s="50">
        <f>DAX__2019_2020__33[[#This Row],[Adj Close]]-DAX__2019_2020__33[[#This Row],[Adj Open]]</f>
        <v>2.0199960000000061</v>
      </c>
      <c r="K14639" s="50">
        <v>660844</v>
      </c>
    </row>
    <row r="14640" spans="1:11" x14ac:dyDescent="0.3">
      <c r="A14640" s="51" t="str">
        <f t="shared" si="235"/>
        <v>ZAL.DE</v>
      </c>
      <c r="B14640" s="52" t="s">
        <v>581</v>
      </c>
      <c r="C14640" s="50" t="s">
        <v>5675</v>
      </c>
      <c r="D14640" s="50">
        <f>DAX__2019_2020__33[[#This Row],[Open]]*(DAX__2019_2020__33[[#This Row],[Adj Close]]/DAX__2019_2020__33[[#This Row],[Close]])</f>
        <v>89</v>
      </c>
      <c r="E14640" s="50" t="s">
        <v>13014</v>
      </c>
      <c r="F14640" s="50" t="s">
        <v>10038</v>
      </c>
      <c r="G14640" s="50" t="s">
        <v>10709</v>
      </c>
      <c r="H14640" s="50" t="s">
        <v>10709</v>
      </c>
      <c r="I14640" s="50">
        <f>(DAX__2019_2020__33[[#This Row],[Adj Close]]-DAX__2019_2020__33[[#This Row],[Adj Open]])/DAX__2019_2020__33[[#This Row],[Adj Open]]</f>
        <v>2.3595483146067409E-2</v>
      </c>
      <c r="J14640" s="50">
        <f>DAX__2019_2020__33[[#This Row],[Adj Close]]-DAX__2019_2020__33[[#This Row],[Adj Open]]</f>
        <v>2.0999979999999994</v>
      </c>
      <c r="K14640" s="50">
        <v>831711</v>
      </c>
    </row>
    <row r="14641" spans="1:11" x14ac:dyDescent="0.3">
      <c r="A14641" s="51" t="str">
        <f t="shared" si="235"/>
        <v>ZAL.DE</v>
      </c>
      <c r="B14641" s="52" t="s">
        <v>582</v>
      </c>
      <c r="C14641" s="50" t="s">
        <v>5659</v>
      </c>
      <c r="D14641" s="50">
        <f>DAX__2019_2020__33[[#This Row],[Open]]*(DAX__2019_2020__33[[#This Row],[Adj Close]]/DAX__2019_2020__33[[#This Row],[Close]])</f>
        <v>90.199996999999996</v>
      </c>
      <c r="E14641" s="50" t="s">
        <v>10042</v>
      </c>
      <c r="F14641" s="50" t="s">
        <v>12957</v>
      </c>
      <c r="G14641" s="50" t="s">
        <v>10034</v>
      </c>
      <c r="H14641" s="50" t="s">
        <v>10034</v>
      </c>
      <c r="I14641" s="50">
        <f>(DAX__2019_2020__33[[#This Row],[Adj Close]]-DAX__2019_2020__33[[#This Row],[Adj Open]])/DAX__2019_2020__33[[#This Row],[Adj Open]]</f>
        <v>-8.8691244634963307E-3</v>
      </c>
      <c r="J14641" s="50">
        <f>DAX__2019_2020__33[[#This Row],[Adj Close]]-DAX__2019_2020__33[[#This Row],[Adj Open]]</f>
        <v>-0.79999499999999557</v>
      </c>
      <c r="K14641" s="50">
        <v>488788</v>
      </c>
    </row>
    <row r="14642" spans="1:11" x14ac:dyDescent="0.3">
      <c r="A14642" s="51" t="str">
        <f t="shared" si="235"/>
        <v>ZAL.DE</v>
      </c>
      <c r="B14642" s="52" t="s">
        <v>583</v>
      </c>
      <c r="C14642" s="50" t="s">
        <v>12980</v>
      </c>
      <c r="D14642" s="50">
        <f>DAX__2019_2020__33[[#This Row],[Open]]*(DAX__2019_2020__33[[#This Row],[Adj Close]]/DAX__2019_2020__33[[#This Row],[Close]])</f>
        <v>89.360000999999997</v>
      </c>
      <c r="E14642" s="50" t="s">
        <v>10060</v>
      </c>
      <c r="F14642" s="50" t="s">
        <v>13032</v>
      </c>
      <c r="G14642" s="50" t="s">
        <v>10026</v>
      </c>
      <c r="H14642" s="50" t="s">
        <v>10026</v>
      </c>
      <c r="I14642" s="50">
        <f>(DAX__2019_2020__33[[#This Row],[Adj Close]]-DAX__2019_2020__33[[#This Row],[Adj Open]])/DAX__2019_2020__33[[#This Row],[Adj Open]]</f>
        <v>1.3876421062260311E-2</v>
      </c>
      <c r="J14642" s="50">
        <f>DAX__2019_2020__33[[#This Row],[Adj Close]]-DAX__2019_2020__33[[#This Row],[Adj Open]]</f>
        <v>1.2399970000000025</v>
      </c>
      <c r="K14642" s="50">
        <v>296153</v>
      </c>
    </row>
    <row r="14643" spans="1:11" x14ac:dyDescent="0.3">
      <c r="A14643" s="51" t="str">
        <f t="shared" si="235"/>
        <v>ZAL.DE</v>
      </c>
      <c r="B14643" s="52" t="s">
        <v>584</v>
      </c>
      <c r="C14643" s="50" t="s">
        <v>10980</v>
      </c>
      <c r="D14643" s="50">
        <f>DAX__2019_2020__33[[#This Row],[Open]]*(DAX__2019_2020__33[[#This Row],[Adj Close]]/DAX__2019_2020__33[[#This Row],[Close]])</f>
        <v>91.080001999999993</v>
      </c>
      <c r="E14643" s="50" t="s">
        <v>10980</v>
      </c>
      <c r="F14643" s="50" t="s">
        <v>12903</v>
      </c>
      <c r="G14643" s="50" t="s">
        <v>9983</v>
      </c>
      <c r="H14643" s="50" t="s">
        <v>9983</v>
      </c>
      <c r="I14643" s="50">
        <f>(DAX__2019_2020__33[[#This Row],[Adj Close]]-DAX__2019_2020__33[[#This Row],[Adj Open]])/DAX__2019_2020__33[[#This Row],[Adj Open]]</f>
        <v>-2.0641248997776671E-2</v>
      </c>
      <c r="J14643" s="50">
        <f>DAX__2019_2020__33[[#This Row],[Adj Close]]-DAX__2019_2020__33[[#This Row],[Adj Open]]</f>
        <v>-1.880004999999997</v>
      </c>
      <c r="K14643" s="50">
        <v>341622</v>
      </c>
    </row>
    <row r="14644" spans="1:11" x14ac:dyDescent="0.3">
      <c r="A14644" s="51" t="str">
        <f t="shared" si="235"/>
        <v>ZAL.DE</v>
      </c>
      <c r="B14644" s="52" t="s">
        <v>585</v>
      </c>
      <c r="C14644" s="50" t="s">
        <v>13024</v>
      </c>
      <c r="D14644" s="50">
        <f>DAX__2019_2020__33[[#This Row],[Open]]*(DAX__2019_2020__33[[#This Row],[Adj Close]]/DAX__2019_2020__33[[#This Row],[Close]])</f>
        <v>89.599997999999999</v>
      </c>
      <c r="E14644" s="50" t="s">
        <v>10659</v>
      </c>
      <c r="F14644" s="50" t="s">
        <v>10115</v>
      </c>
      <c r="G14644" s="50" t="s">
        <v>5667</v>
      </c>
      <c r="H14644" s="50" t="s">
        <v>5667</v>
      </c>
      <c r="I14644" s="50">
        <f>(DAX__2019_2020__33[[#This Row],[Adj Close]]-DAX__2019_2020__33[[#This Row],[Adj Open]])/DAX__2019_2020__33[[#This Row],[Adj Open]]</f>
        <v>-1.3392812798946701E-2</v>
      </c>
      <c r="J14644" s="50">
        <f>DAX__2019_2020__33[[#This Row],[Adj Close]]-DAX__2019_2020__33[[#This Row],[Adj Open]]</f>
        <v>-1.1999959999999987</v>
      </c>
      <c r="K14644" s="50">
        <v>317090</v>
      </c>
    </row>
    <row r="14645" spans="1:11" x14ac:dyDescent="0.3">
      <c r="A14645" s="51" t="str">
        <f t="shared" si="235"/>
        <v>ZAL.DE</v>
      </c>
      <c r="B14645" s="52" t="s">
        <v>586</v>
      </c>
      <c r="C14645" s="50" t="s">
        <v>10036</v>
      </c>
      <c r="D14645" s="50">
        <f>DAX__2019_2020__33[[#This Row],[Open]]*(DAX__2019_2020__33[[#This Row],[Adj Close]]/DAX__2019_2020__33[[#This Row],[Close]])</f>
        <v>88.779999000000004</v>
      </c>
      <c r="E14645" s="50" t="s">
        <v>9949</v>
      </c>
      <c r="F14645" s="50" t="s">
        <v>10036</v>
      </c>
      <c r="G14645" s="50" t="s">
        <v>5706</v>
      </c>
      <c r="H14645" s="50" t="s">
        <v>5706</v>
      </c>
      <c r="I14645" s="50">
        <f>(DAX__2019_2020__33[[#This Row],[Adj Close]]-DAX__2019_2020__33[[#This Row],[Adj Open]])/DAX__2019_2020__33[[#This Row],[Adj Open]]</f>
        <v>2.9511185283973666E-2</v>
      </c>
      <c r="J14645" s="50">
        <f>DAX__2019_2020__33[[#This Row],[Adj Close]]-DAX__2019_2020__33[[#This Row],[Adj Open]]</f>
        <v>2.620002999999997</v>
      </c>
      <c r="K14645" s="50">
        <v>490261</v>
      </c>
    </row>
    <row r="14646" spans="1:11" x14ac:dyDescent="0.3">
      <c r="A14646" s="51" t="str">
        <f t="shared" si="235"/>
        <v>ZAL.DE</v>
      </c>
      <c r="B14646" s="52" t="s">
        <v>587</v>
      </c>
      <c r="C14646" s="53" t="s">
        <v>10061</v>
      </c>
      <c r="D14646" s="50">
        <f>DAX__2019_2020__33[[#This Row],[Open]]*(DAX__2019_2020__33[[#This Row],[Adj Close]]/DAX__2019_2020__33[[#This Row],[Close]])</f>
        <v>91.900002000000001</v>
      </c>
      <c r="E14646" s="50" t="s">
        <v>9941</v>
      </c>
      <c r="F14646" s="50" t="s">
        <v>10598</v>
      </c>
      <c r="G14646" s="50" t="s">
        <v>10988</v>
      </c>
      <c r="H14646" s="50" t="s">
        <v>10988</v>
      </c>
      <c r="I14646" s="50">
        <f>(DAX__2019_2020__33[[#This Row],[Adj Close]]-DAX__2019_2020__33[[#This Row],[Adj Open]])/DAX__2019_2020__33[[#This Row],[Adj Open]]</f>
        <v>-9.140413294006321E-3</v>
      </c>
      <c r="J14646" s="50">
        <f>DAX__2019_2020__33[[#This Row],[Adj Close]]-DAX__2019_2020__33[[#This Row],[Adj Open]]</f>
        <v>-0.84000400000000752</v>
      </c>
      <c r="K14646" s="50">
        <v>158840</v>
      </c>
    </row>
    <row r="14647" spans="1:11" x14ac:dyDescent="0.3">
      <c r="A14647" s="51" t="s">
        <v>31206</v>
      </c>
      <c r="B14647" s="52">
        <v>43467</v>
      </c>
      <c r="C14647" s="50">
        <v>10477.76953</v>
      </c>
      <c r="D14647" s="50">
        <f>DAX__2019_2020__33[[#This Row],[Open]]*(DAX__2019_2020__33[[#This Row],[Adj Close]]/DAX__2019_2020__33[[#This Row],[Close]])</f>
        <v>10477.76953</v>
      </c>
      <c r="E14647" s="50">
        <v>10612.719730000001</v>
      </c>
      <c r="F14647" s="50">
        <v>10386.969730000001</v>
      </c>
      <c r="G14647" s="50">
        <v>10580.190430000001</v>
      </c>
      <c r="H14647" s="50">
        <v>10580.190430000001</v>
      </c>
      <c r="I14647" s="50">
        <f>(DAX__2019_2020__33[[#This Row],[Adj Close]]-DAX__2019_2020__33[[#This Row],[Adj Open]])/DAX__2019_2020__33[[#This Row],[Adj Open]]</f>
        <v>9.7750670795677432E-3</v>
      </c>
      <c r="J14647" s="50">
        <f>DAX__2019_2020__33[[#This Row],[Adj Close]]-DAX__2019_2020__33[[#This Row],[Adj Open]]</f>
        <v>102.42090000000098</v>
      </c>
      <c r="K14647" s="50">
        <v>79626700</v>
      </c>
    </row>
    <row r="14648" spans="1:11" x14ac:dyDescent="0.3">
      <c r="A14648" s="51" t="s">
        <v>31206</v>
      </c>
      <c r="B14648" s="52">
        <v>43468</v>
      </c>
      <c r="C14648" s="50">
        <v>10467.110350000001</v>
      </c>
      <c r="D14648" s="50">
        <f>DAX__2019_2020__33[[#This Row],[Open]]*(DAX__2019_2020__33[[#This Row],[Adj Close]]/DAX__2019_2020__33[[#This Row],[Close]])</f>
        <v>10467.110350000001</v>
      </c>
      <c r="E14648" s="50">
        <v>10538.660159999999</v>
      </c>
      <c r="F14648" s="50">
        <v>10400.110350000001</v>
      </c>
      <c r="G14648" s="50">
        <v>10416.660159999999</v>
      </c>
      <c r="H14648" s="50">
        <v>10416.660159999999</v>
      </c>
      <c r="I14648" s="50">
        <f>(DAX__2019_2020__33[[#This Row],[Adj Close]]-DAX__2019_2020__33[[#This Row],[Adj Open]])/DAX__2019_2020__33[[#This Row],[Adj Open]]</f>
        <v>-4.8198775319113147E-3</v>
      </c>
      <c r="J14648" s="50">
        <f>DAX__2019_2020__33[[#This Row],[Adj Close]]-DAX__2019_2020__33[[#This Row],[Adj Open]]</f>
        <v>-50.450190000001385</v>
      </c>
      <c r="K14648" s="50">
        <v>84733800</v>
      </c>
    </row>
    <row r="14649" spans="1:11" x14ac:dyDescent="0.3">
      <c r="A14649" s="51" t="s">
        <v>31206</v>
      </c>
      <c r="B14649" s="52">
        <v>43469</v>
      </c>
      <c r="C14649" s="50">
        <v>10533.940430000001</v>
      </c>
      <c r="D14649" s="50">
        <f>DAX__2019_2020__33[[#This Row],[Open]]*(DAX__2019_2020__33[[#This Row],[Adj Close]]/DAX__2019_2020__33[[#This Row],[Close]])</f>
        <v>10533.940430000001</v>
      </c>
      <c r="E14649" s="50">
        <v>10786.339840000001</v>
      </c>
      <c r="F14649" s="50">
        <v>10483.900390000001</v>
      </c>
      <c r="G14649" s="50">
        <v>10767.690430000001</v>
      </c>
      <c r="H14649" s="50">
        <v>10767.690430000001</v>
      </c>
      <c r="I14649" s="50">
        <f>(DAX__2019_2020__33[[#This Row],[Adj Close]]-DAX__2019_2020__33[[#This Row],[Adj Open]])/DAX__2019_2020__33[[#This Row],[Adj Open]]</f>
        <v>2.2190176748512331E-2</v>
      </c>
      <c r="J14649" s="50">
        <f>DAX__2019_2020__33[[#This Row],[Adj Close]]-DAX__2019_2020__33[[#This Row],[Adj Open]]</f>
        <v>233.75</v>
      </c>
      <c r="K14649" s="50">
        <v>95339500</v>
      </c>
    </row>
    <row r="14650" spans="1:11" x14ac:dyDescent="0.3">
      <c r="A14650" s="51" t="s">
        <v>31206</v>
      </c>
      <c r="B14650" s="52">
        <v>43472</v>
      </c>
      <c r="C14650" s="50">
        <v>10814.389649999999</v>
      </c>
      <c r="D14650" s="50">
        <f>DAX__2019_2020__33[[#This Row],[Open]]*(DAX__2019_2020__33[[#This Row],[Adj Close]]/DAX__2019_2020__33[[#This Row],[Close]])</f>
        <v>10814.389649999999</v>
      </c>
      <c r="E14650" s="50">
        <v>10814.469730000001</v>
      </c>
      <c r="F14650" s="50">
        <v>10681.26953</v>
      </c>
      <c r="G14650" s="50">
        <v>10747.809569999999</v>
      </c>
      <c r="H14650" s="50">
        <v>10747.809569999999</v>
      </c>
      <c r="I14650" s="50">
        <f>(DAX__2019_2020__33[[#This Row],[Adj Close]]-DAX__2019_2020__33[[#This Row],[Adj Open]])/DAX__2019_2020__33[[#This Row],[Adj Open]]</f>
        <v>-6.1566192965869073E-3</v>
      </c>
      <c r="J14650" s="50">
        <f>DAX__2019_2020__33[[#This Row],[Adj Close]]-DAX__2019_2020__33[[#This Row],[Adj Open]]</f>
        <v>-66.580079999999725</v>
      </c>
      <c r="K14650" s="50">
        <v>71151400</v>
      </c>
    </row>
    <row r="14651" spans="1:11" x14ac:dyDescent="0.3">
      <c r="A14651" s="51" t="s">
        <v>31206</v>
      </c>
      <c r="B14651" s="52">
        <v>43473</v>
      </c>
      <c r="C14651" s="50">
        <v>10750.190430000001</v>
      </c>
      <c r="D14651" s="50">
        <f>DAX__2019_2020__33[[#This Row],[Open]]*(DAX__2019_2020__33[[#This Row],[Adj Close]]/DAX__2019_2020__33[[#This Row],[Close]])</f>
        <v>10750.190430000001</v>
      </c>
      <c r="E14651" s="50">
        <v>10910.70996</v>
      </c>
      <c r="F14651" s="50">
        <v>10745.030269999999</v>
      </c>
      <c r="G14651" s="50">
        <v>10803.98047</v>
      </c>
      <c r="H14651" s="50">
        <v>10803.98047</v>
      </c>
      <c r="I14651" s="50">
        <f>(DAX__2019_2020__33[[#This Row],[Adj Close]]-DAX__2019_2020__33[[#This Row],[Adj Open]])/DAX__2019_2020__33[[#This Row],[Adj Open]]</f>
        <v>5.0036360146598685E-3</v>
      </c>
      <c r="J14651" s="50">
        <f>DAX__2019_2020__33[[#This Row],[Adj Close]]-DAX__2019_2020__33[[#This Row],[Adj Open]]</f>
        <v>53.790039999999863</v>
      </c>
      <c r="K14651" s="50">
        <v>93672200</v>
      </c>
    </row>
    <row r="14652" spans="1:11" x14ac:dyDescent="0.3">
      <c r="A14652" s="51" t="s">
        <v>31206</v>
      </c>
      <c r="B14652" s="52">
        <v>43474</v>
      </c>
      <c r="C14652" s="50">
        <v>10884.75</v>
      </c>
      <c r="D14652" s="50">
        <f>DAX__2019_2020__33[[#This Row],[Open]]*(DAX__2019_2020__33[[#This Row],[Adj Close]]/DAX__2019_2020__33[[#This Row],[Close]])</f>
        <v>10884.75</v>
      </c>
      <c r="E14652" s="50">
        <v>10961.91992</v>
      </c>
      <c r="F14652" s="50">
        <v>10839.089840000001</v>
      </c>
      <c r="G14652" s="50">
        <v>10893.320309999999</v>
      </c>
      <c r="H14652" s="50">
        <v>10893.320309999999</v>
      </c>
      <c r="I14652" s="50">
        <f>(DAX__2019_2020__33[[#This Row],[Adj Close]]-DAX__2019_2020__33[[#This Row],[Adj Open]])/DAX__2019_2020__33[[#This Row],[Adj Open]]</f>
        <v>7.8736856611306223E-4</v>
      </c>
      <c r="J14652" s="50">
        <f>DAX__2019_2020__33[[#This Row],[Adj Close]]-DAX__2019_2020__33[[#This Row],[Adj Open]]</f>
        <v>8.5703099999991537</v>
      </c>
      <c r="K14652" s="50">
        <v>96071900</v>
      </c>
    </row>
    <row r="14653" spans="1:11" x14ac:dyDescent="0.3">
      <c r="A14653" s="51" t="s">
        <v>31206</v>
      </c>
      <c r="B14653" s="52">
        <v>43475</v>
      </c>
      <c r="C14653" s="50">
        <v>10843.889649999999</v>
      </c>
      <c r="D14653" s="50">
        <f>DAX__2019_2020__33[[#This Row],[Open]]*(DAX__2019_2020__33[[#This Row],[Adj Close]]/DAX__2019_2020__33[[#This Row],[Close]])</f>
        <v>10843.889649999999</v>
      </c>
      <c r="E14653" s="50">
        <v>10927.12988</v>
      </c>
      <c r="F14653" s="50">
        <v>10788.04981</v>
      </c>
      <c r="G14653" s="50">
        <v>10921.589840000001</v>
      </c>
      <c r="H14653" s="50">
        <v>10921.589840000001</v>
      </c>
      <c r="I14653" s="50">
        <f>(DAX__2019_2020__33[[#This Row],[Adj Close]]-DAX__2019_2020__33[[#This Row],[Adj Open]])/DAX__2019_2020__33[[#This Row],[Adj Open]]</f>
        <v>7.1653431109935158E-3</v>
      </c>
      <c r="J14653" s="50">
        <f>DAX__2019_2020__33[[#This Row],[Adj Close]]-DAX__2019_2020__33[[#This Row],[Adj Open]]</f>
        <v>77.700190000001385</v>
      </c>
      <c r="K14653" s="50">
        <v>77255600</v>
      </c>
    </row>
    <row r="14654" spans="1:11" x14ac:dyDescent="0.3">
      <c r="A14654" s="51" t="s">
        <v>31206</v>
      </c>
      <c r="B14654" s="52">
        <v>43476</v>
      </c>
      <c r="C14654" s="50">
        <v>10949.12988</v>
      </c>
      <c r="D14654" s="50">
        <f>DAX__2019_2020__33[[#This Row],[Open]]*(DAX__2019_2020__33[[#This Row],[Adj Close]]/DAX__2019_2020__33[[#This Row],[Close]])</f>
        <v>10949.12988</v>
      </c>
      <c r="E14654" s="50">
        <v>10959</v>
      </c>
      <c r="F14654" s="50">
        <v>10829.91992</v>
      </c>
      <c r="G14654" s="50">
        <v>10887.45996</v>
      </c>
      <c r="H14654" s="50">
        <v>10887.45996</v>
      </c>
      <c r="I14654" s="50">
        <f>(DAX__2019_2020__33[[#This Row],[Adj Close]]-DAX__2019_2020__33[[#This Row],[Adj Open]])/DAX__2019_2020__33[[#This Row],[Adj Open]]</f>
        <v>-5.6324037321585111E-3</v>
      </c>
      <c r="J14654" s="50">
        <f>DAX__2019_2020__33[[#This Row],[Adj Close]]-DAX__2019_2020__33[[#This Row],[Adj Open]]</f>
        <v>-61.669920000000275</v>
      </c>
      <c r="K14654" s="50">
        <v>75537200</v>
      </c>
    </row>
    <row r="14655" spans="1:11" x14ac:dyDescent="0.3">
      <c r="A14655" s="51" t="s">
        <v>31206</v>
      </c>
      <c r="B14655" s="52">
        <v>43479</v>
      </c>
      <c r="C14655" s="50">
        <v>10820.849609999999</v>
      </c>
      <c r="D14655" s="50">
        <f>DAX__2019_2020__33[[#This Row],[Open]]*(DAX__2019_2020__33[[#This Row],[Adj Close]]/DAX__2019_2020__33[[#This Row],[Close]])</f>
        <v>10820.849609999999</v>
      </c>
      <c r="E14655" s="50">
        <v>10886.23047</v>
      </c>
      <c r="F14655" s="50">
        <v>10786.75</v>
      </c>
      <c r="G14655" s="50">
        <v>10855.910159999999</v>
      </c>
      <c r="H14655" s="50">
        <v>10855.910159999999</v>
      </c>
      <c r="I14655" s="50">
        <f>(DAX__2019_2020__33[[#This Row],[Adj Close]]-DAX__2019_2020__33[[#This Row],[Adj Open]])/DAX__2019_2020__33[[#This Row],[Adj Open]]</f>
        <v>3.2400921613030486E-3</v>
      </c>
      <c r="J14655" s="50">
        <f>DAX__2019_2020__33[[#This Row],[Adj Close]]-DAX__2019_2020__33[[#This Row],[Adj Open]]</f>
        <v>35.060550000000148</v>
      </c>
      <c r="K14655" s="50">
        <v>65945800</v>
      </c>
    </row>
    <row r="14656" spans="1:11" x14ac:dyDescent="0.3">
      <c r="A14656" s="51" t="s">
        <v>31206</v>
      </c>
      <c r="B14656" s="52">
        <v>43480</v>
      </c>
      <c r="C14656" s="50">
        <v>10962.950199999999</v>
      </c>
      <c r="D14656" s="50">
        <f>DAX__2019_2020__33[[#This Row],[Open]]*(DAX__2019_2020__33[[#This Row],[Adj Close]]/DAX__2019_2020__33[[#This Row],[Close]])</f>
        <v>10962.950199999999</v>
      </c>
      <c r="E14656" s="50">
        <v>10994.83008</v>
      </c>
      <c r="F14656" s="50">
        <v>10812.589840000001</v>
      </c>
      <c r="G14656" s="50">
        <v>10891.79004</v>
      </c>
      <c r="H14656" s="50">
        <v>10891.79004</v>
      </c>
      <c r="I14656" s="50">
        <f>(DAX__2019_2020__33[[#This Row],[Adj Close]]-DAX__2019_2020__33[[#This Row],[Adj Open]])/DAX__2019_2020__33[[#This Row],[Adj Open]]</f>
        <v>-6.4909680972553771E-3</v>
      </c>
      <c r="J14656" s="50">
        <f>DAX__2019_2020__33[[#This Row],[Adj Close]]-DAX__2019_2020__33[[#This Row],[Adj Open]]</f>
        <v>-71.160159999999451</v>
      </c>
      <c r="K14656" s="50">
        <v>80197500</v>
      </c>
    </row>
    <row r="14657" spans="1:11" x14ac:dyDescent="0.3">
      <c r="A14657" s="51" t="s">
        <v>31206</v>
      </c>
      <c r="B14657" s="52">
        <v>43481</v>
      </c>
      <c r="C14657" s="50">
        <v>10940.360350000001</v>
      </c>
      <c r="D14657" s="50">
        <f>DAX__2019_2020__33[[#This Row],[Open]]*(DAX__2019_2020__33[[#This Row],[Adj Close]]/DAX__2019_2020__33[[#This Row],[Close]])</f>
        <v>10940.360350000001</v>
      </c>
      <c r="E14657" s="50">
        <v>10947.87012</v>
      </c>
      <c r="F14657" s="50">
        <v>10866.389649999999</v>
      </c>
      <c r="G14657" s="50">
        <v>10931.240229999999</v>
      </c>
      <c r="H14657" s="50">
        <v>10931.240229999999</v>
      </c>
      <c r="I14657" s="50">
        <f>(DAX__2019_2020__33[[#This Row],[Adj Close]]-DAX__2019_2020__33[[#This Row],[Adj Open]])/DAX__2019_2020__33[[#This Row],[Adj Open]]</f>
        <v>-8.3362153605858207E-4</v>
      </c>
      <c r="J14657" s="50">
        <f>DAX__2019_2020__33[[#This Row],[Adj Close]]-DAX__2019_2020__33[[#This Row],[Adj Open]]</f>
        <v>-9.1201200000014069</v>
      </c>
      <c r="K14657" s="50">
        <v>79810600</v>
      </c>
    </row>
    <row r="14658" spans="1:11" x14ac:dyDescent="0.3">
      <c r="A14658" s="51" t="s">
        <v>31206</v>
      </c>
      <c r="B14658" s="52">
        <v>43482</v>
      </c>
      <c r="C14658" s="50">
        <v>10852.5</v>
      </c>
      <c r="D14658" s="50">
        <f>DAX__2019_2020__33[[#This Row],[Open]]*(DAX__2019_2020__33[[#This Row],[Adj Close]]/DAX__2019_2020__33[[#This Row],[Close]])</f>
        <v>10852.5</v>
      </c>
      <c r="E14658" s="50">
        <v>10929.29981</v>
      </c>
      <c r="F14658" s="50">
        <v>10822.25</v>
      </c>
      <c r="G14658" s="50">
        <v>10918.62012</v>
      </c>
      <c r="H14658" s="50">
        <v>10918.62012</v>
      </c>
      <c r="I14658" s="50">
        <f>(DAX__2019_2020__33[[#This Row],[Adj Close]]-DAX__2019_2020__33[[#This Row],[Adj Open]])/DAX__2019_2020__33[[#This Row],[Adj Open]]</f>
        <v>6.0926164478230446E-3</v>
      </c>
      <c r="J14658" s="50">
        <f>DAX__2019_2020__33[[#This Row],[Adj Close]]-DAX__2019_2020__33[[#This Row],[Adj Open]]</f>
        <v>66.120119999999588</v>
      </c>
      <c r="K14658" s="50">
        <v>79327000</v>
      </c>
    </row>
    <row r="14659" spans="1:11" x14ac:dyDescent="0.3">
      <c r="A14659" s="51" t="s">
        <v>31206</v>
      </c>
      <c r="B14659" s="52">
        <v>43483</v>
      </c>
      <c r="C14659" s="50">
        <v>11001.309569999999</v>
      </c>
      <c r="D14659" s="50">
        <f>DAX__2019_2020__33[[#This Row],[Open]]*(DAX__2019_2020__33[[#This Row],[Adj Close]]/DAX__2019_2020__33[[#This Row],[Close]])</f>
        <v>11001.309569999999</v>
      </c>
      <c r="E14659" s="50">
        <v>11216.820309999999</v>
      </c>
      <c r="F14659" s="50">
        <v>10993.83008</v>
      </c>
      <c r="G14659" s="50">
        <v>11205.54004</v>
      </c>
      <c r="H14659" s="50">
        <v>11205.54004</v>
      </c>
      <c r="I14659" s="50">
        <f>(DAX__2019_2020__33[[#This Row],[Adj Close]]-DAX__2019_2020__33[[#This Row],[Adj Open]])/DAX__2019_2020__33[[#This Row],[Adj Open]]</f>
        <v>1.856419626231829E-2</v>
      </c>
      <c r="J14659" s="50">
        <f>DAX__2019_2020__33[[#This Row],[Adj Close]]-DAX__2019_2020__33[[#This Row],[Adj Open]]</f>
        <v>204.23047000000042</v>
      </c>
      <c r="K14659" s="50">
        <v>119133600</v>
      </c>
    </row>
    <row r="14660" spans="1:11" x14ac:dyDescent="0.3">
      <c r="A14660" s="51" t="s">
        <v>31206</v>
      </c>
      <c r="B14660" s="52">
        <v>43486</v>
      </c>
      <c r="C14660" s="50">
        <v>11176.12012</v>
      </c>
      <c r="D14660" s="50">
        <f>DAX__2019_2020__33[[#This Row],[Open]]*(DAX__2019_2020__33[[#This Row],[Adj Close]]/DAX__2019_2020__33[[#This Row],[Close]])</f>
        <v>11176.12012</v>
      </c>
      <c r="E14660" s="50">
        <v>11179.910159999999</v>
      </c>
      <c r="F14660" s="50">
        <v>11125.530269999999</v>
      </c>
      <c r="G14660" s="50">
        <v>11136.200199999999</v>
      </c>
      <c r="H14660" s="50">
        <v>11136.200199999999</v>
      </c>
      <c r="I14660" s="50">
        <f>(DAX__2019_2020__33[[#This Row],[Adj Close]]-DAX__2019_2020__33[[#This Row],[Adj Open]])/DAX__2019_2020__33[[#This Row],[Adj Open]]</f>
        <v>-3.5718943221236849E-3</v>
      </c>
      <c r="J14660" s="50">
        <f>DAX__2019_2020__33[[#This Row],[Adj Close]]-DAX__2019_2020__33[[#This Row],[Adj Open]]</f>
        <v>-39.919920000000275</v>
      </c>
      <c r="K14660" s="50">
        <v>65955200</v>
      </c>
    </row>
    <row r="14661" spans="1:11" x14ac:dyDescent="0.3">
      <c r="A14661" s="51" t="s">
        <v>31206</v>
      </c>
      <c r="B14661" s="52">
        <v>43487</v>
      </c>
      <c r="C14661" s="50">
        <v>11076.98047</v>
      </c>
      <c r="D14661" s="50">
        <f>DAX__2019_2020__33[[#This Row],[Open]]*(DAX__2019_2020__33[[#This Row],[Adj Close]]/DAX__2019_2020__33[[#This Row],[Close]])</f>
        <v>11076.98047</v>
      </c>
      <c r="E14661" s="50">
        <v>11142.219730000001</v>
      </c>
      <c r="F14661" s="50">
        <v>11034.54981</v>
      </c>
      <c r="G14661" s="50">
        <v>11090.110350000001</v>
      </c>
      <c r="H14661" s="50">
        <v>11090.110350000001</v>
      </c>
      <c r="I14661" s="50">
        <f>(DAX__2019_2020__33[[#This Row],[Adj Close]]-DAX__2019_2020__33[[#This Row],[Adj Open]])/DAX__2019_2020__33[[#This Row],[Adj Open]]</f>
        <v>1.1853302473142677E-3</v>
      </c>
      <c r="J14661" s="50">
        <f>DAX__2019_2020__33[[#This Row],[Adj Close]]-DAX__2019_2020__33[[#This Row],[Adj Open]]</f>
        <v>13.129880000000412</v>
      </c>
      <c r="K14661" s="50">
        <v>73446100</v>
      </c>
    </row>
    <row r="14662" spans="1:11" x14ac:dyDescent="0.3">
      <c r="A14662" s="51" t="s">
        <v>31206</v>
      </c>
      <c r="B14662" s="52">
        <v>43488</v>
      </c>
      <c r="C14662" s="50">
        <v>11043.639649999999</v>
      </c>
      <c r="D14662" s="50">
        <f>DAX__2019_2020__33[[#This Row],[Open]]*(DAX__2019_2020__33[[#This Row],[Adj Close]]/DAX__2019_2020__33[[#This Row],[Close]])</f>
        <v>11043.639649999999</v>
      </c>
      <c r="E14662" s="50">
        <v>11135.75</v>
      </c>
      <c r="F14662" s="50">
        <v>11007.20996</v>
      </c>
      <c r="G14662" s="50">
        <v>11071.54004</v>
      </c>
      <c r="H14662" s="50">
        <v>11071.54004</v>
      </c>
      <c r="I14662" s="50">
        <f>(DAX__2019_2020__33[[#This Row],[Adj Close]]-DAX__2019_2020__33[[#This Row],[Adj Open]])/DAX__2019_2020__33[[#This Row],[Adj Open]]</f>
        <v>2.5263763473123372E-3</v>
      </c>
      <c r="J14662" s="50">
        <f>DAX__2019_2020__33[[#This Row],[Adj Close]]-DAX__2019_2020__33[[#This Row],[Adj Open]]</f>
        <v>27.900390000000698</v>
      </c>
      <c r="K14662" s="50">
        <v>87752900</v>
      </c>
    </row>
    <row r="14663" spans="1:11" x14ac:dyDescent="0.3">
      <c r="A14663" s="51" t="s">
        <v>31206</v>
      </c>
      <c r="B14663" s="52">
        <v>43489</v>
      </c>
      <c r="C14663" s="50">
        <v>11045.639649999999</v>
      </c>
      <c r="D14663" s="50">
        <f>DAX__2019_2020__33[[#This Row],[Open]]*(DAX__2019_2020__33[[#This Row],[Adj Close]]/DAX__2019_2020__33[[#This Row],[Close]])</f>
        <v>11045.639649999999</v>
      </c>
      <c r="E14663" s="50">
        <v>11149.320309999999</v>
      </c>
      <c r="F14663" s="50">
        <v>11032.530269999999</v>
      </c>
      <c r="G14663" s="50">
        <v>11130.179690000001</v>
      </c>
      <c r="H14663" s="50">
        <v>11130.179690000001</v>
      </c>
      <c r="I14663" s="50">
        <f>(DAX__2019_2020__33[[#This Row],[Adj Close]]-DAX__2019_2020__33[[#This Row],[Adj Open]])/DAX__2019_2020__33[[#This Row],[Adj Open]]</f>
        <v>7.6537025178077117E-3</v>
      </c>
      <c r="J14663" s="50">
        <f>DAX__2019_2020__33[[#This Row],[Adj Close]]-DAX__2019_2020__33[[#This Row],[Adj Open]]</f>
        <v>84.540040000001682</v>
      </c>
      <c r="K14663" s="50">
        <v>110548100</v>
      </c>
    </row>
    <row r="14664" spans="1:11" x14ac:dyDescent="0.3">
      <c r="A14664" s="51" t="s">
        <v>31206</v>
      </c>
      <c r="B14664" s="52">
        <v>43490</v>
      </c>
      <c r="C14664" s="50">
        <v>11234.04981</v>
      </c>
      <c r="D14664" s="50">
        <f>DAX__2019_2020__33[[#This Row],[Open]]*(DAX__2019_2020__33[[#This Row],[Adj Close]]/DAX__2019_2020__33[[#This Row],[Close]])</f>
        <v>11234.04981</v>
      </c>
      <c r="E14664" s="50">
        <v>11321.62012</v>
      </c>
      <c r="F14664" s="50">
        <v>11218.349609999999</v>
      </c>
      <c r="G14664" s="50">
        <v>11281.79004</v>
      </c>
      <c r="H14664" s="50">
        <v>11281.79004</v>
      </c>
      <c r="I14664" s="50">
        <f>(DAX__2019_2020__33[[#This Row],[Adj Close]]-DAX__2019_2020__33[[#This Row],[Adj Open]])/DAX__2019_2020__33[[#This Row],[Adj Open]]</f>
        <v>4.2496010617207175E-3</v>
      </c>
      <c r="J14664" s="50">
        <f>DAX__2019_2020__33[[#This Row],[Adj Close]]-DAX__2019_2020__33[[#This Row],[Adj Open]]</f>
        <v>47.740229999999428</v>
      </c>
      <c r="K14664" s="50">
        <v>99999800</v>
      </c>
    </row>
    <row r="14665" spans="1:11" x14ac:dyDescent="0.3">
      <c r="A14665" s="51" t="s">
        <v>31206</v>
      </c>
      <c r="B14665" s="52">
        <v>43493</v>
      </c>
      <c r="C14665" s="50">
        <v>11233.160159999999</v>
      </c>
      <c r="D14665" s="50">
        <f>DAX__2019_2020__33[[#This Row],[Open]]*(DAX__2019_2020__33[[#This Row],[Adj Close]]/DAX__2019_2020__33[[#This Row],[Close]])</f>
        <v>11233.160159999999</v>
      </c>
      <c r="E14665" s="50">
        <v>11275.20996</v>
      </c>
      <c r="F14665" s="50">
        <v>11196.41992</v>
      </c>
      <c r="G14665" s="50">
        <v>11210.309569999999</v>
      </c>
      <c r="H14665" s="50">
        <v>11210.309569999999</v>
      </c>
      <c r="I14665" s="50">
        <f>(DAX__2019_2020__33[[#This Row],[Adj Close]]-DAX__2019_2020__33[[#This Row],[Adj Open]])/DAX__2019_2020__33[[#This Row],[Adj Open]]</f>
        <v>-2.0342085107420043E-3</v>
      </c>
      <c r="J14665" s="50">
        <f>DAX__2019_2020__33[[#This Row],[Adj Close]]-DAX__2019_2020__33[[#This Row],[Adj Open]]</f>
        <v>-22.850590000000011</v>
      </c>
      <c r="K14665" s="50">
        <v>73121100</v>
      </c>
    </row>
    <row r="14666" spans="1:11" x14ac:dyDescent="0.3">
      <c r="A14666" s="51" t="s">
        <v>31206</v>
      </c>
      <c r="B14666" s="52">
        <v>43494</v>
      </c>
      <c r="C14666" s="50">
        <v>11191.51953</v>
      </c>
      <c r="D14666" s="50">
        <f>DAX__2019_2020__33[[#This Row],[Open]]*(DAX__2019_2020__33[[#This Row],[Adj Close]]/DAX__2019_2020__33[[#This Row],[Close]])</f>
        <v>11191.51953</v>
      </c>
      <c r="E14666" s="50">
        <v>11276.280269999999</v>
      </c>
      <c r="F14666" s="50">
        <v>11159.16992</v>
      </c>
      <c r="G14666" s="50">
        <v>11218.83008</v>
      </c>
      <c r="H14666" s="50">
        <v>11218.83008</v>
      </c>
      <c r="I14666" s="50">
        <f>(DAX__2019_2020__33[[#This Row],[Adj Close]]-DAX__2019_2020__33[[#This Row],[Adj Open]])/DAX__2019_2020__33[[#This Row],[Adj Open]]</f>
        <v>2.4402897146175244E-3</v>
      </c>
      <c r="J14666" s="50">
        <f>DAX__2019_2020__33[[#This Row],[Adj Close]]-DAX__2019_2020__33[[#This Row],[Adj Open]]</f>
        <v>27.310550000000148</v>
      </c>
      <c r="K14666" s="50">
        <v>75129000</v>
      </c>
    </row>
    <row r="14667" spans="1:11" x14ac:dyDescent="0.3">
      <c r="A14667" s="51" t="s">
        <v>31206</v>
      </c>
      <c r="B14667" s="52">
        <v>43495</v>
      </c>
      <c r="C14667" s="50">
        <v>11210.679690000001</v>
      </c>
      <c r="D14667" s="50">
        <f>DAX__2019_2020__33[[#This Row],[Open]]*(DAX__2019_2020__33[[#This Row],[Adj Close]]/DAX__2019_2020__33[[#This Row],[Close]])</f>
        <v>11210.679690000001</v>
      </c>
      <c r="E14667" s="50">
        <v>11215.20996</v>
      </c>
      <c r="F14667" s="50">
        <v>11132.37988</v>
      </c>
      <c r="G14667" s="50">
        <v>11181.660159999999</v>
      </c>
      <c r="H14667" s="50">
        <v>11181.660159999999</v>
      </c>
      <c r="I14667" s="50">
        <f>(DAX__2019_2020__33[[#This Row],[Adj Close]]-DAX__2019_2020__33[[#This Row],[Adj Open]])/DAX__2019_2020__33[[#This Row],[Adj Open]]</f>
        <v>-2.5885611579721615E-3</v>
      </c>
      <c r="J14667" s="50">
        <f>DAX__2019_2020__33[[#This Row],[Adj Close]]-DAX__2019_2020__33[[#This Row],[Adj Open]]</f>
        <v>-29.019530000001396</v>
      </c>
      <c r="K14667" s="50">
        <v>73630500</v>
      </c>
    </row>
    <row r="14668" spans="1:11" x14ac:dyDescent="0.3">
      <c r="A14668" s="51" t="s">
        <v>31206</v>
      </c>
      <c r="B14668" s="52">
        <v>43496</v>
      </c>
      <c r="C14668" s="50">
        <v>11257.91992</v>
      </c>
      <c r="D14668" s="50">
        <f>DAX__2019_2020__33[[#This Row],[Open]]*(DAX__2019_2020__33[[#This Row],[Adj Close]]/DAX__2019_2020__33[[#This Row],[Close]])</f>
        <v>11257.91992</v>
      </c>
      <c r="E14668" s="50">
        <v>11311.37012</v>
      </c>
      <c r="F14668" s="50">
        <v>11051.110350000001</v>
      </c>
      <c r="G14668" s="50">
        <v>11173.099609999999</v>
      </c>
      <c r="H14668" s="50">
        <v>11173.099609999999</v>
      </c>
      <c r="I14668" s="50">
        <f>(DAX__2019_2020__33[[#This Row],[Adj Close]]-DAX__2019_2020__33[[#This Row],[Adj Open]])/DAX__2019_2020__33[[#This Row],[Adj Open]]</f>
        <v>-7.5342790322495889E-3</v>
      </c>
      <c r="J14668" s="50">
        <f>DAX__2019_2020__33[[#This Row],[Adj Close]]-DAX__2019_2020__33[[#This Row],[Adj Open]]</f>
        <v>-84.820310000000973</v>
      </c>
      <c r="K14668" s="50">
        <v>111945200</v>
      </c>
    </row>
    <row r="14669" spans="1:11" x14ac:dyDescent="0.3">
      <c r="A14669" s="51" t="s">
        <v>31206</v>
      </c>
      <c r="B14669" s="52">
        <v>43497</v>
      </c>
      <c r="C14669" s="50">
        <v>11198.45996</v>
      </c>
      <c r="D14669" s="50">
        <f>DAX__2019_2020__33[[#This Row],[Open]]*(DAX__2019_2020__33[[#This Row],[Adj Close]]/DAX__2019_2020__33[[#This Row],[Close]])</f>
        <v>11198.45996</v>
      </c>
      <c r="E14669" s="50">
        <v>11218.509770000001</v>
      </c>
      <c r="F14669" s="50">
        <v>11116.08008</v>
      </c>
      <c r="G14669" s="50">
        <v>11180.660159999999</v>
      </c>
      <c r="H14669" s="50">
        <v>11180.660159999999</v>
      </c>
      <c r="I14669" s="50">
        <f>(DAX__2019_2020__33[[#This Row],[Adj Close]]-DAX__2019_2020__33[[#This Row],[Adj Open]])/DAX__2019_2020__33[[#This Row],[Adj Open]]</f>
        <v>-1.589486417202021E-3</v>
      </c>
      <c r="J14669" s="50">
        <f>DAX__2019_2020__33[[#This Row],[Adj Close]]-DAX__2019_2020__33[[#This Row],[Adj Open]]</f>
        <v>-17.799800000000687</v>
      </c>
      <c r="K14669" s="50">
        <v>101700800</v>
      </c>
    </row>
    <row r="14670" spans="1:11" x14ac:dyDescent="0.3">
      <c r="A14670" s="51" t="s">
        <v>31206</v>
      </c>
      <c r="B14670" s="52">
        <v>43500</v>
      </c>
      <c r="C14670" s="50">
        <v>11180.41992</v>
      </c>
      <c r="D14670" s="50">
        <f>DAX__2019_2020__33[[#This Row],[Open]]*(DAX__2019_2020__33[[#This Row],[Adj Close]]/DAX__2019_2020__33[[#This Row],[Close]])</f>
        <v>11180.41992</v>
      </c>
      <c r="E14670" s="50">
        <v>11209.309569999999</v>
      </c>
      <c r="F14670" s="50">
        <v>11100.339840000001</v>
      </c>
      <c r="G14670" s="50">
        <v>11176.58008</v>
      </c>
      <c r="H14670" s="50">
        <v>11176.58008</v>
      </c>
      <c r="I14670" s="50">
        <f>(DAX__2019_2020__33[[#This Row],[Adj Close]]-DAX__2019_2020__33[[#This Row],[Adj Open]])/DAX__2019_2020__33[[#This Row],[Adj Open]]</f>
        <v>-3.4344327203056872E-4</v>
      </c>
      <c r="J14670" s="50">
        <f>DAX__2019_2020__33[[#This Row],[Adj Close]]-DAX__2019_2020__33[[#This Row],[Adj Open]]</f>
        <v>-3.8398400000005495</v>
      </c>
      <c r="K14670" s="50">
        <v>74165400</v>
      </c>
    </row>
    <row r="14671" spans="1:11" x14ac:dyDescent="0.3">
      <c r="A14671" s="51" t="s">
        <v>31206</v>
      </c>
      <c r="B14671" s="52">
        <v>43501</v>
      </c>
      <c r="C14671" s="50">
        <v>11178.75</v>
      </c>
      <c r="D14671" s="50">
        <f>DAX__2019_2020__33[[#This Row],[Open]]*(DAX__2019_2020__33[[#This Row],[Adj Close]]/DAX__2019_2020__33[[#This Row],[Close]])</f>
        <v>11178.75</v>
      </c>
      <c r="E14671" s="50">
        <v>11371.740229999999</v>
      </c>
      <c r="F14671" s="50">
        <v>11177.700199999999</v>
      </c>
      <c r="G14671" s="50">
        <v>11367.98047</v>
      </c>
      <c r="H14671" s="50">
        <v>11367.98047</v>
      </c>
      <c r="I14671" s="50">
        <f>(DAX__2019_2020__33[[#This Row],[Adj Close]]-DAX__2019_2020__33[[#This Row],[Adj Open]])/DAX__2019_2020__33[[#This Row],[Adj Open]]</f>
        <v>1.6927694956949606E-2</v>
      </c>
      <c r="J14671" s="50">
        <f>DAX__2019_2020__33[[#This Row],[Adj Close]]-DAX__2019_2020__33[[#This Row],[Adj Open]]</f>
        <v>189.23047000000042</v>
      </c>
      <c r="K14671" s="50">
        <v>89418800</v>
      </c>
    </row>
    <row r="14672" spans="1:11" x14ac:dyDescent="0.3">
      <c r="A14672" s="51" t="s">
        <v>31206</v>
      </c>
      <c r="B14672" s="52">
        <v>43502</v>
      </c>
      <c r="C14672" s="50">
        <v>11337.54004</v>
      </c>
      <c r="D14672" s="50">
        <f>DAX__2019_2020__33[[#This Row],[Open]]*(DAX__2019_2020__33[[#This Row],[Adj Close]]/DAX__2019_2020__33[[#This Row],[Close]])</f>
        <v>11337.54004</v>
      </c>
      <c r="E14672" s="50">
        <v>11347.940430000001</v>
      </c>
      <c r="F14672" s="50">
        <v>11297.41992</v>
      </c>
      <c r="G14672" s="50">
        <v>11324.719730000001</v>
      </c>
      <c r="H14672" s="50">
        <v>11324.719730000001</v>
      </c>
      <c r="I14672" s="50">
        <f>(DAX__2019_2020__33[[#This Row],[Adj Close]]-DAX__2019_2020__33[[#This Row],[Adj Open]])/DAX__2019_2020__33[[#This Row],[Adj Open]]</f>
        <v>-1.1307840990874378E-3</v>
      </c>
      <c r="J14672" s="50">
        <f>DAX__2019_2020__33[[#This Row],[Adj Close]]-DAX__2019_2020__33[[#This Row],[Adj Open]]</f>
        <v>-12.820309999999154</v>
      </c>
      <c r="K14672" s="50">
        <v>75894800</v>
      </c>
    </row>
    <row r="14673" spans="1:11" x14ac:dyDescent="0.3">
      <c r="A14673" s="51" t="s">
        <v>31206</v>
      </c>
      <c r="B14673" s="52">
        <v>43503</v>
      </c>
      <c r="C14673" s="50">
        <v>11262.969730000001</v>
      </c>
      <c r="D14673" s="50">
        <f>DAX__2019_2020__33[[#This Row],[Open]]*(DAX__2019_2020__33[[#This Row],[Adj Close]]/DAX__2019_2020__33[[#This Row],[Close]])</f>
        <v>11262.969730000001</v>
      </c>
      <c r="E14673" s="50">
        <v>11286.45996</v>
      </c>
      <c r="F14673" s="50">
        <v>11022.01953</v>
      </c>
      <c r="G14673" s="50">
        <v>11022.01953</v>
      </c>
      <c r="H14673" s="50">
        <v>11022.01953</v>
      </c>
      <c r="I14673" s="50">
        <f>(DAX__2019_2020__33[[#This Row],[Adj Close]]-DAX__2019_2020__33[[#This Row],[Adj Open]])/DAX__2019_2020__33[[#This Row],[Adj Open]]</f>
        <v>-2.1393132164619705E-2</v>
      </c>
      <c r="J14673" s="50">
        <f>DAX__2019_2020__33[[#This Row],[Adj Close]]-DAX__2019_2020__33[[#This Row],[Adj Open]]</f>
        <v>-240.95020000000113</v>
      </c>
      <c r="K14673" s="50">
        <v>108021800</v>
      </c>
    </row>
    <row r="14674" spans="1:11" x14ac:dyDescent="0.3">
      <c r="A14674" s="51" t="s">
        <v>31206</v>
      </c>
      <c r="B14674" s="52">
        <v>43504</v>
      </c>
      <c r="C14674" s="50">
        <v>10991.79004</v>
      </c>
      <c r="D14674" s="50">
        <f>DAX__2019_2020__33[[#This Row],[Open]]*(DAX__2019_2020__33[[#This Row],[Adj Close]]/DAX__2019_2020__33[[#This Row],[Close]])</f>
        <v>10991.79004</v>
      </c>
      <c r="E14674" s="50">
        <v>11045.410159999999</v>
      </c>
      <c r="F14674" s="50">
        <v>10863.559569999999</v>
      </c>
      <c r="G14674" s="50">
        <v>10906.780269999999</v>
      </c>
      <c r="H14674" s="50">
        <v>10906.780269999999</v>
      </c>
      <c r="I14674" s="50">
        <f>(DAX__2019_2020__33[[#This Row],[Adj Close]]-DAX__2019_2020__33[[#This Row],[Adj Open]])/DAX__2019_2020__33[[#This Row],[Adj Open]]</f>
        <v>-7.7339332074796959E-3</v>
      </c>
      <c r="J14674" s="50">
        <f>DAX__2019_2020__33[[#This Row],[Adj Close]]-DAX__2019_2020__33[[#This Row],[Adj Open]]</f>
        <v>-85.009770000000572</v>
      </c>
      <c r="K14674" s="50">
        <v>102300800</v>
      </c>
    </row>
    <row r="14675" spans="1:11" x14ac:dyDescent="0.3">
      <c r="A14675" s="51" t="s">
        <v>31206</v>
      </c>
      <c r="B14675" s="52">
        <v>43507</v>
      </c>
      <c r="C14675" s="50">
        <v>10955.83008</v>
      </c>
      <c r="D14675" s="50">
        <f>DAX__2019_2020__33[[#This Row],[Open]]*(DAX__2019_2020__33[[#This Row],[Adj Close]]/DAX__2019_2020__33[[#This Row],[Close]])</f>
        <v>10955.83008</v>
      </c>
      <c r="E14675" s="50">
        <v>11041.950199999999</v>
      </c>
      <c r="F14675" s="50">
        <v>10944.58008</v>
      </c>
      <c r="G14675" s="50">
        <v>11014.589840000001</v>
      </c>
      <c r="H14675" s="50">
        <v>11014.589840000001</v>
      </c>
      <c r="I14675" s="50">
        <f>(DAX__2019_2020__33[[#This Row],[Adj Close]]-DAX__2019_2020__33[[#This Row],[Adj Open]])/DAX__2019_2020__33[[#This Row],[Adj Open]]</f>
        <v>5.3633325426676228E-3</v>
      </c>
      <c r="J14675" s="50">
        <f>DAX__2019_2020__33[[#This Row],[Adj Close]]-DAX__2019_2020__33[[#This Row],[Adj Open]]</f>
        <v>58.759760000000824</v>
      </c>
      <c r="K14675" s="50">
        <v>69553100</v>
      </c>
    </row>
    <row r="14676" spans="1:11" x14ac:dyDescent="0.3">
      <c r="A14676" s="51" t="s">
        <v>31206</v>
      </c>
      <c r="B14676" s="52">
        <v>43508</v>
      </c>
      <c r="C14676" s="50">
        <v>11123.429690000001</v>
      </c>
      <c r="D14676" s="50">
        <f>DAX__2019_2020__33[[#This Row],[Open]]*(DAX__2019_2020__33[[#This Row],[Adj Close]]/DAX__2019_2020__33[[#This Row],[Close]])</f>
        <v>11123.429690000001</v>
      </c>
      <c r="E14676" s="50">
        <v>11164.37988</v>
      </c>
      <c r="F14676" s="50">
        <v>11116.860350000001</v>
      </c>
      <c r="G14676" s="50">
        <v>11126.08008</v>
      </c>
      <c r="H14676" s="50">
        <v>11126.08008</v>
      </c>
      <c r="I14676" s="50">
        <f>(DAX__2019_2020__33[[#This Row],[Adj Close]]-DAX__2019_2020__33[[#This Row],[Adj Open]])/DAX__2019_2020__33[[#This Row],[Adj Open]]</f>
        <v>2.3827093566129051E-4</v>
      </c>
      <c r="J14676" s="50">
        <f>DAX__2019_2020__33[[#This Row],[Adj Close]]-DAX__2019_2020__33[[#This Row],[Adj Open]]</f>
        <v>2.6503899999988789</v>
      </c>
      <c r="K14676" s="50">
        <v>74843600</v>
      </c>
    </row>
    <row r="14677" spans="1:11" x14ac:dyDescent="0.3">
      <c r="A14677" s="51" t="s">
        <v>31206</v>
      </c>
      <c r="B14677" s="52">
        <v>43509</v>
      </c>
      <c r="C14677" s="50">
        <v>11174.849609999999</v>
      </c>
      <c r="D14677" s="50">
        <f>DAX__2019_2020__33[[#This Row],[Open]]*(DAX__2019_2020__33[[#This Row],[Adj Close]]/DAX__2019_2020__33[[#This Row],[Close]])</f>
        <v>11174.849609999999</v>
      </c>
      <c r="E14677" s="50">
        <v>11217.29981</v>
      </c>
      <c r="F14677" s="50">
        <v>11125.589840000001</v>
      </c>
      <c r="G14677" s="50">
        <v>11167.219730000001</v>
      </c>
      <c r="H14677" s="50">
        <v>11167.219730000001</v>
      </c>
      <c r="I14677" s="50">
        <f>(DAX__2019_2020__33[[#This Row],[Adj Close]]-DAX__2019_2020__33[[#This Row],[Adj Open]])/DAX__2019_2020__33[[#This Row],[Adj Open]]</f>
        <v>-6.8277249952168205E-4</v>
      </c>
      <c r="J14677" s="50">
        <f>DAX__2019_2020__33[[#This Row],[Adj Close]]-DAX__2019_2020__33[[#This Row],[Adj Open]]</f>
        <v>-7.6298799999985931</v>
      </c>
      <c r="K14677" s="50">
        <v>69772400</v>
      </c>
    </row>
    <row r="14678" spans="1:11" x14ac:dyDescent="0.3">
      <c r="A14678" s="51" t="s">
        <v>31206</v>
      </c>
      <c r="B14678" s="52">
        <v>43510</v>
      </c>
      <c r="C14678" s="50">
        <v>11257.79981</v>
      </c>
      <c r="D14678" s="50">
        <f>DAX__2019_2020__33[[#This Row],[Open]]*(DAX__2019_2020__33[[#This Row],[Adj Close]]/DAX__2019_2020__33[[#This Row],[Close]])</f>
        <v>11257.79981</v>
      </c>
      <c r="E14678" s="50">
        <v>11260.54981</v>
      </c>
      <c r="F14678" s="50">
        <v>11077.780269999999</v>
      </c>
      <c r="G14678" s="50">
        <v>11089.79004</v>
      </c>
      <c r="H14678" s="50">
        <v>11089.79004</v>
      </c>
      <c r="I14678" s="50">
        <f>(DAX__2019_2020__33[[#This Row],[Adj Close]]-DAX__2019_2020__33[[#This Row],[Adj Open]])/DAX__2019_2020__33[[#This Row],[Adj Open]]</f>
        <v>-1.4923854823813976E-2</v>
      </c>
      <c r="J14678" s="50">
        <f>DAX__2019_2020__33[[#This Row],[Adj Close]]-DAX__2019_2020__33[[#This Row],[Adj Open]]</f>
        <v>-168.00977000000057</v>
      </c>
      <c r="K14678" s="50">
        <v>83384200</v>
      </c>
    </row>
    <row r="14679" spans="1:11" x14ac:dyDescent="0.3">
      <c r="A14679" s="51" t="s">
        <v>31206</v>
      </c>
      <c r="B14679" s="52">
        <v>43511</v>
      </c>
      <c r="C14679" s="50">
        <v>11044.79981</v>
      </c>
      <c r="D14679" s="50">
        <f>DAX__2019_2020__33[[#This Row],[Open]]*(DAX__2019_2020__33[[#This Row],[Adj Close]]/DAX__2019_2020__33[[#This Row],[Close]])</f>
        <v>11044.79981</v>
      </c>
      <c r="E14679" s="50">
        <v>11323.04981</v>
      </c>
      <c r="F14679" s="50">
        <v>11018.950199999999</v>
      </c>
      <c r="G14679" s="50">
        <v>11299.79981</v>
      </c>
      <c r="H14679" s="50">
        <v>11299.79981</v>
      </c>
      <c r="I14679" s="50">
        <f>(DAX__2019_2020__33[[#This Row],[Adj Close]]-DAX__2019_2020__33[[#This Row],[Adj Open]])/DAX__2019_2020__33[[#This Row],[Adj Open]]</f>
        <v>2.3087788315467893E-2</v>
      </c>
      <c r="J14679" s="50">
        <f>DAX__2019_2020__33[[#This Row],[Adj Close]]-DAX__2019_2020__33[[#This Row],[Adj Open]]</f>
        <v>255</v>
      </c>
      <c r="K14679" s="50">
        <v>105640900</v>
      </c>
    </row>
    <row r="14680" spans="1:11" x14ac:dyDescent="0.3">
      <c r="A14680" s="51" t="s">
        <v>31206</v>
      </c>
      <c r="B14680" s="52">
        <v>43514</v>
      </c>
      <c r="C14680" s="50">
        <v>11287.740229999999</v>
      </c>
      <c r="D14680" s="50">
        <f>DAX__2019_2020__33[[#This Row],[Open]]*(DAX__2019_2020__33[[#This Row],[Adj Close]]/DAX__2019_2020__33[[#This Row],[Close]])</f>
        <v>11287.740229999999</v>
      </c>
      <c r="E14680" s="50">
        <v>11318.190430000001</v>
      </c>
      <c r="F14680" s="50">
        <v>11256.26953</v>
      </c>
      <c r="G14680" s="50">
        <v>11299.200199999999</v>
      </c>
      <c r="H14680" s="50">
        <v>11299.200199999999</v>
      </c>
      <c r="I14680" s="50">
        <f>(DAX__2019_2020__33[[#This Row],[Adj Close]]-DAX__2019_2020__33[[#This Row],[Adj Open]])/DAX__2019_2020__33[[#This Row],[Adj Open]]</f>
        <v>1.0152581266480727E-3</v>
      </c>
      <c r="J14680" s="50">
        <f>DAX__2019_2020__33[[#This Row],[Adj Close]]-DAX__2019_2020__33[[#This Row],[Adj Open]]</f>
        <v>11.459969999999885</v>
      </c>
      <c r="K14680" s="50">
        <v>55484300</v>
      </c>
    </row>
    <row r="14681" spans="1:11" x14ac:dyDescent="0.3">
      <c r="A14681" s="51" t="s">
        <v>31206</v>
      </c>
      <c r="B14681" s="52">
        <v>43515</v>
      </c>
      <c r="C14681" s="50">
        <v>11280.73047</v>
      </c>
      <c r="D14681" s="50">
        <f>DAX__2019_2020__33[[#This Row],[Open]]*(DAX__2019_2020__33[[#This Row],[Adj Close]]/DAX__2019_2020__33[[#This Row],[Close]])</f>
        <v>11280.73047</v>
      </c>
      <c r="E14681" s="50">
        <v>11371.440430000001</v>
      </c>
      <c r="F14681" s="50">
        <v>11244.51953</v>
      </c>
      <c r="G14681" s="50">
        <v>11309.20996</v>
      </c>
      <c r="H14681" s="50">
        <v>11309.20996</v>
      </c>
      <c r="I14681" s="50">
        <f>(DAX__2019_2020__33[[#This Row],[Adj Close]]-DAX__2019_2020__33[[#This Row],[Adj Open]])/DAX__2019_2020__33[[#This Row],[Adj Open]]</f>
        <v>2.5246139933702105E-3</v>
      </c>
      <c r="J14681" s="50">
        <f>DAX__2019_2020__33[[#This Row],[Adj Close]]-DAX__2019_2020__33[[#This Row],[Adj Open]]</f>
        <v>28.479489999999714</v>
      </c>
      <c r="K14681" s="50">
        <v>67147500</v>
      </c>
    </row>
    <row r="14682" spans="1:11" x14ac:dyDescent="0.3">
      <c r="A14682" s="51" t="s">
        <v>31206</v>
      </c>
      <c r="B14682" s="52">
        <v>43516</v>
      </c>
      <c r="C14682" s="50">
        <v>11338.740229999999</v>
      </c>
      <c r="D14682" s="50">
        <f>DAX__2019_2020__33[[#This Row],[Open]]*(DAX__2019_2020__33[[#This Row],[Adj Close]]/DAX__2019_2020__33[[#This Row],[Close]])</f>
        <v>11338.740229999999</v>
      </c>
      <c r="E14682" s="50">
        <v>11437.469730000001</v>
      </c>
      <c r="F14682" s="50">
        <v>11318.740229999999</v>
      </c>
      <c r="G14682" s="50">
        <v>11401.969730000001</v>
      </c>
      <c r="H14682" s="50">
        <v>11401.969730000001</v>
      </c>
      <c r="I14682" s="50">
        <f>(DAX__2019_2020__33[[#This Row],[Adj Close]]-DAX__2019_2020__33[[#This Row],[Adj Open]])/DAX__2019_2020__33[[#This Row],[Adj Open]]</f>
        <v>5.5764131391518156E-3</v>
      </c>
      <c r="J14682" s="50">
        <f>DAX__2019_2020__33[[#This Row],[Adj Close]]-DAX__2019_2020__33[[#This Row],[Adj Open]]</f>
        <v>63.229500000001281</v>
      </c>
      <c r="K14682" s="50">
        <v>71844800</v>
      </c>
    </row>
    <row r="14683" spans="1:11" x14ac:dyDescent="0.3">
      <c r="A14683" s="51" t="s">
        <v>31206</v>
      </c>
      <c r="B14683" s="52">
        <v>43517</v>
      </c>
      <c r="C14683" s="50">
        <v>11448.650390000001</v>
      </c>
      <c r="D14683" s="50">
        <f>DAX__2019_2020__33[[#This Row],[Open]]*(DAX__2019_2020__33[[#This Row],[Adj Close]]/DAX__2019_2020__33[[#This Row],[Close]])</f>
        <v>11448.650390000001</v>
      </c>
      <c r="E14683" s="50">
        <v>11454.440430000001</v>
      </c>
      <c r="F14683" s="50">
        <v>11392.26953</v>
      </c>
      <c r="G14683" s="50">
        <v>11423.280269999999</v>
      </c>
      <c r="H14683" s="50">
        <v>11423.280269999999</v>
      </c>
      <c r="I14683" s="50">
        <f>(DAX__2019_2020__33[[#This Row],[Adj Close]]-DAX__2019_2020__33[[#This Row],[Adj Open]])/DAX__2019_2020__33[[#This Row],[Adj Open]]</f>
        <v>-2.2159922030776072E-3</v>
      </c>
      <c r="J14683" s="50">
        <f>DAX__2019_2020__33[[#This Row],[Adj Close]]-DAX__2019_2020__33[[#This Row],[Adj Open]]</f>
        <v>-25.370120000001407</v>
      </c>
      <c r="K14683" s="50">
        <v>77779400</v>
      </c>
    </row>
    <row r="14684" spans="1:11" x14ac:dyDescent="0.3">
      <c r="A14684" s="51" t="s">
        <v>31206</v>
      </c>
      <c r="B14684" s="52">
        <v>43518</v>
      </c>
      <c r="C14684" s="50">
        <v>11422.62012</v>
      </c>
      <c r="D14684" s="50">
        <f>DAX__2019_2020__33[[#This Row],[Open]]*(DAX__2019_2020__33[[#This Row],[Adj Close]]/DAX__2019_2020__33[[#This Row],[Close]])</f>
        <v>11422.62012</v>
      </c>
      <c r="E14684" s="50">
        <v>11504.70996</v>
      </c>
      <c r="F14684" s="50">
        <v>11420.740229999999</v>
      </c>
      <c r="G14684" s="50">
        <v>11457.700199999999</v>
      </c>
      <c r="H14684" s="50">
        <v>11457.700199999999</v>
      </c>
      <c r="I14684" s="50">
        <f>(DAX__2019_2020__33[[#This Row],[Adj Close]]-DAX__2019_2020__33[[#This Row],[Adj Open]])/DAX__2019_2020__33[[#This Row],[Adj Open]]</f>
        <v>3.0711062463311374E-3</v>
      </c>
      <c r="J14684" s="50">
        <f>DAX__2019_2020__33[[#This Row],[Adj Close]]-DAX__2019_2020__33[[#This Row],[Adj Open]]</f>
        <v>35.080079999999725</v>
      </c>
      <c r="K14684" s="50">
        <v>66893800</v>
      </c>
    </row>
    <row r="14685" spans="1:11" x14ac:dyDescent="0.3">
      <c r="A14685" s="51" t="s">
        <v>31206</v>
      </c>
      <c r="B14685" s="52">
        <v>43521</v>
      </c>
      <c r="C14685" s="50">
        <v>11517.759770000001</v>
      </c>
      <c r="D14685" s="50">
        <f>DAX__2019_2020__33[[#This Row],[Open]]*(DAX__2019_2020__33[[#This Row],[Adj Close]]/DAX__2019_2020__33[[#This Row],[Close]])</f>
        <v>11517.759770000001</v>
      </c>
      <c r="E14685" s="50">
        <v>11544.309569999999</v>
      </c>
      <c r="F14685" s="50">
        <v>11480.490229999999</v>
      </c>
      <c r="G14685" s="50">
        <v>11505.389649999999</v>
      </c>
      <c r="H14685" s="50">
        <v>11505.389649999999</v>
      </c>
      <c r="I14685" s="50">
        <f>(DAX__2019_2020__33[[#This Row],[Adj Close]]-DAX__2019_2020__33[[#This Row],[Adj Open]])/DAX__2019_2020__33[[#This Row],[Adj Open]]</f>
        <v>-1.0740039944418295E-3</v>
      </c>
      <c r="J14685" s="50">
        <f>DAX__2019_2020__33[[#This Row],[Adj Close]]-DAX__2019_2020__33[[#This Row],[Adj Open]]</f>
        <v>-12.370120000001407</v>
      </c>
      <c r="K14685" s="50">
        <v>69949900</v>
      </c>
    </row>
    <row r="14686" spans="1:11" x14ac:dyDescent="0.3">
      <c r="A14686" s="51" t="s">
        <v>31206</v>
      </c>
      <c r="B14686" s="52">
        <v>43522</v>
      </c>
      <c r="C14686" s="50">
        <v>11446.29004</v>
      </c>
      <c r="D14686" s="50">
        <f>DAX__2019_2020__33[[#This Row],[Open]]*(DAX__2019_2020__33[[#This Row],[Adj Close]]/DAX__2019_2020__33[[#This Row],[Close]])</f>
        <v>11446.29004</v>
      </c>
      <c r="E14686" s="50">
        <v>11556.87012</v>
      </c>
      <c r="F14686" s="50">
        <v>11441.87012</v>
      </c>
      <c r="G14686" s="50">
        <v>11540.79004</v>
      </c>
      <c r="H14686" s="50">
        <v>11540.79004</v>
      </c>
      <c r="I14686" s="50">
        <f>(DAX__2019_2020__33[[#This Row],[Adj Close]]-DAX__2019_2020__33[[#This Row],[Adj Open]])/DAX__2019_2020__33[[#This Row],[Adj Open]]</f>
        <v>8.2559501523866673E-3</v>
      </c>
      <c r="J14686" s="50">
        <f>DAX__2019_2020__33[[#This Row],[Adj Close]]-DAX__2019_2020__33[[#This Row],[Adj Open]]</f>
        <v>94.5</v>
      </c>
      <c r="K14686" s="50">
        <v>74034400</v>
      </c>
    </row>
    <row r="14687" spans="1:11" x14ac:dyDescent="0.3">
      <c r="A14687" s="51" t="s">
        <v>31206</v>
      </c>
      <c r="B14687" s="52">
        <v>43523</v>
      </c>
      <c r="C14687" s="50">
        <v>11493.809569999999</v>
      </c>
      <c r="D14687" s="50">
        <f>DAX__2019_2020__33[[#This Row],[Open]]*(DAX__2019_2020__33[[#This Row],[Adj Close]]/DAX__2019_2020__33[[#This Row],[Close]])</f>
        <v>11493.809569999999</v>
      </c>
      <c r="E14687" s="50">
        <v>11521.219730000001</v>
      </c>
      <c r="F14687" s="50">
        <v>11442.969730000001</v>
      </c>
      <c r="G14687" s="50">
        <v>11487.33008</v>
      </c>
      <c r="H14687" s="50">
        <v>11487.33008</v>
      </c>
      <c r="I14687" s="50">
        <f>(DAX__2019_2020__33[[#This Row],[Adj Close]]-DAX__2019_2020__33[[#This Row],[Adj Open]])/DAX__2019_2020__33[[#This Row],[Adj Open]]</f>
        <v>-5.6373737189032921E-4</v>
      </c>
      <c r="J14687" s="50">
        <f>DAX__2019_2020__33[[#This Row],[Adj Close]]-DAX__2019_2020__33[[#This Row],[Adj Open]]</f>
        <v>-6.4794899999997142</v>
      </c>
      <c r="K14687" s="50">
        <v>84265200</v>
      </c>
    </row>
    <row r="14688" spans="1:11" x14ac:dyDescent="0.3">
      <c r="A14688" s="51" t="s">
        <v>31206</v>
      </c>
      <c r="B14688" s="52">
        <v>43524</v>
      </c>
      <c r="C14688" s="50">
        <v>11430.79981</v>
      </c>
      <c r="D14688" s="50">
        <f>DAX__2019_2020__33[[#This Row],[Open]]*(DAX__2019_2020__33[[#This Row],[Adj Close]]/DAX__2019_2020__33[[#This Row],[Close]])</f>
        <v>11430.79981</v>
      </c>
      <c r="E14688" s="50">
        <v>11524.990229999999</v>
      </c>
      <c r="F14688" s="50">
        <v>11416.08008</v>
      </c>
      <c r="G14688" s="50">
        <v>11515.639649999999</v>
      </c>
      <c r="H14688" s="50">
        <v>11515.639649999999</v>
      </c>
      <c r="I14688" s="50">
        <f>(DAX__2019_2020__33[[#This Row],[Adj Close]]-DAX__2019_2020__33[[#This Row],[Adj Open]])/DAX__2019_2020__33[[#This Row],[Adj Open]]</f>
        <v>7.4220388258202496E-3</v>
      </c>
      <c r="J14688" s="50">
        <f>DAX__2019_2020__33[[#This Row],[Adj Close]]-DAX__2019_2020__33[[#This Row],[Adj Open]]</f>
        <v>84.83983999999873</v>
      </c>
      <c r="K14688" s="50">
        <v>84129900</v>
      </c>
    </row>
    <row r="14689" spans="1:11" x14ac:dyDescent="0.3">
      <c r="A14689" s="51" t="s">
        <v>31206</v>
      </c>
      <c r="B14689" s="52">
        <v>43525</v>
      </c>
      <c r="C14689" s="50">
        <v>11584.240229999999</v>
      </c>
      <c r="D14689" s="50">
        <f>DAX__2019_2020__33[[#This Row],[Open]]*(DAX__2019_2020__33[[#This Row],[Adj Close]]/DAX__2019_2020__33[[#This Row],[Close]])</f>
        <v>11584.240229999999</v>
      </c>
      <c r="E14689" s="50">
        <v>11676.860350000001</v>
      </c>
      <c r="F14689" s="50">
        <v>11583.08008</v>
      </c>
      <c r="G14689" s="50">
        <v>11601.679690000001</v>
      </c>
      <c r="H14689" s="50">
        <v>11601.679690000001</v>
      </c>
      <c r="I14689" s="50">
        <f>(DAX__2019_2020__33[[#This Row],[Adj Close]]-DAX__2019_2020__33[[#This Row],[Adj Open]])/DAX__2019_2020__33[[#This Row],[Adj Open]]</f>
        <v>1.505447025765057E-3</v>
      </c>
      <c r="J14689" s="50">
        <f>DAX__2019_2020__33[[#This Row],[Adj Close]]-DAX__2019_2020__33[[#This Row],[Adj Open]]</f>
        <v>17.439460000001418</v>
      </c>
      <c r="K14689" s="50">
        <v>72715100</v>
      </c>
    </row>
    <row r="14690" spans="1:11" x14ac:dyDescent="0.3">
      <c r="A14690" s="51" t="s">
        <v>31206</v>
      </c>
      <c r="B14690" s="52">
        <v>43528</v>
      </c>
      <c r="C14690" s="50">
        <v>11646.20996</v>
      </c>
      <c r="D14690" s="50">
        <f>DAX__2019_2020__33[[#This Row],[Open]]*(DAX__2019_2020__33[[#This Row],[Adj Close]]/DAX__2019_2020__33[[#This Row],[Close]])</f>
        <v>11646.20996</v>
      </c>
      <c r="E14690" s="50">
        <v>11650.440430000001</v>
      </c>
      <c r="F14690" s="50">
        <v>11591.740229999999</v>
      </c>
      <c r="G14690" s="50">
        <v>11592.660159999999</v>
      </c>
      <c r="H14690" s="50">
        <v>11592.660159999999</v>
      </c>
      <c r="I14690" s="50">
        <f>(DAX__2019_2020__33[[#This Row],[Adj Close]]-DAX__2019_2020__33[[#This Row],[Adj Open]])/DAX__2019_2020__33[[#This Row],[Adj Open]]</f>
        <v>-4.5980452167634356E-3</v>
      </c>
      <c r="J14690" s="50">
        <f>DAX__2019_2020__33[[#This Row],[Adj Close]]-DAX__2019_2020__33[[#This Row],[Adj Open]]</f>
        <v>-53.549800000000687</v>
      </c>
      <c r="K14690" s="50">
        <v>58412600</v>
      </c>
    </row>
    <row r="14691" spans="1:11" x14ac:dyDescent="0.3">
      <c r="A14691" s="51" t="s">
        <v>31206</v>
      </c>
      <c r="B14691" s="52">
        <v>43529</v>
      </c>
      <c r="C14691" s="50">
        <v>11570.969730000001</v>
      </c>
      <c r="D14691" s="50">
        <f>DAX__2019_2020__33[[#This Row],[Open]]*(DAX__2019_2020__33[[#This Row],[Adj Close]]/DAX__2019_2020__33[[#This Row],[Close]])</f>
        <v>11570.969730000001</v>
      </c>
      <c r="E14691" s="50">
        <v>11627.780269999999</v>
      </c>
      <c r="F14691" s="50">
        <v>11551.450199999999</v>
      </c>
      <c r="G14691" s="50">
        <v>11620.740229999999</v>
      </c>
      <c r="H14691" s="50">
        <v>11620.740229999999</v>
      </c>
      <c r="I14691" s="50">
        <f>(DAX__2019_2020__33[[#This Row],[Adj Close]]-DAX__2019_2020__33[[#This Row],[Adj Open]])/DAX__2019_2020__33[[#This Row],[Adj Open]]</f>
        <v>4.3013248812637517E-3</v>
      </c>
      <c r="J14691" s="50">
        <f>DAX__2019_2020__33[[#This Row],[Adj Close]]-DAX__2019_2020__33[[#This Row],[Adj Open]]</f>
        <v>49.770499999998719</v>
      </c>
      <c r="K14691" s="50">
        <v>63643000</v>
      </c>
    </row>
    <row r="14692" spans="1:11" x14ac:dyDescent="0.3">
      <c r="A14692" s="51" t="s">
        <v>31206</v>
      </c>
      <c r="B14692" s="52">
        <v>43530</v>
      </c>
      <c r="C14692" s="50">
        <v>11593.20996</v>
      </c>
      <c r="D14692" s="50">
        <f>DAX__2019_2020__33[[#This Row],[Open]]*(DAX__2019_2020__33[[#This Row],[Adj Close]]/DAX__2019_2020__33[[#This Row],[Close]])</f>
        <v>11593.20996</v>
      </c>
      <c r="E14692" s="50">
        <v>11652.76953</v>
      </c>
      <c r="F14692" s="50">
        <v>11565.219730000001</v>
      </c>
      <c r="G14692" s="50">
        <v>11587.62988</v>
      </c>
      <c r="H14692" s="50">
        <v>11587.62988</v>
      </c>
      <c r="I14692" s="50">
        <f>(DAX__2019_2020__33[[#This Row],[Adj Close]]-DAX__2019_2020__33[[#This Row],[Adj Open]])/DAX__2019_2020__33[[#This Row],[Adj Open]]</f>
        <v>-4.813231209693131E-4</v>
      </c>
      <c r="J14692" s="50">
        <f>DAX__2019_2020__33[[#This Row],[Adj Close]]-DAX__2019_2020__33[[#This Row],[Adj Open]]</f>
        <v>-5.5800799999997253</v>
      </c>
      <c r="K14692" s="50">
        <v>65204400</v>
      </c>
    </row>
    <row r="14693" spans="1:11" x14ac:dyDescent="0.3">
      <c r="A14693" s="51" t="s">
        <v>31206</v>
      </c>
      <c r="B14693" s="52">
        <v>43531</v>
      </c>
      <c r="C14693" s="50">
        <v>11546.41992</v>
      </c>
      <c r="D14693" s="50">
        <f>DAX__2019_2020__33[[#This Row],[Open]]*(DAX__2019_2020__33[[#This Row],[Adj Close]]/DAX__2019_2020__33[[#This Row],[Close]])</f>
        <v>11546.41992</v>
      </c>
      <c r="E14693" s="50">
        <v>11612.950199999999</v>
      </c>
      <c r="F14693" s="50">
        <v>11452.860350000001</v>
      </c>
      <c r="G14693" s="50">
        <v>11517.79981</v>
      </c>
      <c r="H14693" s="50">
        <v>11517.79981</v>
      </c>
      <c r="I14693" s="50">
        <f>(DAX__2019_2020__33[[#This Row],[Adj Close]]-DAX__2019_2020__33[[#This Row],[Adj Open]])/DAX__2019_2020__33[[#This Row],[Adj Open]]</f>
        <v>-2.4786999085687021E-3</v>
      </c>
      <c r="J14693" s="50">
        <f>DAX__2019_2020__33[[#This Row],[Adj Close]]-DAX__2019_2020__33[[#This Row],[Adj Open]]</f>
        <v>-28.620109999999841</v>
      </c>
      <c r="K14693" s="50">
        <v>99533100</v>
      </c>
    </row>
    <row r="14694" spans="1:11" x14ac:dyDescent="0.3">
      <c r="A14694" s="51" t="s">
        <v>31206</v>
      </c>
      <c r="B14694" s="52">
        <v>43532</v>
      </c>
      <c r="C14694" s="50">
        <v>11429.76953</v>
      </c>
      <c r="D14694" s="50">
        <f>DAX__2019_2020__33[[#This Row],[Open]]*(DAX__2019_2020__33[[#This Row],[Adj Close]]/DAX__2019_2020__33[[#This Row],[Close]])</f>
        <v>11429.76953</v>
      </c>
      <c r="E14694" s="50">
        <v>11475.54981</v>
      </c>
      <c r="F14694" s="50">
        <v>11405.20996</v>
      </c>
      <c r="G14694" s="50">
        <v>11457.839840000001</v>
      </c>
      <c r="H14694" s="50">
        <v>11457.839840000001</v>
      </c>
      <c r="I14694" s="50">
        <f>(DAX__2019_2020__33[[#This Row],[Adj Close]]-DAX__2019_2020__33[[#This Row],[Adj Open]])/DAX__2019_2020__33[[#This Row],[Adj Open]]</f>
        <v>2.4558946640458614E-3</v>
      </c>
      <c r="J14694" s="50">
        <f>DAX__2019_2020__33[[#This Row],[Adj Close]]-DAX__2019_2020__33[[#This Row],[Adj Open]]</f>
        <v>28.070310000000973</v>
      </c>
      <c r="K14694" s="50">
        <v>81946100</v>
      </c>
    </row>
    <row r="14695" spans="1:11" x14ac:dyDescent="0.3">
      <c r="A14695" s="51" t="s">
        <v>31206</v>
      </c>
      <c r="B14695" s="52">
        <v>43535</v>
      </c>
      <c r="C14695" s="50">
        <v>11497.98047</v>
      </c>
      <c r="D14695" s="50">
        <f>DAX__2019_2020__33[[#This Row],[Open]]*(DAX__2019_2020__33[[#This Row],[Adj Close]]/DAX__2019_2020__33[[#This Row],[Close]])</f>
        <v>11497.98047</v>
      </c>
      <c r="E14695" s="50">
        <v>11550.589840000001</v>
      </c>
      <c r="F14695" s="50">
        <v>11462.900390000001</v>
      </c>
      <c r="G14695" s="50">
        <v>11543.48047</v>
      </c>
      <c r="H14695" s="50">
        <v>11543.48047</v>
      </c>
      <c r="I14695" s="50">
        <f>(DAX__2019_2020__33[[#This Row],[Adj Close]]-DAX__2019_2020__33[[#This Row],[Adj Open]])/DAX__2019_2020__33[[#This Row],[Adj Open]]</f>
        <v>3.9572166711116354E-3</v>
      </c>
      <c r="J14695" s="50">
        <f>DAX__2019_2020__33[[#This Row],[Adj Close]]-DAX__2019_2020__33[[#This Row],[Adj Open]]</f>
        <v>45.5</v>
      </c>
      <c r="K14695" s="50">
        <v>71575600</v>
      </c>
    </row>
    <row r="14696" spans="1:11" x14ac:dyDescent="0.3">
      <c r="A14696" s="51" t="s">
        <v>31206</v>
      </c>
      <c r="B14696" s="52">
        <v>43536</v>
      </c>
      <c r="C14696" s="50">
        <v>11612.45996</v>
      </c>
      <c r="D14696" s="50">
        <f>DAX__2019_2020__33[[#This Row],[Open]]*(DAX__2019_2020__33[[#This Row],[Adj Close]]/DAX__2019_2020__33[[#This Row],[Close]])</f>
        <v>11612.45996</v>
      </c>
      <c r="E14696" s="50">
        <v>11618.73047</v>
      </c>
      <c r="F14696" s="50">
        <v>11499.469730000001</v>
      </c>
      <c r="G14696" s="50">
        <v>11524.16992</v>
      </c>
      <c r="H14696" s="50">
        <v>11524.16992</v>
      </c>
      <c r="I14696" s="50">
        <f>(DAX__2019_2020__33[[#This Row],[Adj Close]]-DAX__2019_2020__33[[#This Row],[Adj Open]])/DAX__2019_2020__33[[#This Row],[Adj Open]]</f>
        <v>-7.6030436534654678E-3</v>
      </c>
      <c r="J14696" s="50">
        <f>DAX__2019_2020__33[[#This Row],[Adj Close]]-DAX__2019_2020__33[[#This Row],[Adj Open]]</f>
        <v>-88.290039999999863</v>
      </c>
      <c r="K14696" s="50">
        <v>87365300</v>
      </c>
    </row>
    <row r="14697" spans="1:11" x14ac:dyDescent="0.3">
      <c r="A14697" s="51" t="s">
        <v>31206</v>
      </c>
      <c r="B14697" s="52">
        <v>43537</v>
      </c>
      <c r="C14697" s="50">
        <v>11499.320309999999</v>
      </c>
      <c r="D14697" s="50">
        <f>DAX__2019_2020__33[[#This Row],[Open]]*(DAX__2019_2020__33[[#This Row],[Adj Close]]/DAX__2019_2020__33[[#This Row],[Close]])</f>
        <v>11499.320309999999</v>
      </c>
      <c r="E14697" s="50">
        <v>11586.900390000001</v>
      </c>
      <c r="F14697" s="50">
        <v>11486.740229999999</v>
      </c>
      <c r="G14697" s="50">
        <v>11572.410159999999</v>
      </c>
      <c r="H14697" s="50">
        <v>11572.410159999999</v>
      </c>
      <c r="I14697" s="50">
        <f>(DAX__2019_2020__33[[#This Row],[Adj Close]]-DAX__2019_2020__33[[#This Row],[Adj Open]])/DAX__2019_2020__33[[#This Row],[Adj Open]]</f>
        <v>6.3560147930169534E-3</v>
      </c>
      <c r="J14697" s="50">
        <f>DAX__2019_2020__33[[#This Row],[Adj Close]]-DAX__2019_2020__33[[#This Row],[Adj Open]]</f>
        <v>73.089850000000297</v>
      </c>
      <c r="K14697" s="50">
        <v>78369100</v>
      </c>
    </row>
    <row r="14698" spans="1:11" x14ac:dyDescent="0.3">
      <c r="A14698" s="51" t="s">
        <v>31206</v>
      </c>
      <c r="B14698" s="52">
        <v>43538</v>
      </c>
      <c r="C14698" s="50">
        <v>11573.41992</v>
      </c>
      <c r="D14698" s="50">
        <f>DAX__2019_2020__33[[#This Row],[Open]]*(DAX__2019_2020__33[[#This Row],[Adj Close]]/DAX__2019_2020__33[[#This Row],[Close]])</f>
        <v>11573.41992</v>
      </c>
      <c r="E14698" s="50">
        <v>11635.759770000001</v>
      </c>
      <c r="F14698" s="50">
        <v>11541.099609999999</v>
      </c>
      <c r="G14698" s="50">
        <v>11587.469730000001</v>
      </c>
      <c r="H14698" s="50">
        <v>11587.469730000001</v>
      </c>
      <c r="I14698" s="50">
        <f>(DAX__2019_2020__33[[#This Row],[Adj Close]]-DAX__2019_2020__33[[#This Row],[Adj Open]])/DAX__2019_2020__33[[#This Row],[Adj Open]]</f>
        <v>1.2139721963877756E-3</v>
      </c>
      <c r="J14698" s="50">
        <f>DAX__2019_2020__33[[#This Row],[Adj Close]]-DAX__2019_2020__33[[#This Row],[Adj Open]]</f>
        <v>14.049810000000434</v>
      </c>
      <c r="K14698" s="50">
        <v>87594200</v>
      </c>
    </row>
    <row r="14699" spans="1:11" x14ac:dyDescent="0.3">
      <c r="A14699" s="51" t="s">
        <v>31206</v>
      </c>
      <c r="B14699" s="52">
        <v>43539</v>
      </c>
      <c r="C14699" s="50">
        <v>11608.66992</v>
      </c>
      <c r="D14699" s="50">
        <f>DAX__2019_2020__33[[#This Row],[Open]]*(DAX__2019_2020__33[[#This Row],[Adj Close]]/DAX__2019_2020__33[[#This Row],[Close]])</f>
        <v>11608.66992</v>
      </c>
      <c r="E14699" s="50">
        <v>11725.660159999999</v>
      </c>
      <c r="F14699" s="50">
        <v>11575.33008</v>
      </c>
      <c r="G14699" s="50">
        <v>11685.690430000001</v>
      </c>
      <c r="H14699" s="50">
        <v>11685.690430000001</v>
      </c>
      <c r="I14699" s="50">
        <f>(DAX__2019_2020__33[[#This Row],[Adj Close]]-DAX__2019_2020__33[[#This Row],[Adj Open]])/DAX__2019_2020__33[[#This Row],[Adj Open]]</f>
        <v>6.6347402872835139E-3</v>
      </c>
      <c r="J14699" s="50">
        <f>DAX__2019_2020__33[[#This Row],[Adj Close]]-DAX__2019_2020__33[[#This Row],[Adj Open]]</f>
        <v>77.020510000000286</v>
      </c>
      <c r="K14699" s="50">
        <v>187987500</v>
      </c>
    </row>
    <row r="14700" spans="1:11" x14ac:dyDescent="0.3">
      <c r="A14700" s="51" t="s">
        <v>31206</v>
      </c>
      <c r="B14700" s="52">
        <v>43542</v>
      </c>
      <c r="C14700" s="50">
        <v>11685.54004</v>
      </c>
      <c r="D14700" s="50">
        <f>DAX__2019_2020__33[[#This Row],[Open]]*(DAX__2019_2020__33[[#This Row],[Adj Close]]/DAX__2019_2020__33[[#This Row],[Close]])</f>
        <v>11685.54004</v>
      </c>
      <c r="E14700" s="50">
        <v>11712.360350000001</v>
      </c>
      <c r="F14700" s="50">
        <v>11635.87988</v>
      </c>
      <c r="G14700" s="50">
        <v>11657.059569999999</v>
      </c>
      <c r="H14700" s="50">
        <v>11657.059569999999</v>
      </c>
      <c r="I14700" s="50">
        <f>(DAX__2019_2020__33[[#This Row],[Adj Close]]-DAX__2019_2020__33[[#This Row],[Adj Open]])/DAX__2019_2020__33[[#This Row],[Adj Open]]</f>
        <v>-2.4372403759270697E-3</v>
      </c>
      <c r="J14700" s="50">
        <f>DAX__2019_2020__33[[#This Row],[Adj Close]]-DAX__2019_2020__33[[#This Row],[Adj Open]]</f>
        <v>-28.480470000000423</v>
      </c>
      <c r="K14700" s="50">
        <v>91113700</v>
      </c>
    </row>
    <row r="14701" spans="1:11" x14ac:dyDescent="0.3">
      <c r="A14701" s="51" t="s">
        <v>31206</v>
      </c>
      <c r="B14701" s="52">
        <v>43543</v>
      </c>
      <c r="C14701" s="50">
        <v>11672.759770000001</v>
      </c>
      <c r="D14701" s="50">
        <f>DAX__2019_2020__33[[#This Row],[Open]]*(DAX__2019_2020__33[[#This Row],[Adj Close]]/DAX__2019_2020__33[[#This Row],[Close]])</f>
        <v>11672.759770000001</v>
      </c>
      <c r="E14701" s="50">
        <v>11823.29004</v>
      </c>
      <c r="F14701" s="50">
        <v>11652.01953</v>
      </c>
      <c r="G14701" s="50">
        <v>11788.410159999999</v>
      </c>
      <c r="H14701" s="50">
        <v>11788.410159999999</v>
      </c>
      <c r="I14701" s="50">
        <f>(DAX__2019_2020__33[[#This Row],[Adj Close]]-DAX__2019_2020__33[[#This Row],[Adj Open]])/DAX__2019_2020__33[[#This Row],[Adj Open]]</f>
        <v>9.9077161081675275E-3</v>
      </c>
      <c r="J14701" s="50">
        <f>DAX__2019_2020__33[[#This Row],[Adj Close]]-DAX__2019_2020__33[[#This Row],[Adj Open]]</f>
        <v>115.65038999999888</v>
      </c>
      <c r="K14701" s="50">
        <v>81542500</v>
      </c>
    </row>
    <row r="14702" spans="1:11" x14ac:dyDescent="0.3">
      <c r="A14702" s="51" t="s">
        <v>31206</v>
      </c>
      <c r="B14702" s="52">
        <v>43544</v>
      </c>
      <c r="C14702" s="50">
        <v>11704.440430000001</v>
      </c>
      <c r="D14702" s="50">
        <f>DAX__2019_2020__33[[#This Row],[Open]]*(DAX__2019_2020__33[[#This Row],[Adj Close]]/DAX__2019_2020__33[[#This Row],[Close]])</f>
        <v>11704.440430000001</v>
      </c>
      <c r="E14702" s="50">
        <v>11721.410159999999</v>
      </c>
      <c r="F14702" s="50">
        <v>11596.200199999999</v>
      </c>
      <c r="G14702" s="50">
        <v>11603.889649999999</v>
      </c>
      <c r="H14702" s="50">
        <v>11603.889649999999</v>
      </c>
      <c r="I14702" s="50">
        <f>(DAX__2019_2020__33[[#This Row],[Adj Close]]-DAX__2019_2020__33[[#This Row],[Adj Open]])/DAX__2019_2020__33[[#This Row],[Adj Open]]</f>
        <v>-8.5908233376348932E-3</v>
      </c>
      <c r="J14702" s="50">
        <f>DAX__2019_2020__33[[#This Row],[Adj Close]]-DAX__2019_2020__33[[#This Row],[Adj Open]]</f>
        <v>-100.5507800000014</v>
      </c>
      <c r="K14702" s="50">
        <v>100826500</v>
      </c>
    </row>
    <row r="14703" spans="1:11" x14ac:dyDescent="0.3">
      <c r="A14703" s="51" t="s">
        <v>31206</v>
      </c>
      <c r="B14703" s="52">
        <v>43545</v>
      </c>
      <c r="C14703" s="50">
        <v>11566.87012</v>
      </c>
      <c r="D14703" s="50">
        <f>DAX__2019_2020__33[[#This Row],[Open]]*(DAX__2019_2020__33[[#This Row],[Adj Close]]/DAX__2019_2020__33[[#This Row],[Close]])</f>
        <v>11566.87012</v>
      </c>
      <c r="E14703" s="50">
        <v>11582.54004</v>
      </c>
      <c r="F14703" s="50">
        <v>11467.79004</v>
      </c>
      <c r="G14703" s="50">
        <v>11549.95996</v>
      </c>
      <c r="H14703" s="50">
        <v>11549.95996</v>
      </c>
      <c r="I14703" s="50">
        <f>(DAX__2019_2020__33[[#This Row],[Adj Close]]-DAX__2019_2020__33[[#This Row],[Adj Open]])/DAX__2019_2020__33[[#This Row],[Adj Open]]</f>
        <v>-1.4619477719180485E-3</v>
      </c>
      <c r="J14703" s="50">
        <f>DAX__2019_2020__33[[#This Row],[Adj Close]]-DAX__2019_2020__33[[#This Row],[Adj Open]]</f>
        <v>-16.910159999999451</v>
      </c>
      <c r="K14703" s="50">
        <v>91619300</v>
      </c>
    </row>
    <row r="14704" spans="1:11" x14ac:dyDescent="0.3">
      <c r="A14704" s="51" t="s">
        <v>31206</v>
      </c>
      <c r="B14704" s="52">
        <v>43546</v>
      </c>
      <c r="C14704" s="50">
        <v>11578.389649999999</v>
      </c>
      <c r="D14704" s="50">
        <f>DAX__2019_2020__33[[#This Row],[Open]]*(DAX__2019_2020__33[[#This Row],[Adj Close]]/DAX__2019_2020__33[[#This Row],[Close]])</f>
        <v>11578.389649999999</v>
      </c>
      <c r="E14704" s="50">
        <v>11623.969730000001</v>
      </c>
      <c r="F14704" s="50">
        <v>11356.490229999999</v>
      </c>
      <c r="G14704" s="50">
        <v>11364.16992</v>
      </c>
      <c r="H14704" s="50">
        <v>11364.16992</v>
      </c>
      <c r="I14704" s="50">
        <f>(DAX__2019_2020__33[[#This Row],[Adj Close]]-DAX__2019_2020__33[[#This Row],[Adj Open]])/DAX__2019_2020__33[[#This Row],[Adj Open]]</f>
        <v>-1.850168602677825E-2</v>
      </c>
      <c r="J14704" s="50">
        <f>DAX__2019_2020__33[[#This Row],[Adj Close]]-DAX__2019_2020__33[[#This Row],[Adj Open]]</f>
        <v>-214.21972999999889</v>
      </c>
      <c r="K14704" s="50">
        <v>112187500</v>
      </c>
    </row>
    <row r="14705" spans="1:11" x14ac:dyDescent="0.3">
      <c r="A14705" s="51" t="s">
        <v>31206</v>
      </c>
      <c r="B14705" s="52">
        <v>43549</v>
      </c>
      <c r="C14705" s="50">
        <v>11323.200199999999</v>
      </c>
      <c r="D14705" s="50">
        <f>DAX__2019_2020__33[[#This Row],[Open]]*(DAX__2019_2020__33[[#This Row],[Adj Close]]/DAX__2019_2020__33[[#This Row],[Close]])</f>
        <v>11323.200199999999</v>
      </c>
      <c r="E14705" s="50">
        <v>11392</v>
      </c>
      <c r="F14705" s="50">
        <v>11312.54004</v>
      </c>
      <c r="G14705" s="50">
        <v>11346.650390000001</v>
      </c>
      <c r="H14705" s="50">
        <v>11346.650390000001</v>
      </c>
      <c r="I14705" s="50">
        <f>(DAX__2019_2020__33[[#This Row],[Adj Close]]-DAX__2019_2020__33[[#This Row],[Adj Open]])/DAX__2019_2020__33[[#This Row],[Adj Open]]</f>
        <v>2.0709860804193313E-3</v>
      </c>
      <c r="J14705" s="50">
        <f>DAX__2019_2020__33[[#This Row],[Adj Close]]-DAX__2019_2020__33[[#This Row],[Adj Open]]</f>
        <v>23.450190000001385</v>
      </c>
      <c r="K14705" s="50">
        <v>75056300</v>
      </c>
    </row>
    <row r="14706" spans="1:11" x14ac:dyDescent="0.3">
      <c r="A14706" s="51" t="s">
        <v>31206</v>
      </c>
      <c r="B14706" s="52">
        <v>43550</v>
      </c>
      <c r="C14706" s="50">
        <v>11374.179690000001</v>
      </c>
      <c r="D14706" s="50">
        <f>DAX__2019_2020__33[[#This Row],[Open]]*(DAX__2019_2020__33[[#This Row],[Adj Close]]/DAX__2019_2020__33[[#This Row],[Close]])</f>
        <v>11374.179690000001</v>
      </c>
      <c r="E14706" s="50">
        <v>11447.12988</v>
      </c>
      <c r="F14706" s="50">
        <v>11299.79981</v>
      </c>
      <c r="G14706" s="50">
        <v>11419.48047</v>
      </c>
      <c r="H14706" s="50">
        <v>11419.48047</v>
      </c>
      <c r="I14706" s="50">
        <f>(DAX__2019_2020__33[[#This Row],[Adj Close]]-DAX__2019_2020__33[[#This Row],[Adj Open]])/DAX__2019_2020__33[[#This Row],[Adj Open]]</f>
        <v>3.9827733722043544E-3</v>
      </c>
      <c r="J14706" s="50">
        <f>DAX__2019_2020__33[[#This Row],[Adj Close]]-DAX__2019_2020__33[[#This Row],[Adj Open]]</f>
        <v>45.300779999999577</v>
      </c>
      <c r="K14706" s="50">
        <v>79984300</v>
      </c>
    </row>
    <row r="14707" spans="1:11" x14ac:dyDescent="0.3">
      <c r="A14707" s="51" t="s">
        <v>31206</v>
      </c>
      <c r="B14707" s="52">
        <v>43551</v>
      </c>
      <c r="C14707" s="50">
        <v>11439.01953</v>
      </c>
      <c r="D14707" s="50">
        <f>DAX__2019_2020__33[[#This Row],[Open]]*(DAX__2019_2020__33[[#This Row],[Adj Close]]/DAX__2019_2020__33[[#This Row],[Close]])</f>
        <v>11439.01953</v>
      </c>
      <c r="E14707" s="50">
        <v>11502.349609999999</v>
      </c>
      <c r="F14707" s="50">
        <v>11368.12988</v>
      </c>
      <c r="G14707" s="50">
        <v>11419.04004</v>
      </c>
      <c r="H14707" s="50">
        <v>11419.04004</v>
      </c>
      <c r="I14707" s="50">
        <f>(DAX__2019_2020__33[[#This Row],[Adj Close]]-DAX__2019_2020__33[[#This Row],[Adj Open]])/DAX__2019_2020__33[[#This Row],[Adj Open]]</f>
        <v>-1.7466086099076461E-3</v>
      </c>
      <c r="J14707" s="50">
        <f>DAX__2019_2020__33[[#This Row],[Adj Close]]-DAX__2019_2020__33[[#This Row],[Adj Open]]</f>
        <v>-19.979489999999714</v>
      </c>
      <c r="K14707" s="50">
        <v>102107000</v>
      </c>
    </row>
    <row r="14708" spans="1:11" x14ac:dyDescent="0.3">
      <c r="A14708" s="51" t="s">
        <v>31206</v>
      </c>
      <c r="B14708" s="52">
        <v>43552</v>
      </c>
      <c r="C14708" s="50">
        <v>11422.160159999999</v>
      </c>
      <c r="D14708" s="50">
        <f>DAX__2019_2020__33[[#This Row],[Open]]*(DAX__2019_2020__33[[#This Row],[Adj Close]]/DAX__2019_2020__33[[#This Row],[Close]])</f>
        <v>11422.160159999999</v>
      </c>
      <c r="E14708" s="50">
        <v>11494.150390000001</v>
      </c>
      <c r="F14708" s="50">
        <v>11414.660159999999</v>
      </c>
      <c r="G14708" s="50">
        <v>11428.160159999999</v>
      </c>
      <c r="H14708" s="50">
        <v>11428.160159999999</v>
      </c>
      <c r="I14708" s="50">
        <f>(DAX__2019_2020__33[[#This Row],[Adj Close]]-DAX__2019_2020__33[[#This Row],[Adj Open]])/DAX__2019_2020__33[[#This Row],[Adj Open]]</f>
        <v>5.252946829630167E-4</v>
      </c>
      <c r="J14708" s="50">
        <f>DAX__2019_2020__33[[#This Row],[Adj Close]]-DAX__2019_2020__33[[#This Row],[Adj Open]]</f>
        <v>6</v>
      </c>
      <c r="K14708" s="50">
        <v>89405300</v>
      </c>
    </row>
    <row r="14709" spans="1:11" x14ac:dyDescent="0.3">
      <c r="A14709" s="51" t="s">
        <v>31206</v>
      </c>
      <c r="B14709" s="52">
        <v>43553</v>
      </c>
      <c r="C14709" s="50">
        <v>11492.089840000001</v>
      </c>
      <c r="D14709" s="50">
        <f>DAX__2019_2020__33[[#This Row],[Open]]*(DAX__2019_2020__33[[#This Row],[Adj Close]]/DAX__2019_2020__33[[#This Row],[Close]])</f>
        <v>11492.089840000001</v>
      </c>
      <c r="E14709" s="50">
        <v>11549.41992</v>
      </c>
      <c r="F14709" s="50">
        <v>11442.12012</v>
      </c>
      <c r="G14709" s="50">
        <v>11526.04004</v>
      </c>
      <c r="H14709" s="50">
        <v>11526.04004</v>
      </c>
      <c r="I14709" s="50">
        <f>(DAX__2019_2020__33[[#This Row],[Adj Close]]-DAX__2019_2020__33[[#This Row],[Adj Open]])/DAX__2019_2020__33[[#This Row],[Adj Open]]</f>
        <v>2.954223337328114E-3</v>
      </c>
      <c r="J14709" s="50">
        <f>DAX__2019_2020__33[[#This Row],[Adj Close]]-DAX__2019_2020__33[[#This Row],[Adj Open]]</f>
        <v>33.950199999999313</v>
      </c>
      <c r="K14709" s="50">
        <v>89325500</v>
      </c>
    </row>
    <row r="14710" spans="1:11" x14ac:dyDescent="0.3">
      <c r="A14710" s="51" t="s">
        <v>31206</v>
      </c>
      <c r="B14710" s="52">
        <v>43556</v>
      </c>
      <c r="C14710" s="50">
        <v>11617.179690000001</v>
      </c>
      <c r="D14710" s="50">
        <f>DAX__2019_2020__33[[#This Row],[Open]]*(DAX__2019_2020__33[[#This Row],[Adj Close]]/DAX__2019_2020__33[[#This Row],[Close]])</f>
        <v>11617.179690000001</v>
      </c>
      <c r="E14710" s="50">
        <v>11706.639649999999</v>
      </c>
      <c r="F14710" s="50">
        <v>11612.700199999999</v>
      </c>
      <c r="G14710" s="50">
        <v>11681.990229999999</v>
      </c>
      <c r="H14710" s="50">
        <v>11681.990229999999</v>
      </c>
      <c r="I14710" s="50">
        <f>(DAX__2019_2020__33[[#This Row],[Adj Close]]-DAX__2019_2020__33[[#This Row],[Adj Open]])/DAX__2019_2020__33[[#This Row],[Adj Open]]</f>
        <v>5.5788531923791377E-3</v>
      </c>
      <c r="J14710" s="50">
        <f>DAX__2019_2020__33[[#This Row],[Adj Close]]-DAX__2019_2020__33[[#This Row],[Adj Open]]</f>
        <v>64.810539999998582</v>
      </c>
      <c r="K14710" s="50">
        <v>96979200</v>
      </c>
    </row>
    <row r="14711" spans="1:11" x14ac:dyDescent="0.3">
      <c r="A14711" s="51" t="s">
        <v>31206</v>
      </c>
      <c r="B14711" s="52">
        <v>43557</v>
      </c>
      <c r="C14711" s="50">
        <v>11703.240229999999</v>
      </c>
      <c r="D14711" s="50">
        <f>DAX__2019_2020__33[[#This Row],[Open]]*(DAX__2019_2020__33[[#This Row],[Adj Close]]/DAX__2019_2020__33[[#This Row],[Close]])</f>
        <v>11703.240229999999</v>
      </c>
      <c r="E14711" s="50">
        <v>11777.650390000001</v>
      </c>
      <c r="F14711" s="50">
        <v>11659.150390000001</v>
      </c>
      <c r="G14711" s="50">
        <v>11754.79004</v>
      </c>
      <c r="H14711" s="50">
        <v>11754.79004</v>
      </c>
      <c r="I14711" s="50">
        <f>(DAX__2019_2020__33[[#This Row],[Adj Close]]-DAX__2019_2020__33[[#This Row],[Adj Open]])/DAX__2019_2020__33[[#This Row],[Adj Open]]</f>
        <v>4.4047468040396224E-3</v>
      </c>
      <c r="J14711" s="50">
        <f>DAX__2019_2020__33[[#This Row],[Adj Close]]-DAX__2019_2020__33[[#This Row],[Adj Open]]</f>
        <v>51.549810000000434</v>
      </c>
      <c r="K14711" s="50">
        <v>77384300</v>
      </c>
    </row>
    <row r="14712" spans="1:11" x14ac:dyDescent="0.3">
      <c r="A14712" s="51" t="s">
        <v>31206</v>
      </c>
      <c r="B14712" s="52">
        <v>43558</v>
      </c>
      <c r="C14712" s="50">
        <v>11855.400390000001</v>
      </c>
      <c r="D14712" s="50">
        <f>DAX__2019_2020__33[[#This Row],[Open]]*(DAX__2019_2020__33[[#This Row],[Adj Close]]/DAX__2019_2020__33[[#This Row],[Close]])</f>
        <v>11855.400390000001</v>
      </c>
      <c r="E14712" s="50">
        <v>11961.360350000001</v>
      </c>
      <c r="F14712" s="50">
        <v>11854.20996</v>
      </c>
      <c r="G14712" s="50">
        <v>11954.400390000001</v>
      </c>
      <c r="H14712" s="50">
        <v>11954.400390000001</v>
      </c>
      <c r="I14712" s="50">
        <f>(DAX__2019_2020__33[[#This Row],[Adj Close]]-DAX__2019_2020__33[[#This Row],[Adj Open]])/DAX__2019_2020__33[[#This Row],[Adj Open]]</f>
        <v>8.3506247569256498E-3</v>
      </c>
      <c r="J14712" s="50">
        <f>DAX__2019_2020__33[[#This Row],[Adj Close]]-DAX__2019_2020__33[[#This Row],[Adj Open]]</f>
        <v>99</v>
      </c>
      <c r="K14712" s="50">
        <v>93396300</v>
      </c>
    </row>
    <row r="14713" spans="1:11" x14ac:dyDescent="0.3">
      <c r="A14713" s="51" t="s">
        <v>31206</v>
      </c>
      <c r="B14713" s="52">
        <v>43559</v>
      </c>
      <c r="C14713" s="50">
        <v>11924.610350000001</v>
      </c>
      <c r="D14713" s="50">
        <f>DAX__2019_2020__33[[#This Row],[Open]]*(DAX__2019_2020__33[[#This Row],[Adj Close]]/DAX__2019_2020__33[[#This Row],[Close]])</f>
        <v>11924.610350000001</v>
      </c>
      <c r="E14713" s="50">
        <v>12029.259770000001</v>
      </c>
      <c r="F14713" s="50">
        <v>11916.570309999999</v>
      </c>
      <c r="G14713" s="50">
        <v>11988.009770000001</v>
      </c>
      <c r="H14713" s="50">
        <v>11988.009770000001</v>
      </c>
      <c r="I14713" s="50">
        <f>(DAX__2019_2020__33[[#This Row],[Adj Close]]-DAX__2019_2020__33[[#This Row],[Adj Open]])/DAX__2019_2020__33[[#This Row],[Adj Open]]</f>
        <v>5.3166869305712565E-3</v>
      </c>
      <c r="J14713" s="50">
        <f>DAX__2019_2020__33[[#This Row],[Adj Close]]-DAX__2019_2020__33[[#This Row],[Adj Open]]</f>
        <v>63.399419999999736</v>
      </c>
      <c r="K14713" s="50">
        <v>77816900</v>
      </c>
    </row>
    <row r="14714" spans="1:11" x14ac:dyDescent="0.3">
      <c r="A14714" s="51" t="s">
        <v>31206</v>
      </c>
      <c r="B14714" s="52">
        <v>43560</v>
      </c>
      <c r="C14714" s="50">
        <v>11993.219730000001</v>
      </c>
      <c r="D14714" s="50">
        <f>DAX__2019_2020__33[[#This Row],[Open]]*(DAX__2019_2020__33[[#This Row],[Adj Close]]/DAX__2019_2020__33[[#This Row],[Close]])</f>
        <v>11993.219730000001</v>
      </c>
      <c r="E14714" s="50">
        <v>12024.23047</v>
      </c>
      <c r="F14714" s="50">
        <v>11967.700199999999</v>
      </c>
      <c r="G14714" s="50">
        <v>12009.75</v>
      </c>
      <c r="H14714" s="50">
        <v>12009.75</v>
      </c>
      <c r="I14714" s="50">
        <f>(DAX__2019_2020__33[[#This Row],[Adj Close]]-DAX__2019_2020__33[[#This Row],[Adj Open]])/DAX__2019_2020__33[[#This Row],[Adj Open]]</f>
        <v>1.3783012712299644E-3</v>
      </c>
      <c r="J14714" s="50">
        <f>DAX__2019_2020__33[[#This Row],[Adj Close]]-DAX__2019_2020__33[[#This Row],[Adj Open]]</f>
        <v>16.530269999999291</v>
      </c>
      <c r="K14714" s="50">
        <v>72712300</v>
      </c>
    </row>
    <row r="14715" spans="1:11" x14ac:dyDescent="0.3">
      <c r="A14715" s="51" t="s">
        <v>31206</v>
      </c>
      <c r="B14715" s="52">
        <v>43563</v>
      </c>
      <c r="C14715" s="50">
        <v>11979.73047</v>
      </c>
      <c r="D14715" s="50">
        <f>DAX__2019_2020__33[[#This Row],[Open]]*(DAX__2019_2020__33[[#This Row],[Adj Close]]/DAX__2019_2020__33[[#This Row],[Close]])</f>
        <v>11979.73047</v>
      </c>
      <c r="E14715" s="50">
        <v>11989.589840000001</v>
      </c>
      <c r="F14715" s="50">
        <v>11948.259770000001</v>
      </c>
      <c r="G14715" s="50">
        <v>11963.400390000001</v>
      </c>
      <c r="H14715" s="50">
        <v>11963.400390000001</v>
      </c>
      <c r="I14715" s="50">
        <f>(DAX__2019_2020__33[[#This Row],[Adj Close]]-DAX__2019_2020__33[[#This Row],[Adj Open]])/DAX__2019_2020__33[[#This Row],[Adj Open]]</f>
        <v>-1.363142521519495E-3</v>
      </c>
      <c r="J14715" s="50">
        <f>DAX__2019_2020__33[[#This Row],[Adj Close]]-DAX__2019_2020__33[[#This Row],[Adj Open]]</f>
        <v>-16.330079999999725</v>
      </c>
      <c r="K14715" s="50">
        <v>63676500</v>
      </c>
    </row>
    <row r="14716" spans="1:11" x14ac:dyDescent="0.3">
      <c r="A14716" s="51" t="s">
        <v>31206</v>
      </c>
      <c r="B14716" s="52">
        <v>43564</v>
      </c>
      <c r="C14716" s="50">
        <v>11927.009770000001</v>
      </c>
      <c r="D14716" s="50">
        <f>DAX__2019_2020__33[[#This Row],[Open]]*(DAX__2019_2020__33[[#This Row],[Adj Close]]/DAX__2019_2020__33[[#This Row],[Close]])</f>
        <v>11927.009770000001</v>
      </c>
      <c r="E14716" s="50">
        <v>11988.530269999999</v>
      </c>
      <c r="F14716" s="50">
        <v>11850.570309999999</v>
      </c>
      <c r="G14716" s="50">
        <v>11850.570309999999</v>
      </c>
      <c r="H14716" s="50">
        <v>11850.570309999999</v>
      </c>
      <c r="I14716" s="50">
        <f>(DAX__2019_2020__33[[#This Row],[Adj Close]]-DAX__2019_2020__33[[#This Row],[Adj Open]])/DAX__2019_2020__33[[#This Row],[Adj Open]]</f>
        <v>-6.408937485091153E-3</v>
      </c>
      <c r="J14716" s="50">
        <f>DAX__2019_2020__33[[#This Row],[Adj Close]]-DAX__2019_2020__33[[#This Row],[Adj Open]]</f>
        <v>-76.439460000001418</v>
      </c>
      <c r="K14716" s="50">
        <v>65890100</v>
      </c>
    </row>
    <row r="14717" spans="1:11" x14ac:dyDescent="0.3">
      <c r="A14717" s="51" t="s">
        <v>31206</v>
      </c>
      <c r="B14717" s="52">
        <v>43565</v>
      </c>
      <c r="C14717" s="50">
        <v>11864.45996</v>
      </c>
      <c r="D14717" s="50">
        <f>DAX__2019_2020__33[[#This Row],[Open]]*(DAX__2019_2020__33[[#This Row],[Adj Close]]/DAX__2019_2020__33[[#This Row],[Close]])</f>
        <v>11864.45996</v>
      </c>
      <c r="E14717" s="50">
        <v>11937.110350000001</v>
      </c>
      <c r="F14717" s="50">
        <v>11863.79981</v>
      </c>
      <c r="G14717" s="50">
        <v>11905.910159999999</v>
      </c>
      <c r="H14717" s="50">
        <v>11905.910159999999</v>
      </c>
      <c r="I14717" s="50">
        <f>(DAX__2019_2020__33[[#This Row],[Adj Close]]-DAX__2019_2020__33[[#This Row],[Adj Open]])/DAX__2019_2020__33[[#This Row],[Adj Open]]</f>
        <v>3.4936440545751831E-3</v>
      </c>
      <c r="J14717" s="50">
        <f>DAX__2019_2020__33[[#This Row],[Adj Close]]-DAX__2019_2020__33[[#This Row],[Adj Open]]</f>
        <v>41.450199999999313</v>
      </c>
      <c r="K14717" s="50">
        <v>68624100</v>
      </c>
    </row>
    <row r="14718" spans="1:11" x14ac:dyDescent="0.3">
      <c r="A14718" s="51" t="s">
        <v>31206</v>
      </c>
      <c r="B14718" s="52">
        <v>43566</v>
      </c>
      <c r="C14718" s="50">
        <v>11914.509770000001</v>
      </c>
      <c r="D14718" s="50">
        <f>DAX__2019_2020__33[[#This Row],[Open]]*(DAX__2019_2020__33[[#This Row],[Adj Close]]/DAX__2019_2020__33[[#This Row],[Close]])</f>
        <v>11914.509770000001</v>
      </c>
      <c r="E14718" s="50">
        <v>11963.429690000001</v>
      </c>
      <c r="F14718" s="50">
        <v>11846.599609999999</v>
      </c>
      <c r="G14718" s="50">
        <v>11935.200199999999</v>
      </c>
      <c r="H14718" s="50">
        <v>11935.200199999999</v>
      </c>
      <c r="I14718" s="50">
        <f>(DAX__2019_2020__33[[#This Row],[Adj Close]]-DAX__2019_2020__33[[#This Row],[Adj Open]])/DAX__2019_2020__33[[#This Row],[Adj Open]]</f>
        <v>1.7365741771512887E-3</v>
      </c>
      <c r="J14718" s="50">
        <f>DAX__2019_2020__33[[#This Row],[Adj Close]]-DAX__2019_2020__33[[#This Row],[Adj Open]]</f>
        <v>20.690429999998742</v>
      </c>
      <c r="K14718" s="50">
        <v>78550400</v>
      </c>
    </row>
    <row r="14719" spans="1:11" x14ac:dyDescent="0.3">
      <c r="A14719" s="51" t="s">
        <v>31206</v>
      </c>
      <c r="B14719" s="52">
        <v>43567</v>
      </c>
      <c r="C14719" s="50">
        <v>11912.58008</v>
      </c>
      <c r="D14719" s="50">
        <f>DAX__2019_2020__33[[#This Row],[Open]]*(DAX__2019_2020__33[[#This Row],[Adj Close]]/DAX__2019_2020__33[[#This Row],[Close]])</f>
        <v>11912.58008</v>
      </c>
      <c r="E14719" s="50">
        <v>12031.150390000001</v>
      </c>
      <c r="F14719" s="50">
        <v>11889.990229999999</v>
      </c>
      <c r="G14719" s="50">
        <v>11999.929690000001</v>
      </c>
      <c r="H14719" s="50">
        <v>11999.929690000001</v>
      </c>
      <c r="I14719" s="50">
        <f>(DAX__2019_2020__33[[#This Row],[Adj Close]]-DAX__2019_2020__33[[#This Row],[Adj Open]])/DAX__2019_2020__33[[#This Row],[Adj Open]]</f>
        <v>7.3325517573352697E-3</v>
      </c>
      <c r="J14719" s="50">
        <f>DAX__2019_2020__33[[#This Row],[Adj Close]]-DAX__2019_2020__33[[#This Row],[Adj Open]]</f>
        <v>87.349610000001121</v>
      </c>
      <c r="K14719" s="50">
        <v>92887200</v>
      </c>
    </row>
    <row r="14720" spans="1:11" x14ac:dyDescent="0.3">
      <c r="A14720" s="51" t="s">
        <v>31206</v>
      </c>
      <c r="B14720" s="52">
        <v>43570</v>
      </c>
      <c r="C14720" s="50">
        <v>12011.110350000001</v>
      </c>
      <c r="D14720" s="50">
        <f>DAX__2019_2020__33[[#This Row],[Open]]*(DAX__2019_2020__33[[#This Row],[Adj Close]]/DAX__2019_2020__33[[#This Row],[Close]])</f>
        <v>12011.110350000001</v>
      </c>
      <c r="E14720" s="50">
        <v>12029.98047</v>
      </c>
      <c r="F14720" s="50">
        <v>11983.33008</v>
      </c>
      <c r="G14720" s="50">
        <v>12020.280269999999</v>
      </c>
      <c r="H14720" s="50">
        <v>12020.280269999999</v>
      </c>
      <c r="I14720" s="50">
        <f>(DAX__2019_2020__33[[#This Row],[Adj Close]]-DAX__2019_2020__33[[#This Row],[Adj Open]])/DAX__2019_2020__33[[#This Row],[Adj Open]]</f>
        <v>7.6345314736022351E-4</v>
      </c>
      <c r="J14720" s="50">
        <f>DAX__2019_2020__33[[#This Row],[Adj Close]]-DAX__2019_2020__33[[#This Row],[Adj Open]]</f>
        <v>9.1699199999984558</v>
      </c>
      <c r="K14720" s="50">
        <v>65121600</v>
      </c>
    </row>
    <row r="14721" spans="1:11" x14ac:dyDescent="0.3">
      <c r="A14721" s="51" t="s">
        <v>31206</v>
      </c>
      <c r="B14721" s="52">
        <v>43571</v>
      </c>
      <c r="C14721" s="50">
        <v>12026.740229999999</v>
      </c>
      <c r="D14721" s="50">
        <f>DAX__2019_2020__33[[#This Row],[Open]]*(DAX__2019_2020__33[[#This Row],[Adj Close]]/DAX__2019_2020__33[[#This Row],[Close]])</f>
        <v>12026.740229999999</v>
      </c>
      <c r="E14721" s="50">
        <v>12116.25</v>
      </c>
      <c r="F14721" s="50">
        <v>12025.660159999999</v>
      </c>
      <c r="G14721" s="50">
        <v>12101.320309999999</v>
      </c>
      <c r="H14721" s="50">
        <v>12101.320309999999</v>
      </c>
      <c r="I14721" s="50">
        <f>(DAX__2019_2020__33[[#This Row],[Adj Close]]-DAX__2019_2020__33[[#This Row],[Adj Open]])/DAX__2019_2020__33[[#This Row],[Adj Open]]</f>
        <v>6.2011882333638567E-3</v>
      </c>
      <c r="J14721" s="50">
        <f>DAX__2019_2020__33[[#This Row],[Adj Close]]-DAX__2019_2020__33[[#This Row],[Adj Open]]</f>
        <v>74.580079999999725</v>
      </c>
      <c r="K14721" s="50">
        <v>83377900</v>
      </c>
    </row>
    <row r="14722" spans="1:11" x14ac:dyDescent="0.3">
      <c r="A14722" s="51" t="s">
        <v>31206</v>
      </c>
      <c r="B14722" s="52">
        <v>43572</v>
      </c>
      <c r="C14722" s="50">
        <v>12100.440430000001</v>
      </c>
      <c r="D14722" s="50">
        <f>DAX__2019_2020__33[[#This Row],[Open]]*(DAX__2019_2020__33[[#This Row],[Adj Close]]/DAX__2019_2020__33[[#This Row],[Close]])</f>
        <v>12100.440430000001</v>
      </c>
      <c r="E14722" s="50">
        <v>12195</v>
      </c>
      <c r="F14722" s="50">
        <v>12086.889649999999</v>
      </c>
      <c r="G14722" s="50">
        <v>12153.070309999999</v>
      </c>
      <c r="H14722" s="50">
        <v>12153.070309999999</v>
      </c>
      <c r="I14722" s="50">
        <f>(DAX__2019_2020__33[[#This Row],[Adj Close]]-DAX__2019_2020__33[[#This Row],[Adj Open]])/DAX__2019_2020__33[[#This Row],[Adj Open]]</f>
        <v>4.3494185442635655E-3</v>
      </c>
      <c r="J14722" s="50">
        <f>DAX__2019_2020__33[[#This Row],[Adj Close]]-DAX__2019_2020__33[[#This Row],[Adj Open]]</f>
        <v>52.629879999998593</v>
      </c>
      <c r="K14722" s="50">
        <v>102282300</v>
      </c>
    </row>
    <row r="14723" spans="1:11" x14ac:dyDescent="0.3">
      <c r="A14723" s="51" t="s">
        <v>31206</v>
      </c>
      <c r="B14723" s="52">
        <v>43573</v>
      </c>
      <c r="C14723" s="50">
        <v>12138.139649999999</v>
      </c>
      <c r="D14723" s="50">
        <f>DAX__2019_2020__33[[#This Row],[Open]]*(DAX__2019_2020__33[[#This Row],[Adj Close]]/DAX__2019_2020__33[[#This Row],[Close]])</f>
        <v>12138.139649999999</v>
      </c>
      <c r="E14723" s="50">
        <v>12243.62988</v>
      </c>
      <c r="F14723" s="50">
        <v>12100</v>
      </c>
      <c r="G14723" s="50">
        <v>12222.389649999999</v>
      </c>
      <c r="H14723" s="50">
        <v>12222.389649999999</v>
      </c>
      <c r="I14723" s="50">
        <f>(DAX__2019_2020__33[[#This Row],[Adj Close]]-DAX__2019_2020__33[[#This Row],[Adj Open]])/DAX__2019_2020__33[[#This Row],[Adj Open]]</f>
        <v>6.9409318420553846E-3</v>
      </c>
      <c r="J14723" s="50">
        <f>DAX__2019_2020__33[[#This Row],[Adj Close]]-DAX__2019_2020__33[[#This Row],[Adj Open]]</f>
        <v>84.25</v>
      </c>
      <c r="K14723" s="50">
        <v>108852300</v>
      </c>
    </row>
    <row r="14724" spans="1:11" x14ac:dyDescent="0.3">
      <c r="A14724" s="51" t="s">
        <v>31206</v>
      </c>
      <c r="B14724" s="52">
        <v>43578</v>
      </c>
      <c r="C14724" s="50">
        <v>12224.320309999999</v>
      </c>
      <c r="D14724" s="50">
        <f>DAX__2019_2020__33[[#This Row],[Open]]*(DAX__2019_2020__33[[#This Row],[Adj Close]]/DAX__2019_2020__33[[#This Row],[Close]])</f>
        <v>12224.320309999999</v>
      </c>
      <c r="E14724" s="50">
        <v>12251.809569999999</v>
      </c>
      <c r="F14724" s="50">
        <v>12182.98047</v>
      </c>
      <c r="G14724" s="50">
        <v>12235.509770000001</v>
      </c>
      <c r="H14724" s="50">
        <v>12235.509770000001</v>
      </c>
      <c r="I14724" s="50">
        <f>(DAX__2019_2020__33[[#This Row],[Adj Close]]-DAX__2019_2020__33[[#This Row],[Adj Open]])/DAX__2019_2020__33[[#This Row],[Adj Open]]</f>
        <v>9.1534414317072312E-4</v>
      </c>
      <c r="J14724" s="50">
        <f>DAX__2019_2020__33[[#This Row],[Adj Close]]-DAX__2019_2020__33[[#This Row],[Adj Open]]</f>
        <v>11.189460000001418</v>
      </c>
      <c r="K14724" s="50">
        <v>77350700</v>
      </c>
    </row>
    <row r="14725" spans="1:11" x14ac:dyDescent="0.3">
      <c r="A14725" s="51" t="s">
        <v>31206</v>
      </c>
      <c r="B14725" s="52">
        <v>43579</v>
      </c>
      <c r="C14725" s="50">
        <v>12232.990229999999</v>
      </c>
      <c r="D14725" s="50">
        <f>DAX__2019_2020__33[[#This Row],[Open]]*(DAX__2019_2020__33[[#This Row],[Adj Close]]/DAX__2019_2020__33[[#This Row],[Close]])</f>
        <v>12232.990229999999</v>
      </c>
      <c r="E14725" s="50">
        <v>12349.83008</v>
      </c>
      <c r="F14725" s="50">
        <v>12223.98047</v>
      </c>
      <c r="G14725" s="50">
        <v>12313.160159999999</v>
      </c>
      <c r="H14725" s="50">
        <v>12313.160159999999</v>
      </c>
      <c r="I14725" s="50">
        <f>(DAX__2019_2020__33[[#This Row],[Adj Close]]-DAX__2019_2020__33[[#This Row],[Adj Open]])/DAX__2019_2020__33[[#This Row],[Adj Open]]</f>
        <v>6.5535840781914875E-3</v>
      </c>
      <c r="J14725" s="50">
        <f>DAX__2019_2020__33[[#This Row],[Adj Close]]-DAX__2019_2020__33[[#This Row],[Adj Open]]</f>
        <v>80.169930000000022</v>
      </c>
      <c r="K14725" s="50">
        <v>106440300</v>
      </c>
    </row>
    <row r="14726" spans="1:11" x14ac:dyDescent="0.3">
      <c r="A14726" s="51" t="s">
        <v>31206</v>
      </c>
      <c r="B14726" s="52">
        <v>43580</v>
      </c>
      <c r="C14726" s="50">
        <v>12304.530269999999</v>
      </c>
      <c r="D14726" s="50">
        <f>DAX__2019_2020__33[[#This Row],[Open]]*(DAX__2019_2020__33[[#This Row],[Adj Close]]/DAX__2019_2020__33[[#This Row],[Close]])</f>
        <v>12304.530269999999</v>
      </c>
      <c r="E14726" s="50">
        <v>12321.79004</v>
      </c>
      <c r="F14726" s="50">
        <v>12236.139649999999</v>
      </c>
      <c r="G14726" s="50">
        <v>12282.599609999999</v>
      </c>
      <c r="H14726" s="50">
        <v>12282.599609999999</v>
      </c>
      <c r="I14726" s="50">
        <f>(DAX__2019_2020__33[[#This Row],[Adj Close]]-DAX__2019_2020__33[[#This Row],[Adj Open]])/DAX__2019_2020__33[[#This Row],[Adj Open]]</f>
        <v>-1.7823240317811815E-3</v>
      </c>
      <c r="J14726" s="50">
        <f>DAX__2019_2020__33[[#This Row],[Adj Close]]-DAX__2019_2020__33[[#This Row],[Adj Open]]</f>
        <v>-21.930659999999989</v>
      </c>
      <c r="K14726" s="50">
        <v>96274900</v>
      </c>
    </row>
    <row r="14727" spans="1:11" x14ac:dyDescent="0.3">
      <c r="A14727" s="51" t="s">
        <v>31206</v>
      </c>
      <c r="B14727" s="52">
        <v>43581</v>
      </c>
      <c r="C14727" s="50">
        <v>12284.45996</v>
      </c>
      <c r="D14727" s="50">
        <f>DAX__2019_2020__33[[#This Row],[Open]]*(DAX__2019_2020__33[[#This Row],[Adj Close]]/DAX__2019_2020__33[[#This Row],[Close]])</f>
        <v>12284.45996</v>
      </c>
      <c r="E14727" s="50">
        <v>12323.639649999999</v>
      </c>
      <c r="F14727" s="50">
        <v>12259.759770000001</v>
      </c>
      <c r="G14727" s="50">
        <v>12315.179690000001</v>
      </c>
      <c r="H14727" s="50">
        <v>12315.179690000001</v>
      </c>
      <c r="I14727" s="50">
        <f>(DAX__2019_2020__33[[#This Row],[Adj Close]]-DAX__2019_2020__33[[#This Row],[Adj Open]])/DAX__2019_2020__33[[#This Row],[Adj Open]]</f>
        <v>2.5006984515419193E-3</v>
      </c>
      <c r="J14727" s="50">
        <f>DAX__2019_2020__33[[#This Row],[Adj Close]]-DAX__2019_2020__33[[#This Row],[Adj Open]]</f>
        <v>30.719730000000709</v>
      </c>
      <c r="K14727" s="50">
        <v>90044700</v>
      </c>
    </row>
    <row r="14728" spans="1:11" x14ac:dyDescent="0.3">
      <c r="A14728" s="51" t="s">
        <v>31206</v>
      </c>
      <c r="B14728" s="52">
        <v>43584</v>
      </c>
      <c r="C14728" s="50">
        <v>12308.98047</v>
      </c>
      <c r="D14728" s="50">
        <f>DAX__2019_2020__33[[#This Row],[Open]]*(DAX__2019_2020__33[[#This Row],[Adj Close]]/DAX__2019_2020__33[[#This Row],[Close]])</f>
        <v>12308.98047</v>
      </c>
      <c r="E14728" s="50">
        <v>12376.059569999999</v>
      </c>
      <c r="F14728" s="50">
        <v>12266.339840000001</v>
      </c>
      <c r="G14728" s="50">
        <v>12328.01953</v>
      </c>
      <c r="H14728" s="50">
        <v>12328.01953</v>
      </c>
      <c r="I14728" s="50">
        <f>(DAX__2019_2020__33[[#This Row],[Adj Close]]-DAX__2019_2020__33[[#This Row],[Adj Open]])/DAX__2019_2020__33[[#This Row],[Adj Open]]</f>
        <v>1.5467617359863398E-3</v>
      </c>
      <c r="J14728" s="50">
        <f>DAX__2019_2020__33[[#This Row],[Adj Close]]-DAX__2019_2020__33[[#This Row],[Adj Open]]</f>
        <v>19.039059999999154</v>
      </c>
      <c r="K14728" s="50">
        <v>70678500</v>
      </c>
    </row>
    <row r="14729" spans="1:11" x14ac:dyDescent="0.3">
      <c r="A14729" s="51" t="s">
        <v>31206</v>
      </c>
      <c r="B14729" s="52">
        <v>43585</v>
      </c>
      <c r="C14729" s="50">
        <v>12313.969730000001</v>
      </c>
      <c r="D14729" s="50">
        <f>DAX__2019_2020__33[[#This Row],[Open]]*(DAX__2019_2020__33[[#This Row],[Adj Close]]/DAX__2019_2020__33[[#This Row],[Close]])</f>
        <v>12313.969730000001</v>
      </c>
      <c r="E14729" s="50">
        <v>12345.309569999999</v>
      </c>
      <c r="F14729" s="50">
        <v>12281.719730000001</v>
      </c>
      <c r="G14729" s="50">
        <v>12344.08008</v>
      </c>
      <c r="H14729" s="50">
        <v>12344.08008</v>
      </c>
      <c r="I14729" s="50">
        <f>(DAX__2019_2020__33[[#This Row],[Adj Close]]-DAX__2019_2020__33[[#This Row],[Adj Open]])/DAX__2019_2020__33[[#This Row],[Adj Open]]</f>
        <v>2.4452187767395961E-3</v>
      </c>
      <c r="J14729" s="50">
        <f>DAX__2019_2020__33[[#This Row],[Adj Close]]-DAX__2019_2020__33[[#This Row],[Adj Open]]</f>
        <v>30.110349999999016</v>
      </c>
      <c r="K14729" s="50">
        <v>82443700</v>
      </c>
    </row>
    <row r="14730" spans="1:11" x14ac:dyDescent="0.3">
      <c r="A14730" s="51" t="s">
        <v>31206</v>
      </c>
      <c r="B14730" s="52">
        <v>43587</v>
      </c>
      <c r="C14730" s="50">
        <v>12349.099609999999</v>
      </c>
      <c r="D14730" s="50">
        <f>DAX__2019_2020__33[[#This Row],[Open]]*(DAX__2019_2020__33[[#This Row],[Adj Close]]/DAX__2019_2020__33[[#This Row],[Close]])</f>
        <v>12349.099609999999</v>
      </c>
      <c r="E14730" s="50">
        <v>12402.87012</v>
      </c>
      <c r="F14730" s="50">
        <v>12303.95996</v>
      </c>
      <c r="G14730" s="50">
        <v>12345.41992</v>
      </c>
      <c r="H14730" s="50">
        <v>12345.41992</v>
      </c>
      <c r="I14730" s="50">
        <f>(DAX__2019_2020__33[[#This Row],[Adj Close]]-DAX__2019_2020__33[[#This Row],[Adj Open]])/DAX__2019_2020__33[[#This Row],[Adj Open]]</f>
        <v>-2.979723312798695E-4</v>
      </c>
      <c r="J14730" s="50">
        <f>DAX__2019_2020__33[[#This Row],[Adj Close]]-DAX__2019_2020__33[[#This Row],[Adj Open]]</f>
        <v>-3.6796899999990273</v>
      </c>
      <c r="K14730" s="50">
        <v>96355900</v>
      </c>
    </row>
    <row r="14731" spans="1:11" x14ac:dyDescent="0.3">
      <c r="A14731" s="51" t="s">
        <v>31206</v>
      </c>
      <c r="B14731" s="52">
        <v>43588</v>
      </c>
      <c r="C14731" s="50">
        <v>12345.320309999999</v>
      </c>
      <c r="D14731" s="50">
        <f>DAX__2019_2020__33[[#This Row],[Open]]*(DAX__2019_2020__33[[#This Row],[Adj Close]]/DAX__2019_2020__33[[#This Row],[Close]])</f>
        <v>12345.320309999999</v>
      </c>
      <c r="E14731" s="50">
        <v>12435.66992</v>
      </c>
      <c r="F14731" s="50">
        <v>12344.23047</v>
      </c>
      <c r="G14731" s="50">
        <v>12412.75</v>
      </c>
      <c r="H14731" s="50">
        <v>12412.75</v>
      </c>
      <c r="I14731" s="50">
        <f>(DAX__2019_2020__33[[#This Row],[Adj Close]]-DAX__2019_2020__33[[#This Row],[Adj Open]])/DAX__2019_2020__33[[#This Row],[Adj Open]]</f>
        <v>5.4619635867512659E-3</v>
      </c>
      <c r="J14731" s="50">
        <f>DAX__2019_2020__33[[#This Row],[Adj Close]]-DAX__2019_2020__33[[#This Row],[Adj Open]]</f>
        <v>67.429690000000846</v>
      </c>
      <c r="K14731" s="50">
        <v>79121200</v>
      </c>
    </row>
    <row r="14732" spans="1:11" x14ac:dyDescent="0.3">
      <c r="A14732" s="51" t="s">
        <v>31206</v>
      </c>
      <c r="B14732" s="52">
        <v>43591</v>
      </c>
      <c r="C14732" s="50">
        <v>12171.900390000001</v>
      </c>
      <c r="D14732" s="50">
        <f>DAX__2019_2020__33[[#This Row],[Open]]*(DAX__2019_2020__33[[#This Row],[Adj Close]]/DAX__2019_2020__33[[#This Row],[Close]])</f>
        <v>12171.900390000001</v>
      </c>
      <c r="E14732" s="50">
        <v>12298.660159999999</v>
      </c>
      <c r="F14732" s="50">
        <v>12135.41992</v>
      </c>
      <c r="G14732" s="50">
        <v>12286.87988</v>
      </c>
      <c r="H14732" s="50">
        <v>12286.87988</v>
      </c>
      <c r="I14732" s="50">
        <f>(DAX__2019_2020__33[[#This Row],[Adj Close]]-DAX__2019_2020__33[[#This Row],[Adj Open]])/DAX__2019_2020__33[[#This Row],[Adj Open]]</f>
        <v>9.4463055329028784E-3</v>
      </c>
      <c r="J14732" s="50">
        <f>DAX__2019_2020__33[[#This Row],[Adj Close]]-DAX__2019_2020__33[[#This Row],[Adj Open]]</f>
        <v>114.97948999999971</v>
      </c>
      <c r="K14732" s="50">
        <v>88426500</v>
      </c>
    </row>
    <row r="14733" spans="1:11" x14ac:dyDescent="0.3">
      <c r="A14733" s="51" t="s">
        <v>31206</v>
      </c>
      <c r="B14733" s="52">
        <v>43592</v>
      </c>
      <c r="C14733" s="50">
        <v>12298.70996</v>
      </c>
      <c r="D14733" s="50">
        <f>DAX__2019_2020__33[[#This Row],[Open]]*(DAX__2019_2020__33[[#This Row],[Adj Close]]/DAX__2019_2020__33[[#This Row],[Close]])</f>
        <v>12298.70996</v>
      </c>
      <c r="E14733" s="50">
        <v>12319.04981</v>
      </c>
      <c r="F14733" s="50">
        <v>12056.79981</v>
      </c>
      <c r="G14733" s="50">
        <v>12092.740229999999</v>
      </c>
      <c r="H14733" s="50">
        <v>12092.740229999999</v>
      </c>
      <c r="I14733" s="50">
        <f>(DAX__2019_2020__33[[#This Row],[Adj Close]]-DAX__2019_2020__33[[#This Row],[Adj Open]])/DAX__2019_2020__33[[#This Row],[Adj Open]]</f>
        <v>-1.674726297879137E-2</v>
      </c>
      <c r="J14733" s="50">
        <f>DAX__2019_2020__33[[#This Row],[Adj Close]]-DAX__2019_2020__33[[#This Row],[Adj Open]]</f>
        <v>-205.96973000000071</v>
      </c>
      <c r="K14733" s="50">
        <v>109809200</v>
      </c>
    </row>
    <row r="14734" spans="1:11" x14ac:dyDescent="0.3">
      <c r="A14734" s="51" t="s">
        <v>31206</v>
      </c>
      <c r="B14734" s="52">
        <v>43593</v>
      </c>
      <c r="C14734" s="50">
        <v>12110.87012</v>
      </c>
      <c r="D14734" s="50">
        <f>DAX__2019_2020__33[[#This Row],[Open]]*(DAX__2019_2020__33[[#This Row],[Adj Close]]/DAX__2019_2020__33[[#This Row],[Close]])</f>
        <v>12110.87012</v>
      </c>
      <c r="E14734" s="50">
        <v>12208.48047</v>
      </c>
      <c r="F14734" s="50">
        <v>12063.740229999999</v>
      </c>
      <c r="G14734" s="50">
        <v>12179.929690000001</v>
      </c>
      <c r="H14734" s="50">
        <v>12179.929690000001</v>
      </c>
      <c r="I14734" s="50">
        <f>(DAX__2019_2020__33[[#This Row],[Adj Close]]-DAX__2019_2020__33[[#This Row],[Adj Open]])/DAX__2019_2020__33[[#This Row],[Adj Open]]</f>
        <v>5.7022797962266699E-3</v>
      </c>
      <c r="J14734" s="50">
        <f>DAX__2019_2020__33[[#This Row],[Adj Close]]-DAX__2019_2020__33[[#This Row],[Adj Open]]</f>
        <v>69.059570000001258</v>
      </c>
      <c r="K14734" s="50">
        <v>101037000</v>
      </c>
    </row>
    <row r="14735" spans="1:11" x14ac:dyDescent="0.3">
      <c r="A14735" s="51" t="s">
        <v>31206</v>
      </c>
      <c r="B14735" s="52">
        <v>43594</v>
      </c>
      <c r="C14735" s="50">
        <v>12098.01953</v>
      </c>
      <c r="D14735" s="50">
        <f>DAX__2019_2020__33[[#This Row],[Open]]*(DAX__2019_2020__33[[#This Row],[Adj Close]]/DAX__2019_2020__33[[#This Row],[Close]])</f>
        <v>12098.01953</v>
      </c>
      <c r="E14735" s="50">
        <v>12125.95996</v>
      </c>
      <c r="F14735" s="50">
        <v>11957.309569999999</v>
      </c>
      <c r="G14735" s="50">
        <v>11973.91992</v>
      </c>
      <c r="H14735" s="50">
        <v>11973.91992</v>
      </c>
      <c r="I14735" s="50">
        <f>(DAX__2019_2020__33[[#This Row],[Adj Close]]-DAX__2019_2020__33[[#This Row],[Adj Open]])/DAX__2019_2020__33[[#This Row],[Adj Open]]</f>
        <v>-1.0257845070613744E-2</v>
      </c>
      <c r="J14735" s="50">
        <f>DAX__2019_2020__33[[#This Row],[Adj Close]]-DAX__2019_2020__33[[#This Row],[Adj Open]]</f>
        <v>-124.0996099999993</v>
      </c>
      <c r="K14735" s="50">
        <v>109425400</v>
      </c>
    </row>
    <row r="14736" spans="1:11" x14ac:dyDescent="0.3">
      <c r="A14736" s="51" t="s">
        <v>31206</v>
      </c>
      <c r="B14736" s="52">
        <v>43595</v>
      </c>
      <c r="C14736" s="50">
        <v>12105.280269999999</v>
      </c>
      <c r="D14736" s="50">
        <f>DAX__2019_2020__33[[#This Row],[Open]]*(DAX__2019_2020__33[[#This Row],[Adj Close]]/DAX__2019_2020__33[[#This Row],[Close]])</f>
        <v>12105.280269999999</v>
      </c>
      <c r="E14736" s="50">
        <v>12140.610350000001</v>
      </c>
      <c r="F14736" s="50">
        <v>12009.75</v>
      </c>
      <c r="G14736" s="50">
        <v>12059.83008</v>
      </c>
      <c r="H14736" s="50">
        <v>12059.83008</v>
      </c>
      <c r="I14736" s="50">
        <f>(DAX__2019_2020__33[[#This Row],[Adj Close]]-DAX__2019_2020__33[[#This Row],[Adj Open]])/DAX__2019_2020__33[[#This Row],[Adj Open]]</f>
        <v>-3.754575605542718E-3</v>
      </c>
      <c r="J14736" s="50">
        <f>DAX__2019_2020__33[[#This Row],[Adj Close]]-DAX__2019_2020__33[[#This Row],[Adj Open]]</f>
        <v>-45.450189999999566</v>
      </c>
      <c r="K14736" s="50">
        <v>142098700</v>
      </c>
    </row>
    <row r="14737" spans="1:11" x14ac:dyDescent="0.3">
      <c r="A14737" s="51" t="s">
        <v>31206</v>
      </c>
      <c r="B14737" s="52">
        <v>43598</v>
      </c>
      <c r="C14737" s="50">
        <v>12044.099609999999</v>
      </c>
      <c r="D14737" s="50">
        <f>DAX__2019_2020__33[[#This Row],[Open]]*(DAX__2019_2020__33[[#This Row],[Adj Close]]/DAX__2019_2020__33[[#This Row],[Close]])</f>
        <v>12044.099609999999</v>
      </c>
      <c r="E14737" s="50">
        <v>12052.929690000001</v>
      </c>
      <c r="F14737" s="50">
        <v>11844.469730000001</v>
      </c>
      <c r="G14737" s="50">
        <v>11876.650390000001</v>
      </c>
      <c r="H14737" s="50">
        <v>11876.650390000001</v>
      </c>
      <c r="I14737" s="50">
        <f>(DAX__2019_2020__33[[#This Row],[Adj Close]]-DAX__2019_2020__33[[#This Row],[Adj Open]])/DAX__2019_2020__33[[#This Row],[Adj Open]]</f>
        <v>-1.39030085620488E-2</v>
      </c>
      <c r="J14737" s="50">
        <f>DAX__2019_2020__33[[#This Row],[Adj Close]]-DAX__2019_2020__33[[#This Row],[Adj Open]]</f>
        <v>-167.4492199999986</v>
      </c>
      <c r="K14737" s="50">
        <v>110572100</v>
      </c>
    </row>
    <row r="14738" spans="1:11" x14ac:dyDescent="0.3">
      <c r="A14738" s="51" t="s">
        <v>31206</v>
      </c>
      <c r="B14738" s="52">
        <v>43599</v>
      </c>
      <c r="C14738" s="50">
        <v>11908.76953</v>
      </c>
      <c r="D14738" s="50">
        <f>DAX__2019_2020__33[[#This Row],[Open]]*(DAX__2019_2020__33[[#This Row],[Adj Close]]/DAX__2019_2020__33[[#This Row],[Close]])</f>
        <v>11908.76953</v>
      </c>
      <c r="E14738" s="50">
        <v>11991.83008</v>
      </c>
      <c r="F14738" s="50">
        <v>11897.929690000001</v>
      </c>
      <c r="G14738" s="50">
        <v>11991.62012</v>
      </c>
      <c r="H14738" s="50">
        <v>11991.62012</v>
      </c>
      <c r="I14738" s="50">
        <f>(DAX__2019_2020__33[[#This Row],[Adj Close]]-DAX__2019_2020__33[[#This Row],[Adj Open]])/DAX__2019_2020__33[[#This Row],[Adj Open]]</f>
        <v>6.9571075157082172E-3</v>
      </c>
      <c r="J14738" s="50">
        <f>DAX__2019_2020__33[[#This Row],[Adj Close]]-DAX__2019_2020__33[[#This Row],[Adj Open]]</f>
        <v>82.850590000000011</v>
      </c>
      <c r="K14738" s="50">
        <v>106200000</v>
      </c>
    </row>
    <row r="14739" spans="1:11" x14ac:dyDescent="0.3">
      <c r="A14739" s="51" t="s">
        <v>31206</v>
      </c>
      <c r="B14739" s="52">
        <v>43600</v>
      </c>
      <c r="C14739" s="50">
        <v>12018.450199999999</v>
      </c>
      <c r="D14739" s="50">
        <f>DAX__2019_2020__33[[#This Row],[Open]]*(DAX__2019_2020__33[[#This Row],[Adj Close]]/DAX__2019_2020__33[[#This Row],[Close]])</f>
        <v>12018.450199999999</v>
      </c>
      <c r="E14739" s="50">
        <v>12099.570309999999</v>
      </c>
      <c r="F14739" s="50">
        <v>11862.20996</v>
      </c>
      <c r="G14739" s="50">
        <v>12099.570309999999</v>
      </c>
      <c r="H14739" s="50">
        <v>12099.570309999999</v>
      </c>
      <c r="I14739" s="50">
        <f>(DAX__2019_2020__33[[#This Row],[Adj Close]]-DAX__2019_2020__33[[#This Row],[Adj Open]])/DAX__2019_2020__33[[#This Row],[Adj Open]]</f>
        <v>6.7496314957480831E-3</v>
      </c>
      <c r="J14739" s="50">
        <f>DAX__2019_2020__33[[#This Row],[Adj Close]]-DAX__2019_2020__33[[#This Row],[Adj Open]]</f>
        <v>81.120109999999841</v>
      </c>
      <c r="K14739" s="50">
        <v>125835700</v>
      </c>
    </row>
    <row r="14740" spans="1:11" x14ac:dyDescent="0.3">
      <c r="A14740" s="51" t="s">
        <v>31206</v>
      </c>
      <c r="B14740" s="52">
        <v>43601</v>
      </c>
      <c r="C14740" s="50">
        <v>12077.360350000001</v>
      </c>
      <c r="D14740" s="50">
        <f>DAX__2019_2020__33[[#This Row],[Open]]*(DAX__2019_2020__33[[#This Row],[Adj Close]]/DAX__2019_2020__33[[#This Row],[Close]])</f>
        <v>12077.360350000001</v>
      </c>
      <c r="E14740" s="50">
        <v>12310.37012</v>
      </c>
      <c r="F14740" s="50">
        <v>12030.29981</v>
      </c>
      <c r="G14740" s="50">
        <v>12310.37012</v>
      </c>
      <c r="H14740" s="50">
        <v>12310.37012</v>
      </c>
      <c r="I14740" s="50">
        <f>(DAX__2019_2020__33[[#This Row],[Adj Close]]-DAX__2019_2020__33[[#This Row],[Adj Open]])/DAX__2019_2020__33[[#This Row],[Adj Open]]</f>
        <v>1.9293104059778986E-2</v>
      </c>
      <c r="J14740" s="50">
        <f>DAX__2019_2020__33[[#This Row],[Adj Close]]-DAX__2019_2020__33[[#This Row],[Adj Open]]</f>
        <v>233.00976999999875</v>
      </c>
      <c r="K14740" s="50">
        <v>109001200</v>
      </c>
    </row>
    <row r="14741" spans="1:11" x14ac:dyDescent="0.3">
      <c r="A14741" s="51" t="s">
        <v>31206</v>
      </c>
      <c r="B14741" s="52">
        <v>43602</v>
      </c>
      <c r="C14741" s="50">
        <v>12252.679690000001</v>
      </c>
      <c r="D14741" s="50">
        <f>DAX__2019_2020__33[[#This Row],[Open]]*(DAX__2019_2020__33[[#This Row],[Adj Close]]/DAX__2019_2020__33[[#This Row],[Close]])</f>
        <v>12252.679690000001</v>
      </c>
      <c r="E14741" s="50">
        <v>12270.889649999999</v>
      </c>
      <c r="F14741" s="50">
        <v>12150.33008</v>
      </c>
      <c r="G14741" s="50">
        <v>12238.940430000001</v>
      </c>
      <c r="H14741" s="50">
        <v>12238.940430000001</v>
      </c>
      <c r="I14741" s="50">
        <f>(DAX__2019_2020__33[[#This Row],[Adj Close]]-DAX__2019_2020__33[[#This Row],[Adj Open]])/DAX__2019_2020__33[[#This Row],[Adj Open]]</f>
        <v>-1.1213269543978656E-3</v>
      </c>
      <c r="J14741" s="50">
        <f>DAX__2019_2020__33[[#This Row],[Adj Close]]-DAX__2019_2020__33[[#This Row],[Adj Open]]</f>
        <v>-13.739260000000286</v>
      </c>
      <c r="K14741" s="50">
        <v>104474100</v>
      </c>
    </row>
    <row r="14742" spans="1:11" x14ac:dyDescent="0.3">
      <c r="A14742" s="51" t="s">
        <v>31206</v>
      </c>
      <c r="B14742" s="52">
        <v>43605</v>
      </c>
      <c r="C14742" s="50">
        <v>12226.849609999999</v>
      </c>
      <c r="D14742" s="50">
        <f>DAX__2019_2020__33[[#This Row],[Open]]*(DAX__2019_2020__33[[#This Row],[Adj Close]]/DAX__2019_2020__33[[#This Row],[Close]])</f>
        <v>12226.849609999999</v>
      </c>
      <c r="E14742" s="50">
        <v>12246.5</v>
      </c>
      <c r="F14742" s="50">
        <v>11993.910159999999</v>
      </c>
      <c r="G14742" s="50">
        <v>12041.29004</v>
      </c>
      <c r="H14742" s="50">
        <v>12041.29004</v>
      </c>
      <c r="I14742" s="50">
        <f>(DAX__2019_2020__33[[#This Row],[Adj Close]]-DAX__2019_2020__33[[#This Row],[Adj Open]])/DAX__2019_2020__33[[#This Row],[Adj Open]]</f>
        <v>-1.5176400783423021E-2</v>
      </c>
      <c r="J14742" s="50">
        <f>DAX__2019_2020__33[[#This Row],[Adj Close]]-DAX__2019_2020__33[[#This Row],[Adj Open]]</f>
        <v>-185.55956999999944</v>
      </c>
      <c r="K14742" s="50">
        <v>105412700</v>
      </c>
    </row>
    <row r="14743" spans="1:11" x14ac:dyDescent="0.3">
      <c r="A14743" s="51" t="s">
        <v>31206</v>
      </c>
      <c r="B14743" s="52">
        <v>43606</v>
      </c>
      <c r="C14743" s="50">
        <v>12111.79981</v>
      </c>
      <c r="D14743" s="50">
        <f>DAX__2019_2020__33[[#This Row],[Open]]*(DAX__2019_2020__33[[#This Row],[Adj Close]]/DAX__2019_2020__33[[#This Row],[Close]])</f>
        <v>12111.79981</v>
      </c>
      <c r="E14743" s="50">
        <v>12178.25</v>
      </c>
      <c r="F14743" s="50">
        <v>12066.900390000001</v>
      </c>
      <c r="G14743" s="50">
        <v>12143.469730000001</v>
      </c>
      <c r="H14743" s="50">
        <v>12143.469730000001</v>
      </c>
      <c r="I14743" s="50">
        <f>(DAX__2019_2020__33[[#This Row],[Adj Close]]-DAX__2019_2020__33[[#This Row],[Adj Open]])/DAX__2019_2020__33[[#This Row],[Adj Open]]</f>
        <v>2.6147988322802597E-3</v>
      </c>
      <c r="J14743" s="50">
        <f>DAX__2019_2020__33[[#This Row],[Adj Close]]-DAX__2019_2020__33[[#This Row],[Adj Open]]</f>
        <v>31.669920000000275</v>
      </c>
      <c r="K14743" s="50">
        <v>90829900</v>
      </c>
    </row>
    <row r="14744" spans="1:11" x14ac:dyDescent="0.3">
      <c r="A14744" s="51" t="s">
        <v>31206</v>
      </c>
      <c r="B14744" s="52">
        <v>43607</v>
      </c>
      <c r="C14744" s="50">
        <v>12141.45996</v>
      </c>
      <c r="D14744" s="50">
        <f>DAX__2019_2020__33[[#This Row],[Open]]*(DAX__2019_2020__33[[#This Row],[Adj Close]]/DAX__2019_2020__33[[#This Row],[Close]])</f>
        <v>12141.45996</v>
      </c>
      <c r="E14744" s="50">
        <v>12211.030269999999</v>
      </c>
      <c r="F14744" s="50">
        <v>12055.5</v>
      </c>
      <c r="G14744" s="50">
        <v>12168.740229999999</v>
      </c>
      <c r="H14744" s="50">
        <v>12168.740229999999</v>
      </c>
      <c r="I14744" s="50">
        <f>(DAX__2019_2020__33[[#This Row],[Adj Close]]-DAX__2019_2020__33[[#This Row],[Adj Open]])/DAX__2019_2020__33[[#This Row],[Adj Open]]</f>
        <v>2.246869000093403E-3</v>
      </c>
      <c r="J14744" s="50">
        <f>DAX__2019_2020__33[[#This Row],[Adj Close]]-DAX__2019_2020__33[[#This Row],[Adj Open]]</f>
        <v>27.280269999999291</v>
      </c>
      <c r="K14744" s="50">
        <v>87115400</v>
      </c>
    </row>
    <row r="14745" spans="1:11" x14ac:dyDescent="0.3">
      <c r="A14745" s="51" t="s">
        <v>31206</v>
      </c>
      <c r="B14745" s="52">
        <v>43608</v>
      </c>
      <c r="C14745" s="50">
        <v>12064.29004</v>
      </c>
      <c r="D14745" s="50">
        <f>DAX__2019_2020__33[[#This Row],[Open]]*(DAX__2019_2020__33[[#This Row],[Adj Close]]/DAX__2019_2020__33[[#This Row],[Close]])</f>
        <v>12064.29004</v>
      </c>
      <c r="E14745" s="50">
        <v>12082.75</v>
      </c>
      <c r="F14745" s="50">
        <v>11926.339840000001</v>
      </c>
      <c r="G14745" s="50">
        <v>11952.410159999999</v>
      </c>
      <c r="H14745" s="50">
        <v>11952.410159999999</v>
      </c>
      <c r="I14745" s="50">
        <f>(DAX__2019_2020__33[[#This Row],[Adj Close]]-DAX__2019_2020__33[[#This Row],[Adj Open]])/DAX__2019_2020__33[[#This Row],[Adj Open]]</f>
        <v>-9.2736397773142739E-3</v>
      </c>
      <c r="J14745" s="50">
        <f>DAX__2019_2020__33[[#This Row],[Adj Close]]-DAX__2019_2020__33[[#This Row],[Adj Open]]</f>
        <v>-111.87988000000041</v>
      </c>
      <c r="K14745" s="50">
        <v>118104500</v>
      </c>
    </row>
    <row r="14746" spans="1:11" x14ac:dyDescent="0.3">
      <c r="A14746" s="51" t="s">
        <v>31206</v>
      </c>
      <c r="B14746" s="52">
        <v>43609</v>
      </c>
      <c r="C14746" s="50">
        <v>12027.309569999999</v>
      </c>
      <c r="D14746" s="50">
        <f>DAX__2019_2020__33[[#This Row],[Open]]*(DAX__2019_2020__33[[#This Row],[Adj Close]]/DAX__2019_2020__33[[#This Row],[Close]])</f>
        <v>12027.309569999999</v>
      </c>
      <c r="E14746" s="50">
        <v>12082.04981</v>
      </c>
      <c r="F14746" s="50">
        <v>11990.79004</v>
      </c>
      <c r="G14746" s="50">
        <v>12011.04004</v>
      </c>
      <c r="H14746" s="50">
        <v>12011.04004</v>
      </c>
      <c r="I14746" s="50">
        <f>(DAX__2019_2020__33[[#This Row],[Adj Close]]-DAX__2019_2020__33[[#This Row],[Adj Open]])/DAX__2019_2020__33[[#This Row],[Adj Open]]</f>
        <v>-1.3527156597499617E-3</v>
      </c>
      <c r="J14746" s="50">
        <f>DAX__2019_2020__33[[#This Row],[Adj Close]]-DAX__2019_2020__33[[#This Row],[Adj Open]]</f>
        <v>-16.269529999999577</v>
      </c>
      <c r="K14746" s="50">
        <v>82359600</v>
      </c>
    </row>
    <row r="14747" spans="1:11" x14ac:dyDescent="0.3">
      <c r="A14747" s="51" t="s">
        <v>31206</v>
      </c>
      <c r="B14747" s="52">
        <v>43612</v>
      </c>
      <c r="C14747" s="50">
        <v>12077.87988</v>
      </c>
      <c r="D14747" s="50">
        <f>DAX__2019_2020__33[[#This Row],[Open]]*(DAX__2019_2020__33[[#This Row],[Adj Close]]/DAX__2019_2020__33[[#This Row],[Close]])</f>
        <v>12077.87988</v>
      </c>
      <c r="E14747" s="50">
        <v>12124.54981</v>
      </c>
      <c r="F14747" s="50">
        <v>12050.490229999999</v>
      </c>
      <c r="G14747" s="50">
        <v>12071.179690000001</v>
      </c>
      <c r="H14747" s="50">
        <v>12071.179690000001</v>
      </c>
      <c r="I14747" s="50">
        <f>(DAX__2019_2020__33[[#This Row],[Adj Close]]-DAX__2019_2020__33[[#This Row],[Adj Open]])/DAX__2019_2020__33[[#This Row],[Adj Open]]</f>
        <v>-5.5474885216357731E-4</v>
      </c>
      <c r="J14747" s="50">
        <f>DAX__2019_2020__33[[#This Row],[Adj Close]]-DAX__2019_2020__33[[#This Row],[Adj Open]]</f>
        <v>-6.7001899999995658</v>
      </c>
      <c r="K14747" s="50">
        <v>43767900</v>
      </c>
    </row>
    <row r="14748" spans="1:11" x14ac:dyDescent="0.3">
      <c r="A14748" s="51" t="s">
        <v>31206</v>
      </c>
      <c r="B14748" s="52">
        <v>43613</v>
      </c>
      <c r="C14748" s="50">
        <v>12100.389649999999</v>
      </c>
      <c r="D14748" s="50">
        <f>DAX__2019_2020__33[[#This Row],[Open]]*(DAX__2019_2020__33[[#This Row],[Adj Close]]/DAX__2019_2020__33[[#This Row],[Close]])</f>
        <v>12100.389649999999</v>
      </c>
      <c r="E14748" s="50">
        <v>12113.309569999999</v>
      </c>
      <c r="F14748" s="50">
        <v>11992.410159999999</v>
      </c>
      <c r="G14748" s="50">
        <v>12027.04981</v>
      </c>
      <c r="H14748" s="50">
        <v>12027.04981</v>
      </c>
      <c r="I14748" s="50">
        <f>(DAX__2019_2020__33[[#This Row],[Adj Close]]-DAX__2019_2020__33[[#This Row],[Adj Open]])/DAX__2019_2020__33[[#This Row],[Adj Open]]</f>
        <v>-6.0609486240799475E-3</v>
      </c>
      <c r="J14748" s="50">
        <f>DAX__2019_2020__33[[#This Row],[Adj Close]]-DAX__2019_2020__33[[#This Row],[Adj Open]]</f>
        <v>-73.33983999999873</v>
      </c>
      <c r="K14748" s="50">
        <v>121297400</v>
      </c>
    </row>
    <row r="14749" spans="1:11" x14ac:dyDescent="0.3">
      <c r="A14749" s="51" t="s">
        <v>31206</v>
      </c>
      <c r="B14749" s="52">
        <v>43614</v>
      </c>
      <c r="C14749" s="50">
        <v>11906.01953</v>
      </c>
      <c r="D14749" s="50">
        <f>DAX__2019_2020__33[[#This Row],[Open]]*(DAX__2019_2020__33[[#This Row],[Adj Close]]/DAX__2019_2020__33[[#This Row],[Close]])</f>
        <v>11906.01953</v>
      </c>
      <c r="E14749" s="50">
        <v>11927.639649999999</v>
      </c>
      <c r="F14749" s="50">
        <v>11828.75</v>
      </c>
      <c r="G14749" s="50">
        <v>11837.809569999999</v>
      </c>
      <c r="H14749" s="50">
        <v>11837.809569999999</v>
      </c>
      <c r="I14749" s="50">
        <f>(DAX__2019_2020__33[[#This Row],[Adj Close]]-DAX__2019_2020__33[[#This Row],[Adj Open]])/DAX__2019_2020__33[[#This Row],[Adj Open]]</f>
        <v>-5.7290314221414805E-3</v>
      </c>
      <c r="J14749" s="50">
        <f>DAX__2019_2020__33[[#This Row],[Adj Close]]-DAX__2019_2020__33[[#This Row],[Adj Open]]</f>
        <v>-68.209960000000137</v>
      </c>
      <c r="K14749" s="50">
        <v>90848600</v>
      </c>
    </row>
    <row r="14750" spans="1:11" x14ac:dyDescent="0.3">
      <c r="A14750" s="51" t="s">
        <v>31206</v>
      </c>
      <c r="B14750" s="52">
        <v>43615</v>
      </c>
      <c r="C14750" s="50">
        <v>11885.070309999999</v>
      </c>
      <c r="D14750" s="50">
        <f>DAX__2019_2020__33[[#This Row],[Open]]*(DAX__2019_2020__33[[#This Row],[Adj Close]]/DAX__2019_2020__33[[#This Row],[Close]])</f>
        <v>11885.070309999999</v>
      </c>
      <c r="E14750" s="50">
        <v>11924.660159999999</v>
      </c>
      <c r="F14750" s="50">
        <v>11858.29004</v>
      </c>
      <c r="G14750" s="50">
        <v>11902.08008</v>
      </c>
      <c r="H14750" s="50">
        <v>11902.08008</v>
      </c>
      <c r="I14750" s="50">
        <f>(DAX__2019_2020__33[[#This Row],[Adj Close]]-DAX__2019_2020__33[[#This Row],[Adj Open]])/DAX__2019_2020__33[[#This Row],[Adj Open]]</f>
        <v>1.4311879994255224E-3</v>
      </c>
      <c r="J14750" s="50">
        <f>DAX__2019_2020__33[[#This Row],[Adj Close]]-DAX__2019_2020__33[[#This Row],[Adj Open]]</f>
        <v>17.009770000000572</v>
      </c>
      <c r="K14750" s="50">
        <v>47889500</v>
      </c>
    </row>
    <row r="14751" spans="1:11" x14ac:dyDescent="0.3">
      <c r="A14751" s="51" t="s">
        <v>31206</v>
      </c>
      <c r="B14751" s="52">
        <v>43616</v>
      </c>
      <c r="C14751" s="50">
        <v>11742.20996</v>
      </c>
      <c r="D14751" s="50">
        <f>DAX__2019_2020__33[[#This Row],[Open]]*(DAX__2019_2020__33[[#This Row],[Adj Close]]/DAX__2019_2020__33[[#This Row],[Close]])</f>
        <v>11742.20996</v>
      </c>
      <c r="E14751" s="50">
        <v>11755.12012</v>
      </c>
      <c r="F14751" s="50">
        <v>11662.070309999999</v>
      </c>
      <c r="G14751" s="50">
        <v>11726.839840000001</v>
      </c>
      <c r="H14751" s="50">
        <v>11726.839840000001</v>
      </c>
      <c r="I14751" s="50">
        <f>(DAX__2019_2020__33[[#This Row],[Adj Close]]-DAX__2019_2020__33[[#This Row],[Adj Open]])/DAX__2019_2020__33[[#This Row],[Adj Open]]</f>
        <v>-1.3089631383153694E-3</v>
      </c>
      <c r="J14751" s="50">
        <f>DAX__2019_2020__33[[#This Row],[Adj Close]]-DAX__2019_2020__33[[#This Row],[Adj Open]]</f>
        <v>-15.370119999999588</v>
      </c>
      <c r="K14751" s="50">
        <v>98490800</v>
      </c>
    </row>
    <row r="14752" spans="1:11" x14ac:dyDescent="0.3">
      <c r="A14752" s="51" t="s">
        <v>31206</v>
      </c>
      <c r="B14752" s="52">
        <v>43619</v>
      </c>
      <c r="C14752" s="50">
        <v>11661.12012</v>
      </c>
      <c r="D14752" s="50">
        <f>DAX__2019_2020__33[[#This Row],[Open]]*(DAX__2019_2020__33[[#This Row],[Adj Close]]/DAX__2019_2020__33[[#This Row],[Close]])</f>
        <v>11661.12012</v>
      </c>
      <c r="E14752" s="50">
        <v>11793.62988</v>
      </c>
      <c r="F14752" s="50">
        <v>11620.639649999999</v>
      </c>
      <c r="G14752" s="50">
        <v>11792.809569999999</v>
      </c>
      <c r="H14752" s="50">
        <v>11792.809569999999</v>
      </c>
      <c r="I14752" s="50">
        <f>(DAX__2019_2020__33[[#This Row],[Adj Close]]-DAX__2019_2020__33[[#This Row],[Adj Open]])/DAX__2019_2020__33[[#This Row],[Adj Open]]</f>
        <v>1.1293036058700667E-2</v>
      </c>
      <c r="J14752" s="50">
        <f>DAX__2019_2020__33[[#This Row],[Adj Close]]-DAX__2019_2020__33[[#This Row],[Adj Open]]</f>
        <v>131.68944999999985</v>
      </c>
      <c r="K14752" s="50">
        <v>104353700</v>
      </c>
    </row>
    <row r="14753" spans="1:11" x14ac:dyDescent="0.3">
      <c r="A14753" s="51" t="s">
        <v>31206</v>
      </c>
      <c r="B14753" s="52">
        <v>43620</v>
      </c>
      <c r="C14753" s="50">
        <v>11716.54981</v>
      </c>
      <c r="D14753" s="50">
        <f>DAX__2019_2020__33[[#This Row],[Open]]*(DAX__2019_2020__33[[#This Row],[Adj Close]]/DAX__2019_2020__33[[#This Row],[Close]])</f>
        <v>11716.54981</v>
      </c>
      <c r="E14753" s="50">
        <v>11987.889649999999</v>
      </c>
      <c r="F14753" s="50">
        <v>11713.87012</v>
      </c>
      <c r="G14753" s="50">
        <v>11971.16992</v>
      </c>
      <c r="H14753" s="50">
        <v>11971.16992</v>
      </c>
      <c r="I14753" s="50">
        <f>(DAX__2019_2020__33[[#This Row],[Adj Close]]-DAX__2019_2020__33[[#This Row],[Adj Open]])/DAX__2019_2020__33[[#This Row],[Adj Open]]</f>
        <v>2.1731662829844602E-2</v>
      </c>
      <c r="J14753" s="50">
        <f>DAX__2019_2020__33[[#This Row],[Adj Close]]-DAX__2019_2020__33[[#This Row],[Adj Open]]</f>
        <v>254.62010999999984</v>
      </c>
      <c r="K14753" s="50">
        <v>107666100</v>
      </c>
    </row>
    <row r="14754" spans="1:11" x14ac:dyDescent="0.3">
      <c r="A14754" s="51" t="s">
        <v>31206</v>
      </c>
      <c r="B14754" s="52">
        <v>43621</v>
      </c>
      <c r="C14754" s="50">
        <v>11981.179690000001</v>
      </c>
      <c r="D14754" s="50">
        <f>DAX__2019_2020__33[[#This Row],[Open]]*(DAX__2019_2020__33[[#This Row],[Adj Close]]/DAX__2019_2020__33[[#This Row],[Close]])</f>
        <v>11981.179690000001</v>
      </c>
      <c r="E14754" s="50">
        <v>12057.73047</v>
      </c>
      <c r="F14754" s="50">
        <v>11928.87012</v>
      </c>
      <c r="G14754" s="50">
        <v>11980.809569999999</v>
      </c>
      <c r="H14754" s="50">
        <v>11980.809569999999</v>
      </c>
      <c r="I14754" s="50">
        <f>(DAX__2019_2020__33[[#This Row],[Adj Close]]-DAX__2019_2020__33[[#This Row],[Adj Open]])/DAX__2019_2020__33[[#This Row],[Adj Open]]</f>
        <v>-3.0891782744091941E-5</v>
      </c>
      <c r="J14754" s="50">
        <f>DAX__2019_2020__33[[#This Row],[Adj Close]]-DAX__2019_2020__33[[#This Row],[Adj Open]]</f>
        <v>-0.37012000000140688</v>
      </c>
      <c r="K14754" s="50">
        <v>81806600</v>
      </c>
    </row>
    <row r="14755" spans="1:11" x14ac:dyDescent="0.3">
      <c r="A14755" s="51" t="s">
        <v>31206</v>
      </c>
      <c r="B14755" s="52">
        <v>43622</v>
      </c>
      <c r="C14755" s="50">
        <v>11987.91992</v>
      </c>
      <c r="D14755" s="50">
        <f>DAX__2019_2020__33[[#This Row],[Open]]*(DAX__2019_2020__33[[#This Row],[Adj Close]]/DAX__2019_2020__33[[#This Row],[Close]])</f>
        <v>11987.91992</v>
      </c>
      <c r="E14755" s="50">
        <v>12076.950199999999</v>
      </c>
      <c r="F14755" s="50">
        <v>11899.820309999999</v>
      </c>
      <c r="G14755" s="50">
        <v>11953.139649999999</v>
      </c>
      <c r="H14755" s="50">
        <v>11953.139649999999</v>
      </c>
      <c r="I14755" s="50">
        <f>(DAX__2019_2020__33[[#This Row],[Adj Close]]-DAX__2019_2020__33[[#This Row],[Adj Open]])/DAX__2019_2020__33[[#This Row],[Adj Open]]</f>
        <v>-2.901276470989398E-3</v>
      </c>
      <c r="J14755" s="50">
        <f>DAX__2019_2020__33[[#This Row],[Adj Close]]-DAX__2019_2020__33[[#This Row],[Adj Open]]</f>
        <v>-34.78027000000111</v>
      </c>
      <c r="K14755" s="50">
        <v>89561100</v>
      </c>
    </row>
    <row r="14756" spans="1:11" x14ac:dyDescent="0.3">
      <c r="A14756" s="51" t="s">
        <v>31206</v>
      </c>
      <c r="B14756" s="52">
        <v>43623</v>
      </c>
      <c r="C14756" s="50">
        <v>12003.91992</v>
      </c>
      <c r="D14756" s="50">
        <f>DAX__2019_2020__33[[#This Row],[Open]]*(DAX__2019_2020__33[[#This Row],[Adj Close]]/DAX__2019_2020__33[[#This Row],[Close]])</f>
        <v>12003.91992</v>
      </c>
      <c r="E14756" s="50">
        <v>12096.610350000001</v>
      </c>
      <c r="F14756" s="50">
        <v>11987.16992</v>
      </c>
      <c r="G14756" s="50">
        <v>12045.37988</v>
      </c>
      <c r="H14756" s="50">
        <v>12045.37988</v>
      </c>
      <c r="I14756" s="50">
        <f>(DAX__2019_2020__33[[#This Row],[Adj Close]]-DAX__2019_2020__33[[#This Row],[Adj Open]])/DAX__2019_2020__33[[#This Row],[Adj Open]]</f>
        <v>3.4538684260066385E-3</v>
      </c>
      <c r="J14756" s="50">
        <f>DAX__2019_2020__33[[#This Row],[Adj Close]]-DAX__2019_2020__33[[#This Row],[Adj Open]]</f>
        <v>41.459960000000137</v>
      </c>
      <c r="K14756" s="50">
        <v>80549900</v>
      </c>
    </row>
    <row r="14757" spans="1:11" x14ac:dyDescent="0.3">
      <c r="A14757" s="51" t="s">
        <v>31206</v>
      </c>
      <c r="B14757" s="52">
        <v>43627</v>
      </c>
      <c r="C14757" s="50">
        <v>12133.599609999999</v>
      </c>
      <c r="D14757" s="50">
        <f>DAX__2019_2020__33[[#This Row],[Open]]*(DAX__2019_2020__33[[#This Row],[Adj Close]]/DAX__2019_2020__33[[#This Row],[Close]])</f>
        <v>12133.599609999999</v>
      </c>
      <c r="E14757" s="50">
        <v>12227.400390000001</v>
      </c>
      <c r="F14757" s="50">
        <v>12117.339840000001</v>
      </c>
      <c r="G14757" s="50">
        <v>12155.809569999999</v>
      </c>
      <c r="H14757" s="50">
        <v>12155.809569999999</v>
      </c>
      <c r="I14757" s="50">
        <f>(DAX__2019_2020__33[[#This Row],[Adj Close]]-DAX__2019_2020__33[[#This Row],[Adj Open]])/DAX__2019_2020__33[[#This Row],[Adj Open]]</f>
        <v>1.830451037934005E-3</v>
      </c>
      <c r="J14757" s="50">
        <f>DAX__2019_2020__33[[#This Row],[Adj Close]]-DAX__2019_2020__33[[#This Row],[Adj Open]]</f>
        <v>22.209960000000137</v>
      </c>
      <c r="K14757" s="50">
        <v>95140700</v>
      </c>
    </row>
    <row r="14758" spans="1:11" x14ac:dyDescent="0.3">
      <c r="A14758" s="51" t="s">
        <v>31206</v>
      </c>
      <c r="B14758" s="52">
        <v>43628</v>
      </c>
      <c r="C14758" s="50">
        <v>12093.98047</v>
      </c>
      <c r="D14758" s="50">
        <f>DAX__2019_2020__33[[#This Row],[Open]]*(DAX__2019_2020__33[[#This Row],[Adj Close]]/DAX__2019_2020__33[[#This Row],[Close]])</f>
        <v>12093.98047</v>
      </c>
      <c r="E14758" s="50">
        <v>12132.280269999999</v>
      </c>
      <c r="F14758" s="50">
        <v>12068.110350000001</v>
      </c>
      <c r="G14758" s="50">
        <v>12115.679690000001</v>
      </c>
      <c r="H14758" s="50">
        <v>12115.679690000001</v>
      </c>
      <c r="I14758" s="50">
        <f>(DAX__2019_2020__33[[#This Row],[Adj Close]]-DAX__2019_2020__33[[#This Row],[Adj Open]])/DAX__2019_2020__33[[#This Row],[Adj Open]]</f>
        <v>1.7942165570572005E-3</v>
      </c>
      <c r="J14758" s="50">
        <f>DAX__2019_2020__33[[#This Row],[Adj Close]]-DAX__2019_2020__33[[#This Row],[Adj Open]]</f>
        <v>21.699220000000423</v>
      </c>
      <c r="K14758" s="50">
        <v>69957400</v>
      </c>
    </row>
    <row r="14759" spans="1:11" x14ac:dyDescent="0.3">
      <c r="A14759" s="51" t="s">
        <v>31206</v>
      </c>
      <c r="B14759" s="52">
        <v>43629</v>
      </c>
      <c r="C14759" s="50">
        <v>12095.20996</v>
      </c>
      <c r="D14759" s="50">
        <f>DAX__2019_2020__33[[#This Row],[Open]]*(DAX__2019_2020__33[[#This Row],[Adj Close]]/DAX__2019_2020__33[[#This Row],[Close]])</f>
        <v>12095.20996</v>
      </c>
      <c r="E14759" s="50">
        <v>12201.780269999999</v>
      </c>
      <c r="F14759" s="50">
        <v>12079.599609999999</v>
      </c>
      <c r="G14759" s="50">
        <v>12169.04981</v>
      </c>
      <c r="H14759" s="50">
        <v>12169.04981</v>
      </c>
      <c r="I14759" s="50">
        <f>(DAX__2019_2020__33[[#This Row],[Adj Close]]-DAX__2019_2020__33[[#This Row],[Adj Open]])/DAX__2019_2020__33[[#This Row],[Adj Open]]</f>
        <v>6.1048836890137204E-3</v>
      </c>
      <c r="J14759" s="50">
        <f>DAX__2019_2020__33[[#This Row],[Adj Close]]-DAX__2019_2020__33[[#This Row],[Adj Open]]</f>
        <v>73.839850000000297</v>
      </c>
      <c r="K14759" s="50">
        <v>69172100</v>
      </c>
    </row>
    <row r="14760" spans="1:11" x14ac:dyDescent="0.3">
      <c r="A14760" s="51" t="s">
        <v>31206</v>
      </c>
      <c r="B14760" s="52">
        <v>43630</v>
      </c>
      <c r="C14760" s="50">
        <v>12124.360350000001</v>
      </c>
      <c r="D14760" s="50">
        <f>DAX__2019_2020__33[[#This Row],[Open]]*(DAX__2019_2020__33[[#This Row],[Adj Close]]/DAX__2019_2020__33[[#This Row],[Close]])</f>
        <v>12124.360350000001</v>
      </c>
      <c r="E14760" s="50">
        <v>12136.650390000001</v>
      </c>
      <c r="F14760" s="50">
        <v>12049.759770000001</v>
      </c>
      <c r="G14760" s="50">
        <v>12096.400390000001</v>
      </c>
      <c r="H14760" s="50">
        <v>12096.400390000001</v>
      </c>
      <c r="I14760" s="50">
        <f>(DAX__2019_2020__33[[#This Row],[Adj Close]]-DAX__2019_2020__33[[#This Row],[Adj Open]])/DAX__2019_2020__33[[#This Row],[Adj Open]]</f>
        <v>-2.3060977398284056E-3</v>
      </c>
      <c r="J14760" s="50">
        <f>DAX__2019_2020__33[[#This Row],[Adj Close]]-DAX__2019_2020__33[[#This Row],[Adj Open]]</f>
        <v>-27.959960000000137</v>
      </c>
      <c r="K14760" s="50">
        <v>70037500</v>
      </c>
    </row>
    <row r="14761" spans="1:11" x14ac:dyDescent="0.3">
      <c r="A14761" s="51" t="s">
        <v>31206</v>
      </c>
      <c r="B14761" s="52">
        <v>43633</v>
      </c>
      <c r="C14761" s="50">
        <v>12112.469730000001</v>
      </c>
      <c r="D14761" s="50">
        <f>DAX__2019_2020__33[[#This Row],[Open]]*(DAX__2019_2020__33[[#This Row],[Adj Close]]/DAX__2019_2020__33[[#This Row],[Close]])</f>
        <v>12112.469730000001</v>
      </c>
      <c r="E14761" s="50">
        <v>12124.679690000001</v>
      </c>
      <c r="F14761" s="50">
        <v>12059.91992</v>
      </c>
      <c r="G14761" s="50">
        <v>12085.820309999999</v>
      </c>
      <c r="H14761" s="50">
        <v>12085.820309999999</v>
      </c>
      <c r="I14761" s="50">
        <f>(DAX__2019_2020__33[[#This Row],[Adj Close]]-DAX__2019_2020__33[[#This Row],[Adj Open]])/DAX__2019_2020__33[[#This Row],[Adj Open]]</f>
        <v>-2.2001640122985516E-3</v>
      </c>
      <c r="J14761" s="50">
        <f>DAX__2019_2020__33[[#This Row],[Adj Close]]-DAX__2019_2020__33[[#This Row],[Adj Open]]</f>
        <v>-26.649420000001555</v>
      </c>
      <c r="K14761" s="50">
        <v>84991300</v>
      </c>
    </row>
    <row r="14762" spans="1:11" x14ac:dyDescent="0.3">
      <c r="A14762" s="51" t="s">
        <v>31206</v>
      </c>
      <c r="B14762" s="52">
        <v>43634</v>
      </c>
      <c r="C14762" s="50">
        <v>12069.37012</v>
      </c>
      <c r="D14762" s="50">
        <f>DAX__2019_2020__33[[#This Row],[Open]]*(DAX__2019_2020__33[[#This Row],[Adj Close]]/DAX__2019_2020__33[[#This Row],[Close]])</f>
        <v>12069.37012</v>
      </c>
      <c r="E14762" s="50">
        <v>12358</v>
      </c>
      <c r="F14762" s="50">
        <v>11987.54981</v>
      </c>
      <c r="G14762" s="50">
        <v>12331.75</v>
      </c>
      <c r="H14762" s="50">
        <v>12331.75</v>
      </c>
      <c r="I14762" s="50">
        <f>(DAX__2019_2020__33[[#This Row],[Adj Close]]-DAX__2019_2020__33[[#This Row],[Adj Open]])/DAX__2019_2020__33[[#This Row],[Adj Open]]</f>
        <v>2.1739318406120801E-2</v>
      </c>
      <c r="J14762" s="50">
        <f>DAX__2019_2020__33[[#This Row],[Adj Close]]-DAX__2019_2020__33[[#This Row],[Adj Open]]</f>
        <v>262.37988000000041</v>
      </c>
      <c r="K14762" s="50">
        <v>153990400</v>
      </c>
    </row>
    <row r="14763" spans="1:11" x14ac:dyDescent="0.3">
      <c r="A14763" s="51" t="s">
        <v>31206</v>
      </c>
      <c r="B14763" s="52">
        <v>43635</v>
      </c>
      <c r="C14763" s="50">
        <v>12321.429690000001</v>
      </c>
      <c r="D14763" s="50">
        <f>DAX__2019_2020__33[[#This Row],[Open]]*(DAX__2019_2020__33[[#This Row],[Adj Close]]/DAX__2019_2020__33[[#This Row],[Close]])</f>
        <v>12321.429690000001</v>
      </c>
      <c r="E14763" s="50">
        <v>12346.700199999999</v>
      </c>
      <c r="F14763" s="50">
        <v>12291.190430000001</v>
      </c>
      <c r="G14763" s="50">
        <v>12308.530269999999</v>
      </c>
      <c r="H14763" s="50">
        <v>12308.530269999999</v>
      </c>
      <c r="I14763" s="50">
        <f>(DAX__2019_2020__33[[#This Row],[Adj Close]]-DAX__2019_2020__33[[#This Row],[Adj Open]])/DAX__2019_2020__33[[#This Row],[Adj Open]]</f>
        <v>-1.0469093542343263E-3</v>
      </c>
      <c r="J14763" s="50">
        <f>DAX__2019_2020__33[[#This Row],[Adj Close]]-DAX__2019_2020__33[[#This Row],[Adj Open]]</f>
        <v>-12.899420000001555</v>
      </c>
      <c r="K14763" s="50">
        <v>104190600</v>
      </c>
    </row>
    <row r="14764" spans="1:11" x14ac:dyDescent="0.3">
      <c r="A14764" s="51" t="s">
        <v>31206</v>
      </c>
      <c r="B14764" s="52">
        <v>43636</v>
      </c>
      <c r="C14764" s="50">
        <v>12409.58008</v>
      </c>
      <c r="D14764" s="50">
        <f>DAX__2019_2020__33[[#This Row],[Open]]*(DAX__2019_2020__33[[#This Row],[Adj Close]]/DAX__2019_2020__33[[#This Row],[Close]])</f>
        <v>12409.58008</v>
      </c>
      <c r="E14764" s="50">
        <v>12438.37012</v>
      </c>
      <c r="F14764" s="50">
        <v>12355.389649999999</v>
      </c>
      <c r="G14764" s="50">
        <v>12355.389649999999</v>
      </c>
      <c r="H14764" s="50">
        <v>12355.389649999999</v>
      </c>
      <c r="I14764" s="50">
        <f>(DAX__2019_2020__33[[#This Row],[Adj Close]]-DAX__2019_2020__33[[#This Row],[Adj Open]])/DAX__2019_2020__33[[#This Row],[Adj Open]]</f>
        <v>-4.366822217243032E-3</v>
      </c>
      <c r="J14764" s="50">
        <f>DAX__2019_2020__33[[#This Row],[Adj Close]]-DAX__2019_2020__33[[#This Row],[Adj Open]]</f>
        <v>-54.190430000000561</v>
      </c>
      <c r="K14764" s="50">
        <v>95166000</v>
      </c>
    </row>
    <row r="14765" spans="1:11" x14ac:dyDescent="0.3">
      <c r="A14765" s="51" t="s">
        <v>31206</v>
      </c>
      <c r="B14765" s="52">
        <v>43637</v>
      </c>
      <c r="C14765" s="50">
        <v>12351.98047</v>
      </c>
      <c r="D14765" s="50">
        <f>DAX__2019_2020__33[[#This Row],[Open]]*(DAX__2019_2020__33[[#This Row],[Adj Close]]/DAX__2019_2020__33[[#This Row],[Close]])</f>
        <v>12351.98047</v>
      </c>
      <c r="E14765" s="50">
        <v>12425.200199999999</v>
      </c>
      <c r="F14765" s="50">
        <v>12316.410159999999</v>
      </c>
      <c r="G14765" s="50">
        <v>12339.91992</v>
      </c>
      <c r="H14765" s="50">
        <v>12339.91992</v>
      </c>
      <c r="I14765" s="50">
        <f>(DAX__2019_2020__33[[#This Row],[Adj Close]]-DAX__2019_2020__33[[#This Row],[Adj Open]])/DAX__2019_2020__33[[#This Row],[Adj Open]]</f>
        <v>-9.7640617464481367E-4</v>
      </c>
      <c r="J14765" s="50">
        <f>DAX__2019_2020__33[[#This Row],[Adj Close]]-DAX__2019_2020__33[[#This Row],[Adj Open]]</f>
        <v>-12.060550000000148</v>
      </c>
      <c r="K14765" s="50">
        <v>210689700</v>
      </c>
    </row>
    <row r="14766" spans="1:11" x14ac:dyDescent="0.3">
      <c r="A14766" s="51" t="s">
        <v>31206</v>
      </c>
      <c r="B14766" s="52">
        <v>43640</v>
      </c>
      <c r="C14766" s="50">
        <v>12308.110350000001</v>
      </c>
      <c r="D14766" s="50">
        <f>DAX__2019_2020__33[[#This Row],[Open]]*(DAX__2019_2020__33[[#This Row],[Adj Close]]/DAX__2019_2020__33[[#This Row],[Close]])</f>
        <v>12308.110350000001</v>
      </c>
      <c r="E14766" s="50">
        <v>12341.559569999999</v>
      </c>
      <c r="F14766" s="50">
        <v>12250.70996</v>
      </c>
      <c r="G14766" s="50">
        <v>12274.570309999999</v>
      </c>
      <c r="H14766" s="50">
        <v>12274.570309999999</v>
      </c>
      <c r="I14766" s="50">
        <f>(DAX__2019_2020__33[[#This Row],[Adj Close]]-DAX__2019_2020__33[[#This Row],[Adj Open]])/DAX__2019_2020__33[[#This Row],[Adj Open]]</f>
        <v>-2.7250356916081499E-3</v>
      </c>
      <c r="J14766" s="50">
        <f>DAX__2019_2020__33[[#This Row],[Adj Close]]-DAX__2019_2020__33[[#This Row],[Adj Open]]</f>
        <v>-33.540040000001682</v>
      </c>
      <c r="K14766" s="50">
        <v>89756300</v>
      </c>
    </row>
    <row r="14767" spans="1:11" x14ac:dyDescent="0.3">
      <c r="A14767" s="51" t="s">
        <v>31206</v>
      </c>
      <c r="B14767" s="52">
        <v>43641</v>
      </c>
      <c r="C14767" s="50">
        <v>12226.87988</v>
      </c>
      <c r="D14767" s="50">
        <f>DAX__2019_2020__33[[#This Row],[Open]]*(DAX__2019_2020__33[[#This Row],[Adj Close]]/DAX__2019_2020__33[[#This Row],[Close]])</f>
        <v>12226.87988</v>
      </c>
      <c r="E14767" s="50">
        <v>12284.570309999999</v>
      </c>
      <c r="F14767" s="50">
        <v>12213.410159999999</v>
      </c>
      <c r="G14767" s="50">
        <v>12228.440430000001</v>
      </c>
      <c r="H14767" s="50">
        <v>12228.440430000001</v>
      </c>
      <c r="I14767" s="50">
        <f>(DAX__2019_2020__33[[#This Row],[Adj Close]]-DAX__2019_2020__33[[#This Row],[Adj Open]])/DAX__2019_2020__33[[#This Row],[Adj Open]]</f>
        <v>1.2763272521821393E-4</v>
      </c>
      <c r="J14767" s="50">
        <f>DAX__2019_2020__33[[#This Row],[Adj Close]]-DAX__2019_2020__33[[#This Row],[Adj Open]]</f>
        <v>1.5605500000001484</v>
      </c>
      <c r="K14767" s="50">
        <v>73907200</v>
      </c>
    </row>
    <row r="14768" spans="1:11" x14ac:dyDescent="0.3">
      <c r="A14768" s="51" t="s">
        <v>31206</v>
      </c>
      <c r="B14768" s="52">
        <v>43642</v>
      </c>
      <c r="C14768" s="50">
        <v>12210.51953</v>
      </c>
      <c r="D14768" s="50">
        <f>DAX__2019_2020__33[[#This Row],[Open]]*(DAX__2019_2020__33[[#This Row],[Adj Close]]/DAX__2019_2020__33[[#This Row],[Close]])</f>
        <v>12210.51953</v>
      </c>
      <c r="E14768" s="50">
        <v>12315.839840000001</v>
      </c>
      <c r="F14768" s="50">
        <v>12189.490229999999</v>
      </c>
      <c r="G14768" s="50">
        <v>12245.320309999999</v>
      </c>
      <c r="H14768" s="50">
        <v>12245.320309999999</v>
      </c>
      <c r="I14768" s="50">
        <f>(DAX__2019_2020__33[[#This Row],[Adj Close]]-DAX__2019_2020__33[[#This Row],[Adj Open]])/DAX__2019_2020__33[[#This Row],[Adj Open]]</f>
        <v>2.8500654631850525E-3</v>
      </c>
      <c r="J14768" s="50">
        <f>DAX__2019_2020__33[[#This Row],[Adj Close]]-DAX__2019_2020__33[[#This Row],[Adj Open]]</f>
        <v>34.800779999999577</v>
      </c>
      <c r="K14768" s="50">
        <v>87524700</v>
      </c>
    </row>
    <row r="14769" spans="1:11" x14ac:dyDescent="0.3">
      <c r="A14769" s="51" t="s">
        <v>31206</v>
      </c>
      <c r="B14769" s="52">
        <v>43643</v>
      </c>
      <c r="C14769" s="50">
        <v>12308.259770000001</v>
      </c>
      <c r="D14769" s="50">
        <f>DAX__2019_2020__33[[#This Row],[Open]]*(DAX__2019_2020__33[[#This Row],[Adj Close]]/DAX__2019_2020__33[[#This Row],[Close]])</f>
        <v>12308.259770000001</v>
      </c>
      <c r="E14769" s="50">
        <v>12334.570309999999</v>
      </c>
      <c r="F14769" s="50">
        <v>12209.339840000001</v>
      </c>
      <c r="G14769" s="50">
        <v>12271.030269999999</v>
      </c>
      <c r="H14769" s="50">
        <v>12271.030269999999</v>
      </c>
      <c r="I14769" s="50">
        <f>(DAX__2019_2020__33[[#This Row],[Adj Close]]-DAX__2019_2020__33[[#This Row],[Adj Open]])/DAX__2019_2020__33[[#This Row],[Adj Open]]</f>
        <v>-3.0247574145895102E-3</v>
      </c>
      <c r="J14769" s="50">
        <f>DAX__2019_2020__33[[#This Row],[Adj Close]]-DAX__2019_2020__33[[#This Row],[Adj Open]]</f>
        <v>-37.229500000001281</v>
      </c>
      <c r="K14769" s="50">
        <v>85035600</v>
      </c>
    </row>
    <row r="14770" spans="1:11" x14ac:dyDescent="0.3">
      <c r="A14770" s="51" t="s">
        <v>31206</v>
      </c>
      <c r="B14770" s="52">
        <v>43644</v>
      </c>
      <c r="C14770" s="50">
        <v>12302.76953</v>
      </c>
      <c r="D14770" s="50">
        <f>DAX__2019_2020__33[[#This Row],[Open]]*(DAX__2019_2020__33[[#This Row],[Adj Close]]/DAX__2019_2020__33[[#This Row],[Close]])</f>
        <v>12302.76953</v>
      </c>
      <c r="E14770" s="50">
        <v>12408.219730000001</v>
      </c>
      <c r="F14770" s="50">
        <v>12297.62988</v>
      </c>
      <c r="G14770" s="50">
        <v>12398.79981</v>
      </c>
      <c r="H14770" s="50">
        <v>12398.79981</v>
      </c>
      <c r="I14770" s="50">
        <f>(DAX__2019_2020__33[[#This Row],[Adj Close]]-DAX__2019_2020__33[[#This Row],[Adj Open]])/DAX__2019_2020__33[[#This Row],[Adj Open]]</f>
        <v>7.8055822931441081E-3</v>
      </c>
      <c r="J14770" s="50">
        <f>DAX__2019_2020__33[[#This Row],[Adj Close]]-DAX__2019_2020__33[[#This Row],[Adj Open]]</f>
        <v>96.030280000000857</v>
      </c>
      <c r="K14770" s="50">
        <v>99449300</v>
      </c>
    </row>
    <row r="14771" spans="1:11" x14ac:dyDescent="0.3">
      <c r="A14771" s="51" t="s">
        <v>31206</v>
      </c>
      <c r="B14771" s="52">
        <v>43647</v>
      </c>
      <c r="C14771" s="50">
        <v>12616.339840000001</v>
      </c>
      <c r="D14771" s="50">
        <f>DAX__2019_2020__33[[#This Row],[Open]]*(DAX__2019_2020__33[[#This Row],[Adj Close]]/DAX__2019_2020__33[[#This Row],[Close]])</f>
        <v>12616.339840000001</v>
      </c>
      <c r="E14771" s="50">
        <v>12619.679690000001</v>
      </c>
      <c r="F14771" s="50">
        <v>12519.29981</v>
      </c>
      <c r="G14771" s="50">
        <v>12521.37988</v>
      </c>
      <c r="H14771" s="50">
        <v>12521.37988</v>
      </c>
      <c r="I14771" s="50">
        <f>(DAX__2019_2020__33[[#This Row],[Adj Close]]-DAX__2019_2020__33[[#This Row],[Adj Open]])/DAX__2019_2020__33[[#This Row],[Adj Open]]</f>
        <v>-7.5267439847276759E-3</v>
      </c>
      <c r="J14771" s="50">
        <f>DAX__2019_2020__33[[#This Row],[Adj Close]]-DAX__2019_2020__33[[#This Row],[Adj Open]]</f>
        <v>-94.959960000000137</v>
      </c>
      <c r="K14771" s="50">
        <v>93740000</v>
      </c>
    </row>
    <row r="14772" spans="1:11" x14ac:dyDescent="0.3">
      <c r="A14772" s="51" t="s">
        <v>31206</v>
      </c>
      <c r="B14772" s="52">
        <v>43648</v>
      </c>
      <c r="C14772" s="50">
        <v>12546.929690000001</v>
      </c>
      <c r="D14772" s="50">
        <f>DAX__2019_2020__33[[#This Row],[Open]]*(DAX__2019_2020__33[[#This Row],[Adj Close]]/DAX__2019_2020__33[[#This Row],[Close]])</f>
        <v>12546.929690000001</v>
      </c>
      <c r="E14772" s="50">
        <v>12548.219730000001</v>
      </c>
      <c r="F14772" s="50">
        <v>12484.259770000001</v>
      </c>
      <c r="G14772" s="50">
        <v>12526.719730000001</v>
      </c>
      <c r="H14772" s="50">
        <v>12526.719730000001</v>
      </c>
      <c r="I14772" s="50">
        <f>(DAX__2019_2020__33[[#This Row],[Adj Close]]-DAX__2019_2020__33[[#This Row],[Adj Open]])/DAX__2019_2020__33[[#This Row],[Adj Open]]</f>
        <v>-1.6107494422406487E-3</v>
      </c>
      <c r="J14772" s="50">
        <f>DAX__2019_2020__33[[#This Row],[Adj Close]]-DAX__2019_2020__33[[#This Row],[Adj Open]]</f>
        <v>-20.209960000000137</v>
      </c>
      <c r="K14772" s="50">
        <v>68934500</v>
      </c>
    </row>
    <row r="14773" spans="1:11" x14ac:dyDescent="0.3">
      <c r="A14773" s="51" t="s">
        <v>31206</v>
      </c>
      <c r="B14773" s="52">
        <v>43649</v>
      </c>
      <c r="C14773" s="50">
        <v>12548.29981</v>
      </c>
      <c r="D14773" s="50">
        <f>DAX__2019_2020__33[[#This Row],[Open]]*(DAX__2019_2020__33[[#This Row],[Adj Close]]/DAX__2019_2020__33[[#This Row],[Close]])</f>
        <v>12548.29981</v>
      </c>
      <c r="E14773" s="50">
        <v>12631.809569999999</v>
      </c>
      <c r="F14773" s="50">
        <v>12545.79004</v>
      </c>
      <c r="G14773" s="50">
        <v>12616.240229999999</v>
      </c>
      <c r="H14773" s="50">
        <v>12616.240229999999</v>
      </c>
      <c r="I14773" s="50">
        <f>(DAX__2019_2020__33[[#This Row],[Adj Close]]-DAX__2019_2020__33[[#This Row],[Adj Open]])/DAX__2019_2020__33[[#This Row],[Adj Open]]</f>
        <v>5.4143127777243468E-3</v>
      </c>
      <c r="J14773" s="50">
        <f>DAX__2019_2020__33[[#This Row],[Adj Close]]-DAX__2019_2020__33[[#This Row],[Adj Open]]</f>
        <v>67.940419999998994</v>
      </c>
      <c r="K14773" s="50">
        <v>70392700</v>
      </c>
    </row>
    <row r="14774" spans="1:11" x14ac:dyDescent="0.3">
      <c r="A14774" s="51" t="s">
        <v>31206</v>
      </c>
      <c r="B14774" s="52">
        <v>43650</v>
      </c>
      <c r="C14774" s="50">
        <v>12644.349609999999</v>
      </c>
      <c r="D14774" s="50">
        <f>DAX__2019_2020__33[[#This Row],[Open]]*(DAX__2019_2020__33[[#This Row],[Adj Close]]/DAX__2019_2020__33[[#This Row],[Close]])</f>
        <v>12644.349609999999</v>
      </c>
      <c r="E14774" s="50">
        <v>12656.04981</v>
      </c>
      <c r="F14774" s="50">
        <v>12616.29004</v>
      </c>
      <c r="G14774" s="50">
        <v>12629.900390000001</v>
      </c>
      <c r="H14774" s="50">
        <v>12629.900390000001</v>
      </c>
      <c r="I14774" s="50">
        <f>(DAX__2019_2020__33[[#This Row],[Adj Close]]-DAX__2019_2020__33[[#This Row],[Adj Open]])/DAX__2019_2020__33[[#This Row],[Adj Open]]</f>
        <v>-1.1427412595876969E-3</v>
      </c>
      <c r="J14774" s="50">
        <f>DAX__2019_2020__33[[#This Row],[Adj Close]]-DAX__2019_2020__33[[#This Row],[Adj Open]]</f>
        <v>-14.449219999998604</v>
      </c>
      <c r="K14774" s="50">
        <v>54651300</v>
      </c>
    </row>
    <row r="14775" spans="1:11" x14ac:dyDescent="0.3">
      <c r="A14775" s="51" t="s">
        <v>31206</v>
      </c>
      <c r="B14775" s="52">
        <v>43651</v>
      </c>
      <c r="C14775" s="50">
        <v>12632.12012</v>
      </c>
      <c r="D14775" s="50">
        <f>DAX__2019_2020__33[[#This Row],[Open]]*(DAX__2019_2020__33[[#This Row],[Adj Close]]/DAX__2019_2020__33[[#This Row],[Close]])</f>
        <v>12632.12012</v>
      </c>
      <c r="E14775" s="50">
        <v>12632.12012</v>
      </c>
      <c r="F14775" s="50">
        <v>12522.110350000001</v>
      </c>
      <c r="G14775" s="50">
        <v>12568.530269999999</v>
      </c>
      <c r="H14775" s="50">
        <v>12568.530269999999</v>
      </c>
      <c r="I14775" s="50">
        <f>(DAX__2019_2020__33[[#This Row],[Adj Close]]-DAX__2019_2020__33[[#This Row],[Adj Open]])/DAX__2019_2020__33[[#This Row],[Adj Open]]</f>
        <v>-5.0339807883334389E-3</v>
      </c>
      <c r="J14775" s="50">
        <f>DAX__2019_2020__33[[#This Row],[Adj Close]]-DAX__2019_2020__33[[#This Row],[Adj Open]]</f>
        <v>-63.589850000000297</v>
      </c>
      <c r="K14775" s="50">
        <v>79900200</v>
      </c>
    </row>
    <row r="14776" spans="1:11" x14ac:dyDescent="0.3">
      <c r="A14776" s="51" t="s">
        <v>31206</v>
      </c>
      <c r="B14776" s="52">
        <v>43654</v>
      </c>
      <c r="C14776" s="50">
        <v>12541.179690000001</v>
      </c>
      <c r="D14776" s="50">
        <f>DAX__2019_2020__33[[#This Row],[Open]]*(DAX__2019_2020__33[[#This Row],[Adj Close]]/DAX__2019_2020__33[[#This Row],[Close]])</f>
        <v>12541.179690000001</v>
      </c>
      <c r="E14776" s="50">
        <v>12587.440430000001</v>
      </c>
      <c r="F14776" s="50">
        <v>12507.719730000001</v>
      </c>
      <c r="G14776" s="50">
        <v>12543.509770000001</v>
      </c>
      <c r="H14776" s="50">
        <v>12543.509770000001</v>
      </c>
      <c r="I14776" s="50">
        <f>(DAX__2019_2020__33[[#This Row],[Adj Close]]-DAX__2019_2020__33[[#This Row],[Adj Open]])/DAX__2019_2020__33[[#This Row],[Adj Open]]</f>
        <v>1.8579432378739206E-4</v>
      </c>
      <c r="J14776" s="50">
        <f>DAX__2019_2020__33[[#This Row],[Adj Close]]-DAX__2019_2020__33[[#This Row],[Adj Open]]</f>
        <v>2.3300799999997253</v>
      </c>
      <c r="K14776" s="50">
        <v>91084400</v>
      </c>
    </row>
    <row r="14777" spans="1:11" x14ac:dyDescent="0.3">
      <c r="A14777" s="51" t="s">
        <v>31206</v>
      </c>
      <c r="B14777" s="52">
        <v>43655</v>
      </c>
      <c r="C14777" s="50">
        <v>12436.969730000001</v>
      </c>
      <c r="D14777" s="50">
        <f>DAX__2019_2020__33[[#This Row],[Open]]*(DAX__2019_2020__33[[#This Row],[Adj Close]]/DAX__2019_2020__33[[#This Row],[Close]])</f>
        <v>12436.969730000001</v>
      </c>
      <c r="E14777" s="50">
        <v>12477.58008</v>
      </c>
      <c r="F14777" s="50">
        <v>12364.160159999999</v>
      </c>
      <c r="G14777" s="50">
        <v>12436.54981</v>
      </c>
      <c r="H14777" s="50">
        <v>12436.54981</v>
      </c>
      <c r="I14777" s="50">
        <f>(DAX__2019_2020__33[[#This Row],[Adj Close]]-DAX__2019_2020__33[[#This Row],[Adj Open]])/DAX__2019_2020__33[[#This Row],[Adj Open]]</f>
        <v>-3.3763851574500432E-5</v>
      </c>
      <c r="J14777" s="50">
        <f>DAX__2019_2020__33[[#This Row],[Adj Close]]-DAX__2019_2020__33[[#This Row],[Adj Open]]</f>
        <v>-0.41992000000027474</v>
      </c>
      <c r="K14777" s="50">
        <v>105796900</v>
      </c>
    </row>
    <row r="14778" spans="1:11" x14ac:dyDescent="0.3">
      <c r="A14778" s="51" t="s">
        <v>31206</v>
      </c>
      <c r="B14778" s="52">
        <v>43656</v>
      </c>
      <c r="C14778" s="50">
        <v>12412.990229999999</v>
      </c>
      <c r="D14778" s="50">
        <f>DAX__2019_2020__33[[#This Row],[Open]]*(DAX__2019_2020__33[[#This Row],[Adj Close]]/DAX__2019_2020__33[[#This Row],[Close]])</f>
        <v>12412.990229999999</v>
      </c>
      <c r="E14778" s="50">
        <v>12448.809569999999</v>
      </c>
      <c r="F14778" s="50">
        <v>12356.79981</v>
      </c>
      <c r="G14778" s="50">
        <v>12373.410159999999</v>
      </c>
      <c r="H14778" s="50">
        <v>12373.410159999999</v>
      </c>
      <c r="I14778" s="50">
        <f>(DAX__2019_2020__33[[#This Row],[Adj Close]]-DAX__2019_2020__33[[#This Row],[Adj Open]])/DAX__2019_2020__33[[#This Row],[Adj Open]]</f>
        <v>-3.1886007534543898E-3</v>
      </c>
      <c r="J14778" s="50">
        <f>DAX__2019_2020__33[[#This Row],[Adj Close]]-DAX__2019_2020__33[[#This Row],[Adj Open]]</f>
        <v>-39.580069999999978</v>
      </c>
      <c r="K14778" s="50">
        <v>80443400</v>
      </c>
    </row>
    <row r="14779" spans="1:11" x14ac:dyDescent="0.3">
      <c r="A14779" s="51" t="s">
        <v>31206</v>
      </c>
      <c r="B14779" s="52">
        <v>43657</v>
      </c>
      <c r="C14779" s="50">
        <v>12401.01953</v>
      </c>
      <c r="D14779" s="50">
        <f>DAX__2019_2020__33[[#This Row],[Open]]*(DAX__2019_2020__33[[#This Row],[Adj Close]]/DAX__2019_2020__33[[#This Row],[Close]])</f>
        <v>12401.01953</v>
      </c>
      <c r="E14779" s="50">
        <v>12417.929690000001</v>
      </c>
      <c r="F14779" s="50">
        <v>12307.339840000001</v>
      </c>
      <c r="G14779" s="50">
        <v>12332.12012</v>
      </c>
      <c r="H14779" s="50">
        <v>12332.12012</v>
      </c>
      <c r="I14779" s="50">
        <f>(DAX__2019_2020__33[[#This Row],[Adj Close]]-DAX__2019_2020__33[[#This Row],[Adj Open]])/DAX__2019_2020__33[[#This Row],[Adj Open]]</f>
        <v>-5.5559472213814014E-3</v>
      </c>
      <c r="J14779" s="50">
        <f>DAX__2019_2020__33[[#This Row],[Adj Close]]-DAX__2019_2020__33[[#This Row],[Adj Open]]</f>
        <v>-68.899409999999989</v>
      </c>
      <c r="K14779" s="50">
        <v>78192200</v>
      </c>
    </row>
    <row r="14780" spans="1:11" x14ac:dyDescent="0.3">
      <c r="A14780" s="51" t="s">
        <v>31206</v>
      </c>
      <c r="B14780" s="52">
        <v>43658</v>
      </c>
      <c r="C14780" s="50">
        <v>12318.5</v>
      </c>
      <c r="D14780" s="50">
        <f>DAX__2019_2020__33[[#This Row],[Open]]*(DAX__2019_2020__33[[#This Row],[Adj Close]]/DAX__2019_2020__33[[#This Row],[Close]])</f>
        <v>12318.5</v>
      </c>
      <c r="E14780" s="50">
        <v>12354.87012</v>
      </c>
      <c r="F14780" s="50">
        <v>12304.98047</v>
      </c>
      <c r="G14780" s="50">
        <v>12323.320309999999</v>
      </c>
      <c r="H14780" s="50">
        <v>12323.320309999999</v>
      </c>
      <c r="I14780" s="50">
        <f>(DAX__2019_2020__33[[#This Row],[Adj Close]]-DAX__2019_2020__33[[#This Row],[Adj Open]])/DAX__2019_2020__33[[#This Row],[Adj Open]]</f>
        <v>3.9130657141690577E-4</v>
      </c>
      <c r="J14780" s="50">
        <f>DAX__2019_2020__33[[#This Row],[Adj Close]]-DAX__2019_2020__33[[#This Row],[Adj Open]]</f>
        <v>4.8203099999991537</v>
      </c>
      <c r="K14780" s="50">
        <v>78381800</v>
      </c>
    </row>
    <row r="14781" spans="1:11" x14ac:dyDescent="0.3">
      <c r="A14781" s="51" t="s">
        <v>31206</v>
      </c>
      <c r="B14781" s="52">
        <v>43661</v>
      </c>
      <c r="C14781" s="50">
        <v>12346.589840000001</v>
      </c>
      <c r="D14781" s="50">
        <f>DAX__2019_2020__33[[#This Row],[Open]]*(DAX__2019_2020__33[[#This Row],[Adj Close]]/DAX__2019_2020__33[[#This Row],[Close]])</f>
        <v>12346.589840000001</v>
      </c>
      <c r="E14781" s="50">
        <v>12434.139649999999</v>
      </c>
      <c r="F14781" s="50">
        <v>12301.08008</v>
      </c>
      <c r="G14781" s="50">
        <v>12387.339840000001</v>
      </c>
      <c r="H14781" s="50">
        <v>12387.339840000001</v>
      </c>
      <c r="I14781" s="50">
        <f>(DAX__2019_2020__33[[#This Row],[Adj Close]]-DAX__2019_2020__33[[#This Row],[Adj Open]])/DAX__2019_2020__33[[#This Row],[Adj Open]]</f>
        <v>3.3005064984000473E-3</v>
      </c>
      <c r="J14781" s="50">
        <f>DAX__2019_2020__33[[#This Row],[Adj Close]]-DAX__2019_2020__33[[#This Row],[Adj Open]]</f>
        <v>40.75</v>
      </c>
      <c r="K14781" s="50">
        <v>70764100</v>
      </c>
    </row>
    <row r="14782" spans="1:11" x14ac:dyDescent="0.3">
      <c r="A14782" s="51" t="s">
        <v>31206</v>
      </c>
      <c r="B14782" s="52">
        <v>43662</v>
      </c>
      <c r="C14782" s="50">
        <v>12392.190430000001</v>
      </c>
      <c r="D14782" s="50">
        <f>DAX__2019_2020__33[[#This Row],[Open]]*(DAX__2019_2020__33[[#This Row],[Adj Close]]/DAX__2019_2020__33[[#This Row],[Close]])</f>
        <v>12392.190430000001</v>
      </c>
      <c r="E14782" s="50">
        <v>12465.190430000001</v>
      </c>
      <c r="F14782" s="50">
        <v>12366.969730000001</v>
      </c>
      <c r="G14782" s="50">
        <v>12430.969730000001</v>
      </c>
      <c r="H14782" s="50">
        <v>12430.969730000001</v>
      </c>
      <c r="I14782" s="50">
        <f>(DAX__2019_2020__33[[#This Row],[Adj Close]]-DAX__2019_2020__33[[#This Row],[Adj Open]])/DAX__2019_2020__33[[#This Row],[Adj Open]]</f>
        <v>3.1293337702526045E-3</v>
      </c>
      <c r="J14782" s="50">
        <f>DAX__2019_2020__33[[#This Row],[Adj Close]]-DAX__2019_2020__33[[#This Row],[Adj Open]]</f>
        <v>38.779300000000148</v>
      </c>
      <c r="K14782" s="50">
        <v>75136100</v>
      </c>
    </row>
    <row r="14783" spans="1:11" x14ac:dyDescent="0.3">
      <c r="A14783" s="51" t="s">
        <v>31206</v>
      </c>
      <c r="B14783" s="52">
        <v>43663</v>
      </c>
      <c r="C14783" s="50">
        <v>12429.87012</v>
      </c>
      <c r="D14783" s="50">
        <f>DAX__2019_2020__33[[#This Row],[Open]]*(DAX__2019_2020__33[[#This Row],[Adj Close]]/DAX__2019_2020__33[[#This Row],[Close]])</f>
        <v>12429.87012</v>
      </c>
      <c r="E14783" s="50">
        <v>12453.33008</v>
      </c>
      <c r="F14783" s="50">
        <v>12324.33008</v>
      </c>
      <c r="G14783" s="50">
        <v>12341.030269999999</v>
      </c>
      <c r="H14783" s="50">
        <v>12341.030269999999</v>
      </c>
      <c r="I14783" s="50">
        <f>(DAX__2019_2020__33[[#This Row],[Adj Close]]-DAX__2019_2020__33[[#This Row],[Adj Open]])/DAX__2019_2020__33[[#This Row],[Adj Open]]</f>
        <v>-7.1472870707679041E-3</v>
      </c>
      <c r="J14783" s="50">
        <f>DAX__2019_2020__33[[#This Row],[Adj Close]]-DAX__2019_2020__33[[#This Row],[Adj Open]]</f>
        <v>-88.839850000000297</v>
      </c>
      <c r="K14783" s="50">
        <v>72857800</v>
      </c>
    </row>
    <row r="14784" spans="1:11" x14ac:dyDescent="0.3">
      <c r="A14784" s="51" t="s">
        <v>31206</v>
      </c>
      <c r="B14784" s="52">
        <v>43664</v>
      </c>
      <c r="C14784" s="50">
        <v>12194.33008</v>
      </c>
      <c r="D14784" s="50">
        <f>DAX__2019_2020__33[[#This Row],[Open]]*(DAX__2019_2020__33[[#This Row],[Adj Close]]/DAX__2019_2020__33[[#This Row],[Close]])</f>
        <v>12194.33008</v>
      </c>
      <c r="E14784" s="50">
        <v>12296.29981</v>
      </c>
      <c r="F14784" s="50">
        <v>12172.589840000001</v>
      </c>
      <c r="G14784" s="50">
        <v>12227.849609999999</v>
      </c>
      <c r="H14784" s="50">
        <v>12227.849609999999</v>
      </c>
      <c r="I14784" s="50">
        <f>(DAX__2019_2020__33[[#This Row],[Adj Close]]-DAX__2019_2020__33[[#This Row],[Adj Open]])/DAX__2019_2020__33[[#This Row],[Adj Open]]</f>
        <v>2.7487799477377748E-3</v>
      </c>
      <c r="J14784" s="50">
        <f>DAX__2019_2020__33[[#This Row],[Adj Close]]-DAX__2019_2020__33[[#This Row],[Adj Open]]</f>
        <v>33.519529999999577</v>
      </c>
      <c r="K14784" s="50">
        <v>73275500</v>
      </c>
    </row>
    <row r="14785" spans="1:11" x14ac:dyDescent="0.3">
      <c r="A14785" s="51" t="s">
        <v>31206</v>
      </c>
      <c r="B14785" s="52">
        <v>43665</v>
      </c>
      <c r="C14785" s="50">
        <v>12302.639649999999</v>
      </c>
      <c r="D14785" s="50">
        <f>DAX__2019_2020__33[[#This Row],[Open]]*(DAX__2019_2020__33[[#This Row],[Adj Close]]/DAX__2019_2020__33[[#This Row],[Close]])</f>
        <v>12302.639649999999</v>
      </c>
      <c r="E14785" s="50">
        <v>12340.110350000001</v>
      </c>
      <c r="F14785" s="50">
        <v>12211.66992</v>
      </c>
      <c r="G14785" s="50">
        <v>12260.070309999999</v>
      </c>
      <c r="H14785" s="50">
        <v>12260.070309999999</v>
      </c>
      <c r="I14785" s="50">
        <f>(DAX__2019_2020__33[[#This Row],[Adj Close]]-DAX__2019_2020__33[[#This Row],[Adj Open]])/DAX__2019_2020__33[[#This Row],[Adj Open]]</f>
        <v>-3.4601793770331242E-3</v>
      </c>
      <c r="J14785" s="50">
        <f>DAX__2019_2020__33[[#This Row],[Adj Close]]-DAX__2019_2020__33[[#This Row],[Adj Open]]</f>
        <v>-42.569340000000011</v>
      </c>
      <c r="K14785" s="50">
        <v>77803200</v>
      </c>
    </row>
    <row r="14786" spans="1:11" x14ac:dyDescent="0.3">
      <c r="A14786" s="51" t="s">
        <v>31206</v>
      </c>
      <c r="B14786" s="52">
        <v>43668</v>
      </c>
      <c r="C14786" s="50">
        <v>12243.58008</v>
      </c>
      <c r="D14786" s="50">
        <f>DAX__2019_2020__33[[#This Row],[Open]]*(DAX__2019_2020__33[[#This Row],[Adj Close]]/DAX__2019_2020__33[[#This Row],[Close]])</f>
        <v>12243.58008</v>
      </c>
      <c r="E14786" s="50">
        <v>12346.01953</v>
      </c>
      <c r="F14786" s="50">
        <v>12236.700199999999</v>
      </c>
      <c r="G14786" s="50">
        <v>12289.400390000001</v>
      </c>
      <c r="H14786" s="50">
        <v>12289.400390000001</v>
      </c>
      <c r="I14786" s="50">
        <f>(DAX__2019_2020__33[[#This Row],[Adj Close]]-DAX__2019_2020__33[[#This Row],[Adj Open]])/DAX__2019_2020__33[[#This Row],[Adj Open]]</f>
        <v>3.7423947653063396E-3</v>
      </c>
      <c r="J14786" s="50">
        <f>DAX__2019_2020__33[[#This Row],[Adj Close]]-DAX__2019_2020__33[[#This Row],[Adj Open]]</f>
        <v>45.820310000000973</v>
      </c>
      <c r="K14786" s="50">
        <v>58508700</v>
      </c>
    </row>
    <row r="14787" spans="1:11" x14ac:dyDescent="0.3">
      <c r="A14787" s="51" t="s">
        <v>31206</v>
      </c>
      <c r="B14787" s="52">
        <v>43669</v>
      </c>
      <c r="C14787" s="50">
        <v>12384.660159999999</v>
      </c>
      <c r="D14787" s="50">
        <f>DAX__2019_2020__33[[#This Row],[Open]]*(DAX__2019_2020__33[[#This Row],[Adj Close]]/DAX__2019_2020__33[[#This Row],[Close]])</f>
        <v>12384.660159999999</v>
      </c>
      <c r="E14787" s="50">
        <v>12531.160159999999</v>
      </c>
      <c r="F14787" s="50">
        <v>12369.190430000001</v>
      </c>
      <c r="G14787" s="50">
        <v>12490.740229999999</v>
      </c>
      <c r="H14787" s="50">
        <v>12490.740229999999</v>
      </c>
      <c r="I14787" s="50">
        <f>(DAX__2019_2020__33[[#This Row],[Adj Close]]-DAX__2019_2020__33[[#This Row],[Adj Open]])/DAX__2019_2020__33[[#This Row],[Adj Open]]</f>
        <v>8.5654405231576393E-3</v>
      </c>
      <c r="J14787" s="50">
        <f>DAX__2019_2020__33[[#This Row],[Adj Close]]-DAX__2019_2020__33[[#This Row],[Adj Open]]</f>
        <v>106.08006999999998</v>
      </c>
      <c r="K14787" s="50">
        <v>94402100</v>
      </c>
    </row>
    <row r="14788" spans="1:11" x14ac:dyDescent="0.3">
      <c r="A14788" s="51" t="s">
        <v>31206</v>
      </c>
      <c r="B14788" s="52">
        <v>43670</v>
      </c>
      <c r="C14788" s="50">
        <v>12510.51953</v>
      </c>
      <c r="D14788" s="50">
        <f>DAX__2019_2020__33[[#This Row],[Open]]*(DAX__2019_2020__33[[#This Row],[Adj Close]]/DAX__2019_2020__33[[#This Row],[Close]])</f>
        <v>12510.51953</v>
      </c>
      <c r="E14788" s="50">
        <v>12550.339840000001</v>
      </c>
      <c r="F14788" s="50">
        <v>12476.54981</v>
      </c>
      <c r="G14788" s="50">
        <v>12522.889649999999</v>
      </c>
      <c r="H14788" s="50">
        <v>12522.889649999999</v>
      </c>
      <c r="I14788" s="50">
        <f>(DAX__2019_2020__33[[#This Row],[Adj Close]]-DAX__2019_2020__33[[#This Row],[Adj Open]])/DAX__2019_2020__33[[#This Row],[Adj Open]]</f>
        <v>9.8877748204910781E-4</v>
      </c>
      <c r="J14788" s="50">
        <f>DAX__2019_2020__33[[#This Row],[Adj Close]]-DAX__2019_2020__33[[#This Row],[Adj Open]]</f>
        <v>12.370119999999588</v>
      </c>
      <c r="K14788" s="50">
        <v>93206200</v>
      </c>
    </row>
    <row r="14789" spans="1:11" x14ac:dyDescent="0.3">
      <c r="A14789" s="51" t="s">
        <v>31206</v>
      </c>
      <c r="B14789" s="52">
        <v>43671</v>
      </c>
      <c r="C14789" s="50">
        <v>12576.01953</v>
      </c>
      <c r="D14789" s="50">
        <f>DAX__2019_2020__33[[#This Row],[Open]]*(DAX__2019_2020__33[[#This Row],[Adj Close]]/DAX__2019_2020__33[[#This Row],[Close]])</f>
        <v>12576.01953</v>
      </c>
      <c r="E14789" s="50">
        <v>12599.929690000001</v>
      </c>
      <c r="F14789" s="50">
        <v>12299.099609999999</v>
      </c>
      <c r="G14789" s="50">
        <v>12362.099609999999</v>
      </c>
      <c r="H14789" s="50">
        <v>12362.099609999999</v>
      </c>
      <c r="I14789" s="50">
        <f>(DAX__2019_2020__33[[#This Row],[Adj Close]]-DAX__2019_2020__33[[#This Row],[Adj Open]])/DAX__2019_2020__33[[#This Row],[Adj Open]]</f>
        <v>-1.7010145339683667E-2</v>
      </c>
      <c r="J14789" s="50">
        <f>DAX__2019_2020__33[[#This Row],[Adj Close]]-DAX__2019_2020__33[[#This Row],[Adj Open]]</f>
        <v>-213.91992000000027</v>
      </c>
      <c r="K14789" s="50">
        <v>115937000</v>
      </c>
    </row>
    <row r="14790" spans="1:11" x14ac:dyDescent="0.3">
      <c r="A14790" s="51" t="s">
        <v>31206</v>
      </c>
      <c r="B14790" s="52">
        <v>43672</v>
      </c>
      <c r="C14790" s="50">
        <v>12363.860350000001</v>
      </c>
      <c r="D14790" s="50">
        <f>DAX__2019_2020__33[[#This Row],[Open]]*(DAX__2019_2020__33[[#This Row],[Adj Close]]/DAX__2019_2020__33[[#This Row],[Close]])</f>
        <v>12363.860350000001</v>
      </c>
      <c r="E14790" s="50">
        <v>12428.04981</v>
      </c>
      <c r="F14790" s="50">
        <v>12356.150390000001</v>
      </c>
      <c r="G14790" s="50">
        <v>12419.900390000001</v>
      </c>
      <c r="H14790" s="50">
        <v>12419.900390000001</v>
      </c>
      <c r="I14790" s="50">
        <f>(DAX__2019_2020__33[[#This Row],[Adj Close]]-DAX__2019_2020__33[[#This Row],[Adj Open]])/DAX__2019_2020__33[[#This Row],[Adj Open]]</f>
        <v>4.532568179646243E-3</v>
      </c>
      <c r="J14790" s="50">
        <f>DAX__2019_2020__33[[#This Row],[Adj Close]]-DAX__2019_2020__33[[#This Row],[Adj Open]]</f>
        <v>56.040039999999863</v>
      </c>
      <c r="K14790" s="50">
        <v>71108800</v>
      </c>
    </row>
    <row r="14791" spans="1:11" x14ac:dyDescent="0.3">
      <c r="A14791" s="51" t="s">
        <v>31206</v>
      </c>
      <c r="B14791" s="52">
        <v>43675</v>
      </c>
      <c r="C14791" s="50">
        <v>12398.29004</v>
      </c>
      <c r="D14791" s="50">
        <f>DAX__2019_2020__33[[#This Row],[Open]]*(DAX__2019_2020__33[[#This Row],[Adj Close]]/DAX__2019_2020__33[[#This Row],[Close]])</f>
        <v>12398.29004</v>
      </c>
      <c r="E14791" s="50">
        <v>12473.969730000001</v>
      </c>
      <c r="F14791" s="50">
        <v>12387.58008</v>
      </c>
      <c r="G14791" s="50">
        <v>12417.469730000001</v>
      </c>
      <c r="H14791" s="50">
        <v>12417.469730000001</v>
      </c>
      <c r="I14791" s="50">
        <f>(DAX__2019_2020__33[[#This Row],[Adj Close]]-DAX__2019_2020__33[[#This Row],[Adj Open]])/DAX__2019_2020__33[[#This Row],[Adj Open]]</f>
        <v>1.5469625196799191E-3</v>
      </c>
      <c r="J14791" s="50">
        <f>DAX__2019_2020__33[[#This Row],[Adj Close]]-DAX__2019_2020__33[[#This Row],[Adj Open]]</f>
        <v>19.179690000000846</v>
      </c>
      <c r="K14791" s="50">
        <v>64309600</v>
      </c>
    </row>
    <row r="14792" spans="1:11" x14ac:dyDescent="0.3">
      <c r="A14792" s="51" t="s">
        <v>31206</v>
      </c>
      <c r="B14792" s="52">
        <v>43676</v>
      </c>
      <c r="C14792" s="50">
        <v>12398.240229999999</v>
      </c>
      <c r="D14792" s="50">
        <f>DAX__2019_2020__33[[#This Row],[Open]]*(DAX__2019_2020__33[[#This Row],[Adj Close]]/DAX__2019_2020__33[[#This Row],[Close]])</f>
        <v>12398.240229999999</v>
      </c>
      <c r="E14792" s="50">
        <v>12404.509770000001</v>
      </c>
      <c r="F14792" s="50">
        <v>12115.280269999999</v>
      </c>
      <c r="G14792" s="50">
        <v>12147.240229999999</v>
      </c>
      <c r="H14792" s="50">
        <v>12147.240229999999</v>
      </c>
      <c r="I14792" s="50">
        <f>(DAX__2019_2020__33[[#This Row],[Adj Close]]-DAX__2019_2020__33[[#This Row],[Adj Open]])/DAX__2019_2020__33[[#This Row],[Adj Open]]</f>
        <v>-2.0244808565061979E-2</v>
      </c>
      <c r="J14792" s="50">
        <f>DAX__2019_2020__33[[#This Row],[Adj Close]]-DAX__2019_2020__33[[#This Row],[Adj Open]]</f>
        <v>-251</v>
      </c>
      <c r="K14792" s="50">
        <v>114710200</v>
      </c>
    </row>
    <row r="14793" spans="1:11" x14ac:dyDescent="0.3">
      <c r="A14793" s="51" t="s">
        <v>31206</v>
      </c>
      <c r="B14793" s="52">
        <v>43677</v>
      </c>
      <c r="C14793" s="50">
        <v>12149.089840000001</v>
      </c>
      <c r="D14793" s="50">
        <f>DAX__2019_2020__33[[#This Row],[Open]]*(DAX__2019_2020__33[[#This Row],[Adj Close]]/DAX__2019_2020__33[[#This Row],[Close]])</f>
        <v>12149.089840000001</v>
      </c>
      <c r="E14793" s="50">
        <v>12226.490229999999</v>
      </c>
      <c r="F14793" s="50">
        <v>12139.030269999999</v>
      </c>
      <c r="G14793" s="50">
        <v>12189.04004</v>
      </c>
      <c r="H14793" s="50">
        <v>12189.04004</v>
      </c>
      <c r="I14793" s="50">
        <f>(DAX__2019_2020__33[[#This Row],[Adj Close]]-DAX__2019_2020__33[[#This Row],[Adj Open]])/DAX__2019_2020__33[[#This Row],[Adj Open]]</f>
        <v>3.2883286341719334E-3</v>
      </c>
      <c r="J14793" s="50">
        <f>DAX__2019_2020__33[[#This Row],[Adj Close]]-DAX__2019_2020__33[[#This Row],[Adj Open]]</f>
        <v>39.950199999999313</v>
      </c>
      <c r="K14793" s="50">
        <v>91199000</v>
      </c>
    </row>
    <row r="14794" spans="1:11" x14ac:dyDescent="0.3">
      <c r="A14794" s="51" t="s">
        <v>31206</v>
      </c>
      <c r="B14794" s="52">
        <v>43678</v>
      </c>
      <c r="C14794" s="50">
        <v>12134.70996</v>
      </c>
      <c r="D14794" s="50">
        <f>DAX__2019_2020__33[[#This Row],[Open]]*(DAX__2019_2020__33[[#This Row],[Adj Close]]/DAX__2019_2020__33[[#This Row],[Close]])</f>
        <v>12134.70996</v>
      </c>
      <c r="E14794" s="50">
        <v>12254.030269999999</v>
      </c>
      <c r="F14794" s="50">
        <v>12129.33008</v>
      </c>
      <c r="G14794" s="50">
        <v>12253.150390000001</v>
      </c>
      <c r="H14794" s="50">
        <v>12253.150390000001</v>
      </c>
      <c r="I14794" s="50">
        <f>(DAX__2019_2020__33[[#This Row],[Adj Close]]-DAX__2019_2020__33[[#This Row],[Adj Open]])/DAX__2019_2020__33[[#This Row],[Adj Open]]</f>
        <v>9.7604664957316005E-3</v>
      </c>
      <c r="J14794" s="50">
        <f>DAX__2019_2020__33[[#This Row],[Adj Close]]-DAX__2019_2020__33[[#This Row],[Adj Open]]</f>
        <v>118.44043000000056</v>
      </c>
      <c r="K14794" s="50">
        <v>87758900</v>
      </c>
    </row>
    <row r="14795" spans="1:11" x14ac:dyDescent="0.3">
      <c r="A14795" s="51" t="s">
        <v>31206</v>
      </c>
      <c r="B14795" s="52">
        <v>43679</v>
      </c>
      <c r="C14795" s="50">
        <v>12033.679690000001</v>
      </c>
      <c r="D14795" s="50">
        <f>DAX__2019_2020__33[[#This Row],[Open]]*(DAX__2019_2020__33[[#This Row],[Adj Close]]/DAX__2019_2020__33[[#This Row],[Close]])</f>
        <v>12033.679690000001</v>
      </c>
      <c r="E14795" s="50">
        <v>12034.910159999999</v>
      </c>
      <c r="F14795" s="50">
        <v>11836.75</v>
      </c>
      <c r="G14795" s="50">
        <v>11872.440430000001</v>
      </c>
      <c r="H14795" s="50">
        <v>11872.440430000001</v>
      </c>
      <c r="I14795" s="50">
        <f>(DAX__2019_2020__33[[#This Row],[Adj Close]]-DAX__2019_2020__33[[#This Row],[Adj Open]])/DAX__2019_2020__33[[#This Row],[Adj Open]]</f>
        <v>-1.3398998822778228E-2</v>
      </c>
      <c r="J14795" s="50">
        <f>DAX__2019_2020__33[[#This Row],[Adj Close]]-DAX__2019_2020__33[[#This Row],[Adj Open]]</f>
        <v>-161.23926000000029</v>
      </c>
      <c r="K14795" s="50">
        <v>138678400</v>
      </c>
    </row>
    <row r="14796" spans="1:11" x14ac:dyDescent="0.3">
      <c r="A14796" s="51" t="s">
        <v>31206</v>
      </c>
      <c r="B14796" s="52">
        <v>43682</v>
      </c>
      <c r="C14796" s="50">
        <v>11758.440430000001</v>
      </c>
      <c r="D14796" s="50">
        <f>DAX__2019_2020__33[[#This Row],[Open]]*(DAX__2019_2020__33[[#This Row],[Adj Close]]/DAX__2019_2020__33[[#This Row],[Close]])</f>
        <v>11758.440430000001</v>
      </c>
      <c r="E14796" s="50">
        <v>11797.51953</v>
      </c>
      <c r="F14796" s="50">
        <v>11628.570309999999</v>
      </c>
      <c r="G14796" s="50">
        <v>11658.509770000001</v>
      </c>
      <c r="H14796" s="50">
        <v>11658.509770000001</v>
      </c>
      <c r="I14796" s="50">
        <f>(DAX__2019_2020__33[[#This Row],[Adj Close]]-DAX__2019_2020__33[[#This Row],[Adj Open]])/DAX__2019_2020__33[[#This Row],[Adj Open]]</f>
        <v>-8.4986321608638699E-3</v>
      </c>
      <c r="J14796" s="50">
        <f>DAX__2019_2020__33[[#This Row],[Adj Close]]-DAX__2019_2020__33[[#This Row],[Adj Open]]</f>
        <v>-99.930659999999989</v>
      </c>
      <c r="K14796" s="50">
        <v>113784300</v>
      </c>
    </row>
    <row r="14797" spans="1:11" x14ac:dyDescent="0.3">
      <c r="A14797" s="51" t="s">
        <v>31206</v>
      </c>
      <c r="B14797" s="52">
        <v>43683</v>
      </c>
      <c r="C14797" s="50">
        <v>11690.26953</v>
      </c>
      <c r="D14797" s="50">
        <f>DAX__2019_2020__33[[#This Row],[Open]]*(DAX__2019_2020__33[[#This Row],[Adj Close]]/DAX__2019_2020__33[[#This Row],[Close]])</f>
        <v>11690.26953</v>
      </c>
      <c r="E14797" s="50">
        <v>11748.83008</v>
      </c>
      <c r="F14797" s="50">
        <v>11567.95996</v>
      </c>
      <c r="G14797" s="50">
        <v>11567.95996</v>
      </c>
      <c r="H14797" s="50">
        <v>11567.95996</v>
      </c>
      <c r="I14797" s="50">
        <f>(DAX__2019_2020__33[[#This Row],[Adj Close]]-DAX__2019_2020__33[[#This Row],[Adj Open]])/DAX__2019_2020__33[[#This Row],[Adj Open]]</f>
        <v>-1.0462510696278142E-2</v>
      </c>
      <c r="J14797" s="50">
        <f>DAX__2019_2020__33[[#This Row],[Adj Close]]-DAX__2019_2020__33[[#This Row],[Adj Open]]</f>
        <v>-122.30956999999944</v>
      </c>
      <c r="K14797" s="50">
        <v>86220300</v>
      </c>
    </row>
    <row r="14798" spans="1:11" x14ac:dyDescent="0.3">
      <c r="A14798" s="51" t="s">
        <v>31206</v>
      </c>
      <c r="B14798" s="52">
        <v>43684</v>
      </c>
      <c r="C14798" s="50">
        <v>11636.339840000001</v>
      </c>
      <c r="D14798" s="50">
        <f>DAX__2019_2020__33[[#This Row],[Open]]*(DAX__2019_2020__33[[#This Row],[Adj Close]]/DAX__2019_2020__33[[#This Row],[Close]])</f>
        <v>11636.339840000001</v>
      </c>
      <c r="E14798" s="50">
        <v>11747.740229999999</v>
      </c>
      <c r="F14798" s="50">
        <v>11559.759770000001</v>
      </c>
      <c r="G14798" s="50">
        <v>11650.150390000001</v>
      </c>
      <c r="H14798" s="50">
        <v>11650.150390000001</v>
      </c>
      <c r="I14798" s="50">
        <f>(DAX__2019_2020__33[[#This Row],[Adj Close]]-DAX__2019_2020__33[[#This Row],[Adj Open]])/DAX__2019_2020__33[[#This Row],[Adj Open]]</f>
        <v>1.1868465677262437E-3</v>
      </c>
      <c r="J14798" s="50">
        <f>DAX__2019_2020__33[[#This Row],[Adj Close]]-DAX__2019_2020__33[[#This Row],[Adj Open]]</f>
        <v>13.810550000000148</v>
      </c>
      <c r="K14798" s="50">
        <v>108829300</v>
      </c>
    </row>
    <row r="14799" spans="1:11" x14ac:dyDescent="0.3">
      <c r="A14799" s="51" t="s">
        <v>31206</v>
      </c>
      <c r="B14799" s="52">
        <v>43685</v>
      </c>
      <c r="C14799" s="50">
        <v>11752.95996</v>
      </c>
      <c r="D14799" s="50">
        <f>DAX__2019_2020__33[[#This Row],[Open]]*(DAX__2019_2020__33[[#This Row],[Adj Close]]/DAX__2019_2020__33[[#This Row],[Close]])</f>
        <v>11752.95996</v>
      </c>
      <c r="E14799" s="50">
        <v>11845.410159999999</v>
      </c>
      <c r="F14799" s="50">
        <v>11683.990229999999</v>
      </c>
      <c r="G14799" s="50">
        <v>11845.410159999999</v>
      </c>
      <c r="H14799" s="50">
        <v>11845.410159999999</v>
      </c>
      <c r="I14799" s="50">
        <f>(DAX__2019_2020__33[[#This Row],[Adj Close]]-DAX__2019_2020__33[[#This Row],[Adj Open]])/DAX__2019_2020__33[[#This Row],[Adj Open]]</f>
        <v>7.8661205615133661E-3</v>
      </c>
      <c r="J14799" s="50">
        <f>DAX__2019_2020__33[[#This Row],[Adj Close]]-DAX__2019_2020__33[[#This Row],[Adj Open]]</f>
        <v>92.450199999999313</v>
      </c>
      <c r="K14799" s="50">
        <v>101153300</v>
      </c>
    </row>
    <row r="14800" spans="1:11" x14ac:dyDescent="0.3">
      <c r="A14800" s="51" t="s">
        <v>31206</v>
      </c>
      <c r="B14800" s="52">
        <v>43686</v>
      </c>
      <c r="C14800" s="50">
        <v>11806.820309999999</v>
      </c>
      <c r="D14800" s="50">
        <f>DAX__2019_2020__33[[#This Row],[Open]]*(DAX__2019_2020__33[[#This Row],[Adj Close]]/DAX__2019_2020__33[[#This Row],[Close]])</f>
        <v>11806.820309999999</v>
      </c>
      <c r="E14800" s="50">
        <v>11865.62988</v>
      </c>
      <c r="F14800" s="50">
        <v>11674.110350000001</v>
      </c>
      <c r="G14800" s="50">
        <v>11693.79981</v>
      </c>
      <c r="H14800" s="50">
        <v>11693.79981</v>
      </c>
      <c r="I14800" s="50">
        <f>(DAX__2019_2020__33[[#This Row],[Adj Close]]-DAX__2019_2020__33[[#This Row],[Adj Open]])/DAX__2019_2020__33[[#This Row],[Adj Open]]</f>
        <v>-9.5724756566570226E-3</v>
      </c>
      <c r="J14800" s="50">
        <f>DAX__2019_2020__33[[#This Row],[Adj Close]]-DAX__2019_2020__33[[#This Row],[Adj Open]]</f>
        <v>-113.02049999999872</v>
      </c>
      <c r="K14800" s="50">
        <v>107173100</v>
      </c>
    </row>
    <row r="14801" spans="1:11" x14ac:dyDescent="0.3">
      <c r="A14801" s="51" t="s">
        <v>31206</v>
      </c>
      <c r="B14801" s="52">
        <v>43689</v>
      </c>
      <c r="C14801" s="50">
        <v>11801.059569999999</v>
      </c>
      <c r="D14801" s="50">
        <f>DAX__2019_2020__33[[#This Row],[Open]]*(DAX__2019_2020__33[[#This Row],[Adj Close]]/DAX__2019_2020__33[[#This Row],[Close]])</f>
        <v>11801.059569999999</v>
      </c>
      <c r="E14801" s="50">
        <v>11836.969730000001</v>
      </c>
      <c r="F14801" s="50">
        <v>11647.009770000001</v>
      </c>
      <c r="G14801" s="50">
        <v>11679.679690000001</v>
      </c>
      <c r="H14801" s="50">
        <v>11679.679690000001</v>
      </c>
      <c r="I14801" s="50">
        <f>(DAX__2019_2020__33[[#This Row],[Adj Close]]-DAX__2019_2020__33[[#This Row],[Adj Open]])/DAX__2019_2020__33[[#This Row],[Adj Open]]</f>
        <v>-1.0285506930967775E-2</v>
      </c>
      <c r="J14801" s="50">
        <f>DAX__2019_2020__33[[#This Row],[Adj Close]]-DAX__2019_2020__33[[#This Row],[Adj Open]]</f>
        <v>-121.37987999999859</v>
      </c>
      <c r="K14801" s="50">
        <v>76120900</v>
      </c>
    </row>
    <row r="14802" spans="1:11" x14ac:dyDescent="0.3">
      <c r="A14802" s="51" t="s">
        <v>31206</v>
      </c>
      <c r="B14802" s="52">
        <v>43690</v>
      </c>
      <c r="C14802" s="50">
        <v>11632.849609999999</v>
      </c>
      <c r="D14802" s="50">
        <f>DAX__2019_2020__33[[#This Row],[Open]]*(DAX__2019_2020__33[[#This Row],[Adj Close]]/DAX__2019_2020__33[[#This Row],[Close]])</f>
        <v>11632.849609999999</v>
      </c>
      <c r="E14802" s="50">
        <v>11835.87988</v>
      </c>
      <c r="F14802" s="50">
        <v>11539.62988</v>
      </c>
      <c r="G14802" s="50">
        <v>11750.12988</v>
      </c>
      <c r="H14802" s="50">
        <v>11750.12988</v>
      </c>
      <c r="I14802" s="50">
        <f>(DAX__2019_2020__33[[#This Row],[Adj Close]]-DAX__2019_2020__33[[#This Row],[Adj Open]])/DAX__2019_2020__33[[#This Row],[Adj Open]]</f>
        <v>1.0081817777407088E-2</v>
      </c>
      <c r="J14802" s="50">
        <f>DAX__2019_2020__33[[#This Row],[Adj Close]]-DAX__2019_2020__33[[#This Row],[Adj Open]]</f>
        <v>117.28027000000111</v>
      </c>
      <c r="K14802" s="50">
        <v>116609400</v>
      </c>
    </row>
    <row r="14803" spans="1:11" x14ac:dyDescent="0.3">
      <c r="A14803" s="51" t="s">
        <v>31206</v>
      </c>
      <c r="B14803" s="52">
        <v>43691</v>
      </c>
      <c r="C14803" s="50">
        <v>11758.75</v>
      </c>
      <c r="D14803" s="50">
        <f>DAX__2019_2020__33[[#This Row],[Open]]*(DAX__2019_2020__33[[#This Row],[Adj Close]]/DAX__2019_2020__33[[#This Row],[Close]])</f>
        <v>11758.75</v>
      </c>
      <c r="E14803" s="50">
        <v>11759.570309999999</v>
      </c>
      <c r="F14803" s="50">
        <v>11459.37012</v>
      </c>
      <c r="G14803" s="50">
        <v>11492.660159999999</v>
      </c>
      <c r="H14803" s="50">
        <v>11492.660159999999</v>
      </c>
      <c r="I14803" s="50">
        <f>(DAX__2019_2020__33[[#This Row],[Adj Close]]-DAX__2019_2020__33[[#This Row],[Adj Open]])/DAX__2019_2020__33[[#This Row],[Adj Open]]</f>
        <v>-2.2629092378016417E-2</v>
      </c>
      <c r="J14803" s="50">
        <f>DAX__2019_2020__33[[#This Row],[Adj Close]]-DAX__2019_2020__33[[#This Row],[Adj Open]]</f>
        <v>-266.08984000000055</v>
      </c>
      <c r="K14803" s="50">
        <v>106028900</v>
      </c>
    </row>
    <row r="14804" spans="1:11" x14ac:dyDescent="0.3">
      <c r="A14804" s="51" t="s">
        <v>31206</v>
      </c>
      <c r="B14804" s="52">
        <v>43692</v>
      </c>
      <c r="C14804" s="50">
        <v>11522.45996</v>
      </c>
      <c r="D14804" s="50">
        <f>DAX__2019_2020__33[[#This Row],[Open]]*(DAX__2019_2020__33[[#This Row],[Adj Close]]/DAX__2019_2020__33[[#This Row],[Close]])</f>
        <v>11522.45996</v>
      </c>
      <c r="E14804" s="50">
        <v>11530.009770000001</v>
      </c>
      <c r="F14804" s="50">
        <v>11266.48047</v>
      </c>
      <c r="G14804" s="50">
        <v>11412.66992</v>
      </c>
      <c r="H14804" s="50">
        <v>11412.66992</v>
      </c>
      <c r="I14804" s="50">
        <f>(DAX__2019_2020__33[[#This Row],[Adj Close]]-DAX__2019_2020__33[[#This Row],[Adj Open]])/DAX__2019_2020__33[[#This Row],[Adj Open]]</f>
        <v>-9.5283507498514983E-3</v>
      </c>
      <c r="J14804" s="50">
        <f>DAX__2019_2020__33[[#This Row],[Adj Close]]-DAX__2019_2020__33[[#This Row],[Adj Open]]</f>
        <v>-109.79003999999986</v>
      </c>
      <c r="K14804" s="50">
        <v>116680900</v>
      </c>
    </row>
    <row r="14805" spans="1:11" x14ac:dyDescent="0.3">
      <c r="A14805" s="51" t="s">
        <v>31206</v>
      </c>
      <c r="B14805" s="52">
        <v>43693</v>
      </c>
      <c r="C14805" s="50">
        <v>11460.650390000001</v>
      </c>
      <c r="D14805" s="50">
        <f>DAX__2019_2020__33[[#This Row],[Open]]*(DAX__2019_2020__33[[#This Row],[Adj Close]]/DAX__2019_2020__33[[#This Row],[Close]])</f>
        <v>11460.650390000001</v>
      </c>
      <c r="E14805" s="50">
        <v>11578.839840000001</v>
      </c>
      <c r="F14805" s="50">
        <v>11447.339840000001</v>
      </c>
      <c r="G14805" s="50">
        <v>11562.740229999999</v>
      </c>
      <c r="H14805" s="50">
        <v>11562.740229999999</v>
      </c>
      <c r="I14805" s="50">
        <f>(DAX__2019_2020__33[[#This Row],[Adj Close]]-DAX__2019_2020__33[[#This Row],[Adj Open]])/DAX__2019_2020__33[[#This Row],[Adj Open]]</f>
        <v>8.9078574536290978E-3</v>
      </c>
      <c r="J14805" s="50">
        <f>DAX__2019_2020__33[[#This Row],[Adj Close]]-DAX__2019_2020__33[[#This Row],[Adj Open]]</f>
        <v>102.08983999999873</v>
      </c>
      <c r="K14805" s="50">
        <v>114055600</v>
      </c>
    </row>
    <row r="14806" spans="1:11" x14ac:dyDescent="0.3">
      <c r="A14806" s="51" t="s">
        <v>31206</v>
      </c>
      <c r="B14806" s="52">
        <v>43696</v>
      </c>
      <c r="C14806" s="50">
        <v>11679.719730000001</v>
      </c>
      <c r="D14806" s="50">
        <f>DAX__2019_2020__33[[#This Row],[Open]]*(DAX__2019_2020__33[[#This Row],[Adj Close]]/DAX__2019_2020__33[[#This Row],[Close]])</f>
        <v>11679.719730000001</v>
      </c>
      <c r="E14806" s="50">
        <v>11759</v>
      </c>
      <c r="F14806" s="50">
        <v>11625.66992</v>
      </c>
      <c r="G14806" s="50">
        <v>11715.37012</v>
      </c>
      <c r="H14806" s="50">
        <v>11715.37012</v>
      </c>
      <c r="I14806" s="50">
        <f>(DAX__2019_2020__33[[#This Row],[Adj Close]]-DAX__2019_2020__33[[#This Row],[Adj Open]])/DAX__2019_2020__33[[#This Row],[Adj Open]]</f>
        <v>3.0523326607254878E-3</v>
      </c>
      <c r="J14806" s="50">
        <f>DAX__2019_2020__33[[#This Row],[Adj Close]]-DAX__2019_2020__33[[#This Row],[Adj Open]]</f>
        <v>35.650389999998879</v>
      </c>
      <c r="K14806" s="50">
        <v>78455800</v>
      </c>
    </row>
    <row r="14807" spans="1:11" x14ac:dyDescent="0.3">
      <c r="A14807" s="51" t="s">
        <v>31206</v>
      </c>
      <c r="B14807" s="52">
        <v>43697</v>
      </c>
      <c r="C14807" s="50">
        <v>11711.780269999999</v>
      </c>
      <c r="D14807" s="50">
        <f>DAX__2019_2020__33[[#This Row],[Open]]*(DAX__2019_2020__33[[#This Row],[Adj Close]]/DAX__2019_2020__33[[#This Row],[Close]])</f>
        <v>11711.780269999999</v>
      </c>
      <c r="E14807" s="50">
        <v>11764.929690000001</v>
      </c>
      <c r="F14807" s="50">
        <v>11618.929690000001</v>
      </c>
      <c r="G14807" s="50">
        <v>11651.179690000001</v>
      </c>
      <c r="H14807" s="50">
        <v>11651.179690000001</v>
      </c>
      <c r="I14807" s="50">
        <f>(DAX__2019_2020__33[[#This Row],[Adj Close]]-DAX__2019_2020__33[[#This Row],[Adj Open]])/DAX__2019_2020__33[[#This Row],[Adj Open]]</f>
        <v>-5.1743269257901172E-3</v>
      </c>
      <c r="J14807" s="50">
        <f>DAX__2019_2020__33[[#This Row],[Adj Close]]-DAX__2019_2020__33[[#This Row],[Adj Open]]</f>
        <v>-60.600579999998445</v>
      </c>
      <c r="K14807" s="50">
        <v>68833300</v>
      </c>
    </row>
    <row r="14808" spans="1:11" x14ac:dyDescent="0.3">
      <c r="A14808" s="51" t="s">
        <v>31206</v>
      </c>
      <c r="B14808" s="52">
        <v>43698</v>
      </c>
      <c r="C14808" s="50">
        <v>11673.660159999999</v>
      </c>
      <c r="D14808" s="50">
        <f>DAX__2019_2020__33[[#This Row],[Open]]*(DAX__2019_2020__33[[#This Row],[Adj Close]]/DAX__2019_2020__33[[#This Row],[Close]])</f>
        <v>11673.660159999999</v>
      </c>
      <c r="E14808" s="50">
        <v>11824.660159999999</v>
      </c>
      <c r="F14808" s="50">
        <v>11673.37012</v>
      </c>
      <c r="G14808" s="50">
        <v>11802.849609999999</v>
      </c>
      <c r="H14808" s="50">
        <v>11802.849609999999</v>
      </c>
      <c r="I14808" s="50">
        <f>(DAX__2019_2020__33[[#This Row],[Adj Close]]-DAX__2019_2020__33[[#This Row],[Adj Open]])/DAX__2019_2020__33[[#This Row],[Adj Open]]</f>
        <v>1.1066747552123349E-2</v>
      </c>
      <c r="J14808" s="50">
        <f>DAX__2019_2020__33[[#This Row],[Adj Close]]-DAX__2019_2020__33[[#This Row],[Adj Open]]</f>
        <v>129.18944999999985</v>
      </c>
      <c r="K14808" s="50">
        <v>62803500</v>
      </c>
    </row>
    <row r="14809" spans="1:11" x14ac:dyDescent="0.3">
      <c r="A14809" s="51" t="s">
        <v>31206</v>
      </c>
      <c r="B14809" s="52">
        <v>43699</v>
      </c>
      <c r="C14809" s="50">
        <v>11756.20996</v>
      </c>
      <c r="D14809" s="50">
        <f>DAX__2019_2020__33[[#This Row],[Open]]*(DAX__2019_2020__33[[#This Row],[Adj Close]]/DAX__2019_2020__33[[#This Row],[Close]])</f>
        <v>11756.20996</v>
      </c>
      <c r="E14809" s="50">
        <v>11853.139649999999</v>
      </c>
      <c r="F14809" s="50">
        <v>11715.259770000001</v>
      </c>
      <c r="G14809" s="50">
        <v>11747.04004</v>
      </c>
      <c r="H14809" s="50">
        <v>11747.04004</v>
      </c>
      <c r="I14809" s="50">
        <f>(DAX__2019_2020__33[[#This Row],[Adj Close]]-DAX__2019_2020__33[[#This Row],[Adj Open]])/DAX__2019_2020__33[[#This Row],[Adj Open]]</f>
        <v>-7.8000648433470773E-4</v>
      </c>
      <c r="J14809" s="50">
        <f>DAX__2019_2020__33[[#This Row],[Adj Close]]-DAX__2019_2020__33[[#This Row],[Adj Open]]</f>
        <v>-9.1699200000002747</v>
      </c>
      <c r="K14809" s="50">
        <v>74446100</v>
      </c>
    </row>
    <row r="14810" spans="1:11" x14ac:dyDescent="0.3">
      <c r="A14810" s="51" t="s">
        <v>31206</v>
      </c>
      <c r="B14810" s="52">
        <v>43700</v>
      </c>
      <c r="C14810" s="50">
        <v>11805.48047</v>
      </c>
      <c r="D14810" s="50">
        <f>DAX__2019_2020__33[[#This Row],[Open]]*(DAX__2019_2020__33[[#This Row],[Adj Close]]/DAX__2019_2020__33[[#This Row],[Close]])</f>
        <v>11805.48047</v>
      </c>
      <c r="E14810" s="50">
        <v>11823.12012</v>
      </c>
      <c r="F14810" s="50">
        <v>11611.509770000001</v>
      </c>
      <c r="G14810" s="50">
        <v>11611.509770000001</v>
      </c>
      <c r="H14810" s="50">
        <v>11611.509770000001</v>
      </c>
      <c r="I14810" s="50">
        <f>(DAX__2019_2020__33[[#This Row],[Adj Close]]-DAX__2019_2020__33[[#This Row],[Adj Open]])/DAX__2019_2020__33[[#This Row],[Adj Open]]</f>
        <v>-1.6430563795596185E-2</v>
      </c>
      <c r="J14810" s="50">
        <f>DAX__2019_2020__33[[#This Row],[Adj Close]]-DAX__2019_2020__33[[#This Row],[Adj Open]]</f>
        <v>-193.97069999999985</v>
      </c>
      <c r="K14810" s="50">
        <v>90301100</v>
      </c>
    </row>
    <row r="14811" spans="1:11" x14ac:dyDescent="0.3">
      <c r="A14811" s="51" t="s">
        <v>31206</v>
      </c>
      <c r="B14811" s="52">
        <v>43703</v>
      </c>
      <c r="C14811" s="50">
        <v>11619.660159999999</v>
      </c>
      <c r="D14811" s="50">
        <f>DAX__2019_2020__33[[#This Row],[Open]]*(DAX__2019_2020__33[[#This Row],[Adj Close]]/DAX__2019_2020__33[[#This Row],[Close]])</f>
        <v>11619.660159999999</v>
      </c>
      <c r="E14811" s="50">
        <v>11696.780269999999</v>
      </c>
      <c r="F14811" s="50">
        <v>11551.990229999999</v>
      </c>
      <c r="G14811" s="50">
        <v>11658.04004</v>
      </c>
      <c r="H14811" s="50">
        <v>11658.04004</v>
      </c>
      <c r="I14811" s="50">
        <f>(DAX__2019_2020__33[[#This Row],[Adj Close]]-DAX__2019_2020__33[[#This Row],[Adj Open]])/DAX__2019_2020__33[[#This Row],[Adj Open]]</f>
        <v>3.3030122629679744E-3</v>
      </c>
      <c r="J14811" s="50">
        <f>DAX__2019_2020__33[[#This Row],[Adj Close]]-DAX__2019_2020__33[[#This Row],[Adj Open]]</f>
        <v>38.379880000000412</v>
      </c>
      <c r="K14811" s="50">
        <v>54752500</v>
      </c>
    </row>
    <row r="14812" spans="1:11" x14ac:dyDescent="0.3">
      <c r="A14812" s="51" t="s">
        <v>31206</v>
      </c>
      <c r="B14812" s="52">
        <v>43704</v>
      </c>
      <c r="C14812" s="50">
        <v>11638.509770000001</v>
      </c>
      <c r="D14812" s="50">
        <f>DAX__2019_2020__33[[#This Row],[Open]]*(DAX__2019_2020__33[[#This Row],[Adj Close]]/DAX__2019_2020__33[[#This Row],[Close]])</f>
        <v>11638.509770000001</v>
      </c>
      <c r="E14812" s="50">
        <v>11778.62012</v>
      </c>
      <c r="F14812" s="50">
        <v>11616.089840000001</v>
      </c>
      <c r="G14812" s="50">
        <v>11730.01953</v>
      </c>
      <c r="H14812" s="50">
        <v>11730.01953</v>
      </c>
      <c r="I14812" s="50">
        <f>(DAX__2019_2020__33[[#This Row],[Adj Close]]-DAX__2019_2020__33[[#This Row],[Adj Open]])/DAX__2019_2020__33[[#This Row],[Adj Open]]</f>
        <v>7.8626698613837222E-3</v>
      </c>
      <c r="J14812" s="50">
        <f>DAX__2019_2020__33[[#This Row],[Adj Close]]-DAX__2019_2020__33[[#This Row],[Adj Open]]</f>
        <v>91.509759999999005</v>
      </c>
      <c r="K14812" s="50">
        <v>82363700</v>
      </c>
    </row>
    <row r="14813" spans="1:11" x14ac:dyDescent="0.3">
      <c r="A14813" s="51" t="s">
        <v>31206</v>
      </c>
      <c r="B14813" s="52">
        <v>43705</v>
      </c>
      <c r="C14813" s="50">
        <v>11704.66992</v>
      </c>
      <c r="D14813" s="50">
        <f>DAX__2019_2020__33[[#This Row],[Open]]*(DAX__2019_2020__33[[#This Row],[Adj Close]]/DAX__2019_2020__33[[#This Row],[Close]])</f>
        <v>11704.66992</v>
      </c>
      <c r="E14813" s="50">
        <v>11717.79004</v>
      </c>
      <c r="F14813" s="50">
        <v>11573.639649999999</v>
      </c>
      <c r="G14813" s="50">
        <v>11701.01953</v>
      </c>
      <c r="H14813" s="50">
        <v>11701.01953</v>
      </c>
      <c r="I14813" s="50">
        <f>(DAX__2019_2020__33[[#This Row],[Adj Close]]-DAX__2019_2020__33[[#This Row],[Adj Open]])/DAX__2019_2020__33[[#This Row],[Adj Open]]</f>
        <v>-3.1187466412557302E-4</v>
      </c>
      <c r="J14813" s="50">
        <f>DAX__2019_2020__33[[#This Row],[Adj Close]]-DAX__2019_2020__33[[#This Row],[Adj Open]]</f>
        <v>-3.6503900000006979</v>
      </c>
      <c r="K14813" s="50">
        <v>59962600</v>
      </c>
    </row>
    <row r="14814" spans="1:11" x14ac:dyDescent="0.3">
      <c r="A14814" s="51" t="s">
        <v>31206</v>
      </c>
      <c r="B14814" s="52">
        <v>43706</v>
      </c>
      <c r="C14814" s="50">
        <v>11686.839840000001</v>
      </c>
      <c r="D14814" s="50">
        <f>DAX__2019_2020__33[[#This Row],[Open]]*(DAX__2019_2020__33[[#This Row],[Adj Close]]/DAX__2019_2020__33[[#This Row],[Close]])</f>
        <v>11686.839840000001</v>
      </c>
      <c r="E14814" s="50">
        <v>11853.910159999999</v>
      </c>
      <c r="F14814" s="50">
        <v>11661.73047</v>
      </c>
      <c r="G14814" s="50">
        <v>11838.87988</v>
      </c>
      <c r="H14814" s="50">
        <v>11838.87988</v>
      </c>
      <c r="I14814" s="50">
        <f>(DAX__2019_2020__33[[#This Row],[Adj Close]]-DAX__2019_2020__33[[#This Row],[Adj Open]])/DAX__2019_2020__33[[#This Row],[Adj Open]]</f>
        <v>1.3009508308620738E-2</v>
      </c>
      <c r="J14814" s="50">
        <f>DAX__2019_2020__33[[#This Row],[Adj Close]]-DAX__2019_2020__33[[#This Row],[Adj Open]]</f>
        <v>152.04003999999986</v>
      </c>
      <c r="K14814" s="50">
        <v>72992700</v>
      </c>
    </row>
    <row r="14815" spans="1:11" x14ac:dyDescent="0.3">
      <c r="A14815" s="51" t="s">
        <v>31206</v>
      </c>
      <c r="B14815" s="52">
        <v>43707</v>
      </c>
      <c r="C14815" s="50">
        <v>11850.29981</v>
      </c>
      <c r="D14815" s="50">
        <f>DAX__2019_2020__33[[#This Row],[Open]]*(DAX__2019_2020__33[[#This Row],[Adj Close]]/DAX__2019_2020__33[[#This Row],[Close]])</f>
        <v>11850.29981</v>
      </c>
      <c r="E14815" s="50">
        <v>11989.440430000001</v>
      </c>
      <c r="F14815" s="50">
        <v>11845.160159999999</v>
      </c>
      <c r="G14815" s="50">
        <v>11939.280269999999</v>
      </c>
      <c r="H14815" s="50">
        <v>11939.280269999999</v>
      </c>
      <c r="I14815" s="50">
        <f>(DAX__2019_2020__33[[#This Row],[Adj Close]]-DAX__2019_2020__33[[#This Row],[Adj Open]])/DAX__2019_2020__33[[#This Row],[Adj Open]]</f>
        <v>7.5087096045377485E-3</v>
      </c>
      <c r="J14815" s="50">
        <f>DAX__2019_2020__33[[#This Row],[Adj Close]]-DAX__2019_2020__33[[#This Row],[Adj Open]]</f>
        <v>88.980459999998857</v>
      </c>
      <c r="K14815" s="50">
        <v>77686500</v>
      </c>
    </row>
    <row r="14816" spans="1:11" x14ac:dyDescent="0.3">
      <c r="A14816" s="51" t="s">
        <v>31206</v>
      </c>
      <c r="B14816" s="52">
        <v>43710</v>
      </c>
      <c r="C14816" s="50">
        <v>11939.990229999999</v>
      </c>
      <c r="D14816" s="50">
        <f>DAX__2019_2020__33[[#This Row],[Open]]*(DAX__2019_2020__33[[#This Row],[Adj Close]]/DAX__2019_2020__33[[#This Row],[Close]])</f>
        <v>11939.990229999999</v>
      </c>
      <c r="E14816" s="50">
        <v>11994.110350000001</v>
      </c>
      <c r="F14816" s="50">
        <v>11929.910159999999</v>
      </c>
      <c r="G14816" s="50">
        <v>11953.780269999999</v>
      </c>
      <c r="H14816" s="50">
        <v>11953.780269999999</v>
      </c>
      <c r="I14816" s="50">
        <f>(DAX__2019_2020__33[[#This Row],[Adj Close]]-DAX__2019_2020__33[[#This Row],[Adj Open]])/DAX__2019_2020__33[[#This Row],[Adj Open]]</f>
        <v>1.1549456686615616E-3</v>
      </c>
      <c r="J14816" s="50">
        <f>DAX__2019_2020__33[[#This Row],[Adj Close]]-DAX__2019_2020__33[[#This Row],[Adj Open]]</f>
        <v>13.790039999999863</v>
      </c>
      <c r="K14816" s="50">
        <v>46207600</v>
      </c>
    </row>
    <row r="14817" spans="1:11" x14ac:dyDescent="0.3">
      <c r="A14817" s="51" t="s">
        <v>31206</v>
      </c>
      <c r="B14817" s="52">
        <v>43711</v>
      </c>
      <c r="C14817" s="50">
        <v>11921.940430000001</v>
      </c>
      <c r="D14817" s="50">
        <f>DAX__2019_2020__33[[#This Row],[Open]]*(DAX__2019_2020__33[[#This Row],[Adj Close]]/DAX__2019_2020__33[[#This Row],[Close]])</f>
        <v>11921.940430000001</v>
      </c>
      <c r="E14817" s="50">
        <v>11956.690430000001</v>
      </c>
      <c r="F14817" s="50">
        <v>11869.280269999999</v>
      </c>
      <c r="G14817" s="50">
        <v>11910.860350000001</v>
      </c>
      <c r="H14817" s="50">
        <v>11910.860350000001</v>
      </c>
      <c r="I14817" s="50">
        <f>(DAX__2019_2020__33[[#This Row],[Adj Close]]-DAX__2019_2020__33[[#This Row],[Adj Open]])/DAX__2019_2020__33[[#This Row],[Adj Open]]</f>
        <v>-9.293856201561078E-4</v>
      </c>
      <c r="J14817" s="50">
        <f>DAX__2019_2020__33[[#This Row],[Adj Close]]-DAX__2019_2020__33[[#This Row],[Adj Open]]</f>
        <v>-11.080079999999725</v>
      </c>
      <c r="K14817" s="50">
        <v>66704200</v>
      </c>
    </row>
    <row r="14818" spans="1:11" x14ac:dyDescent="0.3">
      <c r="A14818" s="51" t="s">
        <v>31206</v>
      </c>
      <c r="B14818" s="52">
        <v>43712</v>
      </c>
      <c r="C14818" s="50">
        <v>12043.95996</v>
      </c>
      <c r="D14818" s="50">
        <f>DAX__2019_2020__33[[#This Row],[Open]]*(DAX__2019_2020__33[[#This Row],[Adj Close]]/DAX__2019_2020__33[[#This Row],[Close]])</f>
        <v>12043.95996</v>
      </c>
      <c r="E14818" s="50">
        <v>12078.400390000001</v>
      </c>
      <c r="F14818" s="50">
        <v>11999.83008</v>
      </c>
      <c r="G14818" s="50">
        <v>12025.04004</v>
      </c>
      <c r="H14818" s="50">
        <v>12025.04004</v>
      </c>
      <c r="I14818" s="50">
        <f>(DAX__2019_2020__33[[#This Row],[Adj Close]]-DAX__2019_2020__33[[#This Row],[Adj Open]])/DAX__2019_2020__33[[#This Row],[Adj Open]]</f>
        <v>-1.5709052556498431E-3</v>
      </c>
      <c r="J14818" s="50">
        <f>DAX__2019_2020__33[[#This Row],[Adj Close]]-DAX__2019_2020__33[[#This Row],[Adj Open]]</f>
        <v>-18.919920000000275</v>
      </c>
      <c r="K14818" s="50">
        <v>63323800</v>
      </c>
    </row>
    <row r="14819" spans="1:11" x14ac:dyDescent="0.3">
      <c r="A14819" s="51" t="s">
        <v>31206</v>
      </c>
      <c r="B14819" s="52">
        <v>43713</v>
      </c>
      <c r="C14819" s="50">
        <v>12117.900390000001</v>
      </c>
      <c r="D14819" s="50">
        <f>DAX__2019_2020__33[[#This Row],[Open]]*(DAX__2019_2020__33[[#This Row],[Adj Close]]/DAX__2019_2020__33[[#This Row],[Close]])</f>
        <v>12117.900390000001</v>
      </c>
      <c r="E14819" s="50">
        <v>12151.309569999999</v>
      </c>
      <c r="F14819" s="50">
        <v>12084.16992</v>
      </c>
      <c r="G14819" s="50">
        <v>12126.780269999999</v>
      </c>
      <c r="H14819" s="50">
        <v>12126.780269999999</v>
      </c>
      <c r="I14819" s="50">
        <f>(DAX__2019_2020__33[[#This Row],[Adj Close]]-DAX__2019_2020__33[[#This Row],[Adj Open]])/DAX__2019_2020__33[[#This Row],[Adj Open]]</f>
        <v>7.3279031137493884E-4</v>
      </c>
      <c r="J14819" s="50">
        <f>DAX__2019_2020__33[[#This Row],[Adj Close]]-DAX__2019_2020__33[[#This Row],[Adj Open]]</f>
        <v>8.8798799999985931</v>
      </c>
      <c r="K14819" s="50">
        <v>89831600</v>
      </c>
    </row>
    <row r="14820" spans="1:11" x14ac:dyDescent="0.3">
      <c r="A14820" s="51" t="s">
        <v>31206</v>
      </c>
      <c r="B14820" s="52">
        <v>43714</v>
      </c>
      <c r="C14820" s="50">
        <v>12146</v>
      </c>
      <c r="D14820" s="50">
        <f>DAX__2019_2020__33[[#This Row],[Open]]*(DAX__2019_2020__33[[#This Row],[Adj Close]]/DAX__2019_2020__33[[#This Row],[Close]])</f>
        <v>12146</v>
      </c>
      <c r="E14820" s="50">
        <v>12205.099609999999</v>
      </c>
      <c r="F14820" s="50">
        <v>12131.29004</v>
      </c>
      <c r="G14820" s="50">
        <v>12191.73047</v>
      </c>
      <c r="H14820" s="50">
        <v>12191.73047</v>
      </c>
      <c r="I14820" s="50">
        <f>(DAX__2019_2020__33[[#This Row],[Adj Close]]-DAX__2019_2020__33[[#This Row],[Adj Open]])/DAX__2019_2020__33[[#This Row],[Adj Open]]</f>
        <v>3.7650642186728487E-3</v>
      </c>
      <c r="J14820" s="50">
        <f>DAX__2019_2020__33[[#This Row],[Adj Close]]-DAX__2019_2020__33[[#This Row],[Adj Open]]</f>
        <v>45.730470000000423</v>
      </c>
      <c r="K14820" s="50">
        <v>80411000</v>
      </c>
    </row>
    <row r="14821" spans="1:11" x14ac:dyDescent="0.3">
      <c r="A14821" s="51" t="s">
        <v>31206</v>
      </c>
      <c r="B14821" s="52">
        <v>43717</v>
      </c>
      <c r="C14821" s="50">
        <v>12210.87012</v>
      </c>
      <c r="D14821" s="50">
        <f>DAX__2019_2020__33[[#This Row],[Open]]*(DAX__2019_2020__33[[#This Row],[Adj Close]]/DAX__2019_2020__33[[#This Row],[Close]])</f>
        <v>12210.87012</v>
      </c>
      <c r="E14821" s="50">
        <v>12245.110350000001</v>
      </c>
      <c r="F14821" s="50">
        <v>12189.599609999999</v>
      </c>
      <c r="G14821" s="50">
        <v>12226.099609999999</v>
      </c>
      <c r="H14821" s="50">
        <v>12226.099609999999</v>
      </c>
      <c r="I14821" s="50">
        <f>(DAX__2019_2020__33[[#This Row],[Adj Close]]-DAX__2019_2020__33[[#This Row],[Adj Open]])/DAX__2019_2020__33[[#This Row],[Adj Open]]</f>
        <v>1.2472075986669912E-3</v>
      </c>
      <c r="J14821" s="50">
        <f>DAX__2019_2020__33[[#This Row],[Adj Close]]-DAX__2019_2020__33[[#This Row],[Adj Open]]</f>
        <v>15.229489999999714</v>
      </c>
      <c r="K14821" s="50">
        <v>74246100</v>
      </c>
    </row>
    <row r="14822" spans="1:11" x14ac:dyDescent="0.3">
      <c r="A14822" s="51" t="s">
        <v>31206</v>
      </c>
      <c r="B14822" s="52">
        <v>43718</v>
      </c>
      <c r="C14822" s="50">
        <v>12210.87988</v>
      </c>
      <c r="D14822" s="50">
        <f>DAX__2019_2020__33[[#This Row],[Open]]*(DAX__2019_2020__33[[#This Row],[Adj Close]]/DAX__2019_2020__33[[#This Row],[Close]])</f>
        <v>12210.87988</v>
      </c>
      <c r="E14822" s="50">
        <v>12292.139649999999</v>
      </c>
      <c r="F14822" s="50">
        <v>12179.87988</v>
      </c>
      <c r="G14822" s="50">
        <v>12268.70996</v>
      </c>
      <c r="H14822" s="50">
        <v>12268.70996</v>
      </c>
      <c r="I14822" s="50">
        <f>(DAX__2019_2020__33[[#This Row],[Adj Close]]-DAX__2019_2020__33[[#This Row],[Adj Open]])/DAX__2019_2020__33[[#This Row],[Adj Open]]</f>
        <v>4.7359470053193022E-3</v>
      </c>
      <c r="J14822" s="50">
        <f>DAX__2019_2020__33[[#This Row],[Adj Close]]-DAX__2019_2020__33[[#This Row],[Adj Open]]</f>
        <v>57.830079999999725</v>
      </c>
      <c r="K14822" s="50">
        <v>107899800</v>
      </c>
    </row>
    <row r="14823" spans="1:11" x14ac:dyDescent="0.3">
      <c r="A14823" s="51" t="s">
        <v>31206</v>
      </c>
      <c r="B14823" s="52">
        <v>43719</v>
      </c>
      <c r="C14823" s="50">
        <v>12341.839840000001</v>
      </c>
      <c r="D14823" s="50">
        <f>DAX__2019_2020__33[[#This Row],[Open]]*(DAX__2019_2020__33[[#This Row],[Adj Close]]/DAX__2019_2020__33[[#This Row],[Close]])</f>
        <v>12341.839840000001</v>
      </c>
      <c r="E14823" s="50">
        <v>12394.280269999999</v>
      </c>
      <c r="F14823" s="50">
        <v>12317.610350000001</v>
      </c>
      <c r="G14823" s="50">
        <v>12359.070309999999</v>
      </c>
      <c r="H14823" s="50">
        <v>12359.070309999999</v>
      </c>
      <c r="I14823" s="50">
        <f>(DAX__2019_2020__33[[#This Row],[Adj Close]]-DAX__2019_2020__33[[#This Row],[Adj Open]])/DAX__2019_2020__33[[#This Row],[Adj Open]]</f>
        <v>1.3961022200397152E-3</v>
      </c>
      <c r="J14823" s="50">
        <f>DAX__2019_2020__33[[#This Row],[Adj Close]]-DAX__2019_2020__33[[#This Row],[Adj Open]]</f>
        <v>17.230469999998604</v>
      </c>
      <c r="K14823" s="50">
        <v>90579200</v>
      </c>
    </row>
    <row r="14824" spans="1:11" x14ac:dyDescent="0.3">
      <c r="A14824" s="51" t="s">
        <v>31206</v>
      </c>
      <c r="B14824" s="52">
        <v>43720</v>
      </c>
      <c r="C14824" s="50">
        <v>12399.400390000001</v>
      </c>
      <c r="D14824" s="50">
        <f>DAX__2019_2020__33[[#This Row],[Open]]*(DAX__2019_2020__33[[#This Row],[Adj Close]]/DAX__2019_2020__33[[#This Row],[Close]])</f>
        <v>12399.400390000001</v>
      </c>
      <c r="E14824" s="50">
        <v>12471.83008</v>
      </c>
      <c r="F14824" s="50">
        <v>12311.809569999999</v>
      </c>
      <c r="G14824" s="50">
        <v>12410.25</v>
      </c>
      <c r="H14824" s="50">
        <v>12410.25</v>
      </c>
      <c r="I14824" s="50">
        <f>(DAX__2019_2020__33[[#This Row],[Adj Close]]-DAX__2019_2020__33[[#This Row],[Adj Open]])/DAX__2019_2020__33[[#This Row],[Adj Open]]</f>
        <v>8.7501086010170379E-4</v>
      </c>
      <c r="J14824" s="50">
        <f>DAX__2019_2020__33[[#This Row],[Adj Close]]-DAX__2019_2020__33[[#This Row],[Adj Open]]</f>
        <v>10.849609999999302</v>
      </c>
      <c r="K14824" s="50">
        <v>111214300</v>
      </c>
    </row>
    <row r="14825" spans="1:11" x14ac:dyDescent="0.3">
      <c r="A14825" s="51" t="s">
        <v>31206</v>
      </c>
      <c r="B14825" s="52">
        <v>43721</v>
      </c>
      <c r="C14825" s="50">
        <v>12412.719730000001</v>
      </c>
      <c r="D14825" s="50">
        <f>DAX__2019_2020__33[[#This Row],[Open]]*(DAX__2019_2020__33[[#This Row],[Adj Close]]/DAX__2019_2020__33[[#This Row],[Close]])</f>
        <v>12412.719730000001</v>
      </c>
      <c r="E14825" s="50">
        <v>12494.25</v>
      </c>
      <c r="F14825" s="50">
        <v>12408.929690000001</v>
      </c>
      <c r="G14825" s="50">
        <v>12468.530269999999</v>
      </c>
      <c r="H14825" s="50">
        <v>12468.530269999999</v>
      </c>
      <c r="I14825" s="50">
        <f>(DAX__2019_2020__33[[#This Row],[Adj Close]]-DAX__2019_2020__33[[#This Row],[Adj Open]])/DAX__2019_2020__33[[#This Row],[Adj Open]]</f>
        <v>4.4962378281297568E-3</v>
      </c>
      <c r="J14825" s="50">
        <f>DAX__2019_2020__33[[#This Row],[Adj Close]]-DAX__2019_2020__33[[#This Row],[Adj Open]]</f>
        <v>55.810539999998582</v>
      </c>
      <c r="K14825" s="50">
        <v>90990500</v>
      </c>
    </row>
    <row r="14826" spans="1:11" x14ac:dyDescent="0.3">
      <c r="A14826" s="51" t="s">
        <v>31206</v>
      </c>
      <c r="B14826" s="52">
        <v>43724</v>
      </c>
      <c r="C14826" s="50">
        <v>12387.679690000001</v>
      </c>
      <c r="D14826" s="50">
        <f>DAX__2019_2020__33[[#This Row],[Open]]*(DAX__2019_2020__33[[#This Row],[Adj Close]]/DAX__2019_2020__33[[#This Row],[Close]])</f>
        <v>12387.679690000001</v>
      </c>
      <c r="E14826" s="50">
        <v>12421.25</v>
      </c>
      <c r="F14826" s="50">
        <v>12362.98047</v>
      </c>
      <c r="G14826" s="50">
        <v>12380.309569999999</v>
      </c>
      <c r="H14826" s="50">
        <v>12380.309569999999</v>
      </c>
      <c r="I14826" s="50">
        <f>(DAX__2019_2020__33[[#This Row],[Adj Close]]-DAX__2019_2020__33[[#This Row],[Adj Open]])/DAX__2019_2020__33[[#This Row],[Adj Open]]</f>
        <v>-5.9495564822772766E-4</v>
      </c>
      <c r="J14826" s="50">
        <f>DAX__2019_2020__33[[#This Row],[Adj Close]]-DAX__2019_2020__33[[#This Row],[Adj Open]]</f>
        <v>-7.3701200000014069</v>
      </c>
      <c r="K14826" s="50">
        <v>80505200</v>
      </c>
    </row>
    <row r="14827" spans="1:11" x14ac:dyDescent="0.3">
      <c r="A14827" s="51" t="s">
        <v>31206</v>
      </c>
      <c r="B14827" s="52">
        <v>43725</v>
      </c>
      <c r="C14827" s="50">
        <v>12370.95996</v>
      </c>
      <c r="D14827" s="50">
        <f>DAX__2019_2020__33[[#This Row],[Open]]*(DAX__2019_2020__33[[#This Row],[Adj Close]]/DAX__2019_2020__33[[#This Row],[Close]])</f>
        <v>12370.95996</v>
      </c>
      <c r="E14827" s="50">
        <v>12392.969730000001</v>
      </c>
      <c r="F14827" s="50">
        <v>12303.509770000001</v>
      </c>
      <c r="G14827" s="50">
        <v>12372.610350000001</v>
      </c>
      <c r="H14827" s="50">
        <v>12372.610350000001</v>
      </c>
      <c r="I14827" s="50">
        <f>(DAX__2019_2020__33[[#This Row],[Adj Close]]-DAX__2019_2020__33[[#This Row],[Adj Open]])/DAX__2019_2020__33[[#This Row],[Adj Open]]</f>
        <v>1.3340840204293232E-4</v>
      </c>
      <c r="J14827" s="50">
        <f>DAX__2019_2020__33[[#This Row],[Adj Close]]-DAX__2019_2020__33[[#This Row],[Adj Open]]</f>
        <v>1.6503900000006979</v>
      </c>
      <c r="K14827" s="50">
        <v>77784600</v>
      </c>
    </row>
    <row r="14828" spans="1:11" x14ac:dyDescent="0.3">
      <c r="A14828" s="51" t="s">
        <v>31206</v>
      </c>
      <c r="B14828" s="52">
        <v>43726</v>
      </c>
      <c r="C14828" s="50">
        <v>12361.23047</v>
      </c>
      <c r="D14828" s="50">
        <f>DAX__2019_2020__33[[#This Row],[Open]]*(DAX__2019_2020__33[[#This Row],[Adj Close]]/DAX__2019_2020__33[[#This Row],[Close]])</f>
        <v>12361.23047</v>
      </c>
      <c r="E14828" s="50">
        <v>12416.04981</v>
      </c>
      <c r="F14828" s="50">
        <v>12354.490229999999</v>
      </c>
      <c r="G14828" s="50">
        <v>12389.62012</v>
      </c>
      <c r="H14828" s="50">
        <v>12389.62012</v>
      </c>
      <c r="I14828" s="50">
        <f>(DAX__2019_2020__33[[#This Row],[Adj Close]]-DAX__2019_2020__33[[#This Row],[Adj Open]])/DAX__2019_2020__33[[#This Row],[Adj Open]]</f>
        <v>2.2966686098846892E-3</v>
      </c>
      <c r="J14828" s="50">
        <f>DAX__2019_2020__33[[#This Row],[Adj Close]]-DAX__2019_2020__33[[#This Row],[Adj Open]]</f>
        <v>28.389649999999165</v>
      </c>
      <c r="K14828" s="50">
        <v>70537600</v>
      </c>
    </row>
    <row r="14829" spans="1:11" x14ac:dyDescent="0.3">
      <c r="A14829" s="51" t="s">
        <v>31206</v>
      </c>
      <c r="B14829" s="52">
        <v>43727</v>
      </c>
      <c r="C14829" s="50">
        <v>12355.91992</v>
      </c>
      <c r="D14829" s="50">
        <f>DAX__2019_2020__33[[#This Row],[Open]]*(DAX__2019_2020__33[[#This Row],[Adj Close]]/DAX__2019_2020__33[[#This Row],[Close]])</f>
        <v>12355.91992</v>
      </c>
      <c r="E14829" s="50">
        <v>12466.780269999999</v>
      </c>
      <c r="F14829" s="50">
        <v>12354.83008</v>
      </c>
      <c r="G14829" s="50">
        <v>12457.700199999999</v>
      </c>
      <c r="H14829" s="50">
        <v>12457.700199999999</v>
      </c>
      <c r="I14829" s="50">
        <f>(DAX__2019_2020__33[[#This Row],[Adj Close]]-DAX__2019_2020__33[[#This Row],[Adj Open]])/DAX__2019_2020__33[[#This Row],[Adj Open]]</f>
        <v>8.2373696704890129E-3</v>
      </c>
      <c r="J14829" s="50">
        <f>DAX__2019_2020__33[[#This Row],[Adj Close]]-DAX__2019_2020__33[[#This Row],[Adj Open]]</f>
        <v>101.78027999999904</v>
      </c>
      <c r="K14829" s="50">
        <v>81542000</v>
      </c>
    </row>
    <row r="14830" spans="1:11" x14ac:dyDescent="0.3">
      <c r="A14830" s="51" t="s">
        <v>31206</v>
      </c>
      <c r="B14830" s="52">
        <v>43728</v>
      </c>
      <c r="C14830" s="50">
        <v>12462.570309999999</v>
      </c>
      <c r="D14830" s="50">
        <f>DAX__2019_2020__33[[#This Row],[Open]]*(DAX__2019_2020__33[[#This Row],[Adj Close]]/DAX__2019_2020__33[[#This Row],[Close]])</f>
        <v>12462.570309999999</v>
      </c>
      <c r="E14830" s="50">
        <v>12490.839840000001</v>
      </c>
      <c r="F14830" s="50">
        <v>12418.5</v>
      </c>
      <c r="G14830" s="50">
        <v>12468.009770000001</v>
      </c>
      <c r="H14830" s="50">
        <v>12468.009770000001</v>
      </c>
      <c r="I14830" s="50">
        <f>(DAX__2019_2020__33[[#This Row],[Adj Close]]-DAX__2019_2020__33[[#This Row],[Adj Open]])/DAX__2019_2020__33[[#This Row],[Adj Open]]</f>
        <v>4.3646373618745252E-4</v>
      </c>
      <c r="J14830" s="50">
        <f>DAX__2019_2020__33[[#This Row],[Adj Close]]-DAX__2019_2020__33[[#This Row],[Adj Open]]</f>
        <v>5.4394600000014179</v>
      </c>
      <c r="K14830" s="50">
        <v>192994000</v>
      </c>
    </row>
    <row r="14831" spans="1:11" x14ac:dyDescent="0.3">
      <c r="A14831" s="51" t="s">
        <v>31206</v>
      </c>
      <c r="B14831" s="52">
        <v>43731</v>
      </c>
      <c r="C14831" s="50">
        <v>12432.29981</v>
      </c>
      <c r="D14831" s="50">
        <f>DAX__2019_2020__33[[#This Row],[Open]]*(DAX__2019_2020__33[[#This Row],[Adj Close]]/DAX__2019_2020__33[[#This Row],[Close]])</f>
        <v>12432.29981</v>
      </c>
      <c r="E14831" s="50">
        <v>12441.01953</v>
      </c>
      <c r="F14831" s="50">
        <v>12264.139649999999</v>
      </c>
      <c r="G14831" s="50">
        <v>12342.33008</v>
      </c>
      <c r="H14831" s="50">
        <v>12342.33008</v>
      </c>
      <c r="I14831" s="50">
        <f>(DAX__2019_2020__33[[#This Row],[Adj Close]]-DAX__2019_2020__33[[#This Row],[Adj Open]])/DAX__2019_2020__33[[#This Row],[Adj Open]]</f>
        <v>-7.2367728718730684E-3</v>
      </c>
      <c r="J14831" s="50">
        <f>DAX__2019_2020__33[[#This Row],[Adj Close]]-DAX__2019_2020__33[[#This Row],[Adj Open]]</f>
        <v>-89.969730000000709</v>
      </c>
      <c r="K14831" s="50">
        <v>80383600</v>
      </c>
    </row>
    <row r="14832" spans="1:11" x14ac:dyDescent="0.3">
      <c r="A14832" s="51" t="s">
        <v>31206</v>
      </c>
      <c r="B14832" s="52">
        <v>43732</v>
      </c>
      <c r="C14832" s="50">
        <v>12368.95996</v>
      </c>
      <c r="D14832" s="50">
        <f>DAX__2019_2020__33[[#This Row],[Open]]*(DAX__2019_2020__33[[#This Row],[Adj Close]]/DAX__2019_2020__33[[#This Row],[Close]])</f>
        <v>12368.95996</v>
      </c>
      <c r="E14832" s="50">
        <v>12375.309569999999</v>
      </c>
      <c r="F14832" s="50">
        <v>12307.150390000001</v>
      </c>
      <c r="G14832" s="50">
        <v>12307.150390000001</v>
      </c>
      <c r="H14832" s="50">
        <v>12307.150390000001</v>
      </c>
      <c r="I14832" s="50">
        <f>(DAX__2019_2020__33[[#This Row],[Adj Close]]-DAX__2019_2020__33[[#This Row],[Adj Open]])/DAX__2019_2020__33[[#This Row],[Adj Open]]</f>
        <v>-4.9971517572928933E-3</v>
      </c>
      <c r="J14832" s="50">
        <f>DAX__2019_2020__33[[#This Row],[Adj Close]]-DAX__2019_2020__33[[#This Row],[Adj Open]]</f>
        <v>-61.809569999999439</v>
      </c>
      <c r="K14832" s="50">
        <v>60350800</v>
      </c>
    </row>
    <row r="14833" spans="1:11" x14ac:dyDescent="0.3">
      <c r="A14833" s="51" t="s">
        <v>31206</v>
      </c>
      <c r="B14833" s="52">
        <v>43733</v>
      </c>
      <c r="C14833" s="50">
        <v>12250.08008</v>
      </c>
      <c r="D14833" s="50">
        <f>DAX__2019_2020__33[[#This Row],[Open]]*(DAX__2019_2020__33[[#This Row],[Adj Close]]/DAX__2019_2020__33[[#This Row],[Close]])</f>
        <v>12250.08008</v>
      </c>
      <c r="E14833" s="50">
        <v>12261.059569999999</v>
      </c>
      <c r="F14833" s="50">
        <v>12141.820309999999</v>
      </c>
      <c r="G14833" s="50">
        <v>12234.179690000001</v>
      </c>
      <c r="H14833" s="50">
        <v>12234.179690000001</v>
      </c>
      <c r="I14833" s="50">
        <f>(DAX__2019_2020__33[[#This Row],[Adj Close]]-DAX__2019_2020__33[[#This Row],[Adj Open]])/DAX__2019_2020__33[[#This Row],[Adj Open]]</f>
        <v>-1.2979825353108124E-3</v>
      </c>
      <c r="J14833" s="50">
        <f>DAX__2019_2020__33[[#This Row],[Adj Close]]-DAX__2019_2020__33[[#This Row],[Adj Open]]</f>
        <v>-15.900389999998879</v>
      </c>
      <c r="K14833" s="50">
        <v>72631600</v>
      </c>
    </row>
    <row r="14834" spans="1:11" x14ac:dyDescent="0.3">
      <c r="A14834" s="51" t="s">
        <v>31206</v>
      </c>
      <c r="B14834" s="52">
        <v>43734</v>
      </c>
      <c r="C14834" s="50">
        <v>12227.76953</v>
      </c>
      <c r="D14834" s="50">
        <f>DAX__2019_2020__33[[#This Row],[Open]]*(DAX__2019_2020__33[[#This Row],[Adj Close]]/DAX__2019_2020__33[[#This Row],[Close]])</f>
        <v>12227.76953</v>
      </c>
      <c r="E14834" s="50">
        <v>12313.150390000001</v>
      </c>
      <c r="F14834" s="50">
        <v>12223.29004</v>
      </c>
      <c r="G14834" s="50">
        <v>12288.54004</v>
      </c>
      <c r="H14834" s="50">
        <v>12288.54004</v>
      </c>
      <c r="I14834" s="50">
        <f>(DAX__2019_2020__33[[#This Row],[Adj Close]]-DAX__2019_2020__33[[#This Row],[Adj Open]])/DAX__2019_2020__33[[#This Row],[Adj Open]]</f>
        <v>4.9698769551473785E-3</v>
      </c>
      <c r="J14834" s="50">
        <f>DAX__2019_2020__33[[#This Row],[Adj Close]]-DAX__2019_2020__33[[#This Row],[Adj Open]]</f>
        <v>60.770510000000286</v>
      </c>
      <c r="K14834" s="50">
        <v>78923300</v>
      </c>
    </row>
    <row r="14835" spans="1:11" x14ac:dyDescent="0.3">
      <c r="A14835" s="51" t="s">
        <v>31206</v>
      </c>
      <c r="B14835" s="52">
        <v>43735</v>
      </c>
      <c r="C14835" s="50">
        <v>12327.79004</v>
      </c>
      <c r="D14835" s="50">
        <f>DAX__2019_2020__33[[#This Row],[Open]]*(DAX__2019_2020__33[[#This Row],[Adj Close]]/DAX__2019_2020__33[[#This Row],[Close]])</f>
        <v>12327.79004</v>
      </c>
      <c r="E14835" s="50">
        <v>12404.469730000001</v>
      </c>
      <c r="F14835" s="50">
        <v>12324.70996</v>
      </c>
      <c r="G14835" s="50">
        <v>12380.940430000001</v>
      </c>
      <c r="H14835" s="50">
        <v>12380.940430000001</v>
      </c>
      <c r="I14835" s="50">
        <f>(DAX__2019_2020__33[[#This Row],[Adj Close]]-DAX__2019_2020__33[[#This Row],[Adj Open]])/DAX__2019_2020__33[[#This Row],[Adj Open]]</f>
        <v>4.3114288795918446E-3</v>
      </c>
      <c r="J14835" s="50">
        <f>DAX__2019_2020__33[[#This Row],[Adj Close]]-DAX__2019_2020__33[[#This Row],[Adj Open]]</f>
        <v>53.150390000000698</v>
      </c>
      <c r="K14835" s="50">
        <v>66140900</v>
      </c>
    </row>
    <row r="14836" spans="1:11" x14ac:dyDescent="0.3">
      <c r="A14836" s="51" t="s">
        <v>31206</v>
      </c>
      <c r="B14836" s="52">
        <v>43738</v>
      </c>
      <c r="C14836" s="50">
        <v>12367.809569999999</v>
      </c>
      <c r="D14836" s="50">
        <f>DAX__2019_2020__33[[#This Row],[Open]]*(DAX__2019_2020__33[[#This Row],[Adj Close]]/DAX__2019_2020__33[[#This Row],[Close]])</f>
        <v>12367.809569999999</v>
      </c>
      <c r="E14836" s="50">
        <v>12441.030269999999</v>
      </c>
      <c r="F14836" s="50">
        <v>12346.940430000001</v>
      </c>
      <c r="G14836" s="50">
        <v>12428.08008</v>
      </c>
      <c r="H14836" s="50">
        <v>12428.08008</v>
      </c>
      <c r="I14836" s="50">
        <f>(DAX__2019_2020__33[[#This Row],[Adj Close]]-DAX__2019_2020__33[[#This Row],[Adj Open]])/DAX__2019_2020__33[[#This Row],[Adj Open]]</f>
        <v>4.8731757761047321E-3</v>
      </c>
      <c r="J14836" s="50">
        <f>DAX__2019_2020__33[[#This Row],[Adj Close]]-DAX__2019_2020__33[[#This Row],[Adj Open]]</f>
        <v>60.270510000000286</v>
      </c>
      <c r="K14836" s="50">
        <v>70129900</v>
      </c>
    </row>
    <row r="14837" spans="1:11" x14ac:dyDescent="0.3">
      <c r="A14837" s="51" t="s">
        <v>31206</v>
      </c>
      <c r="B14837" s="52">
        <v>43739</v>
      </c>
      <c r="C14837" s="50">
        <v>12469.66992</v>
      </c>
      <c r="D14837" s="50">
        <f>DAX__2019_2020__33[[#This Row],[Open]]*(DAX__2019_2020__33[[#This Row],[Adj Close]]/DAX__2019_2020__33[[#This Row],[Close]])</f>
        <v>12469.66992</v>
      </c>
      <c r="E14837" s="50">
        <v>12497.280269999999</v>
      </c>
      <c r="F14837" s="50">
        <v>12263.83008</v>
      </c>
      <c r="G14837" s="50">
        <v>12263.83008</v>
      </c>
      <c r="H14837" s="50">
        <v>12263.83008</v>
      </c>
      <c r="I14837" s="50">
        <f>(DAX__2019_2020__33[[#This Row],[Adj Close]]-DAX__2019_2020__33[[#This Row],[Adj Open]])/DAX__2019_2020__33[[#This Row],[Adj Open]]</f>
        <v>-1.6507240473932334E-2</v>
      </c>
      <c r="J14837" s="50">
        <f>DAX__2019_2020__33[[#This Row],[Adj Close]]-DAX__2019_2020__33[[#This Row],[Adj Open]]</f>
        <v>-205.83984000000055</v>
      </c>
      <c r="K14837" s="50">
        <v>78839200</v>
      </c>
    </row>
    <row r="14838" spans="1:11" x14ac:dyDescent="0.3">
      <c r="A14838" s="51" t="s">
        <v>31206</v>
      </c>
      <c r="B14838" s="52">
        <v>43740</v>
      </c>
      <c r="C14838" s="50">
        <v>12221.740229999999</v>
      </c>
      <c r="D14838" s="50">
        <f>DAX__2019_2020__33[[#This Row],[Open]]*(DAX__2019_2020__33[[#This Row],[Adj Close]]/DAX__2019_2020__33[[#This Row],[Close]])</f>
        <v>12221.740229999999</v>
      </c>
      <c r="E14838" s="50">
        <v>12226.860350000001</v>
      </c>
      <c r="F14838" s="50">
        <v>11925.25</v>
      </c>
      <c r="G14838" s="50">
        <v>11925.25</v>
      </c>
      <c r="H14838" s="50">
        <v>11925.25</v>
      </c>
      <c r="I14838" s="50">
        <f>(DAX__2019_2020__33[[#This Row],[Adj Close]]-DAX__2019_2020__33[[#This Row],[Adj Open]])/DAX__2019_2020__33[[#This Row],[Adj Open]]</f>
        <v>-2.4259248226551403E-2</v>
      </c>
      <c r="J14838" s="50">
        <f>DAX__2019_2020__33[[#This Row],[Adj Close]]-DAX__2019_2020__33[[#This Row],[Adj Open]]</f>
        <v>-296.49022999999943</v>
      </c>
      <c r="K14838" s="50">
        <v>95636000</v>
      </c>
    </row>
    <row r="14839" spans="1:11" x14ac:dyDescent="0.3">
      <c r="A14839" s="51" t="s">
        <v>31206</v>
      </c>
      <c r="B14839" s="52">
        <v>43742</v>
      </c>
      <c r="C14839" s="50">
        <v>11958.309569999999</v>
      </c>
      <c r="D14839" s="50">
        <f>DAX__2019_2020__33[[#This Row],[Open]]*(DAX__2019_2020__33[[#This Row],[Adj Close]]/DAX__2019_2020__33[[#This Row],[Close]])</f>
        <v>11958.309569999999</v>
      </c>
      <c r="E14839" s="50">
        <v>12012.910159999999</v>
      </c>
      <c r="F14839" s="50">
        <v>11878.98047</v>
      </c>
      <c r="G14839" s="50">
        <v>12012.809569999999</v>
      </c>
      <c r="H14839" s="50">
        <v>12012.809569999999</v>
      </c>
      <c r="I14839" s="50">
        <f>(DAX__2019_2020__33[[#This Row],[Adj Close]]-DAX__2019_2020__33[[#This Row],[Adj Open]])/DAX__2019_2020__33[[#This Row],[Adj Open]]</f>
        <v>4.5575003457616631E-3</v>
      </c>
      <c r="J14839" s="50">
        <f>DAX__2019_2020__33[[#This Row],[Adj Close]]-DAX__2019_2020__33[[#This Row],[Adj Open]]</f>
        <v>54.5</v>
      </c>
      <c r="K14839" s="50">
        <v>88134300</v>
      </c>
    </row>
    <row r="14840" spans="1:11" x14ac:dyDescent="0.3">
      <c r="A14840" s="51" t="s">
        <v>31206</v>
      </c>
      <c r="B14840" s="52">
        <v>43745</v>
      </c>
      <c r="C14840" s="50">
        <v>12008.76953</v>
      </c>
      <c r="D14840" s="50">
        <f>DAX__2019_2020__33[[#This Row],[Open]]*(DAX__2019_2020__33[[#This Row],[Adj Close]]/DAX__2019_2020__33[[#This Row],[Close]])</f>
        <v>12008.76953</v>
      </c>
      <c r="E14840" s="50">
        <v>12105.089840000001</v>
      </c>
      <c r="F14840" s="50">
        <v>11969.320309999999</v>
      </c>
      <c r="G14840" s="50">
        <v>12097.429690000001</v>
      </c>
      <c r="H14840" s="50">
        <v>12097.429690000001</v>
      </c>
      <c r="I14840" s="50">
        <f>(DAX__2019_2020__33[[#This Row],[Adj Close]]-DAX__2019_2020__33[[#This Row],[Adj Open]])/DAX__2019_2020__33[[#This Row],[Adj Open]]</f>
        <v>7.382951248961247E-3</v>
      </c>
      <c r="J14840" s="50">
        <f>DAX__2019_2020__33[[#This Row],[Adj Close]]-DAX__2019_2020__33[[#This Row],[Adj Open]]</f>
        <v>88.66016000000127</v>
      </c>
      <c r="K14840" s="50">
        <v>65614000</v>
      </c>
    </row>
    <row r="14841" spans="1:11" x14ac:dyDescent="0.3">
      <c r="A14841" s="51" t="s">
        <v>31206</v>
      </c>
      <c r="B14841" s="52">
        <v>43746</v>
      </c>
      <c r="C14841" s="50">
        <v>12097.889649999999</v>
      </c>
      <c r="D14841" s="50">
        <f>DAX__2019_2020__33[[#This Row],[Open]]*(DAX__2019_2020__33[[#This Row],[Adj Close]]/DAX__2019_2020__33[[#This Row],[Close]])</f>
        <v>12097.889649999999</v>
      </c>
      <c r="E14841" s="50">
        <v>12097.940430000001</v>
      </c>
      <c r="F14841" s="50">
        <v>11933.01953</v>
      </c>
      <c r="G14841" s="50">
        <v>11970.200199999999</v>
      </c>
      <c r="H14841" s="50">
        <v>11970.200199999999</v>
      </c>
      <c r="I14841" s="50">
        <f>(DAX__2019_2020__33[[#This Row],[Adj Close]]-DAX__2019_2020__33[[#This Row],[Adj Open]])/DAX__2019_2020__33[[#This Row],[Adj Open]]</f>
        <v>-1.0554687940966619E-2</v>
      </c>
      <c r="J14841" s="50">
        <f>DAX__2019_2020__33[[#This Row],[Adj Close]]-DAX__2019_2020__33[[#This Row],[Adj Open]]</f>
        <v>-127.68944999999985</v>
      </c>
      <c r="K14841" s="50">
        <v>80877600</v>
      </c>
    </row>
    <row r="14842" spans="1:11" x14ac:dyDescent="0.3">
      <c r="A14842" s="51" t="s">
        <v>31206</v>
      </c>
      <c r="B14842" s="52">
        <v>43747</v>
      </c>
      <c r="C14842" s="50">
        <v>11973.820309999999</v>
      </c>
      <c r="D14842" s="50">
        <f>DAX__2019_2020__33[[#This Row],[Open]]*(DAX__2019_2020__33[[#This Row],[Adj Close]]/DAX__2019_2020__33[[#This Row],[Close]])</f>
        <v>11973.820309999999</v>
      </c>
      <c r="E14842" s="50">
        <v>12165.530269999999</v>
      </c>
      <c r="F14842" s="50">
        <v>11953.12012</v>
      </c>
      <c r="G14842" s="50">
        <v>12094.259770000001</v>
      </c>
      <c r="H14842" s="50">
        <v>12094.259770000001</v>
      </c>
      <c r="I14842" s="50">
        <f>(DAX__2019_2020__33[[#This Row],[Adj Close]]-DAX__2019_2020__33[[#This Row],[Adj Open]])/DAX__2019_2020__33[[#This Row],[Adj Open]]</f>
        <v>1.0058565844638221E-2</v>
      </c>
      <c r="J14842" s="50">
        <f>DAX__2019_2020__33[[#This Row],[Adj Close]]-DAX__2019_2020__33[[#This Row],[Adj Open]]</f>
        <v>120.43946000000142</v>
      </c>
      <c r="K14842" s="50">
        <v>68812700</v>
      </c>
    </row>
    <row r="14843" spans="1:11" x14ac:dyDescent="0.3">
      <c r="A14843" s="51" t="s">
        <v>31206</v>
      </c>
      <c r="B14843" s="52">
        <v>43748</v>
      </c>
      <c r="C14843" s="50">
        <v>12082.889649999999</v>
      </c>
      <c r="D14843" s="50">
        <f>DAX__2019_2020__33[[#This Row],[Open]]*(DAX__2019_2020__33[[#This Row],[Adj Close]]/DAX__2019_2020__33[[#This Row],[Close]])</f>
        <v>12082.889649999999</v>
      </c>
      <c r="E14843" s="50">
        <v>12202.70996</v>
      </c>
      <c r="F14843" s="50">
        <v>12029.45996</v>
      </c>
      <c r="G14843" s="50">
        <v>12164.200199999999</v>
      </c>
      <c r="H14843" s="50">
        <v>12164.200199999999</v>
      </c>
      <c r="I14843" s="50">
        <f>(DAX__2019_2020__33[[#This Row],[Adj Close]]-DAX__2019_2020__33[[#This Row],[Adj Open]])/DAX__2019_2020__33[[#This Row],[Adj Open]]</f>
        <v>6.7293960596586395E-3</v>
      </c>
      <c r="J14843" s="50">
        <f>DAX__2019_2020__33[[#This Row],[Adj Close]]-DAX__2019_2020__33[[#This Row],[Adj Open]]</f>
        <v>81.310550000000148</v>
      </c>
      <c r="K14843" s="50">
        <v>88437900</v>
      </c>
    </row>
    <row r="14844" spans="1:11" x14ac:dyDescent="0.3">
      <c r="A14844" s="51" t="s">
        <v>31206</v>
      </c>
      <c r="B14844" s="52">
        <v>43749</v>
      </c>
      <c r="C14844" s="50">
        <v>12248.87988</v>
      </c>
      <c r="D14844" s="50">
        <f>DAX__2019_2020__33[[#This Row],[Open]]*(DAX__2019_2020__33[[#This Row],[Adj Close]]/DAX__2019_2020__33[[#This Row],[Close]])</f>
        <v>12248.87988</v>
      </c>
      <c r="E14844" s="50">
        <v>12511.650390000001</v>
      </c>
      <c r="F14844" s="50">
        <v>12240.940430000001</v>
      </c>
      <c r="G14844" s="50">
        <v>12511.650390000001</v>
      </c>
      <c r="H14844" s="50">
        <v>12511.650390000001</v>
      </c>
      <c r="I14844" s="50">
        <f>(DAX__2019_2020__33[[#This Row],[Adj Close]]-DAX__2019_2020__33[[#This Row],[Adj Open]])/DAX__2019_2020__33[[#This Row],[Adj Open]]</f>
        <v>2.1452615469684914E-2</v>
      </c>
      <c r="J14844" s="50">
        <f>DAX__2019_2020__33[[#This Row],[Adj Close]]-DAX__2019_2020__33[[#This Row],[Adj Open]]</f>
        <v>262.77051000000029</v>
      </c>
      <c r="K14844" s="50">
        <v>100870000</v>
      </c>
    </row>
    <row r="14845" spans="1:11" x14ac:dyDescent="0.3">
      <c r="A14845" s="51" t="s">
        <v>31206</v>
      </c>
      <c r="B14845" s="52">
        <v>43752</v>
      </c>
      <c r="C14845" s="50">
        <v>12468.780269999999</v>
      </c>
      <c r="D14845" s="50">
        <f>DAX__2019_2020__33[[#This Row],[Open]]*(DAX__2019_2020__33[[#This Row],[Adj Close]]/DAX__2019_2020__33[[#This Row],[Close]])</f>
        <v>12468.780269999999</v>
      </c>
      <c r="E14845" s="50">
        <v>12495.240229999999</v>
      </c>
      <c r="F14845" s="50">
        <v>12387.950199999999</v>
      </c>
      <c r="G14845" s="50">
        <v>12486.559569999999</v>
      </c>
      <c r="H14845" s="50">
        <v>12486.559569999999</v>
      </c>
      <c r="I14845" s="50">
        <f>(DAX__2019_2020__33[[#This Row],[Adj Close]]-DAX__2019_2020__33[[#This Row],[Adj Open]])/DAX__2019_2020__33[[#This Row],[Adj Open]]</f>
        <v>1.4259053103034712E-3</v>
      </c>
      <c r="J14845" s="50">
        <f>DAX__2019_2020__33[[#This Row],[Adj Close]]-DAX__2019_2020__33[[#This Row],[Adj Open]]</f>
        <v>17.779300000000148</v>
      </c>
      <c r="K14845" s="50">
        <v>59086900</v>
      </c>
    </row>
    <row r="14846" spans="1:11" x14ac:dyDescent="0.3">
      <c r="A14846" s="51" t="s">
        <v>31206</v>
      </c>
      <c r="B14846" s="52">
        <v>43753</v>
      </c>
      <c r="C14846" s="50">
        <v>12565.679690000001</v>
      </c>
      <c r="D14846" s="50">
        <f>DAX__2019_2020__33[[#This Row],[Open]]*(DAX__2019_2020__33[[#This Row],[Adj Close]]/DAX__2019_2020__33[[#This Row],[Close]])</f>
        <v>12565.679690000001</v>
      </c>
      <c r="E14846" s="50">
        <v>12682.400390000001</v>
      </c>
      <c r="F14846" s="50">
        <v>12511.900390000001</v>
      </c>
      <c r="G14846" s="50">
        <v>12629.79004</v>
      </c>
      <c r="H14846" s="50">
        <v>12629.79004</v>
      </c>
      <c r="I14846" s="50">
        <f>(DAX__2019_2020__33[[#This Row],[Adj Close]]-DAX__2019_2020__33[[#This Row],[Adj Open]])/DAX__2019_2020__33[[#This Row],[Adj Open]]</f>
        <v>5.1020200722623234E-3</v>
      </c>
      <c r="J14846" s="50">
        <f>DAX__2019_2020__33[[#This Row],[Adj Close]]-DAX__2019_2020__33[[#This Row],[Adj Open]]</f>
        <v>64.110349999999016</v>
      </c>
      <c r="K14846" s="50">
        <v>94185500</v>
      </c>
    </row>
    <row r="14847" spans="1:11" x14ac:dyDescent="0.3">
      <c r="A14847" s="51" t="s">
        <v>31206</v>
      </c>
      <c r="B14847" s="52">
        <v>43754</v>
      </c>
      <c r="C14847" s="50">
        <v>12644.179690000001</v>
      </c>
      <c r="D14847" s="50">
        <f>DAX__2019_2020__33[[#This Row],[Open]]*(DAX__2019_2020__33[[#This Row],[Adj Close]]/DAX__2019_2020__33[[#This Row],[Close]])</f>
        <v>12644.179690000001</v>
      </c>
      <c r="E14847" s="50">
        <v>12698.37012</v>
      </c>
      <c r="F14847" s="50">
        <v>12603.83008</v>
      </c>
      <c r="G14847" s="50">
        <v>12670.110350000001</v>
      </c>
      <c r="H14847" s="50">
        <v>12670.110350000001</v>
      </c>
      <c r="I14847" s="50">
        <f>(DAX__2019_2020__33[[#This Row],[Adj Close]]-DAX__2019_2020__33[[#This Row],[Adj Open]])/DAX__2019_2020__33[[#This Row],[Adj Open]]</f>
        <v>2.0507981249671711E-3</v>
      </c>
      <c r="J14847" s="50">
        <f>DAX__2019_2020__33[[#This Row],[Adj Close]]-DAX__2019_2020__33[[#This Row],[Adj Open]]</f>
        <v>25.930659999999989</v>
      </c>
      <c r="K14847" s="50">
        <v>99475900</v>
      </c>
    </row>
    <row r="14848" spans="1:11" x14ac:dyDescent="0.3">
      <c r="A14848" s="51" t="s">
        <v>31206</v>
      </c>
      <c r="B14848" s="52">
        <v>43755</v>
      </c>
      <c r="C14848" s="50">
        <v>12655.320309999999</v>
      </c>
      <c r="D14848" s="50">
        <f>DAX__2019_2020__33[[#This Row],[Open]]*(DAX__2019_2020__33[[#This Row],[Adj Close]]/DAX__2019_2020__33[[#This Row],[Close]])</f>
        <v>12655.320309999999</v>
      </c>
      <c r="E14848" s="50">
        <v>12814.490229999999</v>
      </c>
      <c r="F14848" s="50">
        <v>12647.860350000001</v>
      </c>
      <c r="G14848" s="50">
        <v>12654.950199999999</v>
      </c>
      <c r="H14848" s="50">
        <v>12654.950199999999</v>
      </c>
      <c r="I14848" s="50">
        <f>(DAX__2019_2020__33[[#This Row],[Adj Close]]-DAX__2019_2020__33[[#This Row],[Adj Open]])/DAX__2019_2020__33[[#This Row],[Adj Open]]</f>
        <v>-2.924540753878718E-5</v>
      </c>
      <c r="J14848" s="50">
        <f>DAX__2019_2020__33[[#This Row],[Adj Close]]-DAX__2019_2020__33[[#This Row],[Adj Open]]</f>
        <v>-0.37010999999984051</v>
      </c>
      <c r="K14848" s="50">
        <v>99302200</v>
      </c>
    </row>
    <row r="14849" spans="1:11" x14ac:dyDescent="0.3">
      <c r="A14849" s="51" t="s">
        <v>31206</v>
      </c>
      <c r="B14849" s="52">
        <v>43756</v>
      </c>
      <c r="C14849" s="50">
        <v>12637.009770000001</v>
      </c>
      <c r="D14849" s="50">
        <f>DAX__2019_2020__33[[#This Row],[Open]]*(DAX__2019_2020__33[[#This Row],[Adj Close]]/DAX__2019_2020__33[[#This Row],[Close]])</f>
        <v>12637.009770000001</v>
      </c>
      <c r="E14849" s="50">
        <v>12700.37988</v>
      </c>
      <c r="F14849" s="50">
        <v>12603.16992</v>
      </c>
      <c r="G14849" s="50">
        <v>12633.599609999999</v>
      </c>
      <c r="H14849" s="50">
        <v>12633.599609999999</v>
      </c>
      <c r="I14849" s="50">
        <f>(DAX__2019_2020__33[[#This Row],[Adj Close]]-DAX__2019_2020__33[[#This Row],[Adj Open]])/DAX__2019_2020__33[[#This Row],[Adj Open]]</f>
        <v>-2.6985497851690507E-4</v>
      </c>
      <c r="J14849" s="50">
        <f>DAX__2019_2020__33[[#This Row],[Adj Close]]-DAX__2019_2020__33[[#This Row],[Adj Open]]</f>
        <v>-3.4101600000012695</v>
      </c>
      <c r="K14849" s="50">
        <v>88676100</v>
      </c>
    </row>
    <row r="14850" spans="1:11" x14ac:dyDescent="0.3">
      <c r="A14850" s="51" t="s">
        <v>31206</v>
      </c>
      <c r="B14850" s="52">
        <v>43759</v>
      </c>
      <c r="C14850" s="50">
        <v>12661.929690000001</v>
      </c>
      <c r="D14850" s="50">
        <f>DAX__2019_2020__33[[#This Row],[Open]]*(DAX__2019_2020__33[[#This Row],[Adj Close]]/DAX__2019_2020__33[[#This Row],[Close]])</f>
        <v>12661.929690000001</v>
      </c>
      <c r="E14850" s="50">
        <v>12787.349609999999</v>
      </c>
      <c r="F14850" s="50">
        <v>12646.280269999999</v>
      </c>
      <c r="G14850" s="50">
        <v>12747.95996</v>
      </c>
      <c r="H14850" s="50">
        <v>12747.95996</v>
      </c>
      <c r="I14850" s="50">
        <f>(DAX__2019_2020__33[[#This Row],[Adj Close]]-DAX__2019_2020__33[[#This Row],[Adj Open]])/DAX__2019_2020__33[[#This Row],[Adj Open]]</f>
        <v>6.7944043369584754E-3</v>
      </c>
      <c r="J14850" s="50">
        <f>DAX__2019_2020__33[[#This Row],[Adj Close]]-DAX__2019_2020__33[[#This Row],[Adj Open]]</f>
        <v>86.030269999999291</v>
      </c>
      <c r="K14850" s="50">
        <v>80978200</v>
      </c>
    </row>
    <row r="14851" spans="1:11" x14ac:dyDescent="0.3">
      <c r="A14851" s="51" t="s">
        <v>31206</v>
      </c>
      <c r="B14851" s="52">
        <v>43760</v>
      </c>
      <c r="C14851" s="50">
        <v>12757.73047</v>
      </c>
      <c r="D14851" s="50">
        <f>DAX__2019_2020__33[[#This Row],[Open]]*(DAX__2019_2020__33[[#This Row],[Adj Close]]/DAX__2019_2020__33[[#This Row],[Close]])</f>
        <v>12757.73047</v>
      </c>
      <c r="E14851" s="50">
        <v>12791.309569999999</v>
      </c>
      <c r="F14851" s="50">
        <v>12730.700199999999</v>
      </c>
      <c r="G14851" s="50">
        <v>12754.690430000001</v>
      </c>
      <c r="H14851" s="50">
        <v>12754.690430000001</v>
      </c>
      <c r="I14851" s="50">
        <f>(DAX__2019_2020__33[[#This Row],[Adj Close]]-DAX__2019_2020__33[[#This Row],[Adj Open]])/DAX__2019_2020__33[[#This Row],[Adj Open]]</f>
        <v>-2.382900318476365E-4</v>
      </c>
      <c r="J14851" s="50">
        <f>DAX__2019_2020__33[[#This Row],[Adj Close]]-DAX__2019_2020__33[[#This Row],[Adj Open]]</f>
        <v>-3.0400399999998626</v>
      </c>
      <c r="K14851" s="50">
        <v>79430700</v>
      </c>
    </row>
    <row r="14852" spans="1:11" x14ac:dyDescent="0.3">
      <c r="A14852" s="51" t="s">
        <v>31206</v>
      </c>
      <c r="B14852" s="52">
        <v>43761</v>
      </c>
      <c r="C14852" s="50">
        <v>12702.91992</v>
      </c>
      <c r="D14852" s="50">
        <f>DAX__2019_2020__33[[#This Row],[Open]]*(DAX__2019_2020__33[[#This Row],[Adj Close]]/DAX__2019_2020__33[[#This Row],[Close]])</f>
        <v>12702.91992</v>
      </c>
      <c r="E14852" s="50">
        <v>12819.219730000001</v>
      </c>
      <c r="F14852" s="50">
        <v>12699.849609999999</v>
      </c>
      <c r="G14852" s="50">
        <v>12798.190430000001</v>
      </c>
      <c r="H14852" s="50">
        <v>12798.190430000001</v>
      </c>
      <c r="I14852" s="50">
        <f>(DAX__2019_2020__33[[#This Row],[Adj Close]]-DAX__2019_2020__33[[#This Row],[Adj Open]])/DAX__2019_2020__33[[#This Row],[Adj Open]]</f>
        <v>7.4998906235724961E-3</v>
      </c>
      <c r="J14852" s="50">
        <f>DAX__2019_2020__33[[#This Row],[Adj Close]]-DAX__2019_2020__33[[#This Row],[Adj Open]]</f>
        <v>95.270510000000286</v>
      </c>
      <c r="K14852" s="50">
        <v>76218700</v>
      </c>
    </row>
    <row r="14853" spans="1:11" x14ac:dyDescent="0.3">
      <c r="A14853" s="51" t="s">
        <v>31206</v>
      </c>
      <c r="B14853" s="52">
        <v>43762</v>
      </c>
      <c r="C14853" s="50">
        <v>12860.62988</v>
      </c>
      <c r="D14853" s="50">
        <f>DAX__2019_2020__33[[#This Row],[Open]]*(DAX__2019_2020__33[[#This Row],[Adj Close]]/DAX__2019_2020__33[[#This Row],[Close]])</f>
        <v>12860.62988</v>
      </c>
      <c r="E14853" s="50">
        <v>12914.240229999999</v>
      </c>
      <c r="F14853" s="50">
        <v>12820.66992</v>
      </c>
      <c r="G14853" s="50">
        <v>12872.099609999999</v>
      </c>
      <c r="H14853" s="50">
        <v>12872.099609999999</v>
      </c>
      <c r="I14853" s="50">
        <f>(DAX__2019_2020__33[[#This Row],[Adj Close]]-DAX__2019_2020__33[[#This Row],[Adj Open]])/DAX__2019_2020__33[[#This Row],[Adj Open]]</f>
        <v>8.9184823037601405E-4</v>
      </c>
      <c r="J14853" s="50">
        <f>DAX__2019_2020__33[[#This Row],[Adj Close]]-DAX__2019_2020__33[[#This Row],[Adj Open]]</f>
        <v>11.46972999999889</v>
      </c>
      <c r="K14853" s="50">
        <v>84318900</v>
      </c>
    </row>
    <row r="14854" spans="1:11" x14ac:dyDescent="0.3">
      <c r="A14854" s="51" t="s">
        <v>31206</v>
      </c>
      <c r="B14854" s="52">
        <v>43763</v>
      </c>
      <c r="C14854" s="50">
        <v>12886.41992</v>
      </c>
      <c r="D14854" s="50">
        <f>DAX__2019_2020__33[[#This Row],[Open]]*(DAX__2019_2020__33[[#This Row],[Adj Close]]/DAX__2019_2020__33[[#This Row],[Close]])</f>
        <v>12886.41992</v>
      </c>
      <c r="E14854" s="50">
        <v>12895.849609999999</v>
      </c>
      <c r="F14854" s="50">
        <v>12834</v>
      </c>
      <c r="G14854" s="50">
        <v>12894.509770000001</v>
      </c>
      <c r="H14854" s="50">
        <v>12894.509770000001</v>
      </c>
      <c r="I14854" s="50">
        <f>(DAX__2019_2020__33[[#This Row],[Adj Close]]-DAX__2019_2020__33[[#This Row],[Adj Open]])/DAX__2019_2020__33[[#This Row],[Adj Open]]</f>
        <v>6.2778103229778164E-4</v>
      </c>
      <c r="J14854" s="50">
        <f>DAX__2019_2020__33[[#This Row],[Adj Close]]-DAX__2019_2020__33[[#This Row],[Adj Open]]</f>
        <v>8.0898500000002969</v>
      </c>
      <c r="K14854" s="50">
        <v>59800700</v>
      </c>
    </row>
    <row r="14855" spans="1:11" x14ac:dyDescent="0.3">
      <c r="A14855" s="51" t="s">
        <v>31206</v>
      </c>
      <c r="B14855" s="52">
        <v>43766</v>
      </c>
      <c r="C14855" s="50">
        <v>12897.400390000001</v>
      </c>
      <c r="D14855" s="50">
        <f>DAX__2019_2020__33[[#This Row],[Open]]*(DAX__2019_2020__33[[#This Row],[Adj Close]]/DAX__2019_2020__33[[#This Row],[Close]])</f>
        <v>12897.400390000001</v>
      </c>
      <c r="E14855" s="50">
        <v>12986.490229999999</v>
      </c>
      <c r="F14855" s="50">
        <v>12892.839840000001</v>
      </c>
      <c r="G14855" s="50">
        <v>12941.70996</v>
      </c>
      <c r="H14855" s="50">
        <v>12941.70996</v>
      </c>
      <c r="I14855" s="50">
        <f>(DAX__2019_2020__33[[#This Row],[Adj Close]]-DAX__2019_2020__33[[#This Row],[Adj Open]])/DAX__2019_2020__33[[#This Row],[Adj Open]]</f>
        <v>3.4355427186981698E-3</v>
      </c>
      <c r="J14855" s="50">
        <f>DAX__2019_2020__33[[#This Row],[Adj Close]]-DAX__2019_2020__33[[#This Row],[Adj Open]]</f>
        <v>44.309569999999439</v>
      </c>
      <c r="K14855" s="50">
        <v>69024100</v>
      </c>
    </row>
    <row r="14856" spans="1:11" x14ac:dyDescent="0.3">
      <c r="A14856" s="51" t="s">
        <v>31206</v>
      </c>
      <c r="B14856" s="52">
        <v>43767</v>
      </c>
      <c r="C14856" s="50">
        <v>12946.339840000001</v>
      </c>
      <c r="D14856" s="50">
        <f>DAX__2019_2020__33[[#This Row],[Open]]*(DAX__2019_2020__33[[#This Row],[Adj Close]]/DAX__2019_2020__33[[#This Row],[Close]])</f>
        <v>12946.339840000001</v>
      </c>
      <c r="E14856" s="50">
        <v>12951.87988</v>
      </c>
      <c r="F14856" s="50">
        <v>12897.339840000001</v>
      </c>
      <c r="G14856" s="50">
        <v>12939.62012</v>
      </c>
      <c r="H14856" s="50">
        <v>12939.62012</v>
      </c>
      <c r="I14856" s="50">
        <f>(DAX__2019_2020__33[[#This Row],[Adj Close]]-DAX__2019_2020__33[[#This Row],[Adj Open]])/DAX__2019_2020__33[[#This Row],[Adj Open]]</f>
        <v>-5.1904399877092681E-4</v>
      </c>
      <c r="J14856" s="50">
        <f>DAX__2019_2020__33[[#This Row],[Adj Close]]-DAX__2019_2020__33[[#This Row],[Adj Open]]</f>
        <v>-6.7197200000009616</v>
      </c>
      <c r="K14856" s="50">
        <v>76948300</v>
      </c>
    </row>
    <row r="14857" spans="1:11" x14ac:dyDescent="0.3">
      <c r="A14857" s="51" t="s">
        <v>31206</v>
      </c>
      <c r="B14857" s="52">
        <v>43768</v>
      </c>
      <c r="C14857" s="50">
        <v>12929.41992</v>
      </c>
      <c r="D14857" s="50">
        <f>DAX__2019_2020__33[[#This Row],[Open]]*(DAX__2019_2020__33[[#This Row],[Adj Close]]/DAX__2019_2020__33[[#This Row],[Close]])</f>
        <v>12929.41992</v>
      </c>
      <c r="E14857" s="50">
        <v>12944.259770000001</v>
      </c>
      <c r="F14857" s="50">
        <v>12830.33008</v>
      </c>
      <c r="G14857" s="50">
        <v>12910.23047</v>
      </c>
      <c r="H14857" s="50">
        <v>12910.23047</v>
      </c>
      <c r="I14857" s="50">
        <f>(DAX__2019_2020__33[[#This Row],[Adj Close]]-DAX__2019_2020__33[[#This Row],[Adj Open]])/DAX__2019_2020__33[[#This Row],[Adj Open]]</f>
        <v>-1.4841694460179502E-3</v>
      </c>
      <c r="J14857" s="50">
        <f>DAX__2019_2020__33[[#This Row],[Adj Close]]-DAX__2019_2020__33[[#This Row],[Adj Open]]</f>
        <v>-19.189449999999852</v>
      </c>
      <c r="K14857" s="50">
        <v>100397400</v>
      </c>
    </row>
    <row r="14858" spans="1:11" x14ac:dyDescent="0.3">
      <c r="A14858" s="51" t="s">
        <v>31206</v>
      </c>
      <c r="B14858" s="52">
        <v>43769</v>
      </c>
      <c r="C14858" s="50">
        <v>12937.589840000001</v>
      </c>
      <c r="D14858" s="50">
        <f>DAX__2019_2020__33[[#This Row],[Open]]*(DAX__2019_2020__33[[#This Row],[Adj Close]]/DAX__2019_2020__33[[#This Row],[Close]])</f>
        <v>12937.589840000001</v>
      </c>
      <c r="E14858" s="50">
        <v>12953.339840000001</v>
      </c>
      <c r="F14858" s="50">
        <v>12795.089840000001</v>
      </c>
      <c r="G14858" s="50">
        <v>12866.79004</v>
      </c>
      <c r="H14858" s="50">
        <v>12866.79004</v>
      </c>
      <c r="I14858" s="50">
        <f>(DAX__2019_2020__33[[#This Row],[Adj Close]]-DAX__2019_2020__33[[#This Row],[Adj Open]])/DAX__2019_2020__33[[#This Row],[Adj Open]]</f>
        <v>-5.4724103079156422E-3</v>
      </c>
      <c r="J14858" s="50">
        <f>DAX__2019_2020__33[[#This Row],[Adj Close]]-DAX__2019_2020__33[[#This Row],[Adj Open]]</f>
        <v>-70.799800000000687</v>
      </c>
      <c r="K14858" s="50">
        <v>100660900</v>
      </c>
    </row>
    <row r="14859" spans="1:11" x14ac:dyDescent="0.3">
      <c r="A14859" s="51" t="s">
        <v>31206</v>
      </c>
      <c r="B14859" s="52">
        <v>43770</v>
      </c>
      <c r="C14859" s="50">
        <v>12912.089840000001</v>
      </c>
      <c r="D14859" s="50">
        <f>DAX__2019_2020__33[[#This Row],[Open]]*(DAX__2019_2020__33[[#This Row],[Adj Close]]/DAX__2019_2020__33[[#This Row],[Close]])</f>
        <v>12912.089840000001</v>
      </c>
      <c r="E14859" s="50">
        <v>12992.070309999999</v>
      </c>
      <c r="F14859" s="50">
        <v>12896.719730000001</v>
      </c>
      <c r="G14859" s="50">
        <v>12961.04981</v>
      </c>
      <c r="H14859" s="50">
        <v>12961.04981</v>
      </c>
      <c r="I14859" s="50">
        <f>(DAX__2019_2020__33[[#This Row],[Adj Close]]-DAX__2019_2020__33[[#This Row],[Adj Open]])/DAX__2019_2020__33[[#This Row],[Adj Open]]</f>
        <v>3.7917928551215751E-3</v>
      </c>
      <c r="J14859" s="50">
        <f>DAX__2019_2020__33[[#This Row],[Adj Close]]-DAX__2019_2020__33[[#This Row],[Adj Open]]</f>
        <v>48.959969999999885</v>
      </c>
      <c r="K14859" s="50">
        <v>65905400</v>
      </c>
    </row>
    <row r="14860" spans="1:11" x14ac:dyDescent="0.3">
      <c r="A14860" s="51" t="s">
        <v>31206</v>
      </c>
      <c r="B14860" s="52">
        <v>43773</v>
      </c>
      <c r="C14860" s="50">
        <v>13022.950199999999</v>
      </c>
      <c r="D14860" s="50">
        <f>DAX__2019_2020__33[[#This Row],[Open]]*(DAX__2019_2020__33[[#This Row],[Adj Close]]/DAX__2019_2020__33[[#This Row],[Close]])</f>
        <v>13022.950199999999</v>
      </c>
      <c r="E14860" s="50">
        <v>13171.16992</v>
      </c>
      <c r="F14860" s="50">
        <v>13019.179690000001</v>
      </c>
      <c r="G14860" s="50">
        <v>13136.280269999999</v>
      </c>
      <c r="H14860" s="50">
        <v>13136.280269999999</v>
      </c>
      <c r="I14860" s="50">
        <f>(DAX__2019_2020__33[[#This Row],[Adj Close]]-DAX__2019_2020__33[[#This Row],[Adj Open]])/DAX__2019_2020__33[[#This Row],[Adj Open]]</f>
        <v>8.7023345908210561E-3</v>
      </c>
      <c r="J14860" s="50">
        <f>DAX__2019_2020__33[[#This Row],[Adj Close]]-DAX__2019_2020__33[[#This Row],[Adj Open]]</f>
        <v>113.33006999999998</v>
      </c>
      <c r="K14860" s="50">
        <v>84782400</v>
      </c>
    </row>
    <row r="14861" spans="1:11" x14ac:dyDescent="0.3">
      <c r="A14861" s="51" t="s">
        <v>31206</v>
      </c>
      <c r="B14861" s="52">
        <v>43774</v>
      </c>
      <c r="C14861" s="50">
        <v>13134.33008</v>
      </c>
      <c r="D14861" s="50">
        <f>DAX__2019_2020__33[[#This Row],[Open]]*(DAX__2019_2020__33[[#This Row],[Adj Close]]/DAX__2019_2020__33[[#This Row],[Close]])</f>
        <v>13134.33008</v>
      </c>
      <c r="E14861" s="50">
        <v>13166.08008</v>
      </c>
      <c r="F14861" s="50">
        <v>13112.650390000001</v>
      </c>
      <c r="G14861" s="50">
        <v>13148.5</v>
      </c>
      <c r="H14861" s="50">
        <v>13148.5</v>
      </c>
      <c r="I14861" s="50">
        <f>(DAX__2019_2020__33[[#This Row],[Adj Close]]-DAX__2019_2020__33[[#This Row],[Adj Open]])/DAX__2019_2020__33[[#This Row],[Adj Open]]</f>
        <v>1.0788460403912945E-3</v>
      </c>
      <c r="J14861" s="50">
        <f>DAX__2019_2020__33[[#This Row],[Adj Close]]-DAX__2019_2020__33[[#This Row],[Adj Open]]</f>
        <v>14.169920000000275</v>
      </c>
      <c r="K14861" s="50">
        <v>83190400</v>
      </c>
    </row>
    <row r="14862" spans="1:11" x14ac:dyDescent="0.3">
      <c r="A14862" s="51" t="s">
        <v>31206</v>
      </c>
      <c r="B14862" s="52">
        <v>43775</v>
      </c>
      <c r="C14862" s="50">
        <v>13150.940430000001</v>
      </c>
      <c r="D14862" s="50">
        <f>DAX__2019_2020__33[[#This Row],[Open]]*(DAX__2019_2020__33[[#This Row],[Adj Close]]/DAX__2019_2020__33[[#This Row],[Close]])</f>
        <v>13150.940430000001</v>
      </c>
      <c r="E14862" s="50">
        <v>13187.660159999999</v>
      </c>
      <c r="F14862" s="50">
        <v>13110.910159999999</v>
      </c>
      <c r="G14862" s="50">
        <v>13179.889649999999</v>
      </c>
      <c r="H14862" s="50">
        <v>13179.889649999999</v>
      </c>
      <c r="I14862" s="50">
        <f>(DAX__2019_2020__33[[#This Row],[Adj Close]]-DAX__2019_2020__33[[#This Row],[Adj Open]])/DAX__2019_2020__33[[#This Row],[Adj Open]]</f>
        <v>2.201304169393048E-3</v>
      </c>
      <c r="J14862" s="50">
        <f>DAX__2019_2020__33[[#This Row],[Adj Close]]-DAX__2019_2020__33[[#This Row],[Adj Open]]</f>
        <v>28.949219999998604</v>
      </c>
      <c r="K14862" s="50">
        <v>80045600</v>
      </c>
    </row>
    <row r="14863" spans="1:11" x14ac:dyDescent="0.3">
      <c r="A14863" s="51" t="s">
        <v>31206</v>
      </c>
      <c r="B14863" s="52">
        <v>43776</v>
      </c>
      <c r="C14863" s="50">
        <v>13258.259770000001</v>
      </c>
      <c r="D14863" s="50">
        <f>DAX__2019_2020__33[[#This Row],[Open]]*(DAX__2019_2020__33[[#This Row],[Adj Close]]/DAX__2019_2020__33[[#This Row],[Close]])</f>
        <v>13258.259770000001</v>
      </c>
      <c r="E14863" s="50">
        <v>13300.759770000001</v>
      </c>
      <c r="F14863" s="50">
        <v>13227.37012</v>
      </c>
      <c r="G14863" s="50">
        <v>13289.45996</v>
      </c>
      <c r="H14863" s="50">
        <v>13289.45996</v>
      </c>
      <c r="I14863" s="50">
        <f>(DAX__2019_2020__33[[#This Row],[Adj Close]]-DAX__2019_2020__33[[#This Row],[Adj Open]])/DAX__2019_2020__33[[#This Row],[Adj Open]]</f>
        <v>2.3532643454910649E-3</v>
      </c>
      <c r="J14863" s="50">
        <f>DAX__2019_2020__33[[#This Row],[Adj Close]]-DAX__2019_2020__33[[#This Row],[Adj Open]]</f>
        <v>31.200189999999566</v>
      </c>
      <c r="K14863" s="50">
        <v>117100600</v>
      </c>
    </row>
    <row r="14864" spans="1:11" x14ac:dyDescent="0.3">
      <c r="A14864" s="51" t="s">
        <v>31206</v>
      </c>
      <c r="B14864" s="52">
        <v>43777</v>
      </c>
      <c r="C14864" s="50">
        <v>13248.62012</v>
      </c>
      <c r="D14864" s="50">
        <f>DAX__2019_2020__33[[#This Row],[Open]]*(DAX__2019_2020__33[[#This Row],[Adj Close]]/DAX__2019_2020__33[[#This Row],[Close]])</f>
        <v>13248.62012</v>
      </c>
      <c r="E14864" s="50">
        <v>13278.179690000001</v>
      </c>
      <c r="F14864" s="50">
        <v>13195.83008</v>
      </c>
      <c r="G14864" s="50">
        <v>13228.559569999999</v>
      </c>
      <c r="H14864" s="50">
        <v>13228.559569999999</v>
      </c>
      <c r="I14864" s="50">
        <f>(DAX__2019_2020__33[[#This Row],[Adj Close]]-DAX__2019_2020__33[[#This Row],[Adj Open]])/DAX__2019_2020__33[[#This Row],[Adj Open]]</f>
        <v>-1.5141614612163964E-3</v>
      </c>
      <c r="J14864" s="50">
        <f>DAX__2019_2020__33[[#This Row],[Adj Close]]-DAX__2019_2020__33[[#This Row],[Adj Open]]</f>
        <v>-20.060550000000148</v>
      </c>
      <c r="K14864" s="50">
        <v>95599200</v>
      </c>
    </row>
    <row r="14865" spans="1:11" x14ac:dyDescent="0.3">
      <c r="A14865" s="51" t="s">
        <v>31206</v>
      </c>
      <c r="B14865" s="52">
        <v>43780</v>
      </c>
      <c r="C14865" s="50">
        <v>13170.179690000001</v>
      </c>
      <c r="D14865" s="50">
        <f>DAX__2019_2020__33[[#This Row],[Open]]*(DAX__2019_2020__33[[#This Row],[Adj Close]]/DAX__2019_2020__33[[#This Row],[Close]])</f>
        <v>13170.179690000001</v>
      </c>
      <c r="E14865" s="50">
        <v>13225.62012</v>
      </c>
      <c r="F14865" s="50">
        <v>13144.089840000001</v>
      </c>
      <c r="G14865" s="50">
        <v>13198.37012</v>
      </c>
      <c r="H14865" s="50">
        <v>13198.37012</v>
      </c>
      <c r="I14865" s="50">
        <f>(DAX__2019_2020__33[[#This Row],[Adj Close]]-DAX__2019_2020__33[[#This Row],[Adj Open]])/DAX__2019_2020__33[[#This Row],[Adj Open]]</f>
        <v>2.1404742124667806E-3</v>
      </c>
      <c r="J14865" s="50">
        <f>DAX__2019_2020__33[[#This Row],[Adj Close]]-DAX__2019_2020__33[[#This Row],[Adj Open]]</f>
        <v>28.190429999998742</v>
      </c>
      <c r="K14865" s="50">
        <v>72597200</v>
      </c>
    </row>
    <row r="14866" spans="1:11" x14ac:dyDescent="0.3">
      <c r="A14866" s="51" t="s">
        <v>31206</v>
      </c>
      <c r="B14866" s="52">
        <v>43781</v>
      </c>
      <c r="C14866" s="50">
        <v>13243.530269999999</v>
      </c>
      <c r="D14866" s="50">
        <f>DAX__2019_2020__33[[#This Row],[Open]]*(DAX__2019_2020__33[[#This Row],[Adj Close]]/DAX__2019_2020__33[[#This Row],[Close]])</f>
        <v>13243.530269999999</v>
      </c>
      <c r="E14866" s="50">
        <v>13308.259770000001</v>
      </c>
      <c r="F14866" s="50">
        <v>13214.660159999999</v>
      </c>
      <c r="G14866" s="50">
        <v>13283.509770000001</v>
      </c>
      <c r="H14866" s="50">
        <v>13283.509770000001</v>
      </c>
      <c r="I14866" s="50">
        <f>(DAX__2019_2020__33[[#This Row],[Adj Close]]-DAX__2019_2020__33[[#This Row],[Adj Open]])/DAX__2019_2020__33[[#This Row],[Adj Open]]</f>
        <v>3.0187947763871638E-3</v>
      </c>
      <c r="J14866" s="50">
        <f>DAX__2019_2020__33[[#This Row],[Adj Close]]-DAX__2019_2020__33[[#This Row],[Adj Open]]</f>
        <v>39.979500000001281</v>
      </c>
      <c r="K14866" s="50">
        <v>82741400</v>
      </c>
    </row>
    <row r="14867" spans="1:11" x14ac:dyDescent="0.3">
      <c r="A14867" s="51" t="s">
        <v>31206</v>
      </c>
      <c r="B14867" s="52">
        <v>43782</v>
      </c>
      <c r="C14867" s="50">
        <v>13244.04981</v>
      </c>
      <c r="D14867" s="50">
        <f>DAX__2019_2020__33[[#This Row],[Open]]*(DAX__2019_2020__33[[#This Row],[Adj Close]]/DAX__2019_2020__33[[#This Row],[Close]])</f>
        <v>13244.04981</v>
      </c>
      <c r="E14867" s="50">
        <v>13273.820309999999</v>
      </c>
      <c r="F14867" s="50">
        <v>13139.25</v>
      </c>
      <c r="G14867" s="50">
        <v>13230.070309999999</v>
      </c>
      <c r="H14867" s="50">
        <v>13230.070309999999</v>
      </c>
      <c r="I14867" s="50">
        <f>(DAX__2019_2020__33[[#This Row],[Adj Close]]-DAX__2019_2020__33[[#This Row],[Adj Open]])/DAX__2019_2020__33[[#This Row],[Adj Open]]</f>
        <v>-1.0555306119013517E-3</v>
      </c>
      <c r="J14867" s="50">
        <f>DAX__2019_2020__33[[#This Row],[Adj Close]]-DAX__2019_2020__33[[#This Row],[Adj Open]]</f>
        <v>-13.979500000001281</v>
      </c>
      <c r="K14867" s="50">
        <v>77193800</v>
      </c>
    </row>
    <row r="14868" spans="1:11" x14ac:dyDescent="0.3">
      <c r="A14868" s="51" t="s">
        <v>31206</v>
      </c>
      <c r="B14868" s="52">
        <v>43783</v>
      </c>
      <c r="C14868" s="50">
        <v>13198.33008</v>
      </c>
      <c r="D14868" s="50">
        <f>DAX__2019_2020__33[[#This Row],[Open]]*(DAX__2019_2020__33[[#This Row],[Adj Close]]/DAX__2019_2020__33[[#This Row],[Close]])</f>
        <v>13198.33008</v>
      </c>
      <c r="E14868" s="50">
        <v>13219.29981</v>
      </c>
      <c r="F14868" s="50">
        <v>13159.690430000001</v>
      </c>
      <c r="G14868" s="50">
        <v>13180.23047</v>
      </c>
      <c r="H14868" s="50">
        <v>13180.23047</v>
      </c>
      <c r="I14868" s="50">
        <f>(DAX__2019_2020__33[[#This Row],[Adj Close]]-DAX__2019_2020__33[[#This Row],[Adj Open]])/DAX__2019_2020__33[[#This Row],[Adj Open]]</f>
        <v>-1.3713560647665892E-3</v>
      </c>
      <c r="J14868" s="50">
        <f>DAX__2019_2020__33[[#This Row],[Adj Close]]-DAX__2019_2020__33[[#This Row],[Adj Open]]</f>
        <v>-18.099609999999302</v>
      </c>
      <c r="K14868" s="50">
        <v>81582700</v>
      </c>
    </row>
    <row r="14869" spans="1:11" x14ac:dyDescent="0.3">
      <c r="A14869" s="51" t="s">
        <v>31206</v>
      </c>
      <c r="B14869" s="52">
        <v>43784</v>
      </c>
      <c r="C14869" s="50">
        <v>13261.719730000001</v>
      </c>
      <c r="D14869" s="50">
        <f>DAX__2019_2020__33[[#This Row],[Open]]*(DAX__2019_2020__33[[#This Row],[Adj Close]]/DAX__2019_2020__33[[#This Row],[Close]])</f>
        <v>13261.719730000001</v>
      </c>
      <c r="E14869" s="50">
        <v>13261.719730000001</v>
      </c>
      <c r="F14869" s="50">
        <v>13172.889649999999</v>
      </c>
      <c r="G14869" s="50">
        <v>13241.75</v>
      </c>
      <c r="H14869" s="50">
        <v>13241.75</v>
      </c>
      <c r="I14869" s="50">
        <f>(DAX__2019_2020__33[[#This Row],[Adj Close]]-DAX__2019_2020__33[[#This Row],[Adj Open]])/DAX__2019_2020__33[[#This Row],[Adj Open]]</f>
        <v>-1.5058175264272991E-3</v>
      </c>
      <c r="J14869" s="50">
        <f>DAX__2019_2020__33[[#This Row],[Adj Close]]-DAX__2019_2020__33[[#This Row],[Adj Open]]</f>
        <v>-19.969730000000709</v>
      </c>
      <c r="K14869" s="50">
        <v>81039800</v>
      </c>
    </row>
    <row r="14870" spans="1:11" x14ac:dyDescent="0.3">
      <c r="A14870" s="51" t="s">
        <v>31206</v>
      </c>
      <c r="B14870" s="52">
        <v>43787</v>
      </c>
      <c r="C14870" s="50">
        <v>13255.780269999999</v>
      </c>
      <c r="D14870" s="50">
        <f>DAX__2019_2020__33[[#This Row],[Open]]*(DAX__2019_2020__33[[#This Row],[Adj Close]]/DAX__2019_2020__33[[#This Row],[Close]])</f>
        <v>13255.780269999999</v>
      </c>
      <c r="E14870" s="50">
        <v>13282.410159999999</v>
      </c>
      <c r="F14870" s="50">
        <v>13137.87988</v>
      </c>
      <c r="G14870" s="50">
        <v>13207.009770000001</v>
      </c>
      <c r="H14870" s="50">
        <v>13207.009770000001</v>
      </c>
      <c r="I14870" s="50">
        <f>(DAX__2019_2020__33[[#This Row],[Adj Close]]-DAX__2019_2020__33[[#This Row],[Adj Open]])/DAX__2019_2020__33[[#This Row],[Adj Open]]</f>
        <v>-3.6791874191196687E-3</v>
      </c>
      <c r="J14870" s="50">
        <f>DAX__2019_2020__33[[#This Row],[Adj Close]]-DAX__2019_2020__33[[#This Row],[Adj Open]]</f>
        <v>-48.770499999998719</v>
      </c>
      <c r="K14870" s="50">
        <v>69775200</v>
      </c>
    </row>
    <row r="14871" spans="1:11" x14ac:dyDescent="0.3">
      <c r="A14871" s="51" t="s">
        <v>31206</v>
      </c>
      <c r="B14871" s="52">
        <v>43788</v>
      </c>
      <c r="C14871" s="50">
        <v>13235.280269999999</v>
      </c>
      <c r="D14871" s="50">
        <f>DAX__2019_2020__33[[#This Row],[Open]]*(DAX__2019_2020__33[[#This Row],[Adj Close]]/DAX__2019_2020__33[[#This Row],[Close]])</f>
        <v>13235.280269999999</v>
      </c>
      <c r="E14871" s="50">
        <v>13374.26953</v>
      </c>
      <c r="F14871" s="50">
        <v>13187.910159999999</v>
      </c>
      <c r="G14871" s="50">
        <v>13221.12012</v>
      </c>
      <c r="H14871" s="50">
        <v>13221.12012</v>
      </c>
      <c r="I14871" s="50">
        <f>(DAX__2019_2020__33[[#This Row],[Adj Close]]-DAX__2019_2020__33[[#This Row],[Adj Open]])/DAX__2019_2020__33[[#This Row],[Adj Open]]</f>
        <v>-1.0698791193788377E-3</v>
      </c>
      <c r="J14871" s="50">
        <f>DAX__2019_2020__33[[#This Row],[Adj Close]]-DAX__2019_2020__33[[#This Row],[Adj Open]]</f>
        <v>-14.160149999999703</v>
      </c>
      <c r="K14871" s="50">
        <v>68664200</v>
      </c>
    </row>
    <row r="14872" spans="1:11" x14ac:dyDescent="0.3">
      <c r="A14872" s="51" t="s">
        <v>31206</v>
      </c>
      <c r="B14872" s="52">
        <v>43789</v>
      </c>
      <c r="C14872" s="50">
        <v>13127.450199999999</v>
      </c>
      <c r="D14872" s="50">
        <f>DAX__2019_2020__33[[#This Row],[Open]]*(DAX__2019_2020__33[[#This Row],[Adj Close]]/DAX__2019_2020__33[[#This Row],[Close]])</f>
        <v>13127.450199999999</v>
      </c>
      <c r="E14872" s="50">
        <v>13182.219730000001</v>
      </c>
      <c r="F14872" s="50">
        <v>13071.33008</v>
      </c>
      <c r="G14872" s="50">
        <v>13158.139649999999</v>
      </c>
      <c r="H14872" s="50">
        <v>13158.139649999999</v>
      </c>
      <c r="I14872" s="50">
        <f>(DAX__2019_2020__33[[#This Row],[Adj Close]]-DAX__2019_2020__33[[#This Row],[Adj Open]])/DAX__2019_2020__33[[#This Row],[Adj Open]]</f>
        <v>2.3378073831885381E-3</v>
      </c>
      <c r="J14872" s="50">
        <f>DAX__2019_2020__33[[#This Row],[Adj Close]]-DAX__2019_2020__33[[#This Row],[Adj Open]]</f>
        <v>30.689449999999852</v>
      </c>
      <c r="K14872" s="50">
        <v>68735300</v>
      </c>
    </row>
    <row r="14873" spans="1:11" x14ac:dyDescent="0.3">
      <c r="A14873" s="51" t="s">
        <v>31206</v>
      </c>
      <c r="B14873" s="52">
        <v>43790</v>
      </c>
      <c r="C14873" s="50">
        <v>13083</v>
      </c>
      <c r="D14873" s="50">
        <f>DAX__2019_2020__33[[#This Row],[Open]]*(DAX__2019_2020__33[[#This Row],[Adj Close]]/DAX__2019_2020__33[[#This Row],[Close]])</f>
        <v>13083</v>
      </c>
      <c r="E14873" s="50">
        <v>13171.849609999999</v>
      </c>
      <c r="F14873" s="50">
        <v>13043.900390000001</v>
      </c>
      <c r="G14873" s="50">
        <v>13137.700199999999</v>
      </c>
      <c r="H14873" s="50">
        <v>13137.700199999999</v>
      </c>
      <c r="I14873" s="50">
        <f>(DAX__2019_2020__33[[#This Row],[Adj Close]]-DAX__2019_2020__33[[#This Row],[Adj Open]])/DAX__2019_2020__33[[#This Row],[Adj Open]]</f>
        <v>4.181013529007056E-3</v>
      </c>
      <c r="J14873" s="50">
        <f>DAX__2019_2020__33[[#This Row],[Adj Close]]-DAX__2019_2020__33[[#This Row],[Adj Open]]</f>
        <v>54.700199999999313</v>
      </c>
      <c r="K14873" s="50">
        <v>74515800</v>
      </c>
    </row>
    <row r="14874" spans="1:11" x14ac:dyDescent="0.3">
      <c r="A14874" s="51" t="s">
        <v>31206</v>
      </c>
      <c r="B14874" s="52">
        <v>43791</v>
      </c>
      <c r="C14874" s="50">
        <v>13145.76953</v>
      </c>
      <c r="D14874" s="50">
        <f>DAX__2019_2020__33[[#This Row],[Open]]*(DAX__2019_2020__33[[#This Row],[Adj Close]]/DAX__2019_2020__33[[#This Row],[Close]])</f>
        <v>13145.76953</v>
      </c>
      <c r="E14874" s="50">
        <v>13244.570309999999</v>
      </c>
      <c r="F14874" s="50">
        <v>13120.62988</v>
      </c>
      <c r="G14874" s="50">
        <v>13163.87988</v>
      </c>
      <c r="H14874" s="50">
        <v>13163.87988</v>
      </c>
      <c r="I14874" s="50">
        <f>(DAX__2019_2020__33[[#This Row],[Adj Close]]-DAX__2019_2020__33[[#This Row],[Adj Open]])/DAX__2019_2020__33[[#This Row],[Adj Open]]</f>
        <v>1.3776561317822554E-3</v>
      </c>
      <c r="J14874" s="50">
        <f>DAX__2019_2020__33[[#This Row],[Adj Close]]-DAX__2019_2020__33[[#This Row],[Adj Open]]</f>
        <v>18.110350000000835</v>
      </c>
      <c r="K14874" s="50">
        <v>74716200</v>
      </c>
    </row>
    <row r="14875" spans="1:11" x14ac:dyDescent="0.3">
      <c r="A14875" s="51" t="s">
        <v>31206</v>
      </c>
      <c r="B14875" s="52">
        <v>43794</v>
      </c>
      <c r="C14875" s="50">
        <v>13247.509770000001</v>
      </c>
      <c r="D14875" s="50">
        <f>DAX__2019_2020__33[[#This Row],[Open]]*(DAX__2019_2020__33[[#This Row],[Adj Close]]/DAX__2019_2020__33[[#This Row],[Close]])</f>
        <v>13247.509770000001</v>
      </c>
      <c r="E14875" s="50">
        <v>13268.969730000001</v>
      </c>
      <c r="F14875" s="50">
        <v>13210.25</v>
      </c>
      <c r="G14875" s="50">
        <v>13246.450199999999</v>
      </c>
      <c r="H14875" s="50">
        <v>13246.450199999999</v>
      </c>
      <c r="I14875" s="50">
        <f>(DAX__2019_2020__33[[#This Row],[Adj Close]]-DAX__2019_2020__33[[#This Row],[Adj Open]])/DAX__2019_2020__33[[#This Row],[Adj Open]]</f>
        <v>-7.9982579246760455E-5</v>
      </c>
      <c r="J14875" s="50">
        <f>DAX__2019_2020__33[[#This Row],[Adj Close]]-DAX__2019_2020__33[[#This Row],[Adj Open]]</f>
        <v>-1.0595700000012584</v>
      </c>
      <c r="K14875" s="50">
        <v>54920200</v>
      </c>
    </row>
    <row r="14876" spans="1:11" x14ac:dyDescent="0.3">
      <c r="A14876" s="51" t="s">
        <v>31206</v>
      </c>
      <c r="B14876" s="52">
        <v>43795</v>
      </c>
      <c r="C14876" s="50">
        <v>13256.400390000001</v>
      </c>
      <c r="D14876" s="50">
        <f>DAX__2019_2020__33[[#This Row],[Open]]*(DAX__2019_2020__33[[#This Row],[Adj Close]]/DAX__2019_2020__33[[#This Row],[Close]])</f>
        <v>13256.400390000001</v>
      </c>
      <c r="E14876" s="50">
        <v>13261.98047</v>
      </c>
      <c r="F14876" s="50">
        <v>13193.75</v>
      </c>
      <c r="G14876" s="50">
        <v>13236.41992</v>
      </c>
      <c r="H14876" s="50">
        <v>13236.41992</v>
      </c>
      <c r="I14876" s="50">
        <f>(DAX__2019_2020__33[[#This Row],[Adj Close]]-DAX__2019_2020__33[[#This Row],[Adj Open]])/DAX__2019_2020__33[[#This Row],[Adj Open]]</f>
        <v>-1.5072319341736798E-3</v>
      </c>
      <c r="J14876" s="50">
        <f>DAX__2019_2020__33[[#This Row],[Adj Close]]-DAX__2019_2020__33[[#This Row],[Adj Open]]</f>
        <v>-19.980470000000423</v>
      </c>
      <c r="K14876" s="50">
        <v>89580100</v>
      </c>
    </row>
    <row r="14877" spans="1:11" x14ac:dyDescent="0.3">
      <c r="A14877" s="51" t="s">
        <v>31206</v>
      </c>
      <c r="B14877" s="52">
        <v>43796</v>
      </c>
      <c r="C14877" s="50">
        <v>13291.089840000001</v>
      </c>
      <c r="D14877" s="50">
        <f>DAX__2019_2020__33[[#This Row],[Open]]*(DAX__2019_2020__33[[#This Row],[Adj Close]]/DAX__2019_2020__33[[#This Row],[Close]])</f>
        <v>13291.089840000001</v>
      </c>
      <c r="E14877" s="50">
        <v>13314.91992</v>
      </c>
      <c r="F14877" s="50">
        <v>13219.429690000001</v>
      </c>
      <c r="G14877" s="50">
        <v>13287.070309999999</v>
      </c>
      <c r="H14877" s="50">
        <v>13287.070309999999</v>
      </c>
      <c r="I14877" s="50">
        <f>(DAX__2019_2020__33[[#This Row],[Adj Close]]-DAX__2019_2020__33[[#This Row],[Adj Open]])/DAX__2019_2020__33[[#This Row],[Adj Open]]</f>
        <v>-3.0242290499793927E-4</v>
      </c>
      <c r="J14877" s="50">
        <f>DAX__2019_2020__33[[#This Row],[Adj Close]]-DAX__2019_2020__33[[#This Row],[Adj Open]]</f>
        <v>-4.0195300000013958</v>
      </c>
      <c r="K14877" s="50">
        <v>67304300</v>
      </c>
    </row>
    <row r="14878" spans="1:11" x14ac:dyDescent="0.3">
      <c r="A14878" s="51" t="s">
        <v>31206</v>
      </c>
      <c r="B14878" s="52">
        <v>43797</v>
      </c>
      <c r="C14878" s="50">
        <v>13247.610350000001</v>
      </c>
      <c r="D14878" s="50">
        <f>DAX__2019_2020__33[[#This Row],[Open]]*(DAX__2019_2020__33[[#This Row],[Adj Close]]/DAX__2019_2020__33[[#This Row],[Close]])</f>
        <v>13247.610350000001</v>
      </c>
      <c r="E14878" s="50">
        <v>13259.29004</v>
      </c>
      <c r="F14878" s="50">
        <v>13215.70996</v>
      </c>
      <c r="G14878" s="50">
        <v>13245.58008</v>
      </c>
      <c r="H14878" s="50">
        <v>13245.58008</v>
      </c>
      <c r="I14878" s="50">
        <f>(DAX__2019_2020__33[[#This Row],[Adj Close]]-DAX__2019_2020__33[[#This Row],[Adj Open]])/DAX__2019_2020__33[[#This Row],[Adj Open]]</f>
        <v>-1.532555643139904E-4</v>
      </c>
      <c r="J14878" s="50">
        <f>DAX__2019_2020__33[[#This Row],[Adj Close]]-DAX__2019_2020__33[[#This Row],[Adj Open]]</f>
        <v>-2.03027000000111</v>
      </c>
      <c r="K14878" s="50">
        <v>36771000</v>
      </c>
    </row>
    <row r="14879" spans="1:11" x14ac:dyDescent="0.3">
      <c r="A14879" s="51" t="s">
        <v>31206</v>
      </c>
      <c r="B14879" s="52">
        <v>43798</v>
      </c>
      <c r="C14879" s="50">
        <v>13179.25</v>
      </c>
      <c r="D14879" s="50">
        <f>DAX__2019_2020__33[[#This Row],[Open]]*(DAX__2019_2020__33[[#This Row],[Adj Close]]/DAX__2019_2020__33[[#This Row],[Close]])</f>
        <v>13179.25</v>
      </c>
      <c r="E14879" s="50">
        <v>13290.33008</v>
      </c>
      <c r="F14879" s="50">
        <v>13165.070309999999</v>
      </c>
      <c r="G14879" s="50">
        <v>13236.37988</v>
      </c>
      <c r="H14879" s="50">
        <v>13236.37988</v>
      </c>
      <c r="I14879" s="50">
        <f>(DAX__2019_2020__33[[#This Row],[Adj Close]]-DAX__2019_2020__33[[#This Row],[Adj Open]])/DAX__2019_2020__33[[#This Row],[Adj Open]]</f>
        <v>4.3348354420775391E-3</v>
      </c>
      <c r="J14879" s="50">
        <f>DAX__2019_2020__33[[#This Row],[Adj Close]]-DAX__2019_2020__33[[#This Row],[Adj Open]]</f>
        <v>57.129880000000412</v>
      </c>
      <c r="K14879" s="50">
        <v>71753700</v>
      </c>
    </row>
    <row r="14880" spans="1:11" x14ac:dyDescent="0.3">
      <c r="A14880" s="51" t="s">
        <v>31206</v>
      </c>
      <c r="B14880" s="52">
        <v>43801</v>
      </c>
      <c r="C14880" s="50">
        <v>13264.929690000001</v>
      </c>
      <c r="D14880" s="50">
        <f>DAX__2019_2020__33[[#This Row],[Open]]*(DAX__2019_2020__33[[#This Row],[Adj Close]]/DAX__2019_2020__33[[#This Row],[Close]])</f>
        <v>13264.929690000001</v>
      </c>
      <c r="E14880" s="50">
        <v>13338.25</v>
      </c>
      <c r="F14880" s="50">
        <v>12954.5</v>
      </c>
      <c r="G14880" s="50">
        <v>12964.679690000001</v>
      </c>
      <c r="H14880" s="50">
        <v>12964.679690000001</v>
      </c>
      <c r="I14880" s="50">
        <f>(DAX__2019_2020__33[[#This Row],[Adj Close]]-DAX__2019_2020__33[[#This Row],[Adj Open]])/DAX__2019_2020__33[[#This Row],[Adj Open]]</f>
        <v>-2.2634873083899474E-2</v>
      </c>
      <c r="J14880" s="50">
        <f>DAX__2019_2020__33[[#This Row],[Adj Close]]-DAX__2019_2020__33[[#This Row],[Adj Open]]</f>
        <v>-300.25</v>
      </c>
      <c r="K14880" s="50">
        <v>105692200</v>
      </c>
    </row>
    <row r="14881" spans="1:11" x14ac:dyDescent="0.3">
      <c r="A14881" s="51" t="s">
        <v>31206</v>
      </c>
      <c r="B14881" s="52">
        <v>43802</v>
      </c>
      <c r="C14881" s="50">
        <v>13039.610350000001</v>
      </c>
      <c r="D14881" s="50">
        <f>DAX__2019_2020__33[[#This Row],[Open]]*(DAX__2019_2020__33[[#This Row],[Adj Close]]/DAX__2019_2020__33[[#This Row],[Close]])</f>
        <v>13039.610350000001</v>
      </c>
      <c r="E14881" s="50">
        <v>13086.030269999999</v>
      </c>
      <c r="F14881" s="50">
        <v>12927.070309999999</v>
      </c>
      <c r="G14881" s="50">
        <v>12989.29004</v>
      </c>
      <c r="H14881" s="50">
        <v>12989.29004</v>
      </c>
      <c r="I14881" s="50">
        <f>(DAX__2019_2020__33[[#This Row],[Adj Close]]-DAX__2019_2020__33[[#This Row],[Adj Open]])/DAX__2019_2020__33[[#This Row],[Adj Open]]</f>
        <v>-3.8590347908671191E-3</v>
      </c>
      <c r="J14881" s="50">
        <f>DAX__2019_2020__33[[#This Row],[Adj Close]]-DAX__2019_2020__33[[#This Row],[Adj Open]]</f>
        <v>-50.320310000000973</v>
      </c>
      <c r="K14881" s="50">
        <v>87003100</v>
      </c>
    </row>
    <row r="14882" spans="1:11" x14ac:dyDescent="0.3">
      <c r="A14882" s="51" t="s">
        <v>31206</v>
      </c>
      <c r="B14882" s="52">
        <v>43803</v>
      </c>
      <c r="C14882" s="50">
        <v>12998.660159999999</v>
      </c>
      <c r="D14882" s="50">
        <f>DAX__2019_2020__33[[#This Row],[Open]]*(DAX__2019_2020__33[[#This Row],[Adj Close]]/DAX__2019_2020__33[[#This Row],[Close]])</f>
        <v>12998.660159999999</v>
      </c>
      <c r="E14882" s="50">
        <v>13157.360350000001</v>
      </c>
      <c r="F14882" s="50">
        <v>12995.320309999999</v>
      </c>
      <c r="G14882" s="50">
        <v>13140.570309999999</v>
      </c>
      <c r="H14882" s="50">
        <v>13140.570309999999</v>
      </c>
      <c r="I14882" s="50">
        <f>(DAX__2019_2020__33[[#This Row],[Adj Close]]-DAX__2019_2020__33[[#This Row],[Adj Open]])/DAX__2019_2020__33[[#This Row],[Adj Open]]</f>
        <v>1.0917290570969101E-2</v>
      </c>
      <c r="J14882" s="50">
        <f>DAX__2019_2020__33[[#This Row],[Adj Close]]-DAX__2019_2020__33[[#This Row],[Adj Open]]</f>
        <v>141.9101499999997</v>
      </c>
      <c r="K14882" s="50">
        <v>68441900</v>
      </c>
    </row>
    <row r="14883" spans="1:11" x14ac:dyDescent="0.3">
      <c r="A14883" s="51" t="s">
        <v>31206</v>
      </c>
      <c r="B14883" s="52">
        <v>43804</v>
      </c>
      <c r="C14883" s="50">
        <v>13144.37988</v>
      </c>
      <c r="D14883" s="50">
        <f>DAX__2019_2020__33[[#This Row],[Open]]*(DAX__2019_2020__33[[#This Row],[Adj Close]]/DAX__2019_2020__33[[#This Row],[Close]])</f>
        <v>13144.37988</v>
      </c>
      <c r="E14883" s="50">
        <v>13188.639649999999</v>
      </c>
      <c r="F14883" s="50">
        <v>13054.79981</v>
      </c>
      <c r="G14883" s="50">
        <v>13054.79981</v>
      </c>
      <c r="H14883" s="50">
        <v>13054.79981</v>
      </c>
      <c r="I14883" s="50">
        <f>(DAX__2019_2020__33[[#This Row],[Adj Close]]-DAX__2019_2020__33[[#This Row],[Adj Open]])/DAX__2019_2020__33[[#This Row],[Adj Open]]</f>
        <v>-6.8150852925592696E-3</v>
      </c>
      <c r="J14883" s="50">
        <f>DAX__2019_2020__33[[#This Row],[Adj Close]]-DAX__2019_2020__33[[#This Row],[Adj Open]]</f>
        <v>-89.580069999999978</v>
      </c>
      <c r="K14883" s="50">
        <v>54216400</v>
      </c>
    </row>
    <row r="14884" spans="1:11" x14ac:dyDescent="0.3">
      <c r="A14884" s="51" t="s">
        <v>31206</v>
      </c>
      <c r="B14884" s="52">
        <v>43805</v>
      </c>
      <c r="C14884" s="50">
        <v>13087.509770000001</v>
      </c>
      <c r="D14884" s="50">
        <f>DAX__2019_2020__33[[#This Row],[Open]]*(DAX__2019_2020__33[[#This Row],[Adj Close]]/DAX__2019_2020__33[[#This Row],[Close]])</f>
        <v>13087.509770000001</v>
      </c>
      <c r="E14884" s="50">
        <v>13171.20996</v>
      </c>
      <c r="F14884" s="50">
        <v>13055.98047</v>
      </c>
      <c r="G14884" s="50">
        <v>13166.58008</v>
      </c>
      <c r="H14884" s="50">
        <v>13166.58008</v>
      </c>
      <c r="I14884" s="50">
        <f>(DAX__2019_2020__33[[#This Row],[Adj Close]]-DAX__2019_2020__33[[#This Row],[Adj Open]])/DAX__2019_2020__33[[#This Row],[Adj Open]]</f>
        <v>6.0416619654603057E-3</v>
      </c>
      <c r="J14884" s="50">
        <f>DAX__2019_2020__33[[#This Row],[Adj Close]]-DAX__2019_2020__33[[#This Row],[Adj Open]]</f>
        <v>79.070309999999154</v>
      </c>
      <c r="K14884" s="50">
        <v>60141700</v>
      </c>
    </row>
    <row r="14885" spans="1:11" x14ac:dyDescent="0.3">
      <c r="A14885" s="51" t="s">
        <v>31206</v>
      </c>
      <c r="B14885" s="52">
        <v>43808</v>
      </c>
      <c r="C14885" s="50">
        <v>13147.570309999999</v>
      </c>
      <c r="D14885" s="50">
        <f>DAX__2019_2020__33[[#This Row],[Open]]*(DAX__2019_2020__33[[#This Row],[Adj Close]]/DAX__2019_2020__33[[#This Row],[Close]])</f>
        <v>13147.570309999999</v>
      </c>
      <c r="E14885" s="50">
        <v>13170.76953</v>
      </c>
      <c r="F14885" s="50">
        <v>13100.240229999999</v>
      </c>
      <c r="G14885" s="50">
        <v>13105.610350000001</v>
      </c>
      <c r="H14885" s="50">
        <v>13105.610350000001</v>
      </c>
      <c r="I14885" s="50">
        <f>(DAX__2019_2020__33[[#This Row],[Adj Close]]-DAX__2019_2020__33[[#This Row],[Adj Open]])/DAX__2019_2020__33[[#This Row],[Adj Open]]</f>
        <v>-3.1914611605525097E-3</v>
      </c>
      <c r="J14885" s="50">
        <f>DAX__2019_2020__33[[#This Row],[Adj Close]]-DAX__2019_2020__33[[#This Row],[Adj Open]]</f>
        <v>-41.959959999998318</v>
      </c>
      <c r="K14885" s="50">
        <v>50345100</v>
      </c>
    </row>
    <row r="14886" spans="1:11" x14ac:dyDescent="0.3">
      <c r="A14886" s="51" t="s">
        <v>31206</v>
      </c>
      <c r="B14886" s="52">
        <v>43809</v>
      </c>
      <c r="C14886" s="50">
        <v>13065.83008</v>
      </c>
      <c r="D14886" s="50">
        <f>DAX__2019_2020__33[[#This Row],[Open]]*(DAX__2019_2020__33[[#This Row],[Adj Close]]/DAX__2019_2020__33[[#This Row],[Close]])</f>
        <v>13065.83008</v>
      </c>
      <c r="E14886" s="50">
        <v>13091.70996</v>
      </c>
      <c r="F14886" s="50">
        <v>12886.54981</v>
      </c>
      <c r="G14886" s="50">
        <v>13070.719730000001</v>
      </c>
      <c r="H14886" s="50">
        <v>13070.719730000001</v>
      </c>
      <c r="I14886" s="50">
        <f>(DAX__2019_2020__33[[#This Row],[Adj Close]]-DAX__2019_2020__33[[#This Row],[Adj Open]])/DAX__2019_2020__33[[#This Row],[Adj Open]]</f>
        <v>3.7423186816776542E-4</v>
      </c>
      <c r="J14886" s="50">
        <f>DAX__2019_2020__33[[#This Row],[Adj Close]]-DAX__2019_2020__33[[#This Row],[Adj Open]]</f>
        <v>4.8896500000009837</v>
      </c>
      <c r="K14886" s="50">
        <v>80064000</v>
      </c>
    </row>
    <row r="14887" spans="1:11" x14ac:dyDescent="0.3">
      <c r="A14887" s="51" t="s">
        <v>31206</v>
      </c>
      <c r="B14887" s="52">
        <v>43810</v>
      </c>
      <c r="C14887" s="50">
        <v>13075.429690000001</v>
      </c>
      <c r="D14887" s="50">
        <f>DAX__2019_2020__33[[#This Row],[Open]]*(DAX__2019_2020__33[[#This Row],[Adj Close]]/DAX__2019_2020__33[[#This Row],[Close]])</f>
        <v>13075.429690000001</v>
      </c>
      <c r="E14887" s="50">
        <v>13169.76953</v>
      </c>
      <c r="F14887" s="50">
        <v>13042.700199999999</v>
      </c>
      <c r="G14887" s="50">
        <v>13146.740229999999</v>
      </c>
      <c r="H14887" s="50">
        <v>13146.740229999999</v>
      </c>
      <c r="I14887" s="50">
        <f>(DAX__2019_2020__33[[#This Row],[Adj Close]]-DAX__2019_2020__33[[#This Row],[Adj Open]])/DAX__2019_2020__33[[#This Row],[Adj Open]]</f>
        <v>5.4537817640162448E-3</v>
      </c>
      <c r="J14887" s="50">
        <f>DAX__2019_2020__33[[#This Row],[Adj Close]]-DAX__2019_2020__33[[#This Row],[Adj Open]]</f>
        <v>71.310539999998582</v>
      </c>
      <c r="K14887" s="50">
        <v>69220500</v>
      </c>
    </row>
    <row r="14888" spans="1:11" x14ac:dyDescent="0.3">
      <c r="A14888" s="51" t="s">
        <v>31206</v>
      </c>
      <c r="B14888" s="52">
        <v>43811</v>
      </c>
      <c r="C14888" s="50">
        <v>13167.559569999999</v>
      </c>
      <c r="D14888" s="50">
        <f>DAX__2019_2020__33[[#This Row],[Open]]*(DAX__2019_2020__33[[#This Row],[Adj Close]]/DAX__2019_2020__33[[#This Row],[Close]])</f>
        <v>13167.559569999999</v>
      </c>
      <c r="E14888" s="50">
        <v>13287.809569999999</v>
      </c>
      <c r="F14888" s="50">
        <v>13105.070309999999</v>
      </c>
      <c r="G14888" s="50">
        <v>13221.639649999999</v>
      </c>
      <c r="H14888" s="50">
        <v>13221.639649999999</v>
      </c>
      <c r="I14888" s="50">
        <f>(DAX__2019_2020__33[[#This Row],[Adj Close]]-DAX__2019_2020__33[[#This Row],[Adj Open]])/DAX__2019_2020__33[[#This Row],[Adj Open]]</f>
        <v>4.1070693253753574E-3</v>
      </c>
      <c r="J14888" s="50">
        <f>DAX__2019_2020__33[[#This Row],[Adj Close]]-DAX__2019_2020__33[[#This Row],[Adj Open]]</f>
        <v>54.080079999999725</v>
      </c>
      <c r="K14888" s="50">
        <v>83998800</v>
      </c>
    </row>
    <row r="14889" spans="1:11" x14ac:dyDescent="0.3">
      <c r="A14889" s="51" t="s">
        <v>31206</v>
      </c>
      <c r="B14889" s="52">
        <v>43812</v>
      </c>
      <c r="C14889" s="50">
        <v>13383.259770000001</v>
      </c>
      <c r="D14889" s="50">
        <f>DAX__2019_2020__33[[#This Row],[Open]]*(DAX__2019_2020__33[[#This Row],[Adj Close]]/DAX__2019_2020__33[[#This Row],[Close]])</f>
        <v>13383.259770000001</v>
      </c>
      <c r="E14889" s="50">
        <v>13423.410159999999</v>
      </c>
      <c r="F14889" s="50">
        <v>13255.54981</v>
      </c>
      <c r="G14889" s="50">
        <v>13282.719730000001</v>
      </c>
      <c r="H14889" s="50">
        <v>13282.719730000001</v>
      </c>
      <c r="I14889" s="50">
        <f>(DAX__2019_2020__33[[#This Row],[Adj Close]]-DAX__2019_2020__33[[#This Row],[Adj Open]])/DAX__2019_2020__33[[#This Row],[Adj Open]]</f>
        <v>-7.512373048707539E-3</v>
      </c>
      <c r="J14889" s="50">
        <f>DAX__2019_2020__33[[#This Row],[Adj Close]]-DAX__2019_2020__33[[#This Row],[Adj Open]]</f>
        <v>-100.54003999999986</v>
      </c>
      <c r="K14889" s="50">
        <v>106137100</v>
      </c>
    </row>
    <row r="14890" spans="1:11" x14ac:dyDescent="0.3">
      <c r="A14890" s="51" t="s">
        <v>31206</v>
      </c>
      <c r="B14890" s="52">
        <v>43815</v>
      </c>
      <c r="C14890" s="50">
        <v>13349.860350000001</v>
      </c>
      <c r="D14890" s="50">
        <f>DAX__2019_2020__33[[#This Row],[Open]]*(DAX__2019_2020__33[[#This Row],[Adj Close]]/DAX__2019_2020__33[[#This Row],[Close]])</f>
        <v>13349.860350000001</v>
      </c>
      <c r="E14890" s="50">
        <v>13425.849609999999</v>
      </c>
      <c r="F14890" s="50">
        <v>13338.37988</v>
      </c>
      <c r="G14890" s="50">
        <v>13407.660159999999</v>
      </c>
      <c r="H14890" s="50">
        <v>13407.660159999999</v>
      </c>
      <c r="I14890" s="50">
        <f>(DAX__2019_2020__33[[#This Row],[Adj Close]]-DAX__2019_2020__33[[#This Row],[Adj Open]])/DAX__2019_2020__33[[#This Row],[Adj Open]]</f>
        <v>4.3296190735057846E-3</v>
      </c>
      <c r="J14890" s="50">
        <f>DAX__2019_2020__33[[#This Row],[Adj Close]]-DAX__2019_2020__33[[#This Row],[Adj Open]]</f>
        <v>57.799809999998615</v>
      </c>
      <c r="K14890" s="50">
        <v>71200800</v>
      </c>
    </row>
    <row r="14891" spans="1:11" x14ac:dyDescent="0.3">
      <c r="A14891" s="51" t="s">
        <v>31206</v>
      </c>
      <c r="B14891" s="52">
        <v>43816</v>
      </c>
      <c r="C14891" s="50">
        <v>13391.26953</v>
      </c>
      <c r="D14891" s="50">
        <f>DAX__2019_2020__33[[#This Row],[Open]]*(DAX__2019_2020__33[[#This Row],[Adj Close]]/DAX__2019_2020__33[[#This Row],[Close]])</f>
        <v>13391.26953</v>
      </c>
      <c r="E14891" s="50">
        <v>13394.469730000001</v>
      </c>
      <c r="F14891" s="50">
        <v>13269.429690000001</v>
      </c>
      <c r="G14891" s="50">
        <v>13287.83008</v>
      </c>
      <c r="H14891" s="50">
        <v>13287.83008</v>
      </c>
      <c r="I14891" s="50">
        <f>(DAX__2019_2020__33[[#This Row],[Adj Close]]-DAX__2019_2020__33[[#This Row],[Adj Open]])/DAX__2019_2020__33[[#This Row],[Adj Open]]</f>
        <v>-7.7243945966637452E-3</v>
      </c>
      <c r="J14891" s="50">
        <f>DAX__2019_2020__33[[#This Row],[Adj Close]]-DAX__2019_2020__33[[#This Row],[Adj Open]]</f>
        <v>-103.43944999999985</v>
      </c>
      <c r="K14891" s="50">
        <v>79260500</v>
      </c>
    </row>
    <row r="14892" spans="1:11" x14ac:dyDescent="0.3">
      <c r="A14892" s="51" t="s">
        <v>31206</v>
      </c>
      <c r="B14892" s="52">
        <v>43817</v>
      </c>
      <c r="C14892" s="50">
        <v>13266.349609999999</v>
      </c>
      <c r="D14892" s="50">
        <f>DAX__2019_2020__33[[#This Row],[Open]]*(DAX__2019_2020__33[[#This Row],[Adj Close]]/DAX__2019_2020__33[[#This Row],[Close]])</f>
        <v>13266.349609999999</v>
      </c>
      <c r="E14892" s="50">
        <v>13286</v>
      </c>
      <c r="F14892" s="50">
        <v>13215.87988</v>
      </c>
      <c r="G14892" s="50">
        <v>13222.160159999999</v>
      </c>
      <c r="H14892" s="50">
        <v>13222.160159999999</v>
      </c>
      <c r="I14892" s="50">
        <f>(DAX__2019_2020__33[[#This Row],[Adj Close]]-DAX__2019_2020__33[[#This Row],[Adj Open]])/DAX__2019_2020__33[[#This Row],[Adj Open]]</f>
        <v>-3.33094267067185E-3</v>
      </c>
      <c r="J14892" s="50">
        <f>DAX__2019_2020__33[[#This Row],[Adj Close]]-DAX__2019_2020__33[[#This Row],[Adj Open]]</f>
        <v>-44.189449999999852</v>
      </c>
      <c r="K14892" s="50">
        <v>71001000</v>
      </c>
    </row>
    <row r="14893" spans="1:11" x14ac:dyDescent="0.3">
      <c r="A14893" s="51" t="s">
        <v>31206</v>
      </c>
      <c r="B14893" s="52">
        <v>43818</v>
      </c>
      <c r="C14893" s="50">
        <v>13226.700199999999</v>
      </c>
      <c r="D14893" s="50">
        <f>DAX__2019_2020__33[[#This Row],[Open]]*(DAX__2019_2020__33[[#This Row],[Adj Close]]/DAX__2019_2020__33[[#This Row],[Close]])</f>
        <v>13226.700199999999</v>
      </c>
      <c r="E14893" s="50">
        <v>13248.98047</v>
      </c>
      <c r="F14893" s="50">
        <v>13140.219730000001</v>
      </c>
      <c r="G14893" s="50">
        <v>13211.95996</v>
      </c>
      <c r="H14893" s="50">
        <v>13211.95996</v>
      </c>
      <c r="I14893" s="50">
        <f>(DAX__2019_2020__33[[#This Row],[Adj Close]]-DAX__2019_2020__33[[#This Row],[Adj Open]])/DAX__2019_2020__33[[#This Row],[Adj Open]]</f>
        <v>-1.1144306423456379E-3</v>
      </c>
      <c r="J14893" s="50">
        <f>DAX__2019_2020__33[[#This Row],[Adj Close]]-DAX__2019_2020__33[[#This Row],[Adj Open]]</f>
        <v>-14.740239999999176</v>
      </c>
      <c r="K14893" s="50">
        <v>84018200</v>
      </c>
    </row>
    <row r="14894" spans="1:11" x14ac:dyDescent="0.3">
      <c r="A14894" s="51" t="s">
        <v>31206</v>
      </c>
      <c r="B14894" s="52">
        <v>43819</v>
      </c>
      <c r="C14894" s="50">
        <v>13210.259770000001</v>
      </c>
      <c r="D14894" s="50">
        <f>DAX__2019_2020__33[[#This Row],[Open]]*(DAX__2019_2020__33[[#This Row],[Adj Close]]/DAX__2019_2020__33[[#This Row],[Close]])</f>
        <v>13210.259770000001</v>
      </c>
      <c r="E14894" s="50">
        <v>13324.110350000001</v>
      </c>
      <c r="F14894" s="50">
        <v>13201.79981</v>
      </c>
      <c r="G14894" s="50">
        <v>13318.900390000001</v>
      </c>
      <c r="H14894" s="50">
        <v>13318.900390000001</v>
      </c>
      <c r="I14894" s="50">
        <f>(DAX__2019_2020__33[[#This Row],[Adj Close]]-DAX__2019_2020__33[[#This Row],[Adj Open]])/DAX__2019_2020__33[[#This Row],[Adj Open]]</f>
        <v>8.2239578851218999E-3</v>
      </c>
      <c r="J14894" s="50">
        <f>DAX__2019_2020__33[[#This Row],[Adj Close]]-DAX__2019_2020__33[[#This Row],[Adj Open]]</f>
        <v>108.64062000000013</v>
      </c>
      <c r="K14894" s="50">
        <v>170723200</v>
      </c>
    </row>
    <row r="14895" spans="1:11" x14ac:dyDescent="0.3">
      <c r="A14895" s="51" t="s">
        <v>31206</v>
      </c>
      <c r="B14895" s="52">
        <v>43822</v>
      </c>
      <c r="C14895" s="50">
        <v>13304.76953</v>
      </c>
      <c r="D14895" s="50">
        <f>DAX__2019_2020__33[[#This Row],[Open]]*(DAX__2019_2020__33[[#This Row],[Adj Close]]/DAX__2019_2020__33[[#This Row],[Close]])</f>
        <v>13304.76953</v>
      </c>
      <c r="E14895" s="50">
        <v>13331.860350000001</v>
      </c>
      <c r="F14895" s="50">
        <v>13285.54981</v>
      </c>
      <c r="G14895" s="50">
        <v>13300.98047</v>
      </c>
      <c r="H14895" s="50">
        <v>13300.98047</v>
      </c>
      <c r="I14895" s="50">
        <f>(DAX__2019_2020__33[[#This Row],[Adj Close]]-DAX__2019_2020__33[[#This Row],[Adj Open]])/DAX__2019_2020__33[[#This Row],[Adj Open]]</f>
        <v>-2.8478960056057081E-4</v>
      </c>
      <c r="J14895" s="50">
        <f>DAX__2019_2020__33[[#This Row],[Adj Close]]-DAX__2019_2020__33[[#This Row],[Adj Open]]</f>
        <v>-3.7890599999991537</v>
      </c>
      <c r="K14895" s="50">
        <v>56215400</v>
      </c>
    </row>
    <row r="14896" spans="1:11" x14ac:dyDescent="0.3">
      <c r="A14896" s="51" t="s">
        <v>31206</v>
      </c>
      <c r="B14896" s="52">
        <v>43826</v>
      </c>
      <c r="C14896" s="50">
        <v>13338.320309999999</v>
      </c>
      <c r="D14896" s="50">
        <f>DAX__2019_2020__33[[#This Row],[Open]]*(DAX__2019_2020__33[[#This Row],[Adj Close]]/DAX__2019_2020__33[[#This Row],[Close]])</f>
        <v>13338.320309999999</v>
      </c>
      <c r="E14896" s="50">
        <v>13381.440430000001</v>
      </c>
      <c r="F14896" s="50">
        <v>13311.51953</v>
      </c>
      <c r="G14896" s="50">
        <v>13337.110350000001</v>
      </c>
      <c r="H14896" s="50">
        <v>13337.110350000001</v>
      </c>
      <c r="I14896" s="50">
        <f>(DAX__2019_2020__33[[#This Row],[Adj Close]]-DAX__2019_2020__33[[#This Row],[Adj Open]])/DAX__2019_2020__33[[#This Row],[Adj Open]]</f>
        <v>-9.0713071202165363E-5</v>
      </c>
      <c r="J14896" s="50">
        <f>DAX__2019_2020__33[[#This Row],[Adj Close]]-DAX__2019_2020__33[[#This Row],[Adj Open]]</f>
        <v>-1.2099599999983184</v>
      </c>
      <c r="K14896" s="50">
        <v>43758600</v>
      </c>
    </row>
    <row r="14897" spans="1:11" x14ac:dyDescent="0.3">
      <c r="A14897" s="51" t="s">
        <v>31206</v>
      </c>
      <c r="B14897" s="52">
        <v>43829</v>
      </c>
      <c r="C14897" s="50">
        <v>13301.429690000001</v>
      </c>
      <c r="D14897" s="50">
        <f>DAX__2019_2020__33[[#This Row],[Open]]*(DAX__2019_2020__33[[#This Row],[Adj Close]]/DAX__2019_2020__33[[#This Row],[Close]])</f>
        <v>13301.429690000001</v>
      </c>
      <c r="E14897" s="50">
        <v>13316.62012</v>
      </c>
      <c r="F14897" s="50">
        <v>13244.16992</v>
      </c>
      <c r="G14897" s="50">
        <v>13249.009770000001</v>
      </c>
      <c r="H14897" s="50">
        <v>13249.009770000001</v>
      </c>
      <c r="I14897" s="50">
        <f>(DAX__2019_2020__33[[#This Row],[Adj Close]]-DAX__2019_2020__33[[#This Row],[Adj Open]])/DAX__2019_2020__33[[#This Row],[Adj Open]]</f>
        <v>-3.94092373689796E-3</v>
      </c>
      <c r="J14897" s="50">
        <f>DAX__2019_2020__33[[#This Row],[Adj Close]]-DAX__2019_2020__33[[#This Row],[Adj Open]]</f>
        <v>-52.419920000000275</v>
      </c>
      <c r="K14897" s="50">
        <v>31427400</v>
      </c>
    </row>
    <row r="14898" spans="1:11" x14ac:dyDescent="0.3">
      <c r="A14898" s="51" t="s">
        <v>31206</v>
      </c>
      <c r="B14898" s="52">
        <v>43832</v>
      </c>
      <c r="C14898" s="50">
        <v>13233.70996</v>
      </c>
      <c r="D14898" s="50">
        <f>DAX__2019_2020__33[[#This Row],[Open]]*(DAX__2019_2020__33[[#This Row],[Adj Close]]/DAX__2019_2020__33[[#This Row],[Close]])</f>
        <v>13233.70996</v>
      </c>
      <c r="E14898" s="50">
        <v>13425.030269999999</v>
      </c>
      <c r="F14898" s="50">
        <v>13225.160159999999</v>
      </c>
      <c r="G14898" s="50">
        <v>13385.929690000001</v>
      </c>
      <c r="H14898" s="50">
        <v>13385.929690000001</v>
      </c>
      <c r="I14898" s="50">
        <f>(DAX__2019_2020__33[[#This Row],[Adj Close]]-DAX__2019_2020__33[[#This Row],[Adj Open]])/DAX__2019_2020__33[[#This Row],[Adj Open]]</f>
        <v>1.1502423013659634E-2</v>
      </c>
      <c r="J14898" s="50">
        <f>DAX__2019_2020__33[[#This Row],[Adj Close]]-DAX__2019_2020__33[[#This Row],[Adj Open]]</f>
        <v>152.21973000000071</v>
      </c>
      <c r="K14898" s="50">
        <v>75341400</v>
      </c>
    </row>
    <row r="14899" spans="1:11" x14ac:dyDescent="0.3">
      <c r="A14899" s="51" t="s">
        <v>31206</v>
      </c>
      <c r="B14899" s="52">
        <v>43833</v>
      </c>
      <c r="C14899" s="50">
        <v>13266.389649999999</v>
      </c>
      <c r="D14899" s="50">
        <f>DAX__2019_2020__33[[#This Row],[Open]]*(DAX__2019_2020__33[[#This Row],[Adj Close]]/DAX__2019_2020__33[[#This Row],[Close]])</f>
        <v>13266.389649999999</v>
      </c>
      <c r="E14899" s="50">
        <v>13282.740229999999</v>
      </c>
      <c r="F14899" s="50">
        <v>13120.719730000001</v>
      </c>
      <c r="G14899" s="50">
        <v>13219.139649999999</v>
      </c>
      <c r="H14899" s="50">
        <v>13219.139649999999</v>
      </c>
      <c r="I14899" s="50">
        <f>(DAX__2019_2020__33[[#This Row],[Adj Close]]-DAX__2019_2020__33[[#This Row],[Adj Open]])/DAX__2019_2020__33[[#This Row],[Adj Open]]</f>
        <v>-3.5616321581508803E-3</v>
      </c>
      <c r="J14899" s="50">
        <f>DAX__2019_2020__33[[#This Row],[Adj Close]]-DAX__2019_2020__33[[#This Row],[Adj Open]]</f>
        <v>-47.25</v>
      </c>
      <c r="K14899" s="50">
        <v>80793400</v>
      </c>
    </row>
    <row r="14900" spans="1:11" x14ac:dyDescent="0.3">
      <c r="A14900" s="51" t="s">
        <v>31206</v>
      </c>
      <c r="B14900" s="52">
        <v>43836</v>
      </c>
      <c r="C14900" s="50">
        <v>13085.490229999999</v>
      </c>
      <c r="D14900" s="50">
        <f>DAX__2019_2020__33[[#This Row],[Open]]*(DAX__2019_2020__33[[#This Row],[Adj Close]]/DAX__2019_2020__33[[#This Row],[Close]])</f>
        <v>13085.490229999999</v>
      </c>
      <c r="E14900" s="50">
        <v>13143.110350000001</v>
      </c>
      <c r="F14900" s="50">
        <v>12948.16992</v>
      </c>
      <c r="G14900" s="50">
        <v>13126.990229999999</v>
      </c>
      <c r="H14900" s="50">
        <v>13126.990229999999</v>
      </c>
      <c r="I14900" s="50">
        <f>(DAX__2019_2020__33[[#This Row],[Adj Close]]-DAX__2019_2020__33[[#This Row],[Adj Open]])/DAX__2019_2020__33[[#This Row],[Adj Open]]</f>
        <v>3.1714516820207815E-3</v>
      </c>
      <c r="J14900" s="50">
        <f>DAX__2019_2020__33[[#This Row],[Adj Close]]-DAX__2019_2020__33[[#This Row],[Adj Open]]</f>
        <v>41.5</v>
      </c>
      <c r="K14900" s="50">
        <v>71778600</v>
      </c>
    </row>
    <row r="14901" spans="1:11" x14ac:dyDescent="0.3">
      <c r="A14901" s="51" t="s">
        <v>31206</v>
      </c>
      <c r="B14901" s="52">
        <v>43837</v>
      </c>
      <c r="C14901" s="50">
        <v>13199.589840000001</v>
      </c>
      <c r="D14901" s="50">
        <f>DAX__2019_2020__33[[#This Row],[Open]]*(DAX__2019_2020__33[[#This Row],[Adj Close]]/DAX__2019_2020__33[[#This Row],[Close]])</f>
        <v>13199.589840000001</v>
      </c>
      <c r="E14901" s="50">
        <v>13283.87988</v>
      </c>
      <c r="F14901" s="50">
        <v>13166.400390000001</v>
      </c>
      <c r="G14901" s="50">
        <v>13226.83008</v>
      </c>
      <c r="H14901" s="50">
        <v>13226.83008</v>
      </c>
      <c r="I14901" s="50">
        <f>(DAX__2019_2020__33[[#This Row],[Adj Close]]-DAX__2019_2020__33[[#This Row],[Adj Open]])/DAX__2019_2020__33[[#This Row],[Adj Open]]</f>
        <v>2.0637186708219088E-3</v>
      </c>
      <c r="J14901" s="50">
        <f>DAX__2019_2020__33[[#This Row],[Adj Close]]-DAX__2019_2020__33[[#This Row],[Adj Open]]</f>
        <v>27.240239999999176</v>
      </c>
      <c r="K14901" s="50">
        <v>78282300</v>
      </c>
    </row>
    <row r="14902" spans="1:11" x14ac:dyDescent="0.3">
      <c r="A14902" s="51" t="s">
        <v>31206</v>
      </c>
      <c r="B14902" s="52">
        <v>43838</v>
      </c>
      <c r="C14902" s="50">
        <v>13140.490229999999</v>
      </c>
      <c r="D14902" s="50">
        <f>DAX__2019_2020__33[[#This Row],[Open]]*(DAX__2019_2020__33[[#This Row],[Adj Close]]/DAX__2019_2020__33[[#This Row],[Close]])</f>
        <v>13140.490229999999</v>
      </c>
      <c r="E14902" s="50">
        <v>13334.04004</v>
      </c>
      <c r="F14902" s="50">
        <v>13106.26953</v>
      </c>
      <c r="G14902" s="50">
        <v>13320.179690000001</v>
      </c>
      <c r="H14902" s="50">
        <v>13320.179690000001</v>
      </c>
      <c r="I14902" s="50">
        <f>(DAX__2019_2020__33[[#This Row],[Adj Close]]-DAX__2019_2020__33[[#This Row],[Adj Open]])/DAX__2019_2020__33[[#This Row],[Adj Open]]</f>
        <v>1.3674486785109951E-2</v>
      </c>
      <c r="J14902" s="50">
        <f>DAX__2019_2020__33[[#This Row],[Adj Close]]-DAX__2019_2020__33[[#This Row],[Adj Open]]</f>
        <v>179.68946000000142</v>
      </c>
      <c r="K14902" s="50">
        <v>88178800</v>
      </c>
    </row>
    <row r="14903" spans="1:11" x14ac:dyDescent="0.3">
      <c r="A14903" s="51" t="s">
        <v>31206</v>
      </c>
      <c r="B14903" s="52">
        <v>43839</v>
      </c>
      <c r="C14903" s="50">
        <v>13474.759770000001</v>
      </c>
      <c r="D14903" s="50">
        <f>DAX__2019_2020__33[[#This Row],[Open]]*(DAX__2019_2020__33[[#This Row],[Adj Close]]/DAX__2019_2020__33[[#This Row],[Close]])</f>
        <v>13474.759770000001</v>
      </c>
      <c r="E14903" s="50">
        <v>13523.339840000001</v>
      </c>
      <c r="F14903" s="50">
        <v>13456.780269999999</v>
      </c>
      <c r="G14903" s="50">
        <v>13495.059569999999</v>
      </c>
      <c r="H14903" s="50">
        <v>13495.059569999999</v>
      </c>
      <c r="I14903" s="50">
        <f>(DAX__2019_2020__33[[#This Row],[Adj Close]]-DAX__2019_2020__33[[#This Row],[Adj Open]])/DAX__2019_2020__33[[#This Row],[Adj Open]]</f>
        <v>1.5065055219161704E-3</v>
      </c>
      <c r="J14903" s="50">
        <f>DAX__2019_2020__33[[#This Row],[Adj Close]]-DAX__2019_2020__33[[#This Row],[Adj Open]]</f>
        <v>20.299799999998868</v>
      </c>
      <c r="K14903" s="50">
        <v>86965600</v>
      </c>
    </row>
    <row r="14904" spans="1:11" x14ac:dyDescent="0.3">
      <c r="A14904" s="51" t="s">
        <v>31206</v>
      </c>
      <c r="B14904" s="52">
        <v>43840</v>
      </c>
      <c r="C14904" s="50">
        <v>13533.45996</v>
      </c>
      <c r="D14904" s="50">
        <f>DAX__2019_2020__33[[#This Row],[Open]]*(DAX__2019_2020__33[[#This Row],[Adj Close]]/DAX__2019_2020__33[[#This Row],[Close]])</f>
        <v>13533.45996</v>
      </c>
      <c r="E14904" s="50">
        <v>13548.200199999999</v>
      </c>
      <c r="F14904" s="50">
        <v>13483.309569999999</v>
      </c>
      <c r="G14904" s="50">
        <v>13483.309569999999</v>
      </c>
      <c r="H14904" s="50">
        <v>13483.309569999999</v>
      </c>
      <c r="I14904" s="50">
        <f>(DAX__2019_2020__33[[#This Row],[Adj Close]]-DAX__2019_2020__33[[#This Row],[Adj Open]])/DAX__2019_2020__33[[#This Row],[Adj Open]]</f>
        <v>-3.7056591698077998E-3</v>
      </c>
      <c r="J14904" s="50">
        <f>DAX__2019_2020__33[[#This Row],[Adj Close]]-DAX__2019_2020__33[[#This Row],[Adj Open]]</f>
        <v>-50.150390000000698</v>
      </c>
      <c r="K14904" s="50">
        <v>77941000</v>
      </c>
    </row>
    <row r="14905" spans="1:11" x14ac:dyDescent="0.3">
      <c r="A14905" s="51" t="s">
        <v>31206</v>
      </c>
      <c r="B14905" s="52">
        <v>43843</v>
      </c>
      <c r="C14905" s="50">
        <v>13521.860350000001</v>
      </c>
      <c r="D14905" s="50">
        <f>DAX__2019_2020__33[[#This Row],[Open]]*(DAX__2019_2020__33[[#This Row],[Adj Close]]/DAX__2019_2020__33[[#This Row],[Close]])</f>
        <v>13521.860350000001</v>
      </c>
      <c r="E14905" s="50">
        <v>13529.20996</v>
      </c>
      <c r="F14905" s="50">
        <v>13404.719730000001</v>
      </c>
      <c r="G14905" s="50">
        <v>13451.51953</v>
      </c>
      <c r="H14905" s="50">
        <v>13451.51953</v>
      </c>
      <c r="I14905" s="50">
        <f>(DAX__2019_2020__33[[#This Row],[Adj Close]]-DAX__2019_2020__33[[#This Row],[Adj Open]])/DAX__2019_2020__33[[#This Row],[Adj Open]]</f>
        <v>-5.2020075773080484E-3</v>
      </c>
      <c r="J14905" s="50">
        <f>DAX__2019_2020__33[[#This Row],[Adj Close]]-DAX__2019_2020__33[[#This Row],[Adj Open]]</f>
        <v>-70.340820000001258</v>
      </c>
      <c r="K14905" s="50">
        <v>67208300</v>
      </c>
    </row>
    <row r="14906" spans="1:11" x14ac:dyDescent="0.3">
      <c r="A14906" s="51" t="s">
        <v>31206</v>
      </c>
      <c r="B14906" s="52">
        <v>43844</v>
      </c>
      <c r="C14906" s="50">
        <v>13439.200199999999</v>
      </c>
      <c r="D14906" s="50">
        <f>DAX__2019_2020__33[[#This Row],[Open]]*(DAX__2019_2020__33[[#This Row],[Adj Close]]/DAX__2019_2020__33[[#This Row],[Close]])</f>
        <v>13439.200199999999</v>
      </c>
      <c r="E14906" s="50">
        <v>13487.900390000001</v>
      </c>
      <c r="F14906" s="50">
        <v>13362.200199999999</v>
      </c>
      <c r="G14906" s="50">
        <v>13456.490229999999</v>
      </c>
      <c r="H14906" s="50">
        <v>13456.490229999999</v>
      </c>
      <c r="I14906" s="50">
        <f>(DAX__2019_2020__33[[#This Row],[Adj Close]]-DAX__2019_2020__33[[#This Row],[Adj Open]])/DAX__2019_2020__33[[#This Row],[Adj Open]]</f>
        <v>1.2865371259221301E-3</v>
      </c>
      <c r="J14906" s="50">
        <f>DAX__2019_2020__33[[#This Row],[Adj Close]]-DAX__2019_2020__33[[#This Row],[Adj Open]]</f>
        <v>17.290030000000115</v>
      </c>
      <c r="K14906" s="50">
        <v>74555400</v>
      </c>
    </row>
    <row r="14907" spans="1:11" x14ac:dyDescent="0.3">
      <c r="A14907" s="51" t="s">
        <v>31206</v>
      </c>
      <c r="B14907" s="52">
        <v>43845</v>
      </c>
      <c r="C14907" s="50">
        <v>13444.950199999999</v>
      </c>
      <c r="D14907" s="50">
        <f>DAX__2019_2020__33[[#This Row],[Open]]*(DAX__2019_2020__33[[#This Row],[Adj Close]]/DAX__2019_2020__33[[#This Row],[Close]])</f>
        <v>13444.950199999999</v>
      </c>
      <c r="E14907" s="50">
        <v>13458.910159999999</v>
      </c>
      <c r="F14907" s="50">
        <v>13388.48047</v>
      </c>
      <c r="G14907" s="50">
        <v>13432.29981</v>
      </c>
      <c r="H14907" s="50">
        <v>13432.29981</v>
      </c>
      <c r="I14907" s="50">
        <f>(DAX__2019_2020__33[[#This Row],[Adj Close]]-DAX__2019_2020__33[[#This Row],[Adj Open]])/DAX__2019_2020__33[[#This Row],[Adj Open]]</f>
        <v>-9.4090270412447343E-4</v>
      </c>
      <c r="J14907" s="50">
        <f>DAX__2019_2020__33[[#This Row],[Adj Close]]-DAX__2019_2020__33[[#This Row],[Adj Open]]</f>
        <v>-12.650389999998879</v>
      </c>
      <c r="K14907" s="50">
        <v>72046400</v>
      </c>
    </row>
    <row r="14908" spans="1:11" x14ac:dyDescent="0.3">
      <c r="A14908" s="51" t="s">
        <v>31206</v>
      </c>
      <c r="B14908" s="52">
        <v>43846</v>
      </c>
      <c r="C14908" s="50">
        <v>13463.45996</v>
      </c>
      <c r="D14908" s="50">
        <f>DAX__2019_2020__33[[#This Row],[Open]]*(DAX__2019_2020__33[[#This Row],[Adj Close]]/DAX__2019_2020__33[[#This Row],[Close]])</f>
        <v>13463.45996</v>
      </c>
      <c r="E14908" s="50">
        <v>13492.740229999999</v>
      </c>
      <c r="F14908" s="50">
        <v>13382.98047</v>
      </c>
      <c r="G14908" s="50">
        <v>13429.429690000001</v>
      </c>
      <c r="H14908" s="50">
        <v>13429.429690000001</v>
      </c>
      <c r="I14908" s="50">
        <f>(DAX__2019_2020__33[[#This Row],[Adj Close]]-DAX__2019_2020__33[[#This Row],[Adj Open]])/DAX__2019_2020__33[[#This Row],[Adj Open]]</f>
        <v>-2.5276021246472581E-3</v>
      </c>
      <c r="J14908" s="50">
        <f>DAX__2019_2020__33[[#This Row],[Adj Close]]-DAX__2019_2020__33[[#This Row],[Adj Open]]</f>
        <v>-34.030269999999291</v>
      </c>
      <c r="K14908" s="50">
        <v>39611800</v>
      </c>
    </row>
    <row r="14909" spans="1:11" x14ac:dyDescent="0.3">
      <c r="A14909" s="51" t="s">
        <v>31206</v>
      </c>
      <c r="B14909" s="52">
        <v>43847</v>
      </c>
      <c r="C14909" s="50">
        <v>13513.48047</v>
      </c>
      <c r="D14909" s="50">
        <f>DAX__2019_2020__33[[#This Row],[Open]]*(DAX__2019_2020__33[[#This Row],[Adj Close]]/DAX__2019_2020__33[[#This Row],[Close]])</f>
        <v>13513.48047</v>
      </c>
      <c r="E14909" s="50">
        <v>13557.780269999999</v>
      </c>
      <c r="F14909" s="50">
        <v>13497.29981</v>
      </c>
      <c r="G14909" s="50">
        <v>13526.12988</v>
      </c>
      <c r="H14909" s="50">
        <v>13526.12988</v>
      </c>
      <c r="I14909" s="50">
        <f>(DAX__2019_2020__33[[#This Row],[Adj Close]]-DAX__2019_2020__33[[#This Row],[Adj Open]])/DAX__2019_2020__33[[#This Row],[Adj Open]]</f>
        <v>9.360586288692796E-4</v>
      </c>
      <c r="J14909" s="50">
        <f>DAX__2019_2020__33[[#This Row],[Adj Close]]-DAX__2019_2020__33[[#This Row],[Adj Open]]</f>
        <v>12.649409999999989</v>
      </c>
      <c r="K14909" s="50">
        <v>86342800</v>
      </c>
    </row>
    <row r="14910" spans="1:11" x14ac:dyDescent="0.3">
      <c r="A14910" s="51" t="s">
        <v>31206</v>
      </c>
      <c r="B14910" s="52">
        <v>43850</v>
      </c>
      <c r="C14910" s="50">
        <v>13503.83008</v>
      </c>
      <c r="D14910" s="50">
        <f>DAX__2019_2020__33[[#This Row],[Open]]*(DAX__2019_2020__33[[#This Row],[Adj Close]]/DAX__2019_2020__33[[#This Row],[Close]])</f>
        <v>13503.83008</v>
      </c>
      <c r="E14910" s="50">
        <v>13550.83008</v>
      </c>
      <c r="F14910" s="50">
        <v>13487.20996</v>
      </c>
      <c r="G14910" s="50">
        <v>13548.940430000001</v>
      </c>
      <c r="H14910" s="50">
        <v>13548.940430000001</v>
      </c>
      <c r="I14910" s="50">
        <f>(DAX__2019_2020__33[[#This Row],[Adj Close]]-DAX__2019_2020__33[[#This Row],[Adj Open]])/DAX__2019_2020__33[[#This Row],[Adj Open]]</f>
        <v>3.3405596584640106E-3</v>
      </c>
      <c r="J14910" s="50">
        <f>DAX__2019_2020__33[[#This Row],[Adj Close]]-DAX__2019_2020__33[[#This Row],[Adj Open]]</f>
        <v>45.110350000000835</v>
      </c>
      <c r="K14910" s="50">
        <v>52882400</v>
      </c>
    </row>
    <row r="14911" spans="1:11" x14ac:dyDescent="0.3">
      <c r="A14911" s="51" t="s">
        <v>31206</v>
      </c>
      <c r="B14911" s="52">
        <v>43851</v>
      </c>
      <c r="C14911" s="50">
        <v>13456.900390000001</v>
      </c>
      <c r="D14911" s="50">
        <f>DAX__2019_2020__33[[#This Row],[Open]]*(DAX__2019_2020__33[[#This Row],[Adj Close]]/DAX__2019_2020__33[[#This Row],[Close]])</f>
        <v>13456.900390000001</v>
      </c>
      <c r="E14911" s="50">
        <v>13560.679690000001</v>
      </c>
      <c r="F14911" s="50">
        <v>13443.25</v>
      </c>
      <c r="G14911" s="50">
        <v>13555.87012</v>
      </c>
      <c r="H14911" s="50">
        <v>13555.87012</v>
      </c>
      <c r="I14911" s="50">
        <f>(DAX__2019_2020__33[[#This Row],[Adj Close]]-DAX__2019_2020__33[[#This Row],[Adj Open]])/DAX__2019_2020__33[[#This Row],[Adj Open]]</f>
        <v>7.3545710476942069E-3</v>
      </c>
      <c r="J14911" s="50">
        <f>DAX__2019_2020__33[[#This Row],[Adj Close]]-DAX__2019_2020__33[[#This Row],[Adj Open]]</f>
        <v>98.96972999999889</v>
      </c>
      <c r="K14911" s="50">
        <v>64630900</v>
      </c>
    </row>
    <row r="14912" spans="1:11" x14ac:dyDescent="0.3">
      <c r="A14912" s="51" t="s">
        <v>31206</v>
      </c>
      <c r="B14912" s="52">
        <v>43852</v>
      </c>
      <c r="C14912" s="50">
        <v>13601.650390000001</v>
      </c>
      <c r="D14912" s="50">
        <f>DAX__2019_2020__33[[#This Row],[Open]]*(DAX__2019_2020__33[[#This Row],[Adj Close]]/DAX__2019_2020__33[[#This Row],[Close]])</f>
        <v>13601.650390000001</v>
      </c>
      <c r="E14912" s="50">
        <v>13640.059569999999</v>
      </c>
      <c r="F14912" s="50">
        <v>13498.030269999999</v>
      </c>
      <c r="G14912" s="50">
        <v>13515.75</v>
      </c>
      <c r="H14912" s="50">
        <v>13515.75</v>
      </c>
      <c r="I14912" s="50">
        <f>(DAX__2019_2020__33[[#This Row],[Adj Close]]-DAX__2019_2020__33[[#This Row],[Adj Open]])/DAX__2019_2020__33[[#This Row],[Adj Open]]</f>
        <v>-6.3154387546348846E-3</v>
      </c>
      <c r="J14912" s="50">
        <f>DAX__2019_2020__33[[#This Row],[Adj Close]]-DAX__2019_2020__33[[#This Row],[Adj Open]]</f>
        <v>-85.900390000000698</v>
      </c>
      <c r="K14912" s="50">
        <v>73130700</v>
      </c>
    </row>
    <row r="14913" spans="1:11" x14ac:dyDescent="0.3">
      <c r="A14913" s="51" t="s">
        <v>31206</v>
      </c>
      <c r="B14913" s="52">
        <v>43853</v>
      </c>
      <c r="C14913" s="50">
        <v>13455.900390000001</v>
      </c>
      <c r="D14913" s="50">
        <f>DAX__2019_2020__33[[#This Row],[Open]]*(DAX__2019_2020__33[[#This Row],[Adj Close]]/DAX__2019_2020__33[[#This Row],[Close]])</f>
        <v>13455.900390000001</v>
      </c>
      <c r="E14913" s="50">
        <v>13486.139649999999</v>
      </c>
      <c r="F14913" s="50">
        <v>13382.23047</v>
      </c>
      <c r="G14913" s="50">
        <v>13388.41992</v>
      </c>
      <c r="H14913" s="50">
        <v>13388.41992</v>
      </c>
      <c r="I14913" s="50">
        <f>(DAX__2019_2020__33[[#This Row],[Adj Close]]-DAX__2019_2020__33[[#This Row],[Adj Open]])/DAX__2019_2020__33[[#This Row],[Adj Open]]</f>
        <v>-5.014935310471663E-3</v>
      </c>
      <c r="J14913" s="50">
        <f>DAX__2019_2020__33[[#This Row],[Adj Close]]-DAX__2019_2020__33[[#This Row],[Adj Open]]</f>
        <v>-67.480470000000423</v>
      </c>
      <c r="K14913" s="50">
        <v>90749900</v>
      </c>
    </row>
    <row r="14914" spans="1:11" x14ac:dyDescent="0.3">
      <c r="A14914" s="51" t="s">
        <v>31206</v>
      </c>
      <c r="B14914" s="52">
        <v>43854</v>
      </c>
      <c r="C14914" s="50">
        <v>13512.839840000001</v>
      </c>
      <c r="D14914" s="50">
        <f>DAX__2019_2020__33[[#This Row],[Open]]*(DAX__2019_2020__33[[#This Row],[Adj Close]]/DAX__2019_2020__33[[#This Row],[Close]])</f>
        <v>13512.839840000001</v>
      </c>
      <c r="E14914" s="50">
        <v>13604.849609999999</v>
      </c>
      <c r="F14914" s="50">
        <v>13510.79004</v>
      </c>
      <c r="G14914" s="50">
        <v>13576.679690000001</v>
      </c>
      <c r="H14914" s="50">
        <v>13576.679690000001</v>
      </c>
      <c r="I14914" s="50">
        <f>(DAX__2019_2020__33[[#This Row],[Adj Close]]-DAX__2019_2020__33[[#This Row],[Adj Open]])/DAX__2019_2020__33[[#This Row],[Adj Open]]</f>
        <v>4.7243844192561887E-3</v>
      </c>
      <c r="J14914" s="50">
        <f>DAX__2019_2020__33[[#This Row],[Adj Close]]-DAX__2019_2020__33[[#This Row],[Adj Open]]</f>
        <v>63.839850000000297</v>
      </c>
      <c r="K14914" s="50">
        <v>87986400</v>
      </c>
    </row>
    <row r="14915" spans="1:11" x14ac:dyDescent="0.3">
      <c r="A14915" s="51" t="s">
        <v>31206</v>
      </c>
      <c r="B14915" s="52">
        <v>43857</v>
      </c>
      <c r="C14915" s="50">
        <v>13374.990229999999</v>
      </c>
      <c r="D14915" s="50">
        <f>DAX__2019_2020__33[[#This Row],[Open]]*(DAX__2019_2020__33[[#This Row],[Adj Close]]/DAX__2019_2020__33[[#This Row],[Close]])</f>
        <v>13374.990229999999</v>
      </c>
      <c r="E14915" s="50">
        <v>13399.41992</v>
      </c>
      <c r="F14915" s="50">
        <v>13195.280269999999</v>
      </c>
      <c r="G14915" s="50">
        <v>13204.76953</v>
      </c>
      <c r="H14915" s="50">
        <v>13204.76953</v>
      </c>
      <c r="I14915" s="50">
        <f>(DAX__2019_2020__33[[#This Row],[Adj Close]]-DAX__2019_2020__33[[#This Row],[Adj Open]])/DAX__2019_2020__33[[#This Row],[Adj Open]]</f>
        <v>-1.2726790604915444E-2</v>
      </c>
      <c r="J14915" s="50">
        <f>DAX__2019_2020__33[[#This Row],[Adj Close]]-DAX__2019_2020__33[[#This Row],[Adj Open]]</f>
        <v>-170.22069999999985</v>
      </c>
      <c r="K14915" s="50">
        <v>101409200</v>
      </c>
    </row>
    <row r="14916" spans="1:11" x14ac:dyDescent="0.3">
      <c r="A14916" s="51" t="s">
        <v>31206</v>
      </c>
      <c r="B14916" s="52">
        <v>43858</v>
      </c>
      <c r="C14916" s="50">
        <v>13274.009770000001</v>
      </c>
      <c r="D14916" s="50">
        <f>DAX__2019_2020__33[[#This Row],[Open]]*(DAX__2019_2020__33[[#This Row],[Adj Close]]/DAX__2019_2020__33[[#This Row],[Close]])</f>
        <v>13274.009770000001</v>
      </c>
      <c r="E14916" s="50">
        <v>13327.12012</v>
      </c>
      <c r="F14916" s="50">
        <v>13163.360350000001</v>
      </c>
      <c r="G14916" s="50">
        <v>13323.690430000001</v>
      </c>
      <c r="H14916" s="50">
        <v>13323.690430000001</v>
      </c>
      <c r="I14916" s="50">
        <f>(DAX__2019_2020__33[[#This Row],[Adj Close]]-DAX__2019_2020__33[[#This Row],[Adj Open]])/DAX__2019_2020__33[[#This Row],[Adj Open]]</f>
        <v>3.7427017804583088E-3</v>
      </c>
      <c r="J14916" s="50">
        <f>DAX__2019_2020__33[[#This Row],[Adj Close]]-DAX__2019_2020__33[[#This Row],[Adj Open]]</f>
        <v>49.680659999999989</v>
      </c>
      <c r="K14916" s="50">
        <v>91825300</v>
      </c>
    </row>
    <row r="14917" spans="1:11" x14ac:dyDescent="0.3">
      <c r="A14917" s="51" t="s">
        <v>31206</v>
      </c>
      <c r="B14917" s="52">
        <v>43859</v>
      </c>
      <c r="C14917" s="50">
        <v>13316.41992</v>
      </c>
      <c r="D14917" s="50">
        <f>DAX__2019_2020__33[[#This Row],[Open]]*(DAX__2019_2020__33[[#This Row],[Adj Close]]/DAX__2019_2020__33[[#This Row],[Close]])</f>
        <v>13316.41992</v>
      </c>
      <c r="E14917" s="50">
        <v>13371.29981</v>
      </c>
      <c r="F14917" s="50">
        <v>13296.030269999999</v>
      </c>
      <c r="G14917" s="50">
        <v>13345</v>
      </c>
      <c r="H14917" s="50">
        <v>13345</v>
      </c>
      <c r="I14917" s="50">
        <f>(DAX__2019_2020__33[[#This Row],[Adj Close]]-DAX__2019_2020__33[[#This Row],[Adj Open]])/DAX__2019_2020__33[[#This Row],[Adj Open]]</f>
        <v>2.1462285037343373E-3</v>
      </c>
      <c r="J14917" s="50">
        <f>DAX__2019_2020__33[[#This Row],[Adj Close]]-DAX__2019_2020__33[[#This Row],[Adj Open]]</f>
        <v>28.580079999999725</v>
      </c>
      <c r="K14917" s="50">
        <v>67876800</v>
      </c>
    </row>
    <row r="14918" spans="1:11" x14ac:dyDescent="0.3">
      <c r="A14918" s="51" t="s">
        <v>31206</v>
      </c>
      <c r="B14918" s="52">
        <v>43860</v>
      </c>
      <c r="C14918" s="50">
        <v>13186.490229999999</v>
      </c>
      <c r="D14918" s="50">
        <f>DAX__2019_2020__33[[#This Row],[Open]]*(DAX__2019_2020__33[[#This Row],[Adj Close]]/DAX__2019_2020__33[[#This Row],[Close]])</f>
        <v>13186.490229999999</v>
      </c>
      <c r="E14918" s="50">
        <v>13262.179690000001</v>
      </c>
      <c r="F14918" s="50">
        <v>13118.969730000001</v>
      </c>
      <c r="G14918" s="50">
        <v>13157.12012</v>
      </c>
      <c r="H14918" s="50">
        <v>13157.12012</v>
      </c>
      <c r="I14918" s="50">
        <f>(DAX__2019_2020__33[[#This Row],[Adj Close]]-DAX__2019_2020__33[[#This Row],[Adj Open]])/DAX__2019_2020__33[[#This Row],[Adj Open]]</f>
        <v>-2.2272878899330774E-3</v>
      </c>
      <c r="J14918" s="50">
        <f>DAX__2019_2020__33[[#This Row],[Adj Close]]-DAX__2019_2020__33[[#This Row],[Adj Open]]</f>
        <v>-29.370109999999841</v>
      </c>
      <c r="K14918" s="50">
        <v>100706100</v>
      </c>
    </row>
    <row r="14919" spans="1:11" x14ac:dyDescent="0.3">
      <c r="A14919" s="51" t="s">
        <v>31206</v>
      </c>
      <c r="B14919" s="52">
        <v>43861</v>
      </c>
      <c r="C14919" s="50">
        <v>13196.79981</v>
      </c>
      <c r="D14919" s="50">
        <f>DAX__2019_2020__33[[#This Row],[Open]]*(DAX__2019_2020__33[[#This Row],[Adj Close]]/DAX__2019_2020__33[[#This Row],[Close]])</f>
        <v>13196.79981</v>
      </c>
      <c r="E14919" s="50">
        <v>13208.469730000001</v>
      </c>
      <c r="F14919" s="50">
        <v>12973.700199999999</v>
      </c>
      <c r="G14919" s="50">
        <v>12981.969730000001</v>
      </c>
      <c r="H14919" s="50">
        <v>12981.969730000001</v>
      </c>
      <c r="I14919" s="50">
        <f>(DAX__2019_2020__33[[#This Row],[Adj Close]]-DAX__2019_2020__33[[#This Row],[Adj Open]])/DAX__2019_2020__33[[#This Row],[Adj Open]]</f>
        <v>-1.6278952707701924E-2</v>
      </c>
      <c r="J14919" s="50">
        <f>DAX__2019_2020__33[[#This Row],[Adj Close]]-DAX__2019_2020__33[[#This Row],[Adj Open]]</f>
        <v>-214.83007999999973</v>
      </c>
      <c r="K14919" s="50">
        <v>106903800</v>
      </c>
    </row>
    <row r="14920" spans="1:11" x14ac:dyDescent="0.3">
      <c r="A14920" s="51" t="s">
        <v>31206</v>
      </c>
      <c r="B14920" s="52">
        <v>43864</v>
      </c>
      <c r="C14920" s="50">
        <v>13033.16992</v>
      </c>
      <c r="D14920" s="50">
        <f>DAX__2019_2020__33[[#This Row],[Open]]*(DAX__2019_2020__33[[#This Row],[Adj Close]]/DAX__2019_2020__33[[#This Row],[Close]])</f>
        <v>13033.16992</v>
      </c>
      <c r="E14920" s="50">
        <v>13077.570309999999</v>
      </c>
      <c r="F14920" s="50">
        <v>12987.530269999999</v>
      </c>
      <c r="G14920" s="50">
        <v>13045.190430000001</v>
      </c>
      <c r="H14920" s="50">
        <v>13045.190430000001</v>
      </c>
      <c r="I14920" s="50">
        <f>(DAX__2019_2020__33[[#This Row],[Adj Close]]-DAX__2019_2020__33[[#This Row],[Adj Open]])/DAX__2019_2020__33[[#This Row],[Adj Open]]</f>
        <v>9.2230133373418682E-4</v>
      </c>
      <c r="J14920" s="50">
        <f>DAX__2019_2020__33[[#This Row],[Adj Close]]-DAX__2019_2020__33[[#This Row],[Adj Open]]</f>
        <v>12.020510000000286</v>
      </c>
      <c r="K14920" s="50">
        <v>81389100</v>
      </c>
    </row>
    <row r="14921" spans="1:11" x14ac:dyDescent="0.3">
      <c r="A14921" s="51" t="s">
        <v>31206</v>
      </c>
      <c r="B14921" s="52">
        <v>43865</v>
      </c>
      <c r="C14921" s="50">
        <v>13135.610350000001</v>
      </c>
      <c r="D14921" s="50">
        <f>DAX__2019_2020__33[[#This Row],[Open]]*(DAX__2019_2020__33[[#This Row],[Adj Close]]/DAX__2019_2020__33[[#This Row],[Close]])</f>
        <v>13135.610350000001</v>
      </c>
      <c r="E14921" s="50">
        <v>13282.62988</v>
      </c>
      <c r="F14921" s="50">
        <v>13131.070309999999</v>
      </c>
      <c r="G14921" s="50">
        <v>13281.740229999999</v>
      </c>
      <c r="H14921" s="50">
        <v>13281.740229999999</v>
      </c>
      <c r="I14921" s="50">
        <f>(DAX__2019_2020__33[[#This Row],[Adj Close]]-DAX__2019_2020__33[[#This Row],[Adj Open]])/DAX__2019_2020__33[[#This Row],[Adj Open]]</f>
        <v>1.1124711841045024E-2</v>
      </c>
      <c r="J14921" s="50">
        <f>DAX__2019_2020__33[[#This Row],[Adj Close]]-DAX__2019_2020__33[[#This Row],[Adj Open]]</f>
        <v>146.12987999999859</v>
      </c>
      <c r="K14921" s="50">
        <v>80887400</v>
      </c>
    </row>
    <row r="14922" spans="1:11" x14ac:dyDescent="0.3">
      <c r="A14922" s="51" t="s">
        <v>31206</v>
      </c>
      <c r="B14922" s="52">
        <v>43866</v>
      </c>
      <c r="C14922" s="50">
        <v>13224.26953</v>
      </c>
      <c r="D14922" s="50">
        <f>DAX__2019_2020__33[[#This Row],[Open]]*(DAX__2019_2020__33[[#This Row],[Adj Close]]/DAX__2019_2020__33[[#This Row],[Close]])</f>
        <v>13224.26953</v>
      </c>
      <c r="E14922" s="50">
        <v>13488.58008</v>
      </c>
      <c r="F14922" s="50">
        <v>13223.139649999999</v>
      </c>
      <c r="G14922" s="50">
        <v>13478.33008</v>
      </c>
      <c r="H14922" s="50">
        <v>13478.33008</v>
      </c>
      <c r="I14922" s="50">
        <f>(DAX__2019_2020__33[[#This Row],[Adj Close]]-DAX__2019_2020__33[[#This Row],[Adj Open]])/DAX__2019_2020__33[[#This Row],[Adj Open]]</f>
        <v>1.9211688738168069E-2</v>
      </c>
      <c r="J14922" s="50">
        <f>DAX__2019_2020__33[[#This Row],[Adj Close]]-DAX__2019_2020__33[[#This Row],[Adj Open]]</f>
        <v>254.06055000000015</v>
      </c>
      <c r="K14922" s="50">
        <v>108453900</v>
      </c>
    </row>
    <row r="14923" spans="1:11" x14ac:dyDescent="0.3">
      <c r="A14923" s="51" t="s">
        <v>31206</v>
      </c>
      <c r="B14923" s="52">
        <v>43867</v>
      </c>
      <c r="C14923" s="50">
        <v>13570.33008</v>
      </c>
      <c r="D14923" s="50">
        <f>DAX__2019_2020__33[[#This Row],[Open]]*(DAX__2019_2020__33[[#This Row],[Adj Close]]/DAX__2019_2020__33[[#This Row],[Close]])</f>
        <v>13570.33008</v>
      </c>
      <c r="E14923" s="50">
        <v>13606.969730000001</v>
      </c>
      <c r="F14923" s="50">
        <v>13533.660159999999</v>
      </c>
      <c r="G14923" s="50">
        <v>13574.820309999999</v>
      </c>
      <c r="H14923" s="50">
        <v>13574.820309999999</v>
      </c>
      <c r="I14923" s="50">
        <f>(DAX__2019_2020__33[[#This Row],[Adj Close]]-DAX__2019_2020__33[[#This Row],[Adj Open]])/DAX__2019_2020__33[[#This Row],[Adj Open]]</f>
        <v>3.3088583501864445E-4</v>
      </c>
      <c r="J14923" s="50">
        <f>DAX__2019_2020__33[[#This Row],[Adj Close]]-DAX__2019_2020__33[[#This Row],[Adj Open]]</f>
        <v>4.4902299999994284</v>
      </c>
      <c r="K14923" s="50">
        <v>114567900</v>
      </c>
    </row>
    <row r="14924" spans="1:11" x14ac:dyDescent="0.3">
      <c r="A14924" s="51" t="s">
        <v>31206</v>
      </c>
      <c r="B14924" s="52">
        <v>43868</v>
      </c>
      <c r="C14924" s="50">
        <v>13530.76953</v>
      </c>
      <c r="D14924" s="50">
        <f>DAX__2019_2020__33[[#This Row],[Open]]*(DAX__2019_2020__33[[#This Row],[Adj Close]]/DAX__2019_2020__33[[#This Row],[Close]])</f>
        <v>13530.76953</v>
      </c>
      <c r="E14924" s="50">
        <v>13551.030269999999</v>
      </c>
      <c r="F14924" s="50">
        <v>13463.98047</v>
      </c>
      <c r="G14924" s="50">
        <v>13513.809569999999</v>
      </c>
      <c r="H14924" s="50">
        <v>13513.809569999999</v>
      </c>
      <c r="I14924" s="50">
        <f>(DAX__2019_2020__33[[#This Row],[Adj Close]]-DAX__2019_2020__33[[#This Row],[Adj Open]])/DAX__2019_2020__33[[#This Row],[Adj Open]]</f>
        <v>-1.2534364702906989E-3</v>
      </c>
      <c r="J14924" s="50">
        <f>DAX__2019_2020__33[[#This Row],[Adj Close]]-DAX__2019_2020__33[[#This Row],[Adj Open]]</f>
        <v>-16.959960000000137</v>
      </c>
      <c r="K14924" s="50">
        <v>87036900</v>
      </c>
    </row>
    <row r="14925" spans="1:11" x14ac:dyDescent="0.3">
      <c r="A14925" s="51" t="s">
        <v>31206</v>
      </c>
      <c r="B14925" s="52">
        <v>43871</v>
      </c>
      <c r="C14925" s="50">
        <v>13476</v>
      </c>
      <c r="D14925" s="50">
        <f>DAX__2019_2020__33[[#This Row],[Open]]*(DAX__2019_2020__33[[#This Row],[Adj Close]]/DAX__2019_2020__33[[#This Row],[Close]])</f>
        <v>13476</v>
      </c>
      <c r="E14925" s="50">
        <v>13501.740229999999</v>
      </c>
      <c r="F14925" s="50">
        <v>13445.410159999999</v>
      </c>
      <c r="G14925" s="50">
        <v>13494.030269999999</v>
      </c>
      <c r="H14925" s="50">
        <v>13494.030269999999</v>
      </c>
      <c r="I14925" s="50">
        <f>(DAX__2019_2020__33[[#This Row],[Adj Close]]-DAX__2019_2020__33[[#This Row],[Adj Open]])/DAX__2019_2020__33[[#This Row],[Adj Open]]</f>
        <v>1.3379541406945154E-3</v>
      </c>
      <c r="J14925" s="50">
        <f>DAX__2019_2020__33[[#This Row],[Adj Close]]-DAX__2019_2020__33[[#This Row],[Adj Open]]</f>
        <v>18.030269999999291</v>
      </c>
      <c r="K14925" s="50">
        <v>60456500</v>
      </c>
    </row>
    <row r="14926" spans="1:11" x14ac:dyDescent="0.3">
      <c r="A14926" s="51" t="s">
        <v>31206</v>
      </c>
      <c r="B14926" s="52">
        <v>43872</v>
      </c>
      <c r="C14926" s="50">
        <v>13604.740229999999</v>
      </c>
      <c r="D14926" s="50">
        <f>DAX__2019_2020__33[[#This Row],[Open]]*(DAX__2019_2020__33[[#This Row],[Adj Close]]/DAX__2019_2020__33[[#This Row],[Close]])</f>
        <v>13604.740229999999</v>
      </c>
      <c r="E14926" s="50">
        <v>13668.429690000001</v>
      </c>
      <c r="F14926" s="50">
        <v>13557.95996</v>
      </c>
      <c r="G14926" s="50">
        <v>13627.839840000001</v>
      </c>
      <c r="H14926" s="50">
        <v>13627.839840000001</v>
      </c>
      <c r="I14926" s="50">
        <f>(DAX__2019_2020__33[[#This Row],[Adj Close]]-DAX__2019_2020__33[[#This Row],[Adj Open]])/DAX__2019_2020__33[[#This Row],[Adj Open]]</f>
        <v>1.6979089353770867E-3</v>
      </c>
      <c r="J14926" s="50">
        <f>DAX__2019_2020__33[[#This Row],[Adj Close]]-DAX__2019_2020__33[[#This Row],[Adj Open]]</f>
        <v>23.099610000001121</v>
      </c>
      <c r="K14926" s="50">
        <v>104753500</v>
      </c>
    </row>
    <row r="14927" spans="1:11" x14ac:dyDescent="0.3">
      <c r="A14927" s="51" t="s">
        <v>31206</v>
      </c>
      <c r="B14927" s="52">
        <v>43873</v>
      </c>
      <c r="C14927" s="50">
        <v>13671.150390000001</v>
      </c>
      <c r="D14927" s="50">
        <f>DAX__2019_2020__33[[#This Row],[Open]]*(DAX__2019_2020__33[[#This Row],[Adj Close]]/DAX__2019_2020__33[[#This Row],[Close]])</f>
        <v>13671.150390000001</v>
      </c>
      <c r="E14927" s="50">
        <v>13758.700199999999</v>
      </c>
      <c r="F14927" s="50">
        <v>13658.150390000001</v>
      </c>
      <c r="G14927" s="50">
        <v>13749.780269999999</v>
      </c>
      <c r="H14927" s="50">
        <v>13749.780269999999</v>
      </c>
      <c r="I14927" s="50">
        <f>(DAX__2019_2020__33[[#This Row],[Adj Close]]-DAX__2019_2020__33[[#This Row],[Adj Open]])/DAX__2019_2020__33[[#This Row],[Adj Open]]</f>
        <v>5.7515189107650942E-3</v>
      </c>
      <c r="J14927" s="50">
        <f>DAX__2019_2020__33[[#This Row],[Adj Close]]-DAX__2019_2020__33[[#This Row],[Adj Open]]</f>
        <v>78.629879999998593</v>
      </c>
      <c r="K14927" s="50">
        <v>86733300</v>
      </c>
    </row>
    <row r="14928" spans="1:11" x14ac:dyDescent="0.3">
      <c r="A14928" s="51" t="s">
        <v>31206</v>
      </c>
      <c r="B14928" s="52">
        <v>43874</v>
      </c>
      <c r="C14928" s="50">
        <v>13695.929690000001</v>
      </c>
      <c r="D14928" s="50">
        <f>DAX__2019_2020__33[[#This Row],[Open]]*(DAX__2019_2020__33[[#This Row],[Adj Close]]/DAX__2019_2020__33[[#This Row],[Close]])</f>
        <v>13695.929690000001</v>
      </c>
      <c r="E14928" s="50">
        <v>13745.429690000001</v>
      </c>
      <c r="F14928" s="50">
        <v>13576.95996</v>
      </c>
      <c r="G14928" s="50">
        <v>13745.429690000001</v>
      </c>
      <c r="H14928" s="50">
        <v>13745.429690000001</v>
      </c>
      <c r="I14928" s="50">
        <f>(DAX__2019_2020__33[[#This Row],[Adj Close]]-DAX__2019_2020__33[[#This Row],[Adj Open]])/DAX__2019_2020__33[[#This Row],[Adj Open]]</f>
        <v>3.6142124792114057E-3</v>
      </c>
      <c r="J14928" s="50">
        <f>DAX__2019_2020__33[[#This Row],[Adj Close]]-DAX__2019_2020__33[[#This Row],[Adj Open]]</f>
        <v>49.5</v>
      </c>
      <c r="K14928" s="50">
        <v>92087000</v>
      </c>
    </row>
    <row r="14929" spans="1:11" x14ac:dyDescent="0.3">
      <c r="A14929" s="51" t="s">
        <v>31206</v>
      </c>
      <c r="B14929" s="52">
        <v>43875</v>
      </c>
      <c r="C14929" s="50">
        <v>13756.469730000001</v>
      </c>
      <c r="D14929" s="50">
        <f>DAX__2019_2020__33[[#This Row],[Open]]*(DAX__2019_2020__33[[#This Row],[Adj Close]]/DAX__2019_2020__33[[#This Row],[Close]])</f>
        <v>13756.469730000001</v>
      </c>
      <c r="E14929" s="50">
        <v>13788.509770000001</v>
      </c>
      <c r="F14929" s="50">
        <v>13728.12012</v>
      </c>
      <c r="G14929" s="50">
        <v>13744.20996</v>
      </c>
      <c r="H14929" s="50">
        <v>13744.20996</v>
      </c>
      <c r="I14929" s="50">
        <f>(DAX__2019_2020__33[[#This Row],[Adj Close]]-DAX__2019_2020__33[[#This Row],[Adj Open]])/DAX__2019_2020__33[[#This Row],[Adj Open]]</f>
        <v>-8.9120030361165717E-4</v>
      </c>
      <c r="J14929" s="50">
        <f>DAX__2019_2020__33[[#This Row],[Adj Close]]-DAX__2019_2020__33[[#This Row],[Adj Open]]</f>
        <v>-12.259770000000572</v>
      </c>
      <c r="K14929" s="50">
        <v>66314900</v>
      </c>
    </row>
    <row r="14930" spans="1:11" x14ac:dyDescent="0.3">
      <c r="A14930" s="51" t="s">
        <v>31206</v>
      </c>
      <c r="B14930" s="52">
        <v>43878</v>
      </c>
      <c r="C14930" s="50">
        <v>13770.66992</v>
      </c>
      <c r="D14930" s="50">
        <f>DAX__2019_2020__33[[#This Row],[Open]]*(DAX__2019_2020__33[[#This Row],[Adj Close]]/DAX__2019_2020__33[[#This Row],[Close]])</f>
        <v>13770.66992</v>
      </c>
      <c r="E14930" s="50">
        <v>13795.240229999999</v>
      </c>
      <c r="F14930" s="50">
        <v>13754.04004</v>
      </c>
      <c r="G14930" s="50">
        <v>13783.889649999999</v>
      </c>
      <c r="H14930" s="50">
        <v>13783.889649999999</v>
      </c>
      <c r="I14930" s="50">
        <f>(DAX__2019_2020__33[[#This Row],[Adj Close]]-DAX__2019_2020__33[[#This Row],[Adj Open]])/DAX__2019_2020__33[[#This Row],[Adj Open]]</f>
        <v>9.5999178520712739E-4</v>
      </c>
      <c r="J14930" s="50">
        <f>DAX__2019_2020__33[[#This Row],[Adj Close]]-DAX__2019_2020__33[[#This Row],[Adj Open]]</f>
        <v>13.21972999999889</v>
      </c>
      <c r="K14930" s="50">
        <v>57400100</v>
      </c>
    </row>
    <row r="14931" spans="1:11" x14ac:dyDescent="0.3">
      <c r="A14931" s="51" t="s">
        <v>31206</v>
      </c>
      <c r="B14931" s="52">
        <v>43879</v>
      </c>
      <c r="C14931" s="50">
        <v>13668.940430000001</v>
      </c>
      <c r="D14931" s="50">
        <f>DAX__2019_2020__33[[#This Row],[Open]]*(DAX__2019_2020__33[[#This Row],[Adj Close]]/DAX__2019_2020__33[[#This Row],[Close]])</f>
        <v>13668.940430000001</v>
      </c>
      <c r="E14931" s="50">
        <v>13731.389649999999</v>
      </c>
      <c r="F14931" s="50">
        <v>13660.450199999999</v>
      </c>
      <c r="G14931" s="50">
        <v>13681.190430000001</v>
      </c>
      <c r="H14931" s="50">
        <v>13681.190430000001</v>
      </c>
      <c r="I14931" s="50">
        <f>(DAX__2019_2020__33[[#This Row],[Adj Close]]-DAX__2019_2020__33[[#This Row],[Adj Open]])/DAX__2019_2020__33[[#This Row],[Adj Open]]</f>
        <v>8.9619236126848786E-4</v>
      </c>
      <c r="J14931" s="50">
        <f>DAX__2019_2020__33[[#This Row],[Adj Close]]-DAX__2019_2020__33[[#This Row],[Adj Open]]</f>
        <v>12.25</v>
      </c>
      <c r="K14931" s="50">
        <v>82088700</v>
      </c>
    </row>
    <row r="14932" spans="1:11" x14ac:dyDescent="0.3">
      <c r="A14932" s="51" t="s">
        <v>31206</v>
      </c>
      <c r="B14932" s="52">
        <v>43880</v>
      </c>
      <c r="C14932" s="50">
        <v>13751.04981</v>
      </c>
      <c r="D14932" s="50">
        <f>DAX__2019_2020__33[[#This Row],[Open]]*(DAX__2019_2020__33[[#This Row],[Adj Close]]/DAX__2019_2020__33[[#This Row],[Close]])</f>
        <v>13751.04981</v>
      </c>
      <c r="E14932" s="50">
        <v>13789</v>
      </c>
      <c r="F14932" s="50">
        <v>13710.780269999999</v>
      </c>
      <c r="G14932" s="50">
        <v>13789</v>
      </c>
      <c r="H14932" s="50">
        <v>13789</v>
      </c>
      <c r="I14932" s="50">
        <f>(DAX__2019_2020__33[[#This Row],[Adj Close]]-DAX__2019_2020__33[[#This Row],[Adj Open]])/DAX__2019_2020__33[[#This Row],[Adj Open]]</f>
        <v>2.7598031077162946E-3</v>
      </c>
      <c r="J14932" s="50">
        <f>DAX__2019_2020__33[[#This Row],[Adj Close]]-DAX__2019_2020__33[[#This Row],[Adj Open]]</f>
        <v>37.950189999999566</v>
      </c>
      <c r="K14932" s="50">
        <v>90192900</v>
      </c>
    </row>
    <row r="14933" spans="1:11" x14ac:dyDescent="0.3">
      <c r="A14933" s="51" t="s">
        <v>31206</v>
      </c>
      <c r="B14933" s="52">
        <v>43881</v>
      </c>
      <c r="C14933" s="50">
        <v>13774.440430000001</v>
      </c>
      <c r="D14933" s="50">
        <f>DAX__2019_2020__33[[#This Row],[Open]]*(DAX__2019_2020__33[[#This Row],[Adj Close]]/DAX__2019_2020__33[[#This Row],[Close]])</f>
        <v>13774.440430000001</v>
      </c>
      <c r="E14933" s="50">
        <v>13788.410159999999</v>
      </c>
      <c r="F14933" s="50">
        <v>13664</v>
      </c>
      <c r="G14933" s="50">
        <v>13664</v>
      </c>
      <c r="H14933" s="50">
        <v>13664</v>
      </c>
      <c r="I14933" s="50">
        <f>(DAX__2019_2020__33[[#This Row],[Adj Close]]-DAX__2019_2020__33[[#This Row],[Adj Open]])/DAX__2019_2020__33[[#This Row],[Adj Open]]</f>
        <v>-8.0177797828699573E-3</v>
      </c>
      <c r="J14933" s="50">
        <f>DAX__2019_2020__33[[#This Row],[Adj Close]]-DAX__2019_2020__33[[#This Row],[Adj Open]]</f>
        <v>-110.44043000000056</v>
      </c>
      <c r="K14933" s="50">
        <v>86435200</v>
      </c>
    </row>
    <row r="14934" spans="1:11" x14ac:dyDescent="0.3">
      <c r="A14934" s="51" t="s">
        <v>31206</v>
      </c>
      <c r="B14934" s="52">
        <v>43882</v>
      </c>
      <c r="C14934" s="50">
        <v>13609.940430000001</v>
      </c>
      <c r="D14934" s="50">
        <f>DAX__2019_2020__33[[#This Row],[Open]]*(DAX__2019_2020__33[[#This Row],[Adj Close]]/DAX__2019_2020__33[[#This Row],[Close]])</f>
        <v>13609.940430000001</v>
      </c>
      <c r="E14934" s="50">
        <v>13689.23047</v>
      </c>
      <c r="F14934" s="50">
        <v>13500.5</v>
      </c>
      <c r="G14934" s="50">
        <v>13579.33008</v>
      </c>
      <c r="H14934" s="50">
        <v>13579.33008</v>
      </c>
      <c r="I14934" s="50">
        <f>(DAX__2019_2020__33[[#This Row],[Adj Close]]-DAX__2019_2020__33[[#This Row],[Adj Open]])/DAX__2019_2020__33[[#This Row],[Adj Open]]</f>
        <v>-2.2491171182885796E-3</v>
      </c>
      <c r="J14934" s="50">
        <f>DAX__2019_2020__33[[#This Row],[Adj Close]]-DAX__2019_2020__33[[#This Row],[Adj Open]]</f>
        <v>-30.610350000000835</v>
      </c>
      <c r="K14934" s="50">
        <v>108765400</v>
      </c>
    </row>
    <row r="14935" spans="1:11" x14ac:dyDescent="0.3">
      <c r="A14935" s="51" t="s">
        <v>31206</v>
      </c>
      <c r="B14935" s="52">
        <v>43885</v>
      </c>
      <c r="C14935" s="50">
        <v>13231.37988</v>
      </c>
      <c r="D14935" s="50">
        <f>DAX__2019_2020__33[[#This Row],[Open]]*(DAX__2019_2020__33[[#This Row],[Adj Close]]/DAX__2019_2020__33[[#This Row],[Close]])</f>
        <v>13231.37988</v>
      </c>
      <c r="E14935" s="50">
        <v>13236.58008</v>
      </c>
      <c r="F14935" s="50">
        <v>12982.139649999999</v>
      </c>
      <c r="G14935" s="50">
        <v>13035.240229999999</v>
      </c>
      <c r="H14935" s="50">
        <v>13035.240229999999</v>
      </c>
      <c r="I14935" s="50">
        <f>(DAX__2019_2020__33[[#This Row],[Adj Close]]-DAX__2019_2020__33[[#This Row],[Adj Open]])/DAX__2019_2020__33[[#This Row],[Adj Open]]</f>
        <v>-1.4823824255584822E-2</v>
      </c>
      <c r="J14935" s="50">
        <f>DAX__2019_2020__33[[#This Row],[Adj Close]]-DAX__2019_2020__33[[#This Row],[Adj Open]]</f>
        <v>-196.13965000000098</v>
      </c>
      <c r="K14935" s="50">
        <v>165148900</v>
      </c>
    </row>
    <row r="14936" spans="1:11" x14ac:dyDescent="0.3">
      <c r="A14936" s="51" t="s">
        <v>31206</v>
      </c>
      <c r="B14936" s="52">
        <v>43886</v>
      </c>
      <c r="C14936" s="50">
        <v>13132.04004</v>
      </c>
      <c r="D14936" s="50">
        <f>DAX__2019_2020__33[[#This Row],[Open]]*(DAX__2019_2020__33[[#This Row],[Adj Close]]/DAX__2019_2020__33[[#This Row],[Close]])</f>
        <v>13132.04004</v>
      </c>
      <c r="E14936" s="50">
        <v>13132.04004</v>
      </c>
      <c r="F14936" s="50">
        <v>12778.660159999999</v>
      </c>
      <c r="G14936" s="50">
        <v>12790.490229999999</v>
      </c>
      <c r="H14936" s="50">
        <v>12790.490229999999</v>
      </c>
      <c r="I14936" s="50">
        <f>(DAX__2019_2020__33[[#This Row],[Adj Close]]-DAX__2019_2020__33[[#This Row],[Adj Open]])/DAX__2019_2020__33[[#This Row],[Adj Open]]</f>
        <v>-2.6008891913186737E-2</v>
      </c>
      <c r="J14936" s="50">
        <f>DAX__2019_2020__33[[#This Row],[Adj Close]]-DAX__2019_2020__33[[#This Row],[Adj Open]]</f>
        <v>-341.54981000000043</v>
      </c>
      <c r="K14936" s="50">
        <v>129552500</v>
      </c>
    </row>
    <row r="14937" spans="1:11" x14ac:dyDescent="0.3">
      <c r="A14937" s="51" t="s">
        <v>31206</v>
      </c>
      <c r="B14937" s="52">
        <v>43887</v>
      </c>
      <c r="C14937" s="50">
        <v>12682.160159999999</v>
      </c>
      <c r="D14937" s="50">
        <f>DAX__2019_2020__33[[#This Row],[Open]]*(DAX__2019_2020__33[[#This Row],[Adj Close]]/DAX__2019_2020__33[[#This Row],[Close]])</f>
        <v>12682.160159999999</v>
      </c>
      <c r="E14937" s="50">
        <v>12849.16992</v>
      </c>
      <c r="F14937" s="50">
        <v>12368.04981</v>
      </c>
      <c r="G14937" s="50">
        <v>12774.87988</v>
      </c>
      <c r="H14937" s="50">
        <v>12774.87988</v>
      </c>
      <c r="I14937" s="50">
        <f>(DAX__2019_2020__33[[#This Row],[Adj Close]]-DAX__2019_2020__33[[#This Row],[Adj Open]])/DAX__2019_2020__33[[#This Row],[Adj Open]]</f>
        <v>7.3110352518999389E-3</v>
      </c>
      <c r="J14937" s="50">
        <f>DAX__2019_2020__33[[#This Row],[Adj Close]]-DAX__2019_2020__33[[#This Row],[Adj Open]]</f>
        <v>92.719720000000962</v>
      </c>
      <c r="K14937" s="50">
        <v>163618900</v>
      </c>
    </row>
    <row r="14938" spans="1:11" x14ac:dyDescent="0.3">
      <c r="A14938" s="51" t="s">
        <v>31206</v>
      </c>
      <c r="B14938" s="52">
        <v>43888</v>
      </c>
      <c r="C14938" s="50">
        <v>12526.599609999999</v>
      </c>
      <c r="D14938" s="50">
        <f>DAX__2019_2020__33[[#This Row],[Open]]*(DAX__2019_2020__33[[#This Row],[Adj Close]]/DAX__2019_2020__33[[#This Row],[Close]])</f>
        <v>12526.599609999999</v>
      </c>
      <c r="E14938" s="50">
        <v>12593.62012</v>
      </c>
      <c r="F14938" s="50">
        <v>12211.62988</v>
      </c>
      <c r="G14938" s="50">
        <v>12367.45996</v>
      </c>
      <c r="H14938" s="50">
        <v>12367.45996</v>
      </c>
      <c r="I14938" s="50">
        <f>(DAX__2019_2020__33[[#This Row],[Adj Close]]-DAX__2019_2020__33[[#This Row],[Adj Open]])/DAX__2019_2020__33[[#This Row],[Adj Open]]</f>
        <v>-1.2704137990724777E-2</v>
      </c>
      <c r="J14938" s="50">
        <f>DAX__2019_2020__33[[#This Row],[Adj Close]]-DAX__2019_2020__33[[#This Row],[Adj Open]]</f>
        <v>-159.13964999999916</v>
      </c>
      <c r="K14938" s="50">
        <v>191240900</v>
      </c>
    </row>
    <row r="14939" spans="1:11" x14ac:dyDescent="0.3">
      <c r="A14939" s="51" t="s">
        <v>31206</v>
      </c>
      <c r="B14939" s="52">
        <v>43889</v>
      </c>
      <c r="C14939" s="50">
        <v>11891.87012</v>
      </c>
      <c r="D14939" s="50">
        <f>DAX__2019_2020__33[[#This Row],[Open]]*(DAX__2019_2020__33[[#This Row],[Adj Close]]/DAX__2019_2020__33[[#This Row],[Close]])</f>
        <v>11891.87012</v>
      </c>
      <c r="E14939" s="50">
        <v>12008.589840000001</v>
      </c>
      <c r="F14939" s="50">
        <v>11724.12012</v>
      </c>
      <c r="G14939" s="50">
        <v>11890.349609999999</v>
      </c>
      <c r="H14939" s="50">
        <v>11890.349609999999</v>
      </c>
      <c r="I14939" s="50">
        <f>(DAX__2019_2020__33[[#This Row],[Adj Close]]-DAX__2019_2020__33[[#This Row],[Adj Open]])/DAX__2019_2020__33[[#This Row],[Adj Open]]</f>
        <v>-1.2786130227263918E-4</v>
      </c>
      <c r="J14939" s="50">
        <f>DAX__2019_2020__33[[#This Row],[Adj Close]]-DAX__2019_2020__33[[#This Row],[Adj Open]]</f>
        <v>-1.5205100000002858</v>
      </c>
      <c r="K14939" s="50">
        <v>274623700</v>
      </c>
    </row>
    <row r="14940" spans="1:11" x14ac:dyDescent="0.3">
      <c r="A14940" s="51" t="s">
        <v>31206</v>
      </c>
      <c r="B14940" s="52">
        <v>43892</v>
      </c>
      <c r="C14940" s="50">
        <v>12030.26953</v>
      </c>
      <c r="D14940" s="50">
        <f>DAX__2019_2020__33[[#This Row],[Open]]*(DAX__2019_2020__33[[#This Row],[Adj Close]]/DAX__2019_2020__33[[#This Row],[Close]])</f>
        <v>12030.26953</v>
      </c>
      <c r="E14940" s="50">
        <v>12121.599609999999</v>
      </c>
      <c r="F14940" s="50">
        <v>11624.62988</v>
      </c>
      <c r="G14940" s="50">
        <v>11857.87012</v>
      </c>
      <c r="H14940" s="50">
        <v>11857.87012</v>
      </c>
      <c r="I14940" s="50">
        <f>(DAX__2019_2020__33[[#This Row],[Adj Close]]-DAX__2019_2020__33[[#This Row],[Adj Open]])/DAX__2019_2020__33[[#This Row],[Adj Open]]</f>
        <v>-1.4330469452083838E-2</v>
      </c>
      <c r="J14940" s="50">
        <f>DAX__2019_2020__33[[#This Row],[Adj Close]]-DAX__2019_2020__33[[#This Row],[Adj Open]]</f>
        <v>-172.39940999999999</v>
      </c>
      <c r="K14940" s="50">
        <v>207214100</v>
      </c>
    </row>
    <row r="14941" spans="1:11" x14ac:dyDescent="0.3">
      <c r="A14941" s="51" t="s">
        <v>31206</v>
      </c>
      <c r="B14941" s="52">
        <v>43893</v>
      </c>
      <c r="C14941" s="50">
        <v>12013.059569999999</v>
      </c>
      <c r="D14941" s="50">
        <f>DAX__2019_2020__33[[#This Row],[Open]]*(DAX__2019_2020__33[[#This Row],[Adj Close]]/DAX__2019_2020__33[[#This Row],[Close]])</f>
        <v>12013.059569999999</v>
      </c>
      <c r="E14941" s="50">
        <v>12272.990229999999</v>
      </c>
      <c r="F14941" s="50">
        <v>11906.820309999999</v>
      </c>
      <c r="G14941" s="50">
        <v>11985.389649999999</v>
      </c>
      <c r="H14941" s="50">
        <v>11985.389649999999</v>
      </c>
      <c r="I14941" s="50">
        <f>(DAX__2019_2020__33[[#This Row],[Adj Close]]-DAX__2019_2020__33[[#This Row],[Adj Open]])/DAX__2019_2020__33[[#This Row],[Adj Open]]</f>
        <v>-2.3033199693023977E-3</v>
      </c>
      <c r="J14941" s="50">
        <f>DAX__2019_2020__33[[#This Row],[Adj Close]]-DAX__2019_2020__33[[#This Row],[Adj Open]]</f>
        <v>-27.669920000000275</v>
      </c>
      <c r="K14941" s="50">
        <v>195936600</v>
      </c>
    </row>
    <row r="14942" spans="1:11" x14ac:dyDescent="0.3">
      <c r="A14942" s="51" t="s">
        <v>31206</v>
      </c>
      <c r="B14942" s="52">
        <v>43894</v>
      </c>
      <c r="C14942" s="50">
        <v>11992.589840000001</v>
      </c>
      <c r="D14942" s="50">
        <f>DAX__2019_2020__33[[#This Row],[Open]]*(DAX__2019_2020__33[[#This Row],[Adj Close]]/DAX__2019_2020__33[[#This Row],[Close]])</f>
        <v>11992.589840000001</v>
      </c>
      <c r="E14942" s="50">
        <v>12199.820309999999</v>
      </c>
      <c r="F14942" s="50">
        <v>11929.240229999999</v>
      </c>
      <c r="G14942" s="50">
        <v>12127.690430000001</v>
      </c>
      <c r="H14942" s="50">
        <v>12127.690430000001</v>
      </c>
      <c r="I14942" s="50">
        <f>(DAX__2019_2020__33[[#This Row],[Adj Close]]-DAX__2019_2020__33[[#This Row],[Adj Open]])/DAX__2019_2020__33[[#This Row],[Adj Open]]</f>
        <v>1.126533899703519E-2</v>
      </c>
      <c r="J14942" s="50">
        <f>DAX__2019_2020__33[[#This Row],[Adj Close]]-DAX__2019_2020__33[[#This Row],[Adj Open]]</f>
        <v>135.10059000000001</v>
      </c>
      <c r="K14942" s="50">
        <v>147845700</v>
      </c>
    </row>
    <row r="14943" spans="1:11" x14ac:dyDescent="0.3">
      <c r="A14943" s="51" t="s">
        <v>31206</v>
      </c>
      <c r="B14943" s="52">
        <v>43895</v>
      </c>
      <c r="C14943" s="50">
        <v>12191.410159999999</v>
      </c>
      <c r="D14943" s="50">
        <f>DAX__2019_2020__33[[#This Row],[Open]]*(DAX__2019_2020__33[[#This Row],[Adj Close]]/DAX__2019_2020__33[[#This Row],[Close]])</f>
        <v>12191.410159999999</v>
      </c>
      <c r="E14943" s="50">
        <v>12207.76953</v>
      </c>
      <c r="F14943" s="50">
        <v>11844.87988</v>
      </c>
      <c r="G14943" s="50">
        <v>11944.719730000001</v>
      </c>
      <c r="H14943" s="50">
        <v>11944.719730000001</v>
      </c>
      <c r="I14943" s="50">
        <f>(DAX__2019_2020__33[[#This Row],[Adj Close]]-DAX__2019_2020__33[[#This Row],[Adj Open]])/DAX__2019_2020__33[[#This Row],[Adj Open]]</f>
        <v>-2.0234774055046537E-2</v>
      </c>
      <c r="J14943" s="50">
        <f>DAX__2019_2020__33[[#This Row],[Adj Close]]-DAX__2019_2020__33[[#This Row],[Adj Open]]</f>
        <v>-246.69042999999874</v>
      </c>
      <c r="K14943" s="50">
        <v>148086000</v>
      </c>
    </row>
    <row r="14944" spans="1:11" x14ac:dyDescent="0.3">
      <c r="A14944" s="51" t="s">
        <v>31206</v>
      </c>
      <c r="B14944" s="52">
        <v>43896</v>
      </c>
      <c r="C14944" s="50">
        <v>11694.559569999999</v>
      </c>
      <c r="D14944" s="50">
        <f>DAX__2019_2020__33[[#This Row],[Open]]*(DAX__2019_2020__33[[#This Row],[Adj Close]]/DAX__2019_2020__33[[#This Row],[Close]])</f>
        <v>11694.559569999999</v>
      </c>
      <c r="E14944" s="50">
        <v>11769.849609999999</v>
      </c>
      <c r="F14944" s="50">
        <v>11447.200199999999</v>
      </c>
      <c r="G14944" s="50">
        <v>11541.87012</v>
      </c>
      <c r="H14944" s="50">
        <v>11541.87012</v>
      </c>
      <c r="I14944" s="50">
        <f>(DAX__2019_2020__33[[#This Row],[Adj Close]]-DAX__2019_2020__33[[#This Row],[Adj Open]])/DAX__2019_2020__33[[#This Row],[Adj Open]]</f>
        <v>-1.3056451513718688E-2</v>
      </c>
      <c r="J14944" s="50">
        <f>DAX__2019_2020__33[[#This Row],[Adj Close]]-DAX__2019_2020__33[[#This Row],[Adj Open]]</f>
        <v>-152.68944999999985</v>
      </c>
      <c r="K14944" s="50">
        <v>195038500</v>
      </c>
    </row>
    <row r="14945" spans="1:11" x14ac:dyDescent="0.3">
      <c r="A14945" s="51" t="s">
        <v>31206</v>
      </c>
      <c r="B14945" s="52">
        <v>43899</v>
      </c>
      <c r="C14945" s="50">
        <v>10690.08008</v>
      </c>
      <c r="D14945" s="50">
        <f>DAX__2019_2020__33[[#This Row],[Open]]*(DAX__2019_2020__33[[#This Row],[Adj Close]]/DAX__2019_2020__33[[#This Row],[Close]])</f>
        <v>10690.08008</v>
      </c>
      <c r="E14945" s="50">
        <v>10995.219730000001</v>
      </c>
      <c r="F14945" s="50">
        <v>10556.639649999999</v>
      </c>
      <c r="G14945" s="50">
        <v>10625.01953</v>
      </c>
      <c r="H14945" s="50">
        <v>10625.01953</v>
      </c>
      <c r="I14945" s="50">
        <f>(DAX__2019_2020__33[[#This Row],[Adj Close]]-DAX__2019_2020__33[[#This Row],[Adj Open]])/DAX__2019_2020__33[[#This Row],[Adj Open]]</f>
        <v>-6.0860675984758528E-3</v>
      </c>
      <c r="J14945" s="50">
        <f>DAX__2019_2020__33[[#This Row],[Adj Close]]-DAX__2019_2020__33[[#This Row],[Adj Open]]</f>
        <v>-65.060550000000148</v>
      </c>
      <c r="K14945" s="50">
        <v>305324300</v>
      </c>
    </row>
    <row r="14946" spans="1:11" x14ac:dyDescent="0.3">
      <c r="A14946" s="51" t="s">
        <v>31206</v>
      </c>
      <c r="B14946" s="52">
        <v>43900</v>
      </c>
      <c r="C14946" s="50">
        <v>10724.98047</v>
      </c>
      <c r="D14946" s="50">
        <f>DAX__2019_2020__33[[#This Row],[Open]]*(DAX__2019_2020__33[[#This Row],[Adj Close]]/DAX__2019_2020__33[[#This Row],[Close]])</f>
        <v>10724.98047</v>
      </c>
      <c r="E14946" s="50">
        <v>11032.29004</v>
      </c>
      <c r="F14946" s="50">
        <v>10423.900390000001</v>
      </c>
      <c r="G14946" s="50">
        <v>10475.490229999999</v>
      </c>
      <c r="H14946" s="50">
        <v>10475.490229999999</v>
      </c>
      <c r="I14946" s="50">
        <f>(DAX__2019_2020__33[[#This Row],[Adj Close]]-DAX__2019_2020__33[[#This Row],[Adj Open]])/DAX__2019_2020__33[[#This Row],[Adj Open]]</f>
        <v>-2.3262535600682636E-2</v>
      </c>
      <c r="J14946" s="50">
        <f>DAX__2019_2020__33[[#This Row],[Adj Close]]-DAX__2019_2020__33[[#This Row],[Adj Open]]</f>
        <v>-249.49024000000099</v>
      </c>
      <c r="K14946" s="50">
        <v>267400800</v>
      </c>
    </row>
    <row r="14947" spans="1:11" x14ac:dyDescent="0.3">
      <c r="A14947" s="51" t="s">
        <v>31206</v>
      </c>
      <c r="B14947" s="52">
        <v>43901</v>
      </c>
      <c r="C14947" s="50">
        <v>10601.849609999999</v>
      </c>
      <c r="D14947" s="50">
        <f>DAX__2019_2020__33[[#This Row],[Open]]*(DAX__2019_2020__33[[#This Row],[Adj Close]]/DAX__2019_2020__33[[#This Row],[Close]])</f>
        <v>10601.849609999999</v>
      </c>
      <c r="E14947" s="50">
        <v>10761.429690000001</v>
      </c>
      <c r="F14947" s="50">
        <v>10390.509770000001</v>
      </c>
      <c r="G14947" s="50">
        <v>10438.679690000001</v>
      </c>
      <c r="H14947" s="50">
        <v>10438.679690000001</v>
      </c>
      <c r="I14947" s="50">
        <f>(DAX__2019_2020__33[[#This Row],[Adj Close]]-DAX__2019_2020__33[[#This Row],[Adj Open]])/DAX__2019_2020__33[[#This Row],[Adj Open]]</f>
        <v>-1.5390703132224346E-2</v>
      </c>
      <c r="J14947" s="50">
        <f>DAX__2019_2020__33[[#This Row],[Adj Close]]-DAX__2019_2020__33[[#This Row],[Adj Open]]</f>
        <v>-163.16991999999846</v>
      </c>
      <c r="K14947" s="50">
        <v>216708900</v>
      </c>
    </row>
    <row r="14948" spans="1:11" x14ac:dyDescent="0.3">
      <c r="A14948" s="51" t="s">
        <v>31206</v>
      </c>
      <c r="B14948" s="52">
        <v>43902</v>
      </c>
      <c r="C14948" s="50">
        <v>9863.9902340000008</v>
      </c>
      <c r="D14948" s="50">
        <f>DAX__2019_2020__33[[#This Row],[Open]]*(DAX__2019_2020__33[[#This Row],[Adj Close]]/DAX__2019_2020__33[[#This Row],[Close]])</f>
        <v>9863.9902340000008</v>
      </c>
      <c r="E14948" s="50">
        <v>9932.5595699999994</v>
      </c>
      <c r="F14948" s="50">
        <v>9139.1201170000004</v>
      </c>
      <c r="G14948" s="50">
        <v>9161.1298829999996</v>
      </c>
      <c r="H14948" s="50">
        <v>9161.1298829999996</v>
      </c>
      <c r="I14948" s="50">
        <f>(DAX__2019_2020__33[[#This Row],[Adj Close]]-DAX__2019_2020__33[[#This Row],[Adj Open]])/DAX__2019_2020__33[[#This Row],[Adj Open]]</f>
        <v>-7.1255175068738935E-2</v>
      </c>
      <c r="J14948" s="50">
        <f>DAX__2019_2020__33[[#This Row],[Adj Close]]-DAX__2019_2020__33[[#This Row],[Adj Open]]</f>
        <v>-702.86035100000117</v>
      </c>
      <c r="K14948" s="50">
        <v>390477000</v>
      </c>
    </row>
    <row r="14949" spans="1:11" x14ac:dyDescent="0.3">
      <c r="A14949" s="51" t="s">
        <v>31206</v>
      </c>
      <c r="B14949" s="52">
        <v>43903</v>
      </c>
      <c r="C14949" s="50">
        <v>9480.7802730000003</v>
      </c>
      <c r="D14949" s="50">
        <f>DAX__2019_2020__33[[#This Row],[Open]]*(DAX__2019_2020__33[[#This Row],[Adj Close]]/DAX__2019_2020__33[[#This Row],[Close]])</f>
        <v>9480.7802730000003</v>
      </c>
      <c r="E14949" s="50">
        <v>9985.7402340000008</v>
      </c>
      <c r="F14949" s="50">
        <v>9064.6796880000002</v>
      </c>
      <c r="G14949" s="50">
        <v>9232.0800780000009</v>
      </c>
      <c r="H14949" s="50">
        <v>9232.0800780000009</v>
      </c>
      <c r="I14949" s="50">
        <f>(DAX__2019_2020__33[[#This Row],[Adj Close]]-DAX__2019_2020__33[[#This Row],[Adj Open]])/DAX__2019_2020__33[[#This Row],[Adj Open]]</f>
        <v>-2.6232038697095901E-2</v>
      </c>
      <c r="J14949" s="50">
        <f>DAX__2019_2020__33[[#This Row],[Adj Close]]-DAX__2019_2020__33[[#This Row],[Adj Open]]</f>
        <v>-248.70019499999944</v>
      </c>
      <c r="K14949" s="50">
        <v>325900900</v>
      </c>
    </row>
    <row r="14950" spans="1:11" x14ac:dyDescent="0.3">
      <c r="A14950" s="51" t="s">
        <v>31206</v>
      </c>
      <c r="B14950" s="52">
        <v>43906</v>
      </c>
      <c r="C14950" s="50">
        <v>8728.4804690000001</v>
      </c>
      <c r="D14950" s="50">
        <f>DAX__2019_2020__33[[#This Row],[Open]]*(DAX__2019_2020__33[[#This Row],[Adj Close]]/DAX__2019_2020__33[[#This Row],[Close]])</f>
        <v>8728.4804690000001</v>
      </c>
      <c r="E14950" s="50">
        <v>8967.1103519999997</v>
      </c>
      <c r="F14950" s="50">
        <v>8255.6503909999992</v>
      </c>
      <c r="G14950" s="50">
        <v>8742.25</v>
      </c>
      <c r="H14950" s="50">
        <v>8742.25</v>
      </c>
      <c r="I14950" s="50">
        <f>(DAX__2019_2020__33[[#This Row],[Adj Close]]-DAX__2019_2020__33[[#This Row],[Adj Open]])/DAX__2019_2020__33[[#This Row],[Adj Open]]</f>
        <v>1.577540449211483E-3</v>
      </c>
      <c r="J14950" s="50">
        <f>DAX__2019_2020__33[[#This Row],[Adj Close]]-DAX__2019_2020__33[[#This Row],[Adj Open]]</f>
        <v>13.769530999999915</v>
      </c>
      <c r="K14950" s="50">
        <v>302202400</v>
      </c>
    </row>
    <row r="14951" spans="1:11" x14ac:dyDescent="0.3">
      <c r="A14951" s="51" t="s">
        <v>31206</v>
      </c>
      <c r="B14951" s="52">
        <v>43907</v>
      </c>
      <c r="C14951" s="50">
        <v>9141.1699219999991</v>
      </c>
      <c r="D14951" s="50">
        <f>DAX__2019_2020__33[[#This Row],[Open]]*(DAX__2019_2020__33[[#This Row],[Adj Close]]/DAX__2019_2020__33[[#This Row],[Close]])</f>
        <v>9141.1699219999991</v>
      </c>
      <c r="E14951" s="50">
        <v>9145.9296880000002</v>
      </c>
      <c r="F14951" s="50">
        <v>8423.5595699999994</v>
      </c>
      <c r="G14951" s="50">
        <v>8939.0996090000008</v>
      </c>
      <c r="H14951" s="50">
        <v>8939.0996090000008</v>
      </c>
      <c r="I14951" s="50">
        <f>(DAX__2019_2020__33[[#This Row],[Adj Close]]-DAX__2019_2020__33[[#This Row],[Adj Open]])/DAX__2019_2020__33[[#This Row],[Adj Open]]</f>
        <v>-2.2105519832169067E-2</v>
      </c>
      <c r="J14951" s="50">
        <f>DAX__2019_2020__33[[#This Row],[Adj Close]]-DAX__2019_2020__33[[#This Row],[Adj Open]]</f>
        <v>-202.07031299999835</v>
      </c>
      <c r="K14951" s="50">
        <v>220092600</v>
      </c>
    </row>
    <row r="14952" spans="1:11" x14ac:dyDescent="0.3">
      <c r="A14952" s="51" t="s">
        <v>31206</v>
      </c>
      <c r="B14952" s="52">
        <v>43908</v>
      </c>
      <c r="C14952" s="50">
        <v>8613.3496090000008</v>
      </c>
      <c r="D14952" s="50">
        <f>DAX__2019_2020__33[[#This Row],[Open]]*(DAX__2019_2020__33[[#This Row],[Adj Close]]/DAX__2019_2020__33[[#This Row],[Close]])</f>
        <v>8613.3496090000008</v>
      </c>
      <c r="E14952" s="50">
        <v>8670.4101559999999</v>
      </c>
      <c r="F14952" s="50">
        <v>8400.1796880000002</v>
      </c>
      <c r="G14952" s="50">
        <v>8441.7099610000005</v>
      </c>
      <c r="H14952" s="50">
        <v>8441.7099610000005</v>
      </c>
      <c r="I14952" s="50">
        <f>(DAX__2019_2020__33[[#This Row],[Adj Close]]-DAX__2019_2020__33[[#This Row],[Adj Open]])/DAX__2019_2020__33[[#This Row],[Adj Open]]</f>
        <v>-1.9927166061000912E-2</v>
      </c>
      <c r="J14952" s="50">
        <f>DAX__2019_2020__33[[#This Row],[Adj Close]]-DAX__2019_2020__33[[#This Row],[Adj Open]]</f>
        <v>-171.63964800000031</v>
      </c>
      <c r="K14952" s="50">
        <v>207558900</v>
      </c>
    </row>
    <row r="14953" spans="1:11" x14ac:dyDescent="0.3">
      <c r="A14953" s="51" t="s">
        <v>31206</v>
      </c>
      <c r="B14953" s="52">
        <v>43909</v>
      </c>
      <c r="C14953" s="50">
        <v>8495.9404300000006</v>
      </c>
      <c r="D14953" s="50">
        <f>DAX__2019_2020__33[[#This Row],[Open]]*(DAX__2019_2020__33[[#This Row],[Adj Close]]/DAX__2019_2020__33[[#This Row],[Close]])</f>
        <v>8495.9404300000006</v>
      </c>
      <c r="E14953" s="50">
        <v>8668.4804690000001</v>
      </c>
      <c r="F14953" s="50">
        <v>8257.5302730000003</v>
      </c>
      <c r="G14953" s="50">
        <v>8610.4296880000002</v>
      </c>
      <c r="H14953" s="50">
        <v>8610.4296880000002</v>
      </c>
      <c r="I14953" s="50">
        <f>(DAX__2019_2020__33[[#This Row],[Adj Close]]-DAX__2019_2020__33[[#This Row],[Adj Open]])/DAX__2019_2020__33[[#This Row],[Adj Open]]</f>
        <v>1.3475760446215793E-2</v>
      </c>
      <c r="J14953" s="50">
        <f>DAX__2019_2020__33[[#This Row],[Adj Close]]-DAX__2019_2020__33[[#This Row],[Adj Open]]</f>
        <v>114.48925799999961</v>
      </c>
      <c r="K14953" s="50">
        <v>205539300</v>
      </c>
    </row>
    <row r="14954" spans="1:11" x14ac:dyDescent="0.3">
      <c r="A14954" s="51" t="s">
        <v>31206</v>
      </c>
      <c r="B14954" s="52">
        <v>43910</v>
      </c>
      <c r="C14954" s="50">
        <v>9080.4902340000008</v>
      </c>
      <c r="D14954" s="50">
        <f>DAX__2019_2020__33[[#This Row],[Open]]*(DAX__2019_2020__33[[#This Row],[Adj Close]]/DAX__2019_2020__33[[#This Row],[Close]])</f>
        <v>9080.4902340000008</v>
      </c>
      <c r="E14954" s="50">
        <v>9201.0703130000002</v>
      </c>
      <c r="F14954" s="50">
        <v>8838.2998050000006</v>
      </c>
      <c r="G14954" s="50">
        <v>8928.9501949999994</v>
      </c>
      <c r="H14954" s="50">
        <v>8928.9501949999994</v>
      </c>
      <c r="I14954" s="50">
        <f>(DAX__2019_2020__33[[#This Row],[Adj Close]]-DAX__2019_2020__33[[#This Row],[Adj Open]])/DAX__2019_2020__33[[#This Row],[Adj Open]]</f>
        <v>-1.6688530585341227E-2</v>
      </c>
      <c r="J14954" s="50">
        <f>DAX__2019_2020__33[[#This Row],[Adj Close]]-DAX__2019_2020__33[[#This Row],[Adj Open]]</f>
        <v>-151.54003900000134</v>
      </c>
      <c r="K14954" s="50">
        <v>286466000</v>
      </c>
    </row>
    <row r="14955" spans="1:11" x14ac:dyDescent="0.3">
      <c r="A14955" s="51" t="s">
        <v>31206</v>
      </c>
      <c r="B14955" s="52">
        <v>43913</v>
      </c>
      <c r="C14955" s="50">
        <v>8536.3300780000009</v>
      </c>
      <c r="D14955" s="50">
        <f>DAX__2019_2020__33[[#This Row],[Open]]*(DAX__2019_2020__33[[#This Row],[Adj Close]]/DAX__2019_2020__33[[#This Row],[Close]])</f>
        <v>8536.3300780000009</v>
      </c>
      <c r="E14955" s="50">
        <v>9071.1396480000003</v>
      </c>
      <c r="F14955" s="50">
        <v>8480.2802730000003</v>
      </c>
      <c r="G14955" s="50">
        <v>8741.1503909999992</v>
      </c>
      <c r="H14955" s="50">
        <v>8741.1503909999992</v>
      </c>
      <c r="I14955" s="50">
        <f>(DAX__2019_2020__33[[#This Row],[Adj Close]]-DAX__2019_2020__33[[#This Row],[Adj Open]])/DAX__2019_2020__33[[#This Row],[Adj Open]]</f>
        <v>2.3993954208479509E-2</v>
      </c>
      <c r="J14955" s="50">
        <f>DAX__2019_2020__33[[#This Row],[Adj Close]]-DAX__2019_2020__33[[#This Row],[Adj Open]]</f>
        <v>204.82031299999835</v>
      </c>
      <c r="K14955" s="50">
        <v>197208600</v>
      </c>
    </row>
    <row r="14956" spans="1:11" x14ac:dyDescent="0.3">
      <c r="A14956" s="51" t="s">
        <v>31206</v>
      </c>
      <c r="B14956" s="52">
        <v>43914</v>
      </c>
      <c r="C14956" s="50">
        <v>9242.0595699999994</v>
      </c>
      <c r="D14956" s="50">
        <f>DAX__2019_2020__33[[#This Row],[Open]]*(DAX__2019_2020__33[[#This Row],[Adj Close]]/DAX__2019_2020__33[[#This Row],[Close]])</f>
        <v>9242.0595699999994</v>
      </c>
      <c r="E14956" s="50">
        <v>9700.5703130000002</v>
      </c>
      <c r="F14956" s="50">
        <v>9102.1699219999991</v>
      </c>
      <c r="G14956" s="50">
        <v>9700.5703130000002</v>
      </c>
      <c r="H14956" s="50">
        <v>9700.5703130000002</v>
      </c>
      <c r="I14956" s="50">
        <f>(DAX__2019_2020__33[[#This Row],[Adj Close]]-DAX__2019_2020__33[[#This Row],[Adj Open]])/DAX__2019_2020__33[[#This Row],[Adj Open]]</f>
        <v>4.961131656068743E-2</v>
      </c>
      <c r="J14956" s="50">
        <f>DAX__2019_2020__33[[#This Row],[Adj Close]]-DAX__2019_2020__33[[#This Row],[Adj Open]]</f>
        <v>458.51074300000073</v>
      </c>
      <c r="K14956" s="50">
        <v>203840700</v>
      </c>
    </row>
    <row r="14957" spans="1:11" x14ac:dyDescent="0.3">
      <c r="A14957" s="51" t="s">
        <v>31206</v>
      </c>
      <c r="B14957" s="52">
        <v>43915</v>
      </c>
      <c r="C14957" s="50">
        <v>9987.3701170000004</v>
      </c>
      <c r="D14957" s="50">
        <f>DAX__2019_2020__33[[#This Row],[Open]]*(DAX__2019_2020__33[[#This Row],[Adj Close]]/DAX__2019_2020__33[[#This Row],[Close]])</f>
        <v>9987.3701170000004</v>
      </c>
      <c r="E14957" s="50">
        <v>10137.62012</v>
      </c>
      <c r="F14957" s="50">
        <v>9460.9101559999999</v>
      </c>
      <c r="G14957" s="50">
        <v>9874.2597659999992</v>
      </c>
      <c r="H14957" s="50">
        <v>9874.2597659999992</v>
      </c>
      <c r="I14957" s="50">
        <f>(DAX__2019_2020__33[[#This Row],[Adj Close]]-DAX__2019_2020__33[[#This Row],[Adj Open]])/DAX__2019_2020__33[[#This Row],[Adj Open]]</f>
        <v>-1.1325338870487077E-2</v>
      </c>
      <c r="J14957" s="50">
        <f>DAX__2019_2020__33[[#This Row],[Adj Close]]-DAX__2019_2020__33[[#This Row],[Adj Open]]</f>
        <v>-113.11035100000117</v>
      </c>
      <c r="K14957" s="50">
        <v>204692500</v>
      </c>
    </row>
    <row r="14958" spans="1:11" x14ac:dyDescent="0.3">
      <c r="A14958" s="51" t="s">
        <v>31206</v>
      </c>
      <c r="B14958" s="52">
        <v>43916</v>
      </c>
      <c r="C14958" s="50">
        <v>9621.2402340000008</v>
      </c>
      <c r="D14958" s="50">
        <f>DAX__2019_2020__33[[#This Row],[Open]]*(DAX__2019_2020__33[[#This Row],[Adj Close]]/DAX__2019_2020__33[[#This Row],[Close]])</f>
        <v>9621.2402340000008</v>
      </c>
      <c r="E14958" s="50">
        <v>10000.95996</v>
      </c>
      <c r="F14958" s="50">
        <v>9526.1699219999991</v>
      </c>
      <c r="G14958" s="50">
        <v>10000.95996</v>
      </c>
      <c r="H14958" s="50">
        <v>10000.95996</v>
      </c>
      <c r="I14958" s="50">
        <f>(DAX__2019_2020__33[[#This Row],[Adj Close]]-DAX__2019_2020__33[[#This Row],[Adj Open]])/DAX__2019_2020__33[[#This Row],[Adj Open]]</f>
        <v>3.9466816830758214E-2</v>
      </c>
      <c r="J14958" s="50">
        <f>DAX__2019_2020__33[[#This Row],[Adj Close]]-DAX__2019_2020__33[[#This Row],[Adj Open]]</f>
        <v>379.71972599999935</v>
      </c>
      <c r="K14958" s="50">
        <v>160450300</v>
      </c>
    </row>
    <row r="14959" spans="1:11" x14ac:dyDescent="0.3">
      <c r="A14959" s="51" t="s">
        <v>31206</v>
      </c>
      <c r="B14959" s="52">
        <v>43917</v>
      </c>
      <c r="C14959" s="50">
        <v>9793.5</v>
      </c>
      <c r="D14959" s="50">
        <f>DAX__2019_2020__33[[#This Row],[Open]]*(DAX__2019_2020__33[[#This Row],[Adj Close]]/DAX__2019_2020__33[[#This Row],[Close]])</f>
        <v>9793.5</v>
      </c>
      <c r="E14959" s="50">
        <v>9886.1796880000002</v>
      </c>
      <c r="F14959" s="50">
        <v>9541.8300780000009</v>
      </c>
      <c r="G14959" s="50">
        <v>9632.5195309999999</v>
      </c>
      <c r="H14959" s="50">
        <v>9632.5195309999999</v>
      </c>
      <c r="I14959" s="50">
        <f>(DAX__2019_2020__33[[#This Row],[Adj Close]]-DAX__2019_2020__33[[#This Row],[Adj Open]])/DAX__2019_2020__33[[#This Row],[Adj Open]]</f>
        <v>-1.6437480880175635E-2</v>
      </c>
      <c r="J14959" s="50">
        <f>DAX__2019_2020__33[[#This Row],[Adj Close]]-DAX__2019_2020__33[[#This Row],[Adj Open]]</f>
        <v>-160.98046900000008</v>
      </c>
      <c r="K14959" s="50">
        <v>156138300</v>
      </c>
    </row>
    <row r="14960" spans="1:11" x14ac:dyDescent="0.3">
      <c r="A14960" s="51" t="s">
        <v>31206</v>
      </c>
      <c r="B14960" s="52">
        <v>43920</v>
      </c>
      <c r="C14960" s="50">
        <v>9725.8798829999996</v>
      </c>
      <c r="D14960" s="50">
        <f>DAX__2019_2020__33[[#This Row],[Open]]*(DAX__2019_2020__33[[#This Row],[Adj Close]]/DAX__2019_2020__33[[#This Row],[Close]])</f>
        <v>9725.8798829999996</v>
      </c>
      <c r="E14960" s="50">
        <v>9817.5097659999992</v>
      </c>
      <c r="F14960" s="50">
        <v>9453.7900389999995</v>
      </c>
      <c r="G14960" s="50">
        <v>9815.9697269999997</v>
      </c>
      <c r="H14960" s="50">
        <v>9815.9697269999997</v>
      </c>
      <c r="I14960" s="50">
        <f>(DAX__2019_2020__33[[#This Row],[Adj Close]]-DAX__2019_2020__33[[#This Row],[Adj Open]])/DAX__2019_2020__33[[#This Row],[Adj Open]]</f>
        <v>9.2628990984629962E-3</v>
      </c>
      <c r="J14960" s="50">
        <f>DAX__2019_2020__33[[#This Row],[Adj Close]]-DAX__2019_2020__33[[#This Row],[Adj Open]]</f>
        <v>90.089844000000085</v>
      </c>
      <c r="K14960" s="50">
        <v>131120200</v>
      </c>
    </row>
    <row r="14961" spans="1:11" x14ac:dyDescent="0.3">
      <c r="A14961" s="51" t="s">
        <v>31206</v>
      </c>
      <c r="B14961" s="52">
        <v>43921</v>
      </c>
      <c r="C14961" s="50">
        <v>9970.7900389999995</v>
      </c>
      <c r="D14961" s="50">
        <f>DAX__2019_2020__33[[#This Row],[Open]]*(DAX__2019_2020__33[[#This Row],[Adj Close]]/DAX__2019_2020__33[[#This Row],[Close]])</f>
        <v>9970.7900389999995</v>
      </c>
      <c r="E14961" s="50">
        <v>10096.41992</v>
      </c>
      <c r="F14961" s="50">
        <v>9703.8798829999996</v>
      </c>
      <c r="G14961" s="50">
        <v>9935.8398440000001</v>
      </c>
      <c r="H14961" s="50">
        <v>9935.8398440000001</v>
      </c>
      <c r="I14961" s="50">
        <f>(DAX__2019_2020__33[[#This Row],[Adj Close]]-DAX__2019_2020__33[[#This Row],[Adj Open]])/DAX__2019_2020__33[[#This Row],[Adj Open]]</f>
        <v>-3.50525834595798E-3</v>
      </c>
      <c r="J14961" s="50">
        <f>DAX__2019_2020__33[[#This Row],[Adj Close]]-DAX__2019_2020__33[[#This Row],[Adj Open]]</f>
        <v>-34.950194999999439</v>
      </c>
      <c r="K14961" s="50">
        <v>151505700</v>
      </c>
    </row>
    <row r="14962" spans="1:11" x14ac:dyDescent="0.3">
      <c r="A14962" s="51" t="s">
        <v>31206</v>
      </c>
      <c r="B14962" s="52">
        <v>43922</v>
      </c>
      <c r="C14962" s="50">
        <v>9610.6699219999991</v>
      </c>
      <c r="D14962" s="50">
        <f>DAX__2019_2020__33[[#This Row],[Open]]*(DAX__2019_2020__33[[#This Row],[Adj Close]]/DAX__2019_2020__33[[#This Row],[Close]])</f>
        <v>9610.6699219999991</v>
      </c>
      <c r="E14962" s="50">
        <v>9686.4599610000005</v>
      </c>
      <c r="F14962" s="50">
        <v>9498.0498050000006</v>
      </c>
      <c r="G14962" s="50">
        <v>9544.75</v>
      </c>
      <c r="H14962" s="50">
        <v>9544.75</v>
      </c>
      <c r="I14962" s="50">
        <f>(DAX__2019_2020__33[[#This Row],[Adj Close]]-DAX__2019_2020__33[[#This Row],[Adj Open]])/DAX__2019_2020__33[[#This Row],[Adj Open]]</f>
        <v>-6.8590350657138236E-3</v>
      </c>
      <c r="J14962" s="50">
        <f>DAX__2019_2020__33[[#This Row],[Adj Close]]-DAX__2019_2020__33[[#This Row],[Adj Open]]</f>
        <v>-65.919921999999133</v>
      </c>
      <c r="K14962" s="50">
        <v>132862200</v>
      </c>
    </row>
    <row r="14963" spans="1:11" x14ac:dyDescent="0.3">
      <c r="A14963" s="51" t="s">
        <v>31206</v>
      </c>
      <c r="B14963" s="52">
        <v>43923</v>
      </c>
      <c r="C14963" s="50">
        <v>9587.4501949999994</v>
      </c>
      <c r="D14963" s="50">
        <f>DAX__2019_2020__33[[#This Row],[Open]]*(DAX__2019_2020__33[[#This Row],[Adj Close]]/DAX__2019_2020__33[[#This Row],[Close]])</f>
        <v>9587.4501949999994</v>
      </c>
      <c r="E14963" s="50">
        <v>9650.2695309999999</v>
      </c>
      <c r="F14963" s="50">
        <v>9337.0195309999999</v>
      </c>
      <c r="G14963" s="50">
        <v>9570.8203130000002</v>
      </c>
      <c r="H14963" s="50">
        <v>9570.8203130000002</v>
      </c>
      <c r="I14963" s="50">
        <f>(DAX__2019_2020__33[[#This Row],[Adj Close]]-DAX__2019_2020__33[[#This Row],[Adj Open]])/DAX__2019_2020__33[[#This Row],[Adj Open]]</f>
        <v>-1.7345468984727561E-3</v>
      </c>
      <c r="J14963" s="50">
        <f>DAX__2019_2020__33[[#This Row],[Adj Close]]-DAX__2019_2020__33[[#This Row],[Adj Open]]</f>
        <v>-16.62988199999927</v>
      </c>
      <c r="K14963" s="50">
        <v>144225800</v>
      </c>
    </row>
    <row r="14964" spans="1:11" x14ac:dyDescent="0.3">
      <c r="A14964" s="51" t="s">
        <v>31206</v>
      </c>
      <c r="B14964" s="52">
        <v>43924</v>
      </c>
      <c r="C14964" s="50">
        <v>9535.2695309999999</v>
      </c>
      <c r="D14964" s="50">
        <f>DAX__2019_2020__33[[#This Row],[Open]]*(DAX__2019_2020__33[[#This Row],[Adj Close]]/DAX__2019_2020__33[[#This Row],[Close]])</f>
        <v>9535.2695309999999</v>
      </c>
      <c r="E14964" s="50">
        <v>9626.7197269999997</v>
      </c>
      <c r="F14964" s="50">
        <v>9470.2001949999994</v>
      </c>
      <c r="G14964" s="50">
        <v>9525.7695309999999</v>
      </c>
      <c r="H14964" s="50">
        <v>9525.7695309999999</v>
      </c>
      <c r="I14964" s="50">
        <f>(DAX__2019_2020__33[[#This Row],[Adj Close]]-DAX__2019_2020__33[[#This Row],[Adj Open]])/DAX__2019_2020__33[[#This Row],[Adj Open]]</f>
        <v>-9.9630115007390881E-4</v>
      </c>
      <c r="J14964" s="50">
        <f>DAX__2019_2020__33[[#This Row],[Adj Close]]-DAX__2019_2020__33[[#This Row],[Adj Open]]</f>
        <v>-9.5</v>
      </c>
      <c r="K14964" s="50">
        <v>116245300</v>
      </c>
    </row>
    <row r="14965" spans="1:11" x14ac:dyDescent="0.3">
      <c r="A14965" s="51" t="s">
        <v>31206</v>
      </c>
      <c r="B14965" s="52">
        <v>43927</v>
      </c>
      <c r="C14965" s="50">
        <v>9889.0302730000003</v>
      </c>
      <c r="D14965" s="50">
        <f>DAX__2019_2020__33[[#This Row],[Open]]*(DAX__2019_2020__33[[#This Row],[Adj Close]]/DAX__2019_2020__33[[#This Row],[Close]])</f>
        <v>9889.0302730000003</v>
      </c>
      <c r="E14965" s="50">
        <v>10097.309569999999</v>
      </c>
      <c r="F14965" s="50">
        <v>9841.4902340000008</v>
      </c>
      <c r="G14965" s="50">
        <v>10075.16992</v>
      </c>
      <c r="H14965" s="50">
        <v>10075.16992</v>
      </c>
      <c r="I14965" s="50">
        <f>(DAX__2019_2020__33[[#This Row],[Adj Close]]-DAX__2019_2020__33[[#This Row],[Adj Open]])/DAX__2019_2020__33[[#This Row],[Adj Open]]</f>
        <v>1.8822841255549259E-2</v>
      </c>
      <c r="J14965" s="50">
        <f>DAX__2019_2020__33[[#This Row],[Adj Close]]-DAX__2019_2020__33[[#This Row],[Adj Open]]</f>
        <v>186.13964699999997</v>
      </c>
      <c r="K14965" s="50">
        <v>126692200</v>
      </c>
    </row>
    <row r="14966" spans="1:11" x14ac:dyDescent="0.3">
      <c r="A14966" s="51" t="s">
        <v>31206</v>
      </c>
      <c r="B14966" s="52">
        <v>43928</v>
      </c>
      <c r="C14966" s="50">
        <v>10464.110350000001</v>
      </c>
      <c r="D14966" s="50">
        <f>DAX__2019_2020__33[[#This Row],[Open]]*(DAX__2019_2020__33[[#This Row],[Adj Close]]/DAX__2019_2020__33[[#This Row],[Close]])</f>
        <v>10464.110350000001</v>
      </c>
      <c r="E14966" s="50">
        <v>10590.410159999999</v>
      </c>
      <c r="F14966" s="50">
        <v>10225.01953</v>
      </c>
      <c r="G14966" s="50">
        <v>10356.700199999999</v>
      </c>
      <c r="H14966" s="50">
        <v>10356.700199999999</v>
      </c>
      <c r="I14966" s="50">
        <f>(DAX__2019_2020__33[[#This Row],[Adj Close]]-DAX__2019_2020__33[[#This Row],[Adj Open]])/DAX__2019_2020__33[[#This Row],[Adj Open]]</f>
        <v>-1.0264623212808676E-2</v>
      </c>
      <c r="J14966" s="50">
        <f>DAX__2019_2020__33[[#This Row],[Adj Close]]-DAX__2019_2020__33[[#This Row],[Adj Open]]</f>
        <v>-107.41015000000152</v>
      </c>
      <c r="K14966" s="50">
        <v>149513100</v>
      </c>
    </row>
    <row r="14967" spans="1:11" x14ac:dyDescent="0.3">
      <c r="A14967" s="51" t="s">
        <v>31206</v>
      </c>
      <c r="B14967" s="52">
        <v>43929</v>
      </c>
      <c r="C14967" s="50">
        <v>10301.559569999999</v>
      </c>
      <c r="D14967" s="50">
        <f>DAX__2019_2020__33[[#This Row],[Open]]*(DAX__2019_2020__33[[#This Row],[Adj Close]]/DAX__2019_2020__33[[#This Row],[Close]])</f>
        <v>10301.559569999999</v>
      </c>
      <c r="E14967" s="50">
        <v>10340.79004</v>
      </c>
      <c r="F14967" s="50">
        <v>10198.219730000001</v>
      </c>
      <c r="G14967" s="50">
        <v>10332.889649999999</v>
      </c>
      <c r="H14967" s="50">
        <v>10332.889649999999</v>
      </c>
      <c r="I14967" s="50">
        <f>(DAX__2019_2020__33[[#This Row],[Adj Close]]-DAX__2019_2020__33[[#This Row],[Adj Open]])/DAX__2019_2020__33[[#This Row],[Adj Open]]</f>
        <v>3.0412948434757948E-3</v>
      </c>
      <c r="J14967" s="50">
        <f>DAX__2019_2020__33[[#This Row],[Adj Close]]-DAX__2019_2020__33[[#This Row],[Adj Open]]</f>
        <v>31.330079999999725</v>
      </c>
      <c r="K14967" s="50">
        <v>102430700</v>
      </c>
    </row>
    <row r="14968" spans="1:11" x14ac:dyDescent="0.3">
      <c r="A14968" s="51" t="s">
        <v>31206</v>
      </c>
      <c r="B14968" s="52">
        <v>43930</v>
      </c>
      <c r="C14968" s="50">
        <v>10490.650390000001</v>
      </c>
      <c r="D14968" s="50">
        <f>DAX__2019_2020__33[[#This Row],[Open]]*(DAX__2019_2020__33[[#This Row],[Adj Close]]/DAX__2019_2020__33[[#This Row],[Close]])</f>
        <v>10490.650390000001</v>
      </c>
      <c r="E14968" s="50">
        <v>10649.79004</v>
      </c>
      <c r="F14968" s="50">
        <v>10311.700199999999</v>
      </c>
      <c r="G14968" s="50">
        <v>10564.740229999999</v>
      </c>
      <c r="H14968" s="50">
        <v>10564.740229999999</v>
      </c>
      <c r="I14968" s="50">
        <f>(DAX__2019_2020__33[[#This Row],[Adj Close]]-DAX__2019_2020__33[[#This Row],[Adj Open]])/DAX__2019_2020__33[[#This Row],[Adj Open]]</f>
        <v>7.0624639317523503E-3</v>
      </c>
      <c r="J14968" s="50">
        <f>DAX__2019_2020__33[[#This Row],[Adj Close]]-DAX__2019_2020__33[[#This Row],[Adj Open]]</f>
        <v>74.08983999999873</v>
      </c>
      <c r="K14968" s="50">
        <v>134477100</v>
      </c>
    </row>
    <row r="14969" spans="1:11" x14ac:dyDescent="0.3">
      <c r="A14969" s="51" t="s">
        <v>31206</v>
      </c>
      <c r="B14969" s="52">
        <v>43935</v>
      </c>
      <c r="C14969" s="50">
        <v>10733.969730000001</v>
      </c>
      <c r="D14969" s="50">
        <f>DAX__2019_2020__33[[#This Row],[Open]]*(DAX__2019_2020__33[[#This Row],[Adj Close]]/DAX__2019_2020__33[[#This Row],[Close]])</f>
        <v>10733.969730000001</v>
      </c>
      <c r="E14969" s="50">
        <v>10820.16992</v>
      </c>
      <c r="F14969" s="50">
        <v>10658.95996</v>
      </c>
      <c r="G14969" s="50">
        <v>10696.559569999999</v>
      </c>
      <c r="H14969" s="50">
        <v>10696.559569999999</v>
      </c>
      <c r="I14969" s="50">
        <f>(DAX__2019_2020__33[[#This Row],[Adj Close]]-DAX__2019_2020__33[[#This Row],[Adj Open]])/DAX__2019_2020__33[[#This Row],[Adj Open]]</f>
        <v>-3.4852119896933292E-3</v>
      </c>
      <c r="J14969" s="50">
        <f>DAX__2019_2020__33[[#This Row],[Adj Close]]-DAX__2019_2020__33[[#This Row],[Adj Open]]</f>
        <v>-37.41016000000127</v>
      </c>
      <c r="K14969" s="50">
        <v>106043700</v>
      </c>
    </row>
    <row r="14970" spans="1:11" x14ac:dyDescent="0.3">
      <c r="A14970" s="51" t="s">
        <v>31206</v>
      </c>
      <c r="B14970" s="52">
        <v>43936</v>
      </c>
      <c r="C14970" s="50">
        <v>10678.190430000001</v>
      </c>
      <c r="D14970" s="50">
        <f>DAX__2019_2020__33[[#This Row],[Open]]*(DAX__2019_2020__33[[#This Row],[Adj Close]]/DAX__2019_2020__33[[#This Row],[Close]])</f>
        <v>10678.190430000001</v>
      </c>
      <c r="E14970" s="50">
        <v>10678.190430000001</v>
      </c>
      <c r="F14970" s="50">
        <v>10243.110350000001</v>
      </c>
      <c r="G14970" s="50">
        <v>10279.759770000001</v>
      </c>
      <c r="H14970" s="50">
        <v>10279.759770000001</v>
      </c>
      <c r="I14970" s="50">
        <f>(DAX__2019_2020__33[[#This Row],[Adj Close]]-DAX__2019_2020__33[[#This Row],[Adj Open]])/DAX__2019_2020__33[[#This Row],[Adj Open]]</f>
        <v>-3.7312563641927858E-2</v>
      </c>
      <c r="J14970" s="50">
        <f>DAX__2019_2020__33[[#This Row],[Adj Close]]-DAX__2019_2020__33[[#This Row],[Adj Open]]</f>
        <v>-398.43065999999999</v>
      </c>
      <c r="K14970" s="50">
        <v>133088500</v>
      </c>
    </row>
    <row r="14971" spans="1:11" x14ac:dyDescent="0.3">
      <c r="A14971" s="51" t="s">
        <v>31206</v>
      </c>
      <c r="B14971" s="52">
        <v>43937</v>
      </c>
      <c r="C14971" s="50">
        <v>10420.259770000001</v>
      </c>
      <c r="D14971" s="50">
        <f>DAX__2019_2020__33[[#This Row],[Open]]*(DAX__2019_2020__33[[#This Row],[Adj Close]]/DAX__2019_2020__33[[#This Row],[Close]])</f>
        <v>10420.259770000001</v>
      </c>
      <c r="E14971" s="50">
        <v>10438.37012</v>
      </c>
      <c r="F14971" s="50">
        <v>10236.240229999999</v>
      </c>
      <c r="G14971" s="50">
        <v>10301.54004</v>
      </c>
      <c r="H14971" s="50">
        <v>10301.54004</v>
      </c>
      <c r="I14971" s="50">
        <f>(DAX__2019_2020__33[[#This Row],[Adj Close]]-DAX__2019_2020__33[[#This Row],[Adj Open]])/DAX__2019_2020__33[[#This Row],[Adj Open]]</f>
        <v>-1.1393164145657445E-2</v>
      </c>
      <c r="J14971" s="50">
        <f>DAX__2019_2020__33[[#This Row],[Adj Close]]-DAX__2019_2020__33[[#This Row],[Adj Open]]</f>
        <v>-118.71973000000071</v>
      </c>
      <c r="K14971" s="50">
        <v>106131500</v>
      </c>
    </row>
    <row r="14972" spans="1:11" x14ac:dyDescent="0.3">
      <c r="A14972" s="51" t="s">
        <v>31206</v>
      </c>
      <c r="B14972" s="52">
        <v>43938</v>
      </c>
      <c r="C14972" s="50">
        <v>10607.349609999999</v>
      </c>
      <c r="D14972" s="50">
        <f>DAX__2019_2020__33[[#This Row],[Open]]*(DAX__2019_2020__33[[#This Row],[Adj Close]]/DAX__2019_2020__33[[#This Row],[Close]])</f>
        <v>10607.349609999999</v>
      </c>
      <c r="E14972" s="50">
        <v>10756.780269999999</v>
      </c>
      <c r="F14972" s="50">
        <v>10542.70996</v>
      </c>
      <c r="G14972" s="50">
        <v>10625.780269999999</v>
      </c>
      <c r="H14972" s="50">
        <v>10625.780269999999</v>
      </c>
      <c r="I14972" s="50">
        <f>(DAX__2019_2020__33[[#This Row],[Adj Close]]-DAX__2019_2020__33[[#This Row],[Adj Open]])/DAX__2019_2020__33[[#This Row],[Adj Open]]</f>
        <v>1.7375367719212934E-3</v>
      </c>
      <c r="J14972" s="50">
        <f>DAX__2019_2020__33[[#This Row],[Adj Close]]-DAX__2019_2020__33[[#This Row],[Adj Open]]</f>
        <v>18.430659999999989</v>
      </c>
      <c r="K14972" s="50">
        <v>143341400</v>
      </c>
    </row>
    <row r="14973" spans="1:11" x14ac:dyDescent="0.3">
      <c r="A14973" s="51" t="s">
        <v>31206</v>
      </c>
      <c r="B14973" s="52">
        <v>43941</v>
      </c>
      <c r="C14973" s="50">
        <v>10704.349609999999</v>
      </c>
      <c r="D14973" s="50">
        <f>DAX__2019_2020__33[[#This Row],[Open]]*(DAX__2019_2020__33[[#This Row],[Adj Close]]/DAX__2019_2020__33[[#This Row],[Close]])</f>
        <v>10704.349609999999</v>
      </c>
      <c r="E14973" s="50">
        <v>10707.309569999999</v>
      </c>
      <c r="F14973" s="50">
        <v>10444.54981</v>
      </c>
      <c r="G14973" s="50">
        <v>10675.900390000001</v>
      </c>
      <c r="H14973" s="50">
        <v>10675.900390000001</v>
      </c>
      <c r="I14973" s="50">
        <f>(DAX__2019_2020__33[[#This Row],[Adj Close]]-DAX__2019_2020__33[[#This Row],[Adj Open]])/DAX__2019_2020__33[[#This Row],[Adj Open]]</f>
        <v>-2.6577252272684884E-3</v>
      </c>
      <c r="J14973" s="50">
        <f>DAX__2019_2020__33[[#This Row],[Adj Close]]-DAX__2019_2020__33[[#This Row],[Adj Open]]</f>
        <v>-28.449219999998604</v>
      </c>
      <c r="K14973" s="50">
        <v>103611100</v>
      </c>
    </row>
    <row r="14974" spans="1:11" x14ac:dyDescent="0.3">
      <c r="A14974" s="51" t="s">
        <v>31206</v>
      </c>
      <c r="B14974" s="52">
        <v>43942</v>
      </c>
      <c r="C14974" s="50">
        <v>10519.440430000001</v>
      </c>
      <c r="D14974" s="50">
        <f>DAX__2019_2020__33[[#This Row],[Open]]*(DAX__2019_2020__33[[#This Row],[Adj Close]]/DAX__2019_2020__33[[#This Row],[Close]])</f>
        <v>10519.440430000001</v>
      </c>
      <c r="E14974" s="50">
        <v>10524.73047</v>
      </c>
      <c r="F14974" s="50">
        <v>10249.849609999999</v>
      </c>
      <c r="G14974" s="50">
        <v>10249.849609999999</v>
      </c>
      <c r="H14974" s="50">
        <v>10249.849609999999</v>
      </c>
      <c r="I14974" s="50">
        <f>(DAX__2019_2020__33[[#This Row],[Adj Close]]-DAX__2019_2020__33[[#This Row],[Adj Open]])/DAX__2019_2020__33[[#This Row],[Adj Open]]</f>
        <v>-2.5627866975810352E-2</v>
      </c>
      <c r="J14974" s="50">
        <f>DAX__2019_2020__33[[#This Row],[Adj Close]]-DAX__2019_2020__33[[#This Row],[Adj Open]]</f>
        <v>-269.59082000000126</v>
      </c>
      <c r="K14974" s="50">
        <v>121194400</v>
      </c>
    </row>
    <row r="14975" spans="1:11" x14ac:dyDescent="0.3">
      <c r="A14975" s="51" t="s">
        <v>31206</v>
      </c>
      <c r="B14975" s="52">
        <v>43943</v>
      </c>
      <c r="C14975" s="50">
        <v>10370.25</v>
      </c>
      <c r="D14975" s="50">
        <f>DAX__2019_2020__33[[#This Row],[Open]]*(DAX__2019_2020__33[[#This Row],[Adj Close]]/DAX__2019_2020__33[[#This Row],[Close]])</f>
        <v>10370.25</v>
      </c>
      <c r="E14975" s="50">
        <v>10425.01953</v>
      </c>
      <c r="F14975" s="50">
        <v>10321.200199999999</v>
      </c>
      <c r="G14975" s="50">
        <v>10415.030269999999</v>
      </c>
      <c r="H14975" s="50">
        <v>10415.030269999999</v>
      </c>
      <c r="I14975" s="50">
        <f>(DAX__2019_2020__33[[#This Row],[Adj Close]]-DAX__2019_2020__33[[#This Row],[Adj Open]])/DAX__2019_2020__33[[#This Row],[Adj Open]]</f>
        <v>4.3181475856415505E-3</v>
      </c>
      <c r="J14975" s="50">
        <f>DAX__2019_2020__33[[#This Row],[Adj Close]]-DAX__2019_2020__33[[#This Row],[Adj Open]]</f>
        <v>44.780269999999291</v>
      </c>
      <c r="K14975" s="50">
        <v>92389500</v>
      </c>
    </row>
    <row r="14976" spans="1:11" x14ac:dyDescent="0.3">
      <c r="A14976" s="51" t="s">
        <v>31206</v>
      </c>
      <c r="B14976" s="52">
        <v>43944</v>
      </c>
      <c r="C14976" s="50">
        <v>10437.37988</v>
      </c>
      <c r="D14976" s="50">
        <f>DAX__2019_2020__33[[#This Row],[Open]]*(DAX__2019_2020__33[[#This Row],[Adj Close]]/DAX__2019_2020__33[[#This Row],[Close]])</f>
        <v>10437.37988</v>
      </c>
      <c r="E14976" s="50">
        <v>10608.389649999999</v>
      </c>
      <c r="F14976" s="50">
        <v>10325.110350000001</v>
      </c>
      <c r="G14976" s="50">
        <v>10513.79004</v>
      </c>
      <c r="H14976" s="50">
        <v>10513.79004</v>
      </c>
      <c r="I14976" s="50">
        <f>(DAX__2019_2020__33[[#This Row],[Adj Close]]-DAX__2019_2020__33[[#This Row],[Adj Open]])/DAX__2019_2020__33[[#This Row],[Adj Open]]</f>
        <v>7.3208181438730435E-3</v>
      </c>
      <c r="J14976" s="50">
        <f>DAX__2019_2020__33[[#This Row],[Adj Close]]-DAX__2019_2020__33[[#This Row],[Adj Open]]</f>
        <v>76.410159999999451</v>
      </c>
      <c r="K14976" s="50">
        <v>97907700</v>
      </c>
    </row>
    <row r="14977" spans="1:11" x14ac:dyDescent="0.3">
      <c r="A14977" s="51" t="s">
        <v>31206</v>
      </c>
      <c r="B14977" s="52">
        <v>43945</v>
      </c>
      <c r="C14977" s="50">
        <v>10299.309569999999</v>
      </c>
      <c r="D14977" s="50">
        <f>DAX__2019_2020__33[[#This Row],[Open]]*(DAX__2019_2020__33[[#This Row],[Adj Close]]/DAX__2019_2020__33[[#This Row],[Close]])</f>
        <v>10299.309569999999</v>
      </c>
      <c r="E14977" s="50">
        <v>10486.469730000001</v>
      </c>
      <c r="F14977" s="50">
        <v>10299.309569999999</v>
      </c>
      <c r="G14977" s="50">
        <v>10336.089840000001</v>
      </c>
      <c r="H14977" s="50">
        <v>10336.089840000001</v>
      </c>
      <c r="I14977" s="50">
        <f>(DAX__2019_2020__33[[#This Row],[Adj Close]]-DAX__2019_2020__33[[#This Row],[Adj Open]])/DAX__2019_2020__33[[#This Row],[Adj Open]]</f>
        <v>3.5711393807537637E-3</v>
      </c>
      <c r="J14977" s="50">
        <f>DAX__2019_2020__33[[#This Row],[Adj Close]]-DAX__2019_2020__33[[#This Row],[Adj Open]]</f>
        <v>36.78027000000111</v>
      </c>
      <c r="K14977" s="50">
        <v>120035000</v>
      </c>
    </row>
    <row r="14978" spans="1:11" x14ac:dyDescent="0.3">
      <c r="A14978" s="51" t="s">
        <v>31206</v>
      </c>
      <c r="B14978" s="52">
        <v>43948</v>
      </c>
      <c r="C14978" s="50">
        <v>10551.070309999999</v>
      </c>
      <c r="D14978" s="50">
        <f>DAX__2019_2020__33[[#This Row],[Open]]*(DAX__2019_2020__33[[#This Row],[Adj Close]]/DAX__2019_2020__33[[#This Row],[Close]])</f>
        <v>10551.070309999999</v>
      </c>
      <c r="E14978" s="50">
        <v>10660.360350000001</v>
      </c>
      <c r="F14978" s="50">
        <v>10523.099609999999</v>
      </c>
      <c r="G14978" s="50">
        <v>10659.990229999999</v>
      </c>
      <c r="H14978" s="50">
        <v>10659.990229999999</v>
      </c>
      <c r="I14978" s="50">
        <f>(DAX__2019_2020__33[[#This Row],[Adj Close]]-DAX__2019_2020__33[[#This Row],[Adj Open]])/DAX__2019_2020__33[[#This Row],[Adj Open]]</f>
        <v>1.0323115740852293E-2</v>
      </c>
      <c r="J14978" s="50">
        <f>DAX__2019_2020__33[[#This Row],[Adj Close]]-DAX__2019_2020__33[[#This Row],[Adj Open]]</f>
        <v>108.91992000000027</v>
      </c>
      <c r="K14978" s="50">
        <v>122476600</v>
      </c>
    </row>
    <row r="14979" spans="1:11" x14ac:dyDescent="0.3">
      <c r="A14979" s="51" t="s">
        <v>31206</v>
      </c>
      <c r="B14979" s="52">
        <v>43949</v>
      </c>
      <c r="C14979" s="50">
        <v>10658.469730000001</v>
      </c>
      <c r="D14979" s="50">
        <f>DAX__2019_2020__33[[#This Row],[Open]]*(DAX__2019_2020__33[[#This Row],[Adj Close]]/DAX__2019_2020__33[[#This Row],[Close]])</f>
        <v>10658.469730000001</v>
      </c>
      <c r="E14979" s="50">
        <v>10897.820309999999</v>
      </c>
      <c r="F14979" s="50">
        <v>10651.58008</v>
      </c>
      <c r="G14979" s="50">
        <v>10795.62988</v>
      </c>
      <c r="H14979" s="50">
        <v>10795.62988</v>
      </c>
      <c r="I14979" s="50">
        <f>(DAX__2019_2020__33[[#This Row],[Adj Close]]-DAX__2019_2020__33[[#This Row],[Adj Open]])/DAX__2019_2020__33[[#This Row],[Adj Open]]</f>
        <v>1.286865314388801E-2</v>
      </c>
      <c r="J14979" s="50">
        <f>DAX__2019_2020__33[[#This Row],[Adj Close]]-DAX__2019_2020__33[[#This Row],[Adj Open]]</f>
        <v>137.1601499999997</v>
      </c>
      <c r="K14979" s="50">
        <v>146549900</v>
      </c>
    </row>
    <row r="14980" spans="1:11" x14ac:dyDescent="0.3">
      <c r="A14980" s="51" t="s">
        <v>31206</v>
      </c>
      <c r="B14980" s="52">
        <v>43950</v>
      </c>
      <c r="C14980" s="50">
        <v>10812.740229999999</v>
      </c>
      <c r="D14980" s="50">
        <f>DAX__2019_2020__33[[#This Row],[Open]]*(DAX__2019_2020__33[[#This Row],[Adj Close]]/DAX__2019_2020__33[[#This Row],[Close]])</f>
        <v>10812.740229999999</v>
      </c>
      <c r="E14980" s="50">
        <v>11125.349609999999</v>
      </c>
      <c r="F14980" s="50">
        <v>10789.51953</v>
      </c>
      <c r="G14980" s="50">
        <v>11107.740229999999</v>
      </c>
      <c r="H14980" s="50">
        <v>11107.740229999999</v>
      </c>
      <c r="I14980" s="50">
        <f>(DAX__2019_2020__33[[#This Row],[Adj Close]]-DAX__2019_2020__33[[#This Row],[Adj Open]])/DAX__2019_2020__33[[#This Row],[Adj Open]]</f>
        <v>2.7282630834089688E-2</v>
      </c>
      <c r="J14980" s="50">
        <f>DAX__2019_2020__33[[#This Row],[Adj Close]]-DAX__2019_2020__33[[#This Row],[Adj Open]]</f>
        <v>295</v>
      </c>
      <c r="K14980" s="50">
        <v>145350700</v>
      </c>
    </row>
    <row r="14981" spans="1:11" x14ac:dyDescent="0.3">
      <c r="A14981" s="51" t="s">
        <v>31206</v>
      </c>
      <c r="B14981" s="52">
        <v>43951</v>
      </c>
      <c r="C14981" s="50">
        <v>11195.20996</v>
      </c>
      <c r="D14981" s="50">
        <f>DAX__2019_2020__33[[#This Row],[Open]]*(DAX__2019_2020__33[[#This Row],[Adj Close]]/DAX__2019_2020__33[[#This Row],[Close]])</f>
        <v>11195.20996</v>
      </c>
      <c r="E14981" s="50">
        <v>11235.570309999999</v>
      </c>
      <c r="F14981" s="50">
        <v>10839.29981</v>
      </c>
      <c r="G14981" s="50">
        <v>10861.639649999999</v>
      </c>
      <c r="H14981" s="50">
        <v>10861.639649999999</v>
      </c>
      <c r="I14981" s="50">
        <f>(DAX__2019_2020__33[[#This Row],[Adj Close]]-DAX__2019_2020__33[[#This Row],[Adj Open]])/DAX__2019_2020__33[[#This Row],[Adj Open]]</f>
        <v>-2.9795806527240957E-2</v>
      </c>
      <c r="J14981" s="50">
        <f>DAX__2019_2020__33[[#This Row],[Adj Close]]-DAX__2019_2020__33[[#This Row],[Adj Open]]</f>
        <v>-333.57031000000097</v>
      </c>
      <c r="K14981" s="50">
        <v>162733400</v>
      </c>
    </row>
    <row r="14982" spans="1:11" x14ac:dyDescent="0.3">
      <c r="A14982" s="51" t="s">
        <v>31206</v>
      </c>
      <c r="B14982" s="52">
        <v>43955</v>
      </c>
      <c r="C14982" s="50">
        <v>10543.360350000001</v>
      </c>
      <c r="D14982" s="50">
        <f>DAX__2019_2020__33[[#This Row],[Open]]*(DAX__2019_2020__33[[#This Row],[Adj Close]]/DAX__2019_2020__33[[#This Row],[Close]])</f>
        <v>10543.360350000001</v>
      </c>
      <c r="E14982" s="50">
        <v>10578.429690000001</v>
      </c>
      <c r="F14982" s="50">
        <v>10426.059569999999</v>
      </c>
      <c r="G14982" s="50">
        <v>10466.79981</v>
      </c>
      <c r="H14982" s="50">
        <v>10466.79981</v>
      </c>
      <c r="I14982" s="50">
        <f>(DAX__2019_2020__33[[#This Row],[Adj Close]]-DAX__2019_2020__33[[#This Row],[Adj Open]])/DAX__2019_2020__33[[#This Row],[Adj Open]]</f>
        <v>-7.2614932486871125E-3</v>
      </c>
      <c r="J14982" s="50">
        <f>DAX__2019_2020__33[[#This Row],[Adj Close]]-DAX__2019_2020__33[[#This Row],[Adj Open]]</f>
        <v>-76.560540000000401</v>
      </c>
      <c r="K14982" s="50">
        <v>140425100</v>
      </c>
    </row>
    <row r="14983" spans="1:11" x14ac:dyDescent="0.3">
      <c r="A14983" s="51" t="s">
        <v>31206</v>
      </c>
      <c r="B14983" s="52">
        <v>43956</v>
      </c>
      <c r="C14983" s="50">
        <v>10627.070309999999</v>
      </c>
      <c r="D14983" s="50">
        <f>DAX__2019_2020__33[[#This Row],[Open]]*(DAX__2019_2020__33[[#This Row],[Adj Close]]/DAX__2019_2020__33[[#This Row],[Close]])</f>
        <v>10627.070309999999</v>
      </c>
      <c r="E14983" s="50">
        <v>10736.950199999999</v>
      </c>
      <c r="F14983" s="50">
        <v>10518.940430000001</v>
      </c>
      <c r="G14983" s="50">
        <v>10729.45996</v>
      </c>
      <c r="H14983" s="50">
        <v>10729.45996</v>
      </c>
      <c r="I14983" s="50">
        <f>(DAX__2019_2020__33[[#This Row],[Adj Close]]-DAX__2019_2020__33[[#This Row],[Adj Open]])/DAX__2019_2020__33[[#This Row],[Adj Open]]</f>
        <v>9.6347955751881157E-3</v>
      </c>
      <c r="J14983" s="50">
        <f>DAX__2019_2020__33[[#This Row],[Adj Close]]-DAX__2019_2020__33[[#This Row],[Adj Open]]</f>
        <v>102.38965000000098</v>
      </c>
      <c r="K14983" s="50">
        <v>103766700</v>
      </c>
    </row>
    <row r="14984" spans="1:11" x14ac:dyDescent="0.3">
      <c r="A14984" s="51" t="s">
        <v>31206</v>
      </c>
      <c r="B14984" s="52">
        <v>43957</v>
      </c>
      <c r="C14984" s="50">
        <v>10716.509770000001</v>
      </c>
      <c r="D14984" s="50">
        <f>DAX__2019_2020__33[[#This Row],[Open]]*(DAX__2019_2020__33[[#This Row],[Adj Close]]/DAX__2019_2020__33[[#This Row],[Close]])</f>
        <v>10716.509770000001</v>
      </c>
      <c r="E14984" s="50">
        <v>10773.860350000001</v>
      </c>
      <c r="F14984" s="50">
        <v>10598.900390000001</v>
      </c>
      <c r="G14984" s="50">
        <v>10606.200199999999</v>
      </c>
      <c r="H14984" s="50">
        <v>10606.200199999999</v>
      </c>
      <c r="I14984" s="50">
        <f>(DAX__2019_2020__33[[#This Row],[Adj Close]]-DAX__2019_2020__33[[#This Row],[Adj Open]])/DAX__2019_2020__33[[#This Row],[Adj Open]]</f>
        <v>-1.0293423172981557E-2</v>
      </c>
      <c r="J14984" s="50">
        <f>DAX__2019_2020__33[[#This Row],[Adj Close]]-DAX__2019_2020__33[[#This Row],[Adj Open]]</f>
        <v>-110.30957000000126</v>
      </c>
      <c r="K14984" s="50">
        <v>94905700</v>
      </c>
    </row>
    <row r="14985" spans="1:11" x14ac:dyDescent="0.3">
      <c r="A14985" s="51" t="s">
        <v>31206</v>
      </c>
      <c r="B14985" s="52">
        <v>43958</v>
      </c>
      <c r="C14985" s="50">
        <v>10640.76953</v>
      </c>
      <c r="D14985" s="50">
        <f>DAX__2019_2020__33[[#This Row],[Open]]*(DAX__2019_2020__33[[#This Row],[Adj Close]]/DAX__2019_2020__33[[#This Row],[Close]])</f>
        <v>10640.76953</v>
      </c>
      <c r="E14985" s="50">
        <v>10761.860350000001</v>
      </c>
      <c r="F14985" s="50">
        <v>10617.23047</v>
      </c>
      <c r="G14985" s="50">
        <v>10759.26953</v>
      </c>
      <c r="H14985" s="50">
        <v>10759.26953</v>
      </c>
      <c r="I14985" s="50">
        <f>(DAX__2019_2020__33[[#This Row],[Adj Close]]-DAX__2019_2020__33[[#This Row],[Adj Open]])/DAX__2019_2020__33[[#This Row],[Adj Open]]</f>
        <v>1.113641261244383E-2</v>
      </c>
      <c r="J14985" s="50">
        <f>DAX__2019_2020__33[[#This Row],[Adj Close]]-DAX__2019_2020__33[[#This Row],[Adj Open]]</f>
        <v>118.5</v>
      </c>
      <c r="K14985" s="50">
        <v>102151600</v>
      </c>
    </row>
    <row r="14986" spans="1:11" x14ac:dyDescent="0.3">
      <c r="A14986" s="51" t="s">
        <v>31206</v>
      </c>
      <c r="B14986" s="52">
        <v>43959</v>
      </c>
      <c r="C14986" s="50">
        <v>10882.440430000001</v>
      </c>
      <c r="D14986" s="50">
        <f>DAX__2019_2020__33[[#This Row],[Open]]*(DAX__2019_2020__33[[#This Row],[Adj Close]]/DAX__2019_2020__33[[#This Row],[Close]])</f>
        <v>10882.440430000001</v>
      </c>
      <c r="E14986" s="50">
        <v>10918.320309999999</v>
      </c>
      <c r="F14986" s="50">
        <v>10819.070309999999</v>
      </c>
      <c r="G14986" s="50">
        <v>10904.48047</v>
      </c>
      <c r="H14986" s="50">
        <v>10904.48047</v>
      </c>
      <c r="I14986" s="50">
        <f>(DAX__2019_2020__33[[#This Row],[Adj Close]]-DAX__2019_2020__33[[#This Row],[Adj Open]])/DAX__2019_2020__33[[#This Row],[Adj Open]]</f>
        <v>2.0252846906693208E-3</v>
      </c>
      <c r="J14986" s="50">
        <f>DAX__2019_2020__33[[#This Row],[Adj Close]]-DAX__2019_2020__33[[#This Row],[Adj Open]]</f>
        <v>22.040039999999863</v>
      </c>
      <c r="K14986" s="50">
        <v>81795700</v>
      </c>
    </row>
    <row r="14987" spans="1:11" x14ac:dyDescent="0.3">
      <c r="A14987" s="51" t="s">
        <v>31206</v>
      </c>
      <c r="B14987" s="52">
        <v>43962</v>
      </c>
      <c r="C14987" s="50">
        <v>10948.240229999999</v>
      </c>
      <c r="D14987" s="50">
        <f>DAX__2019_2020__33[[#This Row],[Open]]*(DAX__2019_2020__33[[#This Row],[Adj Close]]/DAX__2019_2020__33[[#This Row],[Close]])</f>
        <v>10948.240229999999</v>
      </c>
      <c r="E14987" s="50">
        <v>10986.219730000001</v>
      </c>
      <c r="F14987" s="50">
        <v>10740.820309999999</v>
      </c>
      <c r="G14987" s="50">
        <v>10824.990229999999</v>
      </c>
      <c r="H14987" s="50">
        <v>10824.990229999999</v>
      </c>
      <c r="I14987" s="50">
        <f>(DAX__2019_2020__33[[#This Row],[Adj Close]]-DAX__2019_2020__33[[#This Row],[Adj Open]])/DAX__2019_2020__33[[#This Row],[Adj Open]]</f>
        <v>-1.1257516953480295E-2</v>
      </c>
      <c r="J14987" s="50">
        <f>DAX__2019_2020__33[[#This Row],[Adj Close]]-DAX__2019_2020__33[[#This Row],[Adj Open]]</f>
        <v>-123.25</v>
      </c>
      <c r="K14987" s="50">
        <v>88080900</v>
      </c>
    </row>
    <row r="14988" spans="1:11" x14ac:dyDescent="0.3">
      <c r="A14988" s="51" t="s">
        <v>31206</v>
      </c>
      <c r="B14988" s="52">
        <v>43963</v>
      </c>
      <c r="C14988" s="50">
        <v>10777.740229999999</v>
      </c>
      <c r="D14988" s="50">
        <f>DAX__2019_2020__33[[#This Row],[Open]]*(DAX__2019_2020__33[[#This Row],[Adj Close]]/DAX__2019_2020__33[[#This Row],[Close]])</f>
        <v>10777.740229999999</v>
      </c>
      <c r="E14988" s="50">
        <v>10886.009770000001</v>
      </c>
      <c r="F14988" s="50">
        <v>10772.58008</v>
      </c>
      <c r="G14988" s="50">
        <v>10819.5</v>
      </c>
      <c r="H14988" s="50">
        <v>10819.5</v>
      </c>
      <c r="I14988" s="50">
        <f>(DAX__2019_2020__33[[#This Row],[Adj Close]]-DAX__2019_2020__33[[#This Row],[Adj Open]])/DAX__2019_2020__33[[#This Row],[Adj Open]]</f>
        <v>3.8746313335481621E-3</v>
      </c>
      <c r="J14988" s="50">
        <f>DAX__2019_2020__33[[#This Row],[Adj Close]]-DAX__2019_2020__33[[#This Row],[Adj Open]]</f>
        <v>41.759770000000572</v>
      </c>
      <c r="K14988" s="50">
        <v>88857600</v>
      </c>
    </row>
    <row r="14989" spans="1:11" x14ac:dyDescent="0.3">
      <c r="A14989" s="51" t="s">
        <v>31206</v>
      </c>
      <c r="B14989" s="52">
        <v>43964</v>
      </c>
      <c r="C14989" s="50">
        <v>10669.990229999999</v>
      </c>
      <c r="D14989" s="50">
        <f>DAX__2019_2020__33[[#This Row],[Open]]*(DAX__2019_2020__33[[#This Row],[Adj Close]]/DAX__2019_2020__33[[#This Row],[Close]])</f>
        <v>10669.990229999999</v>
      </c>
      <c r="E14989" s="50">
        <v>10698.12988</v>
      </c>
      <c r="F14989" s="50">
        <v>10530.320309999999</v>
      </c>
      <c r="G14989" s="50">
        <v>10542.660159999999</v>
      </c>
      <c r="H14989" s="50">
        <v>10542.660159999999</v>
      </c>
      <c r="I14989" s="50">
        <f>(DAX__2019_2020__33[[#This Row],[Adj Close]]-DAX__2019_2020__33[[#This Row],[Adj Open]])/DAX__2019_2020__33[[#This Row],[Adj Open]]</f>
        <v>-1.1933475781636211E-2</v>
      </c>
      <c r="J14989" s="50">
        <f>DAX__2019_2020__33[[#This Row],[Adj Close]]-DAX__2019_2020__33[[#This Row],[Adj Open]]</f>
        <v>-127.33006999999998</v>
      </c>
      <c r="K14989" s="50">
        <v>108739000</v>
      </c>
    </row>
    <row r="14990" spans="1:11" x14ac:dyDescent="0.3">
      <c r="A14990" s="51" t="s">
        <v>31206</v>
      </c>
      <c r="B14990" s="52">
        <v>43965</v>
      </c>
      <c r="C14990" s="50">
        <v>10418.04004</v>
      </c>
      <c r="D14990" s="50">
        <f>DAX__2019_2020__33[[#This Row],[Open]]*(DAX__2019_2020__33[[#This Row],[Adj Close]]/DAX__2019_2020__33[[#This Row],[Close]])</f>
        <v>10418.04004</v>
      </c>
      <c r="E14990" s="50">
        <v>10474.08008</v>
      </c>
      <c r="F14990" s="50">
        <v>10160.889649999999</v>
      </c>
      <c r="G14990" s="50">
        <v>10337.01953</v>
      </c>
      <c r="H14990" s="50">
        <v>10337.01953</v>
      </c>
      <c r="I14990" s="50">
        <f>(DAX__2019_2020__33[[#This Row],[Adj Close]]-DAX__2019_2020__33[[#This Row],[Adj Open]])/DAX__2019_2020__33[[#This Row],[Adj Open]]</f>
        <v>-7.7769436178899811E-3</v>
      </c>
      <c r="J14990" s="50">
        <f>DAX__2019_2020__33[[#This Row],[Adj Close]]-DAX__2019_2020__33[[#This Row],[Adj Open]]</f>
        <v>-81.020510000000286</v>
      </c>
      <c r="K14990" s="50">
        <v>133623600</v>
      </c>
    </row>
    <row r="14991" spans="1:11" x14ac:dyDescent="0.3">
      <c r="A14991" s="51" t="s">
        <v>31206</v>
      </c>
      <c r="B14991" s="52">
        <v>43966</v>
      </c>
      <c r="C14991" s="50">
        <v>10470.849609999999</v>
      </c>
      <c r="D14991" s="50">
        <f>DAX__2019_2020__33[[#This Row],[Open]]*(DAX__2019_2020__33[[#This Row],[Adj Close]]/DAX__2019_2020__33[[#This Row],[Close]])</f>
        <v>10470.849609999999</v>
      </c>
      <c r="E14991" s="50">
        <v>10547.190430000001</v>
      </c>
      <c r="F14991" s="50">
        <v>10382.54004</v>
      </c>
      <c r="G14991" s="50">
        <v>10465.16992</v>
      </c>
      <c r="H14991" s="50">
        <v>10465.16992</v>
      </c>
      <c r="I14991" s="50">
        <f>(DAX__2019_2020__33[[#This Row],[Adj Close]]-DAX__2019_2020__33[[#This Row],[Adj Open]])/DAX__2019_2020__33[[#This Row],[Adj Open]]</f>
        <v>-5.4242876285557002E-4</v>
      </c>
      <c r="J14991" s="50">
        <f>DAX__2019_2020__33[[#This Row],[Adj Close]]-DAX__2019_2020__33[[#This Row],[Adj Open]]</f>
        <v>-5.6796899999990273</v>
      </c>
      <c r="K14991" s="50">
        <v>116082600</v>
      </c>
    </row>
    <row r="14992" spans="1:11" x14ac:dyDescent="0.3">
      <c r="A14992" s="51" t="s">
        <v>31206</v>
      </c>
      <c r="B14992" s="52">
        <v>43969</v>
      </c>
      <c r="C14992" s="50">
        <v>10683.860350000001</v>
      </c>
      <c r="D14992" s="50">
        <f>DAX__2019_2020__33[[#This Row],[Open]]*(DAX__2019_2020__33[[#This Row],[Adj Close]]/DAX__2019_2020__33[[#This Row],[Close]])</f>
        <v>10683.860350000001</v>
      </c>
      <c r="E14992" s="50">
        <v>11089.5</v>
      </c>
      <c r="F14992" s="50">
        <v>10677.51953</v>
      </c>
      <c r="G14992" s="50">
        <v>11058.87012</v>
      </c>
      <c r="H14992" s="50">
        <v>11058.87012</v>
      </c>
      <c r="I14992" s="50">
        <f>(DAX__2019_2020__33[[#This Row],[Adj Close]]-DAX__2019_2020__33[[#This Row],[Adj Open]])/DAX__2019_2020__33[[#This Row],[Adj Open]]</f>
        <v>3.5100587027047644E-2</v>
      </c>
      <c r="J14992" s="50">
        <f>DAX__2019_2020__33[[#This Row],[Adj Close]]-DAX__2019_2020__33[[#This Row],[Adj Open]]</f>
        <v>375.00976999999875</v>
      </c>
      <c r="K14992" s="50">
        <v>118984900</v>
      </c>
    </row>
    <row r="14993" spans="1:11" x14ac:dyDescent="0.3">
      <c r="A14993" s="51" t="s">
        <v>31206</v>
      </c>
      <c r="B14993" s="52">
        <v>43970</v>
      </c>
      <c r="C14993" s="50">
        <v>11200.91992</v>
      </c>
      <c r="D14993" s="50">
        <f>DAX__2019_2020__33[[#This Row],[Open]]*(DAX__2019_2020__33[[#This Row],[Adj Close]]/DAX__2019_2020__33[[#This Row],[Close]])</f>
        <v>11200.91992</v>
      </c>
      <c r="E14993" s="50">
        <v>11201.179690000001</v>
      </c>
      <c r="F14993" s="50">
        <v>10936.070309999999</v>
      </c>
      <c r="G14993" s="50">
        <v>11075.29004</v>
      </c>
      <c r="H14993" s="50">
        <v>11075.29004</v>
      </c>
      <c r="I14993" s="50">
        <f>(DAX__2019_2020__33[[#This Row],[Adj Close]]-DAX__2019_2020__33[[#This Row],[Adj Open]])/DAX__2019_2020__33[[#This Row],[Adj Open]]</f>
        <v>-1.1216032334601354E-2</v>
      </c>
      <c r="J14993" s="50">
        <f>DAX__2019_2020__33[[#This Row],[Adj Close]]-DAX__2019_2020__33[[#This Row],[Adj Open]]</f>
        <v>-125.62988000000041</v>
      </c>
      <c r="K14993" s="50">
        <v>125543400</v>
      </c>
    </row>
    <row r="14994" spans="1:11" x14ac:dyDescent="0.3">
      <c r="A14994" s="51" t="s">
        <v>31206</v>
      </c>
      <c r="B14994" s="52">
        <v>43971</v>
      </c>
      <c r="C14994" s="50">
        <v>11029.33008</v>
      </c>
      <c r="D14994" s="50">
        <f>DAX__2019_2020__33[[#This Row],[Open]]*(DAX__2019_2020__33[[#This Row],[Adj Close]]/DAX__2019_2020__33[[#This Row],[Close]])</f>
        <v>11029.33008</v>
      </c>
      <c r="E14994" s="50">
        <v>11246.910159999999</v>
      </c>
      <c r="F14994" s="50">
        <v>10978.570309999999</v>
      </c>
      <c r="G14994" s="50">
        <v>11223.70996</v>
      </c>
      <c r="H14994" s="50">
        <v>11223.70996</v>
      </c>
      <c r="I14994" s="50">
        <f>(DAX__2019_2020__33[[#This Row],[Adj Close]]-DAX__2019_2020__33[[#This Row],[Adj Open]])/DAX__2019_2020__33[[#This Row],[Adj Open]]</f>
        <v>1.7623906310726755E-2</v>
      </c>
      <c r="J14994" s="50">
        <f>DAX__2019_2020__33[[#This Row],[Adj Close]]-DAX__2019_2020__33[[#This Row],[Adj Open]]</f>
        <v>194.37988000000041</v>
      </c>
      <c r="K14994" s="50">
        <v>98827200</v>
      </c>
    </row>
    <row r="14995" spans="1:11" x14ac:dyDescent="0.3">
      <c r="A14995" s="51" t="s">
        <v>31206</v>
      </c>
      <c r="B14995" s="52">
        <v>43972</v>
      </c>
      <c r="C14995" s="50">
        <v>11088.12012</v>
      </c>
      <c r="D14995" s="50">
        <f>DAX__2019_2020__33[[#This Row],[Open]]*(DAX__2019_2020__33[[#This Row],[Adj Close]]/DAX__2019_2020__33[[#This Row],[Close]])</f>
        <v>11088.12012</v>
      </c>
      <c r="E14995" s="50">
        <v>11194.91992</v>
      </c>
      <c r="F14995" s="50">
        <v>11036.910159999999</v>
      </c>
      <c r="G14995" s="50">
        <v>11065.929690000001</v>
      </c>
      <c r="H14995" s="50">
        <v>11065.929690000001</v>
      </c>
      <c r="I14995" s="50">
        <f>(DAX__2019_2020__33[[#This Row],[Adj Close]]-DAX__2019_2020__33[[#This Row],[Adj Open]])/DAX__2019_2020__33[[#This Row],[Adj Open]]</f>
        <v>-2.0012797263959242E-3</v>
      </c>
      <c r="J14995" s="50">
        <f>DAX__2019_2020__33[[#This Row],[Adj Close]]-DAX__2019_2020__33[[#This Row],[Adj Open]]</f>
        <v>-22.190429999998742</v>
      </c>
      <c r="K14995" s="50">
        <v>73570300</v>
      </c>
    </row>
    <row r="14996" spans="1:11" x14ac:dyDescent="0.3">
      <c r="A14996" s="51" t="s">
        <v>31206</v>
      </c>
      <c r="B14996" s="52">
        <v>43973</v>
      </c>
      <c r="C14996" s="50">
        <v>10896.280269999999</v>
      </c>
      <c r="D14996" s="50">
        <f>DAX__2019_2020__33[[#This Row],[Open]]*(DAX__2019_2020__33[[#This Row],[Adj Close]]/DAX__2019_2020__33[[#This Row],[Close]])</f>
        <v>10896.280269999999</v>
      </c>
      <c r="E14996" s="50">
        <v>11138.150390000001</v>
      </c>
      <c r="F14996" s="50">
        <v>10867.16992</v>
      </c>
      <c r="G14996" s="50">
        <v>11073.87012</v>
      </c>
      <c r="H14996" s="50">
        <v>11073.87012</v>
      </c>
      <c r="I14996" s="50">
        <f>(DAX__2019_2020__33[[#This Row],[Adj Close]]-DAX__2019_2020__33[[#This Row],[Adj Open]])/DAX__2019_2020__33[[#This Row],[Adj Open]]</f>
        <v>1.6298208709714136E-2</v>
      </c>
      <c r="J14996" s="50">
        <f>DAX__2019_2020__33[[#This Row],[Adj Close]]-DAX__2019_2020__33[[#This Row],[Adj Open]]</f>
        <v>177.5898500000003</v>
      </c>
      <c r="K14996" s="50">
        <v>86150600</v>
      </c>
    </row>
    <row r="14997" spans="1:11" x14ac:dyDescent="0.3">
      <c r="A14997" s="51" t="s">
        <v>31206</v>
      </c>
      <c r="B14997" s="52">
        <v>43976</v>
      </c>
      <c r="C14997" s="50">
        <v>11186.04004</v>
      </c>
      <c r="D14997" s="50">
        <f>DAX__2019_2020__33[[#This Row],[Open]]*(DAX__2019_2020__33[[#This Row],[Adj Close]]/DAX__2019_2020__33[[#This Row],[Close]])</f>
        <v>11186.04004</v>
      </c>
      <c r="E14997" s="50">
        <v>11391.280269999999</v>
      </c>
      <c r="F14997" s="50">
        <v>11118.12012</v>
      </c>
      <c r="G14997" s="50">
        <v>11391.280269999999</v>
      </c>
      <c r="H14997" s="50">
        <v>11391.280269999999</v>
      </c>
      <c r="I14997" s="50">
        <f>(DAX__2019_2020__33[[#This Row],[Adj Close]]-DAX__2019_2020__33[[#This Row],[Adj Open]])/DAX__2019_2020__33[[#This Row],[Adj Open]]</f>
        <v>1.8347889804263513E-2</v>
      </c>
      <c r="J14997" s="50">
        <f>DAX__2019_2020__33[[#This Row],[Adj Close]]-DAX__2019_2020__33[[#This Row],[Adj Open]]</f>
        <v>205.24022999999943</v>
      </c>
      <c r="K14997" s="50">
        <v>72133500</v>
      </c>
    </row>
    <row r="14998" spans="1:11" x14ac:dyDescent="0.3">
      <c r="A14998" s="51" t="s">
        <v>31206</v>
      </c>
      <c r="B14998" s="52">
        <v>43977</v>
      </c>
      <c r="C14998" s="50">
        <v>11488.990229999999</v>
      </c>
      <c r="D14998" s="50">
        <f>DAX__2019_2020__33[[#This Row],[Open]]*(DAX__2019_2020__33[[#This Row],[Adj Close]]/DAX__2019_2020__33[[#This Row],[Close]])</f>
        <v>11488.990229999999</v>
      </c>
      <c r="E14998" s="50">
        <v>11544.349609999999</v>
      </c>
      <c r="F14998" s="50">
        <v>11429.87988</v>
      </c>
      <c r="G14998" s="50">
        <v>11504.650390000001</v>
      </c>
      <c r="H14998" s="50">
        <v>11504.650390000001</v>
      </c>
      <c r="I14998" s="50">
        <f>(DAX__2019_2020__33[[#This Row],[Adj Close]]-DAX__2019_2020__33[[#This Row],[Adj Open]])/DAX__2019_2020__33[[#This Row],[Adj Open]]</f>
        <v>1.3630579960899898E-3</v>
      </c>
      <c r="J14998" s="50">
        <f>DAX__2019_2020__33[[#This Row],[Adj Close]]-DAX__2019_2020__33[[#This Row],[Adj Open]]</f>
        <v>15.66016000000127</v>
      </c>
      <c r="K14998" s="50">
        <v>124580900</v>
      </c>
    </row>
    <row r="14999" spans="1:11" x14ac:dyDescent="0.3">
      <c r="A14999" s="51" t="s">
        <v>31206</v>
      </c>
      <c r="B14999" s="52">
        <v>43978</v>
      </c>
      <c r="C14999" s="50">
        <v>11530.200199999999</v>
      </c>
      <c r="D14999" s="50">
        <f>DAX__2019_2020__33[[#This Row],[Open]]*(DAX__2019_2020__33[[#This Row],[Adj Close]]/DAX__2019_2020__33[[#This Row],[Close]])</f>
        <v>11530.200199999999</v>
      </c>
      <c r="E14999" s="50">
        <v>11747.200199999999</v>
      </c>
      <c r="F14999" s="50">
        <v>11519.76953</v>
      </c>
      <c r="G14999" s="50">
        <v>11657.690430000001</v>
      </c>
      <c r="H14999" s="50">
        <v>11657.690430000001</v>
      </c>
      <c r="I14999" s="50">
        <f>(DAX__2019_2020__33[[#This Row],[Adj Close]]-DAX__2019_2020__33[[#This Row],[Adj Open]])/DAX__2019_2020__33[[#This Row],[Adj Open]]</f>
        <v>1.1057069937085851E-2</v>
      </c>
      <c r="J14999" s="50">
        <f>DAX__2019_2020__33[[#This Row],[Adj Close]]-DAX__2019_2020__33[[#This Row],[Adj Open]]</f>
        <v>127.49023000000125</v>
      </c>
      <c r="K14999" s="50">
        <v>168966900</v>
      </c>
    </row>
    <row r="15000" spans="1:11" x14ac:dyDescent="0.3">
      <c r="A15000" s="51" t="s">
        <v>31206</v>
      </c>
      <c r="B15000" s="52">
        <v>43979</v>
      </c>
      <c r="C15000" s="50">
        <v>11746.780269999999</v>
      </c>
      <c r="D15000" s="50">
        <f>DAX__2019_2020__33[[#This Row],[Open]]*(DAX__2019_2020__33[[#This Row],[Adj Close]]/DAX__2019_2020__33[[#This Row],[Close]])</f>
        <v>11746.780269999999</v>
      </c>
      <c r="E15000" s="50">
        <v>11813.139649999999</v>
      </c>
      <c r="F15000" s="50">
        <v>11654.83008</v>
      </c>
      <c r="G15000" s="50">
        <v>11781.12988</v>
      </c>
      <c r="H15000" s="50">
        <v>11781.12988</v>
      </c>
      <c r="I15000" s="50">
        <f>(DAX__2019_2020__33[[#This Row],[Adj Close]]-DAX__2019_2020__33[[#This Row],[Adj Open]])/DAX__2019_2020__33[[#This Row],[Adj Open]]</f>
        <v>2.9241723442913368E-3</v>
      </c>
      <c r="J15000" s="50">
        <f>DAX__2019_2020__33[[#This Row],[Adj Close]]-DAX__2019_2020__33[[#This Row],[Adj Open]]</f>
        <v>34.349610000001121</v>
      </c>
      <c r="K15000" s="50">
        <v>124127000</v>
      </c>
    </row>
    <row r="15001" spans="1:11" x14ac:dyDescent="0.3">
      <c r="A15001" s="51" t="s">
        <v>31206</v>
      </c>
      <c r="B15001" s="52">
        <v>43980</v>
      </c>
      <c r="C15001" s="50">
        <v>11649.37012</v>
      </c>
      <c r="D15001" s="50">
        <f>DAX__2019_2020__33[[#This Row],[Open]]*(DAX__2019_2020__33[[#This Row],[Adj Close]]/DAX__2019_2020__33[[#This Row],[Close]])</f>
        <v>11649.37012</v>
      </c>
      <c r="E15001" s="50">
        <v>11729.98047</v>
      </c>
      <c r="F15001" s="50">
        <v>11575.740229999999</v>
      </c>
      <c r="G15001" s="50">
        <v>11586.849609999999</v>
      </c>
      <c r="H15001" s="50">
        <v>11586.849609999999</v>
      </c>
      <c r="I15001" s="50">
        <f>(DAX__2019_2020__33[[#This Row],[Adj Close]]-DAX__2019_2020__33[[#This Row],[Adj Open]])/DAX__2019_2020__33[[#This Row],[Adj Open]]</f>
        <v>-5.3668575516081455E-3</v>
      </c>
      <c r="J15001" s="50">
        <f>DAX__2019_2020__33[[#This Row],[Adj Close]]-DAX__2019_2020__33[[#This Row],[Adj Open]]</f>
        <v>-62.520510000000286</v>
      </c>
      <c r="K15001" s="50">
        <v>170600400</v>
      </c>
    </row>
    <row r="15002" spans="1:11" x14ac:dyDescent="0.3">
      <c r="A15002" s="51" t="s">
        <v>31206</v>
      </c>
      <c r="B15002" s="52">
        <v>43984</v>
      </c>
      <c r="C15002" s="50">
        <v>11896.700199999999</v>
      </c>
      <c r="D15002" s="50">
        <f>DAX__2019_2020__33[[#This Row],[Open]]*(DAX__2019_2020__33[[#This Row],[Adj Close]]/DAX__2019_2020__33[[#This Row],[Close]])</f>
        <v>11896.700199999999</v>
      </c>
      <c r="E15002" s="50">
        <v>12055.570309999999</v>
      </c>
      <c r="F15002" s="50">
        <v>11850.339840000001</v>
      </c>
      <c r="G15002" s="50">
        <v>12021.280269999999</v>
      </c>
      <c r="H15002" s="50">
        <v>12021.280269999999</v>
      </c>
      <c r="I15002" s="50">
        <f>(DAX__2019_2020__33[[#This Row],[Adj Close]]-DAX__2019_2020__33[[#This Row],[Adj Open]])/DAX__2019_2020__33[[#This Row],[Adj Open]]</f>
        <v>1.0471817218693969E-2</v>
      </c>
      <c r="J15002" s="50">
        <f>DAX__2019_2020__33[[#This Row],[Adj Close]]-DAX__2019_2020__33[[#This Row],[Adj Open]]</f>
        <v>124.58006999999998</v>
      </c>
      <c r="K15002" s="50">
        <v>143102700</v>
      </c>
    </row>
    <row r="15003" spans="1:11" x14ac:dyDescent="0.3">
      <c r="A15003" s="51" t="s">
        <v>31206</v>
      </c>
      <c r="B15003" s="52">
        <v>43985</v>
      </c>
      <c r="C15003" s="50">
        <v>12147.12012</v>
      </c>
      <c r="D15003" s="50">
        <f>DAX__2019_2020__33[[#This Row],[Open]]*(DAX__2019_2020__33[[#This Row],[Adj Close]]/DAX__2019_2020__33[[#This Row],[Close]])</f>
        <v>12147.12012</v>
      </c>
      <c r="E15003" s="50">
        <v>12507.410159999999</v>
      </c>
      <c r="F15003" s="50">
        <v>12133.700199999999</v>
      </c>
      <c r="G15003" s="50">
        <v>12487.360350000001</v>
      </c>
      <c r="H15003" s="50">
        <v>12487.360350000001</v>
      </c>
      <c r="I15003" s="50">
        <f>(DAX__2019_2020__33[[#This Row],[Adj Close]]-DAX__2019_2020__33[[#This Row],[Adj Open]])/DAX__2019_2020__33[[#This Row],[Adj Open]]</f>
        <v>2.8009950230079825E-2</v>
      </c>
      <c r="J15003" s="50">
        <f>DAX__2019_2020__33[[#This Row],[Adj Close]]-DAX__2019_2020__33[[#This Row],[Adj Open]]</f>
        <v>340.24023000000125</v>
      </c>
      <c r="K15003" s="50">
        <v>152036900</v>
      </c>
    </row>
    <row r="15004" spans="1:11" x14ac:dyDescent="0.3">
      <c r="A15004" s="51" t="s">
        <v>31206</v>
      </c>
      <c r="B15004" s="52">
        <v>43986</v>
      </c>
      <c r="C15004" s="50">
        <v>12390.030269999999</v>
      </c>
      <c r="D15004" s="50">
        <f>DAX__2019_2020__33[[#This Row],[Open]]*(DAX__2019_2020__33[[#This Row],[Adj Close]]/DAX__2019_2020__33[[#This Row],[Close]])</f>
        <v>12390.030269999999</v>
      </c>
      <c r="E15004" s="50">
        <v>12558.240229999999</v>
      </c>
      <c r="F15004" s="50">
        <v>12326.440430000001</v>
      </c>
      <c r="G15004" s="50">
        <v>12430.559569999999</v>
      </c>
      <c r="H15004" s="50">
        <v>12430.559569999999</v>
      </c>
      <c r="I15004" s="50">
        <f>(DAX__2019_2020__33[[#This Row],[Adj Close]]-DAX__2019_2020__33[[#This Row],[Adj Open]])/DAX__2019_2020__33[[#This Row],[Adj Open]]</f>
        <v>3.2711219518271727E-3</v>
      </c>
      <c r="J15004" s="50">
        <f>DAX__2019_2020__33[[#This Row],[Adj Close]]-DAX__2019_2020__33[[#This Row],[Adj Open]]</f>
        <v>40.529300000000148</v>
      </c>
      <c r="K15004" s="50">
        <v>138856600</v>
      </c>
    </row>
    <row r="15005" spans="1:11" x14ac:dyDescent="0.3">
      <c r="A15005" s="51" t="s">
        <v>31206</v>
      </c>
      <c r="B15005" s="52">
        <v>43987</v>
      </c>
      <c r="C15005" s="50">
        <v>12565.160159999999</v>
      </c>
      <c r="D15005" s="50">
        <f>DAX__2019_2020__33[[#This Row],[Open]]*(DAX__2019_2020__33[[#This Row],[Adj Close]]/DAX__2019_2020__33[[#This Row],[Close]])</f>
        <v>12565.160159999999</v>
      </c>
      <c r="E15005" s="50">
        <v>12858.79004</v>
      </c>
      <c r="F15005" s="50">
        <v>12560.190430000001</v>
      </c>
      <c r="G15005" s="50">
        <v>12847.679690000001</v>
      </c>
      <c r="H15005" s="50">
        <v>12847.679690000001</v>
      </c>
      <c r="I15005" s="50">
        <f>(DAX__2019_2020__33[[#This Row],[Adj Close]]-DAX__2019_2020__33[[#This Row],[Adj Open]])/DAX__2019_2020__33[[#This Row],[Adj Open]]</f>
        <v>2.2484355663000274E-2</v>
      </c>
      <c r="J15005" s="50">
        <f>DAX__2019_2020__33[[#This Row],[Adj Close]]-DAX__2019_2020__33[[#This Row],[Adj Open]]</f>
        <v>282.5195300000014</v>
      </c>
      <c r="K15005" s="50">
        <v>168928500</v>
      </c>
    </row>
    <row r="15006" spans="1:11" x14ac:dyDescent="0.3">
      <c r="A15006" s="51" t="s">
        <v>31206</v>
      </c>
      <c r="B15006" s="52">
        <v>43990</v>
      </c>
      <c r="C15006" s="50">
        <v>12722.679690000001</v>
      </c>
      <c r="D15006" s="50">
        <f>DAX__2019_2020__33[[#This Row],[Open]]*(DAX__2019_2020__33[[#This Row],[Adj Close]]/DAX__2019_2020__33[[#This Row],[Close]])</f>
        <v>12722.679690000001</v>
      </c>
      <c r="E15006" s="50">
        <v>12913.12988</v>
      </c>
      <c r="F15006" s="50">
        <v>12670.950199999999</v>
      </c>
      <c r="G15006" s="50">
        <v>12819.589840000001</v>
      </c>
      <c r="H15006" s="50">
        <v>12819.589840000001</v>
      </c>
      <c r="I15006" s="50">
        <f>(DAX__2019_2020__33[[#This Row],[Adj Close]]-DAX__2019_2020__33[[#This Row],[Adj Open]])/DAX__2019_2020__33[[#This Row],[Adj Open]]</f>
        <v>7.6171178054707201E-3</v>
      </c>
      <c r="J15006" s="50">
        <f>DAX__2019_2020__33[[#This Row],[Adj Close]]-DAX__2019_2020__33[[#This Row],[Adj Open]]</f>
        <v>96.910149999999703</v>
      </c>
      <c r="K15006" s="50">
        <v>140371700</v>
      </c>
    </row>
    <row r="15007" spans="1:11" x14ac:dyDescent="0.3">
      <c r="A15007" s="51" t="s">
        <v>31206</v>
      </c>
      <c r="B15007" s="52">
        <v>43991</v>
      </c>
      <c r="C15007" s="50">
        <v>12859.83008</v>
      </c>
      <c r="D15007" s="50">
        <f>DAX__2019_2020__33[[#This Row],[Open]]*(DAX__2019_2020__33[[#This Row],[Adj Close]]/DAX__2019_2020__33[[#This Row],[Close]])</f>
        <v>12859.83008</v>
      </c>
      <c r="E15007" s="50">
        <v>12864.910159999999</v>
      </c>
      <c r="F15007" s="50">
        <v>12502.450199999999</v>
      </c>
      <c r="G15007" s="50">
        <v>12617.990229999999</v>
      </c>
      <c r="H15007" s="50">
        <v>12617.990229999999</v>
      </c>
      <c r="I15007" s="50">
        <f>(DAX__2019_2020__33[[#This Row],[Adj Close]]-DAX__2019_2020__33[[#This Row],[Adj Open]])/DAX__2019_2020__33[[#This Row],[Adj Open]]</f>
        <v>-1.8805835574461985E-2</v>
      </c>
      <c r="J15007" s="50">
        <f>DAX__2019_2020__33[[#This Row],[Adj Close]]-DAX__2019_2020__33[[#This Row],[Adj Open]]</f>
        <v>-241.8398500000003</v>
      </c>
      <c r="K15007" s="50">
        <v>145984300</v>
      </c>
    </row>
    <row r="15008" spans="1:11" x14ac:dyDescent="0.3">
      <c r="A15008" s="51" t="s">
        <v>31206</v>
      </c>
      <c r="B15008" s="52">
        <v>43992</v>
      </c>
      <c r="C15008" s="50">
        <v>12719.150390000001</v>
      </c>
      <c r="D15008" s="50">
        <f>DAX__2019_2020__33[[#This Row],[Open]]*(DAX__2019_2020__33[[#This Row],[Adj Close]]/DAX__2019_2020__33[[#This Row],[Close]])</f>
        <v>12719.150390000001</v>
      </c>
      <c r="E15008" s="50">
        <v>12763.889649999999</v>
      </c>
      <c r="F15008" s="50">
        <v>12471.059569999999</v>
      </c>
      <c r="G15008" s="50">
        <v>12530.160159999999</v>
      </c>
      <c r="H15008" s="50">
        <v>12530.160159999999</v>
      </c>
      <c r="I15008" s="50">
        <f>(DAX__2019_2020__33[[#This Row],[Adj Close]]-DAX__2019_2020__33[[#This Row],[Adj Open]])/DAX__2019_2020__33[[#This Row],[Adj Open]]</f>
        <v>-1.4858714945975352E-2</v>
      </c>
      <c r="J15008" s="50">
        <f>DAX__2019_2020__33[[#This Row],[Adj Close]]-DAX__2019_2020__33[[#This Row],[Adj Open]]</f>
        <v>-188.99023000000125</v>
      </c>
      <c r="K15008" s="50">
        <v>112489400</v>
      </c>
    </row>
    <row r="15009" spans="1:11" x14ac:dyDescent="0.3">
      <c r="A15009" s="51" t="s">
        <v>31206</v>
      </c>
      <c r="B15009" s="52">
        <v>43993</v>
      </c>
      <c r="C15009" s="50">
        <v>12223.41992</v>
      </c>
      <c r="D15009" s="50">
        <f>DAX__2019_2020__33[[#This Row],[Open]]*(DAX__2019_2020__33[[#This Row],[Adj Close]]/DAX__2019_2020__33[[#This Row],[Close]])</f>
        <v>12223.41992</v>
      </c>
      <c r="E15009" s="50">
        <v>12301.950199999999</v>
      </c>
      <c r="F15009" s="50">
        <v>11970.29004</v>
      </c>
      <c r="G15009" s="50">
        <v>11970.29004</v>
      </c>
      <c r="H15009" s="50">
        <v>11970.29004</v>
      </c>
      <c r="I15009" s="50">
        <f>(DAX__2019_2020__33[[#This Row],[Adj Close]]-DAX__2019_2020__33[[#This Row],[Adj Open]])/DAX__2019_2020__33[[#This Row],[Adj Open]]</f>
        <v>-2.070859723847239E-2</v>
      </c>
      <c r="J15009" s="50">
        <f>DAX__2019_2020__33[[#This Row],[Adj Close]]-DAX__2019_2020__33[[#This Row],[Adj Open]]</f>
        <v>-253.12988000000041</v>
      </c>
      <c r="K15009" s="50">
        <v>133278800</v>
      </c>
    </row>
    <row r="15010" spans="1:11" x14ac:dyDescent="0.3">
      <c r="A15010" s="51" t="s">
        <v>31206</v>
      </c>
      <c r="B15010" s="52">
        <v>43994</v>
      </c>
      <c r="C15010" s="50">
        <v>11876.339840000001</v>
      </c>
      <c r="D15010" s="50">
        <f>DAX__2019_2020__33[[#This Row],[Open]]*(DAX__2019_2020__33[[#This Row],[Adj Close]]/DAX__2019_2020__33[[#This Row],[Close]])</f>
        <v>11876.339840000001</v>
      </c>
      <c r="E15010" s="50">
        <v>12172.62988</v>
      </c>
      <c r="F15010" s="50">
        <v>11828.660159999999</v>
      </c>
      <c r="G15010" s="50">
        <v>11949.280269999999</v>
      </c>
      <c r="H15010" s="50">
        <v>11949.280269999999</v>
      </c>
      <c r="I15010" s="50">
        <f>(DAX__2019_2020__33[[#This Row],[Adj Close]]-DAX__2019_2020__33[[#This Row],[Adj Open]])/DAX__2019_2020__33[[#This Row],[Adj Open]]</f>
        <v>6.1416590450142205E-3</v>
      </c>
      <c r="J15010" s="50">
        <f>DAX__2019_2020__33[[#This Row],[Adj Close]]-DAX__2019_2020__33[[#This Row],[Adj Open]]</f>
        <v>72.940429999998742</v>
      </c>
      <c r="K15010" s="50">
        <v>118016300</v>
      </c>
    </row>
    <row r="15011" spans="1:11" x14ac:dyDescent="0.3">
      <c r="A15011" s="51" t="s">
        <v>31206</v>
      </c>
      <c r="B15011" s="52">
        <v>43997</v>
      </c>
      <c r="C15011" s="50">
        <v>11661.360350000001</v>
      </c>
      <c r="D15011" s="50">
        <f>DAX__2019_2020__33[[#This Row],[Open]]*(DAX__2019_2020__33[[#This Row],[Adj Close]]/DAX__2019_2020__33[[#This Row],[Close]])</f>
        <v>11661.360350000001</v>
      </c>
      <c r="E15011" s="50">
        <v>11968.059569999999</v>
      </c>
      <c r="F15011" s="50">
        <v>11597.820309999999</v>
      </c>
      <c r="G15011" s="50">
        <v>11911.349609999999</v>
      </c>
      <c r="H15011" s="50">
        <v>11911.349609999999</v>
      </c>
      <c r="I15011" s="50">
        <f>(DAX__2019_2020__33[[#This Row],[Adj Close]]-DAX__2019_2020__33[[#This Row],[Adj Open]])/DAX__2019_2020__33[[#This Row],[Adj Open]]</f>
        <v>2.1437401169066735E-2</v>
      </c>
      <c r="J15011" s="50">
        <f>DAX__2019_2020__33[[#This Row],[Adj Close]]-DAX__2019_2020__33[[#This Row],[Adj Open]]</f>
        <v>249.98925999999847</v>
      </c>
      <c r="K15011" s="50">
        <v>99879200</v>
      </c>
    </row>
    <row r="15012" spans="1:11" x14ac:dyDescent="0.3">
      <c r="A15012" s="51" t="s">
        <v>31206</v>
      </c>
      <c r="B15012" s="52">
        <v>43998</v>
      </c>
      <c r="C15012" s="50">
        <v>12168.37012</v>
      </c>
      <c r="D15012" s="50">
        <f>DAX__2019_2020__33[[#This Row],[Open]]*(DAX__2019_2020__33[[#This Row],[Adj Close]]/DAX__2019_2020__33[[#This Row],[Close]])</f>
        <v>12168.37012</v>
      </c>
      <c r="E15012" s="50">
        <v>12434.26953</v>
      </c>
      <c r="F15012" s="50">
        <v>12132.79981</v>
      </c>
      <c r="G15012" s="50">
        <v>12315.660159999999</v>
      </c>
      <c r="H15012" s="50">
        <v>12315.660159999999</v>
      </c>
      <c r="I15012" s="50">
        <f>(DAX__2019_2020__33[[#This Row],[Adj Close]]-DAX__2019_2020__33[[#This Row],[Adj Open]])/DAX__2019_2020__33[[#This Row],[Adj Open]]</f>
        <v>1.2104335958512073E-2</v>
      </c>
      <c r="J15012" s="50">
        <f>DAX__2019_2020__33[[#This Row],[Adj Close]]-DAX__2019_2020__33[[#This Row],[Adj Open]]</f>
        <v>147.29003999999986</v>
      </c>
      <c r="K15012" s="50">
        <v>122780400</v>
      </c>
    </row>
    <row r="15013" spans="1:11" x14ac:dyDescent="0.3">
      <c r="A15013" s="51" t="s">
        <v>31206</v>
      </c>
      <c r="B15013" s="52">
        <v>43999</v>
      </c>
      <c r="C15013" s="50">
        <v>12312.440430000001</v>
      </c>
      <c r="D15013" s="50">
        <f>DAX__2019_2020__33[[#This Row],[Open]]*(DAX__2019_2020__33[[#This Row],[Adj Close]]/DAX__2019_2020__33[[#This Row],[Close]])</f>
        <v>12312.440430000001</v>
      </c>
      <c r="E15013" s="50">
        <v>12432.23047</v>
      </c>
      <c r="F15013" s="50">
        <v>12288.16992</v>
      </c>
      <c r="G15013" s="50">
        <v>12382.139649999999</v>
      </c>
      <c r="H15013" s="50">
        <v>12382.139649999999</v>
      </c>
      <c r="I15013" s="50">
        <f>(DAX__2019_2020__33[[#This Row],[Adj Close]]-DAX__2019_2020__33[[#This Row],[Adj Open]])/DAX__2019_2020__33[[#This Row],[Adj Open]]</f>
        <v>5.660877743633364E-3</v>
      </c>
      <c r="J15013" s="50">
        <f>DAX__2019_2020__33[[#This Row],[Adj Close]]-DAX__2019_2020__33[[#This Row],[Adj Open]]</f>
        <v>69.699219999998604</v>
      </c>
      <c r="K15013" s="50">
        <v>102040400</v>
      </c>
    </row>
    <row r="15014" spans="1:11" x14ac:dyDescent="0.3">
      <c r="A15014" s="51" t="s">
        <v>31206</v>
      </c>
      <c r="B15014" s="52">
        <v>44000</v>
      </c>
      <c r="C15014" s="50">
        <v>12347.490229999999</v>
      </c>
      <c r="D15014" s="50">
        <f>DAX__2019_2020__33[[#This Row],[Open]]*(DAX__2019_2020__33[[#This Row],[Adj Close]]/DAX__2019_2020__33[[#This Row],[Close]])</f>
        <v>12347.490229999999</v>
      </c>
      <c r="E15014" s="50">
        <v>12483.839840000001</v>
      </c>
      <c r="F15014" s="50">
        <v>12189.66992</v>
      </c>
      <c r="G15014" s="50">
        <v>12281.530269999999</v>
      </c>
      <c r="H15014" s="50">
        <v>12281.530269999999</v>
      </c>
      <c r="I15014" s="50">
        <f>(DAX__2019_2020__33[[#This Row],[Adj Close]]-DAX__2019_2020__33[[#This Row],[Adj Open]])/DAX__2019_2020__33[[#This Row],[Adj Open]]</f>
        <v>-5.3419730464528692E-3</v>
      </c>
      <c r="J15014" s="50">
        <f>DAX__2019_2020__33[[#This Row],[Adj Close]]-DAX__2019_2020__33[[#This Row],[Adj Open]]</f>
        <v>-65.959960000000137</v>
      </c>
      <c r="K15014" s="50">
        <v>154821700</v>
      </c>
    </row>
    <row r="15015" spans="1:11" x14ac:dyDescent="0.3">
      <c r="A15015" s="51" t="s">
        <v>31206</v>
      </c>
      <c r="B15015" s="52">
        <v>44001</v>
      </c>
      <c r="C15015" s="50">
        <v>12375.179690000001</v>
      </c>
      <c r="D15015" s="50">
        <f>DAX__2019_2020__33[[#This Row],[Open]]*(DAX__2019_2020__33[[#This Row],[Adj Close]]/DAX__2019_2020__33[[#This Row],[Close]])</f>
        <v>12375.179690000001</v>
      </c>
      <c r="E15015" s="50">
        <v>12447.150390000001</v>
      </c>
      <c r="F15015" s="50">
        <v>12319.190430000001</v>
      </c>
      <c r="G15015" s="50">
        <v>12330.759770000001</v>
      </c>
      <c r="H15015" s="50">
        <v>12330.759770000001</v>
      </c>
      <c r="I15015" s="50">
        <f>(DAX__2019_2020__33[[#This Row],[Adj Close]]-DAX__2019_2020__33[[#This Row],[Adj Open]])/DAX__2019_2020__33[[#This Row],[Adj Open]]</f>
        <v>-3.5894363647822128E-3</v>
      </c>
      <c r="J15015" s="50">
        <f>DAX__2019_2020__33[[#This Row],[Adj Close]]-DAX__2019_2020__33[[#This Row],[Adj Open]]</f>
        <v>-44.419920000000275</v>
      </c>
      <c r="K15015" s="50">
        <v>227975200</v>
      </c>
    </row>
    <row r="15016" spans="1:11" x14ac:dyDescent="0.3">
      <c r="A15016" s="51" t="s">
        <v>31206</v>
      </c>
      <c r="B15016" s="52">
        <v>44004</v>
      </c>
      <c r="C15016" s="50">
        <v>12194.48047</v>
      </c>
      <c r="D15016" s="50">
        <f>DAX__2019_2020__33[[#This Row],[Open]]*(DAX__2019_2020__33[[#This Row],[Adj Close]]/DAX__2019_2020__33[[#This Row],[Close]])</f>
        <v>12194.48047</v>
      </c>
      <c r="E15016" s="50">
        <v>12399.37012</v>
      </c>
      <c r="F15016" s="50">
        <v>12172.12012</v>
      </c>
      <c r="G15016" s="50">
        <v>12262.969730000001</v>
      </c>
      <c r="H15016" s="50">
        <v>12262.969730000001</v>
      </c>
      <c r="I15016" s="50">
        <f>(DAX__2019_2020__33[[#This Row],[Adj Close]]-DAX__2019_2020__33[[#This Row],[Adj Open]])/DAX__2019_2020__33[[#This Row],[Adj Open]]</f>
        <v>5.6164147516159241E-3</v>
      </c>
      <c r="J15016" s="50">
        <f>DAX__2019_2020__33[[#This Row],[Adj Close]]-DAX__2019_2020__33[[#This Row],[Adj Open]]</f>
        <v>68.489260000000286</v>
      </c>
      <c r="K15016" s="50">
        <v>91977200</v>
      </c>
    </row>
    <row r="15017" spans="1:11" x14ac:dyDescent="0.3">
      <c r="A15017" s="51" t="s">
        <v>31206</v>
      </c>
      <c r="B15017" s="52">
        <v>44005</v>
      </c>
      <c r="C15017" s="50">
        <v>12360.089840000001</v>
      </c>
      <c r="D15017" s="50">
        <f>DAX__2019_2020__33[[#This Row],[Open]]*(DAX__2019_2020__33[[#This Row],[Adj Close]]/DAX__2019_2020__33[[#This Row],[Close]])</f>
        <v>12360.089840000001</v>
      </c>
      <c r="E15017" s="50">
        <v>12616.12012</v>
      </c>
      <c r="F15017" s="50">
        <v>12332.099609999999</v>
      </c>
      <c r="G15017" s="50">
        <v>12523.759770000001</v>
      </c>
      <c r="H15017" s="50">
        <v>12523.759770000001</v>
      </c>
      <c r="I15017" s="50">
        <f>(DAX__2019_2020__33[[#This Row],[Adj Close]]-DAX__2019_2020__33[[#This Row],[Adj Open]])/DAX__2019_2020__33[[#This Row],[Adj Open]]</f>
        <v>1.3241807472169638E-2</v>
      </c>
      <c r="J15017" s="50">
        <f>DAX__2019_2020__33[[#This Row],[Adj Close]]-DAX__2019_2020__33[[#This Row],[Adj Open]]</f>
        <v>163.66993000000002</v>
      </c>
      <c r="K15017" s="50">
        <v>113421700</v>
      </c>
    </row>
    <row r="15018" spans="1:11" x14ac:dyDescent="0.3">
      <c r="A15018" s="51" t="s">
        <v>31206</v>
      </c>
      <c r="B15018" s="52">
        <v>44006</v>
      </c>
      <c r="C15018" s="50">
        <v>12459.809569999999</v>
      </c>
      <c r="D15018" s="50">
        <f>DAX__2019_2020__33[[#This Row],[Open]]*(DAX__2019_2020__33[[#This Row],[Adj Close]]/DAX__2019_2020__33[[#This Row],[Close]])</f>
        <v>12459.809569999999</v>
      </c>
      <c r="E15018" s="50">
        <v>12489.240229999999</v>
      </c>
      <c r="F15018" s="50">
        <v>12093.940430000001</v>
      </c>
      <c r="G15018" s="50">
        <v>12093.940430000001</v>
      </c>
      <c r="H15018" s="50">
        <v>12093.940430000001</v>
      </c>
      <c r="I15018" s="50">
        <f>(DAX__2019_2020__33[[#This Row],[Adj Close]]-DAX__2019_2020__33[[#This Row],[Adj Open]])/DAX__2019_2020__33[[#This Row],[Adj Open]]</f>
        <v>-2.9363943160168129E-2</v>
      </c>
      <c r="J15018" s="50">
        <f>DAX__2019_2020__33[[#This Row],[Adj Close]]-DAX__2019_2020__33[[#This Row],[Adj Open]]</f>
        <v>-365.86913999999888</v>
      </c>
      <c r="K15018" s="50">
        <v>102775200</v>
      </c>
    </row>
    <row r="15019" spans="1:11" x14ac:dyDescent="0.3">
      <c r="A15019" s="51" t="s">
        <v>31206</v>
      </c>
      <c r="B15019" s="52">
        <v>44007</v>
      </c>
      <c r="C15019" s="50">
        <v>12102.25</v>
      </c>
      <c r="D15019" s="50">
        <f>DAX__2019_2020__33[[#This Row],[Open]]*(DAX__2019_2020__33[[#This Row],[Adj Close]]/DAX__2019_2020__33[[#This Row],[Close]])</f>
        <v>12102.25</v>
      </c>
      <c r="E15019" s="50">
        <v>12236.45996</v>
      </c>
      <c r="F15019" s="50">
        <v>11957.309569999999</v>
      </c>
      <c r="G15019" s="50">
        <v>12177.87012</v>
      </c>
      <c r="H15019" s="50">
        <v>12177.87012</v>
      </c>
      <c r="I15019" s="50">
        <f>(DAX__2019_2020__33[[#This Row],[Adj Close]]-DAX__2019_2020__33[[#This Row],[Adj Open]])/DAX__2019_2020__33[[#This Row],[Adj Open]]</f>
        <v>6.2484347951826799E-3</v>
      </c>
      <c r="J15019" s="50">
        <f>DAX__2019_2020__33[[#This Row],[Adj Close]]-DAX__2019_2020__33[[#This Row],[Adj Open]]</f>
        <v>75.620119999999588</v>
      </c>
      <c r="K15019" s="50">
        <v>128245800</v>
      </c>
    </row>
    <row r="15020" spans="1:11" x14ac:dyDescent="0.3">
      <c r="A15020" s="51" t="s">
        <v>31206</v>
      </c>
      <c r="B15020" s="52">
        <v>44008</v>
      </c>
      <c r="C15020" s="50">
        <v>12308.48047</v>
      </c>
      <c r="D15020" s="50">
        <f>DAX__2019_2020__33[[#This Row],[Open]]*(DAX__2019_2020__33[[#This Row],[Adj Close]]/DAX__2019_2020__33[[#This Row],[Close]])</f>
        <v>12308.48047</v>
      </c>
      <c r="E15020" s="50">
        <v>12347.450199999999</v>
      </c>
      <c r="F15020" s="50">
        <v>12060.889649999999</v>
      </c>
      <c r="G15020" s="50">
        <v>12089.389649999999</v>
      </c>
      <c r="H15020" s="50">
        <v>12089.389649999999</v>
      </c>
      <c r="I15020" s="50">
        <f>(DAX__2019_2020__33[[#This Row],[Adj Close]]-DAX__2019_2020__33[[#This Row],[Adj Open]])/DAX__2019_2020__33[[#This Row],[Adj Open]]</f>
        <v>-1.7799989245951272E-2</v>
      </c>
      <c r="J15020" s="50">
        <f>DAX__2019_2020__33[[#This Row],[Adj Close]]-DAX__2019_2020__33[[#This Row],[Adj Open]]</f>
        <v>-219.09082000000126</v>
      </c>
      <c r="K15020" s="50">
        <v>111965200</v>
      </c>
    </row>
    <row r="15021" spans="1:11" x14ac:dyDescent="0.3">
      <c r="A15021" s="51" t="s">
        <v>31206</v>
      </c>
      <c r="B15021" s="52">
        <v>44011</v>
      </c>
      <c r="C15021" s="50">
        <v>12090.410159999999</v>
      </c>
      <c r="D15021" s="50">
        <f>DAX__2019_2020__33[[#This Row],[Open]]*(DAX__2019_2020__33[[#This Row],[Adj Close]]/DAX__2019_2020__33[[#This Row],[Close]])</f>
        <v>12090.410159999999</v>
      </c>
      <c r="E15021" s="50">
        <v>12297.679690000001</v>
      </c>
      <c r="F15021" s="50">
        <v>12045.259770000001</v>
      </c>
      <c r="G15021" s="50">
        <v>12232.12012</v>
      </c>
      <c r="H15021" s="50">
        <v>12232.12012</v>
      </c>
      <c r="I15021" s="50">
        <f>(DAX__2019_2020__33[[#This Row],[Adj Close]]-DAX__2019_2020__33[[#This Row],[Adj Open]])/DAX__2019_2020__33[[#This Row],[Adj Open]]</f>
        <v>1.1720856292273226E-2</v>
      </c>
      <c r="J15021" s="50">
        <f>DAX__2019_2020__33[[#This Row],[Adj Close]]-DAX__2019_2020__33[[#This Row],[Adj Open]]</f>
        <v>141.70996000000014</v>
      </c>
      <c r="K15021" s="50">
        <v>121308400</v>
      </c>
    </row>
    <row r="15022" spans="1:11" x14ac:dyDescent="0.3">
      <c r="A15022" s="51" t="s">
        <v>31206</v>
      </c>
      <c r="B15022" s="52">
        <v>44012</v>
      </c>
      <c r="C15022" s="50">
        <v>12287.940430000001</v>
      </c>
      <c r="D15022" s="50">
        <f>DAX__2019_2020__33[[#This Row],[Open]]*(DAX__2019_2020__33[[#This Row],[Adj Close]]/DAX__2019_2020__33[[#This Row],[Close]])</f>
        <v>12287.940430000001</v>
      </c>
      <c r="E15022" s="50">
        <v>12350.349609999999</v>
      </c>
      <c r="F15022" s="50">
        <v>12188.089840000001</v>
      </c>
      <c r="G15022" s="50">
        <v>12310.929690000001</v>
      </c>
      <c r="H15022" s="50">
        <v>12310.929690000001</v>
      </c>
      <c r="I15022" s="50">
        <f>(DAX__2019_2020__33[[#This Row],[Adj Close]]-DAX__2019_2020__33[[#This Row],[Adj Open]])/DAX__2019_2020__33[[#This Row],[Adj Open]]</f>
        <v>1.8708798379160343E-3</v>
      </c>
      <c r="J15022" s="50">
        <f>DAX__2019_2020__33[[#This Row],[Adj Close]]-DAX__2019_2020__33[[#This Row],[Adj Open]]</f>
        <v>22.989260000000286</v>
      </c>
      <c r="K15022" s="50">
        <v>124633200</v>
      </c>
    </row>
    <row r="15023" spans="1:11" x14ac:dyDescent="0.3">
      <c r="A15023" s="51" t="s">
        <v>31206</v>
      </c>
      <c r="B15023" s="52">
        <v>44013</v>
      </c>
      <c r="C15023" s="50">
        <v>12391.719730000001</v>
      </c>
      <c r="D15023" s="50">
        <f>DAX__2019_2020__33[[#This Row],[Open]]*(DAX__2019_2020__33[[#This Row],[Adj Close]]/DAX__2019_2020__33[[#This Row],[Close]])</f>
        <v>12391.719730000001</v>
      </c>
      <c r="E15023" s="50">
        <v>12391.719730000001</v>
      </c>
      <c r="F15023" s="50">
        <v>12095.110350000001</v>
      </c>
      <c r="G15023" s="50">
        <v>12260.570309999999</v>
      </c>
      <c r="H15023" s="50">
        <v>12260.570309999999</v>
      </c>
      <c r="I15023" s="50">
        <f>(DAX__2019_2020__33[[#This Row],[Adj Close]]-DAX__2019_2020__33[[#This Row],[Adj Open]])/DAX__2019_2020__33[[#This Row],[Adj Open]]</f>
        <v>-1.0583633495397135E-2</v>
      </c>
      <c r="J15023" s="50">
        <f>DAX__2019_2020__33[[#This Row],[Adj Close]]-DAX__2019_2020__33[[#This Row],[Adj Open]]</f>
        <v>-131.14942000000156</v>
      </c>
      <c r="K15023" s="50">
        <v>81131500</v>
      </c>
    </row>
    <row r="15024" spans="1:11" x14ac:dyDescent="0.3">
      <c r="A15024" s="51" t="s">
        <v>31206</v>
      </c>
      <c r="B15024" s="52">
        <v>44014</v>
      </c>
      <c r="C15024" s="50">
        <v>12378.79981</v>
      </c>
      <c r="D15024" s="50">
        <f>DAX__2019_2020__33[[#This Row],[Open]]*(DAX__2019_2020__33[[#This Row],[Adj Close]]/DAX__2019_2020__33[[#This Row],[Close]])</f>
        <v>12378.79981</v>
      </c>
      <c r="E15024" s="50">
        <v>12658.16992</v>
      </c>
      <c r="F15024" s="50">
        <v>12370.719730000001</v>
      </c>
      <c r="G15024" s="50">
        <v>12608.45996</v>
      </c>
      <c r="H15024" s="50">
        <v>12608.45996</v>
      </c>
      <c r="I15024" s="50">
        <f>(DAX__2019_2020__33[[#This Row],[Adj Close]]-DAX__2019_2020__33[[#This Row],[Adj Open]])/DAX__2019_2020__33[[#This Row],[Adj Open]]</f>
        <v>1.8552699253967474E-2</v>
      </c>
      <c r="J15024" s="50">
        <f>DAX__2019_2020__33[[#This Row],[Adj Close]]-DAX__2019_2020__33[[#This Row],[Adj Open]]</f>
        <v>229.6601499999997</v>
      </c>
      <c r="K15024" s="50">
        <v>103857000</v>
      </c>
    </row>
    <row r="15025" spans="1:11" x14ac:dyDescent="0.3">
      <c r="A15025" s="51" t="s">
        <v>31206</v>
      </c>
      <c r="B15025" s="52">
        <v>44015</v>
      </c>
      <c r="C15025" s="50">
        <v>12644.599609999999</v>
      </c>
      <c r="D15025" s="50">
        <f>DAX__2019_2020__33[[#This Row],[Open]]*(DAX__2019_2020__33[[#This Row],[Adj Close]]/DAX__2019_2020__33[[#This Row],[Close]])</f>
        <v>12644.599609999999</v>
      </c>
      <c r="E15025" s="50">
        <v>12649.98047</v>
      </c>
      <c r="F15025" s="50">
        <v>12476.12988</v>
      </c>
      <c r="G15025" s="50">
        <v>12528.179690000001</v>
      </c>
      <c r="H15025" s="50">
        <v>12528.179690000001</v>
      </c>
      <c r="I15025" s="50">
        <f>(DAX__2019_2020__33[[#This Row],[Adj Close]]-DAX__2019_2020__33[[#This Row],[Adj Open]])/DAX__2019_2020__33[[#This Row],[Adj Open]]</f>
        <v>-9.2070863127945626E-3</v>
      </c>
      <c r="J15025" s="50">
        <f>DAX__2019_2020__33[[#This Row],[Adj Close]]-DAX__2019_2020__33[[#This Row],[Adj Open]]</f>
        <v>-116.41991999999846</v>
      </c>
      <c r="K15025" s="50">
        <v>54014400</v>
      </c>
    </row>
    <row r="15026" spans="1:11" x14ac:dyDescent="0.3">
      <c r="A15026" s="51" t="s">
        <v>31206</v>
      </c>
      <c r="B15026" s="52">
        <v>44018</v>
      </c>
      <c r="C15026" s="50">
        <v>12774.76953</v>
      </c>
      <c r="D15026" s="50">
        <f>DAX__2019_2020__33[[#This Row],[Open]]*(DAX__2019_2020__33[[#This Row],[Adj Close]]/DAX__2019_2020__33[[#This Row],[Close]])</f>
        <v>12774.76953</v>
      </c>
      <c r="E15026" s="50">
        <v>12842.589840000001</v>
      </c>
      <c r="F15026" s="50">
        <v>12655.20996</v>
      </c>
      <c r="G15026" s="50">
        <v>12733.450199999999</v>
      </c>
      <c r="H15026" s="50">
        <v>12733.450199999999</v>
      </c>
      <c r="I15026" s="50">
        <f>(DAX__2019_2020__33[[#This Row],[Adj Close]]-DAX__2019_2020__33[[#This Row],[Adj Open]])/DAX__2019_2020__33[[#This Row],[Adj Open]]</f>
        <v>-3.2344481755985357E-3</v>
      </c>
      <c r="J15026" s="50">
        <f>DAX__2019_2020__33[[#This Row],[Adj Close]]-DAX__2019_2020__33[[#This Row],[Adj Open]]</f>
        <v>-41.319330000000264</v>
      </c>
      <c r="K15026" s="50">
        <v>78193500</v>
      </c>
    </row>
    <row r="15027" spans="1:11" x14ac:dyDescent="0.3">
      <c r="A15027" s="51" t="s">
        <v>31206</v>
      </c>
      <c r="B15027" s="52">
        <v>44019</v>
      </c>
      <c r="C15027" s="50">
        <v>12660.089840000001</v>
      </c>
      <c r="D15027" s="50">
        <f>DAX__2019_2020__33[[#This Row],[Open]]*(DAX__2019_2020__33[[#This Row],[Adj Close]]/DAX__2019_2020__33[[#This Row],[Close]])</f>
        <v>12660.089840000001</v>
      </c>
      <c r="E15027" s="50">
        <v>12661.12012</v>
      </c>
      <c r="F15027" s="50">
        <v>12525.179690000001</v>
      </c>
      <c r="G15027" s="50">
        <v>12616.79981</v>
      </c>
      <c r="H15027" s="50">
        <v>12616.79981</v>
      </c>
      <c r="I15027" s="50">
        <f>(DAX__2019_2020__33[[#This Row],[Adj Close]]-DAX__2019_2020__33[[#This Row],[Adj Open]])/DAX__2019_2020__33[[#This Row],[Adj Open]]</f>
        <v>-3.4194093839068772E-3</v>
      </c>
      <c r="J15027" s="50">
        <f>DAX__2019_2020__33[[#This Row],[Adj Close]]-DAX__2019_2020__33[[#This Row],[Adj Open]]</f>
        <v>-43.290030000000115</v>
      </c>
      <c r="K15027" s="50">
        <v>78792300</v>
      </c>
    </row>
    <row r="15028" spans="1:11" x14ac:dyDescent="0.3">
      <c r="A15028" s="51" t="s">
        <v>31206</v>
      </c>
      <c r="B15028" s="52">
        <v>44020</v>
      </c>
      <c r="C15028" s="50">
        <v>12542.58008</v>
      </c>
      <c r="D15028" s="50">
        <f>DAX__2019_2020__33[[#This Row],[Open]]*(DAX__2019_2020__33[[#This Row],[Adj Close]]/DAX__2019_2020__33[[#This Row],[Close]])</f>
        <v>12542.58008</v>
      </c>
      <c r="E15028" s="50">
        <v>12670.190430000001</v>
      </c>
      <c r="F15028" s="50">
        <v>12463.219730000001</v>
      </c>
      <c r="G15028" s="50">
        <v>12494.809569999999</v>
      </c>
      <c r="H15028" s="50">
        <v>12494.809569999999</v>
      </c>
      <c r="I15028" s="50">
        <f>(DAX__2019_2020__33[[#This Row],[Adj Close]]-DAX__2019_2020__33[[#This Row],[Adj Open]])/DAX__2019_2020__33[[#This Row],[Adj Open]]</f>
        <v>-3.8086669325853957E-3</v>
      </c>
      <c r="J15028" s="50">
        <f>DAX__2019_2020__33[[#This Row],[Adj Close]]-DAX__2019_2020__33[[#This Row],[Adj Open]]</f>
        <v>-47.770510000000286</v>
      </c>
      <c r="K15028" s="50">
        <v>74362600</v>
      </c>
    </row>
    <row r="15029" spans="1:11" x14ac:dyDescent="0.3">
      <c r="A15029" s="51" t="s">
        <v>31206</v>
      </c>
      <c r="B15029" s="52">
        <v>44021</v>
      </c>
      <c r="C15029" s="50">
        <v>12639.16992</v>
      </c>
      <c r="D15029" s="50">
        <f>DAX__2019_2020__33[[#This Row],[Open]]*(DAX__2019_2020__33[[#This Row],[Adj Close]]/DAX__2019_2020__33[[#This Row],[Close]])</f>
        <v>12639.16992</v>
      </c>
      <c r="E15029" s="50">
        <v>12709.679690000001</v>
      </c>
      <c r="F15029" s="50">
        <v>12459.160159999999</v>
      </c>
      <c r="G15029" s="50">
        <v>12489.45996</v>
      </c>
      <c r="H15029" s="50">
        <v>12489.45996</v>
      </c>
      <c r="I15029" s="50">
        <f>(DAX__2019_2020__33[[#This Row],[Adj Close]]-DAX__2019_2020__33[[#This Row],[Adj Open]])/DAX__2019_2020__33[[#This Row],[Adj Open]]</f>
        <v>-1.1844920271473028E-2</v>
      </c>
      <c r="J15029" s="50">
        <f>DAX__2019_2020__33[[#This Row],[Adj Close]]-DAX__2019_2020__33[[#This Row],[Adj Open]]</f>
        <v>-149.70996000000014</v>
      </c>
      <c r="K15029" s="50">
        <v>76140500</v>
      </c>
    </row>
    <row r="15030" spans="1:11" x14ac:dyDescent="0.3">
      <c r="A15030" s="51" t="s">
        <v>31206</v>
      </c>
      <c r="B15030" s="52">
        <v>44022</v>
      </c>
      <c r="C15030" s="50">
        <v>12442.219730000001</v>
      </c>
      <c r="D15030" s="50">
        <f>DAX__2019_2020__33[[#This Row],[Open]]*(DAX__2019_2020__33[[#This Row],[Adj Close]]/DAX__2019_2020__33[[#This Row],[Close]])</f>
        <v>12442.219730000001</v>
      </c>
      <c r="E15030" s="50">
        <v>12649.990229999999</v>
      </c>
      <c r="F15030" s="50">
        <v>12416.690430000001</v>
      </c>
      <c r="G15030" s="50">
        <v>12633.70996</v>
      </c>
      <c r="H15030" s="50">
        <v>12633.70996</v>
      </c>
      <c r="I15030" s="50">
        <f>(DAX__2019_2020__33[[#This Row],[Adj Close]]-DAX__2019_2020__33[[#This Row],[Adj Open]])/DAX__2019_2020__33[[#This Row],[Adj Open]]</f>
        <v>1.5390359128467137E-2</v>
      </c>
      <c r="J15030" s="50">
        <f>DAX__2019_2020__33[[#This Row],[Adj Close]]-DAX__2019_2020__33[[#This Row],[Adj Open]]</f>
        <v>191.49022999999943</v>
      </c>
      <c r="K15030" s="50">
        <v>72727400</v>
      </c>
    </row>
    <row r="15031" spans="1:11" x14ac:dyDescent="0.3">
      <c r="A15031" s="51" t="s">
        <v>31206</v>
      </c>
      <c r="B15031" s="52">
        <v>44025</v>
      </c>
      <c r="C15031" s="50">
        <v>12817.190430000001</v>
      </c>
      <c r="D15031" s="50">
        <f>DAX__2019_2020__33[[#This Row],[Open]]*(DAX__2019_2020__33[[#This Row],[Adj Close]]/DAX__2019_2020__33[[#This Row],[Close]])</f>
        <v>12817.190430000001</v>
      </c>
      <c r="E15031" s="50">
        <v>12836.410159999999</v>
      </c>
      <c r="F15031" s="50">
        <v>12688.940430000001</v>
      </c>
      <c r="G15031" s="50">
        <v>12799.969730000001</v>
      </c>
      <c r="H15031" s="50">
        <v>12799.969730000001</v>
      </c>
      <c r="I15031" s="50">
        <f>(DAX__2019_2020__33[[#This Row],[Adj Close]]-DAX__2019_2020__33[[#This Row],[Adj Open]])/DAX__2019_2020__33[[#This Row],[Adj Open]]</f>
        <v>-1.3435627795380933E-3</v>
      </c>
      <c r="J15031" s="50">
        <f>DAX__2019_2020__33[[#This Row],[Adj Close]]-DAX__2019_2020__33[[#This Row],[Adj Open]]</f>
        <v>-17.220699999999852</v>
      </c>
      <c r="K15031" s="50">
        <v>72522700</v>
      </c>
    </row>
    <row r="15032" spans="1:11" x14ac:dyDescent="0.3">
      <c r="A15032" s="51" t="s">
        <v>31206</v>
      </c>
      <c r="B15032" s="52">
        <v>44026</v>
      </c>
      <c r="C15032" s="50">
        <v>12642.23047</v>
      </c>
      <c r="D15032" s="50">
        <f>DAX__2019_2020__33[[#This Row],[Open]]*(DAX__2019_2020__33[[#This Row],[Adj Close]]/DAX__2019_2020__33[[#This Row],[Close]])</f>
        <v>12642.23047</v>
      </c>
      <c r="E15032" s="50">
        <v>12697.910159999999</v>
      </c>
      <c r="F15032" s="50">
        <v>12535.900390000001</v>
      </c>
      <c r="G15032" s="50">
        <v>12697.360350000001</v>
      </c>
      <c r="H15032" s="50">
        <v>12697.360350000001</v>
      </c>
      <c r="I15032" s="50">
        <f>(DAX__2019_2020__33[[#This Row],[Adj Close]]-DAX__2019_2020__33[[#This Row],[Adj Open]])/DAX__2019_2020__33[[#This Row],[Adj Open]]</f>
        <v>4.3607716320963738E-3</v>
      </c>
      <c r="J15032" s="50">
        <f>DAX__2019_2020__33[[#This Row],[Adj Close]]-DAX__2019_2020__33[[#This Row],[Adj Open]]</f>
        <v>55.129880000000412</v>
      </c>
      <c r="K15032" s="50">
        <v>76739200</v>
      </c>
    </row>
    <row r="15033" spans="1:11" x14ac:dyDescent="0.3">
      <c r="A15033" s="51" t="s">
        <v>31206</v>
      </c>
      <c r="B15033" s="52">
        <v>44027</v>
      </c>
      <c r="C15033" s="50">
        <v>12812.110350000001</v>
      </c>
      <c r="D15033" s="50">
        <f>DAX__2019_2020__33[[#This Row],[Open]]*(DAX__2019_2020__33[[#This Row],[Adj Close]]/DAX__2019_2020__33[[#This Row],[Close]])</f>
        <v>12812.110350000001</v>
      </c>
      <c r="E15033" s="50">
        <v>12999.839840000001</v>
      </c>
      <c r="F15033" s="50">
        <v>12773.440430000001</v>
      </c>
      <c r="G15033" s="50">
        <v>12930.98047</v>
      </c>
      <c r="H15033" s="50">
        <v>12930.98047</v>
      </c>
      <c r="I15033" s="50">
        <f>(DAX__2019_2020__33[[#This Row],[Adj Close]]-DAX__2019_2020__33[[#This Row],[Adj Open]])/DAX__2019_2020__33[[#This Row],[Adj Open]]</f>
        <v>9.2779500607407406E-3</v>
      </c>
      <c r="J15033" s="50">
        <f>DAX__2019_2020__33[[#This Row],[Adj Close]]-DAX__2019_2020__33[[#This Row],[Adj Open]]</f>
        <v>118.87011999999959</v>
      </c>
      <c r="K15033" s="50">
        <v>78620200</v>
      </c>
    </row>
    <row r="15034" spans="1:11" x14ac:dyDescent="0.3">
      <c r="A15034" s="51" t="s">
        <v>31206</v>
      </c>
      <c r="B15034" s="52">
        <v>44028</v>
      </c>
      <c r="C15034" s="50">
        <v>12857.29981</v>
      </c>
      <c r="D15034" s="50">
        <f>DAX__2019_2020__33[[#This Row],[Open]]*(DAX__2019_2020__33[[#This Row],[Adj Close]]/DAX__2019_2020__33[[#This Row],[Close]])</f>
        <v>12857.29981</v>
      </c>
      <c r="E15034" s="50">
        <v>12919.23047</v>
      </c>
      <c r="F15034" s="50">
        <v>12805.469730000001</v>
      </c>
      <c r="G15034" s="50">
        <v>12874.969730000001</v>
      </c>
      <c r="H15034" s="50">
        <v>12874.969730000001</v>
      </c>
      <c r="I15034" s="50">
        <f>(DAX__2019_2020__33[[#This Row],[Adj Close]]-DAX__2019_2020__33[[#This Row],[Adj Open]])/DAX__2019_2020__33[[#This Row],[Adj Open]]</f>
        <v>1.3743103342940771E-3</v>
      </c>
      <c r="J15034" s="50">
        <f>DAX__2019_2020__33[[#This Row],[Adj Close]]-DAX__2019_2020__33[[#This Row],[Adj Open]]</f>
        <v>17.669920000000275</v>
      </c>
      <c r="K15034" s="50">
        <v>68007000</v>
      </c>
    </row>
    <row r="15035" spans="1:11" x14ac:dyDescent="0.3">
      <c r="A15035" s="51" t="s">
        <v>31206</v>
      </c>
      <c r="B15035" s="52">
        <v>44029</v>
      </c>
      <c r="C15035" s="50">
        <v>12915.26953</v>
      </c>
      <c r="D15035" s="50">
        <f>DAX__2019_2020__33[[#This Row],[Open]]*(DAX__2019_2020__33[[#This Row],[Adj Close]]/DAX__2019_2020__33[[#This Row],[Close]])</f>
        <v>12915.26953</v>
      </c>
      <c r="E15035" s="50">
        <v>12954.25</v>
      </c>
      <c r="F15035" s="50">
        <v>12870.26953</v>
      </c>
      <c r="G15035" s="50">
        <v>12919.610350000001</v>
      </c>
      <c r="H15035" s="50">
        <v>12919.610350000001</v>
      </c>
      <c r="I15035" s="50">
        <f>(DAX__2019_2020__33[[#This Row],[Adj Close]]-DAX__2019_2020__33[[#This Row],[Adj Open]])/DAX__2019_2020__33[[#This Row],[Adj Open]]</f>
        <v>3.3609983825101468E-4</v>
      </c>
      <c r="J15035" s="50">
        <f>DAX__2019_2020__33[[#This Row],[Adj Close]]-DAX__2019_2020__33[[#This Row],[Adj Open]]</f>
        <v>4.3408200000012584</v>
      </c>
      <c r="K15035" s="50">
        <v>75182300</v>
      </c>
    </row>
    <row r="15036" spans="1:11" x14ac:dyDescent="0.3">
      <c r="A15036" s="51" t="s">
        <v>31206</v>
      </c>
      <c r="B15036" s="52">
        <v>44032</v>
      </c>
      <c r="C15036" s="50">
        <v>12898.110350000001</v>
      </c>
      <c r="D15036" s="50">
        <f>DAX__2019_2020__33[[#This Row],[Open]]*(DAX__2019_2020__33[[#This Row],[Adj Close]]/DAX__2019_2020__33[[#This Row],[Close]])</f>
        <v>12898.110350000001</v>
      </c>
      <c r="E15036" s="50">
        <v>13063.690430000001</v>
      </c>
      <c r="F15036" s="50">
        <v>12811.719730000001</v>
      </c>
      <c r="G15036" s="50">
        <v>13046.91992</v>
      </c>
      <c r="H15036" s="50">
        <v>13046.91992</v>
      </c>
      <c r="I15036" s="50">
        <f>(DAX__2019_2020__33[[#This Row],[Adj Close]]-DAX__2019_2020__33[[#This Row],[Adj Open]])/DAX__2019_2020__33[[#This Row],[Adj Open]]</f>
        <v>1.1537315619260417E-2</v>
      </c>
      <c r="J15036" s="50">
        <f>DAX__2019_2020__33[[#This Row],[Adj Close]]-DAX__2019_2020__33[[#This Row],[Adj Open]]</f>
        <v>148.80956999999944</v>
      </c>
      <c r="K15036" s="50">
        <v>59658600</v>
      </c>
    </row>
    <row r="15037" spans="1:11" x14ac:dyDescent="0.3">
      <c r="A15037" s="51" t="s">
        <v>31206</v>
      </c>
      <c r="B15037" s="52">
        <v>44033</v>
      </c>
      <c r="C15037" s="50">
        <v>13194.929690000001</v>
      </c>
      <c r="D15037" s="50">
        <f>DAX__2019_2020__33[[#This Row],[Open]]*(DAX__2019_2020__33[[#This Row],[Adj Close]]/DAX__2019_2020__33[[#This Row],[Close]])</f>
        <v>13194.929690000001</v>
      </c>
      <c r="E15037" s="50">
        <v>13313.900390000001</v>
      </c>
      <c r="F15037" s="50">
        <v>13147.29981</v>
      </c>
      <c r="G15037" s="50">
        <v>13171.83008</v>
      </c>
      <c r="H15037" s="50">
        <v>13171.83008</v>
      </c>
      <c r="I15037" s="50">
        <f>(DAX__2019_2020__33[[#This Row],[Adj Close]]-DAX__2019_2020__33[[#This Row],[Adj Open]])/DAX__2019_2020__33[[#This Row],[Adj Open]]</f>
        <v>-1.7506429016827234E-3</v>
      </c>
      <c r="J15037" s="50">
        <f>DAX__2019_2020__33[[#This Row],[Adj Close]]-DAX__2019_2020__33[[#This Row],[Adj Open]]</f>
        <v>-23.099610000001121</v>
      </c>
      <c r="K15037" s="50">
        <v>92171700</v>
      </c>
    </row>
    <row r="15038" spans="1:11" x14ac:dyDescent="0.3">
      <c r="A15038" s="51" t="s">
        <v>31206</v>
      </c>
      <c r="B15038" s="52">
        <v>44034</v>
      </c>
      <c r="C15038" s="50">
        <v>13165.29004</v>
      </c>
      <c r="D15038" s="50">
        <f>DAX__2019_2020__33[[#This Row],[Open]]*(DAX__2019_2020__33[[#This Row],[Adj Close]]/DAX__2019_2020__33[[#This Row],[Close]])</f>
        <v>13165.29004</v>
      </c>
      <c r="E15038" s="50">
        <v>13197.91992</v>
      </c>
      <c r="F15038" s="50">
        <v>13067.059569999999</v>
      </c>
      <c r="G15038" s="50">
        <v>13104.25</v>
      </c>
      <c r="H15038" s="50">
        <v>13104.25</v>
      </c>
      <c r="I15038" s="50">
        <f>(DAX__2019_2020__33[[#This Row],[Adj Close]]-DAX__2019_2020__33[[#This Row],[Adj Open]])/DAX__2019_2020__33[[#This Row],[Adj Open]]</f>
        <v>-4.6364371627622613E-3</v>
      </c>
      <c r="J15038" s="50">
        <f>DAX__2019_2020__33[[#This Row],[Adj Close]]-DAX__2019_2020__33[[#This Row],[Adj Open]]</f>
        <v>-61.040039999999863</v>
      </c>
      <c r="K15038" s="50">
        <v>68185200</v>
      </c>
    </row>
    <row r="15039" spans="1:11" x14ac:dyDescent="0.3">
      <c r="A15039" s="51" t="s">
        <v>31206</v>
      </c>
      <c r="B15039" s="52">
        <v>44035</v>
      </c>
      <c r="C15039" s="50">
        <v>13183.5</v>
      </c>
      <c r="D15039" s="50">
        <f>DAX__2019_2020__33[[#This Row],[Open]]*(DAX__2019_2020__33[[#This Row],[Adj Close]]/DAX__2019_2020__33[[#This Row],[Close]])</f>
        <v>13183.5</v>
      </c>
      <c r="E15039" s="50">
        <v>13217.73047</v>
      </c>
      <c r="F15039" s="50">
        <v>13072.820309999999</v>
      </c>
      <c r="G15039" s="50">
        <v>13103.389649999999</v>
      </c>
      <c r="H15039" s="50">
        <v>13103.389649999999</v>
      </c>
      <c r="I15039" s="50">
        <f>(DAX__2019_2020__33[[#This Row],[Adj Close]]-DAX__2019_2020__33[[#This Row],[Adj Open]])/DAX__2019_2020__33[[#This Row],[Adj Open]]</f>
        <v>-6.0765616111048536E-3</v>
      </c>
      <c r="J15039" s="50">
        <f>DAX__2019_2020__33[[#This Row],[Adj Close]]-DAX__2019_2020__33[[#This Row],[Adj Open]]</f>
        <v>-80.110350000000835</v>
      </c>
      <c r="K15039" s="50">
        <v>64544500</v>
      </c>
    </row>
    <row r="15040" spans="1:11" x14ac:dyDescent="0.3">
      <c r="A15040" s="51" t="s">
        <v>31206</v>
      </c>
      <c r="B15040" s="52">
        <v>44036</v>
      </c>
      <c r="C15040" s="50">
        <v>12919.309569999999</v>
      </c>
      <c r="D15040" s="50">
        <f>DAX__2019_2020__33[[#This Row],[Open]]*(DAX__2019_2020__33[[#This Row],[Adj Close]]/DAX__2019_2020__33[[#This Row],[Close]])</f>
        <v>12919.309569999999</v>
      </c>
      <c r="E15040" s="50">
        <v>12935.5</v>
      </c>
      <c r="F15040" s="50">
        <v>12812.01953</v>
      </c>
      <c r="G15040" s="50">
        <v>12838.059569999999</v>
      </c>
      <c r="H15040" s="50">
        <v>12838.059569999999</v>
      </c>
      <c r="I15040" s="50">
        <f>(DAX__2019_2020__33[[#This Row],[Adj Close]]-DAX__2019_2020__33[[#This Row],[Adj Open]])/DAX__2019_2020__33[[#This Row],[Adj Open]]</f>
        <v>-6.2890357692698285E-3</v>
      </c>
      <c r="J15040" s="50">
        <f>DAX__2019_2020__33[[#This Row],[Adj Close]]-DAX__2019_2020__33[[#This Row],[Adj Open]]</f>
        <v>-81.25</v>
      </c>
      <c r="K15040" s="50">
        <v>63775500</v>
      </c>
    </row>
    <row r="15041" spans="1:11" x14ac:dyDescent="0.3">
      <c r="A15041" s="51" t="s">
        <v>31206</v>
      </c>
      <c r="B15041" s="52">
        <v>44039</v>
      </c>
      <c r="C15041" s="50">
        <v>12865.75</v>
      </c>
      <c r="D15041" s="50">
        <f>DAX__2019_2020__33[[#This Row],[Open]]*(DAX__2019_2020__33[[#This Row],[Adj Close]]/DAX__2019_2020__33[[#This Row],[Close]])</f>
        <v>12865.75</v>
      </c>
      <c r="E15041" s="50">
        <v>12908.660159999999</v>
      </c>
      <c r="F15041" s="50">
        <v>12811.440430000001</v>
      </c>
      <c r="G15041" s="50">
        <v>12838.660159999999</v>
      </c>
      <c r="H15041" s="50">
        <v>12838.660159999999</v>
      </c>
      <c r="I15041" s="50">
        <f>(DAX__2019_2020__33[[#This Row],[Adj Close]]-DAX__2019_2020__33[[#This Row],[Adj Open]])/DAX__2019_2020__33[[#This Row],[Adj Open]]</f>
        <v>-2.1055779880691408E-3</v>
      </c>
      <c r="J15041" s="50">
        <f>DAX__2019_2020__33[[#This Row],[Adj Close]]-DAX__2019_2020__33[[#This Row],[Adj Open]]</f>
        <v>-27.089840000000549</v>
      </c>
      <c r="K15041" s="50">
        <v>60602800</v>
      </c>
    </row>
    <row r="15042" spans="1:11" x14ac:dyDescent="0.3">
      <c r="A15042" s="51" t="s">
        <v>31206</v>
      </c>
      <c r="B15042" s="52">
        <v>44040</v>
      </c>
      <c r="C15042" s="50">
        <v>12886.23047</v>
      </c>
      <c r="D15042" s="50">
        <f>DAX__2019_2020__33[[#This Row],[Open]]*(DAX__2019_2020__33[[#This Row],[Adj Close]]/DAX__2019_2020__33[[#This Row],[Close]])</f>
        <v>12886.23047</v>
      </c>
      <c r="E15042" s="50">
        <v>12936.009770000001</v>
      </c>
      <c r="F15042" s="50">
        <v>12746.45996</v>
      </c>
      <c r="G15042" s="50">
        <v>12835.280269999999</v>
      </c>
      <c r="H15042" s="50">
        <v>12835.280269999999</v>
      </c>
      <c r="I15042" s="50">
        <f>(DAX__2019_2020__33[[#This Row],[Adj Close]]-DAX__2019_2020__33[[#This Row],[Adj Open]])/DAX__2019_2020__33[[#This Row],[Adj Open]]</f>
        <v>-3.9538482660710266E-3</v>
      </c>
      <c r="J15042" s="50">
        <f>DAX__2019_2020__33[[#This Row],[Adj Close]]-DAX__2019_2020__33[[#This Row],[Adj Open]]</f>
        <v>-50.950200000001132</v>
      </c>
      <c r="K15042" s="50">
        <v>58126400</v>
      </c>
    </row>
    <row r="15043" spans="1:11" x14ac:dyDescent="0.3">
      <c r="A15043" s="51" t="s">
        <v>31206</v>
      </c>
      <c r="B15043" s="52">
        <v>44041</v>
      </c>
      <c r="C15043" s="50">
        <v>12819.62988</v>
      </c>
      <c r="D15043" s="50">
        <f>DAX__2019_2020__33[[#This Row],[Open]]*(DAX__2019_2020__33[[#This Row],[Adj Close]]/DAX__2019_2020__33[[#This Row],[Close]])</f>
        <v>12819.62988</v>
      </c>
      <c r="E15043" s="50">
        <v>12864.389649999999</v>
      </c>
      <c r="F15043" s="50">
        <v>12789.969730000001</v>
      </c>
      <c r="G15043" s="50">
        <v>12822.259770000001</v>
      </c>
      <c r="H15043" s="50">
        <v>12822.259770000001</v>
      </c>
      <c r="I15043" s="50">
        <f>(DAX__2019_2020__33[[#This Row],[Adj Close]]-DAX__2019_2020__33[[#This Row],[Adj Open]])/DAX__2019_2020__33[[#This Row],[Adj Open]]</f>
        <v>2.0514554824262675E-4</v>
      </c>
      <c r="J15043" s="50">
        <f>DAX__2019_2020__33[[#This Row],[Adj Close]]-DAX__2019_2020__33[[#This Row],[Adj Open]]</f>
        <v>2.6298900000001595</v>
      </c>
      <c r="K15043" s="50">
        <v>70233500</v>
      </c>
    </row>
    <row r="15044" spans="1:11" x14ac:dyDescent="0.3">
      <c r="A15044" s="51" t="s">
        <v>31206</v>
      </c>
      <c r="B15044" s="52">
        <v>44042</v>
      </c>
      <c r="C15044" s="50">
        <v>12762.12012</v>
      </c>
      <c r="D15044" s="50">
        <f>DAX__2019_2020__33[[#This Row],[Open]]*(DAX__2019_2020__33[[#This Row],[Adj Close]]/DAX__2019_2020__33[[#This Row],[Close]])</f>
        <v>12762.12012</v>
      </c>
      <c r="E15044" s="50">
        <v>12768.70996</v>
      </c>
      <c r="F15044" s="50">
        <v>12253.91992</v>
      </c>
      <c r="G15044" s="50">
        <v>12379.650390000001</v>
      </c>
      <c r="H15044" s="50">
        <v>12379.650390000001</v>
      </c>
      <c r="I15044" s="50">
        <f>(DAX__2019_2020__33[[#This Row],[Adj Close]]-DAX__2019_2020__33[[#This Row],[Adj Open]])/DAX__2019_2020__33[[#This Row],[Adj Open]]</f>
        <v>-2.9969137290959687E-2</v>
      </c>
      <c r="J15044" s="50">
        <f>DAX__2019_2020__33[[#This Row],[Adj Close]]-DAX__2019_2020__33[[#This Row],[Adj Open]]</f>
        <v>-382.46972999999889</v>
      </c>
      <c r="K15044" s="50">
        <v>103737800</v>
      </c>
    </row>
    <row r="15045" spans="1:11" x14ac:dyDescent="0.3">
      <c r="A15045" s="51" t="s">
        <v>31206</v>
      </c>
      <c r="B15045" s="52">
        <v>44043</v>
      </c>
      <c r="C15045" s="50">
        <v>12403.099609999999</v>
      </c>
      <c r="D15045" s="50">
        <f>DAX__2019_2020__33[[#This Row],[Open]]*(DAX__2019_2020__33[[#This Row],[Adj Close]]/DAX__2019_2020__33[[#This Row],[Close]])</f>
        <v>12403.099609999999</v>
      </c>
      <c r="E15045" s="50">
        <v>12524.75</v>
      </c>
      <c r="F15045" s="50">
        <v>12313.360350000001</v>
      </c>
      <c r="G15045" s="50">
        <v>12313.360350000001</v>
      </c>
      <c r="H15045" s="50">
        <v>12313.360350000001</v>
      </c>
      <c r="I15045" s="50">
        <f>(DAX__2019_2020__33[[#This Row],[Adj Close]]-DAX__2019_2020__33[[#This Row],[Adj Open]])/DAX__2019_2020__33[[#This Row],[Adj Open]]</f>
        <v>-7.2352285172043755E-3</v>
      </c>
      <c r="J15045" s="50">
        <f>DAX__2019_2020__33[[#This Row],[Adj Close]]-DAX__2019_2020__33[[#This Row],[Adj Open]]</f>
        <v>-89.739259999998467</v>
      </c>
      <c r="K15045" s="50">
        <v>81406400</v>
      </c>
    </row>
    <row r="15046" spans="1:11" x14ac:dyDescent="0.3">
      <c r="A15046" s="51" t="s">
        <v>31206</v>
      </c>
      <c r="B15046" s="52">
        <v>44046</v>
      </c>
      <c r="C15046" s="50">
        <v>12374.45996</v>
      </c>
      <c r="D15046" s="50">
        <f>DAX__2019_2020__33[[#This Row],[Open]]*(DAX__2019_2020__33[[#This Row],[Adj Close]]/DAX__2019_2020__33[[#This Row],[Close]])</f>
        <v>12374.45996</v>
      </c>
      <c r="E15046" s="50">
        <v>12698.559569999999</v>
      </c>
      <c r="F15046" s="50">
        <v>12365.610350000001</v>
      </c>
      <c r="G15046" s="50">
        <v>12646.98047</v>
      </c>
      <c r="H15046" s="50">
        <v>12646.98047</v>
      </c>
      <c r="I15046" s="50">
        <f>(DAX__2019_2020__33[[#This Row],[Adj Close]]-DAX__2019_2020__33[[#This Row],[Adj Open]])/DAX__2019_2020__33[[#This Row],[Adj Open]]</f>
        <v>2.2022820460926223E-2</v>
      </c>
      <c r="J15046" s="50">
        <f>DAX__2019_2020__33[[#This Row],[Adj Close]]-DAX__2019_2020__33[[#This Row],[Adj Open]]</f>
        <v>272.52051000000029</v>
      </c>
      <c r="K15046" s="50">
        <v>73270900</v>
      </c>
    </row>
    <row r="15047" spans="1:11" x14ac:dyDescent="0.3">
      <c r="A15047" s="51" t="s">
        <v>31206</v>
      </c>
      <c r="B15047" s="52">
        <v>44047</v>
      </c>
      <c r="C15047" s="50">
        <v>12744.12988</v>
      </c>
      <c r="D15047" s="50">
        <f>DAX__2019_2020__33[[#This Row],[Open]]*(DAX__2019_2020__33[[#This Row],[Adj Close]]/DAX__2019_2020__33[[#This Row],[Close]])</f>
        <v>12744.12988</v>
      </c>
      <c r="E15047" s="50">
        <v>12768.58008</v>
      </c>
      <c r="F15047" s="50">
        <v>12528.070309999999</v>
      </c>
      <c r="G15047" s="50">
        <v>12600.87012</v>
      </c>
      <c r="H15047" s="50">
        <v>12600.87012</v>
      </c>
      <c r="I15047" s="50">
        <f>(DAX__2019_2020__33[[#This Row],[Adj Close]]-DAX__2019_2020__33[[#This Row],[Adj Open]])/DAX__2019_2020__33[[#This Row],[Adj Open]]</f>
        <v>-1.1241235090111998E-2</v>
      </c>
      <c r="J15047" s="50">
        <f>DAX__2019_2020__33[[#This Row],[Adj Close]]-DAX__2019_2020__33[[#This Row],[Adj Open]]</f>
        <v>-143.25976000000082</v>
      </c>
      <c r="K15047" s="50">
        <v>65605800</v>
      </c>
    </row>
    <row r="15048" spans="1:11" x14ac:dyDescent="0.3">
      <c r="A15048" s="51" t="s">
        <v>31206</v>
      </c>
      <c r="B15048" s="52">
        <v>44048</v>
      </c>
      <c r="C15048" s="50">
        <v>12667.12012</v>
      </c>
      <c r="D15048" s="50">
        <f>DAX__2019_2020__33[[#This Row],[Open]]*(DAX__2019_2020__33[[#This Row],[Adj Close]]/DAX__2019_2020__33[[#This Row],[Close]])</f>
        <v>12667.12012</v>
      </c>
      <c r="E15048" s="50">
        <v>12757.030269999999</v>
      </c>
      <c r="F15048" s="50">
        <v>12632.990229999999</v>
      </c>
      <c r="G15048" s="50">
        <v>12660.25</v>
      </c>
      <c r="H15048" s="50">
        <v>12660.25</v>
      </c>
      <c r="I15048" s="50">
        <f>(DAX__2019_2020__33[[#This Row],[Adj Close]]-DAX__2019_2020__33[[#This Row],[Adj Open]])/DAX__2019_2020__33[[#This Row],[Adj Open]]</f>
        <v>-5.4235847887416954E-4</v>
      </c>
      <c r="J15048" s="50">
        <f>DAX__2019_2020__33[[#This Row],[Adj Close]]-DAX__2019_2020__33[[#This Row],[Adj Open]]</f>
        <v>-6.8701199999995879</v>
      </c>
      <c r="K15048" s="50">
        <v>67957000</v>
      </c>
    </row>
    <row r="15049" spans="1:11" x14ac:dyDescent="0.3">
      <c r="A15049" s="51" t="s">
        <v>31206</v>
      </c>
      <c r="B15049" s="52">
        <v>44049</v>
      </c>
      <c r="C15049" s="50">
        <v>12664.54981</v>
      </c>
      <c r="D15049" s="50">
        <f>DAX__2019_2020__33[[#This Row],[Open]]*(DAX__2019_2020__33[[#This Row],[Adj Close]]/DAX__2019_2020__33[[#This Row],[Close]])</f>
        <v>12664.54981</v>
      </c>
      <c r="E15049" s="50">
        <v>12799.20996</v>
      </c>
      <c r="F15049" s="50">
        <v>12519.849609999999</v>
      </c>
      <c r="G15049" s="50">
        <v>12591.679690000001</v>
      </c>
      <c r="H15049" s="50">
        <v>12591.679690000001</v>
      </c>
      <c r="I15049" s="50">
        <f>(DAX__2019_2020__33[[#This Row],[Adj Close]]-DAX__2019_2020__33[[#This Row],[Adj Open]])/DAX__2019_2020__33[[#This Row],[Adj Open]]</f>
        <v>-5.7538657980926357E-3</v>
      </c>
      <c r="J15049" s="50">
        <f>DAX__2019_2020__33[[#This Row],[Adj Close]]-DAX__2019_2020__33[[#This Row],[Adj Open]]</f>
        <v>-72.870119999999588</v>
      </c>
      <c r="K15049" s="50">
        <v>67702900</v>
      </c>
    </row>
    <row r="15050" spans="1:11" x14ac:dyDescent="0.3">
      <c r="A15050" s="51" t="s">
        <v>31206</v>
      </c>
      <c r="B15050" s="52">
        <v>44050</v>
      </c>
      <c r="C15050" s="50">
        <v>12634.79004</v>
      </c>
      <c r="D15050" s="50">
        <f>DAX__2019_2020__33[[#This Row],[Open]]*(DAX__2019_2020__33[[#This Row],[Adj Close]]/DAX__2019_2020__33[[#This Row],[Close]])</f>
        <v>12634.79004</v>
      </c>
      <c r="E15050" s="50">
        <v>12691.660159999999</v>
      </c>
      <c r="F15050" s="50">
        <v>12517.440430000001</v>
      </c>
      <c r="G15050" s="50">
        <v>12674.87988</v>
      </c>
      <c r="H15050" s="50">
        <v>12674.87988</v>
      </c>
      <c r="I15050" s="50">
        <f>(DAX__2019_2020__33[[#This Row],[Adj Close]]-DAX__2019_2020__33[[#This Row],[Adj Open]])/DAX__2019_2020__33[[#This Row],[Adj Open]]</f>
        <v>3.1729723939283245E-3</v>
      </c>
      <c r="J15050" s="50">
        <f>DAX__2019_2020__33[[#This Row],[Adj Close]]-DAX__2019_2020__33[[#This Row],[Adj Open]]</f>
        <v>40.089840000000549</v>
      </c>
      <c r="K15050" s="50">
        <v>57754800</v>
      </c>
    </row>
    <row r="15051" spans="1:11" x14ac:dyDescent="0.3">
      <c r="A15051" s="51" t="s">
        <v>31206</v>
      </c>
      <c r="B15051" s="52">
        <v>44053</v>
      </c>
      <c r="C15051" s="50">
        <v>12729.099609999999</v>
      </c>
      <c r="D15051" s="50">
        <f>DAX__2019_2020__33[[#This Row],[Open]]*(DAX__2019_2020__33[[#This Row],[Adj Close]]/DAX__2019_2020__33[[#This Row],[Close]])</f>
        <v>12729.099609999999</v>
      </c>
      <c r="E15051" s="50">
        <v>12753.12012</v>
      </c>
      <c r="F15051" s="50">
        <v>12605.820309999999</v>
      </c>
      <c r="G15051" s="50">
        <v>12687.530269999999</v>
      </c>
      <c r="H15051" s="50">
        <v>12687.530269999999</v>
      </c>
      <c r="I15051" s="50">
        <f>(DAX__2019_2020__33[[#This Row],[Adj Close]]-DAX__2019_2020__33[[#This Row],[Adj Open]])/DAX__2019_2020__33[[#This Row],[Adj Open]]</f>
        <v>-3.2656936683363746E-3</v>
      </c>
      <c r="J15051" s="50">
        <f>DAX__2019_2020__33[[#This Row],[Adj Close]]-DAX__2019_2020__33[[#This Row],[Adj Open]]</f>
        <v>-41.569340000000011</v>
      </c>
      <c r="K15051" s="50">
        <v>49572900</v>
      </c>
    </row>
    <row r="15052" spans="1:11" x14ac:dyDescent="0.3">
      <c r="A15052" s="51" t="s">
        <v>31206</v>
      </c>
      <c r="B15052" s="52">
        <v>44054</v>
      </c>
      <c r="C15052" s="50">
        <v>12806.969730000001</v>
      </c>
      <c r="D15052" s="50">
        <f>DAX__2019_2020__33[[#This Row],[Open]]*(DAX__2019_2020__33[[#This Row],[Adj Close]]/DAX__2019_2020__33[[#This Row],[Close]])</f>
        <v>12806.969730000001</v>
      </c>
      <c r="E15052" s="50">
        <v>13046.12988</v>
      </c>
      <c r="F15052" s="50">
        <v>12802.059569999999</v>
      </c>
      <c r="G15052" s="50">
        <v>12946.889649999999</v>
      </c>
      <c r="H15052" s="50">
        <v>12946.889649999999</v>
      </c>
      <c r="I15052" s="50">
        <f>(DAX__2019_2020__33[[#This Row],[Adj Close]]-DAX__2019_2020__33[[#This Row],[Adj Open]])/DAX__2019_2020__33[[#This Row],[Adj Open]]</f>
        <v>1.0925294816012534E-2</v>
      </c>
      <c r="J15052" s="50">
        <f>DAX__2019_2020__33[[#This Row],[Adj Close]]-DAX__2019_2020__33[[#This Row],[Adj Open]]</f>
        <v>139.91991999999846</v>
      </c>
      <c r="K15052" s="50">
        <v>77566500</v>
      </c>
    </row>
    <row r="15053" spans="1:11" x14ac:dyDescent="0.3">
      <c r="A15053" s="51" t="s">
        <v>31206</v>
      </c>
      <c r="B15053" s="52">
        <v>44055</v>
      </c>
      <c r="C15053" s="50">
        <v>12917.339840000001</v>
      </c>
      <c r="D15053" s="50">
        <f>DAX__2019_2020__33[[#This Row],[Open]]*(DAX__2019_2020__33[[#This Row],[Adj Close]]/DAX__2019_2020__33[[#This Row],[Close]])</f>
        <v>12917.339840000001</v>
      </c>
      <c r="E15053" s="50">
        <v>13101.12012</v>
      </c>
      <c r="F15053" s="50">
        <v>12879.110350000001</v>
      </c>
      <c r="G15053" s="50">
        <v>13058.62988</v>
      </c>
      <c r="H15053" s="50">
        <v>13058.62988</v>
      </c>
      <c r="I15053" s="50">
        <f>(DAX__2019_2020__33[[#This Row],[Adj Close]]-DAX__2019_2020__33[[#This Row],[Adj Open]])/DAX__2019_2020__33[[#This Row],[Adj Open]]</f>
        <v>1.0938013689357255E-2</v>
      </c>
      <c r="J15053" s="50">
        <f>DAX__2019_2020__33[[#This Row],[Adj Close]]-DAX__2019_2020__33[[#This Row],[Adj Open]]</f>
        <v>141.29003999999986</v>
      </c>
      <c r="K15053" s="50">
        <v>62437900</v>
      </c>
    </row>
    <row r="15054" spans="1:11" x14ac:dyDescent="0.3">
      <c r="A15054" s="51" t="s">
        <v>31206</v>
      </c>
      <c r="B15054" s="52">
        <v>44056</v>
      </c>
      <c r="C15054" s="50">
        <v>13044.469730000001</v>
      </c>
      <c r="D15054" s="50">
        <f>DAX__2019_2020__33[[#This Row],[Open]]*(DAX__2019_2020__33[[#This Row],[Adj Close]]/DAX__2019_2020__33[[#This Row],[Close]])</f>
        <v>13044.469730000001</v>
      </c>
      <c r="E15054" s="50">
        <v>13075.25</v>
      </c>
      <c r="F15054" s="50">
        <v>12956.29981</v>
      </c>
      <c r="G15054" s="50">
        <v>12993.70996</v>
      </c>
      <c r="H15054" s="50">
        <v>12993.70996</v>
      </c>
      <c r="I15054" s="50">
        <f>(DAX__2019_2020__33[[#This Row],[Adj Close]]-DAX__2019_2020__33[[#This Row],[Adj Open]])/DAX__2019_2020__33[[#This Row],[Adj Open]]</f>
        <v>-3.8912865797267305E-3</v>
      </c>
      <c r="J15054" s="50">
        <f>DAX__2019_2020__33[[#This Row],[Adj Close]]-DAX__2019_2020__33[[#This Row],[Adj Open]]</f>
        <v>-50.759770000000572</v>
      </c>
      <c r="K15054" s="50">
        <v>60055500</v>
      </c>
    </row>
    <row r="15055" spans="1:11" x14ac:dyDescent="0.3">
      <c r="A15055" s="51" t="s">
        <v>31206</v>
      </c>
      <c r="B15055" s="52">
        <v>44057</v>
      </c>
      <c r="C15055" s="50">
        <v>12965.219730000001</v>
      </c>
      <c r="D15055" s="50">
        <f>DAX__2019_2020__33[[#This Row],[Open]]*(DAX__2019_2020__33[[#This Row],[Adj Close]]/DAX__2019_2020__33[[#This Row],[Close]])</f>
        <v>12965.219730000001</v>
      </c>
      <c r="E15055" s="50">
        <v>12971.08008</v>
      </c>
      <c r="F15055" s="50">
        <v>12797.51953</v>
      </c>
      <c r="G15055" s="50">
        <v>12901.339840000001</v>
      </c>
      <c r="H15055" s="50">
        <v>12901.339840000001</v>
      </c>
      <c r="I15055" s="50">
        <f>(DAX__2019_2020__33[[#This Row],[Adj Close]]-DAX__2019_2020__33[[#This Row],[Adj Open]])/DAX__2019_2020__33[[#This Row],[Adj Open]]</f>
        <v>-4.9270194667190691E-3</v>
      </c>
      <c r="J15055" s="50">
        <f>DAX__2019_2020__33[[#This Row],[Adj Close]]-DAX__2019_2020__33[[#This Row],[Adj Open]]</f>
        <v>-63.879890000000159</v>
      </c>
      <c r="K15055" s="50">
        <v>54988600</v>
      </c>
    </row>
    <row r="15056" spans="1:11" x14ac:dyDescent="0.3">
      <c r="A15056" s="51" t="s">
        <v>31206</v>
      </c>
      <c r="B15056" s="52">
        <v>44060</v>
      </c>
      <c r="C15056" s="50">
        <v>12924.87988</v>
      </c>
      <c r="D15056" s="50">
        <f>DAX__2019_2020__33[[#This Row],[Open]]*(DAX__2019_2020__33[[#This Row],[Adj Close]]/DAX__2019_2020__33[[#This Row],[Close]])</f>
        <v>12924.87988</v>
      </c>
      <c r="E15056" s="50">
        <v>12960.839840000001</v>
      </c>
      <c r="F15056" s="50">
        <v>12847.849609999999</v>
      </c>
      <c r="G15056" s="50">
        <v>12920.660159999999</v>
      </c>
      <c r="H15056" s="50">
        <v>12920.660159999999</v>
      </c>
      <c r="I15056" s="50">
        <f>(DAX__2019_2020__33[[#This Row],[Adj Close]]-DAX__2019_2020__33[[#This Row],[Adj Open]])/DAX__2019_2020__33[[#This Row],[Adj Open]]</f>
        <v>-3.2648040362298218E-4</v>
      </c>
      <c r="J15056" s="50">
        <f>DAX__2019_2020__33[[#This Row],[Adj Close]]-DAX__2019_2020__33[[#This Row],[Adj Open]]</f>
        <v>-4.2197200000009616</v>
      </c>
      <c r="K15056" s="50">
        <v>44400800</v>
      </c>
    </row>
    <row r="15057" spans="1:11" x14ac:dyDescent="0.3">
      <c r="A15057" s="51" t="s">
        <v>31206</v>
      </c>
      <c r="B15057" s="52">
        <v>44061</v>
      </c>
      <c r="C15057" s="50">
        <v>12836.87012</v>
      </c>
      <c r="D15057" s="50">
        <f>DAX__2019_2020__33[[#This Row],[Open]]*(DAX__2019_2020__33[[#This Row],[Adj Close]]/DAX__2019_2020__33[[#This Row],[Close]])</f>
        <v>12836.87012</v>
      </c>
      <c r="E15057" s="50">
        <v>13052.839840000001</v>
      </c>
      <c r="F15057" s="50">
        <v>12807</v>
      </c>
      <c r="G15057" s="50">
        <v>12881.759770000001</v>
      </c>
      <c r="H15057" s="50">
        <v>12881.759770000001</v>
      </c>
      <c r="I15057" s="50">
        <f>(DAX__2019_2020__33[[#This Row],[Adj Close]]-DAX__2019_2020__33[[#This Row],[Adj Open]])/DAX__2019_2020__33[[#This Row],[Adj Open]]</f>
        <v>3.4969310727902716E-3</v>
      </c>
      <c r="J15057" s="50">
        <f>DAX__2019_2020__33[[#This Row],[Adj Close]]-DAX__2019_2020__33[[#This Row],[Adj Open]]</f>
        <v>44.889650000000984</v>
      </c>
      <c r="K15057" s="50">
        <v>56723900</v>
      </c>
    </row>
    <row r="15058" spans="1:11" x14ac:dyDescent="0.3">
      <c r="A15058" s="51" t="s">
        <v>31206</v>
      </c>
      <c r="B15058" s="52">
        <v>44062</v>
      </c>
      <c r="C15058" s="50">
        <v>12838.62988</v>
      </c>
      <c r="D15058" s="50">
        <f>DAX__2019_2020__33[[#This Row],[Open]]*(DAX__2019_2020__33[[#This Row],[Adj Close]]/DAX__2019_2020__33[[#This Row],[Close]])</f>
        <v>12838.62988</v>
      </c>
      <c r="E15058" s="50">
        <v>12980.700199999999</v>
      </c>
      <c r="F15058" s="50">
        <v>12833.79981</v>
      </c>
      <c r="G15058" s="50">
        <v>12977.33008</v>
      </c>
      <c r="H15058" s="50">
        <v>12977.33008</v>
      </c>
      <c r="I15058" s="50">
        <f>(DAX__2019_2020__33[[#This Row],[Adj Close]]-DAX__2019_2020__33[[#This Row],[Adj Open]])/DAX__2019_2020__33[[#This Row],[Adj Open]]</f>
        <v>1.0803349056433684E-2</v>
      </c>
      <c r="J15058" s="50">
        <f>DAX__2019_2020__33[[#This Row],[Adj Close]]-DAX__2019_2020__33[[#This Row],[Adj Open]]</f>
        <v>138.70019999999931</v>
      </c>
      <c r="K15058" s="50">
        <v>52633400</v>
      </c>
    </row>
    <row r="15059" spans="1:11" x14ac:dyDescent="0.3">
      <c r="A15059" s="51" t="s">
        <v>31206</v>
      </c>
      <c r="B15059" s="52">
        <v>44063</v>
      </c>
      <c r="C15059" s="50">
        <v>12829.389649999999</v>
      </c>
      <c r="D15059" s="50">
        <f>DAX__2019_2020__33[[#This Row],[Open]]*(DAX__2019_2020__33[[#This Row],[Adj Close]]/DAX__2019_2020__33[[#This Row],[Close]])</f>
        <v>12829.389649999999</v>
      </c>
      <c r="E15059" s="50">
        <v>12891.139649999999</v>
      </c>
      <c r="F15059" s="50">
        <v>12755.51953</v>
      </c>
      <c r="G15059" s="50">
        <v>12830</v>
      </c>
      <c r="H15059" s="50">
        <v>12830</v>
      </c>
      <c r="I15059" s="50">
        <f>(DAX__2019_2020__33[[#This Row],[Adj Close]]-DAX__2019_2020__33[[#This Row],[Adj Open]])/DAX__2019_2020__33[[#This Row],[Adj Open]]</f>
        <v>4.7574359860590507E-5</v>
      </c>
      <c r="J15059" s="50">
        <f>DAX__2019_2020__33[[#This Row],[Adj Close]]-DAX__2019_2020__33[[#This Row],[Adj Open]]</f>
        <v>0.61035000000083528</v>
      </c>
      <c r="K15059" s="50">
        <v>54738500</v>
      </c>
    </row>
    <row r="15060" spans="1:11" x14ac:dyDescent="0.3">
      <c r="A15060" s="51" t="s">
        <v>31206</v>
      </c>
      <c r="B15060" s="52">
        <v>44064</v>
      </c>
      <c r="C15060" s="50">
        <v>12879.450199999999</v>
      </c>
      <c r="D15060" s="50">
        <f>DAX__2019_2020__33[[#This Row],[Open]]*(DAX__2019_2020__33[[#This Row],[Adj Close]]/DAX__2019_2020__33[[#This Row],[Close]])</f>
        <v>12879.450199999999</v>
      </c>
      <c r="E15060" s="50">
        <v>12911.26953</v>
      </c>
      <c r="F15060" s="50">
        <v>12633.70996</v>
      </c>
      <c r="G15060" s="50">
        <v>12764.79981</v>
      </c>
      <c r="H15060" s="50">
        <v>12764.79981</v>
      </c>
      <c r="I15060" s="50">
        <f>(DAX__2019_2020__33[[#This Row],[Adj Close]]-DAX__2019_2020__33[[#This Row],[Adj Open]])/DAX__2019_2020__33[[#This Row],[Adj Open]]</f>
        <v>-8.9018077805835902E-3</v>
      </c>
      <c r="J15060" s="50">
        <f>DAX__2019_2020__33[[#This Row],[Adj Close]]-DAX__2019_2020__33[[#This Row],[Adj Open]]</f>
        <v>-114.65038999999888</v>
      </c>
      <c r="K15060" s="50">
        <v>71999900</v>
      </c>
    </row>
    <row r="15061" spans="1:11" x14ac:dyDescent="0.3">
      <c r="A15061" s="51" t="s">
        <v>31206</v>
      </c>
      <c r="B15061" s="52">
        <v>44067</v>
      </c>
      <c r="C15061" s="50">
        <v>12945.969730000001</v>
      </c>
      <c r="D15061" s="50">
        <f>DAX__2019_2020__33[[#This Row],[Open]]*(DAX__2019_2020__33[[#This Row],[Adj Close]]/DAX__2019_2020__33[[#This Row],[Close]])</f>
        <v>12945.969730000001</v>
      </c>
      <c r="E15061" s="50">
        <v>13104.309569999999</v>
      </c>
      <c r="F15061" s="50">
        <v>12924.700199999999</v>
      </c>
      <c r="G15061" s="50">
        <v>13066.54004</v>
      </c>
      <c r="H15061" s="50">
        <v>13066.54004</v>
      </c>
      <c r="I15061" s="50">
        <f>(DAX__2019_2020__33[[#This Row],[Adj Close]]-DAX__2019_2020__33[[#This Row],[Adj Open]])/DAX__2019_2020__33[[#This Row],[Adj Open]]</f>
        <v>9.3133471276855163E-3</v>
      </c>
      <c r="J15061" s="50">
        <f>DAX__2019_2020__33[[#This Row],[Adj Close]]-DAX__2019_2020__33[[#This Row],[Adj Open]]</f>
        <v>120.57030999999915</v>
      </c>
      <c r="K15061" s="50">
        <v>64175000</v>
      </c>
    </row>
    <row r="15062" spans="1:11" x14ac:dyDescent="0.3">
      <c r="A15062" s="51" t="s">
        <v>31206</v>
      </c>
      <c r="B15062" s="52">
        <v>44068</v>
      </c>
      <c r="C15062" s="50">
        <v>13136.76953</v>
      </c>
      <c r="D15062" s="50">
        <f>DAX__2019_2020__33[[#This Row],[Open]]*(DAX__2019_2020__33[[#This Row],[Adj Close]]/DAX__2019_2020__33[[#This Row],[Close]])</f>
        <v>13136.76953</v>
      </c>
      <c r="E15062" s="50">
        <v>13221.820309999999</v>
      </c>
      <c r="F15062" s="50">
        <v>13060.87012</v>
      </c>
      <c r="G15062" s="50">
        <v>13061.62012</v>
      </c>
      <c r="H15062" s="50">
        <v>13061.62012</v>
      </c>
      <c r="I15062" s="50">
        <f>(DAX__2019_2020__33[[#This Row],[Adj Close]]-DAX__2019_2020__33[[#This Row],[Adj Open]])/DAX__2019_2020__33[[#This Row],[Adj Open]]</f>
        <v>-5.7205395762164974E-3</v>
      </c>
      <c r="J15062" s="50">
        <f>DAX__2019_2020__33[[#This Row],[Adj Close]]-DAX__2019_2020__33[[#This Row],[Adj Open]]</f>
        <v>-75.149409999999989</v>
      </c>
      <c r="K15062" s="50">
        <v>55974200</v>
      </c>
    </row>
    <row r="15063" spans="1:11" x14ac:dyDescent="0.3">
      <c r="A15063" s="51" t="s">
        <v>31206</v>
      </c>
      <c r="B15063" s="52">
        <v>44069</v>
      </c>
      <c r="C15063" s="50">
        <v>13041.83008</v>
      </c>
      <c r="D15063" s="50">
        <f>DAX__2019_2020__33[[#This Row],[Open]]*(DAX__2019_2020__33[[#This Row],[Adj Close]]/DAX__2019_2020__33[[#This Row],[Close]])</f>
        <v>13041.83008</v>
      </c>
      <c r="E15063" s="50">
        <v>13192.320309999999</v>
      </c>
      <c r="F15063" s="50">
        <v>13010.530269999999</v>
      </c>
      <c r="G15063" s="50">
        <v>13190.150390000001</v>
      </c>
      <c r="H15063" s="50">
        <v>13190.150390000001</v>
      </c>
      <c r="I15063" s="50">
        <f>(DAX__2019_2020__33[[#This Row],[Adj Close]]-DAX__2019_2020__33[[#This Row],[Adj Open]])/DAX__2019_2020__33[[#This Row],[Adj Open]]</f>
        <v>1.1372660822153649E-2</v>
      </c>
      <c r="J15063" s="50">
        <f>DAX__2019_2020__33[[#This Row],[Adj Close]]-DAX__2019_2020__33[[#This Row],[Adj Open]]</f>
        <v>148.32031000000097</v>
      </c>
      <c r="K15063" s="50">
        <v>46701500</v>
      </c>
    </row>
    <row r="15064" spans="1:11" x14ac:dyDescent="0.3">
      <c r="A15064" s="51" t="s">
        <v>31206</v>
      </c>
      <c r="B15064" s="52">
        <v>44070</v>
      </c>
      <c r="C15064" s="50">
        <v>13206.58008</v>
      </c>
      <c r="D15064" s="50">
        <f>DAX__2019_2020__33[[#This Row],[Open]]*(DAX__2019_2020__33[[#This Row],[Adj Close]]/DAX__2019_2020__33[[#This Row],[Close]])</f>
        <v>13206.58008</v>
      </c>
      <c r="E15064" s="50">
        <v>13218.04981</v>
      </c>
      <c r="F15064" s="50">
        <v>13087.37012</v>
      </c>
      <c r="G15064" s="50">
        <v>13096.360350000001</v>
      </c>
      <c r="H15064" s="50">
        <v>13096.360350000001</v>
      </c>
      <c r="I15064" s="50">
        <f>(DAX__2019_2020__33[[#This Row],[Adj Close]]-DAX__2019_2020__33[[#This Row],[Adj Open]])/DAX__2019_2020__33[[#This Row],[Adj Open]]</f>
        <v>-8.3458192304391721E-3</v>
      </c>
      <c r="J15064" s="50">
        <f>DAX__2019_2020__33[[#This Row],[Adj Close]]-DAX__2019_2020__33[[#This Row],[Adj Open]]</f>
        <v>-110.21972999999889</v>
      </c>
      <c r="K15064" s="50">
        <v>53031400</v>
      </c>
    </row>
    <row r="15065" spans="1:11" x14ac:dyDescent="0.3">
      <c r="A15065" s="51" t="s">
        <v>31206</v>
      </c>
      <c r="B15065" s="52">
        <v>44071</v>
      </c>
      <c r="C15065" s="50">
        <v>13140.599609999999</v>
      </c>
      <c r="D15065" s="50">
        <f>DAX__2019_2020__33[[#This Row],[Open]]*(DAX__2019_2020__33[[#This Row],[Adj Close]]/DAX__2019_2020__33[[#This Row],[Close]])</f>
        <v>13140.599609999999</v>
      </c>
      <c r="E15065" s="50">
        <v>13147.240229999999</v>
      </c>
      <c r="F15065" s="50">
        <v>12951.259770000001</v>
      </c>
      <c r="G15065" s="50">
        <v>13033.200199999999</v>
      </c>
      <c r="H15065" s="50">
        <v>13033.200199999999</v>
      </c>
      <c r="I15065" s="50">
        <f>(DAX__2019_2020__33[[#This Row],[Adj Close]]-DAX__2019_2020__33[[#This Row],[Adj Open]])/DAX__2019_2020__33[[#This Row],[Adj Open]]</f>
        <v>-8.1730981224227405E-3</v>
      </c>
      <c r="J15065" s="50">
        <f>DAX__2019_2020__33[[#This Row],[Adj Close]]-DAX__2019_2020__33[[#This Row],[Adj Open]]</f>
        <v>-107.39940999999999</v>
      </c>
      <c r="K15065" s="50">
        <v>63768900</v>
      </c>
    </row>
    <row r="15066" spans="1:11" x14ac:dyDescent="0.3">
      <c r="A15066" s="51" t="s">
        <v>31206</v>
      </c>
      <c r="B15066" s="52">
        <v>44074</v>
      </c>
      <c r="C15066" s="50">
        <v>13103.929690000001</v>
      </c>
      <c r="D15066" s="50">
        <f>DAX__2019_2020__33[[#This Row],[Open]]*(DAX__2019_2020__33[[#This Row],[Adj Close]]/DAX__2019_2020__33[[#This Row],[Close]])</f>
        <v>13103.929690000001</v>
      </c>
      <c r="E15066" s="50">
        <v>13148.190430000001</v>
      </c>
      <c r="F15066" s="50">
        <v>12923.759770000001</v>
      </c>
      <c r="G15066" s="50">
        <v>12945.37988</v>
      </c>
      <c r="H15066" s="50">
        <v>12945.37988</v>
      </c>
      <c r="I15066" s="50">
        <f>(DAX__2019_2020__33[[#This Row],[Adj Close]]-DAX__2019_2020__33[[#This Row],[Adj Open]])/DAX__2019_2020__33[[#This Row],[Adj Open]]</f>
        <v>-1.2099409394801204E-2</v>
      </c>
      <c r="J15066" s="50">
        <f>DAX__2019_2020__33[[#This Row],[Adj Close]]-DAX__2019_2020__33[[#This Row],[Adj Open]]</f>
        <v>-158.54981000000043</v>
      </c>
      <c r="K15066" s="50">
        <v>59561900</v>
      </c>
    </row>
    <row r="15067" spans="1:11" x14ac:dyDescent="0.3">
      <c r="A15067" s="51" t="s">
        <v>31206</v>
      </c>
      <c r="B15067" s="52">
        <v>44075</v>
      </c>
      <c r="C15067" s="50">
        <v>13037.200199999999</v>
      </c>
      <c r="D15067" s="50">
        <f>DAX__2019_2020__33[[#This Row],[Open]]*(DAX__2019_2020__33[[#This Row],[Adj Close]]/DAX__2019_2020__33[[#This Row],[Close]])</f>
        <v>13037.200199999999</v>
      </c>
      <c r="E15067" s="50">
        <v>13127.280269999999</v>
      </c>
      <c r="F15067" s="50">
        <v>12850.29981</v>
      </c>
      <c r="G15067" s="50">
        <v>12974.25</v>
      </c>
      <c r="H15067" s="50">
        <v>12974.25</v>
      </c>
      <c r="I15067" s="50">
        <f>(DAX__2019_2020__33[[#This Row],[Adj Close]]-DAX__2019_2020__33[[#This Row],[Adj Open]])/DAX__2019_2020__33[[#This Row],[Adj Open]]</f>
        <v>-4.8285060468734164E-3</v>
      </c>
      <c r="J15067" s="50">
        <f>DAX__2019_2020__33[[#This Row],[Adj Close]]-DAX__2019_2020__33[[#This Row],[Adj Open]]</f>
        <v>-62.950199999999313</v>
      </c>
      <c r="K15067" s="50">
        <v>63053900</v>
      </c>
    </row>
    <row r="15068" spans="1:11" x14ac:dyDescent="0.3">
      <c r="A15068" s="51" t="s">
        <v>31206</v>
      </c>
      <c r="B15068" s="52">
        <v>44076</v>
      </c>
      <c r="C15068" s="50">
        <v>13071.660159999999</v>
      </c>
      <c r="D15068" s="50">
        <f>DAX__2019_2020__33[[#This Row],[Open]]*(DAX__2019_2020__33[[#This Row],[Adj Close]]/DAX__2019_2020__33[[#This Row],[Close]])</f>
        <v>13071.660159999999</v>
      </c>
      <c r="E15068" s="50">
        <v>13303.16992</v>
      </c>
      <c r="F15068" s="50">
        <v>13062.16992</v>
      </c>
      <c r="G15068" s="50">
        <v>13243.429690000001</v>
      </c>
      <c r="H15068" s="50">
        <v>13243.429690000001</v>
      </c>
      <c r="I15068" s="50">
        <f>(DAX__2019_2020__33[[#This Row],[Adj Close]]-DAX__2019_2020__33[[#This Row],[Adj Open]])/DAX__2019_2020__33[[#This Row],[Adj Open]]</f>
        <v>1.3140605546464987E-2</v>
      </c>
      <c r="J15068" s="50">
        <f>DAX__2019_2020__33[[#This Row],[Adj Close]]-DAX__2019_2020__33[[#This Row],[Adj Open]]</f>
        <v>171.7695300000014</v>
      </c>
      <c r="K15068" s="50">
        <v>80774100</v>
      </c>
    </row>
    <row r="15069" spans="1:11" x14ac:dyDescent="0.3">
      <c r="A15069" s="51" t="s">
        <v>31206</v>
      </c>
      <c r="B15069" s="52">
        <v>44077</v>
      </c>
      <c r="C15069" s="50">
        <v>13354.719730000001</v>
      </c>
      <c r="D15069" s="50">
        <f>DAX__2019_2020__33[[#This Row],[Open]]*(DAX__2019_2020__33[[#This Row],[Adj Close]]/DAX__2019_2020__33[[#This Row],[Close]])</f>
        <v>13354.719730000001</v>
      </c>
      <c r="E15069" s="50">
        <v>13460.45996</v>
      </c>
      <c r="F15069" s="50">
        <v>13004.83008</v>
      </c>
      <c r="G15069" s="50">
        <v>13057.76953</v>
      </c>
      <c r="H15069" s="50">
        <v>13057.76953</v>
      </c>
      <c r="I15069" s="50">
        <f>(DAX__2019_2020__33[[#This Row],[Adj Close]]-DAX__2019_2020__33[[#This Row],[Adj Open]])/DAX__2019_2020__33[[#This Row],[Adj Open]]</f>
        <v>-2.2235599548595029E-2</v>
      </c>
      <c r="J15069" s="50">
        <f>DAX__2019_2020__33[[#This Row],[Adj Close]]-DAX__2019_2020__33[[#This Row],[Adj Open]]</f>
        <v>-296.95020000000113</v>
      </c>
      <c r="K15069" s="50">
        <v>81698500</v>
      </c>
    </row>
    <row r="15070" spans="1:11" x14ac:dyDescent="0.3">
      <c r="A15070" s="51" t="s">
        <v>31206</v>
      </c>
      <c r="B15070" s="52">
        <v>44078</v>
      </c>
      <c r="C15070" s="50">
        <v>12916.12012</v>
      </c>
      <c r="D15070" s="50">
        <f>DAX__2019_2020__33[[#This Row],[Open]]*(DAX__2019_2020__33[[#This Row],[Adj Close]]/DAX__2019_2020__33[[#This Row],[Close]])</f>
        <v>12916.12012</v>
      </c>
      <c r="E15070" s="50">
        <v>13127.08008</v>
      </c>
      <c r="F15070" s="50">
        <v>12753.690430000001</v>
      </c>
      <c r="G15070" s="50">
        <v>12842.660159999999</v>
      </c>
      <c r="H15070" s="50">
        <v>12842.660159999999</v>
      </c>
      <c r="I15070" s="50">
        <f>(DAX__2019_2020__33[[#This Row],[Adj Close]]-DAX__2019_2020__33[[#This Row],[Adj Open]])/DAX__2019_2020__33[[#This Row],[Adj Open]]</f>
        <v>-5.6874633649659908E-3</v>
      </c>
      <c r="J15070" s="50">
        <f>DAX__2019_2020__33[[#This Row],[Adj Close]]-DAX__2019_2020__33[[#This Row],[Adj Open]]</f>
        <v>-73.459960000000137</v>
      </c>
      <c r="K15070" s="50">
        <v>94282700</v>
      </c>
    </row>
    <row r="15071" spans="1:11" x14ac:dyDescent="0.3">
      <c r="A15071" s="51" t="s">
        <v>31206</v>
      </c>
      <c r="B15071" s="52">
        <v>44081</v>
      </c>
      <c r="C15071" s="50">
        <v>12931.400390000001</v>
      </c>
      <c r="D15071" s="50">
        <f>DAX__2019_2020__33[[#This Row],[Open]]*(DAX__2019_2020__33[[#This Row],[Adj Close]]/DAX__2019_2020__33[[#This Row],[Close]])</f>
        <v>12931.400390000001</v>
      </c>
      <c r="E15071" s="50">
        <v>13117.610350000001</v>
      </c>
      <c r="F15071" s="50">
        <v>12920.91992</v>
      </c>
      <c r="G15071" s="50">
        <v>13100.280269999999</v>
      </c>
      <c r="H15071" s="50">
        <v>13100.280269999999</v>
      </c>
      <c r="I15071" s="50">
        <f>(DAX__2019_2020__33[[#This Row],[Adj Close]]-DAX__2019_2020__33[[#This Row],[Adj Open]])/DAX__2019_2020__33[[#This Row],[Adj Open]]</f>
        <v>1.3059674505987405E-2</v>
      </c>
      <c r="J15071" s="50">
        <f>DAX__2019_2020__33[[#This Row],[Adj Close]]-DAX__2019_2020__33[[#This Row],[Adj Open]]</f>
        <v>168.87987999999859</v>
      </c>
      <c r="K15071" s="50">
        <v>54819100</v>
      </c>
    </row>
    <row r="15072" spans="1:11" x14ac:dyDescent="0.3">
      <c r="A15072" s="51" t="s">
        <v>31206</v>
      </c>
      <c r="B15072" s="52">
        <v>44082</v>
      </c>
      <c r="C15072" s="50">
        <v>13126.23047</v>
      </c>
      <c r="D15072" s="50">
        <f>DAX__2019_2020__33[[#This Row],[Open]]*(DAX__2019_2020__33[[#This Row],[Adj Close]]/DAX__2019_2020__33[[#This Row],[Close]])</f>
        <v>13126.23047</v>
      </c>
      <c r="E15072" s="50">
        <v>13147.51953</v>
      </c>
      <c r="F15072" s="50">
        <v>12856.54981</v>
      </c>
      <c r="G15072" s="50">
        <v>12968.33008</v>
      </c>
      <c r="H15072" s="50">
        <v>12968.33008</v>
      </c>
      <c r="I15072" s="50">
        <f>(DAX__2019_2020__33[[#This Row],[Adj Close]]-DAX__2019_2020__33[[#This Row],[Adj Open]])/DAX__2019_2020__33[[#This Row],[Adj Open]]</f>
        <v>-1.2029378149414795E-2</v>
      </c>
      <c r="J15072" s="50">
        <f>DAX__2019_2020__33[[#This Row],[Adj Close]]-DAX__2019_2020__33[[#This Row],[Adj Open]]</f>
        <v>-157.9003900000007</v>
      </c>
      <c r="K15072" s="50">
        <v>72302300</v>
      </c>
    </row>
    <row r="15073" spans="1:11" x14ac:dyDescent="0.3">
      <c r="A15073" s="51" t="s">
        <v>31206</v>
      </c>
      <c r="B15073" s="52">
        <v>44083</v>
      </c>
      <c r="C15073" s="50">
        <v>12990.51953</v>
      </c>
      <c r="D15073" s="50">
        <f>DAX__2019_2020__33[[#This Row],[Open]]*(DAX__2019_2020__33[[#This Row],[Adj Close]]/DAX__2019_2020__33[[#This Row],[Close]])</f>
        <v>12990.51953</v>
      </c>
      <c r="E15073" s="50">
        <v>13257.54004</v>
      </c>
      <c r="F15073" s="50">
        <v>12973.45996</v>
      </c>
      <c r="G15073" s="50">
        <v>13237.20996</v>
      </c>
      <c r="H15073" s="50">
        <v>13237.20996</v>
      </c>
      <c r="I15073" s="50">
        <f>(DAX__2019_2020__33[[#This Row],[Adj Close]]-DAX__2019_2020__33[[#This Row],[Adj Open]])/DAX__2019_2020__33[[#This Row],[Adj Open]]</f>
        <v>1.8990035728001446E-2</v>
      </c>
      <c r="J15073" s="50">
        <f>DAX__2019_2020__33[[#This Row],[Adj Close]]-DAX__2019_2020__33[[#This Row],[Adj Open]]</f>
        <v>246.69043000000056</v>
      </c>
      <c r="K15073" s="50">
        <v>73655700</v>
      </c>
    </row>
    <row r="15074" spans="1:11" x14ac:dyDescent="0.3">
      <c r="A15074" s="51" t="s">
        <v>31206</v>
      </c>
      <c r="B15074" s="52">
        <v>44084</v>
      </c>
      <c r="C15074" s="50">
        <v>13265.509770000001</v>
      </c>
      <c r="D15074" s="50">
        <f>DAX__2019_2020__33[[#This Row],[Open]]*(DAX__2019_2020__33[[#This Row],[Adj Close]]/DAX__2019_2020__33[[#This Row],[Close]])</f>
        <v>13265.509770000001</v>
      </c>
      <c r="E15074" s="50">
        <v>13297.70996</v>
      </c>
      <c r="F15074" s="50">
        <v>13161.929690000001</v>
      </c>
      <c r="G15074" s="50">
        <v>13208.889649999999</v>
      </c>
      <c r="H15074" s="50">
        <v>13208.889649999999</v>
      </c>
      <c r="I15074" s="50">
        <f>(DAX__2019_2020__33[[#This Row],[Adj Close]]-DAX__2019_2020__33[[#This Row],[Adj Open]])/DAX__2019_2020__33[[#This Row],[Adj Open]]</f>
        <v>-4.2682204439702734E-3</v>
      </c>
      <c r="J15074" s="50">
        <f>DAX__2019_2020__33[[#This Row],[Adj Close]]-DAX__2019_2020__33[[#This Row],[Adj Open]]</f>
        <v>-56.620120000001407</v>
      </c>
      <c r="K15074" s="50">
        <v>56811700</v>
      </c>
    </row>
    <row r="15075" spans="1:11" x14ac:dyDescent="0.3">
      <c r="A15075" s="51" t="s">
        <v>31206</v>
      </c>
      <c r="B15075" s="52">
        <v>44085</v>
      </c>
      <c r="C15075" s="50">
        <v>13198.740229999999</v>
      </c>
      <c r="D15075" s="50">
        <f>DAX__2019_2020__33[[#This Row],[Open]]*(DAX__2019_2020__33[[#This Row],[Adj Close]]/DAX__2019_2020__33[[#This Row],[Close]])</f>
        <v>13198.740229999999</v>
      </c>
      <c r="E15075" s="50">
        <v>13255.469730000001</v>
      </c>
      <c r="F15075" s="50">
        <v>13117.45996</v>
      </c>
      <c r="G15075" s="50">
        <v>13202.839840000001</v>
      </c>
      <c r="H15075" s="50">
        <v>13202.839840000001</v>
      </c>
      <c r="I15075" s="50">
        <f>(DAX__2019_2020__33[[#This Row],[Adj Close]]-DAX__2019_2020__33[[#This Row],[Adj Open]])/DAX__2019_2020__33[[#This Row],[Adj Open]]</f>
        <v>3.1060615850919899E-4</v>
      </c>
      <c r="J15075" s="50">
        <f>DAX__2019_2020__33[[#This Row],[Adj Close]]-DAX__2019_2020__33[[#This Row],[Adj Open]]</f>
        <v>4.0996100000011211</v>
      </c>
      <c r="K15075" s="50">
        <v>57027900</v>
      </c>
    </row>
    <row r="15076" spans="1:11" x14ac:dyDescent="0.3">
      <c r="A15076" s="51" t="s">
        <v>31206</v>
      </c>
      <c r="B15076" s="52">
        <v>44088</v>
      </c>
      <c r="C15076" s="50">
        <v>13329.610350000001</v>
      </c>
      <c r="D15076" s="50">
        <f>DAX__2019_2020__33[[#This Row],[Open]]*(DAX__2019_2020__33[[#This Row],[Adj Close]]/DAX__2019_2020__33[[#This Row],[Close]])</f>
        <v>13329.610350000001</v>
      </c>
      <c r="E15076" s="50">
        <v>13339.139649999999</v>
      </c>
      <c r="F15076" s="50">
        <v>13159.719730000001</v>
      </c>
      <c r="G15076" s="50">
        <v>13193.660159999999</v>
      </c>
      <c r="H15076" s="50">
        <v>13193.660159999999</v>
      </c>
      <c r="I15076" s="50">
        <f>(DAX__2019_2020__33[[#This Row],[Adj Close]]-DAX__2019_2020__33[[#This Row],[Adj Open]])/DAX__2019_2020__33[[#This Row],[Adj Open]]</f>
        <v>-1.0199112084322958E-2</v>
      </c>
      <c r="J15076" s="50">
        <f>DAX__2019_2020__33[[#This Row],[Adj Close]]-DAX__2019_2020__33[[#This Row],[Adj Open]]</f>
        <v>-135.95019000000138</v>
      </c>
      <c r="K15076" s="50">
        <v>49242800</v>
      </c>
    </row>
    <row r="15077" spans="1:11" x14ac:dyDescent="0.3">
      <c r="A15077" s="51" t="s">
        <v>31206</v>
      </c>
      <c r="B15077" s="52">
        <v>44089</v>
      </c>
      <c r="C15077" s="50">
        <v>13220.809569999999</v>
      </c>
      <c r="D15077" s="50">
        <f>DAX__2019_2020__33[[#This Row],[Open]]*(DAX__2019_2020__33[[#This Row],[Adj Close]]/DAX__2019_2020__33[[#This Row],[Close]])</f>
        <v>13220.809569999999</v>
      </c>
      <c r="E15077" s="50">
        <v>13262.809569999999</v>
      </c>
      <c r="F15077" s="50">
        <v>13138.200199999999</v>
      </c>
      <c r="G15077" s="50">
        <v>13217.66992</v>
      </c>
      <c r="H15077" s="50">
        <v>13217.66992</v>
      </c>
      <c r="I15077" s="50">
        <f>(DAX__2019_2020__33[[#This Row],[Adj Close]]-DAX__2019_2020__33[[#This Row],[Adj Open]])/DAX__2019_2020__33[[#This Row],[Adj Open]]</f>
        <v>-2.3747789296681965E-4</v>
      </c>
      <c r="J15077" s="50">
        <f>DAX__2019_2020__33[[#This Row],[Adj Close]]-DAX__2019_2020__33[[#This Row],[Adj Open]]</f>
        <v>-3.1396499999991647</v>
      </c>
      <c r="K15077" s="50">
        <v>60478800</v>
      </c>
    </row>
    <row r="15078" spans="1:11" x14ac:dyDescent="0.3">
      <c r="A15078" s="51" t="s">
        <v>31206</v>
      </c>
      <c r="B15078" s="52">
        <v>44090</v>
      </c>
      <c r="C15078" s="50">
        <v>13224.160159999999</v>
      </c>
      <c r="D15078" s="50">
        <f>DAX__2019_2020__33[[#This Row],[Open]]*(DAX__2019_2020__33[[#This Row],[Adj Close]]/DAX__2019_2020__33[[#This Row],[Close]])</f>
        <v>13224.160159999999</v>
      </c>
      <c r="E15078" s="50">
        <v>13277.23047</v>
      </c>
      <c r="F15078" s="50">
        <v>13181.559569999999</v>
      </c>
      <c r="G15078" s="50">
        <v>13255.37012</v>
      </c>
      <c r="H15078" s="50">
        <v>13255.37012</v>
      </c>
      <c r="I15078" s="50">
        <f>(DAX__2019_2020__33[[#This Row],[Adj Close]]-DAX__2019_2020__33[[#This Row],[Adj Open]])/DAX__2019_2020__33[[#This Row],[Adj Open]]</f>
        <v>2.3600712349509338E-3</v>
      </c>
      <c r="J15078" s="50">
        <f>DAX__2019_2020__33[[#This Row],[Adj Close]]-DAX__2019_2020__33[[#This Row],[Adj Open]]</f>
        <v>31.209960000000137</v>
      </c>
      <c r="K15078" s="50">
        <v>62417900</v>
      </c>
    </row>
    <row r="15079" spans="1:11" x14ac:dyDescent="0.3">
      <c r="A15079" s="51" t="s">
        <v>31206</v>
      </c>
      <c r="B15079" s="52">
        <v>44091</v>
      </c>
      <c r="C15079" s="50">
        <v>13060.179690000001</v>
      </c>
      <c r="D15079" s="50">
        <f>DAX__2019_2020__33[[#This Row],[Open]]*(DAX__2019_2020__33[[#This Row],[Adj Close]]/DAX__2019_2020__33[[#This Row],[Close]])</f>
        <v>13060.179690000001</v>
      </c>
      <c r="E15079" s="50">
        <v>13245.87012</v>
      </c>
      <c r="F15079" s="50">
        <v>13035.940430000001</v>
      </c>
      <c r="G15079" s="50">
        <v>13208.12012</v>
      </c>
      <c r="H15079" s="50">
        <v>13208.12012</v>
      </c>
      <c r="I15079" s="50">
        <f>(DAX__2019_2020__33[[#This Row],[Adj Close]]-DAX__2019_2020__33[[#This Row],[Adj Open]])/DAX__2019_2020__33[[#This Row],[Adj Open]]</f>
        <v>1.1327595294364494E-2</v>
      </c>
      <c r="J15079" s="50">
        <f>DAX__2019_2020__33[[#This Row],[Adj Close]]-DAX__2019_2020__33[[#This Row],[Adj Open]]</f>
        <v>147.94042999999874</v>
      </c>
      <c r="K15079" s="50">
        <v>55914900</v>
      </c>
    </row>
    <row r="15080" spans="1:11" x14ac:dyDescent="0.3">
      <c r="A15080" s="51" t="s">
        <v>31206</v>
      </c>
      <c r="B15080" s="52">
        <v>44092</v>
      </c>
      <c r="C15080" s="50">
        <v>13210.860350000001</v>
      </c>
      <c r="D15080" s="50">
        <f>DAX__2019_2020__33[[#This Row],[Open]]*(DAX__2019_2020__33[[#This Row],[Adj Close]]/DAX__2019_2020__33[[#This Row],[Close]])</f>
        <v>13210.860350000001</v>
      </c>
      <c r="E15080" s="50">
        <v>13263.440430000001</v>
      </c>
      <c r="F15080" s="50">
        <v>13116.25</v>
      </c>
      <c r="G15080" s="50">
        <v>13116.25</v>
      </c>
      <c r="H15080" s="50">
        <v>13116.25</v>
      </c>
      <c r="I15080" s="50">
        <f>(DAX__2019_2020__33[[#This Row],[Adj Close]]-DAX__2019_2020__33[[#This Row],[Adj Open]])/DAX__2019_2020__33[[#This Row],[Adj Open]]</f>
        <v>-7.1615585581449905E-3</v>
      </c>
      <c r="J15080" s="50">
        <f>DAX__2019_2020__33[[#This Row],[Adj Close]]-DAX__2019_2020__33[[#This Row],[Adj Open]]</f>
        <v>-94.610350000000835</v>
      </c>
      <c r="K15080" s="50">
        <v>185861100</v>
      </c>
    </row>
    <row r="15081" spans="1:11" x14ac:dyDescent="0.3">
      <c r="A15081" s="51" t="s">
        <v>31206</v>
      </c>
      <c r="B15081" s="52">
        <v>44095</v>
      </c>
      <c r="C15081" s="50">
        <v>12998.900390000001</v>
      </c>
      <c r="D15081" s="50">
        <f>DAX__2019_2020__33[[#This Row],[Open]]*(DAX__2019_2020__33[[#This Row],[Adj Close]]/DAX__2019_2020__33[[#This Row],[Close]])</f>
        <v>12998.900390000001</v>
      </c>
      <c r="E15081" s="50">
        <v>12998.900390000001</v>
      </c>
      <c r="F15081" s="50">
        <v>12505.160159999999</v>
      </c>
      <c r="G15081" s="50">
        <v>12542.440430000001</v>
      </c>
      <c r="H15081" s="50">
        <v>12542.440430000001</v>
      </c>
      <c r="I15081" s="50">
        <f>(DAX__2019_2020__33[[#This Row],[Adj Close]]-DAX__2019_2020__33[[#This Row],[Adj Open]])/DAX__2019_2020__33[[#This Row],[Adj Open]]</f>
        <v>-3.5115274854414062E-2</v>
      </c>
      <c r="J15081" s="50">
        <f>DAX__2019_2020__33[[#This Row],[Adj Close]]-DAX__2019_2020__33[[#This Row],[Adj Open]]</f>
        <v>-456.45996000000014</v>
      </c>
      <c r="K15081" s="50">
        <v>119641700</v>
      </c>
    </row>
    <row r="15082" spans="1:11" x14ac:dyDescent="0.3">
      <c r="A15082" s="51" t="s">
        <v>31206</v>
      </c>
      <c r="B15082" s="52">
        <v>44096</v>
      </c>
      <c r="C15082" s="50">
        <v>12629.70996</v>
      </c>
      <c r="D15082" s="50">
        <f>DAX__2019_2020__33[[#This Row],[Open]]*(DAX__2019_2020__33[[#This Row],[Adj Close]]/DAX__2019_2020__33[[#This Row],[Close]])</f>
        <v>12629.70996</v>
      </c>
      <c r="E15082" s="50">
        <v>12698.12012</v>
      </c>
      <c r="F15082" s="50">
        <v>12592.969730000001</v>
      </c>
      <c r="G15082" s="50">
        <v>12594.389649999999</v>
      </c>
      <c r="H15082" s="50">
        <v>12594.389649999999</v>
      </c>
      <c r="I15082" s="50">
        <f>(DAX__2019_2020__33[[#This Row],[Adj Close]]-DAX__2019_2020__33[[#This Row],[Adj Open]])/DAX__2019_2020__33[[#This Row],[Adj Open]]</f>
        <v>-2.7966049982038519E-3</v>
      </c>
      <c r="J15082" s="50">
        <f>DAX__2019_2020__33[[#This Row],[Adj Close]]-DAX__2019_2020__33[[#This Row],[Adj Open]]</f>
        <v>-35.320310000000973</v>
      </c>
      <c r="K15082" s="50">
        <v>69459600</v>
      </c>
    </row>
    <row r="15083" spans="1:11" x14ac:dyDescent="0.3">
      <c r="A15083" s="51" t="s">
        <v>31206</v>
      </c>
      <c r="B15083" s="52">
        <v>44097</v>
      </c>
      <c r="C15083" s="50">
        <v>12737.320309999999</v>
      </c>
      <c r="D15083" s="50">
        <f>DAX__2019_2020__33[[#This Row],[Open]]*(DAX__2019_2020__33[[#This Row],[Adj Close]]/DAX__2019_2020__33[[#This Row],[Close]])</f>
        <v>12737.320309999999</v>
      </c>
      <c r="E15083" s="50">
        <v>12830.700199999999</v>
      </c>
      <c r="F15083" s="50">
        <v>12642.969730000001</v>
      </c>
      <c r="G15083" s="50">
        <v>12642.969730000001</v>
      </c>
      <c r="H15083" s="50">
        <v>12642.969730000001</v>
      </c>
      <c r="I15083" s="50">
        <f>(DAX__2019_2020__33[[#This Row],[Adj Close]]-DAX__2019_2020__33[[#This Row],[Adj Open]])/DAX__2019_2020__33[[#This Row],[Adj Open]]</f>
        <v>-7.4074120540035667E-3</v>
      </c>
      <c r="J15083" s="50">
        <f>DAX__2019_2020__33[[#This Row],[Adj Close]]-DAX__2019_2020__33[[#This Row],[Adj Open]]</f>
        <v>-94.350579999998445</v>
      </c>
      <c r="K15083" s="50">
        <v>60244800</v>
      </c>
    </row>
    <row r="15084" spans="1:11" x14ac:dyDescent="0.3">
      <c r="A15084" s="51" t="s">
        <v>31206</v>
      </c>
      <c r="B15084" s="52">
        <v>44098</v>
      </c>
      <c r="C15084" s="50">
        <v>12520.469730000001</v>
      </c>
      <c r="D15084" s="50">
        <f>DAX__2019_2020__33[[#This Row],[Open]]*(DAX__2019_2020__33[[#This Row],[Adj Close]]/DAX__2019_2020__33[[#This Row],[Close]])</f>
        <v>12520.469730000001</v>
      </c>
      <c r="E15084" s="50">
        <v>12684.79981</v>
      </c>
      <c r="F15084" s="50">
        <v>12512.5</v>
      </c>
      <c r="G15084" s="50">
        <v>12606.570309999999</v>
      </c>
      <c r="H15084" s="50">
        <v>12606.570309999999</v>
      </c>
      <c r="I15084" s="50">
        <f>(DAX__2019_2020__33[[#This Row],[Adj Close]]-DAX__2019_2020__33[[#This Row],[Adj Open]])/DAX__2019_2020__33[[#This Row],[Adj Open]]</f>
        <v>6.876785125217378E-3</v>
      </c>
      <c r="J15084" s="50">
        <f>DAX__2019_2020__33[[#This Row],[Adj Close]]-DAX__2019_2020__33[[#This Row],[Adj Open]]</f>
        <v>86.100579999998445</v>
      </c>
      <c r="K15084" s="50">
        <v>61272100</v>
      </c>
    </row>
    <row r="15085" spans="1:11" x14ac:dyDescent="0.3">
      <c r="A15085" s="51" t="s">
        <v>31206</v>
      </c>
      <c r="B15085" s="52">
        <v>44099</v>
      </c>
      <c r="C15085" s="50">
        <v>12615.910159999999</v>
      </c>
      <c r="D15085" s="50">
        <f>DAX__2019_2020__33[[#This Row],[Open]]*(DAX__2019_2020__33[[#This Row],[Adj Close]]/DAX__2019_2020__33[[#This Row],[Close]])</f>
        <v>12615.910159999999</v>
      </c>
      <c r="E15085" s="50">
        <v>12622.76953</v>
      </c>
      <c r="F15085" s="50">
        <v>12341.58008</v>
      </c>
      <c r="G15085" s="50">
        <v>12469.200199999999</v>
      </c>
      <c r="H15085" s="50">
        <v>12469.200199999999</v>
      </c>
      <c r="I15085" s="50">
        <f>(DAX__2019_2020__33[[#This Row],[Adj Close]]-DAX__2019_2020__33[[#This Row],[Adj Open]])/DAX__2019_2020__33[[#This Row],[Adj Open]]</f>
        <v>-1.1628963597502357E-2</v>
      </c>
      <c r="J15085" s="50">
        <f>DAX__2019_2020__33[[#This Row],[Adj Close]]-DAX__2019_2020__33[[#This Row],[Adj Open]]</f>
        <v>-146.70996000000014</v>
      </c>
      <c r="K15085" s="50">
        <v>66129900</v>
      </c>
    </row>
    <row r="15086" spans="1:11" x14ac:dyDescent="0.3">
      <c r="A15086" s="51" t="s">
        <v>31206</v>
      </c>
      <c r="B15086" s="52">
        <v>44102</v>
      </c>
      <c r="C15086" s="50">
        <v>12673.73047</v>
      </c>
      <c r="D15086" s="50">
        <f>DAX__2019_2020__33[[#This Row],[Open]]*(DAX__2019_2020__33[[#This Row],[Adj Close]]/DAX__2019_2020__33[[#This Row],[Close]])</f>
        <v>12673.73047</v>
      </c>
      <c r="E15086" s="50">
        <v>12873.400390000001</v>
      </c>
      <c r="F15086" s="50">
        <v>12660.150390000001</v>
      </c>
      <c r="G15086" s="50">
        <v>12870.87012</v>
      </c>
      <c r="H15086" s="50">
        <v>12870.87012</v>
      </c>
      <c r="I15086" s="50">
        <f>(DAX__2019_2020__33[[#This Row],[Adj Close]]-DAX__2019_2020__33[[#This Row],[Adj Open]])/DAX__2019_2020__33[[#This Row],[Adj Open]]</f>
        <v>1.5554982052573125E-2</v>
      </c>
      <c r="J15086" s="50">
        <f>DAX__2019_2020__33[[#This Row],[Adj Close]]-DAX__2019_2020__33[[#This Row],[Adj Open]]</f>
        <v>197.13964999999916</v>
      </c>
      <c r="K15086" s="50">
        <v>72431000</v>
      </c>
    </row>
    <row r="15087" spans="1:11" x14ac:dyDescent="0.3">
      <c r="A15087" s="51" t="s">
        <v>31206</v>
      </c>
      <c r="B15087" s="52">
        <v>44103</v>
      </c>
      <c r="C15087" s="50">
        <v>12817.79004</v>
      </c>
      <c r="D15087" s="50">
        <f>DAX__2019_2020__33[[#This Row],[Open]]*(DAX__2019_2020__33[[#This Row],[Adj Close]]/DAX__2019_2020__33[[#This Row],[Close]])</f>
        <v>12817.79004</v>
      </c>
      <c r="E15087" s="50">
        <v>12859.139649999999</v>
      </c>
      <c r="F15087" s="50">
        <v>12738.29981</v>
      </c>
      <c r="G15087" s="50">
        <v>12825.820309999999</v>
      </c>
      <c r="H15087" s="50">
        <v>12825.820309999999</v>
      </c>
      <c r="I15087" s="50">
        <f>(DAX__2019_2020__33[[#This Row],[Adj Close]]-DAX__2019_2020__33[[#This Row],[Adj Open]])/DAX__2019_2020__33[[#This Row],[Adj Open]]</f>
        <v>6.2649411286497334E-4</v>
      </c>
      <c r="J15087" s="50">
        <f>DAX__2019_2020__33[[#This Row],[Adj Close]]-DAX__2019_2020__33[[#This Row],[Adj Open]]</f>
        <v>8.030269999999291</v>
      </c>
      <c r="K15087" s="50">
        <v>49842200</v>
      </c>
    </row>
    <row r="15088" spans="1:11" x14ac:dyDescent="0.3">
      <c r="A15088" s="51" t="s">
        <v>31206</v>
      </c>
      <c r="B15088" s="52">
        <v>44104</v>
      </c>
      <c r="C15088" s="50">
        <v>12754.76953</v>
      </c>
      <c r="D15088" s="50">
        <f>DAX__2019_2020__33[[#This Row],[Open]]*(DAX__2019_2020__33[[#This Row],[Adj Close]]/DAX__2019_2020__33[[#This Row],[Close]])</f>
        <v>12754.76953</v>
      </c>
      <c r="E15088" s="50">
        <v>12869.95996</v>
      </c>
      <c r="F15088" s="50">
        <v>12698.41992</v>
      </c>
      <c r="G15088" s="50">
        <v>12760.73047</v>
      </c>
      <c r="H15088" s="50">
        <v>12760.73047</v>
      </c>
      <c r="I15088" s="50">
        <f>(DAX__2019_2020__33[[#This Row],[Adj Close]]-DAX__2019_2020__33[[#This Row],[Adj Open]])/DAX__2019_2020__33[[#This Row],[Adj Open]]</f>
        <v>4.6734987927303198E-4</v>
      </c>
      <c r="J15088" s="50">
        <f>DAX__2019_2020__33[[#This Row],[Adj Close]]-DAX__2019_2020__33[[#This Row],[Adj Open]]</f>
        <v>5.9609400000008463</v>
      </c>
      <c r="K15088" s="50">
        <v>70303900</v>
      </c>
    </row>
    <row r="15089" spans="1:11" x14ac:dyDescent="0.3">
      <c r="A15089" s="51" t="s">
        <v>31206</v>
      </c>
      <c r="B15089" s="52">
        <v>44105</v>
      </c>
      <c r="C15089" s="50">
        <v>12812.08008</v>
      </c>
      <c r="D15089" s="50">
        <f>DAX__2019_2020__33[[#This Row],[Open]]*(DAX__2019_2020__33[[#This Row],[Adj Close]]/DAX__2019_2020__33[[#This Row],[Close]])</f>
        <v>12812.08008</v>
      </c>
      <c r="E15089" s="50">
        <v>12836.650390000001</v>
      </c>
      <c r="F15089" s="50">
        <v>12671.23047</v>
      </c>
      <c r="G15089" s="50">
        <v>12730.76953</v>
      </c>
      <c r="H15089" s="50">
        <v>12730.76953</v>
      </c>
      <c r="I15089" s="50">
        <f>(DAX__2019_2020__33[[#This Row],[Adj Close]]-DAX__2019_2020__33[[#This Row],[Adj Open]])/DAX__2019_2020__33[[#This Row],[Adj Open]]</f>
        <v>-6.3463972666646142E-3</v>
      </c>
      <c r="J15089" s="50">
        <f>DAX__2019_2020__33[[#This Row],[Adj Close]]-DAX__2019_2020__33[[#This Row],[Adj Open]]</f>
        <v>-81.310550000000148</v>
      </c>
      <c r="K15089" s="50">
        <v>87114100</v>
      </c>
    </row>
    <row r="15090" spans="1:11" x14ac:dyDescent="0.3">
      <c r="A15090" s="51" t="s">
        <v>31206</v>
      </c>
      <c r="B15090" s="52">
        <v>44106</v>
      </c>
      <c r="C15090" s="50">
        <v>12558.780269999999</v>
      </c>
      <c r="D15090" s="50">
        <f>DAX__2019_2020__33[[#This Row],[Open]]*(DAX__2019_2020__33[[#This Row],[Adj Close]]/DAX__2019_2020__33[[#This Row],[Close]])</f>
        <v>12558.780269999999</v>
      </c>
      <c r="E15090" s="50">
        <v>12690.25</v>
      </c>
      <c r="F15090" s="50">
        <v>12539.860350000001</v>
      </c>
      <c r="G15090" s="50">
        <v>12689.04004</v>
      </c>
      <c r="H15090" s="50">
        <v>12689.04004</v>
      </c>
      <c r="I15090" s="50">
        <f>(DAX__2019_2020__33[[#This Row],[Adj Close]]-DAX__2019_2020__33[[#This Row],[Adj Open]])/DAX__2019_2020__33[[#This Row],[Adj Open]]</f>
        <v>1.0372008045332302E-2</v>
      </c>
      <c r="J15090" s="50">
        <f>DAX__2019_2020__33[[#This Row],[Adj Close]]-DAX__2019_2020__33[[#This Row],[Adj Open]]</f>
        <v>130.25977000000057</v>
      </c>
      <c r="K15090" s="50">
        <v>67297700</v>
      </c>
    </row>
    <row r="15091" spans="1:11" x14ac:dyDescent="0.3">
      <c r="A15091" s="51" t="s">
        <v>31206</v>
      </c>
      <c r="B15091" s="52">
        <v>44109</v>
      </c>
      <c r="C15091" s="50">
        <v>12824.04981</v>
      </c>
      <c r="D15091" s="50">
        <f>DAX__2019_2020__33[[#This Row],[Open]]*(DAX__2019_2020__33[[#This Row],[Adj Close]]/DAX__2019_2020__33[[#This Row],[Close]])</f>
        <v>12824.04981</v>
      </c>
      <c r="E15091" s="50">
        <v>12842.48047</v>
      </c>
      <c r="F15091" s="50">
        <v>12727.75</v>
      </c>
      <c r="G15091" s="50">
        <v>12828.309569999999</v>
      </c>
      <c r="H15091" s="50">
        <v>12828.309569999999</v>
      </c>
      <c r="I15091" s="50">
        <f>(DAX__2019_2020__33[[#This Row],[Adj Close]]-DAX__2019_2020__33[[#This Row],[Adj Open]])/DAX__2019_2020__33[[#This Row],[Adj Open]]</f>
        <v>3.321696393191883E-4</v>
      </c>
      <c r="J15091" s="50">
        <f>DAX__2019_2020__33[[#This Row],[Adj Close]]-DAX__2019_2020__33[[#This Row],[Adj Open]]</f>
        <v>4.2597599999990052</v>
      </c>
      <c r="K15091" s="50">
        <v>56734400</v>
      </c>
    </row>
    <row r="15092" spans="1:11" x14ac:dyDescent="0.3">
      <c r="A15092" s="51" t="s">
        <v>31206</v>
      </c>
      <c r="B15092" s="52">
        <v>44110</v>
      </c>
      <c r="C15092" s="50">
        <v>12858.969730000001</v>
      </c>
      <c r="D15092" s="50">
        <f>DAX__2019_2020__33[[#This Row],[Open]]*(DAX__2019_2020__33[[#This Row],[Adj Close]]/DAX__2019_2020__33[[#This Row],[Close]])</f>
        <v>12858.969730000001</v>
      </c>
      <c r="E15092" s="50">
        <v>12966.089840000001</v>
      </c>
      <c r="F15092" s="50">
        <v>12779.650390000001</v>
      </c>
      <c r="G15092" s="50">
        <v>12906.01953</v>
      </c>
      <c r="H15092" s="50">
        <v>12906.01953</v>
      </c>
      <c r="I15092" s="50">
        <f>(DAX__2019_2020__33[[#This Row],[Adj Close]]-DAX__2019_2020__33[[#This Row],[Adj Open]])/DAX__2019_2020__33[[#This Row],[Adj Open]]</f>
        <v>3.658908994103283E-3</v>
      </c>
      <c r="J15092" s="50">
        <f>DAX__2019_2020__33[[#This Row],[Adj Close]]-DAX__2019_2020__33[[#This Row],[Adj Open]]</f>
        <v>47.049799999998868</v>
      </c>
      <c r="K15092" s="50">
        <v>60566500</v>
      </c>
    </row>
    <row r="15093" spans="1:11" x14ac:dyDescent="0.3">
      <c r="A15093" s="51" t="s">
        <v>31206</v>
      </c>
      <c r="B15093" s="52">
        <v>44111</v>
      </c>
      <c r="C15093" s="50">
        <v>12901.29004</v>
      </c>
      <c r="D15093" s="50">
        <f>DAX__2019_2020__33[[#This Row],[Open]]*(DAX__2019_2020__33[[#This Row],[Adj Close]]/DAX__2019_2020__33[[#This Row],[Close]])</f>
        <v>12901.29004</v>
      </c>
      <c r="E15093" s="50">
        <v>12959.01953</v>
      </c>
      <c r="F15093" s="50">
        <v>12837.110350000001</v>
      </c>
      <c r="G15093" s="50">
        <v>12928.570309999999</v>
      </c>
      <c r="H15093" s="50">
        <v>12928.570309999999</v>
      </c>
      <c r="I15093" s="50">
        <f>(DAX__2019_2020__33[[#This Row],[Adj Close]]-DAX__2019_2020__33[[#This Row],[Adj Open]])/DAX__2019_2020__33[[#This Row],[Adj Open]]</f>
        <v>2.1145381520311351E-3</v>
      </c>
      <c r="J15093" s="50">
        <f>DAX__2019_2020__33[[#This Row],[Adj Close]]-DAX__2019_2020__33[[#This Row],[Adj Open]]</f>
        <v>27.280269999999291</v>
      </c>
      <c r="K15093" s="50">
        <v>65533900</v>
      </c>
    </row>
    <row r="15094" spans="1:11" x14ac:dyDescent="0.3">
      <c r="A15094" s="51" t="s">
        <v>31206</v>
      </c>
      <c r="B15094" s="52">
        <v>44112</v>
      </c>
      <c r="C15094" s="50">
        <v>13011.23047</v>
      </c>
      <c r="D15094" s="50">
        <f>DAX__2019_2020__33[[#This Row],[Open]]*(DAX__2019_2020__33[[#This Row],[Adj Close]]/DAX__2019_2020__33[[#This Row],[Close]])</f>
        <v>13011.23047</v>
      </c>
      <c r="E15094" s="50">
        <v>13100.849609999999</v>
      </c>
      <c r="F15094" s="50">
        <v>12956.639649999999</v>
      </c>
      <c r="G15094" s="50">
        <v>13042.20996</v>
      </c>
      <c r="H15094" s="50">
        <v>13042.20996</v>
      </c>
      <c r="I15094" s="50">
        <f>(DAX__2019_2020__33[[#This Row],[Adj Close]]-DAX__2019_2020__33[[#This Row],[Adj Open]])/DAX__2019_2020__33[[#This Row],[Adj Open]]</f>
        <v>2.3809808051151763E-3</v>
      </c>
      <c r="J15094" s="50">
        <f>DAX__2019_2020__33[[#This Row],[Adj Close]]-DAX__2019_2020__33[[#This Row],[Adj Open]]</f>
        <v>30.979489999999714</v>
      </c>
      <c r="K15094" s="50">
        <v>64013400</v>
      </c>
    </row>
    <row r="15095" spans="1:11" x14ac:dyDescent="0.3">
      <c r="A15095" s="51" t="s">
        <v>31206</v>
      </c>
      <c r="B15095" s="52">
        <v>44113</v>
      </c>
      <c r="C15095" s="50">
        <v>13070.04004</v>
      </c>
      <c r="D15095" s="50">
        <f>DAX__2019_2020__33[[#This Row],[Open]]*(DAX__2019_2020__33[[#This Row],[Adj Close]]/DAX__2019_2020__33[[#This Row],[Close]])</f>
        <v>13070.04004</v>
      </c>
      <c r="E15095" s="50">
        <v>13096.440430000001</v>
      </c>
      <c r="F15095" s="50">
        <v>13009.98047</v>
      </c>
      <c r="G15095" s="50">
        <v>13051.23047</v>
      </c>
      <c r="H15095" s="50">
        <v>13051.23047</v>
      </c>
      <c r="I15095" s="50">
        <f>(DAX__2019_2020__33[[#This Row],[Adj Close]]-DAX__2019_2020__33[[#This Row],[Adj Open]])/DAX__2019_2020__33[[#This Row],[Adj Open]]</f>
        <v>-1.4391363716127865E-3</v>
      </c>
      <c r="J15095" s="50">
        <f>DAX__2019_2020__33[[#This Row],[Adj Close]]-DAX__2019_2020__33[[#This Row],[Adj Open]]</f>
        <v>-18.809569999999439</v>
      </c>
      <c r="K15095" s="50">
        <v>58947700</v>
      </c>
    </row>
    <row r="15096" spans="1:11" x14ac:dyDescent="0.3">
      <c r="A15096" s="51" t="s">
        <v>31206</v>
      </c>
      <c r="B15096" s="52">
        <v>44116</v>
      </c>
      <c r="C15096" s="50">
        <v>13086.059569999999</v>
      </c>
      <c r="D15096" s="50">
        <f>DAX__2019_2020__33[[#This Row],[Open]]*(DAX__2019_2020__33[[#This Row],[Adj Close]]/DAX__2019_2020__33[[#This Row],[Close]])</f>
        <v>13086.059569999999</v>
      </c>
      <c r="E15096" s="50">
        <v>13151.79981</v>
      </c>
      <c r="F15096" s="50">
        <v>13058.339840000001</v>
      </c>
      <c r="G15096" s="50">
        <v>13138.410159999999</v>
      </c>
      <c r="H15096" s="50">
        <v>13138.410159999999</v>
      </c>
      <c r="I15096" s="50">
        <f>(DAX__2019_2020__33[[#This Row],[Adj Close]]-DAX__2019_2020__33[[#This Row],[Adj Open]])/DAX__2019_2020__33[[#This Row],[Adj Open]]</f>
        <v>4.0004853806423577E-3</v>
      </c>
      <c r="J15096" s="50">
        <f>DAX__2019_2020__33[[#This Row],[Adj Close]]-DAX__2019_2020__33[[#This Row],[Adj Open]]</f>
        <v>52.350590000000011</v>
      </c>
      <c r="K15096" s="50">
        <v>48906400</v>
      </c>
    </row>
    <row r="15097" spans="1:11" x14ac:dyDescent="0.3">
      <c r="A15097" s="51" t="s">
        <v>31206</v>
      </c>
      <c r="B15097" s="52">
        <v>44117</v>
      </c>
      <c r="C15097" s="50">
        <v>13132.900390000001</v>
      </c>
      <c r="D15097" s="50">
        <f>DAX__2019_2020__33[[#This Row],[Open]]*(DAX__2019_2020__33[[#This Row],[Adj Close]]/DAX__2019_2020__33[[#This Row],[Close]])</f>
        <v>13132.900390000001</v>
      </c>
      <c r="E15097" s="50">
        <v>13132.900390000001</v>
      </c>
      <c r="F15097" s="50">
        <v>12959.700199999999</v>
      </c>
      <c r="G15097" s="50">
        <v>13018.990229999999</v>
      </c>
      <c r="H15097" s="50">
        <v>13018.990229999999</v>
      </c>
      <c r="I15097" s="50">
        <f>(DAX__2019_2020__33[[#This Row],[Adj Close]]-DAX__2019_2020__33[[#This Row],[Adj Open]])/DAX__2019_2020__33[[#This Row],[Adj Open]]</f>
        <v>-8.6736483653479732E-3</v>
      </c>
      <c r="J15097" s="50">
        <f>DAX__2019_2020__33[[#This Row],[Adj Close]]-DAX__2019_2020__33[[#This Row],[Adj Open]]</f>
        <v>-113.91016000000127</v>
      </c>
      <c r="K15097" s="50">
        <v>52838000</v>
      </c>
    </row>
    <row r="15098" spans="1:11" x14ac:dyDescent="0.3">
      <c r="A15098" s="51" t="s">
        <v>31206</v>
      </c>
      <c r="B15098" s="52">
        <v>44118</v>
      </c>
      <c r="C15098" s="50">
        <v>13012.690430000001</v>
      </c>
      <c r="D15098" s="50">
        <f>DAX__2019_2020__33[[#This Row],[Open]]*(DAX__2019_2020__33[[#This Row],[Adj Close]]/DAX__2019_2020__33[[#This Row],[Close]])</f>
        <v>13012.690430000001</v>
      </c>
      <c r="E15098" s="50">
        <v>13066.440430000001</v>
      </c>
      <c r="F15098" s="50">
        <v>12975.12012</v>
      </c>
      <c r="G15098" s="50">
        <v>13028.059569999999</v>
      </c>
      <c r="H15098" s="50">
        <v>13028.059569999999</v>
      </c>
      <c r="I15098" s="50">
        <f>(DAX__2019_2020__33[[#This Row],[Adj Close]]-DAX__2019_2020__33[[#This Row],[Adj Open]])/DAX__2019_2020__33[[#This Row],[Adj Open]]</f>
        <v>1.1810885752393081E-3</v>
      </c>
      <c r="J15098" s="50">
        <f>DAX__2019_2020__33[[#This Row],[Adj Close]]-DAX__2019_2020__33[[#This Row],[Adj Open]]</f>
        <v>15.369139999998879</v>
      </c>
      <c r="K15098" s="50">
        <v>52929600</v>
      </c>
    </row>
    <row r="15099" spans="1:11" x14ac:dyDescent="0.3">
      <c r="A15099" s="51" t="s">
        <v>31206</v>
      </c>
      <c r="B15099" s="52">
        <v>44119</v>
      </c>
      <c r="C15099" s="50">
        <v>12826.12988</v>
      </c>
      <c r="D15099" s="50">
        <f>DAX__2019_2020__33[[#This Row],[Open]]*(DAX__2019_2020__33[[#This Row],[Adj Close]]/DAX__2019_2020__33[[#This Row],[Close]])</f>
        <v>12826.12988</v>
      </c>
      <c r="E15099" s="50">
        <v>12839.54981</v>
      </c>
      <c r="F15099" s="50">
        <v>12599.820309999999</v>
      </c>
      <c r="G15099" s="50">
        <v>12703.75</v>
      </c>
      <c r="H15099" s="50">
        <v>12703.75</v>
      </c>
      <c r="I15099" s="50">
        <f>(DAX__2019_2020__33[[#This Row],[Adj Close]]-DAX__2019_2020__33[[#This Row],[Adj Open]])/DAX__2019_2020__33[[#This Row],[Adj Open]]</f>
        <v>-9.5414502383005962E-3</v>
      </c>
      <c r="J15099" s="50">
        <f>DAX__2019_2020__33[[#This Row],[Adj Close]]-DAX__2019_2020__33[[#This Row],[Adj Open]]</f>
        <v>-122.37988000000041</v>
      </c>
      <c r="K15099" s="50">
        <v>78930900</v>
      </c>
    </row>
    <row r="15100" spans="1:11" x14ac:dyDescent="0.3">
      <c r="A15100" s="51" t="s">
        <v>31206</v>
      </c>
      <c r="B15100" s="52">
        <v>44120</v>
      </c>
      <c r="C15100" s="50">
        <v>12773.349609999999</v>
      </c>
      <c r="D15100" s="50">
        <f>DAX__2019_2020__33[[#This Row],[Open]]*(DAX__2019_2020__33[[#This Row],[Adj Close]]/DAX__2019_2020__33[[#This Row],[Close]])</f>
        <v>12773.349609999999</v>
      </c>
      <c r="E15100" s="50">
        <v>12955.860350000001</v>
      </c>
      <c r="F15100" s="50">
        <v>12733.059569999999</v>
      </c>
      <c r="G15100" s="50">
        <v>12908.990229999999</v>
      </c>
      <c r="H15100" s="50">
        <v>12908.990229999999</v>
      </c>
      <c r="I15100" s="50">
        <f>(DAX__2019_2020__33[[#This Row],[Adj Close]]-DAX__2019_2020__33[[#This Row],[Adj Open]])/DAX__2019_2020__33[[#This Row],[Adj Open]]</f>
        <v>1.0619032919431705E-2</v>
      </c>
      <c r="J15100" s="50">
        <f>DAX__2019_2020__33[[#This Row],[Adj Close]]-DAX__2019_2020__33[[#This Row],[Adj Open]]</f>
        <v>135.64062000000013</v>
      </c>
      <c r="K15100" s="50">
        <v>76567800</v>
      </c>
    </row>
    <row r="15101" spans="1:11" x14ac:dyDescent="0.3">
      <c r="A15101" s="51" t="s">
        <v>31206</v>
      </c>
      <c r="B15101" s="52">
        <v>44123</v>
      </c>
      <c r="C15101" s="50">
        <v>12948.62988</v>
      </c>
      <c r="D15101" s="50">
        <f>DAX__2019_2020__33[[#This Row],[Open]]*(DAX__2019_2020__33[[#This Row],[Adj Close]]/DAX__2019_2020__33[[#This Row],[Close]])</f>
        <v>12948.62988</v>
      </c>
      <c r="E15101" s="50">
        <v>13028.73047</v>
      </c>
      <c r="F15101" s="50">
        <v>12820.259770000001</v>
      </c>
      <c r="G15101" s="50">
        <v>12854.660159999999</v>
      </c>
      <c r="H15101" s="50">
        <v>12854.660159999999</v>
      </c>
      <c r="I15101" s="50">
        <f>(DAX__2019_2020__33[[#This Row],[Adj Close]]-DAX__2019_2020__33[[#This Row],[Adj Open]])/DAX__2019_2020__33[[#This Row],[Adj Open]]</f>
        <v>-7.2571168433150828E-3</v>
      </c>
      <c r="J15101" s="50">
        <f>DAX__2019_2020__33[[#This Row],[Adj Close]]-DAX__2019_2020__33[[#This Row],[Adj Open]]</f>
        <v>-93.969720000000962</v>
      </c>
      <c r="K15101" s="50">
        <v>48577300</v>
      </c>
    </row>
    <row r="15102" spans="1:11" x14ac:dyDescent="0.3">
      <c r="A15102" s="51" t="s">
        <v>31206</v>
      </c>
      <c r="B15102" s="52">
        <v>44124</v>
      </c>
      <c r="C15102" s="50">
        <v>12819.150390000001</v>
      </c>
      <c r="D15102" s="50">
        <f>DAX__2019_2020__33[[#This Row],[Open]]*(DAX__2019_2020__33[[#This Row],[Adj Close]]/DAX__2019_2020__33[[#This Row],[Close]])</f>
        <v>12819.150390000001</v>
      </c>
      <c r="E15102" s="50">
        <v>12850.29004</v>
      </c>
      <c r="F15102" s="50">
        <v>12725.450199999999</v>
      </c>
      <c r="G15102" s="50">
        <v>12736.950199999999</v>
      </c>
      <c r="H15102" s="50">
        <v>12736.950199999999</v>
      </c>
      <c r="I15102" s="50">
        <f>(DAX__2019_2020__33[[#This Row],[Adj Close]]-DAX__2019_2020__33[[#This Row],[Adj Open]])/DAX__2019_2020__33[[#This Row],[Adj Open]]</f>
        <v>-6.4122962520296468E-3</v>
      </c>
      <c r="J15102" s="50">
        <f>DAX__2019_2020__33[[#This Row],[Adj Close]]-DAX__2019_2020__33[[#This Row],[Adj Open]]</f>
        <v>-82.200190000001385</v>
      </c>
      <c r="K15102" s="50">
        <v>61466800</v>
      </c>
    </row>
    <row r="15103" spans="1:11" x14ac:dyDescent="0.3">
      <c r="A15103" s="51" t="s">
        <v>31206</v>
      </c>
      <c r="B15103" s="52">
        <v>44125</v>
      </c>
      <c r="C15103" s="50">
        <v>12764.450199999999</v>
      </c>
      <c r="D15103" s="50">
        <f>DAX__2019_2020__33[[#This Row],[Open]]*(DAX__2019_2020__33[[#This Row],[Adj Close]]/DAX__2019_2020__33[[#This Row],[Close]])</f>
        <v>12764.450199999999</v>
      </c>
      <c r="E15103" s="50">
        <v>12765.04981</v>
      </c>
      <c r="F15103" s="50">
        <v>12545.589840000001</v>
      </c>
      <c r="G15103" s="50">
        <v>12557.639649999999</v>
      </c>
      <c r="H15103" s="50">
        <v>12557.639649999999</v>
      </c>
      <c r="I15103" s="50">
        <f>(DAX__2019_2020__33[[#This Row],[Adj Close]]-DAX__2019_2020__33[[#This Row],[Adj Open]])/DAX__2019_2020__33[[#This Row],[Adj Open]]</f>
        <v>-1.6202072690917793E-2</v>
      </c>
      <c r="J15103" s="50">
        <f>DAX__2019_2020__33[[#This Row],[Adj Close]]-DAX__2019_2020__33[[#This Row],[Adj Open]]</f>
        <v>-206.81055000000015</v>
      </c>
      <c r="K15103" s="50">
        <v>62615800</v>
      </c>
    </row>
    <row r="15104" spans="1:11" x14ac:dyDescent="0.3">
      <c r="A15104" s="51" t="s">
        <v>31206</v>
      </c>
      <c r="B15104" s="52">
        <v>44126</v>
      </c>
      <c r="C15104" s="50">
        <v>12429.410159999999</v>
      </c>
      <c r="D15104" s="50">
        <f>DAX__2019_2020__33[[#This Row],[Open]]*(DAX__2019_2020__33[[#This Row],[Adj Close]]/DAX__2019_2020__33[[#This Row],[Close]])</f>
        <v>12429.410159999999</v>
      </c>
      <c r="E15104" s="50">
        <v>12583.01953</v>
      </c>
      <c r="F15104" s="50">
        <v>12345.450199999999</v>
      </c>
      <c r="G15104" s="50">
        <v>12543.059569999999</v>
      </c>
      <c r="H15104" s="50">
        <v>12543.059569999999</v>
      </c>
      <c r="I15104" s="50">
        <f>(DAX__2019_2020__33[[#This Row],[Adj Close]]-DAX__2019_2020__33[[#This Row],[Adj Open]])/DAX__2019_2020__33[[#This Row],[Adj Open]]</f>
        <v>9.143588355121109E-3</v>
      </c>
      <c r="J15104" s="50">
        <f>DAX__2019_2020__33[[#This Row],[Adj Close]]-DAX__2019_2020__33[[#This Row],[Adj Open]]</f>
        <v>113.64940999999999</v>
      </c>
      <c r="K15104" s="50">
        <v>59735400</v>
      </c>
    </row>
    <row r="15105" spans="1:11" x14ac:dyDescent="0.3">
      <c r="A15105" s="51" t="s">
        <v>31206</v>
      </c>
      <c r="B15105" s="52">
        <v>44127</v>
      </c>
      <c r="C15105" s="50">
        <v>12517.98047</v>
      </c>
      <c r="D15105" s="50">
        <f>DAX__2019_2020__33[[#This Row],[Open]]*(DAX__2019_2020__33[[#This Row],[Adj Close]]/DAX__2019_2020__33[[#This Row],[Close]])</f>
        <v>12517.98047</v>
      </c>
      <c r="E15105" s="50">
        <v>12718.26953</v>
      </c>
      <c r="F15105" s="50">
        <v>12514.990229999999</v>
      </c>
      <c r="G15105" s="50">
        <v>12645.75</v>
      </c>
      <c r="H15105" s="50">
        <v>12645.75</v>
      </c>
      <c r="I15105" s="50">
        <f>(DAX__2019_2020__33[[#This Row],[Adj Close]]-DAX__2019_2020__33[[#This Row],[Adj Open]])/DAX__2019_2020__33[[#This Row],[Adj Open]]</f>
        <v>1.0206880439397232E-2</v>
      </c>
      <c r="J15105" s="50">
        <f>DAX__2019_2020__33[[#This Row],[Adj Close]]-DAX__2019_2020__33[[#This Row],[Adj Open]]</f>
        <v>127.76952999999958</v>
      </c>
      <c r="K15105" s="50">
        <v>55669200</v>
      </c>
    </row>
    <row r="15106" spans="1:11" x14ac:dyDescent="0.3">
      <c r="A15106" s="51" t="s">
        <v>31206</v>
      </c>
      <c r="B15106" s="52">
        <v>44130</v>
      </c>
      <c r="C15106" s="50">
        <v>12303.410159999999</v>
      </c>
      <c r="D15106" s="50">
        <f>DAX__2019_2020__33[[#This Row],[Open]]*(DAX__2019_2020__33[[#This Row],[Adj Close]]/DAX__2019_2020__33[[#This Row],[Close]])</f>
        <v>12303.410159999999</v>
      </c>
      <c r="E15106" s="50">
        <v>12404.509770000001</v>
      </c>
      <c r="F15106" s="50">
        <v>12174.219730000001</v>
      </c>
      <c r="G15106" s="50">
        <v>12177.179690000001</v>
      </c>
      <c r="H15106" s="50">
        <v>12177.179690000001</v>
      </c>
      <c r="I15106" s="50">
        <f>(DAX__2019_2020__33[[#This Row],[Adj Close]]-DAX__2019_2020__33[[#This Row],[Adj Open]])/DAX__2019_2020__33[[#This Row],[Adj Open]]</f>
        <v>-1.0259795321657278E-2</v>
      </c>
      <c r="J15106" s="50">
        <f>DAX__2019_2020__33[[#This Row],[Adj Close]]-DAX__2019_2020__33[[#This Row],[Adj Open]]</f>
        <v>-126.2304699999986</v>
      </c>
      <c r="K15106" s="50">
        <v>81595500</v>
      </c>
    </row>
    <row r="15107" spans="1:11" x14ac:dyDescent="0.3">
      <c r="A15107" s="51" t="s">
        <v>31206</v>
      </c>
      <c r="B15107" s="52">
        <v>44131</v>
      </c>
      <c r="C15107" s="50">
        <v>12206.41992</v>
      </c>
      <c r="D15107" s="50">
        <f>DAX__2019_2020__33[[#This Row],[Open]]*(DAX__2019_2020__33[[#This Row],[Adj Close]]/DAX__2019_2020__33[[#This Row],[Close]])</f>
        <v>12206.41992</v>
      </c>
      <c r="E15107" s="50">
        <v>12223.599609999999</v>
      </c>
      <c r="F15107" s="50">
        <v>12034.79981</v>
      </c>
      <c r="G15107" s="50">
        <v>12063.570309999999</v>
      </c>
      <c r="H15107" s="50">
        <v>12063.570309999999</v>
      </c>
      <c r="I15107" s="50">
        <f>(DAX__2019_2020__33[[#This Row],[Adj Close]]-DAX__2019_2020__33[[#This Row],[Adj Open]])/DAX__2019_2020__33[[#This Row],[Adj Open]]</f>
        <v>-1.1702826130530263E-2</v>
      </c>
      <c r="J15107" s="50">
        <f>DAX__2019_2020__33[[#This Row],[Adj Close]]-DAX__2019_2020__33[[#This Row],[Adj Open]]</f>
        <v>-142.84961000000112</v>
      </c>
      <c r="K15107" s="50">
        <v>87405600</v>
      </c>
    </row>
    <row r="15108" spans="1:11" x14ac:dyDescent="0.3">
      <c r="A15108" s="51" t="s">
        <v>31206</v>
      </c>
      <c r="B15108" s="52">
        <v>44132</v>
      </c>
      <c r="C15108" s="50">
        <v>11848.309569999999</v>
      </c>
      <c r="D15108" s="50">
        <f>DAX__2019_2020__33[[#This Row],[Open]]*(DAX__2019_2020__33[[#This Row],[Adj Close]]/DAX__2019_2020__33[[#This Row],[Close]])</f>
        <v>11848.309569999999</v>
      </c>
      <c r="E15108" s="50">
        <v>11852.01953</v>
      </c>
      <c r="F15108" s="50">
        <v>11457.12012</v>
      </c>
      <c r="G15108" s="50">
        <v>11560.509770000001</v>
      </c>
      <c r="H15108" s="50">
        <v>11560.509770000001</v>
      </c>
      <c r="I15108" s="50">
        <f>(DAX__2019_2020__33[[#This Row],[Adj Close]]-DAX__2019_2020__33[[#This Row],[Adj Open]])/DAX__2019_2020__33[[#This Row],[Adj Open]]</f>
        <v>-2.4290368030956071E-2</v>
      </c>
      <c r="J15108" s="50">
        <f>DAX__2019_2020__33[[#This Row],[Adj Close]]-DAX__2019_2020__33[[#This Row],[Adj Open]]</f>
        <v>-287.79979999999887</v>
      </c>
      <c r="K15108" s="50">
        <v>137190500</v>
      </c>
    </row>
    <row r="15109" spans="1:11" x14ac:dyDescent="0.3">
      <c r="A15109" s="51" t="s">
        <v>31206</v>
      </c>
      <c r="B15109" s="52">
        <v>44133</v>
      </c>
      <c r="C15109" s="50">
        <v>11631.070309999999</v>
      </c>
      <c r="D15109" s="50">
        <f>DAX__2019_2020__33[[#This Row],[Open]]*(DAX__2019_2020__33[[#This Row],[Adj Close]]/DAX__2019_2020__33[[#This Row],[Close]])</f>
        <v>11631.070309999999</v>
      </c>
      <c r="E15109" s="50">
        <v>11707.429690000001</v>
      </c>
      <c r="F15109" s="50">
        <v>11458.559569999999</v>
      </c>
      <c r="G15109" s="50">
        <v>11598.070309999999</v>
      </c>
      <c r="H15109" s="50">
        <v>11598.070309999999</v>
      </c>
      <c r="I15109" s="50">
        <f>(DAX__2019_2020__33[[#This Row],[Adj Close]]-DAX__2019_2020__33[[#This Row],[Adj Open]])/DAX__2019_2020__33[[#This Row],[Adj Open]]</f>
        <v>-2.8372281415604307E-3</v>
      </c>
      <c r="J15109" s="50">
        <f>DAX__2019_2020__33[[#This Row],[Adj Close]]-DAX__2019_2020__33[[#This Row],[Adj Open]]</f>
        <v>-33</v>
      </c>
      <c r="K15109" s="50">
        <v>104958400</v>
      </c>
    </row>
    <row r="15110" spans="1:11" x14ac:dyDescent="0.3">
      <c r="A15110" s="51" t="s">
        <v>31206</v>
      </c>
      <c r="B15110" s="52">
        <v>44134</v>
      </c>
      <c r="C15110" s="50">
        <v>11472.610350000001</v>
      </c>
      <c r="D15110" s="50">
        <f>DAX__2019_2020__33[[#This Row],[Open]]*(DAX__2019_2020__33[[#This Row],[Adj Close]]/DAX__2019_2020__33[[#This Row],[Close]])</f>
        <v>11472.610350000001</v>
      </c>
      <c r="E15110" s="50">
        <v>11614.12988</v>
      </c>
      <c r="F15110" s="50">
        <v>11450.08008</v>
      </c>
      <c r="G15110" s="50">
        <v>11556.48047</v>
      </c>
      <c r="H15110" s="50">
        <v>11556.48047</v>
      </c>
      <c r="I15110" s="50">
        <f>(DAX__2019_2020__33[[#This Row],[Adj Close]]-DAX__2019_2020__33[[#This Row],[Adj Open]])/DAX__2019_2020__33[[#This Row],[Adj Open]]</f>
        <v>7.3104653118459288E-3</v>
      </c>
      <c r="J15110" s="50">
        <f>DAX__2019_2020__33[[#This Row],[Adj Close]]-DAX__2019_2020__33[[#This Row],[Adj Open]]</f>
        <v>83.870119999999588</v>
      </c>
      <c r="K15110" s="50">
        <v>85600400</v>
      </c>
    </row>
    <row r="15111" spans="1:11" x14ac:dyDescent="0.3">
      <c r="A15111" s="51" t="s">
        <v>31206</v>
      </c>
      <c r="B15111" s="52">
        <v>44137</v>
      </c>
      <c r="C15111" s="50">
        <v>11602.910159999999</v>
      </c>
      <c r="D15111" s="50">
        <f>DAX__2019_2020__33[[#This Row],[Open]]*(DAX__2019_2020__33[[#This Row],[Adj Close]]/DAX__2019_2020__33[[#This Row],[Close]])</f>
        <v>11602.910159999999</v>
      </c>
      <c r="E15111" s="50">
        <v>11838</v>
      </c>
      <c r="F15111" s="50">
        <v>11551.360350000001</v>
      </c>
      <c r="G15111" s="50">
        <v>11788.280269999999</v>
      </c>
      <c r="H15111" s="50">
        <v>11788.280269999999</v>
      </c>
      <c r="I15111" s="50">
        <f>(DAX__2019_2020__33[[#This Row],[Adj Close]]-DAX__2019_2020__33[[#This Row],[Adj Open]])/DAX__2019_2020__33[[#This Row],[Adj Open]]</f>
        <v>1.597617386016198E-2</v>
      </c>
      <c r="J15111" s="50">
        <f>DAX__2019_2020__33[[#This Row],[Adj Close]]-DAX__2019_2020__33[[#This Row],[Adj Open]]</f>
        <v>185.37010999999984</v>
      </c>
      <c r="K15111" s="50">
        <v>78370800</v>
      </c>
    </row>
    <row r="15112" spans="1:11" x14ac:dyDescent="0.3">
      <c r="A15112" s="51" t="s">
        <v>31206</v>
      </c>
      <c r="B15112" s="52">
        <v>44138</v>
      </c>
      <c r="C15112" s="50">
        <v>11858.809569999999</v>
      </c>
      <c r="D15112" s="50">
        <f>DAX__2019_2020__33[[#This Row],[Open]]*(DAX__2019_2020__33[[#This Row],[Adj Close]]/DAX__2019_2020__33[[#This Row],[Close]])</f>
        <v>11858.809569999999</v>
      </c>
      <c r="E15112" s="50">
        <v>12088.98047</v>
      </c>
      <c r="F15112" s="50">
        <v>11851.030269999999</v>
      </c>
      <c r="G15112" s="50">
        <v>12088.98047</v>
      </c>
      <c r="H15112" s="50">
        <v>12088.98047</v>
      </c>
      <c r="I15112" s="50">
        <f>(DAX__2019_2020__33[[#This Row],[Adj Close]]-DAX__2019_2020__33[[#This Row],[Adj Open]])/DAX__2019_2020__33[[#This Row],[Adj Open]]</f>
        <v>1.9409275327456076E-2</v>
      </c>
      <c r="J15112" s="50">
        <f>DAX__2019_2020__33[[#This Row],[Adj Close]]-DAX__2019_2020__33[[#This Row],[Adj Open]]</f>
        <v>230.17090000000098</v>
      </c>
      <c r="K15112" s="50">
        <v>86771500</v>
      </c>
    </row>
    <row r="15113" spans="1:11" x14ac:dyDescent="0.3">
      <c r="A15113" s="51" t="s">
        <v>31206</v>
      </c>
      <c r="B15113" s="52">
        <v>44139</v>
      </c>
      <c r="C15113" s="50">
        <v>11896.110350000001</v>
      </c>
      <c r="D15113" s="50">
        <f>DAX__2019_2020__33[[#This Row],[Open]]*(DAX__2019_2020__33[[#This Row],[Adj Close]]/DAX__2019_2020__33[[#This Row],[Close]])</f>
        <v>11896.110350000001</v>
      </c>
      <c r="E15113" s="50">
        <v>12329.95996</v>
      </c>
      <c r="F15113" s="50">
        <v>11848.20996</v>
      </c>
      <c r="G15113" s="50">
        <v>12324.219730000001</v>
      </c>
      <c r="H15113" s="50">
        <v>12324.219730000001</v>
      </c>
      <c r="I15113" s="50">
        <f>(DAX__2019_2020__33[[#This Row],[Adj Close]]-DAX__2019_2020__33[[#This Row],[Adj Open]])/DAX__2019_2020__33[[#This Row],[Adj Open]]</f>
        <v>3.598734102193326E-2</v>
      </c>
      <c r="J15113" s="50">
        <f>DAX__2019_2020__33[[#This Row],[Adj Close]]-DAX__2019_2020__33[[#This Row],[Adj Open]]</f>
        <v>428.10937999999987</v>
      </c>
      <c r="K15113" s="50">
        <v>105442100</v>
      </c>
    </row>
    <row r="15114" spans="1:11" x14ac:dyDescent="0.3">
      <c r="A15114" s="51" t="s">
        <v>31206</v>
      </c>
      <c r="B15114" s="52">
        <v>44140</v>
      </c>
      <c r="C15114" s="50">
        <v>12420.87988</v>
      </c>
      <c r="D15114" s="50">
        <f>DAX__2019_2020__33[[#This Row],[Open]]*(DAX__2019_2020__33[[#This Row],[Adj Close]]/DAX__2019_2020__33[[#This Row],[Close]])</f>
        <v>12420.87988</v>
      </c>
      <c r="E15114" s="50">
        <v>12591.29981</v>
      </c>
      <c r="F15114" s="50">
        <v>12398.589840000001</v>
      </c>
      <c r="G15114" s="50">
        <v>12568.089840000001</v>
      </c>
      <c r="H15114" s="50">
        <v>12568.089840000001</v>
      </c>
      <c r="I15114" s="50">
        <f>(DAX__2019_2020__33[[#This Row],[Adj Close]]-DAX__2019_2020__33[[#This Row],[Adj Open]])/DAX__2019_2020__33[[#This Row],[Adj Open]]</f>
        <v>1.1851814156663443E-2</v>
      </c>
      <c r="J15114" s="50">
        <f>DAX__2019_2020__33[[#This Row],[Adj Close]]-DAX__2019_2020__33[[#This Row],[Adj Open]]</f>
        <v>147.20996000000014</v>
      </c>
      <c r="K15114" s="50">
        <v>87078000</v>
      </c>
    </row>
    <row r="15115" spans="1:11" x14ac:dyDescent="0.3">
      <c r="A15115" s="51" t="s">
        <v>31206</v>
      </c>
      <c r="B15115" s="52">
        <v>44141</v>
      </c>
      <c r="C15115" s="50">
        <v>12531.740229999999</v>
      </c>
      <c r="D15115" s="50">
        <f>DAX__2019_2020__33[[#This Row],[Open]]*(DAX__2019_2020__33[[#This Row],[Adj Close]]/DAX__2019_2020__33[[#This Row],[Close]])</f>
        <v>12531.740229999999</v>
      </c>
      <c r="E15115" s="50">
        <v>12595.87012</v>
      </c>
      <c r="F15115" s="50">
        <v>12370.08008</v>
      </c>
      <c r="G15115" s="50">
        <v>12480.01953</v>
      </c>
      <c r="H15115" s="50">
        <v>12480.01953</v>
      </c>
      <c r="I15115" s="50">
        <f>(DAX__2019_2020__33[[#This Row],[Adj Close]]-DAX__2019_2020__33[[#This Row],[Adj Open]])/DAX__2019_2020__33[[#This Row],[Adj Open]]</f>
        <v>-4.1271761982573313E-3</v>
      </c>
      <c r="J15115" s="50">
        <f>DAX__2019_2020__33[[#This Row],[Adj Close]]-DAX__2019_2020__33[[#This Row],[Adj Open]]</f>
        <v>-51.720699999999852</v>
      </c>
      <c r="K15115" s="50">
        <v>80481100</v>
      </c>
    </row>
    <row r="15116" spans="1:11" x14ac:dyDescent="0.3">
      <c r="A15116" s="51" t="s">
        <v>31206</v>
      </c>
      <c r="B15116" s="52">
        <v>44144</v>
      </c>
      <c r="C15116" s="50">
        <v>12713.190430000001</v>
      </c>
      <c r="D15116" s="50">
        <f>DAX__2019_2020__33[[#This Row],[Open]]*(DAX__2019_2020__33[[#This Row],[Adj Close]]/DAX__2019_2020__33[[#This Row],[Close]])</f>
        <v>12713.190430000001</v>
      </c>
      <c r="E15116" s="50">
        <v>13297.04981</v>
      </c>
      <c r="F15116" s="50">
        <v>12670.58008</v>
      </c>
      <c r="G15116" s="50">
        <v>13095.969730000001</v>
      </c>
      <c r="H15116" s="50">
        <v>13095.969730000001</v>
      </c>
      <c r="I15116" s="50">
        <f>(DAX__2019_2020__33[[#This Row],[Adj Close]]-DAX__2019_2020__33[[#This Row],[Adj Open]])/DAX__2019_2020__33[[#This Row],[Adj Open]]</f>
        <v>3.0108830832639398E-2</v>
      </c>
      <c r="J15116" s="50">
        <f>DAX__2019_2020__33[[#This Row],[Adj Close]]-DAX__2019_2020__33[[#This Row],[Adj Open]]</f>
        <v>382.77930000000015</v>
      </c>
      <c r="K15116" s="50">
        <v>189268100</v>
      </c>
    </row>
    <row r="15117" spans="1:11" x14ac:dyDescent="0.3">
      <c r="A15117" s="51" t="s">
        <v>31206</v>
      </c>
      <c r="B15117" s="52">
        <v>44145</v>
      </c>
      <c r="C15117" s="50">
        <v>13109.76953</v>
      </c>
      <c r="D15117" s="50">
        <f>DAX__2019_2020__33[[#This Row],[Open]]*(DAX__2019_2020__33[[#This Row],[Adj Close]]/DAX__2019_2020__33[[#This Row],[Close]])</f>
        <v>13109.76953</v>
      </c>
      <c r="E15117" s="50">
        <v>13237.589840000001</v>
      </c>
      <c r="F15117" s="50">
        <v>13018.429690000001</v>
      </c>
      <c r="G15117" s="50">
        <v>13163.110350000001</v>
      </c>
      <c r="H15117" s="50">
        <v>13163.110350000001</v>
      </c>
      <c r="I15117" s="50">
        <f>(DAX__2019_2020__33[[#This Row],[Adj Close]]-DAX__2019_2020__33[[#This Row],[Adj Open]])/DAX__2019_2020__33[[#This Row],[Adj Open]]</f>
        <v>4.0687839612998334E-3</v>
      </c>
      <c r="J15117" s="50">
        <f>DAX__2019_2020__33[[#This Row],[Adj Close]]-DAX__2019_2020__33[[#This Row],[Adj Open]]</f>
        <v>53.340820000001258</v>
      </c>
      <c r="K15117" s="50">
        <v>142547600</v>
      </c>
    </row>
    <row r="15118" spans="1:11" x14ac:dyDescent="0.3">
      <c r="A15118" s="51" t="s">
        <v>31206</v>
      </c>
      <c r="B15118" s="52">
        <v>44146</v>
      </c>
      <c r="C15118" s="50">
        <v>13205.950199999999</v>
      </c>
      <c r="D15118" s="50">
        <f>DAX__2019_2020__33[[#This Row],[Open]]*(DAX__2019_2020__33[[#This Row],[Adj Close]]/DAX__2019_2020__33[[#This Row],[Close]])</f>
        <v>13205.950199999999</v>
      </c>
      <c r="E15118" s="50">
        <v>13244.320309999999</v>
      </c>
      <c r="F15118" s="50">
        <v>13138.759770000001</v>
      </c>
      <c r="G15118" s="50">
        <v>13216.179690000001</v>
      </c>
      <c r="H15118" s="50">
        <v>13216.179690000001</v>
      </c>
      <c r="I15118" s="50">
        <f>(DAX__2019_2020__33[[#This Row],[Adj Close]]-DAX__2019_2020__33[[#This Row],[Adj Open]])/DAX__2019_2020__33[[#This Row],[Adj Open]]</f>
        <v>7.7461218958720091E-4</v>
      </c>
      <c r="J15118" s="50">
        <f>DAX__2019_2020__33[[#This Row],[Adj Close]]-DAX__2019_2020__33[[#This Row],[Adj Open]]</f>
        <v>10.229490000001533</v>
      </c>
      <c r="K15118" s="50">
        <v>95527800</v>
      </c>
    </row>
    <row r="15119" spans="1:11" x14ac:dyDescent="0.3">
      <c r="A15119" s="51" t="s">
        <v>31206</v>
      </c>
      <c r="B15119" s="52">
        <v>44147</v>
      </c>
      <c r="C15119" s="50">
        <v>13073.48047</v>
      </c>
      <c r="D15119" s="50">
        <f>DAX__2019_2020__33[[#This Row],[Open]]*(DAX__2019_2020__33[[#This Row],[Adj Close]]/DAX__2019_2020__33[[#This Row],[Close]])</f>
        <v>13073.48047</v>
      </c>
      <c r="E15119" s="50">
        <v>13168.089840000001</v>
      </c>
      <c r="F15119" s="50">
        <v>13022.280269999999</v>
      </c>
      <c r="G15119" s="50">
        <v>13052.950199999999</v>
      </c>
      <c r="H15119" s="50">
        <v>13052.950199999999</v>
      </c>
      <c r="I15119" s="50">
        <f>(DAX__2019_2020__33[[#This Row],[Adj Close]]-DAX__2019_2020__33[[#This Row],[Adj Open]])/DAX__2019_2020__33[[#This Row],[Adj Open]]</f>
        <v>-1.5703752376509351E-3</v>
      </c>
      <c r="J15119" s="50">
        <f>DAX__2019_2020__33[[#This Row],[Adj Close]]-DAX__2019_2020__33[[#This Row],[Adj Open]]</f>
        <v>-20.53027000000111</v>
      </c>
      <c r="K15119" s="50">
        <v>82374800</v>
      </c>
    </row>
    <row r="15120" spans="1:11" x14ac:dyDescent="0.3">
      <c r="A15120" s="51" t="s">
        <v>31206</v>
      </c>
      <c r="B15120" s="52">
        <v>44148</v>
      </c>
      <c r="C15120" s="50">
        <v>13036.969730000001</v>
      </c>
      <c r="D15120" s="50">
        <f>DAX__2019_2020__33[[#This Row],[Open]]*(DAX__2019_2020__33[[#This Row],[Adj Close]]/DAX__2019_2020__33[[#This Row],[Close]])</f>
        <v>13036.969730000001</v>
      </c>
      <c r="E15120" s="50">
        <v>13145.48047</v>
      </c>
      <c r="F15120" s="50">
        <v>13004.820309999999</v>
      </c>
      <c r="G15120" s="50">
        <v>13076.719730000001</v>
      </c>
      <c r="H15120" s="50">
        <v>13076.719730000001</v>
      </c>
      <c r="I15120" s="50">
        <f>(DAX__2019_2020__33[[#This Row],[Adj Close]]-DAX__2019_2020__33[[#This Row],[Adj Open]])/DAX__2019_2020__33[[#This Row],[Adj Open]]</f>
        <v>3.049021423170858E-3</v>
      </c>
      <c r="J15120" s="50">
        <f>DAX__2019_2020__33[[#This Row],[Adj Close]]-DAX__2019_2020__33[[#This Row],[Adj Open]]</f>
        <v>39.75</v>
      </c>
      <c r="K15120" s="50">
        <v>79173300</v>
      </c>
    </row>
    <row r="15121" spans="1:11" x14ac:dyDescent="0.3">
      <c r="A15121" s="51" t="s">
        <v>31206</v>
      </c>
      <c r="B15121" s="52">
        <v>44151</v>
      </c>
      <c r="C15121" s="50">
        <v>13170.51953</v>
      </c>
      <c r="D15121" s="50">
        <f>DAX__2019_2020__33[[#This Row],[Open]]*(DAX__2019_2020__33[[#This Row],[Adj Close]]/DAX__2019_2020__33[[#This Row],[Close]])</f>
        <v>13170.51953</v>
      </c>
      <c r="E15121" s="50">
        <v>13277.450199999999</v>
      </c>
      <c r="F15121" s="50">
        <v>13081.110350000001</v>
      </c>
      <c r="G15121" s="50">
        <v>13138.610350000001</v>
      </c>
      <c r="H15121" s="50">
        <v>13138.610350000001</v>
      </c>
      <c r="I15121" s="50">
        <f>(DAX__2019_2020__33[[#This Row],[Adj Close]]-DAX__2019_2020__33[[#This Row],[Adj Open]])/DAX__2019_2020__33[[#This Row],[Adj Open]]</f>
        <v>-2.4227730673277961E-3</v>
      </c>
      <c r="J15121" s="50">
        <f>DAX__2019_2020__33[[#This Row],[Adj Close]]-DAX__2019_2020__33[[#This Row],[Adj Open]]</f>
        <v>-31.909179999998742</v>
      </c>
      <c r="K15121" s="50">
        <v>85190200</v>
      </c>
    </row>
    <row r="15122" spans="1:11" x14ac:dyDescent="0.3">
      <c r="A15122" s="51" t="s">
        <v>31206</v>
      </c>
      <c r="B15122" s="52">
        <v>44152</v>
      </c>
      <c r="C15122" s="50">
        <v>13130.54004</v>
      </c>
      <c r="D15122" s="50">
        <f>DAX__2019_2020__33[[#This Row],[Open]]*(DAX__2019_2020__33[[#This Row],[Adj Close]]/DAX__2019_2020__33[[#This Row],[Close]])</f>
        <v>13130.54004</v>
      </c>
      <c r="E15122" s="50">
        <v>13151.01953</v>
      </c>
      <c r="F15122" s="50">
        <v>13050.410159999999</v>
      </c>
      <c r="G15122" s="50">
        <v>13133.469730000001</v>
      </c>
      <c r="H15122" s="50">
        <v>13133.469730000001</v>
      </c>
      <c r="I15122" s="50">
        <f>(DAX__2019_2020__33[[#This Row],[Adj Close]]-DAX__2019_2020__33[[#This Row],[Adj Open]])/DAX__2019_2020__33[[#This Row],[Adj Open]]</f>
        <v>2.2312029749545979E-4</v>
      </c>
      <c r="J15122" s="50">
        <f>DAX__2019_2020__33[[#This Row],[Adj Close]]-DAX__2019_2020__33[[#This Row],[Adj Open]]</f>
        <v>2.9296900000008463</v>
      </c>
      <c r="K15122" s="50">
        <v>68587800</v>
      </c>
    </row>
    <row r="15123" spans="1:11" x14ac:dyDescent="0.3">
      <c r="A15123" s="51" t="s">
        <v>31206</v>
      </c>
      <c r="B15123" s="52">
        <v>44153</v>
      </c>
      <c r="C15123" s="50">
        <v>13086.429690000001</v>
      </c>
      <c r="D15123" s="50">
        <f>DAX__2019_2020__33[[#This Row],[Open]]*(DAX__2019_2020__33[[#This Row],[Adj Close]]/DAX__2019_2020__33[[#This Row],[Close]])</f>
        <v>13086.429690000001</v>
      </c>
      <c r="E15123" s="50">
        <v>13213.62988</v>
      </c>
      <c r="F15123" s="50">
        <v>13074.66992</v>
      </c>
      <c r="G15123" s="50">
        <v>13201.889649999999</v>
      </c>
      <c r="H15123" s="50">
        <v>13201.889649999999</v>
      </c>
      <c r="I15123" s="50">
        <f>(DAX__2019_2020__33[[#This Row],[Adj Close]]-DAX__2019_2020__33[[#This Row],[Adj Open]])/DAX__2019_2020__33[[#This Row],[Adj Open]]</f>
        <v>8.8228770363720423E-3</v>
      </c>
      <c r="J15123" s="50">
        <f>DAX__2019_2020__33[[#This Row],[Adj Close]]-DAX__2019_2020__33[[#This Row],[Adj Open]]</f>
        <v>115.45995999999832</v>
      </c>
      <c r="K15123" s="50">
        <v>67639800</v>
      </c>
    </row>
    <row r="15124" spans="1:11" x14ac:dyDescent="0.3">
      <c r="A15124" s="51" t="s">
        <v>31206</v>
      </c>
      <c r="B15124" s="52">
        <v>44154</v>
      </c>
      <c r="C15124" s="50">
        <v>13101.70996</v>
      </c>
      <c r="D15124" s="50">
        <f>DAX__2019_2020__33[[#This Row],[Open]]*(DAX__2019_2020__33[[#This Row],[Adj Close]]/DAX__2019_2020__33[[#This Row],[Close]])</f>
        <v>13101.70996</v>
      </c>
      <c r="E15124" s="50">
        <v>13138.139649999999</v>
      </c>
      <c r="F15124" s="50">
        <v>13034.509770000001</v>
      </c>
      <c r="G15124" s="50">
        <v>13086.160159999999</v>
      </c>
      <c r="H15124" s="50">
        <v>13086.160159999999</v>
      </c>
      <c r="I15124" s="50">
        <f>(DAX__2019_2020__33[[#This Row],[Adj Close]]-DAX__2019_2020__33[[#This Row],[Adj Open]])/DAX__2019_2020__33[[#This Row],[Adj Open]]</f>
        <v>-1.1868527121631294E-3</v>
      </c>
      <c r="J15124" s="50">
        <f>DAX__2019_2020__33[[#This Row],[Adj Close]]-DAX__2019_2020__33[[#This Row],[Adj Open]]</f>
        <v>-15.549800000000687</v>
      </c>
      <c r="K15124" s="50">
        <v>68038800</v>
      </c>
    </row>
    <row r="15125" spans="1:11" x14ac:dyDescent="0.3">
      <c r="A15125" s="51" t="s">
        <v>31206</v>
      </c>
      <c r="B15125" s="52">
        <v>44155</v>
      </c>
      <c r="C15125" s="50">
        <v>13054.639649999999</v>
      </c>
      <c r="D15125" s="50">
        <f>DAX__2019_2020__33[[#This Row],[Open]]*(DAX__2019_2020__33[[#This Row],[Adj Close]]/DAX__2019_2020__33[[#This Row],[Close]])</f>
        <v>13054.639649999999</v>
      </c>
      <c r="E15125" s="50">
        <v>13172.910159999999</v>
      </c>
      <c r="F15125" s="50">
        <v>13054.639649999999</v>
      </c>
      <c r="G15125" s="50">
        <v>13137.25</v>
      </c>
      <c r="H15125" s="50">
        <v>13137.25</v>
      </c>
      <c r="I15125" s="50">
        <f>(DAX__2019_2020__33[[#This Row],[Adj Close]]-DAX__2019_2020__33[[#This Row],[Adj Open]])/DAX__2019_2020__33[[#This Row],[Adj Open]]</f>
        <v>6.328045217242043E-3</v>
      </c>
      <c r="J15125" s="50">
        <f>DAX__2019_2020__33[[#This Row],[Adj Close]]-DAX__2019_2020__33[[#This Row],[Adj Open]]</f>
        <v>82.610350000000835</v>
      </c>
      <c r="K15125" s="50">
        <v>70127200</v>
      </c>
    </row>
    <row r="15126" spans="1:11" x14ac:dyDescent="0.3">
      <c r="A15126" s="51" t="s">
        <v>31206</v>
      </c>
      <c r="B15126" s="52">
        <v>44158</v>
      </c>
      <c r="C15126" s="50">
        <v>13215.440430000001</v>
      </c>
      <c r="D15126" s="50">
        <f>DAX__2019_2020__33[[#This Row],[Open]]*(DAX__2019_2020__33[[#This Row],[Adj Close]]/DAX__2019_2020__33[[#This Row],[Close]])</f>
        <v>13215.440430000001</v>
      </c>
      <c r="E15126" s="50">
        <v>13312.41992</v>
      </c>
      <c r="F15126" s="50">
        <v>13126.969730000001</v>
      </c>
      <c r="G15126" s="50">
        <v>13126.969730000001</v>
      </c>
      <c r="H15126" s="50">
        <v>13126.969730000001</v>
      </c>
      <c r="I15126" s="50">
        <f>(DAX__2019_2020__33[[#This Row],[Adj Close]]-DAX__2019_2020__33[[#This Row],[Adj Open]])/DAX__2019_2020__33[[#This Row],[Adj Open]]</f>
        <v>-6.6944950089718536E-3</v>
      </c>
      <c r="J15126" s="50">
        <f>DAX__2019_2020__33[[#This Row],[Adj Close]]-DAX__2019_2020__33[[#This Row],[Adj Open]]</f>
        <v>-88.470699999999852</v>
      </c>
      <c r="K15126" s="50">
        <v>68582800</v>
      </c>
    </row>
    <row r="15127" spans="1:11" x14ac:dyDescent="0.3">
      <c r="A15127" s="51" t="s">
        <v>31206</v>
      </c>
      <c r="B15127" s="52">
        <v>44159</v>
      </c>
      <c r="C15127" s="50">
        <v>13254.41992</v>
      </c>
      <c r="D15127" s="50">
        <f>DAX__2019_2020__33[[#This Row],[Open]]*(DAX__2019_2020__33[[#This Row],[Adj Close]]/DAX__2019_2020__33[[#This Row],[Close]])</f>
        <v>13254.41992</v>
      </c>
      <c r="E15127" s="50">
        <v>13296.759770000001</v>
      </c>
      <c r="F15127" s="50">
        <v>13192.320309999999</v>
      </c>
      <c r="G15127" s="50">
        <v>13292.440430000001</v>
      </c>
      <c r="H15127" s="50">
        <v>13292.440430000001</v>
      </c>
      <c r="I15127" s="50">
        <f>(DAX__2019_2020__33[[#This Row],[Adj Close]]-DAX__2019_2020__33[[#This Row],[Adj Open]])/DAX__2019_2020__33[[#This Row],[Adj Open]]</f>
        <v>2.8685155766515267E-3</v>
      </c>
      <c r="J15127" s="50">
        <f>DAX__2019_2020__33[[#This Row],[Adj Close]]-DAX__2019_2020__33[[#This Row],[Adj Open]]</f>
        <v>38.020510000000286</v>
      </c>
      <c r="K15127" s="50">
        <v>82733000</v>
      </c>
    </row>
    <row r="15128" spans="1:11" x14ac:dyDescent="0.3">
      <c r="A15128" s="51" t="s">
        <v>31206</v>
      </c>
      <c r="B15128" s="52">
        <v>44160</v>
      </c>
      <c r="C15128" s="50">
        <v>13346.76953</v>
      </c>
      <c r="D15128" s="50">
        <f>DAX__2019_2020__33[[#This Row],[Open]]*(DAX__2019_2020__33[[#This Row],[Adj Close]]/DAX__2019_2020__33[[#This Row],[Close]])</f>
        <v>13346.76953</v>
      </c>
      <c r="E15128" s="50">
        <v>13346.95996</v>
      </c>
      <c r="F15128" s="50">
        <v>13235.820309999999</v>
      </c>
      <c r="G15128" s="50">
        <v>13289.79981</v>
      </c>
      <c r="H15128" s="50">
        <v>13289.79981</v>
      </c>
      <c r="I15128" s="50">
        <f>(DAX__2019_2020__33[[#This Row],[Adj Close]]-DAX__2019_2020__33[[#This Row],[Adj Open]])/DAX__2019_2020__33[[#This Row],[Adj Open]]</f>
        <v>-4.2684276425052755E-3</v>
      </c>
      <c r="J15128" s="50">
        <f>DAX__2019_2020__33[[#This Row],[Adj Close]]-DAX__2019_2020__33[[#This Row],[Adj Open]]</f>
        <v>-56.969719999999143</v>
      </c>
      <c r="K15128" s="50">
        <v>76832800</v>
      </c>
    </row>
    <row r="15129" spans="1:11" x14ac:dyDescent="0.3">
      <c r="A15129" s="51" t="s">
        <v>31206</v>
      </c>
      <c r="B15129" s="52">
        <v>44161</v>
      </c>
      <c r="C15129" s="50">
        <v>13315.20996</v>
      </c>
      <c r="D15129" s="50">
        <f>DAX__2019_2020__33[[#This Row],[Open]]*(DAX__2019_2020__33[[#This Row],[Adj Close]]/DAX__2019_2020__33[[#This Row],[Close]])</f>
        <v>13315.20996</v>
      </c>
      <c r="E15129" s="50">
        <v>13316.190430000001</v>
      </c>
      <c r="F15129" s="50">
        <v>13274.889649999999</v>
      </c>
      <c r="G15129" s="50">
        <v>13286.570309999999</v>
      </c>
      <c r="H15129" s="50">
        <v>13286.570309999999</v>
      </c>
      <c r="I15129" s="50">
        <f>(DAX__2019_2020__33[[#This Row],[Adj Close]]-DAX__2019_2020__33[[#This Row],[Adj Open]])/DAX__2019_2020__33[[#This Row],[Adj Open]]</f>
        <v>-2.1508973636943673E-3</v>
      </c>
      <c r="J15129" s="50">
        <f>DAX__2019_2020__33[[#This Row],[Adj Close]]-DAX__2019_2020__33[[#This Row],[Adj Open]]</f>
        <v>-28.639650000000984</v>
      </c>
      <c r="K15129" s="50">
        <v>42951900</v>
      </c>
    </row>
    <row r="15130" spans="1:11" x14ac:dyDescent="0.3">
      <c r="A15130" s="51" t="s">
        <v>31206</v>
      </c>
      <c r="B15130" s="52">
        <v>44162</v>
      </c>
      <c r="C15130" s="50">
        <v>13280.509770000001</v>
      </c>
      <c r="D15130" s="50">
        <f>DAX__2019_2020__33[[#This Row],[Open]]*(DAX__2019_2020__33[[#This Row],[Adj Close]]/DAX__2019_2020__33[[#This Row],[Close]])</f>
        <v>13280.509770000001</v>
      </c>
      <c r="E15130" s="50">
        <v>13364.16992</v>
      </c>
      <c r="F15130" s="50">
        <v>13272.740229999999</v>
      </c>
      <c r="G15130" s="50">
        <v>13335.679690000001</v>
      </c>
      <c r="H15130" s="50">
        <v>13335.679690000001</v>
      </c>
      <c r="I15130" s="50">
        <f>(DAX__2019_2020__33[[#This Row],[Adj Close]]-DAX__2019_2020__33[[#This Row],[Adj Open]])/DAX__2019_2020__33[[#This Row],[Adj Open]]</f>
        <v>4.1542019813596565E-3</v>
      </c>
      <c r="J15130" s="50">
        <f>DAX__2019_2020__33[[#This Row],[Adj Close]]-DAX__2019_2020__33[[#This Row],[Adj Open]]</f>
        <v>55.169920000000275</v>
      </c>
      <c r="K15130" s="50">
        <v>63823200</v>
      </c>
    </row>
    <row r="15131" spans="1:11" x14ac:dyDescent="0.3">
      <c r="A15131" s="51" t="s">
        <v>31206</v>
      </c>
      <c r="B15131" s="52">
        <v>44165</v>
      </c>
      <c r="C15131" s="50">
        <v>13270.509770000001</v>
      </c>
      <c r="D15131" s="50">
        <f>DAX__2019_2020__33[[#This Row],[Open]]*(DAX__2019_2020__33[[#This Row],[Adj Close]]/DAX__2019_2020__33[[#This Row],[Close]])</f>
        <v>13270.509770000001</v>
      </c>
      <c r="E15131" s="50">
        <v>13445.110350000001</v>
      </c>
      <c r="F15131" s="50">
        <v>13256.759770000001</v>
      </c>
      <c r="G15131" s="50">
        <v>13291.160159999999</v>
      </c>
      <c r="H15131" s="50">
        <v>13291.160159999999</v>
      </c>
      <c r="I15131" s="50">
        <f>(DAX__2019_2020__33[[#This Row],[Adj Close]]-DAX__2019_2020__33[[#This Row],[Adj Open]])/DAX__2019_2020__33[[#This Row],[Adj Open]]</f>
        <v>1.5561112841860993E-3</v>
      </c>
      <c r="J15131" s="50">
        <f>DAX__2019_2020__33[[#This Row],[Adj Close]]-DAX__2019_2020__33[[#This Row],[Adj Open]]</f>
        <v>20.650389999998879</v>
      </c>
      <c r="K15131" s="50">
        <v>107366400</v>
      </c>
    </row>
    <row r="15132" spans="1:11" x14ac:dyDescent="0.3">
      <c r="A15132" s="51" t="s">
        <v>31206</v>
      </c>
      <c r="B15132" s="52">
        <v>44166</v>
      </c>
      <c r="C15132" s="50">
        <v>13371.660159999999</v>
      </c>
      <c r="D15132" s="50">
        <f>DAX__2019_2020__33[[#This Row],[Open]]*(DAX__2019_2020__33[[#This Row],[Adj Close]]/DAX__2019_2020__33[[#This Row],[Close]])</f>
        <v>13371.660159999999</v>
      </c>
      <c r="E15132" s="50">
        <v>13434.29981</v>
      </c>
      <c r="F15132" s="50">
        <v>13334.990229999999</v>
      </c>
      <c r="G15132" s="50">
        <v>13382.29981</v>
      </c>
      <c r="H15132" s="50">
        <v>13382.29981</v>
      </c>
      <c r="I15132" s="50">
        <f>(DAX__2019_2020__33[[#This Row],[Adj Close]]-DAX__2019_2020__33[[#This Row],[Adj Open]])/DAX__2019_2020__33[[#This Row],[Adj Open]]</f>
        <v>7.9568653949405965E-4</v>
      </c>
      <c r="J15132" s="50">
        <f>DAX__2019_2020__33[[#This Row],[Adj Close]]-DAX__2019_2020__33[[#This Row],[Adj Open]]</f>
        <v>10.639650000000984</v>
      </c>
      <c r="K15132" s="50">
        <v>66675500</v>
      </c>
    </row>
    <row r="15133" spans="1:11" x14ac:dyDescent="0.3">
      <c r="A15133" s="51" t="s">
        <v>31206</v>
      </c>
      <c r="B15133" s="52">
        <v>44167</v>
      </c>
      <c r="C15133" s="50">
        <v>13341.910159999999</v>
      </c>
      <c r="D15133" s="50">
        <f>DAX__2019_2020__33[[#This Row],[Open]]*(DAX__2019_2020__33[[#This Row],[Adj Close]]/DAX__2019_2020__33[[#This Row],[Close]])</f>
        <v>13341.910159999999</v>
      </c>
      <c r="E15133" s="50">
        <v>13359.26953</v>
      </c>
      <c r="F15133" s="50">
        <v>13272.469730000001</v>
      </c>
      <c r="G15133" s="50">
        <v>13313.240229999999</v>
      </c>
      <c r="H15133" s="50">
        <v>13313.240229999999</v>
      </c>
      <c r="I15133" s="50">
        <f>(DAX__2019_2020__33[[#This Row],[Adj Close]]-DAX__2019_2020__33[[#This Row],[Adj Open]])/DAX__2019_2020__33[[#This Row],[Adj Open]]</f>
        <v>-2.1488624684308341E-3</v>
      </c>
      <c r="J15133" s="50">
        <f>DAX__2019_2020__33[[#This Row],[Adj Close]]-DAX__2019_2020__33[[#This Row],[Adj Open]]</f>
        <v>-28.669930000000022</v>
      </c>
      <c r="K15133" s="50">
        <v>63822100</v>
      </c>
    </row>
    <row r="15134" spans="1:11" x14ac:dyDescent="0.3">
      <c r="A15134" s="51" t="s">
        <v>31206</v>
      </c>
      <c r="B15134" s="52">
        <v>44168</v>
      </c>
      <c r="C15134" s="50">
        <v>13304.83008</v>
      </c>
      <c r="D15134" s="50">
        <f>DAX__2019_2020__33[[#This Row],[Open]]*(DAX__2019_2020__33[[#This Row],[Adj Close]]/DAX__2019_2020__33[[#This Row],[Close]])</f>
        <v>13304.83008</v>
      </c>
      <c r="E15134" s="50">
        <v>13307.54004</v>
      </c>
      <c r="F15134" s="50">
        <v>13223.929690000001</v>
      </c>
      <c r="G15134" s="50">
        <v>13252.860350000001</v>
      </c>
      <c r="H15134" s="50">
        <v>13252.860350000001</v>
      </c>
      <c r="I15134" s="50">
        <f>(DAX__2019_2020__33[[#This Row],[Adj Close]]-DAX__2019_2020__33[[#This Row],[Adj Open]])/DAX__2019_2020__33[[#This Row],[Adj Open]]</f>
        <v>-3.9060799489743572E-3</v>
      </c>
      <c r="J15134" s="50">
        <f>DAX__2019_2020__33[[#This Row],[Adj Close]]-DAX__2019_2020__33[[#This Row],[Adj Open]]</f>
        <v>-51.96972999999889</v>
      </c>
      <c r="K15134" s="50">
        <v>64310300</v>
      </c>
    </row>
    <row r="15135" spans="1:11" x14ac:dyDescent="0.3">
      <c r="A15135" s="51" t="s">
        <v>31206</v>
      </c>
      <c r="B15135" s="52">
        <v>44169</v>
      </c>
      <c r="C15135" s="50">
        <v>13230.610350000001</v>
      </c>
      <c r="D15135" s="50">
        <f>DAX__2019_2020__33[[#This Row],[Open]]*(DAX__2019_2020__33[[#This Row],[Adj Close]]/DAX__2019_2020__33[[#This Row],[Close]])</f>
        <v>13230.610350000001</v>
      </c>
      <c r="E15135" s="50">
        <v>13315.37012</v>
      </c>
      <c r="F15135" s="50">
        <v>13225.08008</v>
      </c>
      <c r="G15135" s="50">
        <v>13298.95996</v>
      </c>
      <c r="H15135" s="50">
        <v>13298.95996</v>
      </c>
      <c r="I15135" s="50">
        <f>(DAX__2019_2020__33[[#This Row],[Adj Close]]-DAX__2019_2020__33[[#This Row],[Adj Open]])/DAX__2019_2020__33[[#This Row],[Adj Open]]</f>
        <v>5.1660209311507159E-3</v>
      </c>
      <c r="J15135" s="50">
        <f>DAX__2019_2020__33[[#This Row],[Adj Close]]-DAX__2019_2020__33[[#This Row],[Adj Open]]</f>
        <v>68.349609999999302</v>
      </c>
      <c r="K15135" s="50">
        <v>64074800</v>
      </c>
    </row>
    <row r="15136" spans="1:11" x14ac:dyDescent="0.3">
      <c r="A15136" s="51" t="s">
        <v>31206</v>
      </c>
      <c r="B15136" s="52">
        <v>44172</v>
      </c>
      <c r="C15136" s="50">
        <v>13255.780269999999</v>
      </c>
      <c r="D15136" s="50">
        <f>DAX__2019_2020__33[[#This Row],[Open]]*(DAX__2019_2020__33[[#This Row],[Adj Close]]/DAX__2019_2020__33[[#This Row],[Close]])</f>
        <v>13255.780269999999</v>
      </c>
      <c r="E15136" s="50">
        <v>13289.429690000001</v>
      </c>
      <c r="F15136" s="50">
        <v>13163.259770000001</v>
      </c>
      <c r="G15136" s="50">
        <v>13271</v>
      </c>
      <c r="H15136" s="50">
        <v>13271</v>
      </c>
      <c r="I15136" s="50">
        <f>(DAX__2019_2020__33[[#This Row],[Adj Close]]-DAX__2019_2020__33[[#This Row],[Adj Open]])/DAX__2019_2020__33[[#This Row],[Adj Open]]</f>
        <v>1.1481579876852252E-3</v>
      </c>
      <c r="J15136" s="50">
        <f>DAX__2019_2020__33[[#This Row],[Adj Close]]-DAX__2019_2020__33[[#This Row],[Adj Open]]</f>
        <v>15.219730000000709</v>
      </c>
      <c r="K15136" s="50">
        <v>54320100</v>
      </c>
    </row>
    <row r="15137" spans="1:11" x14ac:dyDescent="0.3">
      <c r="A15137" s="51" t="s">
        <v>31206</v>
      </c>
      <c r="B15137" s="52">
        <v>44173</v>
      </c>
      <c r="C15137" s="50">
        <v>13248.01953</v>
      </c>
      <c r="D15137" s="50">
        <f>DAX__2019_2020__33[[#This Row],[Open]]*(DAX__2019_2020__33[[#This Row],[Adj Close]]/DAX__2019_2020__33[[#This Row],[Close]])</f>
        <v>13248.01953</v>
      </c>
      <c r="E15137" s="50">
        <v>13297.490229999999</v>
      </c>
      <c r="F15137" s="50">
        <v>13199.450199999999</v>
      </c>
      <c r="G15137" s="50">
        <v>13278.490229999999</v>
      </c>
      <c r="H15137" s="50">
        <v>13278.490229999999</v>
      </c>
      <c r="I15137" s="50">
        <f>(DAX__2019_2020__33[[#This Row],[Adj Close]]-DAX__2019_2020__33[[#This Row],[Adj Open]])/DAX__2019_2020__33[[#This Row],[Adj Open]]</f>
        <v>2.3000192542741407E-3</v>
      </c>
      <c r="J15137" s="50">
        <f>DAX__2019_2020__33[[#This Row],[Adj Close]]-DAX__2019_2020__33[[#This Row],[Adj Open]]</f>
        <v>30.470699999999852</v>
      </c>
      <c r="K15137" s="50">
        <v>54198400</v>
      </c>
    </row>
    <row r="15138" spans="1:11" x14ac:dyDescent="0.3">
      <c r="A15138" s="51" t="s">
        <v>31206</v>
      </c>
      <c r="B15138" s="52">
        <v>44174</v>
      </c>
      <c r="C15138" s="50">
        <v>13344.139649999999</v>
      </c>
      <c r="D15138" s="50">
        <f>DAX__2019_2020__33[[#This Row],[Open]]*(DAX__2019_2020__33[[#This Row],[Adj Close]]/DAX__2019_2020__33[[#This Row],[Close]])</f>
        <v>13344.139649999999</v>
      </c>
      <c r="E15138" s="50">
        <v>13454.12988</v>
      </c>
      <c r="F15138" s="50">
        <v>13327.87012</v>
      </c>
      <c r="G15138" s="50">
        <v>13340.259770000001</v>
      </c>
      <c r="H15138" s="50">
        <v>13340.259770000001</v>
      </c>
      <c r="I15138" s="50">
        <f>(DAX__2019_2020__33[[#This Row],[Adj Close]]-DAX__2019_2020__33[[#This Row],[Adj Open]])/DAX__2019_2020__33[[#This Row],[Adj Open]]</f>
        <v>-2.9075535042070647E-4</v>
      </c>
      <c r="J15138" s="50">
        <f>DAX__2019_2020__33[[#This Row],[Adj Close]]-DAX__2019_2020__33[[#This Row],[Adj Open]]</f>
        <v>-3.8798799999985931</v>
      </c>
      <c r="K15138" s="50">
        <v>77308800</v>
      </c>
    </row>
    <row r="15139" spans="1:11" x14ac:dyDescent="0.3">
      <c r="A15139" s="51" t="s">
        <v>31206</v>
      </c>
      <c r="B15139" s="52">
        <v>44175</v>
      </c>
      <c r="C15139" s="50">
        <v>13341.679690000001</v>
      </c>
      <c r="D15139" s="50">
        <f>DAX__2019_2020__33[[#This Row],[Open]]*(DAX__2019_2020__33[[#This Row],[Adj Close]]/DAX__2019_2020__33[[#This Row],[Close]])</f>
        <v>13341.679690000001</v>
      </c>
      <c r="E15139" s="50">
        <v>13370.440430000001</v>
      </c>
      <c r="F15139" s="50">
        <v>13213.059569999999</v>
      </c>
      <c r="G15139" s="50">
        <v>13295.73047</v>
      </c>
      <c r="H15139" s="50">
        <v>13295.73047</v>
      </c>
      <c r="I15139" s="50">
        <f>(DAX__2019_2020__33[[#This Row],[Adj Close]]-DAX__2019_2020__33[[#This Row],[Adj Open]])/DAX__2019_2020__33[[#This Row],[Adj Open]]</f>
        <v>-3.4440356137796337E-3</v>
      </c>
      <c r="J15139" s="50">
        <f>DAX__2019_2020__33[[#This Row],[Adj Close]]-DAX__2019_2020__33[[#This Row],[Adj Open]]</f>
        <v>-45.949220000000423</v>
      </c>
      <c r="K15139" s="50">
        <v>68806500</v>
      </c>
    </row>
    <row r="15140" spans="1:11" x14ac:dyDescent="0.3">
      <c r="A15140" s="51" t="s">
        <v>31206</v>
      </c>
      <c r="B15140" s="52">
        <v>44176</v>
      </c>
      <c r="C15140" s="50">
        <v>13255.240229999999</v>
      </c>
      <c r="D15140" s="50">
        <f>DAX__2019_2020__33[[#This Row],[Open]]*(DAX__2019_2020__33[[#This Row],[Adj Close]]/DAX__2019_2020__33[[#This Row],[Close]])</f>
        <v>13255.240229999999</v>
      </c>
      <c r="E15140" s="50">
        <v>13265.610350000001</v>
      </c>
      <c r="F15140" s="50">
        <v>13009.48047</v>
      </c>
      <c r="G15140" s="50">
        <v>13114.29981</v>
      </c>
      <c r="H15140" s="50">
        <v>13114.29981</v>
      </c>
      <c r="I15140" s="50">
        <f>(DAX__2019_2020__33[[#This Row],[Adj Close]]-DAX__2019_2020__33[[#This Row],[Adj Open]])/DAX__2019_2020__33[[#This Row],[Adj Open]]</f>
        <v>-1.0632807671113706E-2</v>
      </c>
      <c r="J15140" s="50">
        <f>DAX__2019_2020__33[[#This Row],[Adj Close]]-DAX__2019_2020__33[[#This Row],[Adj Open]]</f>
        <v>-140.94041999999899</v>
      </c>
      <c r="K15140" s="50">
        <v>82142300</v>
      </c>
    </row>
    <row r="15141" spans="1:11" x14ac:dyDescent="0.3">
      <c r="A15141" s="51" t="s">
        <v>31206</v>
      </c>
      <c r="B15141" s="52">
        <v>44179</v>
      </c>
      <c r="C15141" s="50">
        <v>13224.259770000001</v>
      </c>
      <c r="D15141" s="50">
        <f>DAX__2019_2020__33[[#This Row],[Open]]*(DAX__2019_2020__33[[#This Row],[Adj Close]]/DAX__2019_2020__33[[#This Row],[Close]])</f>
        <v>13224.259770000001</v>
      </c>
      <c r="E15141" s="50">
        <v>13292.29981</v>
      </c>
      <c r="F15141" s="50">
        <v>13190.530269999999</v>
      </c>
      <c r="G15141" s="50">
        <v>13223.160159999999</v>
      </c>
      <c r="H15141" s="50">
        <v>13223.160159999999</v>
      </c>
      <c r="I15141" s="50">
        <f>(DAX__2019_2020__33[[#This Row],[Adj Close]]-DAX__2019_2020__33[[#This Row],[Adj Open]])/DAX__2019_2020__33[[#This Row],[Adj Open]]</f>
        <v>-8.3150967927569762E-5</v>
      </c>
      <c r="J15141" s="50">
        <f>DAX__2019_2020__33[[#This Row],[Adj Close]]-DAX__2019_2020__33[[#This Row],[Adj Open]]</f>
        <v>-1.0996100000011211</v>
      </c>
      <c r="K15141" s="50">
        <v>63016100</v>
      </c>
    </row>
    <row r="15142" spans="1:11" x14ac:dyDescent="0.3">
      <c r="A15142" s="51" t="s">
        <v>31206</v>
      </c>
      <c r="B15142" s="52">
        <v>44180</v>
      </c>
      <c r="C15142" s="50">
        <v>13216.490229999999</v>
      </c>
      <c r="D15142" s="50">
        <f>DAX__2019_2020__33[[#This Row],[Open]]*(DAX__2019_2020__33[[#This Row],[Adj Close]]/DAX__2019_2020__33[[#This Row],[Close]])</f>
        <v>13216.490229999999</v>
      </c>
      <c r="E15142" s="50">
        <v>13374.95996</v>
      </c>
      <c r="F15142" s="50">
        <v>13210.150390000001</v>
      </c>
      <c r="G15142" s="50">
        <v>13362.87012</v>
      </c>
      <c r="H15142" s="50">
        <v>13362.87012</v>
      </c>
      <c r="I15142" s="50">
        <f>(DAX__2019_2020__33[[#This Row],[Adj Close]]-DAX__2019_2020__33[[#This Row],[Adj Open]])/DAX__2019_2020__33[[#This Row],[Adj Open]]</f>
        <v>1.1075549366936593E-2</v>
      </c>
      <c r="J15142" s="50">
        <f>DAX__2019_2020__33[[#This Row],[Adj Close]]-DAX__2019_2020__33[[#This Row],[Adj Open]]</f>
        <v>146.37989000000016</v>
      </c>
      <c r="K15142" s="50">
        <v>67265000</v>
      </c>
    </row>
    <row r="15143" spans="1:11" x14ac:dyDescent="0.3">
      <c r="A15143" s="51" t="s">
        <v>31206</v>
      </c>
      <c r="B15143" s="52">
        <v>44181</v>
      </c>
      <c r="C15143" s="50">
        <v>13416.29004</v>
      </c>
      <c r="D15143" s="50">
        <f>DAX__2019_2020__33[[#This Row],[Open]]*(DAX__2019_2020__33[[#This Row],[Adj Close]]/DAX__2019_2020__33[[#This Row],[Close]])</f>
        <v>13416.29004</v>
      </c>
      <c r="E15143" s="50">
        <v>13596.740229999999</v>
      </c>
      <c r="F15143" s="50">
        <v>13412.410159999999</v>
      </c>
      <c r="G15143" s="50">
        <v>13565.98047</v>
      </c>
      <c r="H15143" s="50">
        <v>13565.98047</v>
      </c>
      <c r="I15143" s="50">
        <f>(DAX__2019_2020__33[[#This Row],[Adj Close]]-DAX__2019_2020__33[[#This Row],[Adj Open]])/DAX__2019_2020__33[[#This Row],[Adj Open]]</f>
        <v>1.1157363887759284E-2</v>
      </c>
      <c r="J15143" s="50">
        <f>DAX__2019_2020__33[[#This Row],[Adj Close]]-DAX__2019_2020__33[[#This Row],[Adj Open]]</f>
        <v>149.69043000000056</v>
      </c>
      <c r="K15143" s="50">
        <v>77798600</v>
      </c>
    </row>
    <row r="15144" spans="1:11" x14ac:dyDescent="0.3">
      <c r="A15144" s="51" t="s">
        <v>31206</v>
      </c>
      <c r="B15144" s="52">
        <v>44182</v>
      </c>
      <c r="C15144" s="50">
        <v>13691.490229999999</v>
      </c>
      <c r="D15144" s="50">
        <f>DAX__2019_2020__33[[#This Row],[Open]]*(DAX__2019_2020__33[[#This Row],[Adj Close]]/DAX__2019_2020__33[[#This Row],[Close]])</f>
        <v>13691.490229999999</v>
      </c>
      <c r="E15144" s="50">
        <v>13725.839840000001</v>
      </c>
      <c r="F15144" s="50">
        <v>13649.530269999999</v>
      </c>
      <c r="G15144" s="50">
        <v>13667.25</v>
      </c>
      <c r="H15144" s="50">
        <v>13667.25</v>
      </c>
      <c r="I15144" s="50">
        <f>(DAX__2019_2020__33[[#This Row],[Adj Close]]-DAX__2019_2020__33[[#This Row],[Adj Open]])/DAX__2019_2020__33[[#This Row],[Adj Open]]</f>
        <v>-1.7704595769192197E-3</v>
      </c>
      <c r="J15144" s="50">
        <f>DAX__2019_2020__33[[#This Row],[Adj Close]]-DAX__2019_2020__33[[#This Row],[Adj Open]]</f>
        <v>-24.240229999999428</v>
      </c>
      <c r="K15144" s="50">
        <v>77206700</v>
      </c>
    </row>
    <row r="15145" spans="1:11" x14ac:dyDescent="0.3">
      <c r="A15145" s="51" t="s">
        <v>31206</v>
      </c>
      <c r="B15145" s="52">
        <v>44183</v>
      </c>
      <c r="C15145" s="50">
        <v>13649.660159999999</v>
      </c>
      <c r="D15145" s="50">
        <f>DAX__2019_2020__33[[#This Row],[Open]]*(DAX__2019_2020__33[[#This Row],[Adj Close]]/DAX__2019_2020__33[[#This Row],[Close]])</f>
        <v>13649.660159999999</v>
      </c>
      <c r="E15145" s="50">
        <v>13774.450199999999</v>
      </c>
      <c r="F15145" s="50">
        <v>13624.25</v>
      </c>
      <c r="G15145" s="50">
        <v>13630.509770000001</v>
      </c>
      <c r="H15145" s="50">
        <v>13630.509770000001</v>
      </c>
      <c r="I15145" s="50">
        <f>(DAX__2019_2020__33[[#This Row],[Adj Close]]-DAX__2019_2020__33[[#This Row],[Adj Open]])/DAX__2019_2020__33[[#This Row],[Adj Open]]</f>
        <v>-1.4029939042818542E-3</v>
      </c>
      <c r="J15145" s="50">
        <f>DAX__2019_2020__33[[#This Row],[Adj Close]]-DAX__2019_2020__33[[#This Row],[Adj Open]]</f>
        <v>-19.150389999998879</v>
      </c>
      <c r="K15145" s="50">
        <v>156772100</v>
      </c>
    </row>
    <row r="15146" spans="1:11" x14ac:dyDescent="0.3">
      <c r="A15146" s="51" t="s">
        <v>31206</v>
      </c>
      <c r="B15146" s="52">
        <v>44186</v>
      </c>
      <c r="C15146" s="50">
        <v>13398.219730000001</v>
      </c>
      <c r="D15146" s="50">
        <f>DAX__2019_2020__33[[#This Row],[Open]]*(DAX__2019_2020__33[[#This Row],[Adj Close]]/DAX__2019_2020__33[[#This Row],[Close]])</f>
        <v>13398.219730000001</v>
      </c>
      <c r="E15146" s="50">
        <v>13399.990229999999</v>
      </c>
      <c r="F15146" s="50">
        <v>13060.339840000001</v>
      </c>
      <c r="G15146" s="50">
        <v>13246.29981</v>
      </c>
      <c r="H15146" s="50">
        <v>13246.29981</v>
      </c>
      <c r="I15146" s="50">
        <f>(DAX__2019_2020__33[[#This Row],[Adj Close]]-DAX__2019_2020__33[[#This Row],[Adj Open]])/DAX__2019_2020__33[[#This Row],[Adj Open]]</f>
        <v>-1.1338813891806524E-2</v>
      </c>
      <c r="J15146" s="50">
        <f>DAX__2019_2020__33[[#This Row],[Adj Close]]-DAX__2019_2020__33[[#This Row],[Adj Open]]</f>
        <v>-151.91992000000027</v>
      </c>
      <c r="K15146" s="50">
        <v>98290900</v>
      </c>
    </row>
    <row r="15147" spans="1:11" x14ac:dyDescent="0.3">
      <c r="A15147" s="51" t="s">
        <v>31206</v>
      </c>
      <c r="B15147" s="52">
        <v>44187</v>
      </c>
      <c r="C15147" s="50">
        <v>13311.01953</v>
      </c>
      <c r="D15147" s="50">
        <f>DAX__2019_2020__33[[#This Row],[Open]]*(DAX__2019_2020__33[[#This Row],[Adj Close]]/DAX__2019_2020__33[[#This Row],[Close]])</f>
        <v>13311.01953</v>
      </c>
      <c r="E15147" s="50">
        <v>13441.589840000001</v>
      </c>
      <c r="F15147" s="50">
        <v>13310.41992</v>
      </c>
      <c r="G15147" s="50">
        <v>13418.110350000001</v>
      </c>
      <c r="H15147" s="50">
        <v>13418.110350000001</v>
      </c>
      <c r="I15147" s="50">
        <f>(DAX__2019_2020__33[[#This Row],[Adj Close]]-DAX__2019_2020__33[[#This Row],[Adj Open]])/DAX__2019_2020__33[[#This Row],[Adj Open]]</f>
        <v>8.0452755522327189E-3</v>
      </c>
      <c r="J15147" s="50">
        <f>DAX__2019_2020__33[[#This Row],[Adj Close]]-DAX__2019_2020__33[[#This Row],[Adj Open]]</f>
        <v>107.09082000000126</v>
      </c>
      <c r="K15147" s="50">
        <v>54622400</v>
      </c>
    </row>
    <row r="15148" spans="1:11" x14ac:dyDescent="0.3">
      <c r="A15148" s="51" t="s">
        <v>31206</v>
      </c>
      <c r="B15148" s="52">
        <v>44188</v>
      </c>
      <c r="C15148" s="50">
        <v>13456.62988</v>
      </c>
      <c r="D15148" s="50">
        <f>DAX__2019_2020__33[[#This Row],[Open]]*(DAX__2019_2020__33[[#This Row],[Adj Close]]/DAX__2019_2020__33[[#This Row],[Close]])</f>
        <v>13456.62988</v>
      </c>
      <c r="E15148" s="50">
        <v>13601.70996</v>
      </c>
      <c r="F15148" s="50">
        <v>13456.62988</v>
      </c>
      <c r="G15148" s="50">
        <v>13587.23047</v>
      </c>
      <c r="H15148" s="50">
        <v>13587.23047</v>
      </c>
      <c r="I15148" s="50">
        <f>(DAX__2019_2020__33[[#This Row],[Adj Close]]-DAX__2019_2020__33[[#This Row],[Adj Open]])/DAX__2019_2020__33[[#This Row],[Adj Open]]</f>
        <v>9.7052970293926236E-3</v>
      </c>
      <c r="J15148" s="50">
        <f>DAX__2019_2020__33[[#This Row],[Adj Close]]-DAX__2019_2020__33[[#This Row],[Adj Open]]</f>
        <v>130.60059000000001</v>
      </c>
      <c r="K15148" s="50">
        <v>48731200</v>
      </c>
    </row>
    <row r="15149" spans="1:11" x14ac:dyDescent="0.3">
      <c r="A15149" s="51" t="s">
        <v>31206</v>
      </c>
      <c r="B15149" s="52">
        <v>44193</v>
      </c>
      <c r="C15149" s="50">
        <v>13779.04981</v>
      </c>
      <c r="D15149" s="50">
        <f>DAX__2019_2020__33[[#This Row],[Open]]*(DAX__2019_2020__33[[#This Row],[Adj Close]]/DAX__2019_2020__33[[#This Row],[Close]])</f>
        <v>13779.04981</v>
      </c>
      <c r="E15149" s="50">
        <v>13818.650390000001</v>
      </c>
      <c r="F15149" s="50">
        <v>13740.20996</v>
      </c>
      <c r="G15149" s="50">
        <v>13790.29004</v>
      </c>
      <c r="H15149" s="50">
        <v>13790.29004</v>
      </c>
      <c r="I15149" s="50">
        <f>(DAX__2019_2020__33[[#This Row],[Adj Close]]-DAX__2019_2020__33[[#This Row],[Adj Open]])/DAX__2019_2020__33[[#This Row],[Adj Open]]</f>
        <v>8.1574783130850936E-4</v>
      </c>
      <c r="J15149" s="50">
        <f>DAX__2019_2020__33[[#This Row],[Adj Close]]-DAX__2019_2020__33[[#This Row],[Adj Open]]</f>
        <v>11.240229999999428</v>
      </c>
      <c r="K15149" s="50">
        <v>49250200</v>
      </c>
    </row>
    <row r="15150" spans="1:11" x14ac:dyDescent="0.3">
      <c r="A15150" s="51" t="s">
        <v>31206</v>
      </c>
      <c r="B15150" s="52">
        <v>44194</v>
      </c>
      <c r="C15150" s="50">
        <v>13873.349609999999</v>
      </c>
      <c r="D15150" s="50">
        <f>DAX__2019_2020__33[[#This Row],[Open]]*(DAX__2019_2020__33[[#This Row],[Adj Close]]/DAX__2019_2020__33[[#This Row],[Close]])</f>
        <v>13873.349609999999</v>
      </c>
      <c r="E15150" s="50">
        <v>13903.110350000001</v>
      </c>
      <c r="F15150" s="50">
        <v>13747.08008</v>
      </c>
      <c r="G15150" s="50">
        <v>13761.37988</v>
      </c>
      <c r="H15150" s="50">
        <v>13761.37988</v>
      </c>
      <c r="I15150" s="50">
        <f>(DAX__2019_2020__33[[#This Row],[Adj Close]]-DAX__2019_2020__33[[#This Row],[Adj Open]])/DAX__2019_2020__33[[#This Row],[Adj Open]]</f>
        <v>-8.0708504541174685E-3</v>
      </c>
      <c r="J15150" s="50">
        <f>DAX__2019_2020__33[[#This Row],[Adj Close]]-DAX__2019_2020__33[[#This Row],[Adj Open]]</f>
        <v>-111.96972999999889</v>
      </c>
      <c r="K15150" s="50">
        <v>43160200</v>
      </c>
    </row>
    <row r="15151" spans="1:11" x14ac:dyDescent="0.3">
      <c r="A15151" s="51" t="s">
        <v>31206</v>
      </c>
      <c r="B15151" s="52">
        <v>44195</v>
      </c>
      <c r="C15151" s="50">
        <v>13750.990229999999</v>
      </c>
      <c r="D15151" s="50">
        <f>DAX__2019_2020__33[[#This Row],[Open]]*(DAX__2019_2020__33[[#This Row],[Adj Close]]/DAX__2019_2020__33[[#This Row],[Close]])</f>
        <v>13750.990229999999</v>
      </c>
      <c r="E15151" s="50">
        <v>13797.089840000001</v>
      </c>
      <c r="F15151" s="50">
        <v>13717.469730000001</v>
      </c>
      <c r="G15151" s="50">
        <v>13718.780269999999</v>
      </c>
      <c r="H15151" s="50">
        <v>13718.780269999999</v>
      </c>
      <c r="I15151" s="50">
        <f>(DAX__2019_2020__33[[#This Row],[Adj Close]]-DAX__2019_2020__33[[#This Row],[Adj Open]])/DAX__2019_2020__33[[#This Row],[Adj Open]]</f>
        <v>-2.3423738553554436E-3</v>
      </c>
      <c r="J15151" s="50">
        <f>DAX__2019_2020__33[[#This Row],[Adj Close]]-DAX__2019_2020__33[[#This Row],[Adj Open]]</f>
        <v>-32.209960000000137</v>
      </c>
      <c r="K15151" s="50">
        <v>28318700</v>
      </c>
    </row>
  </sheetData>
  <mergeCells count="3">
    <mergeCell ref="P1:Q1"/>
    <mergeCell ref="R1:S1"/>
    <mergeCell ref="P2:S2"/>
  </mergeCells>
  <phoneticPr fontId="6" type="noConversion"/>
  <pageMargins left="0.7" right="0.7" top="0.75" bottom="0.75" header="0.3" footer="0.3"/>
  <pageSetup paperSize="9" orientation="portrait" r:id="rId1"/>
  <ignoredErrors>
    <ignoredError sqref="R4:S45" calculatedColumn="1"/>
  </ignoredErrors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5BB28-AC6A-496A-83AE-D8F28A4884F7}">
  <sheetPr codeName="Sheet4"/>
  <dimension ref="A1:AR518"/>
  <sheetViews>
    <sheetView zoomScale="85" zoomScaleNormal="85" workbookViewId="0">
      <selection activeCell="C7" sqref="C7"/>
    </sheetView>
  </sheetViews>
  <sheetFormatPr defaultColWidth="8.88671875" defaultRowHeight="14.4" x14ac:dyDescent="0.3"/>
  <cols>
    <col min="1" max="1" width="15.33203125" style="8" bestFit="1" customWidth="1"/>
    <col min="2" max="2" width="16" style="8" bestFit="1" customWidth="1"/>
    <col min="3" max="3" width="14.6640625" style="8" bestFit="1" customWidth="1"/>
    <col min="4" max="4" width="22.6640625" style="8" bestFit="1" customWidth="1"/>
    <col min="5" max="5" width="15.6640625" style="8" bestFit="1" customWidth="1"/>
    <col min="6" max="6" width="22.6640625" style="8" bestFit="1" customWidth="1"/>
    <col min="7" max="7" width="15.109375" style="8" bestFit="1" customWidth="1"/>
    <col min="8" max="8" width="21.5546875" style="8" bestFit="1" customWidth="1"/>
    <col min="9" max="9" width="15.6640625" style="8" bestFit="1" customWidth="1"/>
    <col min="10" max="10" width="22.6640625" style="8" bestFit="1" customWidth="1"/>
    <col min="11" max="11" width="14.6640625" style="8" bestFit="1" customWidth="1"/>
    <col min="12" max="12" width="22.6640625" style="8" bestFit="1" customWidth="1"/>
    <col min="13" max="13" width="15.109375" style="8" bestFit="1" customWidth="1"/>
    <col min="14" max="14" width="22.6640625" style="8" bestFit="1" customWidth="1"/>
    <col min="15" max="15" width="15.109375" style="8" bestFit="1" customWidth="1"/>
    <col min="16" max="16" width="22.6640625" style="8" bestFit="1" customWidth="1"/>
    <col min="17" max="17" width="14.6640625" style="8" bestFit="1" customWidth="1"/>
    <col min="18" max="18" width="22.6640625" style="8" bestFit="1" customWidth="1"/>
    <col min="19" max="19" width="15.109375" style="8" bestFit="1" customWidth="1"/>
    <col min="20" max="20" width="22.6640625" style="8" bestFit="1" customWidth="1"/>
    <col min="21" max="21" width="15.109375" style="8" bestFit="1" customWidth="1"/>
    <col min="22" max="22" width="22.6640625" style="8" bestFit="1" customWidth="1"/>
    <col min="23" max="23" width="14.6640625" style="8" bestFit="1" customWidth="1"/>
    <col min="24" max="24" width="22.6640625" style="8" bestFit="1" customWidth="1"/>
    <col min="25" max="25" width="14.6640625" style="8" bestFit="1" customWidth="1"/>
    <col min="26" max="26" width="22.6640625" style="8" bestFit="1" customWidth="1"/>
    <col min="27" max="27" width="14.6640625" style="8" bestFit="1" customWidth="1"/>
    <col min="28" max="28" width="23.6640625" style="8" bestFit="1" customWidth="1"/>
    <col min="29" max="29" width="14.6640625" style="8" bestFit="1" customWidth="1"/>
    <col min="30" max="30" width="23.6640625" style="8" bestFit="1" customWidth="1"/>
    <col min="31" max="31" width="14.6640625" style="8" bestFit="1" customWidth="1"/>
    <col min="32" max="32" width="22.6640625" style="8" bestFit="1" customWidth="1"/>
    <col min="33" max="33" width="14.6640625" style="8" bestFit="1" customWidth="1"/>
    <col min="34" max="34" width="22.6640625" style="8" bestFit="1" customWidth="1"/>
    <col min="35" max="35" width="14.6640625" style="8" bestFit="1" customWidth="1"/>
    <col min="36" max="36" width="21.5546875" style="8" bestFit="1" customWidth="1"/>
    <col min="37" max="37" width="15.6640625" style="8" bestFit="1" customWidth="1"/>
    <col min="38" max="38" width="21.5546875" style="8" bestFit="1" customWidth="1"/>
    <col min="39" max="39" width="14.6640625" style="8" bestFit="1" customWidth="1"/>
    <col min="40" max="40" width="23.6640625" style="8" bestFit="1" customWidth="1"/>
    <col min="41" max="41" width="15.109375" style="8" bestFit="1" customWidth="1"/>
    <col min="42" max="42" width="22.6640625" style="8" bestFit="1" customWidth="1"/>
    <col min="43" max="43" width="15.109375" style="8" bestFit="1" customWidth="1"/>
    <col min="44" max="44" width="22.6640625" style="8" bestFit="1" customWidth="1"/>
    <col min="45" max="16384" width="8.88671875" style="8"/>
  </cols>
  <sheetData>
    <row r="1" spans="1:44" x14ac:dyDescent="0.3">
      <c r="A1" s="8" t="s">
        <v>32</v>
      </c>
      <c r="B1" s="17">
        <v>251</v>
      </c>
      <c r="C1" s="177" t="s">
        <v>7</v>
      </c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9"/>
    </row>
    <row r="2" spans="1:44" x14ac:dyDescent="0.3">
      <c r="C2" s="177" t="s">
        <v>8</v>
      </c>
      <c r="D2" s="177"/>
      <c r="E2" s="177"/>
      <c r="F2" s="177"/>
      <c r="G2" s="177"/>
      <c r="H2" s="177"/>
      <c r="I2" s="177"/>
      <c r="J2" s="177"/>
      <c r="K2" s="177"/>
      <c r="L2" s="177"/>
      <c r="M2" s="177"/>
      <c r="N2" s="177"/>
      <c r="O2" s="177"/>
      <c r="P2" s="177"/>
      <c r="Q2" s="177"/>
      <c r="R2" s="177"/>
      <c r="S2" s="177"/>
      <c r="T2" s="177"/>
      <c r="U2" s="177"/>
      <c r="V2" s="177"/>
      <c r="W2" s="177"/>
      <c r="X2" s="177"/>
      <c r="Y2" s="177"/>
      <c r="Z2" s="177"/>
      <c r="AA2" s="177"/>
      <c r="AB2" s="9"/>
    </row>
    <row r="3" spans="1:44" x14ac:dyDescent="0.3">
      <c r="C3" s="177" t="s">
        <v>9</v>
      </c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177"/>
      <c r="Z3" s="177"/>
      <c r="AA3" s="177"/>
      <c r="AB3" s="9"/>
    </row>
    <row r="4" spans="1:44" x14ac:dyDescent="0.3">
      <c r="A4" s="8" t="s">
        <v>37</v>
      </c>
      <c r="C4" s="8" t="s">
        <v>10</v>
      </c>
      <c r="D4" s="10" t="s">
        <v>35</v>
      </c>
      <c r="E4" s="8" t="s">
        <v>11</v>
      </c>
      <c r="F4" s="10" t="s">
        <v>35</v>
      </c>
      <c r="G4" s="8" t="s">
        <v>12</v>
      </c>
      <c r="H4" s="10" t="s">
        <v>35</v>
      </c>
      <c r="I4" s="8" t="s">
        <v>13</v>
      </c>
      <c r="J4" s="10" t="s">
        <v>35</v>
      </c>
      <c r="K4" s="8" t="s">
        <v>14</v>
      </c>
      <c r="L4" s="10" t="s">
        <v>35</v>
      </c>
      <c r="M4" s="8" t="s">
        <v>15</v>
      </c>
      <c r="N4" s="10" t="s">
        <v>35</v>
      </c>
      <c r="O4" s="8" t="s">
        <v>16</v>
      </c>
      <c r="P4" s="10" t="s">
        <v>35</v>
      </c>
      <c r="Q4" s="8" t="s">
        <v>17</v>
      </c>
      <c r="R4" s="10" t="s">
        <v>35</v>
      </c>
      <c r="S4" s="8" t="s">
        <v>18</v>
      </c>
      <c r="T4" s="10" t="s">
        <v>35</v>
      </c>
      <c r="U4" s="8" t="s">
        <v>19</v>
      </c>
      <c r="V4" s="10" t="s">
        <v>35</v>
      </c>
      <c r="W4" s="8" t="s">
        <v>20</v>
      </c>
      <c r="X4" s="10" t="s">
        <v>35</v>
      </c>
      <c r="Y4" s="8" t="s">
        <v>21</v>
      </c>
      <c r="Z4" s="10" t="s">
        <v>35</v>
      </c>
      <c r="AA4" s="8" t="s">
        <v>22</v>
      </c>
      <c r="AB4" s="10" t="s">
        <v>35</v>
      </c>
      <c r="AC4" s="8" t="s">
        <v>23</v>
      </c>
      <c r="AD4" s="10" t="s">
        <v>35</v>
      </c>
      <c r="AE4" s="16" t="s">
        <v>24</v>
      </c>
      <c r="AF4" s="10" t="s">
        <v>35</v>
      </c>
      <c r="AG4" s="16" t="s">
        <v>31180</v>
      </c>
      <c r="AH4" s="10" t="s">
        <v>35</v>
      </c>
      <c r="AI4" s="11" t="s">
        <v>31181</v>
      </c>
      <c r="AJ4" s="10" t="s">
        <v>35</v>
      </c>
      <c r="AK4" s="11" t="s">
        <v>31182</v>
      </c>
      <c r="AL4" s="10" t="s">
        <v>35</v>
      </c>
      <c r="AM4" s="11" t="s">
        <v>31183</v>
      </c>
      <c r="AN4" s="10" t="s">
        <v>35</v>
      </c>
      <c r="AO4" s="11" t="s">
        <v>31184</v>
      </c>
      <c r="AP4" s="10" t="s">
        <v>35</v>
      </c>
      <c r="AQ4" s="11" t="s">
        <v>31185</v>
      </c>
      <c r="AR4" s="10" t="s">
        <v>35</v>
      </c>
    </row>
    <row r="5" spans="1:44" x14ac:dyDescent="0.3">
      <c r="A5" s="12" t="s">
        <v>26</v>
      </c>
      <c r="C5" s="12">
        <f>SUM(C14:C265)</f>
        <v>0.32187777749282903</v>
      </c>
      <c r="D5" s="12">
        <f>SUM(D14:D265)</f>
        <v>842178016</v>
      </c>
      <c r="E5" s="12">
        <f>SUM(E14:E265)</f>
        <v>0.44109195748675223</v>
      </c>
      <c r="F5" s="12">
        <f t="shared" ref="F5:AR5" si="0">SUM(F14:F265)</f>
        <v>160994491</v>
      </c>
      <c r="G5" s="12">
        <f t="shared" si="0"/>
        <v>0.25966513971861943</v>
      </c>
      <c r="H5" s="12">
        <f t="shared" si="0"/>
        <v>18268747</v>
      </c>
      <c r="I5" s="12">
        <f t="shared" si="0"/>
        <v>0.1926867693302996</v>
      </c>
      <c r="J5" s="12">
        <f t="shared" si="0"/>
        <v>256888667</v>
      </c>
      <c r="K5" s="12">
        <f t="shared" si="0"/>
        <v>4.3385426895713966E-2</v>
      </c>
      <c r="L5" s="12">
        <f t="shared" si="0"/>
        <v>730157305</v>
      </c>
      <c r="M5" s="12">
        <f t="shared" si="0"/>
        <v>0.22742630390267821</v>
      </c>
      <c r="N5" s="12">
        <f t="shared" si="0"/>
        <v>804138979</v>
      </c>
      <c r="O5" s="12">
        <f t="shared" si="0"/>
        <v>0.29602442474979851</v>
      </c>
      <c r="P5" s="12">
        <f t="shared" si="0"/>
        <v>110186202</v>
      </c>
      <c r="Q5" s="12">
        <f t="shared" si="0"/>
        <v>0.1662389135738726</v>
      </c>
      <c r="R5" s="12">
        <f t="shared" si="0"/>
        <v>424285434</v>
      </c>
      <c r="S5" s="12">
        <f t="shared" si="0"/>
        <v>0.20411442523720488</v>
      </c>
      <c r="T5" s="12">
        <f t="shared" si="0"/>
        <v>165181116</v>
      </c>
      <c r="U5" s="12">
        <f t="shared" si="0"/>
        <v>0.26264674850639402</v>
      </c>
      <c r="V5" s="12">
        <f t="shared" si="0"/>
        <v>145568446</v>
      </c>
      <c r="W5" s="12">
        <f t="shared" si="0"/>
        <v>7.2376351086749807E-2</v>
      </c>
      <c r="X5" s="12">
        <f t="shared" si="0"/>
        <v>3768983294</v>
      </c>
      <c r="Y5" s="12">
        <f t="shared" si="0"/>
        <v>0.23718597152260876</v>
      </c>
      <c r="Z5" s="12">
        <f t="shared" si="0"/>
        <v>783722389</v>
      </c>
      <c r="AA5" s="12">
        <f t="shared" si="0"/>
        <v>2.629361262556042E-2</v>
      </c>
      <c r="AB5" s="12">
        <f t="shared" si="0"/>
        <v>2549087397</v>
      </c>
      <c r="AC5" s="12">
        <f t="shared" si="0"/>
        <v>0.32428108166672809</v>
      </c>
      <c r="AD5" s="12">
        <f t="shared" si="0"/>
        <v>131038065</v>
      </c>
      <c r="AE5" s="12">
        <f t="shared" si="0"/>
        <v>0.34772829004350531</v>
      </c>
      <c r="AF5" s="12">
        <f t="shared" si="0"/>
        <v>36743375</v>
      </c>
      <c r="AG5" s="12">
        <f t="shared" si="0"/>
        <v>0.11476367416860916</v>
      </c>
      <c r="AH5" s="12">
        <f t="shared" si="0"/>
        <v>97716852</v>
      </c>
      <c r="AI5" s="12">
        <f t="shared" si="0"/>
        <v>0.28011053042926387</v>
      </c>
      <c r="AJ5" s="12">
        <f t="shared" si="0"/>
        <v>99425502</v>
      </c>
      <c r="AK5" s="12">
        <f t="shared" si="0"/>
        <v>0.20856444200792332</v>
      </c>
      <c r="AL5" s="12">
        <f t="shared" si="0"/>
        <v>38361548</v>
      </c>
      <c r="AM5" s="12">
        <f t="shared" si="0"/>
        <v>0.16605260354415191</v>
      </c>
      <c r="AN5" s="12">
        <f t="shared" si="0"/>
        <v>1722329390</v>
      </c>
      <c r="AO5" s="12">
        <f t="shared" si="0"/>
        <v>0.15153454603921646</v>
      </c>
      <c r="AP5" s="12">
        <f t="shared" si="0"/>
        <v>198940392</v>
      </c>
      <c r="AQ5" s="12">
        <f t="shared" si="0"/>
        <v>0.26164621976029939</v>
      </c>
      <c r="AR5" s="12">
        <f t="shared" si="0"/>
        <v>126289340</v>
      </c>
    </row>
    <row r="6" spans="1:44" x14ac:dyDescent="0.3">
      <c r="A6" s="12" t="s">
        <v>27</v>
      </c>
      <c r="C6" s="12">
        <f>C5/$B$1</f>
        <v>1.2823815836367691E-3</v>
      </c>
      <c r="D6" s="13" t="s">
        <v>36</v>
      </c>
      <c r="E6" s="12">
        <f>E5/$B$1</f>
        <v>1.7573384760428375E-3</v>
      </c>
      <c r="F6" s="13" t="s">
        <v>36</v>
      </c>
      <c r="G6" s="12">
        <f>G5/$B$1</f>
        <v>1.0345224689984839E-3</v>
      </c>
      <c r="H6" s="13" t="s">
        <v>36</v>
      </c>
      <c r="I6" s="12">
        <f>I5/$B$1</f>
        <v>7.6767637183386298E-4</v>
      </c>
      <c r="J6" s="13" t="s">
        <v>36</v>
      </c>
      <c r="K6" s="12">
        <f>K5/$B$1</f>
        <v>1.7285030635742616E-4</v>
      </c>
      <c r="L6" s="13" t="s">
        <v>36</v>
      </c>
      <c r="M6" s="12">
        <f>M5/$B$1</f>
        <v>9.0608089204254267E-4</v>
      </c>
      <c r="N6" s="13" t="s">
        <v>36</v>
      </c>
      <c r="O6" s="12">
        <f>O5/$B$1</f>
        <v>1.1793801782860498E-3</v>
      </c>
      <c r="P6" s="13" t="s">
        <v>36</v>
      </c>
      <c r="Q6" s="12">
        <f>Q5/$B$1</f>
        <v>6.6230642858116577E-4</v>
      </c>
      <c r="R6" s="13" t="s">
        <v>36</v>
      </c>
      <c r="S6" s="12">
        <f>S5/$B$1</f>
        <v>8.1320488142312707E-4</v>
      </c>
      <c r="T6" s="13" t="s">
        <v>36</v>
      </c>
      <c r="U6" s="12">
        <f>U5/$B$1</f>
        <v>1.0464013884716893E-3</v>
      </c>
      <c r="V6" s="13" t="s">
        <v>36</v>
      </c>
      <c r="W6" s="12">
        <f>W5/$B$1</f>
        <v>2.88351996361553E-4</v>
      </c>
      <c r="X6" s="13" t="s">
        <v>36</v>
      </c>
      <c r="Y6" s="12">
        <f>Y5/$B$1</f>
        <v>9.449640299705528E-4</v>
      </c>
      <c r="Z6" s="13" t="s">
        <v>36</v>
      </c>
      <c r="AA6" s="12">
        <f>AA5/$B$1</f>
        <v>1.0475542878709331E-4</v>
      </c>
      <c r="AB6" s="13" t="s">
        <v>36</v>
      </c>
      <c r="AC6" s="12">
        <f>AC5/$B$1</f>
        <v>1.2919565006642554E-3</v>
      </c>
      <c r="AD6" s="13" t="s">
        <v>36</v>
      </c>
      <c r="AE6" s="12">
        <f>AE5/$B$1</f>
        <v>1.3853716734801007E-3</v>
      </c>
      <c r="AF6" s="13" t="s">
        <v>36</v>
      </c>
      <c r="AG6" s="12">
        <f>AG5/$B$1</f>
        <v>4.5722579350043492E-4</v>
      </c>
      <c r="AH6" s="13" t="s">
        <v>36</v>
      </c>
      <c r="AI6" s="12">
        <f>AI5/$B$1</f>
        <v>1.1159782088815294E-3</v>
      </c>
      <c r="AJ6" s="13" t="s">
        <v>36</v>
      </c>
      <c r="AK6" s="12">
        <f>AK5/$B$1</f>
        <v>8.3093403190407701E-4</v>
      </c>
      <c r="AL6" s="13" t="s">
        <v>36</v>
      </c>
      <c r="AM6" s="12">
        <f>AM5/$B$1</f>
        <v>6.6156415754642199E-4</v>
      </c>
      <c r="AN6" s="13" t="s">
        <v>36</v>
      </c>
      <c r="AO6" s="12">
        <f>AO5/$B$1</f>
        <v>6.037232909928943E-4</v>
      </c>
      <c r="AP6" s="13" t="s">
        <v>36</v>
      </c>
      <c r="AQ6" s="12">
        <f>AQ5/$B$1</f>
        <v>1.0424152181685235E-3</v>
      </c>
      <c r="AR6" s="13" t="s">
        <v>36</v>
      </c>
    </row>
    <row r="7" spans="1:44" x14ac:dyDescent="0.3">
      <c r="A7" s="12" t="s">
        <v>28</v>
      </c>
      <c r="C7" s="12">
        <f>_xlfn.STDEV.P(C14:C265)</f>
        <v>1.3883797660914996E-2</v>
      </c>
      <c r="D7" s="13">
        <f>D5/$B$1</f>
        <v>3355290.9003984062</v>
      </c>
      <c r="E7" s="12">
        <f>_xlfn.STDEV.P(E14:E265)</f>
        <v>1.4184697780744961E-2</v>
      </c>
      <c r="F7" s="13">
        <f>F5/$B$1</f>
        <v>641412.31474103581</v>
      </c>
      <c r="G7" s="12">
        <f>_xlfn.STDEV.P(G14:G265)</f>
        <v>1.3206208353098126E-2</v>
      </c>
      <c r="H7" s="13">
        <f>H5/$B$1</f>
        <v>72783.852589641436</v>
      </c>
      <c r="I7" s="12">
        <f>_xlfn.STDEV.P(I14:I265)</f>
        <v>7.865968879941565E-3</v>
      </c>
      <c r="J7" s="13">
        <f>J5/$B$1</f>
        <v>1023460.8247011952</v>
      </c>
      <c r="K7" s="12">
        <f>_xlfn.STDEV.P(K14:K265)</f>
        <v>1.2654128265358694E-2</v>
      </c>
      <c r="L7" s="13">
        <f>L5/$B$1</f>
        <v>2908993.2470119521</v>
      </c>
      <c r="M7" s="12">
        <f>_xlfn.STDEV.P(M14:M265)</f>
        <v>1.5379241061507393E-2</v>
      </c>
      <c r="N7" s="13">
        <f>N5/$B$1</f>
        <v>3203740.952191235</v>
      </c>
      <c r="O7" s="12">
        <f>_xlfn.STDEV.P(O14:O265)</f>
        <v>9.4554849109105537E-3</v>
      </c>
      <c r="P7" s="13">
        <f>P5/$B$1</f>
        <v>438988.85258964141</v>
      </c>
      <c r="Q7" s="12">
        <f>_xlfn.STDEV.P(Q14:Q265)</f>
        <v>1.1353320147053069E-2</v>
      </c>
      <c r="R7" s="13">
        <f>R5/$B$1</f>
        <v>1690380.2151394421</v>
      </c>
      <c r="S7" s="12">
        <f>_xlfn.STDEV.P(S14:S265)</f>
        <v>1.6540023743149036E-2</v>
      </c>
      <c r="T7" s="13">
        <f>T5/$B$1</f>
        <v>658092.09561752994</v>
      </c>
      <c r="U7" s="12">
        <f>_xlfn.STDEV.P(U14:U265)</f>
        <v>1.071105795926419E-2</v>
      </c>
      <c r="V7" s="13">
        <f>V5/$B$1</f>
        <v>579953.96812749002</v>
      </c>
      <c r="W7" s="12">
        <f>_xlfn.STDEV.P(W14:W265)</f>
        <v>2.1488088427350421E-2</v>
      </c>
      <c r="X7" s="13">
        <f>X5/$B$1</f>
        <v>15015869.697211156</v>
      </c>
      <c r="Y7" s="12">
        <f>_xlfn.STDEV.P(Y14:Y265)</f>
        <v>1.0237046753207503E-2</v>
      </c>
      <c r="Z7" s="13">
        <f>Z5/$B$1</f>
        <v>3122399.9561752989</v>
      </c>
      <c r="AA7" s="12">
        <f>_xlfn.STDEV.P(AA14:AA265)</f>
        <v>7.0861628703468562E-3</v>
      </c>
      <c r="AB7" s="13">
        <f>AB5/$B$1</f>
        <v>10155726.6812749</v>
      </c>
      <c r="AC7" s="12">
        <f>_xlfn.STDEV.P(AC14:AC265)</f>
        <v>1.2694828933802849E-2</v>
      </c>
      <c r="AD7" s="13">
        <f>AD5/$B$1</f>
        <v>522064.00398406375</v>
      </c>
      <c r="AE7" s="12">
        <f>_xlfn.STDEV.P(AE14:AE265)</f>
        <v>1.2881489374686486E-2</v>
      </c>
      <c r="AF7" s="13">
        <f>AF5/$B$1</f>
        <v>146387.94820717131</v>
      </c>
      <c r="AG7" s="12">
        <f>_xlfn.STDEV.P(AG14:AG265)</f>
        <v>1.6316681505760672E-2</v>
      </c>
      <c r="AH7" s="13">
        <f>AH5/$B$1</f>
        <v>389310.16733067727</v>
      </c>
      <c r="AI7" s="12">
        <f>_xlfn.STDEV.P(AI14:AI265)</f>
        <v>2.5623298230115141E-2</v>
      </c>
      <c r="AJ7" s="13">
        <f>AJ5/$B$1</f>
        <v>396117.5378486056</v>
      </c>
      <c r="AK7" s="12">
        <f>_xlfn.STDEV.P(AK14:AK265)</f>
        <v>8.8921604229239472E-3</v>
      </c>
      <c r="AL7" s="13">
        <f>AL5/$B$1</f>
        <v>152834.85258964144</v>
      </c>
      <c r="AM7" s="12">
        <f>_xlfn.STDEV.P(AM14:AM265)</f>
        <v>1.7207086670331766E-2</v>
      </c>
      <c r="AN7" s="13">
        <f>AN5/$B$1</f>
        <v>6861870.0796812745</v>
      </c>
      <c r="AO7" s="12">
        <f>_xlfn.STDEV.P(AO14:AO265)</f>
        <v>1.1565556169147008E-2</v>
      </c>
      <c r="AP7" s="13">
        <f>AP5/$B$1</f>
        <v>792591.203187251</v>
      </c>
      <c r="AQ7" s="12">
        <f>_xlfn.STDEV.P(AQ14:AQ265)</f>
        <v>1.0561215938977925E-2</v>
      </c>
      <c r="AR7" s="13">
        <f>AR5/$B$1</f>
        <v>503144.78087649401</v>
      </c>
    </row>
    <row r="8" spans="1:44" x14ac:dyDescent="0.3">
      <c r="A8" s="12" t="s">
        <v>29</v>
      </c>
      <c r="C8" s="12">
        <f>C7^2</f>
        <v>1.9275983748922871E-4</v>
      </c>
      <c r="E8" s="12">
        <f>E7^2</f>
        <v>2.0120565113107103E-4</v>
      </c>
      <c r="G8" s="12">
        <f>G7^2</f>
        <v>1.7440393906543872E-4</v>
      </c>
      <c r="I8" s="12">
        <f>I7^2</f>
        <v>6.1873466420209159E-5</v>
      </c>
      <c r="K8" s="12">
        <f>K7^2</f>
        <v>1.6012696215614983E-4</v>
      </c>
      <c r="M8" s="12">
        <f>M7^2</f>
        <v>2.3652105562795505E-4</v>
      </c>
      <c r="O8" s="12">
        <f>O7^2</f>
        <v>8.940619490045716E-5</v>
      </c>
      <c r="Q8" s="12">
        <f>Q7^2</f>
        <v>1.2889787836148112E-4</v>
      </c>
      <c r="S8" s="12">
        <f>S7^2</f>
        <v>2.7357238542393385E-4</v>
      </c>
      <c r="U8" s="12">
        <f>U7^2</f>
        <v>1.1472676260671676E-4</v>
      </c>
      <c r="W8" s="12">
        <f>W7^2</f>
        <v>4.6173794426163111E-4</v>
      </c>
      <c r="Y8" s="12">
        <f>Y7^2</f>
        <v>1.0479712622735628E-4</v>
      </c>
      <c r="AA8" s="12">
        <f>AA7^2</f>
        <v>5.0213704225082398E-5</v>
      </c>
      <c r="AC8" s="12">
        <f>AC7^2</f>
        <v>1.6115868165851799E-4</v>
      </c>
      <c r="AE8" s="12">
        <f>AE7^2</f>
        <v>1.6593276851016085E-4</v>
      </c>
      <c r="AG8" s="12">
        <f>AG7^2</f>
        <v>2.6623409536043235E-4</v>
      </c>
      <c r="AI8" s="12">
        <f>AI7^2</f>
        <v>6.5655341218942174E-4</v>
      </c>
      <c r="AK8" s="12">
        <f>AK7^2</f>
        <v>7.9070516987014993E-5</v>
      </c>
      <c r="AM8" s="12">
        <f>AM7^2</f>
        <v>2.9608383168030914E-4</v>
      </c>
      <c r="AO8" s="12">
        <f>AO7^2</f>
        <v>1.3376208950169441E-4</v>
      </c>
      <c r="AQ8" s="12">
        <f>AQ7^2</f>
        <v>1.1153928210972138E-4</v>
      </c>
    </row>
    <row r="9" spans="1:44" x14ac:dyDescent="0.3">
      <c r="A9" s="12" t="s">
        <v>30</v>
      </c>
      <c r="C9" s="12">
        <f>SLOPE(C14:C265,$B$14:$B$265)</f>
        <v>0.38305140478116578</v>
      </c>
      <c r="E9" s="12">
        <f>SLOPE(E14:E265,$B$14:$B$265)</f>
        <v>1.0183503528177797</v>
      </c>
      <c r="G9" s="12">
        <f>SLOPE(G14:G265,$B$14:$B$265)</f>
        <v>0.95705335570858829</v>
      </c>
      <c r="I9" s="12">
        <f>SLOPE(I14:I265,$B$14:$B$265)</f>
        <v>0.83426001800815586</v>
      </c>
      <c r="K9" s="12">
        <f>SLOPE(K14:K265,$B$14:$B$265)</f>
        <v>1.3293983334681931</v>
      </c>
      <c r="M9" s="12">
        <f>SLOPE(M14:M265,$B$14:$B$265)</f>
        <v>1.2957599755652485</v>
      </c>
      <c r="O9" s="12">
        <f>SLOPE(O14:O265,$B$14:$B$265)</f>
        <v>0.22285437884209694</v>
      </c>
      <c r="Q9" s="12">
        <f>SLOPE(Q14:Q265,$B$14:$B$265)</f>
        <v>1.0660689162945121</v>
      </c>
      <c r="S9" s="12">
        <f>SLOPE(S14:S265,$B$14:$B$265)</f>
        <v>1.2396395277589853</v>
      </c>
      <c r="U9" s="12">
        <f>SLOPE(U14:U265,$B$14:$B$265)</f>
        <v>0.58089054658284878</v>
      </c>
      <c r="W9" s="12">
        <f>SLOPE(W14:W265,$B$14:$B$265)</f>
        <v>1.5984288468057521</v>
      </c>
      <c r="Y9" s="12">
        <f>SLOPE(Y14:Y265,$B$14:$B$265)</f>
        <v>1.0102829992656575</v>
      </c>
      <c r="AA9" s="12">
        <f>SLOPE(AA14:AA265,$B$14:$B$265)</f>
        <v>0.47147050123505108</v>
      </c>
      <c r="AC9" s="12">
        <f>SLOPE(AC14:AC265,$B$14:$B$265)</f>
        <v>0.66026289079298606</v>
      </c>
      <c r="AE9" s="12">
        <f>SLOPE(AE14:AE265,$B$14:$B$265)</f>
        <v>0.66753500332273163</v>
      </c>
      <c r="AG9" s="12">
        <f>SLOPE(AG14:AG265,$B$14:$B$265)</f>
        <v>0.92694614257208052</v>
      </c>
      <c r="AI9" s="12">
        <f>SLOPE(AI14:AI265,$B$14:$B$265)</f>
        <v>0.71926983049710091</v>
      </c>
      <c r="AK9" s="12">
        <f>SLOPE(AK14:AK265,$B$14:$B$265)</f>
        <v>0.60831603974887782</v>
      </c>
      <c r="AM9" s="12">
        <f>SLOPE(AM14:AM265,$B$14:$B$265)</f>
        <v>1.3808190011572889</v>
      </c>
      <c r="AO9" s="12">
        <f>SLOPE(AO14:AO265,$B$14:$B$265)</f>
        <v>1.0480918277905016</v>
      </c>
      <c r="AQ9" s="12">
        <f>SLOPE(AQ14:AQ265,$B$14:$B$265)</f>
        <v>0.53285464464965848</v>
      </c>
    </row>
    <row r="10" spans="1:44" x14ac:dyDescent="0.3">
      <c r="A10" s="12" t="s">
        <v>31</v>
      </c>
      <c r="C10" s="12">
        <f>INTERCEPT(C14:C265,$B$14:$B$265)</f>
        <v>1.0240024406010268E-3</v>
      </c>
      <c r="E10" s="12">
        <f>INTERCEPT(E14:E265,$B$14:$B$265)</f>
        <v>1.0769871580204567E-3</v>
      </c>
      <c r="G10" s="12">
        <f>INTERCEPT(G14:G265,$B$14:$B$265)</f>
        <v>3.9757172147811769E-4</v>
      </c>
      <c r="I10" s="12">
        <f>INTERCEPT(I14:I265,$B$14:$B$265)</f>
        <v>2.1298085804611169E-4</v>
      </c>
      <c r="K10" s="12">
        <f>INTERCEPT(K14:K265,$B$14:$B$265)</f>
        <v>-7.068918770211821E-4</v>
      </c>
      <c r="M10" s="12">
        <f>INTERCEPT(M14:M265,$B$14:$B$265)</f>
        <v>4.5672215640004407E-5</v>
      </c>
      <c r="O10" s="12">
        <f>INTERCEPT(O14:O265,$B$14:$B$265)</f>
        <v>1.0273390447452725E-3</v>
      </c>
      <c r="Q10" s="12">
        <f>INTERCEPT(Q14:Q265,$B$14:$B$265)</f>
        <v>-4.5253123525953011E-5</v>
      </c>
      <c r="S10" s="12">
        <f>INTERCEPT(S14:S265,$B$14:$B$265)</f>
        <v>-9.7259469692986909E-6</v>
      </c>
      <c r="U10" s="12">
        <f>INTERCEPT(U14:U265,$B$14:$B$265)</f>
        <v>6.5813878914791168E-4</v>
      </c>
      <c r="W10" s="12">
        <f>INTERCEPT(W14:W265,$B$14:$B$265)</f>
        <v>-7.6974325843471398E-4</v>
      </c>
      <c r="Y10" s="12">
        <f>INTERCEPT(Y14:Y265,$B$14:$B$265)</f>
        <v>2.7317090675930099E-4</v>
      </c>
      <c r="AA10" s="12">
        <f>INTERCEPT(AA14:AA265,$B$14:$B$265)</f>
        <v>-2.0741716485476775E-4</v>
      </c>
      <c r="AC10" s="12">
        <f>INTERCEPT(AC14:AC265,$B$14:$B$265)</f>
        <v>8.5023501392783953E-4</v>
      </c>
      <c r="AE10" s="12">
        <f>INTERCEPT(AE14:AE265,$B$14:$B$265)</f>
        <v>9.3847085303570409E-4</v>
      </c>
      <c r="AG10" s="12">
        <f>INTERCEPT(AG14:AG265,$B$14:$B$265)</f>
        <v>-1.5752588926091051E-4</v>
      </c>
      <c r="AI10" s="12">
        <f>INTERCEPT(AI14:AI265,$B$14:$B$265)</f>
        <v>6.3593708171206923E-4</v>
      </c>
      <c r="AK10" s="12">
        <f>INTERCEPT(AK14:AK265,$B$14:$B$265)</f>
        <v>4.2539152726633439E-4</v>
      </c>
      <c r="AM10" s="12">
        <f>INTERCEPT(AM14:AM265,$B$14:$B$265)</f>
        <v>-2.5411895894184109E-4</v>
      </c>
      <c r="AO10" s="12">
        <f>INTERCEPT(AO14:AO265,$B$14:$B$265)</f>
        <v>-9.1716551873453444E-5</v>
      </c>
      <c r="AQ10" s="12">
        <f>INTERCEPT(AQ14:AQ265,$B$14:$B$265)</f>
        <v>6.8593187438761795E-4</v>
      </c>
    </row>
    <row r="11" spans="1:44" x14ac:dyDescent="0.3">
      <c r="A11" s="12"/>
      <c r="C11" s="12"/>
      <c r="E11" s="12"/>
      <c r="G11" s="12"/>
      <c r="I11" s="12"/>
      <c r="K11" s="12"/>
      <c r="M11" s="12"/>
      <c r="O11" s="12"/>
      <c r="Q11" s="12"/>
      <c r="S11" s="12"/>
      <c r="U11" s="12"/>
      <c r="W11" s="12"/>
      <c r="Y11" s="12"/>
      <c r="AA11" s="12"/>
      <c r="AC11" s="12"/>
      <c r="AE11" s="12"/>
      <c r="AG11" s="12"/>
      <c r="AI11" s="12"/>
      <c r="AK11" s="12"/>
      <c r="AM11" s="12"/>
      <c r="AO11" s="12"/>
      <c r="AQ11" s="12"/>
    </row>
    <row r="12" spans="1:44" x14ac:dyDescent="0.3">
      <c r="A12" s="12"/>
      <c r="C12" s="12"/>
      <c r="E12" s="12"/>
      <c r="G12" s="12"/>
      <c r="I12" s="12"/>
      <c r="K12" s="12"/>
      <c r="M12" s="12"/>
      <c r="O12" s="12"/>
      <c r="Q12" s="12"/>
      <c r="S12" s="12"/>
      <c r="U12" s="12"/>
      <c r="W12" s="12"/>
      <c r="Y12" s="12"/>
      <c r="AA12" s="12"/>
      <c r="AC12" s="12"/>
      <c r="AE12" s="12"/>
      <c r="AG12" s="12"/>
      <c r="AI12" s="12"/>
      <c r="AK12" s="12"/>
      <c r="AM12" s="12"/>
      <c r="AO12" s="12"/>
      <c r="AQ12" s="12"/>
    </row>
    <row r="13" spans="1:44" s="26" customFormat="1" x14ac:dyDescent="0.3">
      <c r="A13" s="26" t="s">
        <v>25</v>
      </c>
      <c r="B13" s="26" t="s">
        <v>33</v>
      </c>
      <c r="C13" s="26" t="s">
        <v>31192</v>
      </c>
      <c r="D13" s="26" t="s">
        <v>31198</v>
      </c>
      <c r="E13" s="26" t="s">
        <v>45</v>
      </c>
      <c r="F13" s="26" t="s">
        <v>31168</v>
      </c>
      <c r="G13" s="26" t="s">
        <v>72</v>
      </c>
      <c r="H13" s="26" t="s">
        <v>31158</v>
      </c>
      <c r="I13" s="26" t="s">
        <v>47</v>
      </c>
      <c r="J13" s="26" t="s">
        <v>31169</v>
      </c>
      <c r="K13" s="26" t="s">
        <v>53</v>
      </c>
      <c r="L13" s="26" t="s">
        <v>31159</v>
      </c>
      <c r="M13" s="26" t="s">
        <v>55</v>
      </c>
      <c r="N13" s="26" t="s">
        <v>31170</v>
      </c>
      <c r="O13" s="26" t="s">
        <v>57</v>
      </c>
      <c r="P13" s="26" t="s">
        <v>31160</v>
      </c>
      <c r="Q13" s="26" t="s">
        <v>48</v>
      </c>
      <c r="R13" s="26" t="s">
        <v>31171</v>
      </c>
      <c r="S13" s="26" t="s">
        <v>62</v>
      </c>
      <c r="T13" s="26" t="s">
        <v>31161</v>
      </c>
      <c r="U13" s="26" t="s">
        <v>70</v>
      </c>
      <c r="V13" s="26" t="s">
        <v>31172</v>
      </c>
      <c r="W13" s="26" t="s">
        <v>64</v>
      </c>
      <c r="X13" s="26" t="s">
        <v>31162</v>
      </c>
      <c r="Y13" s="26" t="s">
        <v>65</v>
      </c>
      <c r="Z13" s="26" t="s">
        <v>31173</v>
      </c>
      <c r="AA13" s="26" t="s">
        <v>54</v>
      </c>
      <c r="AB13" s="26" t="s">
        <v>31163</v>
      </c>
      <c r="AC13" s="25" t="s">
        <v>66</v>
      </c>
      <c r="AD13" s="26" t="s">
        <v>31174</v>
      </c>
      <c r="AE13" s="26" t="s">
        <v>71</v>
      </c>
      <c r="AF13" s="26" t="s">
        <v>31164</v>
      </c>
      <c r="AG13" s="26" t="s">
        <v>51</v>
      </c>
      <c r="AH13" s="26" t="s">
        <v>31175</v>
      </c>
      <c r="AI13" s="26" t="s">
        <v>73</v>
      </c>
      <c r="AJ13" s="26" t="s">
        <v>31165</v>
      </c>
      <c r="AK13" s="26" t="s">
        <v>61</v>
      </c>
      <c r="AL13" s="26" t="s">
        <v>31176</v>
      </c>
      <c r="AM13" s="26" t="s">
        <v>68</v>
      </c>
      <c r="AN13" s="26" t="s">
        <v>31166</v>
      </c>
      <c r="AO13" s="26" t="s">
        <v>50</v>
      </c>
      <c r="AP13" s="26" t="s">
        <v>31177</v>
      </c>
      <c r="AQ13" s="26" t="s">
        <v>63</v>
      </c>
      <c r="AR13" s="26" t="s">
        <v>31167</v>
      </c>
    </row>
    <row r="14" spans="1:44" x14ac:dyDescent="0.3">
      <c r="A14" s="8" t="str">
        <f>'Data-Resource'!B2</f>
        <v>1-2-2019</v>
      </c>
      <c r="B14" s="8">
        <f>'Data-Resource'!I14647</f>
        <v>9.7750670795677432E-3</v>
      </c>
      <c r="C14" s="8">
        <f>'Data-Resource'!I11617</f>
        <v>2.1975059571088036E-2</v>
      </c>
      <c r="D14" s="8">
        <f>'Data-Resource'!K11617</f>
        <v>4291989</v>
      </c>
      <c r="E14" s="8">
        <f>'Data-Resource'!I507</f>
        <v>7.3749848559138877E-3</v>
      </c>
      <c r="F14" s="8">
        <f>'Data-Resource'!K507</f>
        <v>803984</v>
      </c>
      <c r="G14" s="8">
        <f>'Data-Resource'!I1012</f>
        <v>3.098951058427907E-3</v>
      </c>
      <c r="H14" s="8">
        <f>'Data-Resource'!K1012</f>
        <v>74497</v>
      </c>
      <c r="I14" s="8">
        <f>'Data-Resource'!I1517</f>
        <v>-2.8490028490029485E-3</v>
      </c>
      <c r="J14" s="8">
        <f>'Data-Resource'!K1517</f>
        <v>1035404</v>
      </c>
      <c r="K14" s="8">
        <f>'Data-Resource'!I2022</f>
        <v>3.6363801652892977E-3</v>
      </c>
      <c r="L14" s="8">
        <f>'Data-Resource'!K2022</f>
        <v>2564044</v>
      </c>
      <c r="M14" s="8">
        <f>'Data-Resource'!I2527</f>
        <v>1.9430485436675193E-2</v>
      </c>
      <c r="N14" s="8">
        <f>'Data-Resource'!K2527</f>
        <v>2696276</v>
      </c>
      <c r="O14" s="8">
        <f>'Data-Resource'!I3032</f>
        <v>1.0116549150724602E-2</v>
      </c>
      <c r="P14" s="8">
        <f>'Data-Resource'!K3032</f>
        <v>271413</v>
      </c>
      <c r="Q14" s="8">
        <f>'Data-Resource'!I3537</f>
        <v>-1.2600864190890466E-2</v>
      </c>
      <c r="R14" s="8">
        <f>'Data-Resource'!K3537</f>
        <v>1429230</v>
      </c>
      <c r="S14" s="8">
        <f>'Data-Resource'!I4042</f>
        <v>2.9105862785862528E-3</v>
      </c>
      <c r="T14" s="8">
        <f>'Data-Resource'!K4042</f>
        <v>576942</v>
      </c>
      <c r="U14" s="8">
        <f>'Data-Resource'!I4547</f>
        <v>1.1938873312479715E-2</v>
      </c>
      <c r="V14" s="8">
        <f>'Data-Resource'!K4547</f>
        <v>526836</v>
      </c>
      <c r="W14" s="8">
        <f>'Data-Resource'!I5052</f>
        <v>1.1173974540311184E-2</v>
      </c>
      <c r="X14" s="8">
        <f>'Data-Resource'!K5052</f>
        <v>16731014</v>
      </c>
      <c r="Y14" s="8">
        <f>'Data-Resource'!I5557</f>
        <v>1.1382841963863466E-2</v>
      </c>
      <c r="Z14" s="8">
        <f>'Data-Resource'!K5557</f>
        <v>3131139</v>
      </c>
      <c r="AA14" s="8">
        <f>'Data-Resource'!I6062</f>
        <v>5.4274084124831508E-3</v>
      </c>
      <c r="AB14" s="8">
        <f>'Data-Resource'!K6062</f>
        <v>8351335</v>
      </c>
      <c r="AC14" s="8">
        <f>'Data-Resource'!I12122</f>
        <v>8.3550196314197446E-3</v>
      </c>
      <c r="AD14" s="8">
        <f>'Data-Resource'!K12122</f>
        <v>507155</v>
      </c>
      <c r="AE14" s="8">
        <f>'Data-Resource'!I10607</f>
        <v>1.8927634069400101E-3</v>
      </c>
      <c r="AF14" s="8">
        <f>'Data-Resource'!K10607</f>
        <v>157851</v>
      </c>
      <c r="AG14" s="8">
        <f>'Data-Resource'!I11112</f>
        <v>9.3023720930231982E-3</v>
      </c>
      <c r="AH14" s="8">
        <f>'Data-Resource'!K11112</f>
        <v>373340</v>
      </c>
      <c r="AI14" s="8">
        <f>'Data-Resource'!I8082</f>
        <v>8.1168831168829439E-4</v>
      </c>
      <c r="AJ14" s="8">
        <f>'Data-Resource'!K8082</f>
        <v>65718</v>
      </c>
      <c r="AK14" s="8">
        <f>'Data-Resource'!I8587</f>
        <v>-2.5706513085856425E-3</v>
      </c>
      <c r="AL14" s="8">
        <f>'Data-Resource'!K8587</f>
        <v>170392</v>
      </c>
      <c r="AM14" s="8">
        <f>'Data-Resource'!I9092</f>
        <v>2.5944077598388819E-3</v>
      </c>
      <c r="AN14" s="8">
        <f>'Data-Resource'!K9092</f>
        <v>4348505</v>
      </c>
      <c r="AO14" s="8">
        <f>'Data-Resource'!I9597</f>
        <v>1.9985173057653197E-2</v>
      </c>
      <c r="AP14" s="8">
        <f>'Data-Resource'!K9597</f>
        <v>882404</v>
      </c>
      <c r="AQ14" s="8">
        <f>'Data-Resource'!I10102</f>
        <v>1.2320766267033647E-2</v>
      </c>
      <c r="AR14" s="8">
        <f>'Data-Resource'!K10102</f>
        <v>440564</v>
      </c>
    </row>
    <row r="15" spans="1:44" x14ac:dyDescent="0.3">
      <c r="A15" s="8" t="str">
        <f>'Data-Resource'!B3</f>
        <v>1-3-2019</v>
      </c>
      <c r="B15" s="8">
        <f>'Data-Resource'!I14648</f>
        <v>-4.8198775319113147E-3</v>
      </c>
      <c r="C15" s="8">
        <f>'Data-Resource'!I11618</f>
        <v>1.7987486965589078E-2</v>
      </c>
      <c r="D15" s="8">
        <f>'Data-Resource'!K11618</f>
        <v>3622844</v>
      </c>
      <c r="E15" s="8">
        <f>'Data-Resource'!I508</f>
        <v>6.8418172989899335E-3</v>
      </c>
      <c r="F15" s="8">
        <f>'Data-Resource'!K508</f>
        <v>776471</v>
      </c>
      <c r="G15" s="8">
        <f>'Data-Resource'!I1013</f>
        <v>-2.5690263180422626E-2</v>
      </c>
      <c r="H15" s="8">
        <f>'Data-Resource'!K1013</f>
        <v>114136</v>
      </c>
      <c r="I15" s="8">
        <f>'Data-Resource'!I1518</f>
        <v>-9.2316520619579643E-4</v>
      </c>
      <c r="J15" s="8">
        <f>'Data-Resource'!K1518</f>
        <v>883973</v>
      </c>
      <c r="K15" s="8">
        <f>'Data-Resource'!I2023</f>
        <v>-1.3310815750774559E-3</v>
      </c>
      <c r="L15" s="8">
        <f>'Data-Resource'!K2023</f>
        <v>2213589</v>
      </c>
      <c r="M15" s="8">
        <f>'Data-Resource'!I2528</f>
        <v>1.1647271602238718E-2</v>
      </c>
      <c r="N15" s="8">
        <f>'Data-Resource'!K2528</f>
        <v>3126037</v>
      </c>
      <c r="O15" s="8">
        <f>'Data-Resource'!I3033</f>
        <v>6.5715222375178147E-4</v>
      </c>
      <c r="P15" s="8">
        <f>'Data-Resource'!K3033</f>
        <v>231211</v>
      </c>
      <c r="Q15" s="8">
        <f>'Data-Resource'!I3538</f>
        <v>-2.4559086614284794E-3</v>
      </c>
      <c r="R15" s="8">
        <f>'Data-Resource'!K3538</f>
        <v>1426463</v>
      </c>
      <c r="S15" s="8">
        <f>'Data-Resource'!I4043</f>
        <v>1.7602673488616782E-2</v>
      </c>
      <c r="T15" s="8">
        <f>'Data-Resource'!K4043</f>
        <v>737795</v>
      </c>
      <c r="U15" s="8">
        <f>'Data-Resource'!I4548</f>
        <v>-9.5198474197105015E-4</v>
      </c>
      <c r="V15" s="8">
        <f>'Data-Resource'!K4548</f>
        <v>415909</v>
      </c>
      <c r="W15" s="8">
        <f>'Data-Resource'!I5053</f>
        <v>4.1024190125901975E-3</v>
      </c>
      <c r="X15" s="8">
        <f>'Data-Resource'!K5053</f>
        <v>12433219</v>
      </c>
      <c r="Y15" s="8">
        <f>'Data-Resource'!I5558</f>
        <v>-1.050861662427007E-2</v>
      </c>
      <c r="Z15" s="8">
        <f>'Data-Resource'!K5558</f>
        <v>3084143</v>
      </c>
      <c r="AA15" s="8">
        <f>'Data-Resource'!I6063</f>
        <v>1.1860386309725499E-2</v>
      </c>
      <c r="AB15" s="8">
        <f>'Data-Resource'!K6063</f>
        <v>10370848</v>
      </c>
      <c r="AC15" s="8">
        <f>'Data-Resource'!I12123</f>
        <v>-2.8967714646204647E-2</v>
      </c>
      <c r="AD15" s="8">
        <f>'Data-Resource'!K12123</f>
        <v>465559</v>
      </c>
      <c r="AE15" s="8">
        <f>'Data-Resource'!I10608</f>
        <v>-9.511731316012708E-3</v>
      </c>
      <c r="AF15" s="8">
        <f>'Data-Resource'!K10608</f>
        <v>99895</v>
      </c>
      <c r="AG15" s="8">
        <f>'Data-Resource'!I11113</f>
        <v>2.3309556022864174E-3</v>
      </c>
      <c r="AH15" s="8">
        <f>'Data-Resource'!K11113</f>
        <v>340270</v>
      </c>
      <c r="AI15" s="8">
        <f>'Data-Resource'!I8083</f>
        <v>-3.3037872683319917E-2</v>
      </c>
      <c r="AJ15" s="8">
        <f>'Data-Resource'!K8083</f>
        <v>133918</v>
      </c>
      <c r="AK15" s="8">
        <f>'Data-Resource'!I8588</f>
        <v>1.8150441265785126E-2</v>
      </c>
      <c r="AL15" s="8">
        <f>'Data-Resource'!K8588</f>
        <v>215047</v>
      </c>
      <c r="AM15" s="8">
        <f>'Data-Resource'!I9093</f>
        <v>-1.8940455756140812E-2</v>
      </c>
      <c r="AN15" s="8">
        <f>'Data-Resource'!K9093</f>
        <v>11953809</v>
      </c>
      <c r="AO15" s="8">
        <f>'Data-Resource'!I9598</f>
        <v>-1.7266758974279591E-2</v>
      </c>
      <c r="AP15" s="8">
        <f>'Data-Resource'!K9598</f>
        <v>846048</v>
      </c>
      <c r="AQ15" s="8">
        <f>'Data-Resource'!I10103</f>
        <v>-8.6917652928853988E-3</v>
      </c>
      <c r="AR15" s="8">
        <f>'Data-Resource'!K10103</f>
        <v>735830</v>
      </c>
    </row>
    <row r="16" spans="1:44" x14ac:dyDescent="0.3">
      <c r="A16" s="8" t="str">
        <f>'Data-Resource'!B4</f>
        <v>1-4-2019</v>
      </c>
      <c r="B16" s="8">
        <f>'Data-Resource'!I14649</f>
        <v>2.2190176748512331E-2</v>
      </c>
      <c r="C16" s="8">
        <f>'Data-Resource'!I11619</f>
        <v>1.1934890201377005E-2</v>
      </c>
      <c r="D16" s="8">
        <f>'Data-Resource'!K11619</f>
        <v>3288528</v>
      </c>
      <c r="E16" s="8">
        <f>'Data-Resource'!I509</f>
        <v>2.6322907106835568E-2</v>
      </c>
      <c r="F16" s="8">
        <f>'Data-Resource'!K509</f>
        <v>930881</v>
      </c>
      <c r="G16" s="8">
        <f>'Data-Resource'!I1014</f>
        <v>3.8541335249209399E-2</v>
      </c>
      <c r="H16" s="8">
        <f>'Data-Resource'!K1014</f>
        <v>89022</v>
      </c>
      <c r="I16" s="8">
        <f>'Data-Resource'!I1519</f>
        <v>1.4065220608298174E-2</v>
      </c>
      <c r="J16" s="8">
        <f>'Data-Resource'!K1519</f>
        <v>1234989</v>
      </c>
      <c r="K16" s="8">
        <f>'Data-Resource'!I2024</f>
        <v>3.9651201705350539E-2</v>
      </c>
      <c r="L16" s="8">
        <f>'Data-Resource'!K2024</f>
        <v>4197991</v>
      </c>
      <c r="M16" s="8">
        <f>'Data-Resource'!I2529</f>
        <v>4.2570313253011964E-2</v>
      </c>
      <c r="N16" s="8">
        <f>'Data-Resource'!K2529</f>
        <v>5066291</v>
      </c>
      <c r="O16" s="8">
        <f>'Data-Resource'!I3034</f>
        <v>2.6103762756063613E-3</v>
      </c>
      <c r="P16" s="8">
        <f>'Data-Resource'!K3034</f>
        <v>283410</v>
      </c>
      <c r="Q16" s="8">
        <f>'Data-Resource'!I3539</f>
        <v>2.7363838365450924E-2</v>
      </c>
      <c r="R16" s="8">
        <f>'Data-Resource'!K3539</f>
        <v>1857639</v>
      </c>
      <c r="S16" s="8">
        <f>'Data-Resource'!I4044</f>
        <v>2.5641042338478456E-2</v>
      </c>
      <c r="T16" s="8">
        <f>'Data-Resource'!K4044</f>
        <v>743560</v>
      </c>
      <c r="U16" s="8">
        <f>'Data-Resource'!I4549</f>
        <v>7.9699764093769162E-3</v>
      </c>
      <c r="V16" s="8">
        <f>'Data-Resource'!K4549</f>
        <v>578274</v>
      </c>
      <c r="W16" s="8">
        <f>'Data-Resource'!I5054</f>
        <v>3.2777777777777843E-2</v>
      </c>
      <c r="X16" s="8">
        <f>'Data-Resource'!K5054</f>
        <v>16572099</v>
      </c>
      <c r="Y16" s="8">
        <f>'Data-Resource'!I5559</f>
        <v>2.6503996634413184E-2</v>
      </c>
      <c r="Z16" s="8">
        <f>'Data-Resource'!K5559</f>
        <v>4847884</v>
      </c>
      <c r="AA16" s="8">
        <f>'Data-Resource'!I6064</f>
        <v>2.3317788141239536E-3</v>
      </c>
      <c r="AB16" s="8">
        <f>'Data-Resource'!K6064</f>
        <v>10704000</v>
      </c>
      <c r="AC16" s="8">
        <f>'Data-Resource'!I12124</f>
        <v>1.7904121143421485E-2</v>
      </c>
      <c r="AD16" s="8">
        <f>'Data-Resource'!K12124</f>
        <v>496859</v>
      </c>
      <c r="AE16" s="8">
        <f>'Data-Resource'!I10609</f>
        <v>2.4081133889458841E-2</v>
      </c>
      <c r="AF16" s="8">
        <f>'Data-Resource'!K10609</f>
        <v>105777</v>
      </c>
      <c r="AG16" s="8">
        <f>'Data-Resource'!I11114</f>
        <v>4.5348860465116284E-2</v>
      </c>
      <c r="AH16" s="8">
        <f>'Data-Resource'!K11114</f>
        <v>424480</v>
      </c>
      <c r="AI16" s="8">
        <f>'Data-Resource'!I8084</f>
        <v>2.2369511184755556E-2</v>
      </c>
      <c r="AJ16" s="8">
        <f>'Data-Resource'!K8084</f>
        <v>105342</v>
      </c>
      <c r="AK16" s="8">
        <f>'Data-Resource'!I8589</f>
        <v>1.9524575054552379E-2</v>
      </c>
      <c r="AL16" s="8">
        <f>'Data-Resource'!K8589</f>
        <v>181838</v>
      </c>
      <c r="AM16" s="8">
        <f>'Data-Resource'!I9094</f>
        <v>2.6040047889853424E-2</v>
      </c>
      <c r="AN16" s="8">
        <f>'Data-Resource'!K9094</f>
        <v>7959452</v>
      </c>
      <c r="AO16" s="8">
        <f>'Data-Resource'!I9599</f>
        <v>1.4776283053877634E-3</v>
      </c>
      <c r="AP16" s="8">
        <f>'Data-Resource'!K9599</f>
        <v>1347263</v>
      </c>
      <c r="AQ16" s="8">
        <f>'Data-Resource'!I10104</f>
        <v>2.2301181980373124E-3</v>
      </c>
      <c r="AR16" s="8">
        <f>'Data-Resource'!K10104</f>
        <v>525236</v>
      </c>
    </row>
    <row r="17" spans="1:44" x14ac:dyDescent="0.3">
      <c r="A17" s="8" t="str">
        <f>'Data-Resource'!B5</f>
        <v>1-7-2019</v>
      </c>
      <c r="B17" s="8">
        <f>'Data-Resource'!I14650</f>
        <v>-6.1566192965869073E-3</v>
      </c>
      <c r="C17" s="8">
        <f>'Data-Resource'!I11620</f>
        <v>-4.5022511255627985E-3</v>
      </c>
      <c r="D17" s="8">
        <f>'Data-Resource'!K11620</f>
        <v>3042945</v>
      </c>
      <c r="E17" s="8">
        <f>'Data-Resource'!I510</f>
        <v>2.9077611284513121E-3</v>
      </c>
      <c r="F17" s="8">
        <f>'Data-Resource'!K510</f>
        <v>498239</v>
      </c>
      <c r="G17" s="8">
        <f>'Data-Resource'!I1015</f>
        <v>-3.07282242747734E-2</v>
      </c>
      <c r="H17" s="8">
        <f>'Data-Resource'!K1015</f>
        <v>83421</v>
      </c>
      <c r="I17" s="8">
        <f>'Data-Resource'!I1520</f>
        <v>-1.3016196896987289E-2</v>
      </c>
      <c r="J17" s="8">
        <f>'Data-Resource'!K1520</f>
        <v>914854</v>
      </c>
      <c r="K17" s="8">
        <f>'Data-Resource'!I2025</f>
        <v>-1.5649451779359981E-2</v>
      </c>
      <c r="L17" s="8">
        <f>'Data-Resource'!K2025</f>
        <v>2437345</v>
      </c>
      <c r="M17" s="8">
        <f>'Data-Resource'!I2530</f>
        <v>-1.7535809335923476E-2</v>
      </c>
      <c r="N17" s="8">
        <f>'Data-Resource'!K2530</f>
        <v>3394428</v>
      </c>
      <c r="O17" s="8">
        <f>'Data-Resource'!I3035</f>
        <v>-1.062218706650361E-2</v>
      </c>
      <c r="P17" s="8">
        <f>'Data-Resource'!K3035</f>
        <v>269388</v>
      </c>
      <c r="Q17" s="8">
        <f>'Data-Resource'!I3540</f>
        <v>5.1568362369337085E-3</v>
      </c>
      <c r="R17" s="8">
        <f>'Data-Resource'!K3540</f>
        <v>1238553</v>
      </c>
      <c r="S17" s="8">
        <f>'Data-Resource'!I4045</f>
        <v>-4.7243937007873634E-3</v>
      </c>
      <c r="T17" s="8">
        <f>'Data-Resource'!K4045</f>
        <v>711860</v>
      </c>
      <c r="U17" s="8">
        <f>'Data-Resource'!I4550</f>
        <v>-9.6953182909883615E-3</v>
      </c>
      <c r="V17" s="8">
        <f>'Data-Resource'!K4550</f>
        <v>292334</v>
      </c>
      <c r="W17" s="8">
        <f>'Data-Resource'!I5055</f>
        <v>5.8611962168642756E-3</v>
      </c>
      <c r="X17" s="8">
        <f>'Data-Resource'!K5055</f>
        <v>12091778</v>
      </c>
      <c r="Y17" s="8">
        <f>'Data-Resource'!I5560</f>
        <v>0</v>
      </c>
      <c r="Z17" s="8">
        <f>'Data-Resource'!K5560</f>
        <v>2655621</v>
      </c>
      <c r="AA17" s="8">
        <f>'Data-Resource'!I6065</f>
        <v>-2.6481297583582429E-3</v>
      </c>
      <c r="AB17" s="8">
        <f>'Data-Resource'!K6065</f>
        <v>8086509</v>
      </c>
      <c r="AC17" s="8">
        <f>'Data-Resource'!I12125</f>
        <v>-2.0946000000000117E-2</v>
      </c>
      <c r="AD17" s="8">
        <f>'Data-Resource'!K12125</f>
        <v>597737</v>
      </c>
      <c r="AE17" s="8">
        <f>'Data-Resource'!I10610</f>
        <v>-1.961993796615822E-2</v>
      </c>
      <c r="AF17" s="8">
        <f>'Data-Resource'!K10610</f>
        <v>93941</v>
      </c>
      <c r="AG17" s="8">
        <f>'Data-Resource'!I11115</f>
        <v>-2.5330439412755881E-2</v>
      </c>
      <c r="AH17" s="8">
        <f>'Data-Resource'!K11115</f>
        <v>299950</v>
      </c>
      <c r="AI17" s="8">
        <f>'Data-Resource'!I8085</f>
        <v>2.4193548387096687E-2</v>
      </c>
      <c r="AJ17" s="8">
        <f>'Data-Resource'!K8085</f>
        <v>278640</v>
      </c>
      <c r="AK17" s="8">
        <f>'Data-Resource'!I8590</f>
        <v>-1.9071268972989511E-2</v>
      </c>
      <c r="AL17" s="8">
        <f>'Data-Resource'!K8590</f>
        <v>219481</v>
      </c>
      <c r="AM17" s="8">
        <f>'Data-Resource'!I9095</f>
        <v>2.2746904693348714E-2</v>
      </c>
      <c r="AN17" s="8">
        <f>'Data-Resource'!K9095</f>
        <v>7651312</v>
      </c>
      <c r="AO17" s="8">
        <f>'Data-Resource'!I9600</f>
        <v>-5.4565297662392542E-3</v>
      </c>
      <c r="AP17" s="8">
        <f>'Data-Resource'!K9600</f>
        <v>700042</v>
      </c>
      <c r="AQ17" s="8">
        <f>'Data-Resource'!I10105</f>
        <v>-9.758227988467481E-3</v>
      </c>
      <c r="AR17" s="8">
        <f>'Data-Resource'!K10105</f>
        <v>445178</v>
      </c>
    </row>
    <row r="18" spans="1:44" x14ac:dyDescent="0.3">
      <c r="A18" s="8" t="str">
        <f>'Data-Resource'!B6</f>
        <v>1-8-2019</v>
      </c>
      <c r="B18" s="8">
        <f>'Data-Resource'!I14651</f>
        <v>5.0036360146598685E-3</v>
      </c>
      <c r="C18" s="8">
        <f>'Data-Resource'!I11621</f>
        <v>4.020100502512741E-3</v>
      </c>
      <c r="D18" s="8">
        <f>'Data-Resource'!K11621</f>
        <v>2658621</v>
      </c>
      <c r="E18" s="8">
        <f>'Data-Resource'!I511</f>
        <v>2.4248845929080401E-2</v>
      </c>
      <c r="F18" s="8">
        <f>'Data-Resource'!K511</f>
        <v>834170</v>
      </c>
      <c r="G18" s="8">
        <f>'Data-Resource'!I1016</f>
        <v>3.2857166666666646E-2</v>
      </c>
      <c r="H18" s="8">
        <f>'Data-Resource'!K1016</f>
        <v>127114</v>
      </c>
      <c r="I18" s="8">
        <f>'Data-Resource'!I1521</f>
        <v>-7.9436561523019947E-4</v>
      </c>
      <c r="J18" s="8">
        <f>'Data-Resource'!K1521</f>
        <v>989326</v>
      </c>
      <c r="K18" s="8">
        <f>'Data-Resource'!I2026</f>
        <v>4.7680071445647069E-3</v>
      </c>
      <c r="L18" s="8">
        <f>'Data-Resource'!K2026</f>
        <v>3301634</v>
      </c>
      <c r="M18" s="8">
        <f>'Data-Resource'!I2531</f>
        <v>1.5656409373541885E-2</v>
      </c>
      <c r="N18" s="8">
        <f>'Data-Resource'!K2531</f>
        <v>4119018</v>
      </c>
      <c r="O18" s="8">
        <f>'Data-Resource'!I3036</f>
        <v>4.4131730407460083E-4</v>
      </c>
      <c r="P18" s="8">
        <f>'Data-Resource'!K3036</f>
        <v>550498</v>
      </c>
      <c r="Q18" s="8">
        <f>'Data-Resource'!I3541</f>
        <v>5.0104524707154444E-3</v>
      </c>
      <c r="R18" s="8">
        <f>'Data-Resource'!K3541</f>
        <v>1865750</v>
      </c>
      <c r="S18" s="8">
        <f>'Data-Resource'!I4046</f>
        <v>1.4624553359683842E-2</v>
      </c>
      <c r="T18" s="8">
        <f>'Data-Resource'!K4046</f>
        <v>887090</v>
      </c>
      <c r="U18" s="8">
        <f>'Data-Resource'!I4551</f>
        <v>2.3310023310022629E-3</v>
      </c>
      <c r="V18" s="8">
        <f>'Data-Resource'!K4551</f>
        <v>525973</v>
      </c>
      <c r="W18" s="8">
        <f>'Data-Resource'!I5056</f>
        <v>3.5545023696681916E-3</v>
      </c>
      <c r="X18" s="8">
        <f>'Data-Resource'!K5056</f>
        <v>14390276</v>
      </c>
      <c r="Y18" s="8">
        <f>'Data-Resource'!I5561</f>
        <v>9.3268045417679649E-3</v>
      </c>
      <c r="Z18" s="8">
        <f>'Data-Resource'!K5561</f>
        <v>3995908</v>
      </c>
      <c r="AA18" s="8">
        <f>'Data-Resource'!I6066</f>
        <v>-9.3302232589136981E-3</v>
      </c>
      <c r="AB18" s="8">
        <f>'Data-Resource'!K6066</f>
        <v>16750939</v>
      </c>
      <c r="AC18" s="8">
        <f>'Data-Resource'!I12126</f>
        <v>-2.631946180026425E-2</v>
      </c>
      <c r="AD18" s="8">
        <f>'Data-Resource'!K12126</f>
        <v>1200825</v>
      </c>
      <c r="AE18" s="8">
        <f>'Data-Resource'!I10611</f>
        <v>4.4999981250000001E-2</v>
      </c>
      <c r="AF18" s="8">
        <f>'Data-Resource'!K10611</f>
        <v>188949</v>
      </c>
      <c r="AG18" s="8">
        <f>'Data-Resource'!I11116</f>
        <v>1.1248368700823468E-3</v>
      </c>
      <c r="AH18" s="8">
        <f>'Data-Resource'!K11116</f>
        <v>371190</v>
      </c>
      <c r="AI18" s="8">
        <f>'Data-Resource'!I8086</f>
        <v>3.058823529411769E-2</v>
      </c>
      <c r="AJ18" s="8">
        <f>'Data-Resource'!K8086</f>
        <v>444895</v>
      </c>
      <c r="AK18" s="8">
        <f>'Data-Resource'!I8591</f>
        <v>8.4530006309457124E-4</v>
      </c>
      <c r="AL18" s="8">
        <f>'Data-Resource'!K8591</f>
        <v>135141</v>
      </c>
      <c r="AM18" s="8">
        <f>'Data-Resource'!I9096</f>
        <v>-4.7752249873722263E-3</v>
      </c>
      <c r="AN18" s="8">
        <f>'Data-Resource'!K9096</f>
        <v>8172135</v>
      </c>
      <c r="AO18" s="8">
        <f>'Data-Resource'!I9601</f>
        <v>-9.8504631189247158E-3</v>
      </c>
      <c r="AP18" s="8">
        <f>'Data-Resource'!K9601</f>
        <v>853632</v>
      </c>
      <c r="AQ18" s="8">
        <f>'Data-Resource'!I10106</f>
        <v>8.752232649722887E-3</v>
      </c>
      <c r="AR18" s="8">
        <f>'Data-Resource'!K10106</f>
        <v>532949</v>
      </c>
    </row>
    <row r="19" spans="1:44" x14ac:dyDescent="0.3">
      <c r="A19" s="8" t="str">
        <f>'Data-Resource'!B7</f>
        <v>1-9-2019</v>
      </c>
      <c r="B19" s="8">
        <f>'Data-Resource'!I14652</f>
        <v>7.8736856611306223E-4</v>
      </c>
      <c r="C19" s="8">
        <f>'Data-Resource'!I11622</f>
        <v>-2.7459309662539325E-3</v>
      </c>
      <c r="D19" s="8">
        <f>'Data-Resource'!K11622</f>
        <v>2288951</v>
      </c>
      <c r="E19" s="8">
        <f>'Data-Resource'!I512</f>
        <v>-9.4531989185466063E-3</v>
      </c>
      <c r="F19" s="8">
        <f>'Data-Resource'!K512</f>
        <v>606721</v>
      </c>
      <c r="G19" s="8">
        <f>'Data-Resource'!I1017</f>
        <v>1.6187469603236169E-2</v>
      </c>
      <c r="H19" s="8">
        <f>'Data-Resource'!K1017</f>
        <v>125582</v>
      </c>
      <c r="I19" s="8">
        <f>'Data-Resource'!I1522</f>
        <v>-6.7694913339035284E-4</v>
      </c>
      <c r="J19" s="8">
        <f>'Data-Resource'!K1522</f>
        <v>999616</v>
      </c>
      <c r="K19" s="8">
        <f>'Data-Resource'!I2027</f>
        <v>-6.1205115172549883E-3</v>
      </c>
      <c r="L19" s="8">
        <f>'Data-Resource'!K2027</f>
        <v>2952133</v>
      </c>
      <c r="M19" s="8">
        <f>'Data-Resource'!I2532</f>
        <v>-1.3832596186059323E-2</v>
      </c>
      <c r="N19" s="8">
        <f>'Data-Resource'!K2532</f>
        <v>3551236</v>
      </c>
      <c r="O19" s="8">
        <f>'Data-Resource'!I3037</f>
        <v>-4.8511026962877171E-3</v>
      </c>
      <c r="P19" s="8">
        <f>'Data-Resource'!K3037</f>
        <v>470538</v>
      </c>
      <c r="Q19" s="8">
        <f>'Data-Resource'!I3542</f>
        <v>-1.7789408380148013E-3</v>
      </c>
      <c r="R19" s="8">
        <f>'Data-Resource'!K3542</f>
        <v>1921526</v>
      </c>
      <c r="S19" s="8">
        <f>'Data-Resource'!I4047</f>
        <v>1.8083925003861454E-2</v>
      </c>
      <c r="T19" s="8">
        <f>'Data-Resource'!K4047</f>
        <v>1030658</v>
      </c>
      <c r="U19" s="8">
        <f>'Data-Resource'!I4552</f>
        <v>0</v>
      </c>
      <c r="V19" s="8">
        <f>'Data-Resource'!K4552</f>
        <v>443574</v>
      </c>
      <c r="W19" s="8">
        <f>'Data-Resource'!I5057</f>
        <v>-3.2375979112271525E-2</v>
      </c>
      <c r="X19" s="8">
        <f>'Data-Resource'!K5057</f>
        <v>16116045</v>
      </c>
      <c r="Y19" s="8">
        <f>'Data-Resource'!I5562</f>
        <v>1.1567650578380537E-2</v>
      </c>
      <c r="Z19" s="8">
        <f>'Data-Resource'!K5562</f>
        <v>3549120</v>
      </c>
      <c r="AA19" s="8">
        <f>'Data-Resource'!I6067</f>
        <v>-8.7248322147651779E-3</v>
      </c>
      <c r="AB19" s="8">
        <f>'Data-Resource'!K6067</f>
        <v>16543729</v>
      </c>
      <c r="AC19" s="8">
        <f>'Data-Resource'!I12127</f>
        <v>-1.4380318623995521E-2</v>
      </c>
      <c r="AD19" s="8">
        <f>'Data-Resource'!K12127</f>
        <v>1024948</v>
      </c>
      <c r="AE19" s="8">
        <f>'Data-Resource'!I10612</f>
        <v>7.1343461438944985E-3</v>
      </c>
      <c r="AF19" s="8">
        <f>'Data-Resource'!K10612</f>
        <v>147993</v>
      </c>
      <c r="AG19" s="8">
        <f>'Data-Resource'!I11117</f>
        <v>2.2296545029946158E-2</v>
      </c>
      <c r="AH19" s="8">
        <f>'Data-Resource'!K11117</f>
        <v>741560</v>
      </c>
      <c r="AI19" s="8">
        <f>'Data-Resource'!I8087</f>
        <v>8.8954781319495347E-3</v>
      </c>
      <c r="AJ19" s="8">
        <f>'Data-Resource'!K8087</f>
        <v>414728</v>
      </c>
      <c r="AK19" s="8">
        <f>'Data-Resource'!I8592</f>
        <v>7.5376966911609019E-3</v>
      </c>
      <c r="AL19" s="8">
        <f>'Data-Resource'!K8592</f>
        <v>185503</v>
      </c>
      <c r="AM19" s="8">
        <f>'Data-Resource'!I9097</f>
        <v>1.1682837273991534E-2</v>
      </c>
      <c r="AN19" s="8">
        <f>'Data-Resource'!K9097</f>
        <v>5680669</v>
      </c>
      <c r="AO19" s="8">
        <f>'Data-Resource'!I9602</f>
        <v>-2.5529247606307223E-3</v>
      </c>
      <c r="AP19" s="8">
        <f>'Data-Resource'!K9602</f>
        <v>1214963</v>
      </c>
      <c r="AQ19" s="8">
        <f>'Data-Resource'!I10107</f>
        <v>1.1026020210342516E-3</v>
      </c>
      <c r="AR19" s="8">
        <f>'Data-Resource'!K10107</f>
        <v>439523</v>
      </c>
    </row>
    <row r="20" spans="1:44" x14ac:dyDescent="0.3">
      <c r="A20" s="8" t="str">
        <f>'Data-Resource'!B8</f>
        <v>1-10-2019</v>
      </c>
      <c r="B20" s="8">
        <f>'Data-Resource'!I14653</f>
        <v>7.1653431109935158E-3</v>
      </c>
      <c r="C20" s="8">
        <f>'Data-Resource'!I11623</f>
        <v>1.7834663761132387E-2</v>
      </c>
      <c r="D20" s="8">
        <f>'Data-Resource'!K11623</f>
        <v>3390440</v>
      </c>
      <c r="E20" s="8">
        <f>'Data-Resource'!I513</f>
        <v>1.3478517785749784E-2</v>
      </c>
      <c r="F20" s="8">
        <f>'Data-Resource'!K513</f>
        <v>519016</v>
      </c>
      <c r="G20" s="8">
        <f>'Data-Resource'!I1018</f>
        <v>6.8447035397878201E-3</v>
      </c>
      <c r="H20" s="8">
        <f>'Data-Resource'!K1018</f>
        <v>68978</v>
      </c>
      <c r="I20" s="8">
        <f>'Data-Resource'!I1523</f>
        <v>1.328193377780424E-2</v>
      </c>
      <c r="J20" s="8">
        <f>'Data-Resource'!K1523</f>
        <v>739543</v>
      </c>
      <c r="K20" s="8">
        <f>'Data-Resource'!I2028</f>
        <v>1.2614633005823381E-3</v>
      </c>
      <c r="L20" s="8">
        <f>'Data-Resource'!K2028</f>
        <v>2147673</v>
      </c>
      <c r="M20" s="8">
        <f>'Data-Resource'!I2533</f>
        <v>1.1204834652192431E-2</v>
      </c>
      <c r="N20" s="8">
        <f>'Data-Resource'!K2533</f>
        <v>2231802</v>
      </c>
      <c r="O20" s="8">
        <f>'Data-Resource'!I3038</f>
        <v>1.1832964683345361E-2</v>
      </c>
      <c r="P20" s="8">
        <f>'Data-Resource'!K3038</f>
        <v>308417</v>
      </c>
      <c r="Q20" s="8">
        <f>'Data-Resource'!I3543</f>
        <v>1.7955386244326945E-3</v>
      </c>
      <c r="R20" s="8">
        <f>'Data-Resource'!K3543</f>
        <v>1569810</v>
      </c>
      <c r="S20" s="8">
        <f>'Data-Resource'!I4048</f>
        <v>-7.3021672266487319E-3</v>
      </c>
      <c r="T20" s="8">
        <f>'Data-Resource'!K4048</f>
        <v>733652</v>
      </c>
      <c r="U20" s="8">
        <f>'Data-Resource'!I4553</f>
        <v>4.1840724076967458E-3</v>
      </c>
      <c r="V20" s="8">
        <f>'Data-Resource'!K4553</f>
        <v>442912</v>
      </c>
      <c r="W20" s="8">
        <f>'Data-Resource'!I5058</f>
        <v>2.7472527472527573E-2</v>
      </c>
      <c r="X20" s="8">
        <f>'Data-Resource'!K5058</f>
        <v>12605972</v>
      </c>
      <c r="Y20" s="8">
        <f>'Data-Resource'!I5563</f>
        <v>-9.8814233154712102E-3</v>
      </c>
      <c r="Z20" s="8">
        <f>'Data-Resource'!K5563</f>
        <v>2722769</v>
      </c>
      <c r="AA20" s="8">
        <f>'Data-Resource'!I6068</f>
        <v>4.4172612979951733E-3</v>
      </c>
      <c r="AB20" s="8">
        <f>'Data-Resource'!K6068</f>
        <v>10142787</v>
      </c>
      <c r="AC20" s="8">
        <f>'Data-Resource'!I12128</f>
        <v>4.1642734060885027E-3</v>
      </c>
      <c r="AD20" s="8">
        <f>'Data-Resource'!K12128</f>
        <v>676245</v>
      </c>
      <c r="AE20" s="8">
        <f>'Data-Resource'!I10613</f>
        <v>5.9210185643942289E-4</v>
      </c>
      <c r="AF20" s="8">
        <f>'Data-Resource'!K10613</f>
        <v>104973</v>
      </c>
      <c r="AG20" s="8">
        <f>'Data-Resource'!I11118</f>
        <v>5.4704593988957259E-3</v>
      </c>
      <c r="AH20" s="8">
        <f>'Data-Resource'!K11118</f>
        <v>350530</v>
      </c>
      <c r="AI20" s="8">
        <f>'Data-Resource'!I8088</f>
        <v>3.2116788321167981E-2</v>
      </c>
      <c r="AJ20" s="8">
        <f>'Data-Resource'!K8088</f>
        <v>327478</v>
      </c>
      <c r="AK20" s="8">
        <f>'Data-Resource'!I8593</f>
        <v>2.2518731901272116E-2</v>
      </c>
      <c r="AL20" s="8">
        <f>'Data-Resource'!K8593</f>
        <v>185135</v>
      </c>
      <c r="AM20" s="8">
        <f>'Data-Resource'!I9098</f>
        <v>-2.225876584634212E-3</v>
      </c>
      <c r="AN20" s="8">
        <f>'Data-Resource'!K9098</f>
        <v>5638578</v>
      </c>
      <c r="AO20" s="8">
        <f>'Data-Resource'!I9603</f>
        <v>1.6825186909111681E-2</v>
      </c>
      <c r="AP20" s="8">
        <f>'Data-Resource'!K9603</f>
        <v>697129</v>
      </c>
      <c r="AQ20" s="8">
        <f>'Data-Resource'!I10108</f>
        <v>0</v>
      </c>
      <c r="AR20" s="8">
        <f>'Data-Resource'!K10108</f>
        <v>431690</v>
      </c>
    </row>
    <row r="21" spans="1:44" x14ac:dyDescent="0.3">
      <c r="A21" s="8" t="str">
        <f>'Data-Resource'!B9</f>
        <v>1-11-2019</v>
      </c>
      <c r="B21" s="8">
        <f>'Data-Resource'!I14654</f>
        <v>-5.6324037321585111E-3</v>
      </c>
      <c r="C21" s="8">
        <f>'Data-Resource'!I11624</f>
        <v>-8.3743846489842729E-3</v>
      </c>
      <c r="D21" s="8">
        <f>'Data-Resource'!K11624</f>
        <v>2399349</v>
      </c>
      <c r="E21" s="8">
        <f>'Data-Resource'!I514</f>
        <v>4.0774873202470783E-3</v>
      </c>
      <c r="F21" s="8">
        <f>'Data-Resource'!K514</f>
        <v>509076</v>
      </c>
      <c r="G21" s="8">
        <f>'Data-Resource'!I1019</f>
        <v>-1.5821704735376162E-2</v>
      </c>
      <c r="H21" s="8">
        <f>'Data-Resource'!K1019</f>
        <v>61053</v>
      </c>
      <c r="I21" s="8">
        <f>'Data-Resource'!I1524</f>
        <v>-3.6743570781192988E-3</v>
      </c>
      <c r="J21" s="8">
        <f>'Data-Resource'!K1524</f>
        <v>862149</v>
      </c>
      <c r="K21" s="8">
        <f>'Data-Resource'!I2029</f>
        <v>-1.2223820526189972E-2</v>
      </c>
      <c r="L21" s="8">
        <f>'Data-Resource'!K2029</f>
        <v>2613377</v>
      </c>
      <c r="M21" s="8">
        <f>'Data-Resource'!I2534</f>
        <v>-6.0514525280318341E-3</v>
      </c>
      <c r="N21" s="8">
        <f>'Data-Resource'!K2534</f>
        <v>2062074</v>
      </c>
      <c r="O21" s="8">
        <f>'Data-Resource'!I3039</f>
        <v>-3.9629350049730514E-3</v>
      </c>
      <c r="P21" s="8">
        <f>'Data-Resource'!K3039</f>
        <v>357870</v>
      </c>
      <c r="Q21" s="8">
        <f>'Data-Resource'!I3544</f>
        <v>-7.8729279593114567E-3</v>
      </c>
      <c r="R21" s="8">
        <f>'Data-Resource'!K3544</f>
        <v>2009338</v>
      </c>
      <c r="S21" s="8">
        <f>'Data-Resource'!I4049</f>
        <v>-2.0897810082766411E-2</v>
      </c>
      <c r="T21" s="8">
        <f>'Data-Resource'!K4049</f>
        <v>1216130</v>
      </c>
      <c r="U21" s="8">
        <f>'Data-Resource'!I4554</f>
        <v>4.1570161662818472E-3</v>
      </c>
      <c r="V21" s="8">
        <f>'Data-Resource'!K4554</f>
        <v>478477</v>
      </c>
      <c r="W21" s="8">
        <f>'Data-Resource'!I5059</f>
        <v>-3.7413148049171038E-3</v>
      </c>
      <c r="X21" s="8">
        <f>'Data-Resource'!K5059</f>
        <v>13169223</v>
      </c>
      <c r="Y21" s="8">
        <f>'Data-Resource'!I5564</f>
        <v>-6.36432006222432E-3</v>
      </c>
      <c r="Z21" s="8">
        <f>'Data-Resource'!K5564</f>
        <v>2731494</v>
      </c>
      <c r="AA21" s="8">
        <f>'Data-Resource'!I6069</f>
        <v>-3.3818058843423141E-3</v>
      </c>
      <c r="AB21" s="8">
        <f>'Data-Resource'!K6069</f>
        <v>8783538</v>
      </c>
      <c r="AC21" s="8">
        <f>'Data-Resource'!I12129</f>
        <v>-1.5823263982230558E-2</v>
      </c>
      <c r="AD21" s="8">
        <f>'Data-Resource'!K12129</f>
        <v>730874</v>
      </c>
      <c r="AE21" s="8">
        <f>'Data-Resource'!I10614</f>
        <v>9.4395634218289136E-3</v>
      </c>
      <c r="AF21" s="8">
        <f>'Data-Resource'!K10614</f>
        <v>165681</v>
      </c>
      <c r="AG21" s="8">
        <f>'Data-Resource'!I11119</f>
        <v>8.67683334823568E-3</v>
      </c>
      <c r="AH21" s="8">
        <f>'Data-Resource'!K11119</f>
        <v>391920</v>
      </c>
      <c r="AI21" s="8">
        <f>'Data-Resource'!I8089</f>
        <v>-2.1052631578946921E-3</v>
      </c>
      <c r="AJ21" s="8">
        <f>'Data-Resource'!K8089</f>
        <v>206284</v>
      </c>
      <c r="AK21" s="8">
        <f>'Data-Resource'!I8594</f>
        <v>-8.1366150018450257E-4</v>
      </c>
      <c r="AL21" s="8">
        <f>'Data-Resource'!K8594</f>
        <v>175686</v>
      </c>
      <c r="AM21" s="8">
        <f>'Data-Resource'!I9099</f>
        <v>3.0471469832215915E-3</v>
      </c>
      <c r="AN21" s="8">
        <f>'Data-Resource'!K9099</f>
        <v>3814901</v>
      </c>
      <c r="AO21" s="8">
        <f>'Data-Resource'!I9604</f>
        <v>-3.5688792190344942E-3</v>
      </c>
      <c r="AP21" s="8">
        <f>'Data-Resource'!K9604</f>
        <v>893594</v>
      </c>
      <c r="AQ21" s="8">
        <f>'Data-Resource'!I10109</f>
        <v>2.205512752112798E-4</v>
      </c>
      <c r="AR21" s="8">
        <f>'Data-Resource'!K10109</f>
        <v>349445</v>
      </c>
    </row>
    <row r="22" spans="1:44" x14ac:dyDescent="0.3">
      <c r="A22" s="8" t="str">
        <f>'Data-Resource'!B10</f>
        <v>1-14-2019</v>
      </c>
      <c r="B22" s="8">
        <f>'Data-Resource'!I14655</f>
        <v>3.2400921613030486E-3</v>
      </c>
      <c r="C22" s="8">
        <f>'Data-Resource'!I11625</f>
        <v>-1.0219292633065454E-2</v>
      </c>
      <c r="D22" s="8">
        <f>'Data-Resource'!K11625</f>
        <v>2747005</v>
      </c>
      <c r="E22" s="8">
        <f>'Data-Resource'!I515</f>
        <v>1.17948871794872E-2</v>
      </c>
      <c r="F22" s="8">
        <f>'Data-Resource'!K515</f>
        <v>515239</v>
      </c>
      <c r="G22" s="8">
        <f>'Data-Resource'!I1020</f>
        <v>2.4401357733227779E-2</v>
      </c>
      <c r="H22" s="8">
        <f>'Data-Resource'!K1020</f>
        <v>60228</v>
      </c>
      <c r="I22" s="8">
        <f>'Data-Resource'!I1525</f>
        <v>4.5964519483112426E-3</v>
      </c>
      <c r="J22" s="8">
        <f>'Data-Resource'!K1525</f>
        <v>708839</v>
      </c>
      <c r="K22" s="8">
        <f>'Data-Resource'!I2030</f>
        <v>-2.7078369338616854E-3</v>
      </c>
      <c r="L22" s="8">
        <f>'Data-Resource'!K2030</f>
        <v>1852450</v>
      </c>
      <c r="M22" s="8">
        <f>'Data-Resource'!I2535</f>
        <v>-6.1302988505747748E-3</v>
      </c>
      <c r="N22" s="8">
        <f>'Data-Resource'!K2535</f>
        <v>2012034</v>
      </c>
      <c r="O22" s="8">
        <f>'Data-Resource'!I3040</f>
        <v>-9.0499997952492729E-4</v>
      </c>
      <c r="P22" s="8">
        <f>'Data-Resource'!K3040</f>
        <v>650830</v>
      </c>
      <c r="Q22" s="8">
        <f>'Data-Resource'!I3545</f>
        <v>7.8839505544692334E-3</v>
      </c>
      <c r="R22" s="8">
        <f>'Data-Resource'!K3545</f>
        <v>1360714</v>
      </c>
      <c r="S22" s="8">
        <f>'Data-Resource'!I4050</f>
        <v>6.2347263138074975E-2</v>
      </c>
      <c r="T22" s="8">
        <f>'Data-Resource'!K4050</f>
        <v>1275835</v>
      </c>
      <c r="U22" s="8">
        <f>'Data-Resource'!I4555</f>
        <v>-2.3105361084251722E-3</v>
      </c>
      <c r="V22" s="8">
        <f>'Data-Resource'!K4555</f>
        <v>311049</v>
      </c>
      <c r="W22" s="8">
        <f>'Data-Resource'!I5060</f>
        <v>1.0426540284360141E-2</v>
      </c>
      <c r="X22" s="8">
        <f>'Data-Resource'!K5060</f>
        <v>11880337</v>
      </c>
      <c r="Y22" s="8">
        <f>'Data-Resource'!I5565</f>
        <v>0</v>
      </c>
      <c r="Z22" s="8">
        <f>'Data-Resource'!K5565</f>
        <v>2383947</v>
      </c>
      <c r="AA22" s="8">
        <f>'Data-Resource'!I6070</f>
        <v>-3.3990482664864426E-4</v>
      </c>
      <c r="AB22" s="8">
        <f>'Data-Resource'!K6070</f>
        <v>7653206</v>
      </c>
      <c r="AC22" s="8">
        <f>'Data-Resource'!I12130</f>
        <v>1.797976798831933E-2</v>
      </c>
      <c r="AD22" s="8">
        <f>'Data-Resource'!K12130</f>
        <v>644254</v>
      </c>
      <c r="AE22" s="8">
        <f>'Data-Resource'!I10615</f>
        <v>1.9298263157894728E-2</v>
      </c>
      <c r="AF22" s="8">
        <f>'Data-Resource'!K10615</f>
        <v>139844</v>
      </c>
      <c r="AG22" s="8">
        <f>'Data-Resource'!I11120</f>
        <v>-2.1715092762542797E-3</v>
      </c>
      <c r="AH22" s="8">
        <f>'Data-Resource'!K11120</f>
        <v>197040</v>
      </c>
      <c r="AI22" s="8">
        <f>'Data-Resource'!I8090</f>
        <v>-3.066202090592331E-2</v>
      </c>
      <c r="AJ22" s="8">
        <f>'Data-Resource'!K8090</f>
        <v>159829</v>
      </c>
      <c r="AK22" s="8">
        <f>'Data-Resource'!I8595</f>
        <v>-8.1564438524706745E-4</v>
      </c>
      <c r="AL22" s="8">
        <f>'Data-Resource'!K8595</f>
        <v>118453</v>
      </c>
      <c r="AM22" s="8">
        <f>'Data-Resource'!I9100</f>
        <v>3.3463469046291798E-3</v>
      </c>
      <c r="AN22" s="8">
        <f>'Data-Resource'!K9100</f>
        <v>4333657</v>
      </c>
      <c r="AO22" s="8">
        <f>'Data-Resource'!I9605</f>
        <v>0</v>
      </c>
      <c r="AP22" s="8">
        <f>'Data-Resource'!K9605</f>
        <v>642285</v>
      </c>
      <c r="AQ22" s="8">
        <f>'Data-Resource'!I10110</f>
        <v>3.3340296732376007E-3</v>
      </c>
      <c r="AR22" s="8">
        <f>'Data-Resource'!K10110</f>
        <v>386793</v>
      </c>
    </row>
    <row r="23" spans="1:44" x14ac:dyDescent="0.3">
      <c r="A23" s="8" t="str">
        <f>'Data-Resource'!B11</f>
        <v>1-15-2019</v>
      </c>
      <c r="B23" s="8">
        <f>'Data-Resource'!I14656</f>
        <v>-6.4909680972553771E-3</v>
      </c>
      <c r="C23" s="8">
        <f>'Data-Resource'!I11626</f>
        <v>-2.2505625281039666E-3</v>
      </c>
      <c r="D23" s="8">
        <f>'Data-Resource'!K11626</f>
        <v>2530069</v>
      </c>
      <c r="E23" s="8">
        <f>'Data-Resource'!I516</f>
        <v>4.537403442276663E-3</v>
      </c>
      <c r="F23" s="8">
        <f>'Data-Resource'!K516</f>
        <v>541177</v>
      </c>
      <c r="G23" s="8">
        <f>'Data-Resource'!I1021</f>
        <v>2.3072667264056181E-2</v>
      </c>
      <c r="H23" s="8">
        <f>'Data-Resource'!K1021</f>
        <v>101520</v>
      </c>
      <c r="I23" s="8">
        <f>'Data-Resource'!I1526</f>
        <v>-5.8790792144358638E-3</v>
      </c>
      <c r="J23" s="8">
        <f>'Data-Resource'!K1526</f>
        <v>979146</v>
      </c>
      <c r="K23" s="8">
        <f>'Data-Resource'!I2031</f>
        <v>-5.6818338749710156E-3</v>
      </c>
      <c r="L23" s="8">
        <f>'Data-Resource'!K2031</f>
        <v>2358276</v>
      </c>
      <c r="M23" s="8">
        <f>'Data-Resource'!I2536</f>
        <v>-6.8734381109906229E-3</v>
      </c>
      <c r="N23" s="8">
        <f>'Data-Resource'!K2536</f>
        <v>3072331</v>
      </c>
      <c r="O23" s="8">
        <f>'Data-Resource'!I3041</f>
        <v>-6.5344973741662052E-3</v>
      </c>
      <c r="P23" s="8">
        <f>'Data-Resource'!K3041</f>
        <v>639679</v>
      </c>
      <c r="Q23" s="8">
        <f>'Data-Resource'!I3546</f>
        <v>-6.6573510861956007E-3</v>
      </c>
      <c r="R23" s="8">
        <f>'Data-Resource'!K3546</f>
        <v>1446376</v>
      </c>
      <c r="S23" s="8">
        <f>'Data-Resource'!I4051</f>
        <v>-7.183342155009478E-3</v>
      </c>
      <c r="T23" s="8">
        <f>'Data-Resource'!K4051</f>
        <v>1000818</v>
      </c>
      <c r="U23" s="8">
        <f>'Data-Resource'!I4556</f>
        <v>4.1321945981231314E-3</v>
      </c>
      <c r="V23" s="8">
        <f>'Data-Resource'!K4556</f>
        <v>429738</v>
      </c>
      <c r="W23" s="8">
        <f>'Data-Resource'!I5061</f>
        <v>-1.0573618821041445E-2</v>
      </c>
      <c r="X23" s="8">
        <f>'Data-Resource'!K5061</f>
        <v>14543902</v>
      </c>
      <c r="Y23" s="8">
        <f>'Data-Resource'!I5566</f>
        <v>-3.8582677165354233E-2</v>
      </c>
      <c r="Z23" s="8">
        <f>'Data-Resource'!K5566</f>
        <v>8984688</v>
      </c>
      <c r="AA23" s="8">
        <f>'Data-Resource'!I6071</f>
        <v>-9.777478084962956E-3</v>
      </c>
      <c r="AB23" s="8">
        <f>'Data-Resource'!K6071</f>
        <v>9769905</v>
      </c>
      <c r="AC23" s="8">
        <f>'Data-Resource'!I12131</f>
        <v>-7.8853620071685279E-3</v>
      </c>
      <c r="AD23" s="8">
        <f>'Data-Resource'!K12131</f>
        <v>765429</v>
      </c>
      <c r="AE23" s="8">
        <f>'Data-Resource'!I10616</f>
        <v>1.0186774366498645E-2</v>
      </c>
      <c r="AF23" s="8">
        <f>'Data-Resource'!K10616</f>
        <v>183432</v>
      </c>
      <c r="AG23" s="8">
        <f>'Data-Resource'!I11121</f>
        <v>-6.5217173913042718E-3</v>
      </c>
      <c r="AH23" s="8">
        <f>'Data-Resource'!K11121</f>
        <v>228540</v>
      </c>
      <c r="AI23" s="8">
        <f>'Data-Resource'!I8091</f>
        <v>1.356174161313344E-2</v>
      </c>
      <c r="AJ23" s="8">
        <f>'Data-Resource'!K8091</f>
        <v>71873</v>
      </c>
      <c r="AK23" s="8">
        <f>'Data-Resource'!I8596</f>
        <v>-4.0518637917039777E-3</v>
      </c>
      <c r="AL23" s="8">
        <f>'Data-Resource'!K8596</f>
        <v>164193</v>
      </c>
      <c r="AM23" s="8">
        <f>'Data-Resource'!I9101</f>
        <v>3.8566942148761975E-3</v>
      </c>
      <c r="AN23" s="8">
        <f>'Data-Resource'!K9101</f>
        <v>4826359</v>
      </c>
      <c r="AO23" s="8">
        <f>'Data-Resource'!I9606</f>
        <v>-1.007189928057539E-2</v>
      </c>
      <c r="AP23" s="8">
        <f>'Data-Resource'!K9606</f>
        <v>580908</v>
      </c>
      <c r="AQ23" s="8">
        <f>'Data-Resource'!I10111</f>
        <v>7.4791026722194507E-3</v>
      </c>
      <c r="AR23" s="8">
        <f>'Data-Resource'!K10111</f>
        <v>547003</v>
      </c>
    </row>
    <row r="24" spans="1:44" x14ac:dyDescent="0.3">
      <c r="A24" s="8" t="str">
        <f>'Data-Resource'!B12</f>
        <v>1-16-2019</v>
      </c>
      <c r="B24" s="8">
        <f>'Data-Resource'!I14657</f>
        <v>-8.3362153605858207E-4</v>
      </c>
      <c r="C24" s="8">
        <f>'Data-Resource'!I11627</f>
        <v>-1.0513191489361823E-2</v>
      </c>
      <c r="D24" s="8">
        <f>'Data-Resource'!K11627</f>
        <v>2619087</v>
      </c>
      <c r="E24" s="8">
        <f>'Data-Resource'!I517</f>
        <v>-9.0044424913788973E-3</v>
      </c>
      <c r="F24" s="8">
        <f>'Data-Resource'!K517</f>
        <v>529723</v>
      </c>
      <c r="G24" s="8">
        <f>'Data-Resource'!I1022</f>
        <v>3.3623103046306487E-3</v>
      </c>
      <c r="H24" s="8">
        <f>'Data-Resource'!K1022</f>
        <v>44826</v>
      </c>
      <c r="I24" s="8">
        <f>'Data-Resource'!I1527</f>
        <v>2.8907548673905189E-3</v>
      </c>
      <c r="J24" s="8">
        <f>'Data-Resource'!K1527</f>
        <v>963501</v>
      </c>
      <c r="K24" s="8">
        <f>'Data-Resource'!I2032</f>
        <v>-1.070023620299356E-2</v>
      </c>
      <c r="L24" s="8">
        <f>'Data-Resource'!K2032</f>
        <v>2109667</v>
      </c>
      <c r="M24" s="8">
        <f>'Data-Resource'!I2537</f>
        <v>1.2307999999998749E-3</v>
      </c>
      <c r="N24" s="8">
        <f>'Data-Resource'!K2537</f>
        <v>1875781</v>
      </c>
      <c r="O24" s="8">
        <f>'Data-Resource'!I3042</f>
        <v>1.8144250396914285E-3</v>
      </c>
      <c r="P24" s="8">
        <f>'Data-Resource'!K3042</f>
        <v>645789</v>
      </c>
      <c r="Q24" s="8">
        <f>'Data-Resource'!I3547</f>
        <v>-1.6748499183571498E-3</v>
      </c>
      <c r="R24" s="8">
        <f>'Data-Resource'!K3547</f>
        <v>1296314</v>
      </c>
      <c r="S24" s="8">
        <f>'Data-Resource'!I4052</f>
        <v>-1.1419870053146411E-2</v>
      </c>
      <c r="T24" s="8">
        <f>'Data-Resource'!K4052</f>
        <v>726345</v>
      </c>
      <c r="U24" s="8">
        <f>'Data-Resource'!I4557</f>
        <v>2.1461168949771691E-2</v>
      </c>
      <c r="V24" s="8">
        <f>'Data-Resource'!K4557</f>
        <v>736730</v>
      </c>
      <c r="W24" s="8">
        <f>'Data-Resource'!I5062</f>
        <v>7.6412841602547119E-2</v>
      </c>
      <c r="X24" s="8">
        <f>'Data-Resource'!K5062</f>
        <v>22035726</v>
      </c>
      <c r="Y24" s="8">
        <f>'Data-Resource'!I5567</f>
        <v>2.2467361111111105E-2</v>
      </c>
      <c r="Z24" s="8">
        <f>'Data-Resource'!K5567</f>
        <v>4643046</v>
      </c>
      <c r="AA24" s="8">
        <f>'Data-Resource'!I6072</f>
        <v>-3.057065217391278E-3</v>
      </c>
      <c r="AB24" s="8">
        <f>'Data-Resource'!K6072</f>
        <v>8443876</v>
      </c>
      <c r="AC24" s="8">
        <f>'Data-Resource'!I12132</f>
        <v>0</v>
      </c>
      <c r="AD24" s="8">
        <f>'Data-Resource'!K12132</f>
        <v>476300</v>
      </c>
      <c r="AE24" s="8">
        <f>'Data-Resource'!I10617</f>
        <v>-2.234603351955293E-3</v>
      </c>
      <c r="AF24" s="8">
        <f>'Data-Resource'!K10617</f>
        <v>140035</v>
      </c>
      <c r="AG24" s="8">
        <f>'Data-Resource'!I11122</f>
        <v>2.1977582417582672E-3</v>
      </c>
      <c r="AH24" s="8">
        <f>'Data-Resource'!K11122</f>
        <v>237050</v>
      </c>
      <c r="AI24" s="8">
        <f>'Data-Resource'!I8092</f>
        <v>3.8705137227304641E-2</v>
      </c>
      <c r="AJ24" s="8">
        <f>'Data-Resource'!K8092</f>
        <v>213211</v>
      </c>
      <c r="AK24" s="8">
        <f>'Data-Resource'!I8597</f>
        <v>3.2494070389831207E-3</v>
      </c>
      <c r="AL24" s="8">
        <f>'Data-Resource'!K8597</f>
        <v>120859</v>
      </c>
      <c r="AM24" s="8">
        <f>'Data-Resource'!I9102</f>
        <v>2.7351749050778277E-3</v>
      </c>
      <c r="AN24" s="8">
        <f>'Data-Resource'!K9102</f>
        <v>4252320</v>
      </c>
      <c r="AO24" s="8">
        <f>'Data-Resource'!I9607</f>
        <v>-2.5271191335741669E-3</v>
      </c>
      <c r="AP24" s="8">
        <f>'Data-Resource'!K9607</f>
        <v>737010</v>
      </c>
      <c r="AQ24" s="8">
        <f>'Data-Resource'!I10112</f>
        <v>-1.178012652705074E-2</v>
      </c>
      <c r="AR24" s="8">
        <f>'Data-Resource'!K10112</f>
        <v>481669</v>
      </c>
    </row>
    <row r="25" spans="1:44" x14ac:dyDescent="0.3">
      <c r="A25" s="8" t="str">
        <f>'Data-Resource'!B13</f>
        <v>1-17-2019</v>
      </c>
      <c r="B25" s="8">
        <f>'Data-Resource'!I14658</f>
        <v>6.0926164478230446E-3</v>
      </c>
      <c r="C25" s="8">
        <f>'Data-Resource'!I11628</f>
        <v>2.1058039088753894E-2</v>
      </c>
      <c r="D25" s="8">
        <f>'Data-Resource'!K11628</f>
        <v>3129644</v>
      </c>
      <c r="E25" s="8">
        <f>'Data-Resource'!I518</f>
        <v>1.677683299608785E-2</v>
      </c>
      <c r="F25" s="8">
        <f>'Data-Resource'!K518</f>
        <v>583021</v>
      </c>
      <c r="G25" s="8">
        <f>'Data-Resource'!I1023</f>
        <v>-1.1978764848551062E-3</v>
      </c>
      <c r="H25" s="8">
        <f>'Data-Resource'!K1023</f>
        <v>48507</v>
      </c>
      <c r="I25" s="8">
        <f>'Data-Resource'!I1528</f>
        <v>5.018451098883746E-3</v>
      </c>
      <c r="J25" s="8">
        <f>'Data-Resource'!K1528</f>
        <v>940118</v>
      </c>
      <c r="K25" s="8">
        <f>'Data-Resource'!I2033</f>
        <v>7.5164082443052518E-3</v>
      </c>
      <c r="L25" s="8">
        <f>'Data-Resource'!K2033</f>
        <v>2077335</v>
      </c>
      <c r="M25" s="8">
        <f>'Data-Resource'!I2538</f>
        <v>-5.5795569860303739E-3</v>
      </c>
      <c r="N25" s="8">
        <f>'Data-Resource'!K2538</f>
        <v>2023615</v>
      </c>
      <c r="O25" s="8">
        <f>'Data-Resource'!I3043</f>
        <v>-1.8128710216888308E-3</v>
      </c>
      <c r="P25" s="8">
        <f>'Data-Resource'!K3043</f>
        <v>697182</v>
      </c>
      <c r="Q25" s="8">
        <f>'Data-Resource'!I3548</f>
        <v>5.2193963213343179E-3</v>
      </c>
      <c r="R25" s="8">
        <f>'Data-Resource'!K3548</f>
        <v>1319472</v>
      </c>
      <c r="S25" s="8">
        <f>'Data-Resource'!I4053</f>
        <v>-7.7614276556570801E-4</v>
      </c>
      <c r="T25" s="8">
        <f>'Data-Resource'!K4053</f>
        <v>601589</v>
      </c>
      <c r="U25" s="8">
        <f>'Data-Resource'!I4558</f>
        <v>1.7117135135135148E-2</v>
      </c>
      <c r="V25" s="8">
        <f>'Data-Resource'!K4558</f>
        <v>631658</v>
      </c>
      <c r="W25" s="8">
        <f>'Data-Resource'!I5063</f>
        <v>-1.9281663516068023E-2</v>
      </c>
      <c r="X25" s="8">
        <f>'Data-Resource'!K5063</f>
        <v>21953940</v>
      </c>
      <c r="Y25" s="8">
        <f>'Data-Resource'!I5568</f>
        <v>6.031322636456735E-3</v>
      </c>
      <c r="Z25" s="8">
        <f>'Data-Resource'!K5568</f>
        <v>2790885</v>
      </c>
      <c r="AA25" s="8">
        <f>'Data-Resource'!I6073</f>
        <v>-2.3931623931624222E-3</v>
      </c>
      <c r="AB25" s="8">
        <f>'Data-Resource'!K6073</f>
        <v>9735389</v>
      </c>
      <c r="AC25" s="8">
        <f>'Data-Resource'!I12133</f>
        <v>1.3543032286093668E-2</v>
      </c>
      <c r="AD25" s="8">
        <f>'Data-Resource'!K12133</f>
        <v>469862</v>
      </c>
      <c r="AE25" s="8">
        <f>'Data-Resource'!I10618</f>
        <v>2.8089887640448392E-3</v>
      </c>
      <c r="AF25" s="8">
        <f>'Data-Resource'!K10618</f>
        <v>117428</v>
      </c>
      <c r="AG25" s="8">
        <f>'Data-Resource'!I11123</f>
        <v>1.8763863548871215E-2</v>
      </c>
      <c r="AH25" s="8">
        <f>'Data-Resource'!K11123</f>
        <v>357490</v>
      </c>
      <c r="AI25" s="8">
        <f>'Data-Resource'!I8093</f>
        <v>-2.3648648648648744E-2</v>
      </c>
      <c r="AJ25" s="8">
        <f>'Data-Resource'!K8093</f>
        <v>267657</v>
      </c>
      <c r="AK25" s="8">
        <f>'Data-Resource'!I8598</f>
        <v>4.0584416572671672E-3</v>
      </c>
      <c r="AL25" s="8">
        <f>'Data-Resource'!K8598</f>
        <v>134654</v>
      </c>
      <c r="AM25" s="8">
        <f>'Data-Resource'!I9103</f>
        <v>-5.5493895671475668E-3</v>
      </c>
      <c r="AN25" s="8">
        <f>'Data-Resource'!K9103</f>
        <v>5595213</v>
      </c>
      <c r="AO25" s="8">
        <f>'Data-Resource'!I9608</f>
        <v>9.1274189659162914E-3</v>
      </c>
      <c r="AP25" s="8">
        <f>'Data-Resource'!K9608</f>
        <v>672106</v>
      </c>
      <c r="AQ25" s="8">
        <f>'Data-Resource'!I10113</f>
        <v>2.2223826776274013E-4</v>
      </c>
      <c r="AR25" s="8">
        <f>'Data-Resource'!K10113</f>
        <v>429784</v>
      </c>
    </row>
    <row r="26" spans="1:44" x14ac:dyDescent="0.3">
      <c r="A26" s="8" t="str">
        <f>'Data-Resource'!B14</f>
        <v>1-18-2019</v>
      </c>
      <c r="B26" s="8">
        <f>'Data-Resource'!I14659</f>
        <v>1.856419626231829E-2</v>
      </c>
      <c r="C26" s="8">
        <f>'Data-Resource'!I11629</f>
        <v>9.4716355668810516E-3</v>
      </c>
      <c r="D26" s="8">
        <f>'Data-Resource'!K11629</f>
        <v>5422256</v>
      </c>
      <c r="E26" s="8">
        <f>'Data-Resource'!I519</f>
        <v>1.7964102334254477E-2</v>
      </c>
      <c r="F26" s="8">
        <f>'Data-Resource'!K519</f>
        <v>1061953</v>
      </c>
      <c r="G26" s="8">
        <f>'Data-Resource'!I1024</f>
        <v>1.5383003258216866E-2</v>
      </c>
      <c r="H26" s="8">
        <f>'Data-Resource'!K1024</f>
        <v>92003</v>
      </c>
      <c r="I26" s="8">
        <f>'Data-Resource'!I1529</f>
        <v>1.2101193419672193E-2</v>
      </c>
      <c r="J26" s="8">
        <f>'Data-Resource'!K1529</f>
        <v>1762600</v>
      </c>
      <c r="K26" s="8">
        <f>'Data-Resource'!I2034</f>
        <v>2.9827267977593924E-2</v>
      </c>
      <c r="L26" s="8">
        <f>'Data-Resource'!K2034</f>
        <v>5316270</v>
      </c>
      <c r="M26" s="8">
        <f>'Data-Resource'!I2539</f>
        <v>2.782075863156535E-2</v>
      </c>
      <c r="N26" s="8">
        <f>'Data-Resource'!K2539</f>
        <v>4321322</v>
      </c>
      <c r="O26" s="8">
        <f>'Data-Resource'!I3044</f>
        <v>4.7770474244096077E-3</v>
      </c>
      <c r="P26" s="8">
        <f>'Data-Resource'!K3044</f>
        <v>713673</v>
      </c>
      <c r="Q26" s="8">
        <f>'Data-Resource'!I3549</f>
        <v>2.0595532694189633E-2</v>
      </c>
      <c r="R26" s="8">
        <f>'Data-Resource'!K3549</f>
        <v>2590438</v>
      </c>
      <c r="S26" s="8">
        <f>'Data-Resource'!I4054</f>
        <v>3.3026137473720567E-2</v>
      </c>
      <c r="T26" s="8">
        <f>'Data-Resource'!K4054</f>
        <v>916730</v>
      </c>
      <c r="U26" s="8">
        <f>'Data-Resource'!I4559</f>
        <v>8.8144559404440461E-3</v>
      </c>
      <c r="V26" s="8">
        <f>'Data-Resource'!K4559</f>
        <v>719940</v>
      </c>
      <c r="W26" s="8">
        <f>'Data-Resource'!I5064</f>
        <v>1.2789666962137571E-2</v>
      </c>
      <c r="X26" s="8">
        <f>'Data-Resource'!K5064</f>
        <v>22233612</v>
      </c>
      <c r="Y26" s="8">
        <f>'Data-Resource'!I5569</f>
        <v>2.261900703892834E-2</v>
      </c>
      <c r="Z26" s="8">
        <f>'Data-Resource'!K5569</f>
        <v>5113384</v>
      </c>
      <c r="AA26" s="8">
        <f>'Data-Resource'!I6074</f>
        <v>1.7771701982228254E-2</v>
      </c>
      <c r="AB26" s="8">
        <f>'Data-Resource'!K6074</f>
        <v>16644399</v>
      </c>
      <c r="AC26" s="8">
        <f>'Data-Resource'!I12134</f>
        <v>6.4239254004895682E-3</v>
      </c>
      <c r="AD26" s="8">
        <f>'Data-Resource'!K12134</f>
        <v>500038</v>
      </c>
      <c r="AE26" s="8">
        <f>'Data-Resource'!I10619</f>
        <v>8.3333333333332794E-3</v>
      </c>
      <c r="AF26" s="8">
        <f>'Data-Resource'!K10619</f>
        <v>106295</v>
      </c>
      <c r="AG26" s="8">
        <f>'Data-Resource'!I11124</f>
        <v>1.5053784946236543E-2</v>
      </c>
      <c r="AH26" s="8">
        <f>'Data-Resource'!K11124</f>
        <v>455490</v>
      </c>
      <c r="AI26" s="8">
        <f>'Data-Resource'!I8094</f>
        <v>8.3333333333333426E-2</v>
      </c>
      <c r="AJ26" s="8">
        <f>'Data-Resource'!K8094</f>
        <v>1055826</v>
      </c>
      <c r="AK26" s="8">
        <f>'Data-Resource'!I8599</f>
        <v>4.8192610441766051E-3</v>
      </c>
      <c r="AL26" s="8">
        <f>'Data-Resource'!K8599</f>
        <v>139635</v>
      </c>
      <c r="AM26" s="8">
        <f>'Data-Resource'!I9104</f>
        <v>2.2136081903707854E-2</v>
      </c>
      <c r="AN26" s="8">
        <f>'Data-Resource'!K9104</f>
        <v>6653993</v>
      </c>
      <c r="AO26" s="8">
        <f>'Data-Resource'!I9609</f>
        <v>2.3179985008765332E-2</v>
      </c>
      <c r="AP26" s="8">
        <f>'Data-Resource'!K9609</f>
        <v>1445215</v>
      </c>
      <c r="AQ26" s="8">
        <f>'Data-Resource'!I10114</f>
        <v>2.881227900736469E-3</v>
      </c>
      <c r="AR26" s="8">
        <f>'Data-Resource'!K10114</f>
        <v>582312</v>
      </c>
    </row>
    <row r="27" spans="1:44" x14ac:dyDescent="0.3">
      <c r="A27" s="8" t="str">
        <f>'Data-Resource'!B15</f>
        <v>1-21-2019</v>
      </c>
      <c r="B27" s="8">
        <f>'Data-Resource'!I14660</f>
        <v>-3.5718943221236849E-3</v>
      </c>
      <c r="C27" s="8">
        <f>'Data-Resource'!I11630</f>
        <v>-3.1111061728395159E-2</v>
      </c>
      <c r="D27" s="8">
        <f>'Data-Resource'!K11630</f>
        <v>5014998</v>
      </c>
      <c r="E27" s="8">
        <f>'Data-Resource'!I520</f>
        <v>9.8039215686273919E-3</v>
      </c>
      <c r="F27" s="8">
        <f>'Data-Resource'!K520</f>
        <v>452344</v>
      </c>
      <c r="G27" s="8">
        <f>'Data-Resource'!I1025</f>
        <v>1.1336877005347527E-2</v>
      </c>
      <c r="H27" s="8">
        <f>'Data-Resource'!K1025</f>
        <v>34986</v>
      </c>
      <c r="I27" s="8">
        <f>'Data-Resource'!I1530</f>
        <v>6.5115585332736043E-4</v>
      </c>
      <c r="J27" s="8">
        <f>'Data-Resource'!K1530</f>
        <v>689775</v>
      </c>
      <c r="K27" s="8">
        <f>'Data-Resource'!I2035</f>
        <v>-9.4267147374205353E-3</v>
      </c>
      <c r="L27" s="8">
        <f>'Data-Resource'!K2035</f>
        <v>1961612</v>
      </c>
      <c r="M27" s="8">
        <f>'Data-Resource'!I2540</f>
        <v>-7.9699097744361184E-3</v>
      </c>
      <c r="N27" s="8">
        <f>'Data-Resource'!K2540</f>
        <v>1769957</v>
      </c>
      <c r="O27" s="8">
        <f>'Data-Resource'!I3045</f>
        <v>-4.5455681818175537E-4</v>
      </c>
      <c r="P27" s="8">
        <f>'Data-Resource'!K3045</f>
        <v>363679</v>
      </c>
      <c r="Q27" s="8">
        <f>'Data-Resource'!I3550</f>
        <v>-6.3945714285713303E-3</v>
      </c>
      <c r="R27" s="8">
        <f>'Data-Resource'!K3550</f>
        <v>739929</v>
      </c>
      <c r="S27" s="8">
        <f>'Data-Resource'!I4055</f>
        <v>-5.9347402240043914E-3</v>
      </c>
      <c r="T27" s="8">
        <f>'Data-Resource'!K4055</f>
        <v>290401</v>
      </c>
      <c r="U27" s="8">
        <f>'Data-Resource'!I4560</f>
        <v>2.1853146471098009E-3</v>
      </c>
      <c r="V27" s="8">
        <f>'Data-Resource'!K4560</f>
        <v>231219</v>
      </c>
      <c r="W27" s="8">
        <f>'Data-Resource'!I5065</f>
        <v>3.5202413879810357E-3</v>
      </c>
      <c r="X27" s="8">
        <f>'Data-Resource'!K5065</f>
        <v>7400753</v>
      </c>
      <c r="Y27" s="8">
        <f>'Data-Resource'!I5570</f>
        <v>-1.0424749034749043E-2</v>
      </c>
      <c r="Z27" s="8">
        <f>'Data-Resource'!K5570</f>
        <v>2350335</v>
      </c>
      <c r="AA27" s="8">
        <f>'Data-Resource'!I6075</f>
        <v>-1.2572205232755766E-2</v>
      </c>
      <c r="AB27" s="8">
        <f>'Data-Resource'!K6075</f>
        <v>15300345</v>
      </c>
      <c r="AC27" s="8">
        <f>'Data-Resource'!I12135</f>
        <v>-6.364865989525622E-3</v>
      </c>
      <c r="AD27" s="8">
        <f>'Data-Resource'!K12135</f>
        <v>434737</v>
      </c>
      <c r="AE27" s="8">
        <f>'Data-Resource'!I10620</f>
        <v>3.8483343765257109E-3</v>
      </c>
      <c r="AF27" s="8">
        <f>'Data-Resource'!K10620</f>
        <v>68778</v>
      </c>
      <c r="AG27" s="8">
        <f>'Data-Resource'!I11125</f>
        <v>1.2631536842105233E-2</v>
      </c>
      <c r="AH27" s="8">
        <f>'Data-Resource'!K11125</f>
        <v>296480</v>
      </c>
      <c r="AI27" s="8">
        <f>'Data-Resource'!I8095</f>
        <v>-0.11105263157894733</v>
      </c>
      <c r="AJ27" s="8">
        <f>'Data-Resource'!K8095</f>
        <v>532499</v>
      </c>
      <c r="AK27" s="8">
        <f>'Data-Resource'!I8600</f>
        <v>7.9744815315075501E-3</v>
      </c>
      <c r="AL27" s="8">
        <f>'Data-Resource'!K8600</f>
        <v>110592</v>
      </c>
      <c r="AM27" s="8">
        <f>'Data-Resource'!I9105</f>
        <v>1.622829233279405E-3</v>
      </c>
      <c r="AN27" s="8">
        <f>'Data-Resource'!K9105</f>
        <v>2851323</v>
      </c>
      <c r="AO27" s="8">
        <f>'Data-Resource'!I9610</f>
        <v>-3.2039658925731075E-3</v>
      </c>
      <c r="AP27" s="8">
        <f>'Data-Resource'!K9610</f>
        <v>443440</v>
      </c>
      <c r="AQ27" s="8">
        <f>'Data-Resource'!I10115</f>
        <v>-4.8619005524863394E-3</v>
      </c>
      <c r="AR27" s="8">
        <f>'Data-Resource'!K10115</f>
        <v>322982</v>
      </c>
    </row>
    <row r="28" spans="1:44" x14ac:dyDescent="0.3">
      <c r="A28" s="8" t="str">
        <f>'Data-Resource'!B16</f>
        <v>1-22-2019</v>
      </c>
      <c r="B28" s="8">
        <f>'Data-Resource'!I14661</f>
        <v>1.1853302473142677E-3</v>
      </c>
      <c r="C28" s="8">
        <f>'Data-Resource'!I11631</f>
        <v>1.0802417139793408E-2</v>
      </c>
      <c r="D28" s="8">
        <f>'Data-Resource'!K11631</f>
        <v>3052815</v>
      </c>
      <c r="E28" s="8">
        <f>'Data-Resource'!I521</f>
        <v>4.8828124284744437E-3</v>
      </c>
      <c r="F28" s="8">
        <f>'Data-Resource'!K521</f>
        <v>725204</v>
      </c>
      <c r="G28" s="8">
        <f>'Data-Resource'!I1026</f>
        <v>9.5041185692968126E-4</v>
      </c>
      <c r="H28" s="8">
        <f>'Data-Resource'!K1026</f>
        <v>50429</v>
      </c>
      <c r="I28" s="8">
        <f>'Data-Resource'!I1531</f>
        <v>1.5297968242381807E-3</v>
      </c>
      <c r="J28" s="8">
        <f>'Data-Resource'!K1531</f>
        <v>792104</v>
      </c>
      <c r="K28" s="8">
        <f>'Data-Resource'!I2036</f>
        <v>0</v>
      </c>
      <c r="L28" s="8">
        <f>'Data-Resource'!K2036</f>
        <v>2922918</v>
      </c>
      <c r="M28" s="8">
        <f>'Data-Resource'!I2541</f>
        <v>7.4843133116799911E-3</v>
      </c>
      <c r="N28" s="8">
        <f>'Data-Resource'!K2541</f>
        <v>2069014</v>
      </c>
      <c r="O28" s="8">
        <f>'Data-Resource'!I3046</f>
        <v>-8.4513249988880761E-3</v>
      </c>
      <c r="P28" s="8">
        <f>'Data-Resource'!K3046</f>
        <v>388155</v>
      </c>
      <c r="Q28" s="8">
        <f>'Data-Resource'!I3551</f>
        <v>3.4492272303024221E-3</v>
      </c>
      <c r="R28" s="8">
        <f>'Data-Resource'!K3551</f>
        <v>1068277</v>
      </c>
      <c r="S28" s="8">
        <f>'Data-Resource'!I4056</f>
        <v>1.8796992481202289E-3</v>
      </c>
      <c r="T28" s="8">
        <f>'Data-Resource'!K4056</f>
        <v>460906</v>
      </c>
      <c r="U28" s="8">
        <f>'Data-Resource'!I4561</f>
        <v>4.4172262654746931E-4</v>
      </c>
      <c r="V28" s="8">
        <f>'Data-Resource'!K4561</f>
        <v>522411</v>
      </c>
      <c r="W28" s="8">
        <f>'Data-Resource'!I5066</f>
        <v>3.8314176245210726E-3</v>
      </c>
      <c r="X28" s="8">
        <f>'Data-Resource'!K5066</f>
        <v>12541871</v>
      </c>
      <c r="Y28" s="8">
        <f>'Data-Resource'!I5571</f>
        <v>9.0623329023771949E-3</v>
      </c>
      <c r="Z28" s="8">
        <f>'Data-Resource'!K5571</f>
        <v>2080948</v>
      </c>
      <c r="AA28" s="8">
        <f>'Data-Resource'!I6076</f>
        <v>4.1436464088397242E-3</v>
      </c>
      <c r="AB28" s="8">
        <f>'Data-Resource'!K6076</f>
        <v>10944287</v>
      </c>
      <c r="AC28" s="8">
        <f>'Data-Resource'!I12136</f>
        <v>5.5446122004327919E-3</v>
      </c>
      <c r="AD28" s="8">
        <f>'Data-Resource'!K12136</f>
        <v>518195</v>
      </c>
      <c r="AE28" s="8">
        <f>'Data-Resource'!I10621</f>
        <v>1.098281128008342E-3</v>
      </c>
      <c r="AF28" s="8">
        <f>'Data-Resource'!K10621</f>
        <v>91598</v>
      </c>
      <c r="AG28" s="8">
        <f>'Data-Resource'!I11126</f>
        <v>1.5641292687355732E-2</v>
      </c>
      <c r="AH28" s="8">
        <f>'Data-Resource'!K11126</f>
        <v>310670</v>
      </c>
      <c r="AI28" s="8">
        <f>'Data-Resource'!I8096</f>
        <v>-3.7982195845697363E-2</v>
      </c>
      <c r="AJ28" s="8">
        <f>'Data-Resource'!K8096</f>
        <v>275701</v>
      </c>
      <c r="AK28" s="8">
        <f>'Data-Resource'!I8601</f>
        <v>-2.3734493295340781E-3</v>
      </c>
      <c r="AL28" s="8">
        <f>'Data-Resource'!K8601</f>
        <v>142438</v>
      </c>
      <c r="AM28" s="8">
        <f>'Data-Resource'!I9106</f>
        <v>-1.088440816326528E-2</v>
      </c>
      <c r="AN28" s="8">
        <f>'Data-Resource'!K9106</f>
        <v>4815078</v>
      </c>
      <c r="AO28" s="8">
        <f>'Data-Resource'!I9611</f>
        <v>6.0284113475179025E-3</v>
      </c>
      <c r="AP28" s="8">
        <f>'Data-Resource'!K9611</f>
        <v>872579</v>
      </c>
      <c r="AQ28" s="8">
        <f>'Data-Resource'!I10116</f>
        <v>6.0066739486836695E-3</v>
      </c>
      <c r="AR28" s="8">
        <f>'Data-Resource'!K10116</f>
        <v>403219</v>
      </c>
    </row>
    <row r="29" spans="1:44" x14ac:dyDescent="0.3">
      <c r="A29" s="8" t="str">
        <f>'Data-Resource'!B17</f>
        <v>1-23-2019</v>
      </c>
      <c r="B29" s="8">
        <f>'Data-Resource'!I14662</f>
        <v>2.5263763473123372E-3</v>
      </c>
      <c r="C29" s="8">
        <f>'Data-Resource'!I11632</f>
        <v>5.3302728895689815E-2</v>
      </c>
      <c r="D29" s="8">
        <f>'Data-Resource'!K11632</f>
        <v>10132196</v>
      </c>
      <c r="E29" s="8">
        <f>'Data-Resource'!I522</f>
        <v>1.0726459949494076E-2</v>
      </c>
      <c r="F29" s="8">
        <f>'Data-Resource'!K522</f>
        <v>565282</v>
      </c>
      <c r="G29" s="8">
        <f>'Data-Resource'!I1027</f>
        <v>-1.9129770183005774E-3</v>
      </c>
      <c r="H29" s="8">
        <f>'Data-Resource'!K1027</f>
        <v>56969</v>
      </c>
      <c r="I29" s="8">
        <f>'Data-Resource'!I1532</f>
        <v>2.1871937284778701E-3</v>
      </c>
      <c r="J29" s="8">
        <f>'Data-Resource'!K1532</f>
        <v>941514</v>
      </c>
      <c r="K29" s="8">
        <f>'Data-Resource'!I2037</f>
        <v>-1.2970807533339401E-2</v>
      </c>
      <c r="L29" s="8">
        <f>'Data-Resource'!K2037</f>
        <v>3070689</v>
      </c>
      <c r="M29" s="8">
        <f>'Data-Resource'!I2542</f>
        <v>6.2510142552837621E-3</v>
      </c>
      <c r="N29" s="8">
        <f>'Data-Resource'!K2542</f>
        <v>2404937</v>
      </c>
      <c r="O29" s="8">
        <f>'Data-Resource'!I3047</f>
        <v>-5.7378931115205098E-3</v>
      </c>
      <c r="P29" s="8">
        <f>'Data-Resource'!K3047</f>
        <v>459353</v>
      </c>
      <c r="Q29" s="8">
        <f>'Data-Resource'!I3552</f>
        <v>3.1944861111110408E-3</v>
      </c>
      <c r="R29" s="8">
        <f>'Data-Resource'!K3552</f>
        <v>1380855</v>
      </c>
      <c r="S29" s="8">
        <f>'Data-Resource'!I4057</f>
        <v>9.1081366223909471E-3</v>
      </c>
      <c r="T29" s="8">
        <f>'Data-Resource'!K4057</f>
        <v>560175</v>
      </c>
      <c r="U29" s="8">
        <f>'Data-Resource'!I4562</f>
        <v>4.8245877192982624E-3</v>
      </c>
      <c r="V29" s="8">
        <f>'Data-Resource'!K4562</f>
        <v>589417</v>
      </c>
      <c r="W29" s="8">
        <f>'Data-Resource'!I5067</f>
        <v>2.9438347320852067E-2</v>
      </c>
      <c r="X29" s="8">
        <f>'Data-Resource'!K5067</f>
        <v>13406241</v>
      </c>
      <c r="Y29" s="8">
        <f>'Data-Resource'!I5572</f>
        <v>9.7732603596559411E-3</v>
      </c>
      <c r="Z29" s="8">
        <f>'Data-Resource'!K5572</f>
        <v>3670288</v>
      </c>
      <c r="AA29" s="8">
        <f>'Data-Resource'!I6077</f>
        <v>2.7748872702047251E-3</v>
      </c>
      <c r="AB29" s="8">
        <f>'Data-Resource'!K6077</f>
        <v>9772427</v>
      </c>
      <c r="AC29" s="8">
        <f>'Data-Resource'!I12137</f>
        <v>2.5852271992833045E-2</v>
      </c>
      <c r="AD29" s="8">
        <f>'Data-Resource'!K12137</f>
        <v>717860</v>
      </c>
      <c r="AE29" s="8">
        <f>'Data-Resource'!I10622</f>
        <v>2.2014309664518065E-2</v>
      </c>
      <c r="AF29" s="8">
        <f>'Data-Resource'!K10622</f>
        <v>148484</v>
      </c>
      <c r="AG29" s="8">
        <f>'Data-Resource'!I11127</f>
        <v>9.2783711340206146E-3</v>
      </c>
      <c r="AH29" s="8">
        <f>'Data-Resource'!K11127</f>
        <v>289710</v>
      </c>
      <c r="AI29" s="8">
        <f>'Data-Resource'!I8097</f>
        <v>3.0998140111593749E-3</v>
      </c>
      <c r="AJ29" s="8">
        <f>'Data-Resource'!K8097</f>
        <v>131542</v>
      </c>
      <c r="AK29" s="8">
        <f>'Data-Resource'!I8602</f>
        <v>1.4263098595794709E-2</v>
      </c>
      <c r="AL29" s="8">
        <f>'Data-Resource'!K8602</f>
        <v>216430</v>
      </c>
      <c r="AM29" s="8">
        <f>'Data-Resource'!I9107</f>
        <v>1.0884732856001495E-2</v>
      </c>
      <c r="AN29" s="8">
        <f>'Data-Resource'!K9107</f>
        <v>4603521</v>
      </c>
      <c r="AO29" s="8">
        <f>'Data-Resource'!I9612</f>
        <v>-1.3446630995471529E-2</v>
      </c>
      <c r="AP29" s="8">
        <f>'Data-Resource'!K9612</f>
        <v>793147</v>
      </c>
      <c r="AQ29" s="8">
        <f>'Data-Resource'!I10117</f>
        <v>1.1555566666666696E-2</v>
      </c>
      <c r="AR29" s="8">
        <f>'Data-Resource'!K10117</f>
        <v>549334</v>
      </c>
    </row>
    <row r="30" spans="1:44" x14ac:dyDescent="0.3">
      <c r="A30" s="8" t="str">
        <f>'Data-Resource'!B18</f>
        <v>1-24-2019</v>
      </c>
      <c r="B30" s="8">
        <f>'Data-Resource'!I14663</f>
        <v>7.6537025178077117E-3</v>
      </c>
      <c r="C30" s="8">
        <f>'Data-Resource'!I11633</f>
        <v>3.1914893617021309E-2</v>
      </c>
      <c r="D30" s="8">
        <f>'Data-Resource'!K11633</f>
        <v>7249791</v>
      </c>
      <c r="E30" s="8">
        <f>'Data-Resource'!I523</f>
        <v>5.9671654112232889E-3</v>
      </c>
      <c r="F30" s="8">
        <f>'Data-Resource'!K523</f>
        <v>1008541</v>
      </c>
      <c r="G30" s="8">
        <f>'Data-Resource'!I1028</f>
        <v>2.040814157295625E-2</v>
      </c>
      <c r="H30" s="8">
        <f>'Data-Resource'!K1028</f>
        <v>149992</v>
      </c>
      <c r="I30" s="8">
        <f>'Data-Resource'!I1533</f>
        <v>1.0487207663456184E-2</v>
      </c>
      <c r="J30" s="8">
        <f>'Data-Resource'!K1533</f>
        <v>914326</v>
      </c>
      <c r="K30" s="8">
        <f>'Data-Resource'!I2038</f>
        <v>6.1807291974875153E-3</v>
      </c>
      <c r="L30" s="8">
        <f>'Data-Resource'!K2038</f>
        <v>2549763</v>
      </c>
      <c r="M30" s="8">
        <f>'Data-Resource'!I2543</f>
        <v>-3.0290732430487629E-4</v>
      </c>
      <c r="N30" s="8">
        <f>'Data-Resource'!K2543</f>
        <v>2600300</v>
      </c>
      <c r="O30" s="8">
        <f>'Data-Resource'!I3048</f>
        <v>-1.3610150413269231E-2</v>
      </c>
      <c r="P30" s="8">
        <f>'Data-Resource'!K3048</f>
        <v>538968</v>
      </c>
      <c r="Q30" s="8">
        <f>'Data-Resource'!I3553</f>
        <v>1.3444226931552852E-2</v>
      </c>
      <c r="R30" s="8">
        <f>'Data-Resource'!K3553</f>
        <v>1419799</v>
      </c>
      <c r="S30" s="8">
        <f>'Data-Resource'!I4058</f>
        <v>3.6267380297662917E-2</v>
      </c>
      <c r="T30" s="8">
        <f>'Data-Resource'!K4058</f>
        <v>739367</v>
      </c>
      <c r="U30" s="8">
        <f>'Data-Resource'!I4563</f>
        <v>4.3644695495990309E-4</v>
      </c>
      <c r="V30" s="8">
        <f>'Data-Resource'!K4563</f>
        <v>429894</v>
      </c>
      <c r="W30" s="8">
        <f>'Data-Resource'!I5068</f>
        <v>-1.6100628930817609E-2</v>
      </c>
      <c r="X30" s="8">
        <f>'Data-Resource'!K5068</f>
        <v>16799381</v>
      </c>
      <c r="Y30" s="8">
        <f>'Data-Resource'!I5573</f>
        <v>-1.9342746615088318E-3</v>
      </c>
      <c r="Z30" s="8">
        <f>'Data-Resource'!K5573</f>
        <v>2783210</v>
      </c>
      <c r="AA30" s="8">
        <f>'Data-Resource'!I6078</f>
        <v>-1.4583333333333453E-2</v>
      </c>
      <c r="AB30" s="8">
        <f>'Data-Resource'!K6078</f>
        <v>20777270</v>
      </c>
      <c r="AC30" s="8">
        <f>'Data-Resource'!I12138</f>
        <v>-2.5034769818227665E-3</v>
      </c>
      <c r="AD30" s="8">
        <f>'Data-Resource'!K12138</f>
        <v>672601</v>
      </c>
      <c r="AE30" s="8">
        <f>'Data-Resource'!I10623</f>
        <v>6.4759685945606094E-3</v>
      </c>
      <c r="AF30" s="8">
        <f>'Data-Resource'!K10623</f>
        <v>155076</v>
      </c>
      <c r="AG30" s="8">
        <f>'Data-Resource'!I11128</f>
        <v>-1.8499526474839621E-2</v>
      </c>
      <c r="AH30" s="8">
        <f>'Data-Resource'!K11128</f>
        <v>503260</v>
      </c>
      <c r="AI30" s="8">
        <f>'Data-Resource'!I8098</f>
        <v>-7.4165636588381335E-3</v>
      </c>
      <c r="AJ30" s="8">
        <f>'Data-Resource'!K8098</f>
        <v>198483</v>
      </c>
      <c r="AK30" s="8">
        <f>'Data-Resource'!I8603</f>
        <v>9.3676576408590444E-3</v>
      </c>
      <c r="AL30" s="8">
        <f>'Data-Resource'!K8603</f>
        <v>170346</v>
      </c>
      <c r="AM30" s="8">
        <f>'Data-Resource'!I9108</f>
        <v>6.4917127071822983E-2</v>
      </c>
      <c r="AN30" s="8">
        <f>'Data-Resource'!K9108</f>
        <v>12840384</v>
      </c>
      <c r="AO30" s="8">
        <f>'Data-Resource'!I9613</f>
        <v>-1.0729613503656426E-2</v>
      </c>
      <c r="AP30" s="8">
        <f>'Data-Resource'!K9613</f>
        <v>778842</v>
      </c>
      <c r="AQ30" s="8">
        <f>'Data-Resource'!I10118</f>
        <v>-3.2995491266950287E-3</v>
      </c>
      <c r="AR30" s="8">
        <f>'Data-Resource'!K10118</f>
        <v>481260</v>
      </c>
    </row>
    <row r="31" spans="1:44" x14ac:dyDescent="0.3">
      <c r="A31" s="8" t="str">
        <f>'Data-Resource'!B19</f>
        <v>1-25-2019</v>
      </c>
      <c r="B31" s="8">
        <f>'Data-Resource'!I14664</f>
        <v>4.2496010617207175E-3</v>
      </c>
      <c r="C31" s="8">
        <f>'Data-Resource'!I11634</f>
        <v>-6.5115813953488429E-3</v>
      </c>
      <c r="D31" s="8">
        <f>'Data-Resource'!K11634</f>
        <v>3621702</v>
      </c>
      <c r="E31" s="8">
        <f>'Data-Resource'!I524</f>
        <v>-1.4684434439289509E-3</v>
      </c>
      <c r="F31" s="8">
        <f>'Data-Resource'!K524</f>
        <v>742469</v>
      </c>
      <c r="G31" s="8">
        <f>'Data-Resource'!I1029</f>
        <v>3.1054866067388405E-4</v>
      </c>
      <c r="H31" s="8">
        <f>'Data-Resource'!K1029</f>
        <v>63946</v>
      </c>
      <c r="I31" s="8">
        <f>'Data-Resource'!I1534</f>
        <v>-4.3011827956986558E-4</v>
      </c>
      <c r="J31" s="8">
        <f>'Data-Resource'!K1534</f>
        <v>979817</v>
      </c>
      <c r="K31" s="8">
        <f>'Data-Resource'!I2039</f>
        <v>2.1820957271256602E-2</v>
      </c>
      <c r="L31" s="8">
        <f>'Data-Resource'!K2039</f>
        <v>3228771</v>
      </c>
      <c r="M31" s="8">
        <f>'Data-Resource'!I2544</f>
        <v>1.7709756162828445E-2</v>
      </c>
      <c r="N31" s="8">
        <f>'Data-Resource'!K2544</f>
        <v>3687107</v>
      </c>
      <c r="O31" s="8">
        <f>'Data-Resource'!I3049</f>
        <v>0</v>
      </c>
      <c r="P31" s="8">
        <f>'Data-Resource'!K3049</f>
        <v>880510</v>
      </c>
      <c r="Q31" s="8">
        <f>'Data-Resource'!I3554</f>
        <v>1.156459863945589E-2</v>
      </c>
      <c r="R31" s="8">
        <f>'Data-Resource'!K3554</f>
        <v>2173838</v>
      </c>
      <c r="S31" s="8">
        <f>'Data-Resource'!I4059</f>
        <v>8.6455113405148071E-3</v>
      </c>
      <c r="T31" s="8">
        <f>'Data-Resource'!K4059</f>
        <v>801349</v>
      </c>
      <c r="U31" s="8">
        <f>'Data-Resource'!I4564</f>
        <v>-4.7619307359307514E-3</v>
      </c>
      <c r="V31" s="8">
        <f>'Data-Resource'!K4564</f>
        <v>666524</v>
      </c>
      <c r="W31" s="8">
        <f>'Data-Resource'!I5069</f>
        <v>2.7939317319848316E-2</v>
      </c>
      <c r="X31" s="8">
        <f>'Data-Resource'!K5069</f>
        <v>14842853</v>
      </c>
      <c r="Y31" s="8">
        <f>'Data-Resource'!I5574</f>
        <v>1.2312389380531126E-2</v>
      </c>
      <c r="Z31" s="8">
        <f>'Data-Resource'!K5574</f>
        <v>2808705</v>
      </c>
      <c r="AA31" s="8">
        <f>'Data-Resource'!I6079</f>
        <v>-1.2609457092819677E-2</v>
      </c>
      <c r="AB31" s="8">
        <f>'Data-Resource'!K6079</f>
        <v>20165942</v>
      </c>
      <c r="AC31" s="8">
        <f>'Data-Resource'!I12139</f>
        <v>5.5524986118823082E-3</v>
      </c>
      <c r="AD31" s="8">
        <f>'Data-Resource'!K12139</f>
        <v>572800</v>
      </c>
      <c r="AE31" s="8">
        <f>'Data-Resource'!I10624</f>
        <v>6.3999840000000426E-3</v>
      </c>
      <c r="AF31" s="8">
        <f>'Data-Resource'!K10624</f>
        <v>125037</v>
      </c>
      <c r="AG31" s="8">
        <f>'Data-Resource'!I11129</f>
        <v>2.0876408314137685E-3</v>
      </c>
      <c r="AH31" s="8">
        <f>'Data-Resource'!K11129</f>
        <v>334520</v>
      </c>
      <c r="AI31" s="8">
        <f>'Data-Resource'!I8099</f>
        <v>-1.4805675508945107E-2</v>
      </c>
      <c r="AJ31" s="8">
        <f>'Data-Resource'!K8099</f>
        <v>122371</v>
      </c>
      <c r="AK31" s="8">
        <f>'Data-Resource'!I8604</f>
        <v>-1.3127389961389959E-2</v>
      </c>
      <c r="AL31" s="8">
        <f>'Data-Resource'!K8604</f>
        <v>167024</v>
      </c>
      <c r="AM31" s="8">
        <f>'Data-Resource'!I9109</f>
        <v>1.388878529378681E-2</v>
      </c>
      <c r="AN31" s="8">
        <f>'Data-Resource'!K9109</f>
        <v>8216621</v>
      </c>
      <c r="AO31" s="8">
        <f>'Data-Resource'!I9614</f>
        <v>6.4772149653232122E-3</v>
      </c>
      <c r="AP31" s="8">
        <f>'Data-Resource'!K9614</f>
        <v>858565</v>
      </c>
      <c r="AQ31" s="8">
        <f>'Data-Resource'!I10119</f>
        <v>8.7661185893901372E-3</v>
      </c>
      <c r="AR31" s="8">
        <f>'Data-Resource'!K10119</f>
        <v>651690</v>
      </c>
    </row>
    <row r="32" spans="1:44" x14ac:dyDescent="0.3">
      <c r="A32" s="8" t="str">
        <f>'Data-Resource'!B20</f>
        <v>1-28-2019</v>
      </c>
      <c r="B32" s="8">
        <f>'Data-Resource'!I14665</f>
        <v>-2.0342085107420043E-3</v>
      </c>
      <c r="C32" s="8">
        <f>'Data-Resource'!I11635</f>
        <v>2.3552048987281978E-3</v>
      </c>
      <c r="D32" s="8">
        <f>'Data-Resource'!K11635</f>
        <v>2607105</v>
      </c>
      <c r="E32" s="8">
        <f>'Data-Resource'!I525</f>
        <v>9.8576641653335957E-4</v>
      </c>
      <c r="F32" s="8">
        <f>'Data-Resource'!K525</f>
        <v>536208</v>
      </c>
      <c r="G32" s="8">
        <f>'Data-Resource'!I1030</f>
        <v>-8.2078025974026067E-3</v>
      </c>
      <c r="H32" s="8">
        <f>'Data-Resource'!K1030</f>
        <v>59285</v>
      </c>
      <c r="I32" s="8">
        <f>'Data-Resource'!I1535</f>
        <v>-3.027016216216199E-3</v>
      </c>
      <c r="J32" s="8">
        <f>'Data-Resource'!K1535</f>
        <v>870396</v>
      </c>
      <c r="K32" s="8">
        <f>'Data-Resource'!I2040</f>
        <v>-4.3196390003082986E-3</v>
      </c>
      <c r="L32" s="8">
        <f>'Data-Resource'!K2040</f>
        <v>2126665</v>
      </c>
      <c r="M32" s="8">
        <f>'Data-Resource'!I2545</f>
        <v>-1.28965759397655E-2</v>
      </c>
      <c r="N32" s="8">
        <f>'Data-Resource'!K2545</f>
        <v>2784789</v>
      </c>
      <c r="O32" s="8">
        <f>'Data-Resource'!I3050</f>
        <v>1.2741788278863051E-2</v>
      </c>
      <c r="P32" s="8">
        <f>'Data-Resource'!K3050</f>
        <v>521915</v>
      </c>
      <c r="Q32" s="8">
        <f>'Data-Resource'!I3555</f>
        <v>-4.440788707866742E-3</v>
      </c>
      <c r="R32" s="8">
        <f>'Data-Resource'!K3555</f>
        <v>1335145</v>
      </c>
      <c r="S32" s="8">
        <f>'Data-Resource'!I4060</f>
        <v>-7.1432857142872288E-4</v>
      </c>
      <c r="T32" s="8">
        <f>'Data-Resource'!K4060</f>
        <v>768043</v>
      </c>
      <c r="U32" s="8">
        <f>'Data-Resource'!I4565</f>
        <v>5.2151150313311861E-3</v>
      </c>
      <c r="V32" s="8">
        <f>'Data-Resource'!K4565</f>
        <v>505997</v>
      </c>
      <c r="W32" s="8">
        <f>'Data-Resource'!I5070</f>
        <v>-1.3589618021547314E-2</v>
      </c>
      <c r="X32" s="8">
        <f>'Data-Resource'!K5070</f>
        <v>12339175</v>
      </c>
      <c r="Y32" s="8">
        <f>'Data-Resource'!I5575</f>
        <v>4.9751628386972722E-3</v>
      </c>
      <c r="Z32" s="8">
        <f>'Data-Resource'!K5575</f>
        <v>2417434</v>
      </c>
      <c r="AA32" s="8">
        <f>'Data-Resource'!I6080</f>
        <v>1.2838801711840262E-2</v>
      </c>
      <c r="AB32" s="8">
        <f>'Data-Resource'!K6080</f>
        <v>14590580</v>
      </c>
      <c r="AC32" s="8">
        <f>'Data-Resource'!I12140</f>
        <v>-2.2966187685838139E-2</v>
      </c>
      <c r="AD32" s="8">
        <f>'Data-Resource'!K12140</f>
        <v>646011</v>
      </c>
      <c r="AE32" s="8">
        <f>'Data-Resource'!I10625</f>
        <v>-1.5723270193030457E-2</v>
      </c>
      <c r="AF32" s="8">
        <f>'Data-Resource'!K10625</f>
        <v>100973</v>
      </c>
      <c r="AG32" s="8">
        <f>'Data-Resource'!I11130</f>
        <v>3.1250416666666675E-3</v>
      </c>
      <c r="AH32" s="8">
        <f>'Data-Resource'!K11130</f>
        <v>290740</v>
      </c>
      <c r="AI32" s="8">
        <f>'Data-Resource'!I8100</f>
        <v>4.9658597144631809E-3</v>
      </c>
      <c r="AJ32" s="8">
        <f>'Data-Resource'!K8100</f>
        <v>179747</v>
      </c>
      <c r="AK32" s="8">
        <f>'Data-Resource'!I8605</f>
        <v>-1.5637607261335393E-3</v>
      </c>
      <c r="AL32" s="8">
        <f>'Data-Resource'!K8605</f>
        <v>146635</v>
      </c>
      <c r="AM32" s="8">
        <f>'Data-Resource'!I9110</f>
        <v>-6.8613980615704175E-3</v>
      </c>
      <c r="AN32" s="8">
        <f>'Data-Resource'!K9110</f>
        <v>6301812</v>
      </c>
      <c r="AO32" s="8">
        <f>'Data-Resource'!I9615</f>
        <v>-7.5539784172661082E-3</v>
      </c>
      <c r="AP32" s="8">
        <f>'Data-Resource'!K9615</f>
        <v>611165</v>
      </c>
      <c r="AQ32" s="8">
        <f>'Data-Resource'!I10120</f>
        <v>-1.2448132508230151E-2</v>
      </c>
      <c r="AR32" s="8">
        <f>'Data-Resource'!K10120</f>
        <v>411005</v>
      </c>
    </row>
    <row r="33" spans="1:44" x14ac:dyDescent="0.3">
      <c r="A33" s="8" t="str">
        <f>'Data-Resource'!B21</f>
        <v>1-29-2019</v>
      </c>
      <c r="B33" s="8">
        <f>'Data-Resource'!I14666</f>
        <v>2.4402897146175244E-3</v>
      </c>
      <c r="C33" s="8">
        <f>'Data-Resource'!I11636</f>
        <v>1.5500234123990833E-2</v>
      </c>
      <c r="D33" s="8">
        <f>'Data-Resource'!K11636</f>
        <v>3522818</v>
      </c>
      <c r="E33" s="8">
        <f>'Data-Resource'!I526</f>
        <v>6.4039556650246736E-3</v>
      </c>
      <c r="F33" s="8">
        <f>'Data-Resource'!K526</f>
        <v>480190</v>
      </c>
      <c r="G33" s="8">
        <f>'Data-Resource'!I1031</f>
        <v>5.3325282866219887E-3</v>
      </c>
      <c r="H33" s="8">
        <f>'Data-Resource'!K1031</f>
        <v>46243</v>
      </c>
      <c r="I33" s="8">
        <f>'Data-Resource'!I1536</f>
        <v>8.474559881849494E-3</v>
      </c>
      <c r="J33" s="8">
        <f>'Data-Resource'!K1536</f>
        <v>927340</v>
      </c>
      <c r="K33" s="8">
        <f>'Data-Resource'!I2041</f>
        <v>8.9699035589294804E-3</v>
      </c>
      <c r="L33" s="8">
        <f>'Data-Resource'!K2041</f>
        <v>2084492</v>
      </c>
      <c r="M33" s="8">
        <f>'Data-Resource'!I2546</f>
        <v>-4.5256146549160934E-3</v>
      </c>
      <c r="N33" s="8">
        <f>'Data-Resource'!K2546</f>
        <v>3072310</v>
      </c>
      <c r="O33" s="8">
        <f>'Data-Resource'!I3051</f>
        <v>1.5144490454076913E-2</v>
      </c>
      <c r="P33" s="8">
        <f>'Data-Resource'!K3051</f>
        <v>465910</v>
      </c>
      <c r="Q33" s="8">
        <f>'Data-Resource'!I3556</f>
        <v>4.0787897724490286E-3</v>
      </c>
      <c r="R33" s="8">
        <f>'Data-Resource'!K3556</f>
        <v>1115739</v>
      </c>
      <c r="S33" s="8">
        <f>'Data-Resource'!I4061</f>
        <v>-1.1510834532374248E-2</v>
      </c>
      <c r="T33" s="8">
        <f>'Data-Resource'!K4061</f>
        <v>766158</v>
      </c>
      <c r="U33" s="8">
        <f>'Data-Resource'!I4566</f>
        <v>7.775395248380077E-3</v>
      </c>
      <c r="V33" s="8">
        <f>'Data-Resource'!K4566</f>
        <v>560597</v>
      </c>
      <c r="W33" s="8">
        <f>'Data-Resource'!I5071</f>
        <v>2.7190705722407223E-3</v>
      </c>
      <c r="X33" s="8">
        <f>'Data-Resource'!K5071</f>
        <v>9886404</v>
      </c>
      <c r="Y33" s="8">
        <f>'Data-Resource'!I5576</f>
        <v>-9.1150778579567257E-3</v>
      </c>
      <c r="Z33" s="8">
        <f>'Data-Resource'!K5576</f>
        <v>2626705</v>
      </c>
      <c r="AA33" s="8">
        <f>'Data-Resource'!I6081</f>
        <v>-3.4989503149059542E-4</v>
      </c>
      <c r="AB33" s="8">
        <f>'Data-Resource'!K6081</f>
        <v>9204159</v>
      </c>
      <c r="AC33" s="8">
        <f>'Data-Resource'!I12141</f>
        <v>-1.3312231918354489E-3</v>
      </c>
      <c r="AD33" s="8">
        <f>'Data-Resource'!K12141</f>
        <v>2452806</v>
      </c>
      <c r="AE33" s="8">
        <f>'Data-Resource'!I10626</f>
        <v>1.7039387374237637E-2</v>
      </c>
      <c r="AF33" s="8">
        <f>'Data-Resource'!K10626</f>
        <v>114727</v>
      </c>
      <c r="AG33" s="8">
        <f>'Data-Resource'!I11131</f>
        <v>1.1518303664921459E-2</v>
      </c>
      <c r="AH33" s="8">
        <f>'Data-Resource'!K11131</f>
        <v>392580</v>
      </c>
      <c r="AI33" s="8">
        <f>'Data-Resource'!I8101</f>
        <v>-2.4405125076265495E-3</v>
      </c>
      <c r="AJ33" s="8">
        <f>'Data-Resource'!K8101</f>
        <v>334071</v>
      </c>
      <c r="AK33" s="8">
        <f>'Data-Resource'!I8606</f>
        <v>3.9123629754531947E-3</v>
      </c>
      <c r="AL33" s="8">
        <f>'Data-Resource'!K8606</f>
        <v>217083</v>
      </c>
      <c r="AM33" s="8">
        <f>'Data-Resource'!I9111</f>
        <v>-3.5907666791091691E-3</v>
      </c>
      <c r="AN33" s="8">
        <f>'Data-Resource'!K9111</f>
        <v>3709659</v>
      </c>
      <c r="AO33" s="8">
        <f>'Data-Resource'!I9616</f>
        <v>3.2131166751919091E-3</v>
      </c>
      <c r="AP33" s="8">
        <f>'Data-Resource'!K9616</f>
        <v>656823</v>
      </c>
      <c r="AQ33" s="8">
        <f>'Data-Resource'!I10121</f>
        <v>1.1941563203415224E-2</v>
      </c>
      <c r="AR33" s="8">
        <f>'Data-Resource'!K10121</f>
        <v>451531</v>
      </c>
    </row>
    <row r="34" spans="1:44" x14ac:dyDescent="0.3">
      <c r="A34" s="8" t="str">
        <f>'Data-Resource'!B22</f>
        <v>1-30-2019</v>
      </c>
      <c r="B34" s="8">
        <f>'Data-Resource'!I14667</f>
        <v>-2.5885611579721615E-3</v>
      </c>
      <c r="C34" s="8">
        <f>'Data-Resource'!I11637</f>
        <v>-2.3169138090824537E-3</v>
      </c>
      <c r="D34" s="8">
        <f>'Data-Resource'!K11637</f>
        <v>2624819</v>
      </c>
      <c r="E34" s="8">
        <f>'Data-Resource'!I527</f>
        <v>1.4264603822952167E-2</v>
      </c>
      <c r="F34" s="8">
        <f>'Data-Resource'!K527</f>
        <v>515368</v>
      </c>
      <c r="G34" s="8">
        <f>'Data-Resource'!I1032</f>
        <v>2.6951373204608921E-2</v>
      </c>
      <c r="H34" s="8">
        <f>'Data-Resource'!K1032</f>
        <v>85173</v>
      </c>
      <c r="I34" s="8">
        <f>'Data-Resource'!I1537</f>
        <v>-7.5414243026365149E-4</v>
      </c>
      <c r="J34" s="8">
        <f>'Data-Resource'!K1537</f>
        <v>847015</v>
      </c>
      <c r="K34" s="8">
        <f>'Data-Resource'!I2042</f>
        <v>4.1386267363159165E-3</v>
      </c>
      <c r="L34" s="8">
        <f>'Data-Resource'!K2042</f>
        <v>2388851</v>
      </c>
      <c r="M34" s="8">
        <f>'Data-Resource'!I2547</f>
        <v>-6.0856531529432216E-4</v>
      </c>
      <c r="N34" s="8">
        <f>'Data-Resource'!K2547</f>
        <v>1720472</v>
      </c>
      <c r="O34" s="8">
        <f>'Data-Resource'!I3052</f>
        <v>-1.3720901140187995E-3</v>
      </c>
      <c r="P34" s="8">
        <f>'Data-Resource'!K3052</f>
        <v>416728</v>
      </c>
      <c r="Q34" s="8">
        <f>'Data-Resource'!I3557</f>
        <v>-7.7131256369926274E-3</v>
      </c>
      <c r="R34" s="8">
        <f>'Data-Resource'!K3557</f>
        <v>1187607</v>
      </c>
      <c r="S34" s="8">
        <f>'Data-Resource'!I4062</f>
        <v>7.2520670305475422E-4</v>
      </c>
      <c r="T34" s="8">
        <f>'Data-Resource'!K4062</f>
        <v>632330</v>
      </c>
      <c r="U34" s="8">
        <f>'Data-Resource'!I4567</f>
        <v>-8.1300472080452751E-3</v>
      </c>
      <c r="V34" s="8">
        <f>'Data-Resource'!K4567</f>
        <v>365381</v>
      </c>
      <c r="W34" s="8">
        <f>'Data-Resource'!I5072</f>
        <v>-3.0902348578492143E-3</v>
      </c>
      <c r="X34" s="8">
        <f>'Data-Resource'!K5072</f>
        <v>10153936</v>
      </c>
      <c r="Y34" s="8">
        <f>'Data-Resource'!I5577</f>
        <v>-1.1923038461538617E-2</v>
      </c>
      <c r="Z34" s="8">
        <f>'Data-Resource'!K5577</f>
        <v>3499202</v>
      </c>
      <c r="AA34" s="8">
        <f>'Data-Resource'!I6082</f>
        <v>0</v>
      </c>
      <c r="AB34" s="8">
        <f>'Data-Resource'!K6082</f>
        <v>11097284</v>
      </c>
      <c r="AC34" s="8">
        <f>'Data-Resource'!I12142</f>
        <v>-2.7863615548802197E-3</v>
      </c>
      <c r="AD34" s="8">
        <f>'Data-Resource'!K12142</f>
        <v>806287</v>
      </c>
      <c r="AE34" s="8">
        <f>'Data-Resource'!I10627</f>
        <v>3.6573250885264209E-3</v>
      </c>
      <c r="AF34" s="8">
        <f>'Data-Resource'!K10627</f>
        <v>103772</v>
      </c>
      <c r="AG34" s="8">
        <f>'Data-Resource'!I11132</f>
        <v>0</v>
      </c>
      <c r="AH34" s="8">
        <f>'Data-Resource'!K11132</f>
        <v>314690</v>
      </c>
      <c r="AI34" s="8">
        <f>'Data-Resource'!I8102</f>
        <v>6.6666666666666324E-3</v>
      </c>
      <c r="AJ34" s="8">
        <f>'Data-Resource'!K8102</f>
        <v>151105</v>
      </c>
      <c r="AK34" s="8">
        <f>'Data-Resource'!I8607</f>
        <v>-7.0148166715163721E-3</v>
      </c>
      <c r="AL34" s="8">
        <f>'Data-Resource'!K8607</f>
        <v>168642</v>
      </c>
      <c r="AM34" s="8">
        <f>'Data-Resource'!I9112</f>
        <v>-1.5364404609474545E-3</v>
      </c>
      <c r="AN34" s="8">
        <f>'Data-Resource'!K9112</f>
        <v>4889224</v>
      </c>
      <c r="AO34" s="8">
        <f>'Data-Resource'!I9617</f>
        <v>3.8952054651954999E-3</v>
      </c>
      <c r="AP34" s="8">
        <f>'Data-Resource'!K9617</f>
        <v>640639</v>
      </c>
      <c r="AQ34" s="8">
        <f>'Data-Resource'!I10122</f>
        <v>6.571522237518502E-4</v>
      </c>
      <c r="AR34" s="8">
        <f>'Data-Resource'!K10122</f>
        <v>444416</v>
      </c>
    </row>
    <row r="35" spans="1:44" x14ac:dyDescent="0.3">
      <c r="A35" s="8" t="str">
        <f>'Data-Resource'!B23</f>
        <v>1-31-2019</v>
      </c>
      <c r="B35" s="8">
        <f>'Data-Resource'!I14668</f>
        <v>-7.5342790322495889E-3</v>
      </c>
      <c r="C35" s="8">
        <f>'Data-Resource'!I11638</f>
        <v>2.3158406669753309E-3</v>
      </c>
      <c r="D35" s="8">
        <f>'Data-Resource'!K11638</f>
        <v>3674311</v>
      </c>
      <c r="E35" s="8">
        <f>'Data-Resource'!I528</f>
        <v>5.8111234866827363E-3</v>
      </c>
      <c r="F35" s="8">
        <f>'Data-Resource'!K528</f>
        <v>637020</v>
      </c>
      <c r="G35" s="8">
        <f>'Data-Resource'!I1033</f>
        <v>6.5293217520042907E-3</v>
      </c>
      <c r="H35" s="8">
        <f>'Data-Resource'!K1033</f>
        <v>115515</v>
      </c>
      <c r="I35" s="8">
        <f>'Data-Resource'!I1538</f>
        <v>-5.8064623655914227E-3</v>
      </c>
      <c r="J35" s="8">
        <f>'Data-Resource'!K1538</f>
        <v>1488262</v>
      </c>
      <c r="K35" s="8">
        <f>'Data-Resource'!I2043</f>
        <v>-2.9943775194653119E-2</v>
      </c>
      <c r="L35" s="8">
        <f>'Data-Resource'!K2043</f>
        <v>5087775</v>
      </c>
      <c r="M35" s="8">
        <f>'Data-Resource'!I2548</f>
        <v>1.8159049087196994E-3</v>
      </c>
      <c r="N35" s="8">
        <f>'Data-Resource'!K2548</f>
        <v>3212355</v>
      </c>
      <c r="O35" s="8">
        <f>'Data-Resource'!I3053</f>
        <v>0</v>
      </c>
      <c r="P35" s="8">
        <f>'Data-Resource'!K3053</f>
        <v>461328</v>
      </c>
      <c r="Q35" s="8">
        <f>'Data-Resource'!I3558</f>
        <v>-1.0106454791893984E-2</v>
      </c>
      <c r="R35" s="8">
        <f>'Data-Resource'!K3558</f>
        <v>1648320</v>
      </c>
      <c r="S35" s="8">
        <f>'Data-Resource'!I4063</f>
        <v>-1.1490168761220967E-2</v>
      </c>
      <c r="T35" s="8">
        <f>'Data-Resource'!K4063</f>
        <v>784875</v>
      </c>
      <c r="U35" s="8">
        <f>'Data-Resource'!I4568</f>
        <v>2.1551724137929998E-3</v>
      </c>
      <c r="V35" s="8">
        <f>'Data-Resource'!K4568</f>
        <v>638327</v>
      </c>
      <c r="W35" s="8">
        <f>'Data-Resource'!I5073</f>
        <v>-4.3939767958528803E-2</v>
      </c>
      <c r="X35" s="8">
        <f>'Data-Resource'!K5073</f>
        <v>24312600</v>
      </c>
      <c r="Y35" s="8">
        <f>'Data-Resource'!I5578</f>
        <v>-3.0959752321980684E-3</v>
      </c>
      <c r="Z35" s="8">
        <f>'Data-Resource'!K5578</f>
        <v>3937600</v>
      </c>
      <c r="AA35" s="8">
        <f>'Data-Resource'!I6083</f>
        <v>-3.1612223393045463E-3</v>
      </c>
      <c r="AB35" s="8">
        <f>'Data-Resource'!K6083</f>
        <v>21600742</v>
      </c>
      <c r="AC35" s="8">
        <f>'Data-Resource'!I12143</f>
        <v>7.4627162694010643E-3</v>
      </c>
      <c r="AD35" s="8">
        <f>'Data-Resource'!K12143</f>
        <v>851132</v>
      </c>
      <c r="AE35" s="8">
        <f>'Data-Resource'!I10628</f>
        <v>-2.1829506917760051E-2</v>
      </c>
      <c r="AF35" s="8">
        <f>'Data-Resource'!K10628</f>
        <v>214641</v>
      </c>
      <c r="AG35" s="8">
        <f>'Data-Resource'!I11133</f>
        <v>3.0928247422680184E-3</v>
      </c>
      <c r="AH35" s="8">
        <f>'Data-Resource'!K11133</f>
        <v>526240</v>
      </c>
      <c r="AI35" s="8">
        <f>'Data-Resource'!I8103</f>
        <v>3.3313503866746121E-2</v>
      </c>
      <c r="AJ35" s="8">
        <f>'Data-Resource'!K8103</f>
        <v>224874</v>
      </c>
      <c r="AK35" s="8">
        <f>'Data-Resource'!I8608</f>
        <v>-1.0220086719027129E-2</v>
      </c>
      <c r="AL35" s="8">
        <f>'Data-Resource'!K8608</f>
        <v>217184</v>
      </c>
      <c r="AM35" s="8">
        <f>'Data-Resource'!I9113</f>
        <v>-1.5466430804585794E-2</v>
      </c>
      <c r="AN35" s="8">
        <f>'Data-Resource'!K9113</f>
        <v>6003840</v>
      </c>
      <c r="AO35" s="8">
        <f>'Data-Resource'!I9618</f>
        <v>-3.8664534270650276E-3</v>
      </c>
      <c r="AP35" s="8">
        <f>'Data-Resource'!K9618</f>
        <v>806904</v>
      </c>
      <c r="AQ35" s="8">
        <f>'Data-Resource'!I10123</f>
        <v>-6.5470319352589721E-4</v>
      </c>
      <c r="AR35" s="8">
        <f>'Data-Resource'!K10123</f>
        <v>602050</v>
      </c>
    </row>
    <row r="36" spans="1:44" x14ac:dyDescent="0.3">
      <c r="A36" s="8" t="str">
        <f>'Data-Resource'!B24</f>
        <v>2-1-2019</v>
      </c>
      <c r="B36" s="8">
        <f>'Data-Resource'!I14669</f>
        <v>-1.589486417202021E-3</v>
      </c>
      <c r="C36" s="8">
        <f>'Data-Resource'!I11639</f>
        <v>-1.3793563218391001E-3</v>
      </c>
      <c r="D36" s="8">
        <f>'Data-Resource'!K11639</f>
        <v>3233854</v>
      </c>
      <c r="E36" s="8">
        <f>'Data-Resource'!I529</f>
        <v>-2.9052719300985557E-2</v>
      </c>
      <c r="F36" s="8">
        <f>'Data-Resource'!K529</f>
        <v>1264227</v>
      </c>
      <c r="G36" s="8">
        <f>'Data-Resource'!I1034</f>
        <v>-5.9368693041119899E-4</v>
      </c>
      <c r="H36" s="8">
        <f>'Data-Resource'!K1034</f>
        <v>99274</v>
      </c>
      <c r="I36" s="8">
        <f>'Data-Resource'!I1539</f>
        <v>4.7495952328884651E-3</v>
      </c>
      <c r="J36" s="8">
        <f>'Data-Resource'!K1539</f>
        <v>1074880</v>
      </c>
      <c r="K36" s="8">
        <f>'Data-Resource'!I2044</f>
        <v>8.4440499070516338E-3</v>
      </c>
      <c r="L36" s="8">
        <f>'Data-Resource'!K2044</f>
        <v>2792547</v>
      </c>
      <c r="M36" s="8">
        <f>'Data-Resource'!I2549</f>
        <v>7.0676842105263085E-3</v>
      </c>
      <c r="N36" s="8">
        <f>'Data-Resource'!K2549</f>
        <v>2276915</v>
      </c>
      <c r="O36" s="8">
        <f>'Data-Resource'!I3054</f>
        <v>1.8319671093184511E-3</v>
      </c>
      <c r="P36" s="8">
        <f>'Data-Resource'!K3054</f>
        <v>484338</v>
      </c>
      <c r="Q36" s="8">
        <f>'Data-Resource'!I3559</f>
        <v>5.2881220338984007E-3</v>
      </c>
      <c r="R36" s="8">
        <f>'Data-Resource'!K3559</f>
        <v>1529328</v>
      </c>
      <c r="S36" s="8">
        <f>'Data-Resource'!I4064</f>
        <v>-1.9196008275349404E-2</v>
      </c>
      <c r="T36" s="8">
        <f>'Data-Resource'!K4064</f>
        <v>686653</v>
      </c>
      <c r="U36" s="8">
        <f>'Data-Resource'!I4569</f>
        <v>-6.4488390425923164E-3</v>
      </c>
      <c r="V36" s="8">
        <f>'Data-Resource'!K4569</f>
        <v>480408</v>
      </c>
      <c r="W36" s="8">
        <f>'Data-Resource'!I5074</f>
        <v>-1.2820512820512768E-2</v>
      </c>
      <c r="X36" s="8">
        <f>'Data-Resource'!K5074</f>
        <v>22001906</v>
      </c>
      <c r="Y36" s="8">
        <f>'Data-Resource'!I5579</f>
        <v>-1.1618512780791398E-3</v>
      </c>
      <c r="Z36" s="8">
        <f>'Data-Resource'!K5579</f>
        <v>2491295</v>
      </c>
      <c r="AA36" s="8">
        <f>'Data-Resource'!I6084</f>
        <v>0</v>
      </c>
      <c r="AB36" s="8">
        <f>'Data-Resource'!K6084</f>
        <v>16620406</v>
      </c>
      <c r="AC36" s="8">
        <f>'Data-Resource'!I12144</f>
        <v>-1.729656876182737E-2</v>
      </c>
      <c r="AD36" s="8">
        <f>'Data-Resource'!K12144</f>
        <v>816177</v>
      </c>
      <c r="AE36" s="8">
        <f>'Data-Resource'!I10629</f>
        <v>-8.4299577171239939E-3</v>
      </c>
      <c r="AF36" s="8">
        <f>'Data-Resource'!K10629</f>
        <v>149040</v>
      </c>
      <c r="AG36" s="8">
        <f>'Data-Resource'!I11134</f>
        <v>-1.4344283080825459E-2</v>
      </c>
      <c r="AH36" s="8">
        <f>'Data-Resource'!K11134</f>
        <v>602460</v>
      </c>
      <c r="AI36" s="8">
        <f>'Data-Resource'!I8104</f>
        <v>1.6055045871559492E-2</v>
      </c>
      <c r="AJ36" s="8">
        <f>'Data-Resource'!K8104</f>
        <v>518787</v>
      </c>
      <c r="AK36" s="8">
        <f>'Data-Resource'!I8609</f>
        <v>8.7094138865538955E-3</v>
      </c>
      <c r="AL36" s="8">
        <f>'Data-Resource'!K8609</f>
        <v>144282</v>
      </c>
      <c r="AM36" s="8">
        <f>'Data-Resource'!I9114</f>
        <v>6.1759650025734495E-3</v>
      </c>
      <c r="AN36" s="8">
        <f>'Data-Resource'!K9114</f>
        <v>3700839</v>
      </c>
      <c r="AO36" s="8">
        <f>'Data-Resource'!I9619</f>
        <v>1.6572573697336127E-2</v>
      </c>
      <c r="AP36" s="8">
        <f>'Data-Resource'!K9619</f>
        <v>776193</v>
      </c>
      <c r="AQ36" s="8">
        <f>'Data-Resource'!I10124</f>
        <v>1.3066529314743394E-3</v>
      </c>
      <c r="AR36" s="8">
        <f>'Data-Resource'!K10124</f>
        <v>559741</v>
      </c>
    </row>
    <row r="37" spans="1:44" x14ac:dyDescent="0.3">
      <c r="A37" s="8" t="str">
        <f>'Data-Resource'!B25</f>
        <v>2-4-2019</v>
      </c>
      <c r="B37" s="8">
        <f>'Data-Resource'!I14670</f>
        <v>-3.4344327203056872E-4</v>
      </c>
      <c r="C37" s="8">
        <f>'Data-Resource'!I11640</f>
        <v>-5.9908292170125074E-3</v>
      </c>
      <c r="D37" s="8">
        <f>'Data-Resource'!K11640</f>
        <v>2731822</v>
      </c>
      <c r="E37" s="8">
        <f>'Data-Resource'!I530</f>
        <v>-1.2299181912136277E-2</v>
      </c>
      <c r="F37" s="8">
        <f>'Data-Resource'!K530</f>
        <v>790905</v>
      </c>
      <c r="G37" s="8">
        <f>'Data-Resource'!I1035</f>
        <v>1.9763340506818898E-3</v>
      </c>
      <c r="H37" s="8">
        <f>'Data-Resource'!K1035</f>
        <v>59896</v>
      </c>
      <c r="I37" s="8">
        <f>'Data-Resource'!I1540</f>
        <v>-1.6115330551882483E-3</v>
      </c>
      <c r="J37" s="8">
        <f>'Data-Resource'!K1540</f>
        <v>838158</v>
      </c>
      <c r="K37" s="8">
        <f>'Data-Resource'!I2045</f>
        <v>3.253780550762482E-3</v>
      </c>
      <c r="L37" s="8">
        <f>'Data-Resource'!K2045</f>
        <v>1713516</v>
      </c>
      <c r="M37" s="8">
        <f>'Data-Resource'!I2550</f>
        <v>5.5059972696129616E-3</v>
      </c>
      <c r="N37" s="8">
        <f>'Data-Resource'!K2550</f>
        <v>2408265</v>
      </c>
      <c r="O37" s="8">
        <f>'Data-Resource'!I3055</f>
        <v>1.1885725714285754E-2</v>
      </c>
      <c r="P37" s="8">
        <f>'Data-Resource'!K3055</f>
        <v>447621</v>
      </c>
      <c r="Q37" s="8">
        <f>'Data-Resource'!I3560</f>
        <v>-1.0136505207095697E-2</v>
      </c>
      <c r="R37" s="8">
        <f>'Data-Resource'!K3560</f>
        <v>1527571</v>
      </c>
      <c r="S37" s="8">
        <f>'Data-Resource'!I4065</f>
        <v>-1.1447474657938156E-2</v>
      </c>
      <c r="T37" s="8">
        <f>'Data-Resource'!K4065</f>
        <v>444202</v>
      </c>
      <c r="U37" s="8">
        <f>'Data-Resource'!I4570</f>
        <v>8.6578354978352932E-4</v>
      </c>
      <c r="V37" s="8">
        <f>'Data-Resource'!K4570</f>
        <v>543895</v>
      </c>
      <c r="W37" s="8">
        <f>'Data-Resource'!I5075</f>
        <v>-8.5470085470085774E-3</v>
      </c>
      <c r="X37" s="8">
        <f>'Data-Resource'!K5075</f>
        <v>12819977</v>
      </c>
      <c r="Y37" s="8">
        <f>'Data-Resource'!I5580</f>
        <v>-8.5138931888545794E-3</v>
      </c>
      <c r="Z37" s="8">
        <f>'Data-Resource'!K5580</f>
        <v>2329725</v>
      </c>
      <c r="AA37" s="8">
        <f>'Data-Resource'!I6085</f>
        <v>-3.8705137227306226E-3</v>
      </c>
      <c r="AB37" s="8">
        <f>'Data-Resource'!K6085</f>
        <v>9953896</v>
      </c>
      <c r="AC37" s="8">
        <f>'Data-Resource'!I12145</f>
        <v>5.5882058823529361E-3</v>
      </c>
      <c r="AD37" s="8">
        <f>'Data-Resource'!K12145</f>
        <v>839214</v>
      </c>
      <c r="AE37" s="8">
        <f>'Data-Resource'!I10630</f>
        <v>-1.5906839366695721E-3</v>
      </c>
      <c r="AF37" s="8">
        <f>'Data-Resource'!K10630</f>
        <v>147068</v>
      </c>
      <c r="AG37" s="8">
        <f>'Data-Resource'!I11135</f>
        <v>-3.1120746242307711E-3</v>
      </c>
      <c r="AH37" s="8">
        <f>'Data-Resource'!K11135</f>
        <v>316270</v>
      </c>
      <c r="AI37" s="8">
        <f>'Data-Resource'!I8105</f>
        <v>-2.7481772293886621E-2</v>
      </c>
      <c r="AJ37" s="8">
        <f>'Data-Resource'!K8105</f>
        <v>142620</v>
      </c>
      <c r="AK37" s="8">
        <f>'Data-Resource'!I8610</f>
        <v>7.8369123485406283E-4</v>
      </c>
      <c r="AL37" s="8">
        <f>'Data-Resource'!K8610</f>
        <v>115447</v>
      </c>
      <c r="AM37" s="8">
        <f>'Data-Resource'!I9115</f>
        <v>-7.9263615443622409E-3</v>
      </c>
      <c r="AN37" s="8">
        <f>'Data-Resource'!K9115</f>
        <v>4810514</v>
      </c>
      <c r="AO37" s="8">
        <f>'Data-Resource'!I9620</f>
        <v>3.4784695652190608E-4</v>
      </c>
      <c r="AP37" s="8">
        <f>'Data-Resource'!K9620</f>
        <v>604119</v>
      </c>
      <c r="AQ37" s="8">
        <f>'Data-Resource'!I10125</f>
        <v>1.8023930901714072E-2</v>
      </c>
      <c r="AR37" s="8">
        <f>'Data-Resource'!K10125</f>
        <v>590071</v>
      </c>
    </row>
    <row r="38" spans="1:44" x14ac:dyDescent="0.3">
      <c r="A38" s="8" t="str">
        <f>'Data-Resource'!B26</f>
        <v>2-5-2019</v>
      </c>
      <c r="B38" s="8">
        <f>'Data-Resource'!I14671</f>
        <v>1.6927694956949606E-2</v>
      </c>
      <c r="C38" s="8">
        <f>'Data-Resource'!I11641</f>
        <v>2.3106285725798012E-3</v>
      </c>
      <c r="D38" s="8">
        <f>'Data-Resource'!K11641</f>
        <v>3190987</v>
      </c>
      <c r="E38" s="8">
        <f>'Data-Resource'!I531</f>
        <v>2.9703001214059423E-2</v>
      </c>
      <c r="F38" s="8">
        <f>'Data-Resource'!K531</f>
        <v>975943</v>
      </c>
      <c r="G38" s="8">
        <f>'Data-Resource'!I1036</f>
        <v>-1.9589697818550532E-4</v>
      </c>
      <c r="H38" s="8">
        <f>'Data-Resource'!K1036</f>
        <v>62485</v>
      </c>
      <c r="I38" s="8">
        <f>'Data-Resource'!I1541</f>
        <v>9.6878523731778517E-3</v>
      </c>
      <c r="J38" s="8">
        <f>'Data-Resource'!K1541</f>
        <v>1020973</v>
      </c>
      <c r="K38" s="8">
        <f>'Data-Resource'!I2046</f>
        <v>1.8472983658759032E-2</v>
      </c>
      <c r="L38" s="8">
        <f>'Data-Resource'!K2046</f>
        <v>3222164</v>
      </c>
      <c r="M38" s="8">
        <f>'Data-Resource'!I2551</f>
        <v>2.7283465976172393E-2</v>
      </c>
      <c r="N38" s="8">
        <f>'Data-Resource'!K2551</f>
        <v>2835592</v>
      </c>
      <c r="O38" s="8">
        <f>'Data-Resource'!I3056</f>
        <v>2.3960159675853621E-2</v>
      </c>
      <c r="P38" s="8">
        <f>'Data-Resource'!K3056</f>
        <v>545517</v>
      </c>
      <c r="Q38" s="8">
        <f>'Data-Resource'!I3561</f>
        <v>0</v>
      </c>
      <c r="R38" s="8">
        <f>'Data-Resource'!K3561</f>
        <v>1579217</v>
      </c>
      <c r="S38" s="8">
        <f>'Data-Resource'!I4066</f>
        <v>1.8215591078066907E-2</v>
      </c>
      <c r="T38" s="8">
        <f>'Data-Resource'!K4066</f>
        <v>553052</v>
      </c>
      <c r="U38" s="8">
        <f>'Data-Resource'!I4571</f>
        <v>4.3199136069116764E-4</v>
      </c>
      <c r="V38" s="8">
        <f>'Data-Resource'!K4571</f>
        <v>582668</v>
      </c>
      <c r="W38" s="8">
        <f>'Data-Resource'!I5076</f>
        <v>2.3097112860892444E-2</v>
      </c>
      <c r="X38" s="8">
        <f>'Data-Resource'!K5076</f>
        <v>11101627</v>
      </c>
      <c r="Y38" s="8">
        <f>'Data-Resource'!I5581</f>
        <v>1.6336056644731881E-2</v>
      </c>
      <c r="Z38" s="8">
        <f>'Data-Resource'!K5581</f>
        <v>3002864</v>
      </c>
      <c r="AA38" s="8">
        <f>'Data-Resource'!I6086</f>
        <v>2.1149101163200412E-2</v>
      </c>
      <c r="AB38" s="8">
        <f>'Data-Resource'!K6086</f>
        <v>15330347</v>
      </c>
      <c r="AC38" s="8">
        <f>'Data-Resource'!I12146</f>
        <v>3.4649034074589788E-2</v>
      </c>
      <c r="AD38" s="8">
        <f>'Data-Resource'!K12146</f>
        <v>1281162</v>
      </c>
      <c r="AE38" s="8">
        <f>'Data-Resource'!I10631</f>
        <v>1.3178703424017443E-2</v>
      </c>
      <c r="AF38" s="8">
        <f>'Data-Resource'!K10631</f>
        <v>150738</v>
      </c>
      <c r="AG38" s="8">
        <f>'Data-Resource'!I11136</f>
        <v>-1.0351760048690609E-3</v>
      </c>
      <c r="AH38" s="8">
        <f>'Data-Resource'!K11136</f>
        <v>426670</v>
      </c>
      <c r="AI38" s="8">
        <f>'Data-Resource'!I8106</f>
        <v>1.8327605956471951E-2</v>
      </c>
      <c r="AJ38" s="8">
        <f>'Data-Resource'!K8106</f>
        <v>105693</v>
      </c>
      <c r="AK38" s="8">
        <f>'Data-Resource'!I8611</f>
        <v>-4.6911570806700232E-3</v>
      </c>
      <c r="AL38" s="8">
        <f>'Data-Resource'!K8611</f>
        <v>222972</v>
      </c>
      <c r="AM38" s="8">
        <f>'Data-Resource'!I9116</f>
        <v>1.0484874941815129E-2</v>
      </c>
      <c r="AN38" s="8">
        <f>'Data-Resource'!K9116</f>
        <v>9843790</v>
      </c>
      <c r="AO38" s="8">
        <f>'Data-Resource'!I9621</f>
        <v>1.5712290831961438E-2</v>
      </c>
      <c r="AP38" s="8">
        <f>'Data-Resource'!K9621</f>
        <v>768556</v>
      </c>
      <c r="AQ38" s="8">
        <f>'Data-Resource'!I10126</f>
        <v>2.9167531846550299E-2</v>
      </c>
      <c r="AR38" s="8">
        <f>'Data-Resource'!K10126</f>
        <v>985049</v>
      </c>
    </row>
    <row r="39" spans="1:44" x14ac:dyDescent="0.3">
      <c r="A39" s="8" t="str">
        <f>'Data-Resource'!B27</f>
        <v>2-6-2019</v>
      </c>
      <c r="B39" s="8">
        <f>'Data-Resource'!I14672</f>
        <v>-1.1307840990874378E-3</v>
      </c>
      <c r="C39" s="8">
        <f>'Data-Resource'!I11642</f>
        <v>4.6511627906974139E-4</v>
      </c>
      <c r="D39" s="8">
        <f>'Data-Resource'!K11642</f>
        <v>2607779</v>
      </c>
      <c r="E39" s="8">
        <f>'Data-Resource'!I532</f>
        <v>-4.9261083743842625E-3</v>
      </c>
      <c r="F39" s="8">
        <f>'Data-Resource'!K532</f>
        <v>465604</v>
      </c>
      <c r="G39" s="8">
        <f>'Data-Resource'!I1037</f>
        <v>9.8095936862932975E-4</v>
      </c>
      <c r="H39" s="8">
        <f>'Data-Resource'!K1037</f>
        <v>50992</v>
      </c>
      <c r="I39" s="8">
        <f>'Data-Resource'!I1542</f>
        <v>5.3465403626019783E-4</v>
      </c>
      <c r="J39" s="8">
        <f>'Data-Resource'!K1542</f>
        <v>726872</v>
      </c>
      <c r="K39" s="8">
        <f>'Data-Resource'!I2047</f>
        <v>-2.2727575757575825E-3</v>
      </c>
      <c r="L39" s="8">
        <f>'Data-Resource'!K2047</f>
        <v>1642120</v>
      </c>
      <c r="M39" s="8">
        <f>'Data-Resource'!I2552</f>
        <v>7.2447119926703177E-4</v>
      </c>
      <c r="N39" s="8">
        <f>'Data-Resource'!K2552</f>
        <v>2593365</v>
      </c>
      <c r="O39" s="8">
        <f>'Data-Resource'!I3057</f>
        <v>-5.5395522814191958E-3</v>
      </c>
      <c r="P39" s="8">
        <f>'Data-Resource'!K3057</f>
        <v>318556</v>
      </c>
      <c r="Q39" s="8">
        <f>'Data-Resource'!I3562</f>
        <v>3.5427579171924948E-3</v>
      </c>
      <c r="R39" s="8">
        <f>'Data-Resource'!K3562</f>
        <v>1290915</v>
      </c>
      <c r="S39" s="8">
        <f>'Data-Resource'!I4067</f>
        <v>1.0267648979788106E-2</v>
      </c>
      <c r="T39" s="8">
        <f>'Data-Resource'!K4067</f>
        <v>533437</v>
      </c>
      <c r="U39" s="8">
        <f>'Data-Resource'!I4572</f>
        <v>0</v>
      </c>
      <c r="V39" s="8">
        <f>'Data-Resource'!K4572</f>
        <v>419171</v>
      </c>
      <c r="W39" s="8">
        <f>'Data-Resource'!I5077</f>
        <v>1.7139175257731901E-2</v>
      </c>
      <c r="X39" s="8">
        <f>'Data-Resource'!K5077</f>
        <v>10354726</v>
      </c>
      <c r="Y39" s="8">
        <f>'Data-Resource'!I5582</f>
        <v>-1.9084350416629578E-3</v>
      </c>
      <c r="Z39" s="8">
        <f>'Data-Resource'!K5582</f>
        <v>1708805</v>
      </c>
      <c r="AA39" s="8">
        <f>'Data-Resource'!I6087</f>
        <v>-9.6685082872927409E-3</v>
      </c>
      <c r="AB39" s="8">
        <f>'Data-Resource'!K6087</f>
        <v>9314379</v>
      </c>
      <c r="AC39" s="8">
        <f>'Data-Resource'!I12147</f>
        <v>1.6212998951563511E-2</v>
      </c>
      <c r="AD39" s="8">
        <f>'Data-Resource'!K12147</f>
        <v>876994</v>
      </c>
      <c r="AE39" s="8">
        <f>'Data-Resource'!I10632</f>
        <v>-7.8003118907907787E-3</v>
      </c>
      <c r="AF39" s="8">
        <f>'Data-Resource'!K10632</f>
        <v>105246</v>
      </c>
      <c r="AG39" s="8">
        <f>'Data-Resource'!I11137</f>
        <v>1.0405619363279867E-3</v>
      </c>
      <c r="AH39" s="8">
        <f>'Data-Resource'!K11137</f>
        <v>434430</v>
      </c>
      <c r="AI39" s="8">
        <f>'Data-Resource'!I8107</f>
        <v>-5.0448430493273463E-3</v>
      </c>
      <c r="AJ39" s="8">
        <f>'Data-Resource'!K8107</f>
        <v>86302</v>
      </c>
      <c r="AK39" s="8">
        <f>'Data-Resource'!I8612</f>
        <v>0</v>
      </c>
      <c r="AL39" s="8">
        <f>'Data-Resource'!K8612</f>
        <v>124474</v>
      </c>
      <c r="AM39" s="8">
        <f>'Data-Resource'!I9117</f>
        <v>2.4314485256078721E-2</v>
      </c>
      <c r="AN39" s="8">
        <f>'Data-Resource'!K9117</f>
        <v>8073604</v>
      </c>
      <c r="AO39" s="8">
        <f>'Data-Resource'!I9622</f>
        <v>-5.8885068560371638E-3</v>
      </c>
      <c r="AP39" s="8">
        <f>'Data-Resource'!K9622</f>
        <v>562924</v>
      </c>
      <c r="AQ39" s="8">
        <f>'Data-Resource'!I10127</f>
        <v>8.2758117825022922E-4</v>
      </c>
      <c r="AR39" s="8">
        <f>'Data-Resource'!K10127</f>
        <v>743811</v>
      </c>
    </row>
    <row r="40" spans="1:44" x14ac:dyDescent="0.3">
      <c r="A40" s="8" t="str">
        <f>'Data-Resource'!B28</f>
        <v>2-7-2019</v>
      </c>
      <c r="B40" s="8">
        <f>'Data-Resource'!I14673</f>
        <v>-2.1393132164619705E-2</v>
      </c>
      <c r="C40" s="8">
        <f>'Data-Resource'!I11643</f>
        <v>9.3331777881481095E-4</v>
      </c>
      <c r="D40" s="8">
        <f>'Data-Resource'!K11643</f>
        <v>3084240</v>
      </c>
      <c r="E40" s="8">
        <f>'Data-Resource'!I533</f>
        <v>-5.9790583853371543E-3</v>
      </c>
      <c r="F40" s="8">
        <f>'Data-Resource'!K533</f>
        <v>640974</v>
      </c>
      <c r="G40" s="8">
        <f>'Data-Resource'!I1038</f>
        <v>-1.1478290351836165E-2</v>
      </c>
      <c r="H40" s="8">
        <f>'Data-Resource'!K1038</f>
        <v>92268</v>
      </c>
      <c r="I40" s="8">
        <f>'Data-Resource'!I1543</f>
        <v>-1.0616600536193E-2</v>
      </c>
      <c r="J40" s="8">
        <f>'Data-Resource'!K1543</f>
        <v>1155626</v>
      </c>
      <c r="K40" s="8">
        <f>'Data-Resource'!I2048</f>
        <v>-3.4250794059608819E-2</v>
      </c>
      <c r="L40" s="8">
        <f>'Data-Resource'!K2048</f>
        <v>3992665</v>
      </c>
      <c r="M40" s="8">
        <f>'Data-Resource'!I2553</f>
        <v>-2.5171001374756179E-2</v>
      </c>
      <c r="N40" s="8">
        <f>'Data-Resource'!K2553</f>
        <v>3325455</v>
      </c>
      <c r="O40" s="8">
        <f>'Data-Resource'!I3058</f>
        <v>-2.6893546098018129E-3</v>
      </c>
      <c r="P40" s="8">
        <f>'Data-Resource'!K3058</f>
        <v>374214</v>
      </c>
      <c r="Q40" s="8">
        <f>'Data-Resource'!I3563</f>
        <v>-2.7049126791630823E-2</v>
      </c>
      <c r="R40" s="8">
        <f>'Data-Resource'!K3563</f>
        <v>2602996</v>
      </c>
      <c r="S40" s="8">
        <f>'Data-Resource'!I4068</f>
        <v>-3.7942334083713947E-2</v>
      </c>
      <c r="T40" s="8">
        <f>'Data-Resource'!K4068</f>
        <v>796217</v>
      </c>
      <c r="U40" s="8">
        <f>'Data-Resource'!I4573</f>
        <v>-9.0988213327760446E-3</v>
      </c>
      <c r="V40" s="8">
        <f>'Data-Resource'!K4573</f>
        <v>605513</v>
      </c>
      <c r="W40" s="8">
        <f>'Data-Resource'!I5078</f>
        <v>-6.0609911054637956E-2</v>
      </c>
      <c r="X40" s="8">
        <f>'Data-Resource'!K5078</f>
        <v>21078184</v>
      </c>
      <c r="Y40" s="8">
        <f>'Data-Resource'!I5583</f>
        <v>-2.3085840707964659E-2</v>
      </c>
      <c r="Z40" s="8">
        <f>'Data-Resource'!K5583</f>
        <v>3483311</v>
      </c>
      <c r="AA40" s="8">
        <f>'Data-Resource'!I6088</f>
        <v>-7.3477956613015247E-3</v>
      </c>
      <c r="AB40" s="8">
        <f>'Data-Resource'!K6088</f>
        <v>11171046</v>
      </c>
      <c r="AC40" s="8">
        <f>'Data-Resource'!I12148</f>
        <v>-1.2865761993752667E-3</v>
      </c>
      <c r="AD40" s="8">
        <f>'Data-Resource'!K12148</f>
        <v>685067</v>
      </c>
      <c r="AE40" s="8">
        <f>'Data-Resource'!I10633</f>
        <v>-5.2885244223634998E-4</v>
      </c>
      <c r="AF40" s="8">
        <f>'Data-Resource'!K10633</f>
        <v>134486</v>
      </c>
      <c r="AG40" s="8">
        <f>'Data-Resource'!I11138</f>
        <v>-1.0449321230901634E-2</v>
      </c>
      <c r="AH40" s="8">
        <f>'Data-Resource'!K11138</f>
        <v>446730</v>
      </c>
      <c r="AI40" s="8">
        <f>'Data-Resource'!I8108</f>
        <v>5.0561797752808908E-3</v>
      </c>
      <c r="AJ40" s="8">
        <f>'Data-Resource'!K8108</f>
        <v>217092</v>
      </c>
      <c r="AK40" s="8">
        <f>'Data-Resource'!I8613</f>
        <v>-3.9370078740157601E-3</v>
      </c>
      <c r="AL40" s="8">
        <f>'Data-Resource'!K8613</f>
        <v>185220</v>
      </c>
      <c r="AM40" s="8">
        <f>'Data-Resource'!I9118</f>
        <v>-1.2967250802580786E-2</v>
      </c>
      <c r="AN40" s="8">
        <f>'Data-Resource'!K9118</f>
        <v>8689251</v>
      </c>
      <c r="AO40" s="8">
        <f>'Data-Resource'!I9623</f>
        <v>-1.3693799734289401E-2</v>
      </c>
      <c r="AP40" s="8">
        <f>'Data-Resource'!K9623</f>
        <v>860969</v>
      </c>
      <c r="AQ40" s="8">
        <f>'Data-Resource'!I10128</f>
        <v>-1.0163825143410582E-2</v>
      </c>
      <c r="AR40" s="8">
        <f>'Data-Resource'!K10128</f>
        <v>523181</v>
      </c>
    </row>
    <row r="41" spans="1:44" x14ac:dyDescent="0.3">
      <c r="A41" s="8" t="str">
        <f>'Data-Resource'!B29</f>
        <v>2-8-2019</v>
      </c>
      <c r="B41" s="8">
        <f>'Data-Resource'!I14674</f>
        <v>-7.7339332074796959E-3</v>
      </c>
      <c r="C41" s="8">
        <f>'Data-Resource'!I11644</f>
        <v>7.9513567797640083E-3</v>
      </c>
      <c r="D41" s="8">
        <f>'Data-Resource'!K11644</f>
        <v>3574159</v>
      </c>
      <c r="E41" s="8">
        <f>'Data-Resource'!I534</f>
        <v>-5.2657373700822916E-3</v>
      </c>
      <c r="F41" s="8">
        <f>'Data-Resource'!K534</f>
        <v>552328</v>
      </c>
      <c r="G41" s="8">
        <f>'Data-Resource'!I1039</f>
        <v>5.4271457286432867E-3</v>
      </c>
      <c r="H41" s="8">
        <f>'Data-Resource'!K1039</f>
        <v>69029</v>
      </c>
      <c r="I41" s="8">
        <f>'Data-Resource'!I1544</f>
        <v>-9.1105914027307597E-3</v>
      </c>
      <c r="J41" s="8">
        <f>'Data-Resource'!K1544</f>
        <v>1214100</v>
      </c>
      <c r="K41" s="8">
        <f>'Data-Resource'!I2049</f>
        <v>-7.7715782358696913E-3</v>
      </c>
      <c r="L41" s="8">
        <f>'Data-Resource'!K2049</f>
        <v>3063612</v>
      </c>
      <c r="M41" s="8">
        <f>'Data-Resource'!I2554</f>
        <v>-1.1940343283582101E-2</v>
      </c>
      <c r="N41" s="8">
        <f>'Data-Resource'!K2554</f>
        <v>2843036</v>
      </c>
      <c r="O41" s="8">
        <f>'Data-Resource'!I3059</f>
        <v>-6.7533771613393322E-4</v>
      </c>
      <c r="P41" s="8">
        <f>'Data-Resource'!K3059</f>
        <v>405659</v>
      </c>
      <c r="Q41" s="8">
        <f>'Data-Resource'!I3564</f>
        <v>-1.6409718024905467E-2</v>
      </c>
      <c r="R41" s="8">
        <f>'Data-Resource'!K3564</f>
        <v>2549287</v>
      </c>
      <c r="S41" s="8">
        <f>'Data-Resource'!I4069</f>
        <v>-1.9495435332673561E-2</v>
      </c>
      <c r="T41" s="8">
        <f>'Data-Resource'!K4069</f>
        <v>944143</v>
      </c>
      <c r="U41" s="8">
        <f>'Data-Resource'!I4574</f>
        <v>-1.8380726477024167E-2</v>
      </c>
      <c r="V41" s="8">
        <f>'Data-Resource'!K4574</f>
        <v>774590</v>
      </c>
      <c r="W41" s="8">
        <f>'Data-Resource'!I5079</f>
        <v>-2.0680272108843489E-2</v>
      </c>
      <c r="X41" s="8">
        <f>'Data-Resource'!K5079</f>
        <v>16428663</v>
      </c>
      <c r="Y41" s="8">
        <f>'Data-Resource'!I5584</f>
        <v>-3.9432569423004712E-3</v>
      </c>
      <c r="Z41" s="8">
        <f>'Data-Resource'!K5584</f>
        <v>3226330</v>
      </c>
      <c r="AA41" s="8">
        <f>'Data-Resource'!I6089</f>
        <v>-3.1723651744801347E-3</v>
      </c>
      <c r="AB41" s="8">
        <f>'Data-Resource'!K6089</f>
        <v>11629891</v>
      </c>
      <c r="AC41" s="8">
        <f>'Data-Resource'!I12149</f>
        <v>-2.3001697038576803E-2</v>
      </c>
      <c r="AD41" s="8">
        <f>'Data-Resource'!K12149</f>
        <v>573498</v>
      </c>
      <c r="AE41" s="8">
        <f>'Data-Resource'!I10634</f>
        <v>-1.2169328042328093E-2</v>
      </c>
      <c r="AF41" s="8">
        <f>'Data-Resource'!K10634</f>
        <v>129554</v>
      </c>
      <c r="AG41" s="8">
        <f>'Data-Resource'!I11139</f>
        <v>1.0616560960364241E-3</v>
      </c>
      <c r="AH41" s="8">
        <f>'Data-Resource'!K11139</f>
        <v>374500</v>
      </c>
      <c r="AI41" s="8">
        <f>'Data-Resource'!I8109</f>
        <v>-3.5087719298245668E-2</v>
      </c>
      <c r="AJ41" s="8">
        <f>'Data-Resource'!K8109</f>
        <v>216335</v>
      </c>
      <c r="AK41" s="8">
        <f>'Data-Resource'!I8614</f>
        <v>-3.9588280928227054E-3</v>
      </c>
      <c r="AL41" s="8">
        <f>'Data-Resource'!K8614</f>
        <v>178268</v>
      </c>
      <c r="AM41" s="8">
        <f>'Data-Resource'!I9119</f>
        <v>-7.5896885632033232E-3</v>
      </c>
      <c r="AN41" s="8">
        <f>'Data-Resource'!K9119</f>
        <v>6683791</v>
      </c>
      <c r="AO41" s="8">
        <f>'Data-Resource'!I9624</f>
        <v>2.4901529173214356E-3</v>
      </c>
      <c r="AP41" s="8">
        <f>'Data-Resource'!K9624</f>
        <v>939978</v>
      </c>
      <c r="AQ41" s="8">
        <f>'Data-Resource'!I10129</f>
        <v>-4.2053194636671446E-4</v>
      </c>
      <c r="AR41" s="8">
        <f>'Data-Resource'!K10129</f>
        <v>405384</v>
      </c>
    </row>
    <row r="42" spans="1:44" x14ac:dyDescent="0.3">
      <c r="A42" s="8" t="str">
        <f>'Data-Resource'!B30</f>
        <v>2-11-2019</v>
      </c>
      <c r="B42" s="8">
        <f>'Data-Resource'!I14675</f>
        <v>5.3633325426676228E-3</v>
      </c>
      <c r="C42" s="8">
        <f>'Data-Resource'!I11645</f>
        <v>2.1799722717983239E-2</v>
      </c>
      <c r="D42" s="8">
        <f>'Data-Resource'!K11645</f>
        <v>3769464</v>
      </c>
      <c r="E42" s="8">
        <f>'Data-Resource'!I535</f>
        <v>8.8495575221239839E-3</v>
      </c>
      <c r="F42" s="8">
        <f>'Data-Resource'!K535</f>
        <v>392640</v>
      </c>
      <c r="G42" s="8">
        <f>'Data-Resource'!I1040</f>
        <v>-6.4352185342280103E-3</v>
      </c>
      <c r="H42" s="8">
        <f>'Data-Resource'!K1040</f>
        <v>83335</v>
      </c>
      <c r="I42" s="8">
        <f>'Data-Resource'!I1545</f>
        <v>1.8508220226047165E-3</v>
      </c>
      <c r="J42" s="8">
        <f>'Data-Resource'!K1545</f>
        <v>787331</v>
      </c>
      <c r="K42" s="8">
        <f>'Data-Resource'!I2050</f>
        <v>4.9206507936507254E-3</v>
      </c>
      <c r="L42" s="8">
        <f>'Data-Resource'!K2050</f>
        <v>2050086</v>
      </c>
      <c r="M42" s="8">
        <f>'Data-Resource'!I2555</f>
        <v>2.1068322997817154E-3</v>
      </c>
      <c r="N42" s="8">
        <f>'Data-Resource'!K2555</f>
        <v>1913835</v>
      </c>
      <c r="O42" s="8">
        <f>'Data-Resource'!I3060</f>
        <v>7.4157752808989424E-3</v>
      </c>
      <c r="P42" s="8">
        <f>'Data-Resource'!K3060</f>
        <v>331045</v>
      </c>
      <c r="Q42" s="8">
        <f>'Data-Resource'!I3565</f>
        <v>-2.873107270893409E-3</v>
      </c>
      <c r="R42" s="8">
        <f>'Data-Resource'!K3565</f>
        <v>1964372</v>
      </c>
      <c r="S42" s="8">
        <f>'Data-Resource'!I4070</f>
        <v>2.711006845344296E-3</v>
      </c>
      <c r="T42" s="8">
        <f>'Data-Resource'!K4070</f>
        <v>378130</v>
      </c>
      <c r="U42" s="8">
        <f>'Data-Resource'!I4575</f>
        <v>1.0657238199950953E-2</v>
      </c>
      <c r="V42" s="8">
        <f>'Data-Resource'!K4575</f>
        <v>469684</v>
      </c>
      <c r="W42" s="8">
        <f>'Data-Resource'!I5080</f>
        <v>1.6409266409266494E-2</v>
      </c>
      <c r="X42" s="8">
        <f>'Data-Resource'!K5080</f>
        <v>10665909</v>
      </c>
      <c r="Y42" s="8">
        <f>'Data-Resource'!I5585</f>
        <v>-2.3131070812215395E-3</v>
      </c>
      <c r="Z42" s="8">
        <f>'Data-Resource'!K5585</f>
        <v>4077393</v>
      </c>
      <c r="AA42" s="8">
        <f>'Data-Resource'!I6090</f>
        <v>-2.8169014084506805E-3</v>
      </c>
      <c r="AB42" s="8">
        <f>'Data-Resource'!K6090</f>
        <v>9068889</v>
      </c>
      <c r="AC42" s="8">
        <f>'Data-Resource'!I12150</f>
        <v>1.154970726462861E-2</v>
      </c>
      <c r="AD42" s="8">
        <f>'Data-Resource'!K12150</f>
        <v>426824</v>
      </c>
      <c r="AE42" s="8">
        <f>'Data-Resource'!I10635</f>
        <v>1.1733317333333347E-2</v>
      </c>
      <c r="AF42" s="8">
        <f>'Data-Resource'!K10635</f>
        <v>120170</v>
      </c>
      <c r="AG42" s="8">
        <f>'Data-Resource'!I11140</f>
        <v>1.1702106382978772E-2</v>
      </c>
      <c r="AH42" s="8">
        <f>'Data-Resource'!K11140</f>
        <v>381420</v>
      </c>
      <c r="AI42" s="8">
        <f>'Data-Resource'!I8110</f>
        <v>-1.6451233842538257E-2</v>
      </c>
      <c r="AJ42" s="8">
        <f>'Data-Resource'!K8110</f>
        <v>71453</v>
      </c>
      <c r="AK42" s="8">
        <f>'Data-Resource'!I8615</f>
        <v>1.4285738095238146E-2</v>
      </c>
      <c r="AL42" s="8">
        <f>'Data-Resource'!K8615</f>
        <v>178340</v>
      </c>
      <c r="AM42" s="8">
        <f>'Data-Resource'!I9120</f>
        <v>1.3058239749282751E-3</v>
      </c>
      <c r="AN42" s="8">
        <f>'Data-Resource'!K9120</f>
        <v>4698235</v>
      </c>
      <c r="AO42" s="8">
        <f>'Data-Resource'!I9625</f>
        <v>5.9796414764534426E-3</v>
      </c>
      <c r="AP42" s="8">
        <f>'Data-Resource'!K9625</f>
        <v>579707</v>
      </c>
      <c r="AQ42" s="8">
        <f>'Data-Resource'!I10130</f>
        <v>-6.5085344004086046E-3</v>
      </c>
      <c r="AR42" s="8">
        <f>'Data-Resource'!K10130</f>
        <v>375719</v>
      </c>
    </row>
    <row r="43" spans="1:44" x14ac:dyDescent="0.3">
      <c r="A43" s="8" t="str">
        <f>'Data-Resource'!B31</f>
        <v>2-12-2019</v>
      </c>
      <c r="B43" s="8">
        <f>'Data-Resource'!I14676</f>
        <v>2.3827093566129051E-4</v>
      </c>
      <c r="C43" s="8">
        <f>'Data-Resource'!I11646</f>
        <v>8.5509004748378949E-3</v>
      </c>
      <c r="D43" s="8">
        <f>'Data-Resource'!K11646</f>
        <v>4932460</v>
      </c>
      <c r="E43" s="8">
        <f>'Data-Resource'!I536</f>
        <v>-2.974670346673335E-3</v>
      </c>
      <c r="F43" s="8">
        <f>'Data-Resource'!K536</f>
        <v>544225</v>
      </c>
      <c r="G43" s="8">
        <f>'Data-Resource'!I1041</f>
        <v>9.0178889144644416E-3</v>
      </c>
      <c r="H43" s="8">
        <f>'Data-Resource'!K1041</f>
        <v>55908</v>
      </c>
      <c r="I43" s="8">
        <f>'Data-Resource'!I1546</f>
        <v>-3.7638295249775421E-3</v>
      </c>
      <c r="J43" s="8">
        <f>'Data-Resource'!K1546</f>
        <v>820021</v>
      </c>
      <c r="K43" s="8">
        <f>'Data-Resource'!I2051</f>
        <v>1.5624999999999951E-2</v>
      </c>
      <c r="L43" s="8">
        <f>'Data-Resource'!K2051</f>
        <v>3211508</v>
      </c>
      <c r="M43" s="8">
        <f>'Data-Resource'!I2556</f>
        <v>4.4643305564434771E-3</v>
      </c>
      <c r="N43" s="8">
        <f>'Data-Resource'!K2556</f>
        <v>1806740</v>
      </c>
      <c r="O43" s="8">
        <f>'Data-Resource'!I3061</f>
        <v>1.2444477777777791E-2</v>
      </c>
      <c r="P43" s="8">
        <f>'Data-Resource'!K3061</f>
        <v>479547</v>
      </c>
      <c r="Q43" s="8">
        <f>'Data-Resource'!I3566</f>
        <v>-5.7173697948837072E-4</v>
      </c>
      <c r="R43" s="8">
        <f>'Data-Resource'!K3566</f>
        <v>1725806</v>
      </c>
      <c r="S43" s="8">
        <f>'Data-Resource'!I4071</f>
        <v>1.2084638009877923E-2</v>
      </c>
      <c r="T43" s="8">
        <f>'Data-Resource'!K4071</f>
        <v>767142</v>
      </c>
      <c r="U43" s="8">
        <f>'Data-Resource'!I4576</f>
        <v>-1.7368649285824496E-2</v>
      </c>
      <c r="V43" s="8">
        <f>'Data-Resource'!K4576</f>
        <v>527537</v>
      </c>
      <c r="W43" s="8">
        <f>'Data-Resource'!I5081</f>
        <v>8.8424437299035544E-3</v>
      </c>
      <c r="X43" s="8">
        <f>'Data-Resource'!K5081</f>
        <v>9800316</v>
      </c>
      <c r="Y43" s="8">
        <f>'Data-Resource'!I5586</f>
        <v>-1.9142801717349741E-3</v>
      </c>
      <c r="Z43" s="8">
        <f>'Data-Resource'!K5586</f>
        <v>1903920</v>
      </c>
      <c r="AA43" s="8">
        <f>'Data-Resource'!I6091</f>
        <v>-6.6666666666668007E-3</v>
      </c>
      <c r="AB43" s="8">
        <f>'Data-Resource'!K6091</f>
        <v>9090292</v>
      </c>
      <c r="AC43" s="8">
        <f>'Data-Resource'!I12151</f>
        <v>2.4344550355305818E-3</v>
      </c>
      <c r="AD43" s="8">
        <f>'Data-Resource'!K12151</f>
        <v>548494</v>
      </c>
      <c r="AE43" s="8">
        <f>'Data-Resource'!I10636</f>
        <v>-6.2499843749999192E-3</v>
      </c>
      <c r="AF43" s="8">
        <f>'Data-Resource'!K10636</f>
        <v>127116</v>
      </c>
      <c r="AG43" s="8">
        <f>'Data-Resource'!I11141</f>
        <v>-1.0416458333332881E-3</v>
      </c>
      <c r="AH43" s="8">
        <f>'Data-Resource'!K11141</f>
        <v>384190</v>
      </c>
      <c r="AI43" s="8">
        <f>'Data-Resource'!I8111</f>
        <v>4.154302670623141E-2</v>
      </c>
      <c r="AJ43" s="8">
        <f>'Data-Resource'!K8111</f>
        <v>118975</v>
      </c>
      <c r="AK43" s="8">
        <f>'Data-Resource'!I8616</f>
        <v>-3.8819874872207277E-3</v>
      </c>
      <c r="AL43" s="8">
        <f>'Data-Resource'!K8616</f>
        <v>146873</v>
      </c>
      <c r="AM43" s="8">
        <f>'Data-Resource'!I9121</f>
        <v>1.2116473317865558E-2</v>
      </c>
      <c r="AN43" s="8">
        <f>'Data-Resource'!K9121</f>
        <v>4718460</v>
      </c>
      <c r="AO43" s="8">
        <f>'Data-Resource'!I9626</f>
        <v>8.2872719277497977E-3</v>
      </c>
      <c r="AP43" s="8">
        <f>'Data-Resource'!K9626</f>
        <v>629918</v>
      </c>
      <c r="AQ43" s="8">
        <f>'Data-Resource'!I10131</f>
        <v>2.1235612656614572E-3</v>
      </c>
      <c r="AR43" s="8">
        <f>'Data-Resource'!K10131</f>
        <v>717516</v>
      </c>
    </row>
    <row r="44" spans="1:44" x14ac:dyDescent="0.3">
      <c r="A44" s="8" t="str">
        <f>'Data-Resource'!B32</f>
        <v>2-13-2019</v>
      </c>
      <c r="B44" s="8">
        <f>'Data-Resource'!I14677</f>
        <v>-6.8277249952168205E-4</v>
      </c>
      <c r="C44" s="8">
        <f>'Data-Resource'!I11647</f>
        <v>-1.6896353935082192E-2</v>
      </c>
      <c r="D44" s="8">
        <f>'Data-Resource'!K11647</f>
        <v>4058037</v>
      </c>
      <c r="E44" s="8">
        <f>'Data-Resource'!I537</f>
        <v>-1.9012375308641988E-2</v>
      </c>
      <c r="F44" s="8">
        <f>'Data-Resource'!K537</f>
        <v>542197</v>
      </c>
      <c r="G44" s="8">
        <f>'Data-Resource'!I1042</f>
        <v>6.3904241517275797E-3</v>
      </c>
      <c r="H44" s="8">
        <f>'Data-Resource'!K1042</f>
        <v>76902</v>
      </c>
      <c r="I44" s="8">
        <f>'Data-Resource'!I1547</f>
        <v>-3.0071796637998749E-3</v>
      </c>
      <c r="J44" s="8">
        <f>'Data-Resource'!K1547</f>
        <v>838344</v>
      </c>
      <c r="K44" s="8">
        <f>'Data-Resource'!I2052</f>
        <v>-9.318683307648656E-3</v>
      </c>
      <c r="L44" s="8">
        <f>'Data-Resource'!K2052</f>
        <v>2386030</v>
      </c>
      <c r="M44" s="8">
        <f>'Data-Resource'!I2557</f>
        <v>5.2980281956451214E-3</v>
      </c>
      <c r="N44" s="8">
        <f>'Data-Resource'!K2557</f>
        <v>1967242</v>
      </c>
      <c r="O44" s="8">
        <f>'Data-Resource'!I3062</f>
        <v>1.3117074340279742E-3</v>
      </c>
      <c r="P44" s="8">
        <f>'Data-Resource'!K3062</f>
        <v>429233</v>
      </c>
      <c r="Q44" s="8">
        <f>'Data-Resource'!I3567</f>
        <v>-1.5602978723403766E-3</v>
      </c>
      <c r="R44" s="8">
        <f>'Data-Resource'!K3567</f>
        <v>1785637</v>
      </c>
      <c r="S44" s="8">
        <f>'Data-Resource'!I4072</f>
        <v>8.1150201081144815E-3</v>
      </c>
      <c r="T44" s="8">
        <f>'Data-Resource'!K4072</f>
        <v>628687</v>
      </c>
      <c r="U44" s="8">
        <f>'Data-Resource'!I4577</f>
        <v>-1.7528133523718561E-3</v>
      </c>
      <c r="V44" s="8">
        <f>'Data-Resource'!K4577</f>
        <v>490173</v>
      </c>
      <c r="W44" s="8">
        <f>'Data-Resource'!I5082</f>
        <v>6.1113325362031302E-3</v>
      </c>
      <c r="X44" s="8">
        <f>'Data-Resource'!K5082</f>
        <v>9078025</v>
      </c>
      <c r="Y44" s="8">
        <f>'Data-Resource'!I5587</f>
        <v>3.8109756097569163E-4</v>
      </c>
      <c r="Z44" s="8">
        <f>'Data-Resource'!K5587</f>
        <v>2150729</v>
      </c>
      <c r="AA44" s="8">
        <f>'Data-Resource'!I6092</f>
        <v>-5.9649122807019271E-3</v>
      </c>
      <c r="AB44" s="8">
        <f>'Data-Resource'!K6092</f>
        <v>8409993</v>
      </c>
      <c r="AC44" s="8">
        <f>'Data-Resource'!I12152</f>
        <v>3.8462395353981E-3</v>
      </c>
      <c r="AD44" s="8">
        <f>'Data-Resource'!K12152</f>
        <v>423799</v>
      </c>
      <c r="AE44" s="8">
        <f>'Data-Resource'!I10637</f>
        <v>4.709544593106893E-3</v>
      </c>
      <c r="AF44" s="8">
        <f>'Data-Resource'!K10637</f>
        <v>88099</v>
      </c>
      <c r="AG44" s="8">
        <f>'Data-Resource'!I11142</f>
        <v>-3.1055280146070874E-3</v>
      </c>
      <c r="AH44" s="8">
        <f>'Data-Resource'!K11142</f>
        <v>550520</v>
      </c>
      <c r="AI44" s="8">
        <f>'Data-Resource'!I8112</f>
        <v>-2.203389830508478E-2</v>
      </c>
      <c r="AJ44" s="8">
        <f>'Data-Resource'!K8112</f>
        <v>122409</v>
      </c>
      <c r="AK44" s="8">
        <f>'Data-Resource'!I8617</f>
        <v>-5.4095597562391446E-3</v>
      </c>
      <c r="AL44" s="8">
        <f>'Data-Resource'!K8617</f>
        <v>138105</v>
      </c>
      <c r="AM44" s="8">
        <f>'Data-Resource'!I9122</f>
        <v>1.7641129032257708E-3</v>
      </c>
      <c r="AN44" s="8">
        <f>'Data-Resource'!K9122</f>
        <v>5479519</v>
      </c>
      <c r="AO44" s="8">
        <f>'Data-Resource'!I9627</f>
        <v>4.0678372881357457E-3</v>
      </c>
      <c r="AP44" s="8">
        <f>'Data-Resource'!K9627</f>
        <v>695561</v>
      </c>
      <c r="AQ44" s="8">
        <f>'Data-Resource'!I10132</f>
        <v>9.7066681758457372E-3</v>
      </c>
      <c r="AR44" s="8">
        <f>'Data-Resource'!K10132</f>
        <v>483939</v>
      </c>
    </row>
    <row r="45" spans="1:44" x14ac:dyDescent="0.3">
      <c r="A45" s="8" t="str">
        <f>'Data-Resource'!B33</f>
        <v>2-14-2019</v>
      </c>
      <c r="B45" s="8">
        <f>'Data-Resource'!I14678</f>
        <v>-1.4923854823813976E-2</v>
      </c>
      <c r="C45" s="8">
        <f>'Data-Resource'!I11648</f>
        <v>9.4509905243470617E-3</v>
      </c>
      <c r="D45" s="8">
        <f>'Data-Resource'!K11648</f>
        <v>3818024</v>
      </c>
      <c r="E45" s="8">
        <f>'Data-Resource'!I538</f>
        <v>-1.1540406248764611E-2</v>
      </c>
      <c r="F45" s="8">
        <f>'Data-Resource'!K538</f>
        <v>931782</v>
      </c>
      <c r="G45" s="8">
        <f>'Data-Resource'!I1043</f>
        <v>-1.7380186608122728E-2</v>
      </c>
      <c r="H45" s="8">
        <f>'Data-Resource'!K1043</f>
        <v>186580</v>
      </c>
      <c r="I45" s="8">
        <f>'Data-Resource'!I1548</f>
        <v>-1.4973278074866351E-2</v>
      </c>
      <c r="J45" s="8">
        <f>'Data-Resource'!K1548</f>
        <v>1185541</v>
      </c>
      <c r="K45" s="8">
        <f>'Data-Resource'!I2053</f>
        <v>-1.3455733533463689E-2</v>
      </c>
      <c r="L45" s="8">
        <f>'Data-Resource'!K2053</f>
        <v>2291600</v>
      </c>
      <c r="M45" s="8">
        <f>'Data-Resource'!I2558</f>
        <v>-4.3065649635036368E-2</v>
      </c>
      <c r="N45" s="8">
        <f>'Data-Resource'!K2558</f>
        <v>3344447</v>
      </c>
      <c r="O45" s="8">
        <f>'Data-Resource'!I3063</f>
        <v>-4.1367079889320134E-3</v>
      </c>
      <c r="P45" s="8">
        <f>'Data-Resource'!K3063</f>
        <v>394551</v>
      </c>
      <c r="Q45" s="8">
        <f>'Data-Resource'!I3568</f>
        <v>-2.3239464788732473E-2</v>
      </c>
      <c r="R45" s="8">
        <f>'Data-Resource'!K3568</f>
        <v>1847105</v>
      </c>
      <c r="S45" s="8">
        <f>'Data-Resource'!I4073</f>
        <v>-2.7989864892987378E-2</v>
      </c>
      <c r="T45" s="8">
        <f>'Data-Resource'!K4073</f>
        <v>507733</v>
      </c>
      <c r="U45" s="8">
        <f>'Data-Resource'!I4578</f>
        <v>-3.6276240624541219E-2</v>
      </c>
      <c r="V45" s="8">
        <f>'Data-Resource'!K4578</f>
        <v>1084824</v>
      </c>
      <c r="W45" s="8">
        <f>'Data-Resource'!I5083</f>
        <v>-3.1496062992125977E-2</v>
      </c>
      <c r="X45" s="8">
        <f>'Data-Resource'!K5083</f>
        <v>11978071</v>
      </c>
      <c r="Y45" s="8">
        <f>'Data-Resource'!I5588</f>
        <v>-1.7013269678137339E-2</v>
      </c>
      <c r="Z45" s="8">
        <f>'Data-Resource'!K5588</f>
        <v>2488368</v>
      </c>
      <c r="AA45" s="8">
        <f>'Data-Resource'!I6093</f>
        <v>-7.7165906699404171E-3</v>
      </c>
      <c r="AB45" s="8">
        <f>'Data-Resource'!K6093</f>
        <v>9518145</v>
      </c>
      <c r="AC45" s="8">
        <f>'Data-Resource'!I12153</f>
        <v>-8.4985554815453657E-3</v>
      </c>
      <c r="AD45" s="8">
        <f>'Data-Resource'!K12153</f>
        <v>485584</v>
      </c>
      <c r="AE45" s="8">
        <f>'Data-Resource'!I10638</f>
        <v>-1.2377483621788995E-2</v>
      </c>
      <c r="AF45" s="8">
        <f>'Data-Resource'!K10638</f>
        <v>130867</v>
      </c>
      <c r="AG45" s="8">
        <f>'Data-Resource'!I11143</f>
        <v>-7.010313402061856E-2</v>
      </c>
      <c r="AH45" s="8">
        <f>'Data-Resource'!K11143</f>
        <v>1862030</v>
      </c>
      <c r="AI45" s="8">
        <f>'Data-Resource'!I8113</f>
        <v>-2.8177113283496376E-2</v>
      </c>
      <c r="AJ45" s="8">
        <f>'Data-Resource'!K8113</f>
        <v>126130</v>
      </c>
      <c r="AK45" s="8">
        <f>'Data-Resource'!I8618</f>
        <v>-9.3023023255813866E-3</v>
      </c>
      <c r="AL45" s="8">
        <f>'Data-Resource'!K8618</f>
        <v>192523</v>
      </c>
      <c r="AM45" s="8">
        <f>'Data-Resource'!I9123</f>
        <v>-6.9999500000000915E-3</v>
      </c>
      <c r="AN45" s="8">
        <f>'Data-Resource'!K9123</f>
        <v>4988751</v>
      </c>
      <c r="AO45" s="8">
        <f>'Data-Resource'!I9628</f>
        <v>-1.5666706666666672E-2</v>
      </c>
      <c r="AP45" s="8">
        <f>'Data-Resource'!K9628</f>
        <v>715540</v>
      </c>
      <c r="AQ45" s="8">
        <f>'Data-Resource'!I10133</f>
        <v>3.7406484567881321E-3</v>
      </c>
      <c r="AR45" s="8">
        <f>'Data-Resource'!K10133</f>
        <v>551809</v>
      </c>
    </row>
    <row r="46" spans="1:44" x14ac:dyDescent="0.3">
      <c r="A46" s="8" t="str">
        <f>'Data-Resource'!B34</f>
        <v>2-15-2019</v>
      </c>
      <c r="B46" s="8">
        <f>'Data-Resource'!I14679</f>
        <v>2.3087788315467893E-2</v>
      </c>
      <c r="C46" s="8">
        <f>'Data-Resource'!I11649</f>
        <v>-7.1111111111110377E-3</v>
      </c>
      <c r="D46" s="8">
        <f>'Data-Resource'!K11649</f>
        <v>3533550</v>
      </c>
      <c r="E46" s="8">
        <f>'Data-Resource'!I539</f>
        <v>1.1427120713878743E-2</v>
      </c>
      <c r="F46" s="8">
        <f>'Data-Resource'!K539</f>
        <v>814575</v>
      </c>
      <c r="G46" s="8">
        <f>'Data-Resource'!I1044</f>
        <v>3.6781132278347645E-2</v>
      </c>
      <c r="H46" s="8">
        <f>'Data-Resource'!K1044</f>
        <v>164306</v>
      </c>
      <c r="I46" s="8">
        <f>'Data-Resource'!I1549</f>
        <v>2.8117210683278781E-2</v>
      </c>
      <c r="J46" s="8">
        <f>'Data-Resource'!K1549</f>
        <v>2094131</v>
      </c>
      <c r="K46" s="8">
        <f>'Data-Resource'!I2054</f>
        <v>3.5926321583551302E-2</v>
      </c>
      <c r="L46" s="8">
        <f>'Data-Resource'!K2054</f>
        <v>3546342</v>
      </c>
      <c r="M46" s="8">
        <f>'Data-Resource'!I2559</f>
        <v>4.5872936483583891E-2</v>
      </c>
      <c r="N46" s="8">
        <f>'Data-Resource'!K2559</f>
        <v>4044916</v>
      </c>
      <c r="O46" s="8">
        <f>'Data-Resource'!I3064</f>
        <v>0</v>
      </c>
      <c r="P46" s="8">
        <f>'Data-Resource'!K3064</f>
        <v>339571</v>
      </c>
      <c r="Q46" s="8">
        <f>'Data-Resource'!I3569</f>
        <v>2.4167858876059781E-2</v>
      </c>
      <c r="R46" s="8">
        <f>'Data-Resource'!K3569</f>
        <v>2744797</v>
      </c>
      <c r="S46" s="8">
        <f>'Data-Resource'!I4074</f>
        <v>4.3658168897636178E-2</v>
      </c>
      <c r="T46" s="8">
        <f>'Data-Resource'!K4074</f>
        <v>775496</v>
      </c>
      <c r="U46" s="8">
        <f>'Data-Resource'!I4579</f>
        <v>1.1818209090909021E-2</v>
      </c>
      <c r="V46" s="8">
        <f>'Data-Resource'!K4579</f>
        <v>953829</v>
      </c>
      <c r="W46" s="8">
        <f>'Data-Resource'!I5084</f>
        <v>5.4918032786885292E-2</v>
      </c>
      <c r="X46" s="8">
        <f>'Data-Resource'!K5084</f>
        <v>20472845</v>
      </c>
      <c r="Y46" s="8">
        <f>'Data-Resource'!I5589</f>
        <v>2.8846153846153754E-2</v>
      </c>
      <c r="Z46" s="8">
        <f>'Data-Resource'!K5589</f>
        <v>4151527</v>
      </c>
      <c r="AA46" s="8">
        <f>'Data-Resource'!I6094</f>
        <v>7.417873542917724E-3</v>
      </c>
      <c r="AB46" s="8">
        <f>'Data-Resource'!K6094</f>
        <v>16305630</v>
      </c>
      <c r="AC46" s="8">
        <f>'Data-Resource'!I12154</f>
        <v>1.8135171159079415E-2</v>
      </c>
      <c r="AD46" s="8">
        <f>'Data-Resource'!K12154</f>
        <v>586935</v>
      </c>
      <c r="AE46" s="8">
        <f>'Data-Resource'!I10639</f>
        <v>1.9791682291666602E-2</v>
      </c>
      <c r="AF46" s="8">
        <f>'Data-Resource'!K10639</f>
        <v>129362</v>
      </c>
      <c r="AG46" s="8">
        <f>'Data-Resource'!I11144</f>
        <v>-1.7758024811498775E-2</v>
      </c>
      <c r="AH46" s="8">
        <f>'Data-Resource'!K11144</f>
        <v>1250120</v>
      </c>
      <c r="AI46" s="8">
        <f>'Data-Resource'!I8114</f>
        <v>1.5321154979375461E-2</v>
      </c>
      <c r="AJ46" s="8">
        <f>'Data-Resource'!K8114</f>
        <v>155684</v>
      </c>
      <c r="AK46" s="8">
        <f>'Data-Resource'!I8619</f>
        <v>9.4117411764706119E-3</v>
      </c>
      <c r="AL46" s="8">
        <f>'Data-Resource'!K8619</f>
        <v>176561</v>
      </c>
      <c r="AM46" s="8">
        <f>'Data-Resource'!I9124</f>
        <v>1.1386690283400853E-2</v>
      </c>
      <c r="AN46" s="8">
        <f>'Data-Resource'!K9124</f>
        <v>4529221</v>
      </c>
      <c r="AO46" s="8">
        <f>'Data-Resource'!I9629</f>
        <v>2.4623844554524897E-2</v>
      </c>
      <c r="AP46" s="8">
        <f>'Data-Resource'!K9629</f>
        <v>1571356</v>
      </c>
      <c r="AQ46" s="8">
        <f>'Data-Resource'!I10134</f>
        <v>3.9361611359420099E-3</v>
      </c>
      <c r="AR46" s="8">
        <f>'Data-Resource'!K10134</f>
        <v>385026</v>
      </c>
    </row>
    <row r="47" spans="1:44" x14ac:dyDescent="0.3">
      <c r="A47" s="8" t="str">
        <f>'Data-Resource'!B35</f>
        <v>2-18-2019</v>
      </c>
      <c r="B47" s="8">
        <f>'Data-Resource'!I14680</f>
        <v>1.0152581266480727E-3</v>
      </c>
      <c r="C47" s="8">
        <f>'Data-Resource'!I11650</f>
        <v>-4.472316436837348E-3</v>
      </c>
      <c r="D47" s="8">
        <f>'Data-Resource'!K11650</f>
        <v>1820753</v>
      </c>
      <c r="E47" s="8">
        <f>'Data-Resource'!I540</f>
        <v>-2.5119316375996504E-3</v>
      </c>
      <c r="F47" s="8">
        <f>'Data-Resource'!K540</f>
        <v>290704</v>
      </c>
      <c r="G47" s="8">
        <f>'Data-Resource'!I1045</f>
        <v>2.7007111505094805E-3</v>
      </c>
      <c r="H47" s="8">
        <f>'Data-Resource'!K1045</f>
        <v>71044</v>
      </c>
      <c r="I47" s="8">
        <f>'Data-Resource'!I1550</f>
        <v>-4.8309073216666852E-3</v>
      </c>
      <c r="J47" s="8">
        <f>'Data-Resource'!K1550</f>
        <v>850778</v>
      </c>
      <c r="K47" s="8">
        <f>'Data-Resource'!I2055</f>
        <v>-7.800854617410433E-3</v>
      </c>
      <c r="L47" s="8">
        <f>'Data-Resource'!K2055</f>
        <v>1384580</v>
      </c>
      <c r="M47" s="8">
        <f>'Data-Resource'!I2560</f>
        <v>2.3529999999999623E-3</v>
      </c>
      <c r="N47" s="8">
        <f>'Data-Resource'!K2560</f>
        <v>1670639</v>
      </c>
      <c r="O47" s="8">
        <f>'Data-Resource'!I3065</f>
        <v>4.7993346422337503E-3</v>
      </c>
      <c r="P47" s="8">
        <f>'Data-Resource'!K3065</f>
        <v>206911</v>
      </c>
      <c r="Q47" s="8">
        <f>'Data-Resource'!I3570</f>
        <v>5.5555415479576417E-3</v>
      </c>
      <c r="R47" s="8">
        <f>'Data-Resource'!K3570</f>
        <v>1095834</v>
      </c>
      <c r="S47" s="8">
        <f>'Data-Resource'!I4075</f>
        <v>-3.6118498675646144E-4</v>
      </c>
      <c r="T47" s="8">
        <f>'Data-Resource'!K4075</f>
        <v>374411</v>
      </c>
      <c r="U47" s="8">
        <f>'Data-Resource'!I4580</f>
        <v>5.3980925704345773E-3</v>
      </c>
      <c r="V47" s="8">
        <f>'Data-Resource'!K4580</f>
        <v>391990</v>
      </c>
      <c r="W47" s="8">
        <f>'Data-Resource'!I5085</f>
        <v>7.403558903753743E-3</v>
      </c>
      <c r="X47" s="8">
        <f>'Data-Resource'!K5085</f>
        <v>6704128</v>
      </c>
      <c r="Y47" s="8">
        <f>'Data-Resource'!I5590</f>
        <v>-2.2097377449536278E-2</v>
      </c>
      <c r="Z47" s="8">
        <f>'Data-Resource'!K5590</f>
        <v>3608262</v>
      </c>
      <c r="AA47" s="8">
        <f>'Data-Resource'!I6095</f>
        <v>6.2981105668300473E-3</v>
      </c>
      <c r="AB47" s="8">
        <f>'Data-Resource'!K6095</f>
        <v>8434930</v>
      </c>
      <c r="AC47" s="8">
        <f>'Data-Resource'!I12155</f>
        <v>-7.0327757508932749E-4</v>
      </c>
      <c r="AD47" s="8">
        <f>'Data-Resource'!K12155</f>
        <v>283037</v>
      </c>
      <c r="AE47" s="8">
        <f>'Data-Resource'!I10640</f>
        <v>5.102346938776844E-4</v>
      </c>
      <c r="AF47" s="8">
        <f>'Data-Resource'!K10640</f>
        <v>86243</v>
      </c>
      <c r="AG47" s="8">
        <f>'Data-Resource'!I11145</f>
        <v>3.3821873002113693E-2</v>
      </c>
      <c r="AH47" s="8">
        <f>'Data-Resource'!K11145</f>
        <v>533760</v>
      </c>
      <c r="AI47" s="8">
        <f>'Data-Resource'!I8115</f>
        <v>-9.8209127671864908E-3</v>
      </c>
      <c r="AJ47" s="8">
        <f>'Data-Resource'!K8115</f>
        <v>41863</v>
      </c>
      <c r="AK47" s="8">
        <f>'Data-Resource'!I8620</f>
        <v>-7.7524031007754899E-4</v>
      </c>
      <c r="AL47" s="8">
        <f>'Data-Resource'!K8620</f>
        <v>73221</v>
      </c>
      <c r="AM47" s="8">
        <f>'Data-Resource'!I9125</f>
        <v>-5.75858817018485E-3</v>
      </c>
      <c r="AN47" s="8">
        <f>'Data-Resource'!K9125</f>
        <v>2265201</v>
      </c>
      <c r="AO47" s="8">
        <f>'Data-Resource'!I9630</f>
        <v>8.3808250102912416E-3</v>
      </c>
      <c r="AP47" s="8">
        <f>'Data-Resource'!K9630</f>
        <v>501042</v>
      </c>
      <c r="AQ47" s="8">
        <f>'Data-Resource'!I10135</f>
        <v>5.8030880829014562E-3</v>
      </c>
      <c r="AR47" s="8">
        <f>'Data-Resource'!K10135</f>
        <v>288266</v>
      </c>
    </row>
    <row r="48" spans="1:44" x14ac:dyDescent="0.3">
      <c r="A48" s="8" t="str">
        <f>'Data-Resource'!B36</f>
        <v>2-19-2019</v>
      </c>
      <c r="B48" s="8">
        <f>'Data-Resource'!I14681</f>
        <v>2.5246139933702105E-3</v>
      </c>
      <c r="C48" s="8">
        <f>'Data-Resource'!I11651</f>
        <v>8.1080176527920777E-3</v>
      </c>
      <c r="D48" s="8">
        <f>'Data-Resource'!K11651</f>
        <v>2375216</v>
      </c>
      <c r="E48" s="8">
        <f>'Data-Resource'!I541</f>
        <v>1.9191934343434448E-2</v>
      </c>
      <c r="F48" s="8">
        <f>'Data-Resource'!K541</f>
        <v>526417</v>
      </c>
      <c r="G48" s="8">
        <f>'Data-Resource'!I1046</f>
        <v>-4.2941134755244302E-3</v>
      </c>
      <c r="H48" s="8">
        <f>'Data-Resource'!K1046</f>
        <v>68886</v>
      </c>
      <c r="I48" s="8">
        <f>'Data-Resource'!I1551</f>
        <v>1.2078819985135133E-2</v>
      </c>
      <c r="J48" s="8">
        <f>'Data-Resource'!K1551</f>
        <v>869275</v>
      </c>
      <c r="K48" s="8">
        <f>'Data-Resource'!I2056</f>
        <v>-3.0352156816282528E-4</v>
      </c>
      <c r="L48" s="8">
        <f>'Data-Resource'!K2056</f>
        <v>1975850</v>
      </c>
      <c r="M48" s="8">
        <f>'Data-Resource'!I2561</f>
        <v>-4.4226742024848926E-4</v>
      </c>
      <c r="N48" s="8">
        <f>'Data-Resource'!K2561</f>
        <v>1943420</v>
      </c>
      <c r="O48" s="8">
        <f>'Data-Resource'!I3066</f>
        <v>-5.6570497314414716E-3</v>
      </c>
      <c r="P48" s="8">
        <f>'Data-Resource'!K3066</f>
        <v>336994</v>
      </c>
      <c r="Q48" s="8">
        <f>'Data-Resource'!I3571</f>
        <v>1.1389564675101474E-2</v>
      </c>
      <c r="R48" s="8">
        <f>'Data-Resource'!K3571</f>
        <v>1136405</v>
      </c>
      <c r="S48" s="8">
        <f>'Data-Resource'!I4076</f>
        <v>7.6114753376906553E-3</v>
      </c>
      <c r="T48" s="8">
        <f>'Data-Resource'!K4076</f>
        <v>346720</v>
      </c>
      <c r="U48" s="8">
        <f>'Data-Resource'!I4581</f>
        <v>-1.4241192954894455E-2</v>
      </c>
      <c r="V48" s="8">
        <f>'Data-Resource'!K4581</f>
        <v>601337</v>
      </c>
      <c r="W48" s="8">
        <f>'Data-Resource'!I5086</f>
        <v>-2.3533950617283854E-2</v>
      </c>
      <c r="X48" s="8">
        <f>'Data-Resource'!K5086</f>
        <v>11726663</v>
      </c>
      <c r="Y48" s="8">
        <f>'Data-Resource'!I5591</f>
        <v>1.1498620160981217E-2</v>
      </c>
      <c r="Z48" s="8">
        <f>'Data-Resource'!K5591</f>
        <v>2693699</v>
      </c>
      <c r="AA48" s="8">
        <f>'Data-Resource'!I6096</f>
        <v>4.85773768216528E-3</v>
      </c>
      <c r="AB48" s="8">
        <f>'Data-Resource'!K6096</f>
        <v>9923021</v>
      </c>
      <c r="AC48" s="8">
        <f>'Data-Resource'!I12156</f>
        <v>1.270292202407697E-2</v>
      </c>
      <c r="AD48" s="8">
        <f>'Data-Resource'!K12156</f>
        <v>499960</v>
      </c>
      <c r="AE48" s="8">
        <f>'Data-Resource'!I10641</f>
        <v>-3.0502847440307761E-3</v>
      </c>
      <c r="AF48" s="8">
        <f>'Data-Resource'!K10641</f>
        <v>131469</v>
      </c>
      <c r="AG48" s="8">
        <f>'Data-Resource'!I11146</f>
        <v>-1.0869347826087783E-3</v>
      </c>
      <c r="AH48" s="8">
        <f>'Data-Resource'!K11146</f>
        <v>389890</v>
      </c>
      <c r="AI48" s="8">
        <f>'Data-Resource'!I8116</f>
        <v>-5.8513750731422716E-3</v>
      </c>
      <c r="AJ48" s="8">
        <f>'Data-Resource'!K8116</f>
        <v>91053</v>
      </c>
      <c r="AK48" s="8">
        <f>'Data-Resource'!I8621</f>
        <v>1.0886422509187123E-2</v>
      </c>
      <c r="AL48" s="8">
        <f>'Data-Resource'!K8621</f>
        <v>173549</v>
      </c>
      <c r="AM48" s="8">
        <f>'Data-Resource'!I9126</f>
        <v>5.0607287449375171E-4</v>
      </c>
      <c r="AN48" s="8">
        <f>'Data-Resource'!K9126</f>
        <v>3924311</v>
      </c>
      <c r="AO48" s="8">
        <f>'Data-Resource'!I9631</f>
        <v>-5.6818580608880113E-3</v>
      </c>
      <c r="AP48" s="8">
        <f>'Data-Resource'!K9631</f>
        <v>612363</v>
      </c>
      <c r="AQ48" s="8">
        <f>'Data-Resource'!I10136</f>
        <v>2.6887487907575622E-3</v>
      </c>
      <c r="AR48" s="8">
        <f>'Data-Resource'!K10136</f>
        <v>324620</v>
      </c>
    </row>
    <row r="49" spans="1:44" x14ac:dyDescent="0.3">
      <c r="A49" s="8" t="str">
        <f>'Data-Resource'!B37</f>
        <v>2-20-2019</v>
      </c>
      <c r="B49" s="8">
        <f>'Data-Resource'!I14682</f>
        <v>5.5764131391518156E-3</v>
      </c>
      <c r="C49" s="8">
        <f>'Data-Resource'!I11652</f>
        <v>1.3429274843329603E-3</v>
      </c>
      <c r="D49" s="8">
        <f>'Data-Resource'!K11652</f>
        <v>2008852</v>
      </c>
      <c r="E49" s="8">
        <f>'Data-Resource'!I542</f>
        <v>9.9064886549729515E-4</v>
      </c>
      <c r="F49" s="8">
        <f>'Data-Resource'!K542</f>
        <v>406671</v>
      </c>
      <c r="G49" s="8">
        <f>'Data-Resource'!I1047</f>
        <v>-1.7973045337646399E-4</v>
      </c>
      <c r="H49" s="8">
        <f>'Data-Resource'!K1047</f>
        <v>75578</v>
      </c>
      <c r="I49" s="8">
        <f>'Data-Resource'!I1552</f>
        <v>3.1348276844775139E-3</v>
      </c>
      <c r="J49" s="8">
        <f>'Data-Resource'!K1552</f>
        <v>986278</v>
      </c>
      <c r="K49" s="8">
        <f>'Data-Resource'!I2057</f>
        <v>2.5698865436163186E-3</v>
      </c>
      <c r="L49" s="8">
        <f>'Data-Resource'!K2057</f>
        <v>2392505</v>
      </c>
      <c r="M49" s="8">
        <f>'Data-Resource'!I2562</f>
        <v>3.8179589961221646E-3</v>
      </c>
      <c r="N49" s="8">
        <f>'Data-Resource'!K2562</f>
        <v>1750251</v>
      </c>
      <c r="O49" s="8">
        <f>'Data-Resource'!I3067</f>
        <v>8.7472119915520336E-4</v>
      </c>
      <c r="P49" s="8">
        <f>'Data-Resource'!K3067</f>
        <v>543152</v>
      </c>
      <c r="Q49" s="8">
        <f>'Data-Resource'!I3572</f>
        <v>1.9687821407849627E-2</v>
      </c>
      <c r="R49" s="8">
        <f>'Data-Resource'!K3572</f>
        <v>2063029</v>
      </c>
      <c r="S49" s="8">
        <f>'Data-Resource'!I4077</f>
        <v>4.0229929027943895E-2</v>
      </c>
      <c r="T49" s="8">
        <f>'Data-Resource'!K4077</f>
        <v>1078636</v>
      </c>
      <c r="U49" s="8">
        <f>'Data-Resource'!I4582</f>
        <v>2.7088306997743164E-3</v>
      </c>
      <c r="V49" s="8">
        <f>'Data-Resource'!K4582</f>
        <v>553149</v>
      </c>
      <c r="W49" s="8">
        <f>'Data-Resource'!I5087</f>
        <v>1.1710526315789461E-2</v>
      </c>
      <c r="X49" s="8">
        <f>'Data-Resource'!K5087</f>
        <v>8412495</v>
      </c>
      <c r="Y49" s="8">
        <f>'Data-Resource'!I5592</f>
        <v>1.0211724273384109E-2</v>
      </c>
      <c r="Z49" s="8">
        <f>'Data-Resource'!K5592</f>
        <v>2386317</v>
      </c>
      <c r="AA49" s="8">
        <f>'Data-Resource'!I6097</f>
        <v>3.7865748709121857E-3</v>
      </c>
      <c r="AB49" s="8">
        <f>'Data-Resource'!K6097</f>
        <v>9167077</v>
      </c>
      <c r="AC49" s="8">
        <f>'Data-Resource'!I12157</f>
        <v>9.4588955348449081E-3</v>
      </c>
      <c r="AD49" s="8">
        <f>'Data-Resource'!K12157</f>
        <v>592005</v>
      </c>
      <c r="AE49" s="8">
        <f>'Data-Resource'!I10642</f>
        <v>-2.7961362907392456E-2</v>
      </c>
      <c r="AF49" s="8">
        <f>'Data-Resource'!K10642</f>
        <v>368789</v>
      </c>
      <c r="AG49" s="8">
        <f>'Data-Resource'!I11147</f>
        <v>-2.1738695652173531E-3</v>
      </c>
      <c r="AH49" s="8">
        <f>'Data-Resource'!K11147</f>
        <v>510940</v>
      </c>
      <c r="AI49" s="8">
        <f>'Data-Resource'!I8117</f>
        <v>1.1716461628587917E-3</v>
      </c>
      <c r="AJ49" s="8">
        <f>'Data-Resource'!K8117</f>
        <v>126708</v>
      </c>
      <c r="AK49" s="8">
        <f>'Data-Resource'!I8622</f>
        <v>3.8491148814064303E-3</v>
      </c>
      <c r="AL49" s="8">
        <f>'Data-Resource'!K8622</f>
        <v>150687</v>
      </c>
      <c r="AM49" s="8">
        <f>'Data-Resource'!I9127</f>
        <v>-2.784810126582334E-3</v>
      </c>
      <c r="AN49" s="8">
        <f>'Data-Resource'!K9127</f>
        <v>4257980</v>
      </c>
      <c r="AO49" s="8">
        <f>'Data-Resource'!I9632</f>
        <v>3.7073675615488144E-3</v>
      </c>
      <c r="AP49" s="8">
        <f>'Data-Resource'!K9632</f>
        <v>554927</v>
      </c>
      <c r="AQ49" s="8">
        <f>'Data-Resource'!I10137</f>
        <v>-1.234516499007845E-3</v>
      </c>
      <c r="AR49" s="8">
        <f>'Data-Resource'!K10137</f>
        <v>260600</v>
      </c>
    </row>
    <row r="50" spans="1:44" x14ac:dyDescent="0.3">
      <c r="A50" s="8" t="str">
        <f>'Data-Resource'!B38</f>
        <v>2-21-2019</v>
      </c>
      <c r="B50" s="8">
        <f>'Data-Resource'!I14683</f>
        <v>-2.2159922030776072E-3</v>
      </c>
      <c r="C50" s="8">
        <f>'Data-Resource'!I11653</f>
        <v>-1.3851609198016465E-2</v>
      </c>
      <c r="D50" s="8">
        <f>'Data-Resource'!K11653</f>
        <v>5473046</v>
      </c>
      <c r="E50" s="8">
        <f>'Data-Resource'!I543</f>
        <v>9.8715199445748958E-4</v>
      </c>
      <c r="F50" s="8">
        <f>'Data-Resource'!K543</f>
        <v>442721</v>
      </c>
      <c r="G50" s="8">
        <f>'Data-Resource'!I1048</f>
        <v>1.6169601149838401E-3</v>
      </c>
      <c r="H50" s="8">
        <f>'Data-Resource'!K1048</f>
        <v>70948</v>
      </c>
      <c r="I50" s="8">
        <f>'Data-Resource'!I1553</f>
        <v>3.6363480519480459E-3</v>
      </c>
      <c r="J50" s="8">
        <f>'Data-Resource'!K1553</f>
        <v>1203355</v>
      </c>
      <c r="K50" s="8">
        <f>'Data-Resource'!I2058</f>
        <v>-1.1577266228318565E-2</v>
      </c>
      <c r="L50" s="8">
        <f>'Data-Resource'!K2058</f>
        <v>2533119</v>
      </c>
      <c r="M50" s="8">
        <f>'Data-Resource'!I2563</f>
        <v>-1.4799710237948778E-2</v>
      </c>
      <c r="N50" s="8">
        <f>'Data-Resource'!K2563</f>
        <v>1875565</v>
      </c>
      <c r="O50" s="8">
        <f>'Data-Resource'!I3068</f>
        <v>5.6571367636452253E-3</v>
      </c>
      <c r="P50" s="8">
        <f>'Data-Resource'!K3068</f>
        <v>323443</v>
      </c>
      <c r="Q50" s="8">
        <f>'Data-Resource'!I3573</f>
        <v>7.856650260924013E-3</v>
      </c>
      <c r="R50" s="8">
        <f>'Data-Resource'!K3573</f>
        <v>1637768</v>
      </c>
      <c r="S50" s="8">
        <f>'Data-Resource'!I4078</f>
        <v>-6.5607526265037365E-3</v>
      </c>
      <c r="T50" s="8">
        <f>'Data-Resource'!K4078</f>
        <v>572929</v>
      </c>
      <c r="U50" s="8">
        <f>'Data-Resource'!I4583</f>
        <v>-1.7969900683650153E-3</v>
      </c>
      <c r="V50" s="8">
        <f>'Data-Resource'!K4583</f>
        <v>533023</v>
      </c>
      <c r="W50" s="8">
        <f>'Data-Resource'!I5088</f>
        <v>-4.2896139347458053E-3</v>
      </c>
      <c r="X50" s="8">
        <f>'Data-Resource'!K5088</f>
        <v>9996167</v>
      </c>
      <c r="Y50" s="8">
        <f>'Data-Resource'!I5593</f>
        <v>1.8663306507527974E-3</v>
      </c>
      <c r="Z50" s="8">
        <f>'Data-Resource'!K5593</f>
        <v>3089386</v>
      </c>
      <c r="AA50" s="8">
        <f>'Data-Resource'!I6098</f>
        <v>-3.4048348655090397E-3</v>
      </c>
      <c r="AB50" s="8">
        <f>'Data-Resource'!K6098</f>
        <v>15326643</v>
      </c>
      <c r="AC50" s="8">
        <f>'Data-Resource'!I12158</f>
        <v>-4.9518572188090876E-3</v>
      </c>
      <c r="AD50" s="8">
        <f>'Data-Resource'!K12158</f>
        <v>541989</v>
      </c>
      <c r="AE50" s="8">
        <f>'Data-Resource'!I10643</f>
        <v>4.6631813471503221E-3</v>
      </c>
      <c r="AF50" s="8">
        <f>'Data-Resource'!K10643</f>
        <v>183854</v>
      </c>
      <c r="AG50" s="8">
        <f>'Data-Resource'!I11148</f>
        <v>2.0719760991047498E-2</v>
      </c>
      <c r="AH50" s="8">
        <f>'Data-Resource'!K11148</f>
        <v>560000</v>
      </c>
      <c r="AI50" s="8">
        <f>'Data-Resource'!I8118</f>
        <v>-5.8173356602685068E-4</v>
      </c>
      <c r="AJ50" s="8">
        <f>'Data-Resource'!K8118</f>
        <v>351933</v>
      </c>
      <c r="AK50" s="8">
        <f>'Data-Resource'!I8623</f>
        <v>-5.339526834194165E-3</v>
      </c>
      <c r="AL50" s="8">
        <f>'Data-Resource'!K8623</f>
        <v>155546</v>
      </c>
      <c r="AM50" s="8">
        <f>'Data-Resource'!I9128</f>
        <v>2.545038167938448E-4</v>
      </c>
      <c r="AN50" s="8">
        <f>'Data-Resource'!K9128</f>
        <v>5159574</v>
      </c>
      <c r="AO50" s="8">
        <f>'Data-Resource'!I9633</f>
        <v>1.1018323873121835E-2</v>
      </c>
      <c r="AP50" s="8">
        <f>'Data-Resource'!K9633</f>
        <v>669226</v>
      </c>
      <c r="AQ50" s="8">
        <f>'Data-Resource'!I10138</f>
        <v>-1.2142416135007172E-2</v>
      </c>
      <c r="AR50" s="8">
        <f>'Data-Resource'!K10138</f>
        <v>390165</v>
      </c>
    </row>
    <row r="51" spans="1:44" x14ac:dyDescent="0.3">
      <c r="A51" s="8" t="str">
        <f>'Data-Resource'!B39</f>
        <v>2-22-2019</v>
      </c>
      <c r="B51" s="8">
        <f>'Data-Resource'!I14684</f>
        <v>3.0711062463311374E-3</v>
      </c>
      <c r="C51" s="8">
        <f>'Data-Resource'!I11654</f>
        <v>-2.2737153251478261E-3</v>
      </c>
      <c r="D51" s="8">
        <f>'Data-Resource'!K11654</f>
        <v>2438710</v>
      </c>
      <c r="E51" s="8">
        <f>'Data-Resource'!I544</f>
        <v>5.9143027870173356E-3</v>
      </c>
      <c r="F51" s="8">
        <f>'Data-Resource'!K544</f>
        <v>431059</v>
      </c>
      <c r="G51" s="8">
        <f>'Data-Resource'!I1049</f>
        <v>2.4464849793128209E-2</v>
      </c>
      <c r="H51" s="8">
        <f>'Data-Resource'!K1049</f>
        <v>51596</v>
      </c>
      <c r="I51" s="8">
        <f>'Data-Resource'!I1554</f>
        <v>7.0576077902068579E-3</v>
      </c>
      <c r="J51" s="8">
        <f>'Data-Resource'!K1554</f>
        <v>1091790</v>
      </c>
      <c r="K51" s="8">
        <f>'Data-Resource'!I2059</f>
        <v>-9.262086102913911E-3</v>
      </c>
      <c r="L51" s="8">
        <f>'Data-Resource'!K2059</f>
        <v>2578023</v>
      </c>
      <c r="M51" s="8">
        <f>'Data-Resource'!I2564</f>
        <v>-1.3690563815692756E-2</v>
      </c>
      <c r="N51" s="8">
        <f>'Data-Resource'!K2564</f>
        <v>2851688</v>
      </c>
      <c r="O51" s="8">
        <f>'Data-Resource'!I3069</f>
        <v>-1.1889310804884553E-2</v>
      </c>
      <c r="P51" s="8">
        <f>'Data-Resource'!K3069</f>
        <v>347221</v>
      </c>
      <c r="Q51" s="8">
        <f>'Data-Resource'!I3574</f>
        <v>2.1926270769820535E-3</v>
      </c>
      <c r="R51" s="8">
        <f>'Data-Resource'!K3574</f>
        <v>1312550</v>
      </c>
      <c r="S51" s="8">
        <f>'Data-Resource'!I4079</f>
        <v>4.186957344306466E-3</v>
      </c>
      <c r="T51" s="8">
        <f>'Data-Resource'!K4079</f>
        <v>603471</v>
      </c>
      <c r="U51" s="8">
        <f>'Data-Resource'!I4584</f>
        <v>6.7355187559140694E-3</v>
      </c>
      <c r="V51" s="8">
        <f>'Data-Resource'!K4584</f>
        <v>490022</v>
      </c>
      <c r="W51" s="8">
        <f>'Data-Resource'!I5089</f>
        <v>6.5642641459889536E-4</v>
      </c>
      <c r="X51" s="8">
        <f>'Data-Resource'!K5089</f>
        <v>9425768</v>
      </c>
      <c r="Y51" s="8">
        <f>'Data-Resource'!I5594</f>
        <v>-5.20635943497066E-3</v>
      </c>
      <c r="Z51" s="8">
        <f>'Data-Resource'!K5594</f>
        <v>2570467</v>
      </c>
      <c r="AA51" s="8">
        <f>'Data-Resource'!I6099</f>
        <v>4.4474854601436334E-3</v>
      </c>
      <c r="AB51" s="8">
        <f>'Data-Resource'!K6099</f>
        <v>9852458</v>
      </c>
      <c r="AC51" s="8">
        <f>'Data-Resource'!I12159</f>
        <v>5.5555833333333039E-3</v>
      </c>
      <c r="AD51" s="8">
        <f>'Data-Resource'!K12159</f>
        <v>387996</v>
      </c>
      <c r="AE51" s="8">
        <f>'Data-Resource'!I10644</f>
        <v>-2.0575823680323352E-3</v>
      </c>
      <c r="AF51" s="8">
        <f>'Data-Resource'!K10644</f>
        <v>99510</v>
      </c>
      <c r="AG51" s="8">
        <f>'Data-Resource'!I11149</f>
        <v>2.3479253937214659E-2</v>
      </c>
      <c r="AH51" s="8">
        <f>'Data-Resource'!K11149</f>
        <v>557770</v>
      </c>
      <c r="AI51" s="8">
        <f>'Data-Resource'!I8119</f>
        <v>6.3620589936379084E-3</v>
      </c>
      <c r="AJ51" s="8">
        <f>'Data-Resource'!K8119</f>
        <v>137120</v>
      </c>
      <c r="AK51" s="8">
        <f>'Data-Resource'!I8624</f>
        <v>-3.0674387914464861E-3</v>
      </c>
      <c r="AL51" s="8">
        <f>'Data-Resource'!K8624</f>
        <v>106437</v>
      </c>
      <c r="AM51" s="8">
        <f>'Data-Resource'!I9129</f>
        <v>8.2051282051282017E-3</v>
      </c>
      <c r="AN51" s="8">
        <f>'Data-Resource'!K9129</f>
        <v>3916638</v>
      </c>
      <c r="AO51" s="8">
        <f>'Data-Resource'!I9634</f>
        <v>1.2231444628099166E-2</v>
      </c>
      <c r="AP51" s="8">
        <f>'Data-Resource'!K9634</f>
        <v>691463</v>
      </c>
      <c r="AQ51" s="8">
        <f>'Data-Resource'!I10139</f>
        <v>2.5010212849209366E-3</v>
      </c>
      <c r="AR51" s="8">
        <f>'Data-Resource'!K10139</f>
        <v>387634</v>
      </c>
    </row>
    <row r="52" spans="1:44" x14ac:dyDescent="0.3">
      <c r="A52" s="8" t="str">
        <f>'Data-Resource'!B40</f>
        <v>2-25-2019</v>
      </c>
      <c r="B52" s="8">
        <f>'Data-Resource'!I14685</f>
        <v>-1.0740039944418295E-3</v>
      </c>
      <c r="C52" s="8">
        <f>'Data-Resource'!I11655</f>
        <v>-3.1876139885069965E-3</v>
      </c>
      <c r="D52" s="8">
        <f>'Data-Resource'!K11655</f>
        <v>2849593</v>
      </c>
      <c r="E52" s="8">
        <f>'Data-Resource'!I545</f>
        <v>2.5853673170731756E-2</v>
      </c>
      <c r="F52" s="8">
        <f>'Data-Resource'!K545</f>
        <v>898700</v>
      </c>
      <c r="G52" s="8">
        <f>'Data-Resource'!I1050</f>
        <v>-8.0815006353302608E-3</v>
      </c>
      <c r="H52" s="8">
        <f>'Data-Resource'!K1050</f>
        <v>52202</v>
      </c>
      <c r="I52" s="8">
        <f>'Data-Resource'!I1555</f>
        <v>-4.4102615384616619E-3</v>
      </c>
      <c r="J52" s="8">
        <f>'Data-Resource'!K1555</f>
        <v>1234192</v>
      </c>
      <c r="K52" s="8">
        <f>'Data-Resource'!I2060</f>
        <v>-1.1443393172972206E-2</v>
      </c>
      <c r="L52" s="8">
        <f>'Data-Resource'!K2060</f>
        <v>2788685</v>
      </c>
      <c r="M52" s="8">
        <f>'Data-Resource'!I2565</f>
        <v>-3.5729940024711491E-3</v>
      </c>
      <c r="N52" s="8">
        <f>'Data-Resource'!K2565</f>
        <v>2175280</v>
      </c>
      <c r="O52" s="8">
        <f>'Data-Resource'!I3070</f>
        <v>-7.8670675655725004E-3</v>
      </c>
      <c r="P52" s="8">
        <f>'Data-Resource'!K3070</f>
        <v>379779</v>
      </c>
      <c r="Q52" s="8">
        <f>'Data-Resource'!I3575</f>
        <v>-1.2197316544285053E-3</v>
      </c>
      <c r="R52" s="8">
        <f>'Data-Resource'!K3575</f>
        <v>1786026</v>
      </c>
      <c r="S52" s="8">
        <f>'Data-Resource'!I4080</f>
        <v>1.3816925734024122E-2</v>
      </c>
      <c r="T52" s="8">
        <f>'Data-Resource'!K4080</f>
        <v>729019</v>
      </c>
      <c r="U52" s="8">
        <f>'Data-Resource'!I4585</f>
        <v>-8.9204283482671937E-4</v>
      </c>
      <c r="V52" s="8">
        <f>'Data-Resource'!K4585</f>
        <v>396618</v>
      </c>
      <c r="W52" s="8">
        <f>'Data-Resource'!I5090</f>
        <v>8.5937499999999955E-3</v>
      </c>
      <c r="X52" s="8">
        <f>'Data-Resource'!K5090</f>
        <v>9033756</v>
      </c>
      <c r="Y52" s="8">
        <f>'Data-Resource'!I5595</f>
        <v>-1.3001485884101027E-2</v>
      </c>
      <c r="Z52" s="8">
        <f>'Data-Resource'!K5595</f>
        <v>2209085</v>
      </c>
      <c r="AA52" s="8">
        <f>'Data-Resource'!I6100</f>
        <v>-8.83752549286204E-3</v>
      </c>
      <c r="AB52" s="8">
        <f>'Data-Resource'!K6100</f>
        <v>9945867</v>
      </c>
      <c r="AC52" s="8">
        <f>'Data-Resource'!I12160</f>
        <v>2.2065369685137868E-3</v>
      </c>
      <c r="AD52" s="8">
        <f>'Data-Resource'!K12160</f>
        <v>316258</v>
      </c>
      <c r="AE52" s="8">
        <f>'Data-Resource'!I10645</f>
        <v>-6.1569883886193428E-3</v>
      </c>
      <c r="AF52" s="8">
        <f>'Data-Resource'!K10645</f>
        <v>105357</v>
      </c>
      <c r="AG52" s="8">
        <f>'Data-Resource'!I11150</f>
        <v>1.0416458333333777E-3</v>
      </c>
      <c r="AH52" s="8">
        <f>'Data-Resource'!K11150</f>
        <v>703330</v>
      </c>
      <c r="AI52" s="8">
        <f>'Data-Resource'!I8120</f>
        <v>2.4000000000000098E-2</v>
      </c>
      <c r="AJ52" s="8">
        <f>'Data-Resource'!K8120</f>
        <v>128692</v>
      </c>
      <c r="AK52" s="8">
        <f>'Data-Resource'!I8625</f>
        <v>1.5348963576001448E-3</v>
      </c>
      <c r="AL52" s="8">
        <f>'Data-Resource'!K8625</f>
        <v>102680</v>
      </c>
      <c r="AM52" s="8">
        <f>'Data-Resource'!I9130</f>
        <v>1.765893037336029E-2</v>
      </c>
      <c r="AN52" s="8">
        <f>'Data-Resource'!K9130</f>
        <v>5619478</v>
      </c>
      <c r="AO52" s="8">
        <f>'Data-Resource'!I9635</f>
        <v>1.3024877635462236E-3</v>
      </c>
      <c r="AP52" s="8">
        <f>'Data-Resource'!K9635</f>
        <v>557672</v>
      </c>
      <c r="AQ52" s="8">
        <f>'Data-Resource'!I10140</f>
        <v>-9.7652397721746404E-3</v>
      </c>
      <c r="AR52" s="8">
        <f>'Data-Resource'!K10140</f>
        <v>453599</v>
      </c>
    </row>
    <row r="53" spans="1:44" x14ac:dyDescent="0.3">
      <c r="A53" s="8" t="str">
        <f>'Data-Resource'!B41</f>
        <v>2-26-2019</v>
      </c>
      <c r="B53" s="8">
        <f>'Data-Resource'!I14686</f>
        <v>8.2559501523866673E-3</v>
      </c>
      <c r="C53" s="8">
        <f>'Data-Resource'!I11656</f>
        <v>1.1034482758620585E-2</v>
      </c>
      <c r="D53" s="8">
        <f>'Data-Resource'!K11656</f>
        <v>2542557</v>
      </c>
      <c r="E53" s="8">
        <f>'Data-Resource'!I546</f>
        <v>2.2955465625381071E-2</v>
      </c>
      <c r="F53" s="8">
        <f>'Data-Resource'!K546</f>
        <v>858693</v>
      </c>
      <c r="G53" s="8">
        <f>'Data-Resource'!I1051</f>
        <v>3.5504525634491835E-3</v>
      </c>
      <c r="H53" s="8">
        <f>'Data-Resource'!K1051</f>
        <v>70508</v>
      </c>
      <c r="I53" s="8">
        <f>'Data-Resource'!I1556</f>
        <v>1.1396664317118806E-2</v>
      </c>
      <c r="J53" s="8">
        <f>'Data-Resource'!K1556</f>
        <v>1001450</v>
      </c>
      <c r="K53" s="8">
        <f>'Data-Resource'!I2061</f>
        <v>1.5939819548872081E-2</v>
      </c>
      <c r="L53" s="8">
        <f>'Data-Resource'!K2061</f>
        <v>5578909</v>
      </c>
      <c r="M53" s="8">
        <f>'Data-Resource'!I2566</f>
        <v>-2.1008253616570959E-3</v>
      </c>
      <c r="N53" s="8">
        <f>'Data-Resource'!K2566</f>
        <v>3085091</v>
      </c>
      <c r="O53" s="8">
        <f>'Data-Resource'!I3071</f>
        <v>6.1988712065030004E-3</v>
      </c>
      <c r="P53" s="8">
        <f>'Data-Resource'!K3071</f>
        <v>440687</v>
      </c>
      <c r="Q53" s="8">
        <f>'Data-Resource'!I3576</f>
        <v>1.0376870845900272E-2</v>
      </c>
      <c r="R53" s="8">
        <f>'Data-Resource'!K3576</f>
        <v>1437733</v>
      </c>
      <c r="S53" s="8">
        <f>'Data-Resource'!I4081</f>
        <v>-6.5112888215745485E-3</v>
      </c>
      <c r="T53" s="8">
        <f>'Data-Resource'!K4081</f>
        <v>528717</v>
      </c>
      <c r="U53" s="8">
        <f>'Data-Resource'!I4586</f>
        <v>8.5509002439406578E-3</v>
      </c>
      <c r="V53" s="8">
        <f>'Data-Resource'!K4586</f>
        <v>391834</v>
      </c>
      <c r="W53" s="8">
        <f>'Data-Resource'!I5091</f>
        <v>1.9138133055591779E-2</v>
      </c>
      <c r="X53" s="8">
        <f>'Data-Resource'!K5091</f>
        <v>9891912</v>
      </c>
      <c r="Y53" s="8">
        <f>'Data-Resource'!I5596</f>
        <v>2.3845533686601039E-2</v>
      </c>
      <c r="Z53" s="8">
        <f>'Data-Resource'!K5596</f>
        <v>3182816</v>
      </c>
      <c r="AA53" s="8">
        <f>'Data-Resource'!I6101</f>
        <v>-3.0949105914717602E-3</v>
      </c>
      <c r="AB53" s="8">
        <f>'Data-Resource'!K6101</f>
        <v>11799573</v>
      </c>
      <c r="AC53" s="8">
        <f>'Data-Resource'!I12161</f>
        <v>-7.7348892890914773E-3</v>
      </c>
      <c r="AD53" s="8">
        <f>'Data-Resource'!K12161</f>
        <v>540439</v>
      </c>
      <c r="AE53" s="8">
        <f>'Data-Resource'!I10646</f>
        <v>5.1948051948051749E-3</v>
      </c>
      <c r="AF53" s="8">
        <f>'Data-Resource'!K10646</f>
        <v>101389</v>
      </c>
      <c r="AG53" s="8">
        <f>'Data-Resource'!I11151</f>
        <v>8.3594987820061542E-3</v>
      </c>
      <c r="AH53" s="8">
        <f>'Data-Resource'!K11151</f>
        <v>372160</v>
      </c>
      <c r="AI53" s="8">
        <f>'Data-Resource'!I8121</f>
        <v>3.5496394897393264E-2</v>
      </c>
      <c r="AJ53" s="8">
        <f>'Data-Resource'!K8121</f>
        <v>186316</v>
      </c>
      <c r="AK53" s="8">
        <f>'Data-Resource'!I8626</f>
        <v>3.8402458642145454E-3</v>
      </c>
      <c r="AL53" s="8">
        <f>'Data-Resource'!K8626</f>
        <v>123485</v>
      </c>
      <c r="AM53" s="8">
        <f>'Data-Resource'!I9131</f>
        <v>-9.2499500000000554E-3</v>
      </c>
      <c r="AN53" s="8">
        <f>'Data-Resource'!K9131</f>
        <v>4379675</v>
      </c>
      <c r="AO53" s="8">
        <f>'Data-Resource'!I9636</f>
        <v>1.4219636525521976E-2</v>
      </c>
      <c r="AP53" s="8">
        <f>'Data-Resource'!K9636</f>
        <v>585422</v>
      </c>
      <c r="AQ53" s="8">
        <f>'Data-Resource'!I10141</f>
        <v>-2.3133649277258359E-3</v>
      </c>
      <c r="AR53" s="8">
        <f>'Data-Resource'!K10141</f>
        <v>443254</v>
      </c>
    </row>
    <row r="54" spans="1:44" x14ac:dyDescent="0.3">
      <c r="A54" s="8" t="str">
        <f>'Data-Resource'!B42</f>
        <v>2-27-2019</v>
      </c>
      <c r="B54" s="8">
        <f>'Data-Resource'!I14687</f>
        <v>-5.6373737189032921E-4</v>
      </c>
      <c r="C54" s="8">
        <f>'Data-Resource'!I11657</f>
        <v>-1.9634748858447303E-2</v>
      </c>
      <c r="D54" s="8">
        <f>'Data-Resource'!K11657</f>
        <v>4177065</v>
      </c>
      <c r="E54" s="8">
        <f>'Data-Resource'!I547</f>
        <v>2.8235576470587976E-3</v>
      </c>
      <c r="F54" s="8">
        <f>'Data-Resource'!K547</f>
        <v>546445</v>
      </c>
      <c r="G54" s="8">
        <f>'Data-Resource'!I1052</f>
        <v>5.4925851920424517E-3</v>
      </c>
      <c r="H54" s="8">
        <f>'Data-Resource'!K1052</f>
        <v>54546</v>
      </c>
      <c r="I54" s="8">
        <f>'Data-Resource'!I1557</f>
        <v>-2.3597311751334597E-3</v>
      </c>
      <c r="J54" s="8">
        <f>'Data-Resource'!K1557</f>
        <v>950526</v>
      </c>
      <c r="K54" s="8">
        <f>'Data-Resource'!I2062</f>
        <v>-2.8160960009470646E-3</v>
      </c>
      <c r="L54" s="8">
        <f>'Data-Resource'!K2062</f>
        <v>2894996</v>
      </c>
      <c r="M54" s="8">
        <f>'Data-Resource'!I2567</f>
        <v>1.8823514705882428E-2</v>
      </c>
      <c r="N54" s="8">
        <f>'Data-Resource'!K2567</f>
        <v>5553043</v>
      </c>
      <c r="O54" s="8">
        <f>'Data-Resource'!I3072</f>
        <v>8.6122540429655735E-3</v>
      </c>
      <c r="P54" s="8">
        <f>'Data-Resource'!K3072</f>
        <v>2619061</v>
      </c>
      <c r="Q54" s="8">
        <f>'Data-Resource'!I3577</f>
        <v>7.4636447967526779E-3</v>
      </c>
      <c r="R54" s="8">
        <f>'Data-Resource'!K3577</f>
        <v>1158100</v>
      </c>
      <c r="S54" s="8">
        <f>'Data-Resource'!I4082</f>
        <v>-3.4566195695797247E-3</v>
      </c>
      <c r="T54" s="8">
        <f>'Data-Resource'!K4082</f>
        <v>444548</v>
      </c>
      <c r="U54" s="8">
        <f>'Data-Resource'!I4587</f>
        <v>-1.4798224215246731E-2</v>
      </c>
      <c r="V54" s="8">
        <f>'Data-Resource'!K4587</f>
        <v>555720</v>
      </c>
      <c r="W54" s="8">
        <f>'Data-Resource'!I5092</f>
        <v>2.6881028938906742E-2</v>
      </c>
      <c r="X54" s="8">
        <f>'Data-Resource'!K5092</f>
        <v>16053429</v>
      </c>
      <c r="Y54" s="8">
        <f>'Data-Resource'!I5597</f>
        <v>8.9286461655001745E-3</v>
      </c>
      <c r="Z54" s="8">
        <f>'Data-Resource'!K5597</f>
        <v>4370570</v>
      </c>
      <c r="AA54" s="8">
        <f>'Data-Resource'!I6102</f>
        <v>-1.0348395998619276E-3</v>
      </c>
      <c r="AB54" s="8">
        <f>'Data-Resource'!K6102</f>
        <v>9032299</v>
      </c>
      <c r="AC54" s="8">
        <f>'Data-Resource'!I12162</f>
        <v>-1.0555583333333379E-2</v>
      </c>
      <c r="AD54" s="8">
        <f>'Data-Resource'!K12162</f>
        <v>556062</v>
      </c>
      <c r="AE54" s="8">
        <f>'Data-Resource'!I10647</f>
        <v>1.0416510416666957E-3</v>
      </c>
      <c r="AF54" s="8">
        <f>'Data-Resource'!K10647</f>
        <v>122868</v>
      </c>
      <c r="AG54" s="8">
        <f>'Data-Resource'!I11152</f>
        <v>0</v>
      </c>
      <c r="AH54" s="8">
        <f>'Data-Resource'!K11152</f>
        <v>298630</v>
      </c>
      <c r="AI54" s="8">
        <f>'Data-Resource'!I8122</f>
        <v>-2.2031166039763576E-2</v>
      </c>
      <c r="AJ54" s="8">
        <f>'Data-Resource'!K8122</f>
        <v>192073</v>
      </c>
      <c r="AK54" s="8">
        <f>'Data-Resource'!I8627</f>
        <v>-7.6680218252142215E-4</v>
      </c>
      <c r="AL54" s="8">
        <f>'Data-Resource'!K8627</f>
        <v>131927</v>
      </c>
      <c r="AM54" s="8">
        <f>'Data-Resource'!I9132</f>
        <v>-1.2170335302755304E-2</v>
      </c>
      <c r="AN54" s="8">
        <f>'Data-Resource'!K9132</f>
        <v>5580214</v>
      </c>
      <c r="AO54" s="8">
        <f>'Data-Resource'!I9637</f>
        <v>-9.814131116226072E-4</v>
      </c>
      <c r="AP54" s="8">
        <f>'Data-Resource'!K9637</f>
        <v>523801</v>
      </c>
      <c r="AQ54" s="8">
        <f>'Data-Resource'!I10142</f>
        <v>-4.1561201216417827E-2</v>
      </c>
      <c r="AR54" s="8">
        <f>'Data-Resource'!K10142</f>
        <v>1515325</v>
      </c>
    </row>
    <row r="55" spans="1:44" x14ac:dyDescent="0.3">
      <c r="A55" s="8" t="str">
        <f>'Data-Resource'!B43</f>
        <v>2-28-2019</v>
      </c>
      <c r="B55" s="8">
        <f>'Data-Resource'!I14688</f>
        <v>7.4220388258202496E-3</v>
      </c>
      <c r="C55" s="8">
        <f>'Data-Resource'!I11658</f>
        <v>6.094655414908689E-3</v>
      </c>
      <c r="D55" s="8">
        <f>'Data-Resource'!K11658</f>
        <v>3227794</v>
      </c>
      <c r="E55" s="8">
        <f>'Data-Resource'!I548</f>
        <v>3.7594125409856592E-3</v>
      </c>
      <c r="F55" s="8">
        <f>'Data-Resource'!K548</f>
        <v>1167496</v>
      </c>
      <c r="G55" s="8">
        <f>'Data-Resource'!I1053</f>
        <v>3.1807828238204013E-3</v>
      </c>
      <c r="H55" s="8">
        <f>'Data-Resource'!K1053</f>
        <v>55131</v>
      </c>
      <c r="I55" s="8">
        <f>'Data-Resource'!I1558</f>
        <v>1.0330578192234083E-2</v>
      </c>
      <c r="J55" s="8">
        <f>'Data-Resource'!K1558</f>
        <v>1502347</v>
      </c>
      <c r="K55" s="8">
        <f>'Data-Resource'!I2063</f>
        <v>5.252085913146411E-3</v>
      </c>
      <c r="L55" s="8">
        <f>'Data-Resource'!K2063</f>
        <v>2954002</v>
      </c>
      <c r="M55" s="8">
        <f>'Data-Resource'!I2568</f>
        <v>1.7665812848705942E-2</v>
      </c>
      <c r="N55" s="8">
        <f>'Data-Resource'!K2568</f>
        <v>3385356</v>
      </c>
      <c r="O55" s="8">
        <f>'Data-Resource'!I3073</f>
        <v>5.4240012786981586E-3</v>
      </c>
      <c r="P55" s="8">
        <f>'Data-Resource'!K3073</f>
        <v>1452715</v>
      </c>
      <c r="Q55" s="8">
        <f>'Data-Resource'!I3578</f>
        <v>5.8202628243202289E-3</v>
      </c>
      <c r="R55" s="8">
        <f>'Data-Resource'!K3578</f>
        <v>1118481</v>
      </c>
      <c r="S55" s="8">
        <f>'Data-Resource'!I4083</f>
        <v>5.5866132455296208E-3</v>
      </c>
      <c r="T55" s="8">
        <f>'Data-Resource'!K4083</f>
        <v>437165</v>
      </c>
      <c r="U55" s="8">
        <f>'Data-Resource'!I4588</f>
        <v>1.6933620137299814E-2</v>
      </c>
      <c r="V55" s="8">
        <f>'Data-Resource'!K4588</f>
        <v>624664</v>
      </c>
      <c r="W55" s="8">
        <f>'Data-Resource'!I5093</f>
        <v>2.9649255614433389E-2</v>
      </c>
      <c r="X55" s="8">
        <f>'Data-Resource'!K5093</f>
        <v>16752077</v>
      </c>
      <c r="Y55" s="8">
        <f>'Data-Resource'!I5598</f>
        <v>1.2977419836018493E-2</v>
      </c>
      <c r="Z55" s="8">
        <f>'Data-Resource'!K5598</f>
        <v>3470202</v>
      </c>
      <c r="AA55" s="8">
        <f>'Data-Resource'!I6103</f>
        <v>3.1163434903046265E-3</v>
      </c>
      <c r="AB55" s="8">
        <f>'Data-Resource'!K6103</f>
        <v>11195219</v>
      </c>
      <c r="AC55" s="8">
        <f>'Data-Resource'!I12163</f>
        <v>4.7954300480838813E-3</v>
      </c>
      <c r="AD55" s="8">
        <f>'Data-Resource'!K12163</f>
        <v>630939</v>
      </c>
      <c r="AE55" s="8">
        <f>'Data-Resource'!I10648</f>
        <v>-1.8229166666666703E-2</v>
      </c>
      <c r="AF55" s="8">
        <f>'Data-Resource'!K10648</f>
        <v>191930</v>
      </c>
      <c r="AG55" s="8">
        <f>'Data-Resource'!I11153</f>
        <v>3.1217482439489744E-2</v>
      </c>
      <c r="AH55" s="8">
        <f>'Data-Resource'!K11153</f>
        <v>600380</v>
      </c>
      <c r="AI55" s="8">
        <f>'Data-Resource'!I8123</f>
        <v>5.62293274531422E-2</v>
      </c>
      <c r="AJ55" s="8">
        <f>'Data-Resource'!K8123</f>
        <v>180180</v>
      </c>
      <c r="AK55" s="8">
        <f>'Data-Resource'!I8628</f>
        <v>8.4680989284727469E-3</v>
      </c>
      <c r="AL55" s="8">
        <f>'Data-Resource'!K8628</f>
        <v>180272</v>
      </c>
      <c r="AM55" s="8">
        <f>'Data-Resource'!I9133</f>
        <v>1.5564202334630429E-3</v>
      </c>
      <c r="AN55" s="8">
        <f>'Data-Resource'!K9133</f>
        <v>4241010</v>
      </c>
      <c r="AO55" s="8">
        <f>'Data-Resource'!I9638</f>
        <v>3.9422208398597631E-3</v>
      </c>
      <c r="AP55" s="8">
        <f>'Data-Resource'!K9638</f>
        <v>734237</v>
      </c>
      <c r="AQ55" s="8">
        <f>'Data-Resource'!I10143</f>
        <v>3.7593652419423578E-3</v>
      </c>
      <c r="AR55" s="8">
        <f>'Data-Resource'!K10143</f>
        <v>952888</v>
      </c>
    </row>
    <row r="56" spans="1:44" x14ac:dyDescent="0.3">
      <c r="A56" s="8" t="str">
        <f>'Data-Resource'!B44</f>
        <v>3-1-2019</v>
      </c>
      <c r="B56" s="8">
        <f>'Data-Resource'!I14689</f>
        <v>1.505447025765057E-3</v>
      </c>
      <c r="C56" s="8">
        <f>'Data-Resource'!I11659</f>
        <v>9.2426067117655812E-4</v>
      </c>
      <c r="D56" s="8">
        <f>'Data-Resource'!K11659</f>
        <v>3092634</v>
      </c>
      <c r="E56" s="8">
        <f>'Data-Resource'!I549</f>
        <v>6.5267785547785846E-3</v>
      </c>
      <c r="F56" s="8">
        <f>'Data-Resource'!K549</f>
        <v>928451</v>
      </c>
      <c r="G56" s="8">
        <f>'Data-Resource'!I1054</f>
        <v>-5.5768472363741974E-3</v>
      </c>
      <c r="H56" s="8">
        <f>'Data-Resource'!K1054</f>
        <v>47963</v>
      </c>
      <c r="I56" s="8">
        <f>'Data-Resource'!I1559</f>
        <v>5.8103925455208283E-3</v>
      </c>
      <c r="J56" s="8">
        <f>'Data-Resource'!K1559</f>
        <v>1294397</v>
      </c>
      <c r="K56" s="8">
        <f>'Data-Resource'!I2064</f>
        <v>8.7445826479236616E-3</v>
      </c>
      <c r="L56" s="8">
        <f>'Data-Resource'!K2064</f>
        <v>3259009</v>
      </c>
      <c r="M56" s="8">
        <f>'Data-Resource'!I2569</f>
        <v>8.8982623348194661E-3</v>
      </c>
      <c r="N56" s="8">
        <f>'Data-Resource'!K2569</f>
        <v>3306575</v>
      </c>
      <c r="O56" s="8">
        <f>'Data-Resource'!I3074</f>
        <v>1.2879683613134105E-2</v>
      </c>
      <c r="P56" s="8">
        <f>'Data-Resource'!K3074</f>
        <v>1083753</v>
      </c>
      <c r="Q56" s="8">
        <f>'Data-Resource'!I3579</f>
        <v>-2.0026968757623862E-3</v>
      </c>
      <c r="R56" s="8">
        <f>'Data-Resource'!K3579</f>
        <v>1458575</v>
      </c>
      <c r="S56" s="8">
        <f>'Data-Resource'!I4084</f>
        <v>4.467312714776561E-3</v>
      </c>
      <c r="T56" s="8">
        <f>'Data-Resource'!K4084</f>
        <v>549806</v>
      </c>
      <c r="U56" s="8">
        <f>'Data-Resource'!I4589</f>
        <v>1.1185682326621942E-2</v>
      </c>
      <c r="V56" s="8">
        <f>'Data-Resource'!K4589</f>
        <v>552506</v>
      </c>
      <c r="W56" s="8">
        <f>'Data-Resource'!I5094</f>
        <v>-6.9258809234508589E-3</v>
      </c>
      <c r="X56" s="8">
        <f>'Data-Resource'!K5094</f>
        <v>12310924</v>
      </c>
      <c r="Y56" s="8">
        <f>'Data-Resource'!I5599</f>
        <v>-9.0744104927190684E-3</v>
      </c>
      <c r="Z56" s="8">
        <f>'Data-Resource'!K5599</f>
        <v>2529194</v>
      </c>
      <c r="AA56" s="8">
        <f>'Data-Resource'!I6104</f>
        <v>0</v>
      </c>
      <c r="AB56" s="8">
        <f>'Data-Resource'!K6104</f>
        <v>11061934</v>
      </c>
      <c r="AC56" s="8">
        <f>'Data-Resource'!I12164</f>
        <v>7.6977471069417129E-3</v>
      </c>
      <c r="AD56" s="8">
        <f>'Data-Resource'!K12164</f>
        <v>620831</v>
      </c>
      <c r="AE56" s="8">
        <f>'Data-Resource'!I10649</f>
        <v>-1.5764739635869185E-3</v>
      </c>
      <c r="AF56" s="8">
        <f>'Data-Resource'!K10649</f>
        <v>149009</v>
      </c>
      <c r="AG56" s="8">
        <f>'Data-Resource'!I11154</f>
        <v>1.9999599999999647E-3</v>
      </c>
      <c r="AH56" s="8">
        <f>'Data-Resource'!K11154</f>
        <v>482530</v>
      </c>
      <c r="AI56" s="8">
        <f>'Data-Resource'!I8124</f>
        <v>-2.9936974789915981E-2</v>
      </c>
      <c r="AJ56" s="8">
        <f>'Data-Resource'!K8124</f>
        <v>93972</v>
      </c>
      <c r="AK56" s="8">
        <f>'Data-Resource'!I8629</f>
        <v>-3.0325551038310836E-3</v>
      </c>
      <c r="AL56" s="8">
        <f>'Data-Resource'!K8629</f>
        <v>149612</v>
      </c>
      <c r="AM56" s="8">
        <f>'Data-Resource'!I9134</f>
        <v>8.9812158593166463E-3</v>
      </c>
      <c r="AN56" s="8">
        <f>'Data-Resource'!K9134</f>
        <v>3543527</v>
      </c>
      <c r="AO56" s="8">
        <f>'Data-Resource'!I9639</f>
        <v>-1.6634070124577873E-2</v>
      </c>
      <c r="AP56" s="8">
        <f>'Data-Resource'!K9639</f>
        <v>1192691</v>
      </c>
      <c r="AQ56" s="8">
        <f>'Data-Resource'!I10144</f>
        <v>4.9956449827185901E-3</v>
      </c>
      <c r="AR56" s="8">
        <f>'Data-Resource'!K10144</f>
        <v>721278</v>
      </c>
    </row>
    <row r="57" spans="1:44" x14ac:dyDescent="0.3">
      <c r="A57" s="8" t="str">
        <f>'Data-Resource'!B45</f>
        <v>3-4-2019</v>
      </c>
      <c r="B57" s="8">
        <f>'Data-Resource'!I14690</f>
        <v>-4.5980452167634356E-3</v>
      </c>
      <c r="C57" s="8">
        <f>'Data-Resource'!I11660</f>
        <v>-9.2166355199707391E-3</v>
      </c>
      <c r="D57" s="8">
        <f>'Data-Resource'!K11660</f>
        <v>1709082</v>
      </c>
      <c r="E57" s="8">
        <f>'Data-Resource'!I550</f>
        <v>-7.3596644165500992E-3</v>
      </c>
      <c r="F57" s="8">
        <f>'Data-Resource'!K550</f>
        <v>514429</v>
      </c>
      <c r="G57" s="8">
        <f>'Data-Resource'!I1055</f>
        <v>-1.9247681034619797E-3</v>
      </c>
      <c r="H57" s="8">
        <f>'Data-Resource'!K1055</f>
        <v>47925</v>
      </c>
      <c r="I57" s="8">
        <f>'Data-Resource'!I1560</f>
        <v>-4.0302418136020863E-3</v>
      </c>
      <c r="J57" s="8">
        <f>'Data-Resource'!K1560</f>
        <v>936589</v>
      </c>
      <c r="K57" s="8">
        <f>'Data-Resource'!I2065</f>
        <v>-5.8215835514712436E-3</v>
      </c>
      <c r="L57" s="8">
        <f>'Data-Resource'!K2065</f>
        <v>1995723</v>
      </c>
      <c r="M57" s="8">
        <f>'Data-Resource'!I2570</f>
        <v>4.8610833333332971E-3</v>
      </c>
      <c r="N57" s="8">
        <f>'Data-Resource'!K2570</f>
        <v>2651218</v>
      </c>
      <c r="O57" s="8">
        <f>'Data-Resource'!I3075</f>
        <v>1.199016757817215E-3</v>
      </c>
      <c r="P57" s="8">
        <f>'Data-Resource'!K3075</f>
        <v>608391</v>
      </c>
      <c r="Q57" s="8">
        <f>'Data-Resource'!I3580</f>
        <v>-8.7615024887425993E-3</v>
      </c>
      <c r="R57" s="8">
        <f>'Data-Resource'!K3580</f>
        <v>990670</v>
      </c>
      <c r="S57" s="8">
        <f>'Data-Resource'!I4085</f>
        <v>-2.3784642492066859E-3</v>
      </c>
      <c r="T57" s="8">
        <f>'Data-Resource'!K4085</f>
        <v>387245</v>
      </c>
      <c r="U57" s="8">
        <f>'Data-Resource'!I4590</f>
        <v>-1.0624143708476618E-2</v>
      </c>
      <c r="V57" s="8">
        <f>'Data-Resource'!K4590</f>
        <v>486501</v>
      </c>
      <c r="W57" s="8">
        <f>'Data-Resource'!I5095</f>
        <v>-1.2867200776887525E-2</v>
      </c>
      <c r="X57" s="8">
        <f>'Data-Resource'!K5095</f>
        <v>7954225</v>
      </c>
      <c r="Y57" s="8">
        <f>'Data-Resource'!I5600</f>
        <v>-3.9956772976505817E-3</v>
      </c>
      <c r="Z57" s="8">
        <f>'Data-Resource'!K5600</f>
        <v>3680409</v>
      </c>
      <c r="AA57" s="8">
        <f>'Data-Resource'!I6105</f>
        <v>-1.0273972602739872E-3</v>
      </c>
      <c r="AB57" s="8">
        <f>'Data-Resource'!K6105</f>
        <v>8500642</v>
      </c>
      <c r="AC57" s="8">
        <f>'Data-Resource'!I12165</f>
        <v>8.8336788866074951E-3</v>
      </c>
      <c r="AD57" s="8">
        <f>'Data-Resource'!K12165</f>
        <v>438744</v>
      </c>
      <c r="AE57" s="8">
        <f>'Data-Resource'!I10650</f>
        <v>0</v>
      </c>
      <c r="AF57" s="8">
        <f>'Data-Resource'!K10650</f>
        <v>77668</v>
      </c>
      <c r="AG57" s="8">
        <f>'Data-Resource'!I11155</f>
        <v>-2.2817499094543649E-2</v>
      </c>
      <c r="AH57" s="8">
        <f>'Data-Resource'!K11155</f>
        <v>534990</v>
      </c>
      <c r="AI57" s="8">
        <f>'Data-Resource'!I8125</f>
        <v>5.3648068669526752E-3</v>
      </c>
      <c r="AJ57" s="8">
        <f>'Data-Resource'!K8125</f>
        <v>69260</v>
      </c>
      <c r="AK57" s="8">
        <f>'Data-Resource'!I8630</f>
        <v>-8.3270700229945548E-3</v>
      </c>
      <c r="AL57" s="8">
        <f>'Data-Resource'!K8630</f>
        <v>110923</v>
      </c>
      <c r="AM57" s="8">
        <f>'Data-Resource'!I9135</f>
        <v>1.0087263047300404E-3</v>
      </c>
      <c r="AN57" s="8">
        <f>'Data-Resource'!K9135</f>
        <v>4183936</v>
      </c>
      <c r="AO57" s="8">
        <f>'Data-Resource'!I9640</f>
        <v>-8.0483698974499768E-3</v>
      </c>
      <c r="AP57" s="8">
        <f>'Data-Resource'!K9640</f>
        <v>901757</v>
      </c>
      <c r="AQ57" s="8">
        <f>'Data-Resource'!I10145</f>
        <v>3.2300065642768337E-3</v>
      </c>
      <c r="AR57" s="8">
        <f>'Data-Resource'!K10145</f>
        <v>509897</v>
      </c>
    </row>
    <row r="58" spans="1:44" x14ac:dyDescent="0.3">
      <c r="A58" s="8" t="str">
        <f>'Data-Resource'!B46</f>
        <v>3-5-2019</v>
      </c>
      <c r="B58" s="8">
        <f>'Data-Resource'!I14691</f>
        <v>4.3013248812637517E-3</v>
      </c>
      <c r="C58" s="8">
        <f>'Data-Resource'!I11661</f>
        <v>4.1997200186652895E-3</v>
      </c>
      <c r="D58" s="8">
        <f>'Data-Resource'!K11661</f>
        <v>1550915</v>
      </c>
      <c r="E58" s="8">
        <f>'Data-Resource'!I551</f>
        <v>7.438358695350142E-3</v>
      </c>
      <c r="F58" s="8">
        <f>'Data-Resource'!K551</f>
        <v>491008</v>
      </c>
      <c r="G58" s="8">
        <f>'Data-Resource'!I1056</f>
        <v>-2.1145198237884875E-3</v>
      </c>
      <c r="H58" s="8">
        <f>'Data-Resource'!K1056</f>
        <v>57523</v>
      </c>
      <c r="I58" s="8">
        <f>'Data-Resource'!I1561</f>
        <v>5.8889380828294367E-3</v>
      </c>
      <c r="J58" s="8">
        <f>'Data-Resource'!K1561</f>
        <v>1174943</v>
      </c>
      <c r="K58" s="8">
        <f>'Data-Resource'!I2066</f>
        <v>-2.3430077267095027E-3</v>
      </c>
      <c r="L58" s="8">
        <f>'Data-Resource'!K2066</f>
        <v>1979510</v>
      </c>
      <c r="M58" s="8">
        <f>'Data-Resource'!I2571</f>
        <v>7.0538724597285886E-3</v>
      </c>
      <c r="N58" s="8">
        <f>'Data-Resource'!K2571</f>
        <v>2129854</v>
      </c>
      <c r="O58" s="8">
        <f>'Data-Resource'!I3076</f>
        <v>1.7964071856287438E-2</v>
      </c>
      <c r="P58" s="8">
        <f>'Data-Resource'!K3076</f>
        <v>695620</v>
      </c>
      <c r="Q58" s="8">
        <f>'Data-Resource'!I3581</f>
        <v>7.5167516778522547E-3</v>
      </c>
      <c r="R58" s="8">
        <f>'Data-Resource'!K3581</f>
        <v>1167940</v>
      </c>
      <c r="S58" s="8">
        <f>'Data-Resource'!I4086</f>
        <v>-1.711156671684286E-3</v>
      </c>
      <c r="T58" s="8">
        <f>'Data-Resource'!K4086</f>
        <v>420074</v>
      </c>
      <c r="U58" s="8">
        <f>'Data-Resource'!I4591</f>
        <v>6.7415730337078645E-3</v>
      </c>
      <c r="V58" s="8">
        <f>'Data-Resource'!K4591</f>
        <v>450476</v>
      </c>
      <c r="W58" s="8">
        <f>'Data-Resource'!I5096</f>
        <v>1.4904980747733022E-3</v>
      </c>
      <c r="X58" s="8">
        <f>'Data-Resource'!K5096</f>
        <v>10832771</v>
      </c>
      <c r="Y58" s="8">
        <f>'Data-Resource'!I5601</f>
        <v>0</v>
      </c>
      <c r="Z58" s="8">
        <f>'Data-Resource'!K5601</f>
        <v>2776968</v>
      </c>
      <c r="AA58" s="8">
        <f>'Data-Resource'!I6106</f>
        <v>7.1991772368871386E-3</v>
      </c>
      <c r="AB58" s="8">
        <f>'Data-Resource'!K6106</f>
        <v>11026909</v>
      </c>
      <c r="AC58" s="8">
        <f>'Data-Resource'!I12166</f>
        <v>1.1766316145372402E-2</v>
      </c>
      <c r="AD58" s="8">
        <f>'Data-Resource'!K12166</f>
        <v>453709</v>
      </c>
      <c r="AE58" s="8">
        <f>'Data-Resource'!I10651</f>
        <v>4.6972545501903834E-3</v>
      </c>
      <c r="AF58" s="8">
        <f>'Data-Resource'!K10651</f>
        <v>94029</v>
      </c>
      <c r="AG58" s="8">
        <f>'Data-Resource'!I11156</f>
        <v>-8.1053093457064997E-3</v>
      </c>
      <c r="AH58" s="8">
        <f>'Data-Resource'!K11156</f>
        <v>570610</v>
      </c>
      <c r="AI58" s="8">
        <f>'Data-Resource'!I8126</f>
        <v>1.5400955921402162E-2</v>
      </c>
      <c r="AJ58" s="8">
        <f>'Data-Resource'!K8126</f>
        <v>98220</v>
      </c>
      <c r="AK58" s="8">
        <f>'Data-Resource'!I8631</f>
        <v>-7.621265418168001E-4</v>
      </c>
      <c r="AL58" s="8">
        <f>'Data-Resource'!K8631</f>
        <v>153400</v>
      </c>
      <c r="AM58" s="8">
        <f>'Data-Resource'!I9136</f>
        <v>4.0363269424822873E-3</v>
      </c>
      <c r="AN58" s="8">
        <f>'Data-Resource'!K9136</f>
        <v>3425721</v>
      </c>
      <c r="AO58" s="8">
        <f>'Data-Resource'!I9641</f>
        <v>6.745362563237667E-3</v>
      </c>
      <c r="AP58" s="8">
        <f>'Data-Resource'!K9641</f>
        <v>685911</v>
      </c>
      <c r="AQ58" s="8">
        <f>'Data-Resource'!I10146</f>
        <v>2.7920316969922369E-3</v>
      </c>
      <c r="AR58" s="8">
        <f>'Data-Resource'!K10146</f>
        <v>634598</v>
      </c>
    </row>
    <row r="59" spans="1:44" x14ac:dyDescent="0.3">
      <c r="A59" s="8" t="str">
        <f>'Data-Resource'!B47</f>
        <v>3-6-2019</v>
      </c>
      <c r="B59" s="8">
        <f>'Data-Resource'!I14692</f>
        <v>-4.813231209693131E-4</v>
      </c>
      <c r="C59" s="8">
        <f>'Data-Resource'!I11662</f>
        <v>-1.159554784765989E-2</v>
      </c>
      <c r="D59" s="8">
        <f>'Data-Resource'!K11662</f>
        <v>2291727</v>
      </c>
      <c r="E59" s="8">
        <f>'Data-Resource'!I552</f>
        <v>6.9412307188923324E-3</v>
      </c>
      <c r="F59" s="8">
        <f>'Data-Resource'!K552</f>
        <v>635605</v>
      </c>
      <c r="G59" s="8">
        <f>'Data-Resource'!I1057</f>
        <v>4.774544735182038E-3</v>
      </c>
      <c r="H59" s="8">
        <f>'Data-Resource'!K1057</f>
        <v>44434</v>
      </c>
      <c r="I59" s="8">
        <f>'Data-Resource'!I1562</f>
        <v>3.3367239129921079E-3</v>
      </c>
      <c r="J59" s="8">
        <f>'Data-Resource'!K1562</f>
        <v>1003197</v>
      </c>
      <c r="K59" s="8">
        <f>'Data-Resource'!I2067</f>
        <v>4.4083759996292962E-4</v>
      </c>
      <c r="L59" s="8">
        <f>'Data-Resource'!K2067</f>
        <v>1472619</v>
      </c>
      <c r="M59" s="8">
        <f>'Data-Resource'!I2572</f>
        <v>-5.0795582141439167E-3</v>
      </c>
      <c r="N59" s="8">
        <f>'Data-Resource'!K2572</f>
        <v>2274191</v>
      </c>
      <c r="O59" s="8">
        <f>'Data-Resource'!I3077</f>
        <v>-1.1778444952215983E-3</v>
      </c>
      <c r="P59" s="8">
        <f>'Data-Resource'!K3077</f>
        <v>572323</v>
      </c>
      <c r="Q59" s="8">
        <f>'Data-Resource'!I3582</f>
        <v>4.3120873778749059E-3</v>
      </c>
      <c r="R59" s="8">
        <f>'Data-Resource'!K3582</f>
        <v>1277239</v>
      </c>
      <c r="S59" s="8">
        <f>'Data-Resource'!I4087</f>
        <v>-5.1741981063993586E-3</v>
      </c>
      <c r="T59" s="8">
        <f>'Data-Resource'!K4087</f>
        <v>605196</v>
      </c>
      <c r="U59" s="8">
        <f>'Data-Resource'!I4592</f>
        <v>4.468275165893253E-3</v>
      </c>
      <c r="V59" s="8">
        <f>'Data-Resource'!K4592</f>
        <v>316911</v>
      </c>
      <c r="W59" s="8">
        <f>'Data-Resource'!I5097</f>
        <v>1.667081363523272E-2</v>
      </c>
      <c r="X59" s="8">
        <f>'Data-Resource'!K5097</f>
        <v>10912101</v>
      </c>
      <c r="Y59" s="8">
        <f>'Data-Resource'!I5602</f>
        <v>-9.1407678244973412E-3</v>
      </c>
      <c r="Z59" s="8">
        <f>'Data-Resource'!K5602</f>
        <v>3651233</v>
      </c>
      <c r="AA59" s="8">
        <f>'Data-Resource'!I6107</f>
        <v>-3.4036759700480269E-4</v>
      </c>
      <c r="AB59" s="8">
        <f>'Data-Resource'!K6107</f>
        <v>8297786</v>
      </c>
      <c r="AC59" s="8">
        <f>'Data-Resource'!I12167</f>
        <v>-1.7849872500331227E-2</v>
      </c>
      <c r="AD59" s="8">
        <f>'Data-Resource'!K12167</f>
        <v>355995</v>
      </c>
      <c r="AE59" s="8">
        <f>'Data-Resource'!I10652</f>
        <v>-1.0384838721138273E-3</v>
      </c>
      <c r="AF59" s="8">
        <f>'Data-Resource'!K10652</f>
        <v>78967</v>
      </c>
      <c r="AG59" s="8">
        <f>'Data-Resource'!I11157</f>
        <v>4.085822184150727E-3</v>
      </c>
      <c r="AH59" s="8">
        <f>'Data-Resource'!K11157</f>
        <v>488640</v>
      </c>
      <c r="AI59" s="8">
        <f>'Data-Resource'!I8127</f>
        <v>-6.5482233502538026E-2</v>
      </c>
      <c r="AJ59" s="8">
        <f>'Data-Resource'!K8127</f>
        <v>391661</v>
      </c>
      <c r="AK59" s="8">
        <f>'Data-Resource'!I8632</f>
        <v>7.6224087108785817E-4</v>
      </c>
      <c r="AL59" s="8">
        <f>'Data-Resource'!K8632</f>
        <v>123862</v>
      </c>
      <c r="AM59" s="8">
        <f>'Data-Resource'!I9137</f>
        <v>-1.5369010600605143E-2</v>
      </c>
      <c r="AN59" s="8">
        <f>'Data-Resource'!K9137</f>
        <v>4732136</v>
      </c>
      <c r="AO59" s="8">
        <f>'Data-Resource'!I9642</f>
        <v>7.7571264755479903E-3</v>
      </c>
      <c r="AP59" s="8">
        <f>'Data-Resource'!K9642</f>
        <v>672459</v>
      </c>
      <c r="AQ59" s="8">
        <f>'Data-Resource'!I10147</f>
        <v>0</v>
      </c>
      <c r="AR59" s="8">
        <f>'Data-Resource'!K10147</f>
        <v>408347</v>
      </c>
    </row>
    <row r="60" spans="1:44" x14ac:dyDescent="0.3">
      <c r="A60" s="8" t="str">
        <f>'Data-Resource'!B48</f>
        <v>3-7-2019</v>
      </c>
      <c r="B60" s="8">
        <f>'Data-Resource'!I14693</f>
        <v>-2.4786999085687021E-3</v>
      </c>
      <c r="C60" s="8">
        <f>'Data-Resource'!I11663</f>
        <v>1.361507106174035E-2</v>
      </c>
      <c r="D60" s="8">
        <f>'Data-Resource'!K11663</f>
        <v>2676473</v>
      </c>
      <c r="E60" s="8">
        <f>'Data-Resource'!I553</f>
        <v>-6.4515852534561911E-3</v>
      </c>
      <c r="F60" s="8">
        <f>'Data-Resource'!K553</f>
        <v>721286</v>
      </c>
      <c r="G60" s="8">
        <f>'Data-Resource'!I1058</f>
        <v>-4.4161808477639055E-3</v>
      </c>
      <c r="H60" s="8">
        <f>'Data-Resource'!K1058</f>
        <v>89112</v>
      </c>
      <c r="I60" s="8">
        <f>'Data-Resource'!I1563</f>
        <v>-3.7373989898989331E-3</v>
      </c>
      <c r="J60" s="8">
        <f>'Data-Resource'!K1563</f>
        <v>1389685</v>
      </c>
      <c r="K60" s="8">
        <f>'Data-Resource'!I2068</f>
        <v>-1.3533465127973095E-2</v>
      </c>
      <c r="L60" s="8">
        <f>'Data-Resource'!K2068</f>
        <v>2883680</v>
      </c>
      <c r="M60" s="8">
        <f>'Data-Resource'!I2573</f>
        <v>-1.6588292318954471E-2</v>
      </c>
      <c r="N60" s="8">
        <f>'Data-Resource'!K2573</f>
        <v>2940601</v>
      </c>
      <c r="O60" s="8">
        <f>'Data-Resource'!I3078</f>
        <v>2.0547921587151723E-2</v>
      </c>
      <c r="P60" s="8">
        <f>'Data-Resource'!K3078</f>
        <v>673094</v>
      </c>
      <c r="Q60" s="8">
        <f>'Data-Resource'!I3583</f>
        <v>-9.6206906658255608E-3</v>
      </c>
      <c r="R60" s="8">
        <f>'Data-Resource'!K3583</f>
        <v>1980823</v>
      </c>
      <c r="S60" s="8">
        <f>'Data-Resource'!I4088</f>
        <v>-1.0139839160839138E-2</v>
      </c>
      <c r="T60" s="8">
        <f>'Data-Resource'!K4088</f>
        <v>866926</v>
      </c>
      <c r="U60" s="8">
        <f>'Data-Resource'!I4593</f>
        <v>7.149195582677458E-3</v>
      </c>
      <c r="V60" s="8">
        <f>'Data-Resource'!K4593</f>
        <v>563455</v>
      </c>
      <c r="W60" s="8">
        <f>'Data-Resource'!I5098</f>
        <v>-4.4491003204338256E-2</v>
      </c>
      <c r="X60" s="8">
        <f>'Data-Resource'!K5098</f>
        <v>21018346</v>
      </c>
      <c r="Y60" s="8">
        <f>'Data-Resource'!I5603</f>
        <v>1.6666703703703812E-2</v>
      </c>
      <c r="Z60" s="8">
        <f>'Data-Resource'!K5603</f>
        <v>5229437</v>
      </c>
      <c r="AA60" s="8">
        <f>'Data-Resource'!I6108</f>
        <v>1.2597889002383308E-2</v>
      </c>
      <c r="AB60" s="8">
        <f>'Data-Resource'!K6108</f>
        <v>14003412</v>
      </c>
      <c r="AC60" s="8">
        <f>'Data-Resource'!I12168</f>
        <v>1.0198539421128689E-2</v>
      </c>
      <c r="AD60" s="8">
        <f>'Data-Resource'!K12168</f>
        <v>478693</v>
      </c>
      <c r="AE60" s="8">
        <f>'Data-Resource'!I10653</f>
        <v>-1.4552952636786421E-2</v>
      </c>
      <c r="AF60" s="8">
        <f>'Data-Resource'!K10653</f>
        <v>101160</v>
      </c>
      <c r="AG60" s="8">
        <f>'Data-Resource'!I11158</f>
        <v>-5.1072521939274328E-3</v>
      </c>
      <c r="AH60" s="8">
        <f>'Data-Resource'!K11158</f>
        <v>359720</v>
      </c>
      <c r="AI60" s="8">
        <f>'Data-Resource'!I8128</f>
        <v>5.9427336574824109E-3</v>
      </c>
      <c r="AJ60" s="8">
        <f>'Data-Resource'!K8128</f>
        <v>178745</v>
      </c>
      <c r="AK60" s="8">
        <f>'Data-Resource'!I8633</f>
        <v>-1.7557274809160348E-2</v>
      </c>
      <c r="AL60" s="8">
        <f>'Data-Resource'!K8633</f>
        <v>269665</v>
      </c>
      <c r="AM60" s="8">
        <f>'Data-Resource'!I9138</f>
        <v>-1.542421514528464E-2</v>
      </c>
      <c r="AN60" s="8">
        <f>'Data-Resource'!K9138</f>
        <v>7471195</v>
      </c>
      <c r="AO60" s="8">
        <f>'Data-Resource'!I9643</f>
        <v>6.0564869694555244E-3</v>
      </c>
      <c r="AP60" s="8">
        <f>'Data-Resource'!K9643</f>
        <v>884578</v>
      </c>
      <c r="AQ60" s="8">
        <f>'Data-Resource'!I10148</f>
        <v>1.0162183783783777E-2</v>
      </c>
      <c r="AR60" s="8">
        <f>'Data-Resource'!K10148</f>
        <v>663441</v>
      </c>
    </row>
    <row r="61" spans="1:44" x14ac:dyDescent="0.3">
      <c r="A61" s="8" t="str">
        <f>'Data-Resource'!B49</f>
        <v>3-8-2019</v>
      </c>
      <c r="B61" s="8">
        <f>'Data-Resource'!I14694</f>
        <v>2.4558946640458614E-3</v>
      </c>
      <c r="C61" s="8">
        <f>'Data-Resource'!I11664</f>
        <v>7.92540755592493E-3</v>
      </c>
      <c r="D61" s="8">
        <f>'Data-Resource'!K11664</f>
        <v>1968333</v>
      </c>
      <c r="E61" s="8">
        <f>'Data-Resource'!I554</f>
        <v>-1.1267577464788774E-2</v>
      </c>
      <c r="F61" s="8">
        <f>'Data-Resource'!K554</f>
        <v>1188174</v>
      </c>
      <c r="G61" s="8">
        <f>'Data-Resource'!I1059</f>
        <v>7.0333452293355929E-3</v>
      </c>
      <c r="H61" s="8">
        <f>'Data-Resource'!K1059</f>
        <v>85672</v>
      </c>
      <c r="I61" s="8">
        <f>'Data-Resource'!I1564</f>
        <v>-5.1021023594669066E-4</v>
      </c>
      <c r="J61" s="8">
        <f>'Data-Resource'!K1564</f>
        <v>1136780</v>
      </c>
      <c r="K61" s="8">
        <f>'Data-Resource'!I2069</f>
        <v>-4.9453167265705129E-3</v>
      </c>
      <c r="L61" s="8">
        <f>'Data-Resource'!K2069</f>
        <v>2945233</v>
      </c>
      <c r="M61" s="8">
        <f>'Data-Resource'!I2574</f>
        <v>-7.2857428571428398E-3</v>
      </c>
      <c r="N61" s="8">
        <f>'Data-Resource'!K2574</f>
        <v>3207320</v>
      </c>
      <c r="O61" s="8">
        <f>'Data-Resource'!I3079</f>
        <v>2.5611291603927005E-3</v>
      </c>
      <c r="P61" s="8">
        <f>'Data-Resource'!K3079</f>
        <v>412850</v>
      </c>
      <c r="Q61" s="8">
        <f>'Data-Resource'!I3584</f>
        <v>2.2222777777778039E-3</v>
      </c>
      <c r="R61" s="8">
        <f>'Data-Resource'!K3584</f>
        <v>1634876</v>
      </c>
      <c r="S61" s="8">
        <f>'Data-Resource'!I4089</f>
        <v>9.440835354557078E-3</v>
      </c>
      <c r="T61" s="8">
        <f>'Data-Resource'!K4089</f>
        <v>749202</v>
      </c>
      <c r="U61" s="8">
        <f>'Data-Resource'!I4594</f>
        <v>1.1565791609149665E-2</v>
      </c>
      <c r="V61" s="8">
        <f>'Data-Resource'!K4594</f>
        <v>595769</v>
      </c>
      <c r="W61" s="8">
        <f>'Data-Resource'!I5099</f>
        <v>-2.7272727272727357E-3</v>
      </c>
      <c r="X61" s="8">
        <f>'Data-Resource'!K5099</f>
        <v>13726627</v>
      </c>
      <c r="Y61" s="8">
        <f>'Data-Resource'!I5604</f>
        <v>6.5526394813481955E-3</v>
      </c>
      <c r="Z61" s="8">
        <f>'Data-Resource'!K5604</f>
        <v>3643595</v>
      </c>
      <c r="AA61" s="8">
        <f>'Data-Resource'!I6109</f>
        <v>1.0101010101010947E-3</v>
      </c>
      <c r="AB61" s="8">
        <f>'Data-Resource'!K6109</f>
        <v>12362859</v>
      </c>
      <c r="AC61" s="8">
        <f>'Data-Resource'!I12169</f>
        <v>7.3972602739725947E-3</v>
      </c>
      <c r="AD61" s="8">
        <f>'Data-Resource'!K12169</f>
        <v>413437</v>
      </c>
      <c r="AE61" s="8">
        <f>'Data-Resource'!I10654</f>
        <v>-5.3194680851064336E-4</v>
      </c>
      <c r="AF61" s="8">
        <f>'Data-Resource'!K10654</f>
        <v>57382</v>
      </c>
      <c r="AG61" s="8">
        <f>'Data-Resource'!I11159</f>
        <v>-3.0580428758010267E-3</v>
      </c>
      <c r="AH61" s="8">
        <f>'Data-Resource'!K11159</f>
        <v>382060</v>
      </c>
      <c r="AI61" s="8">
        <f>'Data-Resource'!I8129</f>
        <v>-9.7244732576987174E-3</v>
      </c>
      <c r="AJ61" s="8">
        <f>'Data-Resource'!K8129</f>
        <v>134817</v>
      </c>
      <c r="AK61" s="8">
        <f>'Data-Resource'!I8634</f>
        <v>-1.2451346303501868E-2</v>
      </c>
      <c r="AL61" s="8">
        <f>'Data-Resource'!K8634</f>
        <v>223919</v>
      </c>
      <c r="AM61" s="8">
        <f>'Data-Resource'!I9139</f>
        <v>6.6312997347479502E-3</v>
      </c>
      <c r="AN61" s="8">
        <f>'Data-Resource'!K9139</f>
        <v>4475004</v>
      </c>
      <c r="AO61" s="8">
        <f>'Data-Resource'!I9644</f>
        <v>5.7027238033668104E-3</v>
      </c>
      <c r="AP61" s="8">
        <f>'Data-Resource'!K9644</f>
        <v>824674</v>
      </c>
      <c r="AQ61" s="8">
        <f>'Data-Resource'!I10149</f>
        <v>1.8807372968425447E-2</v>
      </c>
      <c r="AR61" s="8">
        <f>'Data-Resource'!K10149</f>
        <v>773039</v>
      </c>
    </row>
    <row r="62" spans="1:44" x14ac:dyDescent="0.3">
      <c r="A62" s="8" t="str">
        <f>'Data-Resource'!B50</f>
        <v>3-11-2019</v>
      </c>
      <c r="B62" s="8">
        <f>'Data-Resource'!I14695</f>
        <v>3.9572166711116354E-3</v>
      </c>
      <c r="C62" s="8">
        <f>'Data-Resource'!I11665</f>
        <v>4.6146746654356774E-4</v>
      </c>
      <c r="D62" s="8">
        <f>'Data-Resource'!K11665</f>
        <v>2254557</v>
      </c>
      <c r="E62" s="8">
        <f>'Data-Resource'!I555</f>
        <v>4.7258977866003193E-3</v>
      </c>
      <c r="F62" s="8">
        <f>'Data-Resource'!K555</f>
        <v>488913</v>
      </c>
      <c r="G62" s="8">
        <f>'Data-Resource'!I1060</f>
        <v>5.8718504293264256E-3</v>
      </c>
      <c r="H62" s="8">
        <f>'Data-Resource'!K1060</f>
        <v>68678</v>
      </c>
      <c r="I62" s="8">
        <f>'Data-Resource'!I1565</f>
        <v>1.7306117677172413E-3</v>
      </c>
      <c r="J62" s="8">
        <f>'Data-Resource'!K1565</f>
        <v>829429</v>
      </c>
      <c r="K62" s="8">
        <f>'Data-Resource'!I2070</f>
        <v>1.6479550561797414E-3</v>
      </c>
      <c r="L62" s="8">
        <f>'Data-Resource'!K2070</f>
        <v>1583996</v>
      </c>
      <c r="M62" s="8">
        <f>'Data-Resource'!I2575</f>
        <v>-1.7805815878888832E-2</v>
      </c>
      <c r="N62" s="8">
        <f>'Data-Resource'!K2575</f>
        <v>3082564</v>
      </c>
      <c r="O62" s="8">
        <f>'Data-Resource'!I3080</f>
        <v>-1.3921079370803219E-2</v>
      </c>
      <c r="P62" s="8">
        <f>'Data-Resource'!K3080</f>
        <v>351740</v>
      </c>
      <c r="Q62" s="8">
        <f>'Data-Resource'!I3585</f>
        <v>1.2871972318339255E-2</v>
      </c>
      <c r="R62" s="8">
        <f>'Data-Resource'!K3585</f>
        <v>1357029</v>
      </c>
      <c r="S62" s="8">
        <f>'Data-Resource'!I4090</f>
        <v>2.8714572245916656E-3</v>
      </c>
      <c r="T62" s="8">
        <f>'Data-Resource'!K4090</f>
        <v>392668</v>
      </c>
      <c r="U62" s="8">
        <f>'Data-Resource'!I4595</f>
        <v>-5.277036199042239E-3</v>
      </c>
      <c r="V62" s="8">
        <f>'Data-Resource'!K4595</f>
        <v>433867</v>
      </c>
      <c r="W62" s="8">
        <f>'Data-Resource'!I5100</f>
        <v>4.5395590142671985E-2</v>
      </c>
      <c r="X62" s="8">
        <f>'Data-Resource'!K5100</f>
        <v>18769859</v>
      </c>
      <c r="Y62" s="8">
        <f>'Data-Resource'!I5605</f>
        <v>1.2626299156792907E-2</v>
      </c>
      <c r="Z62" s="8">
        <f>'Data-Resource'!K5605</f>
        <v>3150356</v>
      </c>
      <c r="AA62" s="8">
        <f>'Data-Resource'!I6110</f>
        <v>4.3624161073825655E-3</v>
      </c>
      <c r="AB62" s="8">
        <f>'Data-Resource'!K6110</f>
        <v>8673470</v>
      </c>
      <c r="AC62" s="8">
        <f>'Data-Resource'!I12170</f>
        <v>2.173268074619282E-3</v>
      </c>
      <c r="AD62" s="8">
        <f>'Data-Resource'!K12170</f>
        <v>336452</v>
      </c>
      <c r="AE62" s="8">
        <f>'Data-Resource'!I10655</f>
        <v>1.1128807808089201E-2</v>
      </c>
      <c r="AF62" s="8">
        <f>'Data-Resource'!K10655</f>
        <v>116663</v>
      </c>
      <c r="AG62" s="8">
        <f>'Data-Resource'!I11160</f>
        <v>7.1428163265305246E-3</v>
      </c>
      <c r="AH62" s="8">
        <f>'Data-Resource'!K11160</f>
        <v>292020</v>
      </c>
      <c r="AI62" s="8">
        <f>'Data-Resource'!I8130</f>
        <v>1.3661202185792349E-2</v>
      </c>
      <c r="AJ62" s="8">
        <f>'Data-Resource'!K8130</f>
        <v>160196</v>
      </c>
      <c r="AK62" s="8">
        <f>'Data-Resource'!I8635</f>
        <v>7.849136454487469E-4</v>
      </c>
      <c r="AL62" s="8">
        <f>'Data-Resource'!K8635</f>
        <v>174363</v>
      </c>
      <c r="AM62" s="8">
        <f>'Data-Resource'!I9140</f>
        <v>9.174259021008789E-3</v>
      </c>
      <c r="AN62" s="8">
        <f>'Data-Resource'!K9140</f>
        <v>4119137</v>
      </c>
      <c r="AO62" s="8">
        <f>'Data-Resource'!I9645</f>
        <v>8.9701395348837851E-3</v>
      </c>
      <c r="AP62" s="8">
        <f>'Data-Resource'!K9645</f>
        <v>532444</v>
      </c>
      <c r="AQ62" s="8">
        <f>'Data-Resource'!I10150</f>
        <v>1.712256230029828E-2</v>
      </c>
      <c r="AR62" s="8">
        <f>'Data-Resource'!K10150</f>
        <v>782373</v>
      </c>
    </row>
    <row r="63" spans="1:44" x14ac:dyDescent="0.3">
      <c r="A63" s="8" t="str">
        <f>'Data-Resource'!B51</f>
        <v>3-12-2019</v>
      </c>
      <c r="B63" s="8">
        <f>'Data-Resource'!I14696</f>
        <v>-7.6030436534654678E-3</v>
      </c>
      <c r="C63" s="8">
        <f>'Data-Resource'!I11666</f>
        <v>9.6198350893265637E-3</v>
      </c>
      <c r="D63" s="8">
        <f>'Data-Resource'!K11666</f>
        <v>3588004</v>
      </c>
      <c r="E63" s="8">
        <f>'Data-Resource'!I556</f>
        <v>-2.4186032558139444E-2</v>
      </c>
      <c r="F63" s="8">
        <f>'Data-Resource'!K556</f>
        <v>1130594</v>
      </c>
      <c r="G63" s="8">
        <f>'Data-Resource'!I1061</f>
        <v>1.9241036181249433E-3</v>
      </c>
      <c r="H63" s="8">
        <f>'Data-Resource'!K1061</f>
        <v>150159</v>
      </c>
      <c r="I63" s="8">
        <f>'Data-Resource'!I1566</f>
        <v>-7.5696405415898839E-3</v>
      </c>
      <c r="J63" s="8">
        <f>'Data-Resource'!K1566</f>
        <v>1088734</v>
      </c>
      <c r="K63" s="8">
        <f>'Data-Resource'!I2071</f>
        <v>-1.1688016670396009E-2</v>
      </c>
      <c r="L63" s="8">
        <f>'Data-Resource'!K2071</f>
        <v>2493415</v>
      </c>
      <c r="M63" s="8">
        <f>'Data-Resource'!I2576</f>
        <v>-3.1493787467584619E-2</v>
      </c>
      <c r="N63" s="8">
        <f>'Data-Resource'!K2576</f>
        <v>4150881</v>
      </c>
      <c r="O63" s="8">
        <f>'Data-Resource'!I3081</f>
        <v>2.5779471562195136E-3</v>
      </c>
      <c r="P63" s="8">
        <f>'Data-Resource'!K3081</f>
        <v>316214</v>
      </c>
      <c r="Q63" s="8">
        <f>'Data-Resource'!I3586</f>
        <v>-8.1410993815915073E-3</v>
      </c>
      <c r="R63" s="8">
        <f>'Data-Resource'!K3586</f>
        <v>1243429</v>
      </c>
      <c r="S63" s="8">
        <f>'Data-Resource'!I4091</f>
        <v>-3.9007304964539429E-3</v>
      </c>
      <c r="T63" s="8">
        <f>'Data-Resource'!K4091</f>
        <v>533110</v>
      </c>
      <c r="U63" s="8">
        <f>'Data-Resource'!I4596</f>
        <v>4.4126212423827E-4</v>
      </c>
      <c r="V63" s="8">
        <f>'Data-Resource'!K4596</f>
        <v>395478</v>
      </c>
      <c r="W63" s="8">
        <f>'Data-Resource'!I5101</f>
        <v>-3.5828220858895775E-2</v>
      </c>
      <c r="X63" s="8">
        <f>'Data-Resource'!K5101</f>
        <v>16931576</v>
      </c>
      <c r="Y63" s="8">
        <f>'Data-Resource'!I5606</f>
        <v>1.7605985915493806E-3</v>
      </c>
      <c r="Z63" s="8">
        <f>'Data-Resource'!K5606</f>
        <v>5186850</v>
      </c>
      <c r="AA63" s="8">
        <f>'Data-Resource'!I6111</f>
        <v>3.333333333334277E-4</v>
      </c>
      <c r="AB63" s="8">
        <f>'Data-Resource'!K6111</f>
        <v>9673788</v>
      </c>
      <c r="AC63" s="8">
        <f>'Data-Resource'!I12171</f>
        <v>0</v>
      </c>
      <c r="AD63" s="8">
        <f>'Data-Resource'!K12171</f>
        <v>477969</v>
      </c>
      <c r="AE63" s="8">
        <f>'Data-Resource'!I10656</f>
        <v>2.0844659328129581E-3</v>
      </c>
      <c r="AF63" s="8">
        <f>'Data-Resource'!K10656</f>
        <v>115714</v>
      </c>
      <c r="AG63" s="8">
        <f>'Data-Resource'!I11161</f>
        <v>-1.0071298687963025E-3</v>
      </c>
      <c r="AH63" s="8">
        <f>'Data-Resource'!K11161</f>
        <v>311140</v>
      </c>
      <c r="AI63" s="8">
        <f>'Data-Resource'!I8131</f>
        <v>-1.2820512820512739E-2</v>
      </c>
      <c r="AJ63" s="8">
        <f>'Data-Resource'!K8131</f>
        <v>116142</v>
      </c>
      <c r="AK63" s="8">
        <f>'Data-Resource'!I8636</f>
        <v>-1.5600390380663637E-3</v>
      </c>
      <c r="AL63" s="8">
        <f>'Data-Resource'!K8636</f>
        <v>189453</v>
      </c>
      <c r="AM63" s="8">
        <f>'Data-Resource'!I9141</f>
        <v>-1.6988417862981532E-2</v>
      </c>
      <c r="AN63" s="8">
        <f>'Data-Resource'!K9141</f>
        <v>5387344</v>
      </c>
      <c r="AO63" s="8">
        <f>'Data-Resource'!I9646</f>
        <v>1.6371971506979903E-3</v>
      </c>
      <c r="AP63" s="8">
        <f>'Data-Resource'!K9646</f>
        <v>788899</v>
      </c>
      <c r="AQ63" s="8">
        <f>'Data-Resource'!I10151</f>
        <v>5.2835197172021627E-3</v>
      </c>
      <c r="AR63" s="8">
        <f>'Data-Resource'!K10151</f>
        <v>783791</v>
      </c>
    </row>
    <row r="64" spans="1:44" x14ac:dyDescent="0.3">
      <c r="A64" s="8" t="str">
        <f>'Data-Resource'!B52</f>
        <v>3-13-2019</v>
      </c>
      <c r="B64" s="8">
        <f>'Data-Resource'!I14697</f>
        <v>6.3560147930169534E-3</v>
      </c>
      <c r="C64" s="8">
        <f>'Data-Resource'!I11667</f>
        <v>-1.7241423900116935E-2</v>
      </c>
      <c r="D64" s="8">
        <f>'Data-Resource'!K11667</f>
        <v>3424222</v>
      </c>
      <c r="E64" s="8">
        <f>'Data-Resource'!I557</f>
        <v>2.1956133391900202E-2</v>
      </c>
      <c r="F64" s="8">
        <f>'Data-Resource'!K557</f>
        <v>1922522</v>
      </c>
      <c r="G64" s="8">
        <f>'Data-Resource'!I1062</f>
        <v>1.6347800000000003E-2</v>
      </c>
      <c r="H64" s="8">
        <f>'Data-Resource'!K1062</f>
        <v>81124</v>
      </c>
      <c r="I64" s="8">
        <f>'Data-Resource'!I1567</f>
        <v>9.5645300118489766E-3</v>
      </c>
      <c r="J64" s="8">
        <f>'Data-Resource'!K1567</f>
        <v>994105</v>
      </c>
      <c r="K64" s="8">
        <f>'Data-Resource'!I2072</f>
        <v>6.7537898883590569E-3</v>
      </c>
      <c r="L64" s="8">
        <f>'Data-Resource'!K2072</f>
        <v>2158529</v>
      </c>
      <c r="M64" s="8">
        <f>'Data-Resource'!I2577</f>
        <v>1.5522402985074638E-2</v>
      </c>
      <c r="N64" s="8">
        <f>'Data-Resource'!K2577</f>
        <v>3644881</v>
      </c>
      <c r="O64" s="8">
        <f>'Data-Resource'!I3082</f>
        <v>2.573111111111167E-3</v>
      </c>
      <c r="P64" s="8">
        <f>'Data-Resource'!K3082</f>
        <v>377456</v>
      </c>
      <c r="Q64" s="8">
        <f>'Data-Resource'!I3587</f>
        <v>1.0845703506079232E-2</v>
      </c>
      <c r="R64" s="8">
        <f>'Data-Resource'!K3587</f>
        <v>1117529</v>
      </c>
      <c r="S64" s="8">
        <f>'Data-Resource'!I4092</f>
        <v>1.2500000000000006E-2</v>
      </c>
      <c r="T64" s="8">
        <f>'Data-Resource'!K4092</f>
        <v>389425</v>
      </c>
      <c r="U64" s="8">
        <f>'Data-Resource'!I4597</f>
        <v>9.687353332786669E-3</v>
      </c>
      <c r="V64" s="8">
        <f>'Data-Resource'!K4597</f>
        <v>413447</v>
      </c>
      <c r="W64" s="8">
        <f>'Data-Resource'!I5102</f>
        <v>1.4402243181238736E-2</v>
      </c>
      <c r="X64" s="8">
        <f>'Data-Resource'!K5102</f>
        <v>8635215</v>
      </c>
      <c r="Y64" s="8">
        <f>'Data-Resource'!I5607</f>
        <v>1.2653707815335492E-2</v>
      </c>
      <c r="Z64" s="8">
        <f>'Data-Resource'!K5607</f>
        <v>3204858</v>
      </c>
      <c r="AA64" s="8">
        <f>'Data-Resource'!I6112</f>
        <v>6.6622251832111129E-3</v>
      </c>
      <c r="AB64" s="8">
        <f>'Data-Resource'!K6112</f>
        <v>10710337</v>
      </c>
      <c r="AC64" s="8">
        <f>'Data-Resource'!I12172</f>
        <v>2.7559026469778682E-2</v>
      </c>
      <c r="AD64" s="8">
        <f>'Data-Resource'!K12172</f>
        <v>685449</v>
      </c>
      <c r="AE64" s="8">
        <f>'Data-Resource'!I10657</f>
        <v>5.2110475834616678E-3</v>
      </c>
      <c r="AF64" s="8">
        <f>'Data-Resource'!K10657</f>
        <v>77026</v>
      </c>
      <c r="AG64" s="8">
        <f>'Data-Resource'!I11162</f>
        <v>2.032520283891865E-2</v>
      </c>
      <c r="AH64" s="8">
        <f>'Data-Resource'!K11162</f>
        <v>383100</v>
      </c>
      <c r="AI64" s="8">
        <f>'Data-Resource'!I8132</f>
        <v>-1.3071895424836517E-2</v>
      </c>
      <c r="AJ64" s="8">
        <f>'Data-Resource'!K8132</f>
        <v>137014</v>
      </c>
      <c r="AK64" s="8">
        <f>'Data-Resource'!I8637</f>
        <v>0</v>
      </c>
      <c r="AL64" s="8">
        <f>'Data-Resource'!K8637</f>
        <v>147841</v>
      </c>
      <c r="AM64" s="8">
        <f>'Data-Resource'!I9142</f>
        <v>-4.715640802496323E-3</v>
      </c>
      <c r="AN64" s="8">
        <f>'Data-Resource'!K9142</f>
        <v>4662215</v>
      </c>
      <c r="AO64" s="8">
        <f>'Data-Resource'!I9647</f>
        <v>8.1433224755699685E-3</v>
      </c>
      <c r="AP64" s="8">
        <f>'Data-Resource'!K9647</f>
        <v>779836</v>
      </c>
      <c r="AQ64" s="8">
        <f>'Data-Resource'!I10152</f>
        <v>1.4172808404261366E-3</v>
      </c>
      <c r="AR64" s="8">
        <f>'Data-Resource'!K10152</f>
        <v>562172</v>
      </c>
    </row>
    <row r="65" spans="1:44" x14ac:dyDescent="0.3">
      <c r="A65" s="8" t="str">
        <f>'Data-Resource'!B53</f>
        <v>3-14-2019</v>
      </c>
      <c r="B65" s="8">
        <f>'Data-Resource'!I14698</f>
        <v>1.2139721963877756E-3</v>
      </c>
      <c r="C65" s="8">
        <f>'Data-Resource'!I11668</f>
        <v>4.7980999904085712E-2</v>
      </c>
      <c r="D65" s="8">
        <f>'Data-Resource'!K11668</f>
        <v>4895213</v>
      </c>
      <c r="E65" s="8">
        <f>'Data-Resource'!I558</f>
        <v>3.6746691717392636E-2</v>
      </c>
      <c r="F65" s="8">
        <f>'Data-Resource'!K558</f>
        <v>1471886</v>
      </c>
      <c r="G65" s="8">
        <f>'Data-Resource'!I1063</f>
        <v>-2.3882549025633156E-3</v>
      </c>
      <c r="H65" s="8">
        <f>'Data-Resource'!K1063</f>
        <v>181593</v>
      </c>
      <c r="I65" s="8">
        <f>'Data-Resource'!I1568</f>
        <v>3.0180633347374778E-3</v>
      </c>
      <c r="J65" s="8">
        <f>'Data-Resource'!K1568</f>
        <v>1135886</v>
      </c>
      <c r="K65" s="8">
        <f>'Data-Resource'!I2073</f>
        <v>-1.3414727286613424E-2</v>
      </c>
      <c r="L65" s="8">
        <f>'Data-Resource'!K2073</f>
        <v>2612329</v>
      </c>
      <c r="M65" s="8">
        <f>'Data-Resource'!I2578</f>
        <v>3.7015101613634893E-3</v>
      </c>
      <c r="N65" s="8">
        <f>'Data-Resource'!K2578</f>
        <v>2905102</v>
      </c>
      <c r="O65" s="8">
        <f>'Data-Resource'!I3083</f>
        <v>1.070513123795349E-2</v>
      </c>
      <c r="P65" s="8">
        <f>'Data-Resource'!K3083</f>
        <v>444210</v>
      </c>
      <c r="Q65" s="8">
        <f>'Data-Resource'!I3588</f>
        <v>5.4246000928831267E-4</v>
      </c>
      <c r="R65" s="8">
        <f>'Data-Resource'!K3588</f>
        <v>1541976</v>
      </c>
      <c r="S65" s="8">
        <f>'Data-Resource'!I4093</f>
        <v>-8.1014020732947303E-3</v>
      </c>
      <c r="T65" s="8">
        <f>'Data-Resource'!K4093</f>
        <v>455098</v>
      </c>
      <c r="U65" s="8">
        <f>'Data-Resource'!I4598</f>
        <v>-6.524576072846797E-3</v>
      </c>
      <c r="V65" s="8">
        <f>'Data-Resource'!K4598</f>
        <v>460871</v>
      </c>
      <c r="W65" s="8">
        <f>'Data-Resource'!I5103</f>
        <v>-1.2640801001251523E-2</v>
      </c>
      <c r="X65" s="8">
        <f>'Data-Resource'!K5103</f>
        <v>9956148</v>
      </c>
      <c r="Y65" s="8">
        <f>'Data-Resource'!I5608</f>
        <v>1.4206479064224528E-2</v>
      </c>
      <c r="Z65" s="8">
        <f>'Data-Resource'!K5608</f>
        <v>3678792</v>
      </c>
      <c r="AA65" s="8">
        <f>'Data-Resource'!I6113</f>
        <v>2.9712776493892147E-3</v>
      </c>
      <c r="AB65" s="8">
        <f>'Data-Resource'!K6113</f>
        <v>9465979</v>
      </c>
      <c r="AC65" s="8">
        <f>'Data-Resource'!I12173</f>
        <v>-1.3206550100195572E-3</v>
      </c>
      <c r="AD65" s="8">
        <f>'Data-Resource'!K12173</f>
        <v>497542</v>
      </c>
      <c r="AE65" s="8">
        <f>'Data-Resource'!I10658</f>
        <v>7.7559464660583487E-3</v>
      </c>
      <c r="AF65" s="8">
        <f>'Data-Resource'!K10658</f>
        <v>86619</v>
      </c>
      <c r="AG65" s="8">
        <f>'Data-Resource'!I11163</f>
        <v>2.7777717151677934E-2</v>
      </c>
      <c r="AH65" s="8">
        <f>'Data-Resource'!K11163</f>
        <v>475720</v>
      </c>
      <c r="AI65" s="8">
        <f>'Data-Resource'!I8133</f>
        <v>-1.5538290788013382E-2</v>
      </c>
      <c r="AJ65" s="8">
        <f>'Data-Resource'!K8133</f>
        <v>98398</v>
      </c>
      <c r="AK65" s="8">
        <f>'Data-Resource'!I8638</f>
        <v>1.0124634429500066E-2</v>
      </c>
      <c r="AL65" s="8">
        <f>'Data-Resource'!K8638</f>
        <v>161384</v>
      </c>
      <c r="AM65" s="8">
        <f>'Data-Resource'!I9143</f>
        <v>3.4256126482212676E-3</v>
      </c>
      <c r="AN65" s="8">
        <f>'Data-Resource'!K9143</f>
        <v>4024360</v>
      </c>
      <c r="AO65" s="8">
        <f>'Data-Resource'!I9648</f>
        <v>-8.6983957866957739E-3</v>
      </c>
      <c r="AP65" s="8">
        <f>'Data-Resource'!K9648</f>
        <v>563632</v>
      </c>
      <c r="AQ65" s="8">
        <f>'Data-Resource'!I10153</f>
        <v>1.1892773514485269E-2</v>
      </c>
      <c r="AR65" s="8">
        <f>'Data-Resource'!K10153</f>
        <v>544312</v>
      </c>
    </row>
    <row r="66" spans="1:44" x14ac:dyDescent="0.3">
      <c r="A66" s="8" t="str">
        <f>'Data-Resource'!B54</f>
        <v>3-15-2019</v>
      </c>
      <c r="B66" s="8">
        <f>'Data-Resource'!I14699</f>
        <v>6.6347402872835139E-3</v>
      </c>
      <c r="C66" s="8">
        <f>'Data-Resource'!I11669</f>
        <v>1.9954694782525761E-2</v>
      </c>
      <c r="D66" s="8">
        <f>'Data-Resource'!K11669</f>
        <v>6917621</v>
      </c>
      <c r="E66" s="8">
        <f>'Data-Resource'!I559</f>
        <v>3.7806615185067434E-3</v>
      </c>
      <c r="F66" s="8">
        <f>'Data-Resource'!K559</f>
        <v>2076626</v>
      </c>
      <c r="G66" s="8">
        <f>'Data-Resource'!I1064</f>
        <v>7.3630220711552357E-3</v>
      </c>
      <c r="H66" s="8">
        <f>'Data-Resource'!K1064</f>
        <v>508671</v>
      </c>
      <c r="I66" s="8">
        <f>'Data-Resource'!I1569</f>
        <v>4.4999699999999218E-3</v>
      </c>
      <c r="J66" s="8">
        <f>'Data-Resource'!K1569</f>
        <v>3077103</v>
      </c>
      <c r="K66" s="8">
        <f>'Data-Resource'!I2074</f>
        <v>1.305526730275005E-2</v>
      </c>
      <c r="L66" s="8">
        <f>'Data-Resource'!K2074</f>
        <v>7249905</v>
      </c>
      <c r="M66" s="8">
        <f>'Data-Resource'!I2579</f>
        <v>-5.7234958280525054E-3</v>
      </c>
      <c r="N66" s="8">
        <f>'Data-Resource'!K2579</f>
        <v>7006033</v>
      </c>
      <c r="O66" s="8">
        <f>'Data-Resource'!I3084</f>
        <v>0</v>
      </c>
      <c r="P66" s="8">
        <f>'Data-Resource'!K3084</f>
        <v>761932</v>
      </c>
      <c r="Q66" s="8">
        <f>'Data-Resource'!I3589</f>
        <v>-1.7516167912743643E-3</v>
      </c>
      <c r="R66" s="8">
        <f>'Data-Resource'!K3589</f>
        <v>4131566</v>
      </c>
      <c r="S66" s="8">
        <f>'Data-Resource'!I4094</f>
        <v>1.2716375569416231E-2</v>
      </c>
      <c r="T66" s="8">
        <f>'Data-Resource'!K4094</f>
        <v>985317</v>
      </c>
      <c r="U66" s="8">
        <f>'Data-Resource'!I4599</f>
        <v>8.286053060862492E-3</v>
      </c>
      <c r="V66" s="8">
        <f>'Data-Resource'!K4599</f>
        <v>1410660</v>
      </c>
      <c r="W66" s="8">
        <f>'Data-Resource'!I5104</f>
        <v>-1.4002775324839099E-2</v>
      </c>
      <c r="X66" s="8">
        <f>'Data-Resource'!K5104</f>
        <v>21954008</v>
      </c>
      <c r="Y66" s="8">
        <f>'Data-Resource'!I5609</f>
        <v>2.7220143831920632E-3</v>
      </c>
      <c r="Z66" s="8">
        <f>'Data-Resource'!K5609</f>
        <v>11516817</v>
      </c>
      <c r="AA66" s="8">
        <f>'Data-Resource'!I6114</f>
        <v>1.7105263157894821E-2</v>
      </c>
      <c r="AB66" s="8">
        <f>'Data-Resource'!K6114</f>
        <v>33664034</v>
      </c>
      <c r="AC66" s="8">
        <f>'Data-Resource'!I12174</f>
        <v>-1.0540447680094977E-3</v>
      </c>
      <c r="AD66" s="8">
        <f>'Data-Resource'!K12174</f>
        <v>803802</v>
      </c>
      <c r="AE66" s="8">
        <f>'Data-Resource'!I10659</f>
        <v>1.3846138461538482E-2</v>
      </c>
      <c r="AF66" s="8">
        <f>'Data-Resource'!K10659</f>
        <v>192763</v>
      </c>
      <c r="AG66" s="8">
        <f>'Data-Resource'!I11164</f>
        <v>-3.8684912211123224E-3</v>
      </c>
      <c r="AH66" s="8">
        <f>'Data-Resource'!K11164</f>
        <v>454660</v>
      </c>
      <c r="AI66" s="8">
        <f>'Data-Resource'!I8134</f>
        <v>1.680672268907547E-2</v>
      </c>
      <c r="AJ66" s="8">
        <f>'Data-Resource'!K8134</f>
        <v>148255</v>
      </c>
      <c r="AK66" s="8">
        <f>'Data-Resource'!I8639</f>
        <v>1.3814297456309417E-2</v>
      </c>
      <c r="AL66" s="8">
        <f>'Data-Resource'!K8639</f>
        <v>904345</v>
      </c>
      <c r="AM66" s="8">
        <f>'Data-Resource'!I9144</f>
        <v>3.3681462140992373E-2</v>
      </c>
      <c r="AN66" s="8">
        <f>'Data-Resource'!K9144</f>
        <v>10397042</v>
      </c>
      <c r="AO66" s="8">
        <f>'Data-Resource'!I9649</f>
        <v>-8.9859369258164946E-3</v>
      </c>
      <c r="AP66" s="8">
        <f>'Data-Resource'!K9649</f>
        <v>2431887</v>
      </c>
      <c r="AQ66" s="8">
        <f>'Data-Resource'!I10154</f>
        <v>-3.4447417460408327E-3</v>
      </c>
      <c r="AR66" s="8">
        <f>'Data-Resource'!K10154</f>
        <v>1379316</v>
      </c>
    </row>
    <row r="67" spans="1:44" x14ac:dyDescent="0.3">
      <c r="A67" s="8" t="str">
        <f>'Data-Resource'!B55</f>
        <v>3-18-2019</v>
      </c>
      <c r="B67" s="8">
        <f>'Data-Resource'!I14700</f>
        <v>-2.4372403759270697E-3</v>
      </c>
      <c r="C67" s="8">
        <f>'Data-Resource'!I11670</f>
        <v>2.6678079146287099E-3</v>
      </c>
      <c r="D67" s="8">
        <f>'Data-Resource'!K11670</f>
        <v>2775235</v>
      </c>
      <c r="E67" s="8">
        <f>'Data-Resource'!I560</f>
        <v>-1.7992438702544189E-2</v>
      </c>
      <c r="F67" s="8">
        <f>'Data-Resource'!K560</f>
        <v>765843</v>
      </c>
      <c r="G67" s="8">
        <f>'Data-Resource'!I1065</f>
        <v>6.7798305084748036E-4</v>
      </c>
      <c r="H67" s="8">
        <f>'Data-Resource'!K1065</f>
        <v>60057</v>
      </c>
      <c r="I67" s="8">
        <f>'Data-Resource'!I1570</f>
        <v>5.9290170650382274E-3</v>
      </c>
      <c r="J67" s="8">
        <f>'Data-Resource'!K1570</f>
        <v>1120315</v>
      </c>
      <c r="K67" s="8">
        <f>'Data-Resource'!I2075</f>
        <v>-7.8542675820568106E-3</v>
      </c>
      <c r="L67" s="8">
        <f>'Data-Resource'!K2075</f>
        <v>2249716</v>
      </c>
      <c r="M67" s="8">
        <f>'Data-Resource'!I2580</f>
        <v>3.2443740818280113E-3</v>
      </c>
      <c r="N67" s="8">
        <f>'Data-Resource'!K2580</f>
        <v>2206927</v>
      </c>
      <c r="O67" s="8">
        <f>'Data-Resource'!I3085</f>
        <v>5.2873448275861101E-3</v>
      </c>
      <c r="P67" s="8">
        <f>'Data-Resource'!K3085</f>
        <v>338663</v>
      </c>
      <c r="Q67" s="8">
        <f>'Data-Resource'!I3590</f>
        <v>-1.7497307503473699E-3</v>
      </c>
      <c r="R67" s="8">
        <f>'Data-Resource'!K3590</f>
        <v>954628</v>
      </c>
      <c r="S67" s="8">
        <f>'Data-Resource'!I4095</f>
        <v>-5.5963834682697363E-3</v>
      </c>
      <c r="T67" s="8">
        <f>'Data-Resource'!K4095</f>
        <v>345253</v>
      </c>
      <c r="U67" s="8">
        <f>'Data-Resource'!I4600</f>
        <v>-4.3290043290043368E-3</v>
      </c>
      <c r="V67" s="8">
        <f>'Data-Resource'!K4600</f>
        <v>476480</v>
      </c>
      <c r="W67" s="8">
        <f>'Data-Resource'!I5105</f>
        <v>1.7500000000000127E-2</v>
      </c>
      <c r="X67" s="8">
        <f>'Data-Resource'!K5105</f>
        <v>24311004</v>
      </c>
      <c r="Y67" s="8">
        <f>'Data-Resource'!I5610</f>
        <v>-4.7121846082863357E-3</v>
      </c>
      <c r="Z67" s="8">
        <f>'Data-Resource'!K5610</f>
        <v>2793824</v>
      </c>
      <c r="AA67" s="8">
        <f>'Data-Resource'!I6115</f>
        <v>1.3272903852379321E-2</v>
      </c>
      <c r="AB67" s="8">
        <f>'Data-Resource'!K6115</f>
        <v>14489336</v>
      </c>
      <c r="AC67" s="8">
        <f>'Data-Resource'!I12175</f>
        <v>-3.8072733046415827E-3</v>
      </c>
      <c r="AD67" s="8">
        <f>'Data-Resource'!K12175</f>
        <v>398811</v>
      </c>
      <c r="AE67" s="8">
        <f>'Data-Resource'!I10660</f>
        <v>-4.0465503901853652E-3</v>
      </c>
      <c r="AF67" s="8">
        <f>'Data-Resource'!K10660</f>
        <v>94453</v>
      </c>
      <c r="AG67" s="8">
        <f>'Data-Resource'!I11165</f>
        <v>-2.5242699029126223E-2</v>
      </c>
      <c r="AH67" s="8">
        <f>'Data-Resource'!K11165</f>
        <v>291840</v>
      </c>
      <c r="AI67" s="8">
        <f>'Data-Resource'!I8135</f>
        <v>-1.9715224534501804E-2</v>
      </c>
      <c r="AJ67" s="8">
        <f>'Data-Resource'!K8135</f>
        <v>138754</v>
      </c>
      <c r="AK67" s="8">
        <f>'Data-Resource'!I8640</f>
        <v>2.2709158696024938E-3</v>
      </c>
      <c r="AL67" s="8">
        <f>'Data-Resource'!K8640</f>
        <v>178446</v>
      </c>
      <c r="AM67" s="8">
        <f>'Data-Resource'!I9145</f>
        <v>-2.6747462692532711E-2</v>
      </c>
      <c r="AN67" s="8">
        <f>'Data-Resource'!K9145</f>
        <v>6523597</v>
      </c>
      <c r="AO67" s="8">
        <f>'Data-Resource'!I9650</f>
        <v>-1.4781509712795146E-2</v>
      </c>
      <c r="AP67" s="8">
        <f>'Data-Resource'!K9650</f>
        <v>677820</v>
      </c>
      <c r="AQ67" s="8">
        <f>'Data-Resource'!I10155</f>
        <v>7.7235974039919541E-3</v>
      </c>
      <c r="AR67" s="8">
        <f>'Data-Resource'!K10155</f>
        <v>398567</v>
      </c>
    </row>
    <row r="68" spans="1:44" x14ac:dyDescent="0.3">
      <c r="A68" s="8" t="str">
        <f>'Data-Resource'!B56</f>
        <v>3-19-2019</v>
      </c>
      <c r="B68" s="8">
        <f>'Data-Resource'!I14701</f>
        <v>9.9077161081675275E-3</v>
      </c>
      <c r="C68" s="8">
        <f>'Data-Resource'!I11671</f>
        <v>-6.2167406749555048E-3</v>
      </c>
      <c r="D68" s="8">
        <f>'Data-Resource'!K11671</f>
        <v>2415361</v>
      </c>
      <c r="E68" s="8">
        <f>'Data-Resource'!I561</f>
        <v>2.0309462954891708E-2</v>
      </c>
      <c r="F68" s="8">
        <f>'Data-Resource'!K561</f>
        <v>679404</v>
      </c>
      <c r="G68" s="8">
        <f>'Data-Resource'!I1066</f>
        <v>4.5546559472782475E-3</v>
      </c>
      <c r="H68" s="8">
        <f>'Data-Resource'!K1066</f>
        <v>93747</v>
      </c>
      <c r="I68" s="8">
        <f>'Data-Resource'!I1571</f>
        <v>-7.4873469182743034E-4</v>
      </c>
      <c r="J68" s="8">
        <f>'Data-Resource'!K1571</f>
        <v>880220</v>
      </c>
      <c r="K68" s="8">
        <f>'Data-Resource'!I2076</f>
        <v>1.1034969013867338E-2</v>
      </c>
      <c r="L68" s="8">
        <f>'Data-Resource'!K2076</f>
        <v>2364004</v>
      </c>
      <c r="M68" s="8">
        <f>'Data-Resource'!I2581</f>
        <v>2.8782243542435269E-2</v>
      </c>
      <c r="N68" s="8">
        <f>'Data-Resource'!K2581</f>
        <v>2939772</v>
      </c>
      <c r="O68" s="8">
        <f>'Data-Resource'!I3086</f>
        <v>0</v>
      </c>
      <c r="P68" s="8">
        <f>'Data-Resource'!K3086</f>
        <v>378157</v>
      </c>
      <c r="Q68" s="8">
        <f>'Data-Resource'!I3591</f>
        <v>2.1311060443904146E-2</v>
      </c>
      <c r="R68" s="8">
        <f>'Data-Resource'!K3591</f>
        <v>1907389</v>
      </c>
      <c r="S68" s="8">
        <f>'Data-Resource'!I4096</f>
        <v>1.9318580148145442E-2</v>
      </c>
      <c r="T68" s="8">
        <f>'Data-Resource'!K4096</f>
        <v>595029</v>
      </c>
      <c r="U68" s="8">
        <f>'Data-Resource'!I4601</f>
        <v>6.5245760728467319E-3</v>
      </c>
      <c r="V68" s="8">
        <f>'Data-Resource'!K4601</f>
        <v>356937</v>
      </c>
      <c r="W68" s="8">
        <f>'Data-Resource'!I5106</f>
        <v>-2.2388059701491008E-3</v>
      </c>
      <c r="X68" s="8">
        <f>'Data-Resource'!K5106</f>
        <v>14996217</v>
      </c>
      <c r="Y68" s="8">
        <f>'Data-Resource'!I5611</f>
        <v>7.7598518137600185E-3</v>
      </c>
      <c r="Z68" s="8">
        <f>'Data-Resource'!K5611</f>
        <v>3233408</v>
      </c>
      <c r="AA68" s="8">
        <f>'Data-Resource'!I6116</f>
        <v>-6.3694267515928323E-4</v>
      </c>
      <c r="AB68" s="8">
        <f>'Data-Resource'!K6116</f>
        <v>12824510</v>
      </c>
      <c r="AC68" s="8">
        <f>'Data-Resource'!I12176</f>
        <v>1.1457974450151365E-2</v>
      </c>
      <c r="AD68" s="8">
        <f>'Data-Resource'!K12176</f>
        <v>543004</v>
      </c>
      <c r="AE68" s="8">
        <f>'Data-Resource'!I10661</f>
        <v>9.6251725316668299E-3</v>
      </c>
      <c r="AF68" s="8">
        <f>'Data-Resource'!K10661</f>
        <v>82930</v>
      </c>
      <c r="AG68" s="8">
        <f>'Data-Resource'!I11166</f>
        <v>-9.8814233154712657E-3</v>
      </c>
      <c r="AH68" s="8">
        <f>'Data-Resource'!K11166</f>
        <v>472180</v>
      </c>
      <c r="AI68" s="8">
        <f>'Data-Resource'!I8136</f>
        <v>-3.337041156840863E-3</v>
      </c>
      <c r="AJ68" s="8">
        <f>'Data-Resource'!K8136</f>
        <v>63478</v>
      </c>
      <c r="AK68" s="8">
        <f>'Data-Resource'!I8641</f>
        <v>-1.51055142797055E-3</v>
      </c>
      <c r="AL68" s="8">
        <f>'Data-Resource'!K8641</f>
        <v>121215</v>
      </c>
      <c r="AM68" s="8">
        <f>'Data-Resource'!I9146</f>
        <v>1.2387096774193338E-2</v>
      </c>
      <c r="AN68" s="8">
        <f>'Data-Resource'!K9146</f>
        <v>4125058</v>
      </c>
      <c r="AO68" s="8">
        <f>'Data-Resource'!I9651</f>
        <v>9.7398701298698849E-4</v>
      </c>
      <c r="AP68" s="8">
        <f>'Data-Resource'!K9651</f>
        <v>436770</v>
      </c>
      <c r="AQ68" s="8">
        <f>'Data-Resource'!I10156</f>
        <v>1.62108008979981E-2</v>
      </c>
      <c r="AR68" s="8">
        <f>'Data-Resource'!K10156</f>
        <v>495703</v>
      </c>
    </row>
    <row r="69" spans="1:44" x14ac:dyDescent="0.3">
      <c r="A69" s="8" t="str">
        <f>'Data-Resource'!B57</f>
        <v>3-20-2019</v>
      </c>
      <c r="B69" s="8">
        <f>'Data-Resource'!I14702</f>
        <v>-8.5908233376348932E-3</v>
      </c>
      <c r="C69" s="8">
        <f>'Data-Resource'!I11672</f>
        <v>-4.4703171895253326E-3</v>
      </c>
      <c r="D69" s="8">
        <f>'Data-Resource'!K11672</f>
        <v>2462974</v>
      </c>
      <c r="E69" s="8">
        <f>'Data-Resource'!I562</f>
        <v>-3.3254014251780741E-3</v>
      </c>
      <c r="F69" s="8">
        <f>'Data-Resource'!K562</f>
        <v>572132</v>
      </c>
      <c r="G69" s="8">
        <f>'Data-Resource'!I1067</f>
        <v>-1.0078926760942812E-2</v>
      </c>
      <c r="H69" s="8">
        <f>'Data-Resource'!K1067</f>
        <v>64784</v>
      </c>
      <c r="I69" s="8">
        <f>'Data-Resource'!I1572</f>
        <v>-8.1276737752031883E-3</v>
      </c>
      <c r="J69" s="8">
        <f>'Data-Resource'!K1572</f>
        <v>1034069</v>
      </c>
      <c r="K69" s="8">
        <f>'Data-Resource'!I2077</f>
        <v>-2.9541655666541532E-3</v>
      </c>
      <c r="L69" s="8">
        <f>'Data-Resource'!K2077</f>
        <v>2344792</v>
      </c>
      <c r="M69" s="8">
        <f>'Data-Resource'!I2582</f>
        <v>3.1847293500753301E-3</v>
      </c>
      <c r="N69" s="8">
        <f>'Data-Resource'!K2582</f>
        <v>15258490</v>
      </c>
      <c r="O69" s="8">
        <f>'Data-Resource'!I3087</f>
        <v>-6.060606196646709E-3</v>
      </c>
      <c r="P69" s="8">
        <f>'Data-Resource'!K3087</f>
        <v>691753</v>
      </c>
      <c r="Q69" s="8">
        <f>'Data-Resource'!I3592</f>
        <v>-5.1771845513273865E-2</v>
      </c>
      <c r="R69" s="8">
        <f>'Data-Resource'!K3592</f>
        <v>4291080</v>
      </c>
      <c r="S69" s="8">
        <f>'Data-Resource'!I4097</f>
        <v>-2.4238228153943064E-2</v>
      </c>
      <c r="T69" s="8">
        <f>'Data-Resource'!K4097</f>
        <v>643396</v>
      </c>
      <c r="U69" s="8">
        <f>'Data-Resource'!I4602</f>
        <v>-1.0371625160889185E-2</v>
      </c>
      <c r="V69" s="8">
        <f>'Data-Resource'!K4602</f>
        <v>379904</v>
      </c>
      <c r="W69" s="8">
        <f>'Data-Resource'!I5107</f>
        <v>-2.4654088050314629E-2</v>
      </c>
      <c r="X69" s="8">
        <f>'Data-Resource'!K5107</f>
        <v>13934999</v>
      </c>
      <c r="Y69" s="8">
        <f>'Data-Resource'!I5612</f>
        <v>-1.5389729521235521E-2</v>
      </c>
      <c r="Z69" s="8">
        <f>'Data-Resource'!K5612</f>
        <v>4522763</v>
      </c>
      <c r="AA69" s="8">
        <f>'Data-Resource'!I6117</f>
        <v>-4.1322314049587108E-3</v>
      </c>
      <c r="AB69" s="8">
        <f>'Data-Resource'!K6117</f>
        <v>11272979</v>
      </c>
      <c r="AC69" s="8">
        <f>'Data-Resource'!I12177</f>
        <v>2.2205590966708271E-3</v>
      </c>
      <c r="AD69" s="8">
        <f>'Data-Resource'!K12177</f>
        <v>421666</v>
      </c>
      <c r="AE69" s="8">
        <f>'Data-Resource'!I10662</f>
        <v>-1.4021046780486457E-2</v>
      </c>
      <c r="AF69" s="8">
        <f>'Data-Resource'!K10662</f>
        <v>103183</v>
      </c>
      <c r="AG69" s="8">
        <f>'Data-Resource'!I11167</f>
        <v>-3.2038873786407802E-2</v>
      </c>
      <c r="AH69" s="8">
        <f>'Data-Resource'!K11167</f>
        <v>438040</v>
      </c>
      <c r="AI69" s="8">
        <f>'Data-Resource'!I8137</f>
        <v>6.1624649859943655E-3</v>
      </c>
      <c r="AJ69" s="8">
        <f>'Data-Resource'!K8137</f>
        <v>70380</v>
      </c>
      <c r="AK69" s="8">
        <f>'Data-Resource'!I8642</f>
        <v>-3.7936266207824025E-2</v>
      </c>
      <c r="AL69" s="8">
        <f>'Data-Resource'!K8642</f>
        <v>282175</v>
      </c>
      <c r="AM69" s="8">
        <f>'Data-Resource'!I9147</f>
        <v>-1.5613002303557735E-2</v>
      </c>
      <c r="AN69" s="8">
        <f>'Data-Resource'!K9147</f>
        <v>5178249</v>
      </c>
      <c r="AO69" s="8">
        <f>'Data-Resource'!I9652</f>
        <v>1.6239038965360946E-3</v>
      </c>
      <c r="AP69" s="8">
        <f>'Data-Resource'!K9652</f>
        <v>952734</v>
      </c>
      <c r="AQ69" s="8">
        <f>'Data-Resource'!I10157</f>
        <v>1.1604460375468372E-2</v>
      </c>
      <c r="AR69" s="8">
        <f>'Data-Resource'!K10157</f>
        <v>518410</v>
      </c>
    </row>
    <row r="70" spans="1:44" x14ac:dyDescent="0.3">
      <c r="A70" s="8" t="str">
        <f>'Data-Resource'!B58</f>
        <v>3-21-2019</v>
      </c>
      <c r="B70" s="8">
        <f>'Data-Resource'!I14703</f>
        <v>-1.4619477719180485E-3</v>
      </c>
      <c r="C70" s="8">
        <f>'Data-Resource'!I11673</f>
        <v>3.5955011235955042E-2</v>
      </c>
      <c r="D70" s="8">
        <f>'Data-Resource'!K11673</f>
        <v>4594256</v>
      </c>
      <c r="E70" s="8">
        <f>'Data-Resource'!I563</f>
        <v>-3.3460660135668646E-3</v>
      </c>
      <c r="F70" s="8">
        <f>'Data-Resource'!K563</f>
        <v>623549</v>
      </c>
      <c r="G70" s="8">
        <f>'Data-Resource'!I1068</f>
        <v>6.7540525708540333E-4</v>
      </c>
      <c r="H70" s="8">
        <f>'Data-Resource'!K1068</f>
        <v>46320</v>
      </c>
      <c r="I70" s="8">
        <f>'Data-Resource'!I1573</f>
        <v>-6.0453249370277275E-3</v>
      </c>
      <c r="J70" s="8">
        <f>'Data-Resource'!K1573</f>
        <v>1257036</v>
      </c>
      <c r="K70" s="8">
        <f>'Data-Resource'!I2078</f>
        <v>-4.0088494137743725E-3</v>
      </c>
      <c r="L70" s="8">
        <f>'Data-Resource'!K2078</f>
        <v>2025815</v>
      </c>
      <c r="M70" s="8">
        <f>'Data-Resource'!I2583</f>
        <v>-1.2568514138438404E-2</v>
      </c>
      <c r="N70" s="8">
        <f>'Data-Resource'!K2583</f>
        <v>5320813</v>
      </c>
      <c r="O70" s="8">
        <f>'Data-Resource'!I3088</f>
        <v>1.4928749489453689E-2</v>
      </c>
      <c r="P70" s="8">
        <f>'Data-Resource'!K3088</f>
        <v>464391</v>
      </c>
      <c r="Q70" s="8">
        <f>'Data-Resource'!I3593</f>
        <v>-9.1908650380409483E-3</v>
      </c>
      <c r="R70" s="8">
        <f>'Data-Resource'!K3593</f>
        <v>1763972</v>
      </c>
      <c r="S70" s="8">
        <f>'Data-Resource'!I4098</f>
        <v>7.1123752299128698E-3</v>
      </c>
      <c r="T70" s="8">
        <f>'Data-Resource'!K4098</f>
        <v>522883</v>
      </c>
      <c r="U70" s="8">
        <f>'Data-Resource'!I4603</f>
        <v>-2.5438614035087688E-2</v>
      </c>
      <c r="V70" s="8">
        <f>'Data-Resource'!K4603</f>
        <v>978958</v>
      </c>
      <c r="W70" s="8">
        <f>'Data-Resource'!I5108</f>
        <v>-2.7973856209150268E-2</v>
      </c>
      <c r="X70" s="8">
        <f>'Data-Resource'!K5108</f>
        <v>18448161</v>
      </c>
      <c r="Y70" s="8">
        <f>'Data-Resource'!I5613</f>
        <v>-2.037354769529541E-2</v>
      </c>
      <c r="Z70" s="8">
        <f>'Data-Resource'!K5613</f>
        <v>5572956</v>
      </c>
      <c r="AA70" s="8">
        <f>'Data-Resource'!I6118</f>
        <v>1.0876519513755662E-2</v>
      </c>
      <c r="AB70" s="8">
        <f>'Data-Resource'!K6118</f>
        <v>11581029</v>
      </c>
      <c r="AC70" s="8">
        <f>'Data-Resource'!I12178</f>
        <v>1.9620929738177577E-3</v>
      </c>
      <c r="AD70" s="8">
        <f>'Data-Resource'!K12178</f>
        <v>325132</v>
      </c>
      <c r="AE70" s="8">
        <f>'Data-Resource'!I10663</f>
        <v>1.0152131979695772E-3</v>
      </c>
      <c r="AF70" s="8">
        <f>'Data-Resource'!K10663</f>
        <v>89664</v>
      </c>
      <c r="AG70" s="8">
        <f>'Data-Resource'!I11168</f>
        <v>2.0039678555524697E-3</v>
      </c>
      <c r="AH70" s="8">
        <f>'Data-Resource'!K11168</f>
        <v>212590</v>
      </c>
      <c r="AI70" s="8">
        <f>'Data-Resource'!I8138</f>
        <v>-2.0011117287381849E-2</v>
      </c>
      <c r="AJ70" s="8">
        <f>'Data-Resource'!K8138</f>
        <v>223336</v>
      </c>
      <c r="AK70" s="8">
        <f>'Data-Resource'!I8643</f>
        <v>-1.5797472603435092E-3</v>
      </c>
      <c r="AL70" s="8">
        <f>'Data-Resource'!K8643</f>
        <v>171434</v>
      </c>
      <c r="AM70" s="8">
        <f>'Data-Resource'!I9148</f>
        <v>3.6081958762888395E-3</v>
      </c>
      <c r="AN70" s="8">
        <f>'Data-Resource'!K9148</f>
        <v>5090020</v>
      </c>
      <c r="AO70" s="8">
        <f>'Data-Resource'!I9653</f>
        <v>-1.6212711080662819E-3</v>
      </c>
      <c r="AP70" s="8">
        <f>'Data-Resource'!K9653</f>
        <v>512359</v>
      </c>
      <c r="AQ70" s="8">
        <f>'Data-Resource'!I10158</f>
        <v>2.4999999999999554E-3</v>
      </c>
      <c r="AR70" s="8">
        <f>'Data-Resource'!K10158</f>
        <v>353141</v>
      </c>
    </row>
    <row r="71" spans="1:44" x14ac:dyDescent="0.3">
      <c r="A71" s="8" t="str">
        <f>'Data-Resource'!B59</f>
        <v>3-22-2019</v>
      </c>
      <c r="B71" s="8">
        <f>'Data-Resource'!I14704</f>
        <v>-1.850168602677825E-2</v>
      </c>
      <c r="C71" s="8">
        <f>'Data-Resource'!I11674</f>
        <v>2.1944922547332182E-2</v>
      </c>
      <c r="D71" s="8">
        <f>'Data-Resource'!K11674</f>
        <v>5999075</v>
      </c>
      <c r="E71" s="8">
        <f>'Data-Resource'!I564</f>
        <v>2.866655477305424E-3</v>
      </c>
      <c r="F71" s="8">
        <f>'Data-Resource'!K564</f>
        <v>909102</v>
      </c>
      <c r="G71" s="8">
        <f>'Data-Resource'!I1069</f>
        <v>-3.6987231312939142E-2</v>
      </c>
      <c r="H71" s="8">
        <f>'Data-Resource'!K1069</f>
        <v>90387</v>
      </c>
      <c r="I71" s="8">
        <f>'Data-Resource'!I1574</f>
        <v>-7.9830336295778469E-3</v>
      </c>
      <c r="J71" s="8">
        <f>'Data-Resource'!K1574</f>
        <v>1461781</v>
      </c>
      <c r="K71" s="8">
        <f>'Data-Resource'!I2079</f>
        <v>-2.6597339081842263E-2</v>
      </c>
      <c r="L71" s="8">
        <f>'Data-Resource'!K2079</f>
        <v>3953918</v>
      </c>
      <c r="M71" s="8">
        <f>'Data-Resource'!I2584</f>
        <v>-2.9459886398032351E-2</v>
      </c>
      <c r="N71" s="8">
        <f>'Data-Resource'!K2584</f>
        <v>5107733</v>
      </c>
      <c r="O71" s="8">
        <f>'Data-Resource'!I3089</f>
        <v>-1.5555444444445121E-3</v>
      </c>
      <c r="P71" s="8">
        <f>'Data-Resource'!K3089</f>
        <v>651119</v>
      </c>
      <c r="Q71" s="8">
        <f>'Data-Resource'!I3594</f>
        <v>-2.3157922807017561E-2</v>
      </c>
      <c r="R71" s="8">
        <f>'Data-Resource'!K3594</f>
        <v>3025563</v>
      </c>
      <c r="S71" s="8">
        <f>'Data-Resource'!I4099</f>
        <v>-3.1952164267647319E-2</v>
      </c>
      <c r="T71" s="8">
        <f>'Data-Resource'!K4099</f>
        <v>733471</v>
      </c>
      <c r="U71" s="8">
        <f>'Data-Resource'!I4604</f>
        <v>3.1375974055330132E-3</v>
      </c>
      <c r="V71" s="8">
        <f>'Data-Resource'!K4604</f>
        <v>650250</v>
      </c>
      <c r="W71" s="8">
        <f>'Data-Resource'!I5109</f>
        <v>-3.94667370644139E-2</v>
      </c>
      <c r="X71" s="8">
        <f>'Data-Resource'!K5109</f>
        <v>18376375</v>
      </c>
      <c r="Y71" s="8">
        <f>'Data-Resource'!I5614</f>
        <v>-1.7543894048847538E-2</v>
      </c>
      <c r="Z71" s="8">
        <f>'Data-Resource'!K5614</f>
        <v>3377918</v>
      </c>
      <c r="AA71" s="8">
        <f>'Data-Resource'!I6119</f>
        <v>-1.1686670878079685E-2</v>
      </c>
      <c r="AB71" s="8">
        <f>'Data-Resource'!K6119</f>
        <v>15556560</v>
      </c>
      <c r="AC71" s="8">
        <f>'Data-Resource'!I12179</f>
        <v>-2.5974025974026052E-2</v>
      </c>
      <c r="AD71" s="8">
        <f>'Data-Resource'!K12179</f>
        <v>571318</v>
      </c>
      <c r="AE71" s="8">
        <f>'Data-Resource'!I10664</f>
        <v>-1.2626262626262557E-2</v>
      </c>
      <c r="AF71" s="8">
        <f>'Data-Resource'!K10664</f>
        <v>150514</v>
      </c>
      <c r="AG71" s="8">
        <f>'Data-Resource'!I11169</f>
        <v>-8.9285909155321051E-3</v>
      </c>
      <c r="AH71" s="8">
        <f>'Data-Resource'!K11169</f>
        <v>284550</v>
      </c>
      <c r="AI71" s="8">
        <f>'Data-Resource'!I8139</f>
        <v>-5.6497175141241732E-3</v>
      </c>
      <c r="AJ71" s="8">
        <f>'Data-Resource'!K8139</f>
        <v>311200</v>
      </c>
      <c r="AK71" s="8">
        <f>'Data-Resource'!I8644</f>
        <v>-1.0244318199459139E-2</v>
      </c>
      <c r="AL71" s="8">
        <f>'Data-Resource'!K8644</f>
        <v>156891</v>
      </c>
      <c r="AM71" s="8">
        <f>'Data-Resource'!I9149</f>
        <v>-2.2369089984748361E-2</v>
      </c>
      <c r="AN71" s="8">
        <f>'Data-Resource'!K9149</f>
        <v>6441055</v>
      </c>
      <c r="AO71" s="8">
        <f>'Data-Resource'!I9654</f>
        <v>-2.6545749949091833E-2</v>
      </c>
      <c r="AP71" s="8">
        <f>'Data-Resource'!K9654</f>
        <v>993927</v>
      </c>
      <c r="AQ71" s="8">
        <f>'Data-Resource'!I10159</f>
        <v>-1.9572796431737777E-2</v>
      </c>
      <c r="AR71" s="8">
        <f>'Data-Resource'!K10159</f>
        <v>498508</v>
      </c>
    </row>
    <row r="72" spans="1:44" x14ac:dyDescent="0.3">
      <c r="A72" s="8" t="str">
        <f>'Data-Resource'!B60</f>
        <v>3-25-2019</v>
      </c>
      <c r="B72" s="8">
        <f>'Data-Resource'!I14705</f>
        <v>2.0709860804193313E-3</v>
      </c>
      <c r="C72" s="8">
        <f>'Data-Resource'!I11675</f>
        <v>3.6642566537816924E-2</v>
      </c>
      <c r="D72" s="8">
        <f>'Data-Resource'!K11675</f>
        <v>4595577</v>
      </c>
      <c r="E72" s="8">
        <f>'Data-Resource'!I565</f>
        <v>2.0143870503597144E-2</v>
      </c>
      <c r="F72" s="8">
        <f>'Data-Resource'!K565</f>
        <v>687243</v>
      </c>
      <c r="G72" s="8">
        <f>'Data-Resource'!I1070</f>
        <v>-2.6201135371178427E-3</v>
      </c>
      <c r="H72" s="8">
        <f>'Data-Resource'!K1070</f>
        <v>81442</v>
      </c>
      <c r="I72" s="8">
        <f>'Data-Resource'!I1575</f>
        <v>6.0506254527611658E-3</v>
      </c>
      <c r="J72" s="8">
        <f>'Data-Resource'!K1575</f>
        <v>903803</v>
      </c>
      <c r="K72" s="8">
        <f>'Data-Resource'!I2080</f>
        <v>1.9941401443734652E-3</v>
      </c>
      <c r="L72" s="8">
        <f>'Data-Resource'!K2080</f>
        <v>2538885</v>
      </c>
      <c r="M72" s="8">
        <f>'Data-Resource'!I2585</f>
        <v>-1.4544815443956416E-2</v>
      </c>
      <c r="N72" s="8">
        <f>'Data-Resource'!K2585</f>
        <v>6216812</v>
      </c>
      <c r="O72" s="8">
        <f>'Data-Resource'!I3090</f>
        <v>1.0042333964215618E-2</v>
      </c>
      <c r="P72" s="8">
        <f>'Data-Resource'!K3090</f>
        <v>558176</v>
      </c>
      <c r="Q72" s="8">
        <f>'Data-Resource'!I3595</f>
        <v>-1.1594492753622399E-3</v>
      </c>
      <c r="R72" s="8">
        <f>'Data-Resource'!K3595</f>
        <v>1544865</v>
      </c>
      <c r="S72" s="8">
        <f>'Data-Resource'!I4100</f>
        <v>7.2932892504757587E-4</v>
      </c>
      <c r="T72" s="8">
        <f>'Data-Resource'!K4100</f>
        <v>362913</v>
      </c>
      <c r="U72" s="8">
        <f>'Data-Resource'!I4605</f>
        <v>-4.9217270693512746E-3</v>
      </c>
      <c r="V72" s="8">
        <f>'Data-Resource'!K4605</f>
        <v>370744</v>
      </c>
      <c r="W72" s="8">
        <f>'Data-Resource'!I5110</f>
        <v>-3.4482758620690908E-3</v>
      </c>
      <c r="X72" s="8">
        <f>'Data-Resource'!K5110</f>
        <v>12408848</v>
      </c>
      <c r="Y72" s="8">
        <f>'Data-Resource'!I5615</f>
        <v>1.7556530898876154E-3</v>
      </c>
      <c r="Z72" s="8">
        <f>'Data-Resource'!K5615</f>
        <v>2208854</v>
      </c>
      <c r="AA72" s="8">
        <f>'Data-Resource'!I6120</f>
        <v>-5.4365206267987963E-3</v>
      </c>
      <c r="AB72" s="8">
        <f>'Data-Resource'!K6120</f>
        <v>10622857</v>
      </c>
      <c r="AC72" s="8">
        <f>'Data-Resource'!I12180</f>
        <v>1.4761407126215919E-3</v>
      </c>
      <c r="AD72" s="8">
        <f>'Data-Resource'!K12180</f>
        <v>373108</v>
      </c>
      <c r="AE72" s="8">
        <f>'Data-Resource'!I10665</f>
        <v>6.680308118798284E-3</v>
      </c>
      <c r="AF72" s="8">
        <f>'Data-Resource'!K10665</f>
        <v>108064</v>
      </c>
      <c r="AG72" s="8">
        <f>'Data-Resource'!I11170</f>
        <v>1.5105739572779945E-2</v>
      </c>
      <c r="AH72" s="8">
        <f>'Data-Resource'!K11170</f>
        <v>207270</v>
      </c>
      <c r="AI72" s="8">
        <f>'Data-Resource'!I8140</f>
        <v>-2.722631877481568E-2</v>
      </c>
      <c r="AJ72" s="8">
        <f>'Data-Resource'!K8140</f>
        <v>92813</v>
      </c>
      <c r="AK72" s="8">
        <f>'Data-Resource'!I8645</f>
        <v>0</v>
      </c>
      <c r="AL72" s="8">
        <f>'Data-Resource'!K8645</f>
        <v>139350</v>
      </c>
      <c r="AM72" s="8">
        <f>'Data-Resource'!I9150</f>
        <v>-1.1315789473684144E-2</v>
      </c>
      <c r="AN72" s="8">
        <f>'Data-Resource'!K9150</f>
        <v>5138520</v>
      </c>
      <c r="AO72" s="8">
        <f>'Data-Resource'!I9655</f>
        <v>4.3117346600331412E-3</v>
      </c>
      <c r="AP72" s="8">
        <f>'Data-Resource'!K9655</f>
        <v>568715</v>
      </c>
      <c r="AQ72" s="8">
        <f>'Data-Resource'!I10160</f>
        <v>7.1428265306121572E-3</v>
      </c>
      <c r="AR72" s="8">
        <f>'Data-Resource'!K10160</f>
        <v>273226</v>
      </c>
    </row>
    <row r="73" spans="1:44" x14ac:dyDescent="0.3">
      <c r="A73" s="8" t="str">
        <f>'Data-Resource'!B61</f>
        <v>3-26-2019</v>
      </c>
      <c r="B73" s="8">
        <f>'Data-Resource'!I14706</f>
        <v>3.9827733722043544E-3</v>
      </c>
      <c r="C73" s="8">
        <f>'Data-Resource'!I11676</f>
        <v>-2.2913337851336282E-2</v>
      </c>
      <c r="D73" s="8">
        <f>'Data-Resource'!K11676</f>
        <v>4450571</v>
      </c>
      <c r="E73" s="8">
        <f>'Data-Resource'!I566</f>
        <v>6.1061673867401764E-3</v>
      </c>
      <c r="F73" s="8">
        <f>'Data-Resource'!K566</f>
        <v>503227</v>
      </c>
      <c r="G73" s="8">
        <f>'Data-Resource'!I1071</f>
        <v>9.3700675104967292E-3</v>
      </c>
      <c r="H73" s="8">
        <f>'Data-Resource'!K1071</f>
        <v>94429</v>
      </c>
      <c r="I73" s="8">
        <f>'Data-Resource'!I1576</f>
        <v>3.8613706583193528E-3</v>
      </c>
      <c r="J73" s="8">
        <f>'Data-Resource'!K1576</f>
        <v>951406</v>
      </c>
      <c r="K73" s="8">
        <f>'Data-Resource'!I2081</f>
        <v>-1.9878439759069264E-3</v>
      </c>
      <c r="L73" s="8">
        <f>'Data-Resource'!K2081</f>
        <v>2249007</v>
      </c>
      <c r="M73" s="8">
        <f>'Data-Resource'!I2586</f>
        <v>-5.4025966294424799E-3</v>
      </c>
      <c r="N73" s="8">
        <f>'Data-Resource'!K2586</f>
        <v>6773637</v>
      </c>
      <c r="O73" s="8">
        <f>'Data-Resource'!I3091</f>
        <v>1.2362064290553214E-2</v>
      </c>
      <c r="P73" s="8">
        <f>'Data-Resource'!K3091</f>
        <v>685834</v>
      </c>
      <c r="Q73" s="8">
        <f>'Data-Resource'!I3596</f>
        <v>-1.4225504633843948E-2</v>
      </c>
      <c r="R73" s="8">
        <f>'Data-Resource'!K3596</f>
        <v>2153100</v>
      </c>
      <c r="S73" s="8">
        <f>'Data-Resource'!I4101</f>
        <v>-1.0507224637681108E-2</v>
      </c>
      <c r="T73" s="8">
        <f>'Data-Resource'!K4101</f>
        <v>522972</v>
      </c>
      <c r="U73" s="8">
        <f>'Data-Resource'!I4606</f>
        <v>8.9206067604033802E-3</v>
      </c>
      <c r="V73" s="8">
        <f>'Data-Resource'!K4606</f>
        <v>407263</v>
      </c>
      <c r="W73" s="8">
        <f>'Data-Resource'!I5111</f>
        <v>1.1772853185595551E-2</v>
      </c>
      <c r="X73" s="8">
        <f>'Data-Resource'!K5111</f>
        <v>12792264</v>
      </c>
      <c r="Y73" s="8">
        <f>'Data-Resource'!I5616</f>
        <v>-3.4907504362999807E-4</v>
      </c>
      <c r="Z73" s="8">
        <f>'Data-Resource'!K5616</f>
        <v>1860325</v>
      </c>
      <c r="AA73" s="8">
        <f>'Data-Resource'!I6121</f>
        <v>5.7896429720166055E-3</v>
      </c>
      <c r="AB73" s="8">
        <f>'Data-Resource'!K6121</f>
        <v>9518525</v>
      </c>
      <c r="AC73" s="8">
        <f>'Data-Resource'!I12181</f>
        <v>6.1587894990281786E-3</v>
      </c>
      <c r="AD73" s="8">
        <f>'Data-Resource'!K12181</f>
        <v>564520</v>
      </c>
      <c r="AE73" s="8">
        <f>'Data-Resource'!I10666</f>
        <v>1.2188974469953609E-2</v>
      </c>
      <c r="AF73" s="8">
        <f>'Data-Resource'!K10666</f>
        <v>150796</v>
      </c>
      <c r="AG73" s="8">
        <f>'Data-Resource'!I11171</f>
        <v>9.8425198787898405E-3</v>
      </c>
      <c r="AH73" s="8">
        <f>'Data-Resource'!K11171</f>
        <v>329830</v>
      </c>
      <c r="AI73" s="8">
        <f>'Data-Resource'!I8141</f>
        <v>5.8651026392950211E-4</v>
      </c>
      <c r="AJ73" s="8">
        <f>'Data-Resource'!K8141</f>
        <v>197572</v>
      </c>
      <c r="AK73" s="8">
        <f>'Data-Resource'!I8646</f>
        <v>-3.1695246395290091E-3</v>
      </c>
      <c r="AL73" s="8">
        <f>'Data-Resource'!K8646</f>
        <v>143195</v>
      </c>
      <c r="AM73" s="8">
        <f>'Data-Resource'!I9151</f>
        <v>-5.5674440314185036E-3</v>
      </c>
      <c r="AN73" s="8">
        <f>'Data-Resource'!K9151</f>
        <v>3965166</v>
      </c>
      <c r="AO73" s="8">
        <f>'Data-Resource'!I9656</f>
        <v>-2.6489668874171636E-3</v>
      </c>
      <c r="AP73" s="8">
        <f>'Data-Resource'!K9656</f>
        <v>604672</v>
      </c>
      <c r="AQ73" s="8">
        <f>'Data-Resource'!I10161</f>
        <v>8.0810101010103587E-4</v>
      </c>
      <c r="AR73" s="8">
        <f>'Data-Resource'!K10161</f>
        <v>536385</v>
      </c>
    </row>
    <row r="74" spans="1:44" x14ac:dyDescent="0.3">
      <c r="A74" s="8" t="str">
        <f>'Data-Resource'!B62</f>
        <v>3-27-2019</v>
      </c>
      <c r="B74" s="8">
        <f>'Data-Resource'!I14707</f>
        <v>-1.7466086099076461E-3</v>
      </c>
      <c r="C74" s="8">
        <f>'Data-Resource'!I11677</f>
        <v>-1.6673197165485141E-3</v>
      </c>
      <c r="D74" s="8">
        <f>'Data-Resource'!K11677</f>
        <v>2769133</v>
      </c>
      <c r="E74" s="8">
        <f>'Data-Resource'!I567</f>
        <v>-3.7261435080504705E-3</v>
      </c>
      <c r="F74" s="8">
        <f>'Data-Resource'!K567</f>
        <v>531166</v>
      </c>
      <c r="G74" s="8">
        <f>'Data-Resource'!I1072</f>
        <v>-1.6340408510638366E-2</v>
      </c>
      <c r="H74" s="8">
        <f>'Data-Resource'!K1072</f>
        <v>60929</v>
      </c>
      <c r="I74" s="8">
        <f>'Data-Resource'!I1577</f>
        <v>3.9549690500205893E-3</v>
      </c>
      <c r="J74" s="8">
        <f>'Data-Resource'!K1577</f>
        <v>1071574</v>
      </c>
      <c r="K74" s="8">
        <f>'Data-Resource'!I2082</f>
        <v>-4.1290106152166049E-3</v>
      </c>
      <c r="L74" s="8">
        <f>'Data-Resource'!K2082</f>
        <v>2903194</v>
      </c>
      <c r="M74" s="8">
        <f>'Data-Resource'!I2587</f>
        <v>-1.7442873977224077E-2</v>
      </c>
      <c r="N74" s="8">
        <f>'Data-Resource'!K2587</f>
        <v>5808176</v>
      </c>
      <c r="O74" s="8">
        <f>'Data-Resource'!I3092</f>
        <v>1.3095045974410959E-3</v>
      </c>
      <c r="P74" s="8">
        <f>'Data-Resource'!K3092</f>
        <v>513892</v>
      </c>
      <c r="Q74" s="8">
        <f>'Data-Resource'!I3597</f>
        <v>-3.9415620437957587E-3</v>
      </c>
      <c r="R74" s="8">
        <f>'Data-Resource'!K3597</f>
        <v>1876013</v>
      </c>
      <c r="S74" s="8">
        <f>'Data-Resource'!I4102</f>
        <v>-1.9672109289617424E-2</v>
      </c>
      <c r="T74" s="8">
        <f>'Data-Resource'!K4102</f>
        <v>681902</v>
      </c>
      <c r="U74" s="8">
        <f>'Data-Resource'!I4607</f>
        <v>2.6443632255010834E-3</v>
      </c>
      <c r="V74" s="8">
        <f>'Data-Resource'!K4607</f>
        <v>491500</v>
      </c>
      <c r="W74" s="8">
        <f>'Data-Resource'!I5112</f>
        <v>2.5102319236016416E-2</v>
      </c>
      <c r="X74" s="8">
        <f>'Data-Resource'!K5112</f>
        <v>17957142</v>
      </c>
      <c r="Y74" s="8">
        <f>'Data-Resource'!I5617</f>
        <v>6.9808027923211275E-3</v>
      </c>
      <c r="Z74" s="8">
        <f>'Data-Resource'!K5617</f>
        <v>3700801</v>
      </c>
      <c r="AA74" s="8">
        <f>'Data-Resource'!I6122</f>
        <v>2.2435897435897282E-3</v>
      </c>
      <c r="AB74" s="8">
        <f>'Data-Resource'!K6122</f>
        <v>12612504</v>
      </c>
      <c r="AC74" s="8">
        <f>'Data-Resource'!I12182</f>
        <v>-1.5856148388746404E-2</v>
      </c>
      <c r="AD74" s="8">
        <f>'Data-Resource'!K12182</f>
        <v>572629</v>
      </c>
      <c r="AE74" s="8">
        <f>'Data-Resource'!I10667</f>
        <v>-1.3595226175370905E-2</v>
      </c>
      <c r="AF74" s="8">
        <f>'Data-Resource'!K10667</f>
        <v>120688</v>
      </c>
      <c r="AG74" s="8">
        <f>'Data-Resource'!I11172</f>
        <v>3.9215882352941801E-3</v>
      </c>
      <c r="AH74" s="8">
        <f>'Data-Resource'!K11172</f>
        <v>189270</v>
      </c>
      <c r="AI74" s="8">
        <f>'Data-Resource'!I8142</f>
        <v>-2.9668411867364835E-2</v>
      </c>
      <c r="AJ74" s="8">
        <f>'Data-Resource'!K8142</f>
        <v>166910</v>
      </c>
      <c r="AK74" s="8">
        <f>'Data-Resource'!I8647</f>
        <v>3.167014968321061E-3</v>
      </c>
      <c r="AL74" s="8">
        <f>'Data-Resource'!K8647</f>
        <v>147398</v>
      </c>
      <c r="AM74" s="8">
        <f>'Data-Resource'!I9152</f>
        <v>-5.1986033163744866E-2</v>
      </c>
      <c r="AN74" s="8">
        <f>'Data-Resource'!K9152</f>
        <v>16646499</v>
      </c>
      <c r="AO74" s="8">
        <f>'Data-Resource'!I9657</f>
        <v>-4.2961598619400236E-3</v>
      </c>
      <c r="AP74" s="8">
        <f>'Data-Resource'!K9657</f>
        <v>775563</v>
      </c>
      <c r="AQ74" s="8">
        <f>'Data-Resource'!I10162</f>
        <v>3.0272856312267976E-3</v>
      </c>
      <c r="AR74" s="8">
        <f>'Data-Resource'!K10162</f>
        <v>546008</v>
      </c>
    </row>
    <row r="75" spans="1:44" x14ac:dyDescent="0.3">
      <c r="A75" s="8" t="str">
        <f>'Data-Resource'!B63</f>
        <v>3-28-2019</v>
      </c>
      <c r="B75" s="8">
        <f>'Data-Resource'!I14708</f>
        <v>5.252946829630167E-4</v>
      </c>
      <c r="C75" s="8">
        <f>'Data-Resource'!I11678</f>
        <v>-2.0999160898746818E-3</v>
      </c>
      <c r="D75" s="8">
        <f>'Data-Resource'!K11678</f>
        <v>2416147</v>
      </c>
      <c r="E75" s="8">
        <f>'Data-Resource'!I568</f>
        <v>2.3331777554852166E-3</v>
      </c>
      <c r="F75" s="8">
        <f>'Data-Resource'!K568</f>
        <v>502300</v>
      </c>
      <c r="G75" s="8">
        <f>'Data-Resource'!I1073</f>
        <v>5.8833707235963345E-3</v>
      </c>
      <c r="H75" s="8">
        <f>'Data-Resource'!K1073</f>
        <v>57431</v>
      </c>
      <c r="I75" s="8">
        <f>'Data-Resource'!I1578</f>
        <v>-1.3150986542502948E-3</v>
      </c>
      <c r="J75" s="8">
        <f>'Data-Resource'!K1578</f>
        <v>845995</v>
      </c>
      <c r="K75" s="8">
        <f>'Data-Resource'!I2083</f>
        <v>5.3689061092526856E-3</v>
      </c>
      <c r="L75" s="8">
        <f>'Data-Resource'!K2083</f>
        <v>2115910</v>
      </c>
      <c r="M75" s="8">
        <f>'Data-Resource'!I2588</f>
        <v>3.000912973434092E-2</v>
      </c>
      <c r="N75" s="8">
        <f>'Data-Resource'!K2588</f>
        <v>7101635</v>
      </c>
      <c r="O75" s="8">
        <f>'Data-Resource'!I3093</f>
        <v>6.3304298298265229E-3</v>
      </c>
      <c r="P75" s="8">
        <f>'Data-Resource'!K3093</f>
        <v>355955</v>
      </c>
      <c r="Q75" s="8">
        <f>'Data-Resource'!I3598</f>
        <v>-1.4707898652975035E-3</v>
      </c>
      <c r="R75" s="8">
        <f>'Data-Resource'!K3598</f>
        <v>1416893</v>
      </c>
      <c r="S75" s="8">
        <f>'Data-Resource'!I4103</f>
        <v>-1.862891248797846E-3</v>
      </c>
      <c r="T75" s="8">
        <f>'Data-Resource'!K4103</f>
        <v>708019</v>
      </c>
      <c r="U75" s="8">
        <f>'Data-Resource'!I4608</f>
        <v>8.7833993637834943E-4</v>
      </c>
      <c r="V75" s="8">
        <f>'Data-Resource'!K4608</f>
        <v>280539</v>
      </c>
      <c r="W75" s="8">
        <f>'Data-Resource'!I5113</f>
        <v>-2.6689914163090307E-2</v>
      </c>
      <c r="X75" s="8">
        <f>'Data-Resource'!K5113</f>
        <v>18128926</v>
      </c>
      <c r="Y75" s="8">
        <f>'Data-Resource'!I5618</f>
        <v>-4.5045389984566747E-3</v>
      </c>
      <c r="Z75" s="8">
        <f>'Data-Resource'!K5618</f>
        <v>1946590</v>
      </c>
      <c r="AA75" s="8">
        <f>'Data-Resource'!I6123</f>
        <v>-5.4434838296509606E-3</v>
      </c>
      <c r="AB75" s="8">
        <f>'Data-Resource'!K6123</f>
        <v>15271969</v>
      </c>
      <c r="AC75" s="8">
        <f>'Data-Resource'!I12183</f>
        <v>-8.7838108108108624E-3</v>
      </c>
      <c r="AD75" s="8">
        <f>'Data-Resource'!K12183</f>
        <v>614281</v>
      </c>
      <c r="AE75" s="8">
        <f>'Data-Resource'!I10668</f>
        <v>1.8442653971967097E-2</v>
      </c>
      <c r="AF75" s="8">
        <f>'Data-Resource'!K10668</f>
        <v>84157</v>
      </c>
      <c r="AG75" s="8">
        <f>'Data-Resource'!I11173</f>
        <v>1.5686254901960767E-2</v>
      </c>
      <c r="AH75" s="8">
        <f>'Data-Resource'!K11173</f>
        <v>177430</v>
      </c>
      <c r="AI75" s="8">
        <f>'Data-Resource'!I8143</f>
        <v>5.4151624548736373E-3</v>
      </c>
      <c r="AJ75" s="8">
        <f>'Data-Resource'!K8143</f>
        <v>97204</v>
      </c>
      <c r="AK75" s="8">
        <f>'Data-Resource'!I8648</f>
        <v>7.8800629175714422E-4</v>
      </c>
      <c r="AL75" s="8">
        <f>'Data-Resource'!K8648</f>
        <v>117827</v>
      </c>
      <c r="AM75" s="8">
        <f>'Data-Resource'!I9153</f>
        <v>-4.002287021154763E-3</v>
      </c>
      <c r="AN75" s="8">
        <f>'Data-Resource'!K9153</f>
        <v>9968142</v>
      </c>
      <c r="AO75" s="8">
        <f>'Data-Resource'!I9658</f>
        <v>1.5893999999999874E-2</v>
      </c>
      <c r="AP75" s="8">
        <f>'Data-Resource'!K9658</f>
        <v>769905</v>
      </c>
      <c r="AQ75" s="8">
        <f>'Data-Resource'!I10163</f>
        <v>1.5687831542883487E-2</v>
      </c>
      <c r="AR75" s="8">
        <f>'Data-Resource'!K10163</f>
        <v>612601</v>
      </c>
    </row>
    <row r="76" spans="1:44" x14ac:dyDescent="0.3">
      <c r="A76" s="8" t="str">
        <f>'Data-Resource'!B64</f>
        <v>3-29-2019</v>
      </c>
      <c r="B76" s="8">
        <f>'Data-Resource'!I14709</f>
        <v>2.954223337328114E-3</v>
      </c>
      <c r="C76" s="8">
        <f>'Data-Resource'!I11679</f>
        <v>-4.1823504809708744E-4</v>
      </c>
      <c r="D76" s="8">
        <f>'Data-Resource'!K11679</f>
        <v>2292885</v>
      </c>
      <c r="E76" s="8">
        <f>'Data-Resource'!I569</f>
        <v>9.2426989623683911E-4</v>
      </c>
      <c r="F76" s="8">
        <f>'Data-Resource'!K569</f>
        <v>592739</v>
      </c>
      <c r="G76" s="8">
        <f>'Data-Resource'!I1074</f>
        <v>6.4912366503034977E-3</v>
      </c>
      <c r="H76" s="8">
        <f>'Data-Resource'!K1074</f>
        <v>49321</v>
      </c>
      <c r="I76" s="8">
        <f>'Data-Resource'!I1579</f>
        <v>9.0859664082988244E-4</v>
      </c>
      <c r="J76" s="8">
        <f>'Data-Resource'!K1579</f>
        <v>1253194</v>
      </c>
      <c r="K76" s="8">
        <f>'Data-Resource'!I2084</f>
        <v>-7.1212272727271316E-3</v>
      </c>
      <c r="L76" s="8">
        <f>'Data-Resource'!K2084</f>
        <v>3134996</v>
      </c>
      <c r="M76" s="8">
        <f>'Data-Resource'!I2589</f>
        <v>2.8571392857142792E-2</v>
      </c>
      <c r="N76" s="8">
        <f>'Data-Resource'!K2589</f>
        <v>5770978</v>
      </c>
      <c r="O76" s="8">
        <f>'Data-Resource'!I3094</f>
        <v>9.799673771762725E-3</v>
      </c>
      <c r="P76" s="8">
        <f>'Data-Resource'!K3094</f>
        <v>453325</v>
      </c>
      <c r="Q76" s="8">
        <f>'Data-Resource'!I3599</f>
        <v>4.2360649172666371E-3</v>
      </c>
      <c r="R76" s="8">
        <f>'Data-Resource'!K3599</f>
        <v>1887263</v>
      </c>
      <c r="S76" s="8">
        <f>'Data-Resource'!I4104</f>
        <v>0</v>
      </c>
      <c r="T76" s="8">
        <f>'Data-Resource'!K4104</f>
        <v>854503</v>
      </c>
      <c r="U76" s="8">
        <f>'Data-Resource'!I4609</f>
        <v>-2.617757462787989E-3</v>
      </c>
      <c r="V76" s="8">
        <f>'Data-Resource'!K4609</f>
        <v>309671</v>
      </c>
      <c r="W76" s="8">
        <f>'Data-Resource'!I5114</f>
        <v>1.3793103448276084E-3</v>
      </c>
      <c r="X76" s="8">
        <f>'Data-Resource'!K5114</f>
        <v>12195197</v>
      </c>
      <c r="Y76" s="8">
        <f>'Data-Resource'!I5619</f>
        <v>2.7662517289072865E-3</v>
      </c>
      <c r="Z76" s="8">
        <f>'Data-Resource'!K5619</f>
        <v>3143596</v>
      </c>
      <c r="AA76" s="8">
        <f>'Data-Resource'!I6124</f>
        <v>-3.3783783783796167E-4</v>
      </c>
      <c r="AB76" s="8">
        <f>'Data-Resource'!K6124</f>
        <v>15964412</v>
      </c>
      <c r="AC76" s="8">
        <f>'Data-Resource'!I12184</f>
        <v>8.1412216087501151E-3</v>
      </c>
      <c r="AD76" s="8">
        <f>'Data-Resource'!K12184</f>
        <v>595831</v>
      </c>
      <c r="AE76" s="8">
        <f>'Data-Resource'!I10669</f>
        <v>9.0000149999999775E-3</v>
      </c>
      <c r="AF76" s="8">
        <f>'Data-Resource'!K10669</f>
        <v>121723</v>
      </c>
      <c r="AG76" s="8">
        <f>'Data-Resource'!I11174</f>
        <v>-3.8535836665285757E-3</v>
      </c>
      <c r="AH76" s="8">
        <f>'Data-Resource'!K11174</f>
        <v>236570</v>
      </c>
      <c r="AI76" s="8">
        <f>'Data-Resource'!I8144</f>
        <v>-2.9744199881021512E-3</v>
      </c>
      <c r="AJ76" s="8">
        <f>'Data-Resource'!K8144</f>
        <v>243225</v>
      </c>
      <c r="AK76" s="8">
        <f>'Data-Resource'!I8649</f>
        <v>2.3492796166628424E-3</v>
      </c>
      <c r="AL76" s="8">
        <f>'Data-Resource'!K8649</f>
        <v>209542</v>
      </c>
      <c r="AM76" s="8">
        <f>'Data-Resource'!I9154</f>
        <v>1.492109124367833E-2</v>
      </c>
      <c r="AN76" s="8">
        <f>'Data-Resource'!K9154</f>
        <v>7552358</v>
      </c>
      <c r="AO76" s="8">
        <f>'Data-Resource'!I9659</f>
        <v>8.4033808998716687E-3</v>
      </c>
      <c r="AP76" s="8">
        <f>'Data-Resource'!K9659</f>
        <v>961246</v>
      </c>
      <c r="AQ76" s="8">
        <f>'Data-Resource'!I10164</f>
        <v>2.4654831860851378E-3</v>
      </c>
      <c r="AR76" s="8">
        <f>'Data-Resource'!K10164</f>
        <v>575539</v>
      </c>
    </row>
    <row r="77" spans="1:44" x14ac:dyDescent="0.3">
      <c r="A77" s="8" t="str">
        <f>'Data-Resource'!B65</f>
        <v>4-1-2019</v>
      </c>
      <c r="B77" s="8">
        <f>'Data-Resource'!I14710</f>
        <v>5.5788531923791377E-3</v>
      </c>
      <c r="C77" s="8">
        <f>'Data-Resource'!I11680</f>
        <v>-1.4577259475218752E-2</v>
      </c>
      <c r="D77" s="8">
        <f>'Data-Resource'!K11680</f>
        <v>2420420</v>
      </c>
      <c r="E77" s="8">
        <f>'Data-Resource'!I570</f>
        <v>4.3527926689576734E-3</v>
      </c>
      <c r="F77" s="8">
        <f>'Data-Resource'!K570</f>
        <v>800329</v>
      </c>
      <c r="G77" s="8">
        <f>'Data-Resource'!I1075</f>
        <v>-1.0915155514947901E-2</v>
      </c>
      <c r="H77" s="8">
        <f>'Data-Resource'!K1075</f>
        <v>58509</v>
      </c>
      <c r="I77" s="8">
        <f>'Data-Resource'!I1580</f>
        <v>-2.9998999999999982E-4</v>
      </c>
      <c r="J77" s="8">
        <f>'Data-Resource'!K1580</f>
        <v>1056008</v>
      </c>
      <c r="K77" s="8">
        <f>'Data-Resource'!I2085</f>
        <v>9.0099101804786699E-4</v>
      </c>
      <c r="L77" s="8">
        <f>'Data-Resource'!K2085</f>
        <v>3073623</v>
      </c>
      <c r="M77" s="8">
        <f>'Data-Resource'!I2590</f>
        <v>1.8887688002798313E-2</v>
      </c>
      <c r="N77" s="8">
        <f>'Data-Resource'!K2590</f>
        <v>3303003</v>
      </c>
      <c r="O77" s="8">
        <f>'Data-Resource'!I3095</f>
        <v>1.4973155080214519E-3</v>
      </c>
      <c r="P77" s="8">
        <f>'Data-Resource'!K3095</f>
        <v>670967</v>
      </c>
      <c r="Q77" s="8">
        <f>'Data-Resource'!I3600</f>
        <v>8.6154510140066631E-4</v>
      </c>
      <c r="R77" s="8">
        <f>'Data-Resource'!K3600</f>
        <v>2396741</v>
      </c>
      <c r="S77" s="8">
        <f>'Data-Resource'!I4105</f>
        <v>3.4285663003662967E-2</v>
      </c>
      <c r="T77" s="8">
        <f>'Data-Resource'!K4105</f>
        <v>1081538</v>
      </c>
      <c r="U77" s="8">
        <f>'Data-Resource'!I4610</f>
        <v>-4.7930544662309962E-3</v>
      </c>
      <c r="V77" s="8">
        <f>'Data-Resource'!K4610</f>
        <v>410603</v>
      </c>
      <c r="W77" s="8">
        <f>'Data-Resource'!I5115</f>
        <v>2.5480310669028356E-2</v>
      </c>
      <c r="X77" s="8">
        <f>'Data-Resource'!K5115</f>
        <v>14269978</v>
      </c>
      <c r="Y77" s="8">
        <f>'Data-Resource'!I5620</f>
        <v>6.1517771701982485E-3</v>
      </c>
      <c r="Z77" s="8">
        <f>'Data-Resource'!K5620</f>
        <v>3436736</v>
      </c>
      <c r="AA77" s="8">
        <f>'Data-Resource'!I6125</f>
        <v>-8.0829853159095771E-4</v>
      </c>
      <c r="AB77" s="8">
        <f>'Data-Resource'!K6125</f>
        <v>12465810</v>
      </c>
      <c r="AC77" s="8">
        <f>'Data-Resource'!I12185</f>
        <v>1.6203133032761028E-2</v>
      </c>
      <c r="AD77" s="8">
        <f>'Data-Resource'!K12185</f>
        <v>550072</v>
      </c>
      <c r="AE77" s="8">
        <f>'Data-Resource'!I10670</f>
        <v>0</v>
      </c>
      <c r="AF77" s="8">
        <f>'Data-Resource'!K10670</f>
        <v>150720</v>
      </c>
      <c r="AG77" s="8">
        <f>'Data-Resource'!I11175</f>
        <v>1.2511972810164111E-2</v>
      </c>
      <c r="AH77" s="8">
        <f>'Data-Resource'!K11175</f>
        <v>358130</v>
      </c>
      <c r="AI77" s="8">
        <f>'Data-Resource'!I8145</f>
        <v>-3.0952380952380926E-2</v>
      </c>
      <c r="AJ77" s="8">
        <f>'Data-Resource'!K8145</f>
        <v>140499</v>
      </c>
      <c r="AK77" s="8">
        <f>'Data-Resource'!I8650</f>
        <v>-3.0959288644564296E-3</v>
      </c>
      <c r="AL77" s="8">
        <f>'Data-Resource'!K8650</f>
        <v>180810</v>
      </c>
      <c r="AM77" s="8">
        <f>'Data-Resource'!I9155</f>
        <v>2.8111166666666871E-2</v>
      </c>
      <c r="AN77" s="8">
        <f>'Data-Resource'!K9155</f>
        <v>10690521</v>
      </c>
      <c r="AO77" s="8">
        <f>'Data-Resource'!I9660</f>
        <v>1.343564273635992E-2</v>
      </c>
      <c r="AP77" s="8">
        <f>'Data-Resource'!K9660</f>
        <v>711139</v>
      </c>
      <c r="AQ77" s="8">
        <f>'Data-Resource'!I10165</f>
        <v>-1.1285593497829477E-2</v>
      </c>
      <c r="AR77" s="8">
        <f>'Data-Resource'!K10165</f>
        <v>717338</v>
      </c>
    </row>
    <row r="78" spans="1:44" x14ac:dyDescent="0.3">
      <c r="A78" s="8" t="str">
        <f>'Data-Resource'!B66</f>
        <v>4-2-2019</v>
      </c>
      <c r="B78" s="8">
        <f>'Data-Resource'!I14711</f>
        <v>4.4047468040396224E-3</v>
      </c>
      <c r="C78" s="8">
        <f>'Data-Resource'!I11681</f>
        <v>3.3826638477802416E-3</v>
      </c>
      <c r="D78" s="8">
        <f>'Data-Resource'!K11681</f>
        <v>1685334</v>
      </c>
      <c r="E78" s="8">
        <f>'Data-Resource'!I571</f>
        <v>8.187345694227556E-3</v>
      </c>
      <c r="F78" s="8">
        <f>'Data-Resource'!K571</f>
        <v>558095</v>
      </c>
      <c r="G78" s="8">
        <f>'Data-Resource'!I1076</f>
        <v>-3.5701972421812692E-3</v>
      </c>
      <c r="H78" s="8">
        <f>'Data-Resource'!K1076</f>
        <v>61434</v>
      </c>
      <c r="I78" s="8">
        <f>'Data-Resource'!I1581</f>
        <v>8.7587586272459498E-3</v>
      </c>
      <c r="J78" s="8">
        <f>'Data-Resource'!K1581</f>
        <v>950273</v>
      </c>
      <c r="K78" s="8">
        <f>'Data-Resource'!I2086</f>
        <v>5.3876085004491156E-3</v>
      </c>
      <c r="L78" s="8">
        <f>'Data-Resource'!K2086</f>
        <v>2119412</v>
      </c>
      <c r="M78" s="8">
        <f>'Data-Resource'!I2591</f>
        <v>1.5799450455091894E-2</v>
      </c>
      <c r="N78" s="8">
        <f>'Data-Resource'!K2591</f>
        <v>3004556</v>
      </c>
      <c r="O78" s="8">
        <f>'Data-Resource'!I3096</f>
        <v>-3.8469864533663863E-3</v>
      </c>
      <c r="P78" s="8">
        <f>'Data-Resource'!K3096</f>
        <v>367408</v>
      </c>
      <c r="Q78" s="8">
        <f>'Data-Resource'!I3601</f>
        <v>2.1798321161695691E-2</v>
      </c>
      <c r="R78" s="8">
        <f>'Data-Resource'!K3601</f>
        <v>2622991</v>
      </c>
      <c r="S78" s="8">
        <f>'Data-Resource'!I4106</f>
        <v>2.4833262028760204E-2</v>
      </c>
      <c r="T78" s="8">
        <f>'Data-Resource'!K4106</f>
        <v>884695</v>
      </c>
      <c r="U78" s="8">
        <f>'Data-Resource'!I4611</f>
        <v>9.1743383794060593E-3</v>
      </c>
      <c r="V78" s="8">
        <f>'Data-Resource'!K4611</f>
        <v>403556</v>
      </c>
      <c r="W78" s="8">
        <f>'Data-Resource'!I5116</f>
        <v>1.05680317040954E-3</v>
      </c>
      <c r="X78" s="8">
        <f>'Data-Resource'!K5116</f>
        <v>10518200</v>
      </c>
      <c r="Y78" s="8">
        <f>'Data-Resource'!I5621</f>
        <v>-1.0330922509265413E-3</v>
      </c>
      <c r="Z78" s="8">
        <f>'Data-Resource'!K5621</f>
        <v>5160143</v>
      </c>
      <c r="AA78" s="8">
        <f>'Data-Resource'!I6126</f>
        <v>-2.1540118470651445E-3</v>
      </c>
      <c r="AB78" s="8">
        <f>'Data-Resource'!K6126</f>
        <v>9258529</v>
      </c>
      <c r="AC78" s="8">
        <f>'Data-Resource'!I12186</f>
        <v>-1.6480569284438303E-2</v>
      </c>
      <c r="AD78" s="8">
        <f>'Data-Resource'!K12186</f>
        <v>591410</v>
      </c>
      <c r="AE78" s="8">
        <f>'Data-Resource'!I10671</f>
        <v>-6.310694174757334E-3</v>
      </c>
      <c r="AF78" s="8">
        <f>'Data-Resource'!K10671</f>
        <v>118256</v>
      </c>
      <c r="AG78" s="8">
        <f>'Data-Resource'!I11176</f>
        <v>1.9011977909200565E-3</v>
      </c>
      <c r="AH78" s="8">
        <f>'Data-Resource'!K11176</f>
        <v>324350</v>
      </c>
      <c r="AI78" s="8">
        <f>'Data-Resource'!I8146</f>
        <v>-1.8495684340320527E-2</v>
      </c>
      <c r="AJ78" s="8">
        <f>'Data-Resource'!K8146</f>
        <v>171465</v>
      </c>
      <c r="AK78" s="8">
        <f>'Data-Resource'!I8651</f>
        <v>8.540302596110827E-3</v>
      </c>
      <c r="AL78" s="8">
        <f>'Data-Resource'!K8651</f>
        <v>140768</v>
      </c>
      <c r="AM78" s="8">
        <f>'Data-Resource'!I9156</f>
        <v>1.6064744801333967E-2</v>
      </c>
      <c r="AN78" s="8">
        <f>'Data-Resource'!K9156</f>
        <v>5607393</v>
      </c>
      <c r="AO78" s="8">
        <f>'Data-Resource'!I9661</f>
        <v>4.754358161648117E-3</v>
      </c>
      <c r="AP78" s="8">
        <f>'Data-Resource'!K9661</f>
        <v>505675</v>
      </c>
      <c r="AQ78" s="8">
        <f>'Data-Resource'!I10166</f>
        <v>4.9385679012351272E-4</v>
      </c>
      <c r="AR78" s="8">
        <f>'Data-Resource'!K10166</f>
        <v>330199</v>
      </c>
    </row>
    <row r="79" spans="1:44" x14ac:dyDescent="0.3">
      <c r="A79" s="8" t="str">
        <f>'Data-Resource'!B67</f>
        <v>4-3-2019</v>
      </c>
      <c r="B79" s="8">
        <f>'Data-Resource'!I14712</f>
        <v>8.3506247569256498E-3</v>
      </c>
      <c r="C79" s="8">
        <f>'Data-Resource'!I11682</f>
        <v>6.2893081761006431E-3</v>
      </c>
      <c r="D79" s="8">
        <f>'Data-Resource'!K11682</f>
        <v>2141975</v>
      </c>
      <c r="E79" s="8">
        <f>'Data-Resource'!I572</f>
        <v>-1.5631577015584811E-3</v>
      </c>
      <c r="F79" s="8">
        <f>'Data-Resource'!K572</f>
        <v>575660</v>
      </c>
      <c r="G79" s="8">
        <f>'Data-Resource'!I1077</f>
        <v>1.3516134824702569E-3</v>
      </c>
      <c r="H79" s="8">
        <f>'Data-Resource'!K1077</f>
        <v>53436</v>
      </c>
      <c r="I79" s="8">
        <f>'Data-Resource'!I1582</f>
        <v>1.3556814979832956E-2</v>
      </c>
      <c r="J79" s="8">
        <f>'Data-Resource'!K1582</f>
        <v>1358741</v>
      </c>
      <c r="K79" s="8">
        <f>'Data-Resource'!I2087</f>
        <v>2.3156341158273894E-2</v>
      </c>
      <c r="L79" s="8">
        <f>'Data-Resource'!K2087</f>
        <v>4185426</v>
      </c>
      <c r="M79" s="8">
        <f>'Data-Resource'!I2592</f>
        <v>1.0200685789309053E-2</v>
      </c>
      <c r="N79" s="8">
        <f>'Data-Resource'!K2592</f>
        <v>3490389</v>
      </c>
      <c r="O79" s="8">
        <f>'Data-Resource'!I3097</f>
        <v>-7.8891788521585089E-3</v>
      </c>
      <c r="P79" s="8">
        <f>'Data-Resource'!K3097</f>
        <v>499057</v>
      </c>
      <c r="Q79" s="8">
        <f>'Data-Resource'!I3602</f>
        <v>6.6574759128286759E-3</v>
      </c>
      <c r="R79" s="8">
        <f>'Data-Resource'!K3602</f>
        <v>2166661</v>
      </c>
      <c r="S79" s="8">
        <f>'Data-Resource'!I4107</f>
        <v>1.3238727259936344E-2</v>
      </c>
      <c r="T79" s="8">
        <f>'Data-Resource'!K4107</f>
        <v>892573</v>
      </c>
      <c r="U79" s="8">
        <f>'Data-Resource'!I4612</f>
        <v>4.7230829898605321E-3</v>
      </c>
      <c r="V79" s="8">
        <f>'Data-Resource'!K4612</f>
        <v>564400</v>
      </c>
      <c r="W79" s="8">
        <f>'Data-Resource'!I5117</f>
        <v>-2.2187418428609011E-3</v>
      </c>
      <c r="X79" s="8">
        <f>'Data-Resource'!K5117</f>
        <v>14507731</v>
      </c>
      <c r="Y79" s="8">
        <f>'Data-Resource'!I5622</f>
        <v>2.0167493425653379E-2</v>
      </c>
      <c r="Z79" s="8">
        <f>'Data-Resource'!K5622</f>
        <v>4623691</v>
      </c>
      <c r="AA79" s="8">
        <f>'Data-Resource'!I6127</f>
        <v>4.3004972449939647E-3</v>
      </c>
      <c r="AB79" s="8">
        <f>'Data-Resource'!K6127</f>
        <v>11751095</v>
      </c>
      <c r="AC79" s="8">
        <f>'Data-Resource'!I12187</f>
        <v>6.7403612833647937E-3</v>
      </c>
      <c r="AD79" s="8">
        <f>'Data-Resource'!K12187</f>
        <v>478716</v>
      </c>
      <c r="AE79" s="8">
        <f>'Data-Resource'!I10672</f>
        <v>1.7509683341156945E-2</v>
      </c>
      <c r="AF79" s="8">
        <f>'Data-Resource'!K10672</f>
        <v>115523</v>
      </c>
      <c r="AG79" s="8">
        <f>'Data-Resource'!I11177</f>
        <v>4.7125354328471413E-3</v>
      </c>
      <c r="AH79" s="8">
        <f>'Data-Resource'!K11177</f>
        <v>281120</v>
      </c>
      <c r="AI79" s="8">
        <f>'Data-Resource'!I8147</f>
        <v>2.4020227560050504E-2</v>
      </c>
      <c r="AJ79" s="8">
        <f>'Data-Resource'!K8147</f>
        <v>261568</v>
      </c>
      <c r="AK79" s="8">
        <f>'Data-Resource'!I8652</f>
        <v>1.1450381679389405E-2</v>
      </c>
      <c r="AL79" s="8">
        <f>'Data-Resource'!K8652</f>
        <v>240237</v>
      </c>
      <c r="AM79" s="8">
        <f>'Data-Resource'!I9157</f>
        <v>3.0157120418847959E-2</v>
      </c>
      <c r="AN79" s="8">
        <f>'Data-Resource'!K9157</f>
        <v>8983920</v>
      </c>
      <c r="AO79" s="8">
        <f>'Data-Resource'!I9662</f>
        <v>1.9650617224255307E-2</v>
      </c>
      <c r="AP79" s="8">
        <f>'Data-Resource'!K9662</f>
        <v>1006407</v>
      </c>
      <c r="AQ79" s="8">
        <f>'Data-Resource'!I10167</f>
        <v>-8.8235490196078344E-3</v>
      </c>
      <c r="AR79" s="8">
        <f>'Data-Resource'!K10167</f>
        <v>498417</v>
      </c>
    </row>
    <row r="80" spans="1:44" x14ac:dyDescent="0.3">
      <c r="A80" s="8" t="str">
        <f>'Data-Resource'!B68</f>
        <v>4-4-2019</v>
      </c>
      <c r="B80" s="8">
        <f>'Data-Resource'!I14713</f>
        <v>5.3166869305712565E-3</v>
      </c>
      <c r="C80" s="8">
        <f>'Data-Resource'!I11683</f>
        <v>-7.9530350754723443E-3</v>
      </c>
      <c r="D80" s="8">
        <f>'Data-Resource'!K11683</f>
        <v>2759035</v>
      </c>
      <c r="E80" s="8">
        <f>'Data-Resource'!I573</f>
        <v>1.297536465324386E-2</v>
      </c>
      <c r="F80" s="8">
        <f>'Data-Resource'!K573</f>
        <v>832637</v>
      </c>
      <c r="G80" s="8">
        <f>'Data-Resource'!I1078</f>
        <v>-3.8877535496957241E-3</v>
      </c>
      <c r="H80" s="8">
        <f>'Data-Resource'!K1078</f>
        <v>61172</v>
      </c>
      <c r="I80" s="8">
        <f>'Data-Resource'!I1583</f>
        <v>6.0871680714731299E-3</v>
      </c>
      <c r="J80" s="8">
        <f>'Data-Resource'!K1583</f>
        <v>982965</v>
      </c>
      <c r="K80" s="8">
        <f>'Data-Resource'!I2088</f>
        <v>1.593986332589759E-3</v>
      </c>
      <c r="L80" s="8">
        <f>'Data-Resource'!K2088</f>
        <v>2624021</v>
      </c>
      <c r="M80" s="8">
        <f>'Data-Resource'!I2593</f>
        <v>4.1370180373985601E-3</v>
      </c>
      <c r="N80" s="8">
        <f>'Data-Resource'!K2593</f>
        <v>2718805</v>
      </c>
      <c r="O80" s="8">
        <f>'Data-Resource'!I3098</f>
        <v>4.0859892473117656E-3</v>
      </c>
      <c r="P80" s="8">
        <f>'Data-Resource'!K3098</f>
        <v>249111</v>
      </c>
      <c r="Q80" s="8">
        <f>'Data-Resource'!I3603</f>
        <v>1.5086449826989678E-2</v>
      </c>
      <c r="R80" s="8">
        <f>'Data-Resource'!K3603</f>
        <v>2168174</v>
      </c>
      <c r="S80" s="8">
        <f>'Data-Resource'!I4108</f>
        <v>7.1631100733371752E-3</v>
      </c>
      <c r="T80" s="8">
        <f>'Data-Resource'!K4108</f>
        <v>617638</v>
      </c>
      <c r="U80" s="8">
        <f>'Data-Resource'!I4613</f>
        <v>-2.1394951157808419E-3</v>
      </c>
      <c r="V80" s="8">
        <f>'Data-Resource'!K4613</f>
        <v>496812</v>
      </c>
      <c r="W80" s="8">
        <f>'Data-Resource'!I5118</f>
        <v>-1.0540184453228551E-3</v>
      </c>
      <c r="X80" s="8">
        <f>'Data-Resource'!K5118</f>
        <v>17028157</v>
      </c>
      <c r="Y80" s="8">
        <f>'Data-Resource'!I5623</f>
        <v>7.7506995029721143E-3</v>
      </c>
      <c r="Z80" s="8">
        <f>'Data-Resource'!K5623</f>
        <v>2312597</v>
      </c>
      <c r="AA80" s="8">
        <f>'Data-Resource'!I6128</f>
        <v>7.496653279785867E-3</v>
      </c>
      <c r="AB80" s="8">
        <f>'Data-Resource'!K6128</f>
        <v>10102252</v>
      </c>
      <c r="AC80" s="8">
        <f>'Data-Resource'!I12188</f>
        <v>-1.6621957550186625E-2</v>
      </c>
      <c r="AD80" s="8">
        <f>'Data-Resource'!K12188</f>
        <v>442724</v>
      </c>
      <c r="AE80" s="8">
        <f>'Data-Resource'!I10673</f>
        <v>-9.5738154975718475E-4</v>
      </c>
      <c r="AF80" s="8">
        <f>'Data-Resource'!K10673</f>
        <v>107035</v>
      </c>
      <c r="AG80" s="8">
        <f>'Data-Resource'!I11178</f>
        <v>5.6337840375587072E-3</v>
      </c>
      <c r="AH80" s="8">
        <f>'Data-Resource'!K11178</f>
        <v>309030</v>
      </c>
      <c r="AI80" s="8">
        <f>'Data-Resource'!I8148</f>
        <v>-9.8280098280098364E-3</v>
      </c>
      <c r="AJ80" s="8">
        <f>'Data-Resource'!K8148</f>
        <v>80902</v>
      </c>
      <c r="AK80" s="8">
        <f>'Data-Resource'!I8653</f>
        <v>-3.0234995535110059E-3</v>
      </c>
      <c r="AL80" s="8">
        <f>'Data-Resource'!K8653</f>
        <v>151574</v>
      </c>
      <c r="AM80" s="8">
        <f>'Data-Resource'!I9158</f>
        <v>1.6215105900292164E-2</v>
      </c>
      <c r="AN80" s="8">
        <f>'Data-Resource'!K9158</f>
        <v>5221649</v>
      </c>
      <c r="AO80" s="8">
        <f>'Data-Resource'!I9663</f>
        <v>8.6180918796816136E-3</v>
      </c>
      <c r="AP80" s="8">
        <f>'Data-Resource'!K9663</f>
        <v>773979</v>
      </c>
      <c r="AQ80" s="8">
        <f>'Data-Resource'!I10168</f>
        <v>-9.8813244035952106E-4</v>
      </c>
      <c r="AR80" s="8">
        <f>'Data-Resource'!K10168</f>
        <v>325217</v>
      </c>
    </row>
    <row r="81" spans="1:44" x14ac:dyDescent="0.3">
      <c r="A81" s="8" t="str">
        <f>'Data-Resource'!B69</f>
        <v>4-5-2019</v>
      </c>
      <c r="B81" s="8">
        <f>'Data-Resource'!I14714</f>
        <v>1.3783012712299644E-3</v>
      </c>
      <c r="C81" s="8">
        <f>'Data-Resource'!I11684</f>
        <v>6.3077793815063433E-3</v>
      </c>
      <c r="D81" s="8">
        <f>'Data-Resource'!K11684</f>
        <v>2276615</v>
      </c>
      <c r="E81" s="8">
        <f>'Data-Resource'!I574</f>
        <v>-4.3923128765807764E-4</v>
      </c>
      <c r="F81" s="8">
        <f>'Data-Resource'!K574</f>
        <v>787085</v>
      </c>
      <c r="G81" s="8">
        <f>'Data-Resource'!I1079</f>
        <v>2.534665406094495E-3</v>
      </c>
      <c r="H81" s="8">
        <f>'Data-Resource'!K1079</f>
        <v>39134</v>
      </c>
      <c r="I81" s="8">
        <f>'Data-Resource'!I1584</f>
        <v>-1.208605234461584E-3</v>
      </c>
      <c r="J81" s="8">
        <f>'Data-Resource'!K1584</f>
        <v>849957</v>
      </c>
      <c r="K81" s="8">
        <f>'Data-Resource'!I2089</f>
        <v>1.1209739082552178E-2</v>
      </c>
      <c r="L81" s="8">
        <f>'Data-Resource'!K2089</f>
        <v>2529117</v>
      </c>
      <c r="M81" s="8">
        <f>'Data-Resource'!I2594</f>
        <v>6.7147067357566795E-3</v>
      </c>
      <c r="N81" s="8">
        <f>'Data-Resource'!K2594</f>
        <v>3018999</v>
      </c>
      <c r="O81" s="8">
        <f>'Data-Resource'!I3099</f>
        <v>8.5775250144213232E-4</v>
      </c>
      <c r="P81" s="8">
        <f>'Data-Resource'!K3099</f>
        <v>277094</v>
      </c>
      <c r="Q81" s="8">
        <f>'Data-Resource'!I3604</f>
        <v>4.3555192002788122E-3</v>
      </c>
      <c r="R81" s="8">
        <f>'Data-Resource'!K3604</f>
        <v>1427259</v>
      </c>
      <c r="S81" s="8">
        <f>'Data-Resource'!I4109</f>
        <v>8.1879261744965924E-3</v>
      </c>
      <c r="T81" s="8">
        <f>'Data-Resource'!K4109</f>
        <v>488875</v>
      </c>
      <c r="U81" s="8">
        <f>'Data-Resource'!I4614</f>
        <v>3.4497715424693393E-3</v>
      </c>
      <c r="V81" s="8">
        <f>'Data-Resource'!K4614</f>
        <v>449324</v>
      </c>
      <c r="W81" s="8">
        <f>'Data-Resource'!I5119</f>
        <v>-8.8636062971293381E-3</v>
      </c>
      <c r="X81" s="8">
        <f>'Data-Resource'!K5119</f>
        <v>12984285</v>
      </c>
      <c r="Y81" s="8">
        <f>'Data-Resource'!I5624</f>
        <v>-1.168809484054077E-3</v>
      </c>
      <c r="Z81" s="8">
        <f>'Data-Resource'!K5624</f>
        <v>2391957</v>
      </c>
      <c r="AA81" s="8">
        <f>'Data-Resource'!I6129</f>
        <v>-6.4978119612784952E-3</v>
      </c>
      <c r="AB81" s="8">
        <f>'Data-Resource'!K6129</f>
        <v>10753810</v>
      </c>
      <c r="AC81" s="8">
        <f>'Data-Resource'!I12189</f>
        <v>-7.0595163149868318E-3</v>
      </c>
      <c r="AD81" s="8">
        <f>'Data-Resource'!K12189</f>
        <v>456260</v>
      </c>
      <c r="AE81" s="8">
        <f>'Data-Resource'!I10674</f>
        <v>9.6013920844736347E-4</v>
      </c>
      <c r="AF81" s="8">
        <f>'Data-Resource'!K10674</f>
        <v>115024</v>
      </c>
      <c r="AG81" s="8">
        <f>'Data-Resource'!I11179</f>
        <v>9.285051412629532E-3</v>
      </c>
      <c r="AH81" s="8">
        <f>'Data-Resource'!K11179</f>
        <v>396600</v>
      </c>
      <c r="AI81" s="8">
        <f>'Data-Resource'!I8149</f>
        <v>-4.9321824907520529E-3</v>
      </c>
      <c r="AJ81" s="8">
        <f>'Data-Resource'!K8149</f>
        <v>79827</v>
      </c>
      <c r="AK81" s="8">
        <f>'Data-Resource'!I8654</f>
        <v>0</v>
      </c>
      <c r="AL81" s="8">
        <f>'Data-Resource'!K8654</f>
        <v>138692</v>
      </c>
      <c r="AM81" s="8">
        <f>'Data-Resource'!I9159</f>
        <v>1.6358628698374296E-2</v>
      </c>
      <c r="AN81" s="8">
        <f>'Data-Resource'!K9159</f>
        <v>8215292</v>
      </c>
      <c r="AO81" s="8">
        <f>'Data-Resource'!I9664</f>
        <v>5.1718343107331225E-3</v>
      </c>
      <c r="AP81" s="8">
        <f>'Data-Resource'!K9664</f>
        <v>725006</v>
      </c>
      <c r="AQ81" s="8">
        <f>'Data-Resource'!I10169</f>
        <v>7.3964495582554161E-3</v>
      </c>
      <c r="AR81" s="8">
        <f>'Data-Resource'!K10169</f>
        <v>512418</v>
      </c>
    </row>
    <row r="82" spans="1:44" x14ac:dyDescent="0.3">
      <c r="A82" s="8" t="str">
        <f>'Data-Resource'!B70</f>
        <v>4-8-2019</v>
      </c>
      <c r="B82" s="8">
        <f>'Data-Resource'!I14715</f>
        <v>-1.363142521519495E-3</v>
      </c>
      <c r="C82" s="8">
        <f>'Data-Resource'!I11685</f>
        <v>-1.0837849103793049E-2</v>
      </c>
      <c r="D82" s="8">
        <f>'Data-Resource'!K11685</f>
        <v>2384098</v>
      </c>
      <c r="E82" s="8">
        <f>'Data-Resource'!I575</f>
        <v>-1.2521994397487064E-2</v>
      </c>
      <c r="F82" s="8">
        <f>'Data-Resource'!K575</f>
        <v>554407</v>
      </c>
      <c r="G82" s="8">
        <f>'Data-Resource'!I1080</f>
        <v>1.2050225941422637E-2</v>
      </c>
      <c r="H82" s="8">
        <f>'Data-Resource'!K1080</f>
        <v>73980</v>
      </c>
      <c r="I82" s="8">
        <f>'Data-Resource'!I1585</f>
        <v>-2.9126504854369815E-3</v>
      </c>
      <c r="J82" s="8">
        <f>'Data-Resource'!K1585</f>
        <v>989792</v>
      </c>
      <c r="K82" s="8">
        <f>'Data-Resource'!I2090</f>
        <v>-4.8878236022950033E-3</v>
      </c>
      <c r="L82" s="8">
        <f>'Data-Resource'!K2090</f>
        <v>1964874</v>
      </c>
      <c r="M82" s="8">
        <f>'Data-Resource'!I2595</f>
        <v>-1.140808325606189E-3</v>
      </c>
      <c r="N82" s="8">
        <f>'Data-Resource'!K2595</f>
        <v>2274866</v>
      </c>
      <c r="O82" s="8">
        <f>'Data-Resource'!I3100</f>
        <v>3.0036365264575131E-3</v>
      </c>
      <c r="P82" s="8">
        <f>'Data-Resource'!K3100</f>
        <v>281785</v>
      </c>
      <c r="Q82" s="8">
        <f>'Data-Resource'!I3605</f>
        <v>1.630060804393697E-2</v>
      </c>
      <c r="R82" s="8">
        <f>'Data-Resource'!K3605</f>
        <v>1325909</v>
      </c>
      <c r="S82" s="8">
        <f>'Data-Resource'!I4110</f>
        <v>1.1716627825954418E-2</v>
      </c>
      <c r="T82" s="8">
        <f>'Data-Resource'!K4110</f>
        <v>552950</v>
      </c>
      <c r="U82" s="8">
        <f>'Data-Resource'!I4615</f>
        <v>-2.1486893364622344E-3</v>
      </c>
      <c r="V82" s="8">
        <f>'Data-Resource'!K4615</f>
        <v>398322</v>
      </c>
      <c r="W82" s="8">
        <f>'Data-Resource'!I5120</f>
        <v>-1.3821792807300098E-2</v>
      </c>
      <c r="X82" s="8">
        <f>'Data-Resource'!K5120</f>
        <v>13066278</v>
      </c>
      <c r="Y82" s="8">
        <f>'Data-Resource'!I5625</f>
        <v>1.0885948752302753E-2</v>
      </c>
      <c r="Z82" s="8">
        <f>'Data-Resource'!K5625</f>
        <v>2404034</v>
      </c>
      <c r="AA82" s="8">
        <f>'Data-Resource'!I6130</f>
        <v>-1.8664178109586323E-3</v>
      </c>
      <c r="AB82" s="8">
        <f>'Data-Resource'!K6130</f>
        <v>8205601</v>
      </c>
      <c r="AC82" s="8">
        <f>'Data-Resource'!I12190</f>
        <v>1.0973854294270143E-2</v>
      </c>
      <c r="AD82" s="8">
        <f>'Data-Resource'!K12190</f>
        <v>469278</v>
      </c>
      <c r="AE82" s="8">
        <f>'Data-Resource'!I10675</f>
        <v>1.3448621711555577E-2</v>
      </c>
      <c r="AF82" s="8">
        <f>'Data-Resource'!K10675</f>
        <v>131927</v>
      </c>
      <c r="AG82" s="8">
        <f>'Data-Resource'!I11180</f>
        <v>-1.2855849167018431E-2</v>
      </c>
      <c r="AH82" s="8">
        <f>'Data-Resource'!K11180</f>
        <v>383850</v>
      </c>
      <c r="AI82" s="8">
        <f>'Data-Resource'!I8150</f>
        <v>-9.8887515451174385E-3</v>
      </c>
      <c r="AJ82" s="8">
        <f>'Data-Resource'!K8150</f>
        <v>67069</v>
      </c>
      <c r="AK82" s="8">
        <f>'Data-Resource'!I8655</f>
        <v>-4.5455000000001111E-3</v>
      </c>
      <c r="AL82" s="8">
        <f>'Data-Resource'!K8655</f>
        <v>121400</v>
      </c>
      <c r="AM82" s="8">
        <f>'Data-Resource'!I9160</f>
        <v>8.7675856095986507E-3</v>
      </c>
      <c r="AN82" s="8">
        <f>'Data-Resource'!K9160</f>
        <v>3941598</v>
      </c>
      <c r="AO82" s="8">
        <f>'Data-Resource'!I9665</f>
        <v>-7.864506814316231E-3</v>
      </c>
      <c r="AP82" s="8">
        <f>'Data-Resource'!K9665</f>
        <v>520852</v>
      </c>
      <c r="AQ82" s="8">
        <f>'Data-Resource'!I10170</f>
        <v>7.3746314859774158E-3</v>
      </c>
      <c r="AR82" s="8">
        <f>'Data-Resource'!K10170</f>
        <v>450387</v>
      </c>
    </row>
    <row r="83" spans="1:44" x14ac:dyDescent="0.3">
      <c r="A83" s="8" t="str">
        <f>'Data-Resource'!B71</f>
        <v>4-9-2019</v>
      </c>
      <c r="B83" s="8">
        <f>'Data-Resource'!I14716</f>
        <v>-6.408937485091153E-3</v>
      </c>
      <c r="C83" s="8">
        <f>'Data-Resource'!I11686</f>
        <v>4.2105263157894909E-3</v>
      </c>
      <c r="D83" s="8">
        <f>'Data-Resource'!K11686</f>
        <v>2261818</v>
      </c>
      <c r="E83" s="8">
        <f>'Data-Resource'!I576</f>
        <v>-2.447721438999365E-3</v>
      </c>
      <c r="F83" s="8">
        <f>'Data-Resource'!K576</f>
        <v>613298</v>
      </c>
      <c r="G83" s="8">
        <f>'Data-Resource'!I1081</f>
        <v>-1.6848947350857483E-3</v>
      </c>
      <c r="H83" s="8">
        <f>'Data-Resource'!K1081</f>
        <v>79735</v>
      </c>
      <c r="I83" s="8">
        <f>'Data-Resource'!I1586</f>
        <v>1.7047783482009465E-3</v>
      </c>
      <c r="J83" s="8">
        <f>'Data-Resource'!K1586</f>
        <v>994191</v>
      </c>
      <c r="K83" s="8">
        <f>'Data-Resource'!I2091</f>
        <v>-8.5137658652050807E-3</v>
      </c>
      <c r="L83" s="8">
        <f>'Data-Resource'!K2091</f>
        <v>2550948</v>
      </c>
      <c r="M83" s="8">
        <f>'Data-Resource'!I2596</f>
        <v>-1.1477946828070879E-3</v>
      </c>
      <c r="N83" s="8">
        <f>'Data-Resource'!K2596</f>
        <v>2060380</v>
      </c>
      <c r="O83" s="8">
        <f>'Data-Resource'!I3101</f>
        <v>7.4801986005516132E-3</v>
      </c>
      <c r="P83" s="8">
        <f>'Data-Resource'!K3101</f>
        <v>397570</v>
      </c>
      <c r="Q83" s="8">
        <f>'Data-Resource'!I3606</f>
        <v>9.5719954699292377E-4</v>
      </c>
      <c r="R83" s="8">
        <f>'Data-Resource'!K3606</f>
        <v>1281897</v>
      </c>
      <c r="S83" s="8">
        <f>'Data-Resource'!I4111</f>
        <v>-7.4324729729731039E-3</v>
      </c>
      <c r="T83" s="8">
        <f>'Data-Resource'!K4111</f>
        <v>585505</v>
      </c>
      <c r="U83" s="8">
        <f>'Data-Resource'!I4616</f>
        <v>-1.1197200881949955E-2</v>
      </c>
      <c r="V83" s="8">
        <f>'Data-Resource'!K4616</f>
        <v>573448</v>
      </c>
      <c r="W83" s="8">
        <f>'Data-Resource'!I5121</f>
        <v>-4.7748976807640755E-3</v>
      </c>
      <c r="X83" s="8">
        <f>'Data-Resource'!K5121</f>
        <v>10127018</v>
      </c>
      <c r="Y83" s="8">
        <f>'Data-Resource'!I5626</f>
        <v>-9.4542710233869471E-3</v>
      </c>
      <c r="Z83" s="8">
        <f>'Data-Resource'!K5626</f>
        <v>3068017</v>
      </c>
      <c r="AA83" s="8">
        <f>'Data-Resource'!I6131</f>
        <v>-8.0106809078777698E-4</v>
      </c>
      <c r="AB83" s="8">
        <f>'Data-Resource'!K6131</f>
        <v>7610680</v>
      </c>
      <c r="AC83" s="8">
        <f>'Data-Resource'!I12191</f>
        <v>2.4556615303867814E-3</v>
      </c>
      <c r="AD83" s="8">
        <f>'Data-Resource'!K12191</f>
        <v>480559</v>
      </c>
      <c r="AE83" s="8">
        <f>'Data-Resource'!I10676</f>
        <v>-3.4679349168646123E-2</v>
      </c>
      <c r="AF83" s="8">
        <f>'Data-Resource'!K10676</f>
        <v>160143</v>
      </c>
      <c r="AG83" s="8">
        <f>'Data-Resource'!I11181</f>
        <v>-2.1375409319245534E-2</v>
      </c>
      <c r="AH83" s="8">
        <f>'Data-Resource'!K11181</f>
        <v>411520</v>
      </c>
      <c r="AI83" s="8">
        <f>'Data-Resource'!I8151</f>
        <v>6.2500000000000888E-3</v>
      </c>
      <c r="AJ83" s="8">
        <f>'Data-Resource'!K8151</f>
        <v>170189</v>
      </c>
      <c r="AK83" s="8">
        <f>'Data-Resource'!I8656</f>
        <v>-3.8255547932414934E-3</v>
      </c>
      <c r="AL83" s="8">
        <f>'Data-Resource'!K8656</f>
        <v>143281</v>
      </c>
      <c r="AM83" s="8">
        <f>'Data-Resource'!I9161</f>
        <v>2.7499999999999756E-3</v>
      </c>
      <c r="AN83" s="8">
        <f>'Data-Resource'!K9161</f>
        <v>5173254</v>
      </c>
      <c r="AO83" s="8">
        <f>'Data-Resource'!I9666</f>
        <v>-1.4277071168515102E-2</v>
      </c>
      <c r="AP83" s="8">
        <f>'Data-Resource'!K9666</f>
        <v>610846</v>
      </c>
      <c r="AQ83" s="8">
        <f>'Data-Resource'!I10171</f>
        <v>-1.1787964689092465E-2</v>
      </c>
      <c r="AR83" s="8">
        <f>'Data-Resource'!K10171</f>
        <v>737890</v>
      </c>
    </row>
    <row r="84" spans="1:44" x14ac:dyDescent="0.3">
      <c r="A84" s="8" t="str">
        <f>'Data-Resource'!B72</f>
        <v>4-10-2019</v>
      </c>
      <c r="B84" s="8">
        <f>'Data-Resource'!I14717</f>
        <v>3.4936440545751831E-3</v>
      </c>
      <c r="C84" s="8">
        <f>'Data-Resource'!I11687</f>
        <v>1.089689811831936E-2</v>
      </c>
      <c r="D84" s="8">
        <f>'Data-Resource'!K11687</f>
        <v>2727534</v>
      </c>
      <c r="E84" s="8">
        <f>'Data-Resource'!I577</f>
        <v>8.2423970805399829E-3</v>
      </c>
      <c r="F84" s="8">
        <f>'Data-Resource'!K577</f>
        <v>486302</v>
      </c>
      <c r="G84" s="8">
        <f>'Data-Resource'!I1082</f>
        <v>-1.5540574061814609E-2</v>
      </c>
      <c r="H84" s="8">
        <f>'Data-Resource'!K1082</f>
        <v>53807</v>
      </c>
      <c r="I84" s="8">
        <f>'Data-Resource'!I1587</f>
        <v>9.694473925916582E-4</v>
      </c>
      <c r="J84" s="8">
        <f>'Data-Resource'!K1587</f>
        <v>974775</v>
      </c>
      <c r="K84" s="8">
        <f>'Data-Resource'!I2092</f>
        <v>-2.6083175595330763E-3</v>
      </c>
      <c r="L84" s="8">
        <f>'Data-Resource'!K2092</f>
        <v>1954509</v>
      </c>
      <c r="M84" s="8">
        <f>'Data-Resource'!I2597</f>
        <v>9.6911956358215288E-3</v>
      </c>
      <c r="N84" s="8">
        <f>'Data-Resource'!K2597</f>
        <v>1973292</v>
      </c>
      <c r="O84" s="8">
        <f>'Data-Resource'!I3102</f>
        <v>3.8119545994926658E-3</v>
      </c>
      <c r="P84" s="8">
        <f>'Data-Resource'!K3102</f>
        <v>327340</v>
      </c>
      <c r="Q84" s="8">
        <f>'Data-Resource'!I3607</f>
        <v>3.427474542707008E-3</v>
      </c>
      <c r="R84" s="8">
        <f>'Data-Resource'!K3607</f>
        <v>1264318</v>
      </c>
      <c r="S84" s="8">
        <f>'Data-Resource'!I4112</f>
        <v>-8.1785032157945465E-4</v>
      </c>
      <c r="T84" s="8">
        <f>'Data-Resource'!K4112</f>
        <v>649837</v>
      </c>
      <c r="U84" s="8">
        <f>'Data-Resource'!I4617</f>
        <v>2.1739130434782709E-3</v>
      </c>
      <c r="V84" s="8">
        <f>'Data-Resource'!K4617</f>
        <v>325415</v>
      </c>
      <c r="W84" s="8">
        <f>'Data-Resource'!I5122</f>
        <v>-9.0311986863710527E-3</v>
      </c>
      <c r="X84" s="8">
        <f>'Data-Resource'!K5122</f>
        <v>11236690</v>
      </c>
      <c r="Y84" s="8">
        <f>'Data-Resource'!I5627</f>
        <v>5.0170568561875239E-4</v>
      </c>
      <c r="Z84" s="8">
        <f>'Data-Resource'!K5627</f>
        <v>2402157</v>
      </c>
      <c r="AA84" s="8">
        <f>'Data-Resource'!I6132</f>
        <v>-4.0037368210329325E-3</v>
      </c>
      <c r="AB84" s="8">
        <f>'Data-Resource'!K6132</f>
        <v>8475054</v>
      </c>
      <c r="AC84" s="8">
        <f>'Data-Resource'!I12192</f>
        <v>1.6357660850599632E-2</v>
      </c>
      <c r="AD84" s="8">
        <f>'Data-Resource'!K12192</f>
        <v>562454</v>
      </c>
      <c r="AE84" s="8">
        <f>'Data-Resource'!I10677</f>
        <v>8.845223587223611E-3</v>
      </c>
      <c r="AF84" s="8">
        <f>'Data-Resource'!K10677</f>
        <v>121604</v>
      </c>
      <c r="AG84" s="8">
        <f>'Data-Resource'!I11182</f>
        <v>5.7034983157224044E-3</v>
      </c>
      <c r="AH84" s="8">
        <f>'Data-Resource'!K11182</f>
        <v>580940</v>
      </c>
      <c r="AI84" s="8">
        <f>'Data-Resource'!I8152</f>
        <v>-8.6956521739130783E-3</v>
      </c>
      <c r="AJ84" s="8">
        <f>'Data-Resource'!K8152</f>
        <v>136912</v>
      </c>
      <c r="AK84" s="8">
        <f>'Data-Resource'!I8657</f>
        <v>-2.3059414770511726E-3</v>
      </c>
      <c r="AL84" s="8">
        <f>'Data-Resource'!K8657</f>
        <v>198169</v>
      </c>
      <c r="AM84" s="8">
        <f>'Data-Resource'!I9162</f>
        <v>-4.1366058242409904E-3</v>
      </c>
      <c r="AN84" s="8">
        <f>'Data-Resource'!K9162</f>
        <v>5682100</v>
      </c>
      <c r="AO84" s="8">
        <f>'Data-Resource'!I9667</f>
        <v>-4.2865706499711723E-3</v>
      </c>
      <c r="AP84" s="8">
        <f>'Data-Resource'!K9667</f>
        <v>498360</v>
      </c>
      <c r="AQ84" s="8">
        <f>'Data-Resource'!I10172</f>
        <v>8.0299134301371137E-4</v>
      </c>
      <c r="AR84" s="8">
        <f>'Data-Resource'!K10172</f>
        <v>423664</v>
      </c>
    </row>
    <row r="85" spans="1:44" x14ac:dyDescent="0.3">
      <c r="A85" s="8" t="str">
        <f>'Data-Resource'!B73</f>
        <v>4-11-2019</v>
      </c>
      <c r="B85" s="8">
        <f>'Data-Resource'!I14718</f>
        <v>1.7365741771512887E-3</v>
      </c>
      <c r="C85" s="8">
        <f>'Data-Resource'!I11688</f>
        <v>-1.4125467386788448E-2</v>
      </c>
      <c r="D85" s="8">
        <f>'Data-Resource'!K11688</f>
        <v>2316984</v>
      </c>
      <c r="E85" s="8">
        <f>'Data-Resource'!I578</f>
        <v>-5.2957280151176367E-3</v>
      </c>
      <c r="F85" s="8">
        <f>'Data-Resource'!K578</f>
        <v>458705</v>
      </c>
      <c r="G85" s="8">
        <f>'Data-Resource'!I1083</f>
        <v>7.02776825505651E-3</v>
      </c>
      <c r="H85" s="8">
        <f>'Data-Resource'!K1083</f>
        <v>50349</v>
      </c>
      <c r="I85" s="8">
        <f>'Data-Resource'!I1588</f>
        <v>4.1042538646763969E-3</v>
      </c>
      <c r="J85" s="8">
        <f>'Data-Resource'!K1588</f>
        <v>934926</v>
      </c>
      <c r="K85" s="8">
        <f>'Data-Resource'!I2093</f>
        <v>8.6943773744563874E-3</v>
      </c>
      <c r="L85" s="8">
        <f>'Data-Resource'!K2093</f>
        <v>2244655</v>
      </c>
      <c r="M85" s="8">
        <f>'Data-Resource'!I2598</f>
        <v>-1.1223145738451635E-2</v>
      </c>
      <c r="N85" s="8">
        <f>'Data-Resource'!K2598</f>
        <v>3346657</v>
      </c>
      <c r="O85" s="8">
        <f>'Data-Resource'!I3103</f>
        <v>0</v>
      </c>
      <c r="P85" s="8">
        <f>'Data-Resource'!K3103</f>
        <v>281831</v>
      </c>
      <c r="Q85" s="8">
        <f>'Data-Resource'!I3608</f>
        <v>2.4546569629167797E-3</v>
      </c>
      <c r="R85" s="8">
        <f>'Data-Resource'!K3608</f>
        <v>1287851</v>
      </c>
      <c r="S85" s="8">
        <f>'Data-Resource'!I4113</f>
        <v>2.1319928173003239E-2</v>
      </c>
      <c r="T85" s="8">
        <f>'Data-Resource'!K4113</f>
        <v>775509</v>
      </c>
      <c r="U85" s="8">
        <f>'Data-Resource'!I4618</f>
        <v>-6.9264329004329198E-3</v>
      </c>
      <c r="V85" s="8">
        <f>'Data-Resource'!K4618</f>
        <v>410994</v>
      </c>
      <c r="W85" s="8">
        <f>'Data-Resource'!I5123</f>
        <v>2.3064250411861689E-2</v>
      </c>
      <c r="X85" s="8">
        <f>'Data-Resource'!K5123</f>
        <v>16963108</v>
      </c>
      <c r="Y85" s="8">
        <f>'Data-Resource'!I5628</f>
        <v>8.1776037442456411E-3</v>
      </c>
      <c r="Z85" s="8">
        <f>'Data-Resource'!K5628</f>
        <v>2886556</v>
      </c>
      <c r="AA85" s="8">
        <f>'Data-Resource'!I6133</f>
        <v>-4.5551982851019341E-3</v>
      </c>
      <c r="AB85" s="8">
        <f>'Data-Resource'!K6133</f>
        <v>10990414</v>
      </c>
      <c r="AC85" s="8">
        <f>'Data-Resource'!I12193</f>
        <v>5.9138976904866102E-3</v>
      </c>
      <c r="AD85" s="8">
        <f>'Data-Resource'!K12193</f>
        <v>590115</v>
      </c>
      <c r="AE85" s="8">
        <f>'Data-Resource'!I10678</f>
        <v>-5.8394014598540838E-3</v>
      </c>
      <c r="AF85" s="8">
        <f>'Data-Resource'!K10678</f>
        <v>109932</v>
      </c>
      <c r="AG85" s="8">
        <f>'Data-Resource'!I11183</f>
        <v>4.6992480319690095E-3</v>
      </c>
      <c r="AH85" s="8">
        <f>'Data-Resource'!K11183</f>
        <v>363130</v>
      </c>
      <c r="AI85" s="8">
        <f>'Data-Resource'!I8153</f>
        <v>7.5187969924810421E-3</v>
      </c>
      <c r="AJ85" s="8">
        <f>'Data-Resource'!K8153</f>
        <v>51793</v>
      </c>
      <c r="AK85" s="8">
        <f>'Data-Resource'!I8658</f>
        <v>3.8520800342354234E-3</v>
      </c>
      <c r="AL85" s="8">
        <f>'Data-Resource'!K8658</f>
        <v>129502</v>
      </c>
      <c r="AM85" s="8">
        <f>'Data-Resource'!I9163</f>
        <v>9.2824887104865656E-3</v>
      </c>
      <c r="AN85" s="8">
        <f>'Data-Resource'!K9163</f>
        <v>3249446</v>
      </c>
      <c r="AO85" s="8">
        <f>'Data-Resource'!I9668</f>
        <v>-4.0372298136646398E-3</v>
      </c>
      <c r="AP85" s="8">
        <f>'Data-Resource'!K9668</f>
        <v>883936</v>
      </c>
      <c r="AQ85" s="8">
        <f>'Data-Resource'!I10173</f>
        <v>-4.4141452648475991E-3</v>
      </c>
      <c r="AR85" s="8">
        <f>'Data-Resource'!K10173</f>
        <v>375213</v>
      </c>
    </row>
    <row r="86" spans="1:44" x14ac:dyDescent="0.3">
      <c r="A86" s="8" t="str">
        <f>'Data-Resource'!B74</f>
        <v>4-12-2019</v>
      </c>
      <c r="B86" s="8">
        <f>'Data-Resource'!I14719</f>
        <v>7.3325517573352697E-3</v>
      </c>
      <c r="C86" s="8">
        <f>'Data-Resource'!I11689</f>
        <v>-5.8898190997055061E-3</v>
      </c>
      <c r="D86" s="8">
        <f>'Data-Resource'!K11689</f>
        <v>2634379</v>
      </c>
      <c r="E86" s="8">
        <f>'Data-Resource'!I579</f>
        <v>2.2182382369217293E-4</v>
      </c>
      <c r="F86" s="8">
        <f>'Data-Resource'!K579</f>
        <v>499359</v>
      </c>
      <c r="G86" s="8">
        <f>'Data-Resource'!I1084</f>
        <v>9.0136566158786173E-3</v>
      </c>
      <c r="H86" s="8">
        <f>'Data-Resource'!K1084</f>
        <v>69664</v>
      </c>
      <c r="I86" s="8">
        <f>'Data-Resource'!I1589</f>
        <v>-7.1956825214046201E-4</v>
      </c>
      <c r="J86" s="8">
        <f>'Data-Resource'!K1589</f>
        <v>855880</v>
      </c>
      <c r="K86" s="8">
        <f>'Data-Resource'!I2094</f>
        <v>3.369336358646647E-2</v>
      </c>
      <c r="L86" s="8">
        <f>'Data-Resource'!K2094</f>
        <v>5330004</v>
      </c>
      <c r="M86" s="8">
        <f>'Data-Resource'!I2599</f>
        <v>1.3865895877652698E-2</v>
      </c>
      <c r="N86" s="8">
        <f>'Data-Resource'!K2599</f>
        <v>3522556</v>
      </c>
      <c r="O86" s="8">
        <f>'Data-Resource'!I3104</f>
        <v>-7.4183657543623518E-3</v>
      </c>
      <c r="P86" s="8">
        <f>'Data-Resource'!K3104</f>
        <v>407541</v>
      </c>
      <c r="Q86" s="8">
        <f>'Data-Resource'!I3609</f>
        <v>3.136987671232877E-2</v>
      </c>
      <c r="R86" s="8">
        <f>'Data-Resource'!K3609</f>
        <v>2612728</v>
      </c>
      <c r="S86" s="8">
        <f>'Data-Resource'!I4114</f>
        <v>2.3541926871537572E-2</v>
      </c>
      <c r="T86" s="8">
        <f>'Data-Resource'!K4114</f>
        <v>707233</v>
      </c>
      <c r="U86" s="8">
        <f>'Data-Resource'!I4619</f>
        <v>4.3670742358080887E-4</v>
      </c>
      <c r="V86" s="8">
        <f>'Data-Resource'!K4619</f>
        <v>388894</v>
      </c>
      <c r="W86" s="8">
        <f>'Data-Resource'!I5124</f>
        <v>2.5451117694586609E-2</v>
      </c>
      <c r="X86" s="8">
        <f>'Data-Resource'!K5124</f>
        <v>17985219</v>
      </c>
      <c r="Y86" s="8">
        <f>'Data-Resource'!I5629</f>
        <v>4.9828932071083567E-4</v>
      </c>
      <c r="Z86" s="8">
        <f>'Data-Resource'!K5629</f>
        <v>2162795</v>
      </c>
      <c r="AA86" s="8">
        <f>'Data-Resource'!I6134</f>
        <v>-2.1534320323014816E-3</v>
      </c>
      <c r="AB86" s="8">
        <f>'Data-Resource'!K6134</f>
        <v>9280688</v>
      </c>
      <c r="AC86" s="8">
        <f>'Data-Resource'!I12194</f>
        <v>7.4666399999999055E-3</v>
      </c>
      <c r="AD86" s="8">
        <f>'Data-Resource'!K12194</f>
        <v>537488</v>
      </c>
      <c r="AE86" s="8">
        <f>'Data-Resource'!I10679</f>
        <v>9.3688065675225207E-3</v>
      </c>
      <c r="AF86" s="8">
        <f>'Data-Resource'!K10679</f>
        <v>93226</v>
      </c>
      <c r="AG86" s="8">
        <f>'Data-Resource'!I11184</f>
        <v>1.0261269039599622E-2</v>
      </c>
      <c r="AH86" s="8">
        <f>'Data-Resource'!K11184</f>
        <v>520910</v>
      </c>
      <c r="AI86" s="8">
        <f>'Data-Resource'!I8154</f>
        <v>3.8509316770186174E-2</v>
      </c>
      <c r="AJ86" s="8">
        <f>'Data-Resource'!K8154</f>
        <v>79880</v>
      </c>
      <c r="AK86" s="8">
        <f>'Data-Resource'!I8659</f>
        <v>2.3006366089250575E-3</v>
      </c>
      <c r="AL86" s="8">
        <f>'Data-Resource'!K8659</f>
        <v>115954</v>
      </c>
      <c r="AM86" s="8">
        <f>'Data-Resource'!I9164</f>
        <v>3.496498501498501E-2</v>
      </c>
      <c r="AN86" s="8">
        <f>'Data-Resource'!K9164</f>
        <v>6616272</v>
      </c>
      <c r="AO86" s="8">
        <f>'Data-Resource'!I9669</f>
        <v>-2.4976210739039396E-3</v>
      </c>
      <c r="AP86" s="8">
        <f>'Data-Resource'!K9669</f>
        <v>659006</v>
      </c>
      <c r="AQ86" s="8">
        <f>'Data-Resource'!I10174</f>
        <v>-1.7391324218577753E-2</v>
      </c>
      <c r="AR86" s="8">
        <f>'Data-Resource'!K10174</f>
        <v>896372</v>
      </c>
    </row>
    <row r="87" spans="1:44" x14ac:dyDescent="0.3">
      <c r="A87" s="8" t="str">
        <f>'Data-Resource'!B75</f>
        <v>4-15-2019</v>
      </c>
      <c r="B87" s="8">
        <f>'Data-Resource'!I14720</f>
        <v>7.6345314736022351E-4</v>
      </c>
      <c r="C87" s="8">
        <f>'Data-Resource'!I11690</f>
        <v>-2.5369978858350711E-3</v>
      </c>
      <c r="D87" s="8">
        <f>'Data-Resource'!K11690</f>
        <v>1952226</v>
      </c>
      <c r="E87" s="8">
        <f>'Data-Resource'!I580</f>
        <v>5.5543211879005147E-3</v>
      </c>
      <c r="F87" s="8">
        <f>'Data-Resource'!K580</f>
        <v>348061</v>
      </c>
      <c r="G87" s="8">
        <f>'Data-Resource'!I1085</f>
        <v>-2.3845938065848618E-3</v>
      </c>
      <c r="H87" s="8">
        <f>'Data-Resource'!K1085</f>
        <v>70133</v>
      </c>
      <c r="I87" s="8">
        <f>'Data-Resource'!I1590</f>
        <v>4.7892719618398624E-3</v>
      </c>
      <c r="J87" s="8">
        <f>'Data-Resource'!K1590</f>
        <v>805647</v>
      </c>
      <c r="K87" s="8">
        <f>'Data-Resource'!I2095</f>
        <v>-1.2457918395844202E-3</v>
      </c>
      <c r="L87" s="8">
        <f>'Data-Resource'!K2095</f>
        <v>2675847</v>
      </c>
      <c r="M87" s="8">
        <f>'Data-Resource'!I2600</f>
        <v>2.1110262386806883E-3</v>
      </c>
      <c r="N87" s="8">
        <f>'Data-Resource'!K2600</f>
        <v>2495741</v>
      </c>
      <c r="O87" s="8">
        <f>'Data-Resource'!I3105</f>
        <v>-1.0715709387055722E-3</v>
      </c>
      <c r="P87" s="8">
        <f>'Data-Resource'!K3105</f>
        <v>397539</v>
      </c>
      <c r="Q87" s="8">
        <f>'Data-Resource'!I3610</f>
        <v>6.9214031780141941E-3</v>
      </c>
      <c r="R87" s="8">
        <f>'Data-Resource'!K3610</f>
        <v>1175155</v>
      </c>
      <c r="S87" s="8">
        <f>'Data-Resource'!I4115</f>
        <v>1.9602915167410456E-3</v>
      </c>
      <c r="T87" s="8">
        <f>'Data-Resource'!K4115</f>
        <v>393773</v>
      </c>
      <c r="U87" s="8">
        <f>'Data-Resource'!I4620</f>
        <v>-5.2863259911894288E-3</v>
      </c>
      <c r="V87" s="8">
        <f>'Data-Resource'!K4620</f>
        <v>711071</v>
      </c>
      <c r="W87" s="8">
        <f>'Data-Resource'!I5125</f>
        <v>6.315789473684252E-3</v>
      </c>
      <c r="X87" s="8">
        <f>'Data-Resource'!K5125</f>
        <v>9626787</v>
      </c>
      <c r="Y87" s="8">
        <f>'Data-Resource'!I5630</f>
        <v>5.6216931216930815E-3</v>
      </c>
      <c r="Z87" s="8">
        <f>'Data-Resource'!K5630</f>
        <v>2325917</v>
      </c>
      <c r="AA87" s="8">
        <f>'Data-Resource'!I6135</f>
        <v>8.7707461880987547E-3</v>
      </c>
      <c r="AB87" s="8">
        <f>'Data-Resource'!K6135</f>
        <v>8114073</v>
      </c>
      <c r="AC87" s="8">
        <f>'Data-Resource'!I12195</f>
        <v>1.3984115357038774E-2</v>
      </c>
      <c r="AD87" s="8">
        <f>'Data-Resource'!K12195</f>
        <v>671312</v>
      </c>
      <c r="AE87" s="8">
        <f>'Data-Resource'!I10680</f>
        <v>5.3579687478133983E-3</v>
      </c>
      <c r="AF87" s="8">
        <f>'Data-Resource'!K10680</f>
        <v>121547</v>
      </c>
      <c r="AG87" s="8">
        <f>'Data-Resource'!I11185</f>
        <v>1.476012887896438E-2</v>
      </c>
      <c r="AH87" s="8">
        <f>'Data-Resource'!K11185</f>
        <v>436070</v>
      </c>
      <c r="AI87" s="8">
        <f>'Data-Resource'!I8155</f>
        <v>7.1005917159763909E-3</v>
      </c>
      <c r="AJ87" s="8">
        <f>'Data-Resource'!K8155</f>
        <v>136366</v>
      </c>
      <c r="AK87" s="8">
        <f>'Data-Resource'!I8660</f>
        <v>0</v>
      </c>
      <c r="AL87" s="8">
        <f>'Data-Resource'!K8660</f>
        <v>101311</v>
      </c>
      <c r="AM87" s="8">
        <f>'Data-Resource'!I9165</f>
        <v>-7.2253853564547563E-3</v>
      </c>
      <c r="AN87" s="8">
        <f>'Data-Resource'!K9165</f>
        <v>2833768</v>
      </c>
      <c r="AO87" s="8">
        <f>'Data-Resource'!I9670</f>
        <v>-9.0511674603838358E-3</v>
      </c>
      <c r="AP87" s="8">
        <f>'Data-Resource'!K9670</f>
        <v>511234</v>
      </c>
      <c r="AQ87" s="8">
        <f>'Data-Resource'!I10175</f>
        <v>0</v>
      </c>
      <c r="AR87" s="8">
        <f>'Data-Resource'!K10175</f>
        <v>413828</v>
      </c>
    </row>
    <row r="88" spans="1:44" x14ac:dyDescent="0.3">
      <c r="A88" s="8" t="str">
        <f>'Data-Resource'!B76</f>
        <v>4-16-2019</v>
      </c>
      <c r="B88" s="8">
        <f>'Data-Resource'!I14721</f>
        <v>6.2011882333638567E-3</v>
      </c>
      <c r="C88" s="8">
        <f>'Data-Resource'!I11691</f>
        <v>-2.6237792054074935E-2</v>
      </c>
      <c r="D88" s="8">
        <f>'Data-Resource'!K11691</f>
        <v>4431264</v>
      </c>
      <c r="E88" s="8">
        <f>'Data-Resource'!I581</f>
        <v>9.8922841489419832E-3</v>
      </c>
      <c r="F88" s="8">
        <f>'Data-Resource'!K581</f>
        <v>647503</v>
      </c>
      <c r="G88" s="8">
        <f>'Data-Resource'!I1086</f>
        <v>-1.3587295964890653E-3</v>
      </c>
      <c r="H88" s="8">
        <f>'Data-Resource'!K1086</f>
        <v>42702</v>
      </c>
      <c r="I88" s="8">
        <f>'Data-Resource'!I1591</f>
        <v>1.0004793044443825E-2</v>
      </c>
      <c r="J88" s="8">
        <f>'Data-Resource'!K1591</f>
        <v>1237475</v>
      </c>
      <c r="K88" s="8">
        <f>'Data-Resource'!I2096</f>
        <v>7.5988259573982015E-3</v>
      </c>
      <c r="L88" s="8">
        <f>'Data-Resource'!K2096</f>
        <v>3081269</v>
      </c>
      <c r="M88" s="8">
        <f>'Data-Resource'!I2601</f>
        <v>5.0080289173496462E-3</v>
      </c>
      <c r="N88" s="8">
        <f>'Data-Resource'!K2601</f>
        <v>2436976</v>
      </c>
      <c r="O88" s="8">
        <f>'Data-Resource'!I3106</f>
        <v>-1.5187144385026793E-2</v>
      </c>
      <c r="P88" s="8">
        <f>'Data-Resource'!K3106</f>
        <v>590881</v>
      </c>
      <c r="Q88" s="8">
        <f>'Data-Resource'!I3611</f>
        <v>5.263184210526334E-3</v>
      </c>
      <c r="R88" s="8">
        <f>'Data-Resource'!K3611</f>
        <v>1587145</v>
      </c>
      <c r="S88" s="8">
        <f>'Data-Resource'!I4116</f>
        <v>7.0395125412530185E-3</v>
      </c>
      <c r="T88" s="8">
        <f>'Data-Resource'!K4116</f>
        <v>533622</v>
      </c>
      <c r="U88" s="8">
        <f>'Data-Resource'!I4621</f>
        <v>3.9363086085013065E-2</v>
      </c>
      <c r="V88" s="8">
        <f>'Data-Resource'!K4621</f>
        <v>992007</v>
      </c>
      <c r="W88" s="8">
        <f>'Data-Resource'!I5126</f>
        <v>1.6339869281045784E-2</v>
      </c>
      <c r="X88" s="8">
        <f>'Data-Resource'!K5126</f>
        <v>10503463</v>
      </c>
      <c r="Y88" s="8">
        <f>'Data-Resource'!I5631</f>
        <v>0</v>
      </c>
      <c r="Z88" s="8">
        <f>'Data-Resource'!K5631</f>
        <v>2429803</v>
      </c>
      <c r="AA88" s="8">
        <f>'Data-Resource'!I6136</f>
        <v>-1.6027781487911942E-3</v>
      </c>
      <c r="AB88" s="8">
        <f>'Data-Resource'!K6136</f>
        <v>9478214</v>
      </c>
      <c r="AC88" s="8">
        <f>'Data-Resource'!I12196</f>
        <v>5.9740259740258877E-3</v>
      </c>
      <c r="AD88" s="8">
        <f>'Data-Resource'!K12196</f>
        <v>552505</v>
      </c>
      <c r="AE88" s="8">
        <f>'Data-Resource'!I10681</f>
        <v>-4.852304565193737E-4</v>
      </c>
      <c r="AF88" s="8">
        <f>'Data-Resource'!K10681</f>
        <v>110796</v>
      </c>
      <c r="AG88" s="8">
        <f>'Data-Resource'!I11186</f>
        <v>-1.0009080800562712E-2</v>
      </c>
      <c r="AH88" s="8">
        <f>'Data-Resource'!K11186</f>
        <v>745830</v>
      </c>
      <c r="AI88" s="8">
        <f>'Data-Resource'!I8156</f>
        <v>2.5700934579439116E-2</v>
      </c>
      <c r="AJ88" s="8">
        <f>'Data-Resource'!K8156</f>
        <v>175427</v>
      </c>
      <c r="AK88" s="8">
        <f>'Data-Resource'!I8661</f>
        <v>1.8292751942669789E-2</v>
      </c>
      <c r="AL88" s="8">
        <f>'Data-Resource'!K8661</f>
        <v>163038</v>
      </c>
      <c r="AM88" s="8">
        <f>'Data-Resource'!I9166</f>
        <v>2.5353534861043209E-2</v>
      </c>
      <c r="AN88" s="8">
        <f>'Data-Resource'!K9166</f>
        <v>3992456</v>
      </c>
      <c r="AO88" s="8">
        <f>'Data-Resource'!I9671</f>
        <v>-3.7628787161407208E-3</v>
      </c>
      <c r="AP88" s="8">
        <f>'Data-Resource'!K9671</f>
        <v>539960</v>
      </c>
      <c r="AQ88" s="8">
        <f>'Data-Resource'!I10176</f>
        <v>-6.6293659972097782E-3</v>
      </c>
      <c r="AR88" s="8">
        <f>'Data-Resource'!K10176</f>
        <v>631980</v>
      </c>
    </row>
    <row r="89" spans="1:44" x14ac:dyDescent="0.3">
      <c r="A89" s="8" t="str">
        <f>'Data-Resource'!B77</f>
        <v>4-17-2019</v>
      </c>
      <c r="B89" s="8">
        <f>'Data-Resource'!I14722</f>
        <v>4.3494185442635655E-3</v>
      </c>
      <c r="C89" s="8">
        <f>'Data-Resource'!I11692</f>
        <v>-5.6473066898348866E-3</v>
      </c>
      <c r="D89" s="8">
        <f>'Data-Resource'!K11692</f>
        <v>3292988</v>
      </c>
      <c r="E89" s="8">
        <f>'Data-Resource'!I582</f>
        <v>-1.0883761570097486E-3</v>
      </c>
      <c r="F89" s="8">
        <f>'Data-Resource'!K582</f>
        <v>506648</v>
      </c>
      <c r="G89" s="8">
        <f>'Data-Resource'!I1087</f>
        <v>1.0873249992581949E-2</v>
      </c>
      <c r="H89" s="8">
        <f>'Data-Resource'!K1087</f>
        <v>40121</v>
      </c>
      <c r="I89" s="8">
        <f>'Data-Resource'!I1592</f>
        <v>6.5882070588234795E-3</v>
      </c>
      <c r="J89" s="8">
        <f>'Data-Resource'!K1592</f>
        <v>1403953</v>
      </c>
      <c r="K89" s="8">
        <f>'Data-Resource'!I2097</f>
        <v>9.9727189879530373E-3</v>
      </c>
      <c r="L89" s="8">
        <f>'Data-Resource'!K2097</f>
        <v>3553945</v>
      </c>
      <c r="M89" s="8">
        <f>'Data-Resource'!I2602</f>
        <v>-9.9742438867439862E-3</v>
      </c>
      <c r="N89" s="8">
        <f>'Data-Resource'!K2602</f>
        <v>3866903</v>
      </c>
      <c r="O89" s="8">
        <f>'Data-Resource'!I3107</f>
        <v>4.7701865735079885E-3</v>
      </c>
      <c r="P89" s="8">
        <f>'Data-Resource'!K3107</f>
        <v>484171</v>
      </c>
      <c r="Q89" s="8">
        <f>'Data-Resource'!I3612</f>
        <v>1.9455512826342235E-3</v>
      </c>
      <c r="R89" s="8">
        <f>'Data-Resource'!K3612</f>
        <v>2357190</v>
      </c>
      <c r="S89" s="8">
        <f>'Data-Resource'!I4117</f>
        <v>1.2403087614927219E-2</v>
      </c>
      <c r="T89" s="8">
        <f>'Data-Resource'!K4117</f>
        <v>1054479</v>
      </c>
      <c r="U89" s="8">
        <f>'Data-Resource'!I4622</f>
        <v>-4.682801311608341E-3</v>
      </c>
      <c r="V89" s="8">
        <f>'Data-Resource'!K4622</f>
        <v>493839</v>
      </c>
      <c r="W89" s="8">
        <f>'Data-Resource'!I5127</f>
        <v>-1.7859420844496153E-3</v>
      </c>
      <c r="X89" s="8">
        <f>'Data-Resource'!K5127</f>
        <v>13355114</v>
      </c>
      <c r="Y89" s="8">
        <f>'Data-Resource'!I5632</f>
        <v>5.2390306077593424E-3</v>
      </c>
      <c r="Z89" s="8">
        <f>'Data-Resource'!K5632</f>
        <v>3411046</v>
      </c>
      <c r="AA89" s="8">
        <f>'Data-Resource'!I6137</f>
        <v>-3.6402858298503257E-3</v>
      </c>
      <c r="AB89" s="8">
        <f>'Data-Resource'!K6137</f>
        <v>15716992</v>
      </c>
      <c r="AC89" s="8">
        <f>'Data-Resource'!I12197</f>
        <v>-2.2135493638776507E-2</v>
      </c>
      <c r="AD89" s="8">
        <f>'Data-Resource'!K12197</f>
        <v>511054</v>
      </c>
      <c r="AE89" s="8">
        <f>'Data-Resource'!I10682</f>
        <v>0</v>
      </c>
      <c r="AF89" s="8">
        <f>'Data-Resource'!K10682</f>
        <v>90970</v>
      </c>
      <c r="AG89" s="8">
        <f>'Data-Resource'!I11187</f>
        <v>0</v>
      </c>
      <c r="AH89" s="8">
        <f>'Data-Resource'!K11187</f>
        <v>294570</v>
      </c>
      <c r="AI89" s="8">
        <f>'Data-Resource'!I8157</f>
        <v>-1.3544018058690658E-2</v>
      </c>
      <c r="AJ89" s="8">
        <f>'Data-Resource'!K8157</f>
        <v>123923</v>
      </c>
      <c r="AK89" s="8">
        <f>'Data-Resource'!I8662</f>
        <v>7.5012001312555095E-4</v>
      </c>
      <c r="AL89" s="8">
        <f>'Data-Resource'!K8662</f>
        <v>112013</v>
      </c>
      <c r="AM89" s="8">
        <f>'Data-Resource'!I9167</f>
        <v>1.6152019769692227E-2</v>
      </c>
      <c r="AN89" s="8">
        <f>'Data-Resource'!K9167</f>
        <v>6597552</v>
      </c>
      <c r="AO89" s="8">
        <f>'Data-Resource'!I9672</f>
        <v>4.4123039802953087E-3</v>
      </c>
      <c r="AP89" s="8">
        <f>'Data-Resource'!K9672</f>
        <v>672967</v>
      </c>
      <c r="AQ89" s="8">
        <f>'Data-Resource'!I10177</f>
        <v>-6.6973630535236521E-3</v>
      </c>
      <c r="AR89" s="8">
        <f>'Data-Resource'!K10177</f>
        <v>870710</v>
      </c>
    </row>
    <row r="90" spans="1:44" x14ac:dyDescent="0.3">
      <c r="A90" s="8" t="str">
        <f>'Data-Resource'!B78</f>
        <v>4-18-2019</v>
      </c>
      <c r="B90" s="8">
        <f>'Data-Resource'!I14723</f>
        <v>6.9409318420553846E-3</v>
      </c>
      <c r="C90" s="8">
        <f>'Data-Resource'!I11693</f>
        <v>0</v>
      </c>
      <c r="D90" s="8">
        <f>'Data-Resource'!K11693</f>
        <v>2496368</v>
      </c>
      <c r="E90" s="8">
        <f>'Data-Resource'!I583</f>
        <v>1.1106219221962903E-2</v>
      </c>
      <c r="F90" s="8">
        <f>'Data-Resource'!K583</f>
        <v>847375</v>
      </c>
      <c r="G90" s="8">
        <f>'Data-Resource'!I1088</f>
        <v>8.3920775967748669E-3</v>
      </c>
      <c r="H90" s="8">
        <f>'Data-Resource'!K1088</f>
        <v>60348</v>
      </c>
      <c r="I90" s="8">
        <f>'Data-Resource'!I1593</f>
        <v>1.0108175977078214E-2</v>
      </c>
      <c r="J90" s="8">
        <f>'Data-Resource'!K1593</f>
        <v>1559157</v>
      </c>
      <c r="K90" s="8">
        <f>'Data-Resource'!I2098</f>
        <v>4.0478890077386549E-4</v>
      </c>
      <c r="L90" s="8">
        <f>'Data-Resource'!K2098</f>
        <v>3641930</v>
      </c>
      <c r="M90" s="8">
        <f>'Data-Resource'!I2603</f>
        <v>-3.7465222959199148E-3</v>
      </c>
      <c r="N90" s="8">
        <f>'Data-Resource'!K2603</f>
        <v>4465525</v>
      </c>
      <c r="O90" s="8">
        <f>'Data-Resource'!I3108</f>
        <v>7.3561335491965545E-3</v>
      </c>
      <c r="P90" s="8">
        <f>'Data-Resource'!K3108</f>
        <v>362838</v>
      </c>
      <c r="Q90" s="8">
        <f>'Data-Resource'!I3613</f>
        <v>7.12439146856451E-3</v>
      </c>
      <c r="R90" s="8">
        <f>'Data-Resource'!K3613</f>
        <v>2868292</v>
      </c>
      <c r="S90" s="8">
        <f>'Data-Resource'!I4118</f>
        <v>-1.5399769389111415E-3</v>
      </c>
      <c r="T90" s="8">
        <f>'Data-Resource'!K4118</f>
        <v>953993</v>
      </c>
      <c r="U90" s="8">
        <f>'Data-Resource'!I4623</f>
        <v>1.2870012538738337E-2</v>
      </c>
      <c r="V90" s="8">
        <f>'Data-Resource'!K4623</f>
        <v>592996</v>
      </c>
      <c r="W90" s="8">
        <f>'Data-Resource'!I5128</f>
        <v>-8.5350318471337193E-3</v>
      </c>
      <c r="X90" s="8">
        <f>'Data-Resource'!K5128</f>
        <v>14675634</v>
      </c>
      <c r="Y90" s="8">
        <f>'Data-Resource'!I5633</f>
        <v>1.6342540164815744E-2</v>
      </c>
      <c r="Z90" s="8">
        <f>'Data-Resource'!K5633</f>
        <v>5909906</v>
      </c>
      <c r="AA90" s="8">
        <f>'Data-Resource'!I6138</f>
        <v>9.2190889370932193E-3</v>
      </c>
      <c r="AB90" s="8">
        <f>'Data-Resource'!K6138</f>
        <v>18453854</v>
      </c>
      <c r="AC90" s="8">
        <f>'Data-Resource'!I12198</f>
        <v>-2.5531889655951504E-2</v>
      </c>
      <c r="AD90" s="8">
        <f>'Data-Resource'!K12198</f>
        <v>655448</v>
      </c>
      <c r="AE90" s="8">
        <f>'Data-Resource'!I10683</f>
        <v>-1.459868613138767E-3</v>
      </c>
      <c r="AF90" s="8">
        <f>'Data-Resource'!K10683</f>
        <v>94793</v>
      </c>
      <c r="AG90" s="8">
        <f>'Data-Resource'!I11188</f>
        <v>1.8399816684445971E-3</v>
      </c>
      <c r="AH90" s="8">
        <f>'Data-Resource'!K11188</f>
        <v>264850</v>
      </c>
      <c r="AI90" s="8">
        <f>'Data-Resource'!I8158</f>
        <v>1.4823261117445929E-2</v>
      </c>
      <c r="AJ90" s="8">
        <f>'Data-Resource'!K8158</f>
        <v>158461</v>
      </c>
      <c r="AK90" s="8">
        <f>'Data-Resource'!I8663</f>
        <v>0</v>
      </c>
      <c r="AL90" s="8">
        <f>'Data-Resource'!K8663</f>
        <v>94951</v>
      </c>
      <c r="AM90" s="8">
        <f>'Data-Resource'!I9168</f>
        <v>1.0112888052681002E-2</v>
      </c>
      <c r="AN90" s="8">
        <f>'Data-Resource'!K9168</f>
        <v>4564678</v>
      </c>
      <c r="AO90" s="8">
        <f>'Data-Resource'!I9673</f>
        <v>1.0367634698120172E-2</v>
      </c>
      <c r="AP90" s="8">
        <f>'Data-Resource'!K9673</f>
        <v>1329044</v>
      </c>
      <c r="AQ90" s="8">
        <f>'Data-Resource'!I10178</f>
        <v>-9.714868311980953E-3</v>
      </c>
      <c r="AR90" s="8">
        <f>'Data-Resource'!K10178</f>
        <v>684754</v>
      </c>
    </row>
    <row r="91" spans="1:44" x14ac:dyDescent="0.3">
      <c r="A91" s="8" t="str">
        <f>'Data-Resource'!B79</f>
        <v>4-23-2019</v>
      </c>
      <c r="B91" s="8">
        <f>'Data-Resource'!I14724</f>
        <v>9.1534414317072312E-4</v>
      </c>
      <c r="C91" s="8">
        <f>'Data-Resource'!I11694</f>
        <v>4.3668122270750458E-4</v>
      </c>
      <c r="D91" s="8">
        <f>'Data-Resource'!K11694</f>
        <v>2230440</v>
      </c>
      <c r="E91" s="8">
        <f>'Data-Resource'!I584</f>
        <v>-3.0225042394862118E-3</v>
      </c>
      <c r="F91" s="8">
        <f>'Data-Resource'!K584</f>
        <v>588878</v>
      </c>
      <c r="G91" s="8">
        <f>'Data-Resource'!I1089</f>
        <v>1.823302608211411E-2</v>
      </c>
      <c r="H91" s="8">
        <f>'Data-Resource'!K1089</f>
        <v>88953</v>
      </c>
      <c r="I91" s="8">
        <f>'Data-Resource'!I1594</f>
        <v>-2.0954458672875075E-3</v>
      </c>
      <c r="J91" s="8">
        <f>'Data-Resource'!K1594</f>
        <v>1012307</v>
      </c>
      <c r="K91" s="8">
        <f>'Data-Resource'!I2099</f>
        <v>-1.3425503355714736E-4</v>
      </c>
      <c r="L91" s="8">
        <f>'Data-Resource'!K2099</f>
        <v>2493368</v>
      </c>
      <c r="M91" s="8">
        <f>'Data-Resource'!I2604</f>
        <v>1.4563884559583016E-2</v>
      </c>
      <c r="N91" s="8">
        <f>'Data-Resource'!K2604</f>
        <v>3367088</v>
      </c>
      <c r="O91" s="8">
        <f>'Data-Resource'!I3109</f>
        <v>9.6836021156958968E-3</v>
      </c>
      <c r="P91" s="8">
        <f>'Data-Resource'!K3109</f>
        <v>278878</v>
      </c>
      <c r="Q91" s="8">
        <f>'Data-Resource'!I3614</f>
        <v>-3.2154340836012675E-3</v>
      </c>
      <c r="R91" s="8">
        <f>'Data-Resource'!K3614</f>
        <v>1139985</v>
      </c>
      <c r="S91" s="8">
        <f>'Data-Resource'!I4119</f>
        <v>-1.7292154587499418E-2</v>
      </c>
      <c r="T91" s="8">
        <f>'Data-Resource'!K4119</f>
        <v>741209</v>
      </c>
      <c r="U91" s="8">
        <f>'Data-Resource'!I4624</f>
        <v>2.1168501628594924E-3</v>
      </c>
      <c r="V91" s="8">
        <f>'Data-Resource'!K4624</f>
        <v>473873</v>
      </c>
      <c r="W91" s="8">
        <f>'Data-Resource'!I5129</f>
        <v>-1.3144329896907177E-2</v>
      </c>
      <c r="X91" s="8">
        <f>'Data-Resource'!K5129</f>
        <v>11840093</v>
      </c>
      <c r="Y91" s="8">
        <f>'Data-Resource'!I5634</f>
        <v>-2.2421205074351575E-3</v>
      </c>
      <c r="Z91" s="8">
        <f>'Data-Resource'!K5634</f>
        <v>3013257</v>
      </c>
      <c r="AA91" s="8">
        <f>'Data-Resource'!I6139</f>
        <v>8.0645161290321694E-3</v>
      </c>
      <c r="AB91" s="8">
        <f>'Data-Resource'!K6139</f>
        <v>9865756</v>
      </c>
      <c r="AC91" s="8">
        <f>'Data-Resource'!I12199</f>
        <v>1.9831566970074196E-2</v>
      </c>
      <c r="AD91" s="8">
        <f>'Data-Resource'!K12199</f>
        <v>677025</v>
      </c>
      <c r="AE91" s="8">
        <f>'Data-Resource'!I10684</f>
        <v>8.2926682926828914E-3</v>
      </c>
      <c r="AF91" s="8">
        <f>'Data-Resource'!K10684</f>
        <v>141010</v>
      </c>
      <c r="AG91" s="8">
        <f>'Data-Resource'!I11189</f>
        <v>-1.2879411697494425E-2</v>
      </c>
      <c r="AH91" s="8">
        <f>'Data-Resource'!K11189</f>
        <v>419380</v>
      </c>
      <c r="AI91" s="8">
        <f>'Data-Resource'!I8159</f>
        <v>1.7997750281214864E-2</v>
      </c>
      <c r="AJ91" s="8">
        <f>'Data-Resource'!K8159</f>
        <v>100167</v>
      </c>
      <c r="AK91" s="8">
        <f>'Data-Resource'!I8664</f>
        <v>3.7257824975957953E-3</v>
      </c>
      <c r="AL91" s="8">
        <f>'Data-Resource'!K8664</f>
        <v>160928</v>
      </c>
      <c r="AM91" s="8">
        <f>'Data-Resource'!I9169</f>
        <v>-1.5802928924142704E-2</v>
      </c>
      <c r="AN91" s="8">
        <f>'Data-Resource'!K9169</f>
        <v>4485003</v>
      </c>
      <c r="AO91" s="8">
        <f>'Data-Resource'!I9674</f>
        <v>-2.1813088597315566E-3</v>
      </c>
      <c r="AP91" s="8">
        <f>'Data-Resource'!K9674</f>
        <v>566541</v>
      </c>
      <c r="AQ91" s="8">
        <f>'Data-Resource'!I10179</f>
        <v>2.6737967914438474E-2</v>
      </c>
      <c r="AR91" s="8">
        <f>'Data-Resource'!K10179</f>
        <v>658522</v>
      </c>
    </row>
    <row r="92" spans="1:44" x14ac:dyDescent="0.3">
      <c r="A92" s="8" t="str">
        <f>'Data-Resource'!B80</f>
        <v>4-24-2019</v>
      </c>
      <c r="B92" s="8">
        <f>'Data-Resource'!I14725</f>
        <v>6.5535840781914875E-3</v>
      </c>
      <c r="C92" s="8">
        <f>'Data-Resource'!I11695</f>
        <v>-2.6292725679228444E-3</v>
      </c>
      <c r="D92" s="8">
        <f>'Data-Resource'!K11695</f>
        <v>3776054</v>
      </c>
      <c r="E92" s="8">
        <f>'Data-Resource'!I585</f>
        <v>1.73683888315011E-3</v>
      </c>
      <c r="F92" s="8">
        <f>'Data-Resource'!K585</f>
        <v>613000</v>
      </c>
      <c r="G92" s="8">
        <f>'Data-Resource'!I1090</f>
        <v>-2.1138373983740542E-3</v>
      </c>
      <c r="H92" s="8">
        <f>'Data-Resource'!K1090</f>
        <v>70790</v>
      </c>
      <c r="I92" s="8">
        <f>'Data-Resource'!I1595</f>
        <v>-7.2599672131146474E-3</v>
      </c>
      <c r="J92" s="8">
        <f>'Data-Resource'!K1595</f>
        <v>1268736</v>
      </c>
      <c r="K92" s="8">
        <f>'Data-Resource'!I2100</f>
        <v>-1.3083369477790185E-2</v>
      </c>
      <c r="L92" s="8">
        <f>'Data-Resource'!K2100</f>
        <v>3518218</v>
      </c>
      <c r="M92" s="8">
        <f>'Data-Resource'!I2605</f>
        <v>-2.6205095438369515E-2</v>
      </c>
      <c r="N92" s="8">
        <f>'Data-Resource'!K2605</f>
        <v>4317631</v>
      </c>
      <c r="O92" s="8">
        <f>'Data-Resource'!I3110</f>
        <v>-2.5640705676084627E-3</v>
      </c>
      <c r="P92" s="8">
        <f>'Data-Resource'!K3110</f>
        <v>426023</v>
      </c>
      <c r="Q92" s="8">
        <f>'Data-Resource'!I3615</f>
        <v>9.1621725350205321E-4</v>
      </c>
      <c r="R92" s="8">
        <f>'Data-Resource'!K3615</f>
        <v>1779199</v>
      </c>
      <c r="S92" s="8">
        <f>'Data-Resource'!I4120</f>
        <v>7.3197099236074229E-3</v>
      </c>
      <c r="T92" s="8">
        <f>'Data-Resource'!K4120</f>
        <v>817778</v>
      </c>
      <c r="U92" s="8">
        <f>'Data-Resource'!I4625</f>
        <v>1.2652382640597351E-3</v>
      </c>
      <c r="V92" s="8">
        <f>'Data-Resource'!K4625</f>
        <v>529130</v>
      </c>
      <c r="W92" s="8">
        <f>'Data-Resource'!I5130</f>
        <v>4.2328042328042444E-3</v>
      </c>
      <c r="X92" s="8">
        <f>'Data-Resource'!K5130</f>
        <v>12229468</v>
      </c>
      <c r="Y92" s="8">
        <f>'Data-Resource'!I5635</f>
        <v>5.9918704453440948E-3</v>
      </c>
      <c r="Z92" s="8">
        <f>'Data-Resource'!K5635</f>
        <v>3292479</v>
      </c>
      <c r="AA92" s="8">
        <f>'Data-Resource'!I6140</f>
        <v>-5.3676865271067818E-3</v>
      </c>
      <c r="AB92" s="8">
        <f>'Data-Resource'!K6140</f>
        <v>11872346</v>
      </c>
      <c r="AC92" s="8">
        <f>'Data-Resource'!I12200</f>
        <v>5.3209150973440513E-4</v>
      </c>
      <c r="AD92" s="8">
        <f>'Data-Resource'!K12200</f>
        <v>627453</v>
      </c>
      <c r="AE92" s="8">
        <f>'Data-Resource'!I10685</f>
        <v>3.381628019323736E-3</v>
      </c>
      <c r="AF92" s="8">
        <f>'Data-Resource'!K10685</f>
        <v>131509</v>
      </c>
      <c r="AG92" s="8">
        <f>'Data-Resource'!I11190</f>
        <v>9.302139534884317E-4</v>
      </c>
      <c r="AH92" s="8">
        <f>'Data-Resource'!K11190</f>
        <v>345600</v>
      </c>
      <c r="AI92" s="8">
        <f>'Data-Resource'!I8160</f>
        <v>3.3149171270717521E-3</v>
      </c>
      <c r="AJ92" s="8">
        <f>'Data-Resource'!K8160</f>
        <v>67085</v>
      </c>
      <c r="AK92" s="8">
        <f>'Data-Resource'!I8665</f>
        <v>3.7174721189591345E-3</v>
      </c>
      <c r="AL92" s="8">
        <f>'Data-Resource'!K8665</f>
        <v>209721</v>
      </c>
      <c r="AM92" s="8">
        <f>'Data-Resource'!I9170</f>
        <v>3.0595038814504261E-2</v>
      </c>
      <c r="AN92" s="8">
        <f>'Data-Resource'!K9170</f>
        <v>6118826</v>
      </c>
      <c r="AO92" s="8">
        <f>'Data-Resource'!I9675</f>
        <v>7.9063880617437042E-3</v>
      </c>
      <c r="AP92" s="8">
        <f>'Data-Resource'!K9675</f>
        <v>743959</v>
      </c>
      <c r="AQ92" s="8">
        <f>'Data-Resource'!I10180</f>
        <v>5.8626990953526224E-3</v>
      </c>
      <c r="AR92" s="8">
        <f>'Data-Resource'!K10180</f>
        <v>636578</v>
      </c>
    </row>
    <row r="93" spans="1:44" x14ac:dyDescent="0.3">
      <c r="A93" s="8" t="str">
        <f>'Data-Resource'!B81</f>
        <v>4-25-2019</v>
      </c>
      <c r="B93" s="8">
        <f>'Data-Resource'!I14726</f>
        <v>-1.7823240317811815E-3</v>
      </c>
      <c r="C93" s="8">
        <f>'Data-Resource'!I11696</f>
        <v>0</v>
      </c>
      <c r="D93" s="8">
        <f>'Data-Resource'!K11696</f>
        <v>2494889</v>
      </c>
      <c r="E93" s="8">
        <f>'Data-Resource'!I586</f>
        <v>-1.0917030567685142E-3</v>
      </c>
      <c r="F93" s="8">
        <f>'Data-Resource'!K586</f>
        <v>548632</v>
      </c>
      <c r="G93" s="8">
        <f>'Data-Resource'!I1091</f>
        <v>-6.6852109347722947E-3</v>
      </c>
      <c r="H93" s="8">
        <f>'Data-Resource'!K1091</f>
        <v>41171</v>
      </c>
      <c r="I93" s="8">
        <f>'Data-Resource'!I1596</f>
        <v>6.606932702414429E-3</v>
      </c>
      <c r="J93" s="8">
        <f>'Data-Resource'!K1596</f>
        <v>1089403</v>
      </c>
      <c r="K93" s="8">
        <f>'Data-Resource'!I2101</f>
        <v>-3.0145381057327942E-3</v>
      </c>
      <c r="L93" s="8">
        <f>'Data-Resource'!K2101</f>
        <v>2932073</v>
      </c>
      <c r="M93" s="8">
        <f>'Data-Resource'!I2606</f>
        <v>-1.548385483870982E-2</v>
      </c>
      <c r="N93" s="8">
        <f>'Data-Resource'!K2606</f>
        <v>5228213</v>
      </c>
      <c r="O93" s="8">
        <f>'Data-Resource'!I3111</f>
        <v>7.9569677419354425E-3</v>
      </c>
      <c r="P93" s="8">
        <f>'Data-Resource'!K3111</f>
        <v>401908</v>
      </c>
      <c r="Q93" s="8">
        <f>'Data-Resource'!I3616</f>
        <v>-7.0754848008384424E-3</v>
      </c>
      <c r="R93" s="8">
        <f>'Data-Resource'!K3616</f>
        <v>1453960</v>
      </c>
      <c r="S93" s="8">
        <f>'Data-Resource'!I4121</f>
        <v>-2.0120975537599124E-2</v>
      </c>
      <c r="T93" s="8">
        <f>'Data-Resource'!K4121</f>
        <v>710854</v>
      </c>
      <c r="U93" s="8">
        <f>'Data-Resource'!I4626</f>
        <v>-3.3840440791211837E-3</v>
      </c>
      <c r="V93" s="8">
        <f>'Data-Resource'!K4626</f>
        <v>355390</v>
      </c>
      <c r="W93" s="8">
        <f>'Data-Resource'!I5131</f>
        <v>-1.7085030884478887E-2</v>
      </c>
      <c r="X93" s="8">
        <f>'Data-Resource'!K5131</f>
        <v>27855443</v>
      </c>
      <c r="Y93" s="8">
        <f>'Data-Resource'!I5636</f>
        <v>4.3703789048358194E-3</v>
      </c>
      <c r="Z93" s="8">
        <f>'Data-Resource'!K5636</f>
        <v>2700318</v>
      </c>
      <c r="AA93" s="8">
        <f>'Data-Resource'!I6141</f>
        <v>1.0018954779312177E-2</v>
      </c>
      <c r="AB93" s="8">
        <f>'Data-Resource'!K6141</f>
        <v>7105341</v>
      </c>
      <c r="AC93" s="8">
        <f>'Data-Resource'!I12201</f>
        <v>4.0193193997857066E-3</v>
      </c>
      <c r="AD93" s="8">
        <f>'Data-Resource'!K12201</f>
        <v>339201</v>
      </c>
      <c r="AE93" s="8">
        <f>'Data-Resource'!I10686</f>
        <v>-1.3435643381064431E-2</v>
      </c>
      <c r="AF93" s="8">
        <f>'Data-Resource'!K10686</f>
        <v>112483</v>
      </c>
      <c r="AG93" s="8">
        <f>'Data-Resource'!I11191</f>
        <v>-1.0289971743873394E-2</v>
      </c>
      <c r="AH93" s="8">
        <f>'Data-Resource'!K11191</f>
        <v>405030</v>
      </c>
      <c r="AI93" s="8">
        <f>'Data-Resource'!I8161</f>
        <v>-9.9447513812154532E-3</v>
      </c>
      <c r="AJ93" s="8">
        <f>'Data-Resource'!K8161</f>
        <v>79413</v>
      </c>
      <c r="AK93" s="8">
        <f>'Data-Resource'!I8666</f>
        <v>-1.4792677843031962E-3</v>
      </c>
      <c r="AL93" s="8">
        <f>'Data-Resource'!K8666</f>
        <v>147084</v>
      </c>
      <c r="AM93" s="8">
        <f>'Data-Resource'!I9171</f>
        <v>-6.3261480787255167E-3</v>
      </c>
      <c r="AN93" s="8">
        <f>'Data-Resource'!K9171</f>
        <v>3570297</v>
      </c>
      <c r="AO93" s="8">
        <f>'Data-Resource'!I9676</f>
        <v>-3.1627449780113746E-4</v>
      </c>
      <c r="AP93" s="8">
        <f>'Data-Resource'!K9676</f>
        <v>660260</v>
      </c>
      <c r="AQ93" s="8">
        <f>'Data-Resource'!I10181</f>
        <v>-5.8528114548495125E-3</v>
      </c>
      <c r="AR93" s="8">
        <f>'Data-Resource'!K10181</f>
        <v>624325</v>
      </c>
    </row>
    <row r="94" spans="1:44" x14ac:dyDescent="0.3">
      <c r="A94" s="8" t="str">
        <f>'Data-Resource'!B82</f>
        <v>4-26-2019</v>
      </c>
      <c r="B94" s="8">
        <f>'Data-Resource'!I14727</f>
        <v>2.5006984515419193E-3</v>
      </c>
      <c r="C94" s="8">
        <f>'Data-Resource'!I11697</f>
        <v>-1.3141042487953198E-3</v>
      </c>
      <c r="D94" s="8">
        <f>'Data-Resource'!K11697</f>
        <v>2404030</v>
      </c>
      <c r="E94" s="8">
        <f>'Data-Resource'!I587</f>
        <v>3.9421550073304255E-3</v>
      </c>
      <c r="F94" s="8">
        <f>'Data-Resource'!K587</f>
        <v>506082</v>
      </c>
      <c r="G94" s="8">
        <f>'Data-Resource'!I1092</f>
        <v>-2.130757305296493E-3</v>
      </c>
      <c r="H94" s="8">
        <f>'Data-Resource'!K1092</f>
        <v>64559</v>
      </c>
      <c r="I94" s="8">
        <f>'Data-Resource'!I1597</f>
        <v>2.338774522841545E-4</v>
      </c>
      <c r="J94" s="8">
        <f>'Data-Resource'!K1597</f>
        <v>907421</v>
      </c>
      <c r="K94" s="8">
        <f>'Data-Resource'!I2102</f>
        <v>3.0303306619925115E-3</v>
      </c>
      <c r="L94" s="8">
        <f>'Data-Resource'!K2102</f>
        <v>1975429</v>
      </c>
      <c r="M94" s="8">
        <f>'Data-Resource'!I2607</f>
        <v>6.3777430456992048E-3</v>
      </c>
      <c r="N94" s="8">
        <f>'Data-Resource'!K2607</f>
        <v>4672473</v>
      </c>
      <c r="O94" s="8">
        <f>'Data-Resource'!I3112</f>
        <v>1.0904393725631741E-2</v>
      </c>
      <c r="P94" s="8">
        <f>'Data-Resource'!K3112</f>
        <v>453072</v>
      </c>
      <c r="Q94" s="8">
        <f>'Data-Resource'!I3617</f>
        <v>3.8202211134120145E-3</v>
      </c>
      <c r="R94" s="8">
        <f>'Data-Resource'!K3617</f>
        <v>1289602</v>
      </c>
      <c r="S94" s="8">
        <f>'Data-Resource'!I4122</f>
        <v>-4.8052272727271634E-3</v>
      </c>
      <c r="T94" s="8">
        <f>'Data-Resource'!K4122</f>
        <v>1230647</v>
      </c>
      <c r="U94" s="8">
        <f>'Data-Resource'!I4627</f>
        <v>-1.7014461496866519E-3</v>
      </c>
      <c r="V94" s="8">
        <f>'Data-Resource'!K4627</f>
        <v>424237</v>
      </c>
      <c r="W94" s="8">
        <f>'Data-Resource'!I5132</f>
        <v>-1.1978465679676916E-2</v>
      </c>
      <c r="X94" s="8">
        <f>'Data-Resource'!K5132</f>
        <v>25857045</v>
      </c>
      <c r="Y94" s="8">
        <f>'Data-Resource'!I5637</f>
        <v>8.0645161290318645E-4</v>
      </c>
      <c r="Z94" s="8">
        <f>'Data-Resource'!K5637</f>
        <v>3161229</v>
      </c>
      <c r="AA94" s="8">
        <f>'Data-Resource'!I6142</f>
        <v>4.0123044001601769E-4</v>
      </c>
      <c r="AB94" s="8">
        <f>'Data-Resource'!K6142</f>
        <v>8119750</v>
      </c>
      <c r="AC94" s="8">
        <f>'Data-Resource'!I12202</f>
        <v>1.6590928996278533E-2</v>
      </c>
      <c r="AD94" s="8">
        <f>'Data-Resource'!K12202</f>
        <v>404149</v>
      </c>
      <c r="AE94" s="8">
        <f>'Data-Resource'!I10687</f>
        <v>-1.0174375295766664E-2</v>
      </c>
      <c r="AF94" s="8">
        <f>'Data-Resource'!K10687</f>
        <v>147674</v>
      </c>
      <c r="AG94" s="8">
        <f>'Data-Resource'!I11192</f>
        <v>3.9047599999999946E-2</v>
      </c>
      <c r="AH94" s="8">
        <f>'Data-Resource'!K11192</f>
        <v>742260</v>
      </c>
      <c r="AI94" s="8">
        <f>'Data-Resource'!I8162</f>
        <v>2.0179372197309385E-2</v>
      </c>
      <c r="AJ94" s="8">
        <f>'Data-Resource'!K8162</f>
        <v>52200</v>
      </c>
      <c r="AK94" s="8">
        <f>'Data-Resource'!I8667</f>
        <v>-2.2155687835554638E-3</v>
      </c>
      <c r="AL94" s="8">
        <f>'Data-Resource'!K8667</f>
        <v>123533</v>
      </c>
      <c r="AM94" s="8">
        <f>'Data-Resource'!I9172</f>
        <v>1.6670635071654452E-3</v>
      </c>
      <c r="AN94" s="8">
        <f>'Data-Resource'!K9172</f>
        <v>4970812</v>
      </c>
      <c r="AO94" s="8">
        <f>'Data-Resource'!I9677</f>
        <v>6.9597657647623191E-3</v>
      </c>
      <c r="AP94" s="8">
        <f>'Data-Resource'!K9677</f>
        <v>657903</v>
      </c>
      <c r="AQ94" s="8">
        <f>'Data-Resource'!I10182</f>
        <v>2.9369311070665751E-3</v>
      </c>
      <c r="AR94" s="8">
        <f>'Data-Resource'!K10182</f>
        <v>501912</v>
      </c>
    </row>
    <row r="95" spans="1:44" x14ac:dyDescent="0.3">
      <c r="A95" s="8" t="str">
        <f>'Data-Resource'!B83</f>
        <v>4-29-2019</v>
      </c>
      <c r="B95" s="8">
        <f>'Data-Resource'!I14728</f>
        <v>1.5467617359863398E-3</v>
      </c>
      <c r="C95" s="8">
        <f>'Data-Resource'!I11698</f>
        <v>-8.7718863496441292E-3</v>
      </c>
      <c r="D95" s="8">
        <f>'Data-Resource'!K11698</f>
        <v>2759861</v>
      </c>
      <c r="E95" s="8">
        <f>'Data-Resource'!I588</f>
        <v>-2.6177618143685532E-3</v>
      </c>
      <c r="F95" s="8">
        <f>'Data-Resource'!K588</f>
        <v>447270</v>
      </c>
      <c r="G95" s="8">
        <f>'Data-Resource'!I1093</f>
        <v>7.5397887446267539E-3</v>
      </c>
      <c r="H95" s="8">
        <f>'Data-Resource'!K1093</f>
        <v>45265</v>
      </c>
      <c r="I95" s="8">
        <f>'Data-Resource'!I1598</f>
        <v>-1.8665842015877607E-3</v>
      </c>
      <c r="J95" s="8">
        <f>'Data-Resource'!K1598</f>
        <v>769354</v>
      </c>
      <c r="K95" s="8">
        <f>'Data-Resource'!I2103</f>
        <v>-1.2534045979998765E-2</v>
      </c>
      <c r="L95" s="8">
        <f>'Data-Resource'!K2103</f>
        <v>2163291</v>
      </c>
      <c r="M95" s="8">
        <f>'Data-Resource'!I2608</f>
        <v>3.0405404891800328E-3</v>
      </c>
      <c r="N95" s="8">
        <f>'Data-Resource'!K2608</f>
        <v>3567461</v>
      </c>
      <c r="O95" s="8">
        <f>'Data-Resource'!I3113</f>
        <v>-4.4444232804233957E-3</v>
      </c>
      <c r="P95" s="8">
        <f>'Data-Resource'!K3113</f>
        <v>417908</v>
      </c>
      <c r="Q95" s="8">
        <f>'Data-Resource'!I3618</f>
        <v>-3.5452335322881849E-3</v>
      </c>
      <c r="R95" s="8">
        <f>'Data-Resource'!K3618</f>
        <v>899246</v>
      </c>
      <c r="S95" s="8">
        <f>'Data-Resource'!I4123</f>
        <v>-3.8739112752210949E-3</v>
      </c>
      <c r="T95" s="8">
        <f>'Data-Resource'!K4123</f>
        <v>472893</v>
      </c>
      <c r="U95" s="8">
        <f>'Data-Resource'!I4628</f>
        <v>-4.2737606837610429E-4</v>
      </c>
      <c r="V95" s="8">
        <f>'Data-Resource'!K4628</f>
        <v>377556</v>
      </c>
      <c r="W95" s="8">
        <f>'Data-Resource'!I5133</f>
        <v>1.579670329670322E-2</v>
      </c>
      <c r="X95" s="8">
        <f>'Data-Resource'!K5133</f>
        <v>16399913</v>
      </c>
      <c r="Y95" s="8">
        <f>'Data-Resource'!I5638</f>
        <v>-6.5863453815261539E-3</v>
      </c>
      <c r="Z95" s="8">
        <f>'Data-Resource'!K5638</f>
        <v>2057484</v>
      </c>
      <c r="AA95" s="8">
        <f>'Data-Resource'!I6143</f>
        <v>1.3379716350004844E-4</v>
      </c>
      <c r="AB95" s="8">
        <f>'Data-Resource'!K6143</f>
        <v>5866035</v>
      </c>
      <c r="AC95" s="8">
        <f>'Data-Resource'!I12203</f>
        <v>2.3715414394850313E-3</v>
      </c>
      <c r="AD95" s="8">
        <f>'Data-Resource'!K12203</f>
        <v>387927</v>
      </c>
      <c r="AE95" s="8">
        <f>'Data-Resource'!I10688</f>
        <v>-3.8872837139852382E-3</v>
      </c>
      <c r="AF95" s="8">
        <f>'Data-Resource'!K10688</f>
        <v>99583</v>
      </c>
      <c r="AG95" s="8">
        <f>'Data-Resource'!I11193</f>
        <v>3.275703307084564E-2</v>
      </c>
      <c r="AH95" s="8">
        <f>'Data-Resource'!K11193</f>
        <v>595140</v>
      </c>
      <c r="AI95" s="8">
        <f>'Data-Resource'!I8163</f>
        <v>-1.095290251916929E-3</v>
      </c>
      <c r="AJ95" s="8">
        <f>'Data-Resource'!K8163</f>
        <v>126143</v>
      </c>
      <c r="AK95" s="8">
        <f>'Data-Resource'!I8668</f>
        <v>-2.2059044117648295E-3</v>
      </c>
      <c r="AL95" s="8">
        <f>'Data-Resource'!K8668</f>
        <v>139455</v>
      </c>
      <c r="AM95" s="8">
        <f>'Data-Resource'!I9173</f>
        <v>-1.6678579143265548E-3</v>
      </c>
      <c r="AN95" s="8">
        <f>'Data-Resource'!K9173</f>
        <v>2937069</v>
      </c>
      <c r="AO95" s="8">
        <f>'Data-Resource'!I9678</f>
        <v>-6.8922679113182783E-3</v>
      </c>
      <c r="AP95" s="8">
        <f>'Data-Resource'!K9678</f>
        <v>515997</v>
      </c>
      <c r="AQ95" s="8">
        <f>'Data-Resource'!I10183</f>
        <v>1.0141548272066385E-2</v>
      </c>
      <c r="AR95" s="8">
        <f>'Data-Resource'!K10183</f>
        <v>334364</v>
      </c>
    </row>
    <row r="96" spans="1:44" x14ac:dyDescent="0.3">
      <c r="A96" s="8" t="str">
        <f>'Data-Resource'!B84</f>
        <v>4-30-2019</v>
      </c>
      <c r="B96" s="8">
        <f>'Data-Resource'!I14729</f>
        <v>2.4452187767395961E-3</v>
      </c>
      <c r="C96" s="8">
        <f>'Data-Resource'!I11699</f>
        <v>1.0652418524082708E-2</v>
      </c>
      <c r="D96" s="8">
        <f>'Data-Resource'!K11699</f>
        <v>2387146</v>
      </c>
      <c r="E96" s="8">
        <f>'Data-Resource'!I589</f>
        <v>2.8453009784894547E-3</v>
      </c>
      <c r="F96" s="8">
        <f>'Data-Resource'!K589</f>
        <v>631659</v>
      </c>
      <c r="G96" s="8">
        <f>'Data-Resource'!I1094</f>
        <v>-1.2631562753036415E-2</v>
      </c>
      <c r="H96" s="8">
        <f>'Data-Resource'!K1094</f>
        <v>103811</v>
      </c>
      <c r="I96" s="8">
        <f>'Data-Resource'!I1599</f>
        <v>3.9729189619945853E-3</v>
      </c>
      <c r="J96" s="8">
        <f>'Data-Resource'!K1599</f>
        <v>1073859</v>
      </c>
      <c r="K96" s="8">
        <f>'Data-Resource'!I2104</f>
        <v>-4.1366521292052238E-4</v>
      </c>
      <c r="L96" s="8">
        <f>'Data-Resource'!K2104</f>
        <v>2999069</v>
      </c>
      <c r="M96" s="8">
        <f>'Data-Resource'!I2609</f>
        <v>-2.6890756302521317E-3</v>
      </c>
      <c r="N96" s="8">
        <f>'Data-Resource'!K2609</f>
        <v>3120119</v>
      </c>
      <c r="O96" s="8">
        <f>'Data-Resource'!I3114</f>
        <v>4.5361030927835791E-3</v>
      </c>
      <c r="P96" s="8">
        <f>'Data-Resource'!K3114</f>
        <v>954742</v>
      </c>
      <c r="Q96" s="8">
        <f>'Data-Resource'!I3619</f>
        <v>5.1648786871970279E-3</v>
      </c>
      <c r="R96" s="8">
        <f>'Data-Resource'!K3619</f>
        <v>1217765</v>
      </c>
      <c r="S96" s="8">
        <f>'Data-Resource'!I4124</f>
        <v>-8.3445824356157411E-3</v>
      </c>
      <c r="T96" s="8">
        <f>'Data-Resource'!K4124</f>
        <v>533012</v>
      </c>
      <c r="U96" s="8">
        <f>'Data-Resource'!I4629</f>
        <v>1.5805202499653059E-2</v>
      </c>
      <c r="V96" s="8">
        <f>'Data-Resource'!K4629</f>
        <v>558137</v>
      </c>
      <c r="W96" s="8">
        <f>'Data-Resource'!I5134</f>
        <v>1.9034670292317102E-3</v>
      </c>
      <c r="X96" s="8">
        <f>'Data-Resource'!K5134</f>
        <v>10006605</v>
      </c>
      <c r="Y96" s="8">
        <f>'Data-Resource'!I5639</f>
        <v>2.5957170668395998E-3</v>
      </c>
      <c r="Z96" s="8">
        <f>'Data-Resource'!K5639</f>
        <v>3562057</v>
      </c>
      <c r="AA96" s="8">
        <f>'Data-Resource'!I6144</f>
        <v>-1.47295125870382E-3</v>
      </c>
      <c r="AB96" s="8">
        <f>'Data-Resource'!K6144</f>
        <v>10510424</v>
      </c>
      <c r="AC96" s="8">
        <f>'Data-Resource'!I12204</f>
        <v>2.1086189274808226E-3</v>
      </c>
      <c r="AD96" s="8">
        <f>'Data-Resource'!K12204</f>
        <v>490670</v>
      </c>
      <c r="AE96" s="8">
        <f>'Data-Resource'!I10689</f>
        <v>1.1089696559971949E-2</v>
      </c>
      <c r="AF96" s="8">
        <f>'Data-Resource'!K10689</f>
        <v>181259</v>
      </c>
      <c r="AG96" s="8">
        <f>'Data-Resource'!I11194</f>
        <v>-2.0426234821069894E-2</v>
      </c>
      <c r="AH96" s="8">
        <f>'Data-Resource'!K11194</f>
        <v>552660</v>
      </c>
      <c r="AI96" s="8">
        <f>'Data-Resource'!I8164</f>
        <v>-9.9009900990098855E-3</v>
      </c>
      <c r="AJ96" s="8">
        <f>'Data-Resource'!K8164</f>
        <v>116342</v>
      </c>
      <c r="AK96" s="8">
        <f>'Data-Resource'!I8669</f>
        <v>6.7415280898875472E-3</v>
      </c>
      <c r="AL96" s="8">
        <f>'Data-Resource'!K8669</f>
        <v>194206</v>
      </c>
      <c r="AM96" s="8">
        <f>'Data-Resource'!I9174</f>
        <v>1.033161991021697E-2</v>
      </c>
      <c r="AN96" s="8">
        <f>'Data-Resource'!K9174</f>
        <v>4307647</v>
      </c>
      <c r="AO96" s="8">
        <f>'Data-Resource'!I9679</f>
        <v>1.5189835443037928E-2</v>
      </c>
      <c r="AP96" s="8">
        <f>'Data-Resource'!K9679</f>
        <v>756705</v>
      </c>
      <c r="AQ96" s="8">
        <f>'Data-Resource'!I10184</f>
        <v>-6.4921780104711495E-3</v>
      </c>
      <c r="AR96" s="8">
        <f>'Data-Resource'!K10184</f>
        <v>526195</v>
      </c>
    </row>
    <row r="97" spans="1:44" x14ac:dyDescent="0.3">
      <c r="A97" s="8" t="str">
        <f>'Data-Resource'!B85</f>
        <v>5-2-2019</v>
      </c>
      <c r="B97" s="8">
        <f>'Data-Resource'!I14730</f>
        <v>-2.979723312798695E-4</v>
      </c>
      <c r="C97" s="8">
        <f>'Data-Resource'!I11700</f>
        <v>-5.7803023566027987E-3</v>
      </c>
      <c r="D97" s="8">
        <f>'Data-Resource'!K11700</f>
        <v>4616560</v>
      </c>
      <c r="E97" s="8">
        <f>'Data-Resource'!I590</f>
        <v>3.9473421052631363E-3</v>
      </c>
      <c r="F97" s="8">
        <f>'Data-Resource'!K590</f>
        <v>823449</v>
      </c>
      <c r="G97" s="8">
        <f>'Data-Resource'!I1095</f>
        <v>-1.4638141688127311E-2</v>
      </c>
      <c r="H97" s="8">
        <f>'Data-Resource'!K1095</f>
        <v>68770</v>
      </c>
      <c r="I97" s="8">
        <f>'Data-Resource'!I1600</f>
        <v>9.3195244365453997E-4</v>
      </c>
      <c r="J97" s="8">
        <f>'Data-Resource'!K1600</f>
        <v>1106951</v>
      </c>
      <c r="K97" s="8">
        <f>'Data-Resource'!I2105</f>
        <v>-5.3630224785062184E-3</v>
      </c>
      <c r="L97" s="8">
        <f>'Data-Resource'!K2105</f>
        <v>3893571</v>
      </c>
      <c r="M97" s="8">
        <f>'Data-Resource'!I2610</f>
        <v>1.7517799289961854E-2</v>
      </c>
      <c r="N97" s="8">
        <f>'Data-Resource'!K2610</f>
        <v>6434729</v>
      </c>
      <c r="O97" s="8">
        <f>'Data-Resource'!I3115</f>
        <v>4.1067863633103344E-3</v>
      </c>
      <c r="P97" s="8">
        <f>'Data-Resource'!K3115</f>
        <v>556606</v>
      </c>
      <c r="Q97" s="8">
        <f>'Data-Resource'!I3620</f>
        <v>1.4533095137188861E-3</v>
      </c>
      <c r="R97" s="8">
        <f>'Data-Resource'!K3620</f>
        <v>1694344</v>
      </c>
      <c r="S97" s="8">
        <f>'Data-Resource'!I4125</f>
        <v>5.5668159083471658E-3</v>
      </c>
      <c r="T97" s="8">
        <f>'Data-Resource'!K4125</f>
        <v>409341</v>
      </c>
      <c r="U97" s="8">
        <f>'Data-Resource'!I4630</f>
        <v>1.193014080835351E-2</v>
      </c>
      <c r="V97" s="8">
        <f>'Data-Resource'!K4630</f>
        <v>661776</v>
      </c>
      <c r="W97" s="8">
        <f>'Data-Resource'!I5135</f>
        <v>6.2644695628490633E-3</v>
      </c>
      <c r="X97" s="8">
        <f>'Data-Resource'!K5135</f>
        <v>13809271</v>
      </c>
      <c r="Y97" s="8">
        <f>'Data-Resource'!I5640</f>
        <v>6.4861685255770329E-3</v>
      </c>
      <c r="Z97" s="8">
        <f>'Data-Resource'!K5640</f>
        <v>3013178</v>
      </c>
      <c r="AA97" s="8">
        <f>'Data-Resource'!I6145</f>
        <v>6.4455485430374082E-3</v>
      </c>
      <c r="AB97" s="8">
        <f>'Data-Resource'!K6145</f>
        <v>8689765</v>
      </c>
      <c r="AC97" s="8">
        <f>'Data-Resource'!I12205</f>
        <v>-6.5789473684209985E-3</v>
      </c>
      <c r="AD97" s="8">
        <f>'Data-Resource'!K12205</f>
        <v>734776</v>
      </c>
      <c r="AE97" s="8">
        <f>'Data-Resource'!I10690</f>
        <v>-3.8241061733858221E-3</v>
      </c>
      <c r="AF97" s="8">
        <f>'Data-Resource'!K10690</f>
        <v>95680</v>
      </c>
      <c r="AG97" s="8">
        <f>'Data-Resource'!I11195</f>
        <v>-1.3501350378062068E-2</v>
      </c>
      <c r="AH97" s="8">
        <f>'Data-Resource'!K11195</f>
        <v>553460</v>
      </c>
      <c r="AI97" s="8">
        <f>'Data-Resource'!I8165</f>
        <v>3.4285714285714364E-2</v>
      </c>
      <c r="AJ97" s="8">
        <f>'Data-Resource'!K8165</f>
        <v>200714</v>
      </c>
      <c r="AK97" s="8">
        <f>'Data-Resource'!I8670</f>
        <v>-1.190469547193582E-2</v>
      </c>
      <c r="AL97" s="8">
        <f>'Data-Resource'!K8670</f>
        <v>183771</v>
      </c>
      <c r="AM97" s="8">
        <f>'Data-Resource'!I9175</f>
        <v>-7.1336183008252477E-4</v>
      </c>
      <c r="AN97" s="8">
        <f>'Data-Resource'!K9175</f>
        <v>3594783</v>
      </c>
      <c r="AO97" s="8">
        <f>'Data-Resource'!I9680</f>
        <v>-2.4999624999998814E-3</v>
      </c>
      <c r="AP97" s="8">
        <f>'Data-Resource'!K9680</f>
        <v>747442</v>
      </c>
      <c r="AQ97" s="8">
        <f>'Data-Resource'!I10185</f>
        <v>7.0064121127307692E-3</v>
      </c>
      <c r="AR97" s="8">
        <f>'Data-Resource'!K10185</f>
        <v>716453</v>
      </c>
    </row>
    <row r="98" spans="1:44" x14ac:dyDescent="0.3">
      <c r="A98" s="8" t="str">
        <f>'Data-Resource'!B86</f>
        <v>5-3-2019</v>
      </c>
      <c r="B98" s="8">
        <f>'Data-Resource'!I14731</f>
        <v>5.4619635867512659E-3</v>
      </c>
      <c r="C98" s="8">
        <f>'Data-Resource'!I11701</f>
        <v>1.4838129496402985E-2</v>
      </c>
      <c r="D98" s="8">
        <f>'Data-Resource'!K11701</f>
        <v>4221850</v>
      </c>
      <c r="E98" s="8">
        <f>'Data-Resource'!I591</f>
        <v>3.9966719899667658E-2</v>
      </c>
      <c r="F98" s="8">
        <f>'Data-Resource'!K591</f>
        <v>2028601</v>
      </c>
      <c r="G98" s="8">
        <f>'Data-Resource'!I1096</f>
        <v>1.1715397489540111E-3</v>
      </c>
      <c r="H98" s="8">
        <f>'Data-Resource'!K1096</f>
        <v>48332</v>
      </c>
      <c r="I98" s="8">
        <f>'Data-Resource'!I1601</f>
        <v>3.2656728733657862E-3</v>
      </c>
      <c r="J98" s="8">
        <f>'Data-Resource'!K1601</f>
        <v>927620</v>
      </c>
      <c r="K98" s="8">
        <f>'Data-Resource'!I2106</f>
        <v>5.9359606312543809E-3</v>
      </c>
      <c r="L98" s="8">
        <f>'Data-Resource'!K2106</f>
        <v>4297680</v>
      </c>
      <c r="M98" s="8">
        <f>'Data-Resource'!I2611</f>
        <v>-2.0967903225807289E-3</v>
      </c>
      <c r="N98" s="8">
        <f>'Data-Resource'!K2611</f>
        <v>2836892</v>
      </c>
      <c r="O98" s="8">
        <f>'Data-Resource'!I3116</f>
        <v>1.2960316673932128E-2</v>
      </c>
      <c r="P98" s="8">
        <f>'Data-Resource'!K3116</f>
        <v>533144</v>
      </c>
      <c r="Q98" s="8">
        <f>'Data-Resource'!I3621</f>
        <v>1.8535549033968002E-3</v>
      </c>
      <c r="R98" s="8">
        <f>'Data-Resource'!K3621</f>
        <v>1047600</v>
      </c>
      <c r="S98" s="8">
        <f>'Data-Resource'!I4126</f>
        <v>-4.3378001244721758E-3</v>
      </c>
      <c r="T98" s="8">
        <f>'Data-Resource'!K4126</f>
        <v>358570</v>
      </c>
      <c r="U98" s="8">
        <f>'Data-Resource'!I4631</f>
        <v>8.05764193286433E-3</v>
      </c>
      <c r="V98" s="8">
        <f>'Data-Resource'!K4631</f>
        <v>398659</v>
      </c>
      <c r="W98" s="8">
        <f>'Data-Resource'!I5136</f>
        <v>-2.7151778441487175E-3</v>
      </c>
      <c r="X98" s="8">
        <f>'Data-Resource'!K5136</f>
        <v>9838325</v>
      </c>
      <c r="Y98" s="8">
        <f>'Data-Resource'!I5641</f>
        <v>-9.7112337232504705E-4</v>
      </c>
      <c r="Z98" s="8">
        <f>'Data-Resource'!K5641</f>
        <v>2988371</v>
      </c>
      <c r="AA98" s="8">
        <f>'Data-Resource'!I6146</f>
        <v>-1.3404825737276424E-4</v>
      </c>
      <c r="AB98" s="8">
        <f>'Data-Resource'!K6146</f>
        <v>7737729</v>
      </c>
      <c r="AC98" s="8">
        <f>'Data-Resource'!I12206</f>
        <v>8.2886893963268655E-3</v>
      </c>
      <c r="AD98" s="8">
        <f>'Data-Resource'!K12206</f>
        <v>377001</v>
      </c>
      <c r="AE98" s="8">
        <f>'Data-Resource'!I10691</f>
        <v>-9.5653751439882663E-4</v>
      </c>
      <c r="AF98" s="8">
        <f>'Data-Resource'!K10691</f>
        <v>57182</v>
      </c>
      <c r="AG98" s="8">
        <f>'Data-Resource'!I11196</f>
        <v>3.1135550591045807E-2</v>
      </c>
      <c r="AH98" s="8">
        <f>'Data-Resource'!K11196</f>
        <v>338990</v>
      </c>
      <c r="AI98" s="8">
        <f>'Data-Resource'!I8166</f>
        <v>-2.3051591657519108E-2</v>
      </c>
      <c r="AJ98" s="8">
        <f>'Data-Resource'!K8166</f>
        <v>321396</v>
      </c>
      <c r="AK98" s="8">
        <f>'Data-Resource'!I8671</f>
        <v>3.0098496467954364E-3</v>
      </c>
      <c r="AL98" s="8">
        <f>'Data-Resource'!K8671</f>
        <v>111195</v>
      </c>
      <c r="AM98" s="8">
        <f>'Data-Resource'!I9176</f>
        <v>3.5851338432119854E-3</v>
      </c>
      <c r="AN98" s="8">
        <f>'Data-Resource'!K9176</f>
        <v>3135013</v>
      </c>
      <c r="AO98" s="8">
        <f>'Data-Resource'!I9681</f>
        <v>7.8517589419302061E-3</v>
      </c>
      <c r="AP98" s="8">
        <f>'Data-Resource'!K9681</f>
        <v>855463</v>
      </c>
      <c r="AQ98" s="8">
        <f>'Data-Resource'!I10186</f>
        <v>8.8383416578456456E-3</v>
      </c>
      <c r="AR98" s="8">
        <f>'Data-Resource'!K10186</f>
        <v>420801</v>
      </c>
    </row>
    <row r="99" spans="1:44" x14ac:dyDescent="0.3">
      <c r="A99" s="8" t="str">
        <f>'Data-Resource'!B87</f>
        <v>5-6-2019</v>
      </c>
      <c r="B99" s="8">
        <f>'Data-Resource'!I14732</f>
        <v>9.4463055329028784E-3</v>
      </c>
      <c r="C99" s="8">
        <f>'Data-Resource'!I11702</f>
        <v>-1.2362637362637352E-2</v>
      </c>
      <c r="D99" s="8">
        <f>'Data-Resource'!K11702</f>
        <v>4903979</v>
      </c>
      <c r="E99" s="8">
        <f>'Data-Resource'!I592</f>
        <v>4.0329230452674988E-2</v>
      </c>
      <c r="F99" s="8">
        <f>'Data-Resource'!K592</f>
        <v>1097875</v>
      </c>
      <c r="G99" s="8">
        <f>'Data-Resource'!I1097</f>
        <v>2.6934285007131822E-2</v>
      </c>
      <c r="H99" s="8">
        <f>'Data-Resource'!K1097</f>
        <v>88534</v>
      </c>
      <c r="I99" s="8">
        <f>'Data-Resource'!I1602</f>
        <v>7.0651906679442867E-4</v>
      </c>
      <c r="J99" s="8">
        <f>'Data-Resource'!K1602</f>
        <v>1448475</v>
      </c>
      <c r="K99" s="8">
        <f>'Data-Resource'!I2107</f>
        <v>1.4855155606858595E-2</v>
      </c>
      <c r="L99" s="8">
        <f>'Data-Resource'!K2107</f>
        <v>5372462</v>
      </c>
      <c r="M99" s="8">
        <f>'Data-Resource'!I2612</f>
        <v>3.7766665426382778E-3</v>
      </c>
      <c r="N99" s="8">
        <f>'Data-Resource'!K2612</f>
        <v>2744946</v>
      </c>
      <c r="O99" s="8">
        <f>'Data-Resource'!I3117</f>
        <v>1.065793173482405E-2</v>
      </c>
      <c r="P99" s="8">
        <f>'Data-Resource'!K3117</f>
        <v>282209</v>
      </c>
      <c r="Q99" s="8">
        <f>'Data-Resource'!I3622</f>
        <v>1.3421022189305151E-2</v>
      </c>
      <c r="R99" s="8">
        <f>'Data-Resource'!K3622</f>
        <v>2560420</v>
      </c>
      <c r="S99" s="8">
        <f>'Data-Resource'!I4127</f>
        <v>1.9652484767124931E-2</v>
      </c>
      <c r="T99" s="8">
        <f>'Data-Resource'!K4127</f>
        <v>665117</v>
      </c>
      <c r="U99" s="8">
        <f>'Data-Resource'!I4632</f>
        <v>2.4680868085106389E-2</v>
      </c>
      <c r="V99" s="8">
        <f>'Data-Resource'!K4632</f>
        <v>421130</v>
      </c>
      <c r="W99" s="8">
        <f>'Data-Resource'!I5137</f>
        <v>0</v>
      </c>
      <c r="X99" s="8">
        <f>'Data-Resource'!K5137</f>
        <v>12516254</v>
      </c>
      <c r="Y99" s="8">
        <f>'Data-Resource'!I5642</f>
        <v>7.3089700996677703E-3</v>
      </c>
      <c r="Z99" s="8">
        <f>'Data-Resource'!K5642</f>
        <v>4171318</v>
      </c>
      <c r="AA99" s="8">
        <f>'Data-Resource'!I6147</f>
        <v>6.2153763005000241E-3</v>
      </c>
      <c r="AB99" s="8">
        <f>'Data-Resource'!K6147</f>
        <v>7237811</v>
      </c>
      <c r="AC99" s="8">
        <f>'Data-Resource'!I12207</f>
        <v>1.3586685151813055E-3</v>
      </c>
      <c r="AD99" s="8">
        <f>'Data-Resource'!K12207</f>
        <v>414512</v>
      </c>
      <c r="AE99" s="8">
        <f>'Data-Resource'!I10692</f>
        <v>4.8543689320388701E-3</v>
      </c>
      <c r="AF99" s="8">
        <f>'Data-Resource'!K10692</f>
        <v>58756</v>
      </c>
      <c r="AG99" s="8">
        <f>'Data-Resource'!I11197</f>
        <v>4.5578853074890336E-3</v>
      </c>
      <c r="AH99" s="8">
        <f>'Data-Resource'!K11197</f>
        <v>210590</v>
      </c>
      <c r="AI99" s="8">
        <f>'Data-Resource'!I8167</f>
        <v>-4.0632054176072172E-2</v>
      </c>
      <c r="AJ99" s="8">
        <f>'Data-Resource'!K8167</f>
        <v>335979</v>
      </c>
      <c r="AK99" s="8">
        <f>'Data-Resource'!I8672</f>
        <v>-1.5140953135158554E-3</v>
      </c>
      <c r="AL99" s="8">
        <f>'Data-Resource'!K8672</f>
        <v>122084</v>
      </c>
      <c r="AM99" s="8">
        <f>'Data-Resource'!I9177</f>
        <v>1.2281503316139192E-3</v>
      </c>
      <c r="AN99" s="8">
        <f>'Data-Resource'!K9177</f>
        <v>7055896</v>
      </c>
      <c r="AO99" s="8">
        <f>'Data-Resource'!I9682</f>
        <v>7.5614179123140455E-3</v>
      </c>
      <c r="AP99" s="8">
        <f>'Data-Resource'!K9682</f>
        <v>756060</v>
      </c>
      <c r="AQ99" s="8">
        <f>'Data-Resource'!I10187</f>
        <v>7.2202272244637662E-3</v>
      </c>
      <c r="AR99" s="8">
        <f>'Data-Resource'!K10187</f>
        <v>348164</v>
      </c>
    </row>
    <row r="100" spans="1:44" x14ac:dyDescent="0.3">
      <c r="A100" s="8" t="str">
        <f>'Data-Resource'!B88</f>
        <v>5-7-2019</v>
      </c>
      <c r="B100" s="8">
        <f>'Data-Resource'!I14733</f>
        <v>-1.674726297879137E-2</v>
      </c>
      <c r="C100" s="8">
        <f>'Data-Resource'!I11703</f>
        <v>1.8527095877721063E-2</v>
      </c>
      <c r="D100" s="8">
        <f>'Data-Resource'!K11703</f>
        <v>4733638</v>
      </c>
      <c r="E100" s="8">
        <f>'Data-Resource'!I593</f>
        <v>-1.3806706114398493E-2</v>
      </c>
      <c r="F100" s="8">
        <f>'Data-Resource'!K593</f>
        <v>956738</v>
      </c>
      <c r="G100" s="8">
        <f>'Data-Resource'!I1098</f>
        <v>-1.6220685889978045E-2</v>
      </c>
      <c r="H100" s="8">
        <f>'Data-Resource'!K1098</f>
        <v>140244</v>
      </c>
      <c r="I100" s="8">
        <f>'Data-Resource'!I1603</f>
        <v>-1.2919896276629671E-2</v>
      </c>
      <c r="J100" s="8">
        <f>'Data-Resource'!K1603</f>
        <v>1503047</v>
      </c>
      <c r="K100" s="8">
        <f>'Data-Resource'!I2108</f>
        <v>-3.6816945552020565E-2</v>
      </c>
      <c r="L100" s="8">
        <f>'Data-Resource'!K2108</f>
        <v>4776580</v>
      </c>
      <c r="M100" s="8">
        <f>'Data-Resource'!I2613</f>
        <v>-3.3560295071335976E-2</v>
      </c>
      <c r="N100" s="8">
        <f>'Data-Resource'!K2613</f>
        <v>3129289</v>
      </c>
      <c r="O100" s="8">
        <f>'Data-Resource'!I3118</f>
        <v>-7.4763081185196629E-3</v>
      </c>
      <c r="P100" s="8">
        <f>'Data-Resource'!K3118</f>
        <v>470067</v>
      </c>
      <c r="Q100" s="8">
        <f>'Data-Resource'!I3623</f>
        <v>-1.6598653061224444E-2</v>
      </c>
      <c r="R100" s="8">
        <f>'Data-Resource'!K3623</f>
        <v>2524460</v>
      </c>
      <c r="S100" s="8">
        <f>'Data-Resource'!I4128</f>
        <v>-1.2640365701138967E-2</v>
      </c>
      <c r="T100" s="8">
        <f>'Data-Resource'!K4128</f>
        <v>590469</v>
      </c>
      <c r="U100" s="8">
        <f>'Data-Resource'!I4633</f>
        <v>4.9813699870826919E-3</v>
      </c>
      <c r="V100" s="8">
        <f>'Data-Resource'!K4633</f>
        <v>760065</v>
      </c>
      <c r="W100" s="8">
        <f>'Data-Resource'!I5138</f>
        <v>-1.8601398601398596E-2</v>
      </c>
      <c r="X100" s="8">
        <f>'Data-Resource'!K5138</f>
        <v>16541635</v>
      </c>
      <c r="Y100" s="8">
        <f>'Data-Resource'!I5643</f>
        <v>-1.5687550590372298E-2</v>
      </c>
      <c r="Z100" s="8">
        <f>'Data-Resource'!K5643</f>
        <v>5019724</v>
      </c>
      <c r="AA100" s="8">
        <f>'Data-Resource'!I6148</f>
        <v>-4.4212218649519342E-3</v>
      </c>
      <c r="AB100" s="8">
        <f>'Data-Resource'!K6148</f>
        <v>12981821</v>
      </c>
      <c r="AC100" s="8">
        <f>'Data-Resource'!I12208</f>
        <v>-7.559476037810901E-3</v>
      </c>
      <c r="AD100" s="8">
        <f>'Data-Resource'!K12208</f>
        <v>481148</v>
      </c>
      <c r="AE100" s="8">
        <f>'Data-Resource'!I10693</f>
        <v>-1.0174375295766664E-2</v>
      </c>
      <c r="AF100" s="8">
        <f>'Data-Resource'!K10693</f>
        <v>124499</v>
      </c>
      <c r="AG100" s="8">
        <f>'Data-Resource'!I11198</f>
        <v>-2.7247411939099273E-3</v>
      </c>
      <c r="AH100" s="8">
        <f>'Data-Resource'!K11198</f>
        <v>408940</v>
      </c>
      <c r="AI100" s="8">
        <f>'Data-Resource'!I8168</f>
        <v>-5.1111111111111204E-2</v>
      </c>
      <c r="AJ100" s="8">
        <f>'Data-Resource'!K8168</f>
        <v>1005986</v>
      </c>
      <c r="AK100" s="8">
        <f>'Data-Resource'!I8673</f>
        <v>4.511323308270785E-3</v>
      </c>
      <c r="AL100" s="8">
        <f>'Data-Resource'!K8673</f>
        <v>229474</v>
      </c>
      <c r="AM100" s="8">
        <f>'Data-Resource'!I9178</f>
        <v>-3.6470063383715418E-2</v>
      </c>
      <c r="AN100" s="8">
        <f>'Data-Resource'!K9178</f>
        <v>7387358</v>
      </c>
      <c r="AO100" s="8">
        <f>'Data-Resource'!I9683</f>
        <v>-2.6645768025078349E-2</v>
      </c>
      <c r="AP100" s="8">
        <f>'Data-Resource'!K9683</f>
        <v>1011360</v>
      </c>
      <c r="AQ100" s="8">
        <f>'Data-Resource'!I10188</f>
        <v>1.3456675353553264E-2</v>
      </c>
      <c r="AR100" s="8">
        <f>'Data-Resource'!K10188</f>
        <v>663902</v>
      </c>
    </row>
    <row r="101" spans="1:44" x14ac:dyDescent="0.3">
      <c r="A101" s="8" t="str">
        <f>'Data-Resource'!B89</f>
        <v>5-8-2019</v>
      </c>
      <c r="B101" s="8">
        <f>'Data-Resource'!I14734</f>
        <v>5.7022797962266699E-3</v>
      </c>
      <c r="C101" s="8">
        <f>'Data-Resource'!I11704</f>
        <v>1.285573862003052E-2</v>
      </c>
      <c r="D101" s="8">
        <f>'Data-Resource'!K11704</f>
        <v>3116626</v>
      </c>
      <c r="E101" s="8">
        <f>'Data-Resource'!I594</f>
        <v>2.9494346261970401E-2</v>
      </c>
      <c r="F101" s="8">
        <f>'Data-Resource'!K594</f>
        <v>1103794</v>
      </c>
      <c r="G101" s="8">
        <f>'Data-Resource'!I1099</f>
        <v>8.3079264861643243E-3</v>
      </c>
      <c r="H101" s="8">
        <f>'Data-Resource'!K1099</f>
        <v>59403</v>
      </c>
      <c r="I101" s="8">
        <f>'Data-Resource'!I1604</f>
        <v>-2.3866348448686467E-3</v>
      </c>
      <c r="J101" s="8">
        <f>'Data-Resource'!K1604</f>
        <v>1869804</v>
      </c>
      <c r="K101" s="8">
        <f>'Data-Resource'!I2109</f>
        <v>8.7679664771590452E-3</v>
      </c>
      <c r="L101" s="8">
        <f>'Data-Resource'!K2109</f>
        <v>3758625</v>
      </c>
      <c r="M101" s="8">
        <f>'Data-Resource'!I2614</f>
        <v>4.3778919747076653E-3</v>
      </c>
      <c r="N101" s="8">
        <f>'Data-Resource'!K2614</f>
        <v>3424393</v>
      </c>
      <c r="O101" s="8">
        <f>'Data-Resource'!I3119</f>
        <v>1.0474481735709962E-2</v>
      </c>
      <c r="P101" s="8">
        <f>'Data-Resource'!K3119</f>
        <v>447051</v>
      </c>
      <c r="Q101" s="8">
        <f>'Data-Resource'!I3624</f>
        <v>-3.2118977347870667E-3</v>
      </c>
      <c r="R101" s="8">
        <f>'Data-Resource'!K3624</f>
        <v>2863706</v>
      </c>
      <c r="S101" s="8">
        <f>'Data-Resource'!I4129</f>
        <v>1.8067135591257215E-2</v>
      </c>
      <c r="T101" s="8">
        <f>'Data-Resource'!K4129</f>
        <v>535421</v>
      </c>
      <c r="U101" s="8">
        <f>'Data-Resource'!I4634</f>
        <v>1.2448298755186763E-3</v>
      </c>
      <c r="V101" s="8">
        <f>'Data-Resource'!K4634</f>
        <v>646451</v>
      </c>
      <c r="W101" s="8">
        <f>'Data-Resource'!I5139</f>
        <v>5.5706327667475767E-3</v>
      </c>
      <c r="X101" s="8">
        <f>'Data-Resource'!K5139</f>
        <v>13986738</v>
      </c>
      <c r="Y101" s="8">
        <f>'Data-Resource'!I5644</f>
        <v>-3.9249148097239336E-3</v>
      </c>
      <c r="Z101" s="8">
        <f>'Data-Resource'!K5644</f>
        <v>4705370</v>
      </c>
      <c r="AA101" s="8">
        <f>'Data-Resource'!I6149</f>
        <v>5.3872053872053866E-3</v>
      </c>
      <c r="AB101" s="8">
        <f>'Data-Resource'!K6149</f>
        <v>9134555</v>
      </c>
      <c r="AC101" s="8">
        <f>'Data-Resource'!I12209</f>
        <v>1.3911565739225407E-2</v>
      </c>
      <c r="AD101" s="8">
        <f>'Data-Resource'!K12209</f>
        <v>597478</v>
      </c>
      <c r="AE101" s="8">
        <f>'Data-Resource'!I10694</f>
        <v>4.4334679802955339E-3</v>
      </c>
      <c r="AF101" s="8">
        <f>'Data-Resource'!K10694</f>
        <v>81723</v>
      </c>
      <c r="AG101" s="8">
        <f>'Data-Resource'!I11199</f>
        <v>1.1882943110001069E-2</v>
      </c>
      <c r="AH101" s="8">
        <f>'Data-Resource'!K11199</f>
        <v>289800</v>
      </c>
      <c r="AI101" s="8">
        <f>'Data-Resource'!I8169</f>
        <v>1.2790697674418745E-2</v>
      </c>
      <c r="AJ101" s="8">
        <f>'Data-Resource'!K8169</f>
        <v>473937</v>
      </c>
      <c r="AK101" s="8">
        <f>'Data-Resource'!I8674</f>
        <v>9.7160162246034514E-3</v>
      </c>
      <c r="AL101" s="8">
        <f>'Data-Resource'!K8674</f>
        <v>230264</v>
      </c>
      <c r="AM101" s="8">
        <f>'Data-Resource'!I9179</f>
        <v>-3.4872307692307581E-3</v>
      </c>
      <c r="AN101" s="8">
        <f>'Data-Resource'!K9179</f>
        <v>7969051</v>
      </c>
      <c r="AO101" s="8">
        <f>'Data-Resource'!I9684</f>
        <v>1.0960650768769108E-2</v>
      </c>
      <c r="AP101" s="8">
        <f>'Data-Resource'!K9684</f>
        <v>671081</v>
      </c>
      <c r="AQ101" s="8">
        <f>'Data-Resource'!I10189</f>
        <v>2.0138515634089235E-2</v>
      </c>
      <c r="AR101" s="8">
        <f>'Data-Resource'!K10189</f>
        <v>542503</v>
      </c>
    </row>
    <row r="102" spans="1:44" x14ac:dyDescent="0.3">
      <c r="A102" s="8" t="str">
        <f>'Data-Resource'!B90</f>
        <v>5-9-2019</v>
      </c>
      <c r="B102" s="8">
        <f>'Data-Resource'!I14735</f>
        <v>-1.0257845070613744E-2</v>
      </c>
      <c r="C102" s="8">
        <f>'Data-Resource'!I11705</f>
        <v>-7.2892935175720517E-3</v>
      </c>
      <c r="D102" s="8">
        <f>'Data-Resource'!K11705</f>
        <v>2946994</v>
      </c>
      <c r="E102" s="8">
        <f>'Data-Resource'!I595</f>
        <v>-1.9041975096685895E-2</v>
      </c>
      <c r="F102" s="8">
        <f>'Data-Resource'!K595</f>
        <v>1126275</v>
      </c>
      <c r="G102" s="8">
        <f>'Data-Resource'!I1100</f>
        <v>-4.6051593961255839E-3</v>
      </c>
      <c r="H102" s="8">
        <f>'Data-Resource'!K1100</f>
        <v>63683</v>
      </c>
      <c r="I102" s="8">
        <f>'Data-Resource'!I1605</f>
        <v>-4.9048848112381053E-3</v>
      </c>
      <c r="J102" s="8">
        <f>'Data-Resource'!K1605</f>
        <v>1831039</v>
      </c>
      <c r="K102" s="8">
        <f>'Data-Resource'!I2110</f>
        <v>-1.5181151588473591E-2</v>
      </c>
      <c r="L102" s="8">
        <f>'Data-Resource'!K2110</f>
        <v>3211061</v>
      </c>
      <c r="M102" s="8">
        <f>'Data-Resource'!I2615</f>
        <v>-3.2547922273337054E-2</v>
      </c>
      <c r="N102" s="8">
        <f>'Data-Resource'!K2615</f>
        <v>4691591</v>
      </c>
      <c r="O102" s="8">
        <f>'Data-Resource'!I3120</f>
        <v>-1.2195426581393658E-3</v>
      </c>
      <c r="P102" s="8">
        <f>'Data-Resource'!K3120</f>
        <v>357597</v>
      </c>
      <c r="Q102" s="8">
        <f>'Data-Resource'!I3625</f>
        <v>-2.2704849939086159E-2</v>
      </c>
      <c r="R102" s="8">
        <f>'Data-Resource'!K3625</f>
        <v>3095227</v>
      </c>
      <c r="S102" s="8">
        <f>'Data-Resource'!I4130</f>
        <v>-2.6502562208433358E-2</v>
      </c>
      <c r="T102" s="8">
        <f>'Data-Resource'!K4130</f>
        <v>1229378</v>
      </c>
      <c r="U102" s="8">
        <f>'Data-Resource'!I4635</f>
        <v>3.8511339983078275E-3</v>
      </c>
      <c r="V102" s="8">
        <f>'Data-Resource'!K4635</f>
        <v>630609</v>
      </c>
      <c r="W102" s="8">
        <f>'Data-Resource'!I5140</f>
        <v>-2.4320864741857389E-2</v>
      </c>
      <c r="X102" s="8">
        <f>'Data-Resource'!K5140</f>
        <v>18138946</v>
      </c>
      <c r="Y102" s="8">
        <f>'Data-Resource'!I5645</f>
        <v>-1.0638263920324761E-2</v>
      </c>
      <c r="Z102" s="8">
        <f>'Data-Resource'!K5645</f>
        <v>5333501</v>
      </c>
      <c r="AA102" s="8">
        <f>'Data-Resource'!I6150</f>
        <v>-5.6262558606831005E-3</v>
      </c>
      <c r="AB102" s="8">
        <f>'Data-Resource'!K6150</f>
        <v>10019683</v>
      </c>
      <c r="AC102" s="8">
        <f>'Data-Resource'!I12210</f>
        <v>-1.7325392997438994E-2</v>
      </c>
      <c r="AD102" s="8">
        <f>'Data-Resource'!K12210</f>
        <v>467129</v>
      </c>
      <c r="AE102" s="8">
        <f>'Data-Resource'!I10695</f>
        <v>-1.2345679012345682E-2</v>
      </c>
      <c r="AF102" s="8">
        <f>'Data-Resource'!K10695</f>
        <v>109069</v>
      </c>
      <c r="AG102" s="8">
        <f>'Data-Resource'!I11200</f>
        <v>1.8149365450068594E-3</v>
      </c>
      <c r="AH102" s="8">
        <f>'Data-Resource'!K11200</f>
        <v>348720</v>
      </c>
      <c r="AI102" s="8">
        <f>'Data-Resource'!I8170</f>
        <v>1.1560693641618251E-3</v>
      </c>
      <c r="AJ102" s="8">
        <f>'Data-Resource'!K8170</f>
        <v>290066</v>
      </c>
      <c r="AK102" s="8">
        <f>'Data-Resource'!I8675</f>
        <v>-2.3148208804866902E-2</v>
      </c>
      <c r="AL102" s="8">
        <f>'Data-Resource'!K8675</f>
        <v>250172</v>
      </c>
      <c r="AM102" s="8">
        <f>'Data-Resource'!I9180</f>
        <v>-2.8406708595387666E-2</v>
      </c>
      <c r="AN102" s="8">
        <f>'Data-Resource'!K9180</f>
        <v>8913620</v>
      </c>
      <c r="AO102" s="8">
        <f>'Data-Resource'!I9685</f>
        <v>-2.6458456112523347E-2</v>
      </c>
      <c r="AP102" s="8">
        <f>'Data-Resource'!K9685</f>
        <v>1070073</v>
      </c>
      <c r="AQ102" s="8">
        <f>'Data-Resource'!I10190</f>
        <v>-4.9423804074633917E-3</v>
      </c>
      <c r="AR102" s="8">
        <f>'Data-Resource'!K10190</f>
        <v>495264</v>
      </c>
    </row>
    <row r="103" spans="1:44" x14ac:dyDescent="0.3">
      <c r="A103" s="8" t="str">
        <f>'Data-Resource'!B91</f>
        <v>5-10-2019</v>
      </c>
      <c r="B103" s="8">
        <f>'Data-Resource'!I14736</f>
        <v>-3.754575605542718E-3</v>
      </c>
      <c r="C103" s="8">
        <f>'Data-Resource'!I11706</f>
        <v>1.3266193354702836E-2</v>
      </c>
      <c r="D103" s="8">
        <f>'Data-Resource'!K11706</f>
        <v>4686427</v>
      </c>
      <c r="E103" s="8">
        <f>'Data-Resource'!I596</f>
        <v>6.3898004725990573E-3</v>
      </c>
      <c r="F103" s="8">
        <f>'Data-Resource'!K596</f>
        <v>993567</v>
      </c>
      <c r="G103" s="8">
        <f>'Data-Resource'!I1101</f>
        <v>-6.8063637331431314E-4</v>
      </c>
      <c r="H103" s="8">
        <f>'Data-Resource'!K1101</f>
        <v>70186</v>
      </c>
      <c r="I103" s="8">
        <f>'Data-Resource'!I1606</f>
        <v>-8.5265867585151388E-3</v>
      </c>
      <c r="J103" s="8">
        <f>'Data-Resource'!K1606</f>
        <v>1148254</v>
      </c>
      <c r="K103" s="8">
        <f>'Data-Resource'!I2111</f>
        <v>-1.7472450933460681E-2</v>
      </c>
      <c r="L103" s="8">
        <f>'Data-Resource'!K2111</f>
        <v>3441834</v>
      </c>
      <c r="M103" s="8">
        <f>'Data-Resource'!I2616</f>
        <v>-8.6818892168780051E-4</v>
      </c>
      <c r="N103" s="8">
        <f>'Data-Resource'!K2616</f>
        <v>3587407</v>
      </c>
      <c r="O103" s="8">
        <f>'Data-Resource'!I3121</f>
        <v>-2.6353333616325465E-3</v>
      </c>
      <c r="P103" s="8">
        <f>'Data-Resource'!K3121</f>
        <v>382505</v>
      </c>
      <c r="Q103" s="8">
        <f>'Data-Resource'!I3626</f>
        <v>-1.4453263356608403E-2</v>
      </c>
      <c r="R103" s="8">
        <f>'Data-Resource'!K3626</f>
        <v>3311601</v>
      </c>
      <c r="S103" s="8">
        <f>'Data-Resource'!I4131</f>
        <v>-1.6183588109701441E-2</v>
      </c>
      <c r="T103" s="8">
        <f>'Data-Resource'!K4131</f>
        <v>811054</v>
      </c>
      <c r="U103" s="8">
        <f>'Data-Resource'!I4636</f>
        <v>-8.4493453054384213E-4</v>
      </c>
      <c r="V103" s="8">
        <f>'Data-Resource'!K4636</f>
        <v>731272</v>
      </c>
      <c r="W103" s="8">
        <f>'Data-Resource'!I5141</f>
        <v>-2.5862068965517176E-3</v>
      </c>
      <c r="X103" s="8">
        <f>'Data-Resource'!K5141</f>
        <v>14706367</v>
      </c>
      <c r="Y103" s="8">
        <f>'Data-Resource'!I5646</f>
        <v>-7.931034482758649E-3</v>
      </c>
      <c r="Z103" s="8">
        <f>'Data-Resource'!K5646</f>
        <v>5555612</v>
      </c>
      <c r="AA103" s="8">
        <f>'Data-Resource'!I6151</f>
        <v>1.6118200134316858E-3</v>
      </c>
      <c r="AB103" s="8">
        <f>'Data-Resource'!K6151</f>
        <v>12181383</v>
      </c>
      <c r="AC103" s="8">
        <f>'Data-Resource'!I12211</f>
        <v>-6.5681990539628796E-3</v>
      </c>
      <c r="AD103" s="8">
        <f>'Data-Resource'!K12211</f>
        <v>366568</v>
      </c>
      <c r="AE103" s="8">
        <f>'Data-Resource'!I10696</f>
        <v>-4.9853438189831182E-4</v>
      </c>
      <c r="AF103" s="8">
        <f>'Data-Resource'!K10696</f>
        <v>119561</v>
      </c>
      <c r="AG103" s="8">
        <f>'Data-Resource'!I11201</f>
        <v>5.449573214342778E-3</v>
      </c>
      <c r="AH103" s="8">
        <f>'Data-Resource'!K11201</f>
        <v>256150</v>
      </c>
      <c r="AI103" s="8">
        <f>'Data-Resource'!I8171</f>
        <v>-6.8807339449541852E-3</v>
      </c>
      <c r="AJ103" s="8">
        <f>'Data-Resource'!K8171</f>
        <v>57633</v>
      </c>
      <c r="AK103" s="8">
        <f>'Data-Resource'!I8676</f>
        <v>1.1773877366187048E-2</v>
      </c>
      <c r="AL103" s="8">
        <f>'Data-Resource'!K8676</f>
        <v>348129</v>
      </c>
      <c r="AM103" s="8">
        <f>'Data-Resource'!I9181</f>
        <v>-1.8336886993603488E-2</v>
      </c>
      <c r="AN103" s="8">
        <f>'Data-Resource'!K9181</f>
        <v>6855731</v>
      </c>
      <c r="AO103" s="8">
        <f>'Data-Resource'!I9686</f>
        <v>2.1850860339941141E-2</v>
      </c>
      <c r="AP103" s="8">
        <f>'Data-Resource'!K9686</f>
        <v>1337208</v>
      </c>
      <c r="AQ103" s="8">
        <f>'Data-Resource'!I10191</f>
        <v>-1.0051312820512767E-2</v>
      </c>
      <c r="AR103" s="8">
        <f>'Data-Resource'!K10191</f>
        <v>447869</v>
      </c>
    </row>
    <row r="104" spans="1:44" x14ac:dyDescent="0.3">
      <c r="A104" s="8" t="str">
        <f>'Data-Resource'!B92</f>
        <v>5-13-2019</v>
      </c>
      <c r="B104" s="8">
        <f>'Data-Resource'!I14737</f>
        <v>-1.39030085620488E-2</v>
      </c>
      <c r="C104" s="8">
        <f>'Data-Resource'!I11707</f>
        <v>-9.0211998195778445E-4</v>
      </c>
      <c r="D104" s="8">
        <f>'Data-Resource'!K11707</f>
        <v>3519702</v>
      </c>
      <c r="E104" s="8">
        <f>'Data-Resource'!I597</f>
        <v>-2.4603162698412586E-2</v>
      </c>
      <c r="F104" s="8">
        <f>'Data-Resource'!K597</f>
        <v>857825</v>
      </c>
      <c r="G104" s="8">
        <f>'Data-Resource'!I1102</f>
        <v>-1.2478623931623953E-2</v>
      </c>
      <c r="H104" s="8">
        <f>'Data-Resource'!K1102</f>
        <v>76642</v>
      </c>
      <c r="I104" s="8">
        <f>'Data-Resource'!I1607</f>
        <v>-6.5610326363228205E-3</v>
      </c>
      <c r="J104" s="8">
        <f>'Data-Resource'!K1607</f>
        <v>1222145</v>
      </c>
      <c r="K104" s="8">
        <f>'Data-Resource'!I2112</f>
        <v>-3.4108215086030069E-2</v>
      </c>
      <c r="L104" s="8">
        <f>'Data-Resource'!K2112</f>
        <v>4202148</v>
      </c>
      <c r="M104" s="8">
        <f>'Data-Resource'!I2617</f>
        <v>-1.4485131142846981E-2</v>
      </c>
      <c r="N104" s="8">
        <f>'Data-Resource'!K2617</f>
        <v>3016515</v>
      </c>
      <c r="O104" s="8">
        <f>'Data-Resource'!I3122</f>
        <v>6.0888775513609737E-3</v>
      </c>
      <c r="P104" s="8">
        <f>'Data-Resource'!K3122</f>
        <v>348839</v>
      </c>
      <c r="Q104" s="8">
        <f>'Data-Resource'!I3627</f>
        <v>-1.0755886158900396E-2</v>
      </c>
      <c r="R104" s="8">
        <f>'Data-Resource'!K3627</f>
        <v>2857093</v>
      </c>
      <c r="S104" s="8">
        <f>'Data-Resource'!I4132</f>
        <v>-4.2814436699950519E-2</v>
      </c>
      <c r="T104" s="8">
        <f>'Data-Resource'!K4132</f>
        <v>1056408</v>
      </c>
      <c r="U104" s="8">
        <f>'Data-Resource'!I4637</f>
        <v>-4.235747456948041E-4</v>
      </c>
      <c r="V104" s="8">
        <f>'Data-Resource'!K4637</f>
        <v>433101</v>
      </c>
      <c r="W104" s="8">
        <f>'Data-Resource'!I5142</f>
        <v>-1.9031141868512118E-2</v>
      </c>
      <c r="X104" s="8">
        <f>'Data-Resource'!K5142</f>
        <v>12614104</v>
      </c>
      <c r="Y104" s="8">
        <f>'Data-Resource'!I5647</f>
        <v>-1.649019267488289E-2</v>
      </c>
      <c r="Z104" s="8">
        <f>'Data-Resource'!K5647</f>
        <v>4863356</v>
      </c>
      <c r="AA104" s="8">
        <f>'Data-Resource'!I6152</f>
        <v>-1.6657710908113833E-2</v>
      </c>
      <c r="AB104" s="8">
        <f>'Data-Resource'!K6152</f>
        <v>13031794</v>
      </c>
      <c r="AC104" s="8">
        <f>'Data-Resource'!I12212</f>
        <v>-1.9510827686475177E-2</v>
      </c>
      <c r="AD104" s="8">
        <f>'Data-Resource'!K12212</f>
        <v>774162</v>
      </c>
      <c r="AE104" s="8">
        <f>'Data-Resource'!I10697</f>
        <v>9.0136495188353188E-3</v>
      </c>
      <c r="AF104" s="8">
        <f>'Data-Resource'!K10697</f>
        <v>201113</v>
      </c>
      <c r="AG104" s="8">
        <f>'Data-Resource'!I11202</f>
        <v>-4.6636735426008893E-2</v>
      </c>
      <c r="AH104" s="8">
        <f>'Data-Resource'!K11202</f>
        <v>419150</v>
      </c>
      <c r="AI104" s="8">
        <f>'Data-Resource'!I8172</f>
        <v>-1.4925373134328446E-2</v>
      </c>
      <c r="AJ104" s="8">
        <f>'Data-Resource'!K8172</f>
        <v>203981</v>
      </c>
      <c r="AK104" s="8">
        <f>'Data-Resource'!I8677</f>
        <v>-8.5073934607720163E-3</v>
      </c>
      <c r="AL104" s="8">
        <f>'Data-Resource'!K8677</f>
        <v>175521</v>
      </c>
      <c r="AM104" s="8">
        <f>'Data-Resource'!I9182</f>
        <v>-4.0441523663788323E-2</v>
      </c>
      <c r="AN104" s="8">
        <f>'Data-Resource'!K9182</f>
        <v>9518525</v>
      </c>
      <c r="AO104" s="8">
        <f>'Data-Resource'!I9687</f>
        <v>-1.0280336448598172E-2</v>
      </c>
      <c r="AP104" s="8">
        <f>'Data-Resource'!K9687</f>
        <v>1250187</v>
      </c>
      <c r="AQ104" s="8">
        <f>'Data-Resource'!I10192</f>
        <v>-6.6445182724250143E-3</v>
      </c>
      <c r="AR104" s="8">
        <f>'Data-Resource'!K10192</f>
        <v>544753</v>
      </c>
    </row>
    <row r="105" spans="1:44" x14ac:dyDescent="0.3">
      <c r="A105" s="8" t="str">
        <f>'Data-Resource'!B93</f>
        <v>5-14-2019</v>
      </c>
      <c r="B105" s="8">
        <f>'Data-Resource'!I14738</f>
        <v>6.9571075157082172E-3</v>
      </c>
      <c r="C105" s="8">
        <f>'Data-Resource'!I11708</f>
        <v>3.0371760216308174E-2</v>
      </c>
      <c r="D105" s="8">
        <f>'Data-Resource'!K11708</f>
        <v>5981088</v>
      </c>
      <c r="E105" s="8">
        <f>'Data-Resource'!I598</f>
        <v>1.8089418699186989E-2</v>
      </c>
      <c r="F105" s="8">
        <f>'Data-Resource'!K598</f>
        <v>614025</v>
      </c>
      <c r="G105" s="8">
        <f>'Data-Resource'!I1103</f>
        <v>1.2255336170212836E-2</v>
      </c>
      <c r="H105" s="8">
        <f>'Data-Resource'!K1103</f>
        <v>96322</v>
      </c>
      <c r="I105" s="8">
        <f>'Data-Resource'!I1608</f>
        <v>9.5717581863978569E-3</v>
      </c>
      <c r="J105" s="8">
        <f>'Data-Resource'!K1608</f>
        <v>1305409</v>
      </c>
      <c r="K105" s="8">
        <f>'Data-Resource'!I2113</f>
        <v>-6.9204621918696561E-3</v>
      </c>
      <c r="L105" s="8">
        <f>'Data-Resource'!K2113</f>
        <v>3109612</v>
      </c>
      <c r="M105" s="8">
        <f>'Data-Resource'!I2618</f>
        <v>3.1121915765933691E-2</v>
      </c>
      <c r="N105" s="8">
        <f>'Data-Resource'!K2618</f>
        <v>6053963</v>
      </c>
      <c r="O105" s="8">
        <f>'Data-Resource'!I3123</f>
        <v>-3.2038346977523971E-3</v>
      </c>
      <c r="P105" s="8">
        <f>'Data-Resource'!K3123</f>
        <v>530754</v>
      </c>
      <c r="Q105" s="8">
        <f>'Data-Resource'!I3628</f>
        <v>-1.1504310805426242E-2</v>
      </c>
      <c r="R105" s="8">
        <f>'Data-Resource'!K3628</f>
        <v>2065886</v>
      </c>
      <c r="S105" s="8">
        <f>'Data-Resource'!I4133</f>
        <v>1.3998522102993043E-3</v>
      </c>
      <c r="T105" s="8">
        <f>'Data-Resource'!K4133</f>
        <v>708301</v>
      </c>
      <c r="U105" s="8">
        <f>'Data-Resource'!I4638</f>
        <v>1.6407278357716087E-2</v>
      </c>
      <c r="V105" s="8">
        <f>'Data-Resource'!K4638</f>
        <v>639787</v>
      </c>
      <c r="W105" s="8">
        <f>'Data-Resource'!I5143</f>
        <v>7.9016681299385189E-3</v>
      </c>
      <c r="X105" s="8">
        <f>'Data-Resource'!K5143</f>
        <v>10283481</v>
      </c>
      <c r="Y105" s="8">
        <f>'Data-Resource'!I5648</f>
        <v>8.7780898876405611E-3</v>
      </c>
      <c r="Z105" s="8">
        <f>'Data-Resource'!K5648</f>
        <v>3958366</v>
      </c>
      <c r="AA105" s="8">
        <f>'Data-Resource'!I6153</f>
        <v>1.0878433505575236E-2</v>
      </c>
      <c r="AB105" s="8">
        <f>'Data-Resource'!K6153</f>
        <v>11059359</v>
      </c>
      <c r="AC105" s="8">
        <f>'Data-Resource'!I12213</f>
        <v>1.3505880317786286E-2</v>
      </c>
      <c r="AD105" s="8">
        <f>'Data-Resource'!K12213</f>
        <v>433461</v>
      </c>
      <c r="AE105" s="8">
        <f>'Data-Resource'!I10698</f>
        <v>2.4552445012787801E-2</v>
      </c>
      <c r="AF105" s="8">
        <f>'Data-Resource'!K10698</f>
        <v>128591</v>
      </c>
      <c r="AG105" s="8">
        <f>'Data-Resource'!I11203</f>
        <v>1.9681425292649442E-2</v>
      </c>
      <c r="AH105" s="8">
        <f>'Data-Resource'!K11203</f>
        <v>364680</v>
      </c>
      <c r="AI105" s="8">
        <f>'Data-Resource'!I8173</f>
        <v>4.958677685950412E-2</v>
      </c>
      <c r="AJ105" s="8">
        <f>'Data-Resource'!K8173</f>
        <v>1184314</v>
      </c>
      <c r="AK105" s="8">
        <f>'Data-Resource'!I8678</f>
        <v>2.3511034851270287E-2</v>
      </c>
      <c r="AL105" s="8">
        <f>'Data-Resource'!K8678</f>
        <v>220045</v>
      </c>
      <c r="AM105" s="8">
        <f>'Data-Resource'!I9183</f>
        <v>3.0452853598015566E-3</v>
      </c>
      <c r="AN105" s="8">
        <f>'Data-Resource'!K9183</f>
        <v>9463677</v>
      </c>
      <c r="AO105" s="8">
        <f>'Data-Resource'!I9688</f>
        <v>-3.0847006877955218E-4</v>
      </c>
      <c r="AP105" s="8">
        <f>'Data-Resource'!K9688</f>
        <v>955494</v>
      </c>
      <c r="AQ105" s="8">
        <f>'Data-Resource'!I10193</f>
        <v>-3.457672811029492E-2</v>
      </c>
      <c r="AR105" s="8">
        <f>'Data-Resource'!K10193</f>
        <v>885044</v>
      </c>
    </row>
    <row r="106" spans="1:44" x14ac:dyDescent="0.3">
      <c r="A106" s="8" t="str">
        <f>'Data-Resource'!B94</f>
        <v>5-15-2019</v>
      </c>
      <c r="B106" s="8">
        <f>'Data-Resource'!I14739</f>
        <v>6.7496314957480831E-3</v>
      </c>
      <c r="C106" s="8">
        <f>'Data-Resource'!I11709</f>
        <v>4.7393797819638281E-3</v>
      </c>
      <c r="D106" s="8">
        <f>'Data-Resource'!K11709</f>
        <v>6041853</v>
      </c>
      <c r="E106" s="8">
        <f>'Data-Resource'!I599</f>
        <v>5.9618440549639683E-3</v>
      </c>
      <c r="F106" s="8">
        <f>'Data-Resource'!K599</f>
        <v>581024</v>
      </c>
      <c r="G106" s="8">
        <f>'Data-Resource'!I1104</f>
        <v>1.3087290597834544E-2</v>
      </c>
      <c r="H106" s="8">
        <f>'Data-Resource'!K1104</f>
        <v>83428</v>
      </c>
      <c r="I106" s="8">
        <f>'Data-Resource'!I1609</f>
        <v>9.2592140751868914E-3</v>
      </c>
      <c r="J106" s="8">
        <f>'Data-Resource'!K1609</f>
        <v>1308310</v>
      </c>
      <c r="K106" s="8">
        <f>'Data-Resource'!I2114</f>
        <v>1.1023622047244559E-3</v>
      </c>
      <c r="L106" s="8">
        <f>'Data-Resource'!K2114</f>
        <v>3609118</v>
      </c>
      <c r="M106" s="8">
        <f>'Data-Resource'!I2619</f>
        <v>1.7667207181049027E-2</v>
      </c>
      <c r="N106" s="8">
        <f>'Data-Resource'!K2619</f>
        <v>4345316</v>
      </c>
      <c r="O106" s="8">
        <f>'Data-Resource'!I3124</f>
        <v>8.2511574235607614E-3</v>
      </c>
      <c r="P106" s="8">
        <f>'Data-Resource'!K3124</f>
        <v>561381</v>
      </c>
      <c r="Q106" s="8">
        <f>'Data-Resource'!I3629</f>
        <v>2.4890145319612901E-2</v>
      </c>
      <c r="R106" s="8">
        <f>'Data-Resource'!K3629</f>
        <v>4082038</v>
      </c>
      <c r="S106" s="8">
        <f>'Data-Resource'!I4134</f>
        <v>1.1884495880776278E-2</v>
      </c>
      <c r="T106" s="8">
        <f>'Data-Resource'!K4134</f>
        <v>895325</v>
      </c>
      <c r="U106" s="8">
        <f>'Data-Resource'!I4639</f>
        <v>6.2163281190827898E-3</v>
      </c>
      <c r="V106" s="8">
        <f>'Data-Resource'!K4639</f>
        <v>605652</v>
      </c>
      <c r="W106" s="8">
        <f>'Data-Resource'!I5144</f>
        <v>-1.0982658959537504E-2</v>
      </c>
      <c r="X106" s="8">
        <f>'Data-Resource'!K5144</f>
        <v>14955713</v>
      </c>
      <c r="Y106" s="8">
        <f>'Data-Resource'!I5649</f>
        <v>-3.4566194262004808E-4</v>
      </c>
      <c r="Z106" s="8">
        <f>'Data-Resource'!K5649</f>
        <v>4365106</v>
      </c>
      <c r="AA106" s="8">
        <f>'Data-Resource'!I6154</f>
        <v>4.3237400351302862E-3</v>
      </c>
      <c r="AB106" s="8">
        <f>'Data-Resource'!K6154</f>
        <v>10856766</v>
      </c>
      <c r="AC106" s="8">
        <f>'Data-Resource'!I12214</f>
        <v>9.080847550908008E-3</v>
      </c>
      <c r="AD106" s="8">
        <f>'Data-Resource'!K12214</f>
        <v>360391</v>
      </c>
      <c r="AE106" s="8">
        <f>'Data-Resource'!I10699</f>
        <v>8.4576965174129534E-3</v>
      </c>
      <c r="AF106" s="8">
        <f>'Data-Resource'!K10699</f>
        <v>99809</v>
      </c>
      <c r="AG106" s="8">
        <f>'Data-Resource'!I11204</f>
        <v>5.4945789558453828E-3</v>
      </c>
      <c r="AH106" s="8">
        <f>'Data-Resource'!K11204</f>
        <v>337950</v>
      </c>
      <c r="AI106" s="8">
        <f>'Data-Resource'!I8174</f>
        <v>2.1181716833890689E-2</v>
      </c>
      <c r="AJ106" s="8">
        <f>'Data-Resource'!K8174</f>
        <v>654330</v>
      </c>
      <c r="AK106" s="8">
        <f>'Data-Resource'!I8679</f>
        <v>1.9786956763483601E-2</v>
      </c>
      <c r="AL106" s="8">
        <f>'Data-Resource'!K8679</f>
        <v>262996</v>
      </c>
      <c r="AM106" s="8">
        <f>'Data-Resource'!I9184</f>
        <v>1.1111166666666809E-2</v>
      </c>
      <c r="AN106" s="8">
        <f>'Data-Resource'!K9184</f>
        <v>10550661</v>
      </c>
      <c r="AO106" s="8">
        <f>'Data-Resource'!I9689</f>
        <v>4.026070065520213E-3</v>
      </c>
      <c r="AP106" s="8">
        <f>'Data-Resource'!K9689</f>
        <v>944093</v>
      </c>
      <c r="AQ106" s="8">
        <f>'Data-Resource'!I10194</f>
        <v>-1.3001137172227404E-2</v>
      </c>
      <c r="AR106" s="8">
        <f>'Data-Resource'!K10194</f>
        <v>989909</v>
      </c>
    </row>
    <row r="107" spans="1:44" x14ac:dyDescent="0.3">
      <c r="A107" s="8" t="str">
        <f>'Data-Resource'!B95</f>
        <v>5-16-2019</v>
      </c>
      <c r="B107" s="8">
        <f>'Data-Resource'!I14740</f>
        <v>1.9293104059778986E-2</v>
      </c>
      <c r="C107" s="8">
        <f>'Data-Resource'!I11710</f>
        <v>1.2435720411663884E-2</v>
      </c>
      <c r="D107" s="8">
        <f>'Data-Resource'!K11710</f>
        <v>3858063</v>
      </c>
      <c r="E107" s="8">
        <f>'Data-Resource'!I600</f>
        <v>-4.5526879361990355E-3</v>
      </c>
      <c r="F107" s="8">
        <f>'Data-Resource'!K600</f>
        <v>771591</v>
      </c>
      <c r="G107" s="8">
        <f>'Data-Resource'!I1105</f>
        <v>1.4744855742670154E-2</v>
      </c>
      <c r="H107" s="8">
        <f>'Data-Resource'!K1105</f>
        <v>65686</v>
      </c>
      <c r="I107" s="8">
        <f>'Data-Resource'!I1610</f>
        <v>2.6832268322981415E-2</v>
      </c>
      <c r="J107" s="8">
        <f>'Data-Resource'!K1610</f>
        <v>1442912</v>
      </c>
      <c r="K107" s="8">
        <f>'Data-Resource'!I2115</f>
        <v>2.0214750473783953E-2</v>
      </c>
      <c r="L107" s="8">
        <f>'Data-Resource'!K2115</f>
        <v>3301997</v>
      </c>
      <c r="M107" s="8">
        <f>'Data-Resource'!I2620</f>
        <v>2.1030119033503523E-2</v>
      </c>
      <c r="N107" s="8">
        <f>'Data-Resource'!K2620</f>
        <v>2711328</v>
      </c>
      <c r="O107" s="8">
        <f>'Data-Resource'!I3125</f>
        <v>2.1489194757945088E-2</v>
      </c>
      <c r="P107" s="8">
        <f>'Data-Resource'!K3125</f>
        <v>454890</v>
      </c>
      <c r="Q107" s="8">
        <f>'Data-Resource'!I3630</f>
        <v>-3.4265847597574873E-3</v>
      </c>
      <c r="R107" s="8">
        <f>'Data-Resource'!K3630</f>
        <v>3459647</v>
      </c>
      <c r="S107" s="8">
        <f>'Data-Resource'!I4135</f>
        <v>-1.5981667396422986E-2</v>
      </c>
      <c r="T107" s="8">
        <f>'Data-Resource'!K4135</f>
        <v>860193</v>
      </c>
      <c r="U107" s="8">
        <f>'Data-Resource'!I4640</f>
        <v>7.4534327122153963E-3</v>
      </c>
      <c r="V107" s="8">
        <f>'Data-Resource'!K4640</f>
        <v>471254</v>
      </c>
      <c r="W107" s="8">
        <f>'Data-Resource'!I5145</f>
        <v>1.48289531639994E-2</v>
      </c>
      <c r="X107" s="8">
        <f>'Data-Resource'!K5145</f>
        <v>11917061</v>
      </c>
      <c r="Y107" s="8">
        <f>'Data-Resource'!I5650</f>
        <v>1.755328613457682E-2</v>
      </c>
      <c r="Z107" s="8">
        <f>'Data-Resource'!K5650</f>
        <v>5353740</v>
      </c>
      <c r="AA107" s="8">
        <f>'Data-Resource'!I6155</f>
        <v>2.6461455380045965E-2</v>
      </c>
      <c r="AB107" s="8">
        <f>'Data-Resource'!K6155</f>
        <v>13779860</v>
      </c>
      <c r="AC107" s="8">
        <f>'Data-Resource'!I12215</f>
        <v>1.3672409078479551E-2</v>
      </c>
      <c r="AD107" s="8">
        <f>'Data-Resource'!K12215</f>
        <v>444077</v>
      </c>
      <c r="AE107" s="8">
        <f>'Data-Resource'!I10700</f>
        <v>2.7627065036414371E-2</v>
      </c>
      <c r="AF107" s="8">
        <f>'Data-Resource'!K10700</f>
        <v>127272</v>
      </c>
      <c r="AG107" s="8">
        <f>'Data-Resource'!I11205</f>
        <v>-1.8115941700798076E-2</v>
      </c>
      <c r="AH107" s="8">
        <f>'Data-Resource'!K11205</f>
        <v>380930</v>
      </c>
      <c r="AI107" s="8">
        <f>'Data-Resource'!I8175</f>
        <v>1.7429193899782151E-2</v>
      </c>
      <c r="AJ107" s="8">
        <f>'Data-Resource'!K8175</f>
        <v>1459237</v>
      </c>
      <c r="AK107" s="8">
        <f>'Data-Resource'!I8680</f>
        <v>2.3952072277601554E-2</v>
      </c>
      <c r="AL107" s="8">
        <f>'Data-Resource'!K8680</f>
        <v>285047</v>
      </c>
      <c r="AM107" s="8">
        <f>'Data-Resource'!I9185</f>
        <v>8.7906588576560176E-4</v>
      </c>
      <c r="AN107" s="8">
        <f>'Data-Resource'!K9185</f>
        <v>6745891</v>
      </c>
      <c r="AO107" s="8">
        <f>'Data-Resource'!I9690</f>
        <v>4.821150855365465E-2</v>
      </c>
      <c r="AP107" s="8">
        <f>'Data-Resource'!K9690</f>
        <v>1102511</v>
      </c>
      <c r="AQ107" s="8">
        <f>'Data-Resource'!I10195</f>
        <v>4.1630697213306846E-3</v>
      </c>
      <c r="AR107" s="8">
        <f>'Data-Resource'!K10195</f>
        <v>602010</v>
      </c>
    </row>
    <row r="108" spans="1:44" x14ac:dyDescent="0.3">
      <c r="A108" s="8" t="str">
        <f>'Data-Resource'!B96</f>
        <v>5-17-2019</v>
      </c>
      <c r="B108" s="8">
        <f>'Data-Resource'!I14741</f>
        <v>-1.1213269543978656E-3</v>
      </c>
      <c r="C108" s="8">
        <f>'Data-Resource'!I11711</f>
        <v>-5.9297752676926328E-3</v>
      </c>
      <c r="D108" s="8">
        <f>'Data-Resource'!K11711</f>
        <v>3503074</v>
      </c>
      <c r="E108" s="8">
        <f>'Data-Resource'!I601</f>
        <v>2.2000000000000002E-2</v>
      </c>
      <c r="F108" s="8">
        <f>'Data-Resource'!K601</f>
        <v>748914</v>
      </c>
      <c r="G108" s="8">
        <f>'Data-Resource'!I1106</f>
        <v>-1.2408138775510259E-2</v>
      </c>
      <c r="H108" s="8">
        <f>'Data-Resource'!K1106</f>
        <v>56864</v>
      </c>
      <c r="I108" s="8">
        <f>'Data-Resource'!I1611</f>
        <v>-3.1707024390243573E-3</v>
      </c>
      <c r="J108" s="8">
        <f>'Data-Resource'!K1611</f>
        <v>1660832</v>
      </c>
      <c r="K108" s="8">
        <f>'Data-Resource'!I2116</f>
        <v>-9.9687855125600126E-3</v>
      </c>
      <c r="L108" s="8">
        <f>'Data-Resource'!K2116</f>
        <v>5504695</v>
      </c>
      <c r="M108" s="8">
        <f>'Data-Resource'!I2621</f>
        <v>-3.4995799300234034E-3</v>
      </c>
      <c r="N108" s="8">
        <f>'Data-Resource'!K2621</f>
        <v>3323031</v>
      </c>
      <c r="O108" s="8">
        <f>'Data-Resource'!I3126</f>
        <v>1.958912868930763E-3</v>
      </c>
      <c r="P108" s="8">
        <f>'Data-Resource'!K3126</f>
        <v>300821</v>
      </c>
      <c r="Q108" s="8">
        <f>'Data-Resource'!I3631</f>
        <v>-5.5613258013126549E-3</v>
      </c>
      <c r="R108" s="8">
        <f>'Data-Resource'!K3631</f>
        <v>3285738</v>
      </c>
      <c r="S108" s="8">
        <f>'Data-Resource'!I4136</f>
        <v>1.8632763541162434E-3</v>
      </c>
      <c r="T108" s="8">
        <f>'Data-Resource'!K4136</f>
        <v>621324</v>
      </c>
      <c r="U108" s="8">
        <f>'Data-Resource'!I4641</f>
        <v>1.1157008264462772E-2</v>
      </c>
      <c r="V108" s="8">
        <f>'Data-Resource'!K4641</f>
        <v>510764</v>
      </c>
      <c r="W108" s="8">
        <f>'Data-Resource'!I5146</f>
        <v>-2.9218407596780081E-4</v>
      </c>
      <c r="X108" s="8">
        <f>'Data-Resource'!K5146</f>
        <v>14570135</v>
      </c>
      <c r="Y108" s="8">
        <f>'Data-Resource'!I5651</f>
        <v>-8.1271734320555299E-3</v>
      </c>
      <c r="Z108" s="8">
        <f>'Data-Resource'!K5651</f>
        <v>4492158</v>
      </c>
      <c r="AA108" s="8">
        <f>'Data-Resource'!I6156</f>
        <v>5.0218052068190426E-3</v>
      </c>
      <c r="AB108" s="8">
        <f>'Data-Resource'!K6156</f>
        <v>12572653</v>
      </c>
      <c r="AC108" s="8">
        <f>'Data-Resource'!I12216</f>
        <v>-3.7796705243068832E-3</v>
      </c>
      <c r="AD108" s="8">
        <f>'Data-Resource'!K12216</f>
        <v>373465</v>
      </c>
      <c r="AE108" s="8">
        <f>'Data-Resource'!I10701</f>
        <v>-4.3477971014493251E-3</v>
      </c>
      <c r="AF108" s="8">
        <f>'Data-Resource'!K10701</f>
        <v>73132</v>
      </c>
      <c r="AG108" s="8">
        <f>'Data-Resource'!I11206</f>
        <v>2.2079136047070392E-2</v>
      </c>
      <c r="AH108" s="8">
        <f>'Data-Resource'!K11206</f>
        <v>446530</v>
      </c>
      <c r="AI108" s="8">
        <f>'Data-Resource'!I8176</f>
        <v>-2.1276595744680965E-2</v>
      </c>
      <c r="AJ108" s="8">
        <f>'Data-Resource'!K8176</f>
        <v>557748</v>
      </c>
      <c r="AK108" s="8">
        <f>'Data-Resource'!I8681</f>
        <v>-8.0057572637156245E-3</v>
      </c>
      <c r="AL108" s="8">
        <f>'Data-Resource'!K8681</f>
        <v>173070</v>
      </c>
      <c r="AM108" s="8">
        <f>'Data-Resource'!I9186</f>
        <v>-9.6969146005507403E-3</v>
      </c>
      <c r="AN108" s="8">
        <f>'Data-Resource'!K9186</f>
        <v>6721659</v>
      </c>
      <c r="AO108" s="8">
        <f>'Data-Resource'!I9691</f>
        <v>1.3146082588129731E-2</v>
      </c>
      <c r="AP108" s="8">
        <f>'Data-Resource'!K9691</f>
        <v>1605323</v>
      </c>
      <c r="AQ108" s="8">
        <f>'Data-Resource'!I10196</f>
        <v>-2.1820166104542663E-4</v>
      </c>
      <c r="AR108" s="8">
        <f>'Data-Resource'!K10196</f>
        <v>497029</v>
      </c>
    </row>
    <row r="109" spans="1:44" x14ac:dyDescent="0.3">
      <c r="A109" s="8" t="str">
        <f>'Data-Resource'!B97</f>
        <v>5-20-2019</v>
      </c>
      <c r="B109" s="8">
        <f>'Data-Resource'!I14742</f>
        <v>-1.5176400783423021E-2</v>
      </c>
      <c r="C109" s="8">
        <f>'Data-Resource'!I11712</f>
        <v>-4.690874000389202E-3</v>
      </c>
      <c r="D109" s="8">
        <f>'Data-Resource'!K11712</f>
        <v>3484412</v>
      </c>
      <c r="E109" s="8">
        <f>'Data-Resource'!I602</f>
        <v>-1.5686274509803956E-2</v>
      </c>
      <c r="F109" s="8">
        <f>'Data-Resource'!K602</f>
        <v>546628</v>
      </c>
      <c r="G109" s="8">
        <f>'Data-Resource'!I1107</f>
        <v>-1.4245494686855945E-2</v>
      </c>
      <c r="H109" s="8">
        <f>'Data-Resource'!K1107</f>
        <v>42396</v>
      </c>
      <c r="I109" s="8">
        <f>'Data-Resource'!I1612</f>
        <v>-1.12745245098039E-2</v>
      </c>
      <c r="J109" s="8">
        <f>'Data-Resource'!K1612</f>
        <v>1044800</v>
      </c>
      <c r="K109" s="8">
        <f>'Data-Resource'!I2117</f>
        <v>-2.6410956981434346E-2</v>
      </c>
      <c r="L109" s="8">
        <f>'Data-Resource'!K2117</f>
        <v>4039262</v>
      </c>
      <c r="M109" s="8">
        <f>'Data-Resource'!I2622</f>
        <v>-1.8469640051702468E-2</v>
      </c>
      <c r="N109" s="8">
        <f>'Data-Resource'!K2622</f>
        <v>2891319</v>
      </c>
      <c r="O109" s="8">
        <f>'Data-Resource'!I3127</f>
        <v>-8.3210864743791281E-3</v>
      </c>
      <c r="P109" s="8">
        <f>'Data-Resource'!K3127</f>
        <v>358705</v>
      </c>
      <c r="Q109" s="8">
        <f>'Data-Resource'!I3632</f>
        <v>-2.1883548992346968E-2</v>
      </c>
      <c r="R109" s="8">
        <f>'Data-Resource'!K3632</f>
        <v>2335299</v>
      </c>
      <c r="S109" s="8">
        <f>'Data-Resource'!I4137</f>
        <v>-1.2796558589370653E-2</v>
      </c>
      <c r="T109" s="8">
        <f>'Data-Resource'!K4137</f>
        <v>826697</v>
      </c>
      <c r="U109" s="8">
        <f>'Data-Resource'!I4642</f>
        <v>4.1002871037384108E-4</v>
      </c>
      <c r="V109" s="8">
        <f>'Data-Resource'!K4642</f>
        <v>344020</v>
      </c>
      <c r="W109" s="8">
        <f>'Data-Resource'!I5147</f>
        <v>-1.4094955489614263E-2</v>
      </c>
      <c r="X109" s="8">
        <f>'Data-Resource'!K5147</f>
        <v>17464904</v>
      </c>
      <c r="Y109" s="8">
        <f>'Data-Resource'!I5652</f>
        <v>-7.1582316693546526E-3</v>
      </c>
      <c r="Z109" s="8">
        <f>'Data-Resource'!K5652</f>
        <v>2865850</v>
      </c>
      <c r="AA109" s="8">
        <f>'Data-Resource'!I6157</f>
        <v>4.9967126890203082E-3</v>
      </c>
      <c r="AB109" s="8">
        <f>'Data-Resource'!K6157</f>
        <v>17377610</v>
      </c>
      <c r="AC109" s="8">
        <f>'Data-Resource'!I12217</f>
        <v>-1.1668928720158964E-2</v>
      </c>
      <c r="AD109" s="8">
        <f>'Data-Resource'!K12217</f>
        <v>232388</v>
      </c>
      <c r="AE109" s="8">
        <f>'Data-Resource'!I10702</f>
        <v>-7.8011016732978432E-3</v>
      </c>
      <c r="AF109" s="8">
        <f>'Data-Resource'!K10702</f>
        <v>62226</v>
      </c>
      <c r="AG109" s="8">
        <f>'Data-Resource'!I11207</f>
        <v>-4.0322581367788206E-2</v>
      </c>
      <c r="AH109" s="8">
        <f>'Data-Resource'!K11207</f>
        <v>239920</v>
      </c>
      <c r="AI109" s="8">
        <f>'Data-Resource'!I8177</f>
        <v>-2.3939064200217505E-2</v>
      </c>
      <c r="AJ109" s="8">
        <f>'Data-Resource'!K8177</f>
        <v>431306</v>
      </c>
      <c r="AK109" s="8">
        <f>'Data-Resource'!I8682</f>
        <v>-1.0972933671681079E-2</v>
      </c>
      <c r="AL109" s="8">
        <f>'Data-Resource'!K8682</f>
        <v>146831</v>
      </c>
      <c r="AM109" s="8">
        <f>'Data-Resource'!I9187</f>
        <v>-3.7462031724603523E-2</v>
      </c>
      <c r="AN109" s="8">
        <f>'Data-Resource'!K9187</f>
        <v>13610428</v>
      </c>
      <c r="AO109" s="8">
        <f>'Data-Resource'!I9692</f>
        <v>-1.5685078704085326E-2</v>
      </c>
      <c r="AP109" s="8">
        <f>'Data-Resource'!K9692</f>
        <v>901142</v>
      </c>
      <c r="AQ109" s="8">
        <f>'Data-Resource'!I10197</f>
        <v>-1.3867886873199781E-2</v>
      </c>
      <c r="AR109" s="8">
        <f>'Data-Resource'!K10197</f>
        <v>391095</v>
      </c>
    </row>
    <row r="110" spans="1:44" x14ac:dyDescent="0.3">
      <c r="A110" s="8" t="str">
        <f>'Data-Resource'!B98</f>
        <v>5-21-2019</v>
      </c>
      <c r="B110" s="8">
        <f>'Data-Resource'!I14743</f>
        <v>2.6147988322802597E-3</v>
      </c>
      <c r="C110" s="8">
        <f>'Data-Resource'!I11713</f>
        <v>-4.2844901456728377E-3</v>
      </c>
      <c r="D110" s="8">
        <f>'Data-Resource'!K11713</f>
        <v>2513990</v>
      </c>
      <c r="E110" s="8">
        <f>'Data-Resource'!I603</f>
        <v>2.6892430278884456E-2</v>
      </c>
      <c r="F110" s="8">
        <f>'Data-Resource'!K603</f>
        <v>763269</v>
      </c>
      <c r="G110" s="8">
        <f>'Data-Resource'!I1108</f>
        <v>-6.5546134453781952E-3</v>
      </c>
      <c r="H110" s="8">
        <f>'Data-Resource'!K1108</f>
        <v>37929</v>
      </c>
      <c r="I110" s="8">
        <f>'Data-Resource'!I1613</f>
        <v>9.1312484956193821E-3</v>
      </c>
      <c r="J110" s="8">
        <f>'Data-Resource'!K1613</f>
        <v>1035672</v>
      </c>
      <c r="K110" s="8">
        <f>'Data-Resource'!I2118</f>
        <v>-4.1613156209985829E-3</v>
      </c>
      <c r="L110" s="8">
        <f>'Data-Resource'!K2118</f>
        <v>2578149</v>
      </c>
      <c r="M110" s="8">
        <f>'Data-Resource'!I2623</f>
        <v>6.1008433518752059E-3</v>
      </c>
      <c r="N110" s="8">
        <f>'Data-Resource'!K2623</f>
        <v>2109780</v>
      </c>
      <c r="O110" s="8">
        <f>'Data-Resource'!I3128</f>
        <v>-8.9109108910890768E-3</v>
      </c>
      <c r="P110" s="8">
        <f>'Data-Resource'!K3128</f>
        <v>564422</v>
      </c>
      <c r="Q110" s="8">
        <f>'Data-Resource'!I3633</f>
        <v>-6.9146433031762027E-3</v>
      </c>
      <c r="R110" s="8">
        <f>'Data-Resource'!K3633</f>
        <v>1678585</v>
      </c>
      <c r="S110" s="8">
        <f>'Data-Resource'!I4138</f>
        <v>6.4566929133857837E-3</v>
      </c>
      <c r="T110" s="8">
        <f>'Data-Resource'!K4138</f>
        <v>525638</v>
      </c>
      <c r="U110" s="8">
        <f>'Data-Resource'!I4643</f>
        <v>-3.6779403952258228E-3</v>
      </c>
      <c r="V110" s="8">
        <f>'Data-Resource'!K4643</f>
        <v>356620</v>
      </c>
      <c r="W110" s="8">
        <f>'Data-Resource'!I5148</f>
        <v>9.0225563909773956E-3</v>
      </c>
      <c r="X110" s="8">
        <f>'Data-Resource'!K5148</f>
        <v>14207764</v>
      </c>
      <c r="Y110" s="8">
        <f>'Data-Resource'!I5653</f>
        <v>3.239740704113054E-3</v>
      </c>
      <c r="Z110" s="8">
        <f>'Data-Resource'!K5653</f>
        <v>3051562</v>
      </c>
      <c r="AA110" s="8">
        <f>'Data-Resource'!I6158</f>
        <v>-1.1895424836601306E-2</v>
      </c>
      <c r="AB110" s="8">
        <f>'Data-Resource'!K6158</f>
        <v>15102277</v>
      </c>
      <c r="AC110" s="8">
        <f>'Data-Resource'!I12218</f>
        <v>1.6460081852946948E-3</v>
      </c>
      <c r="AD110" s="8">
        <f>'Data-Resource'!K12218</f>
        <v>284313</v>
      </c>
      <c r="AE110" s="8">
        <f>'Data-Resource'!I10703</f>
        <v>-1.9126994187160053E-2</v>
      </c>
      <c r="AF110" s="8">
        <f>'Data-Resource'!K10703</f>
        <v>137930</v>
      </c>
      <c r="AG110" s="8">
        <f>'Data-Resource'!I11208</f>
        <v>1.7707287317528801E-2</v>
      </c>
      <c r="AH110" s="8">
        <f>'Data-Resource'!K11208</f>
        <v>225330</v>
      </c>
      <c r="AI110" s="8">
        <f>'Data-Resource'!I8178</f>
        <v>-2.2123893805309266E-3</v>
      </c>
      <c r="AJ110" s="8">
        <f>'Data-Resource'!K8178</f>
        <v>305139</v>
      </c>
      <c r="AK110" s="8">
        <f>'Data-Resource'!I8683</f>
        <v>0</v>
      </c>
      <c r="AL110" s="8">
        <f>'Data-Resource'!K8683</f>
        <v>179863</v>
      </c>
      <c r="AM110" s="8">
        <f>'Data-Resource'!I9188</f>
        <v>-6.9418093475256157E-4</v>
      </c>
      <c r="AN110" s="8">
        <f>'Data-Resource'!K9188</f>
        <v>7752379</v>
      </c>
      <c r="AO110" s="8">
        <f>'Data-Resource'!I9693</f>
        <v>4.5099217466640787E-3</v>
      </c>
      <c r="AP110" s="8">
        <f>'Data-Resource'!K9693</f>
        <v>703503</v>
      </c>
      <c r="AQ110" s="8">
        <f>'Data-Resource'!I10198</f>
        <v>2.6489846059378811E-3</v>
      </c>
      <c r="AR110" s="8">
        <f>'Data-Resource'!K10198</f>
        <v>417416</v>
      </c>
    </row>
    <row r="111" spans="1:44" x14ac:dyDescent="0.3">
      <c r="A111" s="8" t="str">
        <f>'Data-Resource'!B99</f>
        <v>5-22-2019</v>
      </c>
      <c r="B111" s="8">
        <f>'Data-Resource'!I14744</f>
        <v>2.246869000093403E-3</v>
      </c>
      <c r="C111" s="8">
        <f>'Data-Resource'!I11714</f>
        <v>4.3029259896729235E-3</v>
      </c>
      <c r="D111" s="8">
        <f>'Data-Resource'!K11714</f>
        <v>1929439</v>
      </c>
      <c r="E111" s="8">
        <f>'Data-Resource'!I604</f>
        <v>1.6225543375108113E-2</v>
      </c>
      <c r="F111" s="8">
        <f>'Data-Resource'!K604</f>
        <v>890865</v>
      </c>
      <c r="G111" s="8">
        <f>'Data-Resource'!I1109</f>
        <v>-2.3633186437377199E-3</v>
      </c>
      <c r="H111" s="8">
        <f>'Data-Resource'!K1109</f>
        <v>53999</v>
      </c>
      <c r="I111" s="8">
        <f>'Data-Resource'!I1614</f>
        <v>-7.8239902200488935E-3</v>
      </c>
      <c r="J111" s="8">
        <f>'Data-Resource'!K1614</f>
        <v>735680</v>
      </c>
      <c r="K111" s="8">
        <f>'Data-Resource'!I2119</f>
        <v>3.2249274427593094E-4</v>
      </c>
      <c r="L111" s="8">
        <f>'Data-Resource'!K2119</f>
        <v>2489306</v>
      </c>
      <c r="M111" s="8">
        <f>'Data-Resource'!I2624</f>
        <v>-1.2517883137263288E-3</v>
      </c>
      <c r="N111" s="8">
        <f>'Data-Resource'!K2624</f>
        <v>2147331</v>
      </c>
      <c r="O111" s="8">
        <f>'Data-Resource'!I3129</f>
        <v>1.7085396984924502E-2</v>
      </c>
      <c r="P111" s="8">
        <f>'Data-Resource'!K3129</f>
        <v>396543</v>
      </c>
      <c r="Q111" s="8">
        <f>'Data-Resource'!I3634</f>
        <v>-7.7243932771021533E-3</v>
      </c>
      <c r="R111" s="8">
        <f>'Data-Resource'!K3634</f>
        <v>1972263</v>
      </c>
      <c r="S111" s="8">
        <f>'Data-Resource'!I4139</f>
        <v>-7.5140809719147841E-3</v>
      </c>
      <c r="T111" s="8">
        <f>'Data-Resource'!K4139</f>
        <v>391328</v>
      </c>
      <c r="U111" s="8">
        <f>'Data-Resource'!I4644</f>
        <v>1.7191960422562949E-2</v>
      </c>
      <c r="V111" s="8">
        <f>'Data-Resource'!K4644</f>
        <v>561501</v>
      </c>
      <c r="W111" s="8">
        <f>'Data-Resource'!I5149</f>
        <v>-1.2686567164179029E-2</v>
      </c>
      <c r="X111" s="8">
        <f>'Data-Resource'!K5149</f>
        <v>13343412</v>
      </c>
      <c r="Y111" s="8">
        <f>'Data-Resource'!I5654</f>
        <v>-6.6487688535932354E-3</v>
      </c>
      <c r="Z111" s="8">
        <f>'Data-Resource'!K5654</f>
        <v>2713830</v>
      </c>
      <c r="AA111" s="8">
        <f>'Data-Resource'!I6159</f>
        <v>1.0614302772986501E-3</v>
      </c>
      <c r="AB111" s="8">
        <f>'Data-Resource'!K6159</f>
        <v>12737061</v>
      </c>
      <c r="AC111" s="8">
        <f>'Data-Resource'!I12219</f>
        <v>7.4339207048459335E-3</v>
      </c>
      <c r="AD111" s="8">
        <f>'Data-Resource'!K12219</f>
        <v>292469</v>
      </c>
      <c r="AE111" s="8">
        <f>'Data-Resource'!I10704</f>
        <v>8.7521881783273955E-3</v>
      </c>
      <c r="AF111" s="8">
        <f>'Data-Resource'!K10704</f>
        <v>97050</v>
      </c>
      <c r="AG111" s="8">
        <f>'Data-Resource'!I11209</f>
        <v>5.4053873873873195E-3</v>
      </c>
      <c r="AH111" s="8">
        <f>'Data-Resource'!K11209</f>
        <v>370440</v>
      </c>
      <c r="AI111" s="8">
        <f>'Data-Resource'!I8179</f>
        <v>-3.2079646017699026E-2</v>
      </c>
      <c r="AJ111" s="8">
        <f>'Data-Resource'!K8179</f>
        <v>425953</v>
      </c>
      <c r="AK111" s="8">
        <f>'Data-Resource'!I8684</f>
        <v>4.4709837065049574E-3</v>
      </c>
      <c r="AL111" s="8">
        <f>'Data-Resource'!K8684</f>
        <v>192506</v>
      </c>
      <c r="AM111" s="8">
        <f>'Data-Resource'!I9189</f>
        <v>6.3909481756913872E-3</v>
      </c>
      <c r="AN111" s="8">
        <f>'Data-Resource'!K9189</f>
        <v>5404130</v>
      </c>
      <c r="AO111" s="8">
        <f>'Data-Resource'!I9694</f>
        <v>1.0717493493018655E-2</v>
      </c>
      <c r="AP111" s="8">
        <f>'Data-Resource'!K9694</f>
        <v>804731</v>
      </c>
      <c r="AQ111" s="8">
        <f>'Data-Resource'!I10199</f>
        <v>6.626573816803415E-4</v>
      </c>
      <c r="AR111" s="8">
        <f>'Data-Resource'!K10199</f>
        <v>507016</v>
      </c>
    </row>
    <row r="112" spans="1:44" x14ac:dyDescent="0.3">
      <c r="A112" s="8" t="str">
        <f>'Data-Resource'!B100</f>
        <v>5-23-2019</v>
      </c>
      <c r="B112" s="8">
        <f>'Data-Resource'!I14745</f>
        <v>-9.2736397773142739E-3</v>
      </c>
      <c r="C112" s="8">
        <f>'Data-Resource'!I11715</f>
        <v>-1.2043053763440776E-2</v>
      </c>
      <c r="D112" s="8">
        <f>'Data-Resource'!K11715</f>
        <v>4594763</v>
      </c>
      <c r="E112" s="8">
        <f>'Data-Resource'!I605</f>
        <v>-1.9208606340773043E-3</v>
      </c>
      <c r="F112" s="8">
        <f>'Data-Resource'!K605</f>
        <v>648653</v>
      </c>
      <c r="G112" s="8">
        <f>'Data-Resource'!I1110</f>
        <v>-2.3635495061158893E-2</v>
      </c>
      <c r="H112" s="8">
        <f>'Data-Resource'!K1110</f>
        <v>50279</v>
      </c>
      <c r="I112" s="8">
        <f>'Data-Resource'!I1615</f>
        <v>-5.9701343283581646E-3</v>
      </c>
      <c r="J112" s="8">
        <f>'Data-Resource'!K1615</f>
        <v>1201855</v>
      </c>
      <c r="K112" s="8">
        <f>'Data-Resource'!I2120</f>
        <v>-1.4001905372904832E-2</v>
      </c>
      <c r="L112" s="8">
        <f>'Data-Resource'!K2120</f>
        <v>3982009</v>
      </c>
      <c r="M112" s="8">
        <f>'Data-Resource'!I2625</f>
        <v>-3.0232610725130102E-2</v>
      </c>
      <c r="N112" s="8">
        <f>'Data-Resource'!K2625</f>
        <v>3720851</v>
      </c>
      <c r="O112" s="8">
        <f>'Data-Resource'!I3130</f>
        <v>1.2400793281722382E-2</v>
      </c>
      <c r="P112" s="8">
        <f>'Data-Resource'!K3130</f>
        <v>580525</v>
      </c>
      <c r="Q112" s="8">
        <f>'Data-Resource'!I3635</f>
        <v>2.5304285940219843E-3</v>
      </c>
      <c r="R112" s="8">
        <f>'Data-Resource'!K3635</f>
        <v>2323587</v>
      </c>
      <c r="S112" s="8">
        <f>'Data-Resource'!I4140</f>
        <v>-1.3753414581055733E-2</v>
      </c>
      <c r="T112" s="8">
        <f>'Data-Resource'!K4140</f>
        <v>665606</v>
      </c>
      <c r="U112" s="8">
        <f>'Data-Resource'!I4645</f>
        <v>-4.840653606470055E-3</v>
      </c>
      <c r="V112" s="8">
        <f>'Data-Resource'!K4645</f>
        <v>565946</v>
      </c>
      <c r="W112" s="8">
        <f>'Data-Resource'!I5150</f>
        <v>-1.1784511784511743E-2</v>
      </c>
      <c r="X112" s="8">
        <f>'Data-Resource'!K5150</f>
        <v>23193778</v>
      </c>
      <c r="Y112" s="8">
        <f>'Data-Resource'!I5655</f>
        <v>-1.296563232160833E-2</v>
      </c>
      <c r="Z112" s="8">
        <f>'Data-Resource'!K5655</f>
        <v>4291667</v>
      </c>
      <c r="AA112" s="8">
        <f>'Data-Resource'!I6160</f>
        <v>6.4214046822743632E-3</v>
      </c>
      <c r="AB112" s="8">
        <f>'Data-Resource'!K6160</f>
        <v>12697835</v>
      </c>
      <c r="AC112" s="8">
        <f>'Data-Resource'!I12220</f>
        <v>-7.9670600018100259E-3</v>
      </c>
      <c r="AD112" s="8">
        <f>'Data-Resource'!K12220</f>
        <v>382452</v>
      </c>
      <c r="AE112" s="8">
        <f>'Data-Resource'!I10705</f>
        <v>-2.2432701223348856E-2</v>
      </c>
      <c r="AF112" s="8">
        <f>'Data-Resource'!K10705</f>
        <v>106988</v>
      </c>
      <c r="AG112" s="8">
        <f>'Data-Resource'!I11210</f>
        <v>-1.4532225513755258E-2</v>
      </c>
      <c r="AH112" s="8">
        <f>'Data-Resource'!K11210</f>
        <v>343930</v>
      </c>
      <c r="AI112" s="8">
        <f>'Data-Resource'!I8180</f>
        <v>5.7273768613973573E-3</v>
      </c>
      <c r="AJ112" s="8">
        <f>'Data-Resource'!K8180</f>
        <v>382748</v>
      </c>
      <c r="AK112" s="8">
        <f>'Data-Resource'!I8685</f>
        <v>-2.2421748376194499E-3</v>
      </c>
      <c r="AL112" s="8">
        <f>'Data-Resource'!K8685</f>
        <v>156321</v>
      </c>
      <c r="AM112" s="8">
        <f>'Data-Resource'!I9190</f>
        <v>-2.2470588235294166E-2</v>
      </c>
      <c r="AN112" s="8">
        <f>'Data-Resource'!K9190</f>
        <v>9182769</v>
      </c>
      <c r="AO112" s="8">
        <f>'Data-Resource'!I9695</f>
        <v>-8.6335041732688057E-3</v>
      </c>
      <c r="AP112" s="8">
        <f>'Data-Resource'!K9695</f>
        <v>1072334</v>
      </c>
      <c r="AQ112" s="8">
        <f>'Data-Resource'!I10200</f>
        <v>-5.0884954626438895E-3</v>
      </c>
      <c r="AR112" s="8">
        <f>'Data-Resource'!K10200</f>
        <v>443043</v>
      </c>
    </row>
    <row r="113" spans="1:44" x14ac:dyDescent="0.3">
      <c r="A113" s="8" t="str">
        <f>'Data-Resource'!B101</f>
        <v>5-24-2019</v>
      </c>
      <c r="B113" s="8">
        <f>'Data-Resource'!I14746</f>
        <v>-1.3527156597499617E-3</v>
      </c>
      <c r="C113" s="8">
        <f>'Data-Resource'!I11716</f>
        <v>-4.3478260869565565E-3</v>
      </c>
      <c r="D113" s="8">
        <f>'Data-Resource'!K11716</f>
        <v>2660812</v>
      </c>
      <c r="E113" s="8">
        <f>'Data-Resource'!I606</f>
        <v>-8.4146563359117858E-3</v>
      </c>
      <c r="F113" s="8">
        <f>'Data-Resource'!K606</f>
        <v>643368</v>
      </c>
      <c r="G113" s="8">
        <f>'Data-Resource'!I1111</f>
        <v>8.3030528895592856E-3</v>
      </c>
      <c r="H113" s="8">
        <f>'Data-Resource'!K1111</f>
        <v>52838</v>
      </c>
      <c r="I113" s="8">
        <f>'Data-Resource'!I1616</f>
        <v>4.9751243781094127E-3</v>
      </c>
      <c r="J113" s="8">
        <f>'Data-Resource'!K1616</f>
        <v>797251</v>
      </c>
      <c r="K113" s="8">
        <f>'Data-Resource'!I2121</f>
        <v>-5.7302224711781886E-3</v>
      </c>
      <c r="L113" s="8">
        <f>'Data-Resource'!K2121</f>
        <v>2267281</v>
      </c>
      <c r="M113" s="8">
        <f>'Data-Resource'!I2626</f>
        <v>-1.1009137614678852E-2</v>
      </c>
      <c r="N113" s="8">
        <f>'Data-Resource'!K2626</f>
        <v>3059943</v>
      </c>
      <c r="O113" s="8">
        <f>'Data-Resource'!I3131</f>
        <v>7.8315710654610574E-3</v>
      </c>
      <c r="P113" s="8">
        <f>'Data-Resource'!K3131</f>
        <v>545253</v>
      </c>
      <c r="Q113" s="8">
        <f>'Data-Resource'!I3636</f>
        <v>-8.7458692604384276E-3</v>
      </c>
      <c r="R113" s="8">
        <f>'Data-Resource'!K3636</f>
        <v>1678062</v>
      </c>
      <c r="S113" s="8">
        <f>'Data-Resource'!I4141</f>
        <v>-1.1191055334789068E-2</v>
      </c>
      <c r="T113" s="8">
        <f>'Data-Resource'!K4141</f>
        <v>491084</v>
      </c>
      <c r="U113" s="8">
        <f>'Data-Resource'!I4646</f>
        <v>1.455135847739762E-2</v>
      </c>
      <c r="V113" s="8">
        <f>'Data-Resource'!K4646</f>
        <v>692989</v>
      </c>
      <c r="W113" s="8">
        <f>'Data-Resource'!I5151</f>
        <v>-1.2102404965089297E-2</v>
      </c>
      <c r="X113" s="8">
        <f>'Data-Resource'!K5151</f>
        <v>13011441</v>
      </c>
      <c r="Y113" s="8">
        <f>'Data-Resource'!I5656</f>
        <v>7.4101519081146529E-4</v>
      </c>
      <c r="Z113" s="8">
        <f>'Data-Resource'!K5656</f>
        <v>2964267</v>
      </c>
      <c r="AA113" s="8">
        <f>'Data-Resource'!I6161</f>
        <v>-3.9798355001336843E-4</v>
      </c>
      <c r="AB113" s="8">
        <f>'Data-Resource'!K6161</f>
        <v>8843188</v>
      </c>
      <c r="AC113" s="8">
        <f>'Data-Resource'!I12221</f>
        <v>-9.0683706806367406E-3</v>
      </c>
      <c r="AD113" s="8">
        <f>'Data-Resource'!K12221</f>
        <v>572714</v>
      </c>
      <c r="AE113" s="8">
        <f>'Data-Resource'!I10706</f>
        <v>-7.8880559796437773E-3</v>
      </c>
      <c r="AF113" s="8">
        <f>'Data-Resource'!K10706</f>
        <v>182285</v>
      </c>
      <c r="AG113" s="8">
        <f>'Data-Resource'!I11211</f>
        <v>6.4575275561340956E-3</v>
      </c>
      <c r="AH113" s="8">
        <f>'Data-Resource'!K11211</f>
        <v>223070</v>
      </c>
      <c r="AI113" s="8">
        <f>'Data-Resource'!I8181</f>
        <v>1.3620885357548152E-2</v>
      </c>
      <c r="AJ113" s="8">
        <f>'Data-Resource'!K8181</f>
        <v>277545</v>
      </c>
      <c r="AK113" s="8">
        <f>'Data-Resource'!I8686</f>
        <v>6.7264124052373456E-3</v>
      </c>
      <c r="AL113" s="8">
        <f>'Data-Resource'!K8686</f>
        <v>155286</v>
      </c>
      <c r="AM113" s="8">
        <f>'Data-Resource'!I9191</f>
        <v>-2.4067617304159194E-2</v>
      </c>
      <c r="AN113" s="8">
        <f>'Data-Resource'!K9191</f>
        <v>7935616</v>
      </c>
      <c r="AO113" s="8">
        <f>'Data-Resource'!I9696</f>
        <v>4.1966246247610115E-3</v>
      </c>
      <c r="AP113" s="8">
        <f>'Data-Resource'!K9696</f>
        <v>913024</v>
      </c>
      <c r="AQ113" s="8">
        <f>'Data-Resource'!I10201</f>
        <v>3.5429472984943745E-3</v>
      </c>
      <c r="AR113" s="8">
        <f>'Data-Resource'!K10201</f>
        <v>427121</v>
      </c>
    </row>
    <row r="114" spans="1:44" x14ac:dyDescent="0.3">
      <c r="A114" s="8" t="str">
        <f>'Data-Resource'!B102</f>
        <v>5-27-2019</v>
      </c>
      <c r="B114" s="8">
        <f>'Data-Resource'!I14747</f>
        <v>-5.5474885216357731E-4</v>
      </c>
      <c r="C114" s="8">
        <f>'Data-Resource'!I11717</f>
        <v>-3.9197736898855624E-3</v>
      </c>
      <c r="D114" s="8">
        <f>'Data-Resource'!K11717</f>
        <v>2089354</v>
      </c>
      <c r="E114" s="8">
        <f>'Data-Resource'!I607</f>
        <v>3.2567279693486678E-3</v>
      </c>
      <c r="F114" s="8">
        <f>'Data-Resource'!K607</f>
        <v>229522</v>
      </c>
      <c r="G114" s="8">
        <f>'Data-Resource'!I1112</f>
        <v>-4.4263192604787243E-3</v>
      </c>
      <c r="H114" s="8">
        <f>'Data-Resource'!K1112</f>
        <v>33732</v>
      </c>
      <c r="I114" s="8">
        <f>'Data-Resource'!I1617</f>
        <v>9.87151994457544E-4</v>
      </c>
      <c r="J114" s="8">
        <f>'Data-Resource'!K1617</f>
        <v>404156</v>
      </c>
      <c r="K114" s="8">
        <f>'Data-Resource'!I2122</f>
        <v>-4.2448653061225496E-3</v>
      </c>
      <c r="L114" s="8">
        <f>'Data-Resource'!K2122</f>
        <v>1201864</v>
      </c>
      <c r="M114" s="8">
        <f>'Data-Resource'!I2627</f>
        <v>6.9993920243251557E-3</v>
      </c>
      <c r="N114" s="8">
        <f>'Data-Resource'!K2627</f>
        <v>1600200</v>
      </c>
      <c r="O114" s="8">
        <f>'Data-Resource'!I3132</f>
        <v>1.9360793242183983E-3</v>
      </c>
      <c r="P114" s="8">
        <f>'Data-Resource'!K3132</f>
        <v>249039</v>
      </c>
      <c r="Q114" s="8">
        <f>'Data-Resource'!I3637</f>
        <v>-1.223865163879242E-2</v>
      </c>
      <c r="R114" s="8">
        <f>'Data-Resource'!K3637</f>
        <v>1328854</v>
      </c>
      <c r="S114" s="8">
        <f>'Data-Resource'!I4142</f>
        <v>-6.9952701034513235E-3</v>
      </c>
      <c r="T114" s="8">
        <f>'Data-Resource'!K4142</f>
        <v>372303</v>
      </c>
      <c r="U114" s="8">
        <f>'Data-Resource'!I4647</f>
        <v>-5.1731157155094085E-3</v>
      </c>
      <c r="V114" s="8">
        <f>'Data-Resource'!K4647</f>
        <v>218148</v>
      </c>
      <c r="W114" s="8">
        <f>'Data-Resource'!I5152</f>
        <v>-4.0166846902516653E-3</v>
      </c>
      <c r="X114" s="8">
        <f>'Data-Resource'!K5152</f>
        <v>9628873</v>
      </c>
      <c r="Y114" s="8">
        <f>'Data-Resource'!I5657</f>
        <v>-3.3161386630853121E-3</v>
      </c>
      <c r="Z114" s="8">
        <f>'Data-Resource'!K5657</f>
        <v>1865051</v>
      </c>
      <c r="AA114" s="8">
        <f>'Data-Resource'!I6162</f>
        <v>8.4835630965004113E-3</v>
      </c>
      <c r="AB114" s="8">
        <f>'Data-Resource'!K6162</f>
        <v>4273897</v>
      </c>
      <c r="AC114" s="8">
        <f>'Data-Resource'!I12222</f>
        <v>-1.1058059776503499E-3</v>
      </c>
      <c r="AD114" s="8">
        <f>'Data-Resource'!K12222</f>
        <v>216992</v>
      </c>
      <c r="AE114" s="8">
        <f>'Data-Resource'!I10707</f>
        <v>-4.6024494307985745E-3</v>
      </c>
      <c r="AF114" s="8">
        <f>'Data-Resource'!K10707</f>
        <v>62678</v>
      </c>
      <c r="AG114" s="8">
        <f>'Data-Resource'!I11212</f>
        <v>1.0036478285337193E-2</v>
      </c>
      <c r="AH114" s="8">
        <f>'Data-Resource'!K11212</f>
        <v>150490</v>
      </c>
      <c r="AI114" s="8">
        <f>'Data-Resource'!I8182</f>
        <v>4.4642857142856186E-3</v>
      </c>
      <c r="AJ114" s="8">
        <f>'Data-Resource'!K8182</f>
        <v>250603</v>
      </c>
      <c r="AK114" s="8">
        <f>'Data-Resource'!I8687</f>
        <v>-4.4312483499813204E-3</v>
      </c>
      <c r="AL114" s="8">
        <f>'Data-Resource'!K8687</f>
        <v>63140</v>
      </c>
      <c r="AM114" s="8">
        <f>'Data-Resource'!I9192</f>
        <v>-1.8248782344964063E-3</v>
      </c>
      <c r="AN114" s="8">
        <f>'Data-Resource'!K9192</f>
        <v>3129352</v>
      </c>
      <c r="AO114" s="8">
        <f>'Data-Resource'!I9697</f>
        <v>9.2454700594859895E-3</v>
      </c>
      <c r="AP114" s="8">
        <f>'Data-Resource'!K9697</f>
        <v>311240</v>
      </c>
      <c r="AQ114" s="8">
        <f>'Data-Resource'!I10202</f>
        <v>-8.5978724801821036E-3</v>
      </c>
      <c r="AR114" s="8">
        <f>'Data-Resource'!K10202</f>
        <v>243906</v>
      </c>
    </row>
    <row r="115" spans="1:44" x14ac:dyDescent="0.3">
      <c r="A115" s="8" t="str">
        <f>'Data-Resource'!B103</f>
        <v>5-28-2019</v>
      </c>
      <c r="B115" s="8">
        <f>'Data-Resource'!I14748</f>
        <v>-6.0609486240799475E-3</v>
      </c>
      <c r="C115" s="8">
        <f>'Data-Resource'!I11718</f>
        <v>-3.0674846625766156E-3</v>
      </c>
      <c r="D115" s="8">
        <f>'Data-Resource'!K11718</f>
        <v>5927409</v>
      </c>
      <c r="E115" s="8">
        <f>'Data-Resource'!I608</f>
        <v>2.6579912058173885E-3</v>
      </c>
      <c r="F115" s="8">
        <f>'Data-Resource'!K608</f>
        <v>598270</v>
      </c>
      <c r="G115" s="8">
        <f>'Data-Resource'!I1113</f>
        <v>-6.8352955670258715E-3</v>
      </c>
      <c r="H115" s="8">
        <f>'Data-Resource'!K1113</f>
        <v>36026</v>
      </c>
      <c r="I115" s="8">
        <f>'Data-Resource'!I1618</f>
        <v>-9.5776618002654645E-3</v>
      </c>
      <c r="J115" s="8">
        <f>'Data-Resource'!K1618</f>
        <v>1071560</v>
      </c>
      <c r="K115" s="8">
        <f>'Data-Resource'!I2123</f>
        <v>-2.3001631696600851E-2</v>
      </c>
      <c r="L115" s="8">
        <f>'Data-Resource'!K2123</f>
        <v>4551667</v>
      </c>
      <c r="M115" s="8">
        <f>'Data-Resource'!I2628</f>
        <v>1.408708379070628E-2</v>
      </c>
      <c r="N115" s="8">
        <f>'Data-Resource'!K2628</f>
        <v>3433609</v>
      </c>
      <c r="O115" s="8">
        <f>'Data-Resource'!I3133</f>
        <v>-6.7339780683205305E-3</v>
      </c>
      <c r="P115" s="8">
        <f>'Data-Resource'!K3133</f>
        <v>365595</v>
      </c>
      <c r="Q115" s="8">
        <f>'Data-Resource'!I3638</f>
        <v>-2.4999999999999662E-3</v>
      </c>
      <c r="R115" s="8">
        <f>'Data-Resource'!K3638</f>
        <v>1653216</v>
      </c>
      <c r="S115" s="8">
        <f>'Data-Resource'!I4143</f>
        <v>4.1309581537405564E-3</v>
      </c>
      <c r="T115" s="8">
        <f>'Data-Resource'!K4143</f>
        <v>765975</v>
      </c>
      <c r="U115" s="8">
        <f>'Data-Resource'!I4648</f>
        <v>-1.1155394422310711E-2</v>
      </c>
      <c r="V115" s="8">
        <f>'Data-Resource'!K4648</f>
        <v>648417</v>
      </c>
      <c r="W115" s="8">
        <f>'Data-Resource'!I5153</f>
        <v>-1.4843750000000122E-2</v>
      </c>
      <c r="X115" s="8">
        <f>'Data-Resource'!K5153</f>
        <v>18511868</v>
      </c>
      <c r="Y115" s="8">
        <f>'Data-Resource'!I5658</f>
        <v>-1.8620980139344309E-2</v>
      </c>
      <c r="Z115" s="8">
        <f>'Data-Resource'!K5658</f>
        <v>5806188</v>
      </c>
      <c r="AA115" s="8">
        <f>'Data-Resource'!I6163</f>
        <v>4.8729092585276697E-3</v>
      </c>
      <c r="AB115" s="8">
        <f>'Data-Resource'!K6163</f>
        <v>26377323</v>
      </c>
      <c r="AC115" s="8">
        <f>'Data-Resource'!I12223</f>
        <v>5.5633099982388256E-3</v>
      </c>
      <c r="AD115" s="8">
        <f>'Data-Resource'!K12223</f>
        <v>480308</v>
      </c>
      <c r="AE115" s="8">
        <f>'Data-Resource'!I10708</f>
        <v>1.2758356918984325E-3</v>
      </c>
      <c r="AF115" s="8">
        <f>'Data-Resource'!K10708</f>
        <v>229457</v>
      </c>
      <c r="AG115" s="8">
        <f>'Data-Resource'!I11213</f>
        <v>2.7273090909090878E-3</v>
      </c>
      <c r="AH115" s="8">
        <f>'Data-Resource'!K11213</f>
        <v>357590</v>
      </c>
      <c r="AI115" s="8">
        <f>'Data-Resource'!I8183</f>
        <v>2.8856825749167567E-2</v>
      </c>
      <c r="AJ115" s="8">
        <f>'Data-Resource'!K8183</f>
        <v>922194</v>
      </c>
      <c r="AK115" s="8">
        <f>'Data-Resource'!I8688</f>
        <v>-4.4411989145285531E-3</v>
      </c>
      <c r="AL115" s="8">
        <f>'Data-Resource'!K8688</f>
        <v>234967</v>
      </c>
      <c r="AM115" s="8">
        <f>'Data-Resource'!I9193</f>
        <v>-1.941451280184368E-3</v>
      </c>
      <c r="AN115" s="8">
        <f>'Data-Resource'!K9193</f>
        <v>9219337</v>
      </c>
      <c r="AO115" s="8">
        <f>'Data-Resource'!I9698</f>
        <v>-2.3893823008849589E-2</v>
      </c>
      <c r="AP115" s="8">
        <f>'Data-Resource'!K9698</f>
        <v>740163</v>
      </c>
      <c r="AQ115" s="8">
        <f>'Data-Resource'!I10203</f>
        <v>-2.4471857075152497E-3</v>
      </c>
      <c r="AR115" s="8">
        <f>'Data-Resource'!K10203</f>
        <v>551454</v>
      </c>
    </row>
    <row r="116" spans="1:44" x14ac:dyDescent="0.3">
      <c r="A116" s="8" t="str">
        <f>'Data-Resource'!B104</f>
        <v>5-29-2019</v>
      </c>
      <c r="B116" s="8">
        <f>'Data-Resource'!I14749</f>
        <v>-5.7290314221414805E-3</v>
      </c>
      <c r="C116" s="8">
        <f>'Data-Resource'!I11719</f>
        <v>-7.9893915672705883E-3</v>
      </c>
      <c r="D116" s="8">
        <f>'Data-Resource'!K11719</f>
        <v>2950795</v>
      </c>
      <c r="E116" s="8">
        <f>'Data-Resource'!I609</f>
        <v>-1.6730015209125426E-2</v>
      </c>
      <c r="F116" s="8">
        <f>'Data-Resource'!K609</f>
        <v>602652</v>
      </c>
      <c r="G116" s="8">
        <f>'Data-Resource'!I1114</f>
        <v>-7.1180557409215419E-3</v>
      </c>
      <c r="H116" s="8">
        <f>'Data-Resource'!K1114</f>
        <v>100214</v>
      </c>
      <c r="I116" s="8">
        <f>'Data-Resource'!I1619</f>
        <v>-3.1046319945612542E-3</v>
      </c>
      <c r="J116" s="8">
        <f>'Data-Resource'!K1619</f>
        <v>1027132</v>
      </c>
      <c r="K116" s="8">
        <f>'Data-Resource'!I2124</f>
        <v>7.100557663548281E-3</v>
      </c>
      <c r="L116" s="8">
        <f>'Data-Resource'!K2124</f>
        <v>4394918</v>
      </c>
      <c r="M116" s="8">
        <f>'Data-Resource'!I2629</f>
        <v>-1.4442431180211599E-2</v>
      </c>
      <c r="N116" s="8">
        <f>'Data-Resource'!K2629</f>
        <v>3281270</v>
      </c>
      <c r="O116" s="8">
        <f>'Data-Resource'!I3134</f>
        <v>-1.3975874698795141E-2</v>
      </c>
      <c r="P116" s="8">
        <f>'Data-Resource'!K3134</f>
        <v>443401</v>
      </c>
      <c r="Q116" s="8">
        <f>'Data-Resource'!I3639</f>
        <v>-1.2651905740944948E-3</v>
      </c>
      <c r="R116" s="8">
        <f>'Data-Resource'!K3639</f>
        <v>1499372</v>
      </c>
      <c r="S116" s="8">
        <f>'Data-Resource'!I4144</f>
        <v>-1.6419552179336449E-2</v>
      </c>
      <c r="T116" s="8">
        <f>'Data-Resource'!K4144</f>
        <v>508775</v>
      </c>
      <c r="U116" s="8">
        <f>'Data-Resource'!I4649</f>
        <v>-3.2258225806451701E-3</v>
      </c>
      <c r="V116" s="8">
        <f>'Data-Resource'!K4649</f>
        <v>589233</v>
      </c>
      <c r="W116" s="8">
        <f>'Data-Resource'!I5154</f>
        <v>-1.3311948676824415E-2</v>
      </c>
      <c r="X116" s="8">
        <f>'Data-Resource'!K5154</f>
        <v>15771740</v>
      </c>
      <c r="Y116" s="8">
        <f>'Data-Resource'!I5659</f>
        <v>3.7836171017781883E-3</v>
      </c>
      <c r="Z116" s="8">
        <f>'Data-Resource'!K5659</f>
        <v>3901991</v>
      </c>
      <c r="AA116" s="8">
        <f>'Data-Resource'!I6164</f>
        <v>1.5852047556142558E-3</v>
      </c>
      <c r="AB116" s="8">
        <f>'Data-Resource'!K6164</f>
        <v>10324199</v>
      </c>
      <c r="AC116" s="8">
        <f>'Data-Resource'!I12224</f>
        <v>-1.9520384285544222E-2</v>
      </c>
      <c r="AD116" s="8">
        <f>'Data-Resource'!K12224</f>
        <v>471094</v>
      </c>
      <c r="AE116" s="8">
        <f>'Data-Resource'!I10709</f>
        <v>-1.9181585677749382E-2</v>
      </c>
      <c r="AF116" s="8">
        <f>'Data-Resource'!K10709</f>
        <v>101829</v>
      </c>
      <c r="AG116" s="8">
        <f>'Data-Resource'!I11214</f>
        <v>-2.8388261113123044E-2</v>
      </c>
      <c r="AH116" s="8">
        <f>'Data-Resource'!K11214</f>
        <v>411710</v>
      </c>
      <c r="AI116" s="8">
        <f>'Data-Resource'!I8184</f>
        <v>-7.5675675675675987E-3</v>
      </c>
      <c r="AJ116" s="8">
        <f>'Data-Resource'!K8184</f>
        <v>292330</v>
      </c>
      <c r="AK116" s="8">
        <f>'Data-Resource'!I8689</f>
        <v>-6.7163731343282459E-3</v>
      </c>
      <c r="AL116" s="8">
        <f>'Data-Resource'!K8689</f>
        <v>175154</v>
      </c>
      <c r="AM116" s="8">
        <f>'Data-Resource'!I9194</f>
        <v>-2.7137657139652376E-3</v>
      </c>
      <c r="AN116" s="8">
        <f>'Data-Resource'!K9194</f>
        <v>7552978</v>
      </c>
      <c r="AO116" s="8">
        <f>'Data-Resource'!I9699</f>
        <v>6.1119190912487951E-4</v>
      </c>
      <c r="AP116" s="8">
        <f>'Data-Resource'!K9699</f>
        <v>1061584</v>
      </c>
      <c r="AQ116" s="8">
        <f>'Data-Resource'!I10204</f>
        <v>-9.495772207729675E-3</v>
      </c>
      <c r="AR116" s="8">
        <f>'Data-Resource'!K10204</f>
        <v>559919</v>
      </c>
    </row>
    <row r="117" spans="1:44" x14ac:dyDescent="0.3">
      <c r="A117" s="8" t="str">
        <f>'Data-Resource'!B105</f>
        <v>5-30-2019</v>
      </c>
      <c r="B117" s="8">
        <f>'Data-Resource'!I14750</f>
        <v>1.4311879994255224E-3</v>
      </c>
      <c r="C117" s="8">
        <f>'Data-Resource'!I11720</f>
        <v>-1.7872654954095462E-3</v>
      </c>
      <c r="D117" s="8">
        <f>'Data-Resource'!K11720</f>
        <v>1897661</v>
      </c>
      <c r="E117" s="8">
        <f>'Data-Resource'!I610</f>
        <v>-1.3534647791153341E-3</v>
      </c>
      <c r="F117" s="8">
        <f>'Data-Resource'!K610</f>
        <v>412991</v>
      </c>
      <c r="G117" s="8">
        <f>'Data-Resource'!I1115</f>
        <v>1.3551575268845246E-2</v>
      </c>
      <c r="H117" s="8">
        <f>'Data-Resource'!K1115</f>
        <v>26314</v>
      </c>
      <c r="I117" s="8">
        <f>'Data-Resource'!I1620</f>
        <v>6.498390304948037E-3</v>
      </c>
      <c r="J117" s="8">
        <f>'Data-Resource'!K1620</f>
        <v>493061</v>
      </c>
      <c r="K117" s="8">
        <f>'Data-Resource'!I2125</f>
        <v>-1.0020206913490422E-3</v>
      </c>
      <c r="L117" s="8">
        <f>'Data-Resource'!K2125</f>
        <v>1371178</v>
      </c>
      <c r="M117" s="8">
        <f>'Data-Resource'!I2630</f>
        <v>1.106139339744294E-3</v>
      </c>
      <c r="N117" s="8">
        <f>'Data-Resource'!K2630</f>
        <v>1438855</v>
      </c>
      <c r="O117" s="8">
        <f>'Data-Resource'!I3135</f>
        <v>1.2658257429160345E-2</v>
      </c>
      <c r="P117" s="8">
        <f>'Data-Resource'!K3135</f>
        <v>346345</v>
      </c>
      <c r="Q117" s="8">
        <f>'Data-Resource'!I3640</f>
        <v>-4.2640713834491894E-3</v>
      </c>
      <c r="R117" s="8">
        <f>'Data-Resource'!K3640</f>
        <v>799538</v>
      </c>
      <c r="S117" s="8">
        <f>'Data-Resource'!I4145</f>
        <v>-6.5937599984419049E-3</v>
      </c>
      <c r="T117" s="8">
        <f>'Data-Resource'!K4145</f>
        <v>263780</v>
      </c>
      <c r="U117" s="8">
        <f>'Data-Resource'!I4650</f>
        <v>6.827293172690754E-3</v>
      </c>
      <c r="V117" s="8">
        <f>'Data-Resource'!K4650</f>
        <v>407570</v>
      </c>
      <c r="W117" s="8">
        <f>'Data-Resource'!I5155</f>
        <v>-5.7794188473271396E-3</v>
      </c>
      <c r="X117" s="8">
        <f>'Data-Resource'!K5155</f>
        <v>9935630</v>
      </c>
      <c r="Y117" s="8">
        <f>'Data-Resource'!I5660</f>
        <v>1.4990069889079562E-3</v>
      </c>
      <c r="Z117" s="8">
        <f>'Data-Resource'!K5660</f>
        <v>1626469</v>
      </c>
      <c r="AA117" s="8">
        <f>'Data-Resource'!I6165</f>
        <v>2.6378264310208863E-3</v>
      </c>
      <c r="AB117" s="8">
        <f>'Data-Resource'!K6165</f>
        <v>5196557</v>
      </c>
      <c r="AC117" s="8">
        <f>'Data-Resource'!I12225</f>
        <v>1.4135991352444211E-3</v>
      </c>
      <c r="AD117" s="8">
        <f>'Data-Resource'!K12225</f>
        <v>165337</v>
      </c>
      <c r="AE117" s="8">
        <f>'Data-Resource'!I10710</f>
        <v>1.4843781249999946E-2</v>
      </c>
      <c r="AF117" s="8">
        <f>'Data-Resource'!K10710</f>
        <v>60894</v>
      </c>
      <c r="AG117" s="8">
        <f>'Data-Resource'!I11215</f>
        <v>-9.4161962115328485E-3</v>
      </c>
      <c r="AH117" s="8">
        <f>'Data-Resource'!K11215</f>
        <v>282170</v>
      </c>
      <c r="AI117" s="8">
        <f>'Data-Resource'!I8185</f>
        <v>9.7826086956521591E-3</v>
      </c>
      <c r="AJ117" s="8">
        <f>'Data-Resource'!K8185</f>
        <v>133500</v>
      </c>
      <c r="AK117" s="8">
        <f>'Data-Resource'!I8690</f>
        <v>1.0463333098729403E-2</v>
      </c>
      <c r="AL117" s="8">
        <f>'Data-Resource'!K8690</f>
        <v>88443</v>
      </c>
      <c r="AM117" s="8">
        <f>'Data-Resource'!I9195</f>
        <v>-1.723076923076822E-3</v>
      </c>
      <c r="AN117" s="8">
        <f>'Data-Resource'!K9195</f>
        <v>3017873</v>
      </c>
      <c r="AO117" s="8">
        <f>'Data-Resource'!I9700</f>
        <v>1.2135740070345394E-3</v>
      </c>
      <c r="AP117" s="8">
        <f>'Data-Resource'!K9700</f>
        <v>466126</v>
      </c>
      <c r="AQ117" s="8">
        <f>'Data-Resource'!I10205</f>
        <v>4.557998984550004E-4</v>
      </c>
      <c r="AR117" s="8">
        <f>'Data-Resource'!K10205</f>
        <v>227908</v>
      </c>
    </row>
    <row r="118" spans="1:44" x14ac:dyDescent="0.3">
      <c r="A118" s="8" t="str">
        <f>'Data-Resource'!B106</f>
        <v>5-31-2019</v>
      </c>
      <c r="B118" s="8">
        <f>'Data-Resource'!I14751</f>
        <v>-1.3089631383153694E-3</v>
      </c>
      <c r="C118" s="8">
        <f>'Data-Resource'!I11721</f>
        <v>4.0413560844184864E-3</v>
      </c>
      <c r="D118" s="8">
        <f>'Data-Resource'!K11721</f>
        <v>3362036</v>
      </c>
      <c r="E118" s="8">
        <f>'Data-Resource'!I611</f>
        <v>1.0850325636421404E-2</v>
      </c>
      <c r="F118" s="8">
        <f>'Data-Resource'!K611</f>
        <v>642457</v>
      </c>
      <c r="G118" s="8">
        <f>'Data-Resource'!I1116</f>
        <v>1.0748907488986744E-2</v>
      </c>
      <c r="H118" s="8">
        <f>'Data-Resource'!K1116</f>
        <v>87864</v>
      </c>
      <c r="I118" s="8">
        <f>'Data-Resource'!I1621</f>
        <v>-1.3057151794322315E-3</v>
      </c>
      <c r="J118" s="8">
        <f>'Data-Resource'!K1621</f>
        <v>1183269</v>
      </c>
      <c r="K118" s="8">
        <f>'Data-Resource'!I2126</f>
        <v>1.0169661016949075E-3</v>
      </c>
      <c r="L118" s="8">
        <f>'Data-Resource'!K2126</f>
        <v>3639236</v>
      </c>
      <c r="M118" s="8">
        <f>'Data-Resource'!I2631</f>
        <v>-1.5470679758781693E-2</v>
      </c>
      <c r="N118" s="8">
        <f>'Data-Resource'!K2631</f>
        <v>3827369</v>
      </c>
      <c r="O118" s="8">
        <f>'Data-Resource'!I3136</f>
        <v>-4.8285850846377914E-3</v>
      </c>
      <c r="P118" s="8">
        <f>'Data-Resource'!K3136</f>
        <v>499219</v>
      </c>
      <c r="Q118" s="8">
        <f>'Data-Resource'!I3641</f>
        <v>3.2351989647364755E-3</v>
      </c>
      <c r="R118" s="8">
        <f>'Data-Resource'!K3641</f>
        <v>2000917</v>
      </c>
      <c r="S118" s="8">
        <f>'Data-Resource'!I4146</f>
        <v>1.7373888929386232E-2</v>
      </c>
      <c r="T118" s="8">
        <f>'Data-Resource'!K4146</f>
        <v>665084</v>
      </c>
      <c r="U118" s="8">
        <f>'Data-Resource'!I4651</f>
        <v>-6.8218139136727455E-3</v>
      </c>
      <c r="V118" s="8">
        <f>'Data-Resource'!K4651</f>
        <v>609778</v>
      </c>
      <c r="W118" s="8">
        <f>'Data-Resource'!I5156</f>
        <v>-9.4385679414156851E-3</v>
      </c>
      <c r="X118" s="8">
        <f>'Data-Resource'!K5156</f>
        <v>17193650</v>
      </c>
      <c r="Y118" s="8">
        <f>'Data-Resource'!I5661</f>
        <v>-1.7029328932045072E-3</v>
      </c>
      <c r="Z118" s="8">
        <f>'Data-Resource'!K5661</f>
        <v>3954295</v>
      </c>
      <c r="AA118" s="8">
        <f>'Data-Resource'!I6166</f>
        <v>-6.6137566137565201E-4</v>
      </c>
      <c r="AB118" s="8">
        <f>'Data-Resource'!K6166</f>
        <v>10839736</v>
      </c>
      <c r="AC118" s="8">
        <f>'Data-Resource'!I12226</f>
        <v>-7.1225075283479671E-3</v>
      </c>
      <c r="AD118" s="8">
        <f>'Data-Resource'!K12226</f>
        <v>351409</v>
      </c>
      <c r="AE118" s="8">
        <f>'Data-Resource'!I10711</f>
        <v>8.5960355602402536E-3</v>
      </c>
      <c r="AF118" s="8">
        <f>'Data-Resource'!K10711</f>
        <v>132694</v>
      </c>
      <c r="AG118" s="8">
        <f>'Data-Resource'!I11216</f>
        <v>-9.5967374125430422E-4</v>
      </c>
      <c r="AH118" s="8">
        <f>'Data-Resource'!K11216</f>
        <v>671530</v>
      </c>
      <c r="AI118" s="8">
        <f>'Data-Resource'!I8186</f>
        <v>-6.4794816414687362E-3</v>
      </c>
      <c r="AJ118" s="8">
        <f>'Data-Resource'!K8186</f>
        <v>342430</v>
      </c>
      <c r="AK118" s="8">
        <f>'Data-Resource'!I8691</f>
        <v>5.2434232209738257E-3</v>
      </c>
      <c r="AL118" s="8">
        <f>'Data-Resource'!K8691</f>
        <v>199198</v>
      </c>
      <c r="AM118" s="8">
        <f>'Data-Resource'!I9196</f>
        <v>1.1317907444668001E-2</v>
      </c>
      <c r="AN118" s="8">
        <f>'Data-Resource'!K9196</f>
        <v>6746825</v>
      </c>
      <c r="AO118" s="8">
        <f>'Data-Resource'!I9701</f>
        <v>-3.0712530146575086E-3</v>
      </c>
      <c r="AP118" s="8">
        <f>'Data-Resource'!K9701</f>
        <v>972868</v>
      </c>
      <c r="AQ118" s="8">
        <f>'Data-Resource'!I10206</f>
        <v>-1.0528702581667698E-2</v>
      </c>
      <c r="AR118" s="8">
        <f>'Data-Resource'!K10206</f>
        <v>500169</v>
      </c>
    </row>
    <row r="119" spans="1:44" x14ac:dyDescent="0.3">
      <c r="A119" s="8" t="str">
        <f>'Data-Resource'!B107</f>
        <v>6-3-2019</v>
      </c>
      <c r="B119" s="8">
        <f>'Data-Resource'!I14752</f>
        <v>1.1293036058700667E-2</v>
      </c>
      <c r="C119" s="8">
        <f>'Data-Resource'!I11722</f>
        <v>4.0632054176072087E-3</v>
      </c>
      <c r="D119" s="8">
        <f>'Data-Resource'!K11722</f>
        <v>3503118</v>
      </c>
      <c r="E119" s="8">
        <f>'Data-Resource'!I612</f>
        <v>1.7468153091265922E-2</v>
      </c>
      <c r="F119" s="8">
        <f>'Data-Resource'!K612</f>
        <v>537589</v>
      </c>
      <c r="G119" s="8">
        <f>'Data-Resource'!I1117</f>
        <v>3.0628365676068487E-2</v>
      </c>
      <c r="H119" s="8">
        <f>'Data-Resource'!K1117</f>
        <v>75985</v>
      </c>
      <c r="I119" s="8">
        <f>'Data-Resource'!I1622</f>
        <v>1.0451536972555828E-2</v>
      </c>
      <c r="J119" s="8">
        <f>'Data-Resource'!K1622</f>
        <v>1057670</v>
      </c>
      <c r="K119" s="8">
        <f>'Data-Resource'!I2127</f>
        <v>5.439401480897465E-3</v>
      </c>
      <c r="L119" s="8">
        <f>'Data-Resource'!K2127</f>
        <v>2832153</v>
      </c>
      <c r="M119" s="8">
        <f>'Data-Resource'!I2632</f>
        <v>2.6285733333333391E-2</v>
      </c>
      <c r="N119" s="8">
        <f>'Data-Resource'!K2632</f>
        <v>3300887</v>
      </c>
      <c r="O119" s="8">
        <f>'Data-Resource'!I3137</f>
        <v>1.359225242718453E-2</v>
      </c>
      <c r="P119" s="8">
        <f>'Data-Resource'!K3137</f>
        <v>468067</v>
      </c>
      <c r="Q119" s="8">
        <f>'Data-Resource'!I3642</f>
        <v>-9.7247972491931311E-4</v>
      </c>
      <c r="R119" s="8">
        <f>'Data-Resource'!K3642</f>
        <v>1838410</v>
      </c>
      <c r="S119" s="8">
        <f>'Data-Resource'!I4147</f>
        <v>1.3762194981872172E-2</v>
      </c>
      <c r="T119" s="8">
        <f>'Data-Resource'!K4147</f>
        <v>573332</v>
      </c>
      <c r="U119" s="8">
        <f>'Data-Resource'!I4652</f>
        <v>-1.6188182528818508E-3</v>
      </c>
      <c r="V119" s="8">
        <f>'Data-Resource'!K4652</f>
        <v>638844</v>
      </c>
      <c r="W119" s="8">
        <f>'Data-Resource'!I5157</f>
        <v>-4.1666666666668175E-3</v>
      </c>
      <c r="X119" s="8">
        <f>'Data-Resource'!K5157</f>
        <v>22897840</v>
      </c>
      <c r="Y119" s="8">
        <f>'Data-Resource'!I5662</f>
        <v>1.3009374402142712E-2</v>
      </c>
      <c r="Z119" s="8">
        <f>'Data-Resource'!K5662</f>
        <v>2722982</v>
      </c>
      <c r="AA119" s="8">
        <f>'Data-Resource'!I6167</f>
        <v>8.746355685131206E-3</v>
      </c>
      <c r="AB119" s="8">
        <f>'Data-Resource'!K6167</f>
        <v>8863512</v>
      </c>
      <c r="AC119" s="8">
        <f>'Data-Resource'!I12227</f>
        <v>3.3419764719670432E-2</v>
      </c>
      <c r="AD119" s="8">
        <f>'Data-Resource'!K12227</f>
        <v>507112</v>
      </c>
      <c r="AE119" s="8">
        <f>'Data-Resource'!I10712</f>
        <v>1.6133260977359253E-2</v>
      </c>
      <c r="AF119" s="8">
        <f>'Data-Resource'!K10712</f>
        <v>100285</v>
      </c>
      <c r="AG119" s="8">
        <f>'Data-Resource'!I11217</f>
        <v>8.7040810695535147E-3</v>
      </c>
      <c r="AH119" s="8">
        <f>'Data-Resource'!K11217</f>
        <v>466310</v>
      </c>
      <c r="AI119" s="8">
        <f>'Data-Resource'!I8187</f>
        <v>-1.4207650273224128E-2</v>
      </c>
      <c r="AJ119" s="8">
        <f>'Data-Resource'!K8187</f>
        <v>312996</v>
      </c>
      <c r="AK119" s="8">
        <f>'Data-Resource'!I8692</f>
        <v>1.349327646896298E-2</v>
      </c>
      <c r="AL119" s="8">
        <f>'Data-Resource'!K8692</f>
        <v>150199</v>
      </c>
      <c r="AM119" s="8">
        <f>'Data-Resource'!I9197</f>
        <v>-3.96103896103897E-2</v>
      </c>
      <c r="AN119" s="8">
        <f>'Data-Resource'!K9197</f>
        <v>21601581</v>
      </c>
      <c r="AO119" s="8">
        <f>'Data-Resource'!I9702</f>
        <v>1.6079196340368467E-2</v>
      </c>
      <c r="AP119" s="8">
        <f>'Data-Resource'!K9702</f>
        <v>873658</v>
      </c>
      <c r="AQ119" s="8">
        <f>'Data-Resource'!I10207</f>
        <v>2.5557585372732936E-2</v>
      </c>
      <c r="AR119" s="8">
        <f>'Data-Resource'!K10207</f>
        <v>625317</v>
      </c>
    </row>
    <row r="120" spans="1:44" x14ac:dyDescent="0.3">
      <c r="A120" s="8" t="str">
        <f>'Data-Resource'!B108</f>
        <v>6-4-2019</v>
      </c>
      <c r="B120" s="8">
        <f>'Data-Resource'!I14753</f>
        <v>2.1731662829844602E-2</v>
      </c>
      <c r="C120" s="8">
        <f>'Data-Resource'!I11723</f>
        <v>6.309102915317678E-3</v>
      </c>
      <c r="D120" s="8">
        <f>'Data-Resource'!K11723</f>
        <v>2507291</v>
      </c>
      <c r="E120" s="8">
        <f>'Data-Resource'!I613</f>
        <v>3.8910505836575087E-3</v>
      </c>
      <c r="F120" s="8">
        <f>'Data-Resource'!K613</f>
        <v>605898</v>
      </c>
      <c r="G120" s="8">
        <f>'Data-Resource'!I1118</f>
        <v>1.8072341258322116E-2</v>
      </c>
      <c r="H120" s="8">
        <f>'Data-Resource'!K1118</f>
        <v>71007</v>
      </c>
      <c r="I120" s="8">
        <f>'Data-Resource'!I1623</f>
        <v>2.623611038702486E-2</v>
      </c>
      <c r="J120" s="8">
        <f>'Data-Resource'!K1623</f>
        <v>1164056</v>
      </c>
      <c r="K120" s="8">
        <f>'Data-Resource'!I2128</f>
        <v>3.8969840731955231E-2</v>
      </c>
      <c r="L120" s="8">
        <f>'Data-Resource'!K2128</f>
        <v>4581537</v>
      </c>
      <c r="M120" s="8">
        <f>'Data-Resource'!I2633</f>
        <v>1.641180560260733E-2</v>
      </c>
      <c r="N120" s="8">
        <f>'Data-Resource'!K2633</f>
        <v>3233118</v>
      </c>
      <c r="O120" s="8">
        <f>'Data-Resource'!I3138</f>
        <v>-5.7692115384614592E-3</v>
      </c>
      <c r="P120" s="8">
        <f>'Data-Resource'!K3138</f>
        <v>445537</v>
      </c>
      <c r="Q120" s="8">
        <f>'Data-Resource'!I3643</f>
        <v>3.0376851358400739E-2</v>
      </c>
      <c r="R120" s="8">
        <f>'Data-Resource'!K3643</f>
        <v>2567653</v>
      </c>
      <c r="S120" s="8">
        <f>'Data-Resource'!I4148</f>
        <v>3.8353942386831284E-2</v>
      </c>
      <c r="T120" s="8">
        <f>'Data-Resource'!K4148</f>
        <v>875705</v>
      </c>
      <c r="U120" s="8">
        <f>'Data-Resource'!I4653</f>
        <v>1.2576089249492946E-2</v>
      </c>
      <c r="V120" s="8">
        <f>'Data-Resource'!K4653</f>
        <v>570973</v>
      </c>
      <c r="W120" s="8">
        <f>'Data-Resource'!I5158</f>
        <v>4.8907563025210037E-2</v>
      </c>
      <c r="X120" s="8">
        <f>'Data-Resource'!K5158</f>
        <v>19267974</v>
      </c>
      <c r="Y120" s="8">
        <f>'Data-Resource'!I5663</f>
        <v>2.7212178877259647E-2</v>
      </c>
      <c r="Z120" s="8">
        <f>'Data-Resource'!K5663</f>
        <v>3760750</v>
      </c>
      <c r="AA120" s="8">
        <f>'Data-Resource'!I6168</f>
        <v>4.7487138899880883E-3</v>
      </c>
      <c r="AB120" s="8">
        <f>'Data-Resource'!K6168</f>
        <v>10574809</v>
      </c>
      <c r="AC120" s="8">
        <f>'Data-Resource'!I12228</f>
        <v>-1.7270277589399776E-2</v>
      </c>
      <c r="AD120" s="8">
        <f>'Data-Resource'!K12228</f>
        <v>662873</v>
      </c>
      <c r="AE120" s="8">
        <f>'Data-Resource'!I10713</f>
        <v>7.7066018301559817E-4</v>
      </c>
      <c r="AF120" s="8">
        <f>'Data-Resource'!K10713</f>
        <v>144378</v>
      </c>
      <c r="AG120" s="8">
        <f>'Data-Resource'!I11218</f>
        <v>2.0408143432300383E-2</v>
      </c>
      <c r="AH120" s="8">
        <f>'Data-Resource'!K11218</f>
        <v>394320</v>
      </c>
      <c r="AI120" s="8">
        <f>'Data-Resource'!I8188</f>
        <v>-1.0067114093959717E-2</v>
      </c>
      <c r="AJ120" s="8">
        <f>'Data-Resource'!K8188</f>
        <v>299246</v>
      </c>
      <c r="AK120" s="8">
        <f>'Data-Resource'!I8693</f>
        <v>8.8757176525677498E-3</v>
      </c>
      <c r="AL120" s="8">
        <f>'Data-Resource'!K8693</f>
        <v>183352</v>
      </c>
      <c r="AM120" s="8">
        <f>'Data-Resource'!I9198</f>
        <v>1.8488085456039489E-2</v>
      </c>
      <c r="AN120" s="8">
        <f>'Data-Resource'!K9198</f>
        <v>14565015</v>
      </c>
      <c r="AO120" s="8">
        <f>'Data-Resource'!I9703</f>
        <v>9.6617810509015741E-3</v>
      </c>
      <c r="AP120" s="8">
        <f>'Data-Resource'!K9703</f>
        <v>1295898</v>
      </c>
      <c r="AQ120" s="8">
        <f>'Data-Resource'!I10208</f>
        <v>6.3636136363634981E-3</v>
      </c>
      <c r="AR120" s="8">
        <f>'Data-Resource'!K10208</f>
        <v>729002</v>
      </c>
    </row>
    <row r="121" spans="1:44" x14ac:dyDescent="0.3">
      <c r="A121" s="8" t="str">
        <f>'Data-Resource'!B109</f>
        <v>6-5-2019</v>
      </c>
      <c r="B121" s="8">
        <f>'Data-Resource'!I14754</f>
        <v>-3.0891782744091941E-5</v>
      </c>
      <c r="C121" s="8">
        <f>'Data-Resource'!I11724</f>
        <v>1.1170688613524965E-2</v>
      </c>
      <c r="D121" s="8">
        <f>'Data-Resource'!K11724</f>
        <v>3338712</v>
      </c>
      <c r="E121" s="8">
        <f>'Data-Resource'!I614</f>
        <v>-1.9428237587349872E-4</v>
      </c>
      <c r="F121" s="8">
        <f>'Data-Resource'!K614</f>
        <v>501306</v>
      </c>
      <c r="G121" s="8">
        <f>'Data-Resource'!I1119</f>
        <v>3.3818143674485663E-3</v>
      </c>
      <c r="H121" s="8">
        <f>'Data-Resource'!K1119</f>
        <v>65886</v>
      </c>
      <c r="I121" s="8">
        <f>'Data-Resource'!I1624</f>
        <v>1.4851633663367642E-3</v>
      </c>
      <c r="J121" s="8">
        <f>'Data-Resource'!K1624</f>
        <v>946091</v>
      </c>
      <c r="K121" s="8">
        <f>'Data-Resource'!I2129</f>
        <v>-4.2400358773646927E-3</v>
      </c>
      <c r="L121" s="8">
        <f>'Data-Resource'!K2129</f>
        <v>2962065</v>
      </c>
      <c r="M121" s="8">
        <f>'Data-Resource'!I2634</f>
        <v>-8.99579568577576E-3</v>
      </c>
      <c r="N121" s="8">
        <f>'Data-Resource'!K2634</f>
        <v>2257810</v>
      </c>
      <c r="O121" s="8">
        <f>'Data-Resource'!I3139</f>
        <v>1.3565901557148288E-2</v>
      </c>
      <c r="P121" s="8">
        <f>'Data-Resource'!K3139</f>
        <v>312667</v>
      </c>
      <c r="Q121" s="8">
        <f>'Data-Resource'!I3644</f>
        <v>-6.4638183824687351E-3</v>
      </c>
      <c r="R121" s="8">
        <f>'Data-Resource'!K3644</f>
        <v>1484186</v>
      </c>
      <c r="S121" s="8">
        <f>'Data-Resource'!I4149</f>
        <v>-1.7432623235323821E-2</v>
      </c>
      <c r="T121" s="8">
        <f>'Data-Resource'!K4149</f>
        <v>618679</v>
      </c>
      <c r="U121" s="8">
        <f>'Data-Resource'!I4654</f>
        <v>5.6202086161330246E-3</v>
      </c>
      <c r="V121" s="8">
        <f>'Data-Resource'!K4654</f>
        <v>397768</v>
      </c>
      <c r="W121" s="8">
        <f>'Data-Resource'!I5159</f>
        <v>-1.7920000000000057E-2</v>
      </c>
      <c r="X121" s="8">
        <f>'Data-Resource'!K5159</f>
        <v>12611897</v>
      </c>
      <c r="Y121" s="8">
        <f>'Data-Resource'!I5664</f>
        <v>3.8932889838073892E-3</v>
      </c>
      <c r="Z121" s="8">
        <f>'Data-Resource'!K5664</f>
        <v>3188425</v>
      </c>
      <c r="AA121" s="8">
        <f>'Data-Resource'!I6169</f>
        <v>4.2016806722690193E-3</v>
      </c>
      <c r="AB121" s="8">
        <f>'Data-Resource'!K6169</f>
        <v>7424557</v>
      </c>
      <c r="AC121" s="8">
        <f>'Data-Resource'!I12229</f>
        <v>2.8329462558908656E-3</v>
      </c>
      <c r="AD121" s="8">
        <f>'Data-Resource'!K12229</f>
        <v>327369</v>
      </c>
      <c r="AE121" s="8">
        <f>'Data-Resource'!I10714</f>
        <v>9.9489642857142294E-3</v>
      </c>
      <c r="AF121" s="8">
        <f>'Data-Resource'!K10714</f>
        <v>129871</v>
      </c>
      <c r="AG121" s="8">
        <f>'Data-Resource'!I11219</f>
        <v>2.6768681200166015E-2</v>
      </c>
      <c r="AH121" s="8">
        <f>'Data-Resource'!K11219</f>
        <v>413410</v>
      </c>
      <c r="AI121" s="8">
        <f>'Data-Resource'!I8189</f>
        <v>-2.7057497181510536E-2</v>
      </c>
      <c r="AJ121" s="8">
        <f>'Data-Resource'!K8189</f>
        <v>378815</v>
      </c>
      <c r="AK121" s="8">
        <f>'Data-Resource'!I8694</f>
        <v>5.1094671532847524E-3</v>
      </c>
      <c r="AL121" s="8">
        <f>'Data-Resource'!K8694</f>
        <v>192474</v>
      </c>
      <c r="AM121" s="8">
        <f>'Data-Resource'!I9199</f>
        <v>-6.1129568106313625E-3</v>
      </c>
      <c r="AN121" s="8">
        <f>'Data-Resource'!K9199</f>
        <v>10853424</v>
      </c>
      <c r="AO121" s="8">
        <f>'Data-Resource'!I9704</f>
        <v>1.1296129809086831E-2</v>
      </c>
      <c r="AP121" s="8">
        <f>'Data-Resource'!K9704</f>
        <v>1108726</v>
      </c>
      <c r="AQ121" s="8">
        <f>'Data-Resource'!I10209</f>
        <v>-6.7625111951924075E-4</v>
      </c>
      <c r="AR121" s="8">
        <f>'Data-Resource'!K10209</f>
        <v>430454</v>
      </c>
    </row>
    <row r="122" spans="1:44" x14ac:dyDescent="0.3">
      <c r="A122" s="8" t="str">
        <f>'Data-Resource'!B110</f>
        <v>6-6-2019</v>
      </c>
      <c r="B122" s="8">
        <f>'Data-Resource'!I14755</f>
        <v>-2.901276470989398E-3</v>
      </c>
      <c r="C122" s="8">
        <f>'Data-Resource'!I11725</f>
        <v>2.0344934969264185E-2</v>
      </c>
      <c r="D122" s="8">
        <f>'Data-Resource'!K11725</f>
        <v>3577839</v>
      </c>
      <c r="E122" s="8">
        <f>'Data-Resource'!I615</f>
        <v>1.066925315227929E-2</v>
      </c>
      <c r="F122" s="8">
        <f>'Data-Resource'!K615</f>
        <v>526545</v>
      </c>
      <c r="G122" s="8">
        <f>'Data-Resource'!I1120</f>
        <v>-1.0067089179540863E-2</v>
      </c>
      <c r="H122" s="8">
        <f>'Data-Resource'!K1120</f>
        <v>49820</v>
      </c>
      <c r="I122" s="8">
        <f>'Data-Resource'!I1625</f>
        <v>-1.2351779022285552E-3</v>
      </c>
      <c r="J122" s="8">
        <f>'Data-Resource'!K1625</f>
        <v>955153</v>
      </c>
      <c r="K122" s="8">
        <f>'Data-Resource'!I2130</f>
        <v>-2.9479200303321402E-3</v>
      </c>
      <c r="L122" s="8">
        <f>'Data-Resource'!K2130</f>
        <v>2750179</v>
      </c>
      <c r="M122" s="8">
        <f>'Data-Resource'!I2635</f>
        <v>-1.2599592132674052E-2</v>
      </c>
      <c r="N122" s="8">
        <f>'Data-Resource'!K2635</f>
        <v>2656587</v>
      </c>
      <c r="O122" s="8">
        <f>'Data-Resource'!I3140</f>
        <v>8.6872781599860761E-3</v>
      </c>
      <c r="P122" s="8">
        <f>'Data-Resource'!K3140</f>
        <v>506079</v>
      </c>
      <c r="Q122" s="8">
        <f>'Data-Resource'!I3645</f>
        <v>-4.9481562666190198E-3</v>
      </c>
      <c r="R122" s="8">
        <f>'Data-Resource'!K3645</f>
        <v>1947794</v>
      </c>
      <c r="S122" s="8">
        <f>'Data-Resource'!I4150</f>
        <v>-1.2925836265357045E-3</v>
      </c>
      <c r="T122" s="8">
        <f>'Data-Resource'!K4150</f>
        <v>425395</v>
      </c>
      <c r="U122" s="8">
        <f>'Data-Resource'!I4655</f>
        <v>-7.9775031189071699E-4</v>
      </c>
      <c r="V122" s="8">
        <f>'Data-Resource'!K4655</f>
        <v>347305</v>
      </c>
      <c r="W122" s="8">
        <f>'Data-Resource'!I5160</f>
        <v>-2.6947574718275375E-2</v>
      </c>
      <c r="X122" s="8">
        <f>'Data-Resource'!K5160</f>
        <v>20493968</v>
      </c>
      <c r="Y122" s="8">
        <f>'Data-Resource'!I5665</f>
        <v>-5.1612534562211652E-3</v>
      </c>
      <c r="Z122" s="8">
        <f>'Data-Resource'!K5665</f>
        <v>2349902</v>
      </c>
      <c r="AA122" s="8">
        <f>'Data-Resource'!I6170</f>
        <v>4.1857423152388048E-3</v>
      </c>
      <c r="AB122" s="8">
        <f>'Data-Resource'!K6170</f>
        <v>8052222</v>
      </c>
      <c r="AC122" s="8">
        <f>'Data-Resource'!I12230</f>
        <v>7.0283947146472193E-3</v>
      </c>
      <c r="AD122" s="8">
        <f>'Data-Resource'!K12230</f>
        <v>439312</v>
      </c>
      <c r="AE122" s="8">
        <f>'Data-Resource'!I10715</f>
        <v>5.0551566472925612E-4</v>
      </c>
      <c r="AF122" s="8">
        <f>'Data-Resource'!K10715</f>
        <v>87009</v>
      </c>
      <c r="AG122" s="8">
        <f>'Data-Resource'!I11220</f>
        <v>1.0270756494318491E-2</v>
      </c>
      <c r="AH122" s="8">
        <f>'Data-Resource'!K11220</f>
        <v>372770</v>
      </c>
      <c r="AI122" s="8">
        <f>'Data-Resource'!I8190</f>
        <v>-1.7341040462427786E-2</v>
      </c>
      <c r="AJ122" s="8">
        <f>'Data-Resource'!K8190</f>
        <v>456010</v>
      </c>
      <c r="AK122" s="8">
        <f>'Data-Resource'!I8695</f>
        <v>2.1818400000001618E-3</v>
      </c>
      <c r="AL122" s="8">
        <f>'Data-Resource'!K8695</f>
        <v>149188</v>
      </c>
      <c r="AM122" s="8">
        <f>'Data-Resource'!I9200</f>
        <v>-3.8790797217762708E-3</v>
      </c>
      <c r="AN122" s="8">
        <f>'Data-Resource'!K9200</f>
        <v>6713502</v>
      </c>
      <c r="AO122" s="8">
        <f>'Data-Resource'!I9705</f>
        <v>1.5195738800850758E-2</v>
      </c>
      <c r="AP122" s="8">
        <f>'Data-Resource'!K9705</f>
        <v>1023106</v>
      </c>
      <c r="AQ122" s="8">
        <f>'Data-Resource'!I10210</f>
        <v>6.3276610169491912E-3</v>
      </c>
      <c r="AR122" s="8">
        <f>'Data-Resource'!K10210</f>
        <v>434855</v>
      </c>
    </row>
    <row r="123" spans="1:44" x14ac:dyDescent="0.3">
      <c r="A123" s="8" t="str">
        <f>'Data-Resource'!B111</f>
        <v>6-7-2019</v>
      </c>
      <c r="B123" s="8">
        <f>'Data-Resource'!I14756</f>
        <v>3.4538684260066385E-3</v>
      </c>
      <c r="C123" s="8">
        <f>'Data-Resource'!I11726</f>
        <v>1.6017272727272713E-2</v>
      </c>
      <c r="D123" s="8">
        <f>'Data-Resource'!K11726</f>
        <v>3444001</v>
      </c>
      <c r="E123" s="8">
        <f>'Data-Resource'!I616</f>
        <v>1.5505313223339286E-2</v>
      </c>
      <c r="F123" s="8">
        <f>'Data-Resource'!K616</f>
        <v>495059</v>
      </c>
      <c r="G123" s="8">
        <f>'Data-Resource'!I1121</f>
        <v>2.3004068386401632E-2</v>
      </c>
      <c r="H123" s="8">
        <f>'Data-Resource'!K1121</f>
        <v>115184</v>
      </c>
      <c r="I123" s="8">
        <f>'Data-Resource'!I1626</f>
        <v>1.088568498112753E-2</v>
      </c>
      <c r="J123" s="8">
        <f>'Data-Resource'!K1626</f>
        <v>1012695</v>
      </c>
      <c r="K123" s="8">
        <f>'Data-Resource'!I2131</f>
        <v>-1.9544461904089064E-3</v>
      </c>
      <c r="L123" s="8">
        <f>'Data-Resource'!K2131</f>
        <v>2426526</v>
      </c>
      <c r="M123" s="8">
        <f>'Data-Resource'!I2636</f>
        <v>-8.067542365244618E-3</v>
      </c>
      <c r="N123" s="8">
        <f>'Data-Resource'!K2636</f>
        <v>3560161</v>
      </c>
      <c r="O123" s="8">
        <f>'Data-Resource'!I3141</f>
        <v>4.2856857142856107E-3</v>
      </c>
      <c r="P123" s="8">
        <f>'Data-Resource'!K3141</f>
        <v>369179</v>
      </c>
      <c r="Q123" s="8">
        <f>'Data-Resource'!I3646</f>
        <v>-6.3775668626025808E-3</v>
      </c>
      <c r="R123" s="8">
        <f>'Data-Resource'!K3646</f>
        <v>1249390</v>
      </c>
      <c r="S123" s="8">
        <f>'Data-Resource'!I4151</f>
        <v>-1.1259369833018411E-3</v>
      </c>
      <c r="T123" s="8">
        <f>'Data-Resource'!K4151</f>
        <v>461193</v>
      </c>
      <c r="U123" s="8">
        <f>'Data-Resource'!I4656</f>
        <v>3.574233461886735E-3</v>
      </c>
      <c r="V123" s="8">
        <f>'Data-Resource'!K4656</f>
        <v>416612</v>
      </c>
      <c r="W123" s="8">
        <f>'Data-Resource'!I5161</f>
        <v>-2.6746907388832167E-3</v>
      </c>
      <c r="X123" s="8">
        <f>'Data-Resource'!K5161</f>
        <v>10758861</v>
      </c>
      <c r="Y123" s="8">
        <f>'Data-Resource'!I5666</f>
        <v>9.9815530492256277E-3</v>
      </c>
      <c r="Z123" s="8">
        <f>'Data-Resource'!K5666</f>
        <v>2769898</v>
      </c>
      <c r="AA123" s="8">
        <f>'Data-Resource'!I6171</f>
        <v>2.4755700325733115E-3</v>
      </c>
      <c r="AB123" s="8">
        <f>'Data-Resource'!K6171</f>
        <v>8324232</v>
      </c>
      <c r="AC123" s="8">
        <f>'Data-Resource'!I12231</f>
        <v>5.2791883701479988E-3</v>
      </c>
      <c r="AD123" s="8">
        <f>'Data-Resource'!K12231</f>
        <v>297094</v>
      </c>
      <c r="AE123" s="8">
        <f>'Data-Resource'!I10716</f>
        <v>7.7597146433041738E-3</v>
      </c>
      <c r="AF123" s="8">
        <f>'Data-Resource'!K10716</f>
        <v>79236</v>
      </c>
      <c r="AG123" s="8">
        <f>'Data-Resource'!I11221</f>
        <v>1.6423394460280911E-2</v>
      </c>
      <c r="AH123" s="8">
        <f>'Data-Resource'!K11221</f>
        <v>512390</v>
      </c>
      <c r="AI123" s="8">
        <f>'Data-Resource'!I8191</f>
        <v>1.5258215962441406E-2</v>
      </c>
      <c r="AJ123" s="8">
        <f>'Data-Resource'!K8191</f>
        <v>345393</v>
      </c>
      <c r="AK123" s="8">
        <f>'Data-Resource'!I8696</f>
        <v>9.3998768749123697E-3</v>
      </c>
      <c r="AL123" s="8">
        <f>'Data-Resource'!K8696</f>
        <v>158417</v>
      </c>
      <c r="AM123" s="8">
        <f>'Data-Resource'!I9201</f>
        <v>-4.2695130086723631E-3</v>
      </c>
      <c r="AN123" s="8">
        <f>'Data-Resource'!K9201</f>
        <v>7219579</v>
      </c>
      <c r="AO123" s="8">
        <f>'Data-Resource'!I9706</f>
        <v>-8.558858773180212E-4</v>
      </c>
      <c r="AP123" s="8">
        <f>'Data-Resource'!K9706</f>
        <v>1176224</v>
      </c>
      <c r="AQ123" s="8">
        <f>'Data-Resource'!I10211</f>
        <v>5.3944255317680294E-3</v>
      </c>
      <c r="AR123" s="8">
        <f>'Data-Resource'!K10211</f>
        <v>422745</v>
      </c>
    </row>
    <row r="124" spans="1:44" x14ac:dyDescent="0.3">
      <c r="A124" s="8" t="str">
        <f>'Data-Resource'!B112</f>
        <v>6-11-2019</v>
      </c>
      <c r="B124" s="8">
        <f>'Data-Resource'!I14757</f>
        <v>1.830451037934005E-3</v>
      </c>
      <c r="C124" s="8">
        <f>'Data-Resource'!I11727</f>
        <v>-1.0221465076661159E-2</v>
      </c>
      <c r="D124" s="8">
        <f>'Data-Resource'!K11727</f>
        <v>3399133</v>
      </c>
      <c r="E124" s="8">
        <f>'Data-Resource'!I617</f>
        <v>-1.9637179286242527E-2</v>
      </c>
      <c r="F124" s="8">
        <f>'Data-Resource'!K617</f>
        <v>706665</v>
      </c>
      <c r="G124" s="8">
        <f>'Data-Resource'!I1122</f>
        <v>1.447370911963332E-2</v>
      </c>
      <c r="H124" s="8">
        <f>'Data-Resource'!K1122</f>
        <v>79447</v>
      </c>
      <c r="I124" s="8">
        <f>'Data-Resource'!I1627</f>
        <v>7.3170731707318344E-3</v>
      </c>
      <c r="J124" s="8">
        <f>'Data-Resource'!K1627</f>
        <v>1074519</v>
      </c>
      <c r="K124" s="8">
        <f>'Data-Resource'!I2132</f>
        <v>8.6760440656798287E-3</v>
      </c>
      <c r="L124" s="8">
        <f>'Data-Resource'!K2132</f>
        <v>3390121</v>
      </c>
      <c r="M124" s="8">
        <f>'Data-Resource'!I2637</f>
        <v>2.5518949743627842E-2</v>
      </c>
      <c r="N124" s="8">
        <f>'Data-Resource'!K2637</f>
        <v>3906550</v>
      </c>
      <c r="O124" s="8">
        <f>'Data-Resource'!I3142</f>
        <v>-1.8867641509433641E-3</v>
      </c>
      <c r="P124" s="8">
        <f>'Data-Resource'!K3142</f>
        <v>310200</v>
      </c>
      <c r="Q124" s="8">
        <f>'Data-Resource'!I3647</f>
        <v>2.3873626488185589E-3</v>
      </c>
      <c r="R124" s="8">
        <f>'Data-Resource'!K3647</f>
        <v>1922832</v>
      </c>
      <c r="S124" s="8">
        <f>'Data-Resource'!I4152</f>
        <v>2.3326457900623057E-2</v>
      </c>
      <c r="T124" s="8">
        <f>'Data-Resource'!K4152</f>
        <v>610094</v>
      </c>
      <c r="U124" s="8">
        <f>'Data-Resource'!I4657</f>
        <v>-7.0395073451624494E-3</v>
      </c>
      <c r="V124" s="8">
        <f>'Data-Resource'!K4657</f>
        <v>671374</v>
      </c>
      <c r="W124" s="8">
        <f>'Data-Resource'!I5162</f>
        <v>2.7897708402524025E-2</v>
      </c>
      <c r="X124" s="8">
        <f>'Data-Resource'!K5162</f>
        <v>15148569</v>
      </c>
      <c r="Y124" s="8">
        <f>'Data-Resource'!I5667</f>
        <v>-6.3520510472612783E-3</v>
      </c>
      <c r="Z124" s="8">
        <f>'Data-Resource'!K5667</f>
        <v>4538023</v>
      </c>
      <c r="AA124" s="8">
        <f>'Data-Resource'!I6172</f>
        <v>-7.8964401294498495E-3</v>
      </c>
      <c r="AB124" s="8">
        <f>'Data-Resource'!K6172</f>
        <v>11893898</v>
      </c>
      <c r="AC124" s="8">
        <f>'Data-Resource'!I12232</f>
        <v>1.2184934583635175E-2</v>
      </c>
      <c r="AD124" s="8">
        <f>'Data-Resource'!K12232</f>
        <v>307394</v>
      </c>
      <c r="AE124" s="8">
        <f>'Data-Resource'!I10717</f>
        <v>-2.9599951104093214E-3</v>
      </c>
      <c r="AF124" s="8">
        <f>'Data-Resource'!K10717</f>
        <v>83497</v>
      </c>
      <c r="AG124" s="8">
        <f>'Data-Resource'!I11222</f>
        <v>-3.0891437567822155E-2</v>
      </c>
      <c r="AH124" s="8">
        <f>'Data-Resource'!K11222</f>
        <v>386312</v>
      </c>
      <c r="AI124" s="8">
        <f>'Data-Resource'!I8192</f>
        <v>3.8946162657502843E-2</v>
      </c>
      <c r="AJ124" s="8">
        <f>'Data-Resource'!K8192</f>
        <v>265626</v>
      </c>
      <c r="AK124" s="8">
        <f>'Data-Resource'!I8697</f>
        <v>-4.9787480094418855E-3</v>
      </c>
      <c r="AL124" s="8">
        <f>'Data-Resource'!K8697</f>
        <v>109992</v>
      </c>
      <c r="AM124" s="8">
        <f>'Data-Resource'!I9202</f>
        <v>1.5526315789473746E-2</v>
      </c>
      <c r="AN124" s="8">
        <f>'Data-Resource'!K9202</f>
        <v>10097526</v>
      </c>
      <c r="AO124" s="8">
        <f>'Data-Resource'!I9707</f>
        <v>3.1259051399700412E-3</v>
      </c>
      <c r="AP124" s="8">
        <f>'Data-Resource'!K9707</f>
        <v>1097559</v>
      </c>
      <c r="AQ124" s="8">
        <f>'Data-Resource'!I10212</f>
        <v>9.3167254074212197E-3</v>
      </c>
      <c r="AR124" s="8">
        <f>'Data-Resource'!K10212</f>
        <v>535908</v>
      </c>
    </row>
    <row r="125" spans="1:44" x14ac:dyDescent="0.3">
      <c r="A125" s="8" t="str">
        <f>'Data-Resource'!B113</f>
        <v>6-12-2019</v>
      </c>
      <c r="B125" s="8">
        <f>'Data-Resource'!I14758</f>
        <v>1.7942165570572005E-3</v>
      </c>
      <c r="C125" s="8">
        <f>'Data-Resource'!I11728</f>
        <v>-2.5952421022817349E-3</v>
      </c>
      <c r="D125" s="8">
        <f>'Data-Resource'!K11728</f>
        <v>2560646</v>
      </c>
      <c r="E125" s="8">
        <f>'Data-Resource'!I618</f>
        <v>-4.6512093023257208E-3</v>
      </c>
      <c r="F125" s="8">
        <f>'Data-Resource'!K618</f>
        <v>924917</v>
      </c>
      <c r="G125" s="8">
        <f>'Data-Resource'!I1123</f>
        <v>1.4732443935176046E-3</v>
      </c>
      <c r="H125" s="8">
        <f>'Data-Resource'!K1123</f>
        <v>99128</v>
      </c>
      <c r="I125" s="8">
        <f>'Data-Resource'!I1628</f>
        <v>4.1382961286745863E-3</v>
      </c>
      <c r="J125" s="8">
        <f>'Data-Resource'!K1628</f>
        <v>724313</v>
      </c>
      <c r="K125" s="8">
        <f>'Data-Resource'!I2133</f>
        <v>-5.6179455155368511E-3</v>
      </c>
      <c r="L125" s="8">
        <f>'Data-Resource'!K2133</f>
        <v>2551170</v>
      </c>
      <c r="M125" s="8">
        <f>'Data-Resource'!I2638</f>
        <v>-7.2625696971587647E-3</v>
      </c>
      <c r="N125" s="8">
        <f>'Data-Resource'!K2638</f>
        <v>2240951</v>
      </c>
      <c r="O125" s="8">
        <f>'Data-Resource'!I3143</f>
        <v>1.4204545723570909E-2</v>
      </c>
      <c r="P125" s="8">
        <f>'Data-Resource'!K3143</f>
        <v>350395</v>
      </c>
      <c r="Q125" s="8">
        <f>'Data-Resource'!I3648</f>
        <v>7.9883367950143471E-4</v>
      </c>
      <c r="R125" s="8">
        <f>'Data-Resource'!K3648</f>
        <v>1230534</v>
      </c>
      <c r="S125" s="8">
        <f>'Data-Resource'!I4153</f>
        <v>-6.9095319809238543E-3</v>
      </c>
      <c r="T125" s="8">
        <f>'Data-Resource'!K4153</f>
        <v>441348</v>
      </c>
      <c r="U125" s="8">
        <f>'Data-Resource'!I4658</f>
        <v>3.939716249964776E-4</v>
      </c>
      <c r="V125" s="8">
        <f>'Data-Resource'!K4658</f>
        <v>453565</v>
      </c>
      <c r="W125" s="8">
        <f>'Data-Resource'!I5163</f>
        <v>5.2459016393442484E-3</v>
      </c>
      <c r="X125" s="8">
        <f>'Data-Resource'!K5163</f>
        <v>13178110</v>
      </c>
      <c r="Y125" s="8">
        <f>'Data-Resource'!I5668</f>
        <v>4.4037064220182227E-3</v>
      </c>
      <c r="Z125" s="8">
        <f>'Data-Resource'!K5668</f>
        <v>2266385</v>
      </c>
      <c r="AA125" s="8">
        <f>'Data-Resource'!I6173</f>
        <v>1.2434554973822138E-2</v>
      </c>
      <c r="AB125" s="8">
        <f>'Data-Resource'!K6173</f>
        <v>8735565</v>
      </c>
      <c r="AC125" s="8">
        <f>'Data-Resource'!I12233</f>
        <v>8.2392199945072392E-4</v>
      </c>
      <c r="AD125" s="8">
        <f>'Data-Resource'!K12233</f>
        <v>277419</v>
      </c>
      <c r="AE125" s="8">
        <f>'Data-Resource'!I10718</f>
        <v>4.9950050698551315E-3</v>
      </c>
      <c r="AF125" s="8">
        <f>'Data-Resource'!K10718</f>
        <v>141236</v>
      </c>
      <c r="AG125" s="8">
        <f>'Data-Resource'!I11223</f>
        <v>-1.0091724770642232E-2</v>
      </c>
      <c r="AH125" s="8">
        <f>'Data-Resource'!K11223</f>
        <v>456077</v>
      </c>
      <c r="AI125" s="8">
        <f>'Data-Resource'!I8193</f>
        <v>-1.1001100110010962E-2</v>
      </c>
      <c r="AJ125" s="8">
        <f>'Data-Resource'!K8193</f>
        <v>179955</v>
      </c>
      <c r="AK125" s="8">
        <f>'Data-Resource'!I8698</f>
        <v>3.5765378345520757E-3</v>
      </c>
      <c r="AL125" s="8">
        <f>'Data-Resource'!K8698</f>
        <v>152988</v>
      </c>
      <c r="AM125" s="8">
        <f>'Data-Resource'!I9203</f>
        <v>-2.3455824863175922E-3</v>
      </c>
      <c r="AN125" s="8">
        <f>'Data-Resource'!K9203</f>
        <v>5147221</v>
      </c>
      <c r="AO125" s="8">
        <f>'Data-Resource'!I9708</f>
        <v>9.3379118733093076E-3</v>
      </c>
      <c r="AP125" s="8">
        <f>'Data-Resource'!K9708</f>
        <v>734902</v>
      </c>
      <c r="AQ125" s="8">
        <f>'Data-Resource'!I10213</f>
        <v>1.7633238211003329E-3</v>
      </c>
      <c r="AR125" s="8">
        <f>'Data-Resource'!K10213</f>
        <v>395207</v>
      </c>
    </row>
    <row r="126" spans="1:44" x14ac:dyDescent="0.3">
      <c r="A126" s="8" t="str">
        <f>'Data-Resource'!B114</f>
        <v>6-13-2019</v>
      </c>
      <c r="B126" s="8">
        <f>'Data-Resource'!I14759</f>
        <v>6.1048836890137204E-3</v>
      </c>
      <c r="C126" s="8">
        <f>'Data-Resource'!I11729</f>
        <v>-1.04302477183834E-2</v>
      </c>
      <c r="D126" s="8">
        <f>'Data-Resource'!K11729</f>
        <v>2880711</v>
      </c>
      <c r="E126" s="8">
        <f>'Data-Resource'!I619</f>
        <v>6.2086764668058498E-3</v>
      </c>
      <c r="F126" s="8">
        <f>'Data-Resource'!K619</f>
        <v>517773</v>
      </c>
      <c r="G126" s="8">
        <f>'Data-Resource'!I1124</f>
        <v>3.7674038291138816E-3</v>
      </c>
      <c r="H126" s="8">
        <f>'Data-Resource'!K1124</f>
        <v>35082</v>
      </c>
      <c r="I126" s="8">
        <f>'Data-Resource'!I1629</f>
        <v>7.767019417475797E-3</v>
      </c>
      <c r="J126" s="8">
        <f>'Data-Resource'!K1629</f>
        <v>864671</v>
      </c>
      <c r="K126" s="8">
        <f>'Data-Resource'!I2134</f>
        <v>2.276406504065194E-3</v>
      </c>
      <c r="L126" s="8">
        <f>'Data-Resource'!K2134</f>
        <v>2874424</v>
      </c>
      <c r="M126" s="8">
        <f>'Data-Resource'!I2639</f>
        <v>1.1314388295575954E-2</v>
      </c>
      <c r="N126" s="8">
        <f>'Data-Resource'!K2639</f>
        <v>2267046</v>
      </c>
      <c r="O126" s="8">
        <f>'Data-Resource'!I3144</f>
        <v>5.6258601851690015E-3</v>
      </c>
      <c r="P126" s="8">
        <f>'Data-Resource'!K3144</f>
        <v>368340</v>
      </c>
      <c r="Q126" s="8">
        <f>'Data-Resource'!I3649</f>
        <v>7.7046550193363714E-3</v>
      </c>
      <c r="R126" s="8">
        <f>'Data-Resource'!K3649</f>
        <v>1198900</v>
      </c>
      <c r="S126" s="8">
        <f>'Data-Resource'!I4154</f>
        <v>-5.2239672383715451E-3</v>
      </c>
      <c r="T126" s="8">
        <f>'Data-Resource'!K4154</f>
        <v>458661</v>
      </c>
      <c r="U126" s="8">
        <f>'Data-Resource'!I4659</f>
        <v>-6.7140443398743584E-3</v>
      </c>
      <c r="V126" s="8">
        <f>'Data-Resource'!K4659</f>
        <v>524657</v>
      </c>
      <c r="W126" s="8">
        <f>'Data-Resource'!I5164</f>
        <v>-1.4725130890053091E-3</v>
      </c>
      <c r="X126" s="8">
        <f>'Data-Resource'!K5164</f>
        <v>11211179</v>
      </c>
      <c r="Y126" s="8">
        <f>'Data-Resource'!I5669</f>
        <v>7.342180616740147E-3</v>
      </c>
      <c r="Z126" s="8">
        <f>'Data-Resource'!K5669</f>
        <v>2138216</v>
      </c>
      <c r="AA126" s="8">
        <f>'Data-Resource'!I6174</f>
        <v>-2.5806451612903031E-3</v>
      </c>
      <c r="AB126" s="8">
        <f>'Data-Resource'!K6174</f>
        <v>9027022</v>
      </c>
      <c r="AC126" s="8">
        <f>'Data-Resource'!I12234</f>
        <v>7.1449026420692639E-3</v>
      </c>
      <c r="AD126" s="8">
        <f>'Data-Resource'!K12234</f>
        <v>433611</v>
      </c>
      <c r="AE126" s="8">
        <f>'Data-Resource'!I10719</f>
        <v>-1.2370113437799687E-2</v>
      </c>
      <c r="AF126" s="8">
        <f>'Data-Resource'!K10719</f>
        <v>106636</v>
      </c>
      <c r="AG126" s="8">
        <f>'Data-Resource'!I11224</f>
        <v>-9.2592592592592379E-3</v>
      </c>
      <c r="AH126" s="8">
        <f>'Data-Resource'!K11224</f>
        <v>295188</v>
      </c>
      <c r="AI126" s="8">
        <f>'Data-Resource'!I8194</f>
        <v>-2.2222222222222143E-2</v>
      </c>
      <c r="AJ126" s="8">
        <f>'Data-Resource'!K8194</f>
        <v>122653</v>
      </c>
      <c r="AK126" s="8">
        <f>'Data-Resource'!I8699</f>
        <v>2.1459441599582275E-3</v>
      </c>
      <c r="AL126" s="8">
        <f>'Data-Resource'!K8699</f>
        <v>122058</v>
      </c>
      <c r="AM126" s="8">
        <f>'Data-Resource'!I9204</f>
        <v>-5.2645433008689346E-4</v>
      </c>
      <c r="AN126" s="8">
        <f>'Data-Resource'!K9204</f>
        <v>4878235</v>
      </c>
      <c r="AO126" s="8">
        <f>'Data-Resource'!I9709</f>
        <v>1.2683202232802733E-2</v>
      </c>
      <c r="AP126" s="8">
        <f>'Data-Resource'!K9709</f>
        <v>686816</v>
      </c>
      <c r="AQ126" s="8">
        <f>'Data-Resource'!I10214</f>
        <v>8.1372111691838268E-3</v>
      </c>
      <c r="AR126" s="8">
        <f>'Data-Resource'!K10214</f>
        <v>424318</v>
      </c>
    </row>
    <row r="127" spans="1:44" x14ac:dyDescent="0.3">
      <c r="A127" s="8" t="str">
        <f>'Data-Resource'!B115</f>
        <v>6-14-2019</v>
      </c>
      <c r="B127" s="8">
        <f>'Data-Resource'!I14760</f>
        <v>-2.3060977398284056E-3</v>
      </c>
      <c r="C127" s="8">
        <f>'Data-Resource'!I11730</f>
        <v>4.3956043956044728E-3</v>
      </c>
      <c r="D127" s="8">
        <f>'Data-Resource'!K11730</f>
        <v>2295012</v>
      </c>
      <c r="E127" s="8">
        <f>'Data-Resource'!I620</f>
        <v>7.3443908460274609E-3</v>
      </c>
      <c r="F127" s="8">
        <f>'Data-Resource'!K620</f>
        <v>347441</v>
      </c>
      <c r="G127" s="8">
        <f>'Data-Resource'!I1125</f>
        <v>-2.6084039778286293E-3</v>
      </c>
      <c r="H127" s="8">
        <f>'Data-Resource'!K1125</f>
        <v>29432</v>
      </c>
      <c r="I127" s="8">
        <f>'Data-Resource'!I1630</f>
        <v>9.6523650046201218E-4</v>
      </c>
      <c r="J127" s="8">
        <f>'Data-Resource'!K1630</f>
        <v>829978</v>
      </c>
      <c r="K127" s="8">
        <f>'Data-Resource'!I2135</f>
        <v>-1.8022406234778552E-2</v>
      </c>
      <c r="L127" s="8">
        <f>'Data-Resource'!K2135</f>
        <v>3856149</v>
      </c>
      <c r="M127" s="8">
        <f>'Data-Resource'!I2640</f>
        <v>-6.7656644759568705E-3</v>
      </c>
      <c r="N127" s="8">
        <f>'Data-Resource'!K2640</f>
        <v>2336104</v>
      </c>
      <c r="O127" s="8">
        <f>'Data-Resource'!I3145</f>
        <v>2.3430178728122298E-3</v>
      </c>
      <c r="P127" s="8">
        <f>'Data-Resource'!K3145</f>
        <v>446245</v>
      </c>
      <c r="Q127" s="8">
        <f>'Data-Resource'!I3650</f>
        <v>-1.917593419060621E-3</v>
      </c>
      <c r="R127" s="8">
        <f>'Data-Resource'!K3650</f>
        <v>1115793</v>
      </c>
      <c r="S127" s="8">
        <f>'Data-Resource'!I4155</f>
        <v>-4.7999840000000219E-3</v>
      </c>
      <c r="T127" s="8">
        <f>'Data-Resource'!K4155</f>
        <v>551125</v>
      </c>
      <c r="U127" s="8">
        <f>'Data-Resource'!I4660</f>
        <v>3.978909606383708E-4</v>
      </c>
      <c r="V127" s="8">
        <f>'Data-Resource'!K4660</f>
        <v>278858</v>
      </c>
      <c r="W127" s="8">
        <f>'Data-Resource'!I5165</f>
        <v>-6.1015831134565712E-3</v>
      </c>
      <c r="X127" s="8">
        <f>'Data-Resource'!K5165</f>
        <v>9435131</v>
      </c>
      <c r="Y127" s="8">
        <f>'Data-Resource'!I5670</f>
        <v>-2.7317792751774786E-3</v>
      </c>
      <c r="Z127" s="8">
        <f>'Data-Resource'!K5670</f>
        <v>1903411</v>
      </c>
      <c r="AA127" s="8">
        <f>'Data-Resource'!I6175</f>
        <v>-2.5984149668705403E-4</v>
      </c>
      <c r="AB127" s="8">
        <f>'Data-Resource'!K6175</f>
        <v>7049267</v>
      </c>
      <c r="AC127" s="8">
        <f>'Data-Resource'!I12235</f>
        <v>2.7390579424297792E-3</v>
      </c>
      <c r="AD127" s="8">
        <f>'Data-Resource'!K12235</f>
        <v>232595</v>
      </c>
      <c r="AE127" s="8">
        <f>'Data-Resource'!I10720</f>
        <v>-4.2596140677583711E-3</v>
      </c>
      <c r="AF127" s="8">
        <f>'Data-Resource'!K10720</f>
        <v>94510</v>
      </c>
      <c r="AG127" s="8">
        <f>'Data-Resource'!I11225</f>
        <v>1.7757028037383184E-2</v>
      </c>
      <c r="AH127" s="8">
        <f>'Data-Resource'!K11225</f>
        <v>342631</v>
      </c>
      <c r="AI127" s="8">
        <f>'Data-Resource'!I8195</f>
        <v>-1.1325028312570741E-2</v>
      </c>
      <c r="AJ127" s="8">
        <f>'Data-Resource'!K8195</f>
        <v>126381</v>
      </c>
      <c r="AK127" s="8">
        <f>'Data-Resource'!I8700</f>
        <v>2.861187349187601E-3</v>
      </c>
      <c r="AL127" s="8">
        <f>'Data-Resource'!K8700</f>
        <v>85648</v>
      </c>
      <c r="AM127" s="8">
        <f>'Data-Resource'!I9205</f>
        <v>-3.2930107526881754E-2</v>
      </c>
      <c r="AN127" s="8">
        <f>'Data-Resource'!K9205</f>
        <v>13673261</v>
      </c>
      <c r="AO127" s="8">
        <f>'Data-Resource'!I9710</f>
        <v>4.4494048200878654E-3</v>
      </c>
      <c r="AP127" s="8">
        <f>'Data-Resource'!K9710</f>
        <v>562254</v>
      </c>
      <c r="AQ127" s="8">
        <f>'Data-Resource'!I10215</f>
        <v>5.476451079634616E-3</v>
      </c>
      <c r="AR127" s="8">
        <f>'Data-Resource'!K10215</f>
        <v>276390</v>
      </c>
    </row>
    <row r="128" spans="1:44" x14ac:dyDescent="0.3">
      <c r="A128" s="8" t="str">
        <f>'Data-Resource'!B116</f>
        <v>6-17-2019</v>
      </c>
      <c r="B128" s="8">
        <f>'Data-Resource'!I14761</f>
        <v>-2.2001640122985516E-3</v>
      </c>
      <c r="C128" s="8">
        <f>'Data-Resource'!I11731</f>
        <v>-1.3919095258808115E-2</v>
      </c>
      <c r="D128" s="8">
        <f>'Data-Resource'!K11731</f>
        <v>2508162</v>
      </c>
      <c r="E128" s="8">
        <f>'Data-Resource'!I621</f>
        <v>1.2326586772112735E-2</v>
      </c>
      <c r="F128" s="8">
        <f>'Data-Resource'!K621</f>
        <v>389033</v>
      </c>
      <c r="G128" s="8">
        <f>'Data-Resource'!I1126</f>
        <v>2.3065597528781224E-2</v>
      </c>
      <c r="H128" s="8">
        <f>'Data-Resource'!K1126</f>
        <v>72038</v>
      </c>
      <c r="I128" s="8">
        <f>'Data-Resource'!I1631</f>
        <v>3.6162006832073375E-3</v>
      </c>
      <c r="J128" s="8">
        <f>'Data-Resource'!K1631</f>
        <v>684916</v>
      </c>
      <c r="K128" s="8">
        <f>'Data-Resource'!I2136</f>
        <v>-9.5772950862401968E-3</v>
      </c>
      <c r="L128" s="8">
        <f>'Data-Resource'!K2136</f>
        <v>2303947</v>
      </c>
      <c r="M128" s="8">
        <f>'Data-Resource'!I2641</f>
        <v>-4.9252130152450217E-3</v>
      </c>
      <c r="N128" s="8">
        <f>'Data-Resource'!K2641</f>
        <v>2295087</v>
      </c>
      <c r="O128" s="8">
        <f>'Data-Resource'!I3146</f>
        <v>5.1426181900688477E-3</v>
      </c>
      <c r="P128" s="8">
        <f>'Data-Resource'!K3146</f>
        <v>377190</v>
      </c>
      <c r="Q128" s="8">
        <f>'Data-Resource'!I3651</f>
        <v>-8.4624459769688451E-3</v>
      </c>
      <c r="R128" s="8">
        <f>'Data-Resource'!K3651</f>
        <v>1211681</v>
      </c>
      <c r="S128" s="8">
        <f>'Data-Resource'!I4156</f>
        <v>-4.2407844338415426E-3</v>
      </c>
      <c r="T128" s="8">
        <f>'Data-Resource'!K4156</f>
        <v>571618</v>
      </c>
      <c r="U128" s="8">
        <f>'Data-Resource'!I4661</f>
        <v>2.0080321285140578E-3</v>
      </c>
      <c r="V128" s="8">
        <f>'Data-Resource'!K4661</f>
        <v>504029</v>
      </c>
      <c r="W128" s="8">
        <f>'Data-Resource'!I5166</f>
        <v>-3.2727867779411138E-4</v>
      </c>
      <c r="X128" s="8">
        <f>'Data-Resource'!K5166</f>
        <v>14933203</v>
      </c>
      <c r="Y128" s="8">
        <f>'Data-Resource'!I5671</f>
        <v>-1.4598175182481117E-3</v>
      </c>
      <c r="Z128" s="8">
        <f>'Data-Resource'!K5671</f>
        <v>2766209</v>
      </c>
      <c r="AA128" s="8">
        <f>'Data-Resource'!I6176</f>
        <v>-2.4688149688149598E-3</v>
      </c>
      <c r="AB128" s="8">
        <f>'Data-Resource'!K6176</f>
        <v>6765121</v>
      </c>
      <c r="AC128" s="8">
        <f>'Data-Resource'!I12236</f>
        <v>1.0980236069175594E-3</v>
      </c>
      <c r="AD128" s="8">
        <f>'Data-Resource'!K12236</f>
        <v>299322</v>
      </c>
      <c r="AE128" s="8">
        <f>'Data-Resource'!I10721</f>
        <v>1.5045286310290101E-3</v>
      </c>
      <c r="AF128" s="8">
        <f>'Data-Resource'!K10721</f>
        <v>105311</v>
      </c>
      <c r="AG128" s="8">
        <f>'Data-Resource'!I11226</f>
        <v>-6.3752820992611257E-3</v>
      </c>
      <c r="AH128" s="8">
        <f>'Data-Resource'!K11226</f>
        <v>282350</v>
      </c>
      <c r="AI128" s="8">
        <f>'Data-Resource'!I8196</f>
        <v>-3.3218785796105488E-2</v>
      </c>
      <c r="AJ128" s="8">
        <f>'Data-Resource'!K8196</f>
        <v>317050</v>
      </c>
      <c r="AK128" s="8">
        <f>'Data-Resource'!I8701</f>
        <v>1.4224537088569468E-3</v>
      </c>
      <c r="AL128" s="8">
        <f>'Data-Resource'!K8701</f>
        <v>116686</v>
      </c>
      <c r="AM128" s="8">
        <f>'Data-Resource'!I9206</f>
        <v>-4.8496605237632268E-3</v>
      </c>
      <c r="AN128" s="8">
        <f>'Data-Resource'!K9206</f>
        <v>4695997</v>
      </c>
      <c r="AO128" s="8">
        <f>'Data-Resource'!I9711</f>
        <v>-2.7594811844145411E-4</v>
      </c>
      <c r="AP128" s="8">
        <f>'Data-Resource'!K9711</f>
        <v>474991</v>
      </c>
      <c r="AQ128" s="8">
        <f>'Data-Resource'!I10216</f>
        <v>-8.2715936527513381E-3</v>
      </c>
      <c r="AR128" s="8">
        <f>'Data-Resource'!K10216</f>
        <v>423300</v>
      </c>
    </row>
    <row r="129" spans="1:44" x14ac:dyDescent="0.3">
      <c r="A129" s="8" t="str">
        <f>'Data-Resource'!B117</f>
        <v>6-18-2019</v>
      </c>
      <c r="B129" s="8">
        <f>'Data-Resource'!I14762</f>
        <v>2.1739318406120801E-2</v>
      </c>
      <c r="C129" s="8">
        <f>'Data-Resource'!I11732</f>
        <v>3.5180343007915588E-2</v>
      </c>
      <c r="D129" s="8">
        <f>'Data-Resource'!K11732</f>
        <v>6295920</v>
      </c>
      <c r="E129" s="8">
        <f>'Data-Resource'!I622</f>
        <v>3.8176592592592526E-2</v>
      </c>
      <c r="F129" s="8">
        <f>'Data-Resource'!K622</f>
        <v>774633</v>
      </c>
      <c r="G129" s="8">
        <f>'Data-Resource'!I1127</f>
        <v>4.644474807282313E-3</v>
      </c>
      <c r="H129" s="8">
        <f>'Data-Resource'!K1127</f>
        <v>121751</v>
      </c>
      <c r="I129" s="8">
        <f>'Data-Resource'!I1632</f>
        <v>1.1987532793274606E-2</v>
      </c>
      <c r="J129" s="8">
        <f>'Data-Resource'!K1632</f>
        <v>1664757</v>
      </c>
      <c r="K129" s="8">
        <f>'Data-Resource'!I2137</f>
        <v>2.6499999999999954E-2</v>
      </c>
      <c r="L129" s="8">
        <f>'Data-Resource'!K2137</f>
        <v>3763827</v>
      </c>
      <c r="M129" s="8">
        <f>'Data-Resource'!I2642</f>
        <v>3.029725609756103E-2</v>
      </c>
      <c r="N129" s="8">
        <f>'Data-Resource'!K2642</f>
        <v>4203716</v>
      </c>
      <c r="O129" s="8">
        <f>'Data-Resource'!I3147</f>
        <v>-1.3894766481558269E-3</v>
      </c>
      <c r="P129" s="8">
        <f>'Data-Resource'!K3147</f>
        <v>499915</v>
      </c>
      <c r="Q129" s="8">
        <f>'Data-Resource'!I3652</f>
        <v>2.020854916466867E-2</v>
      </c>
      <c r="R129" s="8">
        <f>'Data-Resource'!K3652</f>
        <v>2545539</v>
      </c>
      <c r="S129" s="8">
        <f>'Data-Resource'!I4157</f>
        <v>1.6835542523410282E-2</v>
      </c>
      <c r="T129" s="8">
        <f>'Data-Resource'!K4157</f>
        <v>913821</v>
      </c>
      <c r="U129" s="8">
        <f>'Data-Resource'!I4662</f>
        <v>1.1595337586677273E-2</v>
      </c>
      <c r="V129" s="8">
        <f>'Data-Resource'!K4662</f>
        <v>592502</v>
      </c>
      <c r="W129" s="8">
        <f>'Data-Resource'!I5167</f>
        <v>4.231845875185232E-2</v>
      </c>
      <c r="X129" s="8">
        <f>'Data-Resource'!K5167</f>
        <v>22595437</v>
      </c>
      <c r="Y129" s="8">
        <f>'Data-Resource'!I5672</f>
        <v>2.2445218978102238E-2</v>
      </c>
      <c r="Z129" s="8">
        <f>'Data-Resource'!K5672</f>
        <v>4538386</v>
      </c>
      <c r="AA129" s="8">
        <f>'Data-Resource'!I6177</f>
        <v>9.5917044718080678E-3</v>
      </c>
      <c r="AB129" s="8">
        <f>'Data-Resource'!K6177</f>
        <v>14795956</v>
      </c>
      <c r="AC129" s="8">
        <f>'Data-Resource'!I12237</f>
        <v>3.0336543316963002E-2</v>
      </c>
      <c r="AD129" s="8">
        <f>'Data-Resource'!K12237</f>
        <v>615031</v>
      </c>
      <c r="AE129" s="8">
        <f>'Data-Resource'!I10722</f>
        <v>1.8126842352663288E-2</v>
      </c>
      <c r="AF129" s="8">
        <f>'Data-Resource'!K10722</f>
        <v>149477</v>
      </c>
      <c r="AG129" s="8">
        <f>'Data-Resource'!I11227</f>
        <v>2.3744273972602693E-2</v>
      </c>
      <c r="AH129" s="8">
        <f>'Data-Resource'!K11227</f>
        <v>333472</v>
      </c>
      <c r="AI129" s="8">
        <f>'Data-Resource'!I8197</f>
        <v>-2.3724792408065924E-3</v>
      </c>
      <c r="AJ129" s="8">
        <f>'Data-Resource'!K8197</f>
        <v>395765</v>
      </c>
      <c r="AK129" s="8">
        <f>'Data-Resource'!I8702</f>
        <v>4.9858406689107645E-3</v>
      </c>
      <c r="AL129" s="8">
        <f>'Data-Resource'!K8702</f>
        <v>164948</v>
      </c>
      <c r="AM129" s="8">
        <f>'Data-Resource'!I9207</f>
        <v>3.228173147468813E-2</v>
      </c>
      <c r="AN129" s="8">
        <f>'Data-Resource'!K9207</f>
        <v>31167236</v>
      </c>
      <c r="AO129" s="8">
        <f>'Data-Resource'!I9712</f>
        <v>1.41784148731138E-2</v>
      </c>
      <c r="AP129" s="8">
        <f>'Data-Resource'!K9712</f>
        <v>1339438</v>
      </c>
      <c r="AQ129" s="8">
        <f>'Data-Resource'!I10217</f>
        <v>2.9670296703296711E-2</v>
      </c>
      <c r="AR129" s="8">
        <f>'Data-Resource'!K10217</f>
        <v>690280</v>
      </c>
    </row>
    <row r="130" spans="1:44" x14ac:dyDescent="0.3">
      <c r="A130" s="8" t="str">
        <f>'Data-Resource'!B118</f>
        <v>6-19-2019</v>
      </c>
      <c r="B130" s="8">
        <f>'Data-Resource'!I14763</f>
        <v>-1.0469093542343263E-3</v>
      </c>
      <c r="C130" s="8">
        <f>'Data-Resource'!I11733</f>
        <v>-3.0482682875415612E-2</v>
      </c>
      <c r="D130" s="8">
        <f>'Data-Resource'!K11733</f>
        <v>6419788</v>
      </c>
      <c r="E130" s="8">
        <f>'Data-Resource'!I623</f>
        <v>-2.8197197856346418E-2</v>
      </c>
      <c r="F130" s="8">
        <f>'Data-Resource'!K623</f>
        <v>639771</v>
      </c>
      <c r="G130" s="8">
        <f>'Data-Resource'!I1128</f>
        <v>-2.0694030728223678E-2</v>
      </c>
      <c r="H130" s="8">
        <f>'Data-Resource'!K1128</f>
        <v>83704</v>
      </c>
      <c r="I130" s="8">
        <f>'Data-Resource'!I1633</f>
        <v>3.555344919014027E-3</v>
      </c>
      <c r="J130" s="8">
        <f>'Data-Resource'!K1633</f>
        <v>980379</v>
      </c>
      <c r="K130" s="8">
        <f>'Data-Resource'!I2138</f>
        <v>6.4725243765780451E-3</v>
      </c>
      <c r="L130" s="8">
        <f>'Data-Resource'!K2138</f>
        <v>3110409</v>
      </c>
      <c r="M130" s="8">
        <f>'Data-Resource'!I2643</f>
        <v>1.4190951499850717E-2</v>
      </c>
      <c r="N130" s="8">
        <f>'Data-Resource'!K2643</f>
        <v>2760607</v>
      </c>
      <c r="O130" s="8">
        <f>'Data-Resource'!I3148</f>
        <v>-6.9767441860464742E-3</v>
      </c>
      <c r="P130" s="8">
        <f>'Data-Resource'!K3148</f>
        <v>505042</v>
      </c>
      <c r="Q130" s="8">
        <f>'Data-Resource'!I3653</f>
        <v>1.086441539487993E-2</v>
      </c>
      <c r="R130" s="8">
        <f>'Data-Resource'!K3653</f>
        <v>1348744</v>
      </c>
      <c r="S130" s="8">
        <f>'Data-Resource'!I4158</f>
        <v>3.5352740120141002E-2</v>
      </c>
      <c r="T130" s="8">
        <f>'Data-Resource'!K4158</f>
        <v>890770</v>
      </c>
      <c r="U130" s="8">
        <f>'Data-Resource'!I4663</f>
        <v>-7.91131316595973E-4</v>
      </c>
      <c r="V130" s="8">
        <f>'Data-Resource'!K4663</f>
        <v>499864</v>
      </c>
      <c r="W130" s="8">
        <f>'Data-Resource'!I5168</f>
        <v>1.7095357590966153E-2</v>
      </c>
      <c r="X130" s="8">
        <f>'Data-Resource'!K5168</f>
        <v>16539310</v>
      </c>
      <c r="Y130" s="8">
        <f>'Data-Resource'!I5673</f>
        <v>-2.5000000000000326E-3</v>
      </c>
      <c r="Z130" s="8">
        <f>'Data-Resource'!K5673</f>
        <v>2570267</v>
      </c>
      <c r="AA130" s="8">
        <f>'Data-Resource'!I6178</f>
        <v>-7.0377479206654419E-3</v>
      </c>
      <c r="AB130" s="8">
        <f>'Data-Resource'!K6178</f>
        <v>8512190</v>
      </c>
      <c r="AC130" s="8">
        <f>'Data-Resource'!I12238</f>
        <v>1.3451709090756369E-2</v>
      </c>
      <c r="AD130" s="8">
        <f>'Data-Resource'!K12238</f>
        <v>519299</v>
      </c>
      <c r="AE130" s="8">
        <f>'Data-Resource'!I10723</f>
        <v>-3.9682687311030883E-3</v>
      </c>
      <c r="AF130" s="8">
        <f>'Data-Resource'!K10723</f>
        <v>102499</v>
      </c>
      <c r="AG130" s="8">
        <f>'Data-Resource'!I11228</f>
        <v>-2.3131654392675186E-2</v>
      </c>
      <c r="AH130" s="8">
        <f>'Data-Resource'!K11228</f>
        <v>375321</v>
      </c>
      <c r="AI130" s="8">
        <f>'Data-Resource'!I8198</f>
        <v>-4.1469194312796172E-2</v>
      </c>
      <c r="AJ130" s="8">
        <f>'Data-Resource'!K8198</f>
        <v>295110</v>
      </c>
      <c r="AK130" s="8">
        <f>'Data-Resource'!I8703</f>
        <v>2.8429922425657387E-3</v>
      </c>
      <c r="AL130" s="8">
        <f>'Data-Resource'!K8703</f>
        <v>159318</v>
      </c>
      <c r="AM130" s="8">
        <f>'Data-Resource'!I9208</f>
        <v>1.1243851018974047E-2</v>
      </c>
      <c r="AN130" s="8">
        <f>'Data-Resource'!K9208</f>
        <v>14627668</v>
      </c>
      <c r="AO130" s="8">
        <f>'Data-Resource'!I9713</f>
        <v>-2.0604395604395583E-2</v>
      </c>
      <c r="AP130" s="8">
        <f>'Data-Resource'!K9713</f>
        <v>1024034</v>
      </c>
      <c r="AQ130" s="8">
        <f>'Data-Resource'!I10218</f>
        <v>1.0062117535048444E-2</v>
      </c>
      <c r="AR130" s="8">
        <f>'Data-Resource'!K10218</f>
        <v>523565</v>
      </c>
    </row>
    <row r="131" spans="1:44" x14ac:dyDescent="0.3">
      <c r="A131" s="8" t="str">
        <f>'Data-Resource'!B119</f>
        <v>6-20-2019</v>
      </c>
      <c r="B131" s="8">
        <f>'Data-Resource'!I14764</f>
        <v>-4.366822217243032E-3</v>
      </c>
      <c r="C131" s="8">
        <f>'Data-Resource'!I11734</f>
        <v>-1.2543295305220886E-2</v>
      </c>
      <c r="D131" s="8">
        <f>'Data-Resource'!K11734</f>
        <v>3615731</v>
      </c>
      <c r="E131" s="8">
        <f>'Data-Resource'!I624</f>
        <v>-1.1129215854387747E-3</v>
      </c>
      <c r="F131" s="8">
        <f>'Data-Resource'!K624</f>
        <v>426358</v>
      </c>
      <c r="G131" s="8">
        <f>'Data-Resource'!I1129</f>
        <v>2.1121283852498238E-3</v>
      </c>
      <c r="H131" s="8">
        <f>'Data-Resource'!K1129</f>
        <v>89375</v>
      </c>
      <c r="I131" s="8">
        <f>'Data-Resource'!I1634</f>
        <v>-1.6493449809049693E-3</v>
      </c>
      <c r="J131" s="8">
        <f>'Data-Resource'!K1634</f>
        <v>904502</v>
      </c>
      <c r="K131" s="8">
        <f>'Data-Resource'!I2139</f>
        <v>-4.298678485930912E-3</v>
      </c>
      <c r="L131" s="8">
        <f>'Data-Resource'!K2139</f>
        <v>2802066</v>
      </c>
      <c r="M131" s="8">
        <f>'Data-Resource'!I2644</f>
        <v>1.4438188052698264E-3</v>
      </c>
      <c r="N131" s="8">
        <f>'Data-Resource'!K2644</f>
        <v>2858288</v>
      </c>
      <c r="O131" s="8">
        <f>'Data-Resource'!I3149</f>
        <v>-2.3331777445976349E-3</v>
      </c>
      <c r="P131" s="8">
        <f>'Data-Resource'!K3149</f>
        <v>553547</v>
      </c>
      <c r="Q131" s="8">
        <f>'Data-Resource'!I3654</f>
        <v>-1.8553184910329069E-3</v>
      </c>
      <c r="R131" s="8">
        <f>'Data-Resource'!K3654</f>
        <v>1722902</v>
      </c>
      <c r="S131" s="8">
        <f>'Data-Resource'!I4159</f>
        <v>3.0799077635057092E-4</v>
      </c>
      <c r="T131" s="8">
        <f>'Data-Resource'!K4159</f>
        <v>494084</v>
      </c>
      <c r="U131" s="8">
        <f>'Data-Resource'!I4664</f>
        <v>-1.2598409448818891E-2</v>
      </c>
      <c r="V131" s="8">
        <f>'Data-Resource'!K4664</f>
        <v>462903</v>
      </c>
      <c r="W131" s="8">
        <f>'Data-Resource'!I5169</f>
        <v>-2.2136222910216743E-2</v>
      </c>
      <c r="X131" s="8">
        <f>'Data-Resource'!K5169</f>
        <v>15180593</v>
      </c>
      <c r="Y131" s="8">
        <f>'Data-Resource'!I5674</f>
        <v>1.1422452665445382E-2</v>
      </c>
      <c r="Z131" s="8">
        <f>'Data-Resource'!K5674</f>
        <v>3285632</v>
      </c>
      <c r="AA131" s="8">
        <f>'Data-Resource'!I6179</f>
        <v>-7.0675918786942968E-3</v>
      </c>
      <c r="AB131" s="8">
        <f>'Data-Resource'!K6179</f>
        <v>11169151</v>
      </c>
      <c r="AC131" s="8">
        <f>'Data-Resource'!I12239</f>
        <v>2.6510868862383232E-3</v>
      </c>
      <c r="AD131" s="8">
        <f>'Data-Resource'!K12239</f>
        <v>353197</v>
      </c>
      <c r="AE131" s="8">
        <f>'Data-Resource'!I10724</f>
        <v>7.8663030835684124E-3</v>
      </c>
      <c r="AF131" s="8">
        <f>'Data-Resource'!K10724</f>
        <v>123065</v>
      </c>
      <c r="AG131" s="8">
        <f>'Data-Resource'!I11229</f>
        <v>1.447961990950225E-2</v>
      </c>
      <c r="AH131" s="8">
        <f>'Data-Resource'!K11229</f>
        <v>301897</v>
      </c>
      <c r="AI131" s="8">
        <f>'Data-Resource'!I8199</f>
        <v>3.7406483790525112E-3</v>
      </c>
      <c r="AJ131" s="8">
        <f>'Data-Resource'!K8199</f>
        <v>223896</v>
      </c>
      <c r="AK131" s="8">
        <f>'Data-Resource'!I8704</f>
        <v>-4.9435873611474558E-3</v>
      </c>
      <c r="AL131" s="8">
        <f>'Data-Resource'!K8704</f>
        <v>138605</v>
      </c>
      <c r="AM131" s="8">
        <f>'Data-Resource'!I9209</f>
        <v>2.2487316604963604E-2</v>
      </c>
      <c r="AN131" s="8">
        <f>'Data-Resource'!K9209</f>
        <v>13944308</v>
      </c>
      <c r="AO131" s="8">
        <f>'Data-Resource'!I9714</f>
        <v>-4.7222555555556508E-3</v>
      </c>
      <c r="AP131" s="8">
        <f>'Data-Resource'!K9714</f>
        <v>788606</v>
      </c>
      <c r="AQ131" s="8">
        <f>'Data-Resource'!I10219</f>
        <v>-5.7203494550774076E-3</v>
      </c>
      <c r="AR131" s="8">
        <f>'Data-Resource'!K10219</f>
        <v>440630</v>
      </c>
    </row>
    <row r="132" spans="1:44" x14ac:dyDescent="0.3">
      <c r="A132" s="8" t="str">
        <f>'Data-Resource'!B120</f>
        <v>6-21-2019</v>
      </c>
      <c r="B132" s="8">
        <f>'Data-Resource'!I14765</f>
        <v>-9.7640617464481367E-4</v>
      </c>
      <c r="C132" s="8">
        <f>'Data-Resource'!I11735</f>
        <v>-6.9899085622501271E-3</v>
      </c>
      <c r="D132" s="8">
        <f>'Data-Resource'!K11735</f>
        <v>7429879</v>
      </c>
      <c r="E132" s="8">
        <f>'Data-Resource'!I625</f>
        <v>-2.2271938135231548E-3</v>
      </c>
      <c r="F132" s="8">
        <f>'Data-Resource'!K625</f>
        <v>1373091</v>
      </c>
      <c r="G132" s="8">
        <f>'Data-Resource'!I1130</f>
        <v>-7.1254817813765168E-3</v>
      </c>
      <c r="H132" s="8">
        <f>'Data-Resource'!K1130</f>
        <v>310342</v>
      </c>
      <c r="I132" s="8">
        <f>'Data-Resource'!I1635</f>
        <v>1.6481798451185002E-3</v>
      </c>
      <c r="J132" s="8">
        <f>'Data-Resource'!K1635</f>
        <v>2816105</v>
      </c>
      <c r="K132" s="8">
        <f>'Data-Resource'!I2140</f>
        <v>1.4377157008853695E-3</v>
      </c>
      <c r="L132" s="8">
        <f>'Data-Resource'!K2140</f>
        <v>8161447</v>
      </c>
      <c r="M132" s="8">
        <f>'Data-Resource'!I2645</f>
        <v>-9.2174585498840632E-3</v>
      </c>
      <c r="N132" s="8">
        <f>'Data-Resource'!K2645</f>
        <v>10002717</v>
      </c>
      <c r="O132" s="8">
        <f>'Data-Resource'!I3150</f>
        <v>-3.7383364485981184E-3</v>
      </c>
      <c r="P132" s="8">
        <f>'Data-Resource'!K3150</f>
        <v>877186</v>
      </c>
      <c r="Q132" s="8">
        <f>'Data-Resource'!I3655</f>
        <v>-9.3020155038744685E-4</v>
      </c>
      <c r="R132" s="8">
        <f>'Data-Resource'!K3655</f>
        <v>3721158</v>
      </c>
      <c r="S132" s="8">
        <f>'Data-Resource'!I4160</f>
        <v>1.6858314176244401E-3</v>
      </c>
      <c r="T132" s="8">
        <f>'Data-Resource'!K4160</f>
        <v>1410317</v>
      </c>
      <c r="U132" s="8">
        <f>'Data-Resource'!I4665</f>
        <v>1.0358589641434277E-2</v>
      </c>
      <c r="V132" s="8">
        <f>'Data-Resource'!K4665</f>
        <v>1374676</v>
      </c>
      <c r="W132" s="8">
        <f>'Data-Resource'!I5170</f>
        <v>1.5974440894568794E-2</v>
      </c>
      <c r="X132" s="8">
        <f>'Data-Resource'!K5170</f>
        <v>35977617</v>
      </c>
      <c r="Y132" s="8">
        <f>'Data-Resource'!I5675</f>
        <v>0</v>
      </c>
      <c r="Z132" s="8">
        <f>'Data-Resource'!K5675</f>
        <v>8439832</v>
      </c>
      <c r="AA132" s="8">
        <f>'Data-Resource'!I6180</f>
        <v>-2.3303987571206262E-3</v>
      </c>
      <c r="AB132" s="8">
        <f>'Data-Resource'!K6180</f>
        <v>24196070</v>
      </c>
      <c r="AC132" s="8">
        <f>'Data-Resource'!I12240</f>
        <v>-1.5865150713907476E-3</v>
      </c>
      <c r="AD132" s="8">
        <f>'Data-Resource'!K12240</f>
        <v>1669098</v>
      </c>
      <c r="AE132" s="8">
        <f>'Data-Resource'!I10725</f>
        <v>8.8019706601467108E-3</v>
      </c>
      <c r="AF132" s="8">
        <f>'Data-Resource'!K10725</f>
        <v>201795</v>
      </c>
      <c r="AG132" s="8">
        <f>'Data-Resource'!I11230</f>
        <v>-5.3667976612952265E-3</v>
      </c>
      <c r="AH132" s="8">
        <f>'Data-Resource'!K11230</f>
        <v>717349</v>
      </c>
      <c r="AI132" s="8">
        <f>'Data-Resource'!I8200</f>
        <v>5.1980198019801971E-2</v>
      </c>
      <c r="AJ132" s="8">
        <f>'Data-Resource'!K8200</f>
        <v>602938</v>
      </c>
      <c r="AK132" s="8">
        <f>'Data-Resource'!I8705</f>
        <v>3.5410765624873494E-3</v>
      </c>
      <c r="AL132" s="8">
        <f>'Data-Resource'!K8705</f>
        <v>352603</v>
      </c>
      <c r="AM132" s="8">
        <f>'Data-Resource'!I9210</f>
        <v>-5.8823529411766084E-3</v>
      </c>
      <c r="AN132" s="8">
        <f>'Data-Resource'!K9210</f>
        <v>23069272</v>
      </c>
      <c r="AO132" s="8">
        <f>'Data-Resource'!I9715</f>
        <v>3.0778008351057358E-3</v>
      </c>
      <c r="AP132" s="8">
        <f>'Data-Resource'!K9715</f>
        <v>2900402</v>
      </c>
      <c r="AQ132" s="8">
        <f>'Data-Resource'!I10220</f>
        <v>-1.9662363332712835E-2</v>
      </c>
      <c r="AR132" s="8">
        <f>'Data-Resource'!K10220</f>
        <v>1405497</v>
      </c>
    </row>
    <row r="133" spans="1:44" x14ac:dyDescent="0.3">
      <c r="A133" s="8" t="str">
        <f>'Data-Resource'!B121</f>
        <v>6-24-2019</v>
      </c>
      <c r="B133" s="8">
        <f>'Data-Resource'!I14766</f>
        <v>-2.7250356916081499E-3</v>
      </c>
      <c r="C133" s="8">
        <f>'Data-Resource'!I11736</f>
        <v>-1.698708015256686E-2</v>
      </c>
      <c r="D133" s="8">
        <f>'Data-Resource'!K11736</f>
        <v>5980850</v>
      </c>
      <c r="E133" s="8">
        <f>'Data-Resource'!I626</f>
        <v>-1.5027784786641936E-2</v>
      </c>
      <c r="F133" s="8">
        <f>'Data-Resource'!K626</f>
        <v>507817</v>
      </c>
      <c r="G133" s="8">
        <f>'Data-Resource'!I1131</f>
        <v>4.5647049233778214E-3</v>
      </c>
      <c r="H133" s="8">
        <f>'Data-Resource'!K1131</f>
        <v>57339</v>
      </c>
      <c r="I133" s="8">
        <f>'Data-Resource'!I1636</f>
        <v>9.4027739925155618E-4</v>
      </c>
      <c r="J133" s="8">
        <f>'Data-Resource'!K1636</f>
        <v>910991</v>
      </c>
      <c r="K133" s="8">
        <f>'Data-Resource'!I2141</f>
        <v>-7.5176103646834242E-3</v>
      </c>
      <c r="L133" s="8">
        <f>'Data-Resource'!K2141</f>
        <v>1919539</v>
      </c>
      <c r="M133" s="8">
        <f>'Data-Resource'!I2646</f>
        <v>5.0853431695362479E-3</v>
      </c>
      <c r="N133" s="8">
        <f>'Data-Resource'!K2646</f>
        <v>3005513</v>
      </c>
      <c r="O133" s="8">
        <f>'Data-Resource'!I3151</f>
        <v>2.8116495635890095E-3</v>
      </c>
      <c r="P133" s="8">
        <f>'Data-Resource'!K3151</f>
        <v>369348</v>
      </c>
      <c r="Q133" s="8">
        <f>'Data-Resource'!I3656</f>
        <v>-7.1762716747665427E-3</v>
      </c>
      <c r="R133" s="8">
        <f>'Data-Resource'!K3656</f>
        <v>1857142</v>
      </c>
      <c r="S133" s="8">
        <f>'Data-Resource'!I4161</f>
        <v>-1.7037612808036475E-2</v>
      </c>
      <c r="T133" s="8">
        <f>'Data-Resource'!K4161</f>
        <v>677578</v>
      </c>
      <c r="U133" s="8">
        <f>'Data-Resource'!I4666</f>
        <v>-4.7337120315582605E-3</v>
      </c>
      <c r="V133" s="8">
        <f>'Data-Resource'!K4666</f>
        <v>417164</v>
      </c>
      <c r="W133" s="8">
        <f>'Data-Resource'!I5171</f>
        <v>-8.3807716635041253E-3</v>
      </c>
      <c r="X133" s="8">
        <f>'Data-Resource'!K5171</f>
        <v>11776421</v>
      </c>
      <c r="Y133" s="8">
        <f>'Data-Resource'!I5676</f>
        <v>-2.8159098908835463E-3</v>
      </c>
      <c r="Z133" s="8">
        <f>'Data-Resource'!K5676</f>
        <v>2875223</v>
      </c>
      <c r="AA133" s="8">
        <f>'Data-Resource'!I6181</f>
        <v>-4.5377933359264464E-3</v>
      </c>
      <c r="AB133" s="8">
        <f>'Data-Resource'!K6181</f>
        <v>6504240</v>
      </c>
      <c r="AC133" s="8">
        <f>'Data-Resource'!I12241</f>
        <v>7.7086923899172639E-3</v>
      </c>
      <c r="AD133" s="8">
        <f>'Data-Resource'!K12241</f>
        <v>284887</v>
      </c>
      <c r="AE133" s="8">
        <f>'Data-Resource'!I10726</f>
        <v>1.4584492191315065E-3</v>
      </c>
      <c r="AF133" s="8">
        <f>'Data-Resource'!K10726</f>
        <v>96355</v>
      </c>
      <c r="AG133" s="8">
        <f>'Data-Resource'!I11231</f>
        <v>8.9766605210654001E-3</v>
      </c>
      <c r="AH133" s="8">
        <f>'Data-Resource'!K11231</f>
        <v>245359</v>
      </c>
      <c r="AI133" s="8">
        <f>'Data-Resource'!I8201</f>
        <v>-1.52403282532238E-2</v>
      </c>
      <c r="AJ133" s="8">
        <f>'Data-Resource'!K8201</f>
        <v>224498</v>
      </c>
      <c r="AK133" s="8">
        <f>'Data-Resource'!I8706</f>
        <v>-1.4084295774648766E-3</v>
      </c>
      <c r="AL133" s="8">
        <f>'Data-Resource'!K8706</f>
        <v>129054</v>
      </c>
      <c r="AM133" s="8">
        <f>'Data-Resource'!I9211</f>
        <v>1.0774410774411053E-3</v>
      </c>
      <c r="AN133" s="8">
        <f>'Data-Resource'!K9211</f>
        <v>14595968</v>
      </c>
      <c r="AO133" s="8">
        <f>'Data-Resource'!I9716</f>
        <v>-2.5126297315701874E-3</v>
      </c>
      <c r="AP133" s="8">
        <f>'Data-Resource'!K9716</f>
        <v>595811</v>
      </c>
      <c r="AQ133" s="8">
        <f>'Data-Resource'!I10221</f>
        <v>1.4192183715986515E-2</v>
      </c>
      <c r="AR133" s="8">
        <f>'Data-Resource'!K10221</f>
        <v>426721</v>
      </c>
    </row>
    <row r="134" spans="1:44" x14ac:dyDescent="0.3">
      <c r="A134" s="8" t="str">
        <f>'Data-Resource'!B122</f>
        <v>6-25-2019</v>
      </c>
      <c r="B134" s="8">
        <f>'Data-Resource'!I14767</f>
        <v>1.2763272521821393E-4</v>
      </c>
      <c r="C134" s="8">
        <f>'Data-Resource'!I11737</f>
        <v>-1.3574660633485442E-3</v>
      </c>
      <c r="D134" s="8">
        <f>'Data-Resource'!K11737</f>
        <v>3131576</v>
      </c>
      <c r="E134" s="8">
        <f>'Data-Resource'!I627</f>
        <v>-5.4788665515706787E-3</v>
      </c>
      <c r="F134" s="8">
        <f>'Data-Resource'!K627</f>
        <v>571447</v>
      </c>
      <c r="G134" s="8">
        <f>'Data-Resource'!I1132</f>
        <v>2.0048957295410549E-2</v>
      </c>
      <c r="H134" s="8">
        <f>'Data-Resource'!K1132</f>
        <v>83857</v>
      </c>
      <c r="I134" s="8">
        <f>'Data-Resource'!I1637</f>
        <v>7.0801980529560055E-4</v>
      </c>
      <c r="J134" s="8">
        <f>'Data-Resource'!K1637</f>
        <v>726942</v>
      </c>
      <c r="K134" s="8">
        <f>'Data-Resource'!I2142</f>
        <v>3.2406026694640903E-4</v>
      </c>
      <c r="L134" s="8">
        <f>'Data-Resource'!K2142</f>
        <v>2299732</v>
      </c>
      <c r="M134" s="8">
        <f>'Data-Resource'!I2647</f>
        <v>3.0824658900284068E-3</v>
      </c>
      <c r="N134" s="8">
        <f>'Data-Resource'!K2647</f>
        <v>2220804</v>
      </c>
      <c r="O134" s="8">
        <f>'Data-Resource'!I3152</f>
        <v>-4.2213509234774581E-3</v>
      </c>
      <c r="P134" s="8">
        <f>'Data-Resource'!K3152</f>
        <v>402181</v>
      </c>
      <c r="Q134" s="8">
        <f>'Data-Resource'!I3657</f>
        <v>-2.369620890515246E-3</v>
      </c>
      <c r="R134" s="8">
        <f>'Data-Resource'!K3657</f>
        <v>1400333</v>
      </c>
      <c r="S134" s="8">
        <f>'Data-Resource'!I4162</f>
        <v>-4.4198738220964208E-3</v>
      </c>
      <c r="T134" s="8">
        <f>'Data-Resource'!K4162</f>
        <v>414307</v>
      </c>
      <c r="U134" s="8">
        <f>'Data-Resource'!I4667</f>
        <v>9.550306254670857E-3</v>
      </c>
      <c r="V134" s="8">
        <f>'Data-Resource'!K4667</f>
        <v>324128</v>
      </c>
      <c r="W134" s="8">
        <f>'Data-Resource'!I5172</f>
        <v>4.170676932948373E-3</v>
      </c>
      <c r="X134" s="8">
        <f>'Data-Resource'!K5172</f>
        <v>7702288</v>
      </c>
      <c r="Y134" s="8">
        <f>'Data-Resource'!I5677</f>
        <v>-1.0662875422073077E-3</v>
      </c>
      <c r="Z134" s="8">
        <f>'Data-Resource'!K5677</f>
        <v>2175090</v>
      </c>
      <c r="AA134" s="8">
        <f>'Data-Resource'!I6182</f>
        <v>2.7425884811283236E-3</v>
      </c>
      <c r="AB134" s="8">
        <f>'Data-Resource'!K6182</f>
        <v>5707353</v>
      </c>
      <c r="AC134" s="8">
        <f>'Data-Resource'!I12242</f>
        <v>-3.4255862074943143E-3</v>
      </c>
      <c r="AD134" s="8">
        <f>'Data-Resource'!K12242</f>
        <v>331905</v>
      </c>
      <c r="AE134" s="8">
        <f>'Data-Resource'!I10727</f>
        <v>3.416359299649542E-3</v>
      </c>
      <c r="AF134" s="8">
        <f>'Data-Resource'!K10727</f>
        <v>66901</v>
      </c>
      <c r="AG134" s="8">
        <f>'Data-Resource'!I11232</f>
        <v>6.2167496663721204E-3</v>
      </c>
      <c r="AH134" s="8">
        <f>'Data-Resource'!K11232</f>
        <v>436683</v>
      </c>
      <c r="AI134" s="8">
        <f>'Data-Resource'!I8202</f>
        <v>-7.1343638525565396E-3</v>
      </c>
      <c r="AJ134" s="8">
        <f>'Data-Resource'!K8202</f>
        <v>261048</v>
      </c>
      <c r="AK134" s="8">
        <f>'Data-Resource'!I8707</f>
        <v>1.4104160491447909E-3</v>
      </c>
      <c r="AL134" s="8">
        <f>'Data-Resource'!K8707</f>
        <v>151578</v>
      </c>
      <c r="AM134" s="8">
        <f>'Data-Resource'!I9212</f>
        <v>1.235894680279424E-2</v>
      </c>
      <c r="AN134" s="8">
        <f>'Data-Resource'!K9212</f>
        <v>8989106</v>
      </c>
      <c r="AO134" s="8">
        <f>'Data-Resource'!I9717</f>
        <v>7.6206945849516244E-3</v>
      </c>
      <c r="AP134" s="8">
        <f>'Data-Resource'!K9717</f>
        <v>515562</v>
      </c>
      <c r="AQ134" s="8">
        <f>'Data-Resource'!I10222</f>
        <v>1.08014687664406E-2</v>
      </c>
      <c r="AR134" s="8">
        <f>'Data-Resource'!K10222</f>
        <v>391049</v>
      </c>
    </row>
    <row r="135" spans="1:44" x14ac:dyDescent="0.3">
      <c r="A135" s="8" t="str">
        <f>'Data-Resource'!B123</f>
        <v>6-26-2019</v>
      </c>
      <c r="B135" s="8">
        <f>'Data-Resource'!I14768</f>
        <v>2.8500654631850525E-3</v>
      </c>
      <c r="C135" s="8">
        <f>'Data-Resource'!I11738</f>
        <v>-1.2323185759926901E-2</v>
      </c>
      <c r="D135" s="8">
        <f>'Data-Resource'!K11738</f>
        <v>4258578</v>
      </c>
      <c r="E135" s="8">
        <f>'Data-Resource'!I628</f>
        <v>1.4606719101123596E-2</v>
      </c>
      <c r="F135" s="8">
        <f>'Data-Resource'!K628</f>
        <v>966175</v>
      </c>
      <c r="G135" s="8">
        <f>'Data-Resource'!I1133</f>
        <v>4.0006400063857181E-3</v>
      </c>
      <c r="H135" s="8">
        <f>'Data-Resource'!K1133</f>
        <v>51972</v>
      </c>
      <c r="I135" s="8">
        <f>'Data-Resource'!I1638</f>
        <v>6.1524040773439943E-3</v>
      </c>
      <c r="J135" s="8">
        <f>'Data-Resource'!K1638</f>
        <v>692246</v>
      </c>
      <c r="K135" s="8">
        <f>'Data-Resource'!I2143</f>
        <v>8.4415749494018612E-3</v>
      </c>
      <c r="L135" s="8">
        <f>'Data-Resource'!K2143</f>
        <v>2156543</v>
      </c>
      <c r="M135" s="8">
        <f>'Data-Resource'!I2648</f>
        <v>1.1380075661487072E-2</v>
      </c>
      <c r="N135" s="8">
        <f>'Data-Resource'!K2648</f>
        <v>2866575</v>
      </c>
      <c r="O135" s="8">
        <f>'Data-Resource'!I3153</f>
        <v>-1.3244976724076889E-2</v>
      </c>
      <c r="P135" s="8">
        <f>'Data-Resource'!K3153</f>
        <v>652522</v>
      </c>
      <c r="Q135" s="8">
        <f>'Data-Resource'!I3658</f>
        <v>2.8020999394666433E-2</v>
      </c>
      <c r="R135" s="8">
        <f>'Data-Resource'!K3658</f>
        <v>2259169</v>
      </c>
      <c r="S135" s="8">
        <f>'Data-Resource'!I4163</f>
        <v>1.099775236696483E-2</v>
      </c>
      <c r="T135" s="8">
        <f>'Data-Resource'!K4163</f>
        <v>491708</v>
      </c>
      <c r="U135" s="8">
        <f>'Data-Resource'!I4668</f>
        <v>-1.1485124752475246E-2</v>
      </c>
      <c r="V135" s="8">
        <f>'Data-Resource'!K4668</f>
        <v>509047</v>
      </c>
      <c r="W135" s="8">
        <f>'Data-Resource'!I5173</f>
        <v>3.8019169329073468E-2</v>
      </c>
      <c r="X135" s="8">
        <f>'Data-Resource'!K5173</f>
        <v>16490141</v>
      </c>
      <c r="Y135" s="8">
        <f>'Data-Resource'!I5678</f>
        <v>8.5714285714284921E-3</v>
      </c>
      <c r="Z135" s="8">
        <f>'Data-Resource'!K5678</f>
        <v>2471023</v>
      </c>
      <c r="AA135" s="8">
        <f>'Data-Resource'!I6183</f>
        <v>0</v>
      </c>
      <c r="AB135" s="8">
        <f>'Data-Resource'!K6183</f>
        <v>5707759</v>
      </c>
      <c r="AC135" s="8">
        <f>'Data-Resource'!I12243</f>
        <v>-3.4537992415992801E-3</v>
      </c>
      <c r="AD135" s="8">
        <f>'Data-Resource'!K12243</f>
        <v>272269</v>
      </c>
      <c r="AE135" s="8">
        <f>'Data-Resource'!I10728</f>
        <v>-4.852304565193737E-4</v>
      </c>
      <c r="AF135" s="8">
        <f>'Data-Resource'!K10728</f>
        <v>75674</v>
      </c>
      <c r="AG135" s="8">
        <f>'Data-Resource'!I11233</f>
        <v>0</v>
      </c>
      <c r="AH135" s="8">
        <f>'Data-Resource'!K11233</f>
        <v>285612</v>
      </c>
      <c r="AI135" s="8">
        <f>'Data-Resource'!I8203</f>
        <v>-8.3932853717026724E-3</v>
      </c>
      <c r="AJ135" s="8">
        <f>'Data-Resource'!K8203</f>
        <v>154107</v>
      </c>
      <c r="AK135" s="8">
        <f>'Data-Resource'!I8708</f>
        <v>-4.9399930474239746E-3</v>
      </c>
      <c r="AL135" s="8">
        <f>'Data-Resource'!K8708</f>
        <v>161347</v>
      </c>
      <c r="AM135" s="8">
        <f>'Data-Resource'!I9213</f>
        <v>-1.3806706114398404E-2</v>
      </c>
      <c r="AN135" s="8">
        <f>'Data-Resource'!K9213</f>
        <v>7016523</v>
      </c>
      <c r="AO135" s="8">
        <f>'Data-Resource'!I9718</f>
        <v>-1.1705635842997853E-2</v>
      </c>
      <c r="AP135" s="8">
        <f>'Data-Resource'!K9718</f>
        <v>647305</v>
      </c>
      <c r="AQ135" s="8">
        <f>'Data-Resource'!I10223</f>
        <v>-8.3798773446522572E-3</v>
      </c>
      <c r="AR135" s="8">
        <f>'Data-Resource'!K10223</f>
        <v>387516</v>
      </c>
    </row>
    <row r="136" spans="1:44" x14ac:dyDescent="0.3">
      <c r="A136" s="8" t="str">
        <f>'Data-Resource'!B124</f>
        <v>6-27-2019</v>
      </c>
      <c r="B136" s="8">
        <f>'Data-Resource'!I14769</f>
        <v>-3.0247574145895102E-3</v>
      </c>
      <c r="C136" s="8">
        <f>'Data-Resource'!I11739</f>
        <v>-6.9315622426786259E-3</v>
      </c>
      <c r="D136" s="8">
        <f>'Data-Resource'!K11739</f>
        <v>2807520</v>
      </c>
      <c r="E136" s="8">
        <f>'Data-Resource'!I629</f>
        <v>-2.3520741855477981E-2</v>
      </c>
      <c r="F136" s="8">
        <f>'Data-Resource'!K629</f>
        <v>637202</v>
      </c>
      <c r="G136" s="8">
        <f>'Data-Resource'!I1134</f>
        <v>-1.351993818227987E-2</v>
      </c>
      <c r="H136" s="8">
        <f>'Data-Resource'!K1134</f>
        <v>59041</v>
      </c>
      <c r="I136" s="8">
        <f>'Data-Resource'!I1639</f>
        <v>-9.1722104655068155E-3</v>
      </c>
      <c r="J136" s="8">
        <f>'Data-Resource'!K1639</f>
        <v>911351</v>
      </c>
      <c r="K136" s="8">
        <f>'Data-Resource'!I2144</f>
        <v>8.4732695199564046E-3</v>
      </c>
      <c r="L136" s="8">
        <f>'Data-Resource'!K2144</f>
        <v>3495773</v>
      </c>
      <c r="M136" s="8">
        <f>'Data-Resource'!I2649</f>
        <v>3.5914910638297902E-2</v>
      </c>
      <c r="N136" s="8">
        <f>'Data-Resource'!K2649</f>
        <v>9516180</v>
      </c>
      <c r="O136" s="8">
        <f>'Data-Resource'!I3154</f>
        <v>9.6060520577527118E-4</v>
      </c>
      <c r="P136" s="8">
        <f>'Data-Resource'!K3154</f>
        <v>390262</v>
      </c>
      <c r="Q136" s="8">
        <f>'Data-Resource'!I3659</f>
        <v>3.7145487739584206E-3</v>
      </c>
      <c r="R136" s="8">
        <f>'Data-Resource'!K3659</f>
        <v>2436122</v>
      </c>
      <c r="S136" s="8">
        <f>'Data-Resource'!I4164</f>
        <v>1.0549863877481035E-2</v>
      </c>
      <c r="T136" s="8">
        <f>'Data-Resource'!K4164</f>
        <v>553811</v>
      </c>
      <c r="U136" s="8">
        <f>'Data-Resource'!I4669</f>
        <v>-1.3972055888223449E-2</v>
      </c>
      <c r="V136" s="8">
        <f>'Data-Resource'!K4669</f>
        <v>483827</v>
      </c>
      <c r="W136" s="8">
        <f>'Data-Resource'!I5174</f>
        <v>9.8491843644198888E-3</v>
      </c>
      <c r="X136" s="8">
        <f>'Data-Resource'!K5174</f>
        <v>13127983</v>
      </c>
      <c r="Y136" s="8">
        <f>'Data-Resource'!I5679</f>
        <v>-1.4084154929576696E-3</v>
      </c>
      <c r="Z136" s="8">
        <f>'Data-Resource'!K5679</f>
        <v>2211563</v>
      </c>
      <c r="AA136" s="8">
        <f>'Data-Resource'!I6184</f>
        <v>-6.5487884741322793E-3</v>
      </c>
      <c r="AB136" s="8">
        <f>'Data-Resource'!K6184</f>
        <v>6739247</v>
      </c>
      <c r="AC136" s="8">
        <f>'Data-Resource'!I12244</f>
        <v>-8.5447260735720711E-3</v>
      </c>
      <c r="AD136" s="8">
        <f>'Data-Resource'!K12244</f>
        <v>354322</v>
      </c>
      <c r="AE136" s="8">
        <f>'Data-Resource'!I10729</f>
        <v>-1.0149787631216659E-2</v>
      </c>
      <c r="AF136" s="8">
        <f>'Data-Resource'!K10729</f>
        <v>91106</v>
      </c>
      <c r="AG136" s="8">
        <f>'Data-Resource'!I11234</f>
        <v>-1.7451658245229529E-3</v>
      </c>
      <c r="AH136" s="8">
        <f>'Data-Resource'!K11234</f>
        <v>333755</v>
      </c>
      <c r="AI136" s="8">
        <f>'Data-Resource'!I8204</f>
        <v>2.303030303030297E-2</v>
      </c>
      <c r="AJ136" s="8">
        <f>'Data-Resource'!K8204</f>
        <v>229391</v>
      </c>
      <c r="AK136" s="8">
        <f>'Data-Resource'!I8709</f>
        <v>-8.4685746323621379E-3</v>
      </c>
      <c r="AL136" s="8">
        <f>'Data-Resource'!K8709</f>
        <v>153373</v>
      </c>
      <c r="AM136" s="8">
        <f>'Data-Resource'!I9214</f>
        <v>3.28990656665341E-3</v>
      </c>
      <c r="AN136" s="8">
        <f>'Data-Resource'!K9214</f>
        <v>6830745</v>
      </c>
      <c r="AO136" s="8">
        <f>'Data-Resource'!I9719</f>
        <v>-1.1581937853107354E-2</v>
      </c>
      <c r="AP136" s="8">
        <f>'Data-Resource'!K9719</f>
        <v>1018695</v>
      </c>
      <c r="AQ136" s="8">
        <f>'Data-Resource'!I10224</f>
        <v>3.8977912094218829E-3</v>
      </c>
      <c r="AR136" s="8">
        <f>'Data-Resource'!K10224</f>
        <v>337322</v>
      </c>
    </row>
    <row r="137" spans="1:44" x14ac:dyDescent="0.3">
      <c r="A137" s="8" t="str">
        <f>'Data-Resource'!B125</f>
        <v>6-28-2019</v>
      </c>
      <c r="B137" s="8">
        <f>'Data-Resource'!I14770</f>
        <v>7.8055822931441081E-3</v>
      </c>
      <c r="C137" s="8">
        <f>'Data-Resource'!I11740</f>
        <v>1.0256363158211551E-2</v>
      </c>
      <c r="D137" s="8">
        <f>'Data-Resource'!K11740</f>
        <v>3321178</v>
      </c>
      <c r="E137" s="8">
        <f>'Data-Resource'!I630</f>
        <v>1.685393258426959E-2</v>
      </c>
      <c r="F137" s="8">
        <f>'Data-Resource'!K630</f>
        <v>788677</v>
      </c>
      <c r="G137" s="8">
        <f>'Data-Resource'!I1135</f>
        <v>7.2651115740663564E-3</v>
      </c>
      <c r="H137" s="8">
        <f>'Data-Resource'!K1135</f>
        <v>44936</v>
      </c>
      <c r="I137" s="8">
        <f>'Data-Resource'!I1640</f>
        <v>7.1258907363419988E-3</v>
      </c>
      <c r="J137" s="8">
        <f>'Data-Resource'!K1640</f>
        <v>1129548</v>
      </c>
      <c r="K137" s="8">
        <f>'Data-Resource'!I2145</f>
        <v>8.8383363504050544E-3</v>
      </c>
      <c r="L137" s="8">
        <f>'Data-Resource'!K2145</f>
        <v>3667760</v>
      </c>
      <c r="M137" s="8">
        <f>'Data-Resource'!I2650</f>
        <v>1.3144593934528658E-3</v>
      </c>
      <c r="N137" s="8">
        <f>'Data-Resource'!K2650</f>
        <v>4942926</v>
      </c>
      <c r="O137" s="8">
        <f>'Data-Resource'!I3155</f>
        <v>5.7170654325984357E-3</v>
      </c>
      <c r="P137" s="8">
        <f>'Data-Resource'!K3155</f>
        <v>468142</v>
      </c>
      <c r="Q137" s="8">
        <f>'Data-Resource'!I3660</f>
        <v>-1.0744014073418601E-3</v>
      </c>
      <c r="R137" s="8">
        <f>'Data-Resource'!K3660</f>
        <v>2059202</v>
      </c>
      <c r="S137" s="8">
        <f>'Data-Resource'!I4165</f>
        <v>1.6167387858614598E-2</v>
      </c>
      <c r="T137" s="8">
        <f>'Data-Resource'!K4165</f>
        <v>507225</v>
      </c>
      <c r="U137" s="8">
        <f>'Data-Resource'!I4670</f>
        <v>6.8797974857190943E-3</v>
      </c>
      <c r="V137" s="8">
        <f>'Data-Resource'!K4670</f>
        <v>476264</v>
      </c>
      <c r="W137" s="8">
        <f>'Data-Resource'!I5175</f>
        <v>-6.1565523306948066E-3</v>
      </c>
      <c r="X137" s="8">
        <f>'Data-Resource'!K5175</f>
        <v>20720159</v>
      </c>
      <c r="Y137" s="8">
        <f>'Data-Resource'!I5680</f>
        <v>1.8322798390514303E-2</v>
      </c>
      <c r="Z137" s="8">
        <f>'Data-Resource'!K5680</f>
        <v>3574268</v>
      </c>
      <c r="AA137" s="8">
        <f>'Data-Resource'!I6185</f>
        <v>3.5624752605884647E-3</v>
      </c>
      <c r="AB137" s="8">
        <f>'Data-Resource'!K6185</f>
        <v>8940974</v>
      </c>
      <c r="AC137" s="8">
        <f>'Data-Resource'!I12245</f>
        <v>2.9729999999999631E-3</v>
      </c>
      <c r="AD137" s="8">
        <f>'Data-Resource'!K12245</f>
        <v>418848</v>
      </c>
      <c r="AE137" s="8">
        <f>'Data-Resource'!I10730</f>
        <v>1.8473519958291516E-2</v>
      </c>
      <c r="AF137" s="8">
        <f>'Data-Resource'!K10730</f>
        <v>140778</v>
      </c>
      <c r="AG137" s="8">
        <f>'Data-Resource'!I11235</f>
        <v>3.0755710693999558E-2</v>
      </c>
      <c r="AH137" s="8">
        <f>'Data-Resource'!K11235</f>
        <v>439399</v>
      </c>
      <c r="AI137" s="8">
        <f>'Data-Resource'!I8205</f>
        <v>-9.4674556213017839E-3</v>
      </c>
      <c r="AJ137" s="8">
        <f>'Data-Resource'!K8205</f>
        <v>203661</v>
      </c>
      <c r="AK137" s="8">
        <f>'Data-Resource'!I8710</f>
        <v>1.3542366068231627E-2</v>
      </c>
      <c r="AL137" s="8">
        <f>'Data-Resource'!K8710</f>
        <v>175798</v>
      </c>
      <c r="AM137" s="8">
        <f>'Data-Resource'!I9215</f>
        <v>1.7270705220463207E-2</v>
      </c>
      <c r="AN137" s="8">
        <f>'Data-Resource'!K9215</f>
        <v>10712653</v>
      </c>
      <c r="AO137" s="8">
        <f>'Data-Resource'!I9720</f>
        <v>1.0583472358407188E-2</v>
      </c>
      <c r="AP137" s="8">
        <f>'Data-Resource'!K9720</f>
        <v>1300365</v>
      </c>
      <c r="AQ137" s="8">
        <f>'Data-Resource'!I10225</f>
        <v>1.0549439560439468E-2</v>
      </c>
      <c r="AR137" s="8">
        <f>'Data-Resource'!K10225</f>
        <v>512921</v>
      </c>
    </row>
    <row r="138" spans="1:44" x14ac:dyDescent="0.3">
      <c r="A138" s="8" t="str">
        <f>'Data-Resource'!B126</f>
        <v>7-1-2019</v>
      </c>
      <c r="B138" s="8">
        <f>'Data-Resource'!I14771</f>
        <v>-7.5267439847276759E-3</v>
      </c>
      <c r="C138" s="8">
        <f>'Data-Resource'!I11741</f>
        <v>5.0459176626567459E-3</v>
      </c>
      <c r="D138" s="8">
        <f>'Data-Resource'!K11741</f>
        <v>3367761</v>
      </c>
      <c r="E138" s="8">
        <f>'Data-Resource'!I631</f>
        <v>1.277394160583882E-3</v>
      </c>
      <c r="F138" s="8">
        <f>'Data-Resource'!K631</f>
        <v>507343</v>
      </c>
      <c r="G138" s="8">
        <f>'Data-Resource'!I1136</f>
        <v>-7.3424260013784798E-3</v>
      </c>
      <c r="H138" s="8">
        <f>'Data-Resource'!K1136</f>
        <v>72062</v>
      </c>
      <c r="I138" s="8">
        <f>'Data-Resource'!I1641</f>
        <v>3.748842654606557E-3</v>
      </c>
      <c r="J138" s="8">
        <f>'Data-Resource'!K1641</f>
        <v>1142629</v>
      </c>
      <c r="K138" s="8">
        <f>'Data-Resource'!I2146</f>
        <v>-1.600001538461544E-2</v>
      </c>
      <c r="L138" s="8">
        <f>'Data-Resource'!K2146</f>
        <v>2608038</v>
      </c>
      <c r="M138" s="8">
        <f>'Data-Resource'!I2651</f>
        <v>-3.089414634146363E-3</v>
      </c>
      <c r="N138" s="8">
        <f>'Data-Resource'!K2651</f>
        <v>3552297</v>
      </c>
      <c r="O138" s="8">
        <f>'Data-Resource'!I3156</f>
        <v>-1.411110026026957E-3</v>
      </c>
      <c r="P138" s="8">
        <f>'Data-Resource'!K3156</f>
        <v>440543</v>
      </c>
      <c r="Q138" s="8">
        <f>'Data-Resource'!I3661</f>
        <v>-2.1346949248960582E-2</v>
      </c>
      <c r="R138" s="8">
        <f>'Data-Resource'!K3661</f>
        <v>2156223</v>
      </c>
      <c r="S138" s="8">
        <f>'Data-Resource'!I4166</f>
        <v>-1.8195844676850662E-2</v>
      </c>
      <c r="T138" s="8">
        <f>'Data-Resource'!K4166</f>
        <v>789141</v>
      </c>
      <c r="U138" s="8">
        <f>'Data-Resource'!I4671</f>
        <v>2.1565535660516121E-2</v>
      </c>
      <c r="V138" s="8">
        <f>'Data-Resource'!K4671</f>
        <v>705870</v>
      </c>
      <c r="W138" s="8">
        <f>'Data-Resource'!I5176</f>
        <v>-2.4125975151690279E-2</v>
      </c>
      <c r="X138" s="8">
        <f>'Data-Resource'!K5176</f>
        <v>16622014</v>
      </c>
      <c r="Y138" s="8">
        <f>'Data-Resource'!I5681</f>
        <v>-5.1106984667803361E-3</v>
      </c>
      <c r="Z138" s="8">
        <f>'Data-Resource'!K5681</f>
        <v>2964222</v>
      </c>
      <c r="AA138" s="8">
        <f>'Data-Resource'!I6186</f>
        <v>-6.6492829204694327E-3</v>
      </c>
      <c r="AB138" s="8">
        <f>'Data-Resource'!K6186</f>
        <v>7211126</v>
      </c>
      <c r="AC138" s="8">
        <f>'Data-Resource'!I12246</f>
        <v>-8.0365117580224708E-3</v>
      </c>
      <c r="AD138" s="8">
        <f>'Data-Resource'!K12246</f>
        <v>383420</v>
      </c>
      <c r="AE138" s="8">
        <f>'Data-Resource'!I10731</f>
        <v>-1.4251923990498104E-3</v>
      </c>
      <c r="AF138" s="8">
        <f>'Data-Resource'!K10731</f>
        <v>114338</v>
      </c>
      <c r="AG138" s="8">
        <f>'Data-Resource'!I11236</f>
        <v>-1.8440954955877414E-2</v>
      </c>
      <c r="AH138" s="8">
        <f>'Data-Resource'!K11236</f>
        <v>257756</v>
      </c>
      <c r="AI138" s="8">
        <f>'Data-Resource'!I8206</f>
        <v>-4.7562425683710967E-3</v>
      </c>
      <c r="AJ138" s="8">
        <f>'Data-Resource'!K8206</f>
        <v>197078</v>
      </c>
      <c r="AK138" s="8">
        <f>'Data-Resource'!I8711</f>
        <v>0</v>
      </c>
      <c r="AL138" s="8">
        <f>'Data-Resource'!K8711</f>
        <v>157871</v>
      </c>
      <c r="AM138" s="8">
        <f>'Data-Resource'!I9216</f>
        <v>-2.4096325301205004E-2</v>
      </c>
      <c r="AN138" s="8">
        <f>'Data-Resource'!K9216</f>
        <v>14265103</v>
      </c>
      <c r="AO138" s="8">
        <f>'Data-Resource'!I9721</f>
        <v>-6.6666500000000318E-3</v>
      </c>
      <c r="AP138" s="8">
        <f>'Data-Resource'!K9721</f>
        <v>899111</v>
      </c>
      <c r="AQ138" s="8">
        <f>'Data-Resource'!I10226</f>
        <v>1.1645482243810285E-2</v>
      </c>
      <c r="AR138" s="8">
        <f>'Data-Resource'!K10226</f>
        <v>612203</v>
      </c>
    </row>
    <row r="139" spans="1:44" x14ac:dyDescent="0.3">
      <c r="A139" s="8" t="str">
        <f>'Data-Resource'!B127</f>
        <v>7-2-2019</v>
      </c>
      <c r="B139" s="8">
        <f>'Data-Resource'!I14772</f>
        <v>-1.6107494422406487E-3</v>
      </c>
      <c r="C139" s="8">
        <f>'Data-Resource'!I11742</f>
        <v>1.643835616438365E-2</v>
      </c>
      <c r="D139" s="8">
        <f>'Data-Resource'!K11742</f>
        <v>3712755</v>
      </c>
      <c r="E139" s="8">
        <f>'Data-Resource'!I632</f>
        <v>6.6176029411762899E-3</v>
      </c>
      <c r="F139" s="8">
        <f>'Data-Resource'!K632</f>
        <v>556001</v>
      </c>
      <c r="G139" s="8">
        <f>'Data-Resource'!I1137</f>
        <v>6.8203635329534542E-3</v>
      </c>
      <c r="H139" s="8">
        <f>'Data-Resource'!K1137</f>
        <v>56978</v>
      </c>
      <c r="I139" s="8">
        <f>'Data-Resource'!I1642</f>
        <v>7.4627147610835907E-3</v>
      </c>
      <c r="J139" s="8">
        <f>'Data-Resource'!K1642</f>
        <v>810782</v>
      </c>
      <c r="K139" s="8">
        <f>'Data-Resource'!I2147</f>
        <v>-1.4763593992888282E-2</v>
      </c>
      <c r="L139" s="8">
        <f>'Data-Resource'!K2147</f>
        <v>3028865</v>
      </c>
      <c r="M139" s="8">
        <f>'Data-Resource'!I2652</f>
        <v>-1.3205102706227699E-2</v>
      </c>
      <c r="N139" s="8">
        <f>'Data-Resource'!K2652</f>
        <v>2463840</v>
      </c>
      <c r="O139" s="8">
        <f>'Data-Resource'!I3157</f>
        <v>1.2178014051522242E-2</v>
      </c>
      <c r="P139" s="8">
        <f>'Data-Resource'!K3157</f>
        <v>420107</v>
      </c>
      <c r="Q139" s="8">
        <f>'Data-Resource'!I3662</f>
        <v>1.8402545904040726E-3</v>
      </c>
      <c r="R139" s="8">
        <f>'Data-Resource'!K3662</f>
        <v>1360771</v>
      </c>
      <c r="S139" s="8">
        <f>'Data-Resource'!I4167</f>
        <v>-2.4980514052434986E-2</v>
      </c>
      <c r="T139" s="8">
        <f>'Data-Resource'!K4167</f>
        <v>579056</v>
      </c>
      <c r="U139" s="8">
        <f>'Data-Resource'!I4672</f>
        <v>6.254847439329996E-3</v>
      </c>
      <c r="V139" s="8">
        <f>'Data-Resource'!K4672</f>
        <v>542928</v>
      </c>
      <c r="W139" s="8">
        <f>'Data-Resource'!I5177</f>
        <v>-4.1297935103245687E-3</v>
      </c>
      <c r="X139" s="8">
        <f>'Data-Resource'!K5177</f>
        <v>9552750</v>
      </c>
      <c r="Y139" s="8">
        <f>'Data-Resource'!I5682</f>
        <v>-2.3890444501379776E-3</v>
      </c>
      <c r="Z139" s="8">
        <f>'Data-Resource'!K5682</f>
        <v>2356007</v>
      </c>
      <c r="AA139" s="8">
        <f>'Data-Resource'!I6187</f>
        <v>-3.2731081434928836E-3</v>
      </c>
      <c r="AB139" s="8">
        <f>'Data-Resource'!K6187</f>
        <v>6722570</v>
      </c>
      <c r="AC139" s="8">
        <f>'Data-Resource'!I12247</f>
        <v>4.8570155192385308E-3</v>
      </c>
      <c r="AD139" s="8">
        <f>'Data-Resource'!K12247</f>
        <v>356719</v>
      </c>
      <c r="AE139" s="8">
        <f>'Data-Resource'!I10732</f>
        <v>4.7415838238478005E-3</v>
      </c>
      <c r="AF139" s="8">
        <f>'Data-Resource'!K10732</f>
        <v>95030</v>
      </c>
      <c r="AG139" s="8">
        <f>'Data-Resource'!I11237</f>
        <v>7.6465763006482905E-3</v>
      </c>
      <c r="AH139" s="8">
        <f>'Data-Resource'!K11237</f>
        <v>324129</v>
      </c>
      <c r="AI139" s="8">
        <f>'Data-Resource'!I8207</f>
        <v>-2.1428571428571394E-2</v>
      </c>
      <c r="AJ139" s="8">
        <f>'Data-Resource'!K8207</f>
        <v>146319</v>
      </c>
      <c r="AK139" s="8">
        <f>'Data-Resource'!I8712</f>
        <v>1.7470299756661197E-2</v>
      </c>
      <c r="AL139" s="8">
        <f>'Data-Resource'!K8712</f>
        <v>161245</v>
      </c>
      <c r="AM139" s="8">
        <f>'Data-Resource'!I9217</f>
        <v>-1.3950134605971736E-2</v>
      </c>
      <c r="AN139" s="8">
        <f>'Data-Resource'!K9217</f>
        <v>5033181</v>
      </c>
      <c r="AO139" s="8">
        <f>'Data-Resource'!I9722</f>
        <v>-3.0657080178051665E-3</v>
      </c>
      <c r="AP139" s="8">
        <f>'Data-Resource'!K9722</f>
        <v>706687</v>
      </c>
      <c r="AQ139" s="8">
        <f>'Data-Resource'!I10227</f>
        <v>5.5037784027165164E-3</v>
      </c>
      <c r="AR139" s="8">
        <f>'Data-Resource'!K10227</f>
        <v>330461</v>
      </c>
    </row>
    <row r="140" spans="1:44" x14ac:dyDescent="0.3">
      <c r="A140" s="8" t="str">
        <f>'Data-Resource'!B128</f>
        <v>7-3-2019</v>
      </c>
      <c r="B140" s="8">
        <f>'Data-Resource'!I14773</f>
        <v>5.4143127777243468E-3</v>
      </c>
      <c r="C140" s="8">
        <f>'Data-Resource'!I11743</f>
        <v>1.1160714285714341E-2</v>
      </c>
      <c r="D140" s="8">
        <f>'Data-Resource'!K11743</f>
        <v>4362991</v>
      </c>
      <c r="E140" s="8">
        <f>'Data-Resource'!I633</f>
        <v>1.4010211674390597E-2</v>
      </c>
      <c r="F140" s="8">
        <f>'Data-Resource'!K633</f>
        <v>538674</v>
      </c>
      <c r="G140" s="8">
        <f>'Data-Resource'!I1138</f>
        <v>1.3049806775010532E-2</v>
      </c>
      <c r="H140" s="8">
        <f>'Data-Resource'!K1138</f>
        <v>45311</v>
      </c>
      <c r="I140" s="8">
        <f>'Data-Resource'!I1643</f>
        <v>3.2392271196882666E-3</v>
      </c>
      <c r="J140" s="8">
        <f>'Data-Resource'!K1643</f>
        <v>698095</v>
      </c>
      <c r="K140" s="8">
        <f>'Data-Resource'!I2148</f>
        <v>-3.1942493033307242E-4</v>
      </c>
      <c r="L140" s="8">
        <f>'Data-Resource'!K2148</f>
        <v>2079075</v>
      </c>
      <c r="M140" s="8">
        <f>'Data-Resource'!I2653</f>
        <v>2.7941814595661032E-3</v>
      </c>
      <c r="N140" s="8">
        <f>'Data-Resource'!K2653</f>
        <v>2281126</v>
      </c>
      <c r="O140" s="8">
        <f>'Data-Resource'!I3158</f>
        <v>1.8459160469944415E-3</v>
      </c>
      <c r="P140" s="8">
        <f>'Data-Resource'!K3158</f>
        <v>403141</v>
      </c>
      <c r="Q140" s="8">
        <f>'Data-Resource'!I3663</f>
        <v>1.8190202329263192E-2</v>
      </c>
      <c r="R140" s="8">
        <f>'Data-Resource'!K3663</f>
        <v>2094683</v>
      </c>
      <c r="S140" s="8">
        <f>'Data-Resource'!I4168</f>
        <v>-1.31684517972664E-2</v>
      </c>
      <c r="T140" s="8">
        <f>'Data-Resource'!K4168</f>
        <v>685133</v>
      </c>
      <c r="U140" s="8">
        <f>'Data-Resource'!I4673</f>
        <v>3.1007286821705038E-3</v>
      </c>
      <c r="V140" s="8">
        <f>'Data-Resource'!K4673</f>
        <v>418981</v>
      </c>
      <c r="W140" s="8">
        <f>'Data-Resource'!I5178</f>
        <v>3.3084947839046239E-2</v>
      </c>
      <c r="X140" s="8">
        <f>'Data-Resource'!K5178</f>
        <v>15423271</v>
      </c>
      <c r="Y140" s="8">
        <f>'Data-Resource'!I5683</f>
        <v>5.2901366993219423E-3</v>
      </c>
      <c r="Z140" s="8">
        <f>'Data-Resource'!K5683</f>
        <v>1745102</v>
      </c>
      <c r="AA140" s="8">
        <f>'Data-Resource'!I6188</f>
        <v>6.9462647444298647E-3</v>
      </c>
      <c r="AB140" s="8">
        <f>'Data-Resource'!K6188</f>
        <v>5455949</v>
      </c>
      <c r="AC140" s="8">
        <f>'Data-Resource'!I12248</f>
        <v>2.2377945537880684E-2</v>
      </c>
      <c r="AD140" s="8">
        <f>'Data-Resource'!K12248</f>
        <v>351044</v>
      </c>
      <c r="AE140" s="8">
        <f>'Data-Resource'!I10733</f>
        <v>1.2759909846127271E-2</v>
      </c>
      <c r="AF140" s="8">
        <f>'Data-Resource'!K10733</f>
        <v>110073</v>
      </c>
      <c r="AG140" s="8">
        <f>'Data-Resource'!I11238</f>
        <v>5.0462404533854208E-3</v>
      </c>
      <c r="AH140" s="8">
        <f>'Data-Resource'!K11238</f>
        <v>267891</v>
      </c>
      <c r="AI140" s="8">
        <f>'Data-Resource'!I8208</f>
        <v>4.1412911084043824E-2</v>
      </c>
      <c r="AJ140" s="8">
        <f>'Data-Resource'!K8208</f>
        <v>187800</v>
      </c>
      <c r="AK140" s="8">
        <f>'Data-Resource'!I8713</f>
        <v>8.8979325572374757E-3</v>
      </c>
      <c r="AL140" s="8">
        <f>'Data-Resource'!K8713</f>
        <v>169824</v>
      </c>
      <c r="AM140" s="8">
        <f>'Data-Resource'!I9218</f>
        <v>-8.4430096846289018E-3</v>
      </c>
      <c r="AN140" s="8">
        <f>'Data-Resource'!K9218</f>
        <v>5271633</v>
      </c>
      <c r="AO140" s="8">
        <f>'Data-Resource'!I9723</f>
        <v>2.2308644356240563E-3</v>
      </c>
      <c r="AP140" s="8">
        <f>'Data-Resource'!K9723</f>
        <v>839811</v>
      </c>
      <c r="AQ140" s="8">
        <f>'Data-Resource'!I10228</f>
        <v>3.5789052631578816E-3</v>
      </c>
      <c r="AR140" s="8">
        <f>'Data-Resource'!K10228</f>
        <v>270615</v>
      </c>
    </row>
    <row r="141" spans="1:44" x14ac:dyDescent="0.3">
      <c r="A141" s="8" t="str">
        <f>'Data-Resource'!B129</f>
        <v>7-4-2019</v>
      </c>
      <c r="B141" s="8">
        <f>'Data-Resource'!I14774</f>
        <v>-1.1427412595876969E-3</v>
      </c>
      <c r="C141" s="8">
        <f>'Data-Resource'!I11744</f>
        <v>7.9330097869982682E-3</v>
      </c>
      <c r="D141" s="8">
        <f>'Data-Resource'!K11744</f>
        <v>2554791</v>
      </c>
      <c r="E141" s="8">
        <f>'Data-Resource'!I634</f>
        <v>-7.3135500812079503E-3</v>
      </c>
      <c r="F141" s="8">
        <f>'Data-Resource'!K634</f>
        <v>292727</v>
      </c>
      <c r="G141" s="8">
        <f>'Data-Resource'!I1139</f>
        <v>-3.3407413033666616E-3</v>
      </c>
      <c r="H141" s="8">
        <f>'Data-Resource'!K1139</f>
        <v>20949</v>
      </c>
      <c r="I141" s="8">
        <f>'Data-Resource'!I1644</f>
        <v>9.2164516129030318E-4</v>
      </c>
      <c r="J141" s="8">
        <f>'Data-Resource'!K1644</f>
        <v>458458</v>
      </c>
      <c r="K141" s="8">
        <f>'Data-Resource'!I2149</f>
        <v>6.385855785214753E-4</v>
      </c>
      <c r="L141" s="8">
        <f>'Data-Resource'!K2149</f>
        <v>1661051</v>
      </c>
      <c r="M141" s="8">
        <f>'Data-Resource'!I2654</f>
        <v>-2.9459902764644255E-3</v>
      </c>
      <c r="N141" s="8">
        <f>'Data-Resource'!K2654</f>
        <v>1834881</v>
      </c>
      <c r="O141" s="8">
        <f>'Data-Resource'!I3159</f>
        <v>-4.6019327270697685E-3</v>
      </c>
      <c r="P141" s="8">
        <f>'Data-Resource'!K3159</f>
        <v>322249</v>
      </c>
      <c r="Q141" s="8">
        <f>'Data-Resource'!I3664</f>
        <v>1.0084271219618435E-2</v>
      </c>
      <c r="R141" s="8">
        <f>'Data-Resource'!K3664</f>
        <v>1641200</v>
      </c>
      <c r="S141" s="8">
        <f>'Data-Resource'!I4169</f>
        <v>9.7087784742521614E-3</v>
      </c>
      <c r="T141" s="8">
        <f>'Data-Resource'!K4169</f>
        <v>452080</v>
      </c>
      <c r="U141" s="8">
        <f>'Data-Resource'!I4674</f>
        <v>-7.6975369221335399E-4</v>
      </c>
      <c r="V141" s="8">
        <f>'Data-Resource'!K4674</f>
        <v>321899</v>
      </c>
      <c r="W141" s="8">
        <f>'Data-Resource'!I5179</f>
        <v>1.537122969837588E-2</v>
      </c>
      <c r="X141" s="8">
        <f>'Data-Resource'!K5179</f>
        <v>11164634</v>
      </c>
      <c r="Y141" s="8">
        <f>'Data-Resource'!I5684</f>
        <v>6.4428619871142465E-3</v>
      </c>
      <c r="Z141" s="8">
        <f>'Data-Resource'!K5684</f>
        <v>1792842</v>
      </c>
      <c r="AA141" s="8">
        <f>'Data-Resource'!I6189</f>
        <v>7.1382219338091352E-3</v>
      </c>
      <c r="AB141" s="8">
        <f>'Data-Resource'!K6189</f>
        <v>5272942</v>
      </c>
      <c r="AC141" s="8">
        <f>'Data-Resource'!I12249</f>
        <v>-7.9163584213006236E-4</v>
      </c>
      <c r="AD141" s="8">
        <f>'Data-Resource'!K12249</f>
        <v>151140</v>
      </c>
      <c r="AE141" s="8">
        <f>'Data-Resource'!I10734</f>
        <v>-9.3065149178169794E-4</v>
      </c>
      <c r="AF141" s="8">
        <f>'Data-Resource'!K10734</f>
        <v>53573</v>
      </c>
      <c r="AG141" s="8">
        <f>'Data-Resource'!I11239</f>
        <v>-1.0788414937759344E-2</v>
      </c>
      <c r="AH141" s="8">
        <f>'Data-Resource'!K11239</f>
        <v>193300</v>
      </c>
      <c r="AI141" s="8">
        <f>'Data-Resource'!I8209</f>
        <v>-1.2790697674418539E-2</v>
      </c>
      <c r="AJ141" s="8">
        <f>'Data-Resource'!K8209</f>
        <v>153512</v>
      </c>
      <c r="AK141" s="8">
        <f>'Data-Resource'!I8714</f>
        <v>-3.3875337376340045E-3</v>
      </c>
      <c r="AL141" s="8">
        <f>'Data-Resource'!K8714</f>
        <v>111505</v>
      </c>
      <c r="AM141" s="8">
        <f>'Data-Resource'!I9219</f>
        <v>3.6032552433364097E-3</v>
      </c>
      <c r="AN141" s="8">
        <f>'Data-Resource'!K9219</f>
        <v>3483341</v>
      </c>
      <c r="AO141" s="8">
        <f>'Data-Resource'!I9724</f>
        <v>-1.0791350483530976E-2</v>
      </c>
      <c r="AP141" s="8">
        <f>'Data-Resource'!K9724</f>
        <v>428464</v>
      </c>
      <c r="AQ141" s="8">
        <f>'Data-Resource'!I10229</f>
        <v>4.188730492604218E-4</v>
      </c>
      <c r="AR141" s="8">
        <f>'Data-Resource'!K10229</f>
        <v>237588</v>
      </c>
    </row>
    <row r="142" spans="1:44" x14ac:dyDescent="0.3">
      <c r="A142" s="8" t="str">
        <f>'Data-Resource'!B130</f>
        <v>7-5-2019</v>
      </c>
      <c r="B142" s="8">
        <f>'Data-Resource'!I14775</f>
        <v>-5.0339807883334389E-3</v>
      </c>
      <c r="C142" s="8">
        <f>'Data-Resource'!I11745</f>
        <v>1.7482955309570212E-3</v>
      </c>
      <c r="D142" s="8">
        <f>'Data-Resource'!K11745</f>
        <v>3556261</v>
      </c>
      <c r="E142" s="8">
        <f>'Data-Resource'!I635</f>
        <v>-7.5201647269472925E-3</v>
      </c>
      <c r="F142" s="8">
        <f>'Data-Resource'!K635</f>
        <v>466495</v>
      </c>
      <c r="G142" s="8">
        <f>'Data-Resource'!I1140</f>
        <v>-3.1979692485133598E-3</v>
      </c>
      <c r="H142" s="8">
        <f>'Data-Resource'!K1140</f>
        <v>34224</v>
      </c>
      <c r="I142" s="8">
        <f>'Data-Resource'!I1645</f>
        <v>6.9121658986174065E-4</v>
      </c>
      <c r="J142" s="8">
        <f>'Data-Resource'!K1645</f>
        <v>748042</v>
      </c>
      <c r="K142" s="8">
        <f>'Data-Resource'!I2150</f>
        <v>-6.3892973287319409E-4</v>
      </c>
      <c r="L142" s="8">
        <f>'Data-Resource'!K2150</f>
        <v>2377733</v>
      </c>
      <c r="M142" s="8">
        <f>'Data-Resource'!I2655</f>
        <v>-7.0330390420842914E-3</v>
      </c>
      <c r="N142" s="8">
        <f>'Data-Resource'!K2655</f>
        <v>2037462</v>
      </c>
      <c r="O142" s="8">
        <f>'Data-Resource'!I3160</f>
        <v>-6.018537037036995E-3</v>
      </c>
      <c r="P142" s="8">
        <f>'Data-Resource'!K3160</f>
        <v>308813</v>
      </c>
      <c r="Q142" s="8">
        <f>'Data-Resource'!I3665</f>
        <v>-3.5666220305154454E-3</v>
      </c>
      <c r="R142" s="8">
        <f>'Data-Resource'!K3665</f>
        <v>1332435</v>
      </c>
      <c r="S142" s="8">
        <f>'Data-Resource'!I4170</f>
        <v>-2.7199680000000986E-3</v>
      </c>
      <c r="T142" s="8">
        <f>'Data-Resource'!K4170</f>
        <v>408706</v>
      </c>
      <c r="U142" s="8">
        <f>'Data-Resource'!I4675</f>
        <v>-1.2677634084255018E-2</v>
      </c>
      <c r="V142" s="8">
        <f>'Data-Resource'!K4675</f>
        <v>478465</v>
      </c>
      <c r="W142" s="8">
        <f>'Data-Resource'!I5180</f>
        <v>2.2079772079772124E-2</v>
      </c>
      <c r="X142" s="8">
        <f>'Data-Resource'!K5180</f>
        <v>23078301</v>
      </c>
      <c r="Y142" s="8">
        <f>'Data-Resource'!I5685</f>
        <v>3.380662609872535E-4</v>
      </c>
      <c r="Z142" s="8">
        <f>'Data-Resource'!K5685</f>
        <v>1920787</v>
      </c>
      <c r="AA142" s="8">
        <f>'Data-Resource'!I6190</f>
        <v>-5.6598919475173226E-3</v>
      </c>
      <c r="AB142" s="8">
        <f>'Data-Resource'!K6190</f>
        <v>6434241</v>
      </c>
      <c r="AC142" s="8">
        <f>'Data-Resource'!I12250</f>
        <v>-1.8459916585437811E-3</v>
      </c>
      <c r="AD142" s="8">
        <f>'Data-Resource'!K12250</f>
        <v>234819</v>
      </c>
      <c r="AE142" s="8">
        <f>'Data-Resource'!I10735</f>
        <v>-6.514630242381342E-3</v>
      </c>
      <c r="AF142" s="8">
        <f>'Data-Resource'!K10735</f>
        <v>80152</v>
      </c>
      <c r="AG142" s="8">
        <f>'Data-Resource'!I11240</f>
        <v>-3.3697726493604964E-3</v>
      </c>
      <c r="AH142" s="8">
        <f>'Data-Resource'!K11240</f>
        <v>208773</v>
      </c>
      <c r="AI142" s="8">
        <f>'Data-Resource'!I8210</f>
        <v>1.9929660023446653E-2</v>
      </c>
      <c r="AJ142" s="8">
        <f>'Data-Resource'!K8210</f>
        <v>397150</v>
      </c>
      <c r="AK142" s="8">
        <f>'Data-Resource'!I8715</f>
        <v>-1.624911339707074E-2</v>
      </c>
      <c r="AL142" s="8">
        <f>'Data-Resource'!K8715</f>
        <v>139241</v>
      </c>
      <c r="AM142" s="8">
        <f>'Data-Resource'!I9220</f>
        <v>2.9721362229103419E-3</v>
      </c>
      <c r="AN142" s="8">
        <f>'Data-Resource'!K9220</f>
        <v>5867298</v>
      </c>
      <c r="AO142" s="8">
        <f>'Data-Resource'!I9725</f>
        <v>6.1470020589048909E-3</v>
      </c>
      <c r="AP142" s="8">
        <f>'Data-Resource'!K9725</f>
        <v>728729</v>
      </c>
      <c r="AQ142" s="8">
        <f>'Data-Resource'!I10230</f>
        <v>-9.5893785784995651E-3</v>
      </c>
      <c r="AR142" s="8">
        <f>'Data-Resource'!K10230</f>
        <v>322685</v>
      </c>
    </row>
    <row r="143" spans="1:44" x14ac:dyDescent="0.3">
      <c r="A143" s="8" t="str">
        <f>'Data-Resource'!B131</f>
        <v>7-8-2019</v>
      </c>
      <c r="B143" s="8">
        <f>'Data-Resource'!I14776</f>
        <v>1.8579432378739206E-4</v>
      </c>
      <c r="C143" s="8">
        <f>'Data-Resource'!I11746</f>
        <v>2.6305130482468476E-3</v>
      </c>
      <c r="D143" s="8">
        <f>'Data-Resource'!K11746</f>
        <v>2828493</v>
      </c>
      <c r="E143" s="8">
        <f>'Data-Resource'!I636</f>
        <v>1.4309046084798341E-2</v>
      </c>
      <c r="F143" s="8">
        <f>'Data-Resource'!K636</f>
        <v>380068</v>
      </c>
      <c r="G143" s="8">
        <f>'Data-Resource'!I1141</f>
        <v>-4.8146845254047861E-3</v>
      </c>
      <c r="H143" s="8">
        <f>'Data-Resource'!K1141</f>
        <v>32766</v>
      </c>
      <c r="I143" s="8">
        <f>'Data-Resource'!I1646</f>
        <v>9.4907546296296684E-3</v>
      </c>
      <c r="J143" s="8">
        <f>'Data-Resource'!K1646</f>
        <v>678033</v>
      </c>
      <c r="K143" s="8">
        <f>'Data-Resource'!I2151</f>
        <v>9.3533626625822916E-3</v>
      </c>
      <c r="L143" s="8">
        <f>'Data-Resource'!K2151</f>
        <v>1856960</v>
      </c>
      <c r="M143" s="8">
        <f>'Data-Resource'!I2656</f>
        <v>-8.5879439898917543E-3</v>
      </c>
      <c r="N143" s="8">
        <f>'Data-Resource'!K2656</f>
        <v>2104359</v>
      </c>
      <c r="O143" s="8">
        <f>'Data-Resource'!I3161</f>
        <v>5.612703356170228E-3</v>
      </c>
      <c r="P143" s="8">
        <f>'Data-Resource'!K3161</f>
        <v>234436</v>
      </c>
      <c r="Q143" s="8">
        <f>'Data-Resource'!I3666</f>
        <v>1.3510884048778158E-3</v>
      </c>
      <c r="R143" s="8">
        <f>'Data-Resource'!K3666</f>
        <v>1091683</v>
      </c>
      <c r="S143" s="8">
        <f>'Data-Resource'!I4171</f>
        <v>-1.6165723916712469E-4</v>
      </c>
      <c r="T143" s="8">
        <f>'Data-Resource'!K4171</f>
        <v>453119</v>
      </c>
      <c r="U143" s="8">
        <f>'Data-Resource'!I4676</f>
        <v>2.7321700515766682E-3</v>
      </c>
      <c r="V143" s="8">
        <f>'Data-Resource'!K4676</f>
        <v>348633</v>
      </c>
      <c r="W143" s="8">
        <f>'Data-Resource'!I5181</f>
        <v>-8.5298477294165204E-2</v>
      </c>
      <c r="X143" s="8">
        <f>'Data-Resource'!K5181</f>
        <v>42539812</v>
      </c>
      <c r="Y143" s="8">
        <f>'Data-Resource'!I5686</f>
        <v>1.5274949602001894E-3</v>
      </c>
      <c r="Z143" s="8">
        <f>'Data-Resource'!K5686</f>
        <v>1489337</v>
      </c>
      <c r="AA143" s="8">
        <f>'Data-Resource'!I6191</f>
        <v>3.1168831168830783E-3</v>
      </c>
      <c r="AB143" s="8">
        <f>'Data-Resource'!K6191</f>
        <v>4254295</v>
      </c>
      <c r="AC143" s="8">
        <f>'Data-Resource'!I12251</f>
        <v>5.5718494447292866E-3</v>
      </c>
      <c r="AD143" s="8">
        <f>'Data-Resource'!K12251</f>
        <v>167813</v>
      </c>
      <c r="AE143" s="8">
        <f>'Data-Resource'!I10736</f>
        <v>5.1789361161658576E-3</v>
      </c>
      <c r="AF143" s="8">
        <f>'Data-Resource'!K10736</f>
        <v>74868</v>
      </c>
      <c r="AG143" s="8">
        <f>'Data-Resource'!I11241</f>
        <v>7.5949535864978934E-3</v>
      </c>
      <c r="AH143" s="8">
        <f>'Data-Resource'!K11241</f>
        <v>291600</v>
      </c>
      <c r="AI143" s="8">
        <f>'Data-Resource'!I8211</f>
        <v>-1.4772727272727361E-2</v>
      </c>
      <c r="AJ143" s="8">
        <f>'Data-Resource'!K8211</f>
        <v>136822</v>
      </c>
      <c r="AK143" s="8">
        <f>'Data-Resource'!I8716</f>
        <v>-2.7490996563573817E-3</v>
      </c>
      <c r="AL143" s="8">
        <f>'Data-Resource'!K8716</f>
        <v>156530</v>
      </c>
      <c r="AM143" s="8">
        <f>'Data-Resource'!I9221</f>
        <v>6.2272731150226398E-4</v>
      </c>
      <c r="AN143" s="8">
        <f>'Data-Resource'!K9221</f>
        <v>5629032</v>
      </c>
      <c r="AO143" s="8">
        <f>'Data-Resource'!I9726</f>
        <v>1.0349683916084021E-2</v>
      </c>
      <c r="AP143" s="8">
        <f>'Data-Resource'!K9726</f>
        <v>683904</v>
      </c>
      <c r="AQ143" s="8">
        <f>'Data-Resource'!I10231</f>
        <v>-1.1869467869123912E-2</v>
      </c>
      <c r="AR143" s="8">
        <f>'Data-Resource'!K10231</f>
        <v>424286</v>
      </c>
    </row>
    <row r="144" spans="1:44" x14ac:dyDescent="0.3">
      <c r="A144" s="8" t="str">
        <f>'Data-Resource'!B132</f>
        <v>7-9-2019</v>
      </c>
      <c r="B144" s="8">
        <f>'Data-Resource'!I14777</f>
        <v>-3.3763851574500432E-5</v>
      </c>
      <c r="C144" s="8">
        <f>'Data-Resource'!I11747</f>
        <v>-4.3763676148796489E-3</v>
      </c>
      <c r="D144" s="8">
        <f>'Data-Resource'!K11747</f>
        <v>2740750</v>
      </c>
      <c r="E144" s="8">
        <f>'Data-Resource'!I637</f>
        <v>6.071471428571386E-3</v>
      </c>
      <c r="F144" s="8">
        <f>'Data-Resource'!K637</f>
        <v>466173</v>
      </c>
      <c r="G144" s="8">
        <f>'Data-Resource'!I1142</f>
        <v>-4.0147743374436247E-3</v>
      </c>
      <c r="H144" s="8">
        <f>'Data-Resource'!K1142</f>
        <v>39230</v>
      </c>
      <c r="I144" s="8">
        <f>'Data-Resource'!I1647</f>
        <v>6.8804587155958869E-4</v>
      </c>
      <c r="J144" s="8">
        <f>'Data-Resource'!K1647</f>
        <v>928230</v>
      </c>
      <c r="K144" s="8">
        <f>'Data-Resource'!I2152</f>
        <v>2.5593186440678005E-2</v>
      </c>
      <c r="L144" s="8">
        <f>'Data-Resource'!K2152</f>
        <v>8896331</v>
      </c>
      <c r="M144" s="8">
        <f>'Data-Resource'!I2657</f>
        <v>8.7719299725360373E-3</v>
      </c>
      <c r="N144" s="8">
        <f>'Data-Resource'!K2657</f>
        <v>3404371</v>
      </c>
      <c r="O144" s="8">
        <f>'Data-Resource'!I3162</f>
        <v>-7.4452770808359891E-3</v>
      </c>
      <c r="P144" s="8">
        <f>'Data-Resource'!K3162</f>
        <v>457857</v>
      </c>
      <c r="Q144" s="8">
        <f>'Data-Resource'!I3667</f>
        <v>-2.7128862912700422E-3</v>
      </c>
      <c r="R144" s="8">
        <f>'Data-Resource'!K3667</f>
        <v>1823803</v>
      </c>
      <c r="S144" s="8">
        <f>'Data-Resource'!I4172</f>
        <v>-1.8315657768217811E-2</v>
      </c>
      <c r="T144" s="8">
        <f>'Data-Resource'!K4172</f>
        <v>1267916</v>
      </c>
      <c r="U144" s="8">
        <f>'Data-Resource'!I4677</f>
        <v>2.7344218750000484E-3</v>
      </c>
      <c r="V144" s="8">
        <f>'Data-Resource'!K4677</f>
        <v>412443</v>
      </c>
      <c r="W144" s="8">
        <f>'Data-Resource'!I5182</f>
        <v>-2.1951586227635017E-2</v>
      </c>
      <c r="X144" s="8">
        <f>'Data-Resource'!K5182</f>
        <v>27256417</v>
      </c>
      <c r="Y144" s="8">
        <f>'Data-Resource'!I5687</f>
        <v>-6.793511997502959E-3</v>
      </c>
      <c r="Z144" s="8">
        <f>'Data-Resource'!K5687</f>
        <v>2999129</v>
      </c>
      <c r="AA144" s="8">
        <f>'Data-Resource'!I6192</f>
        <v>1.9442644199611338E-3</v>
      </c>
      <c r="AB144" s="8">
        <f>'Data-Resource'!K6192</f>
        <v>6123315</v>
      </c>
      <c r="AC144" s="8">
        <f>'Data-Resource'!I12252</f>
        <v>2.78340637685377E-3</v>
      </c>
      <c r="AD144" s="8">
        <f>'Data-Resource'!K12252</f>
        <v>333020</v>
      </c>
      <c r="AE144" s="8">
        <f>'Data-Resource'!I10737</f>
        <v>7.0654732868751053E-3</v>
      </c>
      <c r="AF144" s="8">
        <f>'Data-Resource'!K10737</f>
        <v>85117</v>
      </c>
      <c r="AG144" s="8">
        <f>'Data-Resource'!I11242</f>
        <v>1.0906074191478984E-2</v>
      </c>
      <c r="AH144" s="8">
        <f>'Data-Resource'!K11242</f>
        <v>320449</v>
      </c>
      <c r="AI144" s="8">
        <f>'Data-Resource'!I8212</f>
        <v>1.2658227848101406E-2</v>
      </c>
      <c r="AJ144" s="8">
        <f>'Data-Resource'!K8212</f>
        <v>226377</v>
      </c>
      <c r="AK144" s="8">
        <f>'Data-Resource'!I8717</f>
        <v>5.5324202407017265E-3</v>
      </c>
      <c r="AL144" s="8">
        <f>'Data-Resource'!K8717</f>
        <v>137826</v>
      </c>
      <c r="AM144" s="8">
        <f>'Data-Resource'!I9222</f>
        <v>-1.4944116538992821E-2</v>
      </c>
      <c r="AN144" s="8">
        <f>'Data-Resource'!K9222</f>
        <v>6027672</v>
      </c>
      <c r="AO144" s="8">
        <f>'Data-Resource'!I9727</f>
        <v>-1.1121044944530094E-3</v>
      </c>
      <c r="AP144" s="8">
        <f>'Data-Resource'!K9727</f>
        <v>808138</v>
      </c>
      <c r="AQ144" s="8">
        <f>'Data-Resource'!I10232</f>
        <v>1.7245419457268918E-3</v>
      </c>
      <c r="AR144" s="8">
        <f>'Data-Resource'!K10232</f>
        <v>426094</v>
      </c>
    </row>
    <row r="145" spans="1:44" x14ac:dyDescent="0.3">
      <c r="A145" s="8" t="str">
        <f>'Data-Resource'!B133</f>
        <v>7-10-2019</v>
      </c>
      <c r="B145" s="8">
        <f>'Data-Resource'!I14778</f>
        <v>-3.1886007534543898E-3</v>
      </c>
      <c r="C145" s="8">
        <f>'Data-Resource'!I11748</f>
        <v>5.7344067048963115E-3</v>
      </c>
      <c r="D145" s="8">
        <f>'Data-Resource'!K11748</f>
        <v>3498856</v>
      </c>
      <c r="E145" s="8">
        <f>'Data-Resource'!I638</f>
        <v>-1.2054579488228761E-2</v>
      </c>
      <c r="F145" s="8">
        <f>'Data-Resource'!K638</f>
        <v>459924</v>
      </c>
      <c r="G145" s="8">
        <f>'Data-Resource'!I1143</f>
        <v>7.2046270766030216E-3</v>
      </c>
      <c r="H145" s="8">
        <f>'Data-Resource'!K1143</f>
        <v>46094</v>
      </c>
      <c r="I145" s="8">
        <f>'Data-Resource'!I1648</f>
        <v>-8.0183276059565354E-3</v>
      </c>
      <c r="J145" s="8">
        <f>'Data-Resource'!K1648</f>
        <v>779182</v>
      </c>
      <c r="K145" s="8">
        <f>'Data-Resource'!I2153</f>
        <v>3.505241195126118E-3</v>
      </c>
      <c r="L145" s="8">
        <f>'Data-Resource'!K2153</f>
        <v>3257291</v>
      </c>
      <c r="M145" s="8">
        <f>'Data-Resource'!I2658</f>
        <v>-3.0155973029920395E-3</v>
      </c>
      <c r="N145" s="8">
        <f>'Data-Resource'!K2658</f>
        <v>2496678</v>
      </c>
      <c r="O145" s="8">
        <f>'Data-Resource'!I3163</f>
        <v>-1.8735081967212062E-3</v>
      </c>
      <c r="P145" s="8">
        <f>'Data-Resource'!K3163</f>
        <v>472785</v>
      </c>
      <c r="Q145" s="8">
        <f>'Data-Resource'!I3668</f>
        <v>9.1486512668795001E-4</v>
      </c>
      <c r="R145" s="8">
        <f>'Data-Resource'!K3668</f>
        <v>1386605</v>
      </c>
      <c r="S145" s="8">
        <f>'Data-Resource'!I4173</f>
        <v>-9.0528245837513243E-3</v>
      </c>
      <c r="T145" s="8">
        <f>'Data-Resource'!K4173</f>
        <v>928867</v>
      </c>
      <c r="U145" s="8">
        <f>'Data-Resource'!I4678</f>
        <v>-5.4389822557648444E-3</v>
      </c>
      <c r="V145" s="8">
        <f>'Data-Resource'!K4678</f>
        <v>317481</v>
      </c>
      <c r="W145" s="8">
        <f>'Data-Resource'!I5183</f>
        <v>4.6153846153846149E-3</v>
      </c>
      <c r="X145" s="8">
        <f>'Data-Resource'!K5183</f>
        <v>18834168</v>
      </c>
      <c r="Y145" s="8">
        <f>'Data-Resource'!I5688</f>
        <v>2.3931623931624591E-3</v>
      </c>
      <c r="Z145" s="8">
        <f>'Data-Resource'!K5688</f>
        <v>1751754</v>
      </c>
      <c r="AA145" s="8">
        <f>'Data-Resource'!I6193</f>
        <v>-2.4598653547384373E-3</v>
      </c>
      <c r="AB145" s="8">
        <f>'Data-Resource'!K6193</f>
        <v>6786763</v>
      </c>
      <c r="AC145" s="8">
        <f>'Data-Resource'!I12253</f>
        <v>7.1184023200633623E-3</v>
      </c>
      <c r="AD145" s="8">
        <f>'Data-Resource'!K12253</f>
        <v>339226</v>
      </c>
      <c r="AE145" s="8">
        <f>'Data-Resource'!I10738</f>
        <v>2.3419203747073094E-3</v>
      </c>
      <c r="AF145" s="8">
        <f>'Data-Resource'!K10738</f>
        <v>87185</v>
      </c>
      <c r="AG145" s="8">
        <f>'Data-Resource'!I11243</f>
        <v>-1.3266981977893538E-2</v>
      </c>
      <c r="AH145" s="8">
        <f>'Data-Resource'!K11243</f>
        <v>187663</v>
      </c>
      <c r="AI145" s="8">
        <f>'Data-Resource'!I8213</f>
        <v>1.8306636155606425E-2</v>
      </c>
      <c r="AJ145" s="8">
        <f>'Data-Resource'!K8213</f>
        <v>233050</v>
      </c>
      <c r="AK145" s="8">
        <f>'Data-Resource'!I8718</f>
        <v>-1.2354173212508767E-2</v>
      </c>
      <c r="AL145" s="8">
        <f>'Data-Resource'!K8718</f>
        <v>99470</v>
      </c>
      <c r="AM145" s="8">
        <f>'Data-Resource'!I9223</f>
        <v>9.5177664974620095E-3</v>
      </c>
      <c r="AN145" s="8">
        <f>'Data-Resource'!K9223</f>
        <v>5333584</v>
      </c>
      <c r="AO145" s="8">
        <f>'Data-Resource'!I9728</f>
        <v>-5.563616133518796E-4</v>
      </c>
      <c r="AP145" s="8">
        <f>'Data-Resource'!K9728</f>
        <v>511302</v>
      </c>
      <c r="AQ145" s="8">
        <f>'Data-Resource'!I10233</f>
        <v>2.1551400165363403E-3</v>
      </c>
      <c r="AR145" s="8">
        <f>'Data-Resource'!K10233</f>
        <v>314663</v>
      </c>
    </row>
    <row r="146" spans="1:44" x14ac:dyDescent="0.3">
      <c r="A146" s="8" t="str">
        <f>'Data-Resource'!B134</f>
        <v>7-11-2019</v>
      </c>
      <c r="B146" s="8">
        <f>'Data-Resource'!I14779</f>
        <v>-5.5559472213814014E-3</v>
      </c>
      <c r="C146" s="8">
        <f>'Data-Resource'!I11749</f>
        <v>4.8034934497817204E-3</v>
      </c>
      <c r="D146" s="8">
        <f>'Data-Resource'!K11749</f>
        <v>4370866</v>
      </c>
      <c r="E146" s="8">
        <f>'Data-Resource'!I639</f>
        <v>-4.6502881624161541E-3</v>
      </c>
      <c r="F146" s="8">
        <f>'Data-Resource'!K639</f>
        <v>366885</v>
      </c>
      <c r="G146" s="8">
        <f>'Data-Resource'!I1144</f>
        <v>-1.7435488983991462E-3</v>
      </c>
      <c r="H146" s="8">
        <f>'Data-Resource'!K1144</f>
        <v>87297</v>
      </c>
      <c r="I146" s="8">
        <f>'Data-Resource'!I1649</f>
        <v>-4.3688066824852474E-3</v>
      </c>
      <c r="J146" s="8">
        <f>'Data-Resource'!K1649</f>
        <v>823446</v>
      </c>
      <c r="K146" s="8">
        <f>'Data-Resource'!I2154</f>
        <v>-1.0148078353883167E-2</v>
      </c>
      <c r="L146" s="8">
        <f>'Data-Resource'!K2154</f>
        <v>2806825</v>
      </c>
      <c r="M146" s="8">
        <f>'Data-Resource'!I2659</f>
        <v>-1.2687862681540511E-2</v>
      </c>
      <c r="N146" s="8">
        <f>'Data-Resource'!K2659</f>
        <v>2146429</v>
      </c>
      <c r="O146" s="8">
        <f>'Data-Resource'!I3164</f>
        <v>-2.8169295774648599E-3</v>
      </c>
      <c r="P146" s="8">
        <f>'Data-Resource'!K3164</f>
        <v>315709</v>
      </c>
      <c r="Q146" s="8">
        <f>'Data-Resource'!I3669</f>
        <v>-7.7566844106464142E-3</v>
      </c>
      <c r="R146" s="8">
        <f>'Data-Resource'!K3669</f>
        <v>1354084</v>
      </c>
      <c r="S146" s="8">
        <f>'Data-Resource'!I4174</f>
        <v>-2.5376416635286576E-2</v>
      </c>
      <c r="T146" s="8">
        <f>'Data-Resource'!K4174</f>
        <v>1571320</v>
      </c>
      <c r="U146" s="8">
        <f>'Data-Resource'!I4679</f>
        <v>-1.5557914845011945E-3</v>
      </c>
      <c r="V146" s="8">
        <f>'Data-Resource'!K4679</f>
        <v>453451</v>
      </c>
      <c r="W146" s="8">
        <f>'Data-Resource'!I5184</f>
        <v>1.3844023996308167E-2</v>
      </c>
      <c r="X146" s="8">
        <f>'Data-Resource'!K5184</f>
        <v>13666399</v>
      </c>
      <c r="Y146" s="8">
        <f>'Data-Resource'!I5689</f>
        <v>-1.3566558807306607E-3</v>
      </c>
      <c r="Z146" s="8">
        <f>'Data-Resource'!K5689</f>
        <v>1817939</v>
      </c>
      <c r="AA146" s="8">
        <f>'Data-Resource'!I6194</f>
        <v>-6.4884505580067968E-3</v>
      </c>
      <c r="AB146" s="8">
        <f>'Data-Resource'!K6194</f>
        <v>7086897</v>
      </c>
      <c r="AC146" s="8">
        <f>'Data-Resource'!I12254</f>
        <v>-5.8977716436292814E-2</v>
      </c>
      <c r="AD146" s="8">
        <f>'Data-Resource'!K12254</f>
        <v>1302473</v>
      </c>
      <c r="AE146" s="8">
        <f>'Data-Resource'!I10739</f>
        <v>-9.3108471697742935E-4</v>
      </c>
      <c r="AF146" s="8">
        <f>'Data-Resource'!K10739</f>
        <v>51386</v>
      </c>
      <c r="AG146" s="8">
        <f>'Data-Resource'!I11244</f>
        <v>-2.5042069280731502E-3</v>
      </c>
      <c r="AH146" s="8">
        <f>'Data-Resource'!K11244</f>
        <v>303924</v>
      </c>
      <c r="AI146" s="8">
        <f>'Data-Resource'!I8214</f>
        <v>-3.1354983202687502E-2</v>
      </c>
      <c r="AJ146" s="8">
        <f>'Data-Resource'!K8214</f>
        <v>362910</v>
      </c>
      <c r="AK146" s="8">
        <f>'Data-Resource'!I8719</f>
        <v>-1.1088052437531913E-2</v>
      </c>
      <c r="AL146" s="8">
        <f>'Data-Resource'!K8719</f>
        <v>165905</v>
      </c>
      <c r="AM146" s="8">
        <f>'Data-Resource'!I9224</f>
        <v>-4.8737815546114616E-3</v>
      </c>
      <c r="AN146" s="8">
        <f>'Data-Resource'!K9224</f>
        <v>4399616</v>
      </c>
      <c r="AO146" s="8">
        <f>'Data-Resource'!I9729</f>
        <v>-1.0803307479224353E-2</v>
      </c>
      <c r="AP146" s="8">
        <f>'Data-Resource'!K9729</f>
        <v>550054</v>
      </c>
      <c r="AQ146" s="8">
        <f>'Data-Resource'!I10234</f>
        <v>-1.5063373895774434E-3</v>
      </c>
      <c r="AR146" s="8">
        <f>'Data-Resource'!K10234</f>
        <v>558218</v>
      </c>
    </row>
    <row r="147" spans="1:44" x14ac:dyDescent="0.3">
      <c r="A147" s="8" t="str">
        <f>'Data-Resource'!B135</f>
        <v>7-12-2019</v>
      </c>
      <c r="B147" s="8">
        <f>'Data-Resource'!I14780</f>
        <v>3.9130657141690577E-4</v>
      </c>
      <c r="C147" s="8">
        <f>'Data-Resource'!I11750</f>
        <v>4.3478260869566692E-3</v>
      </c>
      <c r="D147" s="8">
        <f>'Data-Resource'!K11750</f>
        <v>2969708</v>
      </c>
      <c r="E147" s="8">
        <f>'Data-Resource'!I640</f>
        <v>-8.782978650669522E-3</v>
      </c>
      <c r="F147" s="8">
        <f>'Data-Resource'!K640</f>
        <v>427715</v>
      </c>
      <c r="G147" s="8">
        <f>'Data-Resource'!I1145</f>
        <v>1.1091760330440818E-2</v>
      </c>
      <c r="H147" s="8">
        <f>'Data-Resource'!K1145</f>
        <v>70475</v>
      </c>
      <c r="I147" s="8">
        <f>'Data-Resource'!I1650</f>
        <v>-1.6166558891455868E-3</v>
      </c>
      <c r="J147" s="8">
        <f>'Data-Resource'!K1650</f>
        <v>705249</v>
      </c>
      <c r="K147" s="8">
        <f>'Data-Resource'!I2155</f>
        <v>1.1081262406291937E-2</v>
      </c>
      <c r="L147" s="8">
        <f>'Data-Resource'!K2155</f>
        <v>2667102</v>
      </c>
      <c r="M147" s="8">
        <f>'Data-Resource'!I2660</f>
        <v>-8.0930533115317112E-3</v>
      </c>
      <c r="N147" s="8">
        <f>'Data-Resource'!K2660</f>
        <v>2304644</v>
      </c>
      <c r="O147" s="8">
        <f>'Data-Resource'!I3165</f>
        <v>1.4164400110210796E-3</v>
      </c>
      <c r="P147" s="8">
        <f>'Data-Resource'!K3165</f>
        <v>358664</v>
      </c>
      <c r="Q147" s="8">
        <f>'Data-Resource'!I3670</f>
        <v>2.5365654361479875E-2</v>
      </c>
      <c r="R147" s="8">
        <f>'Data-Resource'!K3670</f>
        <v>2408683</v>
      </c>
      <c r="S147" s="8">
        <f>'Data-Resource'!I4175</f>
        <v>3.6059860230251511E-2</v>
      </c>
      <c r="T147" s="8">
        <f>'Data-Resource'!K4175</f>
        <v>900263</v>
      </c>
      <c r="U147" s="8">
        <f>'Data-Resource'!I4680</f>
        <v>-9.3603512330814927E-3</v>
      </c>
      <c r="V147" s="8">
        <f>'Data-Resource'!K4680</f>
        <v>390282</v>
      </c>
      <c r="W147" s="8">
        <f>'Data-Resource'!I5185</f>
        <v>1.5939849624060216E-2</v>
      </c>
      <c r="X147" s="8">
        <f>'Data-Resource'!K5185</f>
        <v>15728871</v>
      </c>
      <c r="Y147" s="8">
        <f>'Data-Resource'!I5690</f>
        <v>-4.2401628222523422E-3</v>
      </c>
      <c r="Z147" s="8">
        <f>'Data-Resource'!K5690</f>
        <v>2259701</v>
      </c>
      <c r="AA147" s="8">
        <f>'Data-Resource'!I6195</f>
        <v>-4.1802743305029691E-3</v>
      </c>
      <c r="AB147" s="8">
        <f>'Data-Resource'!K6195</f>
        <v>7287245</v>
      </c>
      <c r="AC147" s="8">
        <f>'Data-Resource'!I12255</f>
        <v>4.111170966827146E-3</v>
      </c>
      <c r="AD147" s="8">
        <f>'Data-Resource'!K12255</f>
        <v>1064801</v>
      </c>
      <c r="AE147" s="8">
        <f>'Data-Resource'!I10740</f>
        <v>9.3072129169082798E-4</v>
      </c>
      <c r="AF147" s="8">
        <f>'Data-Resource'!K10740</f>
        <v>69159</v>
      </c>
      <c r="AG147" s="8">
        <f>'Data-Resource'!I11245</f>
        <v>5.8480035371095661E-3</v>
      </c>
      <c r="AH147" s="8">
        <f>'Data-Resource'!K11245</f>
        <v>249351</v>
      </c>
      <c r="AI147" s="8">
        <f>'Data-Resource'!I8215</f>
        <v>-5.7803468208093307E-3</v>
      </c>
      <c r="AJ147" s="8">
        <f>'Data-Resource'!K8215</f>
        <v>222773</v>
      </c>
      <c r="AK147" s="8">
        <f>'Data-Resource'!I8720</f>
        <v>0</v>
      </c>
      <c r="AL147" s="8">
        <f>'Data-Resource'!K8720</f>
        <v>102421</v>
      </c>
      <c r="AM147" s="8">
        <f>'Data-Resource'!I9225</f>
        <v>8.9884795543739727E-3</v>
      </c>
      <c r="AN147" s="8">
        <f>'Data-Resource'!K9225</f>
        <v>4186224</v>
      </c>
      <c r="AO147" s="8">
        <f>'Data-Resource'!I9730</f>
        <v>2.4999833333333105E-3</v>
      </c>
      <c r="AP147" s="8">
        <f>'Data-Resource'!K9730</f>
        <v>654751</v>
      </c>
      <c r="AQ147" s="8">
        <f>'Data-Resource'!I10235</f>
        <v>4.327239196727173E-4</v>
      </c>
      <c r="AR147" s="8">
        <f>'Data-Resource'!K10235</f>
        <v>444852</v>
      </c>
    </row>
    <row r="148" spans="1:44" x14ac:dyDescent="0.3">
      <c r="A148" s="8" t="str">
        <f>'Data-Resource'!B136</f>
        <v>7-15-2019</v>
      </c>
      <c r="B148" s="8">
        <f>'Data-Resource'!I14781</f>
        <v>3.3005064984000473E-3</v>
      </c>
      <c r="C148" s="8">
        <f>'Data-Resource'!I11751</f>
        <v>1.7316017316017188E-2</v>
      </c>
      <c r="D148" s="8">
        <f>'Data-Resource'!K11751</f>
        <v>3930268</v>
      </c>
      <c r="E148" s="8">
        <f>'Data-Resource'!I641</f>
        <v>4.5069405911603837E-3</v>
      </c>
      <c r="F148" s="8">
        <f>'Data-Resource'!K641</f>
        <v>356651</v>
      </c>
      <c r="G148" s="8">
        <f>'Data-Resource'!I1146</f>
        <v>5.2909506601010892E-3</v>
      </c>
      <c r="H148" s="8">
        <f>'Data-Resource'!K1146</f>
        <v>65225</v>
      </c>
      <c r="I148" s="8">
        <f>'Data-Resource'!I1651</f>
        <v>5.5465540407703684E-3</v>
      </c>
      <c r="J148" s="8">
        <f>'Data-Resource'!K1651</f>
        <v>784958</v>
      </c>
      <c r="K148" s="8">
        <f>'Data-Resource'!I2156</f>
        <v>1.0430413561906875E-2</v>
      </c>
      <c r="L148" s="8">
        <f>'Data-Resource'!K2156</f>
        <v>2487748</v>
      </c>
      <c r="M148" s="8">
        <f>'Data-Resource'!I2661</f>
        <v>-3.7382669069929322E-3</v>
      </c>
      <c r="N148" s="8">
        <f>'Data-Resource'!K2661</f>
        <v>1750186</v>
      </c>
      <c r="O148" s="8">
        <f>'Data-Resource'!I3166</f>
        <v>7.5792986950459348E-3</v>
      </c>
      <c r="P148" s="8">
        <f>'Data-Resource'!K3166</f>
        <v>479855</v>
      </c>
      <c r="Q148" s="8">
        <f>'Data-Resource'!I3671</f>
        <v>7.4052594047228481E-3</v>
      </c>
      <c r="R148" s="8">
        <f>'Data-Resource'!K3671</f>
        <v>1620709</v>
      </c>
      <c r="S148" s="8">
        <f>'Data-Resource'!I4176</f>
        <v>1.6948898305084318E-3</v>
      </c>
      <c r="T148" s="8">
        <f>'Data-Resource'!K4176</f>
        <v>618940</v>
      </c>
      <c r="U148" s="8">
        <f>'Data-Resource'!I4681</f>
        <v>3.9401102609911516E-3</v>
      </c>
      <c r="V148" s="8">
        <f>'Data-Resource'!K4681</f>
        <v>368148</v>
      </c>
      <c r="W148" s="8">
        <f>'Data-Resource'!I5186</f>
        <v>1.3394171327642077E-2</v>
      </c>
      <c r="X148" s="8">
        <f>'Data-Resource'!K5186</f>
        <v>14709427</v>
      </c>
      <c r="Y148" s="8">
        <f>'Data-Resource'!I5691</f>
        <v>-2.5424067796610481E-3</v>
      </c>
      <c r="Z148" s="8">
        <f>'Data-Resource'!K5691</f>
        <v>1842810</v>
      </c>
      <c r="AA148" s="8">
        <f>'Data-Resource'!I6196</f>
        <v>-9.4711917916336878E-3</v>
      </c>
      <c r="AB148" s="8">
        <f>'Data-Resource'!K6196</f>
        <v>7474913</v>
      </c>
      <c r="AC148" s="8">
        <f>'Data-Resource'!I12256</f>
        <v>2.2855559335653381E-2</v>
      </c>
      <c r="AD148" s="8">
        <f>'Data-Resource'!K12256</f>
        <v>477003</v>
      </c>
      <c r="AE148" s="8">
        <f>'Data-Resource'!I10741</f>
        <v>1.2081812436084782E-2</v>
      </c>
      <c r="AF148" s="8">
        <f>'Data-Resource'!K10741</f>
        <v>95087</v>
      </c>
      <c r="AG148" s="8">
        <f>'Data-Resource'!I11246</f>
        <v>-1.5767651452282143E-2</v>
      </c>
      <c r="AH148" s="8">
        <f>'Data-Resource'!K11246</f>
        <v>348784</v>
      </c>
      <c r="AI148" s="8">
        <f>'Data-Resource'!I8216</f>
        <v>-1.1668611435238958E-3</v>
      </c>
      <c r="AJ148" s="8">
        <f>'Data-Resource'!K8216</f>
        <v>107722</v>
      </c>
      <c r="AK148" s="8">
        <f>'Data-Resource'!I8721</f>
        <v>2.8010783725263529E-3</v>
      </c>
      <c r="AL148" s="8">
        <f>'Data-Resource'!K8721</f>
        <v>123213</v>
      </c>
      <c r="AM148" s="8">
        <f>'Data-Resource'!I9226</f>
        <v>1.7061084499444837E-2</v>
      </c>
      <c r="AN148" s="8">
        <f>'Data-Resource'!K9226</f>
        <v>7367675</v>
      </c>
      <c r="AO148" s="8">
        <f>'Data-Resource'!I9731</f>
        <v>-2.7542274400291033E-4</v>
      </c>
      <c r="AP148" s="8">
        <f>'Data-Resource'!K9731</f>
        <v>464168</v>
      </c>
      <c r="AQ148" s="8">
        <f>'Data-Resource'!I10236</f>
        <v>6.5031431497252401E-4</v>
      </c>
      <c r="AR148" s="8">
        <f>'Data-Resource'!K10236</f>
        <v>340299</v>
      </c>
    </row>
    <row r="149" spans="1:44" x14ac:dyDescent="0.3">
      <c r="A149" s="8" t="str">
        <f>'Data-Resource'!B137</f>
        <v>7-16-2019</v>
      </c>
      <c r="B149" s="8">
        <f>'Data-Resource'!I14782</f>
        <v>3.1293337702526045E-3</v>
      </c>
      <c r="C149" s="8">
        <f>'Data-Resource'!I11752</f>
        <v>-1.7035349233389535E-3</v>
      </c>
      <c r="D149" s="8">
        <f>'Data-Resource'!K11752</f>
        <v>3087468</v>
      </c>
      <c r="E149" s="8">
        <f>'Data-Resource'!I642</f>
        <v>9.7122733812950029E-3</v>
      </c>
      <c r="F149" s="8">
        <f>'Data-Resource'!K642</f>
        <v>434682</v>
      </c>
      <c r="G149" s="8">
        <f>'Data-Resource'!I1147</f>
        <v>1.6741504673957418E-2</v>
      </c>
      <c r="H149" s="8">
        <f>'Data-Resource'!K1147</f>
        <v>81163</v>
      </c>
      <c r="I149" s="8">
        <f>'Data-Resource'!I1652</f>
        <v>2.0727636460773718E-3</v>
      </c>
      <c r="J149" s="8">
        <f>'Data-Resource'!K1652</f>
        <v>998180</v>
      </c>
      <c r="K149" s="8">
        <f>'Data-Resource'!I2157</f>
        <v>1.0148944180716922E-2</v>
      </c>
      <c r="L149" s="8">
        <f>'Data-Resource'!K2157</f>
        <v>2400609</v>
      </c>
      <c r="M149" s="8">
        <f>'Data-Resource'!I2662</f>
        <v>-8.8911087251953187E-3</v>
      </c>
      <c r="N149" s="8">
        <f>'Data-Resource'!K2662</f>
        <v>3092087</v>
      </c>
      <c r="O149" s="8">
        <f>'Data-Resource'!I3167</f>
        <v>4.2413290149167244E-3</v>
      </c>
      <c r="P149" s="8">
        <f>'Data-Resource'!K3167</f>
        <v>503254</v>
      </c>
      <c r="Q149" s="8">
        <f>'Data-Resource'!I3672</f>
        <v>7.0517777328798067E-3</v>
      </c>
      <c r="R149" s="8">
        <f>'Data-Resource'!K3672</f>
        <v>1356106</v>
      </c>
      <c r="S149" s="8">
        <f>'Data-Resource'!I4177</f>
        <v>1.3693955696687642E-2</v>
      </c>
      <c r="T149" s="8">
        <f>'Data-Resource'!K4177</f>
        <v>801624</v>
      </c>
      <c r="U149" s="8">
        <f>'Data-Resource'!I4682</f>
        <v>1.9638648398146393E-3</v>
      </c>
      <c r="V149" s="8">
        <f>'Data-Resource'!K4682</f>
        <v>362008</v>
      </c>
      <c r="W149" s="8">
        <f>'Data-Resource'!I5187</f>
        <v>4.3737285672769619E-2</v>
      </c>
      <c r="X149" s="8">
        <f>'Data-Resource'!K5187</f>
        <v>18335212</v>
      </c>
      <c r="Y149" s="8">
        <f>'Data-Resource'!I5692</f>
        <v>3.7377166156982757E-3</v>
      </c>
      <c r="Z149" s="8">
        <f>'Data-Resource'!K5692</f>
        <v>2798911</v>
      </c>
      <c r="AA149" s="8">
        <f>'Data-Resource'!I6197</f>
        <v>-2.6595744680851237E-3</v>
      </c>
      <c r="AB149" s="8">
        <f>'Data-Resource'!K6197</f>
        <v>6519827</v>
      </c>
      <c r="AC149" s="8">
        <f>'Data-Resource'!I12257</f>
        <v>-1.6164383561644017E-2</v>
      </c>
      <c r="AD149" s="8">
        <f>'Data-Resource'!K12257</f>
        <v>364727</v>
      </c>
      <c r="AE149" s="8">
        <f>'Data-Resource'!I10742</f>
        <v>1.0091729357798208E-2</v>
      </c>
      <c r="AF149" s="8">
        <f>'Data-Resource'!K10742</f>
        <v>83657</v>
      </c>
      <c r="AG149" s="8">
        <f>'Data-Resource'!I11247</f>
        <v>-8.4031932773106924E-4</v>
      </c>
      <c r="AH149" s="8">
        <f>'Data-Resource'!K11247</f>
        <v>192407</v>
      </c>
      <c r="AI149" s="8">
        <f>'Data-Resource'!I8217</f>
        <v>-1.0550996483001156E-2</v>
      </c>
      <c r="AJ149" s="8">
        <f>'Data-Resource'!K8217</f>
        <v>219781</v>
      </c>
      <c r="AK149" s="8">
        <f>'Data-Resource'!I8722</f>
        <v>6.9930069930069392E-3</v>
      </c>
      <c r="AL149" s="8">
        <f>'Data-Resource'!K8722</f>
        <v>118463</v>
      </c>
      <c r="AM149" s="8">
        <f>'Data-Resource'!I9227</f>
        <v>-2.0795107033640004E-3</v>
      </c>
      <c r="AN149" s="8">
        <f>'Data-Resource'!K9227</f>
        <v>4716843</v>
      </c>
      <c r="AO149" s="8">
        <f>'Data-Resource'!I9732</f>
        <v>4.966937168326805E-3</v>
      </c>
      <c r="AP149" s="8">
        <f>'Data-Resource'!K9732</f>
        <v>487123</v>
      </c>
      <c r="AQ149" s="8">
        <f>'Data-Resource'!I10237</f>
        <v>-4.3142396218193152E-4</v>
      </c>
      <c r="AR149" s="8">
        <f>'Data-Resource'!K10237</f>
        <v>368431</v>
      </c>
    </row>
    <row r="150" spans="1:44" x14ac:dyDescent="0.3">
      <c r="A150" s="8" t="str">
        <f>'Data-Resource'!B138</f>
        <v>7-17-2019</v>
      </c>
      <c r="B150" s="8">
        <f>'Data-Resource'!I14783</f>
        <v>-7.1472870707679041E-3</v>
      </c>
      <c r="C150" s="8">
        <f>'Data-Resource'!I11753</f>
        <v>9.8458471812566169E-3</v>
      </c>
      <c r="D150" s="8">
        <f>'Data-Resource'!K11753</f>
        <v>4527192</v>
      </c>
      <c r="E150" s="8">
        <f>'Data-Resource'!I643</f>
        <v>0</v>
      </c>
      <c r="F150" s="8">
        <f>'Data-Resource'!K643</f>
        <v>381623</v>
      </c>
      <c r="G150" s="8">
        <f>'Data-Resource'!I1148</f>
        <v>5.3410423522209415E-3</v>
      </c>
      <c r="H150" s="8">
        <f>'Data-Resource'!K1148</f>
        <v>55053</v>
      </c>
      <c r="I150" s="8">
        <f>'Data-Resource'!I1653</f>
        <v>-4.8154230018515676E-3</v>
      </c>
      <c r="J150" s="8">
        <f>'Data-Resource'!K1653</f>
        <v>880421</v>
      </c>
      <c r="K150" s="8">
        <f>'Data-Resource'!I2158</f>
        <v>-1.409818528760632E-2</v>
      </c>
      <c r="L150" s="8">
        <f>'Data-Resource'!K2158</f>
        <v>2361309</v>
      </c>
      <c r="M150" s="8">
        <f>'Data-Resource'!I2663</f>
        <v>-2.1981907710211697E-3</v>
      </c>
      <c r="N150" s="8">
        <f>'Data-Resource'!K2663</f>
        <v>2027433</v>
      </c>
      <c r="O150" s="8">
        <f>'Data-Resource'!I3168</f>
        <v>4.2174790314193676E-3</v>
      </c>
      <c r="P150" s="8">
        <f>'Data-Resource'!K3168</f>
        <v>457303</v>
      </c>
      <c r="Q150" s="8">
        <f>'Data-Resource'!I3673</f>
        <v>-9.849335626045834E-3</v>
      </c>
      <c r="R150" s="8">
        <f>'Data-Resource'!K3673</f>
        <v>1025202</v>
      </c>
      <c r="S150" s="8">
        <f>'Data-Resource'!I4178</f>
        <v>-1.3527078932413424E-2</v>
      </c>
      <c r="T150" s="8">
        <f>'Data-Resource'!K4178</f>
        <v>462440</v>
      </c>
      <c r="U150" s="8">
        <f>'Data-Resource'!I4683</f>
        <v>7.8775897883651537E-4</v>
      </c>
      <c r="V150" s="8">
        <f>'Data-Resource'!K4683</f>
        <v>477426</v>
      </c>
      <c r="W150" s="8">
        <f>'Data-Resource'!I5188</f>
        <v>-1.930069930069948E-2</v>
      </c>
      <c r="X150" s="8">
        <f>'Data-Resource'!K5188</f>
        <v>13592958</v>
      </c>
      <c r="Y150" s="8">
        <f>'Data-Resource'!I5693</f>
        <v>-3.8877620013522038E-3</v>
      </c>
      <c r="Z150" s="8">
        <f>'Data-Resource'!K5693</f>
        <v>2172430</v>
      </c>
      <c r="AA150" s="8">
        <f>'Data-Resource'!I6198</f>
        <v>-5.2173913043477493E-3</v>
      </c>
      <c r="AB150" s="8">
        <f>'Data-Resource'!K6198</f>
        <v>8037530</v>
      </c>
      <c r="AC150" s="8">
        <f>'Data-Resource'!I12258</f>
        <v>-9.7221666666666082E-3</v>
      </c>
      <c r="AD150" s="8">
        <f>'Data-Resource'!K12258</f>
        <v>320329</v>
      </c>
      <c r="AE150" s="8">
        <f>'Data-Resource'!I10743</f>
        <v>-3.18766840106554E-3</v>
      </c>
      <c r="AF150" s="8">
        <f>'Data-Resource'!K10743</f>
        <v>86231</v>
      </c>
      <c r="AG150" s="8">
        <f>'Data-Resource'!I11248</f>
        <v>5.0504880454381416E-3</v>
      </c>
      <c r="AH150" s="8">
        <f>'Data-Resource'!K11248</f>
        <v>232160</v>
      </c>
      <c r="AI150" s="8">
        <f>'Data-Resource'!I8218</f>
        <v>-1.6528925619834777E-2</v>
      </c>
      <c r="AJ150" s="8">
        <f>'Data-Resource'!K8218</f>
        <v>242114</v>
      </c>
      <c r="AK150" s="8">
        <f>'Data-Resource'!I8723</f>
        <v>-6.2370684773998463E-3</v>
      </c>
      <c r="AL150" s="8">
        <f>'Data-Resource'!K8723</f>
        <v>118502</v>
      </c>
      <c r="AM150" s="8">
        <f>'Data-Resource'!I9228</f>
        <v>-1.5858851766430938E-3</v>
      </c>
      <c r="AN150" s="8">
        <f>'Data-Resource'!K9228</f>
        <v>6408873</v>
      </c>
      <c r="AO150" s="8">
        <f>'Data-Resource'!I9733</f>
        <v>-4.4138096551724704E-3</v>
      </c>
      <c r="AP150" s="8">
        <f>'Data-Resource'!K9733</f>
        <v>506259</v>
      </c>
      <c r="AQ150" s="8">
        <f>'Data-Resource'!I10238</f>
        <v>8.6395250246130344E-4</v>
      </c>
      <c r="AR150" s="8">
        <f>'Data-Resource'!K10238</f>
        <v>503754</v>
      </c>
    </row>
    <row r="151" spans="1:44" x14ac:dyDescent="0.3">
      <c r="A151" s="8" t="str">
        <f>'Data-Resource'!B139</f>
        <v>7-18-2019</v>
      </c>
      <c r="B151" s="8">
        <f>'Data-Resource'!I14784</f>
        <v>2.7487799477377748E-3</v>
      </c>
      <c r="C151" s="8">
        <f>'Data-Resource'!I11754</f>
        <v>1.4492754240952853E-2</v>
      </c>
      <c r="D151" s="8">
        <f>'Data-Resource'!K11754</f>
        <v>3329405</v>
      </c>
      <c r="E151" s="8">
        <f>'Data-Resource'!I644</f>
        <v>3.0249323843415769E-3</v>
      </c>
      <c r="F151" s="8">
        <f>'Data-Resource'!K644</f>
        <v>496325</v>
      </c>
      <c r="G151" s="8">
        <f>'Data-Resource'!I1149</f>
        <v>6.86494247757695E-3</v>
      </c>
      <c r="H151" s="8">
        <f>'Data-Resource'!K1149</f>
        <v>48779</v>
      </c>
      <c r="I151" s="8">
        <f>'Data-Resource'!I1654</f>
        <v>-1.3905121668597602E-3</v>
      </c>
      <c r="J151" s="8">
        <f>'Data-Resource'!K1654</f>
        <v>902128</v>
      </c>
      <c r="K151" s="8">
        <f>'Data-Resource'!I2159</f>
        <v>-2.640699785443255E-3</v>
      </c>
      <c r="L151" s="8">
        <f>'Data-Resource'!K2159</f>
        <v>2067697</v>
      </c>
      <c r="M151" s="8">
        <f>'Data-Resource'!I2664</f>
        <v>-5.7529612775958448E-3</v>
      </c>
      <c r="N151" s="8">
        <f>'Data-Resource'!K2664</f>
        <v>2115164</v>
      </c>
      <c r="O151" s="8">
        <f>'Data-Resource'!I3169</f>
        <v>-2.3386341938515425E-3</v>
      </c>
      <c r="P151" s="8">
        <f>'Data-Resource'!K3169</f>
        <v>365446</v>
      </c>
      <c r="Q151" s="8">
        <f>'Data-Resource'!I3674</f>
        <v>0</v>
      </c>
      <c r="R151" s="8">
        <f>'Data-Resource'!K3674</f>
        <v>1339503</v>
      </c>
      <c r="S151" s="8">
        <f>'Data-Resource'!I4179</f>
        <v>-3.2400835883363345E-3</v>
      </c>
      <c r="T151" s="8">
        <f>'Data-Resource'!K4179</f>
        <v>439219</v>
      </c>
      <c r="U151" s="8">
        <f>'Data-Resource'!I4684</f>
        <v>9.8308453034864039E-3</v>
      </c>
      <c r="V151" s="8">
        <f>'Data-Resource'!K4684</f>
        <v>507669</v>
      </c>
      <c r="W151" s="8">
        <f>'Data-Resource'!I5189</f>
        <v>3.8848920863309446E-3</v>
      </c>
      <c r="X151" s="8">
        <f>'Data-Resource'!K5189</f>
        <v>12585616</v>
      </c>
      <c r="Y151" s="8">
        <f>'Data-Resource'!I5694</f>
        <v>-3.056546102903701E-3</v>
      </c>
      <c r="Z151" s="8">
        <f>'Data-Resource'!K5694</f>
        <v>2034425</v>
      </c>
      <c r="AA151" s="8">
        <f>'Data-Resource'!I6199</f>
        <v>2.9879125356510874E-3</v>
      </c>
      <c r="AB151" s="8">
        <f>'Data-Resource'!K6199</f>
        <v>8602685</v>
      </c>
      <c r="AC151" s="8">
        <f>'Data-Resource'!I12259</f>
        <v>5.0704225352112189E-3</v>
      </c>
      <c r="AD151" s="8">
        <f>'Data-Resource'!K12259</f>
        <v>386836</v>
      </c>
      <c r="AE151" s="8">
        <f>'Data-Resource'!I10744</f>
        <v>2.3030860717708854E-3</v>
      </c>
      <c r="AF151" s="8">
        <f>'Data-Resource'!K10744</f>
        <v>78506</v>
      </c>
      <c r="AG151" s="8">
        <f>'Data-Resource'!I11249</f>
        <v>7.6206775210953415E-3</v>
      </c>
      <c r="AH151" s="8">
        <f>'Data-Resource'!K11249</f>
        <v>247980</v>
      </c>
      <c r="AI151" s="8">
        <f>'Data-Resource'!I8219</f>
        <v>-4.8192771084338455E-3</v>
      </c>
      <c r="AJ151" s="8">
        <f>'Data-Resource'!K8219</f>
        <v>184690</v>
      </c>
      <c r="AK151" s="8">
        <f>'Data-Resource'!I8724</f>
        <v>3.5038543133257185E-3</v>
      </c>
      <c r="AL151" s="8">
        <f>'Data-Resource'!K8724</f>
        <v>91058</v>
      </c>
      <c r="AM151" s="8">
        <f>'Data-Resource'!I9229</f>
        <v>8.4996920423749487E-3</v>
      </c>
      <c r="AN151" s="8">
        <f>'Data-Resource'!K9229</f>
        <v>4758254</v>
      </c>
      <c r="AO151" s="8">
        <f>'Data-Resource'!I9734</f>
        <v>-3.321289897191894E-3</v>
      </c>
      <c r="AP151" s="8">
        <f>'Data-Resource'!K9734</f>
        <v>619923</v>
      </c>
      <c r="AQ151" s="8">
        <f>'Data-Resource'!I10239</f>
        <v>1.7887887352762137E-2</v>
      </c>
      <c r="AR151" s="8">
        <f>'Data-Resource'!K10239</f>
        <v>626089</v>
      </c>
    </row>
    <row r="152" spans="1:44" x14ac:dyDescent="0.3">
      <c r="A152" s="8" t="str">
        <f>'Data-Resource'!B140</f>
        <v>7-19-2019</v>
      </c>
      <c r="B152" s="8">
        <f>'Data-Resource'!I14785</f>
        <v>-3.4601793770331242E-3</v>
      </c>
      <c r="C152" s="8">
        <f>'Data-Resource'!I11755</f>
        <v>0</v>
      </c>
      <c r="D152" s="8">
        <f>'Data-Resource'!K11755</f>
        <v>2987430</v>
      </c>
      <c r="E152" s="8">
        <f>'Data-Resource'!I645</f>
        <v>-9.0585719360566971E-3</v>
      </c>
      <c r="F152" s="8">
        <f>'Data-Resource'!K645</f>
        <v>553248</v>
      </c>
      <c r="G152" s="8">
        <f>'Data-Resource'!I1150</f>
        <v>-6.6435524195615171E-3</v>
      </c>
      <c r="H152" s="8">
        <f>'Data-Resource'!K1150</f>
        <v>66053</v>
      </c>
      <c r="I152" s="8">
        <f>'Data-Resource'!I1655</f>
        <v>-2.0818737566099276E-3</v>
      </c>
      <c r="J152" s="8">
        <f>'Data-Resource'!K1655</f>
        <v>1009194</v>
      </c>
      <c r="K152" s="8">
        <f>'Data-Resource'!I2160</f>
        <v>1.6446783739985636E-4</v>
      </c>
      <c r="L152" s="8">
        <f>'Data-Resource'!K2160</f>
        <v>2588639</v>
      </c>
      <c r="M152" s="8">
        <f>'Data-Resource'!I2665</f>
        <v>-6.7127034737374084E-4</v>
      </c>
      <c r="N152" s="8">
        <f>'Data-Resource'!K2665</f>
        <v>3075454</v>
      </c>
      <c r="O152" s="8">
        <f>'Data-Resource'!I3170</f>
        <v>-6.5482225154682794E-3</v>
      </c>
      <c r="P152" s="8">
        <f>'Data-Resource'!K3170</f>
        <v>353013</v>
      </c>
      <c r="Q152" s="8">
        <f>'Data-Resource'!I3675</f>
        <v>2.4092153344847096E-3</v>
      </c>
      <c r="R152" s="8">
        <f>'Data-Resource'!K3675</f>
        <v>1642181</v>
      </c>
      <c r="S152" s="8">
        <f>'Data-Resource'!I4180</f>
        <v>1.7781532900618662E-2</v>
      </c>
      <c r="T152" s="8">
        <f>'Data-Resource'!K4180</f>
        <v>911985</v>
      </c>
      <c r="U152" s="8">
        <f>'Data-Resource'!I4685</f>
        <v>3.8789761309066337E-3</v>
      </c>
      <c r="V152" s="8">
        <f>'Data-Resource'!K4685</f>
        <v>653462</v>
      </c>
      <c r="W152" s="8">
        <f>'Data-Resource'!I5190</f>
        <v>-2.3516078764697579E-2</v>
      </c>
      <c r="X152" s="8">
        <f>'Data-Resource'!K5190</f>
        <v>13992470</v>
      </c>
      <c r="Y152" s="8">
        <f>'Data-Resource'!I5695</f>
        <v>-3.5472635135136805E-3</v>
      </c>
      <c r="Z152" s="8">
        <f>'Data-Resource'!K5695</f>
        <v>2212092</v>
      </c>
      <c r="AA152" s="8">
        <f>'Data-Resource'!I6200</f>
        <v>-7.1670047329276234E-3</v>
      </c>
      <c r="AB152" s="8">
        <f>'Data-Resource'!K6200</f>
        <v>8969422</v>
      </c>
      <c r="AC152" s="8">
        <f>'Data-Resource'!I12260</f>
        <v>1.5386767810513034E-3</v>
      </c>
      <c r="AD152" s="8">
        <f>'Data-Resource'!K12260</f>
        <v>223734</v>
      </c>
      <c r="AE152" s="8">
        <f>'Data-Resource'!I10745</f>
        <v>1.1888459239439301E-2</v>
      </c>
      <c r="AF152" s="8">
        <f>'Data-Resource'!K10745</f>
        <v>90540</v>
      </c>
      <c r="AG152" s="8">
        <f>'Data-Resource'!I11250</f>
        <v>-1.6611793743990157E-3</v>
      </c>
      <c r="AH152" s="8">
        <f>'Data-Resource'!K11250</f>
        <v>248192</v>
      </c>
      <c r="AI152" s="8">
        <f>'Data-Resource'!I8220</f>
        <v>2.6634382566586033E-2</v>
      </c>
      <c r="AJ152" s="8">
        <f>'Data-Resource'!K8220</f>
        <v>187290</v>
      </c>
      <c r="AK152" s="8">
        <f>'Data-Resource'!I8725</f>
        <v>-1.388868055555528E-3</v>
      </c>
      <c r="AL152" s="8">
        <f>'Data-Resource'!K8725</f>
        <v>78030</v>
      </c>
      <c r="AM152" s="8">
        <f>'Data-Resource'!I9230</f>
        <v>4.8192771084337371E-3</v>
      </c>
      <c r="AN152" s="8">
        <f>'Data-Resource'!K9230</f>
        <v>6834913</v>
      </c>
      <c r="AO152" s="8">
        <f>'Data-Resource'!I9735</f>
        <v>3.042893499308399E-3</v>
      </c>
      <c r="AP152" s="8">
        <f>'Data-Resource'!K9735</f>
        <v>775661</v>
      </c>
      <c r="AQ152" s="8">
        <f>'Data-Resource'!I10240</f>
        <v>-1.3516357344763037E-2</v>
      </c>
      <c r="AR152" s="8">
        <f>'Data-Resource'!K10240</f>
        <v>393333</v>
      </c>
    </row>
    <row r="153" spans="1:44" x14ac:dyDescent="0.3">
      <c r="A153" s="8" t="str">
        <f>'Data-Resource'!B141</f>
        <v>7-22-2019</v>
      </c>
      <c r="B153" s="8">
        <f>'Data-Resource'!I14786</f>
        <v>3.7423947653063396E-3</v>
      </c>
      <c r="C153" s="8">
        <f>'Data-Resource'!I11756</f>
        <v>1.3790221479314755E-2</v>
      </c>
      <c r="D153" s="8">
        <f>'Data-Resource'!K11756</f>
        <v>3820150</v>
      </c>
      <c r="E153" s="8">
        <f>'Data-Resource'!I646</f>
        <v>1.8279591397849348E-2</v>
      </c>
      <c r="F153" s="8">
        <f>'Data-Resource'!K646</f>
        <v>507699</v>
      </c>
      <c r="G153" s="8">
        <f>'Data-Resource'!I1151</f>
        <v>-3.2031575352028194E-3</v>
      </c>
      <c r="H153" s="8">
        <f>'Data-Resource'!K1151</f>
        <v>24712</v>
      </c>
      <c r="I153" s="8">
        <f>'Data-Resource'!I1656</f>
        <v>-5.5632685057477732E-3</v>
      </c>
      <c r="J153" s="8">
        <f>'Data-Resource'!K1656</f>
        <v>703445</v>
      </c>
      <c r="K153" s="8">
        <f>'Data-Resource'!I2161</f>
        <v>5.7461500574619226E-3</v>
      </c>
      <c r="L153" s="8">
        <f>'Data-Resource'!K2161</f>
        <v>1945846</v>
      </c>
      <c r="M153" s="8">
        <f>'Data-Resource'!I2666</f>
        <v>1.0076754953363706E-3</v>
      </c>
      <c r="N153" s="8">
        <f>'Data-Resource'!K2666</f>
        <v>2260391</v>
      </c>
      <c r="O153" s="8">
        <f>'Data-Resource'!I3171</f>
        <v>9.4428704543366975E-3</v>
      </c>
      <c r="P153" s="8">
        <f>'Data-Resource'!K3171</f>
        <v>236617</v>
      </c>
      <c r="Q153" s="8">
        <f>'Data-Resource'!I3676</f>
        <v>1.6500599069871067E-3</v>
      </c>
      <c r="R153" s="8">
        <f>'Data-Resource'!K3676</f>
        <v>844578</v>
      </c>
      <c r="S153" s="8">
        <f>'Data-Resource'!I4181</f>
        <v>1.819093017993759E-2</v>
      </c>
      <c r="T153" s="8">
        <f>'Data-Resource'!K4181</f>
        <v>599047</v>
      </c>
      <c r="U153" s="8">
        <f>'Data-Resource'!I4686</f>
        <v>-3.109164544539324E-3</v>
      </c>
      <c r="V153" s="8">
        <f>'Data-Resource'!K4686</f>
        <v>552585</v>
      </c>
      <c r="W153" s="8">
        <f>'Data-Resource'!I5191</f>
        <v>3.623188405796984E-3</v>
      </c>
      <c r="X153" s="8">
        <f>'Data-Resource'!K5191</f>
        <v>9261556</v>
      </c>
      <c r="Y153" s="8">
        <f>'Data-Resource'!I5696</f>
        <v>-5.0864699898264603E-4</v>
      </c>
      <c r="Z153" s="8">
        <f>'Data-Resource'!K5696</f>
        <v>1401280</v>
      </c>
      <c r="AA153" s="8">
        <f>'Data-Resource'!I6201</f>
        <v>4.2355513048229765E-3</v>
      </c>
      <c r="AB153" s="8">
        <f>'Data-Resource'!K6201</f>
        <v>6956324</v>
      </c>
      <c r="AC153" s="8">
        <f>'Data-Resource'!I12261</f>
        <v>8.1005868184523041E-3</v>
      </c>
      <c r="AD153" s="8">
        <f>'Data-Resource'!K12261</f>
        <v>334067</v>
      </c>
      <c r="AE153" s="8">
        <f>'Data-Resource'!I10746</f>
        <v>-1.8123878814551597E-3</v>
      </c>
      <c r="AF153" s="8">
        <f>'Data-Resource'!K10746</f>
        <v>88578</v>
      </c>
      <c r="AG153" s="8">
        <f>'Data-Resource'!I11251</f>
        <v>2.4813399093243068E-3</v>
      </c>
      <c r="AH153" s="8">
        <f>'Data-Resource'!K11251</f>
        <v>224230</v>
      </c>
      <c r="AI153" s="8">
        <f>'Data-Resource'!I8221</f>
        <v>-1.8823529411764722E-2</v>
      </c>
      <c r="AJ153" s="8">
        <f>'Data-Resource'!K8221</f>
        <v>391082</v>
      </c>
      <c r="AK153" s="8">
        <f>'Data-Resource'!I8726</f>
        <v>-3.4867504945642193E-3</v>
      </c>
      <c r="AL153" s="8">
        <f>'Data-Resource'!K8726</f>
        <v>74846</v>
      </c>
      <c r="AM153" s="8">
        <f>'Data-Resource'!I9231</f>
        <v>2.4240969638785598E-2</v>
      </c>
      <c r="AN153" s="8">
        <f>'Data-Resource'!K9231</f>
        <v>5481711</v>
      </c>
      <c r="AO153" s="8">
        <f>'Data-Resource'!I9736</f>
        <v>4.9889635805642528E-3</v>
      </c>
      <c r="AP153" s="8">
        <f>'Data-Resource'!K9736</f>
        <v>430858</v>
      </c>
      <c r="AQ153" s="8">
        <f>'Data-Resource'!I10241</f>
        <v>1.3739780431954547E-2</v>
      </c>
      <c r="AR153" s="8">
        <f>'Data-Resource'!K10241</f>
        <v>297891</v>
      </c>
    </row>
    <row r="154" spans="1:44" x14ac:dyDescent="0.3">
      <c r="A154" s="8" t="str">
        <f>'Data-Resource'!B142</f>
        <v>7-23-2019</v>
      </c>
      <c r="B154" s="8">
        <f>'Data-Resource'!I14787</f>
        <v>8.5654405231576393E-3</v>
      </c>
      <c r="C154" s="8">
        <f>'Data-Resource'!I11757</f>
        <v>-1.3991770123118145E-2</v>
      </c>
      <c r="D154" s="8">
        <f>'Data-Resource'!K11757</f>
        <v>3470971</v>
      </c>
      <c r="E154" s="8">
        <f>'Data-Resource'!I647</f>
        <v>-4.921863037221523E-3</v>
      </c>
      <c r="F154" s="8">
        <f>'Data-Resource'!K647</f>
        <v>552539</v>
      </c>
      <c r="G154" s="8">
        <f>'Data-Resource'!I1152</f>
        <v>1.0354812253839149E-2</v>
      </c>
      <c r="H154" s="8">
        <f>'Data-Resource'!K1152</f>
        <v>45848</v>
      </c>
      <c r="I154" s="8">
        <f>'Data-Resource'!I1657</f>
        <v>1.3901899714059899E-3</v>
      </c>
      <c r="J154" s="8">
        <f>'Data-Resource'!K1657</f>
        <v>759997</v>
      </c>
      <c r="K154" s="8">
        <f>'Data-Resource'!I2162</f>
        <v>2.942603167101154E-2</v>
      </c>
      <c r="L154" s="8">
        <f>'Data-Resource'!K2162</f>
        <v>4854762</v>
      </c>
      <c r="M154" s="8">
        <f>'Data-Resource'!I2667</f>
        <v>1.6500033333333327E-2</v>
      </c>
      <c r="N154" s="8">
        <f>'Data-Resource'!K2667</f>
        <v>3056728</v>
      </c>
      <c r="O154" s="8">
        <f>'Data-Resource'!I3172</f>
        <v>3.2618731613641037E-3</v>
      </c>
      <c r="P154" s="8">
        <f>'Data-Resource'!K3172</f>
        <v>289129</v>
      </c>
      <c r="Q154" s="8">
        <f>'Data-Resource'!I3677</f>
        <v>2.7715947417875378E-2</v>
      </c>
      <c r="R154" s="8">
        <f>'Data-Resource'!K3677</f>
        <v>3530566</v>
      </c>
      <c r="S154" s="8">
        <f>'Data-Resource'!I4182</f>
        <v>7.66932085816764E-2</v>
      </c>
      <c r="T154" s="8">
        <f>'Data-Resource'!K4182</f>
        <v>2048672</v>
      </c>
      <c r="U154" s="8">
        <f>'Data-Resource'!I4687</f>
        <v>-1.0108887553240095E-2</v>
      </c>
      <c r="V154" s="8">
        <f>'Data-Resource'!K4687</f>
        <v>477516</v>
      </c>
      <c r="W154" s="8">
        <f>'Data-Resource'!I5192</f>
        <v>1.9142857142857166E-2</v>
      </c>
      <c r="X154" s="8">
        <f>'Data-Resource'!K5192</f>
        <v>12493082</v>
      </c>
      <c r="Y154" s="8">
        <f>'Data-Resource'!I5697</f>
        <v>2.2673435623466524E-2</v>
      </c>
      <c r="Z154" s="8">
        <f>'Data-Resource'!K5697</f>
        <v>3522158</v>
      </c>
      <c r="AA154" s="8">
        <f>'Data-Resource'!I6202</f>
        <v>-1.4905149051490773E-3</v>
      </c>
      <c r="AB154" s="8">
        <f>'Data-Resource'!K6202</f>
        <v>9428169</v>
      </c>
      <c r="AC154" s="8">
        <f>'Data-Resource'!I12262</f>
        <v>5.5419783873625979E-4</v>
      </c>
      <c r="AD154" s="8">
        <f>'Data-Resource'!K12262</f>
        <v>327925</v>
      </c>
      <c r="AE154" s="8">
        <f>'Data-Resource'!I10747</f>
        <v>7.1910382022471438E-3</v>
      </c>
      <c r="AF154" s="8">
        <f>'Data-Resource'!K10747</f>
        <v>117738</v>
      </c>
      <c r="AG154" s="8">
        <f>'Data-Resource'!I11252</f>
        <v>-9.8765102880657499E-3</v>
      </c>
      <c r="AH154" s="8">
        <f>'Data-Resource'!K11252</f>
        <v>344855</v>
      </c>
      <c r="AI154" s="8">
        <f>'Data-Resource'!I8222</f>
        <v>-3.5799522673032381E-3</v>
      </c>
      <c r="AJ154" s="8">
        <f>'Data-Resource'!K8222</f>
        <v>730930</v>
      </c>
      <c r="AK154" s="8">
        <f>'Data-Resource'!I8727</f>
        <v>-4.8950839160838812E-3</v>
      </c>
      <c r="AL154" s="8">
        <f>'Data-Resource'!K8727</f>
        <v>92327</v>
      </c>
      <c r="AM154" s="8">
        <f>'Data-Resource'!I9232</f>
        <v>1.7475339158427174E-2</v>
      </c>
      <c r="AN154" s="8">
        <f>'Data-Resource'!K9232</f>
        <v>11930070</v>
      </c>
      <c r="AO154" s="8">
        <f>'Data-Resource'!I9737</f>
        <v>8.4630251202737882E-3</v>
      </c>
      <c r="AP154" s="8">
        <f>'Data-Resource'!K9737</f>
        <v>793057</v>
      </c>
      <c r="AQ154" s="8">
        <f>'Data-Resource'!I10242</f>
        <v>1.3052610526315738E-2</v>
      </c>
      <c r="AR154" s="8">
        <f>'Data-Resource'!K10242</f>
        <v>481536</v>
      </c>
    </row>
    <row r="155" spans="1:44" x14ac:dyDescent="0.3">
      <c r="A155" s="8" t="str">
        <f>'Data-Resource'!B143</f>
        <v>7-24-2019</v>
      </c>
      <c r="B155" s="8">
        <f>'Data-Resource'!I14788</f>
        <v>9.8877748204910781E-4</v>
      </c>
      <c r="C155" s="8">
        <f>'Data-Resource'!I11758</f>
        <v>1.1730162893583546E-2</v>
      </c>
      <c r="D155" s="8">
        <f>'Data-Resource'!K11758</f>
        <v>3251477</v>
      </c>
      <c r="E155" s="8">
        <f>'Data-Resource'!I648</f>
        <v>-2.8263134920182825E-3</v>
      </c>
      <c r="F155" s="8">
        <f>'Data-Resource'!K648</f>
        <v>384261</v>
      </c>
      <c r="G155" s="8">
        <f>'Data-Resource'!I1153</f>
        <v>-4.9712942517059072E-3</v>
      </c>
      <c r="H155" s="8">
        <f>'Data-Resource'!K1153</f>
        <v>34009</v>
      </c>
      <c r="I155" s="8">
        <f>'Data-Resource'!I1658</f>
        <v>-4.6274871459281493E-3</v>
      </c>
      <c r="J155" s="8">
        <f>'Data-Resource'!K1658</f>
        <v>706076</v>
      </c>
      <c r="K155" s="8">
        <f>'Data-Resource'!I2163</f>
        <v>3.9301995923565359E-3</v>
      </c>
      <c r="L155" s="8">
        <f>'Data-Resource'!K2163</f>
        <v>2956366</v>
      </c>
      <c r="M155" s="8">
        <f>'Data-Resource'!I2668</f>
        <v>-1.8935684588171266E-2</v>
      </c>
      <c r="N155" s="8">
        <f>'Data-Resource'!K2668</f>
        <v>2151927</v>
      </c>
      <c r="O155" s="8">
        <f>'Data-Resource'!I3173</f>
        <v>-1.8999109935141693E-2</v>
      </c>
      <c r="P155" s="8">
        <f>'Data-Resource'!K3173</f>
        <v>458454</v>
      </c>
      <c r="Q155" s="8">
        <f>'Data-Resource'!I3678</f>
        <v>1.1997716102919777E-2</v>
      </c>
      <c r="R155" s="8">
        <f>'Data-Resource'!K3678</f>
        <v>2056967</v>
      </c>
      <c r="S155" s="8">
        <f>'Data-Resource'!I4183</f>
        <v>1.3178271317829489E-2</v>
      </c>
      <c r="T155" s="8">
        <f>'Data-Resource'!K4183</f>
        <v>1160126</v>
      </c>
      <c r="U155" s="8">
        <f>'Data-Resource'!I4688</f>
        <v>-4.7133227483113164E-3</v>
      </c>
      <c r="V155" s="8">
        <f>'Data-Resource'!K4688</f>
        <v>633712</v>
      </c>
      <c r="W155" s="8">
        <f>'Data-Resource'!I5193</f>
        <v>1.0535430798094873E-2</v>
      </c>
      <c r="X155" s="8">
        <f>'Data-Resource'!K5193</f>
        <v>25004151</v>
      </c>
      <c r="Y155" s="8">
        <f>'Data-Resource'!I5698</f>
        <v>8.9448735777661482E-3</v>
      </c>
      <c r="Z155" s="8">
        <f>'Data-Resource'!K5698</f>
        <v>2881136</v>
      </c>
      <c r="AA155" s="8">
        <f>'Data-Resource'!I6203</f>
        <v>1.3502565487448061E-4</v>
      </c>
      <c r="AB155" s="8">
        <f>'Data-Resource'!K6203</f>
        <v>7417550</v>
      </c>
      <c r="AC155" s="8">
        <f>'Data-Resource'!I12263</f>
        <v>8.3333055555554116E-3</v>
      </c>
      <c r="AD155" s="8">
        <f>'Data-Resource'!K12263</f>
        <v>467500</v>
      </c>
      <c r="AE155" s="8">
        <f>'Data-Resource'!I10748</f>
        <v>-2.2232103750078414E-3</v>
      </c>
      <c r="AF155" s="8">
        <f>'Data-Resource'!K10748</f>
        <v>112785</v>
      </c>
      <c r="AG155" s="8">
        <f>'Data-Resource'!I11253</f>
        <v>-6.6500745918512414E-3</v>
      </c>
      <c r="AH155" s="8">
        <f>'Data-Resource'!K11253</f>
        <v>215713</v>
      </c>
      <c r="AI155" s="8">
        <f>'Data-Resource'!I8223</f>
        <v>-2.3923444976076472E-2</v>
      </c>
      <c r="AJ155" s="8">
        <f>'Data-Resource'!K8223</f>
        <v>548161</v>
      </c>
      <c r="AK155" s="8">
        <f>'Data-Resource'!I8728</f>
        <v>4.9191636348734939E-3</v>
      </c>
      <c r="AL155" s="8">
        <f>'Data-Resource'!K8728</f>
        <v>108686</v>
      </c>
      <c r="AM155" s="8">
        <f>'Data-Resource'!I9233</f>
        <v>7.5697985082933163E-3</v>
      </c>
      <c r="AN155" s="8">
        <f>'Data-Resource'!K9233</f>
        <v>8101508</v>
      </c>
      <c r="AO155" s="8">
        <f>'Data-Resource'!I9738</f>
        <v>-9.7826250000001246E-3</v>
      </c>
      <c r="AP155" s="8">
        <f>'Data-Resource'!K9738</f>
        <v>617824</v>
      </c>
      <c r="AQ155" s="8">
        <f>'Data-Resource'!I10243</f>
        <v>-1.3073189865320332E-2</v>
      </c>
      <c r="AR155" s="8">
        <f>'Data-Resource'!K10243</f>
        <v>470171</v>
      </c>
    </row>
    <row r="156" spans="1:44" x14ac:dyDescent="0.3">
      <c r="A156" s="8" t="str">
        <f>'Data-Resource'!B144</f>
        <v>7-25-2019</v>
      </c>
      <c r="B156" s="8">
        <f>'Data-Resource'!I14789</f>
        <v>-1.7010145339683667E-2</v>
      </c>
      <c r="C156" s="8">
        <f>'Data-Resource'!I11759</f>
        <v>6.6115699747284215E-3</v>
      </c>
      <c r="D156" s="8">
        <f>'Data-Resource'!K11759</f>
        <v>4748844</v>
      </c>
      <c r="E156" s="8">
        <f>'Data-Resource'!I649</f>
        <v>-2.8218271604936681E-3</v>
      </c>
      <c r="F156" s="8">
        <f>'Data-Resource'!K649</f>
        <v>582607</v>
      </c>
      <c r="G156" s="8">
        <f>'Data-Resource'!I1154</f>
        <v>-1.3448163996311923E-2</v>
      </c>
      <c r="H156" s="8">
        <f>'Data-Resource'!K1154</f>
        <v>63748</v>
      </c>
      <c r="I156" s="8">
        <f>'Data-Resource'!I1659</f>
        <v>-1.5313238979118342E-2</v>
      </c>
      <c r="J156" s="8">
        <f>'Data-Resource'!K1659</f>
        <v>1415733</v>
      </c>
      <c r="K156" s="8">
        <f>'Data-Resource'!I2164</f>
        <v>-1.9375031249999997E-2</v>
      </c>
      <c r="L156" s="8">
        <f>'Data-Resource'!K2164</f>
        <v>4251511</v>
      </c>
      <c r="M156" s="8">
        <f>'Data-Resource'!I2669</f>
        <v>-2.1818181818181868E-2</v>
      </c>
      <c r="N156" s="8">
        <f>'Data-Resource'!K2669</f>
        <v>3196826</v>
      </c>
      <c r="O156" s="8">
        <f>'Data-Resource'!I3174</f>
        <v>-5.1788607865967231E-3</v>
      </c>
      <c r="P156" s="8">
        <f>'Data-Resource'!K3174</f>
        <v>423637</v>
      </c>
      <c r="Q156" s="8">
        <f>'Data-Resource'!I3679</f>
        <v>-1.9203498469267631E-2</v>
      </c>
      <c r="R156" s="8">
        <f>'Data-Resource'!K3679</f>
        <v>2011871</v>
      </c>
      <c r="S156" s="8">
        <f>'Data-Resource'!I4184</f>
        <v>-1.2122981122078491E-2</v>
      </c>
      <c r="T156" s="8">
        <f>'Data-Resource'!K4184</f>
        <v>1191035</v>
      </c>
      <c r="U156" s="8">
        <f>'Data-Resource'!I4689</f>
        <v>-2.3575874263261827E-3</v>
      </c>
      <c r="V156" s="8">
        <f>'Data-Resource'!K4689</f>
        <v>733043</v>
      </c>
      <c r="W156" s="8">
        <f>'Data-Resource'!I5194</f>
        <v>1.1095305832147885E-2</v>
      </c>
      <c r="X156" s="8">
        <f>'Data-Resource'!K5194</f>
        <v>29656342</v>
      </c>
      <c r="Y156" s="8">
        <f>'Data-Resource'!I5699</f>
        <v>-9.0119288550525815E-3</v>
      </c>
      <c r="Z156" s="8">
        <f>'Data-Resource'!K5699</f>
        <v>3627063</v>
      </c>
      <c r="AA156" s="8">
        <f>'Data-Resource'!I6204</f>
        <v>-1.4126193999730816E-2</v>
      </c>
      <c r="AB156" s="8">
        <f>'Data-Resource'!K6204</f>
        <v>11498271</v>
      </c>
      <c r="AC156" s="8">
        <f>'Data-Resource'!I12264</f>
        <v>-3.4302964717424001E-3</v>
      </c>
      <c r="AD156" s="8">
        <f>'Data-Resource'!K12264</f>
        <v>400089</v>
      </c>
      <c r="AE156" s="8">
        <f>'Data-Resource'!I10749</f>
        <v>-2.1529037218039476E-2</v>
      </c>
      <c r="AF156" s="8">
        <f>'Data-Resource'!K10749</f>
        <v>138378</v>
      </c>
      <c r="AG156" s="8">
        <f>'Data-Resource'!I11254</f>
        <v>-6.6610658894432099E-3</v>
      </c>
      <c r="AH156" s="8">
        <f>'Data-Resource'!K11254</f>
        <v>277116</v>
      </c>
      <c r="AI156" s="8">
        <f>'Data-Resource'!I8224</f>
        <v>4.7503045066991323E-2</v>
      </c>
      <c r="AJ156" s="8">
        <f>'Data-Resource'!K8224</f>
        <v>857043</v>
      </c>
      <c r="AK156" s="8">
        <f>'Data-Resource'!I8729</f>
        <v>-1.5309652372504916E-2</v>
      </c>
      <c r="AL156" s="8">
        <f>'Data-Resource'!K8729</f>
        <v>109554</v>
      </c>
      <c r="AM156" s="8">
        <f>'Data-Resource'!I9234</f>
        <v>-2.5288673705955167E-2</v>
      </c>
      <c r="AN156" s="8">
        <f>'Data-Resource'!K9234</f>
        <v>9720283</v>
      </c>
      <c r="AO156" s="8">
        <f>'Data-Resource'!I9739</f>
        <v>-2.5739385791696018E-2</v>
      </c>
      <c r="AP156" s="8">
        <f>'Data-Resource'!K9739</f>
        <v>1196985</v>
      </c>
      <c r="AQ156" s="8">
        <f>'Data-Resource'!I10244</f>
        <v>-1.9795800589837594E-2</v>
      </c>
      <c r="AR156" s="8">
        <f>'Data-Resource'!K10244</f>
        <v>476395</v>
      </c>
    </row>
    <row r="157" spans="1:44" x14ac:dyDescent="0.3">
      <c r="A157" s="8" t="str">
        <f>'Data-Resource'!B145</f>
        <v>7-26-2019</v>
      </c>
      <c r="B157" s="8">
        <f>'Data-Resource'!I14790</f>
        <v>4.532568179646243E-3</v>
      </c>
      <c r="C157" s="8">
        <f>'Data-Resource'!I11760</f>
        <v>-2.4550735493013348E-3</v>
      </c>
      <c r="D157" s="8">
        <f>'Data-Resource'!K11760</f>
        <v>2102159</v>
      </c>
      <c r="E157" s="8">
        <f>'Data-Resource'!I650</f>
        <v>2.875390718833172E-2</v>
      </c>
      <c r="F157" s="8">
        <f>'Data-Resource'!K650</f>
        <v>587670</v>
      </c>
      <c r="G157" s="8">
        <f>'Data-Resource'!I1155</f>
        <v>-2.4348805727419224E-3</v>
      </c>
      <c r="H157" s="8">
        <f>'Data-Resource'!K1155</f>
        <v>24591</v>
      </c>
      <c r="I157" s="8">
        <f>'Data-Resource'!I1660</f>
        <v>-2.3564090813822262E-4</v>
      </c>
      <c r="J157" s="8">
        <f>'Data-Resource'!K1660</f>
        <v>765147</v>
      </c>
      <c r="K157" s="8">
        <f>'Data-Resource'!I2165</f>
        <v>9.6958628038809602E-4</v>
      </c>
      <c r="L157" s="8">
        <f>'Data-Resource'!K2165</f>
        <v>2926531</v>
      </c>
      <c r="M157" s="8">
        <f>'Data-Resource'!I2670</f>
        <v>6.7227226890755965E-3</v>
      </c>
      <c r="N157" s="8">
        <f>'Data-Resource'!K2670</f>
        <v>2656656</v>
      </c>
      <c r="O157" s="8">
        <f>'Data-Resource'!I3175</f>
        <v>-2.352941176470611E-3</v>
      </c>
      <c r="P157" s="8">
        <f>'Data-Resource'!K3175</f>
        <v>271353</v>
      </c>
      <c r="Q157" s="8">
        <f>'Data-Resource'!I3680</f>
        <v>-8.6617442758080455E-3</v>
      </c>
      <c r="R157" s="8">
        <f>'Data-Resource'!K3680</f>
        <v>1265670</v>
      </c>
      <c r="S157" s="8">
        <f>'Data-Resource'!I4185</f>
        <v>-1.4717261206340308E-2</v>
      </c>
      <c r="T157" s="8">
        <f>'Data-Resource'!K4185</f>
        <v>618491</v>
      </c>
      <c r="U157" s="8">
        <f>'Data-Resource'!I4690</f>
        <v>5.1261355254069007E-3</v>
      </c>
      <c r="V157" s="8">
        <f>'Data-Resource'!K4690</f>
        <v>444053</v>
      </c>
      <c r="W157" s="8">
        <f>'Data-Resource'!I5195</f>
        <v>9.6426545660806308E-3</v>
      </c>
      <c r="X157" s="8">
        <f>'Data-Resource'!K5195</f>
        <v>15172160</v>
      </c>
      <c r="Y157" s="8">
        <f>'Data-Resource'!I5700</f>
        <v>-1.4829461684940282E-3</v>
      </c>
      <c r="Z157" s="8">
        <f>'Data-Resource'!K5700</f>
        <v>2016121</v>
      </c>
      <c r="AA157" s="8">
        <f>'Data-Resource'!I6205</f>
        <v>3.7868542061130425E-3</v>
      </c>
      <c r="AB157" s="8">
        <f>'Data-Resource'!K6205</f>
        <v>9270874</v>
      </c>
      <c r="AC157" s="8">
        <f>'Data-Resource'!I12265</f>
        <v>-1.1479971702353053E-2</v>
      </c>
      <c r="AD157" s="8">
        <f>'Data-Resource'!K12265</f>
        <v>576863</v>
      </c>
      <c r="AE157" s="8">
        <f>'Data-Resource'!I10750</f>
        <v>3.4044484329852659E-2</v>
      </c>
      <c r="AF157" s="8">
        <f>'Data-Resource'!K10750</f>
        <v>101810</v>
      </c>
      <c r="AG157" s="8">
        <f>'Data-Resource'!I11255</f>
        <v>1.7602664958837645E-2</v>
      </c>
      <c r="AH157" s="8">
        <f>'Data-Resource'!K11255</f>
        <v>257859</v>
      </c>
      <c r="AI157" s="8">
        <f>'Data-Resource'!I8225</f>
        <v>4.3023255813953609E-2</v>
      </c>
      <c r="AJ157" s="8">
        <f>'Data-Resource'!K8225</f>
        <v>489085</v>
      </c>
      <c r="AK157" s="8">
        <f>'Data-Resource'!I8730</f>
        <v>-7.0465823980221437E-4</v>
      </c>
      <c r="AL157" s="8">
        <f>'Data-Resource'!K8730</f>
        <v>84994</v>
      </c>
      <c r="AM157" s="8">
        <f>'Data-Resource'!I9235</f>
        <v>-2.1252797609216637E-3</v>
      </c>
      <c r="AN157" s="8">
        <f>'Data-Resource'!K9235</f>
        <v>5159713</v>
      </c>
      <c r="AO157" s="8">
        <f>'Data-Resource'!I9740</f>
        <v>5.5897151120084618E-3</v>
      </c>
      <c r="AP157" s="8">
        <f>'Data-Resource'!K9740</f>
        <v>737946</v>
      </c>
      <c r="AQ157" s="8">
        <f>'Data-Resource'!I10245</f>
        <v>-4.2329100529101921E-4</v>
      </c>
      <c r="AR157" s="8">
        <f>'Data-Resource'!K10245</f>
        <v>474917</v>
      </c>
    </row>
    <row r="158" spans="1:44" x14ac:dyDescent="0.3">
      <c r="A158" s="8" t="str">
        <f>'Data-Resource'!B146</f>
        <v>7-29-2019</v>
      </c>
      <c r="B158" s="8">
        <f>'Data-Resource'!I14791</f>
        <v>1.5469625196799191E-3</v>
      </c>
      <c r="C158" s="8">
        <f>'Data-Resource'!I11761</f>
        <v>6.9930484160036516E-3</v>
      </c>
      <c r="D158" s="8">
        <f>'Data-Resource'!K11761</f>
        <v>1507847</v>
      </c>
      <c r="E158" s="8">
        <f>'Data-Resource'!I651</f>
        <v>0</v>
      </c>
      <c r="F158" s="8">
        <f>'Data-Resource'!K651</f>
        <v>469155</v>
      </c>
      <c r="G158" s="8">
        <f>'Data-Resource'!I1156</f>
        <v>-7.7707606190295757E-3</v>
      </c>
      <c r="H158" s="8">
        <f>'Data-Resource'!K1156</f>
        <v>38342</v>
      </c>
      <c r="I158" s="8">
        <f>'Data-Resource'!I1661</f>
        <v>5.429622208267859E-3</v>
      </c>
      <c r="J158" s="8">
        <f>'Data-Resource'!K1661</f>
        <v>518526</v>
      </c>
      <c r="K158" s="8">
        <f>'Data-Resource'!I2166</f>
        <v>8.2657697201659591E-3</v>
      </c>
      <c r="L158" s="8">
        <f>'Data-Resource'!K2166</f>
        <v>1916241</v>
      </c>
      <c r="M158" s="8">
        <f>'Data-Resource'!I2671</f>
        <v>-9.5158594485522247E-3</v>
      </c>
      <c r="N158" s="8">
        <f>'Data-Resource'!K2671</f>
        <v>2213895</v>
      </c>
      <c r="O158" s="8">
        <f>'Data-Resource'!I3176</f>
        <v>1.182033096926712E-2</v>
      </c>
      <c r="P158" s="8">
        <f>'Data-Resource'!K3176</f>
        <v>258962</v>
      </c>
      <c r="Q158" s="8">
        <f>'Data-Resource'!I3681</f>
        <v>-7.3156281718247962E-4</v>
      </c>
      <c r="R158" s="8">
        <f>'Data-Resource'!K3681</f>
        <v>908630</v>
      </c>
      <c r="S158" s="8">
        <f>'Data-Resource'!I4186</f>
        <v>8.9062421874999548E-3</v>
      </c>
      <c r="T158" s="8">
        <f>'Data-Resource'!K4186</f>
        <v>581802</v>
      </c>
      <c r="U158" s="8">
        <f>'Data-Resource'!I4691</f>
        <v>-1.8547743138462747E-2</v>
      </c>
      <c r="V158" s="8">
        <f>'Data-Resource'!K4691</f>
        <v>785987</v>
      </c>
      <c r="W158" s="8">
        <f>'Data-Resource'!I5196</f>
        <v>-2.1156558533144431E-3</v>
      </c>
      <c r="X158" s="8">
        <f>'Data-Resource'!K5196</f>
        <v>8013672</v>
      </c>
      <c r="Y158" s="8">
        <f>'Data-Resource'!I5701</f>
        <v>3.9722278706463641E-3</v>
      </c>
      <c r="Z158" s="8">
        <f>'Data-Resource'!K5701</f>
        <v>1398496</v>
      </c>
      <c r="AA158" s="8">
        <f>'Data-Resource'!I6206</f>
        <v>1.3249464668094135E-2</v>
      </c>
      <c r="AB158" s="8">
        <f>'Data-Resource'!K6206</f>
        <v>16631183</v>
      </c>
      <c r="AC158" s="8">
        <f>'Data-Resource'!I12266</f>
        <v>4.6944416666666648E-2</v>
      </c>
      <c r="AD158" s="8">
        <f>'Data-Resource'!K12266</f>
        <v>1245967</v>
      </c>
      <c r="AE158" s="8">
        <f>'Data-Resource'!I10751</f>
        <v>2.6443632255010161E-3</v>
      </c>
      <c r="AF158" s="8">
        <f>'Data-Resource'!K10751</f>
        <v>127237</v>
      </c>
      <c r="AG158" s="8">
        <f>'Data-Resource'!I11256</f>
        <v>-1.4790419549397535E-2</v>
      </c>
      <c r="AH158" s="8">
        <f>'Data-Resource'!K11256</f>
        <v>196717</v>
      </c>
      <c r="AI158" s="8">
        <f>'Data-Resource'!I8226</f>
        <v>0</v>
      </c>
      <c r="AJ158" s="8">
        <f>'Data-Resource'!K8226</f>
        <v>225192</v>
      </c>
      <c r="AK158" s="8">
        <f>'Data-Resource'!I8731</f>
        <v>1.1291503414781256E-2</v>
      </c>
      <c r="AL158" s="8">
        <f>'Data-Resource'!K8731</f>
        <v>90253</v>
      </c>
      <c r="AM158" s="8">
        <f>'Data-Resource'!I9236</f>
        <v>-1.5445321307778828E-2</v>
      </c>
      <c r="AN158" s="8">
        <f>'Data-Resource'!K9236</f>
        <v>5595635</v>
      </c>
      <c r="AO158" s="8">
        <f>'Data-Resource'!I9741</f>
        <v>-1.9508975011447187E-3</v>
      </c>
      <c r="AP158" s="8">
        <f>'Data-Resource'!K9741</f>
        <v>594827</v>
      </c>
      <c r="AQ158" s="8">
        <f>'Data-Resource'!I10246</f>
        <v>3.1773247866409946E-3</v>
      </c>
      <c r="AR158" s="8">
        <f>'Data-Resource'!K10246</f>
        <v>264701</v>
      </c>
    </row>
    <row r="159" spans="1:44" x14ac:dyDescent="0.3">
      <c r="A159" s="8" t="str">
        <f>'Data-Resource'!B147</f>
        <v>7-30-2019</v>
      </c>
      <c r="B159" s="8">
        <f>'Data-Resource'!I14792</f>
        <v>-2.0244808565061979E-2</v>
      </c>
      <c r="C159" s="8">
        <f>'Data-Resource'!I11762</f>
        <v>-5.7283958376269034E-3</v>
      </c>
      <c r="D159" s="8">
        <f>'Data-Resource'!K11762</f>
        <v>5919041</v>
      </c>
      <c r="E159" s="8">
        <f>'Data-Resource'!I652</f>
        <v>-3.358148450237522E-2</v>
      </c>
      <c r="F159" s="8">
        <f>'Data-Resource'!K652</f>
        <v>744510</v>
      </c>
      <c r="G159" s="8">
        <f>'Data-Resource'!I1157</f>
        <v>-1.8438859298129589E-2</v>
      </c>
      <c r="H159" s="8">
        <f>'Data-Resource'!K1157</f>
        <v>63822</v>
      </c>
      <c r="I159" s="8">
        <f>'Data-Resource'!I1662</f>
        <v>-2.0389059656272093E-2</v>
      </c>
      <c r="J159" s="8">
        <f>'Data-Resource'!K1662</f>
        <v>1278666</v>
      </c>
      <c r="K159" s="8">
        <f>'Data-Resource'!I2167</f>
        <v>-2.5318481706772512E-2</v>
      </c>
      <c r="L159" s="8">
        <f>'Data-Resource'!K2167</f>
        <v>3196779</v>
      </c>
      <c r="M159" s="8">
        <f>'Data-Resource'!I2672</f>
        <v>-2.2905982905983016E-2</v>
      </c>
      <c r="N159" s="8">
        <f>'Data-Resource'!K2672</f>
        <v>6918351</v>
      </c>
      <c r="O159" s="8">
        <f>'Data-Resource'!I3177</f>
        <v>-1.4084694835680646E-3</v>
      </c>
      <c r="P159" s="8">
        <f>'Data-Resource'!K3177</f>
        <v>299499</v>
      </c>
      <c r="Q159" s="8">
        <f>'Data-Resource'!I3682</f>
        <v>-2.0863728904818718E-2</v>
      </c>
      <c r="R159" s="8">
        <f>'Data-Resource'!K3682</f>
        <v>1560448</v>
      </c>
      <c r="S159" s="8">
        <f>'Data-Resource'!I4187</f>
        <v>-2.1210292373273036E-2</v>
      </c>
      <c r="T159" s="8">
        <f>'Data-Resource'!K4187</f>
        <v>668676</v>
      </c>
      <c r="U159" s="8">
        <f>'Data-Resource'!I4692</f>
        <v>1.6051765907732912E-3</v>
      </c>
      <c r="V159" s="8">
        <f>'Data-Resource'!K4692</f>
        <v>546575</v>
      </c>
      <c r="W159" s="8">
        <f>'Data-Resource'!I5197</f>
        <v>-1.6400456360524736E-2</v>
      </c>
      <c r="X159" s="8">
        <f>'Data-Resource'!K5197</f>
        <v>19302614</v>
      </c>
      <c r="Y159" s="8">
        <f>'Data-Resource'!I5702</f>
        <v>-2.9673590504450884E-2</v>
      </c>
      <c r="Z159" s="8">
        <f>'Data-Resource'!K5702</f>
        <v>3705805</v>
      </c>
      <c r="AA159" s="8">
        <f>'Data-Resource'!I6207</f>
        <v>-1.7553121288108833E-2</v>
      </c>
      <c r="AB159" s="8">
        <f>'Data-Resource'!K6207</f>
        <v>10094814</v>
      </c>
      <c r="AC159" s="8">
        <f>'Data-Resource'!I12267</f>
        <v>5.5496564482029765E-3</v>
      </c>
      <c r="AD159" s="8">
        <f>'Data-Resource'!K12267</f>
        <v>893042</v>
      </c>
      <c r="AE159" s="8">
        <f>'Data-Resource'!I10752</f>
        <v>-5.7117880743818052E-3</v>
      </c>
      <c r="AF159" s="8">
        <f>'Data-Resource'!K10752</f>
        <v>108767</v>
      </c>
      <c r="AG159" s="8">
        <f>'Data-Resource'!I11257</f>
        <v>-2.0151150632261177E-2</v>
      </c>
      <c r="AH159" s="8">
        <f>'Data-Resource'!K11257</f>
        <v>425194</v>
      </c>
      <c r="AI159" s="8">
        <f>'Data-Resource'!I8227</f>
        <v>-3.3259423503325235E-3</v>
      </c>
      <c r="AJ159" s="8">
        <f>'Data-Resource'!K8227</f>
        <v>262625</v>
      </c>
      <c r="AK159" s="8">
        <f>'Data-Resource'!I8732</f>
        <v>-2.0166960636294265E-2</v>
      </c>
      <c r="AL159" s="8">
        <f>'Data-Resource'!K8732</f>
        <v>95584</v>
      </c>
      <c r="AM159" s="8">
        <f>'Data-Resource'!I9237</f>
        <v>-2.7104355723675977E-2</v>
      </c>
      <c r="AN159" s="8">
        <f>'Data-Resource'!K9237</f>
        <v>8816718</v>
      </c>
      <c r="AO159" s="8">
        <f>'Data-Resource'!I9742</f>
        <v>-1.9733119057246857E-2</v>
      </c>
      <c r="AP159" s="8">
        <f>'Data-Resource'!K9742</f>
        <v>1368139</v>
      </c>
      <c r="AQ159" s="8">
        <f>'Data-Resource'!I10247</f>
        <v>-2.942415807380588E-2</v>
      </c>
      <c r="AR159" s="8">
        <f>'Data-Resource'!K10247</f>
        <v>435906</v>
      </c>
    </row>
    <row r="160" spans="1:44" x14ac:dyDescent="0.3">
      <c r="A160" s="8" t="str">
        <f>'Data-Resource'!B148</f>
        <v>7-31-2019</v>
      </c>
      <c r="B160" s="8">
        <f>'Data-Resource'!I14793</f>
        <v>3.2883286341719334E-3</v>
      </c>
      <c r="C160" s="8">
        <f>'Data-Resource'!I11763</f>
        <v>1.6379606879605197E-3</v>
      </c>
      <c r="D160" s="8">
        <f>'Data-Resource'!K11763</f>
        <v>4115552</v>
      </c>
      <c r="E160" s="8">
        <f>'Data-Resource'!I653</f>
        <v>3.0427003558718829E-2</v>
      </c>
      <c r="F160" s="8">
        <f>'Data-Resource'!K653</f>
        <v>728725</v>
      </c>
      <c r="G160" s="8">
        <f>'Data-Resource'!I1158</f>
        <v>-1.3089097124688361E-2</v>
      </c>
      <c r="H160" s="8">
        <f>'Data-Resource'!K1158</f>
        <v>75782</v>
      </c>
      <c r="I160" s="8">
        <f>'Data-Resource'!I1663</f>
        <v>5.4957897252090509E-3</v>
      </c>
      <c r="J160" s="8">
        <f>'Data-Resource'!K1663</f>
        <v>801938</v>
      </c>
      <c r="K160" s="8">
        <f>'Data-Resource'!I2168</f>
        <v>1.9864095348452156E-3</v>
      </c>
      <c r="L160" s="8">
        <f>'Data-Resource'!K2168</f>
        <v>2317745</v>
      </c>
      <c r="M160" s="8">
        <f>'Data-Resource'!I2673</f>
        <v>3.414889924047005E-2</v>
      </c>
      <c r="N160" s="8">
        <f>'Data-Resource'!K2673</f>
        <v>4403693</v>
      </c>
      <c r="O160" s="8">
        <f>'Data-Resource'!I3178</f>
        <v>-5.2108288428945092E-3</v>
      </c>
      <c r="P160" s="8">
        <f>'Data-Resource'!K3178</f>
        <v>484763</v>
      </c>
      <c r="Q160" s="8">
        <f>'Data-Resource'!I3683</f>
        <v>-4.1722395444458906E-3</v>
      </c>
      <c r="R160" s="8">
        <f>'Data-Resource'!K3683</f>
        <v>1494495</v>
      </c>
      <c r="S160" s="8">
        <f>'Data-Resource'!I4188</f>
        <v>-7.978139715274405E-4</v>
      </c>
      <c r="T160" s="8">
        <f>'Data-Resource'!K4188</f>
        <v>469645</v>
      </c>
      <c r="U160" s="8">
        <f>'Data-Resource'!I4693</f>
        <v>9.9960013595521407E-3</v>
      </c>
      <c r="V160" s="8">
        <f>'Data-Resource'!K4693</f>
        <v>535432</v>
      </c>
      <c r="W160" s="8">
        <f>'Data-Resource'!I5198</f>
        <v>1.4409221902017173E-2</v>
      </c>
      <c r="X160" s="8">
        <f>'Data-Resource'!K5198</f>
        <v>19107360</v>
      </c>
      <c r="Y160" s="8">
        <f>'Data-Resource'!I5703</f>
        <v>4.9378511833817126E-3</v>
      </c>
      <c r="Z160" s="8">
        <f>'Data-Resource'!K5703</f>
        <v>2868311</v>
      </c>
      <c r="AA160" s="8">
        <f>'Data-Resource'!I6208</f>
        <v>-2.6809651474529661E-3</v>
      </c>
      <c r="AB160" s="8">
        <f>'Data-Resource'!K6208</f>
        <v>8050992</v>
      </c>
      <c r="AC160" s="8">
        <f>'Data-Resource'!I12268</f>
        <v>-3.0319272343791209E-3</v>
      </c>
      <c r="AD160" s="8">
        <f>'Data-Resource'!K12268</f>
        <v>423172</v>
      </c>
      <c r="AE160" s="8">
        <f>'Data-Resource'!I10753</f>
        <v>-2.2026431718062036E-3</v>
      </c>
      <c r="AF160" s="8">
        <f>'Data-Resource'!K10753</f>
        <v>87867</v>
      </c>
      <c r="AG160" s="8">
        <f>'Data-Resource'!I11258</f>
        <v>2.4291497975708575E-2</v>
      </c>
      <c r="AH160" s="8">
        <f>'Data-Resource'!K11258</f>
        <v>752073</v>
      </c>
      <c r="AI160" s="8">
        <f>'Data-Resource'!I8228</f>
        <v>-3.2222222222222124E-2</v>
      </c>
      <c r="AJ160" s="8">
        <f>'Data-Resource'!K8228</f>
        <v>309788</v>
      </c>
      <c r="AK160" s="8">
        <f>'Data-Resource'!I8733</f>
        <v>7.1073206916983664E-3</v>
      </c>
      <c r="AL160" s="8">
        <f>'Data-Resource'!K8733</f>
        <v>149075</v>
      </c>
      <c r="AM160" s="8">
        <f>'Data-Resource'!I9238</f>
        <v>-2.8123387150024051E-3</v>
      </c>
      <c r="AN160" s="8">
        <f>'Data-Resource'!K9238</f>
        <v>6600698</v>
      </c>
      <c r="AO160" s="8">
        <f>'Data-Resource'!I9743</f>
        <v>-1.6416609671665083E-2</v>
      </c>
      <c r="AP160" s="8">
        <f>'Data-Resource'!K9743</f>
        <v>737218</v>
      </c>
      <c r="AQ160" s="8">
        <f>'Data-Resource'!I10248</f>
        <v>-8.6462389314592399E-4</v>
      </c>
      <c r="AR160" s="8">
        <f>'Data-Resource'!K10248</f>
        <v>329254</v>
      </c>
    </row>
    <row r="161" spans="1:44" x14ac:dyDescent="0.3">
      <c r="A161" s="8" t="str">
        <f>'Data-Resource'!B149</f>
        <v>8-1-2019</v>
      </c>
      <c r="B161" s="8">
        <f>'Data-Resource'!I14794</f>
        <v>9.7604664957316005E-3</v>
      </c>
      <c r="C161" s="8">
        <f>'Data-Resource'!I11764</f>
        <v>2.1632693877550915E-2</v>
      </c>
      <c r="D161" s="8">
        <f>'Data-Resource'!K11764</f>
        <v>4487042</v>
      </c>
      <c r="E161" s="8">
        <f>'Data-Resource'!I654</f>
        <v>2.4723353054355978E-2</v>
      </c>
      <c r="F161" s="8">
        <f>'Data-Resource'!K654</f>
        <v>660847</v>
      </c>
      <c r="G161" s="8">
        <f>'Data-Resource'!I1159</f>
        <v>1.0296466699605331E-2</v>
      </c>
      <c r="H161" s="8">
        <f>'Data-Resource'!K1159</f>
        <v>47339</v>
      </c>
      <c r="I161" s="8">
        <f>'Data-Resource'!I1664</f>
        <v>1.0011947556614992E-2</v>
      </c>
      <c r="J161" s="8">
        <f>'Data-Resource'!K1664</f>
        <v>782809</v>
      </c>
      <c r="K161" s="8">
        <f>'Data-Resource'!I2169</f>
        <v>8.3056477025639317E-3</v>
      </c>
      <c r="L161" s="8">
        <f>'Data-Resource'!K2169</f>
        <v>2634549</v>
      </c>
      <c r="M161" s="8">
        <f>'Data-Resource'!I2674</f>
        <v>2.9738541436969392E-2</v>
      </c>
      <c r="N161" s="8">
        <f>'Data-Resource'!K2674</f>
        <v>4004091</v>
      </c>
      <c r="O161" s="8">
        <f>'Data-Resource'!I3179</f>
        <v>1.9065776566906018E-2</v>
      </c>
      <c r="P161" s="8">
        <f>'Data-Resource'!K3179</f>
        <v>438456</v>
      </c>
      <c r="Q161" s="8">
        <f>'Data-Resource'!I3684</f>
        <v>7.3134029850745802E-3</v>
      </c>
      <c r="R161" s="8">
        <f>'Data-Resource'!K3684</f>
        <v>1545801</v>
      </c>
      <c r="S161" s="8">
        <f>'Data-Resource'!I4189</f>
        <v>9.6511986376450986E-4</v>
      </c>
      <c r="T161" s="8">
        <f>'Data-Resource'!K4189</f>
        <v>572688</v>
      </c>
      <c r="U161" s="8">
        <f>'Data-Resource'!I4694</f>
        <v>4.7244094488189038E-2</v>
      </c>
      <c r="V161" s="8">
        <f>'Data-Resource'!K4694</f>
        <v>1074681</v>
      </c>
      <c r="W161" s="8">
        <f>'Data-Resource'!I5199</f>
        <v>7.3832173789577541E-3</v>
      </c>
      <c r="X161" s="8">
        <f>'Data-Resource'!K5199</f>
        <v>12610608</v>
      </c>
      <c r="Y161" s="8">
        <f>'Data-Resource'!I5704</f>
        <v>-1.6978267674762368E-3</v>
      </c>
      <c r="Z161" s="8">
        <f>'Data-Resource'!K5704</f>
        <v>3960588</v>
      </c>
      <c r="AA161" s="8">
        <f>'Data-Resource'!I6209</f>
        <v>1.1559139784946243E-2</v>
      </c>
      <c r="AB161" s="8">
        <f>'Data-Resource'!K6209</f>
        <v>10423002</v>
      </c>
      <c r="AC161" s="8">
        <f>'Data-Resource'!I12269</f>
        <v>8.1599627186122806E-3</v>
      </c>
      <c r="AD161" s="8">
        <f>'Data-Resource'!K12269</f>
        <v>483363</v>
      </c>
      <c r="AE161" s="8">
        <f>'Data-Resource'!I10754</f>
        <v>6.1837854995703276E-3</v>
      </c>
      <c r="AF161" s="8">
        <f>'Data-Resource'!K10754</f>
        <v>119373</v>
      </c>
      <c r="AG161" s="8">
        <f>'Data-Resource'!I11259</f>
        <v>2.9133826771653448E-2</v>
      </c>
      <c r="AH161" s="8">
        <f>'Data-Resource'!K11259</f>
        <v>600764</v>
      </c>
      <c r="AI161" s="8">
        <f>'Data-Resource'!I8229</f>
        <v>2.405498281786931E-2</v>
      </c>
      <c r="AJ161" s="8">
        <f>'Data-Resource'!K8229</f>
        <v>346445</v>
      </c>
      <c r="AK161" s="8">
        <f>'Data-Resource'!I8734</f>
        <v>1.4904230584992007E-2</v>
      </c>
      <c r="AL161" s="8">
        <f>'Data-Resource'!K8734</f>
        <v>121158</v>
      </c>
      <c r="AM161" s="8">
        <f>'Data-Resource'!I9239</f>
        <v>2.1861696007363838E-3</v>
      </c>
      <c r="AN161" s="8">
        <f>'Data-Resource'!K9239</f>
        <v>7260793</v>
      </c>
      <c r="AO161" s="8">
        <f>'Data-Resource'!I9744</f>
        <v>8.4009093255766661E-3</v>
      </c>
      <c r="AP161" s="8">
        <f>'Data-Resource'!K9744</f>
        <v>920864</v>
      </c>
      <c r="AQ161" s="8">
        <f>'Data-Resource'!I10249</f>
        <v>1.379309222651625E-2</v>
      </c>
      <c r="AR161" s="8">
        <f>'Data-Resource'!K10249</f>
        <v>467644</v>
      </c>
    </row>
    <row r="162" spans="1:44" x14ac:dyDescent="0.3">
      <c r="A162" s="8" t="str">
        <f>'Data-Resource'!B150</f>
        <v>8-2-2019</v>
      </c>
      <c r="B162" s="8">
        <f>'Data-Resource'!I14795</f>
        <v>-1.3398998822778228E-2</v>
      </c>
      <c r="C162" s="8">
        <f>'Data-Resource'!I11765</f>
        <v>8.0482494969817634E-3</v>
      </c>
      <c r="D162" s="8">
        <f>'Data-Resource'!K11765</f>
        <v>3963360</v>
      </c>
      <c r="E162" s="8">
        <f>'Data-Resource'!I655</f>
        <v>-3.6551744827586226E-2</v>
      </c>
      <c r="F162" s="8">
        <f>'Data-Resource'!K655</f>
        <v>1325777</v>
      </c>
      <c r="G162" s="8">
        <f>'Data-Resource'!I1160</f>
        <v>-2.1418348745333129E-2</v>
      </c>
      <c r="H162" s="8">
        <f>'Data-Resource'!K1160</f>
        <v>112705</v>
      </c>
      <c r="I162" s="8">
        <f>'Data-Resource'!I1665</f>
        <v>-1.7548048076923079E-2</v>
      </c>
      <c r="J162" s="8">
        <f>'Data-Resource'!K1665</f>
        <v>2061367</v>
      </c>
      <c r="K162" s="8">
        <f>'Data-Resource'!I2170</f>
        <v>-1.8381113294791012E-2</v>
      </c>
      <c r="L162" s="8">
        <f>'Data-Resource'!K2170</f>
        <v>6368821</v>
      </c>
      <c r="M162" s="8">
        <f>'Data-Resource'!I2675</f>
        <v>-2.6845604927704901E-2</v>
      </c>
      <c r="N162" s="8">
        <f>'Data-Resource'!K2675</f>
        <v>5276593</v>
      </c>
      <c r="O162" s="8">
        <f>'Data-Resource'!I3180</f>
        <v>-1.1283460484879321E-2</v>
      </c>
      <c r="P162" s="8">
        <f>'Data-Resource'!K3180</f>
        <v>558519</v>
      </c>
      <c r="Q162" s="8">
        <f>'Data-Resource'!I3685</f>
        <v>-1.7477218048151187E-2</v>
      </c>
      <c r="R162" s="8">
        <f>'Data-Resource'!K3685</f>
        <v>3893077</v>
      </c>
      <c r="S162" s="8">
        <f>'Data-Resource'!I4190</f>
        <v>5.4981339095457431E-3</v>
      </c>
      <c r="T162" s="8">
        <f>'Data-Resource'!K4190</f>
        <v>1069980</v>
      </c>
      <c r="U162" s="8">
        <f>'Data-Resource'!I4695</f>
        <v>-1.5890965534209378E-2</v>
      </c>
      <c r="V162" s="8">
        <f>'Data-Resource'!K4695</f>
        <v>753685</v>
      </c>
      <c r="W162" s="8">
        <f>'Data-Resource'!I5200</f>
        <v>2.2793687901811816E-2</v>
      </c>
      <c r="X162" s="8">
        <f>'Data-Resource'!K5200</f>
        <v>23327426</v>
      </c>
      <c r="Y162" s="8">
        <f>'Data-Resource'!I5705</f>
        <v>-1.5966644080758163E-2</v>
      </c>
      <c r="Z162" s="8">
        <f>'Data-Resource'!K5705</f>
        <v>6328283</v>
      </c>
      <c r="AA162" s="8">
        <f>'Data-Resource'!I6210</f>
        <v>-8.823529411764815E-3</v>
      </c>
      <c r="AB162" s="8">
        <f>'Data-Resource'!K6210</f>
        <v>14713155</v>
      </c>
      <c r="AC162" s="8">
        <f>'Data-Resource'!I12270</f>
        <v>-3.4182751358997985E-3</v>
      </c>
      <c r="AD162" s="8">
        <f>'Data-Resource'!K12270</f>
        <v>540967</v>
      </c>
      <c r="AE162" s="8">
        <f>'Data-Resource'!I10755</f>
        <v>-4.4546102449897443E-4</v>
      </c>
      <c r="AF162" s="8">
        <f>'Data-Resource'!K10755</f>
        <v>139086</v>
      </c>
      <c r="AG162" s="8">
        <f>'Data-Resource'!I11260</f>
        <v>-1.0980407843137323E-2</v>
      </c>
      <c r="AH162" s="8">
        <f>'Data-Resource'!K11260</f>
        <v>544493</v>
      </c>
      <c r="AI162" s="8">
        <f>'Data-Resource'!I8230</f>
        <v>-7.8828828828829134E-3</v>
      </c>
      <c r="AJ162" s="8">
        <f>'Data-Resource'!K8230</f>
        <v>283231</v>
      </c>
      <c r="AK162" s="8">
        <f>'Data-Resource'!I8735</f>
        <v>-6.3424526994694565E-3</v>
      </c>
      <c r="AL162" s="8">
        <f>'Data-Resource'!K8735</f>
        <v>129705</v>
      </c>
      <c r="AM162" s="8">
        <f>'Data-Resource'!I9240</f>
        <v>-1.7569313022303738E-2</v>
      </c>
      <c r="AN162" s="8">
        <f>'Data-Resource'!K9240</f>
        <v>13040349</v>
      </c>
      <c r="AO162" s="8">
        <f>'Data-Resource'!I9745</f>
        <v>-1.4723203509012862E-2</v>
      </c>
      <c r="AP162" s="8">
        <f>'Data-Resource'!K9745</f>
        <v>1675690</v>
      </c>
      <c r="AQ162" s="8">
        <f>'Data-Resource'!I10250</f>
        <v>-6.4277911475376943E-4</v>
      </c>
      <c r="AR162" s="8">
        <f>'Data-Resource'!K10250</f>
        <v>475597</v>
      </c>
    </row>
    <row r="163" spans="1:44" x14ac:dyDescent="0.3">
      <c r="A163" s="8" t="str">
        <f>'Data-Resource'!B151</f>
        <v>8-5-2019</v>
      </c>
      <c r="B163" s="8">
        <f>'Data-Resource'!I14796</f>
        <v>-8.4986321608638699E-3</v>
      </c>
      <c r="C163" s="8">
        <f>'Data-Resource'!I11766</f>
        <v>-2.0400000000000047E-2</v>
      </c>
      <c r="D163" s="8">
        <f>'Data-Resource'!K11766</f>
        <v>4311735</v>
      </c>
      <c r="E163" s="8">
        <f>'Data-Resource'!I656</f>
        <v>-2.6181861818181888E-2</v>
      </c>
      <c r="F163" s="8">
        <f>'Data-Resource'!K656</f>
        <v>1211892</v>
      </c>
      <c r="G163" s="8">
        <f>'Data-Resource'!I1161</f>
        <v>-1.9349569105691026E-2</v>
      </c>
      <c r="H163" s="8">
        <f>'Data-Resource'!K1161</f>
        <v>121798</v>
      </c>
      <c r="I163" s="8">
        <f>'Data-Resource'!I1666</f>
        <v>-1.0296597356654938E-2</v>
      </c>
      <c r="J163" s="8">
        <f>'Data-Resource'!K1666</f>
        <v>1642368</v>
      </c>
      <c r="K163" s="8">
        <f>'Data-Resource'!I2171</f>
        <v>-6.8420877192983173E-3</v>
      </c>
      <c r="L163" s="8">
        <f>'Data-Resource'!K2171</f>
        <v>4679929</v>
      </c>
      <c r="M163" s="8">
        <f>'Data-Resource'!I2676</f>
        <v>-2.7351915423278184E-2</v>
      </c>
      <c r="N163" s="8">
        <f>'Data-Resource'!K2676</f>
        <v>4523466</v>
      </c>
      <c r="O163" s="8">
        <f>'Data-Resource'!I3181</f>
        <v>-1.7619028571428656E-2</v>
      </c>
      <c r="P163" s="8">
        <f>'Data-Resource'!K3181</f>
        <v>459490</v>
      </c>
      <c r="Q163" s="8">
        <f>'Data-Resource'!I3686</f>
        <v>6.3192734015687978E-4</v>
      </c>
      <c r="R163" s="8">
        <f>'Data-Resource'!K3686</f>
        <v>2151237</v>
      </c>
      <c r="S163" s="8">
        <f>'Data-Resource'!I4191</f>
        <v>8.8435460687677596E-3</v>
      </c>
      <c r="T163" s="8">
        <f>'Data-Resource'!K4191</f>
        <v>738233</v>
      </c>
      <c r="U163" s="8">
        <f>'Data-Resource'!I4696</f>
        <v>-1.4660562592875185E-2</v>
      </c>
      <c r="V163" s="8">
        <f>'Data-Resource'!K4696</f>
        <v>535367</v>
      </c>
      <c r="W163" s="8">
        <f>'Data-Resource'!I5201</f>
        <v>-1.2336823985081078E-2</v>
      </c>
      <c r="X163" s="8">
        <f>'Data-Resource'!K5201</f>
        <v>19249330</v>
      </c>
      <c r="Y163" s="8">
        <f>'Data-Resource'!I5706</f>
        <v>-8.1822124446029338E-3</v>
      </c>
      <c r="Z163" s="8">
        <f>'Data-Resource'!K5706</f>
        <v>4423529</v>
      </c>
      <c r="AA163" s="8">
        <f>'Data-Resource'!I6211</f>
        <v>-4.8879837067210431E-3</v>
      </c>
      <c r="AB163" s="8">
        <f>'Data-Resource'!K6211</f>
        <v>12451315</v>
      </c>
      <c r="AC163" s="8">
        <f>'Data-Resource'!I12271</f>
        <v>-1.0358671428490042E-2</v>
      </c>
      <c r="AD163" s="8">
        <f>'Data-Resource'!K12271</f>
        <v>706146</v>
      </c>
      <c r="AE163" s="8">
        <f>'Data-Resource'!I10756</f>
        <v>-1.4611858447488588E-2</v>
      </c>
      <c r="AF163" s="8">
        <f>'Data-Resource'!K10756</f>
        <v>153761</v>
      </c>
      <c r="AG163" s="8">
        <f>'Data-Resource'!I11261</f>
        <v>-3.3546295001479168E-2</v>
      </c>
      <c r="AH163" s="8">
        <f>'Data-Resource'!K11261</f>
        <v>467814</v>
      </c>
      <c r="AI163" s="8">
        <f>'Data-Resource'!I8231</f>
        <v>-4.5819014891180891E-3</v>
      </c>
      <c r="AJ163" s="8">
        <f>'Data-Resource'!K8231</f>
        <v>199323</v>
      </c>
      <c r="AK163" s="8">
        <f>'Data-Resource'!I8736</f>
        <v>-4.2826978893919275E-3</v>
      </c>
      <c r="AL163" s="8">
        <f>'Data-Resource'!K8736</f>
        <v>136091</v>
      </c>
      <c r="AM163" s="8">
        <f>'Data-Resource'!I9241</f>
        <v>-1.5465141897302439E-2</v>
      </c>
      <c r="AN163" s="8">
        <f>'Data-Resource'!K9241</f>
        <v>12519359</v>
      </c>
      <c r="AO163" s="8">
        <f>'Data-Resource'!I9746</f>
        <v>2.7245526946107757E-2</v>
      </c>
      <c r="AP163" s="8">
        <f>'Data-Resource'!K9746</f>
        <v>1495653</v>
      </c>
      <c r="AQ163" s="8">
        <f>'Data-Resource'!I10251</f>
        <v>-6.2527165534126882E-3</v>
      </c>
      <c r="AR163" s="8">
        <f>'Data-Resource'!K10251</f>
        <v>437212</v>
      </c>
    </row>
    <row r="164" spans="1:44" x14ac:dyDescent="0.3">
      <c r="A164" s="8" t="str">
        <f>'Data-Resource'!B152</f>
        <v>8-6-2019</v>
      </c>
      <c r="B164" s="8">
        <f>'Data-Resource'!I14797</f>
        <v>-1.0462510696278142E-2</v>
      </c>
      <c r="C164" s="8">
        <f>'Data-Resource'!I11767</f>
        <v>2.290384364401463E-2</v>
      </c>
      <c r="D164" s="8">
        <f>'Data-Resource'!K11767</f>
        <v>4431954</v>
      </c>
      <c r="E164" s="8">
        <f>'Data-Resource'!I657</f>
        <v>1.8563207308782701E-3</v>
      </c>
      <c r="F164" s="8">
        <f>'Data-Resource'!K657</f>
        <v>766619</v>
      </c>
      <c r="G164" s="8">
        <f>'Data-Resource'!I1162</f>
        <v>-3.8167856907597528E-3</v>
      </c>
      <c r="H164" s="8">
        <f>'Data-Resource'!K1162</f>
        <v>72860</v>
      </c>
      <c r="I164" s="8">
        <f>'Data-Resource'!I1667</f>
        <v>-9.881423217828849E-3</v>
      </c>
      <c r="J164" s="8">
        <f>'Data-Resource'!K1667</f>
        <v>1106195</v>
      </c>
      <c r="K164" s="8">
        <f>'Data-Resource'!I2172</f>
        <v>-7.0261900579660233E-3</v>
      </c>
      <c r="L164" s="8">
        <f>'Data-Resource'!K2172</f>
        <v>3575530</v>
      </c>
      <c r="M164" s="8">
        <f>'Data-Resource'!I2677</f>
        <v>-8.9285714285714159E-3</v>
      </c>
      <c r="N164" s="8">
        <f>'Data-Resource'!K2677</f>
        <v>2626228</v>
      </c>
      <c r="O164" s="8">
        <f>'Data-Resource'!I3182</f>
        <v>4.362742156862745E-2</v>
      </c>
      <c r="P164" s="8">
        <f>'Data-Resource'!K3182</f>
        <v>882006</v>
      </c>
      <c r="Q164" s="8">
        <f>'Data-Resource'!I3687</f>
        <v>-1.7205998964672422E-2</v>
      </c>
      <c r="R164" s="8">
        <f>'Data-Resource'!K3687</f>
        <v>1779024</v>
      </c>
      <c r="S164" s="8">
        <f>'Data-Resource'!I4192</f>
        <v>-8.4245157984293346E-4</v>
      </c>
      <c r="T164" s="8">
        <f>'Data-Resource'!K4192</f>
        <v>510376</v>
      </c>
      <c r="U164" s="8">
        <f>'Data-Resource'!I4697</f>
        <v>-1.2578608787231318E-2</v>
      </c>
      <c r="V164" s="8">
        <f>'Data-Resource'!K4697</f>
        <v>706590</v>
      </c>
      <c r="W164" s="8">
        <f>'Data-Resource'!I5202</f>
        <v>-2.5934511735728864E-2</v>
      </c>
      <c r="X164" s="8">
        <f>'Data-Resource'!K5202</f>
        <v>15008920</v>
      </c>
      <c r="Y164" s="8">
        <f>'Data-Resource'!I5707</f>
        <v>4.9347548489688678E-3</v>
      </c>
      <c r="Z164" s="8">
        <f>'Data-Resource'!K5707</f>
        <v>5826113</v>
      </c>
      <c r="AA164" s="8">
        <f>'Data-Resource'!I6212</f>
        <v>-1.0169491525423763E-2</v>
      </c>
      <c r="AB164" s="8">
        <f>'Data-Resource'!K6212</f>
        <v>9466347</v>
      </c>
      <c r="AC164" s="8">
        <f>'Data-Resource'!I12272</f>
        <v>-1.5388768483024359E-2</v>
      </c>
      <c r="AD164" s="8">
        <f>'Data-Resource'!K12272</f>
        <v>634286</v>
      </c>
      <c r="AE164" s="8">
        <f>'Data-Resource'!I10757</f>
        <v>8.7800788016657808E-3</v>
      </c>
      <c r="AF164" s="8">
        <f>'Data-Resource'!K10757</f>
        <v>132291</v>
      </c>
      <c r="AG164" s="8">
        <f>'Data-Resource'!I11262</f>
        <v>2.2076826751371119E-2</v>
      </c>
      <c r="AH164" s="8">
        <f>'Data-Resource'!K11262</f>
        <v>511581</v>
      </c>
      <c r="AI164" s="8">
        <f>'Data-Resource'!I8232</f>
        <v>-1.1560693641618251E-3</v>
      </c>
      <c r="AJ164" s="8">
        <f>'Data-Resource'!K8232</f>
        <v>347173</v>
      </c>
      <c r="AK164" s="8">
        <f>'Data-Resource'!I8737</f>
        <v>-9.3525395683453447E-3</v>
      </c>
      <c r="AL164" s="8">
        <f>'Data-Resource'!K8737</f>
        <v>159069</v>
      </c>
      <c r="AM164" s="8">
        <f>'Data-Resource'!I9242</f>
        <v>1.2650221378873261E-4</v>
      </c>
      <c r="AN164" s="8">
        <f>'Data-Resource'!K9242</f>
        <v>5454488</v>
      </c>
      <c r="AO164" s="8">
        <f>'Data-Resource'!I9747</f>
        <v>-2.5535696194809738E-2</v>
      </c>
      <c r="AP164" s="8">
        <f>'Data-Resource'!K9747</f>
        <v>1009687</v>
      </c>
      <c r="AQ164" s="8">
        <f>'Data-Resource'!I10252</f>
        <v>5.4100845143925562E-3</v>
      </c>
      <c r="AR164" s="8">
        <f>'Data-Resource'!K10252</f>
        <v>497165</v>
      </c>
    </row>
    <row r="165" spans="1:44" x14ac:dyDescent="0.3">
      <c r="A165" s="8" t="str">
        <f>'Data-Resource'!B153</f>
        <v>8-7-2019</v>
      </c>
      <c r="B165" s="8">
        <f>'Data-Resource'!I14798</f>
        <v>1.1868465677262437E-3</v>
      </c>
      <c r="C165" s="8">
        <f>'Data-Resource'!I11768</f>
        <v>3.572846225770419E-3</v>
      </c>
      <c r="D165" s="8">
        <f>'Data-Resource'!K11768</f>
        <v>4269976</v>
      </c>
      <c r="E165" s="8">
        <f>'Data-Resource'!I658</f>
        <v>2.381802910556141E-3</v>
      </c>
      <c r="F165" s="8">
        <f>'Data-Resource'!K658</f>
        <v>804135</v>
      </c>
      <c r="G165" s="8">
        <f>'Data-Resource'!I1163</f>
        <v>5.2787777182246544E-3</v>
      </c>
      <c r="H165" s="8">
        <f>'Data-Resource'!K1163</f>
        <v>93992</v>
      </c>
      <c r="I165" s="8">
        <f>'Data-Resource'!I1668</f>
        <v>-1.5278101359703386E-2</v>
      </c>
      <c r="J165" s="8">
        <f>'Data-Resource'!K1668</f>
        <v>1379441</v>
      </c>
      <c r="K165" s="8">
        <f>'Data-Resource'!I2173</f>
        <v>-2.8099754620649954E-3</v>
      </c>
      <c r="L165" s="8">
        <f>'Data-Resource'!K2173</f>
        <v>3278518</v>
      </c>
      <c r="M165" s="8">
        <f>'Data-Resource'!I2678</f>
        <v>5.1089674883887166E-2</v>
      </c>
      <c r="N165" s="8">
        <f>'Data-Resource'!K2678</f>
        <v>6035531</v>
      </c>
      <c r="O165" s="8">
        <f>'Data-Resource'!I3183</f>
        <v>9.3720714912485879E-3</v>
      </c>
      <c r="P165" s="8">
        <f>'Data-Resource'!K3183</f>
        <v>456291</v>
      </c>
      <c r="Q165" s="8">
        <f>'Data-Resource'!I3688</f>
        <v>-9.409888207178899E-3</v>
      </c>
      <c r="R165" s="8">
        <f>'Data-Resource'!K3688</f>
        <v>1702435</v>
      </c>
      <c r="S165" s="8">
        <f>'Data-Resource'!I4193</f>
        <v>3.0165997324150193E-3</v>
      </c>
      <c r="T165" s="8">
        <f>'Data-Resource'!K4193</f>
        <v>709178</v>
      </c>
      <c r="U165" s="8">
        <f>'Data-Resource'!I4698</f>
        <v>6.3116607495070191E-3</v>
      </c>
      <c r="V165" s="8">
        <f>'Data-Resource'!K4698</f>
        <v>474032</v>
      </c>
      <c r="W165" s="8">
        <f>'Data-Resource'!I5203</f>
        <v>-3.1328136490660359E-2</v>
      </c>
      <c r="X165" s="8">
        <f>'Data-Resource'!K5203</f>
        <v>22937110</v>
      </c>
      <c r="Y165" s="8">
        <f>'Data-Resource'!I5708</f>
        <v>-1.9137439109253871E-3</v>
      </c>
      <c r="Z165" s="8">
        <f>'Data-Resource'!K5708</f>
        <v>3703868</v>
      </c>
      <c r="AA165" s="8">
        <f>'Data-Resource'!I6213</f>
        <v>-9.5628415300551912E-4</v>
      </c>
      <c r="AB165" s="8">
        <f>'Data-Resource'!K6213</f>
        <v>10282535</v>
      </c>
      <c r="AC165" s="8">
        <f>'Data-Resource'!I12273</f>
        <v>-7.2207082501169933E-3</v>
      </c>
      <c r="AD165" s="8">
        <f>'Data-Resource'!K12273</f>
        <v>649293</v>
      </c>
      <c r="AE165" s="8">
        <f>'Data-Resource'!I10758</f>
        <v>1.6356160390109231E-2</v>
      </c>
      <c r="AF165" s="8">
        <f>'Data-Resource'!K10758</f>
        <v>145070</v>
      </c>
      <c r="AG165" s="8">
        <f>'Data-Resource'!I11263</f>
        <v>1.2648268774703595E-2</v>
      </c>
      <c r="AH165" s="8">
        <f>'Data-Resource'!K11263</f>
        <v>418730</v>
      </c>
      <c r="AI165" s="8">
        <f>'Data-Resource'!I8233</f>
        <v>1.0380622837370226E-2</v>
      </c>
      <c r="AJ165" s="8">
        <f>'Data-Resource'!K8233</f>
        <v>187148</v>
      </c>
      <c r="AK165" s="8">
        <f>'Data-Resource'!I8738</f>
        <v>-1.44090054522562E-3</v>
      </c>
      <c r="AL165" s="8">
        <f>'Data-Resource'!K8738</f>
        <v>170856</v>
      </c>
      <c r="AM165" s="8">
        <f>'Data-Resource'!I9243</f>
        <v>5.7579171360621489E-3</v>
      </c>
      <c r="AN165" s="8">
        <f>'Data-Resource'!K9243</f>
        <v>6910828</v>
      </c>
      <c r="AO165" s="8">
        <f>'Data-Resource'!I9748</f>
        <v>-5.3381314826288226E-3</v>
      </c>
      <c r="AP165" s="8">
        <f>'Data-Resource'!K9748</f>
        <v>896951</v>
      </c>
      <c r="AQ165" s="8">
        <f>'Data-Resource'!I10253</f>
        <v>-9.2057377265198307E-3</v>
      </c>
      <c r="AR165" s="8">
        <f>'Data-Resource'!K10253</f>
        <v>604105</v>
      </c>
    </row>
    <row r="166" spans="1:44" x14ac:dyDescent="0.3">
      <c r="A166" s="8" t="str">
        <f>'Data-Resource'!B154</f>
        <v>8-8-2019</v>
      </c>
      <c r="B166" s="8">
        <f>'Data-Resource'!I14799</f>
        <v>7.8661205615133661E-3</v>
      </c>
      <c r="C166" s="8">
        <f>'Data-Resource'!I11769</f>
        <v>8.6307963907415082E-3</v>
      </c>
      <c r="D166" s="8">
        <f>'Data-Resource'!K11769</f>
        <v>3419841</v>
      </c>
      <c r="E166" s="8">
        <f>'Data-Resource'!I659</f>
        <v>1.1344298974734062E-2</v>
      </c>
      <c r="F166" s="8">
        <f>'Data-Resource'!K659</f>
        <v>1619870</v>
      </c>
      <c r="G166" s="8">
        <f>'Data-Resource'!I1164</f>
        <v>2.6332753804537316E-2</v>
      </c>
      <c r="H166" s="8">
        <f>'Data-Resource'!K1164</f>
        <v>95519</v>
      </c>
      <c r="I166" s="8">
        <f>'Data-Resource'!I1669</f>
        <v>2.233235732010023E-3</v>
      </c>
      <c r="J166" s="8">
        <f>'Data-Resource'!K1669</f>
        <v>1053979</v>
      </c>
      <c r="K166" s="8">
        <f>'Data-Resource'!I2174</f>
        <v>1.5627747872894431E-2</v>
      </c>
      <c r="L166" s="8">
        <f>'Data-Resource'!K2174</f>
        <v>4494426</v>
      </c>
      <c r="M166" s="8">
        <f>'Data-Resource'!I2679</f>
        <v>4.9325164116819371E-2</v>
      </c>
      <c r="N166" s="8">
        <f>'Data-Resource'!K2679</f>
        <v>6149225</v>
      </c>
      <c r="O166" s="8">
        <f>'Data-Resource'!I3184</f>
        <v>6.4426690024359705E-3</v>
      </c>
      <c r="P166" s="8">
        <f>'Data-Resource'!K3184</f>
        <v>360913</v>
      </c>
      <c r="Q166" s="8">
        <f>'Data-Resource'!I3689</f>
        <v>-4.933179503501057E-3</v>
      </c>
      <c r="R166" s="8">
        <f>'Data-Resource'!K3689</f>
        <v>1346719</v>
      </c>
      <c r="S166" s="8">
        <f>'Data-Resource'!I4194</f>
        <v>-6.3994778309282982E-3</v>
      </c>
      <c r="T166" s="8">
        <f>'Data-Resource'!K4194</f>
        <v>902247</v>
      </c>
      <c r="U166" s="8">
        <f>'Data-Resource'!I4699</f>
        <v>-8.4550803172138526E-3</v>
      </c>
      <c r="V166" s="8">
        <f>'Data-Resource'!K4699</f>
        <v>420571</v>
      </c>
      <c r="W166" s="8">
        <f>'Data-Resource'!I5204</f>
        <v>2.3961899092126718E-2</v>
      </c>
      <c r="X166" s="8">
        <f>'Data-Resource'!K5204</f>
        <v>17448791</v>
      </c>
      <c r="Y166" s="8">
        <f>'Data-Resource'!I5709</f>
        <v>1.4142807864780839E-2</v>
      </c>
      <c r="Z166" s="8">
        <f>'Data-Resource'!K5709</f>
        <v>3742077</v>
      </c>
      <c r="AA166" s="8">
        <f>'Data-Resource'!I6214</f>
        <v>3.3103448275862896E-3</v>
      </c>
      <c r="AB166" s="8">
        <f>'Data-Resource'!K6214</f>
        <v>11375607</v>
      </c>
      <c r="AC166" s="8">
        <f>'Data-Resource'!I12274</f>
        <v>-7.1174105424966659E-3</v>
      </c>
      <c r="AD166" s="8">
        <f>'Data-Resource'!K12274</f>
        <v>679463</v>
      </c>
      <c r="AE166" s="8">
        <f>'Data-Resource'!I10759</f>
        <v>3.0987163284298284E-2</v>
      </c>
      <c r="AF166" s="8">
        <f>'Data-Resource'!K10759</f>
        <v>160918</v>
      </c>
      <c r="AG166" s="8">
        <f>'Data-Resource'!I11264</f>
        <v>4.089496724251683E-2</v>
      </c>
      <c r="AH166" s="8">
        <f>'Data-Resource'!K11264</f>
        <v>725017</v>
      </c>
      <c r="AI166" s="8">
        <f>'Data-Resource'!I8234</f>
        <v>3.2954545454545354E-2</v>
      </c>
      <c r="AJ166" s="8">
        <f>'Data-Resource'!K8234</f>
        <v>254772</v>
      </c>
      <c r="AK166" s="8">
        <f>'Data-Resource'!I8739</f>
        <v>3.2093317340919726E-2</v>
      </c>
      <c r="AL166" s="8">
        <f>'Data-Resource'!K8739</f>
        <v>175758</v>
      </c>
      <c r="AM166" s="8">
        <f>'Data-Resource'!I9244</f>
        <v>1.4921845335240084E-2</v>
      </c>
      <c r="AN166" s="8">
        <f>'Data-Resource'!K9244</f>
        <v>6410599</v>
      </c>
      <c r="AO166" s="8">
        <f>'Data-Resource'!I9749</f>
        <v>5.8685448075778109E-3</v>
      </c>
      <c r="AP166" s="8">
        <f>'Data-Resource'!K9749</f>
        <v>905603</v>
      </c>
      <c r="AQ166" s="8">
        <f>'Data-Resource'!I10254</f>
        <v>1.6948728454474367E-3</v>
      </c>
      <c r="AR166" s="8">
        <f>'Data-Resource'!K10254</f>
        <v>710985</v>
      </c>
    </row>
    <row r="167" spans="1:44" x14ac:dyDescent="0.3">
      <c r="A167" s="8" t="str">
        <f>'Data-Resource'!B155</f>
        <v>8-9-2019</v>
      </c>
      <c r="B167" s="8">
        <f>'Data-Resource'!I14800</f>
        <v>-9.5724756566570226E-3</v>
      </c>
      <c r="C167" s="8">
        <f>'Data-Resource'!I11770</f>
        <v>5.4815581252326715E-3</v>
      </c>
      <c r="D167" s="8">
        <f>'Data-Resource'!K11770</f>
        <v>3191915</v>
      </c>
      <c r="E167" s="8">
        <f>'Data-Resource'!I660</f>
        <v>-1.944861870613071E-2</v>
      </c>
      <c r="F167" s="8">
        <f>'Data-Resource'!K660</f>
        <v>919820</v>
      </c>
      <c r="G167" s="8">
        <f>'Data-Resource'!I1165</f>
        <v>-1.2328101688571975E-2</v>
      </c>
      <c r="H167" s="8">
        <f>'Data-Resource'!K1165</f>
        <v>45498</v>
      </c>
      <c r="I167" s="8">
        <f>'Data-Resource'!I1670</f>
        <v>-1.1133151259440682E-2</v>
      </c>
      <c r="J167" s="8">
        <f>'Data-Resource'!K1670</f>
        <v>1188641</v>
      </c>
      <c r="K167" s="8">
        <f>'Data-Resource'!I2175</f>
        <v>-1.2027491202276747E-3</v>
      </c>
      <c r="L167" s="8">
        <f>'Data-Resource'!K2175</f>
        <v>2843298</v>
      </c>
      <c r="M167" s="8">
        <f>'Data-Resource'!I2680</f>
        <v>2.5710189674978255E-2</v>
      </c>
      <c r="N167" s="8">
        <f>'Data-Resource'!K2680</f>
        <v>11806526</v>
      </c>
      <c r="O167" s="8">
        <f>'Data-Resource'!I3185</f>
        <v>-8.219196347031936E-3</v>
      </c>
      <c r="P167" s="8">
        <f>'Data-Resource'!K3185</f>
        <v>410214</v>
      </c>
      <c r="Q167" s="8">
        <f>'Data-Resource'!I3690</f>
        <v>-1.881032124099161E-2</v>
      </c>
      <c r="R167" s="8">
        <f>'Data-Resource'!K3690</f>
        <v>2253975</v>
      </c>
      <c r="S167" s="8">
        <f>'Data-Resource'!I4195</f>
        <v>-3.6468006385851785E-2</v>
      </c>
      <c r="T167" s="8">
        <f>'Data-Resource'!K4195</f>
        <v>801430</v>
      </c>
      <c r="U167" s="8">
        <f>'Data-Resource'!I4700</f>
        <v>5.0821031261595456E-3</v>
      </c>
      <c r="V167" s="8">
        <f>'Data-Resource'!K4700</f>
        <v>432110</v>
      </c>
      <c r="W167" s="8">
        <f>'Data-Resource'!I5205</f>
        <v>-1.6245753950672015E-2</v>
      </c>
      <c r="X167" s="8">
        <f>'Data-Resource'!K5205</f>
        <v>17734648</v>
      </c>
      <c r="Y167" s="8">
        <f>'Data-Resource'!I5710</f>
        <v>-1.4604845360824788E-2</v>
      </c>
      <c r="Z167" s="8">
        <f>'Data-Resource'!K5710</f>
        <v>3892570</v>
      </c>
      <c r="AA167" s="8">
        <f>'Data-Resource'!I6215</f>
        <v>1.3840830449826099E-4</v>
      </c>
      <c r="AB167" s="8">
        <f>'Data-Resource'!K6215</f>
        <v>9622585</v>
      </c>
      <c r="AC167" s="8">
        <f>'Data-Resource'!I12275</f>
        <v>2.7679536608794634E-4</v>
      </c>
      <c r="AD167" s="8">
        <f>'Data-Resource'!K12275</f>
        <v>371876</v>
      </c>
      <c r="AE167" s="8">
        <f>'Data-Resource'!I10760</f>
        <v>1.0785159480778742E-2</v>
      </c>
      <c r="AF167" s="8">
        <f>'Data-Resource'!K10760</f>
        <v>140012</v>
      </c>
      <c r="AG167" s="8">
        <f>'Data-Resource'!I11265</f>
        <v>-3.1781255527531214E-2</v>
      </c>
      <c r="AH167" s="8">
        <f>'Data-Resource'!K11265</f>
        <v>526156</v>
      </c>
      <c r="AI167" s="8">
        <f>'Data-Resource'!I8235</f>
        <v>2.197802197802151E-3</v>
      </c>
      <c r="AJ167" s="8">
        <f>'Data-Resource'!K8235</f>
        <v>236205</v>
      </c>
      <c r="AK167" s="8">
        <f>'Data-Resource'!I8740</f>
        <v>2.1171701224525397E-3</v>
      </c>
      <c r="AL167" s="8">
        <f>'Data-Resource'!K8740</f>
        <v>135360</v>
      </c>
      <c r="AM167" s="8">
        <f>'Data-Resource'!I9245</f>
        <v>-2.0523964747072344E-2</v>
      </c>
      <c r="AN167" s="8">
        <f>'Data-Resource'!K9245</f>
        <v>4834625</v>
      </c>
      <c r="AO167" s="8">
        <f>'Data-Resource'!I9750</f>
        <v>-1.1081913288105786E-2</v>
      </c>
      <c r="AP167" s="8">
        <f>'Data-Resource'!K9750</f>
        <v>1063828</v>
      </c>
      <c r="AQ167" s="8">
        <f>'Data-Resource'!I10255</f>
        <v>0</v>
      </c>
      <c r="AR167" s="8">
        <f>'Data-Resource'!K10255</f>
        <v>484060</v>
      </c>
    </row>
    <row r="168" spans="1:44" x14ac:dyDescent="0.3">
      <c r="A168" s="8" t="str">
        <f>'Data-Resource'!B156</f>
        <v>8-12-2019</v>
      </c>
      <c r="B168" s="8">
        <f>'Data-Resource'!I14801</f>
        <v>-1.0285506930967775E-2</v>
      </c>
      <c r="C168" s="8">
        <f>'Data-Resource'!I11771</f>
        <v>-1.2446519348367137E-2</v>
      </c>
      <c r="D168" s="8">
        <f>'Data-Resource'!K11771</f>
        <v>2034710</v>
      </c>
      <c r="E168" s="8">
        <f>'Data-Resource'!I661</f>
        <v>2.6820383141763667E-3</v>
      </c>
      <c r="F168" s="8">
        <f>'Data-Resource'!K661</f>
        <v>463773</v>
      </c>
      <c r="G168" s="8">
        <f>'Data-Resource'!I1166</f>
        <v>-7.4484550106606326E-3</v>
      </c>
      <c r="H168" s="8">
        <f>'Data-Resource'!K1166</f>
        <v>42892</v>
      </c>
      <c r="I168" s="8">
        <f>'Data-Resource'!I1671</f>
        <v>7.4959517992219979E-4</v>
      </c>
      <c r="J168" s="8">
        <f>'Data-Resource'!K1671</f>
        <v>650754</v>
      </c>
      <c r="K168" s="8">
        <f>'Data-Resource'!I2176</f>
        <v>-8.885850991114181E-3</v>
      </c>
      <c r="L168" s="8">
        <f>'Data-Resource'!K2176</f>
        <v>1903955</v>
      </c>
      <c r="M168" s="8">
        <f>'Data-Resource'!I2681</f>
        <v>-1.9076953846153762E-2</v>
      </c>
      <c r="N168" s="8">
        <f>'Data-Resource'!K2681</f>
        <v>3128490</v>
      </c>
      <c r="O168" s="8">
        <f>'Data-Resource'!I3186</f>
        <v>1.591757445924407E-2</v>
      </c>
      <c r="P168" s="8">
        <f>'Data-Resource'!K3186</f>
        <v>311481</v>
      </c>
      <c r="Q168" s="8">
        <f>'Data-Resource'!I3691</f>
        <v>-7.0191970949786868E-3</v>
      </c>
      <c r="R168" s="8">
        <f>'Data-Resource'!K3691</f>
        <v>1084603</v>
      </c>
      <c r="S168" s="8">
        <f>'Data-Resource'!I4196</f>
        <v>-2.7003288216785552E-2</v>
      </c>
      <c r="T168" s="8">
        <f>'Data-Resource'!K4196</f>
        <v>654672</v>
      </c>
      <c r="U168" s="8">
        <f>'Data-Resource'!I4701</f>
        <v>-1.1983014519535514E-2</v>
      </c>
      <c r="V168" s="8">
        <f>'Data-Resource'!K4701</f>
        <v>249750</v>
      </c>
      <c r="W168" s="8">
        <f>'Data-Resource'!I5206</f>
        <v>-6.8511393903521775E-2</v>
      </c>
      <c r="X168" s="8">
        <f>'Data-Resource'!K5206</f>
        <v>18351945</v>
      </c>
      <c r="Y168" s="8">
        <f>'Data-Resource'!I5711</f>
        <v>-9.5485767204368487E-3</v>
      </c>
      <c r="Z168" s="8">
        <f>'Data-Resource'!K5711</f>
        <v>1803958</v>
      </c>
      <c r="AA168" s="8">
        <f>'Data-Resource'!I6216</f>
        <v>1.3831258644536387E-4</v>
      </c>
      <c r="AB168" s="8">
        <f>'Data-Resource'!K6216</f>
        <v>6509636</v>
      </c>
      <c r="AC168" s="8">
        <f>'Data-Resource'!I12276</f>
        <v>-9.635319762276268E-3</v>
      </c>
      <c r="AD168" s="8">
        <f>'Data-Resource'!K12276</f>
        <v>214101</v>
      </c>
      <c r="AE168" s="8">
        <f>'Data-Resource'!I10761</f>
        <v>-2.5401820813739096E-3</v>
      </c>
      <c r="AF168" s="8">
        <f>'Data-Resource'!K10761</f>
        <v>100336</v>
      </c>
      <c r="AG168" s="8">
        <f>'Data-Resource'!I11266</f>
        <v>-1.5706731958316435E-2</v>
      </c>
      <c r="AH168" s="8">
        <f>'Data-Resource'!K11266</f>
        <v>316583</v>
      </c>
      <c r="AI168" s="8">
        <f>'Data-Resource'!I8236</f>
        <v>1.4161220043573071E-2</v>
      </c>
      <c r="AJ168" s="8">
        <f>'Data-Resource'!K8236</f>
        <v>500658</v>
      </c>
      <c r="AK168" s="8">
        <f>'Data-Resource'!I8741</f>
        <v>5.5633030828240154E-3</v>
      </c>
      <c r="AL168" s="8">
        <f>'Data-Resource'!K8741</f>
        <v>156096</v>
      </c>
      <c r="AM168" s="8">
        <f>'Data-Resource'!I9246</f>
        <v>-1.6534047764849819E-2</v>
      </c>
      <c r="AN168" s="8">
        <f>'Data-Resource'!K9246</f>
        <v>3420197</v>
      </c>
      <c r="AO168" s="8">
        <f>'Data-Resource'!I9751</f>
        <v>1.4513788098694199E-3</v>
      </c>
      <c r="AP168" s="8">
        <f>'Data-Resource'!K9751</f>
        <v>655840</v>
      </c>
      <c r="AQ168" s="8">
        <f>'Data-Resource'!I10256</f>
        <v>-1.0471204188481683E-2</v>
      </c>
      <c r="AR168" s="8">
        <f>'Data-Resource'!K10256</f>
        <v>273152</v>
      </c>
    </row>
    <row r="169" spans="1:44" x14ac:dyDescent="0.3">
      <c r="A169" s="8" t="str">
        <f>'Data-Resource'!B157</f>
        <v>8-13-2019</v>
      </c>
      <c r="B169" s="8">
        <f>'Data-Resource'!I14802</f>
        <v>1.0081817777407088E-2</v>
      </c>
      <c r="C169" s="8">
        <f>'Data-Resource'!I11772</f>
        <v>-7.8744094488173962E-4</v>
      </c>
      <c r="D169" s="8">
        <f>'Data-Resource'!K11772</f>
        <v>3206206</v>
      </c>
      <c r="E169" s="8">
        <f>'Data-Resource'!I662</f>
        <v>3.2579763110305773E-3</v>
      </c>
      <c r="F169" s="8">
        <f>'Data-Resource'!K662</f>
        <v>739200</v>
      </c>
      <c r="G169" s="8">
        <f>'Data-Resource'!I1167</f>
        <v>1.8190615231658259E-2</v>
      </c>
      <c r="H169" s="8">
        <f>'Data-Resource'!K1167</f>
        <v>55250</v>
      </c>
      <c r="I169" s="8">
        <f>'Data-Resource'!I1672</f>
        <v>6.7013200294598618E-3</v>
      </c>
      <c r="J169" s="8">
        <f>'Data-Resource'!K1672</f>
        <v>1222083</v>
      </c>
      <c r="K169" s="8">
        <f>'Data-Resource'!I2177</f>
        <v>1.5930701298701219E-2</v>
      </c>
      <c r="L169" s="8">
        <f>'Data-Resource'!K2177</f>
        <v>3581840</v>
      </c>
      <c r="M169" s="8">
        <f>'Data-Resource'!I2682</f>
        <v>2.4605630138623578E-2</v>
      </c>
      <c r="N169" s="8">
        <f>'Data-Resource'!K2682</f>
        <v>4123261</v>
      </c>
      <c r="O169" s="8">
        <f>'Data-Resource'!I3187</f>
        <v>-4.151337561783543E-3</v>
      </c>
      <c r="P169" s="8">
        <f>'Data-Resource'!K3187</f>
        <v>446894</v>
      </c>
      <c r="Q169" s="8">
        <f>'Data-Resource'!I3692</f>
        <v>8.9256363636364012E-3</v>
      </c>
      <c r="R169" s="8">
        <f>'Data-Resource'!K3692</f>
        <v>2178685</v>
      </c>
      <c r="S169" s="8">
        <f>'Data-Resource'!I4197</f>
        <v>8.6517574680225213E-3</v>
      </c>
      <c r="T169" s="8">
        <f>'Data-Resource'!K4197</f>
        <v>1010581</v>
      </c>
      <c r="U169" s="8">
        <f>'Data-Resource'!I4702</f>
        <v>1.1713705309323321E-3</v>
      </c>
      <c r="V169" s="8">
        <f>'Data-Resource'!K4702</f>
        <v>421937</v>
      </c>
      <c r="W169" s="8">
        <f>'Data-Resource'!I5207</f>
        <v>2.6892109500805221E-2</v>
      </c>
      <c r="X169" s="8">
        <f>'Data-Resource'!K5207</f>
        <v>23583422</v>
      </c>
      <c r="Y169" s="8">
        <f>'Data-Resource'!I5712</f>
        <v>2.290352441520516E-2</v>
      </c>
      <c r="Z169" s="8">
        <f>'Data-Resource'!K5712</f>
        <v>3018800</v>
      </c>
      <c r="AA169" s="8">
        <f>'Data-Resource'!I6217</f>
        <v>7.0412812370563762E-3</v>
      </c>
      <c r="AB169" s="8">
        <f>'Data-Resource'!K6217</f>
        <v>12006227</v>
      </c>
      <c r="AC169" s="8">
        <f>'Data-Resource'!I12277</f>
        <v>-1.1139674450346144E-3</v>
      </c>
      <c r="AD169" s="8">
        <f>'Data-Resource'!K12277</f>
        <v>287442</v>
      </c>
      <c r="AE169" s="8">
        <f>'Data-Resource'!I10762</f>
        <v>1.0642827006628186E-2</v>
      </c>
      <c r="AF169" s="8">
        <f>'Data-Resource'!K10762</f>
        <v>130029</v>
      </c>
      <c r="AG169" s="8">
        <f>'Data-Resource'!I11267</f>
        <v>1.7450697497702731E-2</v>
      </c>
      <c r="AH169" s="8">
        <f>'Data-Resource'!K11267</f>
        <v>492820</v>
      </c>
      <c r="AI169" s="8">
        <f>'Data-Resource'!I8237</f>
        <v>0.05</v>
      </c>
      <c r="AJ169" s="8">
        <f>'Data-Resource'!K8237</f>
        <v>1833731</v>
      </c>
      <c r="AK169" s="8">
        <f>'Data-Resource'!I8742</f>
        <v>-4.8476248551645677E-3</v>
      </c>
      <c r="AL169" s="8">
        <f>'Data-Resource'!K8742</f>
        <v>152082</v>
      </c>
      <c r="AM169" s="8">
        <f>'Data-Resource'!I9247</f>
        <v>1.7196325058961133E-2</v>
      </c>
      <c r="AN169" s="8">
        <f>'Data-Resource'!K9247</f>
        <v>7260814</v>
      </c>
      <c r="AO169" s="8">
        <f>'Data-Resource'!I9752</f>
        <v>7.2505802987441028E-3</v>
      </c>
      <c r="AP169" s="8">
        <f>'Data-Resource'!K9752</f>
        <v>939368</v>
      </c>
      <c r="AQ169" s="8">
        <f>'Data-Resource'!I10257</f>
        <v>7.6271290756962963E-3</v>
      </c>
      <c r="AR169" s="8">
        <f>'Data-Resource'!K10257</f>
        <v>361743</v>
      </c>
    </row>
    <row r="170" spans="1:44" x14ac:dyDescent="0.3">
      <c r="A170" s="8" t="str">
        <f>'Data-Resource'!B158</f>
        <v>8-14-2019</v>
      </c>
      <c r="B170" s="8">
        <f>'Data-Resource'!I14803</f>
        <v>-2.2629092378016417E-2</v>
      </c>
      <c r="C170" s="8">
        <f>'Data-Resource'!I11773</f>
        <v>-3.5114320527285577E-3</v>
      </c>
      <c r="D170" s="8">
        <f>'Data-Resource'!K11773</f>
        <v>3338527</v>
      </c>
      <c r="E170" s="8">
        <f>'Data-Resource'!I663</f>
        <v>-2.5954209923664116E-2</v>
      </c>
      <c r="F170" s="8">
        <f>'Data-Resource'!K663</f>
        <v>705720</v>
      </c>
      <c r="G170" s="8">
        <f>'Data-Resource'!I1168</f>
        <v>-3.5335120936974107E-2</v>
      </c>
      <c r="H170" s="8">
        <f>'Data-Resource'!K1168</f>
        <v>54079</v>
      </c>
      <c r="I170" s="8">
        <f>'Data-Resource'!I1673</f>
        <v>-1.8516680493280712E-2</v>
      </c>
      <c r="J170" s="8">
        <f>'Data-Resource'!K1673</f>
        <v>1379736</v>
      </c>
      <c r="K170" s="8">
        <f>'Data-Resource'!I2178</f>
        <v>-2.367567745998431E-2</v>
      </c>
      <c r="L170" s="8">
        <f>'Data-Resource'!K2178</f>
        <v>3283316</v>
      </c>
      <c r="M170" s="8">
        <f>'Data-Resource'!I2683</f>
        <v>-2.053331227296009E-2</v>
      </c>
      <c r="N170" s="8">
        <f>'Data-Resource'!K2683</f>
        <v>3384068</v>
      </c>
      <c r="O170" s="8">
        <f>'Data-Resource'!I3188</f>
        <v>9.2335177497634264E-4</v>
      </c>
      <c r="P170" s="8">
        <f>'Data-Resource'!K3188</f>
        <v>364586</v>
      </c>
      <c r="Q170" s="8">
        <f>'Data-Resource'!I3693</f>
        <v>-2.4549918970537547E-2</v>
      </c>
      <c r="R170" s="8">
        <f>'Data-Resource'!K3693</f>
        <v>1972805</v>
      </c>
      <c r="S170" s="8">
        <f>'Data-Resource'!I4198</f>
        <v>-4.0852558452088079E-2</v>
      </c>
      <c r="T170" s="8">
        <f>'Data-Resource'!K4198</f>
        <v>923364</v>
      </c>
      <c r="U170" s="8">
        <f>'Data-Resource'!I4703</f>
        <v>-1.2815549514563129E-2</v>
      </c>
      <c r="V170" s="8">
        <f>'Data-Resource'!K4703</f>
        <v>413707</v>
      </c>
      <c r="W170" s="8">
        <f>'Data-Resource'!I5208</f>
        <v>-5.0125707102451338E-2</v>
      </c>
      <c r="X170" s="8">
        <f>'Data-Resource'!K5208</f>
        <v>22810474</v>
      </c>
      <c r="Y170" s="8">
        <f>'Data-Resource'!I5713</f>
        <v>-1.8627078302863028E-2</v>
      </c>
      <c r="Z170" s="8">
        <f>'Data-Resource'!K5713</f>
        <v>3418907</v>
      </c>
      <c r="AA170" s="8">
        <f>'Data-Resource'!I6218</f>
        <v>-4.9281314168376561E-3</v>
      </c>
      <c r="AB170" s="8">
        <f>'Data-Resource'!K6218</f>
        <v>9600211</v>
      </c>
      <c r="AC170" s="8">
        <f>'Data-Resource'!I12278</f>
        <v>-2.5249721829918775E-2</v>
      </c>
      <c r="AD170" s="8">
        <f>'Data-Resource'!K12278</f>
        <v>461660</v>
      </c>
      <c r="AE170" s="8">
        <f>'Data-Resource'!I10763</f>
        <v>-3.3712726080328357E-3</v>
      </c>
      <c r="AF170" s="8">
        <f>'Data-Resource'!K10763</f>
        <v>127960</v>
      </c>
      <c r="AG170" s="8">
        <f>'Data-Resource'!I11268</f>
        <v>-3.2616710123797354E-2</v>
      </c>
      <c r="AH170" s="8">
        <f>'Data-Resource'!K11268</f>
        <v>516266</v>
      </c>
      <c r="AI170" s="8">
        <f>'Data-Resource'!I8238</f>
        <v>-9.5969289827254941E-3</v>
      </c>
      <c r="AJ170" s="8">
        <f>'Data-Resource'!K8238</f>
        <v>952759</v>
      </c>
      <c r="AK170" s="8">
        <f>'Data-Resource'!I8743</f>
        <v>-7.6602085935846493E-3</v>
      </c>
      <c r="AL170" s="8">
        <f>'Data-Resource'!K8743</f>
        <v>163047</v>
      </c>
      <c r="AM170" s="8">
        <f>'Data-Resource'!I9248</f>
        <v>-5.6636085626911421E-2</v>
      </c>
      <c r="AN170" s="8">
        <f>'Data-Resource'!K9248</f>
        <v>9147894</v>
      </c>
      <c r="AO170" s="8">
        <f>'Data-Resource'!I9753</f>
        <v>-2.7191274728680281E-2</v>
      </c>
      <c r="AP170" s="8">
        <f>'Data-Resource'!K9753</f>
        <v>993914</v>
      </c>
      <c r="AQ170" s="8">
        <f>'Data-Resource'!I10258</f>
        <v>-1.7473726315789462E-2</v>
      </c>
      <c r="AR170" s="8">
        <f>'Data-Resource'!K10258</f>
        <v>522881</v>
      </c>
    </row>
    <row r="171" spans="1:44" x14ac:dyDescent="0.3">
      <c r="A171" s="8" t="str">
        <f>'Data-Resource'!B159</f>
        <v>8-15-2019</v>
      </c>
      <c r="B171" s="8">
        <f>'Data-Resource'!I14804</f>
        <v>-9.5283507498514983E-3</v>
      </c>
      <c r="C171" s="8">
        <f>'Data-Resource'!I11774</f>
        <v>-3.9184952978055269E-3</v>
      </c>
      <c r="D171" s="8">
        <f>'Data-Resource'!K11774</f>
        <v>2662364</v>
      </c>
      <c r="E171" s="8">
        <f>'Data-Resource'!I664</f>
        <v>1.1682944471165602E-3</v>
      </c>
      <c r="F171" s="8">
        <f>'Data-Resource'!K664</f>
        <v>800755</v>
      </c>
      <c r="G171" s="8">
        <f>'Data-Resource'!I1169</f>
        <v>2.6242413871700111E-3</v>
      </c>
      <c r="H171" s="8">
        <f>'Data-Resource'!K1169</f>
        <v>79940</v>
      </c>
      <c r="I171" s="8">
        <f>'Data-Resource'!I1674</f>
        <v>-7.1073206844803332E-4</v>
      </c>
      <c r="J171" s="8">
        <f>'Data-Resource'!K1674</f>
        <v>1254798</v>
      </c>
      <c r="K171" s="8">
        <f>'Data-Resource'!I2179</f>
        <v>-2.3457828383281129E-2</v>
      </c>
      <c r="L171" s="8">
        <f>'Data-Resource'!K2179</f>
        <v>4391184</v>
      </c>
      <c r="M171" s="8">
        <f>'Data-Resource'!I2684</f>
        <v>-1.5937500000000104E-2</v>
      </c>
      <c r="N171" s="8">
        <f>'Data-Resource'!K2684</f>
        <v>3198409</v>
      </c>
      <c r="O171" s="8">
        <f>'Data-Resource'!I3189</f>
        <v>1.1964979071054222E-2</v>
      </c>
      <c r="P171" s="8">
        <f>'Data-Resource'!K3189</f>
        <v>543573</v>
      </c>
      <c r="Q171" s="8">
        <f>'Data-Resource'!I3694</f>
        <v>-1.572955206591533E-2</v>
      </c>
      <c r="R171" s="8">
        <f>'Data-Resource'!K3694</f>
        <v>1934815</v>
      </c>
      <c r="S171" s="8">
        <f>'Data-Resource'!I4199</f>
        <v>-3.9645906690447187E-2</v>
      </c>
      <c r="T171" s="8">
        <f>'Data-Resource'!K4199</f>
        <v>1003733</v>
      </c>
      <c r="U171" s="8">
        <f>'Data-Resource'!I4704</f>
        <v>1.5741597424440707E-3</v>
      </c>
      <c r="V171" s="8">
        <f>'Data-Resource'!K4704</f>
        <v>527652</v>
      </c>
      <c r="W171" s="8">
        <f>'Data-Resource'!I5209</f>
        <v>-3.2401315789473736E-2</v>
      </c>
      <c r="X171" s="8">
        <f>'Data-Resource'!K5209</f>
        <v>25283013</v>
      </c>
      <c r="Y171" s="8">
        <f>'Data-Resource'!I5714</f>
        <v>-7.2093900900085184E-3</v>
      </c>
      <c r="Z171" s="8">
        <f>'Data-Resource'!K5714</f>
        <v>3524697</v>
      </c>
      <c r="AA171" s="8">
        <f>'Data-Resource'!I6219</f>
        <v>9.9282956425812609E-3</v>
      </c>
      <c r="AB171" s="8">
        <f>'Data-Resource'!K6219</f>
        <v>11289169</v>
      </c>
      <c r="AC171" s="8">
        <f>'Data-Resource'!I12279</f>
        <v>-4.5486852750157352E-3</v>
      </c>
      <c r="AD171" s="8">
        <f>'Data-Resource'!K12279</f>
        <v>394642</v>
      </c>
      <c r="AE171" s="8">
        <f>'Data-Resource'!I10764</f>
        <v>-8.4244736754294179E-4</v>
      </c>
      <c r="AF171" s="8">
        <f>'Data-Resource'!K10764</f>
        <v>172445</v>
      </c>
      <c r="AG171" s="8">
        <f>'Data-Resource'!I11269</f>
        <v>-1.2967291549933294E-2</v>
      </c>
      <c r="AH171" s="8">
        <f>'Data-Resource'!K11269</f>
        <v>350252</v>
      </c>
      <c r="AI171" s="8">
        <f>'Data-Resource'!I8239</f>
        <v>-2.7237354085603051E-2</v>
      </c>
      <c r="AJ171" s="8">
        <f>'Data-Resource'!K8239</f>
        <v>906522</v>
      </c>
      <c r="AK171" s="8">
        <f>'Data-Resource'!I8744</f>
        <v>-4.8950839160838812E-3</v>
      </c>
      <c r="AL171" s="8">
        <f>'Data-Resource'!K8744</f>
        <v>138392</v>
      </c>
      <c r="AM171" s="8">
        <f>'Data-Resource'!I9249</f>
        <v>-4.0129032258064509E-2</v>
      </c>
      <c r="AN171" s="8">
        <f>'Data-Resource'!K9249</f>
        <v>11383393</v>
      </c>
      <c r="AO171" s="8">
        <f>'Data-Resource'!I9754</f>
        <v>-5.3285614681548984E-3</v>
      </c>
      <c r="AP171" s="8">
        <f>'Data-Resource'!K9754</f>
        <v>849398</v>
      </c>
      <c r="AQ171" s="8">
        <f>'Data-Resource'!I10259</f>
        <v>-4.7230891059214901E-3</v>
      </c>
      <c r="AR171" s="8">
        <f>'Data-Resource'!K10259</f>
        <v>484357</v>
      </c>
    </row>
    <row r="172" spans="1:44" x14ac:dyDescent="0.3">
      <c r="A172" s="8" t="str">
        <f>'Data-Resource'!B160</f>
        <v>8-16-2019</v>
      </c>
      <c r="B172" s="8">
        <f>'Data-Resource'!I14805</f>
        <v>8.9078574536290978E-3</v>
      </c>
      <c r="C172" s="8">
        <f>'Data-Resource'!I11775</f>
        <v>2.7450980392157813E-3</v>
      </c>
      <c r="D172" s="8">
        <f>'Data-Resource'!K11775</f>
        <v>3103608</v>
      </c>
      <c r="E172" s="8">
        <f>'Data-Resource'!I665</f>
        <v>3.1141222992789224E-3</v>
      </c>
      <c r="F172" s="8">
        <f>'Data-Resource'!K665</f>
        <v>631699</v>
      </c>
      <c r="G172" s="8">
        <f>'Data-Resource'!I1170</f>
        <v>-1.7863104324030335E-3</v>
      </c>
      <c r="H172" s="8">
        <f>'Data-Resource'!K1170</f>
        <v>50831</v>
      </c>
      <c r="I172" s="8">
        <f>'Data-Resource'!I1675</f>
        <v>1.0890580152671693E-2</v>
      </c>
      <c r="J172" s="8">
        <f>'Data-Resource'!K1675</f>
        <v>1184611</v>
      </c>
      <c r="K172" s="8">
        <f>'Data-Resource'!I2180</f>
        <v>6.7291835181655293E-3</v>
      </c>
      <c r="L172" s="8">
        <f>'Data-Resource'!K2180</f>
        <v>2818232</v>
      </c>
      <c r="M172" s="8">
        <f>'Data-Resource'!I2685</f>
        <v>9.3735194696602953E-3</v>
      </c>
      <c r="N172" s="8">
        <f>'Data-Resource'!K2685</f>
        <v>3622122</v>
      </c>
      <c r="O172" s="8">
        <f>'Data-Resource'!I3190</f>
        <v>4.5477945761122202E-4</v>
      </c>
      <c r="P172" s="8">
        <f>'Data-Resource'!K3190</f>
        <v>455926</v>
      </c>
      <c r="Q172" s="8">
        <f>'Data-Resource'!I3695</f>
        <v>9.1494578109115252E-3</v>
      </c>
      <c r="R172" s="8">
        <f>'Data-Resource'!K3695</f>
        <v>1625628</v>
      </c>
      <c r="S172" s="8">
        <f>'Data-Resource'!I4200</f>
        <v>1.1807322752065863E-2</v>
      </c>
      <c r="T172" s="8">
        <f>'Data-Resource'!K4200</f>
        <v>893680</v>
      </c>
      <c r="U172" s="8">
        <f>'Data-Resource'!I4705</f>
        <v>1.255885380598348E-2</v>
      </c>
      <c r="V172" s="8">
        <f>'Data-Resource'!K4705</f>
        <v>698188</v>
      </c>
      <c r="W172" s="8">
        <f>'Data-Resource'!I5210</f>
        <v>4.8153819976178409E-2</v>
      </c>
      <c r="X172" s="8">
        <f>'Data-Resource'!K5210</f>
        <v>37480692</v>
      </c>
      <c r="Y172" s="8">
        <f>'Data-Resource'!I5715</f>
        <v>9.5373016438465453E-3</v>
      </c>
      <c r="Z172" s="8">
        <f>'Data-Resource'!K5715</f>
        <v>3032956</v>
      </c>
      <c r="AA172" s="8">
        <f>'Data-Resource'!I6220</f>
        <v>1.5420305676855796E-2</v>
      </c>
      <c r="AB172" s="8">
        <f>'Data-Resource'!K6220</f>
        <v>11908927</v>
      </c>
      <c r="AC172" s="8">
        <f>'Data-Resource'!I12280</f>
        <v>2.8368226950354469E-3</v>
      </c>
      <c r="AD172" s="8">
        <f>'Data-Resource'!K12280</f>
        <v>350353</v>
      </c>
      <c r="AE172" s="8">
        <f>'Data-Resource'!I10765</f>
        <v>1.9425637422816965E-2</v>
      </c>
      <c r="AF172" s="8">
        <f>'Data-Resource'!K10765</f>
        <v>124851</v>
      </c>
      <c r="AG172" s="8">
        <f>'Data-Resource'!I11270</f>
        <v>1.1547344644219205E-2</v>
      </c>
      <c r="AH172" s="8">
        <f>'Data-Resource'!K11270</f>
        <v>396385</v>
      </c>
      <c r="AI172" s="8">
        <f>'Data-Resource'!I8240</f>
        <v>2.7722772277227838E-2</v>
      </c>
      <c r="AJ172" s="8">
        <f>'Data-Resource'!K8240</f>
        <v>510008</v>
      </c>
      <c r="AK172" s="8">
        <f>'Data-Resource'!I8745</f>
        <v>1.2596242656245385E-2</v>
      </c>
      <c r="AL172" s="8">
        <f>'Data-Resource'!K8745</f>
        <v>132884</v>
      </c>
      <c r="AM172" s="8">
        <f>'Data-Resource'!I9250</f>
        <v>5.2980132450330857E-3</v>
      </c>
      <c r="AN172" s="8">
        <f>'Data-Resource'!K9250</f>
        <v>6341602</v>
      </c>
      <c r="AO172" s="8">
        <f>'Data-Resource'!I9755</f>
        <v>5.0535434908479497E-3</v>
      </c>
      <c r="AP172" s="8">
        <f>'Data-Resource'!K9755</f>
        <v>782122</v>
      </c>
      <c r="AQ172" s="8">
        <f>'Data-Resource'!I10260</f>
        <v>1.2886565306489534E-2</v>
      </c>
      <c r="AR172" s="8">
        <f>'Data-Resource'!K10260</f>
        <v>401730</v>
      </c>
    </row>
    <row r="173" spans="1:44" x14ac:dyDescent="0.3">
      <c r="A173" s="8" t="str">
        <f>'Data-Resource'!B161</f>
        <v>8-19-2019</v>
      </c>
      <c r="B173" s="8">
        <f>'Data-Resource'!I14806</f>
        <v>3.0523326607254878E-3</v>
      </c>
      <c r="C173" s="8">
        <f>'Data-Resource'!I11776</f>
        <v>-6.6096425586953632E-3</v>
      </c>
      <c r="D173" s="8">
        <f>'Data-Resource'!K11776</f>
        <v>2188547</v>
      </c>
      <c r="E173" s="8">
        <f>'Data-Resource'!I666</f>
        <v>-6.3181850963396208E-3</v>
      </c>
      <c r="F173" s="8">
        <f>'Data-Resource'!K666</f>
        <v>427269</v>
      </c>
      <c r="G173" s="8">
        <f>'Data-Resource'!I1171</f>
        <v>1.9292363033885608E-3</v>
      </c>
      <c r="H173" s="8">
        <f>'Data-Resource'!K1171</f>
        <v>43243</v>
      </c>
      <c r="I173" s="8">
        <f>'Data-Resource'!I1676</f>
        <v>6.3537570954132023E-3</v>
      </c>
      <c r="J173" s="8">
        <f>'Data-Resource'!K1676</f>
        <v>765320</v>
      </c>
      <c r="K173" s="8">
        <f>'Data-Resource'!I2181</f>
        <v>2.9412111235503778E-3</v>
      </c>
      <c r="L173" s="8">
        <f>'Data-Resource'!K2181</f>
        <v>2408168</v>
      </c>
      <c r="M173" s="8">
        <f>'Data-Resource'!I2686</f>
        <v>1.2522907184350727E-2</v>
      </c>
      <c r="N173" s="8">
        <f>'Data-Resource'!K2686</f>
        <v>3712572</v>
      </c>
      <c r="O173" s="8">
        <f>'Data-Resource'!I3191</f>
        <v>1.8132093795137686E-3</v>
      </c>
      <c r="P173" s="8">
        <f>'Data-Resource'!K3191</f>
        <v>315219</v>
      </c>
      <c r="Q173" s="8">
        <f>'Data-Resource'!I3696</f>
        <v>2.1584094305163045E-3</v>
      </c>
      <c r="R173" s="8">
        <f>'Data-Resource'!K3696</f>
        <v>1283004</v>
      </c>
      <c r="S173" s="8">
        <f>'Data-Resource'!I4201</f>
        <v>5.460384057047846E-3</v>
      </c>
      <c r="T173" s="8">
        <f>'Data-Resource'!K4201</f>
        <v>456646</v>
      </c>
      <c r="U173" s="8">
        <f>'Data-Resource'!I4706</f>
        <v>8.5437359223301951E-3</v>
      </c>
      <c r="V173" s="8">
        <f>'Data-Resource'!K4706</f>
        <v>283144</v>
      </c>
      <c r="W173" s="8">
        <f>'Data-Resource'!I5211</f>
        <v>-2.5228634500158434E-3</v>
      </c>
      <c r="X173" s="8">
        <f>'Data-Resource'!K5211</f>
        <v>17030594</v>
      </c>
      <c r="Y173" s="8">
        <f>'Data-Resource'!I5716</f>
        <v>7.3259721846861778E-3</v>
      </c>
      <c r="Z173" s="8">
        <f>'Data-Resource'!K5716</f>
        <v>1966225</v>
      </c>
      <c r="AA173" s="8">
        <f>'Data-Resource'!I6221</f>
        <v>5.3425938293042059E-4</v>
      </c>
      <c r="AB173" s="8">
        <f>'Data-Resource'!K6221</f>
        <v>8399631</v>
      </c>
      <c r="AC173" s="8">
        <f>'Data-Resource'!I12281</f>
        <v>2.2281679747190464E-2</v>
      </c>
      <c r="AD173" s="8">
        <f>'Data-Resource'!K12281</f>
        <v>408569</v>
      </c>
      <c r="AE173" s="8">
        <f>'Data-Resource'!I10766</f>
        <v>-3.2787008196721625E-3</v>
      </c>
      <c r="AF173" s="8">
        <f>'Data-Resource'!K10766</f>
        <v>119683</v>
      </c>
      <c r="AG173" s="8">
        <f>'Data-Resource'!I11271</f>
        <v>-5.9880386532318846E-3</v>
      </c>
      <c r="AH173" s="8">
        <f>'Data-Resource'!K11271</f>
        <v>256123</v>
      </c>
      <c r="AI173" s="8">
        <f>'Data-Resource'!I8241</f>
        <v>3.8314176245211615E-3</v>
      </c>
      <c r="AJ173" s="8">
        <f>'Data-Resource'!K8241</f>
        <v>416392</v>
      </c>
      <c r="AK173" s="8">
        <f>'Data-Resource'!I8746</f>
        <v>6.8310112089213298E-4</v>
      </c>
      <c r="AL173" s="8">
        <f>'Data-Resource'!K8746</f>
        <v>148673</v>
      </c>
      <c r="AM173" s="8">
        <f>'Data-Resource'!I9251</f>
        <v>1.7960976870396796E-2</v>
      </c>
      <c r="AN173" s="8">
        <f>'Data-Resource'!K9251</f>
        <v>6744912</v>
      </c>
      <c r="AO173" s="8">
        <f>'Data-Resource'!I9756</f>
        <v>5.3144019374878832E-3</v>
      </c>
      <c r="AP173" s="8">
        <f>'Data-Resource'!K9756</f>
        <v>519327</v>
      </c>
      <c r="AQ173" s="8">
        <f>'Data-Resource'!I10261</f>
        <v>1.5241267509273911E-2</v>
      </c>
      <c r="AR173" s="8">
        <f>'Data-Resource'!K10261</f>
        <v>411022</v>
      </c>
    </row>
    <row r="174" spans="1:44" x14ac:dyDescent="0.3">
      <c r="A174" s="8" t="str">
        <f>'Data-Resource'!B162</f>
        <v>8-20-2019</v>
      </c>
      <c r="B174" s="8">
        <f>'Data-Resource'!I14807</f>
        <v>-5.1743269257901172E-3</v>
      </c>
      <c r="C174" s="8">
        <f>'Data-Resource'!I11777</f>
        <v>-1.5210570016012866E-2</v>
      </c>
      <c r="D174" s="8">
        <f>'Data-Resource'!K11777</f>
        <v>2744169</v>
      </c>
      <c r="E174" s="8">
        <f>'Data-Resource'!I667</f>
        <v>5.5877148362236005E-3</v>
      </c>
      <c r="F174" s="8">
        <f>'Data-Resource'!K667</f>
        <v>446134</v>
      </c>
      <c r="G174" s="8">
        <f>'Data-Resource'!I1172</f>
        <v>1.0909617811339071E-2</v>
      </c>
      <c r="H174" s="8">
        <f>'Data-Resource'!K1172</f>
        <v>49480</v>
      </c>
      <c r="I174" s="8">
        <f>'Data-Resource'!I1677</f>
        <v>-1.4944109589040938E-3</v>
      </c>
      <c r="J174" s="8">
        <f>'Data-Resource'!K1677</f>
        <v>781695</v>
      </c>
      <c r="K174" s="8">
        <f>'Data-Resource'!I2182</f>
        <v>-4.3029261377944454E-3</v>
      </c>
      <c r="L174" s="8">
        <f>'Data-Resource'!K2182</f>
        <v>2396361</v>
      </c>
      <c r="M174" s="8">
        <f>'Data-Resource'!I2687</f>
        <v>-4.5249319219488786E-3</v>
      </c>
      <c r="N174" s="8">
        <f>'Data-Resource'!K2687</f>
        <v>3369903</v>
      </c>
      <c r="O174" s="8">
        <f>'Data-Resource'!I3192</f>
        <v>-7.6576396396396606E-3</v>
      </c>
      <c r="P174" s="8">
        <f>'Data-Resource'!K3192</f>
        <v>375095</v>
      </c>
      <c r="Q174" s="8">
        <f>'Data-Resource'!I3697</f>
        <v>-1.0107639108786679E-2</v>
      </c>
      <c r="R174" s="8">
        <f>'Data-Resource'!K3697</f>
        <v>1009171</v>
      </c>
      <c r="S174" s="8">
        <f>'Data-Resource'!I4202</f>
        <v>-3.4026558581477704E-3</v>
      </c>
      <c r="T174" s="8">
        <f>'Data-Resource'!K4202</f>
        <v>547763</v>
      </c>
      <c r="U174" s="8">
        <f>'Data-Resource'!I4707</f>
        <v>-3.4641802985764538E-3</v>
      </c>
      <c r="V174" s="8">
        <f>'Data-Resource'!K4707</f>
        <v>276430</v>
      </c>
      <c r="W174" s="8">
        <f>'Data-Resource'!I5212</f>
        <v>-1.3936736611337385E-2</v>
      </c>
      <c r="X174" s="8">
        <f>'Data-Resource'!K5212</f>
        <v>12209534</v>
      </c>
      <c r="Y174" s="8">
        <f>'Data-Resource'!I5717</f>
        <v>-9.5188303744836375E-3</v>
      </c>
      <c r="Z174" s="8">
        <f>'Data-Resource'!K5717</f>
        <v>2096233</v>
      </c>
      <c r="AA174" s="8">
        <f>'Data-Resource'!I6222</f>
        <v>-1.7344896597730763E-3</v>
      </c>
      <c r="AB174" s="8">
        <f>'Data-Resource'!K6222</f>
        <v>6413016</v>
      </c>
      <c r="AC174" s="8">
        <f>'Data-Resource'!I12282</f>
        <v>4.5725649043247378E-3</v>
      </c>
      <c r="AD174" s="8">
        <f>'Data-Resource'!K12282</f>
        <v>285774</v>
      </c>
      <c r="AE174" s="8">
        <f>'Data-Resource'!I10767</f>
        <v>6.1551088160251982E-3</v>
      </c>
      <c r="AF174" s="8">
        <f>'Data-Resource'!K10767</f>
        <v>119133</v>
      </c>
      <c r="AG174" s="8">
        <f>'Data-Resource'!I11272</f>
        <v>-3.7453183520599984E-3</v>
      </c>
      <c r="AH174" s="8">
        <f>'Data-Resource'!K11272</f>
        <v>309135</v>
      </c>
      <c r="AI174" s="8">
        <f>'Data-Resource'!I8242</f>
        <v>1.9083969465648447E-3</v>
      </c>
      <c r="AJ174" s="8">
        <f>'Data-Resource'!K8242</f>
        <v>331120</v>
      </c>
      <c r="AK174" s="8">
        <f>'Data-Resource'!I8747</f>
        <v>-5.4384973988375607E-3</v>
      </c>
      <c r="AL174" s="8">
        <f>'Data-Resource'!K8747</f>
        <v>96067</v>
      </c>
      <c r="AM174" s="8">
        <f>'Data-Resource'!I9252</f>
        <v>-6.984126984126965E-3</v>
      </c>
      <c r="AN174" s="8">
        <f>'Data-Resource'!K9252</f>
        <v>4680225</v>
      </c>
      <c r="AO174" s="8">
        <f>'Data-Resource'!I9757</f>
        <v>0</v>
      </c>
      <c r="AP174" s="8">
        <f>'Data-Resource'!K9757</f>
        <v>597066</v>
      </c>
      <c r="AQ174" s="8">
        <f>'Data-Resource'!I10262</f>
        <v>-6.0416874999999629E-3</v>
      </c>
      <c r="AR174" s="8">
        <f>'Data-Resource'!K10262</f>
        <v>304629</v>
      </c>
    </row>
    <row r="175" spans="1:44" x14ac:dyDescent="0.3">
      <c r="A175" s="8" t="str">
        <f>'Data-Resource'!B163</f>
        <v>8-21-2019</v>
      </c>
      <c r="B175" s="8">
        <f>'Data-Resource'!I14808</f>
        <v>1.1066747552123349E-2</v>
      </c>
      <c r="C175" s="8">
        <f>'Data-Resource'!I11778</f>
        <v>3.932402674007086E-3</v>
      </c>
      <c r="D175" s="8">
        <f>'Data-Resource'!K11778</f>
        <v>3105832</v>
      </c>
      <c r="E175" s="8">
        <f>'Data-Resource'!I668</f>
        <v>1.4697369053756581E-2</v>
      </c>
      <c r="F175" s="8">
        <f>'Data-Resource'!K668</f>
        <v>475072</v>
      </c>
      <c r="G175" s="8">
        <f>'Data-Resource'!I1173</f>
        <v>8.0277350547418025E-3</v>
      </c>
      <c r="H175" s="8">
        <f>'Data-Resource'!K1173</f>
        <v>39484</v>
      </c>
      <c r="I175" s="8">
        <f>'Data-Resource'!I1678</f>
        <v>5.7213631840795426E-3</v>
      </c>
      <c r="J175" s="8">
        <f>'Data-Resource'!K1678</f>
        <v>685945</v>
      </c>
      <c r="K175" s="8">
        <f>'Data-Resource'!I2183</f>
        <v>1.6017929451981803E-2</v>
      </c>
      <c r="L175" s="8">
        <f>'Data-Resource'!K2183</f>
        <v>2161995</v>
      </c>
      <c r="M175" s="8">
        <f>'Data-Resource'!I2688</f>
        <v>1.4180147621358366E-2</v>
      </c>
      <c r="N175" s="8">
        <f>'Data-Resource'!K2688</f>
        <v>2512898</v>
      </c>
      <c r="O175" s="8">
        <f>'Data-Resource'!I3193</f>
        <v>9.9819058978740521E-3</v>
      </c>
      <c r="P175" s="8">
        <f>'Data-Resource'!K3193</f>
        <v>250909</v>
      </c>
      <c r="Q175" s="8">
        <f>'Data-Resource'!I3698</f>
        <v>1.3380146958017418E-2</v>
      </c>
      <c r="R175" s="8">
        <f>'Data-Resource'!K3698</f>
        <v>1230630</v>
      </c>
      <c r="S175" s="8">
        <f>'Data-Resource'!I4203</f>
        <v>2.1623662336425101E-2</v>
      </c>
      <c r="T175" s="8">
        <f>'Data-Resource'!K4203</f>
        <v>561474</v>
      </c>
      <c r="U175" s="8">
        <f>'Data-Resource'!I4708</f>
        <v>1.3513513513513591E-2</v>
      </c>
      <c r="V175" s="8">
        <f>'Data-Resource'!K4708</f>
        <v>319526</v>
      </c>
      <c r="W175" s="8">
        <f>'Data-Resource'!I5213</f>
        <v>6.022187004754426E-3</v>
      </c>
      <c r="X175" s="8">
        <f>'Data-Resource'!K5213</f>
        <v>9919672</v>
      </c>
      <c r="Y175" s="8">
        <f>'Data-Resource'!I5718</f>
        <v>1.3061651447636735E-2</v>
      </c>
      <c r="Z175" s="8">
        <f>'Data-Resource'!K5718</f>
        <v>1820681</v>
      </c>
      <c r="AA175" s="8">
        <f>'Data-Resource'!I6223</f>
        <v>-1.3422818791946423E-3</v>
      </c>
      <c r="AB175" s="8">
        <f>'Data-Resource'!K6223</f>
        <v>7222423</v>
      </c>
      <c r="AC175" s="8">
        <f>'Data-Resource'!I12283</f>
        <v>1.047267465894991E-2</v>
      </c>
      <c r="AD175" s="8">
        <f>'Data-Resource'!K12283</f>
        <v>240818</v>
      </c>
      <c r="AE175" s="8">
        <f>'Data-Resource'!I10768</f>
        <v>2.0850330641447288E-2</v>
      </c>
      <c r="AF175" s="8">
        <f>'Data-Resource'!K10768</f>
        <v>120943</v>
      </c>
      <c r="AG175" s="8">
        <f>'Data-Resource'!I11273</f>
        <v>1.5706866588088685E-2</v>
      </c>
      <c r="AH175" s="8">
        <f>'Data-Resource'!K11273</f>
        <v>359374</v>
      </c>
      <c r="AI175" s="8">
        <f>'Data-Resource'!I8243</f>
        <v>-3.7950664136621585E-3</v>
      </c>
      <c r="AJ175" s="8">
        <f>'Data-Resource'!K8243</f>
        <v>417634</v>
      </c>
      <c r="AK175" s="8">
        <f>'Data-Resource'!I8748</f>
        <v>1.6348732635924939E-2</v>
      </c>
      <c r="AL175" s="8">
        <f>'Data-Resource'!K8748</f>
        <v>147326</v>
      </c>
      <c r="AM175" s="8">
        <f>'Data-Resource'!I9253</f>
        <v>2.9310564546959177E-3</v>
      </c>
      <c r="AN175" s="8">
        <f>'Data-Resource'!K9253</f>
        <v>4868189</v>
      </c>
      <c r="AO175" s="8">
        <f>'Data-Resource'!I9758</f>
        <v>3.522107301833543E-3</v>
      </c>
      <c r="AP175" s="8">
        <f>'Data-Resource'!K9758</f>
        <v>466740</v>
      </c>
      <c r="AQ175" s="8">
        <f>'Data-Resource'!I10263</f>
        <v>8.3856916480986622E-3</v>
      </c>
      <c r="AR175" s="8">
        <f>'Data-Resource'!K10263</f>
        <v>282333</v>
      </c>
    </row>
    <row r="176" spans="1:44" x14ac:dyDescent="0.3">
      <c r="A176" s="8" t="str">
        <f>'Data-Resource'!B164</f>
        <v>8-22-2019</v>
      </c>
      <c r="B176" s="8">
        <f>'Data-Resource'!I14809</f>
        <v>-7.8000648433470773E-4</v>
      </c>
      <c r="C176" s="8">
        <f>'Data-Resource'!I11779</f>
        <v>-7.8431764705882059E-3</v>
      </c>
      <c r="D176" s="8">
        <f>'Data-Resource'!K11779</f>
        <v>2389203</v>
      </c>
      <c r="E176" s="8">
        <f>'Data-Resource'!I669</f>
        <v>-8.8712950291724955E-3</v>
      </c>
      <c r="F176" s="8">
        <f>'Data-Resource'!K669</f>
        <v>461482</v>
      </c>
      <c r="G176" s="8">
        <f>'Data-Resource'!I1174</f>
        <v>-2.5986223763521867E-2</v>
      </c>
      <c r="H176" s="8">
        <f>'Data-Resource'!K1174</f>
        <v>36842</v>
      </c>
      <c r="I176" s="8">
        <f>'Data-Resource'!I1679</f>
        <v>-6.1819981134817069E-3</v>
      </c>
      <c r="J176" s="8">
        <f>'Data-Resource'!K1679</f>
        <v>1074533</v>
      </c>
      <c r="K176" s="8">
        <f>'Data-Resource'!I2184</f>
        <v>4.0802618157089006E-3</v>
      </c>
      <c r="L176" s="8">
        <f>'Data-Resource'!K2184</f>
        <v>2463620</v>
      </c>
      <c r="M176" s="8">
        <f>'Data-Resource'!I2689</f>
        <v>1.0595418278005635E-2</v>
      </c>
      <c r="N176" s="8">
        <f>'Data-Resource'!K2689</f>
        <v>3326662</v>
      </c>
      <c r="O176" s="8">
        <f>'Data-Resource'!I3194</f>
        <v>-1.2091347745788688E-2</v>
      </c>
      <c r="P176" s="8">
        <f>'Data-Resource'!K3194</f>
        <v>290453</v>
      </c>
      <c r="Q176" s="8">
        <f>'Data-Resource'!I3699</f>
        <v>4.807708885941505E-3</v>
      </c>
      <c r="R176" s="8">
        <f>'Data-Resource'!K3699</f>
        <v>1095714</v>
      </c>
      <c r="S176" s="8">
        <f>'Data-Resource'!I4204</f>
        <v>1.5097809456724775E-2</v>
      </c>
      <c r="T176" s="8">
        <f>'Data-Resource'!K4204</f>
        <v>477418</v>
      </c>
      <c r="U176" s="8">
        <f>'Data-Resource'!I4709</f>
        <v>2.29699836307807E-3</v>
      </c>
      <c r="V176" s="8">
        <f>'Data-Resource'!K4709</f>
        <v>368027</v>
      </c>
      <c r="W176" s="8">
        <f>'Data-Resource'!I5214</f>
        <v>2.8775834658187616E-2</v>
      </c>
      <c r="X176" s="8">
        <f>'Data-Resource'!K5214</f>
        <v>12410051</v>
      </c>
      <c r="Y176" s="8">
        <f>'Data-Resource'!I5719</f>
        <v>1.5517241379310151E-3</v>
      </c>
      <c r="Z176" s="8">
        <f>'Data-Resource'!K5719</f>
        <v>1805214</v>
      </c>
      <c r="AA176" s="8">
        <f>'Data-Resource'!I6224</f>
        <v>-1.3487995683845422E-4</v>
      </c>
      <c r="AB176" s="8">
        <f>'Data-Resource'!K6224</f>
        <v>6858848</v>
      </c>
      <c r="AC176" s="8">
        <f>'Data-Resource'!I12284</f>
        <v>-2.7834629553827293E-2</v>
      </c>
      <c r="AD176" s="8">
        <f>'Data-Resource'!K12284</f>
        <v>598388</v>
      </c>
      <c r="AE176" s="8">
        <f>'Data-Resource'!I10769</f>
        <v>-4.430148959764707E-3</v>
      </c>
      <c r="AF176" s="8">
        <f>'Data-Resource'!K10769</f>
        <v>150856</v>
      </c>
      <c r="AG176" s="8">
        <f>'Data-Resource'!I11274</f>
        <v>-1.5486769226249196E-2</v>
      </c>
      <c r="AH176" s="8">
        <f>'Data-Resource'!K11274</f>
        <v>274229</v>
      </c>
      <c r="AI176" s="8">
        <f>'Data-Resource'!I8244</f>
        <v>4.2065009560229391E-2</v>
      </c>
      <c r="AJ176" s="8">
        <f>'Data-Resource'!K8244</f>
        <v>331517</v>
      </c>
      <c r="AK176" s="8">
        <f>'Data-Resource'!I8749</f>
        <v>-8.7306115002260525E-3</v>
      </c>
      <c r="AL176" s="8">
        <f>'Data-Resource'!K8749</f>
        <v>145245</v>
      </c>
      <c r="AM176" s="8">
        <f>'Data-Resource'!I9254</f>
        <v>-2.8132992327365397E-3</v>
      </c>
      <c r="AN176" s="8">
        <f>'Data-Resource'!K9254</f>
        <v>4810830</v>
      </c>
      <c r="AO176" s="8">
        <f>'Data-Resource'!I9759</f>
        <v>-3.8313823930932619E-3</v>
      </c>
      <c r="AP176" s="8">
        <f>'Data-Resource'!K9759</f>
        <v>626999</v>
      </c>
      <c r="AQ176" s="8">
        <f>'Data-Resource'!I10264</f>
        <v>-5.4313454236755414E-3</v>
      </c>
      <c r="AR176" s="8">
        <f>'Data-Resource'!K10264</f>
        <v>267380</v>
      </c>
    </row>
    <row r="177" spans="1:44" x14ac:dyDescent="0.3">
      <c r="A177" s="8" t="str">
        <f>'Data-Resource'!B165</f>
        <v>8-23-2019</v>
      </c>
      <c r="B177" s="8">
        <f>'Data-Resource'!I14810</f>
        <v>-1.6430563795596185E-2</v>
      </c>
      <c r="C177" s="8">
        <f>'Data-Resource'!I11780</f>
        <v>-1.0588235294117589E-2</v>
      </c>
      <c r="D177" s="8">
        <f>'Data-Resource'!K11780</f>
        <v>2807076</v>
      </c>
      <c r="E177" s="8">
        <f>'Data-Resource'!I670</f>
        <v>-1.2355066140508551E-2</v>
      </c>
      <c r="F177" s="8">
        <f>'Data-Resource'!K670</f>
        <v>572703</v>
      </c>
      <c r="G177" s="8">
        <f>'Data-Resource'!I1175</f>
        <v>-2.1385261729971232E-2</v>
      </c>
      <c r="H177" s="8">
        <f>'Data-Resource'!K1175</f>
        <v>72776</v>
      </c>
      <c r="I177" s="8">
        <f>'Data-Resource'!I1680</f>
        <v>-2.0857106142469019E-2</v>
      </c>
      <c r="J177" s="8">
        <f>'Data-Resource'!K1680</f>
        <v>1185554</v>
      </c>
      <c r="K177" s="8">
        <f>'Data-Resource'!I2185</f>
        <v>-2.5016806161571377E-2</v>
      </c>
      <c r="L177" s="8">
        <f>'Data-Resource'!K2185</f>
        <v>2908593</v>
      </c>
      <c r="M177" s="8">
        <f>'Data-Resource'!I2690</f>
        <v>-2.131106670618655E-2</v>
      </c>
      <c r="N177" s="8">
        <f>'Data-Resource'!K2690</f>
        <v>3337936</v>
      </c>
      <c r="O177" s="8">
        <f>'Data-Resource'!I3195</f>
        <v>-3.1674027149321549E-3</v>
      </c>
      <c r="P177" s="8">
        <f>'Data-Resource'!K3195</f>
        <v>341272</v>
      </c>
      <c r="Q177" s="8">
        <f>'Data-Resource'!I3700</f>
        <v>-3.4698239850382541E-2</v>
      </c>
      <c r="R177" s="8">
        <f>'Data-Resource'!K3700</f>
        <v>2753250</v>
      </c>
      <c r="S177" s="8">
        <f>'Data-Resource'!I4205</f>
        <v>-1.3281636474481473E-2</v>
      </c>
      <c r="T177" s="8">
        <f>'Data-Resource'!K4205</f>
        <v>725014</v>
      </c>
      <c r="U177" s="8">
        <f>'Data-Resource'!I4710</f>
        <v>3.4337809210122183E-3</v>
      </c>
      <c r="V177" s="8">
        <f>'Data-Resource'!K4710</f>
        <v>540882</v>
      </c>
      <c r="W177" s="8">
        <f>'Data-Resource'!I5215</f>
        <v>-2.319508448540699E-2</v>
      </c>
      <c r="X177" s="8">
        <f>'Data-Resource'!K5215</f>
        <v>15616616</v>
      </c>
      <c r="Y177" s="8">
        <f>'Data-Resource'!I5720</f>
        <v>-1.010966415352981E-2</v>
      </c>
      <c r="Z177" s="8">
        <f>'Data-Resource'!K5720</f>
        <v>2949783</v>
      </c>
      <c r="AA177" s="8">
        <f>'Data-Resource'!I6225</f>
        <v>-5.1178451178452286E-3</v>
      </c>
      <c r="AB177" s="8">
        <f>'Data-Resource'!K6225</f>
        <v>7443192</v>
      </c>
      <c r="AC177" s="8">
        <f>'Data-Resource'!I12285</f>
        <v>-1.5318173383043478E-2</v>
      </c>
      <c r="AD177" s="8">
        <f>'Data-Resource'!K12285</f>
        <v>468637</v>
      </c>
      <c r="AE177" s="8">
        <f>'Data-Resource'!I10770</f>
        <v>-6.0557126288539962E-3</v>
      </c>
      <c r="AF177" s="8">
        <f>'Data-Resource'!K10770</f>
        <v>87395</v>
      </c>
      <c r="AG177" s="8">
        <f>'Data-Resource'!I11275</f>
        <v>-1.5624926292779392E-2</v>
      </c>
      <c r="AH177" s="8">
        <f>'Data-Resource'!K11275</f>
        <v>250987</v>
      </c>
      <c r="AI177" s="8">
        <f>'Data-Resource'!I8245</f>
        <v>1.8348623853210618E-3</v>
      </c>
      <c r="AJ177" s="8">
        <f>'Data-Resource'!K8245</f>
        <v>350595</v>
      </c>
      <c r="AK177" s="8">
        <f>'Data-Resource'!I8750</f>
        <v>-1.2153969797948477E-2</v>
      </c>
      <c r="AL177" s="8">
        <f>'Data-Resource'!K8750</f>
        <v>94607</v>
      </c>
      <c r="AM177" s="8">
        <f>'Data-Resource'!I9255</f>
        <v>-3.4750509164969398E-2</v>
      </c>
      <c r="AN177" s="8">
        <f>'Data-Resource'!K9255</f>
        <v>8008857</v>
      </c>
      <c r="AO177" s="8">
        <f>'Data-Resource'!I9760</f>
        <v>-2.3283213319771703E-2</v>
      </c>
      <c r="AP177" s="8">
        <f>'Data-Resource'!K9760</f>
        <v>966474</v>
      </c>
      <c r="AQ177" s="8">
        <f>'Data-Resource'!I10265</f>
        <v>-4.4061896768778459E-3</v>
      </c>
      <c r="AR177" s="8">
        <f>'Data-Resource'!K10265</f>
        <v>305353</v>
      </c>
    </row>
    <row r="178" spans="1:44" x14ac:dyDescent="0.3">
      <c r="A178" s="8" t="str">
        <f>'Data-Resource'!B166</f>
        <v>8-26-2019</v>
      </c>
      <c r="B178" s="8">
        <f>'Data-Resource'!I14811</f>
        <v>3.3030122629679744E-3</v>
      </c>
      <c r="C178" s="8">
        <f>'Data-Resource'!I11781</f>
        <v>9.5655639697090275E-3</v>
      </c>
      <c r="D178" s="8">
        <f>'Data-Resource'!K11781</f>
        <v>1202533</v>
      </c>
      <c r="E178" s="8">
        <f>'Data-Resource'!I671</f>
        <v>1.2982004091393363E-2</v>
      </c>
      <c r="F178" s="8">
        <f>'Data-Resource'!K671</f>
        <v>363757</v>
      </c>
      <c r="G178" s="8">
        <f>'Data-Resource'!I1176</f>
        <v>6.5520394193618126E-3</v>
      </c>
      <c r="H178" s="8">
        <f>'Data-Resource'!K1176</f>
        <v>40041</v>
      </c>
      <c r="I178" s="8">
        <f>'Data-Resource'!I1681</f>
        <v>8.0988358787084276E-3</v>
      </c>
      <c r="J178" s="8">
        <f>'Data-Resource'!K1681</f>
        <v>678322</v>
      </c>
      <c r="K178" s="8">
        <f>'Data-Resource'!I2186</f>
        <v>2.5929473670854831E-3</v>
      </c>
      <c r="L178" s="8">
        <f>'Data-Resource'!K2186</f>
        <v>2032593</v>
      </c>
      <c r="M178" s="8">
        <f>'Data-Resource'!I2691</f>
        <v>5.2815152534259786E-3</v>
      </c>
      <c r="N178" s="8">
        <f>'Data-Resource'!K2691</f>
        <v>2142440</v>
      </c>
      <c r="O178" s="8">
        <f>'Data-Resource'!I3196</f>
        <v>5.8957097505667935E-3</v>
      </c>
      <c r="P178" s="8">
        <f>'Data-Resource'!K3196</f>
        <v>277633</v>
      </c>
      <c r="Q178" s="8">
        <f>'Data-Resource'!I3701</f>
        <v>1.2922955059973543E-2</v>
      </c>
      <c r="R178" s="8">
        <f>'Data-Resource'!K3701</f>
        <v>1613088</v>
      </c>
      <c r="S178" s="8">
        <f>'Data-Resource'!I4206</f>
        <v>1.4805116053175469E-2</v>
      </c>
      <c r="T178" s="8">
        <f>'Data-Resource'!K4206</f>
        <v>388754</v>
      </c>
      <c r="U178" s="8">
        <f>'Data-Resource'!I4711</f>
        <v>-2.2805244633860148E-3</v>
      </c>
      <c r="V178" s="8">
        <f>'Data-Resource'!K4711</f>
        <v>236385</v>
      </c>
      <c r="W178" s="8">
        <f>'Data-Resource'!I5216</f>
        <v>2.0569620253164905E-3</v>
      </c>
      <c r="X178" s="8">
        <f>'Data-Resource'!K5216</f>
        <v>8128236</v>
      </c>
      <c r="Y178" s="8">
        <f>'Data-Resource'!I5721</f>
        <v>4.1579693638957495E-3</v>
      </c>
      <c r="Z178" s="8">
        <f>'Data-Resource'!K5721</f>
        <v>1755277</v>
      </c>
      <c r="AA178" s="8">
        <f>'Data-Resource'!I6226</f>
        <v>4.0672451193057195E-3</v>
      </c>
      <c r="AB178" s="8">
        <f>'Data-Resource'!K6226</f>
        <v>4311150</v>
      </c>
      <c r="AC178" s="8">
        <f>'Data-Resource'!I12286</f>
        <v>5.959954421457421E-3</v>
      </c>
      <c r="AD178" s="8">
        <f>'Data-Resource'!K12286</f>
        <v>242158</v>
      </c>
      <c r="AE178" s="8">
        <f>'Data-Resource'!I10771</f>
        <v>6.5574016393442893E-3</v>
      </c>
      <c r="AF178" s="8">
        <f>'Data-Resource'!K10771</f>
        <v>104664</v>
      </c>
      <c r="AG178" s="8">
        <f>'Data-Resource'!I11276</f>
        <v>9.8859619771864329E-3</v>
      </c>
      <c r="AH178" s="8">
        <f>'Data-Resource'!K11276</f>
        <v>200618</v>
      </c>
      <c r="AI178" s="8">
        <f>'Data-Resource'!I8246</f>
        <v>2.5594149908592427E-2</v>
      </c>
      <c r="AJ178" s="8">
        <f>'Data-Resource'!K8246</f>
        <v>362336</v>
      </c>
      <c r="AK178" s="8">
        <f>'Data-Resource'!I8751</f>
        <v>6.1855257731957642E-3</v>
      </c>
      <c r="AL178" s="8">
        <f>'Data-Resource'!K8751</f>
        <v>71003</v>
      </c>
      <c r="AM178" s="8">
        <f>'Data-Resource'!I9256</f>
        <v>2.093333333333337E-2</v>
      </c>
      <c r="AN178" s="8">
        <f>'Data-Resource'!K9256</f>
        <v>4487687</v>
      </c>
      <c r="AO178" s="8">
        <f>'Data-Resource'!I9761</f>
        <v>6.0262730827282372E-4</v>
      </c>
      <c r="AP178" s="8">
        <f>'Data-Resource'!K9761</f>
        <v>521293</v>
      </c>
      <c r="AQ178" s="8">
        <f>'Data-Resource'!I10266</f>
        <v>8.4300314345611975E-4</v>
      </c>
      <c r="AR178" s="8">
        <f>'Data-Resource'!K10266</f>
        <v>256849</v>
      </c>
    </row>
    <row r="179" spans="1:44" x14ac:dyDescent="0.3">
      <c r="A179" s="8" t="str">
        <f>'Data-Resource'!B167</f>
        <v>8-27-2019</v>
      </c>
      <c r="B179" s="8">
        <f>'Data-Resource'!I14812</f>
        <v>7.8626698613837222E-3</v>
      </c>
      <c r="C179" s="8">
        <f>'Data-Resource'!I11782</f>
        <v>1.8882769472855904E-2</v>
      </c>
      <c r="D179" s="8">
        <f>'Data-Resource'!K11782</f>
        <v>2578196</v>
      </c>
      <c r="E179" s="8">
        <f>'Data-Resource'!I672</f>
        <v>1.1877417624521113E-2</v>
      </c>
      <c r="F179" s="8">
        <f>'Data-Resource'!K672</f>
        <v>480119</v>
      </c>
      <c r="G179" s="8">
        <f>'Data-Resource'!I1177</f>
        <v>-2.6028875450971084E-3</v>
      </c>
      <c r="H179" s="8">
        <f>'Data-Resource'!K1177</f>
        <v>33843</v>
      </c>
      <c r="I179" s="8">
        <f>'Data-Resource'!I1682</f>
        <v>5.033272827277875E-4</v>
      </c>
      <c r="J179" s="8">
        <f>'Data-Resource'!K1682</f>
        <v>916948</v>
      </c>
      <c r="K179" s="8">
        <f>'Data-Resource'!I2187</f>
        <v>6.7416424111197294E-3</v>
      </c>
      <c r="L179" s="8">
        <f>'Data-Resource'!K2187</f>
        <v>2022682</v>
      </c>
      <c r="M179" s="8">
        <f>'Data-Resource'!I2692</f>
        <v>3.5961193765693122E-3</v>
      </c>
      <c r="N179" s="8">
        <f>'Data-Resource'!K2692</f>
        <v>2611507</v>
      </c>
      <c r="O179" s="8">
        <f>'Data-Resource'!I3197</f>
        <v>1.4818159224394372E-2</v>
      </c>
      <c r="P179" s="8">
        <f>'Data-Resource'!K3197</f>
        <v>379148</v>
      </c>
      <c r="Q179" s="8">
        <f>'Data-Resource'!I3702</f>
        <v>-3.1836126005362398E-3</v>
      </c>
      <c r="R179" s="8">
        <f>'Data-Resource'!K3702</f>
        <v>1777471</v>
      </c>
      <c r="S179" s="8">
        <f>'Data-Resource'!I4207</f>
        <v>-5.7143133640553496E-3</v>
      </c>
      <c r="T179" s="8">
        <f>'Data-Resource'!K4207</f>
        <v>406582</v>
      </c>
      <c r="U179" s="8">
        <f>'Data-Resource'!I4712</f>
        <v>-1.4896845602605648E-2</v>
      </c>
      <c r="V179" s="8">
        <f>'Data-Resource'!K4712</f>
        <v>628322</v>
      </c>
      <c r="W179" s="8">
        <f>'Data-Resource'!I5217</f>
        <v>1.5007898894154759E-2</v>
      </c>
      <c r="X179" s="8">
        <f>'Data-Resource'!K5217</f>
        <v>11230250</v>
      </c>
      <c r="Y179" s="8">
        <f>'Data-Resource'!I5722</f>
        <v>4.986244841815723E-3</v>
      </c>
      <c r="Z179" s="8">
        <f>'Data-Resource'!K5722</f>
        <v>2534430</v>
      </c>
      <c r="AA179" s="8">
        <f>'Data-Resource'!I6227</f>
        <v>1.8827326519634097E-3</v>
      </c>
      <c r="AB179" s="8">
        <f>'Data-Resource'!K6227</f>
        <v>9919165</v>
      </c>
      <c r="AC179" s="8">
        <f>'Data-Resource'!I12287</f>
        <v>9.8550755977774799E-3</v>
      </c>
      <c r="AD179" s="8">
        <f>'Data-Resource'!K12287</f>
        <v>344049</v>
      </c>
      <c r="AE179" s="8">
        <f>'Data-Resource'!I10772</f>
        <v>-2.8397444219067092E-3</v>
      </c>
      <c r="AF179" s="8">
        <f>'Data-Resource'!K10772</f>
        <v>112964</v>
      </c>
      <c r="AG179" s="8">
        <f>'Data-Resource'!I11277</f>
        <v>1.271501907898331E-2</v>
      </c>
      <c r="AH179" s="8">
        <f>'Data-Resource'!K11277</f>
        <v>260591</v>
      </c>
      <c r="AI179" s="8">
        <f>'Data-Resource'!I8247</f>
        <v>2.6642984014209656E-2</v>
      </c>
      <c r="AJ179" s="8">
        <f>'Data-Resource'!K8247</f>
        <v>831754</v>
      </c>
      <c r="AK179" s="8">
        <f>'Data-Resource'!I8752</f>
        <v>-6.8123976809459513E-4</v>
      </c>
      <c r="AL179" s="8">
        <f>'Data-Resource'!K8752</f>
        <v>163125</v>
      </c>
      <c r="AM179" s="8">
        <f>'Data-Resource'!I9257</f>
        <v>-1.0403120936280943E-2</v>
      </c>
      <c r="AN179" s="8">
        <f>'Data-Resource'!K9257</f>
        <v>6109228</v>
      </c>
      <c r="AO179" s="8">
        <f>'Data-Resource'!I9762</f>
        <v>1.0895902134913454E-2</v>
      </c>
      <c r="AP179" s="8">
        <f>'Data-Resource'!K9762</f>
        <v>666392</v>
      </c>
      <c r="AQ179" s="8">
        <f>'Data-Resource'!I10267</f>
        <v>1.1195585128854959E-2</v>
      </c>
      <c r="AR179" s="8">
        <f>'Data-Resource'!K10267</f>
        <v>350197</v>
      </c>
    </row>
    <row r="180" spans="1:44" x14ac:dyDescent="0.3">
      <c r="A180" s="8" t="str">
        <f>'Data-Resource'!B168</f>
        <v>8-28-2019</v>
      </c>
      <c r="B180" s="8">
        <f>'Data-Resource'!I14813</f>
        <v>-3.1187466412557302E-4</v>
      </c>
      <c r="C180" s="8">
        <f>'Data-Resource'!I11783</f>
        <v>-8.8632751883131466E-3</v>
      </c>
      <c r="D180" s="8">
        <f>'Data-Resource'!K11783</f>
        <v>2226737</v>
      </c>
      <c r="E180" s="8">
        <f>'Data-Resource'!I673</f>
        <v>1.0091370675749251E-2</v>
      </c>
      <c r="F180" s="8">
        <f>'Data-Resource'!K673</f>
        <v>509125</v>
      </c>
      <c r="G180" s="8">
        <f>'Data-Resource'!I1178</f>
        <v>-7.0204163265305984E-3</v>
      </c>
      <c r="H180" s="8">
        <f>'Data-Resource'!K1178</f>
        <v>51365</v>
      </c>
      <c r="I180" s="8">
        <f>'Data-Resource'!I1683</f>
        <v>-6.7621970778723711E-3</v>
      </c>
      <c r="J180" s="8">
        <f>'Data-Resource'!K1683</f>
        <v>1042686</v>
      </c>
      <c r="K180" s="8">
        <f>'Data-Resource'!I2188</f>
        <v>6.3672172368402901E-3</v>
      </c>
      <c r="L180" s="8">
        <f>'Data-Resource'!K2188</f>
        <v>2197066</v>
      </c>
      <c r="M180" s="8">
        <f>'Data-Resource'!I2693</f>
        <v>-5.516669151632644E-3</v>
      </c>
      <c r="N180" s="8">
        <f>'Data-Resource'!K2693</f>
        <v>2002763</v>
      </c>
      <c r="O180" s="8">
        <f>'Data-Resource'!I3198</f>
        <v>3.533577832162025E-3</v>
      </c>
      <c r="P180" s="8">
        <f>'Data-Resource'!K3198</f>
        <v>274675</v>
      </c>
      <c r="Q180" s="8">
        <f>'Data-Resource'!I3703</f>
        <v>3.8661790598024915E-3</v>
      </c>
      <c r="R180" s="8">
        <f>'Data-Resource'!K3703</f>
        <v>1292671</v>
      </c>
      <c r="S180" s="8">
        <f>'Data-Resource'!I4208</f>
        <v>1.8528534027635523E-3</v>
      </c>
      <c r="T180" s="8">
        <f>'Data-Resource'!K4208</f>
        <v>258145</v>
      </c>
      <c r="U180" s="8">
        <f>'Data-Resource'!I4713</f>
        <v>-8.5737020598510762E-3</v>
      </c>
      <c r="V180" s="8">
        <f>'Data-Resource'!K4713</f>
        <v>556907</v>
      </c>
      <c r="W180" s="8">
        <f>'Data-Resource'!I5218</f>
        <v>-9.2764378478670418E-4</v>
      </c>
      <c r="X180" s="8">
        <f>'Data-Resource'!K5218</f>
        <v>9988424</v>
      </c>
      <c r="Y180" s="8">
        <f>'Data-Resource'!I5723</f>
        <v>-1.0265183917878488E-3</v>
      </c>
      <c r="Z180" s="8">
        <f>'Data-Resource'!K5723</f>
        <v>1807101</v>
      </c>
      <c r="AA180" s="8">
        <f>'Data-Resource'!I6228</f>
        <v>1.4759157386287779E-3</v>
      </c>
      <c r="AB180" s="8">
        <f>'Data-Resource'!K6228</f>
        <v>5972871</v>
      </c>
      <c r="AC180" s="8">
        <f>'Data-Resource'!I12288</f>
        <v>-1.5363128920756895E-3</v>
      </c>
      <c r="AD180" s="8">
        <f>'Data-Resource'!K12288</f>
        <v>259956</v>
      </c>
      <c r="AE180" s="8">
        <f>'Data-Resource'!I10773</f>
        <v>1.6386480547649614E-3</v>
      </c>
      <c r="AF180" s="8">
        <f>'Data-Resource'!K10773</f>
        <v>126370</v>
      </c>
      <c r="AG180" s="8">
        <f>'Data-Resource'!I11278</f>
        <v>2.2895170881617653E-2</v>
      </c>
      <c r="AH180" s="8">
        <f>'Data-Resource'!K11278</f>
        <v>393744</v>
      </c>
      <c r="AI180" s="8">
        <f>'Data-Resource'!I8248</f>
        <v>1.7123287671232511E-3</v>
      </c>
      <c r="AJ180" s="8">
        <f>'Data-Resource'!K8248</f>
        <v>940221</v>
      </c>
      <c r="AK180" s="8">
        <f>'Data-Resource'!I8753</f>
        <v>-1.2978101624785616E-2</v>
      </c>
      <c r="AL180" s="8">
        <f>'Data-Resource'!K8753</f>
        <v>135545</v>
      </c>
      <c r="AM180" s="8">
        <f>'Data-Resource'!I9258</f>
        <v>-1.6031537450722645E-2</v>
      </c>
      <c r="AN180" s="8">
        <f>'Data-Resource'!K9258</f>
        <v>7112297</v>
      </c>
      <c r="AO180" s="8">
        <f>'Data-Resource'!I9763</f>
        <v>2.0927115097160889E-3</v>
      </c>
      <c r="AP180" s="8">
        <f>'Data-Resource'!K9763</f>
        <v>420709</v>
      </c>
      <c r="AQ180" s="8">
        <f>'Data-Resource'!I10268</f>
        <v>-3.1413926701571362E-3</v>
      </c>
      <c r="AR180" s="8">
        <f>'Data-Resource'!K10268</f>
        <v>309319</v>
      </c>
    </row>
    <row r="181" spans="1:44" x14ac:dyDescent="0.3">
      <c r="A181" s="8" t="str">
        <f>'Data-Resource'!B169</f>
        <v>8-29-2019</v>
      </c>
      <c r="B181" s="8">
        <f>'Data-Resource'!I14814</f>
        <v>1.3009508308620738E-2</v>
      </c>
      <c r="C181" s="8">
        <f>'Data-Resource'!I11784</f>
        <v>4.6783625730993832E-3</v>
      </c>
      <c r="D181" s="8">
        <f>'Data-Resource'!K11784</f>
        <v>2589719</v>
      </c>
      <c r="E181" s="8">
        <f>'Data-Resource'!I674</f>
        <v>3.773584905660383E-3</v>
      </c>
      <c r="F181" s="8">
        <f>'Data-Resource'!K674</f>
        <v>497896</v>
      </c>
      <c r="G181" s="8">
        <f>'Data-Resource'!I1179</f>
        <v>3.0148236735613818E-2</v>
      </c>
      <c r="H181" s="8">
        <f>'Data-Resource'!K1179</f>
        <v>48428</v>
      </c>
      <c r="I181" s="8">
        <f>'Data-Resource'!I1684</f>
        <v>1.4358488218691075E-2</v>
      </c>
      <c r="J181" s="8">
        <f>'Data-Resource'!K1684</f>
        <v>946809</v>
      </c>
      <c r="K181" s="8">
        <f>'Data-Resource'!I2189</f>
        <v>2.1746506104571631E-2</v>
      </c>
      <c r="L181" s="8">
        <f>'Data-Resource'!K2189</f>
        <v>2665213</v>
      </c>
      <c r="M181" s="8">
        <f>'Data-Resource'!I2694</f>
        <v>1.5310656770759988E-2</v>
      </c>
      <c r="N181" s="8">
        <f>'Data-Resource'!K2694</f>
        <v>2831712</v>
      </c>
      <c r="O181" s="8">
        <f>'Data-Resource'!I3199</f>
        <v>7.4988885310787248E-3</v>
      </c>
      <c r="P181" s="8">
        <f>'Data-Resource'!K3199</f>
        <v>353001</v>
      </c>
      <c r="Q181" s="8">
        <f>'Data-Resource'!I3704</f>
        <v>9.9025844275735537E-3</v>
      </c>
      <c r="R181" s="8">
        <f>'Data-Resource'!K3704</f>
        <v>986990</v>
      </c>
      <c r="S181" s="8">
        <f>'Data-Resource'!I4209</f>
        <v>1.3224120317306321E-2</v>
      </c>
      <c r="T181" s="8">
        <f>'Data-Resource'!K4209</f>
        <v>389374</v>
      </c>
      <c r="U181" s="8">
        <f>'Data-Resource'!I4714</f>
        <v>7.8215879205568149E-4</v>
      </c>
      <c r="V181" s="8">
        <f>'Data-Resource'!K4714</f>
        <v>574571</v>
      </c>
      <c r="W181" s="8">
        <f>'Data-Resource'!I5219</f>
        <v>1.6602017067494118E-2</v>
      </c>
      <c r="X181" s="8">
        <f>'Data-Resource'!K5219</f>
        <v>12345956</v>
      </c>
      <c r="Y181" s="8">
        <f>'Data-Resource'!I5724</f>
        <v>1.3663501280956584E-2</v>
      </c>
      <c r="Z181" s="8">
        <f>'Data-Resource'!K5724</f>
        <v>2482552</v>
      </c>
      <c r="AA181" s="8">
        <f>'Data-Resource'!I6229</f>
        <v>1.5425888665325432E-2</v>
      </c>
      <c r="AB181" s="8">
        <f>'Data-Resource'!K6229</f>
        <v>8107241</v>
      </c>
      <c r="AC181" s="8">
        <f>'Data-Resource'!I12289</f>
        <v>6.0725887889448958E-3</v>
      </c>
      <c r="AD181" s="8">
        <f>'Data-Resource'!K12289</f>
        <v>168086</v>
      </c>
      <c r="AE181" s="8">
        <f>'Data-Resource'!I10774</f>
        <v>2.0550760124733801E-2</v>
      </c>
      <c r="AF181" s="8">
        <f>'Data-Resource'!K10774</f>
        <v>88949</v>
      </c>
      <c r="AG181" s="8">
        <f>'Data-Resource'!I11279</f>
        <v>0</v>
      </c>
      <c r="AH181" s="8">
        <f>'Data-Resource'!K11279</f>
        <v>332782</v>
      </c>
      <c r="AI181" s="8">
        <f>'Data-Resource'!I8249</f>
        <v>1.3793103448275874E-2</v>
      </c>
      <c r="AJ181" s="8">
        <f>'Data-Resource'!K8249</f>
        <v>447195</v>
      </c>
      <c r="AK181" s="8">
        <f>'Data-Resource'!I8754</f>
        <v>1.1103337497432111E-2</v>
      </c>
      <c r="AL181" s="8">
        <f>'Data-Resource'!K8754</f>
        <v>106903</v>
      </c>
      <c r="AM181" s="8">
        <f>'Data-Resource'!I9259</f>
        <v>2.7326046387629963E-2</v>
      </c>
      <c r="AN181" s="8">
        <f>'Data-Resource'!K9259</f>
        <v>6856443</v>
      </c>
      <c r="AO181" s="8">
        <f>'Data-Resource'!I9764</f>
        <v>2.0371534584956393E-2</v>
      </c>
      <c r="AP181" s="8">
        <f>'Data-Resource'!K9764</f>
        <v>678341</v>
      </c>
      <c r="AQ181" s="8">
        <f>'Data-Resource'!I10269</f>
        <v>1.1164924980726286E-2</v>
      </c>
      <c r="AR181" s="8">
        <f>'Data-Resource'!K10269</f>
        <v>346531</v>
      </c>
    </row>
    <row r="182" spans="1:44" x14ac:dyDescent="0.3">
      <c r="A182" s="8" t="str">
        <f>'Data-Resource'!B170</f>
        <v>8-30-2019</v>
      </c>
      <c r="B182" s="8">
        <f>'Data-Resource'!I14815</f>
        <v>7.5087096045377485E-3</v>
      </c>
      <c r="C182" s="8">
        <f>'Data-Resource'!I11785</f>
        <v>6.6045066045065867E-3</v>
      </c>
      <c r="D182" s="8">
        <f>'Data-Resource'!K11785</f>
        <v>2136493</v>
      </c>
      <c r="E182" s="8">
        <f>'Data-Resource'!I675</f>
        <v>1.0112404494382001E-2</v>
      </c>
      <c r="F182" s="8">
        <f>'Data-Resource'!K675</f>
        <v>662097</v>
      </c>
      <c r="G182" s="8">
        <f>'Data-Resource'!I1180</f>
        <v>-2.0706833716260678E-3</v>
      </c>
      <c r="H182" s="8">
        <f>'Data-Resource'!K1180</f>
        <v>69882</v>
      </c>
      <c r="I182" s="8">
        <f>'Data-Resource'!I1685</f>
        <v>2.50000000000002E-3</v>
      </c>
      <c r="J182" s="8">
        <f>'Data-Resource'!K1685</f>
        <v>972494</v>
      </c>
      <c r="K182" s="8">
        <f>'Data-Resource'!I2190</f>
        <v>4.8422274977829808E-3</v>
      </c>
      <c r="L182" s="8">
        <f>'Data-Resource'!K2190</f>
        <v>2438433</v>
      </c>
      <c r="M182" s="8">
        <f>'Data-Resource'!I2695</f>
        <v>-2.3704296296296456E-3</v>
      </c>
      <c r="N182" s="8">
        <f>'Data-Resource'!K2695</f>
        <v>2929014</v>
      </c>
      <c r="O182" s="8">
        <f>'Data-Resource'!I3200</f>
        <v>1.1484125746045744E-2</v>
      </c>
      <c r="P182" s="8">
        <f>'Data-Resource'!K3200</f>
        <v>374695</v>
      </c>
      <c r="Q182" s="8">
        <f>'Data-Resource'!I3705</f>
        <v>1.1140705206862358E-2</v>
      </c>
      <c r="R182" s="8">
        <f>'Data-Resource'!K3705</f>
        <v>1305155</v>
      </c>
      <c r="S182" s="8">
        <f>'Data-Resource'!I4210</f>
        <v>7.7121191280226176E-3</v>
      </c>
      <c r="T182" s="8">
        <f>'Data-Resource'!K4210</f>
        <v>456004</v>
      </c>
      <c r="U182" s="8">
        <f>'Data-Resource'!I4715</f>
        <v>4.3698839346024552E-2</v>
      </c>
      <c r="V182" s="8">
        <f>'Data-Resource'!K4715</f>
        <v>1844536</v>
      </c>
      <c r="W182" s="8">
        <f>'Data-Resource'!I5220</f>
        <v>-4.2424242424241925E-3</v>
      </c>
      <c r="X182" s="8">
        <f>'Data-Resource'!K5220</f>
        <v>11324440</v>
      </c>
      <c r="Y182" s="8">
        <f>'Data-Resource'!I5725</f>
        <v>3.3557383676421945E-3</v>
      </c>
      <c r="Z182" s="8">
        <f>'Data-Resource'!K5725</f>
        <v>2942189</v>
      </c>
      <c r="AA182" s="8">
        <f>'Data-Resource'!I6230</f>
        <v>2.3778071334212432E-3</v>
      </c>
      <c r="AB182" s="8">
        <f>'Data-Resource'!K6230</f>
        <v>7763142</v>
      </c>
      <c r="AC182" s="8">
        <f>'Data-Resource'!I12290</f>
        <v>2.6673310308955563E-3</v>
      </c>
      <c r="AD182" s="8">
        <f>'Data-Resource'!K12290</f>
        <v>416320</v>
      </c>
      <c r="AE182" s="8">
        <f>'Data-Resource'!I10775</f>
        <v>-1.2067698823788567E-3</v>
      </c>
      <c r="AF182" s="8">
        <f>'Data-Resource'!K10775</f>
        <v>138498</v>
      </c>
      <c r="AG182" s="8">
        <f>'Data-Resource'!I11280</f>
        <v>-1.3571385714285547E-2</v>
      </c>
      <c r="AH182" s="8">
        <f>'Data-Resource'!K11280</f>
        <v>335041</v>
      </c>
      <c r="AI182" s="8">
        <f>'Data-Resource'!I8250</f>
        <v>1.5384615384615514E-2</v>
      </c>
      <c r="AJ182" s="8">
        <f>'Data-Resource'!K8250</f>
        <v>643465</v>
      </c>
      <c r="AK182" s="8">
        <f>'Data-Resource'!I8755</f>
        <v>-1.2951561273719679E-2</v>
      </c>
      <c r="AL182" s="8">
        <f>'Data-Resource'!K8755</f>
        <v>125330</v>
      </c>
      <c r="AM182" s="8">
        <f>'Data-Resource'!I9260</f>
        <v>2.1271076523994709E-2</v>
      </c>
      <c r="AN182" s="8">
        <f>'Data-Resource'!K9260</f>
        <v>5801897</v>
      </c>
      <c r="AO182" s="8">
        <f>'Data-Resource'!I9765</f>
        <v>4.7086699720542986E-3</v>
      </c>
      <c r="AP182" s="8">
        <f>'Data-Resource'!K9765</f>
        <v>709713</v>
      </c>
      <c r="AQ182" s="8">
        <f>'Data-Resource'!I10270</f>
        <v>1.8642636615752942E-2</v>
      </c>
      <c r="AR182" s="8">
        <f>'Data-Resource'!K10270</f>
        <v>399679</v>
      </c>
    </row>
    <row r="183" spans="1:44" x14ac:dyDescent="0.3">
      <c r="A183" s="8" t="str">
        <f>'Data-Resource'!B171</f>
        <v>9-2-2019</v>
      </c>
      <c r="B183" s="8">
        <f>'Data-Resource'!I14816</f>
        <v>1.1549456686615616E-3</v>
      </c>
      <c r="C183" s="8">
        <f>'Data-Resource'!I11786</f>
        <v>3.1490014151689123E-2</v>
      </c>
      <c r="D183" s="8">
        <f>'Data-Resource'!K11786</f>
        <v>4576819</v>
      </c>
      <c r="E183" s="8">
        <f>'Data-Resource'!I676</f>
        <v>6.7064755597573498E-3</v>
      </c>
      <c r="F183" s="8">
        <f>'Data-Resource'!K676</f>
        <v>306915</v>
      </c>
      <c r="G183" s="8">
        <f>'Data-Resource'!I1181</f>
        <v>-3.1720856966242186E-4</v>
      </c>
      <c r="H183" s="8">
        <f>'Data-Resource'!K1181</f>
        <v>30508</v>
      </c>
      <c r="I183" s="8">
        <f>'Data-Resource'!I1686</f>
        <v>7.2463616018081031E-3</v>
      </c>
      <c r="J183" s="8">
        <f>'Data-Resource'!K1686</f>
        <v>487907</v>
      </c>
      <c r="K183" s="8">
        <f>'Data-Resource'!I2191</f>
        <v>-1.4975042095675857E-3</v>
      </c>
      <c r="L183" s="8">
        <f>'Data-Resource'!K2191</f>
        <v>1203293</v>
      </c>
      <c r="M183" s="8">
        <f>'Data-Resource'!I2696</f>
        <v>-1.2433348503059436E-2</v>
      </c>
      <c r="N183" s="8">
        <f>'Data-Resource'!K2696</f>
        <v>1611396</v>
      </c>
      <c r="O183" s="8">
        <f>'Data-Resource'!I3201</f>
        <v>1.2237770765074013E-2</v>
      </c>
      <c r="P183" s="8">
        <f>'Data-Resource'!K3201</f>
        <v>250196</v>
      </c>
      <c r="Q183" s="8">
        <f>'Data-Resource'!I3706</f>
        <v>4.958512396694019E-4</v>
      </c>
      <c r="R183" s="8">
        <f>'Data-Resource'!K3706</f>
        <v>653443</v>
      </c>
      <c r="S183" s="8">
        <f>'Data-Resource'!I4211</f>
        <v>-5.4622179702186111E-4</v>
      </c>
      <c r="T183" s="8">
        <f>'Data-Resource'!K4211</f>
        <v>455565</v>
      </c>
      <c r="U183" s="8">
        <f>'Data-Resource'!I4716</f>
        <v>2.0453700716705894E-2</v>
      </c>
      <c r="V183" s="8">
        <f>'Data-Resource'!K4716</f>
        <v>641663</v>
      </c>
      <c r="W183" s="8">
        <f>'Data-Resource'!I5221</f>
        <v>1.2951394179491E-2</v>
      </c>
      <c r="X183" s="8">
        <f>'Data-Resource'!K5221</f>
        <v>6738241</v>
      </c>
      <c r="Y183" s="8">
        <f>'Data-Resource'!I5726</f>
        <v>4.005373965466289E-3</v>
      </c>
      <c r="Z183" s="8">
        <f>'Data-Resource'!K5726</f>
        <v>1806759</v>
      </c>
      <c r="AA183" s="8">
        <f>'Data-Resource'!I6231</f>
        <v>6.60066006600656E-3</v>
      </c>
      <c r="AB183" s="8">
        <f>'Data-Resource'!K6231</f>
        <v>4704712</v>
      </c>
      <c r="AC183" s="8">
        <f>'Data-Resource'!I12291</f>
        <v>2.9325513196479746E-3</v>
      </c>
      <c r="AD183" s="8">
        <f>'Data-Resource'!K12291</f>
        <v>210527</v>
      </c>
      <c r="AE183" s="8">
        <f>'Data-Resource'!I10776</f>
        <v>1.5668979887560844E-2</v>
      </c>
      <c r="AF183" s="8">
        <f>'Data-Resource'!K10776</f>
        <v>74499</v>
      </c>
      <c r="AG183" s="8">
        <f>'Data-Resource'!I11281</f>
        <v>1.8718546524919295E-2</v>
      </c>
      <c r="AH183" s="8">
        <f>'Data-Resource'!K11281</f>
        <v>379727</v>
      </c>
      <c r="AI183" s="8">
        <f>'Data-Resource'!I8251</f>
        <v>-3.8397328881469184E-2</v>
      </c>
      <c r="AJ183" s="8">
        <f>'Data-Resource'!K8251</f>
        <v>350407</v>
      </c>
      <c r="AK183" s="8">
        <f>'Data-Resource'!I8756</f>
        <v>1.2413813793103365E-2</v>
      </c>
      <c r="AL183" s="8">
        <f>'Data-Resource'!K8756</f>
        <v>87832</v>
      </c>
      <c r="AM183" s="8">
        <f>'Data-Resource'!I9261</f>
        <v>-1.2663036596175743E-2</v>
      </c>
      <c r="AN183" s="8">
        <f>'Data-Resource'!K9261</f>
        <v>2524211</v>
      </c>
      <c r="AO183" s="8">
        <f>'Data-Resource'!I9766</f>
        <v>-8.7613319292284683E-4</v>
      </c>
      <c r="AP183" s="8">
        <f>'Data-Resource'!K9766</f>
        <v>351331</v>
      </c>
      <c r="AQ183" s="8">
        <f>'Data-Resource'!I10271</f>
        <v>9.2821989406168311E-3</v>
      </c>
      <c r="AR183" s="8">
        <f>'Data-Resource'!K10271</f>
        <v>285482</v>
      </c>
    </row>
    <row r="184" spans="1:44" x14ac:dyDescent="0.3">
      <c r="A184" s="8" t="str">
        <f>'Data-Resource'!B172</f>
        <v>9-3-2019</v>
      </c>
      <c r="B184" s="8">
        <f>'Data-Resource'!I14817</f>
        <v>-9.293856201561078E-4</v>
      </c>
      <c r="C184" s="8">
        <f>'Data-Resource'!I11787</f>
        <v>2.9717682020800992E-3</v>
      </c>
      <c r="D184" s="8">
        <f>'Data-Resource'!K11787</f>
        <v>3132530</v>
      </c>
      <c r="E184" s="8">
        <f>'Data-Resource'!I677</f>
        <v>7.4012579984639388E-4</v>
      </c>
      <c r="F184" s="8">
        <f>'Data-Resource'!K677</f>
        <v>381718</v>
      </c>
      <c r="G184" s="8">
        <f>'Data-Resource'!I1182</f>
        <v>-7.0030636000934232E-3</v>
      </c>
      <c r="H184" s="8">
        <f>'Data-Resource'!K1182</f>
        <v>38109</v>
      </c>
      <c r="I184" s="8">
        <f>'Data-Resource'!I1687</f>
        <v>-8.8337419354839377E-3</v>
      </c>
      <c r="J184" s="8">
        <f>'Data-Resource'!K1687</f>
        <v>798662</v>
      </c>
      <c r="K184" s="8">
        <f>'Data-Resource'!I2192</f>
        <v>-7.8556072921408572E-3</v>
      </c>
      <c r="L184" s="8">
        <f>'Data-Resource'!K2192</f>
        <v>2108579</v>
      </c>
      <c r="M184" s="8">
        <f>'Data-Resource'!I2697</f>
        <v>-4.4976763642133079E-3</v>
      </c>
      <c r="N184" s="8">
        <f>'Data-Resource'!K2697</f>
        <v>2216319</v>
      </c>
      <c r="O184" s="8">
        <f>'Data-Resource'!I3202</f>
        <v>2.1616947313153048E-3</v>
      </c>
      <c r="P184" s="8">
        <f>'Data-Resource'!K3202</f>
        <v>341982</v>
      </c>
      <c r="Q184" s="8">
        <f>'Data-Resource'!I3707</f>
        <v>0</v>
      </c>
      <c r="R184" s="8">
        <f>'Data-Resource'!K3707</f>
        <v>1149468</v>
      </c>
      <c r="S184" s="8">
        <f>'Data-Resource'!I4212</f>
        <v>-1.0226397285237429E-2</v>
      </c>
      <c r="T184" s="8">
        <f>'Data-Resource'!K4212</f>
        <v>504188</v>
      </c>
      <c r="U184" s="8">
        <f>'Data-Resource'!I4717</f>
        <v>0</v>
      </c>
      <c r="V184" s="8">
        <f>'Data-Resource'!K4717</f>
        <v>573041</v>
      </c>
      <c r="W184" s="8">
        <f>'Data-Resource'!I5222</f>
        <v>-3.1602708803611678E-3</v>
      </c>
      <c r="X184" s="8">
        <f>'Data-Resource'!K5222</f>
        <v>10587651</v>
      </c>
      <c r="Y184" s="8">
        <f>'Data-Resource'!I5727</f>
        <v>-9.0180691710731262E-3</v>
      </c>
      <c r="Z184" s="8">
        <f>'Data-Resource'!K5727</f>
        <v>2420708</v>
      </c>
      <c r="AA184" s="8">
        <f>'Data-Resource'!I6232</f>
        <v>-4.1950707918196424E-3</v>
      </c>
      <c r="AB184" s="8">
        <f>'Data-Resource'!K6232</f>
        <v>6052293</v>
      </c>
      <c r="AC184" s="8">
        <f>'Data-Resource'!I12292</f>
        <v>-3.0658025901392286E-3</v>
      </c>
      <c r="AD184" s="8">
        <f>'Data-Resource'!K12292</f>
        <v>264475</v>
      </c>
      <c r="AE184" s="8">
        <f>'Data-Resource'!I10777</f>
        <v>-1.1054097776698369E-2</v>
      </c>
      <c r="AF184" s="8">
        <f>'Data-Resource'!K10777</f>
        <v>116063</v>
      </c>
      <c r="AG184" s="8">
        <f>'Data-Resource'!I11282</f>
        <v>-4.3661943661971785E-2</v>
      </c>
      <c r="AH184" s="8">
        <f>'Data-Resource'!K11282</f>
        <v>438149</v>
      </c>
      <c r="AI184" s="8">
        <f>'Data-Resource'!I8252</f>
        <v>2.7729636048526889E-2</v>
      </c>
      <c r="AJ184" s="8">
        <f>'Data-Resource'!K8252</f>
        <v>496725</v>
      </c>
      <c r="AK184" s="8">
        <f>'Data-Resource'!I8757</f>
        <v>-4.7651261306382716E-3</v>
      </c>
      <c r="AL184" s="8">
        <f>'Data-Resource'!K8757</f>
        <v>79976</v>
      </c>
      <c r="AM184" s="8">
        <f>'Data-Resource'!I9262</f>
        <v>1.0529019003595158E-2</v>
      </c>
      <c r="AN184" s="8">
        <f>'Data-Resource'!K9262</f>
        <v>4642028</v>
      </c>
      <c r="AO184" s="8">
        <f>'Data-Resource'!I9767</f>
        <v>-8.7895696029146675E-4</v>
      </c>
      <c r="AP184" s="8">
        <f>'Data-Resource'!K9767</f>
        <v>532372</v>
      </c>
      <c r="AQ184" s="8">
        <f>'Data-Resource'!I10272</f>
        <v>2.0441627479049127E-4</v>
      </c>
      <c r="AR184" s="8">
        <f>'Data-Resource'!K10272</f>
        <v>428284</v>
      </c>
    </row>
    <row r="185" spans="1:44" x14ac:dyDescent="0.3">
      <c r="A185" s="8" t="str">
        <f>'Data-Resource'!B173</f>
        <v>9-4-2019</v>
      </c>
      <c r="B185" s="8">
        <f>'Data-Resource'!I14818</f>
        <v>-1.5709052556498431E-3</v>
      </c>
      <c r="C185" s="8">
        <f>'Data-Resource'!I11788</f>
        <v>-1.8409057437407369E-3</v>
      </c>
      <c r="D185" s="8">
        <f>'Data-Resource'!K11788</f>
        <v>2901904</v>
      </c>
      <c r="E185" s="8">
        <f>'Data-Resource'!I678</f>
        <v>-6.9104343228761477E-3</v>
      </c>
      <c r="F185" s="8">
        <f>'Data-Resource'!K678</f>
        <v>361244</v>
      </c>
      <c r="G185" s="8">
        <f>'Data-Resource'!I1183</f>
        <v>3.9808917831352488E-3</v>
      </c>
      <c r="H185" s="8">
        <f>'Data-Resource'!K1183</f>
        <v>90848</v>
      </c>
      <c r="I185" s="8">
        <f>'Data-Resource'!I1688</f>
        <v>-5.196748252460949E-3</v>
      </c>
      <c r="J185" s="8">
        <f>'Data-Resource'!K1688</f>
        <v>748559</v>
      </c>
      <c r="K185" s="8">
        <f>'Data-Resource'!I2193</f>
        <v>1.8302995617405086E-3</v>
      </c>
      <c r="L185" s="8">
        <f>'Data-Resource'!K2193</f>
        <v>1896708</v>
      </c>
      <c r="M185" s="8">
        <f>'Data-Resource'!I2698</f>
        <v>6.1103429541086458E-3</v>
      </c>
      <c r="N185" s="8">
        <f>'Data-Resource'!K2698</f>
        <v>2439879</v>
      </c>
      <c r="O185" s="8">
        <f>'Data-Resource'!I3203</f>
        <v>-2.571830217371055E-3</v>
      </c>
      <c r="P185" s="8">
        <f>'Data-Resource'!K3203</f>
        <v>306521</v>
      </c>
      <c r="Q185" s="8">
        <f>'Data-Resource'!I3708</f>
        <v>-1.7974019314149481E-3</v>
      </c>
      <c r="R185" s="8">
        <f>'Data-Resource'!K3708</f>
        <v>1245575</v>
      </c>
      <c r="S185" s="8">
        <f>'Data-Resource'!I4213</f>
        <v>2.078401150731125E-2</v>
      </c>
      <c r="T185" s="8">
        <f>'Data-Resource'!K4213</f>
        <v>609128</v>
      </c>
      <c r="U185" s="8">
        <f>'Data-Resource'!I4718</f>
        <v>-3.9711407942237776E-3</v>
      </c>
      <c r="V185" s="8">
        <f>'Data-Resource'!K4718</f>
        <v>516671</v>
      </c>
      <c r="W185" s="8">
        <f>'Data-Resource'!I5223</f>
        <v>6.2686567164179441E-3</v>
      </c>
      <c r="X185" s="8">
        <f>'Data-Resource'!K5223</f>
        <v>10204078</v>
      </c>
      <c r="Y185" s="8">
        <f>'Data-Resource'!I5728</f>
        <v>-3.3283408221002802E-3</v>
      </c>
      <c r="Z185" s="8">
        <f>'Data-Resource'!K5728</f>
        <v>2318740</v>
      </c>
      <c r="AA185" s="8">
        <f>'Data-Resource'!I6233</f>
        <v>-4.193971166448175E-3</v>
      </c>
      <c r="AB185" s="8">
        <f>'Data-Resource'!K6233</f>
        <v>5363717</v>
      </c>
      <c r="AC185" s="8">
        <f>'Data-Resource'!I12293</f>
        <v>1.5344120090830739E-3</v>
      </c>
      <c r="AD185" s="8">
        <f>'Data-Resource'!K12293</f>
        <v>347153</v>
      </c>
      <c r="AE185" s="8">
        <f>'Data-Resource'!I10778</f>
        <v>2.3733820920880822E-3</v>
      </c>
      <c r="AF185" s="8">
        <f>'Data-Resource'!K10778</f>
        <v>92294</v>
      </c>
      <c r="AG185" s="8">
        <f>'Data-Resource'!I11283</f>
        <v>-2.2382714801444124E-2</v>
      </c>
      <c r="AH185" s="8">
        <f>'Data-Resource'!K11283</f>
        <v>560033</v>
      </c>
      <c r="AI185" s="8">
        <f>'Data-Resource'!I8253</f>
        <v>3.0303030303030252E-2</v>
      </c>
      <c r="AJ185" s="8">
        <f>'Data-Resource'!K8253</f>
        <v>408652</v>
      </c>
      <c r="AK185" s="8">
        <f>'Data-Resource'!I8758</f>
        <v>2.0339186440678863E-3</v>
      </c>
      <c r="AL185" s="8">
        <f>'Data-Resource'!K8758</f>
        <v>94203</v>
      </c>
      <c r="AM185" s="8">
        <f>'Data-Resource'!I9263</f>
        <v>6.2383027923717518E-4</v>
      </c>
      <c r="AN185" s="8">
        <f>'Data-Resource'!K9263</f>
        <v>5052818</v>
      </c>
      <c r="AO185" s="8">
        <f>'Data-Resource'!I9768</f>
        <v>-1.763007514450865E-2</v>
      </c>
      <c r="AP185" s="8">
        <f>'Data-Resource'!K9768</f>
        <v>446505</v>
      </c>
      <c r="AQ185" s="8">
        <f>'Data-Resource'!I10273</f>
        <v>-4.2682824335714721E-3</v>
      </c>
      <c r="AR185" s="8">
        <f>'Data-Resource'!K10273</f>
        <v>276098</v>
      </c>
    </row>
    <row r="186" spans="1:44" x14ac:dyDescent="0.3">
      <c r="A186" s="8" t="str">
        <f>'Data-Resource'!B174</f>
        <v>9-5-2019</v>
      </c>
      <c r="B186" s="8">
        <f>'Data-Resource'!I14819</f>
        <v>7.3279031137493884E-4</v>
      </c>
      <c r="C186" s="8">
        <f>'Data-Resource'!I11789</f>
        <v>-2.612218543046348E-2</v>
      </c>
      <c r="D186" s="8">
        <f>'Data-Resource'!K11789</f>
        <v>3519644</v>
      </c>
      <c r="E186" s="8">
        <f>'Data-Resource'!I679</f>
        <v>-1.8162005877021018E-3</v>
      </c>
      <c r="F186" s="8">
        <f>'Data-Resource'!K679</f>
        <v>515503</v>
      </c>
      <c r="G186" s="8">
        <f>'Data-Resource'!I1184</f>
        <v>4.8949548430458388E-3</v>
      </c>
      <c r="H186" s="8">
        <f>'Data-Resource'!K1184</f>
        <v>48084</v>
      </c>
      <c r="I186" s="8">
        <f>'Data-Resource'!I1689</f>
        <v>2.9637244203072179E-3</v>
      </c>
      <c r="J186" s="8">
        <f>'Data-Resource'!K1689</f>
        <v>903738</v>
      </c>
      <c r="K186" s="8">
        <f>'Data-Resource'!I2194</f>
        <v>8.4297190082644798E-3</v>
      </c>
      <c r="L186" s="8">
        <f>'Data-Resource'!K2194</f>
        <v>2026181</v>
      </c>
      <c r="M186" s="8">
        <f>'Data-Resource'!I2699</f>
        <v>-2.1914958726723319E-2</v>
      </c>
      <c r="N186" s="8">
        <f>'Data-Resource'!K2699</f>
        <v>3018183</v>
      </c>
      <c r="O186" s="8">
        <f>'Data-Resource'!I3204</f>
        <v>-2.1794897435897482E-2</v>
      </c>
      <c r="P186" s="8">
        <f>'Data-Resource'!K3204</f>
        <v>364664</v>
      </c>
      <c r="Q186" s="8">
        <f>'Data-Resource'!I3709</f>
        <v>6.7851047888495631E-3</v>
      </c>
      <c r="R186" s="8">
        <f>'Data-Resource'!K3709</f>
        <v>1575151</v>
      </c>
      <c r="S186" s="8">
        <f>'Data-Resource'!I4214</f>
        <v>3.0484572687224615E-2</v>
      </c>
      <c r="T186" s="8">
        <f>'Data-Resource'!K4214</f>
        <v>682087</v>
      </c>
      <c r="U186" s="8">
        <f>'Data-Resource'!I4719</f>
        <v>-1.6955309511314288E-2</v>
      </c>
      <c r="V186" s="8">
        <f>'Data-Resource'!K4719</f>
        <v>638057</v>
      </c>
      <c r="W186" s="8">
        <f>'Data-Resource'!I5224</f>
        <v>3.4744525547445337E-2</v>
      </c>
      <c r="X186" s="8">
        <f>'Data-Resource'!K5224</f>
        <v>17818740</v>
      </c>
      <c r="Y186" s="8">
        <f>'Data-Resource'!I5729</f>
        <v>8.9656317449776941E-3</v>
      </c>
      <c r="Z186" s="8">
        <f>'Data-Resource'!K5729</f>
        <v>2844936</v>
      </c>
      <c r="AA186" s="8">
        <f>'Data-Resource'!I6234</f>
        <v>-9.3286033372749853E-3</v>
      </c>
      <c r="AB186" s="8">
        <f>'Data-Resource'!K6234</f>
        <v>7385903</v>
      </c>
      <c r="AC186" s="8">
        <f>'Data-Resource'!I12294</f>
        <v>-1.4881779836390094E-2</v>
      </c>
      <c r="AD186" s="8">
        <f>'Data-Resource'!K12294</f>
        <v>455882</v>
      </c>
      <c r="AE186" s="8">
        <f>'Data-Resource'!I10779</f>
        <v>-3.2638627220149853E-2</v>
      </c>
      <c r="AF186" s="8">
        <f>'Data-Resource'!K10779</f>
        <v>222539</v>
      </c>
      <c r="AG186" s="8">
        <f>'Data-Resource'!I11284</f>
        <v>-4.3478695652175055E-3</v>
      </c>
      <c r="AH186" s="8">
        <f>'Data-Resource'!K11284</f>
        <v>361144</v>
      </c>
      <c r="AI186" s="8">
        <f>'Data-Resource'!I8254</f>
        <v>0</v>
      </c>
      <c r="AJ186" s="8">
        <f>'Data-Resource'!K8254</f>
        <v>565389</v>
      </c>
      <c r="AK186" s="8">
        <f>'Data-Resource'!I8759</f>
        <v>6.7288691764919668E-4</v>
      </c>
      <c r="AL186" s="8">
        <f>'Data-Resource'!K8759</f>
        <v>103329</v>
      </c>
      <c r="AM186" s="8">
        <f>'Data-Resource'!I9264</f>
        <v>4.32698832206517E-2</v>
      </c>
      <c r="AN186" s="8">
        <f>'Data-Resource'!K9264</f>
        <v>9980942</v>
      </c>
      <c r="AO186" s="8">
        <f>'Data-Resource'!I9769</f>
        <v>-8.1679932847605347E-3</v>
      </c>
      <c r="AP186" s="8">
        <f>'Data-Resource'!K9769</f>
        <v>614492</v>
      </c>
      <c r="AQ186" s="8">
        <f>'Data-Resource'!I10274</f>
        <v>-1.1583001657854166E-2</v>
      </c>
      <c r="AR186" s="8">
        <f>'Data-Resource'!K10274</f>
        <v>304150</v>
      </c>
    </row>
    <row r="187" spans="1:44" x14ac:dyDescent="0.3">
      <c r="A187" s="8" t="str">
        <f>'Data-Resource'!B175</f>
        <v>9-6-2019</v>
      </c>
      <c r="B187" s="8">
        <f>'Data-Resource'!I14820</f>
        <v>3.7650642186728487E-3</v>
      </c>
      <c r="C187" s="8">
        <f>'Data-Resource'!I11790</f>
        <v>1.05660754716981E-2</v>
      </c>
      <c r="D187" s="8">
        <f>'Data-Resource'!K11790</f>
        <v>2395376</v>
      </c>
      <c r="E187" s="8">
        <f>'Data-Resource'!I680</f>
        <v>1.307666602586262E-2</v>
      </c>
      <c r="F187" s="8">
        <f>'Data-Resource'!K680</f>
        <v>472541</v>
      </c>
      <c r="G187" s="8">
        <f>'Data-Resource'!I1185</f>
        <v>-4.5633438955678266E-3</v>
      </c>
      <c r="H187" s="8">
        <f>'Data-Resource'!K1185</f>
        <v>39797</v>
      </c>
      <c r="I187" s="8">
        <f>'Data-Resource'!I1690</f>
        <v>2.9455375986088103E-3</v>
      </c>
      <c r="J187" s="8">
        <f>'Data-Resource'!K1690</f>
        <v>740246</v>
      </c>
      <c r="K187" s="8">
        <f>'Data-Resource'!I2195</f>
        <v>5.0694520009991698E-3</v>
      </c>
      <c r="L187" s="8">
        <f>'Data-Resource'!K2195</f>
        <v>2155002</v>
      </c>
      <c r="M187" s="8">
        <f>'Data-Resource'!I2700</f>
        <v>9.6458179245160376E-3</v>
      </c>
      <c r="N187" s="8">
        <f>'Data-Resource'!K2700</f>
        <v>2457107</v>
      </c>
      <c r="O187" s="8">
        <f>'Data-Resource'!I3205</f>
        <v>-3.4965209178930406E-3</v>
      </c>
      <c r="P187" s="8">
        <f>'Data-Resource'!K3205</f>
        <v>555533</v>
      </c>
      <c r="Q187" s="8">
        <f>'Data-Resource'!I3710</f>
        <v>-3.9955250119865574E-3</v>
      </c>
      <c r="R187" s="8">
        <f>'Data-Resource'!K3710</f>
        <v>1815948</v>
      </c>
      <c r="S187" s="8">
        <f>'Data-Resource'!I4215</f>
        <v>-1.7027578727592921E-4</v>
      </c>
      <c r="T187" s="8">
        <f>'Data-Resource'!K4215</f>
        <v>448856</v>
      </c>
      <c r="U187" s="8">
        <f>'Data-Resource'!I4720</f>
        <v>9.1810507167558678E-3</v>
      </c>
      <c r="V187" s="8">
        <f>'Data-Resource'!K4720</f>
        <v>529363</v>
      </c>
      <c r="W187" s="8">
        <f>'Data-Resource'!I5225</f>
        <v>9.0780141843971214E-3</v>
      </c>
      <c r="X187" s="8">
        <f>'Data-Resource'!K5225</f>
        <v>16099904</v>
      </c>
      <c r="Y187" s="8">
        <f>'Data-Resource'!I5730</f>
        <v>2.7960855263158961E-3</v>
      </c>
      <c r="Z187" s="8">
        <f>'Data-Resource'!K5730</f>
        <v>2320399</v>
      </c>
      <c r="AA187" s="8">
        <f>'Data-Resource'!I6235</f>
        <v>2.6511134676575332E-4</v>
      </c>
      <c r="AB187" s="8">
        <f>'Data-Resource'!K6235</f>
        <v>6881226</v>
      </c>
      <c r="AC187" s="8">
        <f>'Data-Resource'!I12295</f>
        <v>1.2974163701922586E-2</v>
      </c>
      <c r="AD187" s="8">
        <f>'Data-Resource'!K12295</f>
        <v>375483</v>
      </c>
      <c r="AE187" s="8">
        <f>'Data-Resource'!I10780</f>
        <v>1.3403749147893006E-2</v>
      </c>
      <c r="AF187" s="8">
        <f>'Data-Resource'!K10780</f>
        <v>147858</v>
      </c>
      <c r="AG187" s="8">
        <f>'Data-Resource'!I11285</f>
        <v>5.7803615222700626E-3</v>
      </c>
      <c r="AH187" s="8">
        <f>'Data-Resource'!K11285</f>
        <v>429882</v>
      </c>
      <c r="AI187" s="8">
        <f>'Data-Resource'!I8255</f>
        <v>4.9180327868852871E-3</v>
      </c>
      <c r="AJ187" s="8">
        <f>'Data-Resource'!K8255</f>
        <v>390100</v>
      </c>
      <c r="AK187" s="8">
        <f>'Data-Resource'!I8760</f>
        <v>0</v>
      </c>
      <c r="AL187" s="8">
        <f>'Data-Resource'!K8760</f>
        <v>97125</v>
      </c>
      <c r="AM187" s="8">
        <f>'Data-Resource'!I9265</f>
        <v>-7.6211743685558374E-3</v>
      </c>
      <c r="AN187" s="8">
        <f>'Data-Resource'!K9265</f>
        <v>5795381</v>
      </c>
      <c r="AO187" s="8">
        <f>'Data-Resource'!I9770</f>
        <v>1.9555573333333361E-2</v>
      </c>
      <c r="AP187" s="8">
        <f>'Data-Resource'!K9770</f>
        <v>866658</v>
      </c>
      <c r="AQ187" s="8">
        <f>'Data-Resource'!I10275</f>
        <v>5.5407449778448479E-3</v>
      </c>
      <c r="AR187" s="8">
        <f>'Data-Resource'!K10275</f>
        <v>582089</v>
      </c>
    </row>
    <row r="188" spans="1:44" x14ac:dyDescent="0.3">
      <c r="A188" s="8" t="str">
        <f>'Data-Resource'!B176</f>
        <v>9-9-2019</v>
      </c>
      <c r="B188" s="8">
        <f>'Data-Resource'!I14821</f>
        <v>1.2472075986669912E-3</v>
      </c>
      <c r="C188" s="8">
        <f>'Data-Resource'!I11791</f>
        <v>-2.2354694485842107E-2</v>
      </c>
      <c r="D188" s="8">
        <f>'Data-Resource'!K11791</f>
        <v>2562294</v>
      </c>
      <c r="E188" s="8">
        <f>'Data-Resource'!I681</f>
        <v>-8.7656958855098516E-3</v>
      </c>
      <c r="F188" s="8">
        <f>'Data-Resource'!K681</f>
        <v>374692</v>
      </c>
      <c r="G188" s="8">
        <f>'Data-Resource'!I1186</f>
        <v>-3.302390312942406E-3</v>
      </c>
      <c r="H188" s="8">
        <f>'Data-Resource'!K1186</f>
        <v>25266</v>
      </c>
      <c r="I188" s="8">
        <f>'Data-Resource'!I1691</f>
        <v>9.7727830864241041E-3</v>
      </c>
      <c r="J188" s="8">
        <f>'Data-Resource'!K1691</f>
        <v>769699</v>
      </c>
      <c r="K188" s="8">
        <f>'Data-Resource'!I2196</f>
        <v>1.1038977631135576E-2</v>
      </c>
      <c r="L188" s="8">
        <f>'Data-Resource'!K2196</f>
        <v>1990837</v>
      </c>
      <c r="M188" s="8">
        <f>'Data-Resource'!I2701</f>
        <v>1.6381235550819205E-3</v>
      </c>
      <c r="N188" s="8">
        <f>'Data-Resource'!K2701</f>
        <v>2278856</v>
      </c>
      <c r="O188" s="8">
        <f>'Data-Resource'!I3206</f>
        <v>-2.3663418469122136E-2</v>
      </c>
      <c r="P188" s="8">
        <f>'Data-Resource'!K3206</f>
        <v>432478</v>
      </c>
      <c r="Q188" s="8">
        <f>'Data-Resource'!I3711</f>
        <v>1.5745484712548788E-2</v>
      </c>
      <c r="R188" s="8">
        <f>'Data-Resource'!K3711</f>
        <v>1478796</v>
      </c>
      <c r="S188" s="8">
        <f>'Data-Resource'!I4216</f>
        <v>3.084744915254237E-2</v>
      </c>
      <c r="T188" s="8">
        <f>'Data-Resource'!K4216</f>
        <v>540230</v>
      </c>
      <c r="U188" s="8">
        <f>'Data-Resource'!I4721</f>
        <v>-8.7399633924260863E-3</v>
      </c>
      <c r="V188" s="8">
        <f>'Data-Resource'!K4721</f>
        <v>658496</v>
      </c>
      <c r="W188" s="8">
        <f>'Data-Resource'!I5226</f>
        <v>2.3463687150838033E-2</v>
      </c>
      <c r="X188" s="8">
        <f>'Data-Resource'!K5226</f>
        <v>16359477</v>
      </c>
      <c r="Y188" s="8">
        <f>'Data-Resource'!I5731</f>
        <v>3.7891268533772602E-3</v>
      </c>
      <c r="Z188" s="8">
        <f>'Data-Resource'!K5731</f>
        <v>1830780</v>
      </c>
      <c r="AA188" s="8">
        <f>'Data-Resource'!I6236</f>
        <v>-3.7110669317428472E-3</v>
      </c>
      <c r="AB188" s="8">
        <f>'Data-Resource'!K6236</f>
        <v>5186122</v>
      </c>
      <c r="AC188" s="8">
        <f>'Data-Resource'!I12296</f>
        <v>-2.3656832730308791E-3</v>
      </c>
      <c r="AD188" s="8">
        <f>'Data-Resource'!K12296</f>
        <v>351047</v>
      </c>
      <c r="AE188" s="8">
        <f>'Data-Resource'!I10781</f>
        <v>-9.9720783004238374E-3</v>
      </c>
      <c r="AF188" s="8">
        <f>'Data-Resource'!K10781</f>
        <v>96184</v>
      </c>
      <c r="AG188" s="8">
        <f>'Data-Resource'!I11286</f>
        <v>-3.5100356657577762E-2</v>
      </c>
      <c r="AH188" s="8">
        <f>'Data-Resource'!K11286</f>
        <v>381991</v>
      </c>
      <c r="AI188" s="8">
        <f>'Data-Resource'!I8256</f>
        <v>-4.3902439024390318E-2</v>
      </c>
      <c r="AJ188" s="8">
        <f>'Data-Resource'!K8256</f>
        <v>453068</v>
      </c>
      <c r="AK188" s="8">
        <f>'Data-Resource'!I8761</f>
        <v>8.6897590097689166E-3</v>
      </c>
      <c r="AL188" s="8">
        <f>'Data-Resource'!K8761</f>
        <v>116708</v>
      </c>
      <c r="AM188" s="8">
        <f>'Data-Resource'!I9266</f>
        <v>2.6732905918328422E-2</v>
      </c>
      <c r="AN188" s="8">
        <f>'Data-Resource'!K9266</f>
        <v>4441393</v>
      </c>
      <c r="AO188" s="8">
        <f>'Data-Resource'!I9771</f>
        <v>-1.8610043942018845E-2</v>
      </c>
      <c r="AP188" s="8">
        <f>'Data-Resource'!K9771</f>
        <v>448172</v>
      </c>
      <c r="AQ188" s="8">
        <f>'Data-Resource'!I10276</f>
        <v>-2.482705560467089E-2</v>
      </c>
      <c r="AR188" s="8">
        <f>'Data-Resource'!K10276</f>
        <v>315618</v>
      </c>
    </row>
    <row r="189" spans="1:44" x14ac:dyDescent="0.3">
      <c r="A189" s="8" t="str">
        <f>'Data-Resource'!B177</f>
        <v>9-10-2019</v>
      </c>
      <c r="B189" s="8">
        <f>'Data-Resource'!I14822</f>
        <v>4.7359470053193022E-3</v>
      </c>
      <c r="C189" s="8">
        <f>'Data-Resource'!I11792</f>
        <v>-1.1401748818007315E-3</v>
      </c>
      <c r="D189" s="8">
        <f>'Data-Resource'!K11792</f>
        <v>3245813</v>
      </c>
      <c r="E189" s="8">
        <f>'Data-Resource'!I682</f>
        <v>-2.5108317562499247E-2</v>
      </c>
      <c r="F189" s="8">
        <f>'Data-Resource'!K682</f>
        <v>750818</v>
      </c>
      <c r="G189" s="8">
        <f>'Data-Resource'!I1187</f>
        <v>-3.5770572577538219E-2</v>
      </c>
      <c r="H189" s="8">
        <f>'Data-Resource'!K1187</f>
        <v>66894</v>
      </c>
      <c r="I189" s="8">
        <f>'Data-Resource'!I1692</f>
        <v>5.3269055690073671E-3</v>
      </c>
      <c r="J189" s="8">
        <f>'Data-Resource'!K1692</f>
        <v>934064</v>
      </c>
      <c r="K189" s="8">
        <f>'Data-Resource'!I2197</f>
        <v>2.9663066736467365E-2</v>
      </c>
      <c r="L189" s="8">
        <f>'Data-Resource'!K2197</f>
        <v>3842761</v>
      </c>
      <c r="M189" s="8">
        <f>'Data-Resource'!I2702</f>
        <v>2.7063197026022223E-2</v>
      </c>
      <c r="N189" s="8">
        <f>'Data-Resource'!K2702</f>
        <v>3722918</v>
      </c>
      <c r="O189" s="8">
        <f>'Data-Resource'!I3207</f>
        <v>-1.8328073640197996E-2</v>
      </c>
      <c r="P189" s="8">
        <f>'Data-Resource'!K3207</f>
        <v>754598</v>
      </c>
      <c r="Q189" s="8">
        <f>'Data-Resource'!I3712</f>
        <v>7.2658188711765591E-3</v>
      </c>
      <c r="R189" s="8">
        <f>'Data-Resource'!K3712</f>
        <v>1713536</v>
      </c>
      <c r="S189" s="8">
        <f>'Data-Resource'!I4217</f>
        <v>3.1111863690125079E-2</v>
      </c>
      <c r="T189" s="8">
        <f>'Data-Resource'!K4217</f>
        <v>1376920</v>
      </c>
      <c r="U189" s="8">
        <f>'Data-Resource'!I4722</f>
        <v>-9.1407678244971331E-3</v>
      </c>
      <c r="V189" s="8">
        <f>'Data-Resource'!K4722</f>
        <v>757033</v>
      </c>
      <c r="W189" s="8">
        <f>'Data-Resource'!I5227</f>
        <v>2.1667580910586917E-2</v>
      </c>
      <c r="X189" s="8">
        <f>'Data-Resource'!K5227</f>
        <v>23202329</v>
      </c>
      <c r="Y189" s="8">
        <f>'Data-Resource'!I5732</f>
        <v>1.133569940317713E-2</v>
      </c>
      <c r="Z189" s="8">
        <f>'Data-Resource'!K5732</f>
        <v>3219669</v>
      </c>
      <c r="AA189" s="8">
        <f>'Data-Resource'!I6237</f>
        <v>-1.3285505513480918E-4</v>
      </c>
      <c r="AB189" s="8">
        <f>'Data-Resource'!K6237</f>
        <v>7741925</v>
      </c>
      <c r="AC189" s="8">
        <f>'Data-Resource'!I12297</f>
        <v>-1.3780596535667952E-2</v>
      </c>
      <c r="AD189" s="8">
        <f>'Data-Resource'!K12297</f>
        <v>669456</v>
      </c>
      <c r="AE189" s="8">
        <f>'Data-Resource'!I10782</f>
        <v>-6.0714297619047598E-2</v>
      </c>
      <c r="AF189" s="8">
        <f>'Data-Resource'!K10782</f>
        <v>586194</v>
      </c>
      <c r="AG189" s="8">
        <f>'Data-Resource'!I11287</f>
        <v>-1.9316537028980545E-2</v>
      </c>
      <c r="AH189" s="8">
        <f>'Data-Resource'!K11287</f>
        <v>623429</v>
      </c>
      <c r="AI189" s="8">
        <f>'Data-Resource'!I8257</f>
        <v>-3.3955857385398865E-2</v>
      </c>
      <c r="AJ189" s="8">
        <f>'Data-Resource'!K8257</f>
        <v>332555</v>
      </c>
      <c r="AK189" s="8">
        <f>'Data-Resource'!I8762</f>
        <v>1.2666626666666481E-2</v>
      </c>
      <c r="AL189" s="8">
        <f>'Data-Resource'!K8762</f>
        <v>149301</v>
      </c>
      <c r="AM189" s="8">
        <f>'Data-Resource'!I9267</f>
        <v>1.1476929545737974E-2</v>
      </c>
      <c r="AN189" s="8">
        <f>'Data-Resource'!K9267</f>
        <v>6481022</v>
      </c>
      <c r="AO189" s="8">
        <f>'Data-Resource'!I9772</f>
        <v>-1.3353115727002932E-2</v>
      </c>
      <c r="AP189" s="8">
        <f>'Data-Resource'!K9772</f>
        <v>739252</v>
      </c>
      <c r="AQ189" s="8">
        <f>'Data-Resource'!I10277</f>
        <v>-2.1498622417031842E-2</v>
      </c>
      <c r="AR189" s="8">
        <f>'Data-Resource'!K10277</f>
        <v>641693</v>
      </c>
    </row>
    <row r="190" spans="1:44" x14ac:dyDescent="0.3">
      <c r="A190" s="8" t="str">
        <f>'Data-Resource'!B178</f>
        <v>9-11-2019</v>
      </c>
      <c r="B190" s="8">
        <f>'Data-Resource'!I14823</f>
        <v>1.3961022200397152E-3</v>
      </c>
      <c r="C190" s="8">
        <f>'Data-Resource'!I11793</f>
        <v>-1.1419870574800579E-3</v>
      </c>
      <c r="D190" s="8">
        <f>'Data-Resource'!K11793</f>
        <v>2008949</v>
      </c>
      <c r="E190" s="8">
        <f>'Data-Resource'!I683</f>
        <v>-1.8476437707325524E-4</v>
      </c>
      <c r="F190" s="8">
        <f>'Data-Resource'!K683</f>
        <v>484573</v>
      </c>
      <c r="G190" s="8">
        <f>'Data-Resource'!I1188</f>
        <v>3.0879571442867133E-3</v>
      </c>
      <c r="H190" s="8">
        <f>'Data-Resource'!K1188</f>
        <v>37820</v>
      </c>
      <c r="I190" s="8">
        <f>'Data-Resource'!I1693</f>
        <v>7.1922319751764456E-4</v>
      </c>
      <c r="J190" s="8">
        <f>'Data-Resource'!K1693</f>
        <v>801894</v>
      </c>
      <c r="K190" s="8">
        <f>'Data-Resource'!I2198</f>
        <v>8.7364433303102097E-3</v>
      </c>
      <c r="L190" s="8">
        <f>'Data-Resource'!K2198</f>
        <v>3414862</v>
      </c>
      <c r="M190" s="8">
        <f>'Data-Resource'!I2703</f>
        <v>-7.1942446043164821E-3</v>
      </c>
      <c r="N190" s="8">
        <f>'Data-Resource'!K2703</f>
        <v>2677521</v>
      </c>
      <c r="O190" s="8">
        <f>'Data-Resource'!I3208</f>
        <v>1.3199863690484542E-2</v>
      </c>
      <c r="P190" s="8">
        <f>'Data-Resource'!K3208</f>
        <v>490161</v>
      </c>
      <c r="Q190" s="8">
        <f>'Data-Resource'!I3713</f>
        <v>-6.0747043337087943E-3</v>
      </c>
      <c r="R190" s="8">
        <f>'Data-Resource'!K3713</f>
        <v>1587322</v>
      </c>
      <c r="S190" s="8">
        <f>'Data-Resource'!I4218</f>
        <v>-1.5566006656430882E-2</v>
      </c>
      <c r="T190" s="8">
        <f>'Data-Resource'!K4218</f>
        <v>792662</v>
      </c>
      <c r="U190" s="8">
        <f>'Data-Resource'!I4723</f>
        <v>6.6273488963030334E-3</v>
      </c>
      <c r="V190" s="8">
        <f>'Data-Resource'!K4723</f>
        <v>982297</v>
      </c>
      <c r="W190" s="8">
        <f>'Data-Resource'!I5228</f>
        <v>-1.4666666666667499E-3</v>
      </c>
      <c r="X190" s="8">
        <f>'Data-Resource'!K5228</f>
        <v>21029761</v>
      </c>
      <c r="Y190" s="8">
        <f>'Data-Resource'!I5733</f>
        <v>1.7831415718314995E-3</v>
      </c>
      <c r="Z190" s="8">
        <f>'Data-Resource'!K5733</f>
        <v>2629517</v>
      </c>
      <c r="AA190" s="8">
        <f>'Data-Resource'!I6238</f>
        <v>3.9777247414480281E-4</v>
      </c>
      <c r="AB190" s="8">
        <f>'Data-Resource'!K6238</f>
        <v>6802500</v>
      </c>
      <c r="AC190" s="8">
        <f>'Data-Resource'!I12298</f>
        <v>1.4056508293506132E-3</v>
      </c>
      <c r="AD190" s="8">
        <f>'Data-Resource'!K12298</f>
        <v>341452</v>
      </c>
      <c r="AE190" s="8">
        <f>'Data-Resource'!I10783</f>
        <v>2.1940915611814379E-2</v>
      </c>
      <c r="AF190" s="8">
        <f>'Data-Resource'!K10783</f>
        <v>410749</v>
      </c>
      <c r="AG190" s="8">
        <f>'Data-Resource'!I11288</f>
        <v>3.8402458937094718E-3</v>
      </c>
      <c r="AH190" s="8">
        <f>'Data-Resource'!K11288</f>
        <v>644023</v>
      </c>
      <c r="AI190" s="8">
        <f>'Data-Resource'!I8258</f>
        <v>-5.2631578947368854E-3</v>
      </c>
      <c r="AJ190" s="8">
        <f>'Data-Resource'!K8258</f>
        <v>408438</v>
      </c>
      <c r="AK190" s="8">
        <f>'Data-Resource'!I8763</f>
        <v>6.5653971129592476E-4</v>
      </c>
      <c r="AL190" s="8">
        <f>'Data-Resource'!K8763</f>
        <v>115430</v>
      </c>
      <c r="AM190" s="8">
        <f>'Data-Resource'!I9268</f>
        <v>2.0072578816058111E-2</v>
      </c>
      <c r="AN190" s="8">
        <f>'Data-Resource'!K9268</f>
        <v>9377018</v>
      </c>
      <c r="AO190" s="8">
        <f>'Data-Resource'!I9773</f>
        <v>9.520922174574226E-3</v>
      </c>
      <c r="AP190" s="8">
        <f>'Data-Resource'!K9773</f>
        <v>540418</v>
      </c>
      <c r="AQ190" s="8">
        <f>'Data-Resource'!I10278</f>
        <v>1.8967333636093211E-3</v>
      </c>
      <c r="AR190" s="8">
        <f>'Data-Resource'!K10278</f>
        <v>513926</v>
      </c>
    </row>
    <row r="191" spans="1:44" x14ac:dyDescent="0.3">
      <c r="A191" s="8" t="str">
        <f>'Data-Resource'!B179</f>
        <v>9-12-2019</v>
      </c>
      <c r="B191" s="8">
        <f>'Data-Resource'!I14824</f>
        <v>8.7501086010170379E-4</v>
      </c>
      <c r="C191" s="8">
        <f>'Data-Resource'!I11794</f>
        <v>6.8233512821589438E-3</v>
      </c>
      <c r="D191" s="8">
        <f>'Data-Resource'!K11794</f>
        <v>3386788</v>
      </c>
      <c r="E191" s="8">
        <f>'Data-Resource'!I684</f>
        <v>1.864851633597565E-2</v>
      </c>
      <c r="F191" s="8">
        <f>'Data-Resource'!K684</f>
        <v>628465</v>
      </c>
      <c r="G191" s="8">
        <f>'Data-Resource'!I1189</f>
        <v>1.6799844638725032E-2</v>
      </c>
      <c r="H191" s="8">
        <f>'Data-Resource'!K1189</f>
        <v>69931</v>
      </c>
      <c r="I191" s="8">
        <f>'Data-Resource'!I1694</f>
        <v>2.1459084713291972E-3</v>
      </c>
      <c r="J191" s="8">
        <f>'Data-Resource'!K1694</f>
        <v>1145992</v>
      </c>
      <c r="K191" s="8">
        <f>'Data-Resource'!I2199</f>
        <v>-8.9243578681138663E-3</v>
      </c>
      <c r="L191" s="8">
        <f>'Data-Resource'!K2199</f>
        <v>3452195</v>
      </c>
      <c r="M191" s="8">
        <f>'Data-Resource'!I2704</f>
        <v>-1.2917271032880349E-2</v>
      </c>
      <c r="N191" s="8">
        <f>'Data-Resource'!K2704</f>
        <v>3264966</v>
      </c>
      <c r="O191" s="8">
        <f>'Data-Resource'!I3209</f>
        <v>1.3574841628959176E-3</v>
      </c>
      <c r="P191" s="8">
        <f>'Data-Resource'!K3209</f>
        <v>487421</v>
      </c>
      <c r="Q191" s="8">
        <f>'Data-Resource'!I3714</f>
        <v>1.4278973795700698E-2</v>
      </c>
      <c r="R191" s="8">
        <f>'Data-Resource'!K3714</f>
        <v>2105544</v>
      </c>
      <c r="S191" s="8">
        <f>'Data-Resource'!I4219</f>
        <v>-6.8525976095617511E-3</v>
      </c>
      <c r="T191" s="8">
        <f>'Data-Resource'!K4219</f>
        <v>653372</v>
      </c>
      <c r="U191" s="8">
        <f>'Data-Resource'!I4724</f>
        <v>9.8792979090802212E-3</v>
      </c>
      <c r="V191" s="8">
        <f>'Data-Resource'!K4724</f>
        <v>667586</v>
      </c>
      <c r="W191" s="8">
        <f>'Data-Resource'!I5229</f>
        <v>-1.4219269102990021E-2</v>
      </c>
      <c r="X191" s="8">
        <f>'Data-Resource'!K5229</f>
        <v>30437818</v>
      </c>
      <c r="Y191" s="8">
        <f>'Data-Resource'!I5734</f>
        <v>-3.2258064516137944E-4</v>
      </c>
      <c r="Z191" s="8">
        <f>'Data-Resource'!K5734</f>
        <v>2747104</v>
      </c>
      <c r="AA191" s="8">
        <f>'Data-Resource'!I6239</f>
        <v>6.0991779368866897E-3</v>
      </c>
      <c r="AB191" s="8">
        <f>'Data-Resource'!K6239</f>
        <v>8597578</v>
      </c>
      <c r="AC191" s="8">
        <f>'Data-Resource'!I12299</f>
        <v>1.1236011867191654E-2</v>
      </c>
      <c r="AD191" s="8">
        <f>'Data-Resource'!K12299</f>
        <v>493681</v>
      </c>
      <c r="AE191" s="8">
        <f>'Data-Resource'!I10784</f>
        <v>6.9387632653061613E-3</v>
      </c>
      <c r="AF191" s="8">
        <f>'Data-Resource'!K10784</f>
        <v>339514</v>
      </c>
      <c r="AG191" s="8">
        <f>'Data-Resource'!I11289</f>
        <v>2.6636226482628336E-2</v>
      </c>
      <c r="AH191" s="8">
        <f>'Data-Resource'!K11289</f>
        <v>656944</v>
      </c>
      <c r="AI191" s="8">
        <f>'Data-Resource'!I8259</f>
        <v>6.1946902654867193E-2</v>
      </c>
      <c r="AJ191" s="8">
        <f>'Data-Resource'!K8259</f>
        <v>679106</v>
      </c>
      <c r="AK191" s="8">
        <f>'Data-Resource'!I8764</f>
        <v>-8.5358041654142215E-3</v>
      </c>
      <c r="AL191" s="8">
        <f>'Data-Resource'!K8764</f>
        <v>155885</v>
      </c>
      <c r="AM191" s="8">
        <f>'Data-Resource'!I9269</f>
        <v>-5.6228779284936388E-3</v>
      </c>
      <c r="AN191" s="8">
        <f>'Data-Resource'!K9269</f>
        <v>7559299</v>
      </c>
      <c r="AO191" s="8">
        <f>'Data-Resource'!I9774</f>
        <v>1.2562133072584265E-2</v>
      </c>
      <c r="AP191" s="8">
        <f>'Data-Resource'!K9774</f>
        <v>753812</v>
      </c>
      <c r="AQ191" s="8">
        <f>'Data-Resource'!I10279</f>
        <v>2.3979795456882787E-2</v>
      </c>
      <c r="AR191" s="8">
        <f>'Data-Resource'!K10279</f>
        <v>707195</v>
      </c>
    </row>
    <row r="192" spans="1:44" x14ac:dyDescent="0.3">
      <c r="A192" s="8" t="str">
        <f>'Data-Resource'!B180</f>
        <v>9-13-2019</v>
      </c>
      <c r="B192" s="8">
        <f>'Data-Resource'!I14825</f>
        <v>4.4962378281297568E-3</v>
      </c>
      <c r="C192" s="8">
        <f>'Data-Resource'!I11795</f>
        <v>-1.7689123071132816E-2</v>
      </c>
      <c r="D192" s="8">
        <f>'Data-Resource'!K11795</f>
        <v>3218458</v>
      </c>
      <c r="E192" s="8">
        <f>'Data-Resource'!I685</f>
        <v>-9.9891032323618338E-3</v>
      </c>
      <c r="F192" s="8">
        <f>'Data-Resource'!K685</f>
        <v>502505</v>
      </c>
      <c r="G192" s="8">
        <f>'Data-Resource'!I1190</f>
        <v>2.3973389994992782E-3</v>
      </c>
      <c r="H192" s="8">
        <f>'Data-Resource'!K1190</f>
        <v>30949</v>
      </c>
      <c r="I192" s="8">
        <f>'Data-Resource'!I1695</f>
        <v>4.7393364928909661E-3</v>
      </c>
      <c r="J192" s="8">
        <f>'Data-Resource'!K1695</f>
        <v>923631</v>
      </c>
      <c r="K192" s="8">
        <f>'Data-Resource'!I2200</f>
        <v>1.9379844961240192E-2</v>
      </c>
      <c r="L192" s="8">
        <f>'Data-Resource'!K2200</f>
        <v>3040730</v>
      </c>
      <c r="M192" s="8">
        <f>'Data-Resource'!I2705</f>
        <v>6.6557756743709558E-3</v>
      </c>
      <c r="N192" s="8">
        <f>'Data-Resource'!K2705</f>
        <v>2029293</v>
      </c>
      <c r="O192" s="8">
        <f>'Data-Resource'!I3210</f>
        <v>-1.0379070116090195E-2</v>
      </c>
      <c r="P192" s="8">
        <f>'Data-Resource'!K3210</f>
        <v>416124</v>
      </c>
      <c r="Q192" s="8">
        <f>'Data-Resource'!I3715</f>
        <v>6.8089597581726218E-3</v>
      </c>
      <c r="R192" s="8">
        <f>'Data-Resource'!K3715</f>
        <v>1900375</v>
      </c>
      <c r="S192" s="8">
        <f>'Data-Resource'!I4220</f>
        <v>9.1010696295534127E-3</v>
      </c>
      <c r="T192" s="8">
        <f>'Data-Resource'!K4220</f>
        <v>813116</v>
      </c>
      <c r="U192" s="8">
        <f>'Data-Resource'!I4725</f>
        <v>-1.4456956366162518E-3</v>
      </c>
      <c r="V192" s="8">
        <f>'Data-Resource'!K4725</f>
        <v>579213</v>
      </c>
      <c r="W192" s="8">
        <f>'Data-Resource'!I5230</f>
        <v>2.8068761751275869E-2</v>
      </c>
      <c r="X192" s="8">
        <f>'Data-Resource'!K5230</f>
        <v>20009074</v>
      </c>
      <c r="Y192" s="8">
        <f>'Data-Resource'!I5735</f>
        <v>5.6579372777239003E-3</v>
      </c>
      <c r="Z192" s="8">
        <f>'Data-Resource'!K5735</f>
        <v>2587481</v>
      </c>
      <c r="AA192" s="8">
        <f>'Data-Resource'!I6240</f>
        <v>-3.1612223393045467E-3</v>
      </c>
      <c r="AB192" s="8">
        <f>'Data-Resource'!K6240</f>
        <v>8643025</v>
      </c>
      <c r="AC192" s="8">
        <f>'Data-Resource'!I12300</f>
        <v>-1.8556958869962475E-2</v>
      </c>
      <c r="AD192" s="8">
        <f>'Data-Resource'!K12300</f>
        <v>443522</v>
      </c>
      <c r="AE192" s="8">
        <f>'Data-Resource'!I10785</f>
        <v>-2.2017613826850139E-2</v>
      </c>
      <c r="AF192" s="8">
        <f>'Data-Resource'!K10785</f>
        <v>272708</v>
      </c>
      <c r="AG192" s="8">
        <f>'Data-Resource'!I11290</f>
        <v>-6.676631849358225E-3</v>
      </c>
      <c r="AH192" s="8">
        <f>'Data-Resource'!K11290</f>
        <v>398576</v>
      </c>
      <c r="AI192" s="8">
        <f>'Data-Resource'!I8260</f>
        <v>3.820598006644526E-2</v>
      </c>
      <c r="AJ192" s="8">
        <f>'Data-Resource'!K8260</f>
        <v>1274205</v>
      </c>
      <c r="AK192" s="8">
        <f>'Data-Resource'!I8765</f>
        <v>-6.6097817592259062E-4</v>
      </c>
      <c r="AL192" s="8">
        <f>'Data-Resource'!K8765</f>
        <v>97199</v>
      </c>
      <c r="AM192" s="8">
        <f>'Data-Resource'!I9270</f>
        <v>2.7716184716397831E-2</v>
      </c>
      <c r="AN192" s="8">
        <f>'Data-Resource'!K9270</f>
        <v>8224276</v>
      </c>
      <c r="AO192" s="8">
        <f>'Data-Resource'!I9775</f>
        <v>1.0404641618497166E-2</v>
      </c>
      <c r="AP192" s="8">
        <f>'Data-Resource'!K9775</f>
        <v>707942</v>
      </c>
      <c r="AQ192" s="8">
        <f>'Data-Resource'!I10280</f>
        <v>5.4832857793475145E-3</v>
      </c>
      <c r="AR192" s="8">
        <f>'Data-Resource'!K10280</f>
        <v>739433</v>
      </c>
    </row>
    <row r="193" spans="1:44" x14ac:dyDescent="0.3">
      <c r="A193" s="8" t="str">
        <f>'Data-Resource'!B181</f>
        <v>9-16-2019</v>
      </c>
      <c r="B193" s="8">
        <f>'Data-Resource'!I14826</f>
        <v>-5.9495564822772766E-4</v>
      </c>
      <c r="C193" s="8">
        <f>'Data-Resource'!I11796</f>
        <v>-9.9388379204893781E-3</v>
      </c>
      <c r="D193" s="8">
        <f>'Data-Resource'!K11796</f>
        <v>2618090</v>
      </c>
      <c r="E193" s="8">
        <f>'Data-Resource'!I686</f>
        <v>-1.2867647058823612E-2</v>
      </c>
      <c r="F193" s="8">
        <f>'Data-Resource'!K686</f>
        <v>465439</v>
      </c>
      <c r="G193" s="8">
        <f>'Data-Resource'!I1191</f>
        <v>1.3223471074380545E-3</v>
      </c>
      <c r="H193" s="8">
        <f>'Data-Resource'!K1191</f>
        <v>83291</v>
      </c>
      <c r="I193" s="8">
        <f>'Data-Resource'!I1696</f>
        <v>-9.501045130641193E-4</v>
      </c>
      <c r="J193" s="8">
        <f>'Data-Resource'!K1696</f>
        <v>765946</v>
      </c>
      <c r="K193" s="8">
        <f>'Data-Resource'!I2201</f>
        <v>5.6660793721556362E-3</v>
      </c>
      <c r="L193" s="8">
        <f>'Data-Resource'!K2201</f>
        <v>3190395</v>
      </c>
      <c r="M193" s="8">
        <f>'Data-Resource'!I2706</f>
        <v>5.4815259259258777E-3</v>
      </c>
      <c r="N193" s="8">
        <f>'Data-Resource'!K2706</f>
        <v>1723227</v>
      </c>
      <c r="O193" s="8">
        <f>'Data-Resource'!I3211</f>
        <v>-1.2808791963162199E-2</v>
      </c>
      <c r="P193" s="8">
        <f>'Data-Resource'!K3211</f>
        <v>285762</v>
      </c>
      <c r="Q193" s="8">
        <f>'Data-Resource'!I3716</f>
        <v>1.1340608450802744E-2</v>
      </c>
      <c r="R193" s="8">
        <f>'Data-Resource'!K3716</f>
        <v>1241317</v>
      </c>
      <c r="S193" s="8">
        <f>'Data-Resource'!I4221</f>
        <v>-2.0783533505731927E-3</v>
      </c>
      <c r="T193" s="8">
        <f>'Data-Resource'!K4221</f>
        <v>713851</v>
      </c>
      <c r="U193" s="8">
        <f>'Data-Resource'!I4726</f>
        <v>7.6585554635205015E-3</v>
      </c>
      <c r="V193" s="8">
        <f>'Data-Resource'!K4726</f>
        <v>532813</v>
      </c>
      <c r="W193" s="8">
        <f>'Data-Resource'!I5231</f>
        <v>-4.5152722443559112E-3</v>
      </c>
      <c r="X193" s="8">
        <f>'Data-Resource'!K5231</f>
        <v>15634153</v>
      </c>
      <c r="Y193" s="8">
        <f>'Data-Resource'!I5736</f>
        <v>4.8603368483363747E-4</v>
      </c>
      <c r="Z193" s="8">
        <f>'Data-Resource'!K5736</f>
        <v>2173848</v>
      </c>
      <c r="AA193" s="8">
        <f>'Data-Resource'!I6241</f>
        <v>1.588562351072149E-3</v>
      </c>
      <c r="AB193" s="8">
        <f>'Data-Resource'!K6241</f>
        <v>5979640</v>
      </c>
      <c r="AC193" s="8">
        <f>'Data-Resource'!I12301</f>
        <v>1.5596484208037441E-3</v>
      </c>
      <c r="AD193" s="8">
        <f>'Data-Resource'!K12301</f>
        <v>319599</v>
      </c>
      <c r="AE193" s="8">
        <f>'Data-Resource'!I10786</f>
        <v>-1.6515276835449341E-2</v>
      </c>
      <c r="AF193" s="8">
        <f>'Data-Resource'!K10786</f>
        <v>176405</v>
      </c>
      <c r="AG193" s="8">
        <f>'Data-Resource'!I11291</f>
        <v>-2.2522673349029392E-3</v>
      </c>
      <c r="AH193" s="8">
        <f>'Data-Resource'!K11291</f>
        <v>250169</v>
      </c>
      <c r="AI193" s="8">
        <f>'Data-Resource'!I8261</f>
        <v>-9.6618357487922076E-3</v>
      </c>
      <c r="AJ193" s="8">
        <f>'Data-Resource'!K8261</f>
        <v>404602</v>
      </c>
      <c r="AK193" s="8">
        <f>'Data-Resource'!I8766</f>
        <v>-6.0362774230874935E-3</v>
      </c>
      <c r="AL193" s="8">
        <f>'Data-Resource'!K8766</f>
        <v>138779</v>
      </c>
      <c r="AM193" s="8">
        <f>'Data-Resource'!I9271</f>
        <v>1.1141507981513102E-2</v>
      </c>
      <c r="AN193" s="8">
        <f>'Data-Resource'!K9271</f>
        <v>5158792</v>
      </c>
      <c r="AO193" s="8">
        <f>'Data-Resource'!I9776</f>
        <v>-7.2254335260115475E-3</v>
      </c>
      <c r="AP193" s="8">
        <f>'Data-Resource'!K9776</f>
        <v>539095</v>
      </c>
      <c r="AQ193" s="8">
        <f>'Data-Resource'!I10281</f>
        <v>6.4737911544225472E-3</v>
      </c>
      <c r="AR193" s="8">
        <f>'Data-Resource'!K10281</f>
        <v>483375</v>
      </c>
    </row>
    <row r="194" spans="1:44" x14ac:dyDescent="0.3">
      <c r="A194" s="8" t="str">
        <f>'Data-Resource'!B182</f>
        <v>9-17-2019</v>
      </c>
      <c r="B194" s="8">
        <f>'Data-Resource'!I14827</f>
        <v>1.3340840204293232E-4</v>
      </c>
      <c r="C194" s="8">
        <f>'Data-Resource'!I11797</f>
        <v>1.3461538461538457E-2</v>
      </c>
      <c r="D194" s="8">
        <f>'Data-Resource'!K11797</f>
        <v>2224569</v>
      </c>
      <c r="E194" s="8">
        <f>'Data-Resource'!I687</f>
        <v>9.6941680972033942E-3</v>
      </c>
      <c r="F194" s="8">
        <f>'Data-Resource'!K687</f>
        <v>428050</v>
      </c>
      <c r="G194" s="8">
        <f>'Data-Resource'!I1192</f>
        <v>1.0430421926396797E-2</v>
      </c>
      <c r="H194" s="8">
        <f>'Data-Resource'!K1192</f>
        <v>153344</v>
      </c>
      <c r="I194" s="8">
        <f>'Data-Resource'!I1697</f>
        <v>-1.4285857142857805E-3</v>
      </c>
      <c r="J194" s="8">
        <f>'Data-Resource'!K1697</f>
        <v>914264</v>
      </c>
      <c r="K194" s="8">
        <f>'Data-Resource'!I2202</f>
        <v>-1.7726206670959511E-2</v>
      </c>
      <c r="L194" s="8">
        <f>'Data-Resource'!K2202</f>
        <v>3644039</v>
      </c>
      <c r="M194" s="8">
        <f>'Data-Resource'!I2707</f>
        <v>-1.6477901773166007E-2</v>
      </c>
      <c r="N194" s="8">
        <f>'Data-Resource'!K2707</f>
        <v>2452669</v>
      </c>
      <c r="O194" s="8">
        <f>'Data-Resource'!I3212</f>
        <v>1.8038899501182287E-2</v>
      </c>
      <c r="P194" s="8">
        <f>'Data-Resource'!K3212</f>
        <v>473526</v>
      </c>
      <c r="Q194" s="8">
        <f>'Data-Resource'!I3717</f>
        <v>-4.0129957707516744E-3</v>
      </c>
      <c r="R194" s="8">
        <f>'Data-Resource'!K3717</f>
        <v>1599792</v>
      </c>
      <c r="S194" s="8">
        <f>'Data-Resource'!I4222</f>
        <v>-9.1935403225807417E-3</v>
      </c>
      <c r="T194" s="8">
        <f>'Data-Resource'!K4222</f>
        <v>538454</v>
      </c>
      <c r="U194" s="8">
        <f>'Data-Resource'!I4727</f>
        <v>5.4229933747723807E-3</v>
      </c>
      <c r="V194" s="8">
        <f>'Data-Resource'!K4727</f>
        <v>542493</v>
      </c>
      <c r="W194" s="8">
        <f>'Data-Resource'!I5232</f>
        <v>-1.9841801850113912E-2</v>
      </c>
      <c r="X194" s="8">
        <f>'Data-Resource'!K5232</f>
        <v>14461215</v>
      </c>
      <c r="Y194" s="8">
        <f>'Data-Resource'!I5737</f>
        <v>-2.597402681733833E-3</v>
      </c>
      <c r="Z194" s="8">
        <f>'Data-Resource'!K5737</f>
        <v>2635455</v>
      </c>
      <c r="AA194" s="8">
        <f>'Data-Resource'!I6242</f>
        <v>-1.4515703351808829E-3</v>
      </c>
      <c r="AB194" s="8">
        <f>'Data-Resource'!K6242</f>
        <v>5613644</v>
      </c>
      <c r="AC194" s="8">
        <f>'Data-Resource'!I12302</f>
        <v>1.6793734123624046E-2</v>
      </c>
      <c r="AD194" s="8">
        <f>'Data-Resource'!K12302</f>
        <v>464316</v>
      </c>
      <c r="AE194" s="8">
        <f>'Data-Resource'!I10787</f>
        <v>1.0901492662473828E-2</v>
      </c>
      <c r="AF194" s="8">
        <f>'Data-Resource'!K10787</f>
        <v>184393</v>
      </c>
      <c r="AG194" s="8">
        <f>'Data-Resource'!I11292</f>
        <v>2.4005970772514002E-2</v>
      </c>
      <c r="AH194" s="8">
        <f>'Data-Resource'!K11292</f>
        <v>369579</v>
      </c>
      <c r="AI194" s="8">
        <f>'Data-Resource'!I8262</f>
        <v>-4.8939641109298935E-3</v>
      </c>
      <c r="AJ194" s="8">
        <f>'Data-Resource'!K8262</f>
        <v>293549</v>
      </c>
      <c r="AK194" s="8">
        <f>'Data-Resource'!I8767</f>
        <v>2.0270472972972963E-3</v>
      </c>
      <c r="AL194" s="8">
        <f>'Data-Resource'!K8767</f>
        <v>160607</v>
      </c>
      <c r="AM194" s="8">
        <f>'Data-Resource'!I9272</f>
        <v>-1.3342065299924103E-2</v>
      </c>
      <c r="AN194" s="8">
        <f>'Data-Resource'!K9272</f>
        <v>5818748</v>
      </c>
      <c r="AO194" s="8">
        <f>'Data-Resource'!I9777</f>
        <v>1.7221231455553543E-2</v>
      </c>
      <c r="AP194" s="8">
        <f>'Data-Resource'!K9777</f>
        <v>583269</v>
      </c>
      <c r="AQ194" s="8">
        <f>'Data-Resource'!I10282</f>
        <v>-1.1229146004193877E-2</v>
      </c>
      <c r="AR194" s="8">
        <f>'Data-Resource'!K10282</f>
        <v>480705</v>
      </c>
    </row>
    <row r="195" spans="1:44" x14ac:dyDescent="0.3">
      <c r="A195" s="8" t="str">
        <f>'Data-Resource'!B183</f>
        <v>9-18-2019</v>
      </c>
      <c r="B195" s="8">
        <f>'Data-Resource'!I14828</f>
        <v>2.2966686098846892E-3</v>
      </c>
      <c r="C195" s="8">
        <f>'Data-Resource'!I11798</f>
        <v>1.742428030303032E-2</v>
      </c>
      <c r="D195" s="8">
        <f>'Data-Resource'!K11798</f>
        <v>3473916</v>
      </c>
      <c r="E195" s="8">
        <f>'Data-Resource'!I688</f>
        <v>1.1092622913250166E-2</v>
      </c>
      <c r="F195" s="8">
        <f>'Data-Resource'!K688</f>
        <v>446950</v>
      </c>
      <c r="G195" s="8">
        <f>'Data-Resource'!I1193</f>
        <v>6.2295245901638797E-3</v>
      </c>
      <c r="H195" s="8">
        <f>'Data-Resource'!K1193</f>
        <v>23901</v>
      </c>
      <c r="I195" s="8">
        <f>'Data-Resource'!I1698</f>
        <v>-4.7569458338285085E-4</v>
      </c>
      <c r="J195" s="8">
        <f>'Data-Resource'!K1698</f>
        <v>797085</v>
      </c>
      <c r="K195" s="8">
        <f>'Data-Resource'!I2203</f>
        <v>-4.3546809787863086E-3</v>
      </c>
      <c r="L195" s="8">
        <f>'Data-Resource'!K2203</f>
        <v>2149888</v>
      </c>
      <c r="M195" s="8">
        <f>'Data-Resource'!I2708</f>
        <v>-1.3412831994421358E-2</v>
      </c>
      <c r="N195" s="8">
        <f>'Data-Resource'!K2708</f>
        <v>1879907</v>
      </c>
      <c r="O195" s="8">
        <f>'Data-Resource'!I3213</f>
        <v>1.345080667576606E-2</v>
      </c>
      <c r="P195" s="8">
        <f>'Data-Resource'!K3213</f>
        <v>412319</v>
      </c>
      <c r="Q195" s="8">
        <f>'Data-Resource'!I3718</f>
        <v>3.099953558033735E-4</v>
      </c>
      <c r="R195" s="8">
        <f>'Data-Resource'!K3718</f>
        <v>860078</v>
      </c>
      <c r="S195" s="8">
        <f>'Data-Resource'!I4223</f>
        <v>-1.6271351614270406E-4</v>
      </c>
      <c r="T195" s="8">
        <f>'Data-Resource'!K4223</f>
        <v>508147</v>
      </c>
      <c r="U195" s="8">
        <f>'Data-Resource'!I4728</f>
        <v>1.0155922662781727E-2</v>
      </c>
      <c r="V195" s="8">
        <f>'Data-Resource'!K4728</f>
        <v>489555</v>
      </c>
      <c r="W195" s="8">
        <f>'Data-Resource'!I5233</f>
        <v>-1.8367346938775415E-2</v>
      </c>
      <c r="X195" s="8">
        <f>'Data-Resource'!K5233</f>
        <v>10555735</v>
      </c>
      <c r="Y195" s="8">
        <f>'Data-Resource'!I5738</f>
        <v>1.0992671552298506E-2</v>
      </c>
      <c r="Z195" s="8">
        <f>'Data-Resource'!K5738</f>
        <v>3769722</v>
      </c>
      <c r="AA195" s="8">
        <f>'Data-Resource'!I6243</f>
        <v>6.0870715892549368E-3</v>
      </c>
      <c r="AB195" s="8">
        <f>'Data-Resource'!K6243</f>
        <v>6098587</v>
      </c>
      <c r="AC195" s="8">
        <f>'Data-Resource'!I12303</f>
        <v>-2.2152013171701369E-3</v>
      </c>
      <c r="AD195" s="8">
        <f>'Data-Resource'!K12303</f>
        <v>414598</v>
      </c>
      <c r="AE195" s="8">
        <f>'Data-Resource'!I10788</f>
        <v>-1.2432780616253032E-3</v>
      </c>
      <c r="AF195" s="8">
        <f>'Data-Resource'!K10788</f>
        <v>169045</v>
      </c>
      <c r="AG195" s="8">
        <f>'Data-Resource'!I11293</f>
        <v>-7.2992700729927204E-3</v>
      </c>
      <c r="AH195" s="8">
        <f>'Data-Resource'!K11293</f>
        <v>280272</v>
      </c>
      <c r="AI195" s="8">
        <f>'Data-Resource'!I8263</f>
        <v>-8.1699346405228468E-3</v>
      </c>
      <c r="AJ195" s="8">
        <f>'Data-Resource'!K8263</f>
        <v>341753</v>
      </c>
      <c r="AK195" s="8">
        <f>'Data-Resource'!I8768</f>
        <v>4.7201415093700476E-3</v>
      </c>
      <c r="AL195" s="8">
        <f>'Data-Resource'!K8768</f>
        <v>136803</v>
      </c>
      <c r="AM195" s="8">
        <f>'Data-Resource'!I9273</f>
        <v>3.5262258953168576E-3</v>
      </c>
      <c r="AN195" s="8">
        <f>'Data-Resource'!K9273</f>
        <v>4167025</v>
      </c>
      <c r="AO195" s="8">
        <f>'Data-Resource'!I9778</f>
        <v>5.1723793103448153E-3</v>
      </c>
      <c r="AP195" s="8">
        <f>'Data-Resource'!K9778</f>
        <v>598521</v>
      </c>
      <c r="AQ195" s="8">
        <f>'Data-Resource'!I10283</f>
        <v>4.255380068552579E-3</v>
      </c>
      <c r="AR195" s="8">
        <f>'Data-Resource'!K10283</f>
        <v>369374</v>
      </c>
    </row>
    <row r="196" spans="1:44" x14ac:dyDescent="0.3">
      <c r="A196" s="8" t="str">
        <f>'Data-Resource'!B184</f>
        <v>9-19-2019</v>
      </c>
      <c r="B196" s="8">
        <f>'Data-Resource'!I14829</f>
        <v>8.2373696704890129E-3</v>
      </c>
      <c r="C196" s="8">
        <f>'Data-Resource'!I11799</f>
        <v>1.9731868215492596E-2</v>
      </c>
      <c r="D196" s="8">
        <f>'Data-Resource'!K11799</f>
        <v>4204257</v>
      </c>
      <c r="E196" s="8">
        <f>'Data-Resource'!I689</f>
        <v>4.5662100456620325E-3</v>
      </c>
      <c r="F196" s="8">
        <f>'Data-Resource'!K689</f>
        <v>396317</v>
      </c>
      <c r="G196" s="8">
        <f>'Data-Resource'!I1194</f>
        <v>1.2923228972301189E-2</v>
      </c>
      <c r="H196" s="8">
        <f>'Data-Resource'!K1194</f>
        <v>71788</v>
      </c>
      <c r="I196" s="8">
        <f>'Data-Resource'!I1699</f>
        <v>7.8515776688531519E-3</v>
      </c>
      <c r="J196" s="8">
        <f>'Data-Resource'!K1699</f>
        <v>725340</v>
      </c>
      <c r="K196" s="8">
        <f>'Data-Resource'!I2204</f>
        <v>2.8239095442764636E-3</v>
      </c>
      <c r="L196" s="8">
        <f>'Data-Resource'!K2204</f>
        <v>2578658</v>
      </c>
      <c r="M196" s="8">
        <f>'Data-Resource'!I2709</f>
        <v>1.1643808179818901E-2</v>
      </c>
      <c r="N196" s="8">
        <f>'Data-Resource'!K2709</f>
        <v>2288769</v>
      </c>
      <c r="O196" s="8">
        <f>'Data-Resource'!I3214</f>
        <v>-1.2351381179742597E-2</v>
      </c>
      <c r="P196" s="8">
        <f>'Data-Resource'!K3214</f>
        <v>385933</v>
      </c>
      <c r="Q196" s="8">
        <f>'Data-Resource'!I3719</f>
        <v>7.5968682170541955E-3</v>
      </c>
      <c r="R196" s="8">
        <f>'Data-Resource'!K3719</f>
        <v>1288454</v>
      </c>
      <c r="S196" s="8">
        <f>'Data-Resource'!I4224</f>
        <v>-3.2589376447601601E-3</v>
      </c>
      <c r="T196" s="8">
        <f>'Data-Resource'!K4224</f>
        <v>636745</v>
      </c>
      <c r="U196" s="8">
        <f>'Data-Resource'!I4729</f>
        <v>1.1231905797101443E-2</v>
      </c>
      <c r="V196" s="8">
        <f>'Data-Resource'!K4729</f>
        <v>772368</v>
      </c>
      <c r="W196" s="8">
        <f>'Data-Resource'!I5234</f>
        <v>1.4047651838589704E-2</v>
      </c>
      <c r="X196" s="8">
        <f>'Data-Resource'!K5234</f>
        <v>12367512</v>
      </c>
      <c r="Y196" s="8">
        <f>'Data-Resource'!I5739</f>
        <v>-3.9513004955119991E-3</v>
      </c>
      <c r="Z196" s="8">
        <f>'Data-Resource'!K5739</f>
        <v>2738984</v>
      </c>
      <c r="AA196" s="8">
        <f>'Data-Resource'!I6244</f>
        <v>2.4983563445101294E-3</v>
      </c>
      <c r="AB196" s="8">
        <f>'Data-Resource'!K6244</f>
        <v>6949498</v>
      </c>
      <c r="AC196" s="8">
        <f>'Data-Resource'!I12304</f>
        <v>2.023203169213357E-2</v>
      </c>
      <c r="AD196" s="8">
        <f>'Data-Resource'!K12304</f>
        <v>559529</v>
      </c>
      <c r="AE196" s="8">
        <f>'Data-Resource'!I10789</f>
        <v>-6.2163281448446538E-3</v>
      </c>
      <c r="AF196" s="8">
        <f>'Data-Resource'!K10789</f>
        <v>215912</v>
      </c>
      <c r="AG196" s="8">
        <f>'Data-Resource'!I11294</f>
        <v>1.5418561392615621E-2</v>
      </c>
      <c r="AH196" s="8">
        <f>'Data-Resource'!K11294</f>
        <v>311233</v>
      </c>
      <c r="AI196" s="8">
        <f>'Data-Resource'!I8264</f>
        <v>3.387096774193548E-2</v>
      </c>
      <c r="AJ196" s="8">
        <f>'Data-Resource'!K8264</f>
        <v>909933</v>
      </c>
      <c r="AK196" s="8">
        <f>'Data-Resource'!I8769</f>
        <v>8.059180982908613E-3</v>
      </c>
      <c r="AL196" s="8">
        <f>'Data-Resource'!K8769</f>
        <v>109519</v>
      </c>
      <c r="AM196" s="8">
        <f>'Data-Resource'!I9274</f>
        <v>-6.8080044576696594E-3</v>
      </c>
      <c r="AN196" s="8">
        <f>'Data-Resource'!K9274</f>
        <v>4699153</v>
      </c>
      <c r="AO196" s="8">
        <f>'Data-Resource'!I9779</f>
        <v>9.9914362543454469E-3</v>
      </c>
      <c r="AP196" s="8">
        <f>'Data-Resource'!K9779</f>
        <v>772721</v>
      </c>
      <c r="AQ196" s="8">
        <f>'Data-Resource'!I10284</f>
        <v>3.0922633268761313E-2</v>
      </c>
      <c r="AR196" s="8">
        <f>'Data-Resource'!K10284</f>
        <v>794098</v>
      </c>
    </row>
    <row r="197" spans="1:44" x14ac:dyDescent="0.3">
      <c r="A197" s="8" t="str">
        <f>'Data-Resource'!B185</f>
        <v>9-20-2019</v>
      </c>
      <c r="B197" s="8">
        <f>'Data-Resource'!I14830</f>
        <v>4.3646373618745252E-4</v>
      </c>
      <c r="C197" s="8">
        <f>'Data-Resource'!I11800</f>
        <v>2.6958104664549808E-2</v>
      </c>
      <c r="D197" s="8">
        <f>'Data-Resource'!K11800</f>
        <v>8760717</v>
      </c>
      <c r="E197" s="8">
        <f>'Data-Resource'!I690</f>
        <v>-1.4537307240500617E-3</v>
      </c>
      <c r="F197" s="8">
        <f>'Data-Resource'!K690</f>
        <v>1254122</v>
      </c>
      <c r="G197" s="8">
        <f>'Data-Resource'!I1195</f>
        <v>-2.6712020182029908E-2</v>
      </c>
      <c r="H197" s="8">
        <f>'Data-Resource'!K1195</f>
        <v>166931</v>
      </c>
      <c r="I197" s="8">
        <f>'Data-Resource'!I1700</f>
        <v>7.0818695880752358E-4</v>
      </c>
      <c r="J197" s="8">
        <f>'Data-Resource'!K1700</f>
        <v>2534148</v>
      </c>
      <c r="K197" s="8">
        <f>'Data-Resource'!I2205</f>
        <v>-1.7187656249999762E-3</v>
      </c>
      <c r="L197" s="8">
        <f>'Data-Resource'!K2205</f>
        <v>6376144</v>
      </c>
      <c r="M197" s="8">
        <f>'Data-Resource'!I2710</f>
        <v>-1.4864664332688861E-4</v>
      </c>
      <c r="N197" s="8">
        <f>'Data-Resource'!K2710</f>
        <v>7164452</v>
      </c>
      <c r="O197" s="8">
        <f>'Data-Resource'!I3215</f>
        <v>-5.5452774180760021E-3</v>
      </c>
      <c r="P197" s="8">
        <f>'Data-Resource'!K3215</f>
        <v>732783</v>
      </c>
      <c r="Q197" s="8">
        <f>'Data-Resource'!I3720</f>
        <v>4.6067258320001603E-4</v>
      </c>
      <c r="R197" s="8">
        <f>'Data-Resource'!K3720</f>
        <v>2805109</v>
      </c>
      <c r="S197" s="8">
        <f>'Data-Resource'!I4225</f>
        <v>-3.0308035217758229E-2</v>
      </c>
      <c r="T197" s="8">
        <f>'Data-Resource'!K4225</f>
        <v>1697419</v>
      </c>
      <c r="U197" s="8">
        <f>'Data-Resource'!I4730</f>
        <v>7.9566437613021544E-3</v>
      </c>
      <c r="V197" s="8">
        <f>'Data-Resource'!K4730</f>
        <v>8224336</v>
      </c>
      <c r="W197" s="8">
        <f>'Data-Resource'!I5235</f>
        <v>-4.4959128065393747E-3</v>
      </c>
      <c r="X197" s="8">
        <f>'Data-Resource'!K5235</f>
        <v>19722113</v>
      </c>
      <c r="Y197" s="8">
        <f>'Data-Resource'!I5740</f>
        <v>-5.2726974879782305E-3</v>
      </c>
      <c r="Z197" s="8">
        <f>'Data-Resource'!K5740</f>
        <v>7978032</v>
      </c>
      <c r="AA197" s="8">
        <f>'Data-Resource'!I6245</f>
        <v>6.5453593402278517E-3</v>
      </c>
      <c r="AB197" s="8">
        <f>'Data-Resource'!K6245</f>
        <v>24264215</v>
      </c>
      <c r="AC197" s="8">
        <f>'Data-Resource'!I12305</f>
        <v>2.6603473161675843E-3</v>
      </c>
      <c r="AD197" s="8">
        <f>'Data-Resource'!K12305</f>
        <v>818811</v>
      </c>
      <c r="AE197" s="8">
        <f>'Data-Resource'!I10790</f>
        <v>-1.042100901428117E-2</v>
      </c>
      <c r="AF197" s="8">
        <f>'Data-Resource'!K10790</f>
        <v>1087309</v>
      </c>
      <c r="AG197" s="8">
        <f>'Data-Resource'!I11295</f>
        <v>1.6666695652173807E-2</v>
      </c>
      <c r="AH197" s="8">
        <f>'Data-Resource'!K11295</f>
        <v>490356</v>
      </c>
      <c r="AI197" s="8">
        <f>'Data-Resource'!I8265</f>
        <v>-1.0852713178294617E-2</v>
      </c>
      <c r="AJ197" s="8">
        <f>'Data-Resource'!K8265</f>
        <v>4615414</v>
      </c>
      <c r="AK197" s="8">
        <f>'Data-Resource'!I8770</f>
        <v>9.3146638194012473E-3</v>
      </c>
      <c r="AL197" s="8">
        <f>'Data-Resource'!K8770</f>
        <v>219212</v>
      </c>
      <c r="AM197" s="8">
        <f>'Data-Resource'!I9275</f>
        <v>-3.3070582236743092E-2</v>
      </c>
      <c r="AN197" s="8">
        <f>'Data-Resource'!K9275</f>
        <v>13957194</v>
      </c>
      <c r="AO197" s="8">
        <f>'Data-Resource'!I9780</f>
        <v>5.0876711731263225E-3</v>
      </c>
      <c r="AP197" s="8">
        <f>'Data-Resource'!K9780</f>
        <v>2928839</v>
      </c>
      <c r="AQ197" s="8">
        <f>'Data-Resource'!I10285</f>
        <v>3.076172791481015E-2</v>
      </c>
      <c r="AR197" s="8">
        <f>'Data-Resource'!K10285</f>
        <v>1635203</v>
      </c>
    </row>
    <row r="198" spans="1:44" x14ac:dyDescent="0.3">
      <c r="A198" s="8" t="str">
        <f>'Data-Resource'!B186</f>
        <v>9-23-2019</v>
      </c>
      <c r="B198" s="8">
        <f>'Data-Resource'!I14831</f>
        <v>-7.2367728718730684E-3</v>
      </c>
      <c r="C198" s="8">
        <f>'Data-Resource'!I11801</f>
        <v>9.8974545812140265E-3</v>
      </c>
      <c r="D198" s="8">
        <f>'Data-Resource'!K11801</f>
        <v>3998793</v>
      </c>
      <c r="E198" s="8">
        <f>'Data-Resource'!I691</f>
        <v>-5.1131996397311202E-3</v>
      </c>
      <c r="F198" s="8">
        <f>'Data-Resource'!K691</f>
        <v>425784</v>
      </c>
      <c r="G198" s="8">
        <f>'Data-Resource'!I1196</f>
        <v>6.6768486062424102E-4</v>
      </c>
      <c r="H198" s="8">
        <f>'Data-Resource'!K1196</f>
        <v>39665</v>
      </c>
      <c r="I198" s="8">
        <f>'Data-Resource'!I1701</f>
        <v>-3.5377358490566633E-3</v>
      </c>
      <c r="J198" s="8">
        <f>'Data-Resource'!K1701</f>
        <v>938623</v>
      </c>
      <c r="K198" s="8">
        <f>'Data-Resource'!I2206</f>
        <v>-3.3003771287069671E-3</v>
      </c>
      <c r="L198" s="8">
        <f>'Data-Resource'!K2206</f>
        <v>2572247</v>
      </c>
      <c r="M198" s="8">
        <f>'Data-Resource'!I2711</f>
        <v>-1.3778628745482892E-2</v>
      </c>
      <c r="N198" s="8">
        <f>'Data-Resource'!K2711</f>
        <v>2611292</v>
      </c>
      <c r="O198" s="8">
        <f>'Data-Resource'!I3216</f>
        <v>0</v>
      </c>
      <c r="P198" s="8">
        <f>'Data-Resource'!K3216</f>
        <v>351155</v>
      </c>
      <c r="Q198" s="8">
        <f>'Data-Resource'!I3721</f>
        <v>-1.3411483887244422E-2</v>
      </c>
      <c r="R198" s="8">
        <f>'Data-Resource'!K3721</f>
        <v>1684528</v>
      </c>
      <c r="S198" s="8">
        <f>'Data-Resource'!I4226</f>
        <v>-1.6920220395605515E-3</v>
      </c>
      <c r="T198" s="8">
        <f>'Data-Resource'!K4226</f>
        <v>643246</v>
      </c>
      <c r="U198" s="8">
        <f>'Data-Resource'!I4731</f>
        <v>5.035949640287694E-3</v>
      </c>
      <c r="V198" s="8">
        <f>'Data-Resource'!K4731</f>
        <v>944078</v>
      </c>
      <c r="W198" s="8">
        <f>'Data-Resource'!I5236</f>
        <v>-3.0123796423658786E-2</v>
      </c>
      <c r="X198" s="8">
        <f>'Data-Resource'!K5236</f>
        <v>17289859</v>
      </c>
      <c r="Y198" s="8">
        <f>'Data-Resource'!I5741</f>
        <v>-7.8151313601596602E-3</v>
      </c>
      <c r="Z198" s="8">
        <f>'Data-Resource'!K5741</f>
        <v>2795546</v>
      </c>
      <c r="AA198" s="8">
        <f>'Data-Resource'!I6246</f>
        <v>4.1666666666666232E-3</v>
      </c>
      <c r="AB198" s="8">
        <f>'Data-Resource'!K6246</f>
        <v>7803419</v>
      </c>
      <c r="AC198" s="8">
        <f>'Data-Resource'!I12306</f>
        <v>-4.9351101222537223E-3</v>
      </c>
      <c r="AD198" s="8">
        <f>'Data-Resource'!K12306</f>
        <v>331557</v>
      </c>
      <c r="AE198" s="8">
        <f>'Data-Resource'!I10791</f>
        <v>-8.4280234922707686E-4</v>
      </c>
      <c r="AF198" s="8">
        <f>'Data-Resource'!K10791</f>
        <v>189327</v>
      </c>
      <c r="AG198" s="8">
        <f>'Data-Resource'!I11296</f>
        <v>-1.0760402184809345E-2</v>
      </c>
      <c r="AH198" s="8">
        <f>'Data-Resource'!K11296</f>
        <v>333633</v>
      </c>
      <c r="AI198" s="8">
        <f>'Data-Resource'!I8266</f>
        <v>2.7993779160186721E-2</v>
      </c>
      <c r="AJ198" s="8">
        <f>'Data-Resource'!K8266</f>
        <v>619864</v>
      </c>
      <c r="AK198" s="8">
        <f>'Data-Resource'!I8771</f>
        <v>0</v>
      </c>
      <c r="AL198" s="8">
        <f>'Data-Resource'!K8771</f>
        <v>84769</v>
      </c>
      <c r="AM198" s="8">
        <f>'Data-Resource'!I9276</f>
        <v>-1.5214385385799015E-2</v>
      </c>
      <c r="AN198" s="8">
        <f>'Data-Resource'!K9276</f>
        <v>6687475</v>
      </c>
      <c r="AO198" s="8">
        <f>'Data-Resource'!I9781</f>
        <v>-7.3571195363404986E-3</v>
      </c>
      <c r="AP198" s="8">
        <f>'Data-Resource'!K9781</f>
        <v>589097</v>
      </c>
      <c r="AQ198" s="8">
        <f>'Data-Resource'!I10286</f>
        <v>-6.1904952380952396E-3</v>
      </c>
      <c r="AR198" s="8">
        <f>'Data-Resource'!K10286</f>
        <v>504227</v>
      </c>
    </row>
    <row r="199" spans="1:44" x14ac:dyDescent="0.3">
      <c r="A199" s="8" t="str">
        <f>'Data-Resource'!B187</f>
        <v>9-24-2019</v>
      </c>
      <c r="B199" s="8">
        <f>'Data-Resource'!I14832</f>
        <v>-4.9971517572928933E-3</v>
      </c>
      <c r="C199" s="8">
        <f>'Data-Resource'!I11802</f>
        <v>-1.2229244855721577E-2</v>
      </c>
      <c r="D199" s="8">
        <f>'Data-Resource'!K11802</f>
        <v>3133146</v>
      </c>
      <c r="E199" s="8">
        <f>'Data-Resource'!I692</f>
        <v>4.7688480241630977E-3</v>
      </c>
      <c r="F199" s="8">
        <f>'Data-Resource'!K692</f>
        <v>374700</v>
      </c>
      <c r="G199" s="8">
        <f>'Data-Resource'!I1197</f>
        <v>-7.3542116879754798E-3</v>
      </c>
      <c r="H199" s="8">
        <f>'Data-Resource'!K1197</f>
        <v>39117</v>
      </c>
      <c r="I199" s="8">
        <f>'Data-Resource'!I1702</f>
        <v>-5.9185606901310398E-3</v>
      </c>
      <c r="J199" s="8">
        <f>'Data-Resource'!K1702</f>
        <v>592168</v>
      </c>
      <c r="K199" s="8">
        <f>'Data-Resource'!I2207</f>
        <v>-2.6687613395798799E-2</v>
      </c>
      <c r="L199" s="8">
        <f>'Data-Resource'!K2207</f>
        <v>2220577</v>
      </c>
      <c r="M199" s="8">
        <f>'Data-Resource'!I2712</f>
        <v>-3.7758647300387966E-3</v>
      </c>
      <c r="N199" s="8">
        <f>'Data-Resource'!K2712</f>
        <v>1735764</v>
      </c>
      <c r="O199" s="8">
        <f>'Data-Resource'!I3217</f>
        <v>7.4349815508360515E-3</v>
      </c>
      <c r="P199" s="8">
        <f>'Data-Resource'!K3217</f>
        <v>295554</v>
      </c>
      <c r="Q199" s="8">
        <f>'Data-Resource'!I3722</f>
        <v>-5.1554755458373411E-3</v>
      </c>
      <c r="R199" s="8">
        <f>'Data-Resource'!K3722</f>
        <v>1141691</v>
      </c>
      <c r="S199" s="8">
        <f>'Data-Resource'!I4227</f>
        <v>-1.0153976984261334E-2</v>
      </c>
      <c r="T199" s="8">
        <f>'Data-Resource'!K4227</f>
        <v>394807</v>
      </c>
      <c r="U199" s="8">
        <f>'Data-Resource'!I4732</f>
        <v>7.1581962882933175E-3</v>
      </c>
      <c r="V199" s="8">
        <f>'Data-Resource'!K4732</f>
        <v>574863</v>
      </c>
      <c r="W199" s="8">
        <f>'Data-Resource'!I5237</f>
        <v>-2.3321554770318005E-2</v>
      </c>
      <c r="X199" s="8">
        <f>'Data-Resource'!K5237</f>
        <v>10409707</v>
      </c>
      <c r="Y199" s="8">
        <f>'Data-Resource'!I5742</f>
        <v>-3.5064284521623052E-3</v>
      </c>
      <c r="Z199" s="8">
        <f>'Data-Resource'!K5742</f>
        <v>2214899</v>
      </c>
      <c r="AA199" s="8">
        <f>'Data-Resource'!I6247</f>
        <v>-4.6735038296767629E-3</v>
      </c>
      <c r="AB199" s="8">
        <f>'Data-Resource'!K6247</f>
        <v>6079753</v>
      </c>
      <c r="AC199" s="8">
        <f>'Data-Resource'!I12307</f>
        <v>1.0795482647855525E-2</v>
      </c>
      <c r="AD199" s="8">
        <f>'Data-Resource'!K12307</f>
        <v>341305</v>
      </c>
      <c r="AE199" s="8">
        <f>'Data-Resource'!I10792</f>
        <v>9.2631452631578882E-3</v>
      </c>
      <c r="AF199" s="8">
        <f>'Data-Resource'!K10792</f>
        <v>165922</v>
      </c>
      <c r="AG199" s="8">
        <f>'Data-Resource'!I11297</f>
        <v>1.3071924853215112E-2</v>
      </c>
      <c r="AH199" s="8">
        <f>'Data-Resource'!K11297</f>
        <v>327557</v>
      </c>
      <c r="AI199" s="8">
        <f>'Data-Resource'!I8267</f>
        <v>-3.03490136570555E-3</v>
      </c>
      <c r="AJ199" s="8">
        <f>'Data-Resource'!K8267</f>
        <v>403918</v>
      </c>
      <c r="AK199" s="8">
        <f>'Data-Resource'!I8772</f>
        <v>3.9370473990964841E-3</v>
      </c>
      <c r="AL199" s="8">
        <f>'Data-Resource'!K8772</f>
        <v>113308</v>
      </c>
      <c r="AM199" s="8">
        <f>'Data-Resource'!I9277</f>
        <v>-1.1312011661807581E-2</v>
      </c>
      <c r="AN199" s="8">
        <f>'Data-Resource'!K9277</f>
        <v>4953114</v>
      </c>
      <c r="AO199" s="8">
        <f>'Data-Resource'!I9782</f>
        <v>-5.6625139639010441E-3</v>
      </c>
      <c r="AP199" s="8">
        <f>'Data-Resource'!K9782</f>
        <v>322864</v>
      </c>
      <c r="AQ199" s="8">
        <f>'Data-Resource'!I10287</f>
        <v>-7.6555311004785102E-3</v>
      </c>
      <c r="AR199" s="8">
        <f>'Data-Resource'!K10287</f>
        <v>400458</v>
      </c>
    </row>
    <row r="200" spans="1:44" x14ac:dyDescent="0.3">
      <c r="A200" s="8" t="str">
        <f>'Data-Resource'!B188</f>
        <v>9-25-2019</v>
      </c>
      <c r="B200" s="8">
        <f>'Data-Resource'!I14833</f>
        <v>-1.2979825353108124E-3</v>
      </c>
      <c r="C200" s="8">
        <f>'Data-Resource'!I11803</f>
        <v>-4.9910518713387492E-3</v>
      </c>
      <c r="D200" s="8">
        <f>'Data-Resource'!K11803</f>
        <v>2551424</v>
      </c>
      <c r="E200" s="8">
        <f>'Data-Resource'!I693</f>
        <v>-2.3533670230253375E-2</v>
      </c>
      <c r="F200" s="8">
        <f>'Data-Resource'!K693</f>
        <v>577107</v>
      </c>
      <c r="G200" s="8">
        <f>'Data-Resource'!I1198</f>
        <v>2.6990324223391711E-2</v>
      </c>
      <c r="H200" s="8">
        <f>'Data-Resource'!K1198</f>
        <v>115170</v>
      </c>
      <c r="I200" s="8">
        <f>'Data-Resource'!I1703</f>
        <v>-2.8652866150511427E-3</v>
      </c>
      <c r="J200" s="8">
        <f>'Data-Resource'!K1703</f>
        <v>725105</v>
      </c>
      <c r="K200" s="8">
        <f>'Data-Resource'!I2208</f>
        <v>1.1451022223932159E-2</v>
      </c>
      <c r="L200" s="8">
        <f>'Data-Resource'!K2208</f>
        <v>2606665</v>
      </c>
      <c r="M200" s="8">
        <f>'Data-Resource'!I2713</f>
        <v>4.5613959812098662E-3</v>
      </c>
      <c r="N200" s="8">
        <f>'Data-Resource'!K2713</f>
        <v>2001480</v>
      </c>
      <c r="O200" s="8">
        <f>'Data-Resource'!I3218</f>
        <v>-7.863071375819989E-3</v>
      </c>
      <c r="P200" s="8">
        <f>'Data-Resource'!K3218</f>
        <v>435276</v>
      </c>
      <c r="Q200" s="8">
        <f>'Data-Resource'!I3723</f>
        <v>4.7360696049275429E-4</v>
      </c>
      <c r="R200" s="8">
        <f>'Data-Resource'!K3723</f>
        <v>1429563</v>
      </c>
      <c r="S200" s="8">
        <f>'Data-Resource'!I4228</f>
        <v>8.2730006181229703E-3</v>
      </c>
      <c r="T200" s="8">
        <f>'Data-Resource'!K4228</f>
        <v>688762</v>
      </c>
      <c r="U200" s="8">
        <f>'Data-Resource'!I4733</f>
        <v>-2.4928134968438625E-3</v>
      </c>
      <c r="V200" s="8">
        <f>'Data-Resource'!K4733</f>
        <v>503337</v>
      </c>
      <c r="W200" s="8">
        <f>'Data-Resource'!I5238</f>
        <v>9.156976744185993E-3</v>
      </c>
      <c r="X200" s="8">
        <f>'Data-Resource'!K5238</f>
        <v>16576802</v>
      </c>
      <c r="Y200" s="8">
        <f>'Data-Resource'!I5743</f>
        <v>1.5126050420167952E-3</v>
      </c>
      <c r="Z200" s="8">
        <f>'Data-Resource'!K5743</f>
        <v>1995853</v>
      </c>
      <c r="AA200" s="8">
        <f>'Data-Resource'!I6248</f>
        <v>6.5419337956301607E-4</v>
      </c>
      <c r="AB200" s="8">
        <f>'Data-Resource'!K6248</f>
        <v>6607955</v>
      </c>
      <c r="AC200" s="8">
        <f>'Data-Resource'!I12308</f>
        <v>-2.4055186756904872E-3</v>
      </c>
      <c r="AD200" s="8">
        <f>'Data-Resource'!K12308</f>
        <v>432986</v>
      </c>
      <c r="AE200" s="8">
        <f>'Data-Resource'!I10793</f>
        <v>8.3821037288666408E-4</v>
      </c>
      <c r="AF200" s="8">
        <f>'Data-Resource'!K10793</f>
        <v>144435</v>
      </c>
      <c r="AG200" s="8">
        <f>'Data-Resource'!I11298</f>
        <v>-6.4935783624712933E-3</v>
      </c>
      <c r="AH200" s="8">
        <f>'Data-Resource'!K11298</f>
        <v>590108</v>
      </c>
      <c r="AI200" s="8">
        <f>'Data-Resource'!I8268</f>
        <v>1.2269938650306761E-2</v>
      </c>
      <c r="AJ200" s="8">
        <f>'Data-Resource'!K8268</f>
        <v>437457</v>
      </c>
      <c r="AK200" s="8">
        <f>'Data-Resource'!I8773</f>
        <v>0</v>
      </c>
      <c r="AL200" s="8">
        <f>'Data-Resource'!K8773</f>
        <v>118447</v>
      </c>
      <c r="AM200" s="8">
        <f>'Data-Resource'!I9278</f>
        <v>-7.1584540722141349E-4</v>
      </c>
      <c r="AN200" s="8">
        <f>'Data-Resource'!K9278</f>
        <v>4480262</v>
      </c>
      <c r="AO200" s="8">
        <f>'Data-Resource'!I9783</f>
        <v>5.7454753390610534E-3</v>
      </c>
      <c r="AP200" s="8">
        <f>'Data-Resource'!K9783</f>
        <v>459839</v>
      </c>
      <c r="AQ200" s="8">
        <f>'Data-Resource'!I10288</f>
        <v>-6.7928673422747166E-3</v>
      </c>
      <c r="AR200" s="8">
        <f>'Data-Resource'!K10288</f>
        <v>487133</v>
      </c>
    </row>
    <row r="201" spans="1:44" x14ac:dyDescent="0.3">
      <c r="A201" s="8" t="str">
        <f>'Data-Resource'!B189</f>
        <v>9-26-2019</v>
      </c>
      <c r="B201" s="8">
        <f>'Data-Resource'!I14834</f>
        <v>4.9698769551473785E-3</v>
      </c>
      <c r="C201" s="8">
        <f>'Data-Resource'!I11804</f>
        <v>1.4705954616425879E-2</v>
      </c>
      <c r="D201" s="8">
        <f>'Data-Resource'!K11804</f>
        <v>2488068</v>
      </c>
      <c r="E201" s="8">
        <f>'Data-Resource'!I694</f>
        <v>3.0700898153484694E-2</v>
      </c>
      <c r="F201" s="8">
        <f>'Data-Resource'!K694</f>
        <v>610471</v>
      </c>
      <c r="G201" s="8">
        <f>'Data-Resource'!I1199</f>
        <v>-1.1094527331466538E-2</v>
      </c>
      <c r="H201" s="8">
        <f>'Data-Resource'!K1199</f>
        <v>45887</v>
      </c>
      <c r="I201" s="8">
        <f>'Data-Resource'!I1704</f>
        <v>1.2241972939385904E-2</v>
      </c>
      <c r="J201" s="8">
        <f>'Data-Resource'!K1704</f>
        <v>783729</v>
      </c>
      <c r="K201" s="8">
        <f>'Data-Resource'!I2209</f>
        <v>3.3992069180837172E-3</v>
      </c>
      <c r="L201" s="8">
        <f>'Data-Resource'!K2209</f>
        <v>2045015</v>
      </c>
      <c r="M201" s="8">
        <f>'Data-Resource'!I2714</f>
        <v>-1.5991515931068279E-2</v>
      </c>
      <c r="N201" s="8">
        <f>'Data-Resource'!K2714</f>
        <v>3140565</v>
      </c>
      <c r="O201" s="8">
        <f>'Data-Resource'!I3219</f>
        <v>7.9513375500216647E-3</v>
      </c>
      <c r="P201" s="8">
        <f>'Data-Resource'!K3219</f>
        <v>722401</v>
      </c>
      <c r="Q201" s="8">
        <f>'Data-Resource'!I3724</f>
        <v>-2.3719480590780853E-3</v>
      </c>
      <c r="R201" s="8">
        <f>'Data-Resource'!K3724</f>
        <v>854203</v>
      </c>
      <c r="S201" s="8">
        <f>'Data-Resource'!I4229</f>
        <v>8.1981214038961258E-3</v>
      </c>
      <c r="T201" s="8">
        <f>'Data-Resource'!K4229</f>
        <v>574195</v>
      </c>
      <c r="U201" s="8">
        <f>'Data-Resource'!I4734</f>
        <v>1.8651406828611439E-2</v>
      </c>
      <c r="V201" s="8">
        <f>'Data-Resource'!K4734</f>
        <v>571936</v>
      </c>
      <c r="W201" s="8">
        <f>'Data-Resource'!I5239</f>
        <v>-2.2844827586206939E-2</v>
      </c>
      <c r="X201" s="8">
        <f>'Data-Resource'!K5239</f>
        <v>15692617</v>
      </c>
      <c r="Y201" s="8">
        <f>'Data-Resource'!I5744</f>
        <v>1.0568730078845781E-2</v>
      </c>
      <c r="Z201" s="8">
        <f>'Data-Resource'!K5744</f>
        <v>2010797</v>
      </c>
      <c r="AA201" s="8">
        <f>'Data-Resource'!I6249</f>
        <v>8.3682008368201333E-3</v>
      </c>
      <c r="AB201" s="8">
        <f>'Data-Resource'!K6249</f>
        <v>7734027</v>
      </c>
      <c r="AC201" s="8">
        <f>'Data-Resource'!I12309</f>
        <v>-2.6760845070422632E-3</v>
      </c>
      <c r="AD201" s="8">
        <f>'Data-Resource'!K12309</f>
        <v>646743</v>
      </c>
      <c r="AE201" s="8">
        <f>'Data-Resource'!I10794</f>
        <v>1.2922076188130353E-2</v>
      </c>
      <c r="AF201" s="8">
        <f>'Data-Resource'!K10794</f>
        <v>196829</v>
      </c>
      <c r="AG201" s="8">
        <f>'Data-Resource'!I11299</f>
        <v>6.5406537845644217E-3</v>
      </c>
      <c r="AH201" s="8">
        <f>'Data-Resource'!K11299</f>
        <v>352351</v>
      </c>
      <c r="AI201" s="8">
        <f>'Data-Resource'!I8269</f>
        <v>4.5454545454545834E-3</v>
      </c>
      <c r="AJ201" s="8">
        <f>'Data-Resource'!K8269</f>
        <v>323267</v>
      </c>
      <c r="AK201" s="8">
        <f>'Data-Resource'!I8774</f>
        <v>1.4416755658580985E-2</v>
      </c>
      <c r="AL201" s="8">
        <f>'Data-Resource'!K8774</f>
        <v>147966</v>
      </c>
      <c r="AM201" s="8">
        <f>'Data-Resource'!I9279</f>
        <v>1.026871641791045E-2</v>
      </c>
      <c r="AN201" s="8">
        <f>'Data-Resource'!K9279</f>
        <v>5862542</v>
      </c>
      <c r="AO201" s="8">
        <f>'Data-Resource'!I9784</f>
        <v>7.1633237822349566E-3</v>
      </c>
      <c r="AP201" s="8">
        <f>'Data-Resource'!K9784</f>
        <v>564118</v>
      </c>
      <c r="AQ201" s="8">
        <f>'Data-Resource'!I10289</f>
        <v>5.8823333333334225E-3</v>
      </c>
      <c r="AR201" s="8">
        <f>'Data-Resource'!K10289</f>
        <v>630856</v>
      </c>
    </row>
    <row r="202" spans="1:44" x14ac:dyDescent="0.3">
      <c r="A202" s="8" t="str">
        <f>'Data-Resource'!B190</f>
        <v>9-27-2019</v>
      </c>
      <c r="B202" s="8">
        <f>'Data-Resource'!I14835</f>
        <v>4.3114288795918446E-3</v>
      </c>
      <c r="C202" s="8">
        <f>'Data-Resource'!I11805</f>
        <v>8.1157374735356651E-3</v>
      </c>
      <c r="D202" s="8">
        <f>'Data-Resource'!K11805</f>
        <v>2883395</v>
      </c>
      <c r="E202" s="8">
        <f>'Data-Resource'!I695</f>
        <v>1.8942166645125297E-2</v>
      </c>
      <c r="F202" s="8">
        <f>'Data-Resource'!K695</f>
        <v>729940</v>
      </c>
      <c r="G202" s="8">
        <f>'Data-Resource'!I1200</f>
        <v>-7.0058714427711933E-3</v>
      </c>
      <c r="H202" s="8">
        <f>'Data-Resource'!K1200</f>
        <v>26629</v>
      </c>
      <c r="I202" s="8">
        <f>'Data-Resource'!I1705</f>
        <v>2.8402650887574331E-3</v>
      </c>
      <c r="J202" s="8">
        <f>'Data-Resource'!K1705</f>
        <v>640049</v>
      </c>
      <c r="K202" s="8">
        <f>'Data-Resource'!I2210</f>
        <v>1.178347152521444E-2</v>
      </c>
      <c r="L202" s="8">
        <f>'Data-Resource'!K2210</f>
        <v>3125084</v>
      </c>
      <c r="M202" s="8">
        <f>'Data-Resource'!I2715</f>
        <v>-6.1806241319427703E-4</v>
      </c>
      <c r="N202" s="8">
        <f>'Data-Resource'!K2715</f>
        <v>2185321</v>
      </c>
      <c r="O202" s="8">
        <f>'Data-Resource'!I3220</f>
        <v>0</v>
      </c>
      <c r="P202" s="8">
        <f>'Data-Resource'!K3220</f>
        <v>285611</v>
      </c>
      <c r="Q202" s="8">
        <f>'Data-Resource'!I3725</f>
        <v>1.043806737308247E-2</v>
      </c>
      <c r="R202" s="8">
        <f>'Data-Resource'!K3725</f>
        <v>995694</v>
      </c>
      <c r="S202" s="8">
        <f>'Data-Resource'!I4230</f>
        <v>-4.574728866700125E-3</v>
      </c>
      <c r="T202" s="8">
        <f>'Data-Resource'!K4230</f>
        <v>425528</v>
      </c>
      <c r="U202" s="8">
        <f>'Data-Resource'!I4735</f>
        <v>4.5486985814709889E-3</v>
      </c>
      <c r="V202" s="8">
        <f>'Data-Resource'!K4735</f>
        <v>481471</v>
      </c>
      <c r="W202" s="8">
        <f>'Data-Resource'!I5240</f>
        <v>1.8970588235294111E-2</v>
      </c>
      <c r="X202" s="8">
        <f>'Data-Resource'!K5240</f>
        <v>10845159</v>
      </c>
      <c r="Y202" s="8">
        <f>'Data-Resource'!I5745</f>
        <v>8.2877504297108374E-4</v>
      </c>
      <c r="Z202" s="8">
        <f>'Data-Resource'!K5745</f>
        <v>1640872</v>
      </c>
      <c r="AA202" s="8">
        <f>'Data-Resource'!I6250</f>
        <v>-5.6957928802587867E-3</v>
      </c>
      <c r="AB202" s="8">
        <f>'Data-Resource'!K6250</f>
        <v>6884774</v>
      </c>
      <c r="AC202" s="8">
        <f>'Data-Resource'!I12310</f>
        <v>7.4817339063656136E-3</v>
      </c>
      <c r="AD202" s="8">
        <f>'Data-Resource'!K12310</f>
        <v>434805</v>
      </c>
      <c r="AE202" s="8">
        <f>'Data-Resource'!I10795</f>
        <v>3.7052656329007914E-3</v>
      </c>
      <c r="AF202" s="8">
        <f>'Data-Resource'!K10795</f>
        <v>125380</v>
      </c>
      <c r="AG202" s="8">
        <f>'Data-Resource'!I11300</f>
        <v>9.3794223933871546E-3</v>
      </c>
      <c r="AH202" s="8">
        <f>'Data-Resource'!K11300</f>
        <v>283551</v>
      </c>
      <c r="AI202" s="8">
        <f>'Data-Resource'!I8270</f>
        <v>2.5796661608497713E-2</v>
      </c>
      <c r="AJ202" s="8">
        <f>'Data-Resource'!K8270</f>
        <v>472878</v>
      </c>
      <c r="AK202" s="8">
        <f>'Data-Resource'!I8775</f>
        <v>-1.0918413826302121E-2</v>
      </c>
      <c r="AL202" s="8">
        <f>'Data-Resource'!K8775</f>
        <v>108724</v>
      </c>
      <c r="AM202" s="8">
        <f>'Data-Resource'!I9280</f>
        <v>1.2561036585365932E-2</v>
      </c>
      <c r="AN202" s="8">
        <f>'Data-Resource'!K9280</f>
        <v>7098474</v>
      </c>
      <c r="AO202" s="8">
        <f>'Data-Resource'!I9785</f>
        <v>-1.9835137769936458E-3</v>
      </c>
      <c r="AP202" s="8">
        <f>'Data-Resource'!K9785</f>
        <v>459641</v>
      </c>
      <c r="AQ202" s="8">
        <f>'Data-Resource'!I10290</f>
        <v>9.2502923831634075E-3</v>
      </c>
      <c r="AR202" s="8">
        <f>'Data-Resource'!K10290</f>
        <v>439689</v>
      </c>
    </row>
    <row r="203" spans="1:44" x14ac:dyDescent="0.3">
      <c r="A203" s="8" t="str">
        <f>'Data-Resource'!B191</f>
        <v>9-30-2019</v>
      </c>
      <c r="B203" s="8">
        <f>'Data-Resource'!I14836</f>
        <v>4.8731757761047321E-3</v>
      </c>
      <c r="C203" s="8">
        <f>'Data-Resource'!I11806</f>
        <v>1.3961954624780932E-3</v>
      </c>
      <c r="D203" s="8">
        <f>'Data-Resource'!K11806</f>
        <v>2444350</v>
      </c>
      <c r="E203" s="8">
        <f>'Data-Resource'!I696</f>
        <v>2.9845717549680439E-3</v>
      </c>
      <c r="F203" s="8">
        <f>'Data-Resource'!K696</f>
        <v>479682</v>
      </c>
      <c r="G203" s="8">
        <f>'Data-Resource'!I1201</f>
        <v>-1.1731104800775701E-3</v>
      </c>
      <c r="H203" s="8">
        <f>'Data-Resource'!K1201</f>
        <v>34220</v>
      </c>
      <c r="I203" s="8">
        <f>'Data-Resource'!I1706</f>
        <v>8.7264433962264548E-3</v>
      </c>
      <c r="J203" s="8">
        <f>'Data-Resource'!K1706</f>
        <v>899982</v>
      </c>
      <c r="K203" s="8">
        <f>'Data-Resource'!I2211</f>
        <v>6.5934378870731248E-3</v>
      </c>
      <c r="L203" s="8">
        <f>'Data-Resource'!K2211</f>
        <v>2429494</v>
      </c>
      <c r="M203" s="8">
        <f>'Data-Resource'!I2716</f>
        <v>-3.0902488501033637E-4</v>
      </c>
      <c r="N203" s="8">
        <f>'Data-Resource'!K2716</f>
        <v>2435271</v>
      </c>
      <c r="O203" s="8">
        <f>'Data-Resource'!I3221</f>
        <v>-4.619214780600036E-4</v>
      </c>
      <c r="P203" s="8">
        <f>'Data-Resource'!K3221</f>
        <v>350417</v>
      </c>
      <c r="Q203" s="8">
        <f>'Data-Resource'!I3726</f>
        <v>1.2699859089054012E-2</v>
      </c>
      <c r="R203" s="8">
        <f>'Data-Resource'!K3726</f>
        <v>1376059</v>
      </c>
      <c r="S203" s="8">
        <f>'Data-Resource'!I4231</f>
        <v>4.6090216931026625E-3</v>
      </c>
      <c r="T203" s="8">
        <f>'Data-Resource'!K4231</f>
        <v>386503</v>
      </c>
      <c r="U203" s="8">
        <f>'Data-Resource'!I4736</f>
        <v>-2.781703697182912E-3</v>
      </c>
      <c r="V203" s="8">
        <f>'Data-Resource'!K4736</f>
        <v>554954</v>
      </c>
      <c r="W203" s="8">
        <f>'Data-Resource'!I5241</f>
        <v>-9.5141992215654579E-3</v>
      </c>
      <c r="X203" s="8">
        <f>'Data-Resource'!K5241</f>
        <v>10186386</v>
      </c>
      <c r="Y203" s="8">
        <f>'Data-Resource'!I5746</f>
        <v>1.3728084684088624E-2</v>
      </c>
      <c r="Z203" s="8">
        <f>'Data-Resource'!K5746</f>
        <v>2630450</v>
      </c>
      <c r="AA203" s="8">
        <f>'Data-Resource'!I6251</f>
        <v>4.1748206131768202E-3</v>
      </c>
      <c r="AB203" s="8">
        <f>'Data-Resource'!K6251</f>
        <v>6759195</v>
      </c>
      <c r="AC203" s="8">
        <f>'Data-Resource'!I12311</f>
        <v>8.9447653979167589E-3</v>
      </c>
      <c r="AD203" s="8">
        <f>'Data-Resource'!K12311</f>
        <v>374627</v>
      </c>
      <c r="AE203" s="8">
        <f>'Data-Resource'!I10796</f>
        <v>-3.270658137269295E-3</v>
      </c>
      <c r="AF203" s="8">
        <f>'Data-Resource'!K10796</f>
        <v>131636</v>
      </c>
      <c r="AG203" s="8">
        <f>'Data-Resource'!I11301</f>
        <v>1.3561698205780225E-2</v>
      </c>
      <c r="AH203" s="8">
        <f>'Data-Resource'!K11301</f>
        <v>394071</v>
      </c>
      <c r="AI203" s="8">
        <f>'Data-Resource'!I8271</f>
        <v>2.9585798816568074E-2</v>
      </c>
      <c r="AJ203" s="8">
        <f>'Data-Resource'!K8271</f>
        <v>708886</v>
      </c>
      <c r="AK203" s="8">
        <f>'Data-Resource'!I8776</f>
        <v>7.7973492318656155E-3</v>
      </c>
      <c r="AL203" s="8">
        <f>'Data-Resource'!K8776</f>
        <v>118414</v>
      </c>
      <c r="AM203" s="8">
        <f>'Data-Resource'!I9281</f>
        <v>1.0913059955927394E-3</v>
      </c>
      <c r="AN203" s="8">
        <f>'Data-Resource'!K9281</f>
        <v>4808980</v>
      </c>
      <c r="AO203" s="8">
        <f>'Data-Resource'!I9786</f>
        <v>1.0215681218201173E-2</v>
      </c>
      <c r="AP203" s="8">
        <f>'Data-Resource'!K9786</f>
        <v>594100</v>
      </c>
      <c r="AQ203" s="8">
        <f>'Data-Resource'!I10291</f>
        <v>1.4534981042684508E-3</v>
      </c>
      <c r="AR203" s="8">
        <f>'Data-Resource'!K10291</f>
        <v>285514</v>
      </c>
    </row>
    <row r="204" spans="1:44" x14ac:dyDescent="0.3">
      <c r="A204" s="8" t="str">
        <f>'Data-Resource'!B192</f>
        <v>10-1-2019</v>
      </c>
      <c r="B204" s="8">
        <f>'Data-Resource'!I14837</f>
        <v>-1.6507240473932334E-2</v>
      </c>
      <c r="C204" s="8">
        <f>'Data-Resource'!I11807</f>
        <v>-1.7397355601948401E-2</v>
      </c>
      <c r="D204" s="8">
        <f>'Data-Resource'!K11807</f>
        <v>4045520</v>
      </c>
      <c r="E204" s="8">
        <f>'Data-Resource'!I697</f>
        <v>-2.0138847222222117E-2</v>
      </c>
      <c r="F204" s="8">
        <f>'Data-Resource'!K697</f>
        <v>576654</v>
      </c>
      <c r="G204" s="8">
        <f>'Data-Resource'!I1202</f>
        <v>-3.0257680043449402E-2</v>
      </c>
      <c r="H204" s="8">
        <f>'Data-Resource'!K1202</f>
        <v>70683</v>
      </c>
      <c r="I204" s="8">
        <f>'Data-Resource'!I1707</f>
        <v>-1.1652295339282739E-2</v>
      </c>
      <c r="J204" s="8">
        <f>'Data-Resource'!K1707</f>
        <v>875836</v>
      </c>
      <c r="K204" s="8">
        <f>'Data-Resource'!I2212</f>
        <v>-1.9075728020670139E-2</v>
      </c>
      <c r="L204" s="8">
        <f>'Data-Resource'!K2212</f>
        <v>2725729</v>
      </c>
      <c r="M204" s="8">
        <f>'Data-Resource'!I2717</f>
        <v>-3.6842961144922484E-2</v>
      </c>
      <c r="N204" s="8">
        <f>'Data-Resource'!K2717</f>
        <v>3622809</v>
      </c>
      <c r="O204" s="8">
        <f>'Data-Resource'!I3222</f>
        <v>-9.7042054446637039E-3</v>
      </c>
      <c r="P204" s="8">
        <f>'Data-Resource'!K3222</f>
        <v>525815</v>
      </c>
      <c r="Q204" s="8">
        <f>'Data-Resource'!I3727</f>
        <v>-8.0124034510816265E-3</v>
      </c>
      <c r="R204" s="8">
        <f>'Data-Resource'!K3727</f>
        <v>1490390</v>
      </c>
      <c r="S204" s="8">
        <f>'Data-Resource'!I4232</f>
        <v>-7.084995058788679E-3</v>
      </c>
      <c r="T204" s="8">
        <f>'Data-Resource'!K4232</f>
        <v>450081</v>
      </c>
      <c r="U204" s="8">
        <f>'Data-Resource'!I4737</f>
        <v>-1.9197207678883197E-2</v>
      </c>
      <c r="V204" s="8">
        <f>'Data-Resource'!K4737</f>
        <v>822202</v>
      </c>
      <c r="W204" s="8">
        <f>'Data-Resource'!I5242</f>
        <v>-3.3579389202489464E-2</v>
      </c>
      <c r="X204" s="8">
        <f>'Data-Resource'!K5242</f>
        <v>13433773</v>
      </c>
      <c r="Y204" s="8">
        <f>'Data-Resource'!I5747</f>
        <v>-4.0566991183871158E-2</v>
      </c>
      <c r="Z204" s="8">
        <f>'Data-Resource'!K5747</f>
        <v>5233583</v>
      </c>
      <c r="AA204" s="8">
        <f>'Data-Resource'!I6252</f>
        <v>-4.0259740259740735E-3</v>
      </c>
      <c r="AB204" s="8">
        <f>'Data-Resource'!K6252</f>
        <v>7800446</v>
      </c>
      <c r="AC204" s="8">
        <f>'Data-Resource'!I12312</f>
        <v>3.8738241248981037E-3</v>
      </c>
      <c r="AD204" s="8">
        <f>'Data-Resource'!K12312</f>
        <v>592650</v>
      </c>
      <c r="AE204" s="8">
        <f>'Data-Resource'!I10797</f>
        <v>-4.4915925967723581E-3</v>
      </c>
      <c r="AF204" s="8">
        <f>'Data-Resource'!K10797</f>
        <v>200290</v>
      </c>
      <c r="AG204" s="8">
        <f>'Data-Resource'!I11302</f>
        <v>-1.6197211267605677E-2</v>
      </c>
      <c r="AH204" s="8">
        <f>'Data-Resource'!K11302</f>
        <v>312966</v>
      </c>
      <c r="AI204" s="8">
        <f>'Data-Resource'!I8272</f>
        <v>1.4388489208633042E-2</v>
      </c>
      <c r="AJ204" s="8">
        <f>'Data-Resource'!K8272</f>
        <v>617287</v>
      </c>
      <c r="AK204" s="8">
        <f>'Data-Resource'!I8777</f>
        <v>-1.0890531291843799E-2</v>
      </c>
      <c r="AL204" s="8">
        <f>'Data-Resource'!K8777</f>
        <v>138620</v>
      </c>
      <c r="AM204" s="8">
        <f>'Data-Resource'!I9282</f>
        <v>-1.8478402836477212E-2</v>
      </c>
      <c r="AN204" s="8">
        <f>'Data-Resource'!K9282</f>
        <v>5941355</v>
      </c>
      <c r="AO204" s="8">
        <f>'Data-Resource'!I9787</f>
        <v>-1.8825462525857654E-2</v>
      </c>
      <c r="AP204" s="8">
        <f>'Data-Resource'!K9787</f>
        <v>677260</v>
      </c>
      <c r="AQ204" s="8">
        <f>'Data-Resource'!I10292</f>
        <v>-9.1345865384614977E-3</v>
      </c>
      <c r="AR204" s="8">
        <f>'Data-Resource'!K10292</f>
        <v>473991</v>
      </c>
    </row>
    <row r="205" spans="1:44" x14ac:dyDescent="0.3">
      <c r="A205" s="8" t="str">
        <f>'Data-Resource'!B193</f>
        <v>10-2-2019</v>
      </c>
      <c r="B205" s="8">
        <f>'Data-Resource'!I14838</f>
        <v>-2.4259248226551403E-2</v>
      </c>
      <c r="C205" s="8">
        <f>'Data-Resource'!I11808</f>
        <v>-2.3371104815864067E-2</v>
      </c>
      <c r="D205" s="8">
        <f>'Data-Resource'!K11808</f>
        <v>3552049</v>
      </c>
      <c r="E205" s="8">
        <f>'Data-Resource'!I698</f>
        <v>-4.5293072824156372E-2</v>
      </c>
      <c r="F205" s="8">
        <f>'Data-Resource'!K698</f>
        <v>784643</v>
      </c>
      <c r="G205" s="8">
        <f>'Data-Resource'!I1203</f>
        <v>-1.633706750635253E-2</v>
      </c>
      <c r="H205" s="8">
        <f>'Data-Resource'!K1203</f>
        <v>99570</v>
      </c>
      <c r="I205" s="8">
        <f>'Data-Resource'!I1708</f>
        <v>-2.3601604240690934E-2</v>
      </c>
      <c r="J205" s="8">
        <f>'Data-Resource'!K1708</f>
        <v>1248834</v>
      </c>
      <c r="K205" s="8">
        <f>'Data-Resource'!I2213</f>
        <v>-2.1232783691446835E-2</v>
      </c>
      <c r="L205" s="8">
        <f>'Data-Resource'!K2213</f>
        <v>3241588</v>
      </c>
      <c r="M205" s="8">
        <f>'Data-Resource'!I2718</f>
        <v>-3.0235147343949716E-2</v>
      </c>
      <c r="N205" s="8">
        <f>'Data-Resource'!K2718</f>
        <v>4956677</v>
      </c>
      <c r="O205" s="8">
        <f>'Data-Resource'!I3223</f>
        <v>-2.2801275648243965E-2</v>
      </c>
      <c r="P205" s="8">
        <f>'Data-Resource'!K3223</f>
        <v>525081</v>
      </c>
      <c r="Q205" s="8">
        <f>'Data-Resource'!I3728</f>
        <v>-1.5892801495793325E-2</v>
      </c>
      <c r="R205" s="8">
        <f>'Data-Resource'!K3728</f>
        <v>1812509</v>
      </c>
      <c r="S205" s="8">
        <f>'Data-Resource'!I4233</f>
        <v>-2.6879857551545643E-2</v>
      </c>
      <c r="T205" s="8">
        <f>'Data-Resource'!K4233</f>
        <v>569063</v>
      </c>
      <c r="U205" s="8">
        <f>'Data-Resource'!I4738</f>
        <v>-2.3066005240568024E-2</v>
      </c>
      <c r="V205" s="8">
        <f>'Data-Resource'!K4738</f>
        <v>863711</v>
      </c>
      <c r="W205" s="8">
        <f>'Data-Resource'!I5243</f>
        <v>-1.2631578947368514E-2</v>
      </c>
      <c r="X205" s="8">
        <f>'Data-Resource'!K5243</f>
        <v>15527318</v>
      </c>
      <c r="Y205" s="8">
        <f>'Data-Resource'!I5748</f>
        <v>-1.8851935500953192E-2</v>
      </c>
      <c r="Z205" s="8">
        <f>'Data-Resource'!K5748</f>
        <v>4675915</v>
      </c>
      <c r="AA205" s="8">
        <f>'Data-Resource'!I6253</f>
        <v>-1.8262457605009132E-2</v>
      </c>
      <c r="AB205" s="8">
        <f>'Data-Resource'!K6253</f>
        <v>10061426</v>
      </c>
      <c r="AC205" s="8">
        <f>'Data-Resource'!I12313</f>
        <v>-6.6225713784452828E-3</v>
      </c>
      <c r="AD205" s="8">
        <f>'Data-Resource'!K12313</f>
        <v>720637</v>
      </c>
      <c r="AE205" s="8">
        <f>'Data-Resource'!I10798</f>
        <v>-2.9098385245901699E-2</v>
      </c>
      <c r="AF205" s="8">
        <f>'Data-Resource'!K10798</f>
        <v>218632</v>
      </c>
      <c r="AG205" s="8">
        <f>'Data-Resource'!I11303</f>
        <v>-3.9800925083181872E-2</v>
      </c>
      <c r="AH205" s="8">
        <f>'Data-Resource'!K11303</f>
        <v>349768</v>
      </c>
      <c r="AI205" s="8">
        <f>'Data-Resource'!I8273</f>
        <v>-4.6941678520625897E-2</v>
      </c>
      <c r="AJ205" s="8">
        <f>'Data-Resource'!K8273</f>
        <v>824470</v>
      </c>
      <c r="AK205" s="8">
        <f>'Data-Resource'!I8778</f>
        <v>-1.166560573560073E-2</v>
      </c>
      <c r="AL205" s="8">
        <f>'Data-Resource'!K8778</f>
        <v>147661</v>
      </c>
      <c r="AM205" s="8">
        <f>'Data-Resource'!I9283</f>
        <v>-2.901205955515113E-2</v>
      </c>
      <c r="AN205" s="8">
        <f>'Data-Resource'!K9283</f>
        <v>7565813</v>
      </c>
      <c r="AO205" s="8">
        <f>'Data-Resource'!I9788</f>
        <v>-3.2239257586032792E-2</v>
      </c>
      <c r="AP205" s="8">
        <f>'Data-Resource'!K9788</f>
        <v>1146930</v>
      </c>
      <c r="AQ205" s="8">
        <f>'Data-Resource'!I10293</f>
        <v>-2.1972655820846548E-2</v>
      </c>
      <c r="AR205" s="8">
        <f>'Data-Resource'!K10293</f>
        <v>563534</v>
      </c>
    </row>
    <row r="206" spans="1:44" x14ac:dyDescent="0.3">
      <c r="A206" s="8" t="str">
        <f>'Data-Resource'!B194</f>
        <v>10-4-2019</v>
      </c>
      <c r="B206" s="8">
        <f>'Data-Resource'!I14839</f>
        <v>4.5575003457616631E-3</v>
      </c>
      <c r="C206" s="8">
        <f>'Data-Resource'!I11809</f>
        <v>2.3205184916606291E-2</v>
      </c>
      <c r="D206" s="8">
        <f>'Data-Resource'!K11809</f>
        <v>3998797</v>
      </c>
      <c r="E206" s="8">
        <f>'Data-Resource'!I699</f>
        <v>3.1394496768235307E-3</v>
      </c>
      <c r="F206" s="8">
        <f>'Data-Resource'!K699</f>
        <v>637854</v>
      </c>
      <c r="G206" s="8">
        <f>'Data-Resource'!I1204</f>
        <v>-1.1922737395847819E-2</v>
      </c>
      <c r="H206" s="8">
        <f>'Data-Resource'!K1204</f>
        <v>96482</v>
      </c>
      <c r="I206" s="8">
        <f>'Data-Resource'!I1709</f>
        <v>-8.4134615384616508E-3</v>
      </c>
      <c r="J206" s="8">
        <f>'Data-Resource'!K1709</f>
        <v>1128797</v>
      </c>
      <c r="K206" s="8">
        <f>'Data-Resource'!I2214</f>
        <v>-2.5902379796019165E-3</v>
      </c>
      <c r="L206" s="8">
        <f>'Data-Resource'!K2214</f>
        <v>2879680</v>
      </c>
      <c r="M206" s="8">
        <f>'Data-Resource'!I2719</f>
        <v>2.0983590163934328E-2</v>
      </c>
      <c r="N206" s="8">
        <f>'Data-Resource'!K2719</f>
        <v>4767312</v>
      </c>
      <c r="O206" s="8">
        <f>'Data-Resource'!I3224</f>
        <v>1.8930051700329787E-3</v>
      </c>
      <c r="P206" s="8">
        <f>'Data-Resource'!K3224</f>
        <v>378085</v>
      </c>
      <c r="Q206" s="8">
        <f>'Data-Resource'!I3729</f>
        <v>-1.2034884812830226E-2</v>
      </c>
      <c r="R206" s="8">
        <f>'Data-Resource'!K3729</f>
        <v>2081126</v>
      </c>
      <c r="S206" s="8">
        <f>'Data-Resource'!I4234</f>
        <v>-9.8975429762112321E-3</v>
      </c>
      <c r="T206" s="8">
        <f>'Data-Resource'!K4234</f>
        <v>637981</v>
      </c>
      <c r="U206" s="8">
        <f>'Data-Resource'!I4739</f>
        <v>2.0734856763947544E-2</v>
      </c>
      <c r="V206" s="8">
        <f>'Data-Resource'!K4739</f>
        <v>692152</v>
      </c>
      <c r="W206" s="8">
        <f>'Data-Resource'!I5244</f>
        <v>-6.1349693251533223E-3</v>
      </c>
      <c r="X206" s="8">
        <f>'Data-Resource'!K5244</f>
        <v>16042648</v>
      </c>
      <c r="Y206" s="8">
        <f>'Data-Resource'!I5749</f>
        <v>-2.5902607494386631E-3</v>
      </c>
      <c r="Z206" s="8">
        <f>'Data-Resource'!K5749</f>
        <v>3079597</v>
      </c>
      <c r="AA206" s="8">
        <f>'Data-Resource'!I6254</f>
        <v>2.5175566450244681E-3</v>
      </c>
      <c r="AB206" s="8">
        <f>'Data-Resource'!K6254</f>
        <v>9200288</v>
      </c>
      <c r="AC206" s="8">
        <f>'Data-Resource'!I12314</f>
        <v>1.6738707860546563E-2</v>
      </c>
      <c r="AD206" s="8">
        <f>'Data-Resource'!K12314</f>
        <v>743172</v>
      </c>
      <c r="AE206" s="8">
        <f>'Data-Resource'!I10799</f>
        <v>1.6736401673640187E-2</v>
      </c>
      <c r="AF206" s="8">
        <f>'Data-Resource'!K10799</f>
        <v>194099</v>
      </c>
      <c r="AG206" s="8">
        <f>'Data-Resource'!I11304</f>
        <v>1.4399712645056044E-3</v>
      </c>
      <c r="AH206" s="8">
        <f>'Data-Resource'!K11304</f>
        <v>372218</v>
      </c>
      <c r="AI206" s="8">
        <f>'Data-Resource'!I8274</f>
        <v>3.2544378698224949E-2</v>
      </c>
      <c r="AJ206" s="8">
        <f>'Data-Resource'!K8274</f>
        <v>540349</v>
      </c>
      <c r="AK206" s="8">
        <f>'Data-Resource'!I8779</f>
        <v>5.2287777777778009E-3</v>
      </c>
      <c r="AL206" s="8">
        <f>'Data-Resource'!K8779</f>
        <v>132786</v>
      </c>
      <c r="AM206" s="8">
        <f>'Data-Resource'!I9284</f>
        <v>3.2455375886615589E-3</v>
      </c>
      <c r="AN206" s="8">
        <f>'Data-Resource'!K9284</f>
        <v>6006899</v>
      </c>
      <c r="AO206" s="8">
        <f>'Data-Resource'!I9789</f>
        <v>1.5042118201722923E-2</v>
      </c>
      <c r="AP206" s="8">
        <f>'Data-Resource'!K9789</f>
        <v>816875</v>
      </c>
      <c r="AQ206" s="8">
        <f>'Data-Resource'!I10294</f>
        <v>8.9775760598503982E-3</v>
      </c>
      <c r="AR206" s="8">
        <f>'Data-Resource'!K10294</f>
        <v>474833</v>
      </c>
    </row>
    <row r="207" spans="1:44" x14ac:dyDescent="0.3">
      <c r="A207" s="8" t="str">
        <f>'Data-Resource'!B195</f>
        <v>10-7-2019</v>
      </c>
      <c r="B207" s="8">
        <f>'Data-Resource'!I14840</f>
        <v>7.382951248961247E-3</v>
      </c>
      <c r="C207" s="8">
        <f>'Data-Resource'!I11810</f>
        <v>-6.3830139580492006E-3</v>
      </c>
      <c r="D207" s="8">
        <f>'Data-Resource'!K11810</f>
        <v>2105616</v>
      </c>
      <c r="E207" s="8">
        <f>'Data-Resource'!I700</f>
        <v>7.7706049953746512E-3</v>
      </c>
      <c r="F207" s="8">
        <f>'Data-Resource'!K700</f>
        <v>449869</v>
      </c>
      <c r="G207" s="8">
        <f>'Data-Resource'!I1205</f>
        <v>-7.9661186440678888E-3</v>
      </c>
      <c r="H207" s="8">
        <f>'Data-Resource'!K1205</f>
        <v>49962</v>
      </c>
      <c r="I207" s="8">
        <f>'Data-Resource'!I1710</f>
        <v>5.3242544436324412E-3</v>
      </c>
      <c r="J207" s="8">
        <f>'Data-Resource'!K1710</f>
        <v>855942</v>
      </c>
      <c r="K207" s="8">
        <f>'Data-Resource'!I2215</f>
        <v>1.811063765523525E-2</v>
      </c>
      <c r="L207" s="8">
        <f>'Data-Resource'!K2215</f>
        <v>1999732</v>
      </c>
      <c r="M207" s="8">
        <f>'Data-Resource'!I2720</f>
        <v>-1.4363808851031572E-2</v>
      </c>
      <c r="N207" s="8">
        <f>'Data-Resource'!K2720</f>
        <v>3990150</v>
      </c>
      <c r="O207" s="8">
        <f>'Data-Resource'!I3225</f>
        <v>9.4517010552448786E-4</v>
      </c>
      <c r="P207" s="8">
        <f>'Data-Resource'!K3225</f>
        <v>344541</v>
      </c>
      <c r="Q207" s="8">
        <f>'Data-Resource'!I3730</f>
        <v>1.0315908924630805E-2</v>
      </c>
      <c r="R207" s="8">
        <f>'Data-Resource'!K3730</f>
        <v>920763</v>
      </c>
      <c r="S207" s="8">
        <f>'Data-Resource'!I4235</f>
        <v>-5.6437388775355604E-3</v>
      </c>
      <c r="T207" s="8">
        <f>'Data-Resource'!K4235</f>
        <v>552163</v>
      </c>
      <c r="U207" s="8">
        <f>'Data-Resource'!I4740</f>
        <v>-3.5767524268215118E-4</v>
      </c>
      <c r="V207" s="8">
        <f>'Data-Resource'!K4740</f>
        <v>427380</v>
      </c>
      <c r="W207" s="8">
        <f>'Data-Resource'!I5245</f>
        <v>-1.2328556017876979E-3</v>
      </c>
      <c r="X207" s="8">
        <f>'Data-Resource'!K5245</f>
        <v>11130966</v>
      </c>
      <c r="Y207" s="8">
        <f>'Data-Resource'!I5750</f>
        <v>-1.7360764491694083E-3</v>
      </c>
      <c r="Z207" s="8">
        <f>'Data-Resource'!K5750</f>
        <v>2322403</v>
      </c>
      <c r="AA207" s="8">
        <f>'Data-Resource'!I6255</f>
        <v>1.2347318109399923E-2</v>
      </c>
      <c r="AB207" s="8">
        <f>'Data-Resource'!K6255</f>
        <v>5353696</v>
      </c>
      <c r="AC207" s="8">
        <f>'Data-Resource'!I12315</f>
        <v>1.6511282333516709E-3</v>
      </c>
      <c r="AD207" s="8">
        <f>'Data-Resource'!K12315</f>
        <v>676039</v>
      </c>
      <c r="AE207" s="8">
        <f>'Data-Resource'!I10800</f>
        <v>1.0682029844257122E-2</v>
      </c>
      <c r="AF207" s="8">
        <f>'Data-Resource'!K10800</f>
        <v>150188</v>
      </c>
      <c r="AG207" s="8">
        <f>'Data-Resource'!I11305</f>
        <v>1.0775862378616882E-2</v>
      </c>
      <c r="AH207" s="8">
        <f>'Data-Resource'!K11305</f>
        <v>409048</v>
      </c>
      <c r="AI207" s="8">
        <f>'Data-Resource'!I8275</f>
        <v>-1.5647226173542007E-2</v>
      </c>
      <c r="AJ207" s="8">
        <f>'Data-Resource'!K8275</f>
        <v>353607</v>
      </c>
      <c r="AK207" s="8">
        <f>'Data-Resource'!I8780</f>
        <v>6.4850844322650435E-3</v>
      </c>
      <c r="AL207" s="8">
        <f>'Data-Resource'!K8780</f>
        <v>139100</v>
      </c>
      <c r="AM207" s="8">
        <f>'Data-Resource'!I9285</f>
        <v>9.2234824878474203E-3</v>
      </c>
      <c r="AN207" s="8">
        <f>'Data-Resource'!K9285</f>
        <v>6520193</v>
      </c>
      <c r="AO207" s="8">
        <f>'Data-Resource'!I9790</f>
        <v>2.8349745836769764E-2</v>
      </c>
      <c r="AP207" s="8">
        <f>'Data-Resource'!K9790</f>
        <v>556303</v>
      </c>
      <c r="AQ207" s="8">
        <f>'Data-Resource'!I10295</f>
        <v>1.9960080437926651E-2</v>
      </c>
      <c r="AR207" s="8">
        <f>'Data-Resource'!K10295</f>
        <v>459909</v>
      </c>
    </row>
    <row r="208" spans="1:44" x14ac:dyDescent="0.3">
      <c r="A208" s="8" t="str">
        <f>'Data-Resource'!B196</f>
        <v>10-8-2019</v>
      </c>
      <c r="B208" s="8">
        <f>'Data-Resource'!I14841</f>
        <v>-1.0554687940966619E-2</v>
      </c>
      <c r="C208" s="8">
        <f>'Data-Resource'!I11811</f>
        <v>-1.2459950160199332E-2</v>
      </c>
      <c r="D208" s="8">
        <f>'Data-Resource'!K11811</f>
        <v>2074932</v>
      </c>
      <c r="E208" s="8">
        <f>'Data-Resource'!I701</f>
        <v>-1.1357412946367699E-2</v>
      </c>
      <c r="F208" s="8">
        <f>'Data-Resource'!K701</f>
        <v>453674</v>
      </c>
      <c r="G208" s="8">
        <f>'Data-Resource'!I1206</f>
        <v>-8.4845578781215614E-4</v>
      </c>
      <c r="H208" s="8">
        <f>'Data-Resource'!K1206</f>
        <v>42571</v>
      </c>
      <c r="I208" s="8">
        <f>'Data-Resource'!I1711</f>
        <v>-1.3448621711555656E-2</v>
      </c>
      <c r="J208" s="8">
        <f>'Data-Resource'!K1711</f>
        <v>921815</v>
      </c>
      <c r="K208" s="8">
        <f>'Data-Resource'!I2216</f>
        <v>-1.4084539052496755E-2</v>
      </c>
      <c r="L208" s="8">
        <f>'Data-Resource'!K2216</f>
        <v>1884367</v>
      </c>
      <c r="M208" s="8">
        <f>'Data-Resource'!I2721</f>
        <v>4.4380884450783602E-3</v>
      </c>
      <c r="N208" s="8">
        <f>'Data-Resource'!K2721</f>
        <v>3419985</v>
      </c>
      <c r="O208" s="8">
        <f>'Data-Resource'!I3226</f>
        <v>1.8877301148012512E-3</v>
      </c>
      <c r="P208" s="8">
        <f>'Data-Resource'!K3226</f>
        <v>393664</v>
      </c>
      <c r="Q208" s="8">
        <f>'Data-Resource'!I3731</f>
        <v>-1.6377770971184296E-2</v>
      </c>
      <c r="R208" s="8">
        <f>'Data-Resource'!K3731</f>
        <v>1279594</v>
      </c>
      <c r="S208" s="8">
        <f>'Data-Resource'!I4236</f>
        <v>-1.6140692686712542E-3</v>
      </c>
      <c r="T208" s="8">
        <f>'Data-Resource'!K4236</f>
        <v>490432</v>
      </c>
      <c r="U208" s="8">
        <f>'Data-Resource'!I4741</f>
        <v>-6.049864768683369E-3</v>
      </c>
      <c r="V208" s="8">
        <f>'Data-Resource'!K4741</f>
        <v>495119</v>
      </c>
      <c r="W208" s="8">
        <f>'Data-Resource'!I5246</f>
        <v>-3.2386799693016034E-2</v>
      </c>
      <c r="X208" s="8">
        <f>'Data-Resource'!K5246</f>
        <v>13736758</v>
      </c>
      <c r="Y208" s="8">
        <f>'Data-Resource'!I5751</f>
        <v>-1.219299773558524E-3</v>
      </c>
      <c r="Z208" s="8">
        <f>'Data-Resource'!K5751</f>
        <v>2691669</v>
      </c>
      <c r="AA208" s="8">
        <f>'Data-Resource'!I6256</f>
        <v>1.4426229508196495E-3</v>
      </c>
      <c r="AB208" s="8">
        <f>'Data-Resource'!K6256</f>
        <v>7194802</v>
      </c>
      <c r="AC208" s="8">
        <f>'Data-Resource'!I12316</f>
        <v>-2.085911840650154E-2</v>
      </c>
      <c r="AD208" s="8">
        <f>'Data-Resource'!K12316</f>
        <v>568116</v>
      </c>
      <c r="AE208" s="8">
        <f>'Data-Resource'!I10801</f>
        <v>-2.0251114303388749E-2</v>
      </c>
      <c r="AF208" s="8">
        <f>'Data-Resource'!K10801</f>
        <v>116123</v>
      </c>
      <c r="AG208" s="8">
        <f>'Data-Resource'!I11306</f>
        <v>-4.2492210835473705E-3</v>
      </c>
      <c r="AH208" s="8">
        <f>'Data-Resource'!K11306</f>
        <v>374040</v>
      </c>
      <c r="AI208" s="8">
        <f>'Data-Resource'!I8276</f>
        <v>-1.2893982808023029E-2</v>
      </c>
      <c r="AJ208" s="8">
        <f>'Data-Resource'!K8276</f>
        <v>303706</v>
      </c>
      <c r="AK208" s="8">
        <f>'Data-Resource'!I8781</f>
        <v>-9.6215526473978005E-3</v>
      </c>
      <c r="AL208" s="8">
        <f>'Data-Resource'!K8781</f>
        <v>83248</v>
      </c>
      <c r="AM208" s="8">
        <f>'Data-Resource'!I9286</f>
        <v>-4.0981536256535958E-2</v>
      </c>
      <c r="AN208" s="8">
        <f>'Data-Resource'!K9286</f>
        <v>10804686</v>
      </c>
      <c r="AO208" s="8">
        <f>'Data-Resource'!I9791</f>
        <v>-2.2396690717743657E-2</v>
      </c>
      <c r="AP208" s="8">
        <f>'Data-Resource'!K9791</f>
        <v>709434</v>
      </c>
      <c r="AQ208" s="8">
        <f>'Data-Resource'!I10296</f>
        <v>-4.8638130876319892E-3</v>
      </c>
      <c r="AR208" s="8">
        <f>'Data-Resource'!K10296</f>
        <v>418150</v>
      </c>
    </row>
    <row r="209" spans="1:44" x14ac:dyDescent="0.3">
      <c r="A209" s="8" t="str">
        <f>'Data-Resource'!B197</f>
        <v>10-9-2019</v>
      </c>
      <c r="B209" s="8">
        <f>'Data-Resource'!I14842</f>
        <v>1.0058565844638221E-2</v>
      </c>
      <c r="C209" s="8">
        <f>'Data-Resource'!I11812</f>
        <v>-5.3956476761023928E-3</v>
      </c>
      <c r="D209" s="8">
        <f>'Data-Resource'!K11812</f>
        <v>1862395</v>
      </c>
      <c r="E209" s="8">
        <f>'Data-Resource'!I702</f>
        <v>2.9167413051487876E-2</v>
      </c>
      <c r="F209" s="8">
        <f>'Data-Resource'!K702</f>
        <v>574902</v>
      </c>
      <c r="G209" s="8">
        <f>'Data-Resource'!I1207</f>
        <v>3.0806092496953414E-3</v>
      </c>
      <c r="H209" s="8">
        <f>'Data-Resource'!K1207</f>
        <v>89861</v>
      </c>
      <c r="I209" s="8">
        <f>'Data-Resource'!I1712</f>
        <v>2.6757625491253428E-3</v>
      </c>
      <c r="J209" s="8">
        <f>'Data-Resource'!K1712</f>
        <v>744154</v>
      </c>
      <c r="K209" s="8">
        <f>'Data-Resource'!I2217</f>
        <v>9.1071228132339633E-3</v>
      </c>
      <c r="L209" s="8">
        <f>'Data-Resource'!K2217</f>
        <v>1752317</v>
      </c>
      <c r="M209" s="8">
        <f>'Data-Resource'!I2722</f>
        <v>1.7599492627239675E-2</v>
      </c>
      <c r="N209" s="8">
        <f>'Data-Resource'!K2722</f>
        <v>2528109</v>
      </c>
      <c r="O209" s="8">
        <f>'Data-Resource'!I3227</f>
        <v>0</v>
      </c>
      <c r="P209" s="8">
        <f>'Data-Resource'!K3227</f>
        <v>279098</v>
      </c>
      <c r="Q209" s="8">
        <f>'Data-Resource'!I3732</f>
        <v>7.7581866455176908E-3</v>
      </c>
      <c r="R209" s="8">
        <f>'Data-Resource'!K3732</f>
        <v>963927</v>
      </c>
      <c r="S209" s="8">
        <f>'Data-Resource'!I4237</f>
        <v>4.8596200991823327E-3</v>
      </c>
      <c r="T209" s="8">
        <f>'Data-Resource'!K4237</f>
        <v>463844</v>
      </c>
      <c r="U209" s="8">
        <f>'Data-Resource'!I4742</f>
        <v>5.360972352865181E-3</v>
      </c>
      <c r="V209" s="8">
        <f>'Data-Resource'!K4742</f>
        <v>507199</v>
      </c>
      <c r="W209" s="8">
        <f>'Data-Resource'!I5247</f>
        <v>-9.5238095238098599E-4</v>
      </c>
      <c r="X209" s="8">
        <f>'Data-Resource'!K5247</f>
        <v>8625379</v>
      </c>
      <c r="Y209" s="8">
        <f>'Data-Resource'!I5752</f>
        <v>3.8414876898899587E-3</v>
      </c>
      <c r="Z209" s="8">
        <f>'Data-Resource'!K5752</f>
        <v>2804419</v>
      </c>
      <c r="AA209" s="8">
        <f>'Data-Resource'!I6257</f>
        <v>4.9757758282048163E-3</v>
      </c>
      <c r="AB209" s="8">
        <f>'Data-Resource'!K6257</f>
        <v>7166670</v>
      </c>
      <c r="AC209" s="8">
        <f>'Data-Resource'!I12317</f>
        <v>-2.0302380854169248E-2</v>
      </c>
      <c r="AD209" s="8">
        <f>'Data-Resource'!K12317</f>
        <v>754622</v>
      </c>
      <c r="AE209" s="8">
        <f>'Data-Resource'!I10802</f>
        <v>4.9545706641771882E-3</v>
      </c>
      <c r="AF209" s="8">
        <f>'Data-Resource'!K10802</f>
        <v>98504</v>
      </c>
      <c r="AG209" s="8">
        <f>'Data-Resource'!I11307</f>
        <v>8.480537102473526E-3</v>
      </c>
      <c r="AH209" s="8">
        <f>'Data-Resource'!K11307</f>
        <v>255485</v>
      </c>
      <c r="AI209" s="8">
        <f>'Data-Resource'!I8277</f>
        <v>-4.3731778425656334E-3</v>
      </c>
      <c r="AJ209" s="8">
        <f>'Data-Resource'!K8277</f>
        <v>299493</v>
      </c>
      <c r="AK209" s="8">
        <f>'Data-Resource'!I8782</f>
        <v>-1.2895679707453352E-3</v>
      </c>
      <c r="AL209" s="8">
        <f>'Data-Resource'!K8782</f>
        <v>106547</v>
      </c>
      <c r="AM209" s="8">
        <f>'Data-Resource'!I9287</f>
        <v>2.0000000000000011E-2</v>
      </c>
      <c r="AN209" s="8">
        <f>'Data-Resource'!K9287</f>
        <v>7162609</v>
      </c>
      <c r="AO209" s="8">
        <f>'Data-Resource'!I9792</f>
        <v>2.9612080677095258E-3</v>
      </c>
      <c r="AP209" s="8">
        <f>'Data-Resource'!K9792</f>
        <v>667568</v>
      </c>
      <c r="AQ209" s="8">
        <f>'Data-Resource'!I10297</f>
        <v>1.0757926650366734E-2</v>
      </c>
      <c r="AR209" s="8">
        <f>'Data-Resource'!K10297</f>
        <v>344165</v>
      </c>
    </row>
    <row r="210" spans="1:44" x14ac:dyDescent="0.3">
      <c r="A210" s="8" t="str">
        <f>'Data-Resource'!B198</f>
        <v>10-10-2019</v>
      </c>
      <c r="B210" s="8">
        <f>'Data-Resource'!I14843</f>
        <v>6.7293960596586395E-3</v>
      </c>
      <c r="C210" s="8">
        <f>'Data-Resource'!I11813</f>
        <v>-1.7029021739130436E-2</v>
      </c>
      <c r="D210" s="8">
        <f>'Data-Resource'!K11813</f>
        <v>3883642</v>
      </c>
      <c r="E210" s="8">
        <f>'Data-Resource'!I703</f>
        <v>-4.4666784820436142E-3</v>
      </c>
      <c r="F210" s="8">
        <f>'Data-Resource'!K703</f>
        <v>609626</v>
      </c>
      <c r="G210" s="8">
        <f>'Data-Resource'!I1208</f>
        <v>2.7234042553191118E-3</v>
      </c>
      <c r="H210" s="8">
        <f>'Data-Resource'!K1208</f>
        <v>45501</v>
      </c>
      <c r="I210" s="8">
        <f>'Data-Resource'!I1713</f>
        <v>6.5597229364471521E-3</v>
      </c>
      <c r="J210" s="8">
        <f>'Data-Resource'!K1713</f>
        <v>1036788</v>
      </c>
      <c r="K210" s="8">
        <f>'Data-Resource'!I2218</f>
        <v>1.66262951311331E-2</v>
      </c>
      <c r="L210" s="8">
        <f>'Data-Resource'!K2218</f>
        <v>2980110</v>
      </c>
      <c r="M210" s="8">
        <f>'Data-Resource'!I2723</f>
        <v>1.6642875257568579E-2</v>
      </c>
      <c r="N210" s="8">
        <f>'Data-Resource'!K2723</f>
        <v>3088191</v>
      </c>
      <c r="O210" s="8">
        <f>'Data-Resource'!I3228</f>
        <v>-1.8744142982497068E-2</v>
      </c>
      <c r="P210" s="8">
        <f>'Data-Resource'!K3228</f>
        <v>413985</v>
      </c>
      <c r="Q210" s="8">
        <f>'Data-Resource'!I3733</f>
        <v>1.1356365962891801E-2</v>
      </c>
      <c r="R210" s="8">
        <f>'Data-Resource'!K3733</f>
        <v>1879248</v>
      </c>
      <c r="S210" s="8">
        <f>'Data-Resource'!I4238</f>
        <v>1.002501781216413E-2</v>
      </c>
      <c r="T210" s="8">
        <f>'Data-Resource'!K4238</f>
        <v>817962</v>
      </c>
      <c r="U210" s="8">
        <f>'Data-Resource'!I4743</f>
        <v>-3.5463120567372171E-4</v>
      </c>
      <c r="V210" s="8">
        <f>'Data-Resource'!K4743</f>
        <v>642351</v>
      </c>
      <c r="W210" s="8">
        <f>'Data-Resource'!I5248</f>
        <v>2.586890969687352E-2</v>
      </c>
      <c r="X210" s="8">
        <f>'Data-Resource'!K5248</f>
        <v>15846271</v>
      </c>
      <c r="Y210" s="8">
        <f>'Data-Resource'!I5753</f>
        <v>1.0086991304347781E-2</v>
      </c>
      <c r="Z210" s="8">
        <f>'Data-Resource'!K5753</f>
        <v>2992923</v>
      </c>
      <c r="AA210" s="8">
        <f>'Data-Resource'!I6258</f>
        <v>-3.2564803959879555E-3</v>
      </c>
      <c r="AB210" s="8">
        <f>'Data-Resource'!K6258</f>
        <v>10646200</v>
      </c>
      <c r="AC210" s="8">
        <f>'Data-Resource'!I12318</f>
        <v>-1.8785550218819703E-3</v>
      </c>
      <c r="AD210" s="8">
        <f>'Data-Resource'!K12318</f>
        <v>1058980</v>
      </c>
      <c r="AE210" s="8">
        <f>'Data-Resource'!I10803</f>
        <v>-1.6508831822012713E-3</v>
      </c>
      <c r="AF210" s="8">
        <f>'Data-Resource'!K10803</f>
        <v>168316</v>
      </c>
      <c r="AG210" s="8">
        <f>'Data-Resource'!I11308</f>
        <v>-1.1204537501273466E-2</v>
      </c>
      <c r="AH210" s="8">
        <f>'Data-Resource'!K11308</f>
        <v>388652</v>
      </c>
      <c r="AI210" s="8">
        <f>'Data-Resource'!I8278</f>
        <v>-1.0324483775811251E-2</v>
      </c>
      <c r="AJ210" s="8">
        <f>'Data-Resource'!K8278</f>
        <v>235469</v>
      </c>
      <c r="AK210" s="8">
        <f>'Data-Resource'!I8783</f>
        <v>-7.7219887151345782E-3</v>
      </c>
      <c r="AL210" s="8">
        <f>'Data-Resource'!K8783</f>
        <v>225783</v>
      </c>
      <c r="AM210" s="8">
        <f>'Data-Resource'!I9288</f>
        <v>1.7367165869619769E-2</v>
      </c>
      <c r="AN210" s="8">
        <f>'Data-Resource'!K9288</f>
        <v>7915571</v>
      </c>
      <c r="AO210" s="8">
        <f>'Data-Resource'!I9793</f>
        <v>2.0175421052631533E-2</v>
      </c>
      <c r="AP210" s="8">
        <f>'Data-Resource'!K9793</f>
        <v>1243860</v>
      </c>
      <c r="AQ210" s="8">
        <f>'Data-Resource'!I10298</f>
        <v>6.7861947302726182E-3</v>
      </c>
      <c r="AR210" s="8">
        <f>'Data-Resource'!K10298</f>
        <v>480693</v>
      </c>
    </row>
    <row r="211" spans="1:44" x14ac:dyDescent="0.3">
      <c r="A211" s="8" t="str">
        <f>'Data-Resource'!B199</f>
        <v>10-11-2019</v>
      </c>
      <c r="B211" s="8">
        <f>'Data-Resource'!I14844</f>
        <v>2.1452615469684914E-2</v>
      </c>
      <c r="C211" s="8">
        <f>'Data-Resource'!I11814</f>
        <v>-2.9553010712966479E-3</v>
      </c>
      <c r="D211" s="8">
        <f>'Data-Resource'!K11814</f>
        <v>3424195</v>
      </c>
      <c r="E211" s="8">
        <f>'Data-Resource'!I704</f>
        <v>5.3821310922655494E-3</v>
      </c>
      <c r="F211" s="8">
        <f>'Data-Resource'!K704</f>
        <v>601021</v>
      </c>
      <c r="G211" s="8">
        <f>'Data-Resource'!I1209</f>
        <v>1.312202613222542E-2</v>
      </c>
      <c r="H211" s="8">
        <f>'Data-Resource'!K1209</f>
        <v>48456</v>
      </c>
      <c r="I211" s="8">
        <f>'Data-Resource'!I1714</f>
        <v>2.69879807228917E-2</v>
      </c>
      <c r="J211" s="8">
        <f>'Data-Resource'!K1714</f>
        <v>1478128</v>
      </c>
      <c r="K211" s="8">
        <f>'Data-Resource'!I2219</f>
        <v>2.8870557917662392E-2</v>
      </c>
      <c r="L211" s="8">
        <f>'Data-Resource'!K2219</f>
        <v>3323681</v>
      </c>
      <c r="M211" s="8">
        <f>'Data-Resource'!I2724</f>
        <v>1.7472746254999904E-2</v>
      </c>
      <c r="N211" s="8">
        <f>'Data-Resource'!K2724</f>
        <v>2789121</v>
      </c>
      <c r="O211" s="8">
        <f>'Data-Resource'!I3229</f>
        <v>-1.2893973626379349E-2</v>
      </c>
      <c r="P211" s="8">
        <f>'Data-Resource'!K3229</f>
        <v>557369</v>
      </c>
      <c r="Q211" s="8">
        <f>'Data-Resource'!I3734</f>
        <v>2.2411584242241597E-2</v>
      </c>
      <c r="R211" s="8">
        <f>'Data-Resource'!K3734</f>
        <v>1873353</v>
      </c>
      <c r="S211" s="8">
        <f>'Data-Resource'!I4239</f>
        <v>1.9448346372480114E-2</v>
      </c>
      <c r="T211" s="8">
        <f>'Data-Resource'!K4239</f>
        <v>667962</v>
      </c>
      <c r="U211" s="8">
        <f>'Data-Resource'!I4744</f>
        <v>9.6050584929549872E-3</v>
      </c>
      <c r="V211" s="8">
        <f>'Data-Resource'!K4744</f>
        <v>639443</v>
      </c>
      <c r="W211" s="8">
        <f>'Data-Resource'!I5249</f>
        <v>3.9296636085626765E-2</v>
      </c>
      <c r="X211" s="8">
        <f>'Data-Resource'!K5249</f>
        <v>17529641</v>
      </c>
      <c r="Y211" s="8">
        <f>'Data-Resource'!I5754</f>
        <v>1.7808150075063322E-2</v>
      </c>
      <c r="Z211" s="8">
        <f>'Data-Resource'!K5754</f>
        <v>3034999</v>
      </c>
      <c r="AA211" s="8">
        <f>'Data-Resource'!I6259</f>
        <v>9.2725610552435514E-3</v>
      </c>
      <c r="AB211" s="8">
        <f>'Data-Resource'!K6259</f>
        <v>10727258</v>
      </c>
      <c r="AC211" s="8">
        <f>'Data-Resource'!I12319</f>
        <v>5.6187865945086972E-3</v>
      </c>
      <c r="AD211" s="8">
        <f>'Data-Resource'!K12319</f>
        <v>603665</v>
      </c>
      <c r="AE211" s="8">
        <f>'Data-Resource'!I10804</f>
        <v>1.2376237930104884E-2</v>
      </c>
      <c r="AF211" s="8">
        <f>'Data-Resource'!K10804</f>
        <v>178705</v>
      </c>
      <c r="AG211" s="8">
        <f>'Data-Resource'!I11309</f>
        <v>4.2253943661972552E-3</v>
      </c>
      <c r="AH211" s="8">
        <f>'Data-Resource'!K11309</f>
        <v>244981</v>
      </c>
      <c r="AI211" s="8">
        <f>'Data-Resource'!I8279</f>
        <v>5.9347181008902131E-3</v>
      </c>
      <c r="AJ211" s="8">
        <f>'Data-Resource'!K8279</f>
        <v>241569</v>
      </c>
      <c r="AK211" s="8">
        <f>'Data-Resource'!I8784</f>
        <v>3.8684137768505052E-3</v>
      </c>
      <c r="AL211" s="8">
        <f>'Data-Resource'!K8784</f>
        <v>138849</v>
      </c>
      <c r="AM211" s="8">
        <f>'Data-Resource'!I9289</f>
        <v>4.3655636677242191E-2</v>
      </c>
      <c r="AN211" s="8">
        <f>'Data-Resource'!K9289</f>
        <v>10464846</v>
      </c>
      <c r="AO211" s="8">
        <f>'Data-Resource'!I9794</f>
        <v>3.2267459302325663E-2</v>
      </c>
      <c r="AP211" s="8">
        <f>'Data-Resource'!K9794</f>
        <v>1075226</v>
      </c>
      <c r="AQ211" s="8">
        <f>'Data-Resource'!I10299</f>
        <v>3.8647536231884807E-3</v>
      </c>
      <c r="AR211" s="8">
        <f>'Data-Resource'!K10299</f>
        <v>479151</v>
      </c>
    </row>
    <row r="212" spans="1:44" x14ac:dyDescent="0.3">
      <c r="A212" s="8" t="str">
        <f>'Data-Resource'!B200</f>
        <v>10-14-2019</v>
      </c>
      <c r="B212" s="8">
        <f>'Data-Resource'!I14845</f>
        <v>1.4259053103034712E-3</v>
      </c>
      <c r="C212" s="8">
        <f>'Data-Resource'!I11815</f>
        <v>6.6543810223430771E-3</v>
      </c>
      <c r="D212" s="8">
        <f>'Data-Resource'!K11815</f>
        <v>1997886</v>
      </c>
      <c r="E212" s="8">
        <f>'Data-Resource'!I705</f>
        <v>8.7986421060019908E-3</v>
      </c>
      <c r="F212" s="8">
        <f>'Data-Resource'!K705</f>
        <v>284434</v>
      </c>
      <c r="G212" s="8">
        <f>'Data-Resource'!I1210</f>
        <v>1.6898969848768697E-4</v>
      </c>
      <c r="H212" s="8">
        <f>'Data-Resource'!K1210</f>
        <v>33036</v>
      </c>
      <c r="I212" s="8">
        <f>'Data-Resource'!I1715</f>
        <v>-7.3027232037691358E-3</v>
      </c>
      <c r="J212" s="8">
        <f>'Data-Resource'!K1715</f>
        <v>678082</v>
      </c>
      <c r="K212" s="8">
        <f>'Data-Resource'!I2220</f>
        <v>-3.0869732507026659E-3</v>
      </c>
      <c r="L212" s="8">
        <f>'Data-Resource'!K2220</f>
        <v>1884359</v>
      </c>
      <c r="M212" s="8">
        <f>'Data-Resource'!I2725</f>
        <v>6.5971310217857407E-3</v>
      </c>
      <c r="N212" s="8">
        <f>'Data-Resource'!K2725</f>
        <v>2077128</v>
      </c>
      <c r="O212" s="8">
        <f>'Data-Resource'!I3230</f>
        <v>9.1787149758453309E-3</v>
      </c>
      <c r="P212" s="8">
        <f>'Data-Resource'!K3230</f>
        <v>360928</v>
      </c>
      <c r="Q212" s="8">
        <f>'Data-Resource'!I3735</f>
        <v>3.2458579557586163E-3</v>
      </c>
      <c r="R212" s="8">
        <f>'Data-Resource'!K3735</f>
        <v>1130261</v>
      </c>
      <c r="S212" s="8">
        <f>'Data-Resource'!I4240</f>
        <v>4.6858817196439072E-3</v>
      </c>
      <c r="T212" s="8">
        <f>'Data-Resource'!K4240</f>
        <v>437053</v>
      </c>
      <c r="U212" s="8">
        <f>'Data-Resource'!I4745</f>
        <v>1.4457002515014127E-2</v>
      </c>
      <c r="V212" s="8">
        <f>'Data-Resource'!K4745</f>
        <v>426536</v>
      </c>
      <c r="W212" s="8">
        <f>'Data-Resource'!I5250</f>
        <v>1.211225997045803E-2</v>
      </c>
      <c r="X212" s="8">
        <f>'Data-Resource'!K5250</f>
        <v>11414510</v>
      </c>
      <c r="Y212" s="8">
        <f>'Data-Resource'!I5755</f>
        <v>4.896167482694759E-3</v>
      </c>
      <c r="Z212" s="8">
        <f>'Data-Resource'!K5755</f>
        <v>1544104</v>
      </c>
      <c r="AA212" s="8">
        <f>'Data-Resource'!I6260</f>
        <v>3.2370840347016542E-3</v>
      </c>
      <c r="AB212" s="8">
        <f>'Data-Resource'!K6260</f>
        <v>5973679</v>
      </c>
      <c r="AC212" s="8">
        <f>'Data-Resource'!I12320</f>
        <v>1.2752543344318657E-2</v>
      </c>
      <c r="AD212" s="8">
        <f>'Data-Resource'!K12320</f>
        <v>635645</v>
      </c>
      <c r="AE212" s="8">
        <f>'Data-Resource'!I10805</f>
        <v>-1.6346301794192941E-3</v>
      </c>
      <c r="AF212" s="8">
        <f>'Data-Resource'!K10805</f>
        <v>124553</v>
      </c>
      <c r="AG212" s="8">
        <f>'Data-Resource'!I11310</f>
        <v>-3.4965034965034553E-3</v>
      </c>
      <c r="AH212" s="8">
        <f>'Data-Resource'!K11310</f>
        <v>323794</v>
      </c>
      <c r="AI212" s="8">
        <f>'Data-Resource'!I8280</f>
        <v>-1.4577259475219643E-3</v>
      </c>
      <c r="AJ212" s="8">
        <f>'Data-Resource'!K8280</f>
        <v>400370</v>
      </c>
      <c r="AK212" s="8">
        <f>'Data-Resource'!I8785</f>
        <v>5.1413108557334681E-3</v>
      </c>
      <c r="AL212" s="8">
        <f>'Data-Resource'!K8785</f>
        <v>103558</v>
      </c>
      <c r="AM212" s="8">
        <f>'Data-Resource'!I9290</f>
        <v>-1.1873723581097085E-2</v>
      </c>
      <c r="AN212" s="8">
        <f>'Data-Resource'!K9290</f>
        <v>6591978</v>
      </c>
      <c r="AO212" s="8">
        <f>'Data-Resource'!I9795</f>
        <v>-4.8063668145988747E-3</v>
      </c>
      <c r="AP212" s="8">
        <f>'Data-Resource'!K9795</f>
        <v>488953</v>
      </c>
      <c r="AQ212" s="8">
        <f>'Data-Resource'!I10300</f>
        <v>4.8239265832334902E-3</v>
      </c>
      <c r="AR212" s="8">
        <f>'Data-Resource'!K10300</f>
        <v>221418</v>
      </c>
    </row>
    <row r="213" spans="1:44" x14ac:dyDescent="0.3">
      <c r="A213" s="8" t="str">
        <f>'Data-Resource'!B201</f>
        <v>10-15-2019</v>
      </c>
      <c r="B213" s="8">
        <f>'Data-Resource'!I14846</f>
        <v>5.1020200722623234E-3</v>
      </c>
      <c r="C213" s="8">
        <f>'Data-Resource'!I11816</f>
        <v>1.2449689214562014E-2</v>
      </c>
      <c r="D213" s="8">
        <f>'Data-Resource'!K11816</f>
        <v>2631294</v>
      </c>
      <c r="E213" s="8">
        <f>'Data-Resource'!I706</f>
        <v>1.3257910272061173E-2</v>
      </c>
      <c r="F213" s="8">
        <f>'Data-Resource'!K706</f>
        <v>630312</v>
      </c>
      <c r="G213" s="8">
        <f>'Data-Resource'!I1211</f>
        <v>1.0049832327473608E-3</v>
      </c>
      <c r="H213" s="8">
        <f>'Data-Resource'!K1211</f>
        <v>47474</v>
      </c>
      <c r="I213" s="8">
        <f>'Data-Resource'!I1716</f>
        <v>6.3484883051537185E-3</v>
      </c>
      <c r="J213" s="8">
        <f>'Data-Resource'!K1716</f>
        <v>1144645</v>
      </c>
      <c r="K213" s="8">
        <f>'Data-Resource'!I2221</f>
        <v>8.4731931305995489E-3</v>
      </c>
      <c r="L213" s="8">
        <f>'Data-Resource'!K2221</f>
        <v>3023952</v>
      </c>
      <c r="M213" s="8">
        <f>'Data-Resource'!I2726</f>
        <v>7.2550630438294591E-3</v>
      </c>
      <c r="N213" s="8">
        <f>'Data-Resource'!K2726</f>
        <v>3524248</v>
      </c>
      <c r="O213" s="8">
        <f>'Data-Resource'!I3231</f>
        <v>7.1258907363421125E-3</v>
      </c>
      <c r="P213" s="8">
        <f>'Data-Resource'!K3231</f>
        <v>783622</v>
      </c>
      <c r="Q213" s="8">
        <f>'Data-Resource'!I3736</f>
        <v>1.8340165061898148E-2</v>
      </c>
      <c r="R213" s="8">
        <f>'Data-Resource'!K3736</f>
        <v>2022085</v>
      </c>
      <c r="S213" s="8">
        <f>'Data-Resource'!I4241</f>
        <v>1.362070689655156E-2</v>
      </c>
      <c r="T213" s="8">
        <f>'Data-Resource'!K4241</f>
        <v>526901</v>
      </c>
      <c r="U213" s="8">
        <f>'Data-Resource'!I4746</f>
        <v>2.0661364063252001E-3</v>
      </c>
      <c r="V213" s="8">
        <f>'Data-Resource'!K4746</f>
        <v>619157</v>
      </c>
      <c r="W213" s="8">
        <f>'Data-Resource'!I5251</f>
        <v>2.159420289855063E-2</v>
      </c>
      <c r="X213" s="8">
        <f>'Data-Resource'!K5251</f>
        <v>14775429</v>
      </c>
      <c r="Y213" s="8">
        <f>'Data-Resource'!I5756</f>
        <v>2.9777005789909062E-3</v>
      </c>
      <c r="Z213" s="8">
        <f>'Data-Resource'!K5756</f>
        <v>3168747</v>
      </c>
      <c r="AA213" s="8">
        <f>'Data-Resource'!I6261</f>
        <v>1.0541200668466318E-2</v>
      </c>
      <c r="AB213" s="8">
        <f>'Data-Resource'!K6261</f>
        <v>11380601</v>
      </c>
      <c r="AC213" s="8">
        <f>'Data-Resource'!I12321</f>
        <v>-6.3560165900555339E-3</v>
      </c>
      <c r="AD213" s="8">
        <f>'Data-Resource'!K12321</f>
        <v>488227</v>
      </c>
      <c r="AE213" s="8">
        <f>'Data-Resource'!I10806</f>
        <v>-2.0576131687242805E-2</v>
      </c>
      <c r="AF213" s="8">
        <f>'Data-Resource'!K10806</f>
        <v>290469</v>
      </c>
      <c r="AG213" s="8">
        <f>'Data-Resource'!I11311</f>
        <v>2.0279678321678211E-2</v>
      </c>
      <c r="AH213" s="8">
        <f>'Data-Resource'!K11311</f>
        <v>506216</v>
      </c>
      <c r="AI213" s="8">
        <f>'Data-Resource'!I8281</f>
        <v>0.12666666666666657</v>
      </c>
      <c r="AJ213" s="8">
        <f>'Data-Resource'!K8281</f>
        <v>3012966</v>
      </c>
      <c r="AK213" s="8">
        <f>'Data-Resource'!I8786</f>
        <v>6.3775508983886977E-3</v>
      </c>
      <c r="AL213" s="8">
        <f>'Data-Resource'!K8786</f>
        <v>116471</v>
      </c>
      <c r="AM213" s="8">
        <f>'Data-Resource'!I9291</f>
        <v>1.0225980975029662E-2</v>
      </c>
      <c r="AN213" s="8">
        <f>'Data-Resource'!K9291</f>
        <v>7207928</v>
      </c>
      <c r="AO213" s="8">
        <f>'Data-Resource'!I9796</f>
        <v>5.646527194358212E-3</v>
      </c>
      <c r="AP213" s="8">
        <f>'Data-Resource'!K9796</f>
        <v>1055085</v>
      </c>
      <c r="AQ213" s="8">
        <f>'Data-Resource'!I10301</f>
        <v>5.2657062307049562E-3</v>
      </c>
      <c r="AR213" s="8">
        <f>'Data-Resource'!K10301</f>
        <v>399339</v>
      </c>
    </row>
    <row r="214" spans="1:44" x14ac:dyDescent="0.3">
      <c r="A214" s="8" t="str">
        <f>'Data-Resource'!B202</f>
        <v>10-16-2019</v>
      </c>
      <c r="B214" s="8">
        <f>'Data-Resource'!I14847</f>
        <v>2.0507981249671711E-3</v>
      </c>
      <c r="C214" s="8">
        <f>'Data-Resource'!I11817</f>
        <v>-6.8765112876045253E-3</v>
      </c>
      <c r="D214" s="8">
        <f>'Data-Resource'!K11817</f>
        <v>2425269</v>
      </c>
      <c r="E214" s="8">
        <f>'Data-Resource'!I707</f>
        <v>-1.5384594405594382E-2</v>
      </c>
      <c r="F214" s="8">
        <f>'Data-Resource'!K707</f>
        <v>541717</v>
      </c>
      <c r="G214" s="8">
        <f>'Data-Resource'!I1212</f>
        <v>2.6872690176811408E-3</v>
      </c>
      <c r="H214" s="8">
        <f>'Data-Resource'!K1212</f>
        <v>34637</v>
      </c>
      <c r="I214" s="8">
        <f>'Data-Resource'!I1717</f>
        <v>-3.9627319347319704E-3</v>
      </c>
      <c r="J214" s="8">
        <f>'Data-Resource'!K1717</f>
        <v>900451</v>
      </c>
      <c r="K214" s="8">
        <f>'Data-Resource'!I2222</f>
        <v>1.45571095753261E-2</v>
      </c>
      <c r="L214" s="8">
        <f>'Data-Resource'!K2222</f>
        <v>3419021</v>
      </c>
      <c r="M214" s="8">
        <f>'Data-Resource'!I2727</f>
        <v>-5.1090005210068469E-3</v>
      </c>
      <c r="N214" s="8">
        <f>'Data-Resource'!K2727</f>
        <v>3410664</v>
      </c>
      <c r="O214" s="8">
        <f>'Data-Resource'!I3232</f>
        <v>7.1123757357716508E-3</v>
      </c>
      <c r="P214" s="8">
        <f>'Data-Resource'!K3232</f>
        <v>599113</v>
      </c>
      <c r="Q214" s="8">
        <f>'Data-Resource'!I3737</f>
        <v>6.5976156365985875E-3</v>
      </c>
      <c r="R214" s="8">
        <f>'Data-Resource'!K3737</f>
        <v>2049837</v>
      </c>
      <c r="S214" s="8">
        <f>'Data-Resource'!I4242</f>
        <v>1.1912874708463563E-2</v>
      </c>
      <c r="T214" s="8">
        <f>'Data-Resource'!K4242</f>
        <v>544474</v>
      </c>
      <c r="U214" s="8">
        <f>'Data-Resource'!I4747</f>
        <v>-2.5042840480274362E-2</v>
      </c>
      <c r="V214" s="8">
        <f>'Data-Resource'!K4747</f>
        <v>682883</v>
      </c>
      <c r="W214" s="8">
        <f>'Data-Resource'!I5252</f>
        <v>1.3958125623130563E-2</v>
      </c>
      <c r="X214" s="8">
        <f>'Data-Resource'!K5252</f>
        <v>18156316</v>
      </c>
      <c r="Y214" s="8">
        <f>'Data-Resource'!I5757</f>
        <v>4.4613350958360122E-3</v>
      </c>
      <c r="Z214" s="8">
        <f>'Data-Resource'!K5757</f>
        <v>2597308</v>
      </c>
      <c r="AA214" s="8">
        <f>'Data-Resource'!I6262</f>
        <v>-1.2716174974567937E-3</v>
      </c>
      <c r="AB214" s="8">
        <f>'Data-Resource'!K6262</f>
        <v>11786605</v>
      </c>
      <c r="AC214" s="8">
        <f>'Data-Resource'!I12322</f>
        <v>4.6768992255357411E-3</v>
      </c>
      <c r="AD214" s="8">
        <f>'Data-Resource'!K12322</f>
        <v>514511</v>
      </c>
      <c r="AE214" s="8">
        <f>'Data-Resource'!I10807</f>
        <v>2.1428596638655487E-2</v>
      </c>
      <c r="AF214" s="8">
        <f>'Data-Resource'!K10807</f>
        <v>220815</v>
      </c>
      <c r="AG214" s="8">
        <f>'Data-Resource'!I11312</f>
        <v>-1.166778343631529E-2</v>
      </c>
      <c r="AH214" s="8">
        <f>'Data-Resource'!K11312</f>
        <v>248186</v>
      </c>
      <c r="AI214" s="8">
        <f>'Data-Resource'!I8282</f>
        <v>4.0332144701533512E-2</v>
      </c>
      <c r="AJ214" s="8">
        <f>'Data-Resource'!K8282</f>
        <v>1826476</v>
      </c>
      <c r="AK214" s="8">
        <f>'Data-Resource'!I8787</f>
        <v>-1.1378021707547814E-2</v>
      </c>
      <c r="AL214" s="8">
        <f>'Data-Resource'!K8787</f>
        <v>130144</v>
      </c>
      <c r="AM214" s="8">
        <f>'Data-Resource'!I9292</f>
        <v>-2.8706939515964502E-3</v>
      </c>
      <c r="AN214" s="8">
        <f>'Data-Resource'!K9292</f>
        <v>10718353</v>
      </c>
      <c r="AO214" s="8">
        <f>'Data-Resource'!I9797</f>
        <v>3.6547313920247022E-3</v>
      </c>
      <c r="AP214" s="8">
        <f>'Data-Resource'!K9797</f>
        <v>854716</v>
      </c>
      <c r="AQ214" s="8">
        <f>'Data-Resource'!I10302</f>
        <v>1.0004793044443941E-2</v>
      </c>
      <c r="AR214" s="8">
        <f>'Data-Resource'!K10302</f>
        <v>504299</v>
      </c>
    </row>
    <row r="215" spans="1:44" x14ac:dyDescent="0.3">
      <c r="A215" s="8" t="str">
        <f>'Data-Resource'!B203</f>
        <v>10-17-2019</v>
      </c>
      <c r="B215" s="8">
        <f>'Data-Resource'!I14848</f>
        <v>-2.924540753878718E-5</v>
      </c>
      <c r="C215" s="8">
        <f>'Data-Resource'!I11818</f>
        <v>-4.7341225321967219E-3</v>
      </c>
      <c r="D215" s="8">
        <f>'Data-Resource'!K11818</f>
        <v>2246248</v>
      </c>
      <c r="E215" s="8">
        <f>'Data-Resource'!I708</f>
        <v>-1.5932447544027837E-3</v>
      </c>
      <c r="F215" s="8">
        <f>'Data-Resource'!K708</f>
        <v>548537</v>
      </c>
      <c r="G215" s="8">
        <f>'Data-Resource'!I1213</f>
        <v>7.2268991596637685E-3</v>
      </c>
      <c r="H215" s="8">
        <f>'Data-Resource'!K1213</f>
        <v>50186</v>
      </c>
      <c r="I215" s="8">
        <f>'Data-Resource'!I1718</f>
        <v>7.2497800666541995E-3</v>
      </c>
      <c r="J215" s="8">
        <f>'Data-Resource'!K1718</f>
        <v>1310794</v>
      </c>
      <c r="K215" s="8">
        <f>'Data-Resource'!I2223</f>
        <v>9.0808233691557394E-4</v>
      </c>
      <c r="L215" s="8">
        <f>'Data-Resource'!K2223</f>
        <v>3696680</v>
      </c>
      <c r="M215" s="8">
        <f>'Data-Resource'!I2728</f>
        <v>-2.1176826180958428E-3</v>
      </c>
      <c r="N215" s="8">
        <f>'Data-Resource'!K2728</f>
        <v>3112510</v>
      </c>
      <c r="O215" s="8">
        <f>'Data-Resource'!I3233</f>
        <v>-1.4084694835680646E-3</v>
      </c>
      <c r="P215" s="8">
        <f>'Data-Resource'!K3233</f>
        <v>387837</v>
      </c>
      <c r="Q215" s="8">
        <f>'Data-Resource'!I3738</f>
        <v>1.5097189384239509E-2</v>
      </c>
      <c r="R215" s="8">
        <f>'Data-Resource'!K3738</f>
        <v>2431903</v>
      </c>
      <c r="S215" s="8">
        <f>'Data-Resource'!I4243</f>
        <v>2.7150771872131792E-3</v>
      </c>
      <c r="T215" s="8">
        <f>'Data-Resource'!K4243</f>
        <v>637724</v>
      </c>
      <c r="U215" s="8">
        <f>'Data-Resource'!I4748</f>
        <v>1.7556180515006393E-3</v>
      </c>
      <c r="V215" s="8">
        <f>'Data-Resource'!K4748</f>
        <v>659182</v>
      </c>
      <c r="W215" s="8">
        <f>'Data-Resource'!I5253</f>
        <v>7.7661677492233067E-3</v>
      </c>
      <c r="X215" s="8">
        <f>'Data-Resource'!K5253</f>
        <v>18042882</v>
      </c>
      <c r="Y215" s="8">
        <f>'Data-Resource'!I5758</f>
        <v>5.4356778125514904E-3</v>
      </c>
      <c r="Z215" s="8">
        <f>'Data-Resource'!K5758</f>
        <v>3077073</v>
      </c>
      <c r="AA215" s="8">
        <f>'Data-Resource'!I6263</f>
        <v>9.9451740405457709E-3</v>
      </c>
      <c r="AB215" s="8">
        <f>'Data-Resource'!K6263</f>
        <v>12305976</v>
      </c>
      <c r="AC215" s="8">
        <f>'Data-Resource'!I12323</f>
        <v>4.1076516744377331E-2</v>
      </c>
      <c r="AD215" s="8">
        <f>'Data-Resource'!K12323</f>
        <v>712779</v>
      </c>
      <c r="AE215" s="8">
        <f>'Data-Resource'!I10808</f>
        <v>8.2303292181068878E-4</v>
      </c>
      <c r="AF215" s="8">
        <f>'Data-Resource'!K10808</f>
        <v>166576</v>
      </c>
      <c r="AG215" s="8">
        <f>'Data-Resource'!I11313</f>
        <v>-4.8342401979490669E-3</v>
      </c>
      <c r="AH215" s="8">
        <f>'Data-Resource'!K11313</f>
        <v>244752</v>
      </c>
      <c r="AI215" s="8">
        <f>'Data-Resource'!I8283</f>
        <v>0</v>
      </c>
      <c r="AJ215" s="8">
        <f>'Data-Resource'!K8283</f>
        <v>1362895</v>
      </c>
      <c r="AK215" s="8">
        <f>'Data-Resource'!I8788</f>
        <v>2.550982094049979E-3</v>
      </c>
      <c r="AL215" s="8">
        <f>'Data-Resource'!K8788</f>
        <v>111398</v>
      </c>
      <c r="AM215" s="8">
        <f>'Data-Resource'!I9293</f>
        <v>-1.1052378000217652E-2</v>
      </c>
      <c r="AN215" s="8">
        <f>'Data-Resource'!K9293</f>
        <v>8549652</v>
      </c>
      <c r="AO215" s="8">
        <f>'Data-Resource'!I9798</f>
        <v>-5.6364714420441817E-4</v>
      </c>
      <c r="AP215" s="8">
        <f>'Data-Resource'!K9798</f>
        <v>849155</v>
      </c>
      <c r="AQ215" s="8">
        <f>'Data-Resource'!I10303</f>
        <v>5.2009739952719302E-3</v>
      </c>
      <c r="AR215" s="8">
        <f>'Data-Resource'!K10303</f>
        <v>394813</v>
      </c>
    </row>
    <row r="216" spans="1:44" x14ac:dyDescent="0.3">
      <c r="A216" s="8" t="str">
        <f>'Data-Resource'!B204</f>
        <v>10-18-2019</v>
      </c>
      <c r="B216" s="8">
        <f>'Data-Resource'!I14849</f>
        <v>-2.6985497851690507E-4</v>
      </c>
      <c r="C216" s="8">
        <f>'Data-Resource'!I11819</f>
        <v>-4.3699564592118937E-3</v>
      </c>
      <c r="D216" s="8">
        <f>'Data-Resource'!K11819</f>
        <v>1851783</v>
      </c>
      <c r="E216" s="8">
        <f>'Data-Resource'!I709</f>
        <v>-6.0059426676251637E-3</v>
      </c>
      <c r="F216" s="8">
        <f>'Data-Resource'!K709</f>
        <v>624981</v>
      </c>
      <c r="G216" s="8">
        <f>'Data-Resource'!I1214</f>
        <v>2.8332999999999362E-3</v>
      </c>
      <c r="H216" s="8">
        <f>'Data-Resource'!K1214</f>
        <v>43714</v>
      </c>
      <c r="I216" s="8">
        <f>'Data-Resource'!I1719</f>
        <v>1.4418632558139553E-2</v>
      </c>
      <c r="J216" s="8">
        <f>'Data-Resource'!K1719</f>
        <v>1571605</v>
      </c>
      <c r="K216" s="8">
        <f>'Data-Resource'!I2224</f>
        <v>4.6969393939392708E-3</v>
      </c>
      <c r="L216" s="8">
        <f>'Data-Resource'!K2224</f>
        <v>2819712</v>
      </c>
      <c r="M216" s="8">
        <f>'Data-Resource'!I2729</f>
        <v>-1.1065681202581779E-2</v>
      </c>
      <c r="N216" s="8">
        <f>'Data-Resource'!K2729</f>
        <v>2956397</v>
      </c>
      <c r="O216" s="8">
        <f>'Data-Resource'!I3234</f>
        <v>-7.0422535211267408E-3</v>
      </c>
      <c r="P216" s="8">
        <f>'Data-Resource'!K3234</f>
        <v>401450</v>
      </c>
      <c r="Q216" s="8">
        <f>'Data-Resource'!I3739</f>
        <v>3.5731131032636682E-3</v>
      </c>
      <c r="R216" s="8">
        <f>'Data-Resource'!K3739</f>
        <v>1787929</v>
      </c>
      <c r="S216" s="8">
        <f>'Data-Resource'!I4244</f>
        <v>3.9282665060334978E-3</v>
      </c>
      <c r="T216" s="8">
        <f>'Data-Resource'!K4244</f>
        <v>705830</v>
      </c>
      <c r="U216" s="8">
        <f>'Data-Resource'!I4749</f>
        <v>6.9983207976910869E-4</v>
      </c>
      <c r="V216" s="8">
        <f>'Data-Resource'!K4749</f>
        <v>608137</v>
      </c>
      <c r="W216" s="8">
        <f>'Data-Resource'!I5254</f>
        <v>-5.1900687333427007E-3</v>
      </c>
      <c r="X216" s="8">
        <f>'Data-Resource'!K5254</f>
        <v>14529041</v>
      </c>
      <c r="Y216" s="8">
        <f>'Data-Resource'!I5759</f>
        <v>-2.1087103938779977E-3</v>
      </c>
      <c r="Z216" s="8">
        <f>'Data-Resource'!K5759</f>
        <v>3727060</v>
      </c>
      <c r="AA216" s="8">
        <f>'Data-Resource'!I6264</f>
        <v>4.6664144280489078E-3</v>
      </c>
      <c r="AB216" s="8">
        <f>'Data-Resource'!K6264</f>
        <v>10141910</v>
      </c>
      <c r="AC216" s="8">
        <f>'Data-Resource'!I12324</f>
        <v>1.4478841688294176E-2</v>
      </c>
      <c r="AD216" s="8">
        <f>'Data-Resource'!K12324</f>
        <v>661598</v>
      </c>
      <c r="AE216" s="8">
        <f>'Data-Resource'!I10809</f>
        <v>-2.0627063216841239E-3</v>
      </c>
      <c r="AF216" s="8">
        <f>'Data-Resource'!K10809</f>
        <v>165778</v>
      </c>
      <c r="AG216" s="8">
        <f>'Data-Resource'!I11314</f>
        <v>-1.7361111111111001E-2</v>
      </c>
      <c r="AH216" s="8">
        <f>'Data-Resource'!K11314</f>
        <v>234159</v>
      </c>
      <c r="AI216" s="8">
        <f>'Data-Resource'!I8284</f>
        <v>0</v>
      </c>
      <c r="AJ216" s="8">
        <f>'Data-Resource'!K8284</f>
        <v>411372</v>
      </c>
      <c r="AK216" s="8">
        <f>'Data-Resource'!I8789</f>
        <v>5.7252482008636561E-3</v>
      </c>
      <c r="AL216" s="8">
        <f>'Data-Resource'!K8789</f>
        <v>117062</v>
      </c>
      <c r="AM216" s="8">
        <f>'Data-Resource'!I9294</f>
        <v>-6.5853658536583863E-3</v>
      </c>
      <c r="AN216" s="8">
        <f>'Data-Resource'!K9294</f>
        <v>5979497</v>
      </c>
      <c r="AO216" s="8">
        <f>'Data-Resource'!I9799</f>
        <v>-1.2910401781994889E-2</v>
      </c>
      <c r="AP216" s="8">
        <f>'Data-Resource'!K9799</f>
        <v>934068</v>
      </c>
      <c r="AQ216" s="8">
        <f>'Data-Resource'!I10304</f>
        <v>-2.8222294593914341E-3</v>
      </c>
      <c r="AR216" s="8">
        <f>'Data-Resource'!K10304</f>
        <v>373646</v>
      </c>
    </row>
    <row r="217" spans="1:44" x14ac:dyDescent="0.3">
      <c r="A217" s="8" t="str">
        <f>'Data-Resource'!B205</f>
        <v>10-21-2019</v>
      </c>
      <c r="B217" s="8">
        <f>'Data-Resource'!I14850</f>
        <v>6.7944043369584754E-3</v>
      </c>
      <c r="C217" s="8">
        <f>'Data-Resource'!I11820</f>
        <v>-1.0576258205689366E-2</v>
      </c>
      <c r="D217" s="8">
        <f>'Data-Resource'!K11820</f>
        <v>1591669</v>
      </c>
      <c r="E217" s="8">
        <f>'Data-Resource'!I710</f>
        <v>-1.4196770186335516E-3</v>
      </c>
      <c r="F217" s="8">
        <f>'Data-Resource'!K710</f>
        <v>468739</v>
      </c>
      <c r="G217" s="8">
        <f>'Data-Resource'!I1215</f>
        <v>9.2714815578275149E-3</v>
      </c>
      <c r="H217" s="8">
        <f>'Data-Resource'!K1215</f>
        <v>70220</v>
      </c>
      <c r="I217" s="8">
        <f>'Data-Resource'!I1720</f>
        <v>4.5808519755264517E-3</v>
      </c>
      <c r="J217" s="8">
        <f>'Data-Resource'!K1720</f>
        <v>941545</v>
      </c>
      <c r="K217" s="8">
        <f>'Data-Resource'!I2225</f>
        <v>1.5165210665621808E-2</v>
      </c>
      <c r="L217" s="8">
        <f>'Data-Resource'!K2225</f>
        <v>3792488</v>
      </c>
      <c r="M217" s="8">
        <f>'Data-Resource'!I2730</f>
        <v>7.8197177580539776E-3</v>
      </c>
      <c r="N217" s="8">
        <f>'Data-Resource'!K2730</f>
        <v>2163593</v>
      </c>
      <c r="O217" s="8">
        <f>'Data-Resource'!I3235</f>
        <v>-1.1825922757594816E-2</v>
      </c>
      <c r="P217" s="8">
        <f>'Data-Resource'!K3235</f>
        <v>316524</v>
      </c>
      <c r="Q217" s="8">
        <f>'Data-Resource'!I3740</f>
        <v>5.6329232972565707E-3</v>
      </c>
      <c r="R217" s="8">
        <f>'Data-Resource'!K3740</f>
        <v>1091764</v>
      </c>
      <c r="S217" s="8">
        <f>'Data-Resource'!I4245</f>
        <v>1.3607739180001134E-2</v>
      </c>
      <c r="T217" s="8">
        <f>'Data-Resource'!K4245</f>
        <v>489504</v>
      </c>
      <c r="U217" s="8">
        <f>'Data-Resource'!I4750</f>
        <v>-1.5156918639820166E-2</v>
      </c>
      <c r="V217" s="8">
        <f>'Data-Resource'!K4750</f>
        <v>728718</v>
      </c>
      <c r="W217" s="8">
        <f>'Data-Resource'!I5255</f>
        <v>2.8599605522682436E-2</v>
      </c>
      <c r="X217" s="8">
        <f>'Data-Resource'!K5255</f>
        <v>16365781</v>
      </c>
      <c r="Y217" s="8">
        <f>'Data-Resource'!I5760</f>
        <v>1.3272904282062294E-2</v>
      </c>
      <c r="Z217" s="8">
        <f>'Data-Resource'!K5760</f>
        <v>2770578</v>
      </c>
      <c r="AA217" s="8">
        <f>'Data-Resource'!I6265</f>
        <v>2.6348808030112799E-3</v>
      </c>
      <c r="AB217" s="8">
        <f>'Data-Resource'!K6265</f>
        <v>9850307</v>
      </c>
      <c r="AC217" s="8">
        <f>'Data-Resource'!I12325</f>
        <v>2.0231993525762922E-3</v>
      </c>
      <c r="AD217" s="8">
        <f>'Data-Resource'!K12325</f>
        <v>390125</v>
      </c>
      <c r="AE217" s="8">
        <f>'Data-Resource'!I10810</f>
        <v>-1.28151760102978E-2</v>
      </c>
      <c r="AF217" s="8">
        <f>'Data-Resource'!K10810</f>
        <v>143667</v>
      </c>
      <c r="AG217" s="8">
        <f>'Data-Resource'!I11315</f>
        <v>0</v>
      </c>
      <c r="AH217" s="8">
        <f>'Data-Resource'!K11315</f>
        <v>403354</v>
      </c>
      <c r="AI217" s="8">
        <f>'Data-Resource'!I8285</f>
        <v>-1.2865555555555548E-2</v>
      </c>
      <c r="AJ217" s="8">
        <f>'Data-Resource'!K8285</f>
        <v>883357</v>
      </c>
      <c r="AK217" s="8">
        <f>'Data-Resource'!I8790</f>
        <v>-2.5316075949366156E-3</v>
      </c>
      <c r="AL217" s="8">
        <f>'Data-Resource'!K8790</f>
        <v>130174</v>
      </c>
      <c r="AM217" s="8">
        <f>'Data-Resource'!I9295</f>
        <v>4.0490800030110505E-2</v>
      </c>
      <c r="AN217" s="8">
        <f>'Data-Resource'!K9295</f>
        <v>7901021</v>
      </c>
      <c r="AO217" s="8">
        <f>'Data-Resource'!I9800</f>
        <v>-1.2174455985012942E-2</v>
      </c>
      <c r="AP217" s="8">
        <f>'Data-Resource'!K9800</f>
        <v>629947</v>
      </c>
      <c r="AQ217" s="8">
        <f>'Data-Resource'!I10305</f>
        <v>-3.7861049922175921E-3</v>
      </c>
      <c r="AR217" s="8">
        <f>'Data-Resource'!K10305</f>
        <v>386676</v>
      </c>
    </row>
    <row r="218" spans="1:44" x14ac:dyDescent="0.3">
      <c r="A218" s="8" t="str">
        <f>'Data-Resource'!B206</f>
        <v>10-22-2019</v>
      </c>
      <c r="B218" s="8">
        <f>'Data-Resource'!I14851</f>
        <v>-2.382900318476365E-4</v>
      </c>
      <c r="C218" s="8">
        <f>'Data-Resource'!I11821</f>
        <v>1.4738467750127805E-2</v>
      </c>
      <c r="D218" s="8">
        <f>'Data-Resource'!K11821</f>
        <v>2106624</v>
      </c>
      <c r="E218" s="8">
        <f>'Data-Resource'!I711</f>
        <v>-3.2022559630922338E-3</v>
      </c>
      <c r="F218" s="8">
        <f>'Data-Resource'!K711</f>
        <v>495373</v>
      </c>
      <c r="G218" s="8">
        <f>'Data-Resource'!I1216</f>
        <v>-8.1965573770488467E-4</v>
      </c>
      <c r="H218" s="8">
        <f>'Data-Resource'!K1216</f>
        <v>55027</v>
      </c>
      <c r="I218" s="8">
        <f>'Data-Resource'!I1721</f>
        <v>2.0441154315907848E-3</v>
      </c>
      <c r="J218" s="8">
        <f>'Data-Resource'!K1721</f>
        <v>740246</v>
      </c>
      <c r="K218" s="8">
        <f>'Data-Resource'!I2226</f>
        <v>-6.7946679524962953E-3</v>
      </c>
      <c r="L218" s="8">
        <f>'Data-Resource'!K2226</f>
        <v>2642202</v>
      </c>
      <c r="M218" s="8">
        <f>'Data-Resource'!I2731</f>
        <v>-7.4820280189960868E-3</v>
      </c>
      <c r="N218" s="8">
        <f>'Data-Resource'!K2731</f>
        <v>2324275</v>
      </c>
      <c r="O218" s="8">
        <f>'Data-Resource'!I3236</f>
        <v>1.4402400107491702E-3</v>
      </c>
      <c r="P218" s="8">
        <f>'Data-Resource'!K3236</f>
        <v>430847</v>
      </c>
      <c r="Q218" s="8">
        <f>'Data-Resource'!I3741</f>
        <v>7.3561864446639556E-3</v>
      </c>
      <c r="R218" s="8">
        <f>'Data-Resource'!K3741</f>
        <v>1444956</v>
      </c>
      <c r="S218" s="8">
        <f>'Data-Resource'!I4246</f>
        <v>3.7278494126366489E-2</v>
      </c>
      <c r="T218" s="8">
        <f>'Data-Resource'!K4246</f>
        <v>1279796</v>
      </c>
      <c r="U218" s="8">
        <f>'Data-Resource'!I4751</f>
        <v>1.0032203295617161E-2</v>
      </c>
      <c r="V218" s="8">
        <f>'Data-Resource'!K4751</f>
        <v>691099</v>
      </c>
      <c r="W218" s="8">
        <f>'Data-Resource'!I5256</f>
        <v>-1.7224880382775233E-2</v>
      </c>
      <c r="X218" s="8">
        <f>'Data-Resource'!K5256</f>
        <v>13745013</v>
      </c>
      <c r="Y218" s="8">
        <f>'Data-Resource'!I5761</f>
        <v>9.5693779904304724E-3</v>
      </c>
      <c r="Z218" s="8">
        <f>'Data-Resource'!K5761</f>
        <v>3363178</v>
      </c>
      <c r="AA218" s="8">
        <f>'Data-Resource'!I6266</f>
        <v>9.3796898449222902E-3</v>
      </c>
      <c r="AB218" s="8">
        <f>'Data-Resource'!K6266</f>
        <v>8831555</v>
      </c>
      <c r="AC218" s="8">
        <f>'Data-Resource'!I12326</f>
        <v>9.1311935240717852E-3</v>
      </c>
      <c r="AD218" s="8">
        <f>'Data-Resource'!K12326</f>
        <v>569968</v>
      </c>
      <c r="AE218" s="8">
        <f>'Data-Resource'!I10811</f>
        <v>5.0356566718128713E-3</v>
      </c>
      <c r="AF218" s="8">
        <f>'Data-Resource'!K10811</f>
        <v>106442</v>
      </c>
      <c r="AG218" s="8">
        <f>'Data-Resource'!I11316</f>
        <v>7.0179649122810786E-4</v>
      </c>
      <c r="AH218" s="8">
        <f>'Data-Resource'!K11316</f>
        <v>216110</v>
      </c>
      <c r="AI218" s="8">
        <f>'Data-Resource'!I8286</f>
        <v>4.6762529976019193E-2</v>
      </c>
      <c r="AJ218" s="8">
        <f>'Data-Resource'!K8286</f>
        <v>693053</v>
      </c>
      <c r="AK218" s="8">
        <f>'Data-Resource'!I8791</f>
        <v>2.5348161748767412E-3</v>
      </c>
      <c r="AL218" s="8">
        <f>'Data-Resource'!K8791</f>
        <v>130851</v>
      </c>
      <c r="AM218" s="8">
        <f>'Data-Resource'!I9296</f>
        <v>-2.5236534641897245E-2</v>
      </c>
      <c r="AN218" s="8">
        <f>'Data-Resource'!K9296</f>
        <v>7422473</v>
      </c>
      <c r="AO218" s="8">
        <f>'Data-Resource'!I9801</f>
        <v>-1.0054581843356772E-2</v>
      </c>
      <c r="AP218" s="8">
        <f>'Data-Resource'!K9801</f>
        <v>700910</v>
      </c>
      <c r="AQ218" s="8">
        <f>'Data-Resource'!I10306</f>
        <v>-3.3285686480538021E-3</v>
      </c>
      <c r="AR218" s="8">
        <f>'Data-Resource'!K10306</f>
        <v>353771</v>
      </c>
    </row>
    <row r="219" spans="1:44" x14ac:dyDescent="0.3">
      <c r="A219" s="8" t="str">
        <f>'Data-Resource'!B207</f>
        <v>10-23-2019</v>
      </c>
      <c r="B219" s="8">
        <f>'Data-Resource'!I14852</f>
        <v>7.4998906235724961E-3</v>
      </c>
      <c r="C219" s="8">
        <f>'Data-Resource'!I11822</f>
        <v>1.196519216823797E-2</v>
      </c>
      <c r="D219" s="8">
        <f>'Data-Resource'!K11822</f>
        <v>2535850</v>
      </c>
      <c r="E219" s="8">
        <f>'Data-Resource'!I712</f>
        <v>-1.9853293644212136E-2</v>
      </c>
      <c r="F219" s="8">
        <f>'Data-Resource'!K712</f>
        <v>609454</v>
      </c>
      <c r="G219" s="8">
        <f>'Data-Resource'!I1217</f>
        <v>-4.6411899671410899E-3</v>
      </c>
      <c r="H219" s="8">
        <f>'Data-Resource'!K1217</f>
        <v>83114</v>
      </c>
      <c r="I219" s="8">
        <f>'Data-Resource'!I1722</f>
        <v>5.4508836370898038E-3</v>
      </c>
      <c r="J219" s="8">
        <f>'Data-Resource'!K1722</f>
        <v>691350</v>
      </c>
      <c r="K219" s="8">
        <f>'Data-Resource'!I2227</f>
        <v>1.3000642946821357E-2</v>
      </c>
      <c r="L219" s="8">
        <f>'Data-Resource'!K2227</f>
        <v>3039500</v>
      </c>
      <c r="M219" s="8">
        <f>'Data-Resource'!I2732</f>
        <v>3.2448313463852588E-2</v>
      </c>
      <c r="N219" s="8">
        <f>'Data-Resource'!K2732</f>
        <v>2558538</v>
      </c>
      <c r="O219" s="8">
        <f>'Data-Resource'!I3237</f>
        <v>-6.247006066881066E-3</v>
      </c>
      <c r="P219" s="8">
        <f>'Data-Resource'!K3237</f>
        <v>376837</v>
      </c>
      <c r="Q219" s="8">
        <f>'Data-Resource'!I3742</f>
        <v>9.4091006796132512E-3</v>
      </c>
      <c r="R219" s="8">
        <f>'Data-Resource'!K3742</f>
        <v>1364209</v>
      </c>
      <c r="S219" s="8">
        <f>'Data-Resource'!I4247</f>
        <v>-1.5114946497385867E-2</v>
      </c>
      <c r="T219" s="8">
        <f>'Data-Resource'!K4247</f>
        <v>719904</v>
      </c>
      <c r="U219" s="8">
        <f>'Data-Resource'!I4752</f>
        <v>-8.1704724689164177E-3</v>
      </c>
      <c r="V219" s="8">
        <f>'Data-Resource'!K4752</f>
        <v>785081</v>
      </c>
      <c r="W219" s="8">
        <f>'Data-Resource'!I5257</f>
        <v>1.2253521126760638E-2</v>
      </c>
      <c r="X219" s="8">
        <f>'Data-Resource'!K5257</f>
        <v>9997871</v>
      </c>
      <c r="Y219" s="8">
        <f>'Data-Resource'!I5762</f>
        <v>9.647319310453999E-3</v>
      </c>
      <c r="Z219" s="8">
        <f>'Data-Resource'!K5762</f>
        <v>3152373</v>
      </c>
      <c r="AA219" s="8">
        <f>'Data-Resource'!I6267</f>
        <v>7.4376467436687906E-3</v>
      </c>
      <c r="AB219" s="8">
        <f>'Data-Resource'!K6267</f>
        <v>8058474</v>
      </c>
      <c r="AC219" s="8">
        <f>'Data-Resource'!I12327</f>
        <v>8.5321954797440772E-3</v>
      </c>
      <c r="AD219" s="8">
        <f>'Data-Resource'!K12327</f>
        <v>444433</v>
      </c>
      <c r="AE219" s="8">
        <f>'Data-Resource'!I10812</f>
        <v>-1.0447137353358138E-2</v>
      </c>
      <c r="AF219" s="8">
        <f>'Data-Resource'!K10812</f>
        <v>136917</v>
      </c>
      <c r="AG219" s="8">
        <f>'Data-Resource'!I11317</f>
        <v>-2.3157922807017561E-2</v>
      </c>
      <c r="AH219" s="8">
        <f>'Data-Resource'!K11317</f>
        <v>559997</v>
      </c>
      <c r="AI219" s="8">
        <f>'Data-Resource'!I8287</f>
        <v>-5.929309810187583E-2</v>
      </c>
      <c r="AJ219" s="8">
        <f>'Data-Resource'!K8287</f>
        <v>583234</v>
      </c>
      <c r="AK219" s="8">
        <f>'Data-Resource'!I8792</f>
        <v>1.2722455713533884E-3</v>
      </c>
      <c r="AL219" s="8">
        <f>'Data-Resource'!K8792</f>
        <v>134661</v>
      </c>
      <c r="AM219" s="8">
        <f>'Data-Resource'!I9297</f>
        <v>2.2235823209646607E-2</v>
      </c>
      <c r="AN219" s="8">
        <f>'Data-Resource'!K9297</f>
        <v>11496399</v>
      </c>
      <c r="AO219" s="8">
        <f>'Data-Resource'!I9802</f>
        <v>1.0709151953690358E-2</v>
      </c>
      <c r="AP219" s="8">
        <f>'Data-Resource'!K9802</f>
        <v>688797</v>
      </c>
      <c r="AQ219" s="8">
        <f>'Data-Resource'!I10307</f>
        <v>-9.5648012559120376E-3</v>
      </c>
      <c r="AR219" s="8">
        <f>'Data-Resource'!K10307</f>
        <v>576546</v>
      </c>
    </row>
    <row r="220" spans="1:44" x14ac:dyDescent="0.3">
      <c r="A220" s="8" t="str">
        <f>'Data-Resource'!B208</f>
        <v>10-24-2019</v>
      </c>
      <c r="B220" s="8">
        <f>'Data-Resource'!I14853</f>
        <v>8.9184823037601405E-4</v>
      </c>
      <c r="C220" s="8">
        <f>'Data-Resource'!I11823</f>
        <v>3.2154340836012883E-3</v>
      </c>
      <c r="D220" s="8">
        <f>'Data-Resource'!K11823</f>
        <v>3776649</v>
      </c>
      <c r="E220" s="8">
        <f>'Data-Resource'!I713</f>
        <v>-3.6476382341266663E-3</v>
      </c>
      <c r="F220" s="8">
        <f>'Data-Resource'!K713</f>
        <v>475666</v>
      </c>
      <c r="G220" s="8">
        <f>'Data-Resource'!I1218</f>
        <v>1.4779134593504805E-2</v>
      </c>
      <c r="H220" s="8">
        <f>'Data-Resource'!K1218</f>
        <v>85165</v>
      </c>
      <c r="I220" s="8">
        <f>'Data-Resource'!I1723</f>
        <v>4.0540270270269865E-3</v>
      </c>
      <c r="J220" s="8">
        <f>'Data-Resource'!K1723</f>
        <v>833976</v>
      </c>
      <c r="K220" s="8">
        <f>'Data-Resource'!I2228</f>
        <v>2.907494945888248E-2</v>
      </c>
      <c r="L220" s="8">
        <f>'Data-Resource'!K2228</f>
        <v>5298785</v>
      </c>
      <c r="M220" s="8">
        <f>'Data-Resource'!I2733</f>
        <v>7.1889025245874321E-3</v>
      </c>
      <c r="N220" s="8">
        <f>'Data-Resource'!K2733</f>
        <v>2446378</v>
      </c>
      <c r="O220" s="8">
        <f>'Data-Resource'!I3238</f>
        <v>3.8591509144400567E-3</v>
      </c>
      <c r="P220" s="8">
        <f>'Data-Resource'!K3238</f>
        <v>267408</v>
      </c>
      <c r="Q220" s="8">
        <f>'Data-Resource'!I3743</f>
        <v>4.3476811594200712E-4</v>
      </c>
      <c r="R220" s="8">
        <f>'Data-Resource'!K3743</f>
        <v>1649269</v>
      </c>
      <c r="S220" s="8">
        <f>'Data-Resource'!I4248</f>
        <v>-8.4497967427722056E-3</v>
      </c>
      <c r="T220" s="8">
        <f>'Data-Resource'!K4248</f>
        <v>351651</v>
      </c>
      <c r="U220" s="8">
        <f>'Data-Resource'!I4753</f>
        <v>1.316730249110315E-2</v>
      </c>
      <c r="V220" s="8">
        <f>'Data-Resource'!K4753</f>
        <v>575807</v>
      </c>
      <c r="W220" s="8">
        <f>'Data-Resource'!I5258</f>
        <v>-1.9577895029158545E-2</v>
      </c>
      <c r="X220" s="8">
        <f>'Data-Resource'!K5258</f>
        <v>12475377</v>
      </c>
      <c r="Y220" s="8">
        <f>'Data-Resource'!I5763</f>
        <v>3.2812499999998572E-3</v>
      </c>
      <c r="Z220" s="8">
        <f>'Data-Resource'!K5763</f>
        <v>3051654</v>
      </c>
      <c r="AA220" s="8">
        <f>'Data-Resource'!I6268</f>
        <v>-1.3813517513566886E-2</v>
      </c>
      <c r="AB220" s="8">
        <f>'Data-Resource'!K6268</f>
        <v>10827792</v>
      </c>
      <c r="AC220" s="8">
        <f>'Data-Resource'!I12328</f>
        <v>5.0271996310198592E-3</v>
      </c>
      <c r="AD220" s="8">
        <f>'Data-Resource'!K12328</f>
        <v>383803</v>
      </c>
      <c r="AE220" s="8">
        <f>'Data-Resource'!I10813</f>
        <v>4.6491588001057894E-3</v>
      </c>
      <c r="AF220" s="8">
        <f>'Data-Resource'!K10813</f>
        <v>172163</v>
      </c>
      <c r="AG220" s="8">
        <f>'Data-Resource'!I11318</f>
        <v>5.2395057527166149E-3</v>
      </c>
      <c r="AH220" s="8">
        <f>'Data-Resource'!K11318</f>
        <v>779617</v>
      </c>
      <c r="AI220" s="8">
        <f>'Data-Resource'!I8288</f>
        <v>-7.3350240015267734E-3</v>
      </c>
      <c r="AJ220" s="8">
        <f>'Data-Resource'!K8288</f>
        <v>900094</v>
      </c>
      <c r="AK220" s="8">
        <f>'Data-Resource'!I8793</f>
        <v>1.1385122907585336E-2</v>
      </c>
      <c r="AL220" s="8">
        <f>'Data-Resource'!K8793</f>
        <v>140170</v>
      </c>
      <c r="AM220" s="8">
        <f>'Data-Resource'!I9298</f>
        <v>3.0357477611896347E-2</v>
      </c>
      <c r="AN220" s="8">
        <f>'Data-Resource'!K9298</f>
        <v>9673340</v>
      </c>
      <c r="AO220" s="8">
        <f>'Data-Resource'!I9803</f>
        <v>-9.0883611061341688E-3</v>
      </c>
      <c r="AP220" s="8">
        <f>'Data-Resource'!K9803</f>
        <v>736081</v>
      </c>
      <c r="AQ220" s="8">
        <f>'Data-Resource'!I10308</f>
        <v>1.8322093104785813E-2</v>
      </c>
      <c r="AR220" s="8">
        <f>'Data-Resource'!K10308</f>
        <v>561073</v>
      </c>
    </row>
    <row r="221" spans="1:44" x14ac:dyDescent="0.3">
      <c r="A221" s="8" t="str">
        <f>'Data-Resource'!B209</f>
        <v>10-25-2019</v>
      </c>
      <c r="B221" s="8">
        <f>'Data-Resource'!I14854</f>
        <v>6.2778103229778164E-4</v>
      </c>
      <c r="C221" s="8">
        <f>'Data-Resource'!I11824</f>
        <v>-1.9230733618233551E-2</v>
      </c>
      <c r="D221" s="8">
        <f>'Data-Resource'!K11824</f>
        <v>2282511</v>
      </c>
      <c r="E221" s="8">
        <f>'Data-Resource'!I714</f>
        <v>7.6909214147264345E-3</v>
      </c>
      <c r="F221" s="8">
        <f>'Data-Resource'!K714</f>
        <v>418137</v>
      </c>
      <c r="G221" s="8">
        <f>'Data-Resource'!I1219</f>
        <v>1.9512032520325765E-3</v>
      </c>
      <c r="H221" s="8">
        <f>'Data-Resource'!K1219</f>
        <v>53677</v>
      </c>
      <c r="I221" s="8">
        <f>'Data-Resource'!I1724</f>
        <v>-8.5029940725397241E-3</v>
      </c>
      <c r="J221" s="8">
        <f>'Data-Resource'!K1724</f>
        <v>793388</v>
      </c>
      <c r="K221" s="8">
        <f>'Data-Resource'!I2229</f>
        <v>1.2182973148185729E-2</v>
      </c>
      <c r="L221" s="8">
        <f>'Data-Resource'!K2229</f>
        <v>2662879</v>
      </c>
      <c r="M221" s="8">
        <f>'Data-Resource'!I2734</f>
        <v>-9.8213694860729665E-3</v>
      </c>
      <c r="N221" s="8">
        <f>'Data-Resource'!K2734</f>
        <v>1930109</v>
      </c>
      <c r="O221" s="8">
        <f>'Data-Resource'!I3239</f>
        <v>-3.8443151222206807E-3</v>
      </c>
      <c r="P221" s="8">
        <f>'Data-Resource'!K3239</f>
        <v>359686</v>
      </c>
      <c r="Q221" s="8">
        <f>'Data-Resource'!I3744</f>
        <v>5.9403508812091357E-3</v>
      </c>
      <c r="R221" s="8">
        <f>'Data-Resource'!K3744</f>
        <v>1431448</v>
      </c>
      <c r="S221" s="8">
        <f>'Data-Resource'!I4249</f>
        <v>1.6374652172708878E-2</v>
      </c>
      <c r="T221" s="8">
        <f>'Data-Resource'!K4249</f>
        <v>502982</v>
      </c>
      <c r="U221" s="8">
        <f>'Data-Resource'!I4754</f>
        <v>-7.0101650337258551E-3</v>
      </c>
      <c r="V221" s="8">
        <f>'Data-Resource'!K4754</f>
        <v>377784</v>
      </c>
      <c r="W221" s="8">
        <f>'Data-Resource'!I5259</f>
        <v>1.5850551938862239E-2</v>
      </c>
      <c r="X221" s="8">
        <f>'Data-Resource'!K5259</f>
        <v>7797477</v>
      </c>
      <c r="Y221" s="8">
        <f>'Data-Resource'!I5764</f>
        <v>-4.1983829637187225E-3</v>
      </c>
      <c r="Z221" s="8">
        <f>'Data-Resource'!K5764</f>
        <v>2165102</v>
      </c>
      <c r="AA221" s="8">
        <f>'Data-Resource'!I6269</f>
        <v>0</v>
      </c>
      <c r="AB221" s="8">
        <f>'Data-Resource'!K6269</f>
        <v>6583589</v>
      </c>
      <c r="AC221" s="8">
        <f>'Data-Resource'!I12329</f>
        <v>-1.3221414058904571E-4</v>
      </c>
      <c r="AD221" s="8">
        <f>'Data-Resource'!K12329</f>
        <v>282701</v>
      </c>
      <c r="AE221" s="8">
        <f>'Data-Resource'!I10814</f>
        <v>2.1459227467811241E-3</v>
      </c>
      <c r="AF221" s="8">
        <f>'Data-Resource'!K10814</f>
        <v>230022</v>
      </c>
      <c r="AG221" s="8">
        <f>'Data-Resource'!I11319</f>
        <v>-1.7870513242873889E-2</v>
      </c>
      <c r="AH221" s="8">
        <f>'Data-Resource'!K11319</f>
        <v>684272</v>
      </c>
      <c r="AI221" s="8">
        <f>'Data-Resource'!I8289</f>
        <v>-1.851857910379141E-2</v>
      </c>
      <c r="AJ221" s="8">
        <f>'Data-Resource'!K8289</f>
        <v>572365</v>
      </c>
      <c r="AK221" s="8">
        <f>'Data-Resource'!I8794</f>
        <v>-1.0012553003519029E-2</v>
      </c>
      <c r="AL221" s="8">
        <f>'Data-Resource'!K8794</f>
        <v>101231</v>
      </c>
      <c r="AM221" s="8">
        <f>'Data-Resource'!I9299</f>
        <v>1.6653173548446018E-2</v>
      </c>
      <c r="AN221" s="8">
        <f>'Data-Resource'!K9299</f>
        <v>6856388</v>
      </c>
      <c r="AO221" s="8">
        <f>'Data-Resource'!I9804</f>
        <v>1.1382868720254866E-3</v>
      </c>
      <c r="AP221" s="8">
        <f>'Data-Resource'!K9804</f>
        <v>579535</v>
      </c>
      <c r="AQ221" s="8">
        <f>'Data-Resource'!I10309</f>
        <v>6.6162285458536514E-3</v>
      </c>
      <c r="AR221" s="8">
        <f>'Data-Resource'!K10309</f>
        <v>257040</v>
      </c>
    </row>
    <row r="222" spans="1:44" x14ac:dyDescent="0.3">
      <c r="A222" s="8" t="str">
        <f>'Data-Resource'!B210</f>
        <v>10-28-2019</v>
      </c>
      <c r="B222" s="8">
        <f>'Data-Resource'!I14855</f>
        <v>3.4355427186981698E-3</v>
      </c>
      <c r="C222" s="8">
        <f>'Data-Resource'!I11825</f>
        <v>-6.5359474750926443E-3</v>
      </c>
      <c r="D222" s="8">
        <f>'Data-Resource'!K11825</f>
        <v>1744420</v>
      </c>
      <c r="E222" s="8">
        <f>'Data-Resource'!I715</f>
        <v>1.4566642070648868E-2</v>
      </c>
      <c r="F222" s="8">
        <f>'Data-Resource'!K715</f>
        <v>417144</v>
      </c>
      <c r="G222" s="8">
        <f>'Data-Resource'!I1220</f>
        <v>4.8386935483870812E-3</v>
      </c>
      <c r="H222" s="8">
        <f>'Data-Resource'!K1220</f>
        <v>61364</v>
      </c>
      <c r="I222" s="8">
        <f>'Data-Resource'!I1725</f>
        <v>4.5047747747745142E-4</v>
      </c>
      <c r="J222" s="8">
        <f>'Data-Resource'!K1725</f>
        <v>717076</v>
      </c>
      <c r="K222" s="8">
        <f>'Data-Resource'!I2230</f>
        <v>-1.2835034898870624E-2</v>
      </c>
      <c r="L222" s="8">
        <f>'Data-Resource'!K2230</f>
        <v>3099570</v>
      </c>
      <c r="M222" s="8">
        <f>'Data-Resource'!I2735</f>
        <v>1.2065459484217667E-3</v>
      </c>
      <c r="N222" s="8">
        <f>'Data-Resource'!K2735</f>
        <v>2084845</v>
      </c>
      <c r="O222" s="8">
        <f>'Data-Resource'!I3240</f>
        <v>2.8985797101449798E-3</v>
      </c>
      <c r="P222" s="8">
        <f>'Data-Resource'!K3240</f>
        <v>507086</v>
      </c>
      <c r="Q222" s="8">
        <f>'Data-Resource'!I3745</f>
        <v>4.1666811542149908E-3</v>
      </c>
      <c r="R222" s="8">
        <f>'Data-Resource'!K3745</f>
        <v>1214530</v>
      </c>
      <c r="S222" s="8">
        <f>'Data-Resource'!I4250</f>
        <v>1.8753037496017273E-2</v>
      </c>
      <c r="T222" s="8">
        <f>'Data-Resource'!K4250</f>
        <v>666083</v>
      </c>
      <c r="U222" s="8">
        <f>'Data-Resource'!I4755</f>
        <v>6.9930069930070797E-3</v>
      </c>
      <c r="V222" s="8">
        <f>'Data-Resource'!K4755</f>
        <v>496608</v>
      </c>
      <c r="W222" s="8">
        <f>'Data-Resource'!I5260</f>
        <v>6.6833751044277738E-3</v>
      </c>
      <c r="X222" s="8">
        <f>'Data-Resource'!K5260</f>
        <v>10890728</v>
      </c>
      <c r="Y222" s="8">
        <f>'Data-Resource'!I5765</f>
        <v>4.0676158969843671E-3</v>
      </c>
      <c r="Z222" s="8">
        <f>'Data-Resource'!K5765</f>
        <v>1909048</v>
      </c>
      <c r="AA222" s="8">
        <f>'Data-Resource'!I6270</f>
        <v>-4.0080160320640568E-3</v>
      </c>
      <c r="AB222" s="8">
        <f>'Data-Resource'!K6270</f>
        <v>7919133</v>
      </c>
      <c r="AC222" s="8">
        <f>'Data-Resource'!I12330</f>
        <v>-2.5131482146335208E-3</v>
      </c>
      <c r="AD222" s="8">
        <f>'Data-Resource'!K12330</f>
        <v>319867</v>
      </c>
      <c r="AE222" s="8">
        <f>'Data-Resource'!I10815</f>
        <v>1.5047291099381972E-2</v>
      </c>
      <c r="AF222" s="8">
        <f>'Data-Resource'!K10815</f>
        <v>163455</v>
      </c>
      <c r="AG222" s="8">
        <f>'Data-Resource'!I11320</f>
        <v>1.5106647210272254E-3</v>
      </c>
      <c r="AH222" s="8">
        <f>'Data-Resource'!K11320</f>
        <v>373175</v>
      </c>
      <c r="AI222" s="8">
        <f>'Data-Resource'!I8290</f>
        <v>-1.8891687657430774E-2</v>
      </c>
      <c r="AJ222" s="8">
        <f>'Data-Resource'!K8290</f>
        <v>569688</v>
      </c>
      <c r="AK222" s="8">
        <f>'Data-Resource'!I8795</f>
        <v>0</v>
      </c>
      <c r="AL222" s="8">
        <f>'Data-Resource'!K8795</f>
        <v>95051</v>
      </c>
      <c r="AM222" s="8">
        <f>'Data-Resource'!I9300</f>
        <v>3.0040964952207469E-2</v>
      </c>
      <c r="AN222" s="8">
        <f>'Data-Resource'!K9300</f>
        <v>8149083</v>
      </c>
      <c r="AO222" s="8">
        <f>'Data-Resource'!I9805</f>
        <v>8.8445249643366482E-3</v>
      </c>
      <c r="AP222" s="8">
        <f>'Data-Resource'!K9805</f>
        <v>501794</v>
      </c>
      <c r="AQ222" s="8">
        <f>'Data-Resource'!I10310</f>
        <v>-1.4090559344965437E-3</v>
      </c>
      <c r="AR222" s="8">
        <f>'Data-Resource'!K10310</f>
        <v>363946</v>
      </c>
    </row>
    <row r="223" spans="1:44" x14ac:dyDescent="0.3">
      <c r="A223" s="8" t="str">
        <f>'Data-Resource'!B211</f>
        <v>10-29-2019</v>
      </c>
      <c r="B223" s="8">
        <f>'Data-Resource'!I14856</f>
        <v>-5.1904399877092681E-4</v>
      </c>
      <c r="C223" s="8">
        <f>'Data-Resource'!I11826</f>
        <v>-1.9378427787934246E-2</v>
      </c>
      <c r="D223" s="8">
        <f>'Data-Resource'!K11826</f>
        <v>6235817</v>
      </c>
      <c r="E223" s="8">
        <f>'Data-Resource'!I716</f>
        <v>-9.3323975018147765E-3</v>
      </c>
      <c r="F223" s="8">
        <f>'Data-Resource'!K716</f>
        <v>418064</v>
      </c>
      <c r="G223" s="8">
        <f>'Data-Resource'!I1221</f>
        <v>9.6308589025820672E-3</v>
      </c>
      <c r="H223" s="8">
        <f>'Data-Resource'!K1221</f>
        <v>116930</v>
      </c>
      <c r="I223" s="8">
        <f>'Data-Resource'!I1726</f>
        <v>-6.7556405302109026E-4</v>
      </c>
      <c r="J223" s="8">
        <f>'Data-Resource'!K1726</f>
        <v>596981</v>
      </c>
      <c r="K223" s="8">
        <f>'Data-Resource'!I2231</f>
        <v>1.1441933965729673E-3</v>
      </c>
      <c r="L223" s="8">
        <f>'Data-Resource'!K2231</f>
        <v>2181498</v>
      </c>
      <c r="M223" s="8">
        <f>'Data-Resource'!I2736</f>
        <v>-5.7306290372680802E-3</v>
      </c>
      <c r="N223" s="8">
        <f>'Data-Resource'!K2736</f>
        <v>2286023</v>
      </c>
      <c r="O223" s="8">
        <f>'Data-Resource'!I3241</f>
        <v>-1.4542122839706873E-3</v>
      </c>
      <c r="P223" s="8">
        <f>'Data-Resource'!K3241</f>
        <v>576785</v>
      </c>
      <c r="Q223" s="8">
        <f>'Data-Resource'!I3746</f>
        <v>-1.0014305865113414E-3</v>
      </c>
      <c r="R223" s="8">
        <f>'Data-Resource'!K3746</f>
        <v>1153752</v>
      </c>
      <c r="S223" s="8">
        <f>'Data-Resource'!I4251</f>
        <v>-5.5091847238970893E-3</v>
      </c>
      <c r="T223" s="8">
        <f>'Data-Resource'!K4251</f>
        <v>470914</v>
      </c>
      <c r="U223" s="8">
        <f>'Data-Resource'!I4756</f>
        <v>-1.6100825365033516E-2</v>
      </c>
      <c r="V223" s="8">
        <f>'Data-Resource'!K4756</f>
        <v>943031</v>
      </c>
      <c r="W223" s="8">
        <f>'Data-Resource'!I5261</f>
        <v>-4.6903021106358229E-3</v>
      </c>
      <c r="X223" s="8">
        <f>'Data-Resource'!K5261</f>
        <v>9047392</v>
      </c>
      <c r="Y223" s="8">
        <f>'Data-Resource'!I5766</f>
        <v>-2.1762784959960648E-3</v>
      </c>
      <c r="Z223" s="8">
        <f>'Data-Resource'!K5766</f>
        <v>2448523</v>
      </c>
      <c r="AA223" s="8">
        <f>'Data-Resource'!I6271</f>
        <v>-1.7689123071132937E-2</v>
      </c>
      <c r="AB223" s="8">
        <f>'Data-Resource'!K6271</f>
        <v>10159439</v>
      </c>
      <c r="AC223" s="8">
        <f>'Data-Resource'!I12331</f>
        <v>-1.7286703047166255E-3</v>
      </c>
      <c r="AD223" s="8">
        <f>'Data-Resource'!K12331</f>
        <v>385705</v>
      </c>
      <c r="AE223" s="8">
        <f>'Data-Resource'!I10816</f>
        <v>-4.2232262978469817E-4</v>
      </c>
      <c r="AF223" s="8">
        <f>'Data-Resource'!K10816</f>
        <v>158358</v>
      </c>
      <c r="AG223" s="8">
        <f>'Data-Resource'!I11321</f>
        <v>7.5533236051365262E-4</v>
      </c>
      <c r="AH223" s="8">
        <f>'Data-Resource'!K11321</f>
        <v>413904</v>
      </c>
      <c r="AI223" s="8">
        <f>'Data-Resource'!I8291</f>
        <v>1.4193548387096815E-2</v>
      </c>
      <c r="AJ223" s="8">
        <f>'Data-Resource'!K8291</f>
        <v>663282</v>
      </c>
      <c r="AK223" s="8">
        <f>'Data-Resource'!I8796</f>
        <v>-6.2503749999999025E-4</v>
      </c>
      <c r="AL223" s="8">
        <f>'Data-Resource'!K8796</f>
        <v>105789</v>
      </c>
      <c r="AM223" s="8">
        <f>'Data-Resource'!I9301</f>
        <v>-7.057840758711964E-3</v>
      </c>
      <c r="AN223" s="8">
        <f>'Data-Resource'!K9301</f>
        <v>6962747</v>
      </c>
      <c r="AO223" s="8">
        <f>'Data-Resource'!I9806</f>
        <v>1.4896060086432676E-2</v>
      </c>
      <c r="AP223" s="8">
        <f>'Data-Resource'!K9806</f>
        <v>686355</v>
      </c>
      <c r="AQ223" s="8">
        <f>'Data-Resource'!I10311</f>
        <v>4.6951173708924623E-4</v>
      </c>
      <c r="AR223" s="8">
        <f>'Data-Resource'!K10311</f>
        <v>290396</v>
      </c>
    </row>
    <row r="224" spans="1:44" x14ac:dyDescent="0.3">
      <c r="A224" s="8" t="str">
        <f>'Data-Resource'!B212</f>
        <v>10-30-2019</v>
      </c>
      <c r="B224" s="8">
        <f>'Data-Resource'!I14857</f>
        <v>-1.4841694460179502E-3</v>
      </c>
      <c r="C224" s="8">
        <f>'Data-Resource'!I11827</f>
        <v>1.4194994396712653E-2</v>
      </c>
      <c r="D224" s="8">
        <f>'Data-Resource'!K11827</f>
        <v>3865041</v>
      </c>
      <c r="E224" s="8">
        <f>'Data-Resource'!I717</f>
        <v>1.0543625255493554E-2</v>
      </c>
      <c r="F224" s="8">
        <f>'Data-Resource'!K717</f>
        <v>533351</v>
      </c>
      <c r="G224" s="8">
        <f>'Data-Resource'!I1222</f>
        <v>6.0408114285714118E-2</v>
      </c>
      <c r="H224" s="8">
        <f>'Data-Resource'!K1222</f>
        <v>138103</v>
      </c>
      <c r="I224" s="8">
        <f>'Data-Resource'!I1727</f>
        <v>-3.1616848191965163E-3</v>
      </c>
      <c r="J224" s="8">
        <f>'Data-Resource'!K1727</f>
        <v>641463</v>
      </c>
      <c r="K224" s="8">
        <f>'Data-Resource'!I2232</f>
        <v>-1.4889048386228999E-2</v>
      </c>
      <c r="L224" s="8">
        <f>'Data-Resource'!K2232</f>
        <v>3091222</v>
      </c>
      <c r="M224" s="8">
        <f>'Data-Resource'!I2737</f>
        <v>2.0940773264316485E-2</v>
      </c>
      <c r="N224" s="8">
        <f>'Data-Resource'!K2737</f>
        <v>3410396</v>
      </c>
      <c r="O224" s="8">
        <f>'Data-Resource'!I3242</f>
        <v>2.7982317682519728E-2</v>
      </c>
      <c r="P224" s="8">
        <f>'Data-Resource'!K3242</f>
        <v>527008</v>
      </c>
      <c r="Q224" s="8">
        <f>'Data-Resource'!I3747</f>
        <v>-7.7330801164804553E-3</v>
      </c>
      <c r="R224" s="8">
        <f>'Data-Resource'!K3747</f>
        <v>1372249</v>
      </c>
      <c r="S224" s="8">
        <f>'Data-Resource'!I4252</f>
        <v>-3.5930078634417828E-2</v>
      </c>
      <c r="T224" s="8">
        <f>'Data-Resource'!K4252</f>
        <v>851309</v>
      </c>
      <c r="U224" s="8">
        <f>'Data-Resource'!I4757</f>
        <v>5.7122669251212024E-3</v>
      </c>
      <c r="V224" s="8">
        <f>'Data-Resource'!K4757</f>
        <v>762548</v>
      </c>
      <c r="W224" s="8">
        <f>'Data-Resource'!I5262</f>
        <v>-7.0389028827316028E-2</v>
      </c>
      <c r="X224" s="8">
        <f>'Data-Resource'!K5262</f>
        <v>38794739</v>
      </c>
      <c r="Y224" s="8">
        <f>'Data-Resource'!I5767</f>
        <v>-4.6743222187598027E-3</v>
      </c>
      <c r="Z224" s="8">
        <f>'Data-Resource'!K5767</f>
        <v>2374882</v>
      </c>
      <c r="AA224" s="8">
        <f>'Data-Resource'!I6272</f>
        <v>3.81873727087683E-4</v>
      </c>
      <c r="AB224" s="8">
        <f>'Data-Resource'!K6272</f>
        <v>6492048</v>
      </c>
      <c r="AC224" s="8">
        <f>'Data-Resource'!I12332</f>
        <v>8.2523894117501346E-3</v>
      </c>
      <c r="AD224" s="8">
        <f>'Data-Resource'!K12332</f>
        <v>718846</v>
      </c>
      <c r="AE224" s="8">
        <f>'Data-Resource'!I10817</f>
        <v>2.376906136411553E-2</v>
      </c>
      <c r="AF224" s="8">
        <f>'Data-Resource'!K10817</f>
        <v>162371</v>
      </c>
      <c r="AG224" s="8">
        <f>'Data-Resource'!I11322</f>
        <v>2.4962209529870199E-2</v>
      </c>
      <c r="AH224" s="8">
        <f>'Data-Resource'!K11322</f>
        <v>510141</v>
      </c>
      <c r="AI224" s="8">
        <f>'Data-Resource'!I8292</f>
        <v>8.883248730964504E-3</v>
      </c>
      <c r="AJ224" s="8">
        <f>'Data-Resource'!K8292</f>
        <v>312058</v>
      </c>
      <c r="AK224" s="8">
        <f>'Data-Resource'!I8797</f>
        <v>6.2377416175084905E-4</v>
      </c>
      <c r="AL224" s="8">
        <f>'Data-Resource'!K8797</f>
        <v>113891</v>
      </c>
      <c r="AM224" s="8">
        <f>'Data-Resource'!I9302</f>
        <v>-2.7932960893853119E-3</v>
      </c>
      <c r="AN224" s="8">
        <f>'Data-Resource'!K9302</f>
        <v>5537967</v>
      </c>
      <c r="AO224" s="8">
        <f>'Data-Resource'!I9807</f>
        <v>-8.3705358544175316E-3</v>
      </c>
      <c r="AP224" s="8">
        <f>'Data-Resource'!K9807</f>
        <v>491978</v>
      </c>
      <c r="AQ224" s="8">
        <f>'Data-Resource'!I10312</f>
        <v>6.5851079985389006E-3</v>
      </c>
      <c r="AR224" s="8">
        <f>'Data-Resource'!K10312</f>
        <v>423612</v>
      </c>
    </row>
    <row r="225" spans="1:44" x14ac:dyDescent="0.3">
      <c r="A225" s="8" t="str">
        <f>'Data-Resource'!B213</f>
        <v>10-31-2019</v>
      </c>
      <c r="B225" s="8">
        <f>'Data-Resource'!I14858</f>
        <v>-5.4724103079156422E-3</v>
      </c>
      <c r="C225" s="8">
        <f>'Data-Resource'!I11828</f>
        <v>2.2002200220021277E-3</v>
      </c>
      <c r="D225" s="8">
        <f>'Data-Resource'!K11828</f>
        <v>3278449</v>
      </c>
      <c r="E225" s="8">
        <f>'Data-Resource'!I718</f>
        <v>-7.5282520511238448E-3</v>
      </c>
      <c r="F225" s="8">
        <f>'Data-Resource'!K718</f>
        <v>570139</v>
      </c>
      <c r="G225" s="8">
        <f>'Data-Resource'!I1223</f>
        <v>-1.5624954283470523E-2</v>
      </c>
      <c r="H225" s="8">
        <f>'Data-Resource'!K1223</f>
        <v>95485</v>
      </c>
      <c r="I225" s="8">
        <f>'Data-Resource'!I1728</f>
        <v>-8.6011500751782266E-3</v>
      </c>
      <c r="J225" s="8">
        <f>'Data-Resource'!K1728</f>
        <v>1111870</v>
      </c>
      <c r="K225" s="8">
        <f>'Data-Resource'!I2233</f>
        <v>-1.0872716256622977E-2</v>
      </c>
      <c r="L225" s="8">
        <f>'Data-Resource'!K2233</f>
        <v>3701715</v>
      </c>
      <c r="M225" s="8">
        <f>'Data-Resource'!I2738</f>
        <v>2.6102404545123303E-2</v>
      </c>
      <c r="N225" s="8">
        <f>'Data-Resource'!K2738</f>
        <v>5729272</v>
      </c>
      <c r="O225" s="8">
        <f>'Data-Resource'!I3243</f>
        <v>1.2398703145421245E-2</v>
      </c>
      <c r="P225" s="8">
        <f>'Data-Resource'!K3243</f>
        <v>650352</v>
      </c>
      <c r="Q225" s="8">
        <f>'Data-Resource'!I3748</f>
        <v>-1.1651295094273548E-2</v>
      </c>
      <c r="R225" s="8">
        <f>'Data-Resource'!K3748</f>
        <v>1892386</v>
      </c>
      <c r="S225" s="8">
        <f>'Data-Resource'!I4253</f>
        <v>-1.2520634060615578E-2</v>
      </c>
      <c r="T225" s="8">
        <f>'Data-Resource'!K4253</f>
        <v>794234</v>
      </c>
      <c r="U225" s="8">
        <f>'Data-Resource'!I4758</f>
        <v>-1.6283207079645944E-2</v>
      </c>
      <c r="V225" s="8">
        <f>'Data-Resource'!K4758</f>
        <v>816245</v>
      </c>
      <c r="W225" s="8">
        <f>'Data-Resource'!I5263</f>
        <v>-1.9033232628398799E-2</v>
      </c>
      <c r="X225" s="8">
        <f>'Data-Resource'!K5263</f>
        <v>19444744</v>
      </c>
      <c r="Y225" s="8">
        <f>'Data-Resource'!I5768</f>
        <v>-7.6574774915618218E-3</v>
      </c>
      <c r="Z225" s="8">
        <f>'Data-Resource'!K5768</f>
        <v>2922173</v>
      </c>
      <c r="AA225" s="8">
        <f>'Data-Resource'!I6273</f>
        <v>4.0753948038715982E-3</v>
      </c>
      <c r="AB225" s="8">
        <f>'Data-Resource'!K6273</f>
        <v>10483739</v>
      </c>
      <c r="AC225" s="8">
        <f>'Data-Resource'!I12333</f>
        <v>7.937637673641397E-3</v>
      </c>
      <c r="AD225" s="8">
        <f>'Data-Resource'!K12333</f>
        <v>574114</v>
      </c>
      <c r="AE225" s="8">
        <f>'Data-Resource'!I10818</f>
        <v>-6.2266502173512397E-3</v>
      </c>
      <c r="AF225" s="8">
        <f>'Data-Resource'!K10818</f>
        <v>250391</v>
      </c>
      <c r="AG225" s="8">
        <f>'Data-Resource'!I11323</f>
        <v>-4.4280885608855474E-3</v>
      </c>
      <c r="AH225" s="8">
        <f>'Data-Resource'!K11323</f>
        <v>399784</v>
      </c>
      <c r="AI225" s="8">
        <f>'Data-Resource'!I8293</f>
        <v>-2.1303258145363511E-2</v>
      </c>
      <c r="AJ225" s="8">
        <f>'Data-Resource'!K8293</f>
        <v>324684</v>
      </c>
      <c r="AK225" s="8">
        <f>'Data-Resource'!I8798</f>
        <v>-1.1823236063906015E-2</v>
      </c>
      <c r="AL225" s="8">
        <f>'Data-Resource'!K8798</f>
        <v>157633</v>
      </c>
      <c r="AM225" s="8">
        <f>'Data-Resource'!I9303</f>
        <v>-3.4984397766792512E-2</v>
      </c>
      <c r="AN225" s="8">
        <f>'Data-Resource'!K9303</f>
        <v>7974316</v>
      </c>
      <c r="AO225" s="8">
        <f>'Data-Resource'!I9808</f>
        <v>-1.2534818941504136E-2</v>
      </c>
      <c r="AP225" s="8">
        <f>'Data-Resource'!K9808</f>
        <v>800511</v>
      </c>
      <c r="AQ225" s="8">
        <f>'Data-Resource'!I10313</f>
        <v>0</v>
      </c>
      <c r="AR225" s="8">
        <f>'Data-Resource'!K10313</f>
        <v>392802</v>
      </c>
    </row>
    <row r="226" spans="1:44" x14ac:dyDescent="0.3">
      <c r="A226" s="8" t="str">
        <f>'Data-Resource'!B214</f>
        <v>11-1-2019</v>
      </c>
      <c r="B226" s="8">
        <f>'Data-Resource'!I14859</f>
        <v>3.7917928551215751E-3</v>
      </c>
      <c r="C226" s="8">
        <f>'Data-Resource'!I11829</f>
        <v>1.3138686131386971E-2</v>
      </c>
      <c r="D226" s="8">
        <f>'Data-Resource'!K11829</f>
        <v>2930025</v>
      </c>
      <c r="E226" s="8">
        <f>'Data-Resource'!I719</f>
        <v>7.1942446043165654E-3</v>
      </c>
      <c r="F226" s="8">
        <f>'Data-Resource'!K719</f>
        <v>365896</v>
      </c>
      <c r="G226" s="8">
        <f>'Data-Resource'!I1224</f>
        <v>4.1751122367439004E-3</v>
      </c>
      <c r="H226" s="8">
        <f>'Data-Resource'!K1224</f>
        <v>59495</v>
      </c>
      <c r="I226" s="8">
        <f>'Data-Resource'!I1729</f>
        <v>-1.817809563947254E-3</v>
      </c>
      <c r="J226" s="8">
        <f>'Data-Resource'!K1729</f>
        <v>664755</v>
      </c>
      <c r="K226" s="8">
        <f>'Data-Resource'!I2234</f>
        <v>6.4177656481263796E-3</v>
      </c>
      <c r="L226" s="8">
        <f>'Data-Resource'!K2234</f>
        <v>2481884</v>
      </c>
      <c r="M226" s="8">
        <f>'Data-Resource'!I2739</f>
        <v>-4.1316425664157629E-3</v>
      </c>
      <c r="N226" s="8">
        <f>'Data-Resource'!K2739</f>
        <v>2155376</v>
      </c>
      <c r="O226" s="8">
        <f>'Data-Resource'!I3244</f>
        <v>-1.4595056909464875E-2</v>
      </c>
      <c r="P226" s="8">
        <f>'Data-Resource'!K3244</f>
        <v>375578</v>
      </c>
      <c r="Q226" s="8">
        <f>'Data-Resource'!I3749</f>
        <v>7.9837858612831353E-3</v>
      </c>
      <c r="R226" s="8">
        <f>'Data-Resource'!K3749</f>
        <v>1420786</v>
      </c>
      <c r="S226" s="8">
        <f>'Data-Resource'!I4254</f>
        <v>4.9131836329875675E-3</v>
      </c>
      <c r="T226" s="8">
        <f>'Data-Resource'!K4254</f>
        <v>554292</v>
      </c>
      <c r="U226" s="8">
        <f>'Data-Resource'!I4759</f>
        <v>8.2943314083375325E-3</v>
      </c>
      <c r="V226" s="8">
        <f>'Data-Resource'!K4759</f>
        <v>669178</v>
      </c>
      <c r="W226" s="8">
        <f>'Data-Resource'!I5264</f>
        <v>9.4902801163323815E-3</v>
      </c>
      <c r="X226" s="8">
        <f>'Data-Resource'!K5264</f>
        <v>12403003</v>
      </c>
      <c r="Y226" s="8">
        <f>'Data-Resource'!I5769</f>
        <v>7.8345346286430306E-3</v>
      </c>
      <c r="Z226" s="8">
        <f>'Data-Resource'!K5769</f>
        <v>2732618</v>
      </c>
      <c r="AA226" s="8">
        <f>'Data-Resource'!I6274</f>
        <v>-1.4763406940063077E-2</v>
      </c>
      <c r="AB226" s="8">
        <f>'Data-Resource'!K6274</f>
        <v>8266126</v>
      </c>
      <c r="AC226" s="8">
        <f>'Data-Resource'!I12334</f>
        <v>9.736815789473597E-3</v>
      </c>
      <c r="AD226" s="8">
        <f>'Data-Resource'!K12334</f>
        <v>574253</v>
      </c>
      <c r="AE226" s="8">
        <f>'Data-Resource'!I10819</f>
        <v>-9.1399959593683536E-3</v>
      </c>
      <c r="AF226" s="8">
        <f>'Data-Resource'!K10819</f>
        <v>207380</v>
      </c>
      <c r="AG226" s="8">
        <f>'Data-Resource'!I11324</f>
        <v>2.9498081290643499E-3</v>
      </c>
      <c r="AH226" s="8">
        <f>'Data-Resource'!K11324</f>
        <v>277884</v>
      </c>
      <c r="AI226" s="8">
        <f>'Data-Resource'!I8294</f>
        <v>-7.614213197969494E-3</v>
      </c>
      <c r="AJ226" s="8">
        <f>'Data-Resource'!K8294</f>
        <v>510034</v>
      </c>
      <c r="AK226" s="8">
        <f>'Data-Resource'!I8799</f>
        <v>3.1486145500891241E-3</v>
      </c>
      <c r="AL226" s="8">
        <f>'Data-Resource'!K8799</f>
        <v>109500</v>
      </c>
      <c r="AM226" s="8">
        <f>'Data-Resource'!I9304</f>
        <v>2.3699895093195113E-2</v>
      </c>
      <c r="AN226" s="8">
        <f>'Data-Resource'!K9304</f>
        <v>5773953</v>
      </c>
      <c r="AO226" s="8">
        <f>'Data-Resource'!I9809</f>
        <v>-5.314668531468573E-3</v>
      </c>
      <c r="AP226" s="8">
        <f>'Data-Resource'!K9809</f>
        <v>491883</v>
      </c>
      <c r="AQ226" s="8">
        <f>'Data-Resource'!I10314</f>
        <v>9.767469767441854E-3</v>
      </c>
      <c r="AR226" s="8">
        <f>'Data-Resource'!K10314</f>
        <v>507991</v>
      </c>
    </row>
    <row r="227" spans="1:44" x14ac:dyDescent="0.3">
      <c r="A227" s="8" t="str">
        <f>'Data-Resource'!B215</f>
        <v>11-4-2019</v>
      </c>
      <c r="B227" s="8">
        <f>'Data-Resource'!I14860</f>
        <v>8.7023345908210561E-3</v>
      </c>
      <c r="C227" s="8">
        <f>'Data-Resource'!I11830</f>
        <v>-1.0791331323429137E-2</v>
      </c>
      <c r="D227" s="8">
        <f>'Data-Resource'!K11830</f>
        <v>3353929</v>
      </c>
      <c r="E227" s="8">
        <f>'Data-Resource'!I720</f>
        <v>1.8511969067539494E-2</v>
      </c>
      <c r="F227" s="8">
        <f>'Data-Resource'!K720</f>
        <v>718201</v>
      </c>
      <c r="G227" s="8">
        <f>'Data-Resource'!I1225</f>
        <v>5.9982623960922543E-3</v>
      </c>
      <c r="H227" s="8">
        <f>'Data-Resource'!K1225</f>
        <v>94028</v>
      </c>
      <c r="I227" s="8">
        <f>'Data-Resource'!I1730</f>
        <v>6.8011787784922322E-3</v>
      </c>
      <c r="J227" s="8">
        <f>'Data-Resource'!K1730</f>
        <v>810662</v>
      </c>
      <c r="K227" s="8">
        <f>'Data-Resource'!I2235</f>
        <v>1.2240768656659767E-2</v>
      </c>
      <c r="L227" s="8">
        <f>'Data-Resource'!K2235</f>
        <v>2915507</v>
      </c>
      <c r="M227" s="8">
        <f>'Data-Resource'!I2740</f>
        <v>1.5384644532107427E-2</v>
      </c>
      <c r="N227" s="8">
        <f>'Data-Resource'!K2740</f>
        <v>3263012</v>
      </c>
      <c r="O227" s="8">
        <f>'Data-Resource'!I3245</f>
        <v>1.4278343238123803E-3</v>
      </c>
      <c r="P227" s="8">
        <f>'Data-Resource'!K3245</f>
        <v>359886</v>
      </c>
      <c r="Q227" s="8">
        <f>'Data-Resource'!I3750</f>
        <v>9.8730039528066773E-3</v>
      </c>
      <c r="R227" s="8">
        <f>'Data-Resource'!K3750</f>
        <v>2670336</v>
      </c>
      <c r="S227" s="8">
        <f>'Data-Resource'!I4255</f>
        <v>2.0320007999999966E-2</v>
      </c>
      <c r="T227" s="8">
        <f>'Data-Resource'!K4255</f>
        <v>960680</v>
      </c>
      <c r="U227" s="8">
        <f>'Data-Resource'!I4760</f>
        <v>-2.3495927878161547E-2</v>
      </c>
      <c r="V227" s="8">
        <f>'Data-Resource'!K4760</f>
        <v>1001236</v>
      </c>
      <c r="W227" s="8">
        <f>'Data-Resource'!I5265</f>
        <v>2.2574375840932869E-2</v>
      </c>
      <c r="X227" s="8">
        <f>'Data-Resource'!K5265</f>
        <v>15889144</v>
      </c>
      <c r="Y227" s="8">
        <f>'Data-Resource'!I5770</f>
        <v>7.2879828589853864E-3</v>
      </c>
      <c r="Z227" s="8">
        <f>'Data-Resource'!K5770</f>
        <v>2456433</v>
      </c>
      <c r="AA227" s="8">
        <f>'Data-Resource'!I6275</f>
        <v>-5.1039938752063811E-4</v>
      </c>
      <c r="AB227" s="8">
        <f>'Data-Resource'!K6275</f>
        <v>7973279</v>
      </c>
      <c r="AC227" s="8">
        <f>'Data-Resource'!I12335</f>
        <v>2.464010614100489E-2</v>
      </c>
      <c r="AD227" s="8">
        <f>'Data-Resource'!K12335</f>
        <v>1886805</v>
      </c>
      <c r="AE227" s="8">
        <f>'Data-Resource'!I10820</f>
        <v>-3.3305703996324662E-3</v>
      </c>
      <c r="AF227" s="8">
        <f>'Data-Resource'!K10820</f>
        <v>155324</v>
      </c>
      <c r="AG227" s="8">
        <f>'Data-Resource'!I11325</f>
        <v>-1.4534883087141823E-2</v>
      </c>
      <c r="AH227" s="8">
        <f>'Data-Resource'!K11325</f>
        <v>325322</v>
      </c>
      <c r="AI227" s="8">
        <f>'Data-Resource'!I8295</f>
        <v>-4.0455120101137838E-2</v>
      </c>
      <c r="AJ227" s="8">
        <f>'Data-Resource'!K8295</f>
        <v>1014945</v>
      </c>
      <c r="AK227" s="8">
        <f>'Data-Resource'!I8800</f>
        <v>1.2399069825187604E-3</v>
      </c>
      <c r="AL227" s="8">
        <f>'Data-Resource'!K8800</f>
        <v>177991</v>
      </c>
      <c r="AM227" s="8">
        <f>'Data-Resource'!I9305</f>
        <v>1.4254143646408774E-2</v>
      </c>
      <c r="AN227" s="8">
        <f>'Data-Resource'!K9305</f>
        <v>6811013</v>
      </c>
      <c r="AO227" s="8">
        <f>'Data-Resource'!I9810</f>
        <v>7.0008399831838599E-3</v>
      </c>
      <c r="AP227" s="8">
        <f>'Data-Resource'!K9810</f>
        <v>635599</v>
      </c>
      <c r="AQ227" s="8">
        <f>'Data-Resource'!I10315</f>
        <v>-5.0691520737327174E-3</v>
      </c>
      <c r="AR227" s="8">
        <f>'Data-Resource'!K10315</f>
        <v>397889</v>
      </c>
    </row>
    <row r="228" spans="1:44" x14ac:dyDescent="0.3">
      <c r="A228" s="8" t="str">
        <f>'Data-Resource'!B216</f>
        <v>11-5-2019</v>
      </c>
      <c r="B228" s="8">
        <f>'Data-Resource'!I14861</f>
        <v>1.0788460403912945E-3</v>
      </c>
      <c r="C228" s="8">
        <f>'Data-Resource'!I11831</f>
        <v>-2.6210375908641316E-2</v>
      </c>
      <c r="D228" s="8">
        <f>'Data-Resource'!K11831</f>
        <v>4367014</v>
      </c>
      <c r="E228" s="8">
        <f>'Data-Resource'!I721</f>
        <v>-1.5914613835213944E-2</v>
      </c>
      <c r="F228" s="8">
        <f>'Data-Resource'!K721</f>
        <v>806883</v>
      </c>
      <c r="G228" s="8">
        <f>'Data-Resource'!I1226</f>
        <v>-3.5211727152569695E-3</v>
      </c>
      <c r="H228" s="8">
        <f>'Data-Resource'!K1226</f>
        <v>83369</v>
      </c>
      <c r="I228" s="8">
        <f>'Data-Resource'!I1731</f>
        <v>-3.1488843479683237E-3</v>
      </c>
      <c r="J228" s="8">
        <f>'Data-Resource'!K1731</f>
        <v>933862</v>
      </c>
      <c r="K228" s="8">
        <f>'Data-Resource'!I2236</f>
        <v>5.3785844195731007E-3</v>
      </c>
      <c r="L228" s="8">
        <f>'Data-Resource'!K2236</f>
        <v>2977680</v>
      </c>
      <c r="M228" s="8">
        <f>'Data-Resource'!I2741</f>
        <v>4.7685271485892423E-3</v>
      </c>
      <c r="N228" s="8">
        <f>'Data-Resource'!K2741</f>
        <v>3451163</v>
      </c>
      <c r="O228" s="8">
        <f>'Data-Resource'!I3246</f>
        <v>2.8598188205943803E-3</v>
      </c>
      <c r="P228" s="8">
        <f>'Data-Resource'!K3246</f>
        <v>414217</v>
      </c>
      <c r="Q228" s="8">
        <f>'Data-Resource'!I3751</f>
        <v>1.3222060214949575E-2</v>
      </c>
      <c r="R228" s="8">
        <f>'Data-Resource'!K3751</f>
        <v>2576811</v>
      </c>
      <c r="S228" s="8">
        <f>'Data-Resource'!I4256</f>
        <v>1.6861740037701436E-2</v>
      </c>
      <c r="T228" s="8">
        <f>'Data-Resource'!K4256</f>
        <v>696513</v>
      </c>
      <c r="U228" s="8">
        <f>'Data-Resource'!I4761</f>
        <v>-1.2061469033739922E-2</v>
      </c>
      <c r="V228" s="8">
        <f>'Data-Resource'!K4761</f>
        <v>912635</v>
      </c>
      <c r="W228" s="8">
        <f>'Data-Resource'!I5266</f>
        <v>6.2391178177596098E-3</v>
      </c>
      <c r="X228" s="8">
        <f>'Data-Resource'!K5266</f>
        <v>14627629</v>
      </c>
      <c r="Y228" s="8">
        <f>'Data-Resource'!I5771</f>
        <v>4.3036890348506574E-3</v>
      </c>
      <c r="Z228" s="8">
        <f>'Data-Resource'!K5771</f>
        <v>2637615</v>
      </c>
      <c r="AA228" s="8">
        <f>'Data-Resource'!I6276</f>
        <v>-3.18755578222618E-3</v>
      </c>
      <c r="AB228" s="8">
        <f>'Data-Resource'!K6276</f>
        <v>7734064</v>
      </c>
      <c r="AC228" s="8">
        <f>'Data-Resource'!I12336</f>
        <v>2.0310705869089937E-2</v>
      </c>
      <c r="AD228" s="8">
        <f>'Data-Resource'!K12336</f>
        <v>1010679</v>
      </c>
      <c r="AE228" s="8">
        <f>'Data-Resource'!I10821</f>
        <v>-1.5906187088476857E-2</v>
      </c>
      <c r="AF228" s="8">
        <f>'Data-Resource'!K10821</f>
        <v>214070</v>
      </c>
      <c r="AG228" s="8">
        <f>'Data-Resource'!I11326</f>
        <v>-1.6949167780373378E-2</v>
      </c>
      <c r="AH228" s="8">
        <f>'Data-Resource'!K11326</f>
        <v>425305</v>
      </c>
      <c r="AI228" s="8">
        <f>'Data-Resource'!I8296</f>
        <v>-4.8447204968944169E-2</v>
      </c>
      <c r="AJ228" s="8">
        <f>'Data-Resource'!K8296</f>
        <v>1220615</v>
      </c>
      <c r="AK228" s="8">
        <f>'Data-Resource'!I8801</f>
        <v>-4.3397209360249104E-3</v>
      </c>
      <c r="AL228" s="8">
        <f>'Data-Resource'!K8801</f>
        <v>176500</v>
      </c>
      <c r="AM228" s="8">
        <f>'Data-Resource'!I9306</f>
        <v>1.0167604110330063E-2</v>
      </c>
      <c r="AN228" s="8">
        <f>'Data-Resource'!K9306</f>
        <v>7734204</v>
      </c>
      <c r="AO228" s="8">
        <f>'Data-Resource'!I9811</f>
        <v>-1.6602269229699903E-3</v>
      </c>
      <c r="AP228" s="8">
        <f>'Data-Resource'!K9811</f>
        <v>683995</v>
      </c>
      <c r="AQ228" s="8">
        <f>'Data-Resource'!I10316</f>
        <v>4.6511627906976882E-3</v>
      </c>
      <c r="AR228" s="8">
        <f>'Data-Resource'!K10316</f>
        <v>448094</v>
      </c>
    </row>
    <row r="229" spans="1:44" x14ac:dyDescent="0.3">
      <c r="A229" s="8" t="str">
        <f>'Data-Resource'!B217</f>
        <v>11-6-2019</v>
      </c>
      <c r="B229" s="8">
        <f>'Data-Resource'!I14862</f>
        <v>2.201304169393048E-3</v>
      </c>
      <c r="C229" s="8">
        <f>'Data-Resource'!I11832</f>
        <v>8.2396626127468117E-3</v>
      </c>
      <c r="D229" s="8">
        <f>'Data-Resource'!K11832</f>
        <v>2813858</v>
      </c>
      <c r="E229" s="8">
        <f>'Data-Resource'!I722</f>
        <v>-6.5614077192982526E-2</v>
      </c>
      <c r="F229" s="8">
        <f>'Data-Resource'!K722</f>
        <v>1557115</v>
      </c>
      <c r="G229" s="8">
        <f>'Data-Resource'!I1227</f>
        <v>7.5384307692307343E-3</v>
      </c>
      <c r="H229" s="8">
        <f>'Data-Resource'!K1227</f>
        <v>93195</v>
      </c>
      <c r="I229" s="8">
        <f>'Data-Resource'!I1732</f>
        <v>7.8811077521128807E-3</v>
      </c>
      <c r="J229" s="8">
        <f>'Data-Resource'!K1732</f>
        <v>888261</v>
      </c>
      <c r="K229" s="8">
        <f>'Data-Resource'!I2237</f>
        <v>6.7711102662025881E-3</v>
      </c>
      <c r="L229" s="8">
        <f>'Data-Resource'!K2237</f>
        <v>2294288</v>
      </c>
      <c r="M229" s="8">
        <f>'Data-Resource'!I2742</f>
        <v>9.7710777466636822E-4</v>
      </c>
      <c r="N229" s="8">
        <f>'Data-Resource'!K2742</f>
        <v>2072037</v>
      </c>
      <c r="O229" s="8">
        <f>'Data-Resource'!I3247</f>
        <v>1.8536169730118915E-2</v>
      </c>
      <c r="P229" s="8">
        <f>'Data-Resource'!K3247</f>
        <v>393333</v>
      </c>
      <c r="Q229" s="8">
        <f>'Data-Resource'!I3752</f>
        <v>9.7527331145850597E-3</v>
      </c>
      <c r="R229" s="8">
        <f>'Data-Resource'!K3752</f>
        <v>2090113</v>
      </c>
      <c r="S229" s="8">
        <f>'Data-Resource'!I4257</f>
        <v>-5.4961908396946625E-3</v>
      </c>
      <c r="T229" s="8">
        <f>'Data-Resource'!K4257</f>
        <v>479918</v>
      </c>
      <c r="U229" s="8">
        <f>'Data-Resource'!I4762</f>
        <v>1.1106997161636503E-2</v>
      </c>
      <c r="V229" s="8">
        <f>'Data-Resource'!K4762</f>
        <v>638386</v>
      </c>
      <c r="W229" s="8">
        <f>'Data-Resource'!I5267</f>
        <v>4.4927536231883546E-3</v>
      </c>
      <c r="X229" s="8">
        <f>'Data-Resource'!K5267</f>
        <v>17912925</v>
      </c>
      <c r="Y229" s="8">
        <f>'Data-Resource'!I5772</f>
        <v>-3.9865377495694309E-3</v>
      </c>
      <c r="Z229" s="8">
        <f>'Data-Resource'!K5772</f>
        <v>2409779</v>
      </c>
      <c r="AA229" s="8">
        <f>'Data-Resource'!I6277</f>
        <v>4.4854543124440184E-3</v>
      </c>
      <c r="AB229" s="8">
        <f>'Data-Resource'!K6277</f>
        <v>7321126</v>
      </c>
      <c r="AC229" s="8">
        <f>'Data-Resource'!I12337</f>
        <v>2.4387347417232443E-2</v>
      </c>
      <c r="AD229" s="8">
        <f>'Data-Resource'!K12337</f>
        <v>772655</v>
      </c>
      <c r="AE229" s="8">
        <f>'Data-Resource'!I10822</f>
        <v>2.0425544680850987E-2</v>
      </c>
      <c r="AF229" s="8">
        <f>'Data-Resource'!K10822</f>
        <v>173629</v>
      </c>
      <c r="AG229" s="8">
        <f>'Data-Resource'!I11327</f>
        <v>-1.2030120300751982E-2</v>
      </c>
      <c r="AH229" s="8">
        <f>'Data-Resource'!K11327</f>
        <v>456622</v>
      </c>
      <c r="AI229" s="8">
        <f>'Data-Resource'!I8297</f>
        <v>2.580645161290325E-2</v>
      </c>
      <c r="AJ229" s="8">
        <f>'Data-Resource'!K8297</f>
        <v>537210</v>
      </c>
      <c r="AK229" s="8">
        <f>'Data-Resource'!I8802</f>
        <v>2.6625405572755563E-2</v>
      </c>
      <c r="AL229" s="8">
        <f>'Data-Resource'!K8802</f>
        <v>250051</v>
      </c>
      <c r="AM229" s="8">
        <f>'Data-Resource'!I9307</f>
        <v>-4.8308107799683378E-3</v>
      </c>
      <c r="AN229" s="8">
        <f>'Data-Resource'!K9307</f>
        <v>5928475</v>
      </c>
      <c r="AO229" s="8">
        <f>'Data-Resource'!I9812</f>
        <v>4.417382515161104E-3</v>
      </c>
      <c r="AP229" s="8">
        <f>'Data-Resource'!K9812</f>
        <v>662233</v>
      </c>
      <c r="AQ229" s="8">
        <f>'Data-Resource'!I10317</f>
        <v>6.5025172967482728E-3</v>
      </c>
      <c r="AR229" s="8">
        <f>'Data-Resource'!K10317</f>
        <v>391552</v>
      </c>
    </row>
    <row r="230" spans="1:44" x14ac:dyDescent="0.3">
      <c r="A230" s="8" t="str">
        <f>'Data-Resource'!B218</f>
        <v>11-7-2019</v>
      </c>
      <c r="B230" s="8">
        <f>'Data-Resource'!I14863</f>
        <v>2.3532643454910649E-3</v>
      </c>
      <c r="C230" s="8">
        <f>'Data-Resource'!I11833</f>
        <v>-4.142015379363323E-2</v>
      </c>
      <c r="D230" s="8">
        <f>'Data-Resource'!K11833</f>
        <v>4873191</v>
      </c>
      <c r="E230" s="8">
        <f>'Data-Resource'!I723</f>
        <v>2.0256503412295467E-2</v>
      </c>
      <c r="F230" s="8">
        <f>'Data-Resource'!K723</f>
        <v>1156149</v>
      </c>
      <c r="G230" s="8">
        <f>'Data-Resource'!I1228</f>
        <v>9.006204884560989E-3</v>
      </c>
      <c r="H230" s="8">
        <f>'Data-Resource'!K1228</f>
        <v>79146</v>
      </c>
      <c r="I230" s="8">
        <f>'Data-Resource'!I1733</f>
        <v>1.7801913900337882E-3</v>
      </c>
      <c r="J230" s="8">
        <f>'Data-Resource'!K1733</f>
        <v>1156431</v>
      </c>
      <c r="K230" s="8">
        <f>'Data-Resource'!I2238</f>
        <v>-4.5953907421080681E-3</v>
      </c>
      <c r="L230" s="8">
        <f>'Data-Resource'!K2238</f>
        <v>2707986</v>
      </c>
      <c r="M230" s="8">
        <f>'Data-Resource'!I2743</f>
        <v>-5.6945000000001127E-3</v>
      </c>
      <c r="N230" s="8">
        <f>'Data-Resource'!K2743</f>
        <v>2239918</v>
      </c>
      <c r="O230" s="8">
        <f>'Data-Resource'!I3248</f>
        <v>-6.5086469593125286E-3</v>
      </c>
      <c r="P230" s="8">
        <f>'Data-Resource'!K3248</f>
        <v>406264</v>
      </c>
      <c r="Q230" s="8">
        <f>'Data-Resource'!I3753</f>
        <v>4.8589690840312944E-3</v>
      </c>
      <c r="R230" s="8">
        <f>'Data-Resource'!K3753</f>
        <v>2362035</v>
      </c>
      <c r="S230" s="8">
        <f>'Data-Resource'!I4258</f>
        <v>9.2802824816524618E-3</v>
      </c>
      <c r="T230" s="8">
        <f>'Data-Resource'!K4258</f>
        <v>596238</v>
      </c>
      <c r="U230" s="8">
        <f>'Data-Resource'!I4763</f>
        <v>-1.6441358431507805E-2</v>
      </c>
      <c r="V230" s="8">
        <f>'Data-Resource'!K4763</f>
        <v>898075</v>
      </c>
      <c r="W230" s="8">
        <f>'Data-Resource'!I5268</f>
        <v>8.142857142857186E-3</v>
      </c>
      <c r="X230" s="8">
        <f>'Data-Resource'!K5268</f>
        <v>15630663</v>
      </c>
      <c r="Y230" s="8">
        <f>'Data-Resource'!I5773</f>
        <v>7.959528303703509E-3</v>
      </c>
      <c r="Z230" s="8">
        <f>'Data-Resource'!K5773</f>
        <v>2751357</v>
      </c>
      <c r="AA230" s="8">
        <f>'Data-Resource'!I6278</f>
        <v>-6.0841423948220247E-3</v>
      </c>
      <c r="AB230" s="8">
        <f>'Data-Resource'!K6278</f>
        <v>24791977</v>
      </c>
      <c r="AC230" s="8">
        <f>'Data-Resource'!I12338</f>
        <v>-1.3299433021870496E-2</v>
      </c>
      <c r="AD230" s="8">
        <f>'Data-Resource'!K12338</f>
        <v>750227</v>
      </c>
      <c r="AE230" s="8">
        <f>'Data-Resource'!I10823</f>
        <v>-1.0386373207973122E-2</v>
      </c>
      <c r="AF230" s="8">
        <f>'Data-Resource'!K10823</f>
        <v>126304</v>
      </c>
      <c r="AG230" s="8">
        <f>'Data-Resource'!I11328</f>
        <v>1.6541323308270729E-2</v>
      </c>
      <c r="AH230" s="8">
        <f>'Data-Resource'!K11328</f>
        <v>342400</v>
      </c>
      <c r="AI230" s="8">
        <f>'Data-Resource'!I8298</f>
        <v>-8.7719298245614395E-3</v>
      </c>
      <c r="AJ230" s="8">
        <f>'Data-Resource'!K8298</f>
        <v>514771</v>
      </c>
      <c r="AK230" s="8">
        <f>'Data-Resource'!I8803</f>
        <v>3.6319976446488903E-3</v>
      </c>
      <c r="AL230" s="8">
        <f>'Data-Resource'!K8803</f>
        <v>136742</v>
      </c>
      <c r="AM230" s="8">
        <f>'Data-Resource'!I9308</f>
        <v>3.4279539367970034E-2</v>
      </c>
      <c r="AN230" s="8">
        <f>'Data-Resource'!K9308</f>
        <v>10818362</v>
      </c>
      <c r="AO230" s="8">
        <f>'Data-Resource'!I9813</f>
        <v>1.6483681318681467E-3</v>
      </c>
      <c r="AP230" s="8">
        <f>'Data-Resource'!K9813</f>
        <v>714464</v>
      </c>
      <c r="AQ230" s="8">
        <f>'Data-Resource'!I10318</f>
        <v>-8.7275702108878788E-3</v>
      </c>
      <c r="AR230" s="8">
        <f>'Data-Resource'!K10318</f>
        <v>442230</v>
      </c>
    </row>
    <row r="231" spans="1:44" x14ac:dyDescent="0.3">
      <c r="A231" s="8" t="str">
        <f>'Data-Resource'!B219</f>
        <v>11-8-2019</v>
      </c>
      <c r="B231" s="8">
        <f>'Data-Resource'!I14864</f>
        <v>-1.5141614612163964E-3</v>
      </c>
      <c r="C231" s="8">
        <f>'Data-Resource'!I11834</f>
        <v>6.1491160645657829E-3</v>
      </c>
      <c r="D231" s="8">
        <f>'Data-Resource'!K11834</f>
        <v>3453607</v>
      </c>
      <c r="E231" s="8">
        <f>'Data-Resource'!I724</f>
        <v>-6.9368165082908956E-3</v>
      </c>
      <c r="F231" s="8">
        <f>'Data-Resource'!K724</f>
        <v>693356</v>
      </c>
      <c r="G231" s="8">
        <f>'Data-Resource'!I1229</f>
        <v>9.7249585824707406E-3</v>
      </c>
      <c r="H231" s="8">
        <f>'Data-Resource'!K1229</f>
        <v>84040</v>
      </c>
      <c r="I231" s="8">
        <f>'Data-Resource'!I1734</f>
        <v>-1.35135135135134E-2</v>
      </c>
      <c r="J231" s="8">
        <f>'Data-Resource'!K1734</f>
        <v>1763040</v>
      </c>
      <c r="K231" s="8">
        <f>'Data-Resource'!I2239</f>
        <v>0</v>
      </c>
      <c r="L231" s="8">
        <f>'Data-Resource'!K2239</f>
        <v>2793488</v>
      </c>
      <c r="M231" s="8">
        <f>'Data-Resource'!I2744</f>
        <v>-1.3134036607517005E-2</v>
      </c>
      <c r="N231" s="8">
        <f>'Data-Resource'!K2744</f>
        <v>3156757</v>
      </c>
      <c r="O231" s="8">
        <f>'Data-Resource'!I3249</f>
        <v>4.6863169077696981E-4</v>
      </c>
      <c r="P231" s="8">
        <f>'Data-Resource'!K3249</f>
        <v>320552</v>
      </c>
      <c r="Q231" s="8">
        <f>'Data-Resource'!I3754</f>
        <v>5.2243669062461227E-3</v>
      </c>
      <c r="R231" s="8">
        <f>'Data-Resource'!K3754</f>
        <v>2154769</v>
      </c>
      <c r="S231" s="8">
        <f>'Data-Resource'!I4259</f>
        <v>-4.5455000000000703E-3</v>
      </c>
      <c r="T231" s="8">
        <f>'Data-Resource'!K4259</f>
        <v>682092</v>
      </c>
      <c r="U231" s="8">
        <f>'Data-Resource'!I4764</f>
        <v>7.8153178497065903E-3</v>
      </c>
      <c r="V231" s="8">
        <f>'Data-Resource'!K4764</f>
        <v>564410</v>
      </c>
      <c r="W231" s="8">
        <f>'Data-Resource'!I5269</f>
        <v>-1.7791061770566403E-2</v>
      </c>
      <c r="X231" s="8">
        <f>'Data-Resource'!K5269</f>
        <v>14900653</v>
      </c>
      <c r="Y231" s="8">
        <f>'Data-Resource'!I5774</f>
        <v>-7.4265833630443043E-3</v>
      </c>
      <c r="Z231" s="8">
        <f>'Data-Resource'!K5774</f>
        <v>2727656</v>
      </c>
      <c r="AA231" s="8">
        <f>'Data-Resource'!I6279</f>
        <v>7.8328981723236428E-3</v>
      </c>
      <c r="AB231" s="8">
        <f>'Data-Resource'!K6279</f>
        <v>14046374</v>
      </c>
      <c r="AC231" s="8">
        <f>'Data-Resource'!I12339</f>
        <v>2.9708852532172305E-3</v>
      </c>
      <c r="AD231" s="8">
        <f>'Data-Resource'!K12339</f>
        <v>1147700</v>
      </c>
      <c r="AE231" s="8">
        <f>'Data-Resource'!I10824</f>
        <v>1.0947393684210665E-2</v>
      </c>
      <c r="AF231" s="8">
        <f>'Data-Resource'!K10824</f>
        <v>155532</v>
      </c>
      <c r="AG231" s="8">
        <f>'Data-Resource'!I11329</f>
        <v>-8.9153933618695818E-3</v>
      </c>
      <c r="AH231" s="8">
        <f>'Data-Resource'!K11329</f>
        <v>397347</v>
      </c>
      <c r="AI231" s="8">
        <f>'Data-Resource'!I8299</f>
        <v>3.6755449936628715E-2</v>
      </c>
      <c r="AJ231" s="8">
        <f>'Data-Resource'!K8299</f>
        <v>479030</v>
      </c>
      <c r="AK231" s="8">
        <f>'Data-Resource'!I8804</f>
        <v>1.2084410876133666E-3</v>
      </c>
      <c r="AL231" s="8">
        <f>'Data-Resource'!K8804</f>
        <v>143997</v>
      </c>
      <c r="AM231" s="8">
        <f>'Data-Resource'!I9309</f>
        <v>-1.5265579255541686E-2</v>
      </c>
      <c r="AN231" s="8">
        <f>'Data-Resource'!K9309</f>
        <v>9298245</v>
      </c>
      <c r="AO231" s="8">
        <f>'Data-Resource'!I9814</f>
        <v>6.5610280993230628E-3</v>
      </c>
      <c r="AP231" s="8">
        <f>'Data-Resource'!K9814</f>
        <v>767659</v>
      </c>
      <c r="AQ231" s="8">
        <f>'Data-Resource'!I10319</f>
        <v>1.5291945963077935E-2</v>
      </c>
      <c r="AR231" s="8">
        <f>'Data-Resource'!K10319</f>
        <v>564306</v>
      </c>
    </row>
    <row r="232" spans="1:44" x14ac:dyDescent="0.3">
      <c r="A232" s="8" t="str">
        <f>'Data-Resource'!B220</f>
        <v>11-11-2019</v>
      </c>
      <c r="B232" s="8">
        <f>'Data-Resource'!I14865</f>
        <v>2.1404742124667806E-3</v>
      </c>
      <c r="C232" s="8">
        <f>'Data-Resource'!I11835</f>
        <v>-8.7886511272450268E-3</v>
      </c>
      <c r="D232" s="8">
        <f>'Data-Resource'!K11835</f>
        <v>2753933</v>
      </c>
      <c r="E232" s="8">
        <f>'Data-Resource'!I725</f>
        <v>-6.8102559943366983E-3</v>
      </c>
      <c r="F232" s="8">
        <f>'Data-Resource'!K725</f>
        <v>508334</v>
      </c>
      <c r="G232" s="8">
        <f>'Data-Resource'!I1230</f>
        <v>2.4151471698114291E-3</v>
      </c>
      <c r="H232" s="8">
        <f>'Data-Resource'!K1230</f>
        <v>84290</v>
      </c>
      <c r="I232" s="8">
        <f>'Data-Resource'!I1735</f>
        <v>4.7934397882661529E-3</v>
      </c>
      <c r="J232" s="8">
        <f>'Data-Resource'!K1735</f>
        <v>895834</v>
      </c>
      <c r="K232" s="8">
        <f>'Data-Resource'!I2240</f>
        <v>8.5343481306897969E-4</v>
      </c>
      <c r="L232" s="8">
        <f>'Data-Resource'!K2240</f>
        <v>2997426</v>
      </c>
      <c r="M232" s="8">
        <f>'Data-Resource'!I2745</f>
        <v>1.9897526721183857E-3</v>
      </c>
      <c r="N232" s="8">
        <f>'Data-Resource'!K2745</f>
        <v>1588796</v>
      </c>
      <c r="O232" s="8">
        <f>'Data-Resource'!I3250</f>
        <v>-8.9201596244130495E-3</v>
      </c>
      <c r="P232" s="8">
        <f>'Data-Resource'!K3250</f>
        <v>241168</v>
      </c>
      <c r="Q232" s="8">
        <f>'Data-Resource'!I3755</f>
        <v>6.1686871396004345E-3</v>
      </c>
      <c r="R232" s="8">
        <f>'Data-Resource'!K3755</f>
        <v>1308208</v>
      </c>
      <c r="S232" s="8">
        <f>'Data-Resource'!I4260</f>
        <v>8.2949464276869146E-3</v>
      </c>
      <c r="T232" s="8">
        <f>'Data-Resource'!K4260</f>
        <v>311754</v>
      </c>
      <c r="U232" s="8">
        <f>'Data-Resource'!I4765</f>
        <v>3.3246913930686647E-3</v>
      </c>
      <c r="V232" s="8">
        <f>'Data-Resource'!K4765</f>
        <v>338393</v>
      </c>
      <c r="W232" s="8">
        <f>'Data-Resource'!I5270</f>
        <v>-3.3381712626995219E-3</v>
      </c>
      <c r="X232" s="8">
        <f>'Data-Resource'!K5270</f>
        <v>11127270</v>
      </c>
      <c r="Y232" s="8">
        <f>'Data-Resource'!I5775</f>
        <v>1.5255685689043822E-4</v>
      </c>
      <c r="Z232" s="8">
        <f>'Data-Resource'!K5775</f>
        <v>3526066</v>
      </c>
      <c r="AA232" s="8">
        <f>'Data-Resource'!I6280</f>
        <v>-1.4360313315926541E-3</v>
      </c>
      <c r="AB232" s="8">
        <f>'Data-Resource'!K6280</f>
        <v>9220167</v>
      </c>
      <c r="AC232" s="8">
        <f>'Data-Resource'!I12340</f>
        <v>2.606943950705049E-3</v>
      </c>
      <c r="AD232" s="8">
        <f>'Data-Resource'!K12340</f>
        <v>734410</v>
      </c>
      <c r="AE232" s="8">
        <f>'Data-Resource'!I10825</f>
        <v>8.786635983263711E-3</v>
      </c>
      <c r="AF232" s="8">
        <f>'Data-Resource'!K10825</f>
        <v>155158</v>
      </c>
      <c r="AG232" s="8">
        <f>'Data-Resource'!I11330</f>
        <v>6.0150676691729053E-3</v>
      </c>
      <c r="AH232" s="8">
        <f>'Data-Resource'!K11330</f>
        <v>238151</v>
      </c>
      <c r="AI232" s="8">
        <f>'Data-Resource'!I8300</f>
        <v>6.097560975609843E-3</v>
      </c>
      <c r="AJ232" s="8">
        <f>'Data-Resource'!K8300</f>
        <v>479755</v>
      </c>
      <c r="AK232" s="8">
        <f>'Data-Resource'!I8805</f>
        <v>6.0353652269540974E-4</v>
      </c>
      <c r="AL232" s="8">
        <f>'Data-Resource'!K8805</f>
        <v>117749</v>
      </c>
      <c r="AM232" s="8">
        <f>'Data-Resource'!I9310</f>
        <v>-6.3338704419684455E-3</v>
      </c>
      <c r="AN232" s="8">
        <f>'Data-Resource'!K9310</f>
        <v>7915022</v>
      </c>
      <c r="AO232" s="8">
        <f>'Data-Resource'!I9815</f>
        <v>-2.442980495814027E-3</v>
      </c>
      <c r="AP232" s="8">
        <f>'Data-Resource'!K9815</f>
        <v>579560</v>
      </c>
      <c r="AQ232" s="8">
        <f>'Data-Resource'!I10320</f>
        <v>-4.5643996924396476E-4</v>
      </c>
      <c r="AR232" s="8">
        <f>'Data-Resource'!K10320</f>
        <v>372437</v>
      </c>
    </row>
    <row r="233" spans="1:44" x14ac:dyDescent="0.3">
      <c r="A233" s="8" t="str">
        <f>'Data-Resource'!B221</f>
        <v>11-12-2019</v>
      </c>
      <c r="B233" s="8">
        <f>'Data-Resource'!I14866</f>
        <v>3.0187947763871638E-3</v>
      </c>
      <c r="C233" s="8">
        <f>'Data-Resource'!I11836</f>
        <v>1.1162432640492607E-2</v>
      </c>
      <c r="D233" s="8">
        <f>'Data-Resource'!K11836</f>
        <v>2663981</v>
      </c>
      <c r="E233" s="8">
        <f>'Data-Resource'!I726</f>
        <v>-2.0369925925925424E-3</v>
      </c>
      <c r="F233" s="8">
        <f>'Data-Resource'!K726</f>
        <v>525322</v>
      </c>
      <c r="G233" s="8">
        <f>'Data-Resource'!I1231</f>
        <v>1.3706936388815625E-2</v>
      </c>
      <c r="H233" s="8">
        <f>'Data-Resource'!K1231</f>
        <v>82071</v>
      </c>
      <c r="I233" s="8">
        <f>'Data-Resource'!I1736</f>
        <v>-1.3686268435487911E-3</v>
      </c>
      <c r="J233" s="8">
        <f>'Data-Resource'!K1736</f>
        <v>905301</v>
      </c>
      <c r="K233" s="8">
        <f>'Data-Resource'!I2241</f>
        <v>9.0870367741018743E-3</v>
      </c>
      <c r="L233" s="8">
        <f>'Data-Resource'!K2241</f>
        <v>1901023</v>
      </c>
      <c r="M233" s="8">
        <f>'Data-Resource'!I2746</f>
        <v>-8.5150441174424211E-4</v>
      </c>
      <c r="N233" s="8">
        <f>'Data-Resource'!K2746</f>
        <v>1751069</v>
      </c>
      <c r="O233" s="8">
        <f>'Data-Resource'!I3251</f>
        <v>-6.1582281527742403E-3</v>
      </c>
      <c r="P233" s="8">
        <f>'Data-Resource'!K3251</f>
        <v>365324</v>
      </c>
      <c r="Q233" s="8">
        <f>'Data-Resource'!I3756</f>
        <v>-4.3882182601682734E-3</v>
      </c>
      <c r="R233" s="8">
        <f>'Data-Resource'!K3756</f>
        <v>1123366</v>
      </c>
      <c r="S233" s="8">
        <f>'Data-Resource'!I4261</f>
        <v>-3.3632613508333714E-2</v>
      </c>
      <c r="T233" s="8">
        <f>'Data-Resource'!K4261</f>
        <v>846600</v>
      </c>
      <c r="U233" s="8">
        <f>'Data-Resource'!I4766</f>
        <v>5.8975527857377304E-3</v>
      </c>
      <c r="V233" s="8">
        <f>'Data-Resource'!K4766</f>
        <v>539500</v>
      </c>
      <c r="W233" s="8">
        <f>'Data-Resource'!I5271</f>
        <v>1.0454479454043864E-2</v>
      </c>
      <c r="X233" s="8">
        <f>'Data-Resource'!K5271</f>
        <v>10925117</v>
      </c>
      <c r="Y233" s="8">
        <f>'Data-Resource'!I5776</f>
        <v>2.378076388378195E-2</v>
      </c>
      <c r="Z233" s="8">
        <f>'Data-Resource'!K5776</f>
        <v>7229042</v>
      </c>
      <c r="AA233" s="8">
        <f>'Data-Resource'!I6281</f>
        <v>1.3044612575006064E-3</v>
      </c>
      <c r="AB233" s="8">
        <f>'Data-Resource'!K6281</f>
        <v>7639054</v>
      </c>
      <c r="AC233" s="8">
        <f>'Data-Resource'!I12341</f>
        <v>3.7383178443532797E-3</v>
      </c>
      <c r="AD233" s="8">
        <f>'Data-Resource'!K12341</f>
        <v>538805</v>
      </c>
      <c r="AE233" s="8">
        <f>'Data-Resource'!I10826</f>
        <v>-8.6669664630585706E-3</v>
      </c>
      <c r="AF233" s="8">
        <f>'Data-Resource'!K10826</f>
        <v>135519</v>
      </c>
      <c r="AG233" s="8">
        <f>'Data-Resource'!I11331</f>
        <v>-1.1177347576075995E-2</v>
      </c>
      <c r="AH233" s="8">
        <f>'Data-Resource'!K11331</f>
        <v>290258</v>
      </c>
      <c r="AI233" s="8">
        <f>'Data-Resource'!I8301</f>
        <v>1.2090688507214158E-3</v>
      </c>
      <c r="AJ233" s="8">
        <f>'Data-Resource'!K8301</f>
        <v>302892</v>
      </c>
      <c r="AK233" s="8">
        <f>'Data-Resource'!I8806</f>
        <v>1.8072469879518863E-3</v>
      </c>
      <c r="AL233" s="8">
        <f>'Data-Resource'!K8806</f>
        <v>150281</v>
      </c>
      <c r="AM233" s="8">
        <f>'Data-Resource'!I9311</f>
        <v>-7.2726771349838583E-3</v>
      </c>
      <c r="AN233" s="8">
        <f>'Data-Resource'!K9311</f>
        <v>15914734</v>
      </c>
      <c r="AO233" s="8">
        <f>'Data-Resource'!I9816</f>
        <v>1.4130467391304377E-2</v>
      </c>
      <c r="AP233" s="8">
        <f>'Data-Resource'!K9816</f>
        <v>799301</v>
      </c>
      <c r="AQ233" s="8">
        <f>'Data-Resource'!I10321</f>
        <v>9.1405848420366494E-4</v>
      </c>
      <c r="AR233" s="8">
        <f>'Data-Resource'!K10321</f>
        <v>436106</v>
      </c>
    </row>
    <row r="234" spans="1:44" x14ac:dyDescent="0.3">
      <c r="A234" s="8" t="str">
        <f>'Data-Resource'!B222</f>
        <v>11-13-2019</v>
      </c>
      <c r="B234" s="8">
        <f>'Data-Resource'!I14867</f>
        <v>-1.0555306119013517E-3</v>
      </c>
      <c r="C234" s="8">
        <f>'Data-Resource'!I11837</f>
        <v>6.8545696877378342E-3</v>
      </c>
      <c r="D234" s="8">
        <f>'Data-Resource'!K11837</f>
        <v>2290926</v>
      </c>
      <c r="E234" s="8">
        <f>'Data-Resource'!I727</f>
        <v>-5.5886737463935647E-3</v>
      </c>
      <c r="F234" s="8">
        <f>'Data-Resource'!K727</f>
        <v>539187</v>
      </c>
      <c r="G234" s="8">
        <f>'Data-Resource'!I1232</f>
        <v>3.5549991540513091E-3</v>
      </c>
      <c r="H234" s="8">
        <f>'Data-Resource'!K1232</f>
        <v>85696</v>
      </c>
      <c r="I234" s="8">
        <f>'Data-Resource'!I1737</f>
        <v>-2.2931896038552366E-4</v>
      </c>
      <c r="J234" s="8">
        <f>'Data-Resource'!K1737</f>
        <v>975131</v>
      </c>
      <c r="K234" s="8">
        <f>'Data-Resource'!I2242</f>
        <v>-9.0535999701910827E-3</v>
      </c>
      <c r="L234" s="8">
        <f>'Data-Resource'!K2242</f>
        <v>2396666</v>
      </c>
      <c r="M234" s="8">
        <f>'Data-Resource'!I2747</f>
        <v>1.9897526721183857E-3</v>
      </c>
      <c r="N234" s="8">
        <f>'Data-Resource'!K2747</f>
        <v>2407947</v>
      </c>
      <c r="O234" s="8">
        <f>'Data-Resource'!I3252</f>
        <v>6.2141683788559813E-3</v>
      </c>
      <c r="P234" s="8">
        <f>'Data-Resource'!K3252</f>
        <v>326790</v>
      </c>
      <c r="Q234" s="8">
        <f>'Data-Resource'!I3757</f>
        <v>-9.1470545680416484E-3</v>
      </c>
      <c r="R234" s="8">
        <f>'Data-Resource'!K3757</f>
        <v>1481974</v>
      </c>
      <c r="S234" s="8">
        <f>'Data-Resource'!I4262</f>
        <v>-9.5694177102167658E-3</v>
      </c>
      <c r="T234" s="8">
        <f>'Data-Resource'!K4262</f>
        <v>668609</v>
      </c>
      <c r="U234" s="8">
        <f>'Data-Resource'!I4767</f>
        <v>-7.3371971972736156E-4</v>
      </c>
      <c r="V234" s="8">
        <f>'Data-Resource'!K4767</f>
        <v>539816</v>
      </c>
      <c r="W234" s="8">
        <f>'Data-Resource'!I5272</f>
        <v>-3.9017341040462401E-2</v>
      </c>
      <c r="X234" s="8">
        <f>'Data-Resource'!K5272</f>
        <v>18503154</v>
      </c>
      <c r="Y234" s="8">
        <f>'Data-Resource'!I5777</f>
        <v>2.2104627173592669E-3</v>
      </c>
      <c r="Z234" s="8">
        <f>'Data-Resource'!K5777</f>
        <v>2975492</v>
      </c>
      <c r="AA234" s="8">
        <f>'Data-Resource'!I6282</f>
        <v>-4.8195909860622253E-3</v>
      </c>
      <c r="AB234" s="8">
        <f>'Data-Resource'!K6282</f>
        <v>7976825</v>
      </c>
      <c r="AC234" s="8">
        <f>'Data-Resource'!I12342</f>
        <v>1.5967295292900176E-2</v>
      </c>
      <c r="AD234" s="8">
        <f>'Data-Resource'!K12342</f>
        <v>409037</v>
      </c>
      <c r="AE234" s="8">
        <f>'Data-Resource'!I10827</f>
        <v>4.1823503760180444E-3</v>
      </c>
      <c r="AF234" s="8">
        <f>'Data-Resource'!K10827</f>
        <v>91560</v>
      </c>
      <c r="AG234" s="8">
        <f>'Data-Resource'!I11332</f>
        <v>2.1969651515151612E-2</v>
      </c>
      <c r="AH234" s="8">
        <f>'Data-Resource'!K11332</f>
        <v>276322</v>
      </c>
      <c r="AI234" s="8">
        <f>'Data-Resource'!I8302</f>
        <v>-3.3734879518072358E-2</v>
      </c>
      <c r="AJ234" s="8">
        <f>'Data-Resource'!K8302</f>
        <v>304438</v>
      </c>
      <c r="AK234" s="8">
        <f>'Data-Resource'!I8807</f>
        <v>-5.4086179834837173E-3</v>
      </c>
      <c r="AL234" s="8">
        <f>'Data-Resource'!K8807</f>
        <v>150707</v>
      </c>
      <c r="AM234" s="8">
        <f>'Data-Resource'!I9312</f>
        <v>-6.4815680819105218E-3</v>
      </c>
      <c r="AN234" s="8">
        <f>'Data-Resource'!K9312</f>
        <v>7184623</v>
      </c>
      <c r="AO234" s="8">
        <f>'Data-Resource'!I9817</f>
        <v>9.8930802139038168E-3</v>
      </c>
      <c r="AP234" s="8">
        <f>'Data-Resource'!K9817</f>
        <v>726952</v>
      </c>
      <c r="AQ234" s="8">
        <f>'Data-Resource'!I10322</f>
        <v>5.9578552879533432E-3</v>
      </c>
      <c r="AR234" s="8">
        <f>'Data-Resource'!K10322</f>
        <v>557787</v>
      </c>
    </row>
    <row r="235" spans="1:44" x14ac:dyDescent="0.3">
      <c r="A235" s="8" t="str">
        <f>'Data-Resource'!B223</f>
        <v>11-14-2019</v>
      </c>
      <c r="B235" s="8">
        <f>'Data-Resource'!I14868</f>
        <v>-1.3713560647665892E-3</v>
      </c>
      <c r="C235" s="8">
        <f>'Data-Resource'!I11838</f>
        <v>-3.4082395727251004E-2</v>
      </c>
      <c r="D235" s="8">
        <f>'Data-Resource'!K11838</f>
        <v>7728889</v>
      </c>
      <c r="E235" s="8">
        <f>'Data-Resource'!I728</f>
        <v>-4.129151744650666E-3</v>
      </c>
      <c r="F235" s="8">
        <f>'Data-Resource'!K728</f>
        <v>582149</v>
      </c>
      <c r="G235" s="8">
        <f>'Data-Resource'!I1233</f>
        <v>1.6226655609579426E-3</v>
      </c>
      <c r="H235" s="8">
        <f>'Data-Resource'!K1233</f>
        <v>73934</v>
      </c>
      <c r="I235" s="8">
        <f>'Data-Resource'!I1738</f>
        <v>-2.067051016082554E-3</v>
      </c>
      <c r="J235" s="8">
        <f>'Data-Resource'!K1738</f>
        <v>766762</v>
      </c>
      <c r="K235" s="8">
        <f>'Data-Resource'!I2243</f>
        <v>4.4348639646676754E-3</v>
      </c>
      <c r="L235" s="8">
        <f>'Data-Resource'!K2243</f>
        <v>2032013</v>
      </c>
      <c r="M235" s="8">
        <f>'Data-Resource'!I2748</f>
        <v>-4.261221469852229E-4</v>
      </c>
      <c r="N235" s="8">
        <f>'Data-Resource'!K2748</f>
        <v>1815397</v>
      </c>
      <c r="O235" s="8">
        <f>'Data-Resource'!I3253</f>
        <v>-2.3730422852025236E-3</v>
      </c>
      <c r="P235" s="8">
        <f>'Data-Resource'!K3253</f>
        <v>398757</v>
      </c>
      <c r="Q235" s="8">
        <f>'Data-Resource'!I3758</f>
        <v>2.3212179770950446E-3</v>
      </c>
      <c r="R235" s="8">
        <f>'Data-Resource'!K3758</f>
        <v>1506830</v>
      </c>
      <c r="S235" s="8">
        <f>'Data-Resource'!I4263</f>
        <v>-3.24250051054085E-4</v>
      </c>
      <c r="T235" s="8">
        <f>'Data-Resource'!K4263</f>
        <v>629430</v>
      </c>
      <c r="U235" s="8">
        <f>'Data-Resource'!I4768</f>
        <v>4.0441397058824007E-3</v>
      </c>
      <c r="V235" s="8">
        <f>'Data-Resource'!K4768</f>
        <v>409606</v>
      </c>
      <c r="W235" s="8">
        <f>'Data-Resource'!I5273</f>
        <v>-1.4586466165413519E-2</v>
      </c>
      <c r="X235" s="8">
        <f>'Data-Resource'!K5273</f>
        <v>12094620</v>
      </c>
      <c r="Y235" s="8">
        <f>'Data-Resource'!I5778</f>
        <v>2.6385223500874394E-3</v>
      </c>
      <c r="Z235" s="8">
        <f>'Data-Resource'!K5778</f>
        <v>2829690</v>
      </c>
      <c r="AA235" s="8">
        <f>'Data-Resource'!I6283</f>
        <v>-8.0000000000000886E-3</v>
      </c>
      <c r="AB235" s="8">
        <f>'Data-Resource'!K6283</f>
        <v>9481023</v>
      </c>
      <c r="AC235" s="8">
        <f>'Data-Resource'!I12343</f>
        <v>9.1746757845005461E-4</v>
      </c>
      <c r="AD235" s="8">
        <f>'Data-Resource'!K12343</f>
        <v>608116</v>
      </c>
      <c r="AE235" s="8">
        <f>'Data-Resource'!I10828</f>
        <v>5.4166791666666421E-3</v>
      </c>
      <c r="AF235" s="8">
        <f>'Data-Resource'!K10828</f>
        <v>86550</v>
      </c>
      <c r="AG235" s="8">
        <f>'Data-Resource'!I11333</f>
        <v>0</v>
      </c>
      <c r="AH235" s="8">
        <f>'Data-Resource'!K11333</f>
        <v>323816</v>
      </c>
      <c r="AI235" s="8">
        <f>'Data-Resource'!I8303</f>
        <v>0</v>
      </c>
      <c r="AJ235" s="8">
        <f>'Data-Resource'!K8303</f>
        <v>411891</v>
      </c>
      <c r="AK235" s="8">
        <f>'Data-Resource'!I8808</f>
        <v>8.484812121212059E-3</v>
      </c>
      <c r="AL235" s="8">
        <f>'Data-Resource'!K8808</f>
        <v>119814</v>
      </c>
      <c r="AM235" s="8">
        <f>'Data-Resource'!I9313</f>
        <v>-4.4111612638488519E-3</v>
      </c>
      <c r="AN235" s="8">
        <f>'Data-Resource'!K9313</f>
        <v>4737437</v>
      </c>
      <c r="AO235" s="8">
        <f>'Data-Resource'!I9818</f>
        <v>1.3213530864908121E-3</v>
      </c>
      <c r="AP235" s="8">
        <f>'Data-Resource'!K9818</f>
        <v>588205</v>
      </c>
      <c r="AQ235" s="8">
        <f>'Data-Resource'!I10323</f>
        <v>-2.9263795688409672E-2</v>
      </c>
      <c r="AR235" s="8">
        <f>'Data-Resource'!K10323</f>
        <v>1028425</v>
      </c>
    </row>
    <row r="236" spans="1:44" x14ac:dyDescent="0.3">
      <c r="A236" s="8" t="str">
        <f>'Data-Resource'!B224</f>
        <v>11-15-2019</v>
      </c>
      <c r="B236" s="8">
        <f>'Data-Resource'!I14869</f>
        <v>-1.5058175264272991E-3</v>
      </c>
      <c r="C236" s="8">
        <f>'Data-Resource'!I11839</f>
        <v>-8.8666920251852296E-3</v>
      </c>
      <c r="D236" s="8">
        <f>'Data-Resource'!K11839</f>
        <v>3890239</v>
      </c>
      <c r="E236" s="8">
        <f>'Data-Resource'!I729</f>
        <v>-1.6796640913697241E-3</v>
      </c>
      <c r="F236" s="8">
        <f>'Data-Resource'!K729</f>
        <v>644604</v>
      </c>
      <c r="G236" s="8">
        <f>'Data-Resource'!I1234</f>
        <v>-4.6715255474451423E-3</v>
      </c>
      <c r="H236" s="8">
        <f>'Data-Resource'!K1234</f>
        <v>54692</v>
      </c>
      <c r="I236" s="8">
        <f>'Data-Resource'!I1739</f>
        <v>-6.8490410958903041E-4</v>
      </c>
      <c r="J236" s="8">
        <f>'Data-Resource'!K1739</f>
        <v>1074068</v>
      </c>
      <c r="K236" s="8">
        <f>'Data-Resource'!I2244</f>
        <v>-1.4187234042552092E-4</v>
      </c>
      <c r="L236" s="8">
        <f>'Data-Resource'!K2244</f>
        <v>2551647</v>
      </c>
      <c r="M236" s="8">
        <f>'Data-Resource'!I2749</f>
        <v>-4.3822166916089988E-3</v>
      </c>
      <c r="N236" s="8">
        <f>'Data-Resource'!K2749</f>
        <v>2316728</v>
      </c>
      <c r="O236" s="8">
        <f>'Data-Resource'!I3254</f>
        <v>4.7306529251851212E-4</v>
      </c>
      <c r="P236" s="8">
        <f>'Data-Resource'!K3254</f>
        <v>338093</v>
      </c>
      <c r="Q236" s="8">
        <f>'Data-Resource'!I3759</f>
        <v>8.9322507637332495E-3</v>
      </c>
      <c r="R236" s="8">
        <f>'Data-Resource'!K3759</f>
        <v>1851755</v>
      </c>
      <c r="S236" s="8">
        <f>'Data-Resource'!I4264</f>
        <v>4.6668973661642297E-3</v>
      </c>
      <c r="T236" s="8">
        <f>'Data-Resource'!K4264</f>
        <v>606169</v>
      </c>
      <c r="U236" s="8">
        <f>'Data-Resource'!I4769</f>
        <v>-2.9090472727272376E-3</v>
      </c>
      <c r="V236" s="8">
        <f>'Data-Resource'!K4769</f>
        <v>516386</v>
      </c>
      <c r="W236" s="8">
        <f>'Data-Resource'!I5274</f>
        <v>-3.7878787878787073E-3</v>
      </c>
      <c r="X236" s="8">
        <f>'Data-Resource'!K5274</f>
        <v>11907248</v>
      </c>
      <c r="Y236" s="8">
        <f>'Data-Resource'!I5779</f>
        <v>-1.3089586588434766E-3</v>
      </c>
      <c r="Z236" s="8">
        <f>'Data-Resource'!K5779</f>
        <v>3291212</v>
      </c>
      <c r="AA236" s="8">
        <f>'Data-Resource'!I6284</f>
        <v>-2.3637557452395484E-3</v>
      </c>
      <c r="AB236" s="8">
        <f>'Data-Resource'!K6284</f>
        <v>12483791</v>
      </c>
      <c r="AC236" s="8">
        <f>'Data-Resource'!I12344</f>
        <v>-7.5350614241378759E-3</v>
      </c>
      <c r="AD236" s="8">
        <f>'Data-Resource'!K12344</f>
        <v>459997</v>
      </c>
      <c r="AE236" s="8">
        <f>'Data-Resource'!I10829</f>
        <v>-8.2541063773746261E-4</v>
      </c>
      <c r="AF236" s="8">
        <f>'Data-Resource'!K10829</f>
        <v>114708</v>
      </c>
      <c r="AG236" s="8">
        <f>'Data-Resource'!I11334</f>
        <v>8.9753031854989777E-3</v>
      </c>
      <c r="AH236" s="8">
        <f>'Data-Resource'!K11334</f>
        <v>243237</v>
      </c>
      <c r="AI236" s="8">
        <f>'Data-Resource'!I8304</f>
        <v>6.165290145825464E-3</v>
      </c>
      <c r="AJ236" s="8">
        <f>'Data-Resource'!K8304</f>
        <v>297165</v>
      </c>
      <c r="AK236" s="8">
        <f>'Data-Resource'!I8809</f>
        <v>7.7797004986343314E-3</v>
      </c>
      <c r="AL236" s="8">
        <f>'Data-Resource'!K8809</f>
        <v>130680</v>
      </c>
      <c r="AM236" s="8">
        <f>'Data-Resource'!I9314</f>
        <v>1.1224489795917502E-3</v>
      </c>
      <c r="AN236" s="8">
        <f>'Data-Resource'!K9314</f>
        <v>5802004</v>
      </c>
      <c r="AO236" s="8">
        <f>'Data-Resource'!I9819</f>
        <v>-1.098904204116047E-2</v>
      </c>
      <c r="AP236" s="8">
        <f>'Data-Resource'!K9819</f>
        <v>862577</v>
      </c>
      <c r="AQ236" s="8">
        <f>'Data-Resource'!I10324</f>
        <v>2.0793921905654277E-2</v>
      </c>
      <c r="AR236" s="8">
        <f>'Data-Resource'!K10324</f>
        <v>770765</v>
      </c>
    </row>
    <row r="237" spans="1:44" x14ac:dyDescent="0.3">
      <c r="A237" s="8" t="str">
        <f>'Data-Resource'!B225</f>
        <v>11-18-2019</v>
      </c>
      <c r="B237" s="8">
        <f>'Data-Resource'!I14870</f>
        <v>-3.6791874191196687E-3</v>
      </c>
      <c r="C237" s="8">
        <f>'Data-Resource'!I11840</f>
        <v>3.2532920216886176E-2</v>
      </c>
      <c r="D237" s="8">
        <f>'Data-Resource'!K11840</f>
        <v>4912662</v>
      </c>
      <c r="E237" s="8">
        <f>'Data-Resource'!I730</f>
        <v>-2.2094495544590282E-3</v>
      </c>
      <c r="F237" s="8">
        <f>'Data-Resource'!K730</f>
        <v>471228</v>
      </c>
      <c r="G237" s="8">
        <f>'Data-Resource'!I1235</f>
        <v>-1.5533375308715442E-2</v>
      </c>
      <c r="H237" s="8">
        <f>'Data-Resource'!K1235</f>
        <v>65763</v>
      </c>
      <c r="I237" s="8">
        <f>'Data-Resource'!I1740</f>
        <v>-3.1999862857142731E-3</v>
      </c>
      <c r="J237" s="8">
        <f>'Data-Resource'!K1740</f>
        <v>660335</v>
      </c>
      <c r="K237" s="8">
        <f>'Data-Resource'!I2245</f>
        <v>-9.0780000000001311E-3</v>
      </c>
      <c r="L237" s="8">
        <f>'Data-Resource'!K2245</f>
        <v>1700706</v>
      </c>
      <c r="M237" s="8">
        <f>'Data-Resource'!I2750</f>
        <v>-3.5460992907801149E-3</v>
      </c>
      <c r="N237" s="8">
        <f>'Data-Resource'!K2750</f>
        <v>1936937</v>
      </c>
      <c r="O237" s="8">
        <f>'Data-Resource'!I3255</f>
        <v>9.4249766149843766E-4</v>
      </c>
      <c r="P237" s="8">
        <f>'Data-Resource'!K3255</f>
        <v>390325</v>
      </c>
      <c r="Q237" s="8">
        <f>'Data-Resource'!I3760</f>
        <v>-2.152695518749892E-2</v>
      </c>
      <c r="R237" s="8">
        <f>'Data-Resource'!K3760</f>
        <v>1471946</v>
      </c>
      <c r="S237" s="8">
        <f>'Data-Resource'!I4265</f>
        <v>-1.694640314862356E-2</v>
      </c>
      <c r="T237" s="8">
        <f>'Data-Resource'!K4265</f>
        <v>492121</v>
      </c>
      <c r="U237" s="8">
        <f>'Data-Resource'!I4770</f>
        <v>1.8181818181817939E-3</v>
      </c>
      <c r="V237" s="8">
        <f>'Data-Resource'!K4770</f>
        <v>495799</v>
      </c>
      <c r="W237" s="8">
        <f>'Data-Resource'!I5275</f>
        <v>8.8414634146342635E-3</v>
      </c>
      <c r="X237" s="8">
        <f>'Data-Resource'!K5275</f>
        <v>9742418</v>
      </c>
      <c r="Y237" s="8">
        <f>'Data-Resource'!I5780</f>
        <v>-5.1027558012978905E-3</v>
      </c>
      <c r="Z237" s="8">
        <f>'Data-Resource'!K5780</f>
        <v>1891179</v>
      </c>
      <c r="AA237" s="8">
        <f>'Data-Resource'!I6285</f>
        <v>-3.9437360326009558E-4</v>
      </c>
      <c r="AB237" s="8">
        <f>'Data-Resource'!K6285</f>
        <v>11510994</v>
      </c>
      <c r="AC237" s="8">
        <f>'Data-Resource'!I12345</f>
        <v>6.944421135545816E-3</v>
      </c>
      <c r="AD237" s="8">
        <f>'Data-Resource'!K12345</f>
        <v>368027</v>
      </c>
      <c r="AE237" s="8">
        <f>'Data-Resource'!I10830</f>
        <v>-2.4854640220081385E-3</v>
      </c>
      <c r="AF237" s="8">
        <f>'Data-Resource'!K10830</f>
        <v>147473</v>
      </c>
      <c r="AG237" s="8">
        <f>'Data-Resource'!I11335</f>
        <v>0</v>
      </c>
      <c r="AH237" s="8">
        <f>'Data-Resource'!K11335</f>
        <v>302916</v>
      </c>
      <c r="AI237" s="8">
        <f>'Data-Resource'!I8305</f>
        <v>5.1435469583460909E-2</v>
      </c>
      <c r="AJ237" s="8">
        <f>'Data-Resource'!K8305</f>
        <v>592552</v>
      </c>
      <c r="AK237" s="8">
        <f>'Data-Resource'!I8810</f>
        <v>-4.7675982461096523E-3</v>
      </c>
      <c r="AL237" s="8">
        <f>'Data-Resource'!K8810</f>
        <v>139512</v>
      </c>
      <c r="AM237" s="8">
        <f>'Data-Resource'!I9315</f>
        <v>-7.3476885396467047E-3</v>
      </c>
      <c r="AN237" s="8">
        <f>'Data-Resource'!K9315</f>
        <v>6025036</v>
      </c>
      <c r="AO237" s="8">
        <f>'Data-Resource'!I9820</f>
        <v>-7.603550198272831E-3</v>
      </c>
      <c r="AP237" s="8">
        <f>'Data-Resource'!K9820</f>
        <v>473924</v>
      </c>
      <c r="AQ237" s="8">
        <f>'Data-Resource'!I10325</f>
        <v>-1.3850507464899168E-3</v>
      </c>
      <c r="AR237" s="8">
        <f>'Data-Resource'!K10325</f>
        <v>316622</v>
      </c>
    </row>
    <row r="238" spans="1:44" x14ac:dyDescent="0.3">
      <c r="A238" s="8" t="str">
        <f>'Data-Resource'!B226</f>
        <v>11-19-2019</v>
      </c>
      <c r="B238" s="8">
        <f>'Data-Resource'!I14871</f>
        <v>-1.0698791193788377E-3</v>
      </c>
      <c r="C238" s="8">
        <f>'Data-Resource'!I11841</f>
        <v>-7.8888426788562092E-3</v>
      </c>
      <c r="D238" s="8">
        <f>'Data-Resource'!K11841</f>
        <v>4513654</v>
      </c>
      <c r="E238" s="8">
        <f>'Data-Resource'!I731</f>
        <v>2.0249925914950758E-3</v>
      </c>
      <c r="F238" s="8">
        <f>'Data-Resource'!K731</f>
        <v>493404</v>
      </c>
      <c r="G238" s="8">
        <f>'Data-Resource'!I1236</f>
        <v>-1.1816027111492848E-3</v>
      </c>
      <c r="H238" s="8">
        <f>'Data-Resource'!K1236</f>
        <v>70640</v>
      </c>
      <c r="I238" s="8">
        <f>'Data-Resource'!I1741</f>
        <v>-1.3698767123288544E-3</v>
      </c>
      <c r="J238" s="8">
        <f>'Data-Resource'!K1741</f>
        <v>828955</v>
      </c>
      <c r="K238" s="8">
        <f>'Data-Resource'!I2246</f>
        <v>-6.97307557875659E-3</v>
      </c>
      <c r="L238" s="8">
        <f>'Data-Resource'!K2246</f>
        <v>2645786</v>
      </c>
      <c r="M238" s="8">
        <f>'Data-Resource'!I2751</f>
        <v>-1.5647367753312039E-3</v>
      </c>
      <c r="N238" s="8">
        <f>'Data-Resource'!K2751</f>
        <v>2337006</v>
      </c>
      <c r="O238" s="8">
        <f>'Data-Resource'!I3256</f>
        <v>-8.8826276451414964E-3</v>
      </c>
      <c r="P238" s="8">
        <f>'Data-Resource'!K3256</f>
        <v>289963</v>
      </c>
      <c r="Q238" s="8">
        <f>'Data-Resource'!I3761</f>
        <v>6.8049543105362523E-4</v>
      </c>
      <c r="R238" s="8">
        <f>'Data-Resource'!K3761</f>
        <v>1160623</v>
      </c>
      <c r="S238" s="8">
        <f>'Data-Resource'!I4266</f>
        <v>-8.0970040485837914E-4</v>
      </c>
      <c r="T238" s="8">
        <f>'Data-Resource'!K4266</f>
        <v>551963</v>
      </c>
      <c r="U238" s="8">
        <f>'Data-Resource'!I4771</f>
        <v>7.2468115942029209E-4</v>
      </c>
      <c r="V238" s="8">
        <f>'Data-Resource'!K4771</f>
        <v>461631</v>
      </c>
      <c r="W238" s="8">
        <f>'Data-Resource'!I5276</f>
        <v>-1.2737898995953853E-2</v>
      </c>
      <c r="X238" s="8">
        <f>'Data-Resource'!K5276</f>
        <v>9738605</v>
      </c>
      <c r="Y238" s="8">
        <f>'Data-Resource'!I5781</f>
        <v>9.2321808098529048E-3</v>
      </c>
      <c r="Z238" s="8">
        <f>'Data-Resource'!K5781</f>
        <v>2808218</v>
      </c>
      <c r="AA238" s="8">
        <f>'Data-Resource'!I6286</f>
        <v>-5.2507219742715114E-3</v>
      </c>
      <c r="AB238" s="8">
        <f>'Data-Resource'!K6286</f>
        <v>8366225</v>
      </c>
      <c r="AC238" s="8">
        <f>'Data-Resource'!I12346</f>
        <v>-2.0692034042810929E-3</v>
      </c>
      <c r="AD238" s="8">
        <f>'Data-Resource'!K12346</f>
        <v>330904</v>
      </c>
      <c r="AE238" s="8">
        <f>'Data-Resource'!I10831</f>
        <v>1.9818344588996846E-2</v>
      </c>
      <c r="AF238" s="8">
        <f>'Data-Resource'!K10831</f>
        <v>220411</v>
      </c>
      <c r="AG238" s="8">
        <f>'Data-Resource'!I11336</f>
        <v>-5.1698525186048413E-3</v>
      </c>
      <c r="AH238" s="8">
        <f>'Data-Resource'!K11336</f>
        <v>253149</v>
      </c>
      <c r="AI238" s="8">
        <f>'Data-Resource'!I8306</f>
        <v>-2.3595506943567702E-2</v>
      </c>
      <c r="AJ238" s="8">
        <f>'Data-Resource'!K8306</f>
        <v>335782</v>
      </c>
      <c r="AK238" s="8">
        <f>'Data-Resource'!I8811</f>
        <v>-4.1840824115226246E-3</v>
      </c>
      <c r="AL238" s="8">
        <f>'Data-Resource'!K8811</f>
        <v>138823</v>
      </c>
      <c r="AM238" s="8">
        <f>'Data-Resource'!I9316</f>
        <v>7.2681968262995719E-4</v>
      </c>
      <c r="AN238" s="8">
        <f>'Data-Resource'!K9316</f>
        <v>5991090</v>
      </c>
      <c r="AO238" s="8">
        <f>'Data-Resource'!I9821</f>
        <v>-5.2770448548811969E-3</v>
      </c>
      <c r="AP238" s="8">
        <f>'Data-Resource'!K9821</f>
        <v>638902</v>
      </c>
      <c r="AQ238" s="8">
        <f>'Data-Resource'!I10326</f>
        <v>-3.6832505282366631E-3</v>
      </c>
      <c r="AR238" s="8">
        <f>'Data-Resource'!K10326</f>
        <v>547269</v>
      </c>
    </row>
    <row r="239" spans="1:44" x14ac:dyDescent="0.3">
      <c r="A239" s="8" t="str">
        <f>'Data-Resource'!B227</f>
        <v>11-20-2019</v>
      </c>
      <c r="B239" s="8">
        <f>'Data-Resource'!I14872</f>
        <v>2.3378073831885381E-3</v>
      </c>
      <c r="C239" s="8">
        <f>'Data-Resource'!I11842</f>
        <v>2.6605854298968651E-3</v>
      </c>
      <c r="D239" s="8">
        <f>'Data-Resource'!K11842</f>
        <v>4036339</v>
      </c>
      <c r="E239" s="8">
        <f>'Data-Resource'!I732</f>
        <v>2.5707382697351231E-3</v>
      </c>
      <c r="F239" s="8">
        <f>'Data-Resource'!K732</f>
        <v>365220</v>
      </c>
      <c r="G239" s="8">
        <f>'Data-Resource'!I1237</f>
        <v>-2.3619132672546878E-3</v>
      </c>
      <c r="H239" s="8">
        <f>'Data-Resource'!K1237</f>
        <v>49967</v>
      </c>
      <c r="I239" s="8">
        <f>'Data-Resource'!I1742</f>
        <v>-6.8804587155961308E-4</v>
      </c>
      <c r="J239" s="8">
        <f>'Data-Resource'!K1742</f>
        <v>833092</v>
      </c>
      <c r="K239" s="8">
        <f>'Data-Resource'!I2247</f>
        <v>1.1511079136690945E-3</v>
      </c>
      <c r="L239" s="8">
        <f>'Data-Resource'!K2247</f>
        <v>2726729</v>
      </c>
      <c r="M239" s="8">
        <f>'Data-Resource'!I2752</f>
        <v>-1.4957194371389999E-2</v>
      </c>
      <c r="N239" s="8">
        <f>'Data-Resource'!K2752</f>
        <v>2869350</v>
      </c>
      <c r="O239" s="8">
        <f>'Data-Resource'!I3257</f>
        <v>-4.2493389188038213E-3</v>
      </c>
      <c r="P239" s="8">
        <f>'Data-Resource'!K3257</f>
        <v>247900</v>
      </c>
      <c r="Q239" s="8">
        <f>'Data-Resource'!I3762</f>
        <v>1.6393853130894714E-3</v>
      </c>
      <c r="R239" s="8">
        <f>'Data-Resource'!K3762</f>
        <v>1060253</v>
      </c>
      <c r="S239" s="8">
        <f>'Data-Resource'!I4267</f>
        <v>-1.1869910569105638E-2</v>
      </c>
      <c r="T239" s="8">
        <f>'Data-Resource'!K4267</f>
        <v>671349</v>
      </c>
      <c r="U239" s="8">
        <f>'Data-Resource'!I4772</f>
        <v>-1.8142234728397285E-3</v>
      </c>
      <c r="V239" s="8">
        <f>'Data-Resource'!K4772</f>
        <v>482979</v>
      </c>
      <c r="W239" s="8">
        <f>'Data-Resource'!I5277</f>
        <v>1.3359950859950951E-2</v>
      </c>
      <c r="X239" s="8">
        <f>'Data-Resource'!K5277</f>
        <v>10491393</v>
      </c>
      <c r="Y239" s="8">
        <f>'Data-Resource'!I5782</f>
        <v>-4.6674447102520878E-3</v>
      </c>
      <c r="Z239" s="8">
        <f>'Data-Resource'!K5782</f>
        <v>2207568</v>
      </c>
      <c r="AA239" s="8">
        <f>'Data-Resource'!I6287</f>
        <v>-2.3784355179703987E-3</v>
      </c>
      <c r="AB239" s="8">
        <f>'Data-Resource'!K6287</f>
        <v>8222629</v>
      </c>
      <c r="AC239" s="8">
        <f>'Data-Resource'!I12347</f>
        <v>1.7335259848266166E-3</v>
      </c>
      <c r="AD239" s="8">
        <f>'Data-Resource'!K12347</f>
        <v>481159</v>
      </c>
      <c r="AE239" s="8">
        <f>'Data-Resource'!I10832</f>
        <v>-8.5469720213305483E-3</v>
      </c>
      <c r="AF239" s="8">
        <f>'Data-Resource'!K10832</f>
        <v>212811</v>
      </c>
      <c r="AG239" s="8">
        <f>'Data-Resource'!I11337</f>
        <v>6.706483061296062E-3</v>
      </c>
      <c r="AH239" s="8">
        <f>'Data-Resource'!K11337</f>
        <v>354824</v>
      </c>
      <c r="AI239" s="8">
        <f>'Data-Resource'!I8307</f>
        <v>2.3040897290269808E-3</v>
      </c>
      <c r="AJ239" s="8">
        <f>'Data-Resource'!K8307</f>
        <v>297243</v>
      </c>
      <c r="AK239" s="8">
        <f>'Data-Resource'!I8812</f>
        <v>1.7857321428570868E-3</v>
      </c>
      <c r="AL239" s="8">
        <f>'Data-Resource'!K8812</f>
        <v>148135</v>
      </c>
      <c r="AM239" s="8">
        <f>'Data-Resource'!I9317</f>
        <v>4.9343834611224845E-3</v>
      </c>
      <c r="AN239" s="8">
        <f>'Data-Resource'!K9317</f>
        <v>5661378</v>
      </c>
      <c r="AO239" s="8">
        <f>'Data-Resource'!I9822</f>
        <v>-8.0146409195180673E-4</v>
      </c>
      <c r="AP239" s="8">
        <f>'Data-Resource'!K9822</f>
        <v>545769</v>
      </c>
      <c r="AQ239" s="8">
        <f>'Data-Resource'!I10327</f>
        <v>-2.7751619384858411E-3</v>
      </c>
      <c r="AR239" s="8">
        <f>'Data-Resource'!K10327</f>
        <v>404265</v>
      </c>
    </row>
    <row r="240" spans="1:44" x14ac:dyDescent="0.3">
      <c r="A240" s="8" t="str">
        <f>'Data-Resource'!B228</f>
        <v>11-21-2019</v>
      </c>
      <c r="B240" s="8">
        <f>'Data-Resource'!I14873</f>
        <v>4.181013529007056E-3</v>
      </c>
      <c r="C240" s="8">
        <f>'Data-Resource'!I11843</f>
        <v>5.7209002944659942E-3</v>
      </c>
      <c r="D240" s="8">
        <f>'Data-Resource'!K11843</f>
        <v>3704693</v>
      </c>
      <c r="E240" s="8">
        <f>'Data-Resource'!I733</f>
        <v>3.6764705882352893E-3</v>
      </c>
      <c r="F240" s="8">
        <f>'Data-Resource'!K733</f>
        <v>557479</v>
      </c>
      <c r="G240" s="8">
        <f>'Data-Resource'!I1238</f>
        <v>-5.3365031920619725E-3</v>
      </c>
      <c r="H240" s="8">
        <f>'Data-Resource'!K1238</f>
        <v>83556</v>
      </c>
      <c r="I240" s="8">
        <f>'Data-Resource'!I1743</f>
        <v>2.0723555718818914E-3</v>
      </c>
      <c r="J240" s="8">
        <f>'Data-Resource'!K1743</f>
        <v>850239</v>
      </c>
      <c r="K240" s="8">
        <f>'Data-Resource'!I2248</f>
        <v>6.5216956521739122E-3</v>
      </c>
      <c r="L240" s="8">
        <f>'Data-Resource'!K2248</f>
        <v>2684034</v>
      </c>
      <c r="M240" s="8">
        <f>'Data-Resource'!I2753</f>
        <v>-3.6363636363635548E-3</v>
      </c>
      <c r="N240" s="8">
        <f>'Data-Resource'!K2753</f>
        <v>3225866</v>
      </c>
      <c r="O240" s="8">
        <f>'Data-Resource'!I3258</f>
        <v>-9.4966758927822748E-3</v>
      </c>
      <c r="P240" s="8">
        <f>'Data-Resource'!K3258</f>
        <v>343147</v>
      </c>
      <c r="Q240" s="8">
        <f>'Data-Resource'!I3763</f>
        <v>3.818848881614826E-3</v>
      </c>
      <c r="R240" s="8">
        <f>'Data-Resource'!K3763</f>
        <v>1174463</v>
      </c>
      <c r="S240" s="8">
        <f>'Data-Resource'!I4268</f>
        <v>4.8132946058089933E-3</v>
      </c>
      <c r="T240" s="8">
        <f>'Data-Resource'!K4268</f>
        <v>523858</v>
      </c>
      <c r="U240" s="8">
        <f>'Data-Resource'!I4773</f>
        <v>-2.9217970601226918E-3</v>
      </c>
      <c r="V240" s="8">
        <f>'Data-Resource'!K4773</f>
        <v>549377</v>
      </c>
      <c r="W240" s="8">
        <f>'Data-Resource'!I5278</f>
        <v>1.7638036809816005E-2</v>
      </c>
      <c r="X240" s="8">
        <f>'Data-Resource'!K5278</f>
        <v>9057601</v>
      </c>
      <c r="Y240" s="8">
        <f>'Data-Resource'!I5783</f>
        <v>1.1791009927517074E-3</v>
      </c>
      <c r="Z240" s="8">
        <f>'Data-Resource'!K5783</f>
        <v>2606180</v>
      </c>
      <c r="AA240" s="8">
        <f>'Data-Resource'!I6288</f>
        <v>-2.7810885975367051E-3</v>
      </c>
      <c r="AB240" s="8">
        <f>'Data-Resource'!K6288</f>
        <v>10244944</v>
      </c>
      <c r="AC240" s="8">
        <f>'Data-Resource'!I12348</f>
        <v>8.2452676808732316E-3</v>
      </c>
      <c r="AD240" s="8">
        <f>'Data-Resource'!K12348</f>
        <v>329521</v>
      </c>
      <c r="AE240" s="8">
        <f>'Data-Resource'!I10833</f>
        <v>-2.1810711934156388E-2</v>
      </c>
      <c r="AF240" s="8">
        <f>'Data-Resource'!K10833</f>
        <v>263614</v>
      </c>
      <c r="AG240" s="8">
        <f>'Data-Resource'!I11338</f>
        <v>-2.2305130111524652E-3</v>
      </c>
      <c r="AH240" s="8">
        <f>'Data-Resource'!K11338</f>
        <v>232855</v>
      </c>
      <c r="AI240" s="8">
        <f>'Data-Resource'!I8308</f>
        <v>1.8390747126436943E-2</v>
      </c>
      <c r="AJ240" s="8">
        <f>'Data-Resource'!K8308</f>
        <v>421781</v>
      </c>
      <c r="AK240" s="8">
        <f>'Data-Resource'!I8813</f>
        <v>2.3895401095414583E-3</v>
      </c>
      <c r="AL240" s="8">
        <f>'Data-Resource'!K8813</f>
        <v>110193</v>
      </c>
      <c r="AM240" s="8">
        <f>'Data-Resource'!I9318</f>
        <v>-1.058477984758637E-3</v>
      </c>
      <c r="AN240" s="8">
        <f>'Data-Resource'!K9318</f>
        <v>6148936</v>
      </c>
      <c r="AO240" s="8">
        <f>'Data-Resource'!I9823</f>
        <v>8.620640885108494E-3</v>
      </c>
      <c r="AP240" s="8">
        <f>'Data-Resource'!K9823</f>
        <v>1093325</v>
      </c>
      <c r="AQ240" s="8">
        <f>'Data-Resource'!I10328</f>
        <v>-1.3979589543907599E-3</v>
      </c>
      <c r="AR240" s="8">
        <f>'Data-Resource'!K10328</f>
        <v>393534</v>
      </c>
    </row>
    <row r="241" spans="1:44" x14ac:dyDescent="0.3">
      <c r="A241" s="8" t="str">
        <f>'Data-Resource'!B229</f>
        <v>11-22-2019</v>
      </c>
      <c r="B241" s="8">
        <f>'Data-Resource'!I14874</f>
        <v>1.3776561317822554E-3</v>
      </c>
      <c r="C241" s="8">
        <f>'Data-Resource'!I11844</f>
        <v>1.8982156416096809E-3</v>
      </c>
      <c r="D241" s="8">
        <f>'Data-Resource'!K11844</f>
        <v>2983693</v>
      </c>
      <c r="E241" s="8">
        <f>'Data-Resource'!I734</f>
        <v>-2.0105575731188979E-3</v>
      </c>
      <c r="F241" s="8">
        <f>'Data-Resource'!K734</f>
        <v>492051</v>
      </c>
      <c r="G241" s="8">
        <f>'Data-Resource'!I1239</f>
        <v>7.4832386073275337E-4</v>
      </c>
      <c r="H241" s="8">
        <f>'Data-Resource'!K1239</f>
        <v>63234</v>
      </c>
      <c r="I241" s="8">
        <f>'Data-Resource'!I1744</f>
        <v>3.6747956409021207E-3</v>
      </c>
      <c r="J241" s="8">
        <f>'Data-Resource'!K1744</f>
        <v>881548</v>
      </c>
      <c r="K241" s="8">
        <f>'Data-Resource'!I2249</f>
        <v>7.1812440261934867E-4</v>
      </c>
      <c r="L241" s="8">
        <f>'Data-Resource'!K2249</f>
        <v>2386929</v>
      </c>
      <c r="M241" s="8">
        <f>'Data-Resource'!I2754</f>
        <v>-7.2911925549354935E-4</v>
      </c>
      <c r="N241" s="8">
        <f>'Data-Resource'!K2754</f>
        <v>2428406</v>
      </c>
      <c r="O241" s="8">
        <f>'Data-Resource'!I3259</f>
        <v>-1.1472237313044671E-2</v>
      </c>
      <c r="P241" s="8">
        <f>'Data-Resource'!K3259</f>
        <v>420765</v>
      </c>
      <c r="Q241" s="8">
        <f>'Data-Resource'!I3764</f>
        <v>5.1567104042144728E-3</v>
      </c>
      <c r="R241" s="8">
        <f>'Data-Resource'!K3764</f>
        <v>1397188</v>
      </c>
      <c r="S241" s="8">
        <f>'Data-Resource'!I4269</f>
        <v>5.9504214876031723E-3</v>
      </c>
      <c r="T241" s="8">
        <f>'Data-Resource'!K4269</f>
        <v>462417</v>
      </c>
      <c r="U241" s="8">
        <f>'Data-Resource'!I4774</f>
        <v>-3.655189978320833E-4</v>
      </c>
      <c r="V241" s="8">
        <f>'Data-Resource'!K4774</f>
        <v>462909</v>
      </c>
      <c r="W241" s="8">
        <f>'Data-Resource'!I5279</f>
        <v>1.3485166317049318E-3</v>
      </c>
      <c r="X241" s="8">
        <f>'Data-Resource'!K5279</f>
        <v>13020623</v>
      </c>
      <c r="Y241" s="8">
        <f>'Data-Resource'!I5784</f>
        <v>-4.5508513050249253E-3</v>
      </c>
      <c r="Z241" s="8">
        <f>'Data-Resource'!K5784</f>
        <v>2923164</v>
      </c>
      <c r="AA241" s="8">
        <f>'Data-Resource'!I6289</f>
        <v>-2.6486558071775522E-4</v>
      </c>
      <c r="AB241" s="8">
        <f>'Data-Resource'!K6289</f>
        <v>8843706</v>
      </c>
      <c r="AC241" s="8">
        <f>'Data-Resource'!I12349</f>
        <v>3.3467973838015629E-3</v>
      </c>
      <c r="AD241" s="8">
        <f>'Data-Resource'!K12349</f>
        <v>554967</v>
      </c>
      <c r="AE241" s="8">
        <f>'Data-Resource'!I10834</f>
        <v>-2.1026072064431224E-3</v>
      </c>
      <c r="AF241" s="8">
        <f>'Data-Resource'!K10834</f>
        <v>170886</v>
      </c>
      <c r="AG241" s="8">
        <f>'Data-Resource'!I11339</f>
        <v>-8.9418482546005356E-3</v>
      </c>
      <c r="AH241" s="8">
        <f>'Data-Resource'!K11339</f>
        <v>377799</v>
      </c>
      <c r="AI241" s="8">
        <f>'Data-Resource'!I8309</f>
        <v>2.1372271013933103E-2</v>
      </c>
      <c r="AJ241" s="8">
        <f>'Data-Resource'!K8309</f>
        <v>382731</v>
      </c>
      <c r="AK241" s="8">
        <f>'Data-Resource'!I8814</f>
        <v>-1.1282625105081682E-2</v>
      </c>
      <c r="AL241" s="8">
        <f>'Data-Resource'!K8814</f>
        <v>125047</v>
      </c>
      <c r="AM241" s="8">
        <f>'Data-Resource'!I9319</f>
        <v>1.6961837006352082E-2</v>
      </c>
      <c r="AN241" s="8">
        <f>'Data-Resource'!K9319</f>
        <v>6613416</v>
      </c>
      <c r="AO241" s="8">
        <f>'Data-Resource'!I9824</f>
        <v>-8.0085423170014707E-3</v>
      </c>
      <c r="AP241" s="8">
        <f>'Data-Resource'!K9824</f>
        <v>801749</v>
      </c>
      <c r="AQ241" s="8">
        <f>'Data-Resource'!I10329</f>
        <v>-6.5238115603781042E-3</v>
      </c>
      <c r="AR241" s="8">
        <f>'Data-Resource'!K10329</f>
        <v>533546</v>
      </c>
    </row>
    <row r="242" spans="1:44" x14ac:dyDescent="0.3">
      <c r="A242" s="8" t="str">
        <f>'Data-Resource'!B230</f>
        <v>11-25-2019</v>
      </c>
      <c r="B242" s="8">
        <f>'Data-Resource'!I14875</f>
        <v>-7.9982579246760455E-5</v>
      </c>
      <c r="C242" s="8">
        <f>'Data-Resource'!I11845</f>
        <v>1.5500944593537049E-2</v>
      </c>
      <c r="D242" s="8">
        <f>'Data-Resource'!K11845</f>
        <v>2894182</v>
      </c>
      <c r="E242" s="8">
        <f>'Data-Resource'!I735</f>
        <v>3.6385664113830653E-4</v>
      </c>
      <c r="F242" s="8">
        <f>'Data-Resource'!K735</f>
        <v>384628</v>
      </c>
      <c r="G242" s="8">
        <f>'Data-Resource'!I1240</f>
        <v>3.2791923010458308E-3</v>
      </c>
      <c r="H242" s="8">
        <f>'Data-Resource'!K1240</f>
        <v>36593</v>
      </c>
      <c r="I242" s="8">
        <f>'Data-Resource'!I1745</f>
        <v>-5.4583214339325959E-3</v>
      </c>
      <c r="J242" s="8">
        <f>'Data-Resource'!K1745</f>
        <v>987327</v>
      </c>
      <c r="K242" s="8">
        <f>'Data-Resource'!I2250</f>
        <v>-5.6858708084115113E-3</v>
      </c>
      <c r="L242" s="8">
        <f>'Data-Resource'!K2250</f>
        <v>1353460</v>
      </c>
      <c r="M242" s="8">
        <f>'Data-Resource'!I2755</f>
        <v>6.0694511301785372E-3</v>
      </c>
      <c r="N242" s="8">
        <f>'Data-Resource'!K2755</f>
        <v>2216266</v>
      </c>
      <c r="O242" s="8">
        <f>'Data-Resource'!I3260</f>
        <v>2.4096385542169041E-3</v>
      </c>
      <c r="P242" s="8">
        <f>'Data-Resource'!K3260</f>
        <v>255578</v>
      </c>
      <c r="Q242" s="8">
        <f>'Data-Resource'!I3765</f>
        <v>-4.2953020134228106E-3</v>
      </c>
      <c r="R242" s="8">
        <f>'Data-Resource'!K3765</f>
        <v>754308</v>
      </c>
      <c r="S242" s="8">
        <f>'Data-Resource'!I4270</f>
        <v>6.8359702189770746E-3</v>
      </c>
      <c r="T242" s="8">
        <f>'Data-Resource'!K4270</f>
        <v>397480</v>
      </c>
      <c r="U242" s="8">
        <f>'Data-Resource'!I4775</f>
        <v>4.0146204379562459E-3</v>
      </c>
      <c r="V242" s="8">
        <f>'Data-Resource'!K4775</f>
        <v>314331</v>
      </c>
      <c r="W242" s="8">
        <f>'Data-Resource'!I5280</f>
        <v>-1.1407407407407449E-2</v>
      </c>
      <c r="X242" s="8">
        <f>'Data-Resource'!K5280</f>
        <v>8858720</v>
      </c>
      <c r="Y242" s="8">
        <f>'Data-Resource'!I5785</f>
        <v>-7.4625992076441305E-3</v>
      </c>
      <c r="Z242" s="8">
        <f>'Data-Resource'!K5785</f>
        <v>1581881</v>
      </c>
      <c r="AA242" s="8">
        <f>'Data-Resource'!I6290</f>
        <v>-2.1178027796161679E-3</v>
      </c>
      <c r="AB242" s="8">
        <f>'Data-Resource'!K6290</f>
        <v>6058437</v>
      </c>
      <c r="AC242" s="8">
        <f>'Data-Resource'!I12350</f>
        <v>2.1559702823839479E-2</v>
      </c>
      <c r="AD242" s="8">
        <f>'Data-Resource'!K12350</f>
        <v>331183</v>
      </c>
      <c r="AE242" s="8">
        <f>'Data-Resource'!I10835</f>
        <v>1.3019701477873897E-2</v>
      </c>
      <c r="AF242" s="8">
        <f>'Data-Resource'!K10835</f>
        <v>118978</v>
      </c>
      <c r="AG242" s="8">
        <f>'Data-Resource'!I11340</f>
        <v>1.7910402985074677E-2</v>
      </c>
      <c r="AH242" s="8">
        <f>'Data-Resource'!K11340</f>
        <v>266690</v>
      </c>
      <c r="AI242" s="8">
        <f>'Data-Resource'!I8310</f>
        <v>1.5317176404968613E-2</v>
      </c>
      <c r="AJ242" s="8">
        <f>'Data-Resource'!K8310</f>
        <v>930290</v>
      </c>
      <c r="AK242" s="8">
        <f>'Data-Resource'!I8815</f>
        <v>-2.9868579326234484E-3</v>
      </c>
      <c r="AL242" s="8">
        <f>'Data-Resource'!K8815</f>
        <v>98047</v>
      </c>
      <c r="AM242" s="8">
        <f>'Data-Resource'!I9320</f>
        <v>1.7150583737989288E-2</v>
      </c>
      <c r="AN242" s="8">
        <f>'Data-Resource'!K9320</f>
        <v>6483245</v>
      </c>
      <c r="AO242" s="8">
        <f>'Data-Resource'!I9825</f>
        <v>-6.6844919786097053E-3</v>
      </c>
      <c r="AP242" s="8">
        <f>'Data-Resource'!K9825</f>
        <v>527659</v>
      </c>
      <c r="AQ242" s="8">
        <f>'Data-Resource'!I10330</f>
        <v>-5.1330283689588066E-3</v>
      </c>
      <c r="AR242" s="8">
        <f>'Data-Resource'!K10330</f>
        <v>583657</v>
      </c>
    </row>
    <row r="243" spans="1:44" x14ac:dyDescent="0.3">
      <c r="A243" s="8" t="str">
        <f>'Data-Resource'!B231</f>
        <v>11-26-2019</v>
      </c>
      <c r="B243" s="8">
        <f>'Data-Resource'!I14876</f>
        <v>-1.5072319341736798E-3</v>
      </c>
      <c r="C243" s="8">
        <f>'Data-Resource'!I11846</f>
        <v>3.7081944274443783E-4</v>
      </c>
      <c r="D243" s="8">
        <f>'Data-Resource'!K11846</f>
        <v>7422191</v>
      </c>
      <c r="E243" s="8">
        <f>'Data-Resource'!I736</f>
        <v>1.0337235676290022E-2</v>
      </c>
      <c r="F243" s="8">
        <f>'Data-Resource'!K736</f>
        <v>617866</v>
      </c>
      <c r="G243" s="8">
        <f>'Data-Resource'!I1241</f>
        <v>9.08009073325328E-3</v>
      </c>
      <c r="H243" s="8">
        <f>'Data-Resource'!K1241</f>
        <v>56754</v>
      </c>
      <c r="I243" s="8">
        <f>'Data-Resource'!I1746</f>
        <v>-6.4044325781034044E-3</v>
      </c>
      <c r="J243" s="8">
        <f>'Data-Resource'!K1746</f>
        <v>1102093</v>
      </c>
      <c r="K243" s="8">
        <f>'Data-Resource'!I2251</f>
        <v>-8.7392689653608968E-3</v>
      </c>
      <c r="L243" s="8">
        <f>'Data-Resource'!K2251</f>
        <v>2531474</v>
      </c>
      <c r="M243" s="8">
        <f>'Data-Resource'!I2756</f>
        <v>-8.7593338420351562E-3</v>
      </c>
      <c r="N243" s="8">
        <f>'Data-Resource'!K2756</f>
        <v>2733184</v>
      </c>
      <c r="O243" s="8">
        <f>'Data-Resource'!I3261</f>
        <v>1.4409222178851615E-2</v>
      </c>
      <c r="P243" s="8">
        <f>'Data-Resource'!K3261</f>
        <v>465274</v>
      </c>
      <c r="Q243" s="8">
        <f>'Data-Resource'!I3766</f>
        <v>-1.2179160698805426E-3</v>
      </c>
      <c r="R243" s="8">
        <f>'Data-Resource'!K3766</f>
        <v>1221059</v>
      </c>
      <c r="S243" s="8">
        <f>'Data-Resource'!I4271</f>
        <v>-6.8159364949032771E-3</v>
      </c>
      <c r="T243" s="8">
        <f>'Data-Resource'!K4271</f>
        <v>561218</v>
      </c>
      <c r="U243" s="8">
        <f>'Data-Resource'!I4776</f>
        <v>5.4525625855493661E-3</v>
      </c>
      <c r="V243" s="8">
        <f>'Data-Resource'!K4776</f>
        <v>894551</v>
      </c>
      <c r="W243" s="8">
        <f>'Data-Resource'!I5281</f>
        <v>-1.138747377884328E-2</v>
      </c>
      <c r="X243" s="8">
        <f>'Data-Resource'!K5281</f>
        <v>9325159</v>
      </c>
      <c r="Y243" s="8">
        <f>'Data-Resource'!I5786</f>
        <v>-1.7694485402534432E-3</v>
      </c>
      <c r="Z243" s="8">
        <f>'Data-Resource'!K5786</f>
        <v>4073377</v>
      </c>
      <c r="AA243" s="8">
        <f>'Data-Resource'!I6291</f>
        <v>-1.8567639257294571E-3</v>
      </c>
      <c r="AB243" s="8">
        <f>'Data-Resource'!K6291</f>
        <v>13241276</v>
      </c>
      <c r="AC243" s="8">
        <f>'Data-Resource'!I12351</f>
        <v>-8.9354855117946726E-3</v>
      </c>
      <c r="AD243" s="8">
        <f>'Data-Resource'!K12351</f>
        <v>1198500</v>
      </c>
      <c r="AE243" s="8">
        <f>'Data-Resource'!I10836</f>
        <v>1.2852429678927418E-2</v>
      </c>
      <c r="AF243" s="8">
        <f>'Data-Resource'!K10836</f>
        <v>197501</v>
      </c>
      <c r="AG243" s="8">
        <f>'Data-Resource'!I11341</f>
        <v>1.9005774298076712E-2</v>
      </c>
      <c r="AH243" s="8">
        <f>'Data-Resource'!K11341</f>
        <v>642668</v>
      </c>
      <c r="AI243" s="8">
        <f>'Data-Resource'!I8311</f>
        <v>-1.277955203516754E-2</v>
      </c>
      <c r="AJ243" s="8">
        <f>'Data-Resource'!K8311</f>
        <v>552106</v>
      </c>
      <c r="AK243" s="8">
        <f>'Data-Resource'!I8816</f>
        <v>-4.1865850033478156E-3</v>
      </c>
      <c r="AL243" s="8">
        <f>'Data-Resource'!K8816</f>
        <v>731271</v>
      </c>
      <c r="AM243" s="8">
        <f>'Data-Resource'!I9321</f>
        <v>3.0384810126592334E-4</v>
      </c>
      <c r="AN243" s="8">
        <f>'Data-Resource'!K9321</f>
        <v>7723824</v>
      </c>
      <c r="AO243" s="8">
        <f>'Data-Resource'!I9826</f>
        <v>-2.1458906270136074E-3</v>
      </c>
      <c r="AP243" s="8">
        <f>'Data-Resource'!K9826</f>
        <v>679702</v>
      </c>
      <c r="AQ243" s="8">
        <f>'Data-Resource'!I10331</f>
        <v>6.5759043656901817E-3</v>
      </c>
      <c r="AR243" s="8">
        <f>'Data-Resource'!K10331</f>
        <v>802345</v>
      </c>
    </row>
    <row r="244" spans="1:44" x14ac:dyDescent="0.3">
      <c r="A244" s="8" t="str">
        <f>'Data-Resource'!B232</f>
        <v>11-27-2019</v>
      </c>
      <c r="B244" s="8">
        <f>'Data-Resource'!I14877</f>
        <v>-3.0242290499793927E-4</v>
      </c>
      <c r="C244" s="8">
        <f>'Data-Resource'!I11847</f>
        <v>-2.2099447513812512E-3</v>
      </c>
      <c r="D244" s="8">
        <f>'Data-Resource'!K11847</f>
        <v>2995168</v>
      </c>
      <c r="E244" s="8">
        <f>'Data-Resource'!I737</f>
        <v>9.6687985675917715E-3</v>
      </c>
      <c r="F244" s="8">
        <f>'Data-Resource'!K737</f>
        <v>493428</v>
      </c>
      <c r="G244" s="8">
        <f>'Data-Resource'!I1242</f>
        <v>-9.3194898517637674E-3</v>
      </c>
      <c r="H244" s="8">
        <f>'Data-Resource'!K1242</f>
        <v>64120</v>
      </c>
      <c r="I244" s="8">
        <f>'Data-Resource'!I1747</f>
        <v>3.2162279774748371E-3</v>
      </c>
      <c r="J244" s="8">
        <f>'Data-Resource'!K1747</f>
        <v>697354</v>
      </c>
      <c r="K244" s="8">
        <f>'Data-Resource'!I2252</f>
        <v>-9.2125952322932025E-3</v>
      </c>
      <c r="L244" s="8">
        <f>'Data-Resource'!K2252</f>
        <v>2120921</v>
      </c>
      <c r="M244" s="8">
        <f>'Data-Resource'!I2757</f>
        <v>4.75701291233902E-3</v>
      </c>
      <c r="N244" s="8">
        <f>'Data-Resource'!K2757</f>
        <v>2122498</v>
      </c>
      <c r="O244" s="8">
        <f>'Data-Resource'!I3262</f>
        <v>-3.7718150748190307E-3</v>
      </c>
      <c r="P244" s="8">
        <f>'Data-Resource'!K3262</f>
        <v>241823</v>
      </c>
      <c r="Q244" s="8">
        <f>'Data-Resource'!I3767</f>
        <v>9.8634776418463598E-3</v>
      </c>
      <c r="R244" s="8">
        <f>'Data-Resource'!K3767</f>
        <v>1166247</v>
      </c>
      <c r="S244" s="8">
        <f>'Data-Resource'!I4272</f>
        <v>-1.1091183874787499E-2</v>
      </c>
      <c r="T244" s="8">
        <f>'Data-Resource'!K4272</f>
        <v>511272</v>
      </c>
      <c r="U244" s="8">
        <f>'Data-Resource'!I4777</f>
        <v>5.7741103044220386E-3</v>
      </c>
      <c r="V244" s="8">
        <f>'Data-Resource'!K4777</f>
        <v>420543</v>
      </c>
      <c r="W244" s="8">
        <f>'Data-Resource'!I5282</f>
        <v>9.0730379555420543E-3</v>
      </c>
      <c r="X244" s="8">
        <f>'Data-Resource'!K5282</f>
        <v>11289725</v>
      </c>
      <c r="Y244" s="8">
        <f>'Data-Resource'!I5787</f>
        <v>-6.7746684307903151E-3</v>
      </c>
      <c r="Z244" s="8">
        <f>'Data-Resource'!K5787</f>
        <v>2104479</v>
      </c>
      <c r="AA244" s="8">
        <f>'Data-Resource'!I6292</f>
        <v>1.3287270794578769E-2</v>
      </c>
      <c r="AB244" s="8">
        <f>'Data-Resource'!K6292</f>
        <v>13829992</v>
      </c>
      <c r="AC244" s="8">
        <f>'Data-Resource'!I12352</f>
        <v>-1.341151748398416E-2</v>
      </c>
      <c r="AD244" s="8">
        <f>'Data-Resource'!K12352</f>
        <v>556058</v>
      </c>
      <c r="AE244" s="8">
        <f>'Data-Resource'!I10837</f>
        <v>-9.3686476578412024E-3</v>
      </c>
      <c r="AF244" s="8">
        <f>'Data-Resource'!K10837</f>
        <v>120252</v>
      </c>
      <c r="AG244" s="8">
        <f>'Data-Resource'!I11342</f>
        <v>6.4515698924731361E-3</v>
      </c>
      <c r="AH244" s="8">
        <f>'Data-Resource'!K11342</f>
        <v>315538</v>
      </c>
      <c r="AI244" s="8">
        <f>'Data-Resource'!I8312</f>
        <v>-5.3995680345571206E-3</v>
      </c>
      <c r="AJ244" s="8">
        <f>'Data-Resource'!K8312</f>
        <v>453915</v>
      </c>
      <c r="AK244" s="8">
        <f>'Data-Resource'!I8817</f>
        <v>1.6324136021431832E-2</v>
      </c>
      <c r="AL244" s="8">
        <f>'Data-Resource'!K8817</f>
        <v>131007</v>
      </c>
      <c r="AM244" s="8">
        <f>'Data-Resource'!I9322</f>
        <v>-1.0574067946925168E-2</v>
      </c>
      <c r="AN244" s="8">
        <f>'Data-Resource'!K9322</f>
        <v>5342639</v>
      </c>
      <c r="AO244" s="8">
        <f>'Data-Resource'!I9827</f>
        <v>-2.4064010695187491E-3</v>
      </c>
      <c r="AP244" s="8">
        <f>'Data-Resource'!K9827</f>
        <v>533873</v>
      </c>
      <c r="AQ244" s="8">
        <f>'Data-Resource'!I10332</f>
        <v>-7.4452770808360403E-3</v>
      </c>
      <c r="AR244" s="8">
        <f>'Data-Resource'!K10332</f>
        <v>350053</v>
      </c>
    </row>
    <row r="245" spans="1:44" x14ac:dyDescent="0.3">
      <c r="A245" s="8" t="str">
        <f>'Data-Resource'!B233</f>
        <v>11-28-2019</v>
      </c>
      <c r="B245" s="8">
        <f>'Data-Resource'!I14878</f>
        <v>-1.532555643139904E-4</v>
      </c>
      <c r="C245" s="8">
        <f>'Data-Resource'!I11848</f>
        <v>-7.3800738007393787E-4</v>
      </c>
      <c r="D245" s="8">
        <f>'Data-Resource'!K11848</f>
        <v>1531057</v>
      </c>
      <c r="E245" s="8">
        <f>'Data-Resource'!I738</f>
        <v>2.8455202456807503E-3</v>
      </c>
      <c r="F245" s="8">
        <f>'Data-Resource'!K738</f>
        <v>360716</v>
      </c>
      <c r="G245" s="8">
        <f>'Data-Resource'!I1243</f>
        <v>4.8120225563908032E-3</v>
      </c>
      <c r="H245" s="8">
        <f>'Data-Resource'!K1243</f>
        <v>30305</v>
      </c>
      <c r="I245" s="8">
        <f>'Data-Resource'!I1748</f>
        <v>4.5913681644898499E-3</v>
      </c>
      <c r="J245" s="8">
        <f>'Data-Resource'!K1748</f>
        <v>552714</v>
      </c>
      <c r="K245" s="8">
        <f>'Data-Resource'!I2253</f>
        <v>7.2784573775172014E-4</v>
      </c>
      <c r="L245" s="8">
        <f>'Data-Resource'!K2253</f>
        <v>1353756</v>
      </c>
      <c r="M245" s="8">
        <f>'Data-Resource'!I2758</f>
        <v>-6.6282418839122368E-3</v>
      </c>
      <c r="N245" s="8">
        <f>'Data-Resource'!K2758</f>
        <v>1701901</v>
      </c>
      <c r="O245" s="8">
        <f>'Data-Resource'!I3263</f>
        <v>-4.7396208530811368E-4</v>
      </c>
      <c r="P245" s="8">
        <f>'Data-Resource'!K3263</f>
        <v>115694</v>
      </c>
      <c r="Q245" s="8">
        <f>'Data-Resource'!I3768</f>
        <v>-1.2872069914935077E-2</v>
      </c>
      <c r="R245" s="8">
        <f>'Data-Resource'!K3768</f>
        <v>906092</v>
      </c>
      <c r="S245" s="8">
        <f>'Data-Resource'!I4273</f>
        <v>-8.2697652707547245E-4</v>
      </c>
      <c r="T245" s="8">
        <f>'Data-Resource'!K4273</f>
        <v>287263</v>
      </c>
      <c r="U245" s="8">
        <f>'Data-Resource'!I4778</f>
        <v>-3.2373884892086032E-3</v>
      </c>
      <c r="V245" s="8">
        <f>'Data-Resource'!K4778</f>
        <v>186203</v>
      </c>
      <c r="W245" s="8">
        <f>'Data-Resource'!I5283</f>
        <v>-7.1996400179990235E-3</v>
      </c>
      <c r="X245" s="8">
        <f>'Data-Resource'!K5283</f>
        <v>5205458</v>
      </c>
      <c r="Y245" s="8">
        <f>'Data-Resource'!I5788</f>
        <v>1.3365608159526549E-3</v>
      </c>
      <c r="Z245" s="8">
        <f>'Data-Resource'!K5788</f>
        <v>1202955</v>
      </c>
      <c r="AA245" s="8">
        <f>'Data-Resource'!I6293</f>
        <v>-5.2562417871238824E-4</v>
      </c>
      <c r="AB245" s="8">
        <f>'Data-Resource'!K6293</f>
        <v>4384133</v>
      </c>
      <c r="AC245" s="8">
        <f>'Data-Resource'!I12353</f>
        <v>3.0822375132929973E-3</v>
      </c>
      <c r="AD245" s="8">
        <f>'Data-Resource'!K12353</f>
        <v>215685</v>
      </c>
      <c r="AE245" s="8">
        <f>'Data-Resource'!I10838</f>
        <v>1.1993357998428147E-2</v>
      </c>
      <c r="AF245" s="8">
        <f>'Data-Resource'!K10838</f>
        <v>109639</v>
      </c>
      <c r="AG245" s="8">
        <f>'Data-Resource'!I11343</f>
        <v>-1.2091123239354686E-2</v>
      </c>
      <c r="AH245" s="8">
        <f>'Data-Resource'!K11343</f>
        <v>152700</v>
      </c>
      <c r="AI245" s="8">
        <f>'Data-Resource'!I8313</f>
        <v>-1.0799136069114242E-3</v>
      </c>
      <c r="AJ245" s="8">
        <f>'Data-Resource'!K8313</f>
        <v>447171</v>
      </c>
      <c r="AK245" s="8">
        <f>'Data-Resource'!I8818</f>
        <v>1.189042827390749E-3</v>
      </c>
      <c r="AL245" s="8">
        <f>'Data-Resource'!K8818</f>
        <v>75665</v>
      </c>
      <c r="AM245" s="8">
        <f>'Data-Resource'!I9323</f>
        <v>-7.6530102040817342E-3</v>
      </c>
      <c r="AN245" s="8">
        <f>'Data-Resource'!K9323</f>
        <v>3101632</v>
      </c>
      <c r="AO245" s="8">
        <f>'Data-Resource'!I9828</f>
        <v>1.0764101010266472E-3</v>
      </c>
      <c r="AP245" s="8">
        <f>'Data-Resource'!K9828</f>
        <v>369027</v>
      </c>
      <c r="AQ245" s="8">
        <f>'Data-Resource'!I10333</f>
        <v>-3.7523546670235799E-3</v>
      </c>
      <c r="AR245" s="8">
        <f>'Data-Resource'!K10333</f>
        <v>170502</v>
      </c>
    </row>
    <row r="246" spans="1:44" x14ac:dyDescent="0.3">
      <c r="A246" s="8" t="str">
        <f>'Data-Resource'!B234</f>
        <v>11-29-2019</v>
      </c>
      <c r="B246" s="8">
        <f>'Data-Resource'!I14879</f>
        <v>4.3348354420775391E-3</v>
      </c>
      <c r="C246" s="8">
        <f>'Data-Resource'!I11849</f>
        <v>-1.4842671063350983E-3</v>
      </c>
      <c r="D246" s="8">
        <f>'Data-Resource'!K11849</f>
        <v>2068769</v>
      </c>
      <c r="E246" s="8">
        <f>'Data-Resource'!I739</f>
        <v>4.4404973357016911E-3</v>
      </c>
      <c r="F246" s="8">
        <f>'Data-Resource'!K739</f>
        <v>561777</v>
      </c>
      <c r="G246" s="8">
        <f>'Data-Resource'!I1244</f>
        <v>3.9115765922735669E-3</v>
      </c>
      <c r="H246" s="8">
        <f>'Data-Resource'!K1244</f>
        <v>52411</v>
      </c>
      <c r="I246" s="8">
        <f>'Data-Resource'!I1749</f>
        <v>-2.066101899915935E-3</v>
      </c>
      <c r="J246" s="8">
        <f>'Data-Resource'!K1749</f>
        <v>967977</v>
      </c>
      <c r="K246" s="8">
        <f>'Data-Resource'!I2254</f>
        <v>-3.3600585840784679E-3</v>
      </c>
      <c r="L246" s="8">
        <f>'Data-Resource'!K2254</f>
        <v>2515796</v>
      </c>
      <c r="M246" s="8">
        <f>'Data-Resource'!I2759</f>
        <v>2.7732447008248476E-3</v>
      </c>
      <c r="N246" s="8">
        <f>'Data-Resource'!K2759</f>
        <v>1864627</v>
      </c>
      <c r="O246" s="8">
        <f>'Data-Resource'!I3264</f>
        <v>8.5755219221207036E-3</v>
      </c>
      <c r="P246" s="8">
        <f>'Data-Resource'!K3264</f>
        <v>197162</v>
      </c>
      <c r="Q246" s="8">
        <f>'Data-Resource'!I3769</f>
        <v>2.7360465864855734E-3</v>
      </c>
      <c r="R246" s="8">
        <f>'Data-Resource'!K3769</f>
        <v>823346</v>
      </c>
      <c r="S246" s="8">
        <f>'Data-Resource'!I4274</f>
        <v>-1.0842401820810652E-2</v>
      </c>
      <c r="T246" s="8">
        <f>'Data-Resource'!K4274</f>
        <v>631753</v>
      </c>
      <c r="U246" s="8">
        <f>'Data-Resource'!I4779</f>
        <v>8.3272552500828455E-3</v>
      </c>
      <c r="V246" s="8">
        <f>'Data-Resource'!K4779</f>
        <v>450857</v>
      </c>
      <c r="W246" s="8">
        <f>'Data-Resource'!I5284</f>
        <v>-6.9802731411230268E-3</v>
      </c>
      <c r="X246" s="8">
        <f>'Data-Resource'!K5284</f>
        <v>8129735</v>
      </c>
      <c r="Y246" s="8">
        <f>'Data-Resource'!I5789</f>
        <v>5.6462998129986324E-3</v>
      </c>
      <c r="Z246" s="8">
        <f>'Data-Resource'!K5789</f>
        <v>2234283</v>
      </c>
      <c r="AA246" s="8">
        <f>'Data-Resource'!I6294</f>
        <v>2.3684210526317222E-3</v>
      </c>
      <c r="AB246" s="8">
        <f>'Data-Resource'!K6294</f>
        <v>7778433</v>
      </c>
      <c r="AC246" s="8">
        <f>'Data-Resource'!I12354</f>
        <v>5.4819781973956764E-3</v>
      </c>
      <c r="AD246" s="8">
        <f>'Data-Resource'!K12354</f>
        <v>278131</v>
      </c>
      <c r="AE246" s="8">
        <f>'Data-Resource'!I10839</f>
        <v>1.1934131687242716E-2</v>
      </c>
      <c r="AF246" s="8">
        <f>'Data-Resource'!K10839</f>
        <v>186164</v>
      </c>
      <c r="AG246" s="8">
        <f>'Data-Resource'!I11344</f>
        <v>-1.2310006706299541E-2</v>
      </c>
      <c r="AH246" s="8">
        <f>'Data-Resource'!K11344</f>
        <v>268986</v>
      </c>
      <c r="AI246" s="8">
        <f>'Data-Resource'!I8314</f>
        <v>-2.060748261347695E-2</v>
      </c>
      <c r="AJ246" s="8">
        <f>'Data-Resource'!K8314</f>
        <v>327231</v>
      </c>
      <c r="AK246" s="8">
        <f>'Data-Resource'!I8819</f>
        <v>5.3698924091923044E-3</v>
      </c>
      <c r="AL246" s="8">
        <f>'Data-Resource'!K8819</f>
        <v>120109</v>
      </c>
      <c r="AM246" s="8">
        <f>'Data-Resource'!I9324</f>
        <v>1.9638242894056464E-3</v>
      </c>
      <c r="AN246" s="8">
        <f>'Data-Resource'!K9324</f>
        <v>3717491</v>
      </c>
      <c r="AO246" s="8">
        <f>'Data-Resource'!I9829</f>
        <v>1.1090007754719692E-2</v>
      </c>
      <c r="AP246" s="8">
        <f>'Data-Resource'!K9829</f>
        <v>851491</v>
      </c>
      <c r="AQ246" s="8">
        <f>'Data-Resource'!I10334</f>
        <v>2.8382498440374855E-3</v>
      </c>
      <c r="AR246" s="8">
        <f>'Data-Resource'!K10334</f>
        <v>307111</v>
      </c>
    </row>
    <row r="247" spans="1:44" x14ac:dyDescent="0.3">
      <c r="A247" s="8" t="str">
        <f>'Data-Resource'!B235</f>
        <v>12-2-2019</v>
      </c>
      <c r="B247" s="8">
        <f>'Data-Resource'!I14880</f>
        <v>-2.2634873083899474E-2</v>
      </c>
      <c r="C247" s="8">
        <f>'Data-Resource'!I11850</f>
        <v>-5.2141489757914321E-2</v>
      </c>
      <c r="D247" s="8">
        <f>'Data-Resource'!K11850</f>
        <v>8137123</v>
      </c>
      <c r="E247" s="8">
        <f>'Data-Resource'!I740</f>
        <v>-3.1514126760563511E-2</v>
      </c>
      <c r="F247" s="8">
        <f>'Data-Resource'!K740</f>
        <v>845570</v>
      </c>
      <c r="G247" s="8">
        <f>'Data-Resource'!I1245</f>
        <v>-2.7985670667357625E-2</v>
      </c>
      <c r="H247" s="8">
        <f>'Data-Resource'!K1245</f>
        <v>88493</v>
      </c>
      <c r="I247" s="8">
        <f>'Data-Resource'!I1750</f>
        <v>-1.8837542444407333E-2</v>
      </c>
      <c r="J247" s="8">
        <f>'Data-Resource'!K1750</f>
        <v>1326519</v>
      </c>
      <c r="K247" s="8">
        <f>'Data-Resource'!I2255</f>
        <v>-9.816820512820611E-3</v>
      </c>
      <c r="L247" s="8">
        <f>'Data-Resource'!K2255</f>
        <v>3140734</v>
      </c>
      <c r="M247" s="8">
        <f>'Data-Resource'!I2760</f>
        <v>-1.74520646465369E-2</v>
      </c>
      <c r="N247" s="8">
        <f>'Data-Resource'!K2760</f>
        <v>2975019</v>
      </c>
      <c r="O247" s="8">
        <f>'Data-Resource'!I3265</f>
        <v>-2.1759650570283319E-2</v>
      </c>
      <c r="P247" s="8">
        <f>'Data-Resource'!K3265</f>
        <v>417305</v>
      </c>
      <c r="Q247" s="8">
        <f>'Data-Resource'!I3770</f>
        <v>-2.0166167327512842E-2</v>
      </c>
      <c r="R247" s="8">
        <f>'Data-Resource'!K3770</f>
        <v>2001882</v>
      </c>
      <c r="S247" s="8">
        <f>'Data-Resource'!I4275</f>
        <v>-1.4174831610905219E-2</v>
      </c>
      <c r="T247" s="8">
        <f>'Data-Resource'!K4275</f>
        <v>751325</v>
      </c>
      <c r="U247" s="8">
        <f>'Data-Resource'!I4780</f>
        <v>-2.691065546132802E-2</v>
      </c>
      <c r="V247" s="8">
        <f>'Data-Resource'!K4780</f>
        <v>687079</v>
      </c>
      <c r="W247" s="8">
        <f>'Data-Resource'!I5285</f>
        <v>-1.5079969535415213E-2</v>
      </c>
      <c r="X247" s="8">
        <f>'Data-Resource'!K5285</f>
        <v>16626381</v>
      </c>
      <c r="Y247" s="8">
        <f>'Data-Resource'!I5790</f>
        <v>-1.915429441124818E-2</v>
      </c>
      <c r="Z247" s="8">
        <f>'Data-Resource'!K5790</f>
        <v>5015433</v>
      </c>
      <c r="AA247" s="8">
        <f>'Data-Resource'!I6295</f>
        <v>-2.575163398692816E-2</v>
      </c>
      <c r="AB247" s="8">
        <f>'Data-Resource'!K6295</f>
        <v>13205954</v>
      </c>
      <c r="AC247" s="8">
        <f>'Data-Resource'!I12355</f>
        <v>-1.8793206865318369E-2</v>
      </c>
      <c r="AD247" s="8">
        <f>'Data-Resource'!K12355</f>
        <v>459044</v>
      </c>
      <c r="AE247" s="8">
        <f>'Data-Resource'!I10840</f>
        <v>-2.4449878348407863E-2</v>
      </c>
      <c r="AF247" s="8">
        <f>'Data-Resource'!K10840</f>
        <v>286675</v>
      </c>
      <c r="AG247" s="8">
        <f>'Data-Resource'!I11345</f>
        <v>-2.5436045402497994E-2</v>
      </c>
      <c r="AH247" s="8">
        <f>'Data-Resource'!K11345</f>
        <v>454695</v>
      </c>
      <c r="AI247" s="8">
        <f>'Data-Resource'!I8315</f>
        <v>-3.0803025302530321E-2</v>
      </c>
      <c r="AJ247" s="8">
        <f>'Data-Resource'!K8315</f>
        <v>640739</v>
      </c>
      <c r="AK247" s="8">
        <f>'Data-Resource'!I8820</f>
        <v>-1.601430547991807E-2</v>
      </c>
      <c r="AL247" s="8">
        <f>'Data-Resource'!K8820</f>
        <v>153584</v>
      </c>
      <c r="AM247" s="8">
        <f>'Data-Resource'!I9325</f>
        <v>-1.8528049408131683E-2</v>
      </c>
      <c r="AN247" s="8">
        <f>'Data-Resource'!K9325</f>
        <v>6296908</v>
      </c>
      <c r="AO247" s="8">
        <f>'Data-Resource'!I9830</f>
        <v>-3.1669398309134858E-2</v>
      </c>
      <c r="AP247" s="8">
        <f>'Data-Resource'!K9830</f>
        <v>1275401</v>
      </c>
      <c r="AQ247" s="8">
        <f>'Data-Resource'!I10335</f>
        <v>-1.7428157938235319E-2</v>
      </c>
      <c r="AR247" s="8">
        <f>'Data-Resource'!K10335</f>
        <v>623523</v>
      </c>
    </row>
    <row r="248" spans="1:44" x14ac:dyDescent="0.3">
      <c r="A248" s="8" t="str">
        <f>'Data-Resource'!B236</f>
        <v>12-3-2019</v>
      </c>
      <c r="B248" s="8">
        <f>'Data-Resource'!I14881</f>
        <v>-3.8590347908671191E-3</v>
      </c>
      <c r="C248" s="8">
        <f>'Data-Resource'!I11851</f>
        <v>7.8431764705882735E-3</v>
      </c>
      <c r="D248" s="8">
        <f>'Data-Resource'!K11851</f>
        <v>3320833</v>
      </c>
      <c r="E248" s="8">
        <f>'Data-Resource'!I741</f>
        <v>5.604838427980683E-3</v>
      </c>
      <c r="F248" s="8">
        <f>'Data-Resource'!K741</f>
        <v>718508</v>
      </c>
      <c r="G248" s="8">
        <f>'Data-Resource'!I1246</f>
        <v>-4.3605576804185468E-2</v>
      </c>
      <c r="H248" s="8">
        <f>'Data-Resource'!K1246</f>
        <v>156387</v>
      </c>
      <c r="I248" s="8">
        <f>'Data-Resource'!I1751</f>
        <v>-5.5943916083916103E-3</v>
      </c>
      <c r="J248" s="8">
        <f>'Data-Resource'!K1751</f>
        <v>1031342</v>
      </c>
      <c r="K248" s="8">
        <f>'Data-Resource'!I2256</f>
        <v>-5.167665502687096E-3</v>
      </c>
      <c r="L248" s="8">
        <f>'Data-Resource'!K2256</f>
        <v>3233413</v>
      </c>
      <c r="M248" s="8">
        <f>'Data-Resource'!I2761</f>
        <v>3.7080985970957847E-3</v>
      </c>
      <c r="N248" s="8">
        <f>'Data-Resource'!K2761</f>
        <v>2302071</v>
      </c>
      <c r="O248" s="8">
        <f>'Data-Resource'!I3266</f>
        <v>9.1565975903614184E-3</v>
      </c>
      <c r="P248" s="8">
        <f>'Data-Resource'!K3266</f>
        <v>391382</v>
      </c>
      <c r="Q248" s="8">
        <f>'Data-Resource'!I3771</f>
        <v>-5.4016484238912218E-3</v>
      </c>
      <c r="R248" s="8">
        <f>'Data-Resource'!K3771</f>
        <v>1405688</v>
      </c>
      <c r="S248" s="8">
        <f>'Data-Resource'!I4276</f>
        <v>-4.9530402212304174E-3</v>
      </c>
      <c r="T248" s="8">
        <f>'Data-Resource'!K4276</f>
        <v>661911</v>
      </c>
      <c r="U248" s="8">
        <f>'Data-Resource'!I4781</f>
        <v>4.0410578674037467E-3</v>
      </c>
      <c r="V248" s="8">
        <f>'Data-Resource'!K4781</f>
        <v>390039</v>
      </c>
      <c r="W248" s="8">
        <f>'Data-Resource'!I5286</f>
        <v>-2.3445935523677207E-2</v>
      </c>
      <c r="X248" s="8">
        <f>'Data-Resource'!K5286</f>
        <v>13721057</v>
      </c>
      <c r="Y248" s="8">
        <f>'Data-Resource'!I5791</f>
        <v>-2.5456424841463553E-3</v>
      </c>
      <c r="Z248" s="8">
        <f>'Data-Resource'!K5791</f>
        <v>3338455</v>
      </c>
      <c r="AA248" s="8">
        <f>'Data-Resource'!I6296</f>
        <v>-3.6067325674592841E-3</v>
      </c>
      <c r="AB248" s="8">
        <f>'Data-Resource'!K6296</f>
        <v>11017685</v>
      </c>
      <c r="AC248" s="8">
        <f>'Data-Resource'!I12356</f>
        <v>7.8268878413187814E-3</v>
      </c>
      <c r="AD248" s="8">
        <f>'Data-Resource'!K12356</f>
        <v>493486</v>
      </c>
      <c r="AE248" s="8">
        <f>'Data-Resource'!I10841</f>
        <v>2.5217057260447824E-2</v>
      </c>
      <c r="AF248" s="8">
        <f>'Data-Resource'!K10841</f>
        <v>314306</v>
      </c>
      <c r="AG248" s="8">
        <f>'Data-Resource'!I11346</f>
        <v>2.235499321475275E-3</v>
      </c>
      <c r="AH248" s="8">
        <f>'Data-Resource'!K11346</f>
        <v>352580</v>
      </c>
      <c r="AI248" s="8">
        <f>'Data-Resource'!I8316</f>
        <v>-1.1223905723906061E-3</v>
      </c>
      <c r="AJ248" s="8">
        <f>'Data-Resource'!K8316</f>
        <v>289130</v>
      </c>
      <c r="AK248" s="8">
        <f>'Data-Resource'!I8821</f>
        <v>-6.0060060060060328E-3</v>
      </c>
      <c r="AL248" s="8">
        <f>'Data-Resource'!K8821</f>
        <v>159923</v>
      </c>
      <c r="AM248" s="8">
        <f>'Data-Resource'!I9326</f>
        <v>-1.4742524916943486E-2</v>
      </c>
      <c r="AN248" s="8">
        <f>'Data-Resource'!K9326</f>
        <v>5560410</v>
      </c>
      <c r="AO248" s="8">
        <f>'Data-Resource'!I9831</f>
        <v>-5.5099724517905947E-4</v>
      </c>
      <c r="AP248" s="8">
        <f>'Data-Resource'!K9831</f>
        <v>796585</v>
      </c>
      <c r="AQ248" s="8">
        <f>'Data-Resource'!I10336</f>
        <v>-3.849874805584714E-3</v>
      </c>
      <c r="AR248" s="8">
        <f>'Data-Resource'!K10336</f>
        <v>495121</v>
      </c>
    </row>
    <row r="249" spans="1:44" x14ac:dyDescent="0.3">
      <c r="A249" s="8" t="str">
        <f>'Data-Resource'!B237</f>
        <v>12-4-2019</v>
      </c>
      <c r="B249" s="8">
        <f>'Data-Resource'!I14882</f>
        <v>1.0917290570969101E-2</v>
      </c>
      <c r="C249" s="8">
        <f>'Data-Resource'!I11852</f>
        <v>1.1659541391373343E-3</v>
      </c>
      <c r="D249" s="8">
        <f>'Data-Resource'!K11852</f>
        <v>2340930</v>
      </c>
      <c r="E249" s="8">
        <f>'Data-Resource'!I742</f>
        <v>-4.1218422939067164E-3</v>
      </c>
      <c r="F249" s="8">
        <f>'Data-Resource'!K742</f>
        <v>529477</v>
      </c>
      <c r="G249" s="8">
        <f>'Data-Resource'!I1247</f>
        <v>2.3520016000000022E-2</v>
      </c>
      <c r="H249" s="8">
        <f>'Data-Resource'!K1247</f>
        <v>120609</v>
      </c>
      <c r="I249" s="8">
        <f>'Data-Resource'!I1752</f>
        <v>1.5514823914172516E-2</v>
      </c>
      <c r="J249" s="8">
        <f>'Data-Resource'!K1752</f>
        <v>944369</v>
      </c>
      <c r="K249" s="8">
        <f>'Data-Resource'!I2257</f>
        <v>1.3343232617193543E-2</v>
      </c>
      <c r="L249" s="8">
        <f>'Data-Resource'!K2257</f>
        <v>2044221</v>
      </c>
      <c r="M249" s="8">
        <f>'Data-Resource'!I2762</f>
        <v>2.3022401917874712E-2</v>
      </c>
      <c r="N249" s="8">
        <f>'Data-Resource'!K2762</f>
        <v>2439508</v>
      </c>
      <c r="O249" s="8">
        <f>'Data-Resource'!I3267</f>
        <v>6.6889248602211952E-3</v>
      </c>
      <c r="P249" s="8">
        <f>'Data-Resource'!K3267</f>
        <v>320418</v>
      </c>
      <c r="Q249" s="8">
        <f>'Data-Resource'!I3772</f>
        <v>1.7195624454013975E-2</v>
      </c>
      <c r="R249" s="8">
        <f>'Data-Resource'!K3772</f>
        <v>1143739</v>
      </c>
      <c r="S249" s="8">
        <f>'Data-Resource'!I4277</f>
        <v>8.7703953025692165E-3</v>
      </c>
      <c r="T249" s="8">
        <f>'Data-Resource'!K4277</f>
        <v>518116</v>
      </c>
      <c r="U249" s="8">
        <f>'Data-Resource'!I4782</f>
        <v>1.2806440372035375E-2</v>
      </c>
      <c r="V249" s="8">
        <f>'Data-Resource'!K4782</f>
        <v>404966</v>
      </c>
      <c r="W249" s="8">
        <f>'Data-Resource'!I5287</f>
        <v>2.5352559023926465E-2</v>
      </c>
      <c r="X249" s="8">
        <f>'Data-Resource'!K5287</f>
        <v>13220761</v>
      </c>
      <c r="Y249" s="8">
        <f>'Data-Resource'!I5792</f>
        <v>1.441008662833722E-2</v>
      </c>
      <c r="Z249" s="8">
        <f>'Data-Resource'!K5792</f>
        <v>2582412</v>
      </c>
      <c r="AA249" s="8">
        <f>'Data-Resource'!I6297</f>
        <v>5.6194808670056492E-3</v>
      </c>
      <c r="AB249" s="8">
        <f>'Data-Resource'!K6297</f>
        <v>9543572</v>
      </c>
      <c r="AC249" s="8">
        <f>'Data-Resource'!I12357</f>
        <v>4.5552899340695047E-4</v>
      </c>
      <c r="AD249" s="8">
        <f>'Data-Resource'!K12357</f>
        <v>265469</v>
      </c>
      <c r="AE249" s="8">
        <f>'Data-Resource'!I10842</f>
        <v>2.0572836318826251E-2</v>
      </c>
      <c r="AF249" s="8">
        <f>'Data-Resource'!K10842</f>
        <v>220950</v>
      </c>
      <c r="AG249" s="8">
        <f>'Data-Resource'!I11347</f>
        <v>2.0895552238806028E-2</v>
      </c>
      <c r="AH249" s="8">
        <f>'Data-Resource'!K11347</f>
        <v>237063</v>
      </c>
      <c r="AI249" s="8">
        <f>'Data-Resource'!I8317</f>
        <v>2.8026905829596414E-2</v>
      </c>
      <c r="AJ249" s="8">
        <f>'Data-Resource'!K8317</f>
        <v>231658</v>
      </c>
      <c r="AK249" s="8">
        <f>'Data-Resource'!I8822</f>
        <v>1.0843391566265034E-2</v>
      </c>
      <c r="AL249" s="8">
        <f>'Data-Resource'!K8822</f>
        <v>133881</v>
      </c>
      <c r="AM249" s="8">
        <f>'Data-Resource'!I9327</f>
        <v>8.0628272251309432E-3</v>
      </c>
      <c r="AN249" s="8">
        <f>'Data-Resource'!K9327</f>
        <v>4741257</v>
      </c>
      <c r="AO249" s="8">
        <f>'Data-Resource'!I9832</f>
        <v>1.649257888375745E-2</v>
      </c>
      <c r="AP249" s="8">
        <f>'Data-Resource'!K9832</f>
        <v>753030</v>
      </c>
      <c r="AQ249" s="8">
        <f>'Data-Resource'!I10337</f>
        <v>-4.3353081598658267E-3</v>
      </c>
      <c r="AR249" s="8">
        <f>'Data-Resource'!K10337</f>
        <v>643343</v>
      </c>
    </row>
    <row r="250" spans="1:44" x14ac:dyDescent="0.3">
      <c r="A250" s="8" t="str">
        <f>'Data-Resource'!B238</f>
        <v>12-5-2019</v>
      </c>
      <c r="B250" s="8">
        <f>'Data-Resource'!I14883</f>
        <v>-6.8150852925592696E-3</v>
      </c>
      <c r="C250" s="8">
        <f>'Data-Resource'!I11853</f>
        <v>-7.7279369292093296E-3</v>
      </c>
      <c r="D250" s="8">
        <f>'Data-Resource'!K11853</f>
        <v>2098228</v>
      </c>
      <c r="E250" s="8">
        <f>'Data-Resource'!I743</f>
        <v>-1.1103172875221886E-2</v>
      </c>
      <c r="F250" s="8">
        <f>'Data-Resource'!K743</f>
        <v>488334</v>
      </c>
      <c r="G250" s="8">
        <f>'Data-Resource'!I1248</f>
        <v>-1.4742410973680621E-2</v>
      </c>
      <c r="H250" s="8">
        <f>'Data-Resource'!K1248</f>
        <v>71400</v>
      </c>
      <c r="I250" s="8">
        <f>'Data-Resource'!I1753</f>
        <v>-1.1308548663057061E-2</v>
      </c>
      <c r="J250" s="8">
        <f>'Data-Resource'!K1753</f>
        <v>729710</v>
      </c>
      <c r="K250" s="8">
        <f>'Data-Resource'!I2258</f>
        <v>-7.7485231652479085E-3</v>
      </c>
      <c r="L250" s="8">
        <f>'Data-Resource'!K2258</f>
        <v>2231688</v>
      </c>
      <c r="M250" s="8">
        <f>'Data-Resource'!I2763</f>
        <v>-9.477254587554022E-3</v>
      </c>
      <c r="N250" s="8">
        <f>'Data-Resource'!K2763</f>
        <v>2249182</v>
      </c>
      <c r="O250" s="8">
        <f>'Data-Resource'!I3268</f>
        <v>-1.749407092198578E-2</v>
      </c>
      <c r="P250" s="8">
        <f>'Data-Resource'!K3268</f>
        <v>261554</v>
      </c>
      <c r="Q250" s="8">
        <f>'Data-Resource'!I3773</f>
        <v>-2.6027671232878493E-3</v>
      </c>
      <c r="R250" s="8">
        <f>'Data-Resource'!K3773</f>
        <v>908562</v>
      </c>
      <c r="S250" s="8">
        <f>'Data-Resource'!I4278</f>
        <v>-1.0555030373977816E-2</v>
      </c>
      <c r="T250" s="8">
        <f>'Data-Resource'!K4278</f>
        <v>357300</v>
      </c>
      <c r="U250" s="8">
        <f>'Data-Resource'!I4783</f>
        <v>-9.3760407952126271E-3</v>
      </c>
      <c r="V250" s="8">
        <f>'Data-Resource'!K4783</f>
        <v>452556</v>
      </c>
      <c r="W250" s="8">
        <f>'Data-Resource'!I5288</f>
        <v>-3.7088548910522807E-3</v>
      </c>
      <c r="X250" s="8">
        <f>'Data-Resource'!K5288</f>
        <v>8890992</v>
      </c>
      <c r="Y250" s="8">
        <f>'Data-Resource'!I5793</f>
        <v>-6.349704478744448E-3</v>
      </c>
      <c r="Z250" s="8">
        <f>'Data-Resource'!K5793</f>
        <v>1633358</v>
      </c>
      <c r="AA250" s="8">
        <f>'Data-Resource'!I6298</f>
        <v>-3.5847052575676938E-3</v>
      </c>
      <c r="AB250" s="8">
        <f>'Data-Resource'!K6298</f>
        <v>6929593</v>
      </c>
      <c r="AC250" s="8">
        <f>'Data-Resource'!I12358</f>
        <v>-8.8295000601992107E-3</v>
      </c>
      <c r="AD250" s="8">
        <f>'Data-Resource'!K12358</f>
        <v>360881</v>
      </c>
      <c r="AE250" s="8">
        <f>'Data-Resource'!I10843</f>
        <v>1.6078454901960831E-2</v>
      </c>
      <c r="AF250" s="8">
        <f>'Data-Resource'!K10843</f>
        <v>354272</v>
      </c>
      <c r="AG250" s="8">
        <f>'Data-Resource'!I11348</f>
        <v>-4.4149376489301456E-3</v>
      </c>
      <c r="AH250" s="8">
        <f>'Data-Resource'!K11348</f>
        <v>550777</v>
      </c>
      <c r="AI250" s="8">
        <f>'Data-Resource'!I8318</f>
        <v>3.9130489130434778E-2</v>
      </c>
      <c r="AJ250" s="8">
        <f>'Data-Resource'!K8318</f>
        <v>468799</v>
      </c>
      <c r="AK250" s="8">
        <f>'Data-Resource'!I8823</f>
        <v>-8.3233889712851783E-3</v>
      </c>
      <c r="AL250" s="8">
        <f>'Data-Resource'!K8823</f>
        <v>100828</v>
      </c>
      <c r="AM250" s="8">
        <f>'Data-Resource'!I9328</f>
        <v>-6.6013412378205386E-3</v>
      </c>
      <c r="AN250" s="8">
        <f>'Data-Resource'!K9328</f>
        <v>3610636</v>
      </c>
      <c r="AO250" s="8">
        <f>'Data-Resource'!I9833</f>
        <v>-6.5288192623152233E-3</v>
      </c>
      <c r="AP250" s="8">
        <f>'Data-Resource'!K9833</f>
        <v>673402</v>
      </c>
      <c r="AQ250" s="8">
        <f>'Data-Resource'!I10338</f>
        <v>1.92675331618246E-3</v>
      </c>
      <c r="AR250" s="8">
        <f>'Data-Resource'!K10338</f>
        <v>609950</v>
      </c>
    </row>
    <row r="251" spans="1:44" x14ac:dyDescent="0.3">
      <c r="A251" s="8" t="str">
        <f>'Data-Resource'!B239</f>
        <v>12-6-2019</v>
      </c>
      <c r="B251" s="8">
        <f>'Data-Resource'!I14884</f>
        <v>6.0416619654603057E-3</v>
      </c>
      <c r="C251" s="8">
        <f>'Data-Resource'!I11854</f>
        <v>1.5116357175052463E-2</v>
      </c>
      <c r="D251" s="8">
        <f>'Data-Resource'!K11854</f>
        <v>2738620</v>
      </c>
      <c r="E251" s="8">
        <f>'Data-Resource'!I744</f>
        <v>7.0334066726780615E-3</v>
      </c>
      <c r="F251" s="8">
        <f>'Data-Resource'!K744</f>
        <v>468252</v>
      </c>
      <c r="G251" s="8">
        <f>'Data-Resource'!I1249</f>
        <v>3.1496297885595735E-4</v>
      </c>
      <c r="H251" s="8">
        <f>'Data-Resource'!K1249</f>
        <v>73401</v>
      </c>
      <c r="I251" s="8">
        <f>'Data-Resource'!I1754</f>
        <v>1.1413985876934213E-2</v>
      </c>
      <c r="J251" s="8">
        <f>'Data-Resource'!K1754</f>
        <v>834351</v>
      </c>
      <c r="K251" s="8">
        <f>'Data-Resource'!I2259</f>
        <v>2.2013795450745309E-3</v>
      </c>
      <c r="L251" s="8">
        <f>'Data-Resource'!K2259</f>
        <v>2124549</v>
      </c>
      <c r="M251" s="8">
        <f>'Data-Resource'!I2764</f>
        <v>1.1577713793856611E-3</v>
      </c>
      <c r="N251" s="8">
        <f>'Data-Resource'!K2764</f>
        <v>2863953</v>
      </c>
      <c r="O251" s="8">
        <f>'Data-Resource'!I3269</f>
        <v>8.6621846263294482E-3</v>
      </c>
      <c r="P251" s="8">
        <f>'Data-Resource'!K3269</f>
        <v>222809</v>
      </c>
      <c r="Q251" s="8">
        <f>'Data-Resource'!I3774</f>
        <v>1.0130020117863594E-2</v>
      </c>
      <c r="R251" s="8">
        <f>'Data-Resource'!K3774</f>
        <v>1007452</v>
      </c>
      <c r="S251" s="8">
        <f>'Data-Resource'!I4279</f>
        <v>8.9393247013691696E-3</v>
      </c>
      <c r="T251" s="8">
        <f>'Data-Resource'!K4279</f>
        <v>636712</v>
      </c>
      <c r="U251" s="8">
        <f>'Data-Resource'!I4784</f>
        <v>-3.2645047545374678E-3</v>
      </c>
      <c r="V251" s="8">
        <f>'Data-Resource'!K4784</f>
        <v>507442</v>
      </c>
      <c r="W251" s="8">
        <f>'Data-Resource'!I5289</f>
        <v>9.280742459396871E-3</v>
      </c>
      <c r="X251" s="8">
        <f>'Data-Resource'!K5289</f>
        <v>8731869</v>
      </c>
      <c r="Y251" s="8">
        <f>'Data-Resource'!I5794</f>
        <v>9.4787920307339586E-3</v>
      </c>
      <c r="Z251" s="8">
        <f>'Data-Resource'!K5794</f>
        <v>2181313</v>
      </c>
      <c r="AA251" s="8">
        <f>'Data-Resource'!I6299</f>
        <v>2.795899347623451E-3</v>
      </c>
      <c r="AB251" s="8">
        <f>'Data-Resource'!K6299</f>
        <v>6354957</v>
      </c>
      <c r="AC251" s="8">
        <f>'Data-Resource'!I12359</f>
        <v>7.9802840042248989E-3</v>
      </c>
      <c r="AD251" s="8">
        <f>'Data-Resource'!K12359</f>
        <v>655285</v>
      </c>
      <c r="AE251" s="8">
        <f>'Data-Resource'!I10844</f>
        <v>3.8402458642145774E-3</v>
      </c>
      <c r="AF251" s="8">
        <f>'Data-Resource'!K10844</f>
        <v>203528</v>
      </c>
      <c r="AG251" s="8">
        <f>'Data-Resource'!I11349</f>
        <v>0</v>
      </c>
      <c r="AH251" s="8">
        <f>'Data-Resource'!K11349</f>
        <v>259209</v>
      </c>
      <c r="AI251" s="8">
        <f>'Data-Resource'!I8319</f>
        <v>9.443914451411942E-3</v>
      </c>
      <c r="AJ251" s="8">
        <f>'Data-Resource'!K8319</f>
        <v>276943</v>
      </c>
      <c r="AK251" s="8">
        <f>'Data-Resource'!I8824</f>
        <v>1.201923120261658E-2</v>
      </c>
      <c r="AL251" s="8">
        <f>'Data-Resource'!K8824</f>
        <v>71966</v>
      </c>
      <c r="AM251" s="8">
        <f>'Data-Resource'!I9329</f>
        <v>2.9275913162604656E-2</v>
      </c>
      <c r="AN251" s="8">
        <f>'Data-Resource'!K9329</f>
        <v>6388901</v>
      </c>
      <c r="AO251" s="8">
        <f>'Data-Resource'!I9834</f>
        <v>9.2466518603213609E-3</v>
      </c>
      <c r="AP251" s="8">
        <f>'Data-Resource'!K9834</f>
        <v>633461</v>
      </c>
      <c r="AQ251" s="8">
        <f>'Data-Resource'!I10339</f>
        <v>2.8831810797737534E-3</v>
      </c>
      <c r="AR251" s="8">
        <f>'Data-Resource'!K10339</f>
        <v>341983</v>
      </c>
    </row>
    <row r="252" spans="1:44" x14ac:dyDescent="0.3">
      <c r="A252" s="8" t="str">
        <f>'Data-Resource'!B240</f>
        <v>12-9-2019</v>
      </c>
      <c r="B252" s="8">
        <f>'Data-Resource'!I14885</f>
        <v>-3.1914611605525097E-3</v>
      </c>
      <c r="C252" s="8">
        <f>'Data-Resource'!I11855</f>
        <v>-9.5274390243903044E-3</v>
      </c>
      <c r="D252" s="8">
        <f>'Data-Resource'!K11855</f>
        <v>1816140</v>
      </c>
      <c r="E252" s="8">
        <f>'Data-Resource'!I745</f>
        <v>-1.5279525765512107E-2</v>
      </c>
      <c r="F252" s="8">
        <f>'Data-Resource'!K745</f>
        <v>454827</v>
      </c>
      <c r="G252" s="8">
        <f>'Data-Resource'!I1250</f>
        <v>-1.527080435082802E-2</v>
      </c>
      <c r="H252" s="8">
        <f>'Data-Resource'!K1250</f>
        <v>69856</v>
      </c>
      <c r="I252" s="8">
        <f>'Data-Resource'!I1755</f>
        <v>-5.753739930955095E-3</v>
      </c>
      <c r="J252" s="8">
        <f>'Data-Resource'!K1755</f>
        <v>667092</v>
      </c>
      <c r="K252" s="8">
        <f>'Data-Resource'!I2260</f>
        <v>-7.176303561457327E-3</v>
      </c>
      <c r="L252" s="8">
        <f>'Data-Resource'!K2260</f>
        <v>1430249</v>
      </c>
      <c r="M252" s="8">
        <f>'Data-Resource'!I2765</f>
        <v>-5.2075801478770082E-3</v>
      </c>
      <c r="N252" s="8">
        <f>'Data-Resource'!K2765</f>
        <v>1668692</v>
      </c>
      <c r="O252" s="8">
        <f>'Data-Resource'!I3270</f>
        <v>-7.1736009419339523E-3</v>
      </c>
      <c r="P252" s="8">
        <f>'Data-Resource'!K3270</f>
        <v>280359</v>
      </c>
      <c r="Q252" s="8">
        <f>'Data-Resource'!I3775</f>
        <v>-7.5942231514569752E-3</v>
      </c>
      <c r="R252" s="8">
        <f>'Data-Resource'!K3775</f>
        <v>997359</v>
      </c>
      <c r="S252" s="8">
        <f>'Data-Resource'!I4280</f>
        <v>-2.9079371007174355E-3</v>
      </c>
      <c r="T252" s="8">
        <f>'Data-Resource'!K4280</f>
        <v>340294</v>
      </c>
      <c r="U252" s="8">
        <f>'Data-Resource'!I4785</f>
        <v>-1.8214936247723222E-3</v>
      </c>
      <c r="V252" s="8">
        <f>'Data-Resource'!K4785</f>
        <v>253826</v>
      </c>
      <c r="W252" s="8">
        <f>'Data-Resource'!I5290</f>
        <v>2.4524831391784475E-3</v>
      </c>
      <c r="X252" s="8">
        <f>'Data-Resource'!K5290</f>
        <v>10316509</v>
      </c>
      <c r="Y252" s="8">
        <f>'Data-Resource'!I5795</f>
        <v>-2.490565411937689E-3</v>
      </c>
      <c r="Z252" s="8">
        <f>'Data-Resource'!K5795</f>
        <v>1507877</v>
      </c>
      <c r="AA252" s="8">
        <f>'Data-Resource'!I6300</f>
        <v>-1.7275747508306816E-3</v>
      </c>
      <c r="AB252" s="8">
        <f>'Data-Resource'!K6300</f>
        <v>5854066</v>
      </c>
      <c r="AC252" s="8">
        <f>'Data-Resource'!I12360</f>
        <v>4.5598036843165967E-3</v>
      </c>
      <c r="AD252" s="8">
        <f>'Data-Resource'!K12360</f>
        <v>325751</v>
      </c>
      <c r="AE252" s="8">
        <f>'Data-Resource'!I10845</f>
        <v>1.0686977099236555E-2</v>
      </c>
      <c r="AF252" s="8">
        <f>'Data-Resource'!K10845</f>
        <v>197273</v>
      </c>
      <c r="AG252" s="8">
        <f>'Data-Resource'!I11350</f>
        <v>-2.2042614751978711E-2</v>
      </c>
      <c r="AH252" s="8">
        <f>'Data-Resource'!K11350</f>
        <v>315153</v>
      </c>
      <c r="AI252" s="8">
        <f>'Data-Resource'!I8320</f>
        <v>2.3983263816475486E-2</v>
      </c>
      <c r="AJ252" s="8">
        <f>'Data-Resource'!K8320</f>
        <v>518349</v>
      </c>
      <c r="AK252" s="8">
        <f>'Data-Resource'!I8825</f>
        <v>1.2537349253731414E-2</v>
      </c>
      <c r="AL252" s="8">
        <f>'Data-Resource'!K8825</f>
        <v>118185</v>
      </c>
      <c r="AM252" s="8">
        <f>'Data-Resource'!I9330</f>
        <v>-9.081885774357E-3</v>
      </c>
      <c r="AN252" s="8">
        <f>'Data-Resource'!K9330</f>
        <v>4184339</v>
      </c>
      <c r="AO252" s="8">
        <f>'Data-Resource'!I9835</f>
        <v>-3.2266254890016984E-3</v>
      </c>
      <c r="AP252" s="8">
        <f>'Data-Resource'!K9835</f>
        <v>394735</v>
      </c>
      <c r="AQ252" s="8">
        <f>'Data-Resource'!I10340</f>
        <v>-8.1692068764285392E-3</v>
      </c>
      <c r="AR252" s="8">
        <f>'Data-Resource'!K10340</f>
        <v>378750</v>
      </c>
    </row>
    <row r="253" spans="1:44" x14ac:dyDescent="0.3">
      <c r="A253" s="8" t="str">
        <f>'Data-Resource'!B241</f>
        <v>12-10-2019</v>
      </c>
      <c r="B253" s="8">
        <f>'Data-Resource'!I14886</f>
        <v>3.7423186816776542E-4</v>
      </c>
      <c r="C253" s="8">
        <f>'Data-Resource'!I11856</f>
        <v>7.7220077220077144E-3</v>
      </c>
      <c r="D253" s="8">
        <f>'Data-Resource'!K11856</f>
        <v>2150960</v>
      </c>
      <c r="E253" s="8">
        <f>'Data-Resource'!I746</f>
        <v>7.5091135531135268E-3</v>
      </c>
      <c r="F253" s="8">
        <f>'Data-Resource'!K746</f>
        <v>681361</v>
      </c>
      <c r="G253" s="8">
        <f>'Data-Resource'!I1251</f>
        <v>-3.2076504380348422E-3</v>
      </c>
      <c r="H253" s="8">
        <f>'Data-Resource'!K1251</f>
        <v>164762</v>
      </c>
      <c r="I253" s="8">
        <f>'Data-Resource'!I1756</f>
        <v>-2.3192485439912843E-4</v>
      </c>
      <c r="J253" s="8">
        <f>'Data-Resource'!K1756</f>
        <v>1047454</v>
      </c>
      <c r="K253" s="8">
        <f>'Data-Resource'!I2261</f>
        <v>-3.2559123871539557E-3</v>
      </c>
      <c r="L253" s="8">
        <f>'Data-Resource'!K2261</f>
        <v>3071433</v>
      </c>
      <c r="M253" s="8">
        <f>'Data-Resource'!I2766</f>
        <v>4.8056212263177132E-3</v>
      </c>
      <c r="N253" s="8">
        <f>'Data-Resource'!K2766</f>
        <v>2519890</v>
      </c>
      <c r="O253" s="8">
        <f>'Data-Resource'!I3271</f>
        <v>-4.8076923076922481E-3</v>
      </c>
      <c r="P253" s="8">
        <f>'Data-Resource'!K3271</f>
        <v>442076</v>
      </c>
      <c r="Q253" s="8">
        <f>'Data-Resource'!I3776</f>
        <v>6.4621749018764722E-3</v>
      </c>
      <c r="R253" s="8">
        <f>'Data-Resource'!K3776</f>
        <v>1237434</v>
      </c>
      <c r="S253" s="8">
        <f>'Data-Resource'!I4281</f>
        <v>-8.2601875042144848E-3</v>
      </c>
      <c r="T253" s="8">
        <f>'Data-Resource'!K4281</f>
        <v>781819</v>
      </c>
      <c r="U253" s="8">
        <f>'Data-Resource'!I4786</f>
        <v>-3.2930627131970685E-3</v>
      </c>
      <c r="V253" s="8">
        <f>'Data-Resource'!K4786</f>
        <v>555194</v>
      </c>
      <c r="W253" s="8">
        <f>'Data-Resource'!I5291</f>
        <v>-1.7573094985608238E-2</v>
      </c>
      <c r="X253" s="8">
        <f>'Data-Resource'!K5291</f>
        <v>14189741</v>
      </c>
      <c r="Y253" s="8">
        <f>'Data-Resource'!I5796</f>
        <v>1.6219404305516524E-3</v>
      </c>
      <c r="Z253" s="8">
        <f>'Data-Resource'!K5796</f>
        <v>2762294</v>
      </c>
      <c r="AA253" s="8">
        <f>'Data-Resource'!I6301</f>
        <v>-5.077498663816106E-3</v>
      </c>
      <c r="AB253" s="8">
        <f>'Data-Resource'!K6301</f>
        <v>10256460</v>
      </c>
      <c r="AC253" s="8">
        <f>'Data-Resource'!I12361</f>
        <v>-8.7524796650138067E-3</v>
      </c>
      <c r="AD253" s="8">
        <f>'Data-Resource'!K12361</f>
        <v>671934</v>
      </c>
      <c r="AE253" s="8">
        <f>'Data-Resource'!I10846</f>
        <v>-1.8414107063191899E-2</v>
      </c>
      <c r="AF253" s="8">
        <f>'Data-Resource'!K10846</f>
        <v>274363</v>
      </c>
      <c r="AG253" s="8">
        <f>'Data-Resource'!I11351</f>
        <v>5.2631278195488188E-3</v>
      </c>
      <c r="AH253" s="8">
        <f>'Data-Resource'!K11351</f>
        <v>452642</v>
      </c>
      <c r="AI253" s="8">
        <f>'Data-Resource'!I8321</f>
        <v>-1.0193730367291867E-2</v>
      </c>
      <c r="AJ253" s="8">
        <f>'Data-Resource'!K8321</f>
        <v>374802</v>
      </c>
      <c r="AK253" s="8">
        <f>'Data-Resource'!I8826</f>
        <v>-5.9201304648947347E-4</v>
      </c>
      <c r="AL253" s="8">
        <f>'Data-Resource'!K8826</f>
        <v>149317</v>
      </c>
      <c r="AM253" s="8">
        <f>'Data-Resource'!I9331</f>
        <v>-8.0421236574922074E-4</v>
      </c>
      <c r="AN253" s="8">
        <f>'Data-Resource'!K9331</f>
        <v>6742045</v>
      </c>
      <c r="AO253" s="8">
        <f>'Data-Resource'!I9836</f>
        <v>-8.107783783783309E-4</v>
      </c>
      <c r="AP253" s="8">
        <f>'Data-Resource'!K9836</f>
        <v>777483</v>
      </c>
      <c r="AQ253" s="8">
        <f>'Data-Resource'!I10341</f>
        <v>3.3980388349514148E-3</v>
      </c>
      <c r="AR253" s="8">
        <f>'Data-Resource'!K10341</f>
        <v>922365</v>
      </c>
    </row>
    <row r="254" spans="1:44" x14ac:dyDescent="0.3">
      <c r="A254" s="8" t="str">
        <f>'Data-Resource'!B242</f>
        <v>12-11-2019</v>
      </c>
      <c r="B254" s="8">
        <f>'Data-Resource'!I14887</f>
        <v>5.4537817640162448E-3</v>
      </c>
      <c r="C254" s="8">
        <f>'Data-Resource'!I11857</f>
        <v>1.2227741688956675E-2</v>
      </c>
      <c r="D254" s="8">
        <f>'Data-Resource'!K11857</f>
        <v>2573196</v>
      </c>
      <c r="E254" s="8">
        <f>'Data-Resource'!I747</f>
        <v>1.0709681871424254E-2</v>
      </c>
      <c r="F254" s="8">
        <f>'Data-Resource'!K747</f>
        <v>485418</v>
      </c>
      <c r="G254" s="8">
        <f>'Data-Resource'!I1252</f>
        <v>8.4539182682631681E-3</v>
      </c>
      <c r="H254" s="8">
        <f>'Data-Resource'!K1252</f>
        <v>68990</v>
      </c>
      <c r="I254" s="8">
        <f>'Data-Resource'!I1757</f>
        <v>3.4827024801660825E-3</v>
      </c>
      <c r="J254" s="8">
        <f>'Data-Resource'!K1757</f>
        <v>770789</v>
      </c>
      <c r="K254" s="8">
        <f>'Data-Resource'!I2262</f>
        <v>3.863902454095769E-3</v>
      </c>
      <c r="L254" s="8">
        <f>'Data-Resource'!K2262</f>
        <v>1986249</v>
      </c>
      <c r="M254" s="8">
        <f>'Data-Resource'!I2767</f>
        <v>4.3431301578118677E-4</v>
      </c>
      <c r="N254" s="8">
        <f>'Data-Resource'!K2767</f>
        <v>2012416</v>
      </c>
      <c r="O254" s="8">
        <f>'Data-Resource'!I3272</f>
        <v>1.4464899164847874E-3</v>
      </c>
      <c r="P254" s="8">
        <f>'Data-Resource'!K3272</f>
        <v>308805</v>
      </c>
      <c r="Q254" s="8">
        <f>'Data-Resource'!I3777</f>
        <v>1.3936288729709119E-2</v>
      </c>
      <c r="R254" s="8">
        <f>'Data-Resource'!K3777</f>
        <v>1257742</v>
      </c>
      <c r="S254" s="8">
        <f>'Data-Resource'!I4282</f>
        <v>1.1581711622689141E-2</v>
      </c>
      <c r="T254" s="8">
        <f>'Data-Resource'!K4282</f>
        <v>542524</v>
      </c>
      <c r="U254" s="8">
        <f>'Data-Resource'!I4787</f>
        <v>1.4684288135483508E-2</v>
      </c>
      <c r="V254" s="8">
        <f>'Data-Resource'!K4787</f>
        <v>473834</v>
      </c>
      <c r="W254" s="8">
        <f>'Data-Resource'!I5292</f>
        <v>1.2189476932572147E-2</v>
      </c>
      <c r="X254" s="8">
        <f>'Data-Resource'!K5292</f>
        <v>9948216</v>
      </c>
      <c r="Y254" s="8">
        <f>'Data-Resource'!I5797</f>
        <v>8.9785396238286092E-3</v>
      </c>
      <c r="Z254" s="8">
        <f>'Data-Resource'!K5797</f>
        <v>2799234</v>
      </c>
      <c r="AA254" s="8">
        <f>'Data-Resource'!I6302</f>
        <v>2.6860059092134519E-4</v>
      </c>
      <c r="AB254" s="8">
        <f>'Data-Resource'!K6302</f>
        <v>8348248</v>
      </c>
      <c r="AC254" s="8">
        <f>'Data-Resource'!I12362</f>
        <v>6.6846490763292615E-3</v>
      </c>
      <c r="AD254" s="8">
        <f>'Data-Resource'!K12362</f>
        <v>366313</v>
      </c>
      <c r="AE254" s="8">
        <f>'Data-Resource'!I10847</f>
        <v>3.4522207847078605E-3</v>
      </c>
      <c r="AF254" s="8">
        <f>'Data-Resource'!K10847</f>
        <v>216242</v>
      </c>
      <c r="AG254" s="8">
        <f>'Data-Resource'!I11352</f>
        <v>2.9828037442442804E-3</v>
      </c>
      <c r="AH254" s="8">
        <f>'Data-Resource'!K11352</f>
        <v>461134</v>
      </c>
      <c r="AI254" s="8">
        <f>'Data-Resource'!I8322</f>
        <v>4.2060988433229151E-3</v>
      </c>
      <c r="AJ254" s="8">
        <f>'Data-Resource'!K8322</f>
        <v>646381</v>
      </c>
      <c r="AK254" s="8">
        <f>'Data-Resource'!I8827</f>
        <v>6.5165342443742127E-3</v>
      </c>
      <c r="AL254" s="8">
        <f>'Data-Resource'!K8827</f>
        <v>104080</v>
      </c>
      <c r="AM254" s="8">
        <f>'Data-Resource'!I9332</f>
        <v>2.0547202112924007E-2</v>
      </c>
      <c r="AN254" s="8">
        <f>'Data-Resource'!K9332</f>
        <v>5505936</v>
      </c>
      <c r="AO254" s="8">
        <f>'Data-Resource'!I9837</f>
        <v>7.8675907563603067E-3</v>
      </c>
      <c r="AP254" s="8">
        <f>'Data-Resource'!K9837</f>
        <v>762854</v>
      </c>
      <c r="AQ254" s="8">
        <f>'Data-Resource'!I10342</f>
        <v>-4.8562410351501469E-4</v>
      </c>
      <c r="AR254" s="8">
        <f>'Data-Resource'!K10342</f>
        <v>689496</v>
      </c>
    </row>
    <row r="255" spans="1:44" x14ac:dyDescent="0.3">
      <c r="A255" s="8" t="str">
        <f>'Data-Resource'!B243</f>
        <v>12-12-2019</v>
      </c>
      <c r="B255" s="8">
        <f>'Data-Resource'!I14888</f>
        <v>4.1070693253753574E-3</v>
      </c>
      <c r="C255" s="8">
        <f>'Data-Resource'!I11858</f>
        <v>-8.311258341944152E-3</v>
      </c>
      <c r="D255" s="8">
        <f>'Data-Resource'!K11858</f>
        <v>2327600</v>
      </c>
      <c r="E255" s="8">
        <f>'Data-Resource'!I748</f>
        <v>-3.2246290958516657E-3</v>
      </c>
      <c r="F255" s="8">
        <f>'Data-Resource'!K748</f>
        <v>587392</v>
      </c>
      <c r="G255" s="8">
        <f>'Data-Resource'!I1253</f>
        <v>1.9352121093826663E-3</v>
      </c>
      <c r="H255" s="8">
        <f>'Data-Resource'!K1253</f>
        <v>88394</v>
      </c>
      <c r="I255" s="8">
        <f>'Data-Resource'!I1758</f>
        <v>6.6881779517319615E-3</v>
      </c>
      <c r="J255" s="8">
        <f>'Data-Resource'!K1758</f>
        <v>1074529</v>
      </c>
      <c r="K255" s="8">
        <f>'Data-Resource'!I2263</f>
        <v>1.1437849079025675E-2</v>
      </c>
      <c r="L255" s="8">
        <f>'Data-Resource'!K2263</f>
        <v>2351807</v>
      </c>
      <c r="M255" s="8">
        <f>'Data-Resource'!I2768</f>
        <v>8.0878829603663362E-3</v>
      </c>
      <c r="N255" s="8">
        <f>'Data-Resource'!K2768</f>
        <v>2538525</v>
      </c>
      <c r="O255" s="8">
        <f>'Data-Resource'!I3273</f>
        <v>-1.3429275779376569E-2</v>
      </c>
      <c r="P255" s="8">
        <f>'Data-Resource'!K3273</f>
        <v>368427</v>
      </c>
      <c r="Q255" s="8">
        <f>'Data-Resource'!I3778</f>
        <v>4.1610469798655922E-3</v>
      </c>
      <c r="R255" s="8">
        <f>'Data-Resource'!K3778</f>
        <v>1558232</v>
      </c>
      <c r="S255" s="8">
        <f>'Data-Resource'!I4283</f>
        <v>1.2612954239405132E-2</v>
      </c>
      <c r="T255" s="8">
        <f>'Data-Resource'!K4283</f>
        <v>526361</v>
      </c>
      <c r="U255" s="8">
        <f>'Data-Resource'!I4788</f>
        <v>-6.1372274368231136E-3</v>
      </c>
      <c r="V255" s="8">
        <f>'Data-Resource'!K4788</f>
        <v>555200</v>
      </c>
      <c r="W255" s="8">
        <f>'Data-Resource'!I5293</f>
        <v>3.384146341463419E-2</v>
      </c>
      <c r="X255" s="8">
        <f>'Data-Resource'!K5293</f>
        <v>21175217</v>
      </c>
      <c r="Y255" s="8">
        <f>'Data-Resource'!I5798</f>
        <v>-4.6538683928483843E-3</v>
      </c>
      <c r="Z255" s="8">
        <f>'Data-Resource'!K5798</f>
        <v>2597908</v>
      </c>
      <c r="AA255" s="8">
        <f>'Data-Resource'!I6303</f>
        <v>-1.0313420841146545E-2</v>
      </c>
      <c r="AB255" s="8">
        <f>'Data-Resource'!K6303</f>
        <v>10494836</v>
      </c>
      <c r="AC255" s="8">
        <f>'Data-Resource'!I12363</f>
        <v>-8.2121071847034599E-4</v>
      </c>
      <c r="AD255" s="8">
        <f>'Data-Resource'!K12363</f>
        <v>584963</v>
      </c>
      <c r="AE255" s="8">
        <f>'Data-Resource'!I10848</f>
        <v>-2.7297215825516013E-2</v>
      </c>
      <c r="AF255" s="8">
        <f>'Data-Resource'!K10848</f>
        <v>306019</v>
      </c>
      <c r="AG255" s="8">
        <f>'Data-Resource'!I11353</f>
        <v>-1.1816765663962978E-2</v>
      </c>
      <c r="AH255" s="8">
        <f>'Data-Resource'!K11353</f>
        <v>457562</v>
      </c>
      <c r="AI255" s="8">
        <f>'Data-Resource'!I8323</f>
        <v>-1.1554673762884776E-2</v>
      </c>
      <c r="AJ255" s="8">
        <f>'Data-Resource'!K8323</f>
        <v>601595</v>
      </c>
      <c r="AK255" s="8">
        <f>'Data-Resource'!I8828</f>
        <v>8.8339221054077599E-3</v>
      </c>
      <c r="AL255" s="8">
        <f>'Data-Resource'!K8828</f>
        <v>171203</v>
      </c>
      <c r="AM255" s="8">
        <f>'Data-Resource'!I9333</f>
        <v>1.7699164208456318E-2</v>
      </c>
      <c r="AN255" s="8">
        <f>'Data-Resource'!K9333</f>
        <v>8621355</v>
      </c>
      <c r="AO255" s="8">
        <f>'Data-Resource'!I9838</f>
        <v>1.1580980713632567E-2</v>
      </c>
      <c r="AP255" s="8">
        <f>'Data-Resource'!K9838</f>
        <v>911455</v>
      </c>
      <c r="AQ255" s="8">
        <f>'Data-Resource'!I10343</f>
        <v>-5.3216740265442158E-3</v>
      </c>
      <c r="AR255" s="8">
        <f>'Data-Resource'!K10343</f>
        <v>566258</v>
      </c>
    </row>
    <row r="256" spans="1:44" x14ac:dyDescent="0.3">
      <c r="A256" s="8" t="str">
        <f>'Data-Resource'!B244</f>
        <v>12-13-2019</v>
      </c>
      <c r="B256" s="8">
        <f>'Data-Resource'!I14889</f>
        <v>-7.512373048707539E-3</v>
      </c>
      <c r="C256" s="8">
        <f>'Data-Resource'!I11859</f>
        <v>-1.814752294338292E-2</v>
      </c>
      <c r="D256" s="8">
        <f>'Data-Resource'!K11859</f>
        <v>4049305</v>
      </c>
      <c r="E256" s="8">
        <f>'Data-Resource'!I749</f>
        <v>-1.5373761496783416E-2</v>
      </c>
      <c r="F256" s="8">
        <f>'Data-Resource'!K749</f>
        <v>654339</v>
      </c>
      <c r="G256" s="8">
        <f>'Data-Resource'!I1254</f>
        <v>-5.0601437762456958E-3</v>
      </c>
      <c r="H256" s="8">
        <f>'Data-Resource'!K1254</f>
        <v>114916</v>
      </c>
      <c r="I256" s="8">
        <f>'Data-Resource'!I1759</f>
        <v>-4.9819111641952046E-3</v>
      </c>
      <c r="J256" s="8">
        <f>'Data-Resource'!K1759</f>
        <v>1515854</v>
      </c>
      <c r="K256" s="8">
        <f>'Data-Resource'!I2264</f>
        <v>-1.4697477962608577E-2</v>
      </c>
      <c r="L256" s="8">
        <f>'Data-Resource'!K2264</f>
        <v>3512425</v>
      </c>
      <c r="M256" s="8">
        <f>'Data-Resource'!I2769</f>
        <v>7.3769898532270858E-3</v>
      </c>
      <c r="N256" s="8">
        <f>'Data-Resource'!K2769</f>
        <v>3736984</v>
      </c>
      <c r="O256" s="8">
        <f>'Data-Resource'!I3274</f>
        <v>-3.8703532437418552E-3</v>
      </c>
      <c r="P256" s="8">
        <f>'Data-Resource'!K3274</f>
        <v>482042</v>
      </c>
      <c r="Q256" s="8">
        <f>'Data-Resource'!I3779</f>
        <v>-1.8418497081476785E-3</v>
      </c>
      <c r="R256" s="8">
        <f>'Data-Resource'!K3779</f>
        <v>2872500</v>
      </c>
      <c r="S256" s="8">
        <f>'Data-Resource'!I4284</f>
        <v>-2.1839112762583518E-2</v>
      </c>
      <c r="T256" s="8">
        <f>'Data-Resource'!K4284</f>
        <v>714845</v>
      </c>
      <c r="U256" s="8">
        <f>'Data-Resource'!I4789</f>
        <v>-1.041664533943904E-2</v>
      </c>
      <c r="V256" s="8">
        <f>'Data-Resource'!K4789</f>
        <v>660520</v>
      </c>
      <c r="W256" s="8">
        <f>'Data-Resource'!I5294</f>
        <v>-3.6001147446930636E-2</v>
      </c>
      <c r="X256" s="8">
        <f>'Data-Resource'!K5294</f>
        <v>22171271</v>
      </c>
      <c r="Y256" s="8">
        <f>'Data-Resource'!I5799</f>
        <v>1.3014605552722572E-3</v>
      </c>
      <c r="Z256" s="8">
        <f>'Data-Resource'!K5799</f>
        <v>3949177</v>
      </c>
      <c r="AA256" s="8">
        <f>'Data-Resource'!I6304</f>
        <v>-1.1252511721366357E-2</v>
      </c>
      <c r="AB256" s="8">
        <f>'Data-Resource'!K6304</f>
        <v>12502008</v>
      </c>
      <c r="AC256" s="8">
        <f>'Data-Resource'!I12364</f>
        <v>-1.7699092168120507E-2</v>
      </c>
      <c r="AD256" s="8">
        <f>'Data-Resource'!K12364</f>
        <v>509066</v>
      </c>
      <c r="AE256" s="8">
        <f>'Data-Resource'!I10849</f>
        <v>-3.1714922436529118E-2</v>
      </c>
      <c r="AF256" s="8">
        <f>'Data-Resource'!K10849</f>
        <v>333673</v>
      </c>
      <c r="AG256" s="8">
        <f>'Data-Resource'!I11354</f>
        <v>-2.3633664267370617E-2</v>
      </c>
      <c r="AH256" s="8">
        <f>'Data-Resource'!K11354</f>
        <v>582453</v>
      </c>
      <c r="AI256" s="8">
        <f>'Data-Resource'!I8324</f>
        <v>-3.7854942166140902E-2</v>
      </c>
      <c r="AJ256" s="8">
        <f>'Data-Resource'!K8324</f>
        <v>608232</v>
      </c>
      <c r="AK256" s="8">
        <f>'Data-Resource'!I8829</f>
        <v>-6.3657753524460937E-3</v>
      </c>
      <c r="AL256" s="8">
        <f>'Data-Resource'!K8829</f>
        <v>215587</v>
      </c>
      <c r="AM256" s="8">
        <f>'Data-Resource'!I9334</f>
        <v>2.1428571428571794E-3</v>
      </c>
      <c r="AN256" s="8">
        <f>'Data-Resource'!K9334</f>
        <v>8426231</v>
      </c>
      <c r="AO256" s="8">
        <f>'Data-Resource'!I9839</f>
        <v>-1.9597595413715366E-2</v>
      </c>
      <c r="AP256" s="8">
        <f>'Data-Resource'!K9839</f>
        <v>1152817</v>
      </c>
      <c r="AQ256" s="8">
        <f>'Data-Resource'!I10344</f>
        <v>-7.7294975845410485E-3</v>
      </c>
      <c r="AR256" s="8">
        <f>'Data-Resource'!K10344</f>
        <v>543621</v>
      </c>
    </row>
    <row r="257" spans="1:44" x14ac:dyDescent="0.3">
      <c r="A257" s="8" t="str">
        <f>'Data-Resource'!B245</f>
        <v>12-16-2019</v>
      </c>
      <c r="B257" s="8">
        <f>'Data-Resource'!I14890</f>
        <v>4.3296190735057846E-3</v>
      </c>
      <c r="C257" s="8">
        <f>'Data-Resource'!I11860</f>
        <v>8.8292517784740766E-3</v>
      </c>
      <c r="D257" s="8">
        <f>'Data-Resource'!K11860</f>
        <v>2901574</v>
      </c>
      <c r="E257" s="8">
        <f>'Data-Resource'!I750</f>
        <v>2.0896502051230247E-2</v>
      </c>
      <c r="F257" s="8">
        <f>'Data-Resource'!K750</f>
        <v>545036</v>
      </c>
      <c r="G257" s="8">
        <f>'Data-Resource'!I1255</f>
        <v>1.7792489791981368E-2</v>
      </c>
      <c r="H257" s="8">
        <f>'Data-Resource'!K1255</f>
        <v>103249</v>
      </c>
      <c r="I257" s="8">
        <f>'Data-Resource'!I1760</f>
        <v>1.5847452591873064E-3</v>
      </c>
      <c r="J257" s="8">
        <f>'Data-Resource'!K1760</f>
        <v>829922</v>
      </c>
      <c r="K257" s="8">
        <f>'Data-Resource'!I2265</f>
        <v>1.3088423121337112E-3</v>
      </c>
      <c r="L257" s="8">
        <f>'Data-Resource'!K2265</f>
        <v>1809984</v>
      </c>
      <c r="M257" s="8">
        <f>'Data-Resource'!I2770</f>
        <v>2.3802576975707275E-3</v>
      </c>
      <c r="N257" s="8">
        <f>'Data-Resource'!K2770</f>
        <v>1968865</v>
      </c>
      <c r="O257" s="8">
        <f>'Data-Resource'!I3275</f>
        <v>1.0184326094749252E-2</v>
      </c>
      <c r="P257" s="8">
        <f>'Data-Resource'!K3275</f>
        <v>309724</v>
      </c>
      <c r="Q257" s="8">
        <f>'Data-Resource'!I3780</f>
        <v>-6.5845402532399772E-4</v>
      </c>
      <c r="R257" s="8">
        <f>'Data-Resource'!K3780</f>
        <v>1090555</v>
      </c>
      <c r="S257" s="8">
        <f>'Data-Resource'!I4285</f>
        <v>9.9951692486304746E-4</v>
      </c>
      <c r="T257" s="8">
        <f>'Data-Resource'!K4285</f>
        <v>376836</v>
      </c>
      <c r="U257" s="8">
        <f>'Data-Resource'!I4790</f>
        <v>1.6612517514175203E-2</v>
      </c>
      <c r="V257" s="8">
        <f>'Data-Resource'!K4790</f>
        <v>445313</v>
      </c>
      <c r="W257" s="8">
        <f>'Data-Resource'!I5295</f>
        <v>2.3529411764705903E-2</v>
      </c>
      <c r="X257" s="8">
        <f>'Data-Resource'!K5295</f>
        <v>15125990</v>
      </c>
      <c r="Y257" s="8">
        <f>'Data-Resource'!I5800</f>
        <v>4.6049792662246963E-3</v>
      </c>
      <c r="Z257" s="8">
        <f>'Data-Resource'!K5800</f>
        <v>2220366</v>
      </c>
      <c r="AA257" s="8">
        <f>'Data-Resource'!I6305</f>
        <v>2.9649595687331713E-3</v>
      </c>
      <c r="AB257" s="8">
        <f>'Data-Resource'!K6305</f>
        <v>9409980</v>
      </c>
      <c r="AC257" s="8">
        <f>'Data-Resource'!I12365</f>
        <v>9.0293693484465483E-3</v>
      </c>
      <c r="AD257" s="8">
        <f>'Data-Resource'!K12365</f>
        <v>445877</v>
      </c>
      <c r="AE257" s="8">
        <f>'Data-Resource'!I10850</f>
        <v>7.6612661290322249E-3</v>
      </c>
      <c r="AF257" s="8">
        <f>'Data-Resource'!K10850</f>
        <v>234296</v>
      </c>
      <c r="AG257" s="8">
        <f>'Data-Resource'!I11355</f>
        <v>2.2607687192394612E-3</v>
      </c>
      <c r="AH257" s="8">
        <f>'Data-Resource'!K11355</f>
        <v>359649</v>
      </c>
      <c r="AI257" s="8">
        <f>'Data-Resource'!I8325</f>
        <v>1.5217391304347889E-2</v>
      </c>
      <c r="AJ257" s="8">
        <f>'Data-Resource'!K8325</f>
        <v>271638</v>
      </c>
      <c r="AK257" s="8">
        <f>'Data-Resource'!I8830</f>
        <v>2.9052875221863973E-3</v>
      </c>
      <c r="AL257" s="8">
        <f>'Data-Resource'!K8830</f>
        <v>115671</v>
      </c>
      <c r="AM257" s="8">
        <f>'Data-Resource'!I9335</f>
        <v>-7.7884827844458765E-3</v>
      </c>
      <c r="AN257" s="8">
        <f>'Data-Resource'!K9335</f>
        <v>5205608</v>
      </c>
      <c r="AO257" s="8">
        <f>'Data-Resource'!I9840</f>
        <v>2.3859861383036516E-3</v>
      </c>
      <c r="AP257" s="8">
        <f>'Data-Resource'!K9840</f>
        <v>636293</v>
      </c>
      <c r="AQ257" s="8">
        <f>'Data-Resource'!I10345</f>
        <v>1.0700379065163985E-2</v>
      </c>
      <c r="AR257" s="8">
        <f>'Data-Resource'!K10345</f>
        <v>423387</v>
      </c>
    </row>
    <row r="258" spans="1:44" x14ac:dyDescent="0.3">
      <c r="A258" s="8" t="str">
        <f>'Data-Resource'!B246</f>
        <v>12-17-2019</v>
      </c>
      <c r="B258" s="8">
        <f>'Data-Resource'!I14891</f>
        <v>-7.7243945966637452E-3</v>
      </c>
      <c r="C258" s="8">
        <f>'Data-Resource'!I11861</f>
        <v>3.0326005698483216E-3</v>
      </c>
      <c r="D258" s="8">
        <f>'Data-Resource'!K11861</f>
        <v>3049335</v>
      </c>
      <c r="E258" s="8">
        <f>'Data-Resource'!I751</f>
        <v>3.8488665017020239E-3</v>
      </c>
      <c r="F258" s="8">
        <f>'Data-Resource'!K751</f>
        <v>621667</v>
      </c>
      <c r="G258" s="8">
        <f>'Data-Resource'!I1256</f>
        <v>1.2182427658973213E-3</v>
      </c>
      <c r="H258" s="8">
        <f>'Data-Resource'!K1256</f>
        <v>140074</v>
      </c>
      <c r="I258" s="8">
        <f>'Data-Resource'!I1761</f>
        <v>7.6958444824585873E-3</v>
      </c>
      <c r="J258" s="8">
        <f>'Data-Resource'!K1761</f>
        <v>1387047</v>
      </c>
      <c r="K258" s="8">
        <f>'Data-Resource'!I2266</f>
        <v>-2.3664301262963192E-2</v>
      </c>
      <c r="L258" s="8">
        <f>'Data-Resource'!K2266</f>
        <v>3714544</v>
      </c>
      <c r="M258" s="8">
        <f>'Data-Resource'!I2771</f>
        <v>-2.6944472222222252E-2</v>
      </c>
      <c r="N258" s="8">
        <f>'Data-Resource'!K2771</f>
        <v>3576665</v>
      </c>
      <c r="O258" s="8">
        <f>'Data-Resource'!I3276</f>
        <v>-9.1434550694234531E-3</v>
      </c>
      <c r="P258" s="8">
        <f>'Data-Resource'!K3276</f>
        <v>507549</v>
      </c>
      <c r="Q258" s="8">
        <f>'Data-Resource'!I3781</f>
        <v>-1.2119693736282789E-2</v>
      </c>
      <c r="R258" s="8">
        <f>'Data-Resource'!K3781</f>
        <v>1688854</v>
      </c>
      <c r="S258" s="8">
        <f>'Data-Resource'!I4286</f>
        <v>8.848063217494255E-3</v>
      </c>
      <c r="T258" s="8">
        <f>'Data-Resource'!K4286</f>
        <v>471103</v>
      </c>
      <c r="U258" s="8">
        <f>'Data-Resource'!I4791</f>
        <v>-4.619715805679785E-3</v>
      </c>
      <c r="V258" s="8">
        <f>'Data-Resource'!K4791</f>
        <v>572602</v>
      </c>
      <c r="W258" s="8">
        <f>'Data-Resource'!I5296</f>
        <v>1.026308181555354E-2</v>
      </c>
      <c r="X258" s="8">
        <f>'Data-Resource'!K5296</f>
        <v>10906494</v>
      </c>
      <c r="Y258" s="8">
        <f>'Data-Resource'!I5801</f>
        <v>-2.866093518661593E-3</v>
      </c>
      <c r="Z258" s="8">
        <f>'Data-Resource'!K5801</f>
        <v>2700487</v>
      </c>
      <c r="AA258" s="8">
        <f>'Data-Resource'!I6306</f>
        <v>-2.6910656620026335E-4</v>
      </c>
      <c r="AB258" s="8">
        <f>'Data-Resource'!K6306</f>
        <v>10182614</v>
      </c>
      <c r="AC258" s="8">
        <f>'Data-Resource'!I12366</f>
        <v>-3.6509949993643251E-3</v>
      </c>
      <c r="AD258" s="8">
        <f>'Data-Resource'!K12366</f>
        <v>472128</v>
      </c>
      <c r="AE258" s="8">
        <f>'Data-Resource'!I10851</f>
        <v>-7.999879999998949E-4</v>
      </c>
      <c r="AF258" s="8">
        <f>'Data-Resource'!K10851</f>
        <v>242059</v>
      </c>
      <c r="AG258" s="8">
        <f>'Data-Resource'!I11356</f>
        <v>1.8853694471175297E-2</v>
      </c>
      <c r="AH258" s="8">
        <f>'Data-Resource'!K11356</f>
        <v>378326</v>
      </c>
      <c r="AI258" s="8">
        <f>'Data-Resource'!I8326</f>
        <v>-1.6008484525080028E-2</v>
      </c>
      <c r="AJ258" s="8">
        <f>'Data-Resource'!K8326</f>
        <v>187477</v>
      </c>
      <c r="AK258" s="8">
        <f>'Data-Resource'!I8831</f>
        <v>1.3888853925540621E-2</v>
      </c>
      <c r="AL258" s="8">
        <f>'Data-Resource'!K8831</f>
        <v>200784</v>
      </c>
      <c r="AM258" s="8">
        <f>'Data-Resource'!I9336</f>
        <v>-1.286331586469743E-2</v>
      </c>
      <c r="AN258" s="8">
        <f>'Data-Resource'!K9336</f>
        <v>5866263</v>
      </c>
      <c r="AO258" s="8">
        <f>'Data-Resource'!I9841</f>
        <v>-1.0007948064010098E-2</v>
      </c>
      <c r="AP258" s="8">
        <f>'Data-Resource'!K9841</f>
        <v>932169</v>
      </c>
      <c r="AQ258" s="8">
        <f>'Data-Resource'!I10346</f>
        <v>5.7886926041739034E-3</v>
      </c>
      <c r="AR258" s="8">
        <f>'Data-Resource'!K10346</f>
        <v>554891</v>
      </c>
    </row>
    <row r="259" spans="1:44" x14ac:dyDescent="0.3">
      <c r="A259" s="8" t="str">
        <f>'Data-Resource'!B247</f>
        <v>12-18-2019</v>
      </c>
      <c r="B259" s="8">
        <f>'Data-Resource'!I14892</f>
        <v>-3.33094267067185E-3</v>
      </c>
      <c r="C259" s="8">
        <f>'Data-Resource'!I11862</f>
        <v>-7.5844138193242846E-3</v>
      </c>
      <c r="D259" s="8">
        <f>'Data-Resource'!K11862</f>
        <v>3034465</v>
      </c>
      <c r="E259" s="8">
        <f>'Data-Resource'!I752</f>
        <v>1.2054443939016959E-2</v>
      </c>
      <c r="F259" s="8">
        <f>'Data-Resource'!K752</f>
        <v>631156</v>
      </c>
      <c r="G259" s="8">
        <f>'Data-Resource'!I1257</f>
        <v>-8.6429041080925365E-3</v>
      </c>
      <c r="H259" s="8">
        <f>'Data-Resource'!K1257</f>
        <v>76017</v>
      </c>
      <c r="I259" s="8">
        <f>'Data-Resource'!I1762</f>
        <v>-5.3980970931430351E-3</v>
      </c>
      <c r="J259" s="8">
        <f>'Data-Resource'!K1762</f>
        <v>1031686</v>
      </c>
      <c r="K259" s="8">
        <f>'Data-Resource'!I2267</f>
        <v>2.9846268656730013E-4</v>
      </c>
      <c r="L259" s="8">
        <f>'Data-Resource'!K2267</f>
        <v>2763132</v>
      </c>
      <c r="M259" s="8">
        <f>'Data-Resource'!I2772</f>
        <v>1.4899612540131169E-2</v>
      </c>
      <c r="N259" s="8">
        <f>'Data-Resource'!K2772</f>
        <v>2751206</v>
      </c>
      <c r="O259" s="8">
        <f>'Data-Resource'!I3277</f>
        <v>1.1208596709719189E-2</v>
      </c>
      <c r="P259" s="8">
        <f>'Data-Resource'!K3277</f>
        <v>387512</v>
      </c>
      <c r="Q259" s="8">
        <f>'Data-Resource'!I3782</f>
        <v>5.0816395437501488E-3</v>
      </c>
      <c r="R259" s="8">
        <f>'Data-Resource'!K3782</f>
        <v>1281740</v>
      </c>
      <c r="S259" s="8">
        <f>'Data-Resource'!I4287</f>
        <v>-1.3473012532817933E-2</v>
      </c>
      <c r="T259" s="8">
        <f>'Data-Resource'!K4287</f>
        <v>546652</v>
      </c>
      <c r="U259" s="8">
        <f>'Data-Resource'!I4792</f>
        <v>-7.1535048536438823E-4</v>
      </c>
      <c r="V259" s="8">
        <f>'Data-Resource'!K4792</f>
        <v>467063</v>
      </c>
      <c r="W259" s="8">
        <f>'Data-Resource'!I5297</f>
        <v>6.3082437275986556E-3</v>
      </c>
      <c r="X259" s="8">
        <f>'Data-Resource'!K5297</f>
        <v>10215282</v>
      </c>
      <c r="Y259" s="8">
        <f>'Data-Resource'!I5802</f>
        <v>-2.7560486580781758E-3</v>
      </c>
      <c r="Z259" s="8">
        <f>'Data-Resource'!K5802</f>
        <v>2893591</v>
      </c>
      <c r="AA259" s="8">
        <f>'Data-Resource'!I6307</f>
        <v>-6.6037735849056207E-3</v>
      </c>
      <c r="AB259" s="8">
        <f>'Data-Resource'!K6307</f>
        <v>12709253</v>
      </c>
      <c r="AC259" s="8">
        <f>'Data-Resource'!I12367</f>
        <v>-8.4986069759535321E-3</v>
      </c>
      <c r="AD259" s="8">
        <f>'Data-Resource'!K12367</f>
        <v>362345</v>
      </c>
      <c r="AE259" s="8">
        <f>'Data-Resource'!I10852</f>
        <v>6.4412481427033623E-3</v>
      </c>
      <c r="AF259" s="8">
        <f>'Data-Resource'!K10852</f>
        <v>189228</v>
      </c>
      <c r="AG259" s="8">
        <f>'Data-Resource'!I11357</f>
        <v>-2.9739330855018363E-3</v>
      </c>
      <c r="AH259" s="8">
        <f>'Data-Resource'!K11357</f>
        <v>344052</v>
      </c>
      <c r="AI259" s="8">
        <f>'Data-Resource'!I8327</f>
        <v>-1.2917115177610251E-2</v>
      </c>
      <c r="AJ259" s="8">
        <f>'Data-Resource'!K8327</f>
        <v>322316</v>
      </c>
      <c r="AK259" s="8">
        <f>'Data-Resource'!I8832</f>
        <v>-5.1516543529190589E-3</v>
      </c>
      <c r="AL259" s="8">
        <f>'Data-Resource'!K8832</f>
        <v>128058</v>
      </c>
      <c r="AM259" s="8">
        <f>'Data-Resource'!I9337</f>
        <v>-1.0169443099273581E-2</v>
      </c>
      <c r="AN259" s="8">
        <f>'Data-Resource'!K9337</f>
        <v>4569234</v>
      </c>
      <c r="AO259" s="8">
        <f>'Data-Resource'!I9842</f>
        <v>-8.7579302152206492E-3</v>
      </c>
      <c r="AP259" s="8">
        <f>'Data-Resource'!K9842</f>
        <v>755019</v>
      </c>
      <c r="AQ259" s="8">
        <f>'Data-Resource'!I10347</f>
        <v>-5.2909573436543591E-3</v>
      </c>
      <c r="AR259" s="8">
        <f>'Data-Resource'!K10347</f>
        <v>414667</v>
      </c>
    </row>
    <row r="260" spans="1:44" x14ac:dyDescent="0.3">
      <c r="A260" s="8" t="str">
        <f>'Data-Resource'!B248</f>
        <v>12-19-2019</v>
      </c>
      <c r="B260" s="8">
        <f>'Data-Resource'!I14893</f>
        <v>-1.1144306423456379E-3</v>
      </c>
      <c r="C260" s="8">
        <f>'Data-Resource'!I11863</f>
        <v>1.4481745426829212E-2</v>
      </c>
      <c r="D260" s="8">
        <f>'Data-Resource'!K11863</f>
        <v>3440329</v>
      </c>
      <c r="E260" s="8">
        <f>'Data-Resource'!I753</f>
        <v>-4.6600136143590829E-3</v>
      </c>
      <c r="F260" s="8">
        <f>'Data-Resource'!K753</f>
        <v>630018</v>
      </c>
      <c r="G260" s="8">
        <f>'Data-Resource'!I1258</f>
        <v>1.2253254522081021E-3</v>
      </c>
      <c r="H260" s="8">
        <f>'Data-Resource'!K1258</f>
        <v>62577</v>
      </c>
      <c r="I260" s="8">
        <f>'Data-Resource'!I1763</f>
        <v>-8.3786502484785655E-3</v>
      </c>
      <c r="J260" s="8">
        <f>'Data-Resource'!K1763</f>
        <v>1319860</v>
      </c>
      <c r="K260" s="8">
        <f>'Data-Resource'!I2268</f>
        <v>4.3283731343283739E-3</v>
      </c>
      <c r="L260" s="8">
        <f>'Data-Resource'!K2268</f>
        <v>3415313</v>
      </c>
      <c r="M260" s="8">
        <f>'Data-Resource'!I2773</f>
        <v>3.3913382813905713E-3</v>
      </c>
      <c r="N260" s="8">
        <f>'Data-Resource'!K2773</f>
        <v>3161161</v>
      </c>
      <c r="O260" s="8">
        <f>'Data-Resource'!I3278</f>
        <v>1.3507004080906876E-2</v>
      </c>
      <c r="P260" s="8">
        <f>'Data-Resource'!K3278</f>
        <v>353249</v>
      </c>
      <c r="Q260" s="8">
        <f>'Data-Resource'!I3783</f>
        <v>-1.2658293964358757E-2</v>
      </c>
      <c r="R260" s="8">
        <f>'Data-Resource'!K3783</f>
        <v>1770646</v>
      </c>
      <c r="S260" s="8">
        <f>'Data-Resource'!I4288</f>
        <v>-1.884251393445106E-2</v>
      </c>
      <c r="T260" s="8">
        <f>'Data-Resource'!K4288</f>
        <v>564454</v>
      </c>
      <c r="U260" s="8">
        <f>'Data-Resource'!I4793</f>
        <v>-1.254480286738356E-2</v>
      </c>
      <c r="V260" s="8">
        <f>'Data-Resource'!K4793</f>
        <v>733076</v>
      </c>
      <c r="W260" s="8">
        <f>'Data-Resource'!I5298</f>
        <v>1.7288184026289562E-2</v>
      </c>
      <c r="X260" s="8">
        <f>'Data-Resource'!K5298</f>
        <v>14098912</v>
      </c>
      <c r="Y260" s="8">
        <f>'Data-Resource'!I5803</f>
        <v>-5.0849628044468045E-3</v>
      </c>
      <c r="Z260" s="8">
        <f>'Data-Resource'!K5803</f>
        <v>3400908</v>
      </c>
      <c r="AA260" s="8">
        <f>'Data-Resource'!I6308</f>
        <v>-3.5168402542945284E-3</v>
      </c>
      <c r="AB260" s="8">
        <f>'Data-Resource'!K6308</f>
        <v>14128543</v>
      </c>
      <c r="AC260" s="8">
        <f>'Data-Resource'!I12368</f>
        <v>5.8360647927586089E-3</v>
      </c>
      <c r="AD260" s="8">
        <f>'Data-Resource'!K12368</f>
        <v>560715</v>
      </c>
      <c r="AE260" s="8">
        <f>'Data-Resource'!I10853</f>
        <v>1.1613972906856051E-2</v>
      </c>
      <c r="AF260" s="8">
        <f>'Data-Resource'!K10853</f>
        <v>216804</v>
      </c>
      <c r="AG260" s="8">
        <f>'Data-Resource'!I11358</f>
        <v>-2.238835820895525E-3</v>
      </c>
      <c r="AH260" s="8">
        <f>'Data-Resource'!K11358</f>
        <v>257810</v>
      </c>
      <c r="AI260" s="8">
        <f>'Data-Resource'!I8328</f>
        <v>-8.7336244541484798E-3</v>
      </c>
      <c r="AJ260" s="8">
        <f>'Data-Resource'!K8328</f>
        <v>435975</v>
      </c>
      <c r="AK260" s="8">
        <f>'Data-Resource'!I8833</f>
        <v>-4.0183525376294559E-3</v>
      </c>
      <c r="AL260" s="8">
        <f>'Data-Resource'!K8833</f>
        <v>122416</v>
      </c>
      <c r="AM260" s="8">
        <f>'Data-Resource'!I9338</f>
        <v>3.654080389768668E-3</v>
      </c>
      <c r="AN260" s="8">
        <f>'Data-Resource'!K9338</f>
        <v>4999598</v>
      </c>
      <c r="AO260" s="8">
        <f>'Data-Resource'!I9843</f>
        <v>3.2085882352941054E-3</v>
      </c>
      <c r="AP260" s="8">
        <f>'Data-Resource'!K9843</f>
        <v>1181074</v>
      </c>
      <c r="AQ260" s="8">
        <f>'Data-Resource'!I10348</f>
        <v>5.7970821256038202E-3</v>
      </c>
      <c r="AR260" s="8">
        <f>'Data-Resource'!K10348</f>
        <v>499537</v>
      </c>
    </row>
    <row r="261" spans="1:44" x14ac:dyDescent="0.3">
      <c r="A261" s="8" t="str">
        <f>'Data-Resource'!B249</f>
        <v>12-20-2019</v>
      </c>
      <c r="B261" s="8">
        <f>'Data-Resource'!I14894</f>
        <v>8.2239578851218999E-3</v>
      </c>
      <c r="C261" s="8">
        <f>'Data-Resource'!I11864</f>
        <v>1.9187358916478561E-2</v>
      </c>
      <c r="D261" s="8">
        <f>'Data-Resource'!K11864</f>
        <v>6200575</v>
      </c>
      <c r="E261" s="8">
        <f>'Data-Resource'!I754</f>
        <v>9.7003916792043621E-3</v>
      </c>
      <c r="F261" s="8">
        <f>'Data-Resource'!K754</f>
        <v>1393691</v>
      </c>
      <c r="G261" s="8">
        <f>'Data-Resource'!I1259</f>
        <v>1.0418270820651712E-2</v>
      </c>
      <c r="H261" s="8">
        <f>'Data-Resource'!K1259</f>
        <v>153168</v>
      </c>
      <c r="I261" s="8">
        <f>'Data-Resource'!I1764</f>
        <v>8.4513752887540108E-3</v>
      </c>
      <c r="J261" s="8">
        <f>'Data-Resource'!K1764</f>
        <v>3144001</v>
      </c>
      <c r="K261" s="8">
        <f>'Data-Resource'!I2269</f>
        <v>9.5096429639090329E-3</v>
      </c>
      <c r="L261" s="8">
        <f>'Data-Resource'!K2269</f>
        <v>6814933</v>
      </c>
      <c r="M261" s="8">
        <f>'Data-Resource'!I2774</f>
        <v>9.1743404142368857E-3</v>
      </c>
      <c r="N261" s="8">
        <f>'Data-Resource'!K2774</f>
        <v>7646179</v>
      </c>
      <c r="O261" s="8">
        <f>'Data-Resource'!I3279</f>
        <v>2.1957069212410571E-2</v>
      </c>
      <c r="P261" s="8">
        <f>'Data-Resource'!K3279</f>
        <v>748838</v>
      </c>
      <c r="Q261" s="8">
        <f>'Data-Resource'!I3784</f>
        <v>2.0270540540539652E-3</v>
      </c>
      <c r="R261" s="8">
        <f>'Data-Resource'!K3784</f>
        <v>3441130</v>
      </c>
      <c r="S261" s="8">
        <f>'Data-Resource'!I4289</f>
        <v>-2.0597151234049631E-3</v>
      </c>
      <c r="T261" s="8">
        <f>'Data-Resource'!K4289</f>
        <v>1060808</v>
      </c>
      <c r="U261" s="8">
        <f>'Data-Resource'!I4794</f>
        <v>2.7596246062372844E-2</v>
      </c>
      <c r="V261" s="8">
        <f>'Data-Resource'!K4794</f>
        <v>1513526</v>
      </c>
      <c r="W261" s="8">
        <f>'Data-Resource'!I5299</f>
        <v>-2.2592487997740349E-3</v>
      </c>
      <c r="X261" s="8">
        <f>'Data-Resource'!K5299</f>
        <v>30610130</v>
      </c>
      <c r="Y261" s="8">
        <f>'Data-Resource'!I5804</f>
        <v>8.6283126244022009E-3</v>
      </c>
      <c r="Z261" s="8">
        <f>'Data-Resource'!K5804</f>
        <v>6833900</v>
      </c>
      <c r="AA261" s="8">
        <f>'Data-Resource'!I6309</f>
        <v>4.6151757839011506E-3</v>
      </c>
      <c r="AB261" s="8">
        <f>'Data-Resource'!K6309</f>
        <v>29026065</v>
      </c>
      <c r="AC261" s="8">
        <f>'Data-Resource'!I12369</f>
        <v>1.2844933091224271E-2</v>
      </c>
      <c r="AD261" s="8">
        <f>'Data-Resource'!K12369</f>
        <v>658141</v>
      </c>
      <c r="AE261" s="8">
        <f>'Data-Resource'!I10854</f>
        <v>1.9382946763651817E-2</v>
      </c>
      <c r="AF261" s="8">
        <f>'Data-Resource'!K10854</f>
        <v>445827</v>
      </c>
      <c r="AG261" s="8">
        <f>'Data-Resource'!I11359</f>
        <v>3.3707865168539367E-2</v>
      </c>
      <c r="AH261" s="8">
        <f>'Data-Resource'!K11359</f>
        <v>555402</v>
      </c>
      <c r="AI261" s="8">
        <f>'Data-Resource'!I8329</f>
        <v>2.1977965825386553E-2</v>
      </c>
      <c r="AJ261" s="8">
        <f>'Data-Resource'!K8329</f>
        <v>1385395</v>
      </c>
      <c r="AK261" s="8">
        <f>'Data-Resource'!I8834</f>
        <v>2.8686172770749159E-3</v>
      </c>
      <c r="AL261" s="8">
        <f>'Data-Resource'!K8834</f>
        <v>324865</v>
      </c>
      <c r="AM261" s="8">
        <f>'Data-Resource'!I9339</f>
        <v>-4.870969075939203E-3</v>
      </c>
      <c r="AN261" s="8">
        <f>'Data-Resource'!K9339</f>
        <v>8179466</v>
      </c>
      <c r="AO261" s="8">
        <f>'Data-Resource'!I9844</f>
        <v>1.5645701156525534E-2</v>
      </c>
      <c r="AP261" s="8">
        <f>'Data-Resource'!K9844</f>
        <v>2654766</v>
      </c>
      <c r="AQ261" s="8">
        <f>'Data-Resource'!I10349</f>
        <v>3.3637577117609169E-3</v>
      </c>
      <c r="AR261" s="8">
        <f>'Data-Resource'!K10349</f>
        <v>1039583</v>
      </c>
    </row>
    <row r="262" spans="1:44" x14ac:dyDescent="0.3">
      <c r="A262" s="8" t="str">
        <f>'Data-Resource'!B250</f>
        <v>12-23-2019</v>
      </c>
      <c r="B262" s="8">
        <f>'Data-Resource'!I14895</f>
        <v>-2.8478960056057081E-4</v>
      </c>
      <c r="C262" s="8">
        <f>'Data-Resource'!I11865</f>
        <v>-4.4280442804428537E-3</v>
      </c>
      <c r="D262" s="8">
        <f>'Data-Resource'!K11865</f>
        <v>1789385</v>
      </c>
      <c r="E262" s="8">
        <f>'Data-Resource'!I755</f>
        <v>-4.10530978194902E-3</v>
      </c>
      <c r="F262" s="8">
        <f>'Data-Resource'!K755</f>
        <v>349958</v>
      </c>
      <c r="G262" s="8">
        <f>'Data-Resource'!I1260</f>
        <v>2.5665082296651917E-3</v>
      </c>
      <c r="H262" s="8">
        <f>'Data-Resource'!K1260</f>
        <v>61956</v>
      </c>
      <c r="I262" s="8">
        <f>'Data-Resource'!I1765</f>
        <v>1.3617929909877369E-3</v>
      </c>
      <c r="J262" s="8">
        <f>'Data-Resource'!K1765</f>
        <v>741986</v>
      </c>
      <c r="K262" s="8">
        <f>'Data-Resource'!I2270</f>
        <v>-6.3263203424110161E-3</v>
      </c>
      <c r="L262" s="8">
        <f>'Data-Resource'!K2270</f>
        <v>1990353</v>
      </c>
      <c r="M262" s="8">
        <f>'Data-Resource'!I2775</f>
        <v>2.222219444444444E-2</v>
      </c>
      <c r="N262" s="8">
        <f>'Data-Resource'!K2775</f>
        <v>3623085</v>
      </c>
      <c r="O262" s="8">
        <f>'Data-Resource'!I3280</f>
        <v>-3.7296223776224738E-3</v>
      </c>
      <c r="P262" s="8">
        <f>'Data-Resource'!K3280</f>
        <v>247035</v>
      </c>
      <c r="Q262" s="8">
        <f>'Data-Resource'!I3785</f>
        <v>-5.6787183028489856E-3</v>
      </c>
      <c r="R262" s="8">
        <f>'Data-Resource'!K3785</f>
        <v>910739</v>
      </c>
      <c r="S262" s="8">
        <f>'Data-Resource'!I4290</f>
        <v>2.423394474438326E-3</v>
      </c>
      <c r="T262" s="8">
        <f>'Data-Resource'!K4290</f>
        <v>343275</v>
      </c>
      <c r="U262" s="8">
        <f>'Data-Resource'!I4795</f>
        <v>-5.3304905187737742E-3</v>
      </c>
      <c r="V262" s="8">
        <f>'Data-Resource'!K4795</f>
        <v>326996</v>
      </c>
      <c r="W262" s="8">
        <f>'Data-Resource'!I5300</f>
        <v>-1.8334280841387079E-2</v>
      </c>
      <c r="X262" s="8">
        <f>'Data-Resource'!K5300</f>
        <v>10096288</v>
      </c>
      <c r="Y262" s="8">
        <f>'Data-Resource'!I5805</f>
        <v>-1.234030233276126E-2</v>
      </c>
      <c r="Z262" s="8">
        <f>'Data-Resource'!K5805</f>
        <v>2179453</v>
      </c>
      <c r="AA262" s="8">
        <f>'Data-Resource'!I6310</f>
        <v>-2.4396855516398979E-3</v>
      </c>
      <c r="AB262" s="8">
        <f>'Data-Resource'!K6310</f>
        <v>8469794</v>
      </c>
      <c r="AC262" s="8">
        <f>'Data-Resource'!I12370</f>
        <v>6.5882117647058577E-3</v>
      </c>
      <c r="AD262" s="8">
        <f>'Data-Resource'!K12370</f>
        <v>226501</v>
      </c>
      <c r="AE262" s="8">
        <f>'Data-Resource'!I10855</f>
        <v>-4.6656762986465438E-3</v>
      </c>
      <c r="AF262" s="8">
        <f>'Data-Resource'!K10855</f>
        <v>143390</v>
      </c>
      <c r="AG262" s="8">
        <f>'Data-Resource'!I11360</f>
        <v>-5.0761278495776744E-3</v>
      </c>
      <c r="AH262" s="8">
        <f>'Data-Resource'!K11360</f>
        <v>172703</v>
      </c>
      <c r="AI262" s="8">
        <f>'Data-Resource'!I8330</f>
        <v>-9.6051760939166071E-3</v>
      </c>
      <c r="AJ262" s="8">
        <f>'Data-Resource'!K8330</f>
        <v>284684</v>
      </c>
      <c r="AK262" s="8">
        <f>'Data-Resource'!I8835</f>
        <v>-3.4188376068376761E-3</v>
      </c>
      <c r="AL262" s="8">
        <f>'Data-Resource'!K8835</f>
        <v>80547</v>
      </c>
      <c r="AM262" s="8">
        <f>'Data-Resource'!I9340</f>
        <v>-2.6961274509802618E-3</v>
      </c>
      <c r="AN262" s="8">
        <f>'Data-Resource'!K9340</f>
        <v>3183568</v>
      </c>
      <c r="AO262" s="8">
        <f>'Data-Resource'!I9845</f>
        <v>2.6192296792477521E-4</v>
      </c>
      <c r="AP262" s="8">
        <f>'Data-Resource'!K9845</f>
        <v>576030</v>
      </c>
      <c r="AQ262" s="8">
        <f>'Data-Resource'!I10350</f>
        <v>8.6206990685690731E-3</v>
      </c>
      <c r="AR262" s="8">
        <f>'Data-Resource'!K10350</f>
        <v>345976</v>
      </c>
    </row>
    <row r="263" spans="1:44" x14ac:dyDescent="0.3">
      <c r="A263" s="8" t="str">
        <f>'Data-Resource'!B251</f>
        <v>12-27-2019</v>
      </c>
      <c r="B263" s="8">
        <f>'Data-Resource'!I14896</f>
        <v>-9.0713071202165363E-5</v>
      </c>
      <c r="C263" s="8">
        <f>'Data-Resource'!I11866</f>
        <v>-3.6944957517553398E-4</v>
      </c>
      <c r="D263" s="8">
        <f>'Data-Resource'!K11866</f>
        <v>1368804</v>
      </c>
      <c r="E263" s="8">
        <f>'Data-Resource'!I756</f>
        <v>-2.727541877703671E-3</v>
      </c>
      <c r="F263" s="8">
        <f>'Data-Resource'!K756</f>
        <v>326470</v>
      </c>
      <c r="G263" s="8">
        <f>'Data-Resource'!I1261</f>
        <v>-1.797954803654559E-3</v>
      </c>
      <c r="H263" s="8">
        <f>'Data-Resource'!K1261</f>
        <v>79619</v>
      </c>
      <c r="I263" s="8">
        <f>'Data-Resource'!I1766</f>
        <v>-9.0578350218593689E-4</v>
      </c>
      <c r="J263" s="8">
        <f>'Data-Resource'!K1766</f>
        <v>583074</v>
      </c>
      <c r="K263" s="8">
        <f>'Data-Resource'!I2271</f>
        <v>1.7704780432349694E-3</v>
      </c>
      <c r="L263" s="8">
        <f>'Data-Resource'!K2271</f>
        <v>1640149</v>
      </c>
      <c r="M263" s="8">
        <f>'Data-Resource'!I2776</f>
        <v>-1.0675689189189284E-2</v>
      </c>
      <c r="N263" s="8">
        <f>'Data-Resource'!K2776</f>
        <v>1907296</v>
      </c>
      <c r="O263" s="8">
        <f>'Data-Resource'!I3281</f>
        <v>-7.8996098122604257E-3</v>
      </c>
      <c r="P263" s="8">
        <f>'Data-Resource'!K3281</f>
        <v>192494</v>
      </c>
      <c r="Q263" s="8">
        <f>'Data-Resource'!I3786</f>
        <v>-1.6297026332896354E-3</v>
      </c>
      <c r="R263" s="8">
        <f>'Data-Resource'!K3786</f>
        <v>793381</v>
      </c>
      <c r="S263" s="8">
        <f>'Data-Resource'!I4291</f>
        <v>-4.4781690196821888E-3</v>
      </c>
      <c r="T263" s="8">
        <f>'Data-Resource'!K4291</f>
        <v>263044</v>
      </c>
      <c r="U263" s="8">
        <f>'Data-Resource'!I4796</f>
        <v>0</v>
      </c>
      <c r="V263" s="8">
        <f>'Data-Resource'!K4796</f>
        <v>309506</v>
      </c>
      <c r="W263" s="8">
        <f>'Data-Resource'!I5301</f>
        <v>2.0313406848519134E-3</v>
      </c>
      <c r="X263" s="8">
        <f>'Data-Resource'!K5301</f>
        <v>8065671</v>
      </c>
      <c r="Y263" s="8">
        <f>'Data-Resource'!I5806</f>
        <v>8.7963348482627841E-3</v>
      </c>
      <c r="Z263" s="8">
        <f>'Data-Resource'!K5806</f>
        <v>1888707</v>
      </c>
      <c r="AA263" s="8">
        <f>'Data-Resource'!I6311</f>
        <v>-2.8459140804987667E-3</v>
      </c>
      <c r="AB263" s="8">
        <f>'Data-Resource'!K6311</f>
        <v>5591396</v>
      </c>
      <c r="AC263" s="8">
        <f>'Data-Resource'!I12371</f>
        <v>-2.7906744186047554E-3</v>
      </c>
      <c r="AD263" s="8">
        <f>'Data-Resource'!K12371</f>
        <v>225694</v>
      </c>
      <c r="AE263" s="8">
        <f>'Data-Resource'!I10856</f>
        <v>5.8252427184465804E-3</v>
      </c>
      <c r="AF263" s="8">
        <f>'Data-Resource'!K10856</f>
        <v>128022</v>
      </c>
      <c r="AG263" s="8">
        <f>'Data-Resource'!I11361</f>
        <v>4.357356698833921E-3</v>
      </c>
      <c r="AH263" s="8">
        <f>'Data-Resource'!K11361</f>
        <v>192509</v>
      </c>
      <c r="AI263" s="8">
        <f>'Data-Resource'!I8331</f>
        <v>1.400867532374323E-2</v>
      </c>
      <c r="AJ263" s="8">
        <f>'Data-Resource'!K8331</f>
        <v>430206</v>
      </c>
      <c r="AK263" s="8">
        <f>'Data-Resource'!I8836</f>
        <v>-7.9636460529525447E-3</v>
      </c>
      <c r="AL263" s="8">
        <f>'Data-Resource'!K8836</f>
        <v>63829</v>
      </c>
      <c r="AM263" s="8">
        <f>'Data-Resource'!I9341</f>
        <v>-4.9140049140054777E-4</v>
      </c>
      <c r="AN263" s="8">
        <f>'Data-Resource'!K9341</f>
        <v>2614855</v>
      </c>
      <c r="AO263" s="8">
        <f>'Data-Resource'!I9846</f>
        <v>-7.0130181818183323E-3</v>
      </c>
      <c r="AP263" s="8">
        <f>'Data-Resource'!K9846</f>
        <v>425465</v>
      </c>
      <c r="AQ263" s="8">
        <f>'Data-Resource'!I10351</f>
        <v>-4.7258977866001407E-3</v>
      </c>
      <c r="AR263" s="8">
        <f>'Data-Resource'!K10351</f>
        <v>281311</v>
      </c>
    </row>
    <row r="264" spans="1:44" s="34" customFormat="1" x14ac:dyDescent="0.3">
      <c r="A264" s="34" t="str">
        <f>'Data-Resource'!B252</f>
        <v>12-30-2019</v>
      </c>
      <c r="B264" s="34">
        <f>'Data-Resource'!I14897</f>
        <v>-3.94092373689796E-3</v>
      </c>
      <c r="C264" s="34">
        <f>'Data-Resource'!I11867</f>
        <v>1.2962962962963046E-2</v>
      </c>
      <c r="D264" s="34">
        <f>'Data-Resource'!K11867</f>
        <v>1721932</v>
      </c>
      <c r="E264" s="34">
        <f>'Data-Resource'!I757</f>
        <v>-5.1493307991486385E-3</v>
      </c>
      <c r="F264" s="34">
        <f>'Data-Resource'!K757</f>
        <v>215885</v>
      </c>
      <c r="G264" s="34">
        <f>'Data-Resource'!I1262</f>
        <v>-8.1069058091359503E-3</v>
      </c>
      <c r="H264" s="34">
        <f>'Data-Resource'!K1262</f>
        <v>31010</v>
      </c>
      <c r="I264" s="34">
        <f>'Data-Resource'!I1767</f>
        <v>-9.7483970562449243E-3</v>
      </c>
      <c r="J264" s="34">
        <f>'Data-Resource'!K1767</f>
        <v>432548</v>
      </c>
      <c r="K264" s="34">
        <f>'Data-Resource'!I2272</f>
        <v>-3.6982249614859425E-3</v>
      </c>
      <c r="L264" s="34">
        <f>'Data-Resource'!K2272</f>
        <v>936462</v>
      </c>
      <c r="M264" s="34">
        <f>'Data-Resource'!I2777</f>
        <v>-6.8628876356997956E-4</v>
      </c>
      <c r="N264" s="34">
        <f>'Data-Resource'!K2777</f>
        <v>1018336</v>
      </c>
      <c r="O264" s="34">
        <f>'Data-Resource'!I3282</f>
        <v>-2.3386341938515425E-3</v>
      </c>
      <c r="P264" s="34">
        <f>'Data-Resource'!K3282</f>
        <v>111371</v>
      </c>
      <c r="Q264" s="34">
        <f>'Data-Resource'!I3787</f>
        <v>-9.5615354399872449E-4</v>
      </c>
      <c r="R264" s="34">
        <f>'Data-Resource'!K3787</f>
        <v>467282</v>
      </c>
      <c r="S264" s="34">
        <f>'Data-Resource'!I4292</f>
        <v>-3.4692973945546544E-4</v>
      </c>
      <c r="T264" s="34">
        <f>'Data-Resource'!K4292</f>
        <v>169900</v>
      </c>
      <c r="U264" s="34">
        <f>'Data-Resource'!I4797</f>
        <v>-2.8460262644037686E-3</v>
      </c>
      <c r="V264" s="34">
        <f>'Data-Resource'!K4797</f>
        <v>159045</v>
      </c>
      <c r="W264" s="34">
        <f>'Data-Resource'!I5302</f>
        <v>5.0857308921824418E-3</v>
      </c>
      <c r="X264" s="34">
        <f>'Data-Resource'!K5302</f>
        <v>5349478</v>
      </c>
      <c r="Y264" s="34">
        <f>'Data-Resource'!I5807</f>
        <v>-7.8763421200797375E-3</v>
      </c>
      <c r="Z264" s="34">
        <f>'Data-Resource'!K5807</f>
        <v>1153869</v>
      </c>
      <c r="AA264" s="34">
        <f>'Data-Resource'!I6312</f>
        <v>-1.0996470268802606E-2</v>
      </c>
      <c r="AB264" s="34">
        <f>'Data-Resource'!K6312</f>
        <v>5774093</v>
      </c>
      <c r="AC264" s="34">
        <f>'Data-Resource'!I12372</f>
        <v>1.1680486083859941E-4</v>
      </c>
      <c r="AD264" s="34">
        <f>'Data-Resource'!K12372</f>
        <v>258062</v>
      </c>
      <c r="AE264" s="34">
        <f>'Data-Resource'!I10857</f>
        <v>-1.546790374011048E-2</v>
      </c>
      <c r="AF264" s="34">
        <f>'Data-Resource'!K10857</f>
        <v>72450</v>
      </c>
      <c r="AG264" s="34">
        <f>'Data-Resource'!I11362</f>
        <v>-1.0853835335856328E-2</v>
      </c>
      <c r="AH264" s="34">
        <f>'Data-Resource'!K11362</f>
        <v>120220</v>
      </c>
      <c r="AI264" s="34">
        <f>'Data-Resource'!I8332</f>
        <v>-7.4467557152529396E-3</v>
      </c>
      <c r="AJ264" s="34">
        <f>'Data-Resource'!K8332</f>
        <v>123195</v>
      </c>
      <c r="AK264" s="34">
        <f>'Data-Resource'!I8837</f>
        <v>-1.2607432664756319E-2</v>
      </c>
      <c r="AL264" s="34">
        <f>'Data-Resource'!K8837</f>
        <v>61540</v>
      </c>
      <c r="AM264" s="34">
        <f>'Data-Resource'!I9342</f>
        <v>2.9629135802469397E-3</v>
      </c>
      <c r="AN264" s="34">
        <f>'Data-Resource'!K9342</f>
        <v>1728403</v>
      </c>
      <c r="AO264" s="34">
        <f>'Data-Resource'!I9847</f>
        <v>-5.23787339668571E-4</v>
      </c>
      <c r="AP264" s="34">
        <f>'Data-Resource'!K9847</f>
        <v>229616</v>
      </c>
      <c r="AQ264" s="34">
        <f>'Data-Resource'!I10352</f>
        <v>1.9020066209794037E-3</v>
      </c>
      <c r="AR264" s="34">
        <f>'Data-Resource'!K10352</f>
        <v>179374</v>
      </c>
    </row>
    <row r="265" spans="1:44" s="33" customFormat="1" x14ac:dyDescent="0.3">
      <c r="A265" s="33" t="str">
        <f>'Data-Resource'!B253</f>
        <v>1-2-2020</v>
      </c>
      <c r="B265" s="33">
        <f>'Data-Resource'!I14898</f>
        <v>1.1502423013659634E-2</v>
      </c>
      <c r="C265" s="33">
        <f>'Data-Resource'!I11868</f>
        <v>-9.5518004978618967E-3</v>
      </c>
      <c r="D265" s="33">
        <f>'Data-Resource'!K11868</f>
        <v>2370079</v>
      </c>
      <c r="E265" s="33">
        <f>'Data-Resource'!I758</f>
        <v>8.1257811289440068E-3</v>
      </c>
      <c r="F265" s="33">
        <f>'Data-Resource'!K758</f>
        <v>429314</v>
      </c>
      <c r="G265" s="33">
        <f>'Data-Resource'!I1263</f>
        <v>7.2408431552143711E-3</v>
      </c>
      <c r="H265" s="33">
        <f>'Data-Resource'!K1263</f>
        <v>105979</v>
      </c>
      <c r="I265" s="33">
        <f>'Data-Resource'!I1768</f>
        <v>1.3266211895712345E-2</v>
      </c>
      <c r="J265" s="33">
        <f>'Data-Resource'!K1768</f>
        <v>846800</v>
      </c>
      <c r="K265" s="33">
        <f>'Data-Resource'!I2273</f>
        <v>1.5615750018315127E-2</v>
      </c>
      <c r="L265" s="33">
        <f>'Data-Resource'!K2273</f>
        <v>2025939</v>
      </c>
      <c r="M265" s="33">
        <f>'Data-Resource'!I2778</f>
        <v>1.1696697721114419E-2</v>
      </c>
      <c r="N265" s="33">
        <f>'Data-Resource'!K2778</f>
        <v>1992518</v>
      </c>
      <c r="O265" s="33">
        <f>'Data-Resource'!I3283</f>
        <v>4.7352273624104142E-4</v>
      </c>
      <c r="P265" s="33">
        <f>'Data-Resource'!K3283</f>
        <v>346360</v>
      </c>
      <c r="Q265" s="33">
        <f>'Data-Resource'!I3788</f>
        <v>1.476622935146603E-2</v>
      </c>
      <c r="R265" s="33">
        <f>'Data-Resource'!K3788</f>
        <v>1232319</v>
      </c>
      <c r="S265" s="33">
        <f>'Data-Resource'!I4293</f>
        <v>9.5403206537644052E-3</v>
      </c>
      <c r="T265" s="33">
        <f>'Data-Resource'!K4293</f>
        <v>420502</v>
      </c>
      <c r="U265" s="33">
        <f>'Data-Resource'!I4798</f>
        <v>9.2955877313296905E-3</v>
      </c>
      <c r="V265" s="33">
        <f>'Data-Resource'!K4798</f>
        <v>475703</v>
      </c>
      <c r="W265" s="33">
        <f>'Data-Resource'!I5303</f>
        <v>5.152425933877211E-2</v>
      </c>
      <c r="X265" s="33">
        <f>'Data-Resource'!K5303</f>
        <v>24048444</v>
      </c>
      <c r="Y265" s="33">
        <f>'Data-Resource'!I5808</f>
        <v>1.0016202680807103E-2</v>
      </c>
      <c r="Z265" s="33">
        <f>'Data-Resource'!K5808</f>
        <v>1919948</v>
      </c>
      <c r="AA265" s="33">
        <f>'Data-Resource'!I6313</f>
        <v>8.2203041512532676E-4</v>
      </c>
      <c r="AB265" s="33">
        <f>'Data-Resource'!K6313</f>
        <v>9435019</v>
      </c>
      <c r="AC265" s="33">
        <f>'Data-Resource'!I12373</f>
        <v>-1.5167349423009126E-2</v>
      </c>
      <c r="AD265" s="33">
        <f>'Data-Resource'!K12373</f>
        <v>359467</v>
      </c>
      <c r="AE265" s="33">
        <f>'Data-Resource'!I10858</f>
        <v>1.5741833551944161E-2</v>
      </c>
      <c r="AF265" s="33">
        <f>'Data-Resource'!K10858</f>
        <v>128299</v>
      </c>
      <c r="AG265" s="33">
        <f>'Data-Resource'!I11363</f>
        <v>-1.2490903196580409E-2</v>
      </c>
      <c r="AH265" s="33">
        <f>'Data-Resource'!K11363</f>
        <v>666781</v>
      </c>
      <c r="AI265" s="33">
        <f>'Data-Resource'!I8333</f>
        <v>2.550472901168966E-2</v>
      </c>
      <c r="AJ265" s="33">
        <f>'Data-Resource'!K8333</f>
        <v>318931</v>
      </c>
      <c r="AK265" s="33">
        <f>'Data-Resource'!I8838</f>
        <v>1.3945345243044339E-2</v>
      </c>
      <c r="AL265" s="33">
        <f>'Data-Resource'!K8838</f>
        <v>131274</v>
      </c>
      <c r="AM265" s="33">
        <f>'Data-Resource'!I9343</f>
        <v>2.3756446424152689E-2</v>
      </c>
      <c r="AN265" s="33">
        <f>'Data-Resource'!K9343</f>
        <v>4204646</v>
      </c>
      <c r="AO265" s="33">
        <f>'Data-Resource'!I9848</f>
        <v>2.373401823626442E-3</v>
      </c>
      <c r="AP265" s="33">
        <f>'Data-Resource'!K9848</f>
        <v>694284</v>
      </c>
      <c r="AQ265" s="33">
        <f>'Data-Resource'!I10353</f>
        <v>9.4426815969277686E-4</v>
      </c>
      <c r="AR265" s="33">
        <f>'Data-Resource'!K10353</f>
        <v>613310</v>
      </c>
    </row>
    <row r="266" spans="1:44" x14ac:dyDescent="0.3">
      <c r="A266" s="8" t="str">
        <f>'Data-Resource'!B254</f>
        <v>1-3-2020</v>
      </c>
      <c r="B266" s="8">
        <f>'Data-Resource'!I14899</f>
        <v>-3.5616321581508803E-3</v>
      </c>
      <c r="C266" s="8">
        <f>'Data-Resource'!I11869</f>
        <v>7.4571215510816052E-4</v>
      </c>
      <c r="D266" s="8">
        <f>'Data-Resource'!K11869</f>
        <v>2593666</v>
      </c>
      <c r="E266" s="8">
        <f>'Data-Resource'!I759</f>
        <v>6.7241793103448343E-3</v>
      </c>
      <c r="F266" s="8">
        <f>'Data-Resource'!K759</f>
        <v>440067</v>
      </c>
      <c r="G266" s="8">
        <f>'Data-Resource'!I1264</f>
        <v>1.4220915602592735E-2</v>
      </c>
      <c r="H266" s="8">
        <f>'Data-Resource'!K1264</f>
        <v>80040</v>
      </c>
      <c r="I266" s="8">
        <f>'Data-Resource'!I1769</f>
        <v>-4.7705723370129877E-3</v>
      </c>
      <c r="J266" s="8">
        <f>'Data-Resource'!K1769</f>
        <v>997575</v>
      </c>
      <c r="K266" s="8">
        <f>'Data-Resource'!I2274</f>
        <v>-6.4983312139760734E-3</v>
      </c>
      <c r="L266" s="8">
        <f>'Data-Resource'!K2274</f>
        <v>2579508</v>
      </c>
      <c r="M266" s="8">
        <f>'Data-Resource'!I2779</f>
        <v>-7.9278563188706457E-3</v>
      </c>
      <c r="N266" s="8">
        <f>'Data-Resource'!K2779</f>
        <v>2514997</v>
      </c>
      <c r="O266" s="8">
        <f>'Data-Resource'!I3284</f>
        <v>5.2331494811256735E-3</v>
      </c>
      <c r="P266" s="8">
        <f>'Data-Resource'!K3284</f>
        <v>244422</v>
      </c>
      <c r="Q266" s="8">
        <f>'Data-Resource'!I3789</f>
        <v>-5.560870518342532E-3</v>
      </c>
      <c r="R266" s="8">
        <f>'Data-Resource'!K3789</f>
        <v>1153245</v>
      </c>
      <c r="S266" s="8">
        <f>'Data-Resource'!I4294</f>
        <v>-1.7413767241379337E-2</v>
      </c>
      <c r="T266" s="8">
        <f>'Data-Resource'!K4294</f>
        <v>556993</v>
      </c>
      <c r="U266" s="8">
        <f>'Data-Resource'!I4799</f>
        <v>-4.2857571428570997E-3</v>
      </c>
      <c r="V266" s="8">
        <f>'Data-Resource'!K4799</f>
        <v>423951</v>
      </c>
      <c r="W266" s="8">
        <f>'Data-Resource'!I5304</f>
        <v>-7.6649329318368769E-3</v>
      </c>
      <c r="X266" s="8">
        <f>'Data-Resource'!K5304</f>
        <v>13519680</v>
      </c>
      <c r="Y266" s="8">
        <f>'Data-Resource'!I5809</f>
        <v>-8.9429995601817396E-3</v>
      </c>
      <c r="Z266" s="8">
        <f>'Data-Resource'!K5809</f>
        <v>2555879</v>
      </c>
      <c r="AA266" s="8">
        <f>'Data-Resource'!I6314</f>
        <v>3.0199039121482727E-3</v>
      </c>
      <c r="AB266" s="8">
        <f>'Data-Resource'!K6314</f>
        <v>9232877</v>
      </c>
      <c r="AC266" s="8">
        <f>'Data-Resource'!I12374</f>
        <v>3.6586331330755086E-3</v>
      </c>
      <c r="AD266" s="8">
        <f>'Data-Resource'!K12374</f>
        <v>282792</v>
      </c>
      <c r="AE266" s="8">
        <f>'Data-Resource'!I10859</f>
        <v>5.8525168561459374E-3</v>
      </c>
      <c r="AF266" s="8">
        <f>'Data-Resource'!K10859</f>
        <v>127253</v>
      </c>
      <c r="AG266" s="8">
        <f>'Data-Resource'!I11364</f>
        <v>1.639342820844792E-2</v>
      </c>
      <c r="AH266" s="8">
        <f>'Data-Resource'!K11364</f>
        <v>385579</v>
      </c>
      <c r="AI266" s="8">
        <f>'Data-Resource'!I8334</f>
        <v>-1.0395530145528612E-3</v>
      </c>
      <c r="AJ266" s="8">
        <f>'Data-Resource'!K8334</f>
        <v>225756</v>
      </c>
      <c r="AK266" s="8">
        <f>'Data-Resource'!I8839</f>
        <v>3.4621522770544822E-3</v>
      </c>
      <c r="AL266" s="8">
        <f>'Data-Resource'!K8839</f>
        <v>98287</v>
      </c>
      <c r="AM266" s="8">
        <f>'Data-Resource'!I9344</f>
        <v>-7.7858884567342055E-3</v>
      </c>
      <c r="AN266" s="8">
        <f>'Data-Resource'!K9344</f>
        <v>3771505</v>
      </c>
      <c r="AO266" s="8">
        <f>'Data-Resource'!I9849</f>
        <v>-5.1006550335570278E-3</v>
      </c>
      <c r="AP266" s="8">
        <f>'Data-Resource'!K9849</f>
        <v>949121</v>
      </c>
      <c r="AQ266" s="8">
        <f>'Data-Resource'!I10354</f>
        <v>1.1792452830188751E-2</v>
      </c>
      <c r="AR266" s="8">
        <f>'Data-Resource'!K10354</f>
        <v>529208</v>
      </c>
    </row>
    <row r="267" spans="1:44" x14ac:dyDescent="0.3">
      <c r="A267" s="8" t="str">
        <f>'Data-Resource'!B255</f>
        <v>1-6-2020</v>
      </c>
      <c r="B267" s="8">
        <f>'Data-Resource'!I14900</f>
        <v>3.1714516820207815E-3</v>
      </c>
      <c r="C267" s="8">
        <f>'Data-Resource'!I11870</f>
        <v>-9.3632955294646204E-3</v>
      </c>
      <c r="D267" s="8">
        <f>'Data-Resource'!K11870</f>
        <v>1773571</v>
      </c>
      <c r="E267" s="8">
        <f>'Data-Resource'!I760</f>
        <v>2.4225020623982107E-3</v>
      </c>
      <c r="F267" s="8">
        <f>'Data-Resource'!K760</f>
        <v>494435</v>
      </c>
      <c r="G267" s="8">
        <f>'Data-Resource'!I1265</f>
        <v>2.8549209832491435E-3</v>
      </c>
      <c r="H267" s="8">
        <f>'Data-Resource'!K1265</f>
        <v>84178</v>
      </c>
      <c r="I267" s="8">
        <f>'Data-Resource'!I1770</f>
        <v>2.5328253059955998E-3</v>
      </c>
      <c r="J267" s="8">
        <f>'Data-Resource'!K1770</f>
        <v>842331</v>
      </c>
      <c r="K267" s="8">
        <f>'Data-Resource'!I2275</f>
        <v>3.0184150943412158E-4</v>
      </c>
      <c r="L267" s="8">
        <f>'Data-Resource'!K2275</f>
        <v>3487724</v>
      </c>
      <c r="M267" s="8">
        <f>'Data-Resource'!I2780</f>
        <v>-6.6463997971973549E-3</v>
      </c>
      <c r="N267" s="8">
        <f>'Data-Resource'!K2780</f>
        <v>2317291</v>
      </c>
      <c r="O267" s="8">
        <f>'Data-Resource'!I3285</f>
        <v>8.0836707925122271E-3</v>
      </c>
      <c r="P267" s="8">
        <f>'Data-Resource'!K3285</f>
        <v>291549</v>
      </c>
      <c r="Q267" s="8">
        <f>'Data-Resource'!I3790</f>
        <v>3.0207468619870099E-3</v>
      </c>
      <c r="R267" s="8">
        <f>'Data-Resource'!K3790</f>
        <v>1039192</v>
      </c>
      <c r="S267" s="8">
        <f>'Data-Resource'!I4295</f>
        <v>-3.1847221940488127E-3</v>
      </c>
      <c r="T267" s="8">
        <f>'Data-Resource'!K4295</f>
        <v>469090</v>
      </c>
      <c r="U267" s="8">
        <f>'Data-Resource'!I4800</f>
        <v>1.0854486487435447E-3</v>
      </c>
      <c r="V267" s="8">
        <f>'Data-Resource'!K4800</f>
        <v>439973</v>
      </c>
      <c r="W267" s="8">
        <f>'Data-Resource'!I5305</f>
        <v>-5.5640561969686874E-4</v>
      </c>
      <c r="X267" s="8">
        <f>'Data-Resource'!K5305</f>
        <v>15053032</v>
      </c>
      <c r="Y267" s="8">
        <f>'Data-Resource'!I5810</f>
        <v>3.7313432835821315E-3</v>
      </c>
      <c r="Z267" s="8">
        <f>'Data-Resource'!K5810</f>
        <v>2712666</v>
      </c>
      <c r="AA267" s="8">
        <f>'Data-Resource'!I6315</f>
        <v>-1.3717421124837404E-4</v>
      </c>
      <c r="AB267" s="8">
        <f>'Data-Resource'!K6315</f>
        <v>7337533</v>
      </c>
      <c r="AC267" s="8">
        <f>'Data-Resource'!I12375</f>
        <v>5.5667653677602489E-3</v>
      </c>
      <c r="AD267" s="8">
        <f>'Data-Resource'!K12375</f>
        <v>326103</v>
      </c>
      <c r="AE267" s="8">
        <f>'Data-Resource'!I10860</f>
        <v>5.4559390774137264E-3</v>
      </c>
      <c r="AF267" s="8">
        <f>'Data-Resource'!K10860</f>
        <v>177913</v>
      </c>
      <c r="AG267" s="8">
        <f>'Data-Resource'!I11365</f>
        <v>3.3923228587467609E-2</v>
      </c>
      <c r="AH267" s="8">
        <f>'Data-Resource'!K11365</f>
        <v>433827</v>
      </c>
      <c r="AI267" s="8">
        <f>'Data-Resource'!I8335</f>
        <v>-2.5026016684045849E-2</v>
      </c>
      <c r="AJ267" s="8">
        <f>'Data-Resource'!K8335</f>
        <v>330027</v>
      </c>
      <c r="AK267" s="8">
        <f>'Data-Resource'!I8840</f>
        <v>2.8968712782084529E-3</v>
      </c>
      <c r="AL267" s="8">
        <f>'Data-Resource'!K8840</f>
        <v>111974</v>
      </c>
      <c r="AM267" s="8">
        <f>'Data-Resource'!I9345</f>
        <v>2.2500000000000094E-3</v>
      </c>
      <c r="AN267" s="8">
        <f>'Data-Resource'!K9345</f>
        <v>6488522</v>
      </c>
      <c r="AO267" s="8">
        <f>'Data-Resource'!I9850</f>
        <v>3.2787213114754141E-3</v>
      </c>
      <c r="AP267" s="8">
        <f>'Data-Resource'!K9850</f>
        <v>706882</v>
      </c>
      <c r="AQ267" s="8">
        <f>'Data-Resource'!I10355</f>
        <v>1.4031805163109264E-2</v>
      </c>
      <c r="AR267" s="8">
        <f>'Data-Resource'!K10355</f>
        <v>635339</v>
      </c>
    </row>
    <row r="268" spans="1:44" x14ac:dyDescent="0.3">
      <c r="A268" s="8" t="str">
        <f>'Data-Resource'!B256</f>
        <v>1-7-2020</v>
      </c>
      <c r="B268" s="8">
        <f>'Data-Resource'!I14901</f>
        <v>2.0637186708219088E-3</v>
      </c>
      <c r="C268" s="8">
        <f>'Data-Resource'!I11871</f>
        <v>1.6917255639097739E-2</v>
      </c>
      <c r="D268" s="8">
        <f>'Data-Resource'!K11871</f>
        <v>3350911</v>
      </c>
      <c r="E268" s="8">
        <f>'Data-Resource'!I761</f>
        <v>1.4455385212406229E-2</v>
      </c>
      <c r="F268" s="8">
        <f>'Data-Resource'!K761</f>
        <v>489629</v>
      </c>
      <c r="G268" s="8">
        <f>'Data-Resource'!I1266</f>
        <v>-1.2705507936348887E-2</v>
      </c>
      <c r="H268" s="8">
        <f>'Data-Resource'!K1266</f>
        <v>88508</v>
      </c>
      <c r="I268" s="8">
        <f>'Data-Resource'!I1771</f>
        <v>-1.3730114416476049E-3</v>
      </c>
      <c r="J268" s="8">
        <f>'Data-Resource'!K1771</f>
        <v>905810</v>
      </c>
      <c r="K268" s="8">
        <f>'Data-Resource'!I2276</f>
        <v>-1.3555656176468069E-3</v>
      </c>
      <c r="L268" s="8">
        <f>'Data-Resource'!K2276</f>
        <v>2090539</v>
      </c>
      <c r="M268" s="8">
        <f>'Data-Resource'!I2781</f>
        <v>1.805513888888973E-3</v>
      </c>
      <c r="N268" s="8">
        <f>'Data-Resource'!K2781</f>
        <v>1771542</v>
      </c>
      <c r="O268" s="8">
        <f>'Data-Resource'!I3286</f>
        <v>-8.9034398004714695E-3</v>
      </c>
      <c r="P268" s="8">
        <f>'Data-Resource'!K3286</f>
        <v>262276</v>
      </c>
      <c r="Q268" s="8">
        <f>'Data-Resource'!I3791</f>
        <v>8.4239540332596043E-3</v>
      </c>
      <c r="R268" s="8">
        <f>'Data-Resource'!K3791</f>
        <v>1302124</v>
      </c>
      <c r="S268" s="8">
        <f>'Data-Resource'!I4296</f>
        <v>1.768033899362606E-2</v>
      </c>
      <c r="T268" s="8">
        <f>'Data-Resource'!K4296</f>
        <v>555884</v>
      </c>
      <c r="U268" s="8">
        <f>'Data-Resource'!I4801</f>
        <v>3.5936734610907969E-4</v>
      </c>
      <c r="V268" s="8">
        <f>'Data-Resource'!K4801</f>
        <v>459865</v>
      </c>
      <c r="W268" s="8">
        <f>'Data-Resource'!I5306</f>
        <v>2.8073572120038717E-2</v>
      </c>
      <c r="X268" s="8">
        <f>'Data-Resource'!K5306</f>
        <v>16280714</v>
      </c>
      <c r="Y268" s="8">
        <f>'Data-Resource'!I5811</f>
        <v>3.8472032007339993E-3</v>
      </c>
      <c r="Z268" s="8">
        <f>'Data-Resource'!K5811</f>
        <v>2719245</v>
      </c>
      <c r="AA268" s="8">
        <f>'Data-Resource'!I6316</f>
        <v>2.0581778265641353E-3</v>
      </c>
      <c r="AB268" s="8">
        <f>'Data-Resource'!K6316</f>
        <v>9646934</v>
      </c>
      <c r="AC268" s="8">
        <f>'Data-Resource'!I12376</f>
        <v>3.0583930582663323E-3</v>
      </c>
      <c r="AD268" s="8">
        <f>'Data-Resource'!K12376</f>
        <v>315480</v>
      </c>
      <c r="AE268" s="8">
        <f>'Data-Resource'!I10861</f>
        <v>1.5485869863842166E-2</v>
      </c>
      <c r="AF268" s="8">
        <f>'Data-Resource'!K10861</f>
        <v>150206</v>
      </c>
      <c r="AG268" s="8">
        <f>'Data-Resource'!I11366</f>
        <v>1.7793594306049782E-2</v>
      </c>
      <c r="AH268" s="8">
        <f>'Data-Resource'!K11366</f>
        <v>494688</v>
      </c>
      <c r="AI268" s="8">
        <f>'Data-Resource'!I8336</f>
        <v>3.9278131634819448E-2</v>
      </c>
      <c r="AJ268" s="8">
        <f>'Data-Resource'!K8336</f>
        <v>405581</v>
      </c>
      <c r="AK268" s="8">
        <f>'Data-Resource'!I8841</f>
        <v>5.1963569029393605E-3</v>
      </c>
      <c r="AL268" s="8">
        <f>'Data-Resource'!K8841</f>
        <v>103102</v>
      </c>
      <c r="AM268" s="8">
        <f>'Data-Resource'!I9346</f>
        <v>3.1372598039215736E-2</v>
      </c>
      <c r="AN268" s="8">
        <f>'Data-Resource'!K9346</f>
        <v>8715737</v>
      </c>
      <c r="AO268" s="8">
        <f>'Data-Resource'!I9851</f>
        <v>2.7056276617051902E-3</v>
      </c>
      <c r="AP268" s="8">
        <f>'Data-Resource'!K9851</f>
        <v>720665</v>
      </c>
      <c r="AQ268" s="8">
        <f>'Data-Resource'!I10356</f>
        <v>7.8232672282877985E-3</v>
      </c>
      <c r="AR268" s="8">
        <f>'Data-Resource'!K10356</f>
        <v>623819</v>
      </c>
    </row>
    <row r="269" spans="1:44" x14ac:dyDescent="0.3">
      <c r="A269" s="8" t="str">
        <f>'Data-Resource'!B257</f>
        <v>1-8-2020</v>
      </c>
      <c r="B269" s="8">
        <f>'Data-Resource'!I14902</f>
        <v>1.3674486785109951E-2</v>
      </c>
      <c r="C269" s="8">
        <f>'Data-Resource'!I11872</f>
        <v>6.6691367173028152E-3</v>
      </c>
      <c r="D269" s="8">
        <f>'Data-Resource'!K11872</f>
        <v>2731742</v>
      </c>
      <c r="E269" s="8">
        <f>'Data-Resource'!I762</f>
        <v>3.0102061224489829E-2</v>
      </c>
      <c r="F269" s="8">
        <f>'Data-Resource'!K762</f>
        <v>686646</v>
      </c>
      <c r="G269" s="8">
        <f>'Data-Resource'!I1267</f>
        <v>2.5152462465376346E-2</v>
      </c>
      <c r="H269" s="8">
        <f>'Data-Resource'!K1267</f>
        <v>115878</v>
      </c>
      <c r="I269" s="8">
        <f>'Data-Resource'!I1772</f>
        <v>5.0644844161761736E-3</v>
      </c>
      <c r="J269" s="8">
        <f>'Data-Resource'!K1772</f>
        <v>1006392</v>
      </c>
      <c r="K269" s="8">
        <f>'Data-Resource'!I2277</f>
        <v>1.0453496827663326E-2</v>
      </c>
      <c r="L269" s="8">
        <f>'Data-Resource'!K2277</f>
        <v>3255451</v>
      </c>
      <c r="M269" s="8">
        <f>'Data-Resource'!I2782</f>
        <v>2.8921051972220477E-2</v>
      </c>
      <c r="N269" s="8">
        <f>'Data-Resource'!K2782</f>
        <v>2941368</v>
      </c>
      <c r="O269" s="8">
        <f>'Data-Resource'!I3287</f>
        <v>2.8328139219486233E-3</v>
      </c>
      <c r="P269" s="8">
        <f>'Data-Resource'!K3287</f>
        <v>252169</v>
      </c>
      <c r="Q269" s="8">
        <f>'Data-Resource'!I3792</f>
        <v>6.3565321515679932E-3</v>
      </c>
      <c r="R269" s="8">
        <f>'Data-Resource'!K3792</f>
        <v>941807</v>
      </c>
      <c r="S269" s="8">
        <f>'Data-Resource'!I4297</f>
        <v>2.8396126702824358E-2</v>
      </c>
      <c r="T269" s="8">
        <f>'Data-Resource'!K4297</f>
        <v>606931</v>
      </c>
      <c r="U269" s="8">
        <f>'Data-Resource'!I4802</f>
        <v>2.2278161219324303E-2</v>
      </c>
      <c r="V269" s="8">
        <f>'Data-Resource'!K4802</f>
        <v>614856</v>
      </c>
      <c r="W269" s="8">
        <f>'Data-Resource'!I5307</f>
        <v>4.3590439978272562E-2</v>
      </c>
      <c r="X269" s="8">
        <f>'Data-Resource'!K5307</f>
        <v>23003315</v>
      </c>
      <c r="Y269" s="8">
        <f>'Data-Resource'!I5812</f>
        <v>1.630592943966799E-2</v>
      </c>
      <c r="Z269" s="8">
        <f>'Data-Resource'!K5812</f>
        <v>2687591</v>
      </c>
      <c r="AA269" s="8">
        <f>'Data-Resource'!I6317</f>
        <v>-1.0985992859103959E-3</v>
      </c>
      <c r="AB269" s="8">
        <f>'Data-Resource'!K6317</f>
        <v>10757370</v>
      </c>
      <c r="AC269" s="8">
        <f>'Data-Resource'!I12377</f>
        <v>5.164366439641634E-3</v>
      </c>
      <c r="AD269" s="8">
        <f>'Data-Resource'!K12377</f>
        <v>361619</v>
      </c>
      <c r="AE269" s="8">
        <f>'Data-Resource'!I10862</f>
        <v>9.5969289827255305E-3</v>
      </c>
      <c r="AF269" s="8">
        <f>'Data-Resource'!K10862</f>
        <v>164418</v>
      </c>
      <c r="AG269" s="8">
        <f>'Data-Resource'!I11367</f>
        <v>1.5471153740398105E-2</v>
      </c>
      <c r="AH269" s="8">
        <f>'Data-Resource'!K11367</f>
        <v>386588</v>
      </c>
      <c r="AI269" s="8">
        <f>'Data-Resource'!I8337</f>
        <v>2.9958676138498043E-2</v>
      </c>
      <c r="AJ269" s="8">
        <f>'Data-Resource'!K8337</f>
        <v>401223</v>
      </c>
      <c r="AK269" s="8">
        <f>'Data-Resource'!I8842</f>
        <v>2.3107682619027499E-3</v>
      </c>
      <c r="AL269" s="8">
        <f>'Data-Resource'!K8842</f>
        <v>148720</v>
      </c>
      <c r="AM269" s="8">
        <f>'Data-Resource'!I9347</f>
        <v>2.2307508865795557E-2</v>
      </c>
      <c r="AN269" s="8">
        <f>'Data-Resource'!K9347</f>
        <v>7033333</v>
      </c>
      <c r="AO269" s="8">
        <f>'Data-Resource'!I9852</f>
        <v>1.7241428854539175E-2</v>
      </c>
      <c r="AP269" s="8">
        <f>'Data-Resource'!K9852</f>
        <v>840302</v>
      </c>
      <c r="AQ269" s="8">
        <f>'Data-Resource'!I10357</f>
        <v>2.1100944954128471E-2</v>
      </c>
      <c r="AR269" s="8">
        <f>'Data-Resource'!K10357</f>
        <v>804081</v>
      </c>
    </row>
    <row r="270" spans="1:44" x14ac:dyDescent="0.3">
      <c r="A270" s="8" t="str">
        <f>'Data-Resource'!B258</f>
        <v>1-9-2020</v>
      </c>
      <c r="B270" s="8">
        <f>'Data-Resource'!I14903</f>
        <v>1.5065055219161704E-3</v>
      </c>
      <c r="C270" s="8">
        <f>'Data-Resource'!I11873</f>
        <v>8.0644791765222042E-3</v>
      </c>
      <c r="D270" s="8">
        <f>'Data-Resource'!K11873</f>
        <v>2798431</v>
      </c>
      <c r="E270" s="8">
        <f>'Data-Resource'!I763</f>
        <v>9.2788736958269134E-3</v>
      </c>
      <c r="F270" s="8">
        <f>'Data-Resource'!K763</f>
        <v>734200</v>
      </c>
      <c r="G270" s="8">
        <f>'Data-Resource'!I1268</f>
        <v>-5.9216873757943775E-4</v>
      </c>
      <c r="H270" s="8">
        <f>'Data-Resource'!K1268</f>
        <v>72016</v>
      </c>
      <c r="I270" s="8">
        <f>'Data-Resource'!I1773</f>
        <v>2.4983103111053781E-3</v>
      </c>
      <c r="J270" s="8">
        <f>'Data-Resource'!K1773</f>
        <v>998027</v>
      </c>
      <c r="K270" s="8">
        <f>'Data-Resource'!I2278</f>
        <v>0</v>
      </c>
      <c r="L270" s="8">
        <f>'Data-Resource'!K2278</f>
        <v>2462547</v>
      </c>
      <c r="M270" s="8">
        <f>'Data-Resource'!I2783</f>
        <v>-3.4676178927332832E-3</v>
      </c>
      <c r="N270" s="8">
        <f>'Data-Resource'!K2783</f>
        <v>2726823</v>
      </c>
      <c r="O270" s="8">
        <f>'Data-Resource'!I3288</f>
        <v>2.8077117979918719E-3</v>
      </c>
      <c r="P270" s="8">
        <f>'Data-Resource'!K3288</f>
        <v>322831</v>
      </c>
      <c r="Q270" s="8">
        <f>'Data-Resource'!I3793</f>
        <v>-9.8534889441674704E-3</v>
      </c>
      <c r="R270" s="8">
        <f>'Data-Resource'!K3793</f>
        <v>1391131</v>
      </c>
      <c r="S270" s="8">
        <f>'Data-Resource'!I4298</f>
        <v>1.4013202887161826E-2</v>
      </c>
      <c r="T270" s="8">
        <f>'Data-Resource'!K4298</f>
        <v>973253</v>
      </c>
      <c r="U270" s="8">
        <f>'Data-Resource'!I4803</f>
        <v>1.0420910255386859E-3</v>
      </c>
      <c r="V270" s="8">
        <f>'Data-Resource'!K4803</f>
        <v>518208</v>
      </c>
      <c r="W270" s="8">
        <f>'Data-Resource'!I5308</f>
        <v>-1.0515516799179218E-2</v>
      </c>
      <c r="X270" s="8">
        <f>'Data-Resource'!K5308</f>
        <v>17653913</v>
      </c>
      <c r="Y270" s="8">
        <f>'Data-Resource'!I5813</f>
        <v>7.2260119783815104E-4</v>
      </c>
      <c r="Z270" s="8">
        <f>'Data-Resource'!K5813</f>
        <v>2796824</v>
      </c>
      <c r="AA270" s="8">
        <f>'Data-Resource'!I6318</f>
        <v>1.6427104722792588E-2</v>
      </c>
      <c r="AB270" s="8">
        <f>'Data-Resource'!K6318</f>
        <v>14510060</v>
      </c>
      <c r="AC270" s="8">
        <f>'Data-Resource'!I12378</f>
        <v>1.3241223962560314E-2</v>
      </c>
      <c r="AD270" s="8">
        <f>'Data-Resource'!K12378</f>
        <v>471228</v>
      </c>
      <c r="AE270" s="8">
        <f>'Data-Resource'!I10863</f>
        <v>1.9615171189396298E-2</v>
      </c>
      <c r="AF270" s="8">
        <f>'Data-Resource'!K10863</f>
        <v>210590</v>
      </c>
      <c r="AG270" s="8">
        <f>'Data-Resource'!I11368</f>
        <v>4.1379724137930373E-3</v>
      </c>
      <c r="AH270" s="8">
        <f>'Data-Resource'!K11368</f>
        <v>426887</v>
      </c>
      <c r="AI270" s="8">
        <f>'Data-Resource'!I8338</f>
        <v>-5.9701492537313928E-3</v>
      </c>
      <c r="AJ270" s="8">
        <f>'Data-Resource'!K8338</f>
        <v>229224</v>
      </c>
      <c r="AK270" s="8">
        <f>'Data-Resource'!I8843</f>
        <v>0</v>
      </c>
      <c r="AL270" s="8">
        <f>'Data-Resource'!K8843</f>
        <v>135546</v>
      </c>
      <c r="AM270" s="8">
        <f>'Data-Resource'!I9348</f>
        <v>-4.8310096696108015E-3</v>
      </c>
      <c r="AN270" s="8">
        <f>'Data-Resource'!K9348</f>
        <v>5126687</v>
      </c>
      <c r="AO270" s="8">
        <f>'Data-Resource'!I9853</f>
        <v>2.6602820323535104E-3</v>
      </c>
      <c r="AP270" s="8">
        <f>'Data-Resource'!K9853</f>
        <v>607754</v>
      </c>
      <c r="AQ270" s="8">
        <f>'Data-Resource'!I10358</f>
        <v>-8.8769638903337322E-4</v>
      </c>
      <c r="AR270" s="8">
        <f>'Data-Resource'!K10358</f>
        <v>520736</v>
      </c>
    </row>
    <row r="271" spans="1:44" x14ac:dyDescent="0.3">
      <c r="A271" s="8" t="str">
        <f>'Data-Resource'!B259</f>
        <v>1-10-2020</v>
      </c>
      <c r="B271" s="8">
        <f>'Data-Resource'!I14904</f>
        <v>-3.7056591698077998E-3</v>
      </c>
      <c r="C271" s="8">
        <f>'Data-Resource'!I11874</f>
        <v>3.5019455252918323E-2</v>
      </c>
      <c r="D271" s="8">
        <f>'Data-Resource'!K11874</f>
        <v>8753366</v>
      </c>
      <c r="E271" s="8">
        <f>'Data-Resource'!I764</f>
        <v>-7.7059685584473766E-3</v>
      </c>
      <c r="F271" s="8">
        <f>'Data-Resource'!K764</f>
        <v>496127</v>
      </c>
      <c r="G271" s="8">
        <f>'Data-Resource'!I1269</f>
        <v>-7.6797593808853541E-3</v>
      </c>
      <c r="H271" s="8">
        <f>'Data-Resource'!K1269</f>
        <v>74457</v>
      </c>
      <c r="I271" s="8">
        <f>'Data-Resource'!I1774</f>
        <v>-5.6433408577877455E-3</v>
      </c>
      <c r="J271" s="8">
        <f>'Data-Resource'!K1774</f>
        <v>762695</v>
      </c>
      <c r="K271" s="8">
        <f>'Data-Resource'!I2279</f>
        <v>-8.4349602114019429E-3</v>
      </c>
      <c r="L271" s="8">
        <f>'Data-Resource'!K2279</f>
        <v>2208935</v>
      </c>
      <c r="M271" s="8">
        <f>'Data-Resource'!I2784</f>
        <v>5.067991261616835E-3</v>
      </c>
      <c r="N271" s="8">
        <f>'Data-Resource'!K2784</f>
        <v>2632057</v>
      </c>
      <c r="O271" s="8">
        <f>'Data-Resource'!I3289</f>
        <v>4.1957762237761842E-3</v>
      </c>
      <c r="P271" s="8">
        <f>'Data-Resource'!K3289</f>
        <v>262850</v>
      </c>
      <c r="Q271" s="8">
        <f>'Data-Resource'!I3794</f>
        <v>1.0739965384345559E-3</v>
      </c>
      <c r="R271" s="8">
        <f>'Data-Resource'!K3794</f>
        <v>1102138</v>
      </c>
      <c r="S271" s="8">
        <f>'Data-Resource'!I4299</f>
        <v>-1.3430633060090321E-2</v>
      </c>
      <c r="T271" s="8">
        <f>'Data-Resource'!K4299</f>
        <v>632178</v>
      </c>
      <c r="U271" s="8">
        <f>'Data-Resource'!I4804</f>
        <v>-3.1121160534393582E-3</v>
      </c>
      <c r="V271" s="8">
        <f>'Data-Resource'!K4804</f>
        <v>396208</v>
      </c>
      <c r="W271" s="8">
        <f>'Data-Resource'!I5309</f>
        <v>-1.1179645335389307E-2</v>
      </c>
      <c r="X271" s="8">
        <f>'Data-Resource'!K5309</f>
        <v>13262969</v>
      </c>
      <c r="Y271" s="8">
        <f>'Data-Resource'!I5814</f>
        <v>-1.8732045569681728E-2</v>
      </c>
      <c r="Z271" s="8">
        <f>'Data-Resource'!K5814</f>
        <v>2642838</v>
      </c>
      <c r="AA271" s="8">
        <f>'Data-Resource'!I6319</f>
        <v>-3.779187474692794E-3</v>
      </c>
      <c r="AB271" s="8">
        <f>'Data-Resource'!K6319</f>
        <v>7884365</v>
      </c>
      <c r="AC271" s="8">
        <f>'Data-Resource'!I12379</f>
        <v>8.5548901734103754E-3</v>
      </c>
      <c r="AD271" s="8">
        <f>'Data-Resource'!K12379</f>
        <v>328988</v>
      </c>
      <c r="AE271" s="8">
        <f>'Data-Resource'!I10864</f>
        <v>-9.9447955801104937E-3</v>
      </c>
      <c r="AF271" s="8">
        <f>'Data-Resource'!K10864</f>
        <v>121094</v>
      </c>
      <c r="AG271" s="8">
        <f>'Data-Resource'!I11369</f>
        <v>-8.9041369863013514E-3</v>
      </c>
      <c r="AH271" s="8">
        <f>'Data-Resource'!K11369</f>
        <v>284133</v>
      </c>
      <c r="AI271" s="8">
        <f>'Data-Resource'!I8339</f>
        <v>-2.2132697290377264E-2</v>
      </c>
      <c r="AJ271" s="8">
        <f>'Data-Resource'!K8339</f>
        <v>358404</v>
      </c>
      <c r="AK271" s="8">
        <f>'Data-Resource'!I8844</f>
        <v>-8.5812355506652751E-3</v>
      </c>
      <c r="AL271" s="8">
        <f>'Data-Resource'!K8844</f>
        <v>101560</v>
      </c>
      <c r="AM271" s="8">
        <f>'Data-Resource'!I9349</f>
        <v>-1.4946009889813218E-2</v>
      </c>
      <c r="AN271" s="8">
        <f>'Data-Resource'!K9349</f>
        <v>3456501</v>
      </c>
      <c r="AO271" s="8">
        <f>'Data-Resource'!I9854</f>
        <v>5.294124043222064E-4</v>
      </c>
      <c r="AP271" s="8">
        <f>'Data-Resource'!K9854</f>
        <v>575321</v>
      </c>
      <c r="AQ271" s="8">
        <f>'Data-Resource'!I10359</f>
        <v>1.0217627448663814E-2</v>
      </c>
      <c r="AR271" s="8">
        <f>'Data-Resource'!K10359</f>
        <v>353021</v>
      </c>
    </row>
    <row r="272" spans="1:44" x14ac:dyDescent="0.3">
      <c r="A272" s="8" t="str">
        <f>'Data-Resource'!B260</f>
        <v>1-13-2020</v>
      </c>
      <c r="B272" s="8">
        <f>'Data-Resource'!I14905</f>
        <v>-5.2020075773080484E-3</v>
      </c>
      <c r="C272" s="8">
        <f>'Data-Resource'!I11875</f>
        <v>6.8262800964605404E-4</v>
      </c>
      <c r="D272" s="8">
        <f>'Data-Resource'!K11875</f>
        <v>3797299</v>
      </c>
      <c r="E272" s="8">
        <f>'Data-Resource'!I765</f>
        <v>-3.866640814564747E-3</v>
      </c>
      <c r="F272" s="8">
        <f>'Data-Resource'!K765</f>
        <v>465002</v>
      </c>
      <c r="G272" s="8">
        <f>'Data-Resource'!I1270</f>
        <v>3.5629156505127117E-3</v>
      </c>
      <c r="H272" s="8">
        <f>'Data-Resource'!K1270</f>
        <v>64419</v>
      </c>
      <c r="I272" s="8">
        <f>'Data-Resource'!I1775</f>
        <v>-7.2316655367232075E-3</v>
      </c>
      <c r="J272" s="8">
        <f>'Data-Resource'!K1775</f>
        <v>698396</v>
      </c>
      <c r="K272" s="8">
        <f>'Data-Resource'!I2280</f>
        <v>-3.1818030303028631E-3</v>
      </c>
      <c r="L272" s="8">
        <f>'Data-Resource'!K2280</f>
        <v>2040685</v>
      </c>
      <c r="M272" s="8">
        <f>'Data-Resource'!I2785</f>
        <v>-1.0329744131115346E-2</v>
      </c>
      <c r="N272" s="8">
        <f>'Data-Resource'!K2785</f>
        <v>1998984</v>
      </c>
      <c r="O272" s="8">
        <f>'Data-Resource'!I3290</f>
        <v>-4.1763062645010065E-3</v>
      </c>
      <c r="P272" s="8">
        <f>'Data-Resource'!K3290</f>
        <v>219480</v>
      </c>
      <c r="Q272" s="8">
        <f>'Data-Resource'!I3795</f>
        <v>-1.4323963091993E-2</v>
      </c>
      <c r="R272" s="8">
        <f>'Data-Resource'!K3795</f>
        <v>884147</v>
      </c>
      <c r="S272" s="8">
        <f>'Data-Resource'!I4300</f>
        <v>-2.931323233981184E-2</v>
      </c>
      <c r="T272" s="8">
        <f>'Data-Resource'!K4300</f>
        <v>730717</v>
      </c>
      <c r="U272" s="8">
        <f>'Data-Resource'!I4805</f>
        <v>-9.6784933153884652E-3</v>
      </c>
      <c r="V272" s="8">
        <f>'Data-Resource'!K4805</f>
        <v>365868</v>
      </c>
      <c r="W272" s="8">
        <f>'Data-Resource'!I5310</f>
        <v>-1.8261883175754463E-2</v>
      </c>
      <c r="X272" s="8">
        <f>'Data-Resource'!K5310</f>
        <v>12178152</v>
      </c>
      <c r="Y272" s="8">
        <f>'Data-Resource'!I5815</f>
        <v>-1.4321262604121076E-2</v>
      </c>
      <c r="Z272" s="8">
        <f>'Data-Resource'!K5815</f>
        <v>2763012</v>
      </c>
      <c r="AA272" s="8">
        <f>'Data-Resource'!I6320</f>
        <v>-1.1336032388664052E-2</v>
      </c>
      <c r="AB272" s="8">
        <f>'Data-Resource'!K6320</f>
        <v>8384403</v>
      </c>
      <c r="AC272" s="8">
        <f>'Data-Resource'!I12380</f>
        <v>-5.7703403168993025E-3</v>
      </c>
      <c r="AD272" s="8">
        <f>'Data-Resource'!K12380</f>
        <v>651088</v>
      </c>
      <c r="AE272" s="8">
        <f>'Data-Resource'!I10865</f>
        <v>3.3444592342372209E-3</v>
      </c>
      <c r="AF272" s="8">
        <f>'Data-Resource'!K10865</f>
        <v>94447</v>
      </c>
      <c r="AG272" s="8">
        <f>'Data-Resource'!I11370</f>
        <v>6.1686774298290985E-3</v>
      </c>
      <c r="AH272" s="8">
        <f>'Data-Resource'!K11370</f>
        <v>410012</v>
      </c>
      <c r="AI272" s="8">
        <f>'Data-Resource'!I8340</f>
        <v>6.172736307986944E-3</v>
      </c>
      <c r="AJ272" s="8">
        <f>'Data-Resource'!K8340</f>
        <v>187760</v>
      </c>
      <c r="AK272" s="8">
        <f>'Data-Resource'!I8845</f>
        <v>-5.7636887608068744E-3</v>
      </c>
      <c r="AL272" s="8">
        <f>'Data-Resource'!K8845</f>
        <v>104585</v>
      </c>
      <c r="AM272" s="8">
        <f>'Data-Resource'!I9350</f>
        <v>6.9752153906167376E-3</v>
      </c>
      <c r="AN272" s="8">
        <f>'Data-Resource'!K9350</f>
        <v>4068899</v>
      </c>
      <c r="AO272" s="8">
        <f>'Data-Resource'!I9855</f>
        <v>-7.9014482622662542E-4</v>
      </c>
      <c r="AP272" s="8">
        <f>'Data-Resource'!K9855</f>
        <v>663100</v>
      </c>
      <c r="AQ272" s="8">
        <f>'Data-Resource'!I10360</f>
        <v>-1.3210127348036913E-3</v>
      </c>
      <c r="AR272" s="8">
        <f>'Data-Resource'!K10360</f>
        <v>297896</v>
      </c>
    </row>
    <row r="273" spans="1:44" x14ac:dyDescent="0.3">
      <c r="A273" s="8" t="str">
        <f>'Data-Resource'!B261</f>
        <v>1-14-2020</v>
      </c>
      <c r="B273" s="8">
        <f>'Data-Resource'!I14906</f>
        <v>1.2865371259221301E-3</v>
      </c>
      <c r="C273" s="8">
        <f>'Data-Resource'!I11876</f>
        <v>-6.8496572996697136E-4</v>
      </c>
      <c r="D273" s="8">
        <f>'Data-Resource'!K11876</f>
        <v>2439330</v>
      </c>
      <c r="E273" s="8">
        <f>'Data-Resource'!I766</f>
        <v>1.1462666653044833E-2</v>
      </c>
      <c r="F273" s="8">
        <f>'Data-Resource'!K766</f>
        <v>600907</v>
      </c>
      <c r="G273" s="8">
        <f>'Data-Resource'!I1271</f>
        <v>-1.7717849372323809E-3</v>
      </c>
      <c r="H273" s="8">
        <f>'Data-Resource'!K1271</f>
        <v>120156</v>
      </c>
      <c r="I273" s="8">
        <f>'Data-Resource'!I1776</f>
        <v>-3.8688712408129467E-3</v>
      </c>
      <c r="J273" s="8">
        <f>'Data-Resource'!K1776</f>
        <v>827509</v>
      </c>
      <c r="K273" s="8">
        <f>'Data-Resource'!I2281</f>
        <v>-1.2804817463561474E-2</v>
      </c>
      <c r="L273" s="8">
        <f>'Data-Resource'!K2281</f>
        <v>3688288</v>
      </c>
      <c r="M273" s="8">
        <f>'Data-Resource'!I2786</f>
        <v>-4.008484981746825E-3</v>
      </c>
      <c r="N273" s="8">
        <f>'Data-Resource'!K2786</f>
        <v>1867783</v>
      </c>
      <c r="O273" s="8">
        <f>'Data-Resource'!I3291</f>
        <v>1.229898805011319E-2</v>
      </c>
      <c r="P273" s="8">
        <f>'Data-Resource'!K3291</f>
        <v>305016</v>
      </c>
      <c r="Q273" s="8">
        <f>'Data-Resource'!I3796</f>
        <v>-5.9668431235922218E-3</v>
      </c>
      <c r="R273" s="8">
        <f>'Data-Resource'!K3796</f>
        <v>979352</v>
      </c>
      <c r="S273" s="8">
        <f>'Data-Resource'!I4301</f>
        <v>1.6243347438108617E-2</v>
      </c>
      <c r="T273" s="8">
        <f>'Data-Resource'!K4301</f>
        <v>734233</v>
      </c>
      <c r="U273" s="8">
        <f>'Data-Resource'!I4806</f>
        <v>6.9812216404886078E-4</v>
      </c>
      <c r="V273" s="8">
        <f>'Data-Resource'!K4806</f>
        <v>449950</v>
      </c>
      <c r="W273" s="8">
        <f>'Data-Resource'!I5311</f>
        <v>2.1610225326129915E-2</v>
      </c>
      <c r="X273" s="8">
        <f>'Data-Resource'!K5311</f>
        <v>15893049</v>
      </c>
      <c r="Y273" s="8">
        <f>'Data-Resource'!I5816</f>
        <v>1.2158955748548179E-2</v>
      </c>
      <c r="Z273" s="8">
        <f>'Data-Resource'!K5816</f>
        <v>3090763</v>
      </c>
      <c r="AA273" s="8">
        <f>'Data-Resource'!I6321</f>
        <v>-1.365933615624764E-4</v>
      </c>
      <c r="AB273" s="8">
        <f>'Data-Resource'!K6321</f>
        <v>8657045</v>
      </c>
      <c r="AC273" s="8">
        <f>'Data-Resource'!I12381</f>
        <v>-2.693643930635822E-2</v>
      </c>
      <c r="AD273" s="8">
        <f>'Data-Resource'!K12381</f>
        <v>645572</v>
      </c>
      <c r="AE273" s="8">
        <f>'Data-Resource'!I10866</f>
        <v>3.6982249341322563E-3</v>
      </c>
      <c r="AF273" s="8">
        <f>'Data-Resource'!K10866</f>
        <v>136924</v>
      </c>
      <c r="AG273" s="8">
        <f>'Data-Resource'!I11371</f>
        <v>2.2372908474576302E-2</v>
      </c>
      <c r="AH273" s="8">
        <f>'Data-Resource'!K11371</f>
        <v>507784</v>
      </c>
      <c r="AI273" s="8">
        <f>'Data-Resource'!I8341</f>
        <v>1.8423694041776066E-2</v>
      </c>
      <c r="AJ273" s="8">
        <f>'Data-Resource'!K8341</f>
        <v>372809</v>
      </c>
      <c r="AK273" s="8">
        <f>'Data-Resource'!I8846</f>
        <v>6.9645791010229958E-3</v>
      </c>
      <c r="AL273" s="8">
        <f>'Data-Resource'!K8846</f>
        <v>122554</v>
      </c>
      <c r="AM273" s="8">
        <f>'Data-Resource'!I9351</f>
        <v>-1.4318706697459526E-2</v>
      </c>
      <c r="AN273" s="8">
        <f>'Data-Resource'!K9351</f>
        <v>4982420</v>
      </c>
      <c r="AO273" s="8">
        <f>'Data-Resource'!I9856</f>
        <v>5.0118543126585844E-3</v>
      </c>
      <c r="AP273" s="8">
        <f>'Data-Resource'!K9856</f>
        <v>738131</v>
      </c>
      <c r="AQ273" s="8">
        <f>'Data-Resource'!I10361</f>
        <v>1.4991146120085652E-2</v>
      </c>
      <c r="AR273" s="8">
        <f>'Data-Resource'!K10361</f>
        <v>568853</v>
      </c>
    </row>
    <row r="274" spans="1:44" x14ac:dyDescent="0.3">
      <c r="A274" s="8" t="str">
        <f>'Data-Resource'!B262</f>
        <v>1-15-2020</v>
      </c>
      <c r="B274" s="8">
        <f>'Data-Resource'!I14907</f>
        <v>-9.4090270412447343E-4</v>
      </c>
      <c r="C274" s="8">
        <f>'Data-Resource'!I11877</f>
        <v>8.9163237311385909E-3</v>
      </c>
      <c r="D274" s="8">
        <f>'Data-Resource'!K11877</f>
        <v>2501477</v>
      </c>
      <c r="E274" s="8">
        <f>'Data-Resource'!I767</f>
        <v>7.8124424525679607E-3</v>
      </c>
      <c r="F274" s="8">
        <f>'Data-Resource'!K767</f>
        <v>503382</v>
      </c>
      <c r="G274" s="8">
        <f>'Data-Resource'!I1272</f>
        <v>-1.1920493535856906E-2</v>
      </c>
      <c r="H274" s="8">
        <f>'Data-Resource'!K1272</f>
        <v>109377</v>
      </c>
      <c r="I274" s="8">
        <f>'Data-Resource'!I1777</f>
        <v>-6.631589479942925E-3</v>
      </c>
      <c r="J274" s="8">
        <f>'Data-Resource'!K1777</f>
        <v>1105804</v>
      </c>
      <c r="K274" s="8">
        <f>'Data-Resource'!I2282</f>
        <v>-5.4095674842148623E-3</v>
      </c>
      <c r="L274" s="8">
        <f>'Data-Resource'!K2282</f>
        <v>2744952</v>
      </c>
      <c r="M274" s="8">
        <f>'Data-Resource'!I2787</f>
        <v>9.3808224585570678E-3</v>
      </c>
      <c r="N274" s="8">
        <f>'Data-Resource'!K2787</f>
        <v>1886380</v>
      </c>
      <c r="O274" s="8">
        <f>'Data-Resource'!I3292</f>
        <v>0</v>
      </c>
      <c r="P274" s="8">
        <f>'Data-Resource'!K3292</f>
        <v>365157</v>
      </c>
      <c r="Q274" s="8">
        <f>'Data-Resource'!I3797</f>
        <v>-1.2313504573183904E-2</v>
      </c>
      <c r="R274" s="8">
        <f>'Data-Resource'!K3797</f>
        <v>1607651</v>
      </c>
      <c r="S274" s="8">
        <f>'Data-Resource'!I4302</f>
        <v>-3.5696582162278961E-3</v>
      </c>
      <c r="T274" s="8">
        <f>'Data-Resource'!K4302</f>
        <v>573116</v>
      </c>
      <c r="U274" s="8">
        <f>'Data-Resource'!I4807</f>
        <v>1.0842973295060655E-2</v>
      </c>
      <c r="V274" s="8">
        <f>'Data-Resource'!K4807</f>
        <v>439034</v>
      </c>
      <c r="W274" s="8">
        <f>'Data-Resource'!I5312</f>
        <v>-2.0571872169750229E-2</v>
      </c>
      <c r="X274" s="8">
        <f>'Data-Resource'!K5312</f>
        <v>12573989</v>
      </c>
      <c r="Y274" s="8">
        <f>'Data-Resource'!I5817</f>
        <v>4.8393311383097635E-3</v>
      </c>
      <c r="Z274" s="8">
        <f>'Data-Resource'!K5817</f>
        <v>2396994</v>
      </c>
      <c r="AA274" s="8">
        <f>'Data-Resource'!I6322</f>
        <v>8.1810744477780898E-4</v>
      </c>
      <c r="AB274" s="8">
        <f>'Data-Resource'!K6322</f>
        <v>7501201</v>
      </c>
      <c r="AC274" s="8">
        <f>'Data-Resource'!I12382</f>
        <v>1.9570380927428278E-2</v>
      </c>
      <c r="AD274" s="8">
        <f>'Data-Resource'!K12382</f>
        <v>575166</v>
      </c>
      <c r="AE274" s="8">
        <f>'Data-Resource'!I10867</f>
        <v>2.4011820139852907E-2</v>
      </c>
      <c r="AF274" s="8">
        <f>'Data-Resource'!K10867</f>
        <v>255273</v>
      </c>
      <c r="AG274" s="8">
        <f>'Data-Resource'!I11372</f>
        <v>3.9630516762107926E-3</v>
      </c>
      <c r="AH274" s="8">
        <f>'Data-Resource'!K11372</f>
        <v>463742</v>
      </c>
      <c r="AI274" s="8">
        <f>'Data-Resource'!I8342</f>
        <v>3.9156676706827237E-2</v>
      </c>
      <c r="AJ274" s="8">
        <f>'Data-Resource'!K8342</f>
        <v>543863</v>
      </c>
      <c r="AK274" s="8">
        <f>'Data-Resource'!I8847</f>
        <v>4.626969507008848E-3</v>
      </c>
      <c r="AL274" s="8">
        <f>'Data-Resource'!K8847</f>
        <v>139787</v>
      </c>
      <c r="AM274" s="8">
        <f>'Data-Resource'!I9352</f>
        <v>-3.5302893137070641E-3</v>
      </c>
      <c r="AN274" s="8">
        <f>'Data-Resource'!K9352</f>
        <v>3707636</v>
      </c>
      <c r="AO274" s="8">
        <f>'Data-Resource'!I9857</f>
        <v>5.8293906597147345E-3</v>
      </c>
      <c r="AP274" s="8">
        <f>'Data-Resource'!K9857</f>
        <v>631517</v>
      </c>
      <c r="AQ274" s="8">
        <f>'Data-Resource'!I10362</f>
        <v>7.3785244977046588E-3</v>
      </c>
      <c r="AR274" s="8">
        <f>'Data-Resource'!K10362</f>
        <v>649150</v>
      </c>
    </row>
    <row r="275" spans="1:44" x14ac:dyDescent="0.3">
      <c r="A275" s="8" t="str">
        <f>'Data-Resource'!B263</f>
        <v>1-16-2020</v>
      </c>
      <c r="B275" s="8">
        <f>'Data-Resource'!I14908</f>
        <v>-2.5276021246472581E-3</v>
      </c>
      <c r="C275" s="8">
        <f>'Data-Resource'!I11878</f>
        <v>1.6582132540850499E-2</v>
      </c>
      <c r="D275" s="8">
        <f>'Data-Resource'!K11878</f>
        <v>6638131</v>
      </c>
      <c r="E275" s="8">
        <f>'Data-Resource'!I768</f>
        <v>-7.9013907945901969E-3</v>
      </c>
      <c r="F275" s="8">
        <f>'Data-Resource'!K768</f>
        <v>348285</v>
      </c>
      <c r="G275" s="8">
        <f>'Data-Resource'!I1273</f>
        <v>-1.5491229204650821E-2</v>
      </c>
      <c r="H275" s="8">
        <f>'Data-Resource'!K1273</f>
        <v>94856</v>
      </c>
      <c r="I275" s="8">
        <f>'Data-Resource'!I1778</f>
        <v>-2.066101899915935E-3</v>
      </c>
      <c r="J275" s="8">
        <f>'Data-Resource'!K1778</f>
        <v>816269</v>
      </c>
      <c r="K275" s="8">
        <f>'Data-Resource'!I2283</f>
        <v>2.0229846864928381E-3</v>
      </c>
      <c r="L275" s="8">
        <f>'Data-Resource'!K2283</f>
        <v>2069301</v>
      </c>
      <c r="M275" s="8">
        <f>'Data-Resource'!I2788</f>
        <v>-1.0456664045400452E-2</v>
      </c>
      <c r="N275" s="8">
        <f>'Data-Resource'!K2788</f>
        <v>1702421</v>
      </c>
      <c r="O275" s="8">
        <f>'Data-Resource'!I3293</f>
        <v>1.0004793044443868E-2</v>
      </c>
      <c r="P275" s="8">
        <f>'Data-Resource'!K3293</f>
        <v>492025</v>
      </c>
      <c r="Q275" s="8">
        <f>'Data-Resource'!I3798</f>
        <v>-1.4129435818550097E-2</v>
      </c>
      <c r="R275" s="8">
        <f>'Data-Resource'!K3798</f>
        <v>1730300</v>
      </c>
      <c r="S275" s="8">
        <f>'Data-Resource'!I4303</f>
        <v>-1.6845354629527437E-2</v>
      </c>
      <c r="T275" s="8">
        <f>'Data-Resource'!K4303</f>
        <v>704617</v>
      </c>
      <c r="U275" s="8">
        <f>'Data-Resource'!I4808</f>
        <v>5.8966773179331263E-3</v>
      </c>
      <c r="V275" s="8">
        <f>'Data-Resource'!K4808</f>
        <v>365891</v>
      </c>
      <c r="W275" s="8">
        <f>'Data-Resource'!I5313</f>
        <v>-5.6047966631909019E-3</v>
      </c>
      <c r="X275" s="8">
        <f>'Data-Resource'!K5313</f>
        <v>13169865</v>
      </c>
      <c r="Y275" s="8">
        <f>'Data-Resource'!I5818</f>
        <v>3.6475051065071734E-3</v>
      </c>
      <c r="Z275" s="8">
        <f>'Data-Resource'!K5818</f>
        <v>1942358</v>
      </c>
      <c r="AA275" s="8">
        <f>'Data-Resource'!I6323</f>
        <v>1.4992503748125106E-3</v>
      </c>
      <c r="AB275" s="8">
        <f>'Data-Resource'!K6323</f>
        <v>6333041</v>
      </c>
      <c r="AC275" s="8">
        <f>'Data-Resource'!I12383</f>
        <v>-8.1394883720930563E-3</v>
      </c>
      <c r="AD275" s="8">
        <f>'Data-Resource'!K12383</f>
        <v>417332</v>
      </c>
      <c r="AE275" s="8">
        <f>'Data-Resource'!I10868</f>
        <v>6.8075741997654414E-3</v>
      </c>
      <c r="AF275" s="8">
        <f>'Data-Resource'!K10868</f>
        <v>214363</v>
      </c>
      <c r="AG275" s="8">
        <f>'Data-Resource'!I11373</f>
        <v>-6.5104164123536354E-3</v>
      </c>
      <c r="AH275" s="8">
        <f>'Data-Resource'!K11373</f>
        <v>410674</v>
      </c>
      <c r="AI275" s="8">
        <f>'Data-Resource'!I8343</f>
        <v>-0.1059322033898305</v>
      </c>
      <c r="AJ275" s="8">
        <f>'Data-Resource'!K8343</f>
        <v>1897987</v>
      </c>
      <c r="AK275" s="8">
        <f>'Data-Resource'!I8848</f>
        <v>9.8095612843122296E-3</v>
      </c>
      <c r="AL275" s="8">
        <f>'Data-Resource'!K8848</f>
        <v>105901</v>
      </c>
      <c r="AM275" s="8">
        <f>'Data-Resource'!I9353</f>
        <v>-1.2820605462908813E-2</v>
      </c>
      <c r="AN275" s="8">
        <f>'Data-Resource'!K9353</f>
        <v>3218569</v>
      </c>
      <c r="AO275" s="8">
        <f>'Data-Resource'!I9858</f>
        <v>1.8435132417114019E-3</v>
      </c>
      <c r="AP275" s="8">
        <f>'Data-Resource'!K9858</f>
        <v>502823</v>
      </c>
      <c r="AQ275" s="8">
        <f>'Data-Resource'!I10363</f>
        <v>-1.2048141447025932E-2</v>
      </c>
      <c r="AR275" s="8">
        <f>'Data-Resource'!K10363</f>
        <v>439495</v>
      </c>
    </row>
    <row r="276" spans="1:44" x14ac:dyDescent="0.3">
      <c r="A276" s="8" t="str">
        <f>'Data-Resource'!B264</f>
        <v>1-17-2020</v>
      </c>
      <c r="B276" s="8">
        <f>'Data-Resource'!I14909</f>
        <v>9.360586288692796E-4</v>
      </c>
      <c r="C276" s="8">
        <f>'Data-Resource'!I11879</f>
        <v>2.0771480382459625E-2</v>
      </c>
      <c r="D276" s="8">
        <f>'Data-Resource'!K11879</f>
        <v>6077584</v>
      </c>
      <c r="E276" s="8">
        <f>'Data-Resource'!I769</f>
        <v>-1.0163607873648929E-2</v>
      </c>
      <c r="F276" s="8">
        <f>'Data-Resource'!K769</f>
        <v>759947</v>
      </c>
      <c r="G276" s="8">
        <f>'Data-Resource'!I1274</f>
        <v>1.680293680297407E-2</v>
      </c>
      <c r="H276" s="8">
        <f>'Data-Resource'!K1274</f>
        <v>144221</v>
      </c>
      <c r="I276" s="8">
        <f>'Data-Resource'!I1779</f>
        <v>8.2625106744315946E-3</v>
      </c>
      <c r="J276" s="8">
        <f>'Data-Resource'!K1779</f>
        <v>1250857</v>
      </c>
      <c r="K276" s="8">
        <f>'Data-Resource'!I2284</f>
        <v>-2.0109048101808959E-3</v>
      </c>
      <c r="L276" s="8">
        <f>'Data-Resource'!K2284</f>
        <v>2847535</v>
      </c>
      <c r="M276" s="8">
        <f>'Data-Resource'!I2789</f>
        <v>-9.8684210526315038E-3</v>
      </c>
      <c r="N276" s="8">
        <f>'Data-Resource'!K2789</f>
        <v>3059657</v>
      </c>
      <c r="O276" s="8">
        <f>'Data-Resource'!I3294</f>
        <v>-2.3551577511980774E-3</v>
      </c>
      <c r="P276" s="8">
        <f>'Data-Resource'!K3294</f>
        <v>482305</v>
      </c>
      <c r="Q276" s="8">
        <f>'Data-Resource'!I3799</f>
        <v>-8.7878920689668898E-3</v>
      </c>
      <c r="R276" s="8">
        <f>'Data-Resource'!K3799</f>
        <v>2112839</v>
      </c>
      <c r="S276" s="8">
        <f>'Data-Resource'!I4304</f>
        <v>-1.5278961373390644E-2</v>
      </c>
      <c r="T276" s="8">
        <f>'Data-Resource'!K4304</f>
        <v>739439</v>
      </c>
      <c r="U276" s="8">
        <f>'Data-Resource'!I4809</f>
        <v>3.7697259946426818E-3</v>
      </c>
      <c r="V276" s="8">
        <f>'Data-Resource'!K4809</f>
        <v>450456</v>
      </c>
      <c r="W276" s="8">
        <f>'Data-Resource'!I5314</f>
        <v>-1.1979166666666621E-2</v>
      </c>
      <c r="X276" s="8">
        <f>'Data-Resource'!K5314</f>
        <v>13242208</v>
      </c>
      <c r="Y276" s="8">
        <f>'Data-Resource'!I5819</f>
        <v>-1.4471780447808358E-2</v>
      </c>
      <c r="Z276" s="8">
        <f>'Data-Resource'!K5819</f>
        <v>3209069</v>
      </c>
      <c r="AA276" s="8">
        <f>'Data-Resource'!I6324</f>
        <v>-2.5818725370294685E-3</v>
      </c>
      <c r="AB276" s="8">
        <f>'Data-Resource'!K6324</f>
        <v>9930537</v>
      </c>
      <c r="AC276" s="8">
        <f>'Data-Resource'!I12384</f>
        <v>8.5469613138057961E-3</v>
      </c>
      <c r="AD276" s="8">
        <f>'Data-Resource'!K12384</f>
        <v>377461</v>
      </c>
      <c r="AE276" s="8">
        <f>'Data-Resource'!I10869</f>
        <v>1.1681373451327384E-2</v>
      </c>
      <c r="AF276" s="8">
        <f>'Data-Resource'!K10869</f>
        <v>246295</v>
      </c>
      <c r="AG276" s="8">
        <f>'Data-Resource'!I11374</f>
        <v>-9.1146480814591549E-3</v>
      </c>
      <c r="AH276" s="8">
        <f>'Data-Resource'!K11374</f>
        <v>353754</v>
      </c>
      <c r="AI276" s="8">
        <f>'Data-Resource'!I8344</f>
        <v>8.8516746411483327E-2</v>
      </c>
      <c r="AJ276" s="8">
        <f>'Data-Resource'!K8344</f>
        <v>988718</v>
      </c>
      <c r="AK276" s="8">
        <f>'Data-Resource'!I8849</f>
        <v>1.0807701749584106E-2</v>
      </c>
      <c r="AL276" s="8">
        <f>'Data-Resource'!K8849</f>
        <v>176924</v>
      </c>
      <c r="AM276" s="8">
        <f>'Data-Resource'!I9354</f>
        <v>-6.815558166862406E-3</v>
      </c>
      <c r="AN276" s="8">
        <f>'Data-Resource'!K9354</f>
        <v>3938486</v>
      </c>
      <c r="AO276" s="8">
        <f>'Data-Resource'!I9859</f>
        <v>3.6562915172049016E-3</v>
      </c>
      <c r="AP276" s="8">
        <f>'Data-Resource'!K9859</f>
        <v>929414</v>
      </c>
      <c r="AQ276" s="8">
        <f>'Data-Resource'!I10364</f>
        <v>3.4752563592573213E-3</v>
      </c>
      <c r="AR276" s="8">
        <f>'Data-Resource'!K10364</f>
        <v>602467</v>
      </c>
    </row>
    <row r="277" spans="1:44" x14ac:dyDescent="0.3">
      <c r="A277" s="8" t="str">
        <f>'Data-Resource'!B265</f>
        <v>1-20-2020</v>
      </c>
      <c r="B277" s="8">
        <f>'Data-Resource'!I14910</f>
        <v>3.3405596584640106E-3</v>
      </c>
      <c r="C277" s="8">
        <f>'Data-Resource'!I11880</f>
        <v>6.4329688002572969E-3</v>
      </c>
      <c r="D277" s="8">
        <f>'Data-Resource'!K11880</f>
        <v>3265118</v>
      </c>
      <c r="E277" s="8">
        <f>'Data-Resource'!I770</f>
        <v>-4.3324967073331789E-3</v>
      </c>
      <c r="F277" s="8">
        <f>'Data-Resource'!K770</f>
        <v>383396</v>
      </c>
      <c r="G277" s="8">
        <f>'Data-Resource'!I1275</f>
        <v>6.8613284671532248E-3</v>
      </c>
      <c r="H277" s="8">
        <f>'Data-Resource'!K1275</f>
        <v>74994</v>
      </c>
      <c r="I277" s="8">
        <f>'Data-Resource'!I1780</f>
        <v>1.0252905129909774E-2</v>
      </c>
      <c r="J277" s="8">
        <f>'Data-Resource'!K1780</f>
        <v>645822</v>
      </c>
      <c r="K277" s="8">
        <f>'Data-Resource'!I2285</f>
        <v>6.3566511627907007E-3</v>
      </c>
      <c r="L277" s="8">
        <f>'Data-Resource'!K2285</f>
        <v>1759143</v>
      </c>
      <c r="M277" s="8">
        <f>'Data-Resource'!I2790</f>
        <v>1.1934225596910754E-3</v>
      </c>
      <c r="N277" s="8">
        <f>'Data-Resource'!K2790</f>
        <v>1227659</v>
      </c>
      <c r="O277" s="8">
        <f>'Data-Resource'!I3295</f>
        <v>1.2333918172031845E-2</v>
      </c>
      <c r="P277" s="8">
        <f>'Data-Resource'!K3295</f>
        <v>199810</v>
      </c>
      <c r="Q277" s="8">
        <f>'Data-Resource'!I3800</f>
        <v>1.0152298650656959E-2</v>
      </c>
      <c r="R277" s="8">
        <f>'Data-Resource'!K3800</f>
        <v>837922</v>
      </c>
      <c r="S277" s="8">
        <f>'Data-Resource'!I4305</f>
        <v>-1.134977290597363E-2</v>
      </c>
      <c r="T277" s="8">
        <f>'Data-Resource'!K4305</f>
        <v>627272</v>
      </c>
      <c r="U277" s="8">
        <f>'Data-Resource'!I4810</f>
        <v>4.4536417496467617E-3</v>
      </c>
      <c r="V277" s="8">
        <f>'Data-Resource'!K4810</f>
        <v>195720</v>
      </c>
      <c r="W277" s="8">
        <f>'Data-Resource'!I5315</f>
        <v>-1.7989417989417805E-2</v>
      </c>
      <c r="X277" s="8">
        <f>'Data-Resource'!K5315</f>
        <v>10334007</v>
      </c>
      <c r="Y277" s="8">
        <f>'Data-Resource'!I5820</f>
        <v>8.9811545636382332E-3</v>
      </c>
      <c r="Z277" s="8">
        <f>'Data-Resource'!K5820</f>
        <v>1363974</v>
      </c>
      <c r="AA277" s="8">
        <f>'Data-Resource'!I6325</f>
        <v>8.8858509911140075E-3</v>
      </c>
      <c r="AB277" s="8">
        <f>'Data-Resource'!K6325</f>
        <v>6888096</v>
      </c>
      <c r="AC277" s="8">
        <f>'Data-Resource'!I12385</f>
        <v>7.6450363107834571E-3</v>
      </c>
      <c r="AD277" s="8">
        <f>'Data-Resource'!K12385</f>
        <v>177703</v>
      </c>
      <c r="AE277" s="8">
        <f>'Data-Resource'!I10870</f>
        <v>-8.4121770099758637E-3</v>
      </c>
      <c r="AF277" s="8">
        <f>'Data-Resource'!K10870</f>
        <v>149375</v>
      </c>
      <c r="AG277" s="8">
        <f>'Data-Resource'!I11375</f>
        <v>-6.5395686019449888E-4</v>
      </c>
      <c r="AH277" s="8">
        <f>'Data-Resource'!K11375</f>
        <v>258275</v>
      </c>
      <c r="AI277" s="8">
        <f>'Data-Resource'!I8345</f>
        <v>1.7660000000000051E-2</v>
      </c>
      <c r="AJ277" s="8">
        <f>'Data-Resource'!K8345</f>
        <v>751947</v>
      </c>
      <c r="AK277" s="8">
        <f>'Data-Resource'!I8850</f>
        <v>3.3745275021170289E-3</v>
      </c>
      <c r="AL277" s="8">
        <f>'Data-Resource'!K8850</f>
        <v>89307</v>
      </c>
      <c r="AM277" s="8">
        <f>'Data-Resource'!I9355</f>
        <v>-2.3650981319454632E-4</v>
      </c>
      <c r="AN277" s="8">
        <f>'Data-Resource'!K9355</f>
        <v>2036821</v>
      </c>
      <c r="AO277" s="8">
        <f>'Data-Resource'!I9860</f>
        <v>-2.6096032585718747E-3</v>
      </c>
      <c r="AP277" s="8">
        <f>'Data-Resource'!K9860</f>
        <v>335957</v>
      </c>
      <c r="AQ277" s="8">
        <f>'Data-Resource'!I10365</f>
        <v>6.9264329004328634E-3</v>
      </c>
      <c r="AR277" s="8">
        <f>'Data-Resource'!K10365</f>
        <v>255080</v>
      </c>
    </row>
    <row r="278" spans="1:44" x14ac:dyDescent="0.3">
      <c r="A278" s="8" t="str">
        <f>'Data-Resource'!B266</f>
        <v>1-21-2020</v>
      </c>
      <c r="B278" s="8">
        <f>'Data-Resource'!I14911</f>
        <v>7.3545710476942069E-3</v>
      </c>
      <c r="C278" s="8">
        <f>'Data-Resource'!I11881</f>
        <v>1.9298809906722328E-3</v>
      </c>
      <c r="D278" s="8">
        <f>'Data-Resource'!K11881</f>
        <v>2482836</v>
      </c>
      <c r="E278" s="8">
        <f>'Data-Resource'!I771</f>
        <v>1.152780601287974E-2</v>
      </c>
      <c r="F278" s="8">
        <f>'Data-Resource'!K771</f>
        <v>371294</v>
      </c>
      <c r="G278" s="8">
        <f>'Data-Resource'!I1276</f>
        <v>-7.5635854545456002E-3</v>
      </c>
      <c r="H278" s="8">
        <f>'Data-Resource'!K1276</f>
        <v>94845</v>
      </c>
      <c r="I278" s="8">
        <f>'Data-Resource'!I1781</f>
        <v>-1.5843866433060221E-3</v>
      </c>
      <c r="J278" s="8">
        <f>'Data-Resource'!K1781</f>
        <v>724648</v>
      </c>
      <c r="K278" s="8">
        <f>'Data-Resource'!I2286</f>
        <v>1.0830883993387249E-3</v>
      </c>
      <c r="L278" s="8">
        <f>'Data-Resource'!K2286</f>
        <v>1879424</v>
      </c>
      <c r="M278" s="8">
        <f>'Data-Resource'!I2791</f>
        <v>5.9760555388026094E-3</v>
      </c>
      <c r="N278" s="8">
        <f>'Data-Resource'!K2791</f>
        <v>1730267</v>
      </c>
      <c r="O278" s="8">
        <f>'Data-Resource'!I3296</f>
        <v>-2.8274741343538613E-3</v>
      </c>
      <c r="P278" s="8">
        <f>'Data-Resource'!K3296</f>
        <v>245963</v>
      </c>
      <c r="Q278" s="8">
        <f>'Data-Resource'!I3801</f>
        <v>2.8022132343779406E-4</v>
      </c>
      <c r="R278" s="8">
        <f>'Data-Resource'!K3801</f>
        <v>888947</v>
      </c>
      <c r="S278" s="8">
        <f>'Data-Resource'!I4306</f>
        <v>-2.1532209057350134E-3</v>
      </c>
      <c r="T278" s="8">
        <f>'Data-Resource'!K4306</f>
        <v>812121</v>
      </c>
      <c r="U278" s="8">
        <f>'Data-Resource'!I4811</f>
        <v>1.5721141167714104E-2</v>
      </c>
      <c r="V278" s="8">
        <f>'Data-Resource'!K4811</f>
        <v>430352</v>
      </c>
      <c r="W278" s="8">
        <f>'Data-Resource'!I5316</f>
        <v>1.4884979702300457E-2</v>
      </c>
      <c r="X278" s="8">
        <f>'Data-Resource'!K5316</f>
        <v>11041449</v>
      </c>
      <c r="Y278" s="8">
        <f>'Data-Resource'!I5821</f>
        <v>-3.9646990885375362E-3</v>
      </c>
      <c r="Z278" s="8">
        <f>'Data-Resource'!K5821</f>
        <v>2270280</v>
      </c>
      <c r="AA278" s="8">
        <f>'Data-Resource'!I6326</f>
        <v>8.4307859668208609E-3</v>
      </c>
      <c r="AB278" s="8">
        <f>'Data-Resource'!K6326</f>
        <v>8318716</v>
      </c>
      <c r="AC278" s="8">
        <f>'Data-Resource'!I12386</f>
        <v>2.4190531602133014E-3</v>
      </c>
      <c r="AD278" s="8">
        <f>'Data-Resource'!K12386</f>
        <v>347010</v>
      </c>
      <c r="AE278" s="8">
        <f>'Data-Resource'!I10871</f>
        <v>1.5302448398576396E-2</v>
      </c>
      <c r="AF278" s="8">
        <f>'Data-Resource'!K10871</f>
        <v>201927</v>
      </c>
      <c r="AG278" s="8">
        <f>'Data-Resource'!I11376</f>
        <v>1.4473657894736777E-2</v>
      </c>
      <c r="AH278" s="8">
        <f>'Data-Resource'!K11376</f>
        <v>543461</v>
      </c>
      <c r="AI278" s="8">
        <f>'Data-Resource'!I8346</f>
        <v>-6.5075490892646509E-3</v>
      </c>
      <c r="AJ278" s="8">
        <f>'Data-Resource'!K8346</f>
        <v>876940</v>
      </c>
      <c r="AK278" s="8">
        <f>'Data-Resource'!I8851</f>
        <v>2.2458954886277771E-3</v>
      </c>
      <c r="AL278" s="8">
        <f>'Data-Resource'!K8851</f>
        <v>89038</v>
      </c>
      <c r="AM278" s="8">
        <f>'Data-Resource'!I9356</f>
        <v>4.2928690674935129E-3</v>
      </c>
      <c r="AN278" s="8">
        <f>'Data-Resource'!K9356</f>
        <v>3524158</v>
      </c>
      <c r="AO278" s="8">
        <f>'Data-Resource'!I9861</f>
        <v>1.8382668646512461E-3</v>
      </c>
      <c r="AP278" s="8">
        <f>'Data-Resource'!K9861</f>
        <v>659234</v>
      </c>
      <c r="AQ278" s="8">
        <f>'Data-Resource'!I10366</f>
        <v>1.4693215592736805E-2</v>
      </c>
      <c r="AR278" s="8">
        <f>'Data-Resource'!K10366</f>
        <v>460160</v>
      </c>
    </row>
    <row r="279" spans="1:44" x14ac:dyDescent="0.3">
      <c r="A279" s="8" t="str">
        <f>'Data-Resource'!B267</f>
        <v>1-22-2020</v>
      </c>
      <c r="B279" s="8">
        <f>'Data-Resource'!I14912</f>
        <v>-6.3154387546348846E-3</v>
      </c>
      <c r="C279" s="8">
        <f>'Data-Resource'!I11882</f>
        <v>1.2845536700242474E-3</v>
      </c>
      <c r="D279" s="8">
        <f>'Data-Resource'!K11882</f>
        <v>2416668</v>
      </c>
      <c r="E279" s="8">
        <f>'Data-Resource'!I772</f>
        <v>6.549482428114972E-3</v>
      </c>
      <c r="F279" s="8">
        <f>'Data-Resource'!K772</f>
        <v>489356</v>
      </c>
      <c r="G279" s="8">
        <f>'Data-Resource'!I1277</f>
        <v>2.761262998156773E-3</v>
      </c>
      <c r="H279" s="8">
        <f>'Data-Resource'!K1277</f>
        <v>103046</v>
      </c>
      <c r="I279" s="8">
        <f>'Data-Resource'!I1782</f>
        <v>-9.7174870056496825E-3</v>
      </c>
      <c r="J279" s="8">
        <f>'Data-Resource'!K1782</f>
        <v>895113</v>
      </c>
      <c r="K279" s="8">
        <f>'Data-Resource'!I2287</f>
        <v>-1.1402125996852744E-2</v>
      </c>
      <c r="L279" s="8">
        <f>'Data-Resource'!K2287</f>
        <v>2224051</v>
      </c>
      <c r="M279" s="8">
        <f>'Data-Resource'!I2792</f>
        <v>-1.5814404947854629E-2</v>
      </c>
      <c r="N279" s="8">
        <f>'Data-Resource'!K2792</f>
        <v>2196629</v>
      </c>
      <c r="O279" s="8">
        <f>'Data-Resource'!I3297</f>
        <v>-5.1862610508366207E-3</v>
      </c>
      <c r="P279" s="8">
        <f>'Data-Resource'!K3297</f>
        <v>229046</v>
      </c>
      <c r="Q279" s="8">
        <f>'Data-Resource'!I3802</f>
        <v>-8.3858277406362088E-3</v>
      </c>
      <c r="R279" s="8">
        <f>'Data-Resource'!K3802</f>
        <v>1755064</v>
      </c>
      <c r="S279" s="8">
        <f>'Data-Resource'!I4307</f>
        <v>-1.0573476891997795E-2</v>
      </c>
      <c r="T279" s="8">
        <f>'Data-Resource'!K4307</f>
        <v>878518</v>
      </c>
      <c r="U279" s="8">
        <f>'Data-Resource'!I4812</f>
        <v>1.1081323482121852E-2</v>
      </c>
      <c r="V279" s="8">
        <f>'Data-Resource'!K4812</f>
        <v>563959</v>
      </c>
      <c r="W279" s="8">
        <f>'Data-Resource'!I5317</f>
        <v>4.2440318302387169E-3</v>
      </c>
      <c r="X279" s="8">
        <f>'Data-Resource'!K5317</f>
        <v>11329023</v>
      </c>
      <c r="Y279" s="8">
        <f>'Data-Resource'!I5822</f>
        <v>-3.9700631092467699E-3</v>
      </c>
      <c r="Z279" s="8">
        <f>'Data-Resource'!K5822</f>
        <v>2632263</v>
      </c>
      <c r="AA279" s="8">
        <f>'Data-Resource'!I6327</f>
        <v>-3.7523452157597862E-3</v>
      </c>
      <c r="AB279" s="8">
        <f>'Data-Resource'!K6327</f>
        <v>8317278</v>
      </c>
      <c r="AC279" s="8">
        <f>'Data-Resource'!I12387</f>
        <v>1.5009143332015026E-2</v>
      </c>
      <c r="AD279" s="8">
        <f>'Data-Resource'!K12387</f>
        <v>740105</v>
      </c>
      <c r="AE279" s="8">
        <f>'Data-Resource'!I10872</f>
        <v>2.1097257829055939E-3</v>
      </c>
      <c r="AF279" s="8">
        <f>'Data-Resource'!K10872</f>
        <v>142576</v>
      </c>
      <c r="AG279" s="8">
        <f>'Data-Resource'!I11377</f>
        <v>1.2919896306979404E-2</v>
      </c>
      <c r="AH279" s="8">
        <f>'Data-Resource'!K11377</f>
        <v>344120</v>
      </c>
      <c r="AI279" s="8">
        <f>'Data-Resource'!I8347</f>
        <v>6.5359038546447604E-3</v>
      </c>
      <c r="AJ279" s="8">
        <f>'Data-Resource'!K8347</f>
        <v>612014</v>
      </c>
      <c r="AK279" s="8">
        <f>'Data-Resource'!I8852</f>
        <v>1.1173016759775283E-3</v>
      </c>
      <c r="AL279" s="8">
        <f>'Data-Resource'!K8852</f>
        <v>102928</v>
      </c>
      <c r="AM279" s="8">
        <f>'Data-Resource'!I9357</f>
        <v>6.8380099033248914E-3</v>
      </c>
      <c r="AN279" s="8">
        <f>'Data-Resource'!K9357</f>
        <v>4852943</v>
      </c>
      <c r="AO279" s="8">
        <f>'Data-Resource'!I9862</f>
        <v>-9.3847913026362025E-3</v>
      </c>
      <c r="AP279" s="8">
        <f>'Data-Resource'!K9862</f>
        <v>871952</v>
      </c>
      <c r="AQ279" s="8">
        <f>'Data-Resource'!I10367</f>
        <v>-3.8313921796012821E-3</v>
      </c>
      <c r="AR279" s="8">
        <f>'Data-Resource'!K10367</f>
        <v>390812</v>
      </c>
    </row>
    <row r="280" spans="1:44" x14ac:dyDescent="0.3">
      <c r="A280" s="8" t="str">
        <f>'Data-Resource'!B268</f>
        <v>1-23-2020</v>
      </c>
      <c r="B280" s="8">
        <f>'Data-Resource'!I14913</f>
        <v>-5.014935310471663E-3</v>
      </c>
      <c r="C280" s="8">
        <f>'Data-Resource'!I11883</f>
        <v>1.2898742341179012E-3</v>
      </c>
      <c r="D280" s="8">
        <f>'Data-Resource'!K11883</f>
        <v>2825244</v>
      </c>
      <c r="E280" s="8">
        <f>'Data-Resource'!I773</f>
        <v>-7.5092056555026189E-3</v>
      </c>
      <c r="F280" s="8">
        <f>'Data-Resource'!K773</f>
        <v>536951</v>
      </c>
      <c r="G280" s="8">
        <f>'Data-Resource'!I1278</f>
        <v>-1.6521731884058023E-2</v>
      </c>
      <c r="H280" s="8">
        <f>'Data-Resource'!K1278</f>
        <v>125707</v>
      </c>
      <c r="I280" s="8">
        <f>'Data-Resource'!I1783</f>
        <v>-2.96530113547404E-3</v>
      </c>
      <c r="J280" s="8">
        <f>'Data-Resource'!K1783</f>
        <v>959441</v>
      </c>
      <c r="K280" s="8">
        <f>'Data-Resource'!I2288</f>
        <v>-1.3756463752439153E-2</v>
      </c>
      <c r="L280" s="8">
        <f>'Data-Resource'!K2288</f>
        <v>2925864</v>
      </c>
      <c r="M280" s="8">
        <f>'Data-Resource'!I2793</f>
        <v>-6.1695280624872867E-3</v>
      </c>
      <c r="N280" s="8">
        <f>'Data-Resource'!K2793</f>
        <v>1880088</v>
      </c>
      <c r="O280" s="8">
        <f>'Data-Resource'!I3298</f>
        <v>-2.3809523809523712E-3</v>
      </c>
      <c r="P280" s="8">
        <f>'Data-Resource'!K3298</f>
        <v>255855</v>
      </c>
      <c r="Q280" s="8">
        <f>'Data-Resource'!I3803</f>
        <v>-1.2189949871440842E-2</v>
      </c>
      <c r="R280" s="8">
        <f>'Data-Resource'!K3803</f>
        <v>1472242</v>
      </c>
      <c r="S280" s="8">
        <f>'Data-Resource'!I4308</f>
        <v>-2.6301342465753538E-2</v>
      </c>
      <c r="T280" s="8">
        <f>'Data-Resource'!K4308</f>
        <v>1102301</v>
      </c>
      <c r="U280" s="8">
        <f>'Data-Resource'!I4813</f>
        <v>-1.791042786069641E-2</v>
      </c>
      <c r="V280" s="8">
        <f>'Data-Resource'!K4813</f>
        <v>453424</v>
      </c>
      <c r="W280" s="8">
        <f>'Data-Resource'!I5318</f>
        <v>1.9909742500663727E-2</v>
      </c>
      <c r="X280" s="8">
        <f>'Data-Resource'!K5318</f>
        <v>21611612</v>
      </c>
      <c r="Y280" s="8">
        <f>'Data-Resource'!I5823</f>
        <v>-2.0044514329458567E-2</v>
      </c>
      <c r="Z280" s="8">
        <f>'Data-Resource'!K5823</f>
        <v>3630299</v>
      </c>
      <c r="AA280" s="8">
        <f>'Data-Resource'!I6328</f>
        <v>-1.2122844827586276E-2</v>
      </c>
      <c r="AB280" s="8">
        <f>'Data-Resource'!K6328</f>
        <v>9570257</v>
      </c>
      <c r="AC280" s="8">
        <f>'Data-Resource'!I12388</f>
        <v>-2.9458644245215597E-3</v>
      </c>
      <c r="AD280" s="8">
        <f>'Data-Resource'!K12388</f>
        <v>445959</v>
      </c>
      <c r="AE280" s="8">
        <f>'Data-Resource'!I10873</f>
        <v>2.472560880129383E-3</v>
      </c>
      <c r="AF280" s="8">
        <f>'Data-Resource'!K10873</f>
        <v>157159</v>
      </c>
      <c r="AG280" s="8">
        <f>'Data-Resource'!I11378</f>
        <v>-1.719742675159238E-2</v>
      </c>
      <c r="AH280" s="8">
        <f>'Data-Resource'!K11378</f>
        <v>477977</v>
      </c>
      <c r="AI280" s="8">
        <f>'Data-Resource'!I8348</f>
        <v>-8.6392656587472253E-3</v>
      </c>
      <c r="AJ280" s="8">
        <f>'Data-Resource'!K8348</f>
        <v>330806</v>
      </c>
      <c r="AK280" s="8">
        <f>'Data-Resource'!I8853</f>
        <v>-4.4717050130252843E-3</v>
      </c>
      <c r="AL280" s="8">
        <f>'Data-Resource'!K8853</f>
        <v>104771</v>
      </c>
      <c r="AM280" s="8">
        <f>'Data-Resource'!I9358</f>
        <v>1.0800657431321746E-2</v>
      </c>
      <c r="AN280" s="8">
        <f>'Data-Resource'!K9358</f>
        <v>7475423</v>
      </c>
      <c r="AO280" s="8">
        <f>'Data-Resource'!I9863</f>
        <v>-7.3878311345646425E-3</v>
      </c>
      <c r="AP280" s="8">
        <f>'Data-Resource'!K9863</f>
        <v>836031</v>
      </c>
      <c r="AQ280" s="8">
        <f>'Data-Resource'!I10368</f>
        <v>8.1544806866952271E-3</v>
      </c>
      <c r="AR280" s="8">
        <f>'Data-Resource'!K10368</f>
        <v>526826</v>
      </c>
    </row>
    <row r="281" spans="1:44" x14ac:dyDescent="0.3">
      <c r="A281" s="8" t="str">
        <f>'Data-Resource'!B269</f>
        <v>1-24-2020</v>
      </c>
      <c r="B281" s="8">
        <f>'Data-Resource'!I14914</f>
        <v>4.7243844192561887E-3</v>
      </c>
      <c r="C281" s="8">
        <f>'Data-Resource'!I11884</f>
        <v>2.1440000000000028E-2</v>
      </c>
      <c r="D281" s="8">
        <f>'Data-Resource'!K11884</f>
        <v>3838149</v>
      </c>
      <c r="E281" s="8">
        <f>'Data-Resource'!I774</f>
        <v>-9.575104101185349E-4</v>
      </c>
      <c r="F281" s="8">
        <f>'Data-Resource'!K774</f>
        <v>322382</v>
      </c>
      <c r="G281" s="8">
        <f>'Data-Resource'!I1279</f>
        <v>1.1494150440426005E-2</v>
      </c>
      <c r="H281" s="8">
        <f>'Data-Resource'!K1279</f>
        <v>130580</v>
      </c>
      <c r="I281" s="8">
        <f>'Data-Resource'!I1784</f>
        <v>4.3181681818182218E-3</v>
      </c>
      <c r="J281" s="8">
        <f>'Data-Resource'!K1784</f>
        <v>895800</v>
      </c>
      <c r="K281" s="8">
        <f>'Data-Resource'!I2289</f>
        <v>1.4151101073933306E-3</v>
      </c>
      <c r="L281" s="8">
        <f>'Data-Resource'!K2289</f>
        <v>2597486</v>
      </c>
      <c r="M281" s="8">
        <f>'Data-Resource'!I2794</f>
        <v>-3.3112582781455995E-3</v>
      </c>
      <c r="N281" s="8">
        <f>'Data-Resource'!K2794</f>
        <v>4160963</v>
      </c>
      <c r="O281" s="8">
        <f>'Data-Resource'!I3299</f>
        <v>1.3320666285835695E-2</v>
      </c>
      <c r="P281" s="8">
        <f>'Data-Resource'!K3299</f>
        <v>245425</v>
      </c>
      <c r="Q281" s="8">
        <f>'Data-Resource'!I3804</f>
        <v>-9.8429960012266678E-3</v>
      </c>
      <c r="R281" s="8">
        <f>'Data-Resource'!K3804</f>
        <v>1281775</v>
      </c>
      <c r="S281" s="8">
        <f>'Data-Resource'!I4309</f>
        <v>-3.9858438438958053E-2</v>
      </c>
      <c r="T281" s="8">
        <f>'Data-Resource'!K4309</f>
        <v>1339874</v>
      </c>
      <c r="U281" s="8">
        <f>'Data-Resource'!I4814</f>
        <v>4.3493410040016355E-3</v>
      </c>
      <c r="V281" s="8">
        <f>'Data-Resource'!K4814</f>
        <v>397519</v>
      </c>
      <c r="W281" s="8">
        <f>'Data-Resource'!I5319</f>
        <v>1.0193548387096765E-2</v>
      </c>
      <c r="X281" s="8">
        <f>'Data-Resource'!K5319</f>
        <v>19481605</v>
      </c>
      <c r="Y281" s="8">
        <f>'Data-Resource'!I5824</f>
        <v>-1.5035031873852146E-3</v>
      </c>
      <c r="Z281" s="8">
        <f>'Data-Resource'!K5824</f>
        <v>2820201</v>
      </c>
      <c r="AA281" s="8">
        <f>'Data-Resource'!I6329</f>
        <v>8.7241003271537193E-3</v>
      </c>
      <c r="AB281" s="8">
        <f>'Data-Resource'!K6329</f>
        <v>7880248</v>
      </c>
      <c r="AC281" s="8">
        <f>'Data-Resource'!I12389</f>
        <v>1.9672199872117675E-2</v>
      </c>
      <c r="AD281" s="8">
        <f>'Data-Resource'!K12389</f>
        <v>426118</v>
      </c>
      <c r="AE281" s="8">
        <f>'Data-Resource'!I10874</f>
        <v>-7.9584359861590865E-3</v>
      </c>
      <c r="AF281" s="8">
        <f>'Data-Resource'!K10874</f>
        <v>120469</v>
      </c>
      <c r="AG281" s="8">
        <f>'Data-Resource'!I11379</f>
        <v>2.5673426811978024E-3</v>
      </c>
      <c r="AH281" s="8">
        <f>'Data-Resource'!K11379</f>
        <v>225025</v>
      </c>
      <c r="AI281" s="8">
        <f>'Data-Resource'!I8349</f>
        <v>1.3015228330378745E-2</v>
      </c>
      <c r="AJ281" s="8">
        <f>'Data-Resource'!K8349</f>
        <v>512012</v>
      </c>
      <c r="AK281" s="8">
        <f>'Data-Resource'!I8854</f>
        <v>7.8651348314606202E-3</v>
      </c>
      <c r="AL281" s="8">
        <f>'Data-Resource'!K8854</f>
        <v>109964</v>
      </c>
      <c r="AM281" s="8">
        <f>'Data-Resource'!I9359</f>
        <v>2.9625340491097568E-3</v>
      </c>
      <c r="AN281" s="8">
        <f>'Data-Resource'!K9359</f>
        <v>6524558</v>
      </c>
      <c r="AO281" s="8">
        <f>'Data-Resource'!I9864</f>
        <v>1.7994226271408818E-2</v>
      </c>
      <c r="AP281" s="8">
        <f>'Data-Resource'!K9864</f>
        <v>878472</v>
      </c>
      <c r="AQ281" s="8">
        <f>'Data-Resource'!I10369</f>
        <v>1.4370219415801709E-2</v>
      </c>
      <c r="AR281" s="8">
        <f>'Data-Resource'!K10369</f>
        <v>630531</v>
      </c>
    </row>
    <row r="282" spans="1:44" x14ac:dyDescent="0.3">
      <c r="A282" s="8" t="str">
        <f>'Data-Resource'!B270</f>
        <v>1-27-2020</v>
      </c>
      <c r="B282" s="8">
        <f>'Data-Resource'!I14915</f>
        <v>-1.2726790604915444E-2</v>
      </c>
      <c r="C282" s="8">
        <f>'Data-Resource'!I11885</f>
        <v>-3.1546055787191334E-3</v>
      </c>
      <c r="D282" s="8">
        <f>'Data-Resource'!K11885</f>
        <v>3039271</v>
      </c>
      <c r="E282" s="8">
        <f>'Data-Resource'!I775</f>
        <v>-2.2801302931596119E-2</v>
      </c>
      <c r="F282" s="8">
        <f>'Data-Resource'!K775</f>
        <v>786804</v>
      </c>
      <c r="G282" s="8">
        <f>'Data-Resource'!I1280</f>
        <v>-2.4511941307498272E-2</v>
      </c>
      <c r="H282" s="8">
        <f>'Data-Resource'!K1280</f>
        <v>221597</v>
      </c>
      <c r="I282" s="8">
        <f>'Data-Resource'!I1785</f>
        <v>-1.7123287671232775E-2</v>
      </c>
      <c r="J282" s="8">
        <f>'Data-Resource'!K1785</f>
        <v>1312953</v>
      </c>
      <c r="K282" s="8">
        <f>'Data-Resource'!I2290</f>
        <v>-6.237987843890019E-3</v>
      </c>
      <c r="L282" s="8">
        <f>'Data-Resource'!K2290</f>
        <v>3837023</v>
      </c>
      <c r="M282" s="8">
        <f>'Data-Resource'!I2795</f>
        <v>-1.2352375979362021E-2</v>
      </c>
      <c r="N282" s="8">
        <f>'Data-Resource'!K2795</f>
        <v>3399409</v>
      </c>
      <c r="O282" s="8">
        <f>'Data-Resource'!I3300</f>
        <v>-1.4691971563981139E-2</v>
      </c>
      <c r="P282" s="8">
        <f>'Data-Resource'!K3300</f>
        <v>507829</v>
      </c>
      <c r="Q282" s="8">
        <f>'Data-Resource'!I3805</f>
        <v>-1.1678875912408897E-2</v>
      </c>
      <c r="R282" s="8">
        <f>'Data-Resource'!K3805</f>
        <v>1828640</v>
      </c>
      <c r="S282" s="8">
        <f>'Data-Resource'!I4310</f>
        <v>-5.353965840234432E-3</v>
      </c>
      <c r="T282" s="8">
        <f>'Data-Resource'!K4310</f>
        <v>926355</v>
      </c>
      <c r="U282" s="8">
        <f>'Data-Resource'!I4815</f>
        <v>-6.0605656565657336E-3</v>
      </c>
      <c r="V282" s="8">
        <f>'Data-Resource'!K4815</f>
        <v>439320</v>
      </c>
      <c r="W282" s="8">
        <f>'Data-Resource'!I5320</f>
        <v>1.1886102403343821E-2</v>
      </c>
      <c r="X282" s="8">
        <f>'Data-Resource'!K5320</f>
        <v>17213073</v>
      </c>
      <c r="Y282" s="8">
        <f>'Data-Resource'!I5825</f>
        <v>-9.6625159302157811E-3</v>
      </c>
      <c r="Z282" s="8">
        <f>'Data-Resource'!K5825</f>
        <v>3895502</v>
      </c>
      <c r="AA282" s="8">
        <f>'Data-Resource'!I6330</f>
        <v>-1.1000950699443308E-2</v>
      </c>
      <c r="AB282" s="8">
        <f>'Data-Resource'!K6330</f>
        <v>9635192</v>
      </c>
      <c r="AC282" s="8">
        <f>'Data-Resource'!I12390</f>
        <v>-2.7123940212420112E-2</v>
      </c>
      <c r="AD282" s="8">
        <f>'Data-Resource'!K12390</f>
        <v>405893</v>
      </c>
      <c r="AE282" s="8">
        <f>'Data-Resource'!I10875</f>
        <v>-1.6283207079646134E-2</v>
      </c>
      <c r="AF282" s="8">
        <f>'Data-Resource'!K10875</f>
        <v>195973</v>
      </c>
      <c r="AG282" s="8">
        <f>'Data-Resource'!I11380</f>
        <v>-2.4547828823053511E-2</v>
      </c>
      <c r="AH282" s="8">
        <f>'Data-Resource'!K11380</f>
        <v>618879</v>
      </c>
      <c r="AI282" s="8">
        <f>'Data-Resource'!I8350</f>
        <v>-4.5258661842299132E-2</v>
      </c>
      <c r="AJ282" s="8">
        <f>'Data-Resource'!K8350</f>
        <v>634693</v>
      </c>
      <c r="AK282" s="8">
        <f>'Data-Resource'!I8855</f>
        <v>-1.0123751235257375E-2</v>
      </c>
      <c r="AL282" s="8">
        <f>'Data-Resource'!K8855</f>
        <v>91639</v>
      </c>
      <c r="AM282" s="8">
        <f>'Data-Resource'!I9360</f>
        <v>-4.2194092827004953E-3</v>
      </c>
      <c r="AN282" s="8">
        <f>'Data-Resource'!K9360</f>
        <v>7938095</v>
      </c>
      <c r="AO282" s="8">
        <f>'Data-Resource'!I9865</f>
        <v>-1.4627659574468198E-2</v>
      </c>
      <c r="AP282" s="8">
        <f>'Data-Resource'!K9865</f>
        <v>1342761</v>
      </c>
      <c r="AQ282" s="8">
        <f>'Data-Resource'!I10370</f>
        <v>-8.8495910855526643E-3</v>
      </c>
      <c r="AR282" s="8">
        <f>'Data-Resource'!K10370</f>
        <v>537260</v>
      </c>
    </row>
    <row r="283" spans="1:44" x14ac:dyDescent="0.3">
      <c r="A283" s="8" t="str">
        <f>'Data-Resource'!B271</f>
        <v>1-28-2020</v>
      </c>
      <c r="B283" s="8">
        <f>'Data-Resource'!I14916</f>
        <v>3.7427017804583088E-3</v>
      </c>
      <c r="C283" s="8">
        <f>'Data-Resource'!I11886</f>
        <v>-9.4544595020479489E-4</v>
      </c>
      <c r="D283" s="8">
        <f>'Data-Resource'!K11886</f>
        <v>2962905</v>
      </c>
      <c r="E283" s="8">
        <f>'Data-Resource'!I776</f>
        <v>5.4945856341493604E-3</v>
      </c>
      <c r="F283" s="8">
        <f>'Data-Resource'!K776</f>
        <v>824376</v>
      </c>
      <c r="G283" s="8">
        <f>'Data-Resource'!I1281</f>
        <v>-1.3664414254496497E-2</v>
      </c>
      <c r="H283" s="8">
        <f>'Data-Resource'!K1281</f>
        <v>180276</v>
      </c>
      <c r="I283" s="8">
        <f>'Data-Resource'!I1786</f>
        <v>1.3619561026235658E-2</v>
      </c>
      <c r="J283" s="8">
        <f>'Data-Resource'!K1786</f>
        <v>1017906</v>
      </c>
      <c r="K283" s="8">
        <f>'Data-Resource'!I2291</f>
        <v>5.4399999999999657E-3</v>
      </c>
      <c r="L283" s="8">
        <f>'Data-Resource'!K2291</f>
        <v>2592323</v>
      </c>
      <c r="M283" s="8">
        <f>'Data-Resource'!I2796</f>
        <v>1.2175595723189473E-2</v>
      </c>
      <c r="N283" s="8">
        <f>'Data-Resource'!K2796</f>
        <v>2684513</v>
      </c>
      <c r="O283" s="8">
        <f>'Data-Resource'!I3301</f>
        <v>4.7933843300078686E-4</v>
      </c>
      <c r="P283" s="8">
        <f>'Data-Resource'!K3301</f>
        <v>336137</v>
      </c>
      <c r="Q283" s="8">
        <f>'Data-Resource'!I3806</f>
        <v>-1.1392159277535769E-2</v>
      </c>
      <c r="R283" s="8">
        <f>'Data-Resource'!K3806</f>
        <v>2112085</v>
      </c>
      <c r="S283" s="8">
        <f>'Data-Resource'!I4311</f>
        <v>3.1651879953548581E-2</v>
      </c>
      <c r="T283" s="8">
        <f>'Data-Resource'!K4311</f>
        <v>1603120</v>
      </c>
      <c r="U283" s="8">
        <f>'Data-Resource'!I4816</f>
        <v>5.0607288473830695E-3</v>
      </c>
      <c r="V283" s="8">
        <f>'Data-Resource'!K4816</f>
        <v>444960</v>
      </c>
      <c r="W283" s="8">
        <f>'Data-Resource'!I5321</f>
        <v>7.6824583866837957E-3</v>
      </c>
      <c r="X283" s="8">
        <f>'Data-Resource'!K5321</f>
        <v>15726999</v>
      </c>
      <c r="Y283" s="8">
        <f>'Data-Resource'!I5826</f>
        <v>-2.1621621621621175E-3</v>
      </c>
      <c r="Z283" s="8">
        <f>'Data-Resource'!K5826</f>
        <v>3111976</v>
      </c>
      <c r="AA283" s="8">
        <f>'Data-Resource'!I6331</f>
        <v>1.7747440273037547E-2</v>
      </c>
      <c r="AB283" s="8">
        <f>'Data-Resource'!K6331</f>
        <v>11638999</v>
      </c>
      <c r="AC283" s="8">
        <f>'Data-Resource'!I12391</f>
        <v>-5.6147361345128839E-3</v>
      </c>
      <c r="AD283" s="8">
        <f>'Data-Resource'!K12391</f>
        <v>396119</v>
      </c>
      <c r="AE283" s="8">
        <f>'Data-Resource'!I10876</f>
        <v>-5.36864721622019E-3</v>
      </c>
      <c r="AF283" s="8">
        <f>'Data-Resource'!K10876</f>
        <v>191819</v>
      </c>
      <c r="AG283" s="8">
        <f>'Data-Resource'!I11381</f>
        <v>-2.6489668874171255E-3</v>
      </c>
      <c r="AH283" s="8">
        <f>'Data-Resource'!K11381</f>
        <v>591768</v>
      </c>
      <c r="AI283" s="8">
        <f>'Data-Resource'!I8351</f>
        <v>1.1286681715575621E-2</v>
      </c>
      <c r="AJ283" s="8">
        <f>'Data-Resource'!K8351</f>
        <v>347788</v>
      </c>
      <c r="AK283" s="8">
        <f>'Data-Resource'!I8856</f>
        <v>1.247172378021736E-2</v>
      </c>
      <c r="AL283" s="8">
        <f>'Data-Resource'!K8856</f>
        <v>106098</v>
      </c>
      <c r="AM283" s="8">
        <f>'Data-Resource'!I9361</f>
        <v>-1.8982845979978714E-2</v>
      </c>
      <c r="AN283" s="8">
        <f>'Data-Resource'!K9361</f>
        <v>6610137</v>
      </c>
      <c r="AO283" s="8">
        <f>'Data-Resource'!I9866</f>
        <v>5.8713155312095514E-3</v>
      </c>
      <c r="AP283" s="8">
        <f>'Data-Resource'!K9866</f>
        <v>799632</v>
      </c>
      <c r="AQ283" s="8">
        <f>'Data-Resource'!I10371</f>
        <v>5.5038273582358873E-3</v>
      </c>
      <c r="AR283" s="8">
        <f>'Data-Resource'!K10371</f>
        <v>449092</v>
      </c>
    </row>
    <row r="284" spans="1:44" x14ac:dyDescent="0.3">
      <c r="A284" s="8" t="str">
        <f>'Data-Resource'!B272</f>
        <v>1-29-2020</v>
      </c>
      <c r="B284" s="8">
        <f>'Data-Resource'!I14917</f>
        <v>2.1462285037343373E-3</v>
      </c>
      <c r="C284" s="8">
        <f>'Data-Resource'!I11887</f>
        <v>3.464598425196802E-3</v>
      </c>
      <c r="D284" s="8">
        <f>'Data-Resource'!K11887</f>
        <v>2209825</v>
      </c>
      <c r="E284" s="8">
        <f>'Data-Resource'!I777</f>
        <v>-1.8386675135597035E-2</v>
      </c>
      <c r="F284" s="8">
        <f>'Data-Resource'!K777</f>
        <v>537865</v>
      </c>
      <c r="G284" s="8">
        <f>'Data-Resource'!I1282</f>
        <v>1.5613427509293674E-2</v>
      </c>
      <c r="H284" s="8">
        <f>'Data-Resource'!K1282</f>
        <v>125099</v>
      </c>
      <c r="I284" s="8">
        <f>'Data-Resource'!I1787</f>
        <v>3.8636636363636374E-3</v>
      </c>
      <c r="J284" s="8">
        <f>'Data-Resource'!K1787</f>
        <v>788630</v>
      </c>
      <c r="K284" s="8">
        <f>'Data-Resource'!I2292</f>
        <v>3.0221409737894575E-3</v>
      </c>
      <c r="L284" s="8">
        <f>'Data-Resource'!K2292</f>
        <v>1827442</v>
      </c>
      <c r="M284" s="8">
        <f>'Data-Resource'!I2797</f>
        <v>-8.6035866868198058E-3</v>
      </c>
      <c r="N284" s="8">
        <f>'Data-Resource'!K2797</f>
        <v>1796616</v>
      </c>
      <c r="O284" s="8">
        <f>'Data-Resource'!I3302</f>
        <v>-6.7017426529939993E-3</v>
      </c>
      <c r="P284" s="8">
        <f>'Data-Resource'!K3302</f>
        <v>249499</v>
      </c>
      <c r="Q284" s="8">
        <f>'Data-Resource'!I3807</f>
        <v>-4.0406614785990788E-3</v>
      </c>
      <c r="R284" s="8">
        <f>'Data-Resource'!K3807</f>
        <v>1456090</v>
      </c>
      <c r="S284" s="8">
        <f>'Data-Resource'!I4312</f>
        <v>-1.0919540020698514E-2</v>
      </c>
      <c r="T284" s="8">
        <f>'Data-Resource'!K4312</f>
        <v>672437</v>
      </c>
      <c r="U284" s="8">
        <f>'Data-Resource'!I4817</f>
        <v>8.7424547829681436E-3</v>
      </c>
      <c r="V284" s="8">
        <f>'Data-Resource'!K4817</f>
        <v>362344</v>
      </c>
      <c r="W284" s="8">
        <f>'Data-Resource'!I5322</f>
        <v>1.3214739517153811E-2</v>
      </c>
      <c r="X284" s="8">
        <f>'Data-Resource'!K5322</f>
        <v>15895063</v>
      </c>
      <c r="Y284" s="8">
        <f>'Data-Resource'!I5827</f>
        <v>1.3320942172272207E-2</v>
      </c>
      <c r="Z284" s="8">
        <f>'Data-Resource'!K5827</f>
        <v>2459256</v>
      </c>
      <c r="AA284" s="8">
        <f>'Data-Resource'!I6332</f>
        <v>-6.7258541834816564E-4</v>
      </c>
      <c r="AB284" s="8">
        <f>'Data-Resource'!K6332</f>
        <v>7517399</v>
      </c>
      <c r="AC284" s="8">
        <f>'Data-Resource'!I12392</f>
        <v>2.2370871255284301E-2</v>
      </c>
      <c r="AD284" s="8">
        <f>'Data-Resource'!K12392</f>
        <v>473220</v>
      </c>
      <c r="AE284" s="8">
        <f>'Data-Resource'!I10877</f>
        <v>1.4028755395683545E-2</v>
      </c>
      <c r="AF284" s="8">
        <f>'Data-Resource'!K10877</f>
        <v>132251</v>
      </c>
      <c r="AG284" s="8">
        <f>'Data-Resource'!I11382</f>
        <v>-1.1960159468438612E-2</v>
      </c>
      <c r="AH284" s="8">
        <f>'Data-Resource'!K11382</f>
        <v>368955</v>
      </c>
      <c r="AI284" s="8">
        <f>'Data-Resource'!I8352</f>
        <v>2.2321428571428572E-2</v>
      </c>
      <c r="AJ284" s="8">
        <f>'Data-Resource'!K8352</f>
        <v>333196</v>
      </c>
      <c r="AK284" s="8">
        <f>'Data-Resource'!I8857</f>
        <v>-1.1141894150418176E-3</v>
      </c>
      <c r="AL284" s="8">
        <f>'Data-Resource'!K8857</f>
        <v>98094</v>
      </c>
      <c r="AM284" s="8">
        <f>'Data-Resource'!I9362</f>
        <v>-6.9047619047618884E-3</v>
      </c>
      <c r="AN284" s="8">
        <f>'Data-Resource'!K9362</f>
        <v>4238886</v>
      </c>
      <c r="AO284" s="8">
        <f>'Data-Resource'!I9867</f>
        <v>1.1158374248008114E-2</v>
      </c>
      <c r="AP284" s="8">
        <f>'Data-Resource'!K9867</f>
        <v>607574</v>
      </c>
      <c r="AQ284" s="8">
        <f>'Data-Resource'!I10372</f>
        <v>1.2615727289895288E-3</v>
      </c>
      <c r="AR284" s="8">
        <f>'Data-Resource'!K10372</f>
        <v>311792</v>
      </c>
    </row>
    <row r="285" spans="1:44" x14ac:dyDescent="0.3">
      <c r="A285" s="8" t="str">
        <f>'Data-Resource'!B273</f>
        <v>1-30-2020</v>
      </c>
      <c r="B285" s="8">
        <f>'Data-Resource'!I14918</f>
        <v>-2.2272878899330774E-3</v>
      </c>
      <c r="C285" s="8">
        <f>'Data-Resource'!I11888</f>
        <v>-1.2566446748350014E-3</v>
      </c>
      <c r="D285" s="8">
        <f>'Data-Resource'!K11888</f>
        <v>2325207</v>
      </c>
      <c r="E285" s="8">
        <f>'Data-Resource'!I778</f>
        <v>5.147563592606038E-3</v>
      </c>
      <c r="F285" s="8">
        <f>'Data-Resource'!K778</f>
        <v>547364</v>
      </c>
      <c r="G285" s="8">
        <f>'Data-Resource'!I1283</f>
        <v>-7.5321519351965382E-3</v>
      </c>
      <c r="H285" s="8">
        <f>'Data-Resource'!K1283</f>
        <v>108830</v>
      </c>
      <c r="I285" s="8">
        <f>'Data-Resource'!I1788</f>
        <v>-1.5996617696572421E-3</v>
      </c>
      <c r="J285" s="8">
        <f>'Data-Resource'!K1788</f>
        <v>928148</v>
      </c>
      <c r="K285" s="8">
        <f>'Data-Resource'!I2293</f>
        <v>-7.9999999999998753E-3</v>
      </c>
      <c r="L285" s="8">
        <f>'Data-Resource'!K2293</f>
        <v>3644853</v>
      </c>
      <c r="M285" s="8">
        <f>'Data-Resource'!I2798</f>
        <v>-5.9540323151818248E-3</v>
      </c>
      <c r="N285" s="8">
        <f>'Data-Resource'!K2798</f>
        <v>2743790</v>
      </c>
      <c r="O285" s="8">
        <f>'Data-Resource'!I3303</f>
        <v>2.4213075060532385E-3</v>
      </c>
      <c r="P285" s="8">
        <f>'Data-Resource'!K3303</f>
        <v>322118</v>
      </c>
      <c r="Q285" s="8">
        <f>'Data-Resource'!I3808</f>
        <v>-6.6666969696971426E-3</v>
      </c>
      <c r="R285" s="8">
        <f>'Data-Resource'!K3808</f>
        <v>1995833</v>
      </c>
      <c r="S285" s="8">
        <f>'Data-Resource'!I4313</f>
        <v>1.6173559838785868E-2</v>
      </c>
      <c r="T285" s="8">
        <f>'Data-Resource'!K4313</f>
        <v>742491</v>
      </c>
      <c r="U285" s="8">
        <f>'Data-Resource'!I4818</f>
        <v>-2.0146945069720061E-3</v>
      </c>
      <c r="V285" s="8">
        <f>'Data-Resource'!K4818</f>
        <v>353521</v>
      </c>
      <c r="W285" s="8">
        <f>'Data-Resource'!I5323</f>
        <v>7.1005154639175269E-2</v>
      </c>
      <c r="X285" s="8">
        <f>'Data-Resource'!K5323</f>
        <v>30387829</v>
      </c>
      <c r="Y285" s="8">
        <f>'Data-Resource'!I5828</f>
        <v>-6.8301461294676524E-3</v>
      </c>
      <c r="Z285" s="8">
        <f>'Data-Resource'!K5828</f>
        <v>4984483</v>
      </c>
      <c r="AA285" s="8">
        <f>'Data-Resource'!I6333</f>
        <v>-6.8082788671028132E-4</v>
      </c>
      <c r="AB285" s="8">
        <f>'Data-Resource'!K6333</f>
        <v>11617733</v>
      </c>
      <c r="AC285" s="8">
        <f>'Data-Resource'!I12393</f>
        <v>-5.7070777558700656E-4</v>
      </c>
      <c r="AD285" s="8">
        <f>'Data-Resource'!K12393</f>
        <v>532211</v>
      </c>
      <c r="AE285" s="8">
        <f>'Data-Resource'!I10878</f>
        <v>-6.0693036900541699E-3</v>
      </c>
      <c r="AF285" s="8">
        <f>'Data-Resource'!K10878</f>
        <v>122447</v>
      </c>
      <c r="AG285" s="8">
        <f>'Data-Resource'!I11383</f>
        <v>6.8031292517015108E-4</v>
      </c>
      <c r="AH285" s="8">
        <f>'Data-Resource'!K11383</f>
        <v>429718</v>
      </c>
      <c r="AI285" s="8">
        <f>'Data-Resource'!I8353</f>
        <v>-1.5486725663716876E-2</v>
      </c>
      <c r="AJ285" s="8">
        <f>'Data-Resource'!K8353</f>
        <v>166994</v>
      </c>
      <c r="AK285" s="8">
        <f>'Data-Resource'!I8858</f>
        <v>-5.6148229439138943E-3</v>
      </c>
      <c r="AL285" s="8">
        <f>'Data-Resource'!K8858</f>
        <v>128552</v>
      </c>
      <c r="AM285" s="8">
        <f>'Data-Resource'!I9363</f>
        <v>0</v>
      </c>
      <c r="AN285" s="8">
        <f>'Data-Resource'!K9363</f>
        <v>6197748</v>
      </c>
      <c r="AO285" s="8">
        <f>'Data-Resource'!I9868</f>
        <v>-1.0666506666666346E-3</v>
      </c>
      <c r="AP285" s="8">
        <f>'Data-Resource'!K9868</f>
        <v>855948</v>
      </c>
      <c r="AQ285" s="8">
        <f>'Data-Resource'!I10373</f>
        <v>0</v>
      </c>
      <c r="AR285" s="8">
        <f>'Data-Resource'!K10373</f>
        <v>351805</v>
      </c>
    </row>
    <row r="286" spans="1:44" x14ac:dyDescent="0.3">
      <c r="A286" s="8" t="str">
        <f>'Data-Resource'!B274</f>
        <v>1-31-2020</v>
      </c>
      <c r="B286" s="8">
        <f>'Data-Resource'!I14919</f>
        <v>-1.6278952707701924E-2</v>
      </c>
      <c r="C286" s="8">
        <f>'Data-Resource'!I11889</f>
        <v>-1.3534781240163645E-2</v>
      </c>
      <c r="D286" s="8">
        <f>'Data-Resource'!K11889</f>
        <v>3491175</v>
      </c>
      <c r="E286" s="8">
        <f>'Data-Resource'!I779</f>
        <v>-2.8882094279936019E-2</v>
      </c>
      <c r="F286" s="8">
        <f>'Data-Resource'!K779</f>
        <v>864471</v>
      </c>
      <c r="G286" s="8">
        <f>'Data-Resource'!I1284</f>
        <v>-1.2019550467573595E-2</v>
      </c>
      <c r="H286" s="8">
        <f>'Data-Resource'!K1284</f>
        <v>117972</v>
      </c>
      <c r="I286" s="8">
        <f>'Data-Resource'!I1789</f>
        <v>-1.6404607196235186E-2</v>
      </c>
      <c r="J286" s="8">
        <f>'Data-Resource'!K1789</f>
        <v>1335135</v>
      </c>
      <c r="K286" s="8">
        <f>'Data-Resource'!I2294</f>
        <v>-2.0215016197175768E-2</v>
      </c>
      <c r="L286" s="8">
        <f>'Data-Resource'!K2294</f>
        <v>3754056</v>
      </c>
      <c r="M286" s="8">
        <f>'Data-Resource'!I2799</f>
        <v>-1.1100581652880141E-2</v>
      </c>
      <c r="N286" s="8">
        <f>'Data-Resource'!K2799</f>
        <v>3760897</v>
      </c>
      <c r="O286" s="8">
        <f>'Data-Resource'!I3304</f>
        <v>-1.1582973196582419E-2</v>
      </c>
      <c r="P286" s="8">
        <f>'Data-Resource'!K3304</f>
        <v>451643</v>
      </c>
      <c r="Q286" s="8">
        <f>'Data-Resource'!I3809</f>
        <v>-1.9207348146565564E-2</v>
      </c>
      <c r="R286" s="8">
        <f>'Data-Resource'!K3809</f>
        <v>2069682</v>
      </c>
      <c r="S286" s="8">
        <f>'Data-Resource'!I4314</f>
        <v>9.7244266715072107E-4</v>
      </c>
      <c r="T286" s="8">
        <f>'Data-Resource'!K4314</f>
        <v>777721</v>
      </c>
      <c r="U286" s="8">
        <f>'Data-Resource'!I4819</f>
        <v>-1.507032789543877E-2</v>
      </c>
      <c r="V286" s="8">
        <f>'Data-Resource'!K4819</f>
        <v>597105</v>
      </c>
      <c r="W286" s="8">
        <f>'Data-Resource'!I5324</f>
        <v>-1.6152019002375253E-2</v>
      </c>
      <c r="X286" s="8">
        <f>'Data-Resource'!K5324</f>
        <v>27408118</v>
      </c>
      <c r="Y286" s="8">
        <f>'Data-Resource'!I5829</f>
        <v>-1.4513108161263617E-2</v>
      </c>
      <c r="Z286" s="8">
        <f>'Data-Resource'!K5829</f>
        <v>3634979</v>
      </c>
      <c r="AA286" s="8">
        <f>'Data-Resource'!I6334</f>
        <v>-4.7696920141728997E-3</v>
      </c>
      <c r="AB286" s="8">
        <f>'Data-Resource'!K6334</f>
        <v>11378907</v>
      </c>
      <c r="AC286" s="8">
        <f>'Data-Resource'!I12394</f>
        <v>-2.7027027027027084E-2</v>
      </c>
      <c r="AD286" s="8">
        <f>'Data-Resource'!K12394</f>
        <v>1120361</v>
      </c>
      <c r="AE286" s="8">
        <f>'Data-Resource'!I10879</f>
        <v>-1.9299479026425048E-2</v>
      </c>
      <c r="AF286" s="8">
        <f>'Data-Resource'!K10879</f>
        <v>162747</v>
      </c>
      <c r="AG286" s="8">
        <f>'Data-Resource'!I11384</f>
        <v>-1.5635634984270449E-2</v>
      </c>
      <c r="AH286" s="8">
        <f>'Data-Resource'!K11384</f>
        <v>403016</v>
      </c>
      <c r="AI286" s="8">
        <f>'Data-Resource'!I8354</f>
        <v>-3.3707865168539325E-2</v>
      </c>
      <c r="AJ286" s="8">
        <f>'Data-Resource'!K8354</f>
        <v>423701</v>
      </c>
      <c r="AK286" s="8">
        <f>'Data-Resource'!I8859</f>
        <v>-1.404494382022475E-2</v>
      </c>
      <c r="AL286" s="8">
        <f>'Data-Resource'!K8859</f>
        <v>154745</v>
      </c>
      <c r="AM286" s="8">
        <f>'Data-Resource'!I9364</f>
        <v>-3.6377108718822916E-2</v>
      </c>
      <c r="AN286" s="8">
        <f>'Data-Resource'!K9364</f>
        <v>8555139</v>
      </c>
      <c r="AO286" s="8">
        <f>'Data-Resource'!I9869</f>
        <v>-1.8661689917434918E-2</v>
      </c>
      <c r="AP286" s="8">
        <f>'Data-Resource'!K9869</f>
        <v>1282690</v>
      </c>
      <c r="AQ286" s="8">
        <f>'Data-Resource'!I10374</f>
        <v>-1.9043588336122085E-2</v>
      </c>
      <c r="AR286" s="8">
        <f>'Data-Resource'!K10374</f>
        <v>594584</v>
      </c>
    </row>
    <row r="287" spans="1:44" x14ac:dyDescent="0.3">
      <c r="A287" s="8" t="str">
        <f>'Data-Resource'!B275</f>
        <v>2-3-2020</v>
      </c>
      <c r="B287" s="8">
        <f>'Data-Resource'!I14920</f>
        <v>9.2230133373418682E-4</v>
      </c>
      <c r="C287" s="8">
        <f>'Data-Resource'!I11890</f>
        <v>3.8107653223245254E-3</v>
      </c>
      <c r="D287" s="8">
        <f>'Data-Resource'!K11890</f>
        <v>2224761</v>
      </c>
      <c r="E287" s="8">
        <f>'Data-Resource'!I780</f>
        <v>-2.6246719160105446E-3</v>
      </c>
      <c r="F287" s="8">
        <f>'Data-Resource'!K780</f>
        <v>847502</v>
      </c>
      <c r="G287" s="8">
        <f>'Data-Resource'!I1285</f>
        <v>1.4980530963482104E-4</v>
      </c>
      <c r="H287" s="8">
        <f>'Data-Resource'!K1285</f>
        <v>110447</v>
      </c>
      <c r="I287" s="8">
        <f>'Data-Resource'!I1790</f>
        <v>2.7713903002309823E-3</v>
      </c>
      <c r="J287" s="8">
        <f>'Data-Resource'!K1790</f>
        <v>902821</v>
      </c>
      <c r="K287" s="8">
        <f>'Data-Resource'!I2295</f>
        <v>-8.4939560847116131E-3</v>
      </c>
      <c r="L287" s="8">
        <f>'Data-Resource'!K2295</f>
        <v>3027807</v>
      </c>
      <c r="M287" s="8">
        <f>'Data-Resource'!I2800</f>
        <v>-2.1775039938418633E-3</v>
      </c>
      <c r="N287" s="8">
        <f>'Data-Resource'!K2800</f>
        <v>2285251</v>
      </c>
      <c r="O287" s="8">
        <f>'Data-Resource'!I3305</f>
        <v>1.1730175609085765E-2</v>
      </c>
      <c r="P287" s="8">
        <f>'Data-Resource'!K3305</f>
        <v>351607</v>
      </c>
      <c r="Q287" s="8">
        <f>'Data-Resource'!I3810</f>
        <v>6.2171281452986984E-4</v>
      </c>
      <c r="R287" s="8">
        <f>'Data-Resource'!K3810</f>
        <v>1818370</v>
      </c>
      <c r="S287" s="8">
        <f>'Data-Resource'!I4315</f>
        <v>-6.6032237346118471E-3</v>
      </c>
      <c r="T287" s="8">
        <f>'Data-Resource'!K4315</f>
        <v>614771</v>
      </c>
      <c r="U287" s="8">
        <f>'Data-Resource'!I4820</f>
        <v>9.7972770270270022E-3</v>
      </c>
      <c r="V287" s="8">
        <f>'Data-Resource'!K4820</f>
        <v>425980</v>
      </c>
      <c r="W287" s="8">
        <f>'Data-Resource'!I5325</f>
        <v>-2.0243402819616809E-2</v>
      </c>
      <c r="X287" s="8">
        <f>'Data-Resource'!K5325</f>
        <v>16954565</v>
      </c>
      <c r="Y287" s="8">
        <f>'Data-Resource'!I5830</f>
        <v>-4.1139556962025937E-3</v>
      </c>
      <c r="Z287" s="8">
        <f>'Data-Resource'!K5830</f>
        <v>2733849</v>
      </c>
      <c r="AA287" s="8">
        <f>'Data-Resource'!I6335</f>
        <v>-2.7251669164736906E-3</v>
      </c>
      <c r="AB287" s="8">
        <f>'Data-Resource'!K6335</f>
        <v>8341657</v>
      </c>
      <c r="AC287" s="8">
        <f>'Data-Resource'!I12395</f>
        <v>2.0675743822491127E-2</v>
      </c>
      <c r="AD287" s="8">
        <f>'Data-Resource'!K12395</f>
        <v>1234432</v>
      </c>
      <c r="AE287" s="8">
        <f>'Data-Resource'!I10880</f>
        <v>5.4644808743168939E-3</v>
      </c>
      <c r="AF287" s="8">
        <f>'Data-Resource'!K10880</f>
        <v>107719</v>
      </c>
      <c r="AG287" s="8">
        <f>'Data-Resource'!I11385</f>
        <v>-5.5517138562783831E-3</v>
      </c>
      <c r="AH287" s="8">
        <f>'Data-Resource'!K11385</f>
        <v>557021</v>
      </c>
      <c r="AI287" s="8">
        <f>'Data-Resource'!I8355</f>
        <v>3.4722222222222217E-2</v>
      </c>
      <c r="AJ287" s="8">
        <f>'Data-Resource'!K8355</f>
        <v>589304</v>
      </c>
      <c r="AK287" s="8">
        <f>'Data-Resource'!I8860</f>
        <v>1.3683062041609998E-2</v>
      </c>
      <c r="AL287" s="8">
        <f>'Data-Resource'!K8860</f>
        <v>137368</v>
      </c>
      <c r="AM287" s="8">
        <f>'Data-Resource'!I9365</f>
        <v>-6.0112076419364096E-3</v>
      </c>
      <c r="AN287" s="8">
        <f>'Data-Resource'!K9365</f>
        <v>7225330</v>
      </c>
      <c r="AO287" s="8">
        <f>'Data-Resource'!I9870</f>
        <v>6.4882239495250484E-3</v>
      </c>
      <c r="AP287" s="8">
        <f>'Data-Resource'!K9870</f>
        <v>812615</v>
      </c>
      <c r="AQ287" s="8">
        <f>'Data-Resource'!I10375</f>
        <v>1.3385103280178653E-2</v>
      </c>
      <c r="AR287" s="8">
        <f>'Data-Resource'!K10375</f>
        <v>546311</v>
      </c>
    </row>
    <row r="288" spans="1:44" x14ac:dyDescent="0.3">
      <c r="A288" s="8" t="str">
        <f>'Data-Resource'!B276</f>
        <v>2-4-2020</v>
      </c>
      <c r="B288" s="8">
        <f>'Data-Resource'!I14921</f>
        <v>1.1124711841045024E-2</v>
      </c>
      <c r="C288" s="8">
        <f>'Data-Resource'!I11891</f>
        <v>-5.3526448362720188E-3</v>
      </c>
      <c r="D288" s="8">
        <f>'Data-Resource'!K11891</f>
        <v>2216525</v>
      </c>
      <c r="E288" s="8">
        <f>'Data-Resource'!I781</f>
        <v>1.9772507436570341E-2</v>
      </c>
      <c r="F288" s="8">
        <f>'Data-Resource'!K781</f>
        <v>784106</v>
      </c>
      <c r="G288" s="8">
        <f>'Data-Resource'!I1286</f>
        <v>2.4673060711549594E-2</v>
      </c>
      <c r="H288" s="8">
        <f>'Data-Resource'!K1286</f>
        <v>133942</v>
      </c>
      <c r="I288" s="8">
        <f>'Data-Resource'!I1791</f>
        <v>9.6441148105625343E-3</v>
      </c>
      <c r="J288" s="8">
        <f>'Data-Resource'!K1791</f>
        <v>945155</v>
      </c>
      <c r="K288" s="8">
        <f>'Data-Resource'!I2296</f>
        <v>1.4566350722302748E-2</v>
      </c>
      <c r="L288" s="8">
        <f>'Data-Resource'!K2296</f>
        <v>3205911</v>
      </c>
      <c r="M288" s="8">
        <f>'Data-Resource'!I2801</f>
        <v>1.9607911545960019E-2</v>
      </c>
      <c r="N288" s="8">
        <f>'Data-Resource'!K2801</f>
        <v>2966007</v>
      </c>
      <c r="O288" s="8">
        <f>'Data-Resource'!I3306</f>
        <v>-1.9276819277108802E-3</v>
      </c>
      <c r="P288" s="8">
        <f>'Data-Resource'!K3306</f>
        <v>256846</v>
      </c>
      <c r="Q288" s="8">
        <f>'Data-Resource'!I3811</f>
        <v>6.5085697583846065E-3</v>
      </c>
      <c r="R288" s="8">
        <f>'Data-Resource'!K3811</f>
        <v>1938049</v>
      </c>
      <c r="S288" s="8">
        <f>'Data-Resource'!I4316</f>
        <v>-3.1043848835004412E-3</v>
      </c>
      <c r="T288" s="8">
        <f>'Data-Resource'!K4316</f>
        <v>552366</v>
      </c>
      <c r="U288" s="8">
        <f>'Data-Resource'!I4821</f>
        <v>9.0030411937920326E-3</v>
      </c>
      <c r="V288" s="8">
        <f>'Data-Resource'!K4821</f>
        <v>476512</v>
      </c>
      <c r="W288" s="8">
        <f>'Data-Resource'!I5326</f>
        <v>-1.2232415902141839E-3</v>
      </c>
      <c r="X288" s="8">
        <f>'Data-Resource'!K5326</f>
        <v>14716863</v>
      </c>
      <c r="Y288" s="8">
        <f>'Data-Resource'!I5831</f>
        <v>1.615713555656148E-2</v>
      </c>
      <c r="Z288" s="8">
        <f>'Data-Resource'!K5831</f>
        <v>2676048</v>
      </c>
      <c r="AA288" s="8">
        <f>'Data-Resource'!I6336</f>
        <v>-6.8101334786159571E-4</v>
      </c>
      <c r="AB288" s="8">
        <f>'Data-Resource'!K6336</f>
        <v>8422039</v>
      </c>
      <c r="AC288" s="8">
        <f>'Data-Resource'!I12396</f>
        <v>1.0024702474024552E-2</v>
      </c>
      <c r="AD288" s="8">
        <f>'Data-Resource'!K12396</f>
        <v>692856</v>
      </c>
      <c r="AE288" s="8">
        <f>'Data-Resource'!I10881</f>
        <v>1.084555291007391E-3</v>
      </c>
      <c r="AF288" s="8">
        <f>'Data-Resource'!K10881</f>
        <v>127728</v>
      </c>
      <c r="AG288" s="8">
        <f>'Data-Resource'!I11386</f>
        <v>2.4965382107222895E-2</v>
      </c>
      <c r="AH288" s="8">
        <f>'Data-Resource'!K11386</f>
        <v>408168</v>
      </c>
      <c r="AI288" s="8">
        <f>'Data-Resource'!I8356</f>
        <v>1.7738448680197309E-2</v>
      </c>
      <c r="AJ288" s="8">
        <f>'Data-Resource'!K8356</f>
        <v>421257</v>
      </c>
      <c r="AK288" s="8">
        <f>'Data-Resource'!I8861</f>
        <v>-2.7932960893853869E-3</v>
      </c>
      <c r="AL288" s="8">
        <f>'Data-Resource'!K8861</f>
        <v>134395</v>
      </c>
      <c r="AM288" s="8">
        <f>'Data-Resource'!I9366</f>
        <v>2.0791076105024221E-2</v>
      </c>
      <c r="AN288" s="8">
        <f>'Data-Resource'!K9366</f>
        <v>7541086</v>
      </c>
      <c r="AO288" s="8">
        <f>'Data-Resource'!I9871</f>
        <v>1.5555033447562329E-2</v>
      </c>
      <c r="AP288" s="8">
        <f>'Data-Resource'!K9871</f>
        <v>1182314</v>
      </c>
      <c r="AQ288" s="8">
        <f>'Data-Resource'!I10376</f>
        <v>4.2465392781319106E-4</v>
      </c>
      <c r="AR288" s="8">
        <f>'Data-Resource'!K10376</f>
        <v>510273</v>
      </c>
    </row>
    <row r="289" spans="1:44" x14ac:dyDescent="0.3">
      <c r="A289" s="8" t="str">
        <f>'Data-Resource'!B277</f>
        <v>2-5-2020</v>
      </c>
      <c r="B289" s="8">
        <f>'Data-Resource'!I14922</f>
        <v>1.9211688738168069E-2</v>
      </c>
      <c r="C289" s="8">
        <f>'Data-Resource'!I11892</f>
        <v>3.1795865443692618E-3</v>
      </c>
      <c r="D289" s="8">
        <f>'Data-Resource'!K11892</f>
        <v>3009957</v>
      </c>
      <c r="E289" s="8">
        <f>'Data-Resource'!I782</f>
        <v>1.2373712353580618E-2</v>
      </c>
      <c r="F289" s="8">
        <f>'Data-Resource'!K782</f>
        <v>850951</v>
      </c>
      <c r="G289" s="8">
        <f>'Data-Resource'!I1287</f>
        <v>-4.9419183891606447E-3</v>
      </c>
      <c r="H289" s="8">
        <f>'Data-Resource'!K1287</f>
        <v>195881</v>
      </c>
      <c r="I289" s="8">
        <f>'Data-Resource'!I1792</f>
        <v>2.4640698826576241E-2</v>
      </c>
      <c r="J289" s="8">
        <f>'Data-Resource'!K1792</f>
        <v>1345632</v>
      </c>
      <c r="K289" s="8">
        <f>'Data-Resource'!I2297</f>
        <v>2.0941575355246031E-2</v>
      </c>
      <c r="L289" s="8">
        <f>'Data-Resource'!K2297</f>
        <v>3217545</v>
      </c>
      <c r="M289" s="8">
        <f>'Data-Resource'!I2802</f>
        <v>2.8206424789439896E-2</v>
      </c>
      <c r="N289" s="8">
        <f>'Data-Resource'!K2802</f>
        <v>3220661</v>
      </c>
      <c r="O289" s="8">
        <f>'Data-Resource'!I3307</f>
        <v>6.2802125603864884E-3</v>
      </c>
      <c r="P289" s="8">
        <f>'Data-Resource'!K3307</f>
        <v>248965</v>
      </c>
      <c r="Q289" s="8">
        <f>'Data-Resource'!I3812</f>
        <v>1.7204347686769404E-2</v>
      </c>
      <c r="R289" s="8">
        <f>'Data-Resource'!K3812</f>
        <v>2017296</v>
      </c>
      <c r="S289" s="8">
        <f>'Data-Resource'!I4317</f>
        <v>4.4700390832523924E-2</v>
      </c>
      <c r="T289" s="8">
        <f>'Data-Resource'!K4317</f>
        <v>1000080</v>
      </c>
      <c r="U289" s="8">
        <f>'Data-Resource'!I4822</f>
        <v>-4.9685327254426984E-3</v>
      </c>
      <c r="V289" s="8">
        <f>'Data-Resource'!K4822</f>
        <v>643199</v>
      </c>
      <c r="W289" s="8">
        <f>'Data-Resource'!I5327</f>
        <v>1.3987730061349598E-2</v>
      </c>
      <c r="X289" s="8">
        <f>'Data-Resource'!K5327</f>
        <v>15158979</v>
      </c>
      <c r="Y289" s="8">
        <f>'Data-Resource'!I5832</f>
        <v>1.82384717618558E-2</v>
      </c>
      <c r="Z289" s="8">
        <f>'Data-Resource'!K5832</f>
        <v>3790186</v>
      </c>
      <c r="AA289" s="8">
        <f>'Data-Resource'!I6337</f>
        <v>5.5980338612780737E-3</v>
      </c>
      <c r="AB289" s="8">
        <f>'Data-Resource'!K6337</f>
        <v>9254510</v>
      </c>
      <c r="AC289" s="8">
        <f>'Data-Resource'!I12397</f>
        <v>1.1360860004886451E-2</v>
      </c>
      <c r="AD289" s="8">
        <f>'Data-Resource'!K12397</f>
        <v>609576</v>
      </c>
      <c r="AE289" s="8">
        <f>'Data-Resource'!I10882</f>
        <v>-1.1751678813882328E-2</v>
      </c>
      <c r="AF289" s="8">
        <f>'Data-Resource'!K10882</f>
        <v>264045</v>
      </c>
      <c r="AG289" s="8">
        <f>'Data-Resource'!I11387</f>
        <v>-1.3605170068027661E-3</v>
      </c>
      <c r="AH289" s="8">
        <f>'Data-Resource'!K11387</f>
        <v>444271</v>
      </c>
      <c r="AI289" s="8">
        <f>'Data-Resource'!I8357</f>
        <v>-1.3015141562479012E-2</v>
      </c>
      <c r="AJ289" s="8">
        <f>'Data-Resource'!K8357</f>
        <v>343193</v>
      </c>
      <c r="AK289" s="8">
        <f>'Data-Resource'!I8862</f>
        <v>2.2982097185496528E-2</v>
      </c>
      <c r="AL289" s="8">
        <f>'Data-Resource'!K8862</f>
        <v>163267</v>
      </c>
      <c r="AM289" s="8">
        <f>'Data-Resource'!I9367</f>
        <v>9.3857493857493784E-2</v>
      </c>
      <c r="AN289" s="8">
        <f>'Data-Resource'!K9367</f>
        <v>17561638</v>
      </c>
      <c r="AO289" s="8">
        <f>'Data-Resource'!I9872</f>
        <v>1.1174683300665855E-2</v>
      </c>
      <c r="AP289" s="8">
        <f>'Data-Resource'!K9872</f>
        <v>1052470</v>
      </c>
      <c r="AQ289" s="8">
        <f>'Data-Resource'!I10377</f>
        <v>2.8025503184713467E-2</v>
      </c>
      <c r="AR289" s="8">
        <f>'Data-Resource'!K10377</f>
        <v>595718</v>
      </c>
    </row>
    <row r="290" spans="1:44" x14ac:dyDescent="0.3">
      <c r="A290" s="8" t="str">
        <f>'Data-Resource'!B278</f>
        <v>2-6-2020</v>
      </c>
      <c r="B290" s="8">
        <f>'Data-Resource'!I14923</f>
        <v>3.3088583501864445E-4</v>
      </c>
      <c r="C290" s="8">
        <f>'Data-Resource'!I11893</f>
        <v>1.8957345971564031E-2</v>
      </c>
      <c r="D290" s="8">
        <f>'Data-Resource'!K11893</f>
        <v>2428912</v>
      </c>
      <c r="E290" s="8">
        <f>'Data-Resource'!I783</f>
        <v>-9.9145094017093673E-3</v>
      </c>
      <c r="F290" s="8">
        <f>'Data-Resource'!K783</f>
        <v>595853</v>
      </c>
      <c r="G290" s="8">
        <f>'Data-Resource'!I1288</f>
        <v>-5.9481212393143103E-3</v>
      </c>
      <c r="H290" s="8">
        <f>'Data-Resource'!K1288</f>
        <v>110862</v>
      </c>
      <c r="I290" s="8">
        <f>'Data-Resource'!I1793</f>
        <v>5.3073727030330045E-3</v>
      </c>
      <c r="J290" s="8">
        <f>'Data-Resource'!K1793</f>
        <v>1238639</v>
      </c>
      <c r="K290" s="8">
        <f>'Data-Resource'!I2298</f>
        <v>-9.4429019602942192E-3</v>
      </c>
      <c r="L290" s="8">
        <f>'Data-Resource'!K2298</f>
        <v>3005582</v>
      </c>
      <c r="M290" s="8">
        <f>'Data-Resource'!I2803</f>
        <v>1.0193561290322567E-2</v>
      </c>
      <c r="N290" s="8">
        <f>'Data-Resource'!K2803</f>
        <v>2446008</v>
      </c>
      <c r="O290" s="8">
        <f>'Data-Resource'!I3308</f>
        <v>6.2201148325358654E-3</v>
      </c>
      <c r="P290" s="8">
        <f>'Data-Resource'!K3308</f>
        <v>354634</v>
      </c>
      <c r="Q290" s="8">
        <f>'Data-Resource'!I3813</f>
        <v>-6.4409824313666261E-3</v>
      </c>
      <c r="R290" s="8">
        <f>'Data-Resource'!K3813</f>
        <v>1618304</v>
      </c>
      <c r="S290" s="8">
        <f>'Data-Resource'!I4318</f>
        <v>-1.4629648148148048E-2</v>
      </c>
      <c r="T290" s="8">
        <f>'Data-Resource'!K4318</f>
        <v>882371</v>
      </c>
      <c r="U290" s="8">
        <f>'Data-Resource'!I4823</f>
        <v>8.9612084551426892E-3</v>
      </c>
      <c r="V290" s="8">
        <f>'Data-Resource'!K4823</f>
        <v>448280</v>
      </c>
      <c r="W290" s="8">
        <f>'Data-Resource'!I5328</f>
        <v>0.11736526946107793</v>
      </c>
      <c r="X290" s="8">
        <f>'Data-Resource'!K5328</f>
        <v>51298494</v>
      </c>
      <c r="Y290" s="8">
        <f>'Data-Resource'!I5833</f>
        <v>-1.1870803193340282E-2</v>
      </c>
      <c r="Z290" s="8">
        <f>'Data-Resource'!K5833</f>
        <v>2163211</v>
      </c>
      <c r="AA290" s="8">
        <f>'Data-Resource'!I6338</f>
        <v>6.7805804176839434E-3</v>
      </c>
      <c r="AB290" s="8">
        <f>'Data-Resource'!K6338</f>
        <v>7640151</v>
      </c>
      <c r="AC290" s="8">
        <f>'Data-Resource'!I12398</f>
        <v>-1.6346154632026644E-2</v>
      </c>
      <c r="AD290" s="8">
        <f>'Data-Resource'!K12398</f>
        <v>397576</v>
      </c>
      <c r="AE290" s="8">
        <f>'Data-Resource'!I10883</f>
        <v>8.5027282809610975E-3</v>
      </c>
      <c r="AF290" s="8">
        <f>'Data-Resource'!K10883</f>
        <v>172373</v>
      </c>
      <c r="AG290" s="8">
        <f>'Data-Resource'!I11388</f>
        <v>-2.7063598726289589E-2</v>
      </c>
      <c r="AH290" s="8">
        <f>'Data-Resource'!K11388</f>
        <v>507529</v>
      </c>
      <c r="AI290" s="8">
        <f>'Data-Resource'!I8358</f>
        <v>-1.7391304347826025E-2</v>
      </c>
      <c r="AJ290" s="8">
        <f>'Data-Resource'!K8358</f>
        <v>256503</v>
      </c>
      <c r="AK290" s="8">
        <f>'Data-Resource'!I8863</f>
        <v>8.2012031121225827E-3</v>
      </c>
      <c r="AL290" s="8">
        <f>'Data-Resource'!K8863</f>
        <v>189880</v>
      </c>
      <c r="AM290" s="8">
        <f>'Data-Resource'!I9368</f>
        <v>-1.2894575366829707E-2</v>
      </c>
      <c r="AN290" s="8">
        <f>'Data-Resource'!K9368</f>
        <v>7850060</v>
      </c>
      <c r="AO290" s="8">
        <f>'Data-Resource'!I9873</f>
        <v>7.6139086294410552E-4</v>
      </c>
      <c r="AP290" s="8">
        <f>'Data-Resource'!K9873</f>
        <v>725408</v>
      </c>
      <c r="AQ290" s="8">
        <f>'Data-Resource'!I10378</f>
        <v>-2.8842027669420179E-3</v>
      </c>
      <c r="AR290" s="8">
        <f>'Data-Resource'!K10378</f>
        <v>444752</v>
      </c>
    </row>
    <row r="291" spans="1:44" x14ac:dyDescent="0.3">
      <c r="A291" s="8" t="str">
        <f>'Data-Resource'!B279</f>
        <v>2-7-2020</v>
      </c>
      <c r="B291" s="8">
        <f>'Data-Resource'!I14924</f>
        <v>-1.2534364702906989E-3</v>
      </c>
      <c r="C291" s="8">
        <f>'Data-Resource'!I11894</f>
        <v>1.1819501597542468E-2</v>
      </c>
      <c r="D291" s="8">
        <f>'Data-Resource'!K11894</f>
        <v>2588500</v>
      </c>
      <c r="E291" s="8">
        <f>'Data-Resource'!I784</f>
        <v>3.9937279113570374E-3</v>
      </c>
      <c r="F291" s="8">
        <f>'Data-Resource'!K784</f>
        <v>573197</v>
      </c>
      <c r="G291" s="8">
        <f>'Data-Resource'!I1289</f>
        <v>-6.108282253976762E-3</v>
      </c>
      <c r="H291" s="8">
        <f>'Data-Resource'!K1289</f>
        <v>168378</v>
      </c>
      <c r="I291" s="8">
        <f>'Data-Resource'!I1794</f>
        <v>4.1896229327454187E-3</v>
      </c>
      <c r="J291" s="8">
        <f>'Data-Resource'!K1794</f>
        <v>937523</v>
      </c>
      <c r="K291" s="8">
        <f>'Data-Resource'!I2299</f>
        <v>-2.0776889883329791E-3</v>
      </c>
      <c r="L291" s="8">
        <f>'Data-Resource'!K2299</f>
        <v>2651134</v>
      </c>
      <c r="M291" s="8">
        <f>'Data-Resource'!I2804</f>
        <v>-8.6834506112487431E-3</v>
      </c>
      <c r="N291" s="8">
        <f>'Data-Resource'!K2804</f>
        <v>2001080</v>
      </c>
      <c r="O291" s="8">
        <f>'Data-Resource'!I3309</f>
        <v>-1.092638479809983E-2</v>
      </c>
      <c r="P291" s="8">
        <f>'Data-Resource'!K3309</f>
        <v>298923</v>
      </c>
      <c r="Q291" s="8">
        <f>'Data-Resource'!I3814</f>
        <v>-1.8361152705275934E-2</v>
      </c>
      <c r="R291" s="8">
        <f>'Data-Resource'!K3814</f>
        <v>2438775</v>
      </c>
      <c r="S291" s="8">
        <f>'Data-Resource'!I4319</f>
        <v>-4.143079213081392E-3</v>
      </c>
      <c r="T291" s="8">
        <f>'Data-Resource'!K4319</f>
        <v>634830</v>
      </c>
      <c r="U291" s="8">
        <f>'Data-Resource'!I4824</f>
        <v>3.2927229518844607E-3</v>
      </c>
      <c r="V291" s="8">
        <f>'Data-Resource'!K4824</f>
        <v>386956</v>
      </c>
      <c r="W291" s="8">
        <f>'Data-Resource'!I5329</f>
        <v>1.9360359396726895E-2</v>
      </c>
      <c r="X291" s="8">
        <f>'Data-Resource'!K5329</f>
        <v>26549903</v>
      </c>
      <c r="Y291" s="8">
        <f>'Data-Resource'!I5834</f>
        <v>-3.2016772801754822E-3</v>
      </c>
      <c r="Z291" s="8">
        <f>'Data-Resource'!K5834</f>
        <v>2181386</v>
      </c>
      <c r="AA291" s="8">
        <f>'Data-Resource'!I6339</f>
        <v>5.3973822695993238E-3</v>
      </c>
      <c r="AB291" s="8">
        <f>'Data-Resource'!K6339</f>
        <v>7507806</v>
      </c>
      <c r="AC291" s="8">
        <f>'Data-Resource'!I12399</f>
        <v>-4.1523938483730956E-3</v>
      </c>
      <c r="AD291" s="8">
        <f>'Data-Resource'!K12399</f>
        <v>491661</v>
      </c>
      <c r="AE291" s="8">
        <f>'Data-Resource'!I10884</f>
        <v>7.3313786216147939E-3</v>
      </c>
      <c r="AF291" s="8">
        <f>'Data-Resource'!K10884</f>
        <v>155329</v>
      </c>
      <c r="AG291" s="8">
        <f>'Data-Resource'!I11389</f>
        <v>-1.3908205454569987E-2</v>
      </c>
      <c r="AH291" s="8">
        <f>'Data-Resource'!K11389</f>
        <v>509266</v>
      </c>
      <c r="AI291" s="8">
        <f>'Data-Resource'!I8359</f>
        <v>0</v>
      </c>
      <c r="AJ291" s="8">
        <f>'Data-Resource'!K8359</f>
        <v>182049</v>
      </c>
      <c r="AK291" s="8">
        <f>'Data-Resource'!I8864</f>
        <v>7.0499080385003172E-3</v>
      </c>
      <c r="AL291" s="8">
        <f>'Data-Resource'!K8864</f>
        <v>178054</v>
      </c>
      <c r="AM291" s="8">
        <f>'Data-Resource'!I9369</f>
        <v>-1.5909090909091664E-3</v>
      </c>
      <c r="AN291" s="8">
        <f>'Data-Resource'!K9369</f>
        <v>5538832</v>
      </c>
      <c r="AO291" s="8">
        <f>'Data-Resource'!I9874</f>
        <v>2.2923942594132076E-3</v>
      </c>
      <c r="AP291" s="8">
        <f>'Data-Resource'!K9874</f>
        <v>689684</v>
      </c>
      <c r="AQ291" s="8">
        <f>'Data-Resource'!I10379</f>
        <v>-6.2009096205268783E-3</v>
      </c>
      <c r="AR291" s="8">
        <f>'Data-Resource'!K10379</f>
        <v>391443</v>
      </c>
    </row>
    <row r="292" spans="1:44" x14ac:dyDescent="0.3">
      <c r="A292" s="8" t="str">
        <f>'Data-Resource'!B280</f>
        <v>2-10-2020</v>
      </c>
      <c r="B292" s="8">
        <f>'Data-Resource'!I14925</f>
        <v>1.3379541406945154E-3</v>
      </c>
      <c r="C292" s="8">
        <f>'Data-Resource'!I11895</f>
        <v>1.8466296185517409E-3</v>
      </c>
      <c r="D292" s="8">
        <f>'Data-Resource'!K11895</f>
        <v>1523241</v>
      </c>
      <c r="E292" s="8">
        <f>'Data-Resource'!I785</f>
        <v>-3.8307714538905022E-3</v>
      </c>
      <c r="F292" s="8">
        <f>'Data-Resource'!K785</f>
        <v>504651</v>
      </c>
      <c r="G292" s="8">
        <f>'Data-Resource'!I1290</f>
        <v>1.6114927743482968E-3</v>
      </c>
      <c r="H292" s="8">
        <f>'Data-Resource'!K1290</f>
        <v>74224</v>
      </c>
      <c r="I292" s="8">
        <f>'Data-Resource'!I1795</f>
        <v>4.4052863436123023E-3</v>
      </c>
      <c r="J292" s="8">
        <f>'Data-Resource'!K1795</f>
        <v>792426</v>
      </c>
      <c r="K292" s="8">
        <f>'Data-Resource'!I2300</f>
        <v>4.808462971765611E-3</v>
      </c>
      <c r="L292" s="8">
        <f>'Data-Resource'!K2300</f>
        <v>1896644</v>
      </c>
      <c r="M292" s="8">
        <f>'Data-Resource'!I2805</f>
        <v>-8.8676907561415982E-3</v>
      </c>
      <c r="N292" s="8">
        <f>'Data-Resource'!K2805</f>
        <v>1805283</v>
      </c>
      <c r="O292" s="8">
        <f>'Data-Resource'!I3310</f>
        <v>6.2650795180723739E-3</v>
      </c>
      <c r="P292" s="8">
        <f>'Data-Resource'!K3310</f>
        <v>177493</v>
      </c>
      <c r="Q292" s="8">
        <f>'Data-Resource'!I3815</f>
        <v>-1.1157570295328878E-2</v>
      </c>
      <c r="R292" s="8">
        <f>'Data-Resource'!K3815</f>
        <v>1969048</v>
      </c>
      <c r="S292" s="8">
        <f>'Data-Resource'!I4320</f>
        <v>-1.3277702707175505E-2</v>
      </c>
      <c r="T292" s="8">
        <f>'Data-Resource'!K4320</f>
        <v>520591</v>
      </c>
      <c r="U292" s="8">
        <f>'Data-Resource'!I4825</f>
        <v>4.2664520800871448E-3</v>
      </c>
      <c r="V292" s="8">
        <f>'Data-Resource'!K4825</f>
        <v>257762</v>
      </c>
      <c r="W292" s="8">
        <f>'Data-Resource'!I5330</f>
        <v>-1.0105263157894635E-2</v>
      </c>
      <c r="X292" s="8">
        <f>'Data-Resource'!K5330</f>
        <v>16603396</v>
      </c>
      <c r="Y292" s="8">
        <f>'Data-Resource'!I5835</f>
        <v>-1.2282205198286115E-3</v>
      </c>
      <c r="Z292" s="8">
        <f>'Data-Resource'!K5835</f>
        <v>1467868</v>
      </c>
      <c r="AA292" s="8">
        <f>'Data-Resource'!I6340</f>
        <v>-4.6872907459486459E-3</v>
      </c>
      <c r="AB292" s="8">
        <f>'Data-Resource'!K6340</f>
        <v>5854479</v>
      </c>
      <c r="AC292" s="8">
        <f>'Data-Resource'!I12400</f>
        <v>6.1202104022463528E-4</v>
      </c>
      <c r="AD292" s="8">
        <f>'Data-Resource'!K12400</f>
        <v>472851</v>
      </c>
      <c r="AE292" s="8">
        <f>'Data-Resource'!I10885</f>
        <v>3.6350417236996019E-3</v>
      </c>
      <c r="AF292" s="8">
        <f>'Data-Resource'!K10885</f>
        <v>90540</v>
      </c>
      <c r="AG292" s="8">
        <f>'Data-Resource'!I11390</f>
        <v>9.9150852667162937E-3</v>
      </c>
      <c r="AH292" s="8">
        <f>'Data-Resource'!K11390</f>
        <v>293782</v>
      </c>
      <c r="AI292" s="8">
        <f>'Data-Resource'!I8360</f>
        <v>6.6371681415928569E-3</v>
      </c>
      <c r="AJ292" s="8">
        <f>'Data-Resource'!K8360</f>
        <v>219559</v>
      </c>
      <c r="AK292" s="8">
        <f>'Data-Resource'!I8865</f>
        <v>7.5594439669456216E-3</v>
      </c>
      <c r="AL292" s="8">
        <f>'Data-Resource'!K8865</f>
        <v>116254</v>
      </c>
      <c r="AM292" s="8">
        <f>'Data-Resource'!I9370</f>
        <v>-9.1262145048499367E-3</v>
      </c>
      <c r="AN292" s="8">
        <f>'Data-Resource'!K9370</f>
        <v>4056595</v>
      </c>
      <c r="AO292" s="8">
        <f>'Data-Resource'!I9875</f>
        <v>6.6411392081737759E-3</v>
      </c>
      <c r="AP292" s="8">
        <f>'Data-Resource'!K9875</f>
        <v>478445</v>
      </c>
      <c r="AQ292" s="8">
        <f>'Data-Resource'!I10380</f>
        <v>2.5041318237696121E-3</v>
      </c>
      <c r="AR292" s="8">
        <f>'Data-Resource'!K10380</f>
        <v>443886</v>
      </c>
    </row>
    <row r="293" spans="1:44" x14ac:dyDescent="0.3">
      <c r="A293" s="8" t="str">
        <f>'Data-Resource'!B281</f>
        <v>2-11-2020</v>
      </c>
      <c r="B293" s="8">
        <f>'Data-Resource'!I14926</f>
        <v>1.6979089353770867E-3</v>
      </c>
      <c r="C293" s="8">
        <f>'Data-Resource'!I11896</f>
        <v>1.0719693064643579E-2</v>
      </c>
      <c r="D293" s="8">
        <f>'Data-Resource'!K11896</f>
        <v>2337150</v>
      </c>
      <c r="E293" s="8">
        <f>'Data-Resource'!I786</f>
        <v>1.2217698912157626E-3</v>
      </c>
      <c r="F293" s="8">
        <f>'Data-Resource'!K786</f>
        <v>909262</v>
      </c>
      <c r="G293" s="8">
        <f>'Data-Resource'!I1291</f>
        <v>2.4712603216852837E-3</v>
      </c>
      <c r="H293" s="8">
        <f>'Data-Resource'!K1291</f>
        <v>100345</v>
      </c>
      <c r="I293" s="8">
        <f>'Data-Resource'!I1796</f>
        <v>-4.3651679345661261E-4</v>
      </c>
      <c r="J293" s="8">
        <f>'Data-Resource'!K1796</f>
        <v>1202295</v>
      </c>
      <c r="K293" s="8">
        <f>'Data-Resource'!I2301</f>
        <v>1.2679980979552967E-3</v>
      </c>
      <c r="L293" s="8">
        <f>'Data-Resource'!K2301</f>
        <v>2549049</v>
      </c>
      <c r="M293" s="8">
        <f>'Data-Resource'!I2806</f>
        <v>-2.4551234326802771E-3</v>
      </c>
      <c r="N293" s="8">
        <f>'Data-Resource'!K2806</f>
        <v>1970242</v>
      </c>
      <c r="O293" s="8">
        <f>'Data-Resource'!I3311</f>
        <v>2.3912003139780293E-3</v>
      </c>
      <c r="P293" s="8">
        <f>'Data-Resource'!K3311</f>
        <v>221804</v>
      </c>
      <c r="Q293" s="8">
        <f>'Data-Resource'!I3816</f>
        <v>2.0224798074436668E-3</v>
      </c>
      <c r="R293" s="8">
        <f>'Data-Resource'!K3816</f>
        <v>2075594</v>
      </c>
      <c r="S293" s="8">
        <f>'Data-Resource'!I4321</f>
        <v>-7.2450236940890776E-3</v>
      </c>
      <c r="T293" s="8">
        <f>'Data-Resource'!K4321</f>
        <v>1036115</v>
      </c>
      <c r="U293" s="8">
        <f>'Data-Resource'!I4826</f>
        <v>-1.9487041626899309E-3</v>
      </c>
      <c r="V293" s="8">
        <f>'Data-Resource'!K4826</f>
        <v>409152</v>
      </c>
      <c r="W293" s="8">
        <f>'Data-Resource'!I5331</f>
        <v>2.4364406779660928E-2</v>
      </c>
      <c r="X293" s="8">
        <f>'Data-Resource'!K5331</f>
        <v>20733054</v>
      </c>
      <c r="Y293" s="8">
        <f>'Data-Resource'!I5836</f>
        <v>8.1039447063014376E-3</v>
      </c>
      <c r="Z293" s="8">
        <f>'Data-Resource'!K5836</f>
        <v>2312633</v>
      </c>
      <c r="AA293" s="8">
        <f>'Data-Resource'!I6341</f>
        <v>-1.8122977346277369E-3</v>
      </c>
      <c r="AB293" s="8">
        <f>'Data-Resource'!K6341</f>
        <v>25566634</v>
      </c>
      <c r="AC293" s="8">
        <f>'Data-Resource'!I12401</f>
        <v>8.9024878048780606E-3</v>
      </c>
      <c r="AD293" s="8">
        <f>'Data-Resource'!K12401</f>
        <v>450852</v>
      </c>
      <c r="AE293" s="8">
        <f>'Data-Resource'!I10886</f>
        <v>7.2306578330299789E-3</v>
      </c>
      <c r="AF293" s="8">
        <f>'Data-Resource'!K10886</f>
        <v>135424</v>
      </c>
      <c r="AG293" s="8">
        <f>'Data-Resource'!I11391</f>
        <v>-1.2561088274638232E-2</v>
      </c>
      <c r="AH293" s="8">
        <f>'Data-Resource'!K11391</f>
        <v>405533</v>
      </c>
      <c r="AI293" s="8">
        <f>'Data-Resource'!I8361</f>
        <v>3.0701799592184206E-2</v>
      </c>
      <c r="AJ293" s="8">
        <f>'Data-Resource'!K8361</f>
        <v>244382</v>
      </c>
      <c r="AK293" s="8">
        <f>'Data-Resource'!I8866</f>
        <v>8.5561818181818308E-3</v>
      </c>
      <c r="AL293" s="8">
        <f>'Data-Resource'!K8866</f>
        <v>148727</v>
      </c>
      <c r="AM293" s="8">
        <f>'Data-Resource'!I9371</f>
        <v>4.9898389657518378E-3</v>
      </c>
      <c r="AN293" s="8">
        <f>'Data-Resource'!K9371</f>
        <v>6439334</v>
      </c>
      <c r="AO293" s="8">
        <f>'Data-Resource'!I9876</f>
        <v>7.081482150958337E-3</v>
      </c>
      <c r="AP293" s="8">
        <f>'Data-Resource'!K9876</f>
        <v>824721</v>
      </c>
      <c r="AQ293" s="8">
        <f>'Data-Resource'!I10381</f>
        <v>2.4885524059257542E-3</v>
      </c>
      <c r="AR293" s="8">
        <f>'Data-Resource'!K10381</f>
        <v>561898</v>
      </c>
    </row>
    <row r="294" spans="1:44" x14ac:dyDescent="0.3">
      <c r="A294" s="8" t="str">
        <f>'Data-Resource'!B282</f>
        <v>2-12-2020</v>
      </c>
      <c r="B294" s="8">
        <f>'Data-Resource'!I14927</f>
        <v>5.7515189107650942E-3</v>
      </c>
      <c r="C294" s="8">
        <f>'Data-Resource'!I11897</f>
        <v>-1.815425168394107E-2</v>
      </c>
      <c r="D294" s="8">
        <f>'Data-Resource'!K11897</f>
        <v>2578006</v>
      </c>
      <c r="E294" s="8">
        <f>'Data-Resource'!I787</f>
        <v>9.3750416666667155E-3</v>
      </c>
      <c r="F294" s="8">
        <f>'Data-Resource'!K787</f>
        <v>518720</v>
      </c>
      <c r="G294" s="8">
        <f>'Data-Resource'!I1292</f>
        <v>-1.3568165611549757E-2</v>
      </c>
      <c r="H294" s="8">
        <f>'Data-Resource'!K1292</f>
        <v>105811</v>
      </c>
      <c r="I294" s="8">
        <f>'Data-Resource'!I1797</f>
        <v>2.609289009905918E-3</v>
      </c>
      <c r="J294" s="8">
        <f>'Data-Resource'!K1797</f>
        <v>828429</v>
      </c>
      <c r="K294" s="8">
        <f>'Data-Resource'!I2302</f>
        <v>8.6874110142566748E-3</v>
      </c>
      <c r="L294" s="8">
        <f>'Data-Resource'!K2302</f>
        <v>2611126</v>
      </c>
      <c r="M294" s="8">
        <f>'Data-Resource'!I2807</f>
        <v>2.4526009751827389E-3</v>
      </c>
      <c r="N294" s="8">
        <f>'Data-Resource'!K2807</f>
        <v>1665464</v>
      </c>
      <c r="O294" s="8">
        <f>'Data-Resource'!I3312</f>
        <v>2.3854961149190261E-3</v>
      </c>
      <c r="P294" s="8">
        <f>'Data-Resource'!K3312</f>
        <v>235979</v>
      </c>
      <c r="Q294" s="8">
        <f>'Data-Resource'!I3817</f>
        <v>3.5030816279437382E-2</v>
      </c>
      <c r="R294" s="8">
        <f>'Data-Resource'!K3817</f>
        <v>2590748</v>
      </c>
      <c r="S294" s="8">
        <f>'Data-Resource'!I4322</f>
        <v>6.4009198313442123E-2</v>
      </c>
      <c r="T294" s="8">
        <f>'Data-Resource'!K4322</f>
        <v>1610417</v>
      </c>
      <c r="U294" s="8">
        <f>'Data-Resource'!I4827</f>
        <v>-4.5469114234539853E-3</v>
      </c>
      <c r="V294" s="8">
        <f>'Data-Resource'!K4827</f>
        <v>358367</v>
      </c>
      <c r="W294" s="8">
        <f>'Data-Resource'!I5332</f>
        <v>2.7783494546202839E-2</v>
      </c>
      <c r="X294" s="8">
        <f>'Data-Resource'!K5332</f>
        <v>20634513</v>
      </c>
      <c r="Y294" s="8">
        <f>'Data-Resource'!I5837</f>
        <v>4.8382219534319516E-3</v>
      </c>
      <c r="Z294" s="8">
        <f>'Data-Resource'!K5837</f>
        <v>2178010</v>
      </c>
      <c r="AA294" s="8">
        <f>'Data-Resource'!I6342</f>
        <v>1.0223890254950156E-2</v>
      </c>
      <c r="AB294" s="8">
        <f>'Data-Resource'!K6342</f>
        <v>14988169</v>
      </c>
      <c r="AC294" s="8">
        <f>'Data-Resource'!I12402</f>
        <v>-8.4633055253295652E-4</v>
      </c>
      <c r="AD294" s="8">
        <f>'Data-Resource'!K12402</f>
        <v>464030</v>
      </c>
      <c r="AE294" s="8">
        <f>'Data-Resource'!I10887</f>
        <v>-1.2522361359570558E-2</v>
      </c>
      <c r="AF294" s="8">
        <f>'Data-Resource'!K10887</f>
        <v>112422</v>
      </c>
      <c r="AG294" s="8">
        <f>'Data-Resource'!I11392</f>
        <v>1.9040873933966772E-2</v>
      </c>
      <c r="AH294" s="8">
        <f>'Data-Resource'!K11392</f>
        <v>351064</v>
      </c>
      <c r="AI294" s="8">
        <f>'Data-Resource'!I8362</f>
        <v>6.3559322033897702E-3</v>
      </c>
      <c r="AJ294" s="8">
        <f>'Data-Resource'!K8362</f>
        <v>384005</v>
      </c>
      <c r="AK294" s="8">
        <f>'Data-Resource'!I8867</f>
        <v>-5.3025449002381219E-4</v>
      </c>
      <c r="AL294" s="8">
        <f>'Data-Resource'!K8867</f>
        <v>120990</v>
      </c>
      <c r="AM294" s="8">
        <f>'Data-Resource'!I9372</f>
        <v>3.0501628129309812E-2</v>
      </c>
      <c r="AN294" s="8">
        <f>'Data-Resource'!K9372</f>
        <v>6010776</v>
      </c>
      <c r="AO294" s="8">
        <f>'Data-Resource'!I9877</f>
        <v>-4.7499849999998924E-3</v>
      </c>
      <c r="AP294" s="8">
        <f>'Data-Resource'!K9877</f>
        <v>639466</v>
      </c>
      <c r="AQ294" s="8">
        <f>'Data-Resource'!I10382</f>
        <v>2.4680789189284774E-3</v>
      </c>
      <c r="AR294" s="8">
        <f>'Data-Resource'!K10382</f>
        <v>704257</v>
      </c>
    </row>
    <row r="295" spans="1:44" x14ac:dyDescent="0.3">
      <c r="A295" s="8" t="str">
        <f>'Data-Resource'!B283</f>
        <v>2-13-2020</v>
      </c>
      <c r="B295" s="8">
        <f>'Data-Resource'!I14928</f>
        <v>3.6142124792114057E-3</v>
      </c>
      <c r="C295" s="8">
        <f>'Data-Resource'!I11898</f>
        <v>1.5072347897406684E-2</v>
      </c>
      <c r="D295" s="8">
        <f>'Data-Resource'!K11898</f>
        <v>2601703</v>
      </c>
      <c r="E295" s="8">
        <f>'Data-Resource'!I788</f>
        <v>-1.0416250000000351E-3</v>
      </c>
      <c r="F295" s="8">
        <f>'Data-Resource'!K788</f>
        <v>546460</v>
      </c>
      <c r="G295" s="8">
        <f>'Data-Resource'!I1293</f>
        <v>-3.9004198372116156E-3</v>
      </c>
      <c r="H295" s="8">
        <f>'Data-Resource'!K1293</f>
        <v>136704</v>
      </c>
      <c r="I295" s="8">
        <f>'Data-Resource'!I1798</f>
        <v>4.1430309095984641E-3</v>
      </c>
      <c r="J295" s="8">
        <f>'Data-Resource'!K1798</f>
        <v>1183437</v>
      </c>
      <c r="K295" s="8">
        <f>'Data-Resource'!I2303</f>
        <v>-1.384520116668967E-2</v>
      </c>
      <c r="L295" s="8">
        <f>'Data-Resource'!K2303</f>
        <v>3526875</v>
      </c>
      <c r="M295" s="8">
        <f>'Data-Resource'!I2808</f>
        <v>0</v>
      </c>
      <c r="N295" s="8">
        <f>'Data-Resource'!K2808</f>
        <v>2237053</v>
      </c>
      <c r="O295" s="8">
        <f>'Data-Resource'!I3313</f>
        <v>1.0999464055491157E-2</v>
      </c>
      <c r="P295" s="8">
        <f>'Data-Resource'!K3313</f>
        <v>233469</v>
      </c>
      <c r="Q295" s="8">
        <f>'Data-Resource'!I3818</f>
        <v>-1.6491904789741009E-3</v>
      </c>
      <c r="R295" s="8">
        <f>'Data-Resource'!K3818</f>
        <v>1643472</v>
      </c>
      <c r="S295" s="8">
        <f>'Data-Resource'!I4323</f>
        <v>1.2015282978197095E-2</v>
      </c>
      <c r="T295" s="8">
        <f>'Data-Resource'!K4323</f>
        <v>741925</v>
      </c>
      <c r="U295" s="8">
        <f>'Data-Resource'!I4828</f>
        <v>2.2838890701468786E-3</v>
      </c>
      <c r="V295" s="8">
        <f>'Data-Resource'!K4828</f>
        <v>396645</v>
      </c>
      <c r="W295" s="8">
        <f>'Data-Resource'!I5333</f>
        <v>2.5878562078340696E-2</v>
      </c>
      <c r="X295" s="8">
        <f>'Data-Resource'!K5333</f>
        <v>24202571</v>
      </c>
      <c r="Y295" s="8">
        <f>'Data-Resource'!I5838</f>
        <v>1.2727212121212151E-2</v>
      </c>
      <c r="Z295" s="8">
        <f>'Data-Resource'!K5838</f>
        <v>2967971</v>
      </c>
      <c r="AA295" s="8">
        <f>'Data-Resource'!I6343</f>
        <v>3.0943785456420984E-3</v>
      </c>
      <c r="AB295" s="8">
        <f>'Data-Resource'!K6343</f>
        <v>12786034</v>
      </c>
      <c r="AC295" s="8">
        <f>'Data-Resource'!I12403</f>
        <v>-1.7055214723926428E-2</v>
      </c>
      <c r="AD295" s="8">
        <f>'Data-Resource'!K12403</f>
        <v>622687</v>
      </c>
      <c r="AE295" s="8">
        <f>'Data-Resource'!I10888</f>
        <v>5.100160291439065E-3</v>
      </c>
      <c r="AF295" s="8">
        <f>'Data-Resource'!K10888</f>
        <v>125779</v>
      </c>
      <c r="AG295" s="8">
        <f>'Data-Resource'!I11393</f>
        <v>1.3212739549019848E-2</v>
      </c>
      <c r="AH295" s="8">
        <f>'Data-Resource'!K11393</f>
        <v>375954</v>
      </c>
      <c r="AI295" s="8">
        <f>'Data-Resource'!I8363</f>
        <v>-8.4566173361521474E-3</v>
      </c>
      <c r="AJ295" s="8">
        <f>'Data-Resource'!K8363</f>
        <v>368100</v>
      </c>
      <c r="AK295" s="8">
        <f>'Data-Resource'!I8868</f>
        <v>1.7021260638297817E-2</v>
      </c>
      <c r="AL295" s="8">
        <f>'Data-Resource'!K8868</f>
        <v>115534</v>
      </c>
      <c r="AM295" s="8">
        <f>'Data-Resource'!I9373</f>
        <v>1.1283185840707999E-2</v>
      </c>
      <c r="AN295" s="8">
        <f>'Data-Resource'!K9373</f>
        <v>7318630</v>
      </c>
      <c r="AO295" s="8">
        <f>'Data-Resource'!I9878</f>
        <v>3.2939340218073619E-2</v>
      </c>
      <c r="AP295" s="8">
        <f>'Data-Resource'!K9878</f>
        <v>1243211</v>
      </c>
      <c r="AQ295" s="8">
        <f>'Data-Resource'!I10383</f>
        <v>1.2371134020618582E-2</v>
      </c>
      <c r="AR295" s="8">
        <f>'Data-Resource'!K10383</f>
        <v>477183</v>
      </c>
    </row>
    <row r="296" spans="1:44" x14ac:dyDescent="0.3">
      <c r="A296" s="8" t="str">
        <f>'Data-Resource'!B284</f>
        <v>2-14-2020</v>
      </c>
      <c r="B296" s="8">
        <f>'Data-Resource'!I14929</f>
        <v>-8.9120030361165717E-4</v>
      </c>
      <c r="C296" s="8">
        <f>'Data-Resource'!I11899</f>
        <v>7.2484745621120101E-3</v>
      </c>
      <c r="D296" s="8">
        <f>'Data-Resource'!K11899</f>
        <v>2856080</v>
      </c>
      <c r="E296" s="8">
        <f>'Data-Resource'!I789</f>
        <v>5.2283026537811184E-3</v>
      </c>
      <c r="F296" s="8">
        <f>'Data-Resource'!K789</f>
        <v>424460</v>
      </c>
      <c r="G296" s="8">
        <f>'Data-Resource'!I1294</f>
        <v>-2.3007503759398504E-2</v>
      </c>
      <c r="H296" s="8">
        <f>'Data-Resource'!K1294</f>
        <v>201532</v>
      </c>
      <c r="I296" s="8">
        <f>'Data-Resource'!I1799</f>
        <v>1.5158337336293739E-3</v>
      </c>
      <c r="J296" s="8">
        <f>'Data-Resource'!K1799</f>
        <v>792677</v>
      </c>
      <c r="K296" s="8">
        <f>'Data-Resource'!I2304</f>
        <v>-1.7566432730221021E-3</v>
      </c>
      <c r="L296" s="8">
        <f>'Data-Resource'!K2304</f>
        <v>2282381</v>
      </c>
      <c r="M296" s="8">
        <f>'Data-Resource'!I2809</f>
        <v>1.4237768205080271E-3</v>
      </c>
      <c r="N296" s="8">
        <f>'Data-Resource'!K2809</f>
        <v>1591976</v>
      </c>
      <c r="O296" s="8">
        <f>'Data-Resource'!I3314</f>
        <v>-9.4427760256318792E-4</v>
      </c>
      <c r="P296" s="8">
        <f>'Data-Resource'!K3314</f>
        <v>205973</v>
      </c>
      <c r="Q296" s="8">
        <f>'Data-Resource'!I3819</f>
        <v>-9.6240451127819066E-3</v>
      </c>
      <c r="R296" s="8">
        <f>'Data-Resource'!K3819</f>
        <v>1456966</v>
      </c>
      <c r="S296" s="8">
        <f>'Data-Resource'!I4324</f>
        <v>-2.3410319168202624E-3</v>
      </c>
      <c r="T296" s="8">
        <f>'Data-Resource'!K4324</f>
        <v>686118</v>
      </c>
      <c r="U296" s="8">
        <f>'Data-Resource'!I4829</f>
        <v>3.2594525394830714E-3</v>
      </c>
      <c r="V296" s="8">
        <f>'Data-Resource'!K4829</f>
        <v>325813</v>
      </c>
      <c r="W296" s="8">
        <f>'Data-Resource'!I5334</f>
        <v>-2.1551724137931169E-3</v>
      </c>
      <c r="X296" s="8">
        <f>'Data-Resource'!K5334</f>
        <v>16012285</v>
      </c>
      <c r="Y296" s="8">
        <f>'Data-Resource'!I5839</f>
        <v>-7.3134029850746808E-3</v>
      </c>
      <c r="Z296" s="8">
        <f>'Data-Resource'!K5839</f>
        <v>2028423</v>
      </c>
      <c r="AA296" s="8">
        <f>'Data-Resource'!I6344</f>
        <v>6.1799922750096978E-3</v>
      </c>
      <c r="AB296" s="8">
        <f>'Data-Resource'!K6344</f>
        <v>8102383</v>
      </c>
      <c r="AC296" s="8">
        <f>'Data-Resource'!I12404</f>
        <v>-1.1221446943712196E-3</v>
      </c>
      <c r="AD296" s="8">
        <f>'Data-Resource'!K12404</f>
        <v>562845</v>
      </c>
      <c r="AE296" s="8">
        <f>'Data-Resource'!I10889</f>
        <v>1.8458220128478791E-2</v>
      </c>
      <c r="AF296" s="8">
        <f>'Data-Resource'!K10889</f>
        <v>162409</v>
      </c>
      <c r="AG296" s="8">
        <f>'Data-Resource'!I11394</f>
        <v>-1.1675906112256777E-2</v>
      </c>
      <c r="AH296" s="8">
        <f>'Data-Resource'!K11394</f>
        <v>237116</v>
      </c>
      <c r="AI296" s="8">
        <f>'Data-Resource'!I8364</f>
        <v>-6.4239400428265994E-3</v>
      </c>
      <c r="AJ296" s="8">
        <f>'Data-Resource'!K8364</f>
        <v>371575</v>
      </c>
      <c r="AK296" s="8">
        <f>'Data-Resource'!I8869</f>
        <v>3.1348276844774415E-3</v>
      </c>
      <c r="AL296" s="8">
        <f>'Data-Resource'!K8869</f>
        <v>72136</v>
      </c>
      <c r="AM296" s="8">
        <f>'Data-Resource'!I9374</f>
        <v>-1.5914498186810608E-2</v>
      </c>
      <c r="AN296" s="8">
        <f>'Data-Resource'!K9374</f>
        <v>4577853</v>
      </c>
      <c r="AO296" s="8">
        <f>'Data-Resource'!I9879</f>
        <v>-4.8728558217264452E-4</v>
      </c>
      <c r="AP296" s="8">
        <f>'Data-Resource'!K9879</f>
        <v>627263</v>
      </c>
      <c r="AQ296" s="8">
        <f>'Data-Resource'!I10384</f>
        <v>-1.2245061224489769E-3</v>
      </c>
      <c r="AR296" s="8">
        <f>'Data-Resource'!K10384</f>
        <v>407188</v>
      </c>
    </row>
    <row r="297" spans="1:44" x14ac:dyDescent="0.3">
      <c r="A297" s="8" t="str">
        <f>'Data-Resource'!B285</f>
        <v>2-17-2020</v>
      </c>
      <c r="B297" s="8">
        <f>'Data-Resource'!I14930</f>
        <v>9.5999178520712739E-4</v>
      </c>
      <c r="C297" s="8">
        <f>'Data-Resource'!I11900</f>
        <v>7.5052534522589897E-3</v>
      </c>
      <c r="D297" s="8">
        <f>'Data-Resource'!K11900</f>
        <v>1870128</v>
      </c>
      <c r="E297" s="8">
        <f>'Data-Resource'!I790</f>
        <v>7.780082664726933E-3</v>
      </c>
      <c r="F297" s="8">
        <f>'Data-Resource'!K790</f>
        <v>385470</v>
      </c>
      <c r="G297" s="8">
        <f>'Data-Resource'!I1295</f>
        <v>1.5671094600671599E-2</v>
      </c>
      <c r="H297" s="8">
        <f>'Data-Resource'!K1295</f>
        <v>166451</v>
      </c>
      <c r="I297" s="8">
        <f>'Data-Resource'!I1800</f>
        <v>4.3124623797967214E-4</v>
      </c>
      <c r="J297" s="8">
        <f>'Data-Resource'!K1800</f>
        <v>586228</v>
      </c>
      <c r="K297" s="8">
        <f>'Data-Resource'!I2305</f>
        <v>-1.1301259465631667E-3</v>
      </c>
      <c r="L297" s="8">
        <f>'Data-Resource'!K2305</f>
        <v>2971307</v>
      </c>
      <c r="M297" s="8">
        <f>'Data-Resource'!I2810</f>
        <v>1.0918775257490833E-2</v>
      </c>
      <c r="N297" s="8">
        <f>'Data-Resource'!K2810</f>
        <v>2438589</v>
      </c>
      <c r="O297" s="8">
        <f>'Data-Resource'!I3315</f>
        <v>-5.647039999999901E-3</v>
      </c>
      <c r="P297" s="8">
        <f>'Data-Resource'!K3315</f>
        <v>133695</v>
      </c>
      <c r="Q297" s="8">
        <f>'Data-Resource'!I3820</f>
        <v>1.8075463444425764E-3</v>
      </c>
      <c r="R297" s="8">
        <f>'Data-Resource'!K3820</f>
        <v>1298707</v>
      </c>
      <c r="S297" s="8">
        <f>'Data-Resource'!I4325</f>
        <v>-3.3705606416632714E-3</v>
      </c>
      <c r="T297" s="8">
        <f>'Data-Resource'!K4325</f>
        <v>754595</v>
      </c>
      <c r="U297" s="8">
        <f>'Data-Resource'!I4830</f>
        <v>2.9126019417475735E-3</v>
      </c>
      <c r="V297" s="8">
        <f>'Data-Resource'!K4830</f>
        <v>277561</v>
      </c>
      <c r="W297" s="8">
        <f>'Data-Resource'!I5335</f>
        <v>2.1606757022195927E-3</v>
      </c>
      <c r="X297" s="8">
        <f>'Data-Resource'!K5335</f>
        <v>11755074</v>
      </c>
      <c r="Y297" s="8">
        <f>'Data-Resource'!I5840</f>
        <v>-9.5880149812733531E-3</v>
      </c>
      <c r="Z297" s="8">
        <f>'Data-Resource'!K5840</f>
        <v>1750021</v>
      </c>
      <c r="AA297" s="8">
        <f>'Data-Resource'!I6345</f>
        <v>1.2758356723665626E-4</v>
      </c>
      <c r="AB297" s="8">
        <f>'Data-Resource'!K6345</f>
        <v>5682800</v>
      </c>
      <c r="AC297" s="8">
        <f>'Data-Resource'!I12405</f>
        <v>8.8628136312569987E-3</v>
      </c>
      <c r="AD297" s="8">
        <f>'Data-Resource'!K12405</f>
        <v>384246</v>
      </c>
      <c r="AE297" s="8">
        <f>'Data-Resource'!I10890</f>
        <v>-1.5242885177393509E-2</v>
      </c>
      <c r="AF297" s="8">
        <f>'Data-Resource'!K10890</f>
        <v>160781</v>
      </c>
      <c r="AG297" s="8">
        <f>'Data-Resource'!I11395</f>
        <v>6.2544130474391502E-3</v>
      </c>
      <c r="AH297" s="8">
        <f>'Data-Resource'!K11395</f>
        <v>226631</v>
      </c>
      <c r="AI297" s="8">
        <f>'Data-Resource'!I8365</f>
        <v>3.2119914346895075E-2</v>
      </c>
      <c r="AJ297" s="8">
        <f>'Data-Resource'!K8365</f>
        <v>275458</v>
      </c>
      <c r="AK297" s="8">
        <f>'Data-Resource'!I8870</f>
        <v>-6.7427540444592827E-3</v>
      </c>
      <c r="AL297" s="8">
        <f>'Data-Resource'!K8870</f>
        <v>64514</v>
      </c>
      <c r="AM297" s="8">
        <f>'Data-Resource'!I9375</f>
        <v>-1.6596592900933519E-2</v>
      </c>
      <c r="AN297" s="8">
        <f>'Data-Resource'!K9375</f>
        <v>4086947</v>
      </c>
      <c r="AO297" s="8">
        <f>'Data-Resource'!I9880</f>
        <v>1.9212728422853445E-3</v>
      </c>
      <c r="AP297" s="8">
        <f>'Data-Resource'!K9880</f>
        <v>586744</v>
      </c>
      <c r="AQ297" s="8">
        <f>'Data-Resource'!I10385</f>
        <v>8.156525418540608E-4</v>
      </c>
      <c r="AR297" s="8">
        <f>'Data-Resource'!K10385</f>
        <v>227995</v>
      </c>
    </row>
    <row r="298" spans="1:44" x14ac:dyDescent="0.3">
      <c r="A298" s="8" t="str">
        <f>'Data-Resource'!B286</f>
        <v>2-18-2020</v>
      </c>
      <c r="B298" s="8">
        <f>'Data-Resource'!I14931</f>
        <v>8.9619236126848786E-4</v>
      </c>
      <c r="C298" s="8">
        <f>'Data-Resource'!I11901</f>
        <v>2.4632020888194068E-2</v>
      </c>
      <c r="D298" s="8">
        <f>'Data-Resource'!K11901</f>
        <v>3198982</v>
      </c>
      <c r="E298" s="8">
        <f>'Data-Resource'!I791</f>
        <v>-1.2283695501730004E-2</v>
      </c>
      <c r="F298" s="8">
        <f>'Data-Resource'!K791</f>
        <v>514151</v>
      </c>
      <c r="G298" s="8">
        <f>'Data-Resource'!I1296</f>
        <v>-1.033435363217243E-2</v>
      </c>
      <c r="H298" s="8">
        <f>'Data-Resource'!K1296</f>
        <v>107731</v>
      </c>
      <c r="I298" s="8">
        <f>'Data-Resource'!I1801</f>
        <v>5.2015475318796913E-3</v>
      </c>
      <c r="J298" s="8">
        <f>'Data-Resource'!K1801</f>
        <v>783338</v>
      </c>
      <c r="K298" s="8">
        <f>'Data-Resource'!I2306</f>
        <v>-1.8000490623457119E-3</v>
      </c>
      <c r="L298" s="8">
        <f>'Data-Resource'!K2306</f>
        <v>3411602</v>
      </c>
      <c r="M298" s="8">
        <f>'Data-Resource'!I2811</f>
        <v>-2.1229135416116329E-3</v>
      </c>
      <c r="N298" s="8">
        <f>'Data-Resource'!K2811</f>
        <v>1901779</v>
      </c>
      <c r="O298" s="8">
        <f>'Data-Resource'!I3316</f>
        <v>8.5632922657144124E-3</v>
      </c>
      <c r="P298" s="8">
        <f>'Data-Resource'!K3316</f>
        <v>219151</v>
      </c>
      <c r="Q298" s="8">
        <f>'Data-Resource'!I3821</f>
        <v>-9.870934240575226E-3</v>
      </c>
      <c r="R298" s="8">
        <f>'Data-Resource'!K3821</f>
        <v>1359236</v>
      </c>
      <c r="S298" s="8">
        <f>'Data-Resource'!I4326</f>
        <v>9.0545996187149939E-4</v>
      </c>
      <c r="T298" s="8">
        <f>'Data-Resource'!K4326</f>
        <v>698912</v>
      </c>
      <c r="U298" s="8">
        <f>'Data-Resource'!I4831</f>
        <v>5.0491337502717587E-2</v>
      </c>
      <c r="V298" s="8">
        <f>'Data-Resource'!K4831</f>
        <v>719370</v>
      </c>
      <c r="W298" s="8">
        <f>'Data-Resource'!I5336</f>
        <v>-1.4807502467917165E-2</v>
      </c>
      <c r="X298" s="8">
        <f>'Data-Resource'!K5336</f>
        <v>20095601</v>
      </c>
      <c r="Y298" s="8">
        <f>'Data-Resource'!I5841</f>
        <v>-1.1194540714614374E-2</v>
      </c>
      <c r="Z298" s="8">
        <f>'Data-Resource'!K5841</f>
        <v>3129759</v>
      </c>
      <c r="AA298" s="8">
        <f>'Data-Resource'!I6346</f>
        <v>1.924310455420147E-2</v>
      </c>
      <c r="AB298" s="8">
        <f>'Data-Resource'!K6346</f>
        <v>11333575</v>
      </c>
      <c r="AC298" s="8">
        <f>'Data-Resource'!I12406</f>
        <v>3.6159852177548445E-3</v>
      </c>
      <c r="AD298" s="8">
        <f>'Data-Resource'!K12406</f>
        <v>334078</v>
      </c>
      <c r="AE298" s="8">
        <f>'Data-Resource'!I10891</f>
        <v>2.1826337326148124E-3</v>
      </c>
      <c r="AF298" s="8">
        <f>'Data-Resource'!K10891</f>
        <v>155272</v>
      </c>
      <c r="AG298" s="8">
        <f>'Data-Resource'!I11396</f>
        <v>2.0890528375046799E-3</v>
      </c>
      <c r="AH298" s="8">
        <f>'Data-Resource'!K11396</f>
        <v>295910</v>
      </c>
      <c r="AI298" s="8">
        <f>'Data-Resource'!I8366</f>
        <v>-1.249995833333332E-2</v>
      </c>
      <c r="AJ298" s="8">
        <f>'Data-Resource'!K8366</f>
        <v>441286</v>
      </c>
      <c r="AK298" s="8">
        <f>'Data-Resource'!I8871</f>
        <v>-1.5748188976378373E-3</v>
      </c>
      <c r="AL298" s="8">
        <f>'Data-Resource'!K8871</f>
        <v>136541</v>
      </c>
      <c r="AM298" s="8">
        <f>'Data-Resource'!I9376</f>
        <v>2.305833631811572E-3</v>
      </c>
      <c r="AN298" s="8">
        <f>'Data-Resource'!K9376</f>
        <v>7013235</v>
      </c>
      <c r="AO298" s="8">
        <f>'Data-Resource'!I9881</f>
        <v>4.8398352902272808E-4</v>
      </c>
      <c r="AP298" s="8">
        <f>'Data-Resource'!K9881</f>
        <v>723885</v>
      </c>
      <c r="AQ298" s="8">
        <f>'Data-Resource'!I10386</f>
        <v>1.3541255864444069E-2</v>
      </c>
      <c r="AR298" s="8">
        <f>'Data-Resource'!K10386</f>
        <v>422687</v>
      </c>
    </row>
    <row r="299" spans="1:44" x14ac:dyDescent="0.3">
      <c r="A299" s="8" t="str">
        <f>'Data-Resource'!B287</f>
        <v>2-19-2020</v>
      </c>
      <c r="B299" s="8">
        <f>'Data-Resource'!I14932</f>
        <v>2.7598031077162946E-3</v>
      </c>
      <c r="C299" s="8">
        <f>'Data-Resource'!I11902</f>
        <v>6.1403214578852876E-3</v>
      </c>
      <c r="D299" s="8">
        <f>'Data-Resource'!K11902</f>
        <v>2713786</v>
      </c>
      <c r="E299" s="8">
        <f>'Data-Resource'!I792</f>
        <v>2.0927798217183224E-2</v>
      </c>
      <c r="F299" s="8">
        <f>'Data-Resource'!K792</f>
        <v>1131003</v>
      </c>
      <c r="G299" s="8">
        <f>'Data-Resource'!I1297</f>
        <v>5.3434885496182844E-3</v>
      </c>
      <c r="H299" s="8">
        <f>'Data-Resource'!K1297</f>
        <v>95656</v>
      </c>
      <c r="I299" s="8">
        <f>'Data-Resource'!I1802</f>
        <v>-1.9388711260955283E-3</v>
      </c>
      <c r="J299" s="8">
        <f>'Data-Resource'!K1802</f>
        <v>758064</v>
      </c>
      <c r="K299" s="8">
        <f>'Data-Resource'!I2307</f>
        <v>-1.6340359210125631E-3</v>
      </c>
      <c r="L299" s="8">
        <f>'Data-Resource'!K2307</f>
        <v>2302668</v>
      </c>
      <c r="M299" s="8">
        <f>'Data-Resource'!I2812</f>
        <v>1.0610211920153328E-3</v>
      </c>
      <c r="N299" s="8">
        <f>'Data-Resource'!K2812</f>
        <v>1648665</v>
      </c>
      <c r="O299" s="8">
        <f>'Data-Resource'!I3317</f>
        <v>1.1304719523227164E-2</v>
      </c>
      <c r="P299" s="8">
        <f>'Data-Resource'!K3317</f>
        <v>278247</v>
      </c>
      <c r="Q299" s="8">
        <f>'Data-Resource'!I3822</f>
        <v>-3.3500990817755551E-3</v>
      </c>
      <c r="R299" s="8">
        <f>'Data-Resource'!K3822</f>
        <v>1326708</v>
      </c>
      <c r="S299" s="8">
        <f>'Data-Resource'!I4327</f>
        <v>4.4996399073171421E-3</v>
      </c>
      <c r="T299" s="8">
        <f>'Data-Resource'!K4327</f>
        <v>554783</v>
      </c>
      <c r="U299" s="8">
        <f>'Data-Resource'!I4832</f>
        <v>3.1908105269460546E-3</v>
      </c>
      <c r="V299" s="8">
        <f>'Data-Resource'!K4832</f>
        <v>606349</v>
      </c>
      <c r="W299" s="8">
        <f>'Data-Resource'!I5337</f>
        <v>-3.8194793446578047E-3</v>
      </c>
      <c r="X299" s="8">
        <f>'Data-Resource'!K5337</f>
        <v>19745247</v>
      </c>
      <c r="Y299" s="8">
        <f>'Data-Resource'!I5842</f>
        <v>2.6169642857144584E-3</v>
      </c>
      <c r="Z299" s="8">
        <f>'Data-Resource'!K5842</f>
        <v>2274347</v>
      </c>
      <c r="AA299" s="8">
        <f>'Data-Resource'!I6347</f>
        <v>2.4767739938080527E-2</v>
      </c>
      <c r="AB299" s="8">
        <f>'Data-Resource'!K6347</f>
        <v>24154334</v>
      </c>
      <c r="AC299" s="8">
        <f>'Data-Resource'!I12407</f>
        <v>5.3217819147630789E-3</v>
      </c>
      <c r="AD299" s="8">
        <f>'Data-Resource'!K12407</f>
        <v>327569</v>
      </c>
      <c r="AE299" s="8">
        <f>'Data-Resource'!I10892</f>
        <v>-1.3783162258259141E-2</v>
      </c>
      <c r="AF299" s="8">
        <f>'Data-Resource'!K10892</f>
        <v>284034</v>
      </c>
      <c r="AG299" s="8">
        <f>'Data-Resource'!I11397</f>
        <v>0.1187150871149466</v>
      </c>
      <c r="AH299" s="8">
        <f>'Data-Resource'!K11397</f>
        <v>1197284</v>
      </c>
      <c r="AI299" s="8">
        <f>'Data-Resource'!I8367</f>
        <v>1.8828451882845307E-2</v>
      </c>
      <c r="AJ299" s="8">
        <f>'Data-Resource'!K8367</f>
        <v>767997</v>
      </c>
      <c r="AK299" s="8">
        <f>'Data-Resource'!I8872</f>
        <v>8.3856969331389062E-3</v>
      </c>
      <c r="AL299" s="8">
        <f>'Data-Resource'!K8872</f>
        <v>81271</v>
      </c>
      <c r="AM299" s="8">
        <f>'Data-Resource'!I9377</f>
        <v>8.1799594719364471E-3</v>
      </c>
      <c r="AN299" s="8">
        <f>'Data-Resource'!K9377</f>
        <v>4986070</v>
      </c>
      <c r="AO299" s="8">
        <f>'Data-Resource'!I9882</f>
        <v>-9.6339110895786641E-3</v>
      </c>
      <c r="AP299" s="8">
        <f>'Data-Resource'!K9882</f>
        <v>626772</v>
      </c>
      <c r="AQ299" s="8">
        <f>'Data-Resource'!I10387</f>
        <v>1.4539539227636421E-2</v>
      </c>
      <c r="AR299" s="8">
        <f>'Data-Resource'!K10387</f>
        <v>482734</v>
      </c>
    </row>
    <row r="300" spans="1:44" x14ac:dyDescent="0.3">
      <c r="A300" s="8" t="str">
        <f>'Data-Resource'!B288</f>
        <v>2-20-2020</v>
      </c>
      <c r="B300" s="8">
        <f>'Data-Resource'!I14933</f>
        <v>-8.0177797828699573E-3</v>
      </c>
      <c r="C300" s="8">
        <f>'Data-Resource'!I11903</f>
        <v>-7.2886299501058295E-3</v>
      </c>
      <c r="D300" s="8">
        <f>'Data-Resource'!K11903</f>
        <v>2397703</v>
      </c>
      <c r="E300" s="8">
        <f>'Data-Resource'!I793</f>
        <v>-2.5641025641025682E-2</v>
      </c>
      <c r="F300" s="8">
        <f>'Data-Resource'!K793</f>
        <v>651691</v>
      </c>
      <c r="G300" s="8">
        <f>'Data-Resource'!I1298</f>
        <v>1.8228010991098369E-3</v>
      </c>
      <c r="H300" s="8">
        <f>'Data-Resource'!K1298</f>
        <v>122227</v>
      </c>
      <c r="I300" s="8">
        <f>'Data-Resource'!I1803</f>
        <v>-1.7241379310344845E-2</v>
      </c>
      <c r="J300" s="8">
        <f>'Data-Resource'!K1803</f>
        <v>998151</v>
      </c>
      <c r="K300" s="8">
        <f>'Data-Resource'!I2308</f>
        <v>5.2390306077593537E-3</v>
      </c>
      <c r="L300" s="8">
        <f>'Data-Resource'!K2308</f>
        <v>2561445</v>
      </c>
      <c r="M300" s="8">
        <f>'Data-Resource'!I2813</f>
        <v>-8.4993223705449854E-3</v>
      </c>
      <c r="N300" s="8">
        <f>'Data-Resource'!K2813</f>
        <v>1800190</v>
      </c>
      <c r="O300" s="8">
        <f>'Data-Resource'!I3318</f>
        <v>-3.722605967127124E-3</v>
      </c>
      <c r="P300" s="8">
        <f>'Data-Resource'!K3318</f>
        <v>360893</v>
      </c>
      <c r="Q300" s="8">
        <f>'Data-Resource'!I3823</f>
        <v>-2.900793893129916E-3</v>
      </c>
      <c r="R300" s="8">
        <f>'Data-Resource'!K3823</f>
        <v>1793835</v>
      </c>
      <c r="S300" s="8">
        <f>'Data-Resource'!I4328</f>
        <v>9.8566220404411233E-3</v>
      </c>
      <c r="T300" s="8">
        <f>'Data-Resource'!K4328</f>
        <v>573768</v>
      </c>
      <c r="U300" s="8">
        <f>'Data-Resource'!I4833</f>
        <v>-1.5306179554090915E-2</v>
      </c>
      <c r="V300" s="8">
        <f>'Data-Resource'!K4833</f>
        <v>470903</v>
      </c>
      <c r="W300" s="8">
        <f>'Data-Resource'!I5338</f>
        <v>-6.6451872734595904E-3</v>
      </c>
      <c r="X300" s="8">
        <f>'Data-Resource'!K5338</f>
        <v>12267903</v>
      </c>
      <c r="Y300" s="8">
        <f>'Data-Resource'!I5843</f>
        <v>-6.1567182959299267E-3</v>
      </c>
      <c r="Z300" s="8">
        <f>'Data-Resource'!K5843</f>
        <v>2402600</v>
      </c>
      <c r="AA300" s="8">
        <f>'Data-Resource'!I6348</f>
        <v>4.5921452925767508E-3</v>
      </c>
      <c r="AB300" s="8">
        <f>'Data-Resource'!K6348</f>
        <v>13116257</v>
      </c>
      <c r="AC300" s="8">
        <f>'Data-Resource'!I12408</f>
        <v>-1.1399852625646991E-2</v>
      </c>
      <c r="AD300" s="8">
        <f>'Data-Resource'!K12408</f>
        <v>674211</v>
      </c>
      <c r="AE300" s="8">
        <f>'Data-Resource'!I10893</f>
        <v>-1.8580452948782279E-2</v>
      </c>
      <c r="AF300" s="8">
        <f>'Data-Resource'!K10893</f>
        <v>267638</v>
      </c>
      <c r="AG300" s="8">
        <f>'Data-Resource'!I11398</f>
        <v>-9.2364535432186805E-3</v>
      </c>
      <c r="AH300" s="8">
        <f>'Data-Resource'!K11398</f>
        <v>866611</v>
      </c>
      <c r="AI300" s="8">
        <f>'Data-Resource'!I8368</f>
        <v>-2.6694004106776224E-2</v>
      </c>
      <c r="AJ300" s="8">
        <f>'Data-Resource'!K8368</f>
        <v>705161</v>
      </c>
      <c r="AK300" s="8">
        <f>'Data-Resource'!I8873</f>
        <v>-1.0422095166923169E-2</v>
      </c>
      <c r="AL300" s="8">
        <f>'Data-Resource'!K8873</f>
        <v>140025</v>
      </c>
      <c r="AM300" s="8">
        <f>'Data-Resource'!I9378</f>
        <v>-1.8965906525174825E-2</v>
      </c>
      <c r="AN300" s="8">
        <f>'Data-Resource'!K9378</f>
        <v>5758983</v>
      </c>
      <c r="AO300" s="8">
        <f>'Data-Resource'!I9883</f>
        <v>-1.9398642377283812E-2</v>
      </c>
      <c r="AP300" s="8">
        <f>'Data-Resource'!K9883</f>
        <v>740493</v>
      </c>
      <c r="AQ300" s="8">
        <f>'Data-Resource'!I10388</f>
        <v>-1.9960079840319365E-2</v>
      </c>
      <c r="AR300" s="8">
        <f>'Data-Resource'!K10388</f>
        <v>568762</v>
      </c>
    </row>
    <row r="301" spans="1:44" x14ac:dyDescent="0.3">
      <c r="A301" s="8" t="str">
        <f>'Data-Resource'!B289</f>
        <v>2-21-2020</v>
      </c>
      <c r="B301" s="8">
        <f>'Data-Resource'!I14934</f>
        <v>-2.2491171182885796E-3</v>
      </c>
      <c r="C301" s="8">
        <f>'Data-Resource'!I11904</f>
        <v>1.4432930355436526E-2</v>
      </c>
      <c r="D301" s="8">
        <f>'Data-Resource'!K11904</f>
        <v>2987766</v>
      </c>
      <c r="E301" s="8">
        <f>'Data-Resource'!I794</f>
        <v>-1.9434204946995198E-3</v>
      </c>
      <c r="F301" s="8">
        <f>'Data-Resource'!K794</f>
        <v>713383</v>
      </c>
      <c r="G301" s="8">
        <f>'Data-Resource'!I1299</f>
        <v>-1.1935352321523216E-2</v>
      </c>
      <c r="H301" s="8">
        <f>'Data-Resource'!K1299</f>
        <v>143902</v>
      </c>
      <c r="I301" s="8">
        <f>'Data-Resource'!I1804</f>
        <v>1.6971526992157076E-2</v>
      </c>
      <c r="J301" s="8">
        <f>'Data-Resource'!K1804</f>
        <v>1966079</v>
      </c>
      <c r="K301" s="8">
        <f>'Data-Resource'!I2309</f>
        <v>-7.8405585128952827E-3</v>
      </c>
      <c r="L301" s="8">
        <f>'Data-Resource'!K2309</f>
        <v>3912123</v>
      </c>
      <c r="M301" s="8">
        <f>'Data-Resource'!I2814</f>
        <v>-2.8264736409230181E-3</v>
      </c>
      <c r="N301" s="8">
        <f>'Data-Resource'!K2814</f>
        <v>3061897</v>
      </c>
      <c r="O301" s="8">
        <f>'Data-Resource'!I3319</f>
        <v>2.3364485981308752E-3</v>
      </c>
      <c r="P301" s="8">
        <f>'Data-Resource'!K3319</f>
        <v>367755</v>
      </c>
      <c r="Q301" s="8">
        <f>'Data-Resource'!I3824</f>
        <v>-8.4536737919971641E-3</v>
      </c>
      <c r="R301" s="8">
        <f>'Data-Resource'!K3824</f>
        <v>2005662</v>
      </c>
      <c r="S301" s="8">
        <f>'Data-Resource'!I4329</f>
        <v>-2.4964959879993373E-3</v>
      </c>
      <c r="T301" s="8">
        <f>'Data-Resource'!K4329</f>
        <v>1093671</v>
      </c>
      <c r="U301" s="8">
        <f>'Data-Resource'!I4834</f>
        <v>6.4829821717989587E-3</v>
      </c>
      <c r="V301" s="8">
        <f>'Data-Resource'!K4834</f>
        <v>669527</v>
      </c>
      <c r="W301" s="8">
        <f>'Data-Resource'!I5339</f>
        <v>-2.4180327868852484E-2</v>
      </c>
      <c r="X301" s="8">
        <f>'Data-Resource'!K5339</f>
        <v>23554125</v>
      </c>
      <c r="Y301" s="8">
        <f>'Data-Resource'!I5844</f>
        <v>-1.1183566672369295E-2</v>
      </c>
      <c r="Z301" s="8">
        <f>'Data-Resource'!K5844</f>
        <v>4201524</v>
      </c>
      <c r="AA301" s="8">
        <f>'Data-Resource'!I6349</f>
        <v>-6.0240963855422618E-3</v>
      </c>
      <c r="AB301" s="8">
        <f>'Data-Resource'!K6349</f>
        <v>16814487</v>
      </c>
      <c r="AC301" s="8">
        <f>'Data-Resource'!I12409</f>
        <v>5.714970945831125E-3</v>
      </c>
      <c r="AD301" s="8">
        <f>'Data-Resource'!K12409</f>
        <v>356071</v>
      </c>
      <c r="AE301" s="8">
        <f>'Data-Resource'!I10894</f>
        <v>-1.1827569359155304E-2</v>
      </c>
      <c r="AF301" s="8">
        <f>'Data-Resource'!K10894</f>
        <v>397771</v>
      </c>
      <c r="AG301" s="8">
        <f>'Data-Resource'!I11399</f>
        <v>-2.5015260475870107E-3</v>
      </c>
      <c r="AH301" s="8">
        <f>'Data-Resource'!K11399</f>
        <v>554344</v>
      </c>
      <c r="AI301" s="8">
        <f>'Data-Resource'!I8369</f>
        <v>1.0526315789473684E-2</v>
      </c>
      <c r="AJ301" s="8">
        <f>'Data-Resource'!K8369</f>
        <v>484192</v>
      </c>
      <c r="AK301" s="8">
        <f>'Data-Resource'!I8874</f>
        <v>-2.64970857418725E-3</v>
      </c>
      <c r="AL301" s="8">
        <f>'Data-Resource'!K8874</f>
        <v>114663</v>
      </c>
      <c r="AM301" s="8">
        <f>'Data-Resource'!I9379</f>
        <v>-1.0551042881545365E-2</v>
      </c>
      <c r="AN301" s="8">
        <f>'Data-Resource'!K9379</f>
        <v>7604416</v>
      </c>
      <c r="AO301" s="8">
        <f>'Data-Resource'!I9884</f>
        <v>1.4829609270939799E-3</v>
      </c>
      <c r="AP301" s="8">
        <f>'Data-Resource'!K9884</f>
        <v>1444835</v>
      </c>
      <c r="AQ301" s="8">
        <f>'Data-Resource'!I10389</f>
        <v>1.680330327868855E-2</v>
      </c>
      <c r="AR301" s="8">
        <f>'Data-Resource'!K10389</f>
        <v>597321</v>
      </c>
    </row>
    <row r="302" spans="1:44" x14ac:dyDescent="0.3">
      <c r="A302" s="8" t="str">
        <f>'Data-Resource'!B290</f>
        <v>2-24-2020</v>
      </c>
      <c r="B302" s="8">
        <f>'Data-Resource'!I14935</f>
        <v>-1.4823824255584822E-2</v>
      </c>
      <c r="C302" s="8">
        <f>'Data-Resource'!I11905</f>
        <v>-1.1176500000000044E-2</v>
      </c>
      <c r="D302" s="8">
        <f>'Data-Resource'!K11905</f>
        <v>3574126</v>
      </c>
      <c r="E302" s="8">
        <f>'Data-Resource'!I795</f>
        <v>-3.231108504514979E-2</v>
      </c>
      <c r="F302" s="8">
        <f>'Data-Resource'!K795</f>
        <v>1418530</v>
      </c>
      <c r="G302" s="8">
        <f>'Data-Resource'!I1300</f>
        <v>-1.7837372166630734E-2</v>
      </c>
      <c r="H302" s="8">
        <f>'Data-Resource'!K1300</f>
        <v>275659</v>
      </c>
      <c r="I302" s="8">
        <f>'Data-Resource'!I1805</f>
        <v>-2.2383172550805294E-2</v>
      </c>
      <c r="J302" s="8">
        <f>'Data-Resource'!K1805</f>
        <v>2538258</v>
      </c>
      <c r="K302" s="8">
        <f>'Data-Resource'!I2310</f>
        <v>-1.3935543755279674E-2</v>
      </c>
      <c r="L302" s="8">
        <f>'Data-Resource'!K2310</f>
        <v>6569425</v>
      </c>
      <c r="M302" s="8">
        <f>'Data-Resource'!I2815</f>
        <v>-3.3849540443339189E-2</v>
      </c>
      <c r="N302" s="8">
        <f>'Data-Resource'!K2815</f>
        <v>5617236</v>
      </c>
      <c r="O302" s="8">
        <f>'Data-Resource'!I3320</f>
        <v>-2.9286708158464007E-2</v>
      </c>
      <c r="P302" s="8">
        <f>'Data-Resource'!K3320</f>
        <v>597445</v>
      </c>
      <c r="Q302" s="8">
        <f>'Data-Resource'!I3825</f>
        <v>-2.4761920634920664E-2</v>
      </c>
      <c r="R302" s="8">
        <f>'Data-Resource'!K3825</f>
        <v>3729450</v>
      </c>
      <c r="S302" s="8">
        <f>'Data-Resource'!I4330</f>
        <v>1.1862191565974489E-2</v>
      </c>
      <c r="T302" s="8">
        <f>'Data-Resource'!K4330</f>
        <v>1098407</v>
      </c>
      <c r="U302" s="8">
        <f>'Data-Resource'!I4835</f>
        <v>-7.4674935064935662E-3</v>
      </c>
      <c r="V302" s="8">
        <f>'Data-Resource'!K4835</f>
        <v>759981</v>
      </c>
      <c r="W302" s="8">
        <f>'Data-Resource'!I5340</f>
        <v>-6.5562840315591085E-3</v>
      </c>
      <c r="X302" s="8">
        <f>'Data-Resource'!K5340</f>
        <v>32685408</v>
      </c>
      <c r="Y302" s="8">
        <f>'Data-Resource'!I5845</f>
        <v>-1.1395083835259709E-2</v>
      </c>
      <c r="Z302" s="8">
        <f>'Data-Resource'!K5845</f>
        <v>7345637</v>
      </c>
      <c r="AA302" s="8">
        <f>'Data-Resource'!I6350</f>
        <v>-4.5582730416578515E-3</v>
      </c>
      <c r="AB302" s="8">
        <f>'Data-Resource'!K6350</f>
        <v>17975950</v>
      </c>
      <c r="AC302" s="8">
        <f>'Data-Resource'!I12410</f>
        <v>4.0383645643200777E-3</v>
      </c>
      <c r="AD302" s="8">
        <f>'Data-Resource'!K12410</f>
        <v>935157</v>
      </c>
      <c r="AE302" s="8">
        <f>'Data-Resource'!I10895</f>
        <v>-8.7965291772124435E-3</v>
      </c>
      <c r="AF302" s="8">
        <f>'Data-Resource'!K10895</f>
        <v>355795</v>
      </c>
      <c r="AG302" s="8">
        <f>'Data-Resource'!I11400</f>
        <v>-1.5747992745983947E-2</v>
      </c>
      <c r="AH302" s="8">
        <f>'Data-Resource'!K11400</f>
        <v>652448</v>
      </c>
      <c r="AI302" s="8">
        <f>'Data-Resource'!I8370</f>
        <v>-3.7444976324009803E-2</v>
      </c>
      <c r="AJ302" s="8">
        <f>'Data-Resource'!K8370</f>
        <v>804333</v>
      </c>
      <c r="AK302" s="8">
        <f>'Data-Resource'!I8875</f>
        <v>-7.1194028328783665E-3</v>
      </c>
      <c r="AL302" s="8">
        <f>'Data-Resource'!K8875</f>
        <v>200343</v>
      </c>
      <c r="AM302" s="8">
        <f>'Data-Resource'!I9380</f>
        <v>1.1653505542821671E-2</v>
      </c>
      <c r="AN302" s="8">
        <f>'Data-Resource'!K9380</f>
        <v>12670307</v>
      </c>
      <c r="AO302" s="8">
        <f>'Data-Resource'!I9885</f>
        <v>-2.5634536702204464E-2</v>
      </c>
      <c r="AP302" s="8">
        <f>'Data-Resource'!K9885</f>
        <v>1690364</v>
      </c>
      <c r="AQ302" s="8">
        <f>'Data-Resource'!I10390</f>
        <v>-3.2786885245901634E-2</v>
      </c>
      <c r="AR302" s="8">
        <f>'Data-Resource'!K10390</f>
        <v>915368</v>
      </c>
    </row>
    <row r="303" spans="1:44" x14ac:dyDescent="0.3">
      <c r="A303" s="8" t="str">
        <f>'Data-Resource'!B291</f>
        <v>2-25-2020</v>
      </c>
      <c r="B303" s="8">
        <f>'Data-Resource'!I14936</f>
        <v>-2.6008891913186737E-2</v>
      </c>
      <c r="C303" s="8">
        <f>'Data-Resource'!I11906</f>
        <v>-3.0465979689366669E-2</v>
      </c>
      <c r="D303" s="8">
        <f>'Data-Resource'!K11906</f>
        <v>4360190</v>
      </c>
      <c r="E303" s="8">
        <f>'Data-Resource'!I796</f>
        <v>-1.7266966978104713E-2</v>
      </c>
      <c r="F303" s="8">
        <f>'Data-Resource'!K796</f>
        <v>1341838</v>
      </c>
      <c r="G303" s="8">
        <f>'Data-Resource'!I1301</f>
        <v>-1.1681916826326163E-2</v>
      </c>
      <c r="H303" s="8">
        <f>'Data-Resource'!K1301</f>
        <v>372926</v>
      </c>
      <c r="I303" s="8">
        <f>'Data-Resource'!I1806</f>
        <v>-4.6351728272589023E-2</v>
      </c>
      <c r="J303" s="8">
        <f>'Data-Resource'!K1806</f>
        <v>2111402</v>
      </c>
      <c r="K303" s="8">
        <f>'Data-Resource'!I2311</f>
        <v>-2.6044325620762334E-2</v>
      </c>
      <c r="L303" s="8">
        <f>'Data-Resource'!K2311</f>
        <v>4988903</v>
      </c>
      <c r="M303" s="8">
        <f>'Data-Resource'!I2816</f>
        <v>-1.6903747482849542E-2</v>
      </c>
      <c r="N303" s="8">
        <f>'Data-Resource'!K2816</f>
        <v>3872762</v>
      </c>
      <c r="O303" s="8">
        <f>'Data-Resource'!I3321</f>
        <v>-2.2319290956255455E-2</v>
      </c>
      <c r="P303" s="8">
        <f>'Data-Resource'!K3321</f>
        <v>450720</v>
      </c>
      <c r="Q303" s="8">
        <f>'Data-Resource'!I3826</f>
        <v>-1.5486416664416327E-2</v>
      </c>
      <c r="R303" s="8">
        <f>'Data-Resource'!K3826</f>
        <v>2409281</v>
      </c>
      <c r="S303" s="8">
        <f>'Data-Resource'!I4331</f>
        <v>-5.0769802489833135E-2</v>
      </c>
      <c r="T303" s="8">
        <f>'Data-Resource'!K4331</f>
        <v>1138732</v>
      </c>
      <c r="U303" s="8">
        <f>'Data-Resource'!I4836</f>
        <v>-2.6683964595533786E-2</v>
      </c>
      <c r="V303" s="8">
        <f>'Data-Resource'!K4836</f>
        <v>642595</v>
      </c>
      <c r="W303" s="8">
        <f>'Data-Resource'!I5341</f>
        <v>-2.5985563575791144E-2</v>
      </c>
      <c r="X303" s="8">
        <f>'Data-Resource'!K5341</f>
        <v>23969807</v>
      </c>
      <c r="Y303" s="8">
        <f>'Data-Resource'!I5846</f>
        <v>-2.48366013071896E-2</v>
      </c>
      <c r="Z303" s="8">
        <f>'Data-Resource'!K5846</f>
        <v>4795338</v>
      </c>
      <c r="AA303" s="8">
        <f>'Data-Resource'!I6351</f>
        <v>-2.9397293972939841E-2</v>
      </c>
      <c r="AB303" s="8">
        <f>'Data-Resource'!K6351</f>
        <v>17576512</v>
      </c>
      <c r="AC303" s="8">
        <f>'Data-Resource'!I12411</f>
        <v>-2.3994925226002991E-2</v>
      </c>
      <c r="AD303" s="8">
        <f>'Data-Resource'!K12411</f>
        <v>565556</v>
      </c>
      <c r="AE303" s="8">
        <f>'Data-Resource'!I10896</f>
        <v>-4.2690317647720709E-2</v>
      </c>
      <c r="AF303" s="8">
        <f>'Data-Resource'!K10896</f>
        <v>422694</v>
      </c>
      <c r="AG303" s="8">
        <f>'Data-Resource'!I11401</f>
        <v>-5.9999599999999214E-3</v>
      </c>
      <c r="AH303" s="8">
        <f>'Data-Resource'!K11401</f>
        <v>654523</v>
      </c>
      <c r="AI303" s="8">
        <f>'Data-Resource'!I8371</f>
        <v>-2.2727272727272728E-2</v>
      </c>
      <c r="AJ303" s="8">
        <f>'Data-Resource'!K8371</f>
        <v>563945</v>
      </c>
      <c r="AK303" s="8">
        <f>'Data-Resource'!I8876</f>
        <v>-2.3038929955475646E-2</v>
      </c>
      <c r="AL303" s="8">
        <f>'Data-Resource'!K8876</f>
        <v>215363</v>
      </c>
      <c r="AM303" s="8">
        <f>'Data-Resource'!I9381</f>
        <v>-1.3339801115692388E-2</v>
      </c>
      <c r="AN303" s="8">
        <f>'Data-Resource'!K9381</f>
        <v>11691491</v>
      </c>
      <c r="AO303" s="8">
        <f>'Data-Resource'!I9886</f>
        <v>-3.1298056376543565E-2</v>
      </c>
      <c r="AP303" s="8">
        <f>'Data-Resource'!K9886</f>
        <v>1645571</v>
      </c>
      <c r="AQ303" s="8">
        <f>'Data-Resource'!I10391</f>
        <v>-1.6927634076553046E-2</v>
      </c>
      <c r="AR303" s="8">
        <f>'Data-Resource'!K10391</f>
        <v>837744</v>
      </c>
    </row>
    <row r="304" spans="1:44" x14ac:dyDescent="0.3">
      <c r="A304" s="8" t="str">
        <f>'Data-Resource'!B292</f>
        <v>2-26-2020</v>
      </c>
      <c r="B304" s="8">
        <f>'Data-Resource'!I14937</f>
        <v>7.3110352518999389E-3</v>
      </c>
      <c r="C304" s="8">
        <f>'Data-Resource'!I11907</f>
        <v>2.1003134796238405E-2</v>
      </c>
      <c r="D304" s="8">
        <f>'Data-Resource'!K11907</f>
        <v>4502065</v>
      </c>
      <c r="E304" s="8">
        <f>'Data-Resource'!I797</f>
        <v>1.7172754077745727E-3</v>
      </c>
      <c r="F304" s="8">
        <f>'Data-Resource'!K797</f>
        <v>1475579</v>
      </c>
      <c r="G304" s="8">
        <f>'Data-Resource'!I1302</f>
        <v>-1.7675908780914247E-2</v>
      </c>
      <c r="H304" s="8">
        <f>'Data-Resource'!K1302</f>
        <v>531778</v>
      </c>
      <c r="I304" s="8">
        <f>'Data-Resource'!I1807</f>
        <v>4.21049824561403E-3</v>
      </c>
      <c r="J304" s="8">
        <f>'Data-Resource'!K1807</f>
        <v>2879635</v>
      </c>
      <c r="K304" s="8">
        <f>'Data-Resource'!I2312</f>
        <v>1.2205754566897043E-3</v>
      </c>
      <c r="L304" s="8">
        <f>'Data-Resource'!K2312</f>
        <v>7274610</v>
      </c>
      <c r="M304" s="8">
        <f>'Data-Resource'!I2817</f>
        <v>1.3043507246376856E-2</v>
      </c>
      <c r="N304" s="8">
        <f>'Data-Resource'!K2817</f>
        <v>6934751</v>
      </c>
      <c r="O304" s="8">
        <f>'Data-Resource'!I3322</f>
        <v>-1.1144308457711444E-2</v>
      </c>
      <c r="P304" s="8">
        <f>'Data-Resource'!K3322</f>
        <v>665410</v>
      </c>
      <c r="Q304" s="8">
        <f>'Data-Resource'!I3827</f>
        <v>1.6787377116108421E-2</v>
      </c>
      <c r="R304" s="8">
        <f>'Data-Resource'!K3827</f>
        <v>3322283</v>
      </c>
      <c r="S304" s="8">
        <f>'Data-Resource'!I4332</f>
        <v>2.1553407766990267E-2</v>
      </c>
      <c r="T304" s="8">
        <f>'Data-Resource'!K4332</f>
        <v>1220001</v>
      </c>
      <c r="U304" s="8">
        <f>'Data-Resource'!I4837</f>
        <v>8.0401809045225064E-3</v>
      </c>
      <c r="V304" s="8">
        <f>'Data-Resource'!K4837</f>
        <v>1027176</v>
      </c>
      <c r="W304" s="8">
        <f>'Data-Resource'!I5342</f>
        <v>3.0232558139535001E-2</v>
      </c>
      <c r="X304" s="8">
        <f>'Data-Resource'!K5342</f>
        <v>27870056</v>
      </c>
      <c r="Y304" s="8">
        <f>'Data-Resource'!I5847</f>
        <v>4.5670163926595439E-3</v>
      </c>
      <c r="Z304" s="8">
        <f>'Data-Resource'!K5847</f>
        <v>6143298</v>
      </c>
      <c r="AA304" s="8">
        <f>'Data-Resource'!I6352</f>
        <v>-4.3027081751455731E-3</v>
      </c>
      <c r="AB304" s="8">
        <f>'Data-Resource'!K6352</f>
        <v>19234654</v>
      </c>
      <c r="AC304" s="8">
        <f>'Data-Resource'!I12412</f>
        <v>1.9430052820210035E-2</v>
      </c>
      <c r="AD304" s="8">
        <f>'Data-Resource'!K12412</f>
        <v>941932</v>
      </c>
      <c r="AE304" s="8">
        <f>'Data-Resource'!I10897</f>
        <v>4.2646481876333181E-4</v>
      </c>
      <c r="AF304" s="8">
        <f>'Data-Resource'!K10897</f>
        <v>583101</v>
      </c>
      <c r="AG304" s="8">
        <f>'Data-Resource'!I11402</f>
        <v>8.1245635240232098E-3</v>
      </c>
      <c r="AH304" s="8">
        <f>'Data-Resource'!K11402</f>
        <v>715121</v>
      </c>
      <c r="AI304" s="8">
        <f>'Data-Resource'!I8372</f>
        <v>8.7064676616915415E-2</v>
      </c>
      <c r="AJ304" s="8">
        <f>'Data-Resource'!K8372</f>
        <v>1287989</v>
      </c>
      <c r="AK304" s="8">
        <f>'Data-Resource'!I8877</f>
        <v>-5.6910074961469596E-4</v>
      </c>
      <c r="AL304" s="8">
        <f>'Data-Resource'!K8877</f>
        <v>399146</v>
      </c>
      <c r="AM304" s="8">
        <f>'Data-Resource'!I9382</f>
        <v>1.8596577307385138E-2</v>
      </c>
      <c r="AN304" s="8">
        <f>'Data-Resource'!K9382</f>
        <v>11342516</v>
      </c>
      <c r="AO304" s="8">
        <f>'Data-Resource'!I9887</f>
        <v>1.5848018766275718E-3</v>
      </c>
      <c r="AP304" s="8">
        <f>'Data-Resource'!K9887</f>
        <v>2476514</v>
      </c>
      <c r="AQ304" s="8">
        <f>'Data-Resource'!I10392</f>
        <v>1.4886208797360996E-2</v>
      </c>
      <c r="AR304" s="8">
        <f>'Data-Resource'!K10392</f>
        <v>844016</v>
      </c>
    </row>
    <row r="305" spans="1:44" x14ac:dyDescent="0.3">
      <c r="A305" s="8" t="str">
        <f>'Data-Resource'!B293</f>
        <v>2-27-2020</v>
      </c>
      <c r="B305" s="8">
        <f>'Data-Resource'!I14938</f>
        <v>-1.2704137990724777E-2</v>
      </c>
      <c r="C305" s="8">
        <f>'Data-Resource'!I11908</f>
        <v>2.772643338651932E-3</v>
      </c>
      <c r="D305" s="8">
        <f>'Data-Resource'!K11908</f>
        <v>5141818</v>
      </c>
      <c r="E305" s="8">
        <f>'Data-Resource'!I798</f>
        <v>2.5340896686158721E-3</v>
      </c>
      <c r="F305" s="8">
        <f>'Data-Resource'!K798</f>
        <v>1365486</v>
      </c>
      <c r="G305" s="8">
        <f>'Data-Resource'!I1303</f>
        <v>-1.9624531219057887E-2</v>
      </c>
      <c r="H305" s="8">
        <f>'Data-Resource'!K1303</f>
        <v>533749</v>
      </c>
      <c r="I305" s="8">
        <f>'Data-Resource'!I1808</f>
        <v>-2.8510335402855795E-2</v>
      </c>
      <c r="J305" s="8">
        <f>'Data-Resource'!K1808</f>
        <v>2925199</v>
      </c>
      <c r="K305" s="8">
        <f>'Data-Resource'!I2313</f>
        <v>-9.9291131230809619E-3</v>
      </c>
      <c r="L305" s="8">
        <f>'Data-Resource'!K2313</f>
        <v>7550780</v>
      </c>
      <c r="M305" s="8">
        <f>'Data-Resource'!I2818</f>
        <v>-1.747421490379486E-2</v>
      </c>
      <c r="N305" s="8">
        <f>'Data-Resource'!K2818</f>
        <v>6457786</v>
      </c>
      <c r="O305" s="8">
        <f>'Data-Resource'!I3323</f>
        <v>-7.1779842240972799E-3</v>
      </c>
      <c r="P305" s="8">
        <f>'Data-Resource'!K3323</f>
        <v>679227</v>
      </c>
      <c r="Q305" s="8">
        <f>'Data-Resource'!I3828</f>
        <v>-1.0418405648777726E-2</v>
      </c>
      <c r="R305" s="8">
        <f>'Data-Resource'!K3828</f>
        <v>3225348</v>
      </c>
      <c r="S305" s="8">
        <f>'Data-Resource'!I4333</f>
        <v>-2.3359743495420704E-3</v>
      </c>
      <c r="T305" s="8">
        <f>'Data-Resource'!K4333</f>
        <v>1106850</v>
      </c>
      <c r="U305" s="8">
        <f>'Data-Resource'!I4838</f>
        <v>-4.7618843537415101E-3</v>
      </c>
      <c r="V305" s="8">
        <f>'Data-Resource'!K4838</f>
        <v>884107</v>
      </c>
      <c r="W305" s="8">
        <f>'Data-Resource'!I5343</f>
        <v>-3.5805626598465479E-2</v>
      </c>
      <c r="X305" s="8">
        <f>'Data-Resource'!K5343</f>
        <v>35068577</v>
      </c>
      <c r="Y305" s="8">
        <f>'Data-Resource'!I5848</f>
        <v>-1.7854077253218862E-2</v>
      </c>
      <c r="Z305" s="8">
        <f>'Data-Resource'!K5848</f>
        <v>7513896</v>
      </c>
      <c r="AA305" s="8">
        <f>'Data-Resource'!I6353</f>
        <v>-1.1354838709677437E-2</v>
      </c>
      <c r="AB305" s="8">
        <f>'Data-Resource'!K6353</f>
        <v>24573629</v>
      </c>
      <c r="AC305" s="8">
        <f>'Data-Resource'!I12413</f>
        <v>-1.2432012110022936E-2</v>
      </c>
      <c r="AD305" s="8">
        <f>'Data-Resource'!K12413</f>
        <v>547247</v>
      </c>
      <c r="AE305" s="8">
        <f>'Data-Resource'!I10898</f>
        <v>2.6212582600592302E-3</v>
      </c>
      <c r="AF305" s="8">
        <f>'Data-Resource'!K10898</f>
        <v>473880</v>
      </c>
      <c r="AG305" s="8">
        <f>'Data-Resource'!I11403</f>
        <v>-2.8767095890410852E-2</v>
      </c>
      <c r="AH305" s="8">
        <f>'Data-Resource'!K11403</f>
        <v>925148</v>
      </c>
      <c r="AI305" s="8">
        <f>'Data-Resource'!I8373</f>
        <v>-2.3474179505830025E-2</v>
      </c>
      <c r="AJ305" s="8">
        <f>'Data-Resource'!K8373</f>
        <v>893489</v>
      </c>
      <c r="AK305" s="8">
        <f>'Data-Resource'!I8878</f>
        <v>-2.2067381336830092E-2</v>
      </c>
      <c r="AL305" s="8">
        <f>'Data-Resource'!K8878</f>
        <v>265723</v>
      </c>
      <c r="AM305" s="8">
        <f>'Data-Resource'!I9383</f>
        <v>-3.4059503264381091E-2</v>
      </c>
      <c r="AN305" s="8">
        <f>'Data-Resource'!K9383</f>
        <v>15554480</v>
      </c>
      <c r="AO305" s="8">
        <f>'Data-Resource'!I9888</f>
        <v>-1.1345250847803938E-2</v>
      </c>
      <c r="AP305" s="8">
        <f>'Data-Resource'!K9888</f>
        <v>2218977</v>
      </c>
      <c r="AQ305" s="8">
        <f>'Data-Resource'!I10393</f>
        <v>8.8651593386927015E-4</v>
      </c>
      <c r="AR305" s="8">
        <f>'Data-Resource'!K10393</f>
        <v>960231</v>
      </c>
    </row>
    <row r="306" spans="1:44" x14ac:dyDescent="0.3">
      <c r="A306" s="8" t="str">
        <f>'Data-Resource'!B294</f>
        <v>2-28-2020</v>
      </c>
      <c r="B306" s="8">
        <f>'Data-Resource'!I14939</f>
        <v>-1.2786130227263918E-4</v>
      </c>
      <c r="C306" s="8">
        <f>'Data-Resource'!I11909</f>
        <v>-4.4728116444987679E-3</v>
      </c>
      <c r="D306" s="8">
        <f>'Data-Resource'!K11909</f>
        <v>7806875</v>
      </c>
      <c r="E306" s="8">
        <f>'Data-Resource'!I799</f>
        <v>1.6430032454361049E-2</v>
      </c>
      <c r="F306" s="8">
        <f>'Data-Resource'!K799</f>
        <v>1916560</v>
      </c>
      <c r="G306" s="8">
        <f>'Data-Resource'!I1304</f>
        <v>8.5900935310942953E-3</v>
      </c>
      <c r="H306" s="8">
        <f>'Data-Resource'!K1304</f>
        <v>888869</v>
      </c>
      <c r="I306" s="8">
        <f>'Data-Resource'!I1809</f>
        <v>-5.513589812293624E-3</v>
      </c>
      <c r="J306" s="8">
        <f>'Data-Resource'!K1809</f>
        <v>5347670</v>
      </c>
      <c r="K306" s="8">
        <f>'Data-Resource'!I2314</f>
        <v>-1.3382844114922738E-2</v>
      </c>
      <c r="L306" s="8">
        <f>'Data-Resource'!K2314</f>
        <v>11346505</v>
      </c>
      <c r="M306" s="8">
        <f>'Data-Resource'!I2819</f>
        <v>2.6929118110236194E-2</v>
      </c>
      <c r="N306" s="8">
        <f>'Data-Resource'!K2819</f>
        <v>12903573</v>
      </c>
      <c r="O306" s="8">
        <f>'Data-Resource'!I3324</f>
        <v>-2.1030074049002302E-3</v>
      </c>
      <c r="P306" s="8">
        <f>'Data-Resource'!K3324</f>
        <v>1128143</v>
      </c>
      <c r="Q306" s="8">
        <f>'Data-Resource'!I3829</f>
        <v>2.0609594021143349E-2</v>
      </c>
      <c r="R306" s="8">
        <f>'Data-Resource'!K3829</f>
        <v>5834942</v>
      </c>
      <c r="S306" s="8">
        <f>'Data-Resource'!I4334</f>
        <v>1.599686110768421E-2</v>
      </c>
      <c r="T306" s="8">
        <f>'Data-Resource'!K4334</f>
        <v>2197617</v>
      </c>
      <c r="U306" s="8">
        <f>'Data-Resource'!I4839</f>
        <v>1.1032049822064113E-2</v>
      </c>
      <c r="V306" s="8">
        <f>'Data-Resource'!K4839</f>
        <v>1650244</v>
      </c>
      <c r="W306" s="8">
        <f>'Data-Resource'!I5344</f>
        <v>-1.1409736308317594E-3</v>
      </c>
      <c r="X306" s="8">
        <f>'Data-Resource'!K5344</f>
        <v>44428165</v>
      </c>
      <c r="Y306" s="8">
        <f>'Data-Resource'!I5849</f>
        <v>-2.0231177745664717E-2</v>
      </c>
      <c r="Z306" s="8">
        <f>'Data-Resource'!K5849</f>
        <v>12219750</v>
      </c>
      <c r="AA306" s="8">
        <f>'Data-Resource'!I6354</f>
        <v>-1.4953271028037398E-2</v>
      </c>
      <c r="AB306" s="8">
        <f>'Data-Resource'!K6354</f>
        <v>36292177</v>
      </c>
      <c r="AC306" s="8">
        <f>'Data-Resource'!I12414</f>
        <v>-2.0419548053363002E-3</v>
      </c>
      <c r="AD306" s="8">
        <f>'Data-Resource'!K12414</f>
        <v>1347904</v>
      </c>
      <c r="AE306" s="8">
        <f>'Data-Resource'!I10899</f>
        <v>5.4669567198177655E-3</v>
      </c>
      <c r="AF306" s="8">
        <f>'Data-Resource'!K10899</f>
        <v>845048</v>
      </c>
      <c r="AG306" s="8">
        <f>'Data-Resource'!I11404</f>
        <v>1.6899249806057944E-2</v>
      </c>
      <c r="AH306" s="8">
        <f>'Data-Resource'!K11404</f>
        <v>888148</v>
      </c>
      <c r="AI306" s="8">
        <f>'Data-Resource'!I8374</f>
        <v>9.8598648648648646E-2</v>
      </c>
      <c r="AJ306" s="8">
        <f>'Data-Resource'!K8374</f>
        <v>1840812</v>
      </c>
      <c r="AK306" s="8">
        <f>'Data-Resource'!I8879</f>
        <v>1.8668513105199415E-3</v>
      </c>
      <c r="AL306" s="8">
        <f>'Data-Resource'!K8879</f>
        <v>448759</v>
      </c>
      <c r="AM306" s="8">
        <f>'Data-Resource'!I9384</f>
        <v>1.5891945945946007E-2</v>
      </c>
      <c r="AN306" s="8">
        <f>'Data-Resource'!K9384</f>
        <v>21683019</v>
      </c>
      <c r="AO306" s="8">
        <f>'Data-Resource'!I9889</f>
        <v>-2.938681598282241E-2</v>
      </c>
      <c r="AP306" s="8">
        <f>'Data-Resource'!K9889</f>
        <v>3224894</v>
      </c>
      <c r="AQ306" s="8">
        <f>'Data-Resource'!I10394</f>
        <v>4.6061721435420059E-3</v>
      </c>
      <c r="AR306" s="8">
        <f>'Data-Resource'!K10394</f>
        <v>1316321</v>
      </c>
    </row>
    <row r="307" spans="1:44" x14ac:dyDescent="0.3">
      <c r="A307" s="8" t="str">
        <f>'Data-Resource'!B295</f>
        <v>3-2-2020</v>
      </c>
      <c r="B307" s="8">
        <f>'Data-Resource'!I14940</f>
        <v>-1.4330469452083838E-2</v>
      </c>
      <c r="C307" s="8">
        <f>'Data-Resource'!I11910</f>
        <v>4.1237079857052855E-2</v>
      </c>
      <c r="D307" s="8">
        <f>'Data-Resource'!K11910</f>
        <v>6069587</v>
      </c>
      <c r="E307" s="8">
        <f>'Data-Resource'!I800</f>
        <v>-2.548902163024281E-2</v>
      </c>
      <c r="F307" s="8">
        <f>'Data-Resource'!K800</f>
        <v>1352197</v>
      </c>
      <c r="G307" s="8">
        <f>'Data-Resource'!I1305</f>
        <v>-1.5928213400370095E-2</v>
      </c>
      <c r="H307" s="8">
        <f>'Data-Resource'!K1305</f>
        <v>542042</v>
      </c>
      <c r="I307" s="8">
        <f>'Data-Resource'!I1810</f>
        <v>-2.327687975165009E-2</v>
      </c>
      <c r="J307" s="8">
        <f>'Data-Resource'!K1810</f>
        <v>3311519</v>
      </c>
      <c r="K307" s="8">
        <f>'Data-Resource'!I2315</f>
        <v>-1.7407388888888889E-2</v>
      </c>
      <c r="L307" s="8">
        <f>'Data-Resource'!K2315</f>
        <v>8279100</v>
      </c>
      <c r="M307" s="8">
        <f>'Data-Resource'!I2820</f>
        <v>-1.4527829463443359E-2</v>
      </c>
      <c r="N307" s="8">
        <f>'Data-Resource'!K2820</f>
        <v>6555565</v>
      </c>
      <c r="O307" s="8">
        <f>'Data-Resource'!I3325</f>
        <v>2.0648957451516167E-2</v>
      </c>
      <c r="P307" s="8">
        <f>'Data-Resource'!K3325</f>
        <v>945453</v>
      </c>
      <c r="Q307" s="8">
        <f>'Data-Resource'!I3830</f>
        <v>-2.3569056445486361E-2</v>
      </c>
      <c r="R307" s="8">
        <f>'Data-Resource'!K3830</f>
        <v>3315364</v>
      </c>
      <c r="S307" s="8">
        <f>'Data-Resource'!I4335</f>
        <v>-4.088233333333334E-2</v>
      </c>
      <c r="T307" s="8">
        <f>'Data-Resource'!K4335</f>
        <v>1411466</v>
      </c>
      <c r="U307" s="8">
        <f>'Data-Resource'!I4840</f>
        <v>-2.7604832060930881E-3</v>
      </c>
      <c r="V307" s="8">
        <f>'Data-Resource'!K4840</f>
        <v>1175573</v>
      </c>
      <c r="W307" s="8">
        <f>'Data-Resource'!I5345</f>
        <v>-5.4124999999999993E-2</v>
      </c>
      <c r="X307" s="8">
        <f>'Data-Resource'!K5345</f>
        <v>40125848</v>
      </c>
      <c r="Y307" s="8">
        <f>'Data-Resource'!I5850</f>
        <v>7.5244544770516897E-4</v>
      </c>
      <c r="Z307" s="8">
        <f>'Data-Resource'!K5850</f>
        <v>8530640</v>
      </c>
      <c r="AA307" s="8">
        <f>'Data-Resource'!I6355</f>
        <v>-1.8965050121917753E-3</v>
      </c>
      <c r="AB307" s="8">
        <f>'Data-Resource'!K6355</f>
        <v>23089669</v>
      </c>
      <c r="AC307" s="8">
        <f>'Data-Resource'!I12415</f>
        <v>-9.6360008127408733E-3</v>
      </c>
      <c r="AD307" s="8">
        <f>'Data-Resource'!K12415</f>
        <v>546798</v>
      </c>
      <c r="AE307" s="8">
        <f>'Data-Resource'!I10900</f>
        <v>-6.9333360000000011E-2</v>
      </c>
      <c r="AF307" s="8">
        <f>'Data-Resource'!K10900</f>
        <v>540981</v>
      </c>
      <c r="AG307" s="8">
        <f>'Data-Resource'!I11405</f>
        <v>-3.2005688534607842E-2</v>
      </c>
      <c r="AH307" s="8">
        <f>'Data-Resource'!K11405</f>
        <v>692287</v>
      </c>
      <c r="AI307" s="8">
        <f>'Data-Resource'!I8375</f>
        <v>-4.3290043290043288E-2</v>
      </c>
      <c r="AJ307" s="8">
        <f>'Data-Resource'!K8375</f>
        <v>1494919</v>
      </c>
      <c r="AK307" s="8">
        <f>'Data-Resource'!I8880</f>
        <v>-1.465206932871665E-2</v>
      </c>
      <c r="AL307" s="8">
        <f>'Data-Resource'!K8880</f>
        <v>293878</v>
      </c>
      <c r="AM307" s="8">
        <f>'Data-Resource'!I9385</f>
        <v>-4.1400669412976529E-2</v>
      </c>
      <c r="AN307" s="8">
        <f>'Data-Resource'!K9385</f>
        <v>18152307</v>
      </c>
      <c r="AO307" s="8">
        <f>'Data-Resource'!I9890</f>
        <v>2.3229326769384378E-3</v>
      </c>
      <c r="AP307" s="8">
        <f>'Data-Resource'!K9890</f>
        <v>2572229</v>
      </c>
      <c r="AQ307" s="8">
        <f>'Data-Resource'!I10395</f>
        <v>1.0909063636363544E-2</v>
      </c>
      <c r="AR307" s="8">
        <f>'Data-Resource'!K10395</f>
        <v>1133060</v>
      </c>
    </row>
    <row r="308" spans="1:44" x14ac:dyDescent="0.3">
      <c r="A308" s="8" t="str">
        <f>'Data-Resource'!B296</f>
        <v>3-3-2020</v>
      </c>
      <c r="B308" s="8">
        <f>'Data-Resource'!I14941</f>
        <v>-2.3033199693023977E-3</v>
      </c>
      <c r="C308" s="8">
        <f>'Data-Resource'!I11911</f>
        <v>3.9501975083561765E-3</v>
      </c>
      <c r="D308" s="8">
        <f>'Data-Resource'!K11911</f>
        <v>5614626</v>
      </c>
      <c r="E308" s="8">
        <f>'Data-Resource'!I801</f>
        <v>4.6027375320534317E-3</v>
      </c>
      <c r="F308" s="8">
        <f>'Data-Resource'!K801</f>
        <v>1357238</v>
      </c>
      <c r="G308" s="8">
        <f>'Data-Resource'!I1306</f>
        <v>2.0408144671863224E-2</v>
      </c>
      <c r="H308" s="8">
        <f>'Data-Resource'!K1306</f>
        <v>624458</v>
      </c>
      <c r="I308" s="8">
        <f>'Data-Resource'!I1811</f>
        <v>-1.0768916008610453E-2</v>
      </c>
      <c r="J308" s="8">
        <f>'Data-Resource'!K1811</f>
        <v>3195668</v>
      </c>
      <c r="K308" s="8">
        <f>'Data-Resource'!I2316</f>
        <v>-9.4374905729553843E-3</v>
      </c>
      <c r="L308" s="8">
        <f>'Data-Resource'!K2316</f>
        <v>8429778</v>
      </c>
      <c r="M308" s="8">
        <f>'Data-Resource'!I2821</f>
        <v>-2.5205040613345858E-2</v>
      </c>
      <c r="N308" s="8">
        <f>'Data-Resource'!K2821</f>
        <v>6142183</v>
      </c>
      <c r="O308" s="8">
        <f>'Data-Resource'!I3326</f>
        <v>9.4943032096118582E-3</v>
      </c>
      <c r="P308" s="8">
        <f>'Data-Resource'!K3326</f>
        <v>876688</v>
      </c>
      <c r="Q308" s="8">
        <f>'Data-Resource'!I3831</f>
        <v>-1.2649606837606735E-2</v>
      </c>
      <c r="R308" s="8">
        <f>'Data-Resource'!K3831</f>
        <v>4135929</v>
      </c>
      <c r="S308" s="8">
        <f>'Data-Resource'!I4336</f>
        <v>-1.2439787319422245E-2</v>
      </c>
      <c r="T308" s="8">
        <f>'Data-Resource'!K4336</f>
        <v>1288902</v>
      </c>
      <c r="U308" s="8">
        <f>'Data-Resource'!I4841</f>
        <v>2.3537619041972078E-2</v>
      </c>
      <c r="V308" s="8">
        <f>'Data-Resource'!K4841</f>
        <v>1244950</v>
      </c>
      <c r="W308" s="8">
        <f>'Data-Resource'!I5346</f>
        <v>-5.2285050348567001E-2</v>
      </c>
      <c r="X308" s="8">
        <f>'Data-Resource'!K5346</f>
        <v>31889865</v>
      </c>
      <c r="Y308" s="8">
        <f>'Data-Resource'!I5851</f>
        <v>-2.3437463669548547E-2</v>
      </c>
      <c r="Z308" s="8">
        <f>'Data-Resource'!K5851</f>
        <v>8437913</v>
      </c>
      <c r="AA308" s="8">
        <f>'Data-Resource'!I6356</f>
        <v>-1.2307692307692217E-2</v>
      </c>
      <c r="AB308" s="8">
        <f>'Data-Resource'!K6356</f>
        <v>24369814</v>
      </c>
      <c r="AC308" s="8">
        <f>'Data-Resource'!I12416</f>
        <v>9.1511138156202872E-3</v>
      </c>
      <c r="AD308" s="8">
        <f>'Data-Resource'!K12416</f>
        <v>687011</v>
      </c>
      <c r="AE308" s="8">
        <f>'Data-Resource'!I10901</f>
        <v>1.1136863109048736E-2</v>
      </c>
      <c r="AF308" s="8">
        <f>'Data-Resource'!K10901</f>
        <v>572044</v>
      </c>
      <c r="AG308" s="8">
        <f>'Data-Resource'!I11406</f>
        <v>1.3678978272670034E-2</v>
      </c>
      <c r="AH308" s="8">
        <f>'Data-Resource'!K11406</f>
        <v>1191269</v>
      </c>
      <c r="AI308" s="8">
        <f>'Data-Resource'!I8376</f>
        <v>-2.754233050847462E-2</v>
      </c>
      <c r="AJ308" s="8">
        <f>'Data-Resource'!K8376</f>
        <v>1502685</v>
      </c>
      <c r="AK308" s="8">
        <f>'Data-Resource'!I8881</f>
        <v>3.0469224967610018E-3</v>
      </c>
      <c r="AL308" s="8">
        <f>'Data-Resource'!K8881</f>
        <v>272319</v>
      </c>
      <c r="AM308" s="8">
        <f>'Data-Resource'!I9386</f>
        <v>-1.1604072159509152E-3</v>
      </c>
      <c r="AN308" s="8">
        <f>'Data-Resource'!K9386</f>
        <v>14163063</v>
      </c>
      <c r="AO308" s="8">
        <f>'Data-Resource'!I9891</f>
        <v>8.262091168091186E-3</v>
      </c>
      <c r="AP308" s="8">
        <f>'Data-Resource'!K9891</f>
        <v>2625447</v>
      </c>
      <c r="AQ308" s="8">
        <f>'Data-Resource'!I10396</f>
        <v>3.1028279316622706E-3</v>
      </c>
      <c r="AR308" s="8">
        <f>'Data-Resource'!K10396</f>
        <v>1013520</v>
      </c>
    </row>
    <row r="309" spans="1:44" x14ac:dyDescent="0.3">
      <c r="A309" s="8" t="str">
        <f>'Data-Resource'!B297</f>
        <v>3-4-2020</v>
      </c>
      <c r="B309" s="8">
        <f>'Data-Resource'!I14942</f>
        <v>1.126533899703519E-2</v>
      </c>
      <c r="C309" s="8">
        <f>'Data-Resource'!I11912</f>
        <v>2.7272787878787893E-2</v>
      </c>
      <c r="D309" s="8">
        <f>'Data-Resource'!K11912</f>
        <v>4153900</v>
      </c>
      <c r="E309" s="8">
        <f>'Data-Resource'!I802</f>
        <v>6.3795493654757781E-3</v>
      </c>
      <c r="F309" s="8">
        <f>'Data-Resource'!K802</f>
        <v>893698</v>
      </c>
      <c r="G309" s="8">
        <f>'Data-Resource'!I1307</f>
        <v>-1.0176754423587507E-2</v>
      </c>
      <c r="H309" s="8">
        <f>'Data-Resource'!K1307</f>
        <v>332884</v>
      </c>
      <c r="I309" s="8">
        <f>'Data-Resource'!I1812</f>
        <v>4.9590680335763341E-3</v>
      </c>
      <c r="J309" s="8">
        <f>'Data-Resource'!K1812</f>
        <v>2107711</v>
      </c>
      <c r="K309" s="8">
        <f>'Data-Resource'!I2317</f>
        <v>8.9385286976065501E-3</v>
      </c>
      <c r="L309" s="8">
        <f>'Data-Resource'!K2317</f>
        <v>6604319</v>
      </c>
      <c r="M309" s="8">
        <f>'Data-Resource'!I2822</f>
        <v>3.0615353846153812E-2</v>
      </c>
      <c r="N309" s="8">
        <f>'Data-Resource'!K2822</f>
        <v>5616580</v>
      </c>
      <c r="O309" s="8">
        <f>'Data-Resource'!I3327</f>
        <v>1.9692287179487306E-2</v>
      </c>
      <c r="P309" s="8">
        <f>'Data-Resource'!K3327</f>
        <v>653364</v>
      </c>
      <c r="Q309" s="8">
        <f>'Data-Resource'!I3832</f>
        <v>1.0524517089794926E-2</v>
      </c>
      <c r="R309" s="8">
        <f>'Data-Resource'!K3832</f>
        <v>2320426</v>
      </c>
      <c r="S309" s="8">
        <f>'Data-Resource'!I4337</f>
        <v>-2.7774971663973944E-2</v>
      </c>
      <c r="T309" s="8">
        <f>'Data-Resource'!K4337</f>
        <v>1294629</v>
      </c>
      <c r="U309" s="8">
        <f>'Data-Resource'!I4842</f>
        <v>2.7815509951784802E-2</v>
      </c>
      <c r="V309" s="8">
        <f>'Data-Resource'!K4842</f>
        <v>1170347</v>
      </c>
      <c r="W309" s="8">
        <f>'Data-Resource'!I5347</f>
        <v>-2.2993142396127594E-2</v>
      </c>
      <c r="X309" s="8">
        <f>'Data-Resource'!K5347</f>
        <v>24684810</v>
      </c>
      <c r="Y309" s="8">
        <f>'Data-Resource'!I5852</f>
        <v>9.708776307206313E-3</v>
      </c>
      <c r="Z309" s="8">
        <f>'Data-Resource'!K5852</f>
        <v>5720148</v>
      </c>
      <c r="AA309" s="8">
        <f>'Data-Resource'!I6357</f>
        <v>1.7733856775416331E-2</v>
      </c>
      <c r="AB309" s="8">
        <f>'Data-Resource'!K6357</f>
        <v>17248629</v>
      </c>
      <c r="AC309" s="8">
        <f>'Data-Resource'!I12417</f>
        <v>-5.5699484751268119E-3</v>
      </c>
      <c r="AD309" s="8">
        <f>'Data-Resource'!K12417</f>
        <v>576129</v>
      </c>
      <c r="AE309" s="8">
        <f>'Data-Resource'!I10902</f>
        <v>-1.0948877887074063E-2</v>
      </c>
      <c r="AF309" s="8">
        <f>'Data-Resource'!K10902</f>
        <v>309124</v>
      </c>
      <c r="AG309" s="8">
        <f>'Data-Resource'!I11407</f>
        <v>7.0926241134754142E-4</v>
      </c>
      <c r="AH309" s="8">
        <f>'Data-Resource'!K11407</f>
        <v>450623</v>
      </c>
      <c r="AI309" s="8">
        <f>'Data-Resource'!I8377</f>
        <v>5.485227616657061E-2</v>
      </c>
      <c r="AJ309" s="8">
        <f>'Data-Resource'!K8377</f>
        <v>1846463</v>
      </c>
      <c r="AK309" s="8">
        <f>'Data-Resource'!I8882</f>
        <v>1.8018198198199065E-3</v>
      </c>
      <c r="AL309" s="8">
        <f>'Data-Resource'!K8882</f>
        <v>233189</v>
      </c>
      <c r="AM309" s="8">
        <f>'Data-Resource'!I9387</f>
        <v>-1.0570381445820074E-2</v>
      </c>
      <c r="AN309" s="8">
        <f>'Data-Resource'!K9387</f>
        <v>8329895</v>
      </c>
      <c r="AO309" s="8">
        <f>'Data-Resource'!I9892</f>
        <v>1.5832558128383665E-2</v>
      </c>
      <c r="AP309" s="8">
        <f>'Data-Resource'!K9892</f>
        <v>1907506</v>
      </c>
      <c r="AQ309" s="8">
        <f>'Data-Resource'!I10397</f>
        <v>1.1925848372593275E-2</v>
      </c>
      <c r="AR309" s="8">
        <f>'Data-Resource'!K10397</f>
        <v>839736</v>
      </c>
    </row>
    <row r="310" spans="1:44" x14ac:dyDescent="0.3">
      <c r="A310" s="8" t="str">
        <f>'Data-Resource'!B298</f>
        <v>3-5-2020</v>
      </c>
      <c r="B310" s="8">
        <f>'Data-Resource'!I14943</f>
        <v>-2.0234774055046537E-2</v>
      </c>
      <c r="C310" s="8">
        <f>'Data-Resource'!I11913</f>
        <v>-1.9970632010884913E-2</v>
      </c>
      <c r="D310" s="8">
        <f>'Data-Resource'!K11913</f>
        <v>3731782</v>
      </c>
      <c r="E310" s="8">
        <f>'Data-Resource'!I803</f>
        <v>-1.3660649214088428E-2</v>
      </c>
      <c r="F310" s="8">
        <f>'Data-Resource'!K803</f>
        <v>843273</v>
      </c>
      <c r="G310" s="8">
        <f>'Data-Resource'!I1308</f>
        <v>-3.3782586690496288E-2</v>
      </c>
      <c r="H310" s="8">
        <f>'Data-Resource'!K1308</f>
        <v>357459</v>
      </c>
      <c r="I310" s="8">
        <f>'Data-Resource'!I1813</f>
        <v>-2.7431421446384104E-2</v>
      </c>
      <c r="J310" s="8">
        <f>'Data-Resource'!K1813</f>
        <v>2210553</v>
      </c>
      <c r="K310" s="8">
        <f>'Data-Resource'!I2318</f>
        <v>-2.397951631009498E-2</v>
      </c>
      <c r="L310" s="8">
        <f>'Data-Resource'!K2318</f>
        <v>5341584</v>
      </c>
      <c r="M310" s="8">
        <f>'Data-Resource'!I2823</f>
        <v>-1.6604819122527183E-2</v>
      </c>
      <c r="N310" s="8">
        <f>'Data-Resource'!K2823</f>
        <v>3656343</v>
      </c>
      <c r="O310" s="8">
        <f>'Data-Resource'!I3328</f>
        <v>1.469707125818695E-2</v>
      </c>
      <c r="P310" s="8">
        <f>'Data-Resource'!K3328</f>
        <v>705538</v>
      </c>
      <c r="Q310" s="8">
        <f>'Data-Resource'!I3833</f>
        <v>-1.2750765045902692E-2</v>
      </c>
      <c r="R310" s="8">
        <f>'Data-Resource'!K3833</f>
        <v>2447364</v>
      </c>
      <c r="S310" s="8">
        <f>'Data-Resource'!I4338</f>
        <v>-8.3043467391304471E-2</v>
      </c>
      <c r="T310" s="8">
        <f>'Data-Resource'!K4338</f>
        <v>3451834</v>
      </c>
      <c r="U310" s="8">
        <f>'Data-Resource'!I4843</f>
        <v>1.1202616144975261E-2</v>
      </c>
      <c r="V310" s="8">
        <f>'Data-Resource'!K4843</f>
        <v>1072021</v>
      </c>
      <c r="W310" s="8">
        <f>'Data-Resource'!I5348</f>
        <v>-3.5205479452054739E-2</v>
      </c>
      <c r="X310" s="8">
        <f>'Data-Resource'!K5348</f>
        <v>32710299</v>
      </c>
      <c r="Y310" s="8">
        <f>'Data-Resource'!I5853</f>
        <v>-2.9752995125486355E-2</v>
      </c>
      <c r="Z310" s="8">
        <f>'Data-Resource'!K5853</f>
        <v>6115660</v>
      </c>
      <c r="AA310" s="8">
        <f>'Data-Resource'!I6358</f>
        <v>-8.6069915254237146E-3</v>
      </c>
      <c r="AB310" s="8">
        <f>'Data-Resource'!K6358</f>
        <v>14853864</v>
      </c>
      <c r="AC310" s="8">
        <f>'Data-Resource'!I12418</f>
        <v>-1.4571320976334125E-2</v>
      </c>
      <c r="AD310" s="8">
        <f>'Data-Resource'!K12418</f>
        <v>822221</v>
      </c>
      <c r="AE310" s="8">
        <f>'Data-Resource'!I10903</f>
        <v>-1.4213690576423143E-2</v>
      </c>
      <c r="AF310" s="8">
        <f>'Data-Resource'!K10903</f>
        <v>418255</v>
      </c>
      <c r="AG310" s="8">
        <f>'Data-Resource'!I11408</f>
        <v>-5.2296777385158942E-2</v>
      </c>
      <c r="AH310" s="8">
        <f>'Data-Resource'!K11408</f>
        <v>730163</v>
      </c>
      <c r="AI310" s="8">
        <f>'Data-Resource'!I8378</f>
        <v>-2.2304869888475798E-2</v>
      </c>
      <c r="AJ310" s="8">
        <f>'Data-Resource'!K8378</f>
        <v>2155828</v>
      </c>
      <c r="AK310" s="8">
        <f>'Data-Resource'!I8883</f>
        <v>-2.7909721897020963E-2</v>
      </c>
      <c r="AL310" s="8">
        <f>'Data-Resource'!K8883</f>
        <v>277600</v>
      </c>
      <c r="AM310" s="8">
        <f>'Data-Resource'!I9388</f>
        <v>-6.2072593371909804E-2</v>
      </c>
      <c r="AN310" s="8">
        <f>'Data-Resource'!K9388</f>
        <v>11243783</v>
      </c>
      <c r="AO310" s="8">
        <f>'Data-Resource'!I9893</f>
        <v>-1.6597510373443945E-2</v>
      </c>
      <c r="AP310" s="8">
        <f>'Data-Resource'!K9893</f>
        <v>1813595</v>
      </c>
      <c r="AQ310" s="8">
        <f>'Data-Resource'!I10398</f>
        <v>-1.7948700854700801E-2</v>
      </c>
      <c r="AR310" s="8">
        <f>'Data-Resource'!K10398</f>
        <v>1084302</v>
      </c>
    </row>
    <row r="311" spans="1:44" x14ac:dyDescent="0.3">
      <c r="A311" s="8" t="str">
        <f>'Data-Resource'!B299</f>
        <v>3-6-2020</v>
      </c>
      <c r="B311" s="8">
        <f>'Data-Resource'!I14944</f>
        <v>-1.3056451513718688E-2</v>
      </c>
      <c r="C311" s="8">
        <f>'Data-Resource'!I11914</f>
        <v>-5.045598477471222E-2</v>
      </c>
      <c r="D311" s="8">
        <f>'Data-Resource'!K11914</f>
        <v>7078186</v>
      </c>
      <c r="E311" s="8">
        <f>'Data-Resource'!I804</f>
        <v>-8.0246790123457128E-3</v>
      </c>
      <c r="F311" s="8">
        <f>'Data-Resource'!K804</f>
        <v>1150132</v>
      </c>
      <c r="G311" s="8">
        <f>'Data-Resource'!I1309</f>
        <v>-4.6602899521530988E-2</v>
      </c>
      <c r="H311" s="8">
        <f>'Data-Resource'!K1309</f>
        <v>589813</v>
      </c>
      <c r="I311" s="8">
        <f>'Data-Resource'!I1814</f>
        <v>-8.3989816272965791E-3</v>
      </c>
      <c r="J311" s="8">
        <f>'Data-Resource'!K1814</f>
        <v>3008117</v>
      </c>
      <c r="K311" s="8">
        <f>'Data-Resource'!I2319</f>
        <v>1.035866084100015E-2</v>
      </c>
      <c r="L311" s="8">
        <f>'Data-Resource'!K2319</f>
        <v>7790801</v>
      </c>
      <c r="M311" s="8">
        <f>'Data-Resource'!I2824</f>
        <v>-1.6954347269775776E-2</v>
      </c>
      <c r="N311" s="8">
        <f>'Data-Resource'!K2824</f>
        <v>5256308</v>
      </c>
      <c r="O311" s="8">
        <f>'Data-Resource'!I3329</f>
        <v>-3.8322406683243136E-3</v>
      </c>
      <c r="P311" s="8">
        <f>'Data-Resource'!K3329</f>
        <v>753064</v>
      </c>
      <c r="Q311" s="8">
        <f>'Data-Resource'!I3834</f>
        <v>8.6374228803104587E-3</v>
      </c>
      <c r="R311" s="8">
        <f>'Data-Resource'!K3834</f>
        <v>3189387</v>
      </c>
      <c r="S311" s="8">
        <f>'Data-Resource'!I4339</f>
        <v>6.0230522735642021E-2</v>
      </c>
      <c r="T311" s="8">
        <f>'Data-Resource'!K4339</f>
        <v>2584849</v>
      </c>
      <c r="U311" s="8">
        <f>'Data-Resource'!I4844</f>
        <v>-2.5853555484777409E-2</v>
      </c>
      <c r="V311" s="8">
        <f>'Data-Resource'!K4844</f>
        <v>1219035</v>
      </c>
      <c r="W311" s="8">
        <f>'Data-Resource'!I5349</f>
        <v>-6.0143758251430578E-3</v>
      </c>
      <c r="X311" s="8">
        <f>'Data-Resource'!K5349</f>
        <v>33095707</v>
      </c>
      <c r="Y311" s="8">
        <f>'Data-Resource'!I5854</f>
        <v>-2.2287968441814597E-2</v>
      </c>
      <c r="Z311" s="8">
        <f>'Data-Resource'!K5854</f>
        <v>9283888</v>
      </c>
      <c r="AA311" s="8">
        <f>'Data-Resource'!I6359</f>
        <v>-1.3351314902225195E-2</v>
      </c>
      <c r="AB311" s="8">
        <f>'Data-Resource'!K6359</f>
        <v>22127577</v>
      </c>
      <c r="AC311" s="8">
        <f>'Data-Resource'!I12419</f>
        <v>-9.3011424581147771E-3</v>
      </c>
      <c r="AD311" s="8">
        <f>'Data-Resource'!K12419</f>
        <v>740793</v>
      </c>
      <c r="AE311" s="8">
        <f>'Data-Resource'!I10904</f>
        <v>-3.0476161904761823E-2</v>
      </c>
      <c r="AF311" s="8">
        <f>'Data-Resource'!K10904</f>
        <v>511028</v>
      </c>
      <c r="AG311" s="8">
        <f>'Data-Resource'!I11409</f>
        <v>-7.722007722007743E-3</v>
      </c>
      <c r="AH311" s="8">
        <f>'Data-Resource'!K11409</f>
        <v>1088529</v>
      </c>
      <c r="AI311" s="8">
        <f>'Data-Resource'!I8379</f>
        <v>-3.1250039062500068E-2</v>
      </c>
      <c r="AJ311" s="8">
        <f>'Data-Resource'!K8379</f>
        <v>1212653</v>
      </c>
      <c r="AK311" s="8">
        <f>'Data-Resource'!I8884</f>
        <v>-1.3793084639498418E-2</v>
      </c>
      <c r="AL311" s="8">
        <f>'Data-Resource'!K8884</f>
        <v>266052</v>
      </c>
      <c r="AM311" s="8">
        <f>'Data-Resource'!I9389</f>
        <v>-1.7599067599067438E-2</v>
      </c>
      <c r="AN311" s="8">
        <f>'Data-Resource'!K9389</f>
        <v>18360557</v>
      </c>
      <c r="AO311" s="8">
        <f>'Data-Resource'!I9894</f>
        <v>-3.4363252706783282E-2</v>
      </c>
      <c r="AP311" s="8">
        <f>'Data-Resource'!K9894</f>
        <v>1937644</v>
      </c>
      <c r="AQ311" s="8">
        <f>'Data-Resource'!I10399</f>
        <v>-2.1352330580919367E-2</v>
      </c>
      <c r="AR311" s="8">
        <f>'Data-Resource'!K10399</f>
        <v>873814</v>
      </c>
    </row>
    <row r="312" spans="1:44" x14ac:dyDescent="0.3">
      <c r="A312" s="8" t="str">
        <f>'Data-Resource'!B300</f>
        <v>3-9-2020</v>
      </c>
      <c r="B312" s="8">
        <f>'Data-Resource'!I14945</f>
        <v>-6.0860675984758528E-3</v>
      </c>
      <c r="C312" s="8">
        <f>'Data-Resource'!I11915</f>
        <v>-3.2192511013215984E-2</v>
      </c>
      <c r="D312" s="8">
        <f>'Data-Resource'!K11915</f>
        <v>10830813</v>
      </c>
      <c r="E312" s="8">
        <f>'Data-Resource'!I805</f>
        <v>6.7136164319248862E-2</v>
      </c>
      <c r="F312" s="8">
        <f>'Data-Resource'!K805</f>
        <v>2387113</v>
      </c>
      <c r="G312" s="8">
        <f>'Data-Resource'!I1310</f>
        <v>2.213399596217925E-2</v>
      </c>
      <c r="H312" s="8">
        <f>'Data-Resource'!K1310</f>
        <v>766199</v>
      </c>
      <c r="I312" s="8">
        <f>'Data-Resource'!I1815</f>
        <v>-4.4518642924629495E-2</v>
      </c>
      <c r="J312" s="8">
        <f>'Data-Resource'!K1815</f>
        <v>5356717</v>
      </c>
      <c r="K312" s="8">
        <f>'Data-Resource'!I2320</f>
        <v>-1.6083550913838219E-2</v>
      </c>
      <c r="L312" s="8">
        <f>'Data-Resource'!K2320</f>
        <v>16383615</v>
      </c>
      <c r="M312" s="8">
        <f>'Data-Resource'!I2825</f>
        <v>-9.8305423728813259E-3</v>
      </c>
      <c r="N312" s="8">
        <f>'Data-Resource'!K2825</f>
        <v>10331749</v>
      </c>
      <c r="O312" s="8">
        <f>'Data-Resource'!I3330</f>
        <v>1.5446530325217677E-2</v>
      </c>
      <c r="P312" s="8">
        <f>'Data-Resource'!K3330</f>
        <v>1343821</v>
      </c>
      <c r="Q312" s="8">
        <f>'Data-Resource'!I3835</f>
        <v>-5.518518518518515E-2</v>
      </c>
      <c r="R312" s="8">
        <f>'Data-Resource'!K3835</f>
        <v>5395201</v>
      </c>
      <c r="S312" s="8">
        <f>'Data-Resource'!I4340</f>
        <v>-1.7513401626794274E-2</v>
      </c>
      <c r="T312" s="8">
        <f>'Data-Resource'!K4340</f>
        <v>2211697</v>
      </c>
      <c r="U312" s="8">
        <f>'Data-Resource'!I4845</f>
        <v>2.4637637681159306E-2</v>
      </c>
      <c r="V312" s="8">
        <f>'Data-Resource'!K4845</f>
        <v>1865100</v>
      </c>
      <c r="W312" s="8">
        <f>'Data-Resource'!I5350</f>
        <v>-1.7785234899328768E-2</v>
      </c>
      <c r="X312" s="8">
        <f>'Data-Resource'!K5350</f>
        <v>57832981</v>
      </c>
      <c r="Y312" s="8">
        <f>'Data-Resource'!I5855</f>
        <v>-2.7515004299226407E-2</v>
      </c>
      <c r="Z312" s="8">
        <f>'Data-Resource'!K5855</f>
        <v>14311663</v>
      </c>
      <c r="AA312" s="8">
        <f>'Data-Resource'!I6360</f>
        <v>-2.6784442228237594E-2</v>
      </c>
      <c r="AB312" s="8">
        <f>'Data-Resource'!K6360</f>
        <v>36334539</v>
      </c>
      <c r="AC312" s="8">
        <f>'Data-Resource'!I12420</f>
        <v>-2.8735058296984321E-3</v>
      </c>
      <c r="AD312" s="8">
        <f>'Data-Resource'!K12420</f>
        <v>1039379</v>
      </c>
      <c r="AE312" s="8">
        <f>'Data-Resource'!I10905</f>
        <v>-2.8534015706806273E-2</v>
      </c>
      <c r="AF312" s="8">
        <f>'Data-Resource'!K10905</f>
        <v>613183</v>
      </c>
      <c r="AG312" s="8">
        <f>'Data-Resource'!I11410</f>
        <v>2.9411782515774837E-2</v>
      </c>
      <c r="AH312" s="8">
        <f>'Data-Resource'!K11410</f>
        <v>876682</v>
      </c>
      <c r="AI312" s="8">
        <f>'Data-Resource'!I8380</f>
        <v>2.4229029769646252E-2</v>
      </c>
      <c r="AJ312" s="8">
        <f>'Data-Resource'!K8380</f>
        <v>1485552</v>
      </c>
      <c r="AK312" s="8">
        <f>'Data-Resource'!I8885</f>
        <v>6.8816929067775344E-4</v>
      </c>
      <c r="AL312" s="8">
        <f>'Data-Resource'!K8885</f>
        <v>420659</v>
      </c>
      <c r="AM312" s="8">
        <f>'Data-Resource'!I9390</f>
        <v>1.2291933418693989E-2</v>
      </c>
      <c r="AN312" s="8">
        <f>'Data-Resource'!K9390</f>
        <v>19859946</v>
      </c>
      <c r="AO312" s="8">
        <f>'Data-Resource'!I9895</f>
        <v>1.2483633623199177E-2</v>
      </c>
      <c r="AP312" s="8">
        <f>'Data-Resource'!K9895</f>
        <v>3669870</v>
      </c>
      <c r="AQ312" s="8">
        <f>'Data-Resource'!I10400</f>
        <v>6.3569877750610914E-3</v>
      </c>
      <c r="AR312" s="8">
        <f>'Data-Resource'!K10400</f>
        <v>1592428</v>
      </c>
    </row>
    <row r="313" spans="1:44" x14ac:dyDescent="0.3">
      <c r="A313" s="8" t="str">
        <f>'Data-Resource'!B301</f>
        <v>3-10-2020</v>
      </c>
      <c r="B313" s="8">
        <f>'Data-Resource'!I14946</f>
        <v>-2.3262535600682636E-2</v>
      </c>
      <c r="C313" s="8">
        <f>'Data-Resource'!I11916</f>
        <v>-4.6132500867152176E-2</v>
      </c>
      <c r="D313" s="8">
        <f>'Data-Resource'!K11916</f>
        <v>8539883</v>
      </c>
      <c r="E313" s="8">
        <f>'Data-Resource'!I806</f>
        <v>-3.8921492136396861E-2</v>
      </c>
      <c r="F313" s="8">
        <f>'Data-Resource'!K806</f>
        <v>2082033</v>
      </c>
      <c r="G313" s="8">
        <f>'Data-Resource'!I1311</f>
        <v>-1.8508323699667456E-2</v>
      </c>
      <c r="H313" s="8">
        <f>'Data-Resource'!K1311</f>
        <v>616380</v>
      </c>
      <c r="I313" s="8">
        <f>'Data-Resource'!I1816</f>
        <v>-9.3746369112307909E-3</v>
      </c>
      <c r="J313" s="8">
        <f>'Data-Resource'!K1816</f>
        <v>4561228</v>
      </c>
      <c r="K313" s="8">
        <f>'Data-Resource'!I2321</f>
        <v>-3.5382528658439064E-2</v>
      </c>
      <c r="L313" s="8">
        <f>'Data-Resource'!K2321</f>
        <v>12474295</v>
      </c>
      <c r="M313" s="8">
        <f>'Data-Resource'!I2826</f>
        <v>-4.5170055063947619E-2</v>
      </c>
      <c r="N313" s="8">
        <f>'Data-Resource'!K2826</f>
        <v>8668542</v>
      </c>
      <c r="O313" s="8">
        <f>'Data-Resource'!I3331</f>
        <v>-3.5625466769375787E-2</v>
      </c>
      <c r="P313" s="8">
        <f>'Data-Resource'!K3331</f>
        <v>1083278</v>
      </c>
      <c r="Q313" s="8">
        <f>'Data-Resource'!I3836</f>
        <v>-2.290809640489613E-2</v>
      </c>
      <c r="R313" s="8">
        <f>'Data-Resource'!K3836</f>
        <v>4299614</v>
      </c>
      <c r="S313" s="8">
        <f>'Data-Resource'!I4341</f>
        <v>-4.6453608375301887E-3</v>
      </c>
      <c r="T313" s="8">
        <f>'Data-Resource'!K4341</f>
        <v>2109103</v>
      </c>
      <c r="U313" s="8">
        <f>'Data-Resource'!I4846</f>
        <v>-5.4214761543506733E-2</v>
      </c>
      <c r="V313" s="8">
        <f>'Data-Resource'!K4846</f>
        <v>1567177</v>
      </c>
      <c r="W313" s="8">
        <f>'Data-Resource'!I5351</f>
        <v>-2.7125372146874115E-2</v>
      </c>
      <c r="X313" s="8">
        <f>'Data-Resource'!K5351</f>
        <v>52483894</v>
      </c>
      <c r="Y313" s="8">
        <f>'Data-Resource'!I5856</f>
        <v>3.3153972012917012E-2</v>
      </c>
      <c r="Z313" s="8">
        <f>'Data-Resource'!K5856</f>
        <v>12697875</v>
      </c>
      <c r="AA313" s="8">
        <f>'Data-Resource'!I6361</f>
        <v>-5.0928612884503781E-2</v>
      </c>
      <c r="AB313" s="8">
        <f>'Data-Resource'!K6361</f>
        <v>34779537</v>
      </c>
      <c r="AC313" s="8">
        <f>'Data-Resource'!I12421</f>
        <v>-2.1285685714285643E-2</v>
      </c>
      <c r="AD313" s="8">
        <f>'Data-Resource'!K12421</f>
        <v>1159651</v>
      </c>
      <c r="AE313" s="8">
        <f>'Data-Resource'!I10906</f>
        <v>1.0497965006729464E-2</v>
      </c>
      <c r="AF313" s="8">
        <f>'Data-Resource'!K10906</f>
        <v>697122</v>
      </c>
      <c r="AG313" s="8">
        <f>'Data-Resource'!I11411</f>
        <v>-2.4126390153956331E-2</v>
      </c>
      <c r="AH313" s="8">
        <f>'Data-Resource'!K11411</f>
        <v>1061248</v>
      </c>
      <c r="AI313" s="8">
        <f>'Data-Resource'!I8381</f>
        <v>-5.9321991525423771E-2</v>
      </c>
      <c r="AJ313" s="8">
        <f>'Data-Resource'!K8381</f>
        <v>1578109</v>
      </c>
      <c r="AK313" s="8">
        <f>'Data-Resource'!I8886</f>
        <v>-2.3809523809523756E-2</v>
      </c>
      <c r="AL313" s="8">
        <f>'Data-Resource'!K8886</f>
        <v>389096</v>
      </c>
      <c r="AM313" s="8">
        <f>'Data-Resource'!I9391</f>
        <v>-4.3426247158751027E-2</v>
      </c>
      <c r="AN313" s="8">
        <f>'Data-Resource'!K9391</f>
        <v>17035790</v>
      </c>
      <c r="AO313" s="8">
        <f>'Data-Resource'!I9896</f>
        <v>-4.9967986548315711E-2</v>
      </c>
      <c r="AP313" s="8">
        <f>'Data-Resource'!K9896</f>
        <v>3353661</v>
      </c>
      <c r="AQ313" s="8">
        <f>'Data-Resource'!I10401</f>
        <v>-3.3718688813525431E-2</v>
      </c>
      <c r="AR313" s="8">
        <f>'Data-Resource'!K10401</f>
        <v>1444230</v>
      </c>
    </row>
    <row r="314" spans="1:44" x14ac:dyDescent="0.3">
      <c r="A314" s="8" t="str">
        <f>'Data-Resource'!B302</f>
        <v>3-11-2020</v>
      </c>
      <c r="B314" s="8">
        <f>'Data-Resource'!I14947</f>
        <v>-1.5390703132224346E-2</v>
      </c>
      <c r="C314" s="8">
        <f>'Data-Resource'!I11917</f>
        <v>-2.6315789473684185E-2</v>
      </c>
      <c r="D314" s="8">
        <f>'Data-Resource'!K11917</f>
        <v>7078442</v>
      </c>
      <c r="E314" s="8">
        <f>'Data-Resource'!I807</f>
        <v>-5.2830174528301931E-2</v>
      </c>
      <c r="F314" s="8">
        <f>'Data-Resource'!K807</f>
        <v>3716777</v>
      </c>
      <c r="G314" s="8">
        <f>'Data-Resource'!I1312</f>
        <v>-6.4368336706596779E-2</v>
      </c>
      <c r="H314" s="8">
        <f>'Data-Resource'!K1312</f>
        <v>698705</v>
      </c>
      <c r="I314" s="8">
        <f>'Data-Resource'!I1817</f>
        <v>-1.7043517394761485E-2</v>
      </c>
      <c r="J314" s="8">
        <f>'Data-Resource'!K1817</f>
        <v>3358666</v>
      </c>
      <c r="K314" s="8">
        <f>'Data-Resource'!I2322</f>
        <v>-7.9144171122994041E-3</v>
      </c>
      <c r="L314" s="8">
        <f>'Data-Resource'!K2322</f>
        <v>9582218</v>
      </c>
      <c r="M314" s="8">
        <f>'Data-Resource'!I2827</f>
        <v>-2.4530271398747302E-2</v>
      </c>
      <c r="N314" s="8">
        <f>'Data-Resource'!K2827</f>
        <v>5988000</v>
      </c>
      <c r="O314" s="8">
        <f>'Data-Resource'!I3332</f>
        <v>-3.3609828768660872E-2</v>
      </c>
      <c r="P314" s="8">
        <f>'Data-Resource'!K3332</f>
        <v>927710</v>
      </c>
      <c r="Q314" s="8">
        <f>'Data-Resource'!I3837</f>
        <v>-1.0355568581477214E-2</v>
      </c>
      <c r="R314" s="8">
        <f>'Data-Resource'!K3837</f>
        <v>3245931</v>
      </c>
      <c r="S314" s="8">
        <f>'Data-Resource'!I4342</f>
        <v>-1.2488937018630197E-2</v>
      </c>
      <c r="T314" s="8">
        <f>'Data-Resource'!K4342</f>
        <v>1428852</v>
      </c>
      <c r="U314" s="8">
        <f>'Data-Resource'!I4847</f>
        <v>-1.5441220588235306E-2</v>
      </c>
      <c r="V314" s="8">
        <f>'Data-Resource'!K4847</f>
        <v>1264500</v>
      </c>
      <c r="W314" s="8">
        <f>'Data-Resource'!I5352</f>
        <v>-3.0050083472453939E-3</v>
      </c>
      <c r="X314" s="8">
        <f>'Data-Resource'!K5352</f>
        <v>40266184</v>
      </c>
      <c r="Y314" s="8">
        <f>'Data-Resource'!I5857</f>
        <v>-3.2244938775510143E-2</v>
      </c>
      <c r="Z314" s="8">
        <f>'Data-Resource'!K5857</f>
        <v>8924022</v>
      </c>
      <c r="AA314" s="8">
        <f>'Data-Resource'!I6362</f>
        <v>-2.0303030303030253E-2</v>
      </c>
      <c r="AB314" s="8">
        <f>'Data-Resource'!K6362</f>
        <v>25851639</v>
      </c>
      <c r="AC314" s="8">
        <f>'Data-Resource'!I12422</f>
        <v>-4.0262678469446152E-2</v>
      </c>
      <c r="AD314" s="8">
        <f>'Data-Resource'!K12422</f>
        <v>1109231</v>
      </c>
      <c r="AE314" s="8">
        <f>'Data-Resource'!I10907</f>
        <v>-3.8044898282694903E-2</v>
      </c>
      <c r="AF314" s="8">
        <f>'Data-Resource'!K10907</f>
        <v>549212</v>
      </c>
      <c r="AG314" s="8">
        <f>'Data-Resource'!I11412</f>
        <v>-3.4482758620689551E-2</v>
      </c>
      <c r="AH314" s="8">
        <f>'Data-Resource'!K11412</f>
        <v>1432349</v>
      </c>
      <c r="AI314" s="8">
        <f>'Data-Resource'!I8382</f>
        <v>-7.1910112359550624E-2</v>
      </c>
      <c r="AJ314" s="8">
        <f>'Data-Resource'!K8382</f>
        <v>1251097</v>
      </c>
      <c r="AK314" s="8">
        <f>'Data-Resource'!I8887</f>
        <v>-2.0905923344947671E-2</v>
      </c>
      <c r="AL314" s="8">
        <f>'Data-Resource'!K8887</f>
        <v>275072</v>
      </c>
      <c r="AM314" s="8">
        <f>'Data-Resource'!I9392</f>
        <v>-7.5635466561405429E-3</v>
      </c>
      <c r="AN314" s="8">
        <f>'Data-Resource'!K9392</f>
        <v>13464756</v>
      </c>
      <c r="AO314" s="8">
        <f>'Data-Resource'!I9897</f>
        <v>1.7491709570957092E-2</v>
      </c>
      <c r="AP314" s="8">
        <f>'Data-Resource'!K9897</f>
        <v>3189376</v>
      </c>
      <c r="AQ314" s="8">
        <f>'Data-Resource'!I10402</f>
        <v>-2.9695153285009414E-2</v>
      </c>
      <c r="AR314" s="8">
        <f>'Data-Resource'!K10402</f>
        <v>1034518</v>
      </c>
    </row>
    <row r="315" spans="1:44" x14ac:dyDescent="0.3">
      <c r="A315" s="8" t="str">
        <f>'Data-Resource'!B303</f>
        <v>3-12-2020</v>
      </c>
      <c r="B315" s="8">
        <f>'Data-Resource'!I14948</f>
        <v>-7.1255175068738935E-2</v>
      </c>
      <c r="C315" s="8">
        <f>'Data-Resource'!I11918</f>
        <v>-9.1089069306930573E-2</v>
      </c>
      <c r="D315" s="8">
        <f>'Data-Resource'!K11918</f>
        <v>15547814</v>
      </c>
      <c r="E315" s="8">
        <f>'Data-Resource'!I808</f>
        <v>-6.766753351206424E-2</v>
      </c>
      <c r="F315" s="8">
        <f>'Data-Resource'!K808</f>
        <v>3869716</v>
      </c>
      <c r="G315" s="8">
        <f>'Data-Resource'!I1313</f>
        <v>-7.4797995173260218E-2</v>
      </c>
      <c r="H315" s="8">
        <f>'Data-Resource'!K1313</f>
        <v>671330</v>
      </c>
      <c r="I315" s="8">
        <f>'Data-Resource'!I1818</f>
        <v>-0.10670731707317066</v>
      </c>
      <c r="J315" s="8">
        <f>'Data-Resource'!K1818</f>
        <v>6416267</v>
      </c>
      <c r="K315" s="8">
        <f>'Data-Resource'!I2323</f>
        <v>-7.8188393911933454E-2</v>
      </c>
      <c r="L315" s="8">
        <f>'Data-Resource'!K2323</f>
        <v>13648642</v>
      </c>
      <c r="M315" s="8">
        <f>'Data-Resource'!I2828</f>
        <v>-8.355506021121889E-2</v>
      </c>
      <c r="N315" s="8">
        <f>'Data-Resource'!K2828</f>
        <v>11749482</v>
      </c>
      <c r="O315" s="8">
        <f>'Data-Resource'!I3333</f>
        <v>-3.5380117482990636E-2</v>
      </c>
      <c r="P315" s="8">
        <f>'Data-Resource'!K3333</f>
        <v>1594550</v>
      </c>
      <c r="Q315" s="8">
        <f>'Data-Resource'!I3838</f>
        <v>-6.9256734179545226E-2</v>
      </c>
      <c r="R315" s="8">
        <f>'Data-Resource'!K3838</f>
        <v>6712618</v>
      </c>
      <c r="S315" s="8">
        <f>'Data-Resource'!I4343</f>
        <v>-0.13215143878795921</v>
      </c>
      <c r="T315" s="8">
        <f>'Data-Resource'!K4343</f>
        <v>2334765</v>
      </c>
      <c r="U315" s="8">
        <f>'Data-Resource'!I4848</f>
        <v>-4.6445879326836616E-2</v>
      </c>
      <c r="V315" s="8">
        <f>'Data-Resource'!K4848</f>
        <v>2345456</v>
      </c>
      <c r="W315" s="8">
        <f>'Data-Resource'!I5353</f>
        <v>-0.11948662328271868</v>
      </c>
      <c r="X315" s="8">
        <f>'Data-Resource'!K5353</f>
        <v>75585767</v>
      </c>
      <c r="Y315" s="8">
        <f>'Data-Resource'!I5858</f>
        <v>-7.3094782185949086E-2</v>
      </c>
      <c r="Z315" s="8">
        <f>'Data-Resource'!K5858</f>
        <v>15092885</v>
      </c>
      <c r="AA315" s="8">
        <f>'Data-Resource'!I6363</f>
        <v>-6.1565951916828961E-2</v>
      </c>
      <c r="AB315" s="8">
        <f>'Data-Resource'!K6363</f>
        <v>47355263</v>
      </c>
      <c r="AC315" s="8">
        <f>'Data-Resource'!I12423</f>
        <v>-3.0468750000000024E-2</v>
      </c>
      <c r="AD315" s="8">
        <f>'Data-Resource'!K12423</f>
        <v>1208765</v>
      </c>
      <c r="AE315" s="8">
        <f>'Data-Resource'!I10908</f>
        <v>-6.4327485380116942E-2</v>
      </c>
      <c r="AF315" s="8">
        <f>'Data-Resource'!K10908</f>
        <v>972270</v>
      </c>
      <c r="AG315" s="8">
        <f>'Data-Resource'!I11413</f>
        <v>-7.7777814601957568E-2</v>
      </c>
      <c r="AH315" s="8">
        <f>'Data-Resource'!K11413</f>
        <v>1066277</v>
      </c>
      <c r="AI315" s="8">
        <f>'Data-Resource'!I8383</f>
        <v>-1.4477817993795172E-2</v>
      </c>
      <c r="AJ315" s="8">
        <f>'Data-Resource'!K8383</f>
        <v>1295280</v>
      </c>
      <c r="AK315" s="8">
        <f>'Data-Resource'!I8888</f>
        <v>-0.12830188679245288</v>
      </c>
      <c r="AL315" s="8">
        <f>'Data-Resource'!K8888</f>
        <v>690341</v>
      </c>
      <c r="AM315" s="8">
        <f>'Data-Resource'!I9393</f>
        <v>-7.7626799408045177E-2</v>
      </c>
      <c r="AN315" s="8">
        <f>'Data-Resource'!K9393</f>
        <v>18979719</v>
      </c>
      <c r="AO315" s="8">
        <f>'Data-Resource'!I9898</f>
        <v>-1.5011920538821125E-2</v>
      </c>
      <c r="AP315" s="8">
        <f>'Data-Resource'!K9898</f>
        <v>6358640</v>
      </c>
      <c r="AQ315" s="8">
        <f>'Data-Resource'!I10403</f>
        <v>-4.1925112299465363E-2</v>
      </c>
      <c r="AR315" s="8">
        <f>'Data-Resource'!K10403</f>
        <v>1751058</v>
      </c>
    </row>
    <row r="316" spans="1:44" x14ac:dyDescent="0.3">
      <c r="A316" s="8" t="str">
        <f>'Data-Resource'!B304</f>
        <v>3-13-2020</v>
      </c>
      <c r="B316" s="8">
        <f>'Data-Resource'!I14949</f>
        <v>-2.6232038697095901E-2</v>
      </c>
      <c r="C316" s="8">
        <f>'Data-Resource'!I11919</f>
        <v>-2.8894389819698135E-2</v>
      </c>
      <c r="D316" s="8">
        <f>'Data-Resource'!K11919</f>
        <v>12196725</v>
      </c>
      <c r="E316" s="8">
        <f>'Data-Resource'!I809</f>
        <v>-3.4044932584269716E-2</v>
      </c>
      <c r="F316" s="8">
        <f>'Data-Resource'!K809</f>
        <v>3718888</v>
      </c>
      <c r="G316" s="8">
        <f>'Data-Resource'!I1314</f>
        <v>-2.8184001390845347E-3</v>
      </c>
      <c r="H316" s="8">
        <f>'Data-Resource'!K1314</f>
        <v>637305</v>
      </c>
      <c r="I316" s="8">
        <f>'Data-Resource'!I1819</f>
        <v>-3.3421065789473764E-2</v>
      </c>
      <c r="J316" s="8">
        <f>'Data-Resource'!K1819</f>
        <v>4971425</v>
      </c>
      <c r="K316" s="8">
        <f>'Data-Resource'!I2324</f>
        <v>-2.2396018485602499E-2</v>
      </c>
      <c r="L316" s="8">
        <f>'Data-Resource'!K2324</f>
        <v>11753464</v>
      </c>
      <c r="M316" s="8">
        <f>'Data-Resource'!I2829</f>
        <v>-3.9000019999999948E-2</v>
      </c>
      <c r="N316" s="8">
        <f>'Data-Resource'!K2829</f>
        <v>10499910</v>
      </c>
      <c r="O316" s="8">
        <f>'Data-Resource'!I3334</f>
        <v>-6.5604263523848082E-3</v>
      </c>
      <c r="P316" s="8">
        <f>'Data-Resource'!K3334</f>
        <v>1594918</v>
      </c>
      <c r="Q316" s="8">
        <f>'Data-Resource'!I3839</f>
        <v>-1.0565319912107924E-2</v>
      </c>
      <c r="R316" s="8">
        <f>'Data-Resource'!K3839</f>
        <v>6324387</v>
      </c>
      <c r="S316" s="8">
        <f>'Data-Resource'!I4344</f>
        <v>-3.4014605908020391E-2</v>
      </c>
      <c r="T316" s="8">
        <f>'Data-Resource'!K4344</f>
        <v>2307416</v>
      </c>
      <c r="U316" s="8">
        <f>'Data-Resource'!I4849</f>
        <v>-4.0783034923051152E-2</v>
      </c>
      <c r="V316" s="8">
        <f>'Data-Resource'!K4849</f>
        <v>1406891</v>
      </c>
      <c r="W316" s="8">
        <f>'Data-Resource'!I5354</f>
        <v>-2.2030651340996035E-2</v>
      </c>
      <c r="X316" s="8">
        <f>'Data-Resource'!K5354</f>
        <v>61613470</v>
      </c>
      <c r="Y316" s="8">
        <f>'Data-Resource'!I5859</f>
        <v>1.0006981149314255E-2</v>
      </c>
      <c r="Z316" s="8">
        <f>'Data-Resource'!K5859</f>
        <v>16663379</v>
      </c>
      <c r="AA316" s="8">
        <f>'Data-Resource'!I6364</f>
        <v>-3.9679893297766028E-2</v>
      </c>
      <c r="AB316" s="8">
        <f>'Data-Resource'!K6364</f>
        <v>32959263</v>
      </c>
      <c r="AC316" s="8">
        <f>'Data-Resource'!I12424</f>
        <v>-2.5156250000000005E-2</v>
      </c>
      <c r="AD316" s="8">
        <f>'Data-Resource'!K12424</f>
        <v>1167860</v>
      </c>
      <c r="AE316" s="8">
        <f>'Data-Resource'!I10909</f>
        <v>-5.3148964669738771E-2</v>
      </c>
      <c r="AF316" s="8">
        <f>'Data-Resource'!K10909</f>
        <v>855944</v>
      </c>
      <c r="AG316" s="8">
        <f>'Data-Resource'!I11414</f>
        <v>-1.5428299448976845E-2</v>
      </c>
      <c r="AH316" s="8">
        <f>'Data-Resource'!K11414</f>
        <v>1186659</v>
      </c>
      <c r="AI316" s="8">
        <f>'Data-Resource'!I8384</f>
        <v>-4.4513509316770207E-2</v>
      </c>
      <c r="AJ316" s="8">
        <f>'Data-Resource'!K8384</f>
        <v>1474394</v>
      </c>
      <c r="AK316" s="8">
        <f>'Data-Resource'!I8889</f>
        <v>-4.3771084753255432E-2</v>
      </c>
      <c r="AL316" s="8">
        <f>'Data-Resource'!K8889</f>
        <v>555003</v>
      </c>
      <c r="AM316" s="8">
        <f>'Data-Resource'!I9394</f>
        <v>-6.1066666666666665E-2</v>
      </c>
      <c r="AN316" s="8">
        <f>'Data-Resource'!K9394</f>
        <v>17387081</v>
      </c>
      <c r="AO316" s="8">
        <f>'Data-Resource'!I9899</f>
        <v>-1.1073785234899311E-2</v>
      </c>
      <c r="AP316" s="8">
        <f>'Data-Resource'!K9899</f>
        <v>4903005</v>
      </c>
      <c r="AQ316" s="8">
        <f>'Data-Resource'!I10404</f>
        <v>-5.8797149773395759E-3</v>
      </c>
      <c r="AR316" s="8">
        <f>'Data-Resource'!K10404</f>
        <v>2215131</v>
      </c>
    </row>
    <row r="317" spans="1:44" x14ac:dyDescent="0.3">
      <c r="A317" s="8" t="str">
        <f>'Data-Resource'!B305</f>
        <v>3-16-2020</v>
      </c>
      <c r="B317" s="8">
        <f>'Data-Resource'!I14950</f>
        <v>1.577540449211483E-3</v>
      </c>
      <c r="C317" s="8">
        <f>'Data-Resource'!I11920</f>
        <v>9.5758777929776384E-3</v>
      </c>
      <c r="D317" s="8">
        <f>'Data-Resource'!K11920</f>
        <v>9811113</v>
      </c>
      <c r="E317" s="8">
        <f>'Data-Resource'!I810</f>
        <v>6.990619857565343E-2</v>
      </c>
      <c r="F317" s="8">
        <f>'Data-Resource'!K810</f>
        <v>3543671</v>
      </c>
      <c r="G317" s="8">
        <f>'Data-Resource'!I1315</f>
        <v>3.3138400565649914E-2</v>
      </c>
      <c r="H317" s="8">
        <f>'Data-Resource'!K1315</f>
        <v>1000101</v>
      </c>
      <c r="I317" s="8">
        <f>'Data-Resource'!I1820</f>
        <v>-4.9526332567583126E-2</v>
      </c>
      <c r="J317" s="8">
        <f>'Data-Resource'!K1820</f>
        <v>5702464</v>
      </c>
      <c r="K317" s="8">
        <f>'Data-Resource'!I2325</f>
        <v>-9.2640096820300871E-3</v>
      </c>
      <c r="L317" s="8">
        <f>'Data-Resource'!K2325</f>
        <v>11734663</v>
      </c>
      <c r="M317" s="8">
        <f>'Data-Resource'!I2830</f>
        <v>4.6195652173912957E-2</v>
      </c>
      <c r="N317" s="8">
        <f>'Data-Resource'!K2830</f>
        <v>11782270</v>
      </c>
      <c r="O317" s="8">
        <f>'Data-Resource'!I3335</f>
        <v>1.9448572610747731E-2</v>
      </c>
      <c r="P317" s="8">
        <f>'Data-Resource'!K3335</f>
        <v>1460918</v>
      </c>
      <c r="Q317" s="8">
        <f>'Data-Resource'!I3840</f>
        <v>-5.4926876705651689E-2</v>
      </c>
      <c r="R317" s="8">
        <f>'Data-Resource'!K3840</f>
        <v>6612181</v>
      </c>
      <c r="S317" s="8">
        <f>'Data-Resource'!I4345</f>
        <v>-6.2459072978304211E-3</v>
      </c>
      <c r="T317" s="8">
        <f>'Data-Resource'!K4345</f>
        <v>1822186</v>
      </c>
      <c r="U317" s="8">
        <f>'Data-Resource'!I4850</f>
        <v>1.3611615615561148E-2</v>
      </c>
      <c r="V317" s="8">
        <f>'Data-Resource'!K4850</f>
        <v>2165362</v>
      </c>
      <c r="W317" s="8">
        <f>'Data-Resource'!I5355</f>
        <v>7.7025777960356319E-3</v>
      </c>
      <c r="X317" s="8">
        <f>'Data-Resource'!K5355</f>
        <v>47425068</v>
      </c>
      <c r="Y317" s="8">
        <f>'Data-Resource'!I5860</f>
        <v>-2.9098931663484148E-3</v>
      </c>
      <c r="Z317" s="8">
        <f>'Data-Resource'!K5860</f>
        <v>14268687</v>
      </c>
      <c r="AA317" s="8">
        <f>'Data-Resource'!I6365</f>
        <v>-1.3345356176735823E-2</v>
      </c>
      <c r="AB317" s="8">
        <f>'Data-Resource'!K6365</f>
        <v>36811536</v>
      </c>
      <c r="AC317" s="8">
        <f>'Data-Resource'!I12425</f>
        <v>3.1614011035407973E-2</v>
      </c>
      <c r="AD317" s="8">
        <f>'Data-Resource'!K12425</f>
        <v>1654198</v>
      </c>
      <c r="AE317" s="8">
        <f>'Data-Resource'!I10910</f>
        <v>-3.4937568627450899E-2</v>
      </c>
      <c r="AF317" s="8">
        <f>'Data-Resource'!K10910</f>
        <v>841385</v>
      </c>
      <c r="AG317" s="8">
        <f>'Data-Resource'!I11415</f>
        <v>0.12010796491470907</v>
      </c>
      <c r="AH317" s="8">
        <f>'Data-Resource'!K11415</f>
        <v>1299560</v>
      </c>
      <c r="AI317" s="8">
        <f>'Data-Resource'!I8385</f>
        <v>0.15492950968723532</v>
      </c>
      <c r="AJ317" s="8">
        <f>'Data-Resource'!K8385</f>
        <v>2206124</v>
      </c>
      <c r="AK317" s="8">
        <f>'Data-Resource'!I8890</f>
        <v>-1.556773852292326E-2</v>
      </c>
      <c r="AL317" s="8">
        <f>'Data-Resource'!K8890</f>
        <v>557437</v>
      </c>
      <c r="AM317" s="8">
        <f>'Data-Resource'!I9395</f>
        <v>-3.4324241495556337E-2</v>
      </c>
      <c r="AN317" s="8">
        <f>'Data-Resource'!K9395</f>
        <v>20857238</v>
      </c>
      <c r="AO317" s="8">
        <f>'Data-Resource'!I9900</f>
        <v>3.243221621621608E-3</v>
      </c>
      <c r="AP317" s="8">
        <f>'Data-Resource'!K9900</f>
        <v>5148447</v>
      </c>
      <c r="AQ317" s="8">
        <f>'Data-Resource'!I10405</f>
        <v>4.3628588831883608E-3</v>
      </c>
      <c r="AR317" s="8">
        <f>'Data-Resource'!K10405</f>
        <v>1637714</v>
      </c>
    </row>
    <row r="318" spans="1:44" x14ac:dyDescent="0.3">
      <c r="A318" s="8" t="str">
        <f>'Data-Resource'!B306</f>
        <v>3-17-2020</v>
      </c>
      <c r="B318" s="8">
        <f>'Data-Resource'!I14951</f>
        <v>-2.2105519832169067E-2</v>
      </c>
      <c r="C318" s="8">
        <f>'Data-Resource'!I11921</f>
        <v>2.600736887733021E-3</v>
      </c>
      <c r="D318" s="8">
        <f>'Data-Resource'!K11921</f>
        <v>7541081</v>
      </c>
      <c r="E318" s="8">
        <f>'Data-Resource'!I811</f>
        <v>-4.3564820777177854E-2</v>
      </c>
      <c r="F318" s="8">
        <f>'Data-Resource'!K811</f>
        <v>2263460</v>
      </c>
      <c r="G318" s="8">
        <f>'Data-Resource'!I1316</f>
        <v>-0.11854439965896714</v>
      </c>
      <c r="H318" s="8">
        <f>'Data-Resource'!K1316</f>
        <v>302379</v>
      </c>
      <c r="I318" s="8">
        <f>'Data-Resource'!I1821</f>
        <v>-6.2491007901702991E-2</v>
      </c>
      <c r="J318" s="8">
        <f>'Data-Resource'!K1821</f>
        <v>3760697</v>
      </c>
      <c r="K318" s="8">
        <f>'Data-Resource'!I2326</f>
        <v>1.4634390243902964E-3</v>
      </c>
      <c r="L318" s="8">
        <f>'Data-Resource'!K2326</f>
        <v>7421592</v>
      </c>
      <c r="M318" s="8">
        <f>'Data-Resource'!I2831</f>
        <v>9.3812778196119603E-3</v>
      </c>
      <c r="N318" s="8">
        <f>'Data-Resource'!K2831</f>
        <v>6985039</v>
      </c>
      <c r="O318" s="8">
        <f>'Data-Resource'!I3336</f>
        <v>1.850969409717242E-2</v>
      </c>
      <c r="P318" s="8">
        <f>'Data-Resource'!K3336</f>
        <v>796115</v>
      </c>
      <c r="Q318" s="8">
        <f>'Data-Resource'!I3841</f>
        <v>-2.9927837977299962E-2</v>
      </c>
      <c r="R318" s="8">
        <f>'Data-Resource'!K3841</f>
        <v>3975016</v>
      </c>
      <c r="S318" s="8">
        <f>'Data-Resource'!I4346</f>
        <v>-3.4378929568740932E-2</v>
      </c>
      <c r="T318" s="8">
        <f>'Data-Resource'!K4346</f>
        <v>1490761</v>
      </c>
      <c r="U318" s="8">
        <f>'Data-Resource'!I4851</f>
        <v>-4.543466261515066E-2</v>
      </c>
      <c r="V318" s="8">
        <f>'Data-Resource'!K4851</f>
        <v>1425883</v>
      </c>
      <c r="W318" s="8">
        <f>'Data-Resource'!I5356</f>
        <v>0</v>
      </c>
      <c r="X318" s="8">
        <f>'Data-Resource'!K5356</f>
        <v>42324376</v>
      </c>
      <c r="Y318" s="8">
        <f>'Data-Resource'!I5861</f>
        <v>-2.2144567732188029E-2</v>
      </c>
      <c r="Z318" s="8">
        <f>'Data-Resource'!K5861</f>
        <v>8657520</v>
      </c>
      <c r="AA318" s="8">
        <f>'Data-Resource'!I6366</f>
        <v>1.0063559322033967E-2</v>
      </c>
      <c r="AB318" s="8">
        <f>'Data-Resource'!K6366</f>
        <v>28947423</v>
      </c>
      <c r="AC318" s="8">
        <f>'Data-Resource'!I12426</f>
        <v>-4.8437812499999124E-3</v>
      </c>
      <c r="AD318" s="8">
        <f>'Data-Resource'!K12426</f>
        <v>869869</v>
      </c>
      <c r="AE318" s="8">
        <f>'Data-Resource'!I10911</f>
        <v>-8.8319049358363821E-2</v>
      </c>
      <c r="AF318" s="8">
        <f>'Data-Resource'!K10911</f>
        <v>612935</v>
      </c>
      <c r="AG318" s="8">
        <f>'Data-Resource'!I11416</f>
        <v>-5.1909834513414937E-2</v>
      </c>
      <c r="AH318" s="8">
        <f>'Data-Resource'!K11416</f>
        <v>1011321</v>
      </c>
      <c r="AI318" s="8">
        <f>'Data-Resource'!I8386</f>
        <v>-1.004016064257185E-3</v>
      </c>
      <c r="AJ318" s="8">
        <f>'Data-Resource'!K8386</f>
        <v>1927145</v>
      </c>
      <c r="AK318" s="8">
        <f>'Data-Resource'!I8891</f>
        <v>5.4347643942976639E-3</v>
      </c>
      <c r="AL318" s="8">
        <f>'Data-Resource'!K8891</f>
        <v>521791</v>
      </c>
      <c r="AM318" s="8">
        <f>'Data-Resource'!I9396</f>
        <v>-5.4518297236743868E-2</v>
      </c>
      <c r="AN318" s="8">
        <f>'Data-Resource'!K9396</f>
        <v>11141209</v>
      </c>
      <c r="AO318" s="8">
        <f>'Data-Resource'!I9901</f>
        <v>-1.7333373333333402E-2</v>
      </c>
      <c r="AP318" s="8">
        <f>'Data-Resource'!K9901</f>
        <v>2957865</v>
      </c>
      <c r="AQ318" s="8">
        <f>'Data-Resource'!I10406</f>
        <v>-3.1194689575338861E-2</v>
      </c>
      <c r="AR318" s="8">
        <f>'Data-Resource'!K10406</f>
        <v>976021</v>
      </c>
    </row>
    <row r="319" spans="1:44" x14ac:dyDescent="0.3">
      <c r="A319" s="8" t="str">
        <f>'Data-Resource'!B307</f>
        <v>3-18-2020</v>
      </c>
      <c r="B319" s="8">
        <f>'Data-Resource'!I14952</f>
        <v>-1.9927166061000912E-2</v>
      </c>
      <c r="C319" s="8">
        <f>'Data-Resource'!I11922</f>
        <v>-1.4595311163409473E-2</v>
      </c>
      <c r="D319" s="8">
        <f>'Data-Resource'!K11922</f>
        <v>7986236</v>
      </c>
      <c r="E319" s="8">
        <f>'Data-Resource'!I812</f>
        <v>-6.3102632768249449E-3</v>
      </c>
      <c r="F319" s="8">
        <f>'Data-Resource'!K812</f>
        <v>2139454</v>
      </c>
      <c r="G319" s="8">
        <f>'Data-Resource'!I1317</f>
        <v>-0.14532867033440605</v>
      </c>
      <c r="H319" s="8">
        <f>'Data-Resource'!K1317</f>
        <v>711077</v>
      </c>
      <c r="I319" s="8">
        <f>'Data-Resource'!I1822</f>
        <v>-4.8000000000000077E-2</v>
      </c>
      <c r="J319" s="8">
        <f>'Data-Resource'!K1822</f>
        <v>3811950</v>
      </c>
      <c r="K319" s="8">
        <f>'Data-Resource'!I2327</f>
        <v>1.7848036260884677E-3</v>
      </c>
      <c r="L319" s="8">
        <f>'Data-Resource'!K2327</f>
        <v>7583758</v>
      </c>
      <c r="M319" s="8">
        <f>'Data-Resource'!I2832</f>
        <v>-9.2688158448777803E-3</v>
      </c>
      <c r="N319" s="8">
        <f>'Data-Resource'!K2832</f>
        <v>8440189</v>
      </c>
      <c r="O319" s="8">
        <f>'Data-Resource'!I3337</f>
        <v>9.3179660100620218E-2</v>
      </c>
      <c r="P319" s="8">
        <f>'Data-Resource'!K3337</f>
        <v>810149</v>
      </c>
      <c r="Q319" s="8">
        <f>'Data-Resource'!I3842</f>
        <v>4.1051958488876163E-3</v>
      </c>
      <c r="R319" s="8">
        <f>'Data-Resource'!K3842</f>
        <v>4654563</v>
      </c>
      <c r="S319" s="8">
        <f>'Data-Resource'!I4347</f>
        <v>-1.5130417391304362E-2</v>
      </c>
      <c r="T319" s="8">
        <f>'Data-Resource'!K4347</f>
        <v>1118148</v>
      </c>
      <c r="U319" s="8">
        <f>'Data-Resource'!I4852</f>
        <v>-5.9962048198063694E-2</v>
      </c>
      <c r="V319" s="8">
        <f>'Data-Resource'!K4852</f>
        <v>2073263</v>
      </c>
      <c r="W319" s="8">
        <f>'Data-Resource'!I5357</f>
        <v>3.9191919191919167E-2</v>
      </c>
      <c r="X319" s="8">
        <f>'Data-Resource'!K5357</f>
        <v>29937096</v>
      </c>
      <c r="Y319" s="8">
        <f>'Data-Resource'!I5862</f>
        <v>-5.3220961347869182E-2</v>
      </c>
      <c r="Z319" s="8">
        <f>'Data-Resource'!K5862</f>
        <v>9351971</v>
      </c>
      <c r="AA319" s="8">
        <f>'Data-Resource'!I6367</f>
        <v>-2.4144144144144026E-2</v>
      </c>
      <c r="AB319" s="8">
        <f>'Data-Resource'!K6367</f>
        <v>31849359</v>
      </c>
      <c r="AC319" s="8">
        <f>'Data-Resource'!I12427</f>
        <v>1.8225838709677356E-2</v>
      </c>
      <c r="AD319" s="8">
        <f>'Data-Resource'!K12427</f>
        <v>911483</v>
      </c>
      <c r="AE319" s="8">
        <f>'Data-Resource'!I10912</f>
        <v>-6.8933821628662717E-3</v>
      </c>
      <c r="AF319" s="8">
        <f>'Data-Resource'!K10912</f>
        <v>1055767</v>
      </c>
      <c r="AG319" s="8">
        <f>'Data-Resource'!I11417</f>
        <v>-0.10340427659574468</v>
      </c>
      <c r="AH319" s="8">
        <f>'Data-Resource'!K11417</f>
        <v>895506</v>
      </c>
      <c r="AI319" s="8">
        <f>'Data-Resource'!I8387</f>
        <v>0.13179080139792754</v>
      </c>
      <c r="AJ319" s="8">
        <f>'Data-Resource'!K8387</f>
        <v>2273161</v>
      </c>
      <c r="AK319" s="8">
        <f>'Data-Resource'!I8892</f>
        <v>3.1746051012998211E-2</v>
      </c>
      <c r="AL319" s="8">
        <f>'Data-Resource'!K8892</f>
        <v>428761</v>
      </c>
      <c r="AM319" s="8">
        <f>'Data-Resource'!I9397</f>
        <v>-0.11926756845925439</v>
      </c>
      <c r="AN319" s="8">
        <f>'Data-Resource'!K9397</f>
        <v>15177421</v>
      </c>
      <c r="AO319" s="8">
        <f>'Data-Resource'!I9902</f>
        <v>1.8948830077275634E-2</v>
      </c>
      <c r="AP319" s="8">
        <f>'Data-Resource'!K9902</f>
        <v>2973573</v>
      </c>
      <c r="AQ319" s="8">
        <f>'Data-Resource'!I10407</f>
        <v>-4.1519191336626453E-2</v>
      </c>
      <c r="AR319" s="8">
        <f>'Data-Resource'!K10407</f>
        <v>1195845</v>
      </c>
    </row>
    <row r="320" spans="1:44" x14ac:dyDescent="0.3">
      <c r="A320" s="8" t="str">
        <f>'Data-Resource'!B308</f>
        <v>3-19-2020</v>
      </c>
      <c r="B320" s="8">
        <f>'Data-Resource'!I14953</f>
        <v>1.3475760446215793E-2</v>
      </c>
      <c r="C320" s="8">
        <f>'Data-Resource'!I11923</f>
        <v>-2.2666666666666762E-2</v>
      </c>
      <c r="D320" s="8">
        <f>'Data-Resource'!K11923</f>
        <v>6454444</v>
      </c>
      <c r="E320" s="8">
        <f>'Data-Resource'!I813</f>
        <v>5.3044706159735916E-2</v>
      </c>
      <c r="F320" s="8">
        <f>'Data-Resource'!K813</f>
        <v>1816061</v>
      </c>
      <c r="G320" s="8">
        <f>'Data-Resource'!I1318</f>
        <v>6.0659600719662379E-2</v>
      </c>
      <c r="H320" s="8">
        <f>'Data-Resource'!K1318</f>
        <v>791962</v>
      </c>
      <c r="I320" s="8">
        <f>'Data-Resource'!I1823</f>
        <v>2.398524025470038E-2</v>
      </c>
      <c r="J320" s="8">
        <f>'Data-Resource'!K1823</f>
        <v>3487230</v>
      </c>
      <c r="K320" s="8">
        <f>'Data-Resource'!I2328</f>
        <v>2.6685444330950051E-2</v>
      </c>
      <c r="L320" s="8">
        <f>'Data-Resource'!K2328</f>
        <v>7293491</v>
      </c>
      <c r="M320" s="8">
        <f>'Data-Resource'!I2833</f>
        <v>3.3506181877465194E-2</v>
      </c>
      <c r="N320" s="8">
        <f>'Data-Resource'!K2833</f>
        <v>8126160</v>
      </c>
      <c r="O320" s="8">
        <f>'Data-Resource'!I3338</f>
        <v>-3.5283982737564196E-2</v>
      </c>
      <c r="P320" s="8">
        <f>'Data-Resource'!K3338</f>
        <v>767279</v>
      </c>
      <c r="Q320" s="8">
        <f>'Data-Resource'!I3843</f>
        <v>-3.2871058882153574E-2</v>
      </c>
      <c r="R320" s="8">
        <f>'Data-Resource'!K3843</f>
        <v>4697097</v>
      </c>
      <c r="S320" s="8">
        <f>'Data-Resource'!I4348</f>
        <v>-4.1946884955752307E-2</v>
      </c>
      <c r="T320" s="8">
        <f>'Data-Resource'!K4348</f>
        <v>1233149</v>
      </c>
      <c r="U320" s="8">
        <f>'Data-Resource'!I4853</f>
        <v>1.7774613019188396E-2</v>
      </c>
      <c r="V320" s="8">
        <f>'Data-Resource'!K4853</f>
        <v>1476551</v>
      </c>
      <c r="W320" s="8">
        <f>'Data-Resource'!I5358</f>
        <v>6.3982886036561576E-2</v>
      </c>
      <c r="X320" s="8">
        <f>'Data-Resource'!K5358</f>
        <v>27611121</v>
      </c>
      <c r="Y320" s="8">
        <f>'Data-Resource'!I5863</f>
        <v>8.6401089081295596E-2</v>
      </c>
      <c r="Z320" s="8">
        <f>'Data-Resource'!K5863</f>
        <v>9051669</v>
      </c>
      <c r="AA320" s="8">
        <f>'Data-Resource'!I6368</f>
        <v>5.3313857951433272E-2</v>
      </c>
      <c r="AB320" s="8">
        <f>'Data-Resource'!K6368</f>
        <v>31606779</v>
      </c>
      <c r="AC320" s="8">
        <f>'Data-Resource'!I12428</f>
        <v>9.2443603091970417E-2</v>
      </c>
      <c r="AD320" s="8">
        <f>'Data-Resource'!K12428</f>
        <v>1208068</v>
      </c>
      <c r="AE320" s="8">
        <f>'Data-Resource'!I10913</f>
        <v>0.15609084268895354</v>
      </c>
      <c r="AF320" s="8">
        <f>'Data-Resource'!K10913</f>
        <v>757977</v>
      </c>
      <c r="AG320" s="8">
        <f>'Data-Resource'!I11418</f>
        <v>7.6237570483288539E-2</v>
      </c>
      <c r="AH320" s="8">
        <f>'Data-Resource'!K11418</f>
        <v>784434</v>
      </c>
      <c r="AI320" s="8">
        <f>'Data-Resource'!I8388</f>
        <v>-6.4794816414686218E-3</v>
      </c>
      <c r="AJ320" s="8">
        <f>'Data-Resource'!K8388</f>
        <v>1088105</v>
      </c>
      <c r="AK320" s="8">
        <f>'Data-Resource'!I8893</f>
        <v>1.9891546471818303E-2</v>
      </c>
      <c r="AL320" s="8">
        <f>'Data-Resource'!K8893</f>
        <v>441311</v>
      </c>
      <c r="AM320" s="8">
        <f>'Data-Resource'!I9398</f>
        <v>5.0365100168507856E-2</v>
      </c>
      <c r="AN320" s="8">
        <f>'Data-Resource'!K9398</f>
        <v>15750367</v>
      </c>
      <c r="AO320" s="8">
        <f>'Data-Resource'!I9903</f>
        <v>-3.5016105706943228E-4</v>
      </c>
      <c r="AP320" s="8">
        <f>'Data-Resource'!K9903</f>
        <v>2699319</v>
      </c>
      <c r="AQ320" s="8">
        <f>'Data-Resource'!I10408</f>
        <v>3.087944702173229E-2</v>
      </c>
      <c r="AR320" s="8">
        <f>'Data-Resource'!K10408</f>
        <v>1181555</v>
      </c>
    </row>
    <row r="321" spans="1:44" x14ac:dyDescent="0.3">
      <c r="A321" s="8" t="str">
        <f>'Data-Resource'!B309</f>
        <v>3-20-2020</v>
      </c>
      <c r="B321" s="8">
        <f>'Data-Resource'!I14954</f>
        <v>-1.6688530585341227E-2</v>
      </c>
      <c r="C321" s="8">
        <f>'Data-Resource'!I11924</f>
        <v>-4.9130391304347966E-2</v>
      </c>
      <c r="D321" s="8">
        <f>'Data-Resource'!K11924</f>
        <v>9032993</v>
      </c>
      <c r="E321" s="8">
        <f>'Data-Resource'!I814</f>
        <v>2.6149421984498548E-2</v>
      </c>
      <c r="F321" s="8">
        <f>'Data-Resource'!K814</f>
        <v>2781574</v>
      </c>
      <c r="G321" s="8">
        <f>'Data-Resource'!I1319</f>
        <v>1.8589726968277875E-2</v>
      </c>
      <c r="H321" s="8">
        <f>'Data-Resource'!K1319</f>
        <v>1649595</v>
      </c>
      <c r="I321" s="8">
        <f>'Data-Resource'!I1824</f>
        <v>3.1226089660918842E-2</v>
      </c>
      <c r="J321" s="8">
        <f>'Data-Resource'!K1824</f>
        <v>6522618</v>
      </c>
      <c r="K321" s="8">
        <f>'Data-Resource'!I2329</f>
        <v>-3.1342845478198024E-2</v>
      </c>
      <c r="L321" s="8">
        <f>'Data-Resource'!K2329</f>
        <v>11328464</v>
      </c>
      <c r="M321" s="8">
        <f>'Data-Resource'!I2834</f>
        <v>-3.2631839493496018E-2</v>
      </c>
      <c r="N321" s="8">
        <f>'Data-Resource'!K2834</f>
        <v>11885251</v>
      </c>
      <c r="O321" s="8">
        <f>'Data-Resource'!I3339</f>
        <v>-3.5698924731182725E-2</v>
      </c>
      <c r="P321" s="8">
        <f>'Data-Resource'!K3339</f>
        <v>1001145</v>
      </c>
      <c r="Q321" s="8">
        <f>'Data-Resource'!I3844</f>
        <v>5.7380166134185319E-2</v>
      </c>
      <c r="R321" s="8">
        <f>'Data-Resource'!K3844</f>
        <v>6491031</v>
      </c>
      <c r="S321" s="8">
        <f>'Data-Resource'!I4349</f>
        <v>1.1640211434916843E-2</v>
      </c>
      <c r="T321" s="8">
        <f>'Data-Resource'!K4349</f>
        <v>1856029</v>
      </c>
      <c r="U321" s="8">
        <f>'Data-Resource'!I4854</f>
        <v>-7.0804570114942511E-2</v>
      </c>
      <c r="V321" s="8">
        <f>'Data-Resource'!K4854</f>
        <v>1915356</v>
      </c>
      <c r="W321" s="8">
        <f>'Data-Resource'!I5359</f>
        <v>-5.2315608919382493E-2</v>
      </c>
      <c r="X321" s="8">
        <f>'Data-Resource'!K5359</f>
        <v>38212001</v>
      </c>
      <c r="Y321" s="8">
        <f>'Data-Resource'!I5864</f>
        <v>-5.1088290900880115E-2</v>
      </c>
      <c r="Z321" s="8">
        <f>'Data-Resource'!K5864</f>
        <v>13260518</v>
      </c>
      <c r="AA321" s="8">
        <f>'Data-Resource'!I6369</f>
        <v>2.3221098026205882E-3</v>
      </c>
      <c r="AB321" s="8">
        <f>'Data-Resource'!K6369</f>
        <v>45811631</v>
      </c>
      <c r="AC321" s="8">
        <f>'Data-Resource'!I12429</f>
        <v>-5.7399747861701371E-2</v>
      </c>
      <c r="AD321" s="8">
        <f>'Data-Resource'!K12429</f>
        <v>1579687</v>
      </c>
      <c r="AE321" s="8">
        <f>'Data-Resource'!I10914</f>
        <v>-1.1278195488721835E-2</v>
      </c>
      <c r="AF321" s="8">
        <f>'Data-Resource'!K10914</f>
        <v>846571</v>
      </c>
      <c r="AG321" s="8">
        <f>'Data-Resource'!I11419</f>
        <v>2.3144148976946475E-2</v>
      </c>
      <c r="AH321" s="8">
        <f>'Data-Resource'!K11419</f>
        <v>830026</v>
      </c>
      <c r="AI321" s="8">
        <f>'Data-Resource'!I8389</f>
        <v>-2.0789605854037532E-3</v>
      </c>
      <c r="AJ321" s="8">
        <f>'Data-Resource'!K8389</f>
        <v>2745163</v>
      </c>
      <c r="AK321" s="8">
        <f>'Data-Resource'!I8894</f>
        <v>-3.5863252112372852E-2</v>
      </c>
      <c r="AL321" s="8">
        <f>'Data-Resource'!K8894</f>
        <v>522121</v>
      </c>
      <c r="AM321" s="8">
        <f>'Data-Resource'!I9399</f>
        <v>-2.6637258228707095E-2</v>
      </c>
      <c r="AN321" s="8">
        <f>'Data-Resource'!K9399</f>
        <v>19027002</v>
      </c>
      <c r="AO321" s="8">
        <f>'Data-Resource'!I9904</f>
        <v>-2.2117983018458166E-2</v>
      </c>
      <c r="AP321" s="8">
        <f>'Data-Resource'!K9904</f>
        <v>4088880</v>
      </c>
      <c r="AQ321" s="8">
        <f>'Data-Resource'!I10409</f>
        <v>-2.9779517056847608E-2</v>
      </c>
      <c r="AR321" s="8">
        <f>'Data-Resource'!K10409</f>
        <v>1628418</v>
      </c>
    </row>
    <row r="322" spans="1:44" x14ac:dyDescent="0.3">
      <c r="A322" s="8" t="str">
        <f>'Data-Resource'!B310</f>
        <v>3-23-2020</v>
      </c>
      <c r="B322" s="8">
        <f>'Data-Resource'!I14955</f>
        <v>2.3993954208479509E-2</v>
      </c>
      <c r="C322" s="8">
        <f>'Data-Resource'!I11925</f>
        <v>1.4492704613878967E-2</v>
      </c>
      <c r="D322" s="8">
        <f>'Data-Resource'!K11925</f>
        <v>6040650</v>
      </c>
      <c r="E322" s="8">
        <f>'Data-Resource'!I815</f>
        <v>-1.1709345910192293E-2</v>
      </c>
      <c r="F322" s="8">
        <f>'Data-Resource'!K815</f>
        <v>1813196</v>
      </c>
      <c r="G322" s="8">
        <f>'Data-Resource'!I1320</f>
        <v>-5.4526766117969805E-2</v>
      </c>
      <c r="H322" s="8">
        <f>'Data-Resource'!K1320</f>
        <v>719024</v>
      </c>
      <c r="I322" s="8">
        <f>'Data-Resource'!I1825</f>
        <v>2.2508608274095069E-2</v>
      </c>
      <c r="J322" s="8">
        <f>'Data-Resource'!K1825</f>
        <v>4078514</v>
      </c>
      <c r="K322" s="8">
        <f>'Data-Resource'!I2330</f>
        <v>1.6282000000000046E-2</v>
      </c>
      <c r="L322" s="8">
        <f>'Data-Resource'!K2330</f>
        <v>8654225</v>
      </c>
      <c r="M322" s="8">
        <f>'Data-Resource'!I2835</f>
        <v>-1.2473971412639107E-2</v>
      </c>
      <c r="N322" s="8">
        <f>'Data-Resource'!K2835</f>
        <v>7078659</v>
      </c>
      <c r="O322" s="8">
        <f>'Data-Resource'!I3340</f>
        <v>1.9671430679736736E-2</v>
      </c>
      <c r="P322" s="8">
        <f>'Data-Resource'!K3340</f>
        <v>748873</v>
      </c>
      <c r="Q322" s="8">
        <f>'Data-Resource'!I3845</f>
        <v>8.8719389386074567E-3</v>
      </c>
      <c r="R322" s="8">
        <f>'Data-Resource'!K3845</f>
        <v>4318784</v>
      </c>
      <c r="S322" s="8">
        <f>'Data-Resource'!I4350</f>
        <v>6.3302770642201855E-2</v>
      </c>
      <c r="T322" s="8">
        <f>'Data-Resource'!K4350</f>
        <v>1230290</v>
      </c>
      <c r="U322" s="8">
        <f>'Data-Resource'!I4855</f>
        <v>7.1502611398963772E-2</v>
      </c>
      <c r="V322" s="8">
        <f>'Data-Resource'!K4855</f>
        <v>1409794</v>
      </c>
      <c r="W322" s="8">
        <f>'Data-Resource'!I5360</f>
        <v>3.9811320754717099E-2</v>
      </c>
      <c r="X322" s="8">
        <f>'Data-Resource'!K5360</f>
        <v>28675787</v>
      </c>
      <c r="Y322" s="8">
        <f>'Data-Resource'!I5865</f>
        <v>5.7750050000000004E-2</v>
      </c>
      <c r="Z322" s="8">
        <f>'Data-Resource'!K5865</f>
        <v>7189451</v>
      </c>
      <c r="AA322" s="8">
        <f>'Data-Resource'!I6370</f>
        <v>-2.2347321733196882E-2</v>
      </c>
      <c r="AB322" s="8">
        <f>'Data-Resource'!K6370</f>
        <v>26546345</v>
      </c>
      <c r="AC322" s="8">
        <f>'Data-Resource'!I12430</f>
        <v>3.6748223691262002E-2</v>
      </c>
      <c r="AD322" s="8">
        <f>'Data-Resource'!K12430</f>
        <v>969407</v>
      </c>
      <c r="AE322" s="8">
        <f>'Data-Resource'!I10915</f>
        <v>-0.10369776360614524</v>
      </c>
      <c r="AF322" s="8">
        <f>'Data-Resource'!K10915</f>
        <v>793308</v>
      </c>
      <c r="AG322" s="8">
        <f>'Data-Resource'!I11420</f>
        <v>-1.1596788581623644E-2</v>
      </c>
      <c r="AH322" s="8">
        <f>'Data-Resource'!K11420</f>
        <v>746098</v>
      </c>
      <c r="AI322" s="8">
        <f>'Data-Resource'!I8390</f>
        <v>4.7619006211180176E-2</v>
      </c>
      <c r="AJ322" s="8">
        <f>'Data-Resource'!K8390</f>
        <v>1679242</v>
      </c>
      <c r="AK322" s="8">
        <f>'Data-Resource'!I8895</f>
        <v>9.0661828903122656E-3</v>
      </c>
      <c r="AL322" s="8">
        <f>'Data-Resource'!K8895</f>
        <v>361367</v>
      </c>
      <c r="AM322" s="8">
        <f>'Data-Resource'!I9400</f>
        <v>6.7187790805881178E-2</v>
      </c>
      <c r="AN322" s="8">
        <f>'Data-Resource'!K9400</f>
        <v>15724996</v>
      </c>
      <c r="AO322" s="8">
        <f>'Data-Resource'!I9905</f>
        <v>2.0087656103184443E-2</v>
      </c>
      <c r="AP322" s="8">
        <f>'Data-Resource'!K9905</f>
        <v>2613369</v>
      </c>
      <c r="AQ322" s="8">
        <f>'Data-Resource'!I10410</f>
        <v>3.7652737005400734E-2</v>
      </c>
      <c r="AR322" s="8">
        <f>'Data-Resource'!K10410</f>
        <v>1047070</v>
      </c>
    </row>
    <row r="323" spans="1:44" x14ac:dyDescent="0.3">
      <c r="A323" s="8" t="str">
        <f>'Data-Resource'!B311</f>
        <v>3-24-2020</v>
      </c>
      <c r="B323" s="8">
        <f>'Data-Resource'!I14956</f>
        <v>4.961131656068743E-2</v>
      </c>
      <c r="C323" s="8">
        <f>'Data-Resource'!I11926</f>
        <v>3.8160919540229793E-2</v>
      </c>
      <c r="D323" s="8">
        <f>'Data-Resource'!K11926</f>
        <v>4765602</v>
      </c>
      <c r="E323" s="8">
        <f>'Data-Resource'!I816</f>
        <v>2.6811092278356263E-2</v>
      </c>
      <c r="F323" s="8">
        <f>'Data-Resource'!K816</f>
        <v>1834349</v>
      </c>
      <c r="G323" s="8">
        <f>'Data-Resource'!I1321</f>
        <v>-7.0619619076955062E-2</v>
      </c>
      <c r="H323" s="8">
        <f>'Data-Resource'!K1321</f>
        <v>979522</v>
      </c>
      <c r="I323" s="8">
        <f>'Data-Resource'!I1826</f>
        <v>7.5881486405892332E-2</v>
      </c>
      <c r="J323" s="8">
        <f>'Data-Resource'!K1826</f>
        <v>4074319</v>
      </c>
      <c r="K323" s="8">
        <f>'Data-Resource'!I2331</f>
        <v>5.0210210210210354E-2</v>
      </c>
      <c r="L323" s="8">
        <f>'Data-Resource'!K2331</f>
        <v>9439100</v>
      </c>
      <c r="M323" s="8">
        <f>'Data-Resource'!I2836</f>
        <v>3.3000039999999994E-2</v>
      </c>
      <c r="N323" s="8">
        <f>'Data-Resource'!K2836</f>
        <v>7920997</v>
      </c>
      <c r="O323" s="8">
        <f>'Data-Resource'!I3341</f>
        <v>5.2877162393151357E-2</v>
      </c>
      <c r="P323" s="8">
        <f>'Data-Resource'!K3341</f>
        <v>788042</v>
      </c>
      <c r="Q323" s="8">
        <f>'Data-Resource'!I3846</f>
        <v>8.4761928571428558E-2</v>
      </c>
      <c r="R323" s="8">
        <f>'Data-Resource'!K3846</f>
        <v>4628692</v>
      </c>
      <c r="S323" s="8">
        <f>'Data-Resource'!I4351</f>
        <v>7.5678293559986828E-2</v>
      </c>
      <c r="T323" s="8">
        <f>'Data-Resource'!K4351</f>
        <v>1267478</v>
      </c>
      <c r="U323" s="8">
        <f>'Data-Resource'!I4856</f>
        <v>6.1733952578593605E-2</v>
      </c>
      <c r="V323" s="8">
        <f>'Data-Resource'!K4856</f>
        <v>1835638</v>
      </c>
      <c r="W323" s="8">
        <f>'Data-Resource'!I5361</f>
        <v>5.8109724833361819E-2</v>
      </c>
      <c r="X323" s="8">
        <f>'Data-Resource'!K5361</f>
        <v>27953008</v>
      </c>
      <c r="Y323" s="8">
        <f>'Data-Resource'!I5866</f>
        <v>5.064703257474356E-2</v>
      </c>
      <c r="Z323" s="8">
        <f>'Data-Resource'!K5866</f>
        <v>9545384</v>
      </c>
      <c r="AA323" s="8">
        <f>'Data-Resource'!I6371</f>
        <v>1.6728624535316053E-2</v>
      </c>
      <c r="AB323" s="8">
        <f>'Data-Resource'!K6371</f>
        <v>24593524</v>
      </c>
      <c r="AC323" s="8">
        <f>'Data-Resource'!I12431</f>
        <v>6.2499444444443801E-3</v>
      </c>
      <c r="AD323" s="8">
        <f>'Data-Resource'!K12431</f>
        <v>796279</v>
      </c>
      <c r="AE323" s="8">
        <f>'Data-Resource'!I10916</f>
        <v>-2.1061500111074186E-3</v>
      </c>
      <c r="AF323" s="8">
        <f>'Data-Resource'!K10916</f>
        <v>890138</v>
      </c>
      <c r="AG323" s="8">
        <f>'Data-Resource'!I11421</f>
        <v>2.0517028292284446E-2</v>
      </c>
      <c r="AH323" s="8">
        <f>'Data-Resource'!K11421</f>
        <v>587339</v>
      </c>
      <c r="AI323" s="8">
        <f>'Data-Resource'!I8391</f>
        <v>-2.7624309392265196E-2</v>
      </c>
      <c r="AJ323" s="8">
        <f>'Data-Resource'!K8391</f>
        <v>1144690</v>
      </c>
      <c r="AK323" s="8">
        <f>'Data-Resource'!I8896</f>
        <v>0.11272421200212161</v>
      </c>
      <c r="AL323" s="8">
        <f>'Data-Resource'!K8896</f>
        <v>405333</v>
      </c>
      <c r="AM323" s="8">
        <f>'Data-Resource'!I9401</f>
        <v>7.5547332716620307E-3</v>
      </c>
      <c r="AN323" s="8">
        <f>'Data-Resource'!K9401</f>
        <v>20113081</v>
      </c>
      <c r="AO323" s="8">
        <f>'Data-Resource'!I9906</f>
        <v>5.6790991041710315E-2</v>
      </c>
      <c r="AP323" s="8">
        <f>'Data-Resource'!K9906</f>
        <v>2458729</v>
      </c>
      <c r="AQ323" s="8">
        <f>'Data-Resource'!I10411</f>
        <v>9.4765795292934916E-3</v>
      </c>
      <c r="AR323" s="8">
        <f>'Data-Resource'!K10411</f>
        <v>972326</v>
      </c>
    </row>
    <row r="324" spans="1:44" x14ac:dyDescent="0.3">
      <c r="A324" s="8" t="str">
        <f>'Data-Resource'!B312</f>
        <v>3-25-2020</v>
      </c>
      <c r="B324" s="8">
        <f>'Data-Resource'!I14957</f>
        <v>-1.1325338870487077E-2</v>
      </c>
      <c r="C324" s="8">
        <f>'Data-Resource'!I11927</f>
        <v>3.414425949637279E-3</v>
      </c>
      <c r="D324" s="8">
        <f>'Data-Resource'!K11927</f>
        <v>5955891</v>
      </c>
      <c r="E324" s="8">
        <f>'Data-Resource'!I817</f>
        <v>2.9770649968881891E-2</v>
      </c>
      <c r="F324" s="8">
        <f>'Data-Resource'!K817</f>
        <v>2194130</v>
      </c>
      <c r="G324" s="8">
        <f>'Data-Resource'!I1322</f>
        <v>-7.9260071346432086E-3</v>
      </c>
      <c r="H324" s="8">
        <f>'Data-Resource'!K1322</f>
        <v>1172370</v>
      </c>
      <c r="I324" s="8">
        <f>'Data-Resource'!I1827</f>
        <v>-1.7772189904151848E-2</v>
      </c>
      <c r="J324" s="8">
        <f>'Data-Resource'!K1827</f>
        <v>3528154</v>
      </c>
      <c r="K324" s="8">
        <f>'Data-Resource'!I2332</f>
        <v>-4.8211466261340465E-2</v>
      </c>
      <c r="L324" s="8">
        <f>'Data-Resource'!K2332</f>
        <v>10314622</v>
      </c>
      <c r="M324" s="8">
        <f>'Data-Resource'!I2837</f>
        <v>-2.3242612367445691E-2</v>
      </c>
      <c r="N324" s="8">
        <f>'Data-Resource'!K2837</f>
        <v>6983305</v>
      </c>
      <c r="O324" s="8">
        <f>'Data-Resource'!I3342</f>
        <v>-8.2935414502751034E-3</v>
      </c>
      <c r="P324" s="8">
        <f>'Data-Resource'!K3342</f>
        <v>820305</v>
      </c>
      <c r="Q324" s="8">
        <f>'Data-Resource'!I3847</f>
        <v>-1.5167494940646958E-2</v>
      </c>
      <c r="R324" s="8">
        <f>'Data-Resource'!K3847</f>
        <v>3669902</v>
      </c>
      <c r="S324" s="8">
        <f>'Data-Resource'!I4352</f>
        <v>-3.2900518056254609E-2</v>
      </c>
      <c r="T324" s="8">
        <f>'Data-Resource'!K4352</f>
        <v>937878</v>
      </c>
      <c r="U324" s="8">
        <f>'Data-Resource'!I4857</f>
        <v>-1.3945898048467723E-2</v>
      </c>
      <c r="V324" s="8">
        <f>'Data-Resource'!K4857</f>
        <v>1448365</v>
      </c>
      <c r="W324" s="8">
        <f>'Data-Resource'!I5362</f>
        <v>-2.4810048069468823E-3</v>
      </c>
      <c r="X324" s="8">
        <f>'Data-Resource'!K5362</f>
        <v>29559951</v>
      </c>
      <c r="Y324" s="8">
        <f>'Data-Resource'!I5867</f>
        <v>-2.6250985490196482E-2</v>
      </c>
      <c r="Z324" s="8">
        <f>'Data-Resource'!K5867</f>
        <v>7822347</v>
      </c>
      <c r="AA324" s="8">
        <f>'Data-Resource'!I6372</f>
        <v>-2.6153346328784841E-2</v>
      </c>
      <c r="AB324" s="8">
        <f>'Data-Resource'!K6372</f>
        <v>25924784</v>
      </c>
      <c r="AC324" s="8">
        <f>'Data-Resource'!I12432</f>
        <v>-6.9729974472658926E-2</v>
      </c>
      <c r="AD324" s="8">
        <f>'Data-Resource'!K12432</f>
        <v>976156</v>
      </c>
      <c r="AE324" s="8">
        <f>'Data-Resource'!I10917</f>
        <v>8.4473047036048646E-2</v>
      </c>
      <c r="AF324" s="8">
        <f>'Data-Resource'!K10917</f>
        <v>873621</v>
      </c>
      <c r="AG324" s="8">
        <f>'Data-Resource'!I11422</f>
        <v>6.4150981132075416E-2</v>
      </c>
      <c r="AH324" s="8">
        <f>'Data-Resource'!K11422</f>
        <v>954667</v>
      </c>
      <c r="AI324" s="8">
        <f>'Data-Resource'!I8392</f>
        <v>-5.9782572463768155E-2</v>
      </c>
      <c r="AJ324" s="8">
        <f>'Data-Resource'!K8392</f>
        <v>1214768</v>
      </c>
      <c r="AK324" s="8">
        <f>'Data-Resource'!I8897</f>
        <v>7.3199850371893633E-4</v>
      </c>
      <c r="AL324" s="8">
        <f>'Data-Resource'!K8897</f>
        <v>380961</v>
      </c>
      <c r="AM324" s="8">
        <f>'Data-Resource'!I9402</f>
        <v>2.5799054034684717E-3</v>
      </c>
      <c r="AN324" s="8">
        <f>'Data-Resource'!K9402</f>
        <v>17500420</v>
      </c>
      <c r="AO324" s="8">
        <f>'Data-Resource'!I9907</f>
        <v>3.2023060908780283E-4</v>
      </c>
      <c r="AP324" s="8">
        <f>'Data-Resource'!K9907</f>
        <v>2171403</v>
      </c>
      <c r="AQ324" s="8">
        <f>'Data-Resource'!I10412</f>
        <v>2.9418315182886824E-2</v>
      </c>
      <c r="AR324" s="8">
        <f>'Data-Resource'!K10412</f>
        <v>866755</v>
      </c>
    </row>
    <row r="325" spans="1:44" x14ac:dyDescent="0.3">
      <c r="A325" s="8" t="str">
        <f>'Data-Resource'!B313</f>
        <v>3-26-2020</v>
      </c>
      <c r="B325" s="8">
        <f>'Data-Resource'!I14958</f>
        <v>3.9466816830758214E-2</v>
      </c>
      <c r="C325" s="8">
        <f>'Data-Resource'!I11928</f>
        <v>3.7678605456907856E-2</v>
      </c>
      <c r="D325" s="8">
        <f>'Data-Resource'!K11928</f>
        <v>4195250</v>
      </c>
      <c r="E325" s="8">
        <f>'Data-Resource'!I818</f>
        <v>4.1747601941747564E-2</v>
      </c>
      <c r="F325" s="8">
        <f>'Data-Resource'!K818</f>
        <v>1292384</v>
      </c>
      <c r="G325" s="8">
        <f>'Data-Resource'!I1323</f>
        <v>0.22115548629199075</v>
      </c>
      <c r="H325" s="8">
        <f>'Data-Resource'!K1323</f>
        <v>1030000</v>
      </c>
      <c r="I325" s="8">
        <f>'Data-Resource'!I1828</f>
        <v>3.9210572368420973E-2</v>
      </c>
      <c r="J325" s="8">
        <f>'Data-Resource'!K1828</f>
        <v>2644423</v>
      </c>
      <c r="K325" s="8">
        <f>'Data-Resource'!I2333</f>
        <v>3.7576828557794213E-2</v>
      </c>
      <c r="L325" s="8">
        <f>'Data-Resource'!K2333</f>
        <v>7521090</v>
      </c>
      <c r="M325" s="8">
        <f>'Data-Resource'!I2838</f>
        <v>2.9446957001470563E-2</v>
      </c>
      <c r="N325" s="8">
        <f>'Data-Resource'!K2838</f>
        <v>4746637</v>
      </c>
      <c r="O325" s="8">
        <f>'Data-Resource'!I3343</f>
        <v>1.7032137171979229E-2</v>
      </c>
      <c r="P325" s="8">
        <f>'Data-Resource'!K3343</f>
        <v>640037</v>
      </c>
      <c r="Q325" s="8">
        <f>'Data-Resource'!I3848</f>
        <v>3.9560417582417587E-2</v>
      </c>
      <c r="R325" s="8">
        <f>'Data-Resource'!K3848</f>
        <v>2612333</v>
      </c>
      <c r="S325" s="8">
        <f>'Data-Resource'!I4353</f>
        <v>4.9763317058057727E-2</v>
      </c>
      <c r="T325" s="8">
        <f>'Data-Resource'!K4353</f>
        <v>854231</v>
      </c>
      <c r="U325" s="8">
        <f>'Data-Resource'!I4858</f>
        <v>6.5873352046351932E-2</v>
      </c>
      <c r="V325" s="8">
        <f>'Data-Resource'!K4858</f>
        <v>1098435</v>
      </c>
      <c r="W325" s="8">
        <f>'Data-Resource'!I5363</f>
        <v>2.8061638280616422E-2</v>
      </c>
      <c r="X325" s="8">
        <f>'Data-Resource'!K5363</f>
        <v>22308055</v>
      </c>
      <c r="Y325" s="8">
        <f>'Data-Resource'!I5868</f>
        <v>4.6240278575638748E-2</v>
      </c>
      <c r="Z325" s="8">
        <f>'Data-Resource'!K5868</f>
        <v>7600970</v>
      </c>
      <c r="AA325" s="8">
        <f>'Data-Resource'!I6373</f>
        <v>1.6126294347309503E-2</v>
      </c>
      <c r="AB325" s="8">
        <f>'Data-Resource'!K6373</f>
        <v>22545943</v>
      </c>
      <c r="AC325" s="8">
        <f>'Data-Resource'!I12433</f>
        <v>6.8700029612081617E-2</v>
      </c>
      <c r="AD325" s="8">
        <f>'Data-Resource'!K12433</f>
        <v>813042</v>
      </c>
      <c r="AE325" s="8">
        <f>'Data-Resource'!I10918</f>
        <v>0.14431820454545455</v>
      </c>
      <c r="AF325" s="8">
        <f>'Data-Resource'!K10918</f>
        <v>540655</v>
      </c>
      <c r="AG325" s="8">
        <f>'Data-Resource'!I11423</f>
        <v>3.1588446513052565E-2</v>
      </c>
      <c r="AH325" s="8">
        <f>'Data-Resource'!K11423</f>
        <v>416416</v>
      </c>
      <c r="AI325" s="8">
        <f>'Data-Resource'!I8393</f>
        <v>-2.8089886588393759E-2</v>
      </c>
      <c r="AJ325" s="8">
        <f>'Data-Resource'!K8393</f>
        <v>1526960</v>
      </c>
      <c r="AK325" s="8">
        <f>'Data-Resource'!I8898</f>
        <v>1.199404851547442E-2</v>
      </c>
      <c r="AL325" s="8">
        <f>'Data-Resource'!K8898</f>
        <v>330056</v>
      </c>
      <c r="AM325" s="8">
        <f>'Data-Resource'!I9403</f>
        <v>6.5214169260412042E-2</v>
      </c>
      <c r="AN325" s="8">
        <f>'Data-Resource'!K9403</f>
        <v>13003337</v>
      </c>
      <c r="AO325" s="8">
        <f>'Data-Resource'!I9908</f>
        <v>4.205609395081264E-2</v>
      </c>
      <c r="AP325" s="8">
        <f>'Data-Resource'!K9908</f>
        <v>1732813</v>
      </c>
      <c r="AQ325" s="8">
        <f>'Data-Resource'!I10413</f>
        <v>2.3647953739783376E-2</v>
      </c>
      <c r="AR325" s="8">
        <f>'Data-Resource'!K10413</f>
        <v>708107</v>
      </c>
    </row>
    <row r="326" spans="1:44" x14ac:dyDescent="0.3">
      <c r="A326" s="8" t="str">
        <f>'Data-Resource'!B314</f>
        <v>3-27-2020</v>
      </c>
      <c r="B326" s="8">
        <f>'Data-Resource'!I14959</f>
        <v>-1.6437480880175635E-2</v>
      </c>
      <c r="C326" s="8">
        <f>'Data-Resource'!I11929</f>
        <v>-1.2809521776259823E-2</v>
      </c>
      <c r="D326" s="8">
        <f>'Data-Resource'!K11929</f>
        <v>3907790</v>
      </c>
      <c r="E326" s="8">
        <f>'Data-Resource'!I819</f>
        <v>-6.8916209189626154E-3</v>
      </c>
      <c r="F326" s="8">
        <f>'Data-Resource'!K819</f>
        <v>1265677</v>
      </c>
      <c r="G326" s="8">
        <f>'Data-Resource'!I1324</f>
        <v>-5.5263132490157837E-2</v>
      </c>
      <c r="H326" s="8">
        <f>'Data-Resource'!K1324</f>
        <v>587428</v>
      </c>
      <c r="I326" s="8">
        <f>'Data-Resource'!I1829</f>
        <v>7.9947637747797649E-3</v>
      </c>
      <c r="J326" s="8">
        <f>'Data-Resource'!K1829</f>
        <v>2642276</v>
      </c>
      <c r="K326" s="8">
        <f>'Data-Resource'!I2334</f>
        <v>-2.1785738095238042E-2</v>
      </c>
      <c r="L326" s="8">
        <f>'Data-Resource'!K2334</f>
        <v>7021093</v>
      </c>
      <c r="M326" s="8">
        <f>'Data-Resource'!I2839</f>
        <v>-7.2492749363385085E-3</v>
      </c>
      <c r="N326" s="8">
        <f>'Data-Resource'!K2839</f>
        <v>4787766</v>
      </c>
      <c r="O326" s="8">
        <f>'Data-Resource'!I3344</f>
        <v>-2.8025467983826002E-2</v>
      </c>
      <c r="P326" s="8">
        <f>'Data-Resource'!K3344</f>
        <v>612028</v>
      </c>
      <c r="Q326" s="8">
        <f>'Data-Resource'!I3849</f>
        <v>-1.4400194889562394E-2</v>
      </c>
      <c r="R326" s="8">
        <f>'Data-Resource'!K3849</f>
        <v>2554659</v>
      </c>
      <c r="S326" s="8">
        <f>'Data-Resource'!I4354</f>
        <v>-3.4328402985074745E-2</v>
      </c>
      <c r="T326" s="8">
        <f>'Data-Resource'!K4354</f>
        <v>912599</v>
      </c>
      <c r="U326" s="8">
        <f>'Data-Resource'!I4859</f>
        <v>-4.1157254470022497E-2</v>
      </c>
      <c r="V326" s="8">
        <f>'Data-Resource'!K4859</f>
        <v>1016111</v>
      </c>
      <c r="W326" s="8">
        <f>'Data-Resource'!I5364</f>
        <v>-3.327868852459008E-2</v>
      </c>
      <c r="X326" s="8">
        <f>'Data-Resource'!K5364</f>
        <v>26013875</v>
      </c>
      <c r="Y326" s="8">
        <f>'Data-Resource'!I5869</f>
        <v>-4.6825606412149175E-2</v>
      </c>
      <c r="Z326" s="8">
        <f>'Data-Resource'!K5869</f>
        <v>7012728</v>
      </c>
      <c r="AA326" s="8">
        <f>'Data-Resource'!I6374</f>
        <v>1.8835616438355528E-3</v>
      </c>
      <c r="AB326" s="8">
        <f>'Data-Resource'!K6374</f>
        <v>19980194</v>
      </c>
      <c r="AC326" s="8">
        <f>'Data-Resource'!I12434</f>
        <v>-6.6713116060550734E-2</v>
      </c>
      <c r="AD326" s="8">
        <f>'Data-Resource'!K12434</f>
        <v>682432</v>
      </c>
      <c r="AE326" s="8">
        <f>'Data-Resource'!I10919</f>
        <v>-1.6960651979402884E-3</v>
      </c>
      <c r="AF326" s="8">
        <f>'Data-Resource'!K10919</f>
        <v>716652</v>
      </c>
      <c r="AG326" s="8">
        <f>'Data-Resource'!I11424</f>
        <v>3.5874618834080478E-3</v>
      </c>
      <c r="AH326" s="8">
        <f>'Data-Resource'!K11424</f>
        <v>418910</v>
      </c>
      <c r="AI326" s="8">
        <f>'Data-Resource'!I8394</f>
        <v>-3.8240917782026769E-2</v>
      </c>
      <c r="AJ326" s="8">
        <f>'Data-Resource'!K8394</f>
        <v>954431</v>
      </c>
      <c r="AK326" s="8">
        <f>'Data-Resource'!I8899</f>
        <v>-1.5151515151515126E-2</v>
      </c>
      <c r="AL326" s="8">
        <f>'Data-Resource'!K8899</f>
        <v>295350</v>
      </c>
      <c r="AM326" s="8">
        <f>'Data-Resource'!I9404</f>
        <v>-4.1237113402061903E-2</v>
      </c>
      <c r="AN326" s="8">
        <f>'Data-Resource'!K9404</f>
        <v>12073608</v>
      </c>
      <c r="AO326" s="8">
        <f>'Data-Resource'!I9909</f>
        <v>-1.9830968403817217E-2</v>
      </c>
      <c r="AP326" s="8">
        <f>'Data-Resource'!K9909</f>
        <v>1718173</v>
      </c>
      <c r="AQ326" s="8">
        <f>'Data-Resource'!I10414</f>
        <v>-1.1554371300509387E-2</v>
      </c>
      <c r="AR326" s="8">
        <f>'Data-Resource'!K10414</f>
        <v>672168</v>
      </c>
    </row>
    <row r="327" spans="1:44" x14ac:dyDescent="0.3">
      <c r="A327" s="8" t="str">
        <f>'Data-Resource'!B315</f>
        <v>3-30-2020</v>
      </c>
      <c r="B327" s="8">
        <f>'Data-Resource'!I14960</f>
        <v>9.2628990984629962E-3</v>
      </c>
      <c r="C327" s="8">
        <f>'Data-Resource'!I11930</f>
        <v>-6.4543889845094316E-3</v>
      </c>
      <c r="D327" s="8">
        <f>'Data-Resource'!K11930</f>
        <v>2950532</v>
      </c>
      <c r="E327" s="8">
        <f>'Data-Resource'!I820</f>
        <v>-1.1235912347193192E-2</v>
      </c>
      <c r="F327" s="8">
        <f>'Data-Resource'!K820</f>
        <v>990692</v>
      </c>
      <c r="G327" s="8">
        <f>'Data-Resource'!I1325</f>
        <v>-0.10294117647058833</v>
      </c>
      <c r="H327" s="8">
        <f>'Data-Resource'!K1325</f>
        <v>596797</v>
      </c>
      <c r="I327" s="8">
        <f>'Data-Resource'!I1830</f>
        <v>-1.6983016969966587E-3</v>
      </c>
      <c r="J327" s="8">
        <f>'Data-Resource'!K1830</f>
        <v>2820516</v>
      </c>
      <c r="K327" s="8">
        <f>'Data-Resource'!I2335</f>
        <v>2.2765696110127402E-2</v>
      </c>
      <c r="L327" s="8">
        <f>'Data-Resource'!K2335</f>
        <v>4975979</v>
      </c>
      <c r="M327" s="8">
        <f>'Data-Resource'!I2840</f>
        <v>2.6500389711613337E-2</v>
      </c>
      <c r="N327" s="8">
        <f>'Data-Resource'!K2840</f>
        <v>4275809</v>
      </c>
      <c r="O327" s="8">
        <f>'Data-Resource'!I3345</f>
        <v>1.7608728260869465E-2</v>
      </c>
      <c r="P327" s="8">
        <f>'Data-Resource'!K3345</f>
        <v>436529</v>
      </c>
      <c r="Q327" s="8">
        <f>'Data-Resource'!I3850</f>
        <v>-2.6171865918075423E-3</v>
      </c>
      <c r="R327" s="8">
        <f>'Data-Resource'!K3850</f>
        <v>2283311</v>
      </c>
      <c r="S327" s="8">
        <f>'Data-Resource'!I4355</f>
        <v>-1.2949035935762087E-2</v>
      </c>
      <c r="T327" s="8">
        <f>'Data-Resource'!K4355</f>
        <v>703076</v>
      </c>
      <c r="U327" s="8">
        <f>'Data-Resource'!I4860</f>
        <v>5.8625025931041061E-2</v>
      </c>
      <c r="V327" s="8">
        <f>'Data-Resource'!K4860</f>
        <v>966038</v>
      </c>
      <c r="W327" s="8">
        <f>'Data-Resource'!I5365</f>
        <v>-9.8605916354980953E-3</v>
      </c>
      <c r="X327" s="8">
        <f>'Data-Resource'!K5365</f>
        <v>20256476</v>
      </c>
      <c r="Y327" s="8">
        <f>'Data-Resource'!I5870</f>
        <v>8.0035136323658856E-2</v>
      </c>
      <c r="Z327" s="8">
        <f>'Data-Resource'!K5870</f>
        <v>8697176</v>
      </c>
      <c r="AA327" s="8">
        <f>'Data-Resource'!I6375</f>
        <v>1.4902624894157473E-2</v>
      </c>
      <c r="AB327" s="8">
        <f>'Data-Resource'!K6375</f>
        <v>16038883</v>
      </c>
      <c r="AC327" s="8">
        <f>'Data-Resource'!I12435</f>
        <v>4.5321149897330625E-2</v>
      </c>
      <c r="AD327" s="8">
        <f>'Data-Resource'!K12435</f>
        <v>736199</v>
      </c>
      <c r="AE327" s="8">
        <f>'Data-Resource'!I10920</f>
        <v>-8.0150064932466528E-2</v>
      </c>
      <c r="AF327" s="8">
        <f>'Data-Resource'!K10920</f>
        <v>400495</v>
      </c>
      <c r="AG327" s="8">
        <f>'Data-Resource'!I11425</f>
        <v>-4.3286149939439841E-2</v>
      </c>
      <c r="AH327" s="8">
        <f>'Data-Resource'!K11425</f>
        <v>798040</v>
      </c>
      <c r="AI327" s="8">
        <f>'Data-Resource'!I8395</f>
        <v>4.2389131314484317E-2</v>
      </c>
      <c r="AJ327" s="8">
        <f>'Data-Resource'!K8395</f>
        <v>928494</v>
      </c>
      <c r="AK327" s="8">
        <f>'Data-Resource'!I8900</f>
        <v>-8.4615846153847252E-3</v>
      </c>
      <c r="AL327" s="8">
        <f>'Data-Resource'!K8900</f>
        <v>193902</v>
      </c>
      <c r="AM327" s="8">
        <f>'Data-Resource'!I9405</f>
        <v>3.4099332839138976E-3</v>
      </c>
      <c r="AN327" s="8">
        <f>'Data-Resource'!K9405</f>
        <v>8836903</v>
      </c>
      <c r="AO327" s="8">
        <f>'Data-Resource'!I9910</f>
        <v>3.4742726291522856E-2</v>
      </c>
      <c r="AP327" s="8">
        <f>'Data-Resource'!K9910</f>
        <v>1453745</v>
      </c>
      <c r="AQ327" s="8">
        <f>'Data-Resource'!I10415</f>
        <v>-2.4416808903789135E-2</v>
      </c>
      <c r="AR327" s="8">
        <f>'Data-Resource'!K10415</f>
        <v>753858</v>
      </c>
    </row>
    <row r="328" spans="1:44" x14ac:dyDescent="0.3">
      <c r="A328" s="8" t="str">
        <f>'Data-Resource'!B316</f>
        <v>3-31-2020</v>
      </c>
      <c r="B328" s="8">
        <f>'Data-Resource'!I14961</f>
        <v>-3.50525834595798E-3</v>
      </c>
      <c r="C328" s="8">
        <f>'Data-Resource'!I11931</f>
        <v>2.3931581196581283E-2</v>
      </c>
      <c r="D328" s="8">
        <f>'Data-Resource'!K11931</f>
        <v>4393891</v>
      </c>
      <c r="E328" s="8">
        <f>'Data-Resource'!I821</f>
        <v>-2.4170644549763129E-2</v>
      </c>
      <c r="F328" s="8">
        <f>'Data-Resource'!K821</f>
        <v>1266450</v>
      </c>
      <c r="G328" s="8">
        <f>'Data-Resource'!I1326</f>
        <v>-6.7345327089908508E-2</v>
      </c>
      <c r="H328" s="8">
        <f>'Data-Resource'!K1326</f>
        <v>802581</v>
      </c>
      <c r="I328" s="8">
        <f>'Data-Resource'!I1831</f>
        <v>1.2782511792737802E-2</v>
      </c>
      <c r="J328" s="8">
        <f>'Data-Resource'!K1831</f>
        <v>3131523</v>
      </c>
      <c r="K328" s="8">
        <f>'Data-Resource'!I2336</f>
        <v>5.7980057003250449E-4</v>
      </c>
      <c r="L328" s="8">
        <f>'Data-Resource'!K2336</f>
        <v>6171601</v>
      </c>
      <c r="M328" s="8">
        <f>'Data-Resource'!I2841</f>
        <v>-2.5985994323110731E-2</v>
      </c>
      <c r="N328" s="8">
        <f>'Data-Resource'!K2841</f>
        <v>5985815</v>
      </c>
      <c r="O328" s="8">
        <f>'Data-Resource'!I3346</f>
        <v>-1.9491567383653353E-2</v>
      </c>
      <c r="P328" s="8">
        <f>'Data-Resource'!K3346</f>
        <v>883923</v>
      </c>
      <c r="Q328" s="8">
        <f>'Data-Resource'!I3851</f>
        <v>1.9915618573438723E-2</v>
      </c>
      <c r="R328" s="8">
        <f>'Data-Resource'!K3851</f>
        <v>2546075</v>
      </c>
      <c r="S328" s="8">
        <f>'Data-Resource'!I4356</f>
        <v>1.3751544904951431E-2</v>
      </c>
      <c r="T328" s="8">
        <f>'Data-Resource'!K4356</f>
        <v>950299</v>
      </c>
      <c r="U328" s="8">
        <f>'Data-Resource'!I4861</f>
        <v>-1.3806706114398342E-2</v>
      </c>
      <c r="V328" s="8">
        <f>'Data-Resource'!K4861</f>
        <v>1155403</v>
      </c>
      <c r="W328" s="8">
        <f>'Data-Resource'!I5366</f>
        <v>3.193277310924282E-3</v>
      </c>
      <c r="X328" s="8">
        <f>'Data-Resource'!K5366</f>
        <v>20363026</v>
      </c>
      <c r="Y328" s="8">
        <f>'Data-Resource'!I5871</f>
        <v>-5.0200803212850937E-3</v>
      </c>
      <c r="Z328" s="8">
        <f>'Data-Resource'!K5871</f>
        <v>8007107</v>
      </c>
      <c r="AA328" s="8">
        <f>'Data-Resource'!I6376</f>
        <v>-3.2590894202423858E-2</v>
      </c>
      <c r="AB328" s="8">
        <f>'Data-Resource'!K6376</f>
        <v>19526969</v>
      </c>
      <c r="AC328" s="8">
        <f>'Data-Resource'!I12436</f>
        <v>-7.0248211301604333E-3</v>
      </c>
      <c r="AD328" s="8">
        <f>'Data-Resource'!K12436</f>
        <v>1244671</v>
      </c>
      <c r="AE328" s="8">
        <f>'Data-Resource'!I10921</f>
        <v>-3.3695608695652114E-2</v>
      </c>
      <c r="AF328" s="8">
        <f>'Data-Resource'!K10921</f>
        <v>612829</v>
      </c>
      <c r="AG328" s="8">
        <f>'Data-Resource'!I11426</f>
        <v>-1.2704102094522721E-2</v>
      </c>
      <c r="AH328" s="8">
        <f>'Data-Resource'!K11426</f>
        <v>539778</v>
      </c>
      <c r="AI328" s="8">
        <f>'Data-Resource'!I8396</f>
        <v>2.0000000000000049E-2</v>
      </c>
      <c r="AJ328" s="8">
        <f>'Data-Resource'!K8396</f>
        <v>1989781</v>
      </c>
      <c r="AK328" s="8">
        <f>'Data-Resource'!I8901</f>
        <v>-1.5243674129047612E-3</v>
      </c>
      <c r="AL328" s="8">
        <f>'Data-Resource'!K8901</f>
        <v>387256</v>
      </c>
      <c r="AM328" s="8">
        <f>'Data-Resource'!I9406</f>
        <v>-3.6723569071869223E-2</v>
      </c>
      <c r="AN328" s="8">
        <f>'Data-Resource'!K9406</f>
        <v>11872928</v>
      </c>
      <c r="AO328" s="8">
        <f>'Data-Resource'!I9911</f>
        <v>1.1976105085765137E-2</v>
      </c>
      <c r="AP328" s="8">
        <f>'Data-Resource'!K9911</f>
        <v>1734242</v>
      </c>
      <c r="AQ328" s="8">
        <f>'Data-Resource'!I10416</f>
        <v>2.8791241758241673E-2</v>
      </c>
      <c r="AR328" s="8">
        <f>'Data-Resource'!K10416</f>
        <v>1279810</v>
      </c>
    </row>
    <row r="329" spans="1:44" x14ac:dyDescent="0.3">
      <c r="A329" s="8" t="str">
        <f>'Data-Resource'!B317</f>
        <v>4-1-2020</v>
      </c>
      <c r="B329" s="8">
        <f>'Data-Resource'!I14962</f>
        <v>-6.8590350657138236E-3</v>
      </c>
      <c r="C329" s="8">
        <f>'Data-Resource'!I11932</f>
        <v>-3.5012809564474855E-2</v>
      </c>
      <c r="D329" s="8">
        <f>'Data-Resource'!K11932</f>
        <v>5328456</v>
      </c>
      <c r="E329" s="8">
        <f>'Data-Resource'!I822</f>
        <v>2.2568305593831163E-3</v>
      </c>
      <c r="F329" s="8">
        <f>'Data-Resource'!K822</f>
        <v>1014076</v>
      </c>
      <c r="G329" s="8">
        <f>'Data-Resource'!I1327</f>
        <v>-0.10735622119815671</v>
      </c>
      <c r="H329" s="8">
        <f>'Data-Resource'!K1327</f>
        <v>885137</v>
      </c>
      <c r="I329" s="8">
        <f>'Data-Resource'!I1832</f>
        <v>1.7348661969310935E-2</v>
      </c>
      <c r="J329" s="8">
        <f>'Data-Resource'!K1832</f>
        <v>2724012</v>
      </c>
      <c r="K329" s="8">
        <f>'Data-Resource'!I2337</f>
        <v>-1.7026354507761413E-2</v>
      </c>
      <c r="L329" s="8">
        <f>'Data-Resource'!K2337</f>
        <v>5542822</v>
      </c>
      <c r="M329" s="8">
        <f>'Data-Resource'!I2842</f>
        <v>1.6310679611650478E-2</v>
      </c>
      <c r="N329" s="8">
        <f>'Data-Resource'!K2842</f>
        <v>4118913</v>
      </c>
      <c r="O329" s="8">
        <f>'Data-Resource'!I3347</f>
        <v>-1.8165706891512014E-2</v>
      </c>
      <c r="P329" s="8">
        <f>'Data-Resource'!K3347</f>
        <v>784715</v>
      </c>
      <c r="Q329" s="8">
        <f>'Data-Resource'!I3852</f>
        <v>-2.4612745311224191E-2</v>
      </c>
      <c r="R329" s="8">
        <f>'Data-Resource'!K3852</f>
        <v>2362849</v>
      </c>
      <c r="S329" s="8">
        <f>'Data-Resource'!I4357</f>
        <v>-3.199999999999998E-2</v>
      </c>
      <c r="T329" s="8">
        <f>'Data-Resource'!K4357</f>
        <v>1001118</v>
      </c>
      <c r="U329" s="8">
        <f>'Data-Resource'!I4862</f>
        <v>-1.6447039744194982E-3</v>
      </c>
      <c r="V329" s="8">
        <f>'Data-Resource'!K4862</f>
        <v>822290</v>
      </c>
      <c r="W329" s="8">
        <f>'Data-Resource'!I5367</f>
        <v>-1.2872509257626497E-2</v>
      </c>
      <c r="X329" s="8">
        <f>'Data-Resource'!K5367</f>
        <v>22133298</v>
      </c>
      <c r="Y329" s="8">
        <f>'Data-Resource'!I5872</f>
        <v>-1.3250517598343814E-2</v>
      </c>
      <c r="Z329" s="8">
        <f>'Data-Resource'!K5872</f>
        <v>5562939</v>
      </c>
      <c r="AA329" s="8">
        <f>'Data-Resource'!I6377</f>
        <v>-4.3383947939272505E-4</v>
      </c>
      <c r="AB329" s="8">
        <f>'Data-Resource'!K6377</f>
        <v>16196604</v>
      </c>
      <c r="AC329" s="8">
        <f>'Data-Resource'!I12437</f>
        <v>1.3661999999999827E-2</v>
      </c>
      <c r="AD329" s="8">
        <f>'Data-Resource'!K12437</f>
        <v>726188</v>
      </c>
      <c r="AE329" s="8">
        <f>'Data-Resource'!I10922</f>
        <v>-6.5132599028063828E-2</v>
      </c>
      <c r="AF329" s="8">
        <f>'Data-Resource'!K10922</f>
        <v>547844</v>
      </c>
      <c r="AG329" s="8">
        <f>'Data-Resource'!I11427</f>
        <v>8.4226260175105198E-3</v>
      </c>
      <c r="AH329" s="8">
        <f>'Data-Resource'!K11427</f>
        <v>563243</v>
      </c>
      <c r="AI329" s="8">
        <f>'Data-Resource'!I8397</f>
        <v>-4.5747421206590866E-2</v>
      </c>
      <c r="AJ329" s="8">
        <f>'Data-Resource'!K8397</f>
        <v>1452690</v>
      </c>
      <c r="AK329" s="8">
        <f>'Data-Resource'!I8902</f>
        <v>-1.8808785561266254E-2</v>
      </c>
      <c r="AL329" s="8">
        <f>'Data-Resource'!K8902</f>
        <v>292290</v>
      </c>
      <c r="AM329" s="8">
        <f>'Data-Resource'!I9407</f>
        <v>-6.6358024691358279E-3</v>
      </c>
      <c r="AN329" s="8">
        <f>'Data-Resource'!K9407</f>
        <v>8990940</v>
      </c>
      <c r="AO329" s="8">
        <f>'Data-Resource'!I9912</f>
        <v>-1.2313732748274794E-2</v>
      </c>
      <c r="AP329" s="8">
        <f>'Data-Resource'!K9912</f>
        <v>1488952</v>
      </c>
      <c r="AQ329" s="8">
        <f>'Data-Resource'!I10417</f>
        <v>-7.5104925170036783E-3</v>
      </c>
      <c r="AR329" s="8">
        <f>'Data-Resource'!K10417</f>
        <v>919642</v>
      </c>
    </row>
    <row r="330" spans="1:44" x14ac:dyDescent="0.3">
      <c r="A330" s="8" t="str">
        <f>'Data-Resource'!B318</f>
        <v>4-2-2020</v>
      </c>
      <c r="B330" s="8">
        <f>'Data-Resource'!I14963</f>
        <v>-1.7345468984727561E-3</v>
      </c>
      <c r="C330" s="8">
        <f>'Data-Resource'!I11933</f>
        <v>1.3215814395779107E-2</v>
      </c>
      <c r="D330" s="8">
        <f>'Data-Resource'!K11933</f>
        <v>3611704</v>
      </c>
      <c r="E330" s="8">
        <f>'Data-Resource'!I823</f>
        <v>-1.2237747436130019E-2</v>
      </c>
      <c r="F330" s="8">
        <f>'Data-Resource'!K823</f>
        <v>879102</v>
      </c>
      <c r="G330" s="8">
        <f>'Data-Resource'!I1328</f>
        <v>-7.4954349635203851E-2</v>
      </c>
      <c r="H330" s="8">
        <f>'Data-Resource'!K1328</f>
        <v>480341</v>
      </c>
      <c r="I330" s="8">
        <f>'Data-Resource'!I1833</f>
        <v>-2.2081597944163492E-2</v>
      </c>
      <c r="J330" s="8">
        <f>'Data-Resource'!K1833</f>
        <v>2658528</v>
      </c>
      <c r="K330" s="8">
        <f>'Data-Resource'!I2338</f>
        <v>-4.8067310003228805E-4</v>
      </c>
      <c r="L330" s="8">
        <f>'Data-Resource'!K2338</f>
        <v>5797128</v>
      </c>
      <c r="M330" s="8">
        <f>'Data-Resource'!I2843</f>
        <v>-2.8302264150943486E-3</v>
      </c>
      <c r="N330" s="8">
        <f>'Data-Resource'!K2843</f>
        <v>3364171</v>
      </c>
      <c r="O330" s="8">
        <f>'Data-Resource'!I3348</f>
        <v>1.1512472043170919E-2</v>
      </c>
      <c r="P330" s="8">
        <f>'Data-Resource'!K3348</f>
        <v>618103</v>
      </c>
      <c r="Q330" s="8">
        <f>'Data-Resource'!I3853</f>
        <v>-6.9720672864099723E-3</v>
      </c>
      <c r="R330" s="8">
        <f>'Data-Resource'!K3853</f>
        <v>2633606</v>
      </c>
      <c r="S330" s="8">
        <f>'Data-Resource'!I4358</f>
        <v>-2.3209549071618956E-3</v>
      </c>
      <c r="T330" s="8">
        <f>'Data-Resource'!K4358</f>
        <v>1382496</v>
      </c>
      <c r="U330" s="8">
        <f>'Data-Resource'!I4863</f>
        <v>-1.2355848231369896E-2</v>
      </c>
      <c r="V330" s="8">
        <f>'Data-Resource'!K4863</f>
        <v>744486</v>
      </c>
      <c r="W330" s="8">
        <f>'Data-Resource'!I5368</f>
        <v>-2.2032693674484811E-2</v>
      </c>
      <c r="X330" s="8">
        <f>'Data-Resource'!K5368</f>
        <v>29795126</v>
      </c>
      <c r="Y330" s="8">
        <f>'Data-Resource'!I5873</f>
        <v>2.0721509354391871E-3</v>
      </c>
      <c r="Z330" s="8">
        <f>'Data-Resource'!K5873</f>
        <v>5405580</v>
      </c>
      <c r="AA330" s="8">
        <f>'Data-Resource'!I6378</f>
        <v>4.3103448275862233E-3</v>
      </c>
      <c r="AB330" s="8">
        <f>'Data-Resource'!K6378</f>
        <v>16096682</v>
      </c>
      <c r="AC330" s="8">
        <f>'Data-Resource'!I12438</f>
        <v>-1.9251952165787949E-2</v>
      </c>
      <c r="AD330" s="8">
        <f>'Data-Resource'!K12438</f>
        <v>751534</v>
      </c>
      <c r="AE330" s="8">
        <f>'Data-Resource'!I10923</f>
        <v>-5.9166650000000071E-2</v>
      </c>
      <c r="AF330" s="8">
        <f>'Data-Resource'!K10923</f>
        <v>785614</v>
      </c>
      <c r="AG330" s="8">
        <f>'Data-Resource'!I11428</f>
        <v>-2.4686650208887179E-2</v>
      </c>
      <c r="AH330" s="8">
        <f>'Data-Resource'!K11428</f>
        <v>739030</v>
      </c>
      <c r="AI330" s="8">
        <f>'Data-Resource'!I8398</f>
        <v>2.6666633333333321E-2</v>
      </c>
      <c r="AJ330" s="8">
        <f>'Data-Resource'!K8398</f>
        <v>783432</v>
      </c>
      <c r="AK330" s="8">
        <f>'Data-Resource'!I8903</f>
        <v>-1.0140366851958679E-2</v>
      </c>
      <c r="AL330" s="8">
        <f>'Data-Resource'!K8903</f>
        <v>187116</v>
      </c>
      <c r="AM330" s="8">
        <f>'Data-Resource'!I9408</f>
        <v>2.0186335403726663E-2</v>
      </c>
      <c r="AN330" s="8">
        <f>'Data-Resource'!K9408</f>
        <v>10890120</v>
      </c>
      <c r="AO330" s="8">
        <f>'Data-Resource'!I9913</f>
        <v>4.2990014080490115E-3</v>
      </c>
      <c r="AP330" s="8">
        <f>'Data-Resource'!K9913</f>
        <v>1646595</v>
      </c>
      <c r="AQ330" s="8">
        <f>'Data-Resource'!I10418</f>
        <v>-2.2193119249568592E-4</v>
      </c>
      <c r="AR330" s="8">
        <f>'Data-Resource'!K10418</f>
        <v>732066</v>
      </c>
    </row>
    <row r="331" spans="1:44" x14ac:dyDescent="0.3">
      <c r="A331" s="8" t="str">
        <f>'Data-Resource'!B319</f>
        <v>4-3-2020</v>
      </c>
      <c r="B331" s="8">
        <f>'Data-Resource'!I14964</f>
        <v>-9.9630115007390881E-4</v>
      </c>
      <c r="C331" s="8">
        <f>'Data-Resource'!I11934</f>
        <v>-3.4707159857142074E-3</v>
      </c>
      <c r="D331" s="8">
        <f>'Data-Resource'!K11934</f>
        <v>3363358</v>
      </c>
      <c r="E331" s="8">
        <f>'Data-Resource'!I824</f>
        <v>-3.6535483442035985E-2</v>
      </c>
      <c r="F331" s="8">
        <f>'Data-Resource'!K824</f>
        <v>1103716</v>
      </c>
      <c r="G331" s="8">
        <f>'Data-Resource'!I1329</f>
        <v>-2.6692855217019539E-2</v>
      </c>
      <c r="H331" s="8">
        <f>'Data-Resource'!K1329</f>
        <v>418648</v>
      </c>
      <c r="I331" s="8">
        <f>'Data-Resource'!I1834</f>
        <v>-2.0049993986431189E-3</v>
      </c>
      <c r="J331" s="8">
        <f>'Data-Resource'!K1834</f>
        <v>2543360</v>
      </c>
      <c r="K331" s="8">
        <f>'Data-Resource'!I2339</f>
        <v>-1.605497421800936E-2</v>
      </c>
      <c r="L331" s="8">
        <f>'Data-Resource'!K2339</f>
        <v>5819944</v>
      </c>
      <c r="M331" s="8">
        <f>'Data-Resource'!I2844</f>
        <v>2.0786281964711413E-3</v>
      </c>
      <c r="N331" s="8">
        <f>'Data-Resource'!K2844</f>
        <v>2806018</v>
      </c>
      <c r="O331" s="8">
        <f>'Data-Resource'!I3349</f>
        <v>1.0587992910430173E-2</v>
      </c>
      <c r="P331" s="8">
        <f>'Data-Resource'!K3349</f>
        <v>470463</v>
      </c>
      <c r="Q331" s="8">
        <f>'Data-Resource'!I3854</f>
        <v>5.6179775280897843E-3</v>
      </c>
      <c r="R331" s="8">
        <f>'Data-Resource'!K3854</f>
        <v>4331430</v>
      </c>
      <c r="S331" s="8">
        <f>'Data-Resource'!I4359</f>
        <v>6.6668333333324051E-4</v>
      </c>
      <c r="T331" s="8">
        <f>'Data-Resource'!K4359</f>
        <v>639221</v>
      </c>
      <c r="U331" s="8">
        <f>'Data-Resource'!I4864</f>
        <v>4.0332623700623606E-2</v>
      </c>
      <c r="V331" s="8">
        <f>'Data-Resource'!K4864</f>
        <v>748316</v>
      </c>
      <c r="W331" s="8">
        <f>'Data-Resource'!I5369</f>
        <v>-1.6850878782388033E-2</v>
      </c>
      <c r="X331" s="8">
        <f>'Data-Resource'!K5369</f>
        <v>22605555</v>
      </c>
      <c r="Y331" s="8">
        <f>'Data-Resource'!I5874</f>
        <v>7.453416149068335E-3</v>
      </c>
      <c r="Z331" s="8">
        <f>'Data-Resource'!K5874</f>
        <v>5867500</v>
      </c>
      <c r="AA331" s="8">
        <f>'Data-Resource'!I6379</f>
        <v>0</v>
      </c>
      <c r="AB331" s="8">
        <f>'Data-Resource'!K6379</f>
        <v>10640646</v>
      </c>
      <c r="AC331" s="8">
        <f>'Data-Resource'!I12439</f>
        <v>-5.3867429451175959E-2</v>
      </c>
      <c r="AD331" s="8">
        <f>'Data-Resource'!K12439</f>
        <v>781780</v>
      </c>
      <c r="AE331" s="8">
        <f>'Data-Resource'!I10924</f>
        <v>-5.3753912383280908E-2</v>
      </c>
      <c r="AF331" s="8">
        <f>'Data-Resource'!K10924</f>
        <v>655110</v>
      </c>
      <c r="AG331" s="8">
        <f>'Data-Resource'!I11429</f>
        <v>-8.2884634615384534E-2</v>
      </c>
      <c r="AH331" s="8">
        <f>'Data-Resource'!K11429</f>
        <v>793471</v>
      </c>
      <c r="AI331" s="8">
        <f>'Data-Resource'!I8399</f>
        <v>-7.9015481833402998E-2</v>
      </c>
      <c r="AJ331" s="8">
        <f>'Data-Resource'!K8399</f>
        <v>1168522</v>
      </c>
      <c r="AK331" s="8">
        <f>'Data-Resource'!I8904</f>
        <v>4.8038269847265154E-3</v>
      </c>
      <c r="AL331" s="8">
        <f>'Data-Resource'!K8904</f>
        <v>170624</v>
      </c>
      <c r="AM331" s="8">
        <f>'Data-Resource'!I9409</f>
        <v>1.5981735159817247E-2</v>
      </c>
      <c r="AN331" s="8">
        <f>'Data-Resource'!K9409</f>
        <v>8565823</v>
      </c>
      <c r="AO331" s="8">
        <f>'Data-Resource'!I9914</f>
        <v>5.9524405942944676E-3</v>
      </c>
      <c r="AP331" s="8">
        <f>'Data-Resource'!K9914</f>
        <v>1031478</v>
      </c>
      <c r="AQ331" s="8">
        <f>'Data-Resource'!I10419</f>
        <v>2.0954045687092693E-2</v>
      </c>
      <c r="AR331" s="8">
        <f>'Data-Resource'!K10419</f>
        <v>557336</v>
      </c>
    </row>
    <row r="332" spans="1:44" x14ac:dyDescent="0.3">
      <c r="A332" s="8" t="str">
        <f>'Data-Resource'!B320</f>
        <v>4-6-2020</v>
      </c>
      <c r="B332" s="8">
        <f>'Data-Resource'!I14965</f>
        <v>1.8822841255549259E-2</v>
      </c>
      <c r="C332" s="8">
        <f>'Data-Resource'!I11935</f>
        <v>-1.5999957894736832E-2</v>
      </c>
      <c r="D332" s="8">
        <f>'Data-Resource'!K11935</f>
        <v>3467775</v>
      </c>
      <c r="E332" s="8">
        <f>'Data-Resource'!I825</f>
        <v>2.3529442455242959E-2</v>
      </c>
      <c r="F332" s="8">
        <f>'Data-Resource'!K825</f>
        <v>938539</v>
      </c>
      <c r="G332" s="8">
        <f>'Data-Resource'!I1330</f>
        <v>1.1224882858282374E-3</v>
      </c>
      <c r="H332" s="8">
        <f>'Data-Resource'!K1330</f>
        <v>493334</v>
      </c>
      <c r="I332" s="8">
        <f>'Data-Resource'!I1835</f>
        <v>1.4998057556773312E-2</v>
      </c>
      <c r="J332" s="8">
        <f>'Data-Resource'!K1835</f>
        <v>2455667</v>
      </c>
      <c r="K332" s="8">
        <f>'Data-Resource'!I2340</f>
        <v>4.6497872527111683E-2</v>
      </c>
      <c r="L332" s="8">
        <f>'Data-Resource'!K2340</f>
        <v>5463842</v>
      </c>
      <c r="M332" s="8">
        <f>'Data-Resource'!I2845</f>
        <v>1.4363654545454463E-2</v>
      </c>
      <c r="N332" s="8">
        <f>'Data-Resource'!K2845</f>
        <v>5012935</v>
      </c>
      <c r="O332" s="8">
        <f>'Data-Resource'!I3350</f>
        <v>-1.4448336094041758E-2</v>
      </c>
      <c r="P332" s="8">
        <f>'Data-Resource'!K3350</f>
        <v>475964</v>
      </c>
      <c r="Q332" s="8">
        <f>'Data-Resource'!I3855</f>
        <v>2.2315810526315864E-2</v>
      </c>
      <c r="R332" s="8">
        <f>'Data-Resource'!K3855</f>
        <v>2883526</v>
      </c>
      <c r="S332" s="8">
        <f>'Data-Resource'!I4360</f>
        <v>4.6855410278471975E-2</v>
      </c>
      <c r="T332" s="8">
        <f>'Data-Resource'!K4360</f>
        <v>941624</v>
      </c>
      <c r="U332" s="8">
        <f>'Data-Resource'!I4865</f>
        <v>2.0337635755848661E-2</v>
      </c>
      <c r="V332" s="8">
        <f>'Data-Resource'!K4865</f>
        <v>841041</v>
      </c>
      <c r="W332" s="8">
        <f>'Data-Resource'!I5370</f>
        <v>3.644366197183093E-2</v>
      </c>
      <c r="X332" s="8">
        <f>'Data-Resource'!K5370</f>
        <v>20576683</v>
      </c>
      <c r="Y332" s="8">
        <f>'Data-Resource'!I5875</f>
        <v>2.4129666767022804E-2</v>
      </c>
      <c r="Z332" s="8">
        <f>'Data-Resource'!K5875</f>
        <v>6032276</v>
      </c>
      <c r="AA332" s="8">
        <f>'Data-Resource'!I6380</f>
        <v>2.0519262981574568E-2</v>
      </c>
      <c r="AB332" s="8">
        <f>'Data-Resource'!K6380</f>
        <v>14335620</v>
      </c>
      <c r="AC332" s="8">
        <f>'Data-Resource'!I12440</f>
        <v>2.7571428571428705E-2</v>
      </c>
      <c r="AD332" s="8">
        <f>'Data-Resource'!K12440</f>
        <v>824295</v>
      </c>
      <c r="AE332" s="8">
        <f>'Data-Resource'!I10925</f>
        <v>4.8230061946902623E-2</v>
      </c>
      <c r="AF332" s="8">
        <f>'Data-Resource'!K10925</f>
        <v>1002318</v>
      </c>
      <c r="AG332" s="8">
        <f>'Data-Resource'!I11430</f>
        <v>2.8455222998877636E-2</v>
      </c>
      <c r="AH332" s="8">
        <f>'Data-Resource'!K11430</f>
        <v>881551</v>
      </c>
      <c r="AI332" s="8">
        <f>'Data-Resource'!I8400</f>
        <v>-1.0238874069586136E-2</v>
      </c>
      <c r="AJ332" s="8">
        <f>'Data-Resource'!K8400</f>
        <v>1158377</v>
      </c>
      <c r="AK332" s="8">
        <f>'Data-Resource'!I8905</f>
        <v>3.0510601197073326E-3</v>
      </c>
      <c r="AL332" s="8">
        <f>'Data-Resource'!K8905</f>
        <v>198927</v>
      </c>
      <c r="AM332" s="8">
        <f>'Data-Resource'!I9410</f>
        <v>-9.2462874754833252E-3</v>
      </c>
      <c r="AN332" s="8">
        <f>'Data-Resource'!K9410</f>
        <v>8628430</v>
      </c>
      <c r="AO332" s="8">
        <f>'Data-Resource'!I9915</f>
        <v>2.0375657044718509E-2</v>
      </c>
      <c r="AP332" s="8">
        <f>'Data-Resource'!K9915</f>
        <v>1324546</v>
      </c>
      <c r="AQ332" s="8">
        <f>'Data-Resource'!I10420</f>
        <v>-7.0272148004092297E-3</v>
      </c>
      <c r="AR332" s="8">
        <f>'Data-Resource'!K10420</f>
        <v>677489</v>
      </c>
    </row>
    <row r="333" spans="1:44" x14ac:dyDescent="0.3">
      <c r="A333" s="8" t="str">
        <f>'Data-Resource'!B321</f>
        <v>4-7-2020</v>
      </c>
      <c r="B333" s="8">
        <f>'Data-Resource'!I14966</f>
        <v>-1.0264623212808676E-2</v>
      </c>
      <c r="C333" s="8">
        <f>'Data-Resource'!I11936</f>
        <v>3.3264034647154115E-3</v>
      </c>
      <c r="D333" s="8">
        <f>'Data-Resource'!K11936</f>
        <v>3913889</v>
      </c>
      <c r="E333" s="8">
        <f>'Data-Resource'!I826</f>
        <v>9.223271844660234E-3</v>
      </c>
      <c r="F333" s="8">
        <f>'Data-Resource'!K826</f>
        <v>1076100</v>
      </c>
      <c r="G333" s="8">
        <f>'Data-Resource'!I1331</f>
        <v>0</v>
      </c>
      <c r="H333" s="8">
        <f>'Data-Resource'!K1331</f>
        <v>537687</v>
      </c>
      <c r="I333" s="8">
        <f>'Data-Resource'!I1836</f>
        <v>-1.4303036363636312E-2</v>
      </c>
      <c r="J333" s="8">
        <f>'Data-Resource'!K1836</f>
        <v>2730972</v>
      </c>
      <c r="K333" s="8">
        <f>'Data-Resource'!I2341</f>
        <v>1.4130217391303387E-3</v>
      </c>
      <c r="L333" s="8">
        <f>'Data-Resource'!K2341</f>
        <v>7213639</v>
      </c>
      <c r="M333" s="8">
        <f>'Data-Resource'!I2846</f>
        <v>-1.6818242663463268E-2</v>
      </c>
      <c r="N333" s="8">
        <f>'Data-Resource'!K2846</f>
        <v>4430063</v>
      </c>
      <c r="O333" s="8">
        <f>'Data-Resource'!I3351</f>
        <v>-8.9383040971942797E-3</v>
      </c>
      <c r="P333" s="8">
        <f>'Data-Resource'!K3351</f>
        <v>608208</v>
      </c>
      <c r="Q333" s="8">
        <f>'Data-Resource'!I3856</f>
        <v>-1.6518279258521736E-2</v>
      </c>
      <c r="R333" s="8">
        <f>'Data-Resource'!K3856</f>
        <v>2625937</v>
      </c>
      <c r="S333" s="8">
        <f>'Data-Resource'!I4361</f>
        <v>6.6435443860063375E-3</v>
      </c>
      <c r="T333" s="8">
        <f>'Data-Resource'!K4361</f>
        <v>1257441</v>
      </c>
      <c r="U333" s="8">
        <f>'Data-Resource'!I4866</f>
        <v>-4.5405014692554355E-2</v>
      </c>
      <c r="V333" s="8">
        <f>'Data-Resource'!K4866</f>
        <v>848866</v>
      </c>
      <c r="W333" s="8">
        <f>'Data-Resource'!I5371</f>
        <v>8.4511620347798716E-3</v>
      </c>
      <c r="X333" s="8">
        <f>'Data-Resource'!K5371</f>
        <v>25349706</v>
      </c>
      <c r="Y333" s="8">
        <f>'Data-Resource'!I5876</f>
        <v>-3.1775700934579501E-2</v>
      </c>
      <c r="Z333" s="8">
        <f>'Data-Resource'!K5876</f>
        <v>4582580</v>
      </c>
      <c r="AA333" s="8">
        <f>'Data-Resource'!I6381</f>
        <v>-9.2000000000000692E-3</v>
      </c>
      <c r="AB333" s="8">
        <f>'Data-Resource'!K6381</f>
        <v>15001793</v>
      </c>
      <c r="AC333" s="8">
        <f>'Data-Resource'!I12441</f>
        <v>-2.8965891417593256E-2</v>
      </c>
      <c r="AD333" s="8">
        <f>'Data-Resource'!K12441</f>
        <v>770983</v>
      </c>
      <c r="AE333" s="8">
        <f>'Data-Resource'!I10926</f>
        <v>-1.1867088419824571E-2</v>
      </c>
      <c r="AF333" s="8">
        <f>'Data-Resource'!K10926</f>
        <v>1016890</v>
      </c>
      <c r="AG333" s="8">
        <f>'Data-Resource'!I11431</f>
        <v>1.5565679574791257E-2</v>
      </c>
      <c r="AH333" s="8">
        <f>'Data-Resource'!K11431</f>
        <v>505279</v>
      </c>
      <c r="AI333" s="8">
        <f>'Data-Resource'!I8401</f>
        <v>-9.5928191856452724E-2</v>
      </c>
      <c r="AJ333" s="8">
        <f>'Data-Resource'!K8401</f>
        <v>1353424</v>
      </c>
      <c r="AK333" s="8">
        <f>'Data-Resource'!I8906</f>
        <v>-4.3987611905613316E-3</v>
      </c>
      <c r="AL333" s="8">
        <f>'Data-Resource'!K8906</f>
        <v>230550</v>
      </c>
      <c r="AM333" s="8">
        <f>'Data-Resource'!I9411</f>
        <v>-6.4085447263017509E-3</v>
      </c>
      <c r="AN333" s="8">
        <f>'Data-Resource'!K9411</f>
        <v>13660562</v>
      </c>
      <c r="AO333" s="8">
        <f>'Data-Resource'!I9916</f>
        <v>2.6508170877214941E-2</v>
      </c>
      <c r="AP333" s="8">
        <f>'Data-Resource'!K9916</f>
        <v>1740855</v>
      </c>
      <c r="AQ333" s="8">
        <f>'Data-Resource'!I10421</f>
        <v>8.7499583333333786E-3</v>
      </c>
      <c r="AR333" s="8">
        <f>'Data-Resource'!K10421</f>
        <v>829095</v>
      </c>
    </row>
    <row r="334" spans="1:44" x14ac:dyDescent="0.3">
      <c r="A334" s="8" t="str">
        <f>'Data-Resource'!B322</f>
        <v>4-8-2020</v>
      </c>
      <c r="B334" s="8">
        <f>'Data-Resource'!I14967</f>
        <v>3.0412948434757948E-3</v>
      </c>
      <c r="C334" s="8">
        <f>'Data-Resource'!I11937</f>
        <v>2.5427261358899753E-2</v>
      </c>
      <c r="D334" s="8">
        <f>'Data-Resource'!K11937</f>
        <v>2532855</v>
      </c>
      <c r="E334" s="8">
        <f>'Data-Resource'!I827</f>
        <v>4.2471057564735425E-2</v>
      </c>
      <c r="F334" s="8">
        <f>'Data-Resource'!K827</f>
        <v>1010055</v>
      </c>
      <c r="G334" s="8">
        <f>'Data-Resource'!I1332</f>
        <v>5.6537122139120842E-2</v>
      </c>
      <c r="H334" s="8">
        <f>'Data-Resource'!K1332</f>
        <v>300513</v>
      </c>
      <c r="I334" s="8">
        <f>'Data-Resource'!I1837</f>
        <v>-2.3550136195154077E-3</v>
      </c>
      <c r="J334" s="8">
        <f>'Data-Resource'!K1837</f>
        <v>1928841</v>
      </c>
      <c r="K334" s="8">
        <f>'Data-Resource'!I2342</f>
        <v>-3.4915438408829364E-3</v>
      </c>
      <c r="L334" s="8">
        <f>'Data-Resource'!K2342</f>
        <v>3287545</v>
      </c>
      <c r="M334" s="8">
        <f>'Data-Resource'!I2847</f>
        <v>-4.9426829676016354E-3</v>
      </c>
      <c r="N334" s="8">
        <f>'Data-Resource'!K2847</f>
        <v>2634788</v>
      </c>
      <c r="O334" s="8">
        <f>'Data-Resource'!I3352</f>
        <v>1.0112382022471843E-2</v>
      </c>
      <c r="P334" s="8">
        <f>'Data-Resource'!K3352</f>
        <v>545722</v>
      </c>
      <c r="Q334" s="8">
        <f>'Data-Resource'!I3857</f>
        <v>-7.8708175150518436E-3</v>
      </c>
      <c r="R334" s="8">
        <f>'Data-Resource'!K3857</f>
        <v>2262731</v>
      </c>
      <c r="S334" s="8">
        <f>'Data-Resource'!I4362</f>
        <v>1.0086397403850195E-2</v>
      </c>
      <c r="T334" s="8">
        <f>'Data-Resource'!K4362</f>
        <v>793987</v>
      </c>
      <c r="U334" s="8">
        <f>'Data-Resource'!I4867</f>
        <v>2.2787923560407433E-3</v>
      </c>
      <c r="V334" s="8">
        <f>'Data-Resource'!K4867</f>
        <v>515036</v>
      </c>
      <c r="W334" s="8">
        <f>'Data-Resource'!I5372</f>
        <v>-7.7353522053982948E-3</v>
      </c>
      <c r="X334" s="8">
        <f>'Data-Resource'!K5372</f>
        <v>15601188</v>
      </c>
      <c r="Y334" s="8">
        <f>'Data-Resource'!I5877</f>
        <v>2.7668775797184898E-3</v>
      </c>
      <c r="Z334" s="8">
        <f>'Data-Resource'!K5877</f>
        <v>5761215</v>
      </c>
      <c r="AA334" s="8">
        <f>'Data-Resource'!I6382</f>
        <v>4.8760666395775516E-3</v>
      </c>
      <c r="AB334" s="8">
        <f>'Data-Resource'!K6382</f>
        <v>12427461</v>
      </c>
      <c r="AC334" s="8">
        <f>'Data-Resource'!I12442</f>
        <v>3.2011691914034883E-3</v>
      </c>
      <c r="AD334" s="8">
        <f>'Data-Resource'!K12442</f>
        <v>601169</v>
      </c>
      <c r="AE334" s="8">
        <f>'Data-Resource'!I10927</f>
        <v>-8.0872623034801698E-4</v>
      </c>
      <c r="AF334" s="8">
        <f>'Data-Resource'!K10927</f>
        <v>447755</v>
      </c>
      <c r="AG334" s="8">
        <f>'Data-Resource'!I11432</f>
        <v>2.5273500565824138E-2</v>
      </c>
      <c r="AH334" s="8">
        <f>'Data-Resource'!K11432</f>
        <v>583259</v>
      </c>
      <c r="AI334" s="8">
        <f>'Data-Resource'!I8402</f>
        <v>2.307692307692313E-2</v>
      </c>
      <c r="AJ334" s="8">
        <f>'Data-Resource'!K8402</f>
        <v>1529655</v>
      </c>
      <c r="AK334" s="8">
        <f>'Data-Resource'!I8907</f>
        <v>-2.2912091140160604E-2</v>
      </c>
      <c r="AL334" s="8">
        <f>'Data-Resource'!K8907</f>
        <v>184666</v>
      </c>
      <c r="AM334" s="8">
        <f>'Data-Resource'!I9412</f>
        <v>6.8289384719405141E-2</v>
      </c>
      <c r="AN334" s="8">
        <f>'Data-Resource'!K9412</f>
        <v>10293749</v>
      </c>
      <c r="AO334" s="8">
        <f>'Data-Resource'!I9917</f>
        <v>-1.4997000869771072E-3</v>
      </c>
      <c r="AP334" s="8">
        <f>'Data-Resource'!K9917</f>
        <v>1006260</v>
      </c>
      <c r="AQ334" s="8">
        <f>'Data-Resource'!I10422</f>
        <v>-4.1684139659067575E-3</v>
      </c>
      <c r="AR334" s="8">
        <f>'Data-Resource'!K10422</f>
        <v>530871</v>
      </c>
    </row>
    <row r="335" spans="1:44" x14ac:dyDescent="0.3">
      <c r="A335" s="8" t="str">
        <f>'Data-Resource'!B323</f>
        <v>4-9-2020</v>
      </c>
      <c r="B335" s="8">
        <f>'Data-Resource'!I14968</f>
        <v>7.0624639317523503E-3</v>
      </c>
      <c r="C335" s="8">
        <f>'Data-Resource'!I11938</f>
        <v>2.4351338297458655E-2</v>
      </c>
      <c r="D335" s="8">
        <f>'Data-Resource'!K11938</f>
        <v>3716251</v>
      </c>
      <c r="E335" s="8">
        <f>'Data-Resource'!I828</f>
        <v>1.4014493860956217E-2</v>
      </c>
      <c r="F335" s="8">
        <f>'Data-Resource'!K828</f>
        <v>1319853</v>
      </c>
      <c r="G335" s="8">
        <f>'Data-Resource'!I1333</f>
        <v>-2.4960015999999995E-2</v>
      </c>
      <c r="H335" s="8">
        <f>'Data-Resource'!K1333</f>
        <v>611825</v>
      </c>
      <c r="I335" s="8">
        <f>'Data-Resource'!I1838</f>
        <v>5.3658841463413874E-3</v>
      </c>
      <c r="J335" s="8">
        <f>'Data-Resource'!K1838</f>
        <v>2554929</v>
      </c>
      <c r="K335" s="8">
        <f>'Data-Resource'!I2343</f>
        <v>1.2811145784373899E-3</v>
      </c>
      <c r="L335" s="8">
        <f>'Data-Resource'!K2343</f>
        <v>5847205</v>
      </c>
      <c r="M335" s="8">
        <f>'Data-Resource'!I2848</f>
        <v>3.14190952798206E-3</v>
      </c>
      <c r="N335" s="8">
        <f>'Data-Resource'!K2848</f>
        <v>4128261</v>
      </c>
      <c r="O335" s="8">
        <f>'Data-Resource'!I3353</f>
        <v>1.3303825276180486E-2</v>
      </c>
      <c r="P335" s="8">
        <f>'Data-Resource'!K3353</f>
        <v>509648</v>
      </c>
      <c r="Q335" s="8">
        <f>'Data-Resource'!I3858</f>
        <v>1.3562046540926282E-2</v>
      </c>
      <c r="R335" s="8">
        <f>'Data-Resource'!K3858</f>
        <v>2485969</v>
      </c>
      <c r="S335" s="8">
        <f>'Data-Resource'!I4363</f>
        <v>1.9257562419337959E-2</v>
      </c>
      <c r="T335" s="8">
        <f>'Data-Resource'!K4363</f>
        <v>981029</v>
      </c>
      <c r="U335" s="8">
        <f>'Data-Resource'!I4868</f>
        <v>-4.876286461899121E-3</v>
      </c>
      <c r="V335" s="8">
        <f>'Data-Resource'!K4868</f>
        <v>585330</v>
      </c>
      <c r="W335" s="8">
        <f>'Data-Resource'!I5373</f>
        <v>-5.0406504065041973E-3</v>
      </c>
      <c r="X335" s="8">
        <f>'Data-Resource'!K5373</f>
        <v>23362402</v>
      </c>
      <c r="Y335" s="8">
        <f>'Data-Resource'!I5878</f>
        <v>-1.9439736370129564E-3</v>
      </c>
      <c r="Z335" s="8">
        <f>'Data-Resource'!K5878</f>
        <v>4842972</v>
      </c>
      <c r="AA335" s="8">
        <f>'Data-Resource'!I6383</f>
        <v>1.2145748987855011E-3</v>
      </c>
      <c r="AB335" s="8">
        <f>'Data-Resource'!K6383</f>
        <v>13209569</v>
      </c>
      <c r="AC335" s="8">
        <f>'Data-Resource'!I12443</f>
        <v>2.3354856436321476E-3</v>
      </c>
      <c r="AD335" s="8">
        <f>'Data-Resource'!K12443</f>
        <v>670788</v>
      </c>
      <c r="AE335" s="8">
        <f>'Data-Resource'!I10928</f>
        <v>4.2519637795275449E-2</v>
      </c>
      <c r="AF335" s="8">
        <f>'Data-Resource'!K10928</f>
        <v>809906</v>
      </c>
      <c r="AG335" s="8">
        <f>'Data-Resource'!I11433</f>
        <v>3.0465968287920583E-2</v>
      </c>
      <c r="AH335" s="8">
        <f>'Data-Resource'!K11433</f>
        <v>687029</v>
      </c>
      <c r="AI335" s="8">
        <f>'Data-Resource'!I8403</f>
        <v>-3.7119894687457104E-3</v>
      </c>
      <c r="AJ335" s="8">
        <f>'Data-Resource'!K8403</f>
        <v>927859</v>
      </c>
      <c r="AK335" s="8">
        <f>'Data-Resource'!I8908</f>
        <v>3.3682633217845814E-2</v>
      </c>
      <c r="AL335" s="8">
        <f>'Data-Resource'!K8908</f>
        <v>164032</v>
      </c>
      <c r="AM335" s="8">
        <f>'Data-Resource'!I9413</f>
        <v>-1.814662472780065E-2</v>
      </c>
      <c r="AN335" s="8">
        <f>'Data-Resource'!K9413</f>
        <v>14537407</v>
      </c>
      <c r="AO335" s="8">
        <f>'Data-Resource'!I9918</f>
        <v>-2.9542097488920766E-3</v>
      </c>
      <c r="AP335" s="8">
        <f>'Data-Resource'!K9918</f>
        <v>2052998</v>
      </c>
      <c r="AQ335" s="8">
        <f>'Data-Resource'!I10423</f>
        <v>-1.033057819223422E-2</v>
      </c>
      <c r="AR335" s="8">
        <f>'Data-Resource'!K10423</f>
        <v>493431</v>
      </c>
    </row>
    <row r="336" spans="1:44" x14ac:dyDescent="0.3">
      <c r="A336" s="8" t="str">
        <f>'Data-Resource'!B324</f>
        <v>4-14-2020</v>
      </c>
      <c r="B336" s="8">
        <f>'Data-Resource'!I14969</f>
        <v>-3.4852119896933292E-3</v>
      </c>
      <c r="C336" s="8">
        <f>'Data-Resource'!I11939</f>
        <v>-2.7830728173846759E-2</v>
      </c>
      <c r="D336" s="8">
        <f>'Data-Resource'!K11939</f>
        <v>2643336</v>
      </c>
      <c r="E336" s="8">
        <f>'Data-Resource'!I829</f>
        <v>-1.2730504661143555E-2</v>
      </c>
      <c r="F336" s="8">
        <f>'Data-Resource'!K829</f>
        <v>750236</v>
      </c>
      <c r="G336" s="8">
        <f>'Data-Resource'!I1334</f>
        <v>-3.3816394003748605E-2</v>
      </c>
      <c r="H336" s="8">
        <f>'Data-Resource'!K1334</f>
        <v>190742</v>
      </c>
      <c r="I336" s="8">
        <f>'Data-Resource'!I1839</f>
        <v>-6.0455428755004457E-3</v>
      </c>
      <c r="J336" s="8">
        <f>'Data-Resource'!K1839</f>
        <v>1841919</v>
      </c>
      <c r="K336" s="8">
        <f>'Data-Resource'!I2344</f>
        <v>-2.6150628162146906E-2</v>
      </c>
      <c r="L336" s="8">
        <f>'Data-Resource'!K2344</f>
        <v>4103268</v>
      </c>
      <c r="M336" s="8">
        <f>'Data-Resource'!I2849</f>
        <v>8.3903593017000781E-3</v>
      </c>
      <c r="N336" s="8">
        <f>'Data-Resource'!K2849</f>
        <v>3399748</v>
      </c>
      <c r="O336" s="8">
        <f>'Data-Resource'!I3354</f>
        <v>2.5680086492272318E-2</v>
      </c>
      <c r="P336" s="8">
        <f>'Data-Resource'!K3354</f>
        <v>386483</v>
      </c>
      <c r="Q336" s="8">
        <f>'Data-Resource'!I3859</f>
        <v>-6.5764021938800789E-3</v>
      </c>
      <c r="R336" s="8">
        <f>'Data-Resource'!K3859</f>
        <v>1909198</v>
      </c>
      <c r="S336" s="8">
        <f>'Data-Resource'!I4364</f>
        <v>-1.171767008569026E-2</v>
      </c>
      <c r="T336" s="8">
        <f>'Data-Resource'!K4364</f>
        <v>851678</v>
      </c>
      <c r="U336" s="8">
        <f>'Data-Resource'!I4869</f>
        <v>1.1935777427770668E-2</v>
      </c>
      <c r="V336" s="8">
        <f>'Data-Resource'!K4869</f>
        <v>684446</v>
      </c>
      <c r="W336" s="8">
        <f>'Data-Resource'!I5374</f>
        <v>1.4516129032258376E-3</v>
      </c>
      <c r="X336" s="8">
        <f>'Data-Resource'!K5374</f>
        <v>15877455</v>
      </c>
      <c r="Y336" s="8">
        <f>'Data-Resource'!I5879</f>
        <v>6.5259119587682147E-3</v>
      </c>
      <c r="Z336" s="8">
        <f>'Data-Resource'!K5879</f>
        <v>3848557</v>
      </c>
      <c r="AA336" s="8">
        <f>'Data-Resource'!I6384</f>
        <v>2.4028834601522255E-3</v>
      </c>
      <c r="AB336" s="8">
        <f>'Data-Resource'!K6384</f>
        <v>12295418</v>
      </c>
      <c r="AC336" s="8">
        <f>'Data-Resource'!I12444</f>
        <v>1.6041977751765169E-3</v>
      </c>
      <c r="AD336" s="8">
        <f>'Data-Resource'!K12444</f>
        <v>455434</v>
      </c>
      <c r="AE336" s="8">
        <f>'Data-Resource'!I10929</f>
        <v>-8.4683356008467936E-2</v>
      </c>
      <c r="AF336" s="8">
        <f>'Data-Resource'!K10929</f>
        <v>696439</v>
      </c>
      <c r="AG336" s="8">
        <f>'Data-Resource'!I11434</f>
        <v>-1.3490708490568474E-2</v>
      </c>
      <c r="AH336" s="8">
        <f>'Data-Resource'!K11434</f>
        <v>435709</v>
      </c>
      <c r="AI336" s="8">
        <f>'Data-Resource'!I8404</f>
        <v>1.3868649635036498E-2</v>
      </c>
      <c r="AJ336" s="8">
        <f>'Data-Resource'!K8404</f>
        <v>660197</v>
      </c>
      <c r="AK336" s="8">
        <f>'Data-Resource'!I8909</f>
        <v>-4.1193202247303946E-2</v>
      </c>
      <c r="AL336" s="8">
        <f>'Data-Resource'!K8909</f>
        <v>257643</v>
      </c>
      <c r="AM336" s="8">
        <f>'Data-Resource'!I9414</f>
        <v>2.1596761805190583E-2</v>
      </c>
      <c r="AN336" s="8">
        <f>'Data-Resource'!K9414</f>
        <v>10310556</v>
      </c>
      <c r="AO336" s="8">
        <f>'Data-Resource'!I9919</f>
        <v>2.0431464907795117E-3</v>
      </c>
      <c r="AP336" s="8">
        <f>'Data-Resource'!K9919</f>
        <v>1100505</v>
      </c>
      <c r="AQ336" s="8">
        <f>'Data-Resource'!I10424</f>
        <v>1.3206758423581422E-2</v>
      </c>
      <c r="AR336" s="8">
        <f>'Data-Resource'!K10424</f>
        <v>571288</v>
      </c>
    </row>
    <row r="337" spans="1:44" x14ac:dyDescent="0.3">
      <c r="A337" s="8" t="str">
        <f>'Data-Resource'!B325</f>
        <v>4-15-2020</v>
      </c>
      <c r="B337" s="8">
        <f>'Data-Resource'!I14970</f>
        <v>-3.7312563641927858E-2</v>
      </c>
      <c r="C337" s="8">
        <f>'Data-Resource'!I11940</f>
        <v>-2.5882352941176561E-2</v>
      </c>
      <c r="D337" s="8">
        <f>'Data-Resource'!K11940</f>
        <v>3200715</v>
      </c>
      <c r="E337" s="8">
        <f>'Data-Resource'!I830</f>
        <v>-3.4684671171171126E-2</v>
      </c>
      <c r="F337" s="8">
        <f>'Data-Resource'!K830</f>
        <v>1038603</v>
      </c>
      <c r="G337" s="8">
        <f>'Data-Resource'!I1335</f>
        <v>-9.5998649761238175E-2</v>
      </c>
      <c r="H337" s="8">
        <f>'Data-Resource'!K1335</f>
        <v>379341</v>
      </c>
      <c r="I337" s="8">
        <f>'Data-Resource'!I1840</f>
        <v>-4.1805185575006454E-2</v>
      </c>
      <c r="J337" s="8">
        <f>'Data-Resource'!K1840</f>
        <v>2714119</v>
      </c>
      <c r="K337" s="8">
        <f>'Data-Resource'!I2345</f>
        <v>-5.7234767106762445E-2</v>
      </c>
      <c r="L337" s="8">
        <f>'Data-Resource'!K2345</f>
        <v>5684649</v>
      </c>
      <c r="M337" s="8">
        <f>'Data-Resource'!I2850</f>
        <v>-4.1448163737977259E-2</v>
      </c>
      <c r="N337" s="8">
        <f>'Data-Resource'!K2850</f>
        <v>3825248</v>
      </c>
      <c r="O337" s="8">
        <f>'Data-Resource'!I3355</f>
        <v>-1.2112196809003538E-2</v>
      </c>
      <c r="P337" s="8">
        <f>'Data-Resource'!K3355</f>
        <v>583407</v>
      </c>
      <c r="Q337" s="8">
        <f>'Data-Resource'!I3860</f>
        <v>-5.6504854368931955E-2</v>
      </c>
      <c r="R337" s="8">
        <f>'Data-Resource'!K3860</f>
        <v>2469060</v>
      </c>
      <c r="S337" s="8">
        <f>'Data-Resource'!I4365</f>
        <v>-7.5501997677456453E-2</v>
      </c>
      <c r="T337" s="8">
        <f>'Data-Resource'!K4365</f>
        <v>942425</v>
      </c>
      <c r="U337" s="8">
        <f>'Data-Resource'!I4870</f>
        <v>-8.1511005887609494E-3</v>
      </c>
      <c r="V337" s="8">
        <f>'Data-Resource'!K4870</f>
        <v>590687</v>
      </c>
      <c r="W337" s="8">
        <f>'Data-Resource'!I5375</f>
        <v>-9.5842029218173155E-2</v>
      </c>
      <c r="X337" s="8">
        <f>'Data-Resource'!K5375</f>
        <v>23906111</v>
      </c>
      <c r="Y337" s="8">
        <f>'Data-Resource'!I5880</f>
        <v>-3.3562129426473269E-2</v>
      </c>
      <c r="Z337" s="8">
        <f>'Data-Resource'!K5880</f>
        <v>4366972</v>
      </c>
      <c r="AA337" s="8">
        <f>'Data-Resource'!I6385</f>
        <v>-2.2836538461538457E-2</v>
      </c>
      <c r="AB337" s="8">
        <f>'Data-Resource'!K6385</f>
        <v>13234103</v>
      </c>
      <c r="AC337" s="8">
        <f>'Data-Resource'!I12445</f>
        <v>-1.7241431903410227E-2</v>
      </c>
      <c r="AD337" s="8">
        <f>'Data-Resource'!K12445</f>
        <v>595010</v>
      </c>
      <c r="AE337" s="8">
        <f>'Data-Resource'!I10930</f>
        <v>-7.4370274105471174E-2</v>
      </c>
      <c r="AF337" s="8">
        <f>'Data-Resource'!K10930</f>
        <v>864879</v>
      </c>
      <c r="AG337" s="8">
        <f>'Data-Resource'!I11435</f>
        <v>-3.4871811965811843E-2</v>
      </c>
      <c r="AH337" s="8">
        <f>'Data-Resource'!K11435</f>
        <v>593904</v>
      </c>
      <c r="AI337" s="8">
        <f>'Data-Resource'!I8405</f>
        <v>4.7686868327402036E-2</v>
      </c>
      <c r="AJ337" s="8">
        <f>'Data-Resource'!K8405</f>
        <v>1463651</v>
      </c>
      <c r="AK337" s="8">
        <f>'Data-Resource'!I8910</f>
        <v>-1.5555600000000074E-2</v>
      </c>
      <c r="AL337" s="8">
        <f>'Data-Resource'!K8910</f>
        <v>244201</v>
      </c>
      <c r="AM337" s="8">
        <f>'Data-Resource'!I9415</f>
        <v>-8.096096096096092E-2</v>
      </c>
      <c r="AN337" s="8">
        <f>'Data-Resource'!K9415</f>
        <v>12693153</v>
      </c>
      <c r="AO337" s="8">
        <f>'Data-Resource'!I9920</f>
        <v>-2.2894093704933713E-2</v>
      </c>
      <c r="AP337" s="8">
        <f>'Data-Resource'!K9920</f>
        <v>1277434</v>
      </c>
      <c r="AQ337" s="8">
        <f>'Data-Resource'!I10425</f>
        <v>-1.9535999384778128E-2</v>
      </c>
      <c r="AR337" s="8">
        <f>'Data-Resource'!K10425</f>
        <v>609888</v>
      </c>
    </row>
    <row r="338" spans="1:44" x14ac:dyDescent="0.3">
      <c r="A338" s="8" t="str">
        <f>'Data-Resource'!B326</f>
        <v>4-16-2020</v>
      </c>
      <c r="B338" s="8">
        <f>'Data-Resource'!I14971</f>
        <v>-1.1393164145657445E-2</v>
      </c>
      <c r="C338" s="8">
        <f>'Data-Resource'!I11941</f>
        <v>-3.192298611025463E-3</v>
      </c>
      <c r="D338" s="8">
        <f>'Data-Resource'!K11941</f>
        <v>2483878</v>
      </c>
      <c r="E338" s="8">
        <f>'Data-Resource'!I831</f>
        <v>-1.3053627039627027E-2</v>
      </c>
      <c r="F338" s="8">
        <f>'Data-Resource'!K831</f>
        <v>821745</v>
      </c>
      <c r="G338" s="8">
        <f>'Data-Resource'!I1336</f>
        <v>-5.6971001415428171E-2</v>
      </c>
      <c r="H338" s="8">
        <f>'Data-Resource'!K1336</f>
        <v>275712</v>
      </c>
      <c r="I338" s="8">
        <f>'Data-Resource'!I1841</f>
        <v>-2.6483522145767477E-2</v>
      </c>
      <c r="J338" s="8">
        <f>'Data-Resource'!K1841</f>
        <v>2618525</v>
      </c>
      <c r="K338" s="8">
        <f>'Data-Resource'!I2346</f>
        <v>-2.2867413967043958E-2</v>
      </c>
      <c r="L338" s="8">
        <f>'Data-Resource'!K2346</f>
        <v>4584339</v>
      </c>
      <c r="M338" s="8">
        <f>'Data-Resource'!I2851</f>
        <v>-9.2013544861580792E-3</v>
      </c>
      <c r="N338" s="8">
        <f>'Data-Resource'!K2851</f>
        <v>3075417</v>
      </c>
      <c r="O338" s="8">
        <f>'Data-Resource'!I3356</f>
        <v>-7.4436940935379732E-3</v>
      </c>
      <c r="P338" s="8">
        <f>'Data-Resource'!K3356</f>
        <v>414701</v>
      </c>
      <c r="Q338" s="8">
        <f>'Data-Resource'!I3861</f>
        <v>1.0144871664806822E-3</v>
      </c>
      <c r="R338" s="8">
        <f>'Data-Resource'!K3861</f>
        <v>2335152</v>
      </c>
      <c r="S338" s="8">
        <f>'Data-Resource'!I4366</f>
        <v>-1.0271055927847494E-2</v>
      </c>
      <c r="T338" s="8">
        <f>'Data-Resource'!K4366</f>
        <v>599409</v>
      </c>
      <c r="U338" s="8">
        <f>'Data-Resource'!I4871</f>
        <v>2.0955926470588217E-2</v>
      </c>
      <c r="V338" s="8">
        <f>'Data-Resource'!K4871</f>
        <v>801554</v>
      </c>
      <c r="W338" s="8">
        <f>'Data-Resource'!I5376</f>
        <v>-8.72905027932865E-4</v>
      </c>
      <c r="X338" s="8">
        <f>'Data-Resource'!K5376</f>
        <v>19432957</v>
      </c>
      <c r="Y338" s="8">
        <f>'Data-Resource'!I5881</f>
        <v>-8.5702765874562329E-3</v>
      </c>
      <c r="Z338" s="8">
        <f>'Data-Resource'!K5881</f>
        <v>3281606</v>
      </c>
      <c r="AA338" s="8">
        <f>'Data-Resource'!I6386</f>
        <v>-6.105006105006138E-3</v>
      </c>
      <c r="AB338" s="8">
        <f>'Data-Resource'!K6386</f>
        <v>10566157</v>
      </c>
      <c r="AC338" s="8">
        <f>'Data-Resource'!I12446</f>
        <v>1.7427078215201596E-3</v>
      </c>
      <c r="AD338" s="8">
        <f>'Data-Resource'!K12446</f>
        <v>498638</v>
      </c>
      <c r="AE338" s="8">
        <f>'Data-Resource'!I10931</f>
        <v>-4.7619031422092409E-2</v>
      </c>
      <c r="AF338" s="8">
        <f>'Data-Resource'!K10931</f>
        <v>756822</v>
      </c>
      <c r="AG338" s="8">
        <f>'Data-Resource'!I11436</f>
        <v>-4.5580094805942536E-2</v>
      </c>
      <c r="AH338" s="8">
        <f>'Data-Resource'!K11436</f>
        <v>410679</v>
      </c>
      <c r="AI338" s="8">
        <f>'Data-Resource'!I8406</f>
        <v>8.9700963455149441E-2</v>
      </c>
      <c r="AJ338" s="8">
        <f>'Data-Resource'!K8406</f>
        <v>1761481</v>
      </c>
      <c r="AK338" s="8">
        <f>'Data-Resource'!I8911</f>
        <v>-2.3117120516758238E-2</v>
      </c>
      <c r="AL338" s="8">
        <f>'Data-Resource'!K8911</f>
        <v>247028</v>
      </c>
      <c r="AM338" s="8">
        <f>'Data-Resource'!I9416</f>
        <v>-2.6206896551724059E-2</v>
      </c>
      <c r="AN338" s="8">
        <f>'Data-Resource'!K9416</f>
        <v>8630884</v>
      </c>
      <c r="AO338" s="8">
        <f>'Data-Resource'!I9921</f>
        <v>-2.1018283754349925E-2</v>
      </c>
      <c r="AP338" s="8">
        <f>'Data-Resource'!K9921</f>
        <v>860133</v>
      </c>
      <c r="AQ338" s="8">
        <f>'Data-Resource'!I10426</f>
        <v>1.4373726604235608E-2</v>
      </c>
      <c r="AR338" s="8">
        <f>'Data-Resource'!K10426</f>
        <v>553703</v>
      </c>
    </row>
    <row r="339" spans="1:44" x14ac:dyDescent="0.3">
      <c r="A339" s="8" t="str">
        <f>'Data-Resource'!B327</f>
        <v>4-17-2020</v>
      </c>
      <c r="B339" s="8">
        <f>'Data-Resource'!I14972</f>
        <v>1.7375367719212934E-3</v>
      </c>
      <c r="C339" s="8">
        <f>'Data-Resource'!I11942</f>
        <v>-1.2920986181637208E-2</v>
      </c>
      <c r="D339" s="8">
        <f>'Data-Resource'!K11942</f>
        <v>4191536</v>
      </c>
      <c r="E339" s="8">
        <f>'Data-Resource'!I832</f>
        <v>5.979774774050887E-3</v>
      </c>
      <c r="F339" s="8">
        <f>'Data-Resource'!K832</f>
        <v>1279772</v>
      </c>
      <c r="G339" s="8">
        <f>'Data-Resource'!I1337</f>
        <v>-2.2187840078910278E-2</v>
      </c>
      <c r="H339" s="8">
        <f>'Data-Resource'!K1337</f>
        <v>557016</v>
      </c>
      <c r="I339" s="8">
        <f>'Data-Resource'!I1842</f>
        <v>-3.6602218490997121E-4</v>
      </c>
      <c r="J339" s="8">
        <f>'Data-Resource'!K1842</f>
        <v>2634445</v>
      </c>
      <c r="K339" s="8">
        <f>'Data-Resource'!I2347</f>
        <v>1.2777800000000129E-2</v>
      </c>
      <c r="L339" s="8">
        <f>'Data-Resource'!K2347</f>
        <v>6155766</v>
      </c>
      <c r="M339" s="8">
        <f>'Data-Resource'!I2852</f>
        <v>-3.0638297872340758E-3</v>
      </c>
      <c r="N339" s="8">
        <f>'Data-Resource'!K2852</f>
        <v>4639461</v>
      </c>
      <c r="O339" s="8">
        <f>'Data-Resource'!I3357</f>
        <v>-4.2123104908626061E-3</v>
      </c>
      <c r="P339" s="8">
        <f>'Data-Resource'!K3357</f>
        <v>481251</v>
      </c>
      <c r="Q339" s="8">
        <f>'Data-Resource'!I3862</f>
        <v>1.1890857931595684E-2</v>
      </c>
      <c r="R339" s="8">
        <f>'Data-Resource'!K3862</f>
        <v>3906817</v>
      </c>
      <c r="S339" s="8">
        <f>'Data-Resource'!I4367</f>
        <v>1.918333711222288E-3</v>
      </c>
      <c r="T339" s="8">
        <f>'Data-Resource'!K4367</f>
        <v>1255257</v>
      </c>
      <c r="U339" s="8">
        <f>'Data-Resource'!I4872</f>
        <v>-2.1037867277509077E-2</v>
      </c>
      <c r="V339" s="8">
        <f>'Data-Resource'!K4872</f>
        <v>993115</v>
      </c>
      <c r="W339" s="8">
        <f>'Data-Resource'!I5377</f>
        <v>-4.8333333333334047E-3</v>
      </c>
      <c r="X339" s="8">
        <f>'Data-Resource'!K5377</f>
        <v>19310420</v>
      </c>
      <c r="Y339" s="8">
        <f>'Data-Resource'!I5882</f>
        <v>-3.0452607537115356E-3</v>
      </c>
      <c r="Z339" s="8">
        <f>'Data-Resource'!K5882</f>
        <v>5961436</v>
      </c>
      <c r="AA339" s="8">
        <f>'Data-Resource'!I6387</f>
        <v>-7.987220447284413E-4</v>
      </c>
      <c r="AB339" s="8">
        <f>'Data-Resource'!K6387</f>
        <v>17697498</v>
      </c>
      <c r="AC339" s="8">
        <f>'Data-Resource'!I12447</f>
        <v>-1.5517214442514323E-2</v>
      </c>
      <c r="AD339" s="8">
        <f>'Data-Resource'!K12447</f>
        <v>539649</v>
      </c>
      <c r="AE339" s="8">
        <f>'Data-Resource'!I10932</f>
        <v>-3.8151505845311377E-3</v>
      </c>
      <c r="AF339" s="8">
        <f>'Data-Resource'!K10932</f>
        <v>1066455</v>
      </c>
      <c r="AG339" s="8">
        <f>'Data-Resource'!I11437</f>
        <v>1.0892533762914042E-2</v>
      </c>
      <c r="AH339" s="8">
        <f>'Data-Resource'!K11437</f>
        <v>591168</v>
      </c>
      <c r="AI339" s="8">
        <f>'Data-Resource'!I8407</f>
        <v>-3.4461569230769186E-2</v>
      </c>
      <c r="AJ339" s="8">
        <f>'Data-Resource'!K8407</f>
        <v>1212978</v>
      </c>
      <c r="AK339" s="8">
        <f>'Data-Resource'!I8912</f>
        <v>-1.5407233703435746E-2</v>
      </c>
      <c r="AL339" s="8">
        <f>'Data-Resource'!K8912</f>
        <v>222442</v>
      </c>
      <c r="AM339" s="8">
        <f>'Data-Resource'!I9417</f>
        <v>1.4839219104781679E-2</v>
      </c>
      <c r="AN339" s="8">
        <f>'Data-Resource'!K9417</f>
        <v>13798722</v>
      </c>
      <c r="AO339" s="8">
        <f>'Data-Resource'!I9922</f>
        <v>7.5735685723356616E-3</v>
      </c>
      <c r="AP339" s="8">
        <f>'Data-Resource'!K9922</f>
        <v>2137106</v>
      </c>
      <c r="AQ339" s="8">
        <f>'Data-Resource'!I10427</f>
        <v>-6.4228658030492857E-3</v>
      </c>
      <c r="AR339" s="8">
        <f>'Data-Resource'!K10427</f>
        <v>678195</v>
      </c>
    </row>
    <row r="340" spans="1:44" x14ac:dyDescent="0.3">
      <c r="A340" s="8" t="str">
        <f>'Data-Resource'!B328</f>
        <v>4-20-2020</v>
      </c>
      <c r="B340" s="8">
        <f>'Data-Resource'!I14973</f>
        <v>-2.6577252272684884E-3</v>
      </c>
      <c r="C340" s="8">
        <f>'Data-Resource'!I11943</f>
        <v>-1.9268541093197047E-2</v>
      </c>
      <c r="D340" s="8">
        <f>'Data-Resource'!K11943</f>
        <v>2447085</v>
      </c>
      <c r="E340" s="8">
        <f>'Data-Resource'!I833</f>
        <v>5.4447006926869896E-3</v>
      </c>
      <c r="F340" s="8">
        <f>'Data-Resource'!K833</f>
        <v>617101</v>
      </c>
      <c r="G340" s="8">
        <f>'Data-Resource'!I1338</f>
        <v>-3.6498874995694847E-2</v>
      </c>
      <c r="H340" s="8">
        <f>'Data-Resource'!K1338</f>
        <v>342012</v>
      </c>
      <c r="I340" s="8">
        <f>'Data-Resource'!I1843</f>
        <v>3.0248033328831156E-3</v>
      </c>
      <c r="J340" s="8">
        <f>'Data-Resource'!K1843</f>
        <v>2043227</v>
      </c>
      <c r="K340" s="8">
        <f>'Data-Resource'!I2348</f>
        <v>-5.8977939252465991E-3</v>
      </c>
      <c r="L340" s="8">
        <f>'Data-Resource'!K2348</f>
        <v>3946071</v>
      </c>
      <c r="M340" s="8">
        <f>'Data-Resource'!I2853</f>
        <v>-1.1137361158871437E-2</v>
      </c>
      <c r="N340" s="8">
        <f>'Data-Resource'!K2853</f>
        <v>2715469</v>
      </c>
      <c r="O340" s="8">
        <f>'Data-Resource'!I3358</f>
        <v>9.0698164944106926E-3</v>
      </c>
      <c r="P340" s="8">
        <f>'Data-Resource'!K3358</f>
        <v>364711</v>
      </c>
      <c r="Q340" s="8">
        <f>'Data-Resource'!I3863</f>
        <v>-2.0030504388802155E-2</v>
      </c>
      <c r="R340" s="8">
        <f>'Data-Resource'!K3863</f>
        <v>2159543</v>
      </c>
      <c r="S340" s="8">
        <f>'Data-Resource'!I4368</f>
        <v>-3.2476345535146361E-2</v>
      </c>
      <c r="T340" s="8">
        <f>'Data-Resource'!K4368</f>
        <v>795877</v>
      </c>
      <c r="U340" s="8">
        <f>'Data-Resource'!I4873</f>
        <v>-1.4648110353299958E-2</v>
      </c>
      <c r="V340" s="8">
        <f>'Data-Resource'!K4873</f>
        <v>548444</v>
      </c>
      <c r="W340" s="8">
        <f>'Data-Resource'!I5378</f>
        <v>-1.3689482470784619E-2</v>
      </c>
      <c r="X340" s="8">
        <f>'Data-Resource'!K5378</f>
        <v>17888692</v>
      </c>
      <c r="Y340" s="8">
        <f>'Data-Resource'!I5883</f>
        <v>-3.3822246004426015E-3</v>
      </c>
      <c r="Z340" s="8">
        <f>'Data-Resource'!K5883</f>
        <v>3629907</v>
      </c>
      <c r="AA340" s="8">
        <f>'Data-Resource'!I6388</f>
        <v>2.7700831024931095E-3</v>
      </c>
      <c r="AB340" s="8">
        <f>'Data-Resource'!K6388</f>
        <v>9926789</v>
      </c>
      <c r="AC340" s="8">
        <f>'Data-Resource'!I12448</f>
        <v>1.6635613521426656E-2</v>
      </c>
      <c r="AD340" s="8">
        <f>'Data-Resource'!K12448</f>
        <v>644439</v>
      </c>
      <c r="AE340" s="8">
        <f>'Data-Resource'!I10933</f>
        <v>3.7911121429936795E-3</v>
      </c>
      <c r="AF340" s="8">
        <f>'Data-Resource'!K10933</f>
        <v>579620</v>
      </c>
      <c r="AG340" s="8">
        <f>'Data-Resource'!I11438</f>
        <v>-1.686745324844929E-2</v>
      </c>
      <c r="AH340" s="8">
        <f>'Data-Resource'!K11438</f>
        <v>319828</v>
      </c>
      <c r="AI340" s="8">
        <f>'Data-Resource'!I8408</f>
        <v>1.9047301587301984E-3</v>
      </c>
      <c r="AJ340" s="8">
        <f>'Data-Resource'!K8408</f>
        <v>664576</v>
      </c>
      <c r="AK340" s="8">
        <f>'Data-Resource'!I8913</f>
        <v>6.6616873429302184E-3</v>
      </c>
      <c r="AL340" s="8">
        <f>'Data-Resource'!K8913</f>
        <v>119502</v>
      </c>
      <c r="AM340" s="8">
        <f>'Data-Resource'!I9418</f>
        <v>-1.137730470794578E-2</v>
      </c>
      <c r="AN340" s="8">
        <f>'Data-Resource'!K9418</f>
        <v>10592169</v>
      </c>
      <c r="AO340" s="8">
        <f>'Data-Resource'!I9923</f>
        <v>1.1340488711959687E-2</v>
      </c>
      <c r="AP340" s="8">
        <f>'Data-Resource'!K9923</f>
        <v>1024278</v>
      </c>
      <c r="AQ340" s="8">
        <f>'Data-Resource'!I10428</f>
        <v>1.6264179879670205E-2</v>
      </c>
      <c r="AR340" s="8">
        <f>'Data-Resource'!K10428</f>
        <v>543413</v>
      </c>
    </row>
    <row r="341" spans="1:44" x14ac:dyDescent="0.3">
      <c r="A341" s="8" t="str">
        <f>'Data-Resource'!B329</f>
        <v>4-21-2020</v>
      </c>
      <c r="B341" s="8">
        <f>'Data-Resource'!I14974</f>
        <v>-2.5627866975810352E-2</v>
      </c>
      <c r="C341" s="8">
        <f>'Data-Resource'!I11944</f>
        <v>-4.2700244001626676E-2</v>
      </c>
      <c r="D341" s="8">
        <f>'Data-Resource'!K11944</f>
        <v>4033119</v>
      </c>
      <c r="E341" s="8">
        <f>'Data-Resource'!I834</f>
        <v>-3.03030574338422E-2</v>
      </c>
      <c r="F341" s="8">
        <f>'Data-Resource'!K834</f>
        <v>1011225</v>
      </c>
      <c r="G341" s="8">
        <f>'Data-Resource'!I1339</f>
        <v>-6.4324324324324389E-2</v>
      </c>
      <c r="H341" s="8">
        <f>'Data-Resource'!K1339</f>
        <v>378390</v>
      </c>
      <c r="I341" s="8">
        <f>'Data-Resource'!I1844</f>
        <v>-1.6463396341463394E-2</v>
      </c>
      <c r="J341" s="8">
        <f>'Data-Resource'!K1844</f>
        <v>2573255</v>
      </c>
      <c r="K341" s="8">
        <f>'Data-Resource'!I2349</f>
        <v>-4.4125840966414476E-2</v>
      </c>
      <c r="L341" s="8">
        <f>'Data-Resource'!K2349</f>
        <v>6273416</v>
      </c>
      <c r="M341" s="8">
        <f>'Data-Resource'!I2854</f>
        <v>-2.7491408462347214E-3</v>
      </c>
      <c r="N341" s="8">
        <f>'Data-Resource'!K2854</f>
        <v>3996156</v>
      </c>
      <c r="O341" s="8">
        <f>'Data-Resource'!I3359</f>
        <v>6.5084504197260992E-3</v>
      </c>
      <c r="P341" s="8">
        <f>'Data-Resource'!K3359</f>
        <v>756311</v>
      </c>
      <c r="Q341" s="8">
        <f>'Data-Resource'!I3864</f>
        <v>-3.6699047807974519E-2</v>
      </c>
      <c r="R341" s="8">
        <f>'Data-Resource'!K3864</f>
        <v>1857083</v>
      </c>
      <c r="S341" s="8">
        <f>'Data-Resource'!I4369</f>
        <v>-2.6556267467785982E-2</v>
      </c>
      <c r="T341" s="8">
        <f>'Data-Resource'!K4369</f>
        <v>906145</v>
      </c>
      <c r="U341" s="8">
        <f>'Data-Resource'!I4874</f>
        <v>-2.7747375562191531E-2</v>
      </c>
      <c r="V341" s="8">
        <f>'Data-Resource'!K4874</f>
        <v>751325</v>
      </c>
      <c r="W341" s="8">
        <f>'Data-Resource'!I5379</f>
        <v>-3.858131487889279E-2</v>
      </c>
      <c r="X341" s="8">
        <f>'Data-Resource'!K5379</f>
        <v>18330368</v>
      </c>
      <c r="Y341" s="8">
        <f>'Data-Resource'!I5884</f>
        <v>-1.225122464581832E-2</v>
      </c>
      <c r="Z341" s="8">
        <f>'Data-Resource'!K5884</f>
        <v>4639142</v>
      </c>
      <c r="AA341" s="8">
        <f>'Data-Resource'!I6389</f>
        <v>-3.0952380952380808E-2</v>
      </c>
      <c r="AB341" s="8">
        <f>'Data-Resource'!K6389</f>
        <v>13660226</v>
      </c>
      <c r="AC341" s="8">
        <f>'Data-Resource'!I12449</f>
        <v>-3.034353401881205E-3</v>
      </c>
      <c r="AD341" s="8">
        <f>'Data-Resource'!K12449</f>
        <v>522622</v>
      </c>
      <c r="AE341" s="8">
        <f>'Data-Resource'!I10934</f>
        <v>-6.2154067147400592E-2</v>
      </c>
      <c r="AF341" s="8">
        <f>'Data-Resource'!K10934</f>
        <v>593345</v>
      </c>
      <c r="AG341" s="8">
        <f>'Data-Resource'!I11439</f>
        <v>-3.490026709401705E-2</v>
      </c>
      <c r="AH341" s="8">
        <f>'Data-Resource'!K11439</f>
        <v>400173</v>
      </c>
      <c r="AI341" s="8">
        <f>'Data-Resource'!I8409</f>
        <v>5.5483903225806562E-2</v>
      </c>
      <c r="AJ341" s="8">
        <f>'Data-Resource'!K8409</f>
        <v>1122305</v>
      </c>
      <c r="AK341" s="8">
        <f>'Data-Resource'!I8914</f>
        <v>-2.2388283582090041E-3</v>
      </c>
      <c r="AL341" s="8">
        <f>'Data-Resource'!K8914</f>
        <v>184366</v>
      </c>
      <c r="AM341" s="8">
        <f>'Data-Resource'!I9419</f>
        <v>-5.6474627221957008E-2</v>
      </c>
      <c r="AN341" s="8">
        <f>'Data-Resource'!K9419</f>
        <v>12185549</v>
      </c>
      <c r="AO341" s="8">
        <f>'Data-Resource'!I9924</f>
        <v>-2.3598820058997032E-2</v>
      </c>
      <c r="AP341" s="8">
        <f>'Data-Resource'!K9924</f>
        <v>1558767</v>
      </c>
      <c r="AQ341" s="8">
        <f>'Data-Resource'!I10429</f>
        <v>-1.4662756168247635E-2</v>
      </c>
      <c r="AR341" s="8">
        <f>'Data-Resource'!K10429</f>
        <v>630703</v>
      </c>
    </row>
    <row r="342" spans="1:44" x14ac:dyDescent="0.3">
      <c r="A342" s="8" t="str">
        <f>'Data-Resource'!B330</f>
        <v>4-22-2020</v>
      </c>
      <c r="B342" s="8">
        <f>'Data-Resource'!I14975</f>
        <v>4.3181475856415505E-3</v>
      </c>
      <c r="C342" s="8">
        <f>'Data-Resource'!I11945</f>
        <v>3.1725889666915912E-2</v>
      </c>
      <c r="D342" s="8">
        <f>'Data-Resource'!K11945</f>
        <v>3195909</v>
      </c>
      <c r="E342" s="8">
        <f>'Data-Resource'!I835</f>
        <v>-2.2684323553374606E-2</v>
      </c>
      <c r="F342" s="8">
        <f>'Data-Resource'!K835</f>
        <v>886899</v>
      </c>
      <c r="G342" s="8">
        <f>'Data-Resource'!I1340</f>
        <v>1.6116760860191238E-2</v>
      </c>
      <c r="H342" s="8">
        <f>'Data-Resource'!K1340</f>
        <v>236663</v>
      </c>
      <c r="I342" s="8">
        <f>'Data-Resource'!I1845</f>
        <v>-1.1901852760736199E-2</v>
      </c>
      <c r="J342" s="8">
        <f>'Data-Resource'!K1845</f>
        <v>2208329</v>
      </c>
      <c r="K342" s="8">
        <f>'Data-Resource'!I2350</f>
        <v>1.077986287981012E-2</v>
      </c>
      <c r="L342" s="8">
        <f>'Data-Resource'!K2350</f>
        <v>4117078</v>
      </c>
      <c r="M342" s="8">
        <f>'Data-Resource'!I2855</f>
        <v>1.7759511308751409E-2</v>
      </c>
      <c r="N342" s="8">
        <f>'Data-Resource'!K2855</f>
        <v>2726947</v>
      </c>
      <c r="O342" s="8">
        <f>'Data-Resource'!I3360</f>
        <v>-4.3586446206033518E-3</v>
      </c>
      <c r="P342" s="8">
        <f>'Data-Resource'!K3360</f>
        <v>411952</v>
      </c>
      <c r="Q342" s="8">
        <f>'Data-Resource'!I3865</f>
        <v>2.1467797996321965E-3</v>
      </c>
      <c r="R342" s="8">
        <f>'Data-Resource'!K3865</f>
        <v>1533538</v>
      </c>
      <c r="S342" s="8">
        <f>'Data-Resource'!I4370</f>
        <v>-4.0462284991137996E-3</v>
      </c>
      <c r="T342" s="8">
        <f>'Data-Resource'!K4370</f>
        <v>487978</v>
      </c>
      <c r="U342" s="8">
        <f>'Data-Resource'!I4875</f>
        <v>1.8670650575234489E-2</v>
      </c>
      <c r="V342" s="8">
        <f>'Data-Resource'!K4875</f>
        <v>656914</v>
      </c>
      <c r="W342" s="8">
        <f>'Data-Resource'!I5380</f>
        <v>3.3747779751331654E-3</v>
      </c>
      <c r="X342" s="8">
        <f>'Data-Resource'!K5380</f>
        <v>11651071</v>
      </c>
      <c r="Y342" s="8">
        <f>'Data-Resource'!I5885</f>
        <v>8.8258637308466226E-3</v>
      </c>
      <c r="Z342" s="8">
        <f>'Data-Resource'!K5885</f>
        <v>3035114</v>
      </c>
      <c r="AA342" s="8">
        <f>'Data-Resource'!I6390</f>
        <v>2.3208469055374503E-2</v>
      </c>
      <c r="AB342" s="8">
        <f>'Data-Resource'!K6390</f>
        <v>10628318</v>
      </c>
      <c r="AC342" s="8">
        <f>'Data-Resource'!I12450</f>
        <v>1.2968161969035543E-2</v>
      </c>
      <c r="AD342" s="8">
        <f>'Data-Resource'!K12450</f>
        <v>509920</v>
      </c>
      <c r="AE342" s="8">
        <f>'Data-Resource'!I10935</f>
        <v>-2.6977968353721774E-3</v>
      </c>
      <c r="AF342" s="8">
        <f>'Data-Resource'!K10935</f>
        <v>564069</v>
      </c>
      <c r="AG342" s="8">
        <f>'Data-Resource'!I11440</f>
        <v>-1.4651996873699523E-2</v>
      </c>
      <c r="AH342" s="8">
        <f>'Data-Resource'!K11440</f>
        <v>486823</v>
      </c>
      <c r="AI342" s="8">
        <f>'Data-Resource'!I8410</f>
        <v>1.8094390832330174E-3</v>
      </c>
      <c r="AJ342" s="8">
        <f>'Data-Resource'!K8410</f>
        <v>904949</v>
      </c>
      <c r="AK342" s="8">
        <f>'Data-Resource'!I8915</f>
        <v>-2.4282473478254768E-2</v>
      </c>
      <c r="AL342" s="8">
        <f>'Data-Resource'!K8915</f>
        <v>223561</v>
      </c>
      <c r="AM342" s="8">
        <f>'Data-Resource'!I9420</f>
        <v>3.4193612903225805E-2</v>
      </c>
      <c r="AN342" s="8">
        <f>'Data-Resource'!K9420</f>
        <v>10048536</v>
      </c>
      <c r="AO342" s="8">
        <f>'Data-Resource'!I9925</f>
        <v>7.4917587956214032E-3</v>
      </c>
      <c r="AP342" s="8">
        <f>'Data-Resource'!K9925</f>
        <v>993515</v>
      </c>
      <c r="AQ342" s="8">
        <f>'Data-Resource'!I10430</f>
        <v>9.8716680195952283E-3</v>
      </c>
      <c r="AR342" s="8">
        <f>'Data-Resource'!K10430</f>
        <v>416465</v>
      </c>
    </row>
    <row r="343" spans="1:44" x14ac:dyDescent="0.3">
      <c r="A343" s="8" t="str">
        <f>'Data-Resource'!B331</f>
        <v>4-23-2020</v>
      </c>
      <c r="B343" s="8">
        <f>'Data-Resource'!I14976</f>
        <v>7.3208181438730435E-3</v>
      </c>
      <c r="C343" s="8">
        <f>'Data-Resource'!I11946</f>
        <v>1.2264963706662461E-2</v>
      </c>
      <c r="D343" s="8">
        <f>'Data-Resource'!K11946</f>
        <v>2393739</v>
      </c>
      <c r="E343" s="8">
        <f>'Data-Resource'!I836</f>
        <v>9.2009394673124301E-3</v>
      </c>
      <c r="F343" s="8">
        <f>'Data-Resource'!K836</f>
        <v>930845</v>
      </c>
      <c r="G343" s="8">
        <f>'Data-Resource'!I1341</f>
        <v>2.4051989344161849E-3</v>
      </c>
      <c r="H343" s="8">
        <f>'Data-Resource'!K1341</f>
        <v>241269</v>
      </c>
      <c r="I343" s="8">
        <f>'Data-Resource'!I1846</f>
        <v>-1.3622272445820508E-2</v>
      </c>
      <c r="J343" s="8">
        <f>'Data-Resource'!K1846</f>
        <v>2162281</v>
      </c>
      <c r="K343" s="8">
        <f>'Data-Resource'!I2351</f>
        <v>1.6508366881312332E-2</v>
      </c>
      <c r="L343" s="8">
        <f>'Data-Resource'!K2351</f>
        <v>3207984</v>
      </c>
      <c r="M343" s="8">
        <f>'Data-Resource'!I2856</f>
        <v>-1.8333499999999654E-3</v>
      </c>
      <c r="N343" s="8">
        <f>'Data-Resource'!K2856</f>
        <v>2543468</v>
      </c>
      <c r="O343" s="8">
        <f>'Data-Resource'!I3361</f>
        <v>-4.7996558764464205E-3</v>
      </c>
      <c r="P343" s="8">
        <f>'Data-Resource'!K3361</f>
        <v>414847</v>
      </c>
      <c r="Q343" s="8">
        <f>'Data-Resource'!I3866</f>
        <v>1.9261962692619698E-2</v>
      </c>
      <c r="R343" s="8">
        <f>'Data-Resource'!K3866</f>
        <v>1688589</v>
      </c>
      <c r="S343" s="8">
        <f>'Data-Resource'!I4371</f>
        <v>2.5560008982768757E-2</v>
      </c>
      <c r="T343" s="8">
        <f>'Data-Resource'!K4371</f>
        <v>609044</v>
      </c>
      <c r="U343" s="8">
        <f>'Data-Resource'!I4876</f>
        <v>1.0279067774135293E-2</v>
      </c>
      <c r="V343" s="8">
        <f>'Data-Resource'!K4876</f>
        <v>512461</v>
      </c>
      <c r="W343" s="8">
        <f>'Data-Resource'!I5381</f>
        <v>2.5974025974025927E-2</v>
      </c>
      <c r="X343" s="8">
        <f>'Data-Resource'!K5381</f>
        <v>18633176</v>
      </c>
      <c r="Y343" s="8">
        <f>'Data-Resource'!I5886</f>
        <v>-4.1730271558032307E-3</v>
      </c>
      <c r="Z343" s="8">
        <f>'Data-Resource'!K5886</f>
        <v>3399111</v>
      </c>
      <c r="AA343" s="8">
        <f>'Data-Resource'!I6391</f>
        <v>2.3904382470118449E-3</v>
      </c>
      <c r="AB343" s="8">
        <f>'Data-Resource'!K6391</f>
        <v>12004929</v>
      </c>
      <c r="AC343" s="8">
        <f>'Data-Resource'!I12451</f>
        <v>4.8704232321916847E-2</v>
      </c>
      <c r="AD343" s="8">
        <f>'Data-Resource'!K12451</f>
        <v>916738</v>
      </c>
      <c r="AE343" s="8">
        <f>'Data-Resource'!I10936</f>
        <v>4.9327623318385057E-3</v>
      </c>
      <c r="AF343" s="8">
        <f>'Data-Resource'!K10936</f>
        <v>682033</v>
      </c>
      <c r="AG343" s="8">
        <f>'Data-Resource'!I11441</f>
        <v>7.835858501338137E-3</v>
      </c>
      <c r="AH343" s="8">
        <f>'Data-Resource'!K11441</f>
        <v>394031</v>
      </c>
      <c r="AI343" s="8">
        <f>'Data-Resource'!I8411</f>
        <v>-1.212886597938042E-3</v>
      </c>
      <c r="AJ343" s="8">
        <f>'Data-Resource'!K8411</f>
        <v>518189</v>
      </c>
      <c r="AK343" s="8">
        <f>'Data-Resource'!I8916</f>
        <v>7.4794317310268831E-3</v>
      </c>
      <c r="AL343" s="8">
        <f>'Data-Resource'!K8916</f>
        <v>173978</v>
      </c>
      <c r="AM343" s="8">
        <f>'Data-Resource'!I9421</f>
        <v>-2.6543269966464965E-2</v>
      </c>
      <c r="AN343" s="8">
        <f>'Data-Resource'!K9421</f>
        <v>7628060</v>
      </c>
      <c r="AO343" s="8">
        <f>'Data-Resource'!I9926</f>
        <v>1.43069687034277E-2</v>
      </c>
      <c r="AP343" s="8">
        <f>'Data-Resource'!K9926</f>
        <v>905971</v>
      </c>
      <c r="AQ343" s="8">
        <f>'Data-Resource'!I10431</f>
        <v>1.3651818225690242E-2</v>
      </c>
      <c r="AR343" s="8">
        <f>'Data-Resource'!K10431</f>
        <v>454018</v>
      </c>
    </row>
    <row r="344" spans="1:44" x14ac:dyDescent="0.3">
      <c r="A344" s="8" t="str">
        <f>'Data-Resource'!B332</f>
        <v>4-24-2020</v>
      </c>
      <c r="B344" s="8">
        <f>'Data-Resource'!I14977</f>
        <v>3.5711393807537637E-3</v>
      </c>
      <c r="C344" s="8">
        <f>'Data-Resource'!I11947</f>
        <v>2.497956592956569E-2</v>
      </c>
      <c r="D344" s="8">
        <f>'Data-Resource'!K11947</f>
        <v>2714860</v>
      </c>
      <c r="E344" s="8">
        <f>'Data-Resource'!I837</f>
        <v>8.8408052404476516E-3</v>
      </c>
      <c r="F344" s="8">
        <f>'Data-Resource'!K837</f>
        <v>878116</v>
      </c>
      <c r="G344" s="8">
        <f>'Data-Resource'!I1342</f>
        <v>-2.5325902694117268E-2</v>
      </c>
      <c r="H344" s="8">
        <f>'Data-Resource'!K1342</f>
        <v>212644</v>
      </c>
      <c r="I344" s="8">
        <f>'Data-Resource'!I1847</f>
        <v>-7.8981210191081917E-3</v>
      </c>
      <c r="J344" s="8">
        <f>'Data-Resource'!K1847</f>
        <v>2655787</v>
      </c>
      <c r="K344" s="8">
        <f>'Data-Resource'!I2352</f>
        <v>-6.9318181818182299E-3</v>
      </c>
      <c r="L344" s="8">
        <f>'Data-Resource'!K2352</f>
        <v>3953867</v>
      </c>
      <c r="M344" s="8">
        <f>'Data-Resource'!I2857</f>
        <v>5.7432431462289225E-3</v>
      </c>
      <c r="N344" s="8">
        <f>'Data-Resource'!K2857</f>
        <v>3063814</v>
      </c>
      <c r="O344" s="8">
        <f>'Data-Resource'!I3362</f>
        <v>5.9435151141635362E-3</v>
      </c>
      <c r="P344" s="8">
        <f>'Data-Resource'!K3362</f>
        <v>470133</v>
      </c>
      <c r="Q344" s="8">
        <f>'Data-Resource'!I3867</f>
        <v>-1.4880048587913905E-2</v>
      </c>
      <c r="R344" s="8">
        <f>'Data-Resource'!K3867</f>
        <v>1669671</v>
      </c>
      <c r="S344" s="8">
        <f>'Data-Resource'!I4372</f>
        <v>1.1483490583778697E-3</v>
      </c>
      <c r="T344" s="8">
        <f>'Data-Resource'!K4372</f>
        <v>693368</v>
      </c>
      <c r="U344" s="8">
        <f>'Data-Resource'!I4877</f>
        <v>-3.3136744481513962E-3</v>
      </c>
      <c r="V344" s="8">
        <f>'Data-Resource'!K4877</f>
        <v>570227</v>
      </c>
      <c r="W344" s="8">
        <f>'Data-Resource'!I5382</f>
        <v>-3.1793960923623507E-2</v>
      </c>
      <c r="X344" s="8">
        <f>'Data-Resource'!K5382</f>
        <v>20978844</v>
      </c>
      <c r="Y344" s="8">
        <f>'Data-Resource'!I5887</f>
        <v>6.1657030379305379E-3</v>
      </c>
      <c r="Z344" s="8">
        <f>'Data-Resource'!K5887</f>
        <v>4038515</v>
      </c>
      <c r="AA344" s="8">
        <f>'Data-Resource'!I6392</f>
        <v>1.1655948553054697E-2</v>
      </c>
      <c r="AB344" s="8">
        <f>'Data-Resource'!K6392</f>
        <v>14028630</v>
      </c>
      <c r="AC344" s="8">
        <f>'Data-Resource'!I12452</f>
        <v>-1.7127938438624653E-2</v>
      </c>
      <c r="AD344" s="8">
        <f>'Data-Resource'!K12452</f>
        <v>794984</v>
      </c>
      <c r="AE344" s="8">
        <f>'Data-Resource'!I10937</f>
        <v>-1.9082289348052114E-2</v>
      </c>
      <c r="AF344" s="8">
        <f>'Data-Resource'!K10937</f>
        <v>475561</v>
      </c>
      <c r="AG344" s="8">
        <f>'Data-Resource'!I11442</f>
        <v>-7.5443228970213238E-4</v>
      </c>
      <c r="AH344" s="8">
        <f>'Data-Resource'!K11442</f>
        <v>483654</v>
      </c>
      <c r="AI344" s="8">
        <f>'Data-Resource'!I8412</f>
        <v>2.0556105165894571E-2</v>
      </c>
      <c r="AJ344" s="8">
        <f>'Data-Resource'!K8412</f>
        <v>735876</v>
      </c>
      <c r="AK344" s="8">
        <f>'Data-Resource'!I8917</f>
        <v>1.5151515151515102E-2</v>
      </c>
      <c r="AL344" s="8">
        <f>'Data-Resource'!K8917</f>
        <v>187369</v>
      </c>
      <c r="AM344" s="8">
        <f>'Data-Resource'!I9422</f>
        <v>-1.302931596091135E-3</v>
      </c>
      <c r="AN344" s="8">
        <f>'Data-Resource'!K9422</f>
        <v>7339772</v>
      </c>
      <c r="AO344" s="8">
        <f>'Data-Resource'!I9927</f>
        <v>-1.4850014320759731E-2</v>
      </c>
      <c r="AP344" s="8">
        <f>'Data-Resource'!K9927</f>
        <v>1089273</v>
      </c>
      <c r="AQ344" s="8">
        <f>'Data-Resource'!I10432</f>
        <v>1.7526806743723661E-2</v>
      </c>
      <c r="AR344" s="8">
        <f>'Data-Resource'!K10432</f>
        <v>547554</v>
      </c>
    </row>
    <row r="345" spans="1:44" x14ac:dyDescent="0.3">
      <c r="A345" s="8" t="str">
        <f>'Data-Resource'!B333</f>
        <v>4-27-2020</v>
      </c>
      <c r="B345" s="8">
        <f>'Data-Resource'!I14978</f>
        <v>1.0323115740852293E-2</v>
      </c>
      <c r="C345" s="8">
        <f>'Data-Resource'!I11948</f>
        <v>2.0743679872550932E-2</v>
      </c>
      <c r="D345" s="8">
        <f>'Data-Resource'!K11948</f>
        <v>3598131</v>
      </c>
      <c r="E345" s="8">
        <f>'Data-Resource'!I838</f>
        <v>4.3127379571248445E-2</v>
      </c>
      <c r="F345" s="8">
        <f>'Data-Resource'!K838</f>
        <v>1409663</v>
      </c>
      <c r="G345" s="8">
        <f>'Data-Resource'!I1343</f>
        <v>-3.6415094339622645E-2</v>
      </c>
      <c r="H345" s="8">
        <f>'Data-Resource'!K1343</f>
        <v>439958</v>
      </c>
      <c r="I345" s="8">
        <f>'Data-Resource'!I1848</f>
        <v>3.3801202860577789E-3</v>
      </c>
      <c r="J345" s="8">
        <f>'Data-Resource'!K1848</f>
        <v>1936743</v>
      </c>
      <c r="K345" s="8">
        <f>'Data-Resource'!I2353</f>
        <v>1.1356000890670209E-2</v>
      </c>
      <c r="L345" s="8">
        <f>'Data-Resource'!K2353</f>
        <v>3391672</v>
      </c>
      <c r="M345" s="8">
        <f>'Data-Resource'!I2858</f>
        <v>2.4390243902438945E-2</v>
      </c>
      <c r="N345" s="8">
        <f>'Data-Resource'!K2858</f>
        <v>4461334</v>
      </c>
      <c r="O345" s="8">
        <f>'Data-Resource'!I3363</f>
        <v>-1.6864418423160665E-2</v>
      </c>
      <c r="P345" s="8">
        <f>'Data-Resource'!K3363</f>
        <v>424526</v>
      </c>
      <c r="Q345" s="8">
        <f>'Data-Resource'!I3868</f>
        <v>2.2977063396145171E-2</v>
      </c>
      <c r="R345" s="8">
        <f>'Data-Resource'!K3868</f>
        <v>1828072</v>
      </c>
      <c r="S345" s="8">
        <f>'Data-Resource'!I4373</f>
        <v>2.980499875466593E-2</v>
      </c>
      <c r="T345" s="8">
        <f>'Data-Resource'!K4373</f>
        <v>798879</v>
      </c>
      <c r="U345" s="8">
        <f>'Data-Resource'!I4878</f>
        <v>2.2875882851326673E-2</v>
      </c>
      <c r="V345" s="8">
        <f>'Data-Resource'!K4878</f>
        <v>668100</v>
      </c>
      <c r="W345" s="8">
        <f>'Data-Resource'!I5383</f>
        <v>6.5025143055314691E-2</v>
      </c>
      <c r="X345" s="8">
        <f>'Data-Resource'!K5383</f>
        <v>35425919</v>
      </c>
      <c r="Y345" s="8">
        <f>'Data-Resource'!I5888</f>
        <v>2.9996250468690131E-3</v>
      </c>
      <c r="Z345" s="8">
        <f>'Data-Resource'!K5888</f>
        <v>3582546</v>
      </c>
      <c r="AA345" s="8">
        <f>'Data-Resource'!I6393</f>
        <v>1.249999999999993E-2</v>
      </c>
      <c r="AB345" s="8">
        <f>'Data-Resource'!K6393</f>
        <v>13412347</v>
      </c>
      <c r="AC345" s="8">
        <f>'Data-Resource'!I12453</f>
        <v>2.331675926766864E-2</v>
      </c>
      <c r="AD345" s="8">
        <f>'Data-Resource'!K12453</f>
        <v>806286</v>
      </c>
      <c r="AE345" s="8">
        <f>'Data-Resource'!I10938</f>
        <v>-6.7234422216913342E-3</v>
      </c>
      <c r="AF345" s="8">
        <f>'Data-Resource'!K10938</f>
        <v>346167</v>
      </c>
      <c r="AG345" s="8">
        <f>'Data-Resource'!I11443</f>
        <v>3.8692654444302969E-2</v>
      </c>
      <c r="AH345" s="8">
        <f>'Data-Resource'!K11443</f>
        <v>417449</v>
      </c>
      <c r="AI345" s="8">
        <f>'Data-Resource'!I8413</f>
        <v>2.6393022075837092E-2</v>
      </c>
      <c r="AJ345" s="8">
        <f>'Data-Resource'!K8413</f>
        <v>674298</v>
      </c>
      <c r="AK345" s="8">
        <f>'Data-Resource'!I8918</f>
        <v>2.7165911024212428E-2</v>
      </c>
      <c r="AL345" s="8">
        <f>'Data-Resource'!K8918</f>
        <v>195307</v>
      </c>
      <c r="AM345" s="8">
        <f>'Data-Resource'!I9423</f>
        <v>-7.0254673190315317E-3</v>
      </c>
      <c r="AN345" s="8">
        <f>'Data-Resource'!K9423</f>
        <v>6897638</v>
      </c>
      <c r="AO345" s="8">
        <f>'Data-Resource'!I9928</f>
        <v>-5.8965799800749191E-4</v>
      </c>
      <c r="AP345" s="8">
        <f>'Data-Resource'!K9928</f>
        <v>867422</v>
      </c>
      <c r="AQ345" s="8">
        <f>'Data-Resource'!I10433</f>
        <v>-7.4976103326412453E-3</v>
      </c>
      <c r="AR345" s="8">
        <f>'Data-Resource'!K10433</f>
        <v>525205</v>
      </c>
    </row>
    <row r="346" spans="1:44" x14ac:dyDescent="0.3">
      <c r="A346" s="8" t="str">
        <f>'Data-Resource'!B334</f>
        <v>4-28-2020</v>
      </c>
      <c r="B346" s="8">
        <f>'Data-Resource'!I14979</f>
        <v>1.286865314388801E-2</v>
      </c>
      <c r="C346" s="8">
        <f>'Data-Resource'!I11949</f>
        <v>-1.4531548757170202E-2</v>
      </c>
      <c r="D346" s="8">
        <f>'Data-Resource'!K11949</f>
        <v>3324409</v>
      </c>
      <c r="E346" s="8">
        <f>'Data-Resource'!I839</f>
        <v>-1.0120510843373613E-2</v>
      </c>
      <c r="F346" s="8">
        <f>'Data-Resource'!K839</f>
        <v>963143</v>
      </c>
      <c r="G346" s="8">
        <f>'Data-Resource'!I1344</f>
        <v>3.4153004131420577E-2</v>
      </c>
      <c r="H346" s="8">
        <f>'Data-Resource'!K1344</f>
        <v>446525</v>
      </c>
      <c r="I346" s="8">
        <f>'Data-Resource'!I1849</f>
        <v>4.9812214333938516E-2</v>
      </c>
      <c r="J346" s="8">
        <f>'Data-Resource'!K1849</f>
        <v>2487556</v>
      </c>
      <c r="K346" s="8">
        <f>'Data-Resource'!I2354</f>
        <v>4.3027360988525984E-2</v>
      </c>
      <c r="L346" s="8">
        <f>'Data-Resource'!K2354</f>
        <v>5227605</v>
      </c>
      <c r="M346" s="8">
        <f>'Data-Resource'!I2859</f>
        <v>-1.5842680859357687E-3</v>
      </c>
      <c r="N346" s="8">
        <f>'Data-Resource'!K2859</f>
        <v>4846210</v>
      </c>
      <c r="O346" s="8">
        <f>'Data-Resource'!I3364</f>
        <v>5.083711185844263E-3</v>
      </c>
      <c r="P346" s="8">
        <f>'Data-Resource'!K3364</f>
        <v>410076</v>
      </c>
      <c r="Q346" s="8">
        <f>'Data-Resource'!I3869</f>
        <v>2.6937360921335241E-2</v>
      </c>
      <c r="R346" s="8">
        <f>'Data-Resource'!K3869</f>
        <v>2126371</v>
      </c>
      <c r="S346" s="8">
        <f>'Data-Resource'!I4374</f>
        <v>0</v>
      </c>
      <c r="T346" s="8">
        <f>'Data-Resource'!K4374</f>
        <v>1147914</v>
      </c>
      <c r="U346" s="8">
        <f>'Data-Resource'!I4879</f>
        <v>-9.6118976777194633E-3</v>
      </c>
      <c r="V346" s="8">
        <f>'Data-Resource'!K4879</f>
        <v>676757</v>
      </c>
      <c r="W346" s="8">
        <f>'Data-Resource'!I5384</f>
        <v>2.9146537842189981E-2</v>
      </c>
      <c r="X346" s="8">
        <f>'Data-Resource'!K5384</f>
        <v>26533875</v>
      </c>
      <c r="Y346" s="8">
        <f>'Data-Resource'!I5889</f>
        <v>3.2113441668654132E-2</v>
      </c>
      <c r="Z346" s="8">
        <f>'Data-Resource'!K5889</f>
        <v>5017839</v>
      </c>
      <c r="AA346" s="8">
        <f>'Data-Resource'!I6394</f>
        <v>-5.3970701619121689E-3</v>
      </c>
      <c r="AB346" s="8">
        <f>'Data-Resource'!K6394</f>
        <v>12551150</v>
      </c>
      <c r="AC346" s="8">
        <f>'Data-Resource'!I12454</f>
        <v>2.4361267341323541E-3</v>
      </c>
      <c r="AD346" s="8">
        <f>'Data-Resource'!K12454</f>
        <v>762982</v>
      </c>
      <c r="AE346" s="8">
        <f>'Data-Resource'!I10939</f>
        <v>4.0162426710403654E-2</v>
      </c>
      <c r="AF346" s="8">
        <f>'Data-Resource'!K10939</f>
        <v>688345</v>
      </c>
      <c r="AG346" s="8">
        <f>'Data-Resource'!I11444</f>
        <v>-1.3600608203281831E-2</v>
      </c>
      <c r="AH346" s="8">
        <f>'Data-Resource'!K11444</f>
        <v>495021</v>
      </c>
      <c r="AI346" s="8">
        <f>'Data-Resource'!I8414</f>
        <v>-3.3714285714285704E-2</v>
      </c>
      <c r="AJ346" s="8">
        <f>'Data-Resource'!K8414</f>
        <v>849050</v>
      </c>
      <c r="AK346" s="8">
        <f>'Data-Resource'!I8919</f>
        <v>3.4285735714285712E-2</v>
      </c>
      <c r="AL346" s="8">
        <f>'Data-Resource'!K8919</f>
        <v>323634</v>
      </c>
      <c r="AM346" s="8">
        <f>'Data-Resource'!I9424</f>
        <v>3.6580829666876029E-2</v>
      </c>
      <c r="AN346" s="8">
        <f>'Data-Resource'!K9424</f>
        <v>10025211</v>
      </c>
      <c r="AO346" s="8">
        <f>'Data-Resource'!I9929</f>
        <v>1.7154652165253106E-2</v>
      </c>
      <c r="AP346" s="8">
        <f>'Data-Resource'!K9929</f>
        <v>1040257</v>
      </c>
      <c r="AQ346" s="8">
        <f>'Data-Resource'!I10434</f>
        <v>1.4615699727985791E-2</v>
      </c>
      <c r="AR346" s="8">
        <f>'Data-Resource'!K10434</f>
        <v>593719</v>
      </c>
    </row>
    <row r="347" spans="1:44" x14ac:dyDescent="0.3">
      <c r="A347" s="8" t="str">
        <f>'Data-Resource'!B335</f>
        <v>4-29-2020</v>
      </c>
      <c r="B347" s="8">
        <f>'Data-Resource'!I14980</f>
        <v>2.7282630834089688E-2</v>
      </c>
      <c r="C347" s="8">
        <f>'Data-Resource'!I11950</f>
        <v>2.3255853614568001E-2</v>
      </c>
      <c r="D347" s="8">
        <f>'Data-Resource'!K11950</f>
        <v>2813669</v>
      </c>
      <c r="E347" s="8">
        <f>'Data-Resource'!I840</f>
        <v>4.1156265326126533E-2</v>
      </c>
      <c r="F347" s="8">
        <f>'Data-Resource'!K840</f>
        <v>1214197</v>
      </c>
      <c r="G347" s="8">
        <f>'Data-Resource'!I1345</f>
        <v>9.1417951172311634E-2</v>
      </c>
      <c r="H347" s="8">
        <f>'Data-Resource'!K1345</f>
        <v>560218</v>
      </c>
      <c r="I347" s="8">
        <f>'Data-Resource'!I1850</f>
        <v>3.6173262301603143E-2</v>
      </c>
      <c r="J347" s="8">
        <f>'Data-Resource'!K1850</f>
        <v>1991299</v>
      </c>
      <c r="K347" s="8">
        <f>'Data-Resource'!I2355</f>
        <v>3.8923985699409823E-2</v>
      </c>
      <c r="L347" s="8">
        <f>'Data-Resource'!K2355</f>
        <v>5490459</v>
      </c>
      <c r="M347" s="8">
        <f>'Data-Resource'!I2860</f>
        <v>8.1697711083365333E-4</v>
      </c>
      <c r="N347" s="8">
        <f>'Data-Resource'!K2860</f>
        <v>5130729</v>
      </c>
      <c r="O347" s="8">
        <f>'Data-Resource'!I3365</f>
        <v>3.5872969359283281E-3</v>
      </c>
      <c r="P347" s="8">
        <f>'Data-Resource'!K3365</f>
        <v>455831</v>
      </c>
      <c r="Q347" s="8">
        <f>'Data-Resource'!I3870</f>
        <v>5.2362871366243069E-2</v>
      </c>
      <c r="R347" s="8">
        <f>'Data-Resource'!K3870</f>
        <v>2842964</v>
      </c>
      <c r="S347" s="8">
        <f>'Data-Resource'!I4375</f>
        <v>7.3718018444899211E-2</v>
      </c>
      <c r="T347" s="8">
        <f>'Data-Resource'!K4375</f>
        <v>1269530</v>
      </c>
      <c r="U347" s="8">
        <f>'Data-Resource'!I4880</f>
        <v>8.9445438282646332E-3</v>
      </c>
      <c r="V347" s="8">
        <f>'Data-Resource'!K4880</f>
        <v>455188</v>
      </c>
      <c r="W347" s="8">
        <f>'Data-Resource'!I5385</f>
        <v>0.13571428571428584</v>
      </c>
      <c r="X347" s="8">
        <f>'Data-Resource'!K5385</f>
        <v>34826453</v>
      </c>
      <c r="Y347" s="8">
        <f>'Data-Resource'!I5890</f>
        <v>6.5217753623187163E-3</v>
      </c>
      <c r="Z347" s="8">
        <f>'Data-Resource'!K5890</f>
        <v>4897213</v>
      </c>
      <c r="AA347" s="8">
        <f>'Data-Resource'!I6395</f>
        <v>2.9615384615384651E-2</v>
      </c>
      <c r="AB347" s="8">
        <f>'Data-Resource'!K6395</f>
        <v>15197859</v>
      </c>
      <c r="AC347" s="8">
        <f>'Data-Resource'!I12455</f>
        <v>-5.8430187256720088E-3</v>
      </c>
      <c r="AD347" s="8">
        <f>'Data-Resource'!K12455</f>
        <v>644021</v>
      </c>
      <c r="AE347" s="8">
        <f>'Data-Resource'!I10940</f>
        <v>9.3642618665934416E-2</v>
      </c>
      <c r="AF347" s="8">
        <f>'Data-Resource'!K10940</f>
        <v>788364</v>
      </c>
      <c r="AG347" s="8">
        <f>'Data-Resource'!I11445</f>
        <v>5.4063843506238073E-2</v>
      </c>
      <c r="AH347" s="8">
        <f>'Data-Resource'!K11445</f>
        <v>441355</v>
      </c>
      <c r="AI347" s="8">
        <f>'Data-Resource'!I8415</f>
        <v>-2.6455055849500385E-2</v>
      </c>
      <c r="AJ347" s="8">
        <f>'Data-Resource'!K8415</f>
        <v>892857</v>
      </c>
      <c r="AK347" s="8">
        <f>'Data-Resource'!I8920</f>
        <v>3.8700802460970352E-2</v>
      </c>
      <c r="AL347" s="8">
        <f>'Data-Resource'!K8920</f>
        <v>234143</v>
      </c>
      <c r="AM347" s="8">
        <f>'Data-Resource'!I9425</f>
        <v>5.4391338582677071E-2</v>
      </c>
      <c r="AN347" s="8">
        <f>'Data-Resource'!K9425</f>
        <v>11606819</v>
      </c>
      <c r="AO347" s="8">
        <f>'Data-Resource'!I9930</f>
        <v>1.6560086581286756E-2</v>
      </c>
      <c r="AP347" s="8">
        <f>'Data-Resource'!K9930</f>
        <v>1025885</v>
      </c>
      <c r="AQ347" s="8">
        <f>'Data-Resource'!I10435</f>
        <v>1.8561206496519017E-3</v>
      </c>
      <c r="AR347" s="8">
        <f>'Data-Resource'!K10435</f>
        <v>398558</v>
      </c>
    </row>
    <row r="348" spans="1:44" x14ac:dyDescent="0.3">
      <c r="A348" s="8" t="str">
        <f>'Data-Resource'!B336</f>
        <v>4-30-2020</v>
      </c>
      <c r="B348" s="8">
        <f>'Data-Resource'!I14981</f>
        <v>-2.9795806527240957E-2</v>
      </c>
      <c r="C348" s="8">
        <f>'Data-Resource'!I11951</f>
        <v>-1.5014978041102892E-2</v>
      </c>
      <c r="D348" s="8">
        <f>'Data-Resource'!K11951</f>
        <v>3618868</v>
      </c>
      <c r="E348" s="8">
        <f>'Data-Resource'!I841</f>
        <v>-2.5617140553569655E-2</v>
      </c>
      <c r="F348" s="8">
        <f>'Data-Resource'!K841</f>
        <v>1247587</v>
      </c>
      <c r="G348" s="8">
        <f>'Data-Resource'!I1346</f>
        <v>-3.0495961796246734E-2</v>
      </c>
      <c r="H348" s="8">
        <f>'Data-Resource'!K1346</f>
        <v>526354</v>
      </c>
      <c r="I348" s="8">
        <f>'Data-Resource'!I1851</f>
        <v>-4.1543655644897572E-2</v>
      </c>
      <c r="J348" s="8">
        <f>'Data-Resource'!K1851</f>
        <v>2934742</v>
      </c>
      <c r="K348" s="8">
        <f>'Data-Resource'!I2356</f>
        <v>-6.6299980000000092E-2</v>
      </c>
      <c r="L348" s="8">
        <f>'Data-Resource'!K2356</f>
        <v>9198520</v>
      </c>
      <c r="M348" s="8">
        <f>'Data-Resource'!I2861</f>
        <v>-2.6230554605911668E-2</v>
      </c>
      <c r="N348" s="8">
        <f>'Data-Resource'!K2861</f>
        <v>5519994</v>
      </c>
      <c r="O348" s="8">
        <f>'Data-Resource'!I3366</f>
        <v>4.6247950875003933E-3</v>
      </c>
      <c r="P348" s="8">
        <f>'Data-Resource'!K3366</f>
        <v>607872</v>
      </c>
      <c r="Q348" s="8">
        <f>'Data-Resource'!I3871</f>
        <v>-4.3193537150166827E-2</v>
      </c>
      <c r="R348" s="8">
        <f>'Data-Resource'!K3871</f>
        <v>2625725</v>
      </c>
      <c r="S348" s="8">
        <f>'Data-Resource'!I4376</f>
        <v>-5.8536621951219579E-2</v>
      </c>
      <c r="T348" s="8">
        <f>'Data-Resource'!K4376</f>
        <v>1432053</v>
      </c>
      <c r="U348" s="8">
        <f>'Data-Resource'!I4881</f>
        <v>-1.4255931552379763E-2</v>
      </c>
      <c r="V348" s="8">
        <f>'Data-Resource'!K4881</f>
        <v>1077041</v>
      </c>
      <c r="W348" s="8">
        <f>'Data-Resource'!I5386</f>
        <v>-4.4005641748942191E-2</v>
      </c>
      <c r="X348" s="8">
        <f>'Data-Resource'!K5386</f>
        <v>31659092</v>
      </c>
      <c r="Y348" s="8">
        <f>'Data-Resource'!I5891</f>
        <v>-2.5484600664587354E-2</v>
      </c>
      <c r="Z348" s="8">
        <f>'Data-Resource'!K5891</f>
        <v>6114690</v>
      </c>
      <c r="AA348" s="8">
        <f>'Data-Resource'!I6396</f>
        <v>-9.2936802973977335E-3</v>
      </c>
      <c r="AB348" s="8">
        <f>'Data-Resource'!K6396</f>
        <v>19948004</v>
      </c>
      <c r="AC348" s="8">
        <f>'Data-Resource'!I12456</f>
        <v>-1.9273016868845104E-2</v>
      </c>
      <c r="AD348" s="8">
        <f>'Data-Resource'!K12456</f>
        <v>721381</v>
      </c>
      <c r="AE348" s="8">
        <f>'Data-Resource'!I10941</f>
        <v>-5.1145015267175575E-2</v>
      </c>
      <c r="AF348" s="8">
        <f>'Data-Resource'!K10941</f>
        <v>961991</v>
      </c>
      <c r="AG348" s="8">
        <f>'Data-Resource'!I11446</f>
        <v>-1.9145282051282027E-2</v>
      </c>
      <c r="AH348" s="8">
        <f>'Data-Resource'!K11446</f>
        <v>561882</v>
      </c>
      <c r="AI348" s="8">
        <f>'Data-Resource'!I8416</f>
        <v>-3.2277287276667378E-2</v>
      </c>
      <c r="AJ348" s="8">
        <f>'Data-Resource'!K8416</f>
        <v>1136512</v>
      </c>
      <c r="AK348" s="8">
        <f>'Data-Resource'!I8921</f>
        <v>-4.5901639344262252E-2</v>
      </c>
      <c r="AL348" s="8">
        <f>'Data-Resource'!K8921</f>
        <v>340883</v>
      </c>
      <c r="AM348" s="8">
        <f>'Data-Resource'!I9426</f>
        <v>-4.0638331482812436E-2</v>
      </c>
      <c r="AN348" s="8">
        <f>'Data-Resource'!K9426</f>
        <v>12009847</v>
      </c>
      <c r="AO348" s="8">
        <f>'Data-Resource'!I9931</f>
        <v>-4.0978925002485823E-2</v>
      </c>
      <c r="AP348" s="8">
        <f>'Data-Resource'!K9931</f>
        <v>1986427</v>
      </c>
      <c r="AQ348" s="8">
        <f>'Data-Resource'!I10436</f>
        <v>-2.5711698334036776E-2</v>
      </c>
      <c r="AR348" s="8">
        <f>'Data-Resource'!K10436</f>
        <v>899927</v>
      </c>
    </row>
    <row r="349" spans="1:44" x14ac:dyDescent="0.3">
      <c r="A349" s="8" t="str">
        <f>'Data-Resource'!B337</f>
        <v>5-4-2020</v>
      </c>
      <c r="B349" s="8">
        <f>'Data-Resource'!I14982</f>
        <v>-7.2614932486871125E-3</v>
      </c>
      <c r="C349" s="8">
        <f>'Data-Resource'!I11952</f>
        <v>-1.5588074824630881E-3</v>
      </c>
      <c r="D349" s="8">
        <f>'Data-Resource'!K11952</f>
        <v>2725237</v>
      </c>
      <c r="E349" s="8">
        <f>'Data-Resource'!I842</f>
        <v>-4.507386206896543E-2</v>
      </c>
      <c r="F349" s="8">
        <f>'Data-Resource'!K842</f>
        <v>1494144</v>
      </c>
      <c r="G349" s="8">
        <f>'Data-Resource'!I1347</f>
        <v>-9.0090090090090436E-3</v>
      </c>
      <c r="H349" s="8">
        <f>'Data-Resource'!K1347</f>
        <v>288200</v>
      </c>
      <c r="I349" s="8">
        <f>'Data-Resource'!I1852</f>
        <v>-1.3575787878787797E-2</v>
      </c>
      <c r="J349" s="8">
        <f>'Data-Resource'!K1852</f>
        <v>2866082</v>
      </c>
      <c r="K349" s="8">
        <f>'Data-Resource'!I2357</f>
        <v>2.6483998532686099E-3</v>
      </c>
      <c r="L349" s="8">
        <f>'Data-Resource'!K2357</f>
        <v>7532468</v>
      </c>
      <c r="M349" s="8">
        <f>'Data-Resource'!I2862</f>
        <v>-7.7054963114556417E-3</v>
      </c>
      <c r="N349" s="8">
        <f>'Data-Resource'!K2862</f>
        <v>5162829</v>
      </c>
      <c r="O349" s="8">
        <f>'Data-Resource'!I3367</f>
        <v>-2.5450699084283226E-2</v>
      </c>
      <c r="P349" s="8">
        <f>'Data-Resource'!K3367</f>
        <v>707742</v>
      </c>
      <c r="Q349" s="8">
        <f>'Data-Resource'!I3872</f>
        <v>-1.395791613686264E-2</v>
      </c>
      <c r="R349" s="8">
        <f>'Data-Resource'!K3872</f>
        <v>2623809</v>
      </c>
      <c r="S349" s="8">
        <f>'Data-Resource'!I4377</f>
        <v>-1.1777368686062859E-2</v>
      </c>
      <c r="T349" s="8">
        <f>'Data-Resource'!K4377</f>
        <v>1118341</v>
      </c>
      <c r="U349" s="8">
        <f>'Data-Resource'!I4882</f>
        <v>1.0133978000751914E-2</v>
      </c>
      <c r="V349" s="8">
        <f>'Data-Resource'!K4882</f>
        <v>836892</v>
      </c>
      <c r="W349" s="8">
        <f>'Data-Resource'!I5387</f>
        <v>-1.1536686663590166E-2</v>
      </c>
      <c r="X349" s="8">
        <f>'Data-Resource'!K5387</f>
        <v>23215524</v>
      </c>
      <c r="Y349" s="8">
        <f>'Data-Resource'!I5892</f>
        <v>-2.151755379388437E-2</v>
      </c>
      <c r="Z349" s="8">
        <f>'Data-Resource'!K5892</f>
        <v>5891929</v>
      </c>
      <c r="AA349" s="8">
        <f>'Data-Resource'!I6397</f>
        <v>-1.603665521191305E-2</v>
      </c>
      <c r="AB349" s="8">
        <f>'Data-Resource'!K6397</f>
        <v>17206611</v>
      </c>
      <c r="AC349" s="8">
        <f>'Data-Resource'!I12457</f>
        <v>-3.0082477565366523E-3</v>
      </c>
      <c r="AD349" s="8">
        <f>'Data-Resource'!K12457</f>
        <v>573808</v>
      </c>
      <c r="AE349" s="8">
        <f>'Data-Resource'!I10942</f>
        <v>-5.3691226183503929E-2</v>
      </c>
      <c r="AF349" s="8">
        <f>'Data-Resource'!K10942</f>
        <v>672839</v>
      </c>
      <c r="AG349" s="8">
        <f>'Data-Resource'!I11447</f>
        <v>-4.0201022250520128E-2</v>
      </c>
      <c r="AH349" s="8">
        <f>'Data-Resource'!K11447</f>
        <v>399525</v>
      </c>
      <c r="AI349" s="8">
        <f>'Data-Resource'!I8417</f>
        <v>4.831535436476006E-2</v>
      </c>
      <c r="AJ349" s="8">
        <f>'Data-Resource'!K8417</f>
        <v>1206418</v>
      </c>
      <c r="AK349" s="8">
        <f>'Data-Resource'!I8922</f>
        <v>-2.473498233215542E-2</v>
      </c>
      <c r="AL349" s="8">
        <f>'Data-Resource'!K8922</f>
        <v>249485</v>
      </c>
      <c r="AM349" s="8">
        <f>'Data-Resource'!I9427</f>
        <v>-1.8736815982131731E-2</v>
      </c>
      <c r="AN349" s="8">
        <f>'Data-Resource'!K9427</f>
        <v>12470229</v>
      </c>
      <c r="AO349" s="8">
        <f>'Data-Resource'!I9932</f>
        <v>6.0674149380917925E-4</v>
      </c>
      <c r="AP349" s="8">
        <f>'Data-Resource'!K9932</f>
        <v>1550011</v>
      </c>
      <c r="AQ349" s="8">
        <f>'Data-Resource'!I10437</f>
        <v>-1.7900319649739996E-2</v>
      </c>
      <c r="AR349" s="8">
        <f>'Data-Resource'!K10437</f>
        <v>724663</v>
      </c>
    </row>
    <row r="350" spans="1:44" x14ac:dyDescent="0.3">
      <c r="A350" s="8" t="str">
        <f>'Data-Resource'!B338</f>
        <v>5-5-2020</v>
      </c>
      <c r="B350" s="8">
        <f>'Data-Resource'!I14983</f>
        <v>9.6347955751881157E-3</v>
      </c>
      <c r="C350" s="8">
        <f>'Data-Resource'!I11953</f>
        <v>2.6153846153846187E-2</v>
      </c>
      <c r="D350" s="8">
        <f>'Data-Resource'!K11953</f>
        <v>3386505</v>
      </c>
      <c r="E350" s="8">
        <f>'Data-Resource'!I843</f>
        <v>9.9035655633387485E-3</v>
      </c>
      <c r="F350" s="8">
        <f>'Data-Resource'!K843</f>
        <v>828679</v>
      </c>
      <c r="G350" s="8">
        <f>'Data-Resource'!I1348</f>
        <v>8.5668214986048298E-3</v>
      </c>
      <c r="H350" s="8">
        <f>'Data-Resource'!K1348</f>
        <v>206903</v>
      </c>
      <c r="I350" s="8">
        <f>'Data-Resource'!I1853</f>
        <v>-1.2333694522383143E-2</v>
      </c>
      <c r="J350" s="8">
        <f>'Data-Resource'!K1853</f>
        <v>2796207</v>
      </c>
      <c r="K350" s="8">
        <f>'Data-Resource'!I2358</f>
        <v>-2.0500863185153474E-3</v>
      </c>
      <c r="L350" s="8">
        <f>'Data-Resource'!K2358</f>
        <v>5028878</v>
      </c>
      <c r="M350" s="8">
        <f>'Data-Resource'!I2863</f>
        <v>9.531931914893519E-3</v>
      </c>
      <c r="N350" s="8">
        <f>'Data-Resource'!K2863</f>
        <v>3256831</v>
      </c>
      <c r="O350" s="8">
        <f>'Data-Resource'!I3368</f>
        <v>-2.9565228260869544E-2</v>
      </c>
      <c r="P350" s="8">
        <f>'Data-Resource'!K3368</f>
        <v>898156</v>
      </c>
      <c r="Q350" s="8">
        <f>'Data-Resource'!I3873</f>
        <v>1.6141245727307314E-2</v>
      </c>
      <c r="R350" s="8">
        <f>'Data-Resource'!K3873</f>
        <v>1947394</v>
      </c>
      <c r="S350" s="8">
        <f>'Data-Resource'!I4378</f>
        <v>2.7048701124798936E-2</v>
      </c>
      <c r="T350" s="8">
        <f>'Data-Resource'!K4378</f>
        <v>1014590</v>
      </c>
      <c r="U350" s="8">
        <f>'Data-Resource'!I4883</f>
        <v>2.1908169611307524E-2</v>
      </c>
      <c r="V350" s="8">
        <f>'Data-Resource'!K4883</f>
        <v>724360</v>
      </c>
      <c r="W350" s="8">
        <f>'Data-Resource'!I5388</f>
        <v>-9.8306110102844187E-3</v>
      </c>
      <c r="X350" s="8">
        <f>'Data-Resource'!K5388</f>
        <v>15943483</v>
      </c>
      <c r="Y350" s="8">
        <f>'Data-Resource'!I5893</f>
        <v>8.3681624812414618E-3</v>
      </c>
      <c r="Z350" s="8">
        <f>'Data-Resource'!K5893</f>
        <v>3945657</v>
      </c>
      <c r="AA350" s="8">
        <f>'Data-Resource'!I6398</f>
        <v>-3.4535686876438925E-3</v>
      </c>
      <c r="AB350" s="8">
        <f>'Data-Resource'!K6398</f>
        <v>11047076</v>
      </c>
      <c r="AC350" s="8">
        <f>'Data-Resource'!I12458</f>
        <v>9.7642291133971087E-3</v>
      </c>
      <c r="AD350" s="8">
        <f>'Data-Resource'!K12458</f>
        <v>1093408</v>
      </c>
      <c r="AE350" s="8">
        <f>'Data-Resource'!I10943</f>
        <v>7.4233915826222061E-2</v>
      </c>
      <c r="AF350" s="8">
        <f>'Data-Resource'!K10943</f>
        <v>716997</v>
      </c>
      <c r="AG350" s="8">
        <f>'Data-Resource'!I11448</f>
        <v>5.4804345823736078E-3</v>
      </c>
      <c r="AH350" s="8">
        <f>'Data-Resource'!K11448</f>
        <v>358168</v>
      </c>
      <c r="AI350" s="8">
        <f>'Data-Resource'!I8418</f>
        <v>1.2849134437126755E-2</v>
      </c>
      <c r="AJ350" s="8">
        <f>'Data-Resource'!K8418</f>
        <v>1466285</v>
      </c>
      <c r="AK350" s="8">
        <f>'Data-Resource'!I8923</f>
        <v>9.3794223933870748E-3</v>
      </c>
      <c r="AL350" s="8">
        <f>'Data-Resource'!K8923</f>
        <v>178111</v>
      </c>
      <c r="AM350" s="8">
        <f>'Data-Resource'!I9428</f>
        <v>-5.9501424351429818E-4</v>
      </c>
      <c r="AN350" s="8">
        <f>'Data-Resource'!K9428</f>
        <v>9927882</v>
      </c>
      <c r="AO350" s="8">
        <f>'Data-Resource'!I9933</f>
        <v>2.1302148981775463E-2</v>
      </c>
      <c r="AP350" s="8">
        <f>'Data-Resource'!K9933</f>
        <v>1200218</v>
      </c>
      <c r="AQ350" s="8">
        <f>'Data-Resource'!I10438</f>
        <v>4.894762508178907E-2</v>
      </c>
      <c r="AR350" s="8">
        <f>'Data-Resource'!K10438</f>
        <v>671461</v>
      </c>
    </row>
    <row r="351" spans="1:44" x14ac:dyDescent="0.3">
      <c r="A351" s="8" t="str">
        <f>'Data-Resource'!B339</f>
        <v>5-6-2020</v>
      </c>
      <c r="B351" s="8">
        <f>'Data-Resource'!I14984</f>
        <v>-1.0293423172981557E-2</v>
      </c>
      <c r="C351" s="8">
        <f>'Data-Resource'!I11954</f>
        <v>-1.0447724270437544E-2</v>
      </c>
      <c r="D351" s="8">
        <f>'Data-Resource'!K11954</f>
        <v>2464842</v>
      </c>
      <c r="E351" s="8">
        <f>'Data-Resource'!I844</f>
        <v>3.2605667441012666E-3</v>
      </c>
      <c r="F351" s="8">
        <f>'Data-Resource'!K844</f>
        <v>1016561</v>
      </c>
      <c r="G351" s="8">
        <f>'Data-Resource'!I1349</f>
        <v>-4.6036261856959249E-2</v>
      </c>
      <c r="H351" s="8">
        <f>'Data-Resource'!K1349</f>
        <v>165443</v>
      </c>
      <c r="I351" s="8">
        <f>'Data-Resource'!I1854</f>
        <v>-2.05097387043131E-2</v>
      </c>
      <c r="J351" s="8">
        <f>'Data-Resource'!K1854</f>
        <v>2674952</v>
      </c>
      <c r="K351" s="8">
        <f>'Data-Resource'!I2359</f>
        <v>-2.7346760122696424E-2</v>
      </c>
      <c r="L351" s="8">
        <f>'Data-Resource'!K2359</f>
        <v>4986026</v>
      </c>
      <c r="M351" s="8">
        <f>'Data-Resource'!I2864</f>
        <v>-1.2835636089100501E-2</v>
      </c>
      <c r="N351" s="8">
        <f>'Data-Resource'!K2864</f>
        <v>2351880</v>
      </c>
      <c r="O351" s="8">
        <f>'Data-Resource'!I3369</f>
        <v>1.7897068950848475E-2</v>
      </c>
      <c r="P351" s="8">
        <f>'Data-Resource'!K3369</f>
        <v>608925</v>
      </c>
      <c r="Q351" s="8">
        <f>'Data-Resource'!I3874</f>
        <v>-3.4706331706833154E-2</v>
      </c>
      <c r="R351" s="8">
        <f>'Data-Resource'!K3874</f>
        <v>3079088</v>
      </c>
      <c r="S351" s="8">
        <f>'Data-Resource'!I4379</f>
        <v>-2.5787913855013233E-2</v>
      </c>
      <c r="T351" s="8">
        <f>'Data-Resource'!K4379</f>
        <v>698825</v>
      </c>
      <c r="U351" s="8">
        <f>'Data-Resource'!I4884</f>
        <v>6.5539635713134543E-3</v>
      </c>
      <c r="V351" s="8">
        <f>'Data-Resource'!K4884</f>
        <v>710488</v>
      </c>
      <c r="W351" s="8">
        <f>'Data-Resource'!I5389</f>
        <v>-3.7351958700273427E-2</v>
      </c>
      <c r="X351" s="8">
        <f>'Data-Resource'!K5389</f>
        <v>12772606</v>
      </c>
      <c r="Y351" s="8">
        <f>'Data-Resource'!I5894</f>
        <v>-1.0142786996889992E-2</v>
      </c>
      <c r="Z351" s="8">
        <f>'Data-Resource'!K5894</f>
        <v>2708035</v>
      </c>
      <c r="AA351" s="8">
        <f>'Data-Resource'!I6399</f>
        <v>-1.0356731875719317E-2</v>
      </c>
      <c r="AB351" s="8">
        <f>'Data-Resource'!K6399</f>
        <v>9703783</v>
      </c>
      <c r="AC351" s="8">
        <f>'Data-Resource'!I12459</f>
        <v>-2.053094985250736E-2</v>
      </c>
      <c r="AD351" s="8">
        <f>'Data-Resource'!K12459</f>
        <v>848595</v>
      </c>
      <c r="AE351" s="8">
        <f>'Data-Resource'!I10944</f>
        <v>1.0873926526396644E-2</v>
      </c>
      <c r="AF351" s="8">
        <f>'Data-Resource'!K10944</f>
        <v>1033095</v>
      </c>
      <c r="AG351" s="8">
        <f>'Data-Resource'!I11449</f>
        <v>-1.2256687094448463E-2</v>
      </c>
      <c r="AH351" s="8">
        <f>'Data-Resource'!K11449</f>
        <v>380724</v>
      </c>
      <c r="AI351" s="8">
        <f>'Data-Resource'!I8419</f>
        <v>-2.723735408560303E-2</v>
      </c>
      <c r="AJ351" s="8">
        <f>'Data-Resource'!K8419</f>
        <v>1553032</v>
      </c>
      <c r="AK351" s="8">
        <f>'Data-Resource'!I8924</f>
        <v>2.2408942106254586E-2</v>
      </c>
      <c r="AL351" s="8">
        <f>'Data-Resource'!K8924</f>
        <v>301509</v>
      </c>
      <c r="AM351" s="8">
        <f>'Data-Resource'!I9429</f>
        <v>4.6528249258160355E-2</v>
      </c>
      <c r="AN351" s="8">
        <f>'Data-Resource'!K9429</f>
        <v>11008861</v>
      </c>
      <c r="AO351" s="8">
        <f>'Data-Resource'!I9934</f>
        <v>-8.5798639053254154E-3</v>
      </c>
      <c r="AP351" s="8">
        <f>'Data-Resource'!K9934</f>
        <v>1101386</v>
      </c>
      <c r="AQ351" s="8">
        <f>'Data-Resource'!I10439</f>
        <v>4.6702474169934991E-4</v>
      </c>
      <c r="AR351" s="8">
        <f>'Data-Resource'!K10439</f>
        <v>453580</v>
      </c>
    </row>
    <row r="352" spans="1:44" x14ac:dyDescent="0.3">
      <c r="A352" s="8" t="str">
        <f>'Data-Resource'!B340</f>
        <v>5-7-2020</v>
      </c>
      <c r="B352" s="8">
        <f>'Data-Resource'!I14985</f>
        <v>1.113641261244383E-2</v>
      </c>
      <c r="C352" s="8">
        <f>'Data-Resource'!I11955</f>
        <v>9.4410876132930647E-3</v>
      </c>
      <c r="D352" s="8">
        <f>'Data-Resource'!K11955</f>
        <v>2484078</v>
      </c>
      <c r="E352" s="8">
        <f>'Data-Resource'!I845</f>
        <v>4.5500029999999941E-2</v>
      </c>
      <c r="F352" s="8">
        <f>'Data-Resource'!K845</f>
        <v>1165279</v>
      </c>
      <c r="G352" s="8">
        <f>'Data-Resource'!I1350</f>
        <v>4.0312054976330849E-2</v>
      </c>
      <c r="H352" s="8">
        <f>'Data-Resource'!K1350</f>
        <v>191869</v>
      </c>
      <c r="I352" s="8">
        <f>'Data-Resource'!I1855</f>
        <v>1.6312817615557206E-2</v>
      </c>
      <c r="J352" s="8">
        <f>'Data-Resource'!K1855</f>
        <v>2644052</v>
      </c>
      <c r="K352" s="8">
        <f>'Data-Resource'!I2360</f>
        <v>1.2888933333333227E-2</v>
      </c>
      <c r="L352" s="8">
        <f>'Data-Resource'!K2360</f>
        <v>3547575</v>
      </c>
      <c r="M352" s="8">
        <f>'Data-Resource'!I2865</f>
        <v>-1.2615103989089587E-2</v>
      </c>
      <c r="N352" s="8">
        <f>'Data-Resource'!K2865</f>
        <v>2774423</v>
      </c>
      <c r="O352" s="8">
        <f>'Data-Resource'!I3370</f>
        <v>1.2513721460235477E-2</v>
      </c>
      <c r="P352" s="8">
        <f>'Data-Resource'!K3370</f>
        <v>456118</v>
      </c>
      <c r="Q352" s="8">
        <f>'Data-Resource'!I3875</f>
        <v>-2.9585158828094378E-2</v>
      </c>
      <c r="R352" s="8">
        <f>'Data-Resource'!K3875</f>
        <v>2708186</v>
      </c>
      <c r="S352" s="8">
        <f>'Data-Resource'!I4380</f>
        <v>1.7096364332280647E-2</v>
      </c>
      <c r="T352" s="8">
        <f>'Data-Resource'!K4380</f>
        <v>805006</v>
      </c>
      <c r="U352" s="8">
        <f>'Data-Resource'!I4885</f>
        <v>1.3661202745677678E-2</v>
      </c>
      <c r="V352" s="8">
        <f>'Data-Resource'!K4885</f>
        <v>527009</v>
      </c>
      <c r="W352" s="8">
        <f>'Data-Resource'!I5390</f>
        <v>2.8396611233134694E-2</v>
      </c>
      <c r="X352" s="8">
        <f>'Data-Resource'!K5390</f>
        <v>13123244</v>
      </c>
      <c r="Y352" s="8">
        <f>'Data-Resource'!I5895</f>
        <v>7.5757575757585916E-4</v>
      </c>
      <c r="Z352" s="8">
        <f>'Data-Resource'!K5895</f>
        <v>3322781</v>
      </c>
      <c r="AA352" s="8">
        <f>'Data-Resource'!I6400</f>
        <v>1.7617770968977355E-2</v>
      </c>
      <c r="AB352" s="8">
        <f>'Data-Resource'!K6400</f>
        <v>14783374</v>
      </c>
      <c r="AC352" s="8">
        <f>'Data-Resource'!I12460</f>
        <v>-1.324341471811746E-2</v>
      </c>
      <c r="AD352" s="8">
        <f>'Data-Resource'!K12460</f>
        <v>739443</v>
      </c>
      <c r="AE352" s="8">
        <f>'Data-Resource'!I10945</f>
        <v>2.927032147402556E-2</v>
      </c>
      <c r="AF352" s="8">
        <f>'Data-Resource'!K10945</f>
        <v>592674</v>
      </c>
      <c r="AG352" s="8">
        <f>'Data-Resource'!I11450</f>
        <v>6.0107260819060503E-2</v>
      </c>
      <c r="AH352" s="8">
        <f>'Data-Resource'!K11450</f>
        <v>780952</v>
      </c>
      <c r="AI352" s="8">
        <f>'Data-Resource'!I8420</f>
        <v>8.3001648664013633E-2</v>
      </c>
      <c r="AJ352" s="8">
        <f>'Data-Resource'!K8420</f>
        <v>2179818</v>
      </c>
      <c r="AK352" s="8">
        <f>'Data-Resource'!I8925</f>
        <v>-9.824519298245649E-3</v>
      </c>
      <c r="AL352" s="8">
        <f>'Data-Resource'!K8925</f>
        <v>281878</v>
      </c>
      <c r="AM352" s="8">
        <f>'Data-Resource'!I9430</f>
        <v>2.0866166752645771E-2</v>
      </c>
      <c r="AN352" s="8">
        <f>'Data-Resource'!K9430</f>
        <v>10586726</v>
      </c>
      <c r="AO352" s="8">
        <f>'Data-Resource'!I9935</f>
        <v>2.2638093183390027E-2</v>
      </c>
      <c r="AP352" s="8">
        <f>'Data-Resource'!K9935</f>
        <v>1447201</v>
      </c>
      <c r="AQ352" s="8">
        <f>'Data-Resource'!I10440</f>
        <v>-1.9096367379531722E-2</v>
      </c>
      <c r="AR352" s="8">
        <f>'Data-Resource'!K10440</f>
        <v>413658</v>
      </c>
    </row>
    <row r="353" spans="1:44" x14ac:dyDescent="0.3">
      <c r="A353" s="8" t="str">
        <f>'Data-Resource'!B341</f>
        <v>5-8-2020</v>
      </c>
      <c r="B353" s="8">
        <f>'Data-Resource'!I14986</f>
        <v>2.0252846906693208E-3</v>
      </c>
      <c r="C353" s="8">
        <f>'Data-Resource'!I11956</f>
        <v>4.442761940022283E-3</v>
      </c>
      <c r="D353" s="8">
        <f>'Data-Resource'!K11956</f>
        <v>2443086</v>
      </c>
      <c r="E353" s="8">
        <f>'Data-Resource'!I846</f>
        <v>-1.4691971563981047E-2</v>
      </c>
      <c r="F353" s="8">
        <f>'Data-Resource'!K846</f>
        <v>531327</v>
      </c>
      <c r="G353" s="8">
        <f>'Data-Resource'!I1351</f>
        <v>-1.4084489684586156E-2</v>
      </c>
      <c r="H353" s="8">
        <f>'Data-Resource'!K1351</f>
        <v>151703</v>
      </c>
      <c r="I353" s="8">
        <f>'Data-Resource'!I1856</f>
        <v>-8.4266819663770618E-3</v>
      </c>
      <c r="J353" s="8">
        <f>'Data-Resource'!K1856</f>
        <v>1521836</v>
      </c>
      <c r="K353" s="8">
        <f>'Data-Resource'!I2361</f>
        <v>5.2174347826086376E-3</v>
      </c>
      <c r="L353" s="8">
        <f>'Data-Resource'!K2361</f>
        <v>3017750</v>
      </c>
      <c r="M353" s="8">
        <f>'Data-Resource'!I2866</f>
        <v>-8.7179145299146263E-3</v>
      </c>
      <c r="N353" s="8">
        <f>'Data-Resource'!K2866</f>
        <v>2093326</v>
      </c>
      <c r="O353" s="8">
        <f>'Data-Resource'!I3371</f>
        <v>1.7483217462412461E-2</v>
      </c>
      <c r="P353" s="8">
        <f>'Data-Resource'!K3371</f>
        <v>320703</v>
      </c>
      <c r="Q353" s="8">
        <f>'Data-Resource'!I3876</f>
        <v>3.4607584816748888E-2</v>
      </c>
      <c r="R353" s="8">
        <f>'Data-Resource'!K3876</f>
        <v>2197345</v>
      </c>
      <c r="S353" s="8">
        <f>'Data-Resource'!I4381</f>
        <v>4.4075007179664755E-2</v>
      </c>
      <c r="T353" s="8">
        <f>'Data-Resource'!K4381</f>
        <v>934757</v>
      </c>
      <c r="U353" s="8">
        <f>'Data-Resource'!I4886</f>
        <v>-4.3565282377317997E-3</v>
      </c>
      <c r="V353" s="8">
        <f>'Data-Resource'!K4886</f>
        <v>595244</v>
      </c>
      <c r="W353" s="8">
        <f>'Data-Resource'!I5391</f>
        <v>-1.3283018867924509E-2</v>
      </c>
      <c r="X353" s="8">
        <f>'Data-Resource'!K5391</f>
        <v>9644962</v>
      </c>
      <c r="Y353" s="8">
        <f>'Data-Resource'!I5896</f>
        <v>6.7669548872179158E-3</v>
      </c>
      <c r="Z353" s="8">
        <f>'Data-Resource'!K5896</f>
        <v>2641279</v>
      </c>
      <c r="AA353" s="8">
        <f>'Data-Resource'!I6401</f>
        <v>9.2353158478019077E-3</v>
      </c>
      <c r="AB353" s="8">
        <f>'Data-Resource'!K6401</f>
        <v>13602433</v>
      </c>
      <c r="AC353" s="8">
        <f>'Data-Resource'!I12461</f>
        <v>-6.325985709293709E-3</v>
      </c>
      <c r="AD353" s="8">
        <f>'Data-Resource'!K12461</f>
        <v>831866</v>
      </c>
      <c r="AE353" s="8">
        <f>'Data-Resource'!I10946</f>
        <v>-4.0926664092664086E-2</v>
      </c>
      <c r="AF353" s="8">
        <f>'Data-Resource'!K10946</f>
        <v>415404</v>
      </c>
      <c r="AG353" s="8">
        <f>'Data-Resource'!I11451</f>
        <v>1.2807516009437086E-2</v>
      </c>
      <c r="AH353" s="8">
        <f>'Data-Resource'!K11451</f>
        <v>550161</v>
      </c>
      <c r="AI353" s="8">
        <f>'Data-Resource'!I8421</f>
        <v>-3.4267886812045761E-2</v>
      </c>
      <c r="AJ353" s="8">
        <f>'Data-Resource'!K8421</f>
        <v>1608006</v>
      </c>
      <c r="AK353" s="8">
        <f>'Data-Resource'!I8926</f>
        <v>-2.7972027972027979E-2</v>
      </c>
      <c r="AL353" s="8">
        <f>'Data-Resource'!K8926</f>
        <v>217903</v>
      </c>
      <c r="AM353" s="8">
        <f>'Data-Resource'!I9431</f>
        <v>-1.1339146868250391E-2</v>
      </c>
      <c r="AN353" s="8">
        <f>'Data-Resource'!K9431</f>
        <v>6972141</v>
      </c>
      <c r="AO353" s="8">
        <f>'Data-Resource'!I9936</f>
        <v>1.172676613790498E-2</v>
      </c>
      <c r="AP353" s="8">
        <f>'Data-Resource'!K9936</f>
        <v>929461</v>
      </c>
      <c r="AQ353" s="8">
        <f>'Data-Resource'!I10441</f>
        <v>3.3096737588652935E-3</v>
      </c>
      <c r="AR353" s="8">
        <f>'Data-Resource'!K10441</f>
        <v>285400</v>
      </c>
    </row>
    <row r="354" spans="1:44" x14ac:dyDescent="0.3">
      <c r="A354" s="8" t="str">
        <f>'Data-Resource'!B342</f>
        <v>5-11-2020</v>
      </c>
      <c r="B354" s="8">
        <f>'Data-Resource'!I14987</f>
        <v>-1.1257516953480295E-2</v>
      </c>
      <c r="C354" s="8">
        <f>'Data-Resource'!I11957</f>
        <v>-8.8008434176751107E-3</v>
      </c>
      <c r="D354" s="8">
        <f>'Data-Resource'!K11957</f>
        <v>2227406</v>
      </c>
      <c r="E354" s="8">
        <f>'Data-Resource'!I847</f>
        <v>-2.0962335044182982E-2</v>
      </c>
      <c r="F354" s="8">
        <f>'Data-Resource'!K847</f>
        <v>588505</v>
      </c>
      <c r="G354" s="8">
        <f>'Data-Resource'!I1352</f>
        <v>-3.9992883720679676E-2</v>
      </c>
      <c r="H354" s="8">
        <f>'Data-Resource'!K1352</f>
        <v>234239</v>
      </c>
      <c r="I354" s="8">
        <f>'Data-Resource'!I1857</f>
        <v>-1.6855301886792455E-2</v>
      </c>
      <c r="J354" s="8">
        <f>'Data-Resource'!K1857</f>
        <v>1601051</v>
      </c>
      <c r="K354" s="8">
        <f>'Data-Resource'!I2362</f>
        <v>-2.6992085750985953E-2</v>
      </c>
      <c r="L354" s="8">
        <f>'Data-Resource'!K2362</f>
        <v>3647888</v>
      </c>
      <c r="M354" s="8">
        <f>'Data-Resource'!I2867</f>
        <v>-8.4192782058543428E-3</v>
      </c>
      <c r="N354" s="8">
        <f>'Data-Resource'!K2867</f>
        <v>2620078</v>
      </c>
      <c r="O354" s="8">
        <f>'Data-Resource'!I3372</f>
        <v>2.5412748297061021E-3</v>
      </c>
      <c r="P354" s="8">
        <f>'Data-Resource'!K3372</f>
        <v>303548</v>
      </c>
      <c r="Q354" s="8">
        <f>'Data-Resource'!I3877</f>
        <v>-1.2684989672976954E-2</v>
      </c>
      <c r="R354" s="8">
        <f>'Data-Resource'!K3877</f>
        <v>2401288</v>
      </c>
      <c r="S354" s="8">
        <f>'Data-Resource'!I4382</f>
        <v>-2.7175267674204973E-2</v>
      </c>
      <c r="T354" s="8">
        <f>'Data-Resource'!K4382</f>
        <v>590292</v>
      </c>
      <c r="U354" s="8">
        <f>'Data-Resource'!I4887</f>
        <v>4.0336537815126496E-3</v>
      </c>
      <c r="V354" s="8">
        <f>'Data-Resource'!K4887</f>
        <v>395068</v>
      </c>
      <c r="W354" s="8">
        <f>'Data-Resource'!I5392</f>
        <v>-3.4874905231235771E-2</v>
      </c>
      <c r="X354" s="8">
        <f>'Data-Resource'!K5392</f>
        <v>14145101</v>
      </c>
      <c r="Y354" s="8">
        <f>'Data-Resource'!I5897</f>
        <v>-7.0501296085294157E-3</v>
      </c>
      <c r="Z354" s="8">
        <f>'Data-Resource'!K5897</f>
        <v>3305151</v>
      </c>
      <c r="AA354" s="8">
        <f>'Data-Resource'!I6402</f>
        <v>-1.7090909090909115E-2</v>
      </c>
      <c r="AB354" s="8">
        <f>'Data-Resource'!K6402</f>
        <v>9630907</v>
      </c>
      <c r="AC354" s="8">
        <f>'Data-Resource'!I12462</f>
        <v>1.9380765480253546E-2</v>
      </c>
      <c r="AD354" s="8">
        <f>'Data-Resource'!K12462</f>
        <v>507941</v>
      </c>
      <c r="AE354" s="8">
        <f>'Data-Resource'!I10947</f>
        <v>-2.4642336455270239E-2</v>
      </c>
      <c r="AF354" s="8">
        <f>'Data-Resource'!K10947</f>
        <v>363007</v>
      </c>
      <c r="AG354" s="8">
        <f>'Data-Resource'!I11452</f>
        <v>-3.7330722871973546E-2</v>
      </c>
      <c r="AH354" s="8">
        <f>'Data-Resource'!K11452</f>
        <v>681924</v>
      </c>
      <c r="AI354" s="8">
        <f>'Data-Resource'!I8422</f>
        <v>4.9600026666666581E-2</v>
      </c>
      <c r="AJ354" s="8">
        <f>'Data-Resource'!K8422</f>
        <v>1241092</v>
      </c>
      <c r="AK354" s="8">
        <f>'Data-Resource'!I8927</f>
        <v>-2.1413275314206528E-2</v>
      </c>
      <c r="AL354" s="8">
        <f>'Data-Resource'!K8927</f>
        <v>200475</v>
      </c>
      <c r="AM354" s="8">
        <f>'Data-Resource'!I9432</f>
        <v>-3.4269603853681926E-2</v>
      </c>
      <c r="AN354" s="8">
        <f>'Data-Resource'!K9432</f>
        <v>9140376</v>
      </c>
      <c r="AO354" s="8">
        <f>'Data-Resource'!I9937</f>
        <v>-2.6200698689955752E-3</v>
      </c>
      <c r="AP354" s="8">
        <f>'Data-Resource'!K9937</f>
        <v>931761</v>
      </c>
      <c r="AQ354" s="8">
        <f>'Data-Resource'!I10442</f>
        <v>9.4167610946363804E-4</v>
      </c>
      <c r="AR354" s="8">
        <f>'Data-Resource'!K10442</f>
        <v>279189</v>
      </c>
    </row>
    <row r="355" spans="1:44" x14ac:dyDescent="0.3">
      <c r="A355" s="8" t="str">
        <f>'Data-Resource'!B343</f>
        <v>5-12-2020</v>
      </c>
      <c r="B355" s="8">
        <f>'Data-Resource'!I14988</f>
        <v>3.8746313335481621E-3</v>
      </c>
      <c r="C355" s="8">
        <f>'Data-Resource'!I11958</f>
        <v>1.1098741727756571E-2</v>
      </c>
      <c r="D355" s="8">
        <f>'Data-Resource'!K11958</f>
        <v>2929788</v>
      </c>
      <c r="E355" s="8">
        <f>'Data-Resource'!I848</f>
        <v>9.7989708045373371E-4</v>
      </c>
      <c r="F355" s="8">
        <f>'Data-Resource'!K848</f>
        <v>586823</v>
      </c>
      <c r="G355" s="8">
        <f>'Data-Resource'!I1353</f>
        <v>-5.4532038587546676E-2</v>
      </c>
      <c r="H355" s="8">
        <f>'Data-Resource'!K1353</f>
        <v>355354</v>
      </c>
      <c r="I355" s="8">
        <f>'Data-Resource'!I1858</f>
        <v>-1.5614795360080582E-2</v>
      </c>
      <c r="J355" s="8">
        <f>'Data-Resource'!K1858</f>
        <v>2760292</v>
      </c>
      <c r="K355" s="8">
        <f>'Data-Resource'!I2363</f>
        <v>-1.1081338898078382E-3</v>
      </c>
      <c r="L355" s="8">
        <f>'Data-Resource'!K2363</f>
        <v>3156406</v>
      </c>
      <c r="M355" s="8">
        <f>'Data-Resource'!I2868</f>
        <v>1.3884050917807282E-2</v>
      </c>
      <c r="N355" s="8">
        <f>'Data-Resource'!K2868</f>
        <v>2112790</v>
      </c>
      <c r="O355" s="8">
        <f>'Data-Resource'!I3373</f>
        <v>8.4745231255398193E-3</v>
      </c>
      <c r="P355" s="8">
        <f>'Data-Resource'!K3373</f>
        <v>360582</v>
      </c>
      <c r="Q355" s="8">
        <f>'Data-Resource'!I3878</f>
        <v>-3.7218022276553505E-3</v>
      </c>
      <c r="R355" s="8">
        <f>'Data-Resource'!K3878</f>
        <v>1539118</v>
      </c>
      <c r="S355" s="8">
        <f>'Data-Resource'!I4383</f>
        <v>-2.580606451612824E-3</v>
      </c>
      <c r="T355" s="8">
        <f>'Data-Resource'!K4383</f>
        <v>474957</v>
      </c>
      <c r="U355" s="8">
        <f>'Data-Resource'!I4888</f>
        <v>1.2158074728306547E-2</v>
      </c>
      <c r="V355" s="8">
        <f>'Data-Resource'!K4888</f>
        <v>415995</v>
      </c>
      <c r="W355" s="8">
        <f>'Data-Resource'!I5393</f>
        <v>2.1189766127766445E-2</v>
      </c>
      <c r="X355" s="8">
        <f>'Data-Resource'!K5393</f>
        <v>12191728</v>
      </c>
      <c r="Y355" s="8">
        <f>'Data-Resource'!I5898</f>
        <v>9.5238098726669884E-3</v>
      </c>
      <c r="Z355" s="8">
        <f>'Data-Resource'!K5898</f>
        <v>5431874</v>
      </c>
      <c r="AA355" s="8">
        <f>'Data-Resource'!I6403</f>
        <v>1.8141429100333215E-2</v>
      </c>
      <c r="AB355" s="8">
        <f>'Data-Resource'!K6403</f>
        <v>11479257</v>
      </c>
      <c r="AC355" s="8">
        <f>'Data-Resource'!I12463</f>
        <v>2.1154583988397029E-2</v>
      </c>
      <c r="AD355" s="8">
        <f>'Data-Resource'!K12463</f>
        <v>740977</v>
      </c>
      <c r="AE355" s="8">
        <f>'Data-Resource'!I10948</f>
        <v>2.2699132931091385E-2</v>
      </c>
      <c r="AF355" s="8">
        <f>'Data-Resource'!K10948</f>
        <v>404969</v>
      </c>
      <c r="AG355" s="8">
        <f>'Data-Resource'!I11453</f>
        <v>2.8806584362139905E-2</v>
      </c>
      <c r="AH355" s="8">
        <f>'Data-Resource'!K11453</f>
        <v>499961</v>
      </c>
      <c r="AI355" s="8">
        <f>'Data-Resource'!I8423</f>
        <v>3.1642440984429934E-2</v>
      </c>
      <c r="AJ355" s="8">
        <f>'Data-Resource'!K8423</f>
        <v>1371602</v>
      </c>
      <c r="AK355" s="8">
        <f>'Data-Resource'!I8928</f>
        <v>1.4630578228908186E-2</v>
      </c>
      <c r="AL355" s="8">
        <f>'Data-Resource'!K8928</f>
        <v>197770</v>
      </c>
      <c r="AM355" s="8">
        <f>'Data-Resource'!I9433</f>
        <v>1.4245015056696089E-2</v>
      </c>
      <c r="AN355" s="8">
        <f>'Data-Resource'!K9433</f>
        <v>5688394</v>
      </c>
      <c r="AO355" s="8">
        <f>'Data-Resource'!I9938</f>
        <v>-1.7544035087720042E-3</v>
      </c>
      <c r="AP355" s="8">
        <f>'Data-Resource'!K9938</f>
        <v>1242798</v>
      </c>
      <c r="AQ355" s="8">
        <f>'Data-Resource'!I10443</f>
        <v>4.7125354328470138E-3</v>
      </c>
      <c r="AR355" s="8">
        <f>'Data-Resource'!K10443</f>
        <v>400445</v>
      </c>
    </row>
    <row r="356" spans="1:44" x14ac:dyDescent="0.3">
      <c r="A356" s="8" t="str">
        <f>'Data-Resource'!B344</f>
        <v>5-13-2020</v>
      </c>
      <c r="B356" s="8">
        <f>'Data-Resource'!I14989</f>
        <v>-1.1933475781636211E-2</v>
      </c>
      <c r="C356" s="8">
        <f>'Data-Resource'!I11959</f>
        <v>3.3320992225102106E-3</v>
      </c>
      <c r="D356" s="8">
        <f>'Data-Resource'!K11959</f>
        <v>3171919</v>
      </c>
      <c r="E356" s="8">
        <f>'Data-Resource'!I849</f>
        <v>-1.5159060862212703E-2</v>
      </c>
      <c r="F356" s="8">
        <f>'Data-Resource'!K849</f>
        <v>973475</v>
      </c>
      <c r="G356" s="8">
        <f>'Data-Resource'!I1354</f>
        <v>-2.9394550207137604E-2</v>
      </c>
      <c r="H356" s="8">
        <f>'Data-Resource'!K1354</f>
        <v>362541</v>
      </c>
      <c r="I356" s="8">
        <f>'Data-Resource'!I1859</f>
        <v>-1.7466633333333172E-2</v>
      </c>
      <c r="J356" s="8">
        <f>'Data-Resource'!K1859</f>
        <v>2414995</v>
      </c>
      <c r="K356" s="8">
        <f>'Data-Resource'!I2364</f>
        <v>-3.7668163124132924E-2</v>
      </c>
      <c r="L356" s="8">
        <f>'Data-Resource'!K2364</f>
        <v>5339028</v>
      </c>
      <c r="M356" s="8">
        <f>'Data-Resource'!I2869</f>
        <v>-2.9519361000174315E-3</v>
      </c>
      <c r="N356" s="8">
        <f>'Data-Resource'!K2869</f>
        <v>2824772</v>
      </c>
      <c r="O356" s="8">
        <f>'Data-Resource'!I3374</f>
        <v>-2.0740730158730177E-2</v>
      </c>
      <c r="P356" s="8">
        <f>'Data-Resource'!K3374</f>
        <v>466977</v>
      </c>
      <c r="Q356" s="8">
        <f>'Data-Resource'!I3879</f>
        <v>-2.5399999999999978E-2</v>
      </c>
      <c r="R356" s="8">
        <f>'Data-Resource'!K3879</f>
        <v>2671455</v>
      </c>
      <c r="S356" s="8">
        <f>'Data-Resource'!I4384</f>
        <v>-6.2992062847456412E-2</v>
      </c>
      <c r="T356" s="8">
        <f>'Data-Resource'!K4384</f>
        <v>908951</v>
      </c>
      <c r="U356" s="8">
        <f>'Data-Resource'!I4889</f>
        <v>4.3903680299149025E-3</v>
      </c>
      <c r="V356" s="8">
        <f>'Data-Resource'!K4889</f>
        <v>623531</v>
      </c>
      <c r="W356" s="8">
        <f>'Data-Resource'!I5394</f>
        <v>-3.7440758293838888E-2</v>
      </c>
      <c r="X356" s="8">
        <f>'Data-Resource'!K5394</f>
        <v>18034499</v>
      </c>
      <c r="Y356" s="8">
        <f>'Data-Resource'!I5899</f>
        <v>-1.6769996354356515E-2</v>
      </c>
      <c r="Z356" s="8">
        <f>'Data-Resource'!K5899</f>
        <v>3913393</v>
      </c>
      <c r="AA356" s="8">
        <f>'Data-Resource'!I6404</f>
        <v>-6.2499999999999587E-3</v>
      </c>
      <c r="AB356" s="8">
        <f>'Data-Resource'!K6404</f>
        <v>13146214</v>
      </c>
      <c r="AC356" s="8">
        <f>'Data-Resource'!I12464</f>
        <v>7.4108770064128231E-3</v>
      </c>
      <c r="AD356" s="8">
        <f>'Data-Resource'!K12464</f>
        <v>527842</v>
      </c>
      <c r="AE356" s="8">
        <f>'Data-Resource'!I10949</f>
        <v>-4.7154495934959399E-2</v>
      </c>
      <c r="AF356" s="8">
        <f>'Data-Resource'!K10949</f>
        <v>514588</v>
      </c>
      <c r="AG356" s="8">
        <f>'Data-Resource'!I11454</f>
        <v>-2.6236075113287533E-2</v>
      </c>
      <c r="AH356" s="8">
        <f>'Data-Resource'!K11454</f>
        <v>613599</v>
      </c>
      <c r="AI356" s="8">
        <f>'Data-Resource'!I8424</f>
        <v>-2.4507472957892205E-2</v>
      </c>
      <c r="AJ356" s="8">
        <f>'Data-Resource'!K8424</f>
        <v>1275776</v>
      </c>
      <c r="AK356" s="8">
        <f>'Data-Resource'!I8929</f>
        <v>0</v>
      </c>
      <c r="AL356" s="8">
        <f>'Data-Resource'!K8929</f>
        <v>188747</v>
      </c>
      <c r="AM356" s="8">
        <f>'Data-Resource'!I9434</f>
        <v>-7.1836369906706655E-3</v>
      </c>
      <c r="AN356" s="8">
        <f>'Data-Resource'!K9434</f>
        <v>8985175</v>
      </c>
      <c r="AO356" s="8">
        <f>'Data-Resource'!I9939</f>
        <v>-1.1624423248882292E-2</v>
      </c>
      <c r="AP356" s="8">
        <f>'Data-Resource'!K9939</f>
        <v>1180077</v>
      </c>
      <c r="AQ356" s="8">
        <f>'Data-Resource'!I10444</f>
        <v>1.8903307592533351E-3</v>
      </c>
      <c r="AR356" s="8">
        <f>'Data-Resource'!K10444</f>
        <v>488108</v>
      </c>
    </row>
    <row r="357" spans="1:44" x14ac:dyDescent="0.3">
      <c r="A357" s="8" t="str">
        <f>'Data-Resource'!B345</f>
        <v>5-14-2020</v>
      </c>
      <c r="B357" s="8">
        <f>'Data-Resource'!I14990</f>
        <v>-7.7769436178899811E-3</v>
      </c>
      <c r="C357" s="8">
        <f>'Data-Resource'!I11960</f>
        <v>-3.3873909909909898E-2</v>
      </c>
      <c r="D357" s="8">
        <f>'Data-Resource'!K11960</f>
        <v>4097927</v>
      </c>
      <c r="E357" s="8">
        <f>'Data-Resource'!I850</f>
        <v>1.2820512820512185E-3</v>
      </c>
      <c r="F357" s="8">
        <f>'Data-Resource'!K850</f>
        <v>918512</v>
      </c>
      <c r="G357" s="8">
        <f>'Data-Resource'!I1355</f>
        <v>1.5656791378609241E-2</v>
      </c>
      <c r="H357" s="8">
        <f>'Data-Resource'!K1355</f>
        <v>275598</v>
      </c>
      <c r="I357" s="8">
        <f>'Data-Resource'!I1860</f>
        <v>-1.9615918663595647E-2</v>
      </c>
      <c r="J357" s="8">
        <f>'Data-Resource'!K1860</f>
        <v>3006463</v>
      </c>
      <c r="K357" s="8">
        <f>'Data-Resource'!I2365</f>
        <v>-6.8235529411764095E-3</v>
      </c>
      <c r="L357" s="8">
        <f>'Data-Resource'!K2365</f>
        <v>6029631</v>
      </c>
      <c r="M357" s="8">
        <f>'Data-Resource'!I2870</f>
        <v>-1.9518217329316176E-2</v>
      </c>
      <c r="N357" s="8">
        <f>'Data-Resource'!K2870</f>
        <v>4114886</v>
      </c>
      <c r="O357" s="8">
        <f>'Data-Resource'!I3375</f>
        <v>-4.3619848755283245E-3</v>
      </c>
      <c r="P357" s="8">
        <f>'Data-Resource'!K3375</f>
        <v>594263</v>
      </c>
      <c r="Q357" s="8">
        <f>'Data-Resource'!I3880</f>
        <v>-1.7016348261822797E-2</v>
      </c>
      <c r="R357" s="8">
        <f>'Data-Resource'!K3880</f>
        <v>4025076</v>
      </c>
      <c r="S357" s="8">
        <f>'Data-Resource'!I4385</f>
        <v>1.134756028368801E-2</v>
      </c>
      <c r="T357" s="8">
        <f>'Data-Resource'!K4385</f>
        <v>1237642</v>
      </c>
      <c r="U357" s="8">
        <f>'Data-Resource'!I4890</f>
        <v>-6.1183478129839724E-3</v>
      </c>
      <c r="V357" s="8">
        <f>'Data-Resource'!K4890</f>
        <v>615672</v>
      </c>
      <c r="W357" s="8">
        <f>'Data-Resource'!I5395</f>
        <v>8.3333333333332222E-3</v>
      </c>
      <c r="X357" s="8">
        <f>'Data-Resource'!K5395</f>
        <v>21046870</v>
      </c>
      <c r="Y357" s="8">
        <f>'Data-Resource'!I5900</f>
        <v>-2.6256601650412499E-2</v>
      </c>
      <c r="Z357" s="8">
        <f>'Data-Resource'!K5900</f>
        <v>6335613</v>
      </c>
      <c r="AA357" s="8">
        <f>'Data-Resource'!I6405</f>
        <v>1.0328292143120647E-2</v>
      </c>
      <c r="AB357" s="8">
        <f>'Data-Resource'!K6405</f>
        <v>16861757</v>
      </c>
      <c r="AC357" s="8">
        <f>'Data-Resource'!I12465</f>
        <v>-9.7828680505844152E-3</v>
      </c>
      <c r="AD357" s="8">
        <f>'Data-Resource'!K12465</f>
        <v>533491</v>
      </c>
      <c r="AE357" s="8">
        <f>'Data-Resource'!I10950</f>
        <v>1.8614735930735836E-2</v>
      </c>
      <c r="AF357" s="8">
        <f>'Data-Resource'!K10950</f>
        <v>421163</v>
      </c>
      <c r="AG357" s="8">
        <f>'Data-Resource'!I11455</f>
        <v>-5.9130434782608543E-3</v>
      </c>
      <c r="AH357" s="8">
        <f>'Data-Resource'!K11455</f>
        <v>664021</v>
      </c>
      <c r="AI357" s="8">
        <f>'Data-Resource'!I8425</f>
        <v>6.9616855554030573E-3</v>
      </c>
      <c r="AJ357" s="8">
        <f>'Data-Resource'!K8425</f>
        <v>1064046</v>
      </c>
      <c r="AK357" s="8">
        <f>'Data-Resource'!I8930</f>
        <v>-2.6666711111111258E-2</v>
      </c>
      <c r="AL357" s="8">
        <f>'Data-Resource'!K8930</f>
        <v>277071</v>
      </c>
      <c r="AM357" s="8">
        <f>'Data-Resource'!I9435</f>
        <v>-9.748649283533058E-3</v>
      </c>
      <c r="AN357" s="8">
        <f>'Data-Resource'!K9435</f>
        <v>7636866</v>
      </c>
      <c r="AO357" s="8">
        <f>'Data-Resource'!I9940</f>
        <v>-7.3350364058055919E-3</v>
      </c>
      <c r="AP357" s="8">
        <f>'Data-Resource'!K9940</f>
        <v>1379736</v>
      </c>
      <c r="AQ357" s="8">
        <f>'Data-Resource'!I10445</f>
        <v>-2.8902022286069109E-3</v>
      </c>
      <c r="AR357" s="8">
        <f>'Data-Resource'!K10445</f>
        <v>436168</v>
      </c>
    </row>
    <row r="358" spans="1:44" x14ac:dyDescent="0.3">
      <c r="A358" s="8" t="str">
        <f>'Data-Resource'!B346</f>
        <v>5-15-2020</v>
      </c>
      <c r="B358" s="8">
        <f>'Data-Resource'!I14991</f>
        <v>-5.4242876285557002E-4</v>
      </c>
      <c r="C358" s="8">
        <f>'Data-Resource'!I11961</f>
        <v>1.7037000000000056E-2</v>
      </c>
      <c r="D358" s="8">
        <f>'Data-Resource'!K11961</f>
        <v>4538179</v>
      </c>
      <c r="E358" s="8">
        <f>'Data-Resource'!I851</f>
        <v>1.8560941324005372E-2</v>
      </c>
      <c r="F358" s="8">
        <f>'Data-Resource'!K851</f>
        <v>831199</v>
      </c>
      <c r="G358" s="8">
        <f>'Data-Resource'!I1356</f>
        <v>-2.3221325028510875E-2</v>
      </c>
      <c r="H358" s="8">
        <f>'Data-Resource'!K1356</f>
        <v>242870</v>
      </c>
      <c r="I358" s="8">
        <f>'Data-Resource'!I1861</f>
        <v>1.3528374740185716E-2</v>
      </c>
      <c r="J358" s="8">
        <f>'Data-Resource'!K1861</f>
        <v>2639932</v>
      </c>
      <c r="K358" s="8">
        <f>'Data-Resource'!I2366</f>
        <v>1.7564636590991711E-3</v>
      </c>
      <c r="L358" s="8">
        <f>'Data-Resource'!K2366</f>
        <v>4860911</v>
      </c>
      <c r="M358" s="8">
        <f>'Data-Resource'!I2871</f>
        <v>8.1719486912072876E-3</v>
      </c>
      <c r="N358" s="8">
        <f>'Data-Resource'!K2871</f>
        <v>3496838</v>
      </c>
      <c r="O358" s="8">
        <f>'Data-Resource'!I3376</f>
        <v>1.2037711053984847E-2</v>
      </c>
      <c r="P358" s="8">
        <f>'Data-Resource'!K3376</f>
        <v>453902</v>
      </c>
      <c r="Q358" s="8">
        <f>'Data-Resource'!I3881</f>
        <v>2.9801391386344141E-2</v>
      </c>
      <c r="R358" s="8">
        <f>'Data-Resource'!K3881</f>
        <v>3502835</v>
      </c>
      <c r="S358" s="8">
        <f>'Data-Resource'!I4386</f>
        <v>2.633770482863456E-2</v>
      </c>
      <c r="T358" s="8">
        <f>'Data-Resource'!K4386</f>
        <v>923047</v>
      </c>
      <c r="U358" s="8">
        <f>'Data-Resource'!I4891</f>
        <v>3.4129692832764822E-3</v>
      </c>
      <c r="V358" s="8">
        <f>'Data-Resource'!K4891</f>
        <v>564214</v>
      </c>
      <c r="W358" s="8">
        <f>'Data-Resource'!I5396</f>
        <v>-3.6490431397989125E-2</v>
      </c>
      <c r="X358" s="8">
        <f>'Data-Resource'!K5396</f>
        <v>18430164</v>
      </c>
      <c r="Y358" s="8">
        <f>'Data-Resource'!I5901</f>
        <v>2.8680688336520075E-2</v>
      </c>
      <c r="Z358" s="8">
        <f>'Data-Resource'!K5901</f>
        <v>5590077</v>
      </c>
      <c r="AA358" s="8">
        <f>'Data-Resource'!I6406</f>
        <v>-1.3024602026049176E-2</v>
      </c>
      <c r="AB358" s="8">
        <f>'Data-Resource'!K6406</f>
        <v>13461602</v>
      </c>
      <c r="AC358" s="8">
        <f>'Data-Resource'!I12466</f>
        <v>0</v>
      </c>
      <c r="AD358" s="8">
        <f>'Data-Resource'!K12466</f>
        <v>429662</v>
      </c>
      <c r="AE358" s="8">
        <f>'Data-Resource'!I10951</f>
        <v>-9.7705525005237961E-3</v>
      </c>
      <c r="AF358" s="8">
        <f>'Data-Resource'!K10951</f>
        <v>353988</v>
      </c>
      <c r="AG358" s="8">
        <f>'Data-Resource'!I11456</f>
        <v>3.1250070529516331E-2</v>
      </c>
      <c r="AH358" s="8">
        <f>'Data-Resource'!K11456</f>
        <v>590807</v>
      </c>
      <c r="AI358" s="8">
        <f>'Data-Resource'!I8426</f>
        <v>-3.9999999999999151E-3</v>
      </c>
      <c r="AJ358" s="8">
        <f>'Data-Resource'!K8426</f>
        <v>1002175</v>
      </c>
      <c r="AK358" s="8">
        <f>'Data-Resource'!I8931</f>
        <v>3.0212161489978017E-3</v>
      </c>
      <c r="AL358" s="8">
        <f>'Data-Resource'!K8931</f>
        <v>177859</v>
      </c>
      <c r="AM358" s="8">
        <f>'Data-Resource'!I9436</f>
        <v>-2.3982530613252073E-2</v>
      </c>
      <c r="AN358" s="8">
        <f>'Data-Resource'!K9436</f>
        <v>6236900</v>
      </c>
      <c r="AO358" s="8">
        <f>'Data-Resource'!I9941</f>
        <v>1.1864903734776741E-2</v>
      </c>
      <c r="AP358" s="8">
        <f>'Data-Resource'!K9941</f>
        <v>1410685</v>
      </c>
      <c r="AQ358" s="8">
        <f>'Data-Resource'!I10446</f>
        <v>-6.7502123457148164E-3</v>
      </c>
      <c r="AR358" s="8">
        <f>'Data-Resource'!K10446</f>
        <v>472394</v>
      </c>
    </row>
    <row r="359" spans="1:44" x14ac:dyDescent="0.3">
      <c r="A359" s="8" t="str">
        <f>'Data-Resource'!B347</f>
        <v>5-18-2020</v>
      </c>
      <c r="B359" s="8">
        <f>'Data-Resource'!I14992</f>
        <v>3.5100587027047644E-2</v>
      </c>
      <c r="C359" s="8">
        <f>'Data-Resource'!I11962</f>
        <v>2.6824035294135826E-2</v>
      </c>
      <c r="D359" s="8">
        <f>'Data-Resource'!K11962</f>
        <v>3566119</v>
      </c>
      <c r="E359" s="8">
        <f>'Data-Resource'!I852</f>
        <v>5.7058489074395036E-2</v>
      </c>
      <c r="F359" s="8">
        <f>'Data-Resource'!K852</f>
        <v>1298436</v>
      </c>
      <c r="G359" s="8">
        <f>'Data-Resource'!I1357</f>
        <v>9.9303522388059576E-2</v>
      </c>
      <c r="H359" s="8">
        <f>'Data-Resource'!K1357</f>
        <v>332157</v>
      </c>
      <c r="I359" s="8">
        <f>'Data-Resource'!I1862</f>
        <v>2.5459931872964088E-2</v>
      </c>
      <c r="J359" s="8">
        <f>'Data-Resource'!K1862</f>
        <v>2214312</v>
      </c>
      <c r="K359" s="8">
        <f>'Data-Resource'!I2367</f>
        <v>4.660728809686987E-2</v>
      </c>
      <c r="L359" s="8">
        <f>'Data-Resource'!K2367</f>
        <v>5619950</v>
      </c>
      <c r="M359" s="8">
        <f>'Data-Resource'!I2872</f>
        <v>4.4110014805223738E-2</v>
      </c>
      <c r="N359" s="8">
        <f>'Data-Resource'!K2872</f>
        <v>3542045</v>
      </c>
      <c r="O359" s="8">
        <f>'Data-Resource'!I3377</f>
        <v>2.1367521824092402E-2</v>
      </c>
      <c r="P359" s="8">
        <f>'Data-Resource'!K3377</f>
        <v>403080</v>
      </c>
      <c r="Q359" s="8">
        <f>'Data-Resource'!I3882</f>
        <v>5.5007326159829416E-2</v>
      </c>
      <c r="R359" s="8">
        <f>'Data-Resource'!K3882</f>
        <v>2765408</v>
      </c>
      <c r="S359" s="8">
        <f>'Data-Resource'!I4387</f>
        <v>5.9072834437086094E-2</v>
      </c>
      <c r="T359" s="8">
        <f>'Data-Resource'!K4387</f>
        <v>1173800</v>
      </c>
      <c r="U359" s="8">
        <f>'Data-Resource'!I4892</f>
        <v>2.9530161073825577E-2</v>
      </c>
      <c r="V359" s="8">
        <f>'Data-Resource'!K4892</f>
        <v>626287</v>
      </c>
      <c r="W359" s="8">
        <f>'Data-Resource'!I5397</f>
        <v>8.363636363636355E-2</v>
      </c>
      <c r="X359" s="8">
        <f>'Data-Resource'!K5397</f>
        <v>18801766</v>
      </c>
      <c r="Y359" s="8">
        <f>'Data-Resource'!I5902</f>
        <v>2.4926611989493683E-2</v>
      </c>
      <c r="Z359" s="8">
        <f>'Data-Resource'!K5902</f>
        <v>5071323</v>
      </c>
      <c r="AA359" s="8">
        <f>'Data-Resource'!I6407</f>
        <v>9.4066570188131495E-3</v>
      </c>
      <c r="AB359" s="8">
        <f>'Data-Resource'!K6407</f>
        <v>14621042</v>
      </c>
      <c r="AC359" s="8">
        <f>'Data-Resource'!I12467</f>
        <v>2.8442759621776798E-2</v>
      </c>
      <c r="AD359" s="8">
        <f>'Data-Resource'!K12467</f>
        <v>667483</v>
      </c>
      <c r="AE359" s="8">
        <f>'Data-Resource'!I10952</f>
        <v>0.13515791999999999</v>
      </c>
      <c r="AF359" s="8">
        <f>'Data-Resource'!K10952</f>
        <v>724381</v>
      </c>
      <c r="AG359" s="8">
        <f>'Data-Resource'!I11457</f>
        <v>1.200001666666667E-2</v>
      </c>
      <c r="AH359" s="8">
        <f>'Data-Resource'!K11457</f>
        <v>461504</v>
      </c>
      <c r="AI359" s="8">
        <f>'Data-Resource'!I8427</f>
        <v>-5.3758088601294093E-2</v>
      </c>
      <c r="AJ359" s="8">
        <f>'Data-Resource'!K8427</f>
        <v>1316899</v>
      </c>
      <c r="AK359" s="8">
        <f>'Data-Resource'!I8932</f>
        <v>2.3082583252064328E-2</v>
      </c>
      <c r="AL359" s="8">
        <f>'Data-Resource'!K8932</f>
        <v>114161</v>
      </c>
      <c r="AM359" s="8">
        <f>'Data-Resource'!I9437</f>
        <v>4.1978265783683966E-2</v>
      </c>
      <c r="AN359" s="8">
        <f>'Data-Resource'!K9437</f>
        <v>8283939</v>
      </c>
      <c r="AO359" s="8">
        <f>'Data-Resource'!I9942</f>
        <v>3.0876802710520426E-2</v>
      </c>
      <c r="AP359" s="8">
        <f>'Data-Resource'!K9942</f>
        <v>1447491</v>
      </c>
      <c r="AQ359" s="8">
        <f>'Data-Resource'!I10447</f>
        <v>3.0172422793631741E-2</v>
      </c>
      <c r="AR359" s="8">
        <f>'Data-Resource'!K10447</f>
        <v>620057</v>
      </c>
    </row>
    <row r="360" spans="1:44" x14ac:dyDescent="0.3">
      <c r="A360" s="8" t="str">
        <f>'Data-Resource'!B348</f>
        <v>5-19-2020</v>
      </c>
      <c r="B360" s="8">
        <f>'Data-Resource'!I14993</f>
        <v>-1.1216032334601354E-2</v>
      </c>
      <c r="C360" s="8">
        <f>'Data-Resource'!I11963</f>
        <v>-2.1761691821703177E-2</v>
      </c>
      <c r="D360" s="8">
        <f>'Data-Resource'!K11963</f>
        <v>2933359</v>
      </c>
      <c r="E360" s="8">
        <f>'Data-Resource'!I853</f>
        <v>-6.8306009062677918E-3</v>
      </c>
      <c r="F360" s="8">
        <f>'Data-Resource'!K853</f>
        <v>1258762</v>
      </c>
      <c r="G360" s="8">
        <f>'Data-Resource'!I1358</f>
        <v>-3.0708749534324255E-2</v>
      </c>
      <c r="H360" s="8">
        <f>'Data-Resource'!K1358</f>
        <v>381045</v>
      </c>
      <c r="I360" s="8">
        <f>'Data-Resource'!I1863</f>
        <v>2.5476949683773389E-4</v>
      </c>
      <c r="J360" s="8">
        <f>'Data-Resource'!K1863</f>
        <v>2797592</v>
      </c>
      <c r="K360" s="8">
        <f>'Data-Resource'!I2368</f>
        <v>-1.7811116644253836E-2</v>
      </c>
      <c r="L360" s="8">
        <f>'Data-Resource'!K2368</f>
        <v>4778194</v>
      </c>
      <c r="M360" s="8">
        <f>'Data-Resource'!I2873</f>
        <v>-9.6753197769760286E-3</v>
      </c>
      <c r="N360" s="8">
        <f>'Data-Resource'!K2873</f>
        <v>3464067</v>
      </c>
      <c r="O360" s="8">
        <f>'Data-Resource'!I3378</f>
        <v>-2.9564824683839811E-2</v>
      </c>
      <c r="P360" s="8">
        <f>'Data-Resource'!K3378</f>
        <v>559506</v>
      </c>
      <c r="Q360" s="8">
        <f>'Data-Resource'!I3883</f>
        <v>-2.2460976123809033E-2</v>
      </c>
      <c r="R360" s="8">
        <f>'Data-Resource'!K3883</f>
        <v>2315191</v>
      </c>
      <c r="S360" s="8">
        <f>'Data-Resource'!I4388</f>
        <v>2.2360248447206459E-3</v>
      </c>
      <c r="T360" s="8">
        <f>'Data-Resource'!K4388</f>
        <v>1088407</v>
      </c>
      <c r="U360" s="8">
        <f>'Data-Resource'!I4893</f>
        <v>-1.6097874769519533E-2</v>
      </c>
      <c r="V360" s="8">
        <f>'Data-Resource'!K4893</f>
        <v>678678</v>
      </c>
      <c r="W360" s="8">
        <f>'Data-Resource'!I5398</f>
        <v>-1.9213583556747054E-2</v>
      </c>
      <c r="X360" s="8">
        <f>'Data-Resource'!K5398</f>
        <v>22129209</v>
      </c>
      <c r="Y360" s="8">
        <f>'Data-Resource'!I5903</f>
        <v>-2.2198697047170472E-2</v>
      </c>
      <c r="Z360" s="8">
        <f>'Data-Resource'!K5903</f>
        <v>3945297</v>
      </c>
      <c r="AA360" s="8">
        <f>'Data-Resource'!I6408</f>
        <v>-3.432413305024784E-2</v>
      </c>
      <c r="AB360" s="8">
        <f>'Data-Resource'!K6408</f>
        <v>18285304</v>
      </c>
      <c r="AC360" s="8">
        <f>'Data-Resource'!I12468</f>
        <v>1.8135835212675894E-2</v>
      </c>
      <c r="AD360" s="8">
        <f>'Data-Resource'!K12468</f>
        <v>909377</v>
      </c>
      <c r="AE360" s="8">
        <f>'Data-Resource'!I10953</f>
        <v>8.0942314096055894E-3</v>
      </c>
      <c r="AF360" s="8">
        <f>'Data-Resource'!K10953</f>
        <v>892502</v>
      </c>
      <c r="AG360" s="8">
        <f>'Data-Resource'!I11458</f>
        <v>0</v>
      </c>
      <c r="AH360" s="8">
        <f>'Data-Resource'!K11458</f>
        <v>555718</v>
      </c>
      <c r="AI360" s="8">
        <f>'Data-Resource'!I8428</f>
        <v>-3.6900317261473928E-2</v>
      </c>
      <c r="AJ360" s="8">
        <f>'Data-Resource'!K8428</f>
        <v>1866894</v>
      </c>
      <c r="AK360" s="8">
        <f>'Data-Resource'!I8933</f>
        <v>-1.143667668777735E-2</v>
      </c>
      <c r="AL360" s="8">
        <f>'Data-Resource'!K8933</f>
        <v>105665</v>
      </c>
      <c r="AM360" s="8">
        <f>'Data-Resource'!I9438</f>
        <v>1.3297002724795715E-2</v>
      </c>
      <c r="AN360" s="8">
        <f>'Data-Resource'!K9438</f>
        <v>11071742</v>
      </c>
      <c r="AO360" s="8">
        <f>'Data-Resource'!I9943</f>
        <v>-2.6981952712100167E-2</v>
      </c>
      <c r="AP360" s="8">
        <f>'Data-Resource'!K9943</f>
        <v>1236168</v>
      </c>
      <c r="AQ360" s="8">
        <f>'Data-Resource'!I10448</f>
        <v>-1.5711617810858235E-2</v>
      </c>
      <c r="AR360" s="8">
        <f>'Data-Resource'!K10448</f>
        <v>434415</v>
      </c>
    </row>
    <row r="361" spans="1:44" x14ac:dyDescent="0.3">
      <c r="A361" s="8" t="str">
        <f>'Data-Resource'!B349</f>
        <v>5-20-2020</v>
      </c>
      <c r="B361" s="8">
        <f>'Data-Resource'!I14994</f>
        <v>1.7623906310726755E-2</v>
      </c>
      <c r="C361" s="8">
        <f>'Data-Resource'!I11964</f>
        <v>2.0877565463552673E-2</v>
      </c>
      <c r="D361" s="8">
        <f>'Data-Resource'!K11964</f>
        <v>3149171</v>
      </c>
      <c r="E361" s="8">
        <f>'Data-Resource'!I854</f>
        <v>1.1019256046566726E-2</v>
      </c>
      <c r="F361" s="8">
        <f>'Data-Resource'!K854</f>
        <v>791109</v>
      </c>
      <c r="G361" s="8">
        <f>'Data-Resource'!I1359</f>
        <v>2.0203892118556041E-2</v>
      </c>
      <c r="H361" s="8">
        <f>'Data-Resource'!K1359</f>
        <v>305091</v>
      </c>
      <c r="I361" s="8">
        <f>'Data-Resource'!I1864</f>
        <v>2.8146621052799513E-3</v>
      </c>
      <c r="J361" s="8">
        <f>'Data-Resource'!K1864</f>
        <v>1726686</v>
      </c>
      <c r="K361" s="8">
        <f>'Data-Resource'!I2369</f>
        <v>1.5956839089757927E-2</v>
      </c>
      <c r="L361" s="8">
        <f>'Data-Resource'!K2369</f>
        <v>3574657</v>
      </c>
      <c r="M361" s="8">
        <f>'Data-Resource'!I2874</f>
        <v>-1.4084474368996604E-2</v>
      </c>
      <c r="N361" s="8">
        <f>'Data-Resource'!K2874</f>
        <v>3419417</v>
      </c>
      <c r="O361" s="8">
        <f>'Data-Resource'!I3379</f>
        <v>9.2632597700672229E-3</v>
      </c>
      <c r="P361" s="8">
        <f>'Data-Resource'!K3379</f>
        <v>363066</v>
      </c>
      <c r="Q361" s="8">
        <f>'Data-Resource'!I3884</f>
        <v>1.7203359983862413E-2</v>
      </c>
      <c r="R361" s="8">
        <f>'Data-Resource'!K3884</f>
        <v>1641527</v>
      </c>
      <c r="S361" s="8">
        <f>'Data-Resource'!I4389</f>
        <v>1.1747088668348752E-2</v>
      </c>
      <c r="T361" s="8">
        <f>'Data-Resource'!K4389</f>
        <v>695074</v>
      </c>
      <c r="U361" s="8">
        <f>'Data-Resource'!I4894</f>
        <v>6.6383009613672165E-4</v>
      </c>
      <c r="V361" s="8">
        <f>'Data-Resource'!K4894</f>
        <v>595924</v>
      </c>
      <c r="W361" s="8">
        <f>'Data-Resource'!I5399</f>
        <v>5.1065787455911761E-2</v>
      </c>
      <c r="X361" s="8">
        <f>'Data-Resource'!K5399</f>
        <v>14729676</v>
      </c>
      <c r="Y361" s="8">
        <f>'Data-Resource'!I5904</f>
        <v>2.7566195139644402E-2</v>
      </c>
      <c r="Z361" s="8">
        <f>'Data-Resource'!K5904</f>
        <v>3673107</v>
      </c>
      <c r="AA361" s="8">
        <f>'Data-Resource'!I6409</f>
        <v>1.6672841793256916E-2</v>
      </c>
      <c r="AB361" s="8">
        <f>'Data-Resource'!K6409</f>
        <v>13296968</v>
      </c>
      <c r="AC361" s="8">
        <f>'Data-Resource'!I12469</f>
        <v>3.3146022471910161E-2</v>
      </c>
      <c r="AD361" s="8">
        <f>'Data-Resource'!K12469</f>
        <v>1040555</v>
      </c>
      <c r="AE361" s="8">
        <f>'Data-Resource'!I10954</f>
        <v>-9.2421441774491152E-3</v>
      </c>
      <c r="AF361" s="8">
        <f>'Data-Resource'!K10954</f>
        <v>539598</v>
      </c>
      <c r="AG361" s="8">
        <f>'Data-Resource'!I11459</f>
        <v>-5.5338705327778338E-3</v>
      </c>
      <c r="AH361" s="8">
        <f>'Data-Resource'!K11459</f>
        <v>260272</v>
      </c>
      <c r="AI361" s="8">
        <f>'Data-Resource'!I8429</f>
        <v>3.5967274224325031E-2</v>
      </c>
      <c r="AJ361" s="8">
        <f>'Data-Resource'!K8429</f>
        <v>981221</v>
      </c>
      <c r="AK361" s="8">
        <f>'Data-Resource'!I8934</f>
        <v>7.96517706161428E-3</v>
      </c>
      <c r="AL361" s="8">
        <f>'Data-Resource'!K8934</f>
        <v>120897</v>
      </c>
      <c r="AM361" s="8">
        <f>'Data-Resource'!I9439</f>
        <v>4.769629852388628E-2</v>
      </c>
      <c r="AN361" s="8">
        <f>'Data-Resource'!K9439</f>
        <v>10457074</v>
      </c>
      <c r="AO361" s="8">
        <f>'Data-Resource'!I9944</f>
        <v>3.0146426533899259E-2</v>
      </c>
      <c r="AP361" s="8">
        <f>'Data-Resource'!K9944</f>
        <v>967689</v>
      </c>
      <c r="AQ361" s="8">
        <f>'Data-Resource'!I10449</f>
        <v>7.0788109602306012E-3</v>
      </c>
      <c r="AR361" s="8">
        <f>'Data-Resource'!K10449</f>
        <v>482693</v>
      </c>
    </row>
    <row r="362" spans="1:44" x14ac:dyDescent="0.3">
      <c r="A362" s="8" t="str">
        <f>'Data-Resource'!B350</f>
        <v>5-21-2020</v>
      </c>
      <c r="B362" s="8">
        <f>'Data-Resource'!I14995</f>
        <v>-2.0012797263959242E-3</v>
      </c>
      <c r="C362" s="8">
        <f>'Data-Resource'!I11965</f>
        <v>6.2761854951186458E-3</v>
      </c>
      <c r="D362" s="8">
        <f>'Data-Resource'!K11965</f>
        <v>1742172</v>
      </c>
      <c r="E362" s="8">
        <f>'Data-Resource'!I855</f>
        <v>-5.9633165137614273E-3</v>
      </c>
      <c r="F362" s="8">
        <f>'Data-Resource'!K855</f>
        <v>615341</v>
      </c>
      <c r="G362" s="8">
        <f>'Data-Resource'!I1360</f>
        <v>5.5248435639933544E-3</v>
      </c>
      <c r="H362" s="8">
        <f>'Data-Resource'!K1360</f>
        <v>192866</v>
      </c>
      <c r="I362" s="8">
        <f>'Data-Resource'!I1865</f>
        <v>-3.3440771704180338E-3</v>
      </c>
      <c r="J362" s="8">
        <f>'Data-Resource'!K1865</f>
        <v>1180009</v>
      </c>
      <c r="K362" s="8">
        <f>'Data-Resource'!I2370</f>
        <v>-7.5163831147546656E-3</v>
      </c>
      <c r="L362" s="8">
        <f>'Data-Resource'!K2370</f>
        <v>2324840</v>
      </c>
      <c r="M362" s="8">
        <f>'Data-Resource'!I2875</f>
        <v>-1.7781524433218079E-2</v>
      </c>
      <c r="N362" s="8">
        <f>'Data-Resource'!K2875</f>
        <v>3004723</v>
      </c>
      <c r="O362" s="8">
        <f>'Data-Resource'!I3380</f>
        <v>-1.0524097599094829E-2</v>
      </c>
      <c r="P362" s="8">
        <f>'Data-Resource'!K3380</f>
        <v>223166</v>
      </c>
      <c r="Q362" s="8">
        <f>'Data-Resource'!I3885</f>
        <v>-6.5476584703310775E-3</v>
      </c>
      <c r="R362" s="8">
        <f>'Data-Resource'!K3885</f>
        <v>1347915</v>
      </c>
      <c r="S362" s="8">
        <f>'Data-Resource'!I4390</f>
        <v>8.2665835804901829E-3</v>
      </c>
      <c r="T362" s="8">
        <f>'Data-Resource'!K4390</f>
        <v>568541</v>
      </c>
      <c r="U362" s="8">
        <f>'Data-Resource'!I4895</f>
        <v>-4.6822541806020692E-3</v>
      </c>
      <c r="V362" s="8">
        <f>'Data-Resource'!K4895</f>
        <v>368806</v>
      </c>
      <c r="W362" s="8">
        <f>'Data-Resource'!I5400</f>
        <v>-3.7091988130564029E-3</v>
      </c>
      <c r="X362" s="8">
        <f>'Data-Resource'!K5400</f>
        <v>9822511</v>
      </c>
      <c r="Y362" s="8">
        <f>'Data-Resource'!I5905</f>
        <v>-7.1300893807517089E-3</v>
      </c>
      <c r="Z362" s="8">
        <f>'Data-Resource'!K5905</f>
        <v>2745428</v>
      </c>
      <c r="AA362" s="8">
        <f>'Data-Resource'!I6410</f>
        <v>2.2042615723734211E-3</v>
      </c>
      <c r="AB362" s="8">
        <f>'Data-Resource'!K6410</f>
        <v>6445577</v>
      </c>
      <c r="AC362" s="8">
        <f>'Data-Resource'!I12470</f>
        <v>-2.5192112806479579E-3</v>
      </c>
      <c r="AD362" s="8">
        <f>'Data-Resource'!K12470</f>
        <v>428078</v>
      </c>
      <c r="AE362" s="8">
        <f>'Data-Resource'!I10955</f>
        <v>1.1320301886791355E-3</v>
      </c>
      <c r="AF362" s="8">
        <f>'Data-Resource'!K10955</f>
        <v>273350</v>
      </c>
      <c r="AG362" s="8">
        <f>'Data-Resource'!I11460</f>
        <v>-1.0515938046073862E-2</v>
      </c>
      <c r="AH362" s="8">
        <f>'Data-Resource'!K11460</f>
        <v>291808</v>
      </c>
      <c r="AI362" s="8">
        <f>'Data-Resource'!I8430</f>
        <v>1.3178703562960031E-2</v>
      </c>
      <c r="AJ362" s="8">
        <f>'Data-Resource'!K8430</f>
        <v>665072</v>
      </c>
      <c r="AK362" s="8">
        <f>'Data-Resource'!I8935</f>
        <v>7.9480205757813307E-3</v>
      </c>
      <c r="AL362" s="8">
        <f>'Data-Resource'!K8935</f>
        <v>101704</v>
      </c>
      <c r="AM362" s="8">
        <f>'Data-Resource'!I9440</f>
        <v>-1.5538638832966868E-2</v>
      </c>
      <c r="AN362" s="8">
        <f>'Data-Resource'!K9440</f>
        <v>5988789</v>
      </c>
      <c r="AO362" s="8">
        <f>'Data-Resource'!I9945</f>
        <v>-1.1347347517729623E-3</v>
      </c>
      <c r="AP362" s="8">
        <f>'Data-Resource'!K9945</f>
        <v>710344</v>
      </c>
      <c r="AQ362" s="8">
        <f>'Data-Resource'!I10450</f>
        <v>-4.2837219147914699E-3</v>
      </c>
      <c r="AR362" s="8">
        <f>'Data-Resource'!K10450</f>
        <v>293284</v>
      </c>
    </row>
    <row r="363" spans="1:44" x14ac:dyDescent="0.3">
      <c r="A363" s="8" t="str">
        <f>'Data-Resource'!B351</f>
        <v>5-22-2020</v>
      </c>
      <c r="B363" s="8">
        <f>'Data-Resource'!I14996</f>
        <v>1.6298208709714136E-2</v>
      </c>
      <c r="C363" s="8">
        <f>'Data-Resource'!I11966</f>
        <v>2.5704190140845167E-2</v>
      </c>
      <c r="D363" s="8">
        <f>'Data-Resource'!K11966</f>
        <v>2058336</v>
      </c>
      <c r="E363" s="8">
        <f>'Data-Resource'!I856</f>
        <v>2.0618599455068456E-2</v>
      </c>
      <c r="F363" s="8">
        <f>'Data-Resource'!K856</f>
        <v>648062</v>
      </c>
      <c r="G363" s="8">
        <f>'Data-Resource'!I1361</f>
        <v>5.9479555008914451E-3</v>
      </c>
      <c r="H363" s="8">
        <f>'Data-Resource'!K1361</f>
        <v>274792</v>
      </c>
      <c r="I363" s="8">
        <f>'Data-Resource'!I1866</f>
        <v>2.2084928500623994E-2</v>
      </c>
      <c r="J363" s="8">
        <f>'Data-Resource'!K1866</f>
        <v>1442390</v>
      </c>
      <c r="K363" s="8">
        <f>'Data-Resource'!I2371</f>
        <v>1.0582667286740129E-2</v>
      </c>
      <c r="L363" s="8">
        <f>'Data-Resource'!K2371</f>
        <v>2813779</v>
      </c>
      <c r="M363" s="8">
        <f>'Data-Resource'!I2876</f>
        <v>8.7489060805281266E-3</v>
      </c>
      <c r="N363" s="8">
        <f>'Data-Resource'!K2876</f>
        <v>2186220</v>
      </c>
      <c r="O363" s="8">
        <f>'Data-Resource'!I3381</f>
        <v>7.889557135885239E-3</v>
      </c>
      <c r="P363" s="8">
        <f>'Data-Resource'!K3381</f>
        <v>336903</v>
      </c>
      <c r="Q363" s="8">
        <f>'Data-Resource'!I3886</f>
        <v>1.6852832487309517E-2</v>
      </c>
      <c r="R363" s="8">
        <f>'Data-Resource'!K3886</f>
        <v>1369506</v>
      </c>
      <c r="S363" s="8">
        <f>'Data-Resource'!I4391</f>
        <v>3.6331313054734311E-2</v>
      </c>
      <c r="T363" s="8">
        <f>'Data-Resource'!K4391</f>
        <v>815169</v>
      </c>
      <c r="U363" s="8">
        <f>'Data-Resource'!I4896</f>
        <v>1.5856990874298017E-2</v>
      </c>
      <c r="V363" s="8">
        <f>'Data-Resource'!K4896</f>
        <v>438847</v>
      </c>
      <c r="W363" s="8">
        <f>'Data-Resource'!I5401</f>
        <v>1.9814052735863466E-2</v>
      </c>
      <c r="X363" s="8">
        <f>'Data-Resource'!K5401</f>
        <v>15437045</v>
      </c>
      <c r="Y363" s="8">
        <f>'Data-Resource'!I5906</f>
        <v>5.4744160583942783E-3</v>
      </c>
      <c r="Z363" s="8">
        <f>'Data-Resource'!K5906</f>
        <v>2631228</v>
      </c>
      <c r="AA363" s="8">
        <f>'Data-Resource'!I6411</f>
        <v>1.0000000000000023E-2</v>
      </c>
      <c r="AB363" s="8">
        <f>'Data-Resource'!K6411</f>
        <v>7959706</v>
      </c>
      <c r="AC363" s="8">
        <f>'Data-Resource'!I12471</f>
        <v>1.7763939158432551E-2</v>
      </c>
      <c r="AD363" s="8">
        <f>'Data-Resource'!K12471</f>
        <v>556278</v>
      </c>
      <c r="AE363" s="8">
        <f>'Data-Resource'!I10956</f>
        <v>1.1538461538461466E-2</v>
      </c>
      <c r="AF363" s="8">
        <f>'Data-Resource'!K10956</f>
        <v>317935</v>
      </c>
      <c r="AG363" s="8">
        <f>'Data-Resource'!I11461</f>
        <v>1.4458641560188376E-2</v>
      </c>
      <c r="AH363" s="8">
        <f>'Data-Resource'!K11461</f>
        <v>292738</v>
      </c>
      <c r="AI363" s="8">
        <f>'Data-Resource'!I8431</f>
        <v>4.35924346852712E-2</v>
      </c>
      <c r="AJ363" s="8">
        <f>'Data-Resource'!K8431</f>
        <v>1004790</v>
      </c>
      <c r="AK363" s="8">
        <f>'Data-Resource'!I8936</f>
        <v>1.2363614545454401E-2</v>
      </c>
      <c r="AL363" s="8">
        <f>'Data-Resource'!K8936</f>
        <v>120963</v>
      </c>
      <c r="AM363" s="8">
        <f>'Data-Resource'!I9441</f>
        <v>4.0652228260869769E-2</v>
      </c>
      <c r="AN363" s="8">
        <f>'Data-Resource'!K9441</f>
        <v>7850796</v>
      </c>
      <c r="AO363" s="8">
        <f>'Data-Resource'!I9946</f>
        <v>1.2694731459410273E-2</v>
      </c>
      <c r="AP363" s="8">
        <f>'Data-Resource'!K9946</f>
        <v>857087</v>
      </c>
      <c r="AQ363" s="8">
        <f>'Data-Resource'!I10451</f>
        <v>1.9305502303195515E-3</v>
      </c>
      <c r="AR363" s="8">
        <f>'Data-Resource'!K10451</f>
        <v>617584</v>
      </c>
    </row>
    <row r="364" spans="1:44" x14ac:dyDescent="0.3">
      <c r="A364" s="8" t="str">
        <f>'Data-Resource'!B352</f>
        <v>5-25-2020</v>
      </c>
      <c r="B364" s="8">
        <f>'Data-Resource'!I14997</f>
        <v>1.8347889804263513E-2</v>
      </c>
      <c r="C364" s="8">
        <f>'Data-Resource'!I11967</f>
        <v>1.8348589874277958E-2</v>
      </c>
      <c r="D364" s="8">
        <f>'Data-Resource'!K11967</f>
        <v>1957524</v>
      </c>
      <c r="E364" s="8">
        <f>'Data-Resource'!I857</f>
        <v>7.2627824703206225E-3</v>
      </c>
      <c r="F364" s="8">
        <f>'Data-Resource'!K857</f>
        <v>526030</v>
      </c>
      <c r="G364" s="8">
        <f>'Data-Resource'!I1362</f>
        <v>6.6363672727272685E-2</v>
      </c>
      <c r="H364" s="8">
        <f>'Data-Resource'!K1362</f>
        <v>452748</v>
      </c>
      <c r="I364" s="8">
        <f>'Data-Resource'!I1867</f>
        <v>1.2325299072120854E-2</v>
      </c>
      <c r="J364" s="8">
        <f>'Data-Resource'!K1867</f>
        <v>1075775</v>
      </c>
      <c r="K364" s="8">
        <f>'Data-Resource'!I2372</f>
        <v>1.3232126387511126E-2</v>
      </c>
      <c r="L364" s="8">
        <f>'Data-Resource'!K2372</f>
        <v>2308944</v>
      </c>
      <c r="M364" s="8">
        <f>'Data-Resource'!I2877</f>
        <v>3.498254264505319E-2</v>
      </c>
      <c r="N364" s="8">
        <f>'Data-Resource'!K2877</f>
        <v>5271776</v>
      </c>
      <c r="O364" s="8">
        <f>'Data-Resource'!I3382</f>
        <v>6.9309836227412673E-3</v>
      </c>
      <c r="P364" s="8">
        <f>'Data-Resource'!K3382</f>
        <v>237492</v>
      </c>
      <c r="Q364" s="8">
        <f>'Data-Resource'!I3887</f>
        <v>-9.2592005224273206E-3</v>
      </c>
      <c r="R364" s="8">
        <f>'Data-Resource'!K3887</f>
        <v>1796645</v>
      </c>
      <c r="S364" s="8">
        <f>'Data-Resource'!I4392</f>
        <v>1.207717347546491E-3</v>
      </c>
      <c r="T364" s="8">
        <f>'Data-Resource'!K4392</f>
        <v>405065</v>
      </c>
      <c r="U364" s="8">
        <f>'Data-Resource'!I4897</f>
        <v>1.3866002255516712E-2</v>
      </c>
      <c r="V364" s="8">
        <f>'Data-Resource'!K4897</f>
        <v>304735</v>
      </c>
      <c r="W364" s="8">
        <f>'Data-Resource'!I5402</f>
        <v>8.6244701067094923E-3</v>
      </c>
      <c r="X364" s="8">
        <f>'Data-Resource'!K5402</f>
        <v>9517692</v>
      </c>
      <c r="Y364" s="8">
        <f>'Data-Resource'!I5907</f>
        <v>2.3723939611790163E-2</v>
      </c>
      <c r="Z364" s="8">
        <f>'Data-Resource'!K5907</f>
        <v>3037765</v>
      </c>
      <c r="AA364" s="8">
        <f>'Data-Resource'!I6412</f>
        <v>9.8576122672508065E-3</v>
      </c>
      <c r="AB364" s="8">
        <f>'Data-Resource'!K6412</f>
        <v>5535359</v>
      </c>
      <c r="AC364" s="8">
        <f>'Data-Resource'!I12472</f>
        <v>9.1792442587310657E-3</v>
      </c>
      <c r="AD364" s="8">
        <f>'Data-Resource'!K12472</f>
        <v>347435</v>
      </c>
      <c r="AE364" s="8">
        <f>'Data-Resource'!I10957</f>
        <v>4.7407362962963003E-2</v>
      </c>
      <c r="AF364" s="8">
        <f>'Data-Resource'!K10957</f>
        <v>477586</v>
      </c>
      <c r="AG364" s="8">
        <f>'Data-Resource'!I11462</f>
        <v>-4.5752123435422115E-3</v>
      </c>
      <c r="AH364" s="8">
        <f>'Data-Resource'!K11462</f>
        <v>142434</v>
      </c>
      <c r="AI364" s="8">
        <f>'Data-Resource'!I8432</f>
        <v>-2.6038984127165342E-2</v>
      </c>
      <c r="AJ364" s="8">
        <f>'Data-Resource'!K8432</f>
        <v>463652</v>
      </c>
      <c r="AK364" s="8">
        <f>'Data-Resource'!I8937</f>
        <v>1.3513470262582903E-2</v>
      </c>
      <c r="AL364" s="8">
        <f>'Data-Resource'!K8937</f>
        <v>80527</v>
      </c>
      <c r="AM364" s="8">
        <f>'Data-Resource'!I9442</f>
        <v>3.9175257731958639E-3</v>
      </c>
      <c r="AN364" s="8">
        <f>'Data-Resource'!K9442</f>
        <v>3744557</v>
      </c>
      <c r="AO364" s="8">
        <f>'Data-Resource'!I9947</f>
        <v>1.1373329154165553E-2</v>
      </c>
      <c r="AP364" s="8">
        <f>'Data-Resource'!K9947</f>
        <v>554808</v>
      </c>
      <c r="AQ364" s="8">
        <f>'Data-Resource'!I10452</f>
        <v>1.723315511440374E-2</v>
      </c>
      <c r="AR364" s="8">
        <f>'Data-Resource'!K10452</f>
        <v>283824</v>
      </c>
    </row>
    <row r="365" spans="1:44" x14ac:dyDescent="0.3">
      <c r="A365" s="8" t="str">
        <f>'Data-Resource'!B353</f>
        <v>5-26-2020</v>
      </c>
      <c r="B365" s="8">
        <f>'Data-Resource'!I14998</f>
        <v>1.3630579960899898E-3</v>
      </c>
      <c r="C365" s="8">
        <f>'Data-Resource'!I11968</f>
        <v>-2.3217756703727988E-2</v>
      </c>
      <c r="D365" s="8">
        <f>'Data-Resource'!K11968</f>
        <v>3565815</v>
      </c>
      <c r="E365" s="8">
        <f>'Data-Resource'!I858</f>
        <v>1.7333306666666534E-2</v>
      </c>
      <c r="F365" s="8">
        <f>'Data-Resource'!K858</f>
        <v>941542</v>
      </c>
      <c r="G365" s="8">
        <f>'Data-Resource'!I1363</f>
        <v>5.2349045380840564E-2</v>
      </c>
      <c r="H365" s="8">
        <f>'Data-Resource'!K1363</f>
        <v>582582</v>
      </c>
      <c r="I365" s="8">
        <f>'Data-Resource'!I1868</f>
        <v>1.6177239819703756E-2</v>
      </c>
      <c r="J365" s="8">
        <f>'Data-Resource'!K1868</f>
        <v>1875035</v>
      </c>
      <c r="K365" s="8">
        <f>'Data-Resource'!I2373</f>
        <v>7.1957671957672007E-3</v>
      </c>
      <c r="L365" s="8">
        <f>'Data-Resource'!K2373</f>
        <v>4085947</v>
      </c>
      <c r="M365" s="8">
        <f>'Data-Resource'!I2878</f>
        <v>-2.4324371245648038E-2</v>
      </c>
      <c r="N365" s="8">
        <f>'Data-Resource'!K2878</f>
        <v>3269187</v>
      </c>
      <c r="O365" s="8">
        <f>'Data-Resource'!I3383</f>
        <v>-2.1808862285558492E-2</v>
      </c>
      <c r="P365" s="8">
        <f>'Data-Resource'!K3383</f>
        <v>520008</v>
      </c>
      <c r="Q365" s="8">
        <f>'Data-Resource'!I3888</f>
        <v>2.2270338105229041E-2</v>
      </c>
      <c r="R365" s="8">
        <f>'Data-Resource'!K3888</f>
        <v>2720565</v>
      </c>
      <c r="S365" s="8">
        <f>'Data-Resource'!I4393</f>
        <v>3.5116603404235162E-2</v>
      </c>
      <c r="T365" s="8">
        <f>'Data-Resource'!K4393</f>
        <v>1112431</v>
      </c>
      <c r="U365" s="8">
        <f>'Data-Resource'!I4898</f>
        <v>-4.1706767723833166E-2</v>
      </c>
      <c r="V365" s="8">
        <f>'Data-Resource'!K4898</f>
        <v>738758</v>
      </c>
      <c r="W365" s="8">
        <f>'Data-Resource'!I5403</f>
        <v>7.2000000000000022E-2</v>
      </c>
      <c r="X365" s="8">
        <f>'Data-Resource'!K5403</f>
        <v>26923434</v>
      </c>
      <c r="Y365" s="8">
        <f>'Data-Resource'!I5908</f>
        <v>-1.0801463038276608E-2</v>
      </c>
      <c r="Z365" s="8">
        <f>'Data-Resource'!K5908</f>
        <v>3031777</v>
      </c>
      <c r="AA365" s="8">
        <f>'Data-Resource'!I6413</f>
        <v>-7.5431034482758173E-3</v>
      </c>
      <c r="AB365" s="8">
        <f>'Data-Resource'!K6413</f>
        <v>11902109</v>
      </c>
      <c r="AC365" s="8">
        <f>'Data-Resource'!I12473</f>
        <v>-9.7561607738637542E-3</v>
      </c>
      <c r="AD365" s="8">
        <f>'Data-Resource'!K12473</f>
        <v>862404</v>
      </c>
      <c r="AE365" s="8">
        <f>'Data-Resource'!I10958</f>
        <v>2.239063130791456E-2</v>
      </c>
      <c r="AF365" s="8">
        <f>'Data-Resource'!K10958</f>
        <v>809648</v>
      </c>
      <c r="AG365" s="8">
        <f>'Data-Resource'!I11463</f>
        <v>2.4804177950459892E-2</v>
      </c>
      <c r="AH365" s="8">
        <f>'Data-Resource'!K11463</f>
        <v>286076</v>
      </c>
      <c r="AI365" s="8">
        <f>'Data-Resource'!I8433</f>
        <v>-2.3650435802034245E-2</v>
      </c>
      <c r="AJ365" s="8">
        <f>'Data-Resource'!K8433</f>
        <v>989106</v>
      </c>
      <c r="AK365" s="8">
        <f>'Data-Resource'!I8938</f>
        <v>2.697091174394552E-2</v>
      </c>
      <c r="AL365" s="8">
        <f>'Data-Resource'!K8938</f>
        <v>205926</v>
      </c>
      <c r="AM365" s="8">
        <f>'Data-Resource'!I9443</f>
        <v>2.4656888662938286E-2</v>
      </c>
      <c r="AN365" s="8">
        <f>'Data-Resource'!K9443</f>
        <v>7729425</v>
      </c>
      <c r="AO365" s="8">
        <f>'Data-Resource'!I9948</f>
        <v>-2.1666633333333345E-2</v>
      </c>
      <c r="AP365" s="8">
        <f>'Data-Resource'!K9948</f>
        <v>1073861</v>
      </c>
      <c r="AQ365" s="8">
        <f>'Data-Resource'!I10453</f>
        <v>-3.1805443745454666E-2</v>
      </c>
      <c r="AR365" s="8">
        <f>'Data-Resource'!K10453</f>
        <v>569473</v>
      </c>
    </row>
    <row r="366" spans="1:44" x14ac:dyDescent="0.3">
      <c r="A366" s="8" t="str">
        <f>'Data-Resource'!B354</f>
        <v>5-27-2020</v>
      </c>
      <c r="B366" s="8">
        <f>'Data-Resource'!I14999</f>
        <v>1.1057069937085851E-2</v>
      </c>
      <c r="C366" s="8">
        <f>'Data-Resource'!I11969</f>
        <v>-1.7737584261632706E-2</v>
      </c>
      <c r="D366" s="8">
        <f>'Data-Resource'!K11969</f>
        <v>3348143</v>
      </c>
      <c r="E366" s="8">
        <f>'Data-Resource'!I859</f>
        <v>-3.4217407602001901E-3</v>
      </c>
      <c r="F366" s="8">
        <f>'Data-Resource'!K859</f>
        <v>1174137</v>
      </c>
      <c r="G366" s="8">
        <f>'Data-Resource'!I1364</f>
        <v>-3.7795307086614216E-2</v>
      </c>
      <c r="H366" s="8">
        <f>'Data-Resource'!K1364</f>
        <v>626255</v>
      </c>
      <c r="I366" s="8">
        <f>'Data-Resource'!I1869</f>
        <v>2.8373044679339789E-2</v>
      </c>
      <c r="J366" s="8">
        <f>'Data-Resource'!K1869</f>
        <v>2894817</v>
      </c>
      <c r="K366" s="8">
        <f>'Data-Resource'!I2374</f>
        <v>3.8947521726950769E-2</v>
      </c>
      <c r="L366" s="8">
        <f>'Data-Resource'!K2374</f>
        <v>6213472</v>
      </c>
      <c r="M366" s="8">
        <f>'Data-Resource'!I2879</f>
        <v>9.771954079089493E-3</v>
      </c>
      <c r="N366" s="8">
        <f>'Data-Resource'!K2879</f>
        <v>3979631</v>
      </c>
      <c r="O366" s="8">
        <f>'Data-Resource'!I3384</f>
        <v>2.8045541499184333E-2</v>
      </c>
      <c r="P366" s="8">
        <f>'Data-Resource'!K3384</f>
        <v>561861</v>
      </c>
      <c r="Q366" s="8">
        <f>'Data-Resource'!I3889</f>
        <v>4.5961519230769382E-2</v>
      </c>
      <c r="R366" s="8">
        <f>'Data-Resource'!K3889</f>
        <v>4266200</v>
      </c>
      <c r="S366" s="8">
        <f>'Data-Resource'!I4394</f>
        <v>4.1297935571794085E-2</v>
      </c>
      <c r="T366" s="8">
        <f>'Data-Resource'!K4394</f>
        <v>1488267</v>
      </c>
      <c r="U366" s="8">
        <f>'Data-Resource'!I4899</f>
        <v>-8.6695766989578916E-3</v>
      </c>
      <c r="V366" s="8">
        <f>'Data-Resource'!K4899</f>
        <v>734033</v>
      </c>
      <c r="W366" s="8">
        <f>'Data-Resource'!I5404</f>
        <v>2.4605263157894759E-2</v>
      </c>
      <c r="X366" s="8">
        <f>'Data-Resource'!K5404</f>
        <v>28345497</v>
      </c>
      <c r="Y366" s="8">
        <f>'Data-Resource'!I5909</f>
        <v>2.2222222222222268E-2</v>
      </c>
      <c r="Z366" s="8">
        <f>'Data-Resource'!K5909</f>
        <v>5139052</v>
      </c>
      <c r="AA366" s="8">
        <f>'Data-Resource'!I6414</f>
        <v>1.6955266955267084E-2</v>
      </c>
      <c r="AB366" s="8">
        <f>'Data-Resource'!K6414</f>
        <v>14095987</v>
      </c>
      <c r="AC366" s="8">
        <f>'Data-Resource'!I12474</f>
        <v>-2.665950692377925E-2</v>
      </c>
      <c r="AD366" s="8">
        <f>'Data-Resource'!K12474</f>
        <v>1019055</v>
      </c>
      <c r="AE366" s="8">
        <f>'Data-Resource'!I10959</f>
        <v>1.7310293288487998E-2</v>
      </c>
      <c r="AF366" s="8">
        <f>'Data-Resource'!K10959</f>
        <v>829892</v>
      </c>
      <c r="AG366" s="8">
        <f>'Data-Resource'!I11464</f>
        <v>-1.5213930751630118E-2</v>
      </c>
      <c r="AH366" s="8">
        <f>'Data-Resource'!K11464</f>
        <v>667150</v>
      </c>
      <c r="AI366" s="8">
        <f>'Data-Resource'!I8434</f>
        <v>-6.068611816959802E-2</v>
      </c>
      <c r="AJ366" s="8">
        <f>'Data-Resource'!K8434</f>
        <v>1758720</v>
      </c>
      <c r="AK366" s="8">
        <f>'Data-Resource'!I8939</f>
        <v>1.0899121030671777E-2</v>
      </c>
      <c r="AL366" s="8">
        <f>'Data-Resource'!K8939</f>
        <v>205624</v>
      </c>
      <c r="AM366" s="8">
        <f>'Data-Resource'!I9444</f>
        <v>-3.739995000000005E-2</v>
      </c>
      <c r="AN366" s="8">
        <f>'Data-Resource'!K9444</f>
        <v>18370428</v>
      </c>
      <c r="AO366" s="8">
        <f>'Data-Resource'!I9949</f>
        <v>-1.7040783577833851E-3</v>
      </c>
      <c r="AP366" s="8">
        <f>'Data-Resource'!K9949</f>
        <v>1113577</v>
      </c>
      <c r="AQ366" s="8">
        <f>'Data-Resource'!I10454</f>
        <v>-2.2222251207729433E-2</v>
      </c>
      <c r="AR366" s="8">
        <f>'Data-Resource'!K10454</f>
        <v>867359</v>
      </c>
    </row>
    <row r="367" spans="1:44" x14ac:dyDescent="0.3">
      <c r="A367" s="8" t="str">
        <f>'Data-Resource'!B355</f>
        <v>5-28-2020</v>
      </c>
      <c r="B367" s="8">
        <f>'Data-Resource'!I15000</f>
        <v>2.9241723442913368E-3</v>
      </c>
      <c r="C367" s="8">
        <f>'Data-Resource'!I11970</f>
        <v>1.9939168638053385E-2</v>
      </c>
      <c r="D367" s="8">
        <f>'Data-Resource'!K11970</f>
        <v>2948354</v>
      </c>
      <c r="E367" s="8">
        <f>'Data-Resource'!I860</f>
        <v>1.0998333612478916E-2</v>
      </c>
      <c r="F367" s="8">
        <f>'Data-Resource'!K860</f>
        <v>1042586</v>
      </c>
      <c r="G367" s="8">
        <f>'Data-Resource'!I1365</f>
        <v>-3.2905281427051118E-2</v>
      </c>
      <c r="H367" s="8">
        <f>'Data-Resource'!K1365</f>
        <v>493105</v>
      </c>
      <c r="I367" s="8">
        <f>'Data-Resource'!I1870</f>
        <v>-2.2170082111437086E-2</v>
      </c>
      <c r="J367" s="8">
        <f>'Data-Resource'!K1870</f>
        <v>1974111</v>
      </c>
      <c r="K367" s="8">
        <f>'Data-Resource'!I2375</f>
        <v>-1.9778437582182966E-4</v>
      </c>
      <c r="L367" s="8">
        <f>'Data-Resource'!K2375</f>
        <v>4542098</v>
      </c>
      <c r="M367" s="8">
        <f>'Data-Resource'!I2880</f>
        <v>5.7508148802177823E-3</v>
      </c>
      <c r="N367" s="8">
        <f>'Data-Resource'!K2880</f>
        <v>3275258</v>
      </c>
      <c r="O367" s="8">
        <f>'Data-Resource'!I3385</f>
        <v>1.3364467685240475E-2</v>
      </c>
      <c r="P367" s="8">
        <f>'Data-Resource'!K3385</f>
        <v>447751</v>
      </c>
      <c r="Q367" s="8">
        <f>'Data-Resource'!I3890</f>
        <v>-2.2624434389140292E-2</v>
      </c>
      <c r="R367" s="8">
        <f>'Data-Resource'!K3890</f>
        <v>2340231</v>
      </c>
      <c r="S367" s="8">
        <f>'Data-Resource'!I4395</f>
        <v>-8.5653531356456036E-3</v>
      </c>
      <c r="T367" s="8">
        <f>'Data-Resource'!K4395</f>
        <v>1376202</v>
      </c>
      <c r="U367" s="8">
        <f>'Data-Resource'!I4900</f>
        <v>-3.3233633098710413E-3</v>
      </c>
      <c r="V367" s="8">
        <f>'Data-Resource'!K4900</f>
        <v>722446</v>
      </c>
      <c r="W367" s="8">
        <f>'Data-Resource'!I5405</f>
        <v>-9.2369986081234558E-3</v>
      </c>
      <c r="X367" s="8">
        <f>'Data-Resource'!K5405</f>
        <v>19102742</v>
      </c>
      <c r="Y367" s="8">
        <f>'Data-Resource'!I5910</f>
        <v>-1.5986394557823067E-2</v>
      </c>
      <c r="Z367" s="8">
        <f>'Data-Resource'!K5910</f>
        <v>4279158</v>
      </c>
      <c r="AA367" s="8">
        <f>'Data-Resource'!I6415</f>
        <v>7.7355836849507548E-3</v>
      </c>
      <c r="AB367" s="8">
        <f>'Data-Resource'!K6415</f>
        <v>12211196</v>
      </c>
      <c r="AC367" s="8">
        <f>'Data-Resource'!I12475</f>
        <v>9.082972402778916E-3</v>
      </c>
      <c r="AD367" s="8">
        <f>'Data-Resource'!K12475</f>
        <v>688486</v>
      </c>
      <c r="AE367" s="8">
        <f>'Data-Resource'!I10960</f>
        <v>-2.4358993589743541E-2</v>
      </c>
      <c r="AF367" s="8">
        <f>'Data-Resource'!K10960</f>
        <v>524851</v>
      </c>
      <c r="AG367" s="8">
        <f>'Data-Resource'!I11465</f>
        <v>3.3280031999999925E-2</v>
      </c>
      <c r="AH367" s="8">
        <f>'Data-Resource'!K11465</f>
        <v>399314</v>
      </c>
      <c r="AI367" s="8">
        <f>'Data-Resource'!I8435</f>
        <v>3.649632331544983E-2</v>
      </c>
      <c r="AJ367" s="8">
        <f>'Data-Resource'!K8435</f>
        <v>1228961</v>
      </c>
      <c r="AK367" s="8">
        <f>'Data-Resource'!I8940</f>
        <v>-2.1290731444629483E-2</v>
      </c>
      <c r="AL367" s="8">
        <f>'Data-Resource'!K8940</f>
        <v>143448</v>
      </c>
      <c r="AM367" s="8">
        <f>'Data-Resource'!I9445</f>
        <v>-1.8762627726299642E-2</v>
      </c>
      <c r="AN367" s="8">
        <f>'Data-Resource'!K9445</f>
        <v>10286119</v>
      </c>
      <c r="AO367" s="8">
        <f>'Data-Resource'!I9950</f>
        <v>3.0337345154385818E-2</v>
      </c>
      <c r="AP367" s="8">
        <f>'Data-Resource'!K9950</f>
        <v>1198470</v>
      </c>
      <c r="AQ367" s="8">
        <f>'Data-Resource'!I10455</f>
        <v>3.7254931372549073E-2</v>
      </c>
      <c r="AR367" s="8">
        <f>'Data-Resource'!K10455</f>
        <v>681033</v>
      </c>
    </row>
    <row r="368" spans="1:44" x14ac:dyDescent="0.3">
      <c r="A368" s="8" t="str">
        <f>'Data-Resource'!B356</f>
        <v>5-29-2020</v>
      </c>
      <c r="B368" s="8">
        <f>'Data-Resource'!I15001</f>
        <v>-5.3668575516081455E-3</v>
      </c>
      <c r="C368" s="8">
        <f>'Data-Resource'!I11971</f>
        <v>-7.3308563812062499E-3</v>
      </c>
      <c r="D368" s="8">
        <f>'Data-Resource'!K11971</f>
        <v>4200570</v>
      </c>
      <c r="E368" s="8">
        <f>'Data-Resource'!I861</f>
        <v>2.5358875096563255E-3</v>
      </c>
      <c r="F368" s="8">
        <f>'Data-Resource'!K861</f>
        <v>1803669</v>
      </c>
      <c r="G368" s="8">
        <f>'Data-Resource'!I1366</f>
        <v>-4.2664402068539622E-2</v>
      </c>
      <c r="H368" s="8">
        <f>'Data-Resource'!K1366</f>
        <v>536204</v>
      </c>
      <c r="I368" s="8">
        <f>'Data-Resource'!I1871</f>
        <v>-9.0078878452607772E-3</v>
      </c>
      <c r="J368" s="8">
        <f>'Data-Resource'!K1871</f>
        <v>2282423</v>
      </c>
      <c r="K368" s="8">
        <f>'Data-Resource'!I2376</f>
        <v>-2.2996605282253155E-2</v>
      </c>
      <c r="L368" s="8">
        <f>'Data-Resource'!K2376</f>
        <v>7017249</v>
      </c>
      <c r="M368" s="8">
        <f>'Data-Resource'!I2881</f>
        <v>-2.5673924903722587E-2</v>
      </c>
      <c r="N368" s="8">
        <f>'Data-Resource'!K2881</f>
        <v>5283029</v>
      </c>
      <c r="O368" s="8">
        <f>'Data-Resource'!I3386</f>
        <v>-9.2494955775646662E-3</v>
      </c>
      <c r="P368" s="8">
        <f>'Data-Resource'!K3386</f>
        <v>619600</v>
      </c>
      <c r="Q368" s="8">
        <f>'Data-Resource'!I3891</f>
        <v>-2.6546074078645909E-3</v>
      </c>
      <c r="R368" s="8">
        <f>'Data-Resource'!K3891</f>
        <v>3477078</v>
      </c>
      <c r="S368" s="8">
        <f>'Data-Resource'!I4396</f>
        <v>-1.7333311111111069E-2</v>
      </c>
      <c r="T368" s="8">
        <f>'Data-Resource'!K4396</f>
        <v>1174228</v>
      </c>
      <c r="U368" s="8">
        <f>'Data-Resource'!I4901</f>
        <v>-6.7159169932539241E-3</v>
      </c>
      <c r="V368" s="8">
        <f>'Data-Resource'!K4901</f>
        <v>917125</v>
      </c>
      <c r="W368" s="8">
        <f>'Data-Resource'!I5406</f>
        <v>-6.4643799472296282E-3</v>
      </c>
      <c r="X368" s="8">
        <f>'Data-Resource'!K5406</f>
        <v>21743606</v>
      </c>
      <c r="Y368" s="8">
        <f>'Data-Resource'!I5911</f>
        <v>-2.167832167832183E-2</v>
      </c>
      <c r="Z368" s="8">
        <f>'Data-Resource'!K5911</f>
        <v>8595058</v>
      </c>
      <c r="AA368" s="8">
        <f>'Data-Resource'!I6416</f>
        <v>-8.7412587412587957E-3</v>
      </c>
      <c r="AB368" s="8">
        <f>'Data-Resource'!K6416</f>
        <v>16387373</v>
      </c>
      <c r="AC368" s="8">
        <f>'Data-Resource'!I12476</f>
        <v>1.562841530054658E-2</v>
      </c>
      <c r="AD368" s="8">
        <f>'Data-Resource'!K12476</f>
        <v>953355</v>
      </c>
      <c r="AE368" s="8">
        <f>'Data-Resource'!I10961</f>
        <v>-2.6209737374803831E-2</v>
      </c>
      <c r="AF368" s="8">
        <f>'Data-Resource'!K10961</f>
        <v>694549</v>
      </c>
      <c r="AG368" s="8">
        <f>'Data-Resource'!I11466</f>
        <v>8.1683945962929532E-3</v>
      </c>
      <c r="AH368" s="8">
        <f>'Data-Resource'!K11466</f>
        <v>744660</v>
      </c>
      <c r="AI368" s="8">
        <f>'Data-Resource'!I8436</f>
        <v>-8.6673894186018174E-3</v>
      </c>
      <c r="AJ368" s="8">
        <f>'Data-Resource'!K8436</f>
        <v>907490</v>
      </c>
      <c r="AK368" s="8">
        <f>'Data-Resource'!I8941</f>
        <v>-5.5019809698204081E-3</v>
      </c>
      <c r="AL368" s="8">
        <f>'Data-Resource'!K8941</f>
        <v>418424</v>
      </c>
      <c r="AM368" s="8">
        <f>'Data-Resource'!I9446</f>
        <v>-3.5932678080744036E-3</v>
      </c>
      <c r="AN368" s="8">
        <f>'Data-Resource'!K9446</f>
        <v>16591942</v>
      </c>
      <c r="AO368" s="8">
        <f>'Data-Resource'!I9951</f>
        <v>2.7671832224763614E-4</v>
      </c>
      <c r="AP368" s="8">
        <f>'Data-Resource'!K9951</f>
        <v>1154585</v>
      </c>
      <c r="AQ368" s="8">
        <f>'Data-Resource'!I10456</f>
        <v>-9.1258022886801793E-3</v>
      </c>
      <c r="AR368" s="8">
        <f>'Data-Resource'!K10456</f>
        <v>745010</v>
      </c>
    </row>
    <row r="369" spans="1:44" x14ac:dyDescent="0.3">
      <c r="A369" s="8" t="str">
        <f>'Data-Resource'!B357</f>
        <v>6-2-2020</v>
      </c>
      <c r="B369" s="8">
        <f>'Data-Resource'!I15002</f>
        <v>1.0471817218693969E-2</v>
      </c>
      <c r="C369" s="8">
        <f>'Data-Resource'!I11972</f>
        <v>1.1643413560991767E-2</v>
      </c>
      <c r="D369" s="8">
        <f>'Data-Resource'!K11972</f>
        <v>3087955</v>
      </c>
      <c r="E369" s="8">
        <f>'Data-Resource'!I862</f>
        <v>-8.2883131998973635E-4</v>
      </c>
      <c r="F369" s="8">
        <f>'Data-Resource'!K862</f>
        <v>1136776</v>
      </c>
      <c r="G369" s="8">
        <f>'Data-Resource'!I1367</f>
        <v>5.5868683687002686E-2</v>
      </c>
      <c r="H369" s="8">
        <f>'Data-Resource'!K1367</f>
        <v>654732</v>
      </c>
      <c r="I369" s="8">
        <f>'Data-Resource'!I1872</f>
        <v>2.564104398880818E-2</v>
      </c>
      <c r="J369" s="8">
        <f>'Data-Resource'!K1872</f>
        <v>2555526</v>
      </c>
      <c r="K369" s="8">
        <f>'Data-Resource'!I2377</f>
        <v>3.5913787627968652E-2</v>
      </c>
      <c r="L369" s="8">
        <f>'Data-Resource'!K2377</f>
        <v>6778215</v>
      </c>
      <c r="M369" s="8">
        <f>'Data-Resource'!I2882</f>
        <v>1.7504758115849801E-2</v>
      </c>
      <c r="N369" s="8">
        <f>'Data-Resource'!K2882</f>
        <v>4277764</v>
      </c>
      <c r="O369" s="8">
        <f>'Data-Resource'!I3387</f>
        <v>4.5958012240610736E-3</v>
      </c>
      <c r="P369" s="8">
        <f>'Data-Resource'!K3387</f>
        <v>510599</v>
      </c>
      <c r="Q369" s="8">
        <f>'Data-Resource'!I3892</f>
        <v>1.3550576569299082E-2</v>
      </c>
      <c r="R369" s="8">
        <f>'Data-Resource'!K3892</f>
        <v>2911717</v>
      </c>
      <c r="S369" s="8">
        <f>'Data-Resource'!I4397</f>
        <v>1.1868153846153816E-2</v>
      </c>
      <c r="T369" s="8">
        <f>'Data-Resource'!K4397</f>
        <v>1062048</v>
      </c>
      <c r="U369" s="8">
        <f>'Data-Resource'!I4902</f>
        <v>-6.6263090772547279E-4</v>
      </c>
      <c r="V369" s="8">
        <f>'Data-Resource'!K4902</f>
        <v>683041</v>
      </c>
      <c r="W369" s="8">
        <f>'Data-Resource'!I5407</f>
        <v>3.1814050123360638E-2</v>
      </c>
      <c r="X369" s="8">
        <f>'Data-Resource'!K5407</f>
        <v>25462068</v>
      </c>
      <c r="Y369" s="8">
        <f>'Data-Resource'!I5912</f>
        <v>2.3328691620079695E-2</v>
      </c>
      <c r="Z369" s="8">
        <f>'Data-Resource'!K5912</f>
        <v>6475148</v>
      </c>
      <c r="AA369" s="8">
        <f>'Data-Resource'!I6417</f>
        <v>1.7708333333333263E-2</v>
      </c>
      <c r="AB369" s="8">
        <f>'Data-Resource'!K6417</f>
        <v>15173012</v>
      </c>
      <c r="AC369" s="8">
        <f>'Data-Resource'!I12477</f>
        <v>-2.6021483870967775E-2</v>
      </c>
      <c r="AD369" s="8">
        <f>'Data-Resource'!K12477</f>
        <v>876867</v>
      </c>
      <c r="AE369" s="8">
        <f>'Data-Resource'!I10962</f>
        <v>5.7615874172185409E-2</v>
      </c>
      <c r="AF369" s="8">
        <f>'Data-Resource'!K10962</f>
        <v>789733</v>
      </c>
      <c r="AG369" s="8">
        <f>'Data-Resource'!I11467</f>
        <v>3.9658634522838718E-3</v>
      </c>
      <c r="AH369" s="8">
        <f>'Data-Resource'!K11467</f>
        <v>378398</v>
      </c>
      <c r="AI369" s="8">
        <f>'Data-Resource'!I8437</f>
        <v>5.4348099302937566E-3</v>
      </c>
      <c r="AJ369" s="8">
        <f>'Data-Resource'!K8437</f>
        <v>1020759</v>
      </c>
      <c r="AK369" s="8">
        <f>'Data-Resource'!I8942</f>
        <v>1.6216175675675733E-2</v>
      </c>
      <c r="AL369" s="8">
        <f>'Data-Resource'!K8942</f>
        <v>172979</v>
      </c>
      <c r="AM369" s="8">
        <f>'Data-Resource'!I9447</f>
        <v>-1.1178353658537205E-3</v>
      </c>
      <c r="AN369" s="8">
        <f>'Data-Resource'!K9447</f>
        <v>12043156</v>
      </c>
      <c r="AO369" s="8">
        <f>'Data-Resource'!I9952</f>
        <v>1.8938906618956133E-3</v>
      </c>
      <c r="AP369" s="8">
        <f>'Data-Resource'!K9952</f>
        <v>1333053</v>
      </c>
      <c r="AQ369" s="8">
        <f>'Data-Resource'!I10457</f>
        <v>-1.4776014970905412E-2</v>
      </c>
      <c r="AR369" s="8">
        <f>'Data-Resource'!K10457</f>
        <v>592243</v>
      </c>
    </row>
    <row r="370" spans="1:44" x14ac:dyDescent="0.3">
      <c r="A370" s="8" t="str">
        <f>'Data-Resource'!B358</f>
        <v>6-3-2020</v>
      </c>
      <c r="B370" s="8">
        <f>'Data-Resource'!I15003</f>
        <v>2.8009950230079825E-2</v>
      </c>
      <c r="C370" s="8">
        <f>'Data-Resource'!I11973</f>
        <v>3.4640522875816988E-2</v>
      </c>
      <c r="D370" s="8">
        <f>'Data-Resource'!K11973</f>
        <v>4516560</v>
      </c>
      <c r="E370" s="8">
        <f>'Data-Resource'!I863</f>
        <v>2.1224477551020433E-2</v>
      </c>
      <c r="F370" s="8">
        <f>'Data-Resource'!K863</f>
        <v>1256747</v>
      </c>
      <c r="G370" s="8">
        <f>'Data-Resource'!I1368</f>
        <v>4.8466321248450427E-2</v>
      </c>
      <c r="H370" s="8">
        <f>'Data-Resource'!K1368</f>
        <v>617398</v>
      </c>
      <c r="I370" s="8">
        <f>'Data-Resource'!I1873</f>
        <v>7.0551814168906837E-2</v>
      </c>
      <c r="J370" s="8">
        <f>'Data-Resource'!K1873</f>
        <v>3837622</v>
      </c>
      <c r="K370" s="8">
        <f>'Data-Resource'!I2378</f>
        <v>3.5071249062265483E-2</v>
      </c>
      <c r="L370" s="8">
        <f>'Data-Resource'!K2378</f>
        <v>6982366</v>
      </c>
      <c r="M370" s="8">
        <f>'Data-Resource'!I2883</f>
        <v>8.3359217094152033E-3</v>
      </c>
      <c r="N370" s="8">
        <f>'Data-Resource'!K2883</f>
        <v>4655621</v>
      </c>
      <c r="O370" s="8">
        <f>'Data-Resource'!I3388</f>
        <v>2.7835480139545867E-2</v>
      </c>
      <c r="P370" s="8">
        <f>'Data-Resource'!K3388</f>
        <v>666417</v>
      </c>
      <c r="Q370" s="8">
        <f>'Data-Resource'!I3893</f>
        <v>3.2959183449863018E-2</v>
      </c>
      <c r="R370" s="8">
        <f>'Data-Resource'!K3893</f>
        <v>2928586</v>
      </c>
      <c r="S370" s="8">
        <f>'Data-Resource'!I4398</f>
        <v>1.6170180851063951E-2</v>
      </c>
      <c r="T370" s="8">
        <f>'Data-Resource'!K4398</f>
        <v>1068599</v>
      </c>
      <c r="U370" s="8">
        <f>'Data-Resource'!I4903</f>
        <v>2.4140271642994943E-2</v>
      </c>
      <c r="V370" s="8">
        <f>'Data-Resource'!K4903</f>
        <v>765201</v>
      </c>
      <c r="W370" s="8">
        <f>'Data-Resource'!I5408</f>
        <v>3.680981595092099E-4</v>
      </c>
      <c r="X370" s="8">
        <f>'Data-Resource'!K5408</f>
        <v>20769987</v>
      </c>
      <c r="Y370" s="8">
        <f>'Data-Resource'!I5913</f>
        <v>3.0997304582210318E-2</v>
      </c>
      <c r="Z370" s="8">
        <f>'Data-Resource'!K5913</f>
        <v>5773016</v>
      </c>
      <c r="AA370" s="8">
        <f>'Data-Resource'!I6418</f>
        <v>1.9694397283531541E-2</v>
      </c>
      <c r="AB370" s="8">
        <f>'Data-Resource'!K6418</f>
        <v>17797048</v>
      </c>
      <c r="AC370" s="8">
        <f>'Data-Resource'!I12478</f>
        <v>7.9496522027162359E-3</v>
      </c>
      <c r="AD370" s="8">
        <f>'Data-Resource'!K12478</f>
        <v>643813</v>
      </c>
      <c r="AE370" s="8">
        <f>'Data-Resource'!I10963</f>
        <v>4.5945909909909814E-2</v>
      </c>
      <c r="AF370" s="8">
        <f>'Data-Resource'!K10963</f>
        <v>906074</v>
      </c>
      <c r="AG370" s="8">
        <f>'Data-Resource'!I11468</f>
        <v>3.2624962586052068E-2</v>
      </c>
      <c r="AH370" s="8">
        <f>'Data-Resource'!K11468</f>
        <v>510958</v>
      </c>
      <c r="AI370" s="8">
        <f>'Data-Resource'!I8438</f>
        <v>1.0840026512735664E-2</v>
      </c>
      <c r="AJ370" s="8">
        <f>'Data-Resource'!K8438</f>
        <v>1193468</v>
      </c>
      <c r="AK370" s="8">
        <f>'Data-Resource'!I8943</f>
        <v>8.1578907894736818E-2</v>
      </c>
      <c r="AL370" s="8">
        <f>'Data-Resource'!K8943</f>
        <v>325338</v>
      </c>
      <c r="AM370" s="8">
        <f>'Data-Resource'!I9448</f>
        <v>2.6614045016557567E-2</v>
      </c>
      <c r="AN370" s="8">
        <f>'Data-Resource'!K9448</f>
        <v>11886419</v>
      </c>
      <c r="AO370" s="8">
        <f>'Data-Resource'!I9953</f>
        <v>1.6318903680649734E-2</v>
      </c>
      <c r="AP370" s="8">
        <f>'Data-Resource'!K9953</f>
        <v>1654728</v>
      </c>
      <c r="AQ370" s="8">
        <f>'Data-Resource'!I10458</f>
        <v>1.2980750000000011E-2</v>
      </c>
      <c r="AR370" s="8">
        <f>'Data-Resource'!K10458</f>
        <v>695521</v>
      </c>
    </row>
    <row r="371" spans="1:44" x14ac:dyDescent="0.3">
      <c r="A371" s="8" t="str">
        <f>'Data-Resource'!B359</f>
        <v>6-4-2020</v>
      </c>
      <c r="B371" s="8">
        <f>'Data-Resource'!I15004</f>
        <v>3.2711219518271727E-3</v>
      </c>
      <c r="C371" s="8">
        <f>'Data-Resource'!I11974</f>
        <v>-1.2662203228869915E-2</v>
      </c>
      <c r="D371" s="8">
        <f>'Data-Resource'!K11974</f>
        <v>2925301</v>
      </c>
      <c r="E371" s="8">
        <f>'Data-Resource'!I864</f>
        <v>-7.8430196078431587E-4</v>
      </c>
      <c r="F371" s="8">
        <f>'Data-Resource'!K864</f>
        <v>1355534</v>
      </c>
      <c r="G371" s="8">
        <f>'Data-Resource'!I1369</f>
        <v>5.3631418968288561E-2</v>
      </c>
      <c r="H371" s="8">
        <f>'Data-Resource'!K1369</f>
        <v>826002</v>
      </c>
      <c r="I371" s="8">
        <f>'Data-Resource'!I1874</f>
        <v>1.1436695660513547E-2</v>
      </c>
      <c r="J371" s="8">
        <f>'Data-Resource'!K1874</f>
        <v>2641130</v>
      </c>
      <c r="K371" s="8">
        <f>'Data-Resource'!I2379</f>
        <v>1.8195221466642153E-2</v>
      </c>
      <c r="L371" s="8">
        <f>'Data-Resource'!K2379</f>
        <v>5667481</v>
      </c>
      <c r="M371" s="8">
        <f>'Data-Resource'!I2884</f>
        <v>-1.6470572549019635E-2</v>
      </c>
      <c r="N371" s="8">
        <f>'Data-Resource'!K2884</f>
        <v>6647216</v>
      </c>
      <c r="O371" s="8">
        <f>'Data-Resource'!I3389</f>
        <v>2.619931532042187E-3</v>
      </c>
      <c r="P371" s="8">
        <f>'Data-Resource'!K3389</f>
        <v>706431</v>
      </c>
      <c r="Q371" s="8">
        <f>'Data-Resource'!I3894</f>
        <v>1.5387323227615424E-2</v>
      </c>
      <c r="R371" s="8">
        <f>'Data-Resource'!K3894</f>
        <v>2655148</v>
      </c>
      <c r="S371" s="8">
        <f>'Data-Resource'!I4399</f>
        <v>8.5846135969116499E-3</v>
      </c>
      <c r="T371" s="8">
        <f>'Data-Resource'!K4399</f>
        <v>1539368</v>
      </c>
      <c r="U371" s="8">
        <f>'Data-Resource'!I4904</f>
        <v>-3.5645041432695486E-3</v>
      </c>
      <c r="V371" s="8">
        <f>'Data-Resource'!K4904</f>
        <v>712224</v>
      </c>
      <c r="W371" s="8">
        <f>'Data-Resource'!I5409</f>
        <v>2.9582869166976045E-2</v>
      </c>
      <c r="X371" s="8">
        <f>'Data-Resource'!K5409</f>
        <v>21960137</v>
      </c>
      <c r="Y371" s="8">
        <f>'Data-Resource'!I5914</f>
        <v>1.2203199208443134E-2</v>
      </c>
      <c r="Z371" s="8">
        <f>'Data-Resource'!K5914</f>
        <v>4340676</v>
      </c>
      <c r="AA371" s="8">
        <f>'Data-Resource'!I6419</f>
        <v>1.0006671114076984E-3</v>
      </c>
      <c r="AB371" s="8">
        <f>'Data-Resource'!K6419</f>
        <v>15331652</v>
      </c>
      <c r="AC371" s="8">
        <f>'Data-Resource'!I12479</f>
        <v>8.0564617591876771E-3</v>
      </c>
      <c r="AD371" s="8">
        <f>'Data-Resource'!K12479</f>
        <v>604799</v>
      </c>
      <c r="AE371" s="8">
        <f>'Data-Resource'!I10964</f>
        <v>-9.9677336270700342E-3</v>
      </c>
      <c r="AF371" s="8">
        <f>'Data-Resource'!K10964</f>
        <v>843628</v>
      </c>
      <c r="AG371" s="8">
        <f>'Data-Resource'!I11469</f>
        <v>7.2505801515456098E-3</v>
      </c>
      <c r="AH371" s="8">
        <f>'Data-Resource'!K11469</f>
        <v>444244</v>
      </c>
      <c r="AI371" s="8">
        <f>'Data-Resource'!I8439</f>
        <v>-1.1049778700282373E-2</v>
      </c>
      <c r="AJ371" s="8">
        <f>'Data-Resource'!K8439</f>
        <v>1234606</v>
      </c>
      <c r="AK371" s="8">
        <f>'Data-Resource'!I8944</f>
        <v>-1.0391271012545208E-2</v>
      </c>
      <c r="AL371" s="8">
        <f>'Data-Resource'!K8944</f>
        <v>253535</v>
      </c>
      <c r="AM371" s="8">
        <f>'Data-Resource'!I9449</f>
        <v>8.7934054124768086E-3</v>
      </c>
      <c r="AN371" s="8">
        <f>'Data-Resource'!K9449</f>
        <v>8008569</v>
      </c>
      <c r="AO371" s="8">
        <f>'Data-Resource'!I9954</f>
        <v>-1.4960661417322912E-2</v>
      </c>
      <c r="AP371" s="8">
        <f>'Data-Resource'!K9954</f>
        <v>1531107</v>
      </c>
      <c r="AQ371" s="8">
        <f>'Data-Resource'!I10459</f>
        <v>-2.042757244655577E-2</v>
      </c>
      <c r="AR371" s="8">
        <f>'Data-Resource'!K10459</f>
        <v>805593</v>
      </c>
    </row>
    <row r="372" spans="1:44" x14ac:dyDescent="0.3">
      <c r="A372" s="8" t="str">
        <f>'Data-Resource'!B360</f>
        <v>6-5-2020</v>
      </c>
      <c r="B372" s="8">
        <f>'Data-Resource'!I15005</f>
        <v>2.2484355663000274E-2</v>
      </c>
      <c r="C372" s="8">
        <f>'Data-Resource'!I11975</f>
        <v>-3.1230051983112024E-2</v>
      </c>
      <c r="D372" s="8">
        <f>'Data-Resource'!K11975</f>
        <v>4664778</v>
      </c>
      <c r="E372" s="8">
        <f>'Data-Resource'!I865</f>
        <v>2.3210831721470003E-2</v>
      </c>
      <c r="F372" s="8">
        <f>'Data-Resource'!K865</f>
        <v>1477676</v>
      </c>
      <c r="G372" s="8">
        <f>'Data-Resource'!I1370</f>
        <v>7.8266706666666644E-2</v>
      </c>
      <c r="H372" s="8">
        <f>'Data-Resource'!K1370</f>
        <v>1066087</v>
      </c>
      <c r="I372" s="8">
        <f>'Data-Resource'!I1875</f>
        <v>2.4933671087533176E-2</v>
      </c>
      <c r="J372" s="8">
        <f>'Data-Resource'!K1875</f>
        <v>3625831</v>
      </c>
      <c r="K372" s="8">
        <f>'Data-Resource'!I2380</f>
        <v>2.5535714285714335E-2</v>
      </c>
      <c r="L372" s="8">
        <f>'Data-Resource'!K2380</f>
        <v>8162350</v>
      </c>
      <c r="M372" s="8">
        <f>'Data-Resource'!I2885</f>
        <v>3.9277296487751877E-2</v>
      </c>
      <c r="N372" s="8">
        <f>'Data-Resource'!K2885</f>
        <v>5710098</v>
      </c>
      <c r="O372" s="8">
        <f>'Data-Resource'!I3390</f>
        <v>-5.2208434783302888E-3</v>
      </c>
      <c r="P372" s="8">
        <f>'Data-Resource'!K3390</f>
        <v>558864</v>
      </c>
      <c r="Q372" s="8">
        <f>'Data-Resource'!I3895</f>
        <v>1.1045064096688725E-2</v>
      </c>
      <c r="R372" s="8">
        <f>'Data-Resource'!K3895</f>
        <v>4307916</v>
      </c>
      <c r="S372" s="8">
        <f>'Data-Resource'!I4400</f>
        <v>7.2173902173913049E-2</v>
      </c>
      <c r="T372" s="8">
        <f>'Data-Resource'!K4400</f>
        <v>1520248</v>
      </c>
      <c r="U372" s="8">
        <f>'Data-Resource'!I4905</f>
        <v>-4.1559720264438367E-3</v>
      </c>
      <c r="V372" s="8">
        <f>'Data-Resource'!K4905</f>
        <v>1003815</v>
      </c>
      <c r="W372" s="8">
        <f>'Data-Resource'!I5410</f>
        <v>2.458823529411764E-2</v>
      </c>
      <c r="X372" s="8">
        <f>'Data-Resource'!K5410</f>
        <v>25187553</v>
      </c>
      <c r="Y372" s="8">
        <f>'Data-Resource'!I5915</f>
        <v>2.7561640726329349E-2</v>
      </c>
      <c r="Z372" s="8">
        <f>'Data-Resource'!K5915</f>
        <v>6202519</v>
      </c>
      <c r="AA372" s="8">
        <f>'Data-Resource'!I6420</f>
        <v>6.2851472047635824E-3</v>
      </c>
      <c r="AB372" s="8">
        <f>'Data-Resource'!K6420</f>
        <v>18450813</v>
      </c>
      <c r="AC372" s="8">
        <f>'Data-Resource'!I12480</f>
        <v>-4.0267698046960766E-2</v>
      </c>
      <c r="AD372" s="8">
        <f>'Data-Resource'!K12480</f>
        <v>1187889</v>
      </c>
      <c r="AE372" s="8">
        <f>'Data-Resource'!I10965</f>
        <v>2.8233903286074832E-2</v>
      </c>
      <c r="AF372" s="8">
        <f>'Data-Resource'!K10965</f>
        <v>1013806</v>
      </c>
      <c r="AG372" s="8">
        <f>'Data-Resource'!I11470</f>
        <v>3.0571414285714377E-2</v>
      </c>
      <c r="AH372" s="8">
        <f>'Data-Resource'!K11470</f>
        <v>417945</v>
      </c>
      <c r="AI372" s="8">
        <f>'Data-Resource'!I8440</f>
        <v>4.4642857142856186E-3</v>
      </c>
      <c r="AJ372" s="8">
        <f>'Data-Resource'!K8440</f>
        <v>1184955</v>
      </c>
      <c r="AK372" s="8">
        <f>'Data-Resource'!I8945</f>
        <v>2.0320216267988179E-2</v>
      </c>
      <c r="AL372" s="8">
        <f>'Data-Resource'!K8945</f>
        <v>190642</v>
      </c>
      <c r="AM372" s="8">
        <f>'Data-Resource'!I9450</f>
        <v>5.404084449655075E-2</v>
      </c>
      <c r="AN372" s="8">
        <f>'Data-Resource'!K9450</f>
        <v>12511320</v>
      </c>
      <c r="AO372" s="8">
        <f>'Data-Resource'!I9955</f>
        <v>3.8501866060823522E-2</v>
      </c>
      <c r="AP372" s="8">
        <f>'Data-Resource'!K9955</f>
        <v>1914284</v>
      </c>
      <c r="AQ372" s="8">
        <f>'Data-Resource'!I10460</f>
        <v>2.3323624425196799E-2</v>
      </c>
      <c r="AR372" s="8">
        <f>'Data-Resource'!K10460</f>
        <v>826181</v>
      </c>
    </row>
    <row r="373" spans="1:44" x14ac:dyDescent="0.3">
      <c r="A373" s="8" t="str">
        <f>'Data-Resource'!B361</f>
        <v>6-8-2020</v>
      </c>
      <c r="B373" s="8">
        <f>'Data-Resource'!I15006</f>
        <v>7.6171178054707201E-3</v>
      </c>
      <c r="C373" s="8">
        <f>'Data-Resource'!I11976</f>
        <v>2.184713743287434E-2</v>
      </c>
      <c r="D373" s="8">
        <f>'Data-Resource'!K11976</f>
        <v>3308279</v>
      </c>
      <c r="E373" s="8">
        <f>'Data-Resource'!I866</f>
        <v>-1.7182130977826591E-2</v>
      </c>
      <c r="F373" s="8">
        <f>'Data-Resource'!K866</f>
        <v>957226</v>
      </c>
      <c r="G373" s="8">
        <f>'Data-Resource'!I1371</f>
        <v>1.1344007678027469E-2</v>
      </c>
      <c r="H373" s="8">
        <f>'Data-Resource'!K1371</f>
        <v>1072464</v>
      </c>
      <c r="I373" s="8">
        <f>'Data-Resource'!I1876</f>
        <v>6.19231219765217E-3</v>
      </c>
      <c r="J373" s="8">
        <f>'Data-Resource'!K1876</f>
        <v>2668720</v>
      </c>
      <c r="K373" s="8">
        <f>'Data-Resource'!I2381</f>
        <v>9.9842354177613855E-3</v>
      </c>
      <c r="L373" s="8">
        <f>'Data-Resource'!K2381</f>
        <v>5452619</v>
      </c>
      <c r="M373" s="8">
        <f>'Data-Resource'!I2886</f>
        <v>4.0212457049697878E-2</v>
      </c>
      <c r="N373" s="8">
        <f>'Data-Resource'!K2886</f>
        <v>5081885</v>
      </c>
      <c r="O373" s="8">
        <f>'Data-Resource'!I3391</f>
        <v>-2.0210142850775334E-4</v>
      </c>
      <c r="P373" s="8">
        <f>'Data-Resource'!K3391</f>
        <v>584247</v>
      </c>
      <c r="Q373" s="8">
        <f>'Data-Resource'!I3896</f>
        <v>2.4480837413473022E-2</v>
      </c>
      <c r="R373" s="8">
        <f>'Data-Resource'!K3896</f>
        <v>2789528</v>
      </c>
      <c r="S373" s="8">
        <f>'Data-Resource'!I4401</f>
        <v>-1.4326545084664853E-3</v>
      </c>
      <c r="T373" s="8">
        <f>'Data-Resource'!K4401</f>
        <v>890613</v>
      </c>
      <c r="U373" s="8">
        <f>'Data-Resource'!I4906</f>
        <v>-2.275721672125169E-3</v>
      </c>
      <c r="V373" s="8">
        <f>'Data-Resource'!K4906</f>
        <v>714883</v>
      </c>
      <c r="W373" s="8">
        <f>'Data-Resource'!I5411</f>
        <v>4.6054154130988137E-2</v>
      </c>
      <c r="X373" s="8">
        <f>'Data-Resource'!K5411</f>
        <v>25951043</v>
      </c>
      <c r="Y373" s="8">
        <f>'Data-Resource'!I5916</f>
        <v>1.9871762183597309E-2</v>
      </c>
      <c r="Z373" s="8">
        <f>'Data-Resource'!K5916</f>
        <v>4867898</v>
      </c>
      <c r="AA373" s="8">
        <f>'Data-Resource'!I6421</f>
        <v>4.9636002647254658E-3</v>
      </c>
      <c r="AB373" s="8">
        <f>'Data-Resource'!K6421</f>
        <v>12481185</v>
      </c>
      <c r="AC373" s="8">
        <f>'Data-Resource'!I12481</f>
        <v>-1.6088498402555929E-2</v>
      </c>
      <c r="AD373" s="8">
        <f>'Data-Resource'!K12481</f>
        <v>1015771</v>
      </c>
      <c r="AE373" s="8">
        <f>'Data-Resource'!I10966</f>
        <v>8.455468155201866E-3</v>
      </c>
      <c r="AF373" s="8">
        <f>'Data-Resource'!K10966</f>
        <v>985162</v>
      </c>
      <c r="AG373" s="8">
        <f>'Data-Resource'!I11471</f>
        <v>-1.5371702497811623E-2</v>
      </c>
      <c r="AH373" s="8">
        <f>'Data-Resource'!K11471</f>
        <v>390248</v>
      </c>
      <c r="AI373" s="8">
        <f>'Data-Resource'!I8441</f>
        <v>-2.6666638888888983E-2</v>
      </c>
      <c r="AJ373" s="8">
        <f>'Data-Resource'!K8441</f>
        <v>1554397</v>
      </c>
      <c r="AK373" s="8">
        <f>'Data-Resource'!I8946</f>
        <v>9.1855479022864197E-3</v>
      </c>
      <c r="AL373" s="8">
        <f>'Data-Resource'!K8946</f>
        <v>184641</v>
      </c>
      <c r="AM373" s="8">
        <f>'Data-Resource'!I9451</f>
        <v>2.3506462984729235E-4</v>
      </c>
      <c r="AN373" s="8">
        <f>'Data-Resource'!K9451</f>
        <v>6964343</v>
      </c>
      <c r="AO373" s="8">
        <f>'Data-Resource'!I9956</f>
        <v>-2.8787863636363733E-2</v>
      </c>
      <c r="AP373" s="8">
        <f>'Data-Resource'!K9956</f>
        <v>1510100</v>
      </c>
      <c r="AQ373" s="8">
        <f>'Data-Resource'!I10461</f>
        <v>3.4249830501691621E-2</v>
      </c>
      <c r="AR373" s="8">
        <f>'Data-Resource'!K10461</f>
        <v>744571</v>
      </c>
    </row>
    <row r="374" spans="1:44" x14ac:dyDescent="0.3">
      <c r="A374" s="8" t="str">
        <f>'Data-Resource'!B362</f>
        <v>6-9-2020</v>
      </c>
      <c r="B374" s="8">
        <f>'Data-Resource'!I15007</f>
        <v>-1.8805835574461985E-2</v>
      </c>
      <c r="C374" s="8">
        <f>'Data-Resource'!I11977</f>
        <v>-3.5587220964089297E-2</v>
      </c>
      <c r="D374" s="8">
        <f>'Data-Resource'!K11977</f>
        <v>5063497</v>
      </c>
      <c r="E374" s="8">
        <f>'Data-Resource'!I867</f>
        <v>-3.0852238219154761E-2</v>
      </c>
      <c r="F374" s="8">
        <f>'Data-Resource'!K867</f>
        <v>1061554</v>
      </c>
      <c r="G374" s="8">
        <f>'Data-Resource'!I1372</f>
        <v>-8.3716497279627641E-2</v>
      </c>
      <c r="H374" s="8">
        <f>'Data-Resource'!K1372</f>
        <v>1283233</v>
      </c>
      <c r="I374" s="8">
        <f>'Data-Resource'!I1877</f>
        <v>-2.0179846404118813E-2</v>
      </c>
      <c r="J374" s="8">
        <f>'Data-Resource'!K1877</f>
        <v>2304921</v>
      </c>
      <c r="K374" s="8">
        <f>'Data-Resource'!I2382</f>
        <v>-2.3784688325857228E-2</v>
      </c>
      <c r="L374" s="8">
        <f>'Data-Resource'!K2382</f>
        <v>5557667</v>
      </c>
      <c r="M374" s="8">
        <f>'Data-Resource'!I2887</f>
        <v>-1.8102160583941596E-2</v>
      </c>
      <c r="N374" s="8">
        <f>'Data-Resource'!K2887</f>
        <v>5119786</v>
      </c>
      <c r="O374" s="8">
        <f>'Data-Resource'!I3392</f>
        <v>1.0717866315108793E-2</v>
      </c>
      <c r="P374" s="8">
        <f>'Data-Resource'!K3392</f>
        <v>652640</v>
      </c>
      <c r="Q374" s="8">
        <f>'Data-Resource'!I3897</f>
        <v>-2.5266627969374542E-2</v>
      </c>
      <c r="R374" s="8">
        <f>'Data-Resource'!K3897</f>
        <v>2856264</v>
      </c>
      <c r="S374" s="8">
        <f>'Data-Resource'!I4402</f>
        <v>-3.1230913516097646E-2</v>
      </c>
      <c r="T374" s="8">
        <f>'Data-Resource'!K4402</f>
        <v>1056448</v>
      </c>
      <c r="U374" s="8">
        <f>'Data-Resource'!I4907</f>
        <v>6.5487886027922092E-3</v>
      </c>
      <c r="V374" s="8">
        <f>'Data-Resource'!K4907</f>
        <v>879608</v>
      </c>
      <c r="W374" s="8">
        <f>'Data-Resource'!I5412</f>
        <v>-3.6101486531798253E-2</v>
      </c>
      <c r="X374" s="8">
        <f>'Data-Resource'!K5412</f>
        <v>24981711</v>
      </c>
      <c r="Y374" s="8">
        <f>'Data-Resource'!I5917</f>
        <v>-2.0094222919937225E-2</v>
      </c>
      <c r="Z374" s="8">
        <f>'Data-Resource'!K5917</f>
        <v>5236474</v>
      </c>
      <c r="AA374" s="8">
        <f>'Data-Resource'!I6422</f>
        <v>-3.9344262295082314E-3</v>
      </c>
      <c r="AB374" s="8">
        <f>'Data-Resource'!K6422</f>
        <v>14702639</v>
      </c>
      <c r="AC374" s="8">
        <f>'Data-Resource'!I12482</f>
        <v>7.2142888709728643E-3</v>
      </c>
      <c r="AD374" s="8">
        <f>'Data-Resource'!K12482</f>
        <v>721879</v>
      </c>
      <c r="AE374" s="8">
        <f>'Data-Resource'!I10967</f>
        <v>-6.9337033149171182E-2</v>
      </c>
      <c r="AF374" s="8">
        <f>'Data-Resource'!K10967</f>
        <v>1093591</v>
      </c>
      <c r="AG374" s="8">
        <f>'Data-Resource'!I11472</f>
        <v>-4.0395492638609087E-2</v>
      </c>
      <c r="AH374" s="8">
        <f>'Data-Resource'!K11472</f>
        <v>588966</v>
      </c>
      <c r="AI374" s="8">
        <f>'Data-Resource'!I8442</f>
        <v>7.3623217391304244E-2</v>
      </c>
      <c r="AJ374" s="8">
        <f>'Data-Resource'!K8442</f>
        <v>1263336</v>
      </c>
      <c r="AK374" s="8">
        <f>'Data-Resource'!I8947</f>
        <v>-2.3693856973492619E-2</v>
      </c>
      <c r="AL374" s="8">
        <f>'Data-Resource'!K8947</f>
        <v>192858</v>
      </c>
      <c r="AM374" s="8">
        <f>'Data-Resource'!I9452</f>
        <v>-2.3853976793918655E-2</v>
      </c>
      <c r="AN374" s="8">
        <f>'Data-Resource'!K9452</f>
        <v>9193551</v>
      </c>
      <c r="AO374" s="8">
        <f>'Data-Resource'!I9957</f>
        <v>-5.2328622114224503E-3</v>
      </c>
      <c r="AP374" s="8">
        <f>'Data-Resource'!K9957</f>
        <v>1306868</v>
      </c>
      <c r="AQ374" s="8">
        <f>'Data-Resource'!I10462</f>
        <v>-1.2098604339653787E-2</v>
      </c>
      <c r="AR374" s="8">
        <f>'Data-Resource'!K10462</f>
        <v>594990</v>
      </c>
    </row>
    <row r="375" spans="1:44" x14ac:dyDescent="0.3">
      <c r="A375" s="8" t="str">
        <f>'Data-Resource'!B363</f>
        <v>6-10-2020</v>
      </c>
      <c r="B375" s="8">
        <f>'Data-Resource'!I15008</f>
        <v>-1.4858714945975352E-2</v>
      </c>
      <c r="C375" s="8">
        <f>'Data-Resource'!I11978</f>
        <v>2.0333366666666606E-2</v>
      </c>
      <c r="D375" s="8">
        <f>'Data-Resource'!K11978</f>
        <v>3523233</v>
      </c>
      <c r="E375" s="8">
        <f>'Data-Resource'!I868</f>
        <v>-1.9747235621017774E-2</v>
      </c>
      <c r="F375" s="8">
        <f>'Data-Resource'!K868</f>
        <v>788808</v>
      </c>
      <c r="G375" s="8">
        <f>'Data-Resource'!I1373</f>
        <v>-2.8626931164259024E-2</v>
      </c>
      <c r="H375" s="8">
        <f>'Data-Resource'!K1373</f>
        <v>791159</v>
      </c>
      <c r="I375" s="8">
        <f>'Data-Resource'!I1878</f>
        <v>-1.3924377892763986E-2</v>
      </c>
      <c r="J375" s="8">
        <f>'Data-Resource'!K1878</f>
        <v>1540004</v>
      </c>
      <c r="K375" s="8">
        <f>'Data-Resource'!I2383</f>
        <v>-2.3700034954014095E-2</v>
      </c>
      <c r="L375" s="8">
        <f>'Data-Resource'!K2383</f>
        <v>3921283</v>
      </c>
      <c r="M375" s="8">
        <f>'Data-Resource'!I2888</f>
        <v>-7.0973683467708219E-3</v>
      </c>
      <c r="N375" s="8">
        <f>'Data-Resource'!K2888</f>
        <v>2456552</v>
      </c>
      <c r="O375" s="8">
        <f>'Data-Resource'!I3393</f>
        <v>-2.5974226293191925E-3</v>
      </c>
      <c r="P375" s="8">
        <f>'Data-Resource'!K3393</f>
        <v>471612</v>
      </c>
      <c r="Q375" s="8">
        <f>'Data-Resource'!I3898</f>
        <v>-1.8009037551958717E-2</v>
      </c>
      <c r="R375" s="8">
        <f>'Data-Resource'!K3898</f>
        <v>2191842</v>
      </c>
      <c r="S375" s="8">
        <f>'Data-Resource'!I4403</f>
        <v>-3.6849861965154947E-2</v>
      </c>
      <c r="T375" s="8">
        <f>'Data-Resource'!K4403</f>
        <v>797912</v>
      </c>
      <c r="U375" s="8">
        <f>'Data-Resource'!I4908</f>
        <v>-1.2281797264676122E-2</v>
      </c>
      <c r="V375" s="8">
        <f>'Data-Resource'!K4908</f>
        <v>695048</v>
      </c>
      <c r="W375" s="8">
        <f>'Data-Resource'!I5413</f>
        <v>-1.1864406779661064E-2</v>
      </c>
      <c r="X375" s="8">
        <f>'Data-Resource'!K5413</f>
        <v>21396603</v>
      </c>
      <c r="Y375" s="8">
        <f>'Data-Resource'!I5918</f>
        <v>-8.6261344608988769E-3</v>
      </c>
      <c r="Z375" s="8">
        <f>'Data-Resource'!K5918</f>
        <v>3051331</v>
      </c>
      <c r="AA375" s="8">
        <f>'Data-Resource'!I6423</f>
        <v>-9.4988535866361405E-3</v>
      </c>
      <c r="AB375" s="8">
        <f>'Data-Resource'!K6423</f>
        <v>11011569</v>
      </c>
      <c r="AC375" s="8">
        <f>'Data-Resource'!I12483</f>
        <v>-7.04306662048258E-3</v>
      </c>
      <c r="AD375" s="8">
        <f>'Data-Resource'!K12483</f>
        <v>533964</v>
      </c>
      <c r="AE375" s="8">
        <f>'Data-Resource'!I10968</f>
        <v>-1.3950674038895841E-2</v>
      </c>
      <c r="AF375" s="8">
        <f>'Data-Resource'!K10968</f>
        <v>630717</v>
      </c>
      <c r="AG375" s="8">
        <f>'Data-Resource'!I11473</f>
        <v>-7.9528863636851681E-3</v>
      </c>
      <c r="AH375" s="8">
        <f>'Data-Resource'!K11473</f>
        <v>279263</v>
      </c>
      <c r="AI375" s="8">
        <f>'Data-Resource'!I8443</f>
        <v>1.0643905766689329E-2</v>
      </c>
      <c r="AJ375" s="8">
        <f>'Data-Resource'!K8443</f>
        <v>1012012</v>
      </c>
      <c r="AK375" s="8">
        <f>'Data-Resource'!I8948</f>
        <v>6.1961588424838904E-4</v>
      </c>
      <c r="AL375" s="8">
        <f>'Data-Resource'!K8948</f>
        <v>186968</v>
      </c>
      <c r="AM375" s="8">
        <f>'Data-Resource'!I9453</f>
        <v>-5.2381428571429446E-3</v>
      </c>
      <c r="AN375" s="8">
        <f>'Data-Resource'!K9453</f>
        <v>8913796</v>
      </c>
      <c r="AO375" s="8">
        <f>'Data-Resource'!I9958</f>
        <v>-1.1835875481245409E-2</v>
      </c>
      <c r="AP375" s="8">
        <f>'Data-Resource'!K9958</f>
        <v>1157271</v>
      </c>
      <c r="AQ375" s="8">
        <f>'Data-Resource'!I10463</f>
        <v>2.348520498314331E-3</v>
      </c>
      <c r="AR375" s="8">
        <f>'Data-Resource'!K10463</f>
        <v>532193</v>
      </c>
    </row>
    <row r="376" spans="1:44" x14ac:dyDescent="0.3">
      <c r="A376" s="8" t="str">
        <f>'Data-Resource'!B364</f>
        <v>6-11-2020</v>
      </c>
      <c r="B376" s="8">
        <f>'Data-Resource'!I15009</f>
        <v>-2.070859723847239E-2</v>
      </c>
      <c r="C376" s="8">
        <f>'Data-Resource'!I11979</f>
        <v>-2.5099107493424425E-2</v>
      </c>
      <c r="D376" s="8">
        <f>'Data-Resource'!K11979</f>
        <v>2637856</v>
      </c>
      <c r="E376" s="8">
        <f>'Data-Resource'!I869</f>
        <v>-3.2218103290753405E-2</v>
      </c>
      <c r="F376" s="8">
        <f>'Data-Resource'!K869</f>
        <v>1101276</v>
      </c>
      <c r="G376" s="8">
        <f>'Data-Resource'!I1374</f>
        <v>-5.1799549803798042E-2</v>
      </c>
      <c r="H376" s="8">
        <f>'Data-Resource'!K1374</f>
        <v>907677</v>
      </c>
      <c r="I376" s="8">
        <f>'Data-Resource'!I1879</f>
        <v>-9.77883675472478E-3</v>
      </c>
      <c r="J376" s="8">
        <f>'Data-Resource'!K1879</f>
        <v>2111302</v>
      </c>
      <c r="K376" s="8">
        <f>'Data-Resource'!I2384</f>
        <v>-4.6111148148148026E-2</v>
      </c>
      <c r="L376" s="8">
        <f>'Data-Resource'!K2384</f>
        <v>6384666</v>
      </c>
      <c r="M376" s="8">
        <f>'Data-Resource'!I2889</f>
        <v>-2.2699528072814296E-2</v>
      </c>
      <c r="N376" s="8">
        <f>'Data-Resource'!K2889</f>
        <v>4051340</v>
      </c>
      <c r="O376" s="8">
        <f>'Data-Resource'!I3394</f>
        <v>-7.0606920219960572E-3</v>
      </c>
      <c r="P376" s="8">
        <f>'Data-Resource'!K3394</f>
        <v>585708</v>
      </c>
      <c r="Q376" s="8">
        <f>'Data-Resource'!I3899</f>
        <v>-2.7792344481600197E-2</v>
      </c>
      <c r="R376" s="8">
        <f>'Data-Resource'!K3899</f>
        <v>3214148</v>
      </c>
      <c r="S376" s="8">
        <f>'Data-Resource'!I4404</f>
        <v>-1.9195624515389351E-2</v>
      </c>
      <c r="T376" s="8">
        <f>'Data-Resource'!K4404</f>
        <v>927335</v>
      </c>
      <c r="U376" s="8">
        <f>'Data-Resource'!I4909</f>
        <v>-1.3262400266661847E-3</v>
      </c>
      <c r="V376" s="8">
        <f>'Data-Resource'!K4909</f>
        <v>841351</v>
      </c>
      <c r="W376" s="8">
        <f>'Data-Resource'!I5414</f>
        <v>-2.5751587016409193E-2</v>
      </c>
      <c r="X376" s="8">
        <f>'Data-Resource'!K5414</f>
        <v>21200529</v>
      </c>
      <c r="Y376" s="8">
        <f>'Data-Resource'!I5919</f>
        <v>-1.2541221536013857E-2</v>
      </c>
      <c r="Z376" s="8">
        <f>'Data-Resource'!K5919</f>
        <v>4814046</v>
      </c>
      <c r="AA376" s="8">
        <f>'Data-Resource'!I6424</f>
        <v>-2.0646020646020717E-2</v>
      </c>
      <c r="AB376" s="8">
        <f>'Data-Resource'!K6424</f>
        <v>14792302</v>
      </c>
      <c r="AC376" s="8">
        <f>'Data-Resource'!I12484</f>
        <v>5.3096873156342215E-3</v>
      </c>
      <c r="AD376" s="8">
        <f>'Data-Resource'!K12484</f>
        <v>871403</v>
      </c>
      <c r="AE376" s="8">
        <f>'Data-Resource'!I10969</f>
        <v>-3.3489865414710593E-2</v>
      </c>
      <c r="AF376" s="8">
        <f>'Data-Resource'!K10969</f>
        <v>685272</v>
      </c>
      <c r="AG376" s="8">
        <f>'Data-Resource'!I11474</f>
        <v>-4.5579307201456861E-3</v>
      </c>
      <c r="AH376" s="8">
        <f>'Data-Resource'!K11474</f>
        <v>410662</v>
      </c>
      <c r="AI376" s="8">
        <f>'Data-Resource'!I8444</f>
        <v>6.8856465511465343E-3</v>
      </c>
      <c r="AJ376" s="8">
        <f>'Data-Resource'!K8444</f>
        <v>892082</v>
      </c>
      <c r="AK376" s="8">
        <f>'Data-Resource'!I8949</f>
        <v>0</v>
      </c>
      <c r="AL376" s="8">
        <f>'Data-Resource'!K8949</f>
        <v>161527</v>
      </c>
      <c r="AM376" s="8">
        <f>'Data-Resource'!I9454</f>
        <v>-1.2945258404415384E-2</v>
      </c>
      <c r="AN376" s="8">
        <f>'Data-Resource'!K9454</f>
        <v>9797933</v>
      </c>
      <c r="AO376" s="8">
        <f>'Data-Resource'!I9959</f>
        <v>-3.3073375096639504E-2</v>
      </c>
      <c r="AP376" s="8">
        <f>'Data-Resource'!K9959</f>
        <v>1355032</v>
      </c>
      <c r="AQ376" s="8">
        <f>'Data-Resource'!I10464</f>
        <v>-2.4159194007791807E-2</v>
      </c>
      <c r="AR376" s="8">
        <f>'Data-Resource'!K10464</f>
        <v>535745</v>
      </c>
    </row>
    <row r="377" spans="1:44" x14ac:dyDescent="0.3">
      <c r="A377" s="8" t="str">
        <f>'Data-Resource'!B365</f>
        <v>6-12-2020</v>
      </c>
      <c r="B377" s="8">
        <f>'Data-Resource'!I15010</f>
        <v>6.1416590450142205E-3</v>
      </c>
      <c r="C377" s="8">
        <f>'Data-Resource'!I11980</f>
        <v>1.0204115646258666E-2</v>
      </c>
      <c r="D377" s="8">
        <f>'Data-Resource'!K11980</f>
        <v>2669084</v>
      </c>
      <c r="E377" s="8">
        <f>'Data-Resource'!I870</f>
        <v>0</v>
      </c>
      <c r="F377" s="8">
        <f>'Data-Resource'!K870</f>
        <v>1400939</v>
      </c>
      <c r="G377" s="8">
        <f>'Data-Resource'!I1375</f>
        <v>1.5896971268873156E-2</v>
      </c>
      <c r="H377" s="8">
        <f>'Data-Resource'!K1375</f>
        <v>882583</v>
      </c>
      <c r="I377" s="8">
        <f>'Data-Resource'!I1880</f>
        <v>1.2393451247076321E-2</v>
      </c>
      <c r="J377" s="8">
        <f>'Data-Resource'!K1880</f>
        <v>1983918</v>
      </c>
      <c r="K377" s="8">
        <f>'Data-Resource'!I2385</f>
        <v>-1.952401367583026E-3</v>
      </c>
      <c r="L377" s="8">
        <f>'Data-Resource'!K2385</f>
        <v>6017473</v>
      </c>
      <c r="M377" s="8">
        <f>'Data-Resource'!I2890</f>
        <v>2.4179683218396603E-2</v>
      </c>
      <c r="N377" s="8">
        <f>'Data-Resource'!K2890</f>
        <v>4573141</v>
      </c>
      <c r="O377" s="8">
        <f>'Data-Resource'!I3395</f>
        <v>0</v>
      </c>
      <c r="P377" s="8">
        <f>'Data-Resource'!K3395</f>
        <v>489493</v>
      </c>
      <c r="Q377" s="8">
        <f>'Data-Resource'!I3900</f>
        <v>2.0723578284805595E-2</v>
      </c>
      <c r="R377" s="8">
        <f>'Data-Resource'!K3900</f>
        <v>2348746</v>
      </c>
      <c r="S377" s="8">
        <f>'Data-Resource'!I4405</f>
        <v>1.1723329013247488E-2</v>
      </c>
      <c r="T377" s="8">
        <f>'Data-Resource'!K4405</f>
        <v>1199873</v>
      </c>
      <c r="U377" s="8">
        <f>'Data-Resource'!I4910</f>
        <v>6.6950784052848022E-4</v>
      </c>
      <c r="V377" s="8">
        <f>'Data-Resource'!K4910</f>
        <v>753355</v>
      </c>
      <c r="W377" s="8">
        <f>'Data-Resource'!I5415</f>
        <v>3.4750000000000079E-2</v>
      </c>
      <c r="X377" s="8">
        <f>'Data-Resource'!K5415</f>
        <v>19710438</v>
      </c>
      <c r="Y377" s="8">
        <f>'Data-Resource'!I5920</f>
        <v>2.3720738732632841E-2</v>
      </c>
      <c r="Z377" s="8">
        <f>'Data-Resource'!K5920</f>
        <v>5482302</v>
      </c>
      <c r="AA377" s="8">
        <f>'Data-Resource'!I6425</f>
        <v>3.4387895460797923E-3</v>
      </c>
      <c r="AB377" s="8">
        <f>'Data-Resource'!K6425</f>
        <v>13623297</v>
      </c>
      <c r="AC377" s="8">
        <f>'Data-Resource'!I12485</f>
        <v>9.8318173378775884E-3</v>
      </c>
      <c r="AD377" s="8">
        <f>'Data-Resource'!K12485</f>
        <v>566572</v>
      </c>
      <c r="AE377" s="8">
        <f>'Data-Resource'!I10970</f>
        <v>3.2792296113791905E-2</v>
      </c>
      <c r="AF377" s="8">
        <f>'Data-Resource'!K10970</f>
        <v>567707</v>
      </c>
      <c r="AG377" s="8">
        <f>'Data-Resource'!I11475</f>
        <v>1.6423876411157751E-2</v>
      </c>
      <c r="AH377" s="8">
        <f>'Data-Resource'!K11475</f>
        <v>379595</v>
      </c>
      <c r="AI377" s="8">
        <f>'Data-Resource'!I8445</f>
        <v>-2.6925148813278104E-2</v>
      </c>
      <c r="AJ377" s="8">
        <f>'Data-Resource'!K8445</f>
        <v>1095420</v>
      </c>
      <c r="AK377" s="8">
        <f>'Data-Resource'!I8950</f>
        <v>-3.8635285795840407E-3</v>
      </c>
      <c r="AL377" s="8">
        <f>'Data-Resource'!K8950</f>
        <v>267095</v>
      </c>
      <c r="AM377" s="8">
        <f>'Data-Resource'!I9455</f>
        <v>9.0937790637595148E-3</v>
      </c>
      <c r="AN377" s="8">
        <f>'Data-Resource'!K9455</f>
        <v>9273377</v>
      </c>
      <c r="AO377" s="8">
        <f>'Data-Resource'!I9960</f>
        <v>-8.3874193440062496E-4</v>
      </c>
      <c r="AP377" s="8">
        <f>'Data-Resource'!K9960</f>
        <v>1212962</v>
      </c>
      <c r="AQ377" s="8">
        <f>'Data-Resource'!I10465</f>
        <v>-1.1707287804878072E-2</v>
      </c>
      <c r="AR377" s="8">
        <f>'Data-Resource'!K10465</f>
        <v>675325</v>
      </c>
    </row>
    <row r="378" spans="1:44" x14ac:dyDescent="0.3">
      <c r="A378" s="8" t="str">
        <f>'Data-Resource'!B366</f>
        <v>6-15-2020</v>
      </c>
      <c r="B378" s="8">
        <f>'Data-Resource'!I15011</f>
        <v>2.1437401169066735E-2</v>
      </c>
      <c r="C378" s="8">
        <f>'Data-Resource'!I11981</f>
        <v>8.9347422680411698E-3</v>
      </c>
      <c r="D378" s="8">
        <f>'Data-Resource'!K11981</f>
        <v>2486547</v>
      </c>
      <c r="E378" s="8">
        <f>'Data-Resource'!I871</f>
        <v>2.989735305941937E-2</v>
      </c>
      <c r="F378" s="8">
        <f>'Data-Resource'!K871</f>
        <v>807432</v>
      </c>
      <c r="G378" s="8">
        <f>'Data-Resource'!I1376</f>
        <v>6.0473764933057068E-2</v>
      </c>
      <c r="H378" s="8">
        <f>'Data-Resource'!K1376</f>
        <v>472075</v>
      </c>
      <c r="I378" s="8">
        <f>'Data-Resource'!I1881</f>
        <v>2.3487197596394671E-2</v>
      </c>
      <c r="J378" s="8">
        <f>'Data-Resource'!K1881</f>
        <v>1779565</v>
      </c>
      <c r="K378" s="8">
        <f>'Data-Resource'!I2386</f>
        <v>2.4297169162593845E-2</v>
      </c>
      <c r="L378" s="8">
        <f>'Data-Resource'!K2386</f>
        <v>4971569</v>
      </c>
      <c r="M378" s="8">
        <f>'Data-Resource'!I2891</f>
        <v>2.4493657159580112E-2</v>
      </c>
      <c r="N378" s="8">
        <f>'Data-Resource'!K2891</f>
        <v>3405684</v>
      </c>
      <c r="O378" s="8">
        <f>'Data-Resource'!I3396</f>
        <v>-1.2435544041450742E-3</v>
      </c>
      <c r="P378" s="8">
        <f>'Data-Resource'!K3396</f>
        <v>493783</v>
      </c>
      <c r="Q378" s="8">
        <f>'Data-Resource'!I3901</f>
        <v>3.4004804398358887E-2</v>
      </c>
      <c r="R378" s="8">
        <f>'Data-Resource'!K3901</f>
        <v>1887970</v>
      </c>
      <c r="S378" s="8">
        <f>'Data-Resource'!I4406</f>
        <v>4.952153228520418E-2</v>
      </c>
      <c r="T378" s="8">
        <f>'Data-Resource'!K4406</f>
        <v>631497</v>
      </c>
      <c r="U378" s="8">
        <f>'Data-Resource'!I4911</f>
        <v>1.6024589813484862E-2</v>
      </c>
      <c r="V378" s="8">
        <f>'Data-Resource'!K4911</f>
        <v>499363</v>
      </c>
      <c r="W378" s="8">
        <f>'Data-Resource'!I5416</f>
        <v>4.6290424857324049E-2</v>
      </c>
      <c r="X378" s="8">
        <f>'Data-Resource'!K5416</f>
        <v>16935600</v>
      </c>
      <c r="Y378" s="8">
        <f>'Data-Resource'!I5921</f>
        <v>1.8796958304853031E-2</v>
      </c>
      <c r="Z378" s="8">
        <f>'Data-Resource'!K5921</f>
        <v>4162878</v>
      </c>
      <c r="AA378" s="8">
        <f>'Data-Resource'!I6426</f>
        <v>1.7665396605472727E-2</v>
      </c>
      <c r="AB378" s="8">
        <f>'Data-Resource'!K6426</f>
        <v>11918389</v>
      </c>
      <c r="AC378" s="8">
        <f>'Data-Resource'!I12486</f>
        <v>1.6575244455044096E-2</v>
      </c>
      <c r="AD378" s="8">
        <f>'Data-Resource'!K12486</f>
        <v>491393</v>
      </c>
      <c r="AE378" s="8">
        <f>'Data-Resource'!I10971</f>
        <v>5.0417382303839707E-2</v>
      </c>
      <c r="AF378" s="8">
        <f>'Data-Resource'!K10971</f>
        <v>372822</v>
      </c>
      <c r="AG378" s="8">
        <f>'Data-Resource'!I11476</f>
        <v>4.377951181102363E-2</v>
      </c>
      <c r="AH378" s="8">
        <f>'Data-Resource'!K11476</f>
        <v>519196</v>
      </c>
      <c r="AI378" s="8">
        <f>'Data-Resource'!I8446</f>
        <v>6.6741475042063944E-2</v>
      </c>
      <c r="AJ378" s="8">
        <f>'Data-Resource'!K8446</f>
        <v>1111562</v>
      </c>
      <c r="AK378" s="8">
        <f>'Data-Resource'!I8951</f>
        <v>3.2536479447417714E-2</v>
      </c>
      <c r="AL378" s="8">
        <f>'Data-Resource'!K8951</f>
        <v>212564</v>
      </c>
      <c r="AM378" s="8">
        <f>'Data-Resource'!I9456</f>
        <v>2.3766578249336808E-2</v>
      </c>
      <c r="AN378" s="8">
        <f>'Data-Resource'!K9456</f>
        <v>11140784</v>
      </c>
      <c r="AO378" s="8">
        <f>'Data-Resource'!I9961</f>
        <v>1.3367411603514083E-2</v>
      </c>
      <c r="AP378" s="8">
        <f>'Data-Resource'!K9961</f>
        <v>1028559</v>
      </c>
      <c r="AQ378" s="8">
        <f>'Data-Resource'!I10466</f>
        <v>-7.8489913989271652E-3</v>
      </c>
      <c r="AR378" s="8">
        <f>'Data-Resource'!K10466</f>
        <v>673617</v>
      </c>
    </row>
    <row r="379" spans="1:44" x14ac:dyDescent="0.3">
      <c r="A379" s="8" t="str">
        <f>'Data-Resource'!B367</f>
        <v>6-16-2020</v>
      </c>
      <c r="B379" s="8">
        <f>'Data-Resource'!I15012</f>
        <v>1.2104335958512073E-2</v>
      </c>
      <c r="C379" s="8">
        <f>'Data-Resource'!I11982</f>
        <v>7.3382588392261559E-3</v>
      </c>
      <c r="D379" s="8">
        <f>'Data-Resource'!K11982</f>
        <v>3577227</v>
      </c>
      <c r="E379" s="8">
        <f>'Data-Resource'!I872</f>
        <v>1.0079772950530648E-2</v>
      </c>
      <c r="F379" s="8">
        <f>'Data-Resource'!K872</f>
        <v>1033918</v>
      </c>
      <c r="G379" s="8">
        <f>'Data-Resource'!I1377</f>
        <v>-2.24404759141455E-2</v>
      </c>
      <c r="H379" s="8">
        <f>'Data-Resource'!K1377</f>
        <v>717481</v>
      </c>
      <c r="I379" s="8">
        <f>'Data-Resource'!I1882</f>
        <v>2.5277833284490124E-3</v>
      </c>
      <c r="J379" s="8">
        <f>'Data-Resource'!K1882</f>
        <v>1949470</v>
      </c>
      <c r="K379" s="8">
        <f>'Data-Resource'!I2387</f>
        <v>1.514826708675938E-3</v>
      </c>
      <c r="L379" s="8">
        <f>'Data-Resource'!K2387</f>
        <v>5389741</v>
      </c>
      <c r="M379" s="8">
        <f>'Data-Resource'!I2892</f>
        <v>1.7131945312833331E-2</v>
      </c>
      <c r="N379" s="8">
        <f>'Data-Resource'!K2892</f>
        <v>5808849</v>
      </c>
      <c r="O379" s="8">
        <f>'Data-Resource'!I3397</f>
        <v>3.0109289643969313E-2</v>
      </c>
      <c r="P379" s="8">
        <f>'Data-Resource'!K3397</f>
        <v>550151</v>
      </c>
      <c r="Q379" s="8">
        <f>'Data-Resource'!I3902</f>
        <v>-1.3653663780614072E-2</v>
      </c>
      <c r="R379" s="8">
        <f>'Data-Resource'!K3902</f>
        <v>2628679</v>
      </c>
      <c r="S379" s="8">
        <f>'Data-Resource'!I4407</f>
        <v>-2.5043925471837456E-2</v>
      </c>
      <c r="T379" s="8">
        <f>'Data-Resource'!K4407</f>
        <v>737866</v>
      </c>
      <c r="U379" s="8">
        <f>'Data-Resource'!I4912</f>
        <v>2.4495179917341573E-2</v>
      </c>
      <c r="V379" s="8">
        <f>'Data-Resource'!K4912</f>
        <v>985589</v>
      </c>
      <c r="W379" s="8">
        <f>'Data-Resource'!I5417</f>
        <v>-1.3953488372093013E-2</v>
      </c>
      <c r="X379" s="8">
        <f>'Data-Resource'!K5417</f>
        <v>19020950</v>
      </c>
      <c r="Y379" s="8">
        <f>'Data-Resource'!I5922</f>
        <v>8.519036697247663E-3</v>
      </c>
      <c r="Z379" s="8">
        <f>'Data-Resource'!K5922</f>
        <v>5067820</v>
      </c>
      <c r="AA379" s="8">
        <f>'Data-Resource'!I6427</f>
        <v>1.9204851752021471E-2</v>
      </c>
      <c r="AB379" s="8">
        <f>'Data-Resource'!K6427</f>
        <v>16120334</v>
      </c>
      <c r="AC379" s="8">
        <f>'Data-Resource'!I12487</f>
        <v>-6.9876543209876753E-4</v>
      </c>
      <c r="AD379" s="8">
        <f>'Data-Resource'!K12487</f>
        <v>588296</v>
      </c>
      <c r="AE379" s="8">
        <f>'Data-Resource'!I10972</f>
        <v>-3.2121230303030282E-2</v>
      </c>
      <c r="AF379" s="8">
        <f>'Data-Resource'!K10972</f>
        <v>471310</v>
      </c>
      <c r="AG379" s="8">
        <f>'Data-Resource'!I11477</f>
        <v>3.8134643590495873E-3</v>
      </c>
      <c r="AH379" s="8">
        <f>'Data-Resource'!K11477</f>
        <v>373258</v>
      </c>
      <c r="AI379" s="8">
        <f>'Data-Resource'!I8447</f>
        <v>2.7935902741852054E-2</v>
      </c>
      <c r="AJ379" s="8">
        <f>'Data-Resource'!K8447</f>
        <v>1358540</v>
      </c>
      <c r="AK379" s="8">
        <f>'Data-Resource'!I8952</f>
        <v>5.0314654088050017E-3</v>
      </c>
      <c r="AL379" s="8">
        <f>'Data-Resource'!K8952</f>
        <v>206416</v>
      </c>
      <c r="AM379" s="8">
        <f>'Data-Resource'!I9457</f>
        <v>-8.2206512170099263E-3</v>
      </c>
      <c r="AN379" s="8">
        <f>'Data-Resource'!K9457</f>
        <v>7907416</v>
      </c>
      <c r="AO379" s="8">
        <f>'Data-Resource'!I9962</f>
        <v>1.7886626602420921E-2</v>
      </c>
      <c r="AP379" s="8">
        <f>'Data-Resource'!K9962</f>
        <v>1393201</v>
      </c>
      <c r="AQ379" s="8">
        <f>'Data-Resource'!I10467</f>
        <v>1.5841564356435602E-2</v>
      </c>
      <c r="AR379" s="8">
        <f>'Data-Resource'!K10467</f>
        <v>1032502</v>
      </c>
    </row>
    <row r="380" spans="1:44" x14ac:dyDescent="0.3">
      <c r="A380" s="8" t="str">
        <f>'Data-Resource'!B368</f>
        <v>6-17-2020</v>
      </c>
      <c r="B380" s="8">
        <f>'Data-Resource'!I15013</f>
        <v>5.660877743633364E-3</v>
      </c>
      <c r="C380" s="8">
        <f>'Data-Resource'!I11983</f>
        <v>6.5402550686723274E-3</v>
      </c>
      <c r="D380" s="8">
        <f>'Data-Resource'!K11983</f>
        <v>3280899</v>
      </c>
      <c r="E380" s="8">
        <f>'Data-Resource'!I873</f>
        <v>3.7421787941787537E-3</v>
      </c>
      <c r="F380" s="8">
        <f>'Data-Resource'!K873</f>
        <v>575952</v>
      </c>
      <c r="G380" s="8">
        <f>'Data-Resource'!I1378</f>
        <v>-2.2903521000521331E-3</v>
      </c>
      <c r="H380" s="8">
        <f>'Data-Resource'!K1378</f>
        <v>334959</v>
      </c>
      <c r="I380" s="8">
        <f>'Data-Resource'!I1883</f>
        <v>3.2934791033833598E-3</v>
      </c>
      <c r="J380" s="8">
        <f>'Data-Resource'!K1883</f>
        <v>1503791</v>
      </c>
      <c r="K380" s="8">
        <f>'Data-Resource'!I2388</f>
        <v>-9.423859603770509E-4</v>
      </c>
      <c r="L380" s="8">
        <f>'Data-Resource'!K2388</f>
        <v>4234057</v>
      </c>
      <c r="M380" s="8">
        <f>'Data-Resource'!I2893</f>
        <v>-1.4465211100761334E-3</v>
      </c>
      <c r="N380" s="8">
        <f>'Data-Resource'!K2893</f>
        <v>3164721</v>
      </c>
      <c r="O380" s="8">
        <f>'Data-Resource'!I3398</f>
        <v>5.5165799052130692E-3</v>
      </c>
      <c r="P380" s="8">
        <f>'Data-Resource'!K3398</f>
        <v>477195</v>
      </c>
      <c r="Q380" s="8">
        <f>'Data-Resource'!I3903</f>
        <v>4.561368421052767E-3</v>
      </c>
      <c r="R380" s="8">
        <f>'Data-Resource'!K3903</f>
        <v>1759639</v>
      </c>
      <c r="S380" s="8">
        <f>'Data-Resource'!I4408</f>
        <v>-1.9165693996584816E-2</v>
      </c>
      <c r="T380" s="8">
        <f>'Data-Resource'!K4408</f>
        <v>615914</v>
      </c>
      <c r="U380" s="8">
        <f>'Data-Resource'!I4913</f>
        <v>7.7544232633277978E-3</v>
      </c>
      <c r="V380" s="8">
        <f>'Data-Resource'!K4913</f>
        <v>632549</v>
      </c>
      <c r="W380" s="8">
        <f>'Data-Resource'!I5418</f>
        <v>-1.0439882697947322E-2</v>
      </c>
      <c r="X380" s="8">
        <f>'Data-Resource'!K5418</f>
        <v>16470379</v>
      </c>
      <c r="Y380" s="8">
        <f>'Data-Resource'!I5923</f>
        <v>1.4643670680117087E-2</v>
      </c>
      <c r="Z380" s="8">
        <f>'Data-Resource'!K5923</f>
        <v>5786519</v>
      </c>
      <c r="AA380" s="8">
        <f>'Data-Resource'!I6428</f>
        <v>1.4930325149303252E-2</v>
      </c>
      <c r="AB380" s="8">
        <f>'Data-Resource'!K6428</f>
        <v>13275400</v>
      </c>
      <c r="AC380" s="8">
        <f>'Data-Resource'!I12488</f>
        <v>1.9347271825301913E-2</v>
      </c>
      <c r="AD380" s="8">
        <f>'Data-Resource'!K12488</f>
        <v>503289</v>
      </c>
      <c r="AE380" s="8">
        <f>'Data-Resource'!I10973</f>
        <v>1.4115433404595952E-2</v>
      </c>
      <c r="AF380" s="8">
        <f>'Data-Resource'!K10973</f>
        <v>394539</v>
      </c>
      <c r="AG380" s="8">
        <f>'Data-Resource'!I11478</f>
        <v>6.4140380878730252E-3</v>
      </c>
      <c r="AH380" s="8">
        <f>'Data-Resource'!K11478</f>
        <v>324860</v>
      </c>
      <c r="AI380" s="8">
        <f>'Data-Resource'!I8448</f>
        <v>4.9499999999999919E-2</v>
      </c>
      <c r="AJ380" s="8">
        <f>'Data-Resource'!K8448</f>
        <v>1182589</v>
      </c>
      <c r="AK380" s="8">
        <f>'Data-Resource'!I8953</f>
        <v>-1.9447874006820746E-2</v>
      </c>
      <c r="AL380" s="8">
        <f>'Data-Resource'!K8953</f>
        <v>133303</v>
      </c>
      <c r="AM380" s="8">
        <f>'Data-Resource'!I9458</f>
        <v>1.4616885080645313E-2</v>
      </c>
      <c r="AN380" s="8">
        <f>'Data-Resource'!K9458</f>
        <v>6522010</v>
      </c>
      <c r="AO380" s="8">
        <f>'Data-Resource'!I9963</f>
        <v>5.9587809547524632E-3</v>
      </c>
      <c r="AP380" s="8">
        <f>'Data-Resource'!K9963</f>
        <v>959496</v>
      </c>
      <c r="AQ380" s="8">
        <f>'Data-Resource'!I10468</f>
        <v>1.4598734793188166E-3</v>
      </c>
      <c r="AR380" s="8">
        <f>'Data-Resource'!K10468</f>
        <v>539271</v>
      </c>
    </row>
    <row r="381" spans="1:44" x14ac:dyDescent="0.3">
      <c r="A381" s="8" t="str">
        <f>'Data-Resource'!B369</f>
        <v>6-18-2020</v>
      </c>
      <c r="B381" s="8">
        <f>'Data-Resource'!I15014</f>
        <v>-5.3419730464528692E-3</v>
      </c>
      <c r="C381" s="8">
        <f>'Data-Resource'!I11984</f>
        <v>1.0766721044045687E-2</v>
      </c>
      <c r="D381" s="8">
        <f>'Data-Resource'!K11984</f>
        <v>2533955</v>
      </c>
      <c r="E381" s="8">
        <f>'Data-Resource'!I874</f>
        <v>1.6645609446787441E-3</v>
      </c>
      <c r="F381" s="8">
        <f>'Data-Resource'!K874</f>
        <v>724390</v>
      </c>
      <c r="G381" s="8">
        <f>'Data-Resource'!I1379</f>
        <v>-7.1679051028684391E-3</v>
      </c>
      <c r="H381" s="8">
        <f>'Data-Resource'!K1379</f>
        <v>410752</v>
      </c>
      <c r="I381" s="8">
        <f>'Data-Resource'!I1884</f>
        <v>-6.3610659883688902E-3</v>
      </c>
      <c r="J381" s="8">
        <f>'Data-Resource'!K1884</f>
        <v>1783099</v>
      </c>
      <c r="K381" s="8">
        <f>'Data-Resource'!I2389</f>
        <v>1.8672161448510013E-2</v>
      </c>
      <c r="L381" s="8">
        <f>'Data-Resource'!K2389</f>
        <v>7440889</v>
      </c>
      <c r="M381" s="8">
        <f>'Data-Resource'!I2894</f>
        <v>-5.0798111733000679E-3</v>
      </c>
      <c r="N381" s="8">
        <f>'Data-Resource'!K2894</f>
        <v>3697500</v>
      </c>
      <c r="O381" s="8">
        <f>'Data-Resource'!I3399</f>
        <v>-2.3999800000000446E-3</v>
      </c>
      <c r="P381" s="8">
        <f>'Data-Resource'!K3399</f>
        <v>504790</v>
      </c>
      <c r="Q381" s="8">
        <f>'Data-Resource'!I3904</f>
        <v>-2.7937663698271642E-3</v>
      </c>
      <c r="R381" s="8">
        <f>'Data-Resource'!K3904</f>
        <v>2039514</v>
      </c>
      <c r="S381" s="8">
        <f>'Data-Resource'!I4409</f>
        <v>6.9232630083878417E-4</v>
      </c>
      <c r="T381" s="8">
        <f>'Data-Resource'!K4409</f>
        <v>693771</v>
      </c>
      <c r="U381" s="8">
        <f>'Data-Resource'!I4914</f>
        <v>-3.2123354916414695E-3</v>
      </c>
      <c r="V381" s="8">
        <f>'Data-Resource'!K4914</f>
        <v>563699</v>
      </c>
      <c r="W381" s="8">
        <f>'Data-Resource'!I5419</f>
        <v>-1.231173798709057E-2</v>
      </c>
      <c r="X381" s="8">
        <f>'Data-Resource'!K5419</f>
        <v>21838617</v>
      </c>
      <c r="Y381" s="8">
        <f>'Data-Resource'!I5924</f>
        <v>-3.2147218510211891E-4</v>
      </c>
      <c r="Z381" s="8">
        <f>'Data-Resource'!K5924</f>
        <v>5167356</v>
      </c>
      <c r="AA381" s="8">
        <f>'Data-Resource'!I6429</f>
        <v>3.267973856208808E-4</v>
      </c>
      <c r="AB381" s="8">
        <f>'Data-Resource'!K6429</f>
        <v>15005956</v>
      </c>
      <c r="AC381" s="8">
        <f>'Data-Resource'!I12489</f>
        <v>-1.5843812074484903E-2</v>
      </c>
      <c r="AD381" s="8">
        <f>'Data-Resource'!K12489</f>
        <v>440182</v>
      </c>
      <c r="AE381" s="8">
        <f>'Data-Resource'!I10974</f>
        <v>7.5471509433961935E-3</v>
      </c>
      <c r="AF381" s="8">
        <f>'Data-Resource'!K10974</f>
        <v>440127</v>
      </c>
      <c r="AG381" s="8">
        <f>'Data-Resource'!I11479</f>
        <v>-6.4706176470589287E-3</v>
      </c>
      <c r="AH381" s="8">
        <f>'Data-Resource'!K11479</f>
        <v>918142</v>
      </c>
      <c r="AI381" s="8">
        <f>'Data-Resource'!I8449</f>
        <v>-1.6706466982984877E-2</v>
      </c>
      <c r="AJ381" s="8">
        <f>'Data-Resource'!K8449</f>
        <v>994339</v>
      </c>
      <c r="AK381" s="8">
        <f>'Data-Resource'!I8954</f>
        <v>3.2051282051283139E-3</v>
      </c>
      <c r="AL381" s="8">
        <f>'Data-Resource'!K8954</f>
        <v>127687</v>
      </c>
      <c r="AM381" s="8">
        <f>'Data-Resource'!I9459</f>
        <v>1.0696567164178937E-2</v>
      </c>
      <c r="AN381" s="8">
        <f>'Data-Resource'!K9459</f>
        <v>9166551</v>
      </c>
      <c r="AO381" s="8">
        <f>'Data-Resource'!I9964</f>
        <v>6.2061197052434985E-3</v>
      </c>
      <c r="AP381" s="8">
        <f>'Data-Resource'!K9964</f>
        <v>1378367</v>
      </c>
      <c r="AQ381" s="8">
        <f>'Data-Resource'!I10469</f>
        <v>-9.2502144863742981E-3</v>
      </c>
      <c r="AR381" s="8">
        <f>'Data-Resource'!K10469</f>
        <v>644966</v>
      </c>
    </row>
    <row r="382" spans="1:44" x14ac:dyDescent="0.3">
      <c r="A382" s="8" t="str">
        <f>'Data-Resource'!B370</f>
        <v>6-19-2020</v>
      </c>
      <c r="B382" s="8">
        <f>'Data-Resource'!I15015</f>
        <v>-3.5894363647822128E-3</v>
      </c>
      <c r="C382" s="8">
        <f>'Data-Resource'!I11985</f>
        <v>1.2890428202049363E-3</v>
      </c>
      <c r="D382" s="8">
        <f>'Data-Resource'!K11985</f>
        <v>4072345</v>
      </c>
      <c r="E382" s="8">
        <f>'Data-Resource'!I875</f>
        <v>-2.3829039206960598E-2</v>
      </c>
      <c r="F382" s="8">
        <f>'Data-Resource'!K875</f>
        <v>1571117</v>
      </c>
      <c r="G382" s="8">
        <f>'Data-Resource'!I1380</f>
        <v>3.923219994187906E-3</v>
      </c>
      <c r="H382" s="8">
        <f>'Data-Resource'!K1380</f>
        <v>901172</v>
      </c>
      <c r="I382" s="8">
        <f>'Data-Resource'!I1885</f>
        <v>-4.6093666426315367E-3</v>
      </c>
      <c r="J382" s="8">
        <f>'Data-Resource'!K1885</f>
        <v>3255660</v>
      </c>
      <c r="K382" s="8">
        <f>'Data-Resource'!I2390</f>
        <v>-8.756567595963707E-3</v>
      </c>
      <c r="L382" s="8">
        <f>'Data-Resource'!K2390</f>
        <v>9493740</v>
      </c>
      <c r="M382" s="8">
        <f>'Data-Resource'!I2895</f>
        <v>4.3402052514380524E-3</v>
      </c>
      <c r="N382" s="8">
        <f>'Data-Resource'!K2895</f>
        <v>8674443</v>
      </c>
      <c r="O382" s="8">
        <f>'Data-Resource'!I3400</f>
        <v>9.4715550507011304E-3</v>
      </c>
      <c r="P382" s="8">
        <f>'Data-Resource'!K3400</f>
        <v>699546</v>
      </c>
      <c r="Q382" s="8">
        <f>'Data-Resource'!I3905</f>
        <v>-9.3962239534326718E-3</v>
      </c>
      <c r="R382" s="8">
        <f>'Data-Resource'!K3905</f>
        <v>3912795</v>
      </c>
      <c r="S382" s="8">
        <f>'Data-Resource'!I4410</f>
        <v>-1.5582046466338777E-2</v>
      </c>
      <c r="T382" s="8">
        <f>'Data-Resource'!K4410</f>
        <v>919284</v>
      </c>
      <c r="U382" s="8">
        <f>'Data-Resource'!I4915</f>
        <v>1.4084488106616191E-2</v>
      </c>
      <c r="V382" s="8">
        <f>'Data-Resource'!K4915</f>
        <v>1644561</v>
      </c>
      <c r="W382" s="8">
        <f>'Data-Resource'!I5420</f>
        <v>-6.3132817153065341E-3</v>
      </c>
      <c r="X382" s="8">
        <f>'Data-Resource'!K5420</f>
        <v>27166817</v>
      </c>
      <c r="Y382" s="8">
        <f>'Data-Resource'!I5925</f>
        <v>-1.4263043241300849E-2</v>
      </c>
      <c r="Z382" s="8">
        <f>'Data-Resource'!K5925</f>
        <v>8277169</v>
      </c>
      <c r="AA382" s="8">
        <f>'Data-Resource'!I6430</f>
        <v>-4.2153047989622935E-3</v>
      </c>
      <c r="AB382" s="8">
        <f>'Data-Resource'!K6430</f>
        <v>32726692</v>
      </c>
      <c r="AC382" s="8">
        <f>'Data-Resource'!I12490</f>
        <v>2.2209348837209295E-2</v>
      </c>
      <c r="AD382" s="8">
        <f>'Data-Resource'!K12490</f>
        <v>1116282</v>
      </c>
      <c r="AE382" s="8">
        <f>'Data-Resource'!I10975</f>
        <v>2.4637757019853974E-3</v>
      </c>
      <c r="AF382" s="8">
        <f>'Data-Resource'!K10975</f>
        <v>541052</v>
      </c>
      <c r="AG382" s="8">
        <f>'Data-Resource'!I11480</f>
        <v>1.2695601201523412E-2</v>
      </c>
      <c r="AH382" s="8">
        <f>'Data-Resource'!K11480</f>
        <v>708068</v>
      </c>
      <c r="AI382" s="8">
        <f>'Data-Resource'!I8450</f>
        <v>1.9579025463068386E-2</v>
      </c>
      <c r="AJ382" s="8">
        <f>'Data-Resource'!K8450</f>
        <v>1365121</v>
      </c>
      <c r="AK382" s="8">
        <f>'Data-Resource'!I8955</f>
        <v>-2.5916504916242034E-2</v>
      </c>
      <c r="AL382" s="8">
        <f>'Data-Resource'!K8955</f>
        <v>391271</v>
      </c>
      <c r="AM382" s="8">
        <f>'Data-Resource'!I9460</f>
        <v>7.3326814959682432E-4</v>
      </c>
      <c r="AN382" s="8">
        <f>'Data-Resource'!K9460</f>
        <v>8617804</v>
      </c>
      <c r="AO382" s="8">
        <f>'Data-Resource'!I9965</f>
        <v>-1.1170244680851121E-2</v>
      </c>
      <c r="AP382" s="8">
        <f>'Data-Resource'!K9965</f>
        <v>2795033</v>
      </c>
      <c r="AQ382" s="8">
        <f>'Data-Resource'!I10470</f>
        <v>-5.8679511002445346E-3</v>
      </c>
      <c r="AR382" s="8">
        <f>'Data-Resource'!K10470</f>
        <v>1127822</v>
      </c>
    </row>
    <row r="383" spans="1:44" x14ac:dyDescent="0.3">
      <c r="A383" s="8" t="str">
        <f>'Data-Resource'!B371</f>
        <v>6-22-2020</v>
      </c>
      <c r="B383" s="8">
        <f>'Data-Resource'!I15016</f>
        <v>5.6164147516159241E-3</v>
      </c>
      <c r="C383" s="8">
        <f>'Data-Resource'!I11986</f>
        <v>3.4516477841630616E-2</v>
      </c>
      <c r="D383" s="8">
        <f>'Data-Resource'!K11986</f>
        <v>2822086</v>
      </c>
      <c r="E383" s="8">
        <f>'Data-Resource'!I876</f>
        <v>3.404268085106374E-3</v>
      </c>
      <c r="F383" s="8">
        <f>'Data-Resource'!K876</f>
        <v>495339</v>
      </c>
      <c r="G383" s="8">
        <f>'Data-Resource'!I1381</f>
        <v>-8.2596604014899527E-3</v>
      </c>
      <c r="H383" s="8">
        <f>'Data-Resource'!K1381</f>
        <v>220170</v>
      </c>
      <c r="I383" s="8">
        <f>'Data-Resource'!I1886</f>
        <v>-1.8908407672346018E-3</v>
      </c>
      <c r="J383" s="8">
        <f>'Data-Resource'!K1886</f>
        <v>1265568</v>
      </c>
      <c r="K383" s="8">
        <f>'Data-Resource'!I2391</f>
        <v>1.5894694381295962E-3</v>
      </c>
      <c r="L383" s="8">
        <f>'Data-Resource'!K2391</f>
        <v>3286377</v>
      </c>
      <c r="M383" s="8">
        <f>'Data-Resource'!I2896</f>
        <v>-3.1944386585839972E-3</v>
      </c>
      <c r="N383" s="8">
        <f>'Data-Resource'!K2896</f>
        <v>2551266</v>
      </c>
      <c r="O383" s="8">
        <f>'Data-Resource'!I3401</f>
        <v>-3.4947478083924436E-3</v>
      </c>
      <c r="P383" s="8">
        <f>'Data-Resource'!K3401</f>
        <v>353147</v>
      </c>
      <c r="Q383" s="8">
        <f>'Data-Resource'!I3906</f>
        <v>2.045902900656503E-2</v>
      </c>
      <c r="R383" s="8">
        <f>'Data-Resource'!K3906</f>
        <v>1442690</v>
      </c>
      <c r="S383" s="8">
        <f>'Data-Resource'!I4411</f>
        <v>3.3034402240811618E-2</v>
      </c>
      <c r="T383" s="8">
        <f>'Data-Resource'!K4411</f>
        <v>610819</v>
      </c>
      <c r="U383" s="8">
        <f>'Data-Resource'!I4916</f>
        <v>6.3536215890839403E-4</v>
      </c>
      <c r="V383" s="8">
        <f>'Data-Resource'!K4916</f>
        <v>482869</v>
      </c>
      <c r="W383" s="8">
        <f>'Data-Resource'!I5421</f>
        <v>2.2657308213274132E-2</v>
      </c>
      <c r="X383" s="8">
        <f>'Data-Resource'!K5421</f>
        <v>11794509</v>
      </c>
      <c r="Y383" s="8">
        <f>'Data-Resource'!I5926</f>
        <v>8.4333441453129949E-3</v>
      </c>
      <c r="Z383" s="8">
        <f>'Data-Resource'!K5926</f>
        <v>2957097</v>
      </c>
      <c r="AA383" s="8">
        <f>'Data-Resource'!I6431</f>
        <v>-4.4023027429733741E-3</v>
      </c>
      <c r="AB383" s="8">
        <f>'Data-Resource'!K6431</f>
        <v>12178776</v>
      </c>
      <c r="AC383" s="8">
        <f>'Data-Resource'!I12491</f>
        <v>-1.6803862971931208E-2</v>
      </c>
      <c r="AD383" s="8">
        <f>'Data-Resource'!K12491</f>
        <v>430253</v>
      </c>
      <c r="AE383" s="8">
        <f>'Data-Resource'!I10976</f>
        <v>-8.0794782378921862E-3</v>
      </c>
      <c r="AF383" s="8">
        <f>'Data-Resource'!K10976</f>
        <v>282373</v>
      </c>
      <c r="AG383" s="8">
        <f>'Data-Resource'!I11481</f>
        <v>9.171642283184513E-3</v>
      </c>
      <c r="AH383" s="8">
        <f>'Data-Resource'!K11481</f>
        <v>181243</v>
      </c>
      <c r="AI383" s="8">
        <f>'Data-Resource'!I8451</f>
        <v>5.6385542168674779E-2</v>
      </c>
      <c r="AJ383" s="8">
        <f>'Data-Resource'!K8451</f>
        <v>856141</v>
      </c>
      <c r="AK383" s="8">
        <f>'Data-Resource'!I8956</f>
        <v>1.1213700083890485E-2</v>
      </c>
      <c r="AL383" s="8">
        <f>'Data-Resource'!K8956</f>
        <v>136967</v>
      </c>
      <c r="AM383" s="8">
        <f>'Data-Resource'!I9461</f>
        <v>8.4367245657567796E-3</v>
      </c>
      <c r="AN383" s="8">
        <f>'Data-Resource'!K9461</f>
        <v>4052410</v>
      </c>
      <c r="AO383" s="8">
        <f>'Data-Resource'!I9966</f>
        <v>6.2245953991879278E-3</v>
      </c>
      <c r="AP383" s="8">
        <f>'Data-Resource'!K9966</f>
        <v>943723</v>
      </c>
      <c r="AQ383" s="8">
        <f>'Data-Resource'!I10471</f>
        <v>1.4836993369672488E-3</v>
      </c>
      <c r="AR383" s="8">
        <f>'Data-Resource'!K10471</f>
        <v>480626</v>
      </c>
    </row>
    <row r="384" spans="1:44" x14ac:dyDescent="0.3">
      <c r="A384" s="8" t="str">
        <f>'Data-Resource'!B372</f>
        <v>6-23-2020</v>
      </c>
      <c r="B384" s="8">
        <f>'Data-Resource'!I15017</f>
        <v>1.3241807472169638E-2</v>
      </c>
      <c r="C384" s="8">
        <f>'Data-Resource'!I11987</f>
        <v>4.3845912934544753E-3</v>
      </c>
      <c r="D384" s="8">
        <f>'Data-Resource'!K11987</f>
        <v>2808914</v>
      </c>
      <c r="E384" s="8">
        <f>'Data-Resource'!I877</f>
        <v>1.590624987625569E-2</v>
      </c>
      <c r="F384" s="8">
        <f>'Data-Resource'!K877</f>
        <v>670771</v>
      </c>
      <c r="G384" s="8">
        <f>'Data-Resource'!I1382</f>
        <v>-1.9264676470588226E-2</v>
      </c>
      <c r="H384" s="8">
        <f>'Data-Resource'!K1382</f>
        <v>308232</v>
      </c>
      <c r="I384" s="8">
        <f>'Data-Resource'!I1887</f>
        <v>1.5278980376876458E-2</v>
      </c>
      <c r="J384" s="8">
        <f>'Data-Resource'!K1887</f>
        <v>1473964</v>
      </c>
      <c r="K384" s="8">
        <f>'Data-Resource'!I2392</f>
        <v>9.6059992003919275E-3</v>
      </c>
      <c r="L384" s="8">
        <f>'Data-Resource'!K2392</f>
        <v>4204105</v>
      </c>
      <c r="M384" s="8">
        <f>'Data-Resource'!I2897</f>
        <v>4.0114539823157158E-2</v>
      </c>
      <c r="N384" s="8">
        <f>'Data-Resource'!K2897</f>
        <v>7726067</v>
      </c>
      <c r="O384" s="8">
        <f>'Data-Resource'!I3402</f>
        <v>7.9680775305163189E-3</v>
      </c>
      <c r="P384" s="8">
        <f>'Data-Resource'!K3402</f>
        <v>381485</v>
      </c>
      <c r="Q384" s="8">
        <f>'Data-Resource'!I3907</f>
        <v>7.763992542511939E-3</v>
      </c>
      <c r="R384" s="8">
        <f>'Data-Resource'!K3907</f>
        <v>2185453</v>
      </c>
      <c r="S384" s="8">
        <f>'Data-Resource'!I4412</f>
        <v>1.3529087267048748E-3</v>
      </c>
      <c r="T384" s="8">
        <f>'Data-Resource'!K4412</f>
        <v>480835</v>
      </c>
      <c r="U384" s="8">
        <f>'Data-Resource'!I4917</f>
        <v>2.3726668325340029E-2</v>
      </c>
      <c r="V384" s="8">
        <f>'Data-Resource'!K4917</f>
        <v>653817</v>
      </c>
      <c r="W384" s="8">
        <f>'Data-Resource'!I5422</f>
        <v>2.4431137724550901E-2</v>
      </c>
      <c r="X384" s="8">
        <f>'Data-Resource'!K5422</f>
        <v>15396782</v>
      </c>
      <c r="Y384" s="8">
        <f>'Data-Resource'!I5927</f>
        <v>1.2690355329949219E-2</v>
      </c>
      <c r="Z384" s="8">
        <f>'Data-Resource'!K5927</f>
        <v>4362547</v>
      </c>
      <c r="AA384" s="8">
        <f>'Data-Resource'!I6432</f>
        <v>3.6776997659645101E-3</v>
      </c>
      <c r="AB384" s="8">
        <f>'Data-Resource'!K6432</f>
        <v>17702282</v>
      </c>
      <c r="AC384" s="8">
        <f>'Data-Resource'!I12492</f>
        <v>4.5065865495725749E-3</v>
      </c>
      <c r="AD384" s="8">
        <f>'Data-Resource'!K12492</f>
        <v>466956</v>
      </c>
      <c r="AE384" s="8">
        <f>'Data-Resource'!I10977</f>
        <v>-1.9248717430945927E-2</v>
      </c>
      <c r="AF384" s="8">
        <f>'Data-Resource'!K10977</f>
        <v>517608</v>
      </c>
      <c r="AG384" s="8">
        <f>'Data-Resource'!I11482</f>
        <v>1.8388821587368206E-2</v>
      </c>
      <c r="AH384" s="8">
        <f>'Data-Resource'!K11482</f>
        <v>275925</v>
      </c>
      <c r="AI384" s="8">
        <f>'Data-Resource'!I8452</f>
        <v>9.9413244438013131E-3</v>
      </c>
      <c r="AJ384" s="8">
        <f>'Data-Resource'!K8452</f>
        <v>1103743</v>
      </c>
      <c r="AK384" s="8">
        <f>'Data-Resource'!I8957</f>
        <v>7.0921402801234837E-3</v>
      </c>
      <c r="AL384" s="8">
        <f>'Data-Resource'!K8957</f>
        <v>136351</v>
      </c>
      <c r="AM384" s="8">
        <f>'Data-Resource'!I9462</f>
        <v>9.7182215743439517E-3</v>
      </c>
      <c r="AN384" s="8">
        <f>'Data-Resource'!K9462</f>
        <v>6341361</v>
      </c>
      <c r="AO384" s="8">
        <f>'Data-Resource'!I9967</f>
        <v>1.4163516381715055E-2</v>
      </c>
      <c r="AP384" s="8">
        <f>'Data-Resource'!K9967</f>
        <v>1240010</v>
      </c>
      <c r="AQ384" s="8">
        <f>'Data-Resource'!I10472</f>
        <v>7.8624373464373509E-3</v>
      </c>
      <c r="AR384" s="8">
        <f>'Data-Resource'!K10472</f>
        <v>550624</v>
      </c>
    </row>
    <row r="385" spans="1:44" x14ac:dyDescent="0.3">
      <c r="A385" s="8" t="str">
        <f>'Data-Resource'!B373</f>
        <v>6-24-2020</v>
      </c>
      <c r="B385" s="8">
        <f>'Data-Resource'!I15018</f>
        <v>-2.9363943160168129E-2</v>
      </c>
      <c r="C385" s="8">
        <f>'Data-Resource'!I11988</f>
        <v>-1.7812500000000054E-2</v>
      </c>
      <c r="D385" s="8">
        <f>'Data-Resource'!K11988</f>
        <v>2188093</v>
      </c>
      <c r="E385" s="8">
        <f>'Data-Resource'!I878</f>
        <v>-2.6033070247933877E-2</v>
      </c>
      <c r="F385" s="8">
        <f>'Data-Resource'!K878</f>
        <v>647758</v>
      </c>
      <c r="G385" s="8">
        <f>'Data-Resource'!I1383</f>
        <v>-5.6886269900317206E-2</v>
      </c>
      <c r="H385" s="8">
        <f>'Data-Resource'!K1383</f>
        <v>370871</v>
      </c>
      <c r="I385" s="8">
        <f>'Data-Resource'!I1888</f>
        <v>-2.6574807891108759E-2</v>
      </c>
      <c r="J385" s="8">
        <f>'Data-Resource'!K1888</f>
        <v>1320763</v>
      </c>
      <c r="K385" s="8">
        <f>'Data-Resource'!I2393</f>
        <v>-3.6206524411047318E-2</v>
      </c>
      <c r="L385" s="8">
        <f>'Data-Resource'!K2393</f>
        <v>3640171</v>
      </c>
      <c r="M385" s="8">
        <f>'Data-Resource'!I2898</f>
        <v>-3.9917749247798395E-2</v>
      </c>
      <c r="N385" s="8">
        <f>'Data-Resource'!K2898</f>
        <v>5399946</v>
      </c>
      <c r="O385" s="8">
        <f>'Data-Resource'!I3403</f>
        <v>-1.7983169041566462E-2</v>
      </c>
      <c r="P385" s="8">
        <f>'Data-Resource'!K3403</f>
        <v>521813</v>
      </c>
      <c r="Q385" s="8">
        <f>'Data-Resource'!I3908</f>
        <v>-3.603292786604196E-2</v>
      </c>
      <c r="R385" s="8">
        <f>'Data-Resource'!K3908</f>
        <v>1797898</v>
      </c>
      <c r="S385" s="8">
        <f>'Data-Resource'!I4413</f>
        <v>-4.6010857797163546E-2</v>
      </c>
      <c r="T385" s="8">
        <f>'Data-Resource'!K4413</f>
        <v>559181</v>
      </c>
      <c r="U385" s="8">
        <f>'Data-Resource'!I4918</f>
        <v>-3.2017462280977592E-2</v>
      </c>
      <c r="V385" s="8">
        <f>'Data-Resource'!K4918</f>
        <v>648177</v>
      </c>
      <c r="W385" s="8">
        <f>'Data-Resource'!I5423</f>
        <v>-4.6713615023474195E-2</v>
      </c>
      <c r="X385" s="8">
        <f>'Data-Resource'!K5423</f>
        <v>12358523</v>
      </c>
      <c r="Y385" s="8">
        <f>'Data-Resource'!I5928</f>
        <v>-7.5424261470774341E-3</v>
      </c>
      <c r="Z385" s="8">
        <f>'Data-Resource'!K5928</f>
        <v>3567145</v>
      </c>
      <c r="AA385" s="8">
        <f>'Data-Resource'!I6433</f>
        <v>-2.0749665327978527E-2</v>
      </c>
      <c r="AB385" s="8">
        <f>'Data-Resource'!K6433</f>
        <v>14066934</v>
      </c>
      <c r="AC385" s="8">
        <f>'Data-Resource'!I12493</f>
        <v>-2.8006085961991261E-2</v>
      </c>
      <c r="AD385" s="8">
        <f>'Data-Resource'!K12493</f>
        <v>454432</v>
      </c>
      <c r="AE385" s="8">
        <f>'Data-Resource'!I10978</f>
        <v>-4.8223386488957548E-2</v>
      </c>
      <c r="AF385" s="8">
        <f>'Data-Resource'!K10978</f>
        <v>434831</v>
      </c>
      <c r="AG385" s="8">
        <f>'Data-Resource'!I11483</f>
        <v>-3.319975815110586E-2</v>
      </c>
      <c r="AH385" s="8">
        <f>'Data-Resource'!K11483</f>
        <v>244080</v>
      </c>
      <c r="AI385" s="8">
        <f>'Data-Resource'!I8453</f>
        <v>-6.2499778180797848E-3</v>
      </c>
      <c r="AJ385" s="8">
        <f>'Data-Resource'!K8453</f>
        <v>996741</v>
      </c>
      <c r="AK385" s="8">
        <f>'Data-Resource'!I8958</f>
        <v>-2.3210869508283619E-2</v>
      </c>
      <c r="AL385" s="8">
        <f>'Data-Resource'!K8958</f>
        <v>117121</v>
      </c>
      <c r="AM385" s="8">
        <f>'Data-Resource'!I9463</f>
        <v>-2.3900573613766709E-2</v>
      </c>
      <c r="AN385" s="8">
        <f>'Data-Resource'!K9463</f>
        <v>6375745</v>
      </c>
      <c r="AO385" s="8">
        <f>'Data-Resource'!I9968</f>
        <v>-3.0037261136504279E-2</v>
      </c>
      <c r="AP385" s="8">
        <f>'Data-Resource'!K9968</f>
        <v>939081</v>
      </c>
      <c r="AQ385" s="8">
        <f>'Data-Resource'!I10473</f>
        <v>-2.4289863355335336E-2</v>
      </c>
      <c r="AR385" s="8">
        <f>'Data-Resource'!K10473</f>
        <v>568148</v>
      </c>
    </row>
    <row r="386" spans="1:44" x14ac:dyDescent="0.3">
      <c r="A386" s="8" t="str">
        <f>'Data-Resource'!B374</f>
        <v>6-25-2020</v>
      </c>
      <c r="B386" s="8">
        <f>'Data-Resource'!I15019</f>
        <v>6.2484347951826799E-3</v>
      </c>
      <c r="C386" s="8">
        <f>'Data-Resource'!I11989</f>
        <v>8.5362316957391608E-3</v>
      </c>
      <c r="D386" s="8">
        <f>'Data-Resource'!K11989</f>
        <v>2541543</v>
      </c>
      <c r="E386" s="8">
        <f>'Data-Resource'!I879</f>
        <v>1.3628607151252818E-2</v>
      </c>
      <c r="F386" s="8">
        <f>'Data-Resource'!K879</f>
        <v>579942</v>
      </c>
      <c r="G386" s="8">
        <f>'Data-Resource'!I1384</f>
        <v>1.9757840017776921E-2</v>
      </c>
      <c r="H386" s="8">
        <f>'Data-Resource'!K1384</f>
        <v>427736</v>
      </c>
      <c r="I386" s="8">
        <f>'Data-Resource'!I1889</f>
        <v>1.756358938056515E-2</v>
      </c>
      <c r="J386" s="8">
        <f>'Data-Resource'!K1889</f>
        <v>1399748</v>
      </c>
      <c r="K386" s="8">
        <f>'Data-Resource'!I2394</f>
        <v>1.0071507704703625E-3</v>
      </c>
      <c r="L386" s="8">
        <f>'Data-Resource'!K2394</f>
        <v>4086157</v>
      </c>
      <c r="M386" s="8">
        <f>'Data-Resource'!I2899</f>
        <v>-3.9043739169791064E-2</v>
      </c>
      <c r="N386" s="8">
        <f>'Data-Resource'!K2899</f>
        <v>8661660</v>
      </c>
      <c r="O386" s="8">
        <f>'Data-Resource'!I3404</f>
        <v>8.7631245846405779E-3</v>
      </c>
      <c r="P386" s="8">
        <f>'Data-Resource'!K3404</f>
        <v>504987</v>
      </c>
      <c r="Q386" s="8">
        <f>'Data-Resource'!I3909</f>
        <v>2.2572590469365807E-2</v>
      </c>
      <c r="R386" s="8">
        <f>'Data-Resource'!K3909</f>
        <v>1722272</v>
      </c>
      <c r="S386" s="8">
        <f>'Data-Resource'!I4414</f>
        <v>2.4047583333333403E-2</v>
      </c>
      <c r="T386" s="8">
        <f>'Data-Resource'!K4414</f>
        <v>671038</v>
      </c>
      <c r="U386" s="8">
        <f>'Data-Resource'!I4919</f>
        <v>2.9534548956661345E-2</v>
      </c>
      <c r="V386" s="8">
        <f>'Data-Resource'!K4919</f>
        <v>801320</v>
      </c>
      <c r="W386" s="8">
        <f>'Data-Resource'!I5424</f>
        <v>4.2764793635007382E-2</v>
      </c>
      <c r="X386" s="8">
        <f>'Data-Resource'!K5424</f>
        <v>14043775</v>
      </c>
      <c r="Y386" s="8">
        <f>'Data-Resource'!I5929</f>
        <v>-3.1645569620255176E-4</v>
      </c>
      <c r="Z386" s="8">
        <f>'Data-Resource'!K5929</f>
        <v>3736567</v>
      </c>
      <c r="AA386" s="8">
        <f>'Data-Resource'!I6434</f>
        <v>6.4802182810369197E-3</v>
      </c>
      <c r="AB386" s="8">
        <f>'Data-Resource'!K6434</f>
        <v>9748362</v>
      </c>
      <c r="AC386" s="8">
        <f>'Data-Resource'!I12494</f>
        <v>2.5674575672758358E-2</v>
      </c>
      <c r="AD386" s="8">
        <f>'Data-Resource'!K12494</f>
        <v>733763</v>
      </c>
      <c r="AE386" s="8">
        <f>'Data-Resource'!I10979</f>
        <v>-6.6893645484963438E-4</v>
      </c>
      <c r="AF386" s="8">
        <f>'Data-Resource'!K10979</f>
        <v>475629</v>
      </c>
      <c r="AG386" s="8">
        <f>'Data-Resource'!I11484</f>
        <v>2.5862039623395356E-2</v>
      </c>
      <c r="AH386" s="8">
        <f>'Data-Resource'!K11484</f>
        <v>287591</v>
      </c>
      <c r="AI386" s="8">
        <f>'Data-Resource'!I8454</f>
        <v>1.4791573617023088E-2</v>
      </c>
      <c r="AJ386" s="8">
        <f>'Data-Resource'!K8454</f>
        <v>897584</v>
      </c>
      <c r="AK386" s="8">
        <f>'Data-Resource'!I8959</f>
        <v>2.5316374737519794E-2</v>
      </c>
      <c r="AL386" s="8">
        <f>'Data-Resource'!K8959</f>
        <v>146428</v>
      </c>
      <c r="AM386" s="8">
        <f>'Data-Resource'!I9464</f>
        <v>9.31372549019625E-3</v>
      </c>
      <c r="AN386" s="8">
        <f>'Data-Resource'!K9464</f>
        <v>4719461</v>
      </c>
      <c r="AO386" s="8">
        <f>'Data-Resource'!I9969</f>
        <v>6.5591528815384008E-3</v>
      </c>
      <c r="AP386" s="8">
        <f>'Data-Resource'!K9969</f>
        <v>853657</v>
      </c>
      <c r="AQ386" s="8">
        <f>'Data-Resource'!I10474</f>
        <v>2.9971911989336211E-2</v>
      </c>
      <c r="AR386" s="8">
        <f>'Data-Resource'!K10474</f>
        <v>678110</v>
      </c>
    </row>
    <row r="387" spans="1:44" x14ac:dyDescent="0.3">
      <c r="A387" s="8" t="str">
        <f>'Data-Resource'!B375</f>
        <v>6-26-2020</v>
      </c>
      <c r="B387" s="8">
        <f>'Data-Resource'!I15020</f>
        <v>-1.7799989245951272E-2</v>
      </c>
      <c r="C387" s="8">
        <f>'Data-Resource'!I11990</f>
        <v>-1.9314580642653015E-2</v>
      </c>
      <c r="D387" s="8">
        <f>'Data-Resource'!K11990</f>
        <v>2440700</v>
      </c>
      <c r="E387" s="8">
        <f>'Data-Resource'!I880</f>
        <v>-1.6877637130801707E-2</v>
      </c>
      <c r="F387" s="8">
        <f>'Data-Resource'!K880</f>
        <v>697488</v>
      </c>
      <c r="G387" s="8">
        <f>'Data-Resource'!I1385</f>
        <v>-4.3639799892921681E-2</v>
      </c>
      <c r="H387" s="8">
        <f>'Data-Resource'!K1385</f>
        <v>335911</v>
      </c>
      <c r="I387" s="8">
        <f>'Data-Resource'!I1890</f>
        <v>-2.7109787987710413E-2</v>
      </c>
      <c r="J387" s="8">
        <f>'Data-Resource'!K1890</f>
        <v>1419633</v>
      </c>
      <c r="K387" s="8">
        <f>'Data-Resource'!I2395</f>
        <v>-3.1908529461402185E-2</v>
      </c>
      <c r="L387" s="8">
        <f>'Data-Resource'!K2395</f>
        <v>3924983</v>
      </c>
      <c r="M387" s="8">
        <f>'Data-Resource'!I2900</f>
        <v>-2.5816759796288127E-2</v>
      </c>
      <c r="N387" s="8">
        <f>'Data-Resource'!K2900</f>
        <v>4892874</v>
      </c>
      <c r="O387" s="8">
        <f>'Data-Resource'!I3405</f>
        <v>2.9673986739347409E-3</v>
      </c>
      <c r="P387" s="8">
        <f>'Data-Resource'!K3405</f>
        <v>516157</v>
      </c>
      <c r="Q387" s="8">
        <f>'Data-Resource'!I3910</f>
        <v>-3.5288029142223974E-2</v>
      </c>
      <c r="R387" s="8">
        <f>'Data-Resource'!K3910</f>
        <v>1953166</v>
      </c>
      <c r="S387" s="8">
        <f>'Data-Resource'!I4415</f>
        <v>-2.4099128116813431E-2</v>
      </c>
      <c r="T387" s="8">
        <f>'Data-Resource'!K4415</f>
        <v>451294</v>
      </c>
      <c r="U387" s="8">
        <f>'Data-Resource'!I4920</f>
        <v>-7.4557130933030737E-3</v>
      </c>
      <c r="V387" s="8">
        <f>'Data-Resource'!K4920</f>
        <v>542857</v>
      </c>
      <c r="W387" s="8">
        <f>'Data-Resource'!I5425</f>
        <v>-4.3063889869396597E-2</v>
      </c>
      <c r="X387" s="8">
        <f>'Data-Resource'!K5425</f>
        <v>11655437</v>
      </c>
      <c r="Y387" s="8">
        <f>'Data-Resource'!I5930</f>
        <v>-1.8136335209505961E-2</v>
      </c>
      <c r="Z387" s="8">
        <f>'Data-Resource'!K5930</f>
        <v>3428802</v>
      </c>
      <c r="AA387" s="8">
        <f>'Data-Resource'!I6435</f>
        <v>-1.7549780627742088E-2</v>
      </c>
      <c r="AB387" s="8">
        <f>'Data-Resource'!K6435</f>
        <v>10224946</v>
      </c>
      <c r="AC387" s="8">
        <f>'Data-Resource'!I12495</f>
        <v>-5.0633140376682862E-3</v>
      </c>
      <c r="AD387" s="8">
        <f>'Data-Resource'!K12495</f>
        <v>576225</v>
      </c>
      <c r="AE387" s="8">
        <f>'Data-Resource'!I10980</f>
        <v>-4.632772814052763E-3</v>
      </c>
      <c r="AF387" s="8">
        <f>'Data-Resource'!K10980</f>
        <v>332353</v>
      </c>
      <c r="AG387" s="8">
        <f>'Data-Resource'!I11485</f>
        <v>-2.03193317759266E-2</v>
      </c>
      <c r="AH387" s="8">
        <f>'Data-Resource'!K11485</f>
        <v>316317</v>
      </c>
      <c r="AI387" s="8">
        <f>'Data-Resource'!I8455</f>
        <v>-8.8021568838501994E-4</v>
      </c>
      <c r="AJ387" s="8">
        <f>'Data-Resource'!K8455</f>
        <v>685722</v>
      </c>
      <c r="AK387" s="8">
        <f>'Data-Resource'!I8960</f>
        <v>-2.1290341935483872E-2</v>
      </c>
      <c r="AL387" s="8">
        <f>'Data-Resource'!K8960</f>
        <v>107127</v>
      </c>
      <c r="AM387" s="8">
        <f>'Data-Resource'!I9465</f>
        <v>-1.0830373044524683E-2</v>
      </c>
      <c r="AN387" s="8">
        <f>'Data-Resource'!K9465</f>
        <v>4452972</v>
      </c>
      <c r="AO387" s="8">
        <f>'Data-Resource'!I9970</f>
        <v>-1.8201332684132807E-2</v>
      </c>
      <c r="AP387" s="8">
        <f>'Data-Resource'!K9970</f>
        <v>807804</v>
      </c>
      <c r="AQ387" s="8">
        <f>'Data-Resource'!I10475</f>
        <v>-1.0617741517717034E-2</v>
      </c>
      <c r="AR387" s="8">
        <f>'Data-Resource'!K10475</f>
        <v>437883</v>
      </c>
    </row>
    <row r="388" spans="1:44" x14ac:dyDescent="0.3">
      <c r="A388" s="8" t="str">
        <f>'Data-Resource'!B376</f>
        <v>6-29-2020</v>
      </c>
      <c r="B388" s="8">
        <f>'Data-Resource'!I15021</f>
        <v>1.1720856292273226E-2</v>
      </c>
      <c r="C388" s="8">
        <f>'Data-Resource'!I11991</f>
        <v>9.7716609194902588E-4</v>
      </c>
      <c r="D388" s="8">
        <f>'Data-Resource'!K11991</f>
        <v>2734446</v>
      </c>
      <c r="E388" s="8">
        <f>'Data-Resource'!I881</f>
        <v>-2.1561018237887366E-3</v>
      </c>
      <c r="F388" s="8">
        <f>'Data-Resource'!K881</f>
        <v>761998</v>
      </c>
      <c r="G388" s="8">
        <f>'Data-Resource'!I1386</f>
        <v>4.3106335029719216E-2</v>
      </c>
      <c r="H388" s="8">
        <f>'Data-Resource'!K1386</f>
        <v>372717</v>
      </c>
      <c r="I388" s="8">
        <f>'Data-Resource'!I1891</f>
        <v>1.3496760238008486E-2</v>
      </c>
      <c r="J388" s="8">
        <f>'Data-Resource'!K1891</f>
        <v>1389751</v>
      </c>
      <c r="K388" s="8">
        <f>'Data-Resource'!I2396</f>
        <v>3.3501700164896321E-2</v>
      </c>
      <c r="L388" s="8">
        <f>'Data-Resource'!K2396</f>
        <v>4269522</v>
      </c>
      <c r="M388" s="8">
        <f>'Data-Resource'!I2901</f>
        <v>9.2020061969828489E-3</v>
      </c>
      <c r="N388" s="8">
        <f>'Data-Resource'!K2901</f>
        <v>3675296</v>
      </c>
      <c r="O388" s="8">
        <f>'Data-Resource'!I3406</f>
        <v>-9.930387584817606E-4</v>
      </c>
      <c r="P388" s="8">
        <f>'Data-Resource'!K3406</f>
        <v>557618</v>
      </c>
      <c r="Q388" s="8">
        <f>'Data-Resource'!I3911</f>
        <v>2.1065862062192034E-2</v>
      </c>
      <c r="R388" s="8">
        <f>'Data-Resource'!K3911</f>
        <v>1859116</v>
      </c>
      <c r="S388" s="8">
        <f>'Data-Resource'!I4416</f>
        <v>3.2678214926334596E-2</v>
      </c>
      <c r="T388" s="8">
        <f>'Data-Resource'!K4416</f>
        <v>484098</v>
      </c>
      <c r="U388" s="8">
        <f>'Data-Resource'!I4921</f>
        <v>3.1320389526609538E-4</v>
      </c>
      <c r="V388" s="8">
        <f>'Data-Resource'!K4921</f>
        <v>556963</v>
      </c>
      <c r="W388" s="8">
        <f>'Data-Resource'!I5426</f>
        <v>4.0740740740740779E-2</v>
      </c>
      <c r="X388" s="8">
        <f>'Data-Resource'!K5426</f>
        <v>13109901</v>
      </c>
      <c r="Y388" s="8">
        <f>'Data-Resource'!I5931</f>
        <v>1.8536272977428152E-2</v>
      </c>
      <c r="Z388" s="8">
        <f>'Data-Resource'!K5931</f>
        <v>3398820</v>
      </c>
      <c r="AA388" s="8">
        <f>'Data-Resource'!I6436</f>
        <v>1.6477857878475843E-2</v>
      </c>
      <c r="AB388" s="8">
        <f>'Data-Resource'!K6436</f>
        <v>12731095</v>
      </c>
      <c r="AC388" s="8">
        <f>'Data-Resource'!I12496</f>
        <v>-1.248124378784804E-2</v>
      </c>
      <c r="AD388" s="8">
        <f>'Data-Resource'!K12496</f>
        <v>410080</v>
      </c>
      <c r="AE388" s="8">
        <f>'Data-Resource'!I10981</f>
        <v>2.5392603757805707E-2</v>
      </c>
      <c r="AF388" s="8">
        <f>'Data-Resource'!K10981</f>
        <v>517243</v>
      </c>
      <c r="AG388" s="8">
        <f>'Data-Resource'!I11486</f>
        <v>6.2443946998397889E-3</v>
      </c>
      <c r="AH388" s="8">
        <f>'Data-Resource'!K11486</f>
        <v>263881</v>
      </c>
      <c r="AI388" s="8">
        <f>'Data-Resource'!I8456</f>
        <v>2.1015739929947534E-2</v>
      </c>
      <c r="AJ388" s="8">
        <f>'Data-Resource'!K8456</f>
        <v>909542</v>
      </c>
      <c r="AK388" s="8">
        <f>'Data-Resource'!I8961</f>
        <v>6.5923534593081837E-4</v>
      </c>
      <c r="AL388" s="8">
        <f>'Data-Resource'!K8961</f>
        <v>93493</v>
      </c>
      <c r="AM388" s="8">
        <f>'Data-Resource'!I9466</f>
        <v>5.139500734214362E-3</v>
      </c>
      <c r="AN388" s="8">
        <f>'Data-Resource'!K9466</f>
        <v>4980943</v>
      </c>
      <c r="AO388" s="8">
        <f>'Data-Resource'!I9971</f>
        <v>2.4211082303409969E-2</v>
      </c>
      <c r="AP388" s="8">
        <f>'Data-Resource'!K9971</f>
        <v>1376171</v>
      </c>
      <c r="AQ388" s="8">
        <f>'Data-Resource'!I10476</f>
        <v>1.9569472198712603E-2</v>
      </c>
      <c r="AR388" s="8">
        <f>'Data-Resource'!K10476</f>
        <v>549719</v>
      </c>
    </row>
    <row r="389" spans="1:44" x14ac:dyDescent="0.3">
      <c r="A389" s="8" t="str">
        <f>'Data-Resource'!B377</f>
        <v>6-30-2020</v>
      </c>
      <c r="B389" s="8">
        <f>'Data-Resource'!I15022</f>
        <v>1.8708798379160343E-3</v>
      </c>
      <c r="C389" s="8">
        <f>'Data-Resource'!I11992</f>
        <v>8.427909238249499E-3</v>
      </c>
      <c r="D389" s="8">
        <f>'Data-Resource'!K11992</f>
        <v>2591317</v>
      </c>
      <c r="E389" s="8">
        <f>'Data-Resource'!I882</f>
        <v>5.1635629560301101E-3</v>
      </c>
      <c r="F389" s="8">
        <f>'Data-Resource'!K882</f>
        <v>627725</v>
      </c>
      <c r="G389" s="8">
        <f>'Data-Resource'!I1387</f>
        <v>-3.4482288941727959E-3</v>
      </c>
      <c r="H389" s="8">
        <f>'Data-Resource'!K1387</f>
        <v>261140</v>
      </c>
      <c r="I389" s="8">
        <f>'Data-Resource'!I1892</f>
        <v>1.5759433153465695E-2</v>
      </c>
      <c r="J389" s="8">
        <f>'Data-Resource'!K1892</f>
        <v>1314184</v>
      </c>
      <c r="K389" s="8">
        <f>'Data-Resource'!I2397</f>
        <v>-1.0906186793575275E-2</v>
      </c>
      <c r="L389" s="8">
        <f>'Data-Resource'!K2397</f>
        <v>3356648</v>
      </c>
      <c r="M389" s="8">
        <f>'Data-Resource'!I2902</f>
        <v>-1.6591942702781935E-2</v>
      </c>
      <c r="N389" s="8">
        <f>'Data-Resource'!K2902</f>
        <v>5019911</v>
      </c>
      <c r="O389" s="8">
        <f>'Data-Resource'!I3407</f>
        <v>2.97614078444012E-3</v>
      </c>
      <c r="P389" s="8">
        <f>'Data-Resource'!K3407</f>
        <v>449990</v>
      </c>
      <c r="Q389" s="8">
        <f>'Data-Resource'!I3912</f>
        <v>3.5213028788970516E-4</v>
      </c>
      <c r="R389" s="8">
        <f>'Data-Resource'!K3912</f>
        <v>2049620</v>
      </c>
      <c r="S389" s="8">
        <f>'Data-Resource'!I4417</f>
        <v>-8.1929110671226362E-3</v>
      </c>
      <c r="T389" s="8">
        <f>'Data-Resource'!K4417</f>
        <v>502964</v>
      </c>
      <c r="U389" s="8">
        <f>'Data-Resource'!I4922</f>
        <v>6.5625187500001087E-3</v>
      </c>
      <c r="V389" s="8">
        <f>'Data-Resource'!K4922</f>
        <v>701215</v>
      </c>
      <c r="W389" s="8">
        <f>'Data-Resource'!I5427</f>
        <v>-3.0624263839811663E-3</v>
      </c>
      <c r="X389" s="8">
        <f>'Data-Resource'!K5427</f>
        <v>11643918</v>
      </c>
      <c r="Y389" s="8">
        <f>'Data-Resource'!I5932</f>
        <v>1.5917540077480141E-2</v>
      </c>
      <c r="Z389" s="8">
        <f>'Data-Resource'!K5932</f>
        <v>4709289</v>
      </c>
      <c r="AA389" s="8">
        <f>'Data-Resource'!I6437</f>
        <v>7.7545515846257976E-3</v>
      </c>
      <c r="AB389" s="8">
        <f>'Data-Resource'!K6437</f>
        <v>12186912</v>
      </c>
      <c r="AC389" s="8">
        <f>'Data-Resource'!I12497</f>
        <v>-7.5624436329234605E-3</v>
      </c>
      <c r="AD389" s="8">
        <f>'Data-Resource'!K12497</f>
        <v>552267</v>
      </c>
      <c r="AE389" s="8">
        <f>'Data-Resource'!I10982</f>
        <v>-4.841833628476528E-3</v>
      </c>
      <c r="AF389" s="8">
        <f>'Data-Resource'!K10982</f>
        <v>309215</v>
      </c>
      <c r="AG389" s="8">
        <f>'Data-Resource'!I11487</f>
        <v>1.4146757822771102E-2</v>
      </c>
      <c r="AH389" s="8">
        <f>'Data-Resource'!K11487</f>
        <v>277816</v>
      </c>
      <c r="AI389" s="8">
        <f>'Data-Resource'!I8457</f>
        <v>6.3695119477500039E-3</v>
      </c>
      <c r="AJ389" s="8">
        <f>'Data-Resource'!K8457</f>
        <v>1104590</v>
      </c>
      <c r="AK389" s="8">
        <f>'Data-Resource'!I8962</f>
        <v>5.2423851149781897E-3</v>
      </c>
      <c r="AL389" s="8">
        <f>'Data-Resource'!K8962</f>
        <v>138702</v>
      </c>
      <c r="AM389" s="8">
        <f>'Data-Resource'!I9467</f>
        <v>-7.1799907697456028E-4</v>
      </c>
      <c r="AN389" s="8">
        <f>'Data-Resource'!K9467</f>
        <v>4209074</v>
      </c>
      <c r="AO389" s="8">
        <f>'Data-Resource'!I9972</f>
        <v>-7.964374580376447E-4</v>
      </c>
      <c r="AP389" s="8">
        <f>'Data-Resource'!K9972</f>
        <v>947551</v>
      </c>
      <c r="AQ389" s="8">
        <f>'Data-Resource'!I10477</f>
        <v>-7.6848704646468374E-3</v>
      </c>
      <c r="AR389" s="8">
        <f>'Data-Resource'!K10477</f>
        <v>591882</v>
      </c>
    </row>
    <row r="390" spans="1:44" x14ac:dyDescent="0.3">
      <c r="A390" s="8" t="str">
        <f>'Data-Resource'!B378</f>
        <v>7-1-2020</v>
      </c>
      <c r="B390" s="8">
        <f>'Data-Resource'!I15023</f>
        <v>-1.0583633495397135E-2</v>
      </c>
      <c r="C390" s="8">
        <f>'Data-Resource'!I11993</f>
        <v>-3.9088272342401578E-3</v>
      </c>
      <c r="D390" s="8">
        <f>'Data-Resource'!K11993</f>
        <v>2813998</v>
      </c>
      <c r="E390" s="8">
        <f>'Data-Resource'!I883</f>
        <v>2.2618582582477252E-2</v>
      </c>
      <c r="F390" s="8">
        <f>'Data-Resource'!K883</f>
        <v>541284</v>
      </c>
      <c r="G390" s="8">
        <f>'Data-Resource'!I1388</f>
        <v>3.0979197929040046E-2</v>
      </c>
      <c r="H390" s="8">
        <f>'Data-Resource'!K1388</f>
        <v>298396</v>
      </c>
      <c r="I390" s="8">
        <f>'Data-Resource'!I1893</f>
        <v>-5.5488902144641759E-4</v>
      </c>
      <c r="J390" s="8">
        <f>'Data-Resource'!K1893</f>
        <v>1163840</v>
      </c>
      <c r="K390" s="8">
        <f>'Data-Resource'!I2398</f>
        <v>-8.5426934673367167E-3</v>
      </c>
      <c r="L390" s="8">
        <f>'Data-Resource'!K2398</f>
        <v>3681425</v>
      </c>
      <c r="M390" s="8">
        <f>'Data-Resource'!I2903</f>
        <v>-1.4505771743422761E-2</v>
      </c>
      <c r="N390" s="8">
        <f>'Data-Resource'!K2903</f>
        <v>2914658</v>
      </c>
      <c r="O390" s="8">
        <f>'Data-Resource'!I3408</f>
        <v>1.2345679012345583E-2</v>
      </c>
      <c r="P390" s="8">
        <f>'Data-Resource'!K3408</f>
        <v>556531</v>
      </c>
      <c r="Q390" s="8">
        <f>'Data-Resource'!I3913</f>
        <v>3.3923050666774136E-3</v>
      </c>
      <c r="R390" s="8">
        <f>'Data-Resource'!K3913</f>
        <v>1618381</v>
      </c>
      <c r="S390" s="8">
        <f>'Data-Resource'!I4418</f>
        <v>-1.7012339780936803E-2</v>
      </c>
      <c r="T390" s="8">
        <f>'Data-Resource'!K4418</f>
        <v>705400</v>
      </c>
      <c r="U390" s="8">
        <f>'Data-Resource'!I4923</f>
        <v>-2.4630173323774412E-3</v>
      </c>
      <c r="V390" s="8">
        <f>'Data-Resource'!K4923</f>
        <v>540403</v>
      </c>
      <c r="W390" s="8">
        <f>'Data-Resource'!I5428</f>
        <v>-3.5928143712568881E-4</v>
      </c>
      <c r="X390" s="8">
        <f>'Data-Resource'!K5428</f>
        <v>10161026</v>
      </c>
      <c r="Y390" s="8">
        <f>'Data-Resource'!I5933</f>
        <v>-3.3434952374776076E-3</v>
      </c>
      <c r="Z390" s="8">
        <f>'Data-Resource'!K5933</f>
        <v>3616235</v>
      </c>
      <c r="AA390" s="8">
        <f>'Data-Resource'!I6438</f>
        <v>-8.66666666666672E-3</v>
      </c>
      <c r="AB390" s="8">
        <f>'Data-Resource'!K6438</f>
        <v>8286181</v>
      </c>
      <c r="AC390" s="8">
        <f>'Data-Resource'!I12498</f>
        <v>2.823505882352949E-3</v>
      </c>
      <c r="AD390" s="8">
        <f>'Data-Resource'!K12498</f>
        <v>674325</v>
      </c>
      <c r="AE390" s="8">
        <f>'Data-Resource'!I10983</f>
        <v>1.2854298210697911E-2</v>
      </c>
      <c r="AF390" s="8">
        <f>'Data-Resource'!K10983</f>
        <v>263072</v>
      </c>
      <c r="AG390" s="8">
        <f>'Data-Resource'!I11488</f>
        <v>2.0509844110464543E-2</v>
      </c>
      <c r="AH390" s="8">
        <f>'Data-Resource'!K11488</f>
        <v>340802</v>
      </c>
      <c r="AI390" s="8">
        <f>'Data-Resource'!I8458</f>
        <v>4.0108064008895758E-2</v>
      </c>
      <c r="AJ390" s="8">
        <f>'Data-Resource'!K8458</f>
        <v>760830</v>
      </c>
      <c r="AK390" s="8">
        <f>'Data-Resource'!I8963</f>
        <v>1.0561095709570966E-2</v>
      </c>
      <c r="AL390" s="8">
        <f>'Data-Resource'!K8963</f>
        <v>139498</v>
      </c>
      <c r="AM390" s="8">
        <f>'Data-Resource'!I9468</f>
        <v>-4.6060121212121588E-3</v>
      </c>
      <c r="AN390" s="8">
        <f>'Data-Resource'!K9468</f>
        <v>4575089</v>
      </c>
      <c r="AO390" s="8">
        <f>'Data-Resource'!I9973</f>
        <v>1.1272093216230345E-2</v>
      </c>
      <c r="AP390" s="8">
        <f>'Data-Resource'!K9973</f>
        <v>756381</v>
      </c>
      <c r="AQ390" s="8">
        <f>'Data-Resource'!I10478</f>
        <v>3.8498651809459063E-3</v>
      </c>
      <c r="AR390" s="8">
        <f>'Data-Resource'!K10478</f>
        <v>632312</v>
      </c>
    </row>
    <row r="391" spans="1:44" x14ac:dyDescent="0.3">
      <c r="A391" s="8" t="str">
        <f>'Data-Resource'!B379</f>
        <v>7-2-2020</v>
      </c>
      <c r="B391" s="8">
        <f>'Data-Resource'!I15024</f>
        <v>1.8552699253967474E-2</v>
      </c>
      <c r="C391" s="8">
        <f>'Data-Resource'!I11994</f>
        <v>3.0342156229825792E-2</v>
      </c>
      <c r="D391" s="8">
        <f>'Data-Resource'!K11994</f>
        <v>3227855</v>
      </c>
      <c r="E391" s="8">
        <f>'Data-Resource'!I884</f>
        <v>3.1197340192209287E-2</v>
      </c>
      <c r="F391" s="8">
        <f>'Data-Resource'!K884</f>
        <v>878817</v>
      </c>
      <c r="G391" s="8">
        <f>'Data-Resource'!I1389</f>
        <v>1.5783005952099163E-2</v>
      </c>
      <c r="H391" s="8">
        <f>'Data-Resource'!K1389</f>
        <v>333820</v>
      </c>
      <c r="I391" s="8">
        <f>'Data-Resource'!I1894</f>
        <v>2.5570367138804534E-2</v>
      </c>
      <c r="J391" s="8">
        <f>'Data-Resource'!K1894</f>
        <v>1705767</v>
      </c>
      <c r="K391" s="8">
        <f>'Data-Resource'!I2399</f>
        <v>1.9400020000000101E-2</v>
      </c>
      <c r="L391" s="8">
        <f>'Data-Resource'!K2399</f>
        <v>4374866</v>
      </c>
      <c r="M391" s="8">
        <f>'Data-Resource'!I2904</f>
        <v>5.6972266430536629E-3</v>
      </c>
      <c r="N391" s="8">
        <f>'Data-Resource'!K2904</f>
        <v>3217733</v>
      </c>
      <c r="O391" s="8">
        <f>'Data-Resource'!I3409</f>
        <v>9.2278293121271886E-3</v>
      </c>
      <c r="P391" s="8">
        <f>'Data-Resource'!K3409</f>
        <v>343068</v>
      </c>
      <c r="Q391" s="8">
        <f>'Data-Resource'!I3914</f>
        <v>1.7738005228977997E-2</v>
      </c>
      <c r="R391" s="8">
        <f>'Data-Resource'!K3914</f>
        <v>2018441</v>
      </c>
      <c r="S391" s="8">
        <f>'Data-Resource'!I4419</f>
        <v>3.0047008100246703E-2</v>
      </c>
      <c r="T391" s="8">
        <f>'Data-Resource'!K4419</f>
        <v>881298</v>
      </c>
      <c r="U391" s="8">
        <f>'Data-Resource'!I4924</f>
        <v>9.1491309999840904E-3</v>
      </c>
      <c r="V391" s="8">
        <f>'Data-Resource'!K4924</f>
        <v>642399</v>
      </c>
      <c r="W391" s="8">
        <f>'Data-Resource'!I5429</f>
        <v>1.7850767583006206E-2</v>
      </c>
      <c r="X391" s="8">
        <f>'Data-Resource'!K5429</f>
        <v>16050999</v>
      </c>
      <c r="Y391" s="8">
        <f>'Data-Resource'!I5934</f>
        <v>3.9214778931233266E-3</v>
      </c>
      <c r="Z391" s="8">
        <f>'Data-Resource'!K5934</f>
        <v>3951442</v>
      </c>
      <c r="AA391" s="8">
        <f>'Data-Resource'!I6439</f>
        <v>1.2730318257956483E-2</v>
      </c>
      <c r="AB391" s="8">
        <f>'Data-Resource'!K6439</f>
        <v>11496125</v>
      </c>
      <c r="AC391" s="8">
        <f>'Data-Resource'!I12499</f>
        <v>6.6666428571427096E-3</v>
      </c>
      <c r="AD391" s="8">
        <f>'Data-Resource'!K12499</f>
        <v>902409</v>
      </c>
      <c r="AE391" s="8">
        <f>'Data-Resource'!I10984</f>
        <v>2.4069319177099018E-2</v>
      </c>
      <c r="AF391" s="8">
        <f>'Data-Resource'!K10984</f>
        <v>461735</v>
      </c>
      <c r="AG391" s="8">
        <f>'Data-Resource'!I11489</f>
        <v>8.2952233494055626E-3</v>
      </c>
      <c r="AH391" s="8">
        <f>'Data-Resource'!K11489</f>
        <v>276734</v>
      </c>
      <c r="AI391" s="8">
        <f>'Data-Resource'!I8459</f>
        <v>-3.9604158415841645E-3</v>
      </c>
      <c r="AJ391" s="8">
        <f>'Data-Resource'!K8459</f>
        <v>987025</v>
      </c>
      <c r="AK391" s="8">
        <f>'Data-Resource'!I8964</f>
        <v>8.3655279935210096E-3</v>
      </c>
      <c r="AL391" s="8">
        <f>'Data-Resource'!K8964</f>
        <v>128670</v>
      </c>
      <c r="AM391" s="8">
        <f>'Data-Resource'!I9469</f>
        <v>-1.1979874845237306E-3</v>
      </c>
      <c r="AN391" s="8">
        <f>'Data-Resource'!K9469</f>
        <v>4938624</v>
      </c>
      <c r="AO391" s="8">
        <f>'Data-Resource'!I9974</f>
        <v>2.5013044033758623E-2</v>
      </c>
      <c r="AP391" s="8">
        <f>'Data-Resource'!K9974</f>
        <v>1305841</v>
      </c>
      <c r="AQ391" s="8">
        <f>'Data-Resource'!I10479</f>
        <v>1.904761904761898E-2</v>
      </c>
      <c r="AR391" s="8">
        <f>'Data-Resource'!K10479</f>
        <v>597049</v>
      </c>
    </row>
    <row r="392" spans="1:44" x14ac:dyDescent="0.3">
      <c r="A392" s="8" t="str">
        <f>'Data-Resource'!B380</f>
        <v>7-3-2020</v>
      </c>
      <c r="B392" s="8">
        <f>'Data-Resource'!I15025</f>
        <v>-9.2070863127945626E-3</v>
      </c>
      <c r="C392" s="8">
        <f>'Data-Resource'!I11995</f>
        <v>-6.8965517241379058E-3</v>
      </c>
      <c r="D392" s="8">
        <f>'Data-Resource'!K11995</f>
        <v>1404364</v>
      </c>
      <c r="E392" s="8">
        <f>'Data-Resource'!I885</f>
        <v>-1.4693902040816345E-2</v>
      </c>
      <c r="F392" s="8">
        <f>'Data-Resource'!K885</f>
        <v>431536</v>
      </c>
      <c r="G392" s="8">
        <f>'Data-Resource'!I1390</f>
        <v>-1.5303900516011952E-2</v>
      </c>
      <c r="H392" s="8">
        <f>'Data-Resource'!K1390</f>
        <v>164941</v>
      </c>
      <c r="I392" s="8">
        <f>'Data-Resource'!I1895</f>
        <v>-1.1806359596573271E-2</v>
      </c>
      <c r="J392" s="8">
        <f>'Data-Resource'!K1895</f>
        <v>906123</v>
      </c>
      <c r="K392" s="8">
        <f>'Data-Resource'!I2400</f>
        <v>-1.3872586948026407E-2</v>
      </c>
      <c r="L392" s="8">
        <f>'Data-Resource'!K2400</f>
        <v>1983648</v>
      </c>
      <c r="M392" s="8">
        <f>'Data-Resource'!I2905</f>
        <v>-8.770581630916317E-3</v>
      </c>
      <c r="N392" s="8">
        <f>'Data-Resource'!K2905</f>
        <v>1676179</v>
      </c>
      <c r="O392" s="8">
        <f>'Data-Resource'!I3410</f>
        <v>-1.8786174794233886E-2</v>
      </c>
      <c r="P392" s="8">
        <f>'Data-Resource'!K3410</f>
        <v>216140</v>
      </c>
      <c r="Q392" s="8">
        <f>'Data-Resource'!I3915</f>
        <v>-1.6320237353036244E-2</v>
      </c>
      <c r="R392" s="8">
        <f>'Data-Resource'!K3915</f>
        <v>903202</v>
      </c>
      <c r="S392" s="8">
        <f>'Data-Resource'!I4420</f>
        <v>-2.3076933867037609E-2</v>
      </c>
      <c r="T392" s="8">
        <f>'Data-Resource'!K4420</f>
        <v>365679</v>
      </c>
      <c r="U392" s="8">
        <f>'Data-Resource'!I4925</f>
        <v>-4.524886877827961E-3</v>
      </c>
      <c r="V392" s="8">
        <f>'Data-Resource'!K4925</f>
        <v>404372</v>
      </c>
      <c r="W392" s="8">
        <f>'Data-Resource'!I5430</f>
        <v>-1.0158804297057367E-2</v>
      </c>
      <c r="X392" s="8">
        <f>'Data-Resource'!K5430</f>
        <v>7351890</v>
      </c>
      <c r="Y392" s="8">
        <f>'Data-Resource'!I5935</f>
        <v>-9.5722105892912055E-3</v>
      </c>
      <c r="Z392" s="8">
        <f>'Data-Resource'!K5935</f>
        <v>2282253</v>
      </c>
      <c r="AA392" s="8">
        <f>'Data-Resource'!I6440</f>
        <v>-7.9417604235604983E-3</v>
      </c>
      <c r="AB392" s="8">
        <f>'Data-Resource'!K6440</f>
        <v>6991416</v>
      </c>
      <c r="AC392" s="8">
        <f>'Data-Resource'!I12500</f>
        <v>-2.8355151228733086E-3</v>
      </c>
      <c r="AD392" s="8">
        <f>'Data-Resource'!K12500</f>
        <v>495419</v>
      </c>
      <c r="AE392" s="8">
        <f>'Data-Resource'!I10985</f>
        <v>-1.4687537500000023E-2</v>
      </c>
      <c r="AF392" s="8">
        <f>'Data-Resource'!K10985</f>
        <v>251347</v>
      </c>
      <c r="AG392" s="8">
        <f>'Data-Resource'!I11490</f>
        <v>-5.9557433049805411E-3</v>
      </c>
      <c r="AH392" s="8">
        <f>'Data-Resource'!K11490</f>
        <v>162136</v>
      </c>
      <c r="AI392" s="8">
        <f>'Data-Resource'!I8460</f>
        <v>9.9312814272606862E-4</v>
      </c>
      <c r="AJ392" s="8">
        <f>'Data-Resource'!K8460</f>
        <v>682310</v>
      </c>
      <c r="AK392" s="8">
        <f>'Data-Resource'!I8965</f>
        <v>-5.1118402555911501E-3</v>
      </c>
      <c r="AL392" s="8">
        <f>'Data-Resource'!K8965</f>
        <v>56705</v>
      </c>
      <c r="AM392" s="8">
        <f>'Data-Resource'!I9470</f>
        <v>-4.5410611854684721E-3</v>
      </c>
      <c r="AN392" s="8">
        <f>'Data-Resource'!K9470</f>
        <v>2811246</v>
      </c>
      <c r="AO392" s="8">
        <f>'Data-Resource'!I9975</f>
        <v>-1.3874874074796196E-2</v>
      </c>
      <c r="AP392" s="8">
        <f>'Data-Resource'!K9975</f>
        <v>660495</v>
      </c>
      <c r="AQ392" s="8">
        <f>'Data-Resource'!I10480</f>
        <v>-5.1210799791233438E-3</v>
      </c>
      <c r="AR392" s="8">
        <f>'Data-Resource'!K10480</f>
        <v>442531</v>
      </c>
    </row>
    <row r="393" spans="1:44" x14ac:dyDescent="0.3">
      <c r="A393" s="8" t="str">
        <f>'Data-Resource'!B381</f>
        <v>7-6-2020</v>
      </c>
      <c r="B393" s="8">
        <f>'Data-Resource'!I15026</f>
        <v>-3.2344481755985357E-3</v>
      </c>
      <c r="C393" s="8">
        <f>'Data-Resource'!I11996</f>
        <v>9.3513086439320973E-4</v>
      </c>
      <c r="D393" s="8">
        <f>'Data-Resource'!K11996</f>
        <v>2269441</v>
      </c>
      <c r="E393" s="8">
        <f>'Data-Resource'!I886</f>
        <v>0</v>
      </c>
      <c r="F393" s="8">
        <f>'Data-Resource'!K886</f>
        <v>557843</v>
      </c>
      <c r="G393" s="8">
        <f>'Data-Resource'!I1391</f>
        <v>4.4457022327044548E-3</v>
      </c>
      <c r="H393" s="8">
        <f>'Data-Resource'!K1391</f>
        <v>216550</v>
      </c>
      <c r="I393" s="8">
        <f>'Data-Resource'!I1896</f>
        <v>-3.2024231255208492E-3</v>
      </c>
      <c r="J393" s="8">
        <f>'Data-Resource'!K1896</f>
        <v>980928</v>
      </c>
      <c r="K393" s="8">
        <f>'Data-Resource'!I2401</f>
        <v>-1.3781036490683303E-2</v>
      </c>
      <c r="L393" s="8">
        <f>'Data-Resource'!K2401</f>
        <v>3167157</v>
      </c>
      <c r="M393" s="8">
        <f>'Data-Resource'!I2906</f>
        <v>-1.2080127228055208E-2</v>
      </c>
      <c r="N393" s="8">
        <f>'Data-Resource'!K2906</f>
        <v>2358641</v>
      </c>
      <c r="O393" s="8">
        <f>'Data-Resource'!I3411</f>
        <v>-3.7108414457831321E-2</v>
      </c>
      <c r="P393" s="8">
        <f>'Data-Resource'!K3411</f>
        <v>744737</v>
      </c>
      <c r="Q393" s="8">
        <f>'Data-Resource'!I3916</f>
        <v>-8.3121627088690447E-3</v>
      </c>
      <c r="R393" s="8">
        <f>'Data-Resource'!K3916</f>
        <v>1512797</v>
      </c>
      <c r="S393" s="8">
        <f>'Data-Resource'!I4421</f>
        <v>-3.601170339847123E-3</v>
      </c>
      <c r="T393" s="8">
        <f>'Data-Resource'!K4421</f>
        <v>514624</v>
      </c>
      <c r="U393" s="8">
        <f>'Data-Resource'!I4926</f>
        <v>-5.9470712797050707E-3</v>
      </c>
      <c r="V393" s="8">
        <f>'Data-Resource'!K4926</f>
        <v>355314</v>
      </c>
      <c r="W393" s="8">
        <f>'Data-Resource'!I5431</f>
        <v>4.3329532497149116E-3</v>
      </c>
      <c r="X393" s="8">
        <f>'Data-Resource'!K5431</f>
        <v>17298704</v>
      </c>
      <c r="Y393" s="8">
        <f>'Data-Resource'!I5936</f>
        <v>5.0296451192204201E-3</v>
      </c>
      <c r="Z393" s="8">
        <f>'Data-Resource'!K5936</f>
        <v>3313837</v>
      </c>
      <c r="AA393" s="8">
        <f>'Data-Resource'!I6441</f>
        <v>-1.0851693521867968E-2</v>
      </c>
      <c r="AB393" s="8">
        <f>'Data-Resource'!K6441</f>
        <v>10215460</v>
      </c>
      <c r="AC393" s="8">
        <f>'Data-Resource'!I12501</f>
        <v>-1.4130562049061291E-2</v>
      </c>
      <c r="AD393" s="8">
        <f>'Data-Resource'!K12501</f>
        <v>455043</v>
      </c>
      <c r="AE393" s="8">
        <f>'Data-Resource'!I10986</f>
        <v>-1.7391322981366378E-2</v>
      </c>
      <c r="AF393" s="8">
        <f>'Data-Resource'!K10986</f>
        <v>321146</v>
      </c>
      <c r="AG393" s="8">
        <f>'Data-Resource'!I11491</f>
        <v>3.9281566207652338E-3</v>
      </c>
      <c r="AH393" s="8">
        <f>'Data-Resource'!K11491</f>
        <v>287963</v>
      </c>
      <c r="AI393" s="8">
        <f>'Data-Resource'!I8461</f>
        <v>-5.7361186565223392E-3</v>
      </c>
      <c r="AJ393" s="8">
        <f>'Data-Resource'!K8461</f>
        <v>763550</v>
      </c>
      <c r="AK393" s="8">
        <f>'Data-Resource'!I8966</f>
        <v>-1.9047809523808587E-3</v>
      </c>
      <c r="AL393" s="8">
        <f>'Data-Resource'!K8966</f>
        <v>93871</v>
      </c>
      <c r="AM393" s="8">
        <f>'Data-Resource'!I9471</f>
        <v>1.0328685930924208E-2</v>
      </c>
      <c r="AN393" s="8">
        <f>'Data-Resource'!K9471</f>
        <v>4366789</v>
      </c>
      <c r="AO393" s="8">
        <f>'Data-Resource'!I9976</f>
        <v>-7.9960317442469217E-3</v>
      </c>
      <c r="AP393" s="8">
        <f>'Data-Resource'!K9976</f>
        <v>876718</v>
      </c>
      <c r="AQ393" s="8">
        <f>'Data-Resource'!I10481</f>
        <v>2.7674814987550191E-3</v>
      </c>
      <c r="AR393" s="8">
        <f>'Data-Resource'!K10481</f>
        <v>381819</v>
      </c>
    </row>
    <row r="394" spans="1:44" x14ac:dyDescent="0.3">
      <c r="A394" s="8" t="str">
        <f>'Data-Resource'!B382</f>
        <v>7-7-2020</v>
      </c>
      <c r="B394" s="8">
        <f>'Data-Resource'!I15027</f>
        <v>-3.4194093839068772E-3</v>
      </c>
      <c r="C394" s="8">
        <f>'Data-Resource'!I11997</f>
        <v>-5.6249999999999755E-3</v>
      </c>
      <c r="D394" s="8">
        <f>'Data-Resource'!K11997</f>
        <v>1545686</v>
      </c>
      <c r="E394" s="8">
        <f>'Data-Resource'!I887</f>
        <v>-1.8729665666213497E-2</v>
      </c>
      <c r="F394" s="8">
        <f>'Data-Resource'!K887</f>
        <v>626165</v>
      </c>
      <c r="G394" s="8">
        <f>'Data-Resource'!I1392</f>
        <v>-8.407079274023059E-3</v>
      </c>
      <c r="H394" s="8">
        <f>'Data-Resource'!K1392</f>
        <v>139702</v>
      </c>
      <c r="I394" s="8">
        <f>'Data-Resource'!I1897</f>
        <v>-7.9569677419353436E-3</v>
      </c>
      <c r="J394" s="8">
        <f>'Data-Resource'!K1897</f>
        <v>822020</v>
      </c>
      <c r="K394" s="8">
        <f>'Data-Resource'!I2402</f>
        <v>7.9051781780701789E-3</v>
      </c>
      <c r="L394" s="8">
        <f>'Data-Resource'!K2402</f>
        <v>2173454</v>
      </c>
      <c r="M394" s="8">
        <f>'Data-Resource'!I2907</f>
        <v>-3.2037670330433164E-2</v>
      </c>
      <c r="N394" s="8">
        <f>'Data-Resource'!K2907</f>
        <v>6030072</v>
      </c>
      <c r="O394" s="8">
        <f>'Data-Resource'!I3412</f>
        <v>-1.1272171786713234E-2</v>
      </c>
      <c r="P394" s="8">
        <f>'Data-Resource'!K3412</f>
        <v>614054</v>
      </c>
      <c r="Q394" s="8">
        <f>'Data-Resource'!I3917</f>
        <v>5.8309208398058835E-3</v>
      </c>
      <c r="R394" s="8">
        <f>'Data-Resource'!K3917</f>
        <v>1505768</v>
      </c>
      <c r="S394" s="8">
        <f>'Data-Resource'!I4422</f>
        <v>-1.5923453501443452E-3</v>
      </c>
      <c r="T394" s="8">
        <f>'Data-Resource'!K4422</f>
        <v>451846</v>
      </c>
      <c r="U394" s="8">
        <f>'Data-Resource'!I4927</f>
        <v>7.1942264893125442E-3</v>
      </c>
      <c r="V394" s="8">
        <f>'Data-Resource'!K4927</f>
        <v>364673</v>
      </c>
      <c r="W394" s="8">
        <f>'Data-Resource'!I5432</f>
        <v>6.2857142857143536E-3</v>
      </c>
      <c r="X394" s="8">
        <f>'Data-Resource'!K5432</f>
        <v>12551867</v>
      </c>
      <c r="Y394" s="8">
        <f>'Data-Resource'!I5937</f>
        <v>-1.1847453308497979E-3</v>
      </c>
      <c r="Z394" s="8">
        <f>'Data-Resource'!K5937</f>
        <v>3295108</v>
      </c>
      <c r="AA394" s="8">
        <f>'Data-Resource'!I6442</f>
        <v>-4.3290043290045164E-3</v>
      </c>
      <c r="AB394" s="8">
        <f>'Data-Resource'!K6442</f>
        <v>11298476</v>
      </c>
      <c r="AC394" s="8">
        <f>'Data-Resource'!I12502</f>
        <v>-1.4281600299054578E-3</v>
      </c>
      <c r="AD394" s="8">
        <f>'Data-Resource'!K12502</f>
        <v>715742</v>
      </c>
      <c r="AE394" s="8">
        <f>'Data-Resource'!I10987</f>
        <v>-1.2746973081464819E-2</v>
      </c>
      <c r="AF394" s="8">
        <f>'Data-Resource'!K10987</f>
        <v>502313</v>
      </c>
      <c r="AG394" s="8">
        <f>'Data-Resource'!I11492</f>
        <v>-8.801845292395357E-3</v>
      </c>
      <c r="AH394" s="8">
        <f>'Data-Resource'!K11492</f>
        <v>256270</v>
      </c>
      <c r="AI394" s="8">
        <f>'Data-Resource'!I8462</f>
        <v>-1.3435624316146783E-2</v>
      </c>
      <c r="AJ394" s="8">
        <f>'Data-Resource'!K8462</f>
        <v>920774</v>
      </c>
      <c r="AK394" s="8">
        <f>'Data-Resource'!I8967</f>
        <v>-7.7419161290323436E-3</v>
      </c>
      <c r="AL394" s="8">
        <f>'Data-Resource'!K8967</f>
        <v>156263</v>
      </c>
      <c r="AM394" s="8">
        <f>'Data-Resource'!I9472</f>
        <v>-2.1131721061282984E-3</v>
      </c>
      <c r="AN394" s="8">
        <f>'Data-Resource'!K9472</f>
        <v>3717026</v>
      </c>
      <c r="AO394" s="8">
        <f>'Data-Resource'!I9977</f>
        <v>7.5834174785124218E-3</v>
      </c>
      <c r="AP394" s="8">
        <f>'Data-Resource'!K9977</f>
        <v>562078</v>
      </c>
      <c r="AQ394" s="8">
        <f>'Data-Resource'!I10482</f>
        <v>1.3850415128797365E-2</v>
      </c>
      <c r="AR394" s="8">
        <f>'Data-Resource'!K10482</f>
        <v>512038</v>
      </c>
    </row>
    <row r="395" spans="1:44" x14ac:dyDescent="0.3">
      <c r="A395" s="8" t="str">
        <f>'Data-Resource'!B383</f>
        <v>7-8-2020</v>
      </c>
      <c r="B395" s="8">
        <f>'Data-Resource'!I15028</f>
        <v>-3.8086669325853957E-3</v>
      </c>
      <c r="C395" s="8">
        <f>'Data-Resource'!I11998</f>
        <v>1.5787748658035901E-2</v>
      </c>
      <c r="D395" s="8">
        <f>'Data-Resource'!K11998</f>
        <v>2238274</v>
      </c>
      <c r="E395" s="8">
        <f>'Data-Resource'!I888</f>
        <v>-7.5535164806524394E-3</v>
      </c>
      <c r="F395" s="8">
        <f>'Data-Resource'!K888</f>
        <v>633840</v>
      </c>
      <c r="G395" s="8">
        <f>'Data-Resource'!I1393</f>
        <v>-1.5589881810671214E-2</v>
      </c>
      <c r="H395" s="8">
        <f>'Data-Resource'!K1393</f>
        <v>161553</v>
      </c>
      <c r="I395" s="8">
        <f>'Data-Resource'!I1898</f>
        <v>-1.7458101187264124E-3</v>
      </c>
      <c r="J395" s="8">
        <f>'Data-Resource'!K1898</f>
        <v>1111275</v>
      </c>
      <c r="K395" s="8">
        <f>'Data-Resource'!I2403</f>
        <v>-9.8990302870333585E-3</v>
      </c>
      <c r="L395" s="8">
        <f>'Data-Resource'!K2403</f>
        <v>2617805</v>
      </c>
      <c r="M395" s="8">
        <f>'Data-Resource'!I2908</f>
        <v>1.1072445253519007E-3</v>
      </c>
      <c r="N395" s="8">
        <f>'Data-Resource'!K2908</f>
        <v>2978987</v>
      </c>
      <c r="O395" s="8">
        <f>'Data-Resource'!I3413</f>
        <v>-1.2894003142713896E-2</v>
      </c>
      <c r="P395" s="8">
        <f>'Data-Resource'!K3413</f>
        <v>422723</v>
      </c>
      <c r="Q395" s="8">
        <f>'Data-Resource'!I3918</f>
        <v>-4.2903724043246274E-3</v>
      </c>
      <c r="R395" s="8">
        <f>'Data-Resource'!K3918</f>
        <v>1362427</v>
      </c>
      <c r="S395" s="8">
        <f>'Data-Resource'!I4423</f>
        <v>-3.1724160919540161E-2</v>
      </c>
      <c r="T395" s="8">
        <f>'Data-Resource'!K4423</f>
        <v>663016</v>
      </c>
      <c r="U395" s="8">
        <f>'Data-Resource'!I4928</f>
        <v>-1.199382308845587E-3</v>
      </c>
      <c r="V395" s="8">
        <f>'Data-Resource'!K4928</f>
        <v>509648</v>
      </c>
      <c r="W395" s="8">
        <f>'Data-Resource'!I5433</f>
        <v>-1.1467889908256005E-3</v>
      </c>
      <c r="X395" s="8">
        <f>'Data-Resource'!K5433</f>
        <v>10914192</v>
      </c>
      <c r="Y395" s="8">
        <f>'Data-Resource'!I5938</f>
        <v>-1.4705588235294053E-3</v>
      </c>
      <c r="Z395" s="8">
        <f>'Data-Resource'!K5938</f>
        <v>6065647</v>
      </c>
      <c r="AA395" s="8">
        <f>'Data-Resource'!I6443</f>
        <v>-2.6836632002683828E-3</v>
      </c>
      <c r="AB395" s="8">
        <f>'Data-Resource'!K6443</f>
        <v>8190670</v>
      </c>
      <c r="AC395" s="8">
        <f>'Data-Resource'!I12503</f>
        <v>-9.2856904761904769E-3</v>
      </c>
      <c r="AD395" s="8">
        <f>'Data-Resource'!K12503</f>
        <v>509008</v>
      </c>
      <c r="AE395" s="8">
        <f>'Data-Resource'!I10988</f>
        <v>-2.5163437908496858E-2</v>
      </c>
      <c r="AF395" s="8">
        <f>'Data-Resource'!K10988</f>
        <v>635826</v>
      </c>
      <c r="AG395" s="8">
        <f>'Data-Resource'!I11493</f>
        <v>-7.2233457494460217E-3</v>
      </c>
      <c r="AH395" s="8">
        <f>'Data-Resource'!K11493</f>
        <v>213923</v>
      </c>
      <c r="AI395" s="8">
        <f>'Data-Resource'!I8463</f>
        <v>-4.8638130403185591E-3</v>
      </c>
      <c r="AJ395" s="8">
        <f>'Data-Resource'!K8463</f>
        <v>948738</v>
      </c>
      <c r="AK395" s="8">
        <f>'Data-Resource'!I8968</f>
        <v>1.113292097838082E-2</v>
      </c>
      <c r="AL395" s="8">
        <f>'Data-Resource'!K8968</f>
        <v>88908</v>
      </c>
      <c r="AM395" s="8">
        <f>'Data-Resource'!I9473</f>
        <v>5.9467174119885533E-3</v>
      </c>
      <c r="AN395" s="8">
        <f>'Data-Resource'!K9473</f>
        <v>3234085</v>
      </c>
      <c r="AO395" s="8">
        <f>'Data-Resource'!I9978</f>
        <v>-1.0526345864661708E-2</v>
      </c>
      <c r="AP395" s="8">
        <f>'Data-Resource'!K9978</f>
        <v>975626</v>
      </c>
      <c r="AQ395" s="8">
        <f>'Data-Resource'!I10483</f>
        <v>-4.5766590389016565E-3</v>
      </c>
      <c r="AR395" s="8">
        <f>'Data-Resource'!K10483</f>
        <v>513875</v>
      </c>
    </row>
    <row r="396" spans="1:44" x14ac:dyDescent="0.3">
      <c r="A396" s="8" t="str">
        <f>'Data-Resource'!B384</f>
        <v>7-9-2020</v>
      </c>
      <c r="B396" s="8">
        <f>'Data-Resource'!I15029</f>
        <v>-1.1844920271473028E-2</v>
      </c>
      <c r="C396" s="8">
        <f>'Data-Resource'!I11999</f>
        <v>-1.3011090861557845E-2</v>
      </c>
      <c r="D396" s="8">
        <f>'Data-Resource'!K11999</f>
        <v>2225224</v>
      </c>
      <c r="E396" s="8">
        <f>'Data-Resource'!I889</f>
        <v>-6.7425452160656324E-3</v>
      </c>
      <c r="F396" s="8">
        <f>'Data-Resource'!K889</f>
        <v>441217</v>
      </c>
      <c r="G396" s="8">
        <f>'Data-Resource'!I1394</f>
        <v>-4.0442276905889668E-2</v>
      </c>
      <c r="H396" s="8">
        <f>'Data-Resource'!K1394</f>
        <v>141029</v>
      </c>
      <c r="I396" s="8">
        <f>'Data-Resource'!I1899</f>
        <v>-1.3225478483451226E-2</v>
      </c>
      <c r="J396" s="8">
        <f>'Data-Resource'!K1899</f>
        <v>941649</v>
      </c>
      <c r="K396" s="8">
        <f>'Data-Resource'!I2404</f>
        <v>-8.0967213114754178E-3</v>
      </c>
      <c r="L396" s="8">
        <f>'Data-Resource'!K2404</f>
        <v>3183187</v>
      </c>
      <c r="M396" s="8">
        <f>'Data-Resource'!I2909</f>
        <v>3.1585596967788766E-4</v>
      </c>
      <c r="N396" s="8">
        <f>'Data-Resource'!K2909</f>
        <v>2643108</v>
      </c>
      <c r="O396" s="8">
        <f>'Data-Resource'!I3414</f>
        <v>-1.3499511521302899E-2</v>
      </c>
      <c r="P396" s="8">
        <f>'Data-Resource'!K3414</f>
        <v>408983</v>
      </c>
      <c r="Q396" s="8">
        <f>'Data-Resource'!I3919</f>
        <v>-1.9962497526659254E-2</v>
      </c>
      <c r="R396" s="8">
        <f>'Data-Resource'!K3919</f>
        <v>1231470</v>
      </c>
      <c r="S396" s="8">
        <f>'Data-Resource'!I4424</f>
        <v>-1.904533315413422E-2</v>
      </c>
      <c r="T396" s="8">
        <f>'Data-Resource'!K4424</f>
        <v>568191</v>
      </c>
      <c r="U396" s="8">
        <f>'Data-Resource'!I4929</f>
        <v>-1.0475905229406132E-2</v>
      </c>
      <c r="V396" s="8">
        <f>'Data-Resource'!K4929</f>
        <v>367963</v>
      </c>
      <c r="W396" s="8">
        <f>'Data-Resource'!I5434</f>
        <v>-1.3061411549037515E-2</v>
      </c>
      <c r="X396" s="8">
        <f>'Data-Resource'!K5434</f>
        <v>11679642</v>
      </c>
      <c r="Y396" s="8">
        <f>'Data-Resource'!I5939</f>
        <v>0</v>
      </c>
      <c r="Z396" s="8">
        <f>'Data-Resource'!K5939</f>
        <v>3894658</v>
      </c>
      <c r="AA396" s="8">
        <f>'Data-Resource'!I6444</f>
        <v>-1.0070493454179208E-2</v>
      </c>
      <c r="AB396" s="8">
        <f>'Data-Resource'!K6444</f>
        <v>9047744</v>
      </c>
      <c r="AC396" s="8">
        <f>'Data-Resource'!I12504</f>
        <v>6.9804071238612816E-3</v>
      </c>
      <c r="AD396" s="8">
        <f>'Data-Resource'!K12504</f>
        <v>448067</v>
      </c>
      <c r="AE396" s="8">
        <f>'Data-Resource'!I10989</f>
        <v>-1.7707945915453823E-2</v>
      </c>
      <c r="AF396" s="8">
        <f>'Data-Resource'!K10989</f>
        <v>393162</v>
      </c>
      <c r="AG396" s="8">
        <f>'Data-Resource'!I11494</f>
        <v>0</v>
      </c>
      <c r="AH396" s="8">
        <f>'Data-Resource'!K11494</f>
        <v>238371</v>
      </c>
      <c r="AI396" s="8">
        <f>'Data-Resource'!I8464</f>
        <v>9.7085436893203265E-4</v>
      </c>
      <c r="AJ396" s="8">
        <f>'Data-Resource'!K8464</f>
        <v>728089</v>
      </c>
      <c r="AK396" s="8">
        <f>'Data-Resource'!I8969</f>
        <v>-2.2479126958493127E-2</v>
      </c>
      <c r="AL396" s="8">
        <f>'Data-Resource'!K8969</f>
        <v>90344</v>
      </c>
      <c r="AM396" s="8">
        <f>'Data-Resource'!I9474</f>
        <v>8.147160148975683E-3</v>
      </c>
      <c r="AN396" s="8">
        <f>'Data-Resource'!K9474</f>
        <v>6357494</v>
      </c>
      <c r="AO396" s="8">
        <f>'Data-Resource'!I9979</f>
        <v>2.5511734693868483E-4</v>
      </c>
      <c r="AP396" s="8">
        <f>'Data-Resource'!K9979</f>
        <v>1085543</v>
      </c>
      <c r="AQ396" s="8">
        <f>'Data-Resource'!I10484</f>
        <v>5.000027272727311E-3</v>
      </c>
      <c r="AR396" s="8">
        <f>'Data-Resource'!K10484</f>
        <v>649909</v>
      </c>
    </row>
    <row r="397" spans="1:44" x14ac:dyDescent="0.3">
      <c r="A397" s="8" t="str">
        <f>'Data-Resource'!B385</f>
        <v>7-10-2020</v>
      </c>
      <c r="B397" s="8">
        <f>'Data-Resource'!I15030</f>
        <v>1.5390359128467137E-2</v>
      </c>
      <c r="C397" s="8">
        <f>'Data-Resource'!I12000</f>
        <v>1.2264151329061376E-2</v>
      </c>
      <c r="D397" s="8">
        <f>'Data-Resource'!K12000</f>
        <v>1659770</v>
      </c>
      <c r="E397" s="8">
        <f>'Data-Resource'!I890</f>
        <v>8.9936017130621028E-3</v>
      </c>
      <c r="F397" s="8">
        <f>'Data-Resource'!K890</f>
        <v>507748</v>
      </c>
      <c r="G397" s="8">
        <f>'Data-Resource'!I1395</f>
        <v>4.8167673286360214E-2</v>
      </c>
      <c r="H397" s="8">
        <f>'Data-Resource'!K1395</f>
        <v>150432</v>
      </c>
      <c r="I397" s="8">
        <f>'Data-Resource'!I1900</f>
        <v>1.6583172230103055E-2</v>
      </c>
      <c r="J397" s="8">
        <f>'Data-Resource'!K1900</f>
        <v>1243613</v>
      </c>
      <c r="K397" s="8">
        <f>'Data-Resource'!I2405</f>
        <v>1.5821562187049866E-2</v>
      </c>
      <c r="L397" s="8">
        <f>'Data-Resource'!K2405</f>
        <v>3903774</v>
      </c>
      <c r="M397" s="8">
        <f>'Data-Resource'!I2910</f>
        <v>1.9526264404609462E-2</v>
      </c>
      <c r="N397" s="8">
        <f>'Data-Resource'!K2910</f>
        <v>2296083</v>
      </c>
      <c r="O397" s="8">
        <f>'Data-Resource'!I3415</f>
        <v>1.2668887112870869E-2</v>
      </c>
      <c r="P397" s="8">
        <f>'Data-Resource'!K3415</f>
        <v>503350</v>
      </c>
      <c r="Q397" s="8">
        <f>'Data-Resource'!I3920</f>
        <v>2.5152820960698728E-2</v>
      </c>
      <c r="R397" s="8">
        <f>'Data-Resource'!K3920</f>
        <v>1532862</v>
      </c>
      <c r="S397" s="8">
        <f>'Data-Resource'!I4425</f>
        <v>4.4249938141260915E-2</v>
      </c>
      <c r="T397" s="8">
        <f>'Data-Resource'!K4425</f>
        <v>542665</v>
      </c>
      <c r="U397" s="8">
        <f>'Data-Resource'!I4930</f>
        <v>6.9718643280728045E-3</v>
      </c>
      <c r="V397" s="8">
        <f>'Data-Resource'!K4930</f>
        <v>413069</v>
      </c>
      <c r="W397" s="8">
        <f>'Data-Resource'!I5435</f>
        <v>4.611190137505914E-2</v>
      </c>
      <c r="X397" s="8">
        <f>'Data-Resource'!K5435</f>
        <v>11704086</v>
      </c>
      <c r="Y397" s="8">
        <f>'Data-Resource'!I5940</f>
        <v>0</v>
      </c>
      <c r="Z397" s="8">
        <f>'Data-Resource'!K5940</f>
        <v>3213148</v>
      </c>
      <c r="AA397" s="8">
        <f>'Data-Resource'!I6445</f>
        <v>1.4285714285714381E-2</v>
      </c>
      <c r="AB397" s="8">
        <f>'Data-Resource'!K6445</f>
        <v>7096540</v>
      </c>
      <c r="AC397" s="8">
        <f>'Data-Resource'!I12505</f>
        <v>-4.6483908307893554E-3</v>
      </c>
      <c r="AD397" s="8">
        <f>'Data-Resource'!K12505</f>
        <v>475285</v>
      </c>
      <c r="AE397" s="8">
        <f>'Data-Resource'!I10990</f>
        <v>4.6479855506223189E-2</v>
      </c>
      <c r="AF397" s="8">
        <f>'Data-Resource'!K10990</f>
        <v>346428</v>
      </c>
      <c r="AG397" s="8">
        <f>'Data-Resource'!I11495</f>
        <v>-1.4842898503450302E-2</v>
      </c>
      <c r="AH397" s="8">
        <f>'Data-Resource'!K11495</f>
        <v>212160</v>
      </c>
      <c r="AI397" s="8">
        <f>'Data-Resource'!I8465</f>
        <v>3.8610232405603003E-3</v>
      </c>
      <c r="AJ397" s="8">
        <f>'Data-Resource'!K8465</f>
        <v>597503</v>
      </c>
      <c r="AK397" s="8">
        <f>'Data-Resource'!I8970</f>
        <v>1.7218582781457149E-2</v>
      </c>
      <c r="AL397" s="8">
        <f>'Data-Resource'!K8970</f>
        <v>114879</v>
      </c>
      <c r="AM397" s="8">
        <f>'Data-Resource'!I9475</f>
        <v>3.7974637514384187E-2</v>
      </c>
      <c r="AN397" s="8">
        <f>'Data-Resource'!K9475</f>
        <v>9912221</v>
      </c>
      <c r="AO397" s="8">
        <f>'Data-Resource'!I9980</f>
        <v>1.4826144739484322E-2</v>
      </c>
      <c r="AP397" s="8">
        <f>'Data-Resource'!K9980</f>
        <v>833380</v>
      </c>
      <c r="AQ397" s="8">
        <f>'Data-Resource'!I10485</f>
        <v>-6.7628492919234598E-3</v>
      </c>
      <c r="AR397" s="8">
        <f>'Data-Resource'!K10485</f>
        <v>465724</v>
      </c>
    </row>
    <row r="398" spans="1:44" x14ac:dyDescent="0.3">
      <c r="A398" s="8" t="str">
        <f>'Data-Resource'!B386</f>
        <v>7-13-2020</v>
      </c>
      <c r="B398" s="8">
        <f>'Data-Resource'!I15031</f>
        <v>-1.3435627795380933E-3</v>
      </c>
      <c r="C398" s="8">
        <f>'Data-Resource'!I12001</f>
        <v>-1.1692338461538452E-2</v>
      </c>
      <c r="D398" s="8">
        <f>'Data-Resource'!K12001</f>
        <v>2165817</v>
      </c>
      <c r="E398" s="8">
        <f>'Data-Resource'!I891</f>
        <v>1.0016669198247065E-2</v>
      </c>
      <c r="F398" s="8">
        <f>'Data-Resource'!K891</f>
        <v>467938</v>
      </c>
      <c r="G398" s="8">
        <f>'Data-Resource'!I1396</f>
        <v>2.0285483683599542E-2</v>
      </c>
      <c r="H398" s="8">
        <f>'Data-Resource'!K1396</f>
        <v>127187</v>
      </c>
      <c r="I398" s="8">
        <f>'Data-Resource'!I1901</f>
        <v>-2.478485911255917E-3</v>
      </c>
      <c r="J398" s="8">
        <f>'Data-Resource'!K1901</f>
        <v>777246</v>
      </c>
      <c r="K398" s="8">
        <f>'Data-Resource'!I2406</f>
        <v>3.9192632553272292E-4</v>
      </c>
      <c r="L398" s="8">
        <f>'Data-Resource'!K2406</f>
        <v>3021077</v>
      </c>
      <c r="M398" s="8">
        <f>'Data-Resource'!I2911</f>
        <v>1.5509381780403451E-4</v>
      </c>
      <c r="N398" s="8">
        <f>'Data-Resource'!K2911</f>
        <v>2638430</v>
      </c>
      <c r="O398" s="8">
        <f>'Data-Resource'!I3416</f>
        <v>1.6312213335616284E-2</v>
      </c>
      <c r="P398" s="8">
        <f>'Data-Resource'!K3416</f>
        <v>463170</v>
      </c>
      <c r="Q398" s="8">
        <f>'Data-Resource'!I3921</f>
        <v>-1.3422802463852412E-2</v>
      </c>
      <c r="R398" s="8">
        <f>'Data-Resource'!K3921</f>
        <v>1073725</v>
      </c>
      <c r="S398" s="8">
        <f>'Data-Resource'!I4426</f>
        <v>-5.0263079160806053E-3</v>
      </c>
      <c r="T398" s="8">
        <f>'Data-Resource'!K4426</f>
        <v>525083</v>
      </c>
      <c r="U398" s="8">
        <f>'Data-Resource'!I4931</f>
        <v>-6.7946469719349688E-3</v>
      </c>
      <c r="V398" s="8">
        <f>'Data-Resource'!K4931</f>
        <v>411861</v>
      </c>
      <c r="W398" s="8">
        <f>'Data-Resource'!I5436</f>
        <v>-2.7777777777777721E-2</v>
      </c>
      <c r="X398" s="8">
        <f>'Data-Resource'!K5436</f>
        <v>16161523</v>
      </c>
      <c r="Y398" s="8">
        <f>'Data-Resource'!I5941</f>
        <v>2.036067421871254E-3</v>
      </c>
      <c r="Z398" s="8">
        <f>'Data-Resource'!K5941</f>
        <v>2960734</v>
      </c>
      <c r="AA398" s="8">
        <f>'Data-Resource'!I6446</f>
        <v>6.6225165562914514E-4</v>
      </c>
      <c r="AB398" s="8">
        <f>'Data-Resource'!K6446</f>
        <v>8855909</v>
      </c>
      <c r="AC398" s="8">
        <f>'Data-Resource'!I12506</f>
        <v>2.0052542851576306E-2</v>
      </c>
      <c r="AD398" s="8">
        <f>'Data-Resource'!K12506</f>
        <v>388748</v>
      </c>
      <c r="AE398" s="8">
        <f>'Data-Resource'!I10991</f>
        <v>-1.2886404888267369E-3</v>
      </c>
      <c r="AF398" s="8">
        <f>'Data-Resource'!K10991</f>
        <v>242917</v>
      </c>
      <c r="AG398" s="8">
        <f>'Data-Resource'!I11496</f>
        <v>-1.5688466919724857E-2</v>
      </c>
      <c r="AH398" s="8">
        <f>'Data-Resource'!K11496</f>
        <v>284611</v>
      </c>
      <c r="AI398" s="8">
        <f>'Data-Resource'!I8466</f>
        <v>-3.0588254901960779E-2</v>
      </c>
      <c r="AJ398" s="8">
        <f>'Data-Resource'!K8466</f>
        <v>1314991</v>
      </c>
      <c r="AK398" s="8">
        <f>'Data-Resource'!I8971</f>
        <v>-1.2258025806451588E-2</v>
      </c>
      <c r="AL398" s="8">
        <f>'Data-Resource'!K8971</f>
        <v>103777</v>
      </c>
      <c r="AM398" s="8">
        <f>'Data-Resource'!I9476</f>
        <v>7.5987404429552468E-3</v>
      </c>
      <c r="AN398" s="8">
        <f>'Data-Resource'!K9476</f>
        <v>7597034</v>
      </c>
      <c r="AO398" s="8">
        <f>'Data-Resource'!I9981</f>
        <v>2.9629925925926145E-3</v>
      </c>
      <c r="AP398" s="8">
        <f>'Data-Resource'!K9981</f>
        <v>772506</v>
      </c>
      <c r="AQ398" s="8">
        <f>'Data-Resource'!I10486</f>
        <v>-1.7936950672645233E-3</v>
      </c>
      <c r="AR398" s="8">
        <f>'Data-Resource'!K10486</f>
        <v>494252</v>
      </c>
    </row>
    <row r="399" spans="1:44" x14ac:dyDescent="0.3">
      <c r="A399" s="8" t="str">
        <f>'Data-Resource'!B387</f>
        <v>7-14-2020</v>
      </c>
      <c r="B399" s="8">
        <f>'Data-Resource'!I15032</f>
        <v>4.3607716320963738E-3</v>
      </c>
      <c r="C399" s="8">
        <f>'Data-Resource'!I12002</f>
        <v>4.0841658812441643E-3</v>
      </c>
      <c r="D399" s="8">
        <f>'Data-Resource'!K12002</f>
        <v>1970991</v>
      </c>
      <c r="E399" s="8">
        <f>'Data-Resource'!I892</f>
        <v>-1.5513614255765229E-2</v>
      </c>
      <c r="F399" s="8">
        <f>'Data-Resource'!K892</f>
        <v>572256</v>
      </c>
      <c r="G399" s="8">
        <f>'Data-Resource'!I1397</f>
        <v>-2.1093866757848092E-3</v>
      </c>
      <c r="H399" s="8">
        <f>'Data-Resource'!K1397</f>
        <v>217704</v>
      </c>
      <c r="I399" s="8">
        <f>'Data-Resource'!I1902</f>
        <v>2.1784324386168352E-2</v>
      </c>
      <c r="J399" s="8">
        <f>'Data-Resource'!K1902</f>
        <v>1340158</v>
      </c>
      <c r="K399" s="8">
        <f>'Data-Resource'!I2407</f>
        <v>1.0079111070320588E-2</v>
      </c>
      <c r="L399" s="8">
        <f>'Data-Resource'!K2407</f>
        <v>2656994</v>
      </c>
      <c r="M399" s="8">
        <f>'Data-Resource'!I2912</f>
        <v>3.1348119613607475E-3</v>
      </c>
      <c r="N399" s="8">
        <f>'Data-Resource'!K2912</f>
        <v>2296859</v>
      </c>
      <c r="O399" s="8">
        <f>'Data-Resource'!I3417</f>
        <v>4.1067760963703695E-4</v>
      </c>
      <c r="P399" s="8">
        <f>'Data-Resource'!K3417</f>
        <v>413801</v>
      </c>
      <c r="Q399" s="8">
        <f>'Data-Resource'!I3922</f>
        <v>1.7268647005128811E-4</v>
      </c>
      <c r="R399" s="8">
        <f>'Data-Resource'!K3922</f>
        <v>1371809</v>
      </c>
      <c r="S399" s="8">
        <f>'Data-Resource'!I4427</f>
        <v>9.2807775851779569E-3</v>
      </c>
      <c r="T399" s="8">
        <f>'Data-Resource'!K4427</f>
        <v>498559</v>
      </c>
      <c r="U399" s="8">
        <f>'Data-Resource'!I4932</f>
        <v>-1.6857332323034352E-2</v>
      </c>
      <c r="V399" s="8">
        <f>'Data-Resource'!K4932</f>
        <v>712902</v>
      </c>
      <c r="W399" s="8">
        <f>'Data-Resource'!I5437</f>
        <v>9.3641618497109797E-3</v>
      </c>
      <c r="X399" s="8">
        <f>'Data-Resource'!K5437</f>
        <v>13881055</v>
      </c>
      <c r="Y399" s="8">
        <f>'Data-Resource'!I5942</f>
        <v>7.9086411221041143E-3</v>
      </c>
      <c r="Z399" s="8">
        <f>'Data-Resource'!K5942</f>
        <v>3527711</v>
      </c>
      <c r="AA399" s="8">
        <f>'Data-Resource'!I6447</f>
        <v>1.3368983957219194E-2</v>
      </c>
      <c r="AB399" s="8">
        <f>'Data-Resource'!K6447</f>
        <v>12419862</v>
      </c>
      <c r="AC399" s="8">
        <f>'Data-Resource'!I12507</f>
        <v>-1.4417395074039396E-2</v>
      </c>
      <c r="AD399" s="8">
        <f>'Data-Resource'!K12507</f>
        <v>477165</v>
      </c>
      <c r="AE399" s="8">
        <f>'Data-Resource'!I10992</f>
        <v>-9.8328414978792085E-3</v>
      </c>
      <c r="AF399" s="8">
        <f>'Data-Resource'!K10992</f>
        <v>278941</v>
      </c>
      <c r="AG399" s="8">
        <f>'Data-Resource'!I11497</f>
        <v>2.9894767417196445E-3</v>
      </c>
      <c r="AH399" s="8">
        <f>'Data-Resource'!K11497</f>
        <v>335733</v>
      </c>
      <c r="AI399" s="8">
        <f>'Data-Resource'!I8467</f>
        <v>-5.4474783872576524E-2</v>
      </c>
      <c r="AJ399" s="8">
        <f>'Data-Resource'!K8467</f>
        <v>1853780</v>
      </c>
      <c r="AK399" s="8">
        <f>'Data-Resource'!I8972</f>
        <v>3.2258125039820708E-2</v>
      </c>
      <c r="AL399" s="8">
        <f>'Data-Resource'!K8972</f>
        <v>166047</v>
      </c>
      <c r="AM399" s="8">
        <f>'Data-Resource'!I9477</f>
        <v>-1.850608778176531E-2</v>
      </c>
      <c r="AN399" s="8">
        <f>'Data-Resource'!K9477</f>
        <v>7121821</v>
      </c>
      <c r="AO399" s="8">
        <f>'Data-Resource'!I9982</f>
        <v>1.0489540616726313E-2</v>
      </c>
      <c r="AP399" s="8">
        <f>'Data-Resource'!K9982</f>
        <v>952278</v>
      </c>
      <c r="AQ399" s="8">
        <f>'Data-Resource'!I10487</f>
        <v>1.3704979818319036E-3</v>
      </c>
      <c r="AR399" s="8">
        <f>'Data-Resource'!K10487</f>
        <v>448077</v>
      </c>
    </row>
    <row r="400" spans="1:44" x14ac:dyDescent="0.3">
      <c r="A400" s="8" t="str">
        <f>'Data-Resource'!B388</f>
        <v>7-15-2020</v>
      </c>
      <c r="B400" s="8">
        <f>'Data-Resource'!I15033</f>
        <v>9.2779500607407406E-3</v>
      </c>
      <c r="C400" s="8">
        <f>'Data-Resource'!I12003</f>
        <v>5.9134451941038179E-3</v>
      </c>
      <c r="D400" s="8">
        <f>'Data-Resource'!K12003</f>
        <v>2522050</v>
      </c>
      <c r="E400" s="8">
        <f>'Data-Resource'!I893</f>
        <v>2.3216547654281511E-2</v>
      </c>
      <c r="F400" s="8">
        <f>'Data-Resource'!K893</f>
        <v>567626</v>
      </c>
      <c r="G400" s="8">
        <f>'Data-Resource'!I1398</f>
        <v>3.3224000302860622E-2</v>
      </c>
      <c r="H400" s="8">
        <f>'Data-Resource'!K1398</f>
        <v>259146</v>
      </c>
      <c r="I400" s="8">
        <f>'Data-Resource'!I1903</f>
        <v>-1.2800266666667135E-3</v>
      </c>
      <c r="J400" s="8">
        <f>'Data-Resource'!K1903</f>
        <v>1279687</v>
      </c>
      <c r="K400" s="8">
        <f>'Data-Resource'!I2408</f>
        <v>8.1711669972307742E-3</v>
      </c>
      <c r="L400" s="8">
        <f>'Data-Resource'!K2408</f>
        <v>3014062</v>
      </c>
      <c r="M400" s="8">
        <f>'Data-Resource'!I2913</f>
        <v>-6.0550687126179632E-3</v>
      </c>
      <c r="N400" s="8">
        <f>'Data-Resource'!K2913</f>
        <v>3476271</v>
      </c>
      <c r="O400" s="8">
        <f>'Data-Resource'!I3418</f>
        <v>8.3554107230019367E-3</v>
      </c>
      <c r="P400" s="8">
        <f>'Data-Resource'!K3418</f>
        <v>294816</v>
      </c>
      <c r="Q400" s="8">
        <f>'Data-Resource'!I3923</f>
        <v>4.800256992962158E-3</v>
      </c>
      <c r="R400" s="8">
        <f>'Data-Resource'!K3923</f>
        <v>1465863</v>
      </c>
      <c r="S400" s="8">
        <f>'Data-Resource'!I4428</f>
        <v>1.7407704683875581E-2</v>
      </c>
      <c r="T400" s="8">
        <f>'Data-Resource'!K4428</f>
        <v>581114</v>
      </c>
      <c r="U400" s="8">
        <f>'Data-Resource'!I4933</f>
        <v>3.0571690053714201E-3</v>
      </c>
      <c r="V400" s="8">
        <f>'Data-Resource'!K4933</f>
        <v>656195</v>
      </c>
      <c r="W400" s="8">
        <f>'Data-Resource'!I5438</f>
        <v>1.4705882352941944E-3</v>
      </c>
      <c r="X400" s="8">
        <f>'Data-Resource'!K5438</f>
        <v>13330657</v>
      </c>
      <c r="Y400" s="8">
        <f>'Data-Resource'!I5943</f>
        <v>8.4058260869564333E-3</v>
      </c>
      <c r="Z400" s="8">
        <f>'Data-Resource'!K5943</f>
        <v>4403570</v>
      </c>
      <c r="AA400" s="8">
        <f>'Data-Resource'!I6448</f>
        <v>-1.3144922773577663E-3</v>
      </c>
      <c r="AB400" s="8">
        <f>'Data-Resource'!K6448</f>
        <v>10619650</v>
      </c>
      <c r="AC400" s="8">
        <f>'Data-Resource'!I12508</f>
        <v>2.9278839765714767E-2</v>
      </c>
      <c r="AD400" s="8">
        <f>'Data-Resource'!K12508</f>
        <v>683821</v>
      </c>
      <c r="AE400" s="8">
        <f>'Data-Resource'!I10993</f>
        <v>5.4468302913209962E-2</v>
      </c>
      <c r="AF400" s="8">
        <f>'Data-Resource'!K10993</f>
        <v>415784</v>
      </c>
      <c r="AG400" s="8">
        <f>'Data-Resource'!I11498</f>
        <v>-8.8496456261221365E-3</v>
      </c>
      <c r="AH400" s="8">
        <f>'Data-Resource'!K11498</f>
        <v>346264</v>
      </c>
      <c r="AI400" s="8">
        <f>'Data-Resource'!I8468</f>
        <v>-1.6393422467078322E-2</v>
      </c>
      <c r="AJ400" s="8">
        <f>'Data-Resource'!K8468</f>
        <v>1258214</v>
      </c>
      <c r="AK400" s="8">
        <f>'Data-Resource'!I8973</f>
        <v>-3.8023193193475408E-3</v>
      </c>
      <c r="AL400" s="8">
        <f>'Data-Resource'!K8973</f>
        <v>83654</v>
      </c>
      <c r="AM400" s="8">
        <f>'Data-Resource'!I9478</f>
        <v>2.6815195530727181E-3</v>
      </c>
      <c r="AN400" s="8">
        <f>'Data-Resource'!K9478</f>
        <v>5177630</v>
      </c>
      <c r="AO400" s="8">
        <f>'Data-Resource'!I9983</f>
        <v>2.2815519417475717E-2</v>
      </c>
      <c r="AP400" s="8">
        <f>'Data-Resource'!K9983</f>
        <v>1422360</v>
      </c>
      <c r="AQ400" s="8">
        <f>'Data-Resource'!I10488</f>
        <v>2.6624520939769289E-2</v>
      </c>
      <c r="AR400" s="8">
        <f>'Data-Resource'!K10488</f>
        <v>503658</v>
      </c>
    </row>
    <row r="401" spans="1:44" x14ac:dyDescent="0.3">
      <c r="A401" s="8" t="str">
        <f>'Data-Resource'!B389</f>
        <v>7-16-2020</v>
      </c>
      <c r="B401" s="8">
        <f>'Data-Resource'!I15034</f>
        <v>1.3743103342940771E-3</v>
      </c>
      <c r="C401" s="8">
        <f>'Data-Resource'!I12004</f>
        <v>2.3727818411733246E-2</v>
      </c>
      <c r="D401" s="8">
        <f>'Data-Resource'!K12004</f>
        <v>2025466</v>
      </c>
      <c r="E401" s="8">
        <f>'Data-Resource'!I894</f>
        <v>-4.5910099017276735E-3</v>
      </c>
      <c r="F401" s="8">
        <f>'Data-Resource'!K894</f>
        <v>570959</v>
      </c>
      <c r="G401" s="8">
        <f>'Data-Resource'!I1399</f>
        <v>-2.2571647664821705E-2</v>
      </c>
      <c r="H401" s="8">
        <f>'Data-Resource'!K1399</f>
        <v>149049</v>
      </c>
      <c r="I401" s="8">
        <f>'Data-Resource'!I1904</f>
        <v>7.4201797487940639E-3</v>
      </c>
      <c r="J401" s="8">
        <f>'Data-Resource'!K1904</f>
        <v>965457</v>
      </c>
      <c r="K401" s="8">
        <f>'Data-Resource'!I2409</f>
        <v>1.1281890682746539E-2</v>
      </c>
      <c r="L401" s="8">
        <f>'Data-Resource'!K2409</f>
        <v>2218513</v>
      </c>
      <c r="M401" s="8">
        <f>'Data-Resource'!I2914</f>
        <v>-8.9636735335744313E-3</v>
      </c>
      <c r="N401" s="8">
        <f>'Data-Resource'!K2914</f>
        <v>2913026</v>
      </c>
      <c r="O401" s="8">
        <f>'Data-Resource'!I3419</f>
        <v>7.5510000000000074E-3</v>
      </c>
      <c r="P401" s="8">
        <f>'Data-Resource'!K3419</f>
        <v>413093</v>
      </c>
      <c r="Q401" s="8">
        <f>'Data-Resource'!I3924</f>
        <v>1.0314629888761634E-2</v>
      </c>
      <c r="R401" s="8">
        <f>'Data-Resource'!K3924</f>
        <v>999456</v>
      </c>
      <c r="S401" s="8">
        <f>'Data-Resource'!I4429</f>
        <v>3.0253082842608995E-3</v>
      </c>
      <c r="T401" s="8">
        <f>'Data-Resource'!K4429</f>
        <v>670361</v>
      </c>
      <c r="U401" s="8">
        <f>'Data-Resource'!I4934</f>
        <v>-1.8371279515530825E-3</v>
      </c>
      <c r="V401" s="8">
        <f>'Data-Resource'!K4934</f>
        <v>487968</v>
      </c>
      <c r="W401" s="8">
        <f>'Data-Resource'!I5439</f>
        <v>-5.973850315599505E-3</v>
      </c>
      <c r="X401" s="8">
        <f>'Data-Resource'!K5439</f>
        <v>10479643</v>
      </c>
      <c r="Y401" s="8">
        <f>'Data-Resource'!I5944</f>
        <v>9.5211194460473186E-3</v>
      </c>
      <c r="Z401" s="8">
        <f>'Data-Resource'!K5944</f>
        <v>3769056</v>
      </c>
      <c r="AA401" s="8">
        <f>'Data-Resource'!I6449</f>
        <v>1.2582781456953636E-2</v>
      </c>
      <c r="AB401" s="8">
        <f>'Data-Resource'!K6449</f>
        <v>8709046</v>
      </c>
      <c r="AC401" s="8">
        <f>'Data-Resource'!I12509</f>
        <v>-2.9073148716667998E-3</v>
      </c>
      <c r="AD401" s="8">
        <f>'Data-Resource'!K12509</f>
        <v>446666</v>
      </c>
      <c r="AE401" s="8">
        <f>'Data-Resource'!I10994</f>
        <v>-2.091130501082333E-2</v>
      </c>
      <c r="AF401" s="8">
        <f>'Data-Resource'!K10994</f>
        <v>216456</v>
      </c>
      <c r="AG401" s="8">
        <f>'Data-Resource'!I11499</f>
        <v>-4.790418946538093E-3</v>
      </c>
      <c r="AH401" s="8">
        <f>'Data-Resource'!K11499</f>
        <v>196517</v>
      </c>
      <c r="AI401" s="8">
        <f>'Data-Resource'!I8469</f>
        <v>-6.224045514023945E-3</v>
      </c>
      <c r="AJ401" s="8">
        <f>'Data-Resource'!K8469</f>
        <v>1034254</v>
      </c>
      <c r="AK401" s="8">
        <f>'Data-Resource'!I8974</f>
        <v>1.1538480769230763E-2</v>
      </c>
      <c r="AL401" s="8">
        <f>'Data-Resource'!K8974</f>
        <v>90402</v>
      </c>
      <c r="AM401" s="8">
        <f>'Data-Resource'!I9479</f>
        <v>-1.7993702204228555E-2</v>
      </c>
      <c r="AN401" s="8">
        <f>'Data-Resource'!K9479</f>
        <v>5543593</v>
      </c>
      <c r="AO401" s="8">
        <f>'Data-Resource'!I9984</f>
        <v>1.2999504280204615E-2</v>
      </c>
      <c r="AP401" s="8">
        <f>'Data-Resource'!K9984</f>
        <v>1357735</v>
      </c>
      <c r="AQ401" s="8">
        <f>'Data-Resource'!I10489</f>
        <v>-1.7150369845656099E-2</v>
      </c>
      <c r="AR401" s="8">
        <f>'Data-Resource'!K10489</f>
        <v>498149</v>
      </c>
    </row>
    <row r="402" spans="1:44" x14ac:dyDescent="0.3">
      <c r="A402" s="8" t="str">
        <f>'Data-Resource'!B390</f>
        <v>7-17-2020</v>
      </c>
      <c r="B402" s="8">
        <f>'Data-Resource'!I15035</f>
        <v>3.3609983825101468E-4</v>
      </c>
      <c r="C402" s="8">
        <f>'Data-Resource'!I12005</f>
        <v>1.5243598025719122E-3</v>
      </c>
      <c r="D402" s="8">
        <f>'Data-Resource'!K12005</f>
        <v>2111209</v>
      </c>
      <c r="E402" s="8">
        <f>'Data-Resource'!I895</f>
        <v>-9.1666541666666854E-3</v>
      </c>
      <c r="F402" s="8">
        <f>'Data-Resource'!K895</f>
        <v>569342</v>
      </c>
      <c r="G402" s="8">
        <f>'Data-Resource'!I1400</f>
        <v>-2.1545392798868059E-2</v>
      </c>
      <c r="H402" s="8">
        <f>'Data-Resource'!K1400</f>
        <v>158379</v>
      </c>
      <c r="I402" s="8">
        <f>'Data-Resource'!I1905</f>
        <v>-9.8206500329813453E-3</v>
      </c>
      <c r="J402" s="8">
        <f>'Data-Resource'!K1905</f>
        <v>1283582</v>
      </c>
      <c r="K402" s="8">
        <f>'Data-Resource'!I2410</f>
        <v>1.3466525586765131E-3</v>
      </c>
      <c r="L402" s="8">
        <f>'Data-Resource'!K2410</f>
        <v>2303655</v>
      </c>
      <c r="M402" s="8">
        <f>'Data-Resource'!I2915</f>
        <v>-4.7594796883941175E-4</v>
      </c>
      <c r="N402" s="8">
        <f>'Data-Resource'!K2915</f>
        <v>2869662</v>
      </c>
      <c r="O402" s="8">
        <f>'Data-Resource'!I3420</f>
        <v>1.6949111354929255E-2</v>
      </c>
      <c r="P402" s="8">
        <f>'Data-Resource'!K3420</f>
        <v>358727</v>
      </c>
      <c r="Q402" s="8">
        <f>'Data-Resource'!I3925</f>
        <v>-3.6697413899960565E-3</v>
      </c>
      <c r="R402" s="8">
        <f>'Data-Resource'!K3925</f>
        <v>1858811</v>
      </c>
      <c r="S402" s="8">
        <f>'Data-Resource'!I4430</f>
        <v>1.1454638781628328E-3</v>
      </c>
      <c r="T402" s="8">
        <f>'Data-Resource'!K4430</f>
        <v>798162</v>
      </c>
      <c r="U402" s="8">
        <f>'Data-Resource'!I4935</f>
        <v>-4.2891973827671476E-3</v>
      </c>
      <c r="V402" s="8">
        <f>'Data-Resource'!K4935</f>
        <v>600209</v>
      </c>
      <c r="W402" s="8">
        <f>'Data-Resource'!I5440</f>
        <v>-4.6691720760734749E-3</v>
      </c>
      <c r="X402" s="8">
        <f>'Data-Resource'!K5440</f>
        <v>11892926</v>
      </c>
      <c r="Y402" s="8">
        <f>'Data-Resource'!I5945</f>
        <v>4.5714285714284798E-3</v>
      </c>
      <c r="Z402" s="8">
        <f>'Data-Resource'!K5945</f>
        <v>3596714</v>
      </c>
      <c r="AA402" s="8">
        <f>'Data-Resource'!I6450</f>
        <v>-1.3076168682574724E-3</v>
      </c>
      <c r="AB402" s="8">
        <f>'Data-Resource'!K6450</f>
        <v>8653517</v>
      </c>
      <c r="AC402" s="8">
        <f>'Data-Resource'!I12510</f>
        <v>-3.9512374688560536E-3</v>
      </c>
      <c r="AD402" s="8">
        <f>'Data-Resource'!K12510</f>
        <v>366207</v>
      </c>
      <c r="AE402" s="8">
        <f>'Data-Resource'!I10995</f>
        <v>-1.5600107947785125E-2</v>
      </c>
      <c r="AF402" s="8">
        <f>'Data-Resource'!K10995</f>
        <v>207005</v>
      </c>
      <c r="AG402" s="8">
        <f>'Data-Resource'!I11500</f>
        <v>7.8265650864969751E-3</v>
      </c>
      <c r="AH402" s="8">
        <f>'Data-Resource'!K11500</f>
        <v>203666</v>
      </c>
      <c r="AI402" s="8">
        <f>'Data-Resource'!I8470</f>
        <v>-6.25E-2</v>
      </c>
      <c r="AJ402" s="8">
        <f>'Data-Resource'!K8470</f>
        <v>1637314</v>
      </c>
      <c r="AK402" s="8">
        <f>'Data-Resource'!I8975</f>
        <v>-1.8331188716773535E-2</v>
      </c>
      <c r="AL402" s="8">
        <f>'Data-Resource'!K8975</f>
        <v>73655</v>
      </c>
      <c r="AM402" s="8">
        <f>'Data-Resource'!I9480</f>
        <v>1.6103424812882603E-2</v>
      </c>
      <c r="AN402" s="8">
        <f>'Data-Resource'!K9480</f>
        <v>5777095</v>
      </c>
      <c r="AO402" s="8">
        <f>'Data-Resource'!I9985</f>
        <v>6.6698858504970369E-3</v>
      </c>
      <c r="AP402" s="8">
        <f>'Data-Resource'!K9985</f>
        <v>1113336</v>
      </c>
      <c r="AQ402" s="8">
        <f>'Data-Resource'!I10490</f>
        <v>1.8800412322302989E-2</v>
      </c>
      <c r="AR402" s="8">
        <f>'Data-Resource'!K10490</f>
        <v>606128</v>
      </c>
    </row>
    <row r="403" spans="1:44" x14ac:dyDescent="0.3">
      <c r="A403" s="8" t="str">
        <f>'Data-Resource'!B391</f>
        <v>7-20-2020</v>
      </c>
      <c r="B403" s="8">
        <f>'Data-Resource'!I15036</f>
        <v>1.1537315619260417E-2</v>
      </c>
      <c r="C403" s="8">
        <f>'Data-Resource'!I12006</f>
        <v>1.461199480133916E-2</v>
      </c>
      <c r="D403" s="8">
        <f>'Data-Resource'!K12006</f>
        <v>2114076</v>
      </c>
      <c r="E403" s="8">
        <f>'Data-Resource'!I896</f>
        <v>1.7647046218487339E-2</v>
      </c>
      <c r="F403" s="8">
        <f>'Data-Resource'!K896</f>
        <v>427098</v>
      </c>
      <c r="G403" s="8">
        <f>'Data-Resource'!I1401</f>
        <v>-4.8484848484846377E-3</v>
      </c>
      <c r="H403" s="8">
        <f>'Data-Resource'!K1401</f>
        <v>133796</v>
      </c>
      <c r="I403" s="8">
        <f>'Data-Resource'!I1906</f>
        <v>1.4877074927186838E-2</v>
      </c>
      <c r="J403" s="8">
        <f>'Data-Resource'!K1906</f>
        <v>939903</v>
      </c>
      <c r="K403" s="8">
        <f>'Data-Resource'!I2411</f>
        <v>1.3107170140571044E-2</v>
      </c>
      <c r="L403" s="8">
        <f>'Data-Resource'!K2411</f>
        <v>2469448</v>
      </c>
      <c r="M403" s="8">
        <f>'Data-Resource'!I2916</f>
        <v>-4.0000000000000114E-3</v>
      </c>
      <c r="N403" s="8">
        <f>'Data-Resource'!K2916</f>
        <v>3660513</v>
      </c>
      <c r="O403" s="8">
        <f>'Data-Resource'!I3421</f>
        <v>7.8692390677188098E-3</v>
      </c>
      <c r="P403" s="8">
        <f>'Data-Resource'!K3421</f>
        <v>256594</v>
      </c>
      <c r="Q403" s="8">
        <f>'Data-Resource'!I3926</f>
        <v>-8.2228897466018469E-3</v>
      </c>
      <c r="R403" s="8">
        <f>'Data-Resource'!K3926</f>
        <v>1314311</v>
      </c>
      <c r="S403" s="8">
        <f>'Data-Resource'!I4431</f>
        <v>1.3566348117969231E-2</v>
      </c>
      <c r="T403" s="8">
        <f>'Data-Resource'!K4431</f>
        <v>596989</v>
      </c>
      <c r="U403" s="8">
        <f>'Data-Resource'!I4936</f>
        <v>2.621030007562012E-2</v>
      </c>
      <c r="V403" s="8">
        <f>'Data-Resource'!K4936</f>
        <v>316075</v>
      </c>
      <c r="W403" s="8">
        <f>'Data-Resource'!I5441</f>
        <v>2.6127167630057613E-2</v>
      </c>
      <c r="X403" s="8">
        <f>'Data-Resource'!K5441</f>
        <v>9113134</v>
      </c>
      <c r="Y403" s="8">
        <f>'Data-Resource'!I5946</f>
        <v>2.271379833294044E-3</v>
      </c>
      <c r="Z403" s="8">
        <f>'Data-Resource'!K5946</f>
        <v>2527956</v>
      </c>
      <c r="AA403" s="8">
        <f>'Data-Resource'!I6451</f>
        <v>1.148670823761087E-2</v>
      </c>
      <c r="AB403" s="8">
        <f>'Data-Resource'!K6451</f>
        <v>7305828</v>
      </c>
      <c r="AC403" s="8">
        <f>'Data-Resource'!I12511</f>
        <v>2.5957349507281995E-2</v>
      </c>
      <c r="AD403" s="8">
        <f>'Data-Resource'!K12511</f>
        <v>798069</v>
      </c>
      <c r="AE403" s="8">
        <f>'Data-Resource'!I10996</f>
        <v>1.9455447849327703E-3</v>
      </c>
      <c r="AF403" s="8">
        <f>'Data-Resource'!K10996</f>
        <v>186198</v>
      </c>
      <c r="AG403" s="8">
        <f>'Data-Resource'!I11501</f>
        <v>4.8004647584478184E-3</v>
      </c>
      <c r="AH403" s="8">
        <f>'Data-Resource'!K11501</f>
        <v>153785</v>
      </c>
      <c r="AI403" s="8">
        <f>'Data-Resource'!I8471</f>
        <v>-3.2633056207731069E-2</v>
      </c>
      <c r="AJ403" s="8">
        <f>'Data-Resource'!K8471</f>
        <v>1650043</v>
      </c>
      <c r="AK403" s="8">
        <f>'Data-Resource'!I8976</f>
        <v>1.4829064545619598E-2</v>
      </c>
      <c r="AL403" s="8">
        <f>'Data-Resource'!K8976</f>
        <v>96336</v>
      </c>
      <c r="AM403" s="8">
        <f>'Data-Resource'!I9481</f>
        <v>2.1671180592992643E-2</v>
      </c>
      <c r="AN403" s="8">
        <f>'Data-Resource'!K9481</f>
        <v>4129479</v>
      </c>
      <c r="AO403" s="8">
        <f>'Data-Resource'!I9986</f>
        <v>9.4427288558620204E-4</v>
      </c>
      <c r="AP403" s="8">
        <f>'Data-Resource'!K9986</f>
        <v>740756</v>
      </c>
      <c r="AQ403" s="8">
        <f>'Data-Resource'!I10491</f>
        <v>1.6681307872145612E-2</v>
      </c>
      <c r="AR403" s="8">
        <f>'Data-Resource'!K10491</f>
        <v>527483</v>
      </c>
    </row>
    <row r="404" spans="1:44" x14ac:dyDescent="0.3">
      <c r="A404" s="8" t="str">
        <f>'Data-Resource'!B392</f>
        <v>7-21-2020</v>
      </c>
      <c r="B404" s="8">
        <f>'Data-Resource'!I15037</f>
        <v>-1.7506429016827234E-3</v>
      </c>
      <c r="C404" s="8">
        <f>'Data-Resource'!I12007</f>
        <v>8.3307941585603288E-3</v>
      </c>
      <c r="D404" s="8">
        <f>'Data-Resource'!K12007</f>
        <v>2637307</v>
      </c>
      <c r="E404" s="8">
        <f>'Data-Resource'!I897</f>
        <v>2.8467345143571095E-3</v>
      </c>
      <c r="F404" s="8">
        <f>'Data-Resource'!K897</f>
        <v>546399</v>
      </c>
      <c r="G404" s="8">
        <f>'Data-Resource'!I1402</f>
        <v>1.4141068770467414E-2</v>
      </c>
      <c r="H404" s="8">
        <f>'Data-Resource'!K1402</f>
        <v>206096</v>
      </c>
      <c r="I404" s="8">
        <f>'Data-Resource'!I1907</f>
        <v>-6.1052842105262118E-3</v>
      </c>
      <c r="J404" s="8">
        <f>'Data-Resource'!K1907</f>
        <v>1171816</v>
      </c>
      <c r="K404" s="8">
        <f>'Data-Resource'!I2412</f>
        <v>-1.3182486372222803E-3</v>
      </c>
      <c r="L404" s="8">
        <f>'Data-Resource'!K2412</f>
        <v>3073174</v>
      </c>
      <c r="M404" s="8">
        <f>'Data-Resource'!I2917</f>
        <v>-1.6692929133858198E-2</v>
      </c>
      <c r="N404" s="8">
        <f>'Data-Resource'!K2917</f>
        <v>3306184</v>
      </c>
      <c r="O404" s="8">
        <f>'Data-Resource'!I3422</f>
        <v>7.4478651672651832E-3</v>
      </c>
      <c r="P404" s="8">
        <f>'Data-Resource'!K3422</f>
        <v>377760</v>
      </c>
      <c r="Q404" s="8">
        <f>'Data-Resource'!I3927</f>
        <v>1.3666666666666681E-2</v>
      </c>
      <c r="R404" s="8">
        <f>'Data-Resource'!K3927</f>
        <v>2151595</v>
      </c>
      <c r="S404" s="8">
        <f>'Data-Resource'!I4432</f>
        <v>1.9217888268156364E-2</v>
      </c>
      <c r="T404" s="8">
        <f>'Data-Resource'!K4432</f>
        <v>882339</v>
      </c>
      <c r="U404" s="8">
        <f>'Data-Resource'!I4937</f>
        <v>-7.3964497041420739E-3</v>
      </c>
      <c r="V404" s="8">
        <f>'Data-Resource'!K4937</f>
        <v>452212</v>
      </c>
      <c r="W404" s="8">
        <f>'Data-Resource'!I5442</f>
        <v>-5.5783975997333105E-2</v>
      </c>
      <c r="X404" s="8">
        <f>'Data-Resource'!K5442</f>
        <v>25707043</v>
      </c>
      <c r="Y404" s="8">
        <f>'Data-Resource'!I5947</f>
        <v>-2.5274079604769659E-3</v>
      </c>
      <c r="Z404" s="8">
        <f>'Data-Resource'!K5947</f>
        <v>3164031</v>
      </c>
      <c r="AA404" s="8">
        <f>'Data-Resource'!I6452</f>
        <v>-5.1612903225806885E-3</v>
      </c>
      <c r="AB404" s="8">
        <f>'Data-Resource'!K6452</f>
        <v>9162609</v>
      </c>
      <c r="AC404" s="8">
        <f>'Data-Resource'!I12512</f>
        <v>1.5730337078651547E-3</v>
      </c>
      <c r="AD404" s="8">
        <f>'Data-Resource'!K12512</f>
        <v>634286</v>
      </c>
      <c r="AE404" s="8">
        <f>'Data-Resource'!I10997</f>
        <v>-4.4671155928611558E-3</v>
      </c>
      <c r="AF404" s="8">
        <f>'Data-Resource'!K10997</f>
        <v>240883</v>
      </c>
      <c r="AG404" s="8">
        <f>'Data-Resource'!I11502</f>
        <v>1.2979306210355245E-2</v>
      </c>
      <c r="AH404" s="8">
        <f>'Data-Resource'!K11502</f>
        <v>291115</v>
      </c>
      <c r="AI404" s="8">
        <f>'Data-Resource'!I8472</f>
        <v>-5.0404996633775803E-2</v>
      </c>
      <c r="AJ404" s="8">
        <f>'Data-Resource'!K8472</f>
        <v>1711716</v>
      </c>
      <c r="AK404" s="8">
        <f>'Data-Resource'!I8977</f>
        <v>-8.17098020725417E-3</v>
      </c>
      <c r="AL404" s="8">
        <f>'Data-Resource'!K8977</f>
        <v>121976</v>
      </c>
      <c r="AM404" s="8">
        <f>'Data-Resource'!I9482</f>
        <v>-8.4343421957464686E-3</v>
      </c>
      <c r="AN404" s="8">
        <f>'Data-Resource'!K9482</f>
        <v>6181495</v>
      </c>
      <c r="AO404" s="8">
        <f>'Data-Resource'!I9987</f>
        <v>-9.3456542056083881E-4</v>
      </c>
      <c r="AP404" s="8">
        <f>'Data-Resource'!K9987</f>
        <v>933473</v>
      </c>
      <c r="AQ404" s="8">
        <f>'Data-Resource'!I10492</f>
        <v>-9.3977443127448244E-3</v>
      </c>
      <c r="AR404" s="8">
        <f>'Data-Resource'!K10492</f>
        <v>564421</v>
      </c>
    </row>
    <row r="405" spans="1:44" x14ac:dyDescent="0.3">
      <c r="A405" s="8" t="str">
        <f>'Data-Resource'!B393</f>
        <v>7-22-2020</v>
      </c>
      <c r="B405" s="8">
        <f>'Data-Resource'!I15038</f>
        <v>-4.6364371627622613E-3</v>
      </c>
      <c r="C405" s="8">
        <f>'Data-Resource'!I12008</f>
        <v>-1.1859175807885983E-3</v>
      </c>
      <c r="D405" s="8">
        <f>'Data-Resource'!K12008</f>
        <v>1550937</v>
      </c>
      <c r="E405" s="8">
        <f>'Data-Resource'!I898</f>
        <v>-8.4986076447120598E-3</v>
      </c>
      <c r="F405" s="8">
        <f>'Data-Resource'!K898</f>
        <v>365331</v>
      </c>
      <c r="G405" s="8">
        <f>'Data-Resource'!I1403</f>
        <v>-3.8541654884992802E-3</v>
      </c>
      <c r="H405" s="8">
        <f>'Data-Resource'!K1403</f>
        <v>222256</v>
      </c>
      <c r="I405" s="8">
        <f>'Data-Resource'!I1908</f>
        <v>7.8506045438021862E-3</v>
      </c>
      <c r="J405" s="8">
        <f>'Data-Resource'!K1908</f>
        <v>1778822</v>
      </c>
      <c r="K405" s="8">
        <f>'Data-Resource'!I2413</f>
        <v>4.8735334535532325E-3</v>
      </c>
      <c r="L405" s="8">
        <f>'Data-Resource'!K2413</f>
        <v>5143187</v>
      </c>
      <c r="M405" s="8">
        <f>'Data-Resource'!I2918</f>
        <v>-2.506429868045312E-2</v>
      </c>
      <c r="N405" s="8">
        <f>'Data-Resource'!K2918</f>
        <v>3615316</v>
      </c>
      <c r="O405" s="8">
        <f>'Data-Resource'!I3423</f>
        <v>0</v>
      </c>
      <c r="P405" s="8">
        <f>'Data-Resource'!K3423</f>
        <v>235223</v>
      </c>
      <c r="Q405" s="8">
        <f>'Data-Resource'!I3928</f>
        <v>-1.2683248438202087E-2</v>
      </c>
      <c r="R405" s="8">
        <f>'Data-Resource'!K3928</f>
        <v>1255270</v>
      </c>
      <c r="S405" s="8">
        <f>'Data-Resource'!I4433</f>
        <v>-1.3244989254856251E-2</v>
      </c>
      <c r="T405" s="8">
        <f>'Data-Resource'!K4433</f>
        <v>539755</v>
      </c>
      <c r="U405" s="8">
        <f>'Data-Resource'!I4938</f>
        <v>9.8595395329713377E-3</v>
      </c>
      <c r="V405" s="8">
        <f>'Data-Resource'!K4938</f>
        <v>403610</v>
      </c>
      <c r="W405" s="8">
        <f>'Data-Resource'!I5443</f>
        <v>-8.4043422434924714E-3</v>
      </c>
      <c r="X405" s="8">
        <f>'Data-Resource'!K5443</f>
        <v>12122449</v>
      </c>
      <c r="Y405" s="8">
        <f>'Data-Resource'!I5948</f>
        <v>-2.5380711375655477E-3</v>
      </c>
      <c r="Z405" s="8">
        <f>'Data-Resource'!K5948</f>
        <v>2542953</v>
      </c>
      <c r="AA405" s="8">
        <f>'Data-Resource'!I6453</f>
        <v>-9.7244732576985161E-3</v>
      </c>
      <c r="AB405" s="8">
        <f>'Data-Resource'!K6453</f>
        <v>8096387</v>
      </c>
      <c r="AC405" s="8">
        <f>'Data-Resource'!I12513</f>
        <v>1.1945075770680094E-2</v>
      </c>
      <c r="AD405" s="8">
        <f>'Data-Resource'!K12513</f>
        <v>566977</v>
      </c>
      <c r="AE405" s="8">
        <f>'Data-Resource'!I10998</f>
        <v>-8.7097161290323917E-3</v>
      </c>
      <c r="AF405" s="8">
        <f>'Data-Resource'!K10998</f>
        <v>199073</v>
      </c>
      <c r="AG405" s="8">
        <f>'Data-Resource'!I11503</f>
        <v>-3.2210979551495181E-3</v>
      </c>
      <c r="AH405" s="8">
        <f>'Data-Resource'!K11503</f>
        <v>213324</v>
      </c>
      <c r="AI405" s="8">
        <f>'Data-Resource'!I8473</f>
        <v>3.8058942957684673E-2</v>
      </c>
      <c r="AJ405" s="8">
        <f>'Data-Resource'!K8473</f>
        <v>1235599</v>
      </c>
      <c r="AK405" s="8">
        <f>'Data-Resource'!I8978</f>
        <v>3.1887754491943636E-3</v>
      </c>
      <c r="AL405" s="8">
        <f>'Data-Resource'!K8978</f>
        <v>84424</v>
      </c>
      <c r="AM405" s="8">
        <f>'Data-Resource'!I9483</f>
        <v>-2.1733971820647193E-3</v>
      </c>
      <c r="AN405" s="8">
        <f>'Data-Resource'!K9483</f>
        <v>4196423</v>
      </c>
      <c r="AO405" s="8">
        <f>'Data-Resource'!I9988</f>
        <v>-1.2676042253521118E-2</v>
      </c>
      <c r="AP405" s="8">
        <f>'Data-Resource'!K9988</f>
        <v>658020</v>
      </c>
      <c r="AQ405" s="8">
        <f>'Data-Resource'!I10493</f>
        <v>-2.294374025974031E-2</v>
      </c>
      <c r="AR405" s="8">
        <f>'Data-Resource'!K10493</f>
        <v>481268</v>
      </c>
    </row>
    <row r="406" spans="1:44" x14ac:dyDescent="0.3">
      <c r="A406" s="8" t="str">
        <f>'Data-Resource'!B394</f>
        <v>7-23-2020</v>
      </c>
      <c r="B406" s="8">
        <f>'Data-Resource'!I15039</f>
        <v>-6.0765616111048536E-3</v>
      </c>
      <c r="C406" s="8">
        <f>'Data-Resource'!I12009</f>
        <v>0</v>
      </c>
      <c r="D406" s="8">
        <f>'Data-Resource'!K12009</f>
        <v>1498765</v>
      </c>
      <c r="E406" s="8">
        <f>'Data-Resource'!I899</f>
        <v>-1.0560483475554159E-2</v>
      </c>
      <c r="F406" s="8">
        <f>'Data-Resource'!K899</f>
        <v>508799</v>
      </c>
      <c r="G406" s="8">
        <f>'Data-Resource'!I1404</f>
        <v>-3.2325028697359912E-2</v>
      </c>
      <c r="H406" s="8">
        <f>'Data-Resource'!K1404</f>
        <v>168968</v>
      </c>
      <c r="I406" s="8">
        <f>'Data-Resource'!I1909</f>
        <v>-1.9832103258170874E-2</v>
      </c>
      <c r="J406" s="8">
        <f>'Data-Resource'!K1909</f>
        <v>1913000</v>
      </c>
      <c r="K406" s="8">
        <f>'Data-Resource'!I2414</f>
        <v>-8.72636448707074E-3</v>
      </c>
      <c r="L406" s="8">
        <f>'Data-Resource'!K2414</f>
        <v>2642040</v>
      </c>
      <c r="M406" s="8">
        <f>'Data-Resource'!I2919</f>
        <v>8.5064778585559626E-3</v>
      </c>
      <c r="N406" s="8">
        <f>'Data-Resource'!K2919</f>
        <v>2930224</v>
      </c>
      <c r="O406" s="8">
        <f>'Data-Resource'!I3424</f>
        <v>1.0858824949886629E-2</v>
      </c>
      <c r="P406" s="8">
        <f>'Data-Resource'!K3424</f>
        <v>346876</v>
      </c>
      <c r="Q406" s="8">
        <f>'Data-Resource'!I3929</f>
        <v>5.7566283841551293E-3</v>
      </c>
      <c r="R406" s="8">
        <f>'Data-Resource'!K3929</f>
        <v>2012658</v>
      </c>
      <c r="S406" s="8">
        <f>'Data-Resource'!I4434</f>
        <v>2.0480900288553167E-2</v>
      </c>
      <c r="T406" s="8">
        <f>'Data-Resource'!K4434</f>
        <v>639083</v>
      </c>
      <c r="U406" s="8">
        <f>'Data-Resource'!I4939</f>
        <v>-8.5419558173784188E-3</v>
      </c>
      <c r="V406" s="8">
        <f>'Data-Resource'!K4939</f>
        <v>337353</v>
      </c>
      <c r="W406" s="8">
        <f>'Data-Resource'!I5444</f>
        <v>-2.7855477855478011E-2</v>
      </c>
      <c r="X406" s="8">
        <f>'Data-Resource'!K5444</f>
        <v>9740810</v>
      </c>
      <c r="Y406" s="8">
        <f>'Data-Resource'!I5949</f>
        <v>-3.3802535211266992E-3</v>
      </c>
      <c r="Z406" s="8">
        <f>'Data-Resource'!K5949</f>
        <v>2787225</v>
      </c>
      <c r="AA406" s="8">
        <f>'Data-Resource'!I6454</f>
        <v>-3.2722513089004789E-3</v>
      </c>
      <c r="AB406" s="8">
        <f>'Data-Resource'!K6454</f>
        <v>7656147</v>
      </c>
      <c r="AC406" s="8">
        <f>'Data-Resource'!I12514</f>
        <v>1.0021825834217299E-3</v>
      </c>
      <c r="AD406" s="8">
        <f>'Data-Resource'!K12514</f>
        <v>470350</v>
      </c>
      <c r="AE406" s="8">
        <f>'Data-Resource'!I10999</f>
        <v>-1.8087874326462437E-2</v>
      </c>
      <c r="AF406" s="8">
        <f>'Data-Resource'!K10999</f>
        <v>208503</v>
      </c>
      <c r="AG406" s="8">
        <f>'Data-Resource'!I11504</f>
        <v>5.842974084764765E-4</v>
      </c>
      <c r="AH406" s="8">
        <f>'Data-Resource'!K11504</f>
        <v>169928</v>
      </c>
      <c r="AI406" s="8">
        <f>'Data-Resource'!I8474</f>
        <v>2.9371962465972019E-2</v>
      </c>
      <c r="AJ406" s="8">
        <f>'Data-Resource'!K8474</f>
        <v>1075152</v>
      </c>
      <c r="AK406" s="8">
        <f>'Data-Resource'!I8979</f>
        <v>-2.4809122610860945E-2</v>
      </c>
      <c r="AL406" s="8">
        <f>'Data-Resource'!K8979</f>
        <v>110931</v>
      </c>
      <c r="AM406" s="8">
        <f>'Data-Resource'!I9484</f>
        <v>-1.8602682240968966E-2</v>
      </c>
      <c r="AN406" s="8">
        <f>'Data-Resource'!K9484</f>
        <v>4648282</v>
      </c>
      <c r="AO406" s="8">
        <f>'Data-Resource'!I9989</f>
        <v>-4.6900094468567362E-4</v>
      </c>
      <c r="AP406" s="8">
        <f>'Data-Resource'!K9989</f>
        <v>749381</v>
      </c>
      <c r="AQ406" s="8">
        <f>'Data-Resource'!I10494</f>
        <v>-1.7667579973521589E-3</v>
      </c>
      <c r="AR406" s="8">
        <f>'Data-Resource'!K10494</f>
        <v>579685</v>
      </c>
    </row>
    <row r="407" spans="1:44" x14ac:dyDescent="0.3">
      <c r="A407" s="8" t="str">
        <f>'Data-Resource'!B395</f>
        <v>7-24-2020</v>
      </c>
      <c r="B407" s="8">
        <f>'Data-Resource'!I15040</f>
        <v>-6.2890357692698285E-3</v>
      </c>
      <c r="C407" s="8">
        <f>'Data-Resource'!I12010</f>
        <v>-1.8850898794189153E-2</v>
      </c>
      <c r="D407" s="8">
        <f>'Data-Resource'!K12010</f>
        <v>2027965</v>
      </c>
      <c r="E407" s="8">
        <f>'Data-Resource'!I900</f>
        <v>-2.9190867024301687E-3</v>
      </c>
      <c r="F407" s="8">
        <f>'Data-Resource'!K900</f>
        <v>401977</v>
      </c>
      <c r="G407" s="8">
        <f>'Data-Resource'!I1405</f>
        <v>-1.1901036100511667E-2</v>
      </c>
      <c r="H407" s="8">
        <f>'Data-Resource'!K1405</f>
        <v>159036</v>
      </c>
      <c r="I407" s="8">
        <f>'Data-Resource'!I1910</f>
        <v>-4.661252032520353E-3</v>
      </c>
      <c r="J407" s="8">
        <f>'Data-Resource'!K1910</f>
        <v>1047584</v>
      </c>
      <c r="K407" s="8">
        <f>'Data-Resource'!I2415</f>
        <v>-3.7993921694413433E-3</v>
      </c>
      <c r="L407" s="8">
        <f>'Data-Resource'!K2415</f>
        <v>2248261</v>
      </c>
      <c r="M407" s="8">
        <f>'Data-Resource'!I2920</f>
        <v>-5.5710307319519307E-3</v>
      </c>
      <c r="N407" s="8">
        <f>'Data-Resource'!K2920</f>
        <v>2414684</v>
      </c>
      <c r="O407" s="8">
        <f>'Data-Resource'!I3425</f>
        <v>-4.9115912108568293E-3</v>
      </c>
      <c r="P407" s="8">
        <f>'Data-Resource'!K3425</f>
        <v>253164</v>
      </c>
      <c r="Q407" s="8">
        <f>'Data-Resource'!I3930</f>
        <v>-6.2705777647054243E-3</v>
      </c>
      <c r="R407" s="8">
        <f>'Data-Resource'!K3930</f>
        <v>1595443</v>
      </c>
      <c r="S407" s="8">
        <f>'Data-Resource'!I4435</f>
        <v>2.2075512870944758E-4</v>
      </c>
      <c r="T407" s="8">
        <f>'Data-Resource'!K4435</f>
        <v>554183</v>
      </c>
      <c r="U407" s="8">
        <f>'Data-Resource'!I4940</f>
        <v>4.2105082706767648E-3</v>
      </c>
      <c r="V407" s="8">
        <f>'Data-Resource'!K4940</f>
        <v>331647</v>
      </c>
      <c r="W407" s="8">
        <f>'Data-Resource'!I5445</f>
        <v>8.9024390243902206E-3</v>
      </c>
      <c r="X407" s="8">
        <f>'Data-Resource'!K5445</f>
        <v>9389644</v>
      </c>
      <c r="Y407" s="8">
        <f>'Data-Resource'!I5950</f>
        <v>-3.4423120068183639E-3</v>
      </c>
      <c r="Z407" s="8">
        <f>'Data-Resource'!K5950</f>
        <v>3147239</v>
      </c>
      <c r="AA407" s="8">
        <f>'Data-Resource'!I6455</f>
        <v>-1.7497523935292109E-2</v>
      </c>
      <c r="AB407" s="8">
        <f>'Data-Resource'!K6455</f>
        <v>10026278</v>
      </c>
      <c r="AC407" s="8">
        <f>'Data-Resource'!I12515</f>
        <v>-1.5931762951458865E-2</v>
      </c>
      <c r="AD407" s="8">
        <f>'Data-Resource'!K12515</f>
        <v>605616</v>
      </c>
      <c r="AE407" s="8">
        <f>'Data-Resource'!I11000</f>
        <v>-2.0652937215738805E-2</v>
      </c>
      <c r="AF407" s="8">
        <f>'Data-Resource'!K11000</f>
        <v>234614</v>
      </c>
      <c r="AG407" s="8">
        <f>'Data-Resource'!I11505</f>
        <v>-1.7149556728999968E-2</v>
      </c>
      <c r="AH407" s="8">
        <f>'Data-Resource'!K11505</f>
        <v>195797</v>
      </c>
      <c r="AI407" s="8">
        <f>'Data-Resource'!I8475</f>
        <v>-2.3968064270571209E-2</v>
      </c>
      <c r="AJ407" s="8">
        <f>'Data-Resource'!K8475</f>
        <v>1066753</v>
      </c>
      <c r="AK407" s="8">
        <f>'Data-Resource'!I8980</f>
        <v>1.3244834437086356E-3</v>
      </c>
      <c r="AL407" s="8">
        <f>'Data-Resource'!K8980</f>
        <v>80659</v>
      </c>
      <c r="AM407" s="8">
        <f>'Data-Resource'!I9485</f>
        <v>3.2229283251807598E-3</v>
      </c>
      <c r="AN407" s="8">
        <f>'Data-Resource'!K9485</f>
        <v>6885290</v>
      </c>
      <c r="AO407" s="8">
        <f>'Data-Resource'!I9990</f>
        <v>-9.9526350710901317E-3</v>
      </c>
      <c r="AP407" s="8">
        <f>'Data-Resource'!K9990</f>
        <v>564570</v>
      </c>
      <c r="AQ407" s="8">
        <f>'Data-Resource'!I10495</f>
        <v>4.4843049327355387E-3</v>
      </c>
      <c r="AR407" s="8">
        <f>'Data-Resource'!K10495</f>
        <v>452760</v>
      </c>
    </row>
    <row r="408" spans="1:44" x14ac:dyDescent="0.3">
      <c r="A408" s="8" t="str">
        <f>'Data-Resource'!B396</f>
        <v>7-27-2020</v>
      </c>
      <c r="B408" s="8">
        <f>'Data-Resource'!I15041</f>
        <v>-2.1055779880691408E-3</v>
      </c>
      <c r="C408" s="8">
        <f>'Data-Resource'!I12011</f>
        <v>-3.3732289673955051E-3</v>
      </c>
      <c r="D408" s="8">
        <f>'Data-Resource'!K12011</f>
        <v>1436949</v>
      </c>
      <c r="E408" s="8">
        <f>'Data-Resource'!I901</f>
        <v>1.2562939540666502E-3</v>
      </c>
      <c r="F408" s="8">
        <f>'Data-Resource'!K901</f>
        <v>289135</v>
      </c>
      <c r="G408" s="8">
        <f>'Data-Resource'!I1406</f>
        <v>-3.0545128446115254E-2</v>
      </c>
      <c r="H408" s="8">
        <f>'Data-Resource'!K1406</f>
        <v>181036</v>
      </c>
      <c r="I408" s="8">
        <f>'Data-Resource'!I1911</f>
        <v>5.1517426501030217E-3</v>
      </c>
      <c r="J408" s="8">
        <f>'Data-Resource'!K1911</f>
        <v>677403</v>
      </c>
      <c r="K408" s="8">
        <f>'Data-Resource'!I2416</f>
        <v>-4.0330132513923264E-3</v>
      </c>
      <c r="L408" s="8">
        <f>'Data-Resource'!K2416</f>
        <v>2624212</v>
      </c>
      <c r="M408" s="8">
        <f>'Data-Resource'!I2921</f>
        <v>-1.447104149153438E-2</v>
      </c>
      <c r="N408" s="8">
        <f>'Data-Resource'!K2921</f>
        <v>3223031</v>
      </c>
      <c r="O408" s="8">
        <f>'Data-Resource'!I3426</f>
        <v>3.9604158415841428E-3</v>
      </c>
      <c r="P408" s="8">
        <f>'Data-Resource'!K3426</f>
        <v>178574</v>
      </c>
      <c r="Q408" s="8">
        <f>'Data-Resource'!I3931</f>
        <v>-5.8235942037801417E-3</v>
      </c>
      <c r="R408" s="8">
        <f>'Data-Resource'!K3931</f>
        <v>931048</v>
      </c>
      <c r="S408" s="8">
        <f>'Data-Resource'!I4436</f>
        <v>2.6555212211391618E-3</v>
      </c>
      <c r="T408" s="8">
        <f>'Data-Resource'!K4436</f>
        <v>550885</v>
      </c>
      <c r="U408" s="8">
        <f>'Data-Resource'!I4941</f>
        <v>9.6414946003283118E-3</v>
      </c>
      <c r="V408" s="8">
        <f>'Data-Resource'!K4941</f>
        <v>344996</v>
      </c>
      <c r="W408" s="8">
        <f>'Data-Resource'!I5446</f>
        <v>-1.6540987594259243E-2</v>
      </c>
      <c r="X408" s="8">
        <f>'Data-Resource'!K5446</f>
        <v>9026282</v>
      </c>
      <c r="Y408" s="8">
        <f>'Data-Resource'!I5951</f>
        <v>6.932466982451208E-3</v>
      </c>
      <c r="Z408" s="8">
        <f>'Data-Resource'!K5951</f>
        <v>2086789</v>
      </c>
      <c r="AA408" s="8">
        <f>'Data-Resource'!I6456</f>
        <v>-3.3863867253641025E-3</v>
      </c>
      <c r="AB408" s="8">
        <f>'Data-Resource'!K6456</f>
        <v>10077612</v>
      </c>
      <c r="AC408" s="8">
        <f>'Data-Resource'!I12516</f>
        <v>2.018353303594193E-2</v>
      </c>
      <c r="AD408" s="8">
        <f>'Data-Resource'!K12516</f>
        <v>466542</v>
      </c>
      <c r="AE408" s="8">
        <f>'Data-Resource'!I11001</f>
        <v>-2.3239979017635446E-2</v>
      </c>
      <c r="AF408" s="8">
        <f>'Data-Resource'!K11001</f>
        <v>409563</v>
      </c>
      <c r="AG408" s="8">
        <f>'Data-Resource'!I11506</f>
        <v>9.9099702675667818E-3</v>
      </c>
      <c r="AH408" s="8">
        <f>'Data-Resource'!K11506</f>
        <v>239643</v>
      </c>
      <c r="AI408" s="8">
        <f>'Data-Resource'!I8476</f>
        <v>1.7194524497861505E-2</v>
      </c>
      <c r="AJ408" s="8">
        <f>'Data-Resource'!K8476</f>
        <v>551747</v>
      </c>
      <c r="AK408" s="8">
        <f>'Data-Resource'!I8981</f>
        <v>-1.9960279042710309E-3</v>
      </c>
      <c r="AL408" s="8">
        <f>'Data-Resource'!K8981</f>
        <v>75421</v>
      </c>
      <c r="AM408" s="8">
        <f>'Data-Resource'!I9486</f>
        <v>2.4401520460475203E-2</v>
      </c>
      <c r="AN408" s="8">
        <f>'Data-Resource'!K9486</f>
        <v>3783777</v>
      </c>
      <c r="AO408" s="8">
        <f>'Data-Resource'!I9991</f>
        <v>5.2707523517597464E-3</v>
      </c>
      <c r="AP408" s="8">
        <f>'Data-Resource'!K9991</f>
        <v>558355</v>
      </c>
      <c r="AQ408" s="8">
        <f>'Data-Resource'!I10496</f>
        <v>-4.4762758588078105E-3</v>
      </c>
      <c r="AR408" s="8">
        <f>'Data-Resource'!K10496</f>
        <v>396117</v>
      </c>
    </row>
    <row r="409" spans="1:44" x14ac:dyDescent="0.3">
      <c r="A409" s="8" t="str">
        <f>'Data-Resource'!B397</f>
        <v>7-28-2020</v>
      </c>
      <c r="B409" s="8">
        <f>'Data-Resource'!I15042</f>
        <v>-3.9538482660710266E-3</v>
      </c>
      <c r="C409" s="8">
        <f>'Data-Resource'!I12012</f>
        <v>1.0132084740558774E-2</v>
      </c>
      <c r="D409" s="8">
        <f>'Data-Resource'!K12012</f>
        <v>1586923</v>
      </c>
      <c r="E409" s="8">
        <f>'Data-Resource'!I902</f>
        <v>-4.1843514644352765E-4</v>
      </c>
      <c r="F409" s="8">
        <f>'Data-Resource'!K902</f>
        <v>326138</v>
      </c>
      <c r="G409" s="8">
        <f>'Data-Resource'!I1407</f>
        <v>3.4521895712773198E-2</v>
      </c>
      <c r="H409" s="8">
        <f>'Data-Resource'!K1407</f>
        <v>124331</v>
      </c>
      <c r="I409" s="8">
        <f>'Data-Resource'!I1912</f>
        <v>2.2825978260867879E-3</v>
      </c>
      <c r="J409" s="8">
        <f>'Data-Resource'!K1912</f>
        <v>821874</v>
      </c>
      <c r="K409" s="8">
        <f>'Data-Resource'!I2417</f>
        <v>2.3095266033394814E-3</v>
      </c>
      <c r="L409" s="8">
        <f>'Data-Resource'!K2417</f>
        <v>2167194</v>
      </c>
      <c r="M409" s="8">
        <f>'Data-Resource'!I2922</f>
        <v>-6.0748567693168143E-3</v>
      </c>
      <c r="N409" s="8">
        <f>'Data-Resource'!K2922</f>
        <v>3317336</v>
      </c>
      <c r="O409" s="8">
        <f>'Data-Resource'!I3427</f>
        <v>3.4415536905079945E-3</v>
      </c>
      <c r="P409" s="8">
        <f>'Data-Resource'!K3427</f>
        <v>225891</v>
      </c>
      <c r="Q409" s="8">
        <f>'Data-Resource'!I3932</f>
        <v>-2.8347840114260787E-3</v>
      </c>
      <c r="R409" s="8">
        <f>'Data-Resource'!K3932</f>
        <v>1163934</v>
      </c>
      <c r="S409" s="8">
        <f>'Data-Resource'!I4437</f>
        <v>-8.5265191781858964E-3</v>
      </c>
      <c r="T409" s="8">
        <f>'Data-Resource'!K4437</f>
        <v>361779</v>
      </c>
      <c r="U409" s="8">
        <f>'Data-Resource'!I4942</f>
        <v>-2.2666198246329716E-2</v>
      </c>
      <c r="V409" s="8">
        <f>'Data-Resource'!K4942</f>
        <v>587872</v>
      </c>
      <c r="W409" s="8">
        <f>'Data-Resource'!I5447</f>
        <v>-6.8280571073866978E-3</v>
      </c>
      <c r="X409" s="8">
        <f>'Data-Resource'!K5447</f>
        <v>9729350</v>
      </c>
      <c r="Y409" s="8">
        <f>'Data-Resource'!I5952</f>
        <v>-1.141792781666856E-3</v>
      </c>
      <c r="Z409" s="8">
        <f>'Data-Resource'!K5952</f>
        <v>2968020</v>
      </c>
      <c r="AA409" s="8">
        <f>'Data-Resource'!I6457</f>
        <v>-5.4017555705605227E-3</v>
      </c>
      <c r="AB409" s="8">
        <f>'Data-Resource'!K6457</f>
        <v>8562256</v>
      </c>
      <c r="AC409" s="8">
        <f>'Data-Resource'!I12517</f>
        <v>1.4491148707757565E-2</v>
      </c>
      <c r="AD409" s="8">
        <f>'Data-Resource'!K12517</f>
        <v>597439</v>
      </c>
      <c r="AE409" s="8">
        <f>'Data-Resource'!I11002</f>
        <v>2.6068820601926029E-2</v>
      </c>
      <c r="AF409" s="8">
        <f>'Data-Resource'!K11002</f>
        <v>297121</v>
      </c>
      <c r="AG409" s="8">
        <f>'Data-Resource'!I11507</f>
        <v>-1.7921595249725411E-3</v>
      </c>
      <c r="AH409" s="8">
        <f>'Data-Resource'!K11507</f>
        <v>260894</v>
      </c>
      <c r="AI409" s="8">
        <f>'Data-Resource'!I8477</f>
        <v>-1.3268509215645603E-2</v>
      </c>
      <c r="AJ409" s="8">
        <f>'Data-Resource'!K8477</f>
        <v>1165027</v>
      </c>
      <c r="AK409" s="8">
        <f>'Data-Resource'!I8982</f>
        <v>-6.6571905457484459E-4</v>
      </c>
      <c r="AL409" s="8">
        <f>'Data-Resource'!K8982</f>
        <v>87825</v>
      </c>
      <c r="AM409" s="8">
        <f>'Data-Resource'!I9487</f>
        <v>-2.8545896520963593E-2</v>
      </c>
      <c r="AN409" s="8">
        <f>'Data-Resource'!K9487</f>
        <v>3691078</v>
      </c>
      <c r="AO409" s="8">
        <f>'Data-Resource'!I9992</f>
        <v>0</v>
      </c>
      <c r="AP409" s="8">
        <f>'Data-Resource'!K9992</f>
        <v>616950</v>
      </c>
      <c r="AQ409" s="8">
        <f>'Data-Resource'!I10497</f>
        <v>8.0680768784918179E-3</v>
      </c>
      <c r="AR409" s="8">
        <f>'Data-Resource'!K10497</f>
        <v>410479</v>
      </c>
    </row>
    <row r="410" spans="1:44" x14ac:dyDescent="0.3">
      <c r="A410" s="8" t="str">
        <f>'Data-Resource'!B398</f>
        <v>7-29-2020</v>
      </c>
      <c r="B410" s="8">
        <f>'Data-Resource'!I15043</f>
        <v>2.0514554824262675E-4</v>
      </c>
      <c r="C410" s="8">
        <f>'Data-Resource'!I12013</f>
        <v>2.1296015250867146E-3</v>
      </c>
      <c r="D410" s="8">
        <f>'Data-Resource'!K12013</f>
        <v>1069382</v>
      </c>
      <c r="E410" s="8">
        <f>'Data-Resource'!I903</f>
        <v>1.6771488469601633E-2</v>
      </c>
      <c r="F410" s="8">
        <f>'Data-Resource'!K903</f>
        <v>464178</v>
      </c>
      <c r="G410" s="8">
        <f>'Data-Resource'!I1408</f>
        <v>-1.7507901655902176E-2</v>
      </c>
      <c r="H410" s="8">
        <f>'Data-Resource'!K1408</f>
        <v>94811</v>
      </c>
      <c r="I410" s="8">
        <f>'Data-Resource'!I1913</f>
        <v>-3.2473479986839068E-4</v>
      </c>
      <c r="J410" s="8">
        <f>'Data-Resource'!K1913</f>
        <v>604530</v>
      </c>
      <c r="K410" s="8">
        <f>'Data-Resource'!I2418</f>
        <v>-1.8235916387791654E-2</v>
      </c>
      <c r="L410" s="8">
        <f>'Data-Resource'!K2418</f>
        <v>5861165</v>
      </c>
      <c r="M410" s="8">
        <f>'Data-Resource'!I2923</f>
        <v>-8.1397149713463395E-3</v>
      </c>
      <c r="N410" s="8">
        <f>'Data-Resource'!K2923</f>
        <v>2277007</v>
      </c>
      <c r="O410" s="8">
        <f>'Data-Resource'!I3428</f>
        <v>9.789525016357872E-3</v>
      </c>
      <c r="P410" s="8">
        <f>'Data-Resource'!K3428</f>
        <v>193958</v>
      </c>
      <c r="Q410" s="8">
        <f>'Data-Resource'!I3933</f>
        <v>-2.6227864580222891E-2</v>
      </c>
      <c r="R410" s="8">
        <f>'Data-Resource'!K3933</f>
        <v>1780245</v>
      </c>
      <c r="S410" s="8">
        <f>'Data-Resource'!I4438</f>
        <v>-1.4550253366950454E-2</v>
      </c>
      <c r="T410" s="8">
        <f>'Data-Resource'!K4438</f>
        <v>384098</v>
      </c>
      <c r="U410" s="8">
        <f>'Data-Resource'!I4943</f>
        <v>1.1922940777934363E-2</v>
      </c>
      <c r="V410" s="8">
        <f>'Data-Resource'!K4943</f>
        <v>426888</v>
      </c>
      <c r="W410" s="8">
        <f>'Data-Resource'!I5448</f>
        <v>-5.683192261185005E-2</v>
      </c>
      <c r="X410" s="8">
        <f>'Data-Resource'!K5448</f>
        <v>19672519</v>
      </c>
      <c r="Y410" s="8">
        <f>'Data-Resource'!I5953</f>
        <v>5.7044208298797005E-3</v>
      </c>
      <c r="Z410" s="8">
        <f>'Data-Resource'!K5953</f>
        <v>2725294</v>
      </c>
      <c r="AA410" s="8">
        <f>'Data-Resource'!I6458</f>
        <v>-4.7505938242280383E-3</v>
      </c>
      <c r="AB410" s="8">
        <f>'Data-Resource'!K6458</f>
        <v>7671141</v>
      </c>
      <c r="AC410" s="8">
        <f>'Data-Resource'!I12518</f>
        <v>1.197465324371536E-2</v>
      </c>
      <c r="AD410" s="8">
        <f>'Data-Resource'!K12518</f>
        <v>499074</v>
      </c>
      <c r="AE410" s="8">
        <f>'Data-Resource'!I11003</f>
        <v>5.4421972789115026E-3</v>
      </c>
      <c r="AF410" s="8">
        <f>'Data-Resource'!K11003</f>
        <v>269136</v>
      </c>
      <c r="AG410" s="8">
        <f>'Data-Resource'!I11508</f>
        <v>2.9864191710519163E-2</v>
      </c>
      <c r="AH410" s="8">
        <f>'Data-Resource'!K11508</f>
        <v>496614</v>
      </c>
      <c r="AI410" s="8">
        <f>'Data-Resource'!I8478</f>
        <v>2.7890284028121479E-2</v>
      </c>
      <c r="AJ410" s="8">
        <f>'Data-Resource'!K8478</f>
        <v>527607</v>
      </c>
      <c r="AK410" s="8">
        <f>'Data-Resource'!I8983</f>
        <v>4.6885263625881775E-3</v>
      </c>
      <c r="AL410" s="8">
        <f>'Data-Resource'!K8983</f>
        <v>58755</v>
      </c>
      <c r="AM410" s="8">
        <f>'Data-Resource'!I9488</f>
        <v>-4.1560838533324738E-3</v>
      </c>
      <c r="AN410" s="8">
        <f>'Data-Resource'!K9488</f>
        <v>3397677</v>
      </c>
      <c r="AO410" s="8">
        <f>'Data-Resource'!I9993</f>
        <v>-3.3477378283768267E-3</v>
      </c>
      <c r="AP410" s="8">
        <f>'Data-Resource'!K9993</f>
        <v>638820</v>
      </c>
      <c r="AQ410" s="8">
        <f>'Data-Resource'!I10498</f>
        <v>-7.1111377777778179E-3</v>
      </c>
      <c r="AR410" s="8">
        <f>'Data-Resource'!K10498</f>
        <v>323019</v>
      </c>
    </row>
    <row r="411" spans="1:44" x14ac:dyDescent="0.3">
      <c r="A411" s="8" t="str">
        <f>'Data-Resource'!B399</f>
        <v>7-30-2020</v>
      </c>
      <c r="B411" s="8">
        <f>'Data-Resource'!I15044</f>
        <v>-2.9969137290959687E-2</v>
      </c>
      <c r="C411" s="8">
        <f>'Data-Resource'!I12014</f>
        <v>-3.0974795019738908E-2</v>
      </c>
      <c r="D411" s="8">
        <f>'Data-Resource'!K12014</f>
        <v>1949179</v>
      </c>
      <c r="E411" s="8">
        <f>'Data-Resource'!I904</f>
        <v>-3.2231417355371862E-2</v>
      </c>
      <c r="F411" s="8">
        <f>'Data-Resource'!K904</f>
        <v>682357</v>
      </c>
      <c r="G411" s="8">
        <f>'Data-Resource'!I1409</f>
        <v>2.5360595974004427E-3</v>
      </c>
      <c r="H411" s="8">
        <f>'Data-Resource'!K1409</f>
        <v>193649</v>
      </c>
      <c r="I411" s="8">
        <f>'Data-Resource'!I1914</f>
        <v>-4.2809116178952264E-2</v>
      </c>
      <c r="J411" s="8">
        <f>'Data-Resource'!K1914</f>
        <v>1814693</v>
      </c>
      <c r="K411" s="8">
        <f>'Data-Resource'!I2419</f>
        <v>-4.1062822061191578E-2</v>
      </c>
      <c r="L411" s="8">
        <f>'Data-Resource'!K2419</f>
        <v>4901970</v>
      </c>
      <c r="M411" s="8">
        <f>'Data-Resource'!I2924</f>
        <v>-2.8836183619505185E-2</v>
      </c>
      <c r="N411" s="8">
        <f>'Data-Resource'!K2924</f>
        <v>4048665</v>
      </c>
      <c r="O411" s="8">
        <f>'Data-Resource'!I3429</f>
        <v>-2.1328210929167136E-2</v>
      </c>
      <c r="P411" s="8">
        <f>'Data-Resource'!K3429</f>
        <v>383972</v>
      </c>
      <c r="Q411" s="8">
        <f>'Data-Resource'!I3934</f>
        <v>-3.1724137931034596E-2</v>
      </c>
      <c r="R411" s="8">
        <f>'Data-Resource'!K3934</f>
        <v>2283364</v>
      </c>
      <c r="S411" s="8">
        <f>'Data-Resource'!I4439</f>
        <v>-3.6962321202535051E-2</v>
      </c>
      <c r="T411" s="8">
        <f>'Data-Resource'!K4439</f>
        <v>1042827</v>
      </c>
      <c r="U411" s="8">
        <f>'Data-Resource'!I4944</f>
        <v>-2.1177259025027869E-2</v>
      </c>
      <c r="V411" s="8">
        <f>'Data-Resource'!K4944</f>
        <v>771253</v>
      </c>
      <c r="W411" s="8">
        <f>'Data-Resource'!I5449</f>
        <v>-3.2093082725994058E-2</v>
      </c>
      <c r="X411" s="8">
        <f>'Data-Resource'!K5449</f>
        <v>22977254</v>
      </c>
      <c r="Y411" s="8">
        <f>'Data-Resource'!I5954</f>
        <v>-2.5284090190792915E-2</v>
      </c>
      <c r="Z411" s="8">
        <f>'Data-Resource'!K5954</f>
        <v>5044345</v>
      </c>
      <c r="AA411" s="8">
        <f>'Data-Resource'!I6459</f>
        <v>-2.0463847203274186E-2</v>
      </c>
      <c r="AB411" s="8">
        <f>'Data-Resource'!K6459</f>
        <v>13001102</v>
      </c>
      <c r="AC411" s="8">
        <f>'Data-Resource'!I12519</f>
        <v>-2.6423009436903719E-2</v>
      </c>
      <c r="AD411" s="8">
        <f>'Data-Resource'!K12519</f>
        <v>576425</v>
      </c>
      <c r="AE411" s="8">
        <f>'Data-Resource'!I11004</f>
        <v>-2.0896568079680471E-2</v>
      </c>
      <c r="AF411" s="8">
        <f>'Data-Resource'!K11004</f>
        <v>295850</v>
      </c>
      <c r="AG411" s="8">
        <f>'Data-Resource'!I11509</f>
        <v>-3.428229426393338E-2</v>
      </c>
      <c r="AH411" s="8">
        <f>'Data-Resource'!K11509</f>
        <v>346784</v>
      </c>
      <c r="AI411" s="8">
        <f>'Data-Resource'!I8479</f>
        <v>-1.3495842696905586E-2</v>
      </c>
      <c r="AJ411" s="8">
        <f>'Data-Resource'!K8479</f>
        <v>727902</v>
      </c>
      <c r="AK411" s="8">
        <f>'Data-Resource'!I8984</f>
        <v>-3.5475155373834853E-2</v>
      </c>
      <c r="AL411" s="8">
        <f>'Data-Resource'!K8984</f>
        <v>216030</v>
      </c>
      <c r="AM411" s="8">
        <f>'Data-Resource'!I9489</f>
        <v>-2.668837317242978E-2</v>
      </c>
      <c r="AN411" s="8">
        <f>'Data-Resource'!K9489</f>
        <v>6618756</v>
      </c>
      <c r="AO411" s="8">
        <f>'Data-Resource'!I9994</f>
        <v>-1.5895967748671521E-2</v>
      </c>
      <c r="AP411" s="8">
        <f>'Data-Resource'!K9994</f>
        <v>1210170</v>
      </c>
      <c r="AQ411" s="8">
        <f>'Data-Resource'!I10499</f>
        <v>-2.8187937360179022E-2</v>
      </c>
      <c r="AR411" s="8">
        <f>'Data-Resource'!K10499</f>
        <v>463736</v>
      </c>
    </row>
    <row r="412" spans="1:44" x14ac:dyDescent="0.3">
      <c r="A412" s="8" t="str">
        <f>'Data-Resource'!B400</f>
        <v>7-31-2020</v>
      </c>
      <c r="B412" s="8">
        <f>'Data-Resource'!I15045</f>
        <v>-7.2352285172043755E-3</v>
      </c>
      <c r="C412" s="8">
        <f>'Data-Resource'!I12015</f>
        <v>9.3893580785807786E-4</v>
      </c>
      <c r="D412" s="8">
        <f>'Data-Resource'!K12015</f>
        <v>2008729</v>
      </c>
      <c r="E412" s="8">
        <f>'Data-Resource'!I905</f>
        <v>0</v>
      </c>
      <c r="F412" s="8">
        <f>'Data-Resource'!K905</f>
        <v>656479</v>
      </c>
      <c r="G412" s="8">
        <f>'Data-Resource'!I1410</f>
        <v>-1.4444444444444432E-2</v>
      </c>
      <c r="H412" s="8">
        <f>'Data-Resource'!K1410</f>
        <v>191819</v>
      </c>
      <c r="I412" s="8">
        <f>'Data-Resource'!I1915</f>
        <v>-2.8293345245057741E-3</v>
      </c>
      <c r="J412" s="8">
        <f>'Data-Resource'!K1915</f>
        <v>1273862</v>
      </c>
      <c r="K412" s="8">
        <f>'Data-Resource'!I2420</f>
        <v>-1.4837377982476686E-2</v>
      </c>
      <c r="L412" s="8">
        <f>'Data-Resource'!K2420</f>
        <v>3509638</v>
      </c>
      <c r="M412" s="8">
        <f>'Data-Resource'!I2925</f>
        <v>-3.7200885080587226E-3</v>
      </c>
      <c r="N412" s="8">
        <f>'Data-Resource'!K2925</f>
        <v>3480881</v>
      </c>
      <c r="O412" s="8">
        <f>'Data-Resource'!I3430</f>
        <v>6.4676815920397847E-3</v>
      </c>
      <c r="P412" s="8">
        <f>'Data-Resource'!K3430</f>
        <v>402071</v>
      </c>
      <c r="Q412" s="8">
        <f>'Data-Resource'!I3935</f>
        <v>-2.5302887122289584E-2</v>
      </c>
      <c r="R412" s="8">
        <f>'Data-Resource'!K3935</f>
        <v>1926062</v>
      </c>
      <c r="S412" s="8">
        <f>'Data-Resource'!I4440</f>
        <v>-4.0223193683673428E-2</v>
      </c>
      <c r="T412" s="8">
        <f>'Data-Resource'!K4440</f>
        <v>684381</v>
      </c>
      <c r="U412" s="8">
        <f>'Data-Resource'!I4945</f>
        <v>-1.4972864255613725E-2</v>
      </c>
      <c r="V412" s="8">
        <f>'Data-Resource'!K4945</f>
        <v>920006</v>
      </c>
      <c r="W412" s="8">
        <f>'Data-Resource'!I5450</f>
        <v>1.9799366420275434E-3</v>
      </c>
      <c r="X412" s="8">
        <f>'Data-Resource'!K5450</f>
        <v>14357458</v>
      </c>
      <c r="Y412" s="8">
        <f>'Data-Resource'!I5955</f>
        <v>-2.9185876860229025E-4</v>
      </c>
      <c r="Z412" s="8">
        <f>'Data-Resource'!K5955</f>
        <v>3752414</v>
      </c>
      <c r="AA412" s="8">
        <f>'Data-Resource'!I6460</f>
        <v>-1.4951321279555148E-2</v>
      </c>
      <c r="AB412" s="8">
        <f>'Data-Resource'!K6460</f>
        <v>11531047</v>
      </c>
      <c r="AC412" s="8">
        <f>'Data-Resource'!I12520</f>
        <v>-4.6421648550724198E-3</v>
      </c>
      <c r="AD412" s="8">
        <f>'Data-Resource'!K12520</f>
        <v>888804</v>
      </c>
      <c r="AE412" s="8">
        <f>'Data-Resource'!I11005</f>
        <v>1.0319917014657724E-2</v>
      </c>
      <c r="AF412" s="8">
        <f>'Data-Resource'!K11005</f>
        <v>518789</v>
      </c>
      <c r="AG412" s="8">
        <f>'Data-Resource'!I11510</f>
        <v>-8.4338250471741073E-3</v>
      </c>
      <c r="AH412" s="8">
        <f>'Data-Resource'!K11510</f>
        <v>306131</v>
      </c>
      <c r="AI412" s="8">
        <f>'Data-Resource'!I8480</f>
        <v>1.2708194844614266E-2</v>
      </c>
      <c r="AJ412" s="8">
        <f>'Data-Resource'!K8480</f>
        <v>783331</v>
      </c>
      <c r="AK412" s="8">
        <f>'Data-Resource'!I8985</f>
        <v>-6.9252080439836461E-3</v>
      </c>
      <c r="AL412" s="8">
        <f>'Data-Resource'!K8985</f>
        <v>134378</v>
      </c>
      <c r="AM412" s="8">
        <f>'Data-Resource'!I9490</f>
        <v>7.8702122585262418E-3</v>
      </c>
      <c r="AN412" s="8">
        <f>'Data-Resource'!K9490</f>
        <v>5098129</v>
      </c>
      <c r="AO412" s="8">
        <f>'Data-Resource'!I9995</f>
        <v>1.0757931540342304E-2</v>
      </c>
      <c r="AP412" s="8">
        <f>'Data-Resource'!K9995</f>
        <v>998997</v>
      </c>
      <c r="AQ412" s="8">
        <f>'Data-Resource'!I10500</f>
        <v>-5.9797057768087363E-3</v>
      </c>
      <c r="AR412" s="8">
        <f>'Data-Resource'!K10500</f>
        <v>582023</v>
      </c>
    </row>
    <row r="413" spans="1:44" x14ac:dyDescent="0.3">
      <c r="A413" s="8" t="str">
        <f>'Data-Resource'!B401</f>
        <v>8-3-2020</v>
      </c>
      <c r="B413" s="8">
        <f>'Data-Resource'!I15046</f>
        <v>2.2022820460926223E-2</v>
      </c>
      <c r="C413" s="8">
        <f>'Data-Resource'!I12016</f>
        <v>2.2429970244858037E-2</v>
      </c>
      <c r="D413" s="8">
        <f>'Data-Resource'!K12016</f>
        <v>1703192</v>
      </c>
      <c r="E413" s="8">
        <f>'Data-Resource'!I906</f>
        <v>1.575807901501601E-2</v>
      </c>
      <c r="F413" s="8">
        <f>'Data-Resource'!K906</f>
        <v>445139</v>
      </c>
      <c r="G413" s="8">
        <f>'Data-Resource'!I1411</f>
        <v>1.9852738070008581E-2</v>
      </c>
      <c r="H413" s="8">
        <f>'Data-Resource'!K1411</f>
        <v>194464</v>
      </c>
      <c r="I413" s="8">
        <f>'Data-Resource'!I1916</f>
        <v>2.2568268377108146E-2</v>
      </c>
      <c r="J413" s="8">
        <f>'Data-Resource'!K1916</f>
        <v>1156549</v>
      </c>
      <c r="K413" s="8">
        <f>'Data-Resource'!I2421</f>
        <v>2.8838969270214804E-2</v>
      </c>
      <c r="L413" s="8">
        <f>'Data-Resource'!K2421</f>
        <v>3149781</v>
      </c>
      <c r="M413" s="8">
        <f>'Data-Resource'!I2926</f>
        <v>3.0126903809968346E-2</v>
      </c>
      <c r="N413" s="8">
        <f>'Data-Resource'!K2926</f>
        <v>3471216</v>
      </c>
      <c r="O413" s="8">
        <f>'Data-Resource'!I3431</f>
        <v>1.2801525963519668E-2</v>
      </c>
      <c r="P413" s="8">
        <f>'Data-Resource'!K3431</f>
        <v>338453</v>
      </c>
      <c r="Q413" s="8">
        <f>'Data-Resource'!I3936</f>
        <v>2.7605081762247123E-2</v>
      </c>
      <c r="R413" s="8">
        <f>'Data-Resource'!K3936</f>
        <v>1812786</v>
      </c>
      <c r="S413" s="8">
        <f>'Data-Resource'!I4441</f>
        <v>3.6786072565175257E-2</v>
      </c>
      <c r="T413" s="8">
        <f>'Data-Resource'!K4441</f>
        <v>502472</v>
      </c>
      <c r="U413" s="8">
        <f>'Data-Resource'!I4946</f>
        <v>2.0927237200375322E-2</v>
      </c>
      <c r="V413" s="8">
        <f>'Data-Resource'!K4946</f>
        <v>664592</v>
      </c>
      <c r="W413" s="8">
        <f>'Data-Resource'!I5451</f>
        <v>3.0657894736842186E-2</v>
      </c>
      <c r="X413" s="8">
        <f>'Data-Resource'!K5451</f>
        <v>12256144</v>
      </c>
      <c r="Y413" s="8">
        <f>'Data-Resource'!I5956</f>
        <v>2.3154819772932565E-2</v>
      </c>
      <c r="Z413" s="8">
        <f>'Data-Resource'!K5956</f>
        <v>3968657</v>
      </c>
      <c r="AA413" s="8">
        <f>'Data-Resource'!I6461</f>
        <v>1.6174402250351574E-2</v>
      </c>
      <c r="AB413" s="8">
        <f>'Data-Resource'!K6461</f>
        <v>10204841</v>
      </c>
      <c r="AC413" s="8">
        <f>'Data-Resource'!I12521</f>
        <v>-8.0211403365267872E-2</v>
      </c>
      <c r="AD413" s="8">
        <f>'Data-Resource'!K12521</f>
        <v>2772655</v>
      </c>
      <c r="AE413" s="8">
        <f>'Data-Resource'!I11006</f>
        <v>-5.608429410941014E-2</v>
      </c>
      <c r="AF413" s="8">
        <f>'Data-Resource'!K11006</f>
        <v>854999</v>
      </c>
      <c r="AG413" s="8">
        <f>'Data-Resource'!I11511</f>
        <v>6.0660295400050204E-3</v>
      </c>
      <c r="AH413" s="8">
        <f>'Data-Resource'!K11511</f>
        <v>143911</v>
      </c>
      <c r="AI413" s="8">
        <f>'Data-Resource'!I8481</f>
        <v>1.8391810025312594E-2</v>
      </c>
      <c r="AJ413" s="8">
        <f>'Data-Resource'!K8481</f>
        <v>675175</v>
      </c>
      <c r="AK413" s="8">
        <f>'Data-Resource'!I8986</f>
        <v>2.5783951219512127E-2</v>
      </c>
      <c r="AL413" s="8">
        <f>'Data-Resource'!K8986</f>
        <v>108627</v>
      </c>
      <c r="AM413" s="8">
        <f>'Data-Resource'!I9491</f>
        <v>1.2622768238558671E-2</v>
      </c>
      <c r="AN413" s="8">
        <f>'Data-Resource'!K9491</f>
        <v>6691103</v>
      </c>
      <c r="AO413" s="8">
        <f>'Data-Resource'!I9996</f>
        <v>3.8204537866414669E-3</v>
      </c>
      <c r="AP413" s="8">
        <f>'Data-Resource'!K9996</f>
        <v>929735</v>
      </c>
      <c r="AQ413" s="8">
        <f>'Data-Resource'!I10501</f>
        <v>3.8372639142438464E-2</v>
      </c>
      <c r="AR413" s="8">
        <f>'Data-Resource'!K10501</f>
        <v>387020</v>
      </c>
    </row>
    <row r="414" spans="1:44" x14ac:dyDescent="0.3">
      <c r="A414" s="8" t="str">
        <f>'Data-Resource'!B402</f>
        <v>8-4-2020</v>
      </c>
      <c r="B414" s="8">
        <f>'Data-Resource'!I15047</f>
        <v>-1.1241235090111998E-2</v>
      </c>
      <c r="C414" s="8">
        <f>'Data-Resource'!I12017</f>
        <v>-1.1232514002201415E-2</v>
      </c>
      <c r="D414" s="8">
        <f>'Data-Resource'!K12017</f>
        <v>1244150</v>
      </c>
      <c r="E414" s="8">
        <f>'Data-Resource'!I907</f>
        <v>-1.0425354331626091E-2</v>
      </c>
      <c r="F414" s="8">
        <f>'Data-Resource'!K907</f>
        <v>488071</v>
      </c>
      <c r="G414" s="8">
        <f>'Data-Resource'!I1412</f>
        <v>2.2118474553822719E-2</v>
      </c>
      <c r="H414" s="8">
        <f>'Data-Resource'!K1412</f>
        <v>168071</v>
      </c>
      <c r="I414" s="8">
        <f>'Data-Resource'!I1917</f>
        <v>-4.1690070624957392E-3</v>
      </c>
      <c r="J414" s="8">
        <f>'Data-Resource'!K1917</f>
        <v>913006</v>
      </c>
      <c r="K414" s="8">
        <f>'Data-Resource'!I2422</f>
        <v>-1.4075844773947433E-2</v>
      </c>
      <c r="L414" s="8">
        <f>'Data-Resource'!K2422</f>
        <v>3065019</v>
      </c>
      <c r="M414" s="8">
        <f>'Data-Resource'!I2927</f>
        <v>-2.5951869557794199E-2</v>
      </c>
      <c r="N414" s="8">
        <f>'Data-Resource'!K2927</f>
        <v>4337153</v>
      </c>
      <c r="O414" s="8">
        <f>'Data-Resource'!I3432</f>
        <v>-7.7632506230979476E-3</v>
      </c>
      <c r="P414" s="8">
        <f>'Data-Resource'!K3432</f>
        <v>244332</v>
      </c>
      <c r="Q414" s="8">
        <f>'Data-Resource'!I3937</f>
        <v>1.8391995095463323E-2</v>
      </c>
      <c r="R414" s="8">
        <f>'Data-Resource'!K3937</f>
        <v>1873398</v>
      </c>
      <c r="S414" s="8">
        <f>'Data-Resource'!I4442</f>
        <v>-2.3117919075157526E-4</v>
      </c>
      <c r="T414" s="8">
        <f>'Data-Resource'!K4442</f>
        <v>419642</v>
      </c>
      <c r="U414" s="8">
        <f>'Data-Resource'!I4947</f>
        <v>-2.135674663360709E-2</v>
      </c>
      <c r="V414" s="8">
        <f>'Data-Resource'!K4947</f>
        <v>454342</v>
      </c>
      <c r="W414" s="8">
        <f>'Data-Resource'!I5452</f>
        <v>-1.2752525252525222E-2</v>
      </c>
      <c r="X414" s="8">
        <f>'Data-Resource'!K5452</f>
        <v>9954713</v>
      </c>
      <c r="Y414" s="8">
        <f>'Data-Resource'!I5957</f>
        <v>-3.3813184907681296E-3</v>
      </c>
      <c r="Z414" s="8">
        <f>'Data-Resource'!K5957</f>
        <v>2940406</v>
      </c>
      <c r="AA414" s="8">
        <f>'Data-Resource'!I6462</f>
        <v>4.1265474552956791E-3</v>
      </c>
      <c r="AB414" s="8">
        <f>'Data-Resource'!K6462</f>
        <v>7936595</v>
      </c>
      <c r="AC414" s="8">
        <f>'Data-Resource'!I12522</f>
        <v>-9.2411724037250696E-3</v>
      </c>
      <c r="AD414" s="8">
        <f>'Data-Resource'!K12522</f>
        <v>2280946</v>
      </c>
      <c r="AE414" s="8">
        <f>'Data-Resource'!I11007</f>
        <v>4.078014184397169E-2</v>
      </c>
      <c r="AF414" s="8">
        <f>'Data-Resource'!K11007</f>
        <v>479995</v>
      </c>
      <c r="AG414" s="8">
        <f>'Data-Resource'!I11512</f>
        <v>-3.3383473684210546E-2</v>
      </c>
      <c r="AH414" s="8">
        <f>'Data-Resource'!K11512</f>
        <v>253044</v>
      </c>
      <c r="AI414" s="8">
        <f>'Data-Resource'!I8482</f>
        <v>4.166666666667318E-4</v>
      </c>
      <c r="AJ414" s="8">
        <f>'Data-Resource'!K8482</f>
        <v>865091</v>
      </c>
      <c r="AK414" s="8">
        <f>'Data-Resource'!I8987</f>
        <v>-1.8329918160286809E-2</v>
      </c>
      <c r="AL414" s="8">
        <f>'Data-Resource'!K8987</f>
        <v>118416</v>
      </c>
      <c r="AM414" s="8">
        <f>'Data-Resource'!I9492</f>
        <v>-1.3111111111111209E-2</v>
      </c>
      <c r="AN414" s="8">
        <f>'Data-Resource'!K9492</f>
        <v>7511327</v>
      </c>
      <c r="AO414" s="8">
        <f>'Data-Resource'!I9997</f>
        <v>-6.196391713111679E-3</v>
      </c>
      <c r="AP414" s="8">
        <f>'Data-Resource'!K9997</f>
        <v>696821</v>
      </c>
      <c r="AQ414" s="8">
        <f>'Data-Resource'!I10502</f>
        <v>-2.0888871111111096E-2</v>
      </c>
      <c r="AR414" s="8">
        <f>'Data-Resource'!K10502</f>
        <v>383477</v>
      </c>
    </row>
    <row r="415" spans="1:44" x14ac:dyDescent="0.3">
      <c r="A415" s="8" t="str">
        <f>'Data-Resource'!B403</f>
        <v>8-5-2020</v>
      </c>
      <c r="B415" s="8">
        <f>'Data-Resource'!I15048</f>
        <v>-5.4235847887416954E-4</v>
      </c>
      <c r="C415" s="8">
        <f>'Data-Resource'!I12018</f>
        <v>7.32830534351144E-3</v>
      </c>
      <c r="D415" s="8">
        <f>'Data-Resource'!K12018</f>
        <v>2169854</v>
      </c>
      <c r="E415" s="8">
        <f>'Data-Resource'!I908</f>
        <v>3.3472928870293028E-3</v>
      </c>
      <c r="F415" s="8">
        <f>'Data-Resource'!K908</f>
        <v>508948</v>
      </c>
      <c r="G415" s="8">
        <f>'Data-Resource'!I1413</f>
        <v>2.4849411902126153E-2</v>
      </c>
      <c r="H415" s="8">
        <f>'Data-Resource'!K1413</f>
        <v>174338</v>
      </c>
      <c r="I415" s="8">
        <f>'Data-Resource'!I1918</f>
        <v>-1.2677633879781353E-2</v>
      </c>
      <c r="J415" s="8">
        <f>'Data-Resource'!K1918</f>
        <v>1216373</v>
      </c>
      <c r="K415" s="8">
        <f>'Data-Resource'!I2423</f>
        <v>1.2713219638242748E-2</v>
      </c>
      <c r="L415" s="8">
        <f>'Data-Resource'!K2423</f>
        <v>2569448</v>
      </c>
      <c r="M415" s="8">
        <f>'Data-Resource'!I2928</f>
        <v>-2.4161307564076077E-2</v>
      </c>
      <c r="N415" s="8">
        <f>'Data-Resource'!K2928</f>
        <v>3541864</v>
      </c>
      <c r="O415" s="8">
        <f>'Data-Resource'!I3433</f>
        <v>-9.7133562811077393E-4</v>
      </c>
      <c r="P415" s="8">
        <f>'Data-Resource'!K3433</f>
        <v>370975</v>
      </c>
      <c r="Q415" s="8">
        <f>'Data-Resource'!I3938</f>
        <v>-6.5486548672566581E-3</v>
      </c>
      <c r="R415" s="8">
        <f>'Data-Resource'!K3938</f>
        <v>3067112</v>
      </c>
      <c r="S415" s="8">
        <f>'Data-Resource'!I4443</f>
        <v>-2.4187963602856508E-2</v>
      </c>
      <c r="T415" s="8">
        <f>'Data-Resource'!K4443</f>
        <v>669066</v>
      </c>
      <c r="U415" s="8">
        <f>'Data-Resource'!I4948</f>
        <v>6.3871605291499758E-4</v>
      </c>
      <c r="V415" s="8">
        <f>'Data-Resource'!K4948</f>
        <v>364777</v>
      </c>
      <c r="W415" s="8">
        <f>'Data-Resource'!I5453</f>
        <v>-1.0166476045240971E-3</v>
      </c>
      <c r="X415" s="8">
        <f>'Data-Resource'!K5453</f>
        <v>7875105</v>
      </c>
      <c r="Y415" s="8">
        <f>'Data-Resource'!I5958</f>
        <v>1.0306350400760582E-2</v>
      </c>
      <c r="Z415" s="8">
        <f>'Data-Resource'!K5958</f>
        <v>4259874</v>
      </c>
      <c r="AA415" s="8">
        <f>'Data-Resource'!I6463</f>
        <v>-1.0193679918450637E-2</v>
      </c>
      <c r="AB415" s="8">
        <f>'Data-Resource'!K6463</f>
        <v>7274996</v>
      </c>
      <c r="AC415" s="8">
        <f>'Data-Resource'!I12523</f>
        <v>4.162536728697242E-3</v>
      </c>
      <c r="AD415" s="8">
        <f>'Data-Resource'!K12523</f>
        <v>735804</v>
      </c>
      <c r="AE415" s="8">
        <f>'Data-Resource'!I11008</f>
        <v>1.2483171642709292E-2</v>
      </c>
      <c r="AF415" s="8">
        <f>'Data-Resource'!K11008</f>
        <v>436876</v>
      </c>
      <c r="AG415" s="8">
        <f>'Data-Resource'!I11513</f>
        <v>1.8221123587982752E-2</v>
      </c>
      <c r="AH415" s="8">
        <f>'Data-Resource'!K11513</f>
        <v>446725</v>
      </c>
      <c r="AI415" s="8">
        <f>'Data-Resource'!I8483</f>
        <v>-1.5833291666666732E-2</v>
      </c>
      <c r="AJ415" s="8">
        <f>'Data-Resource'!K8483</f>
        <v>457996</v>
      </c>
      <c r="AK415" s="8">
        <f>'Data-Resource'!I8988</f>
        <v>-3.533568904593646E-3</v>
      </c>
      <c r="AL415" s="8">
        <f>'Data-Resource'!K8988</f>
        <v>193366</v>
      </c>
      <c r="AM415" s="8">
        <f>'Data-Resource'!I9493</f>
        <v>-1.843939651722969E-2</v>
      </c>
      <c r="AN415" s="8">
        <f>'Data-Resource'!K9493</f>
        <v>6817667</v>
      </c>
      <c r="AO415" s="8">
        <f>'Data-Resource'!I9998</f>
        <v>7.6555311004785371E-3</v>
      </c>
      <c r="AP415" s="8">
        <f>'Data-Resource'!K9998</f>
        <v>714464</v>
      </c>
      <c r="AQ415" s="8">
        <f>'Data-Resource'!I10503</f>
        <v>7.2235033860046068E-3</v>
      </c>
      <c r="AR415" s="8">
        <f>'Data-Resource'!K10503</f>
        <v>457055</v>
      </c>
    </row>
    <row r="416" spans="1:44" x14ac:dyDescent="0.3">
      <c r="A416" s="8" t="str">
        <f>'Data-Resource'!B404</f>
        <v>8-6-2020</v>
      </c>
      <c r="B416" s="8">
        <f>'Data-Resource'!I15049</f>
        <v>-5.7538657980926357E-3</v>
      </c>
      <c r="C416" s="8">
        <f>'Data-Resource'!I12019</f>
        <v>0</v>
      </c>
      <c r="D416" s="8">
        <f>'Data-Resource'!K12019</f>
        <v>2377626</v>
      </c>
      <c r="E416" s="8">
        <f>'Data-Resource'!I909</f>
        <v>5.349806584362125E-3</v>
      </c>
      <c r="F416" s="8">
        <f>'Data-Resource'!K909</f>
        <v>986147</v>
      </c>
      <c r="G416" s="8">
        <f>'Data-Resource'!I1414</f>
        <v>3.5267889701635692E-3</v>
      </c>
      <c r="H416" s="8">
        <f>'Data-Resource'!K1414</f>
        <v>179866</v>
      </c>
      <c r="I416" s="8">
        <f>'Data-Resource'!I1919</f>
        <v>-9.0241196741507497E-3</v>
      </c>
      <c r="J416" s="8">
        <f>'Data-Resource'!K1919</f>
        <v>1401103</v>
      </c>
      <c r="K416" s="8">
        <f>'Data-Resource'!I2424</f>
        <v>-6.3375445908709464E-3</v>
      </c>
      <c r="L416" s="8">
        <f>'Data-Resource'!K2424</f>
        <v>2910562</v>
      </c>
      <c r="M416" s="8">
        <f>'Data-Resource'!I2929</f>
        <v>-1.428280715168191E-3</v>
      </c>
      <c r="N416" s="8">
        <f>'Data-Resource'!K2929</f>
        <v>3403786</v>
      </c>
      <c r="O416" s="8">
        <f>'Data-Resource'!I3434</f>
        <v>-3.6309562411421678E-2</v>
      </c>
      <c r="P416" s="8">
        <f>'Data-Resource'!K3434</f>
        <v>647179</v>
      </c>
      <c r="Q416" s="8">
        <f>'Data-Resource'!I3939</f>
        <v>-1.3397642015005306E-2</v>
      </c>
      <c r="R416" s="8">
        <f>'Data-Resource'!K3939</f>
        <v>2453738</v>
      </c>
      <c r="S416" s="8">
        <f>'Data-Resource'!I4444</f>
        <v>-2.2964038010273215E-2</v>
      </c>
      <c r="T416" s="8">
        <f>'Data-Resource'!K4444</f>
        <v>615728</v>
      </c>
      <c r="U416" s="8">
        <f>'Data-Resource'!I4949</f>
        <v>-8.6593396533420457E-3</v>
      </c>
      <c r="V416" s="8">
        <f>'Data-Resource'!K4949</f>
        <v>429877</v>
      </c>
      <c r="W416" s="8">
        <f>'Data-Resource'!I5454</f>
        <v>-1.3738710087775045E-2</v>
      </c>
      <c r="X416" s="8">
        <f>'Data-Resource'!K5454</f>
        <v>8434776</v>
      </c>
      <c r="Y416" s="8">
        <f>'Data-Resource'!I5959</f>
        <v>8.2493815850803254E-4</v>
      </c>
      <c r="Z416" s="8">
        <f>'Data-Resource'!K5959</f>
        <v>2940953</v>
      </c>
      <c r="AA416" s="8">
        <f>'Data-Resource'!I6464</f>
        <v>-7.8929306794783237E-3</v>
      </c>
      <c r="AB416" s="8">
        <f>'Data-Resource'!K6464</f>
        <v>7819169</v>
      </c>
      <c r="AC416" s="8">
        <f>'Data-Resource'!I12524</f>
        <v>-1.7953946691262671E-2</v>
      </c>
      <c r="AD416" s="8">
        <f>'Data-Resource'!K12524</f>
        <v>845389</v>
      </c>
      <c r="AE416" s="8">
        <f>'Data-Resource'!I11009</f>
        <v>-1.1247086122940836E-2</v>
      </c>
      <c r="AF416" s="8">
        <f>'Data-Resource'!K11009</f>
        <v>264867</v>
      </c>
      <c r="AG416" s="8">
        <f>'Data-Resource'!I11514</f>
        <v>-5.7506808186838978E-3</v>
      </c>
      <c r="AH416" s="8">
        <f>'Data-Resource'!K11514</f>
        <v>489499</v>
      </c>
      <c r="AI416" s="8">
        <f>'Data-Resource'!I8484</f>
        <v>1.7849574631330776E-2</v>
      </c>
      <c r="AJ416" s="8">
        <f>'Data-Resource'!K8484</f>
        <v>446552</v>
      </c>
      <c r="AK416" s="8">
        <f>'Data-Resource'!I8989</f>
        <v>-2.6779338693981854E-2</v>
      </c>
      <c r="AL416" s="8">
        <f>'Data-Resource'!K8989</f>
        <v>185850</v>
      </c>
      <c r="AM416" s="8">
        <f>'Data-Resource'!I9494</f>
        <v>-1.7579954337899471E-2</v>
      </c>
      <c r="AN416" s="8">
        <f>'Data-Resource'!K9494</f>
        <v>5895037</v>
      </c>
      <c r="AO416" s="8">
        <f>'Data-Resource'!I9999</f>
        <v>-6.7081649263272189E-3</v>
      </c>
      <c r="AP416" s="8">
        <f>'Data-Resource'!K9999</f>
        <v>730106</v>
      </c>
      <c r="AQ416" s="8">
        <f>'Data-Resource'!I10504</f>
        <v>2.7664426303854846E-2</v>
      </c>
      <c r="AR416" s="8">
        <f>'Data-Resource'!K10504</f>
        <v>702440</v>
      </c>
    </row>
    <row r="417" spans="1:44" x14ac:dyDescent="0.3">
      <c r="A417" s="8" t="str">
        <f>'Data-Resource'!B405</f>
        <v>8-7-2020</v>
      </c>
      <c r="B417" s="8">
        <f>'Data-Resource'!I15050</f>
        <v>3.1729723939283245E-3</v>
      </c>
      <c r="C417" s="8">
        <f>'Data-Resource'!I12020</f>
        <v>9.0991504671170034E-3</v>
      </c>
      <c r="D417" s="8">
        <f>'Data-Resource'!K12020</f>
        <v>1341500</v>
      </c>
      <c r="E417" s="8">
        <f>'Data-Resource'!I910</f>
        <v>1.4646016908307321E-2</v>
      </c>
      <c r="F417" s="8">
        <f>'Data-Resource'!K910</f>
        <v>561498</v>
      </c>
      <c r="G417" s="8">
        <f>'Data-Resource'!I1415</f>
        <v>1.3616397644960416E-2</v>
      </c>
      <c r="H417" s="8">
        <f>'Data-Resource'!K1415</f>
        <v>125336</v>
      </c>
      <c r="I417" s="8">
        <f>'Data-Resource'!I1920</f>
        <v>-1.5730280898877025E-3</v>
      </c>
      <c r="J417" s="8">
        <f>'Data-Resource'!K1920</f>
        <v>963843</v>
      </c>
      <c r="K417" s="8">
        <f>'Data-Resource'!I2425</f>
        <v>-4.016457343284454E-3</v>
      </c>
      <c r="L417" s="8">
        <f>'Data-Resource'!K2425</f>
        <v>2078634</v>
      </c>
      <c r="M417" s="8">
        <f>'Data-Resource'!I2930</f>
        <v>-5.3569642857142054E-4</v>
      </c>
      <c r="N417" s="8">
        <f>'Data-Resource'!K2930</f>
        <v>2758782</v>
      </c>
      <c r="O417" s="8">
        <f>'Data-Resource'!I3435</f>
        <v>-9.1078966329570053E-3</v>
      </c>
      <c r="P417" s="8">
        <f>'Data-Resource'!K3435</f>
        <v>437007</v>
      </c>
      <c r="Q417" s="8">
        <f>'Data-Resource'!I3940</f>
        <v>-4.7135242929659364E-3</v>
      </c>
      <c r="R417" s="8">
        <f>'Data-Resource'!K3940</f>
        <v>1984567</v>
      </c>
      <c r="S417" s="8">
        <f>'Data-Resource'!I4445</f>
        <v>-1.1435462704457217E-2</v>
      </c>
      <c r="T417" s="8">
        <f>'Data-Resource'!K4445</f>
        <v>742624</v>
      </c>
      <c r="U417" s="8">
        <f>'Data-Resource'!I4950</f>
        <v>6.772028246913339E-3</v>
      </c>
      <c r="V417" s="8">
        <f>'Data-Resource'!K4950</f>
        <v>355885</v>
      </c>
      <c r="W417" s="8">
        <f>'Data-Resource'!I5455</f>
        <v>-1.1627906976744544E-3</v>
      </c>
      <c r="X417" s="8">
        <f>'Data-Resource'!K5455</f>
        <v>7030464</v>
      </c>
      <c r="Y417" s="8">
        <f>'Data-Resource'!I5960</f>
        <v>2.1977471319918002E-3</v>
      </c>
      <c r="Z417" s="8">
        <f>'Data-Resource'!K5960</f>
        <v>2390534</v>
      </c>
      <c r="AA417" s="8">
        <f>'Data-Resource'!I6465</f>
        <v>7.4677528852681247E-3</v>
      </c>
      <c r="AB417" s="8">
        <f>'Data-Resource'!K6465</f>
        <v>11877875</v>
      </c>
      <c r="AC417" s="8">
        <f>'Data-Resource'!I12525</f>
        <v>1.151539903259567E-2</v>
      </c>
      <c r="AD417" s="8">
        <f>'Data-Resource'!K12525</f>
        <v>644346</v>
      </c>
      <c r="AE417" s="8">
        <f>'Data-Resource'!I11010</f>
        <v>-1.0371381941211998E-2</v>
      </c>
      <c r="AF417" s="8">
        <f>'Data-Resource'!K11010</f>
        <v>257852</v>
      </c>
      <c r="AG417" s="8">
        <f>'Data-Resource'!I11515</f>
        <v>2.1361015847405945E-2</v>
      </c>
      <c r="AH417" s="8">
        <f>'Data-Resource'!K11515</f>
        <v>227560</v>
      </c>
      <c r="AI417" s="8">
        <f>'Data-Resource'!I8485</f>
        <v>1.200335264900663E-2</v>
      </c>
      <c r="AJ417" s="8">
        <f>'Data-Resource'!K8485</f>
        <v>654459</v>
      </c>
      <c r="AK417" s="8">
        <f>'Data-Resource'!I8990</f>
        <v>2.8944211916300407E-3</v>
      </c>
      <c r="AL417" s="8">
        <f>'Data-Resource'!K8990</f>
        <v>134946</v>
      </c>
      <c r="AM417" s="8">
        <f>'Data-Resource'!I9495</f>
        <v>2.0370416666666571E-2</v>
      </c>
      <c r="AN417" s="8">
        <f>'Data-Resource'!K9495</f>
        <v>4546756</v>
      </c>
      <c r="AO417" s="8">
        <f>'Data-Resource'!I10000</f>
        <v>1.9295416990417721E-3</v>
      </c>
      <c r="AP417" s="8">
        <f>'Data-Resource'!K10000</f>
        <v>611663</v>
      </c>
      <c r="AQ417" s="8">
        <f>'Data-Resource'!I10505</f>
        <v>-1.3192084780793653E-3</v>
      </c>
      <c r="AR417" s="8">
        <f>'Data-Resource'!K10505</f>
        <v>506254</v>
      </c>
    </row>
    <row r="418" spans="1:44" x14ac:dyDescent="0.3">
      <c r="A418" s="8" t="str">
        <f>'Data-Resource'!B406</f>
        <v>8-10-2020</v>
      </c>
      <c r="B418" s="8">
        <f>'Data-Resource'!I15051</f>
        <v>-3.2656936683363746E-3</v>
      </c>
      <c r="C418" s="8">
        <f>'Data-Resource'!I12021</f>
        <v>5.991641522119842E-3</v>
      </c>
      <c r="D418" s="8">
        <f>'Data-Resource'!K12021</f>
        <v>1730912</v>
      </c>
      <c r="E418" s="8">
        <f>'Data-Resource'!I911</f>
        <v>7.9428116607290142E-3</v>
      </c>
      <c r="F418" s="8">
        <f>'Data-Resource'!K911</f>
        <v>758657</v>
      </c>
      <c r="G418" s="8">
        <f>'Data-Resource'!I1416</f>
        <v>3.4497642662066959E-2</v>
      </c>
      <c r="H418" s="8">
        <f>'Data-Resource'!K1416</f>
        <v>213655</v>
      </c>
      <c r="I418" s="8">
        <f>'Data-Resource'!I1921</f>
        <v>2.4608612562494691E-3</v>
      </c>
      <c r="J418" s="8">
        <f>'Data-Resource'!K1921</f>
        <v>783498</v>
      </c>
      <c r="K418" s="8">
        <f>'Data-Resource'!I2426</f>
        <v>7.1713758836185176E-3</v>
      </c>
      <c r="L418" s="8">
        <f>'Data-Resource'!K2426</f>
        <v>1863971</v>
      </c>
      <c r="M418" s="8">
        <f>'Data-Resource'!I2931</f>
        <v>4.0817037828466069E-3</v>
      </c>
      <c r="N418" s="8">
        <f>'Data-Resource'!K2931</f>
        <v>1942067</v>
      </c>
      <c r="O418" s="8">
        <f>'Data-Resource'!I3436</f>
        <v>-8.3074036872045343E-3</v>
      </c>
      <c r="P418" s="8">
        <f>'Data-Resource'!K3436</f>
        <v>335784</v>
      </c>
      <c r="Q418" s="8">
        <f>'Data-Resource'!I3941</f>
        <v>-9.0259924539358406E-4</v>
      </c>
      <c r="R418" s="8">
        <f>'Data-Resource'!K3941</f>
        <v>1367342</v>
      </c>
      <c r="S418" s="8">
        <f>'Data-Resource'!I4446</f>
        <v>1.1910585949326511E-2</v>
      </c>
      <c r="T418" s="8">
        <f>'Data-Resource'!K4446</f>
        <v>365720</v>
      </c>
      <c r="U418" s="8">
        <f>'Data-Resource'!I4951</f>
        <v>-2.6751573248407656E-2</v>
      </c>
      <c r="V418" s="8">
        <f>'Data-Resource'!K4951</f>
        <v>320916</v>
      </c>
      <c r="W418" s="8">
        <f>'Data-Resource'!I5456</f>
        <v>2.1683673469387741E-2</v>
      </c>
      <c r="X418" s="8">
        <f>'Data-Resource'!K5456</f>
        <v>9725405</v>
      </c>
      <c r="Y418" s="8">
        <f>'Data-Resource'!I5961</f>
        <v>-1.9007329948012559E-3</v>
      </c>
      <c r="Z418" s="8">
        <f>'Data-Resource'!K5961</f>
        <v>2499964</v>
      </c>
      <c r="AA418" s="8">
        <f>'Data-Resource'!I6466</f>
        <v>-4.0201005025125875E-3</v>
      </c>
      <c r="AB418" s="8">
        <f>'Data-Resource'!K6466</f>
        <v>6886295</v>
      </c>
      <c r="AC418" s="8">
        <f>'Data-Resource'!I12526</f>
        <v>-1.4423029539568619E-2</v>
      </c>
      <c r="AD418" s="8">
        <f>'Data-Resource'!K12526</f>
        <v>545359</v>
      </c>
      <c r="AE418" s="8">
        <f>'Data-Resource'!I11011</f>
        <v>4.0404040404040505E-2</v>
      </c>
      <c r="AF418" s="8">
        <f>'Data-Resource'!K11011</f>
        <v>333920</v>
      </c>
      <c r="AG418" s="8">
        <f>'Data-Resource'!I11516</f>
        <v>9.8302652640789457E-3</v>
      </c>
      <c r="AH418" s="8">
        <f>'Data-Resource'!K11516</f>
        <v>254958</v>
      </c>
      <c r="AI418" s="8">
        <f>'Data-Resource'!I8486</f>
        <v>-5.9707613334377962E-2</v>
      </c>
      <c r="AJ418" s="8">
        <f>'Data-Resource'!K8486</f>
        <v>855475</v>
      </c>
      <c r="AK418" s="8">
        <f>'Data-Resource'!I8991</f>
        <v>3.5919541004012082E-3</v>
      </c>
      <c r="AL418" s="8">
        <f>'Data-Resource'!K8991</f>
        <v>116778</v>
      </c>
      <c r="AM418" s="8">
        <f>'Data-Resource'!I9496</f>
        <v>-2.0937597675812294E-2</v>
      </c>
      <c r="AN418" s="8">
        <f>'Data-Resource'!K9496</f>
        <v>3054912</v>
      </c>
      <c r="AO418" s="8">
        <f>'Data-Resource'!I10001</f>
        <v>-1.1984659290949448E-2</v>
      </c>
      <c r="AP418" s="8">
        <f>'Data-Resource'!K10001</f>
        <v>528517</v>
      </c>
      <c r="AQ418" s="8">
        <f>'Data-Resource'!I10506</f>
        <v>-1.0558776760954234E-2</v>
      </c>
      <c r="AR418" s="8">
        <f>'Data-Resource'!K10506</f>
        <v>327895</v>
      </c>
    </row>
    <row r="419" spans="1:44" x14ac:dyDescent="0.3">
      <c r="A419" s="8" t="str">
        <f>'Data-Resource'!B407</f>
        <v>8-11-2020</v>
      </c>
      <c r="B419" s="8">
        <f>'Data-Resource'!I15052</f>
        <v>1.0925294816012534E-2</v>
      </c>
      <c r="C419" s="8">
        <f>'Data-Resource'!I12022</f>
        <v>-2.3978627116004087E-2</v>
      </c>
      <c r="D419" s="8">
        <f>'Data-Resource'!K12022</f>
        <v>2869101</v>
      </c>
      <c r="E419" s="8">
        <f>'Data-Resource'!I912</f>
        <v>2.0938325419270817E-2</v>
      </c>
      <c r="F419" s="8">
        <f>'Data-Resource'!K912</f>
        <v>793921</v>
      </c>
      <c r="G419" s="8">
        <f>'Data-Resource'!I1417</f>
        <v>4.603553852008526E-2</v>
      </c>
      <c r="H419" s="8">
        <f>'Data-Resource'!K1417</f>
        <v>292699</v>
      </c>
      <c r="I419" s="8">
        <f>'Data-Resource'!I1922</f>
        <v>2.0329206268275071E-2</v>
      </c>
      <c r="J419" s="8">
        <f>'Data-Resource'!K1922</f>
        <v>1331242</v>
      </c>
      <c r="K419" s="8">
        <f>'Data-Resource'!I2427</f>
        <v>1.8719826892109402E-2</v>
      </c>
      <c r="L419" s="8">
        <f>'Data-Resource'!K2427</f>
        <v>3187655</v>
      </c>
      <c r="M419" s="8">
        <f>'Data-Resource'!I2932</f>
        <v>1.3157894736842037E-2</v>
      </c>
      <c r="N419" s="8">
        <f>'Data-Resource'!K2932</f>
        <v>3014999</v>
      </c>
      <c r="O419" s="8">
        <f>'Data-Resource'!I3437</f>
        <v>-9.7712581009747231E-3</v>
      </c>
      <c r="P419" s="8">
        <f>'Data-Resource'!K3437</f>
        <v>498704</v>
      </c>
      <c r="Q419" s="8">
        <f>'Data-Resource'!I3942</f>
        <v>3.9602201392253518E-2</v>
      </c>
      <c r="R419" s="8">
        <f>'Data-Resource'!K3942</f>
        <v>3142904</v>
      </c>
      <c r="S419" s="8">
        <f>'Data-Resource'!I4447</f>
        <v>7.8878593490140023E-2</v>
      </c>
      <c r="T419" s="8">
        <f>'Data-Resource'!K4447</f>
        <v>1141743</v>
      </c>
      <c r="U419" s="8">
        <f>'Data-Resource'!I4952</f>
        <v>-2.9277619309256704E-3</v>
      </c>
      <c r="V419" s="8">
        <f>'Data-Resource'!K4952</f>
        <v>491891</v>
      </c>
      <c r="W419" s="8">
        <f>'Data-Resource'!I5457</f>
        <v>2.0061919504644123E-2</v>
      </c>
      <c r="X419" s="8">
        <f>'Data-Resource'!K5457</f>
        <v>12069232</v>
      </c>
      <c r="Y419" s="8">
        <f>'Data-Resource'!I5962</f>
        <v>1.5417905993564717E-2</v>
      </c>
      <c r="Z419" s="8">
        <f>'Data-Resource'!K5962</f>
        <v>4100247</v>
      </c>
      <c r="AA419" s="8">
        <f>'Data-Resource'!I6467</f>
        <v>4.6932618169628661E-3</v>
      </c>
      <c r="AB419" s="8">
        <f>'Data-Resource'!K6467</f>
        <v>9610756</v>
      </c>
      <c r="AC419" s="8">
        <f>'Data-Resource'!I12527</f>
        <v>2.7858770054720069E-3</v>
      </c>
      <c r="AD419" s="8">
        <f>'Data-Resource'!K12527</f>
        <v>527515</v>
      </c>
      <c r="AE419" s="8">
        <f>'Data-Resource'!I11012</f>
        <v>3.2808016072203544E-2</v>
      </c>
      <c r="AF419" s="8">
        <f>'Data-Resource'!K11012</f>
        <v>389963</v>
      </c>
      <c r="AG419" s="8">
        <f>'Data-Resource'!I11517</f>
        <v>1.0520192562238566E-2</v>
      </c>
      <c r="AH419" s="8">
        <f>'Data-Resource'!K11517</f>
        <v>236264</v>
      </c>
      <c r="AI419" s="8">
        <f>'Data-Resource'!I8487</f>
        <v>-6.9007302885244023E-2</v>
      </c>
      <c r="AJ419" s="8">
        <f>'Data-Resource'!K8487</f>
        <v>1726753</v>
      </c>
      <c r="AK419" s="8">
        <f>'Data-Resource'!I8992</f>
        <v>2.1276808510639726E-3</v>
      </c>
      <c r="AL419" s="8">
        <f>'Data-Resource'!K8992</f>
        <v>137245</v>
      </c>
      <c r="AM419" s="8">
        <f>'Data-Resource'!I9497</f>
        <v>2.5617519413654349E-2</v>
      </c>
      <c r="AN419" s="8">
        <f>'Data-Resource'!K9497</f>
        <v>4872376</v>
      </c>
      <c r="AO419" s="8">
        <f>'Data-Resource'!I10002</f>
        <v>7.1942446043165055E-3</v>
      </c>
      <c r="AP419" s="8">
        <f>'Data-Resource'!K10002</f>
        <v>786191</v>
      </c>
      <c r="AQ419" s="8">
        <f>'Data-Resource'!I10507</f>
        <v>2.6454585071346878E-3</v>
      </c>
      <c r="AR419" s="8">
        <f>'Data-Resource'!K10507</f>
        <v>408440</v>
      </c>
    </row>
    <row r="420" spans="1:44" x14ac:dyDescent="0.3">
      <c r="A420" s="8" t="str">
        <f>'Data-Resource'!B408</f>
        <v>8-12-2020</v>
      </c>
      <c r="B420" s="8">
        <f>'Data-Resource'!I15053</f>
        <v>1.0938013689357255E-2</v>
      </c>
      <c r="C420" s="8">
        <f>'Data-Resource'!I12023</f>
        <v>2.3107419370854941E-2</v>
      </c>
      <c r="D420" s="8">
        <f>'Data-Resource'!K12023</f>
        <v>2102181</v>
      </c>
      <c r="E420" s="8">
        <f>'Data-Resource'!I913</f>
        <v>5.7208235368044671E-3</v>
      </c>
      <c r="F420" s="8">
        <f>'Data-Resource'!K913</f>
        <v>537268</v>
      </c>
      <c r="G420" s="8">
        <f>'Data-Resource'!I1418</f>
        <v>-8.6092980132451511E-3</v>
      </c>
      <c r="H420" s="8">
        <f>'Data-Resource'!K1418</f>
        <v>236522</v>
      </c>
      <c r="I420" s="8">
        <f>'Data-Resource'!I1923</f>
        <v>9.5392682926829422E-3</v>
      </c>
      <c r="J420" s="8">
        <f>'Data-Resource'!K1923</f>
        <v>981631</v>
      </c>
      <c r="K420" s="8">
        <f>'Data-Resource'!I2428</f>
        <v>1.8199842100887164E-2</v>
      </c>
      <c r="L420" s="8">
        <f>'Data-Resource'!K2428</f>
        <v>2324507</v>
      </c>
      <c r="M420" s="8">
        <f>'Data-Resource'!I2933</f>
        <v>2.075389138706283E-3</v>
      </c>
      <c r="N420" s="8">
        <f>'Data-Resource'!K2933</f>
        <v>2543424</v>
      </c>
      <c r="O420" s="8">
        <f>'Data-Resource'!I3438</f>
        <v>2.1200713908487774E-2</v>
      </c>
      <c r="P420" s="8">
        <f>'Data-Resource'!K3438</f>
        <v>435115</v>
      </c>
      <c r="Q420" s="8">
        <f>'Data-Resource'!I3943</f>
        <v>7.1855944022995123E-3</v>
      </c>
      <c r="R420" s="8">
        <f>'Data-Resource'!K3943</f>
        <v>1663294</v>
      </c>
      <c r="S420" s="8">
        <f>'Data-Resource'!I4448</f>
        <v>1.1686935336943868E-2</v>
      </c>
      <c r="T420" s="8">
        <f>'Data-Resource'!K4448</f>
        <v>644250</v>
      </c>
      <c r="U420" s="8">
        <f>'Data-Resource'!I4953</f>
        <v>2.4469820554649344E-2</v>
      </c>
      <c r="V420" s="8">
        <f>'Data-Resource'!K4953</f>
        <v>385247</v>
      </c>
      <c r="W420" s="8">
        <f>'Data-Resource'!I5458</f>
        <v>3.6452004860267383E-3</v>
      </c>
      <c r="X420" s="8">
        <f>'Data-Resource'!K5458</f>
        <v>8677919</v>
      </c>
      <c r="Y420" s="8">
        <f>'Data-Resource'!I5963</f>
        <v>1.7637734774865646E-2</v>
      </c>
      <c r="Z420" s="8">
        <f>'Data-Resource'!K5963</f>
        <v>3045218</v>
      </c>
      <c r="AA420" s="8">
        <f>'Data-Resource'!I6468</f>
        <v>5.6572379367720348E-3</v>
      </c>
      <c r="AB420" s="8">
        <f>'Data-Resource'!K6468</f>
        <v>9233900</v>
      </c>
      <c r="AC420" s="8">
        <f>'Data-Resource'!I12528</f>
        <v>1.1824966763987883E-2</v>
      </c>
      <c r="AD420" s="8">
        <f>'Data-Resource'!K12528</f>
        <v>792439</v>
      </c>
      <c r="AE420" s="8">
        <f>'Data-Resource'!I11013</f>
        <v>-2.5352131455399128E-2</v>
      </c>
      <c r="AF420" s="8">
        <f>'Data-Resource'!K11013</f>
        <v>210980</v>
      </c>
      <c r="AG420" s="8">
        <f>'Data-Resource'!I11518</f>
        <v>4.6363230065047788E-3</v>
      </c>
      <c r="AH420" s="8">
        <f>'Data-Resource'!K11518</f>
        <v>216318</v>
      </c>
      <c r="AI420" s="8">
        <f>'Data-Resource'!I8488</f>
        <v>-5.2173956521739145E-2</v>
      </c>
      <c r="AJ420" s="8">
        <f>'Data-Resource'!K8488</f>
        <v>1755787</v>
      </c>
      <c r="AK420" s="8">
        <f>'Data-Resource'!I8993</f>
        <v>2.7026940525165955E-2</v>
      </c>
      <c r="AL420" s="8">
        <f>'Data-Resource'!K8993</f>
        <v>137419</v>
      </c>
      <c r="AM420" s="8">
        <f>'Data-Resource'!I9498</f>
        <v>7.8581050740907515E-3</v>
      </c>
      <c r="AN420" s="8">
        <f>'Data-Resource'!K9498</f>
        <v>3404786</v>
      </c>
      <c r="AO420" s="8">
        <f>'Data-Resource'!I10003</f>
        <v>7.6262677651153399E-3</v>
      </c>
      <c r="AP420" s="8">
        <f>'Data-Resource'!K10003</f>
        <v>613313</v>
      </c>
      <c r="AQ420" s="8">
        <f>'Data-Resource'!I10508</f>
        <v>2.292767155330384E-2</v>
      </c>
      <c r="AR420" s="8">
        <f>'Data-Resource'!K10508</f>
        <v>311519</v>
      </c>
    </row>
    <row r="421" spans="1:44" x14ac:dyDescent="0.3">
      <c r="A421" s="8" t="str">
        <f>'Data-Resource'!B409</f>
        <v>8-13-2020</v>
      </c>
      <c r="B421" s="8">
        <f>'Data-Resource'!I15054</f>
        <v>-3.8912865797267305E-3</v>
      </c>
      <c r="C421" s="8">
        <f>'Data-Resource'!I12024</f>
        <v>1.9179758606661278E-2</v>
      </c>
      <c r="D421" s="8">
        <f>'Data-Resource'!K12024</f>
        <v>2497353</v>
      </c>
      <c r="E421" s="8">
        <f>'Data-Resource'!I914</f>
        <v>1.4756050613214703E-2</v>
      </c>
      <c r="F421" s="8">
        <f>'Data-Resource'!K914</f>
        <v>570422</v>
      </c>
      <c r="G421" s="8">
        <f>'Data-Resource'!I1419</f>
        <v>-6.2406594253244388E-3</v>
      </c>
      <c r="H421" s="8">
        <f>'Data-Resource'!K1419</f>
        <v>175499</v>
      </c>
      <c r="I421" s="8">
        <f>'Data-Resource'!I1924</f>
        <v>-1.0777023269996499E-2</v>
      </c>
      <c r="J421" s="8">
        <f>'Data-Resource'!K1924</f>
        <v>736348</v>
      </c>
      <c r="K421" s="8">
        <f>'Data-Resource'!I2429</f>
        <v>-7.0120763537204764E-3</v>
      </c>
      <c r="L421" s="8">
        <f>'Data-Resource'!K2429</f>
        <v>1634725</v>
      </c>
      <c r="M421" s="8">
        <f>'Data-Resource'!I2934</f>
        <v>-8.0909106558788007E-3</v>
      </c>
      <c r="N421" s="8">
        <f>'Data-Resource'!K2934</f>
        <v>1645233</v>
      </c>
      <c r="O421" s="8">
        <f>'Data-Resource'!I3439</f>
        <v>-6.5681341016393859E-3</v>
      </c>
      <c r="P421" s="8">
        <f>'Data-Resource'!K3439</f>
        <v>214749</v>
      </c>
      <c r="Q421" s="8">
        <f>'Data-Resource'!I3944</f>
        <v>-1.5418879825576806E-3</v>
      </c>
      <c r="R421" s="8">
        <f>'Data-Resource'!K3944</f>
        <v>1025918</v>
      </c>
      <c r="S421" s="8">
        <f>'Data-Resource'!I4449</f>
        <v>1.0928743169399228E-3</v>
      </c>
      <c r="T421" s="8">
        <f>'Data-Resource'!K4449</f>
        <v>508610</v>
      </c>
      <c r="U421" s="8">
        <f>'Data-Resource'!I4954</f>
        <v>6.4055731042048406E-4</v>
      </c>
      <c r="V421" s="8">
        <f>'Data-Resource'!K4954</f>
        <v>303077</v>
      </c>
      <c r="W421" s="8">
        <f>'Data-Resource'!I5459</f>
        <v>-1.4285714285714212E-2</v>
      </c>
      <c r="X421" s="8">
        <f>'Data-Resource'!K5459</f>
        <v>8000949</v>
      </c>
      <c r="Y421" s="8">
        <f>'Data-Resource'!I5964</f>
        <v>2.1141120507397349E-3</v>
      </c>
      <c r="Z421" s="8">
        <f>'Data-Resource'!K5964</f>
        <v>2226352</v>
      </c>
      <c r="AA421" s="8">
        <f>'Data-Resource'!I6469</f>
        <v>-1.304631441617726E-3</v>
      </c>
      <c r="AB421" s="8">
        <f>'Data-Resource'!K6469</f>
        <v>12519252</v>
      </c>
      <c r="AC421" s="8">
        <f>'Data-Resource'!I12529</f>
        <v>-2.5310352529580005E-3</v>
      </c>
      <c r="AD421" s="8">
        <f>'Data-Resource'!K12529</f>
        <v>480310</v>
      </c>
      <c r="AE421" s="8">
        <f>'Data-Resource'!I11014</f>
        <v>-3.2446462072169987E-3</v>
      </c>
      <c r="AF421" s="8">
        <f>'Data-Resource'!K11014</f>
        <v>207348</v>
      </c>
      <c r="AG421" s="8">
        <f>'Data-Resource'!I11519</f>
        <v>2.980319604442162E-2</v>
      </c>
      <c r="AH421" s="8">
        <f>'Data-Resource'!K11519</f>
        <v>274669</v>
      </c>
      <c r="AI421" s="8">
        <f>'Data-Resource'!I8489</f>
        <v>2.0642248653314172E-2</v>
      </c>
      <c r="AJ421" s="8">
        <f>'Data-Resource'!K8489</f>
        <v>1084848</v>
      </c>
      <c r="AK421" s="8">
        <f>'Data-Resource'!I8994</f>
        <v>-9.0277986111111739E-3</v>
      </c>
      <c r="AL421" s="8">
        <f>'Data-Resource'!K8994</f>
        <v>117296</v>
      </c>
      <c r="AM421" s="8">
        <f>'Data-Resource'!I9499</f>
        <v>-9.7995986726236075E-3</v>
      </c>
      <c r="AN421" s="8">
        <f>'Data-Resource'!K9499</f>
        <v>3549573</v>
      </c>
      <c r="AO421" s="8">
        <f>'Data-Resource'!I10004</f>
        <v>-9.4830254001809658E-4</v>
      </c>
      <c r="AP421" s="8">
        <f>'Data-Resource'!K10004</f>
        <v>395325</v>
      </c>
      <c r="AQ421" s="8">
        <f>'Data-Resource'!I10509</f>
        <v>-2.1514630503820451E-3</v>
      </c>
      <c r="AR421" s="8">
        <f>'Data-Resource'!K10509</f>
        <v>383593</v>
      </c>
    </row>
    <row r="422" spans="1:44" x14ac:dyDescent="0.3">
      <c r="A422" s="8" t="str">
        <f>'Data-Resource'!B410</f>
        <v>8-14-2020</v>
      </c>
      <c r="B422" s="8">
        <f>'Data-Resource'!I15055</f>
        <v>-4.9270194667190691E-3</v>
      </c>
      <c r="C422" s="8">
        <f>'Data-Resource'!I12025</f>
        <v>-8.744389135985274E-4</v>
      </c>
      <c r="D422" s="8">
        <f>'Data-Resource'!K12025</f>
        <v>1713846</v>
      </c>
      <c r="E422" s="8">
        <f>'Data-Resource'!I915</f>
        <v>-4.492744189605118E-3</v>
      </c>
      <c r="F422" s="8">
        <f>'Data-Resource'!K915</f>
        <v>512540</v>
      </c>
      <c r="G422" s="8">
        <f>'Data-Resource'!I1420</f>
        <v>-1.5753452054794465E-2</v>
      </c>
      <c r="H422" s="8">
        <f>'Data-Resource'!K1420</f>
        <v>132720</v>
      </c>
      <c r="I422" s="8">
        <f>'Data-Resource'!I1925</f>
        <v>-5.4638836091381914E-3</v>
      </c>
      <c r="J422" s="8">
        <f>'Data-Resource'!K1925</f>
        <v>712098</v>
      </c>
      <c r="K422" s="8">
        <f>'Data-Resource'!I2430</f>
        <v>-9.4525405563713853E-3</v>
      </c>
      <c r="L422" s="8">
        <f>'Data-Resource'!K2430</f>
        <v>1872189</v>
      </c>
      <c r="M422" s="8">
        <f>'Data-Resource'!I2935</f>
        <v>-6.1071714167304902E-3</v>
      </c>
      <c r="N422" s="8">
        <f>'Data-Resource'!K2935</f>
        <v>2180232</v>
      </c>
      <c r="O422" s="8">
        <f>'Data-Resource'!I3440</f>
        <v>-1.3000351073057343E-2</v>
      </c>
      <c r="P422" s="8">
        <f>'Data-Resource'!K3440</f>
        <v>230306</v>
      </c>
      <c r="Q422" s="8">
        <f>'Data-Resource'!I3945</f>
        <v>8.5960119854236201E-4</v>
      </c>
      <c r="R422" s="8">
        <f>'Data-Resource'!K3945</f>
        <v>1131446</v>
      </c>
      <c r="S422" s="8">
        <f>'Data-Resource'!I4450</f>
        <v>1.6206778361804647E-2</v>
      </c>
      <c r="T422" s="8">
        <f>'Data-Resource'!K4450</f>
        <v>482860</v>
      </c>
      <c r="U422" s="8">
        <f>'Data-Resource'!I4955</f>
        <v>-9.9262763980636787E-3</v>
      </c>
      <c r="V422" s="8">
        <f>'Data-Resource'!K4955</f>
        <v>352011</v>
      </c>
      <c r="W422" s="8">
        <f>'Data-Resource'!I5460</f>
        <v>-1.2377769525932032E-3</v>
      </c>
      <c r="X422" s="8">
        <f>'Data-Resource'!K5460</f>
        <v>8433006</v>
      </c>
      <c r="Y422" s="8">
        <f>'Data-Resource'!I5965</f>
        <v>-4.2316581795381883E-3</v>
      </c>
      <c r="Z422" s="8">
        <f>'Data-Resource'!K5965</f>
        <v>2233920</v>
      </c>
      <c r="AA422" s="8">
        <f>'Data-Resource'!I6470</f>
        <v>1.6323865491347849E-3</v>
      </c>
      <c r="AB422" s="8">
        <f>'Data-Resource'!K6470</f>
        <v>10659680</v>
      </c>
      <c r="AC422" s="8">
        <f>'Data-Resource'!I12530</f>
        <v>-6.4344541353781141E-3</v>
      </c>
      <c r="AD422" s="8">
        <f>'Data-Resource'!K12530</f>
        <v>476188</v>
      </c>
      <c r="AE422" s="8">
        <f>'Data-Resource'!I11015</f>
        <v>-1.4379065359477056E-2</v>
      </c>
      <c r="AF422" s="8">
        <f>'Data-Resource'!K11015</f>
        <v>198465</v>
      </c>
      <c r="AG422" s="8">
        <f>'Data-Resource'!I11520</f>
        <v>-2.3883071087384158E-2</v>
      </c>
      <c r="AH422" s="8">
        <f>'Data-Resource'!K11520</f>
        <v>157512</v>
      </c>
      <c r="AI422" s="8">
        <f>'Data-Resource'!I8490</f>
        <v>-5.5755395683453168E-2</v>
      </c>
      <c r="AJ422" s="8">
        <f>'Data-Resource'!K8490</f>
        <v>1660248</v>
      </c>
      <c r="AK422" s="8">
        <f>'Data-Resource'!I8995</f>
        <v>4.9260870544931626E-3</v>
      </c>
      <c r="AL422" s="8">
        <f>'Data-Resource'!K8995</f>
        <v>80196</v>
      </c>
      <c r="AM422" s="8">
        <f>'Data-Resource'!I9500</f>
        <v>-1.828437923250565E-2</v>
      </c>
      <c r="AN422" s="8">
        <f>'Data-Resource'!K9500</f>
        <v>3680081</v>
      </c>
      <c r="AO422" s="8">
        <f>'Data-Resource'!I10005</f>
        <v>-5.6630346105625371E-3</v>
      </c>
      <c r="AP422" s="8">
        <f>'Data-Resource'!K10005</f>
        <v>479435</v>
      </c>
      <c r="AQ422" s="8">
        <f>'Data-Resource'!I10510</f>
        <v>-9.5237922077921911E-3</v>
      </c>
      <c r="AR422" s="8">
        <f>'Data-Resource'!K10510</f>
        <v>325810</v>
      </c>
    </row>
    <row r="423" spans="1:44" x14ac:dyDescent="0.3">
      <c r="A423" s="8" t="str">
        <f>'Data-Resource'!B411</f>
        <v>8-17-2020</v>
      </c>
      <c r="B423" s="8">
        <f>'Data-Resource'!I15056</f>
        <v>-3.2648040362298218E-4</v>
      </c>
      <c r="C423" s="8">
        <f>'Data-Resource'!I12026</f>
        <v>2.9069184356443267E-3</v>
      </c>
      <c r="D423" s="8">
        <f>'Data-Resource'!K12026</f>
        <v>1423872</v>
      </c>
      <c r="E423" s="8">
        <f>'Data-Resource'!I916</f>
        <v>7.501875300032654E-3</v>
      </c>
      <c r="F423" s="8">
        <f>'Data-Resource'!K916</f>
        <v>361128</v>
      </c>
      <c r="G423" s="8">
        <f>'Data-Resource'!I1421</f>
        <v>-2.6495886577825468E-3</v>
      </c>
      <c r="H423" s="8">
        <f>'Data-Resource'!K1421</f>
        <v>107028</v>
      </c>
      <c r="I423" s="8">
        <f>'Data-Resource'!I1926</f>
        <v>-6.5962896503548706E-3</v>
      </c>
      <c r="J423" s="8">
        <f>'Data-Resource'!K1926</f>
        <v>471068</v>
      </c>
      <c r="K423" s="8">
        <f>'Data-Resource'!I2431</f>
        <v>-1.9870826709059727E-4</v>
      </c>
      <c r="L423" s="8">
        <f>'Data-Resource'!K2431</f>
        <v>1383090</v>
      </c>
      <c r="M423" s="8">
        <f>'Data-Resource'!I2936</f>
        <v>8.0971482468377015E-3</v>
      </c>
      <c r="N423" s="8">
        <f>'Data-Resource'!K2936</f>
        <v>1597213</v>
      </c>
      <c r="O423" s="8">
        <f>'Data-Resource'!I3441</f>
        <v>-2.9245770404132381E-3</v>
      </c>
      <c r="P423" s="8">
        <f>'Data-Resource'!K3441</f>
        <v>202802</v>
      </c>
      <c r="Q423" s="8">
        <f>'Data-Resource'!I3946</f>
        <v>-6.3519141630901353E-3</v>
      </c>
      <c r="R423" s="8">
        <f>'Data-Resource'!K3946</f>
        <v>829378</v>
      </c>
      <c r="S423" s="8">
        <f>'Data-Resource'!I4451</f>
        <v>-1.7638276479728612E-2</v>
      </c>
      <c r="T423" s="8">
        <f>'Data-Resource'!K4451</f>
        <v>319166</v>
      </c>
      <c r="U423" s="8">
        <f>'Data-Resource'!I4956</f>
        <v>1.2625425949344661E-2</v>
      </c>
      <c r="V423" s="8">
        <f>'Data-Resource'!K4956</f>
        <v>216864</v>
      </c>
      <c r="W423" s="8">
        <f>'Data-Resource'!I5461</f>
        <v>-8.2202017685887828E-3</v>
      </c>
      <c r="X423" s="8">
        <f>'Data-Resource'!K5461</f>
        <v>5276006</v>
      </c>
      <c r="Y423" s="8">
        <f>'Data-Resource'!I5966</f>
        <v>1.0355788635156845E-2</v>
      </c>
      <c r="Z423" s="8">
        <f>'Data-Resource'!K5966</f>
        <v>2043591</v>
      </c>
      <c r="AA423" s="8">
        <f>'Data-Resource'!I6471</f>
        <v>-1.2381883349625282E-2</v>
      </c>
      <c r="AB423" s="8">
        <f>'Data-Resource'!K6471</f>
        <v>8819578</v>
      </c>
      <c r="AC423" s="8">
        <f>'Data-Resource'!I12531</f>
        <v>-3.3055337904017486E-3</v>
      </c>
      <c r="AD423" s="8">
        <f>'Data-Resource'!K12531</f>
        <v>733110</v>
      </c>
      <c r="AE423" s="8">
        <f>'Data-Resource'!I11016</f>
        <v>1.3280012751127354E-3</v>
      </c>
      <c r="AF423" s="8">
        <f>'Data-Resource'!K11016</f>
        <v>203050</v>
      </c>
      <c r="AG423" s="8">
        <f>'Data-Resource'!I11521</f>
        <v>1.1239163941234672E-2</v>
      </c>
      <c r="AH423" s="8">
        <f>'Data-Resource'!K11521</f>
        <v>134939</v>
      </c>
      <c r="AI423" s="8">
        <f>'Data-Resource'!I8491</f>
        <v>6.6504804211048443E-2</v>
      </c>
      <c r="AJ423" s="8">
        <f>'Data-Resource'!K8491</f>
        <v>1005450</v>
      </c>
      <c r="AK423" s="8">
        <f>'Data-Resource'!I8996</f>
        <v>-7.7246562243534576E-3</v>
      </c>
      <c r="AL423" s="8">
        <f>'Data-Resource'!K8996</f>
        <v>79649</v>
      </c>
      <c r="AM423" s="8">
        <f>'Data-Resource'!I9501</f>
        <v>3.5911649903851144E-2</v>
      </c>
      <c r="AN423" s="8">
        <f>'Data-Resource'!K9501</f>
        <v>4121458</v>
      </c>
      <c r="AO423" s="8">
        <f>'Data-Resource'!I10006</f>
        <v>-2.8558114367689224E-3</v>
      </c>
      <c r="AP423" s="8">
        <f>'Data-Resource'!K10006</f>
        <v>398814</v>
      </c>
      <c r="AQ423" s="8">
        <f>'Data-Resource'!I10511</f>
        <v>3.4949848010918348E-3</v>
      </c>
      <c r="AR423" s="8">
        <f>'Data-Resource'!K10511</f>
        <v>186445</v>
      </c>
    </row>
    <row r="424" spans="1:44" x14ac:dyDescent="0.3">
      <c r="A424" s="8" t="str">
        <f>'Data-Resource'!B412</f>
        <v>8-18-2020</v>
      </c>
      <c r="B424" s="8">
        <f>'Data-Resource'!I15057</f>
        <v>3.4969310727902716E-3</v>
      </c>
      <c r="C424" s="8">
        <f>'Data-Resource'!I12027</f>
        <v>-6.6724396091549414E-3</v>
      </c>
      <c r="D424" s="8">
        <f>'Data-Resource'!K12027</f>
        <v>1597015</v>
      </c>
      <c r="E424" s="8">
        <f>'Data-Resource'!I917</f>
        <v>2.2480555020168921E-3</v>
      </c>
      <c r="F424" s="8">
        <f>'Data-Resource'!K917</f>
        <v>423762</v>
      </c>
      <c r="G424" s="8">
        <f>'Data-Resource'!I1422</f>
        <v>-2.2457682664222468E-2</v>
      </c>
      <c r="H424" s="8">
        <f>'Data-Resource'!K1422</f>
        <v>183972</v>
      </c>
      <c r="I424" s="8">
        <f>'Data-Resource'!I1927</f>
        <v>3.3222091919530026E-3</v>
      </c>
      <c r="J424" s="8">
        <f>'Data-Resource'!K1927</f>
        <v>974988</v>
      </c>
      <c r="K424" s="8">
        <f>'Data-Resource'!I2432</f>
        <v>7.1884382113243002E-3</v>
      </c>
      <c r="L424" s="8">
        <f>'Data-Resource'!K2432</f>
        <v>2177744</v>
      </c>
      <c r="M424" s="8">
        <f>'Data-Resource'!I2937</f>
        <v>-8.7533264837762821E-4</v>
      </c>
      <c r="N424" s="8">
        <f>'Data-Resource'!K2937</f>
        <v>2301633</v>
      </c>
      <c r="O424" s="8">
        <f>'Data-Resource'!I3442</f>
        <v>-8.4086925416091696E-3</v>
      </c>
      <c r="P424" s="8">
        <f>'Data-Resource'!K3442</f>
        <v>322054</v>
      </c>
      <c r="Q424" s="8">
        <f>'Data-Resource'!I3947</f>
        <v>-1.7368421052637206E-4</v>
      </c>
      <c r="R424" s="8">
        <f>'Data-Resource'!K3947</f>
        <v>1148139</v>
      </c>
      <c r="S424" s="8">
        <f>'Data-Resource'!I4452</f>
        <v>8.8280178052964151E-3</v>
      </c>
      <c r="T424" s="8">
        <f>'Data-Resource'!K4452</f>
        <v>386191</v>
      </c>
      <c r="U424" s="8">
        <f>'Data-Resource'!I4957</f>
        <v>1.2816212505936224E-3</v>
      </c>
      <c r="V424" s="8">
        <f>'Data-Resource'!K4957</f>
        <v>324573</v>
      </c>
      <c r="W424" s="8">
        <f>'Data-Resource'!I5462</f>
        <v>2.2784810126581885E-3</v>
      </c>
      <c r="X424" s="8">
        <f>'Data-Resource'!K5462</f>
        <v>6443252</v>
      </c>
      <c r="Y424" s="8">
        <f>'Data-Resource'!I5967</f>
        <v>-1.8469656017433345E-3</v>
      </c>
      <c r="Z424" s="8">
        <f>'Data-Resource'!K5967</f>
        <v>2400307</v>
      </c>
      <c r="AA424" s="8">
        <f>'Data-Resource'!I6472</f>
        <v>-6.6225165562913092E-3</v>
      </c>
      <c r="AB424" s="8">
        <f>'Data-Resource'!K6472</f>
        <v>7681688</v>
      </c>
      <c r="AC424" s="8">
        <f>'Data-Resource'!I12532</f>
        <v>-2.549646909790465E-2</v>
      </c>
      <c r="AD424" s="8">
        <f>'Data-Resource'!K12532</f>
        <v>881728</v>
      </c>
      <c r="AE424" s="8">
        <f>'Data-Resource'!I11017</f>
        <v>-9.3707768154260851E-3</v>
      </c>
      <c r="AF424" s="8">
        <f>'Data-Resource'!K11017</f>
        <v>247620</v>
      </c>
      <c r="AG424" s="8">
        <f>'Data-Resource'!I11522</f>
        <v>8.8800057290176586E-3</v>
      </c>
      <c r="AH424" s="8">
        <f>'Data-Resource'!K11522</f>
        <v>168603</v>
      </c>
      <c r="AI424" s="8">
        <f>'Data-Resource'!I8492</f>
        <v>-1.8198339813429176E-2</v>
      </c>
      <c r="AJ424" s="8">
        <f>'Data-Resource'!K8492</f>
        <v>999223</v>
      </c>
      <c r="AK424" s="8">
        <f>'Data-Resource'!I8997</f>
        <v>8.5045850387845644E-3</v>
      </c>
      <c r="AL424" s="8">
        <f>'Data-Resource'!K8997</f>
        <v>103893</v>
      </c>
      <c r="AM424" s="8">
        <f>'Data-Resource'!I9502</f>
        <v>-6.6662222222226518E-4</v>
      </c>
      <c r="AN424" s="8">
        <f>'Data-Resource'!K9502</f>
        <v>3602853</v>
      </c>
      <c r="AO424" s="8">
        <f>'Data-Resource'!I10007</f>
        <v>-3.3605232353260792E-3</v>
      </c>
      <c r="AP424" s="8">
        <f>'Data-Resource'!K10007</f>
        <v>570100</v>
      </c>
      <c r="AQ424" s="8">
        <f>'Data-Resource'!I10512</f>
        <v>-2.1853146471099484E-3</v>
      </c>
      <c r="AR424" s="8">
        <f>'Data-Resource'!K10512</f>
        <v>217510</v>
      </c>
    </row>
    <row r="425" spans="1:44" x14ac:dyDescent="0.3">
      <c r="A425" s="8" t="str">
        <f>'Data-Resource'!B413</f>
        <v>8-19-2020</v>
      </c>
      <c r="B425" s="8">
        <f>'Data-Resource'!I15058</f>
        <v>1.0803349056433684E-2</v>
      </c>
      <c r="C425" s="8">
        <f>'Data-Resource'!I12028</f>
        <v>-4.5704448507007936E-3</v>
      </c>
      <c r="D425" s="8">
        <f>'Data-Resource'!K12028</f>
        <v>8976206</v>
      </c>
      <c r="E425" s="8">
        <f>'Data-Resource'!I918</f>
        <v>-2.1690307143387565E-2</v>
      </c>
      <c r="F425" s="8">
        <f>'Data-Resource'!K918</f>
        <v>640923</v>
      </c>
      <c r="G425" s="8">
        <f>'Data-Resource'!I1423</f>
        <v>1.7246405797101471E-2</v>
      </c>
      <c r="H425" s="8">
        <f>'Data-Resource'!K1423</f>
        <v>94888</v>
      </c>
      <c r="I425" s="8">
        <f>'Data-Resource'!I1928</f>
        <v>2.0704196305935688E-2</v>
      </c>
      <c r="J425" s="8">
        <f>'Data-Resource'!K1928</f>
        <v>791729</v>
      </c>
      <c r="K425" s="8">
        <f>'Data-Resource'!I2433</f>
        <v>9.9522289031755626E-3</v>
      </c>
      <c r="L425" s="8">
        <f>'Data-Resource'!K2433</f>
        <v>1527466</v>
      </c>
      <c r="M425" s="8">
        <f>'Data-Resource'!I2938</f>
        <v>1.9521631735462092E-2</v>
      </c>
      <c r="N425" s="8">
        <f>'Data-Resource'!K2938</f>
        <v>1460083</v>
      </c>
      <c r="O425" s="8">
        <f>'Data-Resource'!I3443</f>
        <v>-4.0168816916887513E-3</v>
      </c>
      <c r="P425" s="8">
        <f>'Data-Resource'!K3443</f>
        <v>298152</v>
      </c>
      <c r="Q425" s="8">
        <f>'Data-Resource'!I3948</f>
        <v>1.2691237830319809E-2</v>
      </c>
      <c r="R425" s="8">
        <f>'Data-Resource'!K3948</f>
        <v>1224278</v>
      </c>
      <c r="S425" s="8">
        <f>'Data-Resource'!I4453</f>
        <v>0</v>
      </c>
      <c r="T425" s="8">
        <f>'Data-Resource'!K4453</f>
        <v>333973</v>
      </c>
      <c r="U425" s="8">
        <f>'Data-Resource'!I4958</f>
        <v>8.6510155337836923E-3</v>
      </c>
      <c r="V425" s="8">
        <f>'Data-Resource'!K4958</f>
        <v>361482</v>
      </c>
      <c r="W425" s="8">
        <f>'Data-Resource'!I5463</f>
        <v>3.6210633686089524E-2</v>
      </c>
      <c r="X425" s="8">
        <f>'Data-Resource'!K5463</f>
        <v>5966415</v>
      </c>
      <c r="Y425" s="8">
        <f>'Data-Resource'!I5968</f>
        <v>9.7857442532200932E-3</v>
      </c>
      <c r="Z425" s="8">
        <f>'Data-Resource'!K5968</f>
        <v>2260137</v>
      </c>
      <c r="AA425" s="8">
        <f>'Data-Resource'!I6473</f>
        <v>1.1333333333333286E-2</v>
      </c>
      <c r="AB425" s="8">
        <f>'Data-Resource'!K6473</f>
        <v>6026527</v>
      </c>
      <c r="AC425" s="8">
        <f>'Data-Resource'!I12533</f>
        <v>2.5241100094901048E-4</v>
      </c>
      <c r="AD425" s="8">
        <f>'Data-Resource'!K12533</f>
        <v>807874</v>
      </c>
      <c r="AE425" s="8">
        <f>'Data-Resource'!I11018</f>
        <v>9.4402830187400536E-3</v>
      </c>
      <c r="AF425" s="8">
        <f>'Data-Resource'!K11018</f>
        <v>191147</v>
      </c>
      <c r="AG425" s="8">
        <f>'Data-Resource'!I11523</f>
        <v>-1.0816993714289935E-2</v>
      </c>
      <c r="AH425" s="8">
        <f>'Data-Resource'!K11523</f>
        <v>181205</v>
      </c>
      <c r="AI425" s="8">
        <f>'Data-Resource'!I8493</f>
        <v>1.5320333550587964E-2</v>
      </c>
      <c r="AJ425" s="8">
        <f>'Data-Resource'!K8493</f>
        <v>737877</v>
      </c>
      <c r="AK425" s="8">
        <f>'Data-Resource'!I8998</f>
        <v>1.2649353211890001E-2</v>
      </c>
      <c r="AL425" s="8">
        <f>'Data-Resource'!K8998</f>
        <v>85942</v>
      </c>
      <c r="AM425" s="8">
        <f>'Data-Resource'!I9503</f>
        <v>-6.6662222222226518E-4</v>
      </c>
      <c r="AN425" s="8">
        <f>'Data-Resource'!K9503</f>
        <v>2197247</v>
      </c>
      <c r="AO425" s="8">
        <f>'Data-Resource'!I10008</f>
        <v>3.3637529063790519E-3</v>
      </c>
      <c r="AP425" s="8">
        <f>'Data-Resource'!K10008</f>
        <v>446765</v>
      </c>
      <c r="AQ425" s="8">
        <f>'Data-Resource'!I10513</f>
        <v>5.7042651786994919E-3</v>
      </c>
      <c r="AR425" s="8">
        <f>'Data-Resource'!K10513</f>
        <v>248795</v>
      </c>
    </row>
    <row r="426" spans="1:44" x14ac:dyDescent="0.3">
      <c r="A426" s="8" t="str">
        <f>'Data-Resource'!B414</f>
        <v>8-20-2020</v>
      </c>
      <c r="B426" s="8">
        <f>'Data-Resource'!I15059</f>
        <v>4.7574359860590507E-5</v>
      </c>
      <c r="C426" s="8">
        <f>'Data-Resource'!I12029</f>
        <v>0</v>
      </c>
      <c r="D426" s="8">
        <f>'Data-Resource'!K12029</f>
        <v>3732755</v>
      </c>
      <c r="E426" s="8">
        <f>'Data-Resource'!I919</f>
        <v>3.8610038610038945E-3</v>
      </c>
      <c r="F426" s="8">
        <f>'Data-Resource'!K919</f>
        <v>474382</v>
      </c>
      <c r="G426" s="8">
        <f>'Data-Resource'!I1424</f>
        <v>1.1587775034938097E-3</v>
      </c>
      <c r="H426" s="8">
        <f>'Data-Resource'!K1424</f>
        <v>117117</v>
      </c>
      <c r="I426" s="8">
        <f>'Data-Resource'!I1929</f>
        <v>-4.2918343707540278E-3</v>
      </c>
      <c r="J426" s="8">
        <f>'Data-Resource'!K1929</f>
        <v>807371</v>
      </c>
      <c r="K426" s="8">
        <f>'Data-Resource'!I2434</f>
        <v>-7.8748205741624826E-3</v>
      </c>
      <c r="L426" s="8">
        <f>'Data-Resource'!K2434</f>
        <v>2359478</v>
      </c>
      <c r="M426" s="8">
        <f>'Data-Resource'!I2939</f>
        <v>-1.2031351770927829E-2</v>
      </c>
      <c r="N426" s="8">
        <f>'Data-Resource'!K2939</f>
        <v>1990171</v>
      </c>
      <c r="O426" s="8">
        <f>'Data-Resource'!I3444</f>
        <v>5.5260893841888948E-3</v>
      </c>
      <c r="P426" s="8">
        <f>'Data-Resource'!K3444</f>
        <v>265153</v>
      </c>
      <c r="Q426" s="8">
        <f>'Data-Resource'!I3949</f>
        <v>-1.0444212176774577E-3</v>
      </c>
      <c r="R426" s="8">
        <f>'Data-Resource'!K3949</f>
        <v>1021586</v>
      </c>
      <c r="S426" s="8">
        <f>'Data-Resource'!I4454</f>
        <v>-8.5106604083763759E-3</v>
      </c>
      <c r="T426" s="8">
        <f>'Data-Resource'!K4454</f>
        <v>491532</v>
      </c>
      <c r="U426" s="8">
        <f>'Data-Resource'!I4959</f>
        <v>-5.4645193417322858E-3</v>
      </c>
      <c r="V426" s="8">
        <f>'Data-Resource'!K4959</f>
        <v>383699</v>
      </c>
      <c r="W426" s="8">
        <f>'Data-Resource'!I5464</f>
        <v>-2.1118012422360319E-2</v>
      </c>
      <c r="X426" s="8">
        <f>'Data-Resource'!K5464</f>
        <v>6604447</v>
      </c>
      <c r="Y426" s="8">
        <f>'Data-Resource'!I5969</f>
        <v>4.7506203417951396E-3</v>
      </c>
      <c r="Z426" s="8">
        <f>'Data-Resource'!K5969</f>
        <v>2228060</v>
      </c>
      <c r="AA426" s="8">
        <f>'Data-Resource'!I6474</f>
        <v>-8.6178322837255888E-3</v>
      </c>
      <c r="AB426" s="8">
        <f>'Data-Resource'!K6474</f>
        <v>8013976</v>
      </c>
      <c r="AC426" s="8">
        <f>'Data-Resource'!I12534</f>
        <v>6.342466075214369E-4</v>
      </c>
      <c r="AD426" s="8">
        <f>'Data-Resource'!K12534</f>
        <v>567985</v>
      </c>
      <c r="AE426" s="8">
        <f>'Data-Resource'!I11019</f>
        <v>-6.101654237288129E-3</v>
      </c>
      <c r="AF426" s="8">
        <f>'Data-Resource'!K11019</f>
        <v>203539</v>
      </c>
      <c r="AG426" s="8">
        <f>'Data-Resource'!I11524</f>
        <v>8.1728695930911813E-3</v>
      </c>
      <c r="AH426" s="8">
        <f>'Data-Resource'!K11524</f>
        <v>131667</v>
      </c>
      <c r="AI426" s="8">
        <f>'Data-Resource'!I8494</f>
        <v>1.9990725244072451E-2</v>
      </c>
      <c r="AJ426" s="8">
        <f>'Data-Resource'!K8494</f>
        <v>513988</v>
      </c>
      <c r="AK426" s="8">
        <f>'Data-Resource'!I8999</f>
        <v>-9.0909300699300796E-3</v>
      </c>
      <c r="AL426" s="8">
        <f>'Data-Resource'!K8999</f>
        <v>114177</v>
      </c>
      <c r="AM426" s="8">
        <f>'Data-Resource'!I9504</f>
        <v>-4.7298196067648022E-3</v>
      </c>
      <c r="AN426" s="8">
        <f>'Data-Resource'!K9504</f>
        <v>3558144</v>
      </c>
      <c r="AO426" s="8">
        <f>'Data-Resource'!I10009</f>
        <v>0</v>
      </c>
      <c r="AP426" s="8">
        <f>'Data-Resource'!K10009</f>
        <v>501665</v>
      </c>
      <c r="AQ426" s="8">
        <f>'Data-Resource'!I10514</f>
        <v>-3.0782674514933314E-3</v>
      </c>
      <c r="AR426" s="8">
        <f>'Data-Resource'!K10514</f>
        <v>257076</v>
      </c>
    </row>
    <row r="427" spans="1:44" x14ac:dyDescent="0.3">
      <c r="A427" s="8" t="str">
        <f>'Data-Resource'!B415</f>
        <v>8-21-2020</v>
      </c>
      <c r="B427" s="8">
        <f>'Data-Resource'!I15060</f>
        <v>-8.9018077805835902E-3</v>
      </c>
      <c r="C427" s="8">
        <f>'Data-Resource'!I12030</f>
        <v>-6.1425059538553893E-4</v>
      </c>
      <c r="D427" s="8">
        <f>'Data-Resource'!K12030</f>
        <v>7940347</v>
      </c>
      <c r="E427" s="8">
        <f>'Data-Resource'!I920</f>
        <v>-8.4388642068801041E-3</v>
      </c>
      <c r="F427" s="8">
        <f>'Data-Resource'!K920</f>
        <v>555825</v>
      </c>
      <c r="G427" s="8">
        <f>'Data-Resource'!I1425</f>
        <v>-1.0024416152816146E-2</v>
      </c>
      <c r="H427" s="8">
        <f>'Data-Resource'!K1425</f>
        <v>298321</v>
      </c>
      <c r="I427" s="8">
        <f>'Data-Resource'!I1930</f>
        <v>-1.2779509140996933E-2</v>
      </c>
      <c r="J427" s="8">
        <f>'Data-Resource'!K1930</f>
        <v>1054258</v>
      </c>
      <c r="K427" s="8">
        <f>'Data-Resource'!I2435</f>
        <v>-9.6903098839222646E-3</v>
      </c>
      <c r="L427" s="8">
        <f>'Data-Resource'!K2435</f>
        <v>2734803</v>
      </c>
      <c r="M427" s="8">
        <f>'Data-Resource'!I2940</f>
        <v>-1.0017574340331384E-2</v>
      </c>
      <c r="N427" s="8">
        <f>'Data-Resource'!K2940</f>
        <v>2768839</v>
      </c>
      <c r="O427" s="8">
        <f>'Data-Resource'!I3445</f>
        <v>-2.7368631578946995E-3</v>
      </c>
      <c r="P427" s="8">
        <f>'Data-Resource'!K3445</f>
        <v>327526</v>
      </c>
      <c r="Q427" s="8">
        <f>'Data-Resource'!I3950</f>
        <v>-1.7298045021656407E-2</v>
      </c>
      <c r="R427" s="8">
        <f>'Data-Resource'!K3950</f>
        <v>1395089</v>
      </c>
      <c r="S427" s="8">
        <f>'Data-Resource'!I4455</f>
        <v>-2.1963234468024079E-2</v>
      </c>
      <c r="T427" s="8">
        <f>'Data-Resource'!K4455</f>
        <v>483007</v>
      </c>
      <c r="U427" s="8">
        <f>'Data-Resource'!I4960</f>
        <v>-8.0231063923662926E-3</v>
      </c>
      <c r="V427" s="8">
        <f>'Data-Resource'!K4960</f>
        <v>421228</v>
      </c>
      <c r="W427" s="8">
        <f>'Data-Resource'!I5465</f>
        <v>-1.6414141414141468E-2</v>
      </c>
      <c r="X427" s="8">
        <f>'Data-Resource'!K5465</f>
        <v>9965951</v>
      </c>
      <c r="Y427" s="8">
        <f>'Data-Resource'!I5970</f>
        <v>2.6211794169760617E-3</v>
      </c>
      <c r="Z427" s="8">
        <f>'Data-Resource'!K5970</f>
        <v>3422047</v>
      </c>
      <c r="AA427" s="8">
        <f>'Data-Resource'!I6475</f>
        <v>-8.3528232542598897E-3</v>
      </c>
      <c r="AB427" s="8">
        <f>'Data-Resource'!K6475</f>
        <v>8366119</v>
      </c>
      <c r="AC427" s="8">
        <f>'Data-Resource'!I12535</f>
        <v>-4.315765532261112E-3</v>
      </c>
      <c r="AD427" s="8">
        <f>'Data-Resource'!K12535</f>
        <v>752694</v>
      </c>
      <c r="AE427" s="8">
        <f>'Data-Resource'!I11020</f>
        <v>-1.6897600883358007E-2</v>
      </c>
      <c r="AF427" s="8">
        <f>'Data-Resource'!K11020</f>
        <v>229868</v>
      </c>
      <c r="AG427" s="8">
        <f>'Data-Resource'!I11525</f>
        <v>-4.0345676070731289E-3</v>
      </c>
      <c r="AH427" s="8">
        <f>'Data-Resource'!K11525</f>
        <v>139764</v>
      </c>
      <c r="AI427" s="8">
        <f>'Data-Resource'!I8495</f>
        <v>1.5082267599737928E-2</v>
      </c>
      <c r="AJ427" s="8">
        <f>'Data-Resource'!K8495</f>
        <v>690341</v>
      </c>
      <c r="AK427" s="8">
        <f>'Data-Resource'!I9000</f>
        <v>1.4074383642178469E-3</v>
      </c>
      <c r="AL427" s="8">
        <f>'Data-Resource'!K9000</f>
        <v>118792</v>
      </c>
      <c r="AM427" s="8">
        <f>'Data-Resource'!I9505</f>
        <v>-5.6078956658639125E-3</v>
      </c>
      <c r="AN427" s="8">
        <f>'Data-Resource'!K9505</f>
        <v>4127957</v>
      </c>
      <c r="AO427" s="8">
        <f>'Data-Resource'!I10010</f>
        <v>-7.6997400235842353E-3</v>
      </c>
      <c r="AP427" s="8">
        <f>'Data-Resource'!K10010</f>
        <v>1096601</v>
      </c>
      <c r="AQ427" s="8">
        <f>'Data-Resource'!I10515</f>
        <v>-1.4977947136563873E-2</v>
      </c>
      <c r="AR427" s="8">
        <f>'Data-Resource'!K10515</f>
        <v>361270</v>
      </c>
    </row>
    <row r="428" spans="1:44" x14ac:dyDescent="0.3">
      <c r="A428" s="8" t="str">
        <f>'Data-Resource'!B416</f>
        <v>8-24-2020</v>
      </c>
      <c r="B428" s="8">
        <f>'Data-Resource'!I15061</f>
        <v>9.3133471276855163E-3</v>
      </c>
      <c r="C428" s="8">
        <f>'Data-Resource'!I12031</f>
        <v>1.7073232227842412E-2</v>
      </c>
      <c r="D428" s="8">
        <f>'Data-Resource'!K12031</f>
        <v>3967818</v>
      </c>
      <c r="E428" s="8">
        <f>'Data-Resource'!I921</f>
        <v>-5.7581573896353317E-3</v>
      </c>
      <c r="F428" s="8">
        <f>'Data-Resource'!K921</f>
        <v>436269</v>
      </c>
      <c r="G428" s="8">
        <f>'Data-Resource'!I1426</f>
        <v>3.6999712597174238E-2</v>
      </c>
      <c r="H428" s="8">
        <f>'Data-Resource'!K1426</f>
        <v>155847</v>
      </c>
      <c r="I428" s="8">
        <f>'Data-Resource'!I1931</f>
        <v>1.7481760828771807E-2</v>
      </c>
      <c r="J428" s="8">
        <f>'Data-Resource'!K1931</f>
        <v>856627</v>
      </c>
      <c r="K428" s="8">
        <f>'Data-Resource'!I2436</f>
        <v>3.3586585365853704E-2</v>
      </c>
      <c r="L428" s="8">
        <f>'Data-Resource'!K2436</f>
        <v>3656509</v>
      </c>
      <c r="M428" s="8">
        <f>'Data-Resource'!I2941</f>
        <v>1.8801616587594518E-2</v>
      </c>
      <c r="N428" s="8">
        <f>'Data-Resource'!K2941</f>
        <v>2536362</v>
      </c>
      <c r="O428" s="8">
        <f>'Data-Resource'!I3446</f>
        <v>1.323809623870552E-2</v>
      </c>
      <c r="P428" s="8">
        <f>'Data-Resource'!K3446</f>
        <v>253257</v>
      </c>
      <c r="Q428" s="8">
        <f>'Data-Resource'!I3951</f>
        <v>1.4808327010162721E-2</v>
      </c>
      <c r="R428" s="8">
        <f>'Data-Resource'!K3951</f>
        <v>1591298</v>
      </c>
      <c r="S428" s="8">
        <f>'Data-Resource'!I4456</f>
        <v>1.8902334320200415E-2</v>
      </c>
      <c r="T428" s="8">
        <f>'Data-Resource'!K4456</f>
        <v>452203</v>
      </c>
      <c r="U428" s="8">
        <f>'Data-Resource'!I4961</f>
        <v>1.7679202487704215E-2</v>
      </c>
      <c r="V428" s="8">
        <f>'Data-Resource'!K4961</f>
        <v>429244</v>
      </c>
      <c r="W428" s="8">
        <f>'Data-Resource'!I5466</f>
        <v>3.5118971879373843E-2</v>
      </c>
      <c r="X428" s="8">
        <f>'Data-Resource'!K5466</f>
        <v>10234483</v>
      </c>
      <c r="Y428" s="8">
        <f>'Data-Resource'!I5971</f>
        <v>7.5422884904474512E-3</v>
      </c>
      <c r="Z428" s="8">
        <f>'Data-Resource'!K5971</f>
        <v>2570704</v>
      </c>
      <c r="AA428" s="8">
        <f>'Data-Resource'!I6476</f>
        <v>1.540006695681277E-2</v>
      </c>
      <c r="AB428" s="8">
        <f>'Data-Resource'!K6476</f>
        <v>7958425</v>
      </c>
      <c r="AC428" s="8">
        <f>'Data-Resource'!I12536</f>
        <v>-4.0547390789340944E-3</v>
      </c>
      <c r="AD428" s="8">
        <f>'Data-Resource'!K12536</f>
        <v>440598</v>
      </c>
      <c r="AE428" s="8">
        <f>'Data-Resource'!I11021</f>
        <v>4.5454503510844069E-2</v>
      </c>
      <c r="AF428" s="8">
        <f>'Data-Resource'!K11021</f>
        <v>277699</v>
      </c>
      <c r="AG428" s="8">
        <f>'Data-Resource'!I11526</f>
        <v>2.0097472288401557E-3</v>
      </c>
      <c r="AH428" s="8">
        <f>'Data-Resource'!K11526</f>
        <v>146099</v>
      </c>
      <c r="AI428" s="8">
        <f>'Data-Resource'!I8496</f>
        <v>1.7824865912993929E-3</v>
      </c>
      <c r="AJ428" s="8">
        <f>'Data-Resource'!K8496</f>
        <v>762648</v>
      </c>
      <c r="AK428" s="8">
        <f>'Data-Resource'!I9001</f>
        <v>1.1929803508772025E-2</v>
      </c>
      <c r="AL428" s="8">
        <f>'Data-Resource'!K9001</f>
        <v>51648</v>
      </c>
      <c r="AM428" s="8">
        <f>'Data-Resource'!I9506</f>
        <v>1.5819919081108802E-2</v>
      </c>
      <c r="AN428" s="8">
        <f>'Data-Resource'!K9506</f>
        <v>5361710</v>
      </c>
      <c r="AO428" s="8">
        <f>'Data-Resource'!I10011</f>
        <v>1.438159114913919E-2</v>
      </c>
      <c r="AP428" s="8">
        <f>'Data-Resource'!K10011</f>
        <v>660430</v>
      </c>
      <c r="AQ428" s="8">
        <f>'Data-Resource'!I10516</f>
        <v>1.3297871986758691E-2</v>
      </c>
      <c r="AR428" s="8">
        <f>'Data-Resource'!K10516</f>
        <v>318460</v>
      </c>
    </row>
    <row r="429" spans="1:44" x14ac:dyDescent="0.3">
      <c r="A429" s="8" t="str">
        <f>'Data-Resource'!B417</f>
        <v>8-25-2020</v>
      </c>
      <c r="B429" s="8">
        <f>'Data-Resource'!I15062</f>
        <v>-5.7205395762164974E-3</v>
      </c>
      <c r="C429" s="8">
        <f>'Data-Resource'!I12032</f>
        <v>-6.5868858331206539E-3</v>
      </c>
      <c r="D429" s="8">
        <f>'Data-Resource'!K12032</f>
        <v>2182356</v>
      </c>
      <c r="E429" s="8">
        <f>'Data-Resource'!I922</f>
        <v>-1.3851504744551876E-2</v>
      </c>
      <c r="F429" s="8">
        <f>'Data-Resource'!K922</f>
        <v>543448</v>
      </c>
      <c r="G429" s="8">
        <f>'Data-Resource'!I1427</f>
        <v>-1.2410287330817317E-2</v>
      </c>
      <c r="H429" s="8">
        <f>'Data-Resource'!K1427</f>
        <v>191812</v>
      </c>
      <c r="I429" s="8">
        <f>'Data-Resource'!I1932</f>
        <v>0</v>
      </c>
      <c r="J429" s="8">
        <f>'Data-Resource'!K1932</f>
        <v>1141092</v>
      </c>
      <c r="K429" s="8">
        <f>'Data-Resource'!I2437</f>
        <v>-4.8049203306730487E-3</v>
      </c>
      <c r="L429" s="8">
        <f>'Data-Resource'!K2437</f>
        <v>3130131</v>
      </c>
      <c r="M429" s="8">
        <f>'Data-Resource'!I2942</f>
        <v>-1.484638275926221E-2</v>
      </c>
      <c r="N429" s="8">
        <f>'Data-Resource'!K2942</f>
        <v>2290717</v>
      </c>
      <c r="O429" s="8">
        <f>'Data-Resource'!I3447</f>
        <v>-5.8091907508467794E-3</v>
      </c>
      <c r="P429" s="8">
        <f>'Data-Resource'!K3447</f>
        <v>147465</v>
      </c>
      <c r="Q429" s="8">
        <f>'Data-Resource'!I3952</f>
        <v>-8.5543197852125819E-3</v>
      </c>
      <c r="R429" s="8">
        <f>'Data-Resource'!K3952</f>
        <v>1268883</v>
      </c>
      <c r="S429" s="8">
        <f>'Data-Resource'!I4457</f>
        <v>-3.3222922484288484E-3</v>
      </c>
      <c r="T429" s="8">
        <f>'Data-Resource'!K4457</f>
        <v>352835</v>
      </c>
      <c r="U429" s="8">
        <f>'Data-Resource'!I4962</f>
        <v>-1.5723270440251868E-3</v>
      </c>
      <c r="V429" s="8">
        <f>'Data-Resource'!K4962</f>
        <v>294887</v>
      </c>
      <c r="W429" s="8">
        <f>'Data-Resource'!I5467</f>
        <v>-6.5773447015834083E-3</v>
      </c>
      <c r="X429" s="8">
        <f>'Data-Resource'!K5467</f>
        <v>9860610</v>
      </c>
      <c r="Y429" s="8">
        <f>'Data-Resource'!I5972</f>
        <v>4.1025641025640904E-3</v>
      </c>
      <c r="Z429" s="8">
        <f>'Data-Resource'!K5972</f>
        <v>2945855</v>
      </c>
      <c r="AA429" s="8">
        <f>'Data-Resource'!I6477</f>
        <v>-2.3026315789473695E-3</v>
      </c>
      <c r="AB429" s="8">
        <f>'Data-Resource'!K6477</f>
        <v>8125400</v>
      </c>
      <c r="AC429" s="8">
        <f>'Data-Resource'!I12537</f>
        <v>-2.8131970748439816E-3</v>
      </c>
      <c r="AD429" s="8">
        <f>'Data-Resource'!K12537</f>
        <v>619390</v>
      </c>
      <c r="AE429" s="8">
        <f>'Data-Resource'!I11022</f>
        <v>1.0999656855393147E-2</v>
      </c>
      <c r="AF429" s="8">
        <f>'Data-Resource'!K11022</f>
        <v>363302</v>
      </c>
      <c r="AG429" s="8">
        <f>'Data-Resource'!I11527</f>
        <v>-2.2760169725739871E-3</v>
      </c>
      <c r="AH429" s="8">
        <f>'Data-Resource'!K11527</f>
        <v>114812</v>
      </c>
      <c r="AI429" s="8">
        <f>'Data-Resource'!I8497</f>
        <v>-4.0426454908929425E-2</v>
      </c>
      <c r="AJ429" s="8">
        <f>'Data-Resource'!K8497</f>
        <v>1228378</v>
      </c>
      <c r="AK429" s="8">
        <f>'Data-Resource'!I9002</f>
        <v>-1.385020833172497E-3</v>
      </c>
      <c r="AL429" s="8">
        <f>'Data-Resource'!K9002</f>
        <v>102236</v>
      </c>
      <c r="AM429" s="8">
        <f>'Data-Resource'!I9507</f>
        <v>-3.9113428943937066E-3</v>
      </c>
      <c r="AN429" s="8">
        <f>'Data-Resource'!K9507</f>
        <v>3883889</v>
      </c>
      <c r="AO429" s="8">
        <f>'Data-Resource'!I10012</f>
        <v>-1.2616808411214903E-2</v>
      </c>
      <c r="AP429" s="8">
        <f>'Data-Resource'!K10012</f>
        <v>576768</v>
      </c>
      <c r="AQ429" s="8">
        <f>'Data-Resource'!I10517</f>
        <v>1.7421341008151676E-3</v>
      </c>
      <c r="AR429" s="8">
        <f>'Data-Resource'!K10517</f>
        <v>273393</v>
      </c>
    </row>
    <row r="430" spans="1:44" x14ac:dyDescent="0.3">
      <c r="A430" s="8" t="str">
        <f>'Data-Resource'!B418</f>
        <v>8-26-2020</v>
      </c>
      <c r="B430" s="8">
        <f>'Data-Resource'!I15063</f>
        <v>1.1372660822153649E-2</v>
      </c>
      <c r="C430" s="8">
        <f>'Data-Resource'!I12033</f>
        <v>9.9396984957920952E-3</v>
      </c>
      <c r="D430" s="8">
        <f>'Data-Resource'!K12033</f>
        <v>1732305</v>
      </c>
      <c r="E430" s="8">
        <f>'Data-Resource'!I923</f>
        <v>1.29920787401575E-2</v>
      </c>
      <c r="F430" s="8">
        <f>'Data-Resource'!K923</f>
        <v>459729</v>
      </c>
      <c r="G430" s="8">
        <f>'Data-Resource'!I1428</f>
        <v>-1.5147292490296369E-2</v>
      </c>
      <c r="H430" s="8">
        <f>'Data-Resource'!K1428</f>
        <v>133844</v>
      </c>
      <c r="I430" s="8">
        <f>'Data-Resource'!I1933</f>
        <v>3.1433014709885366E-3</v>
      </c>
      <c r="J430" s="8">
        <f>'Data-Resource'!K1933</f>
        <v>583079</v>
      </c>
      <c r="K430" s="8">
        <f>'Data-Resource'!I2438</f>
        <v>8.1206108252008732E-3</v>
      </c>
      <c r="L430" s="8">
        <f>'Data-Resource'!K2438</f>
        <v>1827649</v>
      </c>
      <c r="M430" s="8">
        <f>'Data-Resource'!I2943</f>
        <v>-8.6818892168789548E-4</v>
      </c>
      <c r="N430" s="8">
        <f>'Data-Resource'!K2943</f>
        <v>1584737</v>
      </c>
      <c r="O430" s="8">
        <f>'Data-Resource'!I3448</f>
        <v>1.4228917885982208E-2</v>
      </c>
      <c r="P430" s="8">
        <f>'Data-Resource'!K3448</f>
        <v>325676</v>
      </c>
      <c r="Q430" s="8">
        <f>'Data-Resource'!I3953</f>
        <v>1.4512514939388767E-2</v>
      </c>
      <c r="R430" s="8">
        <f>'Data-Resource'!K3953</f>
        <v>1463492</v>
      </c>
      <c r="S430" s="8">
        <f>'Data-Resource'!I4458</f>
        <v>1.8315825124907061E-2</v>
      </c>
      <c r="T430" s="8">
        <f>'Data-Resource'!K4458</f>
        <v>273060</v>
      </c>
      <c r="U430" s="8">
        <f>'Data-Resource'!I4963</f>
        <v>1.1378021707547805E-2</v>
      </c>
      <c r="V430" s="8">
        <f>'Data-Resource'!K4963</f>
        <v>292938</v>
      </c>
      <c r="W430" s="8">
        <f>'Data-Resource'!I5468</f>
        <v>1.7034313725490122E-2</v>
      </c>
      <c r="X430" s="8">
        <f>'Data-Resource'!K5468</f>
        <v>7838547</v>
      </c>
      <c r="Y430" s="8">
        <f>'Data-Resource'!I5973</f>
        <v>2.9328506028518487E-2</v>
      </c>
      <c r="Z430" s="8">
        <f>'Data-Resource'!K5973</f>
        <v>3198517</v>
      </c>
      <c r="AA430" s="8">
        <f>'Data-Resource'!I6478</f>
        <v>6.6093853271646666E-4</v>
      </c>
      <c r="AB430" s="8">
        <f>'Data-Resource'!K6478</f>
        <v>5411785</v>
      </c>
      <c r="AC430" s="8">
        <f>'Data-Resource'!I12538</f>
        <v>-2.8205384615383384E-3</v>
      </c>
      <c r="AD430" s="8">
        <f>'Data-Resource'!K12538</f>
        <v>661974</v>
      </c>
      <c r="AE430" s="8">
        <f>'Data-Resource'!I11023</f>
        <v>4.1800257234726503E-3</v>
      </c>
      <c r="AF430" s="8">
        <f>'Data-Resource'!K11023</f>
        <v>202946</v>
      </c>
      <c r="AG430" s="8">
        <f>'Data-Resource'!I11528</f>
        <v>1.7142814285714267E-2</v>
      </c>
      <c r="AH430" s="8">
        <f>'Data-Resource'!K11528</f>
        <v>116252</v>
      </c>
      <c r="AI430" s="8">
        <f>'Data-Resource'!I8498</f>
        <v>3.1162790697674497E-2</v>
      </c>
      <c r="AJ430" s="8">
        <f>'Data-Resource'!K8498</f>
        <v>692462</v>
      </c>
      <c r="AK430" s="8">
        <f>'Data-Resource'!I9003</f>
        <v>5.559437340907785E-3</v>
      </c>
      <c r="AL430" s="8">
        <f>'Data-Resource'!K9003</f>
        <v>120781</v>
      </c>
      <c r="AM430" s="8">
        <f>'Data-Resource'!I9508</f>
        <v>3.9442144258008356E-2</v>
      </c>
      <c r="AN430" s="8">
        <f>'Data-Resource'!K9508</f>
        <v>6054597</v>
      </c>
      <c r="AO430" s="8">
        <f>'Data-Resource'!I10013</f>
        <v>1.1853959559619622E-2</v>
      </c>
      <c r="AP430" s="8">
        <f>'Data-Resource'!K10013</f>
        <v>360505</v>
      </c>
      <c r="AQ430" s="8">
        <f>'Data-Resource'!I10518</f>
        <v>1.3083383984590757E-3</v>
      </c>
      <c r="AR430" s="8">
        <f>'Data-Resource'!K10518</f>
        <v>207440</v>
      </c>
    </row>
    <row r="431" spans="1:44" x14ac:dyDescent="0.3">
      <c r="A431" s="8" t="str">
        <f>'Data-Resource'!B419</f>
        <v>8-27-2020</v>
      </c>
      <c r="B431" s="8">
        <f>'Data-Resource'!I15064</f>
        <v>-8.3458192304391721E-3</v>
      </c>
      <c r="C431" s="8">
        <f>'Data-Resource'!I12034</f>
        <v>-1.7287571305143645E-2</v>
      </c>
      <c r="D431" s="8">
        <f>'Data-Resource'!K12034</f>
        <v>1791671</v>
      </c>
      <c r="E431" s="8">
        <f>'Data-Resource'!I924</f>
        <v>-9.3023023255814283E-3</v>
      </c>
      <c r="F431" s="8">
        <f>'Data-Resource'!K924</f>
        <v>491116</v>
      </c>
      <c r="G431" s="8">
        <f>'Data-Resource'!I1429</f>
        <v>2.5177765639639926E-2</v>
      </c>
      <c r="H431" s="8">
        <f>'Data-Resource'!K1429</f>
        <v>179886</v>
      </c>
      <c r="I431" s="8">
        <f>'Data-Resource'!I1934</f>
        <v>-4.8659654300292161E-3</v>
      </c>
      <c r="J431" s="8">
        <f>'Data-Resource'!K1934</f>
        <v>698252</v>
      </c>
      <c r="K431" s="8">
        <f>'Data-Resource'!I2439</f>
        <v>-9.3725709520383858E-3</v>
      </c>
      <c r="L431" s="8">
        <f>'Data-Resource'!K2439</f>
        <v>1468549</v>
      </c>
      <c r="M431" s="8">
        <f>'Data-Resource'!I2944</f>
        <v>-1.8402726333428043E-2</v>
      </c>
      <c r="N431" s="8">
        <f>'Data-Resource'!K2944</f>
        <v>2446392</v>
      </c>
      <c r="O431" s="8">
        <f>'Data-Resource'!I3449</f>
        <v>-6.1607801609689665E-4</v>
      </c>
      <c r="P431" s="8">
        <f>'Data-Resource'!K3449</f>
        <v>360168</v>
      </c>
      <c r="Q431" s="8">
        <f>'Data-Resource'!I3954</f>
        <v>1.6806386554622848E-3</v>
      </c>
      <c r="R431" s="8">
        <f>'Data-Resource'!K3954</f>
        <v>1836847</v>
      </c>
      <c r="S431" s="8">
        <f>'Data-Resource'!I4459</f>
        <v>-2.1857595628414954E-3</v>
      </c>
      <c r="T431" s="8">
        <f>'Data-Resource'!K4459</f>
        <v>402499</v>
      </c>
      <c r="U431" s="8">
        <f>'Data-Resource'!I4964</f>
        <v>-7.8051829336939797E-3</v>
      </c>
      <c r="V431" s="8">
        <f>'Data-Resource'!K4964</f>
        <v>245192</v>
      </c>
      <c r="W431" s="8">
        <f>'Data-Resource'!I5469</f>
        <v>-2.2891566265060923E-3</v>
      </c>
      <c r="X431" s="8">
        <f>'Data-Resource'!K5469</f>
        <v>7294687</v>
      </c>
      <c r="Y431" s="8">
        <f>'Data-Resource'!I5974</f>
        <v>-1.300327516862815E-2</v>
      </c>
      <c r="Z431" s="8">
        <f>'Data-Resource'!K5974</f>
        <v>4123317</v>
      </c>
      <c r="AA431" s="8">
        <f>'Data-Resource'!I6479</f>
        <v>-1.977587343440904E-3</v>
      </c>
      <c r="AB431" s="8">
        <f>'Data-Resource'!K6479</f>
        <v>6725044</v>
      </c>
      <c r="AC431" s="8">
        <f>'Data-Resource'!I12539</f>
        <v>-2.1437714468864857E-2</v>
      </c>
      <c r="AD431" s="8">
        <f>'Data-Resource'!K12539</f>
        <v>738769</v>
      </c>
      <c r="AE431" s="8">
        <f>'Data-Resource'!I11024</f>
        <v>2.3278022513813373E-2</v>
      </c>
      <c r="AF431" s="8">
        <f>'Data-Resource'!K11024</f>
        <v>299929</v>
      </c>
      <c r="AG431" s="8">
        <f>'Data-Resource'!I11529</f>
        <v>-1.6549788924973937E-2</v>
      </c>
      <c r="AH431" s="8">
        <f>'Data-Resource'!K11529</f>
        <v>123671</v>
      </c>
      <c r="AI431" s="8">
        <f>'Data-Resource'!I8499</f>
        <v>-1.4838129496402803E-2</v>
      </c>
      <c r="AJ431" s="8">
        <f>'Data-Resource'!K8499</f>
        <v>821976</v>
      </c>
      <c r="AK431" s="8">
        <f>'Data-Resource'!I9004</f>
        <v>-2.7738835528547793E-3</v>
      </c>
      <c r="AL431" s="8">
        <f>'Data-Resource'!K9004</f>
        <v>150738</v>
      </c>
      <c r="AM431" s="8">
        <f>'Data-Resource'!I9509</f>
        <v>-2.3012552301255221E-2</v>
      </c>
      <c r="AN431" s="8">
        <f>'Data-Resource'!K9509</f>
        <v>5935041</v>
      </c>
      <c r="AO431" s="8">
        <f>'Data-Resource'!I10014</f>
        <v>-4.6663555109703785E-3</v>
      </c>
      <c r="AP431" s="8">
        <f>'Data-Resource'!K10014</f>
        <v>515510</v>
      </c>
      <c r="AQ431" s="8">
        <f>'Data-Resource'!I10519</f>
        <v>-1.2581318872017267E-2</v>
      </c>
      <c r="AR431" s="8">
        <f>'Data-Resource'!K10519</f>
        <v>309464</v>
      </c>
    </row>
    <row r="432" spans="1:44" x14ac:dyDescent="0.3">
      <c r="A432" s="8" t="str">
        <f>'Data-Resource'!B420</f>
        <v>8-28-2020</v>
      </c>
      <c r="B432" s="8">
        <f>'Data-Resource'!I15065</f>
        <v>-8.1730981224227405E-3</v>
      </c>
      <c r="C432" s="8">
        <f>'Data-Resource'!I12035</f>
        <v>-3.9239660753406357E-3</v>
      </c>
      <c r="D432" s="8">
        <f>'Data-Resource'!K12035</f>
        <v>2043247</v>
      </c>
      <c r="E432" s="8">
        <f>'Data-Resource'!I925</f>
        <v>-1.9723865877711408E-3</v>
      </c>
      <c r="F432" s="8">
        <f>'Data-Resource'!K925</f>
        <v>603196</v>
      </c>
      <c r="G432" s="8">
        <f>'Data-Resource'!I1430</f>
        <v>-1.0108044722956929E-2</v>
      </c>
      <c r="H432" s="8">
        <f>'Data-Resource'!K1430</f>
        <v>103198</v>
      </c>
      <c r="I432" s="8">
        <f>'Data-Resource'!I1935</f>
        <v>4.0004595956419624E-3</v>
      </c>
      <c r="J432" s="8">
        <f>'Data-Resource'!K1935</f>
        <v>1069656</v>
      </c>
      <c r="K432" s="8">
        <f>'Data-Resource'!I2440</f>
        <v>-1.3076923076923144E-2</v>
      </c>
      <c r="L432" s="8">
        <f>'Data-Resource'!K2440</f>
        <v>1623748</v>
      </c>
      <c r="M432" s="8">
        <f>'Data-Resource'!I2945</f>
        <v>-2.081854055483022E-2</v>
      </c>
      <c r="N432" s="8">
        <f>'Data-Resource'!K2945</f>
        <v>5171502</v>
      </c>
      <c r="O432" s="8">
        <f>'Data-Resource'!I3450</f>
        <v>-1.0854044200121114E-2</v>
      </c>
      <c r="P432" s="8">
        <f>'Data-Resource'!K3450</f>
        <v>438261</v>
      </c>
      <c r="Q432" s="8">
        <f>'Data-Resource'!I3955</f>
        <v>-7.6577159980024704E-3</v>
      </c>
      <c r="R432" s="8">
        <f>'Data-Resource'!K3955</f>
        <v>1090761</v>
      </c>
      <c r="S432" s="8">
        <f>'Data-Resource'!I4460</f>
        <v>-5.4430654752550701E-3</v>
      </c>
      <c r="T432" s="8">
        <f>'Data-Resource'!K4460</f>
        <v>334485</v>
      </c>
      <c r="U432" s="8">
        <f>'Data-Resource'!I4965</f>
        <v>-1.2832569640062566E-2</v>
      </c>
      <c r="V432" s="8">
        <f>'Data-Resource'!K4965</f>
        <v>328570</v>
      </c>
      <c r="W432" s="8">
        <f>'Data-Resource'!I5470</f>
        <v>-5.0468637346790714E-3</v>
      </c>
      <c r="X432" s="8">
        <f>'Data-Resource'!K5470</f>
        <v>16314972</v>
      </c>
      <c r="Y432" s="8">
        <f>'Data-Resource'!I5975</f>
        <v>-6.7531948051949928E-3</v>
      </c>
      <c r="Z432" s="8">
        <f>'Data-Resource'!K5975</f>
        <v>4695582</v>
      </c>
      <c r="AA432" s="8">
        <f>'Data-Resource'!I6480</f>
        <v>-1.8670160497870857E-2</v>
      </c>
      <c r="AB432" s="8">
        <f>'Data-Resource'!K6480</f>
        <v>7548009</v>
      </c>
      <c r="AC432" s="8">
        <f>'Data-Resource'!I12540</f>
        <v>-4.1753653444677671E-3</v>
      </c>
      <c r="AD432" s="8">
        <f>'Data-Resource'!K12540</f>
        <v>745466</v>
      </c>
      <c r="AE432" s="8">
        <f>'Data-Resource'!I11025</f>
        <v>-1.8656716069837376E-2</v>
      </c>
      <c r="AF432" s="8">
        <f>'Data-Resource'!K11025</f>
        <v>195006</v>
      </c>
      <c r="AG432" s="8">
        <f>'Data-Resource'!I11530</f>
        <v>-5.7290461185904619E-3</v>
      </c>
      <c r="AH432" s="8">
        <f>'Data-Resource'!K11530</f>
        <v>132597</v>
      </c>
      <c r="AI432" s="8">
        <f>'Data-Resource'!I8500</f>
        <v>-2.5045492943783818E-2</v>
      </c>
      <c r="AJ432" s="8">
        <f>'Data-Resource'!K8500</f>
        <v>870740</v>
      </c>
      <c r="AK432" s="8">
        <f>'Data-Resource'!I9005</f>
        <v>2.079022825799858E-3</v>
      </c>
      <c r="AL432" s="8">
        <f>'Data-Resource'!K9005</f>
        <v>80419</v>
      </c>
      <c r="AM432" s="8">
        <f>'Data-Resource'!I9510</f>
        <v>4.3037656852263333E-3</v>
      </c>
      <c r="AN432" s="8">
        <f>'Data-Resource'!K9510</f>
        <v>2999833</v>
      </c>
      <c r="AO432" s="8">
        <f>'Data-Resource'!I10015</f>
        <v>-9.3545368191599362E-3</v>
      </c>
      <c r="AP432" s="8">
        <f>'Data-Resource'!K10015</f>
        <v>603911</v>
      </c>
      <c r="AQ432" s="8">
        <f>'Data-Resource'!I10520</f>
        <v>-1.3071895424836636E-2</v>
      </c>
      <c r="AR432" s="8">
        <f>'Data-Resource'!K10520</f>
        <v>357771</v>
      </c>
    </row>
    <row r="433" spans="1:44" x14ac:dyDescent="0.3">
      <c r="A433" s="8" t="str">
        <f>'Data-Resource'!B421</f>
        <v>8-31-2020</v>
      </c>
      <c r="B433" s="8">
        <f>'Data-Resource'!I15066</f>
        <v>-1.2099409394801204E-2</v>
      </c>
      <c r="C433" s="8">
        <f>'Data-Resource'!I12036</f>
        <v>2.408127561464989E-3</v>
      </c>
      <c r="D433" s="8">
        <f>'Data-Resource'!K12036</f>
        <v>2499252</v>
      </c>
      <c r="E433" s="8">
        <f>'Data-Resource'!I926</f>
        <v>-3.925834361120279E-4</v>
      </c>
      <c r="F433" s="8">
        <f>'Data-Resource'!K926</f>
        <v>523859</v>
      </c>
      <c r="G433" s="8">
        <f>'Data-Resource'!I1431</f>
        <v>-3.979962371556324E-2</v>
      </c>
      <c r="H433" s="8">
        <f>'Data-Resource'!K1431</f>
        <v>180300</v>
      </c>
      <c r="I433" s="8">
        <f>'Data-Resource'!I1936</f>
        <v>-2.3350893019741244E-2</v>
      </c>
      <c r="J433" s="8">
        <f>'Data-Resource'!K1936</f>
        <v>1045035</v>
      </c>
      <c r="K433" s="8">
        <f>'Data-Resource'!I2441</f>
        <v>-1.1996884674922553E-2</v>
      </c>
      <c r="L433" s="8">
        <f>'Data-Resource'!K2441</f>
        <v>2066046</v>
      </c>
      <c r="M433" s="8">
        <f>'Data-Resource'!I2946</f>
        <v>2.1653375014556754E-3</v>
      </c>
      <c r="N433" s="8">
        <f>'Data-Resource'!K2946</f>
        <v>2904953</v>
      </c>
      <c r="O433" s="8">
        <f>'Data-Resource'!I3451</f>
        <v>6.2027084184975605E-4</v>
      </c>
      <c r="P433" s="8">
        <f>'Data-Resource'!K3451</f>
        <v>517258</v>
      </c>
      <c r="Q433" s="8">
        <f>'Data-Resource'!I3956</f>
        <v>5.852893074463069E-3</v>
      </c>
      <c r="R433" s="8">
        <f>'Data-Resource'!K3956</f>
        <v>2133443</v>
      </c>
      <c r="S433" s="8">
        <f>'Data-Resource'!I4461</f>
        <v>-3.2787213114754232E-3</v>
      </c>
      <c r="T433" s="8">
        <f>'Data-Resource'!K4461</f>
        <v>450917</v>
      </c>
      <c r="U433" s="8">
        <f>'Data-Resource'!I4966</f>
        <v>3.4842444035129397E-3</v>
      </c>
      <c r="V433" s="8">
        <f>'Data-Resource'!K4966</f>
        <v>450237</v>
      </c>
      <c r="W433" s="8">
        <f>'Data-Resource'!I5471</f>
        <v>-4.121863799283132E-2</v>
      </c>
      <c r="X433" s="8">
        <f>'Data-Resource'!K5471</f>
        <v>8674350</v>
      </c>
      <c r="Y433" s="8">
        <f>'Data-Resource'!I5976</f>
        <v>-1.1410839953038347E-2</v>
      </c>
      <c r="Z433" s="8">
        <f>'Data-Resource'!K5976</f>
        <v>3472951</v>
      </c>
      <c r="AA433" s="8">
        <f>'Data-Resource'!I6481</f>
        <v>-1.9281914893616903E-2</v>
      </c>
      <c r="AB433" s="8">
        <f>'Data-Resource'!K6481</f>
        <v>8385408</v>
      </c>
      <c r="AC433" s="8">
        <f>'Data-Resource'!I12541</f>
        <v>-1.2953368546806532E-2</v>
      </c>
      <c r="AD433" s="8">
        <f>'Data-Resource'!K12541</f>
        <v>454279</v>
      </c>
      <c r="AE433" s="8">
        <f>'Data-Resource'!I11026</f>
        <v>-2.2047244094488161E-2</v>
      </c>
      <c r="AF433" s="8">
        <f>'Data-Resource'!K11026</f>
        <v>164359</v>
      </c>
      <c r="AG433" s="8">
        <f>'Data-Resource'!I11531</f>
        <v>-8.3142486148437139E-3</v>
      </c>
      <c r="AH433" s="8">
        <f>'Data-Resource'!K11531</f>
        <v>172372</v>
      </c>
      <c r="AI433" s="8">
        <f>'Data-Resource'!I8501</f>
        <v>1.4117599999999985E-2</v>
      </c>
      <c r="AJ433" s="8">
        <f>'Data-Resource'!K8501</f>
        <v>437505</v>
      </c>
      <c r="AK433" s="8">
        <f>'Data-Resource'!I9006</f>
        <v>-2.0604394755313379E-2</v>
      </c>
      <c r="AL433" s="8">
        <f>'Data-Resource'!K9006</f>
        <v>114121</v>
      </c>
      <c r="AM433" s="8">
        <f>'Data-Resource'!I9511</f>
        <v>-1.0256410256410177E-2</v>
      </c>
      <c r="AN433" s="8">
        <f>'Data-Resource'!K9511</f>
        <v>2975727</v>
      </c>
      <c r="AO433" s="8">
        <f>'Data-Resource'!I10016</f>
        <v>-1.3570397944366774E-2</v>
      </c>
      <c r="AP433" s="8">
        <f>'Data-Resource'!K10016</f>
        <v>654712</v>
      </c>
      <c r="AQ433" s="8">
        <f>'Data-Resource'!I10521</f>
        <v>-8.7910329670330028E-4</v>
      </c>
      <c r="AR433" s="8">
        <f>'Data-Resource'!K10521</f>
        <v>337543</v>
      </c>
    </row>
    <row r="434" spans="1:44" x14ac:dyDescent="0.3">
      <c r="A434" s="8" t="str">
        <f>'Data-Resource'!B422</f>
        <v>9-1-2020</v>
      </c>
      <c r="B434" s="8">
        <f>'Data-Resource'!I15067</f>
        <v>-4.8285060468734164E-3</v>
      </c>
      <c r="C434" s="8">
        <f>'Data-Resource'!I12037</f>
        <v>-1.8468841227286314E-2</v>
      </c>
      <c r="D434" s="8">
        <f>'Data-Resource'!K12037</f>
        <v>1714989</v>
      </c>
      <c r="E434" s="8">
        <f>'Data-Resource'!I927</f>
        <v>0</v>
      </c>
      <c r="F434" s="8">
        <f>'Data-Resource'!K927</f>
        <v>514459</v>
      </c>
      <c r="G434" s="8">
        <f>'Data-Resource'!I1432</f>
        <v>-7.1946762589941422E-4</v>
      </c>
      <c r="H434" s="8">
        <f>'Data-Resource'!K1432</f>
        <v>272111</v>
      </c>
      <c r="I434" s="8">
        <f>'Data-Resource'!I1937</f>
        <v>-7.5253842424097351E-3</v>
      </c>
      <c r="J434" s="8">
        <f>'Data-Resource'!K1937</f>
        <v>871846</v>
      </c>
      <c r="K434" s="8">
        <f>'Data-Resource'!I2442</f>
        <v>-1.5937803383133182E-2</v>
      </c>
      <c r="L434" s="8">
        <f>'Data-Resource'!K2442</f>
        <v>2718460</v>
      </c>
      <c r="M434" s="8">
        <f>'Data-Resource'!I2947</f>
        <v>-9.1071071428571616E-3</v>
      </c>
      <c r="N434" s="8">
        <f>'Data-Resource'!K2947</f>
        <v>3035464</v>
      </c>
      <c r="O434" s="8">
        <f>'Data-Resource'!I3452</f>
        <v>1.6426693707869719E-3</v>
      </c>
      <c r="P434" s="8">
        <f>'Data-Resource'!K3452</f>
        <v>553154</v>
      </c>
      <c r="Q434" s="8">
        <f>'Data-Resource'!I3957</f>
        <v>-1.844591963584458E-2</v>
      </c>
      <c r="R434" s="8">
        <f>'Data-Resource'!K3957</f>
        <v>1566399</v>
      </c>
      <c r="S434" s="8">
        <f>'Data-Resource'!I4462</f>
        <v>-3.4056389394459451E-2</v>
      </c>
      <c r="T434" s="8">
        <f>'Data-Resource'!K4462</f>
        <v>582136</v>
      </c>
      <c r="U434" s="8">
        <f>'Data-Resource'!I4967</f>
        <v>-1.2880855025354137E-2</v>
      </c>
      <c r="V434" s="8">
        <f>'Data-Resource'!K4967</f>
        <v>660353</v>
      </c>
      <c r="W434" s="8">
        <f>'Data-Resource'!I5472</f>
        <v>-1.8372379778051597E-2</v>
      </c>
      <c r="X434" s="8">
        <f>'Data-Resource'!K5472</f>
        <v>13067681</v>
      </c>
      <c r="Y434" s="8">
        <f>'Data-Resource'!I5977</f>
        <v>-2.0779740259741536E-3</v>
      </c>
      <c r="Z434" s="8">
        <f>'Data-Resource'!K5977</f>
        <v>2645872</v>
      </c>
      <c r="AA434" s="8">
        <f>'Data-Resource'!I6482</f>
        <v>-1.6470588235294056E-2</v>
      </c>
      <c r="AB434" s="8">
        <f>'Data-Resource'!K6482</f>
        <v>9959420</v>
      </c>
      <c r="AC434" s="8">
        <f>'Data-Resource'!I12542</f>
        <v>-1.5555581699346481E-2</v>
      </c>
      <c r="AD434" s="8">
        <f>'Data-Resource'!K12542</f>
        <v>445050</v>
      </c>
      <c r="AE434" s="8">
        <f>'Data-Resource'!I11027</f>
        <v>-1.4026215593514349E-2</v>
      </c>
      <c r="AF434" s="8">
        <f>'Data-Resource'!K11027</f>
        <v>216326</v>
      </c>
      <c r="AG434" s="8">
        <f>'Data-Resource'!I11532</f>
        <v>-3.4462522034211934E-3</v>
      </c>
      <c r="AH434" s="8">
        <f>'Data-Resource'!K11532</f>
        <v>190346</v>
      </c>
      <c r="AI434" s="8">
        <f>'Data-Resource'!I8502</f>
        <v>2.2801279664960601E-2</v>
      </c>
      <c r="AJ434" s="8">
        <f>'Data-Resource'!K8502</f>
        <v>876620</v>
      </c>
      <c r="AK434" s="8">
        <f>'Data-Resource'!I9007</f>
        <v>-6.949270616369887E-3</v>
      </c>
      <c r="AL434" s="8">
        <f>'Data-Resource'!K9007</f>
        <v>77424</v>
      </c>
      <c r="AM434" s="8">
        <f>'Data-Resource'!I9512</f>
        <v>0</v>
      </c>
      <c r="AN434" s="8">
        <f>'Data-Resource'!K9512</f>
        <v>3743074</v>
      </c>
      <c r="AO434" s="8">
        <f>'Data-Resource'!I10017</f>
        <v>-9.4785308056874256E-4</v>
      </c>
      <c r="AP434" s="8">
        <f>'Data-Resource'!K10017</f>
        <v>760370</v>
      </c>
      <c r="AQ434" s="8">
        <f>'Data-Resource'!I10522</f>
        <v>1.7444046795568467E-3</v>
      </c>
      <c r="AR434" s="8">
        <f>'Data-Resource'!K10522</f>
        <v>394714</v>
      </c>
    </row>
    <row r="435" spans="1:44" x14ac:dyDescent="0.3">
      <c r="A435" s="8" t="str">
        <f>'Data-Resource'!B423</f>
        <v>9-2-2020</v>
      </c>
      <c r="B435" s="8">
        <f>'Data-Resource'!I15068</f>
        <v>1.3140605546464987E-2</v>
      </c>
      <c r="C435" s="8">
        <f>'Data-Resource'!I12038</f>
        <v>2.0290702604482014E-2</v>
      </c>
      <c r="D435" s="8">
        <f>'Data-Resource'!K12038</f>
        <v>3167155</v>
      </c>
      <c r="E435" s="8">
        <f>'Data-Resource'!I928</f>
        <v>3.2945736434108461E-2</v>
      </c>
      <c r="F435" s="8">
        <f>'Data-Resource'!K928</f>
        <v>756812</v>
      </c>
      <c r="G435" s="8">
        <f>'Data-Resource'!I1433</f>
        <v>2.8571428571428688E-2</v>
      </c>
      <c r="H435" s="8">
        <f>'Data-Resource'!K1433</f>
        <v>212376</v>
      </c>
      <c r="I435" s="8">
        <f>'Data-Resource'!I1938</f>
        <v>5.9204144931522497E-3</v>
      </c>
      <c r="J435" s="8">
        <f>'Data-Resource'!K1938</f>
        <v>1027467</v>
      </c>
      <c r="K435" s="8">
        <f>'Data-Resource'!I2443</f>
        <v>7.2535388062551403E-3</v>
      </c>
      <c r="L435" s="8">
        <f>'Data-Resource'!K2443</f>
        <v>2722722</v>
      </c>
      <c r="M435" s="8">
        <f>'Data-Resource'!I2948</f>
        <v>1.0414814336771744E-2</v>
      </c>
      <c r="N435" s="8">
        <f>'Data-Resource'!K2948</f>
        <v>2716064</v>
      </c>
      <c r="O435" s="8">
        <f>'Data-Resource'!I3453</f>
        <v>6.7251274375904144E-3</v>
      </c>
      <c r="P435" s="8">
        <f>'Data-Resource'!K3453</f>
        <v>393241</v>
      </c>
      <c r="Q435" s="8">
        <f>'Data-Resource'!I3958</f>
        <v>-5.270960389902192E-3</v>
      </c>
      <c r="R435" s="8">
        <f>'Data-Resource'!K3958</f>
        <v>1404861</v>
      </c>
      <c r="S435" s="8">
        <f>'Data-Resource'!I4463</f>
        <v>2.5469236778459678E-2</v>
      </c>
      <c r="T435" s="8">
        <f>'Data-Resource'!K4463</f>
        <v>612919</v>
      </c>
      <c r="U435" s="8">
        <f>'Data-Resource'!I4968</f>
        <v>4.1231146510541912E-3</v>
      </c>
      <c r="V435" s="8">
        <f>'Data-Resource'!K4968</f>
        <v>481425</v>
      </c>
      <c r="W435" s="8">
        <f>'Data-Resource'!I5473</f>
        <v>-8.0391910563998824E-3</v>
      </c>
      <c r="X435" s="8">
        <f>'Data-Resource'!K5473</f>
        <v>12235891</v>
      </c>
      <c r="Y435" s="8">
        <f>'Data-Resource'!I5978</f>
        <v>6.8062301883186358E-3</v>
      </c>
      <c r="Z435" s="8">
        <f>'Data-Resource'!K5978</f>
        <v>3421301</v>
      </c>
      <c r="AA435" s="8">
        <f>'Data-Resource'!I6483</f>
        <v>3.4262680550890122E-2</v>
      </c>
      <c r="AB435" s="8">
        <f>'Data-Resource'!K6483</f>
        <v>20189595</v>
      </c>
      <c r="AC435" s="8">
        <f>'Data-Resource'!I12543</f>
        <v>9.2177769497555542E-3</v>
      </c>
      <c r="AD435" s="8">
        <f>'Data-Resource'!K12543</f>
        <v>634718</v>
      </c>
      <c r="AE435" s="8">
        <f>'Data-Resource'!I11028</f>
        <v>3.281857269569783E-2</v>
      </c>
      <c r="AF435" s="8">
        <f>'Data-Resource'!K11028</f>
        <v>268107</v>
      </c>
      <c r="AG435" s="8">
        <f>'Data-Resource'!I11533</f>
        <v>1.8036100514799657E-2</v>
      </c>
      <c r="AH435" s="8">
        <f>'Data-Resource'!K11533</f>
        <v>251384</v>
      </c>
      <c r="AI435" s="8">
        <f>'Data-Resource'!I8503</f>
        <v>-3.9603938784967131E-2</v>
      </c>
      <c r="AJ435" s="8">
        <f>'Data-Resource'!K8503</f>
        <v>776040</v>
      </c>
      <c r="AK435" s="8">
        <f>'Data-Resource'!I9008</f>
        <v>1.7325016964829777E-2</v>
      </c>
      <c r="AL435" s="8">
        <f>'Data-Resource'!K9008</f>
        <v>146966</v>
      </c>
      <c r="AM435" s="8">
        <f>'Data-Resource'!I9513</f>
        <v>1.8208765615075246E-2</v>
      </c>
      <c r="AN435" s="8">
        <f>'Data-Resource'!K9513</f>
        <v>4771524</v>
      </c>
      <c r="AO435" s="8">
        <f>'Data-Resource'!I10018</f>
        <v>1.3538791039292165E-2</v>
      </c>
      <c r="AP435" s="8">
        <f>'Data-Resource'!K10018</f>
        <v>1139609</v>
      </c>
      <c r="AQ435" s="8">
        <f>'Data-Resource'!I10523</f>
        <v>2.2963613120214652E-2</v>
      </c>
      <c r="AR435" s="8">
        <f>'Data-Resource'!K10523</f>
        <v>492153</v>
      </c>
    </row>
    <row r="436" spans="1:44" x14ac:dyDescent="0.3">
      <c r="A436" s="8" t="str">
        <f>'Data-Resource'!B424</f>
        <v>9-3-2020</v>
      </c>
      <c r="B436" s="8">
        <f>'Data-Resource'!I15069</f>
        <v>-2.2235599548595029E-2</v>
      </c>
      <c r="C436" s="8">
        <f>'Data-Resource'!I12039</f>
        <v>-3.849538755496261E-2</v>
      </c>
      <c r="D436" s="8">
        <f>'Data-Resource'!K12039</f>
        <v>3774164</v>
      </c>
      <c r="E436" s="8">
        <f>'Data-Resource'!I929</f>
        <v>-1.1152416356877325E-2</v>
      </c>
      <c r="F436" s="8">
        <f>'Data-Resource'!K929</f>
        <v>625550</v>
      </c>
      <c r="G436" s="8">
        <f>'Data-Resource'!I1434</f>
        <v>-1.5441817392000774E-2</v>
      </c>
      <c r="H436" s="8">
        <f>'Data-Resource'!K1434</f>
        <v>226056</v>
      </c>
      <c r="I436" s="8">
        <f>'Data-Resource'!I1939</f>
        <v>-1.3029283599825307E-2</v>
      </c>
      <c r="J436" s="8">
        <f>'Data-Resource'!K1939</f>
        <v>1348632</v>
      </c>
      <c r="K436" s="8">
        <f>'Data-Resource'!I2444</f>
        <v>3.4849950247823791E-3</v>
      </c>
      <c r="L436" s="8">
        <f>'Data-Resource'!K2444</f>
        <v>3512406</v>
      </c>
      <c r="M436" s="8">
        <f>'Data-Resource'!I2949</f>
        <v>-2.2654849557522068E-2</v>
      </c>
      <c r="N436" s="8">
        <f>'Data-Resource'!K2949</f>
        <v>3480881</v>
      </c>
      <c r="O436" s="8">
        <f>'Data-Resource'!I3454</f>
        <v>4.0363472055771794E-3</v>
      </c>
      <c r="P436" s="8">
        <f>'Data-Resource'!K3454</f>
        <v>557002</v>
      </c>
      <c r="Q436" s="8">
        <f>'Data-Resource'!I3959</f>
        <v>-1.642085331951174E-3</v>
      </c>
      <c r="R436" s="8">
        <f>'Data-Resource'!K3959</f>
        <v>1727583</v>
      </c>
      <c r="S436" s="8">
        <f>'Data-Resource'!I4464</f>
        <v>3.8843439792835954E-3</v>
      </c>
      <c r="T436" s="8">
        <f>'Data-Resource'!K4464</f>
        <v>644349</v>
      </c>
      <c r="U436" s="8">
        <f>'Data-Resource'!I4969</f>
        <v>-4.2640555098410263E-2</v>
      </c>
      <c r="V436" s="8">
        <f>'Data-Resource'!K4969</f>
        <v>616535</v>
      </c>
      <c r="W436" s="8">
        <f>'Data-Resource'!I5474</f>
        <v>-1.4625000000000003E-2</v>
      </c>
      <c r="X436" s="8">
        <f>'Data-Resource'!K5474</f>
        <v>12655717</v>
      </c>
      <c r="Y436" s="8">
        <f>'Data-Resource'!I5979</f>
        <v>-1.1393034992051788E-2</v>
      </c>
      <c r="Z436" s="8">
        <f>'Data-Resource'!K5979</f>
        <v>3842589</v>
      </c>
      <c r="AA436" s="8">
        <f>'Data-Resource'!I6484</f>
        <v>-1.1970236169524386E-2</v>
      </c>
      <c r="AB436" s="8">
        <f>'Data-Resource'!K6484</f>
        <v>12820728</v>
      </c>
      <c r="AC436" s="8">
        <f>'Data-Resource'!I12544</f>
        <v>-3.2876438356163906E-3</v>
      </c>
      <c r="AD436" s="8">
        <f>'Data-Resource'!K12544</f>
        <v>7098729</v>
      </c>
      <c r="AE436" s="8">
        <f>'Data-Resource'!I11029</f>
        <v>-9.3052110912880074E-3</v>
      </c>
      <c r="AF436" s="8">
        <f>'Data-Resource'!K11029</f>
        <v>382344</v>
      </c>
      <c r="AG436" s="8">
        <f>'Data-Resource'!I11534</f>
        <v>-1.3392843191964467E-2</v>
      </c>
      <c r="AH436" s="8">
        <f>'Data-Resource'!K11534</f>
        <v>332352</v>
      </c>
      <c r="AI436" s="8">
        <f>'Data-Resource'!I8504</f>
        <v>-0.10654198847060727</v>
      </c>
      <c r="AJ436" s="8">
        <f>'Data-Resource'!K8504</f>
        <v>2006926</v>
      </c>
      <c r="AK436" s="8">
        <f>'Data-Resource'!I9009</f>
        <v>-1.7687115646258508E-2</v>
      </c>
      <c r="AL436" s="8">
        <f>'Data-Resource'!K9009</f>
        <v>122884</v>
      </c>
      <c r="AM436" s="8">
        <f>'Data-Resource'!I9514</f>
        <v>-5.7454734042226688E-2</v>
      </c>
      <c r="AN436" s="8">
        <f>'Data-Resource'!K9514</f>
        <v>5882669</v>
      </c>
      <c r="AO436" s="8">
        <f>'Data-Resource'!I10019</f>
        <v>-3.7171404247377908E-2</v>
      </c>
      <c r="AP436" s="8">
        <f>'Data-Resource'!K10019</f>
        <v>831457</v>
      </c>
      <c r="AQ436" s="8">
        <f>'Data-Resource'!I10524</f>
        <v>-2.4472590717299646E-2</v>
      </c>
      <c r="AR436" s="8">
        <f>'Data-Resource'!K10524</f>
        <v>437387</v>
      </c>
    </row>
    <row r="437" spans="1:44" x14ac:dyDescent="0.3">
      <c r="A437" s="8" t="str">
        <f>'Data-Resource'!B425</f>
        <v>9-4-2020</v>
      </c>
      <c r="B437" s="8">
        <f>'Data-Resource'!I15070</f>
        <v>-5.6874633649659908E-3</v>
      </c>
      <c r="C437" s="8">
        <f>'Data-Resource'!I12040</f>
        <v>-4.1066501959347107E-2</v>
      </c>
      <c r="D437" s="8">
        <f>'Data-Resource'!K12040</f>
        <v>4055504</v>
      </c>
      <c r="E437" s="8">
        <f>'Data-Resource'!I930</f>
        <v>-7.555723117987528E-3</v>
      </c>
      <c r="F437" s="8">
        <f>'Data-Resource'!K930</f>
        <v>638143</v>
      </c>
      <c r="G437" s="8">
        <f>'Data-Resource'!I1435</f>
        <v>-1.5209153211965649E-2</v>
      </c>
      <c r="H437" s="8">
        <f>'Data-Resource'!K1435</f>
        <v>207381</v>
      </c>
      <c r="I437" s="8">
        <f>'Data-Resource'!I1940</f>
        <v>-1.4016157079703464E-2</v>
      </c>
      <c r="J437" s="8">
        <f>'Data-Resource'!K1940</f>
        <v>1573858</v>
      </c>
      <c r="K437" s="8">
        <f>'Data-Resource'!I2445</f>
        <v>8.9043554006970355E-3</v>
      </c>
      <c r="L437" s="8">
        <f>'Data-Resource'!K2445</f>
        <v>3420690</v>
      </c>
      <c r="M437" s="8">
        <f>'Data-Resource'!I2950</f>
        <v>-1.3090927272727376E-2</v>
      </c>
      <c r="N437" s="8">
        <f>'Data-Resource'!K2950</f>
        <v>4180597</v>
      </c>
      <c r="O437" s="8">
        <f>'Data-Resource'!I3455</f>
        <v>-1.8233417562465225E-2</v>
      </c>
      <c r="P437" s="8">
        <f>'Data-Resource'!K3455</f>
        <v>411224</v>
      </c>
      <c r="Q437" s="8">
        <f>'Data-Resource'!I3960</f>
        <v>1.0536697051804505E-2</v>
      </c>
      <c r="R437" s="8">
        <f>'Data-Resource'!K3960</f>
        <v>1634908</v>
      </c>
      <c r="S437" s="8">
        <f>'Data-Resource'!I4465</f>
        <v>1.5756517774378691E-2</v>
      </c>
      <c r="T437" s="8">
        <f>'Data-Resource'!K4465</f>
        <v>687995</v>
      </c>
      <c r="U437" s="8">
        <f>'Data-Resource'!I4970</f>
        <v>-1.7509143673241818E-2</v>
      </c>
      <c r="V437" s="8">
        <f>'Data-Resource'!K4970</f>
        <v>610560</v>
      </c>
      <c r="W437" s="8">
        <f>'Data-Resource'!I5475</f>
        <v>2.8571428571428491E-2</v>
      </c>
      <c r="X437" s="8">
        <f>'Data-Resource'!K5475</f>
        <v>18428700</v>
      </c>
      <c r="Y437" s="8">
        <f>'Data-Resource'!I5980</f>
        <v>-8.4210526315789142E-3</v>
      </c>
      <c r="Z437" s="8">
        <f>'Data-Resource'!K5980</f>
        <v>4702154</v>
      </c>
      <c r="AA437" s="8">
        <f>'Data-Resource'!I6485</f>
        <v>-1.4802631578947383E-2</v>
      </c>
      <c r="AB437" s="8">
        <f>'Data-Resource'!K6485</f>
        <v>11955368</v>
      </c>
      <c r="AC437" s="8">
        <f>'Data-Resource'!I12545</f>
        <v>3.5557438852367204E-3</v>
      </c>
      <c r="AD437" s="8">
        <f>'Data-Resource'!K12545</f>
        <v>2550321</v>
      </c>
      <c r="AE437" s="8">
        <f>'Data-Resource'!I11030</f>
        <v>1.8909739133051312E-3</v>
      </c>
      <c r="AF437" s="8">
        <f>'Data-Resource'!K11030</f>
        <v>266141</v>
      </c>
      <c r="AG437" s="8">
        <f>'Data-Resource'!I11535</f>
        <v>-2.0074591914958317E-2</v>
      </c>
      <c r="AH437" s="8">
        <f>'Data-Resource'!K11535</f>
        <v>262355</v>
      </c>
      <c r="AI437" s="8">
        <f>'Data-Resource'!I8505</f>
        <v>-4.7792207792207879E-2</v>
      </c>
      <c r="AJ437" s="8">
        <f>'Data-Resource'!K8505</f>
        <v>1791394</v>
      </c>
      <c r="AK437" s="8">
        <f>'Data-Resource'!I9010</f>
        <v>-2.3709861522030345E-2</v>
      </c>
      <c r="AL437" s="8">
        <f>'Data-Resource'!K9010</f>
        <v>113818</v>
      </c>
      <c r="AM437" s="8">
        <f>'Data-Resource'!I9515</f>
        <v>-5.2401310043667442E-3</v>
      </c>
      <c r="AN437" s="8">
        <f>'Data-Resource'!K9515</f>
        <v>6266913</v>
      </c>
      <c r="AO437" s="8">
        <f>'Data-Resource'!I10020</f>
        <v>-2.2620184108673641E-2</v>
      </c>
      <c r="AP437" s="8">
        <f>'Data-Resource'!K10020</f>
        <v>937420</v>
      </c>
      <c r="AQ437" s="8">
        <f>'Data-Resource'!I10525</f>
        <v>4.3554005830469871E-3</v>
      </c>
      <c r="AR437" s="8">
        <f>'Data-Resource'!K10525</f>
        <v>450344</v>
      </c>
    </row>
    <row r="438" spans="1:44" x14ac:dyDescent="0.3">
      <c r="A438" s="8" t="str">
        <f>'Data-Resource'!B426</f>
        <v>9-7-2020</v>
      </c>
      <c r="B438" s="8">
        <f>'Data-Resource'!I15071</f>
        <v>1.3059674505987405E-2</v>
      </c>
      <c r="C438" s="8">
        <f>'Data-Resource'!I12041</f>
        <v>1.5878056525881219E-2</v>
      </c>
      <c r="D438" s="8">
        <f>'Data-Resource'!K12041</f>
        <v>2048274</v>
      </c>
      <c r="E438" s="8">
        <f>'Data-Resource'!I931</f>
        <v>-4.5402272208957036E-3</v>
      </c>
      <c r="F438" s="8">
        <f>'Data-Resource'!K931</f>
        <v>488703</v>
      </c>
      <c r="G438" s="8">
        <f>'Data-Resource'!I1436</f>
        <v>4.5815645390070998E-2</v>
      </c>
      <c r="H438" s="8">
        <f>'Data-Resource'!K1436</f>
        <v>143614</v>
      </c>
      <c r="I438" s="8">
        <f>'Data-Resource'!I1941</f>
        <v>9.5396615162562648E-3</v>
      </c>
      <c r="J438" s="8">
        <f>'Data-Resource'!K1941</f>
        <v>758893</v>
      </c>
      <c r="K438" s="8">
        <f>'Data-Resource'!I2446</f>
        <v>1.3340899307396556E-2</v>
      </c>
      <c r="L438" s="8">
        <f>'Data-Resource'!K2446</f>
        <v>1917835</v>
      </c>
      <c r="M438" s="8">
        <f>'Data-Resource'!I2951</f>
        <v>1.4807988760365801E-2</v>
      </c>
      <c r="N438" s="8">
        <f>'Data-Resource'!K2951</f>
        <v>1999385</v>
      </c>
      <c r="O438" s="8">
        <f>'Data-Resource'!I3456</f>
        <v>5.3486627715627769E-3</v>
      </c>
      <c r="P438" s="8">
        <f>'Data-Resource'!K3456</f>
        <v>377046</v>
      </c>
      <c r="Q438" s="8">
        <f>'Data-Resource'!I3961</f>
        <v>1.1148861062350279E-2</v>
      </c>
      <c r="R438" s="8">
        <f>'Data-Resource'!K3961</f>
        <v>1268510</v>
      </c>
      <c r="S438" s="8">
        <f>'Data-Resource'!I4466</f>
        <v>6.3097793125088436E-4</v>
      </c>
      <c r="T438" s="8">
        <f>'Data-Resource'!K4466</f>
        <v>447390</v>
      </c>
      <c r="U438" s="8">
        <f>'Data-Resource'!I4971</f>
        <v>9.039109111250972E-3</v>
      </c>
      <c r="V438" s="8">
        <f>'Data-Resource'!K4971</f>
        <v>416740</v>
      </c>
      <c r="W438" s="8">
        <f>'Data-Resource'!I5476</f>
        <v>-1.9810403500243188E-2</v>
      </c>
      <c r="X438" s="8">
        <f>'Data-Resource'!K5476</f>
        <v>9199596</v>
      </c>
      <c r="Y438" s="8">
        <f>'Data-Resource'!I5981</f>
        <v>-6.0799362368523253E-3</v>
      </c>
      <c r="Z438" s="8">
        <f>'Data-Resource'!K5981</f>
        <v>2629090</v>
      </c>
      <c r="AA438" s="8">
        <f>'Data-Resource'!I6486</f>
        <v>5.9661915810407806E-3</v>
      </c>
      <c r="AB438" s="8">
        <f>'Data-Resource'!K6486</f>
        <v>7343394</v>
      </c>
      <c r="AC438" s="8">
        <f>'Data-Resource'!I12546</f>
        <v>1.7335462262204178E-2</v>
      </c>
      <c r="AD438" s="8">
        <f>'Data-Resource'!K12546</f>
        <v>2382318</v>
      </c>
      <c r="AE438" s="8">
        <f>'Data-Resource'!I11031</f>
        <v>2.3942729652809729E-2</v>
      </c>
      <c r="AF438" s="8">
        <f>'Data-Resource'!K11031</f>
        <v>175371</v>
      </c>
      <c r="AG438" s="8">
        <f>'Data-Resource'!I11536</f>
        <v>1.2816733887752219E-2</v>
      </c>
      <c r="AH438" s="8">
        <f>'Data-Resource'!K11536</f>
        <v>185321</v>
      </c>
      <c r="AI438" s="8">
        <f>'Data-Resource'!I8506</f>
        <v>4.9515608180839707E-2</v>
      </c>
      <c r="AJ438" s="8">
        <f>'Data-Resource'!K8506</f>
        <v>1011505</v>
      </c>
      <c r="AK438" s="8">
        <f>'Data-Resource'!I9011</f>
        <v>3.5087719298245207E-3</v>
      </c>
      <c r="AL438" s="8">
        <f>'Data-Resource'!K9011</f>
        <v>117044</v>
      </c>
      <c r="AM438" s="8">
        <f>'Data-Resource'!I9516</f>
        <v>2.4400826823493555E-2</v>
      </c>
      <c r="AN438" s="8">
        <f>'Data-Resource'!K9516</f>
        <v>3140275</v>
      </c>
      <c r="AO438" s="8">
        <f>'Data-Resource'!I10021</f>
        <v>2.2051729950573345E-2</v>
      </c>
      <c r="AP438" s="8">
        <f>'Data-Resource'!K10021</f>
        <v>407357</v>
      </c>
      <c r="AQ438" s="8">
        <f>'Data-Resource'!I10526</f>
        <v>1.4163107296137373E-2</v>
      </c>
      <c r="AR438" s="8">
        <f>'Data-Resource'!K10526</f>
        <v>346558</v>
      </c>
    </row>
    <row r="439" spans="1:44" x14ac:dyDescent="0.3">
      <c r="A439" s="8" t="str">
        <f>'Data-Resource'!B427</f>
        <v>9-8-2020</v>
      </c>
      <c r="B439" s="8">
        <f>'Data-Resource'!I15072</f>
        <v>-1.2029378149414795E-2</v>
      </c>
      <c r="C439" s="8">
        <f>'Data-Resource'!I12042</f>
        <v>-1.617427582119578E-2</v>
      </c>
      <c r="D439" s="8">
        <f>'Data-Resource'!K12042</f>
        <v>1917746</v>
      </c>
      <c r="E439" s="8">
        <f>'Data-Resource'!I932</f>
        <v>-1.775599466160966E-2</v>
      </c>
      <c r="F439" s="8">
        <f>'Data-Resource'!K932</f>
        <v>582280</v>
      </c>
      <c r="G439" s="8">
        <f>'Data-Resource'!I1437</f>
        <v>-4.3243202702702668E-2</v>
      </c>
      <c r="H439" s="8">
        <f>'Data-Resource'!K1437</f>
        <v>190985</v>
      </c>
      <c r="I439" s="8">
        <f>'Data-Resource'!I1942</f>
        <v>-1.5249582853819266E-2</v>
      </c>
      <c r="J439" s="8">
        <f>'Data-Resource'!K1942</f>
        <v>1132574</v>
      </c>
      <c r="K439" s="8">
        <f>'Data-Resource'!I2447</f>
        <v>7.0908938234744926E-3</v>
      </c>
      <c r="L439" s="8">
        <f>'Data-Resource'!K2447</f>
        <v>4375393</v>
      </c>
      <c r="M439" s="8">
        <f>'Data-Resource'!I2952</f>
        <v>-1.0255559184758529E-2</v>
      </c>
      <c r="N439" s="8">
        <f>'Data-Resource'!K2952</f>
        <v>2784137</v>
      </c>
      <c r="O439" s="8">
        <f>'Data-Resource'!I3457</f>
        <v>-1.0614420985473837E-2</v>
      </c>
      <c r="P439" s="8">
        <f>'Data-Resource'!K3457</f>
        <v>292630</v>
      </c>
      <c r="Q439" s="8">
        <f>'Data-Resource'!I3962</f>
        <v>6.8536178879943623E-3</v>
      </c>
      <c r="R439" s="8">
        <f>'Data-Resource'!K3962</f>
        <v>1534636</v>
      </c>
      <c r="S439" s="8">
        <f>'Data-Resource'!I4467</f>
        <v>-1.1578926315789535E-2</v>
      </c>
      <c r="T439" s="8">
        <f>'Data-Resource'!K4467</f>
        <v>649647</v>
      </c>
      <c r="U439" s="8">
        <f>'Data-Resource'!I4972</f>
        <v>-1.1597084622813175E-2</v>
      </c>
      <c r="V439" s="8">
        <f>'Data-Resource'!K4972</f>
        <v>587638</v>
      </c>
      <c r="W439" s="8">
        <f>'Data-Resource'!I5477</f>
        <v>-2.8888888888888964E-2</v>
      </c>
      <c r="X439" s="8">
        <f>'Data-Resource'!K5477</f>
        <v>11629433</v>
      </c>
      <c r="Y439" s="8">
        <f>'Data-Resource'!I5982</f>
        <v>1.4043401481537009E-2</v>
      </c>
      <c r="Z439" s="8">
        <f>'Data-Resource'!K5982</f>
        <v>3586453</v>
      </c>
      <c r="AA439" s="8">
        <f>'Data-Resource'!I6487</f>
        <v>-1.186943620178043E-2</v>
      </c>
      <c r="AB439" s="8">
        <f>'Data-Resource'!K6487</f>
        <v>10104904</v>
      </c>
      <c r="AC439" s="8">
        <f>'Data-Resource'!I12547</f>
        <v>4.9426128773710064E-3</v>
      </c>
      <c r="AD439" s="8">
        <f>'Data-Resource'!K12547</f>
        <v>12902241</v>
      </c>
      <c r="AE439" s="8">
        <f>'Data-Resource'!I11032</f>
        <v>-1.9702940643278787E-2</v>
      </c>
      <c r="AF439" s="8">
        <f>'Data-Resource'!K11032</f>
        <v>277259</v>
      </c>
      <c r="AG439" s="8">
        <f>'Data-Resource'!I11537</f>
        <v>-9.9687267164804694E-3</v>
      </c>
      <c r="AH439" s="8">
        <f>'Data-Resource'!K11537</f>
        <v>277702</v>
      </c>
      <c r="AI439" s="8">
        <f>'Data-Resource'!I8507</f>
        <v>-3.0071379710938782E-2</v>
      </c>
      <c r="AJ439" s="8">
        <f>'Data-Resource'!K8507</f>
        <v>852320</v>
      </c>
      <c r="AK439" s="8">
        <f>'Data-Resource'!I9012</f>
        <v>-8.3566291772996897E-3</v>
      </c>
      <c r="AL439" s="8">
        <f>'Data-Resource'!K9012</f>
        <v>99900</v>
      </c>
      <c r="AM439" s="8">
        <f>'Data-Resource'!I9517</f>
        <v>-2.4735687103594077E-2</v>
      </c>
      <c r="AN439" s="8">
        <f>'Data-Resource'!K9517</f>
        <v>5235947</v>
      </c>
      <c r="AO439" s="8">
        <f>'Data-Resource'!I10022</f>
        <v>-2.4882643192488282E-2</v>
      </c>
      <c r="AP439" s="8">
        <f>'Data-Resource'!K10022</f>
        <v>831827</v>
      </c>
      <c r="AQ439" s="8">
        <f>'Data-Resource'!I10527</f>
        <v>-2.0781379365385336E-2</v>
      </c>
      <c r="AR439" s="8">
        <f>'Data-Resource'!K10527</f>
        <v>580718</v>
      </c>
    </row>
    <row r="440" spans="1:44" x14ac:dyDescent="0.3">
      <c r="A440" s="8" t="str">
        <f>'Data-Resource'!B428</f>
        <v>9-9-2020</v>
      </c>
      <c r="B440" s="8">
        <f>'Data-Resource'!I15073</f>
        <v>1.8990035728001446E-2</v>
      </c>
      <c r="C440" s="8">
        <f>'Data-Resource'!I12043</f>
        <v>1.5467108585858536E-2</v>
      </c>
      <c r="D440" s="8">
        <f>'Data-Resource'!K12043</f>
        <v>1774227</v>
      </c>
      <c r="E440" s="8">
        <f>'Data-Resource'!I933</f>
        <v>2.6538438461538461E-2</v>
      </c>
      <c r="F440" s="8">
        <f>'Data-Resource'!K933</f>
        <v>577653</v>
      </c>
      <c r="G440" s="8">
        <f>'Data-Resource'!I1438</f>
        <v>-9.2857428571428077E-3</v>
      </c>
      <c r="H440" s="8">
        <f>'Data-Resource'!K1438</f>
        <v>324991</v>
      </c>
      <c r="I440" s="8">
        <f>'Data-Resource'!I1943</f>
        <v>2.1893681077707575E-2</v>
      </c>
      <c r="J440" s="8">
        <f>'Data-Resource'!K1943</f>
        <v>1191735</v>
      </c>
      <c r="K440" s="8">
        <f>'Data-Resource'!I2448</f>
        <v>1.3143280266567855E-2</v>
      </c>
      <c r="L440" s="8">
        <f>'Data-Resource'!K2448</f>
        <v>2828484</v>
      </c>
      <c r="M440" s="8">
        <f>'Data-Resource'!I2953</f>
        <v>1.0174363913983284E-2</v>
      </c>
      <c r="N440" s="8">
        <f>'Data-Resource'!K2953</f>
        <v>2282853</v>
      </c>
      <c r="O440" s="8">
        <f>'Data-Resource'!I3458</f>
        <v>2.2034585398437438E-2</v>
      </c>
      <c r="P440" s="8">
        <f>'Data-Resource'!K3458</f>
        <v>327814</v>
      </c>
      <c r="Q440" s="8">
        <f>'Data-Resource'!I3963</f>
        <v>9.9825858028428013E-3</v>
      </c>
      <c r="R440" s="8">
        <f>'Data-Resource'!K3963</f>
        <v>1374055</v>
      </c>
      <c r="S440" s="8">
        <f>'Data-Resource'!I4468</f>
        <v>-1.710089818513938E-3</v>
      </c>
      <c r="T440" s="8">
        <f>'Data-Resource'!K4468</f>
        <v>676155</v>
      </c>
      <c r="U440" s="8">
        <f>'Data-Resource'!I4973</f>
        <v>1.8474974062144083E-2</v>
      </c>
      <c r="V440" s="8">
        <f>'Data-Resource'!K4973</f>
        <v>639034</v>
      </c>
      <c r="W440" s="8">
        <f>'Data-Resource'!I5478</f>
        <v>1.4177215189873379E-2</v>
      </c>
      <c r="X440" s="8">
        <f>'Data-Resource'!K5478</f>
        <v>12792361</v>
      </c>
      <c r="Y440" s="8">
        <f>'Data-Resource'!I5983</f>
        <v>2.5796234493486132E-2</v>
      </c>
      <c r="Z440" s="8">
        <f>'Data-Resource'!K5983</f>
        <v>3266170</v>
      </c>
      <c r="AA440" s="8">
        <f>'Data-Resource'!I6488</f>
        <v>2.4609245094778812E-2</v>
      </c>
      <c r="AB440" s="8">
        <f>'Data-Resource'!K6488</f>
        <v>12194552</v>
      </c>
      <c r="AC440" s="8">
        <f>'Data-Resource'!I12548</f>
        <v>1.5463890274179605E-2</v>
      </c>
      <c r="AD440" s="8">
        <f>'Data-Resource'!K12548</f>
        <v>1313837</v>
      </c>
      <c r="AE440" s="8">
        <f>'Data-Resource'!I11033</f>
        <v>-2.4216137394297368E-2</v>
      </c>
      <c r="AF440" s="8">
        <f>'Data-Resource'!K11033</f>
        <v>250287</v>
      </c>
      <c r="AG440" s="8">
        <f>'Data-Resource'!I11538</f>
        <v>1.1514046710677388E-2</v>
      </c>
      <c r="AH440" s="8">
        <f>'Data-Resource'!K11538</f>
        <v>254412</v>
      </c>
      <c r="AI440" s="8">
        <f>'Data-Resource'!I8508</f>
        <v>7.5331562988552606E-2</v>
      </c>
      <c r="AJ440" s="8">
        <f>'Data-Resource'!K8508</f>
        <v>1152414</v>
      </c>
      <c r="AK440" s="8">
        <f>'Data-Resource'!I9013</f>
        <v>3.4531424997805218E-2</v>
      </c>
      <c r="AL440" s="8">
        <f>'Data-Resource'!K9013</f>
        <v>200038</v>
      </c>
      <c r="AM440" s="8">
        <f>'Data-Resource'!I9518</f>
        <v>4.628816593886468E-2</v>
      </c>
      <c r="AN440" s="8">
        <f>'Data-Resource'!K9518</f>
        <v>6799082</v>
      </c>
      <c r="AO440" s="8">
        <f>'Data-Resource'!I10023</f>
        <v>1.4388489208633139E-2</v>
      </c>
      <c r="AP440" s="8">
        <f>'Data-Resource'!K10023</f>
        <v>565515</v>
      </c>
      <c r="AQ440" s="8">
        <f>'Data-Resource'!I10528</f>
        <v>1.9898383063478034E-2</v>
      </c>
      <c r="AR440" s="8">
        <f>'Data-Resource'!K10528</f>
        <v>516638</v>
      </c>
    </row>
    <row r="441" spans="1:44" x14ac:dyDescent="0.3">
      <c r="A441" s="8" t="str">
        <f>'Data-Resource'!B429</f>
        <v>9-10-2020</v>
      </c>
      <c r="B441" s="8">
        <f>'Data-Resource'!I15074</f>
        <v>-4.2682204439702734E-3</v>
      </c>
      <c r="C441" s="8">
        <f>'Data-Resource'!I12044</f>
        <v>0</v>
      </c>
      <c r="D441" s="8">
        <f>'Data-Resource'!K12044</f>
        <v>1216036</v>
      </c>
      <c r="E441" s="8">
        <f>'Data-Resource'!I934</f>
        <v>2.0255040804462731E-2</v>
      </c>
      <c r="F441" s="8">
        <f>'Data-Resource'!K934</f>
        <v>568813</v>
      </c>
      <c r="G441" s="8">
        <f>'Data-Resource'!I1439</f>
        <v>7.2299347149694176E-4</v>
      </c>
      <c r="H441" s="8">
        <f>'Data-Resource'!K1439</f>
        <v>122766</v>
      </c>
      <c r="I441" s="8">
        <f>'Data-Resource'!I1944</f>
        <v>-5.1059313925282748E-3</v>
      </c>
      <c r="J441" s="8">
        <f>'Data-Resource'!K1944</f>
        <v>717596</v>
      </c>
      <c r="K441" s="8">
        <f>'Data-Resource'!I2449</f>
        <v>-8.9091272727273019E-3</v>
      </c>
      <c r="L441" s="8">
        <f>'Data-Resource'!K2449</f>
        <v>2365715</v>
      </c>
      <c r="M441" s="8">
        <f>'Data-Resource'!I2954</f>
        <v>-5.4152344615440327E-3</v>
      </c>
      <c r="N441" s="8">
        <f>'Data-Resource'!K2954</f>
        <v>2741458</v>
      </c>
      <c r="O441" s="8">
        <f>'Data-Resource'!I3459</f>
        <v>-3.8268377494408237E-3</v>
      </c>
      <c r="P441" s="8">
        <f>'Data-Resource'!K3459</f>
        <v>342646</v>
      </c>
      <c r="Q441" s="8">
        <f>'Data-Resource'!I3964</f>
        <v>6.2795917381533472E-4</v>
      </c>
      <c r="R441" s="8">
        <f>'Data-Resource'!K3964</f>
        <v>1185784</v>
      </c>
      <c r="S441" s="8">
        <f>'Data-Resource'!I4469</f>
        <v>1.5641815540682141E-2</v>
      </c>
      <c r="T441" s="8">
        <f>'Data-Resource'!K4469</f>
        <v>646193</v>
      </c>
      <c r="U441" s="8">
        <f>'Data-Resource'!I4974</f>
        <v>-1.3237061023017027E-3</v>
      </c>
      <c r="V441" s="8">
        <f>'Data-Resource'!K4974</f>
        <v>379884</v>
      </c>
      <c r="W441" s="8">
        <f>'Data-Resource'!I5479</f>
        <v>1.3777555110220309E-3</v>
      </c>
      <c r="X441" s="8">
        <f>'Data-Resource'!K5479</f>
        <v>10216931</v>
      </c>
      <c r="Y441" s="8">
        <f>'Data-Resource'!I5984</f>
        <v>-9.7360238210612658E-3</v>
      </c>
      <c r="Z441" s="8">
        <f>'Data-Resource'!K5984</f>
        <v>2505028</v>
      </c>
      <c r="AA441" s="8">
        <f>'Data-Resource'!I6489</f>
        <v>-2.9220779220779998E-3</v>
      </c>
      <c r="AB441" s="8">
        <f>'Data-Resource'!K6489</f>
        <v>7060928</v>
      </c>
      <c r="AC441" s="8">
        <f>'Data-Resource'!I12549</f>
        <v>-1.3441902198736047E-2</v>
      </c>
      <c r="AD441" s="8">
        <f>'Data-Resource'!K12549</f>
        <v>731324</v>
      </c>
      <c r="AE441" s="8">
        <f>'Data-Resource'!I11034</f>
        <v>-1.5873015873015249E-3</v>
      </c>
      <c r="AF441" s="8">
        <f>'Data-Resource'!K11034</f>
        <v>211764</v>
      </c>
      <c r="AG441" s="8">
        <f>'Data-Resource'!I11539</f>
        <v>2.1355353683239105E-2</v>
      </c>
      <c r="AH441" s="8">
        <f>'Data-Resource'!K11539</f>
        <v>249209</v>
      </c>
      <c r="AI441" s="8">
        <f>'Data-Resource'!I8509</f>
        <v>-1.1881286540530394E-2</v>
      </c>
      <c r="AJ441" s="8">
        <f>'Data-Resource'!K8509</f>
        <v>1129998</v>
      </c>
      <c r="AK441" s="8">
        <f>'Data-Resource'!I9014</f>
        <v>-2.4423277791992298E-2</v>
      </c>
      <c r="AL441" s="8">
        <f>'Data-Resource'!K9014</f>
        <v>130915</v>
      </c>
      <c r="AM441" s="8">
        <f>'Data-Resource'!I9519</f>
        <v>-9.954375364812423E-3</v>
      </c>
      <c r="AN441" s="8">
        <f>'Data-Resource'!K9519</f>
        <v>3937362</v>
      </c>
      <c r="AO441" s="8">
        <f>'Data-Resource'!I10024</f>
        <v>-1.073764254067661E-2</v>
      </c>
      <c r="AP441" s="8">
        <f>'Data-Resource'!K10024</f>
        <v>561924</v>
      </c>
      <c r="AQ441" s="8">
        <f>'Data-Resource'!I10529</f>
        <v>-1.6611710687513314E-3</v>
      </c>
      <c r="AR441" s="8">
        <f>'Data-Resource'!K10529</f>
        <v>387377</v>
      </c>
    </row>
    <row r="442" spans="1:44" x14ac:dyDescent="0.3">
      <c r="A442" s="8" t="str">
        <f>'Data-Resource'!B430</f>
        <v>9-11-2020</v>
      </c>
      <c r="B442" s="8">
        <f>'Data-Resource'!I15075</f>
        <v>3.1060615850919899E-4</v>
      </c>
      <c r="C442" s="8">
        <f>'Data-Resource'!I12045</f>
        <v>-3.4257551097552877E-3</v>
      </c>
      <c r="D442" s="8">
        <f>'Data-Resource'!K12045</f>
        <v>1362095</v>
      </c>
      <c r="E442" s="8">
        <f>'Data-Resource'!I935</f>
        <v>2.9357357798164068E-3</v>
      </c>
      <c r="F442" s="8">
        <f>'Data-Resource'!K935</f>
        <v>502559</v>
      </c>
      <c r="G442" s="8">
        <f>'Data-Resource'!I1440</f>
        <v>-6.0693355232370218E-3</v>
      </c>
      <c r="H442" s="8">
        <f>'Data-Resource'!K1440</f>
        <v>132949</v>
      </c>
      <c r="I442" s="8">
        <f>'Data-Resource'!I1945</f>
        <v>8.7500272954709249E-4</v>
      </c>
      <c r="J442" s="8">
        <f>'Data-Resource'!K1945</f>
        <v>869256</v>
      </c>
      <c r="K442" s="8">
        <f>'Data-Resource'!I2450</f>
        <v>8.8251518445513488E-3</v>
      </c>
      <c r="L442" s="8">
        <f>'Data-Resource'!K2450</f>
        <v>2011690</v>
      </c>
      <c r="M442" s="8">
        <f>'Data-Resource'!I2955</f>
        <v>3.0785584375487393E-3</v>
      </c>
      <c r="N442" s="8">
        <f>'Data-Resource'!K2955</f>
        <v>3514200</v>
      </c>
      <c r="O442" s="8">
        <f>'Data-Resource'!I3460</f>
        <v>-3.2441099274545726E-3</v>
      </c>
      <c r="P442" s="8">
        <f>'Data-Resource'!K3460</f>
        <v>489362</v>
      </c>
      <c r="Q442" s="8">
        <f>'Data-Resource'!I3965</f>
        <v>1.3553932016486404E-2</v>
      </c>
      <c r="R442" s="8">
        <f>'Data-Resource'!K3965</f>
        <v>1435601</v>
      </c>
      <c r="S442" s="8">
        <f>'Data-Resource'!I4470</f>
        <v>-1.249206026351961E-2</v>
      </c>
      <c r="T442" s="8">
        <f>'Data-Resource'!K4470</f>
        <v>653805</v>
      </c>
      <c r="U442" s="8">
        <f>'Data-Resource'!I4975</f>
        <v>1.7561359213838147E-2</v>
      </c>
      <c r="V442" s="8">
        <f>'Data-Resource'!K4975</f>
        <v>466979</v>
      </c>
      <c r="W442" s="8">
        <f>'Data-Resource'!I5480</f>
        <v>-2.0807219854600139E-2</v>
      </c>
      <c r="X442" s="8">
        <f>'Data-Resource'!K5480</f>
        <v>10938461</v>
      </c>
      <c r="Y442" s="8">
        <f>'Data-Resource'!I5985</f>
        <v>3.3766493506491952E-3</v>
      </c>
      <c r="Z442" s="8">
        <f>'Data-Resource'!K5985</f>
        <v>2187991</v>
      </c>
      <c r="AA442" s="8">
        <f>'Data-Resource'!I6490</f>
        <v>-6.4935064935064141E-3</v>
      </c>
      <c r="AB442" s="8">
        <f>'Data-Resource'!K6490</f>
        <v>7467374</v>
      </c>
      <c r="AC442" s="8">
        <f>'Data-Resource'!I12550</f>
        <v>-1.5440534578954087E-2</v>
      </c>
      <c r="AD442" s="8">
        <f>'Data-Resource'!K12550</f>
        <v>891272</v>
      </c>
      <c r="AE442" s="8">
        <f>'Data-Resource'!I11035</f>
        <v>-1.2734606569857745E-3</v>
      </c>
      <c r="AF442" s="8">
        <f>'Data-Resource'!K11035</f>
        <v>184647</v>
      </c>
      <c r="AG442" s="8">
        <f>'Data-Resource'!I11540</f>
        <v>1.3915947482383157E-2</v>
      </c>
      <c r="AH442" s="8">
        <f>'Data-Resource'!K11540</f>
        <v>401544</v>
      </c>
      <c r="AI442" s="8">
        <f>'Data-Resource'!I8510</f>
        <v>-3.3199171690099248E-2</v>
      </c>
      <c r="AJ442" s="8">
        <f>'Data-Resource'!K8510</f>
        <v>810693</v>
      </c>
      <c r="AK442" s="8">
        <f>'Data-Resource'!I9015</f>
        <v>-5.5555763888889631E-3</v>
      </c>
      <c r="AL442" s="8">
        <f>'Data-Resource'!K9015</f>
        <v>87716</v>
      </c>
      <c r="AM442" s="8">
        <f>'Data-Resource'!I9520</f>
        <v>7.5917337659947137E-3</v>
      </c>
      <c r="AN442" s="8">
        <f>'Data-Resource'!K9520</f>
        <v>4187410</v>
      </c>
      <c r="AO442" s="8">
        <f>'Data-Resource'!I10025</f>
        <v>-9.4382730374213285E-4</v>
      </c>
      <c r="AP442" s="8">
        <f>'Data-Resource'!K10025</f>
        <v>665102</v>
      </c>
      <c r="AQ442" s="8">
        <f>'Data-Resource'!I10530</f>
        <v>1.4975066929494209E-2</v>
      </c>
      <c r="AR442" s="8">
        <f>'Data-Resource'!K10530</f>
        <v>408973</v>
      </c>
    </row>
    <row r="443" spans="1:44" x14ac:dyDescent="0.3">
      <c r="A443" s="8" t="str">
        <f>'Data-Resource'!B431</f>
        <v>9-14-2020</v>
      </c>
      <c r="B443" s="8">
        <f>'Data-Resource'!I15076</f>
        <v>-1.0199112084322958E-2</v>
      </c>
      <c r="C443" s="8">
        <f>'Data-Resource'!I12046</f>
        <v>-2.7486132566827262E-2</v>
      </c>
      <c r="D443" s="8">
        <f>'Data-Resource'!K12046</f>
        <v>1939007</v>
      </c>
      <c r="E443" s="8">
        <f>'Data-Resource'!I936</f>
        <v>-2.1707887591343273E-3</v>
      </c>
      <c r="F443" s="8">
        <f>'Data-Resource'!K936</f>
        <v>383712</v>
      </c>
      <c r="G443" s="8">
        <f>'Data-Resource'!I1441</f>
        <v>1.917018543146819E-2</v>
      </c>
      <c r="H443" s="8">
        <f>'Data-Resource'!K1441</f>
        <v>165249</v>
      </c>
      <c r="I443" s="8">
        <f>'Data-Resource'!I1946</f>
        <v>-7.9330094301840043E-3</v>
      </c>
      <c r="J443" s="8">
        <f>'Data-Resource'!K1946</f>
        <v>579184</v>
      </c>
      <c r="K443" s="8">
        <f>'Data-Resource'!I2451</f>
        <v>-6.6546405271454036E-3</v>
      </c>
      <c r="L443" s="8">
        <f>'Data-Resource'!K2451</f>
        <v>2124585</v>
      </c>
      <c r="M443" s="8">
        <f>'Data-Resource'!I2956</f>
        <v>-1.0908387371544577E-2</v>
      </c>
      <c r="N443" s="8">
        <f>'Data-Resource'!K2956</f>
        <v>1978470</v>
      </c>
      <c r="O443" s="8">
        <f>'Data-Resource'!I3461</f>
        <v>-9.3155729178700554E-3</v>
      </c>
      <c r="P443" s="8">
        <f>'Data-Resource'!K3461</f>
        <v>196653</v>
      </c>
      <c r="Q443" s="8">
        <f>'Data-Resource'!I3966</f>
        <v>-1.0341070993346777E-2</v>
      </c>
      <c r="R443" s="8">
        <f>'Data-Resource'!K3966</f>
        <v>1017966</v>
      </c>
      <c r="S443" s="8">
        <f>'Data-Resource'!I4471</f>
        <v>1.4615600817953748E-2</v>
      </c>
      <c r="T443" s="8">
        <f>'Data-Resource'!K4471</f>
        <v>545532</v>
      </c>
      <c r="U443" s="8">
        <f>'Data-Resource'!I4976</f>
        <v>-1.9728349816493677E-2</v>
      </c>
      <c r="V443" s="8">
        <f>'Data-Resource'!K4976</f>
        <v>282647</v>
      </c>
      <c r="W443" s="8">
        <f>'Data-Resource'!I5481</f>
        <v>5.0652146384693711E-4</v>
      </c>
      <c r="X443" s="8">
        <f>'Data-Resource'!K5481</f>
        <v>8340767</v>
      </c>
      <c r="Y443" s="8">
        <f>'Data-Resource'!I5986</f>
        <v>-1.1062516363841503E-2</v>
      </c>
      <c r="Z443" s="8">
        <f>'Data-Resource'!K5986</f>
        <v>1909661</v>
      </c>
      <c r="AA443" s="8">
        <f>'Data-Resource'!I6491</f>
        <v>-1.0064935064935037E-2</v>
      </c>
      <c r="AB443" s="8">
        <f>'Data-Resource'!K6491</f>
        <v>5829679</v>
      </c>
      <c r="AC443" s="8">
        <f>'Data-Resource'!I12551</f>
        <v>-9.4737105263157078E-3</v>
      </c>
      <c r="AD443" s="8">
        <f>'Data-Resource'!K12551</f>
        <v>807814</v>
      </c>
      <c r="AE443" s="8">
        <f>'Data-Resource'!I11036</f>
        <v>-2.8230678603413531E-3</v>
      </c>
      <c r="AF443" s="8">
        <f>'Data-Resource'!K11036</f>
        <v>154703</v>
      </c>
      <c r="AG443" s="8">
        <f>'Data-Resource'!I11541</f>
        <v>1.3064765389299312E-2</v>
      </c>
      <c r="AH443" s="8">
        <f>'Data-Resource'!K11541</f>
        <v>355841</v>
      </c>
      <c r="AI443" s="8">
        <f>'Data-Resource'!I8511</f>
        <v>1.430766515860149E-2</v>
      </c>
      <c r="AJ443" s="8">
        <f>'Data-Resource'!K8511</f>
        <v>826077</v>
      </c>
      <c r="AK443" s="8">
        <f>'Data-Resource'!I9016</f>
        <v>-1.5927895398665938E-2</v>
      </c>
      <c r="AL443" s="8">
        <f>'Data-Resource'!K9016</f>
        <v>85709</v>
      </c>
      <c r="AM443" s="8">
        <f>'Data-Resource'!I9521</f>
        <v>2.5992929923060879E-2</v>
      </c>
      <c r="AN443" s="8">
        <f>'Data-Resource'!K9521</f>
        <v>5034157</v>
      </c>
      <c r="AO443" s="8">
        <f>'Data-Resource'!I10026</f>
        <v>-5.1545971458649151E-3</v>
      </c>
      <c r="AP443" s="8">
        <f>'Data-Resource'!K10026</f>
        <v>381280</v>
      </c>
      <c r="AQ443" s="8">
        <f>'Data-Resource'!I10531</f>
        <v>2.4420350417913464E-3</v>
      </c>
      <c r="AR443" s="8">
        <f>'Data-Resource'!K10531</f>
        <v>310745</v>
      </c>
    </row>
    <row r="444" spans="1:44" x14ac:dyDescent="0.3">
      <c r="A444" s="8" t="str">
        <f>'Data-Resource'!B432</f>
        <v>9-15-2020</v>
      </c>
      <c r="B444" s="8">
        <f>'Data-Resource'!I15077</f>
        <v>-2.3747789296681965E-4</v>
      </c>
      <c r="C444" s="8">
        <f>'Data-Resource'!I12047</f>
        <v>-4.1191065943951503E-3</v>
      </c>
      <c r="D444" s="8">
        <f>'Data-Resource'!K12047</f>
        <v>2331657</v>
      </c>
      <c r="E444" s="8">
        <f>'Data-Resource'!I937</f>
        <v>1.1235977047538523E-2</v>
      </c>
      <c r="F444" s="8">
        <f>'Data-Resource'!K937</f>
        <v>472788</v>
      </c>
      <c r="G444" s="8">
        <f>'Data-Resource'!I1442</f>
        <v>-2.3909930349083945E-2</v>
      </c>
      <c r="H444" s="8">
        <f>'Data-Resource'!K1442</f>
        <v>160372</v>
      </c>
      <c r="I444" s="8">
        <f>'Data-Resource'!I1947</f>
        <v>-5.4669766692278269E-4</v>
      </c>
      <c r="J444" s="8">
        <f>'Data-Resource'!K1947</f>
        <v>743918</v>
      </c>
      <c r="K444" s="8">
        <f>'Data-Resource'!I2452</f>
        <v>-5.9739679227382844E-3</v>
      </c>
      <c r="L444" s="8">
        <f>'Data-Resource'!K2452</f>
        <v>1858894</v>
      </c>
      <c r="M444" s="8">
        <f>'Data-Resource'!I2957</f>
        <v>1.9924627893100424E-2</v>
      </c>
      <c r="N444" s="8">
        <f>'Data-Resource'!K2957</f>
        <v>3721045</v>
      </c>
      <c r="O444" s="8">
        <f>'Data-Resource'!I3462</f>
        <v>5.5147162074083989E-3</v>
      </c>
      <c r="P444" s="8">
        <f>'Data-Resource'!K3462</f>
        <v>215538</v>
      </c>
      <c r="Q444" s="8">
        <f>'Data-Resource'!I3967</f>
        <v>-1.2422670421657189E-3</v>
      </c>
      <c r="R444" s="8">
        <f>'Data-Resource'!K3967</f>
        <v>1084823</v>
      </c>
      <c r="S444" s="8">
        <f>'Data-Resource'!I4472</f>
        <v>-1.5176705254990751E-2</v>
      </c>
      <c r="T444" s="8">
        <f>'Data-Resource'!K4472</f>
        <v>477986</v>
      </c>
      <c r="U444" s="8">
        <f>'Data-Resource'!I4977</f>
        <v>-7.9051184208474533E-3</v>
      </c>
      <c r="V444" s="8">
        <f>'Data-Resource'!K4977</f>
        <v>414273</v>
      </c>
      <c r="W444" s="8">
        <f>'Data-Resource'!I5482</f>
        <v>-2.3302938196555184E-2</v>
      </c>
      <c r="X444" s="8">
        <f>'Data-Resource'!K5482</f>
        <v>10350282</v>
      </c>
      <c r="Y444" s="8">
        <f>'Data-Resource'!I5987</f>
        <v>4.6753246753246484E-3</v>
      </c>
      <c r="Z444" s="8">
        <f>'Data-Resource'!K5987</f>
        <v>2341903</v>
      </c>
      <c r="AA444" s="8">
        <f>'Data-Resource'!I6492</f>
        <v>-3.2776138970828456E-4</v>
      </c>
      <c r="AB444" s="8">
        <f>'Data-Resource'!K6492</f>
        <v>10129340</v>
      </c>
      <c r="AC444" s="8">
        <f>'Data-Resource'!I12552</f>
        <v>9.8325535521511746E-3</v>
      </c>
      <c r="AD444" s="8">
        <f>'Data-Resource'!K12552</f>
        <v>1153684</v>
      </c>
      <c r="AE444" s="8">
        <f>'Data-Resource'!I11037</f>
        <v>-1.7554877742946867E-2</v>
      </c>
      <c r="AF444" s="8">
        <f>'Data-Resource'!K11037</f>
        <v>162407</v>
      </c>
      <c r="AG444" s="8">
        <f>'Data-Resource'!I11542</f>
        <v>-3.4759624274346805E-3</v>
      </c>
      <c r="AH444" s="8">
        <f>'Data-Resource'!K11542</f>
        <v>271551</v>
      </c>
      <c r="AI444" s="8">
        <f>'Data-Resource'!I8512</f>
        <v>-9.5048024012005395E-3</v>
      </c>
      <c r="AJ444" s="8">
        <f>'Data-Resource'!K8512</f>
        <v>691124</v>
      </c>
      <c r="AK444" s="8">
        <f>'Data-Resource'!I9017</f>
        <v>-1.6889577048997503E-2</v>
      </c>
      <c r="AL444" s="8">
        <f>'Data-Resource'!K9017</f>
        <v>218525</v>
      </c>
      <c r="AM444" s="8">
        <f>'Data-Resource'!I9522</f>
        <v>-1.3543601635593252E-2</v>
      </c>
      <c r="AN444" s="8">
        <f>'Data-Resource'!K9522</f>
        <v>4590902</v>
      </c>
      <c r="AO444" s="8">
        <f>'Data-Resource'!I10027</f>
        <v>2.3496240270258991E-3</v>
      </c>
      <c r="AP444" s="8">
        <f>'Data-Resource'!K10027</f>
        <v>504930</v>
      </c>
      <c r="AQ444" s="8">
        <f>'Data-Resource'!I10532</f>
        <v>-8.0906150176475056E-3</v>
      </c>
      <c r="AR444" s="8">
        <f>'Data-Resource'!K10532</f>
        <v>466755</v>
      </c>
    </row>
    <row r="445" spans="1:44" x14ac:dyDescent="0.3">
      <c r="A445" s="8" t="str">
        <f>'Data-Resource'!B433</f>
        <v>9-16-2020</v>
      </c>
      <c r="B445" s="8">
        <f>'Data-Resource'!I15078</f>
        <v>2.3600712349509338E-3</v>
      </c>
      <c r="C445" s="8">
        <f>'Data-Resource'!I12048</f>
        <v>4.1361438116449736E-3</v>
      </c>
      <c r="D445" s="8">
        <f>'Data-Resource'!K12048</f>
        <v>2150181</v>
      </c>
      <c r="E445" s="8">
        <f>'Data-Resource'!I938</f>
        <v>1.107936430647751E-2</v>
      </c>
      <c r="F445" s="8">
        <f>'Data-Resource'!K938</f>
        <v>632906</v>
      </c>
      <c r="G445" s="8">
        <f>'Data-Resource'!I1443</f>
        <v>1.462990512579033E-2</v>
      </c>
      <c r="H445" s="8">
        <f>'Data-Resource'!K1443</f>
        <v>166870</v>
      </c>
      <c r="I445" s="8">
        <f>'Data-Resource'!I1948</f>
        <v>-3.9447785679424799E-3</v>
      </c>
      <c r="J445" s="8">
        <f>'Data-Resource'!K1948</f>
        <v>1204644</v>
      </c>
      <c r="K445" s="8">
        <f>'Data-Resource'!I2453</f>
        <v>4.7445621303752617E-3</v>
      </c>
      <c r="L445" s="8">
        <f>'Data-Resource'!K2453</f>
        <v>2667705</v>
      </c>
      <c r="M445" s="8">
        <f>'Data-Resource'!I2958</f>
        <v>-6.8601409625377602E-3</v>
      </c>
      <c r="N445" s="8">
        <f>'Data-Resource'!K2958</f>
        <v>2739387</v>
      </c>
      <c r="O445" s="8">
        <f>'Data-Resource'!I3463</f>
        <v>-5.0802683413994753E-3</v>
      </c>
      <c r="P445" s="8">
        <f>'Data-Resource'!K3463</f>
        <v>222326</v>
      </c>
      <c r="Q445" s="8">
        <f>'Data-Resource'!I3968</f>
        <v>4.6575839368056988E-3</v>
      </c>
      <c r="R445" s="8">
        <f>'Data-Resource'!K3968</f>
        <v>1175318</v>
      </c>
      <c r="S445" s="8">
        <f>'Data-Resource'!I4473</f>
        <v>6.9885216647918719E-3</v>
      </c>
      <c r="T445" s="8">
        <f>'Data-Resource'!K4473</f>
        <v>411209</v>
      </c>
      <c r="U445" s="8">
        <f>'Data-Resource'!I4978</f>
        <v>-1.6572753732605069E-2</v>
      </c>
      <c r="V445" s="8">
        <f>'Data-Resource'!K4978</f>
        <v>663880</v>
      </c>
      <c r="W445" s="8">
        <f>'Data-Resource'!I5483</f>
        <v>1.7593790426907969E-2</v>
      </c>
      <c r="X445" s="8">
        <f>'Data-Resource'!K5483</f>
        <v>11128223</v>
      </c>
      <c r="Y445" s="8">
        <f>'Data-Resource'!I5988</f>
        <v>8.4464294855387881E-3</v>
      </c>
      <c r="Z445" s="8">
        <f>'Data-Resource'!K5988</f>
        <v>3523011</v>
      </c>
      <c r="AA445" s="8">
        <f>'Data-Resource'!I6493</f>
        <v>-3.2722513089004789E-3</v>
      </c>
      <c r="AB445" s="8">
        <f>'Data-Resource'!K6493</f>
        <v>10880753</v>
      </c>
      <c r="AC445" s="8">
        <f>'Data-Resource'!I12553</f>
        <v>-1.2172774550451035E-2</v>
      </c>
      <c r="AD445" s="8">
        <f>'Data-Resource'!K12553</f>
        <v>842357</v>
      </c>
      <c r="AE445" s="8">
        <f>'Data-Resource'!I11038</f>
        <v>1.917545578476422E-2</v>
      </c>
      <c r="AF445" s="8">
        <f>'Data-Resource'!K11038</f>
        <v>225773</v>
      </c>
      <c r="AG445" s="8">
        <f>'Data-Resource'!I11543</f>
        <v>2.663182494359127E-3</v>
      </c>
      <c r="AH445" s="8">
        <f>'Data-Resource'!K11543</f>
        <v>336033</v>
      </c>
      <c r="AI445" s="8">
        <f>'Data-Resource'!I8513</f>
        <v>-3.2193110271283368E-2</v>
      </c>
      <c r="AJ445" s="8">
        <f>'Data-Resource'!K8513</f>
        <v>700418</v>
      </c>
      <c r="AK445" s="8">
        <f>'Data-Resource'!I9018</f>
        <v>-1.3561805272156878E-2</v>
      </c>
      <c r="AL445" s="8">
        <f>'Data-Resource'!K9018</f>
        <v>214227</v>
      </c>
      <c r="AM445" s="8">
        <f>'Data-Resource'!I9523</f>
        <v>-2.4484391939783453E-3</v>
      </c>
      <c r="AN445" s="8">
        <f>'Data-Resource'!K9523</f>
        <v>4051084</v>
      </c>
      <c r="AO445" s="8">
        <f>'Data-Resource'!I10028</f>
        <v>-5.176498823529504E-3</v>
      </c>
      <c r="AP445" s="8">
        <f>'Data-Resource'!K10028</f>
        <v>649268</v>
      </c>
      <c r="AQ445" s="8">
        <f>'Data-Resource'!I10533</f>
        <v>1.3452922732117074E-2</v>
      </c>
      <c r="AR445" s="8">
        <f>'Data-Resource'!K10533</f>
        <v>415347</v>
      </c>
    </row>
    <row r="446" spans="1:44" x14ac:dyDescent="0.3">
      <c r="A446" s="8" t="str">
        <f>'Data-Resource'!B434</f>
        <v>9-17-2020</v>
      </c>
      <c r="B446" s="8">
        <f>'Data-Resource'!I15079</f>
        <v>1.1327595294364494E-2</v>
      </c>
      <c r="C446" s="8">
        <f>'Data-Resource'!I12049</f>
        <v>-4.5016398713827472E-3</v>
      </c>
      <c r="D446" s="8">
        <f>'Data-Resource'!K12049</f>
        <v>2670091</v>
      </c>
      <c r="E446" s="8">
        <f>'Data-Resource'!I939</f>
        <v>6.1195539000528237E-3</v>
      </c>
      <c r="F446" s="8">
        <f>'Data-Resource'!K939</f>
        <v>619970</v>
      </c>
      <c r="G446" s="8">
        <f>'Data-Resource'!I1444</f>
        <v>2.0387623248022201E-2</v>
      </c>
      <c r="H446" s="8">
        <f>'Data-Resource'!K1444</f>
        <v>107850</v>
      </c>
      <c r="I446" s="8">
        <f>'Data-Resource'!I1949</f>
        <v>-3.5555499999999469E-3</v>
      </c>
      <c r="J446" s="8">
        <f>'Data-Resource'!K1949</f>
        <v>1163938</v>
      </c>
      <c r="K446" s="8">
        <f>'Data-Resource'!I2454</f>
        <v>1.752769340354805E-2</v>
      </c>
      <c r="L446" s="8">
        <f>'Data-Resource'!K2454</f>
        <v>2181594</v>
      </c>
      <c r="M446" s="8">
        <f>'Data-Resource'!I2959</f>
        <v>1.285716071428584E-2</v>
      </c>
      <c r="N446" s="8">
        <f>'Data-Resource'!K2959</f>
        <v>2171082</v>
      </c>
      <c r="O446" s="8">
        <f>'Data-Resource'!I3464</f>
        <v>9.072134020618525E-3</v>
      </c>
      <c r="P446" s="8">
        <f>'Data-Resource'!K3464</f>
        <v>332164</v>
      </c>
      <c r="Q446" s="8">
        <f>'Data-Resource'!I3969</f>
        <v>2.1917376913193717E-2</v>
      </c>
      <c r="R446" s="8">
        <f>'Data-Resource'!K3969</f>
        <v>1064841</v>
      </c>
      <c r="S446" s="8">
        <f>'Data-Resource'!I4474</f>
        <v>5.3648070396397065E-3</v>
      </c>
      <c r="T446" s="8">
        <f>'Data-Resource'!K4474</f>
        <v>533869</v>
      </c>
      <c r="U446" s="8">
        <f>'Data-Resource'!I4979</f>
        <v>9.9179003403124452E-3</v>
      </c>
      <c r="V446" s="8">
        <f>'Data-Resource'!K4979</f>
        <v>359623</v>
      </c>
      <c r="W446" s="8">
        <f>'Data-Resource'!I5484</f>
        <v>4.1295651051748827E-3</v>
      </c>
      <c r="X446" s="8">
        <f>'Data-Resource'!K5484</f>
        <v>9263874</v>
      </c>
      <c r="Y446" s="8">
        <f>'Data-Resource'!I5989</f>
        <v>2.1699819728747426E-2</v>
      </c>
      <c r="Z446" s="8">
        <f>'Data-Resource'!K5989</f>
        <v>3133627</v>
      </c>
      <c r="AA446" s="8">
        <f>'Data-Resource'!I6494</f>
        <v>1.0309278350515434E-2</v>
      </c>
      <c r="AB446" s="8">
        <f>'Data-Resource'!K6494</f>
        <v>7163913</v>
      </c>
      <c r="AC446" s="8">
        <f>'Data-Resource'!I12554</f>
        <v>1.5635413186278015E-2</v>
      </c>
      <c r="AD446" s="8">
        <f>'Data-Resource'!K12554</f>
        <v>911740</v>
      </c>
      <c r="AE446" s="8">
        <f>'Data-Resource'!I11039</f>
        <v>6.9841650793650897E-3</v>
      </c>
      <c r="AF446" s="8">
        <f>'Data-Resource'!K11039</f>
        <v>201433</v>
      </c>
      <c r="AG446" s="8">
        <f>'Data-Resource'!I11544</f>
        <v>1.6336395286555856E-2</v>
      </c>
      <c r="AH446" s="8">
        <f>'Data-Resource'!K11544</f>
        <v>320982</v>
      </c>
      <c r="AI446" s="8">
        <f>'Data-Resource'!I8514</f>
        <v>3.15620725933719E-3</v>
      </c>
      <c r="AJ446" s="8">
        <f>'Data-Resource'!K8514</f>
        <v>733853</v>
      </c>
      <c r="AK446" s="8">
        <f>'Data-Resource'!I9019</f>
        <v>-1.4652014652014602E-2</v>
      </c>
      <c r="AL446" s="8">
        <f>'Data-Resource'!K9019</f>
        <v>156938</v>
      </c>
      <c r="AM446" s="8">
        <f>'Data-Resource'!I9524</f>
        <v>5.4268002504697568E-3</v>
      </c>
      <c r="AN446" s="8">
        <f>'Data-Resource'!K9524</f>
        <v>4640382</v>
      </c>
      <c r="AO446" s="8">
        <f>'Data-Resource'!I10029</f>
        <v>1.1527420915380799E-2</v>
      </c>
      <c r="AP446" s="8">
        <f>'Data-Resource'!K10029</f>
        <v>553471</v>
      </c>
      <c r="AQ446" s="8">
        <f>'Data-Resource'!I10534</f>
        <v>8.5366097560976122E-3</v>
      </c>
      <c r="AR446" s="8">
        <f>'Data-Resource'!K10534</f>
        <v>276406</v>
      </c>
    </row>
    <row r="447" spans="1:44" x14ac:dyDescent="0.3">
      <c r="A447" s="8" t="str">
        <f>'Data-Resource'!B435</f>
        <v>9-18-2020</v>
      </c>
      <c r="B447" s="8">
        <f>'Data-Resource'!I15080</f>
        <v>-7.1615585581449905E-3</v>
      </c>
      <c r="C447" s="8">
        <f>'Data-Resource'!I12050</f>
        <v>-5.8195926285159582E-3</v>
      </c>
      <c r="D447" s="8">
        <f>'Data-Resource'!K12050</f>
        <v>5154246</v>
      </c>
      <c r="E447" s="8">
        <f>'Data-Resource'!I940</f>
        <v>2.1505591397849699E-3</v>
      </c>
      <c r="F447" s="8">
        <f>'Data-Resource'!K940</f>
        <v>1285851</v>
      </c>
      <c r="G447" s="8">
        <f>'Data-Resource'!I1445</f>
        <v>-2.9781228787049439E-2</v>
      </c>
      <c r="H447" s="8">
        <f>'Data-Resource'!K1445</f>
        <v>251068</v>
      </c>
      <c r="I447" s="8">
        <f>'Data-Resource'!I1950</f>
        <v>-3.7958691738073798E-3</v>
      </c>
      <c r="J447" s="8">
        <f>'Data-Resource'!K1950</f>
        <v>2752318</v>
      </c>
      <c r="K447" s="8">
        <f>'Data-Resource'!I2455</f>
        <v>-2.3251640230713706E-2</v>
      </c>
      <c r="L447" s="8">
        <f>'Data-Resource'!K2455</f>
        <v>6716399</v>
      </c>
      <c r="M447" s="8">
        <f>'Data-Resource'!I2960</f>
        <v>6.8625547470507978E-3</v>
      </c>
      <c r="N447" s="8">
        <f>'Data-Resource'!K2960</f>
        <v>7344395</v>
      </c>
      <c r="O447" s="8">
        <f>'Data-Resource'!I3465</f>
        <v>-2.5102030612244919E-2</v>
      </c>
      <c r="P447" s="8">
        <f>'Data-Resource'!K3465</f>
        <v>700809</v>
      </c>
      <c r="Q447" s="8">
        <f>'Data-Resource'!I3970</f>
        <v>-1.6054291695805887E-2</v>
      </c>
      <c r="R447" s="8">
        <f>'Data-Resource'!K3970</f>
        <v>3248812</v>
      </c>
      <c r="S447" s="8">
        <f>'Data-Resource'!I4475</f>
        <v>-3.8256058169351154E-2</v>
      </c>
      <c r="T447" s="8">
        <f>'Data-Resource'!K4475</f>
        <v>1037103</v>
      </c>
      <c r="U447" s="8">
        <f>'Data-Resource'!I4980</f>
        <v>6.4603670902338697E-3</v>
      </c>
      <c r="V447" s="8">
        <f>'Data-Resource'!K4980</f>
        <v>1528350</v>
      </c>
      <c r="W447" s="8">
        <f>'Data-Resource'!I5485</f>
        <v>-1.3881748071979465E-2</v>
      </c>
      <c r="X447" s="8">
        <f>'Data-Resource'!K5485</f>
        <v>23418292</v>
      </c>
      <c r="Y447" s="8">
        <f>'Data-Resource'!I5990</f>
        <v>-4.0455121124022267E-3</v>
      </c>
      <c r="Z447" s="8">
        <f>'Data-Resource'!K5990</f>
        <v>9475512</v>
      </c>
      <c r="AA447" s="8">
        <f>'Data-Resource'!I6495</f>
        <v>-1.5161502966381066E-2</v>
      </c>
      <c r="AB447" s="8">
        <f>'Data-Resource'!K6495</f>
        <v>29470987</v>
      </c>
      <c r="AC447" s="8">
        <f>'Data-Resource'!I12555</f>
        <v>1.4129142261764711E-2</v>
      </c>
      <c r="AD447" s="8">
        <f>'Data-Resource'!K12555</f>
        <v>3290841</v>
      </c>
      <c r="AE447" s="8">
        <f>'Data-Resource'!I11040</f>
        <v>-2.4968375947567081E-2</v>
      </c>
      <c r="AF447" s="8">
        <f>'Data-Resource'!K11040</f>
        <v>377668</v>
      </c>
      <c r="AG447" s="8">
        <f>'Data-Resource'!I11545</f>
        <v>-4.2238647248187475E-3</v>
      </c>
      <c r="AH447" s="8">
        <f>'Data-Resource'!K11545</f>
        <v>493874</v>
      </c>
      <c r="AI447" s="8">
        <f>'Data-Resource'!I8515</f>
        <v>9.9841826068265346E-3</v>
      </c>
      <c r="AJ447" s="8">
        <f>'Data-Resource'!K8515</f>
        <v>2960291</v>
      </c>
      <c r="AK447" s="8">
        <f>'Data-Resource'!I9020</f>
        <v>-2.0104221442199005E-2</v>
      </c>
      <c r="AL447" s="8">
        <f>'Data-Resource'!K9020</f>
        <v>353653</v>
      </c>
      <c r="AM447" s="8">
        <f>'Data-Resource'!I9525</f>
        <v>-1.5641037250463102E-2</v>
      </c>
      <c r="AN447" s="8">
        <f>'Data-Resource'!K9525</f>
        <v>8381069</v>
      </c>
      <c r="AO447" s="8">
        <f>'Data-Resource'!I10030</f>
        <v>-1.2287362600547419E-2</v>
      </c>
      <c r="AP447" s="8">
        <f>'Data-Resource'!K10030</f>
        <v>2904151</v>
      </c>
      <c r="AQ447" s="8">
        <f>'Data-Resource'!I10535</f>
        <v>2.1765392460329012E-2</v>
      </c>
      <c r="AR447" s="8">
        <f>'Data-Resource'!K10535</f>
        <v>783630</v>
      </c>
    </row>
    <row r="448" spans="1:44" x14ac:dyDescent="0.3">
      <c r="A448" s="8" t="str">
        <f>'Data-Resource'!B436</f>
        <v>9-21-2020</v>
      </c>
      <c r="B448" s="8">
        <f>'Data-Resource'!I15081</f>
        <v>-3.5115274854414062E-2</v>
      </c>
      <c r="C448" s="8">
        <f>'Data-Resource'!I12051</f>
        <v>-2.1696891894329464E-2</v>
      </c>
      <c r="D448" s="8">
        <f>'Data-Resource'!K12051</f>
        <v>3280647</v>
      </c>
      <c r="E448" s="8">
        <f>'Data-Resource'!I941</f>
        <v>-2.7259599451632584E-2</v>
      </c>
      <c r="F448" s="8">
        <f>'Data-Resource'!K941</f>
        <v>763049</v>
      </c>
      <c r="G448" s="8">
        <f>'Data-Resource'!I1446</f>
        <v>-6.7453337229798183E-2</v>
      </c>
      <c r="H448" s="8">
        <f>'Data-Resource'!K1446</f>
        <v>362772</v>
      </c>
      <c r="I448" s="8">
        <f>'Data-Resource'!I1951</f>
        <v>-5.1572994382022445E-2</v>
      </c>
      <c r="J448" s="8">
        <f>'Data-Resource'!K1951</f>
        <v>2081859</v>
      </c>
      <c r="K448" s="8">
        <f>'Data-Resource'!I2456</f>
        <v>-5.3831794392523363E-2</v>
      </c>
      <c r="L448" s="8">
        <f>'Data-Resource'!K2456</f>
        <v>5017770</v>
      </c>
      <c r="M448" s="8">
        <f>'Data-Resource'!I2961</f>
        <v>-5.3925856314772605E-2</v>
      </c>
      <c r="N448" s="8">
        <f>'Data-Resource'!K2961</f>
        <v>5164649</v>
      </c>
      <c r="O448" s="8">
        <f>'Data-Resource'!I3466</f>
        <v>-1.9327689684696142E-2</v>
      </c>
      <c r="P448" s="8">
        <f>'Data-Resource'!K3466</f>
        <v>394185</v>
      </c>
      <c r="Q448" s="8">
        <f>'Data-Resource'!I3971</f>
        <v>-4.272823299142646E-2</v>
      </c>
      <c r="R448" s="8">
        <f>'Data-Resource'!K3971</f>
        <v>2508068</v>
      </c>
      <c r="S448" s="8">
        <f>'Data-Resource'!I4476</f>
        <v>-4.9662898876404515E-2</v>
      </c>
      <c r="T448" s="8">
        <f>'Data-Resource'!K4476</f>
        <v>864497</v>
      </c>
      <c r="U448" s="8">
        <f>'Data-Resource'!I4981</f>
        <v>-1.6954900311051872E-3</v>
      </c>
      <c r="V448" s="8">
        <f>'Data-Resource'!K4981</f>
        <v>838598</v>
      </c>
      <c r="W448" s="8">
        <f>'Data-Resource'!I5486</f>
        <v>-6.6044029352901892E-2</v>
      </c>
      <c r="X448" s="8">
        <f>'Data-Resource'!K5486</f>
        <v>28709193</v>
      </c>
      <c r="Y448" s="8">
        <f>'Data-Resource'!I5991</f>
        <v>-3.0100283768980801E-2</v>
      </c>
      <c r="Z448" s="8">
        <f>'Data-Resource'!K5991</f>
        <v>6620962</v>
      </c>
      <c r="AA448" s="8">
        <f>'Data-Resource'!I6496</f>
        <v>-2.945113788487275E-2</v>
      </c>
      <c r="AB448" s="8">
        <f>'Data-Resource'!K6496</f>
        <v>17928604</v>
      </c>
      <c r="AC448" s="8">
        <f>'Data-Resource'!I12556</f>
        <v>-3.3116935064935182E-2</v>
      </c>
      <c r="AD448" s="8">
        <f>'Data-Resource'!K12556</f>
        <v>1048471</v>
      </c>
      <c r="AE448" s="8">
        <f>'Data-Resource'!I11041</f>
        <v>-7.5846409797666242E-2</v>
      </c>
      <c r="AF448" s="8">
        <f>'Data-Resource'!K11041</f>
        <v>502103</v>
      </c>
      <c r="AG448" s="8">
        <f>'Data-Resource'!I11546</f>
        <v>-1.9728019983791773E-2</v>
      </c>
      <c r="AH448" s="8">
        <f>'Data-Resource'!K11546</f>
        <v>322522</v>
      </c>
      <c r="AI448" s="8">
        <f>'Data-Resource'!I8516</f>
        <v>7.7771910725908902E-2</v>
      </c>
      <c r="AJ448" s="8">
        <f>'Data-Resource'!K8516</f>
        <v>1293427</v>
      </c>
      <c r="AK448" s="8">
        <f>'Data-Resource'!I9021</f>
        <v>-1.9364894529904308E-2</v>
      </c>
      <c r="AL448" s="8">
        <f>'Data-Resource'!K9021</f>
        <v>216062</v>
      </c>
      <c r="AM448" s="8">
        <f>'Data-Resource'!I9526</f>
        <v>-3.4055076729030853E-2</v>
      </c>
      <c r="AN448" s="8">
        <f>'Data-Resource'!K9526</f>
        <v>5960051</v>
      </c>
      <c r="AO448" s="8">
        <f>'Data-Resource'!I10031</f>
        <v>-3.3800095592464725E-2</v>
      </c>
      <c r="AP448" s="8">
        <f>'Data-Resource'!K10031</f>
        <v>1548663</v>
      </c>
      <c r="AQ448" s="8">
        <f>'Data-Resource'!I10536</f>
        <v>-2.9733982087621656E-2</v>
      </c>
      <c r="AR448" s="8">
        <f>'Data-Resource'!K10536</f>
        <v>439170</v>
      </c>
    </row>
    <row r="449" spans="1:44" x14ac:dyDescent="0.3">
      <c r="A449" s="8" t="str">
        <f>'Data-Resource'!B437</f>
        <v>9-22-2020</v>
      </c>
      <c r="B449" s="8">
        <f>'Data-Resource'!I15082</f>
        <v>-2.7966049982038519E-3</v>
      </c>
      <c r="C449" s="8">
        <f>'Data-Resource'!I12052</f>
        <v>2.9791460767675305E-3</v>
      </c>
      <c r="D449" s="8">
        <f>'Data-Resource'!K12052</f>
        <v>1775420</v>
      </c>
      <c r="E449" s="8">
        <f>'Data-Resource'!I942</f>
        <v>3.3222370614005943E-3</v>
      </c>
      <c r="F449" s="8">
        <f>'Data-Resource'!K942</f>
        <v>491399</v>
      </c>
      <c r="G449" s="8">
        <f>'Data-Resource'!I1447</f>
        <v>-3.4003046398904745E-2</v>
      </c>
      <c r="H449" s="8">
        <f>'Data-Resource'!K1447</f>
        <v>433101</v>
      </c>
      <c r="I449" s="8">
        <f>'Data-Resource'!I1952</f>
        <v>-2.782999533343122E-2</v>
      </c>
      <c r="J449" s="8">
        <f>'Data-Resource'!K1952</f>
        <v>1518587</v>
      </c>
      <c r="K449" s="8">
        <f>'Data-Resource'!I2457</f>
        <v>-4.5364890623965891E-3</v>
      </c>
      <c r="L449" s="8">
        <f>'Data-Resource'!K2457</f>
        <v>3051328</v>
      </c>
      <c r="M449" s="8">
        <f>'Data-Resource'!I2962</f>
        <v>-5.7226695854779358E-3</v>
      </c>
      <c r="N449" s="8">
        <f>'Data-Resource'!K2962</f>
        <v>2737425</v>
      </c>
      <c r="O449" s="8">
        <f>'Data-Resource'!I3467</f>
        <v>7.9280697633625826E-3</v>
      </c>
      <c r="P449" s="8">
        <f>'Data-Resource'!K3467</f>
        <v>370113</v>
      </c>
      <c r="Q449" s="8">
        <f>'Data-Resource'!I3972</f>
        <v>3.3026749784902928E-4</v>
      </c>
      <c r="R449" s="8">
        <f>'Data-Resource'!K3972</f>
        <v>1335710</v>
      </c>
      <c r="S449" s="8">
        <f>'Data-Resource'!I4477</f>
        <v>1.085680931925454E-2</v>
      </c>
      <c r="T449" s="8">
        <f>'Data-Resource'!K4477</f>
        <v>532248</v>
      </c>
      <c r="U449" s="8">
        <f>'Data-Resource'!I4982</f>
        <v>1.8631435556987784E-2</v>
      </c>
      <c r="V449" s="8">
        <f>'Data-Resource'!K4982</f>
        <v>611601</v>
      </c>
      <c r="W449" s="8">
        <f>'Data-Resource'!I5487</f>
        <v>-2.1450747953711598E-2</v>
      </c>
      <c r="X449" s="8">
        <f>'Data-Resource'!K5487</f>
        <v>13414155</v>
      </c>
      <c r="Y449" s="8">
        <f>'Data-Resource'!I5992</f>
        <v>3.1661739753999357E-3</v>
      </c>
      <c r="Z449" s="8">
        <f>'Data-Resource'!K5992</f>
        <v>3131365</v>
      </c>
      <c r="AA449" s="8">
        <f>'Data-Resource'!I6497</f>
        <v>-4.4765840220384609E-3</v>
      </c>
      <c r="AB449" s="8">
        <f>'Data-Resource'!K6497</f>
        <v>9261904</v>
      </c>
      <c r="AC449" s="8">
        <f>'Data-Resource'!I12557</f>
        <v>2.811621293034426E-3</v>
      </c>
      <c r="AD449" s="8">
        <f>'Data-Resource'!K12557</f>
        <v>1059436</v>
      </c>
      <c r="AE449" s="8">
        <f>'Data-Resource'!I11042</f>
        <v>-1.4992985285619966E-2</v>
      </c>
      <c r="AF449" s="8">
        <f>'Data-Resource'!K11042</f>
        <v>272035</v>
      </c>
      <c r="AG449" s="8">
        <f>'Data-Resource'!I11547</f>
        <v>1.2165368525329769E-2</v>
      </c>
      <c r="AH449" s="8">
        <f>'Data-Resource'!K11547</f>
        <v>291693</v>
      </c>
      <c r="AI449" s="8">
        <f>'Data-Resource'!I8517</f>
        <v>1.981633591550663E-2</v>
      </c>
      <c r="AJ449" s="8">
        <f>'Data-Resource'!K8517</f>
        <v>1565262</v>
      </c>
      <c r="AK449" s="8">
        <f>'Data-Resource'!I9022</f>
        <v>-8.6274352941176566E-3</v>
      </c>
      <c r="AL449" s="8">
        <f>'Data-Resource'!K9022</f>
        <v>171217</v>
      </c>
      <c r="AM449" s="8">
        <f>'Data-Resource'!I9527</f>
        <v>3.2181506114567692E-3</v>
      </c>
      <c r="AN449" s="8">
        <f>'Data-Resource'!K9527</f>
        <v>5059013</v>
      </c>
      <c r="AO449" s="8">
        <f>'Data-Resource'!I10032</f>
        <v>3.9761581109765652E-3</v>
      </c>
      <c r="AP449" s="8">
        <f>'Data-Resource'!K10032</f>
        <v>941082</v>
      </c>
      <c r="AQ449" s="8">
        <f>'Data-Resource'!I10537</f>
        <v>-3.2205636848766915E-3</v>
      </c>
      <c r="AR449" s="8">
        <f>'Data-Resource'!K10537</f>
        <v>311641</v>
      </c>
    </row>
    <row r="450" spans="1:44" x14ac:dyDescent="0.3">
      <c r="A450" s="8" t="str">
        <f>'Data-Resource'!B438</f>
        <v>9-23-2020</v>
      </c>
      <c r="B450" s="8">
        <f>'Data-Resource'!I15083</f>
        <v>-7.4074120540035667E-3</v>
      </c>
      <c r="C450" s="8">
        <f>'Data-Resource'!I12053</f>
        <v>2.1589793915603481E-2</v>
      </c>
      <c r="D450" s="8">
        <f>'Data-Resource'!K12053</f>
        <v>2347987</v>
      </c>
      <c r="E450" s="8">
        <f>'Data-Resource'!I943</f>
        <v>8.5287635080759788E-3</v>
      </c>
      <c r="F450" s="8">
        <f>'Data-Resource'!K943</f>
        <v>792160</v>
      </c>
      <c r="G450" s="8">
        <f>'Data-Resource'!I1448</f>
        <v>-2.5730024490292807E-2</v>
      </c>
      <c r="H450" s="8">
        <f>'Data-Resource'!K1448</f>
        <v>148638</v>
      </c>
      <c r="I450" s="8">
        <f>'Data-Resource'!I1953</f>
        <v>-3.1250052169971725E-2</v>
      </c>
      <c r="J450" s="8">
        <f>'Data-Resource'!K1953</f>
        <v>1594925</v>
      </c>
      <c r="K450" s="8">
        <f>'Data-Resource'!I2458</f>
        <v>-1.6239522280580766E-2</v>
      </c>
      <c r="L450" s="8">
        <f>'Data-Resource'!K2458</f>
        <v>2478745</v>
      </c>
      <c r="M450" s="8">
        <f>'Data-Resource'!I2963</f>
        <v>1.3087539170507057E-2</v>
      </c>
      <c r="N450" s="8">
        <f>'Data-Resource'!K2963</f>
        <v>2277298</v>
      </c>
      <c r="O450" s="8">
        <f>'Data-Resource'!I3468</f>
        <v>2.1132396672995228E-3</v>
      </c>
      <c r="P450" s="8">
        <f>'Data-Resource'!K3468</f>
        <v>238024</v>
      </c>
      <c r="Q450" s="8">
        <f>'Data-Resource'!I3973</f>
        <v>-5.546492749534955E-3</v>
      </c>
      <c r="R450" s="8">
        <f>'Data-Resource'!K3973</f>
        <v>1432762</v>
      </c>
      <c r="S450" s="8">
        <f>'Data-Resource'!I4478</f>
        <v>5.5274530413380422E-3</v>
      </c>
      <c r="T450" s="8">
        <f>'Data-Resource'!K4478</f>
        <v>516156</v>
      </c>
      <c r="U450" s="8">
        <f>'Data-Resource'!I4983</f>
        <v>-1.9427144441469518E-2</v>
      </c>
      <c r="V450" s="8">
        <f>'Data-Resource'!K4983</f>
        <v>457966</v>
      </c>
      <c r="W450" s="8">
        <f>'Data-Resource'!I5488</f>
        <v>8.6330935251795172E-4</v>
      </c>
      <c r="X450" s="8">
        <f>'Data-Resource'!K5488</f>
        <v>11894645</v>
      </c>
      <c r="Y450" s="8">
        <f>'Data-Resource'!I5993</f>
        <v>6.5291197041232483E-3</v>
      </c>
      <c r="Z450" s="8">
        <f>'Data-Resource'!K5993</f>
        <v>2929295</v>
      </c>
      <c r="AA450" s="8">
        <f>'Data-Resource'!I6498</f>
        <v>-1.2015104703055291E-2</v>
      </c>
      <c r="AB450" s="8">
        <f>'Data-Resource'!K6498</f>
        <v>6749867</v>
      </c>
      <c r="AC450" s="8">
        <f>'Data-Resource'!I12558</f>
        <v>-5.9389735219203977E-3</v>
      </c>
      <c r="AD450" s="8">
        <f>'Data-Resource'!K12558</f>
        <v>928501</v>
      </c>
      <c r="AE450" s="8">
        <f>'Data-Resource'!I11043</f>
        <v>-3.1413612565444879E-2</v>
      </c>
      <c r="AF450" s="8">
        <f>'Data-Resource'!K11043</f>
        <v>348867</v>
      </c>
      <c r="AG450" s="8">
        <f>'Data-Resource'!I11548</f>
        <v>5.6774451612903714E-3</v>
      </c>
      <c r="AH450" s="8">
        <f>'Data-Resource'!K11548</f>
        <v>547664</v>
      </c>
      <c r="AI450" s="8">
        <f>'Data-Resource'!I8518</f>
        <v>5.6018470925498352E-2</v>
      </c>
      <c r="AJ450" s="8">
        <f>'Data-Resource'!K8518</f>
        <v>1444916</v>
      </c>
      <c r="AK450" s="8">
        <f>'Data-Resource'!I9023</f>
        <v>-5.4858621549508475E-3</v>
      </c>
      <c r="AL450" s="8">
        <f>'Data-Resource'!K9023</f>
        <v>129967</v>
      </c>
      <c r="AM450" s="8">
        <f>'Data-Resource'!I9528</f>
        <v>-8.0371407799129241E-3</v>
      </c>
      <c r="AN450" s="8">
        <f>'Data-Resource'!K9528</f>
        <v>3309765</v>
      </c>
      <c r="AO450" s="8">
        <f>'Data-Resource'!I10033</f>
        <v>-4.9264039408872284E-4</v>
      </c>
      <c r="AP450" s="8">
        <f>'Data-Resource'!K10033</f>
        <v>527730</v>
      </c>
      <c r="AQ450" s="8">
        <f>'Data-Resource'!I10538</f>
        <v>-8.0133010894245082E-4</v>
      </c>
      <c r="AR450" s="8">
        <f>'Data-Resource'!K10538</f>
        <v>382550</v>
      </c>
    </row>
    <row r="451" spans="1:44" x14ac:dyDescent="0.3">
      <c r="A451" s="8" t="str">
        <f>'Data-Resource'!B439</f>
        <v>9-24-2020</v>
      </c>
      <c r="B451" s="8">
        <f>'Data-Resource'!I15084</f>
        <v>6.876785125217378E-3</v>
      </c>
      <c r="C451" s="8">
        <f>'Data-Resource'!I12054</f>
        <v>7.4217166828009209E-3</v>
      </c>
      <c r="D451" s="8">
        <f>'Data-Resource'!K12054</f>
        <v>2265500</v>
      </c>
      <c r="E451" s="8">
        <f>'Data-Resource'!I944</f>
        <v>-1.0676156583629788E-2</v>
      </c>
      <c r="F451" s="8">
        <f>'Data-Resource'!K944</f>
        <v>480117</v>
      </c>
      <c r="G451" s="8">
        <f>'Data-Resource'!I1449</f>
        <v>-5.8332999999999614E-3</v>
      </c>
      <c r="H451" s="8">
        <f>'Data-Resource'!K1449</f>
        <v>266392</v>
      </c>
      <c r="I451" s="8">
        <f>'Data-Resource'!I1954</f>
        <v>2.0233429128396044E-2</v>
      </c>
      <c r="J451" s="8">
        <f>'Data-Resource'!K1954</f>
        <v>1317227</v>
      </c>
      <c r="K451" s="8">
        <f>'Data-Resource'!I2459</f>
        <v>9.7980000000000463E-3</v>
      </c>
      <c r="L451" s="8">
        <f>'Data-Resource'!K2459</f>
        <v>2636376</v>
      </c>
      <c r="M451" s="8">
        <f>'Data-Resource'!I2964</f>
        <v>-2.0176082171681066E-3</v>
      </c>
      <c r="N451" s="8">
        <f>'Data-Resource'!K2964</f>
        <v>2030543</v>
      </c>
      <c r="O451" s="8">
        <f>'Data-Resource'!I3469</f>
        <v>-1.1264580473211071E-2</v>
      </c>
      <c r="P451" s="8">
        <f>'Data-Resource'!K3469</f>
        <v>354614</v>
      </c>
      <c r="Q451" s="8">
        <f>'Data-Resource'!I3974</f>
        <v>1.0666650000000014E-2</v>
      </c>
      <c r="R451" s="8">
        <f>'Data-Resource'!K3974</f>
        <v>1589221</v>
      </c>
      <c r="S451" s="8">
        <f>'Data-Resource'!I4479</f>
        <v>3.6172766727167995E-2</v>
      </c>
      <c r="T451" s="8">
        <f>'Data-Resource'!K4479</f>
        <v>895241</v>
      </c>
      <c r="U451" s="8">
        <f>'Data-Resource'!I4984</f>
        <v>-1.0146025966342835E-3</v>
      </c>
      <c r="V451" s="8">
        <f>'Data-Resource'!K4984</f>
        <v>451178</v>
      </c>
      <c r="W451" s="8">
        <f>'Data-Resource'!I5489</f>
        <v>1.4160583941605942E-2</v>
      </c>
      <c r="X451" s="8">
        <f>'Data-Resource'!K5489</f>
        <v>10737153</v>
      </c>
      <c r="Y451" s="8">
        <f>'Data-Resource'!I5994</f>
        <v>4.1972718834540649E-3</v>
      </c>
      <c r="Z451" s="8">
        <f>'Data-Resource'!K5994</f>
        <v>2741485</v>
      </c>
      <c r="AA451" s="8">
        <f>'Data-Resource'!I6499</f>
        <v>3.5038542396637166E-3</v>
      </c>
      <c r="AB451" s="8">
        <f>'Data-Resource'!K6499</f>
        <v>8006391</v>
      </c>
      <c r="AC451" s="8">
        <f>'Data-Resource'!I12559</f>
        <v>-1.1018212902742162E-2</v>
      </c>
      <c r="AD451" s="8">
        <f>'Data-Resource'!K12559</f>
        <v>764101</v>
      </c>
      <c r="AE451" s="8">
        <f>'Data-Resource'!I11044</f>
        <v>3.6929839154936091E-4</v>
      </c>
      <c r="AF451" s="8">
        <f>'Data-Resource'!K11044</f>
        <v>326851</v>
      </c>
      <c r="AG451" s="8">
        <f>'Data-Resource'!I11549</f>
        <v>-1.6033075564162162E-2</v>
      </c>
      <c r="AH451" s="8">
        <f>'Data-Resource'!K11549</f>
        <v>282544</v>
      </c>
      <c r="AI451" s="8">
        <f>'Data-Resource'!I8519</f>
        <v>3.1319686100231428E-3</v>
      </c>
      <c r="AJ451" s="8">
        <f>'Data-Resource'!K8519</f>
        <v>1609264</v>
      </c>
      <c r="AK451" s="8">
        <f>'Data-Resource'!I9024</f>
        <v>1.1102315798609264E-2</v>
      </c>
      <c r="AL451" s="8">
        <f>'Data-Resource'!K9024</f>
        <v>173023</v>
      </c>
      <c r="AM451" s="8">
        <f>'Data-Resource'!I9529</f>
        <v>1.6031239168111024E-2</v>
      </c>
      <c r="AN451" s="8">
        <f>'Data-Resource'!K9529</f>
        <v>3181462</v>
      </c>
      <c r="AO451" s="8">
        <f>'Data-Resource'!I10034</f>
        <v>2.4999999999999515E-3</v>
      </c>
      <c r="AP451" s="8">
        <f>'Data-Resource'!K10034</f>
        <v>661466</v>
      </c>
      <c r="AQ451" s="8">
        <f>'Data-Resource'!I10539</f>
        <v>-4.0406464646471513E-4</v>
      </c>
      <c r="AR451" s="8">
        <f>'Data-Resource'!K10539</f>
        <v>484163</v>
      </c>
    </row>
    <row r="452" spans="1:44" x14ac:dyDescent="0.3">
      <c r="A452" s="8" t="str">
        <f>'Data-Resource'!B440</f>
        <v>9-25-2020</v>
      </c>
      <c r="B452" s="8">
        <f>'Data-Resource'!I15085</f>
        <v>-1.1628963597502357E-2</v>
      </c>
      <c r="C452" s="8">
        <f>'Data-Resource'!I12055</f>
        <v>1.2762922782386672E-3</v>
      </c>
      <c r="D452" s="8">
        <f>'Data-Resource'!K12055</f>
        <v>2225082</v>
      </c>
      <c r="E452" s="8">
        <f>'Data-Resource'!I945</f>
        <v>-1.4341843263000022E-3</v>
      </c>
      <c r="F452" s="8">
        <f>'Data-Resource'!K945</f>
        <v>461393</v>
      </c>
      <c r="G452" s="8">
        <f>'Data-Resource'!I1450</f>
        <v>-1.6652456563737877E-3</v>
      </c>
      <c r="H452" s="8">
        <f>'Data-Resource'!K1450</f>
        <v>231069</v>
      </c>
      <c r="I452" s="8">
        <f>'Data-Resource'!I1955</f>
        <v>-1.7945955887644437E-2</v>
      </c>
      <c r="J452" s="8">
        <f>'Data-Resource'!K1955</f>
        <v>1369777</v>
      </c>
      <c r="K452" s="8">
        <f>'Data-Resource'!I2460</f>
        <v>-1.4132224755882744E-2</v>
      </c>
      <c r="L452" s="8">
        <f>'Data-Resource'!K2460</f>
        <v>2993242</v>
      </c>
      <c r="M452" s="8">
        <f>'Data-Resource'!I2965</f>
        <v>-2.1770929381631769E-2</v>
      </c>
      <c r="N452" s="8">
        <f>'Data-Resource'!K2965</f>
        <v>3337730</v>
      </c>
      <c r="O452" s="8">
        <f>'Data-Resource'!I3470</f>
        <v>-1.4533030251484627E-2</v>
      </c>
      <c r="P452" s="8">
        <f>'Data-Resource'!K3470</f>
        <v>366587</v>
      </c>
      <c r="Q452" s="8">
        <f>'Data-Resource'!I3975</f>
        <v>-2.4607729555866726E-2</v>
      </c>
      <c r="R452" s="8">
        <f>'Data-Resource'!K3975</f>
        <v>1428136</v>
      </c>
      <c r="S452" s="8">
        <f>'Data-Resource'!I4480</f>
        <v>-3.1405000834229986E-3</v>
      </c>
      <c r="T452" s="8">
        <f>'Data-Resource'!K4480</f>
        <v>689671</v>
      </c>
      <c r="U452" s="8">
        <f>'Data-Resource'!I4985</f>
        <v>-6.7567567567566635E-3</v>
      </c>
      <c r="V452" s="8">
        <f>'Data-Resource'!K4985</f>
        <v>430763</v>
      </c>
      <c r="W452" s="8">
        <f>'Data-Resource'!I5490</f>
        <v>-3.214744963566217E-2</v>
      </c>
      <c r="X452" s="8">
        <f>'Data-Resource'!K5490</f>
        <v>9170387</v>
      </c>
      <c r="Y452" s="8">
        <f>'Data-Resource'!I5995</f>
        <v>-3.3942820729576809E-3</v>
      </c>
      <c r="Z452" s="8">
        <f>'Data-Resource'!K5995</f>
        <v>2422460</v>
      </c>
      <c r="AA452" s="8">
        <f>'Data-Resource'!I6500</f>
        <v>-1.2182387747998661E-2</v>
      </c>
      <c r="AB452" s="8">
        <f>'Data-Resource'!K6500</f>
        <v>11500439</v>
      </c>
      <c r="AC452" s="8">
        <f>'Data-Resource'!I12560</f>
        <v>-5.0952800993488492E-3</v>
      </c>
      <c r="AD452" s="8">
        <f>'Data-Resource'!K12560</f>
        <v>792123</v>
      </c>
      <c r="AE452" s="8">
        <f>'Data-Resource'!I11045</f>
        <v>5.1660295202951645E-3</v>
      </c>
      <c r="AF452" s="8">
        <f>'Data-Resource'!K11045</f>
        <v>460740</v>
      </c>
      <c r="AG452" s="8">
        <f>'Data-Resource'!I11550</f>
        <v>-5.2071075240807104E-4</v>
      </c>
      <c r="AH452" s="8">
        <f>'Data-Resource'!K11550</f>
        <v>246095</v>
      </c>
      <c r="AI452" s="8">
        <f>'Data-Resource'!I8520</f>
        <v>1.33335555555555E-3</v>
      </c>
      <c r="AJ452" s="8">
        <f>'Data-Resource'!K8520</f>
        <v>884176</v>
      </c>
      <c r="AK452" s="8">
        <f>'Data-Resource'!I9025</f>
        <v>-1.5624765625000014E-3</v>
      </c>
      <c r="AL452" s="8">
        <f>'Data-Resource'!K9025</f>
        <v>197486</v>
      </c>
      <c r="AM452" s="8">
        <f>'Data-Resource'!I9530</f>
        <v>-1.6484735602654652E-2</v>
      </c>
      <c r="AN452" s="8">
        <f>'Data-Resource'!K9530</f>
        <v>4429793</v>
      </c>
      <c r="AO452" s="8">
        <f>'Data-Resource'!I10035</f>
        <v>-1.2705545780352023E-2</v>
      </c>
      <c r="AP452" s="8">
        <f>'Data-Resource'!K10035</f>
        <v>1009006</v>
      </c>
      <c r="AQ452" s="8">
        <f>'Data-Resource'!I10540</f>
        <v>3.6422257310669225E-3</v>
      </c>
      <c r="AR452" s="8">
        <f>'Data-Resource'!K10540</f>
        <v>368605</v>
      </c>
    </row>
    <row r="453" spans="1:44" x14ac:dyDescent="0.3">
      <c r="A453" s="8" t="str">
        <f>'Data-Resource'!B441</f>
        <v>9-28-2020</v>
      </c>
      <c r="B453" s="8">
        <f>'Data-Resource'!I15086</f>
        <v>1.5554982052573125E-2</v>
      </c>
      <c r="C453" s="8">
        <f>'Data-Resource'!I12056</f>
        <v>-1.1657183364839391E-2</v>
      </c>
      <c r="D453" s="8">
        <f>'Data-Resource'!K12056</f>
        <v>2180842</v>
      </c>
      <c r="E453" s="8">
        <f>'Data-Resource'!I946</f>
        <v>4.6034632706120375E-3</v>
      </c>
      <c r="F453" s="8">
        <f>'Data-Resource'!K946</f>
        <v>481503</v>
      </c>
      <c r="G453" s="8">
        <f>'Data-Resource'!I1451</f>
        <v>1.6617806832554417E-2</v>
      </c>
      <c r="H453" s="8">
        <f>'Data-Resource'!K1451</f>
        <v>214645</v>
      </c>
      <c r="I453" s="8">
        <f>'Data-Resource'!I1956</f>
        <v>1.3485609691580991E-2</v>
      </c>
      <c r="J453" s="8">
        <f>'Data-Resource'!K1956</f>
        <v>1223477</v>
      </c>
      <c r="K453" s="8">
        <f>'Data-Resource'!I2461</f>
        <v>2.4515578310969621E-2</v>
      </c>
      <c r="L453" s="8">
        <f>'Data-Resource'!K2461</f>
        <v>4102661</v>
      </c>
      <c r="M453" s="8">
        <f>'Data-Resource'!I2966</f>
        <v>-5.3211192660549741E-3</v>
      </c>
      <c r="N453" s="8">
        <f>'Data-Resource'!K2966</f>
        <v>2816073</v>
      </c>
      <c r="O453" s="8">
        <f>'Data-Resource'!I3471</f>
        <v>2.5359983351815864E-2</v>
      </c>
      <c r="P453" s="8">
        <f>'Data-Resource'!K3471</f>
        <v>333704</v>
      </c>
      <c r="Q453" s="8">
        <f>'Data-Resource'!I3976</f>
        <v>2.934799017261976E-2</v>
      </c>
      <c r="R453" s="8">
        <f>'Data-Resource'!K3976</f>
        <v>1666530</v>
      </c>
      <c r="S453" s="8">
        <f>'Data-Resource'!I4481</f>
        <v>1.982818924684053E-2</v>
      </c>
      <c r="T453" s="8">
        <f>'Data-Resource'!K4481</f>
        <v>568811</v>
      </c>
      <c r="U453" s="8">
        <f>'Data-Resource'!I4986</f>
        <v>2.0805409395973265E-2</v>
      </c>
      <c r="V453" s="8">
        <f>'Data-Resource'!K4986</f>
        <v>478167</v>
      </c>
      <c r="W453" s="8">
        <f>'Data-Resource'!I5491</f>
        <v>4.2879678760935118E-2</v>
      </c>
      <c r="X453" s="8">
        <f>'Data-Resource'!K5491</f>
        <v>13692280</v>
      </c>
      <c r="Y453" s="8">
        <f>'Data-Resource'!I5996</f>
        <v>1.9490644490644596E-2</v>
      </c>
      <c r="Z453" s="8">
        <f>'Data-Resource'!K5996</f>
        <v>3452928</v>
      </c>
      <c r="AA453" s="8">
        <f>'Data-Resource'!I6501</f>
        <v>-3.8207711010767565E-3</v>
      </c>
      <c r="AB453" s="8">
        <f>'Data-Resource'!K6501</f>
        <v>8891027</v>
      </c>
      <c r="AC453" s="8">
        <f>'Data-Resource'!I12561</f>
        <v>1.0369555693444566E-2</v>
      </c>
      <c r="AD453" s="8">
        <f>'Data-Resource'!K12561</f>
        <v>792410</v>
      </c>
      <c r="AE453" s="8">
        <f>'Data-Resource'!I11046</f>
        <v>1.9748653500897728E-2</v>
      </c>
      <c r="AF453" s="8">
        <f>'Data-Resource'!K11046</f>
        <v>283525</v>
      </c>
      <c r="AG453" s="8">
        <f>'Data-Resource'!I11551</f>
        <v>-2.8241591059265229E-3</v>
      </c>
      <c r="AH453" s="8">
        <f>'Data-Resource'!K11551</f>
        <v>310950</v>
      </c>
      <c r="AI453" s="8">
        <f>'Data-Resource'!I8521</f>
        <v>1.905186129933226E-2</v>
      </c>
      <c r="AJ453" s="8">
        <f>'Data-Resource'!K8521</f>
        <v>827708</v>
      </c>
      <c r="AK453" s="8">
        <f>'Data-Resource'!I9026</f>
        <v>8.4034075662371283E-3</v>
      </c>
      <c r="AL453" s="8">
        <f>'Data-Resource'!K9026</f>
        <v>158728</v>
      </c>
      <c r="AM453" s="8">
        <f>'Data-Resource'!I9531</f>
        <v>2.9500518066344249E-2</v>
      </c>
      <c r="AN453" s="8">
        <f>'Data-Resource'!K9531</f>
        <v>4536942</v>
      </c>
      <c r="AO453" s="8">
        <f>'Data-Resource'!I10036</f>
        <v>8.3992690236937822E-3</v>
      </c>
      <c r="AP453" s="8">
        <f>'Data-Resource'!K10036</f>
        <v>827257</v>
      </c>
      <c r="AQ453" s="8">
        <f>'Data-Resource'!I10541</f>
        <v>-6.3593241726711261E-3</v>
      </c>
      <c r="AR453" s="8">
        <f>'Data-Resource'!K10541</f>
        <v>442426</v>
      </c>
    </row>
    <row r="454" spans="1:44" x14ac:dyDescent="0.3">
      <c r="A454" s="8" t="str">
        <f>'Data-Resource'!B442</f>
        <v>9-29-2020</v>
      </c>
      <c r="B454" s="8">
        <f>'Data-Resource'!I15087</f>
        <v>6.2649411286497334E-4</v>
      </c>
      <c r="C454" s="8">
        <f>'Data-Resource'!I12057</f>
        <v>2.4327784891165168E-2</v>
      </c>
      <c r="D454" s="8">
        <f>'Data-Resource'!K12057</f>
        <v>1952978</v>
      </c>
      <c r="E454" s="8">
        <f>'Data-Resource'!I947</f>
        <v>-2.129084547725377E-3</v>
      </c>
      <c r="F454" s="8">
        <f>'Data-Resource'!K947</f>
        <v>290686</v>
      </c>
      <c r="G454" s="8">
        <f>'Data-Resource'!I1452</f>
        <v>1.9249117741418501E-3</v>
      </c>
      <c r="H454" s="8">
        <f>'Data-Resource'!K1452</f>
        <v>120175</v>
      </c>
      <c r="I454" s="8">
        <f>'Data-Resource'!I1957</f>
        <v>-3.3848947849988362E-3</v>
      </c>
      <c r="J454" s="8">
        <f>'Data-Resource'!K1957</f>
        <v>963302</v>
      </c>
      <c r="K454" s="8">
        <f>'Data-Resource'!I2462</f>
        <v>1.5324946951017448E-2</v>
      </c>
      <c r="L454" s="8">
        <f>'Data-Resource'!K2462</f>
        <v>2412240</v>
      </c>
      <c r="M454" s="8">
        <f>'Data-Resource'!I2967</f>
        <v>-8.8906090427629657E-3</v>
      </c>
      <c r="N454" s="8">
        <f>'Data-Resource'!K2967</f>
        <v>2114410</v>
      </c>
      <c r="O454" s="8">
        <f>'Data-Resource'!I3472</f>
        <v>4.1562864537882157E-3</v>
      </c>
      <c r="P454" s="8">
        <f>'Data-Resource'!K3472</f>
        <v>375066</v>
      </c>
      <c r="Q454" s="8">
        <f>'Data-Resource'!I3977</f>
        <v>1.2906404393177714E-2</v>
      </c>
      <c r="R454" s="8">
        <f>'Data-Resource'!K3977</f>
        <v>1409149</v>
      </c>
      <c r="S454" s="8">
        <f>'Data-Resource'!I4482</f>
        <v>3.0480948938811166E-3</v>
      </c>
      <c r="T454" s="8">
        <f>'Data-Resource'!K4482</f>
        <v>449164</v>
      </c>
      <c r="U454" s="8">
        <f>'Data-Resource'!I4987</f>
        <v>-1.6507098379143436E-3</v>
      </c>
      <c r="V454" s="8">
        <f>'Data-Resource'!K4987</f>
        <v>308204</v>
      </c>
      <c r="W454" s="8">
        <f>'Data-Resource'!I5492</f>
        <v>-1.6270337922403025E-2</v>
      </c>
      <c r="X454" s="8">
        <f>'Data-Resource'!K5492</f>
        <v>7358036</v>
      </c>
      <c r="Y454" s="8">
        <f>'Data-Resource'!I5997</f>
        <v>8.6867912285842584E-3</v>
      </c>
      <c r="Z454" s="8">
        <f>'Data-Resource'!K5997</f>
        <v>2337386</v>
      </c>
      <c r="AA454" s="8">
        <f>'Data-Resource'!I6502</f>
        <v>-4.1855598186258669E-3</v>
      </c>
      <c r="AB454" s="8">
        <f>'Data-Resource'!K6502</f>
        <v>7244736</v>
      </c>
      <c r="AC454" s="8">
        <f>'Data-Resource'!I12562</f>
        <v>1.8351028968411011E-3</v>
      </c>
      <c r="AD454" s="8">
        <f>'Data-Resource'!K12562</f>
        <v>695674</v>
      </c>
      <c r="AE454" s="8">
        <f>'Data-Resource'!I11047</f>
        <v>4.6000989823049348E-3</v>
      </c>
      <c r="AF454" s="8">
        <f>'Data-Resource'!K11047</f>
        <v>202507</v>
      </c>
      <c r="AG454" s="8">
        <f>'Data-Resource'!I11552</f>
        <v>-9.2735833239770051E-3</v>
      </c>
      <c r="AH454" s="8">
        <f>'Data-Resource'!K11552</f>
        <v>237648</v>
      </c>
      <c r="AI454" s="8">
        <f>'Data-Resource'!I8522</f>
        <v>4.7370730117340221E-2</v>
      </c>
      <c r="AJ454" s="8">
        <f>'Data-Resource'!K8522</f>
        <v>1351150</v>
      </c>
      <c r="AK454" s="8">
        <f>'Data-Resource'!I9027</f>
        <v>-6.0606287878788899E-3</v>
      </c>
      <c r="AL454" s="8">
        <f>'Data-Resource'!K9027</f>
        <v>148340</v>
      </c>
      <c r="AM454" s="8">
        <f>'Data-Resource'!I9532</f>
        <v>1.0656038445465997E-2</v>
      </c>
      <c r="AN454" s="8">
        <f>'Data-Resource'!K9532</f>
        <v>4030617</v>
      </c>
      <c r="AO454" s="8">
        <f>'Data-Resource'!I10037</f>
        <v>4.9458952266959655E-4</v>
      </c>
      <c r="AP454" s="8">
        <f>'Data-Resource'!K10037</f>
        <v>561176</v>
      </c>
      <c r="AQ454" s="8">
        <f>'Data-Resource'!I10542</f>
        <v>4.8154013614028959E-3</v>
      </c>
      <c r="AR454" s="8">
        <f>'Data-Resource'!K10542</f>
        <v>329751</v>
      </c>
    </row>
    <row r="455" spans="1:44" x14ac:dyDescent="0.3">
      <c r="A455" s="8" t="str">
        <f>'Data-Resource'!B443</f>
        <v>9-30-2020</v>
      </c>
      <c r="B455" s="8">
        <f>'Data-Resource'!I15088</f>
        <v>4.6734987927303198E-4</v>
      </c>
      <c r="C455" s="8">
        <f>'Data-Resource'!I12058</f>
        <v>0</v>
      </c>
      <c r="D455" s="8">
        <f>'Data-Resource'!K12058</f>
        <v>3634344</v>
      </c>
      <c r="E455" s="8">
        <f>'Data-Resource'!I948</f>
        <v>-1.0748835311741332E-2</v>
      </c>
      <c r="F455" s="8">
        <f>'Data-Resource'!K948</f>
        <v>479427</v>
      </c>
      <c r="G455" s="8">
        <f>'Data-Resource'!I1453</f>
        <v>8.6052768306542436E-3</v>
      </c>
      <c r="H455" s="8">
        <f>'Data-Resource'!K1453</f>
        <v>101426</v>
      </c>
      <c r="I455" s="8">
        <f>'Data-Resource'!I1958</f>
        <v>1.4689067979889224E-3</v>
      </c>
      <c r="J455" s="8">
        <f>'Data-Resource'!K1958</f>
        <v>1143457</v>
      </c>
      <c r="K455" s="8">
        <f>'Data-Resource'!I2463</f>
        <v>2.8940380901392878E-3</v>
      </c>
      <c r="L455" s="8">
        <f>'Data-Resource'!K2463</f>
        <v>2628790</v>
      </c>
      <c r="M455" s="8">
        <f>'Data-Resource'!I2968</f>
        <v>4.9010745504443412E-3</v>
      </c>
      <c r="N455" s="8">
        <f>'Data-Resource'!K2968</f>
        <v>2502977</v>
      </c>
      <c r="O455" s="8">
        <f>'Data-Resource'!I3473</f>
        <v>1.1470260449003926E-2</v>
      </c>
      <c r="P455" s="8">
        <f>'Data-Resource'!K3473</f>
        <v>333554</v>
      </c>
      <c r="Q455" s="8">
        <f>'Data-Resource'!I3978</f>
        <v>7.9675121951219164E-3</v>
      </c>
      <c r="R455" s="8">
        <f>'Data-Resource'!K3978</f>
        <v>1485337</v>
      </c>
      <c r="S455" s="8">
        <f>'Data-Resource'!I4483</f>
        <v>1.6263769230769266E-2</v>
      </c>
      <c r="T455" s="8">
        <f>'Data-Resource'!K4483</f>
        <v>627681</v>
      </c>
      <c r="U455" s="8">
        <f>'Data-Resource'!I4988</f>
        <v>-1.666111262923458E-3</v>
      </c>
      <c r="V455" s="8">
        <f>'Data-Resource'!K4988</f>
        <v>452962</v>
      </c>
      <c r="W455" s="8">
        <f>'Data-Resource'!I5493</f>
        <v>2.9643419733638845E-2</v>
      </c>
      <c r="X455" s="8">
        <f>'Data-Resource'!K5493</f>
        <v>9469724</v>
      </c>
      <c r="Y455" s="8">
        <f>'Data-Resource'!I5998</f>
        <v>-9.1695368909597095E-3</v>
      </c>
      <c r="Z455" s="8">
        <f>'Data-Resource'!K5998</f>
        <v>3189136</v>
      </c>
      <c r="AA455" s="8">
        <f>'Data-Resource'!I6503</f>
        <v>5.9838085181273771E-3</v>
      </c>
      <c r="AB455" s="8">
        <f>'Data-Resource'!K6503</f>
        <v>13679168</v>
      </c>
      <c r="AC455" s="8">
        <f>'Data-Resource'!I12563</f>
        <v>3.9317691254642613E-3</v>
      </c>
      <c r="AD455" s="8">
        <f>'Data-Resource'!K12563</f>
        <v>840746</v>
      </c>
      <c r="AE455" s="8">
        <f>'Data-Resource'!I11048</f>
        <v>1.3200186080635931E-2</v>
      </c>
      <c r="AF455" s="8">
        <f>'Data-Resource'!K11048</f>
        <v>232796</v>
      </c>
      <c r="AG455" s="8">
        <f>'Data-Resource'!I11553</f>
        <v>9.7214657230111547E-3</v>
      </c>
      <c r="AH455" s="8">
        <f>'Data-Resource'!K11553</f>
        <v>221996</v>
      </c>
      <c r="AI455" s="8">
        <f>'Data-Resource'!I8523</f>
        <v>-7.0950754213303449E-3</v>
      </c>
      <c r="AJ455" s="8">
        <f>'Data-Resource'!K8523</f>
        <v>1358243</v>
      </c>
      <c r="AK455" s="8">
        <f>'Data-Resource'!I9028</f>
        <v>1.4581688075632685E-2</v>
      </c>
      <c r="AL455" s="8">
        <f>'Data-Resource'!K9028</f>
        <v>151934</v>
      </c>
      <c r="AM455" s="8">
        <f>'Data-Resource'!I9533</f>
        <v>3.1197586056672484E-3</v>
      </c>
      <c r="AN455" s="8">
        <f>'Data-Resource'!K9533</f>
        <v>4081030</v>
      </c>
      <c r="AO455" s="8">
        <f>'Data-Resource'!I10038</f>
        <v>9.4999699999999809E-3</v>
      </c>
      <c r="AP455" s="8">
        <f>'Data-Resource'!K10038</f>
        <v>988337</v>
      </c>
      <c r="AQ455" s="8">
        <f>'Data-Resource'!I10543</f>
        <v>4.0163052208840022E-4</v>
      </c>
      <c r="AR455" s="8">
        <f>'Data-Resource'!K10543</f>
        <v>384158</v>
      </c>
    </row>
    <row r="456" spans="1:44" x14ac:dyDescent="0.3">
      <c r="A456" s="8" t="str">
        <f>'Data-Resource'!B444</f>
        <v>10-1-2020</v>
      </c>
      <c r="B456" s="8">
        <f>'Data-Resource'!I15089</f>
        <v>-6.3463972666646142E-3</v>
      </c>
      <c r="C456" s="8">
        <f>'Data-Resource'!I12059</f>
        <v>2.0807390658155522E-2</v>
      </c>
      <c r="D456" s="8">
        <f>'Data-Resource'!K12059</f>
        <v>2699283</v>
      </c>
      <c r="E456" s="8">
        <f>'Data-Resource'!I949</f>
        <v>-1.789549072073306E-3</v>
      </c>
      <c r="F456" s="8">
        <f>'Data-Resource'!K949</f>
        <v>404356</v>
      </c>
      <c r="G456" s="8">
        <f>'Data-Resource'!I1454</f>
        <v>2.5787011956763296E-2</v>
      </c>
      <c r="H456" s="8">
        <f>'Data-Resource'!K1454</f>
        <v>178126</v>
      </c>
      <c r="I456" s="8">
        <f>'Data-Resource'!I1959</f>
        <v>-2.2187435052529732E-2</v>
      </c>
      <c r="J456" s="8">
        <f>'Data-Resource'!K1959</f>
        <v>1321453</v>
      </c>
      <c r="K456" s="8">
        <f>'Data-Resource'!I2464</f>
        <v>-1.4956912178066693E-2</v>
      </c>
      <c r="L456" s="8">
        <f>'Data-Resource'!K2464</f>
        <v>2472006</v>
      </c>
      <c r="M456" s="8">
        <f>'Data-Resource'!I2969</f>
        <v>-3.2567890080672547E-2</v>
      </c>
      <c r="N456" s="8">
        <f>'Data-Resource'!K2969</f>
        <v>20325159</v>
      </c>
      <c r="O456" s="8">
        <f>'Data-Resource'!I3474</f>
        <v>-7.5449223583823949E-3</v>
      </c>
      <c r="P456" s="8">
        <f>'Data-Resource'!K3474</f>
        <v>282603</v>
      </c>
      <c r="Q456" s="8">
        <f>'Data-Resource'!I3979</f>
        <v>-7.1304229578446846E-3</v>
      </c>
      <c r="R456" s="8">
        <f>'Data-Resource'!K3979</f>
        <v>1376243</v>
      </c>
      <c r="S456" s="8">
        <f>'Data-Resource'!I4484</f>
        <v>1.7727509800592886E-2</v>
      </c>
      <c r="T456" s="8">
        <f>'Data-Resource'!K4484</f>
        <v>729815</v>
      </c>
      <c r="U456" s="8">
        <f>'Data-Resource'!I4989</f>
        <v>-1.9841270234945741E-2</v>
      </c>
      <c r="V456" s="8">
        <f>'Data-Resource'!K4989</f>
        <v>486418</v>
      </c>
      <c r="W456" s="8">
        <f>'Data-Resource'!I5494</f>
        <v>-2.9656963236299079E-2</v>
      </c>
      <c r="X456" s="8">
        <f>'Data-Resource'!K5494</f>
        <v>8794247</v>
      </c>
      <c r="Y456" s="8">
        <f>'Data-Resource'!I5999</f>
        <v>-7.6333335275641538E-4</v>
      </c>
      <c r="Z456" s="8">
        <f>'Data-Resource'!K5999</f>
        <v>3103107</v>
      </c>
      <c r="AA456" s="8">
        <f>'Data-Resource'!I6504</f>
        <v>-2.0689655172413295E-3</v>
      </c>
      <c r="AB456" s="8">
        <f>'Data-Resource'!K6504</f>
        <v>10079675</v>
      </c>
      <c r="AC456" s="8">
        <f>'Data-Resource'!I12564</f>
        <v>-4.6559751681324374E-3</v>
      </c>
      <c r="AD456" s="8">
        <f>'Data-Resource'!K12564</f>
        <v>879713</v>
      </c>
      <c r="AE456" s="8">
        <f>'Data-Resource'!I11049</f>
        <v>3.4770513878222544E-3</v>
      </c>
      <c r="AF456" s="8">
        <f>'Data-Resource'!K11049</f>
        <v>209128</v>
      </c>
      <c r="AG456" s="8">
        <f>'Data-Resource'!I11554</f>
        <v>2.1677419354838801E-2</v>
      </c>
      <c r="AH456" s="8">
        <f>'Data-Resource'!K11554</f>
        <v>318091</v>
      </c>
      <c r="AI456" s="8">
        <f>'Data-Resource'!I8524</f>
        <v>5.8578034698285389E-3</v>
      </c>
      <c r="AJ456" s="8">
        <f>'Data-Resource'!K8524</f>
        <v>723502</v>
      </c>
      <c r="AK456" s="8">
        <f>'Data-Resource'!I9029</f>
        <v>-1.5730382022472095E-2</v>
      </c>
      <c r="AL456" s="8">
        <f>'Data-Resource'!K9029</f>
        <v>118449</v>
      </c>
      <c r="AM456" s="8">
        <f>'Data-Resource'!I9534</f>
        <v>4.6169397022959607E-2</v>
      </c>
      <c r="AN456" s="8">
        <f>'Data-Resource'!K9534</f>
        <v>10132720</v>
      </c>
      <c r="AO456" s="8">
        <f>'Data-Resource'!I10039</f>
        <v>-1.7561004878048837E-2</v>
      </c>
      <c r="AP456" s="8">
        <f>'Data-Resource'!K10039</f>
        <v>862973</v>
      </c>
      <c r="AQ456" s="8">
        <f>'Data-Resource'!I10544</f>
        <v>3.5856334661353928E-3</v>
      </c>
      <c r="AR456" s="8">
        <f>'Data-Resource'!K10544</f>
        <v>457783</v>
      </c>
    </row>
    <row r="457" spans="1:44" x14ac:dyDescent="0.3">
      <c r="A457" s="8" t="str">
        <f>'Data-Resource'!B445</f>
        <v>10-2-2020</v>
      </c>
      <c r="B457" s="8">
        <f>'Data-Resource'!I15090</f>
        <v>1.0372008045332302E-2</v>
      </c>
      <c r="C457" s="8">
        <f>'Data-Resource'!I12060</f>
        <v>1.9482619146582534E-2</v>
      </c>
      <c r="D457" s="8">
        <f>'Data-Resource'!K12060</f>
        <v>2212890</v>
      </c>
      <c r="E457" s="8">
        <f>'Data-Resource'!I950</f>
        <v>1.446632911392424E-3</v>
      </c>
      <c r="F457" s="8">
        <f>'Data-Resource'!K950</f>
        <v>395373</v>
      </c>
      <c r="G457" s="8">
        <f>'Data-Resource'!I1455</f>
        <v>1.8284978220128974E-2</v>
      </c>
      <c r="H457" s="8">
        <f>'Data-Resource'!K1455</f>
        <v>229003</v>
      </c>
      <c r="I457" s="8">
        <f>'Data-Resource'!I1960</f>
        <v>1.2060188909236536E-2</v>
      </c>
      <c r="J457" s="8">
        <f>'Data-Resource'!K1960</f>
        <v>1046682</v>
      </c>
      <c r="K457" s="8">
        <f>'Data-Resource'!I2465</f>
        <v>2.4010981617575599E-2</v>
      </c>
      <c r="L457" s="8">
        <f>'Data-Resource'!K2465</f>
        <v>2780474</v>
      </c>
      <c r="M457" s="8">
        <f>'Data-Resource'!I2970</f>
        <v>-2.7801816793556648E-2</v>
      </c>
      <c r="N457" s="8">
        <f>'Data-Resource'!K2970</f>
        <v>11571457</v>
      </c>
      <c r="O457" s="8">
        <f>'Data-Resource'!I3475</f>
        <v>4.1339602287316507E-3</v>
      </c>
      <c r="P457" s="8">
        <f>'Data-Resource'!K3475</f>
        <v>299139</v>
      </c>
      <c r="Q457" s="8">
        <f>'Data-Resource'!I3980</f>
        <v>2.5723472255248948E-3</v>
      </c>
      <c r="R457" s="8">
        <f>'Data-Resource'!K3980</f>
        <v>891578</v>
      </c>
      <c r="S457" s="8">
        <f>'Data-Resource'!I4485</f>
        <v>1.4544741185014972E-2</v>
      </c>
      <c r="T457" s="8">
        <f>'Data-Resource'!K4485</f>
        <v>637838</v>
      </c>
      <c r="U457" s="8">
        <f>'Data-Resource'!I4990</f>
        <v>1.0214504179182739E-2</v>
      </c>
      <c r="V457" s="8">
        <f>'Data-Resource'!K4990</f>
        <v>389779</v>
      </c>
      <c r="W457" s="8">
        <f>'Data-Resource'!I5495</f>
        <v>1.8109790605546166E-2</v>
      </c>
      <c r="X457" s="8">
        <f>'Data-Resource'!K5495</f>
        <v>10038303</v>
      </c>
      <c r="Y457" s="8">
        <f>'Data-Resource'!I6000</f>
        <v>1.3433247569962253E-2</v>
      </c>
      <c r="Z457" s="8">
        <f>'Data-Resource'!K6000</f>
        <v>2376022</v>
      </c>
      <c r="AA457" s="8">
        <f>'Data-Resource'!I6505</f>
        <v>8.3391243919387296E-3</v>
      </c>
      <c r="AB457" s="8">
        <f>'Data-Resource'!K6505</f>
        <v>8112644</v>
      </c>
      <c r="AC457" s="8">
        <f>'Data-Resource'!I12565</f>
        <v>-2.5762354738108381E-2</v>
      </c>
      <c r="AD457" s="8">
        <f>'Data-Resource'!K12565</f>
        <v>1186212</v>
      </c>
      <c r="AE457" s="8">
        <f>'Data-Resource'!I11050</f>
        <v>-4.2150050910430455E-3</v>
      </c>
      <c r="AF457" s="8">
        <f>'Data-Resource'!K11050</f>
        <v>269127</v>
      </c>
      <c r="AG457" s="8">
        <f>'Data-Resource'!I11555</f>
        <v>1.1467813017285562E-2</v>
      </c>
      <c r="AH457" s="8">
        <f>'Data-Resource'!K11555</f>
        <v>259183</v>
      </c>
      <c r="AI457" s="8">
        <f>'Data-Resource'!I8525</f>
        <v>2.3809502426702187E-2</v>
      </c>
      <c r="AJ457" s="8">
        <f>'Data-Resource'!K8525</f>
        <v>885854</v>
      </c>
      <c r="AK457" s="8">
        <f>'Data-Resource'!I9030</f>
        <v>2.6053593869731783E-2</v>
      </c>
      <c r="AL457" s="8">
        <f>'Data-Resource'!K9030</f>
        <v>165155</v>
      </c>
      <c r="AM457" s="8">
        <f>'Data-Resource'!I9535</f>
        <v>-1.1788211717555228E-3</v>
      </c>
      <c r="AN457" s="8">
        <f>'Data-Resource'!K9535</f>
        <v>4412861</v>
      </c>
      <c r="AO457" s="8">
        <f>'Data-Resource'!I10040</f>
        <v>1.70656696322108E-2</v>
      </c>
      <c r="AP457" s="8">
        <f>'Data-Resource'!K10040</f>
        <v>969804</v>
      </c>
      <c r="AQ457" s="8">
        <f>'Data-Resource'!I10545</f>
        <v>1.437702111127054E-2</v>
      </c>
      <c r="AR457" s="8">
        <f>'Data-Resource'!K10545</f>
        <v>344069</v>
      </c>
    </row>
    <row r="458" spans="1:44" x14ac:dyDescent="0.3">
      <c r="A458" s="8" t="str">
        <f>'Data-Resource'!B446</f>
        <v>10-5-2020</v>
      </c>
      <c r="B458" s="8">
        <f>'Data-Resource'!I15091</f>
        <v>3.321696393191883E-4</v>
      </c>
      <c r="C458" s="8">
        <f>'Data-Resource'!I12061</f>
        <v>-1.7857084396254937E-2</v>
      </c>
      <c r="D458" s="8">
        <f>'Data-Resource'!K12061</f>
        <v>1410544</v>
      </c>
      <c r="E458" s="8">
        <f>'Data-Resource'!I951</f>
        <v>-1.6540833875422455E-2</v>
      </c>
      <c r="F458" s="8">
        <f>'Data-Resource'!K951</f>
        <v>431461</v>
      </c>
      <c r="G458" s="8">
        <f>'Data-Resource'!I1456</f>
        <v>5.1907786259541306E-3</v>
      </c>
      <c r="H458" s="8">
        <f>'Data-Resource'!K1456</f>
        <v>196850</v>
      </c>
      <c r="I458" s="8">
        <f>'Data-Resource'!I1961</f>
        <v>1.031426360757281E-2</v>
      </c>
      <c r="J458" s="8">
        <f>'Data-Resource'!K1961</f>
        <v>928832</v>
      </c>
      <c r="K458" s="8">
        <f>'Data-Resource'!I2466</f>
        <v>1.4068479622375786E-2</v>
      </c>
      <c r="L458" s="8">
        <f>'Data-Resource'!K2466</f>
        <v>2467170</v>
      </c>
      <c r="M458" s="8">
        <f>'Data-Resource'!I2971</f>
        <v>2.3413544345436736E-2</v>
      </c>
      <c r="N458" s="8">
        <f>'Data-Resource'!K2971</f>
        <v>5490290</v>
      </c>
      <c r="O458" s="8">
        <f>'Data-Resource'!I3476</f>
        <v>-8.4085318419360403E-3</v>
      </c>
      <c r="P458" s="8">
        <f>'Data-Resource'!K3476</f>
        <v>196877</v>
      </c>
      <c r="Q458" s="8">
        <f>'Data-Resource'!I3981</f>
        <v>1.2332000000000138E-2</v>
      </c>
      <c r="R458" s="8">
        <f>'Data-Resource'!K3981</f>
        <v>1224129</v>
      </c>
      <c r="S458" s="8">
        <f>'Data-Resource'!I4486</f>
        <v>8.824143328792616E-3</v>
      </c>
      <c r="T458" s="8">
        <f>'Data-Resource'!K4486</f>
        <v>913117</v>
      </c>
      <c r="U458" s="8">
        <f>'Data-Resource'!I4991</f>
        <v>3.3570326288777521E-4</v>
      </c>
      <c r="V458" s="8">
        <f>'Data-Resource'!K4991</f>
        <v>299678</v>
      </c>
      <c r="W458" s="8">
        <f>'Data-Resource'!I5496</f>
        <v>9.602194787380041E-3</v>
      </c>
      <c r="X458" s="8">
        <f>'Data-Resource'!K5496</f>
        <v>10507033</v>
      </c>
      <c r="Y458" s="8">
        <f>'Data-Resource'!I6001</f>
        <v>5.0632911392409186E-4</v>
      </c>
      <c r="Z458" s="8">
        <f>'Data-Resource'!K6001</f>
        <v>2092772</v>
      </c>
      <c r="AA458" s="8">
        <f>'Data-Resource'!I6506</f>
        <v>4.787961696306452E-3</v>
      </c>
      <c r="AB458" s="8">
        <f>'Data-Resource'!K6506</f>
        <v>8074685</v>
      </c>
      <c r="AC458" s="8">
        <f>'Data-Resource'!I12566</f>
        <v>-7.2270073012041334E-3</v>
      </c>
      <c r="AD458" s="8">
        <f>'Data-Resource'!K12566</f>
        <v>783731</v>
      </c>
      <c r="AE458" s="8">
        <f>'Data-Resource'!I11051</f>
        <v>1.4310666666666751E-2</v>
      </c>
      <c r="AF458" s="8">
        <f>'Data-Resource'!K11051</f>
        <v>196141</v>
      </c>
      <c r="AG458" s="8">
        <f>'Data-Resource'!I11556</f>
        <v>-2.2528209698918358E-2</v>
      </c>
      <c r="AH458" s="8">
        <f>'Data-Resource'!K11556</f>
        <v>251390</v>
      </c>
      <c r="AI458" s="8">
        <f>'Data-Resource'!I8526</f>
        <v>-1.6049342224252746E-2</v>
      </c>
      <c r="AJ458" s="8">
        <f>'Data-Resource'!K8526</f>
        <v>822337</v>
      </c>
      <c r="AK458" s="8">
        <f>'Data-Resource'!I9031</f>
        <v>2.5073700955440956E-2</v>
      </c>
      <c r="AL458" s="8">
        <f>'Data-Resource'!K9031</f>
        <v>226886</v>
      </c>
      <c r="AM458" s="8">
        <f>'Data-Resource'!I9536</f>
        <v>7.840023520188125E-3</v>
      </c>
      <c r="AN458" s="8">
        <f>'Data-Resource'!K9536</f>
        <v>3826286</v>
      </c>
      <c r="AO458" s="8">
        <f>'Data-Resource'!I10041</f>
        <v>-7.4626865671641755E-3</v>
      </c>
      <c r="AP458" s="8">
        <f>'Data-Resource'!K10041</f>
        <v>522995</v>
      </c>
      <c r="AQ458" s="8">
        <f>'Data-Resource'!I10546</f>
        <v>4.3001953979640729E-3</v>
      </c>
      <c r="AR458" s="8">
        <f>'Data-Resource'!K10546</f>
        <v>274815</v>
      </c>
    </row>
    <row r="459" spans="1:44" x14ac:dyDescent="0.3">
      <c r="A459" s="8" t="str">
        <f>'Data-Resource'!B447</f>
        <v>10-6-2020</v>
      </c>
      <c r="B459" s="8">
        <f>'Data-Resource'!I15092</f>
        <v>3.658908994103283E-3</v>
      </c>
      <c r="C459" s="8">
        <f>'Data-Resource'!I12062</f>
        <v>-9.0579410947445784E-3</v>
      </c>
      <c r="D459" s="8">
        <f>'Data-Resource'!K12062</f>
        <v>1430605</v>
      </c>
      <c r="E459" s="8">
        <f>'Data-Resource'!I952</f>
        <v>1.1721655677655787E-2</v>
      </c>
      <c r="F459" s="8">
        <f>'Data-Resource'!K952</f>
        <v>312178</v>
      </c>
      <c r="G459" s="8">
        <f>'Data-Resource'!I1457</f>
        <v>2.5865965423294879E-2</v>
      </c>
      <c r="H459" s="8">
        <f>'Data-Resource'!K1457</f>
        <v>156456</v>
      </c>
      <c r="I459" s="8">
        <f>'Data-Resource'!I1962</f>
        <v>1.2095832335329296E-2</v>
      </c>
      <c r="J459" s="8">
        <f>'Data-Resource'!K1962</f>
        <v>898369</v>
      </c>
      <c r="K459" s="8">
        <f>'Data-Resource'!I2467</f>
        <v>4.6554933956146358E-3</v>
      </c>
      <c r="L459" s="8">
        <f>'Data-Resource'!K2467</f>
        <v>2131500</v>
      </c>
      <c r="M459" s="8">
        <f>'Data-Resource'!I2972</f>
        <v>-1.5522007559472712E-2</v>
      </c>
      <c r="N459" s="8">
        <f>'Data-Resource'!K2972</f>
        <v>4102295</v>
      </c>
      <c r="O459" s="8">
        <f>'Data-Resource'!I3477</f>
        <v>4.5472818406928359E-3</v>
      </c>
      <c r="P459" s="8">
        <f>'Data-Resource'!K3477</f>
        <v>364577</v>
      </c>
      <c r="Q459" s="8">
        <f>'Data-Resource'!I3982</f>
        <v>1.3439537007671901E-2</v>
      </c>
      <c r="R459" s="8">
        <f>'Data-Resource'!K3982</f>
        <v>1654516</v>
      </c>
      <c r="S459" s="8">
        <f>'Data-Resource'!I4487</f>
        <v>1.1375208321909356E-2</v>
      </c>
      <c r="T459" s="8">
        <f>'Data-Resource'!K4487</f>
        <v>540722</v>
      </c>
      <c r="U459" s="8">
        <f>'Data-Resource'!I4992</f>
        <v>1.1424710791168503E-2</v>
      </c>
      <c r="V459" s="8">
        <f>'Data-Resource'!K4992</f>
        <v>396757</v>
      </c>
      <c r="W459" s="8">
        <f>'Data-Resource'!I5497</f>
        <v>5.1351351351351361E-2</v>
      </c>
      <c r="X459" s="8">
        <f>'Data-Resource'!K5497</f>
        <v>16101486</v>
      </c>
      <c r="Y459" s="8">
        <f>'Data-Resource'!I6002</f>
        <v>-1.0073281543020651E-3</v>
      </c>
      <c r="Z459" s="8">
        <f>'Data-Resource'!K6002</f>
        <v>1813214</v>
      </c>
      <c r="AA459" s="8">
        <f>'Data-Resource'!I6507</f>
        <v>-7.7624029699629596E-3</v>
      </c>
      <c r="AB459" s="8">
        <f>'Data-Resource'!K6507</f>
        <v>7208707</v>
      </c>
      <c r="AC459" s="8">
        <f>'Data-Resource'!I12567</f>
        <v>1.0242642061597919E-2</v>
      </c>
      <c r="AD459" s="8">
        <f>'Data-Resource'!K12567</f>
        <v>774207</v>
      </c>
      <c r="AE459" s="8">
        <f>'Data-Resource'!I11052</f>
        <v>4.5735964748389285E-2</v>
      </c>
      <c r="AF459" s="8">
        <f>'Data-Resource'!K11052</f>
        <v>300933</v>
      </c>
      <c r="AG459" s="8">
        <f>'Data-Resource'!I11557</f>
        <v>2.7127673954561466E-2</v>
      </c>
      <c r="AH459" s="8">
        <f>'Data-Resource'!K11557</f>
        <v>1286574</v>
      </c>
      <c r="AI459" s="8">
        <f>'Data-Resource'!I8527</f>
        <v>-3.4786252414370313E-2</v>
      </c>
      <c r="AJ459" s="8">
        <f>'Data-Resource'!K8527</f>
        <v>765105</v>
      </c>
      <c r="AK459" s="8">
        <f>'Data-Resource'!I9032</f>
        <v>-2.0172931840642571E-2</v>
      </c>
      <c r="AL459" s="8">
        <f>'Data-Resource'!K9032</f>
        <v>139896</v>
      </c>
      <c r="AM459" s="8">
        <f>'Data-Resource'!I9537</f>
        <v>-3.4829721362229162E-3</v>
      </c>
      <c r="AN459" s="8">
        <f>'Data-Resource'!K9537</f>
        <v>3495286</v>
      </c>
      <c r="AO459" s="8">
        <f>'Data-Resource'!I10042</f>
        <v>6.7821702067494402E-3</v>
      </c>
      <c r="AP459" s="8">
        <f>'Data-Resource'!K10042</f>
        <v>528147</v>
      </c>
      <c r="AQ459" s="8">
        <f>'Data-Resource'!I10547</f>
        <v>-2.3318151106947226E-3</v>
      </c>
      <c r="AR459" s="8">
        <f>'Data-Resource'!K10547</f>
        <v>374391</v>
      </c>
    </row>
    <row r="460" spans="1:44" x14ac:dyDescent="0.3">
      <c r="A460" s="8" t="str">
        <f>'Data-Resource'!B448</f>
        <v>10-7-2020</v>
      </c>
      <c r="B460" s="8">
        <f>'Data-Resource'!I15093</f>
        <v>2.1145381520311351E-3</v>
      </c>
      <c r="C460" s="8">
        <f>'Data-Resource'!I12063</f>
        <v>1.3414726018741566E-2</v>
      </c>
      <c r="D460" s="8">
        <f>'Data-Resource'!K12063</f>
        <v>1670137</v>
      </c>
      <c r="E460" s="8">
        <f>'Data-Resource'!I953</f>
        <v>7.2232576501982939E-4</v>
      </c>
      <c r="F460" s="8">
        <f>'Data-Resource'!K953</f>
        <v>311311</v>
      </c>
      <c r="G460" s="8">
        <f>'Data-Resource'!I1458</f>
        <v>-8.6181571195472727E-3</v>
      </c>
      <c r="H460" s="8">
        <f>'Data-Resource'!K1458</f>
        <v>196064</v>
      </c>
      <c r="I460" s="8">
        <f>'Data-Resource'!I1963</f>
        <v>-1.5130012088593717E-2</v>
      </c>
      <c r="J460" s="8">
        <f>'Data-Resource'!K1963</f>
        <v>914196</v>
      </c>
      <c r="K460" s="8">
        <f>'Data-Resource'!I2468</f>
        <v>3.4175334323922779E-2</v>
      </c>
      <c r="L460" s="8">
        <f>'Data-Resource'!K2468</f>
        <v>3700246</v>
      </c>
      <c r="M460" s="8">
        <f>'Data-Resource'!I2973</f>
        <v>-1.8630870883882152E-2</v>
      </c>
      <c r="N460" s="8">
        <f>'Data-Resource'!K2973</f>
        <v>4767291</v>
      </c>
      <c r="O460" s="8">
        <f>'Data-Resource'!I3478</f>
        <v>-7.0074195485634368E-3</v>
      </c>
      <c r="P460" s="8">
        <f>'Data-Resource'!K3478</f>
        <v>296653</v>
      </c>
      <c r="Q460" s="8">
        <f>'Data-Resource'!I3983</f>
        <v>1.1384584615384592E-2</v>
      </c>
      <c r="R460" s="8">
        <f>'Data-Resource'!K3983</f>
        <v>1467108</v>
      </c>
      <c r="S460" s="8">
        <f>'Data-Resource'!I4488</f>
        <v>2.878785858585849E-2</v>
      </c>
      <c r="T460" s="8">
        <f>'Data-Resource'!K4488</f>
        <v>494091</v>
      </c>
      <c r="U460" s="8">
        <f>'Data-Resource'!I4993</f>
        <v>-3.3797158401477415E-2</v>
      </c>
      <c r="V460" s="8">
        <f>'Data-Resource'!K4993</f>
        <v>496420</v>
      </c>
      <c r="W460" s="8">
        <f>'Data-Resource'!I5498</f>
        <v>9.0556274256144136E-3</v>
      </c>
      <c r="X460" s="8">
        <f>'Data-Resource'!K5498</f>
        <v>10279304</v>
      </c>
      <c r="Y460" s="8">
        <f>'Data-Resource'!I6003</f>
        <v>3.4638579317269033E-2</v>
      </c>
      <c r="Z460" s="8">
        <f>'Data-Resource'!K6003</f>
        <v>5508457</v>
      </c>
      <c r="AA460" s="8">
        <f>'Data-Resource'!I6508</f>
        <v>-1.5651582170806425E-2</v>
      </c>
      <c r="AB460" s="8">
        <f>'Data-Resource'!K6508</f>
        <v>9827930</v>
      </c>
      <c r="AC460" s="8">
        <f>'Data-Resource'!I12568</f>
        <v>-7.9861575398950425E-3</v>
      </c>
      <c r="AD460" s="8">
        <f>'Data-Resource'!K12568</f>
        <v>660002</v>
      </c>
      <c r="AE460" s="8">
        <f>'Data-Resource'!I11053</f>
        <v>1.9841468647647767E-3</v>
      </c>
      <c r="AF460" s="8">
        <f>'Data-Resource'!K11053</f>
        <v>239135</v>
      </c>
      <c r="AG460" s="8">
        <f>'Data-Resource'!I11558</f>
        <v>8.087594151443063E-3</v>
      </c>
      <c r="AH460" s="8">
        <f>'Data-Resource'!K11558</f>
        <v>713310</v>
      </c>
      <c r="AI460" s="8">
        <f>'Data-Resource'!I8528</f>
        <v>0</v>
      </c>
      <c r="AJ460" s="8">
        <f>'Data-Resource'!K8528</f>
        <v>778203</v>
      </c>
      <c r="AK460" s="8">
        <f>'Data-Resource'!I9033</f>
        <v>-2.3494838990341532E-2</v>
      </c>
      <c r="AL460" s="8">
        <f>'Data-Resource'!K9033</f>
        <v>139547</v>
      </c>
      <c r="AM460" s="8">
        <f>'Data-Resource'!I9538</f>
        <v>1.3487398324184984E-2</v>
      </c>
      <c r="AN460" s="8">
        <f>'Data-Resource'!K9538</f>
        <v>4960284</v>
      </c>
      <c r="AO460" s="8">
        <f>'Data-Resource'!I10043</f>
        <v>4.4775820895521113E-3</v>
      </c>
      <c r="AP460" s="8">
        <f>'Data-Resource'!K10043</f>
        <v>583948</v>
      </c>
      <c r="AQ460" s="8">
        <f>'Data-Resource'!I10548</f>
        <v>7.4016124315568043E-3</v>
      </c>
      <c r="AR460" s="8">
        <f>'Data-Resource'!K10548</f>
        <v>354148</v>
      </c>
    </row>
    <row r="461" spans="1:44" x14ac:dyDescent="0.3">
      <c r="A461" s="8" t="str">
        <f>'Data-Resource'!B449</f>
        <v>10-8-2020</v>
      </c>
      <c r="B461" s="8">
        <f>'Data-Resource'!I15094</f>
        <v>2.3809808051151763E-3</v>
      </c>
      <c r="C461" s="8">
        <f>'Data-Resource'!I12064</f>
        <v>1.7707082833133121E-2</v>
      </c>
      <c r="D461" s="8">
        <f>'Data-Resource'!K12064</f>
        <v>1802855</v>
      </c>
      <c r="E461" s="8">
        <f>'Data-Resource'!I954</f>
        <v>-5.380201092404677E-3</v>
      </c>
      <c r="F461" s="8">
        <f>'Data-Resource'!K954</f>
        <v>327518</v>
      </c>
      <c r="G461" s="8">
        <f>'Data-Resource'!I1459</f>
        <v>-1.2258189517917274E-2</v>
      </c>
      <c r="H461" s="8">
        <f>'Data-Resource'!K1459</f>
        <v>162827</v>
      </c>
      <c r="I461" s="8">
        <f>'Data-Resource'!I1964</f>
        <v>5.9667620722412878E-4</v>
      </c>
      <c r="J461" s="8">
        <f>'Data-Resource'!K1964</f>
        <v>962031</v>
      </c>
      <c r="K461" s="8">
        <f>'Data-Resource'!I2469</f>
        <v>1.5985826216444607E-2</v>
      </c>
      <c r="L461" s="8">
        <f>'Data-Resource'!K2469</f>
        <v>5003613</v>
      </c>
      <c r="M461" s="8">
        <f>'Data-Resource'!I2974</f>
        <v>1.5345762782165553E-2</v>
      </c>
      <c r="N461" s="8">
        <f>'Data-Resource'!K2974</f>
        <v>4722838</v>
      </c>
      <c r="O461" s="8">
        <f>'Data-Resource'!I3479</f>
        <v>3.3126294681704361E-3</v>
      </c>
      <c r="P461" s="8">
        <f>'Data-Resource'!K3479</f>
        <v>314035</v>
      </c>
      <c r="Q461" s="8">
        <f>'Data-Resource'!I3984</f>
        <v>-2.7314263207458373E-3</v>
      </c>
      <c r="R461" s="8">
        <f>'Data-Resource'!K3984</f>
        <v>1309221</v>
      </c>
      <c r="S461" s="8">
        <f>'Data-Resource'!I4489</f>
        <v>-3.8967558909545324E-3</v>
      </c>
      <c r="T461" s="8">
        <f>'Data-Resource'!K4489</f>
        <v>519076</v>
      </c>
      <c r="U461" s="8">
        <f>'Data-Resource'!I4994</f>
        <v>1.7099863551980718E-2</v>
      </c>
      <c r="V461" s="8">
        <f>'Data-Resource'!K4994</f>
        <v>401517</v>
      </c>
      <c r="W461" s="8">
        <f>'Data-Resource'!I5499</f>
        <v>9.0365279368715117E-3</v>
      </c>
      <c r="X461" s="8">
        <f>'Data-Resource'!K5499</f>
        <v>10489031</v>
      </c>
      <c r="Y461" s="8">
        <f>'Data-Resource'!I6004</f>
        <v>-1.3246604046242666E-2</v>
      </c>
      <c r="Z461" s="8">
        <f>'Data-Resource'!K6004</f>
        <v>3207137</v>
      </c>
      <c r="AA461" s="8">
        <f>'Data-Resource'!I6509</f>
        <v>-5.8479532163743329E-3</v>
      </c>
      <c r="AB461" s="8">
        <f>'Data-Resource'!K6509</f>
        <v>8182334</v>
      </c>
      <c r="AC461" s="8">
        <f>'Data-Resource'!I12569</f>
        <v>-1.2933359999999866E-2</v>
      </c>
      <c r="AD461" s="8">
        <f>'Data-Resource'!K12569</f>
        <v>866524</v>
      </c>
      <c r="AE461" s="8">
        <f>'Data-Resource'!I11054</f>
        <v>2.4509803921568693E-2</v>
      </c>
      <c r="AF461" s="8">
        <f>'Data-Resource'!K11054</f>
        <v>329319</v>
      </c>
      <c r="AG461" s="8">
        <f>'Data-Resource'!I11559</f>
        <v>5.1257047011039989E-4</v>
      </c>
      <c r="AH461" s="8">
        <f>'Data-Resource'!K11559</f>
        <v>1321139</v>
      </c>
      <c r="AI461" s="8">
        <f>'Data-Resource'!I8529</f>
        <v>-3.084828620394179E-2</v>
      </c>
      <c r="AJ461" s="8">
        <f>'Data-Resource'!K8529</f>
        <v>618039</v>
      </c>
      <c r="AK461" s="8">
        <f>'Data-Resource'!I9034</f>
        <v>1.0486846441947592E-2</v>
      </c>
      <c r="AL461" s="8">
        <f>'Data-Resource'!K9034</f>
        <v>98369</v>
      </c>
      <c r="AM461" s="8">
        <f>'Data-Resource'!I9539</f>
        <v>9.2139526137646442E-3</v>
      </c>
      <c r="AN461" s="8">
        <f>'Data-Resource'!K9539</f>
        <v>5452488</v>
      </c>
      <c r="AO461" s="8">
        <f>'Data-Resource'!I10044</f>
        <v>-6.8695239420580511E-3</v>
      </c>
      <c r="AP461" s="8">
        <f>'Data-Resource'!K10044</f>
        <v>684937</v>
      </c>
      <c r="AQ461" s="8">
        <f>'Data-Resource'!I10549</f>
        <v>6.5637528957528963E-3</v>
      </c>
      <c r="AR461" s="8">
        <f>'Data-Resource'!K10549</f>
        <v>263543</v>
      </c>
    </row>
    <row r="462" spans="1:44" x14ac:dyDescent="0.3">
      <c r="A462" s="8" t="str">
        <f>'Data-Resource'!B450</f>
        <v>10-9-2020</v>
      </c>
      <c r="B462" s="8">
        <f>'Data-Resource'!I15095</f>
        <v>-1.4391363716127865E-3</v>
      </c>
      <c r="C462" s="8">
        <f>'Data-Resource'!I12065</f>
        <v>-6.7966607565014747E-3</v>
      </c>
      <c r="D462" s="8">
        <f>'Data-Resource'!K12065</f>
        <v>1552922</v>
      </c>
      <c r="E462" s="8">
        <f>'Data-Resource'!I955</f>
        <v>1.7284795796119717E-2</v>
      </c>
      <c r="F462" s="8">
        <f>'Data-Resource'!K955</f>
        <v>444622</v>
      </c>
      <c r="G462" s="8">
        <f>'Data-Resource'!I1460</f>
        <v>-2.5365414444887282E-3</v>
      </c>
      <c r="H462" s="8">
        <f>'Data-Resource'!K1460</f>
        <v>142163</v>
      </c>
      <c r="I462" s="8">
        <f>'Data-Resource'!I1965</f>
        <v>2.7433565076543788E-3</v>
      </c>
      <c r="J462" s="8">
        <f>'Data-Resource'!K1965</f>
        <v>881968</v>
      </c>
      <c r="K462" s="8">
        <f>'Data-Resource'!I2470</f>
        <v>-3.5739329511586267E-2</v>
      </c>
      <c r="L462" s="8">
        <f>'Data-Resource'!K2470</f>
        <v>5656107</v>
      </c>
      <c r="M462" s="8">
        <f>'Data-Resource'!I2975</f>
        <v>1.0487642134017544E-2</v>
      </c>
      <c r="N462" s="8">
        <f>'Data-Resource'!K2975</f>
        <v>3390510</v>
      </c>
      <c r="O462" s="8">
        <f>'Data-Resource'!I3480</f>
        <v>7.7932939230914954E-3</v>
      </c>
      <c r="P462" s="8">
        <f>'Data-Resource'!K3480</f>
        <v>279596</v>
      </c>
      <c r="Q462" s="8">
        <f>'Data-Resource'!I3985</f>
        <v>-1.6268816311486318E-2</v>
      </c>
      <c r="R462" s="8">
        <f>'Data-Resource'!K3985</f>
        <v>1254025</v>
      </c>
      <c r="S462" s="8">
        <f>'Data-Resource'!I4490</f>
        <v>-2.0467817163115274E-2</v>
      </c>
      <c r="T462" s="8">
        <f>'Data-Resource'!K4490</f>
        <v>465405</v>
      </c>
      <c r="U462" s="8">
        <f>'Data-Resource'!I4995</f>
        <v>-7.0516322519126456E-3</v>
      </c>
      <c r="V462" s="8">
        <f>'Data-Resource'!K4995</f>
        <v>358687</v>
      </c>
      <c r="W462" s="8">
        <f>'Data-Resource'!I5500</f>
        <v>-1.2713997985901266E-2</v>
      </c>
      <c r="X462" s="8">
        <f>'Data-Resource'!K5500</f>
        <v>7778064</v>
      </c>
      <c r="Y462" s="8">
        <f>'Data-Resource'!I6005</f>
        <v>1.9416989819974924E-3</v>
      </c>
      <c r="Z462" s="8">
        <f>'Data-Resource'!K6005</f>
        <v>2172867</v>
      </c>
      <c r="AA462" s="8">
        <f>'Data-Resource'!I6510</f>
        <v>-3.1163434903047076E-3</v>
      </c>
      <c r="AB462" s="8">
        <f>'Data-Resource'!K6510</f>
        <v>9173480</v>
      </c>
      <c r="AC462" s="8">
        <f>'Data-Resource'!I12570</f>
        <v>1.4154812617956114E-2</v>
      </c>
      <c r="AD462" s="8">
        <f>'Data-Resource'!K12570</f>
        <v>799120</v>
      </c>
      <c r="AE462" s="8">
        <f>'Data-Resource'!I11055</f>
        <v>5.4697942909831656E-3</v>
      </c>
      <c r="AF462" s="8">
        <f>'Data-Resource'!K11055</f>
        <v>197944</v>
      </c>
      <c r="AG462" s="8">
        <f>'Data-Resource'!I11560</f>
        <v>-5.8614421816470894E-3</v>
      </c>
      <c r="AH462" s="8">
        <f>'Data-Resource'!K11560</f>
        <v>586982</v>
      </c>
      <c r="AI462" s="8">
        <f>'Data-Resource'!I8530</f>
        <v>2.7692263736263805E-2</v>
      </c>
      <c r="AJ462" s="8">
        <f>'Data-Resource'!K8530</f>
        <v>756539</v>
      </c>
      <c r="AK462" s="8">
        <f>'Data-Resource'!I9035</f>
        <v>-9.7232836886302181E-3</v>
      </c>
      <c r="AL462" s="8">
        <f>'Data-Resource'!K9035</f>
        <v>134545</v>
      </c>
      <c r="AM462" s="8">
        <f>'Data-Resource'!I9540</f>
        <v>1.79463459759482E-2</v>
      </c>
      <c r="AN462" s="8">
        <f>'Data-Resource'!K9540</f>
        <v>6888595</v>
      </c>
      <c r="AO462" s="8">
        <f>'Data-Resource'!I10045</f>
        <v>7.4552685008241124E-3</v>
      </c>
      <c r="AP462" s="8">
        <f>'Data-Resource'!K10045</f>
        <v>613792</v>
      </c>
      <c r="AQ462" s="8">
        <f>'Data-Resource'!I10550</f>
        <v>4.6012732178500881E-3</v>
      </c>
      <c r="AR462" s="8">
        <f>'Data-Resource'!K10550</f>
        <v>253178</v>
      </c>
    </row>
    <row r="463" spans="1:44" x14ac:dyDescent="0.3">
      <c r="A463" s="8" t="str">
        <f>'Data-Resource'!B451</f>
        <v>10-12-2020</v>
      </c>
      <c r="B463" s="8">
        <f>'Data-Resource'!I15096</f>
        <v>4.0004853806423577E-3</v>
      </c>
      <c r="C463" s="8">
        <f>'Data-Resource'!I12066</f>
        <v>1.159675850143463E-2</v>
      </c>
      <c r="D463" s="8">
        <f>'Data-Resource'!K12066</f>
        <v>1496685</v>
      </c>
      <c r="E463" s="8">
        <f>'Data-Resource'!I956</f>
        <v>9.5203876688210592E-3</v>
      </c>
      <c r="F463" s="8">
        <f>'Data-Resource'!K956</f>
        <v>333383</v>
      </c>
      <c r="G463" s="8">
        <f>'Data-Resource'!I1461</f>
        <v>-1.3764183947587261E-2</v>
      </c>
      <c r="H463" s="8">
        <f>'Data-Resource'!K1461</f>
        <v>201318</v>
      </c>
      <c r="I463" s="8">
        <f>'Data-Resource'!I1966</f>
        <v>7.1157317784377762E-3</v>
      </c>
      <c r="J463" s="8">
        <f>'Data-Resource'!K1966</f>
        <v>771320</v>
      </c>
      <c r="K463" s="8">
        <f>'Data-Resource'!I2471</f>
        <v>-4.1856232177320211E-3</v>
      </c>
      <c r="L463" s="8">
        <f>'Data-Resource'!K2471</f>
        <v>2774781</v>
      </c>
      <c r="M463" s="8">
        <f>'Data-Resource'!I2976</f>
        <v>-9.2958012307214205E-3</v>
      </c>
      <c r="N463" s="8">
        <f>'Data-Resource'!K2976</f>
        <v>2646398</v>
      </c>
      <c r="O463" s="8">
        <f>'Data-Resource'!I3481</f>
        <v>3.8562715257127139E-3</v>
      </c>
      <c r="P463" s="8">
        <f>'Data-Resource'!K3481</f>
        <v>268863</v>
      </c>
      <c r="Q463" s="8">
        <f>'Data-Resource'!I3986</f>
        <v>5.5614550180077523E-3</v>
      </c>
      <c r="R463" s="8">
        <f>'Data-Resource'!K3986</f>
        <v>1019626</v>
      </c>
      <c r="S463" s="8">
        <f>'Data-Resource'!I4491</f>
        <v>-5.1793325661487529E-3</v>
      </c>
      <c r="T463" s="8">
        <f>'Data-Resource'!K4491</f>
        <v>580773</v>
      </c>
      <c r="U463" s="8">
        <f>'Data-Resource'!I4996</f>
        <v>1.6903313735090184E-3</v>
      </c>
      <c r="V463" s="8">
        <f>'Data-Resource'!K4996</f>
        <v>404920</v>
      </c>
      <c r="W463" s="8">
        <f>'Data-Resource'!I5501</f>
        <v>3.0627871362939895E-3</v>
      </c>
      <c r="X463" s="8">
        <f>'Data-Resource'!K5501</f>
        <v>7737022</v>
      </c>
      <c r="Y463" s="8">
        <f>'Data-Resource'!I6006</f>
        <v>-7.2593754048204352E-4</v>
      </c>
      <c r="Z463" s="8">
        <f>'Data-Resource'!K6006</f>
        <v>1985254</v>
      </c>
      <c r="AA463" s="8">
        <f>'Data-Resource'!I6511</f>
        <v>9.0529247910863635E-3</v>
      </c>
      <c r="AB463" s="8">
        <f>'Data-Resource'!K6511</f>
        <v>7255979</v>
      </c>
      <c r="AC463" s="8">
        <f>'Data-Resource'!I12571</f>
        <v>-7.6728936458734928E-3</v>
      </c>
      <c r="AD463" s="8">
        <f>'Data-Resource'!K12571</f>
        <v>888192</v>
      </c>
      <c r="AE463" s="8">
        <f>'Data-Resource'!I11056</f>
        <v>-2.2988543180515634E-2</v>
      </c>
      <c r="AF463" s="8">
        <f>'Data-Resource'!K11056</f>
        <v>197428</v>
      </c>
      <c r="AG463" s="8">
        <f>'Data-Resource'!I11561</f>
        <v>2.0199462794688535E-2</v>
      </c>
      <c r="AH463" s="8">
        <f>'Data-Resource'!K11561</f>
        <v>307496</v>
      </c>
      <c r="AI463" s="8">
        <f>'Data-Resource'!I8531</f>
        <v>3.4782565217391294E-2</v>
      </c>
      <c r="AJ463" s="8">
        <f>'Data-Resource'!K8531</f>
        <v>652548</v>
      </c>
      <c r="AK463" s="8">
        <f>'Data-Resource'!I9036</f>
        <v>-7.5135984591928042E-4</v>
      </c>
      <c r="AL463" s="8">
        <f>'Data-Resource'!K9036</f>
        <v>124898</v>
      </c>
      <c r="AM463" s="8">
        <f>'Data-Resource'!I9541</f>
        <v>1.7572427536231842E-2</v>
      </c>
      <c r="AN463" s="8">
        <f>'Data-Resource'!K9541</f>
        <v>4198792</v>
      </c>
      <c r="AO463" s="8">
        <f>'Data-Resource'!I10046</f>
        <v>-3.8967510390148724E-3</v>
      </c>
      <c r="AP463" s="8">
        <f>'Data-Resource'!K10046</f>
        <v>426432</v>
      </c>
      <c r="AQ463" s="8">
        <f>'Data-Resource'!I10551</f>
        <v>-7.6282223816233005E-4</v>
      </c>
      <c r="AR463" s="8">
        <f>'Data-Resource'!K10551</f>
        <v>242805</v>
      </c>
    </row>
    <row r="464" spans="1:44" x14ac:dyDescent="0.3">
      <c r="A464" s="8" t="str">
        <f>'Data-Resource'!B452</f>
        <v>10-13-2020</v>
      </c>
      <c r="B464" s="8">
        <f>'Data-Resource'!I15097</f>
        <v>-8.6736483653479732E-3</v>
      </c>
      <c r="C464" s="8">
        <f>'Data-Resource'!I12067</f>
        <v>-2.9367989115066059E-3</v>
      </c>
      <c r="D464" s="8">
        <f>'Data-Resource'!K12067</f>
        <v>2093262</v>
      </c>
      <c r="E464" s="8">
        <f>'Data-Resource'!I957</f>
        <v>1.048176056680323E-3</v>
      </c>
      <c r="F464" s="8">
        <f>'Data-Resource'!K957</f>
        <v>293113</v>
      </c>
      <c r="G464" s="8">
        <f>'Data-Resource'!I1462</f>
        <v>-1.0990736551902941E-3</v>
      </c>
      <c r="H464" s="8">
        <f>'Data-Resource'!K1462</f>
        <v>169207</v>
      </c>
      <c r="I464" s="8">
        <f>'Data-Resource'!I1967</f>
        <v>-2.0470564705882318E-2</v>
      </c>
      <c r="J464" s="8">
        <f>'Data-Resource'!K1967</f>
        <v>963433</v>
      </c>
      <c r="K464" s="8">
        <f>'Data-Resource'!I2472</f>
        <v>-1.0021847485024661E-2</v>
      </c>
      <c r="L464" s="8">
        <f>'Data-Resource'!K2472</f>
        <v>2037987</v>
      </c>
      <c r="M464" s="8">
        <f>'Data-Resource'!I2977</f>
        <v>-2.3991233325680917E-2</v>
      </c>
      <c r="N464" s="8">
        <f>'Data-Resource'!K2977</f>
        <v>4619885</v>
      </c>
      <c r="O464" s="8">
        <f>'Data-Resource'!I3482</f>
        <v>3.0340110143814315E-3</v>
      </c>
      <c r="P464" s="8">
        <f>'Data-Resource'!K3482</f>
        <v>319188</v>
      </c>
      <c r="Q464" s="8">
        <f>'Data-Resource'!I3987</f>
        <v>-6.8017002070893092E-3</v>
      </c>
      <c r="R464" s="8">
        <f>'Data-Resource'!K3987</f>
        <v>1122504</v>
      </c>
      <c r="S464" s="8">
        <f>'Data-Resource'!I4492</f>
        <v>-1.2890291654875338E-2</v>
      </c>
      <c r="T464" s="8">
        <f>'Data-Resource'!K4492</f>
        <v>651976</v>
      </c>
      <c r="U464" s="8">
        <f>'Data-Resource'!I4997</f>
        <v>-1.0788981575408436E-2</v>
      </c>
      <c r="V464" s="8">
        <f>'Data-Resource'!K4997</f>
        <v>476686</v>
      </c>
      <c r="W464" s="8">
        <f>'Data-Resource'!I5502</f>
        <v>-1.3681276919179221E-2</v>
      </c>
      <c r="X464" s="8">
        <f>'Data-Resource'!K5502</f>
        <v>8653947</v>
      </c>
      <c r="Y464" s="8">
        <f>'Data-Resource'!I6007</f>
        <v>1.4489495290993654E-3</v>
      </c>
      <c r="Z464" s="8">
        <f>'Data-Resource'!K6007</f>
        <v>1741277</v>
      </c>
      <c r="AA464" s="8">
        <f>'Data-Resource'!I6512</f>
        <v>1.7229496898691239E-3</v>
      </c>
      <c r="AB464" s="8">
        <f>'Data-Resource'!K6512</f>
        <v>6416983</v>
      </c>
      <c r="AC464" s="8">
        <f>'Data-Resource'!I12572</f>
        <v>-5.3376032736168484E-4</v>
      </c>
      <c r="AD464" s="8">
        <f>'Data-Resource'!K12572</f>
        <v>751120</v>
      </c>
      <c r="AE464" s="8">
        <f>'Data-Resource'!I11057</f>
        <v>-2.0201961945949018E-2</v>
      </c>
      <c r="AF464" s="8">
        <f>'Data-Resource'!K11057</f>
        <v>173040</v>
      </c>
      <c r="AG464" s="8">
        <f>'Data-Resource'!I11562</f>
        <v>2.0724145336433054E-2</v>
      </c>
      <c r="AH464" s="8">
        <f>'Data-Resource'!K11562</f>
        <v>531839</v>
      </c>
      <c r="AI464" s="8">
        <f>'Data-Resource'!I8532</f>
        <v>1.6365904322282916E-2</v>
      </c>
      <c r="AJ464" s="8">
        <f>'Data-Resource'!K8532</f>
        <v>911117</v>
      </c>
      <c r="AK464" s="8">
        <f>'Data-Resource'!I9037</f>
        <v>-1.6516494365987056E-2</v>
      </c>
      <c r="AL464" s="8">
        <f>'Data-Resource'!K9037</f>
        <v>115347</v>
      </c>
      <c r="AM464" s="8">
        <f>'Data-Resource'!I9542</f>
        <v>-1.90391103202848E-2</v>
      </c>
      <c r="AN464" s="8">
        <f>'Data-Resource'!K9542</f>
        <v>4425571</v>
      </c>
      <c r="AO464" s="8">
        <f>'Data-Resource'!I10047</f>
        <v>-5.4054348894348077E-3</v>
      </c>
      <c r="AP464" s="8">
        <f>'Data-Resource'!K10047</f>
        <v>544500</v>
      </c>
      <c r="AQ464" s="8">
        <f>'Data-Resource'!I10552</f>
        <v>-5.333310476190423E-3</v>
      </c>
      <c r="AR464" s="8">
        <f>'Data-Resource'!K10552</f>
        <v>263816</v>
      </c>
    </row>
    <row r="465" spans="1:44" x14ac:dyDescent="0.3">
      <c r="A465" s="8" t="str">
        <f>'Data-Resource'!B453</f>
        <v>10-14-2020</v>
      </c>
      <c r="B465" s="8">
        <f>'Data-Resource'!I15098</f>
        <v>1.1810885752393081E-3</v>
      </c>
      <c r="C465" s="8">
        <f>'Data-Resource'!I12068</f>
        <v>1.147055882352959E-2</v>
      </c>
      <c r="D465" s="8">
        <f>'Data-Resource'!K12068</f>
        <v>1551533</v>
      </c>
      <c r="E465" s="8">
        <f>'Data-Resource'!I958</f>
        <v>-4.8917677893040084E-3</v>
      </c>
      <c r="F465" s="8">
        <f>'Data-Resource'!K958</f>
        <v>251996</v>
      </c>
      <c r="G465" s="8">
        <f>'Data-Resource'!I1463</f>
        <v>-2.2047275590551217E-2</v>
      </c>
      <c r="H465" s="8">
        <f>'Data-Resource'!K1463</f>
        <v>176979</v>
      </c>
      <c r="I465" s="8">
        <f>'Data-Resource'!I1968</f>
        <v>2.2803948768626674E-3</v>
      </c>
      <c r="J465" s="8">
        <f>'Data-Resource'!K1968</f>
        <v>795453</v>
      </c>
      <c r="K465" s="8">
        <f>'Data-Resource'!I2473</f>
        <v>2.2079669625747114E-3</v>
      </c>
      <c r="L465" s="8">
        <f>'Data-Resource'!K2473</f>
        <v>2211303</v>
      </c>
      <c r="M465" s="8">
        <f>'Data-Resource'!I2978</f>
        <v>-1.4562005335704592E-2</v>
      </c>
      <c r="N465" s="8">
        <f>'Data-Resource'!K2978</f>
        <v>3750904</v>
      </c>
      <c r="O465" s="8">
        <f>'Data-Resource'!I3483</f>
        <v>7.5376884422110732E-3</v>
      </c>
      <c r="P465" s="8">
        <f>'Data-Resource'!K3483</f>
        <v>274910</v>
      </c>
      <c r="Q465" s="8">
        <f>'Data-Resource'!I3988</f>
        <v>-4.5052196129306207E-3</v>
      </c>
      <c r="R465" s="8">
        <f>'Data-Resource'!K3988</f>
        <v>964688</v>
      </c>
      <c r="S465" s="8">
        <f>'Data-Resource'!I4493</f>
        <v>1.2028552742681982E-2</v>
      </c>
      <c r="T465" s="8">
        <f>'Data-Resource'!K4493</f>
        <v>436976</v>
      </c>
      <c r="U465" s="8">
        <f>'Data-Resource'!I4998</f>
        <v>2.389119453924852E-3</v>
      </c>
      <c r="V465" s="8">
        <f>'Data-Resource'!K4998</f>
        <v>369430</v>
      </c>
      <c r="W465" s="8">
        <f>'Data-Resource'!I5503</f>
        <v>-3.8610038610038043E-3</v>
      </c>
      <c r="X465" s="8">
        <f>'Data-Resource'!K5503</f>
        <v>7633556</v>
      </c>
      <c r="Y465" s="8">
        <f>'Data-Resource'!I6008</f>
        <v>6.2365556784974357E-3</v>
      </c>
      <c r="Z465" s="8">
        <f>'Data-Resource'!K6008</f>
        <v>2253751</v>
      </c>
      <c r="AA465" s="8">
        <f>'Data-Resource'!I6513</f>
        <v>-5.4963929920989118E-3</v>
      </c>
      <c r="AB465" s="8">
        <f>'Data-Resource'!K6513</f>
        <v>7921554</v>
      </c>
      <c r="AC465" s="8">
        <f>'Data-Resource'!I12573</f>
        <v>2.3352014322070534E-2</v>
      </c>
      <c r="AD465" s="8">
        <f>'Data-Resource'!K12573</f>
        <v>1291464</v>
      </c>
      <c r="AE465" s="8">
        <f>'Data-Resource'!I11058</f>
        <v>-3.3322225258469304E-3</v>
      </c>
      <c r="AF465" s="8">
        <f>'Data-Resource'!K11058</f>
        <v>184837</v>
      </c>
      <c r="AG465" s="8">
        <f>'Data-Resource'!I11563</f>
        <v>5.3789117831693429E-3</v>
      </c>
      <c r="AH465" s="8">
        <f>'Data-Resource'!K11563</f>
        <v>358774</v>
      </c>
      <c r="AI465" s="8">
        <f>'Data-Resource'!I8533</f>
        <v>3.5934290843238383E-2</v>
      </c>
      <c r="AJ465" s="8">
        <f>'Data-Resource'!K8533</f>
        <v>967177</v>
      </c>
      <c r="AK465" s="8">
        <f>'Data-Resource'!I9038</f>
        <v>1.5255300598536223E-3</v>
      </c>
      <c r="AL465" s="8">
        <f>'Data-Resource'!K9038</f>
        <v>129992</v>
      </c>
      <c r="AM465" s="8">
        <f>'Data-Resource'!I9543</f>
        <v>9.0711178908242599E-3</v>
      </c>
      <c r="AN465" s="8">
        <f>'Data-Resource'!K9543</f>
        <v>4412627</v>
      </c>
      <c r="AO465" s="8">
        <f>'Data-Resource'!I10048</f>
        <v>-1.9891048635772373E-3</v>
      </c>
      <c r="AP465" s="8">
        <f>'Data-Resource'!K10048</f>
        <v>451362</v>
      </c>
      <c r="AQ465" s="8">
        <f>'Data-Resource'!I10553</f>
        <v>-1.5720767594513657E-2</v>
      </c>
      <c r="AR465" s="8">
        <f>'Data-Resource'!K10553</f>
        <v>280594</v>
      </c>
    </row>
    <row r="466" spans="1:44" x14ac:dyDescent="0.3">
      <c r="A466" s="8" t="str">
        <f>'Data-Resource'!B454</f>
        <v>10-15-2020</v>
      </c>
      <c r="B466" s="8">
        <f>'Data-Resource'!I15099</f>
        <v>-9.5414502383005962E-3</v>
      </c>
      <c r="C466" s="8">
        <f>'Data-Resource'!I12069</f>
        <v>-1.1192959905951098E-2</v>
      </c>
      <c r="D466" s="8">
        <f>'Data-Resource'!K12069</f>
        <v>2143293</v>
      </c>
      <c r="E466" s="8">
        <f>'Data-Resource'!I959</f>
        <v>-1.9816015148987759E-2</v>
      </c>
      <c r="F466" s="8">
        <f>'Data-Resource'!K959</f>
        <v>536244</v>
      </c>
      <c r="G466" s="8">
        <f>'Data-Resource'!I1464</f>
        <v>4.8851815665202835E-3</v>
      </c>
      <c r="H466" s="8">
        <f>'Data-Resource'!K1464</f>
        <v>261703</v>
      </c>
      <c r="I466" s="8">
        <f>'Data-Resource'!I1969</f>
        <v>-1.3738571428571466E-2</v>
      </c>
      <c r="J466" s="8">
        <f>'Data-Resource'!K1969</f>
        <v>1472525</v>
      </c>
      <c r="K466" s="8">
        <f>'Data-Resource'!I2474</f>
        <v>-2.1089976816350341E-2</v>
      </c>
      <c r="L466" s="8">
        <f>'Data-Resource'!K2474</f>
        <v>4614442</v>
      </c>
      <c r="M466" s="8">
        <f>'Data-Resource'!I2979</f>
        <v>1.3621339696283912E-3</v>
      </c>
      <c r="N466" s="8">
        <f>'Data-Resource'!K2979</f>
        <v>5305915</v>
      </c>
      <c r="O466" s="8">
        <f>'Data-Resource'!I3484</f>
        <v>-3.2342732315692618E-3</v>
      </c>
      <c r="P466" s="8">
        <f>'Data-Resource'!K3484</f>
        <v>254758</v>
      </c>
      <c r="Q466" s="8">
        <f>'Data-Resource'!I3989</f>
        <v>-8.2947999408964721E-3</v>
      </c>
      <c r="R466" s="8">
        <f>'Data-Resource'!K3989</f>
        <v>1977291</v>
      </c>
      <c r="S466" s="8">
        <f>'Data-Resource'!I4494</f>
        <v>1.6359508700627965E-3</v>
      </c>
      <c r="T466" s="8">
        <f>'Data-Resource'!K4494</f>
        <v>705448</v>
      </c>
      <c r="U466" s="8">
        <f>'Data-Resource'!I4999</f>
        <v>-7.5652754153483024E-3</v>
      </c>
      <c r="V466" s="8">
        <f>'Data-Resource'!K4999</f>
        <v>529037</v>
      </c>
      <c r="W466" s="8">
        <f>'Data-Resource'!I5504</f>
        <v>4.3363994743757604E-3</v>
      </c>
      <c r="X466" s="8">
        <f>'Data-Resource'!K5504</f>
        <v>10540714</v>
      </c>
      <c r="Y466" s="8">
        <f>'Data-Resource'!I6009</f>
        <v>-1.4285714631615275E-2</v>
      </c>
      <c r="Z466" s="8">
        <f>'Data-Resource'!K6009</f>
        <v>3241387</v>
      </c>
      <c r="AA466" s="8">
        <f>'Data-Resource'!I6514</f>
        <v>-1.5795015795015726E-2</v>
      </c>
      <c r="AB466" s="8">
        <f>'Data-Resource'!K6514</f>
        <v>14452672</v>
      </c>
      <c r="AC466" s="8">
        <f>'Data-Resource'!I12574</f>
        <v>-1.2988700168559462E-2</v>
      </c>
      <c r="AD466" s="8">
        <f>'Data-Resource'!K12574</f>
        <v>1130581</v>
      </c>
      <c r="AE466" s="8">
        <f>'Data-Resource'!I11059</f>
        <v>6.8259385665530407E-3</v>
      </c>
      <c r="AF466" s="8">
        <f>'Data-Resource'!K11059</f>
        <v>320723</v>
      </c>
      <c r="AG466" s="8">
        <f>'Data-Resource'!I11564</f>
        <v>-2.8662371737657621E-2</v>
      </c>
      <c r="AH466" s="8">
        <f>'Data-Resource'!K11564</f>
        <v>463799</v>
      </c>
      <c r="AI466" s="8">
        <f>'Data-Resource'!I8534</f>
        <v>4.9212599393948803E-3</v>
      </c>
      <c r="AJ466" s="8">
        <f>'Data-Resource'!K8534</f>
        <v>1007443</v>
      </c>
      <c r="AK466" s="8">
        <f>'Data-Resource'!I9039</f>
        <v>-1.0761021794265104E-2</v>
      </c>
      <c r="AL466" s="8">
        <f>'Data-Resource'!K9039</f>
        <v>117022</v>
      </c>
      <c r="AM466" s="8">
        <f>'Data-Resource'!I9544</f>
        <v>-2.9149207505921098E-3</v>
      </c>
      <c r="AN466" s="8">
        <f>'Data-Resource'!K9544</f>
        <v>4448820</v>
      </c>
      <c r="AO466" s="8">
        <f>'Data-Resource'!I10049</f>
        <v>-1.6603788679245373E-2</v>
      </c>
      <c r="AP466" s="8">
        <f>'Data-Resource'!K10049</f>
        <v>1092389</v>
      </c>
      <c r="AQ466" s="8">
        <f>'Data-Resource'!I10554</f>
        <v>-2.5196826771653448E-2</v>
      </c>
      <c r="AR466" s="8">
        <f>'Data-Resource'!K10554</f>
        <v>558717</v>
      </c>
    </row>
    <row r="467" spans="1:44" x14ac:dyDescent="0.3">
      <c r="A467" s="8" t="str">
        <f>'Data-Resource'!B455</f>
        <v>10-16-2020</v>
      </c>
      <c r="B467" s="8">
        <f>'Data-Resource'!I15100</f>
        <v>1.0619032919431705E-2</v>
      </c>
      <c r="C467" s="8">
        <f>'Data-Resource'!I12070</f>
        <v>1.1600208554438201E-2</v>
      </c>
      <c r="D467" s="8">
        <f>'Data-Resource'!K12070</f>
        <v>1660223</v>
      </c>
      <c r="E467" s="8">
        <f>'Data-Resource'!I960</f>
        <v>1.8286145965281123E-2</v>
      </c>
      <c r="F467" s="8">
        <f>'Data-Resource'!K960</f>
        <v>552130</v>
      </c>
      <c r="G467" s="8">
        <f>'Data-Resource'!I1465</f>
        <v>3.3440481777484266E-2</v>
      </c>
      <c r="H467" s="8">
        <f>'Data-Resource'!K1465</f>
        <v>168537</v>
      </c>
      <c r="I467" s="8">
        <f>'Data-Resource'!I1970</f>
        <v>6.5174496219714594E-3</v>
      </c>
      <c r="J467" s="8">
        <f>'Data-Resource'!K1970</f>
        <v>1389497</v>
      </c>
      <c r="K467" s="8">
        <f>'Data-Resource'!I2475</f>
        <v>1.6113706161137473E-2</v>
      </c>
      <c r="L467" s="8">
        <f>'Data-Resource'!K2475</f>
        <v>3024408</v>
      </c>
      <c r="M467" s="8">
        <f>'Data-Resource'!I2980</f>
        <v>1.3113294144246109E-2</v>
      </c>
      <c r="N467" s="8">
        <f>'Data-Resource'!K2980</f>
        <v>5245029</v>
      </c>
      <c r="O467" s="8">
        <f>'Data-Resource'!I3485</f>
        <v>1.3650131169866013E-2</v>
      </c>
      <c r="P467" s="8">
        <f>'Data-Resource'!K3485</f>
        <v>295255</v>
      </c>
      <c r="Q467" s="8">
        <f>'Data-Resource'!I3990</f>
        <v>-2.6860799069982717E-3</v>
      </c>
      <c r="R467" s="8">
        <f>'Data-Resource'!K3990</f>
        <v>1515264</v>
      </c>
      <c r="S467" s="8">
        <f>'Data-Resource'!I4495</f>
        <v>9.9850222668992055E-3</v>
      </c>
      <c r="T467" s="8">
        <f>'Data-Resource'!K4495</f>
        <v>613452</v>
      </c>
      <c r="U467" s="8">
        <f>'Data-Resource'!I5000</f>
        <v>2.0891364029608738E-2</v>
      </c>
      <c r="V467" s="8">
        <f>'Data-Resource'!K5000</f>
        <v>591733</v>
      </c>
      <c r="W467" s="8">
        <f>'Data-Resource'!I5505</f>
        <v>2.2357987781099781E-2</v>
      </c>
      <c r="X467" s="8">
        <f>'Data-Resource'!K5505</f>
        <v>12688903</v>
      </c>
      <c r="Y467" s="8">
        <f>'Data-Resource'!I6010</f>
        <v>1.0281567210848075E-2</v>
      </c>
      <c r="Z467" s="8">
        <f>'Data-Resource'!K6010</f>
        <v>2939799</v>
      </c>
      <c r="AA467" s="8">
        <f>'Data-Resource'!I6515</f>
        <v>-2.1321961620469772E-3</v>
      </c>
      <c r="AB467" s="8">
        <f>'Data-Resource'!K6515</f>
        <v>12412963</v>
      </c>
      <c r="AC467" s="8">
        <f>'Data-Resource'!I12575</f>
        <v>3.5382519601167414E-3</v>
      </c>
      <c r="AD467" s="8">
        <f>'Data-Resource'!K12575</f>
        <v>792514</v>
      </c>
      <c r="AE467" s="8">
        <f>'Data-Resource'!I11060</f>
        <v>3.70994940978078E-2</v>
      </c>
      <c r="AF467" s="8">
        <f>'Data-Resource'!K11060</f>
        <v>271661</v>
      </c>
      <c r="AG467" s="8">
        <f>'Data-Resource'!I11565</f>
        <v>-1.0411551809618239E-2</v>
      </c>
      <c r="AH467" s="8">
        <f>'Data-Resource'!K11565</f>
        <v>330540</v>
      </c>
      <c r="AI467" s="8">
        <f>'Data-Resource'!I8535</f>
        <v>5.7170564231417226E-2</v>
      </c>
      <c r="AJ467" s="8">
        <f>'Data-Resource'!K8535</f>
        <v>1754298</v>
      </c>
      <c r="AK467" s="8">
        <f>'Data-Resource'!I9040</f>
        <v>-6.1728623685404311E-3</v>
      </c>
      <c r="AL467" s="8">
        <f>'Data-Resource'!K9040</f>
        <v>122862</v>
      </c>
      <c r="AM467" s="8">
        <f>'Data-Resource'!I9545</f>
        <v>4.5479350719324976E-3</v>
      </c>
      <c r="AN467" s="8">
        <f>'Data-Resource'!K9545</f>
        <v>4237103</v>
      </c>
      <c r="AO467" s="8">
        <f>'Data-Resource'!I10050</f>
        <v>1.6853947647794527E-2</v>
      </c>
      <c r="AP467" s="8">
        <f>'Data-Resource'!K10050</f>
        <v>870625</v>
      </c>
      <c r="AQ467" s="8">
        <f>'Data-Resource'!I10555</f>
        <v>1.3765157894736821E-2</v>
      </c>
      <c r="AR467" s="8">
        <f>'Data-Resource'!K10555</f>
        <v>496225</v>
      </c>
    </row>
    <row r="468" spans="1:44" x14ac:dyDescent="0.3">
      <c r="A468" s="8" t="str">
        <f>'Data-Resource'!B456</f>
        <v>10-19-2020</v>
      </c>
      <c r="B468" s="8">
        <f>'Data-Resource'!I15101</f>
        <v>-7.2571168433150828E-3</v>
      </c>
      <c r="C468" s="8">
        <f>'Data-Resource'!I12071</f>
        <v>-1.1403508438493843E-2</v>
      </c>
      <c r="D468" s="8">
        <f>'Data-Resource'!K12071</f>
        <v>1104102</v>
      </c>
      <c r="E468" s="8">
        <f>'Data-Resource'!I961</f>
        <v>-1.4059543057997144E-3</v>
      </c>
      <c r="F468" s="8">
        <f>'Data-Resource'!K961</f>
        <v>305746</v>
      </c>
      <c r="G468" s="8">
        <f>'Data-Resource'!I1466</f>
        <v>2.8678240107341602E-2</v>
      </c>
      <c r="H468" s="8">
        <f>'Data-Resource'!K1466</f>
        <v>181039</v>
      </c>
      <c r="I468" s="8">
        <f>'Data-Resource'!I1971</f>
        <v>5.9938593272171404E-3</v>
      </c>
      <c r="J468" s="8">
        <f>'Data-Resource'!K1971</f>
        <v>862089</v>
      </c>
      <c r="K468" s="8">
        <f>'Data-Resource'!I2476</f>
        <v>-1.2801539413671929E-2</v>
      </c>
      <c r="L468" s="8">
        <f>'Data-Resource'!K2476</f>
        <v>2034624</v>
      </c>
      <c r="M468" s="8">
        <f>'Data-Resource'!I2981</f>
        <v>-1.269487694009451E-2</v>
      </c>
      <c r="N468" s="8">
        <f>'Data-Resource'!K2981</f>
        <v>2461100</v>
      </c>
      <c r="O468" s="8">
        <f>'Data-Resource'!I3486</f>
        <v>-2.6932369077307117E-3</v>
      </c>
      <c r="P468" s="8">
        <f>'Data-Resource'!K3486</f>
        <v>414314</v>
      </c>
      <c r="Q468" s="8">
        <f>'Data-Resource'!I3991</f>
        <v>6.645537869532623E-3</v>
      </c>
      <c r="R468" s="8">
        <f>'Data-Resource'!K3991</f>
        <v>1035903</v>
      </c>
      <c r="S468" s="8">
        <f>'Data-Resource'!I4496</f>
        <v>1.1346837915083129E-2</v>
      </c>
      <c r="T468" s="8">
        <f>'Data-Resource'!K4496</f>
        <v>420560</v>
      </c>
      <c r="U468" s="8">
        <f>'Data-Resource'!I5001</f>
        <v>-3.3978934446982291E-3</v>
      </c>
      <c r="V468" s="8">
        <f>'Data-Resource'!K5001</f>
        <v>362552</v>
      </c>
      <c r="W468" s="8">
        <f>'Data-Resource'!I5506</f>
        <v>1.5228426395939064E-2</v>
      </c>
      <c r="X468" s="8">
        <f>'Data-Resource'!K5506</f>
        <v>8822512</v>
      </c>
      <c r="Y468" s="8">
        <f>'Data-Resource'!I6011</f>
        <v>-2.4131033400844855E-3</v>
      </c>
      <c r="Z468" s="8">
        <f>'Data-Resource'!K6011</f>
        <v>1916135</v>
      </c>
      <c r="AA468" s="8">
        <f>'Data-Resource'!I6516</f>
        <v>-8.8809946714032226E-3</v>
      </c>
      <c r="AB468" s="8">
        <f>'Data-Resource'!K6516</f>
        <v>7080615</v>
      </c>
      <c r="AC468" s="8">
        <f>'Data-Resource'!I12576</f>
        <v>-2.60049394874561E-3</v>
      </c>
      <c r="AD468" s="8">
        <f>'Data-Resource'!K12576</f>
        <v>948068</v>
      </c>
      <c r="AE468" s="8">
        <f>'Data-Resource'!I11061</f>
        <v>3.5645041432696141E-3</v>
      </c>
      <c r="AF468" s="8">
        <f>'Data-Resource'!K11061</f>
        <v>214841</v>
      </c>
      <c r="AG468" s="8">
        <f>'Data-Resource'!I11566</f>
        <v>2.025500049056015E-2</v>
      </c>
      <c r="AH468" s="8">
        <f>'Data-Resource'!K11566</f>
        <v>282174</v>
      </c>
      <c r="AI468" s="8">
        <f>'Data-Resource'!I8536</f>
        <v>9.0909090909090905E-3</v>
      </c>
      <c r="AJ468" s="8">
        <f>'Data-Resource'!K8536</f>
        <v>982259</v>
      </c>
      <c r="AK468" s="8">
        <f>'Data-Resource'!I9041</f>
        <v>5.4389822557648288E-3</v>
      </c>
      <c r="AL468" s="8">
        <f>'Data-Resource'!K9041</f>
        <v>99473</v>
      </c>
      <c r="AM468" s="8">
        <f>'Data-Resource'!I9546</f>
        <v>-4.3243603603603199E-3</v>
      </c>
      <c r="AN468" s="8">
        <f>'Data-Resource'!K9546</f>
        <v>2896423</v>
      </c>
      <c r="AO468" s="8">
        <f>'Data-Resource'!I10051</f>
        <v>-1.4000015000000055E-2</v>
      </c>
      <c r="AP468" s="8">
        <f>'Data-Resource'!K10051</f>
        <v>477098</v>
      </c>
      <c r="AQ468" s="8">
        <f>'Data-Resource'!I10556</f>
        <v>-1.2708490663884174E-2</v>
      </c>
      <c r="AR468" s="8">
        <f>'Data-Resource'!K10556</f>
        <v>290119</v>
      </c>
    </row>
    <row r="469" spans="1:44" x14ac:dyDescent="0.3">
      <c r="A469" s="8" t="str">
        <f>'Data-Resource'!B457</f>
        <v>10-20-2020</v>
      </c>
      <c r="B469" s="8">
        <f>'Data-Resource'!I15102</f>
        <v>-6.4122962520296468E-3</v>
      </c>
      <c r="C469" s="8">
        <f>'Data-Resource'!I12072</f>
        <v>-1.2998464578934334E-2</v>
      </c>
      <c r="D469" s="8">
        <f>'Data-Resource'!K12072</f>
        <v>1386275</v>
      </c>
      <c r="E469" s="8">
        <f>'Data-Resource'!I962</f>
        <v>-8.450683098591644E-3</v>
      </c>
      <c r="F469" s="8">
        <f>'Data-Resource'!K962</f>
        <v>263818</v>
      </c>
      <c r="G469" s="8">
        <f>'Data-Resource'!I1467</f>
        <v>2.4655450628386668E-2</v>
      </c>
      <c r="H469" s="8">
        <f>'Data-Resource'!K1467</f>
        <v>183211</v>
      </c>
      <c r="I469" s="8">
        <f>'Data-Resource'!I1972</f>
        <v>1.2218214710808619E-4</v>
      </c>
      <c r="J469" s="8">
        <f>'Data-Resource'!K1972</f>
        <v>955205</v>
      </c>
      <c r="K469" s="8">
        <f>'Data-Resource'!I2477</f>
        <v>-9.4375235938088688E-4</v>
      </c>
      <c r="L469" s="8">
        <f>'Data-Resource'!K2477</f>
        <v>1945739</v>
      </c>
      <c r="M469" s="8">
        <f>'Data-Resource'!I2982</f>
        <v>-8.6363863636364467E-3</v>
      </c>
      <c r="N469" s="8">
        <f>'Data-Resource'!K2982</f>
        <v>3116377</v>
      </c>
      <c r="O469" s="8">
        <f>'Data-Resource'!I3487</f>
        <v>7.9920481117293288E-3</v>
      </c>
      <c r="P469" s="8">
        <f>'Data-Resource'!K3487</f>
        <v>259686</v>
      </c>
      <c r="Q469" s="8">
        <f>'Data-Resource'!I3992</f>
        <v>8.9763779527558835E-3</v>
      </c>
      <c r="R469" s="8">
        <f>'Data-Resource'!K3992</f>
        <v>1491163</v>
      </c>
      <c r="S469" s="8">
        <f>'Data-Resource'!I4497</f>
        <v>9.8037254901952664E-4</v>
      </c>
      <c r="T469" s="8">
        <f>'Data-Resource'!K4497</f>
        <v>343429</v>
      </c>
      <c r="U469" s="8">
        <f>'Data-Resource'!I5002</f>
        <v>-2.9794561643835576E-2</v>
      </c>
      <c r="V469" s="8">
        <f>'Data-Resource'!K5002</f>
        <v>676691</v>
      </c>
      <c r="W469" s="8">
        <f>'Data-Resource'!I5507</f>
        <v>2.2841365461847417E-2</v>
      </c>
      <c r="X469" s="8">
        <f>'Data-Resource'!K5507</f>
        <v>12658385</v>
      </c>
      <c r="Y469" s="8">
        <f>'Data-Resource'!I6012</f>
        <v>1.1491368631228949E-2</v>
      </c>
      <c r="Z469" s="8">
        <f>'Data-Resource'!K6012</f>
        <v>1977346</v>
      </c>
      <c r="AA469" s="8">
        <f>'Data-Resource'!I6517</f>
        <v>-1.5827338129496438E-2</v>
      </c>
      <c r="AB469" s="8">
        <f>'Data-Resource'!K6517</f>
        <v>11136709</v>
      </c>
      <c r="AC469" s="8">
        <f>'Data-Resource'!I12577</f>
        <v>-1.3120316283693652E-2</v>
      </c>
      <c r="AD469" s="8">
        <f>'Data-Resource'!K12577</f>
        <v>804135</v>
      </c>
      <c r="AE469" s="8">
        <f>'Data-Resource'!I11062</f>
        <v>3.5621763042296563E-2</v>
      </c>
      <c r="AF469" s="8">
        <f>'Data-Resource'!K11062</f>
        <v>366383</v>
      </c>
      <c r="AG469" s="8">
        <f>'Data-Resource'!I11567</f>
        <v>-3.1839577181504665E-3</v>
      </c>
      <c r="AH469" s="8">
        <f>'Data-Resource'!K11567</f>
        <v>348806</v>
      </c>
      <c r="AI469" s="8">
        <f>'Data-Resource'!I8537</f>
        <v>-6.3506330464889807E-2</v>
      </c>
      <c r="AJ469" s="8">
        <f>'Data-Resource'!K8537</f>
        <v>1199989</v>
      </c>
      <c r="AK469" s="8">
        <f>'Data-Resource'!I9042</f>
        <v>2.3346536964980692E-3</v>
      </c>
      <c r="AL469" s="8">
        <f>'Data-Resource'!K9042</f>
        <v>129305</v>
      </c>
      <c r="AM469" s="8">
        <f>'Data-Resource'!I9547</f>
        <v>-5.1076249543961609E-3</v>
      </c>
      <c r="AN469" s="8">
        <f>'Data-Resource'!K9547</f>
        <v>2989124</v>
      </c>
      <c r="AO469" s="8">
        <f>'Data-Resource'!I10052</f>
        <v>-8.1218578680203185E-3</v>
      </c>
      <c r="AP469" s="8">
        <f>'Data-Resource'!K10052</f>
        <v>458130</v>
      </c>
      <c r="AQ469" s="8">
        <f>'Data-Resource'!I10557</f>
        <v>2.8168853118712661E-3</v>
      </c>
      <c r="AR469" s="8">
        <f>'Data-Resource'!K10557</f>
        <v>352191</v>
      </c>
    </row>
    <row r="470" spans="1:44" x14ac:dyDescent="0.3">
      <c r="A470" s="8" t="str">
        <f>'Data-Resource'!B458</f>
        <v>10-21-2020</v>
      </c>
      <c r="B470" s="8">
        <f>'Data-Resource'!I15103</f>
        <v>-1.6202072690917793E-2</v>
      </c>
      <c r="C470" s="8">
        <f>'Data-Resource'!I12073</f>
        <v>-1.3114694876742139E-2</v>
      </c>
      <c r="D470" s="8">
        <f>'Data-Resource'!K12073</f>
        <v>1345079</v>
      </c>
      <c r="E470" s="8">
        <f>'Data-Resource'!I963</f>
        <v>-2.3479209744307304E-2</v>
      </c>
      <c r="F470" s="8">
        <f>'Data-Resource'!K963</f>
        <v>433261</v>
      </c>
      <c r="G470" s="8">
        <f>'Data-Resource'!I1468</f>
        <v>-4.5915353431265488E-2</v>
      </c>
      <c r="H470" s="8">
        <f>'Data-Resource'!K1468</f>
        <v>114919</v>
      </c>
      <c r="I470" s="8">
        <f>'Data-Resource'!I1973</f>
        <v>-1.484547934506281E-2</v>
      </c>
      <c r="J470" s="8">
        <f>'Data-Resource'!K1973</f>
        <v>906108</v>
      </c>
      <c r="K470" s="8">
        <f>'Data-Resource'!I2478</f>
        <v>-2.0492592977864047E-2</v>
      </c>
      <c r="L470" s="8">
        <f>'Data-Resource'!K2478</f>
        <v>2319254</v>
      </c>
      <c r="M470" s="8">
        <f>'Data-Resource'!I2983</f>
        <v>-2.2988505747126416E-2</v>
      </c>
      <c r="N470" s="8">
        <f>'Data-Resource'!K2983</f>
        <v>5096131</v>
      </c>
      <c r="O470" s="8">
        <f>'Data-Resource'!I3488</f>
        <v>-2.0287015726263791E-2</v>
      </c>
      <c r="P470" s="8">
        <f>'Data-Resource'!K3488</f>
        <v>283725</v>
      </c>
      <c r="Q470" s="8">
        <f>'Data-Resource'!I3993</f>
        <v>-1.3908175149253082E-2</v>
      </c>
      <c r="R470" s="8">
        <f>'Data-Resource'!K3993</f>
        <v>1553620</v>
      </c>
      <c r="S470" s="8">
        <f>'Data-Resource'!I4498</f>
        <v>-5.379002444987761E-3</v>
      </c>
      <c r="T470" s="8">
        <f>'Data-Resource'!K4498</f>
        <v>636590</v>
      </c>
      <c r="U470" s="8">
        <f>'Data-Resource'!I5003</f>
        <v>-1.7314466431095275E-2</v>
      </c>
      <c r="V470" s="8">
        <f>'Data-Resource'!K5003</f>
        <v>715702</v>
      </c>
      <c r="W470" s="8">
        <f>'Data-Resource'!I5508</f>
        <v>-3.5757575757575648E-2</v>
      </c>
      <c r="X470" s="8">
        <f>'Data-Resource'!K5508</f>
        <v>9785699</v>
      </c>
      <c r="Y470" s="8">
        <f>'Data-Resource'!I6013</f>
        <v>-1.5126097713032435E-2</v>
      </c>
      <c r="Z470" s="8">
        <f>'Data-Resource'!K6013</f>
        <v>2059500</v>
      </c>
      <c r="AA470" s="8">
        <f>'Data-Resource'!I6518</f>
        <v>-1.9636363636363618E-2</v>
      </c>
      <c r="AB470" s="8">
        <f>'Data-Resource'!K6518</f>
        <v>9241325</v>
      </c>
      <c r="AC470" s="8">
        <f>'Data-Resource'!I12578</f>
        <v>1.1850428537220009E-3</v>
      </c>
      <c r="AD470" s="8">
        <f>'Data-Resource'!K12578</f>
        <v>1001903</v>
      </c>
      <c r="AE470" s="8">
        <f>'Data-Resource'!I11063</f>
        <v>-2.9135393641526546E-2</v>
      </c>
      <c r="AF470" s="8">
        <f>'Data-Resource'!K11063</f>
        <v>254786</v>
      </c>
      <c r="AG470" s="8">
        <f>'Data-Resource'!I11568</f>
        <v>-7.3619386503066316E-3</v>
      </c>
      <c r="AH470" s="8">
        <f>'Data-Resource'!K11568</f>
        <v>249260</v>
      </c>
      <c r="AI470" s="8">
        <f>'Data-Resource'!I8538</f>
        <v>-3.0651397880241439E-2</v>
      </c>
      <c r="AJ470" s="8">
        <f>'Data-Resource'!K8538</f>
        <v>937977</v>
      </c>
      <c r="AK470" s="8">
        <f>'Data-Resource'!I9043</f>
        <v>-1.2355196911196879E-2</v>
      </c>
      <c r="AL470" s="8">
        <f>'Data-Resource'!K9043</f>
        <v>140840</v>
      </c>
      <c r="AM470" s="8">
        <f>'Data-Resource'!I9548</f>
        <v>-1.8032822658185E-2</v>
      </c>
      <c r="AN470" s="8">
        <f>'Data-Resource'!K9548</f>
        <v>4042457</v>
      </c>
      <c r="AO470" s="8">
        <f>'Data-Resource'!I10053</f>
        <v>-1.059798669486698E-2</v>
      </c>
      <c r="AP470" s="8">
        <f>'Data-Resource'!K10053</f>
        <v>745713</v>
      </c>
      <c r="AQ470" s="8">
        <f>'Data-Resource'!I10558</f>
        <v>3.6115971687255325E-3</v>
      </c>
      <c r="AR470" s="8">
        <f>'Data-Resource'!K10558</f>
        <v>590424</v>
      </c>
    </row>
    <row r="471" spans="1:44" x14ac:dyDescent="0.3">
      <c r="A471" s="8" t="str">
        <f>'Data-Resource'!B459</f>
        <v>10-22-2020</v>
      </c>
      <c r="B471" s="8">
        <f>'Data-Resource'!I15104</f>
        <v>9.143588355121109E-3</v>
      </c>
      <c r="C471" s="8">
        <f>'Data-Resource'!I12074</f>
        <v>-8.1942637877310386E-3</v>
      </c>
      <c r="D471" s="8">
        <f>'Data-Resource'!K12074</f>
        <v>1706911</v>
      </c>
      <c r="E471" s="8">
        <f>'Data-Resource'!I964</f>
        <v>4.3269276108046165E-2</v>
      </c>
      <c r="F471" s="8">
        <f>'Data-Resource'!K964</f>
        <v>618056</v>
      </c>
      <c r="G471" s="8">
        <f>'Data-Resource'!I1469</f>
        <v>1.6724534289609821E-2</v>
      </c>
      <c r="H471" s="8">
        <f>'Data-Resource'!K1469</f>
        <v>110551</v>
      </c>
      <c r="I471" s="8">
        <f>'Data-Resource'!I1974</f>
        <v>4.9616718878162103E-4</v>
      </c>
      <c r="J471" s="8">
        <f>'Data-Resource'!K1974</f>
        <v>1193089</v>
      </c>
      <c r="K471" s="8">
        <f>'Data-Resource'!I2479</f>
        <v>3.682228824892535E-3</v>
      </c>
      <c r="L471" s="8">
        <f>'Data-Resource'!K2479</f>
        <v>1977219</v>
      </c>
      <c r="M471" s="8">
        <f>'Data-Resource'!I2984</f>
        <v>3.5562351825510628E-3</v>
      </c>
      <c r="N471" s="8">
        <f>'Data-Resource'!K2984</f>
        <v>4219432</v>
      </c>
      <c r="O471" s="8">
        <f>'Data-Resource'!I3489</f>
        <v>-3.2375456591478562E-3</v>
      </c>
      <c r="P471" s="8">
        <f>'Data-Resource'!K3489</f>
        <v>305889</v>
      </c>
      <c r="Q471" s="8">
        <f>'Data-Resource'!I3994</f>
        <v>8.5079721363167382E-3</v>
      </c>
      <c r="R471" s="8">
        <f>'Data-Resource'!K3994</f>
        <v>1218032</v>
      </c>
      <c r="S471" s="8">
        <f>'Data-Resource'!I4499</f>
        <v>-9.8522167487684383E-3</v>
      </c>
      <c r="T471" s="8">
        <f>'Data-Resource'!K4499</f>
        <v>771667</v>
      </c>
      <c r="U471" s="8">
        <f>'Data-Resource'!I5004</f>
        <v>-2.5298589434105709E-3</v>
      </c>
      <c r="V471" s="8">
        <f>'Data-Resource'!K5004</f>
        <v>523817</v>
      </c>
      <c r="W471" s="8">
        <f>'Data-Resource'!I5509</f>
        <v>8.7474645030425902E-3</v>
      </c>
      <c r="X471" s="8">
        <f>'Data-Resource'!K5509</f>
        <v>8118007</v>
      </c>
      <c r="Y471" s="8">
        <f>'Data-Resource'!I6014</f>
        <v>4.184051090719996E-3</v>
      </c>
      <c r="Z471" s="8">
        <f>'Data-Resource'!K6014</f>
        <v>2724311</v>
      </c>
      <c r="AA471" s="8">
        <f>'Data-Resource'!I6519</f>
        <v>1.8656716417910261E-3</v>
      </c>
      <c r="AB471" s="8">
        <f>'Data-Resource'!K6519</f>
        <v>9344198</v>
      </c>
      <c r="AC471" s="8">
        <f>'Data-Resource'!I12579</f>
        <v>1.5915065890846944E-2</v>
      </c>
      <c r="AD471" s="8">
        <f>'Data-Resource'!K12579</f>
        <v>811113</v>
      </c>
      <c r="AE471" s="8">
        <f>'Data-Resource'!I11064</f>
        <v>3.7606280089193526E-2</v>
      </c>
      <c r="AF471" s="8">
        <f>'Data-Resource'!K11064</f>
        <v>376440</v>
      </c>
      <c r="AG471" s="8">
        <f>'Data-Resource'!I11569</f>
        <v>3.4921302070340973E-3</v>
      </c>
      <c r="AH471" s="8">
        <f>'Data-Resource'!K11569</f>
        <v>341291</v>
      </c>
      <c r="AI471" s="8">
        <f>'Data-Resource'!I8539</f>
        <v>-7.6183037766980001E-3</v>
      </c>
      <c r="AJ471" s="8">
        <f>'Data-Resource'!K8539</f>
        <v>1015616</v>
      </c>
      <c r="AK471" s="8">
        <f>'Data-Resource'!I9044</f>
        <v>1.1764705882352955E-2</v>
      </c>
      <c r="AL471" s="8">
        <f>'Data-Resource'!K9044</f>
        <v>173043</v>
      </c>
      <c r="AM471" s="8">
        <f>'Data-Resource'!I9549</f>
        <v>-7.8373203955962693E-3</v>
      </c>
      <c r="AN471" s="8">
        <f>'Data-Resource'!K9549</f>
        <v>4222255</v>
      </c>
      <c r="AO471" s="8">
        <f>'Data-Resource'!I10054</f>
        <v>-1.7967453522062474E-3</v>
      </c>
      <c r="AP471" s="8">
        <f>'Data-Resource'!K10054</f>
        <v>672234</v>
      </c>
      <c r="AQ471" s="8">
        <f>'Data-Resource'!I10559</f>
        <v>2.2781766950947472E-2</v>
      </c>
      <c r="AR471" s="8">
        <f>'Data-Resource'!K10559</f>
        <v>663160</v>
      </c>
    </row>
    <row r="472" spans="1:44" x14ac:dyDescent="0.3">
      <c r="A472" s="8" t="str">
        <f>'Data-Resource'!B460</f>
        <v>10-23-2020</v>
      </c>
      <c r="B472" s="8">
        <f>'Data-Resource'!I15105</f>
        <v>1.0206880439397232E-2</v>
      </c>
      <c r="C472" s="8">
        <f>'Data-Resource'!I12075</f>
        <v>1.840500112914116E-2</v>
      </c>
      <c r="D472" s="8">
        <f>'Data-Resource'!K12075</f>
        <v>1779105</v>
      </c>
      <c r="E472" s="8">
        <f>'Data-Resource'!I965</f>
        <v>3.9186888242810731E-3</v>
      </c>
      <c r="F472" s="8">
        <f>'Data-Resource'!K965</f>
        <v>367145</v>
      </c>
      <c r="G472" s="8">
        <f>'Data-Resource'!I1470</f>
        <v>4.6153846153846184E-2</v>
      </c>
      <c r="H472" s="8">
        <f>'Data-Resource'!K1470</f>
        <v>288753</v>
      </c>
      <c r="I472" s="8">
        <f>'Data-Resource'!I1975</f>
        <v>1.5031043478260866E-2</v>
      </c>
      <c r="J472" s="8">
        <f>'Data-Resource'!K1975</f>
        <v>758656</v>
      </c>
      <c r="K472" s="8">
        <f>'Data-Resource'!I2480</f>
        <v>1.1416408668730695E-2</v>
      </c>
      <c r="L472" s="8">
        <f>'Data-Resource'!K2480</f>
        <v>1857761</v>
      </c>
      <c r="M472" s="8">
        <f>'Data-Resource'!I2985</f>
        <v>5.093579841117718E-3</v>
      </c>
      <c r="N472" s="8">
        <f>'Data-Resource'!K2985</f>
        <v>3210078</v>
      </c>
      <c r="O472" s="8">
        <f>'Data-Resource'!I3490</f>
        <v>1.0170870626525655E-2</v>
      </c>
      <c r="P472" s="8">
        <f>'Data-Resource'!K3490</f>
        <v>261732</v>
      </c>
      <c r="Q472" s="8">
        <f>'Data-Resource'!I3995</f>
        <v>-1.0937499999999888E-3</v>
      </c>
      <c r="R472" s="8">
        <f>'Data-Resource'!K3995</f>
        <v>974170</v>
      </c>
      <c r="S472" s="8">
        <f>'Data-Resource'!I4500</f>
        <v>3.4722121982476489E-3</v>
      </c>
      <c r="T472" s="8">
        <f>'Data-Resource'!K4500</f>
        <v>558551</v>
      </c>
      <c r="U472" s="8">
        <f>'Data-Resource'!I5005</f>
        <v>2.1826337326146736E-3</v>
      </c>
      <c r="V472" s="8">
        <f>'Data-Resource'!K5005</f>
        <v>459346</v>
      </c>
      <c r="W472" s="8">
        <f>'Data-Resource'!I5510</f>
        <v>1.9204217396761696E-2</v>
      </c>
      <c r="X472" s="8">
        <f>'Data-Resource'!K5510</f>
        <v>11029268</v>
      </c>
      <c r="Y472" s="8">
        <f>'Data-Resource'!I6015</f>
        <v>3.9555005202594196E-3</v>
      </c>
      <c r="Z472" s="8">
        <f>'Data-Resource'!K6015</f>
        <v>2147428</v>
      </c>
      <c r="AA472" s="8">
        <f>'Data-Resource'!I6520</f>
        <v>7.8592814371257601E-3</v>
      </c>
      <c r="AB472" s="8">
        <f>'Data-Resource'!K6520</f>
        <v>7798365</v>
      </c>
      <c r="AC472" s="8">
        <f>'Data-Resource'!I12580</f>
        <v>1.1813599369912822E-3</v>
      </c>
      <c r="AD472" s="8">
        <f>'Data-Resource'!K12580</f>
        <v>634877</v>
      </c>
      <c r="AE472" s="8">
        <f>'Data-Resource'!I11065</f>
        <v>7.0841218057891772E-2</v>
      </c>
      <c r="AF472" s="8">
        <f>'Data-Resource'!K11065</f>
        <v>423815</v>
      </c>
      <c r="AG472" s="8">
        <f>'Data-Resource'!I11570</f>
        <v>7.3221867873515041E-4</v>
      </c>
      <c r="AH472" s="8">
        <f>'Data-Resource'!K11570</f>
        <v>301226</v>
      </c>
      <c r="AI472" s="8">
        <f>'Data-Resource'!I8540</f>
        <v>-4.7908974742548759E-2</v>
      </c>
      <c r="AJ472" s="8">
        <f>'Data-Resource'!K8540</f>
        <v>1159808</v>
      </c>
      <c r="AK472" s="8">
        <f>'Data-Resource'!I9045</f>
        <v>6.9930770860857612E-3</v>
      </c>
      <c r="AL472" s="8">
        <f>'Data-Resource'!K9045</f>
        <v>97701</v>
      </c>
      <c r="AM472" s="8">
        <f>'Data-Resource'!I9550</f>
        <v>1.6499108666793202E-2</v>
      </c>
      <c r="AN472" s="8">
        <f>'Data-Resource'!K9550</f>
        <v>3324392</v>
      </c>
      <c r="AO472" s="8">
        <f>'Data-Resource'!I10055</f>
        <v>2.1058069148301047E-2</v>
      </c>
      <c r="AP472" s="8">
        <f>'Data-Resource'!K10055</f>
        <v>680598</v>
      </c>
      <c r="AQ472" s="8">
        <f>'Data-Resource'!I10560</f>
        <v>3.0480727561095679E-2</v>
      </c>
      <c r="AR472" s="8">
        <f>'Data-Resource'!K10560</f>
        <v>662407</v>
      </c>
    </row>
    <row r="473" spans="1:44" x14ac:dyDescent="0.3">
      <c r="A473" s="8" t="str">
        <f>'Data-Resource'!B461</f>
        <v>10-26-2020</v>
      </c>
      <c r="B473" s="8">
        <f>'Data-Resource'!I15106</f>
        <v>-1.0259795321657278E-2</v>
      </c>
      <c r="C473" s="8">
        <f>'Data-Resource'!I12076</f>
        <v>4.5537645584021787E-3</v>
      </c>
      <c r="D473" s="8">
        <f>'Data-Resource'!K12076</f>
        <v>1558606</v>
      </c>
      <c r="E473" s="8">
        <f>'Data-Resource'!I966</f>
        <v>-1.7569000019411814E-2</v>
      </c>
      <c r="F473" s="8">
        <f>'Data-Resource'!K966</f>
        <v>390949</v>
      </c>
      <c r="G473" s="8">
        <f>'Data-Resource'!I1471</f>
        <v>-1.3649257946580534E-2</v>
      </c>
      <c r="H473" s="8">
        <f>'Data-Resource'!K1471</f>
        <v>207190</v>
      </c>
      <c r="I473" s="8">
        <f>'Data-Resource'!I1976</f>
        <v>-1.4971180880382332E-2</v>
      </c>
      <c r="J473" s="8">
        <f>'Data-Resource'!K1976</f>
        <v>945435</v>
      </c>
      <c r="K473" s="8">
        <f>'Data-Resource'!I2481</f>
        <v>-7.7518801454216895E-3</v>
      </c>
      <c r="L473" s="8">
        <f>'Data-Resource'!K2481</f>
        <v>2395720</v>
      </c>
      <c r="M473" s="8">
        <f>'Data-Resource'!I2986</f>
        <v>7.2189349112426028E-3</v>
      </c>
      <c r="N473" s="8">
        <f>'Data-Resource'!K2986</f>
        <v>3902961</v>
      </c>
      <c r="O473" s="8">
        <f>'Data-Resource'!I3491</f>
        <v>9.0909292929292965E-3</v>
      </c>
      <c r="P473" s="8">
        <f>'Data-Resource'!K3491</f>
        <v>304453</v>
      </c>
      <c r="Q473" s="8">
        <f>'Data-Resource'!I3996</f>
        <v>5.5678968252005677E-3</v>
      </c>
      <c r="R473" s="8">
        <f>'Data-Resource'!K3996</f>
        <v>1118941</v>
      </c>
      <c r="S473" s="8">
        <f>'Data-Resource'!I4501</f>
        <v>-1.5261004322510079E-2</v>
      </c>
      <c r="T473" s="8">
        <f>'Data-Resource'!K4501</f>
        <v>435578</v>
      </c>
      <c r="U473" s="8">
        <f>'Data-Resource'!I5006</f>
        <v>-1.9722404078410732E-2</v>
      </c>
      <c r="V473" s="8">
        <f>'Data-Resource'!K5006</f>
        <v>491222</v>
      </c>
      <c r="W473" s="8">
        <f>'Data-Resource'!I5511</f>
        <v>4.9999999999998448E-3</v>
      </c>
      <c r="X473" s="8">
        <f>'Data-Resource'!K5511</f>
        <v>13771290</v>
      </c>
      <c r="Y473" s="8">
        <f>'Data-Resource'!I6016</f>
        <v>-2.7673207547169601E-3</v>
      </c>
      <c r="Z473" s="8">
        <f>'Data-Resource'!K6016</f>
        <v>3051838</v>
      </c>
      <c r="AA473" s="8">
        <f>'Data-Resource'!I6521</f>
        <v>-1.4136904761904781E-2</v>
      </c>
      <c r="AB473" s="8">
        <f>'Data-Resource'!K6521</f>
        <v>8814403</v>
      </c>
      <c r="AC473" s="8">
        <f>'Data-Resource'!I12581</f>
        <v>-3.5713757558565344E-3</v>
      </c>
      <c r="AD473" s="8">
        <f>'Data-Resource'!K12581</f>
        <v>687427</v>
      </c>
      <c r="AE473" s="8">
        <f>'Data-Resource'!I11066</f>
        <v>-1.9488410831091447E-2</v>
      </c>
      <c r="AF473" s="8">
        <f>'Data-Resource'!K11066</f>
        <v>321506</v>
      </c>
      <c r="AG473" s="8">
        <f>'Data-Resource'!I11571</f>
        <v>-1.6348774246935108E-2</v>
      </c>
      <c r="AH473" s="8">
        <f>'Data-Resource'!K11571</f>
        <v>349068</v>
      </c>
      <c r="AI473" s="8">
        <f>'Data-Resource'!I8541</f>
        <v>3.0198230582437454E-3</v>
      </c>
      <c r="AJ473" s="8">
        <f>'Data-Resource'!K8541</f>
        <v>1187903</v>
      </c>
      <c r="AK473" s="8">
        <f>'Data-Resource'!I9046</f>
        <v>-8.5870878101286727E-3</v>
      </c>
      <c r="AL473" s="8">
        <f>'Data-Resource'!K9046</f>
        <v>97563</v>
      </c>
      <c r="AM473" s="8">
        <f>'Data-Resource'!I9551</f>
        <v>-6.7681145616889059E-3</v>
      </c>
      <c r="AN473" s="8">
        <f>'Data-Resource'!K9551</f>
        <v>3634684</v>
      </c>
      <c r="AO473" s="8">
        <f>'Data-Resource'!I10056</f>
        <v>-2.659574548923235E-2</v>
      </c>
      <c r="AP473" s="8">
        <f>'Data-Resource'!K10056</f>
        <v>649899</v>
      </c>
      <c r="AQ473" s="8">
        <f>'Data-Resource'!I10561</f>
        <v>-2.6676143902655105E-3</v>
      </c>
      <c r="AR473" s="8">
        <f>'Data-Resource'!K10561</f>
        <v>376659</v>
      </c>
    </row>
    <row r="474" spans="1:44" x14ac:dyDescent="0.3">
      <c r="A474" s="8" t="str">
        <f>'Data-Resource'!B462</f>
        <v>10-27-2020</v>
      </c>
      <c r="B474" s="8">
        <f>'Data-Resource'!I15107</f>
        <v>-1.1702826130530263E-2</v>
      </c>
      <c r="C474" s="8">
        <f>'Data-Resource'!I12077</f>
        <v>1.2582324368414451E-2</v>
      </c>
      <c r="D474" s="8">
        <f>'Data-Resource'!K12077</f>
        <v>2830245</v>
      </c>
      <c r="E474" s="8">
        <f>'Data-Resource'!I967</f>
        <v>-6.9140978273986783E-3</v>
      </c>
      <c r="F474" s="8">
        <f>'Data-Resource'!K967</f>
        <v>546412</v>
      </c>
      <c r="G474" s="8">
        <f>'Data-Resource'!I1472</f>
        <v>-3.0500803323192677E-2</v>
      </c>
      <c r="H474" s="8">
        <f>'Data-Resource'!K1472</f>
        <v>225907</v>
      </c>
      <c r="I474" s="8">
        <f>'Data-Resource'!I1977</f>
        <v>-2.6835582726688796E-2</v>
      </c>
      <c r="J474" s="8">
        <f>'Data-Resource'!K1977</f>
        <v>1333069</v>
      </c>
      <c r="K474" s="8">
        <f>'Data-Resource'!I2482</f>
        <v>-1.8142724078920213E-2</v>
      </c>
      <c r="L474" s="8">
        <f>'Data-Resource'!K2482</f>
        <v>2882560</v>
      </c>
      <c r="M474" s="8">
        <f>'Data-Resource'!I2987</f>
        <v>-2.3759608665269143E-2</v>
      </c>
      <c r="N474" s="8">
        <f>'Data-Resource'!K2987</f>
        <v>3777683</v>
      </c>
      <c r="O474" s="8">
        <f>'Data-Resource'!I3492</f>
        <v>-2.9880875898787773E-3</v>
      </c>
      <c r="P474" s="8">
        <f>'Data-Resource'!K3492</f>
        <v>388152</v>
      </c>
      <c r="Q474" s="8">
        <f>'Data-Resource'!I3997</f>
        <v>-2.7834872687015521E-2</v>
      </c>
      <c r="R474" s="8">
        <f>'Data-Resource'!K3997</f>
        <v>1839591</v>
      </c>
      <c r="S474" s="8">
        <f>'Data-Resource'!I4502</f>
        <v>-2.8407919186512202E-2</v>
      </c>
      <c r="T474" s="8">
        <f>'Data-Resource'!K4502</f>
        <v>593902</v>
      </c>
      <c r="U474" s="8">
        <f>'Data-Resource'!I5007</f>
        <v>-1.1873884972170729E-2</v>
      </c>
      <c r="V474" s="8">
        <f>'Data-Resource'!K5007</f>
        <v>585615</v>
      </c>
      <c r="W474" s="8">
        <f>'Data-Resource'!I5512</f>
        <v>-2.9209621993127075E-2</v>
      </c>
      <c r="X474" s="8">
        <f>'Data-Resource'!K5512</f>
        <v>11581778</v>
      </c>
      <c r="Y474" s="8">
        <f>'Data-Resource'!I6017</f>
        <v>-7.753926963481695E-3</v>
      </c>
      <c r="Z474" s="8">
        <f>'Data-Resource'!K6017</f>
        <v>2595512</v>
      </c>
      <c r="AA474" s="8">
        <f>'Data-Resource'!I6522</f>
        <v>-1.3584905660377306E-2</v>
      </c>
      <c r="AB474" s="8">
        <f>'Data-Resource'!K6522</f>
        <v>13191954</v>
      </c>
      <c r="AC474" s="8">
        <f>'Data-Resource'!I12582</f>
        <v>-3.5727934365487901E-3</v>
      </c>
      <c r="AD474" s="8">
        <f>'Data-Resource'!K12582</f>
        <v>720736</v>
      </c>
      <c r="AE474" s="8">
        <f>'Data-Resource'!I11067</f>
        <v>-3.6290267424756877E-2</v>
      </c>
      <c r="AF474" s="8">
        <f>'Data-Resource'!K11067</f>
        <v>338177</v>
      </c>
      <c r="AG474" s="8">
        <f>'Data-Resource'!I11572</f>
        <v>2.2681451327099759E-3</v>
      </c>
      <c r="AH474" s="8">
        <f>'Data-Resource'!K11572</f>
        <v>436564</v>
      </c>
      <c r="AI474" s="8">
        <f>'Data-Resource'!I8542</f>
        <v>2.8222409435551887E-2</v>
      </c>
      <c r="AJ474" s="8">
        <f>'Data-Resource'!K8542</f>
        <v>1212728</v>
      </c>
      <c r="AK474" s="8">
        <f>'Data-Resource'!I9047</f>
        <v>-1.3375263782458924E-2</v>
      </c>
      <c r="AL474" s="8">
        <f>'Data-Resource'!K9047</f>
        <v>180168</v>
      </c>
      <c r="AM474" s="8">
        <f>'Data-Resource'!I9552</f>
        <v>-3.6090263157894868E-2</v>
      </c>
      <c r="AN474" s="8">
        <f>'Data-Resource'!K9552</f>
        <v>6715963</v>
      </c>
      <c r="AO474" s="8">
        <f>'Data-Resource'!I10057</f>
        <v>-2.5906735751295893E-3</v>
      </c>
      <c r="AP474" s="8">
        <f>'Data-Resource'!K10057</f>
        <v>837076</v>
      </c>
      <c r="AQ474" s="8">
        <f>'Data-Resource'!I10562</f>
        <v>3.2061045801526578E-2</v>
      </c>
      <c r="AR474" s="8">
        <f>'Data-Resource'!K10562</f>
        <v>882102</v>
      </c>
    </row>
    <row r="475" spans="1:44" x14ac:dyDescent="0.3">
      <c r="A475" s="8" t="str">
        <f>'Data-Resource'!B463</f>
        <v>10-28-2020</v>
      </c>
      <c r="B475" s="8">
        <f>'Data-Resource'!I15108</f>
        <v>-2.4290368030956071E-2</v>
      </c>
      <c r="C475" s="8">
        <f>'Data-Resource'!I12078</f>
        <v>-3.5843462775799154E-2</v>
      </c>
      <c r="D475" s="8">
        <f>'Data-Resource'!K12078</f>
        <v>3913691</v>
      </c>
      <c r="E475" s="8">
        <f>'Data-Resource'!I968</f>
        <v>-3.3107556046992774E-2</v>
      </c>
      <c r="F475" s="8">
        <f>'Data-Resource'!K968</f>
        <v>959468</v>
      </c>
      <c r="G475" s="8">
        <f>'Data-Resource'!I1473</f>
        <v>-6.4443692605123375E-3</v>
      </c>
      <c r="H475" s="8">
        <f>'Data-Resource'!K1473</f>
        <v>322749</v>
      </c>
      <c r="I475" s="8">
        <f>'Data-Resource'!I1978</f>
        <v>-8.485659435097756E-3</v>
      </c>
      <c r="J475" s="8">
        <f>'Data-Resource'!K1978</f>
        <v>2281095</v>
      </c>
      <c r="K475" s="8">
        <f>'Data-Resource'!I2483</f>
        <v>-3.9390199291798739E-2</v>
      </c>
      <c r="L475" s="8">
        <f>'Data-Resource'!K2483</f>
        <v>6617611</v>
      </c>
      <c r="M475" s="8">
        <f>'Data-Resource'!I2988</f>
        <v>-2.1514327957419612E-2</v>
      </c>
      <c r="N475" s="8">
        <f>'Data-Resource'!K2988</f>
        <v>6156789</v>
      </c>
      <c r="O475" s="8">
        <f>'Data-Resource'!I3493</f>
        <v>-3.8619586702756822E-2</v>
      </c>
      <c r="P475" s="8">
        <f>'Data-Resource'!K3493</f>
        <v>876573</v>
      </c>
      <c r="Q475" s="8">
        <f>'Data-Resource'!I3998</f>
        <v>-2.7959132764105169E-2</v>
      </c>
      <c r="R475" s="8">
        <f>'Data-Resource'!K3998</f>
        <v>3729376</v>
      </c>
      <c r="S475" s="8">
        <f>'Data-Resource'!I4503</f>
        <v>-2.3640630209340804E-2</v>
      </c>
      <c r="T475" s="8">
        <f>'Data-Resource'!K4503</f>
        <v>800498</v>
      </c>
      <c r="U475" s="8">
        <f>'Data-Resource'!I5008</f>
        <v>-8.0152900763358313E-3</v>
      </c>
      <c r="V475" s="8">
        <f>'Data-Resource'!K5008</f>
        <v>892837</v>
      </c>
      <c r="W475" s="8">
        <f>'Data-Resource'!I5513</f>
        <v>-1.2221514958624991E-2</v>
      </c>
      <c r="X475" s="8">
        <f>'Data-Resource'!K5513</f>
        <v>20153761</v>
      </c>
      <c r="Y475" s="8">
        <f>'Data-Resource'!I6018</f>
        <v>-1.4728681789956543E-2</v>
      </c>
      <c r="Z475" s="8">
        <f>'Data-Resource'!K6018</f>
        <v>5229005</v>
      </c>
      <c r="AA475" s="8">
        <f>'Data-Resource'!I6523</f>
        <v>-8.1269349845200616E-3</v>
      </c>
      <c r="AB475" s="8">
        <f>'Data-Resource'!K6523</f>
        <v>19446164</v>
      </c>
      <c r="AC475" s="8">
        <f>'Data-Resource'!I12583</f>
        <v>-4.8517522831134198E-3</v>
      </c>
      <c r="AD475" s="8">
        <f>'Data-Resource'!K12583</f>
        <v>1382864</v>
      </c>
      <c r="AE475" s="8">
        <f>'Data-Resource'!I11068</f>
        <v>1.6172568039322197E-2</v>
      </c>
      <c r="AF475" s="8">
        <f>'Data-Resource'!K11068</f>
        <v>365021</v>
      </c>
      <c r="AG475" s="8">
        <f>'Data-Resource'!I11573</f>
        <v>2.107221841535541E-2</v>
      </c>
      <c r="AH475" s="8">
        <f>'Data-Resource'!K11573</f>
        <v>622639</v>
      </c>
      <c r="AI475" s="8">
        <f>'Data-Resource'!I8543</f>
        <v>-4.0567952141337772E-2</v>
      </c>
      <c r="AJ475" s="8">
        <f>'Data-Resource'!K8543</f>
        <v>1467446</v>
      </c>
      <c r="AK475" s="8">
        <f>'Data-Resource'!I9048</f>
        <v>-7.9998400000009433E-4</v>
      </c>
      <c r="AL475" s="8">
        <f>'Data-Resource'!K9048</f>
        <v>222664</v>
      </c>
      <c r="AM475" s="8">
        <f>'Data-Resource'!I9553</f>
        <v>-4.8403253665394712E-2</v>
      </c>
      <c r="AN475" s="8">
        <f>'Data-Resource'!K9553</f>
        <v>11162781</v>
      </c>
      <c r="AO475" s="8">
        <f>'Data-Resource'!I10058</f>
        <v>-2.1842073684210497E-2</v>
      </c>
      <c r="AP475" s="8">
        <f>'Data-Resource'!K10058</f>
        <v>1550753</v>
      </c>
      <c r="AQ475" s="8">
        <f>'Data-Resource'!I10563</f>
        <v>1.315789473684202E-2</v>
      </c>
      <c r="AR475" s="8">
        <f>'Data-Resource'!K10563</f>
        <v>903504</v>
      </c>
    </row>
    <row r="476" spans="1:44" x14ac:dyDescent="0.3">
      <c r="A476" s="8" t="str">
        <f>'Data-Resource'!B464</f>
        <v>10-29-2020</v>
      </c>
      <c r="B476" s="8">
        <f>'Data-Resource'!I15109</f>
        <v>-2.8372281415604307E-3</v>
      </c>
      <c r="C476" s="8">
        <f>'Data-Resource'!I12079</f>
        <v>-1.5987492163009268E-2</v>
      </c>
      <c r="D476" s="8">
        <f>'Data-Resource'!K12079</f>
        <v>4133738</v>
      </c>
      <c r="E476" s="8">
        <f>'Data-Resource'!I969</f>
        <v>-2.3130532531932301E-3</v>
      </c>
      <c r="F476" s="8">
        <f>'Data-Resource'!K969</f>
        <v>680710</v>
      </c>
      <c r="G476" s="8">
        <f>'Data-Resource'!I1474</f>
        <v>-9.3502822722920948E-3</v>
      </c>
      <c r="H476" s="8">
        <f>'Data-Resource'!K1474</f>
        <v>276502</v>
      </c>
      <c r="I476" s="8">
        <f>'Data-Resource'!I1979</f>
        <v>-5.6833198534018241E-3</v>
      </c>
      <c r="J476" s="8">
        <f>'Data-Resource'!K1979</f>
        <v>1561545</v>
      </c>
      <c r="K476" s="8">
        <f>'Data-Resource'!I2484</f>
        <v>1.5035978949630242E-3</v>
      </c>
      <c r="L476" s="8">
        <f>'Data-Resource'!K2484</f>
        <v>4073192</v>
      </c>
      <c r="M476" s="8">
        <f>'Data-Resource'!I2989</f>
        <v>-3.6762255802999603E-4</v>
      </c>
      <c r="N476" s="8">
        <f>'Data-Resource'!K2989</f>
        <v>5474328</v>
      </c>
      <c r="O476" s="8">
        <f>'Data-Resource'!I3494</f>
        <v>-1.4779320194935499E-2</v>
      </c>
      <c r="P476" s="8">
        <f>'Data-Resource'!K3494</f>
        <v>751775</v>
      </c>
      <c r="Q476" s="8">
        <f>'Data-Resource'!I3999</f>
        <v>8.1230727942780325E-3</v>
      </c>
      <c r="R476" s="8">
        <f>'Data-Resource'!K3999</f>
        <v>1788596</v>
      </c>
      <c r="S476" s="8">
        <f>'Data-Resource'!I4504</f>
        <v>-7.9208139071327011E-3</v>
      </c>
      <c r="T476" s="8">
        <f>'Data-Resource'!K4504</f>
        <v>574374</v>
      </c>
      <c r="U476" s="8">
        <f>'Data-Resource'!I5009</f>
        <v>-5.764796044667308E-3</v>
      </c>
      <c r="V476" s="8">
        <f>'Data-Resource'!K5009</f>
        <v>890584</v>
      </c>
      <c r="W476" s="8">
        <f>'Data-Resource'!I5514</f>
        <v>-9.547738693467216E-3</v>
      </c>
      <c r="X476" s="8">
        <f>'Data-Resource'!K5514</f>
        <v>14527908</v>
      </c>
      <c r="Y476" s="8">
        <f>'Data-Resource'!I6019</f>
        <v>6.2908777829161861E-3</v>
      </c>
      <c r="Z476" s="8">
        <f>'Data-Resource'!K6019</f>
        <v>3355864</v>
      </c>
      <c r="AA476" s="8">
        <f>'Data-Resource'!I6524</f>
        <v>2.6974198592650541E-2</v>
      </c>
      <c r="AB476" s="8">
        <f>'Data-Resource'!K6524</f>
        <v>17025751</v>
      </c>
      <c r="AC476" s="8">
        <f>'Data-Resource'!I12584</f>
        <v>-5.449863611721058E-4</v>
      </c>
      <c r="AD476" s="8">
        <f>'Data-Resource'!K12584</f>
        <v>1011959</v>
      </c>
      <c r="AE476" s="8">
        <f>'Data-Resource'!I11069</f>
        <v>-5.170162856606756E-2</v>
      </c>
      <c r="AF476" s="8">
        <f>'Data-Resource'!K11069</f>
        <v>504949</v>
      </c>
      <c r="AG476" s="8">
        <f>'Data-Resource'!I11574</f>
        <v>-8.0749545203823124E-3</v>
      </c>
      <c r="AH476" s="8">
        <f>'Data-Resource'!K11574</f>
        <v>365689</v>
      </c>
      <c r="AI476" s="8">
        <f>'Data-Resource'!I8544</f>
        <v>-1.5151536195286266E-2</v>
      </c>
      <c r="AJ476" s="8">
        <f>'Data-Resource'!K8544</f>
        <v>1021116</v>
      </c>
      <c r="AK476" s="8">
        <f>'Data-Resource'!I9049</f>
        <v>8.0520130769411733E-4</v>
      </c>
      <c r="AL476" s="8">
        <f>'Data-Resource'!K9049</f>
        <v>168750</v>
      </c>
      <c r="AM476" s="8">
        <f>'Data-Resource'!I9554</f>
        <v>9.7128378378378982E-3</v>
      </c>
      <c r="AN476" s="8">
        <f>'Data-Resource'!K9554</f>
        <v>7072386</v>
      </c>
      <c r="AO476" s="8">
        <f>'Data-Resource'!I10059</f>
        <v>9.403546177209678E-3</v>
      </c>
      <c r="AP476" s="8">
        <f>'Data-Resource'!K10059</f>
        <v>1074424</v>
      </c>
      <c r="AQ476" s="8">
        <f>'Data-Resource'!I10564</f>
        <v>-1.4136860750157477E-2</v>
      </c>
      <c r="AR476" s="8">
        <f>'Data-Resource'!K10564</f>
        <v>639187</v>
      </c>
    </row>
    <row r="477" spans="1:44" x14ac:dyDescent="0.3">
      <c r="A477" s="8" t="str">
        <f>'Data-Resource'!B465</f>
        <v>10-30-2020</v>
      </c>
      <c r="B477" s="8">
        <f>'Data-Resource'!I15110</f>
        <v>7.3104653118459288E-3</v>
      </c>
      <c r="C477" s="8">
        <f>'Data-Resource'!I12080</f>
        <v>1.7280032000000004E-2</v>
      </c>
      <c r="D477" s="8">
        <f>'Data-Resource'!K12080</f>
        <v>3198155</v>
      </c>
      <c r="E477" s="8">
        <f>'Data-Resource'!I970</f>
        <v>1.9646365422397775E-3</v>
      </c>
      <c r="F477" s="8">
        <f>'Data-Resource'!K970</f>
        <v>535545</v>
      </c>
      <c r="G477" s="8">
        <f>'Data-Resource'!I1475</f>
        <v>3.2013251881625349E-2</v>
      </c>
      <c r="H477" s="8">
        <f>'Data-Resource'!K1475</f>
        <v>256672</v>
      </c>
      <c r="I477" s="8">
        <f>'Data-Resource'!I1980</f>
        <v>1.6144180919032015E-2</v>
      </c>
      <c r="J477" s="8">
        <f>'Data-Resource'!K1980</f>
        <v>1434591</v>
      </c>
      <c r="K477" s="8">
        <f>'Data-Resource'!I2485</f>
        <v>2.3260869565217356E-2</v>
      </c>
      <c r="L477" s="8">
        <f>'Data-Resource'!K2485</f>
        <v>3628932</v>
      </c>
      <c r="M477" s="8">
        <f>'Data-Resource'!I2990</f>
        <v>5.9821038380383192E-3</v>
      </c>
      <c r="N477" s="8">
        <f>'Data-Resource'!K2990</f>
        <v>5580918</v>
      </c>
      <c r="O477" s="8">
        <f>'Data-Resource'!I3495</f>
        <v>4.4692960893855434E-3</v>
      </c>
      <c r="P477" s="8">
        <f>'Data-Resource'!K3495</f>
        <v>609409</v>
      </c>
      <c r="Q477" s="8">
        <f>'Data-Resource'!I4000</f>
        <v>2.2299615947748673E-2</v>
      </c>
      <c r="R477" s="8">
        <f>'Data-Resource'!K4000</f>
        <v>1564460</v>
      </c>
      <c r="S477" s="8">
        <f>'Data-Resource'!I4505</f>
        <v>2.561796629213493E-2</v>
      </c>
      <c r="T477" s="8">
        <f>'Data-Resource'!K4505</f>
        <v>456086</v>
      </c>
      <c r="U477" s="8">
        <f>'Data-Resource'!I5010</f>
        <v>-7.0727072691552382E-3</v>
      </c>
      <c r="V477" s="8">
        <f>'Data-Resource'!K5010</f>
        <v>978025</v>
      </c>
      <c r="W477" s="8">
        <f>'Data-Resource'!I5515</f>
        <v>1.8170103092783486E-2</v>
      </c>
      <c r="X477" s="8">
        <f>'Data-Resource'!K5515</f>
        <v>12653191</v>
      </c>
      <c r="Y477" s="8">
        <f>'Data-Resource'!I6020</f>
        <v>3.1646362428604667E-3</v>
      </c>
      <c r="Z477" s="8">
        <f>'Data-Resource'!K6020</f>
        <v>3826944</v>
      </c>
      <c r="AA477" s="8">
        <f>'Data-Resource'!I6525</f>
        <v>5.3846153846154538E-3</v>
      </c>
      <c r="AB477" s="8">
        <f>'Data-Resource'!K6525</f>
        <v>11091937</v>
      </c>
      <c r="AC477" s="8">
        <f>'Data-Resource'!I12585</f>
        <v>1.2499944368134792E-2</v>
      </c>
      <c r="AD477" s="8">
        <f>'Data-Resource'!K12585</f>
        <v>1023803</v>
      </c>
      <c r="AE477" s="8">
        <f>'Data-Resource'!I11070</f>
        <v>2.4825195804195746E-2</v>
      </c>
      <c r="AF477" s="8">
        <f>'Data-Resource'!K11070</f>
        <v>345410</v>
      </c>
      <c r="AG477" s="8">
        <f>'Data-Resource'!I11575</f>
        <v>-2.3929805584553335E-3</v>
      </c>
      <c r="AH477" s="8">
        <f>'Data-Resource'!K11575</f>
        <v>327499</v>
      </c>
      <c r="AI477" s="8">
        <f>'Data-Resource'!I8545</f>
        <v>-7.7787598915029562E-3</v>
      </c>
      <c r="AJ477" s="8">
        <f>'Data-Resource'!K8545</f>
        <v>1157162</v>
      </c>
      <c r="AK477" s="8">
        <f>'Data-Resource'!I9050</f>
        <v>1.0534805339792331E-2</v>
      </c>
      <c r="AL477" s="8">
        <f>'Data-Resource'!K9050</f>
        <v>125822</v>
      </c>
      <c r="AM477" s="8">
        <f>'Data-Resource'!I9555</f>
        <v>1.7021276595744539E-2</v>
      </c>
      <c r="AN477" s="8">
        <f>'Data-Resource'!K9555</f>
        <v>4876804</v>
      </c>
      <c r="AO477" s="8">
        <f>'Data-Resource'!I10060</f>
        <v>2.199295754524979E-2</v>
      </c>
      <c r="AP477" s="8">
        <f>'Data-Resource'!K10060</f>
        <v>1012019</v>
      </c>
      <c r="AQ477" s="8">
        <f>'Data-Resource'!I10565</f>
        <v>-2.5670482758620695E-2</v>
      </c>
      <c r="AR477" s="8">
        <f>'Data-Resource'!K10565</f>
        <v>709701</v>
      </c>
    </row>
    <row r="478" spans="1:44" x14ac:dyDescent="0.3">
      <c r="A478" s="8" t="str">
        <f>'Data-Resource'!B466</f>
        <v>11-2-2020</v>
      </c>
      <c r="B478" s="8">
        <f>'Data-Resource'!I15111</f>
        <v>1.597617386016198E-2</v>
      </c>
      <c r="C478" s="8">
        <f>'Data-Resource'!I12081</f>
        <v>1.1243004372267223E-2</v>
      </c>
      <c r="D478" s="8">
        <f>'Data-Resource'!K12081</f>
        <v>2524274</v>
      </c>
      <c r="E478" s="8">
        <f>'Data-Resource'!I971</f>
        <v>1.3645224171540023E-2</v>
      </c>
      <c r="F478" s="8">
        <f>'Data-Resource'!K971</f>
        <v>521680</v>
      </c>
      <c r="G478" s="8">
        <f>'Data-Resource'!I1476</f>
        <v>1.1109982895095261E-3</v>
      </c>
      <c r="H478" s="8">
        <f>'Data-Resource'!K1476</f>
        <v>176692</v>
      </c>
      <c r="I478" s="8">
        <f>'Data-Resource'!I1981</f>
        <v>1.4790542903327196E-2</v>
      </c>
      <c r="J478" s="8">
        <f>'Data-Resource'!K1981</f>
        <v>1234494</v>
      </c>
      <c r="K478" s="8">
        <f>'Data-Resource'!I2486</f>
        <v>1.597305523442397E-2</v>
      </c>
      <c r="L478" s="8">
        <f>'Data-Resource'!K2486</f>
        <v>2463880</v>
      </c>
      <c r="M478" s="8">
        <f>'Data-Resource'!I2991</f>
        <v>2.3002519368529751E-2</v>
      </c>
      <c r="N478" s="8">
        <f>'Data-Resource'!K2991</f>
        <v>4187513</v>
      </c>
      <c r="O478" s="8">
        <f>'Data-Resource'!I3496</f>
        <v>1.7698672174807104E-3</v>
      </c>
      <c r="P478" s="8">
        <f>'Data-Resource'!K3496</f>
        <v>430284</v>
      </c>
      <c r="Q478" s="8">
        <f>'Data-Resource'!I4001</f>
        <v>1.1525423728813433E-2</v>
      </c>
      <c r="R478" s="8">
        <f>'Data-Resource'!K4001</f>
        <v>1548483</v>
      </c>
      <c r="S478" s="8">
        <f>'Data-Resource'!I4506</f>
        <v>-8.6723765974054223E-4</v>
      </c>
      <c r="T478" s="8">
        <f>'Data-Resource'!K4506</f>
        <v>583638</v>
      </c>
      <c r="U478" s="8">
        <f>'Data-Resource'!I5011</f>
        <v>-1.6869313853338147E-2</v>
      </c>
      <c r="V478" s="8">
        <f>'Data-Resource'!K5011</f>
        <v>863169</v>
      </c>
      <c r="W478" s="8">
        <f>'Data-Resource'!I5516</f>
        <v>3.6999999999999943E-2</v>
      </c>
      <c r="X478" s="8">
        <f>'Data-Resource'!K5516</f>
        <v>15369230</v>
      </c>
      <c r="Y478" s="8">
        <f>'Data-Resource'!I6021</f>
        <v>1.538464226256283E-2</v>
      </c>
      <c r="Z478" s="8">
        <f>'Data-Resource'!K6021</f>
        <v>2964281</v>
      </c>
      <c r="AA478" s="8">
        <f>'Data-Resource'!I6526</f>
        <v>1.1724659606656501E-2</v>
      </c>
      <c r="AB478" s="8">
        <f>'Data-Resource'!K6526</f>
        <v>10294207</v>
      </c>
      <c r="AC478" s="8">
        <f>'Data-Resource'!I12586</f>
        <v>-3.1423264626967734E-2</v>
      </c>
      <c r="AD478" s="8">
        <f>'Data-Resource'!K12586</f>
        <v>883922</v>
      </c>
      <c r="AE478" s="8">
        <f>'Data-Resource'!I11071</f>
        <v>8.7838040540542239E-3</v>
      </c>
      <c r="AF478" s="8">
        <f>'Data-Resource'!K11071</f>
        <v>290419</v>
      </c>
      <c r="AG478" s="8">
        <f>'Data-Resource'!I11576</f>
        <v>5.3206969938799525E-4</v>
      </c>
      <c r="AH478" s="8">
        <f>'Data-Resource'!K11576</f>
        <v>302888</v>
      </c>
      <c r="AI478" s="8">
        <f>'Data-Resource'!I8546</f>
        <v>2.7331953463425259E-2</v>
      </c>
      <c r="AJ478" s="8">
        <f>'Data-Resource'!K8546</f>
        <v>914105</v>
      </c>
      <c r="AK478" s="8">
        <f>'Data-Resource'!I9051</f>
        <v>2.0733636032956346E-2</v>
      </c>
      <c r="AL478" s="8">
        <f>'Data-Resource'!K9051</f>
        <v>151682</v>
      </c>
      <c r="AM478" s="8">
        <f>'Data-Resource'!I9556</f>
        <v>1.7474516330351474E-2</v>
      </c>
      <c r="AN478" s="8">
        <f>'Data-Resource'!K9556</f>
        <v>4367259</v>
      </c>
      <c r="AO478" s="8">
        <f>'Data-Resource'!I10061</f>
        <v>3.1704095112285335E-2</v>
      </c>
      <c r="AP478" s="8">
        <f>'Data-Resource'!K10061</f>
        <v>774674</v>
      </c>
      <c r="AQ478" s="8">
        <f>'Data-Resource'!I10566</f>
        <v>-6.5259577735124735E-3</v>
      </c>
      <c r="AR478" s="8">
        <f>'Data-Resource'!K10566</f>
        <v>440797</v>
      </c>
    </row>
    <row r="479" spans="1:44" x14ac:dyDescent="0.3">
      <c r="A479" s="8" t="str">
        <f>'Data-Resource'!B467</f>
        <v>11-3-2020</v>
      </c>
      <c r="B479" s="8">
        <f>'Data-Resource'!I15112</f>
        <v>1.9409275327456076E-2</v>
      </c>
      <c r="C479" s="8">
        <f>'Data-Resource'!I12082</f>
        <v>2.4428091603053131E-3</v>
      </c>
      <c r="D479" s="8">
        <f>'Data-Resource'!K12082</f>
        <v>2369512</v>
      </c>
      <c r="E479" s="8">
        <f>'Data-Resource'!I972</f>
        <v>1.9465671755725208E-2</v>
      </c>
      <c r="F479" s="8">
        <f>'Data-Resource'!K972</f>
        <v>561234</v>
      </c>
      <c r="G479" s="8">
        <f>'Data-Resource'!I1477</f>
        <v>3.5624984375000106E-2</v>
      </c>
      <c r="H479" s="8">
        <f>'Data-Resource'!K1477</f>
        <v>156388</v>
      </c>
      <c r="I479" s="8">
        <f>'Data-Resource'!I1982</f>
        <v>3.6410211538461558E-2</v>
      </c>
      <c r="J479" s="8">
        <f>'Data-Resource'!K1982</f>
        <v>1356562</v>
      </c>
      <c r="K479" s="8">
        <f>'Data-Resource'!I2487</f>
        <v>2.1047165892255224E-2</v>
      </c>
      <c r="L479" s="8">
        <f>'Data-Resource'!K2487</f>
        <v>3140708</v>
      </c>
      <c r="M479" s="8">
        <f>'Data-Resource'!I2992</f>
        <v>2.3414609756097649E-2</v>
      </c>
      <c r="N479" s="8">
        <f>'Data-Resource'!K2992</f>
        <v>5227566</v>
      </c>
      <c r="O479" s="8">
        <f>'Data-Resource'!I3497</f>
        <v>8.1641439559150993E-3</v>
      </c>
      <c r="P479" s="8">
        <f>'Data-Resource'!K3497</f>
        <v>466223</v>
      </c>
      <c r="Q479" s="8">
        <f>'Data-Resource'!I4002</f>
        <v>2.8476770580239456E-2</v>
      </c>
      <c r="R479" s="8">
        <f>'Data-Resource'!K4002</f>
        <v>1655547</v>
      </c>
      <c r="S479" s="8">
        <f>'Data-Resource'!I4507</f>
        <v>6.4585359212371409E-3</v>
      </c>
      <c r="T479" s="8">
        <f>'Data-Resource'!K4507</f>
        <v>630728</v>
      </c>
      <c r="U479" s="8">
        <f>'Data-Resource'!I5012</f>
        <v>7.9112340520374775E-4</v>
      </c>
      <c r="V479" s="8">
        <f>'Data-Resource'!K5012</f>
        <v>1346659</v>
      </c>
      <c r="W479" s="8">
        <f>'Data-Resource'!I5517</f>
        <v>1.884075363014533E-2</v>
      </c>
      <c r="X479" s="8">
        <f>'Data-Resource'!K5517</f>
        <v>18500667</v>
      </c>
      <c r="Y479" s="8">
        <f>'Data-Resource'!I6022</f>
        <v>1.2241775369593796E-2</v>
      </c>
      <c r="Z479" s="8">
        <f>'Data-Resource'!K6022</f>
        <v>3219551</v>
      </c>
      <c r="AA479" s="8">
        <f>'Data-Resource'!I6527</f>
        <v>7.8183172002978529E-3</v>
      </c>
      <c r="AB479" s="8">
        <f>'Data-Resource'!K6527</f>
        <v>10142028</v>
      </c>
      <c r="AC479" s="8">
        <f>'Data-Resource'!I12587</f>
        <v>4.7170892030775772E-3</v>
      </c>
      <c r="AD479" s="8">
        <f>'Data-Resource'!K12587</f>
        <v>689894</v>
      </c>
      <c r="AE479" s="8">
        <f>'Data-Resource'!I11072</f>
        <v>4.5816691401725333E-2</v>
      </c>
      <c r="AF479" s="8">
        <f>'Data-Resource'!K11072</f>
        <v>295760</v>
      </c>
      <c r="AG479" s="8">
        <f>'Data-Resource'!I11577</f>
        <v>-1.0225472079516082E-2</v>
      </c>
      <c r="AH479" s="8">
        <f>'Data-Resource'!K11577</f>
        <v>371197</v>
      </c>
      <c r="AI479" s="8">
        <f>'Data-Resource'!I8547</f>
        <v>-3.9803096438116629E-2</v>
      </c>
      <c r="AJ479" s="8">
        <f>'Data-Resource'!K8547</f>
        <v>1614637</v>
      </c>
      <c r="AK479" s="8">
        <f>'Data-Resource'!I9052</f>
        <v>1.7014670912265956E-2</v>
      </c>
      <c r="AL479" s="8">
        <f>'Data-Resource'!K9052</f>
        <v>135155</v>
      </c>
      <c r="AM479" s="8">
        <f>'Data-Resource'!I9557</f>
        <v>3.2134195634599981E-2</v>
      </c>
      <c r="AN479" s="8">
        <f>'Data-Resource'!K9557</f>
        <v>5327339</v>
      </c>
      <c r="AO479" s="8">
        <f>'Data-Resource'!I10062</f>
        <v>2.0356234096692166E-2</v>
      </c>
      <c r="AP479" s="8">
        <f>'Data-Resource'!K10062</f>
        <v>866475</v>
      </c>
      <c r="AQ479" s="8">
        <f>'Data-Resource'!I10567</f>
        <v>2.3846199999999956E-2</v>
      </c>
      <c r="AR479" s="8">
        <f>'Data-Resource'!K10567</f>
        <v>457490</v>
      </c>
    </row>
    <row r="480" spans="1:44" x14ac:dyDescent="0.3">
      <c r="A480" s="8" t="str">
        <f>'Data-Resource'!B468</f>
        <v>11-4-2020</v>
      </c>
      <c r="B480" s="8">
        <f>'Data-Resource'!I15113</f>
        <v>3.598734102193326E-2</v>
      </c>
      <c r="C480" s="8">
        <f>'Data-Resource'!I12083</f>
        <v>5.6127190520735851E-2</v>
      </c>
      <c r="D480" s="8">
        <f>'Data-Resource'!K12083</f>
        <v>3013284</v>
      </c>
      <c r="E480" s="8">
        <f>'Data-Resource'!I973</f>
        <v>2.0075712121212095E-2</v>
      </c>
      <c r="F480" s="8">
        <f>'Data-Resource'!K973</f>
        <v>704273</v>
      </c>
      <c r="G480" s="8">
        <f>'Data-Resource'!I1478</f>
        <v>5.2914189551266401E-2</v>
      </c>
      <c r="H480" s="8">
        <f>'Data-Resource'!K1478</f>
        <v>204331</v>
      </c>
      <c r="I480" s="8">
        <f>'Data-Resource'!I1983</f>
        <v>3.598028703421647E-2</v>
      </c>
      <c r="J480" s="8">
        <f>'Data-Resource'!K1983</f>
        <v>1847255</v>
      </c>
      <c r="K480" s="8">
        <f>'Data-Resource'!I2488</f>
        <v>3.0352895763907841E-2</v>
      </c>
      <c r="L480" s="8">
        <f>'Data-Resource'!K2488</f>
        <v>4251925</v>
      </c>
      <c r="M480" s="8">
        <f>'Data-Resource'!I2993</f>
        <v>5.7785274231497229E-2</v>
      </c>
      <c r="N480" s="8">
        <f>'Data-Resource'!K2993</f>
        <v>6048478</v>
      </c>
      <c r="O480" s="8">
        <f>'Data-Resource'!I3498</f>
        <v>3.5138121546961332E-2</v>
      </c>
      <c r="P480" s="8">
        <f>'Data-Resource'!K3498</f>
        <v>461045</v>
      </c>
      <c r="Q480" s="8">
        <f>'Data-Resource'!I4003</f>
        <v>3.8193274025352497E-2</v>
      </c>
      <c r="R480" s="8">
        <f>'Data-Resource'!K4003</f>
        <v>1934346</v>
      </c>
      <c r="S480" s="8">
        <f>'Data-Resource'!I4508</f>
        <v>1.0673088651709928E-2</v>
      </c>
      <c r="T480" s="8">
        <f>'Data-Resource'!K4508</f>
        <v>955039</v>
      </c>
      <c r="U480" s="8">
        <f>'Data-Resource'!I5013</f>
        <v>5.7999999999999961E-2</v>
      </c>
      <c r="V480" s="8">
        <f>'Data-Resource'!K5013</f>
        <v>1196386</v>
      </c>
      <c r="W480" s="8">
        <f>'Data-Resource'!I5518</f>
        <v>3.1084337349397438E-2</v>
      </c>
      <c r="X480" s="8">
        <f>'Data-Resource'!K5518</f>
        <v>20067407</v>
      </c>
      <c r="Y480" s="8">
        <f>'Data-Resource'!I6023</f>
        <v>2.2623284189120369E-2</v>
      </c>
      <c r="Z480" s="8">
        <f>'Data-Resource'!K6023</f>
        <v>4195054</v>
      </c>
      <c r="AA480" s="8">
        <f>'Data-Resource'!I6528</f>
        <v>2.7351067815661389E-2</v>
      </c>
      <c r="AB480" s="8">
        <f>'Data-Resource'!K6528</f>
        <v>11992299</v>
      </c>
      <c r="AC480" s="8">
        <f>'Data-Resource'!I12588</f>
        <v>7.3333866666667339E-3</v>
      </c>
      <c r="AD480" s="8">
        <f>'Data-Resource'!K12588</f>
        <v>1056536</v>
      </c>
      <c r="AE480" s="8">
        <f>'Data-Resource'!I11073</f>
        <v>3.6906289404885412E-2</v>
      </c>
      <c r="AF480" s="8">
        <f>'Data-Resource'!K11073</f>
        <v>234840</v>
      </c>
      <c r="AG480" s="8">
        <f>'Data-Resource'!I11578</f>
        <v>3.7383109816205184E-2</v>
      </c>
      <c r="AH480" s="8">
        <f>'Data-Resource'!K11578</f>
        <v>298441</v>
      </c>
      <c r="AI480" s="8">
        <f>'Data-Resource'!I8548</f>
        <v>6.0126537547403464E-2</v>
      </c>
      <c r="AJ480" s="8">
        <f>'Data-Resource'!K8548</f>
        <v>1269572</v>
      </c>
      <c r="AK480" s="8">
        <f>'Data-Resource'!I9053</f>
        <v>3.7529280101184073E-2</v>
      </c>
      <c r="AL480" s="8">
        <f>'Data-Resource'!K9053</f>
        <v>189635</v>
      </c>
      <c r="AM480" s="8">
        <f>'Data-Resource'!I9558</f>
        <v>1.9560958864708943E-2</v>
      </c>
      <c r="AN480" s="8">
        <f>'Data-Resource'!K9558</f>
        <v>6690710</v>
      </c>
      <c r="AO480" s="8">
        <f>'Data-Resource'!I10063</f>
        <v>2.4340786374352795E-2</v>
      </c>
      <c r="AP480" s="8">
        <f>'Data-Resource'!K10063</f>
        <v>1387939</v>
      </c>
      <c r="AQ480" s="8">
        <f>'Data-Resource'!I10568</f>
        <v>2.4519048860376241E-2</v>
      </c>
      <c r="AR480" s="8">
        <f>'Data-Resource'!K10568</f>
        <v>557827</v>
      </c>
    </row>
    <row r="481" spans="1:44" x14ac:dyDescent="0.3">
      <c r="A481" s="8" t="str">
        <f>'Data-Resource'!B469</f>
        <v>11-5-2020</v>
      </c>
      <c r="B481" s="8">
        <f>'Data-Resource'!I15114</f>
        <v>1.1851814156663443E-2</v>
      </c>
      <c r="C481" s="8">
        <f>'Data-Resource'!I12084</f>
        <v>6.4706176470590154E-3</v>
      </c>
      <c r="D481" s="8">
        <f>'Data-Resource'!K12084</f>
        <v>1946673</v>
      </c>
      <c r="E481" s="8">
        <f>'Data-Resource'!I974</f>
        <v>1.1397080882352922E-2</v>
      </c>
      <c r="F481" s="8">
        <f>'Data-Resource'!K974</f>
        <v>475070</v>
      </c>
      <c r="G481" s="8">
        <f>'Data-Resource'!I1479</f>
        <v>2.2519177029807592E-2</v>
      </c>
      <c r="H481" s="8">
        <f>'Data-Resource'!K1479</f>
        <v>170528</v>
      </c>
      <c r="I481" s="8">
        <f>'Data-Resource'!I1984</f>
        <v>1.1757587878787777E-2</v>
      </c>
      <c r="J481" s="8">
        <f>'Data-Resource'!K1984</f>
        <v>1415365</v>
      </c>
      <c r="K481" s="8">
        <f>'Data-Resource'!I2489</f>
        <v>7.9209900990092762E-4</v>
      </c>
      <c r="L481" s="8">
        <f>'Data-Resource'!K2489</f>
        <v>3108578</v>
      </c>
      <c r="M481" s="8">
        <f>'Data-Resource'!I2994</f>
        <v>-9.1629635935981807E-3</v>
      </c>
      <c r="N481" s="8">
        <f>'Data-Resource'!K2994</f>
        <v>4014282</v>
      </c>
      <c r="O481" s="8">
        <f>'Data-Resource'!I3499</f>
        <v>-1.4934926710793992E-3</v>
      </c>
      <c r="P481" s="8">
        <f>'Data-Resource'!K3499</f>
        <v>316220</v>
      </c>
      <c r="Q481" s="8">
        <f>'Data-Resource'!I4004</f>
        <v>2.43478418972333E-2</v>
      </c>
      <c r="R481" s="8">
        <f>'Data-Resource'!K4004</f>
        <v>2058301</v>
      </c>
      <c r="S481" s="8">
        <f>'Data-Resource'!I4509</f>
        <v>1.049694718833611E-2</v>
      </c>
      <c r="T481" s="8">
        <f>'Data-Resource'!K4509</f>
        <v>642984</v>
      </c>
      <c r="U481" s="8">
        <f>'Data-Resource'!I5014</f>
        <v>2.2396641039118463E-3</v>
      </c>
      <c r="V481" s="8">
        <f>'Data-Resource'!K5014</f>
        <v>800096</v>
      </c>
      <c r="W481" s="8">
        <f>'Data-Resource'!I5519</f>
        <v>-1.1695906432750861E-3</v>
      </c>
      <c r="X481" s="8">
        <f>'Data-Resource'!K5519</f>
        <v>15413124</v>
      </c>
      <c r="Y481" s="8">
        <f>'Data-Resource'!I6024</f>
        <v>1.9225979788020698E-2</v>
      </c>
      <c r="Z481" s="8">
        <f>'Data-Resource'!K6024</f>
        <v>3491745</v>
      </c>
      <c r="AA481" s="8">
        <f>'Data-Resource'!I6529</f>
        <v>1.8011527377520585E-3</v>
      </c>
      <c r="AB481" s="8">
        <f>'Data-Resource'!K6529</f>
        <v>13767486</v>
      </c>
      <c r="AC481" s="8">
        <f>'Data-Resource'!I12589</f>
        <v>9.0849774369968998E-3</v>
      </c>
      <c r="AD481" s="8">
        <f>'Data-Resource'!K12589</f>
        <v>787757</v>
      </c>
      <c r="AE481" s="8">
        <f>'Data-Resource'!I11074</f>
        <v>3.099813953506245E-2</v>
      </c>
      <c r="AF481" s="8">
        <f>'Data-Resource'!K11074</f>
        <v>303190</v>
      </c>
      <c r="AG481" s="8">
        <f>'Data-Resource'!I11579</f>
        <v>2.0726649399864443E-2</v>
      </c>
      <c r="AH481" s="8">
        <f>'Data-Resource'!K11579</f>
        <v>296052</v>
      </c>
      <c r="AI481" s="8">
        <f>'Data-Resource'!I8549</f>
        <v>-1.209119896746874E-2</v>
      </c>
      <c r="AJ481" s="8">
        <f>'Data-Resource'!K8549</f>
        <v>1405003</v>
      </c>
      <c r="AK481" s="8">
        <f>'Data-Resource'!I9054</f>
        <v>-3.404889560108542E-2</v>
      </c>
      <c r="AL481" s="8">
        <f>'Data-Resource'!K9054</f>
        <v>204857</v>
      </c>
      <c r="AM481" s="8">
        <f>'Data-Resource'!I9559</f>
        <v>3.2325156873929976E-3</v>
      </c>
      <c r="AN481" s="8">
        <f>'Data-Resource'!K9559</f>
        <v>5746714</v>
      </c>
      <c r="AO481" s="8">
        <f>'Data-Resource'!I10064</f>
        <v>6.2686597014925294E-2</v>
      </c>
      <c r="AP481" s="8">
        <f>'Data-Resource'!K10064</f>
        <v>1671460</v>
      </c>
      <c r="AQ481" s="8">
        <f>'Data-Resource'!I10569</f>
        <v>-4.0219597806216787E-3</v>
      </c>
      <c r="AR481" s="8">
        <f>'Data-Resource'!K10569</f>
        <v>410104</v>
      </c>
    </row>
    <row r="482" spans="1:44" x14ac:dyDescent="0.3">
      <c r="A482" s="8" t="str">
        <f>'Data-Resource'!B470</f>
        <v>11-6-2020</v>
      </c>
      <c r="B482" s="8">
        <f>'Data-Resource'!I15115</f>
        <v>-4.1271761982573313E-3</v>
      </c>
      <c r="C482" s="8">
        <f>'Data-Resource'!I12085</f>
        <v>-1.4117647058823414E-2</v>
      </c>
      <c r="D482" s="8">
        <f>'Data-Resource'!K12085</f>
        <v>1566758</v>
      </c>
      <c r="E482" s="8">
        <f>'Data-Resource'!I975</f>
        <v>1.7608172759907996E-2</v>
      </c>
      <c r="F482" s="8">
        <f>'Data-Resource'!K975</f>
        <v>441481</v>
      </c>
      <c r="G482" s="8">
        <f>'Data-Resource'!I1480</f>
        <v>7.4970587154404118E-3</v>
      </c>
      <c r="H482" s="8">
        <f>'Data-Resource'!K1480</f>
        <v>130177</v>
      </c>
      <c r="I482" s="8">
        <f>'Data-Resource'!I1985</f>
        <v>-5.6798365712970693E-3</v>
      </c>
      <c r="J482" s="8">
        <f>'Data-Resource'!K1985</f>
        <v>1671684</v>
      </c>
      <c r="K482" s="8">
        <f>'Data-Resource'!I2490</f>
        <v>-5.956910127939461E-4</v>
      </c>
      <c r="L482" s="8">
        <f>'Data-Resource'!K2490</f>
        <v>2751793</v>
      </c>
      <c r="M482" s="8">
        <f>'Data-Resource'!I2995</f>
        <v>-2.2077328347685565E-2</v>
      </c>
      <c r="N482" s="8">
        <f>'Data-Resource'!K2995</f>
        <v>4114915</v>
      </c>
      <c r="O482" s="8">
        <f>'Data-Resource'!I3500</f>
        <v>-2.7807700534759803E-3</v>
      </c>
      <c r="P482" s="8">
        <f>'Data-Resource'!K3500</f>
        <v>405016</v>
      </c>
      <c r="Q482" s="8">
        <f>'Data-Resource'!I4005</f>
        <v>-1.4874480711582349E-2</v>
      </c>
      <c r="R482" s="8">
        <f>'Data-Resource'!K4005</f>
        <v>1771124</v>
      </c>
      <c r="S482" s="8">
        <f>'Data-Resource'!I4510</f>
        <v>-9.3677238797589407E-3</v>
      </c>
      <c r="T482" s="8">
        <f>'Data-Resource'!K4510</f>
        <v>767030</v>
      </c>
      <c r="U482" s="8">
        <f>'Data-Resource'!I5015</f>
        <v>4.4993698762936969E-3</v>
      </c>
      <c r="V482" s="8">
        <f>'Data-Resource'!K5015</f>
        <v>556324</v>
      </c>
      <c r="W482" s="8">
        <f>'Data-Resource'!I5520</f>
        <v>2.8238616307800918E-3</v>
      </c>
      <c r="X482" s="8">
        <f>'Data-Resource'!K5520</f>
        <v>12464954</v>
      </c>
      <c r="Y482" s="8">
        <f>'Data-Resource'!I6025</f>
        <v>1.4510762491451463E-3</v>
      </c>
      <c r="Z482" s="8">
        <f>'Data-Resource'!K6025</f>
        <v>2716676</v>
      </c>
      <c r="AA482" s="8">
        <f>'Data-Resource'!I6530</f>
        <v>-5.2631578947368316E-3</v>
      </c>
      <c r="AB482" s="8">
        <f>'Data-Resource'!K6530</f>
        <v>19290745</v>
      </c>
      <c r="AC482" s="8">
        <f>'Data-Resource'!I12590</f>
        <v>1.0994711754065103E-2</v>
      </c>
      <c r="AD482" s="8">
        <f>'Data-Resource'!K12590</f>
        <v>615055</v>
      </c>
      <c r="AE482" s="8">
        <f>'Data-Resource'!I11075</f>
        <v>-4.5468324561412608E-3</v>
      </c>
      <c r="AF482" s="8">
        <f>'Data-Resource'!K11075</f>
        <v>281438</v>
      </c>
      <c r="AG482" s="8">
        <f>'Data-Resource'!I11580</f>
        <v>2.7610692771083967E-3</v>
      </c>
      <c r="AH482" s="8">
        <f>'Data-Resource'!K11580</f>
        <v>218940</v>
      </c>
      <c r="AI482" s="8">
        <f>'Data-Resource'!I8550</f>
        <v>-8.4677019543428142E-3</v>
      </c>
      <c r="AJ482" s="8">
        <f>'Data-Resource'!K8550</f>
        <v>1381969</v>
      </c>
      <c r="AK482" s="8">
        <f>'Data-Resource'!I9055</f>
        <v>-7.6628352490421695E-3</v>
      </c>
      <c r="AL482" s="8">
        <f>'Data-Resource'!K9055</f>
        <v>197997</v>
      </c>
      <c r="AM482" s="8">
        <f>'Data-Resource'!I9560</f>
        <v>2.6575550493545563E-3</v>
      </c>
      <c r="AN482" s="8">
        <f>'Data-Resource'!K9560</f>
        <v>4563203</v>
      </c>
      <c r="AO482" s="8">
        <f>'Data-Resource'!I10065</f>
        <v>-3.3128111219192678E-3</v>
      </c>
      <c r="AP482" s="8">
        <f>'Data-Resource'!K10065</f>
        <v>924615</v>
      </c>
      <c r="AQ482" s="8">
        <f>'Data-Resource'!I10570</f>
        <v>5.9040811808119282E-3</v>
      </c>
      <c r="AR482" s="8">
        <f>'Data-Resource'!K10570</f>
        <v>279144</v>
      </c>
    </row>
    <row r="483" spans="1:44" x14ac:dyDescent="0.3">
      <c r="A483" s="8" t="str">
        <f>'Data-Resource'!B471</f>
        <v>11-9-2020</v>
      </c>
      <c r="B483" s="8">
        <f>'Data-Resource'!I15116</f>
        <v>3.0108830832639398E-2</v>
      </c>
      <c r="C483" s="8">
        <f>'Data-Resource'!I12086</f>
        <v>-3.1542112643568168E-2</v>
      </c>
      <c r="D483" s="8">
        <f>'Data-Resource'!K12086</f>
        <v>4507579</v>
      </c>
      <c r="E483" s="8">
        <f>'Data-Resource'!I976</f>
        <v>4.989452459814768E-2</v>
      </c>
      <c r="F483" s="8">
        <f>'Data-Resource'!K976</f>
        <v>1621452</v>
      </c>
      <c r="G483" s="8">
        <f>'Data-Resource'!I1481</f>
        <v>0.14854927319935127</v>
      </c>
      <c r="H483" s="8">
        <f>'Data-Resource'!K1481</f>
        <v>888173</v>
      </c>
      <c r="I483" s="8">
        <f>'Data-Resource'!I1986</f>
        <v>8.139534883720935E-2</v>
      </c>
      <c r="J483" s="8">
        <f>'Data-Resource'!K1986</f>
        <v>4526802</v>
      </c>
      <c r="K483" s="8">
        <f>'Data-Resource'!I2491</f>
        <v>8.1086344928930118E-2</v>
      </c>
      <c r="L483" s="8">
        <f>'Data-Resource'!K2491</f>
        <v>10048645</v>
      </c>
      <c r="M483" s="8">
        <f>'Data-Resource'!I2996</f>
        <v>6.8741971126398654E-2</v>
      </c>
      <c r="N483" s="8">
        <f>'Data-Resource'!K2996</f>
        <v>11428009</v>
      </c>
      <c r="O483" s="8">
        <f>'Data-Resource'!I3501</f>
        <v>4.1032192069208891E-2</v>
      </c>
      <c r="P483" s="8">
        <f>'Data-Resource'!K3501</f>
        <v>642812</v>
      </c>
      <c r="Q483" s="8">
        <f>'Data-Resource'!I4006</f>
        <v>4.4962854682279861E-2</v>
      </c>
      <c r="R483" s="8">
        <f>'Data-Resource'!K4006</f>
        <v>4097264</v>
      </c>
      <c r="S483" s="8">
        <f>'Data-Resource'!I4511</f>
        <v>7.1129750442044989E-2</v>
      </c>
      <c r="T483" s="8">
        <f>'Data-Resource'!K4511</f>
        <v>1113831</v>
      </c>
      <c r="U483" s="8">
        <f>'Data-Resource'!I5016</f>
        <v>-1.099303798445656E-2</v>
      </c>
      <c r="V483" s="8">
        <f>'Data-Resource'!K5016</f>
        <v>1254803</v>
      </c>
      <c r="W483" s="8">
        <f>'Data-Resource'!I5521</f>
        <v>2.2076578130389875E-2</v>
      </c>
      <c r="X483" s="8">
        <f>'Data-Resource'!K5521</f>
        <v>37450085</v>
      </c>
      <c r="Y483" s="8">
        <f>'Data-Resource'!I6026</f>
        <v>-3.9145953065435196E-2</v>
      </c>
      <c r="Z483" s="8">
        <f>'Data-Resource'!K6026</f>
        <v>8459850</v>
      </c>
      <c r="AA483" s="8">
        <f>'Data-Resource'!I6531</f>
        <v>1.4152571625819784E-2</v>
      </c>
      <c r="AB483" s="8">
        <f>'Data-Resource'!K6531</f>
        <v>25717259</v>
      </c>
      <c r="AC483" s="8">
        <f>'Data-Resource'!I12591</f>
        <v>6.1633540360388345E-3</v>
      </c>
      <c r="AD483" s="8">
        <f>'Data-Resource'!K12591</f>
        <v>1073611</v>
      </c>
      <c r="AE483" s="8">
        <f>'Data-Resource'!I11076</f>
        <v>0.13988095238095233</v>
      </c>
      <c r="AF483" s="8">
        <f>'Data-Resource'!K11076</f>
        <v>937269</v>
      </c>
      <c r="AG483" s="8">
        <f>'Data-Resource'!I11581</f>
        <v>3.0273487067223753E-2</v>
      </c>
      <c r="AH483" s="8">
        <f>'Data-Resource'!K11581</f>
        <v>590983</v>
      </c>
      <c r="AI483" s="8">
        <f>'Data-Resource'!I8551</f>
        <v>-0.1738354970498415</v>
      </c>
      <c r="AJ483" s="8">
        <f>'Data-Resource'!K8551</f>
        <v>4118433</v>
      </c>
      <c r="AK483" s="8">
        <f>'Data-Resource'!I9056</f>
        <v>6.5003709788275618E-2</v>
      </c>
      <c r="AL483" s="8">
        <f>'Data-Resource'!K9056</f>
        <v>402994</v>
      </c>
      <c r="AM483" s="8">
        <f>'Data-Resource'!I9561</f>
        <v>1.8315385286278127E-3</v>
      </c>
      <c r="AN483" s="8">
        <f>'Data-Resource'!K9561</f>
        <v>9546834</v>
      </c>
      <c r="AO483" s="8">
        <f>'Data-Resource'!I10066</f>
        <v>4.1314568075117429E-2</v>
      </c>
      <c r="AP483" s="8">
        <f>'Data-Resource'!K10066</f>
        <v>2429281</v>
      </c>
      <c r="AQ483" s="8">
        <f>'Data-Resource'!I10571</f>
        <v>-4.0676704420879846E-2</v>
      </c>
      <c r="AR483" s="8">
        <f>'Data-Resource'!K10571</f>
        <v>924439</v>
      </c>
    </row>
    <row r="484" spans="1:44" x14ac:dyDescent="0.3">
      <c r="A484" s="8" t="str">
        <f>'Data-Resource'!B472</f>
        <v>11-10-2020</v>
      </c>
      <c r="B484" s="8">
        <f>'Data-Resource'!I15117</f>
        <v>4.0687839612998334E-3</v>
      </c>
      <c r="C484" s="8">
        <f>'Data-Resource'!I12087</f>
        <v>-1.1511572948292862E-2</v>
      </c>
      <c r="D484" s="8">
        <f>'Data-Resource'!K12087</f>
        <v>3819831</v>
      </c>
      <c r="E484" s="8">
        <f>'Data-Resource'!I977</f>
        <v>-3.2646048109965596E-2</v>
      </c>
      <c r="F484" s="8">
        <f>'Data-Resource'!K977</f>
        <v>1268059</v>
      </c>
      <c r="G484" s="8">
        <f>'Data-Resource'!I1482</f>
        <v>6.7395314326540806E-2</v>
      </c>
      <c r="H484" s="8">
        <f>'Data-Resource'!K1482</f>
        <v>481992</v>
      </c>
      <c r="I484" s="8">
        <f>'Data-Resource'!I1987</f>
        <v>3.1615095692184507E-2</v>
      </c>
      <c r="J484" s="8">
        <f>'Data-Resource'!K1987</f>
        <v>3343810</v>
      </c>
      <c r="K484" s="8">
        <f>'Data-Resource'!I2492</f>
        <v>2.5311979512013649E-2</v>
      </c>
      <c r="L484" s="8">
        <f>'Data-Resource'!K2492</f>
        <v>7790609</v>
      </c>
      <c r="M484" s="8">
        <f>'Data-Resource'!I2997</f>
        <v>2.377108693619288E-2</v>
      </c>
      <c r="N484" s="8">
        <f>'Data-Resource'!K2997</f>
        <v>7190260</v>
      </c>
      <c r="O484" s="8">
        <f>'Data-Resource'!I3502</f>
        <v>1.5105082207437686E-2</v>
      </c>
      <c r="P484" s="8">
        <f>'Data-Resource'!K3502</f>
        <v>446371</v>
      </c>
      <c r="Q484" s="8">
        <f>'Data-Resource'!I4007</f>
        <v>2.5678836314084009E-2</v>
      </c>
      <c r="R484" s="8">
        <f>'Data-Resource'!K4007</f>
        <v>3193087</v>
      </c>
      <c r="S484" s="8">
        <f>'Data-Resource'!I4512</f>
        <v>4.8481930430596148E-2</v>
      </c>
      <c r="T484" s="8">
        <f>'Data-Resource'!K4512</f>
        <v>920488</v>
      </c>
      <c r="U484" s="8">
        <f>'Data-Resource'!I5017</f>
        <v>-4.3736058283293848E-2</v>
      </c>
      <c r="V484" s="8">
        <f>'Data-Resource'!K5017</f>
        <v>1416236</v>
      </c>
      <c r="W484" s="8">
        <f>'Data-Resource'!I5522</f>
        <v>-1.9821605550048422E-3</v>
      </c>
      <c r="X484" s="8">
        <f>'Data-Resource'!K5522</f>
        <v>27367936</v>
      </c>
      <c r="Y484" s="8">
        <f>'Data-Resource'!I6027</f>
        <v>-5.7240703100765719E-2</v>
      </c>
      <c r="Z484" s="8">
        <f>'Data-Resource'!K6027</f>
        <v>10277595</v>
      </c>
      <c r="AA484" s="8">
        <f>'Data-Resource'!I6532</f>
        <v>1.8614270941054757E-2</v>
      </c>
      <c r="AB484" s="8">
        <f>'Data-Resource'!K6532</f>
        <v>17141846</v>
      </c>
      <c r="AC484" s="8">
        <f>'Data-Resource'!I12592</f>
        <v>-1.2797542871767914E-3</v>
      </c>
      <c r="AD484" s="8">
        <f>'Data-Resource'!K12592</f>
        <v>1034318</v>
      </c>
      <c r="AE484" s="8">
        <f>'Data-Resource'!I11077</f>
        <v>7.7046103806247365E-2</v>
      </c>
      <c r="AF484" s="8">
        <f>'Data-Resource'!K11077</f>
        <v>604031</v>
      </c>
      <c r="AG484" s="8">
        <f>'Data-Resource'!I11582</f>
        <v>-5.1105336951572891E-2</v>
      </c>
      <c r="AH484" s="8">
        <f>'Data-Resource'!K11582</f>
        <v>483853</v>
      </c>
      <c r="AI484" s="8">
        <f>'Data-Resource'!I8552</f>
        <v>2.4319066739276914E-2</v>
      </c>
      <c r="AJ484" s="8">
        <f>'Data-Resource'!K8552</f>
        <v>3014156</v>
      </c>
      <c r="AK484" s="8">
        <f>'Data-Resource'!I9057</f>
        <v>6.5294623078550287E-2</v>
      </c>
      <c r="AL484" s="8">
        <f>'Data-Resource'!K9057</f>
        <v>394587</v>
      </c>
      <c r="AM484" s="8">
        <f>'Data-Resource'!I9562</f>
        <v>-4.5048366038724627E-2</v>
      </c>
      <c r="AN484" s="8">
        <f>'Data-Resource'!K9562</f>
        <v>7369012</v>
      </c>
      <c r="AO484" s="8">
        <f>'Data-Resource'!I10067</f>
        <v>-4.9661670428893436E-3</v>
      </c>
      <c r="AP484" s="8">
        <f>'Data-Resource'!K10067</f>
        <v>1539781</v>
      </c>
      <c r="AQ484" s="8">
        <f>'Data-Resource'!I10572</f>
        <v>-7.69230769230775E-3</v>
      </c>
      <c r="AR484" s="8">
        <f>'Data-Resource'!K10572</f>
        <v>1001976</v>
      </c>
    </row>
    <row r="485" spans="1:44" x14ac:dyDescent="0.3">
      <c r="A485" s="8" t="str">
        <f>'Data-Resource'!B473</f>
        <v>11-11-2020</v>
      </c>
      <c r="B485" s="8">
        <f>'Data-Resource'!I15118</f>
        <v>7.7461218958720091E-4</v>
      </c>
      <c r="C485" s="8">
        <f>'Data-Resource'!I12088</f>
        <v>2.4894961007798259E-2</v>
      </c>
      <c r="D485" s="8">
        <f>'Data-Resource'!K12088</f>
        <v>3446736</v>
      </c>
      <c r="E485" s="8">
        <f>'Data-Resource'!I978</f>
        <v>2.872488330341164E-3</v>
      </c>
      <c r="F485" s="8">
        <f>'Data-Resource'!K978</f>
        <v>874114</v>
      </c>
      <c r="G485" s="8">
        <f>'Data-Resource'!I1483</f>
        <v>-1.1704534090909097E-2</v>
      </c>
      <c r="H485" s="8">
        <f>'Data-Resource'!K1483</f>
        <v>363211</v>
      </c>
      <c r="I485" s="8">
        <f>'Data-Resource'!I1988</f>
        <v>-1.2648973954866987E-2</v>
      </c>
      <c r="J485" s="8">
        <f>'Data-Resource'!K1988</f>
        <v>1734820</v>
      </c>
      <c r="K485" s="8">
        <f>'Data-Resource'!I2493</f>
        <v>-1.8608695652173952E-2</v>
      </c>
      <c r="L485" s="8">
        <f>'Data-Resource'!K2493</f>
        <v>5178599</v>
      </c>
      <c r="M485" s="8">
        <f>'Data-Resource'!I2998</f>
        <v>6.487412367898019E-3</v>
      </c>
      <c r="N485" s="8">
        <f>'Data-Resource'!K2998</f>
        <v>3977874</v>
      </c>
      <c r="O485" s="8">
        <f>'Data-Resource'!I3503</f>
        <v>1.3377610407918057E-2</v>
      </c>
      <c r="P485" s="8">
        <f>'Data-Resource'!K3503</f>
        <v>486806</v>
      </c>
      <c r="Q485" s="8">
        <f>'Data-Resource'!I4008</f>
        <v>1.2086273381294876E-2</v>
      </c>
      <c r="R485" s="8">
        <f>'Data-Resource'!K4008</f>
        <v>2169822</v>
      </c>
      <c r="S485" s="8">
        <f>'Data-Resource'!I4513</f>
        <v>1.9683100918231364E-2</v>
      </c>
      <c r="T485" s="8">
        <f>'Data-Resource'!K4513</f>
        <v>631463</v>
      </c>
      <c r="U485" s="8">
        <f>'Data-Resource'!I5018</f>
        <v>2.3515829379703108E-2</v>
      </c>
      <c r="V485" s="8">
        <f>'Data-Resource'!K5018</f>
        <v>1091841</v>
      </c>
      <c r="W485" s="8">
        <f>'Data-Resource'!I5523</f>
        <v>-9.4172390870816015E-3</v>
      </c>
      <c r="X485" s="8">
        <f>'Data-Resource'!K5523</f>
        <v>17599465</v>
      </c>
      <c r="Y485" s="8">
        <f>'Data-Resource'!I6028</f>
        <v>-6.141299583352155E-3</v>
      </c>
      <c r="Z485" s="8">
        <f>'Data-Resource'!K6028</f>
        <v>5259507</v>
      </c>
      <c r="AA485" s="8">
        <f>'Data-Resource'!I6533</f>
        <v>6.3801208865009E-3</v>
      </c>
      <c r="AB485" s="8">
        <f>'Data-Resource'!K6533</f>
        <v>14080502</v>
      </c>
      <c r="AC485" s="8">
        <f>'Data-Resource'!I12593</f>
        <v>-4.7289878509454283E-3</v>
      </c>
      <c r="AD485" s="8">
        <f>'Data-Resource'!K12593</f>
        <v>1023740</v>
      </c>
      <c r="AE485" s="8">
        <f>'Data-Resource'!I11078</f>
        <v>-4.3338287568250297E-2</v>
      </c>
      <c r="AF485" s="8">
        <f>'Data-Resource'!K11078</f>
        <v>390127</v>
      </c>
      <c r="AG485" s="8">
        <f>'Data-Resource'!I11583</f>
        <v>9.0611755482151619E-3</v>
      </c>
      <c r="AH485" s="8">
        <f>'Data-Resource'!K11583</f>
        <v>278751</v>
      </c>
      <c r="AI485" s="8">
        <f>'Data-Resource'!I8553</f>
        <v>2.2391567413053901E-2</v>
      </c>
      <c r="AJ485" s="8">
        <f>'Data-Resource'!K8553</f>
        <v>1637279</v>
      </c>
      <c r="AK485" s="8">
        <f>'Data-Resource'!I9058</f>
        <v>-3.2644962052832946E-2</v>
      </c>
      <c r="AL485" s="8">
        <f>'Data-Resource'!K9058</f>
        <v>181488</v>
      </c>
      <c r="AM485" s="8">
        <f>'Data-Resource'!I9563</f>
        <v>3.0361222136817897E-2</v>
      </c>
      <c r="AN485" s="8">
        <f>'Data-Resource'!K9563</f>
        <v>4520537</v>
      </c>
      <c r="AO485" s="8">
        <f>'Data-Resource'!I10068</f>
        <v>-3.5906776895331225E-3</v>
      </c>
      <c r="AP485" s="8">
        <f>'Data-Resource'!K10068</f>
        <v>1007420</v>
      </c>
      <c r="AQ485" s="8">
        <f>'Data-Resource'!I10573</f>
        <v>1.7760640926640977E-2</v>
      </c>
      <c r="AR485" s="8">
        <f>'Data-Resource'!K10573</f>
        <v>697411</v>
      </c>
    </row>
    <row r="486" spans="1:44" x14ac:dyDescent="0.3">
      <c r="A486" s="8" t="str">
        <f>'Data-Resource'!B474</f>
        <v>11-12-2020</v>
      </c>
      <c r="B486" s="8">
        <f>'Data-Resource'!I15119</f>
        <v>-1.5703752376509351E-3</v>
      </c>
      <c r="C486" s="8">
        <f>'Data-Resource'!I12089</f>
        <v>1.000883102711712E-2</v>
      </c>
      <c r="D486" s="8">
        <f>'Data-Resource'!K12089</f>
        <v>3012670</v>
      </c>
      <c r="E486" s="8">
        <f>'Data-Resource'!I979</f>
        <v>-1.0473073538600381E-2</v>
      </c>
      <c r="F486" s="8">
        <f>'Data-Resource'!K979</f>
        <v>592244</v>
      </c>
      <c r="G486" s="8">
        <f>'Data-Resource'!I1484</f>
        <v>-4.2358043119379539E-3</v>
      </c>
      <c r="H486" s="8">
        <f>'Data-Resource'!K1484</f>
        <v>266744</v>
      </c>
      <c r="I486" s="8">
        <f>'Data-Resource'!I1989</f>
        <v>-1.061780627193942E-3</v>
      </c>
      <c r="J486" s="8">
        <f>'Data-Resource'!K1989</f>
        <v>1329104</v>
      </c>
      <c r="K486" s="8">
        <f>'Data-Resource'!I2494</f>
        <v>-1.0777259233959817E-3</v>
      </c>
      <c r="L486" s="8">
        <f>'Data-Resource'!K2494</f>
        <v>2682920</v>
      </c>
      <c r="M486" s="8">
        <f>'Data-Resource'!I2999</f>
        <v>-3.7775654238166863E-3</v>
      </c>
      <c r="N486" s="8">
        <f>'Data-Resource'!K2999</f>
        <v>3282854</v>
      </c>
      <c r="O486" s="8">
        <f>'Data-Resource'!I3504</f>
        <v>7.976021695632397E-3</v>
      </c>
      <c r="P486" s="8">
        <f>'Data-Resource'!K3504</f>
        <v>354930</v>
      </c>
      <c r="Q486" s="8">
        <f>'Data-Resource'!I4009</f>
        <v>1.8585116347205371E-2</v>
      </c>
      <c r="R486" s="8">
        <f>'Data-Resource'!K4009</f>
        <v>1975554</v>
      </c>
      <c r="S486" s="8">
        <f>'Data-Resource'!I4514</f>
        <v>1.8500910464878399E-2</v>
      </c>
      <c r="T486" s="8">
        <f>'Data-Resource'!K4514</f>
        <v>605189</v>
      </c>
      <c r="U486" s="8">
        <f>'Data-Resource'!I5019</f>
        <v>1.0227318181818252E-2</v>
      </c>
      <c r="V486" s="8">
        <f>'Data-Resource'!K5019</f>
        <v>667030</v>
      </c>
      <c r="W486" s="8">
        <f>'Data-Resource'!I5524</f>
        <v>1.2159090909090958E-2</v>
      </c>
      <c r="X486" s="8">
        <f>'Data-Resource'!K5524</f>
        <v>10864441</v>
      </c>
      <c r="Y486" s="8">
        <f>'Data-Resource'!I6029</f>
        <v>3.8689192674746546E-3</v>
      </c>
      <c r="Z486" s="8">
        <f>'Data-Resource'!K6029</f>
        <v>3849184</v>
      </c>
      <c r="AA486" s="8">
        <f>'Data-Resource'!I6534</f>
        <v>-3.3233632436041908E-4</v>
      </c>
      <c r="AB486" s="8">
        <f>'Data-Resource'!K6534</f>
        <v>14731897</v>
      </c>
      <c r="AC486" s="8">
        <f>'Data-Resource'!I12594</f>
        <v>-4.1131103283748487E-3</v>
      </c>
      <c r="AD486" s="8">
        <f>'Data-Resource'!K12594</f>
        <v>651275</v>
      </c>
      <c r="AE486" s="8">
        <f>'Data-Resource'!I11079</f>
        <v>1.6528877368239703E-2</v>
      </c>
      <c r="AF486" s="8">
        <f>'Data-Resource'!K11079</f>
        <v>338740</v>
      </c>
      <c r="AG486" s="8">
        <f>'Data-Resource'!I11584</f>
        <v>1.9042796291656307E-2</v>
      </c>
      <c r="AH486" s="8">
        <f>'Data-Resource'!K11584</f>
        <v>352446</v>
      </c>
      <c r="AI486" s="8">
        <f>'Data-Resource'!I8554</f>
        <v>1.6612851868943155E-2</v>
      </c>
      <c r="AJ486" s="8">
        <f>'Data-Resource'!K8554</f>
        <v>1445133</v>
      </c>
      <c r="AK486" s="8">
        <f>'Data-Resource'!I9059</f>
        <v>-4.1550624995178188E-3</v>
      </c>
      <c r="AL486" s="8">
        <f>'Data-Resource'!K9059</f>
        <v>160756</v>
      </c>
      <c r="AM486" s="8">
        <f>'Data-Resource'!I9564</f>
        <v>-1.9692423105776347E-2</v>
      </c>
      <c r="AN486" s="8">
        <f>'Data-Resource'!K9564</f>
        <v>4126893</v>
      </c>
      <c r="AO486" s="8">
        <f>'Data-Resource'!I10069</f>
        <v>-5.4794383561643373E-3</v>
      </c>
      <c r="AP486" s="8">
        <f>'Data-Resource'!K10069</f>
        <v>752556</v>
      </c>
      <c r="AQ486" s="8">
        <f>'Data-Resource'!I10574</f>
        <v>-1.6504103154446306E-2</v>
      </c>
      <c r="AR486" s="8">
        <f>'Data-Resource'!K10574</f>
        <v>611098</v>
      </c>
    </row>
    <row r="487" spans="1:44" x14ac:dyDescent="0.3">
      <c r="A487" s="8" t="str">
        <f>'Data-Resource'!B475</f>
        <v>11-13-2020</v>
      </c>
      <c r="B487" s="8">
        <f>'Data-Resource'!I15120</f>
        <v>3.049021423170858E-3</v>
      </c>
      <c r="C487" s="8">
        <f>'Data-Resource'!I12090</f>
        <v>1.7753200880291239E-2</v>
      </c>
      <c r="D487" s="8">
        <f>'Data-Resource'!K12090</f>
        <v>2834099</v>
      </c>
      <c r="E487" s="8">
        <f>'Data-Resource'!I980</f>
        <v>-9.1743119266054166E-3</v>
      </c>
      <c r="F487" s="8">
        <f>'Data-Resource'!K980</f>
        <v>682084</v>
      </c>
      <c r="G487" s="8">
        <f>'Data-Resource'!I1485</f>
        <v>2.8842711559220129E-2</v>
      </c>
      <c r="H487" s="8">
        <f>'Data-Resource'!K1485</f>
        <v>198690</v>
      </c>
      <c r="I487" s="8">
        <f>'Data-Resource'!I1990</f>
        <v>2.085120373159963E-2</v>
      </c>
      <c r="J487" s="8">
        <f>'Data-Resource'!K1990</f>
        <v>1344851</v>
      </c>
      <c r="K487" s="8">
        <f>'Data-Resource'!I2495</f>
        <v>1.596518534044241E-2</v>
      </c>
      <c r="L487" s="8">
        <f>'Data-Resource'!K2495</f>
        <v>3037076</v>
      </c>
      <c r="M487" s="8">
        <f>'Data-Resource'!I3000</f>
        <v>4.5287205699303546E-3</v>
      </c>
      <c r="N487" s="8">
        <f>'Data-Resource'!K3000</f>
        <v>3404925</v>
      </c>
      <c r="O487" s="8">
        <f>'Data-Resource'!I3505</f>
        <v>7.9444193032101405E-3</v>
      </c>
      <c r="P487" s="8">
        <f>'Data-Resource'!K3505</f>
        <v>363703</v>
      </c>
      <c r="Q487" s="8">
        <f>'Data-Resource'!I4010</f>
        <v>5.1151039406834636E-3</v>
      </c>
      <c r="R487" s="8">
        <f>'Data-Resource'!K4010</f>
        <v>1693385</v>
      </c>
      <c r="S487" s="8">
        <f>'Data-Resource'!I4515</f>
        <v>-5.1282331002331216E-3</v>
      </c>
      <c r="T487" s="8">
        <f>'Data-Resource'!K4515</f>
        <v>538247</v>
      </c>
      <c r="U487" s="8">
        <f>'Data-Resource'!I5020</f>
        <v>2.5468119850187106E-2</v>
      </c>
      <c r="V487" s="8">
        <f>'Data-Resource'!K5020</f>
        <v>1129897</v>
      </c>
      <c r="W487" s="8">
        <f>'Data-Resource'!I5525</f>
        <v>2.2737608003638131E-2</v>
      </c>
      <c r="X487" s="8">
        <f>'Data-Resource'!K5525</f>
        <v>13484752</v>
      </c>
      <c r="Y487" s="8">
        <f>'Data-Resource'!I6030</f>
        <v>1.8041237578382433E-3</v>
      </c>
      <c r="Z487" s="8">
        <f>'Data-Resource'!K6030</f>
        <v>3644365</v>
      </c>
      <c r="AA487" s="8">
        <f>'Data-Resource'!I6535</f>
        <v>-4.3391188251003087E-3</v>
      </c>
      <c r="AB487" s="8">
        <f>'Data-Resource'!K6535</f>
        <v>11292526</v>
      </c>
      <c r="AC487" s="8">
        <f>'Data-Resource'!I12595</f>
        <v>6.5891729563520131E-3</v>
      </c>
      <c r="AD487" s="8">
        <f>'Data-Resource'!K12595</f>
        <v>880533</v>
      </c>
      <c r="AE487" s="8">
        <f>'Data-Resource'!I11080</f>
        <v>2.1113750664245208E-2</v>
      </c>
      <c r="AF487" s="8">
        <f>'Data-Resource'!K11080</f>
        <v>206544</v>
      </c>
      <c r="AG487" s="8">
        <f>'Data-Resource'!I11585</f>
        <v>1.3267825226834598E-2</v>
      </c>
      <c r="AH487" s="8">
        <f>'Data-Resource'!K11585</f>
        <v>352533</v>
      </c>
      <c r="AI487" s="8">
        <f>'Data-Resource'!I8555</f>
        <v>-1.0840108645892176E-2</v>
      </c>
      <c r="AJ487" s="8">
        <f>'Data-Resource'!K8555</f>
        <v>1008228</v>
      </c>
      <c r="AK487" s="8">
        <f>'Data-Resource'!I9060</f>
        <v>1.5299005244109713E-2</v>
      </c>
      <c r="AL487" s="8">
        <f>'Data-Resource'!K9060</f>
        <v>240860</v>
      </c>
      <c r="AM487" s="8">
        <f>'Data-Resource'!I9565</f>
        <v>1.0157148332694522E-2</v>
      </c>
      <c r="AN487" s="8">
        <f>'Data-Resource'!K9565</f>
        <v>4038025</v>
      </c>
      <c r="AO487" s="8">
        <f>'Data-Resource'!I10070</f>
        <v>-1.3830705776782496E-3</v>
      </c>
      <c r="AP487" s="8">
        <f>'Data-Resource'!K10070</f>
        <v>701391</v>
      </c>
      <c r="AQ487" s="8">
        <f>'Data-Resource'!I10575</f>
        <v>3.4272428767574623E-3</v>
      </c>
      <c r="AR487" s="8">
        <f>'Data-Resource'!K10575</f>
        <v>404099</v>
      </c>
    </row>
    <row r="488" spans="1:44" x14ac:dyDescent="0.3">
      <c r="A488" s="8" t="str">
        <f>'Data-Resource'!B476</f>
        <v>11-16-2020</v>
      </c>
      <c r="B488" s="8">
        <f>'Data-Resource'!I15121</f>
        <v>-2.4227730673277961E-3</v>
      </c>
      <c r="C488" s="8">
        <f>'Data-Resource'!I12091</f>
        <v>-2.0779931090807547E-2</v>
      </c>
      <c r="D488" s="8">
        <f>'Data-Resource'!K12091</f>
        <v>3035268</v>
      </c>
      <c r="E488" s="8">
        <f>'Data-Resource'!I981</f>
        <v>1.5129173431734423E-2</v>
      </c>
      <c r="F488" s="8">
        <f>'Data-Resource'!K981</f>
        <v>782174</v>
      </c>
      <c r="G488" s="8">
        <f>'Data-Resource'!I1486</f>
        <v>2.7397283730531505E-2</v>
      </c>
      <c r="H488" s="8">
        <f>'Data-Resource'!K1486</f>
        <v>248399</v>
      </c>
      <c r="I488" s="8">
        <f>'Data-Resource'!I1991</f>
        <v>1.3020833333333334E-2</v>
      </c>
      <c r="J488" s="8">
        <f>'Data-Resource'!K1991</f>
        <v>2164406</v>
      </c>
      <c r="K488" s="8">
        <f>'Data-Resource'!I2496</f>
        <v>1.0585726887790978E-2</v>
      </c>
      <c r="L488" s="8">
        <f>'Data-Resource'!K2496</f>
        <v>3607158</v>
      </c>
      <c r="M488" s="8">
        <f>'Data-Resource'!I3001</f>
        <v>-1.0969657683321041E-2</v>
      </c>
      <c r="N488" s="8">
        <f>'Data-Resource'!K3001</f>
        <v>4584874</v>
      </c>
      <c r="O488" s="8">
        <f>'Data-Resource'!I3506</f>
        <v>3.4601877714248662E-3</v>
      </c>
      <c r="P488" s="8">
        <f>'Data-Resource'!K3506</f>
        <v>335733</v>
      </c>
      <c r="Q488" s="8">
        <f>'Data-Resource'!I4011</f>
        <v>2.1614049122807111E-2</v>
      </c>
      <c r="R488" s="8">
        <f>'Data-Resource'!K4011</f>
        <v>2219047</v>
      </c>
      <c r="S488" s="8">
        <f>'Data-Resource'!I4516</f>
        <v>2.69516919507749E-2</v>
      </c>
      <c r="T488" s="8">
        <f>'Data-Resource'!K4516</f>
        <v>702270</v>
      </c>
      <c r="U488" s="8">
        <f>'Data-Resource'!I5021</f>
        <v>-1.7747170929072742E-2</v>
      </c>
      <c r="V488" s="8">
        <f>'Data-Resource'!K5021</f>
        <v>683611</v>
      </c>
      <c r="W488" s="8">
        <f>'Data-Resource'!I5526</f>
        <v>-6.2132112491823767E-3</v>
      </c>
      <c r="X488" s="8">
        <f>'Data-Resource'!K5526</f>
        <v>17184749</v>
      </c>
      <c r="Y488" s="8">
        <f>'Data-Resource'!I6031</f>
        <v>-1.6514278035714272E-2</v>
      </c>
      <c r="Z488" s="8">
        <f>'Data-Resource'!K6031</f>
        <v>3756754</v>
      </c>
      <c r="AA488" s="8">
        <f>'Data-Resource'!I6536</f>
        <v>-1.2658227848101193E-2</v>
      </c>
      <c r="AB488" s="8">
        <f>'Data-Resource'!K6536</f>
        <v>9490351</v>
      </c>
      <c r="AC488" s="8">
        <f>'Data-Resource'!I12596</f>
        <v>-1.5688826130386975E-2</v>
      </c>
      <c r="AD488" s="8">
        <f>'Data-Resource'!K12596</f>
        <v>699804</v>
      </c>
      <c r="AE488" s="8">
        <f>'Data-Resource'!I11081</f>
        <v>4.3456031386829325E-2</v>
      </c>
      <c r="AF488" s="8">
        <f>'Data-Resource'!K11081</f>
        <v>411556</v>
      </c>
      <c r="AG488" s="8">
        <f>'Data-Resource'!I11586</f>
        <v>-7.0031634870804261E-3</v>
      </c>
      <c r="AH488" s="8">
        <f>'Data-Resource'!K11586</f>
        <v>235364</v>
      </c>
      <c r="AI488" s="8">
        <f>'Data-Resource'!I8556</f>
        <v>-4.6967668787786791E-2</v>
      </c>
      <c r="AJ488" s="8">
        <f>'Data-Resource'!K8556</f>
        <v>1302816</v>
      </c>
      <c r="AK488" s="8">
        <f>'Data-Resource'!I9061</f>
        <v>-2.0339186440678429E-3</v>
      </c>
      <c r="AL488" s="8">
        <f>'Data-Resource'!K9061</f>
        <v>152602</v>
      </c>
      <c r="AM488" s="8">
        <f>'Data-Resource'!I9566</f>
        <v>1.283745467859332E-2</v>
      </c>
      <c r="AN488" s="8">
        <f>'Data-Resource'!K9566</f>
        <v>4057454</v>
      </c>
      <c r="AO488" s="8">
        <f>'Data-Resource'!I10071</f>
        <v>-1.5040966682979906E-2</v>
      </c>
      <c r="AP488" s="8">
        <f>'Data-Resource'!K10071</f>
        <v>790881</v>
      </c>
      <c r="AQ488" s="8">
        <f>'Data-Resource'!I10576</f>
        <v>-6.0150601503759721E-3</v>
      </c>
      <c r="AR488" s="8">
        <f>'Data-Resource'!K10576</f>
        <v>480419</v>
      </c>
    </row>
    <row r="489" spans="1:44" x14ac:dyDescent="0.3">
      <c r="A489" s="8" t="str">
        <f>'Data-Resource'!B477</f>
        <v>11-17-2020</v>
      </c>
      <c r="B489" s="8">
        <f>'Data-Resource'!I15122</f>
        <v>2.2312029749545979E-4</v>
      </c>
      <c r="C489" s="8">
        <f>'Data-Resource'!I12092</f>
        <v>-1.2794359197277044E-2</v>
      </c>
      <c r="D489" s="8">
        <f>'Data-Resource'!K12092</f>
        <v>2091843</v>
      </c>
      <c r="E489" s="8">
        <f>'Data-Resource'!I982</f>
        <v>3.2525983410510153E-3</v>
      </c>
      <c r="F489" s="8">
        <f>'Data-Resource'!K982</f>
        <v>397871</v>
      </c>
      <c r="G489" s="8">
        <f>'Data-Resource'!I1487</f>
        <v>3.5646542352005652E-3</v>
      </c>
      <c r="H489" s="8">
        <f>'Data-Resource'!K1487</f>
        <v>128778</v>
      </c>
      <c r="I489" s="8">
        <f>'Data-Resource'!I1992</f>
        <v>1.83033316195374E-2</v>
      </c>
      <c r="J489" s="8">
        <f>'Data-Resource'!K1992</f>
        <v>1456235</v>
      </c>
      <c r="K489" s="8">
        <f>'Data-Resource'!I2497</f>
        <v>1.2932505890728595E-2</v>
      </c>
      <c r="L489" s="8">
        <f>'Data-Resource'!K2497</f>
        <v>2211728</v>
      </c>
      <c r="M489" s="8">
        <f>'Data-Resource'!I3002</f>
        <v>-2.9285430394310418E-3</v>
      </c>
      <c r="N489" s="8">
        <f>'Data-Resource'!K3002</f>
        <v>2549962</v>
      </c>
      <c r="O489" s="8">
        <f>'Data-Resource'!I3507</f>
        <v>-1.4292725903185545E-2</v>
      </c>
      <c r="P489" s="8">
        <f>'Data-Resource'!K3507</f>
        <v>246094</v>
      </c>
      <c r="Q489" s="8">
        <f>'Data-Resource'!I4012</f>
        <v>2.8909554362740227E-3</v>
      </c>
      <c r="R489" s="8">
        <f>'Data-Resource'!K4012</f>
        <v>1234159</v>
      </c>
      <c r="S489" s="8">
        <f>'Data-Resource'!I4517</f>
        <v>9.0497737556560955E-3</v>
      </c>
      <c r="T489" s="8">
        <f>'Data-Resource'!K4517</f>
        <v>626094</v>
      </c>
      <c r="U489" s="8">
        <f>'Data-Resource'!I5022</f>
        <v>-1.1838631676150745E-2</v>
      </c>
      <c r="V489" s="8">
        <f>'Data-Resource'!K5022</f>
        <v>608074</v>
      </c>
      <c r="W489" s="8">
        <f>'Data-Resource'!I5527</f>
        <v>3.9560439560440254E-3</v>
      </c>
      <c r="X489" s="8">
        <f>'Data-Resource'!K5527</f>
        <v>12805789</v>
      </c>
      <c r="Y489" s="8">
        <f>'Data-Resource'!I6032</f>
        <v>3.8758913727159243E-3</v>
      </c>
      <c r="Z489" s="8">
        <f>'Data-Resource'!K6032</f>
        <v>2996625</v>
      </c>
      <c r="AA489" s="8">
        <f>'Data-Resource'!I6537</f>
        <v>3.0170968823333465E-3</v>
      </c>
      <c r="AB489" s="8">
        <f>'Data-Resource'!K6537</f>
        <v>8947524</v>
      </c>
      <c r="AC489" s="8">
        <f>'Data-Resource'!I12597</f>
        <v>-2.272727272727277E-2</v>
      </c>
      <c r="AD489" s="8">
        <f>'Data-Resource'!K12597</f>
        <v>1025629</v>
      </c>
      <c r="AE489" s="8">
        <f>'Data-Resource'!I11082</f>
        <v>6.3725637254901917E-3</v>
      </c>
      <c r="AF489" s="8">
        <f>'Data-Resource'!K11082</f>
        <v>296630</v>
      </c>
      <c r="AG489" s="8">
        <f>'Data-Resource'!I11587</f>
        <v>-2.888854046970233E-3</v>
      </c>
      <c r="AH489" s="8">
        <f>'Data-Resource'!K11587</f>
        <v>191282</v>
      </c>
      <c r="AI489" s="8">
        <f>'Data-Resource'!I8557</f>
        <v>4.8967858857417279E-2</v>
      </c>
      <c r="AJ489" s="8">
        <f>'Data-Resource'!K8557</f>
        <v>968594</v>
      </c>
      <c r="AK489" s="8">
        <f>'Data-Resource'!I9062</f>
        <v>6.1266782624920784E-3</v>
      </c>
      <c r="AL489" s="8">
        <f>'Data-Resource'!K9062</f>
        <v>120620</v>
      </c>
      <c r="AM489" s="8">
        <f>'Data-Resource'!I9567</f>
        <v>-5.9645850525783563E-3</v>
      </c>
      <c r="AN489" s="8">
        <f>'Data-Resource'!K9567</f>
        <v>3360120</v>
      </c>
      <c r="AO489" s="8">
        <f>'Data-Resource'!I10072</f>
        <v>-8.3526821345708668E-3</v>
      </c>
      <c r="AP489" s="8">
        <f>'Data-Resource'!K10072</f>
        <v>551185</v>
      </c>
      <c r="AQ489" s="8">
        <f>'Data-Resource'!I10577</f>
        <v>-3.0429365471952401E-3</v>
      </c>
      <c r="AR489" s="8">
        <f>'Data-Resource'!K10577</f>
        <v>450428</v>
      </c>
    </row>
    <row r="490" spans="1:44" x14ac:dyDescent="0.3">
      <c r="A490" s="8" t="str">
        <f>'Data-Resource'!B478</f>
        <v>11-18-2020</v>
      </c>
      <c r="B490" s="8">
        <f>'Data-Resource'!I15123</f>
        <v>8.8228770363720423E-3</v>
      </c>
      <c r="C490" s="8">
        <f>'Data-Resource'!I12093</f>
        <v>-3.2515812443639327E-3</v>
      </c>
      <c r="D490" s="8">
        <f>'Data-Resource'!K12093</f>
        <v>2132800</v>
      </c>
      <c r="E490" s="8">
        <f>'Data-Resource'!I983</f>
        <v>2.5992823104693214E-2</v>
      </c>
      <c r="F490" s="8">
        <f>'Data-Resource'!K983</f>
        <v>733976</v>
      </c>
      <c r="G490" s="8">
        <f>'Data-Resource'!I1488</f>
        <v>-1.7757603057881564E-3</v>
      </c>
      <c r="H490" s="8">
        <f>'Data-Resource'!K1488</f>
        <v>97097</v>
      </c>
      <c r="I490" s="8">
        <f>'Data-Resource'!I1993</f>
        <v>9.1370710659898439E-3</v>
      </c>
      <c r="J490" s="8">
        <f>'Data-Resource'!K1993</f>
        <v>1056259</v>
      </c>
      <c r="K490" s="8">
        <f>'Data-Resource'!I2498</f>
        <v>1.662335930735934E-2</v>
      </c>
      <c r="L490" s="8">
        <f>'Data-Resource'!K2498</f>
        <v>2925691</v>
      </c>
      <c r="M490" s="8">
        <f>'Data-Resource'!I3003</f>
        <v>-2.731029526513756E-3</v>
      </c>
      <c r="N490" s="8">
        <f>'Data-Resource'!K3003</f>
        <v>2725938</v>
      </c>
      <c r="O490" s="8">
        <f>'Data-Resource'!I3508</f>
        <v>-1.6122521485742024E-2</v>
      </c>
      <c r="P490" s="8">
        <f>'Data-Resource'!K3508</f>
        <v>364117</v>
      </c>
      <c r="Q490" s="8">
        <f>'Data-Resource'!I4013</f>
        <v>2.1150222347261265E-2</v>
      </c>
      <c r="R490" s="8">
        <f>'Data-Resource'!K4013</f>
        <v>1311194</v>
      </c>
      <c r="S490" s="8">
        <f>'Data-Resource'!I4518</f>
        <v>1.5342932797573962E-2</v>
      </c>
      <c r="T490" s="8">
        <f>'Data-Resource'!K4518</f>
        <v>437546</v>
      </c>
      <c r="U490" s="8">
        <f>'Data-Resource'!I5023</f>
        <v>2.3194958018479279E-2</v>
      </c>
      <c r="V490" s="8">
        <f>'Data-Resource'!K5023</f>
        <v>979133</v>
      </c>
      <c r="W490" s="8">
        <f>'Data-Resource'!I5528</f>
        <v>3.2952548330416985E-4</v>
      </c>
      <c r="X490" s="8">
        <f>'Data-Resource'!K5528</f>
        <v>12511371</v>
      </c>
      <c r="Y490" s="8">
        <f>'Data-Resource'!I6033</f>
        <v>2.3166281758882608E-3</v>
      </c>
      <c r="Z490" s="8">
        <f>'Data-Resource'!K6033</f>
        <v>3042441</v>
      </c>
      <c r="AA490" s="8">
        <f>'Data-Resource'!I6538</f>
        <v>-1.0046885465506002E-3</v>
      </c>
      <c r="AB490" s="8">
        <f>'Data-Resource'!K6538</f>
        <v>7046827</v>
      </c>
      <c r="AC490" s="8">
        <f>'Data-Resource'!I12598</f>
        <v>-1.0637500565824848E-3</v>
      </c>
      <c r="AD490" s="8">
        <f>'Data-Resource'!K12598</f>
        <v>953483</v>
      </c>
      <c r="AE490" s="8">
        <f>'Data-Resource'!I11083</f>
        <v>-1.5647907090464475E-2</v>
      </c>
      <c r="AF490" s="8">
        <f>'Data-Resource'!K11083</f>
        <v>253014</v>
      </c>
      <c r="AG490" s="8">
        <f>'Data-Resource'!I11588</f>
        <v>2.5634861873090387E-2</v>
      </c>
      <c r="AH490" s="8">
        <f>'Data-Resource'!K11588</f>
        <v>280566</v>
      </c>
      <c r="AI490" s="8">
        <f>'Data-Resource'!I8558</f>
        <v>1.6423380474452472E-2</v>
      </c>
      <c r="AJ490" s="8">
        <f>'Data-Resource'!K8558</f>
        <v>791690</v>
      </c>
      <c r="AK490" s="8">
        <f>'Data-Resource'!I9063</f>
        <v>7.4830340136055199E-3</v>
      </c>
      <c r="AL490" s="8">
        <f>'Data-Resource'!K9063</f>
        <v>131163</v>
      </c>
      <c r="AM490" s="8">
        <f>'Data-Resource'!I9568</f>
        <v>5.0637659414853771E-3</v>
      </c>
      <c r="AN490" s="8">
        <f>'Data-Resource'!K9568</f>
        <v>4216579</v>
      </c>
      <c r="AO490" s="8">
        <f>'Data-Resource'!I10073</f>
        <v>1.8788586720204713E-3</v>
      </c>
      <c r="AP490" s="8">
        <f>'Data-Resource'!K10073</f>
        <v>575000</v>
      </c>
      <c r="AQ490" s="8">
        <f>'Data-Resource'!I10578</f>
        <v>-1.6832418136933969E-2</v>
      </c>
      <c r="AR490" s="8">
        <f>'Data-Resource'!K10578</f>
        <v>487219</v>
      </c>
    </row>
    <row r="491" spans="1:44" x14ac:dyDescent="0.3">
      <c r="A491" s="8" t="str">
        <f>'Data-Resource'!B479</f>
        <v>11-19-2020</v>
      </c>
      <c r="B491" s="8">
        <f>'Data-Resource'!I15124</f>
        <v>-1.1868527121631294E-3</v>
      </c>
      <c r="C491" s="8">
        <f>'Data-Resource'!I12094</f>
        <v>1.6716447761194075E-2</v>
      </c>
      <c r="D491" s="8">
        <f>'Data-Resource'!K12094</f>
        <v>2732642</v>
      </c>
      <c r="E491" s="8">
        <f>'Data-Resource'!I984</f>
        <v>0</v>
      </c>
      <c r="F491" s="8">
        <f>'Data-Resource'!K984</f>
        <v>573537</v>
      </c>
      <c r="G491" s="8">
        <f>'Data-Resource'!I1489</f>
        <v>1.1425361732457924E-2</v>
      </c>
      <c r="H491" s="8">
        <f>'Data-Resource'!K1489</f>
        <v>110601</v>
      </c>
      <c r="I491" s="8">
        <f>'Data-Resource'!I1994</f>
        <v>-1.1278683597647713E-3</v>
      </c>
      <c r="J491" s="8">
        <f>'Data-Resource'!K1994</f>
        <v>1418208</v>
      </c>
      <c r="K491" s="8">
        <f>'Data-Resource'!I2499</f>
        <v>-5.5077282446722459E-3</v>
      </c>
      <c r="L491" s="8">
        <f>'Data-Resource'!K2499</f>
        <v>2385840</v>
      </c>
      <c r="M491" s="8">
        <f>'Data-Resource'!I3004</f>
        <v>-1.0767632803085868E-2</v>
      </c>
      <c r="N491" s="8">
        <f>'Data-Resource'!K3004</f>
        <v>3537630</v>
      </c>
      <c r="O491" s="8">
        <f>'Data-Resource'!I3509</f>
        <v>-4.1178711562474935E-4</v>
      </c>
      <c r="P491" s="8">
        <f>'Data-Resource'!K3509</f>
        <v>397436</v>
      </c>
      <c r="Q491" s="8">
        <f>'Data-Resource'!I4014</f>
        <v>1.0790889370180155E-2</v>
      </c>
      <c r="R491" s="8">
        <f>'Data-Resource'!K4014</f>
        <v>1721623</v>
      </c>
      <c r="S491" s="8">
        <f>'Data-Resource'!I4519</f>
        <v>-8.5239751060737189E-3</v>
      </c>
      <c r="T491" s="8">
        <f>'Data-Resource'!K4519</f>
        <v>325806</v>
      </c>
      <c r="U491" s="8">
        <f>'Data-Resource'!I5024</f>
        <v>-1.1730139812176238E-2</v>
      </c>
      <c r="V491" s="8">
        <f>'Data-Resource'!K5024</f>
        <v>637612</v>
      </c>
      <c r="W491" s="8">
        <f>'Data-Resource'!I5529</f>
        <v>-2.1087680355161369E-3</v>
      </c>
      <c r="X491" s="8">
        <f>'Data-Resource'!K5529</f>
        <v>11208148</v>
      </c>
      <c r="Y491" s="8">
        <f>'Data-Resource'!I6034</f>
        <v>7.9916729056027768E-3</v>
      </c>
      <c r="Z491" s="8">
        <f>'Data-Resource'!K6034</f>
        <v>2696122</v>
      </c>
      <c r="AA491" s="8">
        <f>'Data-Resource'!I6539</f>
        <v>4.7361299052773691E-3</v>
      </c>
      <c r="AB491" s="8">
        <f>'Data-Resource'!K6539</f>
        <v>10443379</v>
      </c>
      <c r="AC491" s="8">
        <f>'Data-Resource'!I12599</f>
        <v>-8.6435110980590587E-3</v>
      </c>
      <c r="AD491" s="8">
        <f>'Data-Resource'!K12599</f>
        <v>919580</v>
      </c>
      <c r="AE491" s="8">
        <f>'Data-Resource'!I11084</f>
        <v>-1.334001550485819E-2</v>
      </c>
      <c r="AF491" s="8">
        <f>'Data-Resource'!K11084</f>
        <v>358058</v>
      </c>
      <c r="AG491" s="8">
        <f>'Data-Resource'!I11589</f>
        <v>-6.8606812531266772E-3</v>
      </c>
      <c r="AH491" s="8">
        <f>'Data-Resource'!K11589</f>
        <v>303194</v>
      </c>
      <c r="AI491" s="8">
        <f>'Data-Resource'!I8559</f>
        <v>5.5111111111111041E-2</v>
      </c>
      <c r="AJ491" s="8">
        <f>'Data-Resource'!K8559</f>
        <v>1051588</v>
      </c>
      <c r="AK491" s="8">
        <f>'Data-Resource'!I9064</f>
        <v>-1.3792896551724073E-3</v>
      </c>
      <c r="AL491" s="8">
        <f>'Data-Resource'!K9064</f>
        <v>166911</v>
      </c>
      <c r="AM491" s="8">
        <f>'Data-Resource'!I9569</f>
        <v>1.215627409177958E-2</v>
      </c>
      <c r="AN491" s="8">
        <f>'Data-Resource'!K9569</f>
        <v>3274828</v>
      </c>
      <c r="AO491" s="8">
        <f>'Data-Resource'!I10074</f>
        <v>-4.2352658823529201E-3</v>
      </c>
      <c r="AP491" s="8">
        <f>'Data-Resource'!K10074</f>
        <v>617174</v>
      </c>
      <c r="AQ491" s="8">
        <f>'Data-Resource'!I10579</f>
        <v>8.2417188659070079E-3</v>
      </c>
      <c r="AR491" s="8">
        <f>'Data-Resource'!K10579</f>
        <v>340181</v>
      </c>
    </row>
    <row r="492" spans="1:44" x14ac:dyDescent="0.3">
      <c r="A492" s="8" t="str">
        <f>'Data-Resource'!B480</f>
        <v>11-20-2020</v>
      </c>
      <c r="B492" s="8">
        <f>'Data-Resource'!I15125</f>
        <v>6.328045217242043E-3</v>
      </c>
      <c r="C492" s="8">
        <f>'Data-Resource'!I12095</f>
        <v>2.6393022075837113E-2</v>
      </c>
      <c r="D492" s="8">
        <f>'Data-Resource'!K12095</f>
        <v>3232492</v>
      </c>
      <c r="E492" s="8">
        <f>'Data-Resource'!I985</f>
        <v>0</v>
      </c>
      <c r="F492" s="8">
        <f>'Data-Resource'!K985</f>
        <v>627461</v>
      </c>
      <c r="G492" s="8">
        <f>'Data-Resource'!I1490</f>
        <v>-7.8388015283717936E-3</v>
      </c>
      <c r="H492" s="8">
        <f>'Data-Resource'!K1490</f>
        <v>105376</v>
      </c>
      <c r="I492" s="8">
        <f>'Data-Resource'!I1995</f>
        <v>4.6272185089973675E-3</v>
      </c>
      <c r="J492" s="8">
        <f>'Data-Resource'!K1995</f>
        <v>1400028</v>
      </c>
      <c r="K492" s="8">
        <f>'Data-Resource'!I2500</f>
        <v>2.260118219749654E-3</v>
      </c>
      <c r="L492" s="8">
        <f>'Data-Resource'!K2500</f>
        <v>2819492</v>
      </c>
      <c r="M492" s="8">
        <f>'Data-Resource'!I3005</f>
        <v>3.4449266402791931E-2</v>
      </c>
      <c r="N492" s="8">
        <f>'Data-Resource'!K3005</f>
        <v>4592054</v>
      </c>
      <c r="O492" s="8">
        <f>'Data-Resource'!I3510</f>
        <v>0</v>
      </c>
      <c r="P492" s="8">
        <f>'Data-Resource'!K3510</f>
        <v>328940</v>
      </c>
      <c r="Q492" s="8">
        <f>'Data-Resource'!I4015</f>
        <v>2.0270540540541504E-3</v>
      </c>
      <c r="R492" s="8">
        <f>'Data-Resource'!K4015</f>
        <v>1692504</v>
      </c>
      <c r="S492" s="8">
        <f>'Data-Resource'!I4520</f>
        <v>9.0577896909821009E-4</v>
      </c>
      <c r="T492" s="8">
        <f>'Data-Resource'!K4520</f>
        <v>354960</v>
      </c>
      <c r="U492" s="8">
        <f>'Data-Resource'!I5025</f>
        <v>7.4409229512319586E-4</v>
      </c>
      <c r="V492" s="8">
        <f>'Data-Resource'!K5025</f>
        <v>828483</v>
      </c>
      <c r="W492" s="8">
        <f>'Data-Resource'!I5530</f>
        <v>-2.8933897173379856E-3</v>
      </c>
      <c r="X492" s="8">
        <f>'Data-Resource'!K5530</f>
        <v>8327043</v>
      </c>
      <c r="Y492" s="8">
        <f>'Data-Resource'!I6035</f>
        <v>1.864620594399961E-2</v>
      </c>
      <c r="Z492" s="8">
        <f>'Data-Resource'!K6035</f>
        <v>3774226</v>
      </c>
      <c r="AA492" s="8">
        <f>'Data-Resource'!I6540</f>
        <v>5.0709939148073984E-3</v>
      </c>
      <c r="AB492" s="8">
        <f>'Data-Resource'!K6540</f>
        <v>10450269</v>
      </c>
      <c r="AC492" s="8">
        <f>'Data-Resource'!I12600</f>
        <v>1.2565192155198263E-2</v>
      </c>
      <c r="AD492" s="8">
        <f>'Data-Resource'!K12600</f>
        <v>934101</v>
      </c>
      <c r="AE492" s="8">
        <f>'Data-Resource'!I11085</f>
        <v>2.5687563442306844E-4</v>
      </c>
      <c r="AF492" s="8">
        <f>'Data-Resource'!K11085</f>
        <v>299201</v>
      </c>
      <c r="AG492" s="8">
        <f>'Data-Resource'!I11590</f>
        <v>1.341320958083821E-2</v>
      </c>
      <c r="AH492" s="8">
        <f>'Data-Resource'!K11590</f>
        <v>200110</v>
      </c>
      <c r="AI492" s="8">
        <f>'Data-Resource'!I8560</f>
        <v>5.7651589656634188E-2</v>
      </c>
      <c r="AJ492" s="8">
        <f>'Data-Resource'!K8560</f>
        <v>1109035</v>
      </c>
      <c r="AK492" s="8">
        <f>'Data-Resource'!I9065</f>
        <v>6.2283321799308537E-3</v>
      </c>
      <c r="AL492" s="8">
        <f>'Data-Resource'!K9065</f>
        <v>110507</v>
      </c>
      <c r="AM492" s="8">
        <f>'Data-Resource'!I9570</f>
        <v>1.368339446437152E-2</v>
      </c>
      <c r="AN492" s="8">
        <f>'Data-Resource'!K9570</f>
        <v>4426152</v>
      </c>
      <c r="AO492" s="8">
        <f>'Data-Resource'!I10075</f>
        <v>1.4245013839173287E-2</v>
      </c>
      <c r="AP492" s="8">
        <f>'Data-Resource'!K10075</f>
        <v>1085127</v>
      </c>
      <c r="AQ492" s="8">
        <f>'Data-Resource'!I10580</f>
        <v>-1.9193857965450886E-3</v>
      </c>
      <c r="AR492" s="8">
        <f>'Data-Resource'!K10580</f>
        <v>754733</v>
      </c>
    </row>
    <row r="493" spans="1:44" x14ac:dyDescent="0.3">
      <c r="A493" s="8" t="str">
        <f>'Data-Resource'!B481</f>
        <v>11-23-2020</v>
      </c>
      <c r="B493" s="8">
        <f>'Data-Resource'!I15126</f>
        <v>-6.6944950089718536E-3</v>
      </c>
      <c r="C493" s="8">
        <f>'Data-Resource'!I12096</f>
        <v>-1.9007035460992854E-2</v>
      </c>
      <c r="D493" s="8">
        <f>'Data-Resource'!K12096</f>
        <v>2133451</v>
      </c>
      <c r="E493" s="8">
        <f>'Data-Resource'!I986</f>
        <v>-1.0250951083441857E-2</v>
      </c>
      <c r="F493" s="8">
        <f>'Data-Resource'!K986</f>
        <v>408854</v>
      </c>
      <c r="G493" s="8">
        <f>'Data-Resource'!I1491</f>
        <v>1.3820258426966185E-2</v>
      </c>
      <c r="H493" s="8">
        <f>'Data-Resource'!K1491</f>
        <v>107542</v>
      </c>
      <c r="I493" s="8">
        <f>'Data-Resource'!I1996</f>
        <v>2.1409573605195133E-3</v>
      </c>
      <c r="J493" s="8">
        <f>'Data-Resource'!K1996</f>
        <v>884598</v>
      </c>
      <c r="K493" s="8">
        <f>'Data-Resource'!I2501</f>
        <v>6.3782625884592414E-3</v>
      </c>
      <c r="L493" s="8">
        <f>'Data-Resource'!K2501</f>
        <v>2778391</v>
      </c>
      <c r="M493" s="8">
        <f>'Data-Resource'!I3006</f>
        <v>-8.1249791666666901E-3</v>
      </c>
      <c r="N493" s="8">
        <f>'Data-Resource'!K3006</f>
        <v>3079401</v>
      </c>
      <c r="O493" s="8">
        <f>'Data-Resource'!I3511</f>
        <v>-1.9913724490119661E-2</v>
      </c>
      <c r="P493" s="8">
        <f>'Data-Resource'!K3511</f>
        <v>280408</v>
      </c>
      <c r="Q493" s="8">
        <f>'Data-Resource'!I4016</f>
        <v>-1.3535858902957913E-4</v>
      </c>
      <c r="R493" s="8">
        <f>'Data-Resource'!K4016</f>
        <v>1518466</v>
      </c>
      <c r="S493" s="8">
        <f>'Data-Resource'!I4521</f>
        <v>1.0341735890514439E-2</v>
      </c>
      <c r="T493" s="8">
        <f>'Data-Resource'!K4521</f>
        <v>372567</v>
      </c>
      <c r="U493" s="8">
        <f>'Data-Resource'!I5026</f>
        <v>-1.1519903124788516E-2</v>
      </c>
      <c r="V493" s="8">
        <f>'Data-Resource'!K5026</f>
        <v>667995</v>
      </c>
      <c r="W493" s="8">
        <f>'Data-Resource'!I5531</f>
        <v>2.7931722456218059E-2</v>
      </c>
      <c r="X493" s="8">
        <f>'Data-Resource'!K5531</f>
        <v>14361905</v>
      </c>
      <c r="Y493" s="8">
        <f>'Data-Resource'!I6036</f>
        <v>-2.3702618577713597E-2</v>
      </c>
      <c r="Z493" s="8">
        <f>'Data-Resource'!K6036</f>
        <v>3143011</v>
      </c>
      <c r="AA493" s="8">
        <f>'Data-Resource'!I6541</f>
        <v>-9.7282791009727365E-3</v>
      </c>
      <c r="AB493" s="8">
        <f>'Data-Resource'!K6541</f>
        <v>7777873</v>
      </c>
      <c r="AC493" s="8">
        <f>'Data-Resource'!I12601</f>
        <v>-7.3810990541427106E-3</v>
      </c>
      <c r="AD493" s="8">
        <f>'Data-Resource'!K12601</f>
        <v>750865</v>
      </c>
      <c r="AE493" s="8">
        <f>'Data-Resource'!I11086</f>
        <v>3.3120713375795947E-3</v>
      </c>
      <c r="AF493" s="8">
        <f>'Data-Resource'!K11086</f>
        <v>262256</v>
      </c>
      <c r="AG493" s="8">
        <f>'Data-Resource'!I11591</f>
        <v>-8.6956171256313379E-3</v>
      </c>
      <c r="AH493" s="8">
        <f>'Data-Resource'!K11591</f>
        <v>207532</v>
      </c>
      <c r="AI493" s="8">
        <f>'Data-Resource'!I8561</f>
        <v>5.0740381622417568E-3</v>
      </c>
      <c r="AJ493" s="8">
        <f>'Data-Resource'!K8561</f>
        <v>1282397</v>
      </c>
      <c r="AK493" s="8">
        <f>'Data-Resource'!I9066</f>
        <v>-1.4373757109907423E-2</v>
      </c>
      <c r="AL493" s="8">
        <f>'Data-Resource'!K9066</f>
        <v>112279</v>
      </c>
      <c r="AM493" s="8">
        <f>'Data-Resource'!I9571</f>
        <v>4.7324719596822887E-3</v>
      </c>
      <c r="AN493" s="8">
        <f>'Data-Resource'!K9571</f>
        <v>3753903</v>
      </c>
      <c r="AO493" s="8">
        <f>'Data-Resource'!I10076</f>
        <v>-8.8371813953487376E-3</v>
      </c>
      <c r="AP493" s="8">
        <f>'Data-Resource'!K10076</f>
        <v>681102</v>
      </c>
      <c r="AQ493" s="8">
        <f>'Data-Resource'!I10581</f>
        <v>-2.3041705600039077E-3</v>
      </c>
      <c r="AR493" s="8">
        <f>'Data-Resource'!K10581</f>
        <v>396830</v>
      </c>
    </row>
    <row r="494" spans="1:44" x14ac:dyDescent="0.3">
      <c r="A494" s="8" t="str">
        <f>'Data-Resource'!B482</f>
        <v>11-24-2020</v>
      </c>
      <c r="B494" s="8">
        <f>'Data-Resource'!I15127</f>
        <v>2.8685155766515267E-3</v>
      </c>
      <c r="C494" s="8">
        <f>'Data-Resource'!I12097</f>
        <v>-2.4857114285714257E-2</v>
      </c>
      <c r="D494" s="8">
        <f>'Data-Resource'!K12097</f>
        <v>2720764</v>
      </c>
      <c r="E494" s="8">
        <f>'Data-Resource'!I987</f>
        <v>-8.5227057843173405E-3</v>
      </c>
      <c r="F494" s="8">
        <f>'Data-Resource'!K987</f>
        <v>559233</v>
      </c>
      <c r="G494" s="8">
        <f>'Data-Resource'!I1492</f>
        <v>1.765093721563445E-2</v>
      </c>
      <c r="H494" s="8">
        <f>'Data-Resource'!K1492</f>
        <v>208848</v>
      </c>
      <c r="I494" s="8">
        <f>'Data-Resource'!I1997</f>
        <v>4.7360037230148736E-3</v>
      </c>
      <c r="J494" s="8">
        <f>'Data-Resource'!K1997</f>
        <v>1654566</v>
      </c>
      <c r="K494" s="8">
        <f>'Data-Resource'!I2502</f>
        <v>3.5037236457777975E-2</v>
      </c>
      <c r="L494" s="8">
        <f>'Data-Resource'!K2502</f>
        <v>4133780</v>
      </c>
      <c r="M494" s="8">
        <f>'Data-Resource'!I3007</f>
        <v>2.0329057948234155E-2</v>
      </c>
      <c r="N494" s="8">
        <f>'Data-Resource'!K3007</f>
        <v>3492135</v>
      </c>
      <c r="O494" s="8">
        <f>'Data-Resource'!I3512</f>
        <v>-2.7015784019446952E-2</v>
      </c>
      <c r="P494" s="8">
        <f>'Data-Resource'!K3512</f>
        <v>559136</v>
      </c>
      <c r="Q494" s="8">
        <f>'Data-Resource'!I4017</f>
        <v>2.4448925168976034E-2</v>
      </c>
      <c r="R494" s="8">
        <f>'Data-Resource'!K4017</f>
        <v>1844609</v>
      </c>
      <c r="S494" s="8">
        <f>'Data-Resource'!I4522</f>
        <v>3.9616927115662726E-2</v>
      </c>
      <c r="T494" s="8">
        <f>'Data-Resource'!K4522</f>
        <v>807046</v>
      </c>
      <c r="U494" s="8">
        <f>'Data-Resource'!I5027</f>
        <v>-2.5064461116010097E-2</v>
      </c>
      <c r="V494" s="8">
        <f>'Data-Resource'!K5027</f>
        <v>906111</v>
      </c>
      <c r="W494" s="8">
        <f>'Data-Resource'!I5532</f>
        <v>2.8647781934794062E-2</v>
      </c>
      <c r="X494" s="8">
        <f>'Data-Resource'!K5532</f>
        <v>16225556</v>
      </c>
      <c r="Y494" s="8">
        <f>'Data-Resource'!I6037</f>
        <v>1.7775545511032234E-2</v>
      </c>
      <c r="Z494" s="8">
        <f>'Data-Resource'!K6037</f>
        <v>3685757</v>
      </c>
      <c r="AA494" s="8">
        <f>'Data-Resource'!I6542</f>
        <v>-3.6912751677851976E-3</v>
      </c>
      <c r="AB494" s="8">
        <f>'Data-Resource'!K6542</f>
        <v>7589731</v>
      </c>
      <c r="AC494" s="8">
        <f>'Data-Resource'!I12602</f>
        <v>-1.7273181290779566E-2</v>
      </c>
      <c r="AD494" s="8">
        <f>'Data-Resource'!K12602</f>
        <v>836886</v>
      </c>
      <c r="AE494" s="8">
        <f>'Data-Resource'!I11087</f>
        <v>4.4327604637944502E-2</v>
      </c>
      <c r="AF494" s="8">
        <f>'Data-Resource'!K11087</f>
        <v>407782</v>
      </c>
      <c r="AG494" s="8">
        <f>'Data-Resource'!I11592</f>
        <v>-2.8746407707813604E-2</v>
      </c>
      <c r="AH494" s="8">
        <f>'Data-Resource'!K11592</f>
        <v>269102</v>
      </c>
      <c r="AI494" s="8">
        <f>'Data-Resource'!I8562</f>
        <v>-8.3715118700541505E-2</v>
      </c>
      <c r="AJ494" s="8">
        <f>'Data-Resource'!K8562</f>
        <v>2194544</v>
      </c>
      <c r="AK494" s="8">
        <f>'Data-Resource'!I9067</f>
        <v>-1.1042036344045703E-2</v>
      </c>
      <c r="AL494" s="8">
        <f>'Data-Resource'!K9067</f>
        <v>200365</v>
      </c>
      <c r="AM494" s="8">
        <f>'Data-Resource'!I9572</f>
        <v>-1.7853571428579412E-4</v>
      </c>
      <c r="AN494" s="8">
        <f>'Data-Resource'!K9572</f>
        <v>5220824</v>
      </c>
      <c r="AO494" s="8">
        <f>'Data-Resource'!I10077</f>
        <v>9.3072129169072617E-4</v>
      </c>
      <c r="AP494" s="8">
        <f>'Data-Resource'!K10077</f>
        <v>881220</v>
      </c>
      <c r="AQ494" s="8">
        <f>'Data-Resource'!I10582</f>
        <v>2.3006366089249777E-3</v>
      </c>
      <c r="AR494" s="8">
        <f>'Data-Resource'!K10582</f>
        <v>648020</v>
      </c>
    </row>
    <row r="495" spans="1:44" x14ac:dyDescent="0.3">
      <c r="A495" s="8" t="str">
        <f>'Data-Resource'!B483</f>
        <v>11-25-2020</v>
      </c>
      <c r="B495" s="8">
        <f>'Data-Resource'!I15128</f>
        <v>-4.2684276425052755E-3</v>
      </c>
      <c r="C495" s="8">
        <f>'Data-Resource'!I12098</f>
        <v>5.8428279287176584E-3</v>
      </c>
      <c r="D495" s="8">
        <f>'Data-Resource'!K12098</f>
        <v>1776010</v>
      </c>
      <c r="E495" s="8">
        <f>'Data-Resource'!I988</f>
        <v>-2.4946542588456053E-2</v>
      </c>
      <c r="F495" s="8">
        <f>'Data-Resource'!K988</f>
        <v>619527</v>
      </c>
      <c r="G495" s="8">
        <f>'Data-Resource'!I1493</f>
        <v>-3.1299555884530025E-2</v>
      </c>
      <c r="H495" s="8">
        <f>'Data-Resource'!K1493</f>
        <v>162290</v>
      </c>
      <c r="I495" s="8">
        <f>'Data-Resource'!I1998</f>
        <v>-7.4738416662756104E-3</v>
      </c>
      <c r="J495" s="8">
        <f>'Data-Resource'!K1998</f>
        <v>1131982</v>
      </c>
      <c r="K495" s="8">
        <f>'Data-Resource'!I2503</f>
        <v>-1.7460835794073589E-2</v>
      </c>
      <c r="L495" s="8">
        <f>'Data-Resource'!K2503</f>
        <v>3679308</v>
      </c>
      <c r="M495" s="8">
        <f>'Data-Resource'!I3008</f>
        <v>-4.3557738177516835E-3</v>
      </c>
      <c r="N495" s="8">
        <f>'Data-Resource'!K3008</f>
        <v>4262711</v>
      </c>
      <c r="O495" s="8">
        <f>'Data-Resource'!I3513</f>
        <v>1.5805254333674176E-2</v>
      </c>
      <c r="P495" s="8">
        <f>'Data-Resource'!K3513</f>
        <v>476191</v>
      </c>
      <c r="Q495" s="8">
        <f>'Data-Resource'!I4018</f>
        <v>-2.0779194805194853E-2</v>
      </c>
      <c r="R495" s="8">
        <f>'Data-Resource'!K4018</f>
        <v>1489748</v>
      </c>
      <c r="S495" s="8">
        <f>'Data-Resource'!I4523</f>
        <v>-1.5416650000000091E-2</v>
      </c>
      <c r="T495" s="8">
        <f>'Data-Resource'!K4523</f>
        <v>526728</v>
      </c>
      <c r="U495" s="8">
        <f>'Data-Resource'!I5028</f>
        <v>8.273832454467854E-3</v>
      </c>
      <c r="V495" s="8">
        <f>'Data-Resource'!K5028</f>
        <v>798500</v>
      </c>
      <c r="W495" s="8">
        <f>'Data-Resource'!I5533</f>
        <v>-1.7269906928645357E-2</v>
      </c>
      <c r="X495" s="8">
        <f>'Data-Resource'!K5533</f>
        <v>12655940</v>
      </c>
      <c r="Y495" s="8">
        <f>'Data-Resource'!I6038</f>
        <v>2.4819557587005769E-3</v>
      </c>
      <c r="Z495" s="8">
        <f>'Data-Resource'!K6038</f>
        <v>2934788</v>
      </c>
      <c r="AA495" s="8">
        <f>'Data-Resource'!I6543</f>
        <v>8.0133555926545745E-3</v>
      </c>
      <c r="AB495" s="8">
        <f>'Data-Resource'!K6543</f>
        <v>13010781</v>
      </c>
      <c r="AC495" s="8">
        <f>'Data-Resource'!I12603</f>
        <v>0</v>
      </c>
      <c r="AD495" s="8">
        <f>'Data-Resource'!K12603</f>
        <v>858950</v>
      </c>
      <c r="AE495" s="8">
        <f>'Data-Resource'!I11088</f>
        <v>-3.2562502101816999E-2</v>
      </c>
      <c r="AF495" s="8">
        <f>'Data-Resource'!K11088</f>
        <v>366365</v>
      </c>
      <c r="AG495" s="8">
        <f>'Data-Resource'!I11593</f>
        <v>-1.0864244851001523E-2</v>
      </c>
      <c r="AH495" s="8">
        <f>'Data-Resource'!K11593</f>
        <v>213525</v>
      </c>
      <c r="AI495" s="8">
        <f>'Data-Resource'!I8563</f>
        <v>4.5618790551463277E-2</v>
      </c>
      <c r="AJ495" s="8">
        <f>'Data-Resource'!K8563</f>
        <v>1166165</v>
      </c>
      <c r="AK495" s="8">
        <f>'Data-Resource'!I9068</f>
        <v>-2.3545665798296322E-2</v>
      </c>
      <c r="AL495" s="8">
        <f>'Data-Resource'!K9068</f>
        <v>190651</v>
      </c>
      <c r="AM495" s="8">
        <f>'Data-Resource'!I9573</f>
        <v>1.3392857142857194E-2</v>
      </c>
      <c r="AN495" s="8">
        <f>'Data-Resource'!K9573</f>
        <v>3722509</v>
      </c>
      <c r="AO495" s="8">
        <f>'Data-Resource'!I10078</f>
        <v>-1.3856812933025337E-2</v>
      </c>
      <c r="AP495" s="8">
        <f>'Data-Resource'!K10078</f>
        <v>606864</v>
      </c>
      <c r="AQ495" s="8">
        <f>'Data-Resource'!I10583</f>
        <v>-1.4116794793205746E-2</v>
      </c>
      <c r="AR495" s="8">
        <f>'Data-Resource'!K10583</f>
        <v>420299</v>
      </c>
    </row>
    <row r="496" spans="1:44" x14ac:dyDescent="0.3">
      <c r="A496" s="8" t="str">
        <f>'Data-Resource'!B484</f>
        <v>11-26-2020</v>
      </c>
      <c r="B496" s="8">
        <f>'Data-Resource'!I15129</f>
        <v>-2.1508973636943673E-3</v>
      </c>
      <c r="C496" s="8">
        <f>'Data-Resource'!I12099</f>
        <v>-9.5457911483948082E-3</v>
      </c>
      <c r="D496" s="8">
        <f>'Data-Resource'!K12099</f>
        <v>1410482</v>
      </c>
      <c r="E496" s="8">
        <f>'Data-Resource'!I989</f>
        <v>2.9208397865098982E-3</v>
      </c>
      <c r="F496" s="8">
        <f>'Data-Resource'!K989</f>
        <v>296990</v>
      </c>
      <c r="G496" s="8">
        <f>'Data-Resource'!I1494</f>
        <v>-2.5376814069806065E-2</v>
      </c>
      <c r="H496" s="8">
        <f>'Data-Resource'!K1494</f>
        <v>152238</v>
      </c>
      <c r="I496" s="8">
        <f>'Data-Resource'!I1999</f>
        <v>-3.0051386756457521E-3</v>
      </c>
      <c r="J496" s="8">
        <f>'Data-Resource'!K1999</f>
        <v>649343</v>
      </c>
      <c r="K496" s="8">
        <f>'Data-Resource'!I2504</f>
        <v>-1.1639341729953218E-3</v>
      </c>
      <c r="L496" s="8">
        <f>'Data-Resource'!K2504</f>
        <v>1722062</v>
      </c>
      <c r="M496" s="8">
        <f>'Data-Resource'!I3009</f>
        <v>-5.3567615654587716E-3</v>
      </c>
      <c r="N496" s="8">
        <f>'Data-Resource'!K3009</f>
        <v>1749584</v>
      </c>
      <c r="O496" s="8">
        <f>'Data-Resource'!I3514</f>
        <v>-5.047266141898381E-3</v>
      </c>
      <c r="P496" s="8">
        <f>'Data-Resource'!K3514</f>
        <v>263531</v>
      </c>
      <c r="Q496" s="8">
        <f>'Data-Resource'!I4019</f>
        <v>-1.553792766781173E-2</v>
      </c>
      <c r="R496" s="8">
        <f>'Data-Resource'!K4019</f>
        <v>1215517</v>
      </c>
      <c r="S496" s="8">
        <f>'Data-Resource'!I4524</f>
        <v>-1.0597711163994279E-2</v>
      </c>
      <c r="T496" s="8">
        <f>'Data-Resource'!K4524</f>
        <v>224215</v>
      </c>
      <c r="U496" s="8">
        <f>'Data-Resource'!I5029</f>
        <v>1.2625414598978741E-2</v>
      </c>
      <c r="V496" s="8">
        <f>'Data-Resource'!K5029</f>
        <v>555118</v>
      </c>
      <c r="W496" s="8">
        <f>'Data-Resource'!I5534</f>
        <v>-1.0819327731092494E-2</v>
      </c>
      <c r="X496" s="8">
        <f>'Data-Resource'!K5534</f>
        <v>5846697</v>
      </c>
      <c r="Y496" s="8">
        <f>'Data-Resource'!I6039</f>
        <v>-2.4726822627273506E-4</v>
      </c>
      <c r="Z496" s="8">
        <f>'Data-Resource'!K6039</f>
        <v>1844921</v>
      </c>
      <c r="AA496" s="8">
        <f>'Data-Resource'!I6544</f>
        <v>0</v>
      </c>
      <c r="AB496" s="8">
        <f>'Data-Resource'!K6544</f>
        <v>5530536</v>
      </c>
      <c r="AC496" s="8">
        <f>'Data-Resource'!I12604</f>
        <v>1.3192347588794435E-3</v>
      </c>
      <c r="AD496" s="8">
        <f>'Data-Resource'!K12604</f>
        <v>618304</v>
      </c>
      <c r="AE496" s="8">
        <f>'Data-Resource'!I11089</f>
        <v>-1.9464428223845032E-3</v>
      </c>
      <c r="AF496" s="8">
        <f>'Data-Resource'!K11089</f>
        <v>187380</v>
      </c>
      <c r="AG496" s="8">
        <f>'Data-Resource'!I11594</f>
        <v>-4.8686706490439098E-4</v>
      </c>
      <c r="AH496" s="8">
        <f>'Data-Resource'!K11594</f>
        <v>113225</v>
      </c>
      <c r="AI496" s="8">
        <f>'Data-Resource'!I8564</f>
        <v>2.401370120097987E-2</v>
      </c>
      <c r="AJ496" s="8">
        <f>'Data-Resource'!K8564</f>
        <v>751941</v>
      </c>
      <c r="AK496" s="8">
        <f>'Data-Resource'!I9069</f>
        <v>-4.9435873611475886E-3</v>
      </c>
      <c r="AL496" s="8">
        <f>'Data-Resource'!K9069</f>
        <v>86756</v>
      </c>
      <c r="AM496" s="8">
        <f>'Data-Resource'!I9574</f>
        <v>3.6842105263158683E-3</v>
      </c>
      <c r="AN496" s="8">
        <f>'Data-Resource'!K9574</f>
        <v>2644619</v>
      </c>
      <c r="AO496" s="8">
        <f>'Data-Resource'!I10079</f>
        <v>6.5359898207655864E-3</v>
      </c>
      <c r="AP496" s="8">
        <f>'Data-Resource'!K10079</f>
        <v>485898</v>
      </c>
      <c r="AQ496" s="8">
        <f>'Data-Resource'!I10584</f>
        <v>1.2326586772112656E-2</v>
      </c>
      <c r="AR496" s="8">
        <f>'Data-Resource'!K10584</f>
        <v>283090</v>
      </c>
    </row>
    <row r="497" spans="1:44" x14ac:dyDescent="0.3">
      <c r="A497" s="8" t="str">
        <f>'Data-Resource'!B485</f>
        <v>11-27-2020</v>
      </c>
      <c r="B497" s="8">
        <f>'Data-Resource'!I15130</f>
        <v>4.1542019813596565E-3</v>
      </c>
      <c r="C497" s="8">
        <f>'Data-Resource'!I12100</f>
        <v>1.8102160583941724E-2</v>
      </c>
      <c r="D497" s="8">
        <f>'Data-Resource'!K12100</f>
        <v>1486651</v>
      </c>
      <c r="E497" s="8">
        <f>'Data-Resource'!I990</f>
        <v>-1.058005814126098E-2</v>
      </c>
      <c r="F497" s="8">
        <f>'Data-Resource'!K990</f>
        <v>539112</v>
      </c>
      <c r="G497" s="8">
        <f>'Data-Resource'!I1495</f>
        <v>1.1908751558055132E-2</v>
      </c>
      <c r="H497" s="8">
        <f>'Data-Resource'!K1495</f>
        <v>172564</v>
      </c>
      <c r="I497" s="8">
        <f>'Data-Resource'!I2000</f>
        <v>5.0497881001232176E-4</v>
      </c>
      <c r="J497" s="8">
        <f>'Data-Resource'!K2000</f>
        <v>1062658</v>
      </c>
      <c r="K497" s="8">
        <f>'Data-Resource'!I2505</f>
        <v>1.7198180283823188E-2</v>
      </c>
      <c r="L497" s="8">
        <f>'Data-Resource'!K2505</f>
        <v>3448051</v>
      </c>
      <c r="M497" s="8">
        <f>'Data-Resource'!I3010</f>
        <v>7.1195687550856335E-3</v>
      </c>
      <c r="N497" s="8">
        <f>'Data-Resource'!K3010</f>
        <v>2979289</v>
      </c>
      <c r="O497" s="8">
        <f>'Data-Resource'!I3515</f>
        <v>2.5353685807998588E-3</v>
      </c>
      <c r="P497" s="8">
        <f>'Data-Resource'!K3515</f>
        <v>365041</v>
      </c>
      <c r="Q497" s="8">
        <f>'Data-Resource'!I4020</f>
        <v>-9.2178531605471223E-3</v>
      </c>
      <c r="R497" s="8">
        <f>'Data-Resource'!K4020</f>
        <v>1699488</v>
      </c>
      <c r="S497" s="8">
        <f>'Data-Resource'!I4525</f>
        <v>5.156845812751853E-3</v>
      </c>
      <c r="T497" s="8">
        <f>'Data-Resource'!K4525</f>
        <v>367439</v>
      </c>
      <c r="U497" s="8">
        <f>'Data-Resource'!I5030</f>
        <v>6.9801392955117763E-3</v>
      </c>
      <c r="V497" s="8">
        <f>'Data-Resource'!K5030</f>
        <v>602746</v>
      </c>
      <c r="W497" s="8">
        <f>'Data-Resource'!I5535</f>
        <v>8.3997873471558255E-3</v>
      </c>
      <c r="X497" s="8">
        <f>'Data-Resource'!K5535</f>
        <v>9056490</v>
      </c>
      <c r="Y497" s="8">
        <f>'Data-Resource'!I6040</f>
        <v>1.0709837573606995E-2</v>
      </c>
      <c r="Z497" s="8">
        <f>'Data-Resource'!K6040</f>
        <v>2774405</v>
      </c>
      <c r="AA497" s="8">
        <f>'Data-Resource'!I6545</f>
        <v>4.9734748010610329E-3</v>
      </c>
      <c r="AB497" s="8">
        <f>'Data-Resource'!K6545</f>
        <v>9138149</v>
      </c>
      <c r="AC497" s="8">
        <f>'Data-Resource'!I12605</f>
        <v>7.8864088357937928E-3</v>
      </c>
      <c r="AD497" s="8">
        <f>'Data-Resource'!K12605</f>
        <v>775394</v>
      </c>
      <c r="AE497" s="8">
        <f>'Data-Resource'!I11090</f>
        <v>9.794172523910588E-4</v>
      </c>
      <c r="AF497" s="8">
        <f>'Data-Resource'!K11090</f>
        <v>199387</v>
      </c>
      <c r="AG497" s="8">
        <f>'Data-Resource'!I11595</f>
        <v>2.9311920956713242E-3</v>
      </c>
      <c r="AH497" s="8">
        <f>'Data-Resource'!K11595</f>
        <v>211097</v>
      </c>
      <c r="AI497" s="8">
        <f>'Data-Resource'!I8565</f>
        <v>5.8134629861982416E-2</v>
      </c>
      <c r="AJ497" s="8">
        <f>'Data-Resource'!K8565</f>
        <v>1658836</v>
      </c>
      <c r="AK497" s="8">
        <f>'Data-Resource'!I9070</f>
        <v>-5.7182847341650713E-3</v>
      </c>
      <c r="AL497" s="8">
        <f>'Data-Resource'!K9070</f>
        <v>164990</v>
      </c>
      <c r="AM497" s="8">
        <f>'Data-Resource'!I9575</f>
        <v>3.6952750856488671E-2</v>
      </c>
      <c r="AN497" s="8">
        <f>'Data-Resource'!K9575</f>
        <v>5362974</v>
      </c>
      <c r="AO497" s="8">
        <f>'Data-Resource'!I10080</f>
        <v>-7.8268739570930834E-3</v>
      </c>
      <c r="AP497" s="8">
        <f>'Data-Resource'!K10080</f>
        <v>921443</v>
      </c>
      <c r="AQ497" s="8">
        <f>'Data-Resource'!I10585</f>
        <v>1.4834515363283E-2</v>
      </c>
      <c r="AR497" s="8">
        <f>'Data-Resource'!K10585</f>
        <v>415746</v>
      </c>
    </row>
    <row r="498" spans="1:44" x14ac:dyDescent="0.3">
      <c r="A498" s="8" t="str">
        <f>'Data-Resource'!B486</f>
        <v>11-30-2020</v>
      </c>
      <c r="B498" s="8">
        <f>'Data-Resource'!I15131</f>
        <v>1.5561112841860993E-3</v>
      </c>
      <c r="C498" s="8">
        <f>'Data-Resource'!I12101</f>
        <v>-3.4393523485053497E-3</v>
      </c>
      <c r="D498" s="8">
        <f>'Data-Resource'!K12101</f>
        <v>2679868</v>
      </c>
      <c r="E498" s="8">
        <f>'Data-Resource'!I991</f>
        <v>-9.2661234662472034E-3</v>
      </c>
      <c r="F498" s="8">
        <f>'Data-Resource'!K991</f>
        <v>1396967</v>
      </c>
      <c r="G498" s="8">
        <f>'Data-Resource'!I1496</f>
        <v>-2.6175697596464161E-2</v>
      </c>
      <c r="H498" s="8">
        <f>'Data-Resource'!K1496</f>
        <v>190669</v>
      </c>
      <c r="I498" s="8">
        <f>'Data-Resource'!I2001</f>
        <v>8.101468354429083E-4</v>
      </c>
      <c r="J498" s="8">
        <f>'Data-Resource'!K2001</f>
        <v>1651688</v>
      </c>
      <c r="K498" s="8">
        <f>'Data-Resource'!I2506</f>
        <v>1.3049239956239911E-2</v>
      </c>
      <c r="L498" s="8">
        <f>'Data-Resource'!K2506</f>
        <v>5433895</v>
      </c>
      <c r="M498" s="8">
        <f>'Data-Resource'!I3011</f>
        <v>-2.2973363484937899E-2</v>
      </c>
      <c r="N498" s="8">
        <f>'Data-Resource'!K3011</f>
        <v>5577556</v>
      </c>
      <c r="O498" s="8">
        <f>'Data-Resource'!I3516</f>
        <v>-1.0346315346850484E-2</v>
      </c>
      <c r="P498" s="8">
        <f>'Data-Resource'!K3516</f>
        <v>672981</v>
      </c>
      <c r="Q498" s="8">
        <f>'Data-Resource'!I4021</f>
        <v>7.3093226504117228E-3</v>
      </c>
      <c r="R498" s="8">
        <f>'Data-Resource'!K4021</f>
        <v>1921018</v>
      </c>
      <c r="S498" s="8">
        <f>'Data-Resource'!I4526</f>
        <v>-1.2537872675523216E-2</v>
      </c>
      <c r="T498" s="8">
        <f>'Data-Resource'!K4526</f>
        <v>600623</v>
      </c>
      <c r="U498" s="8">
        <f>'Data-Resource'!I5031</f>
        <v>1.7844114686581508E-2</v>
      </c>
      <c r="V498" s="8">
        <f>'Data-Resource'!K5031</f>
        <v>1408826</v>
      </c>
      <c r="W498" s="8">
        <f>'Data-Resource'!I5536</f>
        <v>-6.0638297872340607E-3</v>
      </c>
      <c r="X498" s="8">
        <f>'Data-Resource'!K5536</f>
        <v>13007086</v>
      </c>
      <c r="Y498" s="8">
        <f>'Data-Resource'!I6041</f>
        <v>-1.4793145591883907E-3</v>
      </c>
      <c r="Z498" s="8">
        <f>'Data-Resource'!K6041</f>
        <v>6313259</v>
      </c>
      <c r="AA498" s="8">
        <f>'Data-Resource'!I6546</f>
        <v>-3.6255767963085002E-3</v>
      </c>
      <c r="AB498" s="8">
        <f>'Data-Resource'!K6546</f>
        <v>14645176</v>
      </c>
      <c r="AC498" s="8">
        <f>'Data-Resource'!I12606</f>
        <v>3.1225344782721282E-3</v>
      </c>
      <c r="AD498" s="8">
        <f>'Data-Resource'!K12606</f>
        <v>1280400</v>
      </c>
      <c r="AE498" s="8">
        <f>'Data-Resource'!I11091</f>
        <v>-2.2469150617284009E-2</v>
      </c>
      <c r="AF498" s="8">
        <f>'Data-Resource'!K11091</f>
        <v>374989</v>
      </c>
      <c r="AG498" s="8">
        <f>'Data-Resource'!I11596</f>
        <v>1.8572887027022911E-2</v>
      </c>
      <c r="AH498" s="8">
        <f>'Data-Resource'!K11596</f>
        <v>465649</v>
      </c>
      <c r="AI498" s="8">
        <f>'Data-Resource'!I8566</f>
        <v>-3.3725509803921638E-2</v>
      </c>
      <c r="AJ498" s="8">
        <f>'Data-Resource'!K8566</f>
        <v>12446369</v>
      </c>
      <c r="AK498" s="8">
        <f>'Data-Resource'!I9071</f>
        <v>9.3525395683453257E-3</v>
      </c>
      <c r="AL498" s="8">
        <f>'Data-Resource'!K9071</f>
        <v>893655</v>
      </c>
      <c r="AM498" s="8">
        <f>'Data-Resource'!I9576</f>
        <v>5.7921635434412143E-3</v>
      </c>
      <c r="AN498" s="8">
        <f>'Data-Resource'!K9576</f>
        <v>9567749</v>
      </c>
      <c r="AO498" s="8">
        <f>'Data-Resource'!I10081</f>
        <v>-6.0409062180423311E-3</v>
      </c>
      <c r="AP498" s="8">
        <f>'Data-Resource'!K10081</f>
        <v>1228773</v>
      </c>
      <c r="AQ498" s="8">
        <f>'Data-Resource'!I10586</f>
        <v>7.5272860732878153E-3</v>
      </c>
      <c r="AR498" s="8">
        <f>'Data-Resource'!K10586</f>
        <v>692313</v>
      </c>
    </row>
    <row r="499" spans="1:44" x14ac:dyDescent="0.3">
      <c r="A499" s="8" t="str">
        <f>'Data-Resource'!B487</f>
        <v>12-1-2020</v>
      </c>
      <c r="B499" s="8">
        <f>'Data-Resource'!I15132</f>
        <v>7.9568653949405965E-4</v>
      </c>
      <c r="C499" s="8">
        <f>'Data-Resource'!I12102</f>
        <v>-9.7645031591040658E-3</v>
      </c>
      <c r="D499" s="8">
        <f>'Data-Resource'!K12102</f>
        <v>2105419</v>
      </c>
      <c r="E499" s="8">
        <f>'Data-Resource'!I992</f>
        <v>6.6420221402213797E-3</v>
      </c>
      <c r="F499" s="8">
        <f>'Data-Resource'!K992</f>
        <v>493591</v>
      </c>
      <c r="G499" s="8">
        <f>'Data-Resource'!I1497</f>
        <v>1.3256265278580074E-2</v>
      </c>
      <c r="H499" s="8">
        <f>'Data-Resource'!K1497</f>
        <v>157054</v>
      </c>
      <c r="I499" s="8">
        <f>'Data-Resource'!I2002</f>
        <v>3.8148529072640869E-3</v>
      </c>
      <c r="J499" s="8">
        <f>'Data-Resource'!K2002</f>
        <v>1008089</v>
      </c>
      <c r="K499" s="8">
        <f>'Data-Resource'!I2507</f>
        <v>-9.5623985484214174E-3</v>
      </c>
      <c r="L499" s="8">
        <f>'Data-Resource'!K2507</f>
        <v>2781855</v>
      </c>
      <c r="M499" s="8">
        <f>'Data-Resource'!I3012</f>
        <v>5.1381292851732281E-4</v>
      </c>
      <c r="N499" s="8">
        <f>'Data-Resource'!K3012</f>
        <v>2841186</v>
      </c>
      <c r="O499" s="8">
        <f>'Data-Resource'!I3517</f>
        <v>-1.5479209075487601E-2</v>
      </c>
      <c r="P499" s="8">
        <f>'Data-Resource'!K3517</f>
        <v>355085</v>
      </c>
      <c r="Q499" s="8">
        <f>'Data-Resource'!I4022</f>
        <v>1.4103621212465998E-2</v>
      </c>
      <c r="R499" s="8">
        <f>'Data-Resource'!K4022</f>
        <v>1367290</v>
      </c>
      <c r="S499" s="8">
        <f>'Data-Resource'!I4527</f>
        <v>3.1684037283438563E-2</v>
      </c>
      <c r="T499" s="8">
        <f>'Data-Resource'!K4527</f>
        <v>495813</v>
      </c>
      <c r="U499" s="8">
        <f>'Data-Resource'!I5032</f>
        <v>-1.3556861086986595E-2</v>
      </c>
      <c r="V499" s="8">
        <f>'Data-Resource'!K5032</f>
        <v>584798</v>
      </c>
      <c r="W499" s="8">
        <f>'Data-Resource'!I5537</f>
        <v>2.4141630901287455E-2</v>
      </c>
      <c r="X499" s="8">
        <f>'Data-Resource'!K5537</f>
        <v>10223181</v>
      </c>
      <c r="Y499" s="8">
        <f>'Data-Resource'!I6042</f>
        <v>5.1839795203150844E-3</v>
      </c>
      <c r="Z499" s="8">
        <f>'Data-Resource'!K6042</f>
        <v>3394122</v>
      </c>
      <c r="AA499" s="8">
        <f>'Data-Resource'!I6547</f>
        <v>-5.2596975673898649E-3</v>
      </c>
      <c r="AB499" s="8">
        <f>'Data-Resource'!K6547</f>
        <v>7820804</v>
      </c>
      <c r="AC499" s="8">
        <f>'Data-Resource'!I12607</f>
        <v>-1.4274690990877234E-2</v>
      </c>
      <c r="AD499" s="8">
        <f>'Data-Resource'!K12607</f>
        <v>754454</v>
      </c>
      <c r="AE499" s="8">
        <f>'Data-Resource'!I11092</f>
        <v>1.8499984999999993E-2</v>
      </c>
      <c r="AF499" s="8">
        <f>'Data-Resource'!K11092</f>
        <v>204747</v>
      </c>
      <c r="AG499" s="8">
        <f>'Data-Resource'!I11597</f>
        <v>7.1428333333333561E-3</v>
      </c>
      <c r="AH499" s="8">
        <f>'Data-Resource'!K11597</f>
        <v>227639</v>
      </c>
      <c r="AI499" s="8">
        <f>'Data-Resource'!I8567</f>
        <v>-1.6915022150624171E-2</v>
      </c>
      <c r="AJ499" s="8">
        <f>'Data-Resource'!K8567</f>
        <v>1402577</v>
      </c>
      <c r="AK499" s="8">
        <f>'Data-Resource'!I9072</f>
        <v>4.9469752650175541E-3</v>
      </c>
      <c r="AL499" s="8">
        <f>'Data-Resource'!K9072</f>
        <v>198114</v>
      </c>
      <c r="AM499" s="8">
        <f>'Data-Resource'!I9577</f>
        <v>-3.3955856232395357E-4</v>
      </c>
      <c r="AN499" s="8">
        <f>'Data-Resource'!K9577</f>
        <v>5061165</v>
      </c>
      <c r="AO499" s="8">
        <f>'Data-Resource'!I10082</f>
        <v>-7.3903279445728552E-3</v>
      </c>
      <c r="AP499" s="8">
        <f>'Data-Resource'!K10082</f>
        <v>918074</v>
      </c>
      <c r="AQ499" s="8">
        <f>'Data-Resource'!I10587</f>
        <v>2.6050687336775561E-3</v>
      </c>
      <c r="AR499" s="8">
        <f>'Data-Resource'!K10587</f>
        <v>632469</v>
      </c>
    </row>
    <row r="500" spans="1:44" x14ac:dyDescent="0.3">
      <c r="A500" s="8" t="str">
        <f>'Data-Resource'!B488</f>
        <v>12-2-2020</v>
      </c>
      <c r="B500" s="8">
        <f>'Data-Resource'!I15133</f>
        <v>-2.1488624684308341E-3</v>
      </c>
      <c r="C500" s="8">
        <f>'Data-Resource'!I12103</f>
        <v>1.5081206496519874E-2</v>
      </c>
      <c r="D500" s="8">
        <f>'Data-Resource'!K12103</f>
        <v>3045716</v>
      </c>
      <c r="E500" s="8">
        <f>'Data-Resource'!I993</f>
        <v>-8.8823978290572658E-3</v>
      </c>
      <c r="F500" s="8">
        <f>'Data-Resource'!K993</f>
        <v>557912</v>
      </c>
      <c r="G500" s="8">
        <f>'Data-Resource'!I1498</f>
        <v>1.5555577777777684E-2</v>
      </c>
      <c r="H500" s="8">
        <f>'Data-Resource'!K1498</f>
        <v>137900</v>
      </c>
      <c r="I500" s="8">
        <f>'Data-Resource'!I2003</f>
        <v>-2.4048646571684135E-3</v>
      </c>
      <c r="J500" s="8">
        <f>'Data-Resource'!K2003</f>
        <v>865591</v>
      </c>
      <c r="K500" s="8">
        <f>'Data-Resource'!I2508</f>
        <v>-1.1467889720380795E-3</v>
      </c>
      <c r="L500" s="8">
        <f>'Data-Resource'!K2508</f>
        <v>2689407</v>
      </c>
      <c r="M500" s="8">
        <f>'Data-Resource'!I3013</f>
        <v>-1.736176360640072E-2</v>
      </c>
      <c r="N500" s="8">
        <f>'Data-Resource'!K3013</f>
        <v>3593602</v>
      </c>
      <c r="O500" s="8">
        <f>'Data-Resource'!I3518</f>
        <v>-6.6738749908745263E-3</v>
      </c>
      <c r="P500" s="8">
        <f>'Data-Resource'!K3518</f>
        <v>359190</v>
      </c>
      <c r="Q500" s="8">
        <f>'Data-Resource'!I4023</f>
        <v>-9.4086018976184173E-4</v>
      </c>
      <c r="R500" s="8">
        <f>'Data-Resource'!K4023</f>
        <v>1004048</v>
      </c>
      <c r="S500" s="8">
        <f>'Data-Resource'!I4528</f>
        <v>-1.0195386835906149E-2</v>
      </c>
      <c r="T500" s="8">
        <f>'Data-Resource'!K4528</f>
        <v>562272</v>
      </c>
      <c r="U500" s="8">
        <f>'Data-Resource'!I5033</f>
        <v>9.0415913200722463E-3</v>
      </c>
      <c r="V500" s="8">
        <f>'Data-Resource'!K5033</f>
        <v>671402</v>
      </c>
      <c r="W500" s="8">
        <f>'Data-Resource'!I5538</f>
        <v>6.3357972544876842E-3</v>
      </c>
      <c r="X500" s="8">
        <f>'Data-Resource'!K5538</f>
        <v>10543230</v>
      </c>
      <c r="Y500" s="8">
        <f>'Data-Resource'!I6043</f>
        <v>-5.4093191742965166E-3</v>
      </c>
      <c r="Z500" s="8">
        <f>'Data-Resource'!K6043</f>
        <v>2514856</v>
      </c>
      <c r="AA500" s="8">
        <f>'Data-Resource'!I6548</f>
        <v>9.9173553719015986E-4</v>
      </c>
      <c r="AB500" s="8">
        <f>'Data-Resource'!K6548</f>
        <v>8042324</v>
      </c>
      <c r="AC500" s="8">
        <f>'Data-Resource'!I12608</f>
        <v>2.8728387862932189E-3</v>
      </c>
      <c r="AD500" s="8">
        <f>'Data-Resource'!K12608</f>
        <v>768365</v>
      </c>
      <c r="AE500" s="8">
        <f>'Data-Resource'!I11093</f>
        <v>1.7258382387696534E-2</v>
      </c>
      <c r="AF500" s="8">
        <f>'Data-Resource'!K11093</f>
        <v>179115</v>
      </c>
      <c r="AG500" s="8">
        <f>'Data-Resource'!I11598</f>
        <v>2.8469512628605557E-3</v>
      </c>
      <c r="AH500" s="8">
        <f>'Data-Resource'!K11598</f>
        <v>221565</v>
      </c>
      <c r="AI500" s="8">
        <f>'Data-Resource'!I8568</f>
        <v>-1.7199017199017268E-2</v>
      </c>
      <c r="AJ500" s="8">
        <f>'Data-Resource'!K8568</f>
        <v>1164877</v>
      </c>
      <c r="AK500" s="8">
        <f>'Data-Resource'!I9073</f>
        <v>-1.111115277777789E-2</v>
      </c>
      <c r="AL500" s="8">
        <f>'Data-Resource'!K9073</f>
        <v>183958</v>
      </c>
      <c r="AM500" s="8">
        <f>'Data-Resource'!I9578</f>
        <v>-1.1226365028065914E-2</v>
      </c>
      <c r="AN500" s="8">
        <f>'Data-Resource'!K9578</f>
        <v>5186835</v>
      </c>
      <c r="AO500" s="8">
        <f>'Data-Resource'!I10083</f>
        <v>-1.4091122989886075E-2</v>
      </c>
      <c r="AP500" s="8">
        <f>'Data-Resource'!K10083</f>
        <v>625607</v>
      </c>
      <c r="AQ500" s="8">
        <f>'Data-Resource'!I10588</f>
        <v>5.9524035395418715E-3</v>
      </c>
      <c r="AR500" s="8">
        <f>'Data-Resource'!K10588</f>
        <v>393007</v>
      </c>
    </row>
    <row r="501" spans="1:44" x14ac:dyDescent="0.3">
      <c r="A501" s="8" t="str">
        <f>'Data-Resource'!B489</f>
        <v>12-3-2020</v>
      </c>
      <c r="B501" s="8">
        <f>'Data-Resource'!I15134</f>
        <v>-3.9060799489743572E-3</v>
      </c>
      <c r="C501" s="8">
        <f>'Data-Resource'!I12104</f>
        <v>-1.0238936291239963E-2</v>
      </c>
      <c r="D501" s="8">
        <f>'Data-Resource'!K12104</f>
        <v>2013642</v>
      </c>
      <c r="E501" s="8">
        <f>'Data-Resource'!I994</f>
        <v>1.8980185233486276E-2</v>
      </c>
      <c r="F501" s="8">
        <f>'Data-Resource'!K994</f>
        <v>489360</v>
      </c>
      <c r="G501" s="8">
        <f>'Data-Resource'!I1499</f>
        <v>3.6104977328118494E-2</v>
      </c>
      <c r="H501" s="8">
        <f>'Data-Resource'!K1499</f>
        <v>215243</v>
      </c>
      <c r="I501" s="8">
        <f>'Data-Resource'!I2004</f>
        <v>-2.4120402010050063E-3</v>
      </c>
      <c r="J501" s="8">
        <f>'Data-Resource'!K2004</f>
        <v>701185</v>
      </c>
      <c r="K501" s="8">
        <f>'Data-Resource'!I2509</f>
        <v>-3.4499589855423464E-3</v>
      </c>
      <c r="L501" s="8">
        <f>'Data-Resource'!K2509</f>
        <v>2673588</v>
      </c>
      <c r="M501" s="8">
        <f>'Data-Resource'!I3014</f>
        <v>-2.4028833597391128E-3</v>
      </c>
      <c r="N501" s="8">
        <f>'Data-Resource'!K3014</f>
        <v>2305382</v>
      </c>
      <c r="O501" s="8">
        <f>'Data-Resource'!I3519</f>
        <v>-1.4477063839175915E-2</v>
      </c>
      <c r="P501" s="8">
        <f>'Data-Resource'!K3519</f>
        <v>434593</v>
      </c>
      <c r="Q501" s="8">
        <f>'Data-Resource'!I4024</f>
        <v>-2.0150590538672978E-3</v>
      </c>
      <c r="R501" s="8">
        <f>'Data-Resource'!K4024</f>
        <v>1219270</v>
      </c>
      <c r="S501" s="8">
        <f>'Data-Resource'!I4529</f>
        <v>-8.1370192719486013E-3</v>
      </c>
      <c r="T501" s="8">
        <f>'Data-Resource'!K4529</f>
        <v>458964</v>
      </c>
      <c r="U501" s="8">
        <f>'Data-Resource'!I5034</f>
        <v>-1.2173269409521096E-2</v>
      </c>
      <c r="V501" s="8">
        <f>'Data-Resource'!K5034</f>
        <v>579284</v>
      </c>
      <c r="W501" s="8">
        <f>'Data-Resource'!I5539</f>
        <v>2.4264705882352879E-2</v>
      </c>
      <c r="X501" s="8">
        <f>'Data-Resource'!K5539</f>
        <v>13454850</v>
      </c>
      <c r="Y501" s="8">
        <f>'Data-Resource'!I6044</f>
        <v>-4.9382716049388409E-4</v>
      </c>
      <c r="Z501" s="8">
        <f>'Data-Resource'!K6044</f>
        <v>3401530</v>
      </c>
      <c r="AA501" s="8">
        <f>'Data-Resource'!I6549</f>
        <v>-7.2607260726073692E-3</v>
      </c>
      <c r="AB501" s="8">
        <f>'Data-Resource'!K6549</f>
        <v>6733759</v>
      </c>
      <c r="AC501" s="8">
        <f>'Data-Resource'!I12609</f>
        <v>1.5070241886577462E-2</v>
      </c>
      <c r="AD501" s="8">
        <f>'Data-Resource'!K12609</f>
        <v>1397784</v>
      </c>
      <c r="AE501" s="8">
        <f>'Data-Resource'!I11094</f>
        <v>2.3705897779959888E-2</v>
      </c>
      <c r="AF501" s="8">
        <f>'Data-Resource'!K11094</f>
        <v>212885</v>
      </c>
      <c r="AG501" s="8">
        <f>'Data-Resource'!I11599</f>
        <v>2.9529882847631351E-2</v>
      </c>
      <c r="AH501" s="8">
        <f>'Data-Resource'!K11599</f>
        <v>389244</v>
      </c>
      <c r="AI501" s="8">
        <f>'Data-Resource'!I8569</f>
        <v>-2.7083312499999995E-2</v>
      </c>
      <c r="AJ501" s="8">
        <f>'Data-Resource'!K8569</f>
        <v>902546</v>
      </c>
      <c r="AK501" s="8">
        <f>'Data-Resource'!I9074</f>
        <v>-2.2487680481637063E-2</v>
      </c>
      <c r="AL501" s="8">
        <f>'Data-Resource'!K9074</f>
        <v>147198</v>
      </c>
      <c r="AM501" s="8">
        <f>'Data-Resource'!I9579</f>
        <v>-1.3392891023595766E-2</v>
      </c>
      <c r="AN501" s="8">
        <f>'Data-Resource'!K9579</f>
        <v>5184384</v>
      </c>
      <c r="AO501" s="8">
        <f>'Data-Resource'!I10084</f>
        <v>-1.5318320210195876E-2</v>
      </c>
      <c r="AP501" s="8">
        <f>'Data-Resource'!K10084</f>
        <v>821815</v>
      </c>
      <c r="AQ501" s="8">
        <f>'Data-Resource'!I10589</f>
        <v>1.7024336771679947E-2</v>
      </c>
      <c r="AR501" s="8">
        <f>'Data-Resource'!K10589</f>
        <v>583582</v>
      </c>
    </row>
    <row r="502" spans="1:44" x14ac:dyDescent="0.3">
      <c r="A502" s="8" t="str">
        <f>'Data-Resource'!B490</f>
        <v>12-4-2020</v>
      </c>
      <c r="B502" s="8">
        <f>'Data-Resource'!I15135</f>
        <v>5.1660209311507159E-3</v>
      </c>
      <c r="C502" s="8">
        <f>'Data-Resource'!I12105</f>
        <v>-1.3252636509727543E-2</v>
      </c>
      <c r="D502" s="8">
        <f>'Data-Resource'!K12105</f>
        <v>2561078</v>
      </c>
      <c r="E502" s="8">
        <f>'Data-Resource'!I995</f>
        <v>4.7444817518246946E-3</v>
      </c>
      <c r="F502" s="8">
        <f>'Data-Resource'!K995</f>
        <v>436057</v>
      </c>
      <c r="G502" s="8">
        <f>'Data-Resource'!I1500</f>
        <v>1.3263178947368394E-2</v>
      </c>
      <c r="H502" s="8">
        <f>'Data-Resource'!K1500</f>
        <v>221300</v>
      </c>
      <c r="I502" s="8">
        <f>'Data-Resource'!I2005</f>
        <v>5.1630087584835721E-3</v>
      </c>
      <c r="J502" s="8">
        <f>'Data-Resource'!K2005</f>
        <v>934444</v>
      </c>
      <c r="K502" s="8">
        <f>'Data-Resource'!I2510</f>
        <v>7.2607758171872976E-3</v>
      </c>
      <c r="L502" s="8">
        <f>'Data-Resource'!K2510</f>
        <v>2058165</v>
      </c>
      <c r="M502" s="8">
        <f>'Data-Resource'!I3015</f>
        <v>-1.1497857457885001E-3</v>
      </c>
      <c r="N502" s="8">
        <f>'Data-Resource'!K3015</f>
        <v>3297169</v>
      </c>
      <c r="O502" s="8">
        <f>'Data-Resource'!I3520</f>
        <v>8.3405835708763049E-3</v>
      </c>
      <c r="P502" s="8">
        <f>'Data-Resource'!K3520</f>
        <v>455765</v>
      </c>
      <c r="Q502" s="8">
        <f>'Data-Resource'!I4025</f>
        <v>1.2837797297297199E-2</v>
      </c>
      <c r="R502" s="8">
        <f>'Data-Resource'!K4025</f>
        <v>1130945</v>
      </c>
      <c r="S502" s="8">
        <f>'Data-Resource'!I4530</f>
        <v>1.3864800452949704E-2</v>
      </c>
      <c r="T502" s="8">
        <f>'Data-Resource'!K4530</f>
        <v>355580</v>
      </c>
      <c r="U502" s="8">
        <f>'Data-Resource'!I5035</f>
        <v>-8.3514453526095517E-3</v>
      </c>
      <c r="V502" s="8">
        <f>'Data-Resource'!K5035</f>
        <v>685853</v>
      </c>
      <c r="W502" s="8">
        <f>'Data-Resource'!I5540</f>
        <v>2.0533880903506058E-4</v>
      </c>
      <c r="X502" s="8">
        <f>'Data-Resource'!K5540</f>
        <v>13477337</v>
      </c>
      <c r="Y502" s="8">
        <f>'Data-Resource'!I6045</f>
        <v>-1.880717644147472E-2</v>
      </c>
      <c r="Z502" s="8">
        <f>'Data-Resource'!K6045</f>
        <v>4114681</v>
      </c>
      <c r="AA502" s="8">
        <f>'Data-Resource'!I6550</f>
        <v>8.6206896551724657E-3</v>
      </c>
      <c r="AB502" s="8">
        <f>'Data-Resource'!K6550</f>
        <v>8341577</v>
      </c>
      <c r="AC502" s="8">
        <f>'Data-Resource'!I12610</f>
        <v>-5.6249499999999758E-3</v>
      </c>
      <c r="AD502" s="8">
        <f>'Data-Resource'!K12610</f>
        <v>666152</v>
      </c>
      <c r="AE502" s="8">
        <f>'Data-Resource'!I11095</f>
        <v>-1.2814414041021597E-2</v>
      </c>
      <c r="AF502" s="8">
        <f>'Data-Resource'!K11095</f>
        <v>149645</v>
      </c>
      <c r="AG502" s="8">
        <f>'Data-Resource'!I11600</f>
        <v>-3.9189026298086316E-3</v>
      </c>
      <c r="AH502" s="8">
        <f>'Data-Resource'!K11600</f>
        <v>218176</v>
      </c>
      <c r="AI502" s="8">
        <f>'Data-Resource'!I8570</f>
        <v>1.7857142477526806E-2</v>
      </c>
      <c r="AJ502" s="8">
        <f>'Data-Resource'!K8570</f>
        <v>1073794</v>
      </c>
      <c r="AK502" s="8">
        <f>'Data-Resource'!I9075</f>
        <v>-3.5997121785333402E-3</v>
      </c>
      <c r="AL502" s="8">
        <f>'Data-Resource'!K9075</f>
        <v>117728</v>
      </c>
      <c r="AM502" s="8">
        <f>'Data-Resource'!I9580</f>
        <v>2.6023594725884718E-2</v>
      </c>
      <c r="AN502" s="8">
        <f>'Data-Resource'!K9580</f>
        <v>3417243</v>
      </c>
      <c r="AO502" s="8">
        <f>'Data-Resource'!I10085</f>
        <v>4.9167159759108843E-4</v>
      </c>
      <c r="AP502" s="8">
        <f>'Data-Resource'!K10085</f>
        <v>997923</v>
      </c>
      <c r="AQ502" s="8">
        <f>'Data-Resource'!I10590</f>
        <v>-2.9187084366572632E-3</v>
      </c>
      <c r="AR502" s="8">
        <f>'Data-Resource'!K10590</f>
        <v>405162</v>
      </c>
    </row>
    <row r="503" spans="1:44" x14ac:dyDescent="0.3">
      <c r="A503" s="8" t="str">
        <f>'Data-Resource'!B491</f>
        <v>12-7-2020</v>
      </c>
      <c r="B503" s="8">
        <f>'Data-Resource'!I15136</f>
        <v>1.1481579876852252E-3</v>
      </c>
      <c r="C503" s="8">
        <f>'Data-Resource'!I12106</f>
        <v>-1.2895633437738347E-2</v>
      </c>
      <c r="D503" s="8">
        <f>'Data-Resource'!K12106</f>
        <v>2674006</v>
      </c>
      <c r="E503" s="8">
        <f>'Data-Resource'!I996</f>
        <v>2.2660752427030251E-2</v>
      </c>
      <c r="F503" s="8">
        <f>'Data-Resource'!K996</f>
        <v>466896</v>
      </c>
      <c r="G503" s="8">
        <f>'Data-Resource'!I1501</f>
        <v>-6.6805739035310533E-3</v>
      </c>
      <c r="H503" s="8">
        <f>'Data-Resource'!K1501</f>
        <v>180420</v>
      </c>
      <c r="I503" s="8">
        <f>'Data-Resource'!I2006</f>
        <v>-3.34314155954952E-3</v>
      </c>
      <c r="J503" s="8">
        <f>'Data-Resource'!K2006</f>
        <v>760050</v>
      </c>
      <c r="K503" s="8">
        <f>'Data-Resource'!I2511</f>
        <v>-2.4630869470250653E-3</v>
      </c>
      <c r="L503" s="8">
        <f>'Data-Resource'!K2511</f>
        <v>1837374</v>
      </c>
      <c r="M503" s="8">
        <f>'Data-Resource'!I3016</f>
        <v>-1.7395812499999969E-2</v>
      </c>
      <c r="N503" s="8">
        <f>'Data-Resource'!K3016</f>
        <v>2993769</v>
      </c>
      <c r="O503" s="8">
        <f>'Data-Resource'!I3521</f>
        <v>-6.7478778868485158E-3</v>
      </c>
      <c r="P503" s="8">
        <f>'Data-Resource'!K3521</f>
        <v>346028</v>
      </c>
      <c r="Q503" s="8">
        <f>'Data-Resource'!I4026</f>
        <v>-1.0738295302013515E-2</v>
      </c>
      <c r="R503" s="8">
        <f>'Data-Resource'!K4026</f>
        <v>1128524</v>
      </c>
      <c r="S503" s="8">
        <f>'Data-Resource'!I4531</f>
        <v>-1.2919896863391928E-2</v>
      </c>
      <c r="T503" s="8">
        <f>'Data-Resource'!K4531</f>
        <v>376358</v>
      </c>
      <c r="U503" s="8">
        <f>'Data-Resource'!I5036</f>
        <v>-3.6780434794700709E-4</v>
      </c>
      <c r="V503" s="8">
        <f>'Data-Resource'!K5036</f>
        <v>504033</v>
      </c>
      <c r="W503" s="8">
        <f>'Data-Resource'!I5541</f>
        <v>-1.0440355592309256E-2</v>
      </c>
      <c r="X503" s="8">
        <f>'Data-Resource'!K5541</f>
        <v>8982411</v>
      </c>
      <c r="Y503" s="8">
        <f>'Data-Resource'!I6046</f>
        <v>-6.0621874210659713E-3</v>
      </c>
      <c r="Z503" s="8">
        <f>'Data-Resource'!K6046</f>
        <v>2364683</v>
      </c>
      <c r="AA503" s="8">
        <f>'Data-Resource'!I6551</f>
        <v>-3.2938076416326169E-4</v>
      </c>
      <c r="AB503" s="8">
        <f>'Data-Resource'!K6551</f>
        <v>5106783</v>
      </c>
      <c r="AC503" s="8">
        <f>'Data-Resource'!I12611</f>
        <v>7.8986708149780781E-3</v>
      </c>
      <c r="AD503" s="8">
        <f>'Data-Resource'!K12611</f>
        <v>976374</v>
      </c>
      <c r="AE503" s="8">
        <f>'Data-Resource'!I11096</f>
        <v>0</v>
      </c>
      <c r="AF503" s="8">
        <f>'Data-Resource'!K11096</f>
        <v>153500</v>
      </c>
      <c r="AG503" s="8">
        <f>'Data-Resource'!I11601</f>
        <v>1.8376307802640955E-2</v>
      </c>
      <c r="AH503" s="8">
        <f>'Data-Resource'!K11601</f>
        <v>192069</v>
      </c>
      <c r="AI503" s="8">
        <f>'Data-Resource'!I8571</f>
        <v>-1.8363878061931536E-2</v>
      </c>
      <c r="AJ503" s="8">
        <f>'Data-Resource'!K8571</f>
        <v>913669</v>
      </c>
      <c r="AK503" s="8">
        <f>'Data-Resource'!I9076</f>
        <v>-5.8012185265213208E-3</v>
      </c>
      <c r="AL503" s="8">
        <f>'Data-Resource'!K9076</f>
        <v>134911</v>
      </c>
      <c r="AM503" s="8">
        <f>'Data-Resource'!I9581</f>
        <v>1.9833835570983782E-2</v>
      </c>
      <c r="AN503" s="8">
        <f>'Data-Resource'!K9581</f>
        <v>4713101</v>
      </c>
      <c r="AO503" s="8">
        <f>'Data-Resource'!I10086</f>
        <v>1.7595263413628649E-2</v>
      </c>
      <c r="AP503" s="8">
        <f>'Data-Resource'!K10086</f>
        <v>733852</v>
      </c>
      <c r="AQ503" s="8">
        <f>'Data-Resource'!I10591</f>
        <v>-5.5025677438906512E-3</v>
      </c>
      <c r="AR503" s="8">
        <f>'Data-Resource'!K10591</f>
        <v>358593</v>
      </c>
    </row>
    <row r="504" spans="1:44" x14ac:dyDescent="0.3">
      <c r="A504" s="8" t="str">
        <f>'Data-Resource'!B492</f>
        <v>12-8-2020</v>
      </c>
      <c r="B504" s="8">
        <f>'Data-Resource'!I15137</f>
        <v>2.3000192542741407E-3</v>
      </c>
      <c r="C504" s="8">
        <f>'Data-Resource'!I12107</f>
        <v>4.7309284447072256E-3</v>
      </c>
      <c r="D504" s="8">
        <f>'Data-Resource'!K12107</f>
        <v>2342256</v>
      </c>
      <c r="E504" s="8">
        <f>'Data-Resource'!I997</f>
        <v>7.9023421243321242E-3</v>
      </c>
      <c r="F504" s="8">
        <f>'Data-Resource'!K997</f>
        <v>479298</v>
      </c>
      <c r="G504" s="8">
        <f>'Data-Resource'!I1502</f>
        <v>8.4497253907900847E-4</v>
      </c>
      <c r="H504" s="8">
        <f>'Data-Resource'!K1502</f>
        <v>160312</v>
      </c>
      <c r="I504" s="8">
        <f>'Data-Resource'!I2007</f>
        <v>-3.9795867346939023E-3</v>
      </c>
      <c r="J504" s="8">
        <f>'Data-Resource'!K2007</f>
        <v>808138</v>
      </c>
      <c r="K504" s="8">
        <f>'Data-Resource'!I2512</f>
        <v>1.24876435674065E-2</v>
      </c>
      <c r="L504" s="8">
        <f>'Data-Resource'!K2512</f>
        <v>2850469</v>
      </c>
      <c r="M504" s="8">
        <f>'Data-Resource'!I3017</f>
        <v>4.0425319148935995E-3</v>
      </c>
      <c r="N504" s="8">
        <f>'Data-Resource'!K3017</f>
        <v>3417669</v>
      </c>
      <c r="O504" s="8">
        <f>'Data-Resource'!I3522</f>
        <v>4.8235364522743063E-3</v>
      </c>
      <c r="P504" s="8">
        <f>'Data-Resource'!K3522</f>
        <v>472263</v>
      </c>
      <c r="Q504" s="8">
        <f>'Data-Resource'!I4027</f>
        <v>1.3701369863009248E-4</v>
      </c>
      <c r="R504" s="8">
        <f>'Data-Resource'!K4027</f>
        <v>1217153</v>
      </c>
      <c r="S504" s="8">
        <f>'Data-Resource'!I4532</f>
        <v>-4.3649060402033181E-3</v>
      </c>
      <c r="T504" s="8">
        <f>'Data-Resource'!K4532</f>
        <v>397961</v>
      </c>
      <c r="U504" s="8">
        <f>'Data-Resource'!I5037</f>
        <v>1.7005567467652489E-2</v>
      </c>
      <c r="V504" s="8">
        <f>'Data-Resource'!K5037</f>
        <v>577378</v>
      </c>
      <c r="W504" s="8">
        <f>'Data-Resource'!I5542</f>
        <v>-5.2603892688059609E-3</v>
      </c>
      <c r="X504" s="8">
        <f>'Data-Resource'!K5542</f>
        <v>8455937</v>
      </c>
      <c r="Y504" s="8">
        <f>'Data-Resource'!I6047</f>
        <v>2.0324694605573989E-3</v>
      </c>
      <c r="Z504" s="8">
        <f>'Data-Resource'!K6047</f>
        <v>2422037</v>
      </c>
      <c r="AA504" s="8">
        <f>'Data-Resource'!I6552</f>
        <v>-5.2666227781435629E-3</v>
      </c>
      <c r="AB504" s="8">
        <f>'Data-Resource'!K6552</f>
        <v>7259399</v>
      </c>
      <c r="AC504" s="8">
        <f>'Data-Resource'!I12612</f>
        <v>4.3537504664759169E-3</v>
      </c>
      <c r="AD504" s="8">
        <f>'Data-Resource'!K12612</f>
        <v>1097955</v>
      </c>
      <c r="AE504" s="8">
        <f>'Data-Resource'!I11097</f>
        <v>-9.7227517217712335E-4</v>
      </c>
      <c r="AF504" s="8">
        <f>'Data-Resource'!K11097</f>
        <v>132299</v>
      </c>
      <c r="AG504" s="8">
        <f>'Data-Resource'!I11602</f>
        <v>-5.7142857142856484E-3</v>
      </c>
      <c r="AH504" s="8">
        <f>'Data-Resource'!K11602</f>
        <v>230478</v>
      </c>
      <c r="AI504" s="8">
        <f>'Data-Resource'!I8572</f>
        <v>1.0118022978879055E-2</v>
      </c>
      <c r="AJ504" s="8">
        <f>'Data-Resource'!K8572</f>
        <v>655113</v>
      </c>
      <c r="AK504" s="8">
        <f>'Data-Resource'!I9077</f>
        <v>1.465179487179331E-3</v>
      </c>
      <c r="AL504" s="8">
        <f>'Data-Resource'!K9077</f>
        <v>118258</v>
      </c>
      <c r="AM504" s="8">
        <f>'Data-Resource'!I9582</f>
        <v>-6.4783720930233152E-3</v>
      </c>
      <c r="AN504" s="8">
        <f>'Data-Resource'!K9582</f>
        <v>3200440</v>
      </c>
      <c r="AO504" s="8">
        <f>'Data-Resource'!I10087</f>
        <v>-3.8835097087379206E-3</v>
      </c>
      <c r="AP504" s="8">
        <f>'Data-Resource'!K10087</f>
        <v>693619</v>
      </c>
      <c r="AQ504" s="8">
        <f>'Data-Resource'!I10592</f>
        <v>6.6297900552487136E-3</v>
      </c>
      <c r="AR504" s="8">
        <f>'Data-Resource'!K10592</f>
        <v>390840</v>
      </c>
    </row>
    <row r="505" spans="1:44" x14ac:dyDescent="0.3">
      <c r="A505" s="8" t="str">
        <f>'Data-Resource'!B493</f>
        <v>12-9-2020</v>
      </c>
      <c r="B505" s="8">
        <f>'Data-Resource'!I15138</f>
        <v>-2.9075535042070647E-4</v>
      </c>
      <c r="C505" s="8">
        <f>'Data-Resource'!I12108</f>
        <v>-8.5294411764703856E-3</v>
      </c>
      <c r="D505" s="8">
        <f>'Data-Resource'!K12108</f>
        <v>2380589</v>
      </c>
      <c r="E505" s="8">
        <f>'Data-Resource'!I998</f>
        <v>1.1714546891819061E-2</v>
      </c>
      <c r="F505" s="8">
        <f>'Data-Resource'!K998</f>
        <v>688421</v>
      </c>
      <c r="G505" s="8">
        <f>'Data-Resource'!I1503</f>
        <v>-2.0113115651719138E-2</v>
      </c>
      <c r="H505" s="8">
        <f>'Data-Resource'!K1503</f>
        <v>149705</v>
      </c>
      <c r="I505" s="8">
        <f>'Data-Resource'!I2008</f>
        <v>5.4026402457080635E-3</v>
      </c>
      <c r="J505" s="8">
        <f>'Data-Resource'!K2008</f>
        <v>897764</v>
      </c>
      <c r="K505" s="8">
        <f>'Data-Resource'!I2513</f>
        <v>1.682962040117993E-2</v>
      </c>
      <c r="L505" s="8">
        <f>'Data-Resource'!K2513</f>
        <v>6583366</v>
      </c>
      <c r="M505" s="8">
        <f>'Data-Resource'!I3018</f>
        <v>2.5359044801352682E-3</v>
      </c>
      <c r="N505" s="8">
        <f>'Data-Resource'!K3018</f>
        <v>2787776</v>
      </c>
      <c r="O505" s="8">
        <f>'Data-Resource'!I3523</f>
        <v>-3.2714832040834445E-3</v>
      </c>
      <c r="P505" s="8">
        <f>'Data-Resource'!K3523</f>
        <v>363285</v>
      </c>
      <c r="Q505" s="8">
        <f>'Data-Resource'!I4028</f>
        <v>5.4997110339732929E-3</v>
      </c>
      <c r="R505" s="8">
        <f>'Data-Resource'!K4028</f>
        <v>1340551</v>
      </c>
      <c r="S505" s="8">
        <f>'Data-Resource'!I4533</f>
        <v>8.7763056281614494E-4</v>
      </c>
      <c r="T505" s="8">
        <f>'Data-Resource'!K4533</f>
        <v>442076</v>
      </c>
      <c r="U505" s="8">
        <f>'Data-Resource'!I5038</f>
        <v>-2.1793535276143283E-3</v>
      </c>
      <c r="V505" s="8">
        <f>'Data-Resource'!K5038</f>
        <v>438817</v>
      </c>
      <c r="W505" s="8">
        <f>'Data-Resource'!I5543</f>
        <v>-1.8877873866272776E-2</v>
      </c>
      <c r="X505" s="8">
        <f>'Data-Resource'!K5543</f>
        <v>10752378</v>
      </c>
      <c r="Y505" s="8">
        <f>'Data-Resource'!I6048</f>
        <v>-4.5569620253164966E-3</v>
      </c>
      <c r="Z505" s="8">
        <f>'Data-Resource'!K6048</f>
        <v>2729851</v>
      </c>
      <c r="AA505" s="8">
        <f>'Data-Resource'!I6553</f>
        <v>-8.8874259381171421E-3</v>
      </c>
      <c r="AB505" s="8">
        <f>'Data-Resource'!K6553</f>
        <v>8447084</v>
      </c>
      <c r="AC505" s="8">
        <f>'Data-Resource'!I12613</f>
        <v>-3.3948756829005666E-2</v>
      </c>
      <c r="AD505" s="8">
        <f>'Data-Resource'!K12613</f>
        <v>966723</v>
      </c>
      <c r="AE505" s="8">
        <f>'Data-Resource'!I11098</f>
        <v>6.2802077294686646E-3</v>
      </c>
      <c r="AF505" s="8">
        <f>'Data-Resource'!K11098</f>
        <v>189977</v>
      </c>
      <c r="AG505" s="8">
        <f>'Data-Resource'!I11603</f>
        <v>1.1459889721295766E-3</v>
      </c>
      <c r="AH505" s="8">
        <f>'Data-Resource'!K11603</f>
        <v>239203</v>
      </c>
      <c r="AI505" s="8">
        <f>'Data-Resource'!I8573</f>
        <v>4.5227219674864608E-2</v>
      </c>
      <c r="AJ505" s="8">
        <f>'Data-Resource'!K8573</f>
        <v>969052</v>
      </c>
      <c r="AK505" s="8">
        <f>'Data-Resource'!I9078</f>
        <v>-1.3848353072485839E-2</v>
      </c>
      <c r="AL505" s="8">
        <f>'Data-Resource'!K9078</f>
        <v>166219</v>
      </c>
      <c r="AM505" s="8">
        <f>'Data-Resource'!I9583</f>
        <v>-1.246261216350953E-2</v>
      </c>
      <c r="AN505" s="8">
        <f>'Data-Resource'!K9583</f>
        <v>9929657</v>
      </c>
      <c r="AO505" s="8">
        <f>'Data-Resource'!I10088</f>
        <v>-3.8665443363907629E-3</v>
      </c>
      <c r="AP505" s="8">
        <f>'Data-Resource'!K10088</f>
        <v>693736</v>
      </c>
      <c r="AQ505" s="8">
        <f>'Data-Resource'!I10593</f>
        <v>-9.1374267002026881E-3</v>
      </c>
      <c r="AR505" s="8">
        <f>'Data-Resource'!K10593</f>
        <v>315723</v>
      </c>
    </row>
    <row r="506" spans="1:44" x14ac:dyDescent="0.3">
      <c r="A506" s="8" t="str">
        <f>'Data-Resource'!B494</f>
        <v>12-10-2020</v>
      </c>
      <c r="B506" s="8">
        <f>'Data-Resource'!I15139</f>
        <v>-3.4440356137796337E-3</v>
      </c>
      <c r="C506" s="8">
        <f>'Data-Resource'!I12109</f>
        <v>-2.9674479831618751E-3</v>
      </c>
      <c r="D506" s="8">
        <f>'Data-Resource'!K12109</f>
        <v>1962743</v>
      </c>
      <c r="E506" s="8">
        <f>'Data-Resource'!I999</f>
        <v>9.1228280701755333E-3</v>
      </c>
      <c r="F506" s="8">
        <f>'Data-Resource'!K999</f>
        <v>756908</v>
      </c>
      <c r="G506" s="8">
        <f>'Data-Resource'!I1504</f>
        <v>-6.3998505460794613E-4</v>
      </c>
      <c r="H506" s="8">
        <f>'Data-Resource'!K1504</f>
        <v>180795</v>
      </c>
      <c r="I506" s="8">
        <f>'Data-Resource'!I2009</f>
        <v>1.5241743183150448E-3</v>
      </c>
      <c r="J506" s="8">
        <f>'Data-Resource'!K2009</f>
        <v>1164656</v>
      </c>
      <c r="K506" s="8">
        <f>'Data-Resource'!I2514</f>
        <v>8.8216918714557144E-3</v>
      </c>
      <c r="L506" s="8">
        <f>'Data-Resource'!K2514</f>
        <v>5290522</v>
      </c>
      <c r="M506" s="8">
        <f>'Data-Resource'!I3019</f>
        <v>-1.7893484519661211E-3</v>
      </c>
      <c r="N506" s="8">
        <f>'Data-Resource'!K3019</f>
        <v>2278877</v>
      </c>
      <c r="O506" s="8">
        <f>'Data-Resource'!I3524</f>
        <v>-3.9344371584699046E-3</v>
      </c>
      <c r="P506" s="8">
        <f>'Data-Resource'!K3524</f>
        <v>516633</v>
      </c>
      <c r="Q506" s="8">
        <f>'Data-Resource'!I4029</f>
        <v>-2.2465739726027383E-2</v>
      </c>
      <c r="R506" s="8">
        <f>'Data-Resource'!K4029</f>
        <v>1903460</v>
      </c>
      <c r="S506" s="8">
        <f>'Data-Resource'!I4534</f>
        <v>-1.5817249143657838E-2</v>
      </c>
      <c r="T506" s="8">
        <f>'Data-Resource'!K4534</f>
        <v>396449</v>
      </c>
      <c r="U506" s="8">
        <f>'Data-Resource'!I5039</f>
        <v>-7.2943833423336896E-4</v>
      </c>
      <c r="V506" s="8">
        <f>'Data-Resource'!K5039</f>
        <v>524444</v>
      </c>
      <c r="W506" s="8">
        <f>'Data-Resource'!I5544</f>
        <v>-2.1909569326603047E-2</v>
      </c>
      <c r="X506" s="8">
        <f>'Data-Resource'!K5544</f>
        <v>12299583</v>
      </c>
      <c r="Y506" s="8">
        <f>'Data-Resource'!I6049</f>
        <v>-6.8597813297817771E-3</v>
      </c>
      <c r="Z506" s="8">
        <f>'Data-Resource'!K6049</f>
        <v>2640036</v>
      </c>
      <c r="AA506" s="8">
        <f>'Data-Resource'!I6554</f>
        <v>-2.3294509151414932E-3</v>
      </c>
      <c r="AB506" s="8">
        <f>'Data-Resource'!K6554</f>
        <v>9436390</v>
      </c>
      <c r="AC506" s="8">
        <f>'Data-Resource'!I12614</f>
        <v>1.2926184270531495E-2</v>
      </c>
      <c r="AD506" s="8">
        <f>'Data-Resource'!K12614</f>
        <v>1109737</v>
      </c>
      <c r="AE506" s="8">
        <f>'Data-Resource'!I11099</f>
        <v>8.6663602599859873E-3</v>
      </c>
      <c r="AF506" s="8">
        <f>'Data-Resource'!K11099</f>
        <v>242987</v>
      </c>
      <c r="AG506" s="8">
        <f>'Data-Resource'!I11604</f>
        <v>-8.2568122106701208E-3</v>
      </c>
      <c r="AH506" s="8">
        <f>'Data-Resource'!K11604</f>
        <v>299943</v>
      </c>
      <c r="AI506" s="8">
        <f>'Data-Resource'!I8574</f>
        <v>0.10229451438421636</v>
      </c>
      <c r="AJ506" s="8">
        <f>'Data-Resource'!K8574</f>
        <v>2688142</v>
      </c>
      <c r="AK506" s="8">
        <f>'Data-Resource'!I9079</f>
        <v>7.3805166051672648E-4</v>
      </c>
      <c r="AL506" s="8">
        <f>'Data-Resource'!K9079</f>
        <v>249798</v>
      </c>
      <c r="AM506" s="8">
        <f>'Data-Resource'!I9584</f>
        <v>-1.123404255319144E-2</v>
      </c>
      <c r="AN506" s="8">
        <f>'Data-Resource'!K9584</f>
        <v>6170025</v>
      </c>
      <c r="AO506" s="8">
        <f>'Data-Resource'!I10089</f>
        <v>-3.8610183956712175E-3</v>
      </c>
      <c r="AP506" s="8">
        <f>'Data-Resource'!K10089</f>
        <v>625525</v>
      </c>
      <c r="AQ506" s="8">
        <f>'Data-Resource'!I10594</f>
        <v>-8.8235073529410717E-3</v>
      </c>
      <c r="AR506" s="8">
        <f>'Data-Resource'!K10594</f>
        <v>343247</v>
      </c>
    </row>
    <row r="507" spans="1:44" x14ac:dyDescent="0.3">
      <c r="A507" s="8" t="str">
        <f>'Data-Resource'!B495</f>
        <v>12-11-2020</v>
      </c>
      <c r="B507" s="8">
        <f>'Data-Resource'!I15140</f>
        <v>-1.0632807671113706E-2</v>
      </c>
      <c r="C507" s="8">
        <f>'Data-Resource'!I12110</f>
        <v>-1.576439666164178E-2</v>
      </c>
      <c r="D507" s="8">
        <f>'Data-Resource'!K12110</f>
        <v>2458441</v>
      </c>
      <c r="E507" s="8">
        <f>'Data-Resource'!I1000</f>
        <v>-1.2203626730974634E-2</v>
      </c>
      <c r="F507" s="8">
        <f>'Data-Resource'!K1000</f>
        <v>580064</v>
      </c>
      <c r="G507" s="8">
        <f>'Data-Resource'!I1505</f>
        <v>-1.4009250047925356E-2</v>
      </c>
      <c r="H507" s="8">
        <f>'Data-Resource'!K1505</f>
        <v>258638</v>
      </c>
      <c r="I507" s="8">
        <f>'Data-Resource'!I2010</f>
        <v>-2.6481956475443529E-2</v>
      </c>
      <c r="J507" s="8">
        <f>'Data-Resource'!K2010</f>
        <v>1521296</v>
      </c>
      <c r="K507" s="8">
        <f>'Data-Resource'!I2515</f>
        <v>-1.3443801571927535E-2</v>
      </c>
      <c r="L507" s="8">
        <f>'Data-Resource'!K2515</f>
        <v>3423455</v>
      </c>
      <c r="M507" s="8">
        <f>'Data-Resource'!I3020</f>
        <v>-1.285864001824953E-2</v>
      </c>
      <c r="N507" s="8">
        <f>'Data-Resource'!K3020</f>
        <v>3359104</v>
      </c>
      <c r="O507" s="8">
        <f>'Data-Resource'!I3525</f>
        <v>2.4138907440628145E-3</v>
      </c>
      <c r="P507" s="8">
        <f>'Data-Resource'!K3525</f>
        <v>469883</v>
      </c>
      <c r="Q507" s="8">
        <f>'Data-Resource'!I4030</f>
        <v>-7.181005653942852E-3</v>
      </c>
      <c r="R507" s="8">
        <f>'Data-Resource'!K4030</f>
        <v>2093004</v>
      </c>
      <c r="S507" s="8">
        <f>'Data-Resource'!I4535</f>
        <v>-1.3876410399545446E-2</v>
      </c>
      <c r="T507" s="8">
        <f>'Data-Resource'!K4535</f>
        <v>463791</v>
      </c>
      <c r="U507" s="8">
        <f>'Data-Resource'!I5040</f>
        <v>-4.3844060920246192E-3</v>
      </c>
      <c r="V507" s="8">
        <f>'Data-Resource'!K5040</f>
        <v>444607</v>
      </c>
      <c r="W507" s="8">
        <f>'Data-Resource'!I5545</f>
        <v>-3.4282584884994471E-2</v>
      </c>
      <c r="X507" s="8">
        <f>'Data-Resource'!K5545</f>
        <v>14339530</v>
      </c>
      <c r="Y507" s="8">
        <f>'Data-Resource'!I6050</f>
        <v>4.3691081984066019E-3</v>
      </c>
      <c r="Z507" s="8">
        <f>'Data-Resource'!K6050</f>
        <v>2998106</v>
      </c>
      <c r="AA507" s="8">
        <f>'Data-Resource'!I6555</f>
        <v>-1.6744809109176181E-2</v>
      </c>
      <c r="AB507" s="8">
        <f>'Data-Resource'!K6555</f>
        <v>11591760</v>
      </c>
      <c r="AC507" s="8">
        <f>'Data-Resource'!I12615</f>
        <v>1.0959498028263603E-2</v>
      </c>
      <c r="AD507" s="8">
        <f>'Data-Resource'!K12615</f>
        <v>951903</v>
      </c>
      <c r="AE507" s="8">
        <f>'Data-Resource'!I11100</f>
        <v>-1.1031189448441328E-2</v>
      </c>
      <c r="AF507" s="8">
        <f>'Data-Resource'!K11100</f>
        <v>219622</v>
      </c>
      <c r="AG507" s="8">
        <f>'Data-Resource'!I11605</f>
        <v>1.157128006413453E-3</v>
      </c>
      <c r="AH507" s="8">
        <f>'Data-Resource'!K11605</f>
        <v>356886</v>
      </c>
      <c r="AI507" s="8">
        <f>'Data-Resource'!I8575</f>
        <v>3.7162178426314557E-2</v>
      </c>
      <c r="AJ507" s="8">
        <f>'Data-Resource'!K8575</f>
        <v>2030886</v>
      </c>
      <c r="AK507" s="8">
        <f>'Data-Resource'!I9080</f>
        <v>-2.2861400168374662E-2</v>
      </c>
      <c r="AL507" s="8">
        <f>'Data-Resource'!K9080</f>
        <v>192284</v>
      </c>
      <c r="AM507" s="8">
        <f>'Data-Resource'!I9585</f>
        <v>2.2557000778866292E-3</v>
      </c>
      <c r="AN507" s="8">
        <f>'Data-Resource'!K9585</f>
        <v>4087328</v>
      </c>
      <c r="AO507" s="8">
        <f>'Data-Resource'!I10090</f>
        <v>-5.8111234866827163E-3</v>
      </c>
      <c r="AP507" s="8">
        <f>'Data-Resource'!K10090</f>
        <v>704877</v>
      </c>
      <c r="AQ507" s="8">
        <f>'Data-Resource'!I10595</f>
        <v>-7.0789643907369863E-3</v>
      </c>
      <c r="AR507" s="8">
        <f>'Data-Resource'!K10595</f>
        <v>331343</v>
      </c>
    </row>
    <row r="508" spans="1:44" x14ac:dyDescent="0.3">
      <c r="A508" s="8" t="str">
        <f>'Data-Resource'!B496</f>
        <v>12-14-2020</v>
      </c>
      <c r="B508" s="8">
        <f>'Data-Resource'!I15141</f>
        <v>-8.3150967927569762E-5</v>
      </c>
      <c r="C508" s="8">
        <f>'Data-Resource'!I12111</f>
        <v>-3.0085136577307275E-3</v>
      </c>
      <c r="D508" s="8">
        <f>'Data-Resource'!K12111</f>
        <v>2319928</v>
      </c>
      <c r="E508" s="8">
        <f>'Data-Resource'!I1001</f>
        <v>8.7719298245614724E-3</v>
      </c>
      <c r="F508" s="8">
        <f>'Data-Resource'!K1001</f>
        <v>394527</v>
      </c>
      <c r="G508" s="8">
        <f>'Data-Resource'!I1506</f>
        <v>-1.1502902972572688E-2</v>
      </c>
      <c r="H508" s="8">
        <f>'Data-Resource'!K1506</f>
        <v>256348</v>
      </c>
      <c r="I508" s="8">
        <f>'Data-Resource'!I2011</f>
        <v>5.2361504919080119E-3</v>
      </c>
      <c r="J508" s="8">
        <f>'Data-Resource'!K2011</f>
        <v>1026633</v>
      </c>
      <c r="K508" s="8">
        <f>'Data-Resource'!I2516</f>
        <v>3.1310268764709584E-4</v>
      </c>
      <c r="L508" s="8">
        <f>'Data-Resource'!K2516</f>
        <v>3180765</v>
      </c>
      <c r="M508" s="8">
        <f>'Data-Resource'!I3021</f>
        <v>9.8500854421822194E-3</v>
      </c>
      <c r="N508" s="8">
        <f>'Data-Resource'!K3021</f>
        <v>2497671</v>
      </c>
      <c r="O508" s="8">
        <f>'Data-Resource'!I3526</f>
        <v>4.3385033949634965E-4</v>
      </c>
      <c r="P508" s="8">
        <f>'Data-Resource'!K3526</f>
        <v>512005</v>
      </c>
      <c r="Q508" s="8">
        <f>'Data-Resource'!I4031</f>
        <v>1.2816957746478822E-2</v>
      </c>
      <c r="R508" s="8">
        <f>'Data-Resource'!K4031</f>
        <v>1663325</v>
      </c>
      <c r="S508" s="8">
        <f>'Data-Resource'!I4536</f>
        <v>-7.2202434868165128E-3</v>
      </c>
      <c r="T508" s="8">
        <f>'Data-Resource'!K4536</f>
        <v>510092</v>
      </c>
      <c r="U508" s="8">
        <f>'Data-Resource'!I5041</f>
        <v>4.7136260208975106E-3</v>
      </c>
      <c r="V508" s="8">
        <f>'Data-Resource'!K5041</f>
        <v>461729</v>
      </c>
      <c r="W508" s="8">
        <f>'Data-Resource'!I5546</f>
        <v>-8.1199954888914461E-3</v>
      </c>
      <c r="X508" s="8">
        <f>'Data-Resource'!K5546</f>
        <v>9268283</v>
      </c>
      <c r="Y508" s="8">
        <f>'Data-Resource'!I6051</f>
        <v>-6.0775383095700696E-3</v>
      </c>
      <c r="Z508" s="8">
        <f>'Data-Resource'!K6051</f>
        <v>2228520</v>
      </c>
      <c r="AA508" s="8">
        <f>'Data-Resource'!I6556</f>
        <v>-2.0242914979756916E-3</v>
      </c>
      <c r="AB508" s="8">
        <f>'Data-Resource'!K6556</f>
        <v>8199908</v>
      </c>
      <c r="AC508" s="8">
        <f>'Data-Resource'!I12616</f>
        <v>-2.2826085853812374E-2</v>
      </c>
      <c r="AD508" s="8">
        <f>'Data-Resource'!K12616</f>
        <v>835583</v>
      </c>
      <c r="AE508" s="8">
        <f>'Data-Resource'!I11101</f>
        <v>-1.3882211983213287E-2</v>
      </c>
      <c r="AF508" s="8">
        <f>'Data-Resource'!K11101</f>
        <v>180409</v>
      </c>
      <c r="AG508" s="8">
        <f>'Data-Resource'!I11606</f>
        <v>-3.0316949234796518E-2</v>
      </c>
      <c r="AH508" s="8">
        <f>'Data-Resource'!K11606</f>
        <v>436796</v>
      </c>
      <c r="AI508" s="8">
        <f>'Data-Resource'!I8576</f>
        <v>-5.8914713178294567E-2</v>
      </c>
      <c r="AJ508" s="8">
        <f>'Data-Resource'!K8576</f>
        <v>1432354</v>
      </c>
      <c r="AK508" s="8">
        <f>'Data-Resource'!I9081</f>
        <v>-5.2710616279126763E-3</v>
      </c>
      <c r="AL508" s="8">
        <f>'Data-Resource'!K9081</f>
        <v>153103</v>
      </c>
      <c r="AM508" s="8">
        <f>'Data-Resource'!I9586</f>
        <v>1.2723555708390788E-2</v>
      </c>
      <c r="AN508" s="8">
        <f>'Data-Resource'!K9586</f>
        <v>5758440</v>
      </c>
      <c r="AO508" s="8">
        <f>'Data-Resource'!I10091</f>
        <v>-5.7970869565217012E-3</v>
      </c>
      <c r="AP508" s="8">
        <f>'Data-Resource'!K10091</f>
        <v>496790</v>
      </c>
      <c r="AQ508" s="8">
        <f>'Data-Resource'!I10596</f>
        <v>1.3040238741585089E-2</v>
      </c>
      <c r="AR508" s="8">
        <f>'Data-Resource'!K10596</f>
        <v>389206</v>
      </c>
    </row>
    <row r="509" spans="1:44" x14ac:dyDescent="0.3">
      <c r="A509" s="8" t="str">
        <f>'Data-Resource'!B497</f>
        <v>12-15-2020</v>
      </c>
      <c r="B509" s="8">
        <f>'Data-Resource'!I15142</f>
        <v>1.1075549366936593E-2</v>
      </c>
      <c r="C509" s="8">
        <f>'Data-Resource'!I12112</f>
        <v>7.2617853936998494E-3</v>
      </c>
      <c r="D509" s="8">
        <f>'Data-Resource'!K12112</f>
        <v>2217206</v>
      </c>
      <c r="E509" s="8">
        <f>'Data-Resource'!I1002</f>
        <v>1.150232857795053E-2</v>
      </c>
      <c r="F509" s="8">
        <f>'Data-Resource'!K1002</f>
        <v>404548</v>
      </c>
      <c r="G509" s="8">
        <f>'Data-Resource'!I1507</f>
        <v>-5.3400718103733032E-3</v>
      </c>
      <c r="H509" s="8">
        <f>'Data-Resource'!K1507</f>
        <v>211902</v>
      </c>
      <c r="I509" s="8">
        <f>'Data-Resource'!I2012</f>
        <v>8.3228826382937774E-3</v>
      </c>
      <c r="J509" s="8">
        <f>'Data-Resource'!K2012</f>
        <v>1146686</v>
      </c>
      <c r="K509" s="8">
        <f>'Data-Resource'!I2517</f>
        <v>1.5524572683079774E-2</v>
      </c>
      <c r="L509" s="8">
        <f>'Data-Resource'!K2517</f>
        <v>3542581</v>
      </c>
      <c r="M509" s="8">
        <f>'Data-Resource'!I3022</f>
        <v>3.8342741506017589E-3</v>
      </c>
      <c r="N509" s="8">
        <f>'Data-Resource'!K3022</f>
        <v>2352889</v>
      </c>
      <c r="O509" s="8">
        <f>'Data-Resource'!I3527</f>
        <v>-6.4753504651262938E-3</v>
      </c>
      <c r="P509" s="8">
        <f>'Data-Resource'!K3527</f>
        <v>519703</v>
      </c>
      <c r="Q509" s="8">
        <f>'Data-Resource'!I4032</f>
        <v>2.6546269348697787E-2</v>
      </c>
      <c r="R509" s="8">
        <f>'Data-Resource'!K4032</f>
        <v>1962219</v>
      </c>
      <c r="S509" s="8">
        <f>'Data-Resource'!I4537</f>
        <v>2.8623297720400634E-2</v>
      </c>
      <c r="T509" s="8">
        <f>'Data-Resource'!K4537</f>
        <v>429745</v>
      </c>
      <c r="U509" s="8">
        <f>'Data-Resource'!I5042</f>
        <v>5.40345809646704E-3</v>
      </c>
      <c r="V509" s="8">
        <f>'Data-Resource'!K5042</f>
        <v>624608</v>
      </c>
      <c r="W509" s="8">
        <f>'Data-Resource'!I5547</f>
        <v>1.4098919840818781E-2</v>
      </c>
      <c r="X509" s="8">
        <f>'Data-Resource'!K5547</f>
        <v>8973616</v>
      </c>
      <c r="Y509" s="8">
        <f>'Data-Resource'!I6052</f>
        <v>5.354385381071268E-3</v>
      </c>
      <c r="Z509" s="8">
        <f>'Data-Resource'!K6052</f>
        <v>2412385</v>
      </c>
      <c r="AA509" s="8">
        <f>'Data-Resource'!I6557</f>
        <v>-3.3681374200062526E-4</v>
      </c>
      <c r="AB509" s="8">
        <f>'Data-Resource'!K6557</f>
        <v>9294506</v>
      </c>
      <c r="AC509" s="8">
        <f>'Data-Resource'!I12617</f>
        <v>5.3152038240987303E-3</v>
      </c>
      <c r="AD509" s="8">
        <f>'Data-Resource'!K12617</f>
        <v>947363</v>
      </c>
      <c r="AE509" s="8">
        <f>'Data-Resource'!I11102</f>
        <v>5.8167570651950426E-3</v>
      </c>
      <c r="AF509" s="8">
        <f>'Data-Resource'!K11102</f>
        <v>159670</v>
      </c>
      <c r="AG509" s="8">
        <f>'Data-Resource'!I11607</f>
        <v>-5.4347708581612636E-3</v>
      </c>
      <c r="AH509" s="8">
        <f>'Data-Resource'!K11607</f>
        <v>419317</v>
      </c>
      <c r="AI509" s="8">
        <f>'Data-Resource'!I8577</f>
        <v>1.3245016117714692E-2</v>
      </c>
      <c r="AJ509" s="8">
        <f>'Data-Resource'!K8577</f>
        <v>1378055</v>
      </c>
      <c r="AK509" s="8">
        <f>'Data-Resource'!I9082</f>
        <v>6.0377584905660364E-3</v>
      </c>
      <c r="AL509" s="8">
        <f>'Data-Resource'!K9082</f>
        <v>170620</v>
      </c>
      <c r="AM509" s="8">
        <f>'Data-Resource'!I9587</f>
        <v>3.2991452991453001E-2</v>
      </c>
      <c r="AN509" s="8">
        <f>'Data-Resource'!K9587</f>
        <v>6712698</v>
      </c>
      <c r="AO509" s="8">
        <f>'Data-Resource'!I10092</f>
        <v>5.8709003680304369E-3</v>
      </c>
      <c r="AP509" s="8">
        <f>'Data-Resource'!K10092</f>
        <v>777350</v>
      </c>
      <c r="AQ509" s="8">
        <f>'Data-Resource'!I10597</f>
        <v>-1.2872379835359549E-2</v>
      </c>
      <c r="AR509" s="8">
        <f>'Data-Resource'!K10597</f>
        <v>400120</v>
      </c>
    </row>
    <row r="510" spans="1:44" x14ac:dyDescent="0.3">
      <c r="A510" s="8" t="str">
        <f>'Data-Resource'!B498</f>
        <v>12-16-2020</v>
      </c>
      <c r="B510" s="8">
        <f>'Data-Resource'!I15143</f>
        <v>1.1157363887759284E-2</v>
      </c>
      <c r="C510" s="8">
        <f>'Data-Resource'!I12113</f>
        <v>9.256404344198027E-3</v>
      </c>
      <c r="D510" s="8">
        <f>'Data-Resource'!K12113</f>
        <v>2220019</v>
      </c>
      <c r="E510" s="8">
        <f>'Data-Resource'!I1003</f>
        <v>-5.4794726027396776E-3</v>
      </c>
      <c r="F510" s="8">
        <f>'Data-Resource'!K1003</f>
        <v>502841</v>
      </c>
      <c r="G510" s="8">
        <f>'Data-Resource'!I1508</f>
        <v>-5.9164459050000447E-3</v>
      </c>
      <c r="H510" s="8">
        <f>'Data-Resource'!K1508</f>
        <v>194352</v>
      </c>
      <c r="I510" s="8">
        <f>'Data-Resource'!I2013</f>
        <v>1.9193292521845044E-2</v>
      </c>
      <c r="J510" s="8">
        <f>'Data-Resource'!K2013</f>
        <v>1797389</v>
      </c>
      <c r="K510" s="8">
        <f>'Data-Resource'!I2518</f>
        <v>-1.1851685210840644E-2</v>
      </c>
      <c r="L510" s="8">
        <f>'Data-Resource'!K2518</f>
        <v>3232740</v>
      </c>
      <c r="M510" s="8">
        <f>'Data-Resource'!I3023</f>
        <v>4.2944764121006805E-2</v>
      </c>
      <c r="N510" s="8">
        <f>'Data-Resource'!K3023</f>
        <v>4706107</v>
      </c>
      <c r="O510" s="8">
        <f>'Data-Resource'!I3528</f>
        <v>2.7524935278770302E-2</v>
      </c>
      <c r="P510" s="8">
        <f>'Data-Resource'!K3528</f>
        <v>461241</v>
      </c>
      <c r="Q510" s="8">
        <f>'Data-Resource'!I4033</f>
        <v>2.1543423517304608E-3</v>
      </c>
      <c r="R510" s="8">
        <f>'Data-Resource'!K4033</f>
        <v>1974499</v>
      </c>
      <c r="S510" s="8">
        <f>'Data-Resource'!I4538</f>
        <v>1.7030541484716045E-2</v>
      </c>
      <c r="T510" s="8">
        <f>'Data-Resource'!K4538</f>
        <v>776168</v>
      </c>
      <c r="U510" s="8">
        <f>'Data-Resource'!I5043</f>
        <v>-3.2235815233417901E-3</v>
      </c>
      <c r="V510" s="8">
        <f>'Data-Resource'!K5043</f>
        <v>811772</v>
      </c>
      <c r="W510" s="8">
        <f>'Data-Resource'!I5548</f>
        <v>2.2301516503133169E-4</v>
      </c>
      <c r="X510" s="8">
        <f>'Data-Resource'!K5548</f>
        <v>10008226</v>
      </c>
      <c r="Y510" s="8">
        <f>'Data-Resource'!I6053</f>
        <v>3.6193395909561922E-2</v>
      </c>
      <c r="Z510" s="8">
        <f>'Data-Resource'!K6053</f>
        <v>4725457</v>
      </c>
      <c r="AA510" s="8">
        <f>'Data-Resource'!I6558</f>
        <v>7.712944332662652E-3</v>
      </c>
      <c r="AB510" s="8">
        <f>'Data-Resource'!K6558</f>
        <v>9889293</v>
      </c>
      <c r="AC510" s="8">
        <f>'Data-Resource'!I12618</f>
        <v>5.0251749001189146E-3</v>
      </c>
      <c r="AD510" s="8">
        <f>'Data-Resource'!K12618</f>
        <v>572565</v>
      </c>
      <c r="AE510" s="8">
        <f>'Data-Resource'!I11103</f>
        <v>1.9276819277107601E-3</v>
      </c>
      <c r="AF510" s="8">
        <f>'Data-Resource'!K11103</f>
        <v>228506</v>
      </c>
      <c r="AG510" s="8">
        <f>'Data-Resource'!I11608</f>
        <v>9.6470588235293489E-3</v>
      </c>
      <c r="AH510" s="8">
        <f>'Data-Resource'!K11608</f>
        <v>257105</v>
      </c>
      <c r="AI510" s="8">
        <f>'Data-Resource'!I8578</f>
        <v>-1.3854898577176797E-2</v>
      </c>
      <c r="AJ510" s="8">
        <f>'Data-Resource'!K8578</f>
        <v>857922</v>
      </c>
      <c r="AK510" s="8">
        <f>'Data-Resource'!I9083</f>
        <v>1.488184590246436E-3</v>
      </c>
      <c r="AL510" s="8">
        <f>'Data-Resource'!K9083</f>
        <v>206157</v>
      </c>
      <c r="AM510" s="8">
        <f>'Data-Resource'!I9588</f>
        <v>6.2706602729590104E-3</v>
      </c>
      <c r="AN510" s="8">
        <f>'Data-Resource'!K9588</f>
        <v>5535152</v>
      </c>
      <c r="AO510" s="8">
        <f>'Data-Resource'!I10093</f>
        <v>-4.3436004489902941E-3</v>
      </c>
      <c r="AP510" s="8">
        <f>'Data-Resource'!K10093</f>
        <v>727772</v>
      </c>
      <c r="AQ510" s="8">
        <f>'Data-Resource'!I10598</f>
        <v>1.5943595879409987E-2</v>
      </c>
      <c r="AR510" s="8">
        <f>'Data-Resource'!K10598</f>
        <v>351961</v>
      </c>
    </row>
    <row r="511" spans="1:44" x14ac:dyDescent="0.3">
      <c r="A511" s="8" t="str">
        <f>'Data-Resource'!B499</f>
        <v>12-17-2020</v>
      </c>
      <c r="B511" s="8">
        <f>'Data-Resource'!I15144</f>
        <v>-1.7704595769192197E-3</v>
      </c>
      <c r="C511" s="8">
        <f>'Data-Resource'!I12114</f>
        <v>-1.769970397051726E-3</v>
      </c>
      <c r="D511" s="8">
        <f>'Data-Resource'!K12114</f>
        <v>2440790</v>
      </c>
      <c r="E511" s="8">
        <f>'Data-Resource'!I1004</f>
        <v>2.0380639002323666E-3</v>
      </c>
      <c r="F511" s="8">
        <f>'Data-Resource'!K1004</f>
        <v>618605</v>
      </c>
      <c r="G511" s="8">
        <f>'Data-Resource'!I1509</f>
        <v>-1.6978635730691402E-2</v>
      </c>
      <c r="H511" s="8">
        <f>'Data-Resource'!K1509</f>
        <v>194908</v>
      </c>
      <c r="I511" s="8">
        <f>'Data-Resource'!I2014</f>
        <v>4.250030000000014E-3</v>
      </c>
      <c r="J511" s="8">
        <f>'Data-Resource'!K2014</f>
        <v>1637672</v>
      </c>
      <c r="K511" s="8">
        <f>'Data-Resource'!I2519</f>
        <v>1.8524699267129159E-3</v>
      </c>
      <c r="L511" s="8">
        <f>'Data-Resource'!K2519</f>
        <v>3177817</v>
      </c>
      <c r="M511" s="8">
        <f>'Data-Resource'!I3024</f>
        <v>-1.4357430007177265E-2</v>
      </c>
      <c r="N511" s="8">
        <f>'Data-Resource'!K3024</f>
        <v>4225524</v>
      </c>
      <c r="O511" s="8">
        <f>'Data-Resource'!I3529</f>
        <v>-1.9464221838933052E-2</v>
      </c>
      <c r="P511" s="8">
        <f>'Data-Resource'!K3529</f>
        <v>408648</v>
      </c>
      <c r="Q511" s="8">
        <f>'Data-Resource'!I4034</f>
        <v>-1.8230245689148526E-2</v>
      </c>
      <c r="R511" s="8">
        <f>'Data-Resource'!K4034</f>
        <v>1581472</v>
      </c>
      <c r="S511" s="8">
        <f>'Data-Resource'!I4539</f>
        <v>-4.2603324117653185E-4</v>
      </c>
      <c r="T511" s="8">
        <f>'Data-Resource'!K4539</f>
        <v>457115</v>
      </c>
      <c r="U511" s="8">
        <f>'Data-Resource'!I5044</f>
        <v>4.2811703580949781E-3</v>
      </c>
      <c r="V511" s="8">
        <f>'Data-Resource'!K5044</f>
        <v>714261</v>
      </c>
      <c r="W511" s="8">
        <f>'Data-Resource'!I5549</f>
        <v>6.9736550808056717E-3</v>
      </c>
      <c r="X511" s="8">
        <f>'Data-Resource'!K5549</f>
        <v>10406531</v>
      </c>
      <c r="Y511" s="8">
        <f>'Data-Resource'!I6054</f>
        <v>8.7612801168166585E-3</v>
      </c>
      <c r="Z511" s="8">
        <f>'Data-Resource'!K6054</f>
        <v>4011320</v>
      </c>
      <c r="AA511" s="8">
        <f>'Data-Resource'!I6559</f>
        <v>-6.9352708058125221E-3</v>
      </c>
      <c r="AB511" s="8">
        <f>'Data-Resource'!K6559</f>
        <v>12143150</v>
      </c>
      <c r="AC511" s="8">
        <f>'Data-Resource'!I12619</f>
        <v>-1.8265951820119098E-3</v>
      </c>
      <c r="AD511" s="8">
        <f>'Data-Resource'!K12619</f>
        <v>723199</v>
      </c>
      <c r="AE511" s="8">
        <f>'Data-Resource'!I11104</f>
        <v>-2.6190476190476153E-2</v>
      </c>
      <c r="AF511" s="8">
        <f>'Data-Resource'!K11104</f>
        <v>258686</v>
      </c>
      <c r="AG511" s="8">
        <f>'Data-Resource'!I11609</f>
        <v>1.8889645243031574E-2</v>
      </c>
      <c r="AH511" s="8">
        <f>'Data-Resource'!K11609</f>
        <v>311700</v>
      </c>
      <c r="AI511" s="8">
        <f>'Data-Resource'!I8579</f>
        <v>-1.513880546444399E-2</v>
      </c>
      <c r="AJ511" s="8">
        <f>'Data-Resource'!K8579</f>
        <v>977149</v>
      </c>
      <c r="AK511" s="8">
        <f>'Data-Resource'!I9084</f>
        <v>-1.4749261884251052E-2</v>
      </c>
      <c r="AL511" s="8">
        <f>'Data-Resource'!K9084</f>
        <v>186850</v>
      </c>
      <c r="AM511" s="8">
        <f>'Data-Resource'!I9589</f>
        <v>1.127450980392148E-2</v>
      </c>
      <c r="AN511" s="8">
        <f>'Data-Resource'!K9589</f>
        <v>4821369</v>
      </c>
      <c r="AO511" s="8">
        <f>'Data-Resource'!I10094</f>
        <v>3.8424736384603049E-3</v>
      </c>
      <c r="AP511" s="8">
        <f>'Data-Resource'!K10094</f>
        <v>1034641</v>
      </c>
      <c r="AQ511" s="8">
        <f>'Data-Resource'!I10599</f>
        <v>9.4339838294487093E-3</v>
      </c>
      <c r="AR511" s="8">
        <f>'Data-Resource'!K10599</f>
        <v>439662</v>
      </c>
    </row>
    <row r="512" spans="1:44" x14ac:dyDescent="0.3">
      <c r="A512" s="8" t="str">
        <f>'Data-Resource'!B500</f>
        <v>12-18-2020</v>
      </c>
      <c r="B512" s="8">
        <f>'Data-Resource'!I15145</f>
        <v>-1.4029939042818542E-3</v>
      </c>
      <c r="C512" s="8">
        <f>'Data-Resource'!I12115</f>
        <v>-1.004431373969338E-2</v>
      </c>
      <c r="D512" s="8">
        <f>'Data-Resource'!K12115</f>
        <v>4012961</v>
      </c>
      <c r="E512" s="8">
        <f>'Data-Resource'!I1005</f>
        <v>-1.5285326398478068E-2</v>
      </c>
      <c r="F512" s="8">
        <f>'Data-Resource'!K1005</f>
        <v>1030491</v>
      </c>
      <c r="G512" s="8">
        <f>'Data-Resource'!I1510</f>
        <v>-4.6853860406670207E-3</v>
      </c>
      <c r="H512" s="8">
        <f>'Data-Resource'!K1510</f>
        <v>748962</v>
      </c>
      <c r="I512" s="8">
        <f>'Data-Resource'!I2015</f>
        <v>-2.5935361596010117E-3</v>
      </c>
      <c r="J512" s="8">
        <f>'Data-Resource'!K2015</f>
        <v>2877848</v>
      </c>
      <c r="K512" s="8">
        <f>'Data-Resource'!I2520</f>
        <v>-7.6899419112554691E-3</v>
      </c>
      <c r="L512" s="8">
        <f>'Data-Resource'!K2520</f>
        <v>7045920</v>
      </c>
      <c r="M512" s="8">
        <f>'Data-Resource'!I3025</f>
        <v>-1.0183096137803519E-3</v>
      </c>
      <c r="N512" s="8">
        <f>'Data-Resource'!K3025</f>
        <v>8156089</v>
      </c>
      <c r="O512" s="8">
        <f>'Data-Resource'!I3530</f>
        <v>-3.2078273056404408E-3</v>
      </c>
      <c r="P512" s="8">
        <f>'Data-Resource'!K3530</f>
        <v>560981</v>
      </c>
      <c r="Q512" s="8">
        <f>'Data-Resource'!I4035</f>
        <v>5.4208022032686447E-3</v>
      </c>
      <c r="R512" s="8">
        <f>'Data-Resource'!K4035</f>
        <v>3039475</v>
      </c>
      <c r="S512" s="8">
        <f>'Data-Resource'!I4540</f>
        <v>1.6177105564336505E-2</v>
      </c>
      <c r="T512" s="8">
        <f>'Data-Resource'!K4540</f>
        <v>1063749</v>
      </c>
      <c r="U512" s="8">
        <f>'Data-Resource'!I5045</f>
        <v>-2.4883826159280966E-3</v>
      </c>
      <c r="V512" s="8">
        <f>'Data-Resource'!K5045</f>
        <v>1235462</v>
      </c>
      <c r="W512" s="8">
        <f>'Data-Resource'!I5550</f>
        <v>-3.3112582781459335E-3</v>
      </c>
      <c r="X512" s="8">
        <f>'Data-Resource'!K5550</f>
        <v>19555797</v>
      </c>
      <c r="Y512" s="8">
        <f>'Data-Resource'!I6055</f>
        <v>-5.3153178380121622E-3</v>
      </c>
      <c r="Z512" s="8">
        <f>'Data-Resource'!K6055</f>
        <v>7670265</v>
      </c>
      <c r="AA512" s="8">
        <f>'Data-Resource'!I6560</f>
        <v>3.6569148936171584E-3</v>
      </c>
      <c r="AB512" s="8">
        <f>'Data-Resource'!K6560</f>
        <v>24855032</v>
      </c>
      <c r="AC512" s="8">
        <f>'Data-Resource'!I12620</f>
        <v>1.5470874185448793E-2</v>
      </c>
      <c r="AD512" s="8">
        <f>'Data-Resource'!K12620</f>
        <v>4726941</v>
      </c>
      <c r="AE512" s="8">
        <f>'Data-Resource'!I11105</f>
        <v>1.1834289765764856E-2</v>
      </c>
      <c r="AF512" s="8">
        <f>'Data-Resource'!K11105</f>
        <v>355264</v>
      </c>
      <c r="AG512" s="8">
        <f>'Data-Resource'!I11610</f>
        <v>9.6998980509858616E-3</v>
      </c>
      <c r="AH512" s="8">
        <f>'Data-Resource'!K11610</f>
        <v>477931</v>
      </c>
      <c r="AI512" s="8">
        <f>'Data-Resource'!I8580</f>
        <v>4.5531214933072772E-2</v>
      </c>
      <c r="AJ512" s="8">
        <f>'Data-Resource'!K8580</f>
        <v>1515385</v>
      </c>
      <c r="AK512" s="8">
        <f>'Data-Resource'!I9085</f>
        <v>-6.7365940088355801E-3</v>
      </c>
      <c r="AL512" s="8">
        <f>'Data-Resource'!K9085</f>
        <v>276269</v>
      </c>
      <c r="AM512" s="8">
        <f>'Data-Resource'!I9590</f>
        <v>-6.4728155339804265E-4</v>
      </c>
      <c r="AN512" s="8">
        <f>'Data-Resource'!K9590</f>
        <v>9579829</v>
      </c>
      <c r="AO512" s="8">
        <f>'Data-Resource'!I10095</f>
        <v>9.5784002455211637E-4</v>
      </c>
      <c r="AP512" s="8">
        <f>'Data-Resource'!K10095</f>
        <v>3163548</v>
      </c>
      <c r="AQ512" s="8">
        <f>'Data-Resource'!I10600</f>
        <v>-1.1195399303620119E-2</v>
      </c>
      <c r="AR512" s="8">
        <f>'Data-Resource'!K10600</f>
        <v>880983</v>
      </c>
    </row>
    <row r="513" spans="1:44" x14ac:dyDescent="0.3">
      <c r="A513" s="8" t="str">
        <f>'Data-Resource'!B501</f>
        <v>12-21-2020</v>
      </c>
      <c r="B513" s="8">
        <f>'Data-Resource'!I15146</f>
        <v>-1.1338813891806524E-2</v>
      </c>
      <c r="C513" s="8">
        <f>'Data-Resource'!I12116</f>
        <v>-1.539849080309456E-2</v>
      </c>
      <c r="D513" s="8">
        <f>'Data-Resource'!K12116</f>
        <v>2298161</v>
      </c>
      <c r="E513" s="8">
        <f>'Data-Resource'!I1006</f>
        <v>2.0913419747230302E-3</v>
      </c>
      <c r="F513" s="8">
        <f>'Data-Resource'!K1006</f>
        <v>717154</v>
      </c>
      <c r="G513" s="8">
        <f>'Data-Resource'!I1511</f>
        <v>2.0511587398052849E-2</v>
      </c>
      <c r="H513" s="8">
        <f>'Data-Resource'!K1511</f>
        <v>464023</v>
      </c>
      <c r="I513" s="8">
        <f>'Data-Resource'!I2016</f>
        <v>-1.1738302421779097E-2</v>
      </c>
      <c r="J513" s="8">
        <f>'Data-Resource'!K2016</f>
        <v>2112133</v>
      </c>
      <c r="K513" s="8">
        <f>'Data-Resource'!I2521</f>
        <v>5.2214872591536347E-3</v>
      </c>
      <c r="L513" s="8">
        <f>'Data-Resource'!K2521</f>
        <v>4515567</v>
      </c>
      <c r="M513" s="8">
        <f>'Data-Resource'!I3026</f>
        <v>-3.2947758727535623E-2</v>
      </c>
      <c r="N513" s="8">
        <f>'Data-Resource'!K3026</f>
        <v>4789688</v>
      </c>
      <c r="O513" s="8">
        <f>'Data-Resource'!I3531</f>
        <v>-1.7278596485498909E-2</v>
      </c>
      <c r="P513" s="8">
        <f>'Data-Resource'!K3531</f>
        <v>435656</v>
      </c>
      <c r="Q513" s="8">
        <f>'Data-Resource'!I4036</f>
        <v>-5.1146671337942914E-3</v>
      </c>
      <c r="R513" s="8">
        <f>'Data-Resource'!K4036</f>
        <v>1896920</v>
      </c>
      <c r="S513" s="8">
        <f>'Data-Resource'!I4541</f>
        <v>-2.1331058566494963E-3</v>
      </c>
      <c r="T513" s="8">
        <f>'Data-Resource'!K4541</f>
        <v>718373</v>
      </c>
      <c r="U513" s="8">
        <f>'Data-Resource'!I5046</f>
        <v>-2.0245863624457038E-2</v>
      </c>
      <c r="V513" s="8">
        <f>'Data-Resource'!K5046</f>
        <v>585363</v>
      </c>
      <c r="W513" s="8">
        <f>'Data-Resource'!I5551</f>
        <v>-3.2941176470588328E-2</v>
      </c>
      <c r="X513" s="8">
        <f>'Data-Resource'!K5551</f>
        <v>16132598</v>
      </c>
      <c r="Y513" s="8">
        <f>'Data-Resource'!I6056</f>
        <v>-2.5232704556589911E-2</v>
      </c>
      <c r="Z513" s="8">
        <f>'Data-Resource'!K6056</f>
        <v>4372697</v>
      </c>
      <c r="AA513" s="8">
        <f>'Data-Resource'!I6561</f>
        <v>-2.5299600532623059E-2</v>
      </c>
      <c r="AB513" s="8">
        <f>'Data-Resource'!K6561</f>
        <v>14077044</v>
      </c>
      <c r="AC513" s="8">
        <f>'Data-Resource'!I12621</f>
        <v>-3.0502684236213017E-3</v>
      </c>
      <c r="AD513" s="8">
        <f>'Data-Resource'!K12621</f>
        <v>799954</v>
      </c>
      <c r="AE513" s="8">
        <f>'Data-Resource'!I11106</f>
        <v>2.8282858585858585E-2</v>
      </c>
      <c r="AF513" s="8">
        <f>'Data-Resource'!K11106</f>
        <v>378713</v>
      </c>
      <c r="AG513" s="8">
        <f>'Data-Resource'!I11611</f>
        <v>-1.1963849028529212E-2</v>
      </c>
      <c r="AH513" s="8">
        <f>'Data-Resource'!K11611</f>
        <v>241407</v>
      </c>
      <c r="AI513" s="8">
        <f>'Data-Resource'!I8581</f>
        <v>4.0322580645161289E-3</v>
      </c>
      <c r="AJ513" s="8">
        <f>'Data-Resource'!K8581</f>
        <v>609857</v>
      </c>
      <c r="AK513" s="8">
        <f>'Data-Resource'!I9086</f>
        <v>-1.4503770992366397E-2</v>
      </c>
      <c r="AL513" s="8">
        <f>'Data-Resource'!K9086</f>
        <v>219482</v>
      </c>
      <c r="AM513" s="8">
        <f>'Data-Resource'!I9591</f>
        <v>-2.4671052631578958E-2</v>
      </c>
      <c r="AN513" s="8">
        <f>'Data-Resource'!K9591</f>
        <v>5587461</v>
      </c>
      <c r="AO513" s="8">
        <f>'Data-Resource'!I10096</f>
        <v>-1.2065637240332669E-2</v>
      </c>
      <c r="AP513" s="8">
        <f>'Data-Resource'!K10096</f>
        <v>1035327</v>
      </c>
      <c r="AQ513" s="8">
        <f>'Data-Resource'!I10601</f>
        <v>-1.1057427691445478E-3</v>
      </c>
      <c r="AR513" s="8">
        <f>'Data-Resource'!K10601</f>
        <v>366357</v>
      </c>
    </row>
    <row r="514" spans="1:44" x14ac:dyDescent="0.3">
      <c r="A514" s="8" t="str">
        <f>'Data-Resource'!B502</f>
        <v>12-22-2020</v>
      </c>
      <c r="B514" s="8">
        <f>'Data-Resource'!I15147</f>
        <v>8.0452755522327189E-3</v>
      </c>
      <c r="C514" s="8">
        <f>'Data-Resource'!I12117</f>
        <v>1.3109786985054387E-2</v>
      </c>
      <c r="D514" s="8">
        <f>'Data-Resource'!K12117</f>
        <v>1600706</v>
      </c>
      <c r="E514" s="8">
        <f>'Data-Resource'!I1007</f>
        <v>1.2767467747445275E-2</v>
      </c>
      <c r="F514" s="8">
        <f>'Data-Resource'!K1007</f>
        <v>361682</v>
      </c>
      <c r="G514" s="8">
        <f>'Data-Resource'!I1512</f>
        <v>9.8872496014974862E-3</v>
      </c>
      <c r="H514" s="8">
        <f>'Data-Resource'!K1512</f>
        <v>196468</v>
      </c>
      <c r="I514" s="8">
        <f>'Data-Resource'!I2017</f>
        <v>1.4363342419581406E-3</v>
      </c>
      <c r="J514" s="8">
        <f>'Data-Resource'!K2017</f>
        <v>969429</v>
      </c>
      <c r="K514" s="8">
        <f>'Data-Resource'!I2522</f>
        <v>1.5661027568915001E-4</v>
      </c>
      <c r="L514" s="8">
        <f>'Data-Resource'!K2522</f>
        <v>2923353</v>
      </c>
      <c r="M514" s="8">
        <f>'Data-Resource'!I3027</f>
        <v>2.3117708457361202E-2</v>
      </c>
      <c r="N514" s="8">
        <f>'Data-Resource'!K3027</f>
        <v>2729823</v>
      </c>
      <c r="O514" s="8">
        <f>'Data-Resource'!I3532</f>
        <v>1.7045509737068577E-2</v>
      </c>
      <c r="P514" s="8">
        <f>'Data-Resource'!K3532</f>
        <v>327184</v>
      </c>
      <c r="Q514" s="8">
        <f>'Data-Resource'!I4037</f>
        <v>-5.5172689655171563E-3</v>
      </c>
      <c r="R514" s="8">
        <f>'Data-Resource'!K4037</f>
        <v>739335</v>
      </c>
      <c r="S514" s="8">
        <f>'Data-Resource'!I4542</f>
        <v>5.0933699891332037E-3</v>
      </c>
      <c r="T514" s="8">
        <f>'Data-Resource'!K4542</f>
        <v>325628</v>
      </c>
      <c r="U514" s="8">
        <f>'Data-Resource'!I5047</f>
        <v>1.3638083905849674E-2</v>
      </c>
      <c r="V514" s="8">
        <f>'Data-Resource'!K5047</f>
        <v>414110</v>
      </c>
      <c r="W514" s="8">
        <f>'Data-Resource'!I5552</f>
        <v>1.8076477404403081E-2</v>
      </c>
      <c r="X514" s="8">
        <f>'Data-Resource'!K5552</f>
        <v>6648941</v>
      </c>
      <c r="Y514" s="8">
        <f>'Data-Resource'!I6057</f>
        <v>-2.9910020685694335E-3</v>
      </c>
      <c r="Z514" s="8">
        <f>'Data-Resource'!K6057</f>
        <v>2387989</v>
      </c>
      <c r="AA514" s="8">
        <f>'Data-Resource'!I6562</f>
        <v>-7.4576271186439303E-3</v>
      </c>
      <c r="AB514" s="8">
        <f>'Data-Resource'!K6562</f>
        <v>10850541</v>
      </c>
      <c r="AC514" s="8">
        <f>'Data-Resource'!I12622</f>
        <v>6.9174755602554013E-3</v>
      </c>
      <c r="AD514" s="8">
        <f>'Data-Resource'!K12622</f>
        <v>330833</v>
      </c>
      <c r="AE514" s="8">
        <f>'Data-Resource'!I11107</f>
        <v>1.0233947518040201E-2</v>
      </c>
      <c r="AF514" s="8">
        <f>'Data-Resource'!K11107</f>
        <v>199600</v>
      </c>
      <c r="AG514" s="8">
        <f>'Data-Resource'!I11612</f>
        <v>2.3409068181818135E-2</v>
      </c>
      <c r="AH514" s="8">
        <f>'Data-Resource'!K11612</f>
        <v>203039</v>
      </c>
      <c r="AI514" s="8">
        <f>'Data-Resource'!I8582</f>
        <v>-1.2830778278453187E-2</v>
      </c>
      <c r="AJ514" s="8">
        <f>'Data-Resource'!K8582</f>
        <v>420244</v>
      </c>
      <c r="AK514" s="8">
        <f>'Data-Resource'!I9087</f>
        <v>3.8520800342354169E-3</v>
      </c>
      <c r="AL514" s="8">
        <f>'Data-Resource'!K9087</f>
        <v>102936</v>
      </c>
      <c r="AM514" s="8">
        <f>'Data-Resource'!I9592</f>
        <v>3.1615926116290521E-2</v>
      </c>
      <c r="AN514" s="8">
        <f>'Data-Resource'!K9592</f>
        <v>3551075</v>
      </c>
      <c r="AO514" s="8">
        <f>'Data-Resource'!I10097</f>
        <v>1.1165063106796219E-2</v>
      </c>
      <c r="AP514" s="8">
        <f>'Data-Resource'!K10097</f>
        <v>751699</v>
      </c>
      <c r="AQ514" s="8">
        <f>'Data-Resource'!I10602</f>
        <v>5.1622195355949304E-3</v>
      </c>
      <c r="AR514" s="8">
        <f>'Data-Resource'!K10602</f>
        <v>193144</v>
      </c>
    </row>
    <row r="515" spans="1:44" x14ac:dyDescent="0.3">
      <c r="A515" s="8" t="str">
        <f>'Data-Resource'!B503</f>
        <v>12-23-2020</v>
      </c>
      <c r="B515" s="8">
        <f>'Data-Resource'!I15148</f>
        <v>9.7052970293926236E-3</v>
      </c>
      <c r="C515" s="8">
        <f>'Data-Resource'!I12118</f>
        <v>1.1975957366709056E-2</v>
      </c>
      <c r="D515" s="8">
        <f>'Data-Resource'!K12118</f>
        <v>1523201</v>
      </c>
      <c r="E515" s="8">
        <f>'Data-Resource'!I1008</f>
        <v>-3.4050390164777047E-4</v>
      </c>
      <c r="F515" s="8">
        <f>'Data-Resource'!K1008</f>
        <v>233813</v>
      </c>
      <c r="G515" s="8">
        <f>'Data-Resource'!I1513</f>
        <v>4.3379503597081731E-2</v>
      </c>
      <c r="H515" s="8">
        <f>'Data-Resource'!K1513</f>
        <v>175722</v>
      </c>
      <c r="I515" s="8">
        <f>'Data-Resource'!I2018</f>
        <v>2.4920525588749388E-2</v>
      </c>
      <c r="J515" s="8">
        <f>'Data-Resource'!K2018</f>
        <v>987162</v>
      </c>
      <c r="K515" s="8">
        <f>'Data-Resource'!I2523</f>
        <v>1.1255291366964397E-2</v>
      </c>
      <c r="L515" s="8">
        <f>'Data-Resource'!K2523</f>
        <v>1802073</v>
      </c>
      <c r="M515" s="8">
        <f>'Data-Resource'!I3028</f>
        <v>-5.5727759427702979E-3</v>
      </c>
      <c r="N515" s="8">
        <f>'Data-Resource'!K3028</f>
        <v>1719175</v>
      </c>
      <c r="O515" s="8">
        <f>'Data-Resource'!I3533</f>
        <v>-6.434792072818131E-4</v>
      </c>
      <c r="P515" s="8">
        <f>'Data-Resource'!K3533</f>
        <v>231334</v>
      </c>
      <c r="Q515" s="8">
        <f>'Data-Resource'!I4038</f>
        <v>1.1998275768907014E-2</v>
      </c>
      <c r="R515" s="8">
        <f>'Data-Resource'!K4038</f>
        <v>981237</v>
      </c>
      <c r="S515" s="8">
        <f>'Data-Resource'!I4543</f>
        <v>2.26986554694911E-2</v>
      </c>
      <c r="T515" s="8">
        <f>'Data-Resource'!K4543</f>
        <v>471544</v>
      </c>
      <c r="U515" s="8">
        <f>'Data-Resource'!I5048</f>
        <v>3.9956630873518289E-3</v>
      </c>
      <c r="V515" s="8">
        <f>'Data-Resource'!K5048</f>
        <v>259131</v>
      </c>
      <c r="W515" s="8">
        <f>'Data-Resource'!I5553</f>
        <v>2.6511255856473737E-2</v>
      </c>
      <c r="X515" s="8">
        <f>'Data-Resource'!K5553</f>
        <v>8711095</v>
      </c>
      <c r="Y515" s="8">
        <f>'Data-Resource'!I6058</f>
        <v>-4.9751491299714155E-3</v>
      </c>
      <c r="Z515" s="8">
        <f>'Data-Resource'!K6058</f>
        <v>2036098</v>
      </c>
      <c r="AA515" s="8">
        <f>'Data-Resource'!I6563</f>
        <v>1.1274342330030825E-2</v>
      </c>
      <c r="AB515" s="8">
        <f>'Data-Resource'!K6563</f>
        <v>6303089</v>
      </c>
      <c r="AC515" s="8">
        <f>'Data-Resource'!I12623</f>
        <v>3.0102346533301071E-3</v>
      </c>
      <c r="AD515" s="8">
        <f>'Data-Resource'!K12623</f>
        <v>517153</v>
      </c>
      <c r="AE515" s="8">
        <f>'Data-Resource'!I11108</f>
        <v>4.7320075886429398E-2</v>
      </c>
      <c r="AF515" s="8">
        <f>'Data-Resource'!K11108</f>
        <v>241161</v>
      </c>
      <c r="AG515" s="8">
        <f>'Data-Resource'!I11613</f>
        <v>0</v>
      </c>
      <c r="AH515" s="8">
        <f>'Data-Resource'!K11613</f>
        <v>177637</v>
      </c>
      <c r="AI515" s="8">
        <f>'Data-Resource'!I8583</f>
        <v>-3.8842942148760322E-2</v>
      </c>
      <c r="AJ515" s="8">
        <f>'Data-Resource'!K8583</f>
        <v>980537</v>
      </c>
      <c r="AK515" s="8">
        <f>'Data-Resource'!I9088</f>
        <v>6.9019098267750958E-3</v>
      </c>
      <c r="AL515" s="8">
        <f>'Data-Resource'!K9088</f>
        <v>88717</v>
      </c>
      <c r="AM515" s="8">
        <f>'Data-Resource'!I9593</f>
        <v>9.6836991607488626E-3</v>
      </c>
      <c r="AN515" s="8">
        <f>'Data-Resource'!K9593</f>
        <v>3577072</v>
      </c>
      <c r="AO515" s="8">
        <f>'Data-Resource'!I10098</f>
        <v>4.2918884734175801E-3</v>
      </c>
      <c r="AP515" s="8">
        <f>'Data-Resource'!K10098</f>
        <v>549094</v>
      </c>
      <c r="AQ515" s="8">
        <f>'Data-Resource'!I10603</f>
        <v>7.3360966837234258E-4</v>
      </c>
      <c r="AR515" s="8">
        <f>'Data-Resource'!K10603</f>
        <v>202684</v>
      </c>
    </row>
    <row r="516" spans="1:44" x14ac:dyDescent="0.3">
      <c r="A516" s="8" t="str">
        <f>'Data-Resource'!B504</f>
        <v>12-28-2020</v>
      </c>
      <c r="B516" s="8">
        <f>'Data-Resource'!I15149</f>
        <v>8.1574783130850936E-4</v>
      </c>
      <c r="C516" s="8">
        <f>'Data-Resource'!I12119</f>
        <v>3.00000000000002E-2</v>
      </c>
      <c r="D516" s="8">
        <f>'Data-Resource'!K12119</f>
        <v>1845090</v>
      </c>
      <c r="E516" s="8">
        <f>'Data-Resource'!I1009</f>
        <v>7.7440673400673132E-3</v>
      </c>
      <c r="F516" s="8">
        <f>'Data-Resource'!K1009</f>
        <v>291816</v>
      </c>
      <c r="G516" s="8">
        <f>'Data-Resource'!I1514</f>
        <v>-1.0654305007626026E-2</v>
      </c>
      <c r="H516" s="8">
        <f>'Data-Resource'!K1514</f>
        <v>99153</v>
      </c>
      <c r="I516" s="8">
        <f>'Data-Resource'!I2019</f>
        <v>3.9643359172793968E-3</v>
      </c>
      <c r="J516" s="8">
        <f>'Data-Resource'!K2019</f>
        <v>738979</v>
      </c>
      <c r="K516" s="8">
        <f>'Data-Resource'!I2524</f>
        <v>3.0680983006787236E-4</v>
      </c>
      <c r="L516" s="8">
        <f>'Data-Resource'!K2524</f>
        <v>2008445</v>
      </c>
      <c r="M516" s="8">
        <f>'Data-Resource'!I3029</f>
        <v>-1.0590550329553906E-2</v>
      </c>
      <c r="N516" s="8">
        <f>'Data-Resource'!K3029</f>
        <v>1936549</v>
      </c>
      <c r="O516" s="8">
        <f>'Data-Resource'!I3534</f>
        <v>1.1087345061172253E-2</v>
      </c>
      <c r="P516" s="8">
        <f>'Data-Resource'!K3534</f>
        <v>190535</v>
      </c>
      <c r="Q516" s="8">
        <f>'Data-Resource'!I4039</f>
        <v>-2.0786208362976465E-2</v>
      </c>
      <c r="R516" s="8">
        <f>'Data-Resource'!K4039</f>
        <v>799942</v>
      </c>
      <c r="S516" s="8">
        <f>'Data-Resource'!I4544</f>
        <v>4.0652845528459726E-4</v>
      </c>
      <c r="T516" s="8">
        <f>'Data-Resource'!K4544</f>
        <v>321404</v>
      </c>
      <c r="U516" s="8">
        <f>'Data-Resource'!I5049</f>
        <v>3.239827353772325E-3</v>
      </c>
      <c r="V516" s="8">
        <f>'Data-Resource'!K5049</f>
        <v>352162</v>
      </c>
      <c r="W516" s="8">
        <f>'Data-Resource'!I5554</f>
        <v>7.4316939890709177E-3</v>
      </c>
      <c r="X516" s="8">
        <f>'Data-Resource'!K5554</f>
        <v>8988834</v>
      </c>
      <c r="Y516" s="8">
        <f>'Data-Resource'!I6059</f>
        <v>-1.4597810929333781E-3</v>
      </c>
      <c r="Z516" s="8">
        <f>'Data-Resource'!K6059</f>
        <v>2223149</v>
      </c>
      <c r="AA516" s="8">
        <f>'Data-Resource'!I6564</f>
        <v>7.0116861435726143E-3</v>
      </c>
      <c r="AB516" s="8">
        <f>'Data-Resource'!K6564</f>
        <v>7587625</v>
      </c>
      <c r="AC516" s="8">
        <f>'Data-Resource'!I12624</f>
        <v>3.0790382975119795E-3</v>
      </c>
      <c r="AD516" s="8">
        <f>'Data-Resource'!K12624</f>
        <v>531490</v>
      </c>
      <c r="AE516" s="8">
        <f>'Data-Resource'!I11109</f>
        <v>-2.681815454545455E-2</v>
      </c>
      <c r="AF516" s="8">
        <f>'Data-Resource'!K11109</f>
        <v>147060</v>
      </c>
      <c r="AG516" s="8">
        <f>'Data-Resource'!I11614</f>
        <v>4.1503277446556736E-3</v>
      </c>
      <c r="AH516" s="8">
        <f>'Data-Resource'!K11614</f>
        <v>143075</v>
      </c>
      <c r="AI516" s="8">
        <f>'Data-Resource'!I8584</f>
        <v>-1.6821362206537382E-3</v>
      </c>
      <c r="AJ516" s="8">
        <f>'Data-Resource'!K8584</f>
        <v>835631</v>
      </c>
      <c r="AK516" s="8">
        <f>'Data-Resource'!I9089</f>
        <v>-3.0211028559411985E-3</v>
      </c>
      <c r="AL516" s="8">
        <f>'Data-Resource'!K9089</f>
        <v>80988</v>
      </c>
      <c r="AM516" s="8">
        <f>'Data-Resource'!I9594</f>
        <v>7.866267845618813E-4</v>
      </c>
      <c r="AN516" s="8">
        <f>'Data-Resource'!K9594</f>
        <v>3447283</v>
      </c>
      <c r="AO516" s="8">
        <f>'Data-Resource'!I10099</f>
        <v>2.3452157928501001E-3</v>
      </c>
      <c r="AP516" s="8">
        <f>'Data-Resource'!K10099</f>
        <v>692211</v>
      </c>
      <c r="AQ516" s="8">
        <f>'Data-Resource'!I10604</f>
        <v>6.5862351958831016E-3</v>
      </c>
      <c r="AR516" s="8">
        <f>'Data-Resource'!K10604</f>
        <v>155267</v>
      </c>
    </row>
    <row r="517" spans="1:44" x14ac:dyDescent="0.3">
      <c r="A517" s="8" t="str">
        <f>'Data-Resource'!B505</f>
        <v>12-29-2020</v>
      </c>
      <c r="B517" s="8">
        <f>'Data-Resource'!I15150</f>
        <v>-8.0708504541174685E-3</v>
      </c>
      <c r="C517" s="8">
        <f>'Data-Resource'!I12120</f>
        <v>-4.2734190469184974E-3</v>
      </c>
      <c r="D517" s="8">
        <f>'Data-Resource'!K12120</f>
        <v>1677246</v>
      </c>
      <c r="E517" s="8">
        <f>'Data-Resource'!I1010</f>
        <v>-5.3138690405738929E-3</v>
      </c>
      <c r="F517" s="8">
        <f>'Data-Resource'!K1010</f>
        <v>308570</v>
      </c>
      <c r="G517" s="8">
        <f>'Data-Resource'!I1515</f>
        <v>6.0501837953800073E-3</v>
      </c>
      <c r="H517" s="8">
        <f>'Data-Resource'!K1515</f>
        <v>102862</v>
      </c>
      <c r="I517" s="8">
        <f>'Data-Resource'!I2020</f>
        <v>-6.8847256390048329E-3</v>
      </c>
      <c r="J517" s="8">
        <f>'Data-Resource'!K2020</f>
        <v>665400</v>
      </c>
      <c r="K517" s="8">
        <f>'Data-Resource'!I2525</f>
        <v>-1.0191634018607757E-2</v>
      </c>
      <c r="L517" s="8">
        <f>'Data-Resource'!K2525</f>
        <v>2112445</v>
      </c>
      <c r="M517" s="8">
        <f>'Data-Resource'!I3030</f>
        <v>-7.7677231303239216E-3</v>
      </c>
      <c r="N517" s="8">
        <f>'Data-Resource'!K3030</f>
        <v>2217064</v>
      </c>
      <c r="O517" s="8">
        <f>'Data-Resource'!I3535</f>
        <v>-4.1911147487200262E-4</v>
      </c>
      <c r="P517" s="8">
        <f>'Data-Resource'!K3535</f>
        <v>193822</v>
      </c>
      <c r="Q517" s="8">
        <f>'Data-Resource'!I4040</f>
        <v>-1.3218168508472733E-2</v>
      </c>
      <c r="R517" s="8">
        <f>'Data-Resource'!K4040</f>
        <v>786472</v>
      </c>
      <c r="S517" s="8">
        <f>'Data-Resource'!I4545</f>
        <v>-8.4814456749246273E-3</v>
      </c>
      <c r="T517" s="8">
        <f>'Data-Resource'!K4545</f>
        <v>388663</v>
      </c>
      <c r="U517" s="8">
        <f>'Data-Resource'!I5050</f>
        <v>7.1458379523953207E-4</v>
      </c>
      <c r="V517" s="8">
        <f>'Data-Resource'!K5050</f>
        <v>317162</v>
      </c>
      <c r="W517" s="8">
        <f>'Data-Resource'!I5555</f>
        <v>-2.9934924078091046E-2</v>
      </c>
      <c r="X517" s="8">
        <f>'Data-Resource'!K5555</f>
        <v>7264705</v>
      </c>
      <c r="Y517" s="8">
        <f>'Data-Resource'!I6060</f>
        <v>-1.4993906408411521E-2</v>
      </c>
      <c r="Z517" s="8">
        <f>'Data-Resource'!K6060</f>
        <v>1880277</v>
      </c>
      <c r="AA517" s="8">
        <f>'Data-Resource'!I6565</f>
        <v>-2.9702970297029573E-3</v>
      </c>
      <c r="AB517" s="8">
        <f>'Data-Resource'!K6565</f>
        <v>5958110</v>
      </c>
      <c r="AC517" s="8">
        <f>'Data-Resource'!I12625</f>
        <v>-9.3907968214392255E-3</v>
      </c>
      <c r="AD517" s="8">
        <f>'Data-Resource'!K12625</f>
        <v>505320</v>
      </c>
      <c r="AE517" s="8">
        <f>'Data-Resource'!I11110</f>
        <v>3.6883495718308843E-3</v>
      </c>
      <c r="AF517" s="8">
        <f>'Data-Resource'!K11110</f>
        <v>177751</v>
      </c>
      <c r="AG517" s="8">
        <f>'Data-Resource'!I11615</f>
        <v>-4.9794221145080522E-3</v>
      </c>
      <c r="AH517" s="8">
        <f>'Data-Resource'!K11615</f>
        <v>170193</v>
      </c>
      <c r="AI517" s="8">
        <f>'Data-Resource'!I8585</f>
        <v>4.625735834722694E-2</v>
      </c>
      <c r="AJ517" s="8">
        <f>'Data-Resource'!K8585</f>
        <v>687397</v>
      </c>
      <c r="AK517" s="8">
        <f>'Data-Resource'!I9090</f>
        <v>-3.7735849056604689E-3</v>
      </c>
      <c r="AL517" s="8">
        <f>'Data-Resource'!K9090</f>
        <v>83620</v>
      </c>
      <c r="AM517" s="8">
        <f>'Data-Resource'!I9595</f>
        <v>-1.5348473464321786E-2</v>
      </c>
      <c r="AN517" s="8">
        <f>'Data-Resource'!K9595</f>
        <v>2568225</v>
      </c>
      <c r="AO517" s="8">
        <f>'Data-Resource'!I10100</f>
        <v>-1.296297685185192E-2</v>
      </c>
      <c r="AP517" s="8">
        <f>'Data-Resource'!K10100</f>
        <v>508977</v>
      </c>
      <c r="AQ517" s="8">
        <f>'Data-Resource'!I10605</f>
        <v>-1.8050541516246243E-3</v>
      </c>
      <c r="AR517" s="8">
        <f>'Data-Resource'!K10605</f>
        <v>151454</v>
      </c>
    </row>
    <row r="518" spans="1:44" x14ac:dyDescent="0.3">
      <c r="A518" s="8" t="str">
        <f>'Data-Resource'!B506</f>
        <v>12-30-2020</v>
      </c>
      <c r="B518" s="8">
        <f>'Data-Resource'!I15151</f>
        <v>-2.3423738553554436E-3</v>
      </c>
      <c r="C518" s="8">
        <f>'Data-Resource'!I12121</f>
        <v>-8.6033555664855842E-3</v>
      </c>
      <c r="D518" s="8">
        <f>'Data-Resource'!K12121</f>
        <v>1036749</v>
      </c>
      <c r="E518" s="8">
        <f>'Data-Resource'!I1011</f>
        <v>-2.0100703517588201E-3</v>
      </c>
      <c r="F518" s="8">
        <f>'Data-Resource'!K1011</f>
        <v>211083</v>
      </c>
      <c r="G518" s="8">
        <f>'Data-Resource'!I1516</f>
        <v>-1.7536278134576019E-2</v>
      </c>
      <c r="H518" s="8">
        <f>'Data-Resource'!K1516</f>
        <v>54996</v>
      </c>
      <c r="I518" s="8">
        <f>'Data-Resource'!I2021</f>
        <v>-2.7329341614906713E-3</v>
      </c>
      <c r="J518" s="8">
        <f>'Data-Resource'!K2021</f>
        <v>526249</v>
      </c>
      <c r="K518" s="8">
        <f>'Data-Resource'!I2526</f>
        <v>-1.039756848937108E-2</v>
      </c>
      <c r="L518" s="8">
        <f>'Data-Resource'!K2526</f>
        <v>1144797</v>
      </c>
      <c r="M518" s="8">
        <f>'Data-Resource'!I3031</f>
        <v>-1.119100593036958E-2</v>
      </c>
      <c r="N518" s="8">
        <f>'Data-Resource'!K3031</f>
        <v>1497735</v>
      </c>
      <c r="O518" s="8">
        <f>'Data-Resource'!I3536</f>
        <v>-8.8160895131830005E-3</v>
      </c>
      <c r="P518" s="8">
        <f>'Data-Resource'!K3536</f>
        <v>121069</v>
      </c>
      <c r="Q518" s="8">
        <f>'Data-Resource'!I4041</f>
        <v>-1.054790410958923E-2</v>
      </c>
      <c r="R518" s="8">
        <f>'Data-Resource'!K4041</f>
        <v>644923</v>
      </c>
      <c r="S518" s="8">
        <f>'Data-Resource'!I4546</f>
        <v>-9.3954410229503196E-3</v>
      </c>
      <c r="T518" s="8">
        <f>'Data-Resource'!K4546</f>
        <v>464126</v>
      </c>
      <c r="U518" s="8">
        <f>'Data-Resource'!I5051</f>
        <v>-7.8375913998892845E-3</v>
      </c>
      <c r="V518" s="8">
        <f>'Data-Resource'!K5051</f>
        <v>189971</v>
      </c>
      <c r="W518" s="8">
        <f>'Data-Resource'!I5556</f>
        <v>-4.3391188251000719E-3</v>
      </c>
      <c r="X518" s="8">
        <f>'Data-Resource'!K5556</f>
        <v>3889428</v>
      </c>
      <c r="Y518" s="8">
        <f>'Data-Resource'!I6061</f>
        <v>-4.9140293632916488E-3</v>
      </c>
      <c r="Z518" s="8">
        <f>'Data-Resource'!K6061</f>
        <v>1227197</v>
      </c>
      <c r="AA518" s="8">
        <f>'Data-Resource'!I6566</f>
        <v>-1.0258107213765709E-2</v>
      </c>
      <c r="AB518" s="8">
        <f>'Data-Resource'!K6566</f>
        <v>3800644</v>
      </c>
      <c r="AC518" s="8">
        <f>'Data-Resource'!I12626</f>
        <v>-3.3238129943925668E-3</v>
      </c>
      <c r="AD518" s="8">
        <f>'Data-Resource'!K12626</f>
        <v>270030</v>
      </c>
      <c r="AE518" s="8">
        <f>'Data-Resource'!I11111</f>
        <v>-1.6589889400921615E-2</v>
      </c>
      <c r="AF518" s="8">
        <f>'Data-Resource'!K11111</f>
        <v>89005</v>
      </c>
      <c r="AG518" s="8">
        <f>'Data-Resource'!I11616</f>
        <v>4.3535264808509276E-3</v>
      </c>
      <c r="AH518" s="8">
        <f>'Data-Resource'!K11616</f>
        <v>102243</v>
      </c>
      <c r="AI518" s="8">
        <f>'Data-Resource'!I8586</f>
        <v>1.8533473304326736E-2</v>
      </c>
      <c r="AJ518" s="8">
        <f>'Data-Resource'!K8586</f>
        <v>613889</v>
      </c>
      <c r="AK518" s="8">
        <f>'Data-Resource'!I9091</f>
        <v>-1.3626062969293248E-2</v>
      </c>
      <c r="AL518" s="8">
        <f>'Data-Resource'!K9091</f>
        <v>58143</v>
      </c>
      <c r="AM518" s="8">
        <f>'Data-Resource'!I9596</f>
        <v>-3.4920952380951939E-3</v>
      </c>
      <c r="AN518" s="8">
        <f>'Data-Resource'!K9596</f>
        <v>1508846</v>
      </c>
      <c r="AO518" s="8">
        <f>'Data-Resource'!I10101</f>
        <v>0</v>
      </c>
      <c r="AP518" s="8">
        <f>'Data-Resource'!K10101</f>
        <v>340269</v>
      </c>
      <c r="AQ518" s="8">
        <f>'Data-Resource'!I10606</f>
        <v>1.0803024380135719E-2</v>
      </c>
      <c r="AR518" s="8">
        <f>'Data-Resource'!K10606</f>
        <v>166548</v>
      </c>
    </row>
  </sheetData>
  <mergeCells count="3">
    <mergeCell ref="C1:AA1"/>
    <mergeCell ref="C2:AA2"/>
    <mergeCell ref="C3:AA3"/>
  </mergeCells>
  <pageMargins left="0.7" right="0.7" top="0.75" bottom="0.75" header="0.3" footer="0.3"/>
  <pageSetup orientation="portrait" horizontalDpi="1200" verticalDpi="1200" r:id="rId1"/>
  <ignoredErrors>
    <ignoredError sqref="AF14 AH14" calculatedColumn="1"/>
    <ignoredError sqref="D7" formula="1"/>
  </ignoredError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11F03-0218-4244-80EC-6C35E761BED5}">
  <sheetPr codeName="Sheet5"/>
  <dimension ref="A1:AF648"/>
  <sheetViews>
    <sheetView zoomScale="85" zoomScaleNormal="85" workbookViewId="0">
      <pane ySplit="1" topLeftCell="A2" activePane="bottomLeft" state="frozen"/>
      <selection activeCell="F33" sqref="F33"/>
      <selection pane="bottomLeft" activeCell="F33" sqref="F33"/>
    </sheetView>
  </sheetViews>
  <sheetFormatPr defaultColWidth="8.88671875" defaultRowHeight="14.4" x14ac:dyDescent="0.3"/>
  <cols>
    <col min="1" max="22" width="9.5546875" style="8" customWidth="1"/>
    <col min="23" max="25" width="13.33203125" style="8" bestFit="1" customWidth="1"/>
    <col min="26" max="26" width="13.33203125" style="8" customWidth="1"/>
    <col min="27" max="27" width="14.5546875" style="36" customWidth="1"/>
    <col min="28" max="16384" width="8.88671875" style="8"/>
  </cols>
  <sheetData>
    <row r="1" spans="1:32" x14ac:dyDescent="0.3">
      <c r="A1" s="26" t="s">
        <v>25</v>
      </c>
      <c r="B1" s="26" t="s">
        <v>33</v>
      </c>
      <c r="C1" s="26" t="s">
        <v>31192</v>
      </c>
      <c r="D1" s="26" t="s">
        <v>45</v>
      </c>
      <c r="E1" s="26" t="s">
        <v>72</v>
      </c>
      <c r="F1" s="26" t="s">
        <v>47</v>
      </c>
      <c r="G1" s="26" t="s">
        <v>53</v>
      </c>
      <c r="H1" s="26" t="s">
        <v>55</v>
      </c>
      <c r="I1" s="26" t="s">
        <v>57</v>
      </c>
      <c r="J1" s="26" t="s">
        <v>48</v>
      </c>
      <c r="K1" s="26" t="s">
        <v>62</v>
      </c>
      <c r="L1" s="26" t="s">
        <v>70</v>
      </c>
      <c r="M1" s="26" t="s">
        <v>64</v>
      </c>
      <c r="N1" s="26" t="s">
        <v>65</v>
      </c>
      <c r="O1" s="26" t="s">
        <v>54</v>
      </c>
      <c r="P1" s="25" t="s">
        <v>66</v>
      </c>
      <c r="Q1" s="26" t="s">
        <v>71</v>
      </c>
      <c r="R1" s="26" t="s">
        <v>51</v>
      </c>
      <c r="S1" s="26" t="s">
        <v>73</v>
      </c>
      <c r="T1" s="26" t="s">
        <v>61</v>
      </c>
      <c r="U1" s="26" t="s">
        <v>68</v>
      </c>
      <c r="V1" s="26" t="s">
        <v>50</v>
      </c>
      <c r="W1" s="26" t="s">
        <v>63</v>
      </c>
      <c r="X1" s="26"/>
      <c r="Y1" s="26"/>
      <c r="Z1" s="26"/>
      <c r="AA1" s="35"/>
      <c r="AB1" s="26"/>
      <c r="AC1" s="26"/>
      <c r="AD1" s="26"/>
      <c r="AE1" s="26"/>
      <c r="AF1" s="26"/>
    </row>
    <row r="2" spans="1:32" x14ac:dyDescent="0.3">
      <c r="A2" s="8" t="str">
        <f>'Data-Resource'!B2</f>
        <v>1-2-2019</v>
      </c>
      <c r="B2" s="8">
        <f>'Data-Resource'!I14647</f>
        <v>9.7750670795677432E-3</v>
      </c>
      <c r="C2" s="8">
        <f>'Data-Resource'!I11617</f>
        <v>2.1975059571088036E-2</v>
      </c>
      <c r="D2" s="8">
        <f>'Data-Resource'!I507</f>
        <v>7.3749848559138877E-3</v>
      </c>
      <c r="E2" s="8">
        <f>'Data-Resource'!I1012</f>
        <v>3.098951058427907E-3</v>
      </c>
      <c r="F2" s="8">
        <f>'Data-Resource'!I1517</f>
        <v>-2.8490028490029485E-3</v>
      </c>
      <c r="G2" s="8">
        <f>'Data-Resource'!I2022</f>
        <v>3.6363801652892977E-3</v>
      </c>
      <c r="H2" s="8">
        <f>'Data-Resource'!I2527</f>
        <v>1.9430485436675193E-2</v>
      </c>
      <c r="I2" s="8">
        <f>'Data-Resource'!I3032</f>
        <v>1.0116549150724602E-2</v>
      </c>
      <c r="J2" s="8">
        <f>'Data-Resource'!I3537</f>
        <v>-1.2600864190890466E-2</v>
      </c>
      <c r="K2" s="8">
        <f>'Data-Resource'!I4042</f>
        <v>2.9105862785862528E-3</v>
      </c>
      <c r="L2" s="8">
        <f>'Data-Resource'!I4547</f>
        <v>1.1938873312479715E-2</v>
      </c>
      <c r="M2" s="8">
        <f>'Data-Resource'!I5052</f>
        <v>1.1173974540311184E-2</v>
      </c>
      <c r="N2" s="8">
        <f>'Data-Resource'!I5557</f>
        <v>1.1382841963863466E-2</v>
      </c>
      <c r="O2" s="8">
        <f>'Data-Resource'!I6062</f>
        <v>5.4274084124831508E-3</v>
      </c>
      <c r="P2" s="8">
        <f>'Data-Resource'!I12122</f>
        <v>8.3550196314197446E-3</v>
      </c>
      <c r="Q2" s="8">
        <f>'Data-Resource'!I10607</f>
        <v>1.8927634069400101E-3</v>
      </c>
      <c r="R2" s="8">
        <f>'Data-Resource'!I11112</f>
        <v>9.3023720930231982E-3</v>
      </c>
      <c r="S2" s="8">
        <f>'Data-Resource'!I8082</f>
        <v>8.1168831168829439E-4</v>
      </c>
      <c r="T2" s="8">
        <f>'Data-Resource'!I8587</f>
        <v>-2.5706513085856425E-3</v>
      </c>
      <c r="U2" s="8">
        <f>'Data-Resource'!I9092</f>
        <v>2.5944077598388819E-3</v>
      </c>
      <c r="V2" s="8">
        <f>'Data-Resource'!I9597</f>
        <v>1.9985173057653197E-2</v>
      </c>
      <c r="W2" s="8">
        <f>'Data-Resource'!I10102</f>
        <v>1.2320766267033647E-2</v>
      </c>
    </row>
    <row r="3" spans="1:32" x14ac:dyDescent="0.3">
      <c r="A3" s="8" t="str">
        <f>'Data-Resource'!B3</f>
        <v>1-3-2019</v>
      </c>
      <c r="B3" s="8">
        <f>'Data-Resource'!I14648</f>
        <v>-4.8198775319113147E-3</v>
      </c>
      <c r="C3" s="8">
        <f>'Data-Resource'!I11618</f>
        <v>1.7987486965589078E-2</v>
      </c>
      <c r="D3" s="8">
        <f>'Data-Resource'!I508</f>
        <v>6.8418172989899335E-3</v>
      </c>
      <c r="E3" s="8">
        <f>'Data-Resource'!I1013</f>
        <v>-2.5690263180422626E-2</v>
      </c>
      <c r="F3" s="8">
        <f>'Data-Resource'!I1518</f>
        <v>-9.2316520619579643E-4</v>
      </c>
      <c r="G3" s="8">
        <f>'Data-Resource'!I2023</f>
        <v>-1.3310815750774559E-3</v>
      </c>
      <c r="H3" s="8">
        <f>'Data-Resource'!I2528</f>
        <v>1.1647271602238718E-2</v>
      </c>
      <c r="I3" s="8">
        <f>'Data-Resource'!I3033</f>
        <v>6.5715222375178147E-4</v>
      </c>
      <c r="J3" s="8">
        <f>'Data-Resource'!I3538</f>
        <v>-2.4559086614284794E-3</v>
      </c>
      <c r="K3" s="8">
        <f>'Data-Resource'!I4043</f>
        <v>1.7602673488616782E-2</v>
      </c>
      <c r="L3" s="8">
        <f>'Data-Resource'!I4548</f>
        <v>-9.5198474197105015E-4</v>
      </c>
      <c r="M3" s="8">
        <f>'Data-Resource'!I5053</f>
        <v>4.1024190125901975E-3</v>
      </c>
      <c r="N3" s="8">
        <f>'Data-Resource'!I5558</f>
        <v>-1.050861662427007E-2</v>
      </c>
      <c r="O3" s="8">
        <f>'Data-Resource'!I6063</f>
        <v>1.1860386309725499E-2</v>
      </c>
      <c r="P3" s="8">
        <f>'Data-Resource'!I12123</f>
        <v>-2.8967714646204647E-2</v>
      </c>
      <c r="Q3" s="8">
        <f>'Data-Resource'!I10608</f>
        <v>-9.511731316012708E-3</v>
      </c>
      <c r="R3" s="8">
        <f>'Data-Resource'!I11113</f>
        <v>2.3309556022864174E-3</v>
      </c>
      <c r="S3" s="8">
        <f>'Data-Resource'!I8083</f>
        <v>-3.3037872683319917E-2</v>
      </c>
      <c r="T3" s="8">
        <f>'Data-Resource'!I8588</f>
        <v>1.8150441265785126E-2</v>
      </c>
      <c r="U3" s="8">
        <f>'Data-Resource'!I9093</f>
        <v>-1.8940455756140812E-2</v>
      </c>
      <c r="V3" s="8">
        <f>'Data-Resource'!I9598</f>
        <v>-1.7266758974279591E-2</v>
      </c>
      <c r="W3" s="8">
        <f>'Data-Resource'!I10103</f>
        <v>-8.6917652928853988E-3</v>
      </c>
    </row>
    <row r="4" spans="1:32" x14ac:dyDescent="0.3">
      <c r="A4" s="8" t="str">
        <f>'Data-Resource'!B4</f>
        <v>1-4-2019</v>
      </c>
      <c r="B4" s="8">
        <f>'Data-Resource'!I14649</f>
        <v>2.2190176748512331E-2</v>
      </c>
      <c r="C4" s="8">
        <f>'Data-Resource'!I11619</f>
        <v>1.1934890201377005E-2</v>
      </c>
      <c r="D4" s="8">
        <f>'Data-Resource'!I509</f>
        <v>2.6322907106835568E-2</v>
      </c>
      <c r="E4" s="8">
        <f>'Data-Resource'!I1014</f>
        <v>3.8541335249209399E-2</v>
      </c>
      <c r="F4" s="8">
        <f>'Data-Resource'!I1519</f>
        <v>1.4065220608298174E-2</v>
      </c>
      <c r="G4" s="8">
        <f>'Data-Resource'!I2024</f>
        <v>3.9651201705350539E-2</v>
      </c>
      <c r="H4" s="8">
        <f>'Data-Resource'!I2529</f>
        <v>4.2570313253011964E-2</v>
      </c>
      <c r="I4" s="8">
        <f>'Data-Resource'!I3034</f>
        <v>2.6103762756063613E-3</v>
      </c>
      <c r="J4" s="8">
        <f>'Data-Resource'!I3539</f>
        <v>2.7363838365450924E-2</v>
      </c>
      <c r="K4" s="8">
        <f>'Data-Resource'!I4044</f>
        <v>2.5641042338478456E-2</v>
      </c>
      <c r="L4" s="8">
        <f>'Data-Resource'!I4549</f>
        <v>7.9699764093769162E-3</v>
      </c>
      <c r="M4" s="8">
        <f>'Data-Resource'!I5054</f>
        <v>3.2777777777777843E-2</v>
      </c>
      <c r="N4" s="8">
        <f>'Data-Resource'!I5559</f>
        <v>2.6503996634413184E-2</v>
      </c>
      <c r="O4" s="8">
        <f>'Data-Resource'!I6064</f>
        <v>2.3317788141239536E-3</v>
      </c>
      <c r="P4" s="8">
        <f>'Data-Resource'!I12124</f>
        <v>1.7904121143421485E-2</v>
      </c>
      <c r="Q4" s="8">
        <f>'Data-Resource'!I10609</f>
        <v>2.4081133889458841E-2</v>
      </c>
      <c r="R4" s="8">
        <f>'Data-Resource'!I11114</f>
        <v>4.5348860465116284E-2</v>
      </c>
      <c r="S4" s="8">
        <f>'Data-Resource'!I8084</f>
        <v>2.2369511184755556E-2</v>
      </c>
      <c r="T4" s="8">
        <f>'Data-Resource'!I8589</f>
        <v>1.9524575054552379E-2</v>
      </c>
      <c r="U4" s="8">
        <f>'Data-Resource'!I9094</f>
        <v>2.6040047889853424E-2</v>
      </c>
      <c r="V4" s="8">
        <f>'Data-Resource'!I9599</f>
        <v>1.4776283053877634E-3</v>
      </c>
      <c r="W4" s="8">
        <f>'Data-Resource'!I10104</f>
        <v>2.2301181980373124E-3</v>
      </c>
    </row>
    <row r="5" spans="1:32" x14ac:dyDescent="0.3">
      <c r="A5" s="8" t="str">
        <f>'Data-Resource'!B5</f>
        <v>1-7-2019</v>
      </c>
      <c r="B5" s="8">
        <f>'Data-Resource'!I14650</f>
        <v>-6.1566192965869073E-3</v>
      </c>
      <c r="C5" s="8">
        <f>'Data-Resource'!I11620</f>
        <v>-4.5022511255627985E-3</v>
      </c>
      <c r="D5" s="8">
        <f>'Data-Resource'!I510</f>
        <v>2.9077611284513121E-3</v>
      </c>
      <c r="E5" s="8">
        <f>'Data-Resource'!I1015</f>
        <v>-3.07282242747734E-2</v>
      </c>
      <c r="F5" s="8">
        <f>'Data-Resource'!I1520</f>
        <v>-1.3016196896987289E-2</v>
      </c>
      <c r="G5" s="8">
        <f>'Data-Resource'!I2025</f>
        <v>-1.5649451779359981E-2</v>
      </c>
      <c r="H5" s="8">
        <f>'Data-Resource'!I2530</f>
        <v>-1.7535809335923476E-2</v>
      </c>
      <c r="I5" s="8">
        <f>'Data-Resource'!I3035</f>
        <v>-1.062218706650361E-2</v>
      </c>
      <c r="J5" s="8">
        <f>'Data-Resource'!I3540</f>
        <v>5.1568362369337085E-3</v>
      </c>
      <c r="K5" s="8">
        <f>'Data-Resource'!I4045</f>
        <v>-4.7243937007873634E-3</v>
      </c>
      <c r="L5" s="8">
        <f>'Data-Resource'!I4550</f>
        <v>-9.6953182909883615E-3</v>
      </c>
      <c r="M5" s="8">
        <f>'Data-Resource'!I5055</f>
        <v>5.8611962168642756E-3</v>
      </c>
      <c r="N5" s="8">
        <f>'Data-Resource'!I5560</f>
        <v>0</v>
      </c>
      <c r="O5" s="8">
        <f>'Data-Resource'!I6065</f>
        <v>-2.6481297583582429E-3</v>
      </c>
      <c r="P5" s="8">
        <f>'Data-Resource'!I12125</f>
        <v>-2.0946000000000117E-2</v>
      </c>
      <c r="Q5" s="8">
        <f>'Data-Resource'!I10610</f>
        <v>-1.961993796615822E-2</v>
      </c>
      <c r="R5" s="8">
        <f>'Data-Resource'!I11115</f>
        <v>-2.5330439412755881E-2</v>
      </c>
      <c r="S5" s="8">
        <f>'Data-Resource'!I8085</f>
        <v>2.4193548387096687E-2</v>
      </c>
      <c r="T5" s="8">
        <f>'Data-Resource'!I8590</f>
        <v>-1.9071268972989511E-2</v>
      </c>
      <c r="U5" s="8">
        <f>'Data-Resource'!I9095</f>
        <v>2.2746904693348714E-2</v>
      </c>
      <c r="V5" s="8">
        <f>'Data-Resource'!I9600</f>
        <v>-5.4565297662392542E-3</v>
      </c>
      <c r="W5" s="8">
        <f>'Data-Resource'!I10105</f>
        <v>-9.758227988467481E-3</v>
      </c>
    </row>
    <row r="6" spans="1:32" x14ac:dyDescent="0.3">
      <c r="A6" s="8" t="str">
        <f>'Data-Resource'!B6</f>
        <v>1-8-2019</v>
      </c>
      <c r="B6" s="8">
        <f>'Data-Resource'!I14651</f>
        <v>5.0036360146598685E-3</v>
      </c>
      <c r="C6" s="8">
        <f>'Data-Resource'!I11621</f>
        <v>4.020100502512741E-3</v>
      </c>
      <c r="D6" s="8">
        <f>'Data-Resource'!I511</f>
        <v>2.4248845929080401E-2</v>
      </c>
      <c r="E6" s="8">
        <f>'Data-Resource'!I1016</f>
        <v>3.2857166666666646E-2</v>
      </c>
      <c r="F6" s="8">
        <f>'Data-Resource'!I1521</f>
        <v>-7.9436561523019947E-4</v>
      </c>
      <c r="G6" s="8">
        <f>'Data-Resource'!I2026</f>
        <v>4.7680071445647069E-3</v>
      </c>
      <c r="H6" s="8">
        <f>'Data-Resource'!I2531</f>
        <v>1.5656409373541885E-2</v>
      </c>
      <c r="I6" s="8">
        <f>'Data-Resource'!I3036</f>
        <v>4.4131730407460083E-4</v>
      </c>
      <c r="J6" s="8">
        <f>'Data-Resource'!I3541</f>
        <v>5.0104524707154444E-3</v>
      </c>
      <c r="K6" s="8">
        <f>'Data-Resource'!I4046</f>
        <v>1.4624553359683842E-2</v>
      </c>
      <c r="L6" s="8">
        <f>'Data-Resource'!I4551</f>
        <v>2.3310023310022629E-3</v>
      </c>
      <c r="M6" s="8">
        <f>'Data-Resource'!I5056</f>
        <v>3.5545023696681916E-3</v>
      </c>
      <c r="N6" s="8">
        <f>'Data-Resource'!I5561</f>
        <v>9.3268045417679649E-3</v>
      </c>
      <c r="O6" s="8">
        <f>'Data-Resource'!I6066</f>
        <v>-9.3302232589136981E-3</v>
      </c>
      <c r="P6" s="8">
        <f>'Data-Resource'!I12126</f>
        <v>-2.631946180026425E-2</v>
      </c>
      <c r="Q6" s="8">
        <f>'Data-Resource'!I10611</f>
        <v>4.4999981250000001E-2</v>
      </c>
      <c r="R6" s="8">
        <f>'Data-Resource'!I11116</f>
        <v>1.1248368700823468E-3</v>
      </c>
      <c r="S6" s="8">
        <f>'Data-Resource'!I8086</f>
        <v>3.058823529411769E-2</v>
      </c>
      <c r="T6" s="8">
        <f>'Data-Resource'!I8591</f>
        <v>8.4530006309457124E-4</v>
      </c>
      <c r="U6" s="8">
        <f>'Data-Resource'!I9096</f>
        <v>-4.7752249873722263E-3</v>
      </c>
      <c r="V6" s="8">
        <f>'Data-Resource'!I9601</f>
        <v>-9.8504631189247158E-3</v>
      </c>
      <c r="W6" s="8">
        <f>'Data-Resource'!I10106</f>
        <v>8.752232649722887E-3</v>
      </c>
    </row>
    <row r="7" spans="1:32" x14ac:dyDescent="0.3">
      <c r="A7" s="8" t="str">
        <f>'Data-Resource'!B7</f>
        <v>1-9-2019</v>
      </c>
      <c r="B7" s="8">
        <f>'Data-Resource'!I14652</f>
        <v>7.8736856611306223E-4</v>
      </c>
      <c r="C7" s="8">
        <f>'Data-Resource'!I11622</f>
        <v>-2.7459309662539325E-3</v>
      </c>
      <c r="D7" s="8">
        <f>'Data-Resource'!I512</f>
        <v>-9.4531989185466063E-3</v>
      </c>
      <c r="E7" s="8">
        <f>'Data-Resource'!I1017</f>
        <v>1.6187469603236169E-2</v>
      </c>
      <c r="F7" s="8">
        <f>'Data-Resource'!I1522</f>
        <v>-6.7694913339035284E-4</v>
      </c>
      <c r="G7" s="8">
        <f>'Data-Resource'!I2027</f>
        <v>-6.1205115172549883E-3</v>
      </c>
      <c r="H7" s="8">
        <f>'Data-Resource'!I2532</f>
        <v>-1.3832596186059323E-2</v>
      </c>
      <c r="I7" s="8">
        <f>'Data-Resource'!I3037</f>
        <v>-4.8511026962877171E-3</v>
      </c>
      <c r="J7" s="8">
        <f>'Data-Resource'!I3542</f>
        <v>-1.7789408380148013E-3</v>
      </c>
      <c r="K7" s="8">
        <f>'Data-Resource'!I4047</f>
        <v>1.8083925003861454E-2</v>
      </c>
      <c r="L7" s="8">
        <f>'Data-Resource'!I4552</f>
        <v>0</v>
      </c>
      <c r="M7" s="8">
        <f>'Data-Resource'!I5057</f>
        <v>-3.2375979112271525E-2</v>
      </c>
      <c r="N7" s="8">
        <f>'Data-Resource'!I5562</f>
        <v>1.1567650578380537E-2</v>
      </c>
      <c r="O7" s="8">
        <f>'Data-Resource'!I6067</f>
        <v>-8.7248322147651779E-3</v>
      </c>
      <c r="P7" s="8">
        <f>'Data-Resource'!I12127</f>
        <v>-1.4380318623995521E-2</v>
      </c>
      <c r="Q7" s="8">
        <f>'Data-Resource'!I10612</f>
        <v>7.1343461438944985E-3</v>
      </c>
      <c r="R7" s="8">
        <f>'Data-Resource'!I11117</f>
        <v>2.2296545029946158E-2</v>
      </c>
      <c r="S7" s="8">
        <f>'Data-Resource'!I8087</f>
        <v>8.8954781319495347E-3</v>
      </c>
      <c r="T7" s="8">
        <f>'Data-Resource'!I8592</f>
        <v>7.5376966911609019E-3</v>
      </c>
      <c r="U7" s="8">
        <f>'Data-Resource'!I9097</f>
        <v>1.1682837273991534E-2</v>
      </c>
      <c r="V7" s="8">
        <f>'Data-Resource'!I9602</f>
        <v>-2.5529247606307223E-3</v>
      </c>
      <c r="W7" s="8">
        <f>'Data-Resource'!I10107</f>
        <v>1.1026020210342516E-3</v>
      </c>
    </row>
    <row r="8" spans="1:32" x14ac:dyDescent="0.3">
      <c r="A8" s="8" t="str">
        <f>'Data-Resource'!B8</f>
        <v>1-10-2019</v>
      </c>
      <c r="B8" s="8">
        <f>'Data-Resource'!I14653</f>
        <v>7.1653431109935158E-3</v>
      </c>
      <c r="C8" s="8">
        <f>'Data-Resource'!I11623</f>
        <v>1.7834663761132387E-2</v>
      </c>
      <c r="D8" s="8">
        <f>'Data-Resource'!I513</f>
        <v>1.3478517785749784E-2</v>
      </c>
      <c r="E8" s="8">
        <f>'Data-Resource'!I1018</f>
        <v>6.8447035397878201E-3</v>
      </c>
      <c r="F8" s="8">
        <f>'Data-Resource'!I1523</f>
        <v>1.328193377780424E-2</v>
      </c>
      <c r="G8" s="8">
        <f>'Data-Resource'!I2028</f>
        <v>1.2614633005823381E-3</v>
      </c>
      <c r="H8" s="8">
        <f>'Data-Resource'!I2533</f>
        <v>1.1204834652192431E-2</v>
      </c>
      <c r="I8" s="8">
        <f>'Data-Resource'!I3038</f>
        <v>1.1832964683345361E-2</v>
      </c>
      <c r="J8" s="8">
        <f>'Data-Resource'!I3543</f>
        <v>1.7955386244326945E-3</v>
      </c>
      <c r="K8" s="8">
        <f>'Data-Resource'!I4048</f>
        <v>-7.3021672266487319E-3</v>
      </c>
      <c r="L8" s="8">
        <f>'Data-Resource'!I4553</f>
        <v>4.1840724076967458E-3</v>
      </c>
      <c r="M8" s="8">
        <f>'Data-Resource'!I5058</f>
        <v>2.7472527472527573E-2</v>
      </c>
      <c r="N8" s="8">
        <f>'Data-Resource'!I5563</f>
        <v>-9.8814233154712102E-3</v>
      </c>
      <c r="O8" s="8">
        <f>'Data-Resource'!I6068</f>
        <v>4.4172612979951733E-3</v>
      </c>
      <c r="P8" s="8">
        <f>'Data-Resource'!I12128</f>
        <v>4.1642734060885027E-3</v>
      </c>
      <c r="Q8" s="8">
        <f>'Data-Resource'!I10613</f>
        <v>5.9210185643942289E-4</v>
      </c>
      <c r="R8" s="8">
        <f>'Data-Resource'!I11118</f>
        <v>5.4704593988957259E-3</v>
      </c>
      <c r="S8" s="8">
        <f>'Data-Resource'!I8088</f>
        <v>3.2116788321167981E-2</v>
      </c>
      <c r="T8" s="8">
        <f>'Data-Resource'!I8593</f>
        <v>2.2518731901272116E-2</v>
      </c>
      <c r="U8" s="8">
        <f>'Data-Resource'!I9098</f>
        <v>-2.225876584634212E-3</v>
      </c>
      <c r="V8" s="8">
        <f>'Data-Resource'!I9603</f>
        <v>1.6825186909111681E-2</v>
      </c>
      <c r="W8" s="8">
        <f>'Data-Resource'!I10108</f>
        <v>0</v>
      </c>
    </row>
    <row r="9" spans="1:32" x14ac:dyDescent="0.3">
      <c r="A9" s="8" t="str">
        <f>'Data-Resource'!B9</f>
        <v>1-11-2019</v>
      </c>
      <c r="B9" s="8">
        <f>'Data-Resource'!I14654</f>
        <v>-5.6324037321585111E-3</v>
      </c>
      <c r="C9" s="8">
        <f>'Data-Resource'!I11624</f>
        <v>-8.3743846489842729E-3</v>
      </c>
      <c r="D9" s="8">
        <f>'Data-Resource'!I514</f>
        <v>4.0774873202470783E-3</v>
      </c>
      <c r="E9" s="8">
        <f>'Data-Resource'!I1019</f>
        <v>-1.5821704735376162E-2</v>
      </c>
      <c r="F9" s="8">
        <f>'Data-Resource'!I1524</f>
        <v>-3.6743570781192988E-3</v>
      </c>
      <c r="G9" s="8">
        <f>'Data-Resource'!I2029</f>
        <v>-1.2223820526189972E-2</v>
      </c>
      <c r="H9" s="8">
        <f>'Data-Resource'!I2534</f>
        <v>-6.0514525280318341E-3</v>
      </c>
      <c r="I9" s="8">
        <f>'Data-Resource'!I3039</f>
        <v>-3.9629350049730514E-3</v>
      </c>
      <c r="J9" s="8">
        <f>'Data-Resource'!I3544</f>
        <v>-7.8729279593114567E-3</v>
      </c>
      <c r="K9" s="8">
        <f>'Data-Resource'!I4049</f>
        <v>-2.0897810082766411E-2</v>
      </c>
      <c r="L9" s="8">
        <f>'Data-Resource'!I4554</f>
        <v>4.1570161662818472E-3</v>
      </c>
      <c r="M9" s="8">
        <f>'Data-Resource'!I5059</f>
        <v>-3.7413148049171038E-3</v>
      </c>
      <c r="N9" s="8">
        <f>'Data-Resource'!I5564</f>
        <v>-6.36432006222432E-3</v>
      </c>
      <c r="O9" s="8">
        <f>'Data-Resource'!I6069</f>
        <v>-3.3818058843423141E-3</v>
      </c>
      <c r="P9" s="8">
        <f>'Data-Resource'!I12129</f>
        <v>-1.5823263982230558E-2</v>
      </c>
      <c r="Q9" s="8">
        <f>'Data-Resource'!I10614</f>
        <v>9.4395634218289136E-3</v>
      </c>
      <c r="R9" s="8">
        <f>'Data-Resource'!I11119</f>
        <v>8.67683334823568E-3</v>
      </c>
      <c r="S9" s="8">
        <f>'Data-Resource'!I8089</f>
        <v>-2.1052631578946921E-3</v>
      </c>
      <c r="T9" s="8">
        <f>'Data-Resource'!I8594</f>
        <v>-8.1366150018450257E-4</v>
      </c>
      <c r="U9" s="8">
        <f>'Data-Resource'!I9099</f>
        <v>3.0471469832215915E-3</v>
      </c>
      <c r="V9" s="8">
        <f>'Data-Resource'!I9604</f>
        <v>-3.5688792190344942E-3</v>
      </c>
      <c r="W9" s="8">
        <f>'Data-Resource'!I10109</f>
        <v>2.205512752112798E-4</v>
      </c>
    </row>
    <row r="10" spans="1:32" x14ac:dyDescent="0.3">
      <c r="A10" s="8" t="str">
        <f>'Data-Resource'!B10</f>
        <v>1-14-2019</v>
      </c>
      <c r="B10" s="8">
        <f>'Data-Resource'!I14655</f>
        <v>3.2400921613030486E-3</v>
      </c>
      <c r="C10" s="8">
        <f>'Data-Resource'!I11625</f>
        <v>-1.0219292633065454E-2</v>
      </c>
      <c r="D10" s="8">
        <f>'Data-Resource'!I515</f>
        <v>1.17948871794872E-2</v>
      </c>
      <c r="E10" s="8">
        <f>'Data-Resource'!I1020</f>
        <v>2.4401357733227779E-2</v>
      </c>
      <c r="F10" s="8">
        <f>'Data-Resource'!I1525</f>
        <v>4.5964519483112426E-3</v>
      </c>
      <c r="G10" s="8">
        <f>'Data-Resource'!I2030</f>
        <v>-2.7078369338616854E-3</v>
      </c>
      <c r="H10" s="8">
        <f>'Data-Resource'!I2535</f>
        <v>-6.1302988505747748E-3</v>
      </c>
      <c r="I10" s="8">
        <f>'Data-Resource'!I3040</f>
        <v>-9.0499997952492729E-4</v>
      </c>
      <c r="J10" s="8">
        <f>'Data-Resource'!I3545</f>
        <v>7.8839505544692334E-3</v>
      </c>
      <c r="K10" s="8">
        <f>'Data-Resource'!I4050</f>
        <v>6.2347263138074975E-2</v>
      </c>
      <c r="L10" s="8">
        <f>'Data-Resource'!I4555</f>
        <v>-2.3105361084251722E-3</v>
      </c>
      <c r="M10" s="8">
        <f>'Data-Resource'!I5060</f>
        <v>1.0426540284360141E-2</v>
      </c>
      <c r="N10" s="8">
        <f>'Data-Resource'!I5565</f>
        <v>0</v>
      </c>
      <c r="O10" s="8">
        <f>'Data-Resource'!I6070</f>
        <v>-3.3990482664864426E-4</v>
      </c>
      <c r="P10" s="8">
        <f>'Data-Resource'!I12130</f>
        <v>1.797976798831933E-2</v>
      </c>
      <c r="Q10" s="8">
        <f>'Data-Resource'!I10615</f>
        <v>1.9298263157894728E-2</v>
      </c>
      <c r="R10" s="8">
        <f>'Data-Resource'!I11120</f>
        <v>-2.1715092762542797E-3</v>
      </c>
      <c r="S10" s="8">
        <f>'Data-Resource'!I8090</f>
        <v>-3.066202090592331E-2</v>
      </c>
      <c r="T10" s="8">
        <f>'Data-Resource'!I8595</f>
        <v>-8.1564438524706745E-4</v>
      </c>
      <c r="U10" s="8">
        <f>'Data-Resource'!I9100</f>
        <v>3.3463469046291798E-3</v>
      </c>
      <c r="V10" s="8">
        <f>'Data-Resource'!I9605</f>
        <v>0</v>
      </c>
      <c r="W10" s="8">
        <f>'Data-Resource'!I10110</f>
        <v>3.3340296732376007E-3</v>
      </c>
    </row>
    <row r="11" spans="1:32" x14ac:dyDescent="0.3">
      <c r="A11" s="8" t="str">
        <f>'Data-Resource'!B11</f>
        <v>1-15-2019</v>
      </c>
      <c r="B11" s="8">
        <f>'Data-Resource'!I14656</f>
        <v>-6.4909680972553771E-3</v>
      </c>
      <c r="C11" s="8">
        <f>'Data-Resource'!I11626</f>
        <v>-2.2505625281039666E-3</v>
      </c>
      <c r="D11" s="8">
        <f>'Data-Resource'!I516</f>
        <v>4.537403442276663E-3</v>
      </c>
      <c r="E11" s="8">
        <f>'Data-Resource'!I1021</f>
        <v>2.3072667264056181E-2</v>
      </c>
      <c r="F11" s="8">
        <f>'Data-Resource'!I1526</f>
        <v>-5.8790792144358638E-3</v>
      </c>
      <c r="G11" s="8">
        <f>'Data-Resource'!I2031</f>
        <v>-5.6818338749710156E-3</v>
      </c>
      <c r="H11" s="8">
        <f>'Data-Resource'!I2536</f>
        <v>-6.8734381109906229E-3</v>
      </c>
      <c r="I11" s="8">
        <f>'Data-Resource'!I3041</f>
        <v>-6.5344973741662052E-3</v>
      </c>
      <c r="J11" s="8">
        <f>'Data-Resource'!I3546</f>
        <v>-6.6573510861956007E-3</v>
      </c>
      <c r="K11" s="8">
        <f>'Data-Resource'!I4051</f>
        <v>-7.183342155009478E-3</v>
      </c>
      <c r="L11" s="8">
        <f>'Data-Resource'!I4556</f>
        <v>4.1321945981231314E-3</v>
      </c>
      <c r="M11" s="8">
        <f>'Data-Resource'!I5061</f>
        <v>-1.0573618821041445E-2</v>
      </c>
      <c r="N11" s="8">
        <f>'Data-Resource'!I5566</f>
        <v>-3.8582677165354233E-2</v>
      </c>
      <c r="O11" s="8">
        <f>'Data-Resource'!I6071</f>
        <v>-9.777478084962956E-3</v>
      </c>
      <c r="P11" s="8">
        <f>'Data-Resource'!I12131</f>
        <v>-7.8853620071685279E-3</v>
      </c>
      <c r="Q11" s="8">
        <f>'Data-Resource'!I10616</f>
        <v>1.0186774366498645E-2</v>
      </c>
      <c r="R11" s="8">
        <f>'Data-Resource'!I11121</f>
        <v>-6.5217173913042718E-3</v>
      </c>
      <c r="S11" s="8">
        <f>'Data-Resource'!I8091</f>
        <v>1.356174161313344E-2</v>
      </c>
      <c r="T11" s="8">
        <f>'Data-Resource'!I8596</f>
        <v>-4.0518637917039777E-3</v>
      </c>
      <c r="U11" s="8">
        <f>'Data-Resource'!I9101</f>
        <v>3.8566942148761975E-3</v>
      </c>
      <c r="V11" s="8">
        <f>'Data-Resource'!I9606</f>
        <v>-1.007189928057539E-2</v>
      </c>
      <c r="W11" s="8">
        <f>'Data-Resource'!I10111</f>
        <v>7.4791026722194507E-3</v>
      </c>
    </row>
    <row r="12" spans="1:32" x14ac:dyDescent="0.3">
      <c r="A12" s="8" t="str">
        <f>'Data-Resource'!B12</f>
        <v>1-16-2019</v>
      </c>
      <c r="B12" s="8">
        <f>'Data-Resource'!I14657</f>
        <v>-8.3362153605858207E-4</v>
      </c>
      <c r="C12" s="8">
        <f>'Data-Resource'!I11627</f>
        <v>-1.0513191489361823E-2</v>
      </c>
      <c r="D12" s="8">
        <f>'Data-Resource'!I517</f>
        <v>-9.0044424913788973E-3</v>
      </c>
      <c r="E12" s="8">
        <f>'Data-Resource'!I1022</f>
        <v>3.3623103046306487E-3</v>
      </c>
      <c r="F12" s="8">
        <f>'Data-Resource'!I1527</f>
        <v>2.8907548673905189E-3</v>
      </c>
      <c r="G12" s="8">
        <f>'Data-Resource'!I2032</f>
        <v>-1.070023620299356E-2</v>
      </c>
      <c r="H12" s="8">
        <f>'Data-Resource'!I2537</f>
        <v>1.2307999999998749E-3</v>
      </c>
      <c r="I12" s="8">
        <f>'Data-Resource'!I3042</f>
        <v>1.8144250396914285E-3</v>
      </c>
      <c r="J12" s="8">
        <f>'Data-Resource'!I3547</f>
        <v>-1.6748499183571498E-3</v>
      </c>
      <c r="K12" s="8">
        <f>'Data-Resource'!I4052</f>
        <v>-1.1419870053146411E-2</v>
      </c>
      <c r="L12" s="8">
        <f>'Data-Resource'!I4557</f>
        <v>2.1461168949771691E-2</v>
      </c>
      <c r="M12" s="8">
        <f>'Data-Resource'!I5062</f>
        <v>7.6412841602547119E-2</v>
      </c>
      <c r="N12" s="8">
        <f>'Data-Resource'!I5567</f>
        <v>2.2467361111111105E-2</v>
      </c>
      <c r="O12" s="8">
        <f>'Data-Resource'!I6072</f>
        <v>-3.057065217391278E-3</v>
      </c>
      <c r="P12" s="8">
        <f>'Data-Resource'!I12132</f>
        <v>0</v>
      </c>
      <c r="Q12" s="8">
        <f>'Data-Resource'!I10617</f>
        <v>-2.234603351955293E-3</v>
      </c>
      <c r="R12" s="8">
        <f>'Data-Resource'!I11122</f>
        <v>2.1977582417582672E-3</v>
      </c>
      <c r="S12" s="8">
        <f>'Data-Resource'!I8092</f>
        <v>3.8705137227304641E-2</v>
      </c>
      <c r="T12" s="8">
        <f>'Data-Resource'!I8597</f>
        <v>3.2494070389831207E-3</v>
      </c>
      <c r="U12" s="8">
        <f>'Data-Resource'!I9102</f>
        <v>2.7351749050778277E-3</v>
      </c>
      <c r="V12" s="8">
        <f>'Data-Resource'!I9607</f>
        <v>-2.5271191335741669E-3</v>
      </c>
      <c r="W12" s="8">
        <f>'Data-Resource'!I10112</f>
        <v>-1.178012652705074E-2</v>
      </c>
    </row>
    <row r="13" spans="1:32" s="26" customFormat="1" x14ac:dyDescent="0.3">
      <c r="A13" s="8" t="str">
        <f>'Data-Resource'!B13</f>
        <v>1-17-2019</v>
      </c>
      <c r="B13" s="8">
        <f>'Data-Resource'!I14658</f>
        <v>6.0926164478230446E-3</v>
      </c>
      <c r="C13" s="8">
        <f>'Data-Resource'!I11628</f>
        <v>2.1058039088753894E-2</v>
      </c>
      <c r="D13" s="8">
        <f>'Data-Resource'!I518</f>
        <v>1.677683299608785E-2</v>
      </c>
      <c r="E13" s="8">
        <f>'Data-Resource'!I1023</f>
        <v>-1.1978764848551062E-3</v>
      </c>
      <c r="F13" s="8">
        <f>'Data-Resource'!I1528</f>
        <v>5.018451098883746E-3</v>
      </c>
      <c r="G13" s="8">
        <f>'Data-Resource'!I2033</f>
        <v>7.5164082443052518E-3</v>
      </c>
      <c r="H13" s="8">
        <f>'Data-Resource'!I2538</f>
        <v>-5.5795569860303739E-3</v>
      </c>
      <c r="I13" s="8">
        <f>'Data-Resource'!I3043</f>
        <v>-1.8128710216888308E-3</v>
      </c>
      <c r="J13" s="8">
        <f>'Data-Resource'!I3548</f>
        <v>5.2193963213343179E-3</v>
      </c>
      <c r="K13" s="8">
        <f>'Data-Resource'!I4053</f>
        <v>-7.7614276556570801E-4</v>
      </c>
      <c r="L13" s="8">
        <f>'Data-Resource'!I4558</f>
        <v>1.7117135135135148E-2</v>
      </c>
      <c r="M13" s="8">
        <f>'Data-Resource'!I5063</f>
        <v>-1.9281663516068023E-2</v>
      </c>
      <c r="N13" s="8">
        <f>'Data-Resource'!I5568</f>
        <v>6.031322636456735E-3</v>
      </c>
      <c r="O13" s="8">
        <f>'Data-Resource'!I6073</f>
        <v>-2.3931623931624222E-3</v>
      </c>
      <c r="P13" s="8">
        <f>'Data-Resource'!I12133</f>
        <v>1.3543032286093668E-2</v>
      </c>
      <c r="Q13" s="8">
        <f>'Data-Resource'!I10618</f>
        <v>2.8089887640448392E-3</v>
      </c>
      <c r="R13" s="8">
        <f>'Data-Resource'!I11123</f>
        <v>1.8763863548871215E-2</v>
      </c>
      <c r="S13" s="8">
        <f>'Data-Resource'!I8093</f>
        <v>-2.3648648648648744E-2</v>
      </c>
      <c r="T13" s="8">
        <f>'Data-Resource'!I8598</f>
        <v>4.0584416572671672E-3</v>
      </c>
      <c r="U13" s="8">
        <f>'Data-Resource'!I9103</f>
        <v>-5.5493895671475668E-3</v>
      </c>
      <c r="V13" s="8">
        <f>'Data-Resource'!I9608</f>
        <v>9.1274189659162914E-3</v>
      </c>
      <c r="W13" s="8">
        <f>'Data-Resource'!I10113</f>
        <v>2.2223826776274013E-4</v>
      </c>
      <c r="X13" s="8"/>
      <c r="Y13" s="8"/>
      <c r="Z13" s="8"/>
      <c r="AA13" s="36"/>
      <c r="AB13" s="8"/>
      <c r="AC13" s="8"/>
      <c r="AD13" s="8"/>
      <c r="AE13" s="8"/>
      <c r="AF13" s="8"/>
    </row>
    <row r="14" spans="1:32" x14ac:dyDescent="0.3">
      <c r="A14" s="8" t="str">
        <f>'Data-Resource'!B14</f>
        <v>1-18-2019</v>
      </c>
      <c r="B14" s="8">
        <f>'Data-Resource'!I14659</f>
        <v>1.856419626231829E-2</v>
      </c>
      <c r="C14" s="8">
        <f>'Data-Resource'!I11629</f>
        <v>9.4716355668810516E-3</v>
      </c>
      <c r="D14" s="8">
        <f>'Data-Resource'!I519</f>
        <v>1.7964102334254477E-2</v>
      </c>
      <c r="E14" s="8">
        <f>'Data-Resource'!I1024</f>
        <v>1.5383003258216866E-2</v>
      </c>
      <c r="F14" s="8">
        <f>'Data-Resource'!I1529</f>
        <v>1.2101193419672193E-2</v>
      </c>
      <c r="G14" s="8">
        <f>'Data-Resource'!I2034</f>
        <v>2.9827267977593924E-2</v>
      </c>
      <c r="H14" s="8">
        <f>'Data-Resource'!I2539</f>
        <v>2.782075863156535E-2</v>
      </c>
      <c r="I14" s="8">
        <f>'Data-Resource'!I3044</f>
        <v>4.7770474244096077E-3</v>
      </c>
      <c r="J14" s="8">
        <f>'Data-Resource'!I3549</f>
        <v>2.0595532694189633E-2</v>
      </c>
      <c r="K14" s="8">
        <f>'Data-Resource'!I4054</f>
        <v>3.3026137473720567E-2</v>
      </c>
      <c r="L14" s="8">
        <f>'Data-Resource'!I4559</f>
        <v>8.8144559404440461E-3</v>
      </c>
      <c r="M14" s="8">
        <f>'Data-Resource'!I5064</f>
        <v>1.2789666962137571E-2</v>
      </c>
      <c r="N14" s="8">
        <f>'Data-Resource'!I5569</f>
        <v>2.261900703892834E-2</v>
      </c>
      <c r="O14" s="8">
        <f>'Data-Resource'!I6074</f>
        <v>1.7771701982228254E-2</v>
      </c>
      <c r="P14" s="8">
        <f>'Data-Resource'!I12134</f>
        <v>6.4239254004895682E-3</v>
      </c>
      <c r="Q14" s="8">
        <f>'Data-Resource'!I10619</f>
        <v>8.3333333333332794E-3</v>
      </c>
      <c r="R14" s="8">
        <f>'Data-Resource'!I11124</f>
        <v>1.5053784946236543E-2</v>
      </c>
      <c r="S14" s="8">
        <f>'Data-Resource'!I8094</f>
        <v>8.3333333333333426E-2</v>
      </c>
      <c r="T14" s="8">
        <f>'Data-Resource'!I8599</f>
        <v>4.8192610441766051E-3</v>
      </c>
      <c r="U14" s="8">
        <f>'Data-Resource'!I9104</f>
        <v>2.2136081903707854E-2</v>
      </c>
      <c r="V14" s="8">
        <f>'Data-Resource'!I9609</f>
        <v>2.3179985008765332E-2</v>
      </c>
      <c r="W14" s="8">
        <f>'Data-Resource'!I10114</f>
        <v>2.881227900736469E-3</v>
      </c>
    </row>
    <row r="15" spans="1:32" x14ac:dyDescent="0.3">
      <c r="A15" s="8" t="str">
        <f>'Data-Resource'!B15</f>
        <v>1-21-2019</v>
      </c>
      <c r="B15" s="8">
        <f>'Data-Resource'!I14660</f>
        <v>-3.5718943221236849E-3</v>
      </c>
      <c r="C15" s="8">
        <f>'Data-Resource'!I11630</f>
        <v>-3.1111061728395159E-2</v>
      </c>
      <c r="D15" s="8">
        <f>'Data-Resource'!I520</f>
        <v>9.8039215686273919E-3</v>
      </c>
      <c r="E15" s="8">
        <f>'Data-Resource'!I1025</f>
        <v>1.1336877005347527E-2</v>
      </c>
      <c r="F15" s="8">
        <f>'Data-Resource'!I1530</f>
        <v>6.5115585332736043E-4</v>
      </c>
      <c r="G15" s="8">
        <f>'Data-Resource'!I2035</f>
        <v>-9.4267147374205353E-3</v>
      </c>
      <c r="H15" s="8">
        <f>'Data-Resource'!I2540</f>
        <v>-7.9699097744361184E-3</v>
      </c>
      <c r="I15" s="8">
        <f>'Data-Resource'!I3045</f>
        <v>-4.5455681818175537E-4</v>
      </c>
      <c r="J15" s="8">
        <f>'Data-Resource'!I3550</f>
        <v>-6.3945714285713303E-3</v>
      </c>
      <c r="K15" s="8">
        <f>'Data-Resource'!I4055</f>
        <v>-5.9347402240043914E-3</v>
      </c>
      <c r="L15" s="8">
        <f>'Data-Resource'!I4560</f>
        <v>2.1853146471098009E-3</v>
      </c>
      <c r="M15" s="8">
        <f>'Data-Resource'!I5065</f>
        <v>3.5202413879810357E-3</v>
      </c>
      <c r="N15" s="8">
        <f>'Data-Resource'!I5570</f>
        <v>-1.0424749034749043E-2</v>
      </c>
      <c r="O15" s="8">
        <f>'Data-Resource'!I6075</f>
        <v>-1.2572205232755766E-2</v>
      </c>
      <c r="P15" s="8">
        <f>'Data-Resource'!I12135</f>
        <v>-6.364865989525622E-3</v>
      </c>
      <c r="Q15" s="8">
        <f>'Data-Resource'!I10620</f>
        <v>3.8483343765257109E-3</v>
      </c>
      <c r="R15" s="8">
        <f>'Data-Resource'!I11125</f>
        <v>1.2631536842105233E-2</v>
      </c>
      <c r="S15" s="8">
        <f>'Data-Resource'!I8095</f>
        <v>-0.11105263157894733</v>
      </c>
      <c r="T15" s="8">
        <f>'Data-Resource'!I8600</f>
        <v>7.9744815315075501E-3</v>
      </c>
      <c r="U15" s="8">
        <f>'Data-Resource'!I9105</f>
        <v>1.622829233279405E-3</v>
      </c>
      <c r="V15" s="8">
        <f>'Data-Resource'!I9610</f>
        <v>-3.2039658925731075E-3</v>
      </c>
      <c r="W15" s="8">
        <f>'Data-Resource'!I10115</f>
        <v>-4.8619005524863394E-3</v>
      </c>
    </row>
    <row r="16" spans="1:32" x14ac:dyDescent="0.3">
      <c r="A16" s="8" t="str">
        <f>'Data-Resource'!B16</f>
        <v>1-22-2019</v>
      </c>
      <c r="B16" s="8">
        <f>'Data-Resource'!I14661</f>
        <v>1.1853302473142677E-3</v>
      </c>
      <c r="C16" s="8">
        <f>'Data-Resource'!I11631</f>
        <v>1.0802417139793408E-2</v>
      </c>
      <c r="D16" s="8">
        <f>'Data-Resource'!I521</f>
        <v>4.8828124284744437E-3</v>
      </c>
      <c r="E16" s="8">
        <f>'Data-Resource'!I1026</f>
        <v>9.5041185692968126E-4</v>
      </c>
      <c r="F16" s="8">
        <f>'Data-Resource'!I1531</f>
        <v>1.5297968242381807E-3</v>
      </c>
      <c r="G16" s="8">
        <f>'Data-Resource'!I2036</f>
        <v>0</v>
      </c>
      <c r="H16" s="8">
        <f>'Data-Resource'!I2541</f>
        <v>7.4843133116799911E-3</v>
      </c>
      <c r="I16" s="8">
        <f>'Data-Resource'!I3046</f>
        <v>-8.4513249988880761E-3</v>
      </c>
      <c r="J16" s="8">
        <f>'Data-Resource'!I3551</f>
        <v>3.4492272303024221E-3</v>
      </c>
      <c r="K16" s="8">
        <f>'Data-Resource'!I4056</f>
        <v>1.8796992481202289E-3</v>
      </c>
      <c r="L16" s="8">
        <f>'Data-Resource'!I4561</f>
        <v>4.4172262654746931E-4</v>
      </c>
      <c r="M16" s="8">
        <f>'Data-Resource'!I5066</f>
        <v>3.8314176245210726E-3</v>
      </c>
      <c r="N16" s="8">
        <f>'Data-Resource'!I5571</f>
        <v>9.0623329023771949E-3</v>
      </c>
      <c r="O16" s="8">
        <f>'Data-Resource'!I6076</f>
        <v>4.1436464088397242E-3</v>
      </c>
      <c r="P16" s="8">
        <f>'Data-Resource'!I12136</f>
        <v>5.5446122004327919E-3</v>
      </c>
      <c r="Q16" s="8">
        <f>'Data-Resource'!I10621</f>
        <v>1.098281128008342E-3</v>
      </c>
      <c r="R16" s="8">
        <f>'Data-Resource'!I11126</f>
        <v>1.5641292687355732E-2</v>
      </c>
      <c r="S16" s="8">
        <f>'Data-Resource'!I8096</f>
        <v>-3.7982195845697363E-2</v>
      </c>
      <c r="T16" s="8">
        <f>'Data-Resource'!I8601</f>
        <v>-2.3734493295340781E-3</v>
      </c>
      <c r="U16" s="8">
        <f>'Data-Resource'!I9106</f>
        <v>-1.088440816326528E-2</v>
      </c>
      <c r="V16" s="8">
        <f>'Data-Resource'!I9611</f>
        <v>6.0284113475179025E-3</v>
      </c>
      <c r="W16" s="8">
        <f>'Data-Resource'!I10116</f>
        <v>6.0066739486836695E-3</v>
      </c>
    </row>
    <row r="17" spans="1:23" x14ac:dyDescent="0.3">
      <c r="A17" s="8" t="str">
        <f>'Data-Resource'!B17</f>
        <v>1-23-2019</v>
      </c>
      <c r="B17" s="8">
        <f>'Data-Resource'!I14662</f>
        <v>2.5263763473123372E-3</v>
      </c>
      <c r="C17" s="8">
        <f>'Data-Resource'!I11632</f>
        <v>5.3302728895689815E-2</v>
      </c>
      <c r="D17" s="8">
        <f>'Data-Resource'!I522</f>
        <v>1.0726459949494076E-2</v>
      </c>
      <c r="E17" s="8">
        <f>'Data-Resource'!I1027</f>
        <v>-1.9129770183005774E-3</v>
      </c>
      <c r="F17" s="8">
        <f>'Data-Resource'!I1532</f>
        <v>2.1871937284778701E-3</v>
      </c>
      <c r="G17" s="8">
        <f>'Data-Resource'!I2037</f>
        <v>-1.2970807533339401E-2</v>
      </c>
      <c r="H17" s="8">
        <f>'Data-Resource'!I2542</f>
        <v>6.2510142552837621E-3</v>
      </c>
      <c r="I17" s="8">
        <f>'Data-Resource'!I3047</f>
        <v>-5.7378931115205098E-3</v>
      </c>
      <c r="J17" s="8">
        <f>'Data-Resource'!I3552</f>
        <v>3.1944861111110408E-3</v>
      </c>
      <c r="K17" s="8">
        <f>'Data-Resource'!I4057</f>
        <v>9.1081366223909471E-3</v>
      </c>
      <c r="L17" s="8">
        <f>'Data-Resource'!I4562</f>
        <v>4.8245877192982624E-3</v>
      </c>
      <c r="M17" s="8">
        <f>'Data-Resource'!I5067</f>
        <v>2.9438347320852067E-2</v>
      </c>
      <c r="N17" s="8">
        <f>'Data-Resource'!I5572</f>
        <v>9.7732603596559411E-3</v>
      </c>
      <c r="O17" s="8">
        <f>'Data-Resource'!I6077</f>
        <v>2.7748872702047251E-3</v>
      </c>
      <c r="P17" s="8">
        <f>'Data-Resource'!I12137</f>
        <v>2.5852271992833045E-2</v>
      </c>
      <c r="Q17" s="8">
        <f>'Data-Resource'!I10622</f>
        <v>2.2014309664518065E-2</v>
      </c>
      <c r="R17" s="8">
        <f>'Data-Resource'!I11127</f>
        <v>9.2783711340206146E-3</v>
      </c>
      <c r="S17" s="8">
        <f>'Data-Resource'!I8097</f>
        <v>3.0998140111593749E-3</v>
      </c>
      <c r="T17" s="8">
        <f>'Data-Resource'!I8602</f>
        <v>1.4263098595794709E-2</v>
      </c>
      <c r="U17" s="8">
        <f>'Data-Resource'!I9107</f>
        <v>1.0884732856001495E-2</v>
      </c>
      <c r="V17" s="8">
        <f>'Data-Resource'!I9612</f>
        <v>-1.3446630995471529E-2</v>
      </c>
      <c r="W17" s="8">
        <f>'Data-Resource'!I10117</f>
        <v>1.1555566666666696E-2</v>
      </c>
    </row>
    <row r="18" spans="1:23" x14ac:dyDescent="0.3">
      <c r="A18" s="8" t="str">
        <f>'Data-Resource'!B18</f>
        <v>1-24-2019</v>
      </c>
      <c r="B18" s="8">
        <f>'Data-Resource'!I14663</f>
        <v>7.6537025178077117E-3</v>
      </c>
      <c r="C18" s="8">
        <f>'Data-Resource'!I11633</f>
        <v>3.1914893617021309E-2</v>
      </c>
      <c r="D18" s="8">
        <f>'Data-Resource'!I523</f>
        <v>5.9671654112232889E-3</v>
      </c>
      <c r="E18" s="8">
        <f>'Data-Resource'!I1028</f>
        <v>2.040814157295625E-2</v>
      </c>
      <c r="F18" s="8">
        <f>'Data-Resource'!I1533</f>
        <v>1.0487207663456184E-2</v>
      </c>
      <c r="G18" s="8">
        <f>'Data-Resource'!I2038</f>
        <v>6.1807291974875153E-3</v>
      </c>
      <c r="H18" s="8">
        <f>'Data-Resource'!I2543</f>
        <v>-3.0290732430487629E-4</v>
      </c>
      <c r="I18" s="8">
        <f>'Data-Resource'!I3048</f>
        <v>-1.3610150413269231E-2</v>
      </c>
      <c r="J18" s="8">
        <f>'Data-Resource'!I3553</f>
        <v>1.3444226931552852E-2</v>
      </c>
      <c r="K18" s="8">
        <f>'Data-Resource'!I4058</f>
        <v>3.6267380297662917E-2</v>
      </c>
      <c r="L18" s="8">
        <f>'Data-Resource'!I4563</f>
        <v>4.3644695495990309E-4</v>
      </c>
      <c r="M18" s="8">
        <f>'Data-Resource'!I5068</f>
        <v>-1.6100628930817609E-2</v>
      </c>
      <c r="N18" s="8">
        <f>'Data-Resource'!I5573</f>
        <v>-1.9342746615088318E-3</v>
      </c>
      <c r="O18" s="8">
        <f>'Data-Resource'!I6078</f>
        <v>-1.4583333333333453E-2</v>
      </c>
      <c r="P18" s="8">
        <f>'Data-Resource'!I12138</f>
        <v>-2.5034769818227665E-3</v>
      </c>
      <c r="Q18" s="8">
        <f>'Data-Resource'!I10623</f>
        <v>6.4759685945606094E-3</v>
      </c>
      <c r="R18" s="8">
        <f>'Data-Resource'!I11128</f>
        <v>-1.8499526474839621E-2</v>
      </c>
      <c r="S18" s="8">
        <f>'Data-Resource'!I8098</f>
        <v>-7.4165636588381335E-3</v>
      </c>
      <c r="T18" s="8">
        <f>'Data-Resource'!I8603</f>
        <v>9.3676576408590444E-3</v>
      </c>
      <c r="U18" s="8">
        <f>'Data-Resource'!I9108</f>
        <v>6.4917127071822983E-2</v>
      </c>
      <c r="V18" s="8">
        <f>'Data-Resource'!I9613</f>
        <v>-1.0729613503656426E-2</v>
      </c>
      <c r="W18" s="8">
        <f>'Data-Resource'!I10118</f>
        <v>-3.2995491266950287E-3</v>
      </c>
    </row>
    <row r="19" spans="1:23" x14ac:dyDescent="0.3">
      <c r="A19" s="8" t="str">
        <f>'Data-Resource'!B19</f>
        <v>1-25-2019</v>
      </c>
      <c r="B19" s="8">
        <f>'Data-Resource'!I14664</f>
        <v>4.2496010617207175E-3</v>
      </c>
      <c r="C19" s="8">
        <f>'Data-Resource'!I11634</f>
        <v>-6.5115813953488429E-3</v>
      </c>
      <c r="D19" s="8">
        <f>'Data-Resource'!I524</f>
        <v>-1.4684434439289509E-3</v>
      </c>
      <c r="E19" s="8">
        <f>'Data-Resource'!I1029</f>
        <v>3.1054866067388405E-4</v>
      </c>
      <c r="F19" s="8">
        <f>'Data-Resource'!I1534</f>
        <v>-4.3011827956986558E-4</v>
      </c>
      <c r="G19" s="8">
        <f>'Data-Resource'!I2039</f>
        <v>2.1820957271256602E-2</v>
      </c>
      <c r="H19" s="8">
        <f>'Data-Resource'!I2544</f>
        <v>1.7709756162828445E-2</v>
      </c>
      <c r="I19" s="8">
        <f>'Data-Resource'!I3049</f>
        <v>0</v>
      </c>
      <c r="J19" s="8">
        <f>'Data-Resource'!I3554</f>
        <v>1.156459863945589E-2</v>
      </c>
      <c r="K19" s="8">
        <f>'Data-Resource'!I4059</f>
        <v>8.6455113405148071E-3</v>
      </c>
      <c r="L19" s="8">
        <f>'Data-Resource'!I4564</f>
        <v>-4.7619307359307514E-3</v>
      </c>
      <c r="M19" s="8">
        <f>'Data-Resource'!I5069</f>
        <v>2.7939317319848316E-2</v>
      </c>
      <c r="N19" s="8">
        <f>'Data-Resource'!I5574</f>
        <v>1.2312389380531126E-2</v>
      </c>
      <c r="O19" s="8">
        <f>'Data-Resource'!I6079</f>
        <v>-1.2609457092819677E-2</v>
      </c>
      <c r="P19" s="8">
        <f>'Data-Resource'!I12139</f>
        <v>5.5524986118823082E-3</v>
      </c>
      <c r="Q19" s="8">
        <f>'Data-Resource'!I10624</f>
        <v>6.3999840000000426E-3</v>
      </c>
      <c r="R19" s="8">
        <f>'Data-Resource'!I11129</f>
        <v>2.0876408314137685E-3</v>
      </c>
      <c r="S19" s="8">
        <f>'Data-Resource'!I8099</f>
        <v>-1.4805675508945107E-2</v>
      </c>
      <c r="T19" s="8">
        <f>'Data-Resource'!I8604</f>
        <v>-1.3127389961389959E-2</v>
      </c>
      <c r="U19" s="8">
        <f>'Data-Resource'!I9109</f>
        <v>1.388878529378681E-2</v>
      </c>
      <c r="V19" s="8">
        <f>'Data-Resource'!I9614</f>
        <v>6.4772149653232122E-3</v>
      </c>
      <c r="W19" s="8">
        <f>'Data-Resource'!I10119</f>
        <v>8.7661185893901372E-3</v>
      </c>
    </row>
    <row r="20" spans="1:23" x14ac:dyDescent="0.3">
      <c r="A20" s="8" t="str">
        <f>'Data-Resource'!B20</f>
        <v>1-28-2019</v>
      </c>
      <c r="B20" s="8">
        <f>'Data-Resource'!I14665</f>
        <v>-2.0342085107420043E-3</v>
      </c>
      <c r="C20" s="8">
        <f>'Data-Resource'!I11635</f>
        <v>2.3552048987281978E-3</v>
      </c>
      <c r="D20" s="8">
        <f>'Data-Resource'!I525</f>
        <v>9.8576641653335957E-4</v>
      </c>
      <c r="E20" s="8">
        <f>'Data-Resource'!I1030</f>
        <v>-8.2078025974026067E-3</v>
      </c>
      <c r="F20" s="8">
        <f>'Data-Resource'!I1535</f>
        <v>-3.027016216216199E-3</v>
      </c>
      <c r="G20" s="8">
        <f>'Data-Resource'!I2040</f>
        <v>-4.3196390003082986E-3</v>
      </c>
      <c r="H20" s="8">
        <f>'Data-Resource'!I2545</f>
        <v>-1.28965759397655E-2</v>
      </c>
      <c r="I20" s="8">
        <f>'Data-Resource'!I3050</f>
        <v>1.2741788278863051E-2</v>
      </c>
      <c r="J20" s="8">
        <f>'Data-Resource'!I3555</f>
        <v>-4.440788707866742E-3</v>
      </c>
      <c r="K20" s="8">
        <f>'Data-Resource'!I4060</f>
        <v>-7.1432857142872288E-4</v>
      </c>
      <c r="L20" s="8">
        <f>'Data-Resource'!I4565</f>
        <v>5.2151150313311861E-3</v>
      </c>
      <c r="M20" s="8">
        <f>'Data-Resource'!I5070</f>
        <v>-1.3589618021547314E-2</v>
      </c>
      <c r="N20" s="8">
        <f>'Data-Resource'!I5575</f>
        <v>4.9751628386972722E-3</v>
      </c>
      <c r="O20" s="8">
        <f>'Data-Resource'!I6080</f>
        <v>1.2838801711840262E-2</v>
      </c>
      <c r="P20" s="8">
        <f>'Data-Resource'!I12140</f>
        <v>-2.2966187685838139E-2</v>
      </c>
      <c r="Q20" s="8">
        <f>'Data-Resource'!I10625</f>
        <v>-1.5723270193030457E-2</v>
      </c>
      <c r="R20" s="8">
        <f>'Data-Resource'!I11130</f>
        <v>3.1250416666666675E-3</v>
      </c>
      <c r="S20" s="8">
        <f>'Data-Resource'!I8100</f>
        <v>4.9658597144631809E-3</v>
      </c>
      <c r="T20" s="8">
        <f>'Data-Resource'!I8605</f>
        <v>-1.5637607261335393E-3</v>
      </c>
      <c r="U20" s="8">
        <f>'Data-Resource'!I9110</f>
        <v>-6.8613980615704175E-3</v>
      </c>
      <c r="V20" s="8">
        <f>'Data-Resource'!I9615</f>
        <v>-7.5539784172661082E-3</v>
      </c>
      <c r="W20" s="8">
        <f>'Data-Resource'!I10120</f>
        <v>-1.2448132508230151E-2</v>
      </c>
    </row>
    <row r="21" spans="1:23" x14ac:dyDescent="0.3">
      <c r="A21" s="8" t="str">
        <f>'Data-Resource'!B21</f>
        <v>1-29-2019</v>
      </c>
      <c r="B21" s="8">
        <f>'Data-Resource'!I14666</f>
        <v>2.4402897146175244E-3</v>
      </c>
      <c r="C21" s="8">
        <f>'Data-Resource'!I11636</f>
        <v>1.5500234123990833E-2</v>
      </c>
      <c r="D21" s="8">
        <f>'Data-Resource'!I526</f>
        <v>6.4039556650246736E-3</v>
      </c>
      <c r="E21" s="8">
        <f>'Data-Resource'!I1031</f>
        <v>5.3325282866219887E-3</v>
      </c>
      <c r="F21" s="8">
        <f>'Data-Resource'!I1536</f>
        <v>8.474559881849494E-3</v>
      </c>
      <c r="G21" s="8">
        <f>'Data-Resource'!I2041</f>
        <v>8.9699035589294804E-3</v>
      </c>
      <c r="H21" s="8">
        <f>'Data-Resource'!I2546</f>
        <v>-4.5256146549160934E-3</v>
      </c>
      <c r="I21" s="8">
        <f>'Data-Resource'!I3051</f>
        <v>1.5144490454076913E-2</v>
      </c>
      <c r="J21" s="8">
        <f>'Data-Resource'!I3556</f>
        <v>4.0787897724490286E-3</v>
      </c>
      <c r="K21" s="8">
        <f>'Data-Resource'!I4061</f>
        <v>-1.1510834532374248E-2</v>
      </c>
      <c r="L21" s="8">
        <f>'Data-Resource'!I4566</f>
        <v>7.775395248380077E-3</v>
      </c>
      <c r="M21" s="8">
        <f>'Data-Resource'!I5071</f>
        <v>2.7190705722407223E-3</v>
      </c>
      <c r="N21" s="8">
        <f>'Data-Resource'!I5576</f>
        <v>-9.1150778579567257E-3</v>
      </c>
      <c r="O21" s="8">
        <f>'Data-Resource'!I6081</f>
        <v>-3.4989503149059542E-4</v>
      </c>
      <c r="P21" s="8">
        <f>'Data-Resource'!I12141</f>
        <v>-1.3312231918354489E-3</v>
      </c>
      <c r="Q21" s="8">
        <f>'Data-Resource'!I10626</f>
        <v>1.7039387374237637E-2</v>
      </c>
      <c r="R21" s="8">
        <f>'Data-Resource'!I11131</f>
        <v>1.1518303664921459E-2</v>
      </c>
      <c r="S21" s="8">
        <f>'Data-Resource'!I8101</f>
        <v>-2.4405125076265495E-3</v>
      </c>
      <c r="T21" s="8">
        <f>'Data-Resource'!I8606</f>
        <v>3.9123629754531947E-3</v>
      </c>
      <c r="U21" s="8">
        <f>'Data-Resource'!I9111</f>
        <v>-3.5907666791091691E-3</v>
      </c>
      <c r="V21" s="8">
        <f>'Data-Resource'!I9616</f>
        <v>3.2131166751919091E-3</v>
      </c>
      <c r="W21" s="8">
        <f>'Data-Resource'!I10121</f>
        <v>1.1941563203415224E-2</v>
      </c>
    </row>
    <row r="22" spans="1:23" x14ac:dyDescent="0.3">
      <c r="A22" s="8" t="str">
        <f>'Data-Resource'!B22</f>
        <v>1-30-2019</v>
      </c>
      <c r="B22" s="8">
        <f>'Data-Resource'!I14667</f>
        <v>-2.5885611579721615E-3</v>
      </c>
      <c r="C22" s="8">
        <f>'Data-Resource'!I11637</f>
        <v>-2.3169138090824537E-3</v>
      </c>
      <c r="D22" s="8">
        <f>'Data-Resource'!I527</f>
        <v>1.4264603822952167E-2</v>
      </c>
      <c r="E22" s="8">
        <f>'Data-Resource'!I1032</f>
        <v>2.6951373204608921E-2</v>
      </c>
      <c r="F22" s="8">
        <f>'Data-Resource'!I1537</f>
        <v>-7.5414243026365149E-4</v>
      </c>
      <c r="G22" s="8">
        <f>'Data-Resource'!I2042</f>
        <v>4.1386267363159165E-3</v>
      </c>
      <c r="H22" s="8">
        <f>'Data-Resource'!I2547</f>
        <v>-6.0856531529432216E-4</v>
      </c>
      <c r="I22" s="8">
        <f>'Data-Resource'!I3052</f>
        <v>-1.3720901140187995E-3</v>
      </c>
      <c r="J22" s="8">
        <f>'Data-Resource'!I3557</f>
        <v>-7.7131256369926274E-3</v>
      </c>
      <c r="K22" s="8">
        <f>'Data-Resource'!I4062</f>
        <v>7.2520670305475422E-4</v>
      </c>
      <c r="L22" s="8">
        <f>'Data-Resource'!I4567</f>
        <v>-8.1300472080452751E-3</v>
      </c>
      <c r="M22" s="8">
        <f>'Data-Resource'!I5072</f>
        <v>-3.0902348578492143E-3</v>
      </c>
      <c r="N22" s="8">
        <f>'Data-Resource'!I5577</f>
        <v>-1.1923038461538617E-2</v>
      </c>
      <c r="O22" s="8">
        <f>'Data-Resource'!I6082</f>
        <v>0</v>
      </c>
      <c r="P22" s="8">
        <f>'Data-Resource'!I12142</f>
        <v>-2.7863615548802197E-3</v>
      </c>
      <c r="Q22" s="8">
        <f>'Data-Resource'!I10627</f>
        <v>3.6573250885264209E-3</v>
      </c>
      <c r="R22" s="8">
        <f>'Data-Resource'!I11132</f>
        <v>0</v>
      </c>
      <c r="S22" s="8">
        <f>'Data-Resource'!I8102</f>
        <v>6.6666666666666324E-3</v>
      </c>
      <c r="T22" s="8">
        <f>'Data-Resource'!I8607</f>
        <v>-7.0148166715163721E-3</v>
      </c>
      <c r="U22" s="8">
        <f>'Data-Resource'!I9112</f>
        <v>-1.5364404609474545E-3</v>
      </c>
      <c r="V22" s="8">
        <f>'Data-Resource'!I9617</f>
        <v>3.8952054651954999E-3</v>
      </c>
      <c r="W22" s="8">
        <f>'Data-Resource'!I10122</f>
        <v>6.571522237518502E-4</v>
      </c>
    </row>
    <row r="23" spans="1:23" x14ac:dyDescent="0.3">
      <c r="A23" s="8" t="str">
        <f>'Data-Resource'!B23</f>
        <v>1-31-2019</v>
      </c>
      <c r="B23" s="8">
        <f>'Data-Resource'!I14668</f>
        <v>-7.5342790322495889E-3</v>
      </c>
      <c r="C23" s="8">
        <f>'Data-Resource'!I11638</f>
        <v>2.3158406669753309E-3</v>
      </c>
      <c r="D23" s="8">
        <f>'Data-Resource'!I528</f>
        <v>5.8111234866827363E-3</v>
      </c>
      <c r="E23" s="8">
        <f>'Data-Resource'!I1033</f>
        <v>6.5293217520042907E-3</v>
      </c>
      <c r="F23" s="8">
        <f>'Data-Resource'!I1538</f>
        <v>-5.8064623655914227E-3</v>
      </c>
      <c r="G23" s="8">
        <f>'Data-Resource'!I2043</f>
        <v>-2.9943775194653119E-2</v>
      </c>
      <c r="H23" s="8">
        <f>'Data-Resource'!I2548</f>
        <v>1.8159049087196994E-3</v>
      </c>
      <c r="I23" s="8">
        <f>'Data-Resource'!I3053</f>
        <v>0</v>
      </c>
      <c r="J23" s="8">
        <f>'Data-Resource'!I3558</f>
        <v>-1.0106454791893984E-2</v>
      </c>
      <c r="K23" s="8">
        <f>'Data-Resource'!I4063</f>
        <v>-1.1490168761220967E-2</v>
      </c>
      <c r="L23" s="8">
        <f>'Data-Resource'!I4568</f>
        <v>2.1551724137929998E-3</v>
      </c>
      <c r="M23" s="8">
        <f>'Data-Resource'!I5073</f>
        <v>-4.3939767958528803E-2</v>
      </c>
      <c r="N23" s="8">
        <f>'Data-Resource'!I5578</f>
        <v>-3.0959752321980684E-3</v>
      </c>
      <c r="O23" s="8">
        <f>'Data-Resource'!I6083</f>
        <v>-3.1612223393045463E-3</v>
      </c>
      <c r="P23" s="8">
        <f>'Data-Resource'!I12143</f>
        <v>7.4627162694010643E-3</v>
      </c>
      <c r="Q23" s="8">
        <f>'Data-Resource'!I10628</f>
        <v>-2.1829506917760051E-2</v>
      </c>
      <c r="R23" s="8">
        <f>'Data-Resource'!I11133</f>
        <v>3.0928247422680184E-3</v>
      </c>
      <c r="S23" s="8">
        <f>'Data-Resource'!I8103</f>
        <v>3.3313503866746121E-2</v>
      </c>
      <c r="T23" s="8">
        <f>'Data-Resource'!I8608</f>
        <v>-1.0220086719027129E-2</v>
      </c>
      <c r="U23" s="8">
        <f>'Data-Resource'!I9113</f>
        <v>-1.5466430804585794E-2</v>
      </c>
      <c r="V23" s="8">
        <f>'Data-Resource'!I9618</f>
        <v>-3.8664534270650276E-3</v>
      </c>
      <c r="W23" s="8">
        <f>'Data-Resource'!I10123</f>
        <v>-6.5470319352589721E-4</v>
      </c>
    </row>
    <row r="24" spans="1:23" x14ac:dyDescent="0.3">
      <c r="A24" s="8" t="str">
        <f>'Data-Resource'!B24</f>
        <v>2-1-2019</v>
      </c>
      <c r="B24" s="8">
        <f>'Data-Resource'!I14669</f>
        <v>-1.589486417202021E-3</v>
      </c>
      <c r="C24" s="8">
        <f>'Data-Resource'!I11639</f>
        <v>-1.3793563218391001E-3</v>
      </c>
      <c r="D24" s="8">
        <f>'Data-Resource'!I529</f>
        <v>-2.9052719300985557E-2</v>
      </c>
      <c r="E24" s="8">
        <f>'Data-Resource'!I1034</f>
        <v>-5.9368693041119899E-4</v>
      </c>
      <c r="F24" s="8">
        <f>'Data-Resource'!I1539</f>
        <v>4.7495952328884651E-3</v>
      </c>
      <c r="G24" s="8">
        <f>'Data-Resource'!I2044</f>
        <v>8.4440499070516338E-3</v>
      </c>
      <c r="H24" s="8">
        <f>'Data-Resource'!I2549</f>
        <v>7.0676842105263085E-3</v>
      </c>
      <c r="I24" s="8">
        <f>'Data-Resource'!I3054</f>
        <v>1.8319671093184511E-3</v>
      </c>
      <c r="J24" s="8">
        <f>'Data-Resource'!I3559</f>
        <v>5.2881220338984007E-3</v>
      </c>
      <c r="K24" s="8">
        <f>'Data-Resource'!I4064</f>
        <v>-1.9196008275349404E-2</v>
      </c>
      <c r="L24" s="8">
        <f>'Data-Resource'!I4569</f>
        <v>-6.4488390425923164E-3</v>
      </c>
      <c r="M24" s="8">
        <f>'Data-Resource'!I5074</f>
        <v>-1.2820512820512768E-2</v>
      </c>
      <c r="N24" s="8">
        <f>'Data-Resource'!I5579</f>
        <v>-1.1618512780791398E-3</v>
      </c>
      <c r="O24" s="8">
        <f>'Data-Resource'!I6084</f>
        <v>0</v>
      </c>
      <c r="P24" s="8">
        <f>'Data-Resource'!I12144</f>
        <v>-1.729656876182737E-2</v>
      </c>
      <c r="Q24" s="8">
        <f>'Data-Resource'!I10629</f>
        <v>-8.4299577171239939E-3</v>
      </c>
      <c r="R24" s="8">
        <f>'Data-Resource'!I11134</f>
        <v>-1.4344283080825459E-2</v>
      </c>
      <c r="S24" s="8">
        <f>'Data-Resource'!I8104</f>
        <v>1.6055045871559492E-2</v>
      </c>
      <c r="T24" s="8">
        <f>'Data-Resource'!I8609</f>
        <v>8.7094138865538955E-3</v>
      </c>
      <c r="U24" s="8">
        <f>'Data-Resource'!I9114</f>
        <v>6.1759650025734495E-3</v>
      </c>
      <c r="V24" s="8">
        <f>'Data-Resource'!I9619</f>
        <v>1.6572573697336127E-2</v>
      </c>
      <c r="W24" s="8">
        <f>'Data-Resource'!I10124</f>
        <v>1.3066529314743394E-3</v>
      </c>
    </row>
    <row r="25" spans="1:23" x14ac:dyDescent="0.3">
      <c r="A25" s="8" t="str">
        <f>'Data-Resource'!B25</f>
        <v>2-4-2019</v>
      </c>
      <c r="B25" s="8">
        <f>'Data-Resource'!I14670</f>
        <v>-3.4344327203056872E-4</v>
      </c>
      <c r="C25" s="8">
        <f>'Data-Resource'!I11640</f>
        <v>-5.9908292170125074E-3</v>
      </c>
      <c r="D25" s="8">
        <f>'Data-Resource'!I530</f>
        <v>-1.2299181912136277E-2</v>
      </c>
      <c r="E25" s="8">
        <f>'Data-Resource'!I1035</f>
        <v>1.9763340506818898E-3</v>
      </c>
      <c r="F25" s="8">
        <f>'Data-Resource'!I1540</f>
        <v>-1.6115330551882483E-3</v>
      </c>
      <c r="G25" s="8">
        <f>'Data-Resource'!I2045</f>
        <v>3.253780550762482E-3</v>
      </c>
      <c r="H25" s="8">
        <f>'Data-Resource'!I2550</f>
        <v>5.5059972696129616E-3</v>
      </c>
      <c r="I25" s="8">
        <f>'Data-Resource'!I3055</f>
        <v>1.1885725714285754E-2</v>
      </c>
      <c r="J25" s="8">
        <f>'Data-Resource'!I3560</f>
        <v>-1.0136505207095697E-2</v>
      </c>
      <c r="K25" s="8">
        <f>'Data-Resource'!I4065</f>
        <v>-1.1447474657938156E-2</v>
      </c>
      <c r="L25" s="8">
        <f>'Data-Resource'!I4570</f>
        <v>8.6578354978352932E-4</v>
      </c>
      <c r="M25" s="8">
        <f>'Data-Resource'!I5075</f>
        <v>-8.5470085470085774E-3</v>
      </c>
      <c r="N25" s="8">
        <f>'Data-Resource'!I5580</f>
        <v>-8.5138931888545794E-3</v>
      </c>
      <c r="O25" s="8">
        <f>'Data-Resource'!I6085</f>
        <v>-3.8705137227306226E-3</v>
      </c>
      <c r="P25" s="8">
        <f>'Data-Resource'!I12145</f>
        <v>5.5882058823529361E-3</v>
      </c>
      <c r="Q25" s="8">
        <f>'Data-Resource'!I10630</f>
        <v>-1.5906839366695721E-3</v>
      </c>
      <c r="R25" s="8">
        <f>'Data-Resource'!I11135</f>
        <v>-3.1120746242307711E-3</v>
      </c>
      <c r="S25" s="8">
        <f>'Data-Resource'!I8105</f>
        <v>-2.7481772293886621E-2</v>
      </c>
      <c r="T25" s="8">
        <f>'Data-Resource'!I8610</f>
        <v>7.8369123485406283E-4</v>
      </c>
      <c r="U25" s="8">
        <f>'Data-Resource'!I9115</f>
        <v>-7.9263615443622409E-3</v>
      </c>
      <c r="V25" s="8">
        <f>'Data-Resource'!I9620</f>
        <v>3.4784695652190608E-4</v>
      </c>
      <c r="W25" s="8">
        <f>'Data-Resource'!I10125</f>
        <v>1.8023930901714072E-2</v>
      </c>
    </row>
    <row r="26" spans="1:23" x14ac:dyDescent="0.3">
      <c r="A26" s="8" t="str">
        <f>'Data-Resource'!B26</f>
        <v>2-5-2019</v>
      </c>
      <c r="B26" s="8">
        <f>'Data-Resource'!I14671</f>
        <v>1.6927694956949606E-2</v>
      </c>
      <c r="C26" s="8">
        <f>'Data-Resource'!I11641</f>
        <v>2.3106285725798012E-3</v>
      </c>
      <c r="D26" s="8">
        <f>'Data-Resource'!I531</f>
        <v>2.9703001214059423E-2</v>
      </c>
      <c r="E26" s="8">
        <f>'Data-Resource'!I1036</f>
        <v>-1.9589697818550532E-4</v>
      </c>
      <c r="F26" s="8">
        <f>'Data-Resource'!I1541</f>
        <v>9.6878523731778517E-3</v>
      </c>
      <c r="G26" s="8">
        <f>'Data-Resource'!I2046</f>
        <v>1.8472983658759032E-2</v>
      </c>
      <c r="H26" s="8">
        <f>'Data-Resource'!I2551</f>
        <v>2.7283465976172393E-2</v>
      </c>
      <c r="I26" s="8">
        <f>'Data-Resource'!I3056</f>
        <v>2.3960159675853621E-2</v>
      </c>
      <c r="J26" s="8">
        <f>'Data-Resource'!I3561</f>
        <v>0</v>
      </c>
      <c r="K26" s="8">
        <f>'Data-Resource'!I4066</f>
        <v>1.8215591078066907E-2</v>
      </c>
      <c r="L26" s="8">
        <f>'Data-Resource'!I4571</f>
        <v>4.3199136069116764E-4</v>
      </c>
      <c r="M26" s="8">
        <f>'Data-Resource'!I5076</f>
        <v>2.3097112860892444E-2</v>
      </c>
      <c r="N26" s="8">
        <f>'Data-Resource'!I5581</f>
        <v>1.6336056644731881E-2</v>
      </c>
      <c r="O26" s="8">
        <f>'Data-Resource'!I6086</f>
        <v>2.1149101163200412E-2</v>
      </c>
      <c r="P26" s="8">
        <f>'Data-Resource'!I12146</f>
        <v>3.4649034074589788E-2</v>
      </c>
      <c r="Q26" s="8">
        <f>'Data-Resource'!I10631</f>
        <v>1.3178703424017443E-2</v>
      </c>
      <c r="R26" s="8">
        <f>'Data-Resource'!I11136</f>
        <v>-1.0351760048690609E-3</v>
      </c>
      <c r="S26" s="8">
        <f>'Data-Resource'!I8106</f>
        <v>1.8327605956471951E-2</v>
      </c>
      <c r="T26" s="8">
        <f>'Data-Resource'!I8611</f>
        <v>-4.6911570806700232E-3</v>
      </c>
      <c r="U26" s="8">
        <f>'Data-Resource'!I9116</f>
        <v>1.0484874941815129E-2</v>
      </c>
      <c r="V26" s="8">
        <f>'Data-Resource'!I9621</f>
        <v>1.5712290831961438E-2</v>
      </c>
      <c r="W26" s="8">
        <f>'Data-Resource'!I10126</f>
        <v>2.9167531846550299E-2</v>
      </c>
    </row>
    <row r="27" spans="1:23" x14ac:dyDescent="0.3">
      <c r="A27" s="8" t="str">
        <f>'Data-Resource'!B27</f>
        <v>2-6-2019</v>
      </c>
      <c r="B27" s="8">
        <f>'Data-Resource'!I14672</f>
        <v>-1.1307840990874378E-3</v>
      </c>
      <c r="C27" s="8">
        <f>'Data-Resource'!I11642</f>
        <v>4.6511627906974139E-4</v>
      </c>
      <c r="D27" s="8">
        <f>'Data-Resource'!I532</f>
        <v>-4.9261083743842625E-3</v>
      </c>
      <c r="E27" s="8">
        <f>'Data-Resource'!I1037</f>
        <v>9.8095936862932975E-4</v>
      </c>
      <c r="F27" s="8">
        <f>'Data-Resource'!I1542</f>
        <v>5.3465403626019783E-4</v>
      </c>
      <c r="G27" s="8">
        <f>'Data-Resource'!I2047</f>
        <v>-2.2727575757575825E-3</v>
      </c>
      <c r="H27" s="8">
        <f>'Data-Resource'!I2552</f>
        <v>7.2447119926703177E-4</v>
      </c>
      <c r="I27" s="8">
        <f>'Data-Resource'!I3057</f>
        <v>-5.5395522814191958E-3</v>
      </c>
      <c r="J27" s="8">
        <f>'Data-Resource'!I3562</f>
        <v>3.5427579171924948E-3</v>
      </c>
      <c r="K27" s="8">
        <f>'Data-Resource'!I4067</f>
        <v>1.0267648979788106E-2</v>
      </c>
      <c r="L27" s="8">
        <f>'Data-Resource'!I4572</f>
        <v>0</v>
      </c>
      <c r="M27" s="8">
        <f>'Data-Resource'!I5077</f>
        <v>1.7139175257731901E-2</v>
      </c>
      <c r="N27" s="8">
        <f>'Data-Resource'!I5582</f>
        <v>-1.9084350416629578E-3</v>
      </c>
      <c r="O27" s="8">
        <f>'Data-Resource'!I6087</f>
        <v>-9.6685082872927409E-3</v>
      </c>
      <c r="P27" s="8">
        <f>'Data-Resource'!I12147</f>
        <v>1.6212998951563511E-2</v>
      </c>
      <c r="Q27" s="8">
        <f>'Data-Resource'!I10632</f>
        <v>-7.8003118907907787E-3</v>
      </c>
      <c r="R27" s="8">
        <f>'Data-Resource'!I11137</f>
        <v>1.0405619363279867E-3</v>
      </c>
      <c r="S27" s="8">
        <f>'Data-Resource'!I8107</f>
        <v>-5.0448430493273463E-3</v>
      </c>
      <c r="T27" s="8">
        <f>'Data-Resource'!I8612</f>
        <v>0</v>
      </c>
      <c r="U27" s="8">
        <f>'Data-Resource'!I9117</f>
        <v>2.4314485256078721E-2</v>
      </c>
      <c r="V27" s="8">
        <f>'Data-Resource'!I9622</f>
        <v>-5.8885068560371638E-3</v>
      </c>
      <c r="W27" s="8">
        <f>'Data-Resource'!I10127</f>
        <v>8.2758117825022922E-4</v>
      </c>
    </row>
    <row r="28" spans="1:23" x14ac:dyDescent="0.3">
      <c r="A28" s="8" t="str">
        <f>'Data-Resource'!B28</f>
        <v>2-7-2019</v>
      </c>
      <c r="B28" s="8">
        <f>'Data-Resource'!I14673</f>
        <v>-2.1393132164619705E-2</v>
      </c>
      <c r="C28" s="8">
        <f>'Data-Resource'!I11643</f>
        <v>9.3331777881481095E-4</v>
      </c>
      <c r="D28" s="8">
        <f>'Data-Resource'!I533</f>
        <v>-5.9790583853371543E-3</v>
      </c>
      <c r="E28" s="8">
        <f>'Data-Resource'!I1038</f>
        <v>-1.1478290351836165E-2</v>
      </c>
      <c r="F28" s="8">
        <f>'Data-Resource'!I1543</f>
        <v>-1.0616600536193E-2</v>
      </c>
      <c r="G28" s="8">
        <f>'Data-Resource'!I2048</f>
        <v>-3.4250794059608819E-2</v>
      </c>
      <c r="H28" s="8">
        <f>'Data-Resource'!I2553</f>
        <v>-2.5171001374756179E-2</v>
      </c>
      <c r="I28" s="8">
        <f>'Data-Resource'!I3058</f>
        <v>-2.6893546098018129E-3</v>
      </c>
      <c r="J28" s="8">
        <f>'Data-Resource'!I3563</f>
        <v>-2.7049126791630823E-2</v>
      </c>
      <c r="K28" s="8">
        <f>'Data-Resource'!I4068</f>
        <v>-3.7942334083713947E-2</v>
      </c>
      <c r="L28" s="8">
        <f>'Data-Resource'!I4573</f>
        <v>-9.0988213327760446E-3</v>
      </c>
      <c r="M28" s="8">
        <f>'Data-Resource'!I5078</f>
        <v>-6.0609911054637956E-2</v>
      </c>
      <c r="N28" s="8">
        <f>'Data-Resource'!I5583</f>
        <v>-2.3085840707964659E-2</v>
      </c>
      <c r="O28" s="8">
        <f>'Data-Resource'!I6088</f>
        <v>-7.3477956613015247E-3</v>
      </c>
      <c r="P28" s="8">
        <f>'Data-Resource'!I12148</f>
        <v>-1.2865761993752667E-3</v>
      </c>
      <c r="Q28" s="8">
        <f>'Data-Resource'!I10633</f>
        <v>-5.2885244223634998E-4</v>
      </c>
      <c r="R28" s="8">
        <f>'Data-Resource'!I11138</f>
        <v>-1.0449321230901634E-2</v>
      </c>
      <c r="S28" s="8">
        <f>'Data-Resource'!I8108</f>
        <v>5.0561797752808908E-3</v>
      </c>
      <c r="T28" s="8">
        <f>'Data-Resource'!I8613</f>
        <v>-3.9370078740157601E-3</v>
      </c>
      <c r="U28" s="8">
        <f>'Data-Resource'!I9118</f>
        <v>-1.2967250802580786E-2</v>
      </c>
      <c r="V28" s="8">
        <f>'Data-Resource'!I9623</f>
        <v>-1.3693799734289401E-2</v>
      </c>
      <c r="W28" s="8">
        <f>'Data-Resource'!I10128</f>
        <v>-1.0163825143410582E-2</v>
      </c>
    </row>
    <row r="29" spans="1:23" x14ac:dyDescent="0.3">
      <c r="A29" s="8" t="str">
        <f>'Data-Resource'!B29</f>
        <v>2-8-2019</v>
      </c>
      <c r="B29" s="8">
        <f>'Data-Resource'!I14674</f>
        <v>-7.7339332074796959E-3</v>
      </c>
      <c r="C29" s="8">
        <f>'Data-Resource'!I11644</f>
        <v>7.9513567797640083E-3</v>
      </c>
      <c r="D29" s="8">
        <f>'Data-Resource'!I534</f>
        <v>-5.2657373700822916E-3</v>
      </c>
      <c r="E29" s="8">
        <f>'Data-Resource'!I1039</f>
        <v>5.4271457286432867E-3</v>
      </c>
      <c r="F29" s="8">
        <f>'Data-Resource'!I1544</f>
        <v>-9.1105914027307597E-3</v>
      </c>
      <c r="G29" s="8">
        <f>'Data-Resource'!I2049</f>
        <v>-7.7715782358696913E-3</v>
      </c>
      <c r="H29" s="8">
        <f>'Data-Resource'!I2554</f>
        <v>-1.1940343283582101E-2</v>
      </c>
      <c r="I29" s="8">
        <f>'Data-Resource'!I3059</f>
        <v>-6.7533771613393322E-4</v>
      </c>
      <c r="J29" s="8">
        <f>'Data-Resource'!I3564</f>
        <v>-1.6409718024905467E-2</v>
      </c>
      <c r="K29" s="8">
        <f>'Data-Resource'!I4069</f>
        <v>-1.9495435332673561E-2</v>
      </c>
      <c r="L29" s="8">
        <f>'Data-Resource'!I4574</f>
        <v>-1.8380726477024167E-2</v>
      </c>
      <c r="M29" s="8">
        <f>'Data-Resource'!I5079</f>
        <v>-2.0680272108843489E-2</v>
      </c>
      <c r="N29" s="8">
        <f>'Data-Resource'!I5584</f>
        <v>-3.9432569423004712E-3</v>
      </c>
      <c r="O29" s="8">
        <f>'Data-Resource'!I6089</f>
        <v>-3.1723651744801347E-3</v>
      </c>
      <c r="P29" s="8">
        <f>'Data-Resource'!I12149</f>
        <v>-2.3001697038576803E-2</v>
      </c>
      <c r="Q29" s="8">
        <f>'Data-Resource'!I10634</f>
        <v>-1.2169328042328093E-2</v>
      </c>
      <c r="R29" s="8">
        <f>'Data-Resource'!I11139</f>
        <v>1.0616560960364241E-3</v>
      </c>
      <c r="S29" s="8">
        <f>'Data-Resource'!I8109</f>
        <v>-3.5087719298245668E-2</v>
      </c>
      <c r="T29" s="8">
        <f>'Data-Resource'!I8614</f>
        <v>-3.9588280928227054E-3</v>
      </c>
      <c r="U29" s="8">
        <f>'Data-Resource'!I9119</f>
        <v>-7.5896885632033232E-3</v>
      </c>
      <c r="V29" s="8">
        <f>'Data-Resource'!I9624</f>
        <v>2.4901529173214356E-3</v>
      </c>
      <c r="W29" s="8">
        <f>'Data-Resource'!I10129</f>
        <v>-4.2053194636671446E-4</v>
      </c>
    </row>
    <row r="30" spans="1:23" x14ac:dyDescent="0.3">
      <c r="A30" s="8" t="str">
        <f>'Data-Resource'!B30</f>
        <v>2-11-2019</v>
      </c>
      <c r="B30" s="8">
        <f>'Data-Resource'!I14675</f>
        <v>5.3633325426676228E-3</v>
      </c>
      <c r="C30" s="8">
        <f>'Data-Resource'!I11645</f>
        <v>2.1799722717983239E-2</v>
      </c>
      <c r="D30" s="8">
        <f>'Data-Resource'!I535</f>
        <v>8.8495575221239839E-3</v>
      </c>
      <c r="E30" s="8">
        <f>'Data-Resource'!I1040</f>
        <v>-6.4352185342280103E-3</v>
      </c>
      <c r="F30" s="8">
        <f>'Data-Resource'!I1545</f>
        <v>1.8508220226047165E-3</v>
      </c>
      <c r="G30" s="8">
        <f>'Data-Resource'!I2050</f>
        <v>4.9206507936507254E-3</v>
      </c>
      <c r="H30" s="8">
        <f>'Data-Resource'!I2555</f>
        <v>2.1068322997817154E-3</v>
      </c>
      <c r="I30" s="8">
        <f>'Data-Resource'!I3060</f>
        <v>7.4157752808989424E-3</v>
      </c>
      <c r="J30" s="8">
        <f>'Data-Resource'!I3565</f>
        <v>-2.873107270893409E-3</v>
      </c>
      <c r="K30" s="8">
        <f>'Data-Resource'!I4070</f>
        <v>2.711006845344296E-3</v>
      </c>
      <c r="L30" s="8">
        <f>'Data-Resource'!I4575</f>
        <v>1.0657238199950953E-2</v>
      </c>
      <c r="M30" s="8">
        <f>'Data-Resource'!I5080</f>
        <v>1.6409266409266494E-2</v>
      </c>
      <c r="N30" s="8">
        <f>'Data-Resource'!I5585</f>
        <v>-2.3131070812215395E-3</v>
      </c>
      <c r="O30" s="8">
        <f>'Data-Resource'!I6090</f>
        <v>-2.8169014084506805E-3</v>
      </c>
      <c r="P30" s="8">
        <f>'Data-Resource'!I12150</f>
        <v>1.154970726462861E-2</v>
      </c>
      <c r="Q30" s="8">
        <f>'Data-Resource'!I10635</f>
        <v>1.1733317333333347E-2</v>
      </c>
      <c r="R30" s="8">
        <f>'Data-Resource'!I11140</f>
        <v>1.1702106382978772E-2</v>
      </c>
      <c r="S30" s="8">
        <f>'Data-Resource'!I8110</f>
        <v>-1.6451233842538257E-2</v>
      </c>
      <c r="T30" s="8">
        <f>'Data-Resource'!I8615</f>
        <v>1.4285738095238146E-2</v>
      </c>
      <c r="U30" s="8">
        <f>'Data-Resource'!I9120</f>
        <v>1.3058239749282751E-3</v>
      </c>
      <c r="V30" s="8">
        <f>'Data-Resource'!I9625</f>
        <v>5.9796414764534426E-3</v>
      </c>
      <c r="W30" s="8">
        <f>'Data-Resource'!I10130</f>
        <v>-6.5085344004086046E-3</v>
      </c>
    </row>
    <row r="31" spans="1:23" x14ac:dyDescent="0.3">
      <c r="A31" s="8" t="str">
        <f>'Data-Resource'!B31</f>
        <v>2-12-2019</v>
      </c>
      <c r="B31" s="8">
        <f>'Data-Resource'!I14676</f>
        <v>2.3827093566129051E-4</v>
      </c>
      <c r="C31" s="8">
        <f>'Data-Resource'!I11646</f>
        <v>8.5509004748378949E-3</v>
      </c>
      <c r="D31" s="8">
        <f>'Data-Resource'!I536</f>
        <v>-2.974670346673335E-3</v>
      </c>
      <c r="E31" s="8">
        <f>'Data-Resource'!I1041</f>
        <v>9.0178889144644416E-3</v>
      </c>
      <c r="F31" s="8">
        <f>'Data-Resource'!I1546</f>
        <v>-3.7638295249775421E-3</v>
      </c>
      <c r="G31" s="8">
        <f>'Data-Resource'!I2051</f>
        <v>1.5624999999999951E-2</v>
      </c>
      <c r="H31" s="8">
        <f>'Data-Resource'!I2556</f>
        <v>4.4643305564434771E-3</v>
      </c>
      <c r="I31" s="8">
        <f>'Data-Resource'!I3061</f>
        <v>1.2444477777777791E-2</v>
      </c>
      <c r="J31" s="8">
        <f>'Data-Resource'!I3566</f>
        <v>-5.7173697948837072E-4</v>
      </c>
      <c r="K31" s="8">
        <f>'Data-Resource'!I4071</f>
        <v>1.2084638009877923E-2</v>
      </c>
      <c r="L31" s="8">
        <f>'Data-Resource'!I4576</f>
        <v>-1.7368649285824496E-2</v>
      </c>
      <c r="M31" s="8">
        <f>'Data-Resource'!I5081</f>
        <v>8.8424437299035544E-3</v>
      </c>
      <c r="N31" s="8">
        <f>'Data-Resource'!I5586</f>
        <v>-1.9142801717349741E-3</v>
      </c>
      <c r="O31" s="8">
        <f>'Data-Resource'!I6091</f>
        <v>-6.6666666666668007E-3</v>
      </c>
      <c r="P31" s="8">
        <f>'Data-Resource'!I12151</f>
        <v>2.4344550355305818E-3</v>
      </c>
      <c r="Q31" s="8">
        <f>'Data-Resource'!I10636</f>
        <v>-6.2499843749999192E-3</v>
      </c>
      <c r="R31" s="8">
        <f>'Data-Resource'!I11141</f>
        <v>-1.0416458333332881E-3</v>
      </c>
      <c r="S31" s="8">
        <f>'Data-Resource'!I8111</f>
        <v>4.154302670623141E-2</v>
      </c>
      <c r="T31" s="8">
        <f>'Data-Resource'!I8616</f>
        <v>-3.8819874872207277E-3</v>
      </c>
      <c r="U31" s="8">
        <f>'Data-Resource'!I9121</f>
        <v>1.2116473317865558E-2</v>
      </c>
      <c r="V31" s="8">
        <f>'Data-Resource'!I9626</f>
        <v>8.2872719277497977E-3</v>
      </c>
      <c r="W31" s="8">
        <f>'Data-Resource'!I10131</f>
        <v>2.1235612656614572E-3</v>
      </c>
    </row>
    <row r="32" spans="1:23" x14ac:dyDescent="0.3">
      <c r="A32" s="8" t="str">
        <f>'Data-Resource'!B32</f>
        <v>2-13-2019</v>
      </c>
      <c r="B32" s="8">
        <f>'Data-Resource'!I14677</f>
        <v>-6.8277249952168205E-4</v>
      </c>
      <c r="C32" s="8">
        <f>'Data-Resource'!I11647</f>
        <v>-1.6896353935082192E-2</v>
      </c>
      <c r="D32" s="8">
        <f>'Data-Resource'!I537</f>
        <v>-1.9012375308641988E-2</v>
      </c>
      <c r="E32" s="8">
        <f>'Data-Resource'!I1042</f>
        <v>6.3904241517275797E-3</v>
      </c>
      <c r="F32" s="8">
        <f>'Data-Resource'!I1547</f>
        <v>-3.0071796637998749E-3</v>
      </c>
      <c r="G32" s="8">
        <f>'Data-Resource'!I2052</f>
        <v>-9.318683307648656E-3</v>
      </c>
      <c r="H32" s="8">
        <f>'Data-Resource'!I2557</f>
        <v>5.2980281956451214E-3</v>
      </c>
      <c r="I32" s="8">
        <f>'Data-Resource'!I3062</f>
        <v>1.3117074340279742E-3</v>
      </c>
      <c r="J32" s="8">
        <f>'Data-Resource'!I3567</f>
        <v>-1.5602978723403766E-3</v>
      </c>
      <c r="K32" s="8">
        <f>'Data-Resource'!I4072</f>
        <v>8.1150201081144815E-3</v>
      </c>
      <c r="L32" s="8">
        <f>'Data-Resource'!I4577</f>
        <v>-1.7528133523718561E-3</v>
      </c>
      <c r="M32" s="8">
        <f>'Data-Resource'!I5082</f>
        <v>6.1113325362031302E-3</v>
      </c>
      <c r="N32" s="8">
        <f>'Data-Resource'!I5587</f>
        <v>3.8109756097569163E-4</v>
      </c>
      <c r="O32" s="8">
        <f>'Data-Resource'!I6092</f>
        <v>-5.9649122807019271E-3</v>
      </c>
      <c r="P32" s="8">
        <f>'Data-Resource'!I12152</f>
        <v>3.8462395353981E-3</v>
      </c>
      <c r="Q32" s="8">
        <f>'Data-Resource'!I10637</f>
        <v>4.709544593106893E-3</v>
      </c>
      <c r="R32" s="8">
        <f>'Data-Resource'!I11142</f>
        <v>-3.1055280146070874E-3</v>
      </c>
      <c r="S32" s="8">
        <f>'Data-Resource'!I8112</f>
        <v>-2.203389830508478E-2</v>
      </c>
      <c r="T32" s="8">
        <f>'Data-Resource'!I8617</f>
        <v>-5.4095597562391446E-3</v>
      </c>
      <c r="U32" s="8">
        <f>'Data-Resource'!I9122</f>
        <v>1.7641129032257708E-3</v>
      </c>
      <c r="V32" s="8">
        <f>'Data-Resource'!I9627</f>
        <v>4.0678372881357457E-3</v>
      </c>
      <c r="W32" s="8">
        <f>'Data-Resource'!I10132</f>
        <v>9.7066681758457372E-3</v>
      </c>
    </row>
    <row r="33" spans="1:23" x14ac:dyDescent="0.3">
      <c r="A33" s="8" t="str">
        <f>'Data-Resource'!B33</f>
        <v>2-14-2019</v>
      </c>
      <c r="B33" s="8">
        <f>'Data-Resource'!I14678</f>
        <v>-1.4923854823813976E-2</v>
      </c>
      <c r="C33" s="8">
        <f>'Data-Resource'!I11648</f>
        <v>9.4509905243470617E-3</v>
      </c>
      <c r="D33" s="8">
        <f>'Data-Resource'!I538</f>
        <v>-1.1540406248764611E-2</v>
      </c>
      <c r="E33" s="8">
        <f>'Data-Resource'!I1043</f>
        <v>-1.7380186608122728E-2</v>
      </c>
      <c r="F33" s="8">
        <f>'Data-Resource'!I1548</f>
        <v>-1.4973278074866351E-2</v>
      </c>
      <c r="G33" s="8">
        <f>'Data-Resource'!I2053</f>
        <v>-1.3455733533463689E-2</v>
      </c>
      <c r="H33" s="8">
        <f>'Data-Resource'!I2558</f>
        <v>-4.3065649635036368E-2</v>
      </c>
      <c r="I33" s="8">
        <f>'Data-Resource'!I3063</f>
        <v>-4.1367079889320134E-3</v>
      </c>
      <c r="J33" s="8">
        <f>'Data-Resource'!I3568</f>
        <v>-2.3239464788732473E-2</v>
      </c>
      <c r="K33" s="8">
        <f>'Data-Resource'!I4073</f>
        <v>-2.7989864892987378E-2</v>
      </c>
      <c r="L33" s="8">
        <f>'Data-Resource'!I4578</f>
        <v>-3.6276240624541219E-2</v>
      </c>
      <c r="M33" s="8">
        <f>'Data-Resource'!I5083</f>
        <v>-3.1496062992125977E-2</v>
      </c>
      <c r="N33" s="8">
        <f>'Data-Resource'!I5588</f>
        <v>-1.7013269678137339E-2</v>
      </c>
      <c r="O33" s="8">
        <f>'Data-Resource'!I6093</f>
        <v>-7.7165906699404171E-3</v>
      </c>
      <c r="P33" s="8">
        <f>'Data-Resource'!I12153</f>
        <v>-8.4985554815453657E-3</v>
      </c>
      <c r="Q33" s="8">
        <f>'Data-Resource'!I10638</f>
        <v>-1.2377483621788995E-2</v>
      </c>
      <c r="R33" s="8">
        <f>'Data-Resource'!I11143</f>
        <v>-7.010313402061856E-2</v>
      </c>
      <c r="S33" s="8">
        <f>'Data-Resource'!I8113</f>
        <v>-2.8177113283496376E-2</v>
      </c>
      <c r="T33" s="8">
        <f>'Data-Resource'!I8618</f>
        <v>-9.3023023255813866E-3</v>
      </c>
      <c r="U33" s="8">
        <f>'Data-Resource'!I9123</f>
        <v>-6.9999500000000915E-3</v>
      </c>
      <c r="V33" s="8">
        <f>'Data-Resource'!I9628</f>
        <v>-1.5666706666666672E-2</v>
      </c>
      <c r="W33" s="8">
        <f>'Data-Resource'!I10133</f>
        <v>3.7406484567881321E-3</v>
      </c>
    </row>
    <row r="34" spans="1:23" x14ac:dyDescent="0.3">
      <c r="A34" s="8" t="str">
        <f>'Data-Resource'!B34</f>
        <v>2-15-2019</v>
      </c>
      <c r="B34" s="8">
        <f>'Data-Resource'!I14679</f>
        <v>2.3087788315467893E-2</v>
      </c>
      <c r="C34" s="8">
        <f>'Data-Resource'!I11649</f>
        <v>-7.1111111111110377E-3</v>
      </c>
      <c r="D34" s="8">
        <f>'Data-Resource'!I539</f>
        <v>1.1427120713878743E-2</v>
      </c>
      <c r="E34" s="8">
        <f>'Data-Resource'!I1044</f>
        <v>3.6781132278347645E-2</v>
      </c>
      <c r="F34" s="8">
        <f>'Data-Resource'!I1549</f>
        <v>2.8117210683278781E-2</v>
      </c>
      <c r="G34" s="8">
        <f>'Data-Resource'!I2054</f>
        <v>3.5926321583551302E-2</v>
      </c>
      <c r="H34" s="8">
        <f>'Data-Resource'!I2559</f>
        <v>4.5872936483583891E-2</v>
      </c>
      <c r="I34" s="8">
        <f>'Data-Resource'!I3064</f>
        <v>0</v>
      </c>
      <c r="J34" s="8">
        <f>'Data-Resource'!I3569</f>
        <v>2.4167858876059781E-2</v>
      </c>
      <c r="K34" s="8">
        <f>'Data-Resource'!I4074</f>
        <v>4.3658168897636178E-2</v>
      </c>
      <c r="L34" s="8">
        <f>'Data-Resource'!I4579</f>
        <v>1.1818209090909021E-2</v>
      </c>
      <c r="M34" s="8">
        <f>'Data-Resource'!I5084</f>
        <v>5.4918032786885292E-2</v>
      </c>
      <c r="N34" s="8">
        <f>'Data-Resource'!I5589</f>
        <v>2.8846153846153754E-2</v>
      </c>
      <c r="O34" s="8">
        <f>'Data-Resource'!I6094</f>
        <v>7.417873542917724E-3</v>
      </c>
      <c r="P34" s="8">
        <f>'Data-Resource'!I12154</f>
        <v>1.8135171159079415E-2</v>
      </c>
      <c r="Q34" s="8">
        <f>'Data-Resource'!I10639</f>
        <v>1.9791682291666602E-2</v>
      </c>
      <c r="R34" s="8">
        <f>'Data-Resource'!I11144</f>
        <v>-1.7758024811498775E-2</v>
      </c>
      <c r="S34" s="8">
        <f>'Data-Resource'!I8114</f>
        <v>1.5321154979375461E-2</v>
      </c>
      <c r="T34" s="8">
        <f>'Data-Resource'!I8619</f>
        <v>9.4117411764706119E-3</v>
      </c>
      <c r="U34" s="8">
        <f>'Data-Resource'!I9124</f>
        <v>1.1386690283400853E-2</v>
      </c>
      <c r="V34" s="8">
        <f>'Data-Resource'!I9629</f>
        <v>2.4623844554524897E-2</v>
      </c>
      <c r="W34" s="8">
        <f>'Data-Resource'!I10134</f>
        <v>3.9361611359420099E-3</v>
      </c>
    </row>
    <row r="35" spans="1:23" x14ac:dyDescent="0.3">
      <c r="A35" s="8" t="str">
        <f>'Data-Resource'!B35</f>
        <v>2-18-2019</v>
      </c>
      <c r="B35" s="8">
        <f>'Data-Resource'!I14680</f>
        <v>1.0152581266480727E-3</v>
      </c>
      <c r="C35" s="8">
        <f>'Data-Resource'!I11650</f>
        <v>-4.472316436837348E-3</v>
      </c>
      <c r="D35" s="8">
        <f>'Data-Resource'!I540</f>
        <v>-2.5119316375996504E-3</v>
      </c>
      <c r="E35" s="8">
        <f>'Data-Resource'!I1045</f>
        <v>2.7007111505094805E-3</v>
      </c>
      <c r="F35" s="8">
        <f>'Data-Resource'!I1550</f>
        <v>-4.8309073216666852E-3</v>
      </c>
      <c r="G35" s="8">
        <f>'Data-Resource'!I2055</f>
        <v>-7.800854617410433E-3</v>
      </c>
      <c r="H35" s="8">
        <f>'Data-Resource'!I2560</f>
        <v>2.3529999999999623E-3</v>
      </c>
      <c r="I35" s="8">
        <f>'Data-Resource'!I3065</f>
        <v>4.7993346422337503E-3</v>
      </c>
      <c r="J35" s="8">
        <f>'Data-Resource'!I3570</f>
        <v>5.5555415479576417E-3</v>
      </c>
      <c r="K35" s="8">
        <f>'Data-Resource'!I4075</f>
        <v>-3.6118498675646144E-4</v>
      </c>
      <c r="L35" s="8">
        <f>'Data-Resource'!I4580</f>
        <v>5.3980925704345773E-3</v>
      </c>
      <c r="M35" s="8">
        <f>'Data-Resource'!I5085</f>
        <v>7.403558903753743E-3</v>
      </c>
      <c r="N35" s="8">
        <f>'Data-Resource'!I5590</f>
        <v>-2.2097377449536278E-2</v>
      </c>
      <c r="O35" s="8">
        <f>'Data-Resource'!I6095</f>
        <v>6.2981105668300473E-3</v>
      </c>
      <c r="P35" s="8">
        <f>'Data-Resource'!I12155</f>
        <v>-7.0327757508932749E-4</v>
      </c>
      <c r="Q35" s="8">
        <f>'Data-Resource'!I10640</f>
        <v>5.102346938776844E-4</v>
      </c>
      <c r="R35" s="8">
        <f>'Data-Resource'!I11145</f>
        <v>3.3821873002113693E-2</v>
      </c>
      <c r="S35" s="8">
        <f>'Data-Resource'!I8115</f>
        <v>-9.8209127671864908E-3</v>
      </c>
      <c r="T35" s="8">
        <f>'Data-Resource'!I8620</f>
        <v>-7.7524031007754899E-4</v>
      </c>
      <c r="U35" s="8">
        <f>'Data-Resource'!I9125</f>
        <v>-5.75858817018485E-3</v>
      </c>
      <c r="V35" s="8">
        <f>'Data-Resource'!I9630</f>
        <v>8.3808250102912416E-3</v>
      </c>
      <c r="W35" s="8">
        <f>'Data-Resource'!I10135</f>
        <v>5.8030880829014562E-3</v>
      </c>
    </row>
    <row r="36" spans="1:23" x14ac:dyDescent="0.3">
      <c r="A36" s="8" t="str">
        <f>'Data-Resource'!B36</f>
        <v>2-19-2019</v>
      </c>
      <c r="B36" s="8">
        <f>'Data-Resource'!I14681</f>
        <v>2.5246139933702105E-3</v>
      </c>
      <c r="C36" s="8">
        <f>'Data-Resource'!I11651</f>
        <v>8.1080176527920777E-3</v>
      </c>
      <c r="D36" s="8">
        <f>'Data-Resource'!I541</f>
        <v>1.9191934343434448E-2</v>
      </c>
      <c r="E36" s="8">
        <f>'Data-Resource'!I1046</f>
        <v>-4.2941134755244302E-3</v>
      </c>
      <c r="F36" s="8">
        <f>'Data-Resource'!I1551</f>
        <v>1.2078819985135133E-2</v>
      </c>
      <c r="G36" s="8">
        <f>'Data-Resource'!I2056</f>
        <v>-3.0352156816282528E-4</v>
      </c>
      <c r="H36" s="8">
        <f>'Data-Resource'!I2561</f>
        <v>-4.4226742024848926E-4</v>
      </c>
      <c r="I36" s="8">
        <f>'Data-Resource'!I3066</f>
        <v>-5.6570497314414716E-3</v>
      </c>
      <c r="J36" s="8">
        <f>'Data-Resource'!I3571</f>
        <v>1.1389564675101474E-2</v>
      </c>
      <c r="K36" s="8">
        <f>'Data-Resource'!I4076</f>
        <v>7.6114753376906553E-3</v>
      </c>
      <c r="L36" s="8">
        <f>'Data-Resource'!I4581</f>
        <v>-1.4241192954894455E-2</v>
      </c>
      <c r="M36" s="8">
        <f>'Data-Resource'!I5086</f>
        <v>-2.3533950617283854E-2</v>
      </c>
      <c r="N36" s="8">
        <f>'Data-Resource'!I5591</f>
        <v>1.1498620160981217E-2</v>
      </c>
      <c r="O36" s="8">
        <f>'Data-Resource'!I6096</f>
        <v>4.85773768216528E-3</v>
      </c>
      <c r="P36" s="8">
        <f>'Data-Resource'!I12156</f>
        <v>1.270292202407697E-2</v>
      </c>
      <c r="Q36" s="8">
        <f>'Data-Resource'!I10641</f>
        <v>-3.0502847440307761E-3</v>
      </c>
      <c r="R36" s="8">
        <f>'Data-Resource'!I11146</f>
        <v>-1.0869347826087783E-3</v>
      </c>
      <c r="S36" s="8">
        <f>'Data-Resource'!I8116</f>
        <v>-5.8513750731422716E-3</v>
      </c>
      <c r="T36" s="8">
        <f>'Data-Resource'!I8621</f>
        <v>1.0886422509187123E-2</v>
      </c>
      <c r="U36" s="8">
        <f>'Data-Resource'!I9126</f>
        <v>5.0607287449375171E-4</v>
      </c>
      <c r="V36" s="8">
        <f>'Data-Resource'!I9631</f>
        <v>-5.6818580608880113E-3</v>
      </c>
      <c r="W36" s="8">
        <f>'Data-Resource'!I10136</f>
        <v>2.6887487907575622E-3</v>
      </c>
    </row>
    <row r="37" spans="1:23" x14ac:dyDescent="0.3">
      <c r="A37" s="8" t="str">
        <f>'Data-Resource'!B37</f>
        <v>2-20-2019</v>
      </c>
      <c r="B37" s="8">
        <f>'Data-Resource'!I14682</f>
        <v>5.5764131391518156E-3</v>
      </c>
      <c r="C37" s="8">
        <f>'Data-Resource'!I11652</f>
        <v>1.3429274843329603E-3</v>
      </c>
      <c r="D37" s="8">
        <f>'Data-Resource'!I542</f>
        <v>9.9064886549729515E-4</v>
      </c>
      <c r="E37" s="8">
        <f>'Data-Resource'!I1047</f>
        <v>-1.7973045337646399E-4</v>
      </c>
      <c r="F37" s="8">
        <f>'Data-Resource'!I1552</f>
        <v>3.1348276844775139E-3</v>
      </c>
      <c r="G37" s="8">
        <f>'Data-Resource'!I2057</f>
        <v>2.5698865436163186E-3</v>
      </c>
      <c r="H37" s="8">
        <f>'Data-Resource'!I2562</f>
        <v>3.8179589961221646E-3</v>
      </c>
      <c r="I37" s="8">
        <f>'Data-Resource'!I3067</f>
        <v>8.7472119915520336E-4</v>
      </c>
      <c r="J37" s="8">
        <f>'Data-Resource'!I3572</f>
        <v>1.9687821407849627E-2</v>
      </c>
      <c r="K37" s="8">
        <f>'Data-Resource'!I4077</f>
        <v>4.0229929027943895E-2</v>
      </c>
      <c r="L37" s="8">
        <f>'Data-Resource'!I4582</f>
        <v>2.7088306997743164E-3</v>
      </c>
      <c r="M37" s="8">
        <f>'Data-Resource'!I5087</f>
        <v>1.1710526315789461E-2</v>
      </c>
      <c r="N37" s="8">
        <f>'Data-Resource'!I5592</f>
        <v>1.0211724273384109E-2</v>
      </c>
      <c r="O37" s="8">
        <f>'Data-Resource'!I6097</f>
        <v>3.7865748709121857E-3</v>
      </c>
      <c r="P37" s="8">
        <f>'Data-Resource'!I12157</f>
        <v>9.4588955348449081E-3</v>
      </c>
      <c r="Q37" s="8">
        <f>'Data-Resource'!I10642</f>
        <v>-2.7961362907392456E-2</v>
      </c>
      <c r="R37" s="8">
        <f>'Data-Resource'!I11147</f>
        <v>-2.1738695652173531E-3</v>
      </c>
      <c r="S37" s="8">
        <f>'Data-Resource'!I8117</f>
        <v>1.1716461628587917E-3</v>
      </c>
      <c r="T37" s="8">
        <f>'Data-Resource'!I8622</f>
        <v>3.8491148814064303E-3</v>
      </c>
      <c r="U37" s="8">
        <f>'Data-Resource'!I9127</f>
        <v>-2.784810126582334E-3</v>
      </c>
      <c r="V37" s="8">
        <f>'Data-Resource'!I9632</f>
        <v>3.7073675615488144E-3</v>
      </c>
      <c r="W37" s="8">
        <f>'Data-Resource'!I10137</f>
        <v>-1.234516499007845E-3</v>
      </c>
    </row>
    <row r="38" spans="1:23" x14ac:dyDescent="0.3">
      <c r="A38" s="8" t="str">
        <f>'Data-Resource'!B38</f>
        <v>2-21-2019</v>
      </c>
      <c r="B38" s="8">
        <f>'Data-Resource'!I14683</f>
        <v>-2.2159922030776072E-3</v>
      </c>
      <c r="C38" s="8">
        <f>'Data-Resource'!I11653</f>
        <v>-1.3851609198016465E-2</v>
      </c>
      <c r="D38" s="8">
        <f>'Data-Resource'!I543</f>
        <v>9.8715199445748958E-4</v>
      </c>
      <c r="E38" s="8">
        <f>'Data-Resource'!I1048</f>
        <v>1.6169601149838401E-3</v>
      </c>
      <c r="F38" s="8">
        <f>'Data-Resource'!I1553</f>
        <v>3.6363480519480459E-3</v>
      </c>
      <c r="G38" s="8">
        <f>'Data-Resource'!I2058</f>
        <v>-1.1577266228318565E-2</v>
      </c>
      <c r="H38" s="8">
        <f>'Data-Resource'!I2563</f>
        <v>-1.4799710237948778E-2</v>
      </c>
      <c r="I38" s="8">
        <f>'Data-Resource'!I3068</f>
        <v>5.6571367636452253E-3</v>
      </c>
      <c r="J38" s="8">
        <f>'Data-Resource'!I3573</f>
        <v>7.856650260924013E-3</v>
      </c>
      <c r="K38" s="8">
        <f>'Data-Resource'!I4078</f>
        <v>-6.5607526265037365E-3</v>
      </c>
      <c r="L38" s="8">
        <f>'Data-Resource'!I4583</f>
        <v>-1.7969900683650153E-3</v>
      </c>
      <c r="M38" s="8">
        <f>'Data-Resource'!I5088</f>
        <v>-4.2896139347458053E-3</v>
      </c>
      <c r="N38" s="8">
        <f>'Data-Resource'!I5593</f>
        <v>1.8663306507527974E-3</v>
      </c>
      <c r="O38" s="8">
        <f>'Data-Resource'!I6098</f>
        <v>-3.4048348655090397E-3</v>
      </c>
      <c r="P38" s="8">
        <f>'Data-Resource'!I12158</f>
        <v>-4.9518572188090876E-3</v>
      </c>
      <c r="Q38" s="8">
        <f>'Data-Resource'!I10643</f>
        <v>4.6631813471503221E-3</v>
      </c>
      <c r="R38" s="8">
        <f>'Data-Resource'!I11148</f>
        <v>2.0719760991047498E-2</v>
      </c>
      <c r="S38" s="8">
        <f>'Data-Resource'!I8118</f>
        <v>-5.8173356602685068E-4</v>
      </c>
      <c r="T38" s="8">
        <f>'Data-Resource'!I8623</f>
        <v>-5.339526834194165E-3</v>
      </c>
      <c r="U38" s="8">
        <f>'Data-Resource'!I9128</f>
        <v>2.545038167938448E-4</v>
      </c>
      <c r="V38" s="8">
        <f>'Data-Resource'!I9633</f>
        <v>1.1018323873121835E-2</v>
      </c>
      <c r="W38" s="8">
        <f>'Data-Resource'!I10138</f>
        <v>-1.2142416135007172E-2</v>
      </c>
    </row>
    <row r="39" spans="1:23" x14ac:dyDescent="0.3">
      <c r="A39" s="8" t="str">
        <f>'Data-Resource'!B39</f>
        <v>2-22-2019</v>
      </c>
      <c r="B39" s="8">
        <f>'Data-Resource'!I14684</f>
        <v>3.0711062463311374E-3</v>
      </c>
      <c r="C39" s="8">
        <f>'Data-Resource'!I11654</f>
        <v>-2.2737153251478261E-3</v>
      </c>
      <c r="D39" s="8">
        <f>'Data-Resource'!I544</f>
        <v>5.9143027870173356E-3</v>
      </c>
      <c r="E39" s="8">
        <f>'Data-Resource'!I1049</f>
        <v>2.4464849793128209E-2</v>
      </c>
      <c r="F39" s="8">
        <f>'Data-Resource'!I1554</f>
        <v>7.0576077902068579E-3</v>
      </c>
      <c r="G39" s="8">
        <f>'Data-Resource'!I2059</f>
        <v>-9.262086102913911E-3</v>
      </c>
      <c r="H39" s="8">
        <f>'Data-Resource'!I2564</f>
        <v>-1.3690563815692756E-2</v>
      </c>
      <c r="I39" s="8">
        <f>'Data-Resource'!I3069</f>
        <v>-1.1889310804884553E-2</v>
      </c>
      <c r="J39" s="8">
        <f>'Data-Resource'!I3574</f>
        <v>2.1926270769820535E-3</v>
      </c>
      <c r="K39" s="8">
        <f>'Data-Resource'!I4079</f>
        <v>4.186957344306466E-3</v>
      </c>
      <c r="L39" s="8">
        <f>'Data-Resource'!I4584</f>
        <v>6.7355187559140694E-3</v>
      </c>
      <c r="M39" s="8">
        <f>'Data-Resource'!I5089</f>
        <v>6.5642641459889536E-4</v>
      </c>
      <c r="N39" s="8">
        <f>'Data-Resource'!I5594</f>
        <v>-5.20635943497066E-3</v>
      </c>
      <c r="O39" s="8">
        <f>'Data-Resource'!I6099</f>
        <v>4.4474854601436334E-3</v>
      </c>
      <c r="P39" s="8">
        <f>'Data-Resource'!I12159</f>
        <v>5.5555833333333039E-3</v>
      </c>
      <c r="Q39" s="8">
        <f>'Data-Resource'!I10644</f>
        <v>-2.0575823680323352E-3</v>
      </c>
      <c r="R39" s="8">
        <f>'Data-Resource'!I11149</f>
        <v>2.3479253937214659E-2</v>
      </c>
      <c r="S39" s="8">
        <f>'Data-Resource'!I8119</f>
        <v>6.3620589936379084E-3</v>
      </c>
      <c r="T39" s="8">
        <f>'Data-Resource'!I8624</f>
        <v>-3.0674387914464861E-3</v>
      </c>
      <c r="U39" s="8">
        <f>'Data-Resource'!I9129</f>
        <v>8.2051282051282017E-3</v>
      </c>
      <c r="V39" s="8">
        <f>'Data-Resource'!I9634</f>
        <v>1.2231444628099166E-2</v>
      </c>
      <c r="W39" s="8">
        <f>'Data-Resource'!I10139</f>
        <v>2.5010212849209366E-3</v>
      </c>
    </row>
    <row r="40" spans="1:23" x14ac:dyDescent="0.3">
      <c r="A40" s="8" t="str">
        <f>'Data-Resource'!B40</f>
        <v>2-25-2019</v>
      </c>
      <c r="B40" s="8">
        <f>'Data-Resource'!I14685</f>
        <v>-1.0740039944418295E-3</v>
      </c>
      <c r="C40" s="8">
        <f>'Data-Resource'!I11655</f>
        <v>-3.1876139885069965E-3</v>
      </c>
      <c r="D40" s="8">
        <f>'Data-Resource'!I545</f>
        <v>2.5853673170731756E-2</v>
      </c>
      <c r="E40" s="8">
        <f>'Data-Resource'!I1050</f>
        <v>-8.0815006353302608E-3</v>
      </c>
      <c r="F40" s="8">
        <f>'Data-Resource'!I1555</f>
        <v>-4.4102615384616619E-3</v>
      </c>
      <c r="G40" s="8">
        <f>'Data-Resource'!I2060</f>
        <v>-1.1443393172972206E-2</v>
      </c>
      <c r="H40" s="8">
        <f>'Data-Resource'!I2565</f>
        <v>-3.5729940024711491E-3</v>
      </c>
      <c r="I40" s="8">
        <f>'Data-Resource'!I3070</f>
        <v>-7.8670675655725004E-3</v>
      </c>
      <c r="J40" s="8">
        <f>'Data-Resource'!I3575</f>
        <v>-1.2197316544285053E-3</v>
      </c>
      <c r="K40" s="8">
        <f>'Data-Resource'!I4080</f>
        <v>1.3816925734024122E-2</v>
      </c>
      <c r="L40" s="8">
        <f>'Data-Resource'!I4585</f>
        <v>-8.9204283482671937E-4</v>
      </c>
      <c r="M40" s="8">
        <f>'Data-Resource'!I5090</f>
        <v>8.5937499999999955E-3</v>
      </c>
      <c r="N40" s="8">
        <f>'Data-Resource'!I5595</f>
        <v>-1.3001485884101027E-2</v>
      </c>
      <c r="O40" s="8">
        <f>'Data-Resource'!I6100</f>
        <v>-8.83752549286204E-3</v>
      </c>
      <c r="P40" s="8">
        <f>'Data-Resource'!I12160</f>
        <v>2.2065369685137868E-3</v>
      </c>
      <c r="Q40" s="8">
        <f>'Data-Resource'!I10645</f>
        <v>-6.1569883886193428E-3</v>
      </c>
      <c r="R40" s="8">
        <f>'Data-Resource'!I11150</f>
        <v>1.0416458333333777E-3</v>
      </c>
      <c r="S40" s="8">
        <f>'Data-Resource'!I8120</f>
        <v>2.4000000000000098E-2</v>
      </c>
      <c r="T40" s="8">
        <f>'Data-Resource'!I8625</f>
        <v>1.5348963576001448E-3</v>
      </c>
      <c r="U40" s="8">
        <f>'Data-Resource'!I9130</f>
        <v>1.765893037336029E-2</v>
      </c>
      <c r="V40" s="8">
        <f>'Data-Resource'!I9635</f>
        <v>1.3024877635462236E-3</v>
      </c>
      <c r="W40" s="8">
        <f>'Data-Resource'!I10140</f>
        <v>-9.7652397721746404E-3</v>
      </c>
    </row>
    <row r="41" spans="1:23" x14ac:dyDescent="0.3">
      <c r="A41" s="8" t="str">
        <f>'Data-Resource'!B41</f>
        <v>2-26-2019</v>
      </c>
      <c r="B41" s="8">
        <f>'Data-Resource'!I14686</f>
        <v>8.2559501523866673E-3</v>
      </c>
      <c r="C41" s="8">
        <f>'Data-Resource'!I11656</f>
        <v>1.1034482758620585E-2</v>
      </c>
      <c r="D41" s="8">
        <f>'Data-Resource'!I546</f>
        <v>2.2955465625381071E-2</v>
      </c>
      <c r="E41" s="8">
        <f>'Data-Resource'!I1051</f>
        <v>3.5504525634491835E-3</v>
      </c>
      <c r="F41" s="8">
        <f>'Data-Resource'!I1556</f>
        <v>1.1396664317118806E-2</v>
      </c>
      <c r="G41" s="8">
        <f>'Data-Resource'!I2061</f>
        <v>1.5939819548872081E-2</v>
      </c>
      <c r="H41" s="8">
        <f>'Data-Resource'!I2566</f>
        <v>-2.1008253616570959E-3</v>
      </c>
      <c r="I41" s="8">
        <f>'Data-Resource'!I3071</f>
        <v>6.1988712065030004E-3</v>
      </c>
      <c r="J41" s="8">
        <f>'Data-Resource'!I3576</f>
        <v>1.0376870845900272E-2</v>
      </c>
      <c r="K41" s="8">
        <f>'Data-Resource'!I4081</f>
        <v>-6.5112888215745485E-3</v>
      </c>
      <c r="L41" s="8">
        <f>'Data-Resource'!I4586</f>
        <v>8.5509002439406578E-3</v>
      </c>
      <c r="M41" s="8">
        <f>'Data-Resource'!I5091</f>
        <v>1.9138133055591779E-2</v>
      </c>
      <c r="N41" s="8">
        <f>'Data-Resource'!I5596</f>
        <v>2.3845533686601039E-2</v>
      </c>
      <c r="O41" s="8">
        <f>'Data-Resource'!I6101</f>
        <v>-3.0949105914717602E-3</v>
      </c>
      <c r="P41" s="8">
        <f>'Data-Resource'!I12161</f>
        <v>-7.7348892890914773E-3</v>
      </c>
      <c r="Q41" s="8">
        <f>'Data-Resource'!I10646</f>
        <v>5.1948051948051749E-3</v>
      </c>
      <c r="R41" s="8">
        <f>'Data-Resource'!I11151</f>
        <v>8.3594987820061542E-3</v>
      </c>
      <c r="S41" s="8">
        <f>'Data-Resource'!I8121</f>
        <v>3.5496394897393264E-2</v>
      </c>
      <c r="T41" s="8">
        <f>'Data-Resource'!I8626</f>
        <v>3.8402458642145454E-3</v>
      </c>
      <c r="U41" s="8">
        <f>'Data-Resource'!I9131</f>
        <v>-9.2499500000000554E-3</v>
      </c>
      <c r="V41" s="8">
        <f>'Data-Resource'!I9636</f>
        <v>1.4219636525521976E-2</v>
      </c>
      <c r="W41" s="8">
        <f>'Data-Resource'!I10141</f>
        <v>-2.3133649277258359E-3</v>
      </c>
    </row>
    <row r="42" spans="1:23" x14ac:dyDescent="0.3">
      <c r="A42" s="8" t="str">
        <f>'Data-Resource'!B42</f>
        <v>2-27-2019</v>
      </c>
      <c r="B42" s="8">
        <f>'Data-Resource'!I14687</f>
        <v>-5.6373737189032921E-4</v>
      </c>
      <c r="C42" s="8">
        <f>'Data-Resource'!I11657</f>
        <v>-1.9634748858447303E-2</v>
      </c>
      <c r="D42" s="8">
        <f>'Data-Resource'!I547</f>
        <v>2.8235576470587976E-3</v>
      </c>
      <c r="E42" s="8">
        <f>'Data-Resource'!I1052</f>
        <v>5.4925851920424517E-3</v>
      </c>
      <c r="F42" s="8">
        <f>'Data-Resource'!I1557</f>
        <v>-2.3597311751334597E-3</v>
      </c>
      <c r="G42" s="8">
        <f>'Data-Resource'!I2062</f>
        <v>-2.8160960009470646E-3</v>
      </c>
      <c r="H42" s="8">
        <f>'Data-Resource'!I2567</f>
        <v>1.8823514705882428E-2</v>
      </c>
      <c r="I42" s="8">
        <f>'Data-Resource'!I3072</f>
        <v>8.6122540429655735E-3</v>
      </c>
      <c r="J42" s="8">
        <f>'Data-Resource'!I3577</f>
        <v>7.4636447967526779E-3</v>
      </c>
      <c r="K42" s="8">
        <f>'Data-Resource'!I4082</f>
        <v>-3.4566195695797247E-3</v>
      </c>
      <c r="L42" s="8">
        <f>'Data-Resource'!I4587</f>
        <v>-1.4798224215246731E-2</v>
      </c>
      <c r="M42" s="8">
        <f>'Data-Resource'!I5092</f>
        <v>2.6881028938906742E-2</v>
      </c>
      <c r="N42" s="8">
        <f>'Data-Resource'!I5597</f>
        <v>8.9286461655001745E-3</v>
      </c>
      <c r="O42" s="8">
        <f>'Data-Resource'!I6102</f>
        <v>-1.0348395998619276E-3</v>
      </c>
      <c r="P42" s="8">
        <f>'Data-Resource'!I12162</f>
        <v>-1.0555583333333379E-2</v>
      </c>
      <c r="Q42" s="8">
        <f>'Data-Resource'!I10647</f>
        <v>1.0416510416666957E-3</v>
      </c>
      <c r="R42" s="8">
        <f>'Data-Resource'!I11152</f>
        <v>0</v>
      </c>
      <c r="S42" s="8">
        <f>'Data-Resource'!I8122</f>
        <v>-2.2031166039763576E-2</v>
      </c>
      <c r="T42" s="8">
        <f>'Data-Resource'!I8627</f>
        <v>-7.6680218252142215E-4</v>
      </c>
      <c r="U42" s="8">
        <f>'Data-Resource'!I9132</f>
        <v>-1.2170335302755304E-2</v>
      </c>
      <c r="V42" s="8">
        <f>'Data-Resource'!I9637</f>
        <v>-9.814131116226072E-4</v>
      </c>
      <c r="W42" s="8">
        <f>'Data-Resource'!I10142</f>
        <v>-4.1561201216417827E-2</v>
      </c>
    </row>
    <row r="43" spans="1:23" x14ac:dyDescent="0.3">
      <c r="A43" s="8" t="str">
        <f>'Data-Resource'!B43</f>
        <v>2-28-2019</v>
      </c>
      <c r="B43" s="8">
        <f>'Data-Resource'!I14688</f>
        <v>7.4220388258202496E-3</v>
      </c>
      <c r="C43" s="8">
        <f>'Data-Resource'!I11658</f>
        <v>6.094655414908689E-3</v>
      </c>
      <c r="D43" s="8">
        <f>'Data-Resource'!I548</f>
        <v>3.7594125409856592E-3</v>
      </c>
      <c r="E43" s="8">
        <f>'Data-Resource'!I1053</f>
        <v>3.1807828238204013E-3</v>
      </c>
      <c r="F43" s="8">
        <f>'Data-Resource'!I1558</f>
        <v>1.0330578192234083E-2</v>
      </c>
      <c r="G43" s="8">
        <f>'Data-Resource'!I2063</f>
        <v>5.252085913146411E-3</v>
      </c>
      <c r="H43" s="8">
        <f>'Data-Resource'!I2568</f>
        <v>1.7665812848705942E-2</v>
      </c>
      <c r="I43" s="8">
        <f>'Data-Resource'!I3073</f>
        <v>5.4240012786981586E-3</v>
      </c>
      <c r="J43" s="8">
        <f>'Data-Resource'!I3578</f>
        <v>5.8202628243202289E-3</v>
      </c>
      <c r="K43" s="8">
        <f>'Data-Resource'!I4083</f>
        <v>5.5866132455296208E-3</v>
      </c>
      <c r="L43" s="8">
        <f>'Data-Resource'!I4588</f>
        <v>1.6933620137299814E-2</v>
      </c>
      <c r="M43" s="8">
        <f>'Data-Resource'!I5093</f>
        <v>2.9649255614433389E-2</v>
      </c>
      <c r="N43" s="8">
        <f>'Data-Resource'!I5598</f>
        <v>1.2977419836018493E-2</v>
      </c>
      <c r="O43" s="8">
        <f>'Data-Resource'!I6103</f>
        <v>3.1163434903046265E-3</v>
      </c>
      <c r="P43" s="8">
        <f>'Data-Resource'!I12163</f>
        <v>4.7954300480838813E-3</v>
      </c>
      <c r="Q43" s="8">
        <f>'Data-Resource'!I10648</f>
        <v>-1.8229166666666703E-2</v>
      </c>
      <c r="R43" s="8">
        <f>'Data-Resource'!I11153</f>
        <v>3.1217482439489744E-2</v>
      </c>
      <c r="S43" s="8">
        <f>'Data-Resource'!I8123</f>
        <v>5.62293274531422E-2</v>
      </c>
      <c r="T43" s="8">
        <f>'Data-Resource'!I8628</f>
        <v>8.4680989284727469E-3</v>
      </c>
      <c r="U43" s="8">
        <f>'Data-Resource'!I9133</f>
        <v>1.5564202334630429E-3</v>
      </c>
      <c r="V43" s="8">
        <f>'Data-Resource'!I9638</f>
        <v>3.9422208398597631E-3</v>
      </c>
      <c r="W43" s="8">
        <f>'Data-Resource'!I10143</f>
        <v>3.7593652419423578E-3</v>
      </c>
    </row>
    <row r="44" spans="1:23" x14ac:dyDescent="0.3">
      <c r="A44" s="8" t="str">
        <f>'Data-Resource'!B44</f>
        <v>3-1-2019</v>
      </c>
      <c r="B44" s="8">
        <f>'Data-Resource'!I14689</f>
        <v>1.505447025765057E-3</v>
      </c>
      <c r="C44" s="8">
        <f>'Data-Resource'!I11659</f>
        <v>9.2426067117655812E-4</v>
      </c>
      <c r="D44" s="8">
        <f>'Data-Resource'!I549</f>
        <v>6.5267785547785846E-3</v>
      </c>
      <c r="E44" s="8">
        <f>'Data-Resource'!I1054</f>
        <v>-5.5768472363741974E-3</v>
      </c>
      <c r="F44" s="8">
        <f>'Data-Resource'!I1559</f>
        <v>5.8103925455208283E-3</v>
      </c>
      <c r="G44" s="8">
        <f>'Data-Resource'!I2064</f>
        <v>8.7445826479236616E-3</v>
      </c>
      <c r="H44" s="8">
        <f>'Data-Resource'!I2569</f>
        <v>8.8982623348194661E-3</v>
      </c>
      <c r="I44" s="8">
        <f>'Data-Resource'!I3074</f>
        <v>1.2879683613134105E-2</v>
      </c>
      <c r="J44" s="8">
        <f>'Data-Resource'!I3579</f>
        <v>-2.0026968757623862E-3</v>
      </c>
      <c r="K44" s="8">
        <f>'Data-Resource'!I4084</f>
        <v>4.467312714776561E-3</v>
      </c>
      <c r="L44" s="8">
        <f>'Data-Resource'!I4589</f>
        <v>1.1185682326621942E-2</v>
      </c>
      <c r="M44" s="8">
        <f>'Data-Resource'!I5094</f>
        <v>-6.9258809234508589E-3</v>
      </c>
      <c r="N44" s="8">
        <f>'Data-Resource'!I5599</f>
        <v>-9.0744104927190684E-3</v>
      </c>
      <c r="O44" s="8">
        <f>'Data-Resource'!I6104</f>
        <v>0</v>
      </c>
      <c r="P44" s="8">
        <f>'Data-Resource'!I12164</f>
        <v>7.6977471069417129E-3</v>
      </c>
      <c r="Q44" s="8">
        <f>'Data-Resource'!I10649</f>
        <v>-1.5764739635869185E-3</v>
      </c>
      <c r="R44" s="8">
        <f>'Data-Resource'!I11154</f>
        <v>1.9999599999999647E-3</v>
      </c>
      <c r="S44" s="8">
        <f>'Data-Resource'!I8124</f>
        <v>-2.9936974789915981E-2</v>
      </c>
      <c r="T44" s="8">
        <f>'Data-Resource'!I8629</f>
        <v>-3.0325551038310836E-3</v>
      </c>
      <c r="U44" s="8">
        <f>'Data-Resource'!I9134</f>
        <v>8.9812158593166463E-3</v>
      </c>
      <c r="V44" s="8">
        <f>'Data-Resource'!I9639</f>
        <v>-1.6634070124577873E-2</v>
      </c>
      <c r="W44" s="8">
        <f>'Data-Resource'!I10144</f>
        <v>4.9956449827185901E-3</v>
      </c>
    </row>
    <row r="45" spans="1:23" x14ac:dyDescent="0.3">
      <c r="A45" s="8" t="str">
        <f>'Data-Resource'!B45</f>
        <v>3-4-2019</v>
      </c>
      <c r="B45" s="8">
        <f>'Data-Resource'!I14690</f>
        <v>-4.5980452167634356E-3</v>
      </c>
      <c r="C45" s="8">
        <f>'Data-Resource'!I11660</f>
        <v>-9.2166355199707391E-3</v>
      </c>
      <c r="D45" s="8">
        <f>'Data-Resource'!I550</f>
        <v>-7.3596644165500992E-3</v>
      </c>
      <c r="E45" s="8">
        <f>'Data-Resource'!I1055</f>
        <v>-1.9247681034619797E-3</v>
      </c>
      <c r="F45" s="8">
        <f>'Data-Resource'!I1560</f>
        <v>-4.0302418136020863E-3</v>
      </c>
      <c r="G45" s="8">
        <f>'Data-Resource'!I2065</f>
        <v>-5.8215835514712436E-3</v>
      </c>
      <c r="H45" s="8">
        <f>'Data-Resource'!I2570</f>
        <v>4.8610833333332971E-3</v>
      </c>
      <c r="I45" s="8">
        <f>'Data-Resource'!I3075</f>
        <v>1.199016757817215E-3</v>
      </c>
      <c r="J45" s="8">
        <f>'Data-Resource'!I3580</f>
        <v>-8.7615024887425993E-3</v>
      </c>
      <c r="K45" s="8">
        <f>'Data-Resource'!I4085</f>
        <v>-2.3784642492066859E-3</v>
      </c>
      <c r="L45" s="8">
        <f>'Data-Resource'!I4590</f>
        <v>-1.0624143708476618E-2</v>
      </c>
      <c r="M45" s="8">
        <f>'Data-Resource'!I5095</f>
        <v>-1.2867200776887525E-2</v>
      </c>
      <c r="N45" s="8">
        <f>'Data-Resource'!I5600</f>
        <v>-3.9956772976505817E-3</v>
      </c>
      <c r="O45" s="8">
        <f>'Data-Resource'!I6105</f>
        <v>-1.0273972602739872E-3</v>
      </c>
      <c r="P45" s="8">
        <f>'Data-Resource'!I12165</f>
        <v>8.8336788866074951E-3</v>
      </c>
      <c r="Q45" s="8">
        <f>'Data-Resource'!I10650</f>
        <v>0</v>
      </c>
      <c r="R45" s="8">
        <f>'Data-Resource'!I11155</f>
        <v>-2.2817499094543649E-2</v>
      </c>
      <c r="S45" s="8">
        <f>'Data-Resource'!I8125</f>
        <v>5.3648068669526752E-3</v>
      </c>
      <c r="T45" s="8">
        <f>'Data-Resource'!I8630</f>
        <v>-8.3270700229945548E-3</v>
      </c>
      <c r="U45" s="8">
        <f>'Data-Resource'!I9135</f>
        <v>1.0087263047300404E-3</v>
      </c>
      <c r="V45" s="8">
        <f>'Data-Resource'!I9640</f>
        <v>-8.0483698974499768E-3</v>
      </c>
      <c r="W45" s="8">
        <f>'Data-Resource'!I10145</f>
        <v>3.2300065642768337E-3</v>
      </c>
    </row>
    <row r="46" spans="1:23" x14ac:dyDescent="0.3">
      <c r="A46" s="8" t="str">
        <f>'Data-Resource'!B46</f>
        <v>3-5-2019</v>
      </c>
      <c r="B46" s="8">
        <f>'Data-Resource'!I14691</f>
        <v>4.3013248812637517E-3</v>
      </c>
      <c r="C46" s="8">
        <f>'Data-Resource'!I11661</f>
        <v>4.1997200186652895E-3</v>
      </c>
      <c r="D46" s="8">
        <f>'Data-Resource'!I551</f>
        <v>7.438358695350142E-3</v>
      </c>
      <c r="E46" s="8">
        <f>'Data-Resource'!I1056</f>
        <v>-2.1145198237884875E-3</v>
      </c>
      <c r="F46" s="8">
        <f>'Data-Resource'!I1561</f>
        <v>5.8889380828294367E-3</v>
      </c>
      <c r="G46" s="8">
        <f>'Data-Resource'!I2066</f>
        <v>-2.3430077267095027E-3</v>
      </c>
      <c r="H46" s="8">
        <f>'Data-Resource'!I2571</f>
        <v>7.0538724597285886E-3</v>
      </c>
      <c r="I46" s="8">
        <f>'Data-Resource'!I3076</f>
        <v>1.7964071856287438E-2</v>
      </c>
      <c r="J46" s="8">
        <f>'Data-Resource'!I3581</f>
        <v>7.5167516778522547E-3</v>
      </c>
      <c r="K46" s="8">
        <f>'Data-Resource'!I4086</f>
        <v>-1.711156671684286E-3</v>
      </c>
      <c r="L46" s="8">
        <f>'Data-Resource'!I4591</f>
        <v>6.7415730337078645E-3</v>
      </c>
      <c r="M46" s="8">
        <f>'Data-Resource'!I5096</f>
        <v>1.4904980747733022E-3</v>
      </c>
      <c r="N46" s="8">
        <f>'Data-Resource'!I5601</f>
        <v>0</v>
      </c>
      <c r="O46" s="8">
        <f>'Data-Resource'!I6106</f>
        <v>7.1991772368871386E-3</v>
      </c>
      <c r="P46" s="8">
        <f>'Data-Resource'!I12166</f>
        <v>1.1766316145372402E-2</v>
      </c>
      <c r="Q46" s="8">
        <f>'Data-Resource'!I10651</f>
        <v>4.6972545501903834E-3</v>
      </c>
      <c r="R46" s="8">
        <f>'Data-Resource'!I11156</f>
        <v>-8.1053093457064997E-3</v>
      </c>
      <c r="S46" s="8">
        <f>'Data-Resource'!I8126</f>
        <v>1.5400955921402162E-2</v>
      </c>
      <c r="T46" s="8">
        <f>'Data-Resource'!I8631</f>
        <v>-7.621265418168001E-4</v>
      </c>
      <c r="U46" s="8">
        <f>'Data-Resource'!I9136</f>
        <v>4.0363269424822873E-3</v>
      </c>
      <c r="V46" s="8">
        <f>'Data-Resource'!I9641</f>
        <v>6.745362563237667E-3</v>
      </c>
      <c r="W46" s="8">
        <f>'Data-Resource'!I10146</f>
        <v>2.7920316969922369E-3</v>
      </c>
    </row>
    <row r="47" spans="1:23" x14ac:dyDescent="0.3">
      <c r="A47" s="8" t="str">
        <f>'Data-Resource'!B47</f>
        <v>3-6-2019</v>
      </c>
      <c r="B47" s="8">
        <f>'Data-Resource'!I14692</f>
        <v>-4.813231209693131E-4</v>
      </c>
      <c r="C47" s="8">
        <f>'Data-Resource'!I11662</f>
        <v>-1.159554784765989E-2</v>
      </c>
      <c r="D47" s="8">
        <f>'Data-Resource'!I552</f>
        <v>6.9412307188923324E-3</v>
      </c>
      <c r="E47" s="8">
        <f>'Data-Resource'!I1057</f>
        <v>4.774544735182038E-3</v>
      </c>
      <c r="F47" s="8">
        <f>'Data-Resource'!I1562</f>
        <v>3.3367239129921079E-3</v>
      </c>
      <c r="G47" s="8">
        <f>'Data-Resource'!I2067</f>
        <v>4.4083759996292962E-4</v>
      </c>
      <c r="H47" s="8">
        <f>'Data-Resource'!I2572</f>
        <v>-5.0795582141439167E-3</v>
      </c>
      <c r="I47" s="8">
        <f>'Data-Resource'!I3077</f>
        <v>-1.1778444952215983E-3</v>
      </c>
      <c r="J47" s="8">
        <f>'Data-Resource'!I3582</f>
        <v>4.3120873778749059E-3</v>
      </c>
      <c r="K47" s="8">
        <f>'Data-Resource'!I4087</f>
        <v>-5.1741981063993586E-3</v>
      </c>
      <c r="L47" s="8">
        <f>'Data-Resource'!I4592</f>
        <v>4.468275165893253E-3</v>
      </c>
      <c r="M47" s="8">
        <f>'Data-Resource'!I5097</f>
        <v>1.667081363523272E-2</v>
      </c>
      <c r="N47" s="8">
        <f>'Data-Resource'!I5602</f>
        <v>-9.1407678244973412E-3</v>
      </c>
      <c r="O47" s="8">
        <f>'Data-Resource'!I6107</f>
        <v>-3.4036759700480269E-4</v>
      </c>
      <c r="P47" s="8">
        <f>'Data-Resource'!I12167</f>
        <v>-1.7849872500331227E-2</v>
      </c>
      <c r="Q47" s="8">
        <f>'Data-Resource'!I10652</f>
        <v>-1.0384838721138273E-3</v>
      </c>
      <c r="R47" s="8">
        <f>'Data-Resource'!I11157</f>
        <v>4.085822184150727E-3</v>
      </c>
      <c r="S47" s="8">
        <f>'Data-Resource'!I8127</f>
        <v>-6.5482233502538026E-2</v>
      </c>
      <c r="T47" s="8">
        <f>'Data-Resource'!I8632</f>
        <v>7.6224087108785817E-4</v>
      </c>
      <c r="U47" s="8">
        <f>'Data-Resource'!I9137</f>
        <v>-1.5369010600605143E-2</v>
      </c>
      <c r="V47" s="8">
        <f>'Data-Resource'!I9642</f>
        <v>7.7571264755479903E-3</v>
      </c>
      <c r="W47" s="8">
        <f>'Data-Resource'!I10147</f>
        <v>0</v>
      </c>
    </row>
    <row r="48" spans="1:23" x14ac:dyDescent="0.3">
      <c r="A48" s="8" t="str">
        <f>'Data-Resource'!B48</f>
        <v>3-7-2019</v>
      </c>
      <c r="B48" s="8">
        <f>'Data-Resource'!I14693</f>
        <v>-2.4786999085687021E-3</v>
      </c>
      <c r="C48" s="8">
        <f>'Data-Resource'!I11663</f>
        <v>1.361507106174035E-2</v>
      </c>
      <c r="D48" s="8">
        <f>'Data-Resource'!I553</f>
        <v>-6.4515852534561911E-3</v>
      </c>
      <c r="E48" s="8">
        <f>'Data-Resource'!I1058</f>
        <v>-4.4161808477639055E-3</v>
      </c>
      <c r="F48" s="8">
        <f>'Data-Resource'!I1563</f>
        <v>-3.7373989898989331E-3</v>
      </c>
      <c r="G48" s="8">
        <f>'Data-Resource'!I2068</f>
        <v>-1.3533465127973095E-2</v>
      </c>
      <c r="H48" s="8">
        <f>'Data-Resource'!I2573</f>
        <v>-1.6588292318954471E-2</v>
      </c>
      <c r="I48" s="8">
        <f>'Data-Resource'!I3078</f>
        <v>2.0547921587151723E-2</v>
      </c>
      <c r="J48" s="8">
        <f>'Data-Resource'!I3583</f>
        <v>-9.6206906658255608E-3</v>
      </c>
      <c r="K48" s="8">
        <f>'Data-Resource'!I4088</f>
        <v>-1.0139839160839138E-2</v>
      </c>
      <c r="L48" s="8">
        <f>'Data-Resource'!I4593</f>
        <v>7.149195582677458E-3</v>
      </c>
      <c r="M48" s="8">
        <f>'Data-Resource'!I5098</f>
        <v>-4.4491003204338256E-2</v>
      </c>
      <c r="N48" s="8">
        <f>'Data-Resource'!I5603</f>
        <v>1.6666703703703812E-2</v>
      </c>
      <c r="O48" s="8">
        <f>'Data-Resource'!I6108</f>
        <v>1.2597889002383308E-2</v>
      </c>
      <c r="P48" s="8">
        <f>'Data-Resource'!I12168</f>
        <v>1.0198539421128689E-2</v>
      </c>
      <c r="Q48" s="8">
        <f>'Data-Resource'!I10653</f>
        <v>-1.4552952636786421E-2</v>
      </c>
      <c r="R48" s="8">
        <f>'Data-Resource'!I11158</f>
        <v>-5.1072521939274328E-3</v>
      </c>
      <c r="S48" s="8">
        <f>'Data-Resource'!I8128</f>
        <v>5.9427336574824109E-3</v>
      </c>
      <c r="T48" s="8">
        <f>'Data-Resource'!I8633</f>
        <v>-1.7557274809160348E-2</v>
      </c>
      <c r="U48" s="8">
        <f>'Data-Resource'!I9138</f>
        <v>-1.542421514528464E-2</v>
      </c>
      <c r="V48" s="8">
        <f>'Data-Resource'!I9643</f>
        <v>6.0564869694555244E-3</v>
      </c>
      <c r="W48" s="8">
        <f>'Data-Resource'!I10148</f>
        <v>1.0162183783783777E-2</v>
      </c>
    </row>
    <row r="49" spans="1:23" x14ac:dyDescent="0.3">
      <c r="A49" s="8" t="str">
        <f>'Data-Resource'!B49</f>
        <v>3-8-2019</v>
      </c>
      <c r="B49" s="8">
        <f>'Data-Resource'!I14694</f>
        <v>2.4558946640458614E-3</v>
      </c>
      <c r="C49" s="8">
        <f>'Data-Resource'!I11664</f>
        <v>7.92540755592493E-3</v>
      </c>
      <c r="D49" s="8">
        <f>'Data-Resource'!I554</f>
        <v>-1.1267577464788774E-2</v>
      </c>
      <c r="E49" s="8">
        <f>'Data-Resource'!I1059</f>
        <v>7.0333452293355929E-3</v>
      </c>
      <c r="F49" s="8">
        <f>'Data-Resource'!I1564</f>
        <v>-5.1021023594669066E-4</v>
      </c>
      <c r="G49" s="8">
        <f>'Data-Resource'!I2069</f>
        <v>-4.9453167265705129E-3</v>
      </c>
      <c r="H49" s="8">
        <f>'Data-Resource'!I2574</f>
        <v>-7.2857428571428398E-3</v>
      </c>
      <c r="I49" s="8">
        <f>'Data-Resource'!I3079</f>
        <v>2.5611291603927005E-3</v>
      </c>
      <c r="J49" s="8">
        <f>'Data-Resource'!I3584</f>
        <v>2.2222777777778039E-3</v>
      </c>
      <c r="K49" s="8">
        <f>'Data-Resource'!I4089</f>
        <v>9.440835354557078E-3</v>
      </c>
      <c r="L49" s="8">
        <f>'Data-Resource'!I4594</f>
        <v>1.1565791609149665E-2</v>
      </c>
      <c r="M49" s="8">
        <f>'Data-Resource'!I5099</f>
        <v>-2.7272727272727357E-3</v>
      </c>
      <c r="N49" s="8">
        <f>'Data-Resource'!I5604</f>
        <v>6.5526394813481955E-3</v>
      </c>
      <c r="O49" s="8">
        <f>'Data-Resource'!I6109</f>
        <v>1.0101010101010947E-3</v>
      </c>
      <c r="P49" s="8">
        <f>'Data-Resource'!I12169</f>
        <v>7.3972602739725947E-3</v>
      </c>
      <c r="Q49" s="8">
        <f>'Data-Resource'!I10654</f>
        <v>-5.3194680851064336E-4</v>
      </c>
      <c r="R49" s="8">
        <f>'Data-Resource'!I11159</f>
        <v>-3.0580428758010267E-3</v>
      </c>
      <c r="S49" s="8">
        <f>'Data-Resource'!I8129</f>
        <v>-9.7244732576987174E-3</v>
      </c>
      <c r="T49" s="8">
        <f>'Data-Resource'!I8634</f>
        <v>-1.2451346303501868E-2</v>
      </c>
      <c r="U49" s="8">
        <f>'Data-Resource'!I9139</f>
        <v>6.6312997347479502E-3</v>
      </c>
      <c r="V49" s="8">
        <f>'Data-Resource'!I9644</f>
        <v>5.7027238033668104E-3</v>
      </c>
      <c r="W49" s="8">
        <f>'Data-Resource'!I10149</f>
        <v>1.8807372968425447E-2</v>
      </c>
    </row>
    <row r="50" spans="1:23" x14ac:dyDescent="0.3">
      <c r="A50" s="8" t="str">
        <f>'Data-Resource'!B50</f>
        <v>3-11-2019</v>
      </c>
      <c r="B50" s="8">
        <f>'Data-Resource'!I14695</f>
        <v>3.9572166711116354E-3</v>
      </c>
      <c r="C50" s="8">
        <f>'Data-Resource'!I11665</f>
        <v>4.6146746654356774E-4</v>
      </c>
      <c r="D50" s="8">
        <f>'Data-Resource'!I555</f>
        <v>4.7258977866003193E-3</v>
      </c>
      <c r="E50" s="8">
        <f>'Data-Resource'!I1060</f>
        <v>5.8718504293264256E-3</v>
      </c>
      <c r="F50" s="8">
        <f>'Data-Resource'!I1565</f>
        <v>1.7306117677172413E-3</v>
      </c>
      <c r="G50" s="8">
        <f>'Data-Resource'!I2070</f>
        <v>1.6479550561797414E-3</v>
      </c>
      <c r="H50" s="8">
        <f>'Data-Resource'!I2575</f>
        <v>-1.7805815878888832E-2</v>
      </c>
      <c r="I50" s="8">
        <f>'Data-Resource'!I3080</f>
        <v>-1.3921079370803219E-2</v>
      </c>
      <c r="J50" s="8">
        <f>'Data-Resource'!I3585</f>
        <v>1.2871972318339255E-2</v>
      </c>
      <c r="K50" s="8">
        <f>'Data-Resource'!I4090</f>
        <v>2.8714572245916656E-3</v>
      </c>
      <c r="L50" s="8">
        <f>'Data-Resource'!I4595</f>
        <v>-5.277036199042239E-3</v>
      </c>
      <c r="M50" s="8">
        <f>'Data-Resource'!I5100</f>
        <v>4.5395590142671985E-2</v>
      </c>
      <c r="N50" s="8">
        <f>'Data-Resource'!I5605</f>
        <v>1.2626299156792907E-2</v>
      </c>
      <c r="O50" s="8">
        <f>'Data-Resource'!I6110</f>
        <v>4.3624161073825655E-3</v>
      </c>
      <c r="P50" s="8">
        <f>'Data-Resource'!I12170</f>
        <v>2.173268074619282E-3</v>
      </c>
      <c r="Q50" s="8">
        <f>'Data-Resource'!I10655</f>
        <v>1.1128807808089201E-2</v>
      </c>
      <c r="R50" s="8">
        <f>'Data-Resource'!I11160</f>
        <v>7.1428163265305246E-3</v>
      </c>
      <c r="S50" s="8">
        <f>'Data-Resource'!I8130</f>
        <v>1.3661202185792349E-2</v>
      </c>
      <c r="T50" s="8">
        <f>'Data-Resource'!I8635</f>
        <v>7.849136454487469E-4</v>
      </c>
      <c r="U50" s="8">
        <f>'Data-Resource'!I9140</f>
        <v>9.174259021008789E-3</v>
      </c>
      <c r="V50" s="8">
        <f>'Data-Resource'!I9645</f>
        <v>8.9701395348837851E-3</v>
      </c>
      <c r="W50" s="8">
        <f>'Data-Resource'!I10150</f>
        <v>1.712256230029828E-2</v>
      </c>
    </row>
    <row r="51" spans="1:23" x14ac:dyDescent="0.3">
      <c r="A51" s="8" t="str">
        <f>'Data-Resource'!B51</f>
        <v>3-12-2019</v>
      </c>
      <c r="B51" s="8">
        <f>'Data-Resource'!I14696</f>
        <v>-7.6030436534654678E-3</v>
      </c>
      <c r="C51" s="8">
        <f>'Data-Resource'!I11666</f>
        <v>9.6198350893265637E-3</v>
      </c>
      <c r="D51" s="8">
        <f>'Data-Resource'!I556</f>
        <v>-2.4186032558139444E-2</v>
      </c>
      <c r="E51" s="8">
        <f>'Data-Resource'!I1061</f>
        <v>1.9241036181249433E-3</v>
      </c>
      <c r="F51" s="8">
        <f>'Data-Resource'!I1566</f>
        <v>-7.5696405415898839E-3</v>
      </c>
      <c r="G51" s="8">
        <f>'Data-Resource'!I2071</f>
        <v>-1.1688016670396009E-2</v>
      </c>
      <c r="H51" s="8">
        <f>'Data-Resource'!I2576</f>
        <v>-3.1493787467584619E-2</v>
      </c>
      <c r="I51" s="8">
        <f>'Data-Resource'!I3081</f>
        <v>2.5779471562195136E-3</v>
      </c>
      <c r="J51" s="8">
        <f>'Data-Resource'!I3586</f>
        <v>-8.1410993815915073E-3</v>
      </c>
      <c r="K51" s="8">
        <f>'Data-Resource'!I4091</f>
        <v>-3.9007304964539429E-3</v>
      </c>
      <c r="L51" s="8">
        <f>'Data-Resource'!I4596</f>
        <v>4.4126212423827E-4</v>
      </c>
      <c r="M51" s="8">
        <f>'Data-Resource'!I5101</f>
        <v>-3.5828220858895775E-2</v>
      </c>
      <c r="N51" s="8">
        <f>'Data-Resource'!I5606</f>
        <v>1.7605985915493806E-3</v>
      </c>
      <c r="O51" s="8">
        <f>'Data-Resource'!I6111</f>
        <v>3.333333333334277E-4</v>
      </c>
      <c r="P51" s="8">
        <f>'Data-Resource'!I12171</f>
        <v>0</v>
      </c>
      <c r="Q51" s="8">
        <f>'Data-Resource'!I10656</f>
        <v>2.0844659328129581E-3</v>
      </c>
      <c r="R51" s="8">
        <f>'Data-Resource'!I11161</f>
        <v>-1.0071298687963025E-3</v>
      </c>
      <c r="S51" s="8">
        <f>'Data-Resource'!I8131</f>
        <v>-1.2820512820512739E-2</v>
      </c>
      <c r="T51" s="8">
        <f>'Data-Resource'!I8636</f>
        <v>-1.5600390380663637E-3</v>
      </c>
      <c r="U51" s="8">
        <f>'Data-Resource'!I9141</f>
        <v>-1.6988417862981532E-2</v>
      </c>
      <c r="V51" s="8">
        <f>'Data-Resource'!I9646</f>
        <v>1.6371971506979903E-3</v>
      </c>
      <c r="W51" s="8">
        <f>'Data-Resource'!I10151</f>
        <v>5.2835197172021627E-3</v>
      </c>
    </row>
    <row r="52" spans="1:23" x14ac:dyDescent="0.3">
      <c r="A52" s="8" t="str">
        <f>'Data-Resource'!B52</f>
        <v>3-13-2019</v>
      </c>
      <c r="B52" s="8">
        <f>'Data-Resource'!I14697</f>
        <v>6.3560147930169534E-3</v>
      </c>
      <c r="C52" s="8">
        <f>'Data-Resource'!I11667</f>
        <v>-1.7241423900116935E-2</v>
      </c>
      <c r="D52" s="8">
        <f>'Data-Resource'!I557</f>
        <v>2.1956133391900202E-2</v>
      </c>
      <c r="E52" s="8">
        <f>'Data-Resource'!I1062</f>
        <v>1.6347800000000003E-2</v>
      </c>
      <c r="F52" s="8">
        <f>'Data-Resource'!I1567</f>
        <v>9.5645300118489766E-3</v>
      </c>
      <c r="G52" s="8">
        <f>'Data-Resource'!I2072</f>
        <v>6.7537898883590569E-3</v>
      </c>
      <c r="H52" s="8">
        <f>'Data-Resource'!I2577</f>
        <v>1.5522402985074638E-2</v>
      </c>
      <c r="I52" s="8">
        <f>'Data-Resource'!I3082</f>
        <v>2.573111111111167E-3</v>
      </c>
      <c r="J52" s="8">
        <f>'Data-Resource'!I3587</f>
        <v>1.0845703506079232E-2</v>
      </c>
      <c r="K52" s="8">
        <f>'Data-Resource'!I4092</f>
        <v>1.2500000000000006E-2</v>
      </c>
      <c r="L52" s="8">
        <f>'Data-Resource'!I4597</f>
        <v>9.687353332786669E-3</v>
      </c>
      <c r="M52" s="8">
        <f>'Data-Resource'!I5102</f>
        <v>1.4402243181238736E-2</v>
      </c>
      <c r="N52" s="8">
        <f>'Data-Resource'!I5607</f>
        <v>1.2653707815335492E-2</v>
      </c>
      <c r="O52" s="8">
        <f>'Data-Resource'!I6112</f>
        <v>6.6622251832111129E-3</v>
      </c>
      <c r="P52" s="8">
        <f>'Data-Resource'!I12172</f>
        <v>2.7559026469778682E-2</v>
      </c>
      <c r="Q52" s="8">
        <f>'Data-Resource'!I10657</f>
        <v>5.2110475834616678E-3</v>
      </c>
      <c r="R52" s="8">
        <f>'Data-Resource'!I11162</f>
        <v>2.032520283891865E-2</v>
      </c>
      <c r="S52" s="8">
        <f>'Data-Resource'!I8132</f>
        <v>-1.3071895424836517E-2</v>
      </c>
      <c r="T52" s="8">
        <f>'Data-Resource'!I8637</f>
        <v>0</v>
      </c>
      <c r="U52" s="8">
        <f>'Data-Resource'!I9142</f>
        <v>-4.715640802496323E-3</v>
      </c>
      <c r="V52" s="8">
        <f>'Data-Resource'!I9647</f>
        <v>8.1433224755699685E-3</v>
      </c>
      <c r="W52" s="8">
        <f>'Data-Resource'!I10152</f>
        <v>1.4172808404261366E-3</v>
      </c>
    </row>
    <row r="53" spans="1:23" x14ac:dyDescent="0.3">
      <c r="A53" s="8" t="str">
        <f>'Data-Resource'!B53</f>
        <v>3-14-2019</v>
      </c>
      <c r="B53" s="8">
        <f>'Data-Resource'!I14698</f>
        <v>1.2139721963877756E-3</v>
      </c>
      <c r="C53" s="8">
        <f>'Data-Resource'!I11668</f>
        <v>4.7980999904085712E-2</v>
      </c>
      <c r="D53" s="8">
        <f>'Data-Resource'!I558</f>
        <v>3.6746691717392636E-2</v>
      </c>
      <c r="E53" s="8">
        <f>'Data-Resource'!I1063</f>
        <v>-2.3882549025633156E-3</v>
      </c>
      <c r="F53" s="8">
        <f>'Data-Resource'!I1568</f>
        <v>3.0180633347374778E-3</v>
      </c>
      <c r="G53" s="8">
        <f>'Data-Resource'!I2073</f>
        <v>-1.3414727286613424E-2</v>
      </c>
      <c r="H53" s="8">
        <f>'Data-Resource'!I2578</f>
        <v>3.7015101613634893E-3</v>
      </c>
      <c r="I53" s="8">
        <f>'Data-Resource'!I3083</f>
        <v>1.070513123795349E-2</v>
      </c>
      <c r="J53" s="8">
        <f>'Data-Resource'!I3588</f>
        <v>5.4246000928831267E-4</v>
      </c>
      <c r="K53" s="8">
        <f>'Data-Resource'!I4093</f>
        <v>-8.1014020732947303E-3</v>
      </c>
      <c r="L53" s="8">
        <f>'Data-Resource'!I4598</f>
        <v>-6.524576072846797E-3</v>
      </c>
      <c r="M53" s="8">
        <f>'Data-Resource'!I5103</f>
        <v>-1.2640801001251523E-2</v>
      </c>
      <c r="N53" s="8">
        <f>'Data-Resource'!I5608</f>
        <v>1.4206479064224528E-2</v>
      </c>
      <c r="O53" s="8">
        <f>'Data-Resource'!I6113</f>
        <v>2.9712776493892147E-3</v>
      </c>
      <c r="P53" s="8">
        <f>'Data-Resource'!I12173</f>
        <v>-1.3206550100195572E-3</v>
      </c>
      <c r="Q53" s="8">
        <f>'Data-Resource'!I10658</f>
        <v>7.7559464660583487E-3</v>
      </c>
      <c r="R53" s="8">
        <f>'Data-Resource'!I11163</f>
        <v>2.7777717151677934E-2</v>
      </c>
      <c r="S53" s="8">
        <f>'Data-Resource'!I8133</f>
        <v>-1.5538290788013382E-2</v>
      </c>
      <c r="T53" s="8">
        <f>'Data-Resource'!I8638</f>
        <v>1.0124634429500066E-2</v>
      </c>
      <c r="U53" s="8">
        <f>'Data-Resource'!I9143</f>
        <v>3.4256126482212676E-3</v>
      </c>
      <c r="V53" s="8">
        <f>'Data-Resource'!I9648</f>
        <v>-8.6983957866957739E-3</v>
      </c>
      <c r="W53" s="8">
        <f>'Data-Resource'!I10153</f>
        <v>1.1892773514485269E-2</v>
      </c>
    </row>
    <row r="54" spans="1:23" x14ac:dyDescent="0.3">
      <c r="A54" s="8" t="str">
        <f>'Data-Resource'!B54</f>
        <v>3-15-2019</v>
      </c>
      <c r="B54" s="8">
        <f>'Data-Resource'!I14699</f>
        <v>6.6347402872835139E-3</v>
      </c>
      <c r="C54" s="8">
        <f>'Data-Resource'!I11669</f>
        <v>1.9954694782525761E-2</v>
      </c>
      <c r="D54" s="8">
        <f>'Data-Resource'!I559</f>
        <v>3.7806615185067434E-3</v>
      </c>
      <c r="E54" s="8">
        <f>'Data-Resource'!I1064</f>
        <v>7.3630220711552357E-3</v>
      </c>
      <c r="F54" s="8">
        <f>'Data-Resource'!I1569</f>
        <v>4.4999699999999218E-3</v>
      </c>
      <c r="G54" s="8">
        <f>'Data-Resource'!I2074</f>
        <v>1.305526730275005E-2</v>
      </c>
      <c r="H54" s="8">
        <f>'Data-Resource'!I2579</f>
        <v>-5.7234958280525054E-3</v>
      </c>
      <c r="I54" s="8">
        <f>'Data-Resource'!I3084</f>
        <v>0</v>
      </c>
      <c r="J54" s="8">
        <f>'Data-Resource'!I3589</f>
        <v>-1.7516167912743643E-3</v>
      </c>
      <c r="K54" s="8">
        <f>'Data-Resource'!I4094</f>
        <v>1.2716375569416231E-2</v>
      </c>
      <c r="L54" s="8">
        <f>'Data-Resource'!I4599</f>
        <v>8.286053060862492E-3</v>
      </c>
      <c r="M54" s="8">
        <f>'Data-Resource'!I5104</f>
        <v>-1.4002775324839099E-2</v>
      </c>
      <c r="N54" s="8">
        <f>'Data-Resource'!I5609</f>
        <v>2.7220143831920632E-3</v>
      </c>
      <c r="O54" s="8">
        <f>'Data-Resource'!I6114</f>
        <v>1.7105263157894821E-2</v>
      </c>
      <c r="P54" s="8">
        <f>'Data-Resource'!I12174</f>
        <v>-1.0540447680094977E-3</v>
      </c>
      <c r="Q54" s="8">
        <f>'Data-Resource'!I10659</f>
        <v>1.3846138461538482E-2</v>
      </c>
      <c r="R54" s="8">
        <f>'Data-Resource'!I11164</f>
        <v>-3.8684912211123224E-3</v>
      </c>
      <c r="S54" s="8">
        <f>'Data-Resource'!I8134</f>
        <v>1.680672268907547E-2</v>
      </c>
      <c r="T54" s="8">
        <f>'Data-Resource'!I8639</f>
        <v>1.3814297456309417E-2</v>
      </c>
      <c r="U54" s="8">
        <f>'Data-Resource'!I9144</f>
        <v>3.3681462140992373E-2</v>
      </c>
      <c r="V54" s="8">
        <f>'Data-Resource'!I9649</f>
        <v>-8.9859369258164946E-3</v>
      </c>
      <c r="W54" s="8">
        <f>'Data-Resource'!I10154</f>
        <v>-3.4447417460408327E-3</v>
      </c>
    </row>
    <row r="55" spans="1:23" x14ac:dyDescent="0.3">
      <c r="A55" s="8" t="str">
        <f>'Data-Resource'!B55</f>
        <v>3-18-2019</v>
      </c>
      <c r="B55" s="8">
        <f>'Data-Resource'!I14700</f>
        <v>-2.4372403759270697E-3</v>
      </c>
      <c r="C55" s="8">
        <f>'Data-Resource'!I11670</f>
        <v>2.6678079146287099E-3</v>
      </c>
      <c r="D55" s="8">
        <f>'Data-Resource'!I560</f>
        <v>-1.7992438702544189E-2</v>
      </c>
      <c r="E55" s="8">
        <f>'Data-Resource'!I1065</f>
        <v>6.7798305084748036E-4</v>
      </c>
      <c r="F55" s="8">
        <f>'Data-Resource'!I1570</f>
        <v>5.9290170650382274E-3</v>
      </c>
      <c r="G55" s="8">
        <f>'Data-Resource'!I2075</f>
        <v>-7.8542675820568106E-3</v>
      </c>
      <c r="H55" s="8">
        <f>'Data-Resource'!I2580</f>
        <v>3.2443740818280113E-3</v>
      </c>
      <c r="I55" s="8">
        <f>'Data-Resource'!I3085</f>
        <v>5.2873448275861101E-3</v>
      </c>
      <c r="J55" s="8">
        <f>'Data-Resource'!I3590</f>
        <v>-1.7497307503473699E-3</v>
      </c>
      <c r="K55" s="8">
        <f>'Data-Resource'!I4095</f>
        <v>-5.5963834682697363E-3</v>
      </c>
      <c r="L55" s="8">
        <f>'Data-Resource'!I4600</f>
        <v>-4.3290043290043368E-3</v>
      </c>
      <c r="M55" s="8">
        <f>'Data-Resource'!I5105</f>
        <v>1.7500000000000127E-2</v>
      </c>
      <c r="N55" s="8">
        <f>'Data-Resource'!I5610</f>
        <v>-4.7121846082863357E-3</v>
      </c>
      <c r="O55" s="8">
        <f>'Data-Resource'!I6115</f>
        <v>1.3272903852379321E-2</v>
      </c>
      <c r="P55" s="8">
        <f>'Data-Resource'!I12175</f>
        <v>-3.8072733046415827E-3</v>
      </c>
      <c r="Q55" s="8">
        <f>'Data-Resource'!I10660</f>
        <v>-4.0465503901853652E-3</v>
      </c>
      <c r="R55" s="8">
        <f>'Data-Resource'!I11165</f>
        <v>-2.5242699029126223E-2</v>
      </c>
      <c r="S55" s="8">
        <f>'Data-Resource'!I8135</f>
        <v>-1.9715224534501804E-2</v>
      </c>
      <c r="T55" s="8">
        <f>'Data-Resource'!I8640</f>
        <v>2.2709158696024938E-3</v>
      </c>
      <c r="U55" s="8">
        <f>'Data-Resource'!I9145</f>
        <v>-2.6747462692532711E-2</v>
      </c>
      <c r="V55" s="8">
        <f>'Data-Resource'!I9650</f>
        <v>-1.4781509712795146E-2</v>
      </c>
      <c r="W55" s="8">
        <f>'Data-Resource'!I10155</f>
        <v>7.7235974039919541E-3</v>
      </c>
    </row>
    <row r="56" spans="1:23" x14ac:dyDescent="0.3">
      <c r="A56" s="8" t="str">
        <f>'Data-Resource'!B56</f>
        <v>3-19-2019</v>
      </c>
      <c r="B56" s="8">
        <f>'Data-Resource'!I14701</f>
        <v>9.9077161081675275E-3</v>
      </c>
      <c r="C56" s="8">
        <f>'Data-Resource'!I11671</f>
        <v>-6.2167406749555048E-3</v>
      </c>
      <c r="D56" s="8">
        <f>'Data-Resource'!I561</f>
        <v>2.0309462954891708E-2</v>
      </c>
      <c r="E56" s="8">
        <f>'Data-Resource'!I1066</f>
        <v>4.5546559472782475E-3</v>
      </c>
      <c r="F56" s="8">
        <f>'Data-Resource'!I1571</f>
        <v>-7.4873469182743034E-4</v>
      </c>
      <c r="G56" s="8">
        <f>'Data-Resource'!I2076</f>
        <v>1.1034969013867338E-2</v>
      </c>
      <c r="H56" s="8">
        <f>'Data-Resource'!I2581</f>
        <v>2.8782243542435269E-2</v>
      </c>
      <c r="I56" s="8">
        <f>'Data-Resource'!I3086</f>
        <v>0</v>
      </c>
      <c r="J56" s="8">
        <f>'Data-Resource'!I3591</f>
        <v>2.1311060443904146E-2</v>
      </c>
      <c r="K56" s="8">
        <f>'Data-Resource'!I4096</f>
        <v>1.9318580148145442E-2</v>
      </c>
      <c r="L56" s="8">
        <f>'Data-Resource'!I4601</f>
        <v>6.5245760728467319E-3</v>
      </c>
      <c r="M56" s="8">
        <f>'Data-Resource'!I5106</f>
        <v>-2.2388059701491008E-3</v>
      </c>
      <c r="N56" s="8">
        <f>'Data-Resource'!I5611</f>
        <v>7.7598518137600185E-3</v>
      </c>
      <c r="O56" s="8">
        <f>'Data-Resource'!I6116</f>
        <v>-6.3694267515928323E-4</v>
      </c>
      <c r="P56" s="8">
        <f>'Data-Resource'!I12176</f>
        <v>1.1457974450151365E-2</v>
      </c>
      <c r="Q56" s="8">
        <f>'Data-Resource'!I10661</f>
        <v>9.6251725316668299E-3</v>
      </c>
      <c r="R56" s="8">
        <f>'Data-Resource'!I11166</f>
        <v>-9.8814233154712657E-3</v>
      </c>
      <c r="S56" s="8">
        <f>'Data-Resource'!I8136</f>
        <v>-3.337041156840863E-3</v>
      </c>
      <c r="T56" s="8">
        <f>'Data-Resource'!I8641</f>
        <v>-1.51055142797055E-3</v>
      </c>
      <c r="U56" s="8">
        <f>'Data-Resource'!I9146</f>
        <v>1.2387096774193338E-2</v>
      </c>
      <c r="V56" s="8">
        <f>'Data-Resource'!I9651</f>
        <v>9.7398701298698849E-4</v>
      </c>
      <c r="W56" s="8">
        <f>'Data-Resource'!I10156</f>
        <v>1.62108008979981E-2</v>
      </c>
    </row>
    <row r="57" spans="1:23" x14ac:dyDescent="0.3">
      <c r="A57" s="8" t="str">
        <f>'Data-Resource'!B57</f>
        <v>3-20-2019</v>
      </c>
      <c r="B57" s="8">
        <f>'Data-Resource'!I14702</f>
        <v>-8.5908233376348932E-3</v>
      </c>
      <c r="C57" s="8">
        <f>'Data-Resource'!I11672</f>
        <v>-4.4703171895253326E-3</v>
      </c>
      <c r="D57" s="8">
        <f>'Data-Resource'!I562</f>
        <v>-3.3254014251780741E-3</v>
      </c>
      <c r="E57" s="8">
        <f>'Data-Resource'!I1067</f>
        <v>-1.0078926760942812E-2</v>
      </c>
      <c r="F57" s="8">
        <f>'Data-Resource'!I1572</f>
        <v>-8.1276737752031883E-3</v>
      </c>
      <c r="G57" s="8">
        <f>'Data-Resource'!I2077</f>
        <v>-2.9541655666541532E-3</v>
      </c>
      <c r="H57" s="8">
        <f>'Data-Resource'!I2582</f>
        <v>3.1847293500753301E-3</v>
      </c>
      <c r="I57" s="8">
        <f>'Data-Resource'!I3087</f>
        <v>-6.060606196646709E-3</v>
      </c>
      <c r="J57" s="8">
        <f>'Data-Resource'!I3592</f>
        <v>-5.1771845513273865E-2</v>
      </c>
      <c r="K57" s="8">
        <f>'Data-Resource'!I4097</f>
        <v>-2.4238228153943064E-2</v>
      </c>
      <c r="L57" s="8">
        <f>'Data-Resource'!I4602</f>
        <v>-1.0371625160889185E-2</v>
      </c>
      <c r="M57" s="8">
        <f>'Data-Resource'!I5107</f>
        <v>-2.4654088050314629E-2</v>
      </c>
      <c r="N57" s="8">
        <f>'Data-Resource'!I5612</f>
        <v>-1.5389729521235521E-2</v>
      </c>
      <c r="O57" s="8">
        <f>'Data-Resource'!I6117</f>
        <v>-4.1322314049587108E-3</v>
      </c>
      <c r="P57" s="8">
        <f>'Data-Resource'!I12177</f>
        <v>2.2205590966708271E-3</v>
      </c>
      <c r="Q57" s="8">
        <f>'Data-Resource'!I10662</f>
        <v>-1.4021046780486457E-2</v>
      </c>
      <c r="R57" s="8">
        <f>'Data-Resource'!I11167</f>
        <v>-3.2038873786407802E-2</v>
      </c>
      <c r="S57" s="8">
        <f>'Data-Resource'!I8137</f>
        <v>6.1624649859943655E-3</v>
      </c>
      <c r="T57" s="8">
        <f>'Data-Resource'!I8642</f>
        <v>-3.7936266207824025E-2</v>
      </c>
      <c r="U57" s="8">
        <f>'Data-Resource'!I9147</f>
        <v>-1.5613002303557735E-2</v>
      </c>
      <c r="V57" s="8">
        <f>'Data-Resource'!I9652</f>
        <v>1.6239038965360946E-3</v>
      </c>
      <c r="W57" s="8">
        <f>'Data-Resource'!I10157</f>
        <v>1.1604460375468372E-2</v>
      </c>
    </row>
    <row r="58" spans="1:23" x14ac:dyDescent="0.3">
      <c r="A58" s="8" t="str">
        <f>'Data-Resource'!B58</f>
        <v>3-21-2019</v>
      </c>
      <c r="B58" s="8">
        <f>'Data-Resource'!I14703</f>
        <v>-1.4619477719180485E-3</v>
      </c>
      <c r="C58" s="8">
        <f>'Data-Resource'!I11673</f>
        <v>3.5955011235955042E-2</v>
      </c>
      <c r="D58" s="8">
        <f>'Data-Resource'!I563</f>
        <v>-3.3460660135668646E-3</v>
      </c>
      <c r="E58" s="8">
        <f>'Data-Resource'!I1068</f>
        <v>6.7540525708540333E-4</v>
      </c>
      <c r="F58" s="8">
        <f>'Data-Resource'!I1573</f>
        <v>-6.0453249370277275E-3</v>
      </c>
      <c r="G58" s="8">
        <f>'Data-Resource'!I2078</f>
        <v>-4.0088494137743725E-3</v>
      </c>
      <c r="H58" s="8">
        <f>'Data-Resource'!I2583</f>
        <v>-1.2568514138438404E-2</v>
      </c>
      <c r="I58" s="8">
        <f>'Data-Resource'!I3088</f>
        <v>1.4928749489453689E-2</v>
      </c>
      <c r="J58" s="8">
        <f>'Data-Resource'!I3593</f>
        <v>-9.1908650380409483E-3</v>
      </c>
      <c r="K58" s="8">
        <f>'Data-Resource'!I4098</f>
        <v>7.1123752299128698E-3</v>
      </c>
      <c r="L58" s="8">
        <f>'Data-Resource'!I4603</f>
        <v>-2.5438614035087688E-2</v>
      </c>
      <c r="M58" s="8">
        <f>'Data-Resource'!I5108</f>
        <v>-2.7973856209150268E-2</v>
      </c>
      <c r="N58" s="8">
        <f>'Data-Resource'!I5613</f>
        <v>-2.037354769529541E-2</v>
      </c>
      <c r="O58" s="8">
        <f>'Data-Resource'!I6118</f>
        <v>1.0876519513755662E-2</v>
      </c>
      <c r="P58" s="8">
        <f>'Data-Resource'!I12178</f>
        <v>1.9620929738177577E-3</v>
      </c>
      <c r="Q58" s="8">
        <f>'Data-Resource'!I10663</f>
        <v>1.0152131979695772E-3</v>
      </c>
      <c r="R58" s="8">
        <f>'Data-Resource'!I11168</f>
        <v>2.0039678555524697E-3</v>
      </c>
      <c r="S58" s="8">
        <f>'Data-Resource'!I8138</f>
        <v>-2.0011117287381849E-2</v>
      </c>
      <c r="T58" s="8">
        <f>'Data-Resource'!I8643</f>
        <v>-1.5797472603435092E-3</v>
      </c>
      <c r="U58" s="8">
        <f>'Data-Resource'!I9148</f>
        <v>3.6081958762888395E-3</v>
      </c>
      <c r="V58" s="8">
        <f>'Data-Resource'!I9653</f>
        <v>-1.6212711080662819E-3</v>
      </c>
      <c r="W58" s="8">
        <f>'Data-Resource'!I10158</f>
        <v>2.4999999999999554E-3</v>
      </c>
    </row>
    <row r="59" spans="1:23" x14ac:dyDescent="0.3">
      <c r="A59" s="8" t="str">
        <f>'Data-Resource'!B59</f>
        <v>3-22-2019</v>
      </c>
      <c r="B59" s="8">
        <f>'Data-Resource'!I14704</f>
        <v>-1.850168602677825E-2</v>
      </c>
      <c r="C59" s="8">
        <f>'Data-Resource'!I11674</f>
        <v>2.1944922547332182E-2</v>
      </c>
      <c r="D59" s="8">
        <f>'Data-Resource'!I564</f>
        <v>2.866655477305424E-3</v>
      </c>
      <c r="E59" s="8">
        <f>'Data-Resource'!I1069</f>
        <v>-3.6987231312939142E-2</v>
      </c>
      <c r="F59" s="8">
        <f>'Data-Resource'!I1574</f>
        <v>-7.9830336295778469E-3</v>
      </c>
      <c r="G59" s="8">
        <f>'Data-Resource'!I2079</f>
        <v>-2.6597339081842263E-2</v>
      </c>
      <c r="H59" s="8">
        <f>'Data-Resource'!I2584</f>
        <v>-2.9459886398032351E-2</v>
      </c>
      <c r="I59" s="8">
        <f>'Data-Resource'!I3089</f>
        <v>-1.5555444444445121E-3</v>
      </c>
      <c r="J59" s="8">
        <f>'Data-Resource'!I3594</f>
        <v>-2.3157922807017561E-2</v>
      </c>
      <c r="K59" s="8">
        <f>'Data-Resource'!I4099</f>
        <v>-3.1952164267647319E-2</v>
      </c>
      <c r="L59" s="8">
        <f>'Data-Resource'!I4604</f>
        <v>3.1375974055330132E-3</v>
      </c>
      <c r="M59" s="8">
        <f>'Data-Resource'!I5109</f>
        <v>-3.94667370644139E-2</v>
      </c>
      <c r="N59" s="8">
        <f>'Data-Resource'!I5614</f>
        <v>-1.7543894048847538E-2</v>
      </c>
      <c r="O59" s="8">
        <f>'Data-Resource'!I6119</f>
        <v>-1.1686670878079685E-2</v>
      </c>
      <c r="P59" s="8">
        <f>'Data-Resource'!I12179</f>
        <v>-2.5974025974026052E-2</v>
      </c>
      <c r="Q59" s="8">
        <f>'Data-Resource'!I10664</f>
        <v>-1.2626262626262557E-2</v>
      </c>
      <c r="R59" s="8">
        <f>'Data-Resource'!I11169</f>
        <v>-8.9285909155321051E-3</v>
      </c>
      <c r="S59" s="8">
        <f>'Data-Resource'!I8139</f>
        <v>-5.6497175141241732E-3</v>
      </c>
      <c r="T59" s="8">
        <f>'Data-Resource'!I8644</f>
        <v>-1.0244318199459139E-2</v>
      </c>
      <c r="U59" s="8">
        <f>'Data-Resource'!I9149</f>
        <v>-2.2369089984748361E-2</v>
      </c>
      <c r="V59" s="8">
        <f>'Data-Resource'!I9654</f>
        <v>-2.6545749949091833E-2</v>
      </c>
      <c r="W59" s="8">
        <f>'Data-Resource'!I10159</f>
        <v>-1.9572796431737777E-2</v>
      </c>
    </row>
    <row r="60" spans="1:23" x14ac:dyDescent="0.3">
      <c r="A60" s="8" t="str">
        <f>'Data-Resource'!B60</f>
        <v>3-25-2019</v>
      </c>
      <c r="B60" s="8">
        <f>'Data-Resource'!I14705</f>
        <v>2.0709860804193313E-3</v>
      </c>
      <c r="C60" s="8">
        <f>'Data-Resource'!I11675</f>
        <v>3.6642566537816924E-2</v>
      </c>
      <c r="D60" s="8">
        <f>'Data-Resource'!I565</f>
        <v>2.0143870503597144E-2</v>
      </c>
      <c r="E60" s="8">
        <f>'Data-Resource'!I1070</f>
        <v>-2.6201135371178427E-3</v>
      </c>
      <c r="F60" s="8">
        <f>'Data-Resource'!I1575</f>
        <v>6.0506254527611658E-3</v>
      </c>
      <c r="G60" s="8">
        <f>'Data-Resource'!I2080</f>
        <v>1.9941401443734652E-3</v>
      </c>
      <c r="H60" s="8">
        <f>'Data-Resource'!I2585</f>
        <v>-1.4544815443956416E-2</v>
      </c>
      <c r="I60" s="8">
        <f>'Data-Resource'!I3090</f>
        <v>1.0042333964215618E-2</v>
      </c>
      <c r="J60" s="8">
        <f>'Data-Resource'!I3595</f>
        <v>-1.1594492753622399E-3</v>
      </c>
      <c r="K60" s="8">
        <f>'Data-Resource'!I4100</f>
        <v>7.2932892504757587E-4</v>
      </c>
      <c r="L60" s="8">
        <f>'Data-Resource'!I4605</f>
        <v>-4.9217270693512746E-3</v>
      </c>
      <c r="M60" s="8">
        <f>'Data-Resource'!I5110</f>
        <v>-3.4482758620690908E-3</v>
      </c>
      <c r="N60" s="8">
        <f>'Data-Resource'!I5615</f>
        <v>1.7556530898876154E-3</v>
      </c>
      <c r="O60" s="8">
        <f>'Data-Resource'!I6120</f>
        <v>-5.4365206267987963E-3</v>
      </c>
      <c r="P60" s="8">
        <f>'Data-Resource'!I12180</f>
        <v>1.4761407126215919E-3</v>
      </c>
      <c r="Q60" s="8">
        <f>'Data-Resource'!I10665</f>
        <v>6.680308118798284E-3</v>
      </c>
      <c r="R60" s="8">
        <f>'Data-Resource'!I11170</f>
        <v>1.5105739572779945E-2</v>
      </c>
      <c r="S60" s="8">
        <f>'Data-Resource'!I8140</f>
        <v>-2.722631877481568E-2</v>
      </c>
      <c r="T60" s="8">
        <f>'Data-Resource'!I8645</f>
        <v>0</v>
      </c>
      <c r="U60" s="8">
        <f>'Data-Resource'!I9150</f>
        <v>-1.1315789473684144E-2</v>
      </c>
      <c r="V60" s="8">
        <f>'Data-Resource'!I9655</f>
        <v>4.3117346600331412E-3</v>
      </c>
      <c r="W60" s="8">
        <f>'Data-Resource'!I10160</f>
        <v>7.1428265306121572E-3</v>
      </c>
    </row>
    <row r="61" spans="1:23" x14ac:dyDescent="0.3">
      <c r="A61" s="8" t="str">
        <f>'Data-Resource'!B61</f>
        <v>3-26-2019</v>
      </c>
      <c r="B61" s="8">
        <f>'Data-Resource'!I14706</f>
        <v>3.9827733722043544E-3</v>
      </c>
      <c r="C61" s="8">
        <f>'Data-Resource'!I11676</f>
        <v>-2.2913337851336282E-2</v>
      </c>
      <c r="D61" s="8">
        <f>'Data-Resource'!I566</f>
        <v>6.1061673867401764E-3</v>
      </c>
      <c r="E61" s="8">
        <f>'Data-Resource'!I1071</f>
        <v>9.3700675104967292E-3</v>
      </c>
      <c r="F61" s="8">
        <f>'Data-Resource'!I1576</f>
        <v>3.8613706583193528E-3</v>
      </c>
      <c r="G61" s="8">
        <f>'Data-Resource'!I2081</f>
        <v>-1.9878439759069264E-3</v>
      </c>
      <c r="H61" s="8">
        <f>'Data-Resource'!I2586</f>
        <v>-5.4025966294424799E-3</v>
      </c>
      <c r="I61" s="8">
        <f>'Data-Resource'!I3091</f>
        <v>1.2362064290553214E-2</v>
      </c>
      <c r="J61" s="8">
        <f>'Data-Resource'!I3596</f>
        <v>-1.4225504633843948E-2</v>
      </c>
      <c r="K61" s="8">
        <f>'Data-Resource'!I4101</f>
        <v>-1.0507224637681108E-2</v>
      </c>
      <c r="L61" s="8">
        <f>'Data-Resource'!I4606</f>
        <v>8.9206067604033802E-3</v>
      </c>
      <c r="M61" s="8">
        <f>'Data-Resource'!I5111</f>
        <v>1.1772853185595551E-2</v>
      </c>
      <c r="N61" s="8">
        <f>'Data-Resource'!I5616</f>
        <v>-3.4907504362999807E-4</v>
      </c>
      <c r="O61" s="8">
        <f>'Data-Resource'!I6121</f>
        <v>5.7896429720166055E-3</v>
      </c>
      <c r="P61" s="8">
        <f>'Data-Resource'!I12181</f>
        <v>6.1587894990281786E-3</v>
      </c>
      <c r="Q61" s="8">
        <f>'Data-Resource'!I10666</f>
        <v>1.2188974469953609E-2</v>
      </c>
      <c r="R61" s="8">
        <f>'Data-Resource'!I11171</f>
        <v>9.8425198787898405E-3</v>
      </c>
      <c r="S61" s="8">
        <f>'Data-Resource'!I8141</f>
        <v>5.8651026392950211E-4</v>
      </c>
      <c r="T61" s="8">
        <f>'Data-Resource'!I8646</f>
        <v>-3.1695246395290091E-3</v>
      </c>
      <c r="U61" s="8">
        <f>'Data-Resource'!I9151</f>
        <v>-5.5674440314185036E-3</v>
      </c>
      <c r="V61" s="8">
        <f>'Data-Resource'!I9656</f>
        <v>-2.6489668874171636E-3</v>
      </c>
      <c r="W61" s="8">
        <f>'Data-Resource'!I10161</f>
        <v>8.0810101010103587E-4</v>
      </c>
    </row>
    <row r="62" spans="1:23" x14ac:dyDescent="0.3">
      <c r="A62" s="8" t="str">
        <f>'Data-Resource'!B62</f>
        <v>3-27-2019</v>
      </c>
      <c r="B62" s="8">
        <f>'Data-Resource'!I14707</f>
        <v>-1.7466086099076461E-3</v>
      </c>
      <c r="C62" s="8">
        <f>'Data-Resource'!I11677</f>
        <v>-1.6673197165485141E-3</v>
      </c>
      <c r="D62" s="8">
        <f>'Data-Resource'!I567</f>
        <v>-3.7261435080504705E-3</v>
      </c>
      <c r="E62" s="8">
        <f>'Data-Resource'!I1072</f>
        <v>-1.6340408510638366E-2</v>
      </c>
      <c r="F62" s="8">
        <f>'Data-Resource'!I1577</f>
        <v>3.9549690500205893E-3</v>
      </c>
      <c r="G62" s="8">
        <f>'Data-Resource'!I2082</f>
        <v>-4.1290106152166049E-3</v>
      </c>
      <c r="H62" s="8">
        <f>'Data-Resource'!I2587</f>
        <v>-1.7442873977224077E-2</v>
      </c>
      <c r="I62" s="8">
        <f>'Data-Resource'!I3092</f>
        <v>1.3095045974410959E-3</v>
      </c>
      <c r="J62" s="8">
        <f>'Data-Resource'!I3597</f>
        <v>-3.9415620437957587E-3</v>
      </c>
      <c r="K62" s="8">
        <f>'Data-Resource'!I4102</f>
        <v>-1.9672109289617424E-2</v>
      </c>
      <c r="L62" s="8">
        <f>'Data-Resource'!I4607</f>
        <v>2.6443632255010834E-3</v>
      </c>
      <c r="M62" s="8">
        <f>'Data-Resource'!I5112</f>
        <v>2.5102319236016416E-2</v>
      </c>
      <c r="N62" s="8">
        <f>'Data-Resource'!I5617</f>
        <v>6.9808027923211275E-3</v>
      </c>
      <c r="O62" s="8">
        <f>'Data-Resource'!I6122</f>
        <v>2.2435897435897282E-3</v>
      </c>
      <c r="P62" s="8">
        <f>'Data-Resource'!I12182</f>
        <v>-1.5856148388746404E-2</v>
      </c>
      <c r="Q62" s="8">
        <f>'Data-Resource'!I10667</f>
        <v>-1.3595226175370905E-2</v>
      </c>
      <c r="R62" s="8">
        <f>'Data-Resource'!I11172</f>
        <v>3.9215882352941801E-3</v>
      </c>
      <c r="S62" s="8">
        <f>'Data-Resource'!I8142</f>
        <v>-2.9668411867364835E-2</v>
      </c>
      <c r="T62" s="8">
        <f>'Data-Resource'!I8647</f>
        <v>3.167014968321061E-3</v>
      </c>
      <c r="U62" s="8">
        <f>'Data-Resource'!I9152</f>
        <v>-5.1986033163744866E-2</v>
      </c>
      <c r="V62" s="8">
        <f>'Data-Resource'!I9657</f>
        <v>-4.2961598619400236E-3</v>
      </c>
      <c r="W62" s="8">
        <f>'Data-Resource'!I10162</f>
        <v>3.0272856312267976E-3</v>
      </c>
    </row>
    <row r="63" spans="1:23" x14ac:dyDescent="0.3">
      <c r="A63" s="8" t="str">
        <f>'Data-Resource'!B63</f>
        <v>3-28-2019</v>
      </c>
      <c r="B63" s="8">
        <f>'Data-Resource'!I14708</f>
        <v>5.252946829630167E-4</v>
      </c>
      <c r="C63" s="8">
        <f>'Data-Resource'!I11678</f>
        <v>-2.0999160898746818E-3</v>
      </c>
      <c r="D63" s="8">
        <f>'Data-Resource'!I568</f>
        <v>2.3331777554852166E-3</v>
      </c>
      <c r="E63" s="8">
        <f>'Data-Resource'!I1073</f>
        <v>5.8833707235963345E-3</v>
      </c>
      <c r="F63" s="8">
        <f>'Data-Resource'!I1578</f>
        <v>-1.3150986542502948E-3</v>
      </c>
      <c r="G63" s="8">
        <f>'Data-Resource'!I2083</f>
        <v>5.3689061092526856E-3</v>
      </c>
      <c r="H63" s="8">
        <f>'Data-Resource'!I2588</f>
        <v>3.000912973434092E-2</v>
      </c>
      <c r="I63" s="8">
        <f>'Data-Resource'!I3093</f>
        <v>6.3304298298265229E-3</v>
      </c>
      <c r="J63" s="8">
        <f>'Data-Resource'!I3598</f>
        <v>-1.4707898652975035E-3</v>
      </c>
      <c r="K63" s="8">
        <f>'Data-Resource'!I4103</f>
        <v>-1.862891248797846E-3</v>
      </c>
      <c r="L63" s="8">
        <f>'Data-Resource'!I4608</f>
        <v>8.7833993637834943E-4</v>
      </c>
      <c r="M63" s="8">
        <f>'Data-Resource'!I5113</f>
        <v>-2.6689914163090307E-2</v>
      </c>
      <c r="N63" s="8">
        <f>'Data-Resource'!I5618</f>
        <v>-4.5045389984566747E-3</v>
      </c>
      <c r="O63" s="8">
        <f>'Data-Resource'!I6123</f>
        <v>-5.4434838296509606E-3</v>
      </c>
      <c r="P63" s="8">
        <f>'Data-Resource'!I12183</f>
        <v>-8.7838108108108624E-3</v>
      </c>
      <c r="Q63" s="8">
        <f>'Data-Resource'!I10668</f>
        <v>1.8442653971967097E-2</v>
      </c>
      <c r="R63" s="8">
        <f>'Data-Resource'!I11173</f>
        <v>1.5686254901960767E-2</v>
      </c>
      <c r="S63" s="8">
        <f>'Data-Resource'!I8143</f>
        <v>5.4151624548736373E-3</v>
      </c>
      <c r="T63" s="8">
        <f>'Data-Resource'!I8648</f>
        <v>7.8800629175714422E-4</v>
      </c>
      <c r="U63" s="8">
        <f>'Data-Resource'!I9153</f>
        <v>-4.002287021154763E-3</v>
      </c>
      <c r="V63" s="8">
        <f>'Data-Resource'!I9658</f>
        <v>1.5893999999999874E-2</v>
      </c>
      <c r="W63" s="8">
        <f>'Data-Resource'!I10163</f>
        <v>1.5687831542883487E-2</v>
      </c>
    </row>
    <row r="64" spans="1:23" x14ac:dyDescent="0.3">
      <c r="A64" s="8" t="str">
        <f>'Data-Resource'!B64</f>
        <v>3-29-2019</v>
      </c>
      <c r="B64" s="8">
        <f>'Data-Resource'!I14709</f>
        <v>2.954223337328114E-3</v>
      </c>
      <c r="C64" s="8">
        <f>'Data-Resource'!I11679</f>
        <v>-4.1823504809708744E-4</v>
      </c>
      <c r="D64" s="8">
        <f>'Data-Resource'!I569</f>
        <v>9.2426989623683911E-4</v>
      </c>
      <c r="E64" s="8">
        <f>'Data-Resource'!I1074</f>
        <v>6.4912366503034977E-3</v>
      </c>
      <c r="F64" s="8">
        <f>'Data-Resource'!I1579</f>
        <v>9.0859664082988244E-4</v>
      </c>
      <c r="G64" s="8">
        <f>'Data-Resource'!I2084</f>
        <v>-7.1212272727271316E-3</v>
      </c>
      <c r="H64" s="8">
        <f>'Data-Resource'!I2589</f>
        <v>2.8571392857142792E-2</v>
      </c>
      <c r="I64" s="8">
        <f>'Data-Resource'!I3094</f>
        <v>9.799673771762725E-3</v>
      </c>
      <c r="J64" s="8">
        <f>'Data-Resource'!I3599</f>
        <v>4.2360649172666371E-3</v>
      </c>
      <c r="K64" s="8">
        <f>'Data-Resource'!I4104</f>
        <v>0</v>
      </c>
      <c r="L64" s="8">
        <f>'Data-Resource'!I4609</f>
        <v>-2.617757462787989E-3</v>
      </c>
      <c r="M64" s="8">
        <f>'Data-Resource'!I5114</f>
        <v>1.3793103448276084E-3</v>
      </c>
      <c r="N64" s="8">
        <f>'Data-Resource'!I5619</f>
        <v>2.7662517289072865E-3</v>
      </c>
      <c r="O64" s="8">
        <f>'Data-Resource'!I6124</f>
        <v>-3.3783783783796167E-4</v>
      </c>
      <c r="P64" s="8">
        <f>'Data-Resource'!I12184</f>
        <v>8.1412216087501151E-3</v>
      </c>
      <c r="Q64" s="8">
        <f>'Data-Resource'!I10669</f>
        <v>9.0000149999999775E-3</v>
      </c>
      <c r="R64" s="8">
        <f>'Data-Resource'!I11174</f>
        <v>-3.8535836665285757E-3</v>
      </c>
      <c r="S64" s="8">
        <f>'Data-Resource'!I8144</f>
        <v>-2.9744199881021512E-3</v>
      </c>
      <c r="T64" s="8">
        <f>'Data-Resource'!I8649</f>
        <v>2.3492796166628424E-3</v>
      </c>
      <c r="U64" s="8">
        <f>'Data-Resource'!I9154</f>
        <v>1.492109124367833E-2</v>
      </c>
      <c r="V64" s="8">
        <f>'Data-Resource'!I9659</f>
        <v>8.4033808998716687E-3</v>
      </c>
      <c r="W64" s="8">
        <f>'Data-Resource'!I10164</f>
        <v>2.4654831860851378E-3</v>
      </c>
    </row>
    <row r="65" spans="1:23" x14ac:dyDescent="0.3">
      <c r="A65" s="8" t="str">
        <f>'Data-Resource'!B65</f>
        <v>4-1-2019</v>
      </c>
      <c r="B65" s="8">
        <f>'Data-Resource'!I14710</f>
        <v>5.5788531923791377E-3</v>
      </c>
      <c r="C65" s="8">
        <f>'Data-Resource'!I11680</f>
        <v>-1.4577259475218752E-2</v>
      </c>
      <c r="D65" s="8">
        <f>'Data-Resource'!I570</f>
        <v>4.3527926689576734E-3</v>
      </c>
      <c r="E65" s="8">
        <f>'Data-Resource'!I1075</f>
        <v>-1.0915155514947901E-2</v>
      </c>
      <c r="F65" s="8">
        <f>'Data-Resource'!I1580</f>
        <v>-2.9998999999999982E-4</v>
      </c>
      <c r="G65" s="8">
        <f>'Data-Resource'!I2085</f>
        <v>9.0099101804786699E-4</v>
      </c>
      <c r="H65" s="8">
        <f>'Data-Resource'!I2590</f>
        <v>1.8887688002798313E-2</v>
      </c>
      <c r="I65" s="8">
        <f>'Data-Resource'!I3095</f>
        <v>1.4973155080214519E-3</v>
      </c>
      <c r="J65" s="8">
        <f>'Data-Resource'!I3600</f>
        <v>8.6154510140066631E-4</v>
      </c>
      <c r="K65" s="8">
        <f>'Data-Resource'!I4105</f>
        <v>3.4285663003662967E-2</v>
      </c>
      <c r="L65" s="8">
        <f>'Data-Resource'!I4610</f>
        <v>-4.7930544662309962E-3</v>
      </c>
      <c r="M65" s="8">
        <f>'Data-Resource'!I5115</f>
        <v>2.5480310669028356E-2</v>
      </c>
      <c r="N65" s="8">
        <f>'Data-Resource'!I5620</f>
        <v>6.1517771701982485E-3</v>
      </c>
      <c r="O65" s="8">
        <f>'Data-Resource'!I6125</f>
        <v>-8.0829853159095771E-4</v>
      </c>
      <c r="P65" s="8">
        <f>'Data-Resource'!I12185</f>
        <v>1.6203133032761028E-2</v>
      </c>
      <c r="Q65" s="8">
        <f>'Data-Resource'!I10670</f>
        <v>0</v>
      </c>
      <c r="R65" s="8">
        <f>'Data-Resource'!I11175</f>
        <v>1.2511972810164111E-2</v>
      </c>
      <c r="S65" s="8">
        <f>'Data-Resource'!I8145</f>
        <v>-3.0952380952380926E-2</v>
      </c>
      <c r="T65" s="8">
        <f>'Data-Resource'!I8650</f>
        <v>-3.0959288644564296E-3</v>
      </c>
      <c r="U65" s="8">
        <f>'Data-Resource'!I9155</f>
        <v>2.8111166666666871E-2</v>
      </c>
      <c r="V65" s="8">
        <f>'Data-Resource'!I9660</f>
        <v>1.343564273635992E-2</v>
      </c>
      <c r="W65" s="8">
        <f>'Data-Resource'!I10165</f>
        <v>-1.1285593497829477E-2</v>
      </c>
    </row>
    <row r="66" spans="1:23" x14ac:dyDescent="0.3">
      <c r="A66" s="8" t="str">
        <f>'Data-Resource'!B66</f>
        <v>4-2-2019</v>
      </c>
      <c r="B66" s="8">
        <f>'Data-Resource'!I14711</f>
        <v>4.4047468040396224E-3</v>
      </c>
      <c r="C66" s="8">
        <f>'Data-Resource'!I11681</f>
        <v>3.3826638477802416E-3</v>
      </c>
      <c r="D66" s="8">
        <f>'Data-Resource'!I571</f>
        <v>8.187345694227556E-3</v>
      </c>
      <c r="E66" s="8">
        <f>'Data-Resource'!I1076</f>
        <v>-3.5701972421812692E-3</v>
      </c>
      <c r="F66" s="8">
        <f>'Data-Resource'!I1581</f>
        <v>8.7587586272459498E-3</v>
      </c>
      <c r="G66" s="8">
        <f>'Data-Resource'!I2086</f>
        <v>5.3876085004491156E-3</v>
      </c>
      <c r="H66" s="8">
        <f>'Data-Resource'!I2591</f>
        <v>1.5799450455091894E-2</v>
      </c>
      <c r="I66" s="8">
        <f>'Data-Resource'!I3096</f>
        <v>-3.8469864533663863E-3</v>
      </c>
      <c r="J66" s="8">
        <f>'Data-Resource'!I3601</f>
        <v>2.1798321161695691E-2</v>
      </c>
      <c r="K66" s="8">
        <f>'Data-Resource'!I4106</f>
        <v>2.4833262028760204E-2</v>
      </c>
      <c r="L66" s="8">
        <f>'Data-Resource'!I4611</f>
        <v>9.1743383794060593E-3</v>
      </c>
      <c r="M66" s="8">
        <f>'Data-Resource'!I5116</f>
        <v>1.05680317040954E-3</v>
      </c>
      <c r="N66" s="8">
        <f>'Data-Resource'!I5621</f>
        <v>-1.0330922509265413E-3</v>
      </c>
      <c r="O66" s="8">
        <f>'Data-Resource'!I6126</f>
        <v>-2.1540118470651445E-3</v>
      </c>
      <c r="P66" s="8">
        <f>'Data-Resource'!I12186</f>
        <v>-1.6480569284438303E-2</v>
      </c>
      <c r="Q66" s="8">
        <f>'Data-Resource'!I10671</f>
        <v>-6.310694174757334E-3</v>
      </c>
      <c r="R66" s="8">
        <f>'Data-Resource'!I11176</f>
        <v>1.9011977909200565E-3</v>
      </c>
      <c r="S66" s="8">
        <f>'Data-Resource'!I8146</f>
        <v>-1.8495684340320527E-2</v>
      </c>
      <c r="T66" s="8">
        <f>'Data-Resource'!I8651</f>
        <v>8.540302596110827E-3</v>
      </c>
      <c r="U66" s="8">
        <f>'Data-Resource'!I9156</f>
        <v>1.6064744801333967E-2</v>
      </c>
      <c r="V66" s="8">
        <f>'Data-Resource'!I9661</f>
        <v>4.754358161648117E-3</v>
      </c>
      <c r="W66" s="8">
        <f>'Data-Resource'!I10166</f>
        <v>4.9385679012351272E-4</v>
      </c>
    </row>
    <row r="67" spans="1:23" x14ac:dyDescent="0.3">
      <c r="A67" s="8" t="str">
        <f>'Data-Resource'!B67</f>
        <v>4-3-2019</v>
      </c>
      <c r="B67" s="8">
        <f>'Data-Resource'!I14712</f>
        <v>8.3506247569256498E-3</v>
      </c>
      <c r="C67" s="8">
        <f>'Data-Resource'!I11682</f>
        <v>6.2893081761006431E-3</v>
      </c>
      <c r="D67" s="8">
        <f>'Data-Resource'!I572</f>
        <v>-1.5631577015584811E-3</v>
      </c>
      <c r="E67" s="8">
        <f>'Data-Resource'!I1077</f>
        <v>1.3516134824702569E-3</v>
      </c>
      <c r="F67" s="8">
        <f>'Data-Resource'!I1582</f>
        <v>1.3556814979832956E-2</v>
      </c>
      <c r="G67" s="8">
        <f>'Data-Resource'!I2087</f>
        <v>2.3156341158273894E-2</v>
      </c>
      <c r="H67" s="8">
        <f>'Data-Resource'!I2592</f>
        <v>1.0200685789309053E-2</v>
      </c>
      <c r="I67" s="8">
        <f>'Data-Resource'!I3097</f>
        <v>-7.8891788521585089E-3</v>
      </c>
      <c r="J67" s="8">
        <f>'Data-Resource'!I3602</f>
        <v>6.6574759128286759E-3</v>
      </c>
      <c r="K67" s="8">
        <f>'Data-Resource'!I4107</f>
        <v>1.3238727259936344E-2</v>
      </c>
      <c r="L67" s="8">
        <f>'Data-Resource'!I4612</f>
        <v>4.7230829898605321E-3</v>
      </c>
      <c r="M67" s="8">
        <f>'Data-Resource'!I5117</f>
        <v>-2.2187418428609011E-3</v>
      </c>
      <c r="N67" s="8">
        <f>'Data-Resource'!I5622</f>
        <v>2.0167493425653379E-2</v>
      </c>
      <c r="O67" s="8">
        <f>'Data-Resource'!I6127</f>
        <v>4.3004972449939647E-3</v>
      </c>
      <c r="P67" s="8">
        <f>'Data-Resource'!I12187</f>
        <v>6.7403612833647937E-3</v>
      </c>
      <c r="Q67" s="8">
        <f>'Data-Resource'!I10672</f>
        <v>1.7509683341156945E-2</v>
      </c>
      <c r="R67" s="8">
        <f>'Data-Resource'!I11177</f>
        <v>4.7125354328471413E-3</v>
      </c>
      <c r="S67" s="8">
        <f>'Data-Resource'!I8147</f>
        <v>2.4020227560050504E-2</v>
      </c>
      <c r="T67" s="8">
        <f>'Data-Resource'!I8652</f>
        <v>1.1450381679389405E-2</v>
      </c>
      <c r="U67" s="8">
        <f>'Data-Resource'!I9157</f>
        <v>3.0157120418847959E-2</v>
      </c>
      <c r="V67" s="8">
        <f>'Data-Resource'!I9662</f>
        <v>1.9650617224255307E-2</v>
      </c>
      <c r="W67" s="8">
        <f>'Data-Resource'!I10167</f>
        <v>-8.8235490196078344E-3</v>
      </c>
    </row>
    <row r="68" spans="1:23" x14ac:dyDescent="0.3">
      <c r="A68" s="8" t="str">
        <f>'Data-Resource'!B68</f>
        <v>4-4-2019</v>
      </c>
      <c r="B68" s="8">
        <f>'Data-Resource'!I14713</f>
        <v>5.3166869305712565E-3</v>
      </c>
      <c r="C68" s="8">
        <f>'Data-Resource'!I11683</f>
        <v>-7.9530350754723443E-3</v>
      </c>
      <c r="D68" s="8">
        <f>'Data-Resource'!I573</f>
        <v>1.297536465324386E-2</v>
      </c>
      <c r="E68" s="8">
        <f>'Data-Resource'!I1078</f>
        <v>-3.8877535496957241E-3</v>
      </c>
      <c r="F68" s="8">
        <f>'Data-Resource'!I1583</f>
        <v>6.0871680714731299E-3</v>
      </c>
      <c r="G68" s="8">
        <f>'Data-Resource'!I2088</f>
        <v>1.593986332589759E-3</v>
      </c>
      <c r="H68" s="8">
        <f>'Data-Resource'!I2593</f>
        <v>4.1370180373985601E-3</v>
      </c>
      <c r="I68" s="8">
        <f>'Data-Resource'!I3098</f>
        <v>4.0859892473117656E-3</v>
      </c>
      <c r="J68" s="8">
        <f>'Data-Resource'!I3603</f>
        <v>1.5086449826989678E-2</v>
      </c>
      <c r="K68" s="8">
        <f>'Data-Resource'!I4108</f>
        <v>7.1631100733371752E-3</v>
      </c>
      <c r="L68" s="8">
        <f>'Data-Resource'!I4613</f>
        <v>-2.1394951157808419E-3</v>
      </c>
      <c r="M68" s="8">
        <f>'Data-Resource'!I5118</f>
        <v>-1.0540184453228551E-3</v>
      </c>
      <c r="N68" s="8">
        <f>'Data-Resource'!I5623</f>
        <v>7.7506995029721143E-3</v>
      </c>
      <c r="O68" s="8">
        <f>'Data-Resource'!I6128</f>
        <v>7.496653279785867E-3</v>
      </c>
      <c r="P68" s="8">
        <f>'Data-Resource'!I12188</f>
        <v>-1.6621957550186625E-2</v>
      </c>
      <c r="Q68" s="8">
        <f>'Data-Resource'!I10673</f>
        <v>-9.5738154975718475E-4</v>
      </c>
      <c r="R68" s="8">
        <f>'Data-Resource'!I11178</f>
        <v>5.6337840375587072E-3</v>
      </c>
      <c r="S68" s="8">
        <f>'Data-Resource'!I8148</f>
        <v>-9.8280098280098364E-3</v>
      </c>
      <c r="T68" s="8">
        <f>'Data-Resource'!I8653</f>
        <v>-3.0234995535110059E-3</v>
      </c>
      <c r="U68" s="8">
        <f>'Data-Resource'!I9158</f>
        <v>1.6215105900292164E-2</v>
      </c>
      <c r="V68" s="8">
        <f>'Data-Resource'!I9663</f>
        <v>8.6180918796816136E-3</v>
      </c>
      <c r="W68" s="8">
        <f>'Data-Resource'!I10168</f>
        <v>-9.8813244035952106E-4</v>
      </c>
    </row>
    <row r="69" spans="1:23" x14ac:dyDescent="0.3">
      <c r="A69" s="8" t="str">
        <f>'Data-Resource'!B69</f>
        <v>4-5-2019</v>
      </c>
      <c r="B69" s="8">
        <f>'Data-Resource'!I14714</f>
        <v>1.3783012712299644E-3</v>
      </c>
      <c r="C69" s="8">
        <f>'Data-Resource'!I11684</f>
        <v>6.3077793815063433E-3</v>
      </c>
      <c r="D69" s="8">
        <f>'Data-Resource'!I574</f>
        <v>-4.3923128765807764E-4</v>
      </c>
      <c r="E69" s="8">
        <f>'Data-Resource'!I1079</f>
        <v>2.534665406094495E-3</v>
      </c>
      <c r="F69" s="8">
        <f>'Data-Resource'!I1584</f>
        <v>-1.208605234461584E-3</v>
      </c>
      <c r="G69" s="8">
        <f>'Data-Resource'!I2089</f>
        <v>1.1209739082552178E-2</v>
      </c>
      <c r="H69" s="8">
        <f>'Data-Resource'!I2594</f>
        <v>6.7147067357566795E-3</v>
      </c>
      <c r="I69" s="8">
        <f>'Data-Resource'!I3099</f>
        <v>8.5775250144213232E-4</v>
      </c>
      <c r="J69" s="8">
        <f>'Data-Resource'!I3604</f>
        <v>4.3555192002788122E-3</v>
      </c>
      <c r="K69" s="8">
        <f>'Data-Resource'!I4109</f>
        <v>8.1879261744965924E-3</v>
      </c>
      <c r="L69" s="8">
        <f>'Data-Resource'!I4614</f>
        <v>3.4497715424693393E-3</v>
      </c>
      <c r="M69" s="8">
        <f>'Data-Resource'!I5119</f>
        <v>-8.8636062971293381E-3</v>
      </c>
      <c r="N69" s="8">
        <f>'Data-Resource'!I5624</f>
        <v>-1.168809484054077E-3</v>
      </c>
      <c r="O69" s="8">
        <f>'Data-Resource'!I6129</f>
        <v>-6.4978119612784952E-3</v>
      </c>
      <c r="P69" s="8">
        <f>'Data-Resource'!I12189</f>
        <v>-7.0595163149868318E-3</v>
      </c>
      <c r="Q69" s="8">
        <f>'Data-Resource'!I10674</f>
        <v>9.6013920844736347E-4</v>
      </c>
      <c r="R69" s="8">
        <f>'Data-Resource'!I11179</f>
        <v>9.285051412629532E-3</v>
      </c>
      <c r="S69" s="8">
        <f>'Data-Resource'!I8149</f>
        <v>-4.9321824907520529E-3</v>
      </c>
      <c r="T69" s="8">
        <f>'Data-Resource'!I8654</f>
        <v>0</v>
      </c>
      <c r="U69" s="8">
        <f>'Data-Resource'!I9159</f>
        <v>1.6358628698374296E-2</v>
      </c>
      <c r="V69" s="8">
        <f>'Data-Resource'!I9664</f>
        <v>5.1718343107331225E-3</v>
      </c>
      <c r="W69" s="8">
        <f>'Data-Resource'!I10169</f>
        <v>7.3964495582554161E-3</v>
      </c>
    </row>
    <row r="70" spans="1:23" x14ac:dyDescent="0.3">
      <c r="A70" s="8" t="str">
        <f>'Data-Resource'!B70</f>
        <v>4-8-2019</v>
      </c>
      <c r="B70" s="8">
        <f>'Data-Resource'!I14715</f>
        <v>-1.363142521519495E-3</v>
      </c>
      <c r="C70" s="8">
        <f>'Data-Resource'!I11685</f>
        <v>-1.0837849103793049E-2</v>
      </c>
      <c r="D70" s="8">
        <f>'Data-Resource'!I575</f>
        <v>-1.2521994397487064E-2</v>
      </c>
      <c r="E70" s="8">
        <f>'Data-Resource'!I1080</f>
        <v>1.2050225941422637E-2</v>
      </c>
      <c r="F70" s="8">
        <f>'Data-Resource'!I1585</f>
        <v>-2.9126504854369815E-3</v>
      </c>
      <c r="G70" s="8">
        <f>'Data-Resource'!I2090</f>
        <v>-4.8878236022950033E-3</v>
      </c>
      <c r="H70" s="8">
        <f>'Data-Resource'!I2595</f>
        <v>-1.140808325606189E-3</v>
      </c>
      <c r="I70" s="8">
        <f>'Data-Resource'!I3100</f>
        <v>3.0036365264575131E-3</v>
      </c>
      <c r="J70" s="8">
        <f>'Data-Resource'!I3605</f>
        <v>1.630060804393697E-2</v>
      </c>
      <c r="K70" s="8">
        <f>'Data-Resource'!I4110</f>
        <v>1.1716627825954418E-2</v>
      </c>
      <c r="L70" s="8">
        <f>'Data-Resource'!I4615</f>
        <v>-2.1486893364622344E-3</v>
      </c>
      <c r="M70" s="8">
        <f>'Data-Resource'!I5120</f>
        <v>-1.3821792807300098E-2</v>
      </c>
      <c r="N70" s="8">
        <f>'Data-Resource'!I5625</f>
        <v>1.0885948752302753E-2</v>
      </c>
      <c r="O70" s="8">
        <f>'Data-Resource'!I6130</f>
        <v>-1.8664178109586323E-3</v>
      </c>
      <c r="P70" s="8">
        <f>'Data-Resource'!I12190</f>
        <v>1.0973854294270143E-2</v>
      </c>
      <c r="Q70" s="8">
        <f>'Data-Resource'!I10675</f>
        <v>1.3448621711555577E-2</v>
      </c>
      <c r="R70" s="8">
        <f>'Data-Resource'!I11180</f>
        <v>-1.2855849167018431E-2</v>
      </c>
      <c r="S70" s="8">
        <f>'Data-Resource'!I8150</f>
        <v>-9.8887515451174385E-3</v>
      </c>
      <c r="T70" s="8">
        <f>'Data-Resource'!I8655</f>
        <v>-4.5455000000001111E-3</v>
      </c>
      <c r="U70" s="8">
        <f>'Data-Resource'!I9160</f>
        <v>8.7675856095986507E-3</v>
      </c>
      <c r="V70" s="8">
        <f>'Data-Resource'!I9665</f>
        <v>-7.864506814316231E-3</v>
      </c>
      <c r="W70" s="8">
        <f>'Data-Resource'!I10170</f>
        <v>7.3746314859774158E-3</v>
      </c>
    </row>
    <row r="71" spans="1:23" x14ac:dyDescent="0.3">
      <c r="A71" s="8" t="str">
        <f>'Data-Resource'!B71</f>
        <v>4-9-2019</v>
      </c>
      <c r="B71" s="8">
        <f>'Data-Resource'!I14716</f>
        <v>-6.408937485091153E-3</v>
      </c>
      <c r="C71" s="8">
        <f>'Data-Resource'!I11686</f>
        <v>4.2105263157894909E-3</v>
      </c>
      <c r="D71" s="8">
        <f>'Data-Resource'!I576</f>
        <v>-2.447721438999365E-3</v>
      </c>
      <c r="E71" s="8">
        <f>'Data-Resource'!I1081</f>
        <v>-1.6848947350857483E-3</v>
      </c>
      <c r="F71" s="8">
        <f>'Data-Resource'!I1586</f>
        <v>1.7047783482009465E-3</v>
      </c>
      <c r="G71" s="8">
        <f>'Data-Resource'!I2091</f>
        <v>-8.5137658652050807E-3</v>
      </c>
      <c r="H71" s="8">
        <f>'Data-Resource'!I2596</f>
        <v>-1.1477946828070879E-3</v>
      </c>
      <c r="I71" s="8">
        <f>'Data-Resource'!I3101</f>
        <v>7.4801986005516132E-3</v>
      </c>
      <c r="J71" s="8">
        <f>'Data-Resource'!I3606</f>
        <v>9.5719954699292377E-4</v>
      </c>
      <c r="K71" s="8">
        <f>'Data-Resource'!I4111</f>
        <v>-7.4324729729731039E-3</v>
      </c>
      <c r="L71" s="8">
        <f>'Data-Resource'!I4616</f>
        <v>-1.1197200881949955E-2</v>
      </c>
      <c r="M71" s="8">
        <f>'Data-Resource'!I5121</f>
        <v>-4.7748976807640755E-3</v>
      </c>
      <c r="N71" s="8">
        <f>'Data-Resource'!I5626</f>
        <v>-9.4542710233869471E-3</v>
      </c>
      <c r="O71" s="8">
        <f>'Data-Resource'!I6131</f>
        <v>-8.0106809078777698E-4</v>
      </c>
      <c r="P71" s="8">
        <f>'Data-Resource'!I12191</f>
        <v>2.4556615303867814E-3</v>
      </c>
      <c r="Q71" s="8">
        <f>'Data-Resource'!I10676</f>
        <v>-3.4679349168646123E-2</v>
      </c>
      <c r="R71" s="8">
        <f>'Data-Resource'!I11181</f>
        <v>-2.1375409319245534E-2</v>
      </c>
      <c r="S71" s="8">
        <f>'Data-Resource'!I8151</f>
        <v>6.2500000000000888E-3</v>
      </c>
      <c r="T71" s="8">
        <f>'Data-Resource'!I8656</f>
        <v>-3.8255547932414934E-3</v>
      </c>
      <c r="U71" s="8">
        <f>'Data-Resource'!I9161</f>
        <v>2.7499999999999756E-3</v>
      </c>
      <c r="V71" s="8">
        <f>'Data-Resource'!I9666</f>
        <v>-1.4277071168515102E-2</v>
      </c>
      <c r="W71" s="8">
        <f>'Data-Resource'!I10171</f>
        <v>-1.1787964689092465E-2</v>
      </c>
    </row>
    <row r="72" spans="1:23" x14ac:dyDescent="0.3">
      <c r="A72" s="8" t="str">
        <f>'Data-Resource'!B72</f>
        <v>4-10-2019</v>
      </c>
      <c r="B72" s="8">
        <f>'Data-Resource'!I14717</f>
        <v>3.4936440545751831E-3</v>
      </c>
      <c r="C72" s="8">
        <f>'Data-Resource'!I11687</f>
        <v>1.089689811831936E-2</v>
      </c>
      <c r="D72" s="8">
        <f>'Data-Resource'!I577</f>
        <v>8.2423970805399829E-3</v>
      </c>
      <c r="E72" s="8">
        <f>'Data-Resource'!I1082</f>
        <v>-1.5540574061814609E-2</v>
      </c>
      <c r="F72" s="8">
        <f>'Data-Resource'!I1587</f>
        <v>9.694473925916582E-4</v>
      </c>
      <c r="G72" s="8">
        <f>'Data-Resource'!I2092</f>
        <v>-2.6083175595330763E-3</v>
      </c>
      <c r="H72" s="8">
        <f>'Data-Resource'!I2597</f>
        <v>9.6911956358215288E-3</v>
      </c>
      <c r="I72" s="8">
        <f>'Data-Resource'!I3102</f>
        <v>3.8119545994926658E-3</v>
      </c>
      <c r="J72" s="8">
        <f>'Data-Resource'!I3607</f>
        <v>3.427474542707008E-3</v>
      </c>
      <c r="K72" s="8">
        <f>'Data-Resource'!I4112</f>
        <v>-8.1785032157945465E-4</v>
      </c>
      <c r="L72" s="8">
        <f>'Data-Resource'!I4617</f>
        <v>2.1739130434782709E-3</v>
      </c>
      <c r="M72" s="8">
        <f>'Data-Resource'!I5122</f>
        <v>-9.0311986863710527E-3</v>
      </c>
      <c r="N72" s="8">
        <f>'Data-Resource'!I5627</f>
        <v>5.0170568561875239E-4</v>
      </c>
      <c r="O72" s="8">
        <f>'Data-Resource'!I6132</f>
        <v>-4.0037368210329325E-3</v>
      </c>
      <c r="P72" s="8">
        <f>'Data-Resource'!I12192</f>
        <v>1.6357660850599632E-2</v>
      </c>
      <c r="Q72" s="8">
        <f>'Data-Resource'!I10677</f>
        <v>8.845223587223611E-3</v>
      </c>
      <c r="R72" s="8">
        <f>'Data-Resource'!I11182</f>
        <v>5.7034983157224044E-3</v>
      </c>
      <c r="S72" s="8">
        <f>'Data-Resource'!I8152</f>
        <v>-8.6956521739130783E-3</v>
      </c>
      <c r="T72" s="8">
        <f>'Data-Resource'!I8657</f>
        <v>-2.3059414770511726E-3</v>
      </c>
      <c r="U72" s="8">
        <f>'Data-Resource'!I9162</f>
        <v>-4.1366058242409904E-3</v>
      </c>
      <c r="V72" s="8">
        <f>'Data-Resource'!I9667</f>
        <v>-4.2865706499711723E-3</v>
      </c>
      <c r="W72" s="8">
        <f>'Data-Resource'!I10172</f>
        <v>8.0299134301371137E-4</v>
      </c>
    </row>
    <row r="73" spans="1:23" x14ac:dyDescent="0.3">
      <c r="A73" s="8" t="str">
        <f>'Data-Resource'!B73</f>
        <v>4-11-2019</v>
      </c>
      <c r="B73" s="8">
        <f>'Data-Resource'!I14718</f>
        <v>1.7365741771512887E-3</v>
      </c>
      <c r="C73" s="8">
        <f>'Data-Resource'!I11688</f>
        <v>-1.4125467386788448E-2</v>
      </c>
      <c r="D73" s="8">
        <f>'Data-Resource'!I578</f>
        <v>-5.2957280151176367E-3</v>
      </c>
      <c r="E73" s="8">
        <f>'Data-Resource'!I1083</f>
        <v>7.02776825505651E-3</v>
      </c>
      <c r="F73" s="8">
        <f>'Data-Resource'!I1588</f>
        <v>4.1042538646763969E-3</v>
      </c>
      <c r="G73" s="8">
        <f>'Data-Resource'!I2093</f>
        <v>8.6943773744563874E-3</v>
      </c>
      <c r="H73" s="8">
        <f>'Data-Resource'!I2598</f>
        <v>-1.1223145738451635E-2</v>
      </c>
      <c r="I73" s="8">
        <f>'Data-Resource'!I3103</f>
        <v>0</v>
      </c>
      <c r="J73" s="8">
        <f>'Data-Resource'!I3608</f>
        <v>2.4546569629167797E-3</v>
      </c>
      <c r="K73" s="8">
        <f>'Data-Resource'!I4113</f>
        <v>2.1319928173003239E-2</v>
      </c>
      <c r="L73" s="8">
        <f>'Data-Resource'!I4618</f>
        <v>-6.9264329004329198E-3</v>
      </c>
      <c r="M73" s="8">
        <f>'Data-Resource'!I5123</f>
        <v>2.3064250411861689E-2</v>
      </c>
      <c r="N73" s="8">
        <f>'Data-Resource'!I5628</f>
        <v>8.1776037442456411E-3</v>
      </c>
      <c r="O73" s="8">
        <f>'Data-Resource'!I6133</f>
        <v>-4.5551982851019341E-3</v>
      </c>
      <c r="P73" s="8">
        <f>'Data-Resource'!I12193</f>
        <v>5.9138976904866102E-3</v>
      </c>
      <c r="Q73" s="8">
        <f>'Data-Resource'!I10678</f>
        <v>-5.8394014598540838E-3</v>
      </c>
      <c r="R73" s="8">
        <f>'Data-Resource'!I11183</f>
        <v>4.6992480319690095E-3</v>
      </c>
      <c r="S73" s="8">
        <f>'Data-Resource'!I8153</f>
        <v>7.5187969924810421E-3</v>
      </c>
      <c r="T73" s="8">
        <f>'Data-Resource'!I8658</f>
        <v>3.8520800342354234E-3</v>
      </c>
      <c r="U73" s="8">
        <f>'Data-Resource'!I9163</f>
        <v>9.2824887104865656E-3</v>
      </c>
      <c r="V73" s="8">
        <f>'Data-Resource'!I9668</f>
        <v>-4.0372298136646398E-3</v>
      </c>
      <c r="W73" s="8">
        <f>'Data-Resource'!I10173</f>
        <v>-4.4141452648475991E-3</v>
      </c>
    </row>
    <row r="74" spans="1:23" x14ac:dyDescent="0.3">
      <c r="A74" s="8" t="str">
        <f>'Data-Resource'!B74</f>
        <v>4-12-2019</v>
      </c>
      <c r="B74" s="8">
        <f>'Data-Resource'!I14719</f>
        <v>7.3325517573352697E-3</v>
      </c>
      <c r="C74" s="8">
        <f>'Data-Resource'!I11689</f>
        <v>-5.8898190997055061E-3</v>
      </c>
      <c r="D74" s="8">
        <f>'Data-Resource'!I579</f>
        <v>2.2182382369217293E-4</v>
      </c>
      <c r="E74" s="8">
        <f>'Data-Resource'!I1084</f>
        <v>9.0136566158786173E-3</v>
      </c>
      <c r="F74" s="8">
        <f>'Data-Resource'!I1589</f>
        <v>-7.1956825214046201E-4</v>
      </c>
      <c r="G74" s="8">
        <f>'Data-Resource'!I2094</f>
        <v>3.369336358646647E-2</v>
      </c>
      <c r="H74" s="8">
        <f>'Data-Resource'!I2599</f>
        <v>1.3865895877652698E-2</v>
      </c>
      <c r="I74" s="8">
        <f>'Data-Resource'!I3104</f>
        <v>-7.4183657543623518E-3</v>
      </c>
      <c r="J74" s="8">
        <f>'Data-Resource'!I3609</f>
        <v>3.136987671232877E-2</v>
      </c>
      <c r="K74" s="8">
        <f>'Data-Resource'!I4114</f>
        <v>2.3541926871537572E-2</v>
      </c>
      <c r="L74" s="8">
        <f>'Data-Resource'!I4619</f>
        <v>4.3670742358080887E-4</v>
      </c>
      <c r="M74" s="8">
        <f>'Data-Resource'!I5124</f>
        <v>2.5451117694586609E-2</v>
      </c>
      <c r="N74" s="8">
        <f>'Data-Resource'!I5629</f>
        <v>4.9828932071083567E-4</v>
      </c>
      <c r="O74" s="8">
        <f>'Data-Resource'!I6134</f>
        <v>-2.1534320323014816E-3</v>
      </c>
      <c r="P74" s="8">
        <f>'Data-Resource'!I12194</f>
        <v>7.4666399999999055E-3</v>
      </c>
      <c r="Q74" s="8">
        <f>'Data-Resource'!I10679</f>
        <v>9.3688065675225207E-3</v>
      </c>
      <c r="R74" s="8">
        <f>'Data-Resource'!I11184</f>
        <v>1.0261269039599622E-2</v>
      </c>
      <c r="S74" s="8">
        <f>'Data-Resource'!I8154</f>
        <v>3.8509316770186174E-2</v>
      </c>
      <c r="T74" s="8">
        <f>'Data-Resource'!I8659</f>
        <v>2.3006366089250575E-3</v>
      </c>
      <c r="U74" s="8">
        <f>'Data-Resource'!I9164</f>
        <v>3.496498501498501E-2</v>
      </c>
      <c r="V74" s="8">
        <f>'Data-Resource'!I9669</f>
        <v>-2.4976210739039396E-3</v>
      </c>
      <c r="W74" s="8">
        <f>'Data-Resource'!I10174</f>
        <v>-1.7391324218577753E-2</v>
      </c>
    </row>
    <row r="75" spans="1:23" x14ac:dyDescent="0.3">
      <c r="A75" s="8" t="str">
        <f>'Data-Resource'!B75</f>
        <v>4-15-2019</v>
      </c>
      <c r="B75" s="8">
        <f>'Data-Resource'!I14720</f>
        <v>7.6345314736022351E-4</v>
      </c>
      <c r="C75" s="8">
        <f>'Data-Resource'!I11690</f>
        <v>-2.5369978858350711E-3</v>
      </c>
      <c r="D75" s="8">
        <f>'Data-Resource'!I580</f>
        <v>5.5543211879005147E-3</v>
      </c>
      <c r="E75" s="8">
        <f>'Data-Resource'!I1085</f>
        <v>-2.3845938065848618E-3</v>
      </c>
      <c r="F75" s="8">
        <f>'Data-Resource'!I1590</f>
        <v>4.7892719618398624E-3</v>
      </c>
      <c r="G75" s="8">
        <f>'Data-Resource'!I2095</f>
        <v>-1.2457918395844202E-3</v>
      </c>
      <c r="H75" s="8">
        <f>'Data-Resource'!I2600</f>
        <v>2.1110262386806883E-3</v>
      </c>
      <c r="I75" s="8">
        <f>'Data-Resource'!I3105</f>
        <v>-1.0715709387055722E-3</v>
      </c>
      <c r="J75" s="8">
        <f>'Data-Resource'!I3610</f>
        <v>6.9214031780141941E-3</v>
      </c>
      <c r="K75" s="8">
        <f>'Data-Resource'!I4115</f>
        <v>1.9602915167410456E-3</v>
      </c>
      <c r="L75" s="8">
        <f>'Data-Resource'!I4620</f>
        <v>-5.2863259911894288E-3</v>
      </c>
      <c r="M75" s="8">
        <f>'Data-Resource'!I5125</f>
        <v>6.315789473684252E-3</v>
      </c>
      <c r="N75" s="8">
        <f>'Data-Resource'!I5630</f>
        <v>5.6216931216930815E-3</v>
      </c>
      <c r="O75" s="8">
        <f>'Data-Resource'!I6135</f>
        <v>8.7707461880987547E-3</v>
      </c>
      <c r="P75" s="8">
        <f>'Data-Resource'!I12195</f>
        <v>1.3984115357038774E-2</v>
      </c>
      <c r="Q75" s="8">
        <f>'Data-Resource'!I10680</f>
        <v>5.3579687478133983E-3</v>
      </c>
      <c r="R75" s="8">
        <f>'Data-Resource'!I11185</f>
        <v>1.476012887896438E-2</v>
      </c>
      <c r="S75" s="8">
        <f>'Data-Resource'!I8155</f>
        <v>7.1005917159763909E-3</v>
      </c>
      <c r="T75" s="8">
        <f>'Data-Resource'!I8660</f>
        <v>0</v>
      </c>
      <c r="U75" s="8">
        <f>'Data-Resource'!I9165</f>
        <v>-7.2253853564547563E-3</v>
      </c>
      <c r="V75" s="8">
        <f>'Data-Resource'!I9670</f>
        <v>-9.0511674603838358E-3</v>
      </c>
      <c r="W75" s="8">
        <f>'Data-Resource'!I10175</f>
        <v>0</v>
      </c>
    </row>
    <row r="76" spans="1:23" x14ac:dyDescent="0.3">
      <c r="A76" s="8" t="str">
        <f>'Data-Resource'!B76</f>
        <v>4-16-2019</v>
      </c>
      <c r="B76" s="8">
        <f>'Data-Resource'!I14721</f>
        <v>6.2011882333638567E-3</v>
      </c>
      <c r="C76" s="8">
        <f>'Data-Resource'!I11691</f>
        <v>-2.6237792054074935E-2</v>
      </c>
      <c r="D76" s="8">
        <f>'Data-Resource'!I581</f>
        <v>9.8922841489419832E-3</v>
      </c>
      <c r="E76" s="8">
        <f>'Data-Resource'!I1086</f>
        <v>-1.3587295964890653E-3</v>
      </c>
      <c r="F76" s="8">
        <f>'Data-Resource'!I1591</f>
        <v>1.0004793044443825E-2</v>
      </c>
      <c r="G76" s="8">
        <f>'Data-Resource'!I2096</f>
        <v>7.5988259573982015E-3</v>
      </c>
      <c r="H76" s="8">
        <f>'Data-Resource'!I2601</f>
        <v>5.0080289173496462E-3</v>
      </c>
      <c r="I76" s="8">
        <f>'Data-Resource'!I3106</f>
        <v>-1.5187144385026793E-2</v>
      </c>
      <c r="J76" s="8">
        <f>'Data-Resource'!I3611</f>
        <v>5.263184210526334E-3</v>
      </c>
      <c r="K76" s="8">
        <f>'Data-Resource'!I4116</f>
        <v>7.0395125412530185E-3</v>
      </c>
      <c r="L76" s="8">
        <f>'Data-Resource'!I4621</f>
        <v>3.9363086085013065E-2</v>
      </c>
      <c r="M76" s="8">
        <f>'Data-Resource'!I5126</f>
        <v>1.6339869281045784E-2</v>
      </c>
      <c r="N76" s="8">
        <f>'Data-Resource'!I5631</f>
        <v>0</v>
      </c>
      <c r="O76" s="8">
        <f>'Data-Resource'!I6136</f>
        <v>-1.6027781487911942E-3</v>
      </c>
      <c r="P76" s="8">
        <f>'Data-Resource'!I12196</f>
        <v>5.9740259740258877E-3</v>
      </c>
      <c r="Q76" s="8">
        <f>'Data-Resource'!I10681</f>
        <v>-4.852304565193737E-4</v>
      </c>
      <c r="R76" s="8">
        <f>'Data-Resource'!I11186</f>
        <v>-1.0009080800562712E-2</v>
      </c>
      <c r="S76" s="8">
        <f>'Data-Resource'!I8156</f>
        <v>2.5700934579439116E-2</v>
      </c>
      <c r="T76" s="8">
        <f>'Data-Resource'!I8661</f>
        <v>1.8292751942669789E-2</v>
      </c>
      <c r="U76" s="8">
        <f>'Data-Resource'!I9166</f>
        <v>2.5353534861043209E-2</v>
      </c>
      <c r="V76" s="8">
        <f>'Data-Resource'!I9671</f>
        <v>-3.7628787161407208E-3</v>
      </c>
      <c r="W76" s="8">
        <f>'Data-Resource'!I10176</f>
        <v>-6.6293659972097782E-3</v>
      </c>
    </row>
    <row r="77" spans="1:23" x14ac:dyDescent="0.3">
      <c r="A77" s="8" t="str">
        <f>'Data-Resource'!B77</f>
        <v>4-17-2019</v>
      </c>
      <c r="B77" s="8">
        <f>'Data-Resource'!I14722</f>
        <v>4.3494185442635655E-3</v>
      </c>
      <c r="C77" s="8">
        <f>'Data-Resource'!I11692</f>
        <v>-5.6473066898348866E-3</v>
      </c>
      <c r="D77" s="8">
        <f>'Data-Resource'!I582</f>
        <v>-1.0883761570097486E-3</v>
      </c>
      <c r="E77" s="8">
        <f>'Data-Resource'!I1087</f>
        <v>1.0873249992581949E-2</v>
      </c>
      <c r="F77" s="8">
        <f>'Data-Resource'!I1592</f>
        <v>6.5882070588234795E-3</v>
      </c>
      <c r="G77" s="8">
        <f>'Data-Resource'!I2097</f>
        <v>9.9727189879530373E-3</v>
      </c>
      <c r="H77" s="8">
        <f>'Data-Resource'!I2602</f>
        <v>-9.9742438867439862E-3</v>
      </c>
      <c r="I77" s="8">
        <f>'Data-Resource'!I3107</f>
        <v>4.7701865735079885E-3</v>
      </c>
      <c r="J77" s="8">
        <f>'Data-Resource'!I3612</f>
        <v>1.9455512826342235E-3</v>
      </c>
      <c r="K77" s="8">
        <f>'Data-Resource'!I4117</f>
        <v>1.2403087614927219E-2</v>
      </c>
      <c r="L77" s="8">
        <f>'Data-Resource'!I4622</f>
        <v>-4.682801311608341E-3</v>
      </c>
      <c r="M77" s="8">
        <f>'Data-Resource'!I5127</f>
        <v>-1.7859420844496153E-3</v>
      </c>
      <c r="N77" s="8">
        <f>'Data-Resource'!I5632</f>
        <v>5.2390306077593424E-3</v>
      </c>
      <c r="O77" s="8">
        <f>'Data-Resource'!I6137</f>
        <v>-3.6402858298503257E-3</v>
      </c>
      <c r="P77" s="8">
        <f>'Data-Resource'!I12197</f>
        <v>-2.2135493638776507E-2</v>
      </c>
      <c r="Q77" s="8">
        <f>'Data-Resource'!I10682</f>
        <v>0</v>
      </c>
      <c r="R77" s="8">
        <f>'Data-Resource'!I11187</f>
        <v>0</v>
      </c>
      <c r="S77" s="8">
        <f>'Data-Resource'!I8157</f>
        <v>-1.3544018058690658E-2</v>
      </c>
      <c r="T77" s="8">
        <f>'Data-Resource'!I8662</f>
        <v>7.5012001312555095E-4</v>
      </c>
      <c r="U77" s="8">
        <f>'Data-Resource'!I9167</f>
        <v>1.6152019769692227E-2</v>
      </c>
      <c r="V77" s="8">
        <f>'Data-Resource'!I9672</f>
        <v>4.4123039802953087E-3</v>
      </c>
      <c r="W77" s="8">
        <f>'Data-Resource'!I10177</f>
        <v>-6.6973630535236521E-3</v>
      </c>
    </row>
    <row r="78" spans="1:23" x14ac:dyDescent="0.3">
      <c r="A78" s="8" t="str">
        <f>'Data-Resource'!B78</f>
        <v>4-18-2019</v>
      </c>
      <c r="B78" s="8">
        <f>'Data-Resource'!I14723</f>
        <v>6.9409318420553846E-3</v>
      </c>
      <c r="C78" s="8">
        <f>'Data-Resource'!I11693</f>
        <v>0</v>
      </c>
      <c r="D78" s="8">
        <f>'Data-Resource'!I583</f>
        <v>1.1106219221962903E-2</v>
      </c>
      <c r="E78" s="8">
        <f>'Data-Resource'!I1088</f>
        <v>8.3920775967748669E-3</v>
      </c>
      <c r="F78" s="8">
        <f>'Data-Resource'!I1593</f>
        <v>1.0108175977078214E-2</v>
      </c>
      <c r="G78" s="8">
        <f>'Data-Resource'!I2098</f>
        <v>4.0478890077386549E-4</v>
      </c>
      <c r="H78" s="8">
        <f>'Data-Resource'!I2603</f>
        <v>-3.7465222959199148E-3</v>
      </c>
      <c r="I78" s="8">
        <f>'Data-Resource'!I3108</f>
        <v>7.3561335491965545E-3</v>
      </c>
      <c r="J78" s="8">
        <f>'Data-Resource'!I3613</f>
        <v>7.12439146856451E-3</v>
      </c>
      <c r="K78" s="8">
        <f>'Data-Resource'!I4118</f>
        <v>-1.5399769389111415E-3</v>
      </c>
      <c r="L78" s="8">
        <f>'Data-Resource'!I4623</f>
        <v>1.2870012538738337E-2</v>
      </c>
      <c r="M78" s="8">
        <f>'Data-Resource'!I5128</f>
        <v>-8.5350318471337193E-3</v>
      </c>
      <c r="N78" s="8">
        <f>'Data-Resource'!I5633</f>
        <v>1.6342540164815744E-2</v>
      </c>
      <c r="O78" s="8">
        <f>'Data-Resource'!I6138</f>
        <v>9.2190889370932193E-3</v>
      </c>
      <c r="P78" s="8">
        <f>'Data-Resource'!I12198</f>
        <v>-2.5531889655951504E-2</v>
      </c>
      <c r="Q78" s="8">
        <f>'Data-Resource'!I10683</f>
        <v>-1.459868613138767E-3</v>
      </c>
      <c r="R78" s="8">
        <f>'Data-Resource'!I11188</f>
        <v>1.8399816684445971E-3</v>
      </c>
      <c r="S78" s="8">
        <f>'Data-Resource'!I8158</f>
        <v>1.4823261117445929E-2</v>
      </c>
      <c r="T78" s="8">
        <f>'Data-Resource'!I8663</f>
        <v>0</v>
      </c>
      <c r="U78" s="8">
        <f>'Data-Resource'!I9168</f>
        <v>1.0112888052681002E-2</v>
      </c>
      <c r="V78" s="8">
        <f>'Data-Resource'!I9673</f>
        <v>1.0367634698120172E-2</v>
      </c>
      <c r="W78" s="8">
        <f>'Data-Resource'!I10178</f>
        <v>-9.714868311980953E-3</v>
      </c>
    </row>
    <row r="79" spans="1:23" x14ac:dyDescent="0.3">
      <c r="A79" s="8" t="str">
        <f>'Data-Resource'!B79</f>
        <v>4-23-2019</v>
      </c>
      <c r="B79" s="8">
        <f>'Data-Resource'!I14724</f>
        <v>9.1534414317072312E-4</v>
      </c>
      <c r="C79" s="8">
        <f>'Data-Resource'!I11694</f>
        <v>4.3668122270750458E-4</v>
      </c>
      <c r="D79" s="8">
        <f>'Data-Resource'!I584</f>
        <v>-3.0225042394862118E-3</v>
      </c>
      <c r="E79" s="8">
        <f>'Data-Resource'!I1089</f>
        <v>1.823302608211411E-2</v>
      </c>
      <c r="F79" s="8">
        <f>'Data-Resource'!I1594</f>
        <v>-2.0954458672875075E-3</v>
      </c>
      <c r="G79" s="8">
        <f>'Data-Resource'!I2099</f>
        <v>-1.3425503355714736E-4</v>
      </c>
      <c r="H79" s="8">
        <f>'Data-Resource'!I2604</f>
        <v>1.4563884559583016E-2</v>
      </c>
      <c r="I79" s="8">
        <f>'Data-Resource'!I3109</f>
        <v>9.6836021156958968E-3</v>
      </c>
      <c r="J79" s="8">
        <f>'Data-Resource'!I3614</f>
        <v>-3.2154340836012675E-3</v>
      </c>
      <c r="K79" s="8">
        <f>'Data-Resource'!I4119</f>
        <v>-1.7292154587499418E-2</v>
      </c>
      <c r="L79" s="8">
        <f>'Data-Resource'!I4624</f>
        <v>2.1168501628594924E-3</v>
      </c>
      <c r="M79" s="8">
        <f>'Data-Resource'!I5129</f>
        <v>-1.3144329896907177E-2</v>
      </c>
      <c r="N79" s="8">
        <f>'Data-Resource'!I5634</f>
        <v>-2.2421205074351575E-3</v>
      </c>
      <c r="O79" s="8">
        <f>'Data-Resource'!I6139</f>
        <v>8.0645161290321694E-3</v>
      </c>
      <c r="P79" s="8">
        <f>'Data-Resource'!I12199</f>
        <v>1.9831566970074196E-2</v>
      </c>
      <c r="Q79" s="8">
        <f>'Data-Resource'!I10684</f>
        <v>8.2926682926828914E-3</v>
      </c>
      <c r="R79" s="8">
        <f>'Data-Resource'!I11189</f>
        <v>-1.2879411697494425E-2</v>
      </c>
      <c r="S79" s="8">
        <f>'Data-Resource'!I8159</f>
        <v>1.7997750281214864E-2</v>
      </c>
      <c r="T79" s="8">
        <f>'Data-Resource'!I8664</f>
        <v>3.7257824975957953E-3</v>
      </c>
      <c r="U79" s="8">
        <f>'Data-Resource'!I9169</f>
        <v>-1.5802928924142704E-2</v>
      </c>
      <c r="V79" s="8">
        <f>'Data-Resource'!I9674</f>
        <v>-2.1813088597315566E-3</v>
      </c>
      <c r="W79" s="8">
        <f>'Data-Resource'!I10179</f>
        <v>2.6737967914438474E-2</v>
      </c>
    </row>
    <row r="80" spans="1:23" x14ac:dyDescent="0.3">
      <c r="A80" s="8" t="str">
        <f>'Data-Resource'!B80</f>
        <v>4-24-2019</v>
      </c>
      <c r="B80" s="8">
        <f>'Data-Resource'!I14725</f>
        <v>6.5535840781914875E-3</v>
      </c>
      <c r="C80" s="8">
        <f>'Data-Resource'!I11695</f>
        <v>-2.6292725679228444E-3</v>
      </c>
      <c r="D80" s="8">
        <f>'Data-Resource'!I585</f>
        <v>1.73683888315011E-3</v>
      </c>
      <c r="E80" s="8">
        <f>'Data-Resource'!I1090</f>
        <v>-2.1138373983740542E-3</v>
      </c>
      <c r="F80" s="8">
        <f>'Data-Resource'!I1595</f>
        <v>-7.2599672131146474E-3</v>
      </c>
      <c r="G80" s="8">
        <f>'Data-Resource'!I2100</f>
        <v>-1.3083369477790185E-2</v>
      </c>
      <c r="H80" s="8">
        <f>'Data-Resource'!I2605</f>
        <v>-2.6205095438369515E-2</v>
      </c>
      <c r="I80" s="8">
        <f>'Data-Resource'!I3110</f>
        <v>-2.5640705676084627E-3</v>
      </c>
      <c r="J80" s="8">
        <f>'Data-Resource'!I3615</f>
        <v>9.1621725350205321E-4</v>
      </c>
      <c r="K80" s="8">
        <f>'Data-Resource'!I4120</f>
        <v>7.3197099236074229E-3</v>
      </c>
      <c r="L80" s="8">
        <f>'Data-Resource'!I4625</f>
        <v>1.2652382640597351E-3</v>
      </c>
      <c r="M80" s="8">
        <f>'Data-Resource'!I5130</f>
        <v>4.2328042328042444E-3</v>
      </c>
      <c r="N80" s="8">
        <f>'Data-Resource'!I5635</f>
        <v>5.9918704453440948E-3</v>
      </c>
      <c r="O80" s="8">
        <f>'Data-Resource'!I6140</f>
        <v>-5.3676865271067818E-3</v>
      </c>
      <c r="P80" s="8">
        <f>'Data-Resource'!I12200</f>
        <v>5.3209150973440513E-4</v>
      </c>
      <c r="Q80" s="8">
        <f>'Data-Resource'!I10685</f>
        <v>3.381628019323736E-3</v>
      </c>
      <c r="R80" s="8">
        <f>'Data-Resource'!I11190</f>
        <v>9.302139534884317E-4</v>
      </c>
      <c r="S80" s="8">
        <f>'Data-Resource'!I8160</f>
        <v>3.3149171270717521E-3</v>
      </c>
      <c r="T80" s="8">
        <f>'Data-Resource'!I8665</f>
        <v>3.7174721189591345E-3</v>
      </c>
      <c r="U80" s="8">
        <f>'Data-Resource'!I9170</f>
        <v>3.0595038814504261E-2</v>
      </c>
      <c r="V80" s="8">
        <f>'Data-Resource'!I9675</f>
        <v>7.9063880617437042E-3</v>
      </c>
      <c r="W80" s="8">
        <f>'Data-Resource'!I10180</f>
        <v>5.8626990953526224E-3</v>
      </c>
    </row>
    <row r="81" spans="1:23" x14ac:dyDescent="0.3">
      <c r="A81" s="8" t="str">
        <f>'Data-Resource'!B81</f>
        <v>4-25-2019</v>
      </c>
      <c r="B81" s="8">
        <f>'Data-Resource'!I14726</f>
        <v>-1.7823240317811815E-3</v>
      </c>
      <c r="C81" s="8">
        <f>'Data-Resource'!I11696</f>
        <v>0</v>
      </c>
      <c r="D81" s="8">
        <f>'Data-Resource'!I586</f>
        <v>-1.0917030567685142E-3</v>
      </c>
      <c r="E81" s="8">
        <f>'Data-Resource'!I1091</f>
        <v>-6.6852109347722947E-3</v>
      </c>
      <c r="F81" s="8">
        <f>'Data-Resource'!I1596</f>
        <v>6.606932702414429E-3</v>
      </c>
      <c r="G81" s="8">
        <f>'Data-Resource'!I2101</f>
        <v>-3.0145381057327942E-3</v>
      </c>
      <c r="H81" s="8">
        <f>'Data-Resource'!I2606</f>
        <v>-1.548385483870982E-2</v>
      </c>
      <c r="I81" s="8">
        <f>'Data-Resource'!I3111</f>
        <v>7.9569677419354425E-3</v>
      </c>
      <c r="J81" s="8">
        <f>'Data-Resource'!I3616</f>
        <v>-7.0754848008384424E-3</v>
      </c>
      <c r="K81" s="8">
        <f>'Data-Resource'!I4121</f>
        <v>-2.0120975537599124E-2</v>
      </c>
      <c r="L81" s="8">
        <f>'Data-Resource'!I4626</f>
        <v>-3.3840440791211837E-3</v>
      </c>
      <c r="M81" s="8">
        <f>'Data-Resource'!I5131</f>
        <v>-1.7085030884478887E-2</v>
      </c>
      <c r="N81" s="8">
        <f>'Data-Resource'!I5636</f>
        <v>4.3703789048358194E-3</v>
      </c>
      <c r="O81" s="8">
        <f>'Data-Resource'!I6141</f>
        <v>1.0018954779312177E-2</v>
      </c>
      <c r="P81" s="8">
        <f>'Data-Resource'!I12201</f>
        <v>4.0193193997857066E-3</v>
      </c>
      <c r="Q81" s="8">
        <f>'Data-Resource'!I10686</f>
        <v>-1.3435643381064431E-2</v>
      </c>
      <c r="R81" s="8">
        <f>'Data-Resource'!I11191</f>
        <v>-1.0289971743873394E-2</v>
      </c>
      <c r="S81" s="8">
        <f>'Data-Resource'!I8161</f>
        <v>-9.9447513812154532E-3</v>
      </c>
      <c r="T81" s="8">
        <f>'Data-Resource'!I8666</f>
        <v>-1.4792677843031962E-3</v>
      </c>
      <c r="U81" s="8">
        <f>'Data-Resource'!I9171</f>
        <v>-6.3261480787255167E-3</v>
      </c>
      <c r="V81" s="8">
        <f>'Data-Resource'!I9676</f>
        <v>-3.1627449780113746E-4</v>
      </c>
      <c r="W81" s="8">
        <f>'Data-Resource'!I10181</f>
        <v>-5.8528114548495125E-3</v>
      </c>
    </row>
    <row r="82" spans="1:23" x14ac:dyDescent="0.3">
      <c r="A82" s="8" t="str">
        <f>'Data-Resource'!B82</f>
        <v>4-26-2019</v>
      </c>
      <c r="B82" s="8">
        <f>'Data-Resource'!I14727</f>
        <v>2.5006984515419193E-3</v>
      </c>
      <c r="C82" s="8">
        <f>'Data-Resource'!I11697</f>
        <v>-1.3141042487953198E-3</v>
      </c>
      <c r="D82" s="8">
        <f>'Data-Resource'!I587</f>
        <v>3.9421550073304255E-3</v>
      </c>
      <c r="E82" s="8">
        <f>'Data-Resource'!I1092</f>
        <v>-2.130757305296493E-3</v>
      </c>
      <c r="F82" s="8">
        <f>'Data-Resource'!I1597</f>
        <v>2.338774522841545E-4</v>
      </c>
      <c r="G82" s="8">
        <f>'Data-Resource'!I2102</f>
        <v>3.0303306619925115E-3</v>
      </c>
      <c r="H82" s="8">
        <f>'Data-Resource'!I2607</f>
        <v>6.3777430456992048E-3</v>
      </c>
      <c r="I82" s="8">
        <f>'Data-Resource'!I3112</f>
        <v>1.0904393725631741E-2</v>
      </c>
      <c r="J82" s="8">
        <f>'Data-Resource'!I3617</f>
        <v>3.8202211134120145E-3</v>
      </c>
      <c r="K82" s="8">
        <f>'Data-Resource'!I4122</f>
        <v>-4.8052272727271634E-3</v>
      </c>
      <c r="L82" s="8">
        <f>'Data-Resource'!I4627</f>
        <v>-1.7014461496866519E-3</v>
      </c>
      <c r="M82" s="8">
        <f>'Data-Resource'!I5132</f>
        <v>-1.1978465679676916E-2</v>
      </c>
      <c r="N82" s="8">
        <f>'Data-Resource'!I5637</f>
        <v>8.0645161290318645E-4</v>
      </c>
      <c r="O82" s="8">
        <f>'Data-Resource'!I6142</f>
        <v>4.0123044001601769E-4</v>
      </c>
      <c r="P82" s="8">
        <f>'Data-Resource'!I12202</f>
        <v>1.6590928996278533E-2</v>
      </c>
      <c r="Q82" s="8">
        <f>'Data-Resource'!I10687</f>
        <v>-1.0174375295766664E-2</v>
      </c>
      <c r="R82" s="8">
        <f>'Data-Resource'!I11192</f>
        <v>3.9047599999999946E-2</v>
      </c>
      <c r="S82" s="8">
        <f>'Data-Resource'!I8162</f>
        <v>2.0179372197309385E-2</v>
      </c>
      <c r="T82" s="8">
        <f>'Data-Resource'!I8667</f>
        <v>-2.2155687835554638E-3</v>
      </c>
      <c r="U82" s="8">
        <f>'Data-Resource'!I9172</f>
        <v>1.6670635071654452E-3</v>
      </c>
      <c r="V82" s="8">
        <f>'Data-Resource'!I9677</f>
        <v>6.9597657647623191E-3</v>
      </c>
      <c r="W82" s="8">
        <f>'Data-Resource'!I10182</f>
        <v>2.9369311070665751E-3</v>
      </c>
    </row>
    <row r="83" spans="1:23" x14ac:dyDescent="0.3">
      <c r="A83" s="8" t="str">
        <f>'Data-Resource'!B83</f>
        <v>4-29-2019</v>
      </c>
      <c r="B83" s="8">
        <f>'Data-Resource'!I14728</f>
        <v>1.5467617359863398E-3</v>
      </c>
      <c r="C83" s="8">
        <f>'Data-Resource'!I11698</f>
        <v>-8.7718863496441292E-3</v>
      </c>
      <c r="D83" s="8">
        <f>'Data-Resource'!I588</f>
        <v>-2.6177618143685532E-3</v>
      </c>
      <c r="E83" s="8">
        <f>'Data-Resource'!I1093</f>
        <v>7.5397887446267539E-3</v>
      </c>
      <c r="F83" s="8">
        <f>'Data-Resource'!I1598</f>
        <v>-1.8665842015877607E-3</v>
      </c>
      <c r="G83" s="8">
        <f>'Data-Resource'!I2103</f>
        <v>-1.2534045979998765E-2</v>
      </c>
      <c r="H83" s="8">
        <f>'Data-Resource'!I2608</f>
        <v>3.0405404891800328E-3</v>
      </c>
      <c r="I83" s="8">
        <f>'Data-Resource'!I3113</f>
        <v>-4.4444232804233957E-3</v>
      </c>
      <c r="J83" s="8">
        <f>'Data-Resource'!I3618</f>
        <v>-3.5452335322881849E-3</v>
      </c>
      <c r="K83" s="8">
        <f>'Data-Resource'!I4123</f>
        <v>-3.8739112752210949E-3</v>
      </c>
      <c r="L83" s="8">
        <f>'Data-Resource'!I4628</f>
        <v>-4.2737606837610429E-4</v>
      </c>
      <c r="M83" s="8">
        <f>'Data-Resource'!I5133</f>
        <v>1.579670329670322E-2</v>
      </c>
      <c r="N83" s="8">
        <f>'Data-Resource'!I5638</f>
        <v>-6.5863453815261539E-3</v>
      </c>
      <c r="O83" s="8">
        <f>'Data-Resource'!I6143</f>
        <v>1.3379716350004844E-4</v>
      </c>
      <c r="P83" s="8">
        <f>'Data-Resource'!I12203</f>
        <v>2.3715414394850313E-3</v>
      </c>
      <c r="Q83" s="8">
        <f>'Data-Resource'!I10688</f>
        <v>-3.8872837139852382E-3</v>
      </c>
      <c r="R83" s="8">
        <f>'Data-Resource'!I11193</f>
        <v>3.275703307084564E-2</v>
      </c>
      <c r="S83" s="8">
        <f>'Data-Resource'!I8163</f>
        <v>-1.095290251916929E-3</v>
      </c>
      <c r="T83" s="8">
        <f>'Data-Resource'!I8668</f>
        <v>-2.2059044117648295E-3</v>
      </c>
      <c r="U83" s="8">
        <f>'Data-Resource'!I9173</f>
        <v>-1.6678579143265548E-3</v>
      </c>
      <c r="V83" s="8">
        <f>'Data-Resource'!I9678</f>
        <v>-6.8922679113182783E-3</v>
      </c>
      <c r="W83" s="8">
        <f>'Data-Resource'!I10183</f>
        <v>1.0141548272066385E-2</v>
      </c>
    </row>
    <row r="84" spans="1:23" x14ac:dyDescent="0.3">
      <c r="A84" s="8" t="str">
        <f>'Data-Resource'!B84</f>
        <v>4-30-2019</v>
      </c>
      <c r="B84" s="8">
        <f>'Data-Resource'!I14729</f>
        <v>2.4452187767395961E-3</v>
      </c>
      <c r="C84" s="8">
        <f>'Data-Resource'!I11699</f>
        <v>1.0652418524082708E-2</v>
      </c>
      <c r="D84" s="8">
        <f>'Data-Resource'!I589</f>
        <v>2.8453009784894547E-3</v>
      </c>
      <c r="E84" s="8">
        <f>'Data-Resource'!I1094</f>
        <v>-1.2631562753036415E-2</v>
      </c>
      <c r="F84" s="8">
        <f>'Data-Resource'!I1599</f>
        <v>3.9729189619945853E-3</v>
      </c>
      <c r="G84" s="8">
        <f>'Data-Resource'!I2104</f>
        <v>-4.1366521292052238E-4</v>
      </c>
      <c r="H84" s="8">
        <f>'Data-Resource'!I2609</f>
        <v>-2.6890756302521317E-3</v>
      </c>
      <c r="I84" s="8">
        <f>'Data-Resource'!I3114</f>
        <v>4.5361030927835791E-3</v>
      </c>
      <c r="J84" s="8">
        <f>'Data-Resource'!I3619</f>
        <v>5.1648786871970279E-3</v>
      </c>
      <c r="K84" s="8">
        <f>'Data-Resource'!I4124</f>
        <v>-8.3445824356157411E-3</v>
      </c>
      <c r="L84" s="8">
        <f>'Data-Resource'!I4629</f>
        <v>1.5805202499653059E-2</v>
      </c>
      <c r="M84" s="8">
        <f>'Data-Resource'!I5134</f>
        <v>1.9034670292317102E-3</v>
      </c>
      <c r="N84" s="8">
        <f>'Data-Resource'!I5639</f>
        <v>2.5957170668395998E-3</v>
      </c>
      <c r="O84" s="8">
        <f>'Data-Resource'!I6144</f>
        <v>-1.47295125870382E-3</v>
      </c>
      <c r="P84" s="8">
        <f>'Data-Resource'!I12204</f>
        <v>2.1086189274808226E-3</v>
      </c>
      <c r="Q84" s="8">
        <f>'Data-Resource'!I10689</f>
        <v>1.1089696559971949E-2</v>
      </c>
      <c r="R84" s="8">
        <f>'Data-Resource'!I11194</f>
        <v>-2.0426234821069894E-2</v>
      </c>
      <c r="S84" s="8">
        <f>'Data-Resource'!I8164</f>
        <v>-9.9009900990098855E-3</v>
      </c>
      <c r="T84" s="8">
        <f>'Data-Resource'!I8669</f>
        <v>6.7415280898875472E-3</v>
      </c>
      <c r="U84" s="8">
        <f>'Data-Resource'!I9174</f>
        <v>1.033161991021697E-2</v>
      </c>
      <c r="V84" s="8">
        <f>'Data-Resource'!I9679</f>
        <v>1.5189835443037928E-2</v>
      </c>
      <c r="W84" s="8">
        <f>'Data-Resource'!I10184</f>
        <v>-6.4921780104711495E-3</v>
      </c>
    </row>
    <row r="85" spans="1:23" x14ac:dyDescent="0.3">
      <c r="A85" s="8" t="str">
        <f>'Data-Resource'!B85</f>
        <v>5-2-2019</v>
      </c>
      <c r="B85" s="8">
        <f>'Data-Resource'!I14730</f>
        <v>-2.979723312798695E-4</v>
      </c>
      <c r="C85" s="8">
        <f>'Data-Resource'!I11700</f>
        <v>-5.7803023566027987E-3</v>
      </c>
      <c r="D85" s="8">
        <f>'Data-Resource'!I590</f>
        <v>3.9473421052631363E-3</v>
      </c>
      <c r="E85" s="8">
        <f>'Data-Resource'!I1095</f>
        <v>-1.4638141688127311E-2</v>
      </c>
      <c r="F85" s="8">
        <f>'Data-Resource'!I1600</f>
        <v>9.3195244365453997E-4</v>
      </c>
      <c r="G85" s="8">
        <f>'Data-Resource'!I2105</f>
        <v>-5.3630224785062184E-3</v>
      </c>
      <c r="H85" s="8">
        <f>'Data-Resource'!I2610</f>
        <v>1.7517799289961854E-2</v>
      </c>
      <c r="I85" s="8">
        <f>'Data-Resource'!I3115</f>
        <v>4.1067863633103344E-3</v>
      </c>
      <c r="J85" s="8">
        <f>'Data-Resource'!I3620</f>
        <v>1.4533095137188861E-3</v>
      </c>
      <c r="K85" s="8">
        <f>'Data-Resource'!I4125</f>
        <v>5.5668159083471658E-3</v>
      </c>
      <c r="L85" s="8">
        <f>'Data-Resource'!I4630</f>
        <v>1.193014080835351E-2</v>
      </c>
      <c r="M85" s="8">
        <f>'Data-Resource'!I5135</f>
        <v>6.2644695628490633E-3</v>
      </c>
      <c r="N85" s="8">
        <f>'Data-Resource'!I5640</f>
        <v>6.4861685255770329E-3</v>
      </c>
      <c r="O85" s="8">
        <f>'Data-Resource'!I6145</f>
        <v>6.4455485430374082E-3</v>
      </c>
      <c r="P85" s="8">
        <f>'Data-Resource'!I12205</f>
        <v>-6.5789473684209985E-3</v>
      </c>
      <c r="Q85" s="8">
        <f>'Data-Resource'!I10690</f>
        <v>-3.8241061733858221E-3</v>
      </c>
      <c r="R85" s="8">
        <f>'Data-Resource'!I11195</f>
        <v>-1.3501350378062068E-2</v>
      </c>
      <c r="S85" s="8">
        <f>'Data-Resource'!I8165</f>
        <v>3.4285714285714364E-2</v>
      </c>
      <c r="T85" s="8">
        <f>'Data-Resource'!I8670</f>
        <v>-1.190469547193582E-2</v>
      </c>
      <c r="U85" s="8">
        <f>'Data-Resource'!I9175</f>
        <v>-7.1336183008252477E-4</v>
      </c>
      <c r="V85" s="8">
        <f>'Data-Resource'!I9680</f>
        <v>-2.4999624999998814E-3</v>
      </c>
      <c r="W85" s="8">
        <f>'Data-Resource'!I10185</f>
        <v>7.0064121127307692E-3</v>
      </c>
    </row>
    <row r="86" spans="1:23" x14ac:dyDescent="0.3">
      <c r="A86" s="8" t="str">
        <f>'Data-Resource'!B86</f>
        <v>5-3-2019</v>
      </c>
      <c r="B86" s="8">
        <f>'Data-Resource'!I14731</f>
        <v>5.4619635867512659E-3</v>
      </c>
      <c r="C86" s="8">
        <f>'Data-Resource'!I11701</f>
        <v>1.4838129496402985E-2</v>
      </c>
      <c r="D86" s="8">
        <f>'Data-Resource'!I591</f>
        <v>3.9966719899667658E-2</v>
      </c>
      <c r="E86" s="8">
        <f>'Data-Resource'!I1096</f>
        <v>1.1715397489540111E-3</v>
      </c>
      <c r="F86" s="8">
        <f>'Data-Resource'!I1601</f>
        <v>3.2656728733657862E-3</v>
      </c>
      <c r="G86" s="8">
        <f>'Data-Resource'!I2106</f>
        <v>5.9359606312543809E-3</v>
      </c>
      <c r="H86" s="8">
        <f>'Data-Resource'!I2611</f>
        <v>-2.0967903225807289E-3</v>
      </c>
      <c r="I86" s="8">
        <f>'Data-Resource'!I3116</f>
        <v>1.2960316673932128E-2</v>
      </c>
      <c r="J86" s="8">
        <f>'Data-Resource'!I3621</f>
        <v>1.8535549033968002E-3</v>
      </c>
      <c r="K86" s="8">
        <f>'Data-Resource'!I4126</f>
        <v>-4.3378001244721758E-3</v>
      </c>
      <c r="L86" s="8">
        <f>'Data-Resource'!I4631</f>
        <v>8.05764193286433E-3</v>
      </c>
      <c r="M86" s="8">
        <f>'Data-Resource'!I5136</f>
        <v>-2.7151778441487175E-3</v>
      </c>
      <c r="N86" s="8">
        <f>'Data-Resource'!I5641</f>
        <v>-9.7112337232504705E-4</v>
      </c>
      <c r="O86" s="8">
        <f>'Data-Resource'!I6146</f>
        <v>-1.3404825737276424E-4</v>
      </c>
      <c r="P86" s="8">
        <f>'Data-Resource'!I12206</f>
        <v>8.2886893963268655E-3</v>
      </c>
      <c r="Q86" s="8">
        <f>'Data-Resource'!I10691</f>
        <v>-9.5653751439882663E-4</v>
      </c>
      <c r="R86" s="8">
        <f>'Data-Resource'!I11196</f>
        <v>3.1135550591045807E-2</v>
      </c>
      <c r="S86" s="8">
        <f>'Data-Resource'!I8166</f>
        <v>-2.3051591657519108E-2</v>
      </c>
      <c r="T86" s="8">
        <f>'Data-Resource'!I8671</f>
        <v>3.0098496467954364E-3</v>
      </c>
      <c r="U86" s="8">
        <f>'Data-Resource'!I9176</f>
        <v>3.5851338432119854E-3</v>
      </c>
      <c r="V86" s="8">
        <f>'Data-Resource'!I9681</f>
        <v>7.8517589419302061E-3</v>
      </c>
      <c r="W86" s="8">
        <f>'Data-Resource'!I10186</f>
        <v>8.8383416578456456E-3</v>
      </c>
    </row>
    <row r="87" spans="1:23" x14ac:dyDescent="0.3">
      <c r="A87" s="8" t="str">
        <f>'Data-Resource'!B87</f>
        <v>5-6-2019</v>
      </c>
      <c r="B87" s="8">
        <f>'Data-Resource'!I14732</f>
        <v>9.4463055329028784E-3</v>
      </c>
      <c r="C87" s="8">
        <f>'Data-Resource'!I11702</f>
        <v>-1.2362637362637352E-2</v>
      </c>
      <c r="D87" s="8">
        <f>'Data-Resource'!I592</f>
        <v>4.0329230452674988E-2</v>
      </c>
      <c r="E87" s="8">
        <f>'Data-Resource'!I1097</f>
        <v>2.6934285007131822E-2</v>
      </c>
      <c r="F87" s="8">
        <f>'Data-Resource'!I1602</f>
        <v>7.0651906679442867E-4</v>
      </c>
      <c r="G87" s="8">
        <f>'Data-Resource'!I2107</f>
        <v>1.4855155606858595E-2</v>
      </c>
      <c r="H87" s="8">
        <f>'Data-Resource'!I2612</f>
        <v>3.7766665426382778E-3</v>
      </c>
      <c r="I87" s="8">
        <f>'Data-Resource'!I3117</f>
        <v>1.065793173482405E-2</v>
      </c>
      <c r="J87" s="8">
        <f>'Data-Resource'!I3622</f>
        <v>1.3421022189305151E-2</v>
      </c>
      <c r="K87" s="8">
        <f>'Data-Resource'!I4127</f>
        <v>1.9652484767124931E-2</v>
      </c>
      <c r="L87" s="8">
        <f>'Data-Resource'!I4632</f>
        <v>2.4680868085106389E-2</v>
      </c>
      <c r="M87" s="8">
        <f>'Data-Resource'!I5137</f>
        <v>0</v>
      </c>
      <c r="N87" s="8">
        <f>'Data-Resource'!I5642</f>
        <v>7.3089700996677703E-3</v>
      </c>
      <c r="O87" s="8">
        <f>'Data-Resource'!I6147</f>
        <v>6.2153763005000241E-3</v>
      </c>
      <c r="P87" s="8">
        <f>'Data-Resource'!I12207</f>
        <v>1.3586685151813055E-3</v>
      </c>
      <c r="Q87" s="8">
        <f>'Data-Resource'!I10692</f>
        <v>4.8543689320388701E-3</v>
      </c>
      <c r="R87" s="8">
        <f>'Data-Resource'!I11197</f>
        <v>4.5578853074890336E-3</v>
      </c>
      <c r="S87" s="8">
        <f>'Data-Resource'!I8167</f>
        <v>-4.0632054176072172E-2</v>
      </c>
      <c r="T87" s="8">
        <f>'Data-Resource'!I8672</f>
        <v>-1.5140953135158554E-3</v>
      </c>
      <c r="U87" s="8">
        <f>'Data-Resource'!I9177</f>
        <v>1.2281503316139192E-3</v>
      </c>
      <c r="V87" s="8">
        <f>'Data-Resource'!I9682</f>
        <v>7.5614179123140455E-3</v>
      </c>
      <c r="W87" s="8">
        <f>'Data-Resource'!I10187</f>
        <v>7.2202272244637662E-3</v>
      </c>
    </row>
    <row r="88" spans="1:23" x14ac:dyDescent="0.3">
      <c r="A88" s="8" t="str">
        <f>'Data-Resource'!B88</f>
        <v>5-7-2019</v>
      </c>
      <c r="B88" s="8">
        <f>'Data-Resource'!I14733</f>
        <v>-1.674726297879137E-2</v>
      </c>
      <c r="C88" s="8">
        <f>'Data-Resource'!I11703</f>
        <v>1.8527095877721063E-2</v>
      </c>
      <c r="D88" s="8">
        <f>'Data-Resource'!I593</f>
        <v>-1.3806706114398493E-2</v>
      </c>
      <c r="E88" s="8">
        <f>'Data-Resource'!I1098</f>
        <v>-1.6220685889978045E-2</v>
      </c>
      <c r="F88" s="8">
        <f>'Data-Resource'!I1603</f>
        <v>-1.2919896276629671E-2</v>
      </c>
      <c r="G88" s="8">
        <f>'Data-Resource'!I2108</f>
        <v>-3.6816945552020565E-2</v>
      </c>
      <c r="H88" s="8">
        <f>'Data-Resource'!I2613</f>
        <v>-3.3560295071335976E-2</v>
      </c>
      <c r="I88" s="8">
        <f>'Data-Resource'!I3118</f>
        <v>-7.4763081185196629E-3</v>
      </c>
      <c r="J88" s="8">
        <f>'Data-Resource'!I3623</f>
        <v>-1.6598653061224444E-2</v>
      </c>
      <c r="K88" s="8">
        <f>'Data-Resource'!I4128</f>
        <v>-1.2640365701138967E-2</v>
      </c>
      <c r="L88" s="8">
        <f>'Data-Resource'!I4633</f>
        <v>4.9813699870826919E-3</v>
      </c>
      <c r="M88" s="8">
        <f>'Data-Resource'!I5138</f>
        <v>-1.8601398601398596E-2</v>
      </c>
      <c r="N88" s="8">
        <f>'Data-Resource'!I5643</f>
        <v>-1.5687550590372298E-2</v>
      </c>
      <c r="O88" s="8">
        <f>'Data-Resource'!I6148</f>
        <v>-4.4212218649519342E-3</v>
      </c>
      <c r="P88" s="8">
        <f>'Data-Resource'!I12208</f>
        <v>-7.559476037810901E-3</v>
      </c>
      <c r="Q88" s="8">
        <f>'Data-Resource'!I10693</f>
        <v>-1.0174375295766664E-2</v>
      </c>
      <c r="R88" s="8">
        <f>'Data-Resource'!I11198</f>
        <v>-2.7247411939099273E-3</v>
      </c>
      <c r="S88" s="8">
        <f>'Data-Resource'!I8168</f>
        <v>-5.1111111111111204E-2</v>
      </c>
      <c r="T88" s="8">
        <f>'Data-Resource'!I8673</f>
        <v>4.511323308270785E-3</v>
      </c>
      <c r="U88" s="8">
        <f>'Data-Resource'!I9178</f>
        <v>-3.6470063383715418E-2</v>
      </c>
      <c r="V88" s="8">
        <f>'Data-Resource'!I9683</f>
        <v>-2.6645768025078349E-2</v>
      </c>
      <c r="W88" s="8">
        <f>'Data-Resource'!I10188</f>
        <v>1.3456675353553264E-2</v>
      </c>
    </row>
    <row r="89" spans="1:23" x14ac:dyDescent="0.3">
      <c r="A89" s="8" t="str">
        <f>'Data-Resource'!B89</f>
        <v>5-8-2019</v>
      </c>
      <c r="B89" s="8">
        <f>'Data-Resource'!I14734</f>
        <v>5.7022797962266699E-3</v>
      </c>
      <c r="C89" s="8">
        <f>'Data-Resource'!I11704</f>
        <v>1.285573862003052E-2</v>
      </c>
      <c r="D89" s="8">
        <f>'Data-Resource'!I594</f>
        <v>2.9494346261970401E-2</v>
      </c>
      <c r="E89" s="8">
        <f>'Data-Resource'!I1099</f>
        <v>8.3079264861643243E-3</v>
      </c>
      <c r="F89" s="8">
        <f>'Data-Resource'!I1604</f>
        <v>-2.3866348448686467E-3</v>
      </c>
      <c r="G89" s="8">
        <f>'Data-Resource'!I2109</f>
        <v>8.7679664771590452E-3</v>
      </c>
      <c r="H89" s="8">
        <f>'Data-Resource'!I2614</f>
        <v>4.3778919747076653E-3</v>
      </c>
      <c r="I89" s="8">
        <f>'Data-Resource'!I3119</f>
        <v>1.0474481735709962E-2</v>
      </c>
      <c r="J89" s="8">
        <f>'Data-Resource'!I3624</f>
        <v>-3.2118977347870667E-3</v>
      </c>
      <c r="K89" s="8">
        <f>'Data-Resource'!I4129</f>
        <v>1.8067135591257215E-2</v>
      </c>
      <c r="L89" s="8">
        <f>'Data-Resource'!I4634</f>
        <v>1.2448298755186763E-3</v>
      </c>
      <c r="M89" s="8">
        <f>'Data-Resource'!I5139</f>
        <v>5.5706327667475767E-3</v>
      </c>
      <c r="N89" s="8">
        <f>'Data-Resource'!I5644</f>
        <v>-3.9249148097239336E-3</v>
      </c>
      <c r="O89" s="8">
        <f>'Data-Resource'!I6149</f>
        <v>5.3872053872053866E-3</v>
      </c>
      <c r="P89" s="8">
        <f>'Data-Resource'!I12209</f>
        <v>1.3911565739225407E-2</v>
      </c>
      <c r="Q89" s="8">
        <f>'Data-Resource'!I10694</f>
        <v>4.4334679802955339E-3</v>
      </c>
      <c r="R89" s="8">
        <f>'Data-Resource'!I11199</f>
        <v>1.1882943110001069E-2</v>
      </c>
      <c r="S89" s="8">
        <f>'Data-Resource'!I8169</f>
        <v>1.2790697674418745E-2</v>
      </c>
      <c r="T89" s="8">
        <f>'Data-Resource'!I8674</f>
        <v>9.7160162246034514E-3</v>
      </c>
      <c r="U89" s="8">
        <f>'Data-Resource'!I9179</f>
        <v>-3.4872307692307581E-3</v>
      </c>
      <c r="V89" s="8">
        <f>'Data-Resource'!I9684</f>
        <v>1.0960650768769108E-2</v>
      </c>
      <c r="W89" s="8">
        <f>'Data-Resource'!I10189</f>
        <v>2.0138515634089235E-2</v>
      </c>
    </row>
    <row r="90" spans="1:23" x14ac:dyDescent="0.3">
      <c r="A90" s="8" t="str">
        <f>'Data-Resource'!B90</f>
        <v>5-9-2019</v>
      </c>
      <c r="B90" s="8">
        <f>'Data-Resource'!I14735</f>
        <v>-1.0257845070613744E-2</v>
      </c>
      <c r="C90" s="8">
        <f>'Data-Resource'!I11705</f>
        <v>-7.2892935175720517E-3</v>
      </c>
      <c r="D90" s="8">
        <f>'Data-Resource'!I595</f>
        <v>-1.9041975096685895E-2</v>
      </c>
      <c r="E90" s="8">
        <f>'Data-Resource'!I1100</f>
        <v>-4.6051593961255839E-3</v>
      </c>
      <c r="F90" s="8">
        <f>'Data-Resource'!I1605</f>
        <v>-4.9048848112381053E-3</v>
      </c>
      <c r="G90" s="8">
        <f>'Data-Resource'!I2110</f>
        <v>-1.5181151588473591E-2</v>
      </c>
      <c r="H90" s="8">
        <f>'Data-Resource'!I2615</f>
        <v>-3.2547922273337054E-2</v>
      </c>
      <c r="I90" s="8">
        <f>'Data-Resource'!I3120</f>
        <v>-1.2195426581393658E-3</v>
      </c>
      <c r="J90" s="8">
        <f>'Data-Resource'!I3625</f>
        <v>-2.2704849939086159E-2</v>
      </c>
      <c r="K90" s="8">
        <f>'Data-Resource'!I4130</f>
        <v>-2.6502562208433358E-2</v>
      </c>
      <c r="L90" s="8">
        <f>'Data-Resource'!I4635</f>
        <v>3.8511339983078275E-3</v>
      </c>
      <c r="M90" s="8">
        <f>'Data-Resource'!I5140</f>
        <v>-2.4320864741857389E-2</v>
      </c>
      <c r="N90" s="8">
        <f>'Data-Resource'!I5645</f>
        <v>-1.0638263920324761E-2</v>
      </c>
      <c r="O90" s="8">
        <f>'Data-Resource'!I6150</f>
        <v>-5.6262558606831005E-3</v>
      </c>
      <c r="P90" s="8">
        <f>'Data-Resource'!I12210</f>
        <v>-1.7325392997438994E-2</v>
      </c>
      <c r="Q90" s="8">
        <f>'Data-Resource'!I10695</f>
        <v>-1.2345679012345682E-2</v>
      </c>
      <c r="R90" s="8">
        <f>'Data-Resource'!I11200</f>
        <v>1.8149365450068594E-3</v>
      </c>
      <c r="S90" s="8">
        <f>'Data-Resource'!I8170</f>
        <v>1.1560693641618251E-3</v>
      </c>
      <c r="T90" s="8">
        <f>'Data-Resource'!I8675</f>
        <v>-2.3148208804866902E-2</v>
      </c>
      <c r="U90" s="8">
        <f>'Data-Resource'!I9180</f>
        <v>-2.8406708595387666E-2</v>
      </c>
      <c r="V90" s="8">
        <f>'Data-Resource'!I9685</f>
        <v>-2.6458456112523347E-2</v>
      </c>
      <c r="W90" s="8">
        <f>'Data-Resource'!I10190</f>
        <v>-4.9423804074633917E-3</v>
      </c>
    </row>
    <row r="91" spans="1:23" x14ac:dyDescent="0.3">
      <c r="A91" s="8" t="str">
        <f>'Data-Resource'!B91</f>
        <v>5-10-2019</v>
      </c>
      <c r="B91" s="8">
        <f>'Data-Resource'!I14736</f>
        <v>-3.754575605542718E-3</v>
      </c>
      <c r="C91" s="8">
        <f>'Data-Resource'!I11706</f>
        <v>1.3266193354702836E-2</v>
      </c>
      <c r="D91" s="8">
        <f>'Data-Resource'!I596</f>
        <v>6.3898004725990573E-3</v>
      </c>
      <c r="E91" s="8">
        <f>'Data-Resource'!I1101</f>
        <v>-6.8063637331431314E-4</v>
      </c>
      <c r="F91" s="8">
        <f>'Data-Resource'!I1606</f>
        <v>-8.5265867585151388E-3</v>
      </c>
      <c r="G91" s="8">
        <f>'Data-Resource'!I2111</f>
        <v>-1.7472450933460681E-2</v>
      </c>
      <c r="H91" s="8">
        <f>'Data-Resource'!I2616</f>
        <v>-8.6818892168780051E-4</v>
      </c>
      <c r="I91" s="8">
        <f>'Data-Resource'!I3121</f>
        <v>-2.6353333616325465E-3</v>
      </c>
      <c r="J91" s="8">
        <f>'Data-Resource'!I3626</f>
        <v>-1.4453263356608403E-2</v>
      </c>
      <c r="K91" s="8">
        <f>'Data-Resource'!I4131</f>
        <v>-1.6183588109701441E-2</v>
      </c>
      <c r="L91" s="8">
        <f>'Data-Resource'!I4636</f>
        <v>-8.4493453054384213E-4</v>
      </c>
      <c r="M91" s="8">
        <f>'Data-Resource'!I5141</f>
        <v>-2.5862068965517176E-3</v>
      </c>
      <c r="N91" s="8">
        <f>'Data-Resource'!I5646</f>
        <v>-7.931034482758649E-3</v>
      </c>
      <c r="O91" s="8">
        <f>'Data-Resource'!I6151</f>
        <v>1.6118200134316858E-3</v>
      </c>
      <c r="P91" s="8">
        <f>'Data-Resource'!I12211</f>
        <v>-6.5681990539628796E-3</v>
      </c>
      <c r="Q91" s="8">
        <f>'Data-Resource'!I10696</f>
        <v>-4.9853438189831182E-4</v>
      </c>
      <c r="R91" s="8">
        <f>'Data-Resource'!I11201</f>
        <v>5.449573214342778E-3</v>
      </c>
      <c r="S91" s="8">
        <f>'Data-Resource'!I8171</f>
        <v>-6.8807339449541852E-3</v>
      </c>
      <c r="T91" s="8">
        <f>'Data-Resource'!I8676</f>
        <v>1.1773877366187048E-2</v>
      </c>
      <c r="U91" s="8">
        <f>'Data-Resource'!I9181</f>
        <v>-1.8336886993603488E-2</v>
      </c>
      <c r="V91" s="8">
        <f>'Data-Resource'!I9686</f>
        <v>2.1850860339941141E-2</v>
      </c>
      <c r="W91" s="8">
        <f>'Data-Resource'!I10191</f>
        <v>-1.0051312820512767E-2</v>
      </c>
    </row>
    <row r="92" spans="1:23" x14ac:dyDescent="0.3">
      <c r="A92" s="8" t="str">
        <f>'Data-Resource'!B92</f>
        <v>5-13-2019</v>
      </c>
      <c r="B92" s="8">
        <f>'Data-Resource'!I14737</f>
        <v>-1.39030085620488E-2</v>
      </c>
      <c r="C92" s="8">
        <f>'Data-Resource'!I11707</f>
        <v>-9.0211998195778445E-4</v>
      </c>
      <c r="D92" s="8">
        <f>'Data-Resource'!I597</f>
        <v>-2.4603162698412586E-2</v>
      </c>
      <c r="E92" s="8">
        <f>'Data-Resource'!I1102</f>
        <v>-1.2478623931623953E-2</v>
      </c>
      <c r="F92" s="8">
        <f>'Data-Resource'!I1607</f>
        <v>-6.5610326363228205E-3</v>
      </c>
      <c r="G92" s="8">
        <f>'Data-Resource'!I2112</f>
        <v>-3.4108215086030069E-2</v>
      </c>
      <c r="H92" s="8">
        <f>'Data-Resource'!I2617</f>
        <v>-1.4485131142846981E-2</v>
      </c>
      <c r="I92" s="8">
        <f>'Data-Resource'!I3122</f>
        <v>6.0888775513609737E-3</v>
      </c>
      <c r="J92" s="8">
        <f>'Data-Resource'!I3627</f>
        <v>-1.0755886158900396E-2</v>
      </c>
      <c r="K92" s="8">
        <f>'Data-Resource'!I4132</f>
        <v>-4.2814436699950519E-2</v>
      </c>
      <c r="L92" s="8">
        <f>'Data-Resource'!I4637</f>
        <v>-4.235747456948041E-4</v>
      </c>
      <c r="M92" s="8">
        <f>'Data-Resource'!I5142</f>
        <v>-1.9031141868512118E-2</v>
      </c>
      <c r="N92" s="8">
        <f>'Data-Resource'!I5647</f>
        <v>-1.649019267488289E-2</v>
      </c>
      <c r="O92" s="8">
        <f>'Data-Resource'!I6152</f>
        <v>-1.6657710908113833E-2</v>
      </c>
      <c r="P92" s="8">
        <f>'Data-Resource'!I12212</f>
        <v>-1.9510827686475177E-2</v>
      </c>
      <c r="Q92" s="8">
        <f>'Data-Resource'!I10697</f>
        <v>9.0136495188353188E-3</v>
      </c>
      <c r="R92" s="8">
        <f>'Data-Resource'!I11202</f>
        <v>-4.6636735426008893E-2</v>
      </c>
      <c r="S92" s="8">
        <f>'Data-Resource'!I8172</f>
        <v>-1.4925373134328446E-2</v>
      </c>
      <c r="T92" s="8">
        <f>'Data-Resource'!I8677</f>
        <v>-8.5073934607720163E-3</v>
      </c>
      <c r="U92" s="8">
        <f>'Data-Resource'!I9182</f>
        <v>-4.0441523663788323E-2</v>
      </c>
      <c r="V92" s="8">
        <f>'Data-Resource'!I9687</f>
        <v>-1.0280336448598172E-2</v>
      </c>
      <c r="W92" s="8">
        <f>'Data-Resource'!I10192</f>
        <v>-6.6445182724250143E-3</v>
      </c>
    </row>
    <row r="93" spans="1:23" x14ac:dyDescent="0.3">
      <c r="A93" s="8" t="str">
        <f>'Data-Resource'!B93</f>
        <v>5-14-2019</v>
      </c>
      <c r="B93" s="8">
        <f>'Data-Resource'!I14738</f>
        <v>6.9571075157082172E-3</v>
      </c>
      <c r="C93" s="8">
        <f>'Data-Resource'!I11708</f>
        <v>3.0371760216308174E-2</v>
      </c>
      <c r="D93" s="8">
        <f>'Data-Resource'!I598</f>
        <v>1.8089418699186989E-2</v>
      </c>
      <c r="E93" s="8">
        <f>'Data-Resource'!I1103</f>
        <v>1.2255336170212836E-2</v>
      </c>
      <c r="F93" s="8">
        <f>'Data-Resource'!I1608</f>
        <v>9.5717581863978569E-3</v>
      </c>
      <c r="G93" s="8">
        <f>'Data-Resource'!I2113</f>
        <v>-6.9204621918696561E-3</v>
      </c>
      <c r="H93" s="8">
        <f>'Data-Resource'!I2618</f>
        <v>3.1121915765933691E-2</v>
      </c>
      <c r="I93" s="8">
        <f>'Data-Resource'!I3123</f>
        <v>-3.2038346977523971E-3</v>
      </c>
      <c r="J93" s="8">
        <f>'Data-Resource'!I3628</f>
        <v>-1.1504310805426242E-2</v>
      </c>
      <c r="K93" s="8">
        <f>'Data-Resource'!I4133</f>
        <v>1.3998522102993043E-3</v>
      </c>
      <c r="L93" s="8">
        <f>'Data-Resource'!I4638</f>
        <v>1.6407278357716087E-2</v>
      </c>
      <c r="M93" s="8">
        <f>'Data-Resource'!I5143</f>
        <v>7.9016681299385189E-3</v>
      </c>
      <c r="N93" s="8">
        <f>'Data-Resource'!I5648</f>
        <v>8.7780898876405611E-3</v>
      </c>
      <c r="O93" s="8">
        <f>'Data-Resource'!I6153</f>
        <v>1.0878433505575236E-2</v>
      </c>
      <c r="P93" s="8">
        <f>'Data-Resource'!I12213</f>
        <v>1.3505880317786286E-2</v>
      </c>
      <c r="Q93" s="8">
        <f>'Data-Resource'!I10698</f>
        <v>2.4552445012787801E-2</v>
      </c>
      <c r="R93" s="8">
        <f>'Data-Resource'!I11203</f>
        <v>1.9681425292649442E-2</v>
      </c>
      <c r="S93" s="8">
        <f>'Data-Resource'!I8173</f>
        <v>4.958677685950412E-2</v>
      </c>
      <c r="T93" s="8">
        <f>'Data-Resource'!I8678</f>
        <v>2.3511034851270287E-2</v>
      </c>
      <c r="U93" s="8">
        <f>'Data-Resource'!I9183</f>
        <v>3.0452853598015566E-3</v>
      </c>
      <c r="V93" s="8">
        <f>'Data-Resource'!I9688</f>
        <v>-3.0847006877955218E-4</v>
      </c>
      <c r="W93" s="8">
        <f>'Data-Resource'!I10193</f>
        <v>-3.457672811029492E-2</v>
      </c>
    </row>
    <row r="94" spans="1:23" x14ac:dyDescent="0.3">
      <c r="A94" s="8" t="str">
        <f>'Data-Resource'!B94</f>
        <v>5-15-2019</v>
      </c>
      <c r="B94" s="8">
        <f>'Data-Resource'!I14739</f>
        <v>6.7496314957480831E-3</v>
      </c>
      <c r="C94" s="8">
        <f>'Data-Resource'!I11709</f>
        <v>4.7393797819638281E-3</v>
      </c>
      <c r="D94" s="8">
        <f>'Data-Resource'!I599</f>
        <v>5.9618440549639683E-3</v>
      </c>
      <c r="E94" s="8">
        <f>'Data-Resource'!I1104</f>
        <v>1.3087290597834544E-2</v>
      </c>
      <c r="F94" s="8">
        <f>'Data-Resource'!I1609</f>
        <v>9.2592140751868914E-3</v>
      </c>
      <c r="G94" s="8">
        <f>'Data-Resource'!I2114</f>
        <v>1.1023622047244559E-3</v>
      </c>
      <c r="H94" s="8">
        <f>'Data-Resource'!I2619</f>
        <v>1.7667207181049027E-2</v>
      </c>
      <c r="I94" s="8">
        <f>'Data-Resource'!I3124</f>
        <v>8.2511574235607614E-3</v>
      </c>
      <c r="J94" s="8">
        <f>'Data-Resource'!I3629</f>
        <v>2.4890145319612901E-2</v>
      </c>
      <c r="K94" s="8">
        <f>'Data-Resource'!I4134</f>
        <v>1.1884495880776278E-2</v>
      </c>
      <c r="L94" s="8">
        <f>'Data-Resource'!I4639</f>
        <v>6.2163281190827898E-3</v>
      </c>
      <c r="M94" s="8">
        <f>'Data-Resource'!I5144</f>
        <v>-1.0982658959537504E-2</v>
      </c>
      <c r="N94" s="8">
        <f>'Data-Resource'!I5649</f>
        <v>-3.4566194262004808E-4</v>
      </c>
      <c r="O94" s="8">
        <f>'Data-Resource'!I6154</f>
        <v>4.3237400351302862E-3</v>
      </c>
      <c r="P94" s="8">
        <f>'Data-Resource'!I12214</f>
        <v>9.080847550908008E-3</v>
      </c>
      <c r="Q94" s="8">
        <f>'Data-Resource'!I10699</f>
        <v>8.4576965174129534E-3</v>
      </c>
      <c r="R94" s="8">
        <f>'Data-Resource'!I11204</f>
        <v>5.4945789558453828E-3</v>
      </c>
      <c r="S94" s="8">
        <f>'Data-Resource'!I8174</f>
        <v>2.1181716833890689E-2</v>
      </c>
      <c r="T94" s="8">
        <f>'Data-Resource'!I8679</f>
        <v>1.9786956763483601E-2</v>
      </c>
      <c r="U94" s="8">
        <f>'Data-Resource'!I9184</f>
        <v>1.1111166666666809E-2</v>
      </c>
      <c r="V94" s="8">
        <f>'Data-Resource'!I9689</f>
        <v>4.026070065520213E-3</v>
      </c>
      <c r="W94" s="8">
        <f>'Data-Resource'!I10194</f>
        <v>-1.3001137172227404E-2</v>
      </c>
    </row>
    <row r="95" spans="1:23" x14ac:dyDescent="0.3">
      <c r="A95" s="8" t="str">
        <f>'Data-Resource'!B95</f>
        <v>5-16-2019</v>
      </c>
      <c r="B95" s="8">
        <f>'Data-Resource'!I14740</f>
        <v>1.9293104059778986E-2</v>
      </c>
      <c r="C95" s="8">
        <f>'Data-Resource'!I11710</f>
        <v>1.2435720411663884E-2</v>
      </c>
      <c r="D95" s="8">
        <f>'Data-Resource'!I600</f>
        <v>-4.5526879361990355E-3</v>
      </c>
      <c r="E95" s="8">
        <f>'Data-Resource'!I1105</f>
        <v>1.4744855742670154E-2</v>
      </c>
      <c r="F95" s="8">
        <f>'Data-Resource'!I1610</f>
        <v>2.6832268322981415E-2</v>
      </c>
      <c r="G95" s="8">
        <f>'Data-Resource'!I2115</f>
        <v>2.0214750473783953E-2</v>
      </c>
      <c r="H95" s="8">
        <f>'Data-Resource'!I2620</f>
        <v>2.1030119033503523E-2</v>
      </c>
      <c r="I95" s="8">
        <f>'Data-Resource'!I3125</f>
        <v>2.1489194757945088E-2</v>
      </c>
      <c r="J95" s="8">
        <f>'Data-Resource'!I3630</f>
        <v>-3.4265847597574873E-3</v>
      </c>
      <c r="K95" s="8">
        <f>'Data-Resource'!I4135</f>
        <v>-1.5981667396422986E-2</v>
      </c>
      <c r="L95" s="8">
        <f>'Data-Resource'!I4640</f>
        <v>7.4534327122153963E-3</v>
      </c>
      <c r="M95" s="8">
        <f>'Data-Resource'!I5145</f>
        <v>1.48289531639994E-2</v>
      </c>
      <c r="N95" s="8">
        <f>'Data-Resource'!I5650</f>
        <v>1.755328613457682E-2</v>
      </c>
      <c r="O95" s="8">
        <f>'Data-Resource'!I6155</f>
        <v>2.6461455380045965E-2</v>
      </c>
      <c r="P95" s="8">
        <f>'Data-Resource'!I12215</f>
        <v>1.3672409078479551E-2</v>
      </c>
      <c r="Q95" s="8">
        <f>'Data-Resource'!I10700</f>
        <v>2.7627065036414371E-2</v>
      </c>
      <c r="R95" s="8">
        <f>'Data-Resource'!I11205</f>
        <v>-1.8115941700798076E-2</v>
      </c>
      <c r="S95" s="8">
        <f>'Data-Resource'!I8175</f>
        <v>1.7429193899782151E-2</v>
      </c>
      <c r="T95" s="8">
        <f>'Data-Resource'!I8680</f>
        <v>2.3952072277601554E-2</v>
      </c>
      <c r="U95" s="8">
        <f>'Data-Resource'!I9185</f>
        <v>8.7906588576560176E-4</v>
      </c>
      <c r="V95" s="8">
        <f>'Data-Resource'!I9690</f>
        <v>4.821150855365465E-2</v>
      </c>
      <c r="W95" s="8">
        <f>'Data-Resource'!I10195</f>
        <v>4.1630697213306846E-3</v>
      </c>
    </row>
    <row r="96" spans="1:23" x14ac:dyDescent="0.3">
      <c r="A96" s="8" t="str">
        <f>'Data-Resource'!B96</f>
        <v>5-17-2019</v>
      </c>
      <c r="B96" s="8">
        <f>'Data-Resource'!I14741</f>
        <v>-1.1213269543978656E-3</v>
      </c>
      <c r="C96" s="8">
        <f>'Data-Resource'!I11711</f>
        <v>-5.9297752676926328E-3</v>
      </c>
      <c r="D96" s="8">
        <f>'Data-Resource'!I601</f>
        <v>2.2000000000000002E-2</v>
      </c>
      <c r="E96" s="8">
        <f>'Data-Resource'!I1106</f>
        <v>-1.2408138775510259E-2</v>
      </c>
      <c r="F96" s="8">
        <f>'Data-Resource'!I1611</f>
        <v>-3.1707024390243573E-3</v>
      </c>
      <c r="G96" s="8">
        <f>'Data-Resource'!I2116</f>
        <v>-9.9687855125600126E-3</v>
      </c>
      <c r="H96" s="8">
        <f>'Data-Resource'!I2621</f>
        <v>-3.4995799300234034E-3</v>
      </c>
      <c r="I96" s="8">
        <f>'Data-Resource'!I3126</f>
        <v>1.958912868930763E-3</v>
      </c>
      <c r="J96" s="8">
        <f>'Data-Resource'!I3631</f>
        <v>-5.5613258013126549E-3</v>
      </c>
      <c r="K96" s="8">
        <f>'Data-Resource'!I4136</f>
        <v>1.8632763541162434E-3</v>
      </c>
      <c r="L96" s="8">
        <f>'Data-Resource'!I4641</f>
        <v>1.1157008264462772E-2</v>
      </c>
      <c r="M96" s="8">
        <f>'Data-Resource'!I5146</f>
        <v>-2.9218407596780081E-4</v>
      </c>
      <c r="N96" s="8">
        <f>'Data-Resource'!I5651</f>
        <v>-8.1271734320555299E-3</v>
      </c>
      <c r="O96" s="8">
        <f>'Data-Resource'!I6156</f>
        <v>5.0218052068190426E-3</v>
      </c>
      <c r="P96" s="8">
        <f>'Data-Resource'!I12216</f>
        <v>-3.7796705243068832E-3</v>
      </c>
      <c r="Q96" s="8">
        <f>'Data-Resource'!I10701</f>
        <v>-4.3477971014493251E-3</v>
      </c>
      <c r="R96" s="8">
        <f>'Data-Resource'!I11206</f>
        <v>2.2079136047070392E-2</v>
      </c>
      <c r="S96" s="8">
        <f>'Data-Resource'!I8176</f>
        <v>-2.1276595744680965E-2</v>
      </c>
      <c r="T96" s="8">
        <f>'Data-Resource'!I8681</f>
        <v>-8.0057572637156245E-3</v>
      </c>
      <c r="U96" s="8">
        <f>'Data-Resource'!I9186</f>
        <v>-9.6969146005507403E-3</v>
      </c>
      <c r="V96" s="8">
        <f>'Data-Resource'!I9691</f>
        <v>1.3146082588129731E-2</v>
      </c>
      <c r="W96" s="8">
        <f>'Data-Resource'!I10196</f>
        <v>-2.1820166104542663E-4</v>
      </c>
    </row>
    <row r="97" spans="1:23" x14ac:dyDescent="0.3">
      <c r="A97" s="8" t="str">
        <f>'Data-Resource'!B97</f>
        <v>5-20-2019</v>
      </c>
      <c r="B97" s="8">
        <f>'Data-Resource'!I14742</f>
        <v>-1.5176400783423021E-2</v>
      </c>
      <c r="C97" s="8">
        <f>'Data-Resource'!I11712</f>
        <v>-4.690874000389202E-3</v>
      </c>
      <c r="D97" s="8">
        <f>'Data-Resource'!I602</f>
        <v>-1.5686274509803956E-2</v>
      </c>
      <c r="E97" s="8">
        <f>'Data-Resource'!I1107</f>
        <v>-1.4245494686855945E-2</v>
      </c>
      <c r="F97" s="8">
        <f>'Data-Resource'!I1612</f>
        <v>-1.12745245098039E-2</v>
      </c>
      <c r="G97" s="8">
        <f>'Data-Resource'!I2117</f>
        <v>-2.6410956981434346E-2</v>
      </c>
      <c r="H97" s="8">
        <f>'Data-Resource'!I2622</f>
        <v>-1.8469640051702468E-2</v>
      </c>
      <c r="I97" s="8">
        <f>'Data-Resource'!I3127</f>
        <v>-8.3210864743791281E-3</v>
      </c>
      <c r="J97" s="8">
        <f>'Data-Resource'!I3632</f>
        <v>-2.1883548992346968E-2</v>
      </c>
      <c r="K97" s="8">
        <f>'Data-Resource'!I4137</f>
        <v>-1.2796558589370653E-2</v>
      </c>
      <c r="L97" s="8">
        <f>'Data-Resource'!I4642</f>
        <v>4.1002871037384108E-4</v>
      </c>
      <c r="M97" s="8">
        <f>'Data-Resource'!I5147</f>
        <v>-1.4094955489614263E-2</v>
      </c>
      <c r="N97" s="8">
        <f>'Data-Resource'!I5652</f>
        <v>-7.1582316693546526E-3</v>
      </c>
      <c r="O97" s="8">
        <f>'Data-Resource'!I6157</f>
        <v>4.9967126890203082E-3</v>
      </c>
      <c r="P97" s="8">
        <f>'Data-Resource'!I12217</f>
        <v>-1.1668928720158964E-2</v>
      </c>
      <c r="Q97" s="8">
        <f>'Data-Resource'!I10702</f>
        <v>-7.8011016732978432E-3</v>
      </c>
      <c r="R97" s="8">
        <f>'Data-Resource'!I11207</f>
        <v>-4.0322581367788206E-2</v>
      </c>
      <c r="S97" s="8">
        <f>'Data-Resource'!I8177</f>
        <v>-2.3939064200217505E-2</v>
      </c>
      <c r="T97" s="8">
        <f>'Data-Resource'!I8682</f>
        <v>-1.0972933671681079E-2</v>
      </c>
      <c r="U97" s="8">
        <f>'Data-Resource'!I9187</f>
        <v>-3.7462031724603523E-2</v>
      </c>
      <c r="V97" s="8">
        <f>'Data-Resource'!I9692</f>
        <v>-1.5685078704085326E-2</v>
      </c>
      <c r="W97" s="8">
        <f>'Data-Resource'!I10197</f>
        <v>-1.3867886873199781E-2</v>
      </c>
    </row>
    <row r="98" spans="1:23" x14ac:dyDescent="0.3">
      <c r="A98" s="8" t="str">
        <f>'Data-Resource'!B98</f>
        <v>5-21-2019</v>
      </c>
      <c r="B98" s="8">
        <f>'Data-Resource'!I14743</f>
        <v>2.6147988322802597E-3</v>
      </c>
      <c r="C98" s="8">
        <f>'Data-Resource'!I11713</f>
        <v>-4.2844901456728377E-3</v>
      </c>
      <c r="D98" s="8">
        <f>'Data-Resource'!I603</f>
        <v>2.6892430278884456E-2</v>
      </c>
      <c r="E98" s="8">
        <f>'Data-Resource'!I1108</f>
        <v>-6.5546134453781952E-3</v>
      </c>
      <c r="F98" s="8">
        <f>'Data-Resource'!I1613</f>
        <v>9.1312484956193821E-3</v>
      </c>
      <c r="G98" s="8">
        <f>'Data-Resource'!I2118</f>
        <v>-4.1613156209985829E-3</v>
      </c>
      <c r="H98" s="8">
        <f>'Data-Resource'!I2623</f>
        <v>6.1008433518752059E-3</v>
      </c>
      <c r="I98" s="8">
        <f>'Data-Resource'!I3128</f>
        <v>-8.9109108910890768E-3</v>
      </c>
      <c r="J98" s="8">
        <f>'Data-Resource'!I3633</f>
        <v>-6.9146433031762027E-3</v>
      </c>
      <c r="K98" s="8">
        <f>'Data-Resource'!I4138</f>
        <v>6.4566929133857837E-3</v>
      </c>
      <c r="L98" s="8">
        <f>'Data-Resource'!I4643</f>
        <v>-3.6779403952258228E-3</v>
      </c>
      <c r="M98" s="8">
        <f>'Data-Resource'!I5148</f>
        <v>9.0225563909773956E-3</v>
      </c>
      <c r="N98" s="8">
        <f>'Data-Resource'!I5653</f>
        <v>3.239740704113054E-3</v>
      </c>
      <c r="O98" s="8">
        <f>'Data-Resource'!I6158</f>
        <v>-1.1895424836601306E-2</v>
      </c>
      <c r="P98" s="8">
        <f>'Data-Resource'!I12218</f>
        <v>1.6460081852946948E-3</v>
      </c>
      <c r="Q98" s="8">
        <f>'Data-Resource'!I10703</f>
        <v>-1.9126994187160053E-2</v>
      </c>
      <c r="R98" s="8">
        <f>'Data-Resource'!I11208</f>
        <v>1.7707287317528801E-2</v>
      </c>
      <c r="S98" s="8">
        <f>'Data-Resource'!I8178</f>
        <v>-2.2123893805309266E-3</v>
      </c>
      <c r="T98" s="8">
        <f>'Data-Resource'!I8683</f>
        <v>0</v>
      </c>
      <c r="U98" s="8">
        <f>'Data-Resource'!I9188</f>
        <v>-6.9418093475256157E-4</v>
      </c>
      <c r="V98" s="8">
        <f>'Data-Resource'!I9693</f>
        <v>4.5099217466640787E-3</v>
      </c>
      <c r="W98" s="8">
        <f>'Data-Resource'!I10198</f>
        <v>2.6489846059378811E-3</v>
      </c>
    </row>
    <row r="99" spans="1:23" x14ac:dyDescent="0.3">
      <c r="A99" s="8" t="str">
        <f>'Data-Resource'!B99</f>
        <v>5-22-2019</v>
      </c>
      <c r="B99" s="8">
        <f>'Data-Resource'!I14744</f>
        <v>2.246869000093403E-3</v>
      </c>
      <c r="C99" s="8">
        <f>'Data-Resource'!I11714</f>
        <v>4.3029259896729235E-3</v>
      </c>
      <c r="D99" s="8">
        <f>'Data-Resource'!I604</f>
        <v>1.6225543375108113E-2</v>
      </c>
      <c r="E99" s="8">
        <f>'Data-Resource'!I1109</f>
        <v>-2.3633186437377199E-3</v>
      </c>
      <c r="F99" s="8">
        <f>'Data-Resource'!I1614</f>
        <v>-7.8239902200488935E-3</v>
      </c>
      <c r="G99" s="8">
        <f>'Data-Resource'!I2119</f>
        <v>3.2249274427593094E-4</v>
      </c>
      <c r="H99" s="8">
        <f>'Data-Resource'!I2624</f>
        <v>-1.2517883137263288E-3</v>
      </c>
      <c r="I99" s="8">
        <f>'Data-Resource'!I3129</f>
        <v>1.7085396984924502E-2</v>
      </c>
      <c r="J99" s="8">
        <f>'Data-Resource'!I3634</f>
        <v>-7.7243932771021533E-3</v>
      </c>
      <c r="K99" s="8">
        <f>'Data-Resource'!I4139</f>
        <v>-7.5140809719147841E-3</v>
      </c>
      <c r="L99" s="8">
        <f>'Data-Resource'!I4644</f>
        <v>1.7191960422562949E-2</v>
      </c>
      <c r="M99" s="8">
        <f>'Data-Resource'!I5149</f>
        <v>-1.2686567164179029E-2</v>
      </c>
      <c r="N99" s="8">
        <f>'Data-Resource'!I5654</f>
        <v>-6.6487688535932354E-3</v>
      </c>
      <c r="O99" s="8">
        <f>'Data-Resource'!I6159</f>
        <v>1.0614302772986501E-3</v>
      </c>
      <c r="P99" s="8">
        <f>'Data-Resource'!I12219</f>
        <v>7.4339207048459335E-3</v>
      </c>
      <c r="Q99" s="8">
        <f>'Data-Resource'!I10704</f>
        <v>8.7521881783273955E-3</v>
      </c>
      <c r="R99" s="8">
        <f>'Data-Resource'!I11209</f>
        <v>5.4053873873873195E-3</v>
      </c>
      <c r="S99" s="8">
        <f>'Data-Resource'!I8179</f>
        <v>-3.2079646017699026E-2</v>
      </c>
      <c r="T99" s="8">
        <f>'Data-Resource'!I8684</f>
        <v>4.4709837065049574E-3</v>
      </c>
      <c r="U99" s="8">
        <f>'Data-Resource'!I9189</f>
        <v>6.3909481756913872E-3</v>
      </c>
      <c r="V99" s="8">
        <f>'Data-Resource'!I9694</f>
        <v>1.0717493493018655E-2</v>
      </c>
      <c r="W99" s="8">
        <f>'Data-Resource'!I10199</f>
        <v>6.626573816803415E-4</v>
      </c>
    </row>
    <row r="100" spans="1:23" x14ac:dyDescent="0.3">
      <c r="A100" s="8" t="str">
        <f>'Data-Resource'!B100</f>
        <v>5-23-2019</v>
      </c>
      <c r="B100" s="8">
        <f>'Data-Resource'!I14745</f>
        <v>-9.2736397773142739E-3</v>
      </c>
      <c r="C100" s="8">
        <f>'Data-Resource'!I11715</f>
        <v>-1.2043053763440776E-2</v>
      </c>
      <c r="D100" s="8">
        <f>'Data-Resource'!I605</f>
        <v>-1.9208606340773043E-3</v>
      </c>
      <c r="E100" s="8">
        <f>'Data-Resource'!I1110</f>
        <v>-2.3635495061158893E-2</v>
      </c>
      <c r="F100" s="8">
        <f>'Data-Resource'!I1615</f>
        <v>-5.9701343283581646E-3</v>
      </c>
      <c r="G100" s="8">
        <f>'Data-Resource'!I2120</f>
        <v>-1.4001905372904832E-2</v>
      </c>
      <c r="H100" s="8">
        <f>'Data-Resource'!I2625</f>
        <v>-3.0232610725130102E-2</v>
      </c>
      <c r="I100" s="8">
        <f>'Data-Resource'!I3130</f>
        <v>1.2400793281722382E-2</v>
      </c>
      <c r="J100" s="8">
        <f>'Data-Resource'!I3635</f>
        <v>2.5304285940219843E-3</v>
      </c>
      <c r="K100" s="8">
        <f>'Data-Resource'!I4140</f>
        <v>-1.3753414581055733E-2</v>
      </c>
      <c r="L100" s="8">
        <f>'Data-Resource'!I4645</f>
        <v>-4.840653606470055E-3</v>
      </c>
      <c r="M100" s="8">
        <f>'Data-Resource'!I5150</f>
        <v>-1.1784511784511743E-2</v>
      </c>
      <c r="N100" s="8">
        <f>'Data-Resource'!I5655</f>
        <v>-1.296563232160833E-2</v>
      </c>
      <c r="O100" s="8">
        <f>'Data-Resource'!I6160</f>
        <v>6.4214046822743632E-3</v>
      </c>
      <c r="P100" s="8">
        <f>'Data-Resource'!I12220</f>
        <v>-7.9670600018100259E-3</v>
      </c>
      <c r="Q100" s="8">
        <f>'Data-Resource'!I10705</f>
        <v>-2.2432701223348856E-2</v>
      </c>
      <c r="R100" s="8">
        <f>'Data-Resource'!I11210</f>
        <v>-1.4532225513755258E-2</v>
      </c>
      <c r="S100" s="8">
        <f>'Data-Resource'!I8180</f>
        <v>5.7273768613973573E-3</v>
      </c>
      <c r="T100" s="8">
        <f>'Data-Resource'!I8685</f>
        <v>-2.2421748376194499E-3</v>
      </c>
      <c r="U100" s="8">
        <f>'Data-Resource'!I9190</f>
        <v>-2.2470588235294166E-2</v>
      </c>
      <c r="V100" s="8">
        <f>'Data-Resource'!I9695</f>
        <v>-8.6335041732688057E-3</v>
      </c>
      <c r="W100" s="8">
        <f>'Data-Resource'!I10200</f>
        <v>-5.0884954626438895E-3</v>
      </c>
    </row>
    <row r="101" spans="1:23" x14ac:dyDescent="0.3">
      <c r="A101" s="8" t="str">
        <f>'Data-Resource'!B101</f>
        <v>5-24-2019</v>
      </c>
      <c r="B101" s="8">
        <f>'Data-Resource'!I14746</f>
        <v>-1.3527156597499617E-3</v>
      </c>
      <c r="C101" s="8">
        <f>'Data-Resource'!I11716</f>
        <v>-4.3478260869565565E-3</v>
      </c>
      <c r="D101" s="8">
        <f>'Data-Resource'!I606</f>
        <v>-8.4146563359117858E-3</v>
      </c>
      <c r="E101" s="8">
        <f>'Data-Resource'!I1111</f>
        <v>8.3030528895592856E-3</v>
      </c>
      <c r="F101" s="8">
        <f>'Data-Resource'!I1616</f>
        <v>4.9751243781094127E-3</v>
      </c>
      <c r="G101" s="8">
        <f>'Data-Resource'!I2121</f>
        <v>-5.7302224711781886E-3</v>
      </c>
      <c r="H101" s="8">
        <f>'Data-Resource'!I2626</f>
        <v>-1.1009137614678852E-2</v>
      </c>
      <c r="I101" s="8">
        <f>'Data-Resource'!I3131</f>
        <v>7.8315710654610574E-3</v>
      </c>
      <c r="J101" s="8">
        <f>'Data-Resource'!I3636</f>
        <v>-8.7458692604384276E-3</v>
      </c>
      <c r="K101" s="8">
        <f>'Data-Resource'!I4141</f>
        <v>-1.1191055334789068E-2</v>
      </c>
      <c r="L101" s="8">
        <f>'Data-Resource'!I4646</f>
        <v>1.455135847739762E-2</v>
      </c>
      <c r="M101" s="8">
        <f>'Data-Resource'!I5151</f>
        <v>-1.2102404965089297E-2</v>
      </c>
      <c r="N101" s="8">
        <f>'Data-Resource'!I5656</f>
        <v>7.4101519081146529E-4</v>
      </c>
      <c r="O101" s="8">
        <f>'Data-Resource'!I6161</f>
        <v>-3.9798355001336843E-4</v>
      </c>
      <c r="P101" s="8">
        <f>'Data-Resource'!I12221</f>
        <v>-9.0683706806367406E-3</v>
      </c>
      <c r="Q101" s="8">
        <f>'Data-Resource'!I10706</f>
        <v>-7.8880559796437773E-3</v>
      </c>
      <c r="R101" s="8">
        <f>'Data-Resource'!I11211</f>
        <v>6.4575275561340956E-3</v>
      </c>
      <c r="S101" s="8">
        <f>'Data-Resource'!I8181</f>
        <v>1.3620885357548152E-2</v>
      </c>
      <c r="T101" s="8">
        <f>'Data-Resource'!I8686</f>
        <v>6.7264124052373456E-3</v>
      </c>
      <c r="U101" s="8">
        <f>'Data-Resource'!I9191</f>
        <v>-2.4067617304159194E-2</v>
      </c>
      <c r="V101" s="8">
        <f>'Data-Resource'!I9696</f>
        <v>4.1966246247610115E-3</v>
      </c>
      <c r="W101" s="8">
        <f>'Data-Resource'!I10201</f>
        <v>3.5429472984943745E-3</v>
      </c>
    </row>
    <row r="102" spans="1:23" x14ac:dyDescent="0.3">
      <c r="A102" s="8" t="str">
        <f>'Data-Resource'!B102</f>
        <v>5-27-2019</v>
      </c>
      <c r="B102" s="8">
        <f>'Data-Resource'!I14747</f>
        <v>-5.5474885216357731E-4</v>
      </c>
      <c r="C102" s="8">
        <f>'Data-Resource'!I11717</f>
        <v>-3.9197736898855624E-3</v>
      </c>
      <c r="D102" s="8">
        <f>'Data-Resource'!I607</f>
        <v>3.2567279693486678E-3</v>
      </c>
      <c r="E102" s="8">
        <f>'Data-Resource'!I1112</f>
        <v>-4.4263192604787243E-3</v>
      </c>
      <c r="F102" s="8">
        <f>'Data-Resource'!I1617</f>
        <v>9.87151994457544E-4</v>
      </c>
      <c r="G102" s="8">
        <f>'Data-Resource'!I2122</f>
        <v>-4.2448653061225496E-3</v>
      </c>
      <c r="H102" s="8">
        <f>'Data-Resource'!I2627</f>
        <v>6.9993920243251557E-3</v>
      </c>
      <c r="I102" s="8">
        <f>'Data-Resource'!I3132</f>
        <v>1.9360793242183983E-3</v>
      </c>
      <c r="J102" s="8">
        <f>'Data-Resource'!I3637</f>
        <v>-1.223865163879242E-2</v>
      </c>
      <c r="K102" s="8">
        <f>'Data-Resource'!I4142</f>
        <v>-6.9952701034513235E-3</v>
      </c>
      <c r="L102" s="8">
        <f>'Data-Resource'!I4647</f>
        <v>-5.1731157155094085E-3</v>
      </c>
      <c r="M102" s="8">
        <f>'Data-Resource'!I5152</f>
        <v>-4.0166846902516653E-3</v>
      </c>
      <c r="N102" s="8">
        <f>'Data-Resource'!I5657</f>
        <v>-3.3161386630853121E-3</v>
      </c>
      <c r="O102" s="8">
        <f>'Data-Resource'!I6162</f>
        <v>8.4835630965004113E-3</v>
      </c>
      <c r="P102" s="8">
        <f>'Data-Resource'!I12222</f>
        <v>-1.1058059776503499E-3</v>
      </c>
      <c r="Q102" s="8">
        <f>'Data-Resource'!I10707</f>
        <v>-4.6024494307985745E-3</v>
      </c>
      <c r="R102" s="8">
        <f>'Data-Resource'!I11212</f>
        <v>1.0036478285337193E-2</v>
      </c>
      <c r="S102" s="8">
        <f>'Data-Resource'!I8182</f>
        <v>4.4642857142856186E-3</v>
      </c>
      <c r="T102" s="8">
        <f>'Data-Resource'!I8687</f>
        <v>-4.4312483499813204E-3</v>
      </c>
      <c r="U102" s="8">
        <f>'Data-Resource'!I9192</f>
        <v>-1.8248782344964063E-3</v>
      </c>
      <c r="V102" s="8">
        <f>'Data-Resource'!I9697</f>
        <v>9.2454700594859895E-3</v>
      </c>
      <c r="W102" s="8">
        <f>'Data-Resource'!I10202</f>
        <v>-8.5978724801821036E-3</v>
      </c>
    </row>
    <row r="103" spans="1:23" x14ac:dyDescent="0.3">
      <c r="A103" s="8" t="str">
        <f>'Data-Resource'!B103</f>
        <v>5-28-2019</v>
      </c>
      <c r="B103" s="8">
        <f>'Data-Resource'!I14748</f>
        <v>-6.0609486240799475E-3</v>
      </c>
      <c r="C103" s="8">
        <f>'Data-Resource'!I11718</f>
        <v>-3.0674846625766156E-3</v>
      </c>
      <c r="D103" s="8">
        <f>'Data-Resource'!I608</f>
        <v>2.6579912058173885E-3</v>
      </c>
      <c r="E103" s="8">
        <f>'Data-Resource'!I1113</f>
        <v>-6.8352955670258715E-3</v>
      </c>
      <c r="F103" s="8">
        <f>'Data-Resource'!I1618</f>
        <v>-9.5776618002654645E-3</v>
      </c>
      <c r="G103" s="8">
        <f>'Data-Resource'!I2123</f>
        <v>-2.3001631696600851E-2</v>
      </c>
      <c r="H103" s="8">
        <f>'Data-Resource'!I2628</f>
        <v>1.408708379070628E-2</v>
      </c>
      <c r="I103" s="8">
        <f>'Data-Resource'!I3133</f>
        <v>-6.7339780683205305E-3</v>
      </c>
      <c r="J103" s="8">
        <f>'Data-Resource'!I3638</f>
        <v>-2.4999999999999662E-3</v>
      </c>
      <c r="K103" s="8">
        <f>'Data-Resource'!I4143</f>
        <v>4.1309581537405564E-3</v>
      </c>
      <c r="L103" s="8">
        <f>'Data-Resource'!I4648</f>
        <v>-1.1155394422310711E-2</v>
      </c>
      <c r="M103" s="8">
        <f>'Data-Resource'!I5153</f>
        <v>-1.4843750000000122E-2</v>
      </c>
      <c r="N103" s="8">
        <f>'Data-Resource'!I5658</f>
        <v>-1.8620980139344309E-2</v>
      </c>
      <c r="O103" s="8">
        <f>'Data-Resource'!I6163</f>
        <v>4.8729092585276697E-3</v>
      </c>
      <c r="P103" s="8">
        <f>'Data-Resource'!I12223</f>
        <v>5.5633099982388256E-3</v>
      </c>
      <c r="Q103" s="8">
        <f>'Data-Resource'!I10708</f>
        <v>1.2758356918984325E-3</v>
      </c>
      <c r="R103" s="8">
        <f>'Data-Resource'!I11213</f>
        <v>2.7273090909090878E-3</v>
      </c>
      <c r="S103" s="8">
        <f>'Data-Resource'!I8183</f>
        <v>2.8856825749167567E-2</v>
      </c>
      <c r="T103" s="8">
        <f>'Data-Resource'!I8688</f>
        <v>-4.4411989145285531E-3</v>
      </c>
      <c r="U103" s="8">
        <f>'Data-Resource'!I9193</f>
        <v>-1.941451280184368E-3</v>
      </c>
      <c r="V103" s="8">
        <f>'Data-Resource'!I9698</f>
        <v>-2.3893823008849589E-2</v>
      </c>
      <c r="W103" s="8">
        <f>'Data-Resource'!I10203</f>
        <v>-2.4471857075152497E-3</v>
      </c>
    </row>
    <row r="104" spans="1:23" x14ac:dyDescent="0.3">
      <c r="A104" s="8" t="str">
        <f>'Data-Resource'!B104</f>
        <v>5-29-2019</v>
      </c>
      <c r="B104" s="8">
        <f>'Data-Resource'!I14749</f>
        <v>-5.7290314221414805E-3</v>
      </c>
      <c r="C104" s="8">
        <f>'Data-Resource'!I11719</f>
        <v>-7.9893915672705883E-3</v>
      </c>
      <c r="D104" s="8">
        <f>'Data-Resource'!I609</f>
        <v>-1.6730015209125426E-2</v>
      </c>
      <c r="E104" s="8">
        <f>'Data-Resource'!I1114</f>
        <v>-7.1180557409215419E-3</v>
      </c>
      <c r="F104" s="8">
        <f>'Data-Resource'!I1619</f>
        <v>-3.1046319945612542E-3</v>
      </c>
      <c r="G104" s="8">
        <f>'Data-Resource'!I2124</f>
        <v>7.100557663548281E-3</v>
      </c>
      <c r="H104" s="8">
        <f>'Data-Resource'!I2629</f>
        <v>-1.4442431180211599E-2</v>
      </c>
      <c r="I104" s="8">
        <f>'Data-Resource'!I3134</f>
        <v>-1.3975874698795141E-2</v>
      </c>
      <c r="J104" s="8">
        <f>'Data-Resource'!I3639</f>
        <v>-1.2651905740944948E-3</v>
      </c>
      <c r="K104" s="8">
        <f>'Data-Resource'!I4144</f>
        <v>-1.6419552179336449E-2</v>
      </c>
      <c r="L104" s="8">
        <f>'Data-Resource'!I4649</f>
        <v>-3.2258225806451701E-3</v>
      </c>
      <c r="M104" s="8">
        <f>'Data-Resource'!I5154</f>
        <v>-1.3311948676824415E-2</v>
      </c>
      <c r="N104" s="8">
        <f>'Data-Resource'!I5659</f>
        <v>3.7836171017781883E-3</v>
      </c>
      <c r="O104" s="8">
        <f>'Data-Resource'!I6164</f>
        <v>1.5852047556142558E-3</v>
      </c>
      <c r="P104" s="8">
        <f>'Data-Resource'!I12224</f>
        <v>-1.9520384285544222E-2</v>
      </c>
      <c r="Q104" s="8">
        <f>'Data-Resource'!I10709</f>
        <v>-1.9181585677749382E-2</v>
      </c>
      <c r="R104" s="8">
        <f>'Data-Resource'!I11214</f>
        <v>-2.8388261113123044E-2</v>
      </c>
      <c r="S104" s="8">
        <f>'Data-Resource'!I8184</f>
        <v>-7.5675675675675987E-3</v>
      </c>
      <c r="T104" s="8">
        <f>'Data-Resource'!I8689</f>
        <v>-6.7163731343282459E-3</v>
      </c>
      <c r="U104" s="8">
        <f>'Data-Resource'!I9194</f>
        <v>-2.7137657139652376E-3</v>
      </c>
      <c r="V104" s="8">
        <f>'Data-Resource'!I9699</f>
        <v>6.1119190912487951E-4</v>
      </c>
      <c r="W104" s="8">
        <f>'Data-Resource'!I10204</f>
        <v>-9.495772207729675E-3</v>
      </c>
    </row>
    <row r="105" spans="1:23" x14ac:dyDescent="0.3">
      <c r="A105" s="8" t="str">
        <f>'Data-Resource'!B105</f>
        <v>5-30-2019</v>
      </c>
      <c r="B105" s="8">
        <f>'Data-Resource'!I14750</f>
        <v>1.4311879994255224E-3</v>
      </c>
      <c r="C105" s="8">
        <f>'Data-Resource'!I11720</f>
        <v>-1.7872654954095462E-3</v>
      </c>
      <c r="D105" s="8">
        <f>'Data-Resource'!I610</f>
        <v>-1.3534647791153341E-3</v>
      </c>
      <c r="E105" s="8">
        <f>'Data-Resource'!I1115</f>
        <v>1.3551575268845246E-2</v>
      </c>
      <c r="F105" s="8">
        <f>'Data-Resource'!I1620</f>
        <v>6.498390304948037E-3</v>
      </c>
      <c r="G105" s="8">
        <f>'Data-Resource'!I2125</f>
        <v>-1.0020206913490422E-3</v>
      </c>
      <c r="H105" s="8">
        <f>'Data-Resource'!I2630</f>
        <v>1.106139339744294E-3</v>
      </c>
      <c r="I105" s="8">
        <f>'Data-Resource'!I3135</f>
        <v>1.2658257429160345E-2</v>
      </c>
      <c r="J105" s="8">
        <f>'Data-Resource'!I3640</f>
        <v>-4.2640713834491894E-3</v>
      </c>
      <c r="K105" s="8">
        <f>'Data-Resource'!I4145</f>
        <v>-6.5937599984419049E-3</v>
      </c>
      <c r="L105" s="8">
        <f>'Data-Resource'!I4650</f>
        <v>6.827293172690754E-3</v>
      </c>
      <c r="M105" s="8">
        <f>'Data-Resource'!I5155</f>
        <v>-5.7794188473271396E-3</v>
      </c>
      <c r="N105" s="8">
        <f>'Data-Resource'!I5660</f>
        <v>1.4990069889079562E-3</v>
      </c>
      <c r="O105" s="8">
        <f>'Data-Resource'!I6165</f>
        <v>2.6378264310208863E-3</v>
      </c>
      <c r="P105" s="8">
        <f>'Data-Resource'!I12225</f>
        <v>1.4135991352444211E-3</v>
      </c>
      <c r="Q105" s="8">
        <f>'Data-Resource'!I10710</f>
        <v>1.4843781249999946E-2</v>
      </c>
      <c r="R105" s="8">
        <f>'Data-Resource'!I11215</f>
        <v>-9.4161962115328485E-3</v>
      </c>
      <c r="S105" s="8">
        <f>'Data-Resource'!I8185</f>
        <v>9.7826086956521591E-3</v>
      </c>
      <c r="T105" s="8">
        <f>'Data-Resource'!I8690</f>
        <v>1.0463333098729403E-2</v>
      </c>
      <c r="U105" s="8">
        <f>'Data-Resource'!I9195</f>
        <v>-1.723076923076822E-3</v>
      </c>
      <c r="V105" s="8">
        <f>'Data-Resource'!I9700</f>
        <v>1.2135740070345394E-3</v>
      </c>
      <c r="W105" s="8">
        <f>'Data-Resource'!I10205</f>
        <v>4.557998984550004E-4</v>
      </c>
    </row>
    <row r="106" spans="1:23" x14ac:dyDescent="0.3">
      <c r="A106" s="8" t="str">
        <f>'Data-Resource'!B106</f>
        <v>5-31-2019</v>
      </c>
      <c r="B106" s="8">
        <f>'Data-Resource'!I14751</f>
        <v>-1.3089631383153694E-3</v>
      </c>
      <c r="C106" s="8">
        <f>'Data-Resource'!I11721</f>
        <v>4.0413560844184864E-3</v>
      </c>
      <c r="D106" s="8">
        <f>'Data-Resource'!I611</f>
        <v>1.0850325636421404E-2</v>
      </c>
      <c r="E106" s="8">
        <f>'Data-Resource'!I1116</f>
        <v>1.0748907488986744E-2</v>
      </c>
      <c r="F106" s="8">
        <f>'Data-Resource'!I1621</f>
        <v>-1.3057151794322315E-3</v>
      </c>
      <c r="G106" s="8">
        <f>'Data-Resource'!I2126</f>
        <v>1.0169661016949075E-3</v>
      </c>
      <c r="H106" s="8">
        <f>'Data-Resource'!I2631</f>
        <v>-1.5470679758781693E-2</v>
      </c>
      <c r="I106" s="8">
        <f>'Data-Resource'!I3136</f>
        <v>-4.8285850846377914E-3</v>
      </c>
      <c r="J106" s="8">
        <f>'Data-Resource'!I3641</f>
        <v>3.2351989647364755E-3</v>
      </c>
      <c r="K106" s="8">
        <f>'Data-Resource'!I4146</f>
        <v>1.7373888929386232E-2</v>
      </c>
      <c r="L106" s="8">
        <f>'Data-Resource'!I4651</f>
        <v>-6.8218139136727455E-3</v>
      </c>
      <c r="M106" s="8">
        <f>'Data-Resource'!I5156</f>
        <v>-9.4385679414156851E-3</v>
      </c>
      <c r="N106" s="8">
        <f>'Data-Resource'!I5661</f>
        <v>-1.7029328932045072E-3</v>
      </c>
      <c r="O106" s="8">
        <f>'Data-Resource'!I6166</f>
        <v>-6.6137566137565201E-4</v>
      </c>
      <c r="P106" s="8">
        <f>'Data-Resource'!I12226</f>
        <v>-7.1225075283479671E-3</v>
      </c>
      <c r="Q106" s="8">
        <f>'Data-Resource'!I10711</f>
        <v>8.5960355602402536E-3</v>
      </c>
      <c r="R106" s="8">
        <f>'Data-Resource'!I11216</f>
        <v>-9.5967374125430422E-4</v>
      </c>
      <c r="S106" s="8">
        <f>'Data-Resource'!I8186</f>
        <v>-6.4794816414687362E-3</v>
      </c>
      <c r="T106" s="8">
        <f>'Data-Resource'!I8691</f>
        <v>5.2434232209738257E-3</v>
      </c>
      <c r="U106" s="8">
        <f>'Data-Resource'!I9196</f>
        <v>1.1317907444668001E-2</v>
      </c>
      <c r="V106" s="8">
        <f>'Data-Resource'!I9701</f>
        <v>-3.0712530146575086E-3</v>
      </c>
      <c r="W106" s="8">
        <f>'Data-Resource'!I10206</f>
        <v>-1.0528702581667698E-2</v>
      </c>
    </row>
    <row r="107" spans="1:23" x14ac:dyDescent="0.3">
      <c r="A107" s="8" t="str">
        <f>'Data-Resource'!B107</f>
        <v>6-3-2019</v>
      </c>
      <c r="B107" s="8">
        <f>'Data-Resource'!I14752</f>
        <v>1.1293036058700667E-2</v>
      </c>
      <c r="C107" s="8">
        <f>'Data-Resource'!I11722</f>
        <v>4.0632054176072087E-3</v>
      </c>
      <c r="D107" s="8">
        <f>'Data-Resource'!I612</f>
        <v>1.7468153091265922E-2</v>
      </c>
      <c r="E107" s="8">
        <f>'Data-Resource'!I1117</f>
        <v>3.0628365676068487E-2</v>
      </c>
      <c r="F107" s="8">
        <f>'Data-Resource'!I1622</f>
        <v>1.0451536972555828E-2</v>
      </c>
      <c r="G107" s="8">
        <f>'Data-Resource'!I2127</f>
        <v>5.439401480897465E-3</v>
      </c>
      <c r="H107" s="8">
        <f>'Data-Resource'!I2632</f>
        <v>2.6285733333333391E-2</v>
      </c>
      <c r="I107" s="8">
        <f>'Data-Resource'!I3137</f>
        <v>1.359225242718453E-2</v>
      </c>
      <c r="J107" s="8">
        <f>'Data-Resource'!I3642</f>
        <v>-9.7247972491931311E-4</v>
      </c>
      <c r="K107" s="8">
        <f>'Data-Resource'!I4147</f>
        <v>1.3762194981872172E-2</v>
      </c>
      <c r="L107" s="8">
        <f>'Data-Resource'!I4652</f>
        <v>-1.6188182528818508E-3</v>
      </c>
      <c r="M107" s="8">
        <f>'Data-Resource'!I5157</f>
        <v>-4.1666666666668175E-3</v>
      </c>
      <c r="N107" s="8">
        <f>'Data-Resource'!I5662</f>
        <v>1.3009374402142712E-2</v>
      </c>
      <c r="O107" s="8">
        <f>'Data-Resource'!I6167</f>
        <v>8.746355685131206E-3</v>
      </c>
      <c r="P107" s="8">
        <f>'Data-Resource'!I12227</f>
        <v>3.3419764719670432E-2</v>
      </c>
      <c r="Q107" s="8">
        <f>'Data-Resource'!I10712</f>
        <v>1.6133260977359253E-2</v>
      </c>
      <c r="R107" s="8">
        <f>'Data-Resource'!I11217</f>
        <v>8.7040810695535147E-3</v>
      </c>
      <c r="S107" s="8">
        <f>'Data-Resource'!I8187</f>
        <v>-1.4207650273224128E-2</v>
      </c>
      <c r="T107" s="8">
        <f>'Data-Resource'!I8692</f>
        <v>1.349327646896298E-2</v>
      </c>
      <c r="U107" s="8">
        <f>'Data-Resource'!I9197</f>
        <v>-3.96103896103897E-2</v>
      </c>
      <c r="V107" s="8">
        <f>'Data-Resource'!I9702</f>
        <v>1.6079196340368467E-2</v>
      </c>
      <c r="W107" s="8">
        <f>'Data-Resource'!I10207</f>
        <v>2.5557585372732936E-2</v>
      </c>
    </row>
    <row r="108" spans="1:23" x14ac:dyDescent="0.3">
      <c r="A108" s="8" t="str">
        <f>'Data-Resource'!B108</f>
        <v>6-4-2019</v>
      </c>
      <c r="B108" s="8">
        <f>'Data-Resource'!I14753</f>
        <v>2.1731662829844602E-2</v>
      </c>
      <c r="C108" s="8">
        <f>'Data-Resource'!I11723</f>
        <v>6.309102915317678E-3</v>
      </c>
      <c r="D108" s="8">
        <f>'Data-Resource'!I613</f>
        <v>3.8910505836575087E-3</v>
      </c>
      <c r="E108" s="8">
        <f>'Data-Resource'!I1118</f>
        <v>1.8072341258322116E-2</v>
      </c>
      <c r="F108" s="8">
        <f>'Data-Resource'!I1623</f>
        <v>2.623611038702486E-2</v>
      </c>
      <c r="G108" s="8">
        <f>'Data-Resource'!I2128</f>
        <v>3.8969840731955231E-2</v>
      </c>
      <c r="H108" s="8">
        <f>'Data-Resource'!I2633</f>
        <v>1.641180560260733E-2</v>
      </c>
      <c r="I108" s="8">
        <f>'Data-Resource'!I3138</f>
        <v>-5.7692115384614592E-3</v>
      </c>
      <c r="J108" s="8">
        <f>'Data-Resource'!I3643</f>
        <v>3.0376851358400739E-2</v>
      </c>
      <c r="K108" s="8">
        <f>'Data-Resource'!I4148</f>
        <v>3.8353942386831284E-2</v>
      </c>
      <c r="L108" s="8">
        <f>'Data-Resource'!I4653</f>
        <v>1.2576089249492946E-2</v>
      </c>
      <c r="M108" s="8">
        <f>'Data-Resource'!I5158</f>
        <v>4.8907563025210037E-2</v>
      </c>
      <c r="N108" s="8">
        <f>'Data-Resource'!I5663</f>
        <v>2.7212178877259647E-2</v>
      </c>
      <c r="O108" s="8">
        <f>'Data-Resource'!I6168</f>
        <v>4.7487138899880883E-3</v>
      </c>
      <c r="P108" s="8">
        <f>'Data-Resource'!I12228</f>
        <v>-1.7270277589399776E-2</v>
      </c>
      <c r="Q108" s="8">
        <f>'Data-Resource'!I10713</f>
        <v>7.7066018301559817E-4</v>
      </c>
      <c r="R108" s="8">
        <f>'Data-Resource'!I11218</f>
        <v>2.0408143432300383E-2</v>
      </c>
      <c r="S108" s="8">
        <f>'Data-Resource'!I8188</f>
        <v>-1.0067114093959717E-2</v>
      </c>
      <c r="T108" s="8">
        <f>'Data-Resource'!I8693</f>
        <v>8.8757176525677498E-3</v>
      </c>
      <c r="U108" s="8">
        <f>'Data-Resource'!I9198</f>
        <v>1.8488085456039489E-2</v>
      </c>
      <c r="V108" s="8">
        <f>'Data-Resource'!I9703</f>
        <v>9.6617810509015741E-3</v>
      </c>
      <c r="W108" s="8">
        <f>'Data-Resource'!I10208</f>
        <v>6.3636136363634981E-3</v>
      </c>
    </row>
    <row r="109" spans="1:23" x14ac:dyDescent="0.3">
      <c r="A109" s="8" t="str">
        <f>'Data-Resource'!B109</f>
        <v>6-5-2019</v>
      </c>
      <c r="B109" s="8">
        <f>'Data-Resource'!I14754</f>
        <v>-3.0891782744091941E-5</v>
      </c>
      <c r="C109" s="8">
        <f>'Data-Resource'!I11724</f>
        <v>1.1170688613524965E-2</v>
      </c>
      <c r="D109" s="8">
        <f>'Data-Resource'!I614</f>
        <v>-1.9428237587349872E-4</v>
      </c>
      <c r="E109" s="8">
        <f>'Data-Resource'!I1119</f>
        <v>3.3818143674485663E-3</v>
      </c>
      <c r="F109" s="8">
        <f>'Data-Resource'!I1624</f>
        <v>1.4851633663367642E-3</v>
      </c>
      <c r="G109" s="8">
        <f>'Data-Resource'!I2129</f>
        <v>-4.2400358773646927E-3</v>
      </c>
      <c r="H109" s="8">
        <f>'Data-Resource'!I2634</f>
        <v>-8.99579568577576E-3</v>
      </c>
      <c r="I109" s="8">
        <f>'Data-Resource'!I3139</f>
        <v>1.3565901557148288E-2</v>
      </c>
      <c r="J109" s="8">
        <f>'Data-Resource'!I3644</f>
        <v>-6.4638183824687351E-3</v>
      </c>
      <c r="K109" s="8">
        <f>'Data-Resource'!I4149</f>
        <v>-1.7432623235323821E-2</v>
      </c>
      <c r="L109" s="8">
        <f>'Data-Resource'!I4654</f>
        <v>5.6202086161330246E-3</v>
      </c>
      <c r="M109" s="8">
        <f>'Data-Resource'!I5159</f>
        <v>-1.7920000000000057E-2</v>
      </c>
      <c r="N109" s="8">
        <f>'Data-Resource'!I5664</f>
        <v>3.8932889838073892E-3</v>
      </c>
      <c r="O109" s="8">
        <f>'Data-Resource'!I6169</f>
        <v>4.2016806722690193E-3</v>
      </c>
      <c r="P109" s="8">
        <f>'Data-Resource'!I12229</f>
        <v>2.8329462558908656E-3</v>
      </c>
      <c r="Q109" s="8">
        <f>'Data-Resource'!I10714</f>
        <v>9.9489642857142294E-3</v>
      </c>
      <c r="R109" s="8">
        <f>'Data-Resource'!I11219</f>
        <v>2.6768681200166015E-2</v>
      </c>
      <c r="S109" s="8">
        <f>'Data-Resource'!I8189</f>
        <v>-2.7057497181510536E-2</v>
      </c>
      <c r="T109" s="8">
        <f>'Data-Resource'!I8694</f>
        <v>5.1094671532847524E-3</v>
      </c>
      <c r="U109" s="8">
        <f>'Data-Resource'!I9199</f>
        <v>-6.1129568106313625E-3</v>
      </c>
      <c r="V109" s="8">
        <f>'Data-Resource'!I9704</f>
        <v>1.1296129809086831E-2</v>
      </c>
      <c r="W109" s="8">
        <f>'Data-Resource'!I10209</f>
        <v>-6.7625111951924075E-4</v>
      </c>
    </row>
    <row r="110" spans="1:23" x14ac:dyDescent="0.3">
      <c r="A110" s="8" t="str">
        <f>'Data-Resource'!B110</f>
        <v>6-6-2019</v>
      </c>
      <c r="B110" s="8">
        <f>'Data-Resource'!I14755</f>
        <v>-2.901276470989398E-3</v>
      </c>
      <c r="C110" s="8">
        <f>'Data-Resource'!I11725</f>
        <v>2.0344934969264185E-2</v>
      </c>
      <c r="D110" s="8">
        <f>'Data-Resource'!I615</f>
        <v>1.066925315227929E-2</v>
      </c>
      <c r="E110" s="8">
        <f>'Data-Resource'!I1120</f>
        <v>-1.0067089179540863E-2</v>
      </c>
      <c r="F110" s="8">
        <f>'Data-Resource'!I1625</f>
        <v>-1.2351779022285552E-3</v>
      </c>
      <c r="G110" s="8">
        <f>'Data-Resource'!I2130</f>
        <v>-2.9479200303321402E-3</v>
      </c>
      <c r="H110" s="8">
        <f>'Data-Resource'!I2635</f>
        <v>-1.2599592132674052E-2</v>
      </c>
      <c r="I110" s="8">
        <f>'Data-Resource'!I3140</f>
        <v>8.6872781599860761E-3</v>
      </c>
      <c r="J110" s="8">
        <f>'Data-Resource'!I3645</f>
        <v>-4.9481562666190198E-3</v>
      </c>
      <c r="K110" s="8">
        <f>'Data-Resource'!I4150</f>
        <v>-1.2925836265357045E-3</v>
      </c>
      <c r="L110" s="8">
        <f>'Data-Resource'!I4655</f>
        <v>-7.9775031189071699E-4</v>
      </c>
      <c r="M110" s="8">
        <f>'Data-Resource'!I5160</f>
        <v>-2.6947574718275375E-2</v>
      </c>
      <c r="N110" s="8">
        <f>'Data-Resource'!I5665</f>
        <v>-5.1612534562211652E-3</v>
      </c>
      <c r="O110" s="8">
        <f>'Data-Resource'!I6170</f>
        <v>4.1857423152388048E-3</v>
      </c>
      <c r="P110" s="8">
        <f>'Data-Resource'!I12230</f>
        <v>7.0283947146472193E-3</v>
      </c>
      <c r="Q110" s="8">
        <f>'Data-Resource'!I10715</f>
        <v>5.0551566472925612E-4</v>
      </c>
      <c r="R110" s="8">
        <f>'Data-Resource'!I11220</f>
        <v>1.0270756494318491E-2</v>
      </c>
      <c r="S110" s="8">
        <f>'Data-Resource'!I8190</f>
        <v>-1.7341040462427786E-2</v>
      </c>
      <c r="T110" s="8">
        <f>'Data-Resource'!I8695</f>
        <v>2.1818400000001618E-3</v>
      </c>
      <c r="U110" s="8">
        <f>'Data-Resource'!I9200</f>
        <v>-3.8790797217762708E-3</v>
      </c>
      <c r="V110" s="8">
        <f>'Data-Resource'!I9705</f>
        <v>1.5195738800850758E-2</v>
      </c>
      <c r="W110" s="8">
        <f>'Data-Resource'!I10210</f>
        <v>6.3276610169491912E-3</v>
      </c>
    </row>
    <row r="111" spans="1:23" x14ac:dyDescent="0.3">
      <c r="A111" s="8" t="str">
        <f>'Data-Resource'!B111</f>
        <v>6-7-2019</v>
      </c>
      <c r="B111" s="8">
        <f>'Data-Resource'!I14756</f>
        <v>3.4538684260066385E-3</v>
      </c>
      <c r="C111" s="8">
        <f>'Data-Resource'!I11726</f>
        <v>1.6017272727272713E-2</v>
      </c>
      <c r="D111" s="8">
        <f>'Data-Resource'!I616</f>
        <v>1.5505313223339286E-2</v>
      </c>
      <c r="E111" s="8">
        <f>'Data-Resource'!I1121</f>
        <v>2.3004068386401632E-2</v>
      </c>
      <c r="F111" s="8">
        <f>'Data-Resource'!I1626</f>
        <v>1.088568498112753E-2</v>
      </c>
      <c r="G111" s="8">
        <f>'Data-Resource'!I2131</f>
        <v>-1.9544461904089064E-3</v>
      </c>
      <c r="H111" s="8">
        <f>'Data-Resource'!I2636</f>
        <v>-8.067542365244618E-3</v>
      </c>
      <c r="I111" s="8">
        <f>'Data-Resource'!I3141</f>
        <v>4.2856857142856107E-3</v>
      </c>
      <c r="J111" s="8">
        <f>'Data-Resource'!I3646</f>
        <v>-6.3775668626025808E-3</v>
      </c>
      <c r="K111" s="8">
        <f>'Data-Resource'!I4151</f>
        <v>-1.1259369833018411E-3</v>
      </c>
      <c r="L111" s="8">
        <f>'Data-Resource'!I4656</f>
        <v>3.574233461886735E-3</v>
      </c>
      <c r="M111" s="8">
        <f>'Data-Resource'!I5161</f>
        <v>-2.6746907388832167E-3</v>
      </c>
      <c r="N111" s="8">
        <f>'Data-Resource'!I5666</f>
        <v>9.9815530492256277E-3</v>
      </c>
      <c r="O111" s="8">
        <f>'Data-Resource'!I6171</f>
        <v>2.4755700325733115E-3</v>
      </c>
      <c r="P111" s="8">
        <f>'Data-Resource'!I12231</f>
        <v>5.2791883701479988E-3</v>
      </c>
      <c r="Q111" s="8">
        <f>'Data-Resource'!I10716</f>
        <v>7.7597146433041738E-3</v>
      </c>
      <c r="R111" s="8">
        <f>'Data-Resource'!I11221</f>
        <v>1.6423394460280911E-2</v>
      </c>
      <c r="S111" s="8">
        <f>'Data-Resource'!I8191</f>
        <v>1.5258215962441406E-2</v>
      </c>
      <c r="T111" s="8">
        <f>'Data-Resource'!I8696</f>
        <v>9.3998768749123697E-3</v>
      </c>
      <c r="U111" s="8">
        <f>'Data-Resource'!I9201</f>
        <v>-4.2695130086723631E-3</v>
      </c>
      <c r="V111" s="8">
        <f>'Data-Resource'!I9706</f>
        <v>-8.558858773180212E-4</v>
      </c>
      <c r="W111" s="8">
        <f>'Data-Resource'!I10211</f>
        <v>5.3944255317680294E-3</v>
      </c>
    </row>
    <row r="112" spans="1:23" x14ac:dyDescent="0.3">
      <c r="A112" s="8" t="str">
        <f>'Data-Resource'!B112</f>
        <v>6-11-2019</v>
      </c>
      <c r="B112" s="8">
        <f>'Data-Resource'!I14757</f>
        <v>1.830451037934005E-3</v>
      </c>
      <c r="C112" s="8">
        <f>'Data-Resource'!I11727</f>
        <v>-1.0221465076661159E-2</v>
      </c>
      <c r="D112" s="8">
        <f>'Data-Resource'!I617</f>
        <v>-1.9637179286242527E-2</v>
      </c>
      <c r="E112" s="8">
        <f>'Data-Resource'!I1122</f>
        <v>1.447370911963332E-2</v>
      </c>
      <c r="F112" s="8">
        <f>'Data-Resource'!I1627</f>
        <v>7.3170731707318344E-3</v>
      </c>
      <c r="G112" s="8">
        <f>'Data-Resource'!I2132</f>
        <v>8.6760440656798287E-3</v>
      </c>
      <c r="H112" s="8">
        <f>'Data-Resource'!I2637</f>
        <v>2.5518949743627842E-2</v>
      </c>
      <c r="I112" s="8">
        <f>'Data-Resource'!I3142</f>
        <v>-1.8867641509433641E-3</v>
      </c>
      <c r="J112" s="8">
        <f>'Data-Resource'!I3647</f>
        <v>2.3873626488185589E-3</v>
      </c>
      <c r="K112" s="8">
        <f>'Data-Resource'!I4152</f>
        <v>2.3326457900623057E-2</v>
      </c>
      <c r="L112" s="8">
        <f>'Data-Resource'!I4657</f>
        <v>-7.0395073451624494E-3</v>
      </c>
      <c r="M112" s="8">
        <f>'Data-Resource'!I5162</f>
        <v>2.7897708402524025E-2</v>
      </c>
      <c r="N112" s="8">
        <f>'Data-Resource'!I5667</f>
        <v>-6.3520510472612783E-3</v>
      </c>
      <c r="O112" s="8">
        <f>'Data-Resource'!I6172</f>
        <v>-7.8964401294498495E-3</v>
      </c>
      <c r="P112" s="8">
        <f>'Data-Resource'!I12232</f>
        <v>1.2184934583635175E-2</v>
      </c>
      <c r="Q112" s="8">
        <f>'Data-Resource'!I10717</f>
        <v>-2.9599951104093214E-3</v>
      </c>
      <c r="R112" s="8">
        <f>'Data-Resource'!I11222</f>
        <v>-3.0891437567822155E-2</v>
      </c>
      <c r="S112" s="8">
        <f>'Data-Resource'!I8192</f>
        <v>3.8946162657502843E-2</v>
      </c>
      <c r="T112" s="8">
        <f>'Data-Resource'!I8697</f>
        <v>-4.9787480094418855E-3</v>
      </c>
      <c r="U112" s="8">
        <f>'Data-Resource'!I9202</f>
        <v>1.5526315789473746E-2</v>
      </c>
      <c r="V112" s="8">
        <f>'Data-Resource'!I9707</f>
        <v>3.1259051399700412E-3</v>
      </c>
      <c r="W112" s="8">
        <f>'Data-Resource'!I10212</f>
        <v>9.3167254074212197E-3</v>
      </c>
    </row>
    <row r="113" spans="1:23" x14ac:dyDescent="0.3">
      <c r="A113" s="8" t="str">
        <f>'Data-Resource'!B113</f>
        <v>6-12-2019</v>
      </c>
      <c r="B113" s="8">
        <f>'Data-Resource'!I14758</f>
        <v>1.7942165570572005E-3</v>
      </c>
      <c r="C113" s="8">
        <f>'Data-Resource'!I11728</f>
        <v>-2.5952421022817349E-3</v>
      </c>
      <c r="D113" s="8">
        <f>'Data-Resource'!I618</f>
        <v>-4.6512093023257208E-3</v>
      </c>
      <c r="E113" s="8">
        <f>'Data-Resource'!I1123</f>
        <v>1.4732443935176046E-3</v>
      </c>
      <c r="F113" s="8">
        <f>'Data-Resource'!I1628</f>
        <v>4.1382961286745863E-3</v>
      </c>
      <c r="G113" s="8">
        <f>'Data-Resource'!I2133</f>
        <v>-5.6179455155368511E-3</v>
      </c>
      <c r="H113" s="8">
        <f>'Data-Resource'!I2638</f>
        <v>-7.2625696971587647E-3</v>
      </c>
      <c r="I113" s="8">
        <f>'Data-Resource'!I3143</f>
        <v>1.4204545723570909E-2</v>
      </c>
      <c r="J113" s="8">
        <f>'Data-Resource'!I3648</f>
        <v>7.9883367950143471E-4</v>
      </c>
      <c r="K113" s="8">
        <f>'Data-Resource'!I4153</f>
        <v>-6.9095319809238543E-3</v>
      </c>
      <c r="L113" s="8">
        <f>'Data-Resource'!I4658</f>
        <v>3.939716249964776E-4</v>
      </c>
      <c r="M113" s="8">
        <f>'Data-Resource'!I5163</f>
        <v>5.2459016393442484E-3</v>
      </c>
      <c r="N113" s="8">
        <f>'Data-Resource'!I5668</f>
        <v>4.4037064220182227E-3</v>
      </c>
      <c r="O113" s="8">
        <f>'Data-Resource'!I6173</f>
        <v>1.2434554973822138E-2</v>
      </c>
      <c r="P113" s="8">
        <f>'Data-Resource'!I12233</f>
        <v>8.2392199945072392E-4</v>
      </c>
      <c r="Q113" s="8">
        <f>'Data-Resource'!I10718</f>
        <v>4.9950050698551315E-3</v>
      </c>
      <c r="R113" s="8">
        <f>'Data-Resource'!I11223</f>
        <v>-1.0091724770642232E-2</v>
      </c>
      <c r="S113" s="8">
        <f>'Data-Resource'!I8193</f>
        <v>-1.1001100110010962E-2</v>
      </c>
      <c r="T113" s="8">
        <f>'Data-Resource'!I8698</f>
        <v>3.5765378345520757E-3</v>
      </c>
      <c r="U113" s="8">
        <f>'Data-Resource'!I9203</f>
        <v>-2.3455824863175922E-3</v>
      </c>
      <c r="V113" s="8">
        <f>'Data-Resource'!I9708</f>
        <v>9.3379118733093076E-3</v>
      </c>
      <c r="W113" s="8">
        <f>'Data-Resource'!I10213</f>
        <v>1.7633238211003329E-3</v>
      </c>
    </row>
    <row r="114" spans="1:23" x14ac:dyDescent="0.3">
      <c r="A114" s="8" t="str">
        <f>'Data-Resource'!B114</f>
        <v>6-13-2019</v>
      </c>
      <c r="B114" s="8">
        <f>'Data-Resource'!I14759</f>
        <v>6.1048836890137204E-3</v>
      </c>
      <c r="C114" s="8">
        <f>'Data-Resource'!I11729</f>
        <v>-1.04302477183834E-2</v>
      </c>
      <c r="D114" s="8">
        <f>'Data-Resource'!I619</f>
        <v>6.2086764668058498E-3</v>
      </c>
      <c r="E114" s="8">
        <f>'Data-Resource'!I1124</f>
        <v>3.7674038291138816E-3</v>
      </c>
      <c r="F114" s="8">
        <f>'Data-Resource'!I1629</f>
        <v>7.767019417475797E-3</v>
      </c>
      <c r="G114" s="8">
        <f>'Data-Resource'!I2134</f>
        <v>2.276406504065194E-3</v>
      </c>
      <c r="H114" s="8">
        <f>'Data-Resource'!I2639</f>
        <v>1.1314388295575954E-2</v>
      </c>
      <c r="I114" s="8">
        <f>'Data-Resource'!I3144</f>
        <v>5.6258601851690015E-3</v>
      </c>
      <c r="J114" s="8">
        <f>'Data-Resource'!I3649</f>
        <v>7.7046550193363714E-3</v>
      </c>
      <c r="K114" s="8">
        <f>'Data-Resource'!I4154</f>
        <v>-5.2239672383715451E-3</v>
      </c>
      <c r="L114" s="8">
        <f>'Data-Resource'!I4659</f>
        <v>-6.7140443398743584E-3</v>
      </c>
      <c r="M114" s="8">
        <f>'Data-Resource'!I5164</f>
        <v>-1.4725130890053091E-3</v>
      </c>
      <c r="N114" s="8">
        <f>'Data-Resource'!I5669</f>
        <v>7.342180616740147E-3</v>
      </c>
      <c r="O114" s="8">
        <f>'Data-Resource'!I6174</f>
        <v>-2.5806451612903031E-3</v>
      </c>
      <c r="P114" s="8">
        <f>'Data-Resource'!I12234</f>
        <v>7.1449026420692639E-3</v>
      </c>
      <c r="Q114" s="8">
        <f>'Data-Resource'!I10719</f>
        <v>-1.2370113437799687E-2</v>
      </c>
      <c r="R114" s="8">
        <f>'Data-Resource'!I11224</f>
        <v>-9.2592592592592379E-3</v>
      </c>
      <c r="S114" s="8">
        <f>'Data-Resource'!I8194</f>
        <v>-2.2222222222222143E-2</v>
      </c>
      <c r="T114" s="8">
        <f>'Data-Resource'!I8699</f>
        <v>2.1459441599582275E-3</v>
      </c>
      <c r="U114" s="8">
        <f>'Data-Resource'!I9204</f>
        <v>-5.2645433008689346E-4</v>
      </c>
      <c r="V114" s="8">
        <f>'Data-Resource'!I9709</f>
        <v>1.2683202232802733E-2</v>
      </c>
      <c r="W114" s="8">
        <f>'Data-Resource'!I10214</f>
        <v>8.1372111691838268E-3</v>
      </c>
    </row>
    <row r="115" spans="1:23" x14ac:dyDescent="0.3">
      <c r="A115" s="8" t="str">
        <f>'Data-Resource'!B115</f>
        <v>6-14-2019</v>
      </c>
      <c r="B115" s="8">
        <f>'Data-Resource'!I14760</f>
        <v>-2.3060977398284056E-3</v>
      </c>
      <c r="C115" s="8">
        <f>'Data-Resource'!I11730</f>
        <v>4.3956043956044728E-3</v>
      </c>
      <c r="D115" s="8">
        <f>'Data-Resource'!I620</f>
        <v>7.3443908460274609E-3</v>
      </c>
      <c r="E115" s="8">
        <f>'Data-Resource'!I1125</f>
        <v>-2.6084039778286293E-3</v>
      </c>
      <c r="F115" s="8">
        <f>'Data-Resource'!I1630</f>
        <v>9.6523650046201218E-4</v>
      </c>
      <c r="G115" s="8">
        <f>'Data-Resource'!I2135</f>
        <v>-1.8022406234778552E-2</v>
      </c>
      <c r="H115" s="8">
        <f>'Data-Resource'!I2640</f>
        <v>-6.7656644759568705E-3</v>
      </c>
      <c r="I115" s="8">
        <f>'Data-Resource'!I3145</f>
        <v>2.3430178728122298E-3</v>
      </c>
      <c r="J115" s="8">
        <f>'Data-Resource'!I3650</f>
        <v>-1.917593419060621E-3</v>
      </c>
      <c r="K115" s="8">
        <f>'Data-Resource'!I4155</f>
        <v>-4.7999840000000219E-3</v>
      </c>
      <c r="L115" s="8">
        <f>'Data-Resource'!I4660</f>
        <v>3.978909606383708E-4</v>
      </c>
      <c r="M115" s="8">
        <f>'Data-Resource'!I5165</f>
        <v>-6.1015831134565712E-3</v>
      </c>
      <c r="N115" s="8">
        <f>'Data-Resource'!I5670</f>
        <v>-2.7317792751774786E-3</v>
      </c>
      <c r="O115" s="8">
        <f>'Data-Resource'!I6175</f>
        <v>-2.5984149668705403E-4</v>
      </c>
      <c r="P115" s="8">
        <f>'Data-Resource'!I12235</f>
        <v>2.7390579424297792E-3</v>
      </c>
      <c r="Q115" s="8">
        <f>'Data-Resource'!I10720</f>
        <v>-4.2596140677583711E-3</v>
      </c>
      <c r="R115" s="8">
        <f>'Data-Resource'!I11225</f>
        <v>1.7757028037383184E-2</v>
      </c>
      <c r="S115" s="8">
        <f>'Data-Resource'!I8195</f>
        <v>-1.1325028312570741E-2</v>
      </c>
      <c r="T115" s="8">
        <f>'Data-Resource'!I8700</f>
        <v>2.861187349187601E-3</v>
      </c>
      <c r="U115" s="8">
        <f>'Data-Resource'!I9205</f>
        <v>-3.2930107526881754E-2</v>
      </c>
      <c r="V115" s="8">
        <f>'Data-Resource'!I9710</f>
        <v>4.4494048200878654E-3</v>
      </c>
      <c r="W115" s="8">
        <f>'Data-Resource'!I10215</f>
        <v>5.476451079634616E-3</v>
      </c>
    </row>
    <row r="116" spans="1:23" x14ac:dyDescent="0.3">
      <c r="A116" s="8" t="str">
        <f>'Data-Resource'!B116</f>
        <v>6-17-2019</v>
      </c>
      <c r="B116" s="8">
        <f>'Data-Resource'!I14761</f>
        <v>-2.2001640122985516E-3</v>
      </c>
      <c r="C116" s="8">
        <f>'Data-Resource'!I11731</f>
        <v>-1.3919095258808115E-2</v>
      </c>
      <c r="D116" s="8">
        <f>'Data-Resource'!I621</f>
        <v>1.2326586772112735E-2</v>
      </c>
      <c r="E116" s="8">
        <f>'Data-Resource'!I1126</f>
        <v>2.3065597528781224E-2</v>
      </c>
      <c r="F116" s="8">
        <f>'Data-Resource'!I1631</f>
        <v>3.6162006832073375E-3</v>
      </c>
      <c r="G116" s="8">
        <f>'Data-Resource'!I2136</f>
        <v>-9.5772950862401968E-3</v>
      </c>
      <c r="H116" s="8">
        <f>'Data-Resource'!I2641</f>
        <v>-4.9252130152450217E-3</v>
      </c>
      <c r="I116" s="8">
        <f>'Data-Resource'!I3146</f>
        <v>5.1426181900688477E-3</v>
      </c>
      <c r="J116" s="8">
        <f>'Data-Resource'!I3651</f>
        <v>-8.4624459769688451E-3</v>
      </c>
      <c r="K116" s="8">
        <f>'Data-Resource'!I4156</f>
        <v>-4.2407844338415426E-3</v>
      </c>
      <c r="L116" s="8">
        <f>'Data-Resource'!I4661</f>
        <v>2.0080321285140578E-3</v>
      </c>
      <c r="M116" s="8">
        <f>'Data-Resource'!I5166</f>
        <v>-3.2727867779411138E-4</v>
      </c>
      <c r="N116" s="8">
        <f>'Data-Resource'!I5671</f>
        <v>-1.4598175182481117E-3</v>
      </c>
      <c r="O116" s="8">
        <f>'Data-Resource'!I6176</f>
        <v>-2.4688149688149598E-3</v>
      </c>
      <c r="P116" s="8">
        <f>'Data-Resource'!I12236</f>
        <v>1.0980236069175594E-3</v>
      </c>
      <c r="Q116" s="8">
        <f>'Data-Resource'!I10721</f>
        <v>1.5045286310290101E-3</v>
      </c>
      <c r="R116" s="8">
        <f>'Data-Resource'!I11226</f>
        <v>-6.3752820992611257E-3</v>
      </c>
      <c r="S116" s="8">
        <f>'Data-Resource'!I8196</f>
        <v>-3.3218785796105488E-2</v>
      </c>
      <c r="T116" s="8">
        <f>'Data-Resource'!I8701</f>
        <v>1.4224537088569468E-3</v>
      </c>
      <c r="U116" s="8">
        <f>'Data-Resource'!I9206</f>
        <v>-4.8496605237632268E-3</v>
      </c>
      <c r="V116" s="8">
        <f>'Data-Resource'!I9711</f>
        <v>-2.7594811844145411E-4</v>
      </c>
      <c r="W116" s="8">
        <f>'Data-Resource'!I10216</f>
        <v>-8.2715936527513381E-3</v>
      </c>
    </row>
    <row r="117" spans="1:23" x14ac:dyDescent="0.3">
      <c r="A117" s="8" t="str">
        <f>'Data-Resource'!B117</f>
        <v>6-18-2019</v>
      </c>
      <c r="B117" s="8">
        <f>'Data-Resource'!I14762</f>
        <v>2.1739318406120801E-2</v>
      </c>
      <c r="C117" s="8">
        <f>'Data-Resource'!I11732</f>
        <v>3.5180343007915588E-2</v>
      </c>
      <c r="D117" s="8">
        <f>'Data-Resource'!I622</f>
        <v>3.8176592592592526E-2</v>
      </c>
      <c r="E117" s="8">
        <f>'Data-Resource'!I1127</f>
        <v>4.644474807282313E-3</v>
      </c>
      <c r="F117" s="8">
        <f>'Data-Resource'!I1632</f>
        <v>1.1987532793274606E-2</v>
      </c>
      <c r="G117" s="8">
        <f>'Data-Resource'!I2137</f>
        <v>2.6499999999999954E-2</v>
      </c>
      <c r="H117" s="8">
        <f>'Data-Resource'!I2642</f>
        <v>3.029725609756103E-2</v>
      </c>
      <c r="I117" s="8">
        <f>'Data-Resource'!I3147</f>
        <v>-1.3894766481558269E-3</v>
      </c>
      <c r="J117" s="8">
        <f>'Data-Resource'!I3652</f>
        <v>2.020854916466867E-2</v>
      </c>
      <c r="K117" s="8">
        <f>'Data-Resource'!I4157</f>
        <v>1.6835542523410282E-2</v>
      </c>
      <c r="L117" s="8">
        <f>'Data-Resource'!I4662</f>
        <v>1.1595337586677273E-2</v>
      </c>
      <c r="M117" s="8">
        <f>'Data-Resource'!I5167</f>
        <v>4.231845875185232E-2</v>
      </c>
      <c r="N117" s="8">
        <f>'Data-Resource'!I5672</f>
        <v>2.2445218978102238E-2</v>
      </c>
      <c r="O117" s="8">
        <f>'Data-Resource'!I6177</f>
        <v>9.5917044718080678E-3</v>
      </c>
      <c r="P117" s="8">
        <f>'Data-Resource'!I12237</f>
        <v>3.0336543316963002E-2</v>
      </c>
      <c r="Q117" s="8">
        <f>'Data-Resource'!I10722</f>
        <v>1.8126842352663288E-2</v>
      </c>
      <c r="R117" s="8">
        <f>'Data-Resource'!I11227</f>
        <v>2.3744273972602693E-2</v>
      </c>
      <c r="S117" s="8">
        <f>'Data-Resource'!I8197</f>
        <v>-2.3724792408065924E-3</v>
      </c>
      <c r="T117" s="8">
        <f>'Data-Resource'!I8702</f>
        <v>4.9858406689107645E-3</v>
      </c>
      <c r="U117" s="8">
        <f>'Data-Resource'!I9207</f>
        <v>3.228173147468813E-2</v>
      </c>
      <c r="V117" s="8">
        <f>'Data-Resource'!I9712</f>
        <v>1.41784148731138E-2</v>
      </c>
      <c r="W117" s="8">
        <f>'Data-Resource'!I10217</f>
        <v>2.9670296703296711E-2</v>
      </c>
    </row>
    <row r="118" spans="1:23" x14ac:dyDescent="0.3">
      <c r="A118" s="8" t="str">
        <f>'Data-Resource'!B118</f>
        <v>6-19-2019</v>
      </c>
      <c r="B118" s="8">
        <f>'Data-Resource'!I14763</f>
        <v>-1.0469093542343263E-3</v>
      </c>
      <c r="C118" s="8">
        <f>'Data-Resource'!I11733</f>
        <v>-3.0482682875415612E-2</v>
      </c>
      <c r="D118" s="8">
        <f>'Data-Resource'!I623</f>
        <v>-2.8197197856346418E-2</v>
      </c>
      <c r="E118" s="8">
        <f>'Data-Resource'!I1128</f>
        <v>-2.0694030728223678E-2</v>
      </c>
      <c r="F118" s="8">
        <f>'Data-Resource'!I1633</f>
        <v>3.555344919014027E-3</v>
      </c>
      <c r="G118" s="8">
        <f>'Data-Resource'!I2138</f>
        <v>6.4725243765780451E-3</v>
      </c>
      <c r="H118" s="8">
        <f>'Data-Resource'!I2643</f>
        <v>1.4190951499850717E-2</v>
      </c>
      <c r="I118" s="8">
        <f>'Data-Resource'!I3148</f>
        <v>-6.9767441860464742E-3</v>
      </c>
      <c r="J118" s="8">
        <f>'Data-Resource'!I3653</f>
        <v>1.086441539487993E-2</v>
      </c>
      <c r="K118" s="8">
        <f>'Data-Resource'!I4158</f>
        <v>3.5352740120141002E-2</v>
      </c>
      <c r="L118" s="8">
        <f>'Data-Resource'!I4663</f>
        <v>-7.91131316595973E-4</v>
      </c>
      <c r="M118" s="8">
        <f>'Data-Resource'!I5168</f>
        <v>1.7095357590966153E-2</v>
      </c>
      <c r="N118" s="8">
        <f>'Data-Resource'!I5673</f>
        <v>-2.5000000000000326E-3</v>
      </c>
      <c r="O118" s="8">
        <f>'Data-Resource'!I6178</f>
        <v>-7.0377479206654419E-3</v>
      </c>
      <c r="P118" s="8">
        <f>'Data-Resource'!I12238</f>
        <v>1.3451709090756369E-2</v>
      </c>
      <c r="Q118" s="8">
        <f>'Data-Resource'!I10723</f>
        <v>-3.9682687311030883E-3</v>
      </c>
      <c r="R118" s="8">
        <f>'Data-Resource'!I11228</f>
        <v>-2.3131654392675186E-2</v>
      </c>
      <c r="S118" s="8">
        <f>'Data-Resource'!I8198</f>
        <v>-4.1469194312796172E-2</v>
      </c>
      <c r="T118" s="8">
        <f>'Data-Resource'!I8703</f>
        <v>2.8429922425657387E-3</v>
      </c>
      <c r="U118" s="8">
        <f>'Data-Resource'!I9208</f>
        <v>1.1243851018974047E-2</v>
      </c>
      <c r="V118" s="8">
        <f>'Data-Resource'!I9713</f>
        <v>-2.0604395604395583E-2</v>
      </c>
      <c r="W118" s="8">
        <f>'Data-Resource'!I10218</f>
        <v>1.0062117535048444E-2</v>
      </c>
    </row>
    <row r="119" spans="1:23" x14ac:dyDescent="0.3">
      <c r="A119" s="8" t="str">
        <f>'Data-Resource'!B119</f>
        <v>6-20-2019</v>
      </c>
      <c r="B119" s="8">
        <f>'Data-Resource'!I14764</f>
        <v>-4.366822217243032E-3</v>
      </c>
      <c r="C119" s="8">
        <f>'Data-Resource'!I11734</f>
        <v>-1.2543295305220886E-2</v>
      </c>
      <c r="D119" s="8">
        <f>'Data-Resource'!I624</f>
        <v>-1.1129215854387747E-3</v>
      </c>
      <c r="E119" s="8">
        <f>'Data-Resource'!I1129</f>
        <v>2.1121283852498238E-3</v>
      </c>
      <c r="F119" s="8">
        <f>'Data-Resource'!I1634</f>
        <v>-1.6493449809049693E-3</v>
      </c>
      <c r="G119" s="8">
        <f>'Data-Resource'!I2139</f>
        <v>-4.298678485930912E-3</v>
      </c>
      <c r="H119" s="8">
        <f>'Data-Resource'!I2644</f>
        <v>1.4438188052698264E-3</v>
      </c>
      <c r="I119" s="8">
        <f>'Data-Resource'!I3149</f>
        <v>-2.3331777445976349E-3</v>
      </c>
      <c r="J119" s="8">
        <f>'Data-Resource'!I3654</f>
        <v>-1.8553184910329069E-3</v>
      </c>
      <c r="K119" s="8">
        <f>'Data-Resource'!I4159</f>
        <v>3.0799077635057092E-4</v>
      </c>
      <c r="L119" s="8">
        <f>'Data-Resource'!I4664</f>
        <v>-1.2598409448818891E-2</v>
      </c>
      <c r="M119" s="8">
        <f>'Data-Resource'!I5169</f>
        <v>-2.2136222910216743E-2</v>
      </c>
      <c r="N119" s="8">
        <f>'Data-Resource'!I5674</f>
        <v>1.1422452665445382E-2</v>
      </c>
      <c r="O119" s="8">
        <f>'Data-Resource'!I6179</f>
        <v>-7.0675918786942968E-3</v>
      </c>
      <c r="P119" s="8">
        <f>'Data-Resource'!I12239</f>
        <v>2.6510868862383232E-3</v>
      </c>
      <c r="Q119" s="8">
        <f>'Data-Resource'!I10724</f>
        <v>7.8663030835684124E-3</v>
      </c>
      <c r="R119" s="8">
        <f>'Data-Resource'!I11229</f>
        <v>1.447961990950225E-2</v>
      </c>
      <c r="S119" s="8">
        <f>'Data-Resource'!I8199</f>
        <v>3.7406483790525112E-3</v>
      </c>
      <c r="T119" s="8">
        <f>'Data-Resource'!I8704</f>
        <v>-4.9435873611474558E-3</v>
      </c>
      <c r="U119" s="8">
        <f>'Data-Resource'!I9209</f>
        <v>2.2487316604963604E-2</v>
      </c>
      <c r="V119" s="8">
        <f>'Data-Resource'!I9714</f>
        <v>-4.7222555555556508E-3</v>
      </c>
      <c r="W119" s="8">
        <f>'Data-Resource'!I10219</f>
        <v>-5.7203494550774076E-3</v>
      </c>
    </row>
    <row r="120" spans="1:23" x14ac:dyDescent="0.3">
      <c r="A120" s="8" t="str">
        <f>'Data-Resource'!B120</f>
        <v>6-21-2019</v>
      </c>
      <c r="B120" s="8">
        <f>'Data-Resource'!I14765</f>
        <v>-9.7640617464481367E-4</v>
      </c>
      <c r="C120" s="8">
        <f>'Data-Resource'!I11735</f>
        <v>-6.9899085622501271E-3</v>
      </c>
      <c r="D120" s="8">
        <f>'Data-Resource'!I625</f>
        <v>-2.2271938135231548E-3</v>
      </c>
      <c r="E120" s="8">
        <f>'Data-Resource'!I1130</f>
        <v>-7.1254817813765168E-3</v>
      </c>
      <c r="F120" s="8">
        <f>'Data-Resource'!I1635</f>
        <v>1.6481798451185002E-3</v>
      </c>
      <c r="G120" s="8">
        <f>'Data-Resource'!I2140</f>
        <v>1.4377157008853695E-3</v>
      </c>
      <c r="H120" s="8">
        <f>'Data-Resource'!I2645</f>
        <v>-9.2174585498840632E-3</v>
      </c>
      <c r="I120" s="8">
        <f>'Data-Resource'!I3150</f>
        <v>-3.7383364485981184E-3</v>
      </c>
      <c r="J120" s="8">
        <f>'Data-Resource'!I3655</f>
        <v>-9.3020155038744685E-4</v>
      </c>
      <c r="K120" s="8">
        <f>'Data-Resource'!I4160</f>
        <v>1.6858314176244401E-3</v>
      </c>
      <c r="L120" s="8">
        <f>'Data-Resource'!I4665</f>
        <v>1.0358589641434277E-2</v>
      </c>
      <c r="M120" s="8">
        <f>'Data-Resource'!I5170</f>
        <v>1.5974440894568794E-2</v>
      </c>
      <c r="N120" s="8">
        <f>'Data-Resource'!I5675</f>
        <v>0</v>
      </c>
      <c r="O120" s="8">
        <f>'Data-Resource'!I6180</f>
        <v>-2.3303987571206262E-3</v>
      </c>
      <c r="P120" s="8">
        <f>'Data-Resource'!I12240</f>
        <v>-1.5865150713907476E-3</v>
      </c>
      <c r="Q120" s="8">
        <f>'Data-Resource'!I10725</f>
        <v>8.8019706601467108E-3</v>
      </c>
      <c r="R120" s="8">
        <f>'Data-Resource'!I11230</f>
        <v>-5.3667976612952265E-3</v>
      </c>
      <c r="S120" s="8">
        <f>'Data-Resource'!I8200</f>
        <v>5.1980198019801971E-2</v>
      </c>
      <c r="T120" s="8">
        <f>'Data-Resource'!I8705</f>
        <v>3.5410765624873494E-3</v>
      </c>
      <c r="U120" s="8">
        <f>'Data-Resource'!I9210</f>
        <v>-5.8823529411766084E-3</v>
      </c>
      <c r="V120" s="8">
        <f>'Data-Resource'!I9715</f>
        <v>3.0778008351057358E-3</v>
      </c>
      <c r="W120" s="8">
        <f>'Data-Resource'!I10220</f>
        <v>-1.9662363332712835E-2</v>
      </c>
    </row>
    <row r="121" spans="1:23" x14ac:dyDescent="0.3">
      <c r="A121" s="8" t="str">
        <f>'Data-Resource'!B121</f>
        <v>6-24-2019</v>
      </c>
      <c r="B121" s="8">
        <f>'Data-Resource'!I14766</f>
        <v>-2.7250356916081499E-3</v>
      </c>
      <c r="C121" s="8">
        <f>'Data-Resource'!I11736</f>
        <v>-1.698708015256686E-2</v>
      </c>
      <c r="D121" s="8">
        <f>'Data-Resource'!I626</f>
        <v>-1.5027784786641936E-2</v>
      </c>
      <c r="E121" s="8">
        <f>'Data-Resource'!I1131</f>
        <v>4.5647049233778214E-3</v>
      </c>
      <c r="F121" s="8">
        <f>'Data-Resource'!I1636</f>
        <v>9.4027739925155618E-4</v>
      </c>
      <c r="G121" s="8">
        <f>'Data-Resource'!I2141</f>
        <v>-7.5176103646834242E-3</v>
      </c>
      <c r="H121" s="8">
        <f>'Data-Resource'!I2646</f>
        <v>5.0853431695362479E-3</v>
      </c>
      <c r="I121" s="8">
        <f>'Data-Resource'!I3151</f>
        <v>2.8116495635890095E-3</v>
      </c>
      <c r="J121" s="8">
        <f>'Data-Resource'!I3656</f>
        <v>-7.1762716747665427E-3</v>
      </c>
      <c r="K121" s="8">
        <f>'Data-Resource'!I4161</f>
        <v>-1.7037612808036475E-2</v>
      </c>
      <c r="L121" s="8">
        <f>'Data-Resource'!I4666</f>
        <v>-4.7337120315582605E-3</v>
      </c>
      <c r="M121" s="8">
        <f>'Data-Resource'!I5171</f>
        <v>-8.3807716635041253E-3</v>
      </c>
      <c r="N121" s="8">
        <f>'Data-Resource'!I5676</f>
        <v>-2.8159098908835463E-3</v>
      </c>
      <c r="O121" s="8">
        <f>'Data-Resource'!I6181</f>
        <v>-4.5377933359264464E-3</v>
      </c>
      <c r="P121" s="8">
        <f>'Data-Resource'!I12241</f>
        <v>7.7086923899172639E-3</v>
      </c>
      <c r="Q121" s="8">
        <f>'Data-Resource'!I10726</f>
        <v>1.4584492191315065E-3</v>
      </c>
      <c r="R121" s="8">
        <f>'Data-Resource'!I11231</f>
        <v>8.9766605210654001E-3</v>
      </c>
      <c r="S121" s="8">
        <f>'Data-Resource'!I8201</f>
        <v>-1.52403282532238E-2</v>
      </c>
      <c r="T121" s="8">
        <f>'Data-Resource'!I8706</f>
        <v>-1.4084295774648766E-3</v>
      </c>
      <c r="U121" s="8">
        <f>'Data-Resource'!I9211</f>
        <v>1.0774410774411053E-3</v>
      </c>
      <c r="V121" s="8">
        <f>'Data-Resource'!I9716</f>
        <v>-2.5126297315701874E-3</v>
      </c>
      <c r="W121" s="8">
        <f>'Data-Resource'!I10221</f>
        <v>1.4192183715986515E-2</v>
      </c>
    </row>
    <row r="122" spans="1:23" x14ac:dyDescent="0.3">
      <c r="A122" s="8" t="str">
        <f>'Data-Resource'!B122</f>
        <v>6-25-2019</v>
      </c>
      <c r="B122" s="8">
        <f>'Data-Resource'!I14767</f>
        <v>1.2763272521821393E-4</v>
      </c>
      <c r="C122" s="8">
        <f>'Data-Resource'!I11737</f>
        <v>-1.3574660633485442E-3</v>
      </c>
      <c r="D122" s="8">
        <f>'Data-Resource'!I627</f>
        <v>-5.4788665515706787E-3</v>
      </c>
      <c r="E122" s="8">
        <f>'Data-Resource'!I1132</f>
        <v>2.0048957295410549E-2</v>
      </c>
      <c r="F122" s="8">
        <f>'Data-Resource'!I1637</f>
        <v>7.0801980529560055E-4</v>
      </c>
      <c r="G122" s="8">
        <f>'Data-Resource'!I2142</f>
        <v>3.2406026694640903E-4</v>
      </c>
      <c r="H122" s="8">
        <f>'Data-Resource'!I2647</f>
        <v>3.0824658900284068E-3</v>
      </c>
      <c r="I122" s="8">
        <f>'Data-Resource'!I3152</f>
        <v>-4.2213509234774581E-3</v>
      </c>
      <c r="J122" s="8">
        <f>'Data-Resource'!I3657</f>
        <v>-2.369620890515246E-3</v>
      </c>
      <c r="K122" s="8">
        <f>'Data-Resource'!I4162</f>
        <v>-4.4198738220964208E-3</v>
      </c>
      <c r="L122" s="8">
        <f>'Data-Resource'!I4667</f>
        <v>9.550306254670857E-3</v>
      </c>
      <c r="M122" s="8">
        <f>'Data-Resource'!I5172</f>
        <v>4.170676932948373E-3</v>
      </c>
      <c r="N122" s="8">
        <f>'Data-Resource'!I5677</f>
        <v>-1.0662875422073077E-3</v>
      </c>
      <c r="O122" s="8">
        <f>'Data-Resource'!I6182</f>
        <v>2.7425884811283236E-3</v>
      </c>
      <c r="P122" s="8">
        <f>'Data-Resource'!I12242</f>
        <v>-3.4255862074943143E-3</v>
      </c>
      <c r="Q122" s="8">
        <f>'Data-Resource'!I10727</f>
        <v>3.416359299649542E-3</v>
      </c>
      <c r="R122" s="8">
        <f>'Data-Resource'!I11232</f>
        <v>6.2167496663721204E-3</v>
      </c>
      <c r="S122" s="8">
        <f>'Data-Resource'!I8202</f>
        <v>-7.1343638525565396E-3</v>
      </c>
      <c r="T122" s="8">
        <f>'Data-Resource'!I8707</f>
        <v>1.4104160491447909E-3</v>
      </c>
      <c r="U122" s="8">
        <f>'Data-Resource'!I9212</f>
        <v>1.235894680279424E-2</v>
      </c>
      <c r="V122" s="8">
        <f>'Data-Resource'!I9717</f>
        <v>7.6206945849516244E-3</v>
      </c>
      <c r="W122" s="8">
        <f>'Data-Resource'!I10222</f>
        <v>1.08014687664406E-2</v>
      </c>
    </row>
    <row r="123" spans="1:23" x14ac:dyDescent="0.3">
      <c r="A123" s="8" t="str">
        <f>'Data-Resource'!B123</f>
        <v>6-26-2019</v>
      </c>
      <c r="B123" s="8">
        <f>'Data-Resource'!I14768</f>
        <v>2.8500654631850525E-3</v>
      </c>
      <c r="C123" s="8">
        <f>'Data-Resource'!I11738</f>
        <v>-1.2323185759926901E-2</v>
      </c>
      <c r="D123" s="8">
        <f>'Data-Resource'!I628</f>
        <v>1.4606719101123596E-2</v>
      </c>
      <c r="E123" s="8">
        <f>'Data-Resource'!I1133</f>
        <v>4.0006400063857181E-3</v>
      </c>
      <c r="F123" s="8">
        <f>'Data-Resource'!I1638</f>
        <v>6.1524040773439943E-3</v>
      </c>
      <c r="G123" s="8">
        <f>'Data-Resource'!I2143</f>
        <v>8.4415749494018612E-3</v>
      </c>
      <c r="H123" s="8">
        <f>'Data-Resource'!I2648</f>
        <v>1.1380075661487072E-2</v>
      </c>
      <c r="I123" s="8">
        <f>'Data-Resource'!I3153</f>
        <v>-1.3244976724076889E-2</v>
      </c>
      <c r="J123" s="8">
        <f>'Data-Resource'!I3658</f>
        <v>2.8020999394666433E-2</v>
      </c>
      <c r="K123" s="8">
        <f>'Data-Resource'!I4163</f>
        <v>1.099775236696483E-2</v>
      </c>
      <c r="L123" s="8">
        <f>'Data-Resource'!I4668</f>
        <v>-1.1485124752475246E-2</v>
      </c>
      <c r="M123" s="8">
        <f>'Data-Resource'!I5173</f>
        <v>3.8019169329073468E-2</v>
      </c>
      <c r="N123" s="8">
        <f>'Data-Resource'!I5678</f>
        <v>8.5714285714284921E-3</v>
      </c>
      <c r="O123" s="8">
        <f>'Data-Resource'!I6183</f>
        <v>0</v>
      </c>
      <c r="P123" s="8">
        <f>'Data-Resource'!I12243</f>
        <v>-3.4537992415992801E-3</v>
      </c>
      <c r="Q123" s="8">
        <f>'Data-Resource'!I10728</f>
        <v>-4.852304565193737E-4</v>
      </c>
      <c r="R123" s="8">
        <f>'Data-Resource'!I11233</f>
        <v>0</v>
      </c>
      <c r="S123" s="8">
        <f>'Data-Resource'!I8203</f>
        <v>-8.3932853717026724E-3</v>
      </c>
      <c r="T123" s="8">
        <f>'Data-Resource'!I8708</f>
        <v>-4.9399930474239746E-3</v>
      </c>
      <c r="U123" s="8">
        <f>'Data-Resource'!I9213</f>
        <v>-1.3806706114398404E-2</v>
      </c>
      <c r="V123" s="8">
        <f>'Data-Resource'!I9718</f>
        <v>-1.1705635842997853E-2</v>
      </c>
      <c r="W123" s="8">
        <f>'Data-Resource'!I10223</f>
        <v>-8.3798773446522572E-3</v>
      </c>
    </row>
    <row r="124" spans="1:23" x14ac:dyDescent="0.3">
      <c r="A124" s="8" t="str">
        <f>'Data-Resource'!B124</f>
        <v>6-27-2019</v>
      </c>
      <c r="B124" s="8">
        <f>'Data-Resource'!I14769</f>
        <v>-3.0247574145895102E-3</v>
      </c>
      <c r="C124" s="8">
        <f>'Data-Resource'!I11739</f>
        <v>-6.9315622426786259E-3</v>
      </c>
      <c r="D124" s="8">
        <f>'Data-Resource'!I629</f>
        <v>-2.3520741855477981E-2</v>
      </c>
      <c r="E124" s="8">
        <f>'Data-Resource'!I1134</f>
        <v>-1.351993818227987E-2</v>
      </c>
      <c r="F124" s="8">
        <f>'Data-Resource'!I1639</f>
        <v>-9.1722104655068155E-3</v>
      </c>
      <c r="G124" s="8">
        <f>'Data-Resource'!I2144</f>
        <v>8.4732695199564046E-3</v>
      </c>
      <c r="H124" s="8">
        <f>'Data-Resource'!I2649</f>
        <v>3.5914910638297902E-2</v>
      </c>
      <c r="I124" s="8">
        <f>'Data-Resource'!I3154</f>
        <v>9.6060520577527118E-4</v>
      </c>
      <c r="J124" s="8">
        <f>'Data-Resource'!I3659</f>
        <v>3.7145487739584206E-3</v>
      </c>
      <c r="K124" s="8">
        <f>'Data-Resource'!I4164</f>
        <v>1.0549863877481035E-2</v>
      </c>
      <c r="L124" s="8">
        <f>'Data-Resource'!I4669</f>
        <v>-1.3972055888223449E-2</v>
      </c>
      <c r="M124" s="8">
        <f>'Data-Resource'!I5174</f>
        <v>9.8491843644198888E-3</v>
      </c>
      <c r="N124" s="8">
        <f>'Data-Resource'!I5679</f>
        <v>-1.4084154929576696E-3</v>
      </c>
      <c r="O124" s="8">
        <f>'Data-Resource'!I6184</f>
        <v>-6.5487884741322793E-3</v>
      </c>
      <c r="P124" s="8">
        <f>'Data-Resource'!I12244</f>
        <v>-8.5447260735720711E-3</v>
      </c>
      <c r="Q124" s="8">
        <f>'Data-Resource'!I10729</f>
        <v>-1.0149787631216659E-2</v>
      </c>
      <c r="R124" s="8">
        <f>'Data-Resource'!I11234</f>
        <v>-1.7451658245229529E-3</v>
      </c>
      <c r="S124" s="8">
        <f>'Data-Resource'!I8204</f>
        <v>2.303030303030297E-2</v>
      </c>
      <c r="T124" s="8">
        <f>'Data-Resource'!I8709</f>
        <v>-8.4685746323621379E-3</v>
      </c>
      <c r="U124" s="8">
        <f>'Data-Resource'!I9214</f>
        <v>3.28990656665341E-3</v>
      </c>
      <c r="V124" s="8">
        <f>'Data-Resource'!I9719</f>
        <v>-1.1581937853107354E-2</v>
      </c>
      <c r="W124" s="8">
        <f>'Data-Resource'!I10224</f>
        <v>3.8977912094218829E-3</v>
      </c>
    </row>
    <row r="125" spans="1:23" x14ac:dyDescent="0.3">
      <c r="A125" s="8" t="str">
        <f>'Data-Resource'!B125</f>
        <v>6-28-2019</v>
      </c>
      <c r="B125" s="8">
        <f>'Data-Resource'!I14770</f>
        <v>7.8055822931441081E-3</v>
      </c>
      <c r="C125" s="8">
        <f>'Data-Resource'!I11740</f>
        <v>1.0256363158211551E-2</v>
      </c>
      <c r="D125" s="8">
        <f>'Data-Resource'!I630</f>
        <v>1.685393258426959E-2</v>
      </c>
      <c r="E125" s="8">
        <f>'Data-Resource'!I1135</f>
        <v>7.2651115740663564E-3</v>
      </c>
      <c r="F125" s="8">
        <f>'Data-Resource'!I1640</f>
        <v>7.1258907363419988E-3</v>
      </c>
      <c r="G125" s="8">
        <f>'Data-Resource'!I2145</f>
        <v>8.8383363504050544E-3</v>
      </c>
      <c r="H125" s="8">
        <f>'Data-Resource'!I2650</f>
        <v>1.3144593934528658E-3</v>
      </c>
      <c r="I125" s="8">
        <f>'Data-Resource'!I3155</f>
        <v>5.7170654325984357E-3</v>
      </c>
      <c r="J125" s="8">
        <f>'Data-Resource'!I3660</f>
        <v>-1.0744014073418601E-3</v>
      </c>
      <c r="K125" s="8">
        <f>'Data-Resource'!I4165</f>
        <v>1.6167387858614598E-2</v>
      </c>
      <c r="L125" s="8">
        <f>'Data-Resource'!I4670</f>
        <v>6.8797974857190943E-3</v>
      </c>
      <c r="M125" s="8">
        <f>'Data-Resource'!I5175</f>
        <v>-6.1565523306948066E-3</v>
      </c>
      <c r="N125" s="8">
        <f>'Data-Resource'!I5680</f>
        <v>1.8322798390514303E-2</v>
      </c>
      <c r="O125" s="8">
        <f>'Data-Resource'!I6185</f>
        <v>3.5624752605884647E-3</v>
      </c>
      <c r="P125" s="8">
        <f>'Data-Resource'!I12245</f>
        <v>2.9729999999999631E-3</v>
      </c>
      <c r="Q125" s="8">
        <f>'Data-Resource'!I10730</f>
        <v>1.8473519958291516E-2</v>
      </c>
      <c r="R125" s="8">
        <f>'Data-Resource'!I11235</f>
        <v>3.0755710693999558E-2</v>
      </c>
      <c r="S125" s="8">
        <f>'Data-Resource'!I8205</f>
        <v>-9.4674556213017839E-3</v>
      </c>
      <c r="T125" s="8">
        <f>'Data-Resource'!I8710</f>
        <v>1.3542366068231627E-2</v>
      </c>
      <c r="U125" s="8">
        <f>'Data-Resource'!I9215</f>
        <v>1.7270705220463207E-2</v>
      </c>
      <c r="V125" s="8">
        <f>'Data-Resource'!I9720</f>
        <v>1.0583472358407188E-2</v>
      </c>
      <c r="W125" s="8">
        <f>'Data-Resource'!I10225</f>
        <v>1.0549439560439468E-2</v>
      </c>
    </row>
    <row r="126" spans="1:23" x14ac:dyDescent="0.3">
      <c r="A126" s="8" t="str">
        <f>'Data-Resource'!B126</f>
        <v>7-1-2019</v>
      </c>
      <c r="B126" s="8">
        <f>'Data-Resource'!I14771</f>
        <v>-7.5267439847276759E-3</v>
      </c>
      <c r="C126" s="8">
        <f>'Data-Resource'!I11741</f>
        <v>5.0459176626567459E-3</v>
      </c>
      <c r="D126" s="8">
        <f>'Data-Resource'!I631</f>
        <v>1.277394160583882E-3</v>
      </c>
      <c r="E126" s="8">
        <f>'Data-Resource'!I1136</f>
        <v>-7.3424260013784798E-3</v>
      </c>
      <c r="F126" s="8">
        <f>'Data-Resource'!I1641</f>
        <v>3.748842654606557E-3</v>
      </c>
      <c r="G126" s="8">
        <f>'Data-Resource'!I2146</f>
        <v>-1.600001538461544E-2</v>
      </c>
      <c r="H126" s="8">
        <f>'Data-Resource'!I2651</f>
        <v>-3.089414634146363E-3</v>
      </c>
      <c r="I126" s="8">
        <f>'Data-Resource'!I3156</f>
        <v>-1.411110026026957E-3</v>
      </c>
      <c r="J126" s="8">
        <f>'Data-Resource'!I3661</f>
        <v>-2.1346949248960582E-2</v>
      </c>
      <c r="K126" s="8">
        <f>'Data-Resource'!I4166</f>
        <v>-1.8195844676850662E-2</v>
      </c>
      <c r="L126" s="8">
        <f>'Data-Resource'!I4671</f>
        <v>2.1565535660516121E-2</v>
      </c>
      <c r="M126" s="8">
        <f>'Data-Resource'!I5176</f>
        <v>-2.4125975151690279E-2</v>
      </c>
      <c r="N126" s="8">
        <f>'Data-Resource'!I5681</f>
        <v>-5.1106984667803361E-3</v>
      </c>
      <c r="O126" s="8">
        <f>'Data-Resource'!I6186</f>
        <v>-6.6492829204694327E-3</v>
      </c>
      <c r="P126" s="8">
        <f>'Data-Resource'!I12246</f>
        <v>-8.0365117580224708E-3</v>
      </c>
      <c r="Q126" s="8">
        <f>'Data-Resource'!I10731</f>
        <v>-1.4251923990498104E-3</v>
      </c>
      <c r="R126" s="8">
        <f>'Data-Resource'!I11236</f>
        <v>-1.8440954955877414E-2</v>
      </c>
      <c r="S126" s="8">
        <f>'Data-Resource'!I8206</f>
        <v>-4.7562425683710967E-3</v>
      </c>
      <c r="T126" s="8">
        <f>'Data-Resource'!I8711</f>
        <v>0</v>
      </c>
      <c r="U126" s="8">
        <f>'Data-Resource'!I9216</f>
        <v>-2.4096325301205004E-2</v>
      </c>
      <c r="V126" s="8">
        <f>'Data-Resource'!I9721</f>
        <v>-6.6666500000000318E-3</v>
      </c>
      <c r="W126" s="8">
        <f>'Data-Resource'!I10226</f>
        <v>1.1645482243810285E-2</v>
      </c>
    </row>
    <row r="127" spans="1:23" x14ac:dyDescent="0.3">
      <c r="A127" s="8" t="str">
        <f>'Data-Resource'!B127</f>
        <v>7-2-2019</v>
      </c>
      <c r="B127" s="8">
        <f>'Data-Resource'!I14772</f>
        <v>-1.6107494422406487E-3</v>
      </c>
      <c r="C127" s="8">
        <f>'Data-Resource'!I11742</f>
        <v>1.643835616438365E-2</v>
      </c>
      <c r="D127" s="8">
        <f>'Data-Resource'!I632</f>
        <v>6.6176029411762899E-3</v>
      </c>
      <c r="E127" s="8">
        <f>'Data-Resource'!I1137</f>
        <v>6.8203635329534542E-3</v>
      </c>
      <c r="F127" s="8">
        <f>'Data-Resource'!I1642</f>
        <v>7.4627147610835907E-3</v>
      </c>
      <c r="G127" s="8">
        <f>'Data-Resource'!I2147</f>
        <v>-1.4763593992888282E-2</v>
      </c>
      <c r="H127" s="8">
        <f>'Data-Resource'!I2652</f>
        <v>-1.3205102706227699E-2</v>
      </c>
      <c r="I127" s="8">
        <f>'Data-Resource'!I3157</f>
        <v>1.2178014051522242E-2</v>
      </c>
      <c r="J127" s="8">
        <f>'Data-Resource'!I3662</f>
        <v>1.8402545904040726E-3</v>
      </c>
      <c r="K127" s="8">
        <f>'Data-Resource'!I4167</f>
        <v>-2.4980514052434986E-2</v>
      </c>
      <c r="L127" s="8">
        <f>'Data-Resource'!I4672</f>
        <v>6.254847439329996E-3</v>
      </c>
      <c r="M127" s="8">
        <f>'Data-Resource'!I5177</f>
        <v>-4.1297935103245687E-3</v>
      </c>
      <c r="N127" s="8">
        <f>'Data-Resource'!I5682</f>
        <v>-2.3890444501379776E-3</v>
      </c>
      <c r="O127" s="8">
        <f>'Data-Resource'!I6187</f>
        <v>-3.2731081434928836E-3</v>
      </c>
      <c r="P127" s="8">
        <f>'Data-Resource'!I12247</f>
        <v>4.8570155192385308E-3</v>
      </c>
      <c r="Q127" s="8">
        <f>'Data-Resource'!I10732</f>
        <v>4.7415838238478005E-3</v>
      </c>
      <c r="R127" s="8">
        <f>'Data-Resource'!I11237</f>
        <v>7.6465763006482905E-3</v>
      </c>
      <c r="S127" s="8">
        <f>'Data-Resource'!I8207</f>
        <v>-2.1428571428571394E-2</v>
      </c>
      <c r="T127" s="8">
        <f>'Data-Resource'!I8712</f>
        <v>1.7470299756661197E-2</v>
      </c>
      <c r="U127" s="8">
        <f>'Data-Resource'!I9217</f>
        <v>-1.3950134605971736E-2</v>
      </c>
      <c r="V127" s="8">
        <f>'Data-Resource'!I9722</f>
        <v>-3.0657080178051665E-3</v>
      </c>
      <c r="W127" s="8">
        <f>'Data-Resource'!I10227</f>
        <v>5.5037784027165164E-3</v>
      </c>
    </row>
    <row r="128" spans="1:23" x14ac:dyDescent="0.3">
      <c r="A128" s="8" t="str">
        <f>'Data-Resource'!B128</f>
        <v>7-3-2019</v>
      </c>
      <c r="B128" s="8">
        <f>'Data-Resource'!I14773</f>
        <v>5.4143127777243468E-3</v>
      </c>
      <c r="C128" s="8">
        <f>'Data-Resource'!I11743</f>
        <v>1.1160714285714341E-2</v>
      </c>
      <c r="D128" s="8">
        <f>'Data-Resource'!I633</f>
        <v>1.4010211674390597E-2</v>
      </c>
      <c r="E128" s="8">
        <f>'Data-Resource'!I1138</f>
        <v>1.3049806775010532E-2</v>
      </c>
      <c r="F128" s="8">
        <f>'Data-Resource'!I1643</f>
        <v>3.2392271196882666E-3</v>
      </c>
      <c r="G128" s="8">
        <f>'Data-Resource'!I2148</f>
        <v>-3.1942493033307242E-4</v>
      </c>
      <c r="H128" s="8">
        <f>'Data-Resource'!I2653</f>
        <v>2.7941814595661032E-3</v>
      </c>
      <c r="I128" s="8">
        <f>'Data-Resource'!I3158</f>
        <v>1.8459160469944415E-3</v>
      </c>
      <c r="J128" s="8">
        <f>'Data-Resource'!I3663</f>
        <v>1.8190202329263192E-2</v>
      </c>
      <c r="K128" s="8">
        <f>'Data-Resource'!I4168</f>
        <v>-1.31684517972664E-2</v>
      </c>
      <c r="L128" s="8">
        <f>'Data-Resource'!I4673</f>
        <v>3.1007286821705038E-3</v>
      </c>
      <c r="M128" s="8">
        <f>'Data-Resource'!I5178</f>
        <v>3.3084947839046239E-2</v>
      </c>
      <c r="N128" s="8">
        <f>'Data-Resource'!I5683</f>
        <v>5.2901366993219423E-3</v>
      </c>
      <c r="O128" s="8">
        <f>'Data-Resource'!I6188</f>
        <v>6.9462647444298647E-3</v>
      </c>
      <c r="P128" s="8">
        <f>'Data-Resource'!I12248</f>
        <v>2.2377945537880684E-2</v>
      </c>
      <c r="Q128" s="8">
        <f>'Data-Resource'!I10733</f>
        <v>1.2759909846127271E-2</v>
      </c>
      <c r="R128" s="8">
        <f>'Data-Resource'!I11238</f>
        <v>5.0462404533854208E-3</v>
      </c>
      <c r="S128" s="8">
        <f>'Data-Resource'!I8208</f>
        <v>4.1412911084043824E-2</v>
      </c>
      <c r="T128" s="8">
        <f>'Data-Resource'!I8713</f>
        <v>8.8979325572374757E-3</v>
      </c>
      <c r="U128" s="8">
        <f>'Data-Resource'!I9218</f>
        <v>-8.4430096846289018E-3</v>
      </c>
      <c r="V128" s="8">
        <f>'Data-Resource'!I9723</f>
        <v>2.2308644356240563E-3</v>
      </c>
      <c r="W128" s="8">
        <f>'Data-Resource'!I10228</f>
        <v>3.5789052631578816E-3</v>
      </c>
    </row>
    <row r="129" spans="1:23" x14ac:dyDescent="0.3">
      <c r="A129" s="8" t="str">
        <f>'Data-Resource'!B129</f>
        <v>7-4-2019</v>
      </c>
      <c r="B129" s="8">
        <f>'Data-Resource'!I14774</f>
        <v>-1.1427412595876969E-3</v>
      </c>
      <c r="C129" s="8">
        <f>'Data-Resource'!I11744</f>
        <v>7.9330097869982682E-3</v>
      </c>
      <c r="D129" s="8">
        <f>'Data-Resource'!I634</f>
        <v>-7.3135500812079503E-3</v>
      </c>
      <c r="E129" s="8">
        <f>'Data-Resource'!I1139</f>
        <v>-3.3407413033666616E-3</v>
      </c>
      <c r="F129" s="8">
        <f>'Data-Resource'!I1644</f>
        <v>9.2164516129030318E-4</v>
      </c>
      <c r="G129" s="8">
        <f>'Data-Resource'!I2149</f>
        <v>6.385855785214753E-4</v>
      </c>
      <c r="H129" s="8">
        <f>'Data-Resource'!I2654</f>
        <v>-2.9459902764644255E-3</v>
      </c>
      <c r="I129" s="8">
        <f>'Data-Resource'!I3159</f>
        <v>-4.6019327270697685E-3</v>
      </c>
      <c r="J129" s="8">
        <f>'Data-Resource'!I3664</f>
        <v>1.0084271219618435E-2</v>
      </c>
      <c r="K129" s="8">
        <f>'Data-Resource'!I4169</f>
        <v>9.7087784742521614E-3</v>
      </c>
      <c r="L129" s="8">
        <f>'Data-Resource'!I4674</f>
        <v>-7.6975369221335399E-4</v>
      </c>
      <c r="M129" s="8">
        <f>'Data-Resource'!I5179</f>
        <v>1.537122969837588E-2</v>
      </c>
      <c r="N129" s="8">
        <f>'Data-Resource'!I5684</f>
        <v>6.4428619871142465E-3</v>
      </c>
      <c r="O129" s="8">
        <f>'Data-Resource'!I6189</f>
        <v>7.1382219338091352E-3</v>
      </c>
      <c r="P129" s="8">
        <f>'Data-Resource'!I12249</f>
        <v>-7.9163584213006236E-4</v>
      </c>
      <c r="Q129" s="8">
        <f>'Data-Resource'!I10734</f>
        <v>-9.3065149178169794E-4</v>
      </c>
      <c r="R129" s="8">
        <f>'Data-Resource'!I11239</f>
        <v>-1.0788414937759344E-2</v>
      </c>
      <c r="S129" s="8">
        <f>'Data-Resource'!I8209</f>
        <v>-1.2790697674418539E-2</v>
      </c>
      <c r="T129" s="8">
        <f>'Data-Resource'!I8714</f>
        <v>-3.3875337376340045E-3</v>
      </c>
      <c r="U129" s="8">
        <f>'Data-Resource'!I9219</f>
        <v>3.6032552433364097E-3</v>
      </c>
      <c r="V129" s="8">
        <f>'Data-Resource'!I9724</f>
        <v>-1.0791350483530976E-2</v>
      </c>
      <c r="W129" s="8">
        <f>'Data-Resource'!I10229</f>
        <v>4.188730492604218E-4</v>
      </c>
    </row>
    <row r="130" spans="1:23" x14ac:dyDescent="0.3">
      <c r="A130" s="8" t="str">
        <f>'Data-Resource'!B130</f>
        <v>7-5-2019</v>
      </c>
      <c r="B130" s="8">
        <f>'Data-Resource'!I14775</f>
        <v>-5.0339807883334389E-3</v>
      </c>
      <c r="C130" s="8">
        <f>'Data-Resource'!I11745</f>
        <v>1.7482955309570212E-3</v>
      </c>
      <c r="D130" s="8">
        <f>'Data-Resource'!I635</f>
        <v>-7.5201647269472925E-3</v>
      </c>
      <c r="E130" s="8">
        <f>'Data-Resource'!I1140</f>
        <v>-3.1979692485133598E-3</v>
      </c>
      <c r="F130" s="8">
        <f>'Data-Resource'!I1645</f>
        <v>6.9121658986174065E-4</v>
      </c>
      <c r="G130" s="8">
        <f>'Data-Resource'!I2150</f>
        <v>-6.3892973287319409E-4</v>
      </c>
      <c r="H130" s="8">
        <f>'Data-Resource'!I2655</f>
        <v>-7.0330390420842914E-3</v>
      </c>
      <c r="I130" s="8">
        <f>'Data-Resource'!I3160</f>
        <v>-6.018537037036995E-3</v>
      </c>
      <c r="J130" s="8">
        <f>'Data-Resource'!I3665</f>
        <v>-3.5666220305154454E-3</v>
      </c>
      <c r="K130" s="8">
        <f>'Data-Resource'!I4170</f>
        <v>-2.7199680000000986E-3</v>
      </c>
      <c r="L130" s="8">
        <f>'Data-Resource'!I4675</f>
        <v>-1.2677634084255018E-2</v>
      </c>
      <c r="M130" s="8">
        <f>'Data-Resource'!I5180</f>
        <v>2.2079772079772124E-2</v>
      </c>
      <c r="N130" s="8">
        <f>'Data-Resource'!I5685</f>
        <v>3.380662609872535E-4</v>
      </c>
      <c r="O130" s="8">
        <f>'Data-Resource'!I6190</f>
        <v>-5.6598919475173226E-3</v>
      </c>
      <c r="P130" s="8">
        <f>'Data-Resource'!I12250</f>
        <v>-1.8459916585437811E-3</v>
      </c>
      <c r="Q130" s="8">
        <f>'Data-Resource'!I10735</f>
        <v>-6.514630242381342E-3</v>
      </c>
      <c r="R130" s="8">
        <f>'Data-Resource'!I11240</f>
        <v>-3.3697726493604964E-3</v>
      </c>
      <c r="S130" s="8">
        <f>'Data-Resource'!I8210</f>
        <v>1.9929660023446653E-2</v>
      </c>
      <c r="T130" s="8">
        <f>'Data-Resource'!I8715</f>
        <v>-1.624911339707074E-2</v>
      </c>
      <c r="U130" s="8">
        <f>'Data-Resource'!I9220</f>
        <v>2.9721362229103419E-3</v>
      </c>
      <c r="V130" s="8">
        <f>'Data-Resource'!I9725</f>
        <v>6.1470020589048909E-3</v>
      </c>
      <c r="W130" s="8">
        <f>'Data-Resource'!I10230</f>
        <v>-9.5893785784995651E-3</v>
      </c>
    </row>
    <row r="131" spans="1:23" x14ac:dyDescent="0.3">
      <c r="A131" s="8" t="str">
        <f>'Data-Resource'!B131</f>
        <v>7-8-2019</v>
      </c>
      <c r="B131" s="8">
        <f>'Data-Resource'!I14776</f>
        <v>1.8579432378739206E-4</v>
      </c>
      <c r="C131" s="8">
        <f>'Data-Resource'!I11746</f>
        <v>2.6305130482468476E-3</v>
      </c>
      <c r="D131" s="8">
        <f>'Data-Resource'!I636</f>
        <v>1.4309046084798341E-2</v>
      </c>
      <c r="E131" s="8">
        <f>'Data-Resource'!I1141</f>
        <v>-4.8146845254047861E-3</v>
      </c>
      <c r="F131" s="8">
        <f>'Data-Resource'!I1646</f>
        <v>9.4907546296296684E-3</v>
      </c>
      <c r="G131" s="8">
        <f>'Data-Resource'!I2151</f>
        <v>9.3533626625822916E-3</v>
      </c>
      <c r="H131" s="8">
        <f>'Data-Resource'!I2656</f>
        <v>-8.5879439898917543E-3</v>
      </c>
      <c r="I131" s="8">
        <f>'Data-Resource'!I3161</f>
        <v>5.612703356170228E-3</v>
      </c>
      <c r="J131" s="8">
        <f>'Data-Resource'!I3666</f>
        <v>1.3510884048778158E-3</v>
      </c>
      <c r="K131" s="8">
        <f>'Data-Resource'!I4171</f>
        <v>-1.6165723916712469E-4</v>
      </c>
      <c r="L131" s="8">
        <f>'Data-Resource'!I4676</f>
        <v>2.7321700515766682E-3</v>
      </c>
      <c r="M131" s="8">
        <f>'Data-Resource'!I5181</f>
        <v>-8.5298477294165204E-2</v>
      </c>
      <c r="N131" s="8">
        <f>'Data-Resource'!I5686</f>
        <v>1.5274949602001894E-3</v>
      </c>
      <c r="O131" s="8">
        <f>'Data-Resource'!I6191</f>
        <v>3.1168831168830783E-3</v>
      </c>
      <c r="P131" s="8">
        <f>'Data-Resource'!I12251</f>
        <v>5.5718494447292866E-3</v>
      </c>
      <c r="Q131" s="8">
        <f>'Data-Resource'!I10736</f>
        <v>5.1789361161658576E-3</v>
      </c>
      <c r="R131" s="8">
        <f>'Data-Resource'!I11241</f>
        <v>7.5949535864978934E-3</v>
      </c>
      <c r="S131" s="8">
        <f>'Data-Resource'!I8211</f>
        <v>-1.4772727272727361E-2</v>
      </c>
      <c r="T131" s="8">
        <f>'Data-Resource'!I8716</f>
        <v>-2.7490996563573817E-3</v>
      </c>
      <c r="U131" s="8">
        <f>'Data-Resource'!I9221</f>
        <v>6.2272731150226398E-4</v>
      </c>
      <c r="V131" s="8">
        <f>'Data-Resource'!I9726</f>
        <v>1.0349683916084021E-2</v>
      </c>
      <c r="W131" s="8">
        <f>'Data-Resource'!I10231</f>
        <v>-1.1869467869123912E-2</v>
      </c>
    </row>
    <row r="132" spans="1:23" x14ac:dyDescent="0.3">
      <c r="A132" s="8" t="str">
        <f>'Data-Resource'!B132</f>
        <v>7-9-2019</v>
      </c>
      <c r="B132" s="8">
        <f>'Data-Resource'!I14777</f>
        <v>-3.3763851574500432E-5</v>
      </c>
      <c r="C132" s="8">
        <f>'Data-Resource'!I11747</f>
        <v>-4.3763676148796489E-3</v>
      </c>
      <c r="D132" s="8">
        <f>'Data-Resource'!I637</f>
        <v>6.071471428571386E-3</v>
      </c>
      <c r="E132" s="8">
        <f>'Data-Resource'!I1142</f>
        <v>-4.0147743374436247E-3</v>
      </c>
      <c r="F132" s="8">
        <f>'Data-Resource'!I1647</f>
        <v>6.8804587155958869E-4</v>
      </c>
      <c r="G132" s="8">
        <f>'Data-Resource'!I2152</f>
        <v>2.5593186440678005E-2</v>
      </c>
      <c r="H132" s="8">
        <f>'Data-Resource'!I2657</f>
        <v>8.7719299725360373E-3</v>
      </c>
      <c r="I132" s="8">
        <f>'Data-Resource'!I3162</f>
        <v>-7.4452770808359891E-3</v>
      </c>
      <c r="J132" s="8">
        <f>'Data-Resource'!I3667</f>
        <v>-2.7128862912700422E-3</v>
      </c>
      <c r="K132" s="8">
        <f>'Data-Resource'!I4172</f>
        <v>-1.8315657768217811E-2</v>
      </c>
      <c r="L132" s="8">
        <f>'Data-Resource'!I4677</f>
        <v>2.7344218750000484E-3</v>
      </c>
      <c r="M132" s="8">
        <f>'Data-Resource'!I5182</f>
        <v>-2.1951586227635017E-2</v>
      </c>
      <c r="N132" s="8">
        <f>'Data-Resource'!I5687</f>
        <v>-6.793511997502959E-3</v>
      </c>
      <c r="O132" s="8">
        <f>'Data-Resource'!I6192</f>
        <v>1.9442644199611338E-3</v>
      </c>
      <c r="P132" s="8">
        <f>'Data-Resource'!I12252</f>
        <v>2.78340637685377E-3</v>
      </c>
      <c r="Q132" s="8">
        <f>'Data-Resource'!I10737</f>
        <v>7.0654732868751053E-3</v>
      </c>
      <c r="R132" s="8">
        <f>'Data-Resource'!I11242</f>
        <v>1.0906074191478984E-2</v>
      </c>
      <c r="S132" s="8">
        <f>'Data-Resource'!I8212</f>
        <v>1.2658227848101406E-2</v>
      </c>
      <c r="T132" s="8">
        <f>'Data-Resource'!I8717</f>
        <v>5.5324202407017265E-3</v>
      </c>
      <c r="U132" s="8">
        <f>'Data-Resource'!I9222</f>
        <v>-1.4944116538992821E-2</v>
      </c>
      <c r="V132" s="8">
        <f>'Data-Resource'!I9727</f>
        <v>-1.1121044944530094E-3</v>
      </c>
      <c r="W132" s="8">
        <f>'Data-Resource'!I10232</f>
        <v>1.7245419457268918E-3</v>
      </c>
    </row>
    <row r="133" spans="1:23" x14ac:dyDescent="0.3">
      <c r="A133" s="8" t="str">
        <f>'Data-Resource'!B133</f>
        <v>7-10-2019</v>
      </c>
      <c r="B133" s="8">
        <f>'Data-Resource'!I14778</f>
        <v>-3.1886007534543898E-3</v>
      </c>
      <c r="C133" s="8">
        <f>'Data-Resource'!I11748</f>
        <v>5.7344067048963115E-3</v>
      </c>
      <c r="D133" s="8">
        <f>'Data-Resource'!I638</f>
        <v>-1.2054579488228761E-2</v>
      </c>
      <c r="E133" s="8">
        <f>'Data-Resource'!I1143</f>
        <v>7.2046270766030216E-3</v>
      </c>
      <c r="F133" s="8">
        <f>'Data-Resource'!I1648</f>
        <v>-8.0183276059565354E-3</v>
      </c>
      <c r="G133" s="8">
        <f>'Data-Resource'!I2153</f>
        <v>3.505241195126118E-3</v>
      </c>
      <c r="H133" s="8">
        <f>'Data-Resource'!I2658</f>
        <v>-3.0155973029920395E-3</v>
      </c>
      <c r="I133" s="8">
        <f>'Data-Resource'!I3163</f>
        <v>-1.8735081967212062E-3</v>
      </c>
      <c r="J133" s="8">
        <f>'Data-Resource'!I3668</f>
        <v>9.1486512668795001E-4</v>
      </c>
      <c r="K133" s="8">
        <f>'Data-Resource'!I4173</f>
        <v>-9.0528245837513243E-3</v>
      </c>
      <c r="L133" s="8">
        <f>'Data-Resource'!I4678</f>
        <v>-5.4389822557648444E-3</v>
      </c>
      <c r="M133" s="8">
        <f>'Data-Resource'!I5183</f>
        <v>4.6153846153846149E-3</v>
      </c>
      <c r="N133" s="8">
        <f>'Data-Resource'!I5688</f>
        <v>2.3931623931624591E-3</v>
      </c>
      <c r="O133" s="8">
        <f>'Data-Resource'!I6193</f>
        <v>-2.4598653547384373E-3</v>
      </c>
      <c r="P133" s="8">
        <f>'Data-Resource'!I12253</f>
        <v>7.1184023200633623E-3</v>
      </c>
      <c r="Q133" s="8">
        <f>'Data-Resource'!I10738</f>
        <v>2.3419203747073094E-3</v>
      </c>
      <c r="R133" s="8">
        <f>'Data-Resource'!I11243</f>
        <v>-1.3266981977893538E-2</v>
      </c>
      <c r="S133" s="8">
        <f>'Data-Resource'!I8213</f>
        <v>1.8306636155606425E-2</v>
      </c>
      <c r="T133" s="8">
        <f>'Data-Resource'!I8718</f>
        <v>-1.2354173212508767E-2</v>
      </c>
      <c r="U133" s="8">
        <f>'Data-Resource'!I9223</f>
        <v>9.5177664974620095E-3</v>
      </c>
      <c r="V133" s="8">
        <f>'Data-Resource'!I9728</f>
        <v>-5.563616133518796E-4</v>
      </c>
      <c r="W133" s="8">
        <f>'Data-Resource'!I10233</f>
        <v>2.1551400165363403E-3</v>
      </c>
    </row>
    <row r="134" spans="1:23" x14ac:dyDescent="0.3">
      <c r="A134" s="8" t="str">
        <f>'Data-Resource'!B134</f>
        <v>7-11-2019</v>
      </c>
      <c r="B134" s="8">
        <f>'Data-Resource'!I14779</f>
        <v>-5.5559472213814014E-3</v>
      </c>
      <c r="C134" s="8">
        <f>'Data-Resource'!I11749</f>
        <v>4.8034934497817204E-3</v>
      </c>
      <c r="D134" s="8">
        <f>'Data-Resource'!I639</f>
        <v>-4.6502881624161541E-3</v>
      </c>
      <c r="E134" s="8">
        <f>'Data-Resource'!I1144</f>
        <v>-1.7435488983991462E-3</v>
      </c>
      <c r="F134" s="8">
        <f>'Data-Resource'!I1649</f>
        <v>-4.3688066824852474E-3</v>
      </c>
      <c r="G134" s="8">
        <f>'Data-Resource'!I2154</f>
        <v>-1.0148078353883167E-2</v>
      </c>
      <c r="H134" s="8">
        <f>'Data-Resource'!I2659</f>
        <v>-1.2687862681540511E-2</v>
      </c>
      <c r="I134" s="8">
        <f>'Data-Resource'!I3164</f>
        <v>-2.8169295774648599E-3</v>
      </c>
      <c r="J134" s="8">
        <f>'Data-Resource'!I3669</f>
        <v>-7.7566844106464142E-3</v>
      </c>
      <c r="K134" s="8">
        <f>'Data-Resource'!I4174</f>
        <v>-2.5376416635286576E-2</v>
      </c>
      <c r="L134" s="8">
        <f>'Data-Resource'!I4679</f>
        <v>-1.5557914845011945E-3</v>
      </c>
      <c r="M134" s="8">
        <f>'Data-Resource'!I5184</f>
        <v>1.3844023996308167E-2</v>
      </c>
      <c r="N134" s="8">
        <f>'Data-Resource'!I5689</f>
        <v>-1.3566558807306607E-3</v>
      </c>
      <c r="O134" s="8">
        <f>'Data-Resource'!I6194</f>
        <v>-6.4884505580067968E-3</v>
      </c>
      <c r="P134" s="8">
        <f>'Data-Resource'!I12254</f>
        <v>-5.8977716436292814E-2</v>
      </c>
      <c r="Q134" s="8">
        <f>'Data-Resource'!I10739</f>
        <v>-9.3108471697742935E-4</v>
      </c>
      <c r="R134" s="8">
        <f>'Data-Resource'!I11244</f>
        <v>-2.5042069280731502E-3</v>
      </c>
      <c r="S134" s="8">
        <f>'Data-Resource'!I8214</f>
        <v>-3.1354983202687502E-2</v>
      </c>
      <c r="T134" s="8">
        <f>'Data-Resource'!I8719</f>
        <v>-1.1088052437531913E-2</v>
      </c>
      <c r="U134" s="8">
        <f>'Data-Resource'!I9224</f>
        <v>-4.8737815546114616E-3</v>
      </c>
      <c r="V134" s="8">
        <f>'Data-Resource'!I9729</f>
        <v>-1.0803307479224353E-2</v>
      </c>
      <c r="W134" s="8">
        <f>'Data-Resource'!I10234</f>
        <v>-1.5063373895774434E-3</v>
      </c>
    </row>
    <row r="135" spans="1:23" x14ac:dyDescent="0.3">
      <c r="A135" s="8" t="str">
        <f>'Data-Resource'!B135</f>
        <v>7-12-2019</v>
      </c>
      <c r="B135" s="8">
        <f>'Data-Resource'!I14780</f>
        <v>3.9130657141690577E-4</v>
      </c>
      <c r="C135" s="8">
        <f>'Data-Resource'!I11750</f>
        <v>4.3478260869566692E-3</v>
      </c>
      <c r="D135" s="8">
        <f>'Data-Resource'!I640</f>
        <v>-8.782978650669522E-3</v>
      </c>
      <c r="E135" s="8">
        <f>'Data-Resource'!I1145</f>
        <v>1.1091760330440818E-2</v>
      </c>
      <c r="F135" s="8">
        <f>'Data-Resource'!I1650</f>
        <v>-1.6166558891455868E-3</v>
      </c>
      <c r="G135" s="8">
        <f>'Data-Resource'!I2155</f>
        <v>1.1081262406291937E-2</v>
      </c>
      <c r="H135" s="8">
        <f>'Data-Resource'!I2660</f>
        <v>-8.0930533115317112E-3</v>
      </c>
      <c r="I135" s="8">
        <f>'Data-Resource'!I3165</f>
        <v>1.4164400110210796E-3</v>
      </c>
      <c r="J135" s="8">
        <f>'Data-Resource'!I3670</f>
        <v>2.5365654361479875E-2</v>
      </c>
      <c r="K135" s="8">
        <f>'Data-Resource'!I4175</f>
        <v>3.6059860230251511E-2</v>
      </c>
      <c r="L135" s="8">
        <f>'Data-Resource'!I4680</f>
        <v>-9.3603512330814927E-3</v>
      </c>
      <c r="M135" s="8">
        <f>'Data-Resource'!I5185</f>
        <v>1.5939849624060216E-2</v>
      </c>
      <c r="N135" s="8">
        <f>'Data-Resource'!I5690</f>
        <v>-4.2401628222523422E-3</v>
      </c>
      <c r="O135" s="8">
        <f>'Data-Resource'!I6195</f>
        <v>-4.1802743305029691E-3</v>
      </c>
      <c r="P135" s="8">
        <f>'Data-Resource'!I12255</f>
        <v>4.111170966827146E-3</v>
      </c>
      <c r="Q135" s="8">
        <f>'Data-Resource'!I10740</f>
        <v>9.3072129169082798E-4</v>
      </c>
      <c r="R135" s="8">
        <f>'Data-Resource'!I11245</f>
        <v>5.8480035371095661E-3</v>
      </c>
      <c r="S135" s="8">
        <f>'Data-Resource'!I8215</f>
        <v>-5.7803468208093307E-3</v>
      </c>
      <c r="T135" s="8">
        <f>'Data-Resource'!I8720</f>
        <v>0</v>
      </c>
      <c r="U135" s="8">
        <f>'Data-Resource'!I9225</f>
        <v>8.9884795543739727E-3</v>
      </c>
      <c r="V135" s="8">
        <f>'Data-Resource'!I9730</f>
        <v>2.4999833333333105E-3</v>
      </c>
      <c r="W135" s="8">
        <f>'Data-Resource'!I10235</f>
        <v>4.327239196727173E-4</v>
      </c>
    </row>
    <row r="136" spans="1:23" x14ac:dyDescent="0.3">
      <c r="A136" s="8" t="str">
        <f>'Data-Resource'!B136</f>
        <v>7-15-2019</v>
      </c>
      <c r="B136" s="8">
        <f>'Data-Resource'!I14781</f>
        <v>3.3005064984000473E-3</v>
      </c>
      <c r="C136" s="8">
        <f>'Data-Resource'!I11751</f>
        <v>1.7316017316017188E-2</v>
      </c>
      <c r="D136" s="8">
        <f>'Data-Resource'!I641</f>
        <v>4.5069405911603837E-3</v>
      </c>
      <c r="E136" s="8">
        <f>'Data-Resource'!I1146</f>
        <v>5.2909506601010892E-3</v>
      </c>
      <c r="F136" s="8">
        <f>'Data-Resource'!I1651</f>
        <v>5.5465540407703684E-3</v>
      </c>
      <c r="G136" s="8">
        <f>'Data-Resource'!I2156</f>
        <v>1.0430413561906875E-2</v>
      </c>
      <c r="H136" s="8">
        <f>'Data-Resource'!I2661</f>
        <v>-3.7382669069929322E-3</v>
      </c>
      <c r="I136" s="8">
        <f>'Data-Resource'!I3166</f>
        <v>7.5792986950459348E-3</v>
      </c>
      <c r="J136" s="8">
        <f>'Data-Resource'!I3671</f>
        <v>7.4052594047228481E-3</v>
      </c>
      <c r="K136" s="8">
        <f>'Data-Resource'!I4176</f>
        <v>1.6948898305084318E-3</v>
      </c>
      <c r="L136" s="8">
        <f>'Data-Resource'!I4681</f>
        <v>3.9401102609911516E-3</v>
      </c>
      <c r="M136" s="8">
        <f>'Data-Resource'!I5186</f>
        <v>1.3394171327642077E-2</v>
      </c>
      <c r="N136" s="8">
        <f>'Data-Resource'!I5691</f>
        <v>-2.5424067796610481E-3</v>
      </c>
      <c r="O136" s="8">
        <f>'Data-Resource'!I6196</f>
        <v>-9.4711917916336878E-3</v>
      </c>
      <c r="P136" s="8">
        <f>'Data-Resource'!I12256</f>
        <v>2.2855559335653381E-2</v>
      </c>
      <c r="Q136" s="8">
        <f>'Data-Resource'!I10741</f>
        <v>1.2081812436084782E-2</v>
      </c>
      <c r="R136" s="8">
        <f>'Data-Resource'!I11246</f>
        <v>-1.5767651452282143E-2</v>
      </c>
      <c r="S136" s="8">
        <f>'Data-Resource'!I8216</f>
        <v>-1.1668611435238958E-3</v>
      </c>
      <c r="T136" s="8">
        <f>'Data-Resource'!I8721</f>
        <v>2.8010783725263529E-3</v>
      </c>
      <c r="U136" s="8">
        <f>'Data-Resource'!I9226</f>
        <v>1.7061084499444837E-2</v>
      </c>
      <c r="V136" s="8">
        <f>'Data-Resource'!I9731</f>
        <v>-2.7542274400291033E-4</v>
      </c>
      <c r="W136" s="8">
        <f>'Data-Resource'!I10236</f>
        <v>6.5031431497252401E-4</v>
      </c>
    </row>
    <row r="137" spans="1:23" x14ac:dyDescent="0.3">
      <c r="A137" s="8" t="str">
        <f>'Data-Resource'!B137</f>
        <v>7-16-2019</v>
      </c>
      <c r="B137" s="8">
        <f>'Data-Resource'!I14782</f>
        <v>3.1293337702526045E-3</v>
      </c>
      <c r="C137" s="8">
        <f>'Data-Resource'!I11752</f>
        <v>-1.7035349233389535E-3</v>
      </c>
      <c r="D137" s="8">
        <f>'Data-Resource'!I642</f>
        <v>9.7122733812950029E-3</v>
      </c>
      <c r="E137" s="8">
        <f>'Data-Resource'!I1147</f>
        <v>1.6741504673957418E-2</v>
      </c>
      <c r="F137" s="8">
        <f>'Data-Resource'!I1652</f>
        <v>2.0727636460773718E-3</v>
      </c>
      <c r="G137" s="8">
        <f>'Data-Resource'!I2157</f>
        <v>1.0148944180716922E-2</v>
      </c>
      <c r="H137" s="8">
        <f>'Data-Resource'!I2662</f>
        <v>-8.8911087251953187E-3</v>
      </c>
      <c r="I137" s="8">
        <f>'Data-Resource'!I3167</f>
        <v>4.2413290149167244E-3</v>
      </c>
      <c r="J137" s="8">
        <f>'Data-Resource'!I3672</f>
        <v>7.0517777328798067E-3</v>
      </c>
      <c r="K137" s="8">
        <f>'Data-Resource'!I4177</f>
        <v>1.3693955696687642E-2</v>
      </c>
      <c r="L137" s="8">
        <f>'Data-Resource'!I4682</f>
        <v>1.9638648398146393E-3</v>
      </c>
      <c r="M137" s="8">
        <f>'Data-Resource'!I5187</f>
        <v>4.3737285672769619E-2</v>
      </c>
      <c r="N137" s="8">
        <f>'Data-Resource'!I5692</f>
        <v>3.7377166156982757E-3</v>
      </c>
      <c r="O137" s="8">
        <f>'Data-Resource'!I6197</f>
        <v>-2.6595744680851237E-3</v>
      </c>
      <c r="P137" s="8">
        <f>'Data-Resource'!I12257</f>
        <v>-1.6164383561644017E-2</v>
      </c>
      <c r="Q137" s="8">
        <f>'Data-Resource'!I10742</f>
        <v>1.0091729357798208E-2</v>
      </c>
      <c r="R137" s="8">
        <f>'Data-Resource'!I11247</f>
        <v>-8.4031932773106924E-4</v>
      </c>
      <c r="S137" s="8">
        <f>'Data-Resource'!I8217</f>
        <v>-1.0550996483001156E-2</v>
      </c>
      <c r="T137" s="8">
        <f>'Data-Resource'!I8722</f>
        <v>6.9930069930069392E-3</v>
      </c>
      <c r="U137" s="8">
        <f>'Data-Resource'!I9227</f>
        <v>-2.0795107033640004E-3</v>
      </c>
      <c r="V137" s="8">
        <f>'Data-Resource'!I9732</f>
        <v>4.966937168326805E-3</v>
      </c>
      <c r="W137" s="8">
        <f>'Data-Resource'!I10237</f>
        <v>-4.3142396218193152E-4</v>
      </c>
    </row>
    <row r="138" spans="1:23" x14ac:dyDescent="0.3">
      <c r="A138" s="8" t="str">
        <f>'Data-Resource'!B138</f>
        <v>7-17-2019</v>
      </c>
      <c r="B138" s="8">
        <f>'Data-Resource'!I14783</f>
        <v>-7.1472870707679041E-3</v>
      </c>
      <c r="C138" s="8">
        <f>'Data-Resource'!I11753</f>
        <v>9.8458471812566169E-3</v>
      </c>
      <c r="D138" s="8">
        <f>'Data-Resource'!I643</f>
        <v>0</v>
      </c>
      <c r="E138" s="8">
        <f>'Data-Resource'!I1148</f>
        <v>5.3410423522209415E-3</v>
      </c>
      <c r="F138" s="8">
        <f>'Data-Resource'!I1653</f>
        <v>-4.8154230018515676E-3</v>
      </c>
      <c r="G138" s="8">
        <f>'Data-Resource'!I2158</f>
        <v>-1.409818528760632E-2</v>
      </c>
      <c r="H138" s="8">
        <f>'Data-Resource'!I2663</f>
        <v>-2.1981907710211697E-3</v>
      </c>
      <c r="I138" s="8">
        <f>'Data-Resource'!I3168</f>
        <v>4.2174790314193676E-3</v>
      </c>
      <c r="J138" s="8">
        <f>'Data-Resource'!I3673</f>
        <v>-9.849335626045834E-3</v>
      </c>
      <c r="K138" s="8">
        <f>'Data-Resource'!I4178</f>
        <v>-1.3527078932413424E-2</v>
      </c>
      <c r="L138" s="8">
        <f>'Data-Resource'!I4683</f>
        <v>7.8775897883651537E-4</v>
      </c>
      <c r="M138" s="8">
        <f>'Data-Resource'!I5188</f>
        <v>-1.930069930069948E-2</v>
      </c>
      <c r="N138" s="8">
        <f>'Data-Resource'!I5693</f>
        <v>-3.8877620013522038E-3</v>
      </c>
      <c r="O138" s="8">
        <f>'Data-Resource'!I6198</f>
        <v>-5.2173913043477493E-3</v>
      </c>
      <c r="P138" s="8">
        <f>'Data-Resource'!I12258</f>
        <v>-9.7221666666666082E-3</v>
      </c>
      <c r="Q138" s="8">
        <f>'Data-Resource'!I10743</f>
        <v>-3.18766840106554E-3</v>
      </c>
      <c r="R138" s="8">
        <f>'Data-Resource'!I11248</f>
        <v>5.0504880454381416E-3</v>
      </c>
      <c r="S138" s="8">
        <f>'Data-Resource'!I8218</f>
        <v>-1.6528925619834777E-2</v>
      </c>
      <c r="T138" s="8">
        <f>'Data-Resource'!I8723</f>
        <v>-6.2370684773998463E-3</v>
      </c>
      <c r="U138" s="8">
        <f>'Data-Resource'!I9228</f>
        <v>-1.5858851766430938E-3</v>
      </c>
      <c r="V138" s="8">
        <f>'Data-Resource'!I9733</f>
        <v>-4.4138096551724704E-3</v>
      </c>
      <c r="W138" s="8">
        <f>'Data-Resource'!I10238</f>
        <v>8.6395250246130344E-4</v>
      </c>
    </row>
    <row r="139" spans="1:23" x14ac:dyDescent="0.3">
      <c r="A139" s="8" t="str">
        <f>'Data-Resource'!B139</f>
        <v>7-18-2019</v>
      </c>
      <c r="B139" s="8">
        <f>'Data-Resource'!I14784</f>
        <v>2.7487799477377748E-3</v>
      </c>
      <c r="C139" s="8">
        <f>'Data-Resource'!I11754</f>
        <v>1.4492754240952853E-2</v>
      </c>
      <c r="D139" s="8">
        <f>'Data-Resource'!I644</f>
        <v>3.0249323843415769E-3</v>
      </c>
      <c r="E139" s="8">
        <f>'Data-Resource'!I1149</f>
        <v>6.86494247757695E-3</v>
      </c>
      <c r="F139" s="8">
        <f>'Data-Resource'!I1654</f>
        <v>-1.3905121668597602E-3</v>
      </c>
      <c r="G139" s="8">
        <f>'Data-Resource'!I2159</f>
        <v>-2.640699785443255E-3</v>
      </c>
      <c r="H139" s="8">
        <f>'Data-Resource'!I2664</f>
        <v>-5.7529612775958448E-3</v>
      </c>
      <c r="I139" s="8">
        <f>'Data-Resource'!I3169</f>
        <v>-2.3386341938515425E-3</v>
      </c>
      <c r="J139" s="8">
        <f>'Data-Resource'!I3674</f>
        <v>0</v>
      </c>
      <c r="K139" s="8">
        <f>'Data-Resource'!I4179</f>
        <v>-3.2400835883363345E-3</v>
      </c>
      <c r="L139" s="8">
        <f>'Data-Resource'!I4684</f>
        <v>9.8308453034864039E-3</v>
      </c>
      <c r="M139" s="8">
        <f>'Data-Resource'!I5189</f>
        <v>3.8848920863309446E-3</v>
      </c>
      <c r="N139" s="8">
        <f>'Data-Resource'!I5694</f>
        <v>-3.056546102903701E-3</v>
      </c>
      <c r="O139" s="8">
        <f>'Data-Resource'!I6199</f>
        <v>2.9879125356510874E-3</v>
      </c>
      <c r="P139" s="8">
        <f>'Data-Resource'!I12259</f>
        <v>5.0704225352112189E-3</v>
      </c>
      <c r="Q139" s="8">
        <f>'Data-Resource'!I10744</f>
        <v>2.3030860717708854E-3</v>
      </c>
      <c r="R139" s="8">
        <f>'Data-Resource'!I11249</f>
        <v>7.6206775210953415E-3</v>
      </c>
      <c r="S139" s="8">
        <f>'Data-Resource'!I8219</f>
        <v>-4.8192771084338455E-3</v>
      </c>
      <c r="T139" s="8">
        <f>'Data-Resource'!I8724</f>
        <v>3.5038543133257185E-3</v>
      </c>
      <c r="U139" s="8">
        <f>'Data-Resource'!I9229</f>
        <v>8.4996920423749487E-3</v>
      </c>
      <c r="V139" s="8">
        <f>'Data-Resource'!I9734</f>
        <v>-3.321289897191894E-3</v>
      </c>
      <c r="W139" s="8">
        <f>'Data-Resource'!I10239</f>
        <v>1.7887887352762137E-2</v>
      </c>
    </row>
    <row r="140" spans="1:23" x14ac:dyDescent="0.3">
      <c r="A140" s="8" t="str">
        <f>'Data-Resource'!B140</f>
        <v>7-19-2019</v>
      </c>
      <c r="B140" s="8">
        <f>'Data-Resource'!I14785</f>
        <v>-3.4601793770331242E-3</v>
      </c>
      <c r="C140" s="8">
        <f>'Data-Resource'!I11755</f>
        <v>0</v>
      </c>
      <c r="D140" s="8">
        <f>'Data-Resource'!I645</f>
        <v>-9.0585719360566971E-3</v>
      </c>
      <c r="E140" s="8">
        <f>'Data-Resource'!I1150</f>
        <v>-6.6435524195615171E-3</v>
      </c>
      <c r="F140" s="8">
        <f>'Data-Resource'!I1655</f>
        <v>-2.0818737566099276E-3</v>
      </c>
      <c r="G140" s="8">
        <f>'Data-Resource'!I2160</f>
        <v>1.6446783739985636E-4</v>
      </c>
      <c r="H140" s="8">
        <f>'Data-Resource'!I2665</f>
        <v>-6.7127034737374084E-4</v>
      </c>
      <c r="I140" s="8">
        <f>'Data-Resource'!I3170</f>
        <v>-6.5482225154682794E-3</v>
      </c>
      <c r="J140" s="8">
        <f>'Data-Resource'!I3675</f>
        <v>2.4092153344847096E-3</v>
      </c>
      <c r="K140" s="8">
        <f>'Data-Resource'!I4180</f>
        <v>1.7781532900618662E-2</v>
      </c>
      <c r="L140" s="8">
        <f>'Data-Resource'!I4685</f>
        <v>3.8789761309066337E-3</v>
      </c>
      <c r="M140" s="8">
        <f>'Data-Resource'!I5190</f>
        <v>-2.3516078764697579E-2</v>
      </c>
      <c r="N140" s="8">
        <f>'Data-Resource'!I5695</f>
        <v>-3.5472635135136805E-3</v>
      </c>
      <c r="O140" s="8">
        <f>'Data-Resource'!I6200</f>
        <v>-7.1670047329276234E-3</v>
      </c>
      <c r="P140" s="8">
        <f>'Data-Resource'!I12260</f>
        <v>1.5386767810513034E-3</v>
      </c>
      <c r="Q140" s="8">
        <f>'Data-Resource'!I10745</f>
        <v>1.1888459239439301E-2</v>
      </c>
      <c r="R140" s="8">
        <f>'Data-Resource'!I11250</f>
        <v>-1.6611793743990157E-3</v>
      </c>
      <c r="S140" s="8">
        <f>'Data-Resource'!I8220</f>
        <v>2.6634382566586033E-2</v>
      </c>
      <c r="T140" s="8">
        <f>'Data-Resource'!I8725</f>
        <v>-1.388868055555528E-3</v>
      </c>
      <c r="U140" s="8">
        <f>'Data-Resource'!I9230</f>
        <v>4.8192771084337371E-3</v>
      </c>
      <c r="V140" s="8">
        <f>'Data-Resource'!I9735</f>
        <v>3.042893499308399E-3</v>
      </c>
      <c r="W140" s="8">
        <f>'Data-Resource'!I10240</f>
        <v>-1.3516357344763037E-2</v>
      </c>
    </row>
    <row r="141" spans="1:23" x14ac:dyDescent="0.3">
      <c r="A141" s="8" t="str">
        <f>'Data-Resource'!B141</f>
        <v>7-22-2019</v>
      </c>
      <c r="B141" s="8">
        <f>'Data-Resource'!I14786</f>
        <v>3.7423947653063396E-3</v>
      </c>
      <c r="C141" s="8">
        <f>'Data-Resource'!I11756</f>
        <v>1.3790221479314755E-2</v>
      </c>
      <c r="D141" s="8">
        <f>'Data-Resource'!I646</f>
        <v>1.8279591397849348E-2</v>
      </c>
      <c r="E141" s="8">
        <f>'Data-Resource'!I1151</f>
        <v>-3.2031575352028194E-3</v>
      </c>
      <c r="F141" s="8">
        <f>'Data-Resource'!I1656</f>
        <v>-5.5632685057477732E-3</v>
      </c>
      <c r="G141" s="8">
        <f>'Data-Resource'!I2161</f>
        <v>5.7461500574619226E-3</v>
      </c>
      <c r="H141" s="8">
        <f>'Data-Resource'!I2666</f>
        <v>1.0076754953363706E-3</v>
      </c>
      <c r="I141" s="8">
        <f>'Data-Resource'!I3171</f>
        <v>9.4428704543366975E-3</v>
      </c>
      <c r="J141" s="8">
        <f>'Data-Resource'!I3676</f>
        <v>1.6500599069871067E-3</v>
      </c>
      <c r="K141" s="8">
        <f>'Data-Resource'!I4181</f>
        <v>1.819093017993759E-2</v>
      </c>
      <c r="L141" s="8">
        <f>'Data-Resource'!I4686</f>
        <v>-3.109164544539324E-3</v>
      </c>
      <c r="M141" s="8">
        <f>'Data-Resource'!I5191</f>
        <v>3.623188405796984E-3</v>
      </c>
      <c r="N141" s="8">
        <f>'Data-Resource'!I5696</f>
        <v>-5.0864699898264603E-4</v>
      </c>
      <c r="O141" s="8">
        <f>'Data-Resource'!I6201</f>
        <v>4.2355513048229765E-3</v>
      </c>
      <c r="P141" s="8">
        <f>'Data-Resource'!I12261</f>
        <v>8.1005868184523041E-3</v>
      </c>
      <c r="Q141" s="8">
        <f>'Data-Resource'!I10746</f>
        <v>-1.8123878814551597E-3</v>
      </c>
      <c r="R141" s="8">
        <f>'Data-Resource'!I11251</f>
        <v>2.4813399093243068E-3</v>
      </c>
      <c r="S141" s="8">
        <f>'Data-Resource'!I8221</f>
        <v>-1.8823529411764722E-2</v>
      </c>
      <c r="T141" s="8">
        <f>'Data-Resource'!I8726</f>
        <v>-3.4867504945642193E-3</v>
      </c>
      <c r="U141" s="8">
        <f>'Data-Resource'!I9231</f>
        <v>2.4240969638785598E-2</v>
      </c>
      <c r="V141" s="8">
        <f>'Data-Resource'!I9736</f>
        <v>4.9889635805642528E-3</v>
      </c>
      <c r="W141" s="8">
        <f>'Data-Resource'!I10241</f>
        <v>1.3739780431954547E-2</v>
      </c>
    </row>
    <row r="142" spans="1:23" x14ac:dyDescent="0.3">
      <c r="A142" s="8" t="str">
        <f>'Data-Resource'!B142</f>
        <v>7-23-2019</v>
      </c>
      <c r="B142" s="8">
        <f>'Data-Resource'!I14787</f>
        <v>8.5654405231576393E-3</v>
      </c>
      <c r="C142" s="8">
        <f>'Data-Resource'!I11757</f>
        <v>-1.3991770123118145E-2</v>
      </c>
      <c r="D142" s="8">
        <f>'Data-Resource'!I647</f>
        <v>-4.921863037221523E-3</v>
      </c>
      <c r="E142" s="8">
        <f>'Data-Resource'!I1152</f>
        <v>1.0354812253839149E-2</v>
      </c>
      <c r="F142" s="8">
        <f>'Data-Resource'!I1657</f>
        <v>1.3901899714059899E-3</v>
      </c>
      <c r="G142" s="8">
        <f>'Data-Resource'!I2162</f>
        <v>2.942603167101154E-2</v>
      </c>
      <c r="H142" s="8">
        <f>'Data-Resource'!I2667</f>
        <v>1.6500033333333327E-2</v>
      </c>
      <c r="I142" s="8">
        <f>'Data-Resource'!I3172</f>
        <v>3.2618731613641037E-3</v>
      </c>
      <c r="J142" s="8">
        <f>'Data-Resource'!I3677</f>
        <v>2.7715947417875378E-2</v>
      </c>
      <c r="K142" s="8">
        <f>'Data-Resource'!I4182</f>
        <v>7.66932085816764E-2</v>
      </c>
      <c r="L142" s="8">
        <f>'Data-Resource'!I4687</f>
        <v>-1.0108887553240095E-2</v>
      </c>
      <c r="M142" s="8">
        <f>'Data-Resource'!I5192</f>
        <v>1.9142857142857166E-2</v>
      </c>
      <c r="N142" s="8">
        <f>'Data-Resource'!I5697</f>
        <v>2.2673435623466524E-2</v>
      </c>
      <c r="O142" s="8">
        <f>'Data-Resource'!I6202</f>
        <v>-1.4905149051490773E-3</v>
      </c>
      <c r="P142" s="8">
        <f>'Data-Resource'!I12262</f>
        <v>5.5419783873625979E-4</v>
      </c>
      <c r="Q142" s="8">
        <f>'Data-Resource'!I10747</f>
        <v>7.1910382022471438E-3</v>
      </c>
      <c r="R142" s="8">
        <f>'Data-Resource'!I11252</f>
        <v>-9.8765102880657499E-3</v>
      </c>
      <c r="S142" s="8">
        <f>'Data-Resource'!I8222</f>
        <v>-3.5799522673032381E-3</v>
      </c>
      <c r="T142" s="8">
        <f>'Data-Resource'!I8727</f>
        <v>-4.8950839160838812E-3</v>
      </c>
      <c r="U142" s="8">
        <f>'Data-Resource'!I9232</f>
        <v>1.7475339158427174E-2</v>
      </c>
      <c r="V142" s="8">
        <f>'Data-Resource'!I9737</f>
        <v>8.4630251202737882E-3</v>
      </c>
      <c r="W142" s="8">
        <f>'Data-Resource'!I10242</f>
        <v>1.3052610526315738E-2</v>
      </c>
    </row>
    <row r="143" spans="1:23" x14ac:dyDescent="0.3">
      <c r="A143" s="8" t="str">
        <f>'Data-Resource'!B143</f>
        <v>7-24-2019</v>
      </c>
      <c r="B143" s="8">
        <f>'Data-Resource'!I14788</f>
        <v>9.8877748204910781E-4</v>
      </c>
      <c r="C143" s="8">
        <f>'Data-Resource'!I11758</f>
        <v>1.1730162893583546E-2</v>
      </c>
      <c r="D143" s="8">
        <f>'Data-Resource'!I648</f>
        <v>-2.8263134920182825E-3</v>
      </c>
      <c r="E143" s="8">
        <f>'Data-Resource'!I1153</f>
        <v>-4.9712942517059072E-3</v>
      </c>
      <c r="F143" s="8">
        <f>'Data-Resource'!I1658</f>
        <v>-4.6274871459281493E-3</v>
      </c>
      <c r="G143" s="8">
        <f>'Data-Resource'!I2163</f>
        <v>3.9301995923565359E-3</v>
      </c>
      <c r="H143" s="8">
        <f>'Data-Resource'!I2668</f>
        <v>-1.8935684588171266E-2</v>
      </c>
      <c r="I143" s="8">
        <f>'Data-Resource'!I3173</f>
        <v>-1.8999109935141693E-2</v>
      </c>
      <c r="J143" s="8">
        <f>'Data-Resource'!I3678</f>
        <v>1.1997716102919777E-2</v>
      </c>
      <c r="K143" s="8">
        <f>'Data-Resource'!I4183</f>
        <v>1.3178271317829489E-2</v>
      </c>
      <c r="L143" s="8">
        <f>'Data-Resource'!I4688</f>
        <v>-4.7133227483113164E-3</v>
      </c>
      <c r="M143" s="8">
        <f>'Data-Resource'!I5193</f>
        <v>1.0535430798094873E-2</v>
      </c>
      <c r="N143" s="8">
        <f>'Data-Resource'!I5698</f>
        <v>8.9448735777661482E-3</v>
      </c>
      <c r="O143" s="8">
        <f>'Data-Resource'!I6203</f>
        <v>1.3502565487448061E-4</v>
      </c>
      <c r="P143" s="8">
        <f>'Data-Resource'!I12263</f>
        <v>8.3333055555554116E-3</v>
      </c>
      <c r="Q143" s="8">
        <f>'Data-Resource'!I10748</f>
        <v>-2.2232103750078414E-3</v>
      </c>
      <c r="R143" s="8">
        <f>'Data-Resource'!I11253</f>
        <v>-6.6500745918512414E-3</v>
      </c>
      <c r="S143" s="8">
        <f>'Data-Resource'!I8223</f>
        <v>-2.3923444976076472E-2</v>
      </c>
      <c r="T143" s="8">
        <f>'Data-Resource'!I8728</f>
        <v>4.9191636348734939E-3</v>
      </c>
      <c r="U143" s="8">
        <f>'Data-Resource'!I9233</f>
        <v>7.5697985082933163E-3</v>
      </c>
      <c r="V143" s="8">
        <f>'Data-Resource'!I9738</f>
        <v>-9.7826250000001246E-3</v>
      </c>
      <c r="W143" s="8">
        <f>'Data-Resource'!I10243</f>
        <v>-1.3073189865320332E-2</v>
      </c>
    </row>
    <row r="144" spans="1:23" x14ac:dyDescent="0.3">
      <c r="A144" s="8" t="str">
        <f>'Data-Resource'!B144</f>
        <v>7-25-2019</v>
      </c>
      <c r="B144" s="8">
        <f>'Data-Resource'!I14789</f>
        <v>-1.7010145339683667E-2</v>
      </c>
      <c r="C144" s="8">
        <f>'Data-Resource'!I11759</f>
        <v>6.6115699747284215E-3</v>
      </c>
      <c r="D144" s="8">
        <f>'Data-Resource'!I649</f>
        <v>-2.8218271604936681E-3</v>
      </c>
      <c r="E144" s="8">
        <f>'Data-Resource'!I1154</f>
        <v>-1.3448163996311923E-2</v>
      </c>
      <c r="F144" s="8">
        <f>'Data-Resource'!I1659</f>
        <v>-1.5313238979118342E-2</v>
      </c>
      <c r="G144" s="8">
        <f>'Data-Resource'!I2164</f>
        <v>-1.9375031249999997E-2</v>
      </c>
      <c r="H144" s="8">
        <f>'Data-Resource'!I2669</f>
        <v>-2.1818181818181868E-2</v>
      </c>
      <c r="I144" s="8">
        <f>'Data-Resource'!I3174</f>
        <v>-5.1788607865967231E-3</v>
      </c>
      <c r="J144" s="8">
        <f>'Data-Resource'!I3679</f>
        <v>-1.9203498469267631E-2</v>
      </c>
      <c r="K144" s="8">
        <f>'Data-Resource'!I4184</f>
        <v>-1.2122981122078491E-2</v>
      </c>
      <c r="L144" s="8">
        <f>'Data-Resource'!I4689</f>
        <v>-2.3575874263261827E-3</v>
      </c>
      <c r="M144" s="8">
        <f>'Data-Resource'!I5194</f>
        <v>1.1095305832147885E-2</v>
      </c>
      <c r="N144" s="8">
        <f>'Data-Resource'!I5699</f>
        <v>-9.0119288550525815E-3</v>
      </c>
      <c r="O144" s="8">
        <f>'Data-Resource'!I6204</f>
        <v>-1.4126193999730816E-2</v>
      </c>
      <c r="P144" s="8">
        <f>'Data-Resource'!I12264</f>
        <v>-3.4302964717424001E-3</v>
      </c>
      <c r="Q144" s="8">
        <f>'Data-Resource'!I10749</f>
        <v>-2.1529037218039476E-2</v>
      </c>
      <c r="R144" s="8">
        <f>'Data-Resource'!I11254</f>
        <v>-6.6610658894432099E-3</v>
      </c>
      <c r="S144" s="8">
        <f>'Data-Resource'!I8224</f>
        <v>4.7503045066991323E-2</v>
      </c>
      <c r="T144" s="8">
        <f>'Data-Resource'!I8729</f>
        <v>-1.5309652372504916E-2</v>
      </c>
      <c r="U144" s="8">
        <f>'Data-Resource'!I9234</f>
        <v>-2.5288673705955167E-2</v>
      </c>
      <c r="V144" s="8">
        <f>'Data-Resource'!I9739</f>
        <v>-2.5739385791696018E-2</v>
      </c>
      <c r="W144" s="8">
        <f>'Data-Resource'!I10244</f>
        <v>-1.9795800589837594E-2</v>
      </c>
    </row>
    <row r="145" spans="1:23" x14ac:dyDescent="0.3">
      <c r="A145" s="8" t="str">
        <f>'Data-Resource'!B145</f>
        <v>7-26-2019</v>
      </c>
      <c r="B145" s="8">
        <f>'Data-Resource'!I14790</f>
        <v>4.532568179646243E-3</v>
      </c>
      <c r="C145" s="8">
        <f>'Data-Resource'!I11760</f>
        <v>-2.4550735493013348E-3</v>
      </c>
      <c r="D145" s="8">
        <f>'Data-Resource'!I650</f>
        <v>2.875390718833172E-2</v>
      </c>
      <c r="E145" s="8">
        <f>'Data-Resource'!I1155</f>
        <v>-2.4348805727419224E-3</v>
      </c>
      <c r="F145" s="8">
        <f>'Data-Resource'!I1660</f>
        <v>-2.3564090813822262E-4</v>
      </c>
      <c r="G145" s="8">
        <f>'Data-Resource'!I2165</f>
        <v>9.6958628038809602E-4</v>
      </c>
      <c r="H145" s="8">
        <f>'Data-Resource'!I2670</f>
        <v>6.7227226890755965E-3</v>
      </c>
      <c r="I145" s="8">
        <f>'Data-Resource'!I3175</f>
        <v>-2.352941176470611E-3</v>
      </c>
      <c r="J145" s="8">
        <f>'Data-Resource'!I3680</f>
        <v>-8.6617442758080455E-3</v>
      </c>
      <c r="K145" s="8">
        <f>'Data-Resource'!I4185</f>
        <v>-1.4717261206340308E-2</v>
      </c>
      <c r="L145" s="8">
        <f>'Data-Resource'!I4690</f>
        <v>5.1261355254069007E-3</v>
      </c>
      <c r="M145" s="8">
        <f>'Data-Resource'!I5195</f>
        <v>9.6426545660806308E-3</v>
      </c>
      <c r="N145" s="8">
        <f>'Data-Resource'!I5700</f>
        <v>-1.4829461684940282E-3</v>
      </c>
      <c r="O145" s="8">
        <f>'Data-Resource'!I6205</f>
        <v>3.7868542061130425E-3</v>
      </c>
      <c r="P145" s="8">
        <f>'Data-Resource'!I12265</f>
        <v>-1.1479971702353053E-2</v>
      </c>
      <c r="Q145" s="8">
        <f>'Data-Resource'!I10750</f>
        <v>3.4044484329852659E-2</v>
      </c>
      <c r="R145" s="8">
        <f>'Data-Resource'!I11255</f>
        <v>1.7602664958837645E-2</v>
      </c>
      <c r="S145" s="8">
        <f>'Data-Resource'!I8225</f>
        <v>4.3023255813953609E-2</v>
      </c>
      <c r="T145" s="8">
        <f>'Data-Resource'!I8730</f>
        <v>-7.0465823980221437E-4</v>
      </c>
      <c r="U145" s="8">
        <f>'Data-Resource'!I9235</f>
        <v>-2.1252797609216637E-3</v>
      </c>
      <c r="V145" s="8">
        <f>'Data-Resource'!I9740</f>
        <v>5.5897151120084618E-3</v>
      </c>
      <c r="W145" s="8">
        <f>'Data-Resource'!I10245</f>
        <v>-4.2329100529101921E-4</v>
      </c>
    </row>
    <row r="146" spans="1:23" x14ac:dyDescent="0.3">
      <c r="A146" s="8" t="str">
        <f>'Data-Resource'!B146</f>
        <v>7-29-2019</v>
      </c>
      <c r="B146" s="8">
        <f>'Data-Resource'!I14791</f>
        <v>1.5469625196799191E-3</v>
      </c>
      <c r="C146" s="8">
        <f>'Data-Resource'!I11761</f>
        <v>6.9930484160036516E-3</v>
      </c>
      <c r="D146" s="8">
        <f>'Data-Resource'!I651</f>
        <v>0</v>
      </c>
      <c r="E146" s="8">
        <f>'Data-Resource'!I1156</f>
        <v>-7.7707606190295757E-3</v>
      </c>
      <c r="F146" s="8">
        <f>'Data-Resource'!I1661</f>
        <v>5.429622208267859E-3</v>
      </c>
      <c r="G146" s="8">
        <f>'Data-Resource'!I2166</f>
        <v>8.2657697201659591E-3</v>
      </c>
      <c r="H146" s="8">
        <f>'Data-Resource'!I2671</f>
        <v>-9.5158594485522247E-3</v>
      </c>
      <c r="I146" s="8">
        <f>'Data-Resource'!I3176</f>
        <v>1.182033096926712E-2</v>
      </c>
      <c r="J146" s="8">
        <f>'Data-Resource'!I3681</f>
        <v>-7.3156281718247962E-4</v>
      </c>
      <c r="K146" s="8">
        <f>'Data-Resource'!I4186</f>
        <v>8.9062421874999548E-3</v>
      </c>
      <c r="L146" s="8">
        <f>'Data-Resource'!I4691</f>
        <v>-1.8547743138462747E-2</v>
      </c>
      <c r="M146" s="8">
        <f>'Data-Resource'!I5196</f>
        <v>-2.1156558533144431E-3</v>
      </c>
      <c r="N146" s="8">
        <f>'Data-Resource'!I5701</f>
        <v>3.9722278706463641E-3</v>
      </c>
      <c r="O146" s="8">
        <f>'Data-Resource'!I6206</f>
        <v>1.3249464668094135E-2</v>
      </c>
      <c r="P146" s="8">
        <f>'Data-Resource'!I12266</f>
        <v>4.6944416666666648E-2</v>
      </c>
      <c r="Q146" s="8">
        <f>'Data-Resource'!I10751</f>
        <v>2.6443632255010161E-3</v>
      </c>
      <c r="R146" s="8">
        <f>'Data-Resource'!I11256</f>
        <v>-1.4790419549397535E-2</v>
      </c>
      <c r="S146" s="8">
        <f>'Data-Resource'!I8226</f>
        <v>0</v>
      </c>
      <c r="T146" s="8">
        <f>'Data-Resource'!I8731</f>
        <v>1.1291503414781256E-2</v>
      </c>
      <c r="U146" s="8">
        <f>'Data-Resource'!I9236</f>
        <v>-1.5445321307778828E-2</v>
      </c>
      <c r="V146" s="8">
        <f>'Data-Resource'!I9741</f>
        <v>-1.9508975011447187E-3</v>
      </c>
      <c r="W146" s="8">
        <f>'Data-Resource'!I10246</f>
        <v>3.1773247866409946E-3</v>
      </c>
    </row>
    <row r="147" spans="1:23" x14ac:dyDescent="0.3">
      <c r="A147" s="8" t="str">
        <f>'Data-Resource'!B147</f>
        <v>7-30-2019</v>
      </c>
      <c r="B147" s="8">
        <f>'Data-Resource'!I14792</f>
        <v>-2.0244808565061979E-2</v>
      </c>
      <c r="C147" s="8">
        <f>'Data-Resource'!I11762</f>
        <v>-5.7283958376269034E-3</v>
      </c>
      <c r="D147" s="8">
        <f>'Data-Resource'!I652</f>
        <v>-3.358148450237522E-2</v>
      </c>
      <c r="E147" s="8">
        <f>'Data-Resource'!I1157</f>
        <v>-1.8438859298129589E-2</v>
      </c>
      <c r="F147" s="8">
        <f>'Data-Resource'!I1662</f>
        <v>-2.0389059656272093E-2</v>
      </c>
      <c r="G147" s="8">
        <f>'Data-Resource'!I2167</f>
        <v>-2.5318481706772512E-2</v>
      </c>
      <c r="H147" s="8">
        <f>'Data-Resource'!I2672</f>
        <v>-2.2905982905983016E-2</v>
      </c>
      <c r="I147" s="8">
        <f>'Data-Resource'!I3177</f>
        <v>-1.4084694835680646E-3</v>
      </c>
      <c r="J147" s="8">
        <f>'Data-Resource'!I3682</f>
        <v>-2.0863728904818718E-2</v>
      </c>
      <c r="K147" s="8">
        <f>'Data-Resource'!I4187</f>
        <v>-2.1210292373273036E-2</v>
      </c>
      <c r="L147" s="8">
        <f>'Data-Resource'!I4692</f>
        <v>1.6051765907732912E-3</v>
      </c>
      <c r="M147" s="8">
        <f>'Data-Resource'!I5197</f>
        <v>-1.6400456360524736E-2</v>
      </c>
      <c r="N147" s="8">
        <f>'Data-Resource'!I5702</f>
        <v>-2.9673590504450884E-2</v>
      </c>
      <c r="O147" s="8">
        <f>'Data-Resource'!I6207</f>
        <v>-1.7553121288108833E-2</v>
      </c>
      <c r="P147" s="8">
        <f>'Data-Resource'!I12267</f>
        <v>5.5496564482029765E-3</v>
      </c>
      <c r="Q147" s="8">
        <f>'Data-Resource'!I10752</f>
        <v>-5.7117880743818052E-3</v>
      </c>
      <c r="R147" s="8">
        <f>'Data-Resource'!I11257</f>
        <v>-2.0151150632261177E-2</v>
      </c>
      <c r="S147" s="8">
        <f>'Data-Resource'!I8227</f>
        <v>-3.3259423503325235E-3</v>
      </c>
      <c r="T147" s="8">
        <f>'Data-Resource'!I8732</f>
        <v>-2.0166960636294265E-2</v>
      </c>
      <c r="U147" s="8">
        <f>'Data-Resource'!I9237</f>
        <v>-2.7104355723675977E-2</v>
      </c>
      <c r="V147" s="8">
        <f>'Data-Resource'!I9742</f>
        <v>-1.9733119057246857E-2</v>
      </c>
      <c r="W147" s="8">
        <f>'Data-Resource'!I10247</f>
        <v>-2.942415807380588E-2</v>
      </c>
    </row>
    <row r="148" spans="1:23" x14ac:dyDescent="0.3">
      <c r="A148" s="8" t="str">
        <f>'Data-Resource'!B148</f>
        <v>7-31-2019</v>
      </c>
      <c r="B148" s="8">
        <f>'Data-Resource'!I14793</f>
        <v>3.2883286341719334E-3</v>
      </c>
      <c r="C148" s="8">
        <f>'Data-Resource'!I11763</f>
        <v>1.6379606879605197E-3</v>
      </c>
      <c r="D148" s="8">
        <f>'Data-Resource'!I653</f>
        <v>3.0427003558718829E-2</v>
      </c>
      <c r="E148" s="8">
        <f>'Data-Resource'!I1158</f>
        <v>-1.3089097124688361E-2</v>
      </c>
      <c r="F148" s="8">
        <f>'Data-Resource'!I1663</f>
        <v>5.4957897252090509E-3</v>
      </c>
      <c r="G148" s="8">
        <f>'Data-Resource'!I2168</f>
        <v>1.9864095348452156E-3</v>
      </c>
      <c r="H148" s="8">
        <f>'Data-Resource'!I2673</f>
        <v>3.414889924047005E-2</v>
      </c>
      <c r="I148" s="8">
        <f>'Data-Resource'!I3178</f>
        <v>-5.2108288428945092E-3</v>
      </c>
      <c r="J148" s="8">
        <f>'Data-Resource'!I3683</f>
        <v>-4.1722395444458906E-3</v>
      </c>
      <c r="K148" s="8">
        <f>'Data-Resource'!I4188</f>
        <v>-7.978139715274405E-4</v>
      </c>
      <c r="L148" s="8">
        <f>'Data-Resource'!I4693</f>
        <v>9.9960013595521407E-3</v>
      </c>
      <c r="M148" s="8">
        <f>'Data-Resource'!I5198</f>
        <v>1.4409221902017173E-2</v>
      </c>
      <c r="N148" s="8">
        <f>'Data-Resource'!I5703</f>
        <v>4.9378511833817126E-3</v>
      </c>
      <c r="O148" s="8">
        <f>'Data-Resource'!I6208</f>
        <v>-2.6809651474529661E-3</v>
      </c>
      <c r="P148" s="8">
        <f>'Data-Resource'!I12268</f>
        <v>-3.0319272343791209E-3</v>
      </c>
      <c r="Q148" s="8">
        <f>'Data-Resource'!I10753</f>
        <v>-2.2026431718062036E-3</v>
      </c>
      <c r="R148" s="8">
        <f>'Data-Resource'!I11258</f>
        <v>2.4291497975708575E-2</v>
      </c>
      <c r="S148" s="8">
        <f>'Data-Resource'!I8228</f>
        <v>-3.2222222222222124E-2</v>
      </c>
      <c r="T148" s="8">
        <f>'Data-Resource'!I8733</f>
        <v>7.1073206916983664E-3</v>
      </c>
      <c r="U148" s="8">
        <f>'Data-Resource'!I9238</f>
        <v>-2.8123387150024051E-3</v>
      </c>
      <c r="V148" s="8">
        <f>'Data-Resource'!I9743</f>
        <v>-1.6416609671665083E-2</v>
      </c>
      <c r="W148" s="8">
        <f>'Data-Resource'!I10248</f>
        <v>-8.6462389314592399E-4</v>
      </c>
    </row>
    <row r="149" spans="1:23" x14ac:dyDescent="0.3">
      <c r="A149" s="8" t="str">
        <f>'Data-Resource'!B149</f>
        <v>8-1-2019</v>
      </c>
      <c r="B149" s="8">
        <f>'Data-Resource'!I14794</f>
        <v>9.7604664957316005E-3</v>
      </c>
      <c r="C149" s="8">
        <f>'Data-Resource'!I11764</f>
        <v>2.1632693877550915E-2</v>
      </c>
      <c r="D149" s="8">
        <f>'Data-Resource'!I654</f>
        <v>2.4723353054355978E-2</v>
      </c>
      <c r="E149" s="8">
        <f>'Data-Resource'!I1159</f>
        <v>1.0296466699605331E-2</v>
      </c>
      <c r="F149" s="8">
        <f>'Data-Resource'!I1664</f>
        <v>1.0011947556614992E-2</v>
      </c>
      <c r="G149" s="8">
        <f>'Data-Resource'!I2169</f>
        <v>8.3056477025639317E-3</v>
      </c>
      <c r="H149" s="8">
        <f>'Data-Resource'!I2674</f>
        <v>2.9738541436969392E-2</v>
      </c>
      <c r="I149" s="8">
        <f>'Data-Resource'!I3179</f>
        <v>1.9065776566906018E-2</v>
      </c>
      <c r="J149" s="8">
        <f>'Data-Resource'!I3684</f>
        <v>7.3134029850745802E-3</v>
      </c>
      <c r="K149" s="8">
        <f>'Data-Resource'!I4189</f>
        <v>9.6511986376450986E-4</v>
      </c>
      <c r="L149" s="8">
        <f>'Data-Resource'!I4694</f>
        <v>4.7244094488189038E-2</v>
      </c>
      <c r="M149" s="8">
        <f>'Data-Resource'!I5199</f>
        <v>7.3832173789577541E-3</v>
      </c>
      <c r="N149" s="8">
        <f>'Data-Resource'!I5704</f>
        <v>-1.6978267674762368E-3</v>
      </c>
      <c r="O149" s="8">
        <f>'Data-Resource'!I6209</f>
        <v>1.1559139784946243E-2</v>
      </c>
      <c r="P149" s="8">
        <f>'Data-Resource'!I12269</f>
        <v>8.1599627186122806E-3</v>
      </c>
      <c r="Q149" s="8">
        <f>'Data-Resource'!I10754</f>
        <v>6.1837854995703276E-3</v>
      </c>
      <c r="R149" s="8">
        <f>'Data-Resource'!I11259</f>
        <v>2.9133826771653448E-2</v>
      </c>
      <c r="S149" s="8">
        <f>'Data-Resource'!I8229</f>
        <v>2.405498281786931E-2</v>
      </c>
      <c r="T149" s="8">
        <f>'Data-Resource'!I8734</f>
        <v>1.4904230584992007E-2</v>
      </c>
      <c r="U149" s="8">
        <f>'Data-Resource'!I9239</f>
        <v>2.1861696007363838E-3</v>
      </c>
      <c r="V149" s="8">
        <f>'Data-Resource'!I9744</f>
        <v>8.4009093255766661E-3</v>
      </c>
      <c r="W149" s="8">
        <f>'Data-Resource'!I10249</f>
        <v>1.379309222651625E-2</v>
      </c>
    </row>
    <row r="150" spans="1:23" x14ac:dyDescent="0.3">
      <c r="A150" s="8" t="str">
        <f>'Data-Resource'!B150</f>
        <v>8-2-2019</v>
      </c>
      <c r="B150" s="8">
        <f>'Data-Resource'!I14795</f>
        <v>-1.3398998822778228E-2</v>
      </c>
      <c r="C150" s="8">
        <f>'Data-Resource'!I11765</f>
        <v>8.0482494969817634E-3</v>
      </c>
      <c r="D150" s="8">
        <f>'Data-Resource'!I655</f>
        <v>-3.6551744827586226E-2</v>
      </c>
      <c r="E150" s="8">
        <f>'Data-Resource'!I1160</f>
        <v>-2.1418348745333129E-2</v>
      </c>
      <c r="F150" s="8">
        <f>'Data-Resource'!I1665</f>
        <v>-1.7548048076923079E-2</v>
      </c>
      <c r="G150" s="8">
        <f>'Data-Resource'!I2170</f>
        <v>-1.8381113294791012E-2</v>
      </c>
      <c r="H150" s="8">
        <f>'Data-Resource'!I2675</f>
        <v>-2.6845604927704901E-2</v>
      </c>
      <c r="I150" s="8">
        <f>'Data-Resource'!I3180</f>
        <v>-1.1283460484879321E-2</v>
      </c>
      <c r="J150" s="8">
        <f>'Data-Resource'!I3685</f>
        <v>-1.7477218048151187E-2</v>
      </c>
      <c r="K150" s="8">
        <f>'Data-Resource'!I4190</f>
        <v>5.4981339095457431E-3</v>
      </c>
      <c r="L150" s="8">
        <f>'Data-Resource'!I4695</f>
        <v>-1.5890965534209378E-2</v>
      </c>
      <c r="M150" s="8">
        <f>'Data-Resource'!I5200</f>
        <v>2.2793687901811816E-2</v>
      </c>
      <c r="N150" s="8">
        <f>'Data-Resource'!I5705</f>
        <v>-1.5966644080758163E-2</v>
      </c>
      <c r="O150" s="8">
        <f>'Data-Resource'!I6210</f>
        <v>-8.823529411764815E-3</v>
      </c>
      <c r="P150" s="8">
        <f>'Data-Resource'!I12270</f>
        <v>-3.4182751358997985E-3</v>
      </c>
      <c r="Q150" s="8">
        <f>'Data-Resource'!I10755</f>
        <v>-4.4546102449897443E-4</v>
      </c>
      <c r="R150" s="8">
        <f>'Data-Resource'!I11260</f>
        <v>-1.0980407843137323E-2</v>
      </c>
      <c r="S150" s="8">
        <f>'Data-Resource'!I8230</f>
        <v>-7.8828828828829134E-3</v>
      </c>
      <c r="T150" s="8">
        <f>'Data-Resource'!I8735</f>
        <v>-6.3424526994694565E-3</v>
      </c>
      <c r="U150" s="8">
        <f>'Data-Resource'!I9240</f>
        <v>-1.7569313022303738E-2</v>
      </c>
      <c r="V150" s="8">
        <f>'Data-Resource'!I9745</f>
        <v>-1.4723203509012862E-2</v>
      </c>
      <c r="W150" s="8">
        <f>'Data-Resource'!I10250</f>
        <v>-6.4277911475376943E-4</v>
      </c>
    </row>
    <row r="151" spans="1:23" x14ac:dyDescent="0.3">
      <c r="A151" s="8" t="str">
        <f>'Data-Resource'!B151</f>
        <v>8-5-2019</v>
      </c>
      <c r="B151" s="8">
        <f>'Data-Resource'!I14796</f>
        <v>-8.4986321608638699E-3</v>
      </c>
      <c r="C151" s="8">
        <f>'Data-Resource'!I11766</f>
        <v>-2.0400000000000047E-2</v>
      </c>
      <c r="D151" s="8">
        <f>'Data-Resource'!I656</f>
        <v>-2.6181861818181888E-2</v>
      </c>
      <c r="E151" s="8">
        <f>'Data-Resource'!I1161</f>
        <v>-1.9349569105691026E-2</v>
      </c>
      <c r="F151" s="8">
        <f>'Data-Resource'!I1666</f>
        <v>-1.0296597356654938E-2</v>
      </c>
      <c r="G151" s="8">
        <f>'Data-Resource'!I2171</f>
        <v>-6.8420877192983173E-3</v>
      </c>
      <c r="H151" s="8">
        <f>'Data-Resource'!I2676</f>
        <v>-2.7351915423278184E-2</v>
      </c>
      <c r="I151" s="8">
        <f>'Data-Resource'!I3181</f>
        <v>-1.7619028571428656E-2</v>
      </c>
      <c r="J151" s="8">
        <f>'Data-Resource'!I3686</f>
        <v>6.3192734015687978E-4</v>
      </c>
      <c r="K151" s="8">
        <f>'Data-Resource'!I4191</f>
        <v>8.8435460687677596E-3</v>
      </c>
      <c r="L151" s="8">
        <f>'Data-Resource'!I4696</f>
        <v>-1.4660562592875185E-2</v>
      </c>
      <c r="M151" s="8">
        <f>'Data-Resource'!I5201</f>
        <v>-1.2336823985081078E-2</v>
      </c>
      <c r="N151" s="8">
        <f>'Data-Resource'!I5706</f>
        <v>-8.1822124446029338E-3</v>
      </c>
      <c r="O151" s="8">
        <f>'Data-Resource'!I6211</f>
        <v>-4.8879837067210431E-3</v>
      </c>
      <c r="P151" s="8">
        <f>'Data-Resource'!I12271</f>
        <v>-1.0358671428490042E-2</v>
      </c>
      <c r="Q151" s="8">
        <f>'Data-Resource'!I10756</f>
        <v>-1.4611858447488588E-2</v>
      </c>
      <c r="R151" s="8">
        <f>'Data-Resource'!I11261</f>
        <v>-3.3546295001479168E-2</v>
      </c>
      <c r="S151" s="8">
        <f>'Data-Resource'!I8231</f>
        <v>-4.5819014891180891E-3</v>
      </c>
      <c r="T151" s="8">
        <f>'Data-Resource'!I8736</f>
        <v>-4.2826978893919275E-3</v>
      </c>
      <c r="U151" s="8">
        <f>'Data-Resource'!I9241</f>
        <v>-1.5465141897302439E-2</v>
      </c>
      <c r="V151" s="8">
        <f>'Data-Resource'!I9746</f>
        <v>2.7245526946107757E-2</v>
      </c>
      <c r="W151" s="8">
        <f>'Data-Resource'!I10251</f>
        <v>-6.2527165534126882E-3</v>
      </c>
    </row>
    <row r="152" spans="1:23" x14ac:dyDescent="0.3">
      <c r="A152" s="8" t="str">
        <f>'Data-Resource'!B152</f>
        <v>8-6-2019</v>
      </c>
      <c r="B152" s="8">
        <f>'Data-Resource'!I14797</f>
        <v>-1.0462510696278142E-2</v>
      </c>
      <c r="C152" s="8">
        <f>'Data-Resource'!I11767</f>
        <v>2.290384364401463E-2</v>
      </c>
      <c r="D152" s="8">
        <f>'Data-Resource'!I657</f>
        <v>1.8563207308782701E-3</v>
      </c>
      <c r="E152" s="8">
        <f>'Data-Resource'!I1162</f>
        <v>-3.8167856907597528E-3</v>
      </c>
      <c r="F152" s="8">
        <f>'Data-Resource'!I1667</f>
        <v>-9.881423217828849E-3</v>
      </c>
      <c r="G152" s="8">
        <f>'Data-Resource'!I2172</f>
        <v>-7.0261900579660233E-3</v>
      </c>
      <c r="H152" s="8">
        <f>'Data-Resource'!I2677</f>
        <v>-8.9285714285714159E-3</v>
      </c>
      <c r="I152" s="8">
        <f>'Data-Resource'!I3182</f>
        <v>4.362742156862745E-2</v>
      </c>
      <c r="J152" s="8">
        <f>'Data-Resource'!I3687</f>
        <v>-1.7205998964672422E-2</v>
      </c>
      <c r="K152" s="8">
        <f>'Data-Resource'!I4192</f>
        <v>-8.4245157984293346E-4</v>
      </c>
      <c r="L152" s="8">
        <f>'Data-Resource'!I4697</f>
        <v>-1.2578608787231318E-2</v>
      </c>
      <c r="M152" s="8">
        <f>'Data-Resource'!I5202</f>
        <v>-2.5934511735728864E-2</v>
      </c>
      <c r="N152" s="8">
        <f>'Data-Resource'!I5707</f>
        <v>4.9347548489688678E-3</v>
      </c>
      <c r="O152" s="8">
        <f>'Data-Resource'!I6212</f>
        <v>-1.0169491525423763E-2</v>
      </c>
      <c r="P152" s="8">
        <f>'Data-Resource'!I12272</f>
        <v>-1.5388768483024359E-2</v>
      </c>
      <c r="Q152" s="8">
        <f>'Data-Resource'!I10757</f>
        <v>8.7800788016657808E-3</v>
      </c>
      <c r="R152" s="8">
        <f>'Data-Resource'!I11262</f>
        <v>2.2076826751371119E-2</v>
      </c>
      <c r="S152" s="8">
        <f>'Data-Resource'!I8232</f>
        <v>-1.1560693641618251E-3</v>
      </c>
      <c r="T152" s="8">
        <f>'Data-Resource'!I8737</f>
        <v>-9.3525395683453447E-3</v>
      </c>
      <c r="U152" s="8">
        <f>'Data-Resource'!I9242</f>
        <v>1.2650221378873261E-4</v>
      </c>
      <c r="V152" s="8">
        <f>'Data-Resource'!I9747</f>
        <v>-2.5535696194809738E-2</v>
      </c>
      <c r="W152" s="8">
        <f>'Data-Resource'!I10252</f>
        <v>5.4100845143925562E-3</v>
      </c>
    </row>
    <row r="153" spans="1:23" x14ac:dyDescent="0.3">
      <c r="A153" s="8" t="str">
        <f>'Data-Resource'!B153</f>
        <v>8-7-2019</v>
      </c>
      <c r="B153" s="8">
        <f>'Data-Resource'!I14798</f>
        <v>1.1868465677262437E-3</v>
      </c>
      <c r="C153" s="8">
        <f>'Data-Resource'!I11768</f>
        <v>3.572846225770419E-3</v>
      </c>
      <c r="D153" s="8">
        <f>'Data-Resource'!I658</f>
        <v>2.381802910556141E-3</v>
      </c>
      <c r="E153" s="8">
        <f>'Data-Resource'!I1163</f>
        <v>5.2787777182246544E-3</v>
      </c>
      <c r="F153" s="8">
        <f>'Data-Resource'!I1668</f>
        <v>-1.5278101359703386E-2</v>
      </c>
      <c r="G153" s="8">
        <f>'Data-Resource'!I2173</f>
        <v>-2.8099754620649954E-3</v>
      </c>
      <c r="H153" s="8">
        <f>'Data-Resource'!I2678</f>
        <v>5.1089674883887166E-2</v>
      </c>
      <c r="I153" s="8">
        <f>'Data-Resource'!I3183</f>
        <v>9.3720714912485879E-3</v>
      </c>
      <c r="J153" s="8">
        <f>'Data-Resource'!I3688</f>
        <v>-9.409888207178899E-3</v>
      </c>
      <c r="K153" s="8">
        <f>'Data-Resource'!I4193</f>
        <v>3.0165997324150193E-3</v>
      </c>
      <c r="L153" s="8">
        <f>'Data-Resource'!I4698</f>
        <v>6.3116607495070191E-3</v>
      </c>
      <c r="M153" s="8">
        <f>'Data-Resource'!I5203</f>
        <v>-3.1328136490660359E-2</v>
      </c>
      <c r="N153" s="8">
        <f>'Data-Resource'!I5708</f>
        <v>-1.9137439109253871E-3</v>
      </c>
      <c r="O153" s="8">
        <f>'Data-Resource'!I6213</f>
        <v>-9.5628415300551912E-4</v>
      </c>
      <c r="P153" s="8">
        <f>'Data-Resource'!I12273</f>
        <v>-7.2207082501169933E-3</v>
      </c>
      <c r="Q153" s="8">
        <f>'Data-Resource'!I10758</f>
        <v>1.6356160390109231E-2</v>
      </c>
      <c r="R153" s="8">
        <f>'Data-Resource'!I11263</f>
        <v>1.2648268774703595E-2</v>
      </c>
      <c r="S153" s="8">
        <f>'Data-Resource'!I8233</f>
        <v>1.0380622837370226E-2</v>
      </c>
      <c r="T153" s="8">
        <f>'Data-Resource'!I8738</f>
        <v>-1.44090054522562E-3</v>
      </c>
      <c r="U153" s="8">
        <f>'Data-Resource'!I9243</f>
        <v>5.7579171360621489E-3</v>
      </c>
      <c r="V153" s="8">
        <f>'Data-Resource'!I9748</f>
        <v>-5.3381314826288226E-3</v>
      </c>
      <c r="W153" s="8">
        <f>'Data-Resource'!I10253</f>
        <v>-9.2057377265198307E-3</v>
      </c>
    </row>
    <row r="154" spans="1:23" x14ac:dyDescent="0.3">
      <c r="A154" s="8" t="str">
        <f>'Data-Resource'!B154</f>
        <v>8-8-2019</v>
      </c>
      <c r="B154" s="8">
        <f>'Data-Resource'!I14799</f>
        <v>7.8661205615133661E-3</v>
      </c>
      <c r="C154" s="8">
        <f>'Data-Resource'!I11769</f>
        <v>8.6307963907415082E-3</v>
      </c>
      <c r="D154" s="8">
        <f>'Data-Resource'!I659</f>
        <v>1.1344298974734062E-2</v>
      </c>
      <c r="E154" s="8">
        <f>'Data-Resource'!I1164</f>
        <v>2.6332753804537316E-2</v>
      </c>
      <c r="F154" s="8">
        <f>'Data-Resource'!I1669</f>
        <v>2.233235732010023E-3</v>
      </c>
      <c r="G154" s="8">
        <f>'Data-Resource'!I2174</f>
        <v>1.5627747872894431E-2</v>
      </c>
      <c r="H154" s="8">
        <f>'Data-Resource'!I2679</f>
        <v>4.9325164116819371E-2</v>
      </c>
      <c r="I154" s="8">
        <f>'Data-Resource'!I3184</f>
        <v>6.4426690024359705E-3</v>
      </c>
      <c r="J154" s="8">
        <f>'Data-Resource'!I3689</f>
        <v>-4.933179503501057E-3</v>
      </c>
      <c r="K154" s="8">
        <f>'Data-Resource'!I4194</f>
        <v>-6.3994778309282982E-3</v>
      </c>
      <c r="L154" s="8">
        <f>'Data-Resource'!I4699</f>
        <v>-8.4550803172138526E-3</v>
      </c>
      <c r="M154" s="8">
        <f>'Data-Resource'!I5204</f>
        <v>2.3961899092126718E-2</v>
      </c>
      <c r="N154" s="8">
        <f>'Data-Resource'!I5709</f>
        <v>1.4142807864780839E-2</v>
      </c>
      <c r="O154" s="8">
        <f>'Data-Resource'!I6214</f>
        <v>3.3103448275862896E-3</v>
      </c>
      <c r="P154" s="8">
        <f>'Data-Resource'!I12274</f>
        <v>-7.1174105424966659E-3</v>
      </c>
      <c r="Q154" s="8">
        <f>'Data-Resource'!I10759</f>
        <v>3.0987163284298284E-2</v>
      </c>
      <c r="R154" s="8">
        <f>'Data-Resource'!I11264</f>
        <v>4.089496724251683E-2</v>
      </c>
      <c r="S154" s="8">
        <f>'Data-Resource'!I8234</f>
        <v>3.2954545454545354E-2</v>
      </c>
      <c r="T154" s="8">
        <f>'Data-Resource'!I8739</f>
        <v>3.2093317340919726E-2</v>
      </c>
      <c r="U154" s="8">
        <f>'Data-Resource'!I9244</f>
        <v>1.4921845335240084E-2</v>
      </c>
      <c r="V154" s="8">
        <f>'Data-Resource'!I9749</f>
        <v>5.8685448075778109E-3</v>
      </c>
      <c r="W154" s="8">
        <f>'Data-Resource'!I10254</f>
        <v>1.6948728454474367E-3</v>
      </c>
    </row>
    <row r="155" spans="1:23" x14ac:dyDescent="0.3">
      <c r="A155" s="8" t="str">
        <f>'Data-Resource'!B155</f>
        <v>8-9-2019</v>
      </c>
      <c r="B155" s="8">
        <f>'Data-Resource'!I14800</f>
        <v>-9.5724756566570226E-3</v>
      </c>
      <c r="C155" s="8">
        <f>'Data-Resource'!I11770</f>
        <v>5.4815581252326715E-3</v>
      </c>
      <c r="D155" s="8">
        <f>'Data-Resource'!I660</f>
        <v>-1.944861870613071E-2</v>
      </c>
      <c r="E155" s="8">
        <f>'Data-Resource'!I1165</f>
        <v>-1.2328101688571975E-2</v>
      </c>
      <c r="F155" s="8">
        <f>'Data-Resource'!I1670</f>
        <v>-1.1133151259440682E-2</v>
      </c>
      <c r="G155" s="8">
        <f>'Data-Resource'!I2175</f>
        <v>-1.2027491202276747E-3</v>
      </c>
      <c r="H155" s="8">
        <f>'Data-Resource'!I2680</f>
        <v>2.5710189674978255E-2</v>
      </c>
      <c r="I155" s="8">
        <f>'Data-Resource'!I3185</f>
        <v>-8.219196347031936E-3</v>
      </c>
      <c r="J155" s="8">
        <f>'Data-Resource'!I3690</f>
        <v>-1.881032124099161E-2</v>
      </c>
      <c r="K155" s="8">
        <f>'Data-Resource'!I4195</f>
        <v>-3.6468006385851785E-2</v>
      </c>
      <c r="L155" s="8">
        <f>'Data-Resource'!I4700</f>
        <v>5.0821031261595456E-3</v>
      </c>
      <c r="M155" s="8">
        <f>'Data-Resource'!I5205</f>
        <v>-1.6245753950672015E-2</v>
      </c>
      <c r="N155" s="8">
        <f>'Data-Resource'!I5710</f>
        <v>-1.4604845360824788E-2</v>
      </c>
      <c r="O155" s="8">
        <f>'Data-Resource'!I6215</f>
        <v>1.3840830449826099E-4</v>
      </c>
      <c r="P155" s="8">
        <f>'Data-Resource'!I12275</f>
        <v>2.7679536608794634E-4</v>
      </c>
      <c r="Q155" s="8">
        <f>'Data-Resource'!I10760</f>
        <v>1.0785159480778742E-2</v>
      </c>
      <c r="R155" s="8">
        <f>'Data-Resource'!I11265</f>
        <v>-3.1781255527531214E-2</v>
      </c>
      <c r="S155" s="8">
        <f>'Data-Resource'!I8235</f>
        <v>2.197802197802151E-3</v>
      </c>
      <c r="T155" s="8">
        <f>'Data-Resource'!I8740</f>
        <v>2.1171701224525397E-3</v>
      </c>
      <c r="U155" s="8">
        <f>'Data-Resource'!I9245</f>
        <v>-2.0523964747072344E-2</v>
      </c>
      <c r="V155" s="8">
        <f>'Data-Resource'!I9750</f>
        <v>-1.1081913288105786E-2</v>
      </c>
      <c r="W155" s="8">
        <f>'Data-Resource'!I10255</f>
        <v>0</v>
      </c>
    </row>
    <row r="156" spans="1:23" x14ac:dyDescent="0.3">
      <c r="A156" s="8" t="str">
        <f>'Data-Resource'!B156</f>
        <v>8-12-2019</v>
      </c>
      <c r="B156" s="8">
        <f>'Data-Resource'!I14801</f>
        <v>-1.0285506930967775E-2</v>
      </c>
      <c r="C156" s="8">
        <f>'Data-Resource'!I11771</f>
        <v>-1.2446519348367137E-2</v>
      </c>
      <c r="D156" s="8">
        <f>'Data-Resource'!I661</f>
        <v>2.6820383141763667E-3</v>
      </c>
      <c r="E156" s="8">
        <f>'Data-Resource'!I1166</f>
        <v>-7.4484550106606326E-3</v>
      </c>
      <c r="F156" s="8">
        <f>'Data-Resource'!I1671</f>
        <v>7.4959517992219979E-4</v>
      </c>
      <c r="G156" s="8">
        <f>'Data-Resource'!I2176</f>
        <v>-8.885850991114181E-3</v>
      </c>
      <c r="H156" s="8">
        <f>'Data-Resource'!I2681</f>
        <v>-1.9076953846153762E-2</v>
      </c>
      <c r="I156" s="8">
        <f>'Data-Resource'!I3186</f>
        <v>1.591757445924407E-2</v>
      </c>
      <c r="J156" s="8">
        <f>'Data-Resource'!I3691</f>
        <v>-7.0191970949786868E-3</v>
      </c>
      <c r="K156" s="8">
        <f>'Data-Resource'!I4196</f>
        <v>-2.7003288216785552E-2</v>
      </c>
      <c r="L156" s="8">
        <f>'Data-Resource'!I4701</f>
        <v>-1.1983014519535514E-2</v>
      </c>
      <c r="M156" s="8">
        <f>'Data-Resource'!I5206</f>
        <v>-6.8511393903521775E-2</v>
      </c>
      <c r="N156" s="8">
        <f>'Data-Resource'!I5711</f>
        <v>-9.5485767204368487E-3</v>
      </c>
      <c r="O156" s="8">
        <f>'Data-Resource'!I6216</f>
        <v>1.3831258644536387E-4</v>
      </c>
      <c r="P156" s="8">
        <f>'Data-Resource'!I12276</f>
        <v>-9.635319762276268E-3</v>
      </c>
      <c r="Q156" s="8">
        <f>'Data-Resource'!I10761</f>
        <v>-2.5401820813739096E-3</v>
      </c>
      <c r="R156" s="8">
        <f>'Data-Resource'!I11266</f>
        <v>-1.5706731958316435E-2</v>
      </c>
      <c r="S156" s="8">
        <f>'Data-Resource'!I8236</f>
        <v>1.4161220043573071E-2</v>
      </c>
      <c r="T156" s="8">
        <f>'Data-Resource'!I8741</f>
        <v>5.5633030828240154E-3</v>
      </c>
      <c r="U156" s="8">
        <f>'Data-Resource'!I9246</f>
        <v>-1.6534047764849819E-2</v>
      </c>
      <c r="V156" s="8">
        <f>'Data-Resource'!I9751</f>
        <v>1.4513788098694199E-3</v>
      </c>
      <c r="W156" s="8">
        <f>'Data-Resource'!I10256</f>
        <v>-1.0471204188481683E-2</v>
      </c>
    </row>
    <row r="157" spans="1:23" x14ac:dyDescent="0.3">
      <c r="A157" s="8" t="str">
        <f>'Data-Resource'!B157</f>
        <v>8-13-2019</v>
      </c>
      <c r="B157" s="8">
        <f>'Data-Resource'!I14802</f>
        <v>1.0081817777407088E-2</v>
      </c>
      <c r="C157" s="8">
        <f>'Data-Resource'!I11772</f>
        <v>-7.8744094488173962E-4</v>
      </c>
      <c r="D157" s="8">
        <f>'Data-Resource'!I662</f>
        <v>3.2579763110305773E-3</v>
      </c>
      <c r="E157" s="8">
        <f>'Data-Resource'!I1167</f>
        <v>1.8190615231658259E-2</v>
      </c>
      <c r="F157" s="8">
        <f>'Data-Resource'!I1672</f>
        <v>6.7013200294598618E-3</v>
      </c>
      <c r="G157" s="8">
        <f>'Data-Resource'!I2177</f>
        <v>1.5930701298701219E-2</v>
      </c>
      <c r="H157" s="8">
        <f>'Data-Resource'!I2682</f>
        <v>2.4605630138623578E-2</v>
      </c>
      <c r="I157" s="8">
        <f>'Data-Resource'!I3187</f>
        <v>-4.151337561783543E-3</v>
      </c>
      <c r="J157" s="8">
        <f>'Data-Resource'!I3692</f>
        <v>8.9256363636364012E-3</v>
      </c>
      <c r="K157" s="8">
        <f>'Data-Resource'!I4197</f>
        <v>8.6517574680225213E-3</v>
      </c>
      <c r="L157" s="8">
        <f>'Data-Resource'!I4702</f>
        <v>1.1713705309323321E-3</v>
      </c>
      <c r="M157" s="8">
        <f>'Data-Resource'!I5207</f>
        <v>2.6892109500805221E-2</v>
      </c>
      <c r="N157" s="8">
        <f>'Data-Resource'!I5712</f>
        <v>2.290352441520516E-2</v>
      </c>
      <c r="O157" s="8">
        <f>'Data-Resource'!I6217</f>
        <v>7.0412812370563762E-3</v>
      </c>
      <c r="P157" s="8">
        <f>'Data-Resource'!I12277</f>
        <v>-1.1139674450346144E-3</v>
      </c>
      <c r="Q157" s="8">
        <f>'Data-Resource'!I10762</f>
        <v>1.0642827006628186E-2</v>
      </c>
      <c r="R157" s="8">
        <f>'Data-Resource'!I11267</f>
        <v>1.7450697497702731E-2</v>
      </c>
      <c r="S157" s="8">
        <f>'Data-Resource'!I8237</f>
        <v>0.05</v>
      </c>
      <c r="T157" s="8">
        <f>'Data-Resource'!I8742</f>
        <v>-4.8476248551645677E-3</v>
      </c>
      <c r="U157" s="8">
        <f>'Data-Resource'!I9247</f>
        <v>1.7196325058961133E-2</v>
      </c>
      <c r="V157" s="8">
        <f>'Data-Resource'!I9752</f>
        <v>7.2505802987441028E-3</v>
      </c>
      <c r="W157" s="8">
        <f>'Data-Resource'!I10257</f>
        <v>7.6271290756962963E-3</v>
      </c>
    </row>
    <row r="158" spans="1:23" x14ac:dyDescent="0.3">
      <c r="A158" s="8" t="str">
        <f>'Data-Resource'!B158</f>
        <v>8-14-2019</v>
      </c>
      <c r="B158" s="8">
        <f>'Data-Resource'!I14803</f>
        <v>-2.2629092378016417E-2</v>
      </c>
      <c r="C158" s="8">
        <f>'Data-Resource'!I11773</f>
        <v>-3.5114320527285577E-3</v>
      </c>
      <c r="D158" s="8">
        <f>'Data-Resource'!I663</f>
        <v>-2.5954209923664116E-2</v>
      </c>
      <c r="E158" s="8">
        <f>'Data-Resource'!I1168</f>
        <v>-3.5335120936974107E-2</v>
      </c>
      <c r="F158" s="8">
        <f>'Data-Resource'!I1673</f>
        <v>-1.8516680493280712E-2</v>
      </c>
      <c r="G158" s="8">
        <f>'Data-Resource'!I2178</f>
        <v>-2.367567745998431E-2</v>
      </c>
      <c r="H158" s="8">
        <f>'Data-Resource'!I2683</f>
        <v>-2.053331227296009E-2</v>
      </c>
      <c r="I158" s="8">
        <f>'Data-Resource'!I3188</f>
        <v>9.2335177497634264E-4</v>
      </c>
      <c r="J158" s="8">
        <f>'Data-Resource'!I3693</f>
        <v>-2.4549918970537547E-2</v>
      </c>
      <c r="K158" s="8">
        <f>'Data-Resource'!I4198</f>
        <v>-4.0852558452088079E-2</v>
      </c>
      <c r="L158" s="8">
        <f>'Data-Resource'!I4703</f>
        <v>-1.2815549514563129E-2</v>
      </c>
      <c r="M158" s="8">
        <f>'Data-Resource'!I5208</f>
        <v>-5.0125707102451338E-2</v>
      </c>
      <c r="N158" s="8">
        <f>'Data-Resource'!I5713</f>
        <v>-1.8627078302863028E-2</v>
      </c>
      <c r="O158" s="8">
        <f>'Data-Resource'!I6218</f>
        <v>-4.9281314168376561E-3</v>
      </c>
      <c r="P158" s="8">
        <f>'Data-Resource'!I12278</f>
        <v>-2.5249721829918775E-2</v>
      </c>
      <c r="Q158" s="8">
        <f>'Data-Resource'!I10763</f>
        <v>-3.3712726080328357E-3</v>
      </c>
      <c r="R158" s="8">
        <f>'Data-Resource'!I11268</f>
        <v>-3.2616710123797354E-2</v>
      </c>
      <c r="S158" s="8">
        <f>'Data-Resource'!I8238</f>
        <v>-9.5969289827254941E-3</v>
      </c>
      <c r="T158" s="8">
        <f>'Data-Resource'!I8743</f>
        <v>-7.6602085935846493E-3</v>
      </c>
      <c r="U158" s="8">
        <f>'Data-Resource'!I9248</f>
        <v>-5.6636085626911421E-2</v>
      </c>
      <c r="V158" s="8">
        <f>'Data-Resource'!I9753</f>
        <v>-2.7191274728680281E-2</v>
      </c>
      <c r="W158" s="8">
        <f>'Data-Resource'!I10258</f>
        <v>-1.7473726315789462E-2</v>
      </c>
    </row>
    <row r="159" spans="1:23" x14ac:dyDescent="0.3">
      <c r="A159" s="8" t="str">
        <f>'Data-Resource'!B159</f>
        <v>8-15-2019</v>
      </c>
      <c r="B159" s="8">
        <f>'Data-Resource'!I14804</f>
        <v>-9.5283507498514983E-3</v>
      </c>
      <c r="C159" s="8">
        <f>'Data-Resource'!I11774</f>
        <v>-3.9184952978055269E-3</v>
      </c>
      <c r="D159" s="8">
        <f>'Data-Resource'!I664</f>
        <v>1.1682944471165602E-3</v>
      </c>
      <c r="E159" s="8">
        <f>'Data-Resource'!I1169</f>
        <v>2.6242413871700111E-3</v>
      </c>
      <c r="F159" s="8">
        <f>'Data-Resource'!I1674</f>
        <v>-7.1073206844803332E-4</v>
      </c>
      <c r="G159" s="8">
        <f>'Data-Resource'!I2179</f>
        <v>-2.3457828383281129E-2</v>
      </c>
      <c r="H159" s="8">
        <f>'Data-Resource'!I2684</f>
        <v>-1.5937500000000104E-2</v>
      </c>
      <c r="I159" s="8">
        <f>'Data-Resource'!I3189</f>
        <v>1.1964979071054222E-2</v>
      </c>
      <c r="J159" s="8">
        <f>'Data-Resource'!I3694</f>
        <v>-1.572955206591533E-2</v>
      </c>
      <c r="K159" s="8">
        <f>'Data-Resource'!I4199</f>
        <v>-3.9645906690447187E-2</v>
      </c>
      <c r="L159" s="8">
        <f>'Data-Resource'!I4704</f>
        <v>1.5741597424440707E-3</v>
      </c>
      <c r="M159" s="8">
        <f>'Data-Resource'!I5209</f>
        <v>-3.2401315789473736E-2</v>
      </c>
      <c r="N159" s="8">
        <f>'Data-Resource'!I5714</f>
        <v>-7.2093900900085184E-3</v>
      </c>
      <c r="O159" s="8">
        <f>'Data-Resource'!I6219</f>
        <v>9.9282956425812609E-3</v>
      </c>
      <c r="P159" s="8">
        <f>'Data-Resource'!I12279</f>
        <v>-4.5486852750157352E-3</v>
      </c>
      <c r="Q159" s="8">
        <f>'Data-Resource'!I10764</f>
        <v>-8.4244736754294179E-4</v>
      </c>
      <c r="R159" s="8">
        <f>'Data-Resource'!I11269</f>
        <v>-1.2967291549933294E-2</v>
      </c>
      <c r="S159" s="8">
        <f>'Data-Resource'!I8239</f>
        <v>-2.7237354085603051E-2</v>
      </c>
      <c r="T159" s="8">
        <f>'Data-Resource'!I8744</f>
        <v>-4.8950839160838812E-3</v>
      </c>
      <c r="U159" s="8">
        <f>'Data-Resource'!I9249</f>
        <v>-4.0129032258064509E-2</v>
      </c>
      <c r="V159" s="8">
        <f>'Data-Resource'!I9754</f>
        <v>-5.3285614681548984E-3</v>
      </c>
      <c r="W159" s="8">
        <f>'Data-Resource'!I10259</f>
        <v>-4.7230891059214901E-3</v>
      </c>
    </row>
    <row r="160" spans="1:23" x14ac:dyDescent="0.3">
      <c r="A160" s="8" t="str">
        <f>'Data-Resource'!B160</f>
        <v>8-16-2019</v>
      </c>
      <c r="B160" s="8">
        <f>'Data-Resource'!I14805</f>
        <v>8.9078574536290978E-3</v>
      </c>
      <c r="C160" s="8">
        <f>'Data-Resource'!I11775</f>
        <v>2.7450980392157813E-3</v>
      </c>
      <c r="D160" s="8">
        <f>'Data-Resource'!I665</f>
        <v>3.1141222992789224E-3</v>
      </c>
      <c r="E160" s="8">
        <f>'Data-Resource'!I1170</f>
        <v>-1.7863104324030335E-3</v>
      </c>
      <c r="F160" s="8">
        <f>'Data-Resource'!I1675</f>
        <v>1.0890580152671693E-2</v>
      </c>
      <c r="G160" s="8">
        <f>'Data-Resource'!I2180</f>
        <v>6.7291835181655293E-3</v>
      </c>
      <c r="H160" s="8">
        <f>'Data-Resource'!I2685</f>
        <v>9.3735194696602953E-3</v>
      </c>
      <c r="I160" s="8">
        <f>'Data-Resource'!I3190</f>
        <v>4.5477945761122202E-4</v>
      </c>
      <c r="J160" s="8">
        <f>'Data-Resource'!I3695</f>
        <v>9.1494578109115252E-3</v>
      </c>
      <c r="K160" s="8">
        <f>'Data-Resource'!I4200</f>
        <v>1.1807322752065863E-2</v>
      </c>
      <c r="L160" s="8">
        <f>'Data-Resource'!I4705</f>
        <v>1.255885380598348E-2</v>
      </c>
      <c r="M160" s="8">
        <f>'Data-Resource'!I5210</f>
        <v>4.8153819976178409E-2</v>
      </c>
      <c r="N160" s="8">
        <f>'Data-Resource'!I5715</f>
        <v>9.5373016438465453E-3</v>
      </c>
      <c r="O160" s="8">
        <f>'Data-Resource'!I6220</f>
        <v>1.5420305676855796E-2</v>
      </c>
      <c r="P160" s="8">
        <f>'Data-Resource'!I12280</f>
        <v>2.8368226950354469E-3</v>
      </c>
      <c r="Q160" s="8">
        <f>'Data-Resource'!I10765</f>
        <v>1.9425637422816965E-2</v>
      </c>
      <c r="R160" s="8">
        <f>'Data-Resource'!I11270</f>
        <v>1.1547344644219205E-2</v>
      </c>
      <c r="S160" s="8">
        <f>'Data-Resource'!I8240</f>
        <v>2.7722772277227838E-2</v>
      </c>
      <c r="T160" s="8">
        <f>'Data-Resource'!I8745</f>
        <v>1.2596242656245385E-2</v>
      </c>
      <c r="U160" s="8">
        <f>'Data-Resource'!I9250</f>
        <v>5.2980132450330857E-3</v>
      </c>
      <c r="V160" s="8">
        <f>'Data-Resource'!I9755</f>
        <v>5.0535434908479497E-3</v>
      </c>
      <c r="W160" s="8">
        <f>'Data-Resource'!I10260</f>
        <v>1.2886565306489534E-2</v>
      </c>
    </row>
    <row r="161" spans="1:23" x14ac:dyDescent="0.3">
      <c r="A161" s="8" t="str">
        <f>'Data-Resource'!B161</f>
        <v>8-19-2019</v>
      </c>
      <c r="B161" s="8">
        <f>'Data-Resource'!I14806</f>
        <v>3.0523326607254878E-3</v>
      </c>
      <c r="C161" s="8">
        <f>'Data-Resource'!I11776</f>
        <v>-6.6096425586953632E-3</v>
      </c>
      <c r="D161" s="8">
        <f>'Data-Resource'!I666</f>
        <v>-6.3181850963396208E-3</v>
      </c>
      <c r="E161" s="8">
        <f>'Data-Resource'!I1171</f>
        <v>1.9292363033885608E-3</v>
      </c>
      <c r="F161" s="8">
        <f>'Data-Resource'!I1676</f>
        <v>6.3537570954132023E-3</v>
      </c>
      <c r="G161" s="8">
        <f>'Data-Resource'!I2181</f>
        <v>2.9412111235503778E-3</v>
      </c>
      <c r="H161" s="8">
        <f>'Data-Resource'!I2686</f>
        <v>1.2522907184350727E-2</v>
      </c>
      <c r="I161" s="8">
        <f>'Data-Resource'!I3191</f>
        <v>1.8132093795137686E-3</v>
      </c>
      <c r="J161" s="8">
        <f>'Data-Resource'!I3696</f>
        <v>2.1584094305163045E-3</v>
      </c>
      <c r="K161" s="8">
        <f>'Data-Resource'!I4201</f>
        <v>5.460384057047846E-3</v>
      </c>
      <c r="L161" s="8">
        <f>'Data-Resource'!I4706</f>
        <v>8.5437359223301951E-3</v>
      </c>
      <c r="M161" s="8">
        <f>'Data-Resource'!I5211</f>
        <v>-2.5228634500158434E-3</v>
      </c>
      <c r="N161" s="8">
        <f>'Data-Resource'!I5716</f>
        <v>7.3259721846861778E-3</v>
      </c>
      <c r="O161" s="8">
        <f>'Data-Resource'!I6221</f>
        <v>5.3425938293042059E-4</v>
      </c>
      <c r="P161" s="8">
        <f>'Data-Resource'!I12281</f>
        <v>2.2281679747190464E-2</v>
      </c>
      <c r="Q161" s="8">
        <f>'Data-Resource'!I10766</f>
        <v>-3.2787008196721625E-3</v>
      </c>
      <c r="R161" s="8">
        <f>'Data-Resource'!I11271</f>
        <v>-5.9880386532318846E-3</v>
      </c>
      <c r="S161" s="8">
        <f>'Data-Resource'!I8241</f>
        <v>3.8314176245211615E-3</v>
      </c>
      <c r="T161" s="8">
        <f>'Data-Resource'!I8746</f>
        <v>6.8310112089213298E-4</v>
      </c>
      <c r="U161" s="8">
        <f>'Data-Resource'!I9251</f>
        <v>1.7960976870396796E-2</v>
      </c>
      <c r="V161" s="8">
        <f>'Data-Resource'!I9756</f>
        <v>5.3144019374878832E-3</v>
      </c>
      <c r="W161" s="8">
        <f>'Data-Resource'!I10261</f>
        <v>1.5241267509273911E-2</v>
      </c>
    </row>
    <row r="162" spans="1:23" x14ac:dyDescent="0.3">
      <c r="A162" s="8" t="str">
        <f>'Data-Resource'!B162</f>
        <v>8-20-2019</v>
      </c>
      <c r="B162" s="8">
        <f>'Data-Resource'!I14807</f>
        <v>-5.1743269257901172E-3</v>
      </c>
      <c r="C162" s="8">
        <f>'Data-Resource'!I11777</f>
        <v>-1.5210570016012866E-2</v>
      </c>
      <c r="D162" s="8">
        <f>'Data-Resource'!I667</f>
        <v>5.5877148362236005E-3</v>
      </c>
      <c r="E162" s="8">
        <f>'Data-Resource'!I1172</f>
        <v>1.0909617811339071E-2</v>
      </c>
      <c r="F162" s="8">
        <f>'Data-Resource'!I1677</f>
        <v>-1.4944109589040938E-3</v>
      </c>
      <c r="G162" s="8">
        <f>'Data-Resource'!I2182</f>
        <v>-4.3029261377944454E-3</v>
      </c>
      <c r="H162" s="8">
        <f>'Data-Resource'!I2687</f>
        <v>-4.5249319219488786E-3</v>
      </c>
      <c r="I162" s="8">
        <f>'Data-Resource'!I3192</f>
        <v>-7.6576396396396606E-3</v>
      </c>
      <c r="J162" s="8">
        <f>'Data-Resource'!I3697</f>
        <v>-1.0107639108786679E-2</v>
      </c>
      <c r="K162" s="8">
        <f>'Data-Resource'!I4202</f>
        <v>-3.4026558581477704E-3</v>
      </c>
      <c r="L162" s="8">
        <f>'Data-Resource'!I4707</f>
        <v>-3.4641802985764538E-3</v>
      </c>
      <c r="M162" s="8">
        <f>'Data-Resource'!I5212</f>
        <v>-1.3936736611337385E-2</v>
      </c>
      <c r="N162" s="8">
        <f>'Data-Resource'!I5717</f>
        <v>-9.5188303744836375E-3</v>
      </c>
      <c r="O162" s="8">
        <f>'Data-Resource'!I6222</f>
        <v>-1.7344896597730763E-3</v>
      </c>
      <c r="P162" s="8">
        <f>'Data-Resource'!I12282</f>
        <v>4.5725649043247378E-3</v>
      </c>
      <c r="Q162" s="8">
        <f>'Data-Resource'!I10767</f>
        <v>6.1551088160251982E-3</v>
      </c>
      <c r="R162" s="8">
        <f>'Data-Resource'!I11272</f>
        <v>-3.7453183520599984E-3</v>
      </c>
      <c r="S162" s="8">
        <f>'Data-Resource'!I8242</f>
        <v>1.9083969465648447E-3</v>
      </c>
      <c r="T162" s="8">
        <f>'Data-Resource'!I8747</f>
        <v>-5.4384973988375607E-3</v>
      </c>
      <c r="U162" s="8">
        <f>'Data-Resource'!I9252</f>
        <v>-6.984126984126965E-3</v>
      </c>
      <c r="V162" s="8">
        <f>'Data-Resource'!I9757</f>
        <v>0</v>
      </c>
      <c r="W162" s="8">
        <f>'Data-Resource'!I10262</f>
        <v>-6.0416874999999629E-3</v>
      </c>
    </row>
    <row r="163" spans="1:23" x14ac:dyDescent="0.3">
      <c r="A163" s="8" t="str">
        <f>'Data-Resource'!B163</f>
        <v>8-21-2019</v>
      </c>
      <c r="B163" s="8">
        <f>'Data-Resource'!I14808</f>
        <v>1.1066747552123349E-2</v>
      </c>
      <c r="C163" s="8">
        <f>'Data-Resource'!I11778</f>
        <v>3.932402674007086E-3</v>
      </c>
      <c r="D163" s="8">
        <f>'Data-Resource'!I668</f>
        <v>1.4697369053756581E-2</v>
      </c>
      <c r="E163" s="8">
        <f>'Data-Resource'!I1173</f>
        <v>8.0277350547418025E-3</v>
      </c>
      <c r="F163" s="8">
        <f>'Data-Resource'!I1678</f>
        <v>5.7213631840795426E-3</v>
      </c>
      <c r="G163" s="8">
        <f>'Data-Resource'!I2183</f>
        <v>1.6017929451981803E-2</v>
      </c>
      <c r="H163" s="8">
        <f>'Data-Resource'!I2688</f>
        <v>1.4180147621358366E-2</v>
      </c>
      <c r="I163" s="8">
        <f>'Data-Resource'!I3193</f>
        <v>9.9819058978740521E-3</v>
      </c>
      <c r="J163" s="8">
        <f>'Data-Resource'!I3698</f>
        <v>1.3380146958017418E-2</v>
      </c>
      <c r="K163" s="8">
        <f>'Data-Resource'!I4203</f>
        <v>2.1623662336425101E-2</v>
      </c>
      <c r="L163" s="8">
        <f>'Data-Resource'!I4708</f>
        <v>1.3513513513513591E-2</v>
      </c>
      <c r="M163" s="8">
        <f>'Data-Resource'!I5213</f>
        <v>6.022187004754426E-3</v>
      </c>
      <c r="N163" s="8">
        <f>'Data-Resource'!I5718</f>
        <v>1.3061651447636735E-2</v>
      </c>
      <c r="O163" s="8">
        <f>'Data-Resource'!I6223</f>
        <v>-1.3422818791946423E-3</v>
      </c>
      <c r="P163" s="8">
        <f>'Data-Resource'!I12283</f>
        <v>1.047267465894991E-2</v>
      </c>
      <c r="Q163" s="8">
        <f>'Data-Resource'!I10768</f>
        <v>2.0850330641447288E-2</v>
      </c>
      <c r="R163" s="8">
        <f>'Data-Resource'!I11273</f>
        <v>1.5706866588088685E-2</v>
      </c>
      <c r="S163" s="8">
        <f>'Data-Resource'!I8243</f>
        <v>-3.7950664136621585E-3</v>
      </c>
      <c r="T163" s="8">
        <f>'Data-Resource'!I8748</f>
        <v>1.6348732635924939E-2</v>
      </c>
      <c r="U163" s="8">
        <f>'Data-Resource'!I9253</f>
        <v>2.9310564546959177E-3</v>
      </c>
      <c r="V163" s="8">
        <f>'Data-Resource'!I9758</f>
        <v>3.522107301833543E-3</v>
      </c>
      <c r="W163" s="8">
        <f>'Data-Resource'!I10263</f>
        <v>8.3856916480986622E-3</v>
      </c>
    </row>
    <row r="164" spans="1:23" x14ac:dyDescent="0.3">
      <c r="A164" s="8" t="str">
        <f>'Data-Resource'!B164</f>
        <v>8-22-2019</v>
      </c>
      <c r="B164" s="8">
        <f>'Data-Resource'!I14809</f>
        <v>-7.8000648433470773E-4</v>
      </c>
      <c r="C164" s="8">
        <f>'Data-Resource'!I11779</f>
        <v>-7.8431764705882059E-3</v>
      </c>
      <c r="D164" s="8">
        <f>'Data-Resource'!I669</f>
        <v>-8.8712950291724955E-3</v>
      </c>
      <c r="E164" s="8">
        <f>'Data-Resource'!I1174</f>
        <v>-2.5986223763521867E-2</v>
      </c>
      <c r="F164" s="8">
        <f>'Data-Resource'!I1679</f>
        <v>-6.1819981134817069E-3</v>
      </c>
      <c r="G164" s="8">
        <f>'Data-Resource'!I2184</f>
        <v>4.0802618157089006E-3</v>
      </c>
      <c r="H164" s="8">
        <f>'Data-Resource'!I2689</f>
        <v>1.0595418278005635E-2</v>
      </c>
      <c r="I164" s="8">
        <f>'Data-Resource'!I3194</f>
        <v>-1.2091347745788688E-2</v>
      </c>
      <c r="J164" s="8">
        <f>'Data-Resource'!I3699</f>
        <v>4.807708885941505E-3</v>
      </c>
      <c r="K164" s="8">
        <f>'Data-Resource'!I4204</f>
        <v>1.5097809456724775E-2</v>
      </c>
      <c r="L164" s="8">
        <f>'Data-Resource'!I4709</f>
        <v>2.29699836307807E-3</v>
      </c>
      <c r="M164" s="8">
        <f>'Data-Resource'!I5214</f>
        <v>2.8775834658187616E-2</v>
      </c>
      <c r="N164" s="8">
        <f>'Data-Resource'!I5719</f>
        <v>1.5517241379310151E-3</v>
      </c>
      <c r="O164" s="8">
        <f>'Data-Resource'!I6224</f>
        <v>-1.3487995683845422E-4</v>
      </c>
      <c r="P164" s="8">
        <f>'Data-Resource'!I12284</f>
        <v>-2.7834629553827293E-2</v>
      </c>
      <c r="Q164" s="8">
        <f>'Data-Resource'!I10769</f>
        <v>-4.430148959764707E-3</v>
      </c>
      <c r="R164" s="8">
        <f>'Data-Resource'!I11274</f>
        <v>-1.5486769226249196E-2</v>
      </c>
      <c r="S164" s="8">
        <f>'Data-Resource'!I8244</f>
        <v>4.2065009560229391E-2</v>
      </c>
      <c r="T164" s="8">
        <f>'Data-Resource'!I8749</f>
        <v>-8.7306115002260525E-3</v>
      </c>
      <c r="U164" s="8">
        <f>'Data-Resource'!I9254</f>
        <v>-2.8132992327365397E-3</v>
      </c>
      <c r="V164" s="8">
        <f>'Data-Resource'!I9759</f>
        <v>-3.8313823930932619E-3</v>
      </c>
      <c r="W164" s="8">
        <f>'Data-Resource'!I10264</f>
        <v>-5.4313454236755414E-3</v>
      </c>
    </row>
    <row r="165" spans="1:23" x14ac:dyDescent="0.3">
      <c r="A165" s="8" t="str">
        <f>'Data-Resource'!B165</f>
        <v>8-23-2019</v>
      </c>
      <c r="B165" s="8">
        <f>'Data-Resource'!I14810</f>
        <v>-1.6430563795596185E-2</v>
      </c>
      <c r="C165" s="8">
        <f>'Data-Resource'!I11780</f>
        <v>-1.0588235294117589E-2</v>
      </c>
      <c r="D165" s="8">
        <f>'Data-Resource'!I670</f>
        <v>-1.2355066140508551E-2</v>
      </c>
      <c r="E165" s="8">
        <f>'Data-Resource'!I1175</f>
        <v>-2.1385261729971232E-2</v>
      </c>
      <c r="F165" s="8">
        <f>'Data-Resource'!I1680</f>
        <v>-2.0857106142469019E-2</v>
      </c>
      <c r="G165" s="8">
        <f>'Data-Resource'!I2185</f>
        <v>-2.5016806161571377E-2</v>
      </c>
      <c r="H165" s="8">
        <f>'Data-Resource'!I2690</f>
        <v>-2.131106670618655E-2</v>
      </c>
      <c r="I165" s="8">
        <f>'Data-Resource'!I3195</f>
        <v>-3.1674027149321549E-3</v>
      </c>
      <c r="J165" s="8">
        <f>'Data-Resource'!I3700</f>
        <v>-3.4698239850382541E-2</v>
      </c>
      <c r="K165" s="8">
        <f>'Data-Resource'!I4205</f>
        <v>-1.3281636474481473E-2</v>
      </c>
      <c r="L165" s="8">
        <f>'Data-Resource'!I4710</f>
        <v>3.4337809210122183E-3</v>
      </c>
      <c r="M165" s="8">
        <f>'Data-Resource'!I5215</f>
        <v>-2.319508448540699E-2</v>
      </c>
      <c r="N165" s="8">
        <f>'Data-Resource'!I5720</f>
        <v>-1.010966415352981E-2</v>
      </c>
      <c r="O165" s="8">
        <f>'Data-Resource'!I6225</f>
        <v>-5.1178451178452286E-3</v>
      </c>
      <c r="P165" s="8">
        <f>'Data-Resource'!I12285</f>
        <v>-1.5318173383043478E-2</v>
      </c>
      <c r="Q165" s="8">
        <f>'Data-Resource'!I10770</f>
        <v>-6.0557126288539962E-3</v>
      </c>
      <c r="R165" s="8">
        <f>'Data-Resource'!I11275</f>
        <v>-1.5624926292779392E-2</v>
      </c>
      <c r="S165" s="8">
        <f>'Data-Resource'!I8245</f>
        <v>1.8348623853210618E-3</v>
      </c>
      <c r="T165" s="8">
        <f>'Data-Resource'!I8750</f>
        <v>-1.2153969797948477E-2</v>
      </c>
      <c r="U165" s="8">
        <f>'Data-Resource'!I9255</f>
        <v>-3.4750509164969398E-2</v>
      </c>
      <c r="V165" s="8">
        <f>'Data-Resource'!I9760</f>
        <v>-2.3283213319771703E-2</v>
      </c>
      <c r="W165" s="8">
        <f>'Data-Resource'!I10265</f>
        <v>-4.4061896768778459E-3</v>
      </c>
    </row>
    <row r="166" spans="1:23" x14ac:dyDescent="0.3">
      <c r="A166" s="8" t="str">
        <f>'Data-Resource'!B166</f>
        <v>8-26-2019</v>
      </c>
      <c r="B166" s="8">
        <f>'Data-Resource'!I14811</f>
        <v>3.3030122629679744E-3</v>
      </c>
      <c r="C166" s="8">
        <f>'Data-Resource'!I11781</f>
        <v>9.5655639697090275E-3</v>
      </c>
      <c r="D166" s="8">
        <f>'Data-Resource'!I671</f>
        <v>1.2982004091393363E-2</v>
      </c>
      <c r="E166" s="8">
        <f>'Data-Resource'!I1176</f>
        <v>6.5520394193618126E-3</v>
      </c>
      <c r="F166" s="8">
        <f>'Data-Resource'!I1681</f>
        <v>8.0988358787084276E-3</v>
      </c>
      <c r="G166" s="8">
        <f>'Data-Resource'!I2186</f>
        <v>2.5929473670854831E-3</v>
      </c>
      <c r="H166" s="8">
        <f>'Data-Resource'!I2691</f>
        <v>5.2815152534259786E-3</v>
      </c>
      <c r="I166" s="8">
        <f>'Data-Resource'!I3196</f>
        <v>5.8957097505667935E-3</v>
      </c>
      <c r="J166" s="8">
        <f>'Data-Resource'!I3701</f>
        <v>1.2922955059973543E-2</v>
      </c>
      <c r="K166" s="8">
        <f>'Data-Resource'!I4206</f>
        <v>1.4805116053175469E-2</v>
      </c>
      <c r="L166" s="8">
        <f>'Data-Resource'!I4711</f>
        <v>-2.2805244633860148E-3</v>
      </c>
      <c r="M166" s="8">
        <f>'Data-Resource'!I5216</f>
        <v>2.0569620253164905E-3</v>
      </c>
      <c r="N166" s="8">
        <f>'Data-Resource'!I5721</f>
        <v>4.1579693638957495E-3</v>
      </c>
      <c r="O166" s="8">
        <f>'Data-Resource'!I6226</f>
        <v>4.0672451193057195E-3</v>
      </c>
      <c r="P166" s="8">
        <f>'Data-Resource'!I12286</f>
        <v>5.959954421457421E-3</v>
      </c>
      <c r="Q166" s="8">
        <f>'Data-Resource'!I10771</f>
        <v>6.5574016393442893E-3</v>
      </c>
      <c r="R166" s="8">
        <f>'Data-Resource'!I11276</f>
        <v>9.8859619771864329E-3</v>
      </c>
      <c r="S166" s="8">
        <f>'Data-Resource'!I8246</f>
        <v>2.5594149908592427E-2</v>
      </c>
      <c r="T166" s="8">
        <f>'Data-Resource'!I8751</f>
        <v>6.1855257731957642E-3</v>
      </c>
      <c r="U166" s="8">
        <f>'Data-Resource'!I9256</f>
        <v>2.093333333333337E-2</v>
      </c>
      <c r="V166" s="8">
        <f>'Data-Resource'!I9761</f>
        <v>6.0262730827282372E-4</v>
      </c>
      <c r="W166" s="8">
        <f>'Data-Resource'!I10266</f>
        <v>8.4300314345611975E-4</v>
      </c>
    </row>
    <row r="167" spans="1:23" x14ac:dyDescent="0.3">
      <c r="A167" s="8" t="str">
        <f>'Data-Resource'!B167</f>
        <v>8-27-2019</v>
      </c>
      <c r="B167" s="8">
        <f>'Data-Resource'!I14812</f>
        <v>7.8626698613837222E-3</v>
      </c>
      <c r="C167" s="8">
        <f>'Data-Resource'!I11782</f>
        <v>1.8882769472855904E-2</v>
      </c>
      <c r="D167" s="8">
        <f>'Data-Resource'!I672</f>
        <v>1.1877417624521113E-2</v>
      </c>
      <c r="E167" s="8">
        <f>'Data-Resource'!I1177</f>
        <v>-2.6028875450971084E-3</v>
      </c>
      <c r="F167" s="8">
        <f>'Data-Resource'!I1682</f>
        <v>5.033272827277875E-4</v>
      </c>
      <c r="G167" s="8">
        <f>'Data-Resource'!I2187</f>
        <v>6.7416424111197294E-3</v>
      </c>
      <c r="H167" s="8">
        <f>'Data-Resource'!I2692</f>
        <v>3.5961193765693122E-3</v>
      </c>
      <c r="I167" s="8">
        <f>'Data-Resource'!I3197</f>
        <v>1.4818159224394372E-2</v>
      </c>
      <c r="J167" s="8">
        <f>'Data-Resource'!I3702</f>
        <v>-3.1836126005362398E-3</v>
      </c>
      <c r="K167" s="8">
        <f>'Data-Resource'!I4207</f>
        <v>-5.7143133640553496E-3</v>
      </c>
      <c r="L167" s="8">
        <f>'Data-Resource'!I4712</f>
        <v>-1.4896845602605648E-2</v>
      </c>
      <c r="M167" s="8">
        <f>'Data-Resource'!I5217</f>
        <v>1.5007898894154759E-2</v>
      </c>
      <c r="N167" s="8">
        <f>'Data-Resource'!I5722</f>
        <v>4.986244841815723E-3</v>
      </c>
      <c r="O167" s="8">
        <f>'Data-Resource'!I6227</f>
        <v>1.8827326519634097E-3</v>
      </c>
      <c r="P167" s="8">
        <f>'Data-Resource'!I12287</f>
        <v>9.8550755977774799E-3</v>
      </c>
      <c r="Q167" s="8">
        <f>'Data-Resource'!I10772</f>
        <v>-2.8397444219067092E-3</v>
      </c>
      <c r="R167" s="8">
        <f>'Data-Resource'!I11277</f>
        <v>1.271501907898331E-2</v>
      </c>
      <c r="S167" s="8">
        <f>'Data-Resource'!I8247</f>
        <v>2.6642984014209656E-2</v>
      </c>
      <c r="T167" s="8">
        <f>'Data-Resource'!I8752</f>
        <v>-6.8123976809459513E-4</v>
      </c>
      <c r="U167" s="8">
        <f>'Data-Resource'!I9257</f>
        <v>-1.0403120936280943E-2</v>
      </c>
      <c r="V167" s="8">
        <f>'Data-Resource'!I9762</f>
        <v>1.0895902134913454E-2</v>
      </c>
      <c r="W167" s="8">
        <f>'Data-Resource'!I10267</f>
        <v>1.1195585128854959E-2</v>
      </c>
    </row>
    <row r="168" spans="1:23" x14ac:dyDescent="0.3">
      <c r="A168" s="8" t="str">
        <f>'Data-Resource'!B168</f>
        <v>8-28-2019</v>
      </c>
      <c r="B168" s="8">
        <f>'Data-Resource'!I14813</f>
        <v>-3.1187466412557302E-4</v>
      </c>
      <c r="C168" s="8">
        <f>'Data-Resource'!I11783</f>
        <v>-8.8632751883131466E-3</v>
      </c>
      <c r="D168" s="8">
        <f>'Data-Resource'!I673</f>
        <v>1.0091370675749251E-2</v>
      </c>
      <c r="E168" s="8">
        <f>'Data-Resource'!I1178</f>
        <v>-7.0204163265305984E-3</v>
      </c>
      <c r="F168" s="8">
        <f>'Data-Resource'!I1683</f>
        <v>-6.7621970778723711E-3</v>
      </c>
      <c r="G168" s="8">
        <f>'Data-Resource'!I2188</f>
        <v>6.3672172368402901E-3</v>
      </c>
      <c r="H168" s="8">
        <f>'Data-Resource'!I2693</f>
        <v>-5.516669151632644E-3</v>
      </c>
      <c r="I168" s="8">
        <f>'Data-Resource'!I3198</f>
        <v>3.533577832162025E-3</v>
      </c>
      <c r="J168" s="8">
        <f>'Data-Resource'!I3703</f>
        <v>3.8661790598024915E-3</v>
      </c>
      <c r="K168" s="8">
        <f>'Data-Resource'!I4208</f>
        <v>1.8528534027635523E-3</v>
      </c>
      <c r="L168" s="8">
        <f>'Data-Resource'!I4713</f>
        <v>-8.5737020598510762E-3</v>
      </c>
      <c r="M168" s="8">
        <f>'Data-Resource'!I5218</f>
        <v>-9.2764378478670418E-4</v>
      </c>
      <c r="N168" s="8">
        <f>'Data-Resource'!I5723</f>
        <v>-1.0265183917878488E-3</v>
      </c>
      <c r="O168" s="8">
        <f>'Data-Resource'!I6228</f>
        <v>1.4759157386287779E-3</v>
      </c>
      <c r="P168" s="8">
        <f>'Data-Resource'!I12288</f>
        <v>-1.5363128920756895E-3</v>
      </c>
      <c r="Q168" s="8">
        <f>'Data-Resource'!I10773</f>
        <v>1.6386480547649614E-3</v>
      </c>
      <c r="R168" s="8">
        <f>'Data-Resource'!I11278</f>
        <v>2.2895170881617653E-2</v>
      </c>
      <c r="S168" s="8">
        <f>'Data-Resource'!I8248</f>
        <v>1.7123287671232511E-3</v>
      </c>
      <c r="T168" s="8">
        <f>'Data-Resource'!I8753</f>
        <v>-1.2978101624785616E-2</v>
      </c>
      <c r="U168" s="8">
        <f>'Data-Resource'!I9258</f>
        <v>-1.6031537450722645E-2</v>
      </c>
      <c r="V168" s="8">
        <f>'Data-Resource'!I9763</f>
        <v>2.0927115097160889E-3</v>
      </c>
      <c r="W168" s="8">
        <f>'Data-Resource'!I10268</f>
        <v>-3.1413926701571362E-3</v>
      </c>
    </row>
    <row r="169" spans="1:23" x14ac:dyDescent="0.3">
      <c r="A169" s="8" t="str">
        <f>'Data-Resource'!B169</f>
        <v>8-29-2019</v>
      </c>
      <c r="B169" s="8">
        <f>'Data-Resource'!I14814</f>
        <v>1.3009508308620738E-2</v>
      </c>
      <c r="C169" s="8">
        <f>'Data-Resource'!I11784</f>
        <v>4.6783625730993832E-3</v>
      </c>
      <c r="D169" s="8">
        <f>'Data-Resource'!I674</f>
        <v>3.773584905660383E-3</v>
      </c>
      <c r="E169" s="8">
        <f>'Data-Resource'!I1179</f>
        <v>3.0148236735613818E-2</v>
      </c>
      <c r="F169" s="8">
        <f>'Data-Resource'!I1684</f>
        <v>1.4358488218691075E-2</v>
      </c>
      <c r="G169" s="8">
        <f>'Data-Resource'!I2189</f>
        <v>2.1746506104571631E-2</v>
      </c>
      <c r="H169" s="8">
        <f>'Data-Resource'!I2694</f>
        <v>1.5310656770759988E-2</v>
      </c>
      <c r="I169" s="8">
        <f>'Data-Resource'!I3199</f>
        <v>7.4988885310787248E-3</v>
      </c>
      <c r="J169" s="8">
        <f>'Data-Resource'!I3704</f>
        <v>9.9025844275735537E-3</v>
      </c>
      <c r="K169" s="8">
        <f>'Data-Resource'!I4209</f>
        <v>1.3224120317306321E-2</v>
      </c>
      <c r="L169" s="8">
        <f>'Data-Resource'!I4714</f>
        <v>7.8215879205568149E-4</v>
      </c>
      <c r="M169" s="8">
        <f>'Data-Resource'!I5219</f>
        <v>1.6602017067494118E-2</v>
      </c>
      <c r="N169" s="8">
        <f>'Data-Resource'!I5724</f>
        <v>1.3663501280956584E-2</v>
      </c>
      <c r="O169" s="8">
        <f>'Data-Resource'!I6229</f>
        <v>1.5425888665325432E-2</v>
      </c>
      <c r="P169" s="8">
        <f>'Data-Resource'!I12289</f>
        <v>6.0725887889448958E-3</v>
      </c>
      <c r="Q169" s="8">
        <f>'Data-Resource'!I10774</f>
        <v>2.0550760124733801E-2</v>
      </c>
      <c r="R169" s="8">
        <f>'Data-Resource'!I11279</f>
        <v>0</v>
      </c>
      <c r="S169" s="8">
        <f>'Data-Resource'!I8249</f>
        <v>1.3793103448275874E-2</v>
      </c>
      <c r="T169" s="8">
        <f>'Data-Resource'!I8754</f>
        <v>1.1103337497432111E-2</v>
      </c>
      <c r="U169" s="8">
        <f>'Data-Resource'!I9259</f>
        <v>2.7326046387629963E-2</v>
      </c>
      <c r="V169" s="8">
        <f>'Data-Resource'!I9764</f>
        <v>2.0371534584956393E-2</v>
      </c>
      <c r="W169" s="8">
        <f>'Data-Resource'!I10269</f>
        <v>1.1164924980726286E-2</v>
      </c>
    </row>
    <row r="170" spans="1:23" x14ac:dyDescent="0.3">
      <c r="A170" s="8" t="str">
        <f>'Data-Resource'!B170</f>
        <v>8-30-2019</v>
      </c>
      <c r="B170" s="8">
        <f>'Data-Resource'!I14815</f>
        <v>7.5087096045377485E-3</v>
      </c>
      <c r="C170" s="8">
        <f>'Data-Resource'!I11785</f>
        <v>6.6045066045065867E-3</v>
      </c>
      <c r="D170" s="8">
        <f>'Data-Resource'!I675</f>
        <v>1.0112404494382001E-2</v>
      </c>
      <c r="E170" s="8">
        <f>'Data-Resource'!I1180</f>
        <v>-2.0706833716260678E-3</v>
      </c>
      <c r="F170" s="8">
        <f>'Data-Resource'!I1685</f>
        <v>2.50000000000002E-3</v>
      </c>
      <c r="G170" s="8">
        <f>'Data-Resource'!I2190</f>
        <v>4.8422274977829808E-3</v>
      </c>
      <c r="H170" s="8">
        <f>'Data-Resource'!I2695</f>
        <v>-2.3704296296296456E-3</v>
      </c>
      <c r="I170" s="8">
        <f>'Data-Resource'!I3200</f>
        <v>1.1484125746045744E-2</v>
      </c>
      <c r="J170" s="8">
        <f>'Data-Resource'!I3705</f>
        <v>1.1140705206862358E-2</v>
      </c>
      <c r="K170" s="8">
        <f>'Data-Resource'!I4210</f>
        <v>7.7121191280226176E-3</v>
      </c>
      <c r="L170" s="8">
        <f>'Data-Resource'!I4715</f>
        <v>4.3698839346024552E-2</v>
      </c>
      <c r="M170" s="8">
        <f>'Data-Resource'!I5220</f>
        <v>-4.2424242424241925E-3</v>
      </c>
      <c r="N170" s="8">
        <f>'Data-Resource'!I5725</f>
        <v>3.3557383676421945E-3</v>
      </c>
      <c r="O170" s="8">
        <f>'Data-Resource'!I6230</f>
        <v>2.3778071334212432E-3</v>
      </c>
      <c r="P170" s="8">
        <f>'Data-Resource'!I12290</f>
        <v>2.6673310308955563E-3</v>
      </c>
      <c r="Q170" s="8">
        <f>'Data-Resource'!I10775</f>
        <v>-1.2067698823788567E-3</v>
      </c>
      <c r="R170" s="8">
        <f>'Data-Resource'!I11280</f>
        <v>-1.3571385714285547E-2</v>
      </c>
      <c r="S170" s="8">
        <f>'Data-Resource'!I8250</f>
        <v>1.5384615384615514E-2</v>
      </c>
      <c r="T170" s="8">
        <f>'Data-Resource'!I8755</f>
        <v>-1.2951561273719679E-2</v>
      </c>
      <c r="U170" s="8">
        <f>'Data-Resource'!I9260</f>
        <v>2.1271076523994709E-2</v>
      </c>
      <c r="V170" s="8">
        <f>'Data-Resource'!I9765</f>
        <v>4.7086699720542986E-3</v>
      </c>
      <c r="W170" s="8">
        <f>'Data-Resource'!I10270</f>
        <v>1.8642636615752942E-2</v>
      </c>
    </row>
    <row r="171" spans="1:23" x14ac:dyDescent="0.3">
      <c r="A171" s="8" t="str">
        <f>'Data-Resource'!B171</f>
        <v>9-2-2019</v>
      </c>
      <c r="B171" s="8">
        <f>'Data-Resource'!I14816</f>
        <v>1.1549456686615616E-3</v>
      </c>
      <c r="C171" s="8">
        <f>'Data-Resource'!I11786</f>
        <v>3.1490014151689123E-2</v>
      </c>
      <c r="D171" s="8">
        <f>'Data-Resource'!I676</f>
        <v>6.7064755597573498E-3</v>
      </c>
      <c r="E171" s="8">
        <f>'Data-Resource'!I1181</f>
        <v>-3.1720856966242186E-4</v>
      </c>
      <c r="F171" s="8">
        <f>'Data-Resource'!I1686</f>
        <v>7.2463616018081031E-3</v>
      </c>
      <c r="G171" s="8">
        <f>'Data-Resource'!I2191</f>
        <v>-1.4975042095675857E-3</v>
      </c>
      <c r="H171" s="8">
        <f>'Data-Resource'!I2696</f>
        <v>-1.2433348503059436E-2</v>
      </c>
      <c r="I171" s="8">
        <f>'Data-Resource'!I3201</f>
        <v>1.2237770765074013E-2</v>
      </c>
      <c r="J171" s="8">
        <f>'Data-Resource'!I3706</f>
        <v>4.958512396694019E-4</v>
      </c>
      <c r="K171" s="8">
        <f>'Data-Resource'!I4211</f>
        <v>-5.4622179702186111E-4</v>
      </c>
      <c r="L171" s="8">
        <f>'Data-Resource'!I4716</f>
        <v>2.0453700716705894E-2</v>
      </c>
      <c r="M171" s="8">
        <f>'Data-Resource'!I5221</f>
        <v>1.2951394179491E-2</v>
      </c>
      <c r="N171" s="8">
        <f>'Data-Resource'!I5726</f>
        <v>4.005373965466289E-3</v>
      </c>
      <c r="O171" s="8">
        <f>'Data-Resource'!I6231</f>
        <v>6.60066006600656E-3</v>
      </c>
      <c r="P171" s="8">
        <f>'Data-Resource'!I12291</f>
        <v>2.9325513196479746E-3</v>
      </c>
      <c r="Q171" s="8">
        <f>'Data-Resource'!I10776</f>
        <v>1.5668979887560844E-2</v>
      </c>
      <c r="R171" s="8">
        <f>'Data-Resource'!I11281</f>
        <v>1.8718546524919295E-2</v>
      </c>
      <c r="S171" s="8">
        <f>'Data-Resource'!I8251</f>
        <v>-3.8397328881469184E-2</v>
      </c>
      <c r="T171" s="8">
        <f>'Data-Resource'!I8756</f>
        <v>1.2413813793103365E-2</v>
      </c>
      <c r="U171" s="8">
        <f>'Data-Resource'!I9261</f>
        <v>-1.2663036596175743E-2</v>
      </c>
      <c r="V171" s="8">
        <f>'Data-Resource'!I9766</f>
        <v>-8.7613319292284683E-4</v>
      </c>
      <c r="W171" s="8">
        <f>'Data-Resource'!I10271</f>
        <v>9.2821989406168311E-3</v>
      </c>
    </row>
    <row r="172" spans="1:23" x14ac:dyDescent="0.3">
      <c r="A172" s="8" t="str">
        <f>'Data-Resource'!B172</f>
        <v>9-3-2019</v>
      </c>
      <c r="B172" s="8">
        <f>'Data-Resource'!I14817</f>
        <v>-9.293856201561078E-4</v>
      </c>
      <c r="C172" s="8">
        <f>'Data-Resource'!I11787</f>
        <v>2.9717682020800992E-3</v>
      </c>
      <c r="D172" s="8">
        <f>'Data-Resource'!I677</f>
        <v>7.4012579984639388E-4</v>
      </c>
      <c r="E172" s="8">
        <f>'Data-Resource'!I1182</f>
        <v>-7.0030636000934232E-3</v>
      </c>
      <c r="F172" s="8">
        <f>'Data-Resource'!I1687</f>
        <v>-8.8337419354839377E-3</v>
      </c>
      <c r="G172" s="8">
        <f>'Data-Resource'!I2192</f>
        <v>-7.8556072921408572E-3</v>
      </c>
      <c r="H172" s="8">
        <f>'Data-Resource'!I2697</f>
        <v>-4.4976763642133079E-3</v>
      </c>
      <c r="I172" s="8">
        <f>'Data-Resource'!I3202</f>
        <v>2.1616947313153048E-3</v>
      </c>
      <c r="J172" s="8">
        <f>'Data-Resource'!I3707</f>
        <v>0</v>
      </c>
      <c r="K172" s="8">
        <f>'Data-Resource'!I4212</f>
        <v>-1.0226397285237429E-2</v>
      </c>
      <c r="L172" s="8">
        <f>'Data-Resource'!I4717</f>
        <v>0</v>
      </c>
      <c r="M172" s="8">
        <f>'Data-Resource'!I5222</f>
        <v>-3.1602708803611678E-3</v>
      </c>
      <c r="N172" s="8">
        <f>'Data-Resource'!I5727</f>
        <v>-9.0180691710731262E-3</v>
      </c>
      <c r="O172" s="8">
        <f>'Data-Resource'!I6232</f>
        <v>-4.1950707918196424E-3</v>
      </c>
      <c r="P172" s="8">
        <f>'Data-Resource'!I12292</f>
        <v>-3.0658025901392286E-3</v>
      </c>
      <c r="Q172" s="8">
        <f>'Data-Resource'!I10777</f>
        <v>-1.1054097776698369E-2</v>
      </c>
      <c r="R172" s="8">
        <f>'Data-Resource'!I11282</f>
        <v>-4.3661943661971785E-2</v>
      </c>
      <c r="S172" s="8">
        <f>'Data-Resource'!I8252</f>
        <v>2.7729636048526889E-2</v>
      </c>
      <c r="T172" s="8">
        <f>'Data-Resource'!I8757</f>
        <v>-4.7651261306382716E-3</v>
      </c>
      <c r="U172" s="8">
        <f>'Data-Resource'!I9262</f>
        <v>1.0529019003595158E-2</v>
      </c>
      <c r="V172" s="8">
        <f>'Data-Resource'!I9767</f>
        <v>-8.7895696029146675E-4</v>
      </c>
      <c r="W172" s="8">
        <f>'Data-Resource'!I10272</f>
        <v>2.0441627479049127E-4</v>
      </c>
    </row>
    <row r="173" spans="1:23" x14ac:dyDescent="0.3">
      <c r="A173" s="8" t="str">
        <f>'Data-Resource'!B173</f>
        <v>9-4-2019</v>
      </c>
      <c r="B173" s="8">
        <f>'Data-Resource'!I14818</f>
        <v>-1.5709052556498431E-3</v>
      </c>
      <c r="C173" s="8">
        <f>'Data-Resource'!I11788</f>
        <v>-1.8409057437407369E-3</v>
      </c>
      <c r="D173" s="8">
        <f>'Data-Resource'!I678</f>
        <v>-6.9104343228761477E-3</v>
      </c>
      <c r="E173" s="8">
        <f>'Data-Resource'!I1183</f>
        <v>3.9808917831352488E-3</v>
      </c>
      <c r="F173" s="8">
        <f>'Data-Resource'!I1688</f>
        <v>-5.196748252460949E-3</v>
      </c>
      <c r="G173" s="8">
        <f>'Data-Resource'!I2193</f>
        <v>1.8302995617405086E-3</v>
      </c>
      <c r="H173" s="8">
        <f>'Data-Resource'!I2698</f>
        <v>6.1103429541086458E-3</v>
      </c>
      <c r="I173" s="8">
        <f>'Data-Resource'!I3203</f>
        <v>-2.571830217371055E-3</v>
      </c>
      <c r="J173" s="8">
        <f>'Data-Resource'!I3708</f>
        <v>-1.7974019314149481E-3</v>
      </c>
      <c r="K173" s="8">
        <f>'Data-Resource'!I4213</f>
        <v>2.078401150731125E-2</v>
      </c>
      <c r="L173" s="8">
        <f>'Data-Resource'!I4718</f>
        <v>-3.9711407942237776E-3</v>
      </c>
      <c r="M173" s="8">
        <f>'Data-Resource'!I5223</f>
        <v>6.2686567164179441E-3</v>
      </c>
      <c r="N173" s="8">
        <f>'Data-Resource'!I5728</f>
        <v>-3.3283408221002802E-3</v>
      </c>
      <c r="O173" s="8">
        <f>'Data-Resource'!I6233</f>
        <v>-4.193971166448175E-3</v>
      </c>
      <c r="P173" s="8">
        <f>'Data-Resource'!I12293</f>
        <v>1.5344120090830739E-3</v>
      </c>
      <c r="Q173" s="8">
        <f>'Data-Resource'!I10778</f>
        <v>2.3733820920880822E-3</v>
      </c>
      <c r="R173" s="8">
        <f>'Data-Resource'!I11283</f>
        <v>-2.2382714801444124E-2</v>
      </c>
      <c r="S173" s="8">
        <f>'Data-Resource'!I8253</f>
        <v>3.0303030303030252E-2</v>
      </c>
      <c r="T173" s="8">
        <f>'Data-Resource'!I8758</f>
        <v>2.0339186440678863E-3</v>
      </c>
      <c r="U173" s="8">
        <f>'Data-Resource'!I9263</f>
        <v>6.2383027923717518E-4</v>
      </c>
      <c r="V173" s="8">
        <f>'Data-Resource'!I9768</f>
        <v>-1.763007514450865E-2</v>
      </c>
      <c r="W173" s="8">
        <f>'Data-Resource'!I10273</f>
        <v>-4.2682824335714721E-3</v>
      </c>
    </row>
    <row r="174" spans="1:23" x14ac:dyDescent="0.3">
      <c r="A174" s="8" t="str">
        <f>'Data-Resource'!B174</f>
        <v>9-5-2019</v>
      </c>
      <c r="B174" s="8">
        <f>'Data-Resource'!I14819</f>
        <v>7.3279031137493884E-4</v>
      </c>
      <c r="C174" s="8">
        <f>'Data-Resource'!I11789</f>
        <v>-2.612218543046348E-2</v>
      </c>
      <c r="D174" s="8">
        <f>'Data-Resource'!I679</f>
        <v>-1.8162005877021018E-3</v>
      </c>
      <c r="E174" s="8">
        <f>'Data-Resource'!I1184</f>
        <v>4.8949548430458388E-3</v>
      </c>
      <c r="F174" s="8">
        <f>'Data-Resource'!I1689</f>
        <v>2.9637244203072179E-3</v>
      </c>
      <c r="G174" s="8">
        <f>'Data-Resource'!I2194</f>
        <v>8.4297190082644798E-3</v>
      </c>
      <c r="H174" s="8">
        <f>'Data-Resource'!I2699</f>
        <v>-2.1914958726723319E-2</v>
      </c>
      <c r="I174" s="8">
        <f>'Data-Resource'!I3204</f>
        <v>-2.1794897435897482E-2</v>
      </c>
      <c r="J174" s="8">
        <f>'Data-Resource'!I3709</f>
        <v>6.7851047888495631E-3</v>
      </c>
      <c r="K174" s="8">
        <f>'Data-Resource'!I4214</f>
        <v>3.0484572687224615E-2</v>
      </c>
      <c r="L174" s="8">
        <f>'Data-Resource'!I4719</f>
        <v>-1.6955309511314288E-2</v>
      </c>
      <c r="M174" s="8">
        <f>'Data-Resource'!I5224</f>
        <v>3.4744525547445337E-2</v>
      </c>
      <c r="N174" s="8">
        <f>'Data-Resource'!I5729</f>
        <v>8.9656317449776941E-3</v>
      </c>
      <c r="O174" s="8">
        <f>'Data-Resource'!I6234</f>
        <v>-9.3286033372749853E-3</v>
      </c>
      <c r="P174" s="8">
        <f>'Data-Resource'!I12294</f>
        <v>-1.4881779836390094E-2</v>
      </c>
      <c r="Q174" s="8">
        <f>'Data-Resource'!I10779</f>
        <v>-3.2638627220149853E-2</v>
      </c>
      <c r="R174" s="8">
        <f>'Data-Resource'!I11284</f>
        <v>-4.3478695652175055E-3</v>
      </c>
      <c r="S174" s="8">
        <f>'Data-Resource'!I8254</f>
        <v>0</v>
      </c>
      <c r="T174" s="8">
        <f>'Data-Resource'!I8759</f>
        <v>6.7288691764919668E-4</v>
      </c>
      <c r="U174" s="8">
        <f>'Data-Resource'!I9264</f>
        <v>4.32698832206517E-2</v>
      </c>
      <c r="V174" s="8">
        <f>'Data-Resource'!I9769</f>
        <v>-8.1679932847605347E-3</v>
      </c>
      <c r="W174" s="8">
        <f>'Data-Resource'!I10274</f>
        <v>-1.1583001657854166E-2</v>
      </c>
    </row>
    <row r="175" spans="1:23" x14ac:dyDescent="0.3">
      <c r="A175" s="8" t="str">
        <f>'Data-Resource'!B175</f>
        <v>9-6-2019</v>
      </c>
      <c r="B175" s="8">
        <f>'Data-Resource'!I14820</f>
        <v>3.7650642186728487E-3</v>
      </c>
      <c r="C175" s="8">
        <f>'Data-Resource'!I11790</f>
        <v>1.05660754716981E-2</v>
      </c>
      <c r="D175" s="8">
        <f>'Data-Resource'!I680</f>
        <v>1.307666602586262E-2</v>
      </c>
      <c r="E175" s="8">
        <f>'Data-Resource'!I1185</f>
        <v>-4.5633438955678266E-3</v>
      </c>
      <c r="F175" s="8">
        <f>'Data-Resource'!I1690</f>
        <v>2.9455375986088103E-3</v>
      </c>
      <c r="G175" s="8">
        <f>'Data-Resource'!I2195</f>
        <v>5.0694520009991698E-3</v>
      </c>
      <c r="H175" s="8">
        <f>'Data-Resource'!I2700</f>
        <v>9.6458179245160376E-3</v>
      </c>
      <c r="I175" s="8">
        <f>'Data-Resource'!I3205</f>
        <v>-3.4965209178930406E-3</v>
      </c>
      <c r="J175" s="8">
        <f>'Data-Resource'!I3710</f>
        <v>-3.9955250119865574E-3</v>
      </c>
      <c r="K175" s="8">
        <f>'Data-Resource'!I4215</f>
        <v>-1.7027578727592921E-4</v>
      </c>
      <c r="L175" s="8">
        <f>'Data-Resource'!I4720</f>
        <v>9.1810507167558678E-3</v>
      </c>
      <c r="M175" s="8">
        <f>'Data-Resource'!I5225</f>
        <v>9.0780141843971214E-3</v>
      </c>
      <c r="N175" s="8">
        <f>'Data-Resource'!I5730</f>
        <v>2.7960855263158961E-3</v>
      </c>
      <c r="O175" s="8">
        <f>'Data-Resource'!I6235</f>
        <v>2.6511134676575332E-4</v>
      </c>
      <c r="P175" s="8">
        <f>'Data-Resource'!I12295</f>
        <v>1.2974163701922586E-2</v>
      </c>
      <c r="Q175" s="8">
        <f>'Data-Resource'!I10780</f>
        <v>1.3403749147893006E-2</v>
      </c>
      <c r="R175" s="8">
        <f>'Data-Resource'!I11285</f>
        <v>5.7803615222700626E-3</v>
      </c>
      <c r="S175" s="8">
        <f>'Data-Resource'!I8255</f>
        <v>4.9180327868852871E-3</v>
      </c>
      <c r="T175" s="8">
        <f>'Data-Resource'!I8760</f>
        <v>0</v>
      </c>
      <c r="U175" s="8">
        <f>'Data-Resource'!I9265</f>
        <v>-7.6211743685558374E-3</v>
      </c>
      <c r="V175" s="8">
        <f>'Data-Resource'!I9770</f>
        <v>1.9555573333333361E-2</v>
      </c>
      <c r="W175" s="8">
        <f>'Data-Resource'!I10275</f>
        <v>5.5407449778448479E-3</v>
      </c>
    </row>
    <row r="176" spans="1:23" x14ac:dyDescent="0.3">
      <c r="A176" s="8" t="str">
        <f>'Data-Resource'!B176</f>
        <v>9-9-2019</v>
      </c>
      <c r="B176" s="8">
        <f>'Data-Resource'!I14821</f>
        <v>1.2472075986669912E-3</v>
      </c>
      <c r="C176" s="8">
        <f>'Data-Resource'!I11791</f>
        <v>-2.2354694485842107E-2</v>
      </c>
      <c r="D176" s="8">
        <f>'Data-Resource'!I681</f>
        <v>-8.7656958855098516E-3</v>
      </c>
      <c r="E176" s="8">
        <f>'Data-Resource'!I1186</f>
        <v>-3.302390312942406E-3</v>
      </c>
      <c r="F176" s="8">
        <f>'Data-Resource'!I1691</f>
        <v>9.7727830864241041E-3</v>
      </c>
      <c r="G176" s="8">
        <f>'Data-Resource'!I2196</f>
        <v>1.1038977631135576E-2</v>
      </c>
      <c r="H176" s="8">
        <f>'Data-Resource'!I2701</f>
        <v>1.6381235550819205E-3</v>
      </c>
      <c r="I176" s="8">
        <f>'Data-Resource'!I3206</f>
        <v>-2.3663418469122136E-2</v>
      </c>
      <c r="J176" s="8">
        <f>'Data-Resource'!I3711</f>
        <v>1.5745484712548788E-2</v>
      </c>
      <c r="K176" s="8">
        <f>'Data-Resource'!I4216</f>
        <v>3.084744915254237E-2</v>
      </c>
      <c r="L176" s="8">
        <f>'Data-Resource'!I4721</f>
        <v>-8.7399633924260863E-3</v>
      </c>
      <c r="M176" s="8">
        <f>'Data-Resource'!I5226</f>
        <v>2.3463687150838033E-2</v>
      </c>
      <c r="N176" s="8">
        <f>'Data-Resource'!I5731</f>
        <v>3.7891268533772602E-3</v>
      </c>
      <c r="O176" s="8">
        <f>'Data-Resource'!I6236</f>
        <v>-3.7110669317428472E-3</v>
      </c>
      <c r="P176" s="8">
        <f>'Data-Resource'!I12296</f>
        <v>-2.3656832730308791E-3</v>
      </c>
      <c r="Q176" s="8">
        <f>'Data-Resource'!I10781</f>
        <v>-9.9720783004238374E-3</v>
      </c>
      <c r="R176" s="8">
        <f>'Data-Resource'!I11286</f>
        <v>-3.5100356657577762E-2</v>
      </c>
      <c r="S176" s="8">
        <f>'Data-Resource'!I8256</f>
        <v>-4.3902439024390318E-2</v>
      </c>
      <c r="T176" s="8">
        <f>'Data-Resource'!I8761</f>
        <v>8.6897590097689166E-3</v>
      </c>
      <c r="U176" s="8">
        <f>'Data-Resource'!I9266</f>
        <v>2.6732905918328422E-2</v>
      </c>
      <c r="V176" s="8">
        <f>'Data-Resource'!I9771</f>
        <v>-1.8610043942018845E-2</v>
      </c>
      <c r="W176" s="8">
        <f>'Data-Resource'!I10276</f>
        <v>-2.482705560467089E-2</v>
      </c>
    </row>
    <row r="177" spans="1:23" x14ac:dyDescent="0.3">
      <c r="A177" s="8" t="str">
        <f>'Data-Resource'!B177</f>
        <v>9-10-2019</v>
      </c>
      <c r="B177" s="8">
        <f>'Data-Resource'!I14822</f>
        <v>4.7359470053193022E-3</v>
      </c>
      <c r="C177" s="8">
        <f>'Data-Resource'!I11792</f>
        <v>-1.1401748818007315E-3</v>
      </c>
      <c r="D177" s="8">
        <f>'Data-Resource'!I682</f>
        <v>-2.5108317562499247E-2</v>
      </c>
      <c r="E177" s="8">
        <f>'Data-Resource'!I1187</f>
        <v>-3.5770572577538219E-2</v>
      </c>
      <c r="F177" s="8">
        <f>'Data-Resource'!I1692</f>
        <v>5.3269055690073671E-3</v>
      </c>
      <c r="G177" s="8">
        <f>'Data-Resource'!I2197</f>
        <v>2.9663066736467365E-2</v>
      </c>
      <c r="H177" s="8">
        <f>'Data-Resource'!I2702</f>
        <v>2.7063197026022223E-2</v>
      </c>
      <c r="I177" s="8">
        <f>'Data-Resource'!I3207</f>
        <v>-1.8328073640197996E-2</v>
      </c>
      <c r="J177" s="8">
        <f>'Data-Resource'!I3712</f>
        <v>7.2658188711765591E-3</v>
      </c>
      <c r="K177" s="8">
        <f>'Data-Resource'!I4217</f>
        <v>3.1111863690125079E-2</v>
      </c>
      <c r="L177" s="8">
        <f>'Data-Resource'!I4722</f>
        <v>-9.1407678244971331E-3</v>
      </c>
      <c r="M177" s="8">
        <f>'Data-Resource'!I5227</f>
        <v>2.1667580910586917E-2</v>
      </c>
      <c r="N177" s="8">
        <f>'Data-Resource'!I5732</f>
        <v>1.133569940317713E-2</v>
      </c>
      <c r="O177" s="8">
        <f>'Data-Resource'!I6237</f>
        <v>-1.3285505513480918E-4</v>
      </c>
      <c r="P177" s="8">
        <f>'Data-Resource'!I12297</f>
        <v>-1.3780596535667952E-2</v>
      </c>
      <c r="Q177" s="8">
        <f>'Data-Resource'!I10782</f>
        <v>-6.0714297619047598E-2</v>
      </c>
      <c r="R177" s="8">
        <f>'Data-Resource'!I11287</f>
        <v>-1.9316537028980545E-2</v>
      </c>
      <c r="S177" s="8">
        <f>'Data-Resource'!I8257</f>
        <v>-3.3955857385398865E-2</v>
      </c>
      <c r="T177" s="8">
        <f>'Data-Resource'!I8762</f>
        <v>1.2666626666666481E-2</v>
      </c>
      <c r="U177" s="8">
        <f>'Data-Resource'!I9267</f>
        <v>1.1476929545737974E-2</v>
      </c>
      <c r="V177" s="8">
        <f>'Data-Resource'!I9772</f>
        <v>-1.3353115727002932E-2</v>
      </c>
      <c r="W177" s="8">
        <f>'Data-Resource'!I10277</f>
        <v>-2.1498622417031842E-2</v>
      </c>
    </row>
    <row r="178" spans="1:23" x14ac:dyDescent="0.3">
      <c r="A178" s="8" t="str">
        <f>'Data-Resource'!B178</f>
        <v>9-11-2019</v>
      </c>
      <c r="B178" s="8">
        <f>'Data-Resource'!I14823</f>
        <v>1.3961022200397152E-3</v>
      </c>
      <c r="C178" s="8">
        <f>'Data-Resource'!I11793</f>
        <v>-1.1419870574800579E-3</v>
      </c>
      <c r="D178" s="8">
        <f>'Data-Resource'!I683</f>
        <v>-1.8476437707325524E-4</v>
      </c>
      <c r="E178" s="8">
        <f>'Data-Resource'!I1188</f>
        <v>3.0879571442867133E-3</v>
      </c>
      <c r="F178" s="8">
        <f>'Data-Resource'!I1693</f>
        <v>7.1922319751764456E-4</v>
      </c>
      <c r="G178" s="8">
        <f>'Data-Resource'!I2198</f>
        <v>8.7364433303102097E-3</v>
      </c>
      <c r="H178" s="8">
        <f>'Data-Resource'!I2703</f>
        <v>-7.1942446043164821E-3</v>
      </c>
      <c r="I178" s="8">
        <f>'Data-Resource'!I3208</f>
        <v>1.3199863690484542E-2</v>
      </c>
      <c r="J178" s="8">
        <f>'Data-Resource'!I3713</f>
        <v>-6.0747043337087943E-3</v>
      </c>
      <c r="K178" s="8">
        <f>'Data-Resource'!I4218</f>
        <v>-1.5566006656430882E-2</v>
      </c>
      <c r="L178" s="8">
        <f>'Data-Resource'!I4723</f>
        <v>6.6273488963030334E-3</v>
      </c>
      <c r="M178" s="8">
        <f>'Data-Resource'!I5228</f>
        <v>-1.4666666666667499E-3</v>
      </c>
      <c r="N178" s="8">
        <f>'Data-Resource'!I5733</f>
        <v>1.7831415718314995E-3</v>
      </c>
      <c r="O178" s="8">
        <f>'Data-Resource'!I6238</f>
        <v>3.9777247414480281E-4</v>
      </c>
      <c r="P178" s="8">
        <f>'Data-Resource'!I12298</f>
        <v>1.4056508293506132E-3</v>
      </c>
      <c r="Q178" s="8">
        <f>'Data-Resource'!I10783</f>
        <v>2.1940915611814379E-2</v>
      </c>
      <c r="R178" s="8">
        <f>'Data-Resource'!I11288</f>
        <v>3.8402458937094718E-3</v>
      </c>
      <c r="S178" s="8">
        <f>'Data-Resource'!I8258</f>
        <v>-5.2631578947368854E-3</v>
      </c>
      <c r="T178" s="8">
        <f>'Data-Resource'!I8763</f>
        <v>6.5653971129592476E-4</v>
      </c>
      <c r="U178" s="8">
        <f>'Data-Resource'!I9268</f>
        <v>2.0072578816058111E-2</v>
      </c>
      <c r="V178" s="8">
        <f>'Data-Resource'!I9773</f>
        <v>9.520922174574226E-3</v>
      </c>
      <c r="W178" s="8">
        <f>'Data-Resource'!I10278</f>
        <v>1.8967333636093211E-3</v>
      </c>
    </row>
    <row r="179" spans="1:23" x14ac:dyDescent="0.3">
      <c r="A179" s="8" t="str">
        <f>'Data-Resource'!B179</f>
        <v>9-12-2019</v>
      </c>
      <c r="B179" s="8">
        <f>'Data-Resource'!I14824</f>
        <v>8.7501086010170379E-4</v>
      </c>
      <c r="C179" s="8">
        <f>'Data-Resource'!I11794</f>
        <v>6.8233512821589438E-3</v>
      </c>
      <c r="D179" s="8">
        <f>'Data-Resource'!I684</f>
        <v>1.864851633597565E-2</v>
      </c>
      <c r="E179" s="8">
        <f>'Data-Resource'!I1189</f>
        <v>1.6799844638725032E-2</v>
      </c>
      <c r="F179" s="8">
        <f>'Data-Resource'!I1694</f>
        <v>2.1459084713291972E-3</v>
      </c>
      <c r="G179" s="8">
        <f>'Data-Resource'!I2199</f>
        <v>-8.9243578681138663E-3</v>
      </c>
      <c r="H179" s="8">
        <f>'Data-Resource'!I2704</f>
        <v>-1.2917271032880349E-2</v>
      </c>
      <c r="I179" s="8">
        <f>'Data-Resource'!I3209</f>
        <v>1.3574841628959176E-3</v>
      </c>
      <c r="J179" s="8">
        <f>'Data-Resource'!I3714</f>
        <v>1.4278973795700698E-2</v>
      </c>
      <c r="K179" s="8">
        <f>'Data-Resource'!I4219</f>
        <v>-6.8525976095617511E-3</v>
      </c>
      <c r="L179" s="8">
        <f>'Data-Resource'!I4724</f>
        <v>9.8792979090802212E-3</v>
      </c>
      <c r="M179" s="8">
        <f>'Data-Resource'!I5229</f>
        <v>-1.4219269102990021E-2</v>
      </c>
      <c r="N179" s="8">
        <f>'Data-Resource'!I5734</f>
        <v>-3.2258064516137944E-4</v>
      </c>
      <c r="O179" s="8">
        <f>'Data-Resource'!I6239</f>
        <v>6.0991779368866897E-3</v>
      </c>
      <c r="P179" s="8">
        <f>'Data-Resource'!I12299</f>
        <v>1.1236011867191654E-2</v>
      </c>
      <c r="Q179" s="8">
        <f>'Data-Resource'!I10784</f>
        <v>6.9387632653061613E-3</v>
      </c>
      <c r="R179" s="8">
        <f>'Data-Resource'!I11289</f>
        <v>2.6636226482628336E-2</v>
      </c>
      <c r="S179" s="8">
        <f>'Data-Resource'!I8259</f>
        <v>6.1946902654867193E-2</v>
      </c>
      <c r="T179" s="8">
        <f>'Data-Resource'!I8764</f>
        <v>-8.5358041654142215E-3</v>
      </c>
      <c r="U179" s="8">
        <f>'Data-Resource'!I9269</f>
        <v>-5.6228779284936388E-3</v>
      </c>
      <c r="V179" s="8">
        <f>'Data-Resource'!I9774</f>
        <v>1.2562133072584265E-2</v>
      </c>
      <c r="W179" s="8">
        <f>'Data-Resource'!I10279</f>
        <v>2.3979795456882787E-2</v>
      </c>
    </row>
    <row r="180" spans="1:23" x14ac:dyDescent="0.3">
      <c r="A180" s="8" t="str">
        <f>'Data-Resource'!B180</f>
        <v>9-13-2019</v>
      </c>
      <c r="B180" s="8">
        <f>'Data-Resource'!I14825</f>
        <v>4.4962378281297568E-3</v>
      </c>
      <c r="C180" s="8">
        <f>'Data-Resource'!I11795</f>
        <v>-1.7689123071132816E-2</v>
      </c>
      <c r="D180" s="8">
        <f>'Data-Resource'!I685</f>
        <v>-9.9891032323618338E-3</v>
      </c>
      <c r="E180" s="8">
        <f>'Data-Resource'!I1190</f>
        <v>2.3973389994992782E-3</v>
      </c>
      <c r="F180" s="8">
        <f>'Data-Resource'!I1695</f>
        <v>4.7393364928909661E-3</v>
      </c>
      <c r="G180" s="8">
        <f>'Data-Resource'!I2200</f>
        <v>1.9379844961240192E-2</v>
      </c>
      <c r="H180" s="8">
        <f>'Data-Resource'!I2705</f>
        <v>6.6557756743709558E-3</v>
      </c>
      <c r="I180" s="8">
        <f>'Data-Resource'!I3210</f>
        <v>-1.0379070116090195E-2</v>
      </c>
      <c r="J180" s="8">
        <f>'Data-Resource'!I3715</f>
        <v>6.8089597581726218E-3</v>
      </c>
      <c r="K180" s="8">
        <f>'Data-Resource'!I4220</f>
        <v>9.1010696295534127E-3</v>
      </c>
      <c r="L180" s="8">
        <f>'Data-Resource'!I4725</f>
        <v>-1.4456956366162518E-3</v>
      </c>
      <c r="M180" s="8">
        <f>'Data-Resource'!I5230</f>
        <v>2.8068761751275869E-2</v>
      </c>
      <c r="N180" s="8">
        <f>'Data-Resource'!I5735</f>
        <v>5.6579372777239003E-3</v>
      </c>
      <c r="O180" s="8">
        <f>'Data-Resource'!I6240</f>
        <v>-3.1612223393045467E-3</v>
      </c>
      <c r="P180" s="8">
        <f>'Data-Resource'!I12300</f>
        <v>-1.8556958869962475E-2</v>
      </c>
      <c r="Q180" s="8">
        <f>'Data-Resource'!I10785</f>
        <v>-2.2017613826850139E-2</v>
      </c>
      <c r="R180" s="8">
        <f>'Data-Resource'!I11290</f>
        <v>-6.676631849358225E-3</v>
      </c>
      <c r="S180" s="8">
        <f>'Data-Resource'!I8260</f>
        <v>3.820598006644526E-2</v>
      </c>
      <c r="T180" s="8">
        <f>'Data-Resource'!I8765</f>
        <v>-6.6097817592259062E-4</v>
      </c>
      <c r="U180" s="8">
        <f>'Data-Resource'!I9270</f>
        <v>2.7716184716397831E-2</v>
      </c>
      <c r="V180" s="8">
        <f>'Data-Resource'!I9775</f>
        <v>1.0404641618497166E-2</v>
      </c>
      <c r="W180" s="8">
        <f>'Data-Resource'!I10280</f>
        <v>5.4832857793475145E-3</v>
      </c>
    </row>
    <row r="181" spans="1:23" x14ac:dyDescent="0.3">
      <c r="A181" s="8" t="str">
        <f>'Data-Resource'!B181</f>
        <v>9-16-2019</v>
      </c>
      <c r="B181" s="8">
        <f>'Data-Resource'!I14826</f>
        <v>-5.9495564822772766E-4</v>
      </c>
      <c r="C181" s="8">
        <f>'Data-Resource'!I11796</f>
        <v>-9.9388379204893781E-3</v>
      </c>
      <c r="D181" s="8">
        <f>'Data-Resource'!I686</f>
        <v>-1.2867647058823612E-2</v>
      </c>
      <c r="E181" s="8">
        <f>'Data-Resource'!I1191</f>
        <v>1.3223471074380545E-3</v>
      </c>
      <c r="F181" s="8">
        <f>'Data-Resource'!I1696</f>
        <v>-9.501045130641193E-4</v>
      </c>
      <c r="G181" s="8">
        <f>'Data-Resource'!I2201</f>
        <v>5.6660793721556362E-3</v>
      </c>
      <c r="H181" s="8">
        <f>'Data-Resource'!I2706</f>
        <v>5.4815259259258777E-3</v>
      </c>
      <c r="I181" s="8">
        <f>'Data-Resource'!I3211</f>
        <v>-1.2808791963162199E-2</v>
      </c>
      <c r="J181" s="8">
        <f>'Data-Resource'!I3716</f>
        <v>1.1340608450802744E-2</v>
      </c>
      <c r="K181" s="8">
        <f>'Data-Resource'!I4221</f>
        <v>-2.0783533505731927E-3</v>
      </c>
      <c r="L181" s="8">
        <f>'Data-Resource'!I4726</f>
        <v>7.6585554635205015E-3</v>
      </c>
      <c r="M181" s="8">
        <f>'Data-Resource'!I5231</f>
        <v>-4.5152722443559112E-3</v>
      </c>
      <c r="N181" s="8">
        <f>'Data-Resource'!I5736</f>
        <v>4.8603368483363747E-4</v>
      </c>
      <c r="O181" s="8">
        <f>'Data-Resource'!I6241</f>
        <v>1.588562351072149E-3</v>
      </c>
      <c r="P181" s="8">
        <f>'Data-Resource'!I12301</f>
        <v>1.5596484208037441E-3</v>
      </c>
      <c r="Q181" s="8">
        <f>'Data-Resource'!I10786</f>
        <v>-1.6515276835449341E-2</v>
      </c>
      <c r="R181" s="8">
        <f>'Data-Resource'!I11291</f>
        <v>-2.2522673349029392E-3</v>
      </c>
      <c r="S181" s="8">
        <f>'Data-Resource'!I8261</f>
        <v>-9.6618357487922076E-3</v>
      </c>
      <c r="T181" s="8">
        <f>'Data-Resource'!I8766</f>
        <v>-6.0362774230874935E-3</v>
      </c>
      <c r="U181" s="8">
        <f>'Data-Resource'!I9271</f>
        <v>1.1141507981513102E-2</v>
      </c>
      <c r="V181" s="8">
        <f>'Data-Resource'!I9776</f>
        <v>-7.2254335260115475E-3</v>
      </c>
      <c r="W181" s="8">
        <f>'Data-Resource'!I10281</f>
        <v>6.4737911544225472E-3</v>
      </c>
    </row>
    <row r="182" spans="1:23" x14ac:dyDescent="0.3">
      <c r="A182" s="8" t="str">
        <f>'Data-Resource'!B182</f>
        <v>9-17-2019</v>
      </c>
      <c r="B182" s="8">
        <f>'Data-Resource'!I14827</f>
        <v>1.3340840204293232E-4</v>
      </c>
      <c r="C182" s="8">
        <f>'Data-Resource'!I11797</f>
        <v>1.3461538461538457E-2</v>
      </c>
      <c r="D182" s="8">
        <f>'Data-Resource'!I687</f>
        <v>9.6941680972033942E-3</v>
      </c>
      <c r="E182" s="8">
        <f>'Data-Resource'!I1192</f>
        <v>1.0430421926396797E-2</v>
      </c>
      <c r="F182" s="8">
        <f>'Data-Resource'!I1697</f>
        <v>-1.4285857142857805E-3</v>
      </c>
      <c r="G182" s="8">
        <f>'Data-Resource'!I2202</f>
        <v>-1.7726206670959511E-2</v>
      </c>
      <c r="H182" s="8">
        <f>'Data-Resource'!I2707</f>
        <v>-1.6477901773166007E-2</v>
      </c>
      <c r="I182" s="8">
        <f>'Data-Resource'!I3212</f>
        <v>1.8038899501182287E-2</v>
      </c>
      <c r="J182" s="8">
        <f>'Data-Resource'!I3717</f>
        <v>-4.0129957707516744E-3</v>
      </c>
      <c r="K182" s="8">
        <f>'Data-Resource'!I4222</f>
        <v>-9.1935403225807417E-3</v>
      </c>
      <c r="L182" s="8">
        <f>'Data-Resource'!I4727</f>
        <v>5.4229933747723807E-3</v>
      </c>
      <c r="M182" s="8">
        <f>'Data-Resource'!I5232</f>
        <v>-1.9841801850113912E-2</v>
      </c>
      <c r="N182" s="8">
        <f>'Data-Resource'!I5737</f>
        <v>-2.597402681733833E-3</v>
      </c>
      <c r="O182" s="8">
        <f>'Data-Resource'!I6242</f>
        <v>-1.4515703351808829E-3</v>
      </c>
      <c r="P182" s="8">
        <f>'Data-Resource'!I12302</f>
        <v>1.6793734123624046E-2</v>
      </c>
      <c r="Q182" s="8">
        <f>'Data-Resource'!I10787</f>
        <v>1.0901492662473828E-2</v>
      </c>
      <c r="R182" s="8">
        <f>'Data-Resource'!I11292</f>
        <v>2.4005970772514002E-2</v>
      </c>
      <c r="S182" s="8">
        <f>'Data-Resource'!I8262</f>
        <v>-4.8939641109298935E-3</v>
      </c>
      <c r="T182" s="8">
        <f>'Data-Resource'!I8767</f>
        <v>2.0270472972972963E-3</v>
      </c>
      <c r="U182" s="8">
        <f>'Data-Resource'!I9272</f>
        <v>-1.3342065299924103E-2</v>
      </c>
      <c r="V182" s="8">
        <f>'Data-Resource'!I9777</f>
        <v>1.7221231455553543E-2</v>
      </c>
      <c r="W182" s="8">
        <f>'Data-Resource'!I10282</f>
        <v>-1.1229146004193877E-2</v>
      </c>
    </row>
    <row r="183" spans="1:23" x14ac:dyDescent="0.3">
      <c r="A183" s="8" t="str">
        <f>'Data-Resource'!B183</f>
        <v>9-18-2019</v>
      </c>
      <c r="B183" s="8">
        <f>'Data-Resource'!I14828</f>
        <v>2.2966686098846892E-3</v>
      </c>
      <c r="C183" s="8">
        <f>'Data-Resource'!I11798</f>
        <v>1.742428030303032E-2</v>
      </c>
      <c r="D183" s="8">
        <f>'Data-Resource'!I688</f>
        <v>1.1092622913250166E-2</v>
      </c>
      <c r="E183" s="8">
        <f>'Data-Resource'!I1193</f>
        <v>6.2295245901638797E-3</v>
      </c>
      <c r="F183" s="8">
        <f>'Data-Resource'!I1698</f>
        <v>-4.7569458338285085E-4</v>
      </c>
      <c r="G183" s="8">
        <f>'Data-Resource'!I2203</f>
        <v>-4.3546809787863086E-3</v>
      </c>
      <c r="H183" s="8">
        <f>'Data-Resource'!I2708</f>
        <v>-1.3412831994421358E-2</v>
      </c>
      <c r="I183" s="8">
        <f>'Data-Resource'!I3213</f>
        <v>1.345080667576606E-2</v>
      </c>
      <c r="J183" s="8">
        <f>'Data-Resource'!I3718</f>
        <v>3.099953558033735E-4</v>
      </c>
      <c r="K183" s="8">
        <f>'Data-Resource'!I4223</f>
        <v>-1.6271351614270406E-4</v>
      </c>
      <c r="L183" s="8">
        <f>'Data-Resource'!I4728</f>
        <v>1.0155922662781727E-2</v>
      </c>
      <c r="M183" s="8">
        <f>'Data-Resource'!I5233</f>
        <v>-1.8367346938775415E-2</v>
      </c>
      <c r="N183" s="8">
        <f>'Data-Resource'!I5738</f>
        <v>1.0992671552298506E-2</v>
      </c>
      <c r="O183" s="8">
        <f>'Data-Resource'!I6243</f>
        <v>6.0870715892549368E-3</v>
      </c>
      <c r="P183" s="8">
        <f>'Data-Resource'!I12303</f>
        <v>-2.2152013171701369E-3</v>
      </c>
      <c r="Q183" s="8">
        <f>'Data-Resource'!I10788</f>
        <v>-1.2432780616253032E-3</v>
      </c>
      <c r="R183" s="8">
        <f>'Data-Resource'!I11293</f>
        <v>-7.2992700729927204E-3</v>
      </c>
      <c r="S183" s="8">
        <f>'Data-Resource'!I8263</f>
        <v>-8.1699346405228468E-3</v>
      </c>
      <c r="T183" s="8">
        <f>'Data-Resource'!I8768</f>
        <v>4.7201415093700476E-3</v>
      </c>
      <c r="U183" s="8">
        <f>'Data-Resource'!I9273</f>
        <v>3.5262258953168576E-3</v>
      </c>
      <c r="V183" s="8">
        <f>'Data-Resource'!I9778</f>
        <v>5.1723793103448153E-3</v>
      </c>
      <c r="W183" s="8">
        <f>'Data-Resource'!I10283</f>
        <v>4.255380068552579E-3</v>
      </c>
    </row>
    <row r="184" spans="1:23" x14ac:dyDescent="0.3">
      <c r="A184" s="8" t="str">
        <f>'Data-Resource'!B184</f>
        <v>9-19-2019</v>
      </c>
      <c r="B184" s="8">
        <f>'Data-Resource'!I14829</f>
        <v>8.2373696704890129E-3</v>
      </c>
      <c r="C184" s="8">
        <f>'Data-Resource'!I11799</f>
        <v>1.9731868215492596E-2</v>
      </c>
      <c r="D184" s="8">
        <f>'Data-Resource'!I689</f>
        <v>4.5662100456620325E-3</v>
      </c>
      <c r="E184" s="8">
        <f>'Data-Resource'!I1194</f>
        <v>1.2923228972301189E-2</v>
      </c>
      <c r="F184" s="8">
        <f>'Data-Resource'!I1699</f>
        <v>7.8515776688531519E-3</v>
      </c>
      <c r="G184" s="8">
        <f>'Data-Resource'!I2204</f>
        <v>2.8239095442764636E-3</v>
      </c>
      <c r="H184" s="8">
        <f>'Data-Resource'!I2709</f>
        <v>1.1643808179818901E-2</v>
      </c>
      <c r="I184" s="8">
        <f>'Data-Resource'!I3214</f>
        <v>-1.2351381179742597E-2</v>
      </c>
      <c r="J184" s="8">
        <f>'Data-Resource'!I3719</f>
        <v>7.5968682170541955E-3</v>
      </c>
      <c r="K184" s="8">
        <f>'Data-Resource'!I4224</f>
        <v>-3.2589376447601601E-3</v>
      </c>
      <c r="L184" s="8">
        <f>'Data-Resource'!I4729</f>
        <v>1.1231905797101443E-2</v>
      </c>
      <c r="M184" s="8">
        <f>'Data-Resource'!I5234</f>
        <v>1.4047651838589704E-2</v>
      </c>
      <c r="N184" s="8">
        <f>'Data-Resource'!I5739</f>
        <v>-3.9513004955119991E-3</v>
      </c>
      <c r="O184" s="8">
        <f>'Data-Resource'!I6244</f>
        <v>2.4983563445101294E-3</v>
      </c>
      <c r="P184" s="8">
        <f>'Data-Resource'!I12304</f>
        <v>2.023203169213357E-2</v>
      </c>
      <c r="Q184" s="8">
        <f>'Data-Resource'!I10789</f>
        <v>-6.2163281448446538E-3</v>
      </c>
      <c r="R184" s="8">
        <f>'Data-Resource'!I11294</f>
        <v>1.5418561392615621E-2</v>
      </c>
      <c r="S184" s="8">
        <f>'Data-Resource'!I8264</f>
        <v>3.387096774193548E-2</v>
      </c>
      <c r="T184" s="8">
        <f>'Data-Resource'!I8769</f>
        <v>8.059180982908613E-3</v>
      </c>
      <c r="U184" s="8">
        <f>'Data-Resource'!I9274</f>
        <v>-6.8080044576696594E-3</v>
      </c>
      <c r="V184" s="8">
        <f>'Data-Resource'!I9779</f>
        <v>9.9914362543454469E-3</v>
      </c>
      <c r="W184" s="8">
        <f>'Data-Resource'!I10284</f>
        <v>3.0922633268761313E-2</v>
      </c>
    </row>
    <row r="185" spans="1:23" x14ac:dyDescent="0.3">
      <c r="A185" s="8" t="str">
        <f>'Data-Resource'!B185</f>
        <v>9-20-2019</v>
      </c>
      <c r="B185" s="8">
        <f>'Data-Resource'!I14830</f>
        <v>4.3646373618745252E-4</v>
      </c>
      <c r="C185" s="8">
        <f>'Data-Resource'!I11800</f>
        <v>2.6958104664549808E-2</v>
      </c>
      <c r="D185" s="8">
        <f>'Data-Resource'!I690</f>
        <v>-1.4537307240500617E-3</v>
      </c>
      <c r="E185" s="8">
        <f>'Data-Resource'!I1195</f>
        <v>-2.6712020182029908E-2</v>
      </c>
      <c r="F185" s="8">
        <f>'Data-Resource'!I1700</f>
        <v>7.0818695880752358E-4</v>
      </c>
      <c r="G185" s="8">
        <f>'Data-Resource'!I2205</f>
        <v>-1.7187656249999762E-3</v>
      </c>
      <c r="H185" s="8">
        <f>'Data-Resource'!I2710</f>
        <v>-1.4864664332688861E-4</v>
      </c>
      <c r="I185" s="8">
        <f>'Data-Resource'!I3215</f>
        <v>-5.5452774180760021E-3</v>
      </c>
      <c r="J185" s="8">
        <f>'Data-Resource'!I3720</f>
        <v>4.6067258320001603E-4</v>
      </c>
      <c r="K185" s="8">
        <f>'Data-Resource'!I4225</f>
        <v>-3.0308035217758229E-2</v>
      </c>
      <c r="L185" s="8">
        <f>'Data-Resource'!I4730</f>
        <v>7.9566437613021544E-3</v>
      </c>
      <c r="M185" s="8">
        <f>'Data-Resource'!I5235</f>
        <v>-4.4959128065393747E-3</v>
      </c>
      <c r="N185" s="8">
        <f>'Data-Resource'!I5740</f>
        <v>-5.2726974879782305E-3</v>
      </c>
      <c r="O185" s="8">
        <f>'Data-Resource'!I6245</f>
        <v>6.5453593402278517E-3</v>
      </c>
      <c r="P185" s="8">
        <f>'Data-Resource'!I12305</f>
        <v>2.6603473161675843E-3</v>
      </c>
      <c r="Q185" s="8">
        <f>'Data-Resource'!I10790</f>
        <v>-1.042100901428117E-2</v>
      </c>
      <c r="R185" s="8">
        <f>'Data-Resource'!I11295</f>
        <v>1.6666695652173807E-2</v>
      </c>
      <c r="S185" s="8">
        <f>'Data-Resource'!I8265</f>
        <v>-1.0852713178294617E-2</v>
      </c>
      <c r="T185" s="8">
        <f>'Data-Resource'!I8770</f>
        <v>9.3146638194012473E-3</v>
      </c>
      <c r="U185" s="8">
        <f>'Data-Resource'!I9275</f>
        <v>-3.3070582236743092E-2</v>
      </c>
      <c r="V185" s="8">
        <f>'Data-Resource'!I9780</f>
        <v>5.0876711731263225E-3</v>
      </c>
      <c r="W185" s="8">
        <f>'Data-Resource'!I10285</f>
        <v>3.076172791481015E-2</v>
      </c>
    </row>
    <row r="186" spans="1:23" x14ac:dyDescent="0.3">
      <c r="A186" s="8" t="str">
        <f>'Data-Resource'!B186</f>
        <v>9-23-2019</v>
      </c>
      <c r="B186" s="8">
        <f>'Data-Resource'!I14831</f>
        <v>-7.2367728718730684E-3</v>
      </c>
      <c r="C186" s="8">
        <f>'Data-Resource'!I11801</f>
        <v>9.8974545812140265E-3</v>
      </c>
      <c r="D186" s="8">
        <f>'Data-Resource'!I691</f>
        <v>-5.1131996397311202E-3</v>
      </c>
      <c r="E186" s="8">
        <f>'Data-Resource'!I1196</f>
        <v>6.6768486062424102E-4</v>
      </c>
      <c r="F186" s="8">
        <f>'Data-Resource'!I1701</f>
        <v>-3.5377358490566633E-3</v>
      </c>
      <c r="G186" s="8">
        <f>'Data-Resource'!I2206</f>
        <v>-3.3003771287069671E-3</v>
      </c>
      <c r="H186" s="8">
        <f>'Data-Resource'!I2711</f>
        <v>-1.3778628745482892E-2</v>
      </c>
      <c r="I186" s="8">
        <f>'Data-Resource'!I3216</f>
        <v>0</v>
      </c>
      <c r="J186" s="8">
        <f>'Data-Resource'!I3721</f>
        <v>-1.3411483887244422E-2</v>
      </c>
      <c r="K186" s="8">
        <f>'Data-Resource'!I4226</f>
        <v>-1.6920220395605515E-3</v>
      </c>
      <c r="L186" s="8">
        <f>'Data-Resource'!I4731</f>
        <v>5.035949640287694E-3</v>
      </c>
      <c r="M186" s="8">
        <f>'Data-Resource'!I5236</f>
        <v>-3.0123796423658786E-2</v>
      </c>
      <c r="N186" s="8">
        <f>'Data-Resource'!I5741</f>
        <v>-7.8151313601596602E-3</v>
      </c>
      <c r="O186" s="8">
        <f>'Data-Resource'!I6246</f>
        <v>4.1666666666666232E-3</v>
      </c>
      <c r="P186" s="8">
        <f>'Data-Resource'!I12306</f>
        <v>-4.9351101222537223E-3</v>
      </c>
      <c r="Q186" s="8">
        <f>'Data-Resource'!I10791</f>
        <v>-8.4280234922707686E-4</v>
      </c>
      <c r="R186" s="8">
        <f>'Data-Resource'!I11296</f>
        <v>-1.0760402184809345E-2</v>
      </c>
      <c r="S186" s="8">
        <f>'Data-Resource'!I8266</f>
        <v>2.7993779160186721E-2</v>
      </c>
      <c r="T186" s="8">
        <f>'Data-Resource'!I8771</f>
        <v>0</v>
      </c>
      <c r="U186" s="8">
        <f>'Data-Resource'!I9276</f>
        <v>-1.5214385385799015E-2</v>
      </c>
      <c r="V186" s="8">
        <f>'Data-Resource'!I9781</f>
        <v>-7.3571195363404986E-3</v>
      </c>
      <c r="W186" s="8">
        <f>'Data-Resource'!I10286</f>
        <v>-6.1904952380952396E-3</v>
      </c>
    </row>
    <row r="187" spans="1:23" x14ac:dyDescent="0.3">
      <c r="A187" s="8" t="str">
        <f>'Data-Resource'!B187</f>
        <v>9-24-2019</v>
      </c>
      <c r="B187" s="8">
        <f>'Data-Resource'!I14832</f>
        <v>-4.9971517572928933E-3</v>
      </c>
      <c r="C187" s="8">
        <f>'Data-Resource'!I11802</f>
        <v>-1.2229244855721577E-2</v>
      </c>
      <c r="D187" s="8">
        <f>'Data-Resource'!I692</f>
        <v>4.7688480241630977E-3</v>
      </c>
      <c r="E187" s="8">
        <f>'Data-Resource'!I1197</f>
        <v>-7.3542116879754798E-3</v>
      </c>
      <c r="F187" s="8">
        <f>'Data-Resource'!I1702</f>
        <v>-5.9185606901310398E-3</v>
      </c>
      <c r="G187" s="8">
        <f>'Data-Resource'!I2207</f>
        <v>-2.6687613395798799E-2</v>
      </c>
      <c r="H187" s="8">
        <f>'Data-Resource'!I2712</f>
        <v>-3.7758647300387966E-3</v>
      </c>
      <c r="I187" s="8">
        <f>'Data-Resource'!I3217</f>
        <v>7.4349815508360515E-3</v>
      </c>
      <c r="J187" s="8">
        <f>'Data-Resource'!I3722</f>
        <v>-5.1554755458373411E-3</v>
      </c>
      <c r="K187" s="8">
        <f>'Data-Resource'!I4227</f>
        <v>-1.0153976984261334E-2</v>
      </c>
      <c r="L187" s="8">
        <f>'Data-Resource'!I4732</f>
        <v>7.1581962882933175E-3</v>
      </c>
      <c r="M187" s="8">
        <f>'Data-Resource'!I5237</f>
        <v>-2.3321554770318005E-2</v>
      </c>
      <c r="N187" s="8">
        <f>'Data-Resource'!I5742</f>
        <v>-3.5064284521623052E-3</v>
      </c>
      <c r="O187" s="8">
        <f>'Data-Resource'!I6247</f>
        <v>-4.6735038296767629E-3</v>
      </c>
      <c r="P187" s="8">
        <f>'Data-Resource'!I12307</f>
        <v>1.0795482647855525E-2</v>
      </c>
      <c r="Q187" s="8">
        <f>'Data-Resource'!I10792</f>
        <v>9.2631452631578882E-3</v>
      </c>
      <c r="R187" s="8">
        <f>'Data-Resource'!I11297</f>
        <v>1.3071924853215112E-2</v>
      </c>
      <c r="S187" s="8">
        <f>'Data-Resource'!I8267</f>
        <v>-3.03490136570555E-3</v>
      </c>
      <c r="T187" s="8">
        <f>'Data-Resource'!I8772</f>
        <v>3.9370473990964841E-3</v>
      </c>
      <c r="U187" s="8">
        <f>'Data-Resource'!I9277</f>
        <v>-1.1312011661807581E-2</v>
      </c>
      <c r="V187" s="8">
        <f>'Data-Resource'!I9782</f>
        <v>-5.6625139639010441E-3</v>
      </c>
      <c r="W187" s="8">
        <f>'Data-Resource'!I10287</f>
        <v>-7.6555311004785102E-3</v>
      </c>
    </row>
    <row r="188" spans="1:23" x14ac:dyDescent="0.3">
      <c r="A188" s="8" t="str">
        <f>'Data-Resource'!B188</f>
        <v>9-25-2019</v>
      </c>
      <c r="B188" s="8">
        <f>'Data-Resource'!I14833</f>
        <v>-1.2979825353108124E-3</v>
      </c>
      <c r="C188" s="8">
        <f>'Data-Resource'!I11803</f>
        <v>-4.9910518713387492E-3</v>
      </c>
      <c r="D188" s="8">
        <f>'Data-Resource'!I693</f>
        <v>-2.3533670230253375E-2</v>
      </c>
      <c r="E188" s="8">
        <f>'Data-Resource'!I1198</f>
        <v>2.6990324223391711E-2</v>
      </c>
      <c r="F188" s="8">
        <f>'Data-Resource'!I1703</f>
        <v>-2.8652866150511427E-3</v>
      </c>
      <c r="G188" s="8">
        <f>'Data-Resource'!I2208</f>
        <v>1.1451022223932159E-2</v>
      </c>
      <c r="H188" s="8">
        <f>'Data-Resource'!I2713</f>
        <v>4.5613959812098662E-3</v>
      </c>
      <c r="I188" s="8">
        <f>'Data-Resource'!I3218</f>
        <v>-7.863071375819989E-3</v>
      </c>
      <c r="J188" s="8">
        <f>'Data-Resource'!I3723</f>
        <v>4.7360696049275429E-4</v>
      </c>
      <c r="K188" s="8">
        <f>'Data-Resource'!I4228</f>
        <v>8.2730006181229703E-3</v>
      </c>
      <c r="L188" s="8">
        <f>'Data-Resource'!I4733</f>
        <v>-2.4928134968438625E-3</v>
      </c>
      <c r="M188" s="8">
        <f>'Data-Resource'!I5238</f>
        <v>9.156976744185993E-3</v>
      </c>
      <c r="N188" s="8">
        <f>'Data-Resource'!I5743</f>
        <v>1.5126050420167952E-3</v>
      </c>
      <c r="O188" s="8">
        <f>'Data-Resource'!I6248</f>
        <v>6.5419337956301607E-4</v>
      </c>
      <c r="P188" s="8">
        <f>'Data-Resource'!I12308</f>
        <v>-2.4055186756904872E-3</v>
      </c>
      <c r="Q188" s="8">
        <f>'Data-Resource'!I10793</f>
        <v>8.3821037288666408E-4</v>
      </c>
      <c r="R188" s="8">
        <f>'Data-Resource'!I11298</f>
        <v>-6.4935783624712933E-3</v>
      </c>
      <c r="S188" s="8">
        <f>'Data-Resource'!I8268</f>
        <v>1.2269938650306761E-2</v>
      </c>
      <c r="T188" s="8">
        <f>'Data-Resource'!I8773</f>
        <v>0</v>
      </c>
      <c r="U188" s="8">
        <f>'Data-Resource'!I9278</f>
        <v>-7.1584540722141349E-4</v>
      </c>
      <c r="V188" s="8">
        <f>'Data-Resource'!I9783</f>
        <v>5.7454753390610534E-3</v>
      </c>
      <c r="W188" s="8">
        <f>'Data-Resource'!I10288</f>
        <v>-6.7928673422747166E-3</v>
      </c>
    </row>
    <row r="189" spans="1:23" x14ac:dyDescent="0.3">
      <c r="A189" s="8" t="str">
        <f>'Data-Resource'!B189</f>
        <v>9-26-2019</v>
      </c>
      <c r="B189" s="8">
        <f>'Data-Resource'!I14834</f>
        <v>4.9698769551473785E-3</v>
      </c>
      <c r="C189" s="8">
        <f>'Data-Resource'!I11804</f>
        <v>1.4705954616425879E-2</v>
      </c>
      <c r="D189" s="8">
        <f>'Data-Resource'!I694</f>
        <v>3.0700898153484694E-2</v>
      </c>
      <c r="E189" s="8">
        <f>'Data-Resource'!I1199</f>
        <v>-1.1094527331466538E-2</v>
      </c>
      <c r="F189" s="8">
        <f>'Data-Resource'!I1704</f>
        <v>1.2241972939385904E-2</v>
      </c>
      <c r="G189" s="8">
        <f>'Data-Resource'!I2209</f>
        <v>3.3992069180837172E-3</v>
      </c>
      <c r="H189" s="8">
        <f>'Data-Resource'!I2714</f>
        <v>-1.5991515931068279E-2</v>
      </c>
      <c r="I189" s="8">
        <f>'Data-Resource'!I3219</f>
        <v>7.9513375500216647E-3</v>
      </c>
      <c r="J189" s="8">
        <f>'Data-Resource'!I3724</f>
        <v>-2.3719480590780853E-3</v>
      </c>
      <c r="K189" s="8">
        <f>'Data-Resource'!I4229</f>
        <v>8.1981214038961258E-3</v>
      </c>
      <c r="L189" s="8">
        <f>'Data-Resource'!I4734</f>
        <v>1.8651406828611439E-2</v>
      </c>
      <c r="M189" s="8">
        <f>'Data-Resource'!I5239</f>
        <v>-2.2844827586206939E-2</v>
      </c>
      <c r="N189" s="8">
        <f>'Data-Resource'!I5744</f>
        <v>1.0568730078845781E-2</v>
      </c>
      <c r="O189" s="8">
        <f>'Data-Resource'!I6249</f>
        <v>8.3682008368201333E-3</v>
      </c>
      <c r="P189" s="8">
        <f>'Data-Resource'!I12309</f>
        <v>-2.6760845070422632E-3</v>
      </c>
      <c r="Q189" s="8">
        <f>'Data-Resource'!I10794</f>
        <v>1.2922076188130353E-2</v>
      </c>
      <c r="R189" s="8">
        <f>'Data-Resource'!I11299</f>
        <v>6.5406537845644217E-3</v>
      </c>
      <c r="S189" s="8">
        <f>'Data-Resource'!I8269</f>
        <v>4.5454545454545834E-3</v>
      </c>
      <c r="T189" s="8">
        <f>'Data-Resource'!I8774</f>
        <v>1.4416755658580985E-2</v>
      </c>
      <c r="U189" s="8">
        <f>'Data-Resource'!I9279</f>
        <v>1.026871641791045E-2</v>
      </c>
      <c r="V189" s="8">
        <f>'Data-Resource'!I9784</f>
        <v>7.1633237822349566E-3</v>
      </c>
      <c r="W189" s="8">
        <f>'Data-Resource'!I10289</f>
        <v>5.8823333333334225E-3</v>
      </c>
    </row>
    <row r="190" spans="1:23" x14ac:dyDescent="0.3">
      <c r="A190" s="8" t="str">
        <f>'Data-Resource'!B190</f>
        <v>9-27-2019</v>
      </c>
      <c r="B190" s="8">
        <f>'Data-Resource'!I14835</f>
        <v>4.3114288795918446E-3</v>
      </c>
      <c r="C190" s="8">
        <f>'Data-Resource'!I11805</f>
        <v>8.1157374735356651E-3</v>
      </c>
      <c r="D190" s="8">
        <f>'Data-Resource'!I695</f>
        <v>1.8942166645125297E-2</v>
      </c>
      <c r="E190" s="8">
        <f>'Data-Resource'!I1200</f>
        <v>-7.0058714427711933E-3</v>
      </c>
      <c r="F190" s="8">
        <f>'Data-Resource'!I1705</f>
        <v>2.8402650887574331E-3</v>
      </c>
      <c r="G190" s="8">
        <f>'Data-Resource'!I2210</f>
        <v>1.178347152521444E-2</v>
      </c>
      <c r="H190" s="8">
        <f>'Data-Resource'!I2715</f>
        <v>-6.1806241319427703E-4</v>
      </c>
      <c r="I190" s="8">
        <f>'Data-Resource'!I3220</f>
        <v>0</v>
      </c>
      <c r="J190" s="8">
        <f>'Data-Resource'!I3725</f>
        <v>1.043806737308247E-2</v>
      </c>
      <c r="K190" s="8">
        <f>'Data-Resource'!I4230</f>
        <v>-4.574728866700125E-3</v>
      </c>
      <c r="L190" s="8">
        <f>'Data-Resource'!I4735</f>
        <v>4.5486985814709889E-3</v>
      </c>
      <c r="M190" s="8">
        <f>'Data-Resource'!I5240</f>
        <v>1.8970588235294111E-2</v>
      </c>
      <c r="N190" s="8">
        <f>'Data-Resource'!I5745</f>
        <v>8.2877504297108374E-4</v>
      </c>
      <c r="O190" s="8">
        <f>'Data-Resource'!I6250</f>
        <v>-5.6957928802587867E-3</v>
      </c>
      <c r="P190" s="8">
        <f>'Data-Resource'!I12310</f>
        <v>7.4817339063656136E-3</v>
      </c>
      <c r="Q190" s="8">
        <f>'Data-Resource'!I10795</f>
        <v>3.7052656329007914E-3</v>
      </c>
      <c r="R190" s="8">
        <f>'Data-Resource'!I11300</f>
        <v>9.3794223933871546E-3</v>
      </c>
      <c r="S190" s="8">
        <f>'Data-Resource'!I8270</f>
        <v>2.5796661608497713E-2</v>
      </c>
      <c r="T190" s="8">
        <f>'Data-Resource'!I8775</f>
        <v>-1.0918413826302121E-2</v>
      </c>
      <c r="U190" s="8">
        <f>'Data-Resource'!I9280</f>
        <v>1.2561036585365932E-2</v>
      </c>
      <c r="V190" s="8">
        <f>'Data-Resource'!I9785</f>
        <v>-1.9835137769936458E-3</v>
      </c>
      <c r="W190" s="8">
        <f>'Data-Resource'!I10290</f>
        <v>9.2502923831634075E-3</v>
      </c>
    </row>
    <row r="191" spans="1:23" x14ac:dyDescent="0.3">
      <c r="A191" s="8" t="str">
        <f>'Data-Resource'!B191</f>
        <v>9-30-2019</v>
      </c>
      <c r="B191" s="8">
        <f>'Data-Resource'!I14836</f>
        <v>4.8731757761047321E-3</v>
      </c>
      <c r="C191" s="8">
        <f>'Data-Resource'!I11806</f>
        <v>1.3961954624780932E-3</v>
      </c>
      <c r="D191" s="8">
        <f>'Data-Resource'!I696</f>
        <v>2.9845717549680439E-3</v>
      </c>
      <c r="E191" s="8">
        <f>'Data-Resource'!I1201</f>
        <v>-1.1731104800775701E-3</v>
      </c>
      <c r="F191" s="8">
        <f>'Data-Resource'!I1706</f>
        <v>8.7264433962264548E-3</v>
      </c>
      <c r="G191" s="8">
        <f>'Data-Resource'!I2211</f>
        <v>6.5934378870731248E-3</v>
      </c>
      <c r="H191" s="8">
        <f>'Data-Resource'!I2716</f>
        <v>-3.0902488501033637E-4</v>
      </c>
      <c r="I191" s="8">
        <f>'Data-Resource'!I3221</f>
        <v>-4.619214780600036E-4</v>
      </c>
      <c r="J191" s="8">
        <f>'Data-Resource'!I3726</f>
        <v>1.2699859089054012E-2</v>
      </c>
      <c r="K191" s="8">
        <f>'Data-Resource'!I4231</f>
        <v>4.6090216931026625E-3</v>
      </c>
      <c r="L191" s="8">
        <f>'Data-Resource'!I4736</f>
        <v>-2.781703697182912E-3</v>
      </c>
      <c r="M191" s="8">
        <f>'Data-Resource'!I5241</f>
        <v>-9.5141992215654579E-3</v>
      </c>
      <c r="N191" s="8">
        <f>'Data-Resource'!I5746</f>
        <v>1.3728084684088624E-2</v>
      </c>
      <c r="O191" s="8">
        <f>'Data-Resource'!I6251</f>
        <v>4.1748206131768202E-3</v>
      </c>
      <c r="P191" s="8">
        <f>'Data-Resource'!I12311</f>
        <v>8.9447653979167589E-3</v>
      </c>
      <c r="Q191" s="8">
        <f>'Data-Resource'!I10796</f>
        <v>-3.270658137269295E-3</v>
      </c>
      <c r="R191" s="8">
        <f>'Data-Resource'!I11301</f>
        <v>1.3561698205780225E-2</v>
      </c>
      <c r="S191" s="8">
        <f>'Data-Resource'!I8271</f>
        <v>2.9585798816568074E-2</v>
      </c>
      <c r="T191" s="8">
        <f>'Data-Resource'!I8776</f>
        <v>7.7973492318656155E-3</v>
      </c>
      <c r="U191" s="8">
        <f>'Data-Resource'!I9281</f>
        <v>1.0913059955927394E-3</v>
      </c>
      <c r="V191" s="8">
        <f>'Data-Resource'!I9786</f>
        <v>1.0215681218201173E-2</v>
      </c>
      <c r="W191" s="8">
        <f>'Data-Resource'!I10291</f>
        <v>1.4534981042684508E-3</v>
      </c>
    </row>
    <row r="192" spans="1:23" x14ac:dyDescent="0.3">
      <c r="A192" s="8" t="str">
        <f>'Data-Resource'!B192</f>
        <v>10-1-2019</v>
      </c>
      <c r="B192" s="8">
        <f>'Data-Resource'!I14837</f>
        <v>-1.6507240473932334E-2</v>
      </c>
      <c r="C192" s="8">
        <f>'Data-Resource'!I11807</f>
        <v>-1.7397355601948401E-2</v>
      </c>
      <c r="D192" s="8">
        <f>'Data-Resource'!I697</f>
        <v>-2.0138847222222117E-2</v>
      </c>
      <c r="E192" s="8">
        <f>'Data-Resource'!I1202</f>
        <v>-3.0257680043449402E-2</v>
      </c>
      <c r="F192" s="8">
        <f>'Data-Resource'!I1707</f>
        <v>-1.1652295339282739E-2</v>
      </c>
      <c r="G192" s="8">
        <f>'Data-Resource'!I2212</f>
        <v>-1.9075728020670139E-2</v>
      </c>
      <c r="H192" s="8">
        <f>'Data-Resource'!I2717</f>
        <v>-3.6842961144922484E-2</v>
      </c>
      <c r="I192" s="8">
        <f>'Data-Resource'!I3222</f>
        <v>-9.7042054446637039E-3</v>
      </c>
      <c r="J192" s="8">
        <f>'Data-Resource'!I3727</f>
        <v>-8.0124034510816265E-3</v>
      </c>
      <c r="K192" s="8">
        <f>'Data-Resource'!I4232</f>
        <v>-7.084995058788679E-3</v>
      </c>
      <c r="L192" s="8">
        <f>'Data-Resource'!I4737</f>
        <v>-1.9197207678883197E-2</v>
      </c>
      <c r="M192" s="8">
        <f>'Data-Resource'!I5242</f>
        <v>-3.3579389202489464E-2</v>
      </c>
      <c r="N192" s="8">
        <f>'Data-Resource'!I5747</f>
        <v>-4.0566991183871158E-2</v>
      </c>
      <c r="O192" s="8">
        <f>'Data-Resource'!I6252</f>
        <v>-4.0259740259740735E-3</v>
      </c>
      <c r="P192" s="8">
        <f>'Data-Resource'!I12312</f>
        <v>3.8738241248981037E-3</v>
      </c>
      <c r="Q192" s="8">
        <f>'Data-Resource'!I10797</f>
        <v>-4.4915925967723581E-3</v>
      </c>
      <c r="R192" s="8">
        <f>'Data-Resource'!I11302</f>
        <v>-1.6197211267605677E-2</v>
      </c>
      <c r="S192" s="8">
        <f>'Data-Resource'!I8272</f>
        <v>1.4388489208633042E-2</v>
      </c>
      <c r="T192" s="8">
        <f>'Data-Resource'!I8777</f>
        <v>-1.0890531291843799E-2</v>
      </c>
      <c r="U192" s="8">
        <f>'Data-Resource'!I9282</f>
        <v>-1.8478402836477212E-2</v>
      </c>
      <c r="V192" s="8">
        <f>'Data-Resource'!I9787</f>
        <v>-1.8825462525857654E-2</v>
      </c>
      <c r="W192" s="8">
        <f>'Data-Resource'!I10292</f>
        <v>-9.1345865384614977E-3</v>
      </c>
    </row>
    <row r="193" spans="1:23" x14ac:dyDescent="0.3">
      <c r="A193" s="8" t="str">
        <f>'Data-Resource'!B193</f>
        <v>10-2-2019</v>
      </c>
      <c r="B193" s="8">
        <f>'Data-Resource'!I14838</f>
        <v>-2.4259248226551403E-2</v>
      </c>
      <c r="C193" s="8">
        <f>'Data-Resource'!I11808</f>
        <v>-2.3371104815864067E-2</v>
      </c>
      <c r="D193" s="8">
        <f>'Data-Resource'!I698</f>
        <v>-4.5293072824156372E-2</v>
      </c>
      <c r="E193" s="8">
        <f>'Data-Resource'!I1203</f>
        <v>-1.633706750635253E-2</v>
      </c>
      <c r="F193" s="8">
        <f>'Data-Resource'!I1708</f>
        <v>-2.3601604240690934E-2</v>
      </c>
      <c r="G193" s="8">
        <f>'Data-Resource'!I2213</f>
        <v>-2.1232783691446835E-2</v>
      </c>
      <c r="H193" s="8">
        <f>'Data-Resource'!I2718</f>
        <v>-3.0235147343949716E-2</v>
      </c>
      <c r="I193" s="8">
        <f>'Data-Resource'!I3223</f>
        <v>-2.2801275648243965E-2</v>
      </c>
      <c r="J193" s="8">
        <f>'Data-Resource'!I3728</f>
        <v>-1.5892801495793325E-2</v>
      </c>
      <c r="K193" s="8">
        <f>'Data-Resource'!I4233</f>
        <v>-2.6879857551545643E-2</v>
      </c>
      <c r="L193" s="8">
        <f>'Data-Resource'!I4738</f>
        <v>-2.3066005240568024E-2</v>
      </c>
      <c r="M193" s="8">
        <f>'Data-Resource'!I5243</f>
        <v>-1.2631578947368514E-2</v>
      </c>
      <c r="N193" s="8">
        <f>'Data-Resource'!I5748</f>
        <v>-1.8851935500953192E-2</v>
      </c>
      <c r="O193" s="8">
        <f>'Data-Resource'!I6253</f>
        <v>-1.8262457605009132E-2</v>
      </c>
      <c r="P193" s="8">
        <f>'Data-Resource'!I12313</f>
        <v>-6.6225713784452828E-3</v>
      </c>
      <c r="Q193" s="8">
        <f>'Data-Resource'!I10798</f>
        <v>-2.9098385245901699E-2</v>
      </c>
      <c r="R193" s="8">
        <f>'Data-Resource'!I11303</f>
        <v>-3.9800925083181872E-2</v>
      </c>
      <c r="S193" s="8">
        <f>'Data-Resource'!I8273</f>
        <v>-4.6941678520625897E-2</v>
      </c>
      <c r="T193" s="8">
        <f>'Data-Resource'!I8778</f>
        <v>-1.166560573560073E-2</v>
      </c>
      <c r="U193" s="8">
        <f>'Data-Resource'!I9283</f>
        <v>-2.901205955515113E-2</v>
      </c>
      <c r="V193" s="8">
        <f>'Data-Resource'!I9788</f>
        <v>-3.2239257586032792E-2</v>
      </c>
      <c r="W193" s="8">
        <f>'Data-Resource'!I10293</f>
        <v>-2.1972655820846548E-2</v>
      </c>
    </row>
    <row r="194" spans="1:23" x14ac:dyDescent="0.3">
      <c r="A194" s="8" t="str">
        <f>'Data-Resource'!B194</f>
        <v>10-4-2019</v>
      </c>
      <c r="B194" s="8">
        <f>'Data-Resource'!I14839</f>
        <v>4.5575003457616631E-3</v>
      </c>
      <c r="C194" s="8">
        <f>'Data-Resource'!I11809</f>
        <v>2.3205184916606291E-2</v>
      </c>
      <c r="D194" s="8">
        <f>'Data-Resource'!I699</f>
        <v>3.1394496768235307E-3</v>
      </c>
      <c r="E194" s="8">
        <f>'Data-Resource'!I1204</f>
        <v>-1.1922737395847819E-2</v>
      </c>
      <c r="F194" s="8">
        <f>'Data-Resource'!I1709</f>
        <v>-8.4134615384616508E-3</v>
      </c>
      <c r="G194" s="8">
        <f>'Data-Resource'!I2214</f>
        <v>-2.5902379796019165E-3</v>
      </c>
      <c r="H194" s="8">
        <f>'Data-Resource'!I2719</f>
        <v>2.0983590163934328E-2</v>
      </c>
      <c r="I194" s="8">
        <f>'Data-Resource'!I3224</f>
        <v>1.8930051700329787E-3</v>
      </c>
      <c r="J194" s="8">
        <f>'Data-Resource'!I3729</f>
        <v>-1.2034884812830226E-2</v>
      </c>
      <c r="K194" s="8">
        <f>'Data-Resource'!I4234</f>
        <v>-9.8975429762112321E-3</v>
      </c>
      <c r="L194" s="8">
        <f>'Data-Resource'!I4739</f>
        <v>2.0734856763947544E-2</v>
      </c>
      <c r="M194" s="8">
        <f>'Data-Resource'!I5244</f>
        <v>-6.1349693251533223E-3</v>
      </c>
      <c r="N194" s="8">
        <f>'Data-Resource'!I5749</f>
        <v>-2.5902607494386631E-3</v>
      </c>
      <c r="O194" s="8">
        <f>'Data-Resource'!I6254</f>
        <v>2.5175566450244681E-3</v>
      </c>
      <c r="P194" s="8">
        <f>'Data-Resource'!I12314</f>
        <v>1.6738707860546563E-2</v>
      </c>
      <c r="Q194" s="8">
        <f>'Data-Resource'!I10799</f>
        <v>1.6736401673640187E-2</v>
      </c>
      <c r="R194" s="8">
        <f>'Data-Resource'!I11304</f>
        <v>1.4399712645056044E-3</v>
      </c>
      <c r="S194" s="8">
        <f>'Data-Resource'!I8274</f>
        <v>3.2544378698224949E-2</v>
      </c>
      <c r="T194" s="8">
        <f>'Data-Resource'!I8779</f>
        <v>5.2287777777778009E-3</v>
      </c>
      <c r="U194" s="8">
        <f>'Data-Resource'!I9284</f>
        <v>3.2455375886615589E-3</v>
      </c>
      <c r="V194" s="8">
        <f>'Data-Resource'!I9789</f>
        <v>1.5042118201722923E-2</v>
      </c>
      <c r="W194" s="8">
        <f>'Data-Resource'!I10294</f>
        <v>8.9775760598503982E-3</v>
      </c>
    </row>
    <row r="195" spans="1:23" x14ac:dyDescent="0.3">
      <c r="A195" s="8" t="str">
        <f>'Data-Resource'!B195</f>
        <v>10-7-2019</v>
      </c>
      <c r="B195" s="8">
        <f>'Data-Resource'!I14840</f>
        <v>7.382951248961247E-3</v>
      </c>
      <c r="C195" s="8">
        <f>'Data-Resource'!I11810</f>
        <v>-6.3830139580492006E-3</v>
      </c>
      <c r="D195" s="8">
        <f>'Data-Resource'!I700</f>
        <v>7.7706049953746512E-3</v>
      </c>
      <c r="E195" s="8">
        <f>'Data-Resource'!I1205</f>
        <v>-7.9661186440678888E-3</v>
      </c>
      <c r="F195" s="8">
        <f>'Data-Resource'!I1710</f>
        <v>5.3242544436324412E-3</v>
      </c>
      <c r="G195" s="8">
        <f>'Data-Resource'!I2215</f>
        <v>1.811063765523525E-2</v>
      </c>
      <c r="H195" s="8">
        <f>'Data-Resource'!I2720</f>
        <v>-1.4363808851031572E-2</v>
      </c>
      <c r="I195" s="8">
        <f>'Data-Resource'!I3225</f>
        <v>9.4517010552448786E-4</v>
      </c>
      <c r="J195" s="8">
        <f>'Data-Resource'!I3730</f>
        <v>1.0315908924630805E-2</v>
      </c>
      <c r="K195" s="8">
        <f>'Data-Resource'!I4235</f>
        <v>-5.6437388775355604E-3</v>
      </c>
      <c r="L195" s="8">
        <f>'Data-Resource'!I4740</f>
        <v>-3.5767524268215118E-4</v>
      </c>
      <c r="M195" s="8">
        <f>'Data-Resource'!I5245</f>
        <v>-1.2328556017876979E-3</v>
      </c>
      <c r="N195" s="8">
        <f>'Data-Resource'!I5750</f>
        <v>-1.7360764491694083E-3</v>
      </c>
      <c r="O195" s="8">
        <f>'Data-Resource'!I6255</f>
        <v>1.2347318109399923E-2</v>
      </c>
      <c r="P195" s="8">
        <f>'Data-Resource'!I12315</f>
        <v>1.6511282333516709E-3</v>
      </c>
      <c r="Q195" s="8">
        <f>'Data-Resource'!I10800</f>
        <v>1.0682029844257122E-2</v>
      </c>
      <c r="R195" s="8">
        <f>'Data-Resource'!I11305</f>
        <v>1.0775862378616882E-2</v>
      </c>
      <c r="S195" s="8">
        <f>'Data-Resource'!I8275</f>
        <v>-1.5647226173542007E-2</v>
      </c>
      <c r="T195" s="8">
        <f>'Data-Resource'!I8780</f>
        <v>6.4850844322650435E-3</v>
      </c>
      <c r="U195" s="8">
        <f>'Data-Resource'!I9285</f>
        <v>9.2234824878474203E-3</v>
      </c>
      <c r="V195" s="8">
        <f>'Data-Resource'!I9790</f>
        <v>2.8349745836769764E-2</v>
      </c>
      <c r="W195" s="8">
        <f>'Data-Resource'!I10295</f>
        <v>1.9960080437926651E-2</v>
      </c>
    </row>
    <row r="196" spans="1:23" x14ac:dyDescent="0.3">
      <c r="A196" s="8" t="str">
        <f>'Data-Resource'!B196</f>
        <v>10-8-2019</v>
      </c>
      <c r="B196" s="8">
        <f>'Data-Resource'!I14841</f>
        <v>-1.0554687940966619E-2</v>
      </c>
      <c r="C196" s="8">
        <f>'Data-Resource'!I11811</f>
        <v>-1.2459950160199332E-2</v>
      </c>
      <c r="D196" s="8">
        <f>'Data-Resource'!I701</f>
        <v>-1.1357412946367699E-2</v>
      </c>
      <c r="E196" s="8">
        <f>'Data-Resource'!I1206</f>
        <v>-8.4845578781215614E-4</v>
      </c>
      <c r="F196" s="8">
        <f>'Data-Resource'!I1711</f>
        <v>-1.3448621711555656E-2</v>
      </c>
      <c r="G196" s="8">
        <f>'Data-Resource'!I2216</f>
        <v>-1.4084539052496755E-2</v>
      </c>
      <c r="H196" s="8">
        <f>'Data-Resource'!I2721</f>
        <v>4.4380884450783602E-3</v>
      </c>
      <c r="I196" s="8">
        <f>'Data-Resource'!I3226</f>
        <v>1.8877301148012512E-3</v>
      </c>
      <c r="J196" s="8">
        <f>'Data-Resource'!I3731</f>
        <v>-1.6377770971184296E-2</v>
      </c>
      <c r="K196" s="8">
        <f>'Data-Resource'!I4236</f>
        <v>-1.6140692686712542E-3</v>
      </c>
      <c r="L196" s="8">
        <f>'Data-Resource'!I4741</f>
        <v>-6.049864768683369E-3</v>
      </c>
      <c r="M196" s="8">
        <f>'Data-Resource'!I5246</f>
        <v>-3.2386799693016034E-2</v>
      </c>
      <c r="N196" s="8">
        <f>'Data-Resource'!I5751</f>
        <v>-1.219299773558524E-3</v>
      </c>
      <c r="O196" s="8">
        <f>'Data-Resource'!I6256</f>
        <v>1.4426229508196495E-3</v>
      </c>
      <c r="P196" s="8">
        <f>'Data-Resource'!I12316</f>
        <v>-2.085911840650154E-2</v>
      </c>
      <c r="Q196" s="8">
        <f>'Data-Resource'!I10801</f>
        <v>-2.0251114303388749E-2</v>
      </c>
      <c r="R196" s="8">
        <f>'Data-Resource'!I11306</f>
        <v>-4.2492210835473705E-3</v>
      </c>
      <c r="S196" s="8">
        <f>'Data-Resource'!I8276</f>
        <v>-1.2893982808023029E-2</v>
      </c>
      <c r="T196" s="8">
        <f>'Data-Resource'!I8781</f>
        <v>-9.6215526473978005E-3</v>
      </c>
      <c r="U196" s="8">
        <f>'Data-Resource'!I9286</f>
        <v>-4.0981536256535958E-2</v>
      </c>
      <c r="V196" s="8">
        <f>'Data-Resource'!I9791</f>
        <v>-2.2396690717743657E-2</v>
      </c>
      <c r="W196" s="8">
        <f>'Data-Resource'!I10296</f>
        <v>-4.8638130876319892E-3</v>
      </c>
    </row>
    <row r="197" spans="1:23" x14ac:dyDescent="0.3">
      <c r="A197" s="8" t="str">
        <f>'Data-Resource'!B197</f>
        <v>10-9-2019</v>
      </c>
      <c r="B197" s="8">
        <f>'Data-Resource'!I14842</f>
        <v>1.0058565844638221E-2</v>
      </c>
      <c r="C197" s="8">
        <f>'Data-Resource'!I11812</f>
        <v>-5.3956476761023928E-3</v>
      </c>
      <c r="D197" s="8">
        <f>'Data-Resource'!I702</f>
        <v>2.9167413051487876E-2</v>
      </c>
      <c r="E197" s="8">
        <f>'Data-Resource'!I1207</f>
        <v>3.0806092496953414E-3</v>
      </c>
      <c r="F197" s="8">
        <f>'Data-Resource'!I1712</f>
        <v>2.6757625491253428E-3</v>
      </c>
      <c r="G197" s="8">
        <f>'Data-Resource'!I2217</f>
        <v>9.1071228132339633E-3</v>
      </c>
      <c r="H197" s="8">
        <f>'Data-Resource'!I2722</f>
        <v>1.7599492627239675E-2</v>
      </c>
      <c r="I197" s="8">
        <f>'Data-Resource'!I3227</f>
        <v>0</v>
      </c>
      <c r="J197" s="8">
        <f>'Data-Resource'!I3732</f>
        <v>7.7581866455176908E-3</v>
      </c>
      <c r="K197" s="8">
        <f>'Data-Resource'!I4237</f>
        <v>4.8596200991823327E-3</v>
      </c>
      <c r="L197" s="8">
        <f>'Data-Resource'!I4742</f>
        <v>5.360972352865181E-3</v>
      </c>
      <c r="M197" s="8">
        <f>'Data-Resource'!I5247</f>
        <v>-9.5238095238098599E-4</v>
      </c>
      <c r="N197" s="8">
        <f>'Data-Resource'!I5752</f>
        <v>3.8414876898899587E-3</v>
      </c>
      <c r="O197" s="8">
        <f>'Data-Resource'!I6257</f>
        <v>4.9757758282048163E-3</v>
      </c>
      <c r="P197" s="8">
        <f>'Data-Resource'!I12317</f>
        <v>-2.0302380854169248E-2</v>
      </c>
      <c r="Q197" s="8">
        <f>'Data-Resource'!I10802</f>
        <v>4.9545706641771882E-3</v>
      </c>
      <c r="R197" s="8">
        <f>'Data-Resource'!I11307</f>
        <v>8.480537102473526E-3</v>
      </c>
      <c r="S197" s="8">
        <f>'Data-Resource'!I8277</f>
        <v>-4.3731778425656334E-3</v>
      </c>
      <c r="T197" s="8">
        <f>'Data-Resource'!I8782</f>
        <v>-1.2895679707453352E-3</v>
      </c>
      <c r="U197" s="8">
        <f>'Data-Resource'!I9287</f>
        <v>2.0000000000000011E-2</v>
      </c>
      <c r="V197" s="8">
        <f>'Data-Resource'!I9792</f>
        <v>2.9612080677095258E-3</v>
      </c>
      <c r="W197" s="8">
        <f>'Data-Resource'!I10297</f>
        <v>1.0757926650366734E-2</v>
      </c>
    </row>
    <row r="198" spans="1:23" x14ac:dyDescent="0.3">
      <c r="A198" s="8" t="str">
        <f>'Data-Resource'!B198</f>
        <v>10-10-2019</v>
      </c>
      <c r="B198" s="8">
        <f>'Data-Resource'!I14843</f>
        <v>6.7293960596586395E-3</v>
      </c>
      <c r="C198" s="8">
        <f>'Data-Resource'!I11813</f>
        <v>-1.7029021739130436E-2</v>
      </c>
      <c r="D198" s="8">
        <f>'Data-Resource'!I703</f>
        <v>-4.4666784820436142E-3</v>
      </c>
      <c r="E198" s="8">
        <f>'Data-Resource'!I1208</f>
        <v>2.7234042553191118E-3</v>
      </c>
      <c r="F198" s="8">
        <f>'Data-Resource'!I1713</f>
        <v>6.5597229364471521E-3</v>
      </c>
      <c r="G198" s="8">
        <f>'Data-Resource'!I2218</f>
        <v>1.66262951311331E-2</v>
      </c>
      <c r="H198" s="8">
        <f>'Data-Resource'!I2723</f>
        <v>1.6642875257568579E-2</v>
      </c>
      <c r="I198" s="8">
        <f>'Data-Resource'!I3228</f>
        <v>-1.8744142982497068E-2</v>
      </c>
      <c r="J198" s="8">
        <f>'Data-Resource'!I3733</f>
        <v>1.1356365962891801E-2</v>
      </c>
      <c r="K198" s="8">
        <f>'Data-Resource'!I4238</f>
        <v>1.002501781216413E-2</v>
      </c>
      <c r="L198" s="8">
        <f>'Data-Resource'!I4743</f>
        <v>-3.5463120567372171E-4</v>
      </c>
      <c r="M198" s="8">
        <f>'Data-Resource'!I5248</f>
        <v>2.586890969687352E-2</v>
      </c>
      <c r="N198" s="8">
        <f>'Data-Resource'!I5753</f>
        <v>1.0086991304347781E-2</v>
      </c>
      <c r="O198" s="8">
        <f>'Data-Resource'!I6258</f>
        <v>-3.2564803959879555E-3</v>
      </c>
      <c r="P198" s="8">
        <f>'Data-Resource'!I12318</f>
        <v>-1.8785550218819703E-3</v>
      </c>
      <c r="Q198" s="8">
        <f>'Data-Resource'!I10803</f>
        <v>-1.6508831822012713E-3</v>
      </c>
      <c r="R198" s="8">
        <f>'Data-Resource'!I11308</f>
        <v>-1.1204537501273466E-2</v>
      </c>
      <c r="S198" s="8">
        <f>'Data-Resource'!I8278</f>
        <v>-1.0324483775811251E-2</v>
      </c>
      <c r="T198" s="8">
        <f>'Data-Resource'!I8783</f>
        <v>-7.7219887151345782E-3</v>
      </c>
      <c r="U198" s="8">
        <f>'Data-Resource'!I9288</f>
        <v>1.7367165869619769E-2</v>
      </c>
      <c r="V198" s="8">
        <f>'Data-Resource'!I9793</f>
        <v>2.0175421052631533E-2</v>
      </c>
      <c r="W198" s="8">
        <f>'Data-Resource'!I10298</f>
        <v>6.7861947302726182E-3</v>
      </c>
    </row>
    <row r="199" spans="1:23" x14ac:dyDescent="0.3">
      <c r="A199" s="8" t="str">
        <f>'Data-Resource'!B199</f>
        <v>10-11-2019</v>
      </c>
      <c r="B199" s="8">
        <f>'Data-Resource'!I14844</f>
        <v>2.1452615469684914E-2</v>
      </c>
      <c r="C199" s="8">
        <f>'Data-Resource'!I11814</f>
        <v>-2.9553010712966479E-3</v>
      </c>
      <c r="D199" s="8">
        <f>'Data-Resource'!I704</f>
        <v>5.3821310922655494E-3</v>
      </c>
      <c r="E199" s="8">
        <f>'Data-Resource'!I1209</f>
        <v>1.312202613222542E-2</v>
      </c>
      <c r="F199" s="8">
        <f>'Data-Resource'!I1714</f>
        <v>2.69879807228917E-2</v>
      </c>
      <c r="G199" s="8">
        <f>'Data-Resource'!I2219</f>
        <v>2.8870557917662392E-2</v>
      </c>
      <c r="H199" s="8">
        <f>'Data-Resource'!I2724</f>
        <v>1.7472746254999904E-2</v>
      </c>
      <c r="I199" s="8">
        <f>'Data-Resource'!I3229</f>
        <v>-1.2893973626379349E-2</v>
      </c>
      <c r="J199" s="8">
        <f>'Data-Resource'!I3734</f>
        <v>2.2411584242241597E-2</v>
      </c>
      <c r="K199" s="8">
        <f>'Data-Resource'!I4239</f>
        <v>1.9448346372480114E-2</v>
      </c>
      <c r="L199" s="8">
        <f>'Data-Resource'!I4744</f>
        <v>9.6050584929549872E-3</v>
      </c>
      <c r="M199" s="8">
        <f>'Data-Resource'!I5249</f>
        <v>3.9296636085626765E-2</v>
      </c>
      <c r="N199" s="8">
        <f>'Data-Resource'!I5754</f>
        <v>1.7808150075063322E-2</v>
      </c>
      <c r="O199" s="8">
        <f>'Data-Resource'!I6259</f>
        <v>9.2725610552435514E-3</v>
      </c>
      <c r="P199" s="8">
        <f>'Data-Resource'!I12319</f>
        <v>5.6187865945086972E-3</v>
      </c>
      <c r="Q199" s="8">
        <f>'Data-Resource'!I10804</f>
        <v>1.2376237930104884E-2</v>
      </c>
      <c r="R199" s="8">
        <f>'Data-Resource'!I11309</f>
        <v>4.2253943661972552E-3</v>
      </c>
      <c r="S199" s="8">
        <f>'Data-Resource'!I8279</f>
        <v>5.9347181008902131E-3</v>
      </c>
      <c r="T199" s="8">
        <f>'Data-Resource'!I8784</f>
        <v>3.8684137768505052E-3</v>
      </c>
      <c r="U199" s="8">
        <f>'Data-Resource'!I9289</f>
        <v>4.3655636677242191E-2</v>
      </c>
      <c r="V199" s="8">
        <f>'Data-Resource'!I9794</f>
        <v>3.2267459302325663E-2</v>
      </c>
      <c r="W199" s="8">
        <f>'Data-Resource'!I10299</f>
        <v>3.8647536231884807E-3</v>
      </c>
    </row>
    <row r="200" spans="1:23" x14ac:dyDescent="0.3">
      <c r="A200" s="8" t="str">
        <f>'Data-Resource'!B200</f>
        <v>10-14-2019</v>
      </c>
      <c r="B200" s="8">
        <f>'Data-Resource'!I14845</f>
        <v>1.4259053103034712E-3</v>
      </c>
      <c r="C200" s="8">
        <f>'Data-Resource'!I11815</f>
        <v>6.6543810223430771E-3</v>
      </c>
      <c r="D200" s="8">
        <f>'Data-Resource'!I705</f>
        <v>8.7986421060019908E-3</v>
      </c>
      <c r="E200" s="8">
        <f>'Data-Resource'!I1210</f>
        <v>1.6898969848768697E-4</v>
      </c>
      <c r="F200" s="8">
        <f>'Data-Resource'!I1715</f>
        <v>-7.3027232037691358E-3</v>
      </c>
      <c r="G200" s="8">
        <f>'Data-Resource'!I2220</f>
        <v>-3.0869732507026659E-3</v>
      </c>
      <c r="H200" s="8">
        <f>'Data-Resource'!I2725</f>
        <v>6.5971310217857407E-3</v>
      </c>
      <c r="I200" s="8">
        <f>'Data-Resource'!I3230</f>
        <v>9.1787149758453309E-3</v>
      </c>
      <c r="J200" s="8">
        <f>'Data-Resource'!I3735</f>
        <v>3.2458579557586163E-3</v>
      </c>
      <c r="K200" s="8">
        <f>'Data-Resource'!I4240</f>
        <v>4.6858817196439072E-3</v>
      </c>
      <c r="L200" s="8">
        <f>'Data-Resource'!I4745</f>
        <v>1.4457002515014127E-2</v>
      </c>
      <c r="M200" s="8">
        <f>'Data-Resource'!I5250</f>
        <v>1.211225997045803E-2</v>
      </c>
      <c r="N200" s="8">
        <f>'Data-Resource'!I5755</f>
        <v>4.896167482694759E-3</v>
      </c>
      <c r="O200" s="8">
        <f>'Data-Resource'!I6260</f>
        <v>3.2370840347016542E-3</v>
      </c>
      <c r="P200" s="8">
        <f>'Data-Resource'!I12320</f>
        <v>1.2752543344318657E-2</v>
      </c>
      <c r="Q200" s="8">
        <f>'Data-Resource'!I10805</f>
        <v>-1.6346301794192941E-3</v>
      </c>
      <c r="R200" s="8">
        <f>'Data-Resource'!I11310</f>
        <v>-3.4965034965034553E-3</v>
      </c>
      <c r="S200" s="8">
        <f>'Data-Resource'!I8280</f>
        <v>-1.4577259475219643E-3</v>
      </c>
      <c r="T200" s="8">
        <f>'Data-Resource'!I8785</f>
        <v>5.1413108557334681E-3</v>
      </c>
      <c r="U200" s="8">
        <f>'Data-Resource'!I9290</f>
        <v>-1.1873723581097085E-2</v>
      </c>
      <c r="V200" s="8">
        <f>'Data-Resource'!I9795</f>
        <v>-4.8063668145988747E-3</v>
      </c>
      <c r="W200" s="8">
        <f>'Data-Resource'!I10300</f>
        <v>4.8239265832334902E-3</v>
      </c>
    </row>
    <row r="201" spans="1:23" x14ac:dyDescent="0.3">
      <c r="A201" s="8" t="str">
        <f>'Data-Resource'!B201</f>
        <v>10-15-2019</v>
      </c>
      <c r="B201" s="8">
        <f>'Data-Resource'!I14846</f>
        <v>5.1020200722623234E-3</v>
      </c>
      <c r="C201" s="8">
        <f>'Data-Resource'!I11816</f>
        <v>1.2449689214562014E-2</v>
      </c>
      <c r="D201" s="8">
        <f>'Data-Resource'!I706</f>
        <v>1.3257910272061173E-2</v>
      </c>
      <c r="E201" s="8">
        <f>'Data-Resource'!I1211</f>
        <v>1.0049832327473608E-3</v>
      </c>
      <c r="F201" s="8">
        <f>'Data-Resource'!I1716</f>
        <v>6.3484883051537185E-3</v>
      </c>
      <c r="G201" s="8">
        <f>'Data-Resource'!I2221</f>
        <v>8.4731931305995489E-3</v>
      </c>
      <c r="H201" s="8">
        <f>'Data-Resource'!I2726</f>
        <v>7.2550630438294591E-3</v>
      </c>
      <c r="I201" s="8">
        <f>'Data-Resource'!I3231</f>
        <v>7.1258907363421125E-3</v>
      </c>
      <c r="J201" s="8">
        <f>'Data-Resource'!I3736</f>
        <v>1.8340165061898148E-2</v>
      </c>
      <c r="K201" s="8">
        <f>'Data-Resource'!I4241</f>
        <v>1.362070689655156E-2</v>
      </c>
      <c r="L201" s="8">
        <f>'Data-Resource'!I4746</f>
        <v>2.0661364063252001E-3</v>
      </c>
      <c r="M201" s="8">
        <f>'Data-Resource'!I5251</f>
        <v>2.159420289855063E-2</v>
      </c>
      <c r="N201" s="8">
        <f>'Data-Resource'!I5756</f>
        <v>2.9777005789909062E-3</v>
      </c>
      <c r="O201" s="8">
        <f>'Data-Resource'!I6261</f>
        <v>1.0541200668466318E-2</v>
      </c>
      <c r="P201" s="8">
        <f>'Data-Resource'!I12321</f>
        <v>-6.3560165900555339E-3</v>
      </c>
      <c r="Q201" s="8">
        <f>'Data-Resource'!I10806</f>
        <v>-2.0576131687242805E-2</v>
      </c>
      <c r="R201" s="8">
        <f>'Data-Resource'!I11311</f>
        <v>2.0279678321678211E-2</v>
      </c>
      <c r="S201" s="8">
        <f>'Data-Resource'!I8281</f>
        <v>0.12666666666666657</v>
      </c>
      <c r="T201" s="8">
        <f>'Data-Resource'!I8786</f>
        <v>6.3775508983886977E-3</v>
      </c>
      <c r="U201" s="8">
        <f>'Data-Resource'!I9291</f>
        <v>1.0225980975029662E-2</v>
      </c>
      <c r="V201" s="8">
        <f>'Data-Resource'!I9796</f>
        <v>5.646527194358212E-3</v>
      </c>
      <c r="W201" s="8">
        <f>'Data-Resource'!I10301</f>
        <v>5.2657062307049562E-3</v>
      </c>
    </row>
    <row r="202" spans="1:23" x14ac:dyDescent="0.3">
      <c r="A202" s="8" t="str">
        <f>'Data-Resource'!B202</f>
        <v>10-16-2019</v>
      </c>
      <c r="B202" s="8">
        <f>'Data-Resource'!I14847</f>
        <v>2.0507981249671711E-3</v>
      </c>
      <c r="C202" s="8">
        <f>'Data-Resource'!I11817</f>
        <v>-6.8765112876045253E-3</v>
      </c>
      <c r="D202" s="8">
        <f>'Data-Resource'!I707</f>
        <v>-1.5384594405594382E-2</v>
      </c>
      <c r="E202" s="8">
        <f>'Data-Resource'!I1212</f>
        <v>2.6872690176811408E-3</v>
      </c>
      <c r="F202" s="8">
        <f>'Data-Resource'!I1717</f>
        <v>-3.9627319347319704E-3</v>
      </c>
      <c r="G202" s="8">
        <f>'Data-Resource'!I2222</f>
        <v>1.45571095753261E-2</v>
      </c>
      <c r="H202" s="8">
        <f>'Data-Resource'!I2727</f>
        <v>-5.1090005210068469E-3</v>
      </c>
      <c r="I202" s="8">
        <f>'Data-Resource'!I3232</f>
        <v>7.1123757357716508E-3</v>
      </c>
      <c r="J202" s="8">
        <f>'Data-Resource'!I3737</f>
        <v>6.5976156365985875E-3</v>
      </c>
      <c r="K202" s="8">
        <f>'Data-Resource'!I4242</f>
        <v>1.1912874708463563E-2</v>
      </c>
      <c r="L202" s="8">
        <f>'Data-Resource'!I4747</f>
        <v>-2.5042840480274362E-2</v>
      </c>
      <c r="M202" s="8">
        <f>'Data-Resource'!I5252</f>
        <v>1.3958125623130563E-2</v>
      </c>
      <c r="N202" s="8">
        <f>'Data-Resource'!I5757</f>
        <v>4.4613350958360122E-3</v>
      </c>
      <c r="O202" s="8">
        <f>'Data-Resource'!I6262</f>
        <v>-1.2716174974567937E-3</v>
      </c>
      <c r="P202" s="8">
        <f>'Data-Resource'!I12322</f>
        <v>4.6768992255357411E-3</v>
      </c>
      <c r="Q202" s="8">
        <f>'Data-Resource'!I10807</f>
        <v>2.1428596638655487E-2</v>
      </c>
      <c r="R202" s="8">
        <f>'Data-Resource'!I11312</f>
        <v>-1.166778343631529E-2</v>
      </c>
      <c r="S202" s="8">
        <f>'Data-Resource'!I8282</f>
        <v>4.0332144701533512E-2</v>
      </c>
      <c r="T202" s="8">
        <f>'Data-Resource'!I8787</f>
        <v>-1.1378021707547814E-2</v>
      </c>
      <c r="U202" s="8">
        <f>'Data-Resource'!I9292</f>
        <v>-2.8706939515964502E-3</v>
      </c>
      <c r="V202" s="8">
        <f>'Data-Resource'!I9797</f>
        <v>3.6547313920247022E-3</v>
      </c>
      <c r="W202" s="8">
        <f>'Data-Resource'!I10302</f>
        <v>1.0004793044443941E-2</v>
      </c>
    </row>
    <row r="203" spans="1:23" x14ac:dyDescent="0.3">
      <c r="A203" s="8" t="str">
        <f>'Data-Resource'!B203</f>
        <v>10-17-2019</v>
      </c>
      <c r="B203" s="8">
        <f>'Data-Resource'!I14848</f>
        <v>-2.924540753878718E-5</v>
      </c>
      <c r="C203" s="8">
        <f>'Data-Resource'!I11818</f>
        <v>-4.7341225321967219E-3</v>
      </c>
      <c r="D203" s="8">
        <f>'Data-Resource'!I708</f>
        <v>-1.5932447544027837E-3</v>
      </c>
      <c r="E203" s="8">
        <f>'Data-Resource'!I1213</f>
        <v>7.2268991596637685E-3</v>
      </c>
      <c r="F203" s="8">
        <f>'Data-Resource'!I1718</f>
        <v>7.2497800666541995E-3</v>
      </c>
      <c r="G203" s="8">
        <f>'Data-Resource'!I2223</f>
        <v>9.0808233691557394E-4</v>
      </c>
      <c r="H203" s="8">
        <f>'Data-Resource'!I2728</f>
        <v>-2.1176826180958428E-3</v>
      </c>
      <c r="I203" s="8">
        <f>'Data-Resource'!I3233</f>
        <v>-1.4084694835680646E-3</v>
      </c>
      <c r="J203" s="8">
        <f>'Data-Resource'!I3738</f>
        <v>1.5097189384239509E-2</v>
      </c>
      <c r="K203" s="8">
        <f>'Data-Resource'!I4243</f>
        <v>2.7150771872131792E-3</v>
      </c>
      <c r="L203" s="8">
        <f>'Data-Resource'!I4748</f>
        <v>1.7556180515006393E-3</v>
      </c>
      <c r="M203" s="8">
        <f>'Data-Resource'!I5253</f>
        <v>7.7661677492233067E-3</v>
      </c>
      <c r="N203" s="8">
        <f>'Data-Resource'!I5758</f>
        <v>5.4356778125514904E-3</v>
      </c>
      <c r="O203" s="8">
        <f>'Data-Resource'!I6263</f>
        <v>9.9451740405457709E-3</v>
      </c>
      <c r="P203" s="8">
        <f>'Data-Resource'!I12323</f>
        <v>4.1076516744377331E-2</v>
      </c>
      <c r="Q203" s="8">
        <f>'Data-Resource'!I10808</f>
        <v>8.2303292181068878E-4</v>
      </c>
      <c r="R203" s="8">
        <f>'Data-Resource'!I11313</f>
        <v>-4.8342401979490669E-3</v>
      </c>
      <c r="S203" s="8">
        <f>'Data-Resource'!I8283</f>
        <v>0</v>
      </c>
      <c r="T203" s="8">
        <f>'Data-Resource'!I8788</f>
        <v>2.550982094049979E-3</v>
      </c>
      <c r="U203" s="8">
        <f>'Data-Resource'!I9293</f>
        <v>-1.1052378000217652E-2</v>
      </c>
      <c r="V203" s="8">
        <f>'Data-Resource'!I9798</f>
        <v>-5.6364714420441817E-4</v>
      </c>
      <c r="W203" s="8">
        <f>'Data-Resource'!I10303</f>
        <v>5.2009739952719302E-3</v>
      </c>
    </row>
    <row r="204" spans="1:23" x14ac:dyDescent="0.3">
      <c r="A204" s="8" t="str">
        <f>'Data-Resource'!B204</f>
        <v>10-18-2019</v>
      </c>
      <c r="B204" s="8">
        <f>'Data-Resource'!I14849</f>
        <v>-2.6985497851690507E-4</v>
      </c>
      <c r="C204" s="8">
        <f>'Data-Resource'!I11819</f>
        <v>-4.3699564592118937E-3</v>
      </c>
      <c r="D204" s="8">
        <f>'Data-Resource'!I709</f>
        <v>-6.0059426676251637E-3</v>
      </c>
      <c r="E204" s="8">
        <f>'Data-Resource'!I1214</f>
        <v>2.8332999999999362E-3</v>
      </c>
      <c r="F204" s="8">
        <f>'Data-Resource'!I1719</f>
        <v>1.4418632558139553E-2</v>
      </c>
      <c r="G204" s="8">
        <f>'Data-Resource'!I2224</f>
        <v>4.6969393939392708E-3</v>
      </c>
      <c r="H204" s="8">
        <f>'Data-Resource'!I2729</f>
        <v>-1.1065681202581779E-2</v>
      </c>
      <c r="I204" s="8">
        <f>'Data-Resource'!I3234</f>
        <v>-7.0422535211267408E-3</v>
      </c>
      <c r="J204" s="8">
        <f>'Data-Resource'!I3739</f>
        <v>3.5731131032636682E-3</v>
      </c>
      <c r="K204" s="8">
        <f>'Data-Resource'!I4244</f>
        <v>3.9282665060334978E-3</v>
      </c>
      <c r="L204" s="8">
        <f>'Data-Resource'!I4749</f>
        <v>6.9983207976910869E-4</v>
      </c>
      <c r="M204" s="8">
        <f>'Data-Resource'!I5254</f>
        <v>-5.1900687333427007E-3</v>
      </c>
      <c r="N204" s="8">
        <f>'Data-Resource'!I5759</f>
        <v>-2.1087103938779977E-3</v>
      </c>
      <c r="O204" s="8">
        <f>'Data-Resource'!I6264</f>
        <v>4.6664144280489078E-3</v>
      </c>
      <c r="P204" s="8">
        <f>'Data-Resource'!I12324</f>
        <v>1.4478841688294176E-2</v>
      </c>
      <c r="Q204" s="8">
        <f>'Data-Resource'!I10809</f>
        <v>-2.0627063216841239E-3</v>
      </c>
      <c r="R204" s="8">
        <f>'Data-Resource'!I11314</f>
        <v>-1.7361111111111001E-2</v>
      </c>
      <c r="S204" s="8">
        <f>'Data-Resource'!I8284</f>
        <v>0</v>
      </c>
      <c r="T204" s="8">
        <f>'Data-Resource'!I8789</f>
        <v>5.7252482008636561E-3</v>
      </c>
      <c r="U204" s="8">
        <f>'Data-Resource'!I9294</f>
        <v>-6.5853658536583863E-3</v>
      </c>
      <c r="V204" s="8">
        <f>'Data-Resource'!I9799</f>
        <v>-1.2910401781994889E-2</v>
      </c>
      <c r="W204" s="8">
        <f>'Data-Resource'!I10304</f>
        <v>-2.8222294593914341E-3</v>
      </c>
    </row>
    <row r="205" spans="1:23" x14ac:dyDescent="0.3">
      <c r="A205" s="8" t="str">
        <f>'Data-Resource'!B205</f>
        <v>10-21-2019</v>
      </c>
      <c r="B205" s="8">
        <f>'Data-Resource'!I14850</f>
        <v>6.7944043369584754E-3</v>
      </c>
      <c r="C205" s="8">
        <f>'Data-Resource'!I11820</f>
        <v>-1.0576258205689366E-2</v>
      </c>
      <c r="D205" s="8">
        <f>'Data-Resource'!I710</f>
        <v>-1.4196770186335516E-3</v>
      </c>
      <c r="E205" s="8">
        <f>'Data-Resource'!I1215</f>
        <v>9.2714815578275149E-3</v>
      </c>
      <c r="F205" s="8">
        <f>'Data-Resource'!I1720</f>
        <v>4.5808519755264517E-3</v>
      </c>
      <c r="G205" s="8">
        <f>'Data-Resource'!I2225</f>
        <v>1.5165210665621808E-2</v>
      </c>
      <c r="H205" s="8">
        <f>'Data-Resource'!I2730</f>
        <v>7.8197177580539776E-3</v>
      </c>
      <c r="I205" s="8">
        <f>'Data-Resource'!I3235</f>
        <v>-1.1825922757594816E-2</v>
      </c>
      <c r="J205" s="8">
        <f>'Data-Resource'!I3740</f>
        <v>5.6329232972565707E-3</v>
      </c>
      <c r="K205" s="8">
        <f>'Data-Resource'!I4245</f>
        <v>1.3607739180001134E-2</v>
      </c>
      <c r="L205" s="8">
        <f>'Data-Resource'!I4750</f>
        <v>-1.5156918639820166E-2</v>
      </c>
      <c r="M205" s="8">
        <f>'Data-Resource'!I5255</f>
        <v>2.8599605522682436E-2</v>
      </c>
      <c r="N205" s="8">
        <f>'Data-Resource'!I5760</f>
        <v>1.3272904282062294E-2</v>
      </c>
      <c r="O205" s="8">
        <f>'Data-Resource'!I6265</f>
        <v>2.6348808030112799E-3</v>
      </c>
      <c r="P205" s="8">
        <f>'Data-Resource'!I12325</f>
        <v>2.0231993525762922E-3</v>
      </c>
      <c r="Q205" s="8">
        <f>'Data-Resource'!I10810</f>
        <v>-1.28151760102978E-2</v>
      </c>
      <c r="R205" s="8">
        <f>'Data-Resource'!I11315</f>
        <v>0</v>
      </c>
      <c r="S205" s="8">
        <f>'Data-Resource'!I8285</f>
        <v>-1.2865555555555548E-2</v>
      </c>
      <c r="T205" s="8">
        <f>'Data-Resource'!I8790</f>
        <v>-2.5316075949366156E-3</v>
      </c>
      <c r="U205" s="8">
        <f>'Data-Resource'!I9295</f>
        <v>4.0490800030110505E-2</v>
      </c>
      <c r="V205" s="8">
        <f>'Data-Resource'!I9800</f>
        <v>-1.2174455985012942E-2</v>
      </c>
      <c r="W205" s="8">
        <f>'Data-Resource'!I10305</f>
        <v>-3.7861049922175921E-3</v>
      </c>
    </row>
    <row r="206" spans="1:23" x14ac:dyDescent="0.3">
      <c r="A206" s="8" t="str">
        <f>'Data-Resource'!B206</f>
        <v>10-22-2019</v>
      </c>
      <c r="B206" s="8">
        <f>'Data-Resource'!I14851</f>
        <v>-2.382900318476365E-4</v>
      </c>
      <c r="C206" s="8">
        <f>'Data-Resource'!I11821</f>
        <v>1.4738467750127805E-2</v>
      </c>
      <c r="D206" s="8">
        <f>'Data-Resource'!I711</f>
        <v>-3.2022559630922338E-3</v>
      </c>
      <c r="E206" s="8">
        <f>'Data-Resource'!I1216</f>
        <v>-8.1965573770488467E-4</v>
      </c>
      <c r="F206" s="8">
        <f>'Data-Resource'!I1721</f>
        <v>2.0441154315907848E-3</v>
      </c>
      <c r="G206" s="8">
        <f>'Data-Resource'!I2226</f>
        <v>-6.7946679524962953E-3</v>
      </c>
      <c r="H206" s="8">
        <f>'Data-Resource'!I2731</f>
        <v>-7.4820280189960868E-3</v>
      </c>
      <c r="I206" s="8">
        <f>'Data-Resource'!I3236</f>
        <v>1.4402400107491702E-3</v>
      </c>
      <c r="J206" s="8">
        <f>'Data-Resource'!I3741</f>
        <v>7.3561864446639556E-3</v>
      </c>
      <c r="K206" s="8">
        <f>'Data-Resource'!I4246</f>
        <v>3.7278494126366489E-2</v>
      </c>
      <c r="L206" s="8">
        <f>'Data-Resource'!I4751</f>
        <v>1.0032203295617161E-2</v>
      </c>
      <c r="M206" s="8">
        <f>'Data-Resource'!I5256</f>
        <v>-1.7224880382775233E-2</v>
      </c>
      <c r="N206" s="8">
        <f>'Data-Resource'!I5761</f>
        <v>9.5693779904304724E-3</v>
      </c>
      <c r="O206" s="8">
        <f>'Data-Resource'!I6266</f>
        <v>9.3796898449222902E-3</v>
      </c>
      <c r="P206" s="8">
        <f>'Data-Resource'!I12326</f>
        <v>9.1311935240717852E-3</v>
      </c>
      <c r="Q206" s="8">
        <f>'Data-Resource'!I10811</f>
        <v>5.0356566718128713E-3</v>
      </c>
      <c r="R206" s="8">
        <f>'Data-Resource'!I11316</f>
        <v>7.0179649122810786E-4</v>
      </c>
      <c r="S206" s="8">
        <f>'Data-Resource'!I8286</f>
        <v>4.6762529976019193E-2</v>
      </c>
      <c r="T206" s="8">
        <f>'Data-Resource'!I8791</f>
        <v>2.5348161748767412E-3</v>
      </c>
      <c r="U206" s="8">
        <f>'Data-Resource'!I9296</f>
        <v>-2.5236534641897245E-2</v>
      </c>
      <c r="V206" s="8">
        <f>'Data-Resource'!I9801</f>
        <v>-1.0054581843356772E-2</v>
      </c>
      <c r="W206" s="8">
        <f>'Data-Resource'!I10306</f>
        <v>-3.3285686480538021E-3</v>
      </c>
    </row>
    <row r="207" spans="1:23" x14ac:dyDescent="0.3">
      <c r="A207" s="8" t="str">
        <f>'Data-Resource'!B207</f>
        <v>10-23-2019</v>
      </c>
      <c r="B207" s="8">
        <f>'Data-Resource'!I14852</f>
        <v>7.4998906235724961E-3</v>
      </c>
      <c r="C207" s="8">
        <f>'Data-Resource'!I11822</f>
        <v>1.196519216823797E-2</v>
      </c>
      <c r="D207" s="8">
        <f>'Data-Resource'!I712</f>
        <v>-1.9853293644212136E-2</v>
      </c>
      <c r="E207" s="8">
        <f>'Data-Resource'!I1217</f>
        <v>-4.6411899671410899E-3</v>
      </c>
      <c r="F207" s="8">
        <f>'Data-Resource'!I1722</f>
        <v>5.4508836370898038E-3</v>
      </c>
      <c r="G207" s="8">
        <f>'Data-Resource'!I2227</f>
        <v>1.3000642946821357E-2</v>
      </c>
      <c r="H207" s="8">
        <f>'Data-Resource'!I2732</f>
        <v>3.2448313463852588E-2</v>
      </c>
      <c r="I207" s="8">
        <f>'Data-Resource'!I3237</f>
        <v>-6.247006066881066E-3</v>
      </c>
      <c r="J207" s="8">
        <f>'Data-Resource'!I3742</f>
        <v>9.4091006796132512E-3</v>
      </c>
      <c r="K207" s="8">
        <f>'Data-Resource'!I4247</f>
        <v>-1.5114946497385867E-2</v>
      </c>
      <c r="L207" s="8">
        <f>'Data-Resource'!I4752</f>
        <v>-8.1704724689164177E-3</v>
      </c>
      <c r="M207" s="8">
        <f>'Data-Resource'!I5257</f>
        <v>1.2253521126760638E-2</v>
      </c>
      <c r="N207" s="8">
        <f>'Data-Resource'!I5762</f>
        <v>9.647319310453999E-3</v>
      </c>
      <c r="O207" s="8">
        <f>'Data-Resource'!I6267</f>
        <v>7.4376467436687906E-3</v>
      </c>
      <c r="P207" s="8">
        <f>'Data-Resource'!I12327</f>
        <v>8.5321954797440772E-3</v>
      </c>
      <c r="Q207" s="8">
        <f>'Data-Resource'!I10812</f>
        <v>-1.0447137353358138E-2</v>
      </c>
      <c r="R207" s="8">
        <f>'Data-Resource'!I11317</f>
        <v>-2.3157922807017561E-2</v>
      </c>
      <c r="S207" s="8">
        <f>'Data-Resource'!I8287</f>
        <v>-5.929309810187583E-2</v>
      </c>
      <c r="T207" s="8">
        <f>'Data-Resource'!I8792</f>
        <v>1.2722455713533884E-3</v>
      </c>
      <c r="U207" s="8">
        <f>'Data-Resource'!I9297</f>
        <v>2.2235823209646607E-2</v>
      </c>
      <c r="V207" s="8">
        <f>'Data-Resource'!I9802</f>
        <v>1.0709151953690358E-2</v>
      </c>
      <c r="W207" s="8">
        <f>'Data-Resource'!I10307</f>
        <v>-9.5648012559120376E-3</v>
      </c>
    </row>
    <row r="208" spans="1:23" x14ac:dyDescent="0.3">
      <c r="A208" s="8" t="str">
        <f>'Data-Resource'!B208</f>
        <v>10-24-2019</v>
      </c>
      <c r="B208" s="8">
        <f>'Data-Resource'!I14853</f>
        <v>8.9184823037601405E-4</v>
      </c>
      <c r="C208" s="8">
        <f>'Data-Resource'!I11823</f>
        <v>3.2154340836012883E-3</v>
      </c>
      <c r="D208" s="8">
        <f>'Data-Resource'!I713</f>
        <v>-3.6476382341266663E-3</v>
      </c>
      <c r="E208" s="8">
        <f>'Data-Resource'!I1218</f>
        <v>1.4779134593504805E-2</v>
      </c>
      <c r="F208" s="8">
        <f>'Data-Resource'!I1723</f>
        <v>4.0540270270269865E-3</v>
      </c>
      <c r="G208" s="8">
        <f>'Data-Resource'!I2228</f>
        <v>2.907494945888248E-2</v>
      </c>
      <c r="H208" s="8">
        <f>'Data-Resource'!I2733</f>
        <v>7.1889025245874321E-3</v>
      </c>
      <c r="I208" s="8">
        <f>'Data-Resource'!I3238</f>
        <v>3.8591509144400567E-3</v>
      </c>
      <c r="J208" s="8">
        <f>'Data-Resource'!I3743</f>
        <v>4.3476811594200712E-4</v>
      </c>
      <c r="K208" s="8">
        <f>'Data-Resource'!I4248</f>
        <v>-8.4497967427722056E-3</v>
      </c>
      <c r="L208" s="8">
        <f>'Data-Resource'!I4753</f>
        <v>1.316730249110315E-2</v>
      </c>
      <c r="M208" s="8">
        <f>'Data-Resource'!I5258</f>
        <v>-1.9577895029158545E-2</v>
      </c>
      <c r="N208" s="8">
        <f>'Data-Resource'!I5763</f>
        <v>3.2812499999998572E-3</v>
      </c>
      <c r="O208" s="8">
        <f>'Data-Resource'!I6268</f>
        <v>-1.3813517513566886E-2</v>
      </c>
      <c r="P208" s="8">
        <f>'Data-Resource'!I12328</f>
        <v>5.0271996310198592E-3</v>
      </c>
      <c r="Q208" s="8">
        <f>'Data-Resource'!I10813</f>
        <v>4.6491588001057894E-3</v>
      </c>
      <c r="R208" s="8">
        <f>'Data-Resource'!I11318</f>
        <v>5.2395057527166149E-3</v>
      </c>
      <c r="S208" s="8">
        <f>'Data-Resource'!I8288</f>
        <v>-7.3350240015267734E-3</v>
      </c>
      <c r="T208" s="8">
        <f>'Data-Resource'!I8793</f>
        <v>1.1385122907585336E-2</v>
      </c>
      <c r="U208" s="8">
        <f>'Data-Resource'!I9298</f>
        <v>3.0357477611896347E-2</v>
      </c>
      <c r="V208" s="8">
        <f>'Data-Resource'!I9803</f>
        <v>-9.0883611061341688E-3</v>
      </c>
      <c r="W208" s="8">
        <f>'Data-Resource'!I10308</f>
        <v>1.8322093104785813E-2</v>
      </c>
    </row>
    <row r="209" spans="1:23" x14ac:dyDescent="0.3">
      <c r="A209" s="8" t="str">
        <f>'Data-Resource'!B209</f>
        <v>10-25-2019</v>
      </c>
      <c r="B209" s="8">
        <f>'Data-Resource'!I14854</f>
        <v>6.2778103229778164E-4</v>
      </c>
      <c r="C209" s="8">
        <f>'Data-Resource'!I11824</f>
        <v>-1.9230733618233551E-2</v>
      </c>
      <c r="D209" s="8">
        <f>'Data-Resource'!I714</f>
        <v>7.6909214147264345E-3</v>
      </c>
      <c r="E209" s="8">
        <f>'Data-Resource'!I1219</f>
        <v>1.9512032520325765E-3</v>
      </c>
      <c r="F209" s="8">
        <f>'Data-Resource'!I1724</f>
        <v>-8.5029940725397241E-3</v>
      </c>
      <c r="G209" s="8">
        <f>'Data-Resource'!I2229</f>
        <v>1.2182973148185729E-2</v>
      </c>
      <c r="H209" s="8">
        <f>'Data-Resource'!I2734</f>
        <v>-9.8213694860729665E-3</v>
      </c>
      <c r="I209" s="8">
        <f>'Data-Resource'!I3239</f>
        <v>-3.8443151222206807E-3</v>
      </c>
      <c r="J209" s="8">
        <f>'Data-Resource'!I3744</f>
        <v>5.9403508812091357E-3</v>
      </c>
      <c r="K209" s="8">
        <f>'Data-Resource'!I4249</f>
        <v>1.6374652172708878E-2</v>
      </c>
      <c r="L209" s="8">
        <f>'Data-Resource'!I4754</f>
        <v>-7.0101650337258551E-3</v>
      </c>
      <c r="M209" s="8">
        <f>'Data-Resource'!I5259</f>
        <v>1.5850551938862239E-2</v>
      </c>
      <c r="N209" s="8">
        <f>'Data-Resource'!I5764</f>
        <v>-4.1983829637187225E-3</v>
      </c>
      <c r="O209" s="8">
        <f>'Data-Resource'!I6269</f>
        <v>0</v>
      </c>
      <c r="P209" s="8">
        <f>'Data-Resource'!I12329</f>
        <v>-1.3221414058904571E-4</v>
      </c>
      <c r="Q209" s="8">
        <f>'Data-Resource'!I10814</f>
        <v>2.1459227467811241E-3</v>
      </c>
      <c r="R209" s="8">
        <f>'Data-Resource'!I11319</f>
        <v>-1.7870513242873889E-2</v>
      </c>
      <c r="S209" s="8">
        <f>'Data-Resource'!I8289</f>
        <v>-1.851857910379141E-2</v>
      </c>
      <c r="T209" s="8">
        <f>'Data-Resource'!I8794</f>
        <v>-1.0012553003519029E-2</v>
      </c>
      <c r="U209" s="8">
        <f>'Data-Resource'!I9299</f>
        <v>1.6653173548446018E-2</v>
      </c>
      <c r="V209" s="8">
        <f>'Data-Resource'!I9804</f>
        <v>1.1382868720254866E-3</v>
      </c>
      <c r="W209" s="8">
        <f>'Data-Resource'!I10309</f>
        <v>6.6162285458536514E-3</v>
      </c>
    </row>
    <row r="210" spans="1:23" x14ac:dyDescent="0.3">
      <c r="A210" s="8" t="str">
        <f>'Data-Resource'!B210</f>
        <v>10-28-2019</v>
      </c>
      <c r="B210" s="8">
        <f>'Data-Resource'!I14855</f>
        <v>3.4355427186981698E-3</v>
      </c>
      <c r="C210" s="8">
        <f>'Data-Resource'!I11825</f>
        <v>-6.5359474750926443E-3</v>
      </c>
      <c r="D210" s="8">
        <f>'Data-Resource'!I715</f>
        <v>1.4566642070648868E-2</v>
      </c>
      <c r="E210" s="8">
        <f>'Data-Resource'!I1220</f>
        <v>4.8386935483870812E-3</v>
      </c>
      <c r="F210" s="8">
        <f>'Data-Resource'!I1725</f>
        <v>4.5047747747745142E-4</v>
      </c>
      <c r="G210" s="8">
        <f>'Data-Resource'!I2230</f>
        <v>-1.2835034898870624E-2</v>
      </c>
      <c r="H210" s="8">
        <f>'Data-Resource'!I2735</f>
        <v>1.2065459484217667E-3</v>
      </c>
      <c r="I210" s="8">
        <f>'Data-Resource'!I3240</f>
        <v>2.8985797101449798E-3</v>
      </c>
      <c r="J210" s="8">
        <f>'Data-Resource'!I3745</f>
        <v>4.1666811542149908E-3</v>
      </c>
      <c r="K210" s="8">
        <f>'Data-Resource'!I4250</f>
        <v>1.8753037496017273E-2</v>
      </c>
      <c r="L210" s="8">
        <f>'Data-Resource'!I4755</f>
        <v>6.9930069930070797E-3</v>
      </c>
      <c r="M210" s="8">
        <f>'Data-Resource'!I5260</f>
        <v>6.6833751044277738E-3</v>
      </c>
      <c r="N210" s="8">
        <f>'Data-Resource'!I5765</f>
        <v>4.0676158969843671E-3</v>
      </c>
      <c r="O210" s="8">
        <f>'Data-Resource'!I6270</f>
        <v>-4.0080160320640568E-3</v>
      </c>
      <c r="P210" s="8">
        <f>'Data-Resource'!I12330</f>
        <v>-2.5131482146335208E-3</v>
      </c>
      <c r="Q210" s="8">
        <f>'Data-Resource'!I10815</f>
        <v>1.5047291099381972E-2</v>
      </c>
      <c r="R210" s="8">
        <f>'Data-Resource'!I11320</f>
        <v>1.5106647210272254E-3</v>
      </c>
      <c r="S210" s="8">
        <f>'Data-Resource'!I8290</f>
        <v>-1.8891687657430774E-2</v>
      </c>
      <c r="T210" s="8">
        <f>'Data-Resource'!I8795</f>
        <v>0</v>
      </c>
      <c r="U210" s="8">
        <f>'Data-Resource'!I9300</f>
        <v>3.0040964952207469E-2</v>
      </c>
      <c r="V210" s="8">
        <f>'Data-Resource'!I9805</f>
        <v>8.8445249643366482E-3</v>
      </c>
      <c r="W210" s="8">
        <f>'Data-Resource'!I10310</f>
        <v>-1.4090559344965437E-3</v>
      </c>
    </row>
    <row r="211" spans="1:23" x14ac:dyDescent="0.3">
      <c r="A211" s="8" t="str">
        <f>'Data-Resource'!B211</f>
        <v>10-29-2019</v>
      </c>
      <c r="B211" s="8">
        <f>'Data-Resource'!I14856</f>
        <v>-5.1904399877092681E-4</v>
      </c>
      <c r="C211" s="8">
        <f>'Data-Resource'!I11826</f>
        <v>-1.9378427787934246E-2</v>
      </c>
      <c r="D211" s="8">
        <f>'Data-Resource'!I716</f>
        <v>-9.3323975018147765E-3</v>
      </c>
      <c r="E211" s="8">
        <f>'Data-Resource'!I1221</f>
        <v>9.6308589025820672E-3</v>
      </c>
      <c r="F211" s="8">
        <f>'Data-Resource'!I1726</f>
        <v>-6.7556405302109026E-4</v>
      </c>
      <c r="G211" s="8">
        <f>'Data-Resource'!I2231</f>
        <v>1.1441933965729673E-3</v>
      </c>
      <c r="H211" s="8">
        <f>'Data-Resource'!I2736</f>
        <v>-5.7306290372680802E-3</v>
      </c>
      <c r="I211" s="8">
        <f>'Data-Resource'!I3241</f>
        <v>-1.4542122839706873E-3</v>
      </c>
      <c r="J211" s="8">
        <f>'Data-Resource'!I3746</f>
        <v>-1.0014305865113414E-3</v>
      </c>
      <c r="K211" s="8">
        <f>'Data-Resource'!I4251</f>
        <v>-5.5091847238970893E-3</v>
      </c>
      <c r="L211" s="8">
        <f>'Data-Resource'!I4756</f>
        <v>-1.6100825365033516E-2</v>
      </c>
      <c r="M211" s="8">
        <f>'Data-Resource'!I5261</f>
        <v>-4.6903021106358229E-3</v>
      </c>
      <c r="N211" s="8">
        <f>'Data-Resource'!I5766</f>
        <v>-2.1762784959960648E-3</v>
      </c>
      <c r="O211" s="8">
        <f>'Data-Resource'!I6271</f>
        <v>-1.7689123071132937E-2</v>
      </c>
      <c r="P211" s="8">
        <f>'Data-Resource'!I12331</f>
        <v>-1.7286703047166255E-3</v>
      </c>
      <c r="Q211" s="8">
        <f>'Data-Resource'!I10816</f>
        <v>-4.2232262978469817E-4</v>
      </c>
      <c r="R211" s="8">
        <f>'Data-Resource'!I11321</f>
        <v>7.5533236051365262E-4</v>
      </c>
      <c r="S211" s="8">
        <f>'Data-Resource'!I8291</f>
        <v>1.4193548387096815E-2</v>
      </c>
      <c r="T211" s="8">
        <f>'Data-Resource'!I8796</f>
        <v>-6.2503749999999025E-4</v>
      </c>
      <c r="U211" s="8">
        <f>'Data-Resource'!I9301</f>
        <v>-7.057840758711964E-3</v>
      </c>
      <c r="V211" s="8">
        <f>'Data-Resource'!I9806</f>
        <v>1.4896060086432676E-2</v>
      </c>
      <c r="W211" s="8">
        <f>'Data-Resource'!I10311</f>
        <v>4.6951173708924623E-4</v>
      </c>
    </row>
    <row r="212" spans="1:23" x14ac:dyDescent="0.3">
      <c r="A212" s="8" t="str">
        <f>'Data-Resource'!B212</f>
        <v>10-30-2019</v>
      </c>
      <c r="B212" s="8">
        <f>'Data-Resource'!I14857</f>
        <v>-1.4841694460179502E-3</v>
      </c>
      <c r="C212" s="8">
        <f>'Data-Resource'!I11827</f>
        <v>1.4194994396712653E-2</v>
      </c>
      <c r="D212" s="8">
        <f>'Data-Resource'!I717</f>
        <v>1.0543625255493554E-2</v>
      </c>
      <c r="E212" s="8">
        <f>'Data-Resource'!I1222</f>
        <v>6.0408114285714118E-2</v>
      </c>
      <c r="F212" s="8">
        <f>'Data-Resource'!I1727</f>
        <v>-3.1616848191965163E-3</v>
      </c>
      <c r="G212" s="8">
        <f>'Data-Resource'!I2232</f>
        <v>-1.4889048386228999E-2</v>
      </c>
      <c r="H212" s="8">
        <f>'Data-Resource'!I2737</f>
        <v>2.0940773264316485E-2</v>
      </c>
      <c r="I212" s="8">
        <f>'Data-Resource'!I3242</f>
        <v>2.7982317682519728E-2</v>
      </c>
      <c r="J212" s="8">
        <f>'Data-Resource'!I3747</f>
        <v>-7.7330801164804553E-3</v>
      </c>
      <c r="K212" s="8">
        <f>'Data-Resource'!I4252</f>
        <v>-3.5930078634417828E-2</v>
      </c>
      <c r="L212" s="8">
        <f>'Data-Resource'!I4757</f>
        <v>5.7122669251212024E-3</v>
      </c>
      <c r="M212" s="8">
        <f>'Data-Resource'!I5262</f>
        <v>-7.0389028827316028E-2</v>
      </c>
      <c r="N212" s="8">
        <f>'Data-Resource'!I5767</f>
        <v>-4.6743222187598027E-3</v>
      </c>
      <c r="O212" s="8">
        <f>'Data-Resource'!I6272</f>
        <v>3.81873727087683E-4</v>
      </c>
      <c r="P212" s="8">
        <f>'Data-Resource'!I12332</f>
        <v>8.2523894117501346E-3</v>
      </c>
      <c r="Q212" s="8">
        <f>'Data-Resource'!I10817</f>
        <v>2.376906136411553E-2</v>
      </c>
      <c r="R212" s="8">
        <f>'Data-Resource'!I11322</f>
        <v>2.4962209529870199E-2</v>
      </c>
      <c r="S212" s="8">
        <f>'Data-Resource'!I8292</f>
        <v>8.883248730964504E-3</v>
      </c>
      <c r="T212" s="8">
        <f>'Data-Resource'!I8797</f>
        <v>6.2377416175084905E-4</v>
      </c>
      <c r="U212" s="8">
        <f>'Data-Resource'!I9302</f>
        <v>-2.7932960893853119E-3</v>
      </c>
      <c r="V212" s="8">
        <f>'Data-Resource'!I9807</f>
        <v>-8.3705358544175316E-3</v>
      </c>
      <c r="W212" s="8">
        <f>'Data-Resource'!I10312</f>
        <v>6.5851079985389006E-3</v>
      </c>
    </row>
    <row r="213" spans="1:23" x14ac:dyDescent="0.3">
      <c r="A213" s="8" t="str">
        <f>'Data-Resource'!B213</f>
        <v>10-31-2019</v>
      </c>
      <c r="B213" s="8">
        <f>'Data-Resource'!I14858</f>
        <v>-5.4724103079156422E-3</v>
      </c>
      <c r="C213" s="8">
        <f>'Data-Resource'!I11828</f>
        <v>2.2002200220021277E-3</v>
      </c>
      <c r="D213" s="8">
        <f>'Data-Resource'!I718</f>
        <v>-7.5282520511238448E-3</v>
      </c>
      <c r="E213" s="8">
        <f>'Data-Resource'!I1223</f>
        <v>-1.5624954283470523E-2</v>
      </c>
      <c r="F213" s="8">
        <f>'Data-Resource'!I1728</f>
        <v>-8.6011500751782266E-3</v>
      </c>
      <c r="G213" s="8">
        <f>'Data-Resource'!I2233</f>
        <v>-1.0872716256622977E-2</v>
      </c>
      <c r="H213" s="8">
        <f>'Data-Resource'!I2738</f>
        <v>2.6102404545123303E-2</v>
      </c>
      <c r="I213" s="8">
        <f>'Data-Resource'!I3243</f>
        <v>1.2398703145421245E-2</v>
      </c>
      <c r="J213" s="8">
        <f>'Data-Resource'!I3748</f>
        <v>-1.1651295094273548E-2</v>
      </c>
      <c r="K213" s="8">
        <f>'Data-Resource'!I4253</f>
        <v>-1.2520634060615578E-2</v>
      </c>
      <c r="L213" s="8">
        <f>'Data-Resource'!I4758</f>
        <v>-1.6283207079645944E-2</v>
      </c>
      <c r="M213" s="8">
        <f>'Data-Resource'!I5263</f>
        <v>-1.9033232628398799E-2</v>
      </c>
      <c r="N213" s="8">
        <f>'Data-Resource'!I5768</f>
        <v>-7.6574774915618218E-3</v>
      </c>
      <c r="O213" s="8">
        <f>'Data-Resource'!I6273</f>
        <v>4.0753948038715982E-3</v>
      </c>
      <c r="P213" s="8">
        <f>'Data-Resource'!I12333</f>
        <v>7.937637673641397E-3</v>
      </c>
      <c r="Q213" s="8">
        <f>'Data-Resource'!I10818</f>
        <v>-6.2266502173512397E-3</v>
      </c>
      <c r="R213" s="8">
        <f>'Data-Resource'!I11323</f>
        <v>-4.4280885608855474E-3</v>
      </c>
      <c r="S213" s="8">
        <f>'Data-Resource'!I8293</f>
        <v>-2.1303258145363511E-2</v>
      </c>
      <c r="T213" s="8">
        <f>'Data-Resource'!I8798</f>
        <v>-1.1823236063906015E-2</v>
      </c>
      <c r="U213" s="8">
        <f>'Data-Resource'!I9303</f>
        <v>-3.4984397766792512E-2</v>
      </c>
      <c r="V213" s="8">
        <f>'Data-Resource'!I9808</f>
        <v>-1.2534818941504136E-2</v>
      </c>
      <c r="W213" s="8">
        <f>'Data-Resource'!I10313</f>
        <v>0</v>
      </c>
    </row>
    <row r="214" spans="1:23" x14ac:dyDescent="0.3">
      <c r="A214" s="8" t="str">
        <f>'Data-Resource'!B214</f>
        <v>11-1-2019</v>
      </c>
      <c r="B214" s="8">
        <f>'Data-Resource'!I14859</f>
        <v>3.7917928551215751E-3</v>
      </c>
      <c r="C214" s="8">
        <f>'Data-Resource'!I11829</f>
        <v>1.3138686131386971E-2</v>
      </c>
      <c r="D214" s="8">
        <f>'Data-Resource'!I719</f>
        <v>7.1942446043165654E-3</v>
      </c>
      <c r="E214" s="8">
        <f>'Data-Resource'!I1224</f>
        <v>4.1751122367439004E-3</v>
      </c>
      <c r="F214" s="8">
        <f>'Data-Resource'!I1729</f>
        <v>-1.817809563947254E-3</v>
      </c>
      <c r="G214" s="8">
        <f>'Data-Resource'!I2234</f>
        <v>6.4177656481263796E-3</v>
      </c>
      <c r="H214" s="8">
        <f>'Data-Resource'!I2739</f>
        <v>-4.1316425664157629E-3</v>
      </c>
      <c r="I214" s="8">
        <f>'Data-Resource'!I3244</f>
        <v>-1.4595056909464875E-2</v>
      </c>
      <c r="J214" s="8">
        <f>'Data-Resource'!I3749</f>
        <v>7.9837858612831353E-3</v>
      </c>
      <c r="K214" s="8">
        <f>'Data-Resource'!I4254</f>
        <v>4.9131836329875675E-3</v>
      </c>
      <c r="L214" s="8">
        <f>'Data-Resource'!I4759</f>
        <v>8.2943314083375325E-3</v>
      </c>
      <c r="M214" s="8">
        <f>'Data-Resource'!I5264</f>
        <v>9.4902801163323815E-3</v>
      </c>
      <c r="N214" s="8">
        <f>'Data-Resource'!I5769</f>
        <v>7.8345346286430306E-3</v>
      </c>
      <c r="O214" s="8">
        <f>'Data-Resource'!I6274</f>
        <v>-1.4763406940063077E-2</v>
      </c>
      <c r="P214" s="8">
        <f>'Data-Resource'!I12334</f>
        <v>9.736815789473597E-3</v>
      </c>
      <c r="Q214" s="8">
        <f>'Data-Resource'!I10819</f>
        <v>-9.1399959593683536E-3</v>
      </c>
      <c r="R214" s="8">
        <f>'Data-Resource'!I11324</f>
        <v>2.9498081290643499E-3</v>
      </c>
      <c r="S214" s="8">
        <f>'Data-Resource'!I8294</f>
        <v>-7.614213197969494E-3</v>
      </c>
      <c r="T214" s="8">
        <f>'Data-Resource'!I8799</f>
        <v>3.1486145500891241E-3</v>
      </c>
      <c r="U214" s="8">
        <f>'Data-Resource'!I9304</f>
        <v>2.3699895093195113E-2</v>
      </c>
      <c r="V214" s="8">
        <f>'Data-Resource'!I9809</f>
        <v>-5.314668531468573E-3</v>
      </c>
      <c r="W214" s="8">
        <f>'Data-Resource'!I10314</f>
        <v>9.767469767441854E-3</v>
      </c>
    </row>
    <row r="215" spans="1:23" x14ac:dyDescent="0.3">
      <c r="A215" s="8" t="str">
        <f>'Data-Resource'!B215</f>
        <v>11-4-2019</v>
      </c>
      <c r="B215" s="8">
        <f>'Data-Resource'!I14860</f>
        <v>8.7023345908210561E-3</v>
      </c>
      <c r="C215" s="8">
        <f>'Data-Resource'!I11830</f>
        <v>-1.0791331323429137E-2</v>
      </c>
      <c r="D215" s="8">
        <f>'Data-Resource'!I720</f>
        <v>1.8511969067539494E-2</v>
      </c>
      <c r="E215" s="8">
        <f>'Data-Resource'!I1225</f>
        <v>5.9982623960922543E-3</v>
      </c>
      <c r="F215" s="8">
        <f>'Data-Resource'!I1730</f>
        <v>6.8011787784922322E-3</v>
      </c>
      <c r="G215" s="8">
        <f>'Data-Resource'!I2235</f>
        <v>1.2240768656659767E-2</v>
      </c>
      <c r="H215" s="8">
        <f>'Data-Resource'!I2740</f>
        <v>1.5384644532107427E-2</v>
      </c>
      <c r="I215" s="8">
        <f>'Data-Resource'!I3245</f>
        <v>1.4278343238123803E-3</v>
      </c>
      <c r="J215" s="8">
        <f>'Data-Resource'!I3750</f>
        <v>9.8730039528066773E-3</v>
      </c>
      <c r="K215" s="8">
        <f>'Data-Resource'!I4255</f>
        <v>2.0320007999999966E-2</v>
      </c>
      <c r="L215" s="8">
        <f>'Data-Resource'!I4760</f>
        <v>-2.3495927878161547E-2</v>
      </c>
      <c r="M215" s="8">
        <f>'Data-Resource'!I5265</f>
        <v>2.2574375840932869E-2</v>
      </c>
      <c r="N215" s="8">
        <f>'Data-Resource'!I5770</f>
        <v>7.2879828589853864E-3</v>
      </c>
      <c r="O215" s="8">
        <f>'Data-Resource'!I6275</f>
        <v>-5.1039938752063811E-4</v>
      </c>
      <c r="P215" s="8">
        <f>'Data-Resource'!I12335</f>
        <v>2.464010614100489E-2</v>
      </c>
      <c r="Q215" s="8">
        <f>'Data-Resource'!I10820</f>
        <v>-3.3305703996324662E-3</v>
      </c>
      <c r="R215" s="8">
        <f>'Data-Resource'!I11325</f>
        <v>-1.4534883087141823E-2</v>
      </c>
      <c r="S215" s="8">
        <f>'Data-Resource'!I8295</f>
        <v>-4.0455120101137838E-2</v>
      </c>
      <c r="T215" s="8">
        <f>'Data-Resource'!I8800</f>
        <v>1.2399069825187604E-3</v>
      </c>
      <c r="U215" s="8">
        <f>'Data-Resource'!I9305</f>
        <v>1.4254143646408774E-2</v>
      </c>
      <c r="V215" s="8">
        <f>'Data-Resource'!I9810</f>
        <v>7.0008399831838599E-3</v>
      </c>
      <c r="W215" s="8">
        <f>'Data-Resource'!I10315</f>
        <v>-5.0691520737327174E-3</v>
      </c>
    </row>
    <row r="216" spans="1:23" x14ac:dyDescent="0.3">
      <c r="A216" s="8" t="str">
        <f>'Data-Resource'!B216</f>
        <v>11-5-2019</v>
      </c>
      <c r="B216" s="8">
        <f>'Data-Resource'!I14861</f>
        <v>1.0788460403912945E-3</v>
      </c>
      <c r="C216" s="8">
        <f>'Data-Resource'!I11831</f>
        <v>-2.6210375908641316E-2</v>
      </c>
      <c r="D216" s="8">
        <f>'Data-Resource'!I721</f>
        <v>-1.5914613835213944E-2</v>
      </c>
      <c r="E216" s="8">
        <f>'Data-Resource'!I1226</f>
        <v>-3.5211727152569695E-3</v>
      </c>
      <c r="F216" s="8">
        <f>'Data-Resource'!I1731</f>
        <v>-3.1488843479683237E-3</v>
      </c>
      <c r="G216" s="8">
        <f>'Data-Resource'!I2236</f>
        <v>5.3785844195731007E-3</v>
      </c>
      <c r="H216" s="8">
        <f>'Data-Resource'!I2741</f>
        <v>4.7685271485892423E-3</v>
      </c>
      <c r="I216" s="8">
        <f>'Data-Resource'!I3246</f>
        <v>2.8598188205943803E-3</v>
      </c>
      <c r="J216" s="8">
        <f>'Data-Resource'!I3751</f>
        <v>1.3222060214949575E-2</v>
      </c>
      <c r="K216" s="8">
        <f>'Data-Resource'!I4256</f>
        <v>1.6861740037701436E-2</v>
      </c>
      <c r="L216" s="8">
        <f>'Data-Resource'!I4761</f>
        <v>-1.2061469033739922E-2</v>
      </c>
      <c r="M216" s="8">
        <f>'Data-Resource'!I5266</f>
        <v>6.2391178177596098E-3</v>
      </c>
      <c r="N216" s="8">
        <f>'Data-Resource'!I5771</f>
        <v>4.3036890348506574E-3</v>
      </c>
      <c r="O216" s="8">
        <f>'Data-Resource'!I6276</f>
        <v>-3.18755578222618E-3</v>
      </c>
      <c r="P216" s="8">
        <f>'Data-Resource'!I12336</f>
        <v>2.0310705869089937E-2</v>
      </c>
      <c r="Q216" s="8">
        <f>'Data-Resource'!I10821</f>
        <v>-1.5906187088476857E-2</v>
      </c>
      <c r="R216" s="8">
        <f>'Data-Resource'!I11326</f>
        <v>-1.6949167780373378E-2</v>
      </c>
      <c r="S216" s="8">
        <f>'Data-Resource'!I8296</f>
        <v>-4.8447204968944169E-2</v>
      </c>
      <c r="T216" s="8">
        <f>'Data-Resource'!I8801</f>
        <v>-4.3397209360249104E-3</v>
      </c>
      <c r="U216" s="8">
        <f>'Data-Resource'!I9306</f>
        <v>1.0167604110330063E-2</v>
      </c>
      <c r="V216" s="8">
        <f>'Data-Resource'!I9811</f>
        <v>-1.6602269229699903E-3</v>
      </c>
      <c r="W216" s="8">
        <f>'Data-Resource'!I10316</f>
        <v>4.6511627906976882E-3</v>
      </c>
    </row>
    <row r="217" spans="1:23" x14ac:dyDescent="0.3">
      <c r="A217" s="8" t="str">
        <f>'Data-Resource'!B217</f>
        <v>11-6-2019</v>
      </c>
      <c r="B217" s="8">
        <f>'Data-Resource'!I14862</f>
        <v>2.201304169393048E-3</v>
      </c>
      <c r="C217" s="8">
        <f>'Data-Resource'!I11832</f>
        <v>8.2396626127468117E-3</v>
      </c>
      <c r="D217" s="8">
        <f>'Data-Resource'!I722</f>
        <v>-6.5614077192982526E-2</v>
      </c>
      <c r="E217" s="8">
        <f>'Data-Resource'!I1227</f>
        <v>7.5384307692307343E-3</v>
      </c>
      <c r="F217" s="8">
        <f>'Data-Resource'!I1732</f>
        <v>7.8811077521128807E-3</v>
      </c>
      <c r="G217" s="8">
        <f>'Data-Resource'!I2237</f>
        <v>6.7711102662025881E-3</v>
      </c>
      <c r="H217" s="8">
        <f>'Data-Resource'!I2742</f>
        <v>9.7710777466636822E-4</v>
      </c>
      <c r="I217" s="8">
        <f>'Data-Resource'!I3247</f>
        <v>1.8536169730118915E-2</v>
      </c>
      <c r="J217" s="8">
        <f>'Data-Resource'!I3752</f>
        <v>9.7527331145850597E-3</v>
      </c>
      <c r="K217" s="8">
        <f>'Data-Resource'!I4257</f>
        <v>-5.4961908396946625E-3</v>
      </c>
      <c r="L217" s="8">
        <f>'Data-Resource'!I4762</f>
        <v>1.1106997161636503E-2</v>
      </c>
      <c r="M217" s="8">
        <f>'Data-Resource'!I5267</f>
        <v>4.4927536231883546E-3</v>
      </c>
      <c r="N217" s="8">
        <f>'Data-Resource'!I5772</f>
        <v>-3.9865377495694309E-3</v>
      </c>
      <c r="O217" s="8">
        <f>'Data-Resource'!I6277</f>
        <v>4.4854543124440184E-3</v>
      </c>
      <c r="P217" s="8">
        <f>'Data-Resource'!I12337</f>
        <v>2.4387347417232443E-2</v>
      </c>
      <c r="Q217" s="8">
        <f>'Data-Resource'!I10822</f>
        <v>2.0425544680850987E-2</v>
      </c>
      <c r="R217" s="8">
        <f>'Data-Resource'!I11327</f>
        <v>-1.2030120300751982E-2</v>
      </c>
      <c r="S217" s="8">
        <f>'Data-Resource'!I8297</f>
        <v>2.580645161290325E-2</v>
      </c>
      <c r="T217" s="8">
        <f>'Data-Resource'!I8802</f>
        <v>2.6625405572755563E-2</v>
      </c>
      <c r="U217" s="8">
        <f>'Data-Resource'!I9307</f>
        <v>-4.8308107799683378E-3</v>
      </c>
      <c r="V217" s="8">
        <f>'Data-Resource'!I9812</f>
        <v>4.417382515161104E-3</v>
      </c>
      <c r="W217" s="8">
        <f>'Data-Resource'!I10317</f>
        <v>6.5025172967482728E-3</v>
      </c>
    </row>
    <row r="218" spans="1:23" x14ac:dyDescent="0.3">
      <c r="A218" s="8" t="str">
        <f>'Data-Resource'!B218</f>
        <v>11-7-2019</v>
      </c>
      <c r="B218" s="8">
        <f>'Data-Resource'!I14863</f>
        <v>2.3532643454910649E-3</v>
      </c>
      <c r="C218" s="8">
        <f>'Data-Resource'!I11833</f>
        <v>-4.142015379363323E-2</v>
      </c>
      <c r="D218" s="8">
        <f>'Data-Resource'!I723</f>
        <v>2.0256503412295467E-2</v>
      </c>
      <c r="E218" s="8">
        <f>'Data-Resource'!I1228</f>
        <v>9.006204884560989E-3</v>
      </c>
      <c r="F218" s="8">
        <f>'Data-Resource'!I1733</f>
        <v>1.7801913900337882E-3</v>
      </c>
      <c r="G218" s="8">
        <f>'Data-Resource'!I2238</f>
        <v>-4.5953907421080681E-3</v>
      </c>
      <c r="H218" s="8">
        <f>'Data-Resource'!I2743</f>
        <v>-5.6945000000001127E-3</v>
      </c>
      <c r="I218" s="8">
        <f>'Data-Resource'!I3248</f>
        <v>-6.5086469593125286E-3</v>
      </c>
      <c r="J218" s="8">
        <f>'Data-Resource'!I3753</f>
        <v>4.8589690840312944E-3</v>
      </c>
      <c r="K218" s="8">
        <f>'Data-Resource'!I4258</f>
        <v>9.2802824816524618E-3</v>
      </c>
      <c r="L218" s="8">
        <f>'Data-Resource'!I4763</f>
        <v>-1.6441358431507805E-2</v>
      </c>
      <c r="M218" s="8">
        <f>'Data-Resource'!I5268</f>
        <v>8.142857142857186E-3</v>
      </c>
      <c r="N218" s="8">
        <f>'Data-Resource'!I5773</f>
        <v>7.959528303703509E-3</v>
      </c>
      <c r="O218" s="8">
        <f>'Data-Resource'!I6278</f>
        <v>-6.0841423948220247E-3</v>
      </c>
      <c r="P218" s="8">
        <f>'Data-Resource'!I12338</f>
        <v>-1.3299433021870496E-2</v>
      </c>
      <c r="Q218" s="8">
        <f>'Data-Resource'!I10823</f>
        <v>-1.0386373207973122E-2</v>
      </c>
      <c r="R218" s="8">
        <f>'Data-Resource'!I11328</f>
        <v>1.6541323308270729E-2</v>
      </c>
      <c r="S218" s="8">
        <f>'Data-Resource'!I8298</f>
        <v>-8.7719298245614395E-3</v>
      </c>
      <c r="T218" s="8">
        <f>'Data-Resource'!I8803</f>
        <v>3.6319976446488903E-3</v>
      </c>
      <c r="U218" s="8">
        <f>'Data-Resource'!I9308</f>
        <v>3.4279539367970034E-2</v>
      </c>
      <c r="V218" s="8">
        <f>'Data-Resource'!I9813</f>
        <v>1.6483681318681467E-3</v>
      </c>
      <c r="W218" s="8">
        <f>'Data-Resource'!I10318</f>
        <v>-8.7275702108878788E-3</v>
      </c>
    </row>
    <row r="219" spans="1:23" x14ac:dyDescent="0.3">
      <c r="A219" s="8" t="str">
        <f>'Data-Resource'!B219</f>
        <v>11-8-2019</v>
      </c>
      <c r="B219" s="8">
        <f>'Data-Resource'!I14864</f>
        <v>-1.5141614612163964E-3</v>
      </c>
      <c r="C219" s="8">
        <f>'Data-Resource'!I11834</f>
        <v>6.1491160645657829E-3</v>
      </c>
      <c r="D219" s="8">
        <f>'Data-Resource'!I724</f>
        <v>-6.9368165082908956E-3</v>
      </c>
      <c r="E219" s="8">
        <f>'Data-Resource'!I1229</f>
        <v>9.7249585824707406E-3</v>
      </c>
      <c r="F219" s="8">
        <f>'Data-Resource'!I1734</f>
        <v>-1.35135135135134E-2</v>
      </c>
      <c r="G219" s="8">
        <f>'Data-Resource'!I2239</f>
        <v>0</v>
      </c>
      <c r="H219" s="8">
        <f>'Data-Resource'!I2744</f>
        <v>-1.3134036607517005E-2</v>
      </c>
      <c r="I219" s="8">
        <f>'Data-Resource'!I3249</f>
        <v>4.6863169077696981E-4</v>
      </c>
      <c r="J219" s="8">
        <f>'Data-Resource'!I3754</f>
        <v>5.2243669062461227E-3</v>
      </c>
      <c r="K219" s="8">
        <f>'Data-Resource'!I4259</f>
        <v>-4.5455000000000703E-3</v>
      </c>
      <c r="L219" s="8">
        <f>'Data-Resource'!I4764</f>
        <v>7.8153178497065903E-3</v>
      </c>
      <c r="M219" s="8">
        <f>'Data-Resource'!I5269</f>
        <v>-1.7791061770566403E-2</v>
      </c>
      <c r="N219" s="8">
        <f>'Data-Resource'!I5774</f>
        <v>-7.4265833630443043E-3</v>
      </c>
      <c r="O219" s="8">
        <f>'Data-Resource'!I6279</f>
        <v>7.8328981723236428E-3</v>
      </c>
      <c r="P219" s="8">
        <f>'Data-Resource'!I12339</f>
        <v>2.9708852532172305E-3</v>
      </c>
      <c r="Q219" s="8">
        <f>'Data-Resource'!I10824</f>
        <v>1.0947393684210665E-2</v>
      </c>
      <c r="R219" s="8">
        <f>'Data-Resource'!I11329</f>
        <v>-8.9153933618695818E-3</v>
      </c>
      <c r="S219" s="8">
        <f>'Data-Resource'!I8299</f>
        <v>3.6755449936628715E-2</v>
      </c>
      <c r="T219" s="8">
        <f>'Data-Resource'!I8804</f>
        <v>1.2084410876133666E-3</v>
      </c>
      <c r="U219" s="8">
        <f>'Data-Resource'!I9309</f>
        <v>-1.5265579255541686E-2</v>
      </c>
      <c r="V219" s="8">
        <f>'Data-Resource'!I9814</f>
        <v>6.5610280993230628E-3</v>
      </c>
      <c r="W219" s="8">
        <f>'Data-Resource'!I10319</f>
        <v>1.5291945963077935E-2</v>
      </c>
    </row>
    <row r="220" spans="1:23" x14ac:dyDescent="0.3">
      <c r="A220" s="8" t="str">
        <f>'Data-Resource'!B220</f>
        <v>11-11-2019</v>
      </c>
      <c r="B220" s="8">
        <f>'Data-Resource'!I14865</f>
        <v>2.1404742124667806E-3</v>
      </c>
      <c r="C220" s="8">
        <f>'Data-Resource'!I11835</f>
        <v>-8.7886511272450268E-3</v>
      </c>
      <c r="D220" s="8">
        <f>'Data-Resource'!I725</f>
        <v>-6.8102559943366983E-3</v>
      </c>
      <c r="E220" s="8">
        <f>'Data-Resource'!I1230</f>
        <v>2.4151471698114291E-3</v>
      </c>
      <c r="F220" s="8">
        <f>'Data-Resource'!I1735</f>
        <v>4.7934397882661529E-3</v>
      </c>
      <c r="G220" s="8">
        <f>'Data-Resource'!I2240</f>
        <v>8.5343481306897969E-4</v>
      </c>
      <c r="H220" s="8">
        <f>'Data-Resource'!I2745</f>
        <v>1.9897526721183857E-3</v>
      </c>
      <c r="I220" s="8">
        <f>'Data-Resource'!I3250</f>
        <v>-8.9201596244130495E-3</v>
      </c>
      <c r="J220" s="8">
        <f>'Data-Resource'!I3755</f>
        <v>6.1686871396004345E-3</v>
      </c>
      <c r="K220" s="8">
        <f>'Data-Resource'!I4260</f>
        <v>8.2949464276869146E-3</v>
      </c>
      <c r="L220" s="8">
        <f>'Data-Resource'!I4765</f>
        <v>3.3246913930686647E-3</v>
      </c>
      <c r="M220" s="8">
        <f>'Data-Resource'!I5270</f>
        <v>-3.3381712626995219E-3</v>
      </c>
      <c r="N220" s="8">
        <f>'Data-Resource'!I5775</f>
        <v>1.5255685689043822E-4</v>
      </c>
      <c r="O220" s="8">
        <f>'Data-Resource'!I6280</f>
        <v>-1.4360313315926541E-3</v>
      </c>
      <c r="P220" s="8">
        <f>'Data-Resource'!I12340</f>
        <v>2.606943950705049E-3</v>
      </c>
      <c r="Q220" s="8">
        <f>'Data-Resource'!I10825</f>
        <v>8.786635983263711E-3</v>
      </c>
      <c r="R220" s="8">
        <f>'Data-Resource'!I11330</f>
        <v>6.0150676691729053E-3</v>
      </c>
      <c r="S220" s="8">
        <f>'Data-Resource'!I8300</f>
        <v>6.097560975609843E-3</v>
      </c>
      <c r="T220" s="8">
        <f>'Data-Resource'!I8805</f>
        <v>6.0353652269540974E-4</v>
      </c>
      <c r="U220" s="8">
        <f>'Data-Resource'!I9310</f>
        <v>-6.3338704419684455E-3</v>
      </c>
      <c r="V220" s="8">
        <f>'Data-Resource'!I9815</f>
        <v>-2.442980495814027E-3</v>
      </c>
      <c r="W220" s="8">
        <f>'Data-Resource'!I10320</f>
        <v>-4.5643996924396476E-4</v>
      </c>
    </row>
    <row r="221" spans="1:23" x14ac:dyDescent="0.3">
      <c r="A221" s="8" t="str">
        <f>'Data-Resource'!B221</f>
        <v>11-12-2019</v>
      </c>
      <c r="B221" s="8">
        <f>'Data-Resource'!I14866</f>
        <v>3.0187947763871638E-3</v>
      </c>
      <c r="C221" s="8">
        <f>'Data-Resource'!I11836</f>
        <v>1.1162432640492607E-2</v>
      </c>
      <c r="D221" s="8">
        <f>'Data-Resource'!I726</f>
        <v>-2.0369925925925424E-3</v>
      </c>
      <c r="E221" s="8">
        <f>'Data-Resource'!I1231</f>
        <v>1.3706936388815625E-2</v>
      </c>
      <c r="F221" s="8">
        <f>'Data-Resource'!I1736</f>
        <v>-1.3686268435487911E-3</v>
      </c>
      <c r="G221" s="8">
        <f>'Data-Resource'!I2241</f>
        <v>9.0870367741018743E-3</v>
      </c>
      <c r="H221" s="8">
        <f>'Data-Resource'!I2746</f>
        <v>-8.5150441174424211E-4</v>
      </c>
      <c r="I221" s="8">
        <f>'Data-Resource'!I3251</f>
        <v>-6.1582281527742403E-3</v>
      </c>
      <c r="J221" s="8">
        <f>'Data-Resource'!I3756</f>
        <v>-4.3882182601682734E-3</v>
      </c>
      <c r="K221" s="8">
        <f>'Data-Resource'!I4261</f>
        <v>-3.3632613508333714E-2</v>
      </c>
      <c r="L221" s="8">
        <f>'Data-Resource'!I4766</f>
        <v>5.8975527857377304E-3</v>
      </c>
      <c r="M221" s="8">
        <f>'Data-Resource'!I5271</f>
        <v>1.0454479454043864E-2</v>
      </c>
      <c r="N221" s="8">
        <f>'Data-Resource'!I5776</f>
        <v>2.378076388378195E-2</v>
      </c>
      <c r="O221" s="8">
        <f>'Data-Resource'!I6281</f>
        <v>1.3044612575006064E-3</v>
      </c>
      <c r="P221" s="8">
        <f>'Data-Resource'!I12341</f>
        <v>3.7383178443532797E-3</v>
      </c>
      <c r="Q221" s="8">
        <f>'Data-Resource'!I10826</f>
        <v>-8.6669664630585706E-3</v>
      </c>
      <c r="R221" s="8">
        <f>'Data-Resource'!I11331</f>
        <v>-1.1177347576075995E-2</v>
      </c>
      <c r="S221" s="8">
        <f>'Data-Resource'!I8301</f>
        <v>1.2090688507214158E-3</v>
      </c>
      <c r="T221" s="8">
        <f>'Data-Resource'!I8806</f>
        <v>1.8072469879518863E-3</v>
      </c>
      <c r="U221" s="8">
        <f>'Data-Resource'!I9311</f>
        <v>-7.2726771349838583E-3</v>
      </c>
      <c r="V221" s="8">
        <f>'Data-Resource'!I9816</f>
        <v>1.4130467391304377E-2</v>
      </c>
      <c r="W221" s="8">
        <f>'Data-Resource'!I10321</f>
        <v>9.1405848420366494E-4</v>
      </c>
    </row>
    <row r="222" spans="1:23" x14ac:dyDescent="0.3">
      <c r="A222" s="8" t="str">
        <f>'Data-Resource'!B222</f>
        <v>11-13-2019</v>
      </c>
      <c r="B222" s="8">
        <f>'Data-Resource'!I14867</f>
        <v>-1.0555306119013517E-3</v>
      </c>
      <c r="C222" s="8">
        <f>'Data-Resource'!I11837</f>
        <v>6.8545696877378342E-3</v>
      </c>
      <c r="D222" s="8">
        <f>'Data-Resource'!I727</f>
        <v>-5.5886737463935647E-3</v>
      </c>
      <c r="E222" s="8">
        <f>'Data-Resource'!I1232</f>
        <v>3.5549991540513091E-3</v>
      </c>
      <c r="F222" s="8">
        <f>'Data-Resource'!I1737</f>
        <v>-2.2931896038552366E-4</v>
      </c>
      <c r="G222" s="8">
        <f>'Data-Resource'!I2242</f>
        <v>-9.0535999701910827E-3</v>
      </c>
      <c r="H222" s="8">
        <f>'Data-Resource'!I2747</f>
        <v>1.9897526721183857E-3</v>
      </c>
      <c r="I222" s="8">
        <f>'Data-Resource'!I3252</f>
        <v>6.2141683788559813E-3</v>
      </c>
      <c r="J222" s="8">
        <f>'Data-Resource'!I3757</f>
        <v>-9.1470545680416484E-3</v>
      </c>
      <c r="K222" s="8">
        <f>'Data-Resource'!I4262</f>
        <v>-9.5694177102167658E-3</v>
      </c>
      <c r="L222" s="8">
        <f>'Data-Resource'!I4767</f>
        <v>-7.3371971972736156E-4</v>
      </c>
      <c r="M222" s="8">
        <f>'Data-Resource'!I5272</f>
        <v>-3.9017341040462401E-2</v>
      </c>
      <c r="N222" s="8">
        <f>'Data-Resource'!I5777</f>
        <v>2.2104627173592669E-3</v>
      </c>
      <c r="O222" s="8">
        <f>'Data-Resource'!I6282</f>
        <v>-4.8195909860622253E-3</v>
      </c>
      <c r="P222" s="8">
        <f>'Data-Resource'!I12342</f>
        <v>1.5967295292900176E-2</v>
      </c>
      <c r="Q222" s="8">
        <f>'Data-Resource'!I10827</f>
        <v>4.1823503760180444E-3</v>
      </c>
      <c r="R222" s="8">
        <f>'Data-Resource'!I11332</f>
        <v>2.1969651515151612E-2</v>
      </c>
      <c r="S222" s="8">
        <f>'Data-Resource'!I8302</f>
        <v>-3.3734879518072358E-2</v>
      </c>
      <c r="T222" s="8">
        <f>'Data-Resource'!I8807</f>
        <v>-5.4086179834837173E-3</v>
      </c>
      <c r="U222" s="8">
        <f>'Data-Resource'!I9312</f>
        <v>-6.4815680819105218E-3</v>
      </c>
      <c r="V222" s="8">
        <f>'Data-Resource'!I9817</f>
        <v>9.8930802139038168E-3</v>
      </c>
      <c r="W222" s="8">
        <f>'Data-Resource'!I10322</f>
        <v>5.9578552879533432E-3</v>
      </c>
    </row>
    <row r="223" spans="1:23" x14ac:dyDescent="0.3">
      <c r="A223" s="8" t="str">
        <f>'Data-Resource'!B223</f>
        <v>11-14-2019</v>
      </c>
      <c r="B223" s="8">
        <f>'Data-Resource'!I14868</f>
        <v>-1.3713560647665892E-3</v>
      </c>
      <c r="C223" s="8">
        <f>'Data-Resource'!I11838</f>
        <v>-3.4082395727251004E-2</v>
      </c>
      <c r="D223" s="8">
        <f>'Data-Resource'!I728</f>
        <v>-4.129151744650666E-3</v>
      </c>
      <c r="E223" s="8">
        <f>'Data-Resource'!I1233</f>
        <v>1.6226655609579426E-3</v>
      </c>
      <c r="F223" s="8">
        <f>'Data-Resource'!I1738</f>
        <v>-2.067051016082554E-3</v>
      </c>
      <c r="G223" s="8">
        <f>'Data-Resource'!I2243</f>
        <v>4.4348639646676754E-3</v>
      </c>
      <c r="H223" s="8">
        <f>'Data-Resource'!I2748</f>
        <v>-4.261221469852229E-4</v>
      </c>
      <c r="I223" s="8">
        <f>'Data-Resource'!I3253</f>
        <v>-2.3730422852025236E-3</v>
      </c>
      <c r="J223" s="8">
        <f>'Data-Resource'!I3758</f>
        <v>2.3212179770950446E-3</v>
      </c>
      <c r="K223" s="8">
        <f>'Data-Resource'!I4263</f>
        <v>-3.24250051054085E-4</v>
      </c>
      <c r="L223" s="8">
        <f>'Data-Resource'!I4768</f>
        <v>4.0441397058824007E-3</v>
      </c>
      <c r="M223" s="8">
        <f>'Data-Resource'!I5273</f>
        <v>-1.4586466165413519E-2</v>
      </c>
      <c r="N223" s="8">
        <f>'Data-Resource'!I5778</f>
        <v>2.6385223500874394E-3</v>
      </c>
      <c r="O223" s="8">
        <f>'Data-Resource'!I6283</f>
        <v>-8.0000000000000886E-3</v>
      </c>
      <c r="P223" s="8">
        <f>'Data-Resource'!I12343</f>
        <v>9.1746757845005461E-4</v>
      </c>
      <c r="Q223" s="8">
        <f>'Data-Resource'!I10828</f>
        <v>5.4166791666666421E-3</v>
      </c>
      <c r="R223" s="8">
        <f>'Data-Resource'!I11333</f>
        <v>0</v>
      </c>
      <c r="S223" s="8">
        <f>'Data-Resource'!I8303</f>
        <v>0</v>
      </c>
      <c r="T223" s="8">
        <f>'Data-Resource'!I8808</f>
        <v>8.484812121212059E-3</v>
      </c>
      <c r="U223" s="8">
        <f>'Data-Resource'!I9313</f>
        <v>-4.4111612638488519E-3</v>
      </c>
      <c r="V223" s="8">
        <f>'Data-Resource'!I9818</f>
        <v>1.3213530864908121E-3</v>
      </c>
      <c r="W223" s="8">
        <f>'Data-Resource'!I10323</f>
        <v>-2.9263795688409672E-2</v>
      </c>
    </row>
    <row r="224" spans="1:23" x14ac:dyDescent="0.3">
      <c r="A224" s="8" t="str">
        <f>'Data-Resource'!B224</f>
        <v>11-15-2019</v>
      </c>
      <c r="B224" s="8">
        <f>'Data-Resource'!I14869</f>
        <v>-1.5058175264272991E-3</v>
      </c>
      <c r="C224" s="8">
        <f>'Data-Resource'!I11839</f>
        <v>-8.8666920251852296E-3</v>
      </c>
      <c r="D224" s="8">
        <f>'Data-Resource'!I729</f>
        <v>-1.6796640913697241E-3</v>
      </c>
      <c r="E224" s="8">
        <f>'Data-Resource'!I1234</f>
        <v>-4.6715255474451423E-3</v>
      </c>
      <c r="F224" s="8">
        <f>'Data-Resource'!I1739</f>
        <v>-6.8490410958903041E-4</v>
      </c>
      <c r="G224" s="8">
        <f>'Data-Resource'!I2244</f>
        <v>-1.4187234042552092E-4</v>
      </c>
      <c r="H224" s="8">
        <f>'Data-Resource'!I2749</f>
        <v>-4.3822166916089988E-3</v>
      </c>
      <c r="I224" s="8">
        <f>'Data-Resource'!I3254</f>
        <v>4.7306529251851212E-4</v>
      </c>
      <c r="J224" s="8">
        <f>'Data-Resource'!I3759</f>
        <v>8.9322507637332495E-3</v>
      </c>
      <c r="K224" s="8">
        <f>'Data-Resource'!I4264</f>
        <v>4.6668973661642297E-3</v>
      </c>
      <c r="L224" s="8">
        <f>'Data-Resource'!I4769</f>
        <v>-2.9090472727272376E-3</v>
      </c>
      <c r="M224" s="8">
        <f>'Data-Resource'!I5274</f>
        <v>-3.7878787878787073E-3</v>
      </c>
      <c r="N224" s="8">
        <f>'Data-Resource'!I5779</f>
        <v>-1.3089586588434766E-3</v>
      </c>
      <c r="O224" s="8">
        <f>'Data-Resource'!I6284</f>
        <v>-2.3637557452395484E-3</v>
      </c>
      <c r="P224" s="8">
        <f>'Data-Resource'!I12344</f>
        <v>-7.5350614241378759E-3</v>
      </c>
      <c r="Q224" s="8">
        <f>'Data-Resource'!I10829</f>
        <v>-8.2541063773746261E-4</v>
      </c>
      <c r="R224" s="8">
        <f>'Data-Resource'!I11334</f>
        <v>8.9753031854989777E-3</v>
      </c>
      <c r="S224" s="8">
        <f>'Data-Resource'!I8304</f>
        <v>6.165290145825464E-3</v>
      </c>
      <c r="T224" s="8">
        <f>'Data-Resource'!I8809</f>
        <v>7.7797004986343314E-3</v>
      </c>
      <c r="U224" s="8">
        <f>'Data-Resource'!I9314</f>
        <v>1.1224489795917502E-3</v>
      </c>
      <c r="V224" s="8">
        <f>'Data-Resource'!I9819</f>
        <v>-1.098904204116047E-2</v>
      </c>
      <c r="W224" s="8">
        <f>'Data-Resource'!I10324</f>
        <v>2.0793921905654277E-2</v>
      </c>
    </row>
    <row r="225" spans="1:23" x14ac:dyDescent="0.3">
      <c r="A225" s="8" t="str">
        <f>'Data-Resource'!B225</f>
        <v>11-18-2019</v>
      </c>
      <c r="B225" s="8">
        <f>'Data-Resource'!I14870</f>
        <v>-3.6791874191196687E-3</v>
      </c>
      <c r="C225" s="8">
        <f>'Data-Resource'!I11840</f>
        <v>3.2532920216886176E-2</v>
      </c>
      <c r="D225" s="8">
        <f>'Data-Resource'!I730</f>
        <v>-2.2094495544590282E-3</v>
      </c>
      <c r="E225" s="8">
        <f>'Data-Resource'!I1235</f>
        <v>-1.5533375308715442E-2</v>
      </c>
      <c r="F225" s="8">
        <f>'Data-Resource'!I1740</f>
        <v>-3.1999862857142731E-3</v>
      </c>
      <c r="G225" s="8">
        <f>'Data-Resource'!I2245</f>
        <v>-9.0780000000001311E-3</v>
      </c>
      <c r="H225" s="8">
        <f>'Data-Resource'!I2750</f>
        <v>-3.5460992907801149E-3</v>
      </c>
      <c r="I225" s="8">
        <f>'Data-Resource'!I3255</f>
        <v>9.4249766149843766E-4</v>
      </c>
      <c r="J225" s="8">
        <f>'Data-Resource'!I3760</f>
        <v>-2.152695518749892E-2</v>
      </c>
      <c r="K225" s="8">
        <f>'Data-Resource'!I4265</f>
        <v>-1.694640314862356E-2</v>
      </c>
      <c r="L225" s="8">
        <f>'Data-Resource'!I4770</f>
        <v>1.8181818181817939E-3</v>
      </c>
      <c r="M225" s="8">
        <f>'Data-Resource'!I5275</f>
        <v>8.8414634146342635E-3</v>
      </c>
      <c r="N225" s="8">
        <f>'Data-Resource'!I5780</f>
        <v>-5.1027558012978905E-3</v>
      </c>
      <c r="O225" s="8">
        <f>'Data-Resource'!I6285</f>
        <v>-3.9437360326009558E-4</v>
      </c>
      <c r="P225" s="8">
        <f>'Data-Resource'!I12345</f>
        <v>6.944421135545816E-3</v>
      </c>
      <c r="Q225" s="8">
        <f>'Data-Resource'!I10830</f>
        <v>-2.4854640220081385E-3</v>
      </c>
      <c r="R225" s="8">
        <f>'Data-Resource'!I11335</f>
        <v>0</v>
      </c>
      <c r="S225" s="8">
        <f>'Data-Resource'!I8305</f>
        <v>5.1435469583460909E-2</v>
      </c>
      <c r="T225" s="8">
        <f>'Data-Resource'!I8810</f>
        <v>-4.7675982461096523E-3</v>
      </c>
      <c r="U225" s="8">
        <f>'Data-Resource'!I9315</f>
        <v>-7.3476885396467047E-3</v>
      </c>
      <c r="V225" s="8">
        <f>'Data-Resource'!I9820</f>
        <v>-7.603550198272831E-3</v>
      </c>
      <c r="W225" s="8">
        <f>'Data-Resource'!I10325</f>
        <v>-1.3850507464899168E-3</v>
      </c>
    </row>
    <row r="226" spans="1:23" x14ac:dyDescent="0.3">
      <c r="A226" s="8" t="str">
        <f>'Data-Resource'!B226</f>
        <v>11-19-2019</v>
      </c>
      <c r="B226" s="8">
        <f>'Data-Resource'!I14871</f>
        <v>-1.0698791193788377E-3</v>
      </c>
      <c r="C226" s="8">
        <f>'Data-Resource'!I11841</f>
        <v>-7.8888426788562092E-3</v>
      </c>
      <c r="D226" s="8">
        <f>'Data-Resource'!I731</f>
        <v>2.0249925914950758E-3</v>
      </c>
      <c r="E226" s="8">
        <f>'Data-Resource'!I1236</f>
        <v>-1.1816027111492848E-3</v>
      </c>
      <c r="F226" s="8">
        <f>'Data-Resource'!I1741</f>
        <v>-1.3698767123288544E-3</v>
      </c>
      <c r="G226" s="8">
        <f>'Data-Resource'!I2246</f>
        <v>-6.97307557875659E-3</v>
      </c>
      <c r="H226" s="8">
        <f>'Data-Resource'!I2751</f>
        <v>-1.5647367753312039E-3</v>
      </c>
      <c r="I226" s="8">
        <f>'Data-Resource'!I3256</f>
        <v>-8.8826276451414964E-3</v>
      </c>
      <c r="J226" s="8">
        <f>'Data-Resource'!I3761</f>
        <v>6.8049543105362523E-4</v>
      </c>
      <c r="K226" s="8">
        <f>'Data-Resource'!I4266</f>
        <v>-8.0970040485837914E-4</v>
      </c>
      <c r="L226" s="8">
        <f>'Data-Resource'!I4771</f>
        <v>7.2468115942029209E-4</v>
      </c>
      <c r="M226" s="8">
        <f>'Data-Resource'!I5276</f>
        <v>-1.2737898995953853E-2</v>
      </c>
      <c r="N226" s="8">
        <f>'Data-Resource'!I5781</f>
        <v>9.2321808098529048E-3</v>
      </c>
      <c r="O226" s="8">
        <f>'Data-Resource'!I6286</f>
        <v>-5.2507219742715114E-3</v>
      </c>
      <c r="P226" s="8">
        <f>'Data-Resource'!I12346</f>
        <v>-2.0692034042810929E-3</v>
      </c>
      <c r="Q226" s="8">
        <f>'Data-Resource'!I10831</f>
        <v>1.9818344588996846E-2</v>
      </c>
      <c r="R226" s="8">
        <f>'Data-Resource'!I11336</f>
        <v>-5.1698525186048413E-3</v>
      </c>
      <c r="S226" s="8">
        <f>'Data-Resource'!I8306</f>
        <v>-2.3595506943567702E-2</v>
      </c>
      <c r="T226" s="8">
        <f>'Data-Resource'!I8811</f>
        <v>-4.1840824115226246E-3</v>
      </c>
      <c r="U226" s="8">
        <f>'Data-Resource'!I9316</f>
        <v>7.2681968262995719E-4</v>
      </c>
      <c r="V226" s="8">
        <f>'Data-Resource'!I9821</f>
        <v>-5.2770448548811969E-3</v>
      </c>
      <c r="W226" s="8">
        <f>'Data-Resource'!I10326</f>
        <v>-3.6832505282366631E-3</v>
      </c>
    </row>
    <row r="227" spans="1:23" x14ac:dyDescent="0.3">
      <c r="A227" s="8" t="str">
        <f>'Data-Resource'!B227</f>
        <v>11-20-2019</v>
      </c>
      <c r="B227" s="8">
        <f>'Data-Resource'!I14872</f>
        <v>2.3378073831885381E-3</v>
      </c>
      <c r="C227" s="8">
        <f>'Data-Resource'!I11842</f>
        <v>2.6605854298968651E-3</v>
      </c>
      <c r="D227" s="8">
        <f>'Data-Resource'!I732</f>
        <v>2.5707382697351231E-3</v>
      </c>
      <c r="E227" s="8">
        <f>'Data-Resource'!I1237</f>
        <v>-2.3619132672546878E-3</v>
      </c>
      <c r="F227" s="8">
        <f>'Data-Resource'!I1742</f>
        <v>-6.8804587155961308E-4</v>
      </c>
      <c r="G227" s="8">
        <f>'Data-Resource'!I2247</f>
        <v>1.1511079136690945E-3</v>
      </c>
      <c r="H227" s="8">
        <f>'Data-Resource'!I2752</f>
        <v>-1.4957194371389999E-2</v>
      </c>
      <c r="I227" s="8">
        <f>'Data-Resource'!I3257</f>
        <v>-4.2493389188038213E-3</v>
      </c>
      <c r="J227" s="8">
        <f>'Data-Resource'!I3762</f>
        <v>1.6393853130894714E-3</v>
      </c>
      <c r="K227" s="8">
        <f>'Data-Resource'!I4267</f>
        <v>-1.1869910569105638E-2</v>
      </c>
      <c r="L227" s="8">
        <f>'Data-Resource'!I4772</f>
        <v>-1.8142234728397285E-3</v>
      </c>
      <c r="M227" s="8">
        <f>'Data-Resource'!I5277</f>
        <v>1.3359950859950951E-2</v>
      </c>
      <c r="N227" s="8">
        <f>'Data-Resource'!I5782</f>
        <v>-4.6674447102520878E-3</v>
      </c>
      <c r="O227" s="8">
        <f>'Data-Resource'!I6287</f>
        <v>-2.3784355179703987E-3</v>
      </c>
      <c r="P227" s="8">
        <f>'Data-Resource'!I12347</f>
        <v>1.7335259848266166E-3</v>
      </c>
      <c r="Q227" s="8">
        <f>'Data-Resource'!I10832</f>
        <v>-8.5469720213305483E-3</v>
      </c>
      <c r="R227" s="8">
        <f>'Data-Resource'!I11337</f>
        <v>6.706483061296062E-3</v>
      </c>
      <c r="S227" s="8">
        <f>'Data-Resource'!I8307</f>
        <v>2.3040897290269808E-3</v>
      </c>
      <c r="T227" s="8">
        <f>'Data-Resource'!I8812</f>
        <v>1.7857321428570868E-3</v>
      </c>
      <c r="U227" s="8">
        <f>'Data-Resource'!I9317</f>
        <v>4.9343834611224845E-3</v>
      </c>
      <c r="V227" s="8">
        <f>'Data-Resource'!I9822</f>
        <v>-8.0146409195180673E-4</v>
      </c>
      <c r="W227" s="8">
        <f>'Data-Resource'!I10327</f>
        <v>-2.7751619384858411E-3</v>
      </c>
    </row>
    <row r="228" spans="1:23" x14ac:dyDescent="0.3">
      <c r="A228" s="8" t="str">
        <f>'Data-Resource'!B228</f>
        <v>11-21-2019</v>
      </c>
      <c r="B228" s="8">
        <f>'Data-Resource'!I14873</f>
        <v>4.181013529007056E-3</v>
      </c>
      <c r="C228" s="8">
        <f>'Data-Resource'!I11843</f>
        <v>5.7209002944659942E-3</v>
      </c>
      <c r="D228" s="8">
        <f>'Data-Resource'!I733</f>
        <v>3.6764705882352893E-3</v>
      </c>
      <c r="E228" s="8">
        <f>'Data-Resource'!I1238</f>
        <v>-5.3365031920619725E-3</v>
      </c>
      <c r="F228" s="8">
        <f>'Data-Resource'!I1743</f>
        <v>2.0723555718818914E-3</v>
      </c>
      <c r="G228" s="8">
        <f>'Data-Resource'!I2248</f>
        <v>6.5216956521739122E-3</v>
      </c>
      <c r="H228" s="8">
        <f>'Data-Resource'!I2753</f>
        <v>-3.6363636363635548E-3</v>
      </c>
      <c r="I228" s="8">
        <f>'Data-Resource'!I3258</f>
        <v>-9.4966758927822748E-3</v>
      </c>
      <c r="J228" s="8">
        <f>'Data-Resource'!I3763</f>
        <v>3.818848881614826E-3</v>
      </c>
      <c r="K228" s="8">
        <f>'Data-Resource'!I4268</f>
        <v>4.8132946058089933E-3</v>
      </c>
      <c r="L228" s="8">
        <f>'Data-Resource'!I4773</f>
        <v>-2.9217970601226918E-3</v>
      </c>
      <c r="M228" s="8">
        <f>'Data-Resource'!I5278</f>
        <v>1.7638036809816005E-2</v>
      </c>
      <c r="N228" s="8">
        <f>'Data-Resource'!I5783</f>
        <v>1.1791009927517074E-3</v>
      </c>
      <c r="O228" s="8">
        <f>'Data-Resource'!I6288</f>
        <v>-2.7810885975367051E-3</v>
      </c>
      <c r="P228" s="8">
        <f>'Data-Resource'!I12348</f>
        <v>8.2452676808732316E-3</v>
      </c>
      <c r="Q228" s="8">
        <f>'Data-Resource'!I10833</f>
        <v>-2.1810711934156388E-2</v>
      </c>
      <c r="R228" s="8">
        <f>'Data-Resource'!I11338</f>
        <v>-2.2305130111524652E-3</v>
      </c>
      <c r="S228" s="8">
        <f>'Data-Resource'!I8308</f>
        <v>1.8390747126436943E-2</v>
      </c>
      <c r="T228" s="8">
        <f>'Data-Resource'!I8813</f>
        <v>2.3895401095414583E-3</v>
      </c>
      <c r="U228" s="8">
        <f>'Data-Resource'!I9318</f>
        <v>-1.058477984758637E-3</v>
      </c>
      <c r="V228" s="8">
        <f>'Data-Resource'!I9823</f>
        <v>8.620640885108494E-3</v>
      </c>
      <c r="W228" s="8">
        <f>'Data-Resource'!I10328</f>
        <v>-1.3979589543907599E-3</v>
      </c>
    </row>
    <row r="229" spans="1:23" x14ac:dyDescent="0.3">
      <c r="A229" s="8" t="str">
        <f>'Data-Resource'!B229</f>
        <v>11-22-2019</v>
      </c>
      <c r="B229" s="8">
        <f>'Data-Resource'!I14874</f>
        <v>1.3776561317822554E-3</v>
      </c>
      <c r="C229" s="8">
        <f>'Data-Resource'!I11844</f>
        <v>1.8982156416096809E-3</v>
      </c>
      <c r="D229" s="8">
        <f>'Data-Resource'!I734</f>
        <v>-2.0105575731188979E-3</v>
      </c>
      <c r="E229" s="8">
        <f>'Data-Resource'!I1239</f>
        <v>7.4832386073275337E-4</v>
      </c>
      <c r="F229" s="8">
        <f>'Data-Resource'!I1744</f>
        <v>3.6747956409021207E-3</v>
      </c>
      <c r="G229" s="8">
        <f>'Data-Resource'!I2249</f>
        <v>7.1812440261934867E-4</v>
      </c>
      <c r="H229" s="8">
        <f>'Data-Resource'!I2754</f>
        <v>-7.2911925549354935E-4</v>
      </c>
      <c r="I229" s="8">
        <f>'Data-Resource'!I3259</f>
        <v>-1.1472237313044671E-2</v>
      </c>
      <c r="J229" s="8">
        <f>'Data-Resource'!I3764</f>
        <v>5.1567104042144728E-3</v>
      </c>
      <c r="K229" s="8">
        <f>'Data-Resource'!I4269</f>
        <v>5.9504214876031723E-3</v>
      </c>
      <c r="L229" s="8">
        <f>'Data-Resource'!I4774</f>
        <v>-3.655189978320833E-4</v>
      </c>
      <c r="M229" s="8">
        <f>'Data-Resource'!I5279</f>
        <v>1.3485166317049318E-3</v>
      </c>
      <c r="N229" s="8">
        <f>'Data-Resource'!I5784</f>
        <v>-4.5508513050249253E-3</v>
      </c>
      <c r="O229" s="8">
        <f>'Data-Resource'!I6289</f>
        <v>-2.6486558071775522E-4</v>
      </c>
      <c r="P229" s="8">
        <f>'Data-Resource'!I12349</f>
        <v>3.3467973838015629E-3</v>
      </c>
      <c r="Q229" s="8">
        <f>'Data-Resource'!I10834</f>
        <v>-2.1026072064431224E-3</v>
      </c>
      <c r="R229" s="8">
        <f>'Data-Resource'!I11339</f>
        <v>-8.9418482546005356E-3</v>
      </c>
      <c r="S229" s="8">
        <f>'Data-Resource'!I8309</f>
        <v>2.1372271013933103E-2</v>
      </c>
      <c r="T229" s="8">
        <f>'Data-Resource'!I8814</f>
        <v>-1.1282625105081682E-2</v>
      </c>
      <c r="U229" s="8">
        <f>'Data-Resource'!I9319</f>
        <v>1.6961837006352082E-2</v>
      </c>
      <c r="V229" s="8">
        <f>'Data-Resource'!I9824</f>
        <v>-8.0085423170014707E-3</v>
      </c>
      <c r="W229" s="8">
        <f>'Data-Resource'!I10329</f>
        <v>-6.5238115603781042E-3</v>
      </c>
    </row>
    <row r="230" spans="1:23" x14ac:dyDescent="0.3">
      <c r="A230" s="8" t="str">
        <f>'Data-Resource'!B230</f>
        <v>11-25-2019</v>
      </c>
      <c r="B230" s="8">
        <f>'Data-Resource'!I14875</f>
        <v>-7.9982579246760455E-5</v>
      </c>
      <c r="C230" s="8">
        <f>'Data-Resource'!I11845</f>
        <v>1.5500944593537049E-2</v>
      </c>
      <c r="D230" s="8">
        <f>'Data-Resource'!I735</f>
        <v>3.6385664113830653E-4</v>
      </c>
      <c r="E230" s="8">
        <f>'Data-Resource'!I1240</f>
        <v>3.2791923010458308E-3</v>
      </c>
      <c r="F230" s="8">
        <f>'Data-Resource'!I1745</f>
        <v>-5.4583214339325959E-3</v>
      </c>
      <c r="G230" s="8">
        <f>'Data-Resource'!I2250</f>
        <v>-5.6858708084115113E-3</v>
      </c>
      <c r="H230" s="8">
        <f>'Data-Resource'!I2755</f>
        <v>6.0694511301785372E-3</v>
      </c>
      <c r="I230" s="8">
        <f>'Data-Resource'!I3260</f>
        <v>2.4096385542169041E-3</v>
      </c>
      <c r="J230" s="8">
        <f>'Data-Resource'!I3765</f>
        <v>-4.2953020134228106E-3</v>
      </c>
      <c r="K230" s="8">
        <f>'Data-Resource'!I4270</f>
        <v>6.8359702189770746E-3</v>
      </c>
      <c r="L230" s="8">
        <f>'Data-Resource'!I4775</f>
        <v>4.0146204379562459E-3</v>
      </c>
      <c r="M230" s="8">
        <f>'Data-Resource'!I5280</f>
        <v>-1.1407407407407449E-2</v>
      </c>
      <c r="N230" s="8">
        <f>'Data-Resource'!I5785</f>
        <v>-7.4625992076441305E-3</v>
      </c>
      <c r="O230" s="8">
        <f>'Data-Resource'!I6290</f>
        <v>-2.1178027796161679E-3</v>
      </c>
      <c r="P230" s="8">
        <f>'Data-Resource'!I12350</f>
        <v>2.1559702823839479E-2</v>
      </c>
      <c r="Q230" s="8">
        <f>'Data-Resource'!I10835</f>
        <v>1.3019701477873897E-2</v>
      </c>
      <c r="R230" s="8">
        <f>'Data-Resource'!I11340</f>
        <v>1.7910402985074677E-2</v>
      </c>
      <c r="S230" s="8">
        <f>'Data-Resource'!I8310</f>
        <v>1.5317176404968613E-2</v>
      </c>
      <c r="T230" s="8">
        <f>'Data-Resource'!I8815</f>
        <v>-2.9868579326234484E-3</v>
      </c>
      <c r="U230" s="8">
        <f>'Data-Resource'!I9320</f>
        <v>1.7150583737989288E-2</v>
      </c>
      <c r="V230" s="8">
        <f>'Data-Resource'!I9825</f>
        <v>-6.6844919786097053E-3</v>
      </c>
      <c r="W230" s="8">
        <f>'Data-Resource'!I10330</f>
        <v>-5.1330283689588066E-3</v>
      </c>
    </row>
    <row r="231" spans="1:23" x14ac:dyDescent="0.3">
      <c r="A231" s="8" t="str">
        <f>'Data-Resource'!B231</f>
        <v>11-26-2019</v>
      </c>
      <c r="B231" s="8">
        <f>'Data-Resource'!I14876</f>
        <v>-1.5072319341736798E-3</v>
      </c>
      <c r="C231" s="8">
        <f>'Data-Resource'!I11846</f>
        <v>3.7081944274443783E-4</v>
      </c>
      <c r="D231" s="8">
        <f>'Data-Resource'!I736</f>
        <v>1.0337235676290022E-2</v>
      </c>
      <c r="E231" s="8">
        <f>'Data-Resource'!I1241</f>
        <v>9.08009073325328E-3</v>
      </c>
      <c r="F231" s="8">
        <f>'Data-Resource'!I1746</f>
        <v>-6.4044325781034044E-3</v>
      </c>
      <c r="G231" s="8">
        <f>'Data-Resource'!I2251</f>
        <v>-8.7392689653608968E-3</v>
      </c>
      <c r="H231" s="8">
        <f>'Data-Resource'!I2756</f>
        <v>-8.7593338420351562E-3</v>
      </c>
      <c r="I231" s="8">
        <f>'Data-Resource'!I3261</f>
        <v>1.4409222178851615E-2</v>
      </c>
      <c r="J231" s="8">
        <f>'Data-Resource'!I3766</f>
        <v>-1.2179160698805426E-3</v>
      </c>
      <c r="K231" s="8">
        <f>'Data-Resource'!I4271</f>
        <v>-6.8159364949032771E-3</v>
      </c>
      <c r="L231" s="8">
        <f>'Data-Resource'!I4776</f>
        <v>5.4525625855493661E-3</v>
      </c>
      <c r="M231" s="8">
        <f>'Data-Resource'!I5281</f>
        <v>-1.138747377884328E-2</v>
      </c>
      <c r="N231" s="8">
        <f>'Data-Resource'!I5786</f>
        <v>-1.7694485402534432E-3</v>
      </c>
      <c r="O231" s="8">
        <f>'Data-Resource'!I6291</f>
        <v>-1.8567639257294571E-3</v>
      </c>
      <c r="P231" s="8">
        <f>'Data-Resource'!I12351</f>
        <v>-8.9354855117946726E-3</v>
      </c>
      <c r="Q231" s="8">
        <f>'Data-Resource'!I10836</f>
        <v>1.2852429678927418E-2</v>
      </c>
      <c r="R231" s="8">
        <f>'Data-Resource'!I11341</f>
        <v>1.9005774298076712E-2</v>
      </c>
      <c r="S231" s="8">
        <f>'Data-Resource'!I8311</f>
        <v>-1.277955203516754E-2</v>
      </c>
      <c r="T231" s="8">
        <f>'Data-Resource'!I8816</f>
        <v>-4.1865850033478156E-3</v>
      </c>
      <c r="U231" s="8">
        <f>'Data-Resource'!I9321</f>
        <v>3.0384810126592334E-4</v>
      </c>
      <c r="V231" s="8">
        <f>'Data-Resource'!I9826</f>
        <v>-2.1458906270136074E-3</v>
      </c>
      <c r="W231" s="8">
        <f>'Data-Resource'!I10331</f>
        <v>6.5759043656901817E-3</v>
      </c>
    </row>
    <row r="232" spans="1:23" x14ac:dyDescent="0.3">
      <c r="A232" s="8" t="str">
        <f>'Data-Resource'!B232</f>
        <v>11-27-2019</v>
      </c>
      <c r="B232" s="8">
        <f>'Data-Resource'!I14877</f>
        <v>-3.0242290499793927E-4</v>
      </c>
      <c r="C232" s="8">
        <f>'Data-Resource'!I11847</f>
        <v>-2.2099447513812512E-3</v>
      </c>
      <c r="D232" s="8">
        <f>'Data-Resource'!I737</f>
        <v>9.6687985675917715E-3</v>
      </c>
      <c r="E232" s="8">
        <f>'Data-Resource'!I1242</f>
        <v>-9.3194898517637674E-3</v>
      </c>
      <c r="F232" s="8">
        <f>'Data-Resource'!I1747</f>
        <v>3.2162279774748371E-3</v>
      </c>
      <c r="G232" s="8">
        <f>'Data-Resource'!I2252</f>
        <v>-9.2125952322932025E-3</v>
      </c>
      <c r="H232" s="8">
        <f>'Data-Resource'!I2757</f>
        <v>4.75701291233902E-3</v>
      </c>
      <c r="I232" s="8">
        <f>'Data-Resource'!I3262</f>
        <v>-3.7718150748190307E-3</v>
      </c>
      <c r="J232" s="8">
        <f>'Data-Resource'!I3767</f>
        <v>9.8634776418463598E-3</v>
      </c>
      <c r="K232" s="8">
        <f>'Data-Resource'!I4272</f>
        <v>-1.1091183874787499E-2</v>
      </c>
      <c r="L232" s="8">
        <f>'Data-Resource'!I4777</f>
        <v>5.7741103044220386E-3</v>
      </c>
      <c r="M232" s="8">
        <f>'Data-Resource'!I5282</f>
        <v>9.0730379555420543E-3</v>
      </c>
      <c r="N232" s="8">
        <f>'Data-Resource'!I5787</f>
        <v>-6.7746684307903151E-3</v>
      </c>
      <c r="O232" s="8">
        <f>'Data-Resource'!I6292</f>
        <v>1.3287270794578769E-2</v>
      </c>
      <c r="P232" s="8">
        <f>'Data-Resource'!I12352</f>
        <v>-1.341151748398416E-2</v>
      </c>
      <c r="Q232" s="8">
        <f>'Data-Resource'!I10837</f>
        <v>-9.3686476578412024E-3</v>
      </c>
      <c r="R232" s="8">
        <f>'Data-Resource'!I11342</f>
        <v>6.4515698924731361E-3</v>
      </c>
      <c r="S232" s="8">
        <f>'Data-Resource'!I8312</f>
        <v>-5.3995680345571206E-3</v>
      </c>
      <c r="T232" s="8">
        <f>'Data-Resource'!I8817</f>
        <v>1.6324136021431832E-2</v>
      </c>
      <c r="U232" s="8">
        <f>'Data-Resource'!I9322</f>
        <v>-1.0574067946925168E-2</v>
      </c>
      <c r="V232" s="8">
        <f>'Data-Resource'!I9827</f>
        <v>-2.4064010695187491E-3</v>
      </c>
      <c r="W232" s="8">
        <f>'Data-Resource'!I10332</f>
        <v>-7.4452770808360403E-3</v>
      </c>
    </row>
    <row r="233" spans="1:23" x14ac:dyDescent="0.3">
      <c r="A233" s="8" t="str">
        <f>'Data-Resource'!B233</f>
        <v>11-28-2019</v>
      </c>
      <c r="B233" s="8">
        <f>'Data-Resource'!I14878</f>
        <v>-1.532555643139904E-4</v>
      </c>
      <c r="C233" s="8">
        <f>'Data-Resource'!I11848</f>
        <v>-7.3800738007393787E-4</v>
      </c>
      <c r="D233" s="8">
        <f>'Data-Resource'!I738</f>
        <v>2.8455202456807503E-3</v>
      </c>
      <c r="E233" s="8">
        <f>'Data-Resource'!I1243</f>
        <v>4.8120225563908032E-3</v>
      </c>
      <c r="F233" s="8">
        <f>'Data-Resource'!I1748</f>
        <v>4.5913681644898499E-3</v>
      </c>
      <c r="G233" s="8">
        <f>'Data-Resource'!I2253</f>
        <v>7.2784573775172014E-4</v>
      </c>
      <c r="H233" s="8">
        <f>'Data-Resource'!I2758</f>
        <v>-6.6282418839122368E-3</v>
      </c>
      <c r="I233" s="8">
        <f>'Data-Resource'!I3263</f>
        <v>-4.7396208530811368E-4</v>
      </c>
      <c r="J233" s="8">
        <f>'Data-Resource'!I3768</f>
        <v>-1.2872069914935077E-2</v>
      </c>
      <c r="K233" s="8">
        <f>'Data-Resource'!I4273</f>
        <v>-8.2697652707547245E-4</v>
      </c>
      <c r="L233" s="8">
        <f>'Data-Resource'!I4778</f>
        <v>-3.2373884892086032E-3</v>
      </c>
      <c r="M233" s="8">
        <f>'Data-Resource'!I5283</f>
        <v>-7.1996400179990235E-3</v>
      </c>
      <c r="N233" s="8">
        <f>'Data-Resource'!I5788</f>
        <v>1.3365608159526549E-3</v>
      </c>
      <c r="O233" s="8">
        <f>'Data-Resource'!I6293</f>
        <v>-5.2562417871238824E-4</v>
      </c>
      <c r="P233" s="8">
        <f>'Data-Resource'!I12353</f>
        <v>3.0822375132929973E-3</v>
      </c>
      <c r="Q233" s="8">
        <f>'Data-Resource'!I10838</f>
        <v>1.1993357998428147E-2</v>
      </c>
      <c r="R233" s="8">
        <f>'Data-Resource'!I11343</f>
        <v>-1.2091123239354686E-2</v>
      </c>
      <c r="S233" s="8">
        <f>'Data-Resource'!I8313</f>
        <v>-1.0799136069114242E-3</v>
      </c>
      <c r="T233" s="8">
        <f>'Data-Resource'!I8818</f>
        <v>1.189042827390749E-3</v>
      </c>
      <c r="U233" s="8">
        <f>'Data-Resource'!I9323</f>
        <v>-7.6530102040817342E-3</v>
      </c>
      <c r="V233" s="8">
        <f>'Data-Resource'!I9828</f>
        <v>1.0764101010266472E-3</v>
      </c>
      <c r="W233" s="8">
        <f>'Data-Resource'!I10333</f>
        <v>-3.7523546670235799E-3</v>
      </c>
    </row>
    <row r="234" spans="1:23" x14ac:dyDescent="0.3">
      <c r="A234" s="8" t="str">
        <f>'Data-Resource'!B234</f>
        <v>11-29-2019</v>
      </c>
      <c r="B234" s="8">
        <f>'Data-Resource'!I14879</f>
        <v>4.3348354420775391E-3</v>
      </c>
      <c r="C234" s="8">
        <f>'Data-Resource'!I11849</f>
        <v>-1.4842671063350983E-3</v>
      </c>
      <c r="D234" s="8">
        <f>'Data-Resource'!I739</f>
        <v>4.4404973357016911E-3</v>
      </c>
      <c r="E234" s="8">
        <f>'Data-Resource'!I1244</f>
        <v>3.9115765922735669E-3</v>
      </c>
      <c r="F234" s="8">
        <f>'Data-Resource'!I1749</f>
        <v>-2.066101899915935E-3</v>
      </c>
      <c r="G234" s="8">
        <f>'Data-Resource'!I2254</f>
        <v>-3.3600585840784679E-3</v>
      </c>
      <c r="H234" s="8">
        <f>'Data-Resource'!I2759</f>
        <v>2.7732447008248476E-3</v>
      </c>
      <c r="I234" s="8">
        <f>'Data-Resource'!I3264</f>
        <v>8.5755219221207036E-3</v>
      </c>
      <c r="J234" s="8">
        <f>'Data-Resource'!I3769</f>
        <v>2.7360465864855734E-3</v>
      </c>
      <c r="K234" s="8">
        <f>'Data-Resource'!I4274</f>
        <v>-1.0842401820810652E-2</v>
      </c>
      <c r="L234" s="8">
        <f>'Data-Resource'!I4779</f>
        <v>8.3272552500828455E-3</v>
      </c>
      <c r="M234" s="8">
        <f>'Data-Resource'!I5284</f>
        <v>-6.9802731411230268E-3</v>
      </c>
      <c r="N234" s="8">
        <f>'Data-Resource'!I5789</f>
        <v>5.6462998129986324E-3</v>
      </c>
      <c r="O234" s="8">
        <f>'Data-Resource'!I6294</f>
        <v>2.3684210526317222E-3</v>
      </c>
      <c r="P234" s="8">
        <f>'Data-Resource'!I12354</f>
        <v>5.4819781973956764E-3</v>
      </c>
      <c r="Q234" s="8">
        <f>'Data-Resource'!I10839</f>
        <v>1.1934131687242716E-2</v>
      </c>
      <c r="R234" s="8">
        <f>'Data-Resource'!I11344</f>
        <v>-1.2310006706299541E-2</v>
      </c>
      <c r="S234" s="8">
        <f>'Data-Resource'!I8314</f>
        <v>-2.060748261347695E-2</v>
      </c>
      <c r="T234" s="8">
        <f>'Data-Resource'!I8819</f>
        <v>5.3698924091923044E-3</v>
      </c>
      <c r="U234" s="8">
        <f>'Data-Resource'!I9324</f>
        <v>1.9638242894056464E-3</v>
      </c>
      <c r="V234" s="8">
        <f>'Data-Resource'!I9829</f>
        <v>1.1090007754719692E-2</v>
      </c>
      <c r="W234" s="8">
        <f>'Data-Resource'!I10334</f>
        <v>2.8382498440374855E-3</v>
      </c>
    </row>
    <row r="235" spans="1:23" x14ac:dyDescent="0.3">
      <c r="A235" s="8" t="str">
        <f>'Data-Resource'!B235</f>
        <v>12-2-2019</v>
      </c>
      <c r="B235" s="8">
        <f>'Data-Resource'!I14880</f>
        <v>-2.2634873083899474E-2</v>
      </c>
      <c r="C235" s="8">
        <f>'Data-Resource'!I11850</f>
        <v>-5.2141489757914321E-2</v>
      </c>
      <c r="D235" s="8">
        <f>'Data-Resource'!I740</f>
        <v>-3.1514126760563511E-2</v>
      </c>
      <c r="E235" s="8">
        <f>'Data-Resource'!I1245</f>
        <v>-2.7985670667357625E-2</v>
      </c>
      <c r="F235" s="8">
        <f>'Data-Resource'!I1750</f>
        <v>-1.8837542444407333E-2</v>
      </c>
      <c r="G235" s="8">
        <f>'Data-Resource'!I2255</f>
        <v>-9.816820512820611E-3</v>
      </c>
      <c r="H235" s="8">
        <f>'Data-Resource'!I2760</f>
        <v>-1.74520646465369E-2</v>
      </c>
      <c r="I235" s="8">
        <f>'Data-Resource'!I3265</f>
        <v>-2.1759650570283319E-2</v>
      </c>
      <c r="J235" s="8">
        <f>'Data-Resource'!I3770</f>
        <v>-2.0166167327512842E-2</v>
      </c>
      <c r="K235" s="8">
        <f>'Data-Resource'!I4275</f>
        <v>-1.4174831610905219E-2</v>
      </c>
      <c r="L235" s="8">
        <f>'Data-Resource'!I4780</f>
        <v>-2.691065546132802E-2</v>
      </c>
      <c r="M235" s="8">
        <f>'Data-Resource'!I5285</f>
        <v>-1.5079969535415213E-2</v>
      </c>
      <c r="N235" s="8">
        <f>'Data-Resource'!I5790</f>
        <v>-1.915429441124818E-2</v>
      </c>
      <c r="O235" s="8">
        <f>'Data-Resource'!I6295</f>
        <v>-2.575163398692816E-2</v>
      </c>
      <c r="P235" s="8">
        <f>'Data-Resource'!I12355</f>
        <v>-1.8793206865318369E-2</v>
      </c>
      <c r="Q235" s="8">
        <f>'Data-Resource'!I10840</f>
        <v>-2.4449878348407863E-2</v>
      </c>
      <c r="R235" s="8">
        <f>'Data-Resource'!I11345</f>
        <v>-2.5436045402497994E-2</v>
      </c>
      <c r="S235" s="8">
        <f>'Data-Resource'!I8315</f>
        <v>-3.0803025302530321E-2</v>
      </c>
      <c r="T235" s="8">
        <f>'Data-Resource'!I8820</f>
        <v>-1.601430547991807E-2</v>
      </c>
      <c r="U235" s="8">
        <f>'Data-Resource'!I9325</f>
        <v>-1.8528049408131683E-2</v>
      </c>
      <c r="V235" s="8">
        <f>'Data-Resource'!I9830</f>
        <v>-3.1669398309134858E-2</v>
      </c>
      <c r="W235" s="8">
        <f>'Data-Resource'!I10335</f>
        <v>-1.7428157938235319E-2</v>
      </c>
    </row>
    <row r="236" spans="1:23" x14ac:dyDescent="0.3">
      <c r="A236" s="8" t="str">
        <f>'Data-Resource'!B236</f>
        <v>12-3-2019</v>
      </c>
      <c r="B236" s="8">
        <f>'Data-Resource'!I14881</f>
        <v>-3.8590347908671191E-3</v>
      </c>
      <c r="C236" s="8">
        <f>'Data-Resource'!I11851</f>
        <v>7.8431764705882735E-3</v>
      </c>
      <c r="D236" s="8">
        <f>'Data-Resource'!I741</f>
        <v>5.604838427980683E-3</v>
      </c>
      <c r="E236" s="8">
        <f>'Data-Resource'!I1246</f>
        <v>-4.3605576804185468E-2</v>
      </c>
      <c r="F236" s="8">
        <f>'Data-Resource'!I1751</f>
        <v>-5.5943916083916103E-3</v>
      </c>
      <c r="G236" s="8">
        <f>'Data-Resource'!I2256</f>
        <v>-5.167665502687096E-3</v>
      </c>
      <c r="H236" s="8">
        <f>'Data-Resource'!I2761</f>
        <v>3.7080985970957847E-3</v>
      </c>
      <c r="I236" s="8">
        <f>'Data-Resource'!I3266</f>
        <v>9.1565975903614184E-3</v>
      </c>
      <c r="J236" s="8">
        <f>'Data-Resource'!I3771</f>
        <v>-5.4016484238912218E-3</v>
      </c>
      <c r="K236" s="8">
        <f>'Data-Resource'!I4276</f>
        <v>-4.9530402212304174E-3</v>
      </c>
      <c r="L236" s="8">
        <f>'Data-Resource'!I4781</f>
        <v>4.0410578674037467E-3</v>
      </c>
      <c r="M236" s="8">
        <f>'Data-Resource'!I5286</f>
        <v>-2.3445935523677207E-2</v>
      </c>
      <c r="N236" s="8">
        <f>'Data-Resource'!I5791</f>
        <v>-2.5456424841463553E-3</v>
      </c>
      <c r="O236" s="8">
        <f>'Data-Resource'!I6296</f>
        <v>-3.6067325674592841E-3</v>
      </c>
      <c r="P236" s="8">
        <f>'Data-Resource'!I12356</f>
        <v>7.8268878413187814E-3</v>
      </c>
      <c r="Q236" s="8">
        <f>'Data-Resource'!I10841</f>
        <v>2.5217057260447824E-2</v>
      </c>
      <c r="R236" s="8">
        <f>'Data-Resource'!I11346</f>
        <v>2.235499321475275E-3</v>
      </c>
      <c r="S236" s="8">
        <f>'Data-Resource'!I8316</f>
        <v>-1.1223905723906061E-3</v>
      </c>
      <c r="T236" s="8">
        <f>'Data-Resource'!I8821</f>
        <v>-6.0060060060060328E-3</v>
      </c>
      <c r="U236" s="8">
        <f>'Data-Resource'!I9326</f>
        <v>-1.4742524916943486E-2</v>
      </c>
      <c r="V236" s="8">
        <f>'Data-Resource'!I9831</f>
        <v>-5.5099724517905947E-4</v>
      </c>
      <c r="W236" s="8">
        <f>'Data-Resource'!I10336</f>
        <v>-3.849874805584714E-3</v>
      </c>
    </row>
    <row r="237" spans="1:23" x14ac:dyDescent="0.3">
      <c r="A237" s="8" t="str">
        <f>'Data-Resource'!B237</f>
        <v>12-4-2019</v>
      </c>
      <c r="B237" s="8">
        <f>'Data-Resource'!I14882</f>
        <v>1.0917290570969101E-2</v>
      </c>
      <c r="C237" s="8">
        <f>'Data-Resource'!I11852</f>
        <v>1.1659541391373343E-3</v>
      </c>
      <c r="D237" s="8">
        <f>'Data-Resource'!I742</f>
        <v>-4.1218422939067164E-3</v>
      </c>
      <c r="E237" s="8">
        <f>'Data-Resource'!I1247</f>
        <v>2.3520016000000022E-2</v>
      </c>
      <c r="F237" s="8">
        <f>'Data-Resource'!I1752</f>
        <v>1.5514823914172516E-2</v>
      </c>
      <c r="G237" s="8">
        <f>'Data-Resource'!I2257</f>
        <v>1.3343232617193543E-2</v>
      </c>
      <c r="H237" s="8">
        <f>'Data-Resource'!I2762</f>
        <v>2.3022401917874712E-2</v>
      </c>
      <c r="I237" s="8">
        <f>'Data-Resource'!I3267</f>
        <v>6.6889248602211952E-3</v>
      </c>
      <c r="J237" s="8">
        <f>'Data-Resource'!I3772</f>
        <v>1.7195624454013975E-2</v>
      </c>
      <c r="K237" s="8">
        <f>'Data-Resource'!I4277</f>
        <v>8.7703953025692165E-3</v>
      </c>
      <c r="L237" s="8">
        <f>'Data-Resource'!I4782</f>
        <v>1.2806440372035375E-2</v>
      </c>
      <c r="M237" s="8">
        <f>'Data-Resource'!I5287</f>
        <v>2.5352559023926465E-2</v>
      </c>
      <c r="N237" s="8">
        <f>'Data-Resource'!I5792</f>
        <v>1.441008662833722E-2</v>
      </c>
      <c r="O237" s="8">
        <f>'Data-Resource'!I6297</f>
        <v>5.6194808670056492E-3</v>
      </c>
      <c r="P237" s="8">
        <f>'Data-Resource'!I12357</f>
        <v>4.5552899340695047E-4</v>
      </c>
      <c r="Q237" s="8">
        <f>'Data-Resource'!I10842</f>
        <v>2.0572836318826251E-2</v>
      </c>
      <c r="R237" s="8">
        <f>'Data-Resource'!I11347</f>
        <v>2.0895552238806028E-2</v>
      </c>
      <c r="S237" s="8">
        <f>'Data-Resource'!I8317</f>
        <v>2.8026905829596414E-2</v>
      </c>
      <c r="T237" s="8">
        <f>'Data-Resource'!I8822</f>
        <v>1.0843391566265034E-2</v>
      </c>
      <c r="U237" s="8">
        <f>'Data-Resource'!I9327</f>
        <v>8.0628272251309432E-3</v>
      </c>
      <c r="V237" s="8">
        <f>'Data-Resource'!I9832</f>
        <v>1.649257888375745E-2</v>
      </c>
      <c r="W237" s="8">
        <f>'Data-Resource'!I10337</f>
        <v>-4.3353081598658267E-3</v>
      </c>
    </row>
    <row r="238" spans="1:23" x14ac:dyDescent="0.3">
      <c r="A238" s="8" t="str">
        <f>'Data-Resource'!B238</f>
        <v>12-5-2019</v>
      </c>
      <c r="B238" s="8">
        <f>'Data-Resource'!I14883</f>
        <v>-6.8150852925592696E-3</v>
      </c>
      <c r="C238" s="8">
        <f>'Data-Resource'!I11853</f>
        <v>-7.7279369292093296E-3</v>
      </c>
      <c r="D238" s="8">
        <f>'Data-Resource'!I743</f>
        <v>-1.1103172875221886E-2</v>
      </c>
      <c r="E238" s="8">
        <f>'Data-Resource'!I1248</f>
        <v>-1.4742410973680621E-2</v>
      </c>
      <c r="F238" s="8">
        <f>'Data-Resource'!I1753</f>
        <v>-1.1308548663057061E-2</v>
      </c>
      <c r="G238" s="8">
        <f>'Data-Resource'!I2258</f>
        <v>-7.7485231652479085E-3</v>
      </c>
      <c r="H238" s="8">
        <f>'Data-Resource'!I2763</f>
        <v>-9.477254587554022E-3</v>
      </c>
      <c r="I238" s="8">
        <f>'Data-Resource'!I3268</f>
        <v>-1.749407092198578E-2</v>
      </c>
      <c r="J238" s="8">
        <f>'Data-Resource'!I3773</f>
        <v>-2.6027671232878493E-3</v>
      </c>
      <c r="K238" s="8">
        <f>'Data-Resource'!I4278</f>
        <v>-1.0555030373977816E-2</v>
      </c>
      <c r="L238" s="8">
        <f>'Data-Resource'!I4783</f>
        <v>-9.3760407952126271E-3</v>
      </c>
      <c r="M238" s="8">
        <f>'Data-Resource'!I5288</f>
        <v>-3.7088548910522807E-3</v>
      </c>
      <c r="N238" s="8">
        <f>'Data-Resource'!I5793</f>
        <v>-6.349704478744448E-3</v>
      </c>
      <c r="O238" s="8">
        <f>'Data-Resource'!I6298</f>
        <v>-3.5847052575676938E-3</v>
      </c>
      <c r="P238" s="8">
        <f>'Data-Resource'!I12358</f>
        <v>-8.8295000601992107E-3</v>
      </c>
      <c r="Q238" s="8">
        <f>'Data-Resource'!I10843</f>
        <v>1.6078454901960831E-2</v>
      </c>
      <c r="R238" s="8">
        <f>'Data-Resource'!I11348</f>
        <v>-4.4149376489301456E-3</v>
      </c>
      <c r="S238" s="8">
        <f>'Data-Resource'!I8318</f>
        <v>3.9130489130434778E-2</v>
      </c>
      <c r="T238" s="8">
        <f>'Data-Resource'!I8823</f>
        <v>-8.3233889712851783E-3</v>
      </c>
      <c r="U238" s="8">
        <f>'Data-Resource'!I9328</f>
        <v>-6.6013412378205386E-3</v>
      </c>
      <c r="V238" s="8">
        <f>'Data-Resource'!I9833</f>
        <v>-6.5288192623152233E-3</v>
      </c>
      <c r="W238" s="8">
        <f>'Data-Resource'!I10338</f>
        <v>1.92675331618246E-3</v>
      </c>
    </row>
    <row r="239" spans="1:23" x14ac:dyDescent="0.3">
      <c r="A239" s="8" t="str">
        <f>'Data-Resource'!B239</f>
        <v>12-6-2019</v>
      </c>
      <c r="B239" s="8">
        <f>'Data-Resource'!I14884</f>
        <v>6.0416619654603057E-3</v>
      </c>
      <c r="C239" s="8">
        <f>'Data-Resource'!I11854</f>
        <v>1.5116357175052463E-2</v>
      </c>
      <c r="D239" s="8">
        <f>'Data-Resource'!I744</f>
        <v>7.0334066726780615E-3</v>
      </c>
      <c r="E239" s="8">
        <f>'Data-Resource'!I1249</f>
        <v>3.1496297885595735E-4</v>
      </c>
      <c r="F239" s="8">
        <f>'Data-Resource'!I1754</f>
        <v>1.1413985876934213E-2</v>
      </c>
      <c r="G239" s="8">
        <f>'Data-Resource'!I2259</f>
        <v>2.2013795450745309E-3</v>
      </c>
      <c r="H239" s="8">
        <f>'Data-Resource'!I2764</f>
        <v>1.1577713793856611E-3</v>
      </c>
      <c r="I239" s="8">
        <f>'Data-Resource'!I3269</f>
        <v>8.6621846263294482E-3</v>
      </c>
      <c r="J239" s="8">
        <f>'Data-Resource'!I3774</f>
        <v>1.0130020117863594E-2</v>
      </c>
      <c r="K239" s="8">
        <f>'Data-Resource'!I4279</f>
        <v>8.9393247013691696E-3</v>
      </c>
      <c r="L239" s="8">
        <f>'Data-Resource'!I4784</f>
        <v>-3.2645047545374678E-3</v>
      </c>
      <c r="M239" s="8">
        <f>'Data-Resource'!I5289</f>
        <v>9.280742459396871E-3</v>
      </c>
      <c r="N239" s="8">
        <f>'Data-Resource'!I5794</f>
        <v>9.4787920307339586E-3</v>
      </c>
      <c r="O239" s="8">
        <f>'Data-Resource'!I6299</f>
        <v>2.795899347623451E-3</v>
      </c>
      <c r="P239" s="8">
        <f>'Data-Resource'!I12359</f>
        <v>7.9802840042248989E-3</v>
      </c>
      <c r="Q239" s="8">
        <f>'Data-Resource'!I10844</f>
        <v>3.8402458642145774E-3</v>
      </c>
      <c r="R239" s="8">
        <f>'Data-Resource'!I11349</f>
        <v>0</v>
      </c>
      <c r="S239" s="8">
        <f>'Data-Resource'!I8319</f>
        <v>9.443914451411942E-3</v>
      </c>
      <c r="T239" s="8">
        <f>'Data-Resource'!I8824</f>
        <v>1.201923120261658E-2</v>
      </c>
      <c r="U239" s="8">
        <f>'Data-Resource'!I9329</f>
        <v>2.9275913162604656E-2</v>
      </c>
      <c r="V239" s="8">
        <f>'Data-Resource'!I9834</f>
        <v>9.2466518603213609E-3</v>
      </c>
      <c r="W239" s="8">
        <f>'Data-Resource'!I10339</f>
        <v>2.8831810797737534E-3</v>
      </c>
    </row>
    <row r="240" spans="1:23" x14ac:dyDescent="0.3">
      <c r="A240" s="8" t="str">
        <f>'Data-Resource'!B240</f>
        <v>12-9-2019</v>
      </c>
      <c r="B240" s="8">
        <f>'Data-Resource'!I14885</f>
        <v>-3.1914611605525097E-3</v>
      </c>
      <c r="C240" s="8">
        <f>'Data-Resource'!I11855</f>
        <v>-9.5274390243903044E-3</v>
      </c>
      <c r="D240" s="8">
        <f>'Data-Resource'!I745</f>
        <v>-1.5279525765512107E-2</v>
      </c>
      <c r="E240" s="8">
        <f>'Data-Resource'!I1250</f>
        <v>-1.527080435082802E-2</v>
      </c>
      <c r="F240" s="8">
        <f>'Data-Resource'!I1755</f>
        <v>-5.753739930955095E-3</v>
      </c>
      <c r="G240" s="8">
        <f>'Data-Resource'!I2260</f>
        <v>-7.176303561457327E-3</v>
      </c>
      <c r="H240" s="8">
        <f>'Data-Resource'!I2765</f>
        <v>-5.2075801478770082E-3</v>
      </c>
      <c r="I240" s="8">
        <f>'Data-Resource'!I3270</f>
        <v>-7.1736009419339523E-3</v>
      </c>
      <c r="J240" s="8">
        <f>'Data-Resource'!I3775</f>
        <v>-7.5942231514569752E-3</v>
      </c>
      <c r="K240" s="8">
        <f>'Data-Resource'!I4280</f>
        <v>-2.9079371007174355E-3</v>
      </c>
      <c r="L240" s="8">
        <f>'Data-Resource'!I4785</f>
        <v>-1.8214936247723222E-3</v>
      </c>
      <c r="M240" s="8">
        <f>'Data-Resource'!I5290</f>
        <v>2.4524831391784475E-3</v>
      </c>
      <c r="N240" s="8">
        <f>'Data-Resource'!I5795</f>
        <v>-2.490565411937689E-3</v>
      </c>
      <c r="O240" s="8">
        <f>'Data-Resource'!I6300</f>
        <v>-1.7275747508306816E-3</v>
      </c>
      <c r="P240" s="8">
        <f>'Data-Resource'!I12360</f>
        <v>4.5598036843165967E-3</v>
      </c>
      <c r="Q240" s="8">
        <f>'Data-Resource'!I10845</f>
        <v>1.0686977099236555E-2</v>
      </c>
      <c r="R240" s="8">
        <f>'Data-Resource'!I11350</f>
        <v>-2.2042614751978711E-2</v>
      </c>
      <c r="S240" s="8">
        <f>'Data-Resource'!I8320</f>
        <v>2.3983263816475486E-2</v>
      </c>
      <c r="T240" s="8">
        <f>'Data-Resource'!I8825</f>
        <v>1.2537349253731414E-2</v>
      </c>
      <c r="U240" s="8">
        <f>'Data-Resource'!I9330</f>
        <v>-9.081885774357E-3</v>
      </c>
      <c r="V240" s="8">
        <f>'Data-Resource'!I9835</f>
        <v>-3.2266254890016984E-3</v>
      </c>
      <c r="W240" s="8">
        <f>'Data-Resource'!I10340</f>
        <v>-8.1692068764285392E-3</v>
      </c>
    </row>
    <row r="241" spans="1:32" x14ac:dyDescent="0.3">
      <c r="A241" s="8" t="str">
        <f>'Data-Resource'!B241</f>
        <v>12-10-2019</v>
      </c>
      <c r="B241" s="8">
        <f>'Data-Resource'!I14886</f>
        <v>3.7423186816776542E-4</v>
      </c>
      <c r="C241" s="8">
        <f>'Data-Resource'!I11856</f>
        <v>7.7220077220077144E-3</v>
      </c>
      <c r="D241" s="8">
        <f>'Data-Resource'!I746</f>
        <v>7.5091135531135268E-3</v>
      </c>
      <c r="E241" s="8">
        <f>'Data-Resource'!I1251</f>
        <v>-3.2076504380348422E-3</v>
      </c>
      <c r="F241" s="8">
        <f>'Data-Resource'!I1756</f>
        <v>-2.3192485439912843E-4</v>
      </c>
      <c r="G241" s="8">
        <f>'Data-Resource'!I2261</f>
        <v>-3.2559123871539557E-3</v>
      </c>
      <c r="H241" s="8">
        <f>'Data-Resource'!I2766</f>
        <v>4.8056212263177132E-3</v>
      </c>
      <c r="I241" s="8">
        <f>'Data-Resource'!I3271</f>
        <v>-4.8076923076922481E-3</v>
      </c>
      <c r="J241" s="8">
        <f>'Data-Resource'!I3776</f>
        <v>6.4621749018764722E-3</v>
      </c>
      <c r="K241" s="8">
        <f>'Data-Resource'!I4281</f>
        <v>-8.2601875042144848E-3</v>
      </c>
      <c r="L241" s="8">
        <f>'Data-Resource'!I4786</f>
        <v>-3.2930627131970685E-3</v>
      </c>
      <c r="M241" s="8">
        <f>'Data-Resource'!I5291</f>
        <v>-1.7573094985608238E-2</v>
      </c>
      <c r="N241" s="8">
        <f>'Data-Resource'!I5796</f>
        <v>1.6219404305516524E-3</v>
      </c>
      <c r="O241" s="8">
        <f>'Data-Resource'!I6301</f>
        <v>-5.077498663816106E-3</v>
      </c>
      <c r="P241" s="8">
        <f>'Data-Resource'!I12361</f>
        <v>-8.7524796650138067E-3</v>
      </c>
      <c r="Q241" s="8">
        <f>'Data-Resource'!I10846</f>
        <v>-1.8414107063191899E-2</v>
      </c>
      <c r="R241" s="8">
        <f>'Data-Resource'!I11351</f>
        <v>5.2631278195488188E-3</v>
      </c>
      <c r="S241" s="8">
        <f>'Data-Resource'!I8321</f>
        <v>-1.0193730367291867E-2</v>
      </c>
      <c r="T241" s="8">
        <f>'Data-Resource'!I8826</f>
        <v>-5.9201304648947347E-4</v>
      </c>
      <c r="U241" s="8">
        <f>'Data-Resource'!I9331</f>
        <v>-8.0421236574922074E-4</v>
      </c>
      <c r="V241" s="8">
        <f>'Data-Resource'!I9836</f>
        <v>-8.107783783783309E-4</v>
      </c>
      <c r="W241" s="8">
        <f>'Data-Resource'!I10341</f>
        <v>3.3980388349514148E-3</v>
      </c>
    </row>
    <row r="242" spans="1:32" x14ac:dyDescent="0.3">
      <c r="A242" s="8" t="str">
        <f>'Data-Resource'!B242</f>
        <v>12-11-2019</v>
      </c>
      <c r="B242" s="8">
        <f>'Data-Resource'!I14887</f>
        <v>5.4537817640162448E-3</v>
      </c>
      <c r="C242" s="8">
        <f>'Data-Resource'!I11857</f>
        <v>1.2227741688956675E-2</v>
      </c>
      <c r="D242" s="8">
        <f>'Data-Resource'!I747</f>
        <v>1.0709681871424254E-2</v>
      </c>
      <c r="E242" s="8">
        <f>'Data-Resource'!I1252</f>
        <v>8.4539182682631681E-3</v>
      </c>
      <c r="F242" s="8">
        <f>'Data-Resource'!I1757</f>
        <v>3.4827024801660825E-3</v>
      </c>
      <c r="G242" s="8">
        <f>'Data-Resource'!I2262</f>
        <v>3.863902454095769E-3</v>
      </c>
      <c r="H242" s="8">
        <f>'Data-Resource'!I2767</f>
        <v>4.3431301578118677E-4</v>
      </c>
      <c r="I242" s="8">
        <f>'Data-Resource'!I3272</f>
        <v>1.4464899164847874E-3</v>
      </c>
      <c r="J242" s="8">
        <f>'Data-Resource'!I3777</f>
        <v>1.3936288729709119E-2</v>
      </c>
      <c r="K242" s="8">
        <f>'Data-Resource'!I4282</f>
        <v>1.1581711622689141E-2</v>
      </c>
      <c r="L242" s="8">
        <f>'Data-Resource'!I4787</f>
        <v>1.4684288135483508E-2</v>
      </c>
      <c r="M242" s="8">
        <f>'Data-Resource'!I5292</f>
        <v>1.2189476932572147E-2</v>
      </c>
      <c r="N242" s="8">
        <f>'Data-Resource'!I5797</f>
        <v>8.9785396238286092E-3</v>
      </c>
      <c r="O242" s="8">
        <f>'Data-Resource'!I6302</f>
        <v>2.6860059092134519E-4</v>
      </c>
      <c r="P242" s="8">
        <f>'Data-Resource'!I12362</f>
        <v>6.6846490763292615E-3</v>
      </c>
      <c r="Q242" s="8">
        <f>'Data-Resource'!I10847</f>
        <v>3.4522207847078605E-3</v>
      </c>
      <c r="R242" s="8">
        <f>'Data-Resource'!I11352</f>
        <v>2.9828037442442804E-3</v>
      </c>
      <c r="S242" s="8">
        <f>'Data-Resource'!I8322</f>
        <v>4.2060988433229151E-3</v>
      </c>
      <c r="T242" s="8">
        <f>'Data-Resource'!I8827</f>
        <v>6.5165342443742127E-3</v>
      </c>
      <c r="U242" s="8">
        <f>'Data-Resource'!I9332</f>
        <v>2.0547202112924007E-2</v>
      </c>
      <c r="V242" s="8">
        <f>'Data-Resource'!I9837</f>
        <v>7.8675907563603067E-3</v>
      </c>
      <c r="W242" s="8">
        <f>'Data-Resource'!I10342</f>
        <v>-4.8562410351501469E-4</v>
      </c>
    </row>
    <row r="243" spans="1:32" x14ac:dyDescent="0.3">
      <c r="A243" s="8" t="str">
        <f>'Data-Resource'!B243</f>
        <v>12-12-2019</v>
      </c>
      <c r="B243" s="8">
        <f>'Data-Resource'!I14888</f>
        <v>4.1070693253753574E-3</v>
      </c>
      <c r="C243" s="8">
        <f>'Data-Resource'!I11858</f>
        <v>-8.311258341944152E-3</v>
      </c>
      <c r="D243" s="8">
        <f>'Data-Resource'!I748</f>
        <v>-3.2246290958516657E-3</v>
      </c>
      <c r="E243" s="8">
        <f>'Data-Resource'!I1253</f>
        <v>1.9352121093826663E-3</v>
      </c>
      <c r="F243" s="8">
        <f>'Data-Resource'!I1758</f>
        <v>6.6881779517319615E-3</v>
      </c>
      <c r="G243" s="8">
        <f>'Data-Resource'!I2263</f>
        <v>1.1437849079025675E-2</v>
      </c>
      <c r="H243" s="8">
        <f>'Data-Resource'!I2768</f>
        <v>8.0878829603663362E-3</v>
      </c>
      <c r="I243" s="8">
        <f>'Data-Resource'!I3273</f>
        <v>-1.3429275779376569E-2</v>
      </c>
      <c r="J243" s="8">
        <f>'Data-Resource'!I3778</f>
        <v>4.1610469798655922E-3</v>
      </c>
      <c r="K243" s="8">
        <f>'Data-Resource'!I4283</f>
        <v>1.2612954239405132E-2</v>
      </c>
      <c r="L243" s="8">
        <f>'Data-Resource'!I4788</f>
        <v>-6.1372274368231136E-3</v>
      </c>
      <c r="M243" s="8">
        <f>'Data-Resource'!I5293</f>
        <v>3.384146341463419E-2</v>
      </c>
      <c r="N243" s="8">
        <f>'Data-Resource'!I5798</f>
        <v>-4.6538683928483843E-3</v>
      </c>
      <c r="O243" s="8">
        <f>'Data-Resource'!I6303</f>
        <v>-1.0313420841146545E-2</v>
      </c>
      <c r="P243" s="8">
        <f>'Data-Resource'!I12363</f>
        <v>-8.2121071847034599E-4</v>
      </c>
      <c r="Q243" s="8">
        <f>'Data-Resource'!I10848</f>
        <v>-2.7297215825516013E-2</v>
      </c>
      <c r="R243" s="8">
        <f>'Data-Resource'!I11353</f>
        <v>-1.1816765663962978E-2</v>
      </c>
      <c r="S243" s="8">
        <f>'Data-Resource'!I8323</f>
        <v>-1.1554673762884776E-2</v>
      </c>
      <c r="T243" s="8">
        <f>'Data-Resource'!I8828</f>
        <v>8.8339221054077599E-3</v>
      </c>
      <c r="U243" s="8">
        <f>'Data-Resource'!I9333</f>
        <v>1.7699164208456318E-2</v>
      </c>
      <c r="V243" s="8">
        <f>'Data-Resource'!I9838</f>
        <v>1.1580980713632567E-2</v>
      </c>
      <c r="W243" s="8">
        <f>'Data-Resource'!I10343</f>
        <v>-5.3216740265442158E-3</v>
      </c>
    </row>
    <row r="244" spans="1:32" x14ac:dyDescent="0.3">
      <c r="A244" s="8" t="str">
        <f>'Data-Resource'!B244</f>
        <v>12-13-2019</v>
      </c>
      <c r="B244" s="8">
        <f>'Data-Resource'!I14889</f>
        <v>-7.512373048707539E-3</v>
      </c>
      <c r="C244" s="8">
        <f>'Data-Resource'!I11859</f>
        <v>-1.814752294338292E-2</v>
      </c>
      <c r="D244" s="8">
        <f>'Data-Resource'!I749</f>
        <v>-1.5373761496783416E-2</v>
      </c>
      <c r="E244" s="8">
        <f>'Data-Resource'!I1254</f>
        <v>-5.0601437762456958E-3</v>
      </c>
      <c r="F244" s="8">
        <f>'Data-Resource'!I1759</f>
        <v>-4.9819111641952046E-3</v>
      </c>
      <c r="G244" s="8">
        <f>'Data-Resource'!I2264</f>
        <v>-1.4697477962608577E-2</v>
      </c>
      <c r="H244" s="8">
        <f>'Data-Resource'!I2769</f>
        <v>7.3769898532270858E-3</v>
      </c>
      <c r="I244" s="8">
        <f>'Data-Resource'!I3274</f>
        <v>-3.8703532437418552E-3</v>
      </c>
      <c r="J244" s="8">
        <f>'Data-Resource'!I3779</f>
        <v>-1.8418497081476785E-3</v>
      </c>
      <c r="K244" s="8">
        <f>'Data-Resource'!I4284</f>
        <v>-2.1839112762583518E-2</v>
      </c>
      <c r="L244" s="8">
        <f>'Data-Resource'!I4789</f>
        <v>-1.041664533943904E-2</v>
      </c>
      <c r="M244" s="8">
        <f>'Data-Resource'!I5294</f>
        <v>-3.6001147446930636E-2</v>
      </c>
      <c r="N244" s="8">
        <f>'Data-Resource'!I5799</f>
        <v>1.3014605552722572E-3</v>
      </c>
      <c r="O244" s="8">
        <f>'Data-Resource'!I6304</f>
        <v>-1.1252511721366357E-2</v>
      </c>
      <c r="P244" s="8">
        <f>'Data-Resource'!I12364</f>
        <v>-1.7699092168120507E-2</v>
      </c>
      <c r="Q244" s="8">
        <f>'Data-Resource'!I10849</f>
        <v>-3.1714922436529118E-2</v>
      </c>
      <c r="R244" s="8">
        <f>'Data-Resource'!I11354</f>
        <v>-2.3633664267370617E-2</v>
      </c>
      <c r="S244" s="8">
        <f>'Data-Resource'!I8324</f>
        <v>-3.7854942166140902E-2</v>
      </c>
      <c r="T244" s="8">
        <f>'Data-Resource'!I8829</f>
        <v>-6.3657753524460937E-3</v>
      </c>
      <c r="U244" s="8">
        <f>'Data-Resource'!I9334</f>
        <v>2.1428571428571794E-3</v>
      </c>
      <c r="V244" s="8">
        <f>'Data-Resource'!I9839</f>
        <v>-1.9597595413715366E-2</v>
      </c>
      <c r="W244" s="8">
        <f>'Data-Resource'!I10344</f>
        <v>-7.7294975845410485E-3</v>
      </c>
    </row>
    <row r="245" spans="1:32" x14ac:dyDescent="0.3">
      <c r="A245" s="8" t="str">
        <f>'Data-Resource'!B245</f>
        <v>12-16-2019</v>
      </c>
      <c r="B245" s="8">
        <f>'Data-Resource'!I14890</f>
        <v>4.3296190735057846E-3</v>
      </c>
      <c r="C245" s="8">
        <f>'Data-Resource'!I11860</f>
        <v>8.8292517784740766E-3</v>
      </c>
      <c r="D245" s="8">
        <f>'Data-Resource'!I750</f>
        <v>2.0896502051230247E-2</v>
      </c>
      <c r="E245" s="8">
        <f>'Data-Resource'!I1255</f>
        <v>1.7792489791981368E-2</v>
      </c>
      <c r="F245" s="8">
        <f>'Data-Resource'!I1760</f>
        <v>1.5847452591873064E-3</v>
      </c>
      <c r="G245" s="8">
        <f>'Data-Resource'!I2265</f>
        <v>1.3088423121337112E-3</v>
      </c>
      <c r="H245" s="8">
        <f>'Data-Resource'!I2770</f>
        <v>2.3802576975707275E-3</v>
      </c>
      <c r="I245" s="8">
        <f>'Data-Resource'!I3275</f>
        <v>1.0184326094749252E-2</v>
      </c>
      <c r="J245" s="8">
        <f>'Data-Resource'!I3780</f>
        <v>-6.5845402532399772E-4</v>
      </c>
      <c r="K245" s="8">
        <f>'Data-Resource'!I4285</f>
        <v>9.9951692486304746E-4</v>
      </c>
      <c r="L245" s="8">
        <f>'Data-Resource'!I4790</f>
        <v>1.6612517514175203E-2</v>
      </c>
      <c r="M245" s="8">
        <f>'Data-Resource'!I5295</f>
        <v>2.3529411764705903E-2</v>
      </c>
      <c r="N245" s="8">
        <f>'Data-Resource'!I5800</f>
        <v>4.6049792662246963E-3</v>
      </c>
      <c r="O245" s="8">
        <f>'Data-Resource'!I6305</f>
        <v>2.9649595687331713E-3</v>
      </c>
      <c r="P245" s="8">
        <f>'Data-Resource'!I12365</f>
        <v>9.0293693484465483E-3</v>
      </c>
      <c r="Q245" s="8">
        <f>'Data-Resource'!I10850</f>
        <v>7.6612661290322249E-3</v>
      </c>
      <c r="R245" s="8">
        <f>'Data-Resource'!I11355</f>
        <v>2.2607687192394612E-3</v>
      </c>
      <c r="S245" s="8">
        <f>'Data-Resource'!I8325</f>
        <v>1.5217391304347889E-2</v>
      </c>
      <c r="T245" s="8">
        <f>'Data-Resource'!I8830</f>
        <v>2.9052875221863973E-3</v>
      </c>
      <c r="U245" s="8">
        <f>'Data-Resource'!I9335</f>
        <v>-7.7884827844458765E-3</v>
      </c>
      <c r="V245" s="8">
        <f>'Data-Resource'!I9840</f>
        <v>2.3859861383036516E-3</v>
      </c>
      <c r="W245" s="8">
        <f>'Data-Resource'!I10345</f>
        <v>1.0700379065163985E-2</v>
      </c>
    </row>
    <row r="246" spans="1:32" x14ac:dyDescent="0.3">
      <c r="A246" s="8" t="str">
        <f>'Data-Resource'!B246</f>
        <v>12-17-2019</v>
      </c>
      <c r="B246" s="8">
        <f>'Data-Resource'!I14891</f>
        <v>-7.7243945966637452E-3</v>
      </c>
      <c r="C246" s="8">
        <f>'Data-Resource'!I11861</f>
        <v>3.0326005698483216E-3</v>
      </c>
      <c r="D246" s="8">
        <f>'Data-Resource'!I751</f>
        <v>3.8488665017020239E-3</v>
      </c>
      <c r="E246" s="8">
        <f>'Data-Resource'!I1256</f>
        <v>1.2182427658973213E-3</v>
      </c>
      <c r="F246" s="8">
        <f>'Data-Resource'!I1761</f>
        <v>7.6958444824585873E-3</v>
      </c>
      <c r="G246" s="8">
        <f>'Data-Resource'!I2266</f>
        <v>-2.3664301262963192E-2</v>
      </c>
      <c r="H246" s="8">
        <f>'Data-Resource'!I2771</f>
        <v>-2.6944472222222252E-2</v>
      </c>
      <c r="I246" s="8">
        <f>'Data-Resource'!I3276</f>
        <v>-9.1434550694234531E-3</v>
      </c>
      <c r="J246" s="8">
        <f>'Data-Resource'!I3781</f>
        <v>-1.2119693736282789E-2</v>
      </c>
      <c r="K246" s="8">
        <f>'Data-Resource'!I4286</f>
        <v>8.848063217494255E-3</v>
      </c>
      <c r="L246" s="8">
        <f>'Data-Resource'!I4791</f>
        <v>-4.619715805679785E-3</v>
      </c>
      <c r="M246" s="8">
        <f>'Data-Resource'!I5296</f>
        <v>1.026308181555354E-2</v>
      </c>
      <c r="N246" s="8">
        <f>'Data-Resource'!I5801</f>
        <v>-2.866093518661593E-3</v>
      </c>
      <c r="O246" s="8">
        <f>'Data-Resource'!I6306</f>
        <v>-2.6910656620026335E-4</v>
      </c>
      <c r="P246" s="8">
        <f>'Data-Resource'!I12366</f>
        <v>-3.6509949993643251E-3</v>
      </c>
      <c r="Q246" s="8">
        <f>'Data-Resource'!I10851</f>
        <v>-7.999879999998949E-4</v>
      </c>
      <c r="R246" s="8">
        <f>'Data-Resource'!I11356</f>
        <v>1.8853694471175297E-2</v>
      </c>
      <c r="S246" s="8">
        <f>'Data-Resource'!I8326</f>
        <v>-1.6008484525080028E-2</v>
      </c>
      <c r="T246" s="8">
        <f>'Data-Resource'!I8831</f>
        <v>1.3888853925540621E-2</v>
      </c>
      <c r="U246" s="8">
        <f>'Data-Resource'!I9336</f>
        <v>-1.286331586469743E-2</v>
      </c>
      <c r="V246" s="8">
        <f>'Data-Resource'!I9841</f>
        <v>-1.0007948064010098E-2</v>
      </c>
      <c r="W246" s="8">
        <f>'Data-Resource'!I10346</f>
        <v>5.7886926041739034E-3</v>
      </c>
    </row>
    <row r="247" spans="1:32" x14ac:dyDescent="0.3">
      <c r="A247" s="8" t="str">
        <f>'Data-Resource'!B247</f>
        <v>12-18-2019</v>
      </c>
      <c r="B247" s="8">
        <f>'Data-Resource'!I14892</f>
        <v>-3.33094267067185E-3</v>
      </c>
      <c r="C247" s="8">
        <f>'Data-Resource'!I11862</f>
        <v>-7.5844138193242846E-3</v>
      </c>
      <c r="D247" s="8">
        <f>'Data-Resource'!I752</f>
        <v>1.2054443939016959E-2</v>
      </c>
      <c r="E247" s="8">
        <f>'Data-Resource'!I1257</f>
        <v>-8.6429041080925365E-3</v>
      </c>
      <c r="F247" s="8">
        <f>'Data-Resource'!I1762</f>
        <v>-5.3980970931430351E-3</v>
      </c>
      <c r="G247" s="8">
        <f>'Data-Resource'!I2267</f>
        <v>2.9846268656730013E-4</v>
      </c>
      <c r="H247" s="8">
        <f>'Data-Resource'!I2772</f>
        <v>1.4899612540131169E-2</v>
      </c>
      <c r="I247" s="8">
        <f>'Data-Resource'!I3277</f>
        <v>1.1208596709719189E-2</v>
      </c>
      <c r="J247" s="8">
        <f>'Data-Resource'!I3782</f>
        <v>5.0816395437501488E-3</v>
      </c>
      <c r="K247" s="8">
        <f>'Data-Resource'!I4287</f>
        <v>-1.3473012532817933E-2</v>
      </c>
      <c r="L247" s="8">
        <f>'Data-Resource'!I4792</f>
        <v>-7.1535048536438823E-4</v>
      </c>
      <c r="M247" s="8">
        <f>'Data-Resource'!I5297</f>
        <v>6.3082437275986556E-3</v>
      </c>
      <c r="N247" s="8">
        <f>'Data-Resource'!I5802</f>
        <v>-2.7560486580781758E-3</v>
      </c>
      <c r="O247" s="8">
        <f>'Data-Resource'!I6307</f>
        <v>-6.6037735849056207E-3</v>
      </c>
      <c r="P247" s="8">
        <f>'Data-Resource'!I12367</f>
        <v>-8.4986069759535321E-3</v>
      </c>
      <c r="Q247" s="8">
        <f>'Data-Resource'!I10852</f>
        <v>6.4412481427033623E-3</v>
      </c>
      <c r="R247" s="8">
        <f>'Data-Resource'!I11357</f>
        <v>-2.9739330855018363E-3</v>
      </c>
      <c r="S247" s="8">
        <f>'Data-Resource'!I8327</f>
        <v>-1.2917115177610251E-2</v>
      </c>
      <c r="T247" s="8">
        <f>'Data-Resource'!I8832</f>
        <v>-5.1516543529190589E-3</v>
      </c>
      <c r="U247" s="8">
        <f>'Data-Resource'!I9337</f>
        <v>-1.0169443099273581E-2</v>
      </c>
      <c r="V247" s="8">
        <f>'Data-Resource'!I9842</f>
        <v>-8.7579302152206492E-3</v>
      </c>
      <c r="W247" s="8">
        <f>'Data-Resource'!I10347</f>
        <v>-5.2909573436543591E-3</v>
      </c>
    </row>
    <row r="248" spans="1:32" x14ac:dyDescent="0.3">
      <c r="A248" s="8" t="str">
        <f>'Data-Resource'!B248</f>
        <v>12-19-2019</v>
      </c>
      <c r="B248" s="8">
        <f>'Data-Resource'!I14893</f>
        <v>-1.1144306423456379E-3</v>
      </c>
      <c r="C248" s="8">
        <f>'Data-Resource'!I11863</f>
        <v>1.4481745426829212E-2</v>
      </c>
      <c r="D248" s="8">
        <f>'Data-Resource'!I753</f>
        <v>-4.6600136143590829E-3</v>
      </c>
      <c r="E248" s="8">
        <f>'Data-Resource'!I1258</f>
        <v>1.2253254522081021E-3</v>
      </c>
      <c r="F248" s="8">
        <f>'Data-Resource'!I1763</f>
        <v>-8.3786502484785655E-3</v>
      </c>
      <c r="G248" s="8">
        <f>'Data-Resource'!I2268</f>
        <v>4.3283731343283739E-3</v>
      </c>
      <c r="H248" s="8">
        <f>'Data-Resource'!I2773</f>
        <v>3.3913382813905713E-3</v>
      </c>
      <c r="I248" s="8">
        <f>'Data-Resource'!I3278</f>
        <v>1.3507004080906876E-2</v>
      </c>
      <c r="J248" s="8">
        <f>'Data-Resource'!I3783</f>
        <v>-1.2658293964358757E-2</v>
      </c>
      <c r="K248" s="8">
        <f>'Data-Resource'!I4288</f>
        <v>-1.884251393445106E-2</v>
      </c>
      <c r="L248" s="8">
        <f>'Data-Resource'!I4793</f>
        <v>-1.254480286738356E-2</v>
      </c>
      <c r="M248" s="8">
        <f>'Data-Resource'!I5298</f>
        <v>1.7288184026289562E-2</v>
      </c>
      <c r="N248" s="8">
        <f>'Data-Resource'!I5803</f>
        <v>-5.0849628044468045E-3</v>
      </c>
      <c r="O248" s="8">
        <f>'Data-Resource'!I6308</f>
        <v>-3.5168402542945284E-3</v>
      </c>
      <c r="P248" s="8">
        <f>'Data-Resource'!I12368</f>
        <v>5.8360647927586089E-3</v>
      </c>
      <c r="Q248" s="8">
        <f>'Data-Resource'!I10853</f>
        <v>1.1613972906856051E-2</v>
      </c>
      <c r="R248" s="8">
        <f>'Data-Resource'!I11358</f>
        <v>-2.238835820895525E-3</v>
      </c>
      <c r="S248" s="8">
        <f>'Data-Resource'!I8328</f>
        <v>-8.7336244541484798E-3</v>
      </c>
      <c r="T248" s="8">
        <f>'Data-Resource'!I8833</f>
        <v>-4.0183525376294559E-3</v>
      </c>
      <c r="U248" s="8">
        <f>'Data-Resource'!I9338</f>
        <v>3.654080389768668E-3</v>
      </c>
      <c r="V248" s="8">
        <f>'Data-Resource'!I9843</f>
        <v>3.2085882352941054E-3</v>
      </c>
      <c r="W248" s="8">
        <f>'Data-Resource'!I10348</f>
        <v>5.7970821256038202E-3</v>
      </c>
    </row>
    <row r="249" spans="1:32" x14ac:dyDescent="0.3">
      <c r="A249" s="8" t="str">
        <f>'Data-Resource'!B249</f>
        <v>12-20-2019</v>
      </c>
      <c r="B249" s="8">
        <f>'Data-Resource'!I14894</f>
        <v>8.2239578851218999E-3</v>
      </c>
      <c r="C249" s="8">
        <f>'Data-Resource'!I11864</f>
        <v>1.9187358916478561E-2</v>
      </c>
      <c r="D249" s="8">
        <f>'Data-Resource'!I754</f>
        <v>9.7003916792043621E-3</v>
      </c>
      <c r="E249" s="8">
        <f>'Data-Resource'!I1259</f>
        <v>1.0418270820651712E-2</v>
      </c>
      <c r="F249" s="8">
        <f>'Data-Resource'!I1764</f>
        <v>8.4513752887540108E-3</v>
      </c>
      <c r="G249" s="8">
        <f>'Data-Resource'!I2269</f>
        <v>9.5096429639090329E-3</v>
      </c>
      <c r="H249" s="8">
        <f>'Data-Resource'!I2774</f>
        <v>9.1743404142368857E-3</v>
      </c>
      <c r="I249" s="8">
        <f>'Data-Resource'!I3279</f>
        <v>2.1957069212410571E-2</v>
      </c>
      <c r="J249" s="8">
        <f>'Data-Resource'!I3784</f>
        <v>2.0270540540539652E-3</v>
      </c>
      <c r="K249" s="8">
        <f>'Data-Resource'!I4289</f>
        <v>-2.0597151234049631E-3</v>
      </c>
      <c r="L249" s="8">
        <f>'Data-Resource'!I4794</f>
        <v>2.7596246062372844E-2</v>
      </c>
      <c r="M249" s="8">
        <f>'Data-Resource'!I5299</f>
        <v>-2.2592487997740349E-3</v>
      </c>
      <c r="N249" s="8">
        <f>'Data-Resource'!I5804</f>
        <v>8.6283126244022009E-3</v>
      </c>
      <c r="O249" s="8">
        <f>'Data-Resource'!I6309</f>
        <v>4.6151757839011506E-3</v>
      </c>
      <c r="P249" s="8">
        <f>'Data-Resource'!I12369</f>
        <v>1.2844933091224271E-2</v>
      </c>
      <c r="Q249" s="8">
        <f>'Data-Resource'!I10854</f>
        <v>1.9382946763651817E-2</v>
      </c>
      <c r="R249" s="8">
        <f>'Data-Resource'!I11359</f>
        <v>3.3707865168539367E-2</v>
      </c>
      <c r="S249" s="8">
        <f>'Data-Resource'!I8329</f>
        <v>2.1977965825386553E-2</v>
      </c>
      <c r="T249" s="8">
        <f>'Data-Resource'!I8834</f>
        <v>2.8686172770749159E-3</v>
      </c>
      <c r="U249" s="8">
        <f>'Data-Resource'!I9339</f>
        <v>-4.870969075939203E-3</v>
      </c>
      <c r="V249" s="8">
        <f>'Data-Resource'!I9844</f>
        <v>1.5645701156525534E-2</v>
      </c>
      <c r="W249" s="8">
        <f>'Data-Resource'!I10349</f>
        <v>3.3637577117609169E-3</v>
      </c>
    </row>
    <row r="250" spans="1:32" x14ac:dyDescent="0.3">
      <c r="A250" s="8" t="str">
        <f>'Data-Resource'!B250</f>
        <v>12-23-2019</v>
      </c>
      <c r="B250" s="8">
        <f>'Data-Resource'!I14895</f>
        <v>-2.8478960056057081E-4</v>
      </c>
      <c r="C250" s="8">
        <f>'Data-Resource'!I11865</f>
        <v>-4.4280442804428537E-3</v>
      </c>
      <c r="D250" s="8">
        <f>'Data-Resource'!I755</f>
        <v>-4.10530978194902E-3</v>
      </c>
      <c r="E250" s="8">
        <f>'Data-Resource'!I1260</f>
        <v>2.5665082296651917E-3</v>
      </c>
      <c r="F250" s="8">
        <f>'Data-Resource'!I1765</f>
        <v>1.3617929909877369E-3</v>
      </c>
      <c r="G250" s="8">
        <f>'Data-Resource'!I2270</f>
        <v>-6.3263203424110161E-3</v>
      </c>
      <c r="H250" s="8">
        <f>'Data-Resource'!I2775</f>
        <v>2.222219444444444E-2</v>
      </c>
      <c r="I250" s="8">
        <f>'Data-Resource'!I3280</f>
        <v>-3.7296223776224738E-3</v>
      </c>
      <c r="J250" s="8">
        <f>'Data-Resource'!I3785</f>
        <v>-5.6787183028489856E-3</v>
      </c>
      <c r="K250" s="8">
        <f>'Data-Resource'!I4290</f>
        <v>2.423394474438326E-3</v>
      </c>
      <c r="L250" s="8">
        <f>'Data-Resource'!I4795</f>
        <v>-5.3304905187737742E-3</v>
      </c>
      <c r="M250" s="8">
        <f>'Data-Resource'!I5300</f>
        <v>-1.8334280841387079E-2</v>
      </c>
      <c r="N250" s="8">
        <f>'Data-Resource'!I5805</f>
        <v>-1.234030233276126E-2</v>
      </c>
      <c r="O250" s="8">
        <f>'Data-Resource'!I6310</f>
        <v>-2.4396855516398979E-3</v>
      </c>
      <c r="P250" s="8">
        <f>'Data-Resource'!I12370</f>
        <v>6.5882117647058577E-3</v>
      </c>
      <c r="Q250" s="8">
        <f>'Data-Resource'!I10855</f>
        <v>-4.6656762986465438E-3</v>
      </c>
      <c r="R250" s="8">
        <f>'Data-Resource'!I11360</f>
        <v>-5.0761278495776744E-3</v>
      </c>
      <c r="S250" s="8">
        <f>'Data-Resource'!I8330</f>
        <v>-9.6051760939166071E-3</v>
      </c>
      <c r="T250" s="8">
        <f>'Data-Resource'!I8835</f>
        <v>-3.4188376068376761E-3</v>
      </c>
      <c r="U250" s="8">
        <f>'Data-Resource'!I9340</f>
        <v>-2.6961274509802618E-3</v>
      </c>
      <c r="V250" s="8">
        <f>'Data-Resource'!I9845</f>
        <v>2.6192296792477521E-4</v>
      </c>
      <c r="W250" s="8">
        <f>'Data-Resource'!I10350</f>
        <v>8.6206990685690731E-3</v>
      </c>
    </row>
    <row r="251" spans="1:32" x14ac:dyDescent="0.3">
      <c r="A251" s="8" t="str">
        <f>'Data-Resource'!B251</f>
        <v>12-27-2019</v>
      </c>
      <c r="B251" s="8">
        <f>'Data-Resource'!I14896</f>
        <v>-9.0713071202165363E-5</v>
      </c>
      <c r="C251" s="8">
        <f>'Data-Resource'!I11866</f>
        <v>-3.6944957517553398E-4</v>
      </c>
      <c r="D251" s="8">
        <f>'Data-Resource'!I756</f>
        <v>-2.727541877703671E-3</v>
      </c>
      <c r="E251" s="8">
        <f>'Data-Resource'!I1261</f>
        <v>-1.797954803654559E-3</v>
      </c>
      <c r="F251" s="8">
        <f>'Data-Resource'!I1766</f>
        <v>-9.0578350218593689E-4</v>
      </c>
      <c r="G251" s="8">
        <f>'Data-Resource'!I2271</f>
        <v>1.7704780432349694E-3</v>
      </c>
      <c r="H251" s="8">
        <f>'Data-Resource'!I2776</f>
        <v>-1.0675689189189284E-2</v>
      </c>
      <c r="I251" s="8">
        <f>'Data-Resource'!I3281</f>
        <v>-7.8996098122604257E-3</v>
      </c>
      <c r="J251" s="8">
        <f>'Data-Resource'!I3786</f>
        <v>-1.6297026332896354E-3</v>
      </c>
      <c r="K251" s="8">
        <f>'Data-Resource'!I4291</f>
        <v>-4.4781690196821888E-3</v>
      </c>
      <c r="L251" s="8">
        <f>'Data-Resource'!I4796</f>
        <v>0</v>
      </c>
      <c r="M251" s="8">
        <f>'Data-Resource'!I5301</f>
        <v>2.0313406848519134E-3</v>
      </c>
      <c r="N251" s="8">
        <f>'Data-Resource'!I5806</f>
        <v>8.7963348482627841E-3</v>
      </c>
      <c r="O251" s="8">
        <f>'Data-Resource'!I6311</f>
        <v>-2.8459140804987667E-3</v>
      </c>
      <c r="P251" s="8">
        <f>'Data-Resource'!I12371</f>
        <v>-2.7906744186047554E-3</v>
      </c>
      <c r="Q251" s="8">
        <f>'Data-Resource'!I10856</f>
        <v>5.8252427184465804E-3</v>
      </c>
      <c r="R251" s="8">
        <f>'Data-Resource'!I11361</f>
        <v>4.357356698833921E-3</v>
      </c>
      <c r="S251" s="8">
        <f>'Data-Resource'!I8331</f>
        <v>1.400867532374323E-2</v>
      </c>
      <c r="T251" s="8">
        <f>'Data-Resource'!I8836</f>
        <v>-7.9636460529525447E-3</v>
      </c>
      <c r="U251" s="8">
        <f>'Data-Resource'!I9341</f>
        <v>-4.9140049140054777E-4</v>
      </c>
      <c r="V251" s="8">
        <f>'Data-Resource'!I9846</f>
        <v>-7.0130181818183323E-3</v>
      </c>
      <c r="W251" s="8">
        <f>'Data-Resource'!I10351</f>
        <v>-4.7258977866001407E-3</v>
      </c>
    </row>
    <row r="252" spans="1:32" x14ac:dyDescent="0.3">
      <c r="A252" s="34" t="str">
        <f>'Data-Resource'!B252</f>
        <v>12-30-2019</v>
      </c>
      <c r="B252" s="34">
        <f>'Data-Resource'!I14897</f>
        <v>-3.94092373689796E-3</v>
      </c>
      <c r="C252" s="34">
        <f>'Data-Resource'!I11867</f>
        <v>1.2962962962963046E-2</v>
      </c>
      <c r="D252" s="34">
        <f>'Data-Resource'!I757</f>
        <v>-5.1493307991486385E-3</v>
      </c>
      <c r="E252" s="34">
        <f>'Data-Resource'!I1262</f>
        <v>-8.1069058091359503E-3</v>
      </c>
      <c r="F252" s="34">
        <f>'Data-Resource'!I1767</f>
        <v>-9.7483970562449243E-3</v>
      </c>
      <c r="G252" s="34">
        <f>'Data-Resource'!I2272</f>
        <v>-3.6982249614859425E-3</v>
      </c>
      <c r="H252" s="34">
        <f>'Data-Resource'!I2777</f>
        <v>-6.8628876356997956E-4</v>
      </c>
      <c r="I252" s="34">
        <f>'Data-Resource'!I3282</f>
        <v>-2.3386341938515425E-3</v>
      </c>
      <c r="J252" s="34">
        <f>'Data-Resource'!I3787</f>
        <v>-9.5615354399872449E-4</v>
      </c>
      <c r="K252" s="34">
        <f>'Data-Resource'!I4292</f>
        <v>-3.4692973945546544E-4</v>
      </c>
      <c r="L252" s="34">
        <f>'Data-Resource'!I4797</f>
        <v>-2.8460262644037686E-3</v>
      </c>
      <c r="M252" s="34">
        <f>'Data-Resource'!I5302</f>
        <v>5.0857308921824418E-3</v>
      </c>
      <c r="N252" s="34">
        <f>'Data-Resource'!I5807</f>
        <v>-7.8763421200797375E-3</v>
      </c>
      <c r="O252" s="34">
        <f>'Data-Resource'!I6312</f>
        <v>-1.0996470268802606E-2</v>
      </c>
      <c r="P252" s="34">
        <f>'Data-Resource'!I12372</f>
        <v>1.1680486083859941E-4</v>
      </c>
      <c r="Q252" s="34">
        <f>'Data-Resource'!I10857</f>
        <v>-1.546790374011048E-2</v>
      </c>
      <c r="R252" s="34">
        <f>'Data-Resource'!I11362</f>
        <v>-1.0853835335856328E-2</v>
      </c>
      <c r="S252" s="34">
        <f>'Data-Resource'!I8332</f>
        <v>-7.4467557152529396E-3</v>
      </c>
      <c r="T252" s="34">
        <f>'Data-Resource'!I8837</f>
        <v>-1.2607432664756319E-2</v>
      </c>
      <c r="U252" s="34">
        <f>'Data-Resource'!I9342</f>
        <v>2.9629135802469397E-3</v>
      </c>
      <c r="V252" s="34">
        <f>'Data-Resource'!I9847</f>
        <v>-5.23787339668571E-4</v>
      </c>
      <c r="W252" s="34">
        <f>'Data-Resource'!I10352</f>
        <v>1.9020066209794037E-3</v>
      </c>
      <c r="X252" s="34"/>
      <c r="Y252" s="34"/>
      <c r="Z252" s="34"/>
      <c r="AA252" s="37"/>
      <c r="AB252" s="34"/>
      <c r="AC252" s="34"/>
      <c r="AD252" s="34"/>
      <c r="AE252" s="34"/>
      <c r="AF252" s="34"/>
    </row>
    <row r="253" spans="1:32" x14ac:dyDescent="0.3">
      <c r="A253" s="33" t="str">
        <f>'Data-Resource'!B253</f>
        <v>1-2-2020</v>
      </c>
      <c r="B253" s="33">
        <f>'Data-Resource'!I14898</f>
        <v>1.1502423013659634E-2</v>
      </c>
      <c r="C253" s="33">
        <f>'Data-Resource'!I11868</f>
        <v>-9.5518004978618967E-3</v>
      </c>
      <c r="D253" s="33">
        <f>'Data-Resource'!I758</f>
        <v>8.1257811289440068E-3</v>
      </c>
      <c r="E253" s="33">
        <f>'Data-Resource'!I1263</f>
        <v>7.2408431552143711E-3</v>
      </c>
      <c r="F253" s="33">
        <f>'Data-Resource'!I1768</f>
        <v>1.3266211895712345E-2</v>
      </c>
      <c r="G253" s="33">
        <f>'Data-Resource'!I2273</f>
        <v>1.5615750018315127E-2</v>
      </c>
      <c r="H253" s="33">
        <f>'Data-Resource'!I2778</f>
        <v>1.1696697721114419E-2</v>
      </c>
      <c r="I253" s="33">
        <f>'Data-Resource'!I3283</f>
        <v>4.7352273624104142E-4</v>
      </c>
      <c r="J253" s="33">
        <f>'Data-Resource'!I3788</f>
        <v>1.476622935146603E-2</v>
      </c>
      <c r="K253" s="33">
        <f>'Data-Resource'!I4293</f>
        <v>9.5403206537644052E-3</v>
      </c>
      <c r="L253" s="33">
        <f>'Data-Resource'!I4798</f>
        <v>9.2955877313296905E-3</v>
      </c>
      <c r="M253" s="33">
        <f>'Data-Resource'!I5303</f>
        <v>5.152425933877211E-2</v>
      </c>
      <c r="N253" s="33">
        <f>'Data-Resource'!I5808</f>
        <v>1.0016202680807103E-2</v>
      </c>
      <c r="O253" s="33">
        <f>'Data-Resource'!I6313</f>
        <v>8.2203041512532676E-4</v>
      </c>
      <c r="P253" s="33">
        <f>'Data-Resource'!I12373</f>
        <v>-1.5167349423009126E-2</v>
      </c>
      <c r="Q253" s="33">
        <f>'Data-Resource'!I10858</f>
        <v>1.5741833551944161E-2</v>
      </c>
      <c r="R253" s="33">
        <f>'Data-Resource'!I11363</f>
        <v>-1.2490903196580409E-2</v>
      </c>
      <c r="S253" s="33">
        <f>'Data-Resource'!I8333</f>
        <v>2.550472901168966E-2</v>
      </c>
      <c r="T253" s="33">
        <f>'Data-Resource'!I8838</f>
        <v>1.3945345243044339E-2</v>
      </c>
      <c r="U253" s="33">
        <f>'Data-Resource'!I9343</f>
        <v>2.3756446424152689E-2</v>
      </c>
      <c r="V253" s="33">
        <f>'Data-Resource'!I9848</f>
        <v>2.373401823626442E-3</v>
      </c>
      <c r="W253" s="33">
        <f>'Data-Resource'!I10353</f>
        <v>9.4426815969277686E-4</v>
      </c>
      <c r="X253" s="33"/>
      <c r="Y253" s="33"/>
      <c r="Z253" s="33"/>
      <c r="AA253" s="38"/>
      <c r="AB253" s="33"/>
      <c r="AC253" s="33"/>
      <c r="AD253" s="33"/>
      <c r="AE253" s="33"/>
      <c r="AF253" s="33"/>
    </row>
    <row r="254" spans="1:32" x14ac:dyDescent="0.3">
      <c r="A254" s="8" t="str">
        <f>'Data-Resource'!B254</f>
        <v>1-3-2020</v>
      </c>
      <c r="B254" s="8">
        <f>'Data-Resource'!I14899</f>
        <v>-3.5616321581508803E-3</v>
      </c>
      <c r="C254" s="8">
        <f>'Data-Resource'!I11869</f>
        <v>7.4571215510816052E-4</v>
      </c>
      <c r="D254" s="8">
        <f>'Data-Resource'!I759</f>
        <v>6.7241793103448343E-3</v>
      </c>
      <c r="E254" s="8">
        <f>'Data-Resource'!I1264</f>
        <v>1.4220915602592735E-2</v>
      </c>
      <c r="F254" s="8">
        <f>'Data-Resource'!I1769</f>
        <v>-4.7705723370129877E-3</v>
      </c>
      <c r="G254" s="8">
        <f>'Data-Resource'!I2274</f>
        <v>-6.4983312139760734E-3</v>
      </c>
      <c r="H254" s="8">
        <f>'Data-Resource'!I2779</f>
        <v>-7.9278563188706457E-3</v>
      </c>
      <c r="I254" s="8">
        <f>'Data-Resource'!I3284</f>
        <v>5.2331494811256735E-3</v>
      </c>
      <c r="J254" s="8">
        <f>'Data-Resource'!I3789</f>
        <v>-5.560870518342532E-3</v>
      </c>
      <c r="K254" s="8">
        <f>'Data-Resource'!I4294</f>
        <v>-1.7413767241379337E-2</v>
      </c>
      <c r="L254" s="8">
        <f>'Data-Resource'!I4799</f>
        <v>-4.2857571428570997E-3</v>
      </c>
      <c r="M254" s="8">
        <f>'Data-Resource'!I5304</f>
        <v>-7.6649329318368769E-3</v>
      </c>
      <c r="N254" s="8">
        <f>'Data-Resource'!I5809</f>
        <v>-8.9429995601817396E-3</v>
      </c>
      <c r="O254" s="8">
        <f>'Data-Resource'!I6314</f>
        <v>3.0199039121482727E-3</v>
      </c>
      <c r="P254" s="8">
        <f>'Data-Resource'!I12374</f>
        <v>3.6586331330755086E-3</v>
      </c>
      <c r="Q254" s="8">
        <f>'Data-Resource'!I10859</f>
        <v>5.8525168561459374E-3</v>
      </c>
      <c r="R254" s="8">
        <f>'Data-Resource'!I11364</f>
        <v>1.639342820844792E-2</v>
      </c>
      <c r="S254" s="8">
        <f>'Data-Resource'!I8334</f>
        <v>-1.0395530145528612E-3</v>
      </c>
      <c r="T254" s="8">
        <f>'Data-Resource'!I8839</f>
        <v>3.4621522770544822E-3</v>
      </c>
      <c r="U254" s="8">
        <f>'Data-Resource'!I9344</f>
        <v>-7.7858884567342055E-3</v>
      </c>
      <c r="V254" s="8">
        <f>'Data-Resource'!I9849</f>
        <v>-5.1006550335570278E-3</v>
      </c>
      <c r="W254" s="8">
        <f>'Data-Resource'!I10354</f>
        <v>1.1792452830188751E-2</v>
      </c>
    </row>
    <row r="255" spans="1:32" x14ac:dyDescent="0.3">
      <c r="A255" s="8" t="str">
        <f>'Data-Resource'!B255</f>
        <v>1-6-2020</v>
      </c>
      <c r="B255" s="8">
        <f>'Data-Resource'!I14900</f>
        <v>3.1714516820207815E-3</v>
      </c>
      <c r="C255" s="8">
        <f>'Data-Resource'!I11870</f>
        <v>-9.3632955294646204E-3</v>
      </c>
      <c r="D255" s="8">
        <f>'Data-Resource'!I760</f>
        <v>2.4225020623982107E-3</v>
      </c>
      <c r="E255" s="8">
        <f>'Data-Resource'!I1265</f>
        <v>2.8549209832491435E-3</v>
      </c>
      <c r="F255" s="8">
        <f>'Data-Resource'!I1770</f>
        <v>2.5328253059955998E-3</v>
      </c>
      <c r="G255" s="8">
        <f>'Data-Resource'!I2275</f>
        <v>3.0184150943412158E-4</v>
      </c>
      <c r="H255" s="8">
        <f>'Data-Resource'!I2780</f>
        <v>-6.6463997971973549E-3</v>
      </c>
      <c r="I255" s="8">
        <f>'Data-Resource'!I3285</f>
        <v>8.0836707925122271E-3</v>
      </c>
      <c r="J255" s="8">
        <f>'Data-Resource'!I3790</f>
        <v>3.0207468619870099E-3</v>
      </c>
      <c r="K255" s="8">
        <f>'Data-Resource'!I4295</f>
        <v>-3.1847221940488127E-3</v>
      </c>
      <c r="L255" s="8">
        <f>'Data-Resource'!I4800</f>
        <v>1.0854486487435447E-3</v>
      </c>
      <c r="M255" s="8">
        <f>'Data-Resource'!I5305</f>
        <v>-5.5640561969686874E-4</v>
      </c>
      <c r="N255" s="8">
        <f>'Data-Resource'!I5810</f>
        <v>3.7313432835821315E-3</v>
      </c>
      <c r="O255" s="8">
        <f>'Data-Resource'!I6315</f>
        <v>-1.3717421124837404E-4</v>
      </c>
      <c r="P255" s="8">
        <f>'Data-Resource'!I12375</f>
        <v>5.5667653677602489E-3</v>
      </c>
      <c r="Q255" s="8">
        <f>'Data-Resource'!I10860</f>
        <v>5.4559390774137264E-3</v>
      </c>
      <c r="R255" s="8">
        <f>'Data-Resource'!I11365</f>
        <v>3.3923228587467609E-2</v>
      </c>
      <c r="S255" s="8">
        <f>'Data-Resource'!I8335</f>
        <v>-2.5026016684045849E-2</v>
      </c>
      <c r="T255" s="8">
        <f>'Data-Resource'!I8840</f>
        <v>2.8968712782084529E-3</v>
      </c>
      <c r="U255" s="8">
        <f>'Data-Resource'!I9345</f>
        <v>2.2500000000000094E-3</v>
      </c>
      <c r="V255" s="8">
        <f>'Data-Resource'!I9850</f>
        <v>3.2787213114754141E-3</v>
      </c>
      <c r="W255" s="8">
        <f>'Data-Resource'!I10355</f>
        <v>1.4031805163109264E-2</v>
      </c>
    </row>
    <row r="256" spans="1:32" x14ac:dyDescent="0.3">
      <c r="A256" s="8" t="str">
        <f>'Data-Resource'!B256</f>
        <v>1-7-2020</v>
      </c>
      <c r="B256" s="8">
        <f>'Data-Resource'!I14901</f>
        <v>2.0637186708219088E-3</v>
      </c>
      <c r="C256" s="8">
        <f>'Data-Resource'!I11871</f>
        <v>1.6917255639097739E-2</v>
      </c>
      <c r="D256" s="8">
        <f>'Data-Resource'!I761</f>
        <v>1.4455385212406229E-2</v>
      </c>
      <c r="E256" s="8">
        <f>'Data-Resource'!I1266</f>
        <v>-1.2705507936348887E-2</v>
      </c>
      <c r="F256" s="8">
        <f>'Data-Resource'!I1771</f>
        <v>-1.3730114416476049E-3</v>
      </c>
      <c r="G256" s="8">
        <f>'Data-Resource'!I2276</f>
        <v>-1.3555656176468069E-3</v>
      </c>
      <c r="H256" s="8">
        <f>'Data-Resource'!I2781</f>
        <v>1.805513888888973E-3</v>
      </c>
      <c r="I256" s="8">
        <f>'Data-Resource'!I3286</f>
        <v>-8.9034398004714695E-3</v>
      </c>
      <c r="J256" s="8">
        <f>'Data-Resource'!I3791</f>
        <v>8.4239540332596043E-3</v>
      </c>
      <c r="K256" s="8">
        <f>'Data-Resource'!I4296</f>
        <v>1.768033899362606E-2</v>
      </c>
      <c r="L256" s="8">
        <f>'Data-Resource'!I4801</f>
        <v>3.5936734610907969E-4</v>
      </c>
      <c r="M256" s="8">
        <f>'Data-Resource'!I5306</f>
        <v>2.8073572120038717E-2</v>
      </c>
      <c r="N256" s="8">
        <f>'Data-Resource'!I5811</f>
        <v>3.8472032007339993E-3</v>
      </c>
      <c r="O256" s="8">
        <f>'Data-Resource'!I6316</f>
        <v>2.0581778265641353E-3</v>
      </c>
      <c r="P256" s="8">
        <f>'Data-Resource'!I12376</f>
        <v>3.0583930582663323E-3</v>
      </c>
      <c r="Q256" s="8">
        <f>'Data-Resource'!I10861</f>
        <v>1.5485869863842166E-2</v>
      </c>
      <c r="R256" s="8">
        <f>'Data-Resource'!I11366</f>
        <v>1.7793594306049782E-2</v>
      </c>
      <c r="S256" s="8">
        <f>'Data-Resource'!I8336</f>
        <v>3.9278131634819448E-2</v>
      </c>
      <c r="T256" s="8">
        <f>'Data-Resource'!I8841</f>
        <v>5.1963569029393605E-3</v>
      </c>
      <c r="U256" s="8">
        <f>'Data-Resource'!I9346</f>
        <v>3.1372598039215736E-2</v>
      </c>
      <c r="V256" s="8">
        <f>'Data-Resource'!I9851</f>
        <v>2.7056276617051902E-3</v>
      </c>
      <c r="W256" s="8">
        <f>'Data-Resource'!I10356</f>
        <v>7.8232672282877985E-3</v>
      </c>
    </row>
    <row r="257" spans="1:32" x14ac:dyDescent="0.3">
      <c r="A257" s="8" t="str">
        <f>'Data-Resource'!B257</f>
        <v>1-8-2020</v>
      </c>
      <c r="B257" s="8">
        <f>'Data-Resource'!I14902</f>
        <v>1.3674486785109951E-2</v>
      </c>
      <c r="C257" s="8">
        <f>'Data-Resource'!I11872</f>
        <v>6.6691367173028152E-3</v>
      </c>
      <c r="D257" s="8">
        <f>'Data-Resource'!I762</f>
        <v>3.0102061224489829E-2</v>
      </c>
      <c r="E257" s="8">
        <f>'Data-Resource'!I1267</f>
        <v>2.5152462465376346E-2</v>
      </c>
      <c r="F257" s="8">
        <f>'Data-Resource'!I1772</f>
        <v>5.0644844161761736E-3</v>
      </c>
      <c r="G257" s="8">
        <f>'Data-Resource'!I2277</f>
        <v>1.0453496827663326E-2</v>
      </c>
      <c r="H257" s="8">
        <f>'Data-Resource'!I2782</f>
        <v>2.8921051972220477E-2</v>
      </c>
      <c r="I257" s="8">
        <f>'Data-Resource'!I3287</f>
        <v>2.8328139219486233E-3</v>
      </c>
      <c r="J257" s="8">
        <f>'Data-Resource'!I3792</f>
        <v>6.3565321515679932E-3</v>
      </c>
      <c r="K257" s="8">
        <f>'Data-Resource'!I4297</f>
        <v>2.8396126702824358E-2</v>
      </c>
      <c r="L257" s="8">
        <f>'Data-Resource'!I4802</f>
        <v>2.2278161219324303E-2</v>
      </c>
      <c r="M257" s="8">
        <f>'Data-Resource'!I5307</f>
        <v>4.3590439978272562E-2</v>
      </c>
      <c r="N257" s="8">
        <f>'Data-Resource'!I5812</f>
        <v>1.630592943966799E-2</v>
      </c>
      <c r="O257" s="8">
        <f>'Data-Resource'!I6317</f>
        <v>-1.0985992859103959E-3</v>
      </c>
      <c r="P257" s="8">
        <f>'Data-Resource'!I12377</f>
        <v>5.164366439641634E-3</v>
      </c>
      <c r="Q257" s="8">
        <f>'Data-Resource'!I10862</f>
        <v>9.5969289827255305E-3</v>
      </c>
      <c r="R257" s="8">
        <f>'Data-Resource'!I11367</f>
        <v>1.5471153740398105E-2</v>
      </c>
      <c r="S257" s="8">
        <f>'Data-Resource'!I8337</f>
        <v>2.9958676138498043E-2</v>
      </c>
      <c r="T257" s="8">
        <f>'Data-Resource'!I8842</f>
        <v>2.3107682619027499E-3</v>
      </c>
      <c r="U257" s="8">
        <f>'Data-Resource'!I9347</f>
        <v>2.2307508865795557E-2</v>
      </c>
      <c r="V257" s="8">
        <f>'Data-Resource'!I9852</f>
        <v>1.7241428854539175E-2</v>
      </c>
      <c r="W257" s="8">
        <f>'Data-Resource'!I10357</f>
        <v>2.1100944954128471E-2</v>
      </c>
    </row>
    <row r="258" spans="1:32" x14ac:dyDescent="0.3">
      <c r="A258" s="8" t="str">
        <f>'Data-Resource'!B258</f>
        <v>1-9-2020</v>
      </c>
      <c r="B258" s="8">
        <f>'Data-Resource'!I14903</f>
        <v>1.5065055219161704E-3</v>
      </c>
      <c r="C258" s="8">
        <f>'Data-Resource'!I11873</f>
        <v>8.0644791765222042E-3</v>
      </c>
      <c r="D258" s="8">
        <f>'Data-Resource'!I763</f>
        <v>9.2788736958269134E-3</v>
      </c>
      <c r="E258" s="8">
        <f>'Data-Resource'!I1268</f>
        <v>-5.9216873757943775E-4</v>
      </c>
      <c r="F258" s="8">
        <f>'Data-Resource'!I1773</f>
        <v>2.4983103111053781E-3</v>
      </c>
      <c r="G258" s="8">
        <f>'Data-Resource'!I2278</f>
        <v>0</v>
      </c>
      <c r="H258" s="8">
        <f>'Data-Resource'!I2783</f>
        <v>-3.4676178927332832E-3</v>
      </c>
      <c r="I258" s="8">
        <f>'Data-Resource'!I3288</f>
        <v>2.8077117979918719E-3</v>
      </c>
      <c r="J258" s="8">
        <f>'Data-Resource'!I3793</f>
        <v>-9.8534889441674704E-3</v>
      </c>
      <c r="K258" s="8">
        <f>'Data-Resource'!I4298</f>
        <v>1.4013202887161826E-2</v>
      </c>
      <c r="L258" s="8">
        <f>'Data-Resource'!I4803</f>
        <v>1.0420910255386859E-3</v>
      </c>
      <c r="M258" s="8">
        <f>'Data-Resource'!I5308</f>
        <v>-1.0515516799179218E-2</v>
      </c>
      <c r="N258" s="8">
        <f>'Data-Resource'!I5813</f>
        <v>7.2260119783815104E-4</v>
      </c>
      <c r="O258" s="8">
        <f>'Data-Resource'!I6318</f>
        <v>1.6427104722792588E-2</v>
      </c>
      <c r="P258" s="8">
        <f>'Data-Resource'!I12378</f>
        <v>1.3241223962560314E-2</v>
      </c>
      <c r="Q258" s="8">
        <f>'Data-Resource'!I10863</f>
        <v>1.9615171189396298E-2</v>
      </c>
      <c r="R258" s="8">
        <f>'Data-Resource'!I11368</f>
        <v>4.1379724137930373E-3</v>
      </c>
      <c r="S258" s="8">
        <f>'Data-Resource'!I8338</f>
        <v>-5.9701492537313928E-3</v>
      </c>
      <c r="T258" s="8">
        <f>'Data-Resource'!I8843</f>
        <v>0</v>
      </c>
      <c r="U258" s="8">
        <f>'Data-Resource'!I9348</f>
        <v>-4.8310096696108015E-3</v>
      </c>
      <c r="V258" s="8">
        <f>'Data-Resource'!I9853</f>
        <v>2.6602820323535104E-3</v>
      </c>
      <c r="W258" s="8">
        <f>'Data-Resource'!I10358</f>
        <v>-8.8769638903337322E-4</v>
      </c>
    </row>
    <row r="259" spans="1:32" x14ac:dyDescent="0.3">
      <c r="A259" s="8" t="str">
        <f>'Data-Resource'!B259</f>
        <v>1-10-2020</v>
      </c>
      <c r="B259" s="8">
        <f>'Data-Resource'!I14904</f>
        <v>-3.7056591698077998E-3</v>
      </c>
      <c r="C259" s="8">
        <f>'Data-Resource'!I11874</f>
        <v>3.5019455252918323E-2</v>
      </c>
      <c r="D259" s="8">
        <f>'Data-Resource'!I764</f>
        <v>-7.7059685584473766E-3</v>
      </c>
      <c r="E259" s="8">
        <f>'Data-Resource'!I1269</f>
        <v>-7.6797593808853541E-3</v>
      </c>
      <c r="F259" s="8">
        <f>'Data-Resource'!I1774</f>
        <v>-5.6433408577877455E-3</v>
      </c>
      <c r="G259" s="8">
        <f>'Data-Resource'!I2279</f>
        <v>-8.4349602114019429E-3</v>
      </c>
      <c r="H259" s="8">
        <f>'Data-Resource'!I2784</f>
        <v>5.067991261616835E-3</v>
      </c>
      <c r="I259" s="8">
        <f>'Data-Resource'!I3289</f>
        <v>4.1957762237761842E-3</v>
      </c>
      <c r="J259" s="8">
        <f>'Data-Resource'!I3794</f>
        <v>1.0739965384345559E-3</v>
      </c>
      <c r="K259" s="8">
        <f>'Data-Resource'!I4299</f>
        <v>-1.3430633060090321E-2</v>
      </c>
      <c r="L259" s="8">
        <f>'Data-Resource'!I4804</f>
        <v>-3.1121160534393582E-3</v>
      </c>
      <c r="M259" s="8">
        <f>'Data-Resource'!I5309</f>
        <v>-1.1179645335389307E-2</v>
      </c>
      <c r="N259" s="8">
        <f>'Data-Resource'!I5814</f>
        <v>-1.8732045569681728E-2</v>
      </c>
      <c r="O259" s="8">
        <f>'Data-Resource'!I6319</f>
        <v>-3.779187474692794E-3</v>
      </c>
      <c r="P259" s="8">
        <f>'Data-Resource'!I12379</f>
        <v>8.5548901734103754E-3</v>
      </c>
      <c r="Q259" s="8">
        <f>'Data-Resource'!I10864</f>
        <v>-9.9447955801104937E-3</v>
      </c>
      <c r="R259" s="8">
        <f>'Data-Resource'!I11369</f>
        <v>-8.9041369863013514E-3</v>
      </c>
      <c r="S259" s="8">
        <f>'Data-Resource'!I8339</f>
        <v>-2.2132697290377264E-2</v>
      </c>
      <c r="T259" s="8">
        <f>'Data-Resource'!I8844</f>
        <v>-8.5812355506652751E-3</v>
      </c>
      <c r="U259" s="8">
        <f>'Data-Resource'!I9349</f>
        <v>-1.4946009889813218E-2</v>
      </c>
      <c r="V259" s="8">
        <f>'Data-Resource'!I9854</f>
        <v>5.294124043222064E-4</v>
      </c>
      <c r="W259" s="8">
        <f>'Data-Resource'!I10359</f>
        <v>1.0217627448663814E-2</v>
      </c>
    </row>
    <row r="260" spans="1:32" x14ac:dyDescent="0.3">
      <c r="A260" s="8" t="str">
        <f>'Data-Resource'!B260</f>
        <v>1-13-2020</v>
      </c>
      <c r="B260" s="8">
        <f>'Data-Resource'!I14905</f>
        <v>-5.2020075773080484E-3</v>
      </c>
      <c r="C260" s="8">
        <f>'Data-Resource'!I11875</f>
        <v>6.8262800964605404E-4</v>
      </c>
      <c r="D260" s="8">
        <f>'Data-Resource'!I765</f>
        <v>-3.866640814564747E-3</v>
      </c>
      <c r="E260" s="8">
        <f>'Data-Resource'!I1270</f>
        <v>3.5629156505127117E-3</v>
      </c>
      <c r="F260" s="8">
        <f>'Data-Resource'!I1775</f>
        <v>-7.2316655367232075E-3</v>
      </c>
      <c r="G260" s="8">
        <f>'Data-Resource'!I2280</f>
        <v>-3.1818030303028631E-3</v>
      </c>
      <c r="H260" s="8">
        <f>'Data-Resource'!I2785</f>
        <v>-1.0329744131115346E-2</v>
      </c>
      <c r="I260" s="8">
        <f>'Data-Resource'!I3290</f>
        <v>-4.1763062645010065E-3</v>
      </c>
      <c r="J260" s="8">
        <f>'Data-Resource'!I3795</f>
        <v>-1.4323963091993E-2</v>
      </c>
      <c r="K260" s="8">
        <f>'Data-Resource'!I4300</f>
        <v>-2.931323233981184E-2</v>
      </c>
      <c r="L260" s="8">
        <f>'Data-Resource'!I4805</f>
        <v>-9.6784933153884652E-3</v>
      </c>
      <c r="M260" s="8">
        <f>'Data-Resource'!I5310</f>
        <v>-1.8261883175754463E-2</v>
      </c>
      <c r="N260" s="8">
        <f>'Data-Resource'!I5815</f>
        <v>-1.4321262604121076E-2</v>
      </c>
      <c r="O260" s="8">
        <f>'Data-Resource'!I6320</f>
        <v>-1.1336032388664052E-2</v>
      </c>
      <c r="P260" s="8">
        <f>'Data-Resource'!I12380</f>
        <v>-5.7703403168993025E-3</v>
      </c>
      <c r="Q260" s="8">
        <f>'Data-Resource'!I10865</f>
        <v>3.3444592342372209E-3</v>
      </c>
      <c r="R260" s="8">
        <f>'Data-Resource'!I11370</f>
        <v>6.1686774298290985E-3</v>
      </c>
      <c r="S260" s="8">
        <f>'Data-Resource'!I8340</f>
        <v>6.172736307986944E-3</v>
      </c>
      <c r="T260" s="8">
        <f>'Data-Resource'!I8845</f>
        <v>-5.7636887608068744E-3</v>
      </c>
      <c r="U260" s="8">
        <f>'Data-Resource'!I9350</f>
        <v>6.9752153906167376E-3</v>
      </c>
      <c r="V260" s="8">
        <f>'Data-Resource'!I9855</f>
        <v>-7.9014482622662542E-4</v>
      </c>
      <c r="W260" s="8">
        <f>'Data-Resource'!I10360</f>
        <v>-1.3210127348036913E-3</v>
      </c>
    </row>
    <row r="261" spans="1:32" x14ac:dyDescent="0.3">
      <c r="A261" s="8" t="str">
        <f>'Data-Resource'!B261</f>
        <v>1-14-2020</v>
      </c>
      <c r="B261" s="8">
        <f>'Data-Resource'!I14906</f>
        <v>1.2865371259221301E-3</v>
      </c>
      <c r="C261" s="8">
        <f>'Data-Resource'!I11876</f>
        <v>-6.8496572996697136E-4</v>
      </c>
      <c r="D261" s="8">
        <f>'Data-Resource'!I766</f>
        <v>1.1462666653044833E-2</v>
      </c>
      <c r="E261" s="8">
        <f>'Data-Resource'!I1271</f>
        <v>-1.7717849372323809E-3</v>
      </c>
      <c r="F261" s="8">
        <f>'Data-Resource'!I1776</f>
        <v>-3.8688712408129467E-3</v>
      </c>
      <c r="G261" s="8">
        <f>'Data-Resource'!I2281</f>
        <v>-1.2804817463561474E-2</v>
      </c>
      <c r="H261" s="8">
        <f>'Data-Resource'!I2786</f>
        <v>-4.008484981746825E-3</v>
      </c>
      <c r="I261" s="8">
        <f>'Data-Resource'!I3291</f>
        <v>1.229898805011319E-2</v>
      </c>
      <c r="J261" s="8">
        <f>'Data-Resource'!I3796</f>
        <v>-5.9668431235922218E-3</v>
      </c>
      <c r="K261" s="8">
        <f>'Data-Resource'!I4301</f>
        <v>1.6243347438108617E-2</v>
      </c>
      <c r="L261" s="8">
        <f>'Data-Resource'!I4806</f>
        <v>6.9812216404886078E-4</v>
      </c>
      <c r="M261" s="8">
        <f>'Data-Resource'!I5311</f>
        <v>2.1610225326129915E-2</v>
      </c>
      <c r="N261" s="8">
        <f>'Data-Resource'!I5816</f>
        <v>1.2158955748548179E-2</v>
      </c>
      <c r="O261" s="8">
        <f>'Data-Resource'!I6321</f>
        <v>-1.365933615624764E-4</v>
      </c>
      <c r="P261" s="8">
        <f>'Data-Resource'!I12381</f>
        <v>-2.693643930635822E-2</v>
      </c>
      <c r="Q261" s="8">
        <f>'Data-Resource'!I10866</f>
        <v>3.6982249341322563E-3</v>
      </c>
      <c r="R261" s="8">
        <f>'Data-Resource'!I11371</f>
        <v>2.2372908474576302E-2</v>
      </c>
      <c r="S261" s="8">
        <f>'Data-Resource'!I8341</f>
        <v>1.8423694041776066E-2</v>
      </c>
      <c r="T261" s="8">
        <f>'Data-Resource'!I8846</f>
        <v>6.9645791010229958E-3</v>
      </c>
      <c r="U261" s="8">
        <f>'Data-Resource'!I9351</f>
        <v>-1.4318706697459526E-2</v>
      </c>
      <c r="V261" s="8">
        <f>'Data-Resource'!I9856</f>
        <v>5.0118543126585844E-3</v>
      </c>
      <c r="W261" s="8">
        <f>'Data-Resource'!I10361</f>
        <v>1.4991146120085652E-2</v>
      </c>
    </row>
    <row r="262" spans="1:32" x14ac:dyDescent="0.3">
      <c r="A262" s="8" t="str">
        <f>'Data-Resource'!B262</f>
        <v>1-15-2020</v>
      </c>
      <c r="B262" s="8">
        <f>'Data-Resource'!I14907</f>
        <v>-9.4090270412447343E-4</v>
      </c>
      <c r="C262" s="8">
        <f>'Data-Resource'!I11877</f>
        <v>8.9163237311385909E-3</v>
      </c>
      <c r="D262" s="8">
        <f>'Data-Resource'!I767</f>
        <v>7.8124424525679607E-3</v>
      </c>
      <c r="E262" s="8">
        <f>'Data-Resource'!I1272</f>
        <v>-1.1920493535856906E-2</v>
      </c>
      <c r="F262" s="8">
        <f>'Data-Resource'!I1777</f>
        <v>-6.631589479942925E-3</v>
      </c>
      <c r="G262" s="8">
        <f>'Data-Resource'!I2282</f>
        <v>-5.4095674842148623E-3</v>
      </c>
      <c r="H262" s="8">
        <f>'Data-Resource'!I2787</f>
        <v>9.3808224585570678E-3</v>
      </c>
      <c r="I262" s="8">
        <f>'Data-Resource'!I3292</f>
        <v>0</v>
      </c>
      <c r="J262" s="8">
        <f>'Data-Resource'!I3797</f>
        <v>-1.2313504573183904E-2</v>
      </c>
      <c r="K262" s="8">
        <f>'Data-Resource'!I4302</f>
        <v>-3.5696582162278961E-3</v>
      </c>
      <c r="L262" s="8">
        <f>'Data-Resource'!I4807</f>
        <v>1.0842973295060655E-2</v>
      </c>
      <c r="M262" s="8">
        <f>'Data-Resource'!I5312</f>
        <v>-2.0571872169750229E-2</v>
      </c>
      <c r="N262" s="8">
        <f>'Data-Resource'!I5817</f>
        <v>4.8393311383097635E-3</v>
      </c>
      <c r="O262" s="8">
        <f>'Data-Resource'!I6322</f>
        <v>8.1810744477780898E-4</v>
      </c>
      <c r="P262" s="8">
        <f>'Data-Resource'!I12382</f>
        <v>1.9570380927428278E-2</v>
      </c>
      <c r="Q262" s="8">
        <f>'Data-Resource'!I10867</f>
        <v>2.4011820139852907E-2</v>
      </c>
      <c r="R262" s="8">
        <f>'Data-Resource'!I11372</f>
        <v>3.9630516762107926E-3</v>
      </c>
      <c r="S262" s="8">
        <f>'Data-Resource'!I8342</f>
        <v>3.9156676706827237E-2</v>
      </c>
      <c r="T262" s="8">
        <f>'Data-Resource'!I8847</f>
        <v>4.626969507008848E-3</v>
      </c>
      <c r="U262" s="8">
        <f>'Data-Resource'!I9352</f>
        <v>-3.5302893137070641E-3</v>
      </c>
      <c r="V262" s="8">
        <f>'Data-Resource'!I9857</f>
        <v>5.8293906597147345E-3</v>
      </c>
      <c r="W262" s="8">
        <f>'Data-Resource'!I10362</f>
        <v>7.3785244977046588E-3</v>
      </c>
    </row>
    <row r="263" spans="1:32" x14ac:dyDescent="0.3">
      <c r="A263" s="8" t="str">
        <f>'Data-Resource'!B263</f>
        <v>1-16-2020</v>
      </c>
      <c r="B263" s="8">
        <f>'Data-Resource'!I14908</f>
        <v>-2.5276021246472581E-3</v>
      </c>
      <c r="C263" s="8">
        <f>'Data-Resource'!I11878</f>
        <v>1.6582132540850499E-2</v>
      </c>
      <c r="D263" s="8">
        <f>'Data-Resource'!I768</f>
        <v>-7.9013907945901969E-3</v>
      </c>
      <c r="E263" s="8">
        <f>'Data-Resource'!I1273</f>
        <v>-1.5491229204650821E-2</v>
      </c>
      <c r="F263" s="8">
        <f>'Data-Resource'!I1778</f>
        <v>-2.066101899915935E-3</v>
      </c>
      <c r="G263" s="8">
        <f>'Data-Resource'!I2283</f>
        <v>2.0229846864928381E-3</v>
      </c>
      <c r="H263" s="8">
        <f>'Data-Resource'!I2788</f>
        <v>-1.0456664045400452E-2</v>
      </c>
      <c r="I263" s="8">
        <f>'Data-Resource'!I3293</f>
        <v>1.0004793044443868E-2</v>
      </c>
      <c r="J263" s="8">
        <f>'Data-Resource'!I3798</f>
        <v>-1.4129435818550097E-2</v>
      </c>
      <c r="K263" s="8">
        <f>'Data-Resource'!I4303</f>
        <v>-1.6845354629527437E-2</v>
      </c>
      <c r="L263" s="8">
        <f>'Data-Resource'!I4808</f>
        <v>5.8966773179331263E-3</v>
      </c>
      <c r="M263" s="8">
        <f>'Data-Resource'!I5313</f>
        <v>-5.6047966631909019E-3</v>
      </c>
      <c r="N263" s="8">
        <f>'Data-Resource'!I5818</f>
        <v>3.6475051065071734E-3</v>
      </c>
      <c r="O263" s="8">
        <f>'Data-Resource'!I6323</f>
        <v>1.4992503748125106E-3</v>
      </c>
      <c r="P263" s="8">
        <f>'Data-Resource'!I12383</f>
        <v>-8.1394883720930563E-3</v>
      </c>
      <c r="Q263" s="8">
        <f>'Data-Resource'!I10868</f>
        <v>6.8075741997654414E-3</v>
      </c>
      <c r="R263" s="8">
        <f>'Data-Resource'!I11373</f>
        <v>-6.5104164123536354E-3</v>
      </c>
      <c r="S263" s="8">
        <f>'Data-Resource'!I8343</f>
        <v>-0.1059322033898305</v>
      </c>
      <c r="T263" s="8">
        <f>'Data-Resource'!I8848</f>
        <v>9.8095612843122296E-3</v>
      </c>
      <c r="U263" s="8">
        <f>'Data-Resource'!I9353</f>
        <v>-1.2820605462908813E-2</v>
      </c>
      <c r="V263" s="8">
        <f>'Data-Resource'!I9858</f>
        <v>1.8435132417114019E-3</v>
      </c>
      <c r="W263" s="8">
        <f>'Data-Resource'!I10363</f>
        <v>-1.2048141447025932E-2</v>
      </c>
    </row>
    <row r="264" spans="1:32" s="34" customFormat="1" x14ac:dyDescent="0.3">
      <c r="A264" s="8" t="str">
        <f>'Data-Resource'!B264</f>
        <v>1-17-2020</v>
      </c>
      <c r="B264" s="8">
        <f>'Data-Resource'!I14909</f>
        <v>9.360586288692796E-4</v>
      </c>
      <c r="C264" s="8">
        <f>'Data-Resource'!I11879</f>
        <v>2.0771480382459625E-2</v>
      </c>
      <c r="D264" s="8">
        <f>'Data-Resource'!I769</f>
        <v>-1.0163607873648929E-2</v>
      </c>
      <c r="E264" s="8">
        <f>'Data-Resource'!I1274</f>
        <v>1.680293680297407E-2</v>
      </c>
      <c r="F264" s="8">
        <f>'Data-Resource'!I1779</f>
        <v>8.2625106744315946E-3</v>
      </c>
      <c r="G264" s="8">
        <f>'Data-Resource'!I2284</f>
        <v>-2.0109048101808959E-3</v>
      </c>
      <c r="H264" s="8">
        <f>'Data-Resource'!I2789</f>
        <v>-9.8684210526315038E-3</v>
      </c>
      <c r="I264" s="8">
        <f>'Data-Resource'!I3294</f>
        <v>-2.3551577511980774E-3</v>
      </c>
      <c r="J264" s="8">
        <f>'Data-Resource'!I3799</f>
        <v>-8.7878920689668898E-3</v>
      </c>
      <c r="K264" s="8">
        <f>'Data-Resource'!I4304</f>
        <v>-1.5278961373390644E-2</v>
      </c>
      <c r="L264" s="8">
        <f>'Data-Resource'!I4809</f>
        <v>3.7697259946426818E-3</v>
      </c>
      <c r="M264" s="8">
        <f>'Data-Resource'!I5314</f>
        <v>-1.1979166666666621E-2</v>
      </c>
      <c r="N264" s="8">
        <f>'Data-Resource'!I5819</f>
        <v>-1.4471780447808358E-2</v>
      </c>
      <c r="O264" s="8">
        <f>'Data-Resource'!I6324</f>
        <v>-2.5818725370294685E-3</v>
      </c>
      <c r="P264" s="8">
        <f>'Data-Resource'!I12384</f>
        <v>8.5469613138057961E-3</v>
      </c>
      <c r="Q264" s="8">
        <f>'Data-Resource'!I10869</f>
        <v>1.1681373451327384E-2</v>
      </c>
      <c r="R264" s="8">
        <f>'Data-Resource'!I11374</f>
        <v>-9.1146480814591549E-3</v>
      </c>
      <c r="S264" s="8">
        <f>'Data-Resource'!I8344</f>
        <v>8.8516746411483327E-2</v>
      </c>
      <c r="T264" s="8">
        <f>'Data-Resource'!I8849</f>
        <v>1.0807701749584106E-2</v>
      </c>
      <c r="U264" s="8">
        <f>'Data-Resource'!I9354</f>
        <v>-6.815558166862406E-3</v>
      </c>
      <c r="V264" s="8">
        <f>'Data-Resource'!I9859</f>
        <v>3.6562915172049016E-3</v>
      </c>
      <c r="W264" s="8">
        <f>'Data-Resource'!I10364</f>
        <v>3.4752563592573213E-3</v>
      </c>
      <c r="X264" s="8"/>
      <c r="Y264" s="8"/>
      <c r="Z264" s="8"/>
      <c r="AA264" s="36"/>
      <c r="AB264" s="8"/>
      <c r="AC264" s="8"/>
      <c r="AD264" s="8"/>
      <c r="AE264" s="8"/>
      <c r="AF264" s="8"/>
    </row>
    <row r="265" spans="1:32" s="33" customFormat="1" x14ac:dyDescent="0.3">
      <c r="A265" s="8" t="str">
        <f>'Data-Resource'!B265</f>
        <v>1-20-2020</v>
      </c>
      <c r="B265" s="8">
        <f>'Data-Resource'!I14910</f>
        <v>3.3405596584640106E-3</v>
      </c>
      <c r="C265" s="8">
        <f>'Data-Resource'!I11880</f>
        <v>6.4329688002572969E-3</v>
      </c>
      <c r="D265" s="8">
        <f>'Data-Resource'!I770</f>
        <v>-4.3324967073331789E-3</v>
      </c>
      <c r="E265" s="8">
        <f>'Data-Resource'!I1275</f>
        <v>6.8613284671532248E-3</v>
      </c>
      <c r="F265" s="8">
        <f>'Data-Resource'!I1780</f>
        <v>1.0252905129909774E-2</v>
      </c>
      <c r="G265" s="8">
        <f>'Data-Resource'!I2285</f>
        <v>6.3566511627907007E-3</v>
      </c>
      <c r="H265" s="8">
        <f>'Data-Resource'!I2790</f>
        <v>1.1934225596910754E-3</v>
      </c>
      <c r="I265" s="8">
        <f>'Data-Resource'!I3295</f>
        <v>1.2333918172031845E-2</v>
      </c>
      <c r="J265" s="8">
        <f>'Data-Resource'!I3800</f>
        <v>1.0152298650656959E-2</v>
      </c>
      <c r="K265" s="8">
        <f>'Data-Resource'!I4305</f>
        <v>-1.134977290597363E-2</v>
      </c>
      <c r="L265" s="8">
        <f>'Data-Resource'!I4810</f>
        <v>4.4536417496467617E-3</v>
      </c>
      <c r="M265" s="8">
        <f>'Data-Resource'!I5315</f>
        <v>-1.7989417989417805E-2</v>
      </c>
      <c r="N265" s="8">
        <f>'Data-Resource'!I5820</f>
        <v>8.9811545636382332E-3</v>
      </c>
      <c r="O265" s="8">
        <f>'Data-Resource'!I6325</f>
        <v>8.8858509911140075E-3</v>
      </c>
      <c r="P265" s="8">
        <f>'Data-Resource'!I12385</f>
        <v>7.6450363107834571E-3</v>
      </c>
      <c r="Q265" s="8">
        <f>'Data-Resource'!I10870</f>
        <v>-8.4121770099758637E-3</v>
      </c>
      <c r="R265" s="8">
        <f>'Data-Resource'!I11375</f>
        <v>-6.5395686019449888E-4</v>
      </c>
      <c r="S265" s="8">
        <f>'Data-Resource'!I8345</f>
        <v>1.7660000000000051E-2</v>
      </c>
      <c r="T265" s="8">
        <f>'Data-Resource'!I8850</f>
        <v>3.3745275021170289E-3</v>
      </c>
      <c r="U265" s="8">
        <f>'Data-Resource'!I9355</f>
        <v>-2.3650981319454632E-4</v>
      </c>
      <c r="V265" s="8">
        <f>'Data-Resource'!I9860</f>
        <v>-2.6096032585718747E-3</v>
      </c>
      <c r="W265" s="8">
        <f>'Data-Resource'!I10365</f>
        <v>6.9264329004328634E-3</v>
      </c>
      <c r="X265" s="8"/>
      <c r="Y265" s="8"/>
      <c r="Z265" s="8"/>
      <c r="AA265" s="36"/>
      <c r="AB265" s="8"/>
      <c r="AC265" s="8"/>
      <c r="AD265" s="8"/>
      <c r="AE265" s="8"/>
      <c r="AF265" s="8"/>
    </row>
    <row r="266" spans="1:32" x14ac:dyDescent="0.3">
      <c r="A266" s="8" t="str">
        <f>'Data-Resource'!B266</f>
        <v>1-21-2020</v>
      </c>
      <c r="B266" s="8">
        <f>'Data-Resource'!I14911</f>
        <v>7.3545710476942069E-3</v>
      </c>
      <c r="C266" s="8">
        <f>'Data-Resource'!I11881</f>
        <v>1.9298809906722328E-3</v>
      </c>
      <c r="D266" s="8">
        <f>'Data-Resource'!I771</f>
        <v>1.152780601287974E-2</v>
      </c>
      <c r="E266" s="8">
        <f>'Data-Resource'!I1276</f>
        <v>-7.5635854545456002E-3</v>
      </c>
      <c r="F266" s="8">
        <f>'Data-Resource'!I1781</f>
        <v>-1.5843866433060221E-3</v>
      </c>
      <c r="G266" s="8">
        <f>'Data-Resource'!I2286</f>
        <v>1.0830883993387249E-3</v>
      </c>
      <c r="H266" s="8">
        <f>'Data-Resource'!I2791</f>
        <v>5.9760555388026094E-3</v>
      </c>
      <c r="I266" s="8">
        <f>'Data-Resource'!I3296</f>
        <v>-2.8274741343538613E-3</v>
      </c>
      <c r="J266" s="8">
        <f>'Data-Resource'!I3801</f>
        <v>2.8022132343779406E-4</v>
      </c>
      <c r="K266" s="8">
        <f>'Data-Resource'!I4306</f>
        <v>-2.1532209057350134E-3</v>
      </c>
      <c r="L266" s="8">
        <f>'Data-Resource'!I4811</f>
        <v>1.5721141167714104E-2</v>
      </c>
      <c r="M266" s="8">
        <f>'Data-Resource'!I5316</f>
        <v>1.4884979702300457E-2</v>
      </c>
      <c r="N266" s="8">
        <f>'Data-Resource'!I5821</f>
        <v>-3.9646990885375362E-3</v>
      </c>
      <c r="O266" s="8">
        <f>'Data-Resource'!I6326</f>
        <v>8.4307859668208609E-3</v>
      </c>
      <c r="P266" s="8">
        <f>'Data-Resource'!I12386</f>
        <v>2.4190531602133014E-3</v>
      </c>
      <c r="Q266" s="8">
        <f>'Data-Resource'!I10871</f>
        <v>1.5302448398576396E-2</v>
      </c>
      <c r="R266" s="8">
        <f>'Data-Resource'!I11376</f>
        <v>1.4473657894736777E-2</v>
      </c>
      <c r="S266" s="8">
        <f>'Data-Resource'!I8346</f>
        <v>-6.5075490892646509E-3</v>
      </c>
      <c r="T266" s="8">
        <f>'Data-Resource'!I8851</f>
        <v>2.2458954886277771E-3</v>
      </c>
      <c r="U266" s="8">
        <f>'Data-Resource'!I9356</f>
        <v>4.2928690674935129E-3</v>
      </c>
      <c r="V266" s="8">
        <f>'Data-Resource'!I9861</f>
        <v>1.8382668646512461E-3</v>
      </c>
      <c r="W266" s="8">
        <f>'Data-Resource'!I10366</f>
        <v>1.4693215592736805E-2</v>
      </c>
    </row>
    <row r="267" spans="1:32" x14ac:dyDescent="0.3">
      <c r="A267" s="8" t="str">
        <f>'Data-Resource'!B267</f>
        <v>1-22-2020</v>
      </c>
      <c r="B267" s="8">
        <f>'Data-Resource'!I14912</f>
        <v>-6.3154387546348846E-3</v>
      </c>
      <c r="C267" s="8">
        <f>'Data-Resource'!I11882</f>
        <v>1.2845536700242474E-3</v>
      </c>
      <c r="D267" s="8">
        <f>'Data-Resource'!I772</f>
        <v>6.549482428114972E-3</v>
      </c>
      <c r="E267" s="8">
        <f>'Data-Resource'!I1277</f>
        <v>2.761262998156773E-3</v>
      </c>
      <c r="F267" s="8">
        <f>'Data-Resource'!I1782</f>
        <v>-9.7174870056496825E-3</v>
      </c>
      <c r="G267" s="8">
        <f>'Data-Resource'!I2287</f>
        <v>-1.1402125996852744E-2</v>
      </c>
      <c r="H267" s="8">
        <f>'Data-Resource'!I2792</f>
        <v>-1.5814404947854629E-2</v>
      </c>
      <c r="I267" s="8">
        <f>'Data-Resource'!I3297</f>
        <v>-5.1862610508366207E-3</v>
      </c>
      <c r="J267" s="8">
        <f>'Data-Resource'!I3802</f>
        <v>-8.3858277406362088E-3</v>
      </c>
      <c r="K267" s="8">
        <f>'Data-Resource'!I4307</f>
        <v>-1.0573476891997795E-2</v>
      </c>
      <c r="L267" s="8">
        <f>'Data-Resource'!I4812</f>
        <v>1.1081323482121852E-2</v>
      </c>
      <c r="M267" s="8">
        <f>'Data-Resource'!I5317</f>
        <v>4.2440318302387169E-3</v>
      </c>
      <c r="N267" s="8">
        <f>'Data-Resource'!I5822</f>
        <v>-3.9700631092467699E-3</v>
      </c>
      <c r="O267" s="8">
        <f>'Data-Resource'!I6327</f>
        <v>-3.7523452157597862E-3</v>
      </c>
      <c r="P267" s="8">
        <f>'Data-Resource'!I12387</f>
        <v>1.5009143332015026E-2</v>
      </c>
      <c r="Q267" s="8">
        <f>'Data-Resource'!I10872</f>
        <v>2.1097257829055939E-3</v>
      </c>
      <c r="R267" s="8">
        <f>'Data-Resource'!I11377</f>
        <v>1.2919896306979404E-2</v>
      </c>
      <c r="S267" s="8">
        <f>'Data-Resource'!I8347</f>
        <v>6.5359038546447604E-3</v>
      </c>
      <c r="T267" s="8">
        <f>'Data-Resource'!I8852</f>
        <v>1.1173016759775283E-3</v>
      </c>
      <c r="U267" s="8">
        <f>'Data-Resource'!I9357</f>
        <v>6.8380099033248914E-3</v>
      </c>
      <c r="V267" s="8">
        <f>'Data-Resource'!I9862</f>
        <v>-9.3847913026362025E-3</v>
      </c>
      <c r="W267" s="8">
        <f>'Data-Resource'!I10367</f>
        <v>-3.8313921796012821E-3</v>
      </c>
    </row>
    <row r="268" spans="1:32" x14ac:dyDescent="0.3">
      <c r="A268" s="8" t="str">
        <f>'Data-Resource'!B268</f>
        <v>1-23-2020</v>
      </c>
      <c r="B268" s="8">
        <f>'Data-Resource'!I14913</f>
        <v>-5.014935310471663E-3</v>
      </c>
      <c r="C268" s="8">
        <f>'Data-Resource'!I11883</f>
        <v>1.2898742341179012E-3</v>
      </c>
      <c r="D268" s="8">
        <f>'Data-Resource'!I773</f>
        <v>-7.5092056555026189E-3</v>
      </c>
      <c r="E268" s="8">
        <f>'Data-Resource'!I1278</f>
        <v>-1.6521731884058023E-2</v>
      </c>
      <c r="F268" s="8">
        <f>'Data-Resource'!I1783</f>
        <v>-2.96530113547404E-3</v>
      </c>
      <c r="G268" s="8">
        <f>'Data-Resource'!I2288</f>
        <v>-1.3756463752439153E-2</v>
      </c>
      <c r="H268" s="8">
        <f>'Data-Resource'!I2793</f>
        <v>-6.1695280624872867E-3</v>
      </c>
      <c r="I268" s="8">
        <f>'Data-Resource'!I3298</f>
        <v>-2.3809523809523712E-3</v>
      </c>
      <c r="J268" s="8">
        <f>'Data-Resource'!I3803</f>
        <v>-1.2189949871440842E-2</v>
      </c>
      <c r="K268" s="8">
        <f>'Data-Resource'!I4308</f>
        <v>-2.6301342465753538E-2</v>
      </c>
      <c r="L268" s="8">
        <f>'Data-Resource'!I4813</f>
        <v>-1.791042786069641E-2</v>
      </c>
      <c r="M268" s="8">
        <f>'Data-Resource'!I5318</f>
        <v>1.9909742500663727E-2</v>
      </c>
      <c r="N268" s="8">
        <f>'Data-Resource'!I5823</f>
        <v>-2.0044514329458567E-2</v>
      </c>
      <c r="O268" s="8">
        <f>'Data-Resource'!I6328</f>
        <v>-1.2122844827586276E-2</v>
      </c>
      <c r="P268" s="8">
        <f>'Data-Resource'!I12388</f>
        <v>-2.9458644245215597E-3</v>
      </c>
      <c r="Q268" s="8">
        <f>'Data-Resource'!I10873</f>
        <v>2.472560880129383E-3</v>
      </c>
      <c r="R268" s="8">
        <f>'Data-Resource'!I11378</f>
        <v>-1.719742675159238E-2</v>
      </c>
      <c r="S268" s="8">
        <f>'Data-Resource'!I8348</f>
        <v>-8.6392656587472253E-3</v>
      </c>
      <c r="T268" s="8">
        <f>'Data-Resource'!I8853</f>
        <v>-4.4717050130252843E-3</v>
      </c>
      <c r="U268" s="8">
        <f>'Data-Resource'!I9358</f>
        <v>1.0800657431321746E-2</v>
      </c>
      <c r="V268" s="8">
        <f>'Data-Resource'!I9863</f>
        <v>-7.3878311345646425E-3</v>
      </c>
      <c r="W268" s="8">
        <f>'Data-Resource'!I10368</f>
        <v>8.1544806866952271E-3</v>
      </c>
    </row>
    <row r="269" spans="1:32" x14ac:dyDescent="0.3">
      <c r="A269" s="8" t="str">
        <f>'Data-Resource'!B269</f>
        <v>1-24-2020</v>
      </c>
      <c r="B269" s="8">
        <f>'Data-Resource'!I14914</f>
        <v>4.7243844192561887E-3</v>
      </c>
      <c r="C269" s="8">
        <f>'Data-Resource'!I11884</f>
        <v>2.1440000000000028E-2</v>
      </c>
      <c r="D269" s="8">
        <f>'Data-Resource'!I774</f>
        <v>-9.575104101185349E-4</v>
      </c>
      <c r="E269" s="8">
        <f>'Data-Resource'!I1279</f>
        <v>1.1494150440426005E-2</v>
      </c>
      <c r="F269" s="8">
        <f>'Data-Resource'!I1784</f>
        <v>4.3181681818182218E-3</v>
      </c>
      <c r="G269" s="8">
        <f>'Data-Resource'!I2289</f>
        <v>1.4151101073933306E-3</v>
      </c>
      <c r="H269" s="8">
        <f>'Data-Resource'!I2794</f>
        <v>-3.3112582781455995E-3</v>
      </c>
      <c r="I269" s="8">
        <f>'Data-Resource'!I3299</f>
        <v>1.3320666285835695E-2</v>
      </c>
      <c r="J269" s="8">
        <f>'Data-Resource'!I3804</f>
        <v>-9.8429960012266678E-3</v>
      </c>
      <c r="K269" s="8">
        <f>'Data-Resource'!I4309</f>
        <v>-3.9858438438958053E-2</v>
      </c>
      <c r="L269" s="8">
        <f>'Data-Resource'!I4814</f>
        <v>4.3493410040016355E-3</v>
      </c>
      <c r="M269" s="8">
        <f>'Data-Resource'!I5319</f>
        <v>1.0193548387096765E-2</v>
      </c>
      <c r="N269" s="8">
        <f>'Data-Resource'!I5824</f>
        <v>-1.5035031873852146E-3</v>
      </c>
      <c r="O269" s="8">
        <f>'Data-Resource'!I6329</f>
        <v>8.7241003271537193E-3</v>
      </c>
      <c r="P269" s="8">
        <f>'Data-Resource'!I12389</f>
        <v>1.9672199872117675E-2</v>
      </c>
      <c r="Q269" s="8">
        <f>'Data-Resource'!I10874</f>
        <v>-7.9584359861590865E-3</v>
      </c>
      <c r="R269" s="8">
        <f>'Data-Resource'!I11379</f>
        <v>2.5673426811978024E-3</v>
      </c>
      <c r="S269" s="8">
        <f>'Data-Resource'!I8349</f>
        <v>1.3015228330378745E-2</v>
      </c>
      <c r="T269" s="8">
        <f>'Data-Resource'!I8854</f>
        <v>7.8651348314606202E-3</v>
      </c>
      <c r="U269" s="8">
        <f>'Data-Resource'!I9359</f>
        <v>2.9625340491097568E-3</v>
      </c>
      <c r="V269" s="8">
        <f>'Data-Resource'!I9864</f>
        <v>1.7994226271408818E-2</v>
      </c>
      <c r="W269" s="8">
        <f>'Data-Resource'!I10369</f>
        <v>1.4370219415801709E-2</v>
      </c>
    </row>
    <row r="270" spans="1:32" x14ac:dyDescent="0.3">
      <c r="A270" s="8" t="str">
        <f>'Data-Resource'!B270</f>
        <v>1-27-2020</v>
      </c>
      <c r="B270" s="8">
        <f>'Data-Resource'!I14915</f>
        <v>-1.2726790604915444E-2</v>
      </c>
      <c r="C270" s="8">
        <f>'Data-Resource'!I11885</f>
        <v>-3.1546055787191334E-3</v>
      </c>
      <c r="D270" s="8">
        <f>'Data-Resource'!I775</f>
        <v>-2.2801302931596119E-2</v>
      </c>
      <c r="E270" s="8">
        <f>'Data-Resource'!I1280</f>
        <v>-2.4511941307498272E-2</v>
      </c>
      <c r="F270" s="8">
        <f>'Data-Resource'!I1785</f>
        <v>-1.7123287671232775E-2</v>
      </c>
      <c r="G270" s="8">
        <f>'Data-Resource'!I2290</f>
        <v>-6.237987843890019E-3</v>
      </c>
      <c r="H270" s="8">
        <f>'Data-Resource'!I2795</f>
        <v>-1.2352375979362021E-2</v>
      </c>
      <c r="I270" s="8">
        <f>'Data-Resource'!I3300</f>
        <v>-1.4691971563981139E-2</v>
      </c>
      <c r="J270" s="8">
        <f>'Data-Resource'!I3805</f>
        <v>-1.1678875912408897E-2</v>
      </c>
      <c r="K270" s="8">
        <f>'Data-Resource'!I4310</f>
        <v>-5.353965840234432E-3</v>
      </c>
      <c r="L270" s="8">
        <f>'Data-Resource'!I4815</f>
        <v>-6.0605656565657336E-3</v>
      </c>
      <c r="M270" s="8">
        <f>'Data-Resource'!I5320</f>
        <v>1.1886102403343821E-2</v>
      </c>
      <c r="N270" s="8">
        <f>'Data-Resource'!I5825</f>
        <v>-9.6625159302157811E-3</v>
      </c>
      <c r="O270" s="8">
        <f>'Data-Resource'!I6330</f>
        <v>-1.1000950699443308E-2</v>
      </c>
      <c r="P270" s="8">
        <f>'Data-Resource'!I12390</f>
        <v>-2.7123940212420112E-2</v>
      </c>
      <c r="Q270" s="8">
        <f>'Data-Resource'!I10875</f>
        <v>-1.6283207079646134E-2</v>
      </c>
      <c r="R270" s="8">
        <f>'Data-Resource'!I11380</f>
        <v>-2.4547828823053511E-2</v>
      </c>
      <c r="S270" s="8">
        <f>'Data-Resource'!I8350</f>
        <v>-4.5258661842299132E-2</v>
      </c>
      <c r="T270" s="8">
        <f>'Data-Resource'!I8855</f>
        <v>-1.0123751235257375E-2</v>
      </c>
      <c r="U270" s="8">
        <f>'Data-Resource'!I9360</f>
        <v>-4.2194092827004953E-3</v>
      </c>
      <c r="V270" s="8">
        <f>'Data-Resource'!I9865</f>
        <v>-1.4627659574468198E-2</v>
      </c>
      <c r="W270" s="8">
        <f>'Data-Resource'!I10370</f>
        <v>-8.8495910855526643E-3</v>
      </c>
    </row>
    <row r="271" spans="1:32" x14ac:dyDescent="0.3">
      <c r="A271" s="8" t="str">
        <f>'Data-Resource'!B271</f>
        <v>1-28-2020</v>
      </c>
      <c r="B271" s="8">
        <f>'Data-Resource'!I14916</f>
        <v>3.7427017804583088E-3</v>
      </c>
      <c r="C271" s="8">
        <f>'Data-Resource'!I11886</f>
        <v>-9.4544595020479489E-4</v>
      </c>
      <c r="D271" s="8">
        <f>'Data-Resource'!I776</f>
        <v>5.4945856341493604E-3</v>
      </c>
      <c r="E271" s="8">
        <f>'Data-Resource'!I1281</f>
        <v>-1.3664414254496497E-2</v>
      </c>
      <c r="F271" s="8">
        <f>'Data-Resource'!I1786</f>
        <v>1.3619561026235658E-2</v>
      </c>
      <c r="G271" s="8">
        <f>'Data-Resource'!I2291</f>
        <v>5.4399999999999657E-3</v>
      </c>
      <c r="H271" s="8">
        <f>'Data-Resource'!I2796</f>
        <v>1.2175595723189473E-2</v>
      </c>
      <c r="I271" s="8">
        <f>'Data-Resource'!I3301</f>
        <v>4.7933843300078686E-4</v>
      </c>
      <c r="J271" s="8">
        <f>'Data-Resource'!I3806</f>
        <v>-1.1392159277535769E-2</v>
      </c>
      <c r="K271" s="8">
        <f>'Data-Resource'!I4311</f>
        <v>3.1651879953548581E-2</v>
      </c>
      <c r="L271" s="8">
        <f>'Data-Resource'!I4816</f>
        <v>5.0607288473830695E-3</v>
      </c>
      <c r="M271" s="8">
        <f>'Data-Resource'!I5321</f>
        <v>7.6824583866837957E-3</v>
      </c>
      <c r="N271" s="8">
        <f>'Data-Resource'!I5826</f>
        <v>-2.1621621621621175E-3</v>
      </c>
      <c r="O271" s="8">
        <f>'Data-Resource'!I6331</f>
        <v>1.7747440273037547E-2</v>
      </c>
      <c r="P271" s="8">
        <f>'Data-Resource'!I12391</f>
        <v>-5.6147361345128839E-3</v>
      </c>
      <c r="Q271" s="8">
        <f>'Data-Resource'!I10876</f>
        <v>-5.36864721622019E-3</v>
      </c>
      <c r="R271" s="8">
        <f>'Data-Resource'!I11381</f>
        <v>-2.6489668874171255E-3</v>
      </c>
      <c r="S271" s="8">
        <f>'Data-Resource'!I8351</f>
        <v>1.1286681715575621E-2</v>
      </c>
      <c r="T271" s="8">
        <f>'Data-Resource'!I8856</f>
        <v>1.247172378021736E-2</v>
      </c>
      <c r="U271" s="8">
        <f>'Data-Resource'!I9361</f>
        <v>-1.8982845979978714E-2</v>
      </c>
      <c r="V271" s="8">
        <f>'Data-Resource'!I9866</f>
        <v>5.8713155312095514E-3</v>
      </c>
      <c r="W271" s="8">
        <f>'Data-Resource'!I10371</f>
        <v>5.5038273582358873E-3</v>
      </c>
    </row>
    <row r="272" spans="1:32" x14ac:dyDescent="0.3">
      <c r="A272" s="8" t="str">
        <f>'Data-Resource'!B272</f>
        <v>1-29-2020</v>
      </c>
      <c r="B272" s="8">
        <f>'Data-Resource'!I14917</f>
        <v>2.1462285037343373E-3</v>
      </c>
      <c r="C272" s="8">
        <f>'Data-Resource'!I11887</f>
        <v>3.464598425196802E-3</v>
      </c>
      <c r="D272" s="8">
        <f>'Data-Resource'!I777</f>
        <v>-1.8386675135597035E-2</v>
      </c>
      <c r="E272" s="8">
        <f>'Data-Resource'!I1282</f>
        <v>1.5613427509293674E-2</v>
      </c>
      <c r="F272" s="8">
        <f>'Data-Resource'!I1787</f>
        <v>3.8636636363636374E-3</v>
      </c>
      <c r="G272" s="8">
        <f>'Data-Resource'!I2292</f>
        <v>3.0221409737894575E-3</v>
      </c>
      <c r="H272" s="8">
        <f>'Data-Resource'!I2797</f>
        <v>-8.6035866868198058E-3</v>
      </c>
      <c r="I272" s="8">
        <f>'Data-Resource'!I3302</f>
        <v>-6.7017426529939993E-3</v>
      </c>
      <c r="J272" s="8">
        <f>'Data-Resource'!I3807</f>
        <v>-4.0406614785990788E-3</v>
      </c>
      <c r="K272" s="8">
        <f>'Data-Resource'!I4312</f>
        <v>-1.0919540020698514E-2</v>
      </c>
      <c r="L272" s="8">
        <f>'Data-Resource'!I4817</f>
        <v>8.7424547829681436E-3</v>
      </c>
      <c r="M272" s="8">
        <f>'Data-Resource'!I5322</f>
        <v>1.3214739517153811E-2</v>
      </c>
      <c r="N272" s="8">
        <f>'Data-Resource'!I5827</f>
        <v>1.3320942172272207E-2</v>
      </c>
      <c r="O272" s="8">
        <f>'Data-Resource'!I6332</f>
        <v>-6.7258541834816564E-4</v>
      </c>
      <c r="P272" s="8">
        <f>'Data-Resource'!I12392</f>
        <v>2.2370871255284301E-2</v>
      </c>
      <c r="Q272" s="8">
        <f>'Data-Resource'!I10877</f>
        <v>1.4028755395683545E-2</v>
      </c>
      <c r="R272" s="8">
        <f>'Data-Resource'!I11382</f>
        <v>-1.1960159468438612E-2</v>
      </c>
      <c r="S272" s="8">
        <f>'Data-Resource'!I8352</f>
        <v>2.2321428571428572E-2</v>
      </c>
      <c r="T272" s="8">
        <f>'Data-Resource'!I8857</f>
        <v>-1.1141894150418176E-3</v>
      </c>
      <c r="U272" s="8">
        <f>'Data-Resource'!I9362</f>
        <v>-6.9047619047618884E-3</v>
      </c>
      <c r="V272" s="8">
        <f>'Data-Resource'!I9867</f>
        <v>1.1158374248008114E-2</v>
      </c>
      <c r="W272" s="8">
        <f>'Data-Resource'!I10372</f>
        <v>1.2615727289895288E-3</v>
      </c>
    </row>
    <row r="273" spans="1:23" x14ac:dyDescent="0.3">
      <c r="A273" s="8" t="str">
        <f>'Data-Resource'!B273</f>
        <v>1-30-2020</v>
      </c>
      <c r="B273" s="8">
        <f>'Data-Resource'!I14918</f>
        <v>-2.2272878899330774E-3</v>
      </c>
      <c r="C273" s="8">
        <f>'Data-Resource'!I11888</f>
        <v>-1.2566446748350014E-3</v>
      </c>
      <c r="D273" s="8">
        <f>'Data-Resource'!I778</f>
        <v>5.147563592606038E-3</v>
      </c>
      <c r="E273" s="8">
        <f>'Data-Resource'!I1283</f>
        <v>-7.5321519351965382E-3</v>
      </c>
      <c r="F273" s="8">
        <f>'Data-Resource'!I1788</f>
        <v>-1.5996617696572421E-3</v>
      </c>
      <c r="G273" s="8">
        <f>'Data-Resource'!I2293</f>
        <v>-7.9999999999998753E-3</v>
      </c>
      <c r="H273" s="8">
        <f>'Data-Resource'!I2798</f>
        <v>-5.9540323151818248E-3</v>
      </c>
      <c r="I273" s="8">
        <f>'Data-Resource'!I3303</f>
        <v>2.4213075060532385E-3</v>
      </c>
      <c r="J273" s="8">
        <f>'Data-Resource'!I3808</f>
        <v>-6.6666969696971426E-3</v>
      </c>
      <c r="K273" s="8">
        <f>'Data-Resource'!I4313</f>
        <v>1.6173559838785868E-2</v>
      </c>
      <c r="L273" s="8">
        <f>'Data-Resource'!I4818</f>
        <v>-2.0146945069720061E-3</v>
      </c>
      <c r="M273" s="8">
        <f>'Data-Resource'!I5323</f>
        <v>7.1005154639175269E-2</v>
      </c>
      <c r="N273" s="8">
        <f>'Data-Resource'!I5828</f>
        <v>-6.8301461294676524E-3</v>
      </c>
      <c r="O273" s="8">
        <f>'Data-Resource'!I6333</f>
        <v>-6.8082788671028132E-4</v>
      </c>
      <c r="P273" s="8">
        <f>'Data-Resource'!I12393</f>
        <v>-5.7070777558700656E-4</v>
      </c>
      <c r="Q273" s="8">
        <f>'Data-Resource'!I10878</f>
        <v>-6.0693036900541699E-3</v>
      </c>
      <c r="R273" s="8">
        <f>'Data-Resource'!I11383</f>
        <v>6.8031292517015108E-4</v>
      </c>
      <c r="S273" s="8">
        <f>'Data-Resource'!I8353</f>
        <v>-1.5486725663716876E-2</v>
      </c>
      <c r="T273" s="8">
        <f>'Data-Resource'!I8858</f>
        <v>-5.6148229439138943E-3</v>
      </c>
      <c r="U273" s="8">
        <f>'Data-Resource'!I9363</f>
        <v>0</v>
      </c>
      <c r="V273" s="8">
        <f>'Data-Resource'!I9868</f>
        <v>-1.0666506666666346E-3</v>
      </c>
      <c r="W273" s="8">
        <f>'Data-Resource'!I10373</f>
        <v>0</v>
      </c>
    </row>
    <row r="274" spans="1:23" x14ac:dyDescent="0.3">
      <c r="A274" s="8" t="str">
        <f>'Data-Resource'!B274</f>
        <v>1-31-2020</v>
      </c>
      <c r="B274" s="8">
        <f>'Data-Resource'!I14919</f>
        <v>-1.6278952707701924E-2</v>
      </c>
      <c r="C274" s="8">
        <f>'Data-Resource'!I11889</f>
        <v>-1.3534781240163645E-2</v>
      </c>
      <c r="D274" s="8">
        <f>'Data-Resource'!I779</f>
        <v>-2.8882094279936019E-2</v>
      </c>
      <c r="E274" s="8">
        <f>'Data-Resource'!I1284</f>
        <v>-1.2019550467573595E-2</v>
      </c>
      <c r="F274" s="8">
        <f>'Data-Resource'!I1789</f>
        <v>-1.6404607196235186E-2</v>
      </c>
      <c r="G274" s="8">
        <f>'Data-Resource'!I2294</f>
        <v>-2.0215016197175768E-2</v>
      </c>
      <c r="H274" s="8">
        <f>'Data-Resource'!I2799</f>
        <v>-1.1100581652880141E-2</v>
      </c>
      <c r="I274" s="8">
        <f>'Data-Resource'!I3304</f>
        <v>-1.1582973196582419E-2</v>
      </c>
      <c r="J274" s="8">
        <f>'Data-Resource'!I3809</f>
        <v>-1.9207348146565564E-2</v>
      </c>
      <c r="K274" s="8">
        <f>'Data-Resource'!I4314</f>
        <v>9.7244266715072107E-4</v>
      </c>
      <c r="L274" s="8">
        <f>'Data-Resource'!I4819</f>
        <v>-1.507032789543877E-2</v>
      </c>
      <c r="M274" s="8">
        <f>'Data-Resource'!I5324</f>
        <v>-1.6152019002375253E-2</v>
      </c>
      <c r="N274" s="8">
        <f>'Data-Resource'!I5829</f>
        <v>-1.4513108161263617E-2</v>
      </c>
      <c r="O274" s="8">
        <f>'Data-Resource'!I6334</f>
        <v>-4.7696920141728997E-3</v>
      </c>
      <c r="P274" s="8">
        <f>'Data-Resource'!I12394</f>
        <v>-2.7027027027027084E-2</v>
      </c>
      <c r="Q274" s="8">
        <f>'Data-Resource'!I10879</f>
        <v>-1.9299479026425048E-2</v>
      </c>
      <c r="R274" s="8">
        <f>'Data-Resource'!I11384</f>
        <v>-1.5635634984270449E-2</v>
      </c>
      <c r="S274" s="8">
        <f>'Data-Resource'!I8354</f>
        <v>-3.3707865168539325E-2</v>
      </c>
      <c r="T274" s="8">
        <f>'Data-Resource'!I8859</f>
        <v>-1.404494382022475E-2</v>
      </c>
      <c r="U274" s="8">
        <f>'Data-Resource'!I9364</f>
        <v>-3.6377108718822916E-2</v>
      </c>
      <c r="V274" s="8">
        <f>'Data-Resource'!I9869</f>
        <v>-1.8661689917434918E-2</v>
      </c>
      <c r="W274" s="8">
        <f>'Data-Resource'!I10374</f>
        <v>-1.9043588336122085E-2</v>
      </c>
    </row>
    <row r="275" spans="1:23" x14ac:dyDescent="0.3">
      <c r="A275" s="8" t="str">
        <f>'Data-Resource'!B275</f>
        <v>2-3-2020</v>
      </c>
      <c r="B275" s="8">
        <f>'Data-Resource'!I14920</f>
        <v>9.2230133373418682E-4</v>
      </c>
      <c r="C275" s="8">
        <f>'Data-Resource'!I11890</f>
        <v>3.8107653223245254E-3</v>
      </c>
      <c r="D275" s="8">
        <f>'Data-Resource'!I780</f>
        <v>-2.6246719160105446E-3</v>
      </c>
      <c r="E275" s="8">
        <f>'Data-Resource'!I1285</f>
        <v>1.4980530963482104E-4</v>
      </c>
      <c r="F275" s="8">
        <f>'Data-Resource'!I1790</f>
        <v>2.7713903002309823E-3</v>
      </c>
      <c r="G275" s="8">
        <f>'Data-Resource'!I2295</f>
        <v>-8.4939560847116131E-3</v>
      </c>
      <c r="H275" s="8">
        <f>'Data-Resource'!I2800</f>
        <v>-2.1775039938418633E-3</v>
      </c>
      <c r="I275" s="8">
        <f>'Data-Resource'!I3305</f>
        <v>1.1730175609085765E-2</v>
      </c>
      <c r="J275" s="8">
        <f>'Data-Resource'!I3810</f>
        <v>6.2171281452986984E-4</v>
      </c>
      <c r="K275" s="8">
        <f>'Data-Resource'!I4315</f>
        <v>-6.6032237346118471E-3</v>
      </c>
      <c r="L275" s="8">
        <f>'Data-Resource'!I4820</f>
        <v>9.7972770270270022E-3</v>
      </c>
      <c r="M275" s="8">
        <f>'Data-Resource'!I5325</f>
        <v>-2.0243402819616809E-2</v>
      </c>
      <c r="N275" s="8">
        <f>'Data-Resource'!I5830</f>
        <v>-4.1139556962025937E-3</v>
      </c>
      <c r="O275" s="8">
        <f>'Data-Resource'!I6335</f>
        <v>-2.7251669164736906E-3</v>
      </c>
      <c r="P275" s="8">
        <f>'Data-Resource'!I12395</f>
        <v>2.0675743822491127E-2</v>
      </c>
      <c r="Q275" s="8">
        <f>'Data-Resource'!I10880</f>
        <v>5.4644808743168939E-3</v>
      </c>
      <c r="R275" s="8">
        <f>'Data-Resource'!I11385</f>
        <v>-5.5517138562783831E-3</v>
      </c>
      <c r="S275" s="8">
        <f>'Data-Resource'!I8355</f>
        <v>3.4722222222222217E-2</v>
      </c>
      <c r="T275" s="8">
        <f>'Data-Resource'!I8860</f>
        <v>1.3683062041609998E-2</v>
      </c>
      <c r="U275" s="8">
        <f>'Data-Resource'!I9365</f>
        <v>-6.0112076419364096E-3</v>
      </c>
      <c r="V275" s="8">
        <f>'Data-Resource'!I9870</f>
        <v>6.4882239495250484E-3</v>
      </c>
      <c r="W275" s="8">
        <f>'Data-Resource'!I10375</f>
        <v>1.3385103280178653E-2</v>
      </c>
    </row>
    <row r="276" spans="1:23" x14ac:dyDescent="0.3">
      <c r="A276" s="8" t="str">
        <f>'Data-Resource'!B276</f>
        <v>2-4-2020</v>
      </c>
      <c r="B276" s="8">
        <f>'Data-Resource'!I14921</f>
        <v>1.1124711841045024E-2</v>
      </c>
      <c r="C276" s="8">
        <f>'Data-Resource'!I11891</f>
        <v>-5.3526448362720188E-3</v>
      </c>
      <c r="D276" s="8">
        <f>'Data-Resource'!I781</f>
        <v>1.9772507436570341E-2</v>
      </c>
      <c r="E276" s="8">
        <f>'Data-Resource'!I1286</f>
        <v>2.4673060711549594E-2</v>
      </c>
      <c r="F276" s="8">
        <f>'Data-Resource'!I1791</f>
        <v>9.6441148105625343E-3</v>
      </c>
      <c r="G276" s="8">
        <f>'Data-Resource'!I2296</f>
        <v>1.4566350722302748E-2</v>
      </c>
      <c r="H276" s="8">
        <f>'Data-Resource'!I2801</f>
        <v>1.9607911545960019E-2</v>
      </c>
      <c r="I276" s="8">
        <f>'Data-Resource'!I3306</f>
        <v>-1.9276819277108802E-3</v>
      </c>
      <c r="J276" s="8">
        <f>'Data-Resource'!I3811</f>
        <v>6.5085697583846065E-3</v>
      </c>
      <c r="K276" s="8">
        <f>'Data-Resource'!I4316</f>
        <v>-3.1043848835004412E-3</v>
      </c>
      <c r="L276" s="8">
        <f>'Data-Resource'!I4821</f>
        <v>9.0030411937920326E-3</v>
      </c>
      <c r="M276" s="8">
        <f>'Data-Resource'!I5326</f>
        <v>-1.2232415902141839E-3</v>
      </c>
      <c r="N276" s="8">
        <f>'Data-Resource'!I5831</f>
        <v>1.615713555656148E-2</v>
      </c>
      <c r="O276" s="8">
        <f>'Data-Resource'!I6336</f>
        <v>-6.8101334786159571E-4</v>
      </c>
      <c r="P276" s="8">
        <f>'Data-Resource'!I12396</f>
        <v>1.0024702474024552E-2</v>
      </c>
      <c r="Q276" s="8">
        <f>'Data-Resource'!I10881</f>
        <v>1.084555291007391E-3</v>
      </c>
      <c r="R276" s="8">
        <f>'Data-Resource'!I11386</f>
        <v>2.4965382107222895E-2</v>
      </c>
      <c r="S276" s="8">
        <f>'Data-Resource'!I8356</f>
        <v>1.7738448680197309E-2</v>
      </c>
      <c r="T276" s="8">
        <f>'Data-Resource'!I8861</f>
        <v>-2.7932960893853869E-3</v>
      </c>
      <c r="U276" s="8">
        <f>'Data-Resource'!I9366</f>
        <v>2.0791076105024221E-2</v>
      </c>
      <c r="V276" s="8">
        <f>'Data-Resource'!I9871</f>
        <v>1.5555033447562329E-2</v>
      </c>
      <c r="W276" s="8">
        <f>'Data-Resource'!I10376</f>
        <v>4.2465392781319106E-4</v>
      </c>
    </row>
    <row r="277" spans="1:23" x14ac:dyDescent="0.3">
      <c r="A277" s="8" t="str">
        <f>'Data-Resource'!B277</f>
        <v>2-5-2020</v>
      </c>
      <c r="B277" s="8">
        <f>'Data-Resource'!I14922</f>
        <v>1.9211688738168069E-2</v>
      </c>
      <c r="C277" s="8">
        <f>'Data-Resource'!I11892</f>
        <v>3.1795865443692618E-3</v>
      </c>
      <c r="D277" s="8">
        <f>'Data-Resource'!I782</f>
        <v>1.2373712353580618E-2</v>
      </c>
      <c r="E277" s="8">
        <f>'Data-Resource'!I1287</f>
        <v>-4.9419183891606447E-3</v>
      </c>
      <c r="F277" s="8">
        <f>'Data-Resource'!I1792</f>
        <v>2.4640698826576241E-2</v>
      </c>
      <c r="G277" s="8">
        <f>'Data-Resource'!I2297</f>
        <v>2.0941575355246031E-2</v>
      </c>
      <c r="H277" s="8">
        <f>'Data-Resource'!I2802</f>
        <v>2.8206424789439896E-2</v>
      </c>
      <c r="I277" s="8">
        <f>'Data-Resource'!I3307</f>
        <v>6.2802125603864884E-3</v>
      </c>
      <c r="J277" s="8">
        <f>'Data-Resource'!I3812</f>
        <v>1.7204347686769404E-2</v>
      </c>
      <c r="K277" s="8">
        <f>'Data-Resource'!I4317</f>
        <v>4.4700390832523924E-2</v>
      </c>
      <c r="L277" s="8">
        <f>'Data-Resource'!I4822</f>
        <v>-4.9685327254426984E-3</v>
      </c>
      <c r="M277" s="8">
        <f>'Data-Resource'!I5327</f>
        <v>1.3987730061349598E-2</v>
      </c>
      <c r="N277" s="8">
        <f>'Data-Resource'!I5832</f>
        <v>1.82384717618558E-2</v>
      </c>
      <c r="O277" s="8">
        <f>'Data-Resource'!I6337</f>
        <v>5.5980338612780737E-3</v>
      </c>
      <c r="P277" s="8">
        <f>'Data-Resource'!I12397</f>
        <v>1.1360860004886451E-2</v>
      </c>
      <c r="Q277" s="8">
        <f>'Data-Resource'!I10882</f>
        <v>-1.1751678813882328E-2</v>
      </c>
      <c r="R277" s="8">
        <f>'Data-Resource'!I11387</f>
        <v>-1.3605170068027661E-3</v>
      </c>
      <c r="S277" s="8">
        <f>'Data-Resource'!I8357</f>
        <v>-1.3015141562479012E-2</v>
      </c>
      <c r="T277" s="8">
        <f>'Data-Resource'!I8862</f>
        <v>2.2982097185496528E-2</v>
      </c>
      <c r="U277" s="8">
        <f>'Data-Resource'!I9367</f>
        <v>9.3857493857493784E-2</v>
      </c>
      <c r="V277" s="8">
        <f>'Data-Resource'!I9872</f>
        <v>1.1174683300665855E-2</v>
      </c>
      <c r="W277" s="8">
        <f>'Data-Resource'!I10377</f>
        <v>2.8025503184713467E-2</v>
      </c>
    </row>
    <row r="278" spans="1:23" x14ac:dyDescent="0.3">
      <c r="A278" s="8" t="str">
        <f>'Data-Resource'!B278</f>
        <v>2-6-2020</v>
      </c>
      <c r="B278" s="8">
        <f>'Data-Resource'!I14923</f>
        <v>3.3088583501864445E-4</v>
      </c>
      <c r="C278" s="8">
        <f>'Data-Resource'!I11893</f>
        <v>1.8957345971564031E-2</v>
      </c>
      <c r="D278" s="8">
        <f>'Data-Resource'!I783</f>
        <v>-9.9145094017093673E-3</v>
      </c>
      <c r="E278" s="8">
        <f>'Data-Resource'!I1288</f>
        <v>-5.9481212393143103E-3</v>
      </c>
      <c r="F278" s="8">
        <f>'Data-Resource'!I1793</f>
        <v>5.3073727030330045E-3</v>
      </c>
      <c r="G278" s="8">
        <f>'Data-Resource'!I2298</f>
        <v>-9.4429019602942192E-3</v>
      </c>
      <c r="H278" s="8">
        <f>'Data-Resource'!I2803</f>
        <v>1.0193561290322567E-2</v>
      </c>
      <c r="I278" s="8">
        <f>'Data-Resource'!I3308</f>
        <v>6.2201148325358654E-3</v>
      </c>
      <c r="J278" s="8">
        <f>'Data-Resource'!I3813</f>
        <v>-6.4409824313666261E-3</v>
      </c>
      <c r="K278" s="8">
        <f>'Data-Resource'!I4318</f>
        <v>-1.4629648148148048E-2</v>
      </c>
      <c r="L278" s="8">
        <f>'Data-Resource'!I4823</f>
        <v>8.9612084551426892E-3</v>
      </c>
      <c r="M278" s="8">
        <f>'Data-Resource'!I5328</f>
        <v>0.11736526946107793</v>
      </c>
      <c r="N278" s="8">
        <f>'Data-Resource'!I5833</f>
        <v>-1.1870803193340282E-2</v>
      </c>
      <c r="O278" s="8">
        <f>'Data-Resource'!I6338</f>
        <v>6.7805804176839434E-3</v>
      </c>
      <c r="P278" s="8">
        <f>'Data-Resource'!I12398</f>
        <v>-1.6346154632026644E-2</v>
      </c>
      <c r="Q278" s="8">
        <f>'Data-Resource'!I10883</f>
        <v>8.5027282809610975E-3</v>
      </c>
      <c r="R278" s="8">
        <f>'Data-Resource'!I11388</f>
        <v>-2.7063598726289589E-2</v>
      </c>
      <c r="S278" s="8">
        <f>'Data-Resource'!I8358</f>
        <v>-1.7391304347826025E-2</v>
      </c>
      <c r="T278" s="8">
        <f>'Data-Resource'!I8863</f>
        <v>8.2012031121225827E-3</v>
      </c>
      <c r="U278" s="8">
        <f>'Data-Resource'!I9368</f>
        <v>-1.2894575366829707E-2</v>
      </c>
      <c r="V278" s="8">
        <f>'Data-Resource'!I9873</f>
        <v>7.6139086294410552E-4</v>
      </c>
      <c r="W278" s="8">
        <f>'Data-Resource'!I10378</f>
        <v>-2.8842027669420179E-3</v>
      </c>
    </row>
    <row r="279" spans="1:23" x14ac:dyDescent="0.3">
      <c r="A279" s="8" t="str">
        <f>'Data-Resource'!B279</f>
        <v>2-7-2020</v>
      </c>
      <c r="B279" s="8">
        <f>'Data-Resource'!I14924</f>
        <v>-1.2534364702906989E-3</v>
      </c>
      <c r="C279" s="8">
        <f>'Data-Resource'!I11894</f>
        <v>1.1819501597542468E-2</v>
      </c>
      <c r="D279" s="8">
        <f>'Data-Resource'!I784</f>
        <v>3.9937279113570374E-3</v>
      </c>
      <c r="E279" s="8">
        <f>'Data-Resource'!I1289</f>
        <v>-6.108282253976762E-3</v>
      </c>
      <c r="F279" s="8">
        <f>'Data-Resource'!I1794</f>
        <v>4.1896229327454187E-3</v>
      </c>
      <c r="G279" s="8">
        <f>'Data-Resource'!I2299</f>
        <v>-2.0776889883329791E-3</v>
      </c>
      <c r="H279" s="8">
        <f>'Data-Resource'!I2804</f>
        <v>-8.6834506112487431E-3</v>
      </c>
      <c r="I279" s="8">
        <f>'Data-Resource'!I3309</f>
        <v>-1.092638479809983E-2</v>
      </c>
      <c r="J279" s="8">
        <f>'Data-Resource'!I3814</f>
        <v>-1.8361152705275934E-2</v>
      </c>
      <c r="K279" s="8">
        <f>'Data-Resource'!I4319</f>
        <v>-4.143079213081392E-3</v>
      </c>
      <c r="L279" s="8">
        <f>'Data-Resource'!I4824</f>
        <v>3.2927229518844607E-3</v>
      </c>
      <c r="M279" s="8">
        <f>'Data-Resource'!I5329</f>
        <v>1.9360359396726895E-2</v>
      </c>
      <c r="N279" s="8">
        <f>'Data-Resource'!I5834</f>
        <v>-3.2016772801754822E-3</v>
      </c>
      <c r="O279" s="8">
        <f>'Data-Resource'!I6339</f>
        <v>5.3973822695993238E-3</v>
      </c>
      <c r="P279" s="8">
        <f>'Data-Resource'!I12399</f>
        <v>-4.1523938483730956E-3</v>
      </c>
      <c r="Q279" s="8">
        <f>'Data-Resource'!I10884</f>
        <v>7.3313786216147939E-3</v>
      </c>
      <c r="R279" s="8">
        <f>'Data-Resource'!I11389</f>
        <v>-1.3908205454569987E-2</v>
      </c>
      <c r="S279" s="8">
        <f>'Data-Resource'!I8359</f>
        <v>0</v>
      </c>
      <c r="T279" s="8">
        <f>'Data-Resource'!I8864</f>
        <v>7.0499080385003172E-3</v>
      </c>
      <c r="U279" s="8">
        <f>'Data-Resource'!I9369</f>
        <v>-1.5909090909091664E-3</v>
      </c>
      <c r="V279" s="8">
        <f>'Data-Resource'!I9874</f>
        <v>2.2923942594132076E-3</v>
      </c>
      <c r="W279" s="8">
        <f>'Data-Resource'!I10379</f>
        <v>-6.2009096205268783E-3</v>
      </c>
    </row>
    <row r="280" spans="1:23" x14ac:dyDescent="0.3">
      <c r="A280" s="8" t="str">
        <f>'Data-Resource'!B280</f>
        <v>2-10-2020</v>
      </c>
      <c r="B280" s="8">
        <f>'Data-Resource'!I14925</f>
        <v>1.3379541406945154E-3</v>
      </c>
      <c r="C280" s="8">
        <f>'Data-Resource'!I11895</f>
        <v>1.8466296185517409E-3</v>
      </c>
      <c r="D280" s="8">
        <f>'Data-Resource'!I785</f>
        <v>-3.8307714538905022E-3</v>
      </c>
      <c r="E280" s="8">
        <f>'Data-Resource'!I1290</f>
        <v>1.6114927743482968E-3</v>
      </c>
      <c r="F280" s="8">
        <f>'Data-Resource'!I1795</f>
        <v>4.4052863436123023E-3</v>
      </c>
      <c r="G280" s="8">
        <f>'Data-Resource'!I2300</f>
        <v>4.808462971765611E-3</v>
      </c>
      <c r="H280" s="8">
        <f>'Data-Resource'!I2805</f>
        <v>-8.8676907561415982E-3</v>
      </c>
      <c r="I280" s="8">
        <f>'Data-Resource'!I3310</f>
        <v>6.2650795180723739E-3</v>
      </c>
      <c r="J280" s="8">
        <f>'Data-Resource'!I3815</f>
        <v>-1.1157570295328878E-2</v>
      </c>
      <c r="K280" s="8">
        <f>'Data-Resource'!I4320</f>
        <v>-1.3277702707175505E-2</v>
      </c>
      <c r="L280" s="8">
        <f>'Data-Resource'!I4825</f>
        <v>4.2664520800871448E-3</v>
      </c>
      <c r="M280" s="8">
        <f>'Data-Resource'!I5330</f>
        <v>-1.0105263157894635E-2</v>
      </c>
      <c r="N280" s="8">
        <f>'Data-Resource'!I5835</f>
        <v>-1.2282205198286115E-3</v>
      </c>
      <c r="O280" s="8">
        <f>'Data-Resource'!I6340</f>
        <v>-4.6872907459486459E-3</v>
      </c>
      <c r="P280" s="8">
        <f>'Data-Resource'!I12400</f>
        <v>6.1202104022463528E-4</v>
      </c>
      <c r="Q280" s="8">
        <f>'Data-Resource'!I10885</f>
        <v>3.6350417236996019E-3</v>
      </c>
      <c r="R280" s="8">
        <f>'Data-Resource'!I11390</f>
        <v>9.9150852667162937E-3</v>
      </c>
      <c r="S280" s="8">
        <f>'Data-Resource'!I8360</f>
        <v>6.6371681415928569E-3</v>
      </c>
      <c r="T280" s="8">
        <f>'Data-Resource'!I8865</f>
        <v>7.5594439669456216E-3</v>
      </c>
      <c r="U280" s="8">
        <f>'Data-Resource'!I9370</f>
        <v>-9.1262145048499367E-3</v>
      </c>
      <c r="V280" s="8">
        <f>'Data-Resource'!I9875</f>
        <v>6.6411392081737759E-3</v>
      </c>
      <c r="W280" s="8">
        <f>'Data-Resource'!I10380</f>
        <v>2.5041318237696121E-3</v>
      </c>
    </row>
    <row r="281" spans="1:23" x14ac:dyDescent="0.3">
      <c r="A281" s="8" t="str">
        <f>'Data-Resource'!B281</f>
        <v>2-11-2020</v>
      </c>
      <c r="B281" s="8">
        <f>'Data-Resource'!I14926</f>
        <v>1.6979089353770867E-3</v>
      </c>
      <c r="C281" s="8">
        <f>'Data-Resource'!I11896</f>
        <v>1.0719693064643579E-2</v>
      </c>
      <c r="D281" s="8">
        <f>'Data-Resource'!I786</f>
        <v>1.2217698912157626E-3</v>
      </c>
      <c r="E281" s="8">
        <f>'Data-Resource'!I1291</f>
        <v>2.4712603216852837E-3</v>
      </c>
      <c r="F281" s="8">
        <f>'Data-Resource'!I1796</f>
        <v>-4.3651679345661261E-4</v>
      </c>
      <c r="G281" s="8">
        <f>'Data-Resource'!I2301</f>
        <v>1.2679980979552967E-3</v>
      </c>
      <c r="H281" s="8">
        <f>'Data-Resource'!I2806</f>
        <v>-2.4551234326802771E-3</v>
      </c>
      <c r="I281" s="8">
        <f>'Data-Resource'!I3311</f>
        <v>2.3912003139780293E-3</v>
      </c>
      <c r="J281" s="8">
        <f>'Data-Resource'!I3816</f>
        <v>2.0224798074436668E-3</v>
      </c>
      <c r="K281" s="8">
        <f>'Data-Resource'!I4321</f>
        <v>-7.2450236940890776E-3</v>
      </c>
      <c r="L281" s="8">
        <f>'Data-Resource'!I4826</f>
        <v>-1.9487041626899309E-3</v>
      </c>
      <c r="M281" s="8">
        <f>'Data-Resource'!I5331</f>
        <v>2.4364406779660928E-2</v>
      </c>
      <c r="N281" s="8">
        <f>'Data-Resource'!I5836</f>
        <v>8.1039447063014376E-3</v>
      </c>
      <c r="O281" s="8">
        <f>'Data-Resource'!I6341</f>
        <v>-1.8122977346277369E-3</v>
      </c>
      <c r="P281" s="8">
        <f>'Data-Resource'!I12401</f>
        <v>8.9024878048780606E-3</v>
      </c>
      <c r="Q281" s="8">
        <f>'Data-Resource'!I10886</f>
        <v>7.2306578330299789E-3</v>
      </c>
      <c r="R281" s="8">
        <f>'Data-Resource'!I11391</f>
        <v>-1.2561088274638232E-2</v>
      </c>
      <c r="S281" s="8">
        <f>'Data-Resource'!I8361</f>
        <v>3.0701799592184206E-2</v>
      </c>
      <c r="T281" s="8">
        <f>'Data-Resource'!I8866</f>
        <v>8.5561818181818308E-3</v>
      </c>
      <c r="U281" s="8">
        <f>'Data-Resource'!I9371</f>
        <v>4.9898389657518378E-3</v>
      </c>
      <c r="V281" s="8">
        <f>'Data-Resource'!I9876</f>
        <v>7.081482150958337E-3</v>
      </c>
      <c r="W281" s="8">
        <f>'Data-Resource'!I10381</f>
        <v>2.4885524059257542E-3</v>
      </c>
    </row>
    <row r="282" spans="1:23" x14ac:dyDescent="0.3">
      <c r="A282" s="8" t="str">
        <f>'Data-Resource'!B282</f>
        <v>2-12-2020</v>
      </c>
      <c r="B282" s="8">
        <f>'Data-Resource'!I14927</f>
        <v>5.7515189107650942E-3</v>
      </c>
      <c r="C282" s="8">
        <f>'Data-Resource'!I11897</f>
        <v>-1.815425168394107E-2</v>
      </c>
      <c r="D282" s="8">
        <f>'Data-Resource'!I787</f>
        <v>9.3750416666667155E-3</v>
      </c>
      <c r="E282" s="8">
        <f>'Data-Resource'!I1292</f>
        <v>-1.3568165611549757E-2</v>
      </c>
      <c r="F282" s="8">
        <f>'Data-Resource'!I1797</f>
        <v>2.609289009905918E-3</v>
      </c>
      <c r="G282" s="8">
        <f>'Data-Resource'!I2302</f>
        <v>8.6874110142566748E-3</v>
      </c>
      <c r="H282" s="8">
        <f>'Data-Resource'!I2807</f>
        <v>2.4526009751827389E-3</v>
      </c>
      <c r="I282" s="8">
        <f>'Data-Resource'!I3312</f>
        <v>2.3854961149190261E-3</v>
      </c>
      <c r="J282" s="8">
        <f>'Data-Resource'!I3817</f>
        <v>3.5030816279437382E-2</v>
      </c>
      <c r="K282" s="8">
        <f>'Data-Resource'!I4322</f>
        <v>6.4009198313442123E-2</v>
      </c>
      <c r="L282" s="8">
        <f>'Data-Resource'!I4827</f>
        <v>-4.5469114234539853E-3</v>
      </c>
      <c r="M282" s="8">
        <f>'Data-Resource'!I5332</f>
        <v>2.7783494546202839E-2</v>
      </c>
      <c r="N282" s="8">
        <f>'Data-Resource'!I5837</f>
        <v>4.8382219534319516E-3</v>
      </c>
      <c r="O282" s="8">
        <f>'Data-Resource'!I6342</f>
        <v>1.0223890254950156E-2</v>
      </c>
      <c r="P282" s="8">
        <f>'Data-Resource'!I12402</f>
        <v>-8.4633055253295652E-4</v>
      </c>
      <c r="Q282" s="8">
        <f>'Data-Resource'!I10887</f>
        <v>-1.2522361359570558E-2</v>
      </c>
      <c r="R282" s="8">
        <f>'Data-Resource'!I11392</f>
        <v>1.9040873933966772E-2</v>
      </c>
      <c r="S282" s="8">
        <f>'Data-Resource'!I8362</f>
        <v>6.3559322033897702E-3</v>
      </c>
      <c r="T282" s="8">
        <f>'Data-Resource'!I8867</f>
        <v>-5.3025449002381219E-4</v>
      </c>
      <c r="U282" s="8">
        <f>'Data-Resource'!I9372</f>
        <v>3.0501628129309812E-2</v>
      </c>
      <c r="V282" s="8">
        <f>'Data-Resource'!I9877</f>
        <v>-4.7499849999998924E-3</v>
      </c>
      <c r="W282" s="8">
        <f>'Data-Resource'!I10382</f>
        <v>2.4680789189284774E-3</v>
      </c>
    </row>
    <row r="283" spans="1:23" x14ac:dyDescent="0.3">
      <c r="A283" s="8" t="str">
        <f>'Data-Resource'!B283</f>
        <v>2-13-2020</v>
      </c>
      <c r="B283" s="8">
        <f>'Data-Resource'!I14928</f>
        <v>3.6142124792114057E-3</v>
      </c>
      <c r="C283" s="8">
        <f>'Data-Resource'!I11898</f>
        <v>1.5072347897406684E-2</v>
      </c>
      <c r="D283" s="8">
        <f>'Data-Resource'!I788</f>
        <v>-1.0416250000000351E-3</v>
      </c>
      <c r="E283" s="8">
        <f>'Data-Resource'!I1293</f>
        <v>-3.9004198372116156E-3</v>
      </c>
      <c r="F283" s="8">
        <f>'Data-Resource'!I1798</f>
        <v>4.1430309095984641E-3</v>
      </c>
      <c r="G283" s="8">
        <f>'Data-Resource'!I2303</f>
        <v>-1.384520116668967E-2</v>
      </c>
      <c r="H283" s="8">
        <f>'Data-Resource'!I2808</f>
        <v>0</v>
      </c>
      <c r="I283" s="8">
        <f>'Data-Resource'!I3313</f>
        <v>1.0999464055491157E-2</v>
      </c>
      <c r="J283" s="8">
        <f>'Data-Resource'!I3818</f>
        <v>-1.6491904789741009E-3</v>
      </c>
      <c r="K283" s="8">
        <f>'Data-Resource'!I4323</f>
        <v>1.2015282978197095E-2</v>
      </c>
      <c r="L283" s="8">
        <f>'Data-Resource'!I4828</f>
        <v>2.2838890701468786E-3</v>
      </c>
      <c r="M283" s="8">
        <f>'Data-Resource'!I5333</f>
        <v>2.5878562078340696E-2</v>
      </c>
      <c r="N283" s="8">
        <f>'Data-Resource'!I5838</f>
        <v>1.2727212121212151E-2</v>
      </c>
      <c r="O283" s="8">
        <f>'Data-Resource'!I6343</f>
        <v>3.0943785456420984E-3</v>
      </c>
      <c r="P283" s="8">
        <f>'Data-Resource'!I12403</f>
        <v>-1.7055214723926428E-2</v>
      </c>
      <c r="Q283" s="8">
        <f>'Data-Resource'!I10888</f>
        <v>5.100160291439065E-3</v>
      </c>
      <c r="R283" s="8">
        <f>'Data-Resource'!I11393</f>
        <v>1.3212739549019848E-2</v>
      </c>
      <c r="S283" s="8">
        <f>'Data-Resource'!I8363</f>
        <v>-8.4566173361521474E-3</v>
      </c>
      <c r="T283" s="8">
        <f>'Data-Resource'!I8868</f>
        <v>1.7021260638297817E-2</v>
      </c>
      <c r="U283" s="8">
        <f>'Data-Resource'!I9373</f>
        <v>1.1283185840707999E-2</v>
      </c>
      <c r="V283" s="8">
        <f>'Data-Resource'!I9878</f>
        <v>3.2939340218073619E-2</v>
      </c>
      <c r="W283" s="8">
        <f>'Data-Resource'!I10383</f>
        <v>1.2371134020618582E-2</v>
      </c>
    </row>
    <row r="284" spans="1:23" x14ac:dyDescent="0.3">
      <c r="A284" s="8" t="str">
        <f>'Data-Resource'!B284</f>
        <v>2-14-2020</v>
      </c>
      <c r="B284" s="8">
        <f>'Data-Resource'!I14929</f>
        <v>-8.9120030361165717E-4</v>
      </c>
      <c r="C284" s="8">
        <f>'Data-Resource'!I11899</f>
        <v>7.2484745621120101E-3</v>
      </c>
      <c r="D284" s="8">
        <f>'Data-Resource'!I789</f>
        <v>5.2283026537811184E-3</v>
      </c>
      <c r="E284" s="8">
        <f>'Data-Resource'!I1294</f>
        <v>-2.3007503759398504E-2</v>
      </c>
      <c r="F284" s="8">
        <f>'Data-Resource'!I1799</f>
        <v>1.5158337336293739E-3</v>
      </c>
      <c r="G284" s="8">
        <f>'Data-Resource'!I2304</f>
        <v>-1.7566432730221021E-3</v>
      </c>
      <c r="H284" s="8">
        <f>'Data-Resource'!I2809</f>
        <v>1.4237768205080271E-3</v>
      </c>
      <c r="I284" s="8">
        <f>'Data-Resource'!I3314</f>
        <v>-9.4427760256318792E-4</v>
      </c>
      <c r="J284" s="8">
        <f>'Data-Resource'!I3819</f>
        <v>-9.6240451127819066E-3</v>
      </c>
      <c r="K284" s="8">
        <f>'Data-Resource'!I4324</f>
        <v>-2.3410319168202624E-3</v>
      </c>
      <c r="L284" s="8">
        <f>'Data-Resource'!I4829</f>
        <v>3.2594525394830714E-3</v>
      </c>
      <c r="M284" s="8">
        <f>'Data-Resource'!I5334</f>
        <v>-2.1551724137931169E-3</v>
      </c>
      <c r="N284" s="8">
        <f>'Data-Resource'!I5839</f>
        <v>-7.3134029850746808E-3</v>
      </c>
      <c r="O284" s="8">
        <f>'Data-Resource'!I6344</f>
        <v>6.1799922750096978E-3</v>
      </c>
      <c r="P284" s="8">
        <f>'Data-Resource'!I12404</f>
        <v>-1.1221446943712196E-3</v>
      </c>
      <c r="Q284" s="8">
        <f>'Data-Resource'!I10889</f>
        <v>1.8458220128478791E-2</v>
      </c>
      <c r="R284" s="8">
        <f>'Data-Resource'!I11394</f>
        <v>-1.1675906112256777E-2</v>
      </c>
      <c r="S284" s="8">
        <f>'Data-Resource'!I8364</f>
        <v>-6.4239400428265994E-3</v>
      </c>
      <c r="T284" s="8">
        <f>'Data-Resource'!I8869</f>
        <v>3.1348276844774415E-3</v>
      </c>
      <c r="U284" s="8">
        <f>'Data-Resource'!I9374</f>
        <v>-1.5914498186810608E-2</v>
      </c>
      <c r="V284" s="8">
        <f>'Data-Resource'!I9879</f>
        <v>-4.8728558217264452E-4</v>
      </c>
      <c r="W284" s="8">
        <f>'Data-Resource'!I10384</f>
        <v>-1.2245061224489769E-3</v>
      </c>
    </row>
    <row r="285" spans="1:23" x14ac:dyDescent="0.3">
      <c r="A285" s="8" t="str">
        <f>'Data-Resource'!B285</f>
        <v>2-17-2020</v>
      </c>
      <c r="B285" s="8">
        <f>'Data-Resource'!I14930</f>
        <v>9.5999178520712739E-4</v>
      </c>
      <c r="C285" s="8">
        <f>'Data-Resource'!I11900</f>
        <v>7.5052534522589897E-3</v>
      </c>
      <c r="D285" s="8">
        <f>'Data-Resource'!I790</f>
        <v>7.780082664726933E-3</v>
      </c>
      <c r="E285" s="8">
        <f>'Data-Resource'!I1295</f>
        <v>1.5671094600671599E-2</v>
      </c>
      <c r="F285" s="8">
        <f>'Data-Resource'!I1800</f>
        <v>4.3124623797967214E-4</v>
      </c>
      <c r="G285" s="8">
        <f>'Data-Resource'!I2305</f>
        <v>-1.1301259465631667E-3</v>
      </c>
      <c r="H285" s="8">
        <f>'Data-Resource'!I2810</f>
        <v>1.0918775257490833E-2</v>
      </c>
      <c r="I285" s="8">
        <f>'Data-Resource'!I3315</f>
        <v>-5.647039999999901E-3</v>
      </c>
      <c r="J285" s="8">
        <f>'Data-Resource'!I3820</f>
        <v>1.8075463444425764E-3</v>
      </c>
      <c r="K285" s="8">
        <f>'Data-Resource'!I4325</f>
        <v>-3.3705606416632714E-3</v>
      </c>
      <c r="L285" s="8">
        <f>'Data-Resource'!I4830</f>
        <v>2.9126019417475735E-3</v>
      </c>
      <c r="M285" s="8">
        <f>'Data-Resource'!I5335</f>
        <v>2.1606757022195927E-3</v>
      </c>
      <c r="N285" s="8">
        <f>'Data-Resource'!I5840</f>
        <v>-9.5880149812733531E-3</v>
      </c>
      <c r="O285" s="8">
        <f>'Data-Resource'!I6345</f>
        <v>1.2758356723665626E-4</v>
      </c>
      <c r="P285" s="8">
        <f>'Data-Resource'!I12405</f>
        <v>8.8628136312569987E-3</v>
      </c>
      <c r="Q285" s="8">
        <f>'Data-Resource'!I10890</f>
        <v>-1.5242885177393509E-2</v>
      </c>
      <c r="R285" s="8">
        <f>'Data-Resource'!I11395</f>
        <v>6.2544130474391502E-3</v>
      </c>
      <c r="S285" s="8">
        <f>'Data-Resource'!I8365</f>
        <v>3.2119914346895075E-2</v>
      </c>
      <c r="T285" s="8">
        <f>'Data-Resource'!I8870</f>
        <v>-6.7427540444592827E-3</v>
      </c>
      <c r="U285" s="8">
        <f>'Data-Resource'!I9375</f>
        <v>-1.6596592900933519E-2</v>
      </c>
      <c r="V285" s="8">
        <f>'Data-Resource'!I9880</f>
        <v>1.9212728422853445E-3</v>
      </c>
      <c r="W285" s="8">
        <f>'Data-Resource'!I10385</f>
        <v>8.156525418540608E-4</v>
      </c>
    </row>
    <row r="286" spans="1:23" x14ac:dyDescent="0.3">
      <c r="A286" s="8" t="str">
        <f>'Data-Resource'!B286</f>
        <v>2-18-2020</v>
      </c>
      <c r="B286" s="8">
        <f>'Data-Resource'!I14931</f>
        <v>8.9619236126848786E-4</v>
      </c>
      <c r="C286" s="8">
        <f>'Data-Resource'!I11901</f>
        <v>2.4632020888194068E-2</v>
      </c>
      <c r="D286" s="8">
        <f>'Data-Resource'!I791</f>
        <v>-1.2283695501730004E-2</v>
      </c>
      <c r="E286" s="8">
        <f>'Data-Resource'!I1296</f>
        <v>-1.033435363217243E-2</v>
      </c>
      <c r="F286" s="8">
        <f>'Data-Resource'!I1801</f>
        <v>5.2015475318796913E-3</v>
      </c>
      <c r="G286" s="8">
        <f>'Data-Resource'!I2306</f>
        <v>-1.8000490623457119E-3</v>
      </c>
      <c r="H286" s="8">
        <f>'Data-Resource'!I2811</f>
        <v>-2.1229135416116329E-3</v>
      </c>
      <c r="I286" s="8">
        <f>'Data-Resource'!I3316</f>
        <v>8.5632922657144124E-3</v>
      </c>
      <c r="J286" s="8">
        <f>'Data-Resource'!I3821</f>
        <v>-9.870934240575226E-3</v>
      </c>
      <c r="K286" s="8">
        <f>'Data-Resource'!I4326</f>
        <v>9.0545996187149939E-4</v>
      </c>
      <c r="L286" s="8">
        <f>'Data-Resource'!I4831</f>
        <v>5.0491337502717587E-2</v>
      </c>
      <c r="M286" s="8">
        <f>'Data-Resource'!I5336</f>
        <v>-1.4807502467917165E-2</v>
      </c>
      <c r="N286" s="8">
        <f>'Data-Resource'!I5841</f>
        <v>-1.1194540714614374E-2</v>
      </c>
      <c r="O286" s="8">
        <f>'Data-Resource'!I6346</f>
        <v>1.924310455420147E-2</v>
      </c>
      <c r="P286" s="8">
        <f>'Data-Resource'!I12406</f>
        <v>3.6159852177548445E-3</v>
      </c>
      <c r="Q286" s="8">
        <f>'Data-Resource'!I10891</f>
        <v>2.1826337326148124E-3</v>
      </c>
      <c r="R286" s="8">
        <f>'Data-Resource'!I11396</f>
        <v>2.0890528375046799E-3</v>
      </c>
      <c r="S286" s="8">
        <f>'Data-Resource'!I8366</f>
        <v>-1.249995833333332E-2</v>
      </c>
      <c r="T286" s="8">
        <f>'Data-Resource'!I8871</f>
        <v>-1.5748188976378373E-3</v>
      </c>
      <c r="U286" s="8">
        <f>'Data-Resource'!I9376</f>
        <v>2.305833631811572E-3</v>
      </c>
      <c r="V286" s="8">
        <f>'Data-Resource'!I9881</f>
        <v>4.8398352902272808E-4</v>
      </c>
      <c r="W286" s="8">
        <f>'Data-Resource'!I10386</f>
        <v>1.3541255864444069E-2</v>
      </c>
    </row>
    <row r="287" spans="1:23" x14ac:dyDescent="0.3">
      <c r="A287" s="8" t="str">
        <f>'Data-Resource'!B287</f>
        <v>2-19-2020</v>
      </c>
      <c r="B287" s="8">
        <f>'Data-Resource'!I14932</f>
        <v>2.7598031077162946E-3</v>
      </c>
      <c r="C287" s="8">
        <f>'Data-Resource'!I11902</f>
        <v>6.1403214578852876E-3</v>
      </c>
      <c r="D287" s="8">
        <f>'Data-Resource'!I792</f>
        <v>2.0927798217183224E-2</v>
      </c>
      <c r="E287" s="8">
        <f>'Data-Resource'!I1297</f>
        <v>5.3434885496182844E-3</v>
      </c>
      <c r="F287" s="8">
        <f>'Data-Resource'!I1802</f>
        <v>-1.9388711260955283E-3</v>
      </c>
      <c r="G287" s="8">
        <f>'Data-Resource'!I2307</f>
        <v>-1.6340359210125631E-3</v>
      </c>
      <c r="H287" s="8">
        <f>'Data-Resource'!I2812</f>
        <v>1.0610211920153328E-3</v>
      </c>
      <c r="I287" s="8">
        <f>'Data-Resource'!I3317</f>
        <v>1.1304719523227164E-2</v>
      </c>
      <c r="J287" s="8">
        <f>'Data-Resource'!I3822</f>
        <v>-3.3500990817755551E-3</v>
      </c>
      <c r="K287" s="8">
        <f>'Data-Resource'!I4327</f>
        <v>4.4996399073171421E-3</v>
      </c>
      <c r="L287" s="8">
        <f>'Data-Resource'!I4832</f>
        <v>3.1908105269460546E-3</v>
      </c>
      <c r="M287" s="8">
        <f>'Data-Resource'!I5337</f>
        <v>-3.8194793446578047E-3</v>
      </c>
      <c r="N287" s="8">
        <f>'Data-Resource'!I5842</f>
        <v>2.6169642857144584E-3</v>
      </c>
      <c r="O287" s="8">
        <f>'Data-Resource'!I6347</f>
        <v>2.4767739938080527E-2</v>
      </c>
      <c r="P287" s="8">
        <f>'Data-Resource'!I12407</f>
        <v>5.3217819147630789E-3</v>
      </c>
      <c r="Q287" s="8">
        <f>'Data-Resource'!I10892</f>
        <v>-1.3783162258259141E-2</v>
      </c>
      <c r="R287" s="8">
        <f>'Data-Resource'!I11397</f>
        <v>0.1187150871149466</v>
      </c>
      <c r="S287" s="8">
        <f>'Data-Resource'!I8367</f>
        <v>1.8828451882845307E-2</v>
      </c>
      <c r="T287" s="8">
        <f>'Data-Resource'!I8872</f>
        <v>8.3856969331389062E-3</v>
      </c>
      <c r="U287" s="8">
        <f>'Data-Resource'!I9377</f>
        <v>8.1799594719364471E-3</v>
      </c>
      <c r="V287" s="8">
        <f>'Data-Resource'!I9882</f>
        <v>-9.6339110895786641E-3</v>
      </c>
      <c r="W287" s="8">
        <f>'Data-Resource'!I10387</f>
        <v>1.4539539227636421E-2</v>
      </c>
    </row>
    <row r="288" spans="1:23" x14ac:dyDescent="0.3">
      <c r="A288" s="8" t="str">
        <f>'Data-Resource'!B288</f>
        <v>2-20-2020</v>
      </c>
      <c r="B288" s="8">
        <f>'Data-Resource'!I14933</f>
        <v>-8.0177797828699573E-3</v>
      </c>
      <c r="C288" s="8">
        <f>'Data-Resource'!I11903</f>
        <v>-7.2886299501058295E-3</v>
      </c>
      <c r="D288" s="8">
        <f>'Data-Resource'!I793</f>
        <v>-2.5641025641025682E-2</v>
      </c>
      <c r="E288" s="8">
        <f>'Data-Resource'!I1298</f>
        <v>1.8228010991098369E-3</v>
      </c>
      <c r="F288" s="8">
        <f>'Data-Resource'!I1803</f>
        <v>-1.7241379310344845E-2</v>
      </c>
      <c r="G288" s="8">
        <f>'Data-Resource'!I2308</f>
        <v>5.2390306077593537E-3</v>
      </c>
      <c r="H288" s="8">
        <f>'Data-Resource'!I2813</f>
        <v>-8.4993223705449854E-3</v>
      </c>
      <c r="I288" s="8">
        <f>'Data-Resource'!I3318</f>
        <v>-3.722605967127124E-3</v>
      </c>
      <c r="J288" s="8">
        <f>'Data-Resource'!I3823</f>
        <v>-2.900793893129916E-3</v>
      </c>
      <c r="K288" s="8">
        <f>'Data-Resource'!I4328</f>
        <v>9.8566220404411233E-3</v>
      </c>
      <c r="L288" s="8">
        <f>'Data-Resource'!I4833</f>
        <v>-1.5306179554090915E-2</v>
      </c>
      <c r="M288" s="8">
        <f>'Data-Resource'!I5338</f>
        <v>-6.6451872734595904E-3</v>
      </c>
      <c r="N288" s="8">
        <f>'Data-Resource'!I5843</f>
        <v>-6.1567182959299267E-3</v>
      </c>
      <c r="O288" s="8">
        <f>'Data-Resource'!I6348</f>
        <v>4.5921452925767508E-3</v>
      </c>
      <c r="P288" s="8">
        <f>'Data-Resource'!I12408</f>
        <v>-1.1399852625646991E-2</v>
      </c>
      <c r="Q288" s="8">
        <f>'Data-Resource'!I10893</f>
        <v>-1.8580452948782279E-2</v>
      </c>
      <c r="R288" s="8">
        <f>'Data-Resource'!I11398</f>
        <v>-9.2364535432186805E-3</v>
      </c>
      <c r="S288" s="8">
        <f>'Data-Resource'!I8368</f>
        <v>-2.6694004106776224E-2</v>
      </c>
      <c r="T288" s="8">
        <f>'Data-Resource'!I8873</f>
        <v>-1.0422095166923169E-2</v>
      </c>
      <c r="U288" s="8">
        <f>'Data-Resource'!I9378</f>
        <v>-1.8965906525174825E-2</v>
      </c>
      <c r="V288" s="8">
        <f>'Data-Resource'!I9883</f>
        <v>-1.9398642377283812E-2</v>
      </c>
      <c r="W288" s="8">
        <f>'Data-Resource'!I10388</f>
        <v>-1.9960079840319365E-2</v>
      </c>
    </row>
    <row r="289" spans="1:23" x14ac:dyDescent="0.3">
      <c r="A289" s="8" t="str">
        <f>'Data-Resource'!B289</f>
        <v>2-21-2020</v>
      </c>
      <c r="B289" s="8">
        <f>'Data-Resource'!I14934</f>
        <v>-2.2491171182885796E-3</v>
      </c>
      <c r="C289" s="8">
        <f>'Data-Resource'!I11904</f>
        <v>1.4432930355436526E-2</v>
      </c>
      <c r="D289" s="8">
        <f>'Data-Resource'!I794</f>
        <v>-1.9434204946995198E-3</v>
      </c>
      <c r="E289" s="8">
        <f>'Data-Resource'!I1299</f>
        <v>-1.1935352321523216E-2</v>
      </c>
      <c r="F289" s="8">
        <f>'Data-Resource'!I1804</f>
        <v>1.6971526992157076E-2</v>
      </c>
      <c r="G289" s="8">
        <f>'Data-Resource'!I2309</f>
        <v>-7.8405585128952827E-3</v>
      </c>
      <c r="H289" s="8">
        <f>'Data-Resource'!I2814</f>
        <v>-2.8264736409230181E-3</v>
      </c>
      <c r="I289" s="8">
        <f>'Data-Resource'!I3319</f>
        <v>2.3364485981308752E-3</v>
      </c>
      <c r="J289" s="8">
        <f>'Data-Resource'!I3824</f>
        <v>-8.4536737919971641E-3</v>
      </c>
      <c r="K289" s="8">
        <f>'Data-Resource'!I4329</f>
        <v>-2.4964959879993373E-3</v>
      </c>
      <c r="L289" s="8">
        <f>'Data-Resource'!I4834</f>
        <v>6.4829821717989587E-3</v>
      </c>
      <c r="M289" s="8">
        <f>'Data-Resource'!I5339</f>
        <v>-2.4180327868852484E-2</v>
      </c>
      <c r="N289" s="8">
        <f>'Data-Resource'!I5844</f>
        <v>-1.1183566672369295E-2</v>
      </c>
      <c r="O289" s="8">
        <f>'Data-Resource'!I6349</f>
        <v>-6.0240963855422618E-3</v>
      </c>
      <c r="P289" s="8">
        <f>'Data-Resource'!I12409</f>
        <v>5.714970945831125E-3</v>
      </c>
      <c r="Q289" s="8">
        <f>'Data-Resource'!I10894</f>
        <v>-1.1827569359155304E-2</v>
      </c>
      <c r="R289" s="8">
        <f>'Data-Resource'!I11399</f>
        <v>-2.5015260475870107E-3</v>
      </c>
      <c r="S289" s="8">
        <f>'Data-Resource'!I8369</f>
        <v>1.0526315789473684E-2</v>
      </c>
      <c r="T289" s="8">
        <f>'Data-Resource'!I8874</f>
        <v>-2.64970857418725E-3</v>
      </c>
      <c r="U289" s="8">
        <f>'Data-Resource'!I9379</f>
        <v>-1.0551042881545365E-2</v>
      </c>
      <c r="V289" s="8">
        <f>'Data-Resource'!I9884</f>
        <v>1.4829609270939799E-3</v>
      </c>
      <c r="W289" s="8">
        <f>'Data-Resource'!I10389</f>
        <v>1.680330327868855E-2</v>
      </c>
    </row>
    <row r="290" spans="1:23" x14ac:dyDescent="0.3">
      <c r="A290" s="8" t="str">
        <f>'Data-Resource'!B290</f>
        <v>2-24-2020</v>
      </c>
      <c r="B290" s="8">
        <f>'Data-Resource'!I14935</f>
        <v>-1.4823824255584822E-2</v>
      </c>
      <c r="C290" s="8">
        <f>'Data-Resource'!I11905</f>
        <v>-1.1176500000000044E-2</v>
      </c>
      <c r="D290" s="8">
        <f>'Data-Resource'!I795</f>
        <v>-3.231108504514979E-2</v>
      </c>
      <c r="E290" s="8">
        <f>'Data-Resource'!I1300</f>
        <v>-1.7837372166630734E-2</v>
      </c>
      <c r="F290" s="8">
        <f>'Data-Resource'!I1805</f>
        <v>-2.2383172550805294E-2</v>
      </c>
      <c r="G290" s="8">
        <f>'Data-Resource'!I2310</f>
        <v>-1.3935543755279674E-2</v>
      </c>
      <c r="H290" s="8">
        <f>'Data-Resource'!I2815</f>
        <v>-3.3849540443339189E-2</v>
      </c>
      <c r="I290" s="8">
        <f>'Data-Resource'!I3320</f>
        <v>-2.9286708158464007E-2</v>
      </c>
      <c r="J290" s="8">
        <f>'Data-Resource'!I3825</f>
        <v>-2.4761920634920664E-2</v>
      </c>
      <c r="K290" s="8">
        <f>'Data-Resource'!I4330</f>
        <v>1.1862191565974489E-2</v>
      </c>
      <c r="L290" s="8">
        <f>'Data-Resource'!I4835</f>
        <v>-7.4674935064935662E-3</v>
      </c>
      <c r="M290" s="8">
        <f>'Data-Resource'!I5340</f>
        <v>-6.5562840315591085E-3</v>
      </c>
      <c r="N290" s="8">
        <f>'Data-Resource'!I5845</f>
        <v>-1.1395083835259709E-2</v>
      </c>
      <c r="O290" s="8">
        <f>'Data-Resource'!I6350</f>
        <v>-4.5582730416578515E-3</v>
      </c>
      <c r="P290" s="8">
        <f>'Data-Resource'!I12410</f>
        <v>4.0383645643200777E-3</v>
      </c>
      <c r="Q290" s="8">
        <f>'Data-Resource'!I10895</f>
        <v>-8.7965291772124435E-3</v>
      </c>
      <c r="R290" s="8">
        <f>'Data-Resource'!I11400</f>
        <v>-1.5747992745983947E-2</v>
      </c>
      <c r="S290" s="8">
        <f>'Data-Resource'!I8370</f>
        <v>-3.7444976324009803E-2</v>
      </c>
      <c r="T290" s="8">
        <f>'Data-Resource'!I8875</f>
        <v>-7.1194028328783665E-3</v>
      </c>
      <c r="U290" s="8">
        <f>'Data-Resource'!I9380</f>
        <v>1.1653505542821671E-2</v>
      </c>
      <c r="V290" s="8">
        <f>'Data-Resource'!I9885</f>
        <v>-2.5634536702204464E-2</v>
      </c>
      <c r="W290" s="8">
        <f>'Data-Resource'!I10390</f>
        <v>-3.2786885245901634E-2</v>
      </c>
    </row>
    <row r="291" spans="1:23" x14ac:dyDescent="0.3">
      <c r="A291" s="8" t="str">
        <f>'Data-Resource'!B291</f>
        <v>2-25-2020</v>
      </c>
      <c r="B291" s="8">
        <f>'Data-Resource'!I14936</f>
        <v>-2.6008891913186737E-2</v>
      </c>
      <c r="C291" s="8">
        <f>'Data-Resource'!I11906</f>
        <v>-3.0465979689366669E-2</v>
      </c>
      <c r="D291" s="8">
        <f>'Data-Resource'!I796</f>
        <v>-1.7266966978104713E-2</v>
      </c>
      <c r="E291" s="8">
        <f>'Data-Resource'!I1301</f>
        <v>-1.1681916826326163E-2</v>
      </c>
      <c r="F291" s="8">
        <f>'Data-Resource'!I1806</f>
        <v>-4.6351728272589023E-2</v>
      </c>
      <c r="G291" s="8">
        <f>'Data-Resource'!I2311</f>
        <v>-2.6044325620762334E-2</v>
      </c>
      <c r="H291" s="8">
        <f>'Data-Resource'!I2816</f>
        <v>-1.6903747482849542E-2</v>
      </c>
      <c r="I291" s="8">
        <f>'Data-Resource'!I3321</f>
        <v>-2.2319290956255455E-2</v>
      </c>
      <c r="J291" s="8">
        <f>'Data-Resource'!I3826</f>
        <v>-1.5486416664416327E-2</v>
      </c>
      <c r="K291" s="8">
        <f>'Data-Resource'!I4331</f>
        <v>-5.0769802489833135E-2</v>
      </c>
      <c r="L291" s="8">
        <f>'Data-Resource'!I4836</f>
        <v>-2.6683964595533786E-2</v>
      </c>
      <c r="M291" s="8">
        <f>'Data-Resource'!I5341</f>
        <v>-2.5985563575791144E-2</v>
      </c>
      <c r="N291" s="8">
        <f>'Data-Resource'!I5846</f>
        <v>-2.48366013071896E-2</v>
      </c>
      <c r="O291" s="8">
        <f>'Data-Resource'!I6351</f>
        <v>-2.9397293972939841E-2</v>
      </c>
      <c r="P291" s="8">
        <f>'Data-Resource'!I12411</f>
        <v>-2.3994925226002991E-2</v>
      </c>
      <c r="Q291" s="8">
        <f>'Data-Resource'!I10896</f>
        <v>-4.2690317647720709E-2</v>
      </c>
      <c r="R291" s="8">
        <f>'Data-Resource'!I11401</f>
        <v>-5.9999599999999214E-3</v>
      </c>
      <c r="S291" s="8">
        <f>'Data-Resource'!I8371</f>
        <v>-2.2727272727272728E-2</v>
      </c>
      <c r="T291" s="8">
        <f>'Data-Resource'!I8876</f>
        <v>-2.3038929955475646E-2</v>
      </c>
      <c r="U291" s="8">
        <f>'Data-Resource'!I9381</f>
        <v>-1.3339801115692388E-2</v>
      </c>
      <c r="V291" s="8">
        <f>'Data-Resource'!I9886</f>
        <v>-3.1298056376543565E-2</v>
      </c>
      <c r="W291" s="8">
        <f>'Data-Resource'!I10391</f>
        <v>-1.6927634076553046E-2</v>
      </c>
    </row>
    <row r="292" spans="1:23" x14ac:dyDescent="0.3">
      <c r="A292" s="8" t="str">
        <f>'Data-Resource'!B292</f>
        <v>2-26-2020</v>
      </c>
      <c r="B292" s="8">
        <f>'Data-Resource'!I14937</f>
        <v>7.3110352518999389E-3</v>
      </c>
      <c r="C292" s="8">
        <f>'Data-Resource'!I11907</f>
        <v>2.1003134796238405E-2</v>
      </c>
      <c r="D292" s="8">
        <f>'Data-Resource'!I797</f>
        <v>1.7172754077745727E-3</v>
      </c>
      <c r="E292" s="8">
        <f>'Data-Resource'!I1302</f>
        <v>-1.7675908780914247E-2</v>
      </c>
      <c r="F292" s="8">
        <f>'Data-Resource'!I1807</f>
        <v>4.21049824561403E-3</v>
      </c>
      <c r="G292" s="8">
        <f>'Data-Resource'!I2312</f>
        <v>1.2205754566897043E-3</v>
      </c>
      <c r="H292" s="8">
        <f>'Data-Resource'!I2817</f>
        <v>1.3043507246376856E-2</v>
      </c>
      <c r="I292" s="8">
        <f>'Data-Resource'!I3322</f>
        <v>-1.1144308457711444E-2</v>
      </c>
      <c r="J292" s="8">
        <f>'Data-Resource'!I3827</f>
        <v>1.6787377116108421E-2</v>
      </c>
      <c r="K292" s="8">
        <f>'Data-Resource'!I4332</f>
        <v>2.1553407766990267E-2</v>
      </c>
      <c r="L292" s="8">
        <f>'Data-Resource'!I4837</f>
        <v>8.0401809045225064E-3</v>
      </c>
      <c r="M292" s="8">
        <f>'Data-Resource'!I5342</f>
        <v>3.0232558139535001E-2</v>
      </c>
      <c r="N292" s="8">
        <f>'Data-Resource'!I5847</f>
        <v>4.5670163926595439E-3</v>
      </c>
      <c r="O292" s="8">
        <f>'Data-Resource'!I6352</f>
        <v>-4.3027081751455731E-3</v>
      </c>
      <c r="P292" s="8">
        <f>'Data-Resource'!I12412</f>
        <v>1.9430052820210035E-2</v>
      </c>
      <c r="Q292" s="8">
        <f>'Data-Resource'!I10897</f>
        <v>4.2646481876333181E-4</v>
      </c>
      <c r="R292" s="8">
        <f>'Data-Resource'!I11402</f>
        <v>8.1245635240232098E-3</v>
      </c>
      <c r="S292" s="8">
        <f>'Data-Resource'!I8372</f>
        <v>8.7064676616915415E-2</v>
      </c>
      <c r="T292" s="8">
        <f>'Data-Resource'!I8877</f>
        <v>-5.6910074961469596E-4</v>
      </c>
      <c r="U292" s="8">
        <f>'Data-Resource'!I9382</f>
        <v>1.8596577307385138E-2</v>
      </c>
      <c r="V292" s="8">
        <f>'Data-Resource'!I9887</f>
        <v>1.5848018766275718E-3</v>
      </c>
      <c r="W292" s="8">
        <f>'Data-Resource'!I10392</f>
        <v>1.4886208797360996E-2</v>
      </c>
    </row>
    <row r="293" spans="1:23" x14ac:dyDescent="0.3">
      <c r="A293" s="8" t="str">
        <f>'Data-Resource'!B293</f>
        <v>2-27-2020</v>
      </c>
      <c r="B293" s="8">
        <f>'Data-Resource'!I14938</f>
        <v>-1.2704137990724777E-2</v>
      </c>
      <c r="C293" s="8">
        <f>'Data-Resource'!I11908</f>
        <v>2.772643338651932E-3</v>
      </c>
      <c r="D293" s="8">
        <f>'Data-Resource'!I798</f>
        <v>2.5340896686158721E-3</v>
      </c>
      <c r="E293" s="8">
        <f>'Data-Resource'!I1303</f>
        <v>-1.9624531219057887E-2</v>
      </c>
      <c r="F293" s="8">
        <f>'Data-Resource'!I1808</f>
        <v>-2.8510335402855795E-2</v>
      </c>
      <c r="G293" s="8">
        <f>'Data-Resource'!I2313</f>
        <v>-9.9291131230809619E-3</v>
      </c>
      <c r="H293" s="8">
        <f>'Data-Resource'!I2818</f>
        <v>-1.747421490379486E-2</v>
      </c>
      <c r="I293" s="8">
        <f>'Data-Resource'!I3323</f>
        <v>-7.1779842240972799E-3</v>
      </c>
      <c r="J293" s="8">
        <f>'Data-Resource'!I3828</f>
        <v>-1.0418405648777726E-2</v>
      </c>
      <c r="K293" s="8">
        <f>'Data-Resource'!I4333</f>
        <v>-2.3359743495420704E-3</v>
      </c>
      <c r="L293" s="8">
        <f>'Data-Resource'!I4838</f>
        <v>-4.7618843537415101E-3</v>
      </c>
      <c r="M293" s="8">
        <f>'Data-Resource'!I5343</f>
        <v>-3.5805626598465479E-2</v>
      </c>
      <c r="N293" s="8">
        <f>'Data-Resource'!I5848</f>
        <v>-1.7854077253218862E-2</v>
      </c>
      <c r="O293" s="8">
        <f>'Data-Resource'!I6353</f>
        <v>-1.1354838709677437E-2</v>
      </c>
      <c r="P293" s="8">
        <f>'Data-Resource'!I12413</f>
        <v>-1.2432012110022936E-2</v>
      </c>
      <c r="Q293" s="8">
        <f>'Data-Resource'!I10898</f>
        <v>2.6212582600592302E-3</v>
      </c>
      <c r="R293" s="8">
        <f>'Data-Resource'!I11403</f>
        <v>-2.8767095890410852E-2</v>
      </c>
      <c r="S293" s="8">
        <f>'Data-Resource'!I8373</f>
        <v>-2.3474179505830025E-2</v>
      </c>
      <c r="T293" s="8">
        <f>'Data-Resource'!I8878</f>
        <v>-2.2067381336830092E-2</v>
      </c>
      <c r="U293" s="8">
        <f>'Data-Resource'!I9383</f>
        <v>-3.4059503264381091E-2</v>
      </c>
      <c r="V293" s="8">
        <f>'Data-Resource'!I9888</f>
        <v>-1.1345250847803938E-2</v>
      </c>
      <c r="W293" s="8">
        <f>'Data-Resource'!I10393</f>
        <v>8.8651593386927015E-4</v>
      </c>
    </row>
    <row r="294" spans="1:23" x14ac:dyDescent="0.3">
      <c r="A294" s="8" t="str">
        <f>'Data-Resource'!B294</f>
        <v>2-28-2020</v>
      </c>
      <c r="B294" s="8">
        <f>'Data-Resource'!I14939</f>
        <v>-1.2786130227263918E-4</v>
      </c>
      <c r="C294" s="8">
        <f>'Data-Resource'!I11909</f>
        <v>-4.4728116444987679E-3</v>
      </c>
      <c r="D294" s="8">
        <f>'Data-Resource'!I799</f>
        <v>1.6430032454361049E-2</v>
      </c>
      <c r="E294" s="8">
        <f>'Data-Resource'!I1304</f>
        <v>8.5900935310942953E-3</v>
      </c>
      <c r="F294" s="8">
        <f>'Data-Resource'!I1809</f>
        <v>-5.513589812293624E-3</v>
      </c>
      <c r="G294" s="8">
        <f>'Data-Resource'!I2314</f>
        <v>-1.3382844114922738E-2</v>
      </c>
      <c r="H294" s="8">
        <f>'Data-Resource'!I2819</f>
        <v>2.6929118110236194E-2</v>
      </c>
      <c r="I294" s="8">
        <f>'Data-Resource'!I3324</f>
        <v>-2.1030074049002302E-3</v>
      </c>
      <c r="J294" s="8">
        <f>'Data-Resource'!I3829</f>
        <v>2.0609594021143349E-2</v>
      </c>
      <c r="K294" s="8">
        <f>'Data-Resource'!I4334</f>
        <v>1.599686110768421E-2</v>
      </c>
      <c r="L294" s="8">
        <f>'Data-Resource'!I4839</f>
        <v>1.1032049822064113E-2</v>
      </c>
      <c r="M294" s="8">
        <f>'Data-Resource'!I5344</f>
        <v>-1.1409736308317594E-3</v>
      </c>
      <c r="N294" s="8">
        <f>'Data-Resource'!I5849</f>
        <v>-2.0231177745664717E-2</v>
      </c>
      <c r="O294" s="8">
        <f>'Data-Resource'!I6354</f>
        <v>-1.4953271028037398E-2</v>
      </c>
      <c r="P294" s="8">
        <f>'Data-Resource'!I12414</f>
        <v>-2.0419548053363002E-3</v>
      </c>
      <c r="Q294" s="8">
        <f>'Data-Resource'!I10899</f>
        <v>5.4669567198177655E-3</v>
      </c>
      <c r="R294" s="8">
        <f>'Data-Resource'!I11404</f>
        <v>1.6899249806057944E-2</v>
      </c>
      <c r="S294" s="8">
        <f>'Data-Resource'!I8374</f>
        <v>9.8598648648648646E-2</v>
      </c>
      <c r="T294" s="8">
        <f>'Data-Resource'!I8879</f>
        <v>1.8668513105199415E-3</v>
      </c>
      <c r="U294" s="8">
        <f>'Data-Resource'!I9384</f>
        <v>1.5891945945946007E-2</v>
      </c>
      <c r="V294" s="8">
        <f>'Data-Resource'!I9889</f>
        <v>-2.938681598282241E-2</v>
      </c>
      <c r="W294" s="8">
        <f>'Data-Resource'!I10394</f>
        <v>4.6061721435420059E-3</v>
      </c>
    </row>
    <row r="295" spans="1:23" x14ac:dyDescent="0.3">
      <c r="A295" s="8" t="str">
        <f>'Data-Resource'!B295</f>
        <v>3-2-2020</v>
      </c>
      <c r="B295" s="8">
        <f>'Data-Resource'!I14940</f>
        <v>-1.4330469452083838E-2</v>
      </c>
      <c r="C295" s="8">
        <f>'Data-Resource'!I11910</f>
        <v>4.1237079857052855E-2</v>
      </c>
      <c r="D295" s="8">
        <f>'Data-Resource'!I800</f>
        <v>-2.548902163024281E-2</v>
      </c>
      <c r="E295" s="8">
        <f>'Data-Resource'!I1305</f>
        <v>-1.5928213400370095E-2</v>
      </c>
      <c r="F295" s="8">
        <f>'Data-Resource'!I1810</f>
        <v>-2.327687975165009E-2</v>
      </c>
      <c r="G295" s="8">
        <f>'Data-Resource'!I2315</f>
        <v>-1.7407388888888889E-2</v>
      </c>
      <c r="H295" s="8">
        <f>'Data-Resource'!I2820</f>
        <v>-1.4527829463443359E-2</v>
      </c>
      <c r="I295" s="8">
        <f>'Data-Resource'!I3325</f>
        <v>2.0648957451516167E-2</v>
      </c>
      <c r="J295" s="8">
        <f>'Data-Resource'!I3830</f>
        <v>-2.3569056445486361E-2</v>
      </c>
      <c r="K295" s="8">
        <f>'Data-Resource'!I4335</f>
        <v>-4.088233333333334E-2</v>
      </c>
      <c r="L295" s="8">
        <f>'Data-Resource'!I4840</f>
        <v>-2.7604832060930881E-3</v>
      </c>
      <c r="M295" s="8">
        <f>'Data-Resource'!I5345</f>
        <v>-5.4124999999999993E-2</v>
      </c>
      <c r="N295" s="8">
        <f>'Data-Resource'!I5850</f>
        <v>7.5244544770516897E-4</v>
      </c>
      <c r="O295" s="8">
        <f>'Data-Resource'!I6355</f>
        <v>-1.8965050121917753E-3</v>
      </c>
      <c r="P295" s="8">
        <f>'Data-Resource'!I12415</f>
        <v>-9.6360008127408733E-3</v>
      </c>
      <c r="Q295" s="8">
        <f>'Data-Resource'!I10900</f>
        <v>-6.9333360000000011E-2</v>
      </c>
      <c r="R295" s="8">
        <f>'Data-Resource'!I11405</f>
        <v>-3.2005688534607842E-2</v>
      </c>
      <c r="S295" s="8">
        <f>'Data-Resource'!I8375</f>
        <v>-4.3290043290043288E-2</v>
      </c>
      <c r="T295" s="8">
        <f>'Data-Resource'!I8880</f>
        <v>-1.465206932871665E-2</v>
      </c>
      <c r="U295" s="8">
        <f>'Data-Resource'!I9385</f>
        <v>-4.1400669412976529E-2</v>
      </c>
      <c r="V295" s="8">
        <f>'Data-Resource'!I9890</f>
        <v>2.3229326769384378E-3</v>
      </c>
      <c r="W295" s="8">
        <f>'Data-Resource'!I10395</f>
        <v>1.0909063636363544E-2</v>
      </c>
    </row>
    <row r="296" spans="1:23" x14ac:dyDescent="0.3">
      <c r="A296" s="8" t="str">
        <f>'Data-Resource'!B296</f>
        <v>3-3-2020</v>
      </c>
      <c r="B296" s="8">
        <f>'Data-Resource'!I14941</f>
        <v>-2.3033199693023977E-3</v>
      </c>
      <c r="C296" s="8">
        <f>'Data-Resource'!I11911</f>
        <v>3.9501975083561765E-3</v>
      </c>
      <c r="D296" s="8">
        <f>'Data-Resource'!I801</f>
        <v>4.6027375320534317E-3</v>
      </c>
      <c r="E296" s="8">
        <f>'Data-Resource'!I1306</f>
        <v>2.0408144671863224E-2</v>
      </c>
      <c r="F296" s="8">
        <f>'Data-Resource'!I1811</f>
        <v>-1.0768916008610453E-2</v>
      </c>
      <c r="G296" s="8">
        <f>'Data-Resource'!I2316</f>
        <v>-9.4374905729553843E-3</v>
      </c>
      <c r="H296" s="8">
        <f>'Data-Resource'!I2821</f>
        <v>-2.5205040613345858E-2</v>
      </c>
      <c r="I296" s="8">
        <f>'Data-Resource'!I3326</f>
        <v>9.4943032096118582E-3</v>
      </c>
      <c r="J296" s="8">
        <f>'Data-Resource'!I3831</f>
        <v>-1.2649606837606735E-2</v>
      </c>
      <c r="K296" s="8">
        <f>'Data-Resource'!I4336</f>
        <v>-1.2439787319422245E-2</v>
      </c>
      <c r="L296" s="8">
        <f>'Data-Resource'!I4841</f>
        <v>2.3537619041972078E-2</v>
      </c>
      <c r="M296" s="8">
        <f>'Data-Resource'!I5346</f>
        <v>-5.2285050348567001E-2</v>
      </c>
      <c r="N296" s="8">
        <f>'Data-Resource'!I5851</f>
        <v>-2.3437463669548547E-2</v>
      </c>
      <c r="O296" s="8">
        <f>'Data-Resource'!I6356</f>
        <v>-1.2307692307692217E-2</v>
      </c>
      <c r="P296" s="8">
        <f>'Data-Resource'!I12416</f>
        <v>9.1511138156202872E-3</v>
      </c>
      <c r="Q296" s="8">
        <f>'Data-Resource'!I10901</f>
        <v>1.1136863109048736E-2</v>
      </c>
      <c r="R296" s="8">
        <f>'Data-Resource'!I11406</f>
        <v>1.3678978272670034E-2</v>
      </c>
      <c r="S296" s="8">
        <f>'Data-Resource'!I8376</f>
        <v>-2.754233050847462E-2</v>
      </c>
      <c r="T296" s="8">
        <f>'Data-Resource'!I8881</f>
        <v>3.0469224967610018E-3</v>
      </c>
      <c r="U296" s="8">
        <f>'Data-Resource'!I9386</f>
        <v>-1.1604072159509152E-3</v>
      </c>
      <c r="V296" s="8">
        <f>'Data-Resource'!I9891</f>
        <v>8.262091168091186E-3</v>
      </c>
      <c r="W296" s="8">
        <f>'Data-Resource'!I10396</f>
        <v>3.1028279316622706E-3</v>
      </c>
    </row>
    <row r="297" spans="1:23" x14ac:dyDescent="0.3">
      <c r="A297" s="8" t="str">
        <f>'Data-Resource'!B297</f>
        <v>3-4-2020</v>
      </c>
      <c r="B297" s="8">
        <f>'Data-Resource'!I14942</f>
        <v>1.126533899703519E-2</v>
      </c>
      <c r="C297" s="8">
        <f>'Data-Resource'!I11912</f>
        <v>2.7272787878787893E-2</v>
      </c>
      <c r="D297" s="8">
        <f>'Data-Resource'!I802</f>
        <v>6.3795493654757781E-3</v>
      </c>
      <c r="E297" s="8">
        <f>'Data-Resource'!I1307</f>
        <v>-1.0176754423587507E-2</v>
      </c>
      <c r="F297" s="8">
        <f>'Data-Resource'!I1812</f>
        <v>4.9590680335763341E-3</v>
      </c>
      <c r="G297" s="8">
        <f>'Data-Resource'!I2317</f>
        <v>8.9385286976065501E-3</v>
      </c>
      <c r="H297" s="8">
        <f>'Data-Resource'!I2822</f>
        <v>3.0615353846153812E-2</v>
      </c>
      <c r="I297" s="8">
        <f>'Data-Resource'!I3327</f>
        <v>1.9692287179487306E-2</v>
      </c>
      <c r="J297" s="8">
        <f>'Data-Resource'!I3832</f>
        <v>1.0524517089794926E-2</v>
      </c>
      <c r="K297" s="8">
        <f>'Data-Resource'!I4337</f>
        <v>-2.7774971663973944E-2</v>
      </c>
      <c r="L297" s="8">
        <f>'Data-Resource'!I4842</f>
        <v>2.7815509951784802E-2</v>
      </c>
      <c r="M297" s="8">
        <f>'Data-Resource'!I5347</f>
        <v>-2.2993142396127594E-2</v>
      </c>
      <c r="N297" s="8">
        <f>'Data-Resource'!I5852</f>
        <v>9.708776307206313E-3</v>
      </c>
      <c r="O297" s="8">
        <f>'Data-Resource'!I6357</f>
        <v>1.7733856775416331E-2</v>
      </c>
      <c r="P297" s="8">
        <f>'Data-Resource'!I12417</f>
        <v>-5.5699484751268119E-3</v>
      </c>
      <c r="Q297" s="8">
        <f>'Data-Resource'!I10902</f>
        <v>-1.0948877887074063E-2</v>
      </c>
      <c r="R297" s="8">
        <f>'Data-Resource'!I11407</f>
        <v>7.0926241134754142E-4</v>
      </c>
      <c r="S297" s="8">
        <f>'Data-Resource'!I8377</f>
        <v>5.485227616657061E-2</v>
      </c>
      <c r="T297" s="8">
        <f>'Data-Resource'!I8882</f>
        <v>1.8018198198199065E-3</v>
      </c>
      <c r="U297" s="8">
        <f>'Data-Resource'!I9387</f>
        <v>-1.0570381445820074E-2</v>
      </c>
      <c r="V297" s="8">
        <f>'Data-Resource'!I9892</f>
        <v>1.5832558128383665E-2</v>
      </c>
      <c r="W297" s="8">
        <f>'Data-Resource'!I10397</f>
        <v>1.1925848372593275E-2</v>
      </c>
    </row>
    <row r="298" spans="1:23" x14ac:dyDescent="0.3">
      <c r="A298" s="8" t="str">
        <f>'Data-Resource'!B298</f>
        <v>3-5-2020</v>
      </c>
      <c r="B298" s="8">
        <f>'Data-Resource'!I14943</f>
        <v>-2.0234774055046537E-2</v>
      </c>
      <c r="C298" s="8">
        <f>'Data-Resource'!I11913</f>
        <v>-1.9970632010884913E-2</v>
      </c>
      <c r="D298" s="8">
        <f>'Data-Resource'!I803</f>
        <v>-1.3660649214088428E-2</v>
      </c>
      <c r="E298" s="8">
        <f>'Data-Resource'!I1308</f>
        <v>-3.3782586690496288E-2</v>
      </c>
      <c r="F298" s="8">
        <f>'Data-Resource'!I1813</f>
        <v>-2.7431421446384104E-2</v>
      </c>
      <c r="G298" s="8">
        <f>'Data-Resource'!I2318</f>
        <v>-2.397951631009498E-2</v>
      </c>
      <c r="H298" s="8">
        <f>'Data-Resource'!I2823</f>
        <v>-1.6604819122527183E-2</v>
      </c>
      <c r="I298" s="8">
        <f>'Data-Resource'!I3328</f>
        <v>1.469707125818695E-2</v>
      </c>
      <c r="J298" s="8">
        <f>'Data-Resource'!I3833</f>
        <v>-1.2750765045902692E-2</v>
      </c>
      <c r="K298" s="8">
        <f>'Data-Resource'!I4338</f>
        <v>-8.3043467391304471E-2</v>
      </c>
      <c r="L298" s="8">
        <f>'Data-Resource'!I4843</f>
        <v>1.1202616144975261E-2</v>
      </c>
      <c r="M298" s="8">
        <f>'Data-Resource'!I5348</f>
        <v>-3.5205479452054739E-2</v>
      </c>
      <c r="N298" s="8">
        <f>'Data-Resource'!I5853</f>
        <v>-2.9752995125486355E-2</v>
      </c>
      <c r="O298" s="8">
        <f>'Data-Resource'!I6358</f>
        <v>-8.6069915254237146E-3</v>
      </c>
      <c r="P298" s="8">
        <f>'Data-Resource'!I12418</f>
        <v>-1.4571320976334125E-2</v>
      </c>
      <c r="Q298" s="8">
        <f>'Data-Resource'!I10903</f>
        <v>-1.4213690576423143E-2</v>
      </c>
      <c r="R298" s="8">
        <f>'Data-Resource'!I11408</f>
        <v>-5.2296777385158942E-2</v>
      </c>
      <c r="S298" s="8">
        <f>'Data-Resource'!I8378</f>
        <v>-2.2304869888475798E-2</v>
      </c>
      <c r="T298" s="8">
        <f>'Data-Resource'!I8883</f>
        <v>-2.7909721897020963E-2</v>
      </c>
      <c r="U298" s="8">
        <f>'Data-Resource'!I9388</f>
        <v>-6.2072593371909804E-2</v>
      </c>
      <c r="V298" s="8">
        <f>'Data-Resource'!I9893</f>
        <v>-1.6597510373443945E-2</v>
      </c>
      <c r="W298" s="8">
        <f>'Data-Resource'!I10398</f>
        <v>-1.7948700854700801E-2</v>
      </c>
    </row>
    <row r="299" spans="1:23" x14ac:dyDescent="0.3">
      <c r="A299" s="8" t="str">
        <f>'Data-Resource'!B299</f>
        <v>3-6-2020</v>
      </c>
      <c r="B299" s="8">
        <f>'Data-Resource'!I14944</f>
        <v>-1.3056451513718688E-2</v>
      </c>
      <c r="C299" s="8">
        <f>'Data-Resource'!I11914</f>
        <v>-5.045598477471222E-2</v>
      </c>
      <c r="D299" s="8">
        <f>'Data-Resource'!I804</f>
        <v>-8.0246790123457128E-3</v>
      </c>
      <c r="E299" s="8">
        <f>'Data-Resource'!I1309</f>
        <v>-4.6602899521530988E-2</v>
      </c>
      <c r="F299" s="8">
        <f>'Data-Resource'!I1814</f>
        <v>-8.3989816272965791E-3</v>
      </c>
      <c r="G299" s="8">
        <f>'Data-Resource'!I2319</f>
        <v>1.035866084100015E-2</v>
      </c>
      <c r="H299" s="8">
        <f>'Data-Resource'!I2824</f>
        <v>-1.6954347269775776E-2</v>
      </c>
      <c r="I299" s="8">
        <f>'Data-Resource'!I3329</f>
        <v>-3.8322406683243136E-3</v>
      </c>
      <c r="J299" s="8">
        <f>'Data-Resource'!I3834</f>
        <v>8.6374228803104587E-3</v>
      </c>
      <c r="K299" s="8">
        <f>'Data-Resource'!I4339</f>
        <v>6.0230522735642021E-2</v>
      </c>
      <c r="L299" s="8">
        <f>'Data-Resource'!I4844</f>
        <v>-2.5853555484777409E-2</v>
      </c>
      <c r="M299" s="8">
        <f>'Data-Resource'!I5349</f>
        <v>-6.0143758251430578E-3</v>
      </c>
      <c r="N299" s="8">
        <f>'Data-Resource'!I5854</f>
        <v>-2.2287968441814597E-2</v>
      </c>
      <c r="O299" s="8">
        <f>'Data-Resource'!I6359</f>
        <v>-1.3351314902225195E-2</v>
      </c>
      <c r="P299" s="8">
        <f>'Data-Resource'!I12419</f>
        <v>-9.3011424581147771E-3</v>
      </c>
      <c r="Q299" s="8">
        <f>'Data-Resource'!I10904</f>
        <v>-3.0476161904761823E-2</v>
      </c>
      <c r="R299" s="8">
        <f>'Data-Resource'!I11409</f>
        <v>-7.722007722007743E-3</v>
      </c>
      <c r="S299" s="8">
        <f>'Data-Resource'!I8379</f>
        <v>-3.1250039062500068E-2</v>
      </c>
      <c r="T299" s="8">
        <f>'Data-Resource'!I8884</f>
        <v>-1.3793084639498418E-2</v>
      </c>
      <c r="U299" s="8">
        <f>'Data-Resource'!I9389</f>
        <v>-1.7599067599067438E-2</v>
      </c>
      <c r="V299" s="8">
        <f>'Data-Resource'!I9894</f>
        <v>-3.4363252706783282E-2</v>
      </c>
      <c r="W299" s="8">
        <f>'Data-Resource'!I10399</f>
        <v>-2.1352330580919367E-2</v>
      </c>
    </row>
    <row r="300" spans="1:23" x14ac:dyDescent="0.3">
      <c r="A300" s="8" t="str">
        <f>'Data-Resource'!B300</f>
        <v>3-9-2020</v>
      </c>
      <c r="B300" s="8">
        <f>'Data-Resource'!I14945</f>
        <v>-6.0860675984758528E-3</v>
      </c>
      <c r="C300" s="8">
        <f>'Data-Resource'!I11915</f>
        <v>-3.2192511013215984E-2</v>
      </c>
      <c r="D300" s="8">
        <f>'Data-Resource'!I805</f>
        <v>6.7136164319248862E-2</v>
      </c>
      <c r="E300" s="8">
        <f>'Data-Resource'!I1310</f>
        <v>2.213399596217925E-2</v>
      </c>
      <c r="F300" s="8">
        <f>'Data-Resource'!I1815</f>
        <v>-4.4518642924629495E-2</v>
      </c>
      <c r="G300" s="8">
        <f>'Data-Resource'!I2320</f>
        <v>-1.6083550913838219E-2</v>
      </c>
      <c r="H300" s="8">
        <f>'Data-Resource'!I2825</f>
        <v>-9.8305423728813259E-3</v>
      </c>
      <c r="I300" s="8">
        <f>'Data-Resource'!I3330</f>
        <v>1.5446530325217677E-2</v>
      </c>
      <c r="J300" s="8">
        <f>'Data-Resource'!I3835</f>
        <v>-5.518518518518515E-2</v>
      </c>
      <c r="K300" s="8">
        <f>'Data-Resource'!I4340</f>
        <v>-1.7513401626794274E-2</v>
      </c>
      <c r="L300" s="8">
        <f>'Data-Resource'!I4845</f>
        <v>2.4637637681159306E-2</v>
      </c>
      <c r="M300" s="8">
        <f>'Data-Resource'!I5350</f>
        <v>-1.7785234899328768E-2</v>
      </c>
      <c r="N300" s="8">
        <f>'Data-Resource'!I5855</f>
        <v>-2.7515004299226407E-2</v>
      </c>
      <c r="O300" s="8">
        <f>'Data-Resource'!I6360</f>
        <v>-2.6784442228237594E-2</v>
      </c>
      <c r="P300" s="8">
        <f>'Data-Resource'!I12420</f>
        <v>-2.8735058296984321E-3</v>
      </c>
      <c r="Q300" s="8">
        <f>'Data-Resource'!I10905</f>
        <v>-2.8534015706806273E-2</v>
      </c>
      <c r="R300" s="8">
        <f>'Data-Resource'!I11410</f>
        <v>2.9411782515774837E-2</v>
      </c>
      <c r="S300" s="8">
        <f>'Data-Resource'!I8380</f>
        <v>2.4229029769646252E-2</v>
      </c>
      <c r="T300" s="8">
        <f>'Data-Resource'!I8885</f>
        <v>6.8816929067775344E-4</v>
      </c>
      <c r="U300" s="8">
        <f>'Data-Resource'!I9390</f>
        <v>1.2291933418693989E-2</v>
      </c>
      <c r="V300" s="8">
        <f>'Data-Resource'!I9895</f>
        <v>1.2483633623199177E-2</v>
      </c>
      <c r="W300" s="8">
        <f>'Data-Resource'!I10400</f>
        <v>6.3569877750610914E-3</v>
      </c>
    </row>
    <row r="301" spans="1:23" x14ac:dyDescent="0.3">
      <c r="A301" s="8" t="str">
        <f>'Data-Resource'!B301</f>
        <v>3-10-2020</v>
      </c>
      <c r="B301" s="8">
        <f>'Data-Resource'!I14946</f>
        <v>-2.3262535600682636E-2</v>
      </c>
      <c r="C301" s="8">
        <f>'Data-Resource'!I11916</f>
        <v>-4.6132500867152176E-2</v>
      </c>
      <c r="D301" s="8">
        <f>'Data-Resource'!I806</f>
        <v>-3.8921492136396861E-2</v>
      </c>
      <c r="E301" s="8">
        <f>'Data-Resource'!I1311</f>
        <v>-1.8508323699667456E-2</v>
      </c>
      <c r="F301" s="8">
        <f>'Data-Resource'!I1816</f>
        <v>-9.3746369112307909E-3</v>
      </c>
      <c r="G301" s="8">
        <f>'Data-Resource'!I2321</f>
        <v>-3.5382528658439064E-2</v>
      </c>
      <c r="H301" s="8">
        <f>'Data-Resource'!I2826</f>
        <v>-4.5170055063947619E-2</v>
      </c>
      <c r="I301" s="8">
        <f>'Data-Resource'!I3331</f>
        <v>-3.5625466769375787E-2</v>
      </c>
      <c r="J301" s="8">
        <f>'Data-Resource'!I3836</f>
        <v>-2.290809640489613E-2</v>
      </c>
      <c r="K301" s="8">
        <f>'Data-Resource'!I4341</f>
        <v>-4.6453608375301887E-3</v>
      </c>
      <c r="L301" s="8">
        <f>'Data-Resource'!I4846</f>
        <v>-5.4214761543506733E-2</v>
      </c>
      <c r="M301" s="8">
        <f>'Data-Resource'!I5351</f>
        <v>-2.7125372146874115E-2</v>
      </c>
      <c r="N301" s="8">
        <f>'Data-Resource'!I5856</f>
        <v>3.3153972012917012E-2</v>
      </c>
      <c r="O301" s="8">
        <f>'Data-Resource'!I6361</f>
        <v>-5.0928612884503781E-2</v>
      </c>
      <c r="P301" s="8">
        <f>'Data-Resource'!I12421</f>
        <v>-2.1285685714285643E-2</v>
      </c>
      <c r="Q301" s="8">
        <f>'Data-Resource'!I10906</f>
        <v>1.0497965006729464E-2</v>
      </c>
      <c r="R301" s="8">
        <f>'Data-Resource'!I11411</f>
        <v>-2.4126390153956331E-2</v>
      </c>
      <c r="S301" s="8">
        <f>'Data-Resource'!I8381</f>
        <v>-5.9321991525423771E-2</v>
      </c>
      <c r="T301" s="8">
        <f>'Data-Resource'!I8886</f>
        <v>-2.3809523809523756E-2</v>
      </c>
      <c r="U301" s="8">
        <f>'Data-Resource'!I9391</f>
        <v>-4.3426247158751027E-2</v>
      </c>
      <c r="V301" s="8">
        <f>'Data-Resource'!I9896</f>
        <v>-4.9967986548315711E-2</v>
      </c>
      <c r="W301" s="8">
        <f>'Data-Resource'!I10401</f>
        <v>-3.3718688813525431E-2</v>
      </c>
    </row>
    <row r="302" spans="1:23" x14ac:dyDescent="0.3">
      <c r="A302" s="8" t="str">
        <f>'Data-Resource'!B302</f>
        <v>3-11-2020</v>
      </c>
      <c r="B302" s="8">
        <f>'Data-Resource'!I14947</f>
        <v>-1.5390703132224346E-2</v>
      </c>
      <c r="C302" s="8">
        <f>'Data-Resource'!I11917</f>
        <v>-2.6315789473684185E-2</v>
      </c>
      <c r="D302" s="8">
        <f>'Data-Resource'!I807</f>
        <v>-5.2830174528301931E-2</v>
      </c>
      <c r="E302" s="8">
        <f>'Data-Resource'!I1312</f>
        <v>-6.4368336706596779E-2</v>
      </c>
      <c r="F302" s="8">
        <f>'Data-Resource'!I1817</f>
        <v>-1.7043517394761485E-2</v>
      </c>
      <c r="G302" s="8">
        <f>'Data-Resource'!I2322</f>
        <v>-7.9144171122994041E-3</v>
      </c>
      <c r="H302" s="8">
        <f>'Data-Resource'!I2827</f>
        <v>-2.4530271398747302E-2</v>
      </c>
      <c r="I302" s="8">
        <f>'Data-Resource'!I3332</f>
        <v>-3.3609828768660872E-2</v>
      </c>
      <c r="J302" s="8">
        <f>'Data-Resource'!I3837</f>
        <v>-1.0355568581477214E-2</v>
      </c>
      <c r="K302" s="8">
        <f>'Data-Resource'!I4342</f>
        <v>-1.2488937018630197E-2</v>
      </c>
      <c r="L302" s="8">
        <f>'Data-Resource'!I4847</f>
        <v>-1.5441220588235306E-2</v>
      </c>
      <c r="M302" s="8">
        <f>'Data-Resource'!I5352</f>
        <v>-3.0050083472453939E-3</v>
      </c>
      <c r="N302" s="8">
        <f>'Data-Resource'!I5857</f>
        <v>-3.2244938775510143E-2</v>
      </c>
      <c r="O302" s="8">
        <f>'Data-Resource'!I6362</f>
        <v>-2.0303030303030253E-2</v>
      </c>
      <c r="P302" s="8">
        <f>'Data-Resource'!I12422</f>
        <v>-4.0262678469446152E-2</v>
      </c>
      <c r="Q302" s="8">
        <f>'Data-Resource'!I10907</f>
        <v>-3.8044898282694903E-2</v>
      </c>
      <c r="R302" s="8">
        <f>'Data-Resource'!I11412</f>
        <v>-3.4482758620689551E-2</v>
      </c>
      <c r="S302" s="8">
        <f>'Data-Resource'!I8382</f>
        <v>-7.1910112359550624E-2</v>
      </c>
      <c r="T302" s="8">
        <f>'Data-Resource'!I8887</f>
        <v>-2.0905923344947671E-2</v>
      </c>
      <c r="U302" s="8">
        <f>'Data-Resource'!I9392</f>
        <v>-7.5635466561405429E-3</v>
      </c>
      <c r="V302" s="8">
        <f>'Data-Resource'!I9897</f>
        <v>1.7491709570957092E-2</v>
      </c>
      <c r="W302" s="8">
        <f>'Data-Resource'!I10402</f>
        <v>-2.9695153285009414E-2</v>
      </c>
    </row>
    <row r="303" spans="1:23" x14ac:dyDescent="0.3">
      <c r="A303" s="8" t="str">
        <f>'Data-Resource'!B303</f>
        <v>3-12-2020</v>
      </c>
      <c r="B303" s="8">
        <f>'Data-Resource'!I14948</f>
        <v>-7.1255175068738935E-2</v>
      </c>
      <c r="C303" s="8">
        <f>'Data-Resource'!I11918</f>
        <v>-9.1089069306930573E-2</v>
      </c>
      <c r="D303" s="8">
        <f>'Data-Resource'!I808</f>
        <v>-6.766753351206424E-2</v>
      </c>
      <c r="E303" s="8">
        <f>'Data-Resource'!I1313</f>
        <v>-7.4797995173260218E-2</v>
      </c>
      <c r="F303" s="8">
        <f>'Data-Resource'!I1818</f>
        <v>-0.10670731707317066</v>
      </c>
      <c r="G303" s="8">
        <f>'Data-Resource'!I2323</f>
        <v>-7.8188393911933454E-2</v>
      </c>
      <c r="H303" s="8">
        <f>'Data-Resource'!I2828</f>
        <v>-8.355506021121889E-2</v>
      </c>
      <c r="I303" s="8">
        <f>'Data-Resource'!I3333</f>
        <v>-3.5380117482990636E-2</v>
      </c>
      <c r="J303" s="8">
        <f>'Data-Resource'!I3838</f>
        <v>-6.9256734179545226E-2</v>
      </c>
      <c r="K303" s="8">
        <f>'Data-Resource'!I4343</f>
        <v>-0.13215143878795921</v>
      </c>
      <c r="L303" s="8">
        <f>'Data-Resource'!I4848</f>
        <v>-4.6445879326836616E-2</v>
      </c>
      <c r="M303" s="8">
        <f>'Data-Resource'!I5353</f>
        <v>-0.11948662328271868</v>
      </c>
      <c r="N303" s="8">
        <f>'Data-Resource'!I5858</f>
        <v>-7.3094782185949086E-2</v>
      </c>
      <c r="O303" s="8">
        <f>'Data-Resource'!I6363</f>
        <v>-6.1565951916828961E-2</v>
      </c>
      <c r="P303" s="8">
        <f>'Data-Resource'!I12423</f>
        <v>-3.0468750000000024E-2</v>
      </c>
      <c r="Q303" s="8">
        <f>'Data-Resource'!I10908</f>
        <v>-6.4327485380116942E-2</v>
      </c>
      <c r="R303" s="8">
        <f>'Data-Resource'!I11413</f>
        <v>-7.7777814601957568E-2</v>
      </c>
      <c r="S303" s="8">
        <f>'Data-Resource'!I8383</f>
        <v>-1.4477817993795172E-2</v>
      </c>
      <c r="T303" s="8">
        <f>'Data-Resource'!I8888</f>
        <v>-0.12830188679245288</v>
      </c>
      <c r="U303" s="8">
        <f>'Data-Resource'!I9393</f>
        <v>-7.7626799408045177E-2</v>
      </c>
      <c r="V303" s="8">
        <f>'Data-Resource'!I9898</f>
        <v>-1.5011920538821125E-2</v>
      </c>
      <c r="W303" s="8">
        <f>'Data-Resource'!I10403</f>
        <v>-4.1925112299465363E-2</v>
      </c>
    </row>
    <row r="304" spans="1:23" x14ac:dyDescent="0.3">
      <c r="A304" s="8" t="str">
        <f>'Data-Resource'!B304</f>
        <v>3-13-2020</v>
      </c>
      <c r="B304" s="8">
        <f>'Data-Resource'!I14949</f>
        <v>-2.6232038697095901E-2</v>
      </c>
      <c r="C304" s="8">
        <f>'Data-Resource'!I11919</f>
        <v>-2.8894389819698135E-2</v>
      </c>
      <c r="D304" s="8">
        <f>'Data-Resource'!I809</f>
        <v>-3.4044932584269716E-2</v>
      </c>
      <c r="E304" s="8">
        <f>'Data-Resource'!I1314</f>
        <v>-2.8184001390845347E-3</v>
      </c>
      <c r="F304" s="8">
        <f>'Data-Resource'!I1819</f>
        <v>-3.3421065789473764E-2</v>
      </c>
      <c r="G304" s="8">
        <f>'Data-Resource'!I2324</f>
        <v>-2.2396018485602499E-2</v>
      </c>
      <c r="H304" s="8">
        <f>'Data-Resource'!I2829</f>
        <v>-3.9000019999999948E-2</v>
      </c>
      <c r="I304" s="8">
        <f>'Data-Resource'!I3334</f>
        <v>-6.5604263523848082E-3</v>
      </c>
      <c r="J304" s="8">
        <f>'Data-Resource'!I3839</f>
        <v>-1.0565319912107924E-2</v>
      </c>
      <c r="K304" s="8">
        <f>'Data-Resource'!I4344</f>
        <v>-3.4014605908020391E-2</v>
      </c>
      <c r="L304" s="8">
        <f>'Data-Resource'!I4849</f>
        <v>-4.0783034923051152E-2</v>
      </c>
      <c r="M304" s="8">
        <f>'Data-Resource'!I5354</f>
        <v>-2.2030651340996035E-2</v>
      </c>
      <c r="N304" s="8">
        <f>'Data-Resource'!I5859</f>
        <v>1.0006981149314255E-2</v>
      </c>
      <c r="O304" s="8">
        <f>'Data-Resource'!I6364</f>
        <v>-3.9679893297766028E-2</v>
      </c>
      <c r="P304" s="8">
        <f>'Data-Resource'!I12424</f>
        <v>-2.5156250000000005E-2</v>
      </c>
      <c r="Q304" s="8">
        <f>'Data-Resource'!I10909</f>
        <v>-5.3148964669738771E-2</v>
      </c>
      <c r="R304" s="8">
        <f>'Data-Resource'!I11414</f>
        <v>-1.5428299448976845E-2</v>
      </c>
      <c r="S304" s="8">
        <f>'Data-Resource'!I8384</f>
        <v>-4.4513509316770207E-2</v>
      </c>
      <c r="T304" s="8">
        <f>'Data-Resource'!I8889</f>
        <v>-4.3771084753255432E-2</v>
      </c>
      <c r="U304" s="8">
        <f>'Data-Resource'!I9394</f>
        <v>-6.1066666666666665E-2</v>
      </c>
      <c r="V304" s="8">
        <f>'Data-Resource'!I9899</f>
        <v>-1.1073785234899311E-2</v>
      </c>
      <c r="W304" s="8">
        <f>'Data-Resource'!I10404</f>
        <v>-5.8797149773395759E-3</v>
      </c>
    </row>
    <row r="305" spans="1:23" x14ac:dyDescent="0.3">
      <c r="A305" s="8" t="str">
        <f>'Data-Resource'!B305</f>
        <v>3-16-2020</v>
      </c>
      <c r="B305" s="8">
        <f>'Data-Resource'!I14950</f>
        <v>1.577540449211483E-3</v>
      </c>
      <c r="C305" s="8">
        <f>'Data-Resource'!I11920</f>
        <v>9.5758777929776384E-3</v>
      </c>
      <c r="D305" s="8">
        <f>'Data-Resource'!I810</f>
        <v>6.990619857565343E-2</v>
      </c>
      <c r="E305" s="8">
        <f>'Data-Resource'!I1315</f>
        <v>3.3138400565649914E-2</v>
      </c>
      <c r="F305" s="8">
        <f>'Data-Resource'!I1820</f>
        <v>-4.9526332567583126E-2</v>
      </c>
      <c r="G305" s="8">
        <f>'Data-Resource'!I2325</f>
        <v>-9.2640096820300871E-3</v>
      </c>
      <c r="H305" s="8">
        <f>'Data-Resource'!I2830</f>
        <v>4.6195652173912957E-2</v>
      </c>
      <c r="I305" s="8">
        <f>'Data-Resource'!I3335</f>
        <v>1.9448572610747731E-2</v>
      </c>
      <c r="J305" s="8">
        <f>'Data-Resource'!I3840</f>
        <v>-5.4926876705651689E-2</v>
      </c>
      <c r="K305" s="8">
        <f>'Data-Resource'!I4345</f>
        <v>-6.2459072978304211E-3</v>
      </c>
      <c r="L305" s="8">
        <f>'Data-Resource'!I4850</f>
        <v>1.3611615615561148E-2</v>
      </c>
      <c r="M305" s="8">
        <f>'Data-Resource'!I5355</f>
        <v>7.7025777960356319E-3</v>
      </c>
      <c r="N305" s="8">
        <f>'Data-Resource'!I5860</f>
        <v>-2.9098931663484148E-3</v>
      </c>
      <c r="O305" s="8">
        <f>'Data-Resource'!I6365</f>
        <v>-1.3345356176735823E-2</v>
      </c>
      <c r="P305" s="8">
        <f>'Data-Resource'!I12425</f>
        <v>3.1614011035407973E-2</v>
      </c>
      <c r="Q305" s="8">
        <f>'Data-Resource'!I10910</f>
        <v>-3.4937568627450899E-2</v>
      </c>
      <c r="R305" s="8">
        <f>'Data-Resource'!I11415</f>
        <v>0.12010796491470907</v>
      </c>
      <c r="S305" s="8">
        <f>'Data-Resource'!I8385</f>
        <v>0.15492950968723532</v>
      </c>
      <c r="T305" s="8">
        <f>'Data-Resource'!I8890</f>
        <v>-1.556773852292326E-2</v>
      </c>
      <c r="U305" s="8">
        <f>'Data-Resource'!I9395</f>
        <v>-3.4324241495556337E-2</v>
      </c>
      <c r="V305" s="8">
        <f>'Data-Resource'!I9900</f>
        <v>3.243221621621608E-3</v>
      </c>
      <c r="W305" s="8">
        <f>'Data-Resource'!I10405</f>
        <v>4.3628588831883608E-3</v>
      </c>
    </row>
    <row r="306" spans="1:23" x14ac:dyDescent="0.3">
      <c r="A306" s="8" t="str">
        <f>'Data-Resource'!B306</f>
        <v>3-17-2020</v>
      </c>
      <c r="B306" s="8">
        <f>'Data-Resource'!I14951</f>
        <v>-2.2105519832169067E-2</v>
      </c>
      <c r="C306" s="8">
        <f>'Data-Resource'!I11921</f>
        <v>2.600736887733021E-3</v>
      </c>
      <c r="D306" s="8">
        <f>'Data-Resource'!I811</f>
        <v>-4.3564820777177854E-2</v>
      </c>
      <c r="E306" s="8">
        <f>'Data-Resource'!I1316</f>
        <v>-0.11854439965896714</v>
      </c>
      <c r="F306" s="8">
        <f>'Data-Resource'!I1821</f>
        <v>-6.2491007901702991E-2</v>
      </c>
      <c r="G306" s="8">
        <f>'Data-Resource'!I2326</f>
        <v>1.4634390243902964E-3</v>
      </c>
      <c r="H306" s="8">
        <f>'Data-Resource'!I2831</f>
        <v>9.3812778196119603E-3</v>
      </c>
      <c r="I306" s="8">
        <f>'Data-Resource'!I3336</f>
        <v>1.850969409717242E-2</v>
      </c>
      <c r="J306" s="8">
        <f>'Data-Resource'!I3841</f>
        <v>-2.9927837977299962E-2</v>
      </c>
      <c r="K306" s="8">
        <f>'Data-Resource'!I4346</f>
        <v>-3.4378929568740932E-2</v>
      </c>
      <c r="L306" s="8">
        <f>'Data-Resource'!I4851</f>
        <v>-4.543466261515066E-2</v>
      </c>
      <c r="M306" s="8">
        <f>'Data-Resource'!I5356</f>
        <v>0</v>
      </c>
      <c r="N306" s="8">
        <f>'Data-Resource'!I5861</f>
        <v>-2.2144567732188029E-2</v>
      </c>
      <c r="O306" s="8">
        <f>'Data-Resource'!I6366</f>
        <v>1.0063559322033967E-2</v>
      </c>
      <c r="P306" s="8">
        <f>'Data-Resource'!I12426</f>
        <v>-4.8437812499999124E-3</v>
      </c>
      <c r="Q306" s="8">
        <f>'Data-Resource'!I10911</f>
        <v>-8.8319049358363821E-2</v>
      </c>
      <c r="R306" s="8">
        <f>'Data-Resource'!I11416</f>
        <v>-5.1909834513414937E-2</v>
      </c>
      <c r="S306" s="8">
        <f>'Data-Resource'!I8386</f>
        <v>-1.004016064257185E-3</v>
      </c>
      <c r="T306" s="8">
        <f>'Data-Resource'!I8891</f>
        <v>5.4347643942976639E-3</v>
      </c>
      <c r="U306" s="8">
        <f>'Data-Resource'!I9396</f>
        <v>-5.4518297236743868E-2</v>
      </c>
      <c r="V306" s="8">
        <f>'Data-Resource'!I9901</f>
        <v>-1.7333373333333402E-2</v>
      </c>
      <c r="W306" s="8">
        <f>'Data-Resource'!I10406</f>
        <v>-3.1194689575338861E-2</v>
      </c>
    </row>
    <row r="307" spans="1:23" x14ac:dyDescent="0.3">
      <c r="A307" s="8" t="str">
        <f>'Data-Resource'!B307</f>
        <v>3-18-2020</v>
      </c>
      <c r="B307" s="8">
        <f>'Data-Resource'!I14952</f>
        <v>-1.9927166061000912E-2</v>
      </c>
      <c r="C307" s="8">
        <f>'Data-Resource'!I11922</f>
        <v>-1.4595311163409473E-2</v>
      </c>
      <c r="D307" s="8">
        <f>'Data-Resource'!I812</f>
        <v>-6.3102632768249449E-3</v>
      </c>
      <c r="E307" s="8">
        <f>'Data-Resource'!I1317</f>
        <v>-0.14532867033440605</v>
      </c>
      <c r="F307" s="8">
        <f>'Data-Resource'!I1822</f>
        <v>-4.8000000000000077E-2</v>
      </c>
      <c r="G307" s="8">
        <f>'Data-Resource'!I2327</f>
        <v>1.7848036260884677E-3</v>
      </c>
      <c r="H307" s="8">
        <f>'Data-Resource'!I2832</f>
        <v>-9.2688158448777803E-3</v>
      </c>
      <c r="I307" s="8">
        <f>'Data-Resource'!I3337</f>
        <v>9.3179660100620218E-2</v>
      </c>
      <c r="J307" s="8">
        <f>'Data-Resource'!I3842</f>
        <v>4.1051958488876163E-3</v>
      </c>
      <c r="K307" s="8">
        <f>'Data-Resource'!I4347</f>
        <v>-1.5130417391304362E-2</v>
      </c>
      <c r="L307" s="8">
        <f>'Data-Resource'!I4852</f>
        <v>-5.9962048198063694E-2</v>
      </c>
      <c r="M307" s="8">
        <f>'Data-Resource'!I5357</f>
        <v>3.9191919191919167E-2</v>
      </c>
      <c r="N307" s="8">
        <f>'Data-Resource'!I5862</f>
        <v>-5.3220961347869182E-2</v>
      </c>
      <c r="O307" s="8">
        <f>'Data-Resource'!I6367</f>
        <v>-2.4144144144144026E-2</v>
      </c>
      <c r="P307" s="8">
        <f>'Data-Resource'!I12427</f>
        <v>1.8225838709677356E-2</v>
      </c>
      <c r="Q307" s="8">
        <f>'Data-Resource'!I10912</f>
        <v>-6.8933821628662717E-3</v>
      </c>
      <c r="R307" s="8">
        <f>'Data-Resource'!I11417</f>
        <v>-0.10340427659574468</v>
      </c>
      <c r="S307" s="8">
        <f>'Data-Resource'!I8387</f>
        <v>0.13179080139792754</v>
      </c>
      <c r="T307" s="8">
        <f>'Data-Resource'!I8892</f>
        <v>3.1746051012998211E-2</v>
      </c>
      <c r="U307" s="8">
        <f>'Data-Resource'!I9397</f>
        <v>-0.11926756845925439</v>
      </c>
      <c r="V307" s="8">
        <f>'Data-Resource'!I9902</f>
        <v>1.8948830077275634E-2</v>
      </c>
      <c r="W307" s="8">
        <f>'Data-Resource'!I10407</f>
        <v>-4.1519191336626453E-2</v>
      </c>
    </row>
    <row r="308" spans="1:23" x14ac:dyDescent="0.3">
      <c r="A308" s="8" t="str">
        <f>'Data-Resource'!B308</f>
        <v>3-19-2020</v>
      </c>
      <c r="B308" s="8">
        <f>'Data-Resource'!I14953</f>
        <v>1.3475760446215793E-2</v>
      </c>
      <c r="C308" s="8">
        <f>'Data-Resource'!I11923</f>
        <v>-2.2666666666666762E-2</v>
      </c>
      <c r="D308" s="8">
        <f>'Data-Resource'!I813</f>
        <v>5.3044706159735916E-2</v>
      </c>
      <c r="E308" s="8">
        <f>'Data-Resource'!I1318</f>
        <v>6.0659600719662379E-2</v>
      </c>
      <c r="F308" s="8">
        <f>'Data-Resource'!I1823</f>
        <v>2.398524025470038E-2</v>
      </c>
      <c r="G308" s="8">
        <f>'Data-Resource'!I2328</f>
        <v>2.6685444330950051E-2</v>
      </c>
      <c r="H308" s="8">
        <f>'Data-Resource'!I2833</f>
        <v>3.3506181877465194E-2</v>
      </c>
      <c r="I308" s="8">
        <f>'Data-Resource'!I3338</f>
        <v>-3.5283982737564196E-2</v>
      </c>
      <c r="J308" s="8">
        <f>'Data-Resource'!I3843</f>
        <v>-3.2871058882153574E-2</v>
      </c>
      <c r="K308" s="8">
        <f>'Data-Resource'!I4348</f>
        <v>-4.1946884955752307E-2</v>
      </c>
      <c r="L308" s="8">
        <f>'Data-Resource'!I4853</f>
        <v>1.7774613019188396E-2</v>
      </c>
      <c r="M308" s="8">
        <f>'Data-Resource'!I5358</f>
        <v>6.3982886036561576E-2</v>
      </c>
      <c r="N308" s="8">
        <f>'Data-Resource'!I5863</f>
        <v>8.6401089081295596E-2</v>
      </c>
      <c r="O308" s="8">
        <f>'Data-Resource'!I6368</f>
        <v>5.3313857951433272E-2</v>
      </c>
      <c r="P308" s="8">
        <f>'Data-Resource'!I12428</f>
        <v>9.2443603091970417E-2</v>
      </c>
      <c r="Q308" s="8">
        <f>'Data-Resource'!I10913</f>
        <v>0.15609084268895354</v>
      </c>
      <c r="R308" s="8">
        <f>'Data-Resource'!I11418</f>
        <v>7.6237570483288539E-2</v>
      </c>
      <c r="S308" s="8">
        <f>'Data-Resource'!I8388</f>
        <v>-6.4794816414686218E-3</v>
      </c>
      <c r="T308" s="8">
        <f>'Data-Resource'!I8893</f>
        <v>1.9891546471818303E-2</v>
      </c>
      <c r="U308" s="8">
        <f>'Data-Resource'!I9398</f>
        <v>5.0365100168507856E-2</v>
      </c>
      <c r="V308" s="8">
        <f>'Data-Resource'!I9903</f>
        <v>-3.5016105706943228E-4</v>
      </c>
      <c r="W308" s="8">
        <f>'Data-Resource'!I10408</f>
        <v>3.087944702173229E-2</v>
      </c>
    </row>
    <row r="309" spans="1:23" x14ac:dyDescent="0.3">
      <c r="A309" s="8" t="str">
        <f>'Data-Resource'!B309</f>
        <v>3-20-2020</v>
      </c>
      <c r="B309" s="8">
        <f>'Data-Resource'!I14954</f>
        <v>-1.6688530585341227E-2</v>
      </c>
      <c r="C309" s="8">
        <f>'Data-Resource'!I11924</f>
        <v>-4.9130391304347966E-2</v>
      </c>
      <c r="D309" s="8">
        <f>'Data-Resource'!I814</f>
        <v>2.6149421984498548E-2</v>
      </c>
      <c r="E309" s="8">
        <f>'Data-Resource'!I1319</f>
        <v>1.8589726968277875E-2</v>
      </c>
      <c r="F309" s="8">
        <f>'Data-Resource'!I1824</f>
        <v>3.1226089660918842E-2</v>
      </c>
      <c r="G309" s="8">
        <f>'Data-Resource'!I2329</f>
        <v>-3.1342845478198024E-2</v>
      </c>
      <c r="H309" s="8">
        <f>'Data-Resource'!I2834</f>
        <v>-3.2631839493496018E-2</v>
      </c>
      <c r="I309" s="8">
        <f>'Data-Resource'!I3339</f>
        <v>-3.5698924731182725E-2</v>
      </c>
      <c r="J309" s="8">
        <f>'Data-Resource'!I3844</f>
        <v>5.7380166134185319E-2</v>
      </c>
      <c r="K309" s="8">
        <f>'Data-Resource'!I4349</f>
        <v>1.1640211434916843E-2</v>
      </c>
      <c r="L309" s="8">
        <f>'Data-Resource'!I4854</f>
        <v>-7.0804570114942511E-2</v>
      </c>
      <c r="M309" s="8">
        <f>'Data-Resource'!I5359</f>
        <v>-5.2315608919382493E-2</v>
      </c>
      <c r="N309" s="8">
        <f>'Data-Resource'!I5864</f>
        <v>-5.1088290900880115E-2</v>
      </c>
      <c r="O309" s="8">
        <f>'Data-Resource'!I6369</f>
        <v>2.3221098026205882E-3</v>
      </c>
      <c r="P309" s="8">
        <f>'Data-Resource'!I12429</f>
        <v>-5.7399747861701371E-2</v>
      </c>
      <c r="Q309" s="8">
        <f>'Data-Resource'!I10914</f>
        <v>-1.1278195488721835E-2</v>
      </c>
      <c r="R309" s="8">
        <f>'Data-Resource'!I11419</f>
        <v>2.3144148976946475E-2</v>
      </c>
      <c r="S309" s="8">
        <f>'Data-Resource'!I8389</f>
        <v>-2.0789605854037532E-3</v>
      </c>
      <c r="T309" s="8">
        <f>'Data-Resource'!I8894</f>
        <v>-3.5863252112372852E-2</v>
      </c>
      <c r="U309" s="8">
        <f>'Data-Resource'!I9399</f>
        <v>-2.6637258228707095E-2</v>
      </c>
      <c r="V309" s="8">
        <f>'Data-Resource'!I9904</f>
        <v>-2.2117983018458166E-2</v>
      </c>
      <c r="W309" s="8">
        <f>'Data-Resource'!I10409</f>
        <v>-2.9779517056847608E-2</v>
      </c>
    </row>
    <row r="310" spans="1:23" x14ac:dyDescent="0.3">
      <c r="A310" s="8" t="str">
        <f>'Data-Resource'!B310</f>
        <v>3-23-2020</v>
      </c>
      <c r="B310" s="8">
        <f>'Data-Resource'!I14955</f>
        <v>2.3993954208479509E-2</v>
      </c>
      <c r="C310" s="8">
        <f>'Data-Resource'!I11925</f>
        <v>1.4492704613878967E-2</v>
      </c>
      <c r="D310" s="8">
        <f>'Data-Resource'!I815</f>
        <v>-1.1709345910192293E-2</v>
      </c>
      <c r="E310" s="8">
        <f>'Data-Resource'!I1320</f>
        <v>-5.4526766117969805E-2</v>
      </c>
      <c r="F310" s="8">
        <f>'Data-Resource'!I1825</f>
        <v>2.2508608274095069E-2</v>
      </c>
      <c r="G310" s="8">
        <f>'Data-Resource'!I2330</f>
        <v>1.6282000000000046E-2</v>
      </c>
      <c r="H310" s="8">
        <f>'Data-Resource'!I2835</f>
        <v>-1.2473971412639107E-2</v>
      </c>
      <c r="I310" s="8">
        <f>'Data-Resource'!I3340</f>
        <v>1.9671430679736736E-2</v>
      </c>
      <c r="J310" s="8">
        <f>'Data-Resource'!I3845</f>
        <v>8.8719389386074567E-3</v>
      </c>
      <c r="K310" s="8">
        <f>'Data-Resource'!I4350</f>
        <v>6.3302770642201855E-2</v>
      </c>
      <c r="L310" s="8">
        <f>'Data-Resource'!I4855</f>
        <v>7.1502611398963772E-2</v>
      </c>
      <c r="M310" s="8">
        <f>'Data-Resource'!I5360</f>
        <v>3.9811320754717099E-2</v>
      </c>
      <c r="N310" s="8">
        <f>'Data-Resource'!I5865</f>
        <v>5.7750050000000004E-2</v>
      </c>
      <c r="O310" s="8">
        <f>'Data-Resource'!I6370</f>
        <v>-2.2347321733196882E-2</v>
      </c>
      <c r="P310" s="8">
        <f>'Data-Resource'!I12430</f>
        <v>3.6748223691262002E-2</v>
      </c>
      <c r="Q310" s="8">
        <f>'Data-Resource'!I10915</f>
        <v>-0.10369776360614524</v>
      </c>
      <c r="R310" s="8">
        <f>'Data-Resource'!I11420</f>
        <v>-1.1596788581623644E-2</v>
      </c>
      <c r="S310" s="8">
        <f>'Data-Resource'!I8390</f>
        <v>4.7619006211180176E-2</v>
      </c>
      <c r="T310" s="8">
        <f>'Data-Resource'!I8895</f>
        <v>9.0661828903122656E-3</v>
      </c>
      <c r="U310" s="8">
        <f>'Data-Resource'!I9400</f>
        <v>6.7187790805881178E-2</v>
      </c>
      <c r="V310" s="8">
        <f>'Data-Resource'!I9905</f>
        <v>2.0087656103184443E-2</v>
      </c>
      <c r="W310" s="8">
        <f>'Data-Resource'!I10410</f>
        <v>3.7652737005400734E-2</v>
      </c>
    </row>
    <row r="311" spans="1:23" x14ac:dyDescent="0.3">
      <c r="A311" s="8" t="str">
        <f>'Data-Resource'!B311</f>
        <v>3-24-2020</v>
      </c>
      <c r="B311" s="8">
        <f>'Data-Resource'!I14956</f>
        <v>4.961131656068743E-2</v>
      </c>
      <c r="C311" s="8">
        <f>'Data-Resource'!I11926</f>
        <v>3.8160919540229793E-2</v>
      </c>
      <c r="D311" s="8">
        <f>'Data-Resource'!I816</f>
        <v>2.6811092278356263E-2</v>
      </c>
      <c r="E311" s="8">
        <f>'Data-Resource'!I1321</f>
        <v>-7.0619619076955062E-2</v>
      </c>
      <c r="F311" s="8">
        <f>'Data-Resource'!I1826</f>
        <v>7.5881486405892332E-2</v>
      </c>
      <c r="G311" s="8">
        <f>'Data-Resource'!I2331</f>
        <v>5.0210210210210354E-2</v>
      </c>
      <c r="H311" s="8">
        <f>'Data-Resource'!I2836</f>
        <v>3.3000039999999994E-2</v>
      </c>
      <c r="I311" s="8">
        <f>'Data-Resource'!I3341</f>
        <v>5.2877162393151357E-2</v>
      </c>
      <c r="J311" s="8">
        <f>'Data-Resource'!I3846</f>
        <v>8.4761928571428558E-2</v>
      </c>
      <c r="K311" s="8">
        <f>'Data-Resource'!I4351</f>
        <v>7.5678293559986828E-2</v>
      </c>
      <c r="L311" s="8">
        <f>'Data-Resource'!I4856</f>
        <v>6.1733952578593605E-2</v>
      </c>
      <c r="M311" s="8">
        <f>'Data-Resource'!I5361</f>
        <v>5.8109724833361819E-2</v>
      </c>
      <c r="N311" s="8">
        <f>'Data-Resource'!I5866</f>
        <v>5.064703257474356E-2</v>
      </c>
      <c r="O311" s="8">
        <f>'Data-Resource'!I6371</f>
        <v>1.6728624535316053E-2</v>
      </c>
      <c r="P311" s="8">
        <f>'Data-Resource'!I12431</f>
        <v>6.2499444444443801E-3</v>
      </c>
      <c r="Q311" s="8">
        <f>'Data-Resource'!I10916</f>
        <v>-2.1061500111074186E-3</v>
      </c>
      <c r="R311" s="8">
        <f>'Data-Resource'!I11421</f>
        <v>2.0517028292284446E-2</v>
      </c>
      <c r="S311" s="8">
        <f>'Data-Resource'!I8391</f>
        <v>-2.7624309392265196E-2</v>
      </c>
      <c r="T311" s="8">
        <f>'Data-Resource'!I8896</f>
        <v>0.11272421200212161</v>
      </c>
      <c r="U311" s="8">
        <f>'Data-Resource'!I9401</f>
        <v>7.5547332716620307E-3</v>
      </c>
      <c r="V311" s="8">
        <f>'Data-Resource'!I9906</f>
        <v>5.6790991041710315E-2</v>
      </c>
      <c r="W311" s="8">
        <f>'Data-Resource'!I10411</f>
        <v>9.4765795292934916E-3</v>
      </c>
    </row>
    <row r="312" spans="1:23" x14ac:dyDescent="0.3">
      <c r="A312" s="8" t="str">
        <f>'Data-Resource'!B312</f>
        <v>3-25-2020</v>
      </c>
      <c r="B312" s="8">
        <f>'Data-Resource'!I14957</f>
        <v>-1.1325338870487077E-2</v>
      </c>
      <c r="C312" s="8">
        <f>'Data-Resource'!I11927</f>
        <v>3.414425949637279E-3</v>
      </c>
      <c r="D312" s="8">
        <f>'Data-Resource'!I817</f>
        <v>2.9770649968881891E-2</v>
      </c>
      <c r="E312" s="8">
        <f>'Data-Resource'!I1322</f>
        <v>-7.9260071346432086E-3</v>
      </c>
      <c r="F312" s="8">
        <f>'Data-Resource'!I1827</f>
        <v>-1.7772189904151848E-2</v>
      </c>
      <c r="G312" s="8">
        <f>'Data-Resource'!I2332</f>
        <v>-4.8211466261340465E-2</v>
      </c>
      <c r="H312" s="8">
        <f>'Data-Resource'!I2837</f>
        <v>-2.3242612367445691E-2</v>
      </c>
      <c r="I312" s="8">
        <f>'Data-Resource'!I3342</f>
        <v>-8.2935414502751034E-3</v>
      </c>
      <c r="J312" s="8">
        <f>'Data-Resource'!I3847</f>
        <v>-1.5167494940646958E-2</v>
      </c>
      <c r="K312" s="8">
        <f>'Data-Resource'!I4352</f>
        <v>-3.2900518056254609E-2</v>
      </c>
      <c r="L312" s="8">
        <f>'Data-Resource'!I4857</f>
        <v>-1.3945898048467723E-2</v>
      </c>
      <c r="M312" s="8">
        <f>'Data-Resource'!I5362</f>
        <v>-2.4810048069468823E-3</v>
      </c>
      <c r="N312" s="8">
        <f>'Data-Resource'!I5867</f>
        <v>-2.6250985490196482E-2</v>
      </c>
      <c r="O312" s="8">
        <f>'Data-Resource'!I6372</f>
        <v>-2.6153346328784841E-2</v>
      </c>
      <c r="P312" s="8">
        <f>'Data-Resource'!I12432</f>
        <v>-6.9729974472658926E-2</v>
      </c>
      <c r="Q312" s="8">
        <f>'Data-Resource'!I10917</f>
        <v>8.4473047036048646E-2</v>
      </c>
      <c r="R312" s="8">
        <f>'Data-Resource'!I11422</f>
        <v>6.4150981132075416E-2</v>
      </c>
      <c r="S312" s="8">
        <f>'Data-Resource'!I8392</f>
        <v>-5.9782572463768155E-2</v>
      </c>
      <c r="T312" s="8">
        <f>'Data-Resource'!I8897</f>
        <v>7.3199850371893633E-4</v>
      </c>
      <c r="U312" s="8">
        <f>'Data-Resource'!I9402</f>
        <v>2.5799054034684717E-3</v>
      </c>
      <c r="V312" s="8">
        <f>'Data-Resource'!I9907</f>
        <v>3.2023060908780283E-4</v>
      </c>
      <c r="W312" s="8">
        <f>'Data-Resource'!I10412</f>
        <v>2.9418315182886824E-2</v>
      </c>
    </row>
    <row r="313" spans="1:23" x14ac:dyDescent="0.3">
      <c r="A313" s="8" t="str">
        <f>'Data-Resource'!B313</f>
        <v>3-26-2020</v>
      </c>
      <c r="B313" s="8">
        <f>'Data-Resource'!I14958</f>
        <v>3.9466816830758214E-2</v>
      </c>
      <c r="C313" s="8">
        <f>'Data-Resource'!I11928</f>
        <v>3.7678605456907856E-2</v>
      </c>
      <c r="D313" s="8">
        <f>'Data-Resource'!I818</f>
        <v>4.1747601941747564E-2</v>
      </c>
      <c r="E313" s="8">
        <f>'Data-Resource'!I1323</f>
        <v>0.22115548629199075</v>
      </c>
      <c r="F313" s="8">
        <f>'Data-Resource'!I1828</f>
        <v>3.9210572368420973E-2</v>
      </c>
      <c r="G313" s="8">
        <f>'Data-Resource'!I2333</f>
        <v>3.7576828557794213E-2</v>
      </c>
      <c r="H313" s="8">
        <f>'Data-Resource'!I2838</f>
        <v>2.9446957001470563E-2</v>
      </c>
      <c r="I313" s="8">
        <f>'Data-Resource'!I3343</f>
        <v>1.7032137171979229E-2</v>
      </c>
      <c r="J313" s="8">
        <f>'Data-Resource'!I3848</f>
        <v>3.9560417582417587E-2</v>
      </c>
      <c r="K313" s="8">
        <f>'Data-Resource'!I4353</f>
        <v>4.9763317058057727E-2</v>
      </c>
      <c r="L313" s="8">
        <f>'Data-Resource'!I4858</f>
        <v>6.5873352046351932E-2</v>
      </c>
      <c r="M313" s="8">
        <f>'Data-Resource'!I5363</f>
        <v>2.8061638280616422E-2</v>
      </c>
      <c r="N313" s="8">
        <f>'Data-Resource'!I5868</f>
        <v>4.6240278575638748E-2</v>
      </c>
      <c r="O313" s="8">
        <f>'Data-Resource'!I6373</f>
        <v>1.6126294347309503E-2</v>
      </c>
      <c r="P313" s="8">
        <f>'Data-Resource'!I12433</f>
        <v>6.8700029612081617E-2</v>
      </c>
      <c r="Q313" s="8">
        <f>'Data-Resource'!I10918</f>
        <v>0.14431820454545455</v>
      </c>
      <c r="R313" s="8">
        <f>'Data-Resource'!I11423</f>
        <v>3.1588446513052565E-2</v>
      </c>
      <c r="S313" s="8">
        <f>'Data-Resource'!I8393</f>
        <v>-2.8089886588393759E-2</v>
      </c>
      <c r="T313" s="8">
        <f>'Data-Resource'!I8898</f>
        <v>1.199404851547442E-2</v>
      </c>
      <c r="U313" s="8">
        <f>'Data-Resource'!I9403</f>
        <v>6.5214169260412042E-2</v>
      </c>
      <c r="V313" s="8">
        <f>'Data-Resource'!I9908</f>
        <v>4.205609395081264E-2</v>
      </c>
      <c r="W313" s="8">
        <f>'Data-Resource'!I10413</f>
        <v>2.3647953739783376E-2</v>
      </c>
    </row>
    <row r="314" spans="1:23" x14ac:dyDescent="0.3">
      <c r="A314" s="8" t="str">
        <f>'Data-Resource'!B314</f>
        <v>3-27-2020</v>
      </c>
      <c r="B314" s="8">
        <f>'Data-Resource'!I14959</f>
        <v>-1.6437480880175635E-2</v>
      </c>
      <c r="C314" s="8">
        <f>'Data-Resource'!I11929</f>
        <v>-1.2809521776259823E-2</v>
      </c>
      <c r="D314" s="8">
        <f>'Data-Resource'!I819</f>
        <v>-6.8916209189626154E-3</v>
      </c>
      <c r="E314" s="8">
        <f>'Data-Resource'!I1324</f>
        <v>-5.5263132490157837E-2</v>
      </c>
      <c r="F314" s="8">
        <f>'Data-Resource'!I1829</f>
        <v>7.9947637747797649E-3</v>
      </c>
      <c r="G314" s="8">
        <f>'Data-Resource'!I2334</f>
        <v>-2.1785738095238042E-2</v>
      </c>
      <c r="H314" s="8">
        <f>'Data-Resource'!I2839</f>
        <v>-7.2492749363385085E-3</v>
      </c>
      <c r="I314" s="8">
        <f>'Data-Resource'!I3344</f>
        <v>-2.8025467983826002E-2</v>
      </c>
      <c r="J314" s="8">
        <f>'Data-Resource'!I3849</f>
        <v>-1.4400194889562394E-2</v>
      </c>
      <c r="K314" s="8">
        <f>'Data-Resource'!I4354</f>
        <v>-3.4328402985074745E-2</v>
      </c>
      <c r="L314" s="8">
        <f>'Data-Resource'!I4859</f>
        <v>-4.1157254470022497E-2</v>
      </c>
      <c r="M314" s="8">
        <f>'Data-Resource'!I5364</f>
        <v>-3.327868852459008E-2</v>
      </c>
      <c r="N314" s="8">
        <f>'Data-Resource'!I5869</f>
        <v>-4.6825606412149175E-2</v>
      </c>
      <c r="O314" s="8">
        <f>'Data-Resource'!I6374</f>
        <v>1.8835616438355528E-3</v>
      </c>
      <c r="P314" s="8">
        <f>'Data-Resource'!I12434</f>
        <v>-6.6713116060550734E-2</v>
      </c>
      <c r="Q314" s="8">
        <f>'Data-Resource'!I10919</f>
        <v>-1.6960651979402884E-3</v>
      </c>
      <c r="R314" s="8">
        <f>'Data-Resource'!I11424</f>
        <v>3.5874618834080478E-3</v>
      </c>
      <c r="S314" s="8">
        <f>'Data-Resource'!I8394</f>
        <v>-3.8240917782026769E-2</v>
      </c>
      <c r="T314" s="8">
        <f>'Data-Resource'!I8899</f>
        <v>-1.5151515151515126E-2</v>
      </c>
      <c r="U314" s="8">
        <f>'Data-Resource'!I9404</f>
        <v>-4.1237113402061903E-2</v>
      </c>
      <c r="V314" s="8">
        <f>'Data-Resource'!I9909</f>
        <v>-1.9830968403817217E-2</v>
      </c>
      <c r="W314" s="8">
        <f>'Data-Resource'!I10414</f>
        <v>-1.1554371300509387E-2</v>
      </c>
    </row>
    <row r="315" spans="1:23" x14ac:dyDescent="0.3">
      <c r="A315" s="8" t="str">
        <f>'Data-Resource'!B315</f>
        <v>3-30-2020</v>
      </c>
      <c r="B315" s="8">
        <f>'Data-Resource'!I14960</f>
        <v>9.2628990984629962E-3</v>
      </c>
      <c r="C315" s="8">
        <f>'Data-Resource'!I11930</f>
        <v>-6.4543889845094316E-3</v>
      </c>
      <c r="D315" s="8">
        <f>'Data-Resource'!I820</f>
        <v>-1.1235912347193192E-2</v>
      </c>
      <c r="E315" s="8">
        <f>'Data-Resource'!I1325</f>
        <v>-0.10294117647058833</v>
      </c>
      <c r="F315" s="8">
        <f>'Data-Resource'!I1830</f>
        <v>-1.6983016969966587E-3</v>
      </c>
      <c r="G315" s="8">
        <f>'Data-Resource'!I2335</f>
        <v>2.2765696110127402E-2</v>
      </c>
      <c r="H315" s="8">
        <f>'Data-Resource'!I2840</f>
        <v>2.6500389711613337E-2</v>
      </c>
      <c r="I315" s="8">
        <f>'Data-Resource'!I3345</f>
        <v>1.7608728260869465E-2</v>
      </c>
      <c r="J315" s="8">
        <f>'Data-Resource'!I3850</f>
        <v>-2.6171865918075423E-3</v>
      </c>
      <c r="K315" s="8">
        <f>'Data-Resource'!I4355</f>
        <v>-1.2949035935762087E-2</v>
      </c>
      <c r="L315" s="8">
        <f>'Data-Resource'!I4860</f>
        <v>5.8625025931041061E-2</v>
      </c>
      <c r="M315" s="8">
        <f>'Data-Resource'!I5365</f>
        <v>-9.8605916354980953E-3</v>
      </c>
      <c r="N315" s="8">
        <f>'Data-Resource'!I5870</f>
        <v>8.0035136323658856E-2</v>
      </c>
      <c r="O315" s="8">
        <f>'Data-Resource'!I6375</f>
        <v>1.4902624894157473E-2</v>
      </c>
      <c r="P315" s="8">
        <f>'Data-Resource'!I12435</f>
        <v>4.5321149897330625E-2</v>
      </c>
      <c r="Q315" s="8">
        <f>'Data-Resource'!I10920</f>
        <v>-8.0150064932466528E-2</v>
      </c>
      <c r="R315" s="8">
        <f>'Data-Resource'!I11425</f>
        <v>-4.3286149939439841E-2</v>
      </c>
      <c r="S315" s="8">
        <f>'Data-Resource'!I8395</f>
        <v>4.2389131314484317E-2</v>
      </c>
      <c r="T315" s="8">
        <f>'Data-Resource'!I8900</f>
        <v>-8.4615846153847252E-3</v>
      </c>
      <c r="U315" s="8">
        <f>'Data-Resource'!I9405</f>
        <v>3.4099332839138976E-3</v>
      </c>
      <c r="V315" s="8">
        <f>'Data-Resource'!I9910</f>
        <v>3.4742726291522856E-2</v>
      </c>
      <c r="W315" s="8">
        <f>'Data-Resource'!I10415</f>
        <v>-2.4416808903789135E-2</v>
      </c>
    </row>
    <row r="316" spans="1:23" x14ac:dyDescent="0.3">
      <c r="A316" s="8" t="str">
        <f>'Data-Resource'!B316</f>
        <v>3-31-2020</v>
      </c>
      <c r="B316" s="8">
        <f>'Data-Resource'!I14961</f>
        <v>-3.50525834595798E-3</v>
      </c>
      <c r="C316" s="8">
        <f>'Data-Resource'!I11931</f>
        <v>2.3931581196581283E-2</v>
      </c>
      <c r="D316" s="8">
        <f>'Data-Resource'!I821</f>
        <v>-2.4170644549763129E-2</v>
      </c>
      <c r="E316" s="8">
        <f>'Data-Resource'!I1326</f>
        <v>-6.7345327089908508E-2</v>
      </c>
      <c r="F316" s="8">
        <f>'Data-Resource'!I1831</f>
        <v>1.2782511792737802E-2</v>
      </c>
      <c r="G316" s="8">
        <f>'Data-Resource'!I2336</f>
        <v>5.7980057003250449E-4</v>
      </c>
      <c r="H316" s="8">
        <f>'Data-Resource'!I2841</f>
        <v>-2.5985994323110731E-2</v>
      </c>
      <c r="I316" s="8">
        <f>'Data-Resource'!I3346</f>
        <v>-1.9491567383653353E-2</v>
      </c>
      <c r="J316" s="8">
        <f>'Data-Resource'!I3851</f>
        <v>1.9915618573438723E-2</v>
      </c>
      <c r="K316" s="8">
        <f>'Data-Resource'!I4356</f>
        <v>1.3751544904951431E-2</v>
      </c>
      <c r="L316" s="8">
        <f>'Data-Resource'!I4861</f>
        <v>-1.3806706114398342E-2</v>
      </c>
      <c r="M316" s="8">
        <f>'Data-Resource'!I5366</f>
        <v>3.193277310924282E-3</v>
      </c>
      <c r="N316" s="8">
        <f>'Data-Resource'!I5871</f>
        <v>-5.0200803212850937E-3</v>
      </c>
      <c r="O316" s="8">
        <f>'Data-Resource'!I6376</f>
        <v>-3.2590894202423858E-2</v>
      </c>
      <c r="P316" s="8">
        <f>'Data-Resource'!I12436</f>
        <v>-7.0248211301604333E-3</v>
      </c>
      <c r="Q316" s="8">
        <f>'Data-Resource'!I10921</f>
        <v>-3.3695608695652114E-2</v>
      </c>
      <c r="R316" s="8">
        <f>'Data-Resource'!I11426</f>
        <v>-1.2704102094522721E-2</v>
      </c>
      <c r="S316" s="8">
        <f>'Data-Resource'!I8396</f>
        <v>2.0000000000000049E-2</v>
      </c>
      <c r="T316" s="8">
        <f>'Data-Resource'!I8901</f>
        <v>-1.5243674129047612E-3</v>
      </c>
      <c r="U316" s="8">
        <f>'Data-Resource'!I9406</f>
        <v>-3.6723569071869223E-2</v>
      </c>
      <c r="V316" s="8">
        <f>'Data-Resource'!I9911</f>
        <v>1.1976105085765137E-2</v>
      </c>
      <c r="W316" s="8">
        <f>'Data-Resource'!I10416</f>
        <v>2.8791241758241673E-2</v>
      </c>
    </row>
    <row r="317" spans="1:23" x14ac:dyDescent="0.3">
      <c r="A317" s="8" t="str">
        <f>'Data-Resource'!B317</f>
        <v>4-1-2020</v>
      </c>
      <c r="B317" s="8">
        <f>'Data-Resource'!I14962</f>
        <v>-6.8590350657138236E-3</v>
      </c>
      <c r="C317" s="8">
        <f>'Data-Resource'!I11932</f>
        <v>-3.5012809564474855E-2</v>
      </c>
      <c r="D317" s="8">
        <f>'Data-Resource'!I822</f>
        <v>2.2568305593831163E-3</v>
      </c>
      <c r="E317" s="8">
        <f>'Data-Resource'!I1327</f>
        <v>-0.10735622119815671</v>
      </c>
      <c r="F317" s="8">
        <f>'Data-Resource'!I1832</f>
        <v>1.7348661969310935E-2</v>
      </c>
      <c r="G317" s="8">
        <f>'Data-Resource'!I2337</f>
        <v>-1.7026354507761413E-2</v>
      </c>
      <c r="H317" s="8">
        <f>'Data-Resource'!I2842</f>
        <v>1.6310679611650478E-2</v>
      </c>
      <c r="I317" s="8">
        <f>'Data-Resource'!I3347</f>
        <v>-1.8165706891512014E-2</v>
      </c>
      <c r="J317" s="8">
        <f>'Data-Resource'!I3852</f>
        <v>-2.4612745311224191E-2</v>
      </c>
      <c r="K317" s="8">
        <f>'Data-Resource'!I4357</f>
        <v>-3.199999999999998E-2</v>
      </c>
      <c r="L317" s="8">
        <f>'Data-Resource'!I4862</f>
        <v>-1.6447039744194982E-3</v>
      </c>
      <c r="M317" s="8">
        <f>'Data-Resource'!I5367</f>
        <v>-1.2872509257626497E-2</v>
      </c>
      <c r="N317" s="8">
        <f>'Data-Resource'!I5872</f>
        <v>-1.3250517598343814E-2</v>
      </c>
      <c r="O317" s="8">
        <f>'Data-Resource'!I6377</f>
        <v>-4.3383947939272505E-4</v>
      </c>
      <c r="P317" s="8">
        <f>'Data-Resource'!I12437</f>
        <v>1.3661999999999827E-2</v>
      </c>
      <c r="Q317" s="8">
        <f>'Data-Resource'!I10922</f>
        <v>-6.5132599028063828E-2</v>
      </c>
      <c r="R317" s="8">
        <f>'Data-Resource'!I11427</f>
        <v>8.4226260175105198E-3</v>
      </c>
      <c r="S317" s="8">
        <f>'Data-Resource'!I8397</f>
        <v>-4.5747421206590866E-2</v>
      </c>
      <c r="T317" s="8">
        <f>'Data-Resource'!I8902</f>
        <v>-1.8808785561266254E-2</v>
      </c>
      <c r="U317" s="8">
        <f>'Data-Resource'!I9407</f>
        <v>-6.6358024691358279E-3</v>
      </c>
      <c r="V317" s="8">
        <f>'Data-Resource'!I9912</f>
        <v>-1.2313732748274794E-2</v>
      </c>
      <c r="W317" s="8">
        <f>'Data-Resource'!I10417</f>
        <v>-7.5104925170036783E-3</v>
      </c>
    </row>
    <row r="318" spans="1:23" x14ac:dyDescent="0.3">
      <c r="A318" s="8" t="str">
        <f>'Data-Resource'!B318</f>
        <v>4-2-2020</v>
      </c>
      <c r="B318" s="8">
        <f>'Data-Resource'!I14963</f>
        <v>-1.7345468984727561E-3</v>
      </c>
      <c r="C318" s="8">
        <f>'Data-Resource'!I11933</f>
        <v>1.3215814395779107E-2</v>
      </c>
      <c r="D318" s="8">
        <f>'Data-Resource'!I823</f>
        <v>-1.2237747436130019E-2</v>
      </c>
      <c r="E318" s="8">
        <f>'Data-Resource'!I1328</f>
        <v>-7.4954349635203851E-2</v>
      </c>
      <c r="F318" s="8">
        <f>'Data-Resource'!I1833</f>
        <v>-2.2081597944163492E-2</v>
      </c>
      <c r="G318" s="8">
        <f>'Data-Resource'!I2338</f>
        <v>-4.8067310003228805E-4</v>
      </c>
      <c r="H318" s="8">
        <f>'Data-Resource'!I2843</f>
        <v>-2.8302264150943486E-3</v>
      </c>
      <c r="I318" s="8">
        <f>'Data-Resource'!I3348</f>
        <v>1.1512472043170919E-2</v>
      </c>
      <c r="J318" s="8">
        <f>'Data-Resource'!I3853</f>
        <v>-6.9720672864099723E-3</v>
      </c>
      <c r="K318" s="8">
        <f>'Data-Resource'!I4358</f>
        <v>-2.3209549071618956E-3</v>
      </c>
      <c r="L318" s="8">
        <f>'Data-Resource'!I4863</f>
        <v>-1.2355848231369896E-2</v>
      </c>
      <c r="M318" s="8">
        <f>'Data-Resource'!I5368</f>
        <v>-2.2032693674484811E-2</v>
      </c>
      <c r="N318" s="8">
        <f>'Data-Resource'!I5873</f>
        <v>2.0721509354391871E-3</v>
      </c>
      <c r="O318" s="8">
        <f>'Data-Resource'!I6378</f>
        <v>4.3103448275862233E-3</v>
      </c>
      <c r="P318" s="8">
        <f>'Data-Resource'!I12438</f>
        <v>-1.9251952165787949E-2</v>
      </c>
      <c r="Q318" s="8">
        <f>'Data-Resource'!I10923</f>
        <v>-5.9166650000000071E-2</v>
      </c>
      <c r="R318" s="8">
        <f>'Data-Resource'!I11428</f>
        <v>-2.4686650208887179E-2</v>
      </c>
      <c r="S318" s="8">
        <f>'Data-Resource'!I8398</f>
        <v>2.6666633333333321E-2</v>
      </c>
      <c r="T318" s="8">
        <f>'Data-Resource'!I8903</f>
        <v>-1.0140366851958679E-2</v>
      </c>
      <c r="U318" s="8">
        <f>'Data-Resource'!I9408</f>
        <v>2.0186335403726663E-2</v>
      </c>
      <c r="V318" s="8">
        <f>'Data-Resource'!I9913</f>
        <v>4.2990014080490115E-3</v>
      </c>
      <c r="W318" s="8">
        <f>'Data-Resource'!I10418</f>
        <v>-2.2193119249568592E-4</v>
      </c>
    </row>
    <row r="319" spans="1:23" x14ac:dyDescent="0.3">
      <c r="A319" s="8" t="str">
        <f>'Data-Resource'!B319</f>
        <v>4-3-2020</v>
      </c>
      <c r="B319" s="8">
        <f>'Data-Resource'!I14964</f>
        <v>-9.9630115007390881E-4</v>
      </c>
      <c r="C319" s="8">
        <f>'Data-Resource'!I11934</f>
        <v>-3.4707159857142074E-3</v>
      </c>
      <c r="D319" s="8">
        <f>'Data-Resource'!I824</f>
        <v>-3.6535483442035985E-2</v>
      </c>
      <c r="E319" s="8">
        <f>'Data-Resource'!I1329</f>
        <v>-2.6692855217019539E-2</v>
      </c>
      <c r="F319" s="8">
        <f>'Data-Resource'!I1834</f>
        <v>-2.0049993986431189E-3</v>
      </c>
      <c r="G319" s="8">
        <f>'Data-Resource'!I2339</f>
        <v>-1.605497421800936E-2</v>
      </c>
      <c r="H319" s="8">
        <f>'Data-Resource'!I2844</f>
        <v>2.0786281964711413E-3</v>
      </c>
      <c r="I319" s="8">
        <f>'Data-Resource'!I3349</f>
        <v>1.0587992910430173E-2</v>
      </c>
      <c r="J319" s="8">
        <f>'Data-Resource'!I3854</f>
        <v>5.6179775280897843E-3</v>
      </c>
      <c r="K319" s="8">
        <f>'Data-Resource'!I4359</f>
        <v>6.6668333333324051E-4</v>
      </c>
      <c r="L319" s="8">
        <f>'Data-Resource'!I4864</f>
        <v>4.0332623700623606E-2</v>
      </c>
      <c r="M319" s="8">
        <f>'Data-Resource'!I5369</f>
        <v>-1.6850878782388033E-2</v>
      </c>
      <c r="N319" s="8">
        <f>'Data-Resource'!I5874</f>
        <v>7.453416149068335E-3</v>
      </c>
      <c r="O319" s="8">
        <f>'Data-Resource'!I6379</f>
        <v>0</v>
      </c>
      <c r="P319" s="8">
        <f>'Data-Resource'!I12439</f>
        <v>-5.3867429451175959E-2</v>
      </c>
      <c r="Q319" s="8">
        <f>'Data-Resource'!I10924</f>
        <v>-5.3753912383280908E-2</v>
      </c>
      <c r="R319" s="8">
        <f>'Data-Resource'!I11429</f>
        <v>-8.2884634615384534E-2</v>
      </c>
      <c r="S319" s="8">
        <f>'Data-Resource'!I8399</f>
        <v>-7.9015481833402998E-2</v>
      </c>
      <c r="T319" s="8">
        <f>'Data-Resource'!I8904</f>
        <v>4.8038269847265154E-3</v>
      </c>
      <c r="U319" s="8">
        <f>'Data-Resource'!I9409</f>
        <v>1.5981735159817247E-2</v>
      </c>
      <c r="V319" s="8">
        <f>'Data-Resource'!I9914</f>
        <v>5.9524405942944676E-3</v>
      </c>
      <c r="W319" s="8">
        <f>'Data-Resource'!I10419</f>
        <v>2.0954045687092693E-2</v>
      </c>
    </row>
    <row r="320" spans="1:23" x14ac:dyDescent="0.3">
      <c r="A320" s="8" t="str">
        <f>'Data-Resource'!B320</f>
        <v>4-6-2020</v>
      </c>
      <c r="B320" s="8">
        <f>'Data-Resource'!I14965</f>
        <v>1.8822841255549259E-2</v>
      </c>
      <c r="C320" s="8">
        <f>'Data-Resource'!I11935</f>
        <v>-1.5999957894736832E-2</v>
      </c>
      <c r="D320" s="8">
        <f>'Data-Resource'!I825</f>
        <v>2.3529442455242959E-2</v>
      </c>
      <c r="E320" s="8">
        <f>'Data-Resource'!I1330</f>
        <v>1.1224882858282374E-3</v>
      </c>
      <c r="F320" s="8">
        <f>'Data-Resource'!I1835</f>
        <v>1.4998057556773312E-2</v>
      </c>
      <c r="G320" s="8">
        <f>'Data-Resource'!I2340</f>
        <v>4.6497872527111683E-2</v>
      </c>
      <c r="H320" s="8">
        <f>'Data-Resource'!I2845</f>
        <v>1.4363654545454463E-2</v>
      </c>
      <c r="I320" s="8">
        <f>'Data-Resource'!I3350</f>
        <v>-1.4448336094041758E-2</v>
      </c>
      <c r="J320" s="8">
        <f>'Data-Resource'!I3855</f>
        <v>2.2315810526315864E-2</v>
      </c>
      <c r="K320" s="8">
        <f>'Data-Resource'!I4360</f>
        <v>4.6855410278471975E-2</v>
      </c>
      <c r="L320" s="8">
        <f>'Data-Resource'!I4865</f>
        <v>2.0337635755848661E-2</v>
      </c>
      <c r="M320" s="8">
        <f>'Data-Resource'!I5370</f>
        <v>3.644366197183093E-2</v>
      </c>
      <c r="N320" s="8">
        <f>'Data-Resource'!I5875</f>
        <v>2.4129666767022804E-2</v>
      </c>
      <c r="O320" s="8">
        <f>'Data-Resource'!I6380</f>
        <v>2.0519262981574568E-2</v>
      </c>
      <c r="P320" s="8">
        <f>'Data-Resource'!I12440</f>
        <v>2.7571428571428705E-2</v>
      </c>
      <c r="Q320" s="8">
        <f>'Data-Resource'!I10925</f>
        <v>4.8230061946902623E-2</v>
      </c>
      <c r="R320" s="8">
        <f>'Data-Resource'!I11430</f>
        <v>2.8455222998877636E-2</v>
      </c>
      <c r="S320" s="8">
        <f>'Data-Resource'!I8400</f>
        <v>-1.0238874069586136E-2</v>
      </c>
      <c r="T320" s="8">
        <f>'Data-Resource'!I8905</f>
        <v>3.0510601197073326E-3</v>
      </c>
      <c r="U320" s="8">
        <f>'Data-Resource'!I9410</f>
        <v>-9.2462874754833252E-3</v>
      </c>
      <c r="V320" s="8">
        <f>'Data-Resource'!I9915</f>
        <v>2.0375657044718509E-2</v>
      </c>
      <c r="W320" s="8">
        <f>'Data-Resource'!I10420</f>
        <v>-7.0272148004092297E-3</v>
      </c>
    </row>
    <row r="321" spans="1:23" x14ac:dyDescent="0.3">
      <c r="A321" s="8" t="str">
        <f>'Data-Resource'!B321</f>
        <v>4-7-2020</v>
      </c>
      <c r="B321" s="8">
        <f>'Data-Resource'!I14966</f>
        <v>-1.0264623212808676E-2</v>
      </c>
      <c r="C321" s="8">
        <f>'Data-Resource'!I11936</f>
        <v>3.3264034647154115E-3</v>
      </c>
      <c r="D321" s="8">
        <f>'Data-Resource'!I826</f>
        <v>9.223271844660234E-3</v>
      </c>
      <c r="E321" s="8">
        <f>'Data-Resource'!I1331</f>
        <v>0</v>
      </c>
      <c r="F321" s="8">
        <f>'Data-Resource'!I1836</f>
        <v>-1.4303036363636312E-2</v>
      </c>
      <c r="G321" s="8">
        <f>'Data-Resource'!I2341</f>
        <v>1.4130217391303387E-3</v>
      </c>
      <c r="H321" s="8">
        <f>'Data-Resource'!I2846</f>
        <v>-1.6818242663463268E-2</v>
      </c>
      <c r="I321" s="8">
        <f>'Data-Resource'!I3351</f>
        <v>-8.9383040971942797E-3</v>
      </c>
      <c r="J321" s="8">
        <f>'Data-Resource'!I3856</f>
        <v>-1.6518279258521736E-2</v>
      </c>
      <c r="K321" s="8">
        <f>'Data-Resource'!I4361</f>
        <v>6.6435443860063375E-3</v>
      </c>
      <c r="L321" s="8">
        <f>'Data-Resource'!I4866</f>
        <v>-4.5405014692554355E-2</v>
      </c>
      <c r="M321" s="8">
        <f>'Data-Resource'!I5371</f>
        <v>8.4511620347798716E-3</v>
      </c>
      <c r="N321" s="8">
        <f>'Data-Resource'!I5876</f>
        <v>-3.1775700934579501E-2</v>
      </c>
      <c r="O321" s="8">
        <f>'Data-Resource'!I6381</f>
        <v>-9.2000000000000692E-3</v>
      </c>
      <c r="P321" s="8">
        <f>'Data-Resource'!I12441</f>
        <v>-2.8965891417593256E-2</v>
      </c>
      <c r="Q321" s="8">
        <f>'Data-Resource'!I10926</f>
        <v>-1.1867088419824571E-2</v>
      </c>
      <c r="R321" s="8">
        <f>'Data-Resource'!I11431</f>
        <v>1.5565679574791257E-2</v>
      </c>
      <c r="S321" s="8">
        <f>'Data-Resource'!I8401</f>
        <v>-9.5928191856452724E-2</v>
      </c>
      <c r="T321" s="8">
        <f>'Data-Resource'!I8906</f>
        <v>-4.3987611905613316E-3</v>
      </c>
      <c r="U321" s="8">
        <f>'Data-Resource'!I9411</f>
        <v>-6.4085447263017509E-3</v>
      </c>
      <c r="V321" s="8">
        <f>'Data-Resource'!I9916</f>
        <v>2.6508170877214941E-2</v>
      </c>
      <c r="W321" s="8">
        <f>'Data-Resource'!I10421</f>
        <v>8.7499583333333786E-3</v>
      </c>
    </row>
    <row r="322" spans="1:23" x14ac:dyDescent="0.3">
      <c r="A322" s="8" t="str">
        <f>'Data-Resource'!B322</f>
        <v>4-8-2020</v>
      </c>
      <c r="B322" s="8">
        <f>'Data-Resource'!I14967</f>
        <v>3.0412948434757948E-3</v>
      </c>
      <c r="C322" s="8">
        <f>'Data-Resource'!I11937</f>
        <v>2.5427261358899753E-2</v>
      </c>
      <c r="D322" s="8">
        <f>'Data-Resource'!I827</f>
        <v>4.2471057564735425E-2</v>
      </c>
      <c r="E322" s="8">
        <f>'Data-Resource'!I1332</f>
        <v>5.6537122139120842E-2</v>
      </c>
      <c r="F322" s="8">
        <f>'Data-Resource'!I1837</f>
        <v>-2.3550136195154077E-3</v>
      </c>
      <c r="G322" s="8">
        <f>'Data-Resource'!I2342</f>
        <v>-3.4915438408829364E-3</v>
      </c>
      <c r="H322" s="8">
        <f>'Data-Resource'!I2847</f>
        <v>-4.9426829676016354E-3</v>
      </c>
      <c r="I322" s="8">
        <f>'Data-Resource'!I3352</f>
        <v>1.0112382022471843E-2</v>
      </c>
      <c r="J322" s="8">
        <f>'Data-Resource'!I3857</f>
        <v>-7.8708175150518436E-3</v>
      </c>
      <c r="K322" s="8">
        <f>'Data-Resource'!I4362</f>
        <v>1.0086397403850195E-2</v>
      </c>
      <c r="L322" s="8">
        <f>'Data-Resource'!I4867</f>
        <v>2.2787923560407433E-3</v>
      </c>
      <c r="M322" s="8">
        <f>'Data-Resource'!I5372</f>
        <v>-7.7353522053982948E-3</v>
      </c>
      <c r="N322" s="8">
        <f>'Data-Resource'!I5877</f>
        <v>2.7668775797184898E-3</v>
      </c>
      <c r="O322" s="8">
        <f>'Data-Resource'!I6382</f>
        <v>4.8760666395775516E-3</v>
      </c>
      <c r="P322" s="8">
        <f>'Data-Resource'!I12442</f>
        <v>3.2011691914034883E-3</v>
      </c>
      <c r="Q322" s="8">
        <f>'Data-Resource'!I10927</f>
        <v>-8.0872623034801698E-4</v>
      </c>
      <c r="R322" s="8">
        <f>'Data-Resource'!I11432</f>
        <v>2.5273500565824138E-2</v>
      </c>
      <c r="S322" s="8">
        <f>'Data-Resource'!I8402</f>
        <v>2.307692307692313E-2</v>
      </c>
      <c r="T322" s="8">
        <f>'Data-Resource'!I8907</f>
        <v>-2.2912091140160604E-2</v>
      </c>
      <c r="U322" s="8">
        <f>'Data-Resource'!I9412</f>
        <v>6.8289384719405141E-2</v>
      </c>
      <c r="V322" s="8">
        <f>'Data-Resource'!I9917</f>
        <v>-1.4997000869771072E-3</v>
      </c>
      <c r="W322" s="8">
        <f>'Data-Resource'!I10422</f>
        <v>-4.1684139659067575E-3</v>
      </c>
    </row>
    <row r="323" spans="1:23" x14ac:dyDescent="0.3">
      <c r="A323" s="8" t="str">
        <f>'Data-Resource'!B323</f>
        <v>4-9-2020</v>
      </c>
      <c r="B323" s="8">
        <f>'Data-Resource'!I14968</f>
        <v>7.0624639317523503E-3</v>
      </c>
      <c r="C323" s="8">
        <f>'Data-Resource'!I11938</f>
        <v>2.4351338297458655E-2</v>
      </c>
      <c r="D323" s="8">
        <f>'Data-Resource'!I828</f>
        <v>1.4014493860956217E-2</v>
      </c>
      <c r="E323" s="8">
        <f>'Data-Resource'!I1333</f>
        <v>-2.4960015999999995E-2</v>
      </c>
      <c r="F323" s="8">
        <f>'Data-Resource'!I1838</f>
        <v>5.3658841463413874E-3</v>
      </c>
      <c r="G323" s="8">
        <f>'Data-Resource'!I2343</f>
        <v>1.2811145784373899E-3</v>
      </c>
      <c r="H323" s="8">
        <f>'Data-Resource'!I2848</f>
        <v>3.14190952798206E-3</v>
      </c>
      <c r="I323" s="8">
        <f>'Data-Resource'!I3353</f>
        <v>1.3303825276180486E-2</v>
      </c>
      <c r="J323" s="8">
        <f>'Data-Resource'!I3858</f>
        <v>1.3562046540926282E-2</v>
      </c>
      <c r="K323" s="8">
        <f>'Data-Resource'!I4363</f>
        <v>1.9257562419337959E-2</v>
      </c>
      <c r="L323" s="8">
        <f>'Data-Resource'!I4868</f>
        <v>-4.876286461899121E-3</v>
      </c>
      <c r="M323" s="8">
        <f>'Data-Resource'!I5373</f>
        <v>-5.0406504065041973E-3</v>
      </c>
      <c r="N323" s="8">
        <f>'Data-Resource'!I5878</f>
        <v>-1.9439736370129564E-3</v>
      </c>
      <c r="O323" s="8">
        <f>'Data-Resource'!I6383</f>
        <v>1.2145748987855011E-3</v>
      </c>
      <c r="P323" s="8">
        <f>'Data-Resource'!I12443</f>
        <v>2.3354856436321476E-3</v>
      </c>
      <c r="Q323" s="8">
        <f>'Data-Resource'!I10928</f>
        <v>4.2519637795275449E-2</v>
      </c>
      <c r="R323" s="8">
        <f>'Data-Resource'!I11433</f>
        <v>3.0465968287920583E-2</v>
      </c>
      <c r="S323" s="8">
        <f>'Data-Resource'!I8403</f>
        <v>-3.7119894687457104E-3</v>
      </c>
      <c r="T323" s="8">
        <f>'Data-Resource'!I8908</f>
        <v>3.3682633217845814E-2</v>
      </c>
      <c r="U323" s="8">
        <f>'Data-Resource'!I9413</f>
        <v>-1.814662472780065E-2</v>
      </c>
      <c r="V323" s="8">
        <f>'Data-Resource'!I9918</f>
        <v>-2.9542097488920766E-3</v>
      </c>
      <c r="W323" s="8">
        <f>'Data-Resource'!I10423</f>
        <v>-1.033057819223422E-2</v>
      </c>
    </row>
    <row r="324" spans="1:23" x14ac:dyDescent="0.3">
      <c r="A324" s="8" t="str">
        <f>'Data-Resource'!B324</f>
        <v>4-14-2020</v>
      </c>
      <c r="B324" s="8">
        <f>'Data-Resource'!I14969</f>
        <v>-3.4852119896933292E-3</v>
      </c>
      <c r="C324" s="8">
        <f>'Data-Resource'!I11939</f>
        <v>-2.7830728173846759E-2</v>
      </c>
      <c r="D324" s="8">
        <f>'Data-Resource'!I829</f>
        <v>-1.2730504661143555E-2</v>
      </c>
      <c r="E324" s="8">
        <f>'Data-Resource'!I1334</f>
        <v>-3.3816394003748605E-2</v>
      </c>
      <c r="F324" s="8">
        <f>'Data-Resource'!I1839</f>
        <v>-6.0455428755004457E-3</v>
      </c>
      <c r="G324" s="8">
        <f>'Data-Resource'!I2344</f>
        <v>-2.6150628162146906E-2</v>
      </c>
      <c r="H324" s="8">
        <f>'Data-Resource'!I2849</f>
        <v>8.3903593017000781E-3</v>
      </c>
      <c r="I324" s="8">
        <f>'Data-Resource'!I3354</f>
        <v>2.5680086492272318E-2</v>
      </c>
      <c r="J324" s="8">
        <f>'Data-Resource'!I3859</f>
        <v>-6.5764021938800789E-3</v>
      </c>
      <c r="K324" s="8">
        <f>'Data-Resource'!I4364</f>
        <v>-1.171767008569026E-2</v>
      </c>
      <c r="L324" s="8">
        <f>'Data-Resource'!I4869</f>
        <v>1.1935777427770668E-2</v>
      </c>
      <c r="M324" s="8">
        <f>'Data-Resource'!I5374</f>
        <v>1.4516129032258376E-3</v>
      </c>
      <c r="N324" s="8">
        <f>'Data-Resource'!I5879</f>
        <v>6.5259119587682147E-3</v>
      </c>
      <c r="O324" s="8">
        <f>'Data-Resource'!I6384</f>
        <v>2.4028834601522255E-3</v>
      </c>
      <c r="P324" s="8">
        <f>'Data-Resource'!I12444</f>
        <v>1.6041977751765169E-3</v>
      </c>
      <c r="Q324" s="8">
        <f>'Data-Resource'!I10929</f>
        <v>-8.4683356008467936E-2</v>
      </c>
      <c r="R324" s="8">
        <f>'Data-Resource'!I11434</f>
        <v>-1.3490708490568474E-2</v>
      </c>
      <c r="S324" s="8">
        <f>'Data-Resource'!I8404</f>
        <v>1.3868649635036498E-2</v>
      </c>
      <c r="T324" s="8">
        <f>'Data-Resource'!I8909</f>
        <v>-4.1193202247303946E-2</v>
      </c>
      <c r="U324" s="8">
        <f>'Data-Resource'!I9414</f>
        <v>2.1596761805190583E-2</v>
      </c>
      <c r="V324" s="8">
        <f>'Data-Resource'!I9919</f>
        <v>2.0431464907795117E-3</v>
      </c>
      <c r="W324" s="8">
        <f>'Data-Resource'!I10424</f>
        <v>1.3206758423581422E-2</v>
      </c>
    </row>
    <row r="325" spans="1:23" x14ac:dyDescent="0.3">
      <c r="A325" s="8" t="str">
        <f>'Data-Resource'!B325</f>
        <v>4-15-2020</v>
      </c>
      <c r="B325" s="8">
        <f>'Data-Resource'!I14970</f>
        <v>-3.7312563641927858E-2</v>
      </c>
      <c r="C325" s="8">
        <f>'Data-Resource'!I11940</f>
        <v>-2.5882352941176561E-2</v>
      </c>
      <c r="D325" s="8">
        <f>'Data-Resource'!I830</f>
        <v>-3.4684671171171126E-2</v>
      </c>
      <c r="E325" s="8">
        <f>'Data-Resource'!I1335</f>
        <v>-9.5998649761238175E-2</v>
      </c>
      <c r="F325" s="8">
        <f>'Data-Resource'!I1840</f>
        <v>-4.1805185575006454E-2</v>
      </c>
      <c r="G325" s="8">
        <f>'Data-Resource'!I2345</f>
        <v>-5.7234767106762445E-2</v>
      </c>
      <c r="H325" s="8">
        <f>'Data-Resource'!I2850</f>
        <v>-4.1448163737977259E-2</v>
      </c>
      <c r="I325" s="8">
        <f>'Data-Resource'!I3355</f>
        <v>-1.2112196809003538E-2</v>
      </c>
      <c r="J325" s="8">
        <f>'Data-Resource'!I3860</f>
        <v>-5.6504854368931955E-2</v>
      </c>
      <c r="K325" s="8">
        <f>'Data-Resource'!I4365</f>
        <v>-7.5501997677456453E-2</v>
      </c>
      <c r="L325" s="8">
        <f>'Data-Resource'!I4870</f>
        <v>-8.1511005887609494E-3</v>
      </c>
      <c r="M325" s="8">
        <f>'Data-Resource'!I5375</f>
        <v>-9.5842029218173155E-2</v>
      </c>
      <c r="N325" s="8">
        <f>'Data-Resource'!I5880</f>
        <v>-3.3562129426473269E-2</v>
      </c>
      <c r="O325" s="8">
        <f>'Data-Resource'!I6385</f>
        <v>-2.2836538461538457E-2</v>
      </c>
      <c r="P325" s="8">
        <f>'Data-Resource'!I12445</f>
        <v>-1.7241431903410227E-2</v>
      </c>
      <c r="Q325" s="8">
        <f>'Data-Resource'!I10930</f>
        <v>-7.4370274105471174E-2</v>
      </c>
      <c r="R325" s="8">
        <f>'Data-Resource'!I11435</f>
        <v>-3.4871811965811843E-2</v>
      </c>
      <c r="S325" s="8">
        <f>'Data-Resource'!I8405</f>
        <v>4.7686868327402036E-2</v>
      </c>
      <c r="T325" s="8">
        <f>'Data-Resource'!I8910</f>
        <v>-1.5555600000000074E-2</v>
      </c>
      <c r="U325" s="8">
        <f>'Data-Resource'!I9415</f>
        <v>-8.096096096096092E-2</v>
      </c>
      <c r="V325" s="8">
        <f>'Data-Resource'!I9920</f>
        <v>-2.2894093704933713E-2</v>
      </c>
      <c r="W325" s="8">
        <f>'Data-Resource'!I10425</f>
        <v>-1.9535999384778128E-2</v>
      </c>
    </row>
    <row r="326" spans="1:23" x14ac:dyDescent="0.3">
      <c r="A326" s="8" t="str">
        <f>'Data-Resource'!B326</f>
        <v>4-16-2020</v>
      </c>
      <c r="B326" s="8">
        <f>'Data-Resource'!I14971</f>
        <v>-1.1393164145657445E-2</v>
      </c>
      <c r="C326" s="8">
        <f>'Data-Resource'!I11941</f>
        <v>-3.192298611025463E-3</v>
      </c>
      <c r="D326" s="8">
        <f>'Data-Resource'!I831</f>
        <v>-1.3053627039627027E-2</v>
      </c>
      <c r="E326" s="8">
        <f>'Data-Resource'!I1336</f>
        <v>-5.6971001415428171E-2</v>
      </c>
      <c r="F326" s="8">
        <f>'Data-Resource'!I1841</f>
        <v>-2.6483522145767477E-2</v>
      </c>
      <c r="G326" s="8">
        <f>'Data-Resource'!I2346</f>
        <v>-2.2867413967043958E-2</v>
      </c>
      <c r="H326" s="8">
        <f>'Data-Resource'!I2851</f>
        <v>-9.2013544861580792E-3</v>
      </c>
      <c r="I326" s="8">
        <f>'Data-Resource'!I3356</f>
        <v>-7.4436940935379732E-3</v>
      </c>
      <c r="J326" s="8">
        <f>'Data-Resource'!I3861</f>
        <v>1.0144871664806822E-3</v>
      </c>
      <c r="K326" s="8">
        <f>'Data-Resource'!I4366</f>
        <v>-1.0271055927847494E-2</v>
      </c>
      <c r="L326" s="8">
        <f>'Data-Resource'!I4871</f>
        <v>2.0955926470588217E-2</v>
      </c>
      <c r="M326" s="8">
        <f>'Data-Resource'!I5376</f>
        <v>-8.72905027932865E-4</v>
      </c>
      <c r="N326" s="8">
        <f>'Data-Resource'!I5881</f>
        <v>-8.5702765874562329E-3</v>
      </c>
      <c r="O326" s="8">
        <f>'Data-Resource'!I6386</f>
        <v>-6.105006105006138E-3</v>
      </c>
      <c r="P326" s="8">
        <f>'Data-Resource'!I12446</f>
        <v>1.7427078215201596E-3</v>
      </c>
      <c r="Q326" s="8">
        <f>'Data-Resource'!I10931</f>
        <v>-4.7619031422092409E-2</v>
      </c>
      <c r="R326" s="8">
        <f>'Data-Resource'!I11436</f>
        <v>-4.5580094805942536E-2</v>
      </c>
      <c r="S326" s="8">
        <f>'Data-Resource'!I8406</f>
        <v>8.9700963455149441E-2</v>
      </c>
      <c r="T326" s="8">
        <f>'Data-Resource'!I8911</f>
        <v>-2.3117120516758238E-2</v>
      </c>
      <c r="U326" s="8">
        <f>'Data-Resource'!I9416</f>
        <v>-2.6206896551724059E-2</v>
      </c>
      <c r="V326" s="8">
        <f>'Data-Resource'!I9921</f>
        <v>-2.1018283754349925E-2</v>
      </c>
      <c r="W326" s="8">
        <f>'Data-Resource'!I10426</f>
        <v>1.4373726604235608E-2</v>
      </c>
    </row>
    <row r="327" spans="1:23" x14ac:dyDescent="0.3">
      <c r="A327" s="8" t="str">
        <f>'Data-Resource'!B327</f>
        <v>4-17-2020</v>
      </c>
      <c r="B327" s="8">
        <f>'Data-Resource'!I14972</f>
        <v>1.7375367719212934E-3</v>
      </c>
      <c r="C327" s="8">
        <f>'Data-Resource'!I11942</f>
        <v>-1.2920986181637208E-2</v>
      </c>
      <c r="D327" s="8">
        <f>'Data-Resource'!I832</f>
        <v>5.979774774050887E-3</v>
      </c>
      <c r="E327" s="8">
        <f>'Data-Resource'!I1337</f>
        <v>-2.2187840078910278E-2</v>
      </c>
      <c r="F327" s="8">
        <f>'Data-Resource'!I1842</f>
        <v>-3.6602218490997121E-4</v>
      </c>
      <c r="G327" s="8">
        <f>'Data-Resource'!I2347</f>
        <v>1.2777800000000129E-2</v>
      </c>
      <c r="H327" s="8">
        <f>'Data-Resource'!I2852</f>
        <v>-3.0638297872340758E-3</v>
      </c>
      <c r="I327" s="8">
        <f>'Data-Resource'!I3357</f>
        <v>-4.2123104908626061E-3</v>
      </c>
      <c r="J327" s="8">
        <f>'Data-Resource'!I3862</f>
        <v>1.1890857931595684E-2</v>
      </c>
      <c r="K327" s="8">
        <f>'Data-Resource'!I4367</f>
        <v>1.918333711222288E-3</v>
      </c>
      <c r="L327" s="8">
        <f>'Data-Resource'!I4872</f>
        <v>-2.1037867277509077E-2</v>
      </c>
      <c r="M327" s="8">
        <f>'Data-Resource'!I5377</f>
        <v>-4.8333333333334047E-3</v>
      </c>
      <c r="N327" s="8">
        <f>'Data-Resource'!I5882</f>
        <v>-3.0452607537115356E-3</v>
      </c>
      <c r="O327" s="8">
        <f>'Data-Resource'!I6387</f>
        <v>-7.987220447284413E-4</v>
      </c>
      <c r="P327" s="8">
        <f>'Data-Resource'!I12447</f>
        <v>-1.5517214442514323E-2</v>
      </c>
      <c r="Q327" s="8">
        <f>'Data-Resource'!I10932</f>
        <v>-3.8151505845311377E-3</v>
      </c>
      <c r="R327" s="8">
        <f>'Data-Resource'!I11437</f>
        <v>1.0892533762914042E-2</v>
      </c>
      <c r="S327" s="8">
        <f>'Data-Resource'!I8407</f>
        <v>-3.4461569230769186E-2</v>
      </c>
      <c r="T327" s="8">
        <f>'Data-Resource'!I8912</f>
        <v>-1.5407233703435746E-2</v>
      </c>
      <c r="U327" s="8">
        <f>'Data-Resource'!I9417</f>
        <v>1.4839219104781679E-2</v>
      </c>
      <c r="V327" s="8">
        <f>'Data-Resource'!I9922</f>
        <v>7.5735685723356616E-3</v>
      </c>
      <c r="W327" s="8">
        <f>'Data-Resource'!I10427</f>
        <v>-6.4228658030492857E-3</v>
      </c>
    </row>
    <row r="328" spans="1:23" x14ac:dyDescent="0.3">
      <c r="A328" s="8" t="str">
        <f>'Data-Resource'!B328</f>
        <v>4-20-2020</v>
      </c>
      <c r="B328" s="8">
        <f>'Data-Resource'!I14973</f>
        <v>-2.6577252272684884E-3</v>
      </c>
      <c r="C328" s="8">
        <f>'Data-Resource'!I11943</f>
        <v>-1.9268541093197047E-2</v>
      </c>
      <c r="D328" s="8">
        <f>'Data-Resource'!I833</f>
        <v>5.4447006926869896E-3</v>
      </c>
      <c r="E328" s="8">
        <f>'Data-Resource'!I1338</f>
        <v>-3.6498874995694847E-2</v>
      </c>
      <c r="F328" s="8">
        <f>'Data-Resource'!I1843</f>
        <v>3.0248033328831156E-3</v>
      </c>
      <c r="G328" s="8">
        <f>'Data-Resource'!I2348</f>
        <v>-5.8977939252465991E-3</v>
      </c>
      <c r="H328" s="8">
        <f>'Data-Resource'!I2853</f>
        <v>-1.1137361158871437E-2</v>
      </c>
      <c r="I328" s="8">
        <f>'Data-Resource'!I3358</f>
        <v>9.0698164944106926E-3</v>
      </c>
      <c r="J328" s="8">
        <f>'Data-Resource'!I3863</f>
        <v>-2.0030504388802155E-2</v>
      </c>
      <c r="K328" s="8">
        <f>'Data-Resource'!I4368</f>
        <v>-3.2476345535146361E-2</v>
      </c>
      <c r="L328" s="8">
        <f>'Data-Resource'!I4873</f>
        <v>-1.4648110353299958E-2</v>
      </c>
      <c r="M328" s="8">
        <f>'Data-Resource'!I5378</f>
        <v>-1.3689482470784619E-2</v>
      </c>
      <c r="N328" s="8">
        <f>'Data-Resource'!I5883</f>
        <v>-3.3822246004426015E-3</v>
      </c>
      <c r="O328" s="8">
        <f>'Data-Resource'!I6388</f>
        <v>2.7700831024931095E-3</v>
      </c>
      <c r="P328" s="8">
        <f>'Data-Resource'!I12448</f>
        <v>1.6635613521426656E-2</v>
      </c>
      <c r="Q328" s="8">
        <f>'Data-Resource'!I10933</f>
        <v>3.7911121429936795E-3</v>
      </c>
      <c r="R328" s="8">
        <f>'Data-Resource'!I11438</f>
        <v>-1.686745324844929E-2</v>
      </c>
      <c r="S328" s="8">
        <f>'Data-Resource'!I8408</f>
        <v>1.9047301587301984E-3</v>
      </c>
      <c r="T328" s="8">
        <f>'Data-Resource'!I8913</f>
        <v>6.6616873429302184E-3</v>
      </c>
      <c r="U328" s="8">
        <f>'Data-Resource'!I9418</f>
        <v>-1.137730470794578E-2</v>
      </c>
      <c r="V328" s="8">
        <f>'Data-Resource'!I9923</f>
        <v>1.1340488711959687E-2</v>
      </c>
      <c r="W328" s="8">
        <f>'Data-Resource'!I10428</f>
        <v>1.6264179879670205E-2</v>
      </c>
    </row>
    <row r="329" spans="1:23" x14ac:dyDescent="0.3">
      <c r="A329" s="8" t="str">
        <f>'Data-Resource'!B329</f>
        <v>4-21-2020</v>
      </c>
      <c r="B329" s="8">
        <f>'Data-Resource'!I14974</f>
        <v>-2.5627866975810352E-2</v>
      </c>
      <c r="C329" s="8">
        <f>'Data-Resource'!I11944</f>
        <v>-4.2700244001626676E-2</v>
      </c>
      <c r="D329" s="8">
        <f>'Data-Resource'!I834</f>
        <v>-3.03030574338422E-2</v>
      </c>
      <c r="E329" s="8">
        <f>'Data-Resource'!I1339</f>
        <v>-6.4324324324324389E-2</v>
      </c>
      <c r="F329" s="8">
        <f>'Data-Resource'!I1844</f>
        <v>-1.6463396341463394E-2</v>
      </c>
      <c r="G329" s="8">
        <f>'Data-Resource'!I2349</f>
        <v>-4.4125840966414476E-2</v>
      </c>
      <c r="H329" s="8">
        <f>'Data-Resource'!I2854</f>
        <v>-2.7491408462347214E-3</v>
      </c>
      <c r="I329" s="8">
        <f>'Data-Resource'!I3359</f>
        <v>6.5084504197260992E-3</v>
      </c>
      <c r="J329" s="8">
        <f>'Data-Resource'!I3864</f>
        <v>-3.6699047807974519E-2</v>
      </c>
      <c r="K329" s="8">
        <f>'Data-Resource'!I4369</f>
        <v>-2.6556267467785982E-2</v>
      </c>
      <c r="L329" s="8">
        <f>'Data-Resource'!I4874</f>
        <v>-2.7747375562191531E-2</v>
      </c>
      <c r="M329" s="8">
        <f>'Data-Resource'!I5379</f>
        <v>-3.858131487889279E-2</v>
      </c>
      <c r="N329" s="8">
        <f>'Data-Resource'!I5884</f>
        <v>-1.225122464581832E-2</v>
      </c>
      <c r="O329" s="8">
        <f>'Data-Resource'!I6389</f>
        <v>-3.0952380952380808E-2</v>
      </c>
      <c r="P329" s="8">
        <f>'Data-Resource'!I12449</f>
        <v>-3.034353401881205E-3</v>
      </c>
      <c r="Q329" s="8">
        <f>'Data-Resource'!I10934</f>
        <v>-6.2154067147400592E-2</v>
      </c>
      <c r="R329" s="8">
        <f>'Data-Resource'!I11439</f>
        <v>-3.490026709401705E-2</v>
      </c>
      <c r="S329" s="8">
        <f>'Data-Resource'!I8409</f>
        <v>5.5483903225806562E-2</v>
      </c>
      <c r="T329" s="8">
        <f>'Data-Resource'!I8914</f>
        <v>-2.2388283582090041E-3</v>
      </c>
      <c r="U329" s="8">
        <f>'Data-Resource'!I9419</f>
        <v>-5.6474627221957008E-2</v>
      </c>
      <c r="V329" s="8">
        <f>'Data-Resource'!I9924</f>
        <v>-2.3598820058997032E-2</v>
      </c>
      <c r="W329" s="8">
        <f>'Data-Resource'!I10429</f>
        <v>-1.4662756168247635E-2</v>
      </c>
    </row>
    <row r="330" spans="1:23" x14ac:dyDescent="0.3">
      <c r="A330" s="8" t="str">
        <f>'Data-Resource'!B330</f>
        <v>4-22-2020</v>
      </c>
      <c r="B330" s="8">
        <f>'Data-Resource'!I14975</f>
        <v>4.3181475856415505E-3</v>
      </c>
      <c r="C330" s="8">
        <f>'Data-Resource'!I11945</f>
        <v>3.1725889666915912E-2</v>
      </c>
      <c r="D330" s="8">
        <f>'Data-Resource'!I835</f>
        <v>-2.2684323553374606E-2</v>
      </c>
      <c r="E330" s="8">
        <f>'Data-Resource'!I1340</f>
        <v>1.6116760860191238E-2</v>
      </c>
      <c r="F330" s="8">
        <f>'Data-Resource'!I1845</f>
        <v>-1.1901852760736199E-2</v>
      </c>
      <c r="G330" s="8">
        <f>'Data-Resource'!I2350</f>
        <v>1.077986287981012E-2</v>
      </c>
      <c r="H330" s="8">
        <f>'Data-Resource'!I2855</f>
        <v>1.7759511308751409E-2</v>
      </c>
      <c r="I330" s="8">
        <f>'Data-Resource'!I3360</f>
        <v>-4.3586446206033518E-3</v>
      </c>
      <c r="J330" s="8">
        <f>'Data-Resource'!I3865</f>
        <v>2.1467797996321965E-3</v>
      </c>
      <c r="K330" s="8">
        <f>'Data-Resource'!I4370</f>
        <v>-4.0462284991137996E-3</v>
      </c>
      <c r="L330" s="8">
        <f>'Data-Resource'!I4875</f>
        <v>1.8670650575234489E-2</v>
      </c>
      <c r="M330" s="8">
        <f>'Data-Resource'!I5380</f>
        <v>3.3747779751331654E-3</v>
      </c>
      <c r="N330" s="8">
        <f>'Data-Resource'!I5885</f>
        <v>8.8258637308466226E-3</v>
      </c>
      <c r="O330" s="8">
        <f>'Data-Resource'!I6390</f>
        <v>2.3208469055374503E-2</v>
      </c>
      <c r="P330" s="8">
        <f>'Data-Resource'!I12450</f>
        <v>1.2968161969035543E-2</v>
      </c>
      <c r="Q330" s="8">
        <f>'Data-Resource'!I10935</f>
        <v>-2.6977968353721774E-3</v>
      </c>
      <c r="R330" s="8">
        <f>'Data-Resource'!I11440</f>
        <v>-1.4651996873699523E-2</v>
      </c>
      <c r="S330" s="8">
        <f>'Data-Resource'!I8410</f>
        <v>1.8094390832330174E-3</v>
      </c>
      <c r="T330" s="8">
        <f>'Data-Resource'!I8915</f>
        <v>-2.4282473478254768E-2</v>
      </c>
      <c r="U330" s="8">
        <f>'Data-Resource'!I9420</f>
        <v>3.4193612903225805E-2</v>
      </c>
      <c r="V330" s="8">
        <f>'Data-Resource'!I9925</f>
        <v>7.4917587956214032E-3</v>
      </c>
      <c r="W330" s="8">
        <f>'Data-Resource'!I10430</f>
        <v>9.8716680195952283E-3</v>
      </c>
    </row>
    <row r="331" spans="1:23" x14ac:dyDescent="0.3">
      <c r="A331" s="8" t="str">
        <f>'Data-Resource'!B331</f>
        <v>4-23-2020</v>
      </c>
      <c r="B331" s="8">
        <f>'Data-Resource'!I14976</f>
        <v>7.3208181438730435E-3</v>
      </c>
      <c r="C331" s="8">
        <f>'Data-Resource'!I11946</f>
        <v>1.2264963706662461E-2</v>
      </c>
      <c r="D331" s="8">
        <f>'Data-Resource'!I836</f>
        <v>9.2009394673124301E-3</v>
      </c>
      <c r="E331" s="8">
        <f>'Data-Resource'!I1341</f>
        <v>2.4051989344161849E-3</v>
      </c>
      <c r="F331" s="8">
        <f>'Data-Resource'!I1846</f>
        <v>-1.3622272445820508E-2</v>
      </c>
      <c r="G331" s="8">
        <f>'Data-Resource'!I2351</f>
        <v>1.6508366881312332E-2</v>
      </c>
      <c r="H331" s="8">
        <f>'Data-Resource'!I2856</f>
        <v>-1.8333499999999654E-3</v>
      </c>
      <c r="I331" s="8">
        <f>'Data-Resource'!I3361</f>
        <v>-4.7996558764464205E-3</v>
      </c>
      <c r="J331" s="8">
        <f>'Data-Resource'!I3866</f>
        <v>1.9261962692619698E-2</v>
      </c>
      <c r="K331" s="8">
        <f>'Data-Resource'!I4371</f>
        <v>2.5560008982768757E-2</v>
      </c>
      <c r="L331" s="8">
        <f>'Data-Resource'!I4876</f>
        <v>1.0279067774135293E-2</v>
      </c>
      <c r="M331" s="8">
        <f>'Data-Resource'!I5381</f>
        <v>2.5974025974025927E-2</v>
      </c>
      <c r="N331" s="8">
        <f>'Data-Resource'!I5886</f>
        <v>-4.1730271558032307E-3</v>
      </c>
      <c r="O331" s="8">
        <f>'Data-Resource'!I6391</f>
        <v>2.3904382470118449E-3</v>
      </c>
      <c r="P331" s="8">
        <f>'Data-Resource'!I12451</f>
        <v>4.8704232321916847E-2</v>
      </c>
      <c r="Q331" s="8">
        <f>'Data-Resource'!I10936</f>
        <v>4.9327623318385057E-3</v>
      </c>
      <c r="R331" s="8">
        <f>'Data-Resource'!I11441</f>
        <v>7.835858501338137E-3</v>
      </c>
      <c r="S331" s="8">
        <f>'Data-Resource'!I8411</f>
        <v>-1.212886597938042E-3</v>
      </c>
      <c r="T331" s="8">
        <f>'Data-Resource'!I8916</f>
        <v>7.4794317310268831E-3</v>
      </c>
      <c r="U331" s="8">
        <f>'Data-Resource'!I9421</f>
        <v>-2.6543269966464965E-2</v>
      </c>
      <c r="V331" s="8">
        <f>'Data-Resource'!I9926</f>
        <v>1.43069687034277E-2</v>
      </c>
      <c r="W331" s="8">
        <f>'Data-Resource'!I10431</f>
        <v>1.3651818225690242E-2</v>
      </c>
    </row>
    <row r="332" spans="1:23" x14ac:dyDescent="0.3">
      <c r="A332" s="8" t="str">
        <f>'Data-Resource'!B332</f>
        <v>4-24-2020</v>
      </c>
      <c r="B332" s="8">
        <f>'Data-Resource'!I14977</f>
        <v>3.5711393807537637E-3</v>
      </c>
      <c r="C332" s="8">
        <f>'Data-Resource'!I11947</f>
        <v>2.497956592956569E-2</v>
      </c>
      <c r="D332" s="8">
        <f>'Data-Resource'!I837</f>
        <v>8.8408052404476516E-3</v>
      </c>
      <c r="E332" s="8">
        <f>'Data-Resource'!I1342</f>
        <v>-2.5325902694117268E-2</v>
      </c>
      <c r="F332" s="8">
        <f>'Data-Resource'!I1847</f>
        <v>-7.8981210191081917E-3</v>
      </c>
      <c r="G332" s="8">
        <f>'Data-Resource'!I2352</f>
        <v>-6.9318181818182299E-3</v>
      </c>
      <c r="H332" s="8">
        <f>'Data-Resource'!I2857</f>
        <v>5.7432431462289225E-3</v>
      </c>
      <c r="I332" s="8">
        <f>'Data-Resource'!I3362</f>
        <v>5.9435151141635362E-3</v>
      </c>
      <c r="J332" s="8">
        <f>'Data-Resource'!I3867</f>
        <v>-1.4880048587913905E-2</v>
      </c>
      <c r="K332" s="8">
        <f>'Data-Resource'!I4372</f>
        <v>1.1483490583778697E-3</v>
      </c>
      <c r="L332" s="8">
        <f>'Data-Resource'!I4877</f>
        <v>-3.3136744481513962E-3</v>
      </c>
      <c r="M332" s="8">
        <f>'Data-Resource'!I5382</f>
        <v>-3.1793960923623507E-2</v>
      </c>
      <c r="N332" s="8">
        <f>'Data-Resource'!I5887</f>
        <v>6.1657030379305379E-3</v>
      </c>
      <c r="O332" s="8">
        <f>'Data-Resource'!I6392</f>
        <v>1.1655948553054697E-2</v>
      </c>
      <c r="P332" s="8">
        <f>'Data-Resource'!I12452</f>
        <v>-1.7127938438624653E-2</v>
      </c>
      <c r="Q332" s="8">
        <f>'Data-Resource'!I10937</f>
        <v>-1.9082289348052114E-2</v>
      </c>
      <c r="R332" s="8">
        <f>'Data-Resource'!I11442</f>
        <v>-7.5443228970213238E-4</v>
      </c>
      <c r="S332" s="8">
        <f>'Data-Resource'!I8412</f>
        <v>2.0556105165894571E-2</v>
      </c>
      <c r="T332" s="8">
        <f>'Data-Resource'!I8917</f>
        <v>1.5151515151515102E-2</v>
      </c>
      <c r="U332" s="8">
        <f>'Data-Resource'!I9422</f>
        <v>-1.302931596091135E-3</v>
      </c>
      <c r="V332" s="8">
        <f>'Data-Resource'!I9927</f>
        <v>-1.4850014320759731E-2</v>
      </c>
      <c r="W332" s="8">
        <f>'Data-Resource'!I10432</f>
        <v>1.7526806743723661E-2</v>
      </c>
    </row>
    <row r="333" spans="1:23" x14ac:dyDescent="0.3">
      <c r="A333" s="8" t="str">
        <f>'Data-Resource'!B333</f>
        <v>4-27-2020</v>
      </c>
      <c r="B333" s="8">
        <f>'Data-Resource'!I14978</f>
        <v>1.0323115740852293E-2</v>
      </c>
      <c r="C333" s="8">
        <f>'Data-Resource'!I11948</f>
        <v>2.0743679872550932E-2</v>
      </c>
      <c r="D333" s="8">
        <f>'Data-Resource'!I838</f>
        <v>4.3127379571248445E-2</v>
      </c>
      <c r="E333" s="8">
        <f>'Data-Resource'!I1343</f>
        <v>-3.6415094339622645E-2</v>
      </c>
      <c r="F333" s="8">
        <f>'Data-Resource'!I1848</f>
        <v>3.3801202860577789E-3</v>
      </c>
      <c r="G333" s="8">
        <f>'Data-Resource'!I2353</f>
        <v>1.1356000890670209E-2</v>
      </c>
      <c r="H333" s="8">
        <f>'Data-Resource'!I2858</f>
        <v>2.4390243902438945E-2</v>
      </c>
      <c r="I333" s="8">
        <f>'Data-Resource'!I3363</f>
        <v>-1.6864418423160665E-2</v>
      </c>
      <c r="J333" s="8">
        <f>'Data-Resource'!I3868</f>
        <v>2.2977063396145171E-2</v>
      </c>
      <c r="K333" s="8">
        <f>'Data-Resource'!I4373</f>
        <v>2.980499875466593E-2</v>
      </c>
      <c r="L333" s="8">
        <f>'Data-Resource'!I4878</f>
        <v>2.2875882851326673E-2</v>
      </c>
      <c r="M333" s="8">
        <f>'Data-Resource'!I5383</f>
        <v>6.5025143055314691E-2</v>
      </c>
      <c r="N333" s="8">
        <f>'Data-Resource'!I5888</f>
        <v>2.9996250468690131E-3</v>
      </c>
      <c r="O333" s="8">
        <f>'Data-Resource'!I6393</f>
        <v>1.249999999999993E-2</v>
      </c>
      <c r="P333" s="8">
        <f>'Data-Resource'!I12453</f>
        <v>2.331675926766864E-2</v>
      </c>
      <c r="Q333" s="8">
        <f>'Data-Resource'!I10938</f>
        <v>-6.7234422216913342E-3</v>
      </c>
      <c r="R333" s="8">
        <f>'Data-Resource'!I11443</f>
        <v>3.8692654444302969E-2</v>
      </c>
      <c r="S333" s="8">
        <f>'Data-Resource'!I8413</f>
        <v>2.6393022075837092E-2</v>
      </c>
      <c r="T333" s="8">
        <f>'Data-Resource'!I8918</f>
        <v>2.7165911024212428E-2</v>
      </c>
      <c r="U333" s="8">
        <f>'Data-Resource'!I9423</f>
        <v>-7.0254673190315317E-3</v>
      </c>
      <c r="V333" s="8">
        <f>'Data-Resource'!I9928</f>
        <v>-5.8965799800749191E-4</v>
      </c>
      <c r="W333" s="8">
        <f>'Data-Resource'!I10433</f>
        <v>-7.4976103326412453E-3</v>
      </c>
    </row>
    <row r="334" spans="1:23" x14ac:dyDescent="0.3">
      <c r="A334" s="8" t="str">
        <f>'Data-Resource'!B334</f>
        <v>4-28-2020</v>
      </c>
      <c r="B334" s="8">
        <f>'Data-Resource'!I14979</f>
        <v>1.286865314388801E-2</v>
      </c>
      <c r="C334" s="8">
        <f>'Data-Resource'!I11949</f>
        <v>-1.4531548757170202E-2</v>
      </c>
      <c r="D334" s="8">
        <f>'Data-Resource'!I839</f>
        <v>-1.0120510843373613E-2</v>
      </c>
      <c r="E334" s="8">
        <f>'Data-Resource'!I1344</f>
        <v>3.4153004131420577E-2</v>
      </c>
      <c r="F334" s="8">
        <f>'Data-Resource'!I1849</f>
        <v>4.9812214333938516E-2</v>
      </c>
      <c r="G334" s="8">
        <f>'Data-Resource'!I2354</f>
        <v>4.3027360988525984E-2</v>
      </c>
      <c r="H334" s="8">
        <f>'Data-Resource'!I2859</f>
        <v>-1.5842680859357687E-3</v>
      </c>
      <c r="I334" s="8">
        <f>'Data-Resource'!I3364</f>
        <v>5.083711185844263E-3</v>
      </c>
      <c r="J334" s="8">
        <f>'Data-Resource'!I3869</f>
        <v>2.6937360921335241E-2</v>
      </c>
      <c r="K334" s="8">
        <f>'Data-Resource'!I4374</f>
        <v>0</v>
      </c>
      <c r="L334" s="8">
        <f>'Data-Resource'!I4879</f>
        <v>-9.6118976777194633E-3</v>
      </c>
      <c r="M334" s="8">
        <f>'Data-Resource'!I5384</f>
        <v>2.9146537842189981E-2</v>
      </c>
      <c r="N334" s="8">
        <f>'Data-Resource'!I5889</f>
        <v>3.2113441668654132E-2</v>
      </c>
      <c r="O334" s="8">
        <f>'Data-Resource'!I6394</f>
        <v>-5.3970701619121689E-3</v>
      </c>
      <c r="P334" s="8">
        <f>'Data-Resource'!I12454</f>
        <v>2.4361267341323541E-3</v>
      </c>
      <c r="Q334" s="8">
        <f>'Data-Resource'!I10939</f>
        <v>4.0162426710403654E-2</v>
      </c>
      <c r="R334" s="8">
        <f>'Data-Resource'!I11444</f>
        <v>-1.3600608203281831E-2</v>
      </c>
      <c r="S334" s="8">
        <f>'Data-Resource'!I8414</f>
        <v>-3.3714285714285704E-2</v>
      </c>
      <c r="T334" s="8">
        <f>'Data-Resource'!I8919</f>
        <v>3.4285735714285712E-2</v>
      </c>
      <c r="U334" s="8">
        <f>'Data-Resource'!I9424</f>
        <v>3.6580829666876029E-2</v>
      </c>
      <c r="V334" s="8">
        <f>'Data-Resource'!I9929</f>
        <v>1.7154652165253106E-2</v>
      </c>
      <c r="W334" s="8">
        <f>'Data-Resource'!I10434</f>
        <v>1.4615699727985791E-2</v>
      </c>
    </row>
    <row r="335" spans="1:23" x14ac:dyDescent="0.3">
      <c r="A335" s="8" t="str">
        <f>'Data-Resource'!B335</f>
        <v>4-29-2020</v>
      </c>
      <c r="B335" s="8">
        <f>'Data-Resource'!I14980</f>
        <v>2.7282630834089688E-2</v>
      </c>
      <c r="C335" s="8">
        <f>'Data-Resource'!I11950</f>
        <v>2.3255853614568001E-2</v>
      </c>
      <c r="D335" s="8">
        <f>'Data-Resource'!I840</f>
        <v>4.1156265326126533E-2</v>
      </c>
      <c r="E335" s="8">
        <f>'Data-Resource'!I1345</f>
        <v>9.1417951172311634E-2</v>
      </c>
      <c r="F335" s="8">
        <f>'Data-Resource'!I1850</f>
        <v>3.6173262301603143E-2</v>
      </c>
      <c r="G335" s="8">
        <f>'Data-Resource'!I2355</f>
        <v>3.8923985699409823E-2</v>
      </c>
      <c r="H335" s="8">
        <f>'Data-Resource'!I2860</f>
        <v>8.1697711083365333E-4</v>
      </c>
      <c r="I335" s="8">
        <f>'Data-Resource'!I3365</f>
        <v>3.5872969359283281E-3</v>
      </c>
      <c r="J335" s="8">
        <f>'Data-Resource'!I3870</f>
        <v>5.2362871366243069E-2</v>
      </c>
      <c r="K335" s="8">
        <f>'Data-Resource'!I4375</f>
        <v>7.3718018444899211E-2</v>
      </c>
      <c r="L335" s="8">
        <f>'Data-Resource'!I4880</f>
        <v>8.9445438282646332E-3</v>
      </c>
      <c r="M335" s="8">
        <f>'Data-Resource'!I5385</f>
        <v>0.13571428571428584</v>
      </c>
      <c r="N335" s="8">
        <f>'Data-Resource'!I5890</f>
        <v>6.5217753623187163E-3</v>
      </c>
      <c r="O335" s="8">
        <f>'Data-Resource'!I6395</f>
        <v>2.9615384615384651E-2</v>
      </c>
      <c r="P335" s="8">
        <f>'Data-Resource'!I12455</f>
        <v>-5.8430187256720088E-3</v>
      </c>
      <c r="Q335" s="8">
        <f>'Data-Resource'!I10940</f>
        <v>9.3642618665934416E-2</v>
      </c>
      <c r="R335" s="8">
        <f>'Data-Resource'!I11445</f>
        <v>5.4063843506238073E-2</v>
      </c>
      <c r="S335" s="8">
        <f>'Data-Resource'!I8415</f>
        <v>-2.6455055849500385E-2</v>
      </c>
      <c r="T335" s="8">
        <f>'Data-Resource'!I8920</f>
        <v>3.8700802460970352E-2</v>
      </c>
      <c r="U335" s="8">
        <f>'Data-Resource'!I9425</f>
        <v>5.4391338582677071E-2</v>
      </c>
      <c r="V335" s="8">
        <f>'Data-Resource'!I9930</f>
        <v>1.6560086581286756E-2</v>
      </c>
      <c r="W335" s="8">
        <f>'Data-Resource'!I10435</f>
        <v>1.8561206496519017E-3</v>
      </c>
    </row>
    <row r="336" spans="1:23" x14ac:dyDescent="0.3">
      <c r="A336" s="8" t="str">
        <f>'Data-Resource'!B336</f>
        <v>4-30-2020</v>
      </c>
      <c r="B336" s="8">
        <f>'Data-Resource'!I14981</f>
        <v>-2.9795806527240957E-2</v>
      </c>
      <c r="C336" s="8">
        <f>'Data-Resource'!I11951</f>
        <v>-1.5014978041102892E-2</v>
      </c>
      <c r="D336" s="8">
        <f>'Data-Resource'!I841</f>
        <v>-2.5617140553569655E-2</v>
      </c>
      <c r="E336" s="8">
        <f>'Data-Resource'!I1346</f>
        <v>-3.0495961796246734E-2</v>
      </c>
      <c r="F336" s="8">
        <f>'Data-Resource'!I1851</f>
        <v>-4.1543655644897572E-2</v>
      </c>
      <c r="G336" s="8">
        <f>'Data-Resource'!I2356</f>
        <v>-6.6299980000000092E-2</v>
      </c>
      <c r="H336" s="8">
        <f>'Data-Resource'!I2861</f>
        <v>-2.6230554605911668E-2</v>
      </c>
      <c r="I336" s="8">
        <f>'Data-Resource'!I3366</f>
        <v>4.6247950875003933E-3</v>
      </c>
      <c r="J336" s="8">
        <f>'Data-Resource'!I3871</f>
        <v>-4.3193537150166827E-2</v>
      </c>
      <c r="K336" s="8">
        <f>'Data-Resource'!I4376</f>
        <v>-5.8536621951219579E-2</v>
      </c>
      <c r="L336" s="8">
        <f>'Data-Resource'!I4881</f>
        <v>-1.4255931552379763E-2</v>
      </c>
      <c r="M336" s="8">
        <f>'Data-Resource'!I5386</f>
        <v>-4.4005641748942191E-2</v>
      </c>
      <c r="N336" s="8">
        <f>'Data-Resource'!I5891</f>
        <v>-2.5484600664587354E-2</v>
      </c>
      <c r="O336" s="8">
        <f>'Data-Resource'!I6396</f>
        <v>-9.2936802973977335E-3</v>
      </c>
      <c r="P336" s="8">
        <f>'Data-Resource'!I12456</f>
        <v>-1.9273016868845104E-2</v>
      </c>
      <c r="Q336" s="8">
        <f>'Data-Resource'!I10941</f>
        <v>-5.1145015267175575E-2</v>
      </c>
      <c r="R336" s="8">
        <f>'Data-Resource'!I11446</f>
        <v>-1.9145282051282027E-2</v>
      </c>
      <c r="S336" s="8">
        <f>'Data-Resource'!I8416</f>
        <v>-3.2277287276667378E-2</v>
      </c>
      <c r="T336" s="8">
        <f>'Data-Resource'!I8921</f>
        <v>-4.5901639344262252E-2</v>
      </c>
      <c r="U336" s="8">
        <f>'Data-Resource'!I9426</f>
        <v>-4.0638331482812436E-2</v>
      </c>
      <c r="V336" s="8">
        <f>'Data-Resource'!I9931</f>
        <v>-4.0978925002485823E-2</v>
      </c>
      <c r="W336" s="8">
        <f>'Data-Resource'!I10436</f>
        <v>-2.5711698334036776E-2</v>
      </c>
    </row>
    <row r="337" spans="1:23" x14ac:dyDescent="0.3">
      <c r="A337" s="8" t="str">
        <f>'Data-Resource'!B337</f>
        <v>5-4-2020</v>
      </c>
      <c r="B337" s="8">
        <f>'Data-Resource'!I14982</f>
        <v>-7.2614932486871125E-3</v>
      </c>
      <c r="C337" s="8">
        <f>'Data-Resource'!I11952</f>
        <v>-1.5588074824630881E-3</v>
      </c>
      <c r="D337" s="8">
        <f>'Data-Resource'!I842</f>
        <v>-4.507386206896543E-2</v>
      </c>
      <c r="E337" s="8">
        <f>'Data-Resource'!I1347</f>
        <v>-9.0090090090090436E-3</v>
      </c>
      <c r="F337" s="8">
        <f>'Data-Resource'!I1852</f>
        <v>-1.3575787878787797E-2</v>
      </c>
      <c r="G337" s="8">
        <f>'Data-Resource'!I2357</f>
        <v>2.6483998532686099E-3</v>
      </c>
      <c r="H337" s="8">
        <f>'Data-Resource'!I2862</f>
        <v>-7.7054963114556417E-3</v>
      </c>
      <c r="I337" s="8">
        <f>'Data-Resource'!I3367</f>
        <v>-2.5450699084283226E-2</v>
      </c>
      <c r="J337" s="8">
        <f>'Data-Resource'!I3872</f>
        <v>-1.395791613686264E-2</v>
      </c>
      <c r="K337" s="8">
        <f>'Data-Resource'!I4377</f>
        <v>-1.1777368686062859E-2</v>
      </c>
      <c r="L337" s="8">
        <f>'Data-Resource'!I4882</f>
        <v>1.0133978000751914E-2</v>
      </c>
      <c r="M337" s="8">
        <f>'Data-Resource'!I5387</f>
        <v>-1.1536686663590166E-2</v>
      </c>
      <c r="N337" s="8">
        <f>'Data-Resource'!I5892</f>
        <v>-2.151755379388437E-2</v>
      </c>
      <c r="O337" s="8">
        <f>'Data-Resource'!I6397</f>
        <v>-1.603665521191305E-2</v>
      </c>
      <c r="P337" s="8">
        <f>'Data-Resource'!I12457</f>
        <v>-3.0082477565366523E-3</v>
      </c>
      <c r="Q337" s="8">
        <f>'Data-Resource'!I10942</f>
        <v>-5.3691226183503929E-2</v>
      </c>
      <c r="R337" s="8">
        <f>'Data-Resource'!I11447</f>
        <v>-4.0201022250520128E-2</v>
      </c>
      <c r="S337" s="8">
        <f>'Data-Resource'!I8417</f>
        <v>4.831535436476006E-2</v>
      </c>
      <c r="T337" s="8">
        <f>'Data-Resource'!I8922</f>
        <v>-2.473498233215542E-2</v>
      </c>
      <c r="U337" s="8">
        <f>'Data-Resource'!I9427</f>
        <v>-1.8736815982131731E-2</v>
      </c>
      <c r="V337" s="8">
        <f>'Data-Resource'!I9932</f>
        <v>6.0674149380917925E-4</v>
      </c>
      <c r="W337" s="8">
        <f>'Data-Resource'!I10437</f>
        <v>-1.7900319649739996E-2</v>
      </c>
    </row>
    <row r="338" spans="1:23" x14ac:dyDescent="0.3">
      <c r="A338" s="8" t="str">
        <f>'Data-Resource'!B338</f>
        <v>5-5-2020</v>
      </c>
      <c r="B338" s="8">
        <f>'Data-Resource'!I14983</f>
        <v>9.6347955751881157E-3</v>
      </c>
      <c r="C338" s="8">
        <f>'Data-Resource'!I11953</f>
        <v>2.6153846153846187E-2</v>
      </c>
      <c r="D338" s="8">
        <f>'Data-Resource'!I843</f>
        <v>9.9035655633387485E-3</v>
      </c>
      <c r="E338" s="8">
        <f>'Data-Resource'!I1348</f>
        <v>8.5668214986048298E-3</v>
      </c>
      <c r="F338" s="8">
        <f>'Data-Resource'!I1853</f>
        <v>-1.2333694522383143E-2</v>
      </c>
      <c r="G338" s="8">
        <f>'Data-Resource'!I2358</f>
        <v>-2.0500863185153474E-3</v>
      </c>
      <c r="H338" s="8">
        <f>'Data-Resource'!I2863</f>
        <v>9.531931914893519E-3</v>
      </c>
      <c r="I338" s="8">
        <f>'Data-Resource'!I3368</f>
        <v>-2.9565228260869544E-2</v>
      </c>
      <c r="J338" s="8">
        <f>'Data-Resource'!I3873</f>
        <v>1.6141245727307314E-2</v>
      </c>
      <c r="K338" s="8">
        <f>'Data-Resource'!I4378</f>
        <v>2.7048701124798936E-2</v>
      </c>
      <c r="L338" s="8">
        <f>'Data-Resource'!I4883</f>
        <v>2.1908169611307524E-2</v>
      </c>
      <c r="M338" s="8">
        <f>'Data-Resource'!I5388</f>
        <v>-9.8306110102844187E-3</v>
      </c>
      <c r="N338" s="8">
        <f>'Data-Resource'!I5893</f>
        <v>8.3681624812414618E-3</v>
      </c>
      <c r="O338" s="8">
        <f>'Data-Resource'!I6398</f>
        <v>-3.4535686876438925E-3</v>
      </c>
      <c r="P338" s="8">
        <f>'Data-Resource'!I12458</f>
        <v>9.7642291133971087E-3</v>
      </c>
      <c r="Q338" s="8">
        <f>'Data-Resource'!I10943</f>
        <v>7.4233915826222061E-2</v>
      </c>
      <c r="R338" s="8">
        <f>'Data-Resource'!I11448</f>
        <v>5.4804345823736078E-3</v>
      </c>
      <c r="S338" s="8">
        <f>'Data-Resource'!I8418</f>
        <v>1.2849134437126755E-2</v>
      </c>
      <c r="T338" s="8">
        <f>'Data-Resource'!I8923</f>
        <v>9.3794223933870748E-3</v>
      </c>
      <c r="U338" s="8">
        <f>'Data-Resource'!I9428</f>
        <v>-5.9501424351429818E-4</v>
      </c>
      <c r="V338" s="8">
        <f>'Data-Resource'!I9933</f>
        <v>2.1302148981775463E-2</v>
      </c>
      <c r="W338" s="8">
        <f>'Data-Resource'!I10438</f>
        <v>4.894762508178907E-2</v>
      </c>
    </row>
    <row r="339" spans="1:23" x14ac:dyDescent="0.3">
      <c r="A339" s="8" t="str">
        <f>'Data-Resource'!B339</f>
        <v>5-6-2020</v>
      </c>
      <c r="B339" s="8">
        <f>'Data-Resource'!I14984</f>
        <v>-1.0293423172981557E-2</v>
      </c>
      <c r="C339" s="8">
        <f>'Data-Resource'!I11954</f>
        <v>-1.0447724270437544E-2</v>
      </c>
      <c r="D339" s="8">
        <f>'Data-Resource'!I844</f>
        <v>3.2605667441012666E-3</v>
      </c>
      <c r="E339" s="8">
        <f>'Data-Resource'!I1349</f>
        <v>-4.6036261856959249E-2</v>
      </c>
      <c r="F339" s="8">
        <f>'Data-Resource'!I1854</f>
        <v>-2.05097387043131E-2</v>
      </c>
      <c r="G339" s="8">
        <f>'Data-Resource'!I2359</f>
        <v>-2.7346760122696424E-2</v>
      </c>
      <c r="H339" s="8">
        <f>'Data-Resource'!I2864</f>
        <v>-1.2835636089100501E-2</v>
      </c>
      <c r="I339" s="8">
        <f>'Data-Resource'!I3369</f>
        <v>1.7897068950848475E-2</v>
      </c>
      <c r="J339" s="8">
        <f>'Data-Resource'!I3874</f>
        <v>-3.4706331706833154E-2</v>
      </c>
      <c r="K339" s="8">
        <f>'Data-Resource'!I4379</f>
        <v>-2.5787913855013233E-2</v>
      </c>
      <c r="L339" s="8">
        <f>'Data-Resource'!I4884</f>
        <v>6.5539635713134543E-3</v>
      </c>
      <c r="M339" s="8">
        <f>'Data-Resource'!I5389</f>
        <v>-3.7351958700273427E-2</v>
      </c>
      <c r="N339" s="8">
        <f>'Data-Resource'!I5894</f>
        <v>-1.0142786996889992E-2</v>
      </c>
      <c r="O339" s="8">
        <f>'Data-Resource'!I6399</f>
        <v>-1.0356731875719317E-2</v>
      </c>
      <c r="P339" s="8">
        <f>'Data-Resource'!I12459</f>
        <v>-2.053094985250736E-2</v>
      </c>
      <c r="Q339" s="8">
        <f>'Data-Resource'!I10944</f>
        <v>1.0873926526396644E-2</v>
      </c>
      <c r="R339" s="8">
        <f>'Data-Resource'!I11449</f>
        <v>-1.2256687094448463E-2</v>
      </c>
      <c r="S339" s="8">
        <f>'Data-Resource'!I8419</f>
        <v>-2.723735408560303E-2</v>
      </c>
      <c r="T339" s="8">
        <f>'Data-Resource'!I8924</f>
        <v>2.2408942106254586E-2</v>
      </c>
      <c r="U339" s="8">
        <f>'Data-Resource'!I9429</f>
        <v>4.6528249258160355E-2</v>
      </c>
      <c r="V339" s="8">
        <f>'Data-Resource'!I9934</f>
        <v>-8.5798639053254154E-3</v>
      </c>
      <c r="W339" s="8">
        <f>'Data-Resource'!I10439</f>
        <v>4.6702474169934991E-4</v>
      </c>
    </row>
    <row r="340" spans="1:23" x14ac:dyDescent="0.3">
      <c r="A340" s="8" t="str">
        <f>'Data-Resource'!B340</f>
        <v>5-7-2020</v>
      </c>
      <c r="B340" s="8">
        <f>'Data-Resource'!I14985</f>
        <v>1.113641261244383E-2</v>
      </c>
      <c r="C340" s="8">
        <f>'Data-Resource'!I11955</f>
        <v>9.4410876132930647E-3</v>
      </c>
      <c r="D340" s="8">
        <f>'Data-Resource'!I845</f>
        <v>4.5500029999999941E-2</v>
      </c>
      <c r="E340" s="8">
        <f>'Data-Resource'!I1350</f>
        <v>4.0312054976330849E-2</v>
      </c>
      <c r="F340" s="8">
        <f>'Data-Resource'!I1855</f>
        <v>1.6312817615557206E-2</v>
      </c>
      <c r="G340" s="8">
        <f>'Data-Resource'!I2360</f>
        <v>1.2888933333333227E-2</v>
      </c>
      <c r="H340" s="8">
        <f>'Data-Resource'!I2865</f>
        <v>-1.2615103989089587E-2</v>
      </c>
      <c r="I340" s="8">
        <f>'Data-Resource'!I3370</f>
        <v>1.2513721460235477E-2</v>
      </c>
      <c r="J340" s="8">
        <f>'Data-Resource'!I3875</f>
        <v>-2.9585158828094378E-2</v>
      </c>
      <c r="K340" s="8">
        <f>'Data-Resource'!I4380</f>
        <v>1.7096364332280647E-2</v>
      </c>
      <c r="L340" s="8">
        <f>'Data-Resource'!I4885</f>
        <v>1.3661202745677678E-2</v>
      </c>
      <c r="M340" s="8">
        <f>'Data-Resource'!I5390</f>
        <v>2.8396611233134694E-2</v>
      </c>
      <c r="N340" s="8">
        <f>'Data-Resource'!I5895</f>
        <v>7.5757575757585916E-4</v>
      </c>
      <c r="O340" s="8">
        <f>'Data-Resource'!I6400</f>
        <v>1.7617770968977355E-2</v>
      </c>
      <c r="P340" s="8">
        <f>'Data-Resource'!I12460</f>
        <v>-1.324341471811746E-2</v>
      </c>
      <c r="Q340" s="8">
        <f>'Data-Resource'!I10945</f>
        <v>2.927032147402556E-2</v>
      </c>
      <c r="R340" s="8">
        <f>'Data-Resource'!I11450</f>
        <v>6.0107260819060503E-2</v>
      </c>
      <c r="S340" s="8">
        <f>'Data-Resource'!I8420</f>
        <v>8.3001648664013633E-2</v>
      </c>
      <c r="T340" s="8">
        <f>'Data-Resource'!I8925</f>
        <v>-9.824519298245649E-3</v>
      </c>
      <c r="U340" s="8">
        <f>'Data-Resource'!I9430</f>
        <v>2.0866166752645771E-2</v>
      </c>
      <c r="V340" s="8">
        <f>'Data-Resource'!I9935</f>
        <v>2.2638093183390027E-2</v>
      </c>
      <c r="W340" s="8">
        <f>'Data-Resource'!I10440</f>
        <v>-1.9096367379531722E-2</v>
      </c>
    </row>
    <row r="341" spans="1:23" x14ac:dyDescent="0.3">
      <c r="A341" s="8" t="str">
        <f>'Data-Resource'!B341</f>
        <v>5-8-2020</v>
      </c>
      <c r="B341" s="8">
        <f>'Data-Resource'!I14986</f>
        <v>2.0252846906693208E-3</v>
      </c>
      <c r="C341" s="8">
        <f>'Data-Resource'!I11956</f>
        <v>4.442761940022283E-3</v>
      </c>
      <c r="D341" s="8">
        <f>'Data-Resource'!I846</f>
        <v>-1.4691971563981047E-2</v>
      </c>
      <c r="E341" s="8">
        <f>'Data-Resource'!I1351</f>
        <v>-1.4084489684586156E-2</v>
      </c>
      <c r="F341" s="8">
        <f>'Data-Resource'!I1856</f>
        <v>-8.4266819663770618E-3</v>
      </c>
      <c r="G341" s="8">
        <f>'Data-Resource'!I2361</f>
        <v>5.2174347826086376E-3</v>
      </c>
      <c r="H341" s="8">
        <f>'Data-Resource'!I2866</f>
        <v>-8.7179145299146263E-3</v>
      </c>
      <c r="I341" s="8">
        <f>'Data-Resource'!I3371</f>
        <v>1.7483217462412461E-2</v>
      </c>
      <c r="J341" s="8">
        <f>'Data-Resource'!I3876</f>
        <v>3.4607584816748888E-2</v>
      </c>
      <c r="K341" s="8">
        <f>'Data-Resource'!I4381</f>
        <v>4.4075007179664755E-2</v>
      </c>
      <c r="L341" s="8">
        <f>'Data-Resource'!I4886</f>
        <v>-4.3565282377317997E-3</v>
      </c>
      <c r="M341" s="8">
        <f>'Data-Resource'!I5391</f>
        <v>-1.3283018867924509E-2</v>
      </c>
      <c r="N341" s="8">
        <f>'Data-Resource'!I5896</f>
        <v>6.7669548872179158E-3</v>
      </c>
      <c r="O341" s="8">
        <f>'Data-Resource'!I6401</f>
        <v>9.2353158478019077E-3</v>
      </c>
      <c r="P341" s="8">
        <f>'Data-Resource'!I12461</f>
        <v>-6.325985709293709E-3</v>
      </c>
      <c r="Q341" s="8">
        <f>'Data-Resource'!I10946</f>
        <v>-4.0926664092664086E-2</v>
      </c>
      <c r="R341" s="8">
        <f>'Data-Resource'!I11451</f>
        <v>1.2807516009437086E-2</v>
      </c>
      <c r="S341" s="8">
        <f>'Data-Resource'!I8421</f>
        <v>-3.4267886812045761E-2</v>
      </c>
      <c r="T341" s="8">
        <f>'Data-Resource'!I8926</f>
        <v>-2.7972027972027979E-2</v>
      </c>
      <c r="U341" s="8">
        <f>'Data-Resource'!I9431</f>
        <v>-1.1339146868250391E-2</v>
      </c>
      <c r="V341" s="8">
        <f>'Data-Resource'!I9936</f>
        <v>1.172676613790498E-2</v>
      </c>
      <c r="W341" s="8">
        <f>'Data-Resource'!I10441</f>
        <v>3.3096737588652935E-3</v>
      </c>
    </row>
    <row r="342" spans="1:23" x14ac:dyDescent="0.3">
      <c r="A342" s="8" t="str">
        <f>'Data-Resource'!B342</f>
        <v>5-11-2020</v>
      </c>
      <c r="B342" s="8">
        <f>'Data-Resource'!I14987</f>
        <v>-1.1257516953480295E-2</v>
      </c>
      <c r="C342" s="8">
        <f>'Data-Resource'!I11957</f>
        <v>-8.8008434176751107E-3</v>
      </c>
      <c r="D342" s="8">
        <f>'Data-Resource'!I847</f>
        <v>-2.0962335044182982E-2</v>
      </c>
      <c r="E342" s="8">
        <f>'Data-Resource'!I1352</f>
        <v>-3.9992883720679676E-2</v>
      </c>
      <c r="F342" s="8">
        <f>'Data-Resource'!I1857</f>
        <v>-1.6855301886792455E-2</v>
      </c>
      <c r="G342" s="8">
        <f>'Data-Resource'!I2362</f>
        <v>-2.6992085750985953E-2</v>
      </c>
      <c r="H342" s="8">
        <f>'Data-Resource'!I2867</f>
        <v>-8.4192782058543428E-3</v>
      </c>
      <c r="I342" s="8">
        <f>'Data-Resource'!I3372</f>
        <v>2.5412748297061021E-3</v>
      </c>
      <c r="J342" s="8">
        <f>'Data-Resource'!I3877</f>
        <v>-1.2684989672976954E-2</v>
      </c>
      <c r="K342" s="8">
        <f>'Data-Resource'!I4382</f>
        <v>-2.7175267674204973E-2</v>
      </c>
      <c r="L342" s="8">
        <f>'Data-Resource'!I4887</f>
        <v>4.0336537815126496E-3</v>
      </c>
      <c r="M342" s="8">
        <f>'Data-Resource'!I5392</f>
        <v>-3.4874905231235771E-2</v>
      </c>
      <c r="N342" s="8">
        <f>'Data-Resource'!I5897</f>
        <v>-7.0501296085294157E-3</v>
      </c>
      <c r="O342" s="8">
        <f>'Data-Resource'!I6402</f>
        <v>-1.7090909090909115E-2</v>
      </c>
      <c r="P342" s="8">
        <f>'Data-Resource'!I12462</f>
        <v>1.9380765480253546E-2</v>
      </c>
      <c r="Q342" s="8">
        <f>'Data-Resource'!I10947</f>
        <v>-2.4642336455270239E-2</v>
      </c>
      <c r="R342" s="8">
        <f>'Data-Resource'!I11452</f>
        <v>-3.7330722871973546E-2</v>
      </c>
      <c r="S342" s="8">
        <f>'Data-Resource'!I8422</f>
        <v>4.9600026666666581E-2</v>
      </c>
      <c r="T342" s="8">
        <f>'Data-Resource'!I8927</f>
        <v>-2.1413275314206528E-2</v>
      </c>
      <c r="U342" s="8">
        <f>'Data-Resource'!I9432</f>
        <v>-3.4269603853681926E-2</v>
      </c>
      <c r="V342" s="8">
        <f>'Data-Resource'!I9937</f>
        <v>-2.6200698689955752E-3</v>
      </c>
      <c r="W342" s="8">
        <f>'Data-Resource'!I10442</f>
        <v>9.4167610946363804E-4</v>
      </c>
    </row>
    <row r="343" spans="1:23" x14ac:dyDescent="0.3">
      <c r="A343" s="8" t="str">
        <f>'Data-Resource'!B343</f>
        <v>5-12-2020</v>
      </c>
      <c r="B343" s="8">
        <f>'Data-Resource'!I14988</f>
        <v>3.8746313335481621E-3</v>
      </c>
      <c r="C343" s="8">
        <f>'Data-Resource'!I11958</f>
        <v>1.1098741727756571E-2</v>
      </c>
      <c r="D343" s="8">
        <f>'Data-Resource'!I848</f>
        <v>9.7989708045373371E-4</v>
      </c>
      <c r="E343" s="8">
        <f>'Data-Resource'!I1353</f>
        <v>-5.4532038587546676E-2</v>
      </c>
      <c r="F343" s="8">
        <f>'Data-Resource'!I1858</f>
        <v>-1.5614795360080582E-2</v>
      </c>
      <c r="G343" s="8">
        <f>'Data-Resource'!I2363</f>
        <v>-1.1081338898078382E-3</v>
      </c>
      <c r="H343" s="8">
        <f>'Data-Resource'!I2868</f>
        <v>1.3884050917807282E-2</v>
      </c>
      <c r="I343" s="8">
        <f>'Data-Resource'!I3373</f>
        <v>8.4745231255398193E-3</v>
      </c>
      <c r="J343" s="8">
        <f>'Data-Resource'!I3878</f>
        <v>-3.7218022276553505E-3</v>
      </c>
      <c r="K343" s="8">
        <f>'Data-Resource'!I4383</f>
        <v>-2.580606451612824E-3</v>
      </c>
      <c r="L343" s="8">
        <f>'Data-Resource'!I4888</f>
        <v>1.2158074728306547E-2</v>
      </c>
      <c r="M343" s="8">
        <f>'Data-Resource'!I5393</f>
        <v>2.1189766127766445E-2</v>
      </c>
      <c r="N343" s="8">
        <f>'Data-Resource'!I5898</f>
        <v>9.5238098726669884E-3</v>
      </c>
      <c r="O343" s="8">
        <f>'Data-Resource'!I6403</f>
        <v>1.8141429100333215E-2</v>
      </c>
      <c r="P343" s="8">
        <f>'Data-Resource'!I12463</f>
        <v>2.1154583988397029E-2</v>
      </c>
      <c r="Q343" s="8">
        <f>'Data-Resource'!I10948</f>
        <v>2.2699132931091385E-2</v>
      </c>
      <c r="R343" s="8">
        <f>'Data-Resource'!I11453</f>
        <v>2.8806584362139905E-2</v>
      </c>
      <c r="S343" s="8">
        <f>'Data-Resource'!I8423</f>
        <v>3.1642440984429934E-2</v>
      </c>
      <c r="T343" s="8">
        <f>'Data-Resource'!I8928</f>
        <v>1.4630578228908186E-2</v>
      </c>
      <c r="U343" s="8">
        <f>'Data-Resource'!I9433</f>
        <v>1.4245015056696089E-2</v>
      </c>
      <c r="V343" s="8">
        <f>'Data-Resource'!I9938</f>
        <v>-1.7544035087720042E-3</v>
      </c>
      <c r="W343" s="8">
        <f>'Data-Resource'!I10443</f>
        <v>4.7125354328470138E-3</v>
      </c>
    </row>
    <row r="344" spans="1:23" x14ac:dyDescent="0.3">
      <c r="A344" s="8" t="str">
        <f>'Data-Resource'!B344</f>
        <v>5-13-2020</v>
      </c>
      <c r="B344" s="8">
        <f>'Data-Resource'!I14989</f>
        <v>-1.1933475781636211E-2</v>
      </c>
      <c r="C344" s="8">
        <f>'Data-Resource'!I11959</f>
        <v>3.3320992225102106E-3</v>
      </c>
      <c r="D344" s="8">
        <f>'Data-Resource'!I849</f>
        <v>-1.5159060862212703E-2</v>
      </c>
      <c r="E344" s="8">
        <f>'Data-Resource'!I1354</f>
        <v>-2.9394550207137604E-2</v>
      </c>
      <c r="F344" s="8">
        <f>'Data-Resource'!I1859</f>
        <v>-1.7466633333333172E-2</v>
      </c>
      <c r="G344" s="8">
        <f>'Data-Resource'!I2364</f>
        <v>-3.7668163124132924E-2</v>
      </c>
      <c r="H344" s="8">
        <f>'Data-Resource'!I2869</f>
        <v>-2.9519361000174315E-3</v>
      </c>
      <c r="I344" s="8">
        <f>'Data-Resource'!I3374</f>
        <v>-2.0740730158730177E-2</v>
      </c>
      <c r="J344" s="8">
        <f>'Data-Resource'!I3879</f>
        <v>-2.5399999999999978E-2</v>
      </c>
      <c r="K344" s="8">
        <f>'Data-Resource'!I4384</f>
        <v>-6.2992062847456412E-2</v>
      </c>
      <c r="L344" s="8">
        <f>'Data-Resource'!I4889</f>
        <v>4.3903680299149025E-3</v>
      </c>
      <c r="M344" s="8">
        <f>'Data-Resource'!I5394</f>
        <v>-3.7440758293838888E-2</v>
      </c>
      <c r="N344" s="8">
        <f>'Data-Resource'!I5899</f>
        <v>-1.6769996354356515E-2</v>
      </c>
      <c r="O344" s="8">
        <f>'Data-Resource'!I6404</f>
        <v>-6.2499999999999587E-3</v>
      </c>
      <c r="P344" s="8">
        <f>'Data-Resource'!I12464</f>
        <v>7.4108770064128231E-3</v>
      </c>
      <c r="Q344" s="8">
        <f>'Data-Resource'!I10949</f>
        <v>-4.7154495934959399E-2</v>
      </c>
      <c r="R344" s="8">
        <f>'Data-Resource'!I11454</f>
        <v>-2.6236075113287533E-2</v>
      </c>
      <c r="S344" s="8">
        <f>'Data-Resource'!I8424</f>
        <v>-2.4507472957892205E-2</v>
      </c>
      <c r="T344" s="8">
        <f>'Data-Resource'!I8929</f>
        <v>0</v>
      </c>
      <c r="U344" s="8">
        <f>'Data-Resource'!I9434</f>
        <v>-7.1836369906706655E-3</v>
      </c>
      <c r="V344" s="8">
        <f>'Data-Resource'!I9939</f>
        <v>-1.1624423248882292E-2</v>
      </c>
      <c r="W344" s="8">
        <f>'Data-Resource'!I10444</f>
        <v>1.8903307592533351E-3</v>
      </c>
    </row>
    <row r="345" spans="1:23" x14ac:dyDescent="0.3">
      <c r="A345" s="8" t="str">
        <f>'Data-Resource'!B345</f>
        <v>5-14-2020</v>
      </c>
      <c r="B345" s="8">
        <f>'Data-Resource'!I14990</f>
        <v>-7.7769436178899811E-3</v>
      </c>
      <c r="C345" s="8">
        <f>'Data-Resource'!I11960</f>
        <v>-3.3873909909909898E-2</v>
      </c>
      <c r="D345" s="8">
        <f>'Data-Resource'!I850</f>
        <v>1.2820512820512185E-3</v>
      </c>
      <c r="E345" s="8">
        <f>'Data-Resource'!I1355</f>
        <v>1.5656791378609241E-2</v>
      </c>
      <c r="F345" s="8">
        <f>'Data-Resource'!I1860</f>
        <v>-1.9615918663595647E-2</v>
      </c>
      <c r="G345" s="8">
        <f>'Data-Resource'!I2365</f>
        <v>-6.8235529411764095E-3</v>
      </c>
      <c r="H345" s="8">
        <f>'Data-Resource'!I2870</f>
        <v>-1.9518217329316176E-2</v>
      </c>
      <c r="I345" s="8">
        <f>'Data-Resource'!I3375</f>
        <v>-4.3619848755283245E-3</v>
      </c>
      <c r="J345" s="8">
        <f>'Data-Resource'!I3880</f>
        <v>-1.7016348261822797E-2</v>
      </c>
      <c r="K345" s="8">
        <f>'Data-Resource'!I4385</f>
        <v>1.134756028368801E-2</v>
      </c>
      <c r="L345" s="8">
        <f>'Data-Resource'!I4890</f>
        <v>-6.1183478129839724E-3</v>
      </c>
      <c r="M345" s="8">
        <f>'Data-Resource'!I5395</f>
        <v>8.3333333333332222E-3</v>
      </c>
      <c r="N345" s="8">
        <f>'Data-Resource'!I5900</f>
        <v>-2.6256601650412499E-2</v>
      </c>
      <c r="O345" s="8">
        <f>'Data-Resource'!I6405</f>
        <v>1.0328292143120647E-2</v>
      </c>
      <c r="P345" s="8">
        <f>'Data-Resource'!I12465</f>
        <v>-9.7828680505844152E-3</v>
      </c>
      <c r="Q345" s="8">
        <f>'Data-Resource'!I10950</f>
        <v>1.8614735930735836E-2</v>
      </c>
      <c r="R345" s="8">
        <f>'Data-Resource'!I11455</f>
        <v>-5.9130434782608543E-3</v>
      </c>
      <c r="S345" s="8">
        <f>'Data-Resource'!I8425</f>
        <v>6.9616855554030573E-3</v>
      </c>
      <c r="T345" s="8">
        <f>'Data-Resource'!I8930</f>
        <v>-2.6666711111111258E-2</v>
      </c>
      <c r="U345" s="8">
        <f>'Data-Resource'!I9435</f>
        <v>-9.748649283533058E-3</v>
      </c>
      <c r="V345" s="8">
        <f>'Data-Resource'!I9940</f>
        <v>-7.3350364058055919E-3</v>
      </c>
      <c r="W345" s="8">
        <f>'Data-Resource'!I10445</f>
        <v>-2.8902022286069109E-3</v>
      </c>
    </row>
    <row r="346" spans="1:23" x14ac:dyDescent="0.3">
      <c r="A346" s="8" t="str">
        <f>'Data-Resource'!B346</f>
        <v>5-15-2020</v>
      </c>
      <c r="B346" s="8">
        <f>'Data-Resource'!I14991</f>
        <v>-5.4242876285557002E-4</v>
      </c>
      <c r="C346" s="8">
        <f>'Data-Resource'!I11961</f>
        <v>1.7037000000000056E-2</v>
      </c>
      <c r="D346" s="8">
        <f>'Data-Resource'!I851</f>
        <v>1.8560941324005372E-2</v>
      </c>
      <c r="E346" s="8">
        <f>'Data-Resource'!I1356</f>
        <v>-2.3221325028510875E-2</v>
      </c>
      <c r="F346" s="8">
        <f>'Data-Resource'!I1861</f>
        <v>1.3528374740185716E-2</v>
      </c>
      <c r="G346" s="8">
        <f>'Data-Resource'!I2366</f>
        <v>1.7564636590991711E-3</v>
      </c>
      <c r="H346" s="8">
        <f>'Data-Resource'!I2871</f>
        <v>8.1719486912072876E-3</v>
      </c>
      <c r="I346" s="8">
        <f>'Data-Resource'!I3376</f>
        <v>1.2037711053984847E-2</v>
      </c>
      <c r="J346" s="8">
        <f>'Data-Resource'!I3881</f>
        <v>2.9801391386344141E-2</v>
      </c>
      <c r="K346" s="8">
        <f>'Data-Resource'!I4386</f>
        <v>2.633770482863456E-2</v>
      </c>
      <c r="L346" s="8">
        <f>'Data-Resource'!I4891</f>
        <v>3.4129692832764822E-3</v>
      </c>
      <c r="M346" s="8">
        <f>'Data-Resource'!I5396</f>
        <v>-3.6490431397989125E-2</v>
      </c>
      <c r="N346" s="8">
        <f>'Data-Resource'!I5901</f>
        <v>2.8680688336520075E-2</v>
      </c>
      <c r="O346" s="8">
        <f>'Data-Resource'!I6406</f>
        <v>-1.3024602026049176E-2</v>
      </c>
      <c r="P346" s="8">
        <f>'Data-Resource'!I12466</f>
        <v>0</v>
      </c>
      <c r="Q346" s="8">
        <f>'Data-Resource'!I10951</f>
        <v>-9.7705525005237961E-3</v>
      </c>
      <c r="R346" s="8">
        <f>'Data-Resource'!I11456</f>
        <v>3.1250070529516331E-2</v>
      </c>
      <c r="S346" s="8">
        <f>'Data-Resource'!I8426</f>
        <v>-3.9999999999999151E-3</v>
      </c>
      <c r="T346" s="8">
        <f>'Data-Resource'!I8931</f>
        <v>3.0212161489978017E-3</v>
      </c>
      <c r="U346" s="8">
        <f>'Data-Resource'!I9436</f>
        <v>-2.3982530613252073E-2</v>
      </c>
      <c r="V346" s="8">
        <f>'Data-Resource'!I9941</f>
        <v>1.1864903734776741E-2</v>
      </c>
      <c r="W346" s="8">
        <f>'Data-Resource'!I10446</f>
        <v>-6.7502123457148164E-3</v>
      </c>
    </row>
    <row r="347" spans="1:23" x14ac:dyDescent="0.3">
      <c r="A347" s="8" t="str">
        <f>'Data-Resource'!B347</f>
        <v>5-18-2020</v>
      </c>
      <c r="B347" s="8">
        <f>'Data-Resource'!I14992</f>
        <v>3.5100587027047644E-2</v>
      </c>
      <c r="C347" s="8">
        <f>'Data-Resource'!I11962</f>
        <v>2.6824035294135826E-2</v>
      </c>
      <c r="D347" s="8">
        <f>'Data-Resource'!I852</f>
        <v>5.7058489074395036E-2</v>
      </c>
      <c r="E347" s="8">
        <f>'Data-Resource'!I1357</f>
        <v>9.9303522388059576E-2</v>
      </c>
      <c r="F347" s="8">
        <f>'Data-Resource'!I1862</f>
        <v>2.5459931872964088E-2</v>
      </c>
      <c r="G347" s="8">
        <f>'Data-Resource'!I2367</f>
        <v>4.660728809686987E-2</v>
      </c>
      <c r="H347" s="8">
        <f>'Data-Resource'!I2872</f>
        <v>4.4110014805223738E-2</v>
      </c>
      <c r="I347" s="8">
        <f>'Data-Resource'!I3377</f>
        <v>2.1367521824092402E-2</v>
      </c>
      <c r="J347" s="8">
        <f>'Data-Resource'!I3882</f>
        <v>5.5007326159829416E-2</v>
      </c>
      <c r="K347" s="8">
        <f>'Data-Resource'!I4387</f>
        <v>5.9072834437086094E-2</v>
      </c>
      <c r="L347" s="8">
        <f>'Data-Resource'!I4892</f>
        <v>2.9530161073825577E-2</v>
      </c>
      <c r="M347" s="8">
        <f>'Data-Resource'!I5397</f>
        <v>8.363636363636355E-2</v>
      </c>
      <c r="N347" s="8">
        <f>'Data-Resource'!I5902</f>
        <v>2.4926611989493683E-2</v>
      </c>
      <c r="O347" s="8">
        <f>'Data-Resource'!I6407</f>
        <v>9.4066570188131495E-3</v>
      </c>
      <c r="P347" s="8">
        <f>'Data-Resource'!I12467</f>
        <v>2.8442759621776798E-2</v>
      </c>
      <c r="Q347" s="8">
        <f>'Data-Resource'!I10952</f>
        <v>0.13515791999999999</v>
      </c>
      <c r="R347" s="8">
        <f>'Data-Resource'!I11457</f>
        <v>1.200001666666667E-2</v>
      </c>
      <c r="S347" s="8">
        <f>'Data-Resource'!I8427</f>
        <v>-5.3758088601294093E-2</v>
      </c>
      <c r="T347" s="8">
        <f>'Data-Resource'!I8932</f>
        <v>2.3082583252064328E-2</v>
      </c>
      <c r="U347" s="8">
        <f>'Data-Resource'!I9437</f>
        <v>4.1978265783683966E-2</v>
      </c>
      <c r="V347" s="8">
        <f>'Data-Resource'!I9942</f>
        <v>3.0876802710520426E-2</v>
      </c>
      <c r="W347" s="8">
        <f>'Data-Resource'!I10447</f>
        <v>3.0172422793631741E-2</v>
      </c>
    </row>
    <row r="348" spans="1:23" x14ac:dyDescent="0.3">
      <c r="A348" s="8" t="str">
        <f>'Data-Resource'!B348</f>
        <v>5-19-2020</v>
      </c>
      <c r="B348" s="8">
        <f>'Data-Resource'!I14993</f>
        <v>-1.1216032334601354E-2</v>
      </c>
      <c r="C348" s="8">
        <f>'Data-Resource'!I11963</f>
        <v>-2.1761691821703177E-2</v>
      </c>
      <c r="D348" s="8">
        <f>'Data-Resource'!I853</f>
        <v>-6.8306009062677918E-3</v>
      </c>
      <c r="E348" s="8">
        <f>'Data-Resource'!I1358</f>
        <v>-3.0708749534324255E-2</v>
      </c>
      <c r="F348" s="8">
        <f>'Data-Resource'!I1863</f>
        <v>2.5476949683773389E-4</v>
      </c>
      <c r="G348" s="8">
        <f>'Data-Resource'!I2368</f>
        <v>-1.7811116644253836E-2</v>
      </c>
      <c r="H348" s="8">
        <f>'Data-Resource'!I2873</f>
        <v>-9.6753197769760286E-3</v>
      </c>
      <c r="I348" s="8">
        <f>'Data-Resource'!I3378</f>
        <v>-2.9564824683839811E-2</v>
      </c>
      <c r="J348" s="8">
        <f>'Data-Resource'!I3883</f>
        <v>-2.2460976123809033E-2</v>
      </c>
      <c r="K348" s="8">
        <f>'Data-Resource'!I4388</f>
        <v>2.2360248447206459E-3</v>
      </c>
      <c r="L348" s="8">
        <f>'Data-Resource'!I4893</f>
        <v>-1.6097874769519533E-2</v>
      </c>
      <c r="M348" s="8">
        <f>'Data-Resource'!I5398</f>
        <v>-1.9213583556747054E-2</v>
      </c>
      <c r="N348" s="8">
        <f>'Data-Resource'!I5903</f>
        <v>-2.2198697047170472E-2</v>
      </c>
      <c r="O348" s="8">
        <f>'Data-Resource'!I6408</f>
        <v>-3.432413305024784E-2</v>
      </c>
      <c r="P348" s="8">
        <f>'Data-Resource'!I12468</f>
        <v>1.8135835212675894E-2</v>
      </c>
      <c r="Q348" s="8">
        <f>'Data-Resource'!I10953</f>
        <v>8.0942314096055894E-3</v>
      </c>
      <c r="R348" s="8">
        <f>'Data-Resource'!I11458</f>
        <v>0</v>
      </c>
      <c r="S348" s="8">
        <f>'Data-Resource'!I8428</f>
        <v>-3.6900317261473928E-2</v>
      </c>
      <c r="T348" s="8">
        <f>'Data-Resource'!I8933</f>
        <v>-1.143667668777735E-2</v>
      </c>
      <c r="U348" s="8">
        <f>'Data-Resource'!I9438</f>
        <v>1.3297002724795715E-2</v>
      </c>
      <c r="V348" s="8">
        <f>'Data-Resource'!I9943</f>
        <v>-2.6981952712100167E-2</v>
      </c>
      <c r="W348" s="8">
        <f>'Data-Resource'!I10448</f>
        <v>-1.5711617810858235E-2</v>
      </c>
    </row>
    <row r="349" spans="1:23" x14ac:dyDescent="0.3">
      <c r="A349" s="8" t="str">
        <f>'Data-Resource'!B349</f>
        <v>5-20-2020</v>
      </c>
      <c r="B349" s="8">
        <f>'Data-Resource'!I14994</f>
        <v>1.7623906310726755E-2</v>
      </c>
      <c r="C349" s="8">
        <f>'Data-Resource'!I11964</f>
        <v>2.0877565463552673E-2</v>
      </c>
      <c r="D349" s="8">
        <f>'Data-Resource'!I854</f>
        <v>1.1019256046566726E-2</v>
      </c>
      <c r="E349" s="8">
        <f>'Data-Resource'!I1359</f>
        <v>2.0203892118556041E-2</v>
      </c>
      <c r="F349" s="8">
        <f>'Data-Resource'!I1864</f>
        <v>2.8146621052799513E-3</v>
      </c>
      <c r="G349" s="8">
        <f>'Data-Resource'!I2369</f>
        <v>1.5956839089757927E-2</v>
      </c>
      <c r="H349" s="8">
        <f>'Data-Resource'!I2874</f>
        <v>-1.4084474368996604E-2</v>
      </c>
      <c r="I349" s="8">
        <f>'Data-Resource'!I3379</f>
        <v>9.2632597700672229E-3</v>
      </c>
      <c r="J349" s="8">
        <f>'Data-Resource'!I3884</f>
        <v>1.7203359983862413E-2</v>
      </c>
      <c r="K349" s="8">
        <f>'Data-Resource'!I4389</f>
        <v>1.1747088668348752E-2</v>
      </c>
      <c r="L349" s="8">
        <f>'Data-Resource'!I4894</f>
        <v>6.6383009613672165E-4</v>
      </c>
      <c r="M349" s="8">
        <f>'Data-Resource'!I5399</f>
        <v>5.1065787455911761E-2</v>
      </c>
      <c r="N349" s="8">
        <f>'Data-Resource'!I5904</f>
        <v>2.7566195139644402E-2</v>
      </c>
      <c r="O349" s="8">
        <f>'Data-Resource'!I6409</f>
        <v>1.6672841793256916E-2</v>
      </c>
      <c r="P349" s="8">
        <f>'Data-Resource'!I12469</f>
        <v>3.3146022471910161E-2</v>
      </c>
      <c r="Q349" s="8">
        <f>'Data-Resource'!I10954</f>
        <v>-9.2421441774491152E-3</v>
      </c>
      <c r="R349" s="8">
        <f>'Data-Resource'!I11459</f>
        <v>-5.5338705327778338E-3</v>
      </c>
      <c r="S349" s="8">
        <f>'Data-Resource'!I8429</f>
        <v>3.5967274224325031E-2</v>
      </c>
      <c r="T349" s="8">
        <f>'Data-Resource'!I8934</f>
        <v>7.96517706161428E-3</v>
      </c>
      <c r="U349" s="8">
        <f>'Data-Resource'!I9439</f>
        <v>4.769629852388628E-2</v>
      </c>
      <c r="V349" s="8">
        <f>'Data-Resource'!I9944</f>
        <v>3.0146426533899259E-2</v>
      </c>
      <c r="W349" s="8">
        <f>'Data-Resource'!I10449</f>
        <v>7.0788109602306012E-3</v>
      </c>
    </row>
    <row r="350" spans="1:23" x14ac:dyDescent="0.3">
      <c r="A350" s="8" t="str">
        <f>'Data-Resource'!B350</f>
        <v>5-21-2020</v>
      </c>
      <c r="B350" s="8">
        <f>'Data-Resource'!I14995</f>
        <v>-2.0012797263959242E-3</v>
      </c>
      <c r="C350" s="8">
        <f>'Data-Resource'!I11965</f>
        <v>6.2761854951186458E-3</v>
      </c>
      <c r="D350" s="8">
        <f>'Data-Resource'!I855</f>
        <v>-5.9633165137614273E-3</v>
      </c>
      <c r="E350" s="8">
        <f>'Data-Resource'!I1360</f>
        <v>5.5248435639933544E-3</v>
      </c>
      <c r="F350" s="8">
        <f>'Data-Resource'!I1865</f>
        <v>-3.3440771704180338E-3</v>
      </c>
      <c r="G350" s="8">
        <f>'Data-Resource'!I2370</f>
        <v>-7.5163831147546656E-3</v>
      </c>
      <c r="H350" s="8">
        <f>'Data-Resource'!I2875</f>
        <v>-1.7781524433218079E-2</v>
      </c>
      <c r="I350" s="8">
        <f>'Data-Resource'!I3380</f>
        <v>-1.0524097599094829E-2</v>
      </c>
      <c r="J350" s="8">
        <f>'Data-Resource'!I3885</f>
        <v>-6.5476584703310775E-3</v>
      </c>
      <c r="K350" s="8">
        <f>'Data-Resource'!I4390</f>
        <v>8.2665835804901829E-3</v>
      </c>
      <c r="L350" s="8">
        <f>'Data-Resource'!I4895</f>
        <v>-4.6822541806020692E-3</v>
      </c>
      <c r="M350" s="8">
        <f>'Data-Resource'!I5400</f>
        <v>-3.7091988130564029E-3</v>
      </c>
      <c r="N350" s="8">
        <f>'Data-Resource'!I5905</f>
        <v>-7.1300893807517089E-3</v>
      </c>
      <c r="O350" s="8">
        <f>'Data-Resource'!I6410</f>
        <v>2.2042615723734211E-3</v>
      </c>
      <c r="P350" s="8">
        <f>'Data-Resource'!I12470</f>
        <v>-2.5192112806479579E-3</v>
      </c>
      <c r="Q350" s="8">
        <f>'Data-Resource'!I10955</f>
        <v>1.1320301886791355E-3</v>
      </c>
      <c r="R350" s="8">
        <f>'Data-Resource'!I11460</f>
        <v>-1.0515938046073862E-2</v>
      </c>
      <c r="S350" s="8">
        <f>'Data-Resource'!I8430</f>
        <v>1.3178703562960031E-2</v>
      </c>
      <c r="T350" s="8">
        <f>'Data-Resource'!I8935</f>
        <v>7.9480205757813307E-3</v>
      </c>
      <c r="U350" s="8">
        <f>'Data-Resource'!I9440</f>
        <v>-1.5538638832966868E-2</v>
      </c>
      <c r="V350" s="8">
        <f>'Data-Resource'!I9945</f>
        <v>-1.1347347517729623E-3</v>
      </c>
      <c r="W350" s="8">
        <f>'Data-Resource'!I10450</f>
        <v>-4.2837219147914699E-3</v>
      </c>
    </row>
    <row r="351" spans="1:23" x14ac:dyDescent="0.3">
      <c r="A351" s="8" t="str">
        <f>'Data-Resource'!B351</f>
        <v>5-22-2020</v>
      </c>
      <c r="B351" s="8">
        <f>'Data-Resource'!I14996</f>
        <v>1.6298208709714136E-2</v>
      </c>
      <c r="C351" s="8">
        <f>'Data-Resource'!I11966</f>
        <v>2.5704190140845167E-2</v>
      </c>
      <c r="D351" s="8">
        <f>'Data-Resource'!I856</f>
        <v>2.0618599455068456E-2</v>
      </c>
      <c r="E351" s="8">
        <f>'Data-Resource'!I1361</f>
        <v>5.9479555008914451E-3</v>
      </c>
      <c r="F351" s="8">
        <f>'Data-Resource'!I1866</f>
        <v>2.2084928500623994E-2</v>
      </c>
      <c r="G351" s="8">
        <f>'Data-Resource'!I2371</f>
        <v>1.0582667286740129E-2</v>
      </c>
      <c r="H351" s="8">
        <f>'Data-Resource'!I2876</f>
        <v>8.7489060805281266E-3</v>
      </c>
      <c r="I351" s="8">
        <f>'Data-Resource'!I3381</f>
        <v>7.889557135885239E-3</v>
      </c>
      <c r="J351" s="8">
        <f>'Data-Resource'!I3886</f>
        <v>1.6852832487309517E-2</v>
      </c>
      <c r="K351" s="8">
        <f>'Data-Resource'!I4391</f>
        <v>3.6331313054734311E-2</v>
      </c>
      <c r="L351" s="8">
        <f>'Data-Resource'!I4896</f>
        <v>1.5856990874298017E-2</v>
      </c>
      <c r="M351" s="8">
        <f>'Data-Resource'!I5401</f>
        <v>1.9814052735863466E-2</v>
      </c>
      <c r="N351" s="8">
        <f>'Data-Resource'!I5906</f>
        <v>5.4744160583942783E-3</v>
      </c>
      <c r="O351" s="8">
        <f>'Data-Resource'!I6411</f>
        <v>1.0000000000000023E-2</v>
      </c>
      <c r="P351" s="8">
        <f>'Data-Resource'!I12471</f>
        <v>1.7763939158432551E-2</v>
      </c>
      <c r="Q351" s="8">
        <f>'Data-Resource'!I10956</f>
        <v>1.1538461538461466E-2</v>
      </c>
      <c r="R351" s="8">
        <f>'Data-Resource'!I11461</f>
        <v>1.4458641560188376E-2</v>
      </c>
      <c r="S351" s="8">
        <f>'Data-Resource'!I8431</f>
        <v>4.35924346852712E-2</v>
      </c>
      <c r="T351" s="8">
        <f>'Data-Resource'!I8936</f>
        <v>1.2363614545454401E-2</v>
      </c>
      <c r="U351" s="8">
        <f>'Data-Resource'!I9441</f>
        <v>4.0652228260869769E-2</v>
      </c>
      <c r="V351" s="8">
        <f>'Data-Resource'!I9946</f>
        <v>1.2694731459410273E-2</v>
      </c>
      <c r="W351" s="8">
        <f>'Data-Resource'!I10451</f>
        <v>1.9305502303195515E-3</v>
      </c>
    </row>
    <row r="352" spans="1:23" x14ac:dyDescent="0.3">
      <c r="A352" s="8" t="str">
        <f>'Data-Resource'!B352</f>
        <v>5-25-2020</v>
      </c>
      <c r="B352" s="8">
        <f>'Data-Resource'!I14997</f>
        <v>1.8347889804263513E-2</v>
      </c>
      <c r="C352" s="8">
        <f>'Data-Resource'!I11967</f>
        <v>1.8348589874277958E-2</v>
      </c>
      <c r="D352" s="8">
        <f>'Data-Resource'!I857</f>
        <v>7.2627824703206225E-3</v>
      </c>
      <c r="E352" s="8">
        <f>'Data-Resource'!I1362</f>
        <v>6.6363672727272685E-2</v>
      </c>
      <c r="F352" s="8">
        <f>'Data-Resource'!I1867</f>
        <v>1.2325299072120854E-2</v>
      </c>
      <c r="G352" s="8">
        <f>'Data-Resource'!I2372</f>
        <v>1.3232126387511126E-2</v>
      </c>
      <c r="H352" s="8">
        <f>'Data-Resource'!I2877</f>
        <v>3.498254264505319E-2</v>
      </c>
      <c r="I352" s="8">
        <f>'Data-Resource'!I3382</f>
        <v>6.9309836227412673E-3</v>
      </c>
      <c r="J352" s="8">
        <f>'Data-Resource'!I3887</f>
        <v>-9.2592005224273206E-3</v>
      </c>
      <c r="K352" s="8">
        <f>'Data-Resource'!I4392</f>
        <v>1.207717347546491E-3</v>
      </c>
      <c r="L352" s="8">
        <f>'Data-Resource'!I4897</f>
        <v>1.3866002255516712E-2</v>
      </c>
      <c r="M352" s="8">
        <f>'Data-Resource'!I5402</f>
        <v>8.6244701067094923E-3</v>
      </c>
      <c r="N352" s="8">
        <f>'Data-Resource'!I5907</f>
        <v>2.3723939611790163E-2</v>
      </c>
      <c r="O352" s="8">
        <f>'Data-Resource'!I6412</f>
        <v>9.8576122672508065E-3</v>
      </c>
      <c r="P352" s="8">
        <f>'Data-Resource'!I12472</f>
        <v>9.1792442587310657E-3</v>
      </c>
      <c r="Q352" s="8">
        <f>'Data-Resource'!I10957</f>
        <v>4.7407362962963003E-2</v>
      </c>
      <c r="R352" s="8">
        <f>'Data-Resource'!I11462</f>
        <v>-4.5752123435422115E-3</v>
      </c>
      <c r="S352" s="8">
        <f>'Data-Resource'!I8432</f>
        <v>-2.6038984127165342E-2</v>
      </c>
      <c r="T352" s="8">
        <f>'Data-Resource'!I8937</f>
        <v>1.3513470262582903E-2</v>
      </c>
      <c r="U352" s="8">
        <f>'Data-Resource'!I9442</f>
        <v>3.9175257731958639E-3</v>
      </c>
      <c r="V352" s="8">
        <f>'Data-Resource'!I9947</f>
        <v>1.1373329154165553E-2</v>
      </c>
      <c r="W352" s="8">
        <f>'Data-Resource'!I10452</f>
        <v>1.723315511440374E-2</v>
      </c>
    </row>
    <row r="353" spans="1:23" x14ac:dyDescent="0.3">
      <c r="A353" s="8" t="str">
        <f>'Data-Resource'!B353</f>
        <v>5-26-2020</v>
      </c>
      <c r="B353" s="8">
        <f>'Data-Resource'!I14998</f>
        <v>1.3630579960899898E-3</v>
      </c>
      <c r="C353" s="8">
        <f>'Data-Resource'!I11968</f>
        <v>-2.3217756703727988E-2</v>
      </c>
      <c r="D353" s="8">
        <f>'Data-Resource'!I858</f>
        <v>1.7333306666666534E-2</v>
      </c>
      <c r="E353" s="8">
        <f>'Data-Resource'!I1363</f>
        <v>5.2349045380840564E-2</v>
      </c>
      <c r="F353" s="8">
        <f>'Data-Resource'!I1868</f>
        <v>1.6177239819703756E-2</v>
      </c>
      <c r="G353" s="8">
        <f>'Data-Resource'!I2373</f>
        <v>7.1957671957672007E-3</v>
      </c>
      <c r="H353" s="8">
        <f>'Data-Resource'!I2878</f>
        <v>-2.4324371245648038E-2</v>
      </c>
      <c r="I353" s="8">
        <f>'Data-Resource'!I3383</f>
        <v>-2.1808862285558492E-2</v>
      </c>
      <c r="J353" s="8">
        <f>'Data-Resource'!I3888</f>
        <v>2.2270338105229041E-2</v>
      </c>
      <c r="K353" s="8">
        <f>'Data-Resource'!I4393</f>
        <v>3.5116603404235162E-2</v>
      </c>
      <c r="L353" s="8">
        <f>'Data-Resource'!I4898</f>
        <v>-4.1706767723833166E-2</v>
      </c>
      <c r="M353" s="8">
        <f>'Data-Resource'!I5403</f>
        <v>7.2000000000000022E-2</v>
      </c>
      <c r="N353" s="8">
        <f>'Data-Resource'!I5908</f>
        <v>-1.0801463038276608E-2</v>
      </c>
      <c r="O353" s="8">
        <f>'Data-Resource'!I6413</f>
        <v>-7.5431034482758173E-3</v>
      </c>
      <c r="P353" s="8">
        <f>'Data-Resource'!I12473</f>
        <v>-9.7561607738637542E-3</v>
      </c>
      <c r="Q353" s="8">
        <f>'Data-Resource'!I10958</f>
        <v>2.239063130791456E-2</v>
      </c>
      <c r="R353" s="8">
        <f>'Data-Resource'!I11463</f>
        <v>2.4804177950459892E-2</v>
      </c>
      <c r="S353" s="8">
        <f>'Data-Resource'!I8433</f>
        <v>-2.3650435802034245E-2</v>
      </c>
      <c r="T353" s="8">
        <f>'Data-Resource'!I8938</f>
        <v>2.697091174394552E-2</v>
      </c>
      <c r="U353" s="8">
        <f>'Data-Resource'!I9443</f>
        <v>2.4656888662938286E-2</v>
      </c>
      <c r="V353" s="8">
        <f>'Data-Resource'!I9948</f>
        <v>-2.1666633333333345E-2</v>
      </c>
      <c r="W353" s="8">
        <f>'Data-Resource'!I10453</f>
        <v>-3.1805443745454666E-2</v>
      </c>
    </row>
    <row r="354" spans="1:23" x14ac:dyDescent="0.3">
      <c r="A354" s="8" t="str">
        <f>'Data-Resource'!B354</f>
        <v>5-27-2020</v>
      </c>
      <c r="B354" s="8">
        <f>'Data-Resource'!I14999</f>
        <v>1.1057069937085851E-2</v>
      </c>
      <c r="C354" s="8">
        <f>'Data-Resource'!I11969</f>
        <v>-1.7737584261632706E-2</v>
      </c>
      <c r="D354" s="8">
        <f>'Data-Resource'!I859</f>
        <v>-3.4217407602001901E-3</v>
      </c>
      <c r="E354" s="8">
        <f>'Data-Resource'!I1364</f>
        <v>-3.7795307086614216E-2</v>
      </c>
      <c r="F354" s="8">
        <f>'Data-Resource'!I1869</f>
        <v>2.8373044679339789E-2</v>
      </c>
      <c r="G354" s="8">
        <f>'Data-Resource'!I2374</f>
        <v>3.8947521726950769E-2</v>
      </c>
      <c r="H354" s="8">
        <f>'Data-Resource'!I2879</f>
        <v>9.771954079089493E-3</v>
      </c>
      <c r="I354" s="8">
        <f>'Data-Resource'!I3384</f>
        <v>2.8045541499184333E-2</v>
      </c>
      <c r="J354" s="8">
        <f>'Data-Resource'!I3889</f>
        <v>4.5961519230769382E-2</v>
      </c>
      <c r="K354" s="8">
        <f>'Data-Resource'!I4394</f>
        <v>4.1297935571794085E-2</v>
      </c>
      <c r="L354" s="8">
        <f>'Data-Resource'!I4899</f>
        <v>-8.6695766989578916E-3</v>
      </c>
      <c r="M354" s="8">
        <f>'Data-Resource'!I5404</f>
        <v>2.4605263157894759E-2</v>
      </c>
      <c r="N354" s="8">
        <f>'Data-Resource'!I5909</f>
        <v>2.2222222222222268E-2</v>
      </c>
      <c r="O354" s="8">
        <f>'Data-Resource'!I6414</f>
        <v>1.6955266955267084E-2</v>
      </c>
      <c r="P354" s="8">
        <f>'Data-Resource'!I12474</f>
        <v>-2.665950692377925E-2</v>
      </c>
      <c r="Q354" s="8">
        <f>'Data-Resource'!I10959</f>
        <v>1.7310293288487998E-2</v>
      </c>
      <c r="R354" s="8">
        <f>'Data-Resource'!I11464</f>
        <v>-1.5213930751630118E-2</v>
      </c>
      <c r="S354" s="8">
        <f>'Data-Resource'!I8434</f>
        <v>-6.068611816959802E-2</v>
      </c>
      <c r="T354" s="8">
        <f>'Data-Resource'!I8939</f>
        <v>1.0899121030671777E-2</v>
      </c>
      <c r="U354" s="8">
        <f>'Data-Resource'!I9444</f>
        <v>-3.739995000000005E-2</v>
      </c>
      <c r="V354" s="8">
        <f>'Data-Resource'!I9949</f>
        <v>-1.7040783577833851E-3</v>
      </c>
      <c r="W354" s="8">
        <f>'Data-Resource'!I10454</f>
        <v>-2.2222251207729433E-2</v>
      </c>
    </row>
    <row r="355" spans="1:23" x14ac:dyDescent="0.3">
      <c r="A355" s="8" t="str">
        <f>'Data-Resource'!B355</f>
        <v>5-28-2020</v>
      </c>
      <c r="B355" s="8">
        <f>'Data-Resource'!I15000</f>
        <v>2.9241723442913368E-3</v>
      </c>
      <c r="C355" s="8">
        <f>'Data-Resource'!I11970</f>
        <v>1.9939168638053385E-2</v>
      </c>
      <c r="D355" s="8">
        <f>'Data-Resource'!I860</f>
        <v>1.0998333612478916E-2</v>
      </c>
      <c r="E355" s="8">
        <f>'Data-Resource'!I1365</f>
        <v>-3.2905281427051118E-2</v>
      </c>
      <c r="F355" s="8">
        <f>'Data-Resource'!I1870</f>
        <v>-2.2170082111437086E-2</v>
      </c>
      <c r="G355" s="8">
        <f>'Data-Resource'!I2375</f>
        <v>-1.9778437582182966E-4</v>
      </c>
      <c r="H355" s="8">
        <f>'Data-Resource'!I2880</f>
        <v>5.7508148802177823E-3</v>
      </c>
      <c r="I355" s="8">
        <f>'Data-Resource'!I3385</f>
        <v>1.3364467685240475E-2</v>
      </c>
      <c r="J355" s="8">
        <f>'Data-Resource'!I3890</f>
        <v>-2.2624434389140292E-2</v>
      </c>
      <c r="K355" s="8">
        <f>'Data-Resource'!I4395</f>
        <v>-8.5653531356456036E-3</v>
      </c>
      <c r="L355" s="8">
        <f>'Data-Resource'!I4900</f>
        <v>-3.3233633098710413E-3</v>
      </c>
      <c r="M355" s="8">
        <f>'Data-Resource'!I5405</f>
        <v>-9.2369986081234558E-3</v>
      </c>
      <c r="N355" s="8">
        <f>'Data-Resource'!I5910</f>
        <v>-1.5986394557823067E-2</v>
      </c>
      <c r="O355" s="8">
        <f>'Data-Resource'!I6415</f>
        <v>7.7355836849507548E-3</v>
      </c>
      <c r="P355" s="8">
        <f>'Data-Resource'!I12475</f>
        <v>9.082972402778916E-3</v>
      </c>
      <c r="Q355" s="8">
        <f>'Data-Resource'!I10960</f>
        <v>-2.4358993589743541E-2</v>
      </c>
      <c r="R355" s="8">
        <f>'Data-Resource'!I11465</f>
        <v>3.3280031999999925E-2</v>
      </c>
      <c r="S355" s="8">
        <f>'Data-Resource'!I8435</f>
        <v>3.649632331544983E-2</v>
      </c>
      <c r="T355" s="8">
        <f>'Data-Resource'!I8940</f>
        <v>-2.1290731444629483E-2</v>
      </c>
      <c r="U355" s="8">
        <f>'Data-Resource'!I9445</f>
        <v>-1.8762627726299642E-2</v>
      </c>
      <c r="V355" s="8">
        <f>'Data-Resource'!I9950</f>
        <v>3.0337345154385818E-2</v>
      </c>
      <c r="W355" s="8">
        <f>'Data-Resource'!I10455</f>
        <v>3.7254931372549073E-2</v>
      </c>
    </row>
    <row r="356" spans="1:23" x14ac:dyDescent="0.3">
      <c r="A356" s="8" t="str">
        <f>'Data-Resource'!B356</f>
        <v>5-29-2020</v>
      </c>
      <c r="B356" s="8">
        <f>'Data-Resource'!I15001</f>
        <v>-5.3668575516081455E-3</v>
      </c>
      <c r="C356" s="8">
        <f>'Data-Resource'!I11971</f>
        <v>-7.3308563812062499E-3</v>
      </c>
      <c r="D356" s="8">
        <f>'Data-Resource'!I861</f>
        <v>2.5358875096563255E-3</v>
      </c>
      <c r="E356" s="8">
        <f>'Data-Resource'!I1366</f>
        <v>-4.2664402068539622E-2</v>
      </c>
      <c r="F356" s="8">
        <f>'Data-Resource'!I1871</f>
        <v>-9.0078878452607772E-3</v>
      </c>
      <c r="G356" s="8">
        <f>'Data-Resource'!I2376</f>
        <v>-2.2996605282253155E-2</v>
      </c>
      <c r="H356" s="8">
        <f>'Data-Resource'!I2881</f>
        <v>-2.5673924903722587E-2</v>
      </c>
      <c r="I356" s="8">
        <f>'Data-Resource'!I3386</f>
        <v>-9.2494955775646662E-3</v>
      </c>
      <c r="J356" s="8">
        <f>'Data-Resource'!I3891</f>
        <v>-2.6546074078645909E-3</v>
      </c>
      <c r="K356" s="8">
        <f>'Data-Resource'!I4396</f>
        <v>-1.7333311111111069E-2</v>
      </c>
      <c r="L356" s="8">
        <f>'Data-Resource'!I4901</f>
        <v>-6.7159169932539241E-3</v>
      </c>
      <c r="M356" s="8">
        <f>'Data-Resource'!I5406</f>
        <v>-6.4643799472296282E-3</v>
      </c>
      <c r="N356" s="8">
        <f>'Data-Resource'!I5911</f>
        <v>-2.167832167832183E-2</v>
      </c>
      <c r="O356" s="8">
        <f>'Data-Resource'!I6416</f>
        <v>-8.7412587412587957E-3</v>
      </c>
      <c r="P356" s="8">
        <f>'Data-Resource'!I12476</f>
        <v>1.562841530054658E-2</v>
      </c>
      <c r="Q356" s="8">
        <f>'Data-Resource'!I10961</f>
        <v>-2.6209737374803831E-2</v>
      </c>
      <c r="R356" s="8">
        <f>'Data-Resource'!I11466</f>
        <v>8.1683945962929532E-3</v>
      </c>
      <c r="S356" s="8">
        <f>'Data-Resource'!I8436</f>
        <v>-8.6673894186018174E-3</v>
      </c>
      <c r="T356" s="8">
        <f>'Data-Resource'!I8941</f>
        <v>-5.5019809698204081E-3</v>
      </c>
      <c r="U356" s="8">
        <f>'Data-Resource'!I9446</f>
        <v>-3.5932678080744036E-3</v>
      </c>
      <c r="V356" s="8">
        <f>'Data-Resource'!I9951</f>
        <v>2.7671832224763614E-4</v>
      </c>
      <c r="W356" s="8">
        <f>'Data-Resource'!I10456</f>
        <v>-9.1258022886801793E-3</v>
      </c>
    </row>
    <row r="357" spans="1:23" x14ac:dyDescent="0.3">
      <c r="A357" s="8" t="str">
        <f>'Data-Resource'!B357</f>
        <v>6-2-2020</v>
      </c>
      <c r="B357" s="8">
        <f>'Data-Resource'!I15002</f>
        <v>1.0471817218693969E-2</v>
      </c>
      <c r="C357" s="8">
        <f>'Data-Resource'!I11972</f>
        <v>1.1643413560991767E-2</v>
      </c>
      <c r="D357" s="8">
        <f>'Data-Resource'!I862</f>
        <v>-8.2883131998973635E-4</v>
      </c>
      <c r="E357" s="8">
        <f>'Data-Resource'!I1367</f>
        <v>5.5868683687002686E-2</v>
      </c>
      <c r="F357" s="8">
        <f>'Data-Resource'!I1872</f>
        <v>2.564104398880818E-2</v>
      </c>
      <c r="G357" s="8">
        <f>'Data-Resource'!I2377</f>
        <v>3.5913787627968652E-2</v>
      </c>
      <c r="H357" s="8">
        <f>'Data-Resource'!I2882</f>
        <v>1.7504758115849801E-2</v>
      </c>
      <c r="I357" s="8">
        <f>'Data-Resource'!I3387</f>
        <v>4.5958012240610736E-3</v>
      </c>
      <c r="J357" s="8">
        <f>'Data-Resource'!I3892</f>
        <v>1.3550576569299082E-2</v>
      </c>
      <c r="K357" s="8">
        <f>'Data-Resource'!I4397</f>
        <v>1.1868153846153816E-2</v>
      </c>
      <c r="L357" s="8">
        <f>'Data-Resource'!I4902</f>
        <v>-6.6263090772547279E-4</v>
      </c>
      <c r="M357" s="8">
        <f>'Data-Resource'!I5407</f>
        <v>3.1814050123360638E-2</v>
      </c>
      <c r="N357" s="8">
        <f>'Data-Resource'!I5912</f>
        <v>2.3328691620079695E-2</v>
      </c>
      <c r="O357" s="8">
        <f>'Data-Resource'!I6417</f>
        <v>1.7708333333333263E-2</v>
      </c>
      <c r="P357" s="8">
        <f>'Data-Resource'!I12477</f>
        <v>-2.6021483870967775E-2</v>
      </c>
      <c r="Q357" s="8">
        <f>'Data-Resource'!I10962</f>
        <v>5.7615874172185409E-2</v>
      </c>
      <c r="R357" s="8">
        <f>'Data-Resource'!I11467</f>
        <v>3.9658634522838718E-3</v>
      </c>
      <c r="S357" s="8">
        <f>'Data-Resource'!I8437</f>
        <v>5.4348099302937566E-3</v>
      </c>
      <c r="T357" s="8">
        <f>'Data-Resource'!I8942</f>
        <v>1.6216175675675733E-2</v>
      </c>
      <c r="U357" s="8">
        <f>'Data-Resource'!I9447</f>
        <v>-1.1178353658537205E-3</v>
      </c>
      <c r="V357" s="8">
        <f>'Data-Resource'!I9952</f>
        <v>1.8938906618956133E-3</v>
      </c>
      <c r="W357" s="8">
        <f>'Data-Resource'!I10457</f>
        <v>-1.4776014970905412E-2</v>
      </c>
    </row>
    <row r="358" spans="1:23" x14ac:dyDescent="0.3">
      <c r="A358" s="8" t="str">
        <f>'Data-Resource'!B358</f>
        <v>6-3-2020</v>
      </c>
      <c r="B358" s="8">
        <f>'Data-Resource'!I15003</f>
        <v>2.8009950230079825E-2</v>
      </c>
      <c r="C358" s="8">
        <f>'Data-Resource'!I11973</f>
        <v>3.4640522875816988E-2</v>
      </c>
      <c r="D358" s="8">
        <f>'Data-Resource'!I863</f>
        <v>2.1224477551020433E-2</v>
      </c>
      <c r="E358" s="8">
        <f>'Data-Resource'!I1368</f>
        <v>4.8466321248450427E-2</v>
      </c>
      <c r="F358" s="8">
        <f>'Data-Resource'!I1873</f>
        <v>7.0551814168906837E-2</v>
      </c>
      <c r="G358" s="8">
        <f>'Data-Resource'!I2378</f>
        <v>3.5071249062265483E-2</v>
      </c>
      <c r="H358" s="8">
        <f>'Data-Resource'!I2883</f>
        <v>8.3359217094152033E-3</v>
      </c>
      <c r="I358" s="8">
        <f>'Data-Resource'!I3388</f>
        <v>2.7835480139545867E-2</v>
      </c>
      <c r="J358" s="8">
        <f>'Data-Resource'!I3893</f>
        <v>3.2959183449863018E-2</v>
      </c>
      <c r="K358" s="8">
        <f>'Data-Resource'!I4398</f>
        <v>1.6170180851063951E-2</v>
      </c>
      <c r="L358" s="8">
        <f>'Data-Resource'!I4903</f>
        <v>2.4140271642994943E-2</v>
      </c>
      <c r="M358" s="8">
        <f>'Data-Resource'!I5408</f>
        <v>3.680981595092099E-4</v>
      </c>
      <c r="N358" s="8">
        <f>'Data-Resource'!I5913</f>
        <v>3.0997304582210318E-2</v>
      </c>
      <c r="O358" s="8">
        <f>'Data-Resource'!I6418</f>
        <v>1.9694397283531541E-2</v>
      </c>
      <c r="P358" s="8">
        <f>'Data-Resource'!I12478</f>
        <v>7.9496522027162359E-3</v>
      </c>
      <c r="Q358" s="8">
        <f>'Data-Resource'!I10963</f>
        <v>4.5945909909909814E-2</v>
      </c>
      <c r="R358" s="8">
        <f>'Data-Resource'!I11468</f>
        <v>3.2624962586052068E-2</v>
      </c>
      <c r="S358" s="8">
        <f>'Data-Resource'!I8438</f>
        <v>1.0840026512735664E-2</v>
      </c>
      <c r="T358" s="8">
        <f>'Data-Resource'!I8943</f>
        <v>8.1578907894736818E-2</v>
      </c>
      <c r="U358" s="8">
        <f>'Data-Resource'!I9448</f>
        <v>2.6614045016557567E-2</v>
      </c>
      <c r="V358" s="8">
        <f>'Data-Resource'!I9953</f>
        <v>1.6318903680649734E-2</v>
      </c>
      <c r="W358" s="8">
        <f>'Data-Resource'!I10458</f>
        <v>1.2980750000000011E-2</v>
      </c>
    </row>
    <row r="359" spans="1:23" x14ac:dyDescent="0.3">
      <c r="A359" s="8" t="str">
        <f>'Data-Resource'!B359</f>
        <v>6-4-2020</v>
      </c>
      <c r="B359" s="8">
        <f>'Data-Resource'!I15004</f>
        <v>3.2711219518271727E-3</v>
      </c>
      <c r="C359" s="8">
        <f>'Data-Resource'!I11974</f>
        <v>-1.2662203228869915E-2</v>
      </c>
      <c r="D359" s="8">
        <f>'Data-Resource'!I864</f>
        <v>-7.8430196078431587E-4</v>
      </c>
      <c r="E359" s="8">
        <f>'Data-Resource'!I1369</f>
        <v>5.3631418968288561E-2</v>
      </c>
      <c r="F359" s="8">
        <f>'Data-Resource'!I1874</f>
        <v>1.1436695660513547E-2</v>
      </c>
      <c r="G359" s="8">
        <f>'Data-Resource'!I2379</f>
        <v>1.8195221466642153E-2</v>
      </c>
      <c r="H359" s="8">
        <f>'Data-Resource'!I2884</f>
        <v>-1.6470572549019635E-2</v>
      </c>
      <c r="I359" s="8">
        <f>'Data-Resource'!I3389</f>
        <v>2.619931532042187E-3</v>
      </c>
      <c r="J359" s="8">
        <f>'Data-Resource'!I3894</f>
        <v>1.5387323227615424E-2</v>
      </c>
      <c r="K359" s="8">
        <f>'Data-Resource'!I4399</f>
        <v>8.5846135969116499E-3</v>
      </c>
      <c r="L359" s="8">
        <f>'Data-Resource'!I4904</f>
        <v>-3.5645041432695486E-3</v>
      </c>
      <c r="M359" s="8">
        <f>'Data-Resource'!I5409</f>
        <v>2.9582869166976045E-2</v>
      </c>
      <c r="N359" s="8">
        <f>'Data-Resource'!I5914</f>
        <v>1.2203199208443134E-2</v>
      </c>
      <c r="O359" s="8">
        <f>'Data-Resource'!I6419</f>
        <v>1.0006671114076984E-3</v>
      </c>
      <c r="P359" s="8">
        <f>'Data-Resource'!I12479</f>
        <v>8.0564617591876771E-3</v>
      </c>
      <c r="Q359" s="8">
        <f>'Data-Resource'!I10964</f>
        <v>-9.9677336270700342E-3</v>
      </c>
      <c r="R359" s="8">
        <f>'Data-Resource'!I11469</f>
        <v>7.2505801515456098E-3</v>
      </c>
      <c r="S359" s="8">
        <f>'Data-Resource'!I8439</f>
        <v>-1.1049778700282373E-2</v>
      </c>
      <c r="T359" s="8">
        <f>'Data-Resource'!I8944</f>
        <v>-1.0391271012545208E-2</v>
      </c>
      <c r="U359" s="8">
        <f>'Data-Resource'!I9449</f>
        <v>8.7934054124768086E-3</v>
      </c>
      <c r="V359" s="8">
        <f>'Data-Resource'!I9954</f>
        <v>-1.4960661417322912E-2</v>
      </c>
      <c r="W359" s="8">
        <f>'Data-Resource'!I10459</f>
        <v>-2.042757244655577E-2</v>
      </c>
    </row>
    <row r="360" spans="1:23" x14ac:dyDescent="0.3">
      <c r="A360" s="8" t="str">
        <f>'Data-Resource'!B360</f>
        <v>6-5-2020</v>
      </c>
      <c r="B360" s="8">
        <f>'Data-Resource'!I15005</f>
        <v>2.2484355663000274E-2</v>
      </c>
      <c r="C360" s="8">
        <f>'Data-Resource'!I11975</f>
        <v>-3.1230051983112024E-2</v>
      </c>
      <c r="D360" s="8">
        <f>'Data-Resource'!I865</f>
        <v>2.3210831721470003E-2</v>
      </c>
      <c r="E360" s="8">
        <f>'Data-Resource'!I1370</f>
        <v>7.8266706666666644E-2</v>
      </c>
      <c r="F360" s="8">
        <f>'Data-Resource'!I1875</f>
        <v>2.4933671087533176E-2</v>
      </c>
      <c r="G360" s="8">
        <f>'Data-Resource'!I2380</f>
        <v>2.5535714285714335E-2</v>
      </c>
      <c r="H360" s="8">
        <f>'Data-Resource'!I2885</f>
        <v>3.9277296487751877E-2</v>
      </c>
      <c r="I360" s="8">
        <f>'Data-Resource'!I3390</f>
        <v>-5.2208434783302888E-3</v>
      </c>
      <c r="J360" s="8">
        <f>'Data-Resource'!I3895</f>
        <v>1.1045064096688725E-2</v>
      </c>
      <c r="K360" s="8">
        <f>'Data-Resource'!I4400</f>
        <v>7.2173902173913049E-2</v>
      </c>
      <c r="L360" s="8">
        <f>'Data-Resource'!I4905</f>
        <v>-4.1559720264438367E-3</v>
      </c>
      <c r="M360" s="8">
        <f>'Data-Resource'!I5410</f>
        <v>2.458823529411764E-2</v>
      </c>
      <c r="N360" s="8">
        <f>'Data-Resource'!I5915</f>
        <v>2.7561640726329349E-2</v>
      </c>
      <c r="O360" s="8">
        <f>'Data-Resource'!I6420</f>
        <v>6.2851472047635824E-3</v>
      </c>
      <c r="P360" s="8">
        <f>'Data-Resource'!I12480</f>
        <v>-4.0267698046960766E-2</v>
      </c>
      <c r="Q360" s="8">
        <f>'Data-Resource'!I10965</f>
        <v>2.8233903286074832E-2</v>
      </c>
      <c r="R360" s="8">
        <f>'Data-Resource'!I11470</f>
        <v>3.0571414285714377E-2</v>
      </c>
      <c r="S360" s="8">
        <f>'Data-Resource'!I8440</f>
        <v>4.4642857142856186E-3</v>
      </c>
      <c r="T360" s="8">
        <f>'Data-Resource'!I8945</f>
        <v>2.0320216267988179E-2</v>
      </c>
      <c r="U360" s="8">
        <f>'Data-Resource'!I9450</f>
        <v>5.404084449655075E-2</v>
      </c>
      <c r="V360" s="8">
        <f>'Data-Resource'!I9955</f>
        <v>3.8501866060823522E-2</v>
      </c>
      <c r="W360" s="8">
        <f>'Data-Resource'!I10460</f>
        <v>2.3323624425196799E-2</v>
      </c>
    </row>
    <row r="361" spans="1:23" x14ac:dyDescent="0.3">
      <c r="A361" s="8" t="str">
        <f>'Data-Resource'!B361</f>
        <v>6-8-2020</v>
      </c>
      <c r="B361" s="8">
        <f>'Data-Resource'!I15006</f>
        <v>7.6171178054707201E-3</v>
      </c>
      <c r="C361" s="8">
        <f>'Data-Resource'!I11976</f>
        <v>2.184713743287434E-2</v>
      </c>
      <c r="D361" s="8">
        <f>'Data-Resource'!I866</f>
        <v>-1.7182130977826591E-2</v>
      </c>
      <c r="E361" s="8">
        <f>'Data-Resource'!I1371</f>
        <v>1.1344007678027469E-2</v>
      </c>
      <c r="F361" s="8">
        <f>'Data-Resource'!I1876</f>
        <v>6.19231219765217E-3</v>
      </c>
      <c r="G361" s="8">
        <f>'Data-Resource'!I2381</f>
        <v>9.9842354177613855E-3</v>
      </c>
      <c r="H361" s="8">
        <f>'Data-Resource'!I2886</f>
        <v>4.0212457049697878E-2</v>
      </c>
      <c r="I361" s="8">
        <f>'Data-Resource'!I3391</f>
        <v>-2.0210142850775334E-4</v>
      </c>
      <c r="J361" s="8">
        <f>'Data-Resource'!I3896</f>
        <v>2.4480837413473022E-2</v>
      </c>
      <c r="K361" s="8">
        <f>'Data-Resource'!I4401</f>
        <v>-1.4326545084664853E-3</v>
      </c>
      <c r="L361" s="8">
        <f>'Data-Resource'!I4906</f>
        <v>-2.275721672125169E-3</v>
      </c>
      <c r="M361" s="8">
        <f>'Data-Resource'!I5411</f>
        <v>4.6054154130988137E-2</v>
      </c>
      <c r="N361" s="8">
        <f>'Data-Resource'!I5916</f>
        <v>1.9871762183597309E-2</v>
      </c>
      <c r="O361" s="8">
        <f>'Data-Resource'!I6421</f>
        <v>4.9636002647254658E-3</v>
      </c>
      <c r="P361" s="8">
        <f>'Data-Resource'!I12481</f>
        <v>-1.6088498402555929E-2</v>
      </c>
      <c r="Q361" s="8">
        <f>'Data-Resource'!I10966</f>
        <v>8.455468155201866E-3</v>
      </c>
      <c r="R361" s="8">
        <f>'Data-Resource'!I11471</f>
        <v>-1.5371702497811623E-2</v>
      </c>
      <c r="S361" s="8">
        <f>'Data-Resource'!I8441</f>
        <v>-2.6666638888888983E-2</v>
      </c>
      <c r="T361" s="8">
        <f>'Data-Resource'!I8946</f>
        <v>9.1855479022864197E-3</v>
      </c>
      <c r="U361" s="8">
        <f>'Data-Resource'!I9451</f>
        <v>2.3506462984729235E-4</v>
      </c>
      <c r="V361" s="8">
        <f>'Data-Resource'!I9956</f>
        <v>-2.8787863636363733E-2</v>
      </c>
      <c r="W361" s="8">
        <f>'Data-Resource'!I10461</f>
        <v>3.4249830501691621E-2</v>
      </c>
    </row>
    <row r="362" spans="1:23" x14ac:dyDescent="0.3">
      <c r="A362" s="8" t="str">
        <f>'Data-Resource'!B362</f>
        <v>6-9-2020</v>
      </c>
      <c r="B362" s="8">
        <f>'Data-Resource'!I15007</f>
        <v>-1.8805835574461985E-2</v>
      </c>
      <c r="C362" s="8">
        <f>'Data-Resource'!I11977</f>
        <v>-3.5587220964089297E-2</v>
      </c>
      <c r="D362" s="8">
        <f>'Data-Resource'!I867</f>
        <v>-3.0852238219154761E-2</v>
      </c>
      <c r="E362" s="8">
        <f>'Data-Resource'!I1372</f>
        <v>-8.3716497279627641E-2</v>
      </c>
      <c r="F362" s="8">
        <f>'Data-Resource'!I1877</f>
        <v>-2.0179846404118813E-2</v>
      </c>
      <c r="G362" s="8">
        <f>'Data-Resource'!I2382</f>
        <v>-2.3784688325857228E-2</v>
      </c>
      <c r="H362" s="8">
        <f>'Data-Resource'!I2887</f>
        <v>-1.8102160583941596E-2</v>
      </c>
      <c r="I362" s="8">
        <f>'Data-Resource'!I3392</f>
        <v>1.0717866315108793E-2</v>
      </c>
      <c r="J362" s="8">
        <f>'Data-Resource'!I3897</f>
        <v>-2.5266627969374542E-2</v>
      </c>
      <c r="K362" s="8">
        <f>'Data-Resource'!I4402</f>
        <v>-3.1230913516097646E-2</v>
      </c>
      <c r="L362" s="8">
        <f>'Data-Resource'!I4907</f>
        <v>6.5487886027922092E-3</v>
      </c>
      <c r="M362" s="8">
        <f>'Data-Resource'!I5412</f>
        <v>-3.6101486531798253E-2</v>
      </c>
      <c r="N362" s="8">
        <f>'Data-Resource'!I5917</f>
        <v>-2.0094222919937225E-2</v>
      </c>
      <c r="O362" s="8">
        <f>'Data-Resource'!I6422</f>
        <v>-3.9344262295082314E-3</v>
      </c>
      <c r="P362" s="8">
        <f>'Data-Resource'!I12482</f>
        <v>7.2142888709728643E-3</v>
      </c>
      <c r="Q362" s="8">
        <f>'Data-Resource'!I10967</f>
        <v>-6.9337033149171182E-2</v>
      </c>
      <c r="R362" s="8">
        <f>'Data-Resource'!I11472</f>
        <v>-4.0395492638609087E-2</v>
      </c>
      <c r="S362" s="8">
        <f>'Data-Resource'!I8442</f>
        <v>7.3623217391304244E-2</v>
      </c>
      <c r="T362" s="8">
        <f>'Data-Resource'!I8947</f>
        <v>-2.3693856973492619E-2</v>
      </c>
      <c r="U362" s="8">
        <f>'Data-Resource'!I9452</f>
        <v>-2.3853976793918655E-2</v>
      </c>
      <c r="V362" s="8">
        <f>'Data-Resource'!I9957</f>
        <v>-5.2328622114224503E-3</v>
      </c>
      <c r="W362" s="8">
        <f>'Data-Resource'!I10462</f>
        <v>-1.2098604339653787E-2</v>
      </c>
    </row>
    <row r="363" spans="1:23" x14ac:dyDescent="0.3">
      <c r="A363" s="8" t="str">
        <f>'Data-Resource'!B363</f>
        <v>6-10-2020</v>
      </c>
      <c r="B363" s="8">
        <f>'Data-Resource'!I15008</f>
        <v>-1.4858714945975352E-2</v>
      </c>
      <c r="C363" s="8">
        <f>'Data-Resource'!I11978</f>
        <v>2.0333366666666606E-2</v>
      </c>
      <c r="D363" s="8">
        <f>'Data-Resource'!I868</f>
        <v>-1.9747235621017774E-2</v>
      </c>
      <c r="E363" s="8">
        <f>'Data-Resource'!I1373</f>
        <v>-2.8626931164259024E-2</v>
      </c>
      <c r="F363" s="8">
        <f>'Data-Resource'!I1878</f>
        <v>-1.3924377892763986E-2</v>
      </c>
      <c r="G363" s="8">
        <f>'Data-Resource'!I2383</f>
        <v>-2.3700034954014095E-2</v>
      </c>
      <c r="H363" s="8">
        <f>'Data-Resource'!I2888</f>
        <v>-7.0973683467708219E-3</v>
      </c>
      <c r="I363" s="8">
        <f>'Data-Resource'!I3393</f>
        <v>-2.5974226293191925E-3</v>
      </c>
      <c r="J363" s="8">
        <f>'Data-Resource'!I3898</f>
        <v>-1.8009037551958717E-2</v>
      </c>
      <c r="K363" s="8">
        <f>'Data-Resource'!I4403</f>
        <v>-3.6849861965154947E-2</v>
      </c>
      <c r="L363" s="8">
        <f>'Data-Resource'!I4908</f>
        <v>-1.2281797264676122E-2</v>
      </c>
      <c r="M363" s="8">
        <f>'Data-Resource'!I5413</f>
        <v>-1.1864406779661064E-2</v>
      </c>
      <c r="N363" s="8">
        <f>'Data-Resource'!I5918</f>
        <v>-8.6261344608988769E-3</v>
      </c>
      <c r="O363" s="8">
        <f>'Data-Resource'!I6423</f>
        <v>-9.4988535866361405E-3</v>
      </c>
      <c r="P363" s="8">
        <f>'Data-Resource'!I12483</f>
        <v>-7.04306662048258E-3</v>
      </c>
      <c r="Q363" s="8">
        <f>'Data-Resource'!I10968</f>
        <v>-1.3950674038895841E-2</v>
      </c>
      <c r="R363" s="8">
        <f>'Data-Resource'!I11473</f>
        <v>-7.9528863636851681E-3</v>
      </c>
      <c r="S363" s="8">
        <f>'Data-Resource'!I8443</f>
        <v>1.0643905766689329E-2</v>
      </c>
      <c r="T363" s="8">
        <f>'Data-Resource'!I8948</f>
        <v>6.1961588424838904E-4</v>
      </c>
      <c r="U363" s="8">
        <f>'Data-Resource'!I9453</f>
        <v>-5.2381428571429446E-3</v>
      </c>
      <c r="V363" s="8">
        <f>'Data-Resource'!I9958</f>
        <v>-1.1835875481245409E-2</v>
      </c>
      <c r="W363" s="8">
        <f>'Data-Resource'!I10463</f>
        <v>2.348520498314331E-3</v>
      </c>
    </row>
    <row r="364" spans="1:23" x14ac:dyDescent="0.3">
      <c r="A364" s="8" t="str">
        <f>'Data-Resource'!B364</f>
        <v>6-11-2020</v>
      </c>
      <c r="B364" s="8">
        <f>'Data-Resource'!I15009</f>
        <v>-2.070859723847239E-2</v>
      </c>
      <c r="C364" s="8">
        <f>'Data-Resource'!I11979</f>
        <v>-2.5099107493424425E-2</v>
      </c>
      <c r="D364" s="8">
        <f>'Data-Resource'!I869</f>
        <v>-3.2218103290753405E-2</v>
      </c>
      <c r="E364" s="8">
        <f>'Data-Resource'!I1374</f>
        <v>-5.1799549803798042E-2</v>
      </c>
      <c r="F364" s="8">
        <f>'Data-Resource'!I1879</f>
        <v>-9.77883675472478E-3</v>
      </c>
      <c r="G364" s="8">
        <f>'Data-Resource'!I2384</f>
        <v>-4.6111148148148026E-2</v>
      </c>
      <c r="H364" s="8">
        <f>'Data-Resource'!I2889</f>
        <v>-2.2699528072814296E-2</v>
      </c>
      <c r="I364" s="8">
        <f>'Data-Resource'!I3394</f>
        <v>-7.0606920219960572E-3</v>
      </c>
      <c r="J364" s="8">
        <f>'Data-Resource'!I3899</f>
        <v>-2.7792344481600197E-2</v>
      </c>
      <c r="K364" s="8">
        <f>'Data-Resource'!I4404</f>
        <v>-1.9195624515389351E-2</v>
      </c>
      <c r="L364" s="8">
        <f>'Data-Resource'!I4909</f>
        <v>-1.3262400266661847E-3</v>
      </c>
      <c r="M364" s="8">
        <f>'Data-Resource'!I5414</f>
        <v>-2.5751587016409193E-2</v>
      </c>
      <c r="N364" s="8">
        <f>'Data-Resource'!I5919</f>
        <v>-1.2541221536013857E-2</v>
      </c>
      <c r="O364" s="8">
        <f>'Data-Resource'!I6424</f>
        <v>-2.0646020646020717E-2</v>
      </c>
      <c r="P364" s="8">
        <f>'Data-Resource'!I12484</f>
        <v>5.3096873156342215E-3</v>
      </c>
      <c r="Q364" s="8">
        <f>'Data-Resource'!I10969</f>
        <v>-3.3489865414710593E-2</v>
      </c>
      <c r="R364" s="8">
        <f>'Data-Resource'!I11474</f>
        <v>-4.5579307201456861E-3</v>
      </c>
      <c r="S364" s="8">
        <f>'Data-Resource'!I8444</f>
        <v>6.8856465511465343E-3</v>
      </c>
      <c r="T364" s="8">
        <f>'Data-Resource'!I8949</f>
        <v>0</v>
      </c>
      <c r="U364" s="8">
        <f>'Data-Resource'!I9454</f>
        <v>-1.2945258404415384E-2</v>
      </c>
      <c r="V364" s="8">
        <f>'Data-Resource'!I9959</f>
        <v>-3.3073375096639504E-2</v>
      </c>
      <c r="W364" s="8">
        <f>'Data-Resource'!I10464</f>
        <v>-2.4159194007791807E-2</v>
      </c>
    </row>
    <row r="365" spans="1:23" x14ac:dyDescent="0.3">
      <c r="A365" s="8" t="str">
        <f>'Data-Resource'!B365</f>
        <v>6-12-2020</v>
      </c>
      <c r="B365" s="8">
        <f>'Data-Resource'!I15010</f>
        <v>6.1416590450142205E-3</v>
      </c>
      <c r="C365" s="8">
        <f>'Data-Resource'!I11980</f>
        <v>1.0204115646258666E-2</v>
      </c>
      <c r="D365" s="8">
        <f>'Data-Resource'!I870</f>
        <v>0</v>
      </c>
      <c r="E365" s="8">
        <f>'Data-Resource'!I1375</f>
        <v>1.5896971268873156E-2</v>
      </c>
      <c r="F365" s="8">
        <f>'Data-Resource'!I1880</f>
        <v>1.2393451247076321E-2</v>
      </c>
      <c r="G365" s="8">
        <f>'Data-Resource'!I2385</f>
        <v>-1.952401367583026E-3</v>
      </c>
      <c r="H365" s="8">
        <f>'Data-Resource'!I2890</f>
        <v>2.4179683218396603E-2</v>
      </c>
      <c r="I365" s="8">
        <f>'Data-Resource'!I3395</f>
        <v>0</v>
      </c>
      <c r="J365" s="8">
        <f>'Data-Resource'!I3900</f>
        <v>2.0723578284805595E-2</v>
      </c>
      <c r="K365" s="8">
        <f>'Data-Resource'!I4405</f>
        <v>1.1723329013247488E-2</v>
      </c>
      <c r="L365" s="8">
        <f>'Data-Resource'!I4910</f>
        <v>6.6950784052848022E-4</v>
      </c>
      <c r="M365" s="8">
        <f>'Data-Resource'!I5415</f>
        <v>3.4750000000000079E-2</v>
      </c>
      <c r="N365" s="8">
        <f>'Data-Resource'!I5920</f>
        <v>2.3720738732632841E-2</v>
      </c>
      <c r="O365" s="8">
        <f>'Data-Resource'!I6425</f>
        <v>3.4387895460797923E-3</v>
      </c>
      <c r="P365" s="8">
        <f>'Data-Resource'!I12485</f>
        <v>9.8318173378775884E-3</v>
      </c>
      <c r="Q365" s="8">
        <f>'Data-Resource'!I10970</f>
        <v>3.2792296113791905E-2</v>
      </c>
      <c r="R365" s="8">
        <f>'Data-Resource'!I11475</f>
        <v>1.6423876411157751E-2</v>
      </c>
      <c r="S365" s="8">
        <f>'Data-Resource'!I8445</f>
        <v>-2.6925148813278104E-2</v>
      </c>
      <c r="T365" s="8">
        <f>'Data-Resource'!I8950</f>
        <v>-3.8635285795840407E-3</v>
      </c>
      <c r="U365" s="8">
        <f>'Data-Resource'!I9455</f>
        <v>9.0937790637595148E-3</v>
      </c>
      <c r="V365" s="8">
        <f>'Data-Resource'!I9960</f>
        <v>-8.3874193440062496E-4</v>
      </c>
      <c r="W365" s="8">
        <f>'Data-Resource'!I10465</f>
        <v>-1.1707287804878072E-2</v>
      </c>
    </row>
    <row r="366" spans="1:23" x14ac:dyDescent="0.3">
      <c r="A366" s="8" t="str">
        <f>'Data-Resource'!B366</f>
        <v>6-15-2020</v>
      </c>
      <c r="B366" s="8">
        <f>'Data-Resource'!I15011</f>
        <v>2.1437401169066735E-2</v>
      </c>
      <c r="C366" s="8">
        <f>'Data-Resource'!I11981</f>
        <v>8.9347422680411698E-3</v>
      </c>
      <c r="D366" s="8">
        <f>'Data-Resource'!I871</f>
        <v>2.989735305941937E-2</v>
      </c>
      <c r="E366" s="8">
        <f>'Data-Resource'!I1376</f>
        <v>6.0473764933057068E-2</v>
      </c>
      <c r="F366" s="8">
        <f>'Data-Resource'!I1881</f>
        <v>2.3487197596394671E-2</v>
      </c>
      <c r="G366" s="8">
        <f>'Data-Resource'!I2386</f>
        <v>2.4297169162593845E-2</v>
      </c>
      <c r="H366" s="8">
        <f>'Data-Resource'!I2891</f>
        <v>2.4493657159580112E-2</v>
      </c>
      <c r="I366" s="8">
        <f>'Data-Resource'!I3396</f>
        <v>-1.2435544041450742E-3</v>
      </c>
      <c r="J366" s="8">
        <f>'Data-Resource'!I3901</f>
        <v>3.4004804398358887E-2</v>
      </c>
      <c r="K366" s="8">
        <f>'Data-Resource'!I4406</f>
        <v>4.952153228520418E-2</v>
      </c>
      <c r="L366" s="8">
        <f>'Data-Resource'!I4911</f>
        <v>1.6024589813484862E-2</v>
      </c>
      <c r="M366" s="8">
        <f>'Data-Resource'!I5416</f>
        <v>4.6290424857324049E-2</v>
      </c>
      <c r="N366" s="8">
        <f>'Data-Resource'!I5921</f>
        <v>1.8796958304853031E-2</v>
      </c>
      <c r="O366" s="8">
        <f>'Data-Resource'!I6426</f>
        <v>1.7665396605472727E-2</v>
      </c>
      <c r="P366" s="8">
        <f>'Data-Resource'!I12486</f>
        <v>1.6575244455044096E-2</v>
      </c>
      <c r="Q366" s="8">
        <f>'Data-Resource'!I10971</f>
        <v>5.0417382303839707E-2</v>
      </c>
      <c r="R366" s="8">
        <f>'Data-Resource'!I11476</f>
        <v>4.377951181102363E-2</v>
      </c>
      <c r="S366" s="8">
        <f>'Data-Resource'!I8446</f>
        <v>6.6741475042063944E-2</v>
      </c>
      <c r="T366" s="8">
        <f>'Data-Resource'!I8951</f>
        <v>3.2536479447417714E-2</v>
      </c>
      <c r="U366" s="8">
        <f>'Data-Resource'!I9456</f>
        <v>2.3766578249336808E-2</v>
      </c>
      <c r="V366" s="8">
        <f>'Data-Resource'!I9961</f>
        <v>1.3367411603514083E-2</v>
      </c>
      <c r="W366" s="8">
        <f>'Data-Resource'!I10466</f>
        <v>-7.8489913989271652E-3</v>
      </c>
    </row>
    <row r="367" spans="1:23" x14ac:dyDescent="0.3">
      <c r="A367" s="8" t="str">
        <f>'Data-Resource'!B367</f>
        <v>6-16-2020</v>
      </c>
      <c r="B367" s="8">
        <f>'Data-Resource'!I15012</f>
        <v>1.2104335958512073E-2</v>
      </c>
      <c r="C367" s="8">
        <f>'Data-Resource'!I11982</f>
        <v>7.3382588392261559E-3</v>
      </c>
      <c r="D367" s="8">
        <f>'Data-Resource'!I872</f>
        <v>1.0079772950530648E-2</v>
      </c>
      <c r="E367" s="8">
        <f>'Data-Resource'!I1377</f>
        <v>-2.24404759141455E-2</v>
      </c>
      <c r="F367" s="8">
        <f>'Data-Resource'!I1882</f>
        <v>2.5277833284490124E-3</v>
      </c>
      <c r="G367" s="8">
        <f>'Data-Resource'!I2387</f>
        <v>1.514826708675938E-3</v>
      </c>
      <c r="H367" s="8">
        <f>'Data-Resource'!I2892</f>
        <v>1.7131945312833331E-2</v>
      </c>
      <c r="I367" s="8">
        <f>'Data-Resource'!I3397</f>
        <v>3.0109289643969313E-2</v>
      </c>
      <c r="J367" s="8">
        <f>'Data-Resource'!I3902</f>
        <v>-1.3653663780614072E-2</v>
      </c>
      <c r="K367" s="8">
        <f>'Data-Resource'!I4407</f>
        <v>-2.5043925471837456E-2</v>
      </c>
      <c r="L367" s="8">
        <f>'Data-Resource'!I4912</f>
        <v>2.4495179917341573E-2</v>
      </c>
      <c r="M367" s="8">
        <f>'Data-Resource'!I5417</f>
        <v>-1.3953488372093013E-2</v>
      </c>
      <c r="N367" s="8">
        <f>'Data-Resource'!I5922</f>
        <v>8.519036697247663E-3</v>
      </c>
      <c r="O367" s="8">
        <f>'Data-Resource'!I6427</f>
        <v>1.9204851752021471E-2</v>
      </c>
      <c r="P367" s="8">
        <f>'Data-Resource'!I12487</f>
        <v>-6.9876543209876753E-4</v>
      </c>
      <c r="Q367" s="8">
        <f>'Data-Resource'!I10972</f>
        <v>-3.2121230303030282E-2</v>
      </c>
      <c r="R367" s="8">
        <f>'Data-Resource'!I11477</f>
        <v>3.8134643590495873E-3</v>
      </c>
      <c r="S367" s="8">
        <f>'Data-Resource'!I8447</f>
        <v>2.7935902741852054E-2</v>
      </c>
      <c r="T367" s="8">
        <f>'Data-Resource'!I8952</f>
        <v>5.0314654088050017E-3</v>
      </c>
      <c r="U367" s="8">
        <f>'Data-Resource'!I9457</f>
        <v>-8.2206512170099263E-3</v>
      </c>
      <c r="V367" s="8">
        <f>'Data-Resource'!I9962</f>
        <v>1.7886626602420921E-2</v>
      </c>
      <c r="W367" s="8">
        <f>'Data-Resource'!I10467</f>
        <v>1.5841564356435602E-2</v>
      </c>
    </row>
    <row r="368" spans="1:23" x14ac:dyDescent="0.3">
      <c r="A368" s="8" t="str">
        <f>'Data-Resource'!B368</f>
        <v>6-17-2020</v>
      </c>
      <c r="B368" s="8">
        <f>'Data-Resource'!I15013</f>
        <v>5.660877743633364E-3</v>
      </c>
      <c r="C368" s="8">
        <f>'Data-Resource'!I11983</f>
        <v>6.5402550686723274E-3</v>
      </c>
      <c r="D368" s="8">
        <f>'Data-Resource'!I873</f>
        <v>3.7421787941787537E-3</v>
      </c>
      <c r="E368" s="8">
        <f>'Data-Resource'!I1378</f>
        <v>-2.2903521000521331E-3</v>
      </c>
      <c r="F368" s="8">
        <f>'Data-Resource'!I1883</f>
        <v>3.2934791033833598E-3</v>
      </c>
      <c r="G368" s="8">
        <f>'Data-Resource'!I2388</f>
        <v>-9.423859603770509E-4</v>
      </c>
      <c r="H368" s="8">
        <f>'Data-Resource'!I2893</f>
        <v>-1.4465211100761334E-3</v>
      </c>
      <c r="I368" s="8">
        <f>'Data-Resource'!I3398</f>
        <v>5.5165799052130692E-3</v>
      </c>
      <c r="J368" s="8">
        <f>'Data-Resource'!I3903</f>
        <v>4.561368421052767E-3</v>
      </c>
      <c r="K368" s="8">
        <f>'Data-Resource'!I4408</f>
        <v>-1.9165693996584816E-2</v>
      </c>
      <c r="L368" s="8">
        <f>'Data-Resource'!I4913</f>
        <v>7.7544232633277978E-3</v>
      </c>
      <c r="M368" s="8">
        <f>'Data-Resource'!I5418</f>
        <v>-1.0439882697947322E-2</v>
      </c>
      <c r="N368" s="8">
        <f>'Data-Resource'!I5923</f>
        <v>1.4643670680117087E-2</v>
      </c>
      <c r="O368" s="8">
        <f>'Data-Resource'!I6428</f>
        <v>1.4930325149303252E-2</v>
      </c>
      <c r="P368" s="8">
        <f>'Data-Resource'!I12488</f>
        <v>1.9347271825301913E-2</v>
      </c>
      <c r="Q368" s="8">
        <f>'Data-Resource'!I10973</f>
        <v>1.4115433404595952E-2</v>
      </c>
      <c r="R368" s="8">
        <f>'Data-Resource'!I11478</f>
        <v>6.4140380878730252E-3</v>
      </c>
      <c r="S368" s="8">
        <f>'Data-Resource'!I8448</f>
        <v>4.9499999999999919E-2</v>
      </c>
      <c r="T368" s="8">
        <f>'Data-Resource'!I8953</f>
        <v>-1.9447874006820746E-2</v>
      </c>
      <c r="U368" s="8">
        <f>'Data-Resource'!I9458</f>
        <v>1.4616885080645313E-2</v>
      </c>
      <c r="V368" s="8">
        <f>'Data-Resource'!I9963</f>
        <v>5.9587809547524632E-3</v>
      </c>
      <c r="W368" s="8">
        <f>'Data-Resource'!I10468</f>
        <v>1.4598734793188166E-3</v>
      </c>
    </row>
    <row r="369" spans="1:23" x14ac:dyDescent="0.3">
      <c r="A369" s="8" t="str">
        <f>'Data-Resource'!B369</f>
        <v>6-18-2020</v>
      </c>
      <c r="B369" s="8">
        <f>'Data-Resource'!I15014</f>
        <v>-5.3419730464528692E-3</v>
      </c>
      <c r="C369" s="8">
        <f>'Data-Resource'!I11984</f>
        <v>1.0766721044045687E-2</v>
      </c>
      <c r="D369" s="8">
        <f>'Data-Resource'!I874</f>
        <v>1.6645609446787441E-3</v>
      </c>
      <c r="E369" s="8">
        <f>'Data-Resource'!I1379</f>
        <v>-7.1679051028684391E-3</v>
      </c>
      <c r="F369" s="8">
        <f>'Data-Resource'!I1884</f>
        <v>-6.3610659883688902E-3</v>
      </c>
      <c r="G369" s="8">
        <f>'Data-Resource'!I2389</f>
        <v>1.8672161448510013E-2</v>
      </c>
      <c r="H369" s="8">
        <f>'Data-Resource'!I2894</f>
        <v>-5.0798111733000679E-3</v>
      </c>
      <c r="I369" s="8">
        <f>'Data-Resource'!I3399</f>
        <v>-2.3999800000000446E-3</v>
      </c>
      <c r="J369" s="8">
        <f>'Data-Resource'!I3904</f>
        <v>-2.7937663698271642E-3</v>
      </c>
      <c r="K369" s="8">
        <f>'Data-Resource'!I4409</f>
        <v>6.9232630083878417E-4</v>
      </c>
      <c r="L369" s="8">
        <f>'Data-Resource'!I4914</f>
        <v>-3.2123354916414695E-3</v>
      </c>
      <c r="M369" s="8">
        <f>'Data-Resource'!I5419</f>
        <v>-1.231173798709057E-2</v>
      </c>
      <c r="N369" s="8">
        <f>'Data-Resource'!I5924</f>
        <v>-3.2147218510211891E-4</v>
      </c>
      <c r="O369" s="8">
        <f>'Data-Resource'!I6429</f>
        <v>3.267973856208808E-4</v>
      </c>
      <c r="P369" s="8">
        <f>'Data-Resource'!I12489</f>
        <v>-1.5843812074484903E-2</v>
      </c>
      <c r="Q369" s="8">
        <f>'Data-Resource'!I10974</f>
        <v>7.5471509433961935E-3</v>
      </c>
      <c r="R369" s="8">
        <f>'Data-Resource'!I11479</f>
        <v>-6.4706176470589287E-3</v>
      </c>
      <c r="S369" s="8">
        <f>'Data-Resource'!I8449</f>
        <v>-1.6706466982984877E-2</v>
      </c>
      <c r="T369" s="8">
        <f>'Data-Resource'!I8954</f>
        <v>3.2051282051283139E-3</v>
      </c>
      <c r="U369" s="8">
        <f>'Data-Resource'!I9459</f>
        <v>1.0696567164178937E-2</v>
      </c>
      <c r="V369" s="8">
        <f>'Data-Resource'!I9964</f>
        <v>6.2061197052434985E-3</v>
      </c>
      <c r="W369" s="8">
        <f>'Data-Resource'!I10469</f>
        <v>-9.2502144863742981E-3</v>
      </c>
    </row>
    <row r="370" spans="1:23" x14ac:dyDescent="0.3">
      <c r="A370" s="8" t="str">
        <f>'Data-Resource'!B370</f>
        <v>6-19-2020</v>
      </c>
      <c r="B370" s="8">
        <f>'Data-Resource'!I15015</f>
        <v>-3.5894363647822128E-3</v>
      </c>
      <c r="C370" s="8">
        <f>'Data-Resource'!I11985</f>
        <v>1.2890428202049363E-3</v>
      </c>
      <c r="D370" s="8">
        <f>'Data-Resource'!I875</f>
        <v>-2.3829039206960598E-2</v>
      </c>
      <c r="E370" s="8">
        <f>'Data-Resource'!I1380</f>
        <v>3.923219994187906E-3</v>
      </c>
      <c r="F370" s="8">
        <f>'Data-Resource'!I1885</f>
        <v>-4.6093666426315367E-3</v>
      </c>
      <c r="G370" s="8">
        <f>'Data-Resource'!I2390</f>
        <v>-8.756567595963707E-3</v>
      </c>
      <c r="H370" s="8">
        <f>'Data-Resource'!I2895</f>
        <v>4.3402052514380524E-3</v>
      </c>
      <c r="I370" s="8">
        <f>'Data-Resource'!I3400</f>
        <v>9.4715550507011304E-3</v>
      </c>
      <c r="J370" s="8">
        <f>'Data-Resource'!I3905</f>
        <v>-9.3962239534326718E-3</v>
      </c>
      <c r="K370" s="8">
        <f>'Data-Resource'!I4410</f>
        <v>-1.5582046466338777E-2</v>
      </c>
      <c r="L370" s="8">
        <f>'Data-Resource'!I4915</f>
        <v>1.4084488106616191E-2</v>
      </c>
      <c r="M370" s="8">
        <f>'Data-Resource'!I5420</f>
        <v>-6.3132817153065341E-3</v>
      </c>
      <c r="N370" s="8">
        <f>'Data-Resource'!I5925</f>
        <v>-1.4263043241300849E-2</v>
      </c>
      <c r="O370" s="8">
        <f>'Data-Resource'!I6430</f>
        <v>-4.2153047989622935E-3</v>
      </c>
      <c r="P370" s="8">
        <f>'Data-Resource'!I12490</f>
        <v>2.2209348837209295E-2</v>
      </c>
      <c r="Q370" s="8">
        <f>'Data-Resource'!I10975</f>
        <v>2.4637757019853974E-3</v>
      </c>
      <c r="R370" s="8">
        <f>'Data-Resource'!I11480</f>
        <v>1.2695601201523412E-2</v>
      </c>
      <c r="S370" s="8">
        <f>'Data-Resource'!I8450</f>
        <v>1.9579025463068386E-2</v>
      </c>
      <c r="T370" s="8">
        <f>'Data-Resource'!I8955</f>
        <v>-2.5916504916242034E-2</v>
      </c>
      <c r="U370" s="8">
        <f>'Data-Resource'!I9460</f>
        <v>7.3326814959682432E-4</v>
      </c>
      <c r="V370" s="8">
        <f>'Data-Resource'!I9965</f>
        <v>-1.1170244680851121E-2</v>
      </c>
      <c r="W370" s="8">
        <f>'Data-Resource'!I10470</f>
        <v>-5.8679511002445346E-3</v>
      </c>
    </row>
    <row r="371" spans="1:23" x14ac:dyDescent="0.3">
      <c r="A371" s="8" t="str">
        <f>'Data-Resource'!B371</f>
        <v>6-22-2020</v>
      </c>
      <c r="B371" s="8">
        <f>'Data-Resource'!I15016</f>
        <v>5.6164147516159241E-3</v>
      </c>
      <c r="C371" s="8">
        <f>'Data-Resource'!I11986</f>
        <v>3.4516477841630616E-2</v>
      </c>
      <c r="D371" s="8">
        <f>'Data-Resource'!I876</f>
        <v>3.404268085106374E-3</v>
      </c>
      <c r="E371" s="8">
        <f>'Data-Resource'!I1381</f>
        <v>-8.2596604014899527E-3</v>
      </c>
      <c r="F371" s="8">
        <f>'Data-Resource'!I1886</f>
        <v>-1.8908407672346018E-3</v>
      </c>
      <c r="G371" s="8">
        <f>'Data-Resource'!I2391</f>
        <v>1.5894694381295962E-3</v>
      </c>
      <c r="H371" s="8">
        <f>'Data-Resource'!I2896</f>
        <v>-3.1944386585839972E-3</v>
      </c>
      <c r="I371" s="8">
        <f>'Data-Resource'!I3401</f>
        <v>-3.4947478083924436E-3</v>
      </c>
      <c r="J371" s="8">
        <f>'Data-Resource'!I3906</f>
        <v>2.045902900656503E-2</v>
      </c>
      <c r="K371" s="8">
        <f>'Data-Resource'!I4411</f>
        <v>3.3034402240811618E-2</v>
      </c>
      <c r="L371" s="8">
        <f>'Data-Resource'!I4916</f>
        <v>6.3536215890839403E-4</v>
      </c>
      <c r="M371" s="8">
        <f>'Data-Resource'!I5421</f>
        <v>2.2657308213274132E-2</v>
      </c>
      <c r="N371" s="8">
        <f>'Data-Resource'!I5926</f>
        <v>8.4333441453129949E-3</v>
      </c>
      <c r="O371" s="8">
        <f>'Data-Resource'!I6431</f>
        <v>-4.4023027429733741E-3</v>
      </c>
      <c r="P371" s="8">
        <f>'Data-Resource'!I12491</f>
        <v>-1.6803862971931208E-2</v>
      </c>
      <c r="Q371" s="8">
        <f>'Data-Resource'!I10976</f>
        <v>-8.0794782378921862E-3</v>
      </c>
      <c r="R371" s="8">
        <f>'Data-Resource'!I11481</f>
        <v>9.171642283184513E-3</v>
      </c>
      <c r="S371" s="8">
        <f>'Data-Resource'!I8451</f>
        <v>5.6385542168674779E-2</v>
      </c>
      <c r="T371" s="8">
        <f>'Data-Resource'!I8956</f>
        <v>1.1213700083890485E-2</v>
      </c>
      <c r="U371" s="8">
        <f>'Data-Resource'!I9461</f>
        <v>8.4367245657567796E-3</v>
      </c>
      <c r="V371" s="8">
        <f>'Data-Resource'!I9966</f>
        <v>6.2245953991879278E-3</v>
      </c>
      <c r="W371" s="8">
        <f>'Data-Resource'!I10471</f>
        <v>1.4836993369672488E-3</v>
      </c>
    </row>
    <row r="372" spans="1:23" x14ac:dyDescent="0.3">
      <c r="A372" s="8" t="str">
        <f>'Data-Resource'!B372</f>
        <v>6-23-2020</v>
      </c>
      <c r="B372" s="8">
        <f>'Data-Resource'!I15017</f>
        <v>1.3241807472169638E-2</v>
      </c>
      <c r="C372" s="8">
        <f>'Data-Resource'!I11987</f>
        <v>4.3845912934544753E-3</v>
      </c>
      <c r="D372" s="8">
        <f>'Data-Resource'!I877</f>
        <v>1.590624987625569E-2</v>
      </c>
      <c r="E372" s="8">
        <f>'Data-Resource'!I1382</f>
        <v>-1.9264676470588226E-2</v>
      </c>
      <c r="F372" s="8">
        <f>'Data-Resource'!I1887</f>
        <v>1.5278980376876458E-2</v>
      </c>
      <c r="G372" s="8">
        <f>'Data-Resource'!I2392</f>
        <v>9.6059992003919275E-3</v>
      </c>
      <c r="H372" s="8">
        <f>'Data-Resource'!I2897</f>
        <v>4.0114539823157158E-2</v>
      </c>
      <c r="I372" s="8">
        <f>'Data-Resource'!I3402</f>
        <v>7.9680775305163189E-3</v>
      </c>
      <c r="J372" s="8">
        <f>'Data-Resource'!I3907</f>
        <v>7.763992542511939E-3</v>
      </c>
      <c r="K372" s="8">
        <f>'Data-Resource'!I4412</f>
        <v>1.3529087267048748E-3</v>
      </c>
      <c r="L372" s="8">
        <f>'Data-Resource'!I4917</f>
        <v>2.3726668325340029E-2</v>
      </c>
      <c r="M372" s="8">
        <f>'Data-Resource'!I5422</f>
        <v>2.4431137724550901E-2</v>
      </c>
      <c r="N372" s="8">
        <f>'Data-Resource'!I5927</f>
        <v>1.2690355329949219E-2</v>
      </c>
      <c r="O372" s="8">
        <f>'Data-Resource'!I6432</f>
        <v>3.6776997659645101E-3</v>
      </c>
      <c r="P372" s="8">
        <f>'Data-Resource'!I12492</f>
        <v>4.5065865495725749E-3</v>
      </c>
      <c r="Q372" s="8">
        <f>'Data-Resource'!I10977</f>
        <v>-1.9248717430945927E-2</v>
      </c>
      <c r="R372" s="8">
        <f>'Data-Resource'!I11482</f>
        <v>1.8388821587368206E-2</v>
      </c>
      <c r="S372" s="8">
        <f>'Data-Resource'!I8452</f>
        <v>9.9413244438013131E-3</v>
      </c>
      <c r="T372" s="8">
        <f>'Data-Resource'!I8957</f>
        <v>7.0921402801234837E-3</v>
      </c>
      <c r="U372" s="8">
        <f>'Data-Resource'!I9462</f>
        <v>9.7182215743439517E-3</v>
      </c>
      <c r="V372" s="8">
        <f>'Data-Resource'!I9967</f>
        <v>1.4163516381715055E-2</v>
      </c>
      <c r="W372" s="8">
        <f>'Data-Resource'!I10472</f>
        <v>7.8624373464373509E-3</v>
      </c>
    </row>
    <row r="373" spans="1:23" x14ac:dyDescent="0.3">
      <c r="A373" s="8" t="str">
        <f>'Data-Resource'!B373</f>
        <v>6-24-2020</v>
      </c>
      <c r="B373" s="8">
        <f>'Data-Resource'!I15018</f>
        <v>-2.9363943160168129E-2</v>
      </c>
      <c r="C373" s="8">
        <f>'Data-Resource'!I11988</f>
        <v>-1.7812500000000054E-2</v>
      </c>
      <c r="D373" s="8">
        <f>'Data-Resource'!I878</f>
        <v>-2.6033070247933877E-2</v>
      </c>
      <c r="E373" s="8">
        <f>'Data-Resource'!I1383</f>
        <v>-5.6886269900317206E-2</v>
      </c>
      <c r="F373" s="8">
        <f>'Data-Resource'!I1888</f>
        <v>-2.6574807891108759E-2</v>
      </c>
      <c r="G373" s="8">
        <f>'Data-Resource'!I2393</f>
        <v>-3.6206524411047318E-2</v>
      </c>
      <c r="H373" s="8">
        <f>'Data-Resource'!I2898</f>
        <v>-3.9917749247798395E-2</v>
      </c>
      <c r="I373" s="8">
        <f>'Data-Resource'!I3403</f>
        <v>-1.7983169041566462E-2</v>
      </c>
      <c r="J373" s="8">
        <f>'Data-Resource'!I3908</f>
        <v>-3.603292786604196E-2</v>
      </c>
      <c r="K373" s="8">
        <f>'Data-Resource'!I4413</f>
        <v>-4.6010857797163546E-2</v>
      </c>
      <c r="L373" s="8">
        <f>'Data-Resource'!I4918</f>
        <v>-3.2017462280977592E-2</v>
      </c>
      <c r="M373" s="8">
        <f>'Data-Resource'!I5423</f>
        <v>-4.6713615023474195E-2</v>
      </c>
      <c r="N373" s="8">
        <f>'Data-Resource'!I5928</f>
        <v>-7.5424261470774341E-3</v>
      </c>
      <c r="O373" s="8">
        <f>'Data-Resource'!I6433</f>
        <v>-2.0749665327978527E-2</v>
      </c>
      <c r="P373" s="8">
        <f>'Data-Resource'!I12493</f>
        <v>-2.8006085961991261E-2</v>
      </c>
      <c r="Q373" s="8">
        <f>'Data-Resource'!I10978</f>
        <v>-4.8223386488957548E-2</v>
      </c>
      <c r="R373" s="8">
        <f>'Data-Resource'!I11483</f>
        <v>-3.319975815110586E-2</v>
      </c>
      <c r="S373" s="8">
        <f>'Data-Resource'!I8453</f>
        <v>-6.2499778180797848E-3</v>
      </c>
      <c r="T373" s="8">
        <f>'Data-Resource'!I8958</f>
        <v>-2.3210869508283619E-2</v>
      </c>
      <c r="U373" s="8">
        <f>'Data-Resource'!I9463</f>
        <v>-2.3900573613766709E-2</v>
      </c>
      <c r="V373" s="8">
        <f>'Data-Resource'!I9968</f>
        <v>-3.0037261136504279E-2</v>
      </c>
      <c r="W373" s="8">
        <f>'Data-Resource'!I10473</f>
        <v>-2.4289863355335336E-2</v>
      </c>
    </row>
    <row r="374" spans="1:23" x14ac:dyDescent="0.3">
      <c r="A374" s="8" t="str">
        <f>'Data-Resource'!B374</f>
        <v>6-25-2020</v>
      </c>
      <c r="B374" s="8">
        <f>'Data-Resource'!I15019</f>
        <v>6.2484347951826799E-3</v>
      </c>
      <c r="C374" s="8">
        <f>'Data-Resource'!I11989</f>
        <v>8.5362316957391608E-3</v>
      </c>
      <c r="D374" s="8">
        <f>'Data-Resource'!I879</f>
        <v>1.3628607151252818E-2</v>
      </c>
      <c r="E374" s="8">
        <f>'Data-Resource'!I1384</f>
        <v>1.9757840017776921E-2</v>
      </c>
      <c r="F374" s="8">
        <f>'Data-Resource'!I1889</f>
        <v>1.756358938056515E-2</v>
      </c>
      <c r="G374" s="8">
        <f>'Data-Resource'!I2394</f>
        <v>1.0071507704703625E-3</v>
      </c>
      <c r="H374" s="8">
        <f>'Data-Resource'!I2899</f>
        <v>-3.9043739169791064E-2</v>
      </c>
      <c r="I374" s="8">
        <f>'Data-Resource'!I3404</f>
        <v>8.7631245846405779E-3</v>
      </c>
      <c r="J374" s="8">
        <f>'Data-Resource'!I3909</f>
        <v>2.2572590469365807E-2</v>
      </c>
      <c r="K374" s="8">
        <f>'Data-Resource'!I4414</f>
        <v>2.4047583333333403E-2</v>
      </c>
      <c r="L374" s="8">
        <f>'Data-Resource'!I4919</f>
        <v>2.9534548956661345E-2</v>
      </c>
      <c r="M374" s="8">
        <f>'Data-Resource'!I5424</f>
        <v>4.2764793635007382E-2</v>
      </c>
      <c r="N374" s="8">
        <f>'Data-Resource'!I5929</f>
        <v>-3.1645569620255176E-4</v>
      </c>
      <c r="O374" s="8">
        <f>'Data-Resource'!I6434</f>
        <v>6.4802182810369197E-3</v>
      </c>
      <c r="P374" s="8">
        <f>'Data-Resource'!I12494</f>
        <v>2.5674575672758358E-2</v>
      </c>
      <c r="Q374" s="8">
        <f>'Data-Resource'!I10979</f>
        <v>-6.6893645484963438E-4</v>
      </c>
      <c r="R374" s="8">
        <f>'Data-Resource'!I11484</f>
        <v>2.5862039623395356E-2</v>
      </c>
      <c r="S374" s="8">
        <f>'Data-Resource'!I8454</f>
        <v>1.4791573617023088E-2</v>
      </c>
      <c r="T374" s="8">
        <f>'Data-Resource'!I8959</f>
        <v>2.5316374737519794E-2</v>
      </c>
      <c r="U374" s="8">
        <f>'Data-Resource'!I9464</f>
        <v>9.31372549019625E-3</v>
      </c>
      <c r="V374" s="8">
        <f>'Data-Resource'!I9969</f>
        <v>6.5591528815384008E-3</v>
      </c>
      <c r="W374" s="8">
        <f>'Data-Resource'!I10474</f>
        <v>2.9971911989336211E-2</v>
      </c>
    </row>
    <row r="375" spans="1:23" x14ac:dyDescent="0.3">
      <c r="A375" s="8" t="str">
        <f>'Data-Resource'!B375</f>
        <v>6-26-2020</v>
      </c>
      <c r="B375" s="8">
        <f>'Data-Resource'!I15020</f>
        <v>-1.7799989245951272E-2</v>
      </c>
      <c r="C375" s="8">
        <f>'Data-Resource'!I11990</f>
        <v>-1.9314580642653015E-2</v>
      </c>
      <c r="D375" s="8">
        <f>'Data-Resource'!I880</f>
        <v>-1.6877637130801707E-2</v>
      </c>
      <c r="E375" s="8">
        <f>'Data-Resource'!I1385</f>
        <v>-4.3639799892921681E-2</v>
      </c>
      <c r="F375" s="8">
        <f>'Data-Resource'!I1890</f>
        <v>-2.7109787987710413E-2</v>
      </c>
      <c r="G375" s="8">
        <f>'Data-Resource'!I2395</f>
        <v>-3.1908529461402185E-2</v>
      </c>
      <c r="H375" s="8">
        <f>'Data-Resource'!I2900</f>
        <v>-2.5816759796288127E-2</v>
      </c>
      <c r="I375" s="8">
        <f>'Data-Resource'!I3405</f>
        <v>2.9673986739347409E-3</v>
      </c>
      <c r="J375" s="8">
        <f>'Data-Resource'!I3910</f>
        <v>-3.5288029142223974E-2</v>
      </c>
      <c r="K375" s="8">
        <f>'Data-Resource'!I4415</f>
        <v>-2.4099128116813431E-2</v>
      </c>
      <c r="L375" s="8">
        <f>'Data-Resource'!I4920</f>
        <v>-7.4557130933030737E-3</v>
      </c>
      <c r="M375" s="8">
        <f>'Data-Resource'!I5425</f>
        <v>-4.3063889869396597E-2</v>
      </c>
      <c r="N375" s="8">
        <f>'Data-Resource'!I5930</f>
        <v>-1.8136335209505961E-2</v>
      </c>
      <c r="O375" s="8">
        <f>'Data-Resource'!I6435</f>
        <v>-1.7549780627742088E-2</v>
      </c>
      <c r="P375" s="8">
        <f>'Data-Resource'!I12495</f>
        <v>-5.0633140376682862E-3</v>
      </c>
      <c r="Q375" s="8">
        <f>'Data-Resource'!I10980</f>
        <v>-4.632772814052763E-3</v>
      </c>
      <c r="R375" s="8">
        <f>'Data-Resource'!I11485</f>
        <v>-2.03193317759266E-2</v>
      </c>
      <c r="S375" s="8">
        <f>'Data-Resource'!I8455</f>
        <v>-8.8021568838501994E-4</v>
      </c>
      <c r="T375" s="8">
        <f>'Data-Resource'!I8960</f>
        <v>-2.1290341935483872E-2</v>
      </c>
      <c r="U375" s="8">
        <f>'Data-Resource'!I9465</f>
        <v>-1.0830373044524683E-2</v>
      </c>
      <c r="V375" s="8">
        <f>'Data-Resource'!I9970</f>
        <v>-1.8201332684132807E-2</v>
      </c>
      <c r="W375" s="8">
        <f>'Data-Resource'!I10475</f>
        <v>-1.0617741517717034E-2</v>
      </c>
    </row>
    <row r="376" spans="1:23" x14ac:dyDescent="0.3">
      <c r="A376" s="8" t="str">
        <f>'Data-Resource'!B376</f>
        <v>6-29-2020</v>
      </c>
      <c r="B376" s="8">
        <f>'Data-Resource'!I15021</f>
        <v>1.1720856292273226E-2</v>
      </c>
      <c r="C376" s="8">
        <f>'Data-Resource'!I11991</f>
        <v>9.7716609194902588E-4</v>
      </c>
      <c r="D376" s="8">
        <f>'Data-Resource'!I881</f>
        <v>-2.1561018237887366E-3</v>
      </c>
      <c r="E376" s="8">
        <f>'Data-Resource'!I1386</f>
        <v>4.3106335029719216E-2</v>
      </c>
      <c r="F376" s="8">
        <f>'Data-Resource'!I1891</f>
        <v>1.3496760238008486E-2</v>
      </c>
      <c r="G376" s="8">
        <f>'Data-Resource'!I2396</f>
        <v>3.3501700164896321E-2</v>
      </c>
      <c r="H376" s="8">
        <f>'Data-Resource'!I2901</f>
        <v>9.2020061969828489E-3</v>
      </c>
      <c r="I376" s="8">
        <f>'Data-Resource'!I3406</f>
        <v>-9.930387584817606E-4</v>
      </c>
      <c r="J376" s="8">
        <f>'Data-Resource'!I3911</f>
        <v>2.1065862062192034E-2</v>
      </c>
      <c r="K376" s="8">
        <f>'Data-Resource'!I4416</f>
        <v>3.2678214926334596E-2</v>
      </c>
      <c r="L376" s="8">
        <f>'Data-Resource'!I4921</f>
        <v>3.1320389526609538E-4</v>
      </c>
      <c r="M376" s="8">
        <f>'Data-Resource'!I5426</f>
        <v>4.0740740740740779E-2</v>
      </c>
      <c r="N376" s="8">
        <f>'Data-Resource'!I5931</f>
        <v>1.8536272977428152E-2</v>
      </c>
      <c r="O376" s="8">
        <f>'Data-Resource'!I6436</f>
        <v>1.6477857878475843E-2</v>
      </c>
      <c r="P376" s="8">
        <f>'Data-Resource'!I12496</f>
        <v>-1.248124378784804E-2</v>
      </c>
      <c r="Q376" s="8">
        <f>'Data-Resource'!I10981</f>
        <v>2.5392603757805707E-2</v>
      </c>
      <c r="R376" s="8">
        <f>'Data-Resource'!I11486</f>
        <v>6.2443946998397889E-3</v>
      </c>
      <c r="S376" s="8">
        <f>'Data-Resource'!I8456</f>
        <v>2.1015739929947534E-2</v>
      </c>
      <c r="T376" s="8">
        <f>'Data-Resource'!I8961</f>
        <v>6.5923534593081837E-4</v>
      </c>
      <c r="U376" s="8">
        <f>'Data-Resource'!I9466</f>
        <v>5.139500734214362E-3</v>
      </c>
      <c r="V376" s="8">
        <f>'Data-Resource'!I9971</f>
        <v>2.4211082303409969E-2</v>
      </c>
      <c r="W376" s="8">
        <f>'Data-Resource'!I10476</f>
        <v>1.9569472198712603E-2</v>
      </c>
    </row>
    <row r="377" spans="1:23" x14ac:dyDescent="0.3">
      <c r="A377" s="8" t="str">
        <f>'Data-Resource'!B377</f>
        <v>6-30-2020</v>
      </c>
      <c r="B377" s="8">
        <f>'Data-Resource'!I15022</f>
        <v>1.8708798379160343E-3</v>
      </c>
      <c r="C377" s="8">
        <f>'Data-Resource'!I11992</f>
        <v>8.427909238249499E-3</v>
      </c>
      <c r="D377" s="8">
        <f>'Data-Resource'!I882</f>
        <v>5.1635629560301101E-3</v>
      </c>
      <c r="E377" s="8">
        <f>'Data-Resource'!I1387</f>
        <v>-3.4482288941727959E-3</v>
      </c>
      <c r="F377" s="8">
        <f>'Data-Resource'!I1892</f>
        <v>1.5759433153465695E-2</v>
      </c>
      <c r="G377" s="8">
        <f>'Data-Resource'!I2397</f>
        <v>-1.0906186793575275E-2</v>
      </c>
      <c r="H377" s="8">
        <f>'Data-Resource'!I2902</f>
        <v>-1.6591942702781935E-2</v>
      </c>
      <c r="I377" s="8">
        <f>'Data-Resource'!I3407</f>
        <v>2.97614078444012E-3</v>
      </c>
      <c r="J377" s="8">
        <f>'Data-Resource'!I3912</f>
        <v>3.5213028788970516E-4</v>
      </c>
      <c r="K377" s="8">
        <f>'Data-Resource'!I4417</f>
        <v>-8.1929110671226362E-3</v>
      </c>
      <c r="L377" s="8">
        <f>'Data-Resource'!I4922</f>
        <v>6.5625187500001087E-3</v>
      </c>
      <c r="M377" s="8">
        <f>'Data-Resource'!I5427</f>
        <v>-3.0624263839811663E-3</v>
      </c>
      <c r="N377" s="8">
        <f>'Data-Resource'!I5932</f>
        <v>1.5917540077480141E-2</v>
      </c>
      <c r="O377" s="8">
        <f>'Data-Resource'!I6437</f>
        <v>7.7545515846257976E-3</v>
      </c>
      <c r="P377" s="8">
        <f>'Data-Resource'!I12497</f>
        <v>-7.5624436329234605E-3</v>
      </c>
      <c r="Q377" s="8">
        <f>'Data-Resource'!I10982</f>
        <v>-4.841833628476528E-3</v>
      </c>
      <c r="R377" s="8">
        <f>'Data-Resource'!I11487</f>
        <v>1.4146757822771102E-2</v>
      </c>
      <c r="S377" s="8">
        <f>'Data-Resource'!I8457</f>
        <v>6.3695119477500039E-3</v>
      </c>
      <c r="T377" s="8">
        <f>'Data-Resource'!I8962</f>
        <v>5.2423851149781897E-3</v>
      </c>
      <c r="U377" s="8">
        <f>'Data-Resource'!I9467</f>
        <v>-7.1799907697456028E-4</v>
      </c>
      <c r="V377" s="8">
        <f>'Data-Resource'!I9972</f>
        <v>-7.964374580376447E-4</v>
      </c>
      <c r="W377" s="8">
        <f>'Data-Resource'!I10477</f>
        <v>-7.6848704646468374E-3</v>
      </c>
    </row>
    <row r="378" spans="1:23" x14ac:dyDescent="0.3">
      <c r="A378" s="8" t="str">
        <f>'Data-Resource'!B378</f>
        <v>7-1-2020</v>
      </c>
      <c r="B378" s="8">
        <f>'Data-Resource'!I15023</f>
        <v>-1.0583633495397135E-2</v>
      </c>
      <c r="C378" s="8">
        <f>'Data-Resource'!I11993</f>
        <v>-3.9088272342401578E-3</v>
      </c>
      <c r="D378" s="8">
        <f>'Data-Resource'!I883</f>
        <v>2.2618582582477252E-2</v>
      </c>
      <c r="E378" s="8">
        <f>'Data-Resource'!I1388</f>
        <v>3.0979197929040046E-2</v>
      </c>
      <c r="F378" s="8">
        <f>'Data-Resource'!I1893</f>
        <v>-5.5488902144641759E-4</v>
      </c>
      <c r="G378" s="8">
        <f>'Data-Resource'!I2398</f>
        <v>-8.5426934673367167E-3</v>
      </c>
      <c r="H378" s="8">
        <f>'Data-Resource'!I2903</f>
        <v>-1.4505771743422761E-2</v>
      </c>
      <c r="I378" s="8">
        <f>'Data-Resource'!I3408</f>
        <v>1.2345679012345583E-2</v>
      </c>
      <c r="J378" s="8">
        <f>'Data-Resource'!I3913</f>
        <v>3.3923050666774136E-3</v>
      </c>
      <c r="K378" s="8">
        <f>'Data-Resource'!I4418</f>
        <v>-1.7012339780936803E-2</v>
      </c>
      <c r="L378" s="8">
        <f>'Data-Resource'!I4923</f>
        <v>-2.4630173323774412E-3</v>
      </c>
      <c r="M378" s="8">
        <f>'Data-Resource'!I5428</f>
        <v>-3.5928143712568881E-4</v>
      </c>
      <c r="N378" s="8">
        <f>'Data-Resource'!I5933</f>
        <v>-3.3434952374776076E-3</v>
      </c>
      <c r="O378" s="8">
        <f>'Data-Resource'!I6438</f>
        <v>-8.66666666666672E-3</v>
      </c>
      <c r="P378" s="8">
        <f>'Data-Resource'!I12498</f>
        <v>2.823505882352949E-3</v>
      </c>
      <c r="Q378" s="8">
        <f>'Data-Resource'!I10983</f>
        <v>1.2854298210697911E-2</v>
      </c>
      <c r="R378" s="8">
        <f>'Data-Resource'!I11488</f>
        <v>2.0509844110464543E-2</v>
      </c>
      <c r="S378" s="8">
        <f>'Data-Resource'!I8458</f>
        <v>4.0108064008895758E-2</v>
      </c>
      <c r="T378" s="8">
        <f>'Data-Resource'!I8963</f>
        <v>1.0561095709570966E-2</v>
      </c>
      <c r="U378" s="8">
        <f>'Data-Resource'!I9468</f>
        <v>-4.6060121212121588E-3</v>
      </c>
      <c r="V378" s="8">
        <f>'Data-Resource'!I9973</f>
        <v>1.1272093216230345E-2</v>
      </c>
      <c r="W378" s="8">
        <f>'Data-Resource'!I10478</f>
        <v>3.8498651809459063E-3</v>
      </c>
    </row>
    <row r="379" spans="1:23" x14ac:dyDescent="0.3">
      <c r="A379" s="8" t="str">
        <f>'Data-Resource'!B379</f>
        <v>7-2-2020</v>
      </c>
      <c r="B379" s="8">
        <f>'Data-Resource'!I15024</f>
        <v>1.8552699253967474E-2</v>
      </c>
      <c r="C379" s="8">
        <f>'Data-Resource'!I11994</f>
        <v>3.0342156229825792E-2</v>
      </c>
      <c r="D379" s="8">
        <f>'Data-Resource'!I884</f>
        <v>3.1197340192209287E-2</v>
      </c>
      <c r="E379" s="8">
        <f>'Data-Resource'!I1389</f>
        <v>1.5783005952099163E-2</v>
      </c>
      <c r="F379" s="8">
        <f>'Data-Resource'!I1894</f>
        <v>2.5570367138804534E-2</v>
      </c>
      <c r="G379" s="8">
        <f>'Data-Resource'!I2399</f>
        <v>1.9400020000000101E-2</v>
      </c>
      <c r="H379" s="8">
        <f>'Data-Resource'!I2904</f>
        <v>5.6972266430536629E-3</v>
      </c>
      <c r="I379" s="8">
        <f>'Data-Resource'!I3409</f>
        <v>9.2278293121271886E-3</v>
      </c>
      <c r="J379" s="8">
        <f>'Data-Resource'!I3914</f>
        <v>1.7738005228977997E-2</v>
      </c>
      <c r="K379" s="8">
        <f>'Data-Resource'!I4419</f>
        <v>3.0047008100246703E-2</v>
      </c>
      <c r="L379" s="8">
        <f>'Data-Resource'!I4924</f>
        <v>9.1491309999840904E-3</v>
      </c>
      <c r="M379" s="8">
        <f>'Data-Resource'!I5429</f>
        <v>1.7850767583006206E-2</v>
      </c>
      <c r="N379" s="8">
        <f>'Data-Resource'!I5934</f>
        <v>3.9214778931233266E-3</v>
      </c>
      <c r="O379" s="8">
        <f>'Data-Resource'!I6439</f>
        <v>1.2730318257956483E-2</v>
      </c>
      <c r="P379" s="8">
        <f>'Data-Resource'!I12499</f>
        <v>6.6666428571427096E-3</v>
      </c>
      <c r="Q379" s="8">
        <f>'Data-Resource'!I10984</f>
        <v>2.4069319177099018E-2</v>
      </c>
      <c r="R379" s="8">
        <f>'Data-Resource'!I11489</f>
        <v>8.2952233494055626E-3</v>
      </c>
      <c r="S379" s="8">
        <f>'Data-Resource'!I8459</f>
        <v>-3.9604158415841645E-3</v>
      </c>
      <c r="T379" s="8">
        <f>'Data-Resource'!I8964</f>
        <v>8.3655279935210096E-3</v>
      </c>
      <c r="U379" s="8">
        <f>'Data-Resource'!I9469</f>
        <v>-1.1979874845237306E-3</v>
      </c>
      <c r="V379" s="8">
        <f>'Data-Resource'!I9974</f>
        <v>2.5013044033758623E-2</v>
      </c>
      <c r="W379" s="8">
        <f>'Data-Resource'!I10479</f>
        <v>1.904761904761898E-2</v>
      </c>
    </row>
    <row r="380" spans="1:23" x14ac:dyDescent="0.3">
      <c r="A380" s="8" t="str">
        <f>'Data-Resource'!B380</f>
        <v>7-3-2020</v>
      </c>
      <c r="B380" s="8">
        <f>'Data-Resource'!I15025</f>
        <v>-9.2070863127945626E-3</v>
      </c>
      <c r="C380" s="8">
        <f>'Data-Resource'!I11995</f>
        <v>-6.8965517241379058E-3</v>
      </c>
      <c r="D380" s="8">
        <f>'Data-Resource'!I885</f>
        <v>-1.4693902040816345E-2</v>
      </c>
      <c r="E380" s="8">
        <f>'Data-Resource'!I1390</f>
        <v>-1.5303900516011952E-2</v>
      </c>
      <c r="F380" s="8">
        <f>'Data-Resource'!I1895</f>
        <v>-1.1806359596573271E-2</v>
      </c>
      <c r="G380" s="8">
        <f>'Data-Resource'!I2400</f>
        <v>-1.3872586948026407E-2</v>
      </c>
      <c r="H380" s="8">
        <f>'Data-Resource'!I2905</f>
        <v>-8.770581630916317E-3</v>
      </c>
      <c r="I380" s="8">
        <f>'Data-Resource'!I3410</f>
        <v>-1.8786174794233886E-2</v>
      </c>
      <c r="J380" s="8">
        <f>'Data-Resource'!I3915</f>
        <v>-1.6320237353036244E-2</v>
      </c>
      <c r="K380" s="8">
        <f>'Data-Resource'!I4420</f>
        <v>-2.3076933867037609E-2</v>
      </c>
      <c r="L380" s="8">
        <f>'Data-Resource'!I4925</f>
        <v>-4.524886877827961E-3</v>
      </c>
      <c r="M380" s="8">
        <f>'Data-Resource'!I5430</f>
        <v>-1.0158804297057367E-2</v>
      </c>
      <c r="N380" s="8">
        <f>'Data-Resource'!I5935</f>
        <v>-9.5722105892912055E-3</v>
      </c>
      <c r="O380" s="8">
        <f>'Data-Resource'!I6440</f>
        <v>-7.9417604235604983E-3</v>
      </c>
      <c r="P380" s="8">
        <f>'Data-Resource'!I12500</f>
        <v>-2.8355151228733086E-3</v>
      </c>
      <c r="Q380" s="8">
        <f>'Data-Resource'!I10985</f>
        <v>-1.4687537500000023E-2</v>
      </c>
      <c r="R380" s="8">
        <f>'Data-Resource'!I11490</f>
        <v>-5.9557433049805411E-3</v>
      </c>
      <c r="S380" s="8">
        <f>'Data-Resource'!I8460</f>
        <v>9.9312814272606862E-4</v>
      </c>
      <c r="T380" s="8">
        <f>'Data-Resource'!I8965</f>
        <v>-5.1118402555911501E-3</v>
      </c>
      <c r="U380" s="8">
        <f>'Data-Resource'!I9470</f>
        <v>-4.5410611854684721E-3</v>
      </c>
      <c r="V380" s="8">
        <f>'Data-Resource'!I9975</f>
        <v>-1.3874874074796196E-2</v>
      </c>
      <c r="W380" s="8">
        <f>'Data-Resource'!I10480</f>
        <v>-5.1210799791233438E-3</v>
      </c>
    </row>
    <row r="381" spans="1:23" x14ac:dyDescent="0.3">
      <c r="A381" s="8" t="str">
        <f>'Data-Resource'!B381</f>
        <v>7-6-2020</v>
      </c>
      <c r="B381" s="8">
        <f>'Data-Resource'!I15026</f>
        <v>-3.2344481755985357E-3</v>
      </c>
      <c r="C381" s="8">
        <f>'Data-Resource'!I11996</f>
        <v>9.3513086439320973E-4</v>
      </c>
      <c r="D381" s="8">
        <f>'Data-Resource'!I886</f>
        <v>0</v>
      </c>
      <c r="E381" s="8">
        <f>'Data-Resource'!I1391</f>
        <v>4.4457022327044548E-3</v>
      </c>
      <c r="F381" s="8">
        <f>'Data-Resource'!I1896</f>
        <v>-3.2024231255208492E-3</v>
      </c>
      <c r="G381" s="8">
        <f>'Data-Resource'!I2401</f>
        <v>-1.3781036490683303E-2</v>
      </c>
      <c r="H381" s="8">
        <f>'Data-Resource'!I2906</f>
        <v>-1.2080127228055208E-2</v>
      </c>
      <c r="I381" s="8">
        <f>'Data-Resource'!I3411</f>
        <v>-3.7108414457831321E-2</v>
      </c>
      <c r="J381" s="8">
        <f>'Data-Resource'!I3916</f>
        <v>-8.3121627088690447E-3</v>
      </c>
      <c r="K381" s="8">
        <f>'Data-Resource'!I4421</f>
        <v>-3.601170339847123E-3</v>
      </c>
      <c r="L381" s="8">
        <f>'Data-Resource'!I4926</f>
        <v>-5.9470712797050707E-3</v>
      </c>
      <c r="M381" s="8">
        <f>'Data-Resource'!I5431</f>
        <v>4.3329532497149116E-3</v>
      </c>
      <c r="N381" s="8">
        <f>'Data-Resource'!I5936</f>
        <v>5.0296451192204201E-3</v>
      </c>
      <c r="O381" s="8">
        <f>'Data-Resource'!I6441</f>
        <v>-1.0851693521867968E-2</v>
      </c>
      <c r="P381" s="8">
        <f>'Data-Resource'!I12501</f>
        <v>-1.4130562049061291E-2</v>
      </c>
      <c r="Q381" s="8">
        <f>'Data-Resource'!I10986</f>
        <v>-1.7391322981366378E-2</v>
      </c>
      <c r="R381" s="8">
        <f>'Data-Resource'!I11491</f>
        <v>3.9281566207652338E-3</v>
      </c>
      <c r="S381" s="8">
        <f>'Data-Resource'!I8461</f>
        <v>-5.7361186565223392E-3</v>
      </c>
      <c r="T381" s="8">
        <f>'Data-Resource'!I8966</f>
        <v>-1.9047809523808587E-3</v>
      </c>
      <c r="U381" s="8">
        <f>'Data-Resource'!I9471</f>
        <v>1.0328685930924208E-2</v>
      </c>
      <c r="V381" s="8">
        <f>'Data-Resource'!I9976</f>
        <v>-7.9960317442469217E-3</v>
      </c>
      <c r="W381" s="8">
        <f>'Data-Resource'!I10481</f>
        <v>2.7674814987550191E-3</v>
      </c>
    </row>
    <row r="382" spans="1:23" x14ac:dyDescent="0.3">
      <c r="A382" s="8" t="str">
        <f>'Data-Resource'!B382</f>
        <v>7-7-2020</v>
      </c>
      <c r="B382" s="8">
        <f>'Data-Resource'!I15027</f>
        <v>-3.4194093839068772E-3</v>
      </c>
      <c r="C382" s="8">
        <f>'Data-Resource'!I11997</f>
        <v>-5.6249999999999755E-3</v>
      </c>
      <c r="D382" s="8">
        <f>'Data-Resource'!I887</f>
        <v>-1.8729665666213497E-2</v>
      </c>
      <c r="E382" s="8">
        <f>'Data-Resource'!I1392</f>
        <v>-8.407079274023059E-3</v>
      </c>
      <c r="F382" s="8">
        <f>'Data-Resource'!I1897</f>
        <v>-7.9569677419353436E-3</v>
      </c>
      <c r="G382" s="8">
        <f>'Data-Resource'!I2402</f>
        <v>7.9051781780701789E-3</v>
      </c>
      <c r="H382" s="8">
        <f>'Data-Resource'!I2907</f>
        <v>-3.2037670330433164E-2</v>
      </c>
      <c r="I382" s="8">
        <f>'Data-Resource'!I3412</f>
        <v>-1.1272171786713234E-2</v>
      </c>
      <c r="J382" s="8">
        <f>'Data-Resource'!I3917</f>
        <v>5.8309208398058835E-3</v>
      </c>
      <c r="K382" s="8">
        <f>'Data-Resource'!I4422</f>
        <v>-1.5923453501443452E-3</v>
      </c>
      <c r="L382" s="8">
        <f>'Data-Resource'!I4927</f>
        <v>7.1942264893125442E-3</v>
      </c>
      <c r="M382" s="8">
        <f>'Data-Resource'!I5432</f>
        <v>6.2857142857143536E-3</v>
      </c>
      <c r="N382" s="8">
        <f>'Data-Resource'!I5937</f>
        <v>-1.1847453308497979E-3</v>
      </c>
      <c r="O382" s="8">
        <f>'Data-Resource'!I6442</f>
        <v>-4.3290043290045164E-3</v>
      </c>
      <c r="P382" s="8">
        <f>'Data-Resource'!I12502</f>
        <v>-1.4281600299054578E-3</v>
      </c>
      <c r="Q382" s="8">
        <f>'Data-Resource'!I10987</f>
        <v>-1.2746973081464819E-2</v>
      </c>
      <c r="R382" s="8">
        <f>'Data-Resource'!I11492</f>
        <v>-8.801845292395357E-3</v>
      </c>
      <c r="S382" s="8">
        <f>'Data-Resource'!I8462</f>
        <v>-1.3435624316146783E-2</v>
      </c>
      <c r="T382" s="8">
        <f>'Data-Resource'!I8967</f>
        <v>-7.7419161290323436E-3</v>
      </c>
      <c r="U382" s="8">
        <f>'Data-Resource'!I9472</f>
        <v>-2.1131721061282984E-3</v>
      </c>
      <c r="V382" s="8">
        <f>'Data-Resource'!I9977</f>
        <v>7.5834174785124218E-3</v>
      </c>
      <c r="W382" s="8">
        <f>'Data-Resource'!I10482</f>
        <v>1.3850415128797365E-2</v>
      </c>
    </row>
    <row r="383" spans="1:23" x14ac:dyDescent="0.3">
      <c r="A383" s="8" t="str">
        <f>'Data-Resource'!B383</f>
        <v>7-8-2020</v>
      </c>
      <c r="B383" s="8">
        <f>'Data-Resource'!I15028</f>
        <v>-3.8086669325853957E-3</v>
      </c>
      <c r="C383" s="8">
        <f>'Data-Resource'!I11998</f>
        <v>1.5787748658035901E-2</v>
      </c>
      <c r="D383" s="8">
        <f>'Data-Resource'!I888</f>
        <v>-7.5535164806524394E-3</v>
      </c>
      <c r="E383" s="8">
        <f>'Data-Resource'!I1393</f>
        <v>-1.5589881810671214E-2</v>
      </c>
      <c r="F383" s="8">
        <f>'Data-Resource'!I1898</f>
        <v>-1.7458101187264124E-3</v>
      </c>
      <c r="G383" s="8">
        <f>'Data-Resource'!I2403</f>
        <v>-9.8990302870333585E-3</v>
      </c>
      <c r="H383" s="8">
        <f>'Data-Resource'!I2908</f>
        <v>1.1072445253519007E-3</v>
      </c>
      <c r="I383" s="8">
        <f>'Data-Resource'!I3413</f>
        <v>-1.2894003142713896E-2</v>
      </c>
      <c r="J383" s="8">
        <f>'Data-Resource'!I3918</f>
        <v>-4.2903724043246274E-3</v>
      </c>
      <c r="K383" s="8">
        <f>'Data-Resource'!I4423</f>
        <v>-3.1724160919540161E-2</v>
      </c>
      <c r="L383" s="8">
        <f>'Data-Resource'!I4928</f>
        <v>-1.199382308845587E-3</v>
      </c>
      <c r="M383" s="8">
        <f>'Data-Resource'!I5433</f>
        <v>-1.1467889908256005E-3</v>
      </c>
      <c r="N383" s="8">
        <f>'Data-Resource'!I5938</f>
        <v>-1.4705588235294053E-3</v>
      </c>
      <c r="O383" s="8">
        <f>'Data-Resource'!I6443</f>
        <v>-2.6836632002683828E-3</v>
      </c>
      <c r="P383" s="8">
        <f>'Data-Resource'!I12503</f>
        <v>-9.2856904761904769E-3</v>
      </c>
      <c r="Q383" s="8">
        <f>'Data-Resource'!I10988</f>
        <v>-2.5163437908496858E-2</v>
      </c>
      <c r="R383" s="8">
        <f>'Data-Resource'!I11493</f>
        <v>-7.2233457494460217E-3</v>
      </c>
      <c r="S383" s="8">
        <f>'Data-Resource'!I8463</f>
        <v>-4.8638130403185591E-3</v>
      </c>
      <c r="T383" s="8">
        <f>'Data-Resource'!I8968</f>
        <v>1.113292097838082E-2</v>
      </c>
      <c r="U383" s="8">
        <f>'Data-Resource'!I9473</f>
        <v>5.9467174119885533E-3</v>
      </c>
      <c r="V383" s="8">
        <f>'Data-Resource'!I9978</f>
        <v>-1.0526345864661708E-2</v>
      </c>
      <c r="W383" s="8">
        <f>'Data-Resource'!I10483</f>
        <v>-4.5766590389016565E-3</v>
      </c>
    </row>
    <row r="384" spans="1:23" x14ac:dyDescent="0.3">
      <c r="A384" s="8" t="str">
        <f>'Data-Resource'!B384</f>
        <v>7-9-2020</v>
      </c>
      <c r="B384" s="8">
        <f>'Data-Resource'!I15029</f>
        <v>-1.1844920271473028E-2</v>
      </c>
      <c r="C384" s="8">
        <f>'Data-Resource'!I11999</f>
        <v>-1.3011090861557845E-2</v>
      </c>
      <c r="D384" s="8">
        <f>'Data-Resource'!I889</f>
        <v>-6.7425452160656324E-3</v>
      </c>
      <c r="E384" s="8">
        <f>'Data-Resource'!I1394</f>
        <v>-4.0442276905889668E-2</v>
      </c>
      <c r="F384" s="8">
        <f>'Data-Resource'!I1899</f>
        <v>-1.3225478483451226E-2</v>
      </c>
      <c r="G384" s="8">
        <f>'Data-Resource'!I2404</f>
        <v>-8.0967213114754178E-3</v>
      </c>
      <c r="H384" s="8">
        <f>'Data-Resource'!I2909</f>
        <v>3.1585596967788766E-4</v>
      </c>
      <c r="I384" s="8">
        <f>'Data-Resource'!I3414</f>
        <v>-1.3499511521302899E-2</v>
      </c>
      <c r="J384" s="8">
        <f>'Data-Resource'!I3919</f>
        <v>-1.9962497526659254E-2</v>
      </c>
      <c r="K384" s="8">
        <f>'Data-Resource'!I4424</f>
        <v>-1.904533315413422E-2</v>
      </c>
      <c r="L384" s="8">
        <f>'Data-Resource'!I4929</f>
        <v>-1.0475905229406132E-2</v>
      </c>
      <c r="M384" s="8">
        <f>'Data-Resource'!I5434</f>
        <v>-1.3061411549037515E-2</v>
      </c>
      <c r="N384" s="8">
        <f>'Data-Resource'!I5939</f>
        <v>0</v>
      </c>
      <c r="O384" s="8">
        <f>'Data-Resource'!I6444</f>
        <v>-1.0070493454179208E-2</v>
      </c>
      <c r="P384" s="8">
        <f>'Data-Resource'!I12504</f>
        <v>6.9804071238612816E-3</v>
      </c>
      <c r="Q384" s="8">
        <f>'Data-Resource'!I10989</f>
        <v>-1.7707945915453823E-2</v>
      </c>
      <c r="R384" s="8">
        <f>'Data-Resource'!I11494</f>
        <v>0</v>
      </c>
      <c r="S384" s="8">
        <f>'Data-Resource'!I8464</f>
        <v>9.7085436893203265E-4</v>
      </c>
      <c r="T384" s="8">
        <f>'Data-Resource'!I8969</f>
        <v>-2.2479126958493127E-2</v>
      </c>
      <c r="U384" s="8">
        <f>'Data-Resource'!I9474</f>
        <v>8.147160148975683E-3</v>
      </c>
      <c r="V384" s="8">
        <f>'Data-Resource'!I9979</f>
        <v>2.5511734693868483E-4</v>
      </c>
      <c r="W384" s="8">
        <f>'Data-Resource'!I10484</f>
        <v>5.000027272727311E-3</v>
      </c>
    </row>
    <row r="385" spans="1:23" x14ac:dyDescent="0.3">
      <c r="A385" s="8" t="str">
        <f>'Data-Resource'!B385</f>
        <v>7-10-2020</v>
      </c>
      <c r="B385" s="8">
        <f>'Data-Resource'!I15030</f>
        <v>1.5390359128467137E-2</v>
      </c>
      <c r="C385" s="8">
        <f>'Data-Resource'!I12000</f>
        <v>1.2264151329061376E-2</v>
      </c>
      <c r="D385" s="8">
        <f>'Data-Resource'!I890</f>
        <v>8.9936017130621028E-3</v>
      </c>
      <c r="E385" s="8">
        <f>'Data-Resource'!I1395</f>
        <v>4.8167673286360214E-2</v>
      </c>
      <c r="F385" s="8">
        <f>'Data-Resource'!I1900</f>
        <v>1.6583172230103055E-2</v>
      </c>
      <c r="G385" s="8">
        <f>'Data-Resource'!I2405</f>
        <v>1.5821562187049866E-2</v>
      </c>
      <c r="H385" s="8">
        <f>'Data-Resource'!I2910</f>
        <v>1.9526264404609462E-2</v>
      </c>
      <c r="I385" s="8">
        <f>'Data-Resource'!I3415</f>
        <v>1.2668887112870869E-2</v>
      </c>
      <c r="J385" s="8">
        <f>'Data-Resource'!I3920</f>
        <v>2.5152820960698728E-2</v>
      </c>
      <c r="K385" s="8">
        <f>'Data-Resource'!I4425</f>
        <v>4.4249938141260915E-2</v>
      </c>
      <c r="L385" s="8">
        <f>'Data-Resource'!I4930</f>
        <v>6.9718643280728045E-3</v>
      </c>
      <c r="M385" s="8">
        <f>'Data-Resource'!I5435</f>
        <v>4.611190137505914E-2</v>
      </c>
      <c r="N385" s="8">
        <f>'Data-Resource'!I5940</f>
        <v>0</v>
      </c>
      <c r="O385" s="8">
        <f>'Data-Resource'!I6445</f>
        <v>1.4285714285714381E-2</v>
      </c>
      <c r="P385" s="8">
        <f>'Data-Resource'!I12505</f>
        <v>-4.6483908307893554E-3</v>
      </c>
      <c r="Q385" s="8">
        <f>'Data-Resource'!I10990</f>
        <v>4.6479855506223189E-2</v>
      </c>
      <c r="R385" s="8">
        <f>'Data-Resource'!I11495</f>
        <v>-1.4842898503450302E-2</v>
      </c>
      <c r="S385" s="8">
        <f>'Data-Resource'!I8465</f>
        <v>3.8610232405603003E-3</v>
      </c>
      <c r="T385" s="8">
        <f>'Data-Resource'!I8970</f>
        <v>1.7218582781457149E-2</v>
      </c>
      <c r="U385" s="8">
        <f>'Data-Resource'!I9475</f>
        <v>3.7974637514384187E-2</v>
      </c>
      <c r="V385" s="8">
        <f>'Data-Resource'!I9980</f>
        <v>1.4826144739484322E-2</v>
      </c>
      <c r="W385" s="8">
        <f>'Data-Resource'!I10485</f>
        <v>-6.7628492919234598E-3</v>
      </c>
    </row>
    <row r="386" spans="1:23" x14ac:dyDescent="0.3">
      <c r="A386" s="8" t="str">
        <f>'Data-Resource'!B386</f>
        <v>7-13-2020</v>
      </c>
      <c r="B386" s="8">
        <f>'Data-Resource'!I15031</f>
        <v>-1.3435627795380933E-3</v>
      </c>
      <c r="C386" s="8">
        <f>'Data-Resource'!I12001</f>
        <v>-1.1692338461538452E-2</v>
      </c>
      <c r="D386" s="8">
        <f>'Data-Resource'!I891</f>
        <v>1.0016669198247065E-2</v>
      </c>
      <c r="E386" s="8">
        <f>'Data-Resource'!I1396</f>
        <v>2.0285483683599542E-2</v>
      </c>
      <c r="F386" s="8">
        <f>'Data-Resource'!I1901</f>
        <v>-2.478485911255917E-3</v>
      </c>
      <c r="G386" s="8">
        <f>'Data-Resource'!I2406</f>
        <v>3.9192632553272292E-4</v>
      </c>
      <c r="H386" s="8">
        <f>'Data-Resource'!I2911</f>
        <v>1.5509381780403451E-4</v>
      </c>
      <c r="I386" s="8">
        <f>'Data-Resource'!I3416</f>
        <v>1.6312213335616284E-2</v>
      </c>
      <c r="J386" s="8">
        <f>'Data-Resource'!I3921</f>
        <v>-1.3422802463852412E-2</v>
      </c>
      <c r="K386" s="8">
        <f>'Data-Resource'!I4426</f>
        <v>-5.0263079160806053E-3</v>
      </c>
      <c r="L386" s="8">
        <f>'Data-Resource'!I4931</f>
        <v>-6.7946469719349688E-3</v>
      </c>
      <c r="M386" s="8">
        <f>'Data-Resource'!I5436</f>
        <v>-2.7777777777777721E-2</v>
      </c>
      <c r="N386" s="8">
        <f>'Data-Resource'!I5941</f>
        <v>2.036067421871254E-3</v>
      </c>
      <c r="O386" s="8">
        <f>'Data-Resource'!I6446</f>
        <v>6.6225165562914514E-4</v>
      </c>
      <c r="P386" s="8">
        <f>'Data-Resource'!I12506</f>
        <v>2.0052542851576306E-2</v>
      </c>
      <c r="Q386" s="8">
        <f>'Data-Resource'!I10991</f>
        <v>-1.2886404888267369E-3</v>
      </c>
      <c r="R386" s="8">
        <f>'Data-Resource'!I11496</f>
        <v>-1.5688466919724857E-2</v>
      </c>
      <c r="S386" s="8">
        <f>'Data-Resource'!I8466</f>
        <v>-3.0588254901960779E-2</v>
      </c>
      <c r="T386" s="8">
        <f>'Data-Resource'!I8971</f>
        <v>-1.2258025806451588E-2</v>
      </c>
      <c r="U386" s="8">
        <f>'Data-Resource'!I9476</f>
        <v>7.5987404429552468E-3</v>
      </c>
      <c r="V386" s="8">
        <f>'Data-Resource'!I9981</f>
        <v>2.9629925925926145E-3</v>
      </c>
      <c r="W386" s="8">
        <f>'Data-Resource'!I10486</f>
        <v>-1.7936950672645233E-3</v>
      </c>
    </row>
    <row r="387" spans="1:23" x14ac:dyDescent="0.3">
      <c r="A387" s="8" t="str">
        <f>'Data-Resource'!B387</f>
        <v>7-14-2020</v>
      </c>
      <c r="B387" s="8">
        <f>'Data-Resource'!I15032</f>
        <v>4.3607716320963738E-3</v>
      </c>
      <c r="C387" s="8">
        <f>'Data-Resource'!I12002</f>
        <v>4.0841658812441643E-3</v>
      </c>
      <c r="D387" s="8">
        <f>'Data-Resource'!I892</f>
        <v>-1.5513614255765229E-2</v>
      </c>
      <c r="E387" s="8">
        <f>'Data-Resource'!I1397</f>
        <v>-2.1093866757848092E-3</v>
      </c>
      <c r="F387" s="8">
        <f>'Data-Resource'!I1902</f>
        <v>2.1784324386168352E-2</v>
      </c>
      <c r="G387" s="8">
        <f>'Data-Resource'!I2407</f>
        <v>1.0079111070320588E-2</v>
      </c>
      <c r="H387" s="8">
        <f>'Data-Resource'!I2912</f>
        <v>3.1348119613607475E-3</v>
      </c>
      <c r="I387" s="8">
        <f>'Data-Resource'!I3417</f>
        <v>4.1067760963703695E-4</v>
      </c>
      <c r="J387" s="8">
        <f>'Data-Resource'!I3922</f>
        <v>1.7268647005128811E-4</v>
      </c>
      <c r="K387" s="8">
        <f>'Data-Resource'!I4427</f>
        <v>9.2807775851779569E-3</v>
      </c>
      <c r="L387" s="8">
        <f>'Data-Resource'!I4932</f>
        <v>-1.6857332323034352E-2</v>
      </c>
      <c r="M387" s="8">
        <f>'Data-Resource'!I5437</f>
        <v>9.3641618497109797E-3</v>
      </c>
      <c r="N387" s="8">
        <f>'Data-Resource'!I5942</f>
        <v>7.9086411221041143E-3</v>
      </c>
      <c r="O387" s="8">
        <f>'Data-Resource'!I6447</f>
        <v>1.3368983957219194E-2</v>
      </c>
      <c r="P387" s="8">
        <f>'Data-Resource'!I12507</f>
        <v>-1.4417395074039396E-2</v>
      </c>
      <c r="Q387" s="8">
        <f>'Data-Resource'!I10992</f>
        <v>-9.8328414978792085E-3</v>
      </c>
      <c r="R387" s="8">
        <f>'Data-Resource'!I11497</f>
        <v>2.9894767417196445E-3</v>
      </c>
      <c r="S387" s="8">
        <f>'Data-Resource'!I8467</f>
        <v>-5.4474783872576524E-2</v>
      </c>
      <c r="T387" s="8">
        <f>'Data-Resource'!I8972</f>
        <v>3.2258125039820708E-2</v>
      </c>
      <c r="U387" s="8">
        <f>'Data-Resource'!I9477</f>
        <v>-1.850608778176531E-2</v>
      </c>
      <c r="V387" s="8">
        <f>'Data-Resource'!I9982</f>
        <v>1.0489540616726313E-2</v>
      </c>
      <c r="W387" s="8">
        <f>'Data-Resource'!I10487</f>
        <v>1.3704979818319036E-3</v>
      </c>
    </row>
    <row r="388" spans="1:23" x14ac:dyDescent="0.3">
      <c r="A388" s="8" t="str">
        <f>'Data-Resource'!B388</f>
        <v>7-15-2020</v>
      </c>
      <c r="B388" s="8">
        <f>'Data-Resource'!I15033</f>
        <v>9.2779500607407406E-3</v>
      </c>
      <c r="C388" s="8">
        <f>'Data-Resource'!I12003</f>
        <v>5.9134451941038179E-3</v>
      </c>
      <c r="D388" s="8">
        <f>'Data-Resource'!I893</f>
        <v>2.3216547654281511E-2</v>
      </c>
      <c r="E388" s="8">
        <f>'Data-Resource'!I1398</f>
        <v>3.3224000302860622E-2</v>
      </c>
      <c r="F388" s="8">
        <f>'Data-Resource'!I1903</f>
        <v>-1.2800266666667135E-3</v>
      </c>
      <c r="G388" s="8">
        <f>'Data-Resource'!I2408</f>
        <v>8.1711669972307742E-3</v>
      </c>
      <c r="H388" s="8">
        <f>'Data-Resource'!I2913</f>
        <v>-6.0550687126179632E-3</v>
      </c>
      <c r="I388" s="8">
        <f>'Data-Resource'!I3418</f>
        <v>8.3554107230019367E-3</v>
      </c>
      <c r="J388" s="8">
        <f>'Data-Resource'!I3923</f>
        <v>4.800256992962158E-3</v>
      </c>
      <c r="K388" s="8">
        <f>'Data-Resource'!I4428</f>
        <v>1.7407704683875581E-2</v>
      </c>
      <c r="L388" s="8">
        <f>'Data-Resource'!I4933</f>
        <v>3.0571690053714201E-3</v>
      </c>
      <c r="M388" s="8">
        <f>'Data-Resource'!I5438</f>
        <v>1.4705882352941944E-3</v>
      </c>
      <c r="N388" s="8">
        <f>'Data-Resource'!I5943</f>
        <v>8.4058260869564333E-3</v>
      </c>
      <c r="O388" s="8">
        <f>'Data-Resource'!I6448</f>
        <v>-1.3144922773577663E-3</v>
      </c>
      <c r="P388" s="8">
        <f>'Data-Resource'!I12508</f>
        <v>2.9278839765714767E-2</v>
      </c>
      <c r="Q388" s="8">
        <f>'Data-Resource'!I10993</f>
        <v>5.4468302913209962E-2</v>
      </c>
      <c r="R388" s="8">
        <f>'Data-Resource'!I11498</f>
        <v>-8.8496456261221365E-3</v>
      </c>
      <c r="S388" s="8">
        <f>'Data-Resource'!I8468</f>
        <v>-1.6393422467078322E-2</v>
      </c>
      <c r="T388" s="8">
        <f>'Data-Resource'!I8973</f>
        <v>-3.8023193193475408E-3</v>
      </c>
      <c r="U388" s="8">
        <f>'Data-Resource'!I9478</f>
        <v>2.6815195530727181E-3</v>
      </c>
      <c r="V388" s="8">
        <f>'Data-Resource'!I9983</f>
        <v>2.2815519417475717E-2</v>
      </c>
      <c r="W388" s="8">
        <f>'Data-Resource'!I10488</f>
        <v>2.6624520939769289E-2</v>
      </c>
    </row>
    <row r="389" spans="1:23" x14ac:dyDescent="0.3">
      <c r="A389" s="8" t="str">
        <f>'Data-Resource'!B389</f>
        <v>7-16-2020</v>
      </c>
      <c r="B389" s="8">
        <f>'Data-Resource'!I15034</f>
        <v>1.3743103342940771E-3</v>
      </c>
      <c r="C389" s="8">
        <f>'Data-Resource'!I12004</f>
        <v>2.3727818411733246E-2</v>
      </c>
      <c r="D389" s="8">
        <f>'Data-Resource'!I894</f>
        <v>-4.5910099017276735E-3</v>
      </c>
      <c r="E389" s="8">
        <f>'Data-Resource'!I1399</f>
        <v>-2.2571647664821705E-2</v>
      </c>
      <c r="F389" s="8">
        <f>'Data-Resource'!I1904</f>
        <v>7.4201797487940639E-3</v>
      </c>
      <c r="G389" s="8">
        <f>'Data-Resource'!I2409</f>
        <v>1.1281890682746539E-2</v>
      </c>
      <c r="H389" s="8">
        <f>'Data-Resource'!I2914</f>
        <v>-8.9636735335744313E-3</v>
      </c>
      <c r="I389" s="8">
        <f>'Data-Resource'!I3419</f>
        <v>7.5510000000000074E-3</v>
      </c>
      <c r="J389" s="8">
        <f>'Data-Resource'!I3924</f>
        <v>1.0314629888761634E-2</v>
      </c>
      <c r="K389" s="8">
        <f>'Data-Resource'!I4429</f>
        <v>3.0253082842608995E-3</v>
      </c>
      <c r="L389" s="8">
        <f>'Data-Resource'!I4934</f>
        <v>-1.8371279515530825E-3</v>
      </c>
      <c r="M389" s="8">
        <f>'Data-Resource'!I5439</f>
        <v>-5.973850315599505E-3</v>
      </c>
      <c r="N389" s="8">
        <f>'Data-Resource'!I5944</f>
        <v>9.5211194460473186E-3</v>
      </c>
      <c r="O389" s="8">
        <f>'Data-Resource'!I6449</f>
        <v>1.2582781456953636E-2</v>
      </c>
      <c r="P389" s="8">
        <f>'Data-Resource'!I12509</f>
        <v>-2.9073148716667998E-3</v>
      </c>
      <c r="Q389" s="8">
        <f>'Data-Resource'!I10994</f>
        <v>-2.091130501082333E-2</v>
      </c>
      <c r="R389" s="8">
        <f>'Data-Resource'!I11499</f>
        <v>-4.790418946538093E-3</v>
      </c>
      <c r="S389" s="8">
        <f>'Data-Resource'!I8469</f>
        <v>-6.224045514023945E-3</v>
      </c>
      <c r="T389" s="8">
        <f>'Data-Resource'!I8974</f>
        <v>1.1538480769230763E-2</v>
      </c>
      <c r="U389" s="8">
        <f>'Data-Resource'!I9479</f>
        <v>-1.7993702204228555E-2</v>
      </c>
      <c r="V389" s="8">
        <f>'Data-Resource'!I9984</f>
        <v>1.2999504280204615E-2</v>
      </c>
      <c r="W389" s="8">
        <f>'Data-Resource'!I10489</f>
        <v>-1.7150369845656099E-2</v>
      </c>
    </row>
    <row r="390" spans="1:23" x14ac:dyDescent="0.3">
      <c r="A390" s="8" t="str">
        <f>'Data-Resource'!B390</f>
        <v>7-17-2020</v>
      </c>
      <c r="B390" s="8">
        <f>'Data-Resource'!I15035</f>
        <v>3.3609983825101468E-4</v>
      </c>
      <c r="C390" s="8">
        <f>'Data-Resource'!I12005</f>
        <v>1.5243598025719122E-3</v>
      </c>
      <c r="D390" s="8">
        <f>'Data-Resource'!I895</f>
        <v>-9.1666541666666854E-3</v>
      </c>
      <c r="E390" s="8">
        <f>'Data-Resource'!I1400</f>
        <v>-2.1545392798868059E-2</v>
      </c>
      <c r="F390" s="8">
        <f>'Data-Resource'!I1905</f>
        <v>-9.8206500329813453E-3</v>
      </c>
      <c r="G390" s="8">
        <f>'Data-Resource'!I2410</f>
        <v>1.3466525586765131E-3</v>
      </c>
      <c r="H390" s="8">
        <f>'Data-Resource'!I2915</f>
        <v>-4.7594796883941175E-4</v>
      </c>
      <c r="I390" s="8">
        <f>'Data-Resource'!I3420</f>
        <v>1.6949111354929255E-2</v>
      </c>
      <c r="J390" s="8">
        <f>'Data-Resource'!I3925</f>
        <v>-3.6697413899960565E-3</v>
      </c>
      <c r="K390" s="8">
        <f>'Data-Resource'!I4430</f>
        <v>1.1454638781628328E-3</v>
      </c>
      <c r="L390" s="8">
        <f>'Data-Resource'!I4935</f>
        <v>-4.2891973827671476E-3</v>
      </c>
      <c r="M390" s="8">
        <f>'Data-Resource'!I5440</f>
        <v>-4.6691720760734749E-3</v>
      </c>
      <c r="N390" s="8">
        <f>'Data-Resource'!I5945</f>
        <v>4.5714285714284798E-3</v>
      </c>
      <c r="O390" s="8">
        <f>'Data-Resource'!I6450</f>
        <v>-1.3076168682574724E-3</v>
      </c>
      <c r="P390" s="8">
        <f>'Data-Resource'!I12510</f>
        <v>-3.9512374688560536E-3</v>
      </c>
      <c r="Q390" s="8">
        <f>'Data-Resource'!I10995</f>
        <v>-1.5600107947785125E-2</v>
      </c>
      <c r="R390" s="8">
        <f>'Data-Resource'!I11500</f>
        <v>7.8265650864969751E-3</v>
      </c>
      <c r="S390" s="8">
        <f>'Data-Resource'!I8470</f>
        <v>-6.25E-2</v>
      </c>
      <c r="T390" s="8">
        <f>'Data-Resource'!I8975</f>
        <v>-1.8331188716773535E-2</v>
      </c>
      <c r="U390" s="8">
        <f>'Data-Resource'!I9480</f>
        <v>1.6103424812882603E-2</v>
      </c>
      <c r="V390" s="8">
        <f>'Data-Resource'!I9985</f>
        <v>6.6698858504970369E-3</v>
      </c>
      <c r="W390" s="8">
        <f>'Data-Resource'!I10490</f>
        <v>1.8800412322302989E-2</v>
      </c>
    </row>
    <row r="391" spans="1:23" x14ac:dyDescent="0.3">
      <c r="A391" s="8" t="str">
        <f>'Data-Resource'!B391</f>
        <v>7-20-2020</v>
      </c>
      <c r="B391" s="8">
        <f>'Data-Resource'!I15036</f>
        <v>1.1537315619260417E-2</v>
      </c>
      <c r="C391" s="8">
        <f>'Data-Resource'!I12006</f>
        <v>1.461199480133916E-2</v>
      </c>
      <c r="D391" s="8">
        <f>'Data-Resource'!I896</f>
        <v>1.7647046218487339E-2</v>
      </c>
      <c r="E391" s="8">
        <f>'Data-Resource'!I1401</f>
        <v>-4.8484848484846377E-3</v>
      </c>
      <c r="F391" s="8">
        <f>'Data-Resource'!I1906</f>
        <v>1.4877074927186838E-2</v>
      </c>
      <c r="G391" s="8">
        <f>'Data-Resource'!I2411</f>
        <v>1.3107170140571044E-2</v>
      </c>
      <c r="H391" s="8">
        <f>'Data-Resource'!I2916</f>
        <v>-4.0000000000000114E-3</v>
      </c>
      <c r="I391" s="8">
        <f>'Data-Resource'!I3421</f>
        <v>7.8692390677188098E-3</v>
      </c>
      <c r="J391" s="8">
        <f>'Data-Resource'!I3926</f>
        <v>-8.2228897466018469E-3</v>
      </c>
      <c r="K391" s="8">
        <f>'Data-Resource'!I4431</f>
        <v>1.3566348117969231E-2</v>
      </c>
      <c r="L391" s="8">
        <f>'Data-Resource'!I4936</f>
        <v>2.621030007562012E-2</v>
      </c>
      <c r="M391" s="8">
        <f>'Data-Resource'!I5441</f>
        <v>2.6127167630057613E-2</v>
      </c>
      <c r="N391" s="8">
        <f>'Data-Resource'!I5946</f>
        <v>2.271379833294044E-3</v>
      </c>
      <c r="O391" s="8">
        <f>'Data-Resource'!I6451</f>
        <v>1.148670823761087E-2</v>
      </c>
      <c r="P391" s="8">
        <f>'Data-Resource'!I12511</f>
        <v>2.5957349507281995E-2</v>
      </c>
      <c r="Q391" s="8">
        <f>'Data-Resource'!I10996</f>
        <v>1.9455447849327703E-3</v>
      </c>
      <c r="R391" s="8">
        <f>'Data-Resource'!I11501</f>
        <v>4.8004647584478184E-3</v>
      </c>
      <c r="S391" s="8">
        <f>'Data-Resource'!I8471</f>
        <v>-3.2633056207731069E-2</v>
      </c>
      <c r="T391" s="8">
        <f>'Data-Resource'!I8976</f>
        <v>1.4829064545619598E-2</v>
      </c>
      <c r="U391" s="8">
        <f>'Data-Resource'!I9481</f>
        <v>2.1671180592992643E-2</v>
      </c>
      <c r="V391" s="8">
        <f>'Data-Resource'!I9986</f>
        <v>9.4427288558620204E-4</v>
      </c>
      <c r="W391" s="8">
        <f>'Data-Resource'!I10491</f>
        <v>1.6681307872145612E-2</v>
      </c>
    </row>
    <row r="392" spans="1:23" x14ac:dyDescent="0.3">
      <c r="A392" s="8" t="str">
        <f>'Data-Resource'!B392</f>
        <v>7-21-2020</v>
      </c>
      <c r="B392" s="8">
        <f>'Data-Resource'!I15037</f>
        <v>-1.7506429016827234E-3</v>
      </c>
      <c r="C392" s="8">
        <f>'Data-Resource'!I12007</f>
        <v>8.3307941585603288E-3</v>
      </c>
      <c r="D392" s="8">
        <f>'Data-Resource'!I897</f>
        <v>2.8467345143571095E-3</v>
      </c>
      <c r="E392" s="8">
        <f>'Data-Resource'!I1402</f>
        <v>1.4141068770467414E-2</v>
      </c>
      <c r="F392" s="8">
        <f>'Data-Resource'!I1907</f>
        <v>-6.1052842105262118E-3</v>
      </c>
      <c r="G392" s="8">
        <f>'Data-Resource'!I2412</f>
        <v>-1.3182486372222803E-3</v>
      </c>
      <c r="H392" s="8">
        <f>'Data-Resource'!I2917</f>
        <v>-1.6692929133858198E-2</v>
      </c>
      <c r="I392" s="8">
        <f>'Data-Resource'!I3422</f>
        <v>7.4478651672651832E-3</v>
      </c>
      <c r="J392" s="8">
        <f>'Data-Resource'!I3927</f>
        <v>1.3666666666666681E-2</v>
      </c>
      <c r="K392" s="8">
        <f>'Data-Resource'!I4432</f>
        <v>1.9217888268156364E-2</v>
      </c>
      <c r="L392" s="8">
        <f>'Data-Resource'!I4937</f>
        <v>-7.3964497041420739E-3</v>
      </c>
      <c r="M392" s="8">
        <f>'Data-Resource'!I5442</f>
        <v>-5.5783975997333105E-2</v>
      </c>
      <c r="N392" s="8">
        <f>'Data-Resource'!I5947</f>
        <v>-2.5274079604769659E-3</v>
      </c>
      <c r="O392" s="8">
        <f>'Data-Resource'!I6452</f>
        <v>-5.1612903225806885E-3</v>
      </c>
      <c r="P392" s="8">
        <f>'Data-Resource'!I12512</f>
        <v>1.5730337078651547E-3</v>
      </c>
      <c r="Q392" s="8">
        <f>'Data-Resource'!I10997</f>
        <v>-4.4671155928611558E-3</v>
      </c>
      <c r="R392" s="8">
        <f>'Data-Resource'!I11502</f>
        <v>1.2979306210355245E-2</v>
      </c>
      <c r="S392" s="8">
        <f>'Data-Resource'!I8472</f>
        <v>-5.0404996633775803E-2</v>
      </c>
      <c r="T392" s="8">
        <f>'Data-Resource'!I8977</f>
        <v>-8.17098020725417E-3</v>
      </c>
      <c r="U392" s="8">
        <f>'Data-Resource'!I9482</f>
        <v>-8.4343421957464686E-3</v>
      </c>
      <c r="V392" s="8">
        <f>'Data-Resource'!I9987</f>
        <v>-9.3456542056083881E-4</v>
      </c>
      <c r="W392" s="8">
        <f>'Data-Resource'!I10492</f>
        <v>-9.3977443127448244E-3</v>
      </c>
    </row>
    <row r="393" spans="1:23" x14ac:dyDescent="0.3">
      <c r="A393" s="8" t="str">
        <f>'Data-Resource'!B393</f>
        <v>7-22-2020</v>
      </c>
      <c r="B393" s="8">
        <f>'Data-Resource'!I15038</f>
        <v>-4.6364371627622613E-3</v>
      </c>
      <c r="C393" s="8">
        <f>'Data-Resource'!I12008</f>
        <v>-1.1859175807885983E-3</v>
      </c>
      <c r="D393" s="8">
        <f>'Data-Resource'!I898</f>
        <v>-8.4986076447120598E-3</v>
      </c>
      <c r="E393" s="8">
        <f>'Data-Resource'!I1403</f>
        <v>-3.8541654884992802E-3</v>
      </c>
      <c r="F393" s="8">
        <f>'Data-Resource'!I1908</f>
        <v>7.8506045438021862E-3</v>
      </c>
      <c r="G393" s="8">
        <f>'Data-Resource'!I2413</f>
        <v>4.8735334535532325E-3</v>
      </c>
      <c r="H393" s="8">
        <f>'Data-Resource'!I2918</f>
        <v>-2.506429868045312E-2</v>
      </c>
      <c r="I393" s="8">
        <f>'Data-Resource'!I3423</f>
        <v>0</v>
      </c>
      <c r="J393" s="8">
        <f>'Data-Resource'!I3928</f>
        <v>-1.2683248438202087E-2</v>
      </c>
      <c r="K393" s="8">
        <f>'Data-Resource'!I4433</f>
        <v>-1.3244989254856251E-2</v>
      </c>
      <c r="L393" s="8">
        <f>'Data-Resource'!I4938</f>
        <v>9.8595395329713377E-3</v>
      </c>
      <c r="M393" s="8">
        <f>'Data-Resource'!I5443</f>
        <v>-8.4043422434924714E-3</v>
      </c>
      <c r="N393" s="8">
        <f>'Data-Resource'!I5948</f>
        <v>-2.5380711375655477E-3</v>
      </c>
      <c r="O393" s="8">
        <f>'Data-Resource'!I6453</f>
        <v>-9.7244732576985161E-3</v>
      </c>
      <c r="P393" s="8">
        <f>'Data-Resource'!I12513</f>
        <v>1.1945075770680094E-2</v>
      </c>
      <c r="Q393" s="8">
        <f>'Data-Resource'!I10998</f>
        <v>-8.7097161290323917E-3</v>
      </c>
      <c r="R393" s="8">
        <f>'Data-Resource'!I11503</f>
        <v>-3.2210979551495181E-3</v>
      </c>
      <c r="S393" s="8">
        <f>'Data-Resource'!I8473</f>
        <v>3.8058942957684673E-2</v>
      </c>
      <c r="T393" s="8">
        <f>'Data-Resource'!I8978</f>
        <v>3.1887754491943636E-3</v>
      </c>
      <c r="U393" s="8">
        <f>'Data-Resource'!I9483</f>
        <v>-2.1733971820647193E-3</v>
      </c>
      <c r="V393" s="8">
        <f>'Data-Resource'!I9988</f>
        <v>-1.2676042253521118E-2</v>
      </c>
      <c r="W393" s="8">
        <f>'Data-Resource'!I10493</f>
        <v>-2.294374025974031E-2</v>
      </c>
    </row>
    <row r="394" spans="1:23" x14ac:dyDescent="0.3">
      <c r="A394" s="8" t="str">
        <f>'Data-Resource'!B394</f>
        <v>7-23-2020</v>
      </c>
      <c r="B394" s="8">
        <f>'Data-Resource'!I15039</f>
        <v>-6.0765616111048536E-3</v>
      </c>
      <c r="C394" s="8">
        <f>'Data-Resource'!I12009</f>
        <v>0</v>
      </c>
      <c r="D394" s="8">
        <f>'Data-Resource'!I899</f>
        <v>-1.0560483475554159E-2</v>
      </c>
      <c r="E394" s="8">
        <f>'Data-Resource'!I1404</f>
        <v>-3.2325028697359912E-2</v>
      </c>
      <c r="F394" s="8">
        <f>'Data-Resource'!I1909</f>
        <v>-1.9832103258170874E-2</v>
      </c>
      <c r="G394" s="8">
        <f>'Data-Resource'!I2414</f>
        <v>-8.72636448707074E-3</v>
      </c>
      <c r="H394" s="8">
        <f>'Data-Resource'!I2919</f>
        <v>8.5064778585559626E-3</v>
      </c>
      <c r="I394" s="8">
        <f>'Data-Resource'!I3424</f>
        <v>1.0858824949886629E-2</v>
      </c>
      <c r="J394" s="8">
        <f>'Data-Resource'!I3929</f>
        <v>5.7566283841551293E-3</v>
      </c>
      <c r="K394" s="8">
        <f>'Data-Resource'!I4434</f>
        <v>2.0480900288553167E-2</v>
      </c>
      <c r="L394" s="8">
        <f>'Data-Resource'!I4939</f>
        <v>-8.5419558173784188E-3</v>
      </c>
      <c r="M394" s="8">
        <f>'Data-Resource'!I5444</f>
        <v>-2.7855477855478011E-2</v>
      </c>
      <c r="N394" s="8">
        <f>'Data-Resource'!I5949</f>
        <v>-3.3802535211266992E-3</v>
      </c>
      <c r="O394" s="8">
        <f>'Data-Resource'!I6454</f>
        <v>-3.2722513089004789E-3</v>
      </c>
      <c r="P394" s="8">
        <f>'Data-Resource'!I12514</f>
        <v>1.0021825834217299E-3</v>
      </c>
      <c r="Q394" s="8">
        <f>'Data-Resource'!I10999</f>
        <v>-1.8087874326462437E-2</v>
      </c>
      <c r="R394" s="8">
        <f>'Data-Resource'!I11504</f>
        <v>5.842974084764765E-4</v>
      </c>
      <c r="S394" s="8">
        <f>'Data-Resource'!I8474</f>
        <v>2.9371962465972019E-2</v>
      </c>
      <c r="T394" s="8">
        <f>'Data-Resource'!I8979</f>
        <v>-2.4809122610860945E-2</v>
      </c>
      <c r="U394" s="8">
        <f>'Data-Resource'!I9484</f>
        <v>-1.8602682240968966E-2</v>
      </c>
      <c r="V394" s="8">
        <f>'Data-Resource'!I9989</f>
        <v>-4.6900094468567362E-4</v>
      </c>
      <c r="W394" s="8">
        <f>'Data-Resource'!I10494</f>
        <v>-1.7667579973521589E-3</v>
      </c>
    </row>
    <row r="395" spans="1:23" x14ac:dyDescent="0.3">
      <c r="A395" s="8" t="str">
        <f>'Data-Resource'!B395</f>
        <v>7-24-2020</v>
      </c>
      <c r="B395" s="8">
        <f>'Data-Resource'!I15040</f>
        <v>-6.2890357692698285E-3</v>
      </c>
      <c r="C395" s="8">
        <f>'Data-Resource'!I12010</f>
        <v>-1.8850898794189153E-2</v>
      </c>
      <c r="D395" s="8">
        <f>'Data-Resource'!I900</f>
        <v>-2.9190867024301687E-3</v>
      </c>
      <c r="E395" s="8">
        <f>'Data-Resource'!I1405</f>
        <v>-1.1901036100511667E-2</v>
      </c>
      <c r="F395" s="8">
        <f>'Data-Resource'!I1910</f>
        <v>-4.661252032520353E-3</v>
      </c>
      <c r="G395" s="8">
        <f>'Data-Resource'!I2415</f>
        <v>-3.7993921694413433E-3</v>
      </c>
      <c r="H395" s="8">
        <f>'Data-Resource'!I2920</f>
        <v>-5.5710307319519307E-3</v>
      </c>
      <c r="I395" s="8">
        <f>'Data-Resource'!I3425</f>
        <v>-4.9115912108568293E-3</v>
      </c>
      <c r="J395" s="8">
        <f>'Data-Resource'!I3930</f>
        <v>-6.2705777647054243E-3</v>
      </c>
      <c r="K395" s="8">
        <f>'Data-Resource'!I4435</f>
        <v>2.2075512870944758E-4</v>
      </c>
      <c r="L395" s="8">
        <f>'Data-Resource'!I4940</f>
        <v>4.2105082706767648E-3</v>
      </c>
      <c r="M395" s="8">
        <f>'Data-Resource'!I5445</f>
        <v>8.9024390243902206E-3</v>
      </c>
      <c r="N395" s="8">
        <f>'Data-Resource'!I5950</f>
        <v>-3.4423120068183639E-3</v>
      </c>
      <c r="O395" s="8">
        <f>'Data-Resource'!I6455</f>
        <v>-1.7497523935292109E-2</v>
      </c>
      <c r="P395" s="8">
        <f>'Data-Resource'!I12515</f>
        <v>-1.5931762951458865E-2</v>
      </c>
      <c r="Q395" s="8">
        <f>'Data-Resource'!I11000</f>
        <v>-2.0652937215738805E-2</v>
      </c>
      <c r="R395" s="8">
        <f>'Data-Resource'!I11505</f>
        <v>-1.7149556728999968E-2</v>
      </c>
      <c r="S395" s="8">
        <f>'Data-Resource'!I8475</f>
        <v>-2.3968064270571209E-2</v>
      </c>
      <c r="T395" s="8">
        <f>'Data-Resource'!I8980</f>
        <v>1.3244834437086356E-3</v>
      </c>
      <c r="U395" s="8">
        <f>'Data-Resource'!I9485</f>
        <v>3.2229283251807598E-3</v>
      </c>
      <c r="V395" s="8">
        <f>'Data-Resource'!I9990</f>
        <v>-9.9526350710901317E-3</v>
      </c>
      <c r="W395" s="8">
        <f>'Data-Resource'!I10495</f>
        <v>4.4843049327355387E-3</v>
      </c>
    </row>
    <row r="396" spans="1:23" x14ac:dyDescent="0.3">
      <c r="A396" s="8" t="str">
        <f>'Data-Resource'!B396</f>
        <v>7-27-2020</v>
      </c>
      <c r="B396" s="8">
        <f>'Data-Resource'!I15041</f>
        <v>-2.1055779880691408E-3</v>
      </c>
      <c r="C396" s="8">
        <f>'Data-Resource'!I12011</f>
        <v>-3.3732289673955051E-3</v>
      </c>
      <c r="D396" s="8">
        <f>'Data-Resource'!I901</f>
        <v>1.2562939540666502E-3</v>
      </c>
      <c r="E396" s="8">
        <f>'Data-Resource'!I1406</f>
        <v>-3.0545128446115254E-2</v>
      </c>
      <c r="F396" s="8">
        <f>'Data-Resource'!I1911</f>
        <v>5.1517426501030217E-3</v>
      </c>
      <c r="G396" s="8">
        <f>'Data-Resource'!I2416</f>
        <v>-4.0330132513923264E-3</v>
      </c>
      <c r="H396" s="8">
        <f>'Data-Resource'!I2921</f>
        <v>-1.447104149153438E-2</v>
      </c>
      <c r="I396" s="8">
        <f>'Data-Resource'!I3426</f>
        <v>3.9604158415841428E-3</v>
      </c>
      <c r="J396" s="8">
        <f>'Data-Resource'!I3931</f>
        <v>-5.8235942037801417E-3</v>
      </c>
      <c r="K396" s="8">
        <f>'Data-Resource'!I4436</f>
        <v>2.6555212211391618E-3</v>
      </c>
      <c r="L396" s="8">
        <f>'Data-Resource'!I4941</f>
        <v>9.6414946003283118E-3</v>
      </c>
      <c r="M396" s="8">
        <f>'Data-Resource'!I5446</f>
        <v>-1.6540987594259243E-2</v>
      </c>
      <c r="N396" s="8">
        <f>'Data-Resource'!I5951</f>
        <v>6.932466982451208E-3</v>
      </c>
      <c r="O396" s="8">
        <f>'Data-Resource'!I6456</f>
        <v>-3.3863867253641025E-3</v>
      </c>
      <c r="P396" s="8">
        <f>'Data-Resource'!I12516</f>
        <v>2.018353303594193E-2</v>
      </c>
      <c r="Q396" s="8">
        <f>'Data-Resource'!I11001</f>
        <v>-2.3239979017635446E-2</v>
      </c>
      <c r="R396" s="8">
        <f>'Data-Resource'!I11506</f>
        <v>9.9099702675667818E-3</v>
      </c>
      <c r="S396" s="8">
        <f>'Data-Resource'!I8476</f>
        <v>1.7194524497861505E-2</v>
      </c>
      <c r="T396" s="8">
        <f>'Data-Resource'!I8981</f>
        <v>-1.9960279042710309E-3</v>
      </c>
      <c r="U396" s="8">
        <f>'Data-Resource'!I9486</f>
        <v>2.4401520460475203E-2</v>
      </c>
      <c r="V396" s="8">
        <f>'Data-Resource'!I9991</f>
        <v>5.2707523517597464E-3</v>
      </c>
      <c r="W396" s="8">
        <f>'Data-Resource'!I10496</f>
        <v>-4.4762758588078105E-3</v>
      </c>
    </row>
    <row r="397" spans="1:23" x14ac:dyDescent="0.3">
      <c r="A397" s="8" t="str">
        <f>'Data-Resource'!B397</f>
        <v>7-28-2020</v>
      </c>
      <c r="B397" s="8">
        <f>'Data-Resource'!I15042</f>
        <v>-3.9538482660710266E-3</v>
      </c>
      <c r="C397" s="8">
        <f>'Data-Resource'!I12012</f>
        <v>1.0132084740558774E-2</v>
      </c>
      <c r="D397" s="8">
        <f>'Data-Resource'!I902</f>
        <v>-4.1843514644352765E-4</v>
      </c>
      <c r="E397" s="8">
        <f>'Data-Resource'!I1407</f>
        <v>3.4521895712773198E-2</v>
      </c>
      <c r="F397" s="8">
        <f>'Data-Resource'!I1912</f>
        <v>2.2825978260867879E-3</v>
      </c>
      <c r="G397" s="8">
        <f>'Data-Resource'!I2417</f>
        <v>2.3095266033394814E-3</v>
      </c>
      <c r="H397" s="8">
        <f>'Data-Resource'!I2922</f>
        <v>-6.0748567693168143E-3</v>
      </c>
      <c r="I397" s="8">
        <f>'Data-Resource'!I3427</f>
        <v>3.4415536905079945E-3</v>
      </c>
      <c r="J397" s="8">
        <f>'Data-Resource'!I3932</f>
        <v>-2.8347840114260787E-3</v>
      </c>
      <c r="K397" s="8">
        <f>'Data-Resource'!I4437</f>
        <v>-8.5265191781858964E-3</v>
      </c>
      <c r="L397" s="8">
        <f>'Data-Resource'!I4942</f>
        <v>-2.2666198246329716E-2</v>
      </c>
      <c r="M397" s="8">
        <f>'Data-Resource'!I5447</f>
        <v>-6.8280571073866978E-3</v>
      </c>
      <c r="N397" s="8">
        <f>'Data-Resource'!I5952</f>
        <v>-1.141792781666856E-3</v>
      </c>
      <c r="O397" s="8">
        <f>'Data-Resource'!I6457</f>
        <v>-5.4017555705605227E-3</v>
      </c>
      <c r="P397" s="8">
        <f>'Data-Resource'!I12517</f>
        <v>1.4491148707757565E-2</v>
      </c>
      <c r="Q397" s="8">
        <f>'Data-Resource'!I11002</f>
        <v>2.6068820601926029E-2</v>
      </c>
      <c r="R397" s="8">
        <f>'Data-Resource'!I11507</f>
        <v>-1.7921595249725411E-3</v>
      </c>
      <c r="S397" s="8">
        <f>'Data-Resource'!I8477</f>
        <v>-1.3268509215645603E-2</v>
      </c>
      <c r="T397" s="8">
        <f>'Data-Resource'!I8982</f>
        <v>-6.6571905457484459E-4</v>
      </c>
      <c r="U397" s="8">
        <f>'Data-Resource'!I9487</f>
        <v>-2.8545896520963593E-2</v>
      </c>
      <c r="V397" s="8">
        <f>'Data-Resource'!I9992</f>
        <v>0</v>
      </c>
      <c r="W397" s="8">
        <f>'Data-Resource'!I10497</f>
        <v>8.0680768784918179E-3</v>
      </c>
    </row>
    <row r="398" spans="1:23" x14ac:dyDescent="0.3">
      <c r="A398" s="8" t="str">
        <f>'Data-Resource'!B398</f>
        <v>7-29-2020</v>
      </c>
      <c r="B398" s="8">
        <f>'Data-Resource'!I15043</f>
        <v>2.0514554824262675E-4</v>
      </c>
      <c r="C398" s="8">
        <f>'Data-Resource'!I12013</f>
        <v>2.1296015250867146E-3</v>
      </c>
      <c r="D398" s="8">
        <f>'Data-Resource'!I903</f>
        <v>1.6771488469601633E-2</v>
      </c>
      <c r="E398" s="8">
        <f>'Data-Resource'!I1408</f>
        <v>-1.7507901655902176E-2</v>
      </c>
      <c r="F398" s="8">
        <f>'Data-Resource'!I1913</f>
        <v>-3.2473479986839068E-4</v>
      </c>
      <c r="G398" s="8">
        <f>'Data-Resource'!I2418</f>
        <v>-1.8235916387791654E-2</v>
      </c>
      <c r="H398" s="8">
        <f>'Data-Resource'!I2923</f>
        <v>-8.1397149713463395E-3</v>
      </c>
      <c r="I398" s="8">
        <f>'Data-Resource'!I3428</f>
        <v>9.789525016357872E-3</v>
      </c>
      <c r="J398" s="8">
        <f>'Data-Resource'!I3933</f>
        <v>-2.6227864580222891E-2</v>
      </c>
      <c r="K398" s="8">
        <f>'Data-Resource'!I4438</f>
        <v>-1.4550253366950454E-2</v>
      </c>
      <c r="L398" s="8">
        <f>'Data-Resource'!I4943</f>
        <v>1.1922940777934363E-2</v>
      </c>
      <c r="M398" s="8">
        <f>'Data-Resource'!I5448</f>
        <v>-5.683192261185005E-2</v>
      </c>
      <c r="N398" s="8">
        <f>'Data-Resource'!I5953</f>
        <v>5.7044208298797005E-3</v>
      </c>
      <c r="O398" s="8">
        <f>'Data-Resource'!I6458</f>
        <v>-4.7505938242280383E-3</v>
      </c>
      <c r="P398" s="8">
        <f>'Data-Resource'!I12518</f>
        <v>1.197465324371536E-2</v>
      </c>
      <c r="Q398" s="8">
        <f>'Data-Resource'!I11003</f>
        <v>5.4421972789115026E-3</v>
      </c>
      <c r="R398" s="8">
        <f>'Data-Resource'!I11508</f>
        <v>2.9864191710519163E-2</v>
      </c>
      <c r="S398" s="8">
        <f>'Data-Resource'!I8478</f>
        <v>2.7890284028121479E-2</v>
      </c>
      <c r="T398" s="8">
        <f>'Data-Resource'!I8983</f>
        <v>4.6885263625881775E-3</v>
      </c>
      <c r="U398" s="8">
        <f>'Data-Resource'!I9488</f>
        <v>-4.1560838533324738E-3</v>
      </c>
      <c r="V398" s="8">
        <f>'Data-Resource'!I9993</f>
        <v>-3.3477378283768267E-3</v>
      </c>
      <c r="W398" s="8">
        <f>'Data-Resource'!I10498</f>
        <v>-7.1111377777778179E-3</v>
      </c>
    </row>
    <row r="399" spans="1:23" x14ac:dyDescent="0.3">
      <c r="A399" s="8" t="str">
        <f>'Data-Resource'!B399</f>
        <v>7-30-2020</v>
      </c>
      <c r="B399" s="8">
        <f>'Data-Resource'!I15044</f>
        <v>-2.9969137290959687E-2</v>
      </c>
      <c r="C399" s="8">
        <f>'Data-Resource'!I12014</f>
        <v>-3.0974795019738908E-2</v>
      </c>
      <c r="D399" s="8">
        <f>'Data-Resource'!I904</f>
        <v>-3.2231417355371862E-2</v>
      </c>
      <c r="E399" s="8">
        <f>'Data-Resource'!I1409</f>
        <v>2.5360595974004427E-3</v>
      </c>
      <c r="F399" s="8">
        <f>'Data-Resource'!I1914</f>
        <v>-4.2809116178952264E-2</v>
      </c>
      <c r="G399" s="8">
        <f>'Data-Resource'!I2419</f>
        <v>-4.1062822061191578E-2</v>
      </c>
      <c r="H399" s="8">
        <f>'Data-Resource'!I2924</f>
        <v>-2.8836183619505185E-2</v>
      </c>
      <c r="I399" s="8">
        <f>'Data-Resource'!I3429</f>
        <v>-2.1328210929167136E-2</v>
      </c>
      <c r="J399" s="8">
        <f>'Data-Resource'!I3934</f>
        <v>-3.1724137931034596E-2</v>
      </c>
      <c r="K399" s="8">
        <f>'Data-Resource'!I4439</f>
        <v>-3.6962321202535051E-2</v>
      </c>
      <c r="L399" s="8">
        <f>'Data-Resource'!I4944</f>
        <v>-2.1177259025027869E-2</v>
      </c>
      <c r="M399" s="8">
        <f>'Data-Resource'!I5449</f>
        <v>-3.2093082725994058E-2</v>
      </c>
      <c r="N399" s="8">
        <f>'Data-Resource'!I5954</f>
        <v>-2.5284090190792915E-2</v>
      </c>
      <c r="O399" s="8">
        <f>'Data-Resource'!I6459</f>
        <v>-2.0463847203274186E-2</v>
      </c>
      <c r="P399" s="8">
        <f>'Data-Resource'!I12519</f>
        <v>-2.6423009436903719E-2</v>
      </c>
      <c r="Q399" s="8">
        <f>'Data-Resource'!I11004</f>
        <v>-2.0896568079680471E-2</v>
      </c>
      <c r="R399" s="8">
        <f>'Data-Resource'!I11509</f>
        <v>-3.428229426393338E-2</v>
      </c>
      <c r="S399" s="8">
        <f>'Data-Resource'!I8479</f>
        <v>-1.3495842696905586E-2</v>
      </c>
      <c r="T399" s="8">
        <f>'Data-Resource'!I8984</f>
        <v>-3.5475155373834853E-2</v>
      </c>
      <c r="U399" s="8">
        <f>'Data-Resource'!I9489</f>
        <v>-2.668837317242978E-2</v>
      </c>
      <c r="V399" s="8">
        <f>'Data-Resource'!I9994</f>
        <v>-1.5895967748671521E-2</v>
      </c>
      <c r="W399" s="8">
        <f>'Data-Resource'!I10499</f>
        <v>-2.8187937360179022E-2</v>
      </c>
    </row>
    <row r="400" spans="1:23" x14ac:dyDescent="0.3">
      <c r="A400" s="8" t="str">
        <f>'Data-Resource'!B400</f>
        <v>7-31-2020</v>
      </c>
      <c r="B400" s="8">
        <f>'Data-Resource'!I15045</f>
        <v>-7.2352285172043755E-3</v>
      </c>
      <c r="C400" s="8">
        <f>'Data-Resource'!I12015</f>
        <v>9.3893580785807786E-4</v>
      </c>
      <c r="D400" s="8">
        <f>'Data-Resource'!I905</f>
        <v>0</v>
      </c>
      <c r="E400" s="8">
        <f>'Data-Resource'!I1410</f>
        <v>-1.4444444444444432E-2</v>
      </c>
      <c r="F400" s="8">
        <f>'Data-Resource'!I1915</f>
        <v>-2.8293345245057741E-3</v>
      </c>
      <c r="G400" s="8">
        <f>'Data-Resource'!I2420</f>
        <v>-1.4837377982476686E-2</v>
      </c>
      <c r="H400" s="8">
        <f>'Data-Resource'!I2925</f>
        <v>-3.7200885080587226E-3</v>
      </c>
      <c r="I400" s="8">
        <f>'Data-Resource'!I3430</f>
        <v>6.4676815920397847E-3</v>
      </c>
      <c r="J400" s="8">
        <f>'Data-Resource'!I3935</f>
        <v>-2.5302887122289584E-2</v>
      </c>
      <c r="K400" s="8">
        <f>'Data-Resource'!I4440</f>
        <v>-4.0223193683673428E-2</v>
      </c>
      <c r="L400" s="8">
        <f>'Data-Resource'!I4945</f>
        <v>-1.4972864255613725E-2</v>
      </c>
      <c r="M400" s="8">
        <f>'Data-Resource'!I5450</f>
        <v>1.9799366420275434E-3</v>
      </c>
      <c r="N400" s="8">
        <f>'Data-Resource'!I5955</f>
        <v>-2.9185876860229025E-4</v>
      </c>
      <c r="O400" s="8">
        <f>'Data-Resource'!I6460</f>
        <v>-1.4951321279555148E-2</v>
      </c>
      <c r="P400" s="8">
        <f>'Data-Resource'!I12520</f>
        <v>-4.6421648550724198E-3</v>
      </c>
      <c r="Q400" s="8">
        <f>'Data-Resource'!I11005</f>
        <v>1.0319917014657724E-2</v>
      </c>
      <c r="R400" s="8">
        <f>'Data-Resource'!I11510</f>
        <v>-8.4338250471741073E-3</v>
      </c>
      <c r="S400" s="8">
        <f>'Data-Resource'!I8480</f>
        <v>1.2708194844614266E-2</v>
      </c>
      <c r="T400" s="8">
        <f>'Data-Resource'!I8985</f>
        <v>-6.9252080439836461E-3</v>
      </c>
      <c r="U400" s="8">
        <f>'Data-Resource'!I9490</f>
        <v>7.8702122585262418E-3</v>
      </c>
      <c r="V400" s="8">
        <f>'Data-Resource'!I9995</f>
        <v>1.0757931540342304E-2</v>
      </c>
      <c r="W400" s="8">
        <f>'Data-Resource'!I10500</f>
        <v>-5.9797057768087363E-3</v>
      </c>
    </row>
    <row r="401" spans="1:23" x14ac:dyDescent="0.3">
      <c r="A401" s="8" t="str">
        <f>'Data-Resource'!B401</f>
        <v>8-3-2020</v>
      </c>
      <c r="B401" s="8">
        <f>'Data-Resource'!I15046</f>
        <v>2.2022820460926223E-2</v>
      </c>
      <c r="C401" s="8">
        <f>'Data-Resource'!I12016</f>
        <v>2.2429970244858037E-2</v>
      </c>
      <c r="D401" s="8">
        <f>'Data-Resource'!I906</f>
        <v>1.575807901501601E-2</v>
      </c>
      <c r="E401" s="8">
        <f>'Data-Resource'!I1411</f>
        <v>1.9852738070008581E-2</v>
      </c>
      <c r="F401" s="8">
        <f>'Data-Resource'!I1916</f>
        <v>2.2568268377108146E-2</v>
      </c>
      <c r="G401" s="8">
        <f>'Data-Resource'!I2421</f>
        <v>2.8838969270214804E-2</v>
      </c>
      <c r="H401" s="8">
        <f>'Data-Resource'!I2926</f>
        <v>3.0126903809968346E-2</v>
      </c>
      <c r="I401" s="8">
        <f>'Data-Resource'!I3431</f>
        <v>1.2801525963519668E-2</v>
      </c>
      <c r="J401" s="8">
        <f>'Data-Resource'!I3936</f>
        <v>2.7605081762247123E-2</v>
      </c>
      <c r="K401" s="8">
        <f>'Data-Resource'!I4441</f>
        <v>3.6786072565175257E-2</v>
      </c>
      <c r="L401" s="8">
        <f>'Data-Resource'!I4946</f>
        <v>2.0927237200375322E-2</v>
      </c>
      <c r="M401" s="8">
        <f>'Data-Resource'!I5451</f>
        <v>3.0657894736842186E-2</v>
      </c>
      <c r="N401" s="8">
        <f>'Data-Resource'!I5956</f>
        <v>2.3154819772932565E-2</v>
      </c>
      <c r="O401" s="8">
        <f>'Data-Resource'!I6461</f>
        <v>1.6174402250351574E-2</v>
      </c>
      <c r="P401" s="8">
        <f>'Data-Resource'!I12521</f>
        <v>-8.0211403365267872E-2</v>
      </c>
      <c r="Q401" s="8">
        <f>'Data-Resource'!I11006</f>
        <v>-5.608429410941014E-2</v>
      </c>
      <c r="R401" s="8">
        <f>'Data-Resource'!I11511</f>
        <v>6.0660295400050204E-3</v>
      </c>
      <c r="S401" s="8">
        <f>'Data-Resource'!I8481</f>
        <v>1.8391810025312594E-2</v>
      </c>
      <c r="T401" s="8">
        <f>'Data-Resource'!I8986</f>
        <v>2.5783951219512127E-2</v>
      </c>
      <c r="U401" s="8">
        <f>'Data-Resource'!I9491</f>
        <v>1.2622768238558671E-2</v>
      </c>
      <c r="V401" s="8">
        <f>'Data-Resource'!I9996</f>
        <v>3.8204537866414669E-3</v>
      </c>
      <c r="W401" s="8">
        <f>'Data-Resource'!I10501</f>
        <v>3.8372639142438464E-2</v>
      </c>
    </row>
    <row r="402" spans="1:23" x14ac:dyDescent="0.3">
      <c r="A402" s="8" t="str">
        <f>'Data-Resource'!B402</f>
        <v>8-4-2020</v>
      </c>
      <c r="B402" s="8">
        <f>'Data-Resource'!I15047</f>
        <v>-1.1241235090111998E-2</v>
      </c>
      <c r="C402" s="8">
        <f>'Data-Resource'!I12017</f>
        <v>-1.1232514002201415E-2</v>
      </c>
      <c r="D402" s="8">
        <f>'Data-Resource'!I907</f>
        <v>-1.0425354331626091E-2</v>
      </c>
      <c r="E402" s="8">
        <f>'Data-Resource'!I1412</f>
        <v>2.2118474553822719E-2</v>
      </c>
      <c r="F402" s="8">
        <f>'Data-Resource'!I1917</f>
        <v>-4.1690070624957392E-3</v>
      </c>
      <c r="G402" s="8">
        <f>'Data-Resource'!I2422</f>
        <v>-1.4075844773947433E-2</v>
      </c>
      <c r="H402" s="8">
        <f>'Data-Resource'!I2927</f>
        <v>-2.5951869557794199E-2</v>
      </c>
      <c r="I402" s="8">
        <f>'Data-Resource'!I3432</f>
        <v>-7.7632506230979476E-3</v>
      </c>
      <c r="J402" s="8">
        <f>'Data-Resource'!I3937</f>
        <v>1.8391995095463323E-2</v>
      </c>
      <c r="K402" s="8">
        <f>'Data-Resource'!I4442</f>
        <v>-2.3117919075157526E-4</v>
      </c>
      <c r="L402" s="8">
        <f>'Data-Resource'!I4947</f>
        <v>-2.135674663360709E-2</v>
      </c>
      <c r="M402" s="8">
        <f>'Data-Resource'!I5452</f>
        <v>-1.2752525252525222E-2</v>
      </c>
      <c r="N402" s="8">
        <f>'Data-Resource'!I5957</f>
        <v>-3.3813184907681296E-3</v>
      </c>
      <c r="O402" s="8">
        <f>'Data-Resource'!I6462</f>
        <v>4.1265474552956791E-3</v>
      </c>
      <c r="P402" s="8">
        <f>'Data-Resource'!I12522</f>
        <v>-9.2411724037250696E-3</v>
      </c>
      <c r="Q402" s="8">
        <f>'Data-Resource'!I11007</f>
        <v>4.078014184397169E-2</v>
      </c>
      <c r="R402" s="8">
        <f>'Data-Resource'!I11512</f>
        <v>-3.3383473684210546E-2</v>
      </c>
      <c r="S402" s="8">
        <f>'Data-Resource'!I8482</f>
        <v>4.166666666667318E-4</v>
      </c>
      <c r="T402" s="8">
        <f>'Data-Resource'!I8987</f>
        <v>-1.8329918160286809E-2</v>
      </c>
      <c r="U402" s="8">
        <f>'Data-Resource'!I9492</f>
        <v>-1.3111111111111209E-2</v>
      </c>
      <c r="V402" s="8">
        <f>'Data-Resource'!I9997</f>
        <v>-6.196391713111679E-3</v>
      </c>
      <c r="W402" s="8">
        <f>'Data-Resource'!I10502</f>
        <v>-2.0888871111111096E-2</v>
      </c>
    </row>
    <row r="403" spans="1:23" x14ac:dyDescent="0.3">
      <c r="A403" s="8" t="str">
        <f>'Data-Resource'!B403</f>
        <v>8-5-2020</v>
      </c>
      <c r="B403" s="8">
        <f>'Data-Resource'!I15048</f>
        <v>-5.4235847887416954E-4</v>
      </c>
      <c r="C403" s="8">
        <f>'Data-Resource'!I12018</f>
        <v>7.32830534351144E-3</v>
      </c>
      <c r="D403" s="8">
        <f>'Data-Resource'!I908</f>
        <v>3.3472928870293028E-3</v>
      </c>
      <c r="E403" s="8">
        <f>'Data-Resource'!I1413</f>
        <v>2.4849411902126153E-2</v>
      </c>
      <c r="F403" s="8">
        <f>'Data-Resource'!I1918</f>
        <v>-1.2677633879781353E-2</v>
      </c>
      <c r="G403" s="8">
        <f>'Data-Resource'!I2423</f>
        <v>1.2713219638242748E-2</v>
      </c>
      <c r="H403" s="8">
        <f>'Data-Resource'!I2928</f>
        <v>-2.4161307564076077E-2</v>
      </c>
      <c r="I403" s="8">
        <f>'Data-Resource'!I3433</f>
        <v>-9.7133562811077393E-4</v>
      </c>
      <c r="J403" s="8">
        <f>'Data-Resource'!I3938</f>
        <v>-6.5486548672566581E-3</v>
      </c>
      <c r="K403" s="8">
        <f>'Data-Resource'!I4443</f>
        <v>-2.4187963602856508E-2</v>
      </c>
      <c r="L403" s="8">
        <f>'Data-Resource'!I4948</f>
        <v>6.3871605291499758E-4</v>
      </c>
      <c r="M403" s="8">
        <f>'Data-Resource'!I5453</f>
        <v>-1.0166476045240971E-3</v>
      </c>
      <c r="N403" s="8">
        <f>'Data-Resource'!I5958</f>
        <v>1.0306350400760582E-2</v>
      </c>
      <c r="O403" s="8">
        <f>'Data-Resource'!I6463</f>
        <v>-1.0193679918450637E-2</v>
      </c>
      <c r="P403" s="8">
        <f>'Data-Resource'!I12523</f>
        <v>4.162536728697242E-3</v>
      </c>
      <c r="Q403" s="8">
        <f>'Data-Resource'!I11008</f>
        <v>1.2483171642709292E-2</v>
      </c>
      <c r="R403" s="8">
        <f>'Data-Resource'!I11513</f>
        <v>1.8221123587982752E-2</v>
      </c>
      <c r="S403" s="8">
        <f>'Data-Resource'!I8483</f>
        <v>-1.5833291666666732E-2</v>
      </c>
      <c r="T403" s="8">
        <f>'Data-Resource'!I8988</f>
        <v>-3.533568904593646E-3</v>
      </c>
      <c r="U403" s="8">
        <f>'Data-Resource'!I9493</f>
        <v>-1.843939651722969E-2</v>
      </c>
      <c r="V403" s="8">
        <f>'Data-Resource'!I9998</f>
        <v>7.6555311004785371E-3</v>
      </c>
      <c r="W403" s="8">
        <f>'Data-Resource'!I10503</f>
        <v>7.2235033860046068E-3</v>
      </c>
    </row>
    <row r="404" spans="1:23" x14ac:dyDescent="0.3">
      <c r="A404" s="8" t="str">
        <f>'Data-Resource'!B404</f>
        <v>8-6-2020</v>
      </c>
      <c r="B404" s="8">
        <f>'Data-Resource'!I15049</f>
        <v>-5.7538657980926357E-3</v>
      </c>
      <c r="C404" s="8">
        <f>'Data-Resource'!I12019</f>
        <v>0</v>
      </c>
      <c r="D404" s="8">
        <f>'Data-Resource'!I909</f>
        <v>5.349806584362125E-3</v>
      </c>
      <c r="E404" s="8">
        <f>'Data-Resource'!I1414</f>
        <v>3.5267889701635692E-3</v>
      </c>
      <c r="F404" s="8">
        <f>'Data-Resource'!I1919</f>
        <v>-9.0241196741507497E-3</v>
      </c>
      <c r="G404" s="8">
        <f>'Data-Resource'!I2424</f>
        <v>-6.3375445908709464E-3</v>
      </c>
      <c r="H404" s="8">
        <f>'Data-Resource'!I2929</f>
        <v>-1.428280715168191E-3</v>
      </c>
      <c r="I404" s="8">
        <f>'Data-Resource'!I3434</f>
        <v>-3.6309562411421678E-2</v>
      </c>
      <c r="J404" s="8">
        <f>'Data-Resource'!I3939</f>
        <v>-1.3397642015005306E-2</v>
      </c>
      <c r="K404" s="8">
        <f>'Data-Resource'!I4444</f>
        <v>-2.2964038010273215E-2</v>
      </c>
      <c r="L404" s="8">
        <f>'Data-Resource'!I4949</f>
        <v>-8.6593396533420457E-3</v>
      </c>
      <c r="M404" s="8">
        <f>'Data-Resource'!I5454</f>
        <v>-1.3738710087775045E-2</v>
      </c>
      <c r="N404" s="8">
        <f>'Data-Resource'!I5959</f>
        <v>8.2493815850803254E-4</v>
      </c>
      <c r="O404" s="8">
        <f>'Data-Resource'!I6464</f>
        <v>-7.8929306794783237E-3</v>
      </c>
      <c r="P404" s="8">
        <f>'Data-Resource'!I12524</f>
        <v>-1.7953946691262671E-2</v>
      </c>
      <c r="Q404" s="8">
        <f>'Data-Resource'!I11009</f>
        <v>-1.1247086122940836E-2</v>
      </c>
      <c r="R404" s="8">
        <f>'Data-Resource'!I11514</f>
        <v>-5.7506808186838978E-3</v>
      </c>
      <c r="S404" s="8">
        <f>'Data-Resource'!I8484</f>
        <v>1.7849574631330776E-2</v>
      </c>
      <c r="T404" s="8">
        <f>'Data-Resource'!I8989</f>
        <v>-2.6779338693981854E-2</v>
      </c>
      <c r="U404" s="8">
        <f>'Data-Resource'!I9494</f>
        <v>-1.7579954337899471E-2</v>
      </c>
      <c r="V404" s="8">
        <f>'Data-Resource'!I9999</f>
        <v>-6.7081649263272189E-3</v>
      </c>
      <c r="W404" s="8">
        <f>'Data-Resource'!I10504</f>
        <v>2.7664426303854846E-2</v>
      </c>
    </row>
    <row r="405" spans="1:23" x14ac:dyDescent="0.3">
      <c r="A405" s="8" t="str">
        <f>'Data-Resource'!B405</f>
        <v>8-7-2020</v>
      </c>
      <c r="B405" s="8">
        <f>'Data-Resource'!I15050</f>
        <v>3.1729723939283245E-3</v>
      </c>
      <c r="C405" s="8">
        <f>'Data-Resource'!I12020</f>
        <v>9.0991504671170034E-3</v>
      </c>
      <c r="D405" s="8">
        <f>'Data-Resource'!I910</f>
        <v>1.4646016908307321E-2</v>
      </c>
      <c r="E405" s="8">
        <f>'Data-Resource'!I1415</f>
        <v>1.3616397644960416E-2</v>
      </c>
      <c r="F405" s="8">
        <f>'Data-Resource'!I1920</f>
        <v>-1.5730280898877025E-3</v>
      </c>
      <c r="G405" s="8">
        <f>'Data-Resource'!I2425</f>
        <v>-4.016457343284454E-3</v>
      </c>
      <c r="H405" s="8">
        <f>'Data-Resource'!I2930</f>
        <v>-5.3569642857142054E-4</v>
      </c>
      <c r="I405" s="8">
        <f>'Data-Resource'!I3435</f>
        <v>-9.1078966329570053E-3</v>
      </c>
      <c r="J405" s="8">
        <f>'Data-Resource'!I3940</f>
        <v>-4.7135242929659364E-3</v>
      </c>
      <c r="K405" s="8">
        <f>'Data-Resource'!I4445</f>
        <v>-1.1435462704457217E-2</v>
      </c>
      <c r="L405" s="8">
        <f>'Data-Resource'!I4950</f>
        <v>6.772028246913339E-3</v>
      </c>
      <c r="M405" s="8">
        <f>'Data-Resource'!I5455</f>
        <v>-1.1627906976744544E-3</v>
      </c>
      <c r="N405" s="8">
        <f>'Data-Resource'!I5960</f>
        <v>2.1977471319918002E-3</v>
      </c>
      <c r="O405" s="8">
        <f>'Data-Resource'!I6465</f>
        <v>7.4677528852681247E-3</v>
      </c>
      <c r="P405" s="8">
        <f>'Data-Resource'!I12525</f>
        <v>1.151539903259567E-2</v>
      </c>
      <c r="Q405" s="8">
        <f>'Data-Resource'!I11010</f>
        <v>-1.0371381941211998E-2</v>
      </c>
      <c r="R405" s="8">
        <f>'Data-Resource'!I11515</f>
        <v>2.1361015847405945E-2</v>
      </c>
      <c r="S405" s="8">
        <f>'Data-Resource'!I8485</f>
        <v>1.200335264900663E-2</v>
      </c>
      <c r="T405" s="8">
        <f>'Data-Resource'!I8990</f>
        <v>2.8944211916300407E-3</v>
      </c>
      <c r="U405" s="8">
        <f>'Data-Resource'!I9495</f>
        <v>2.0370416666666571E-2</v>
      </c>
      <c r="V405" s="8">
        <f>'Data-Resource'!I10000</f>
        <v>1.9295416990417721E-3</v>
      </c>
      <c r="W405" s="8">
        <f>'Data-Resource'!I10505</f>
        <v>-1.3192084780793653E-3</v>
      </c>
    </row>
    <row r="406" spans="1:23" x14ac:dyDescent="0.3">
      <c r="A406" s="8" t="str">
        <f>'Data-Resource'!B406</f>
        <v>8-10-2020</v>
      </c>
      <c r="B406" s="8">
        <f>'Data-Resource'!I15051</f>
        <v>-3.2656936683363746E-3</v>
      </c>
      <c r="C406" s="8">
        <f>'Data-Resource'!I12021</f>
        <v>5.991641522119842E-3</v>
      </c>
      <c r="D406" s="8">
        <f>'Data-Resource'!I911</f>
        <v>7.9428116607290142E-3</v>
      </c>
      <c r="E406" s="8">
        <f>'Data-Resource'!I1416</f>
        <v>3.4497642662066959E-2</v>
      </c>
      <c r="F406" s="8">
        <f>'Data-Resource'!I1921</f>
        <v>2.4608612562494691E-3</v>
      </c>
      <c r="G406" s="8">
        <f>'Data-Resource'!I2426</f>
        <v>7.1713758836185176E-3</v>
      </c>
      <c r="H406" s="8">
        <f>'Data-Resource'!I2931</f>
        <v>4.0817037828466069E-3</v>
      </c>
      <c r="I406" s="8">
        <f>'Data-Resource'!I3436</f>
        <v>-8.3074036872045343E-3</v>
      </c>
      <c r="J406" s="8">
        <f>'Data-Resource'!I3941</f>
        <v>-9.0259924539358406E-4</v>
      </c>
      <c r="K406" s="8">
        <f>'Data-Resource'!I4446</f>
        <v>1.1910585949326511E-2</v>
      </c>
      <c r="L406" s="8">
        <f>'Data-Resource'!I4951</f>
        <v>-2.6751573248407656E-2</v>
      </c>
      <c r="M406" s="8">
        <f>'Data-Resource'!I5456</f>
        <v>2.1683673469387741E-2</v>
      </c>
      <c r="N406" s="8">
        <f>'Data-Resource'!I5961</f>
        <v>-1.9007329948012559E-3</v>
      </c>
      <c r="O406" s="8">
        <f>'Data-Resource'!I6466</f>
        <v>-4.0201005025125875E-3</v>
      </c>
      <c r="P406" s="8">
        <f>'Data-Resource'!I12526</f>
        <v>-1.4423029539568619E-2</v>
      </c>
      <c r="Q406" s="8">
        <f>'Data-Resource'!I11011</f>
        <v>4.0404040404040505E-2</v>
      </c>
      <c r="R406" s="8">
        <f>'Data-Resource'!I11516</f>
        <v>9.8302652640789457E-3</v>
      </c>
      <c r="S406" s="8">
        <f>'Data-Resource'!I8486</f>
        <v>-5.9707613334377962E-2</v>
      </c>
      <c r="T406" s="8">
        <f>'Data-Resource'!I8991</f>
        <v>3.5919541004012082E-3</v>
      </c>
      <c r="U406" s="8">
        <f>'Data-Resource'!I9496</f>
        <v>-2.0937597675812294E-2</v>
      </c>
      <c r="V406" s="8">
        <f>'Data-Resource'!I10001</f>
        <v>-1.1984659290949448E-2</v>
      </c>
      <c r="W406" s="8">
        <f>'Data-Resource'!I10506</f>
        <v>-1.0558776760954234E-2</v>
      </c>
    </row>
    <row r="407" spans="1:23" x14ac:dyDescent="0.3">
      <c r="A407" s="8" t="str">
        <f>'Data-Resource'!B407</f>
        <v>8-11-2020</v>
      </c>
      <c r="B407" s="8">
        <f>'Data-Resource'!I15052</f>
        <v>1.0925294816012534E-2</v>
      </c>
      <c r="C407" s="8">
        <f>'Data-Resource'!I12022</f>
        <v>-2.3978627116004087E-2</v>
      </c>
      <c r="D407" s="8">
        <f>'Data-Resource'!I912</f>
        <v>2.0938325419270817E-2</v>
      </c>
      <c r="E407" s="8">
        <f>'Data-Resource'!I1417</f>
        <v>4.603553852008526E-2</v>
      </c>
      <c r="F407" s="8">
        <f>'Data-Resource'!I1922</f>
        <v>2.0329206268275071E-2</v>
      </c>
      <c r="G407" s="8">
        <f>'Data-Resource'!I2427</f>
        <v>1.8719826892109402E-2</v>
      </c>
      <c r="H407" s="8">
        <f>'Data-Resource'!I2932</f>
        <v>1.3157894736842037E-2</v>
      </c>
      <c r="I407" s="8">
        <f>'Data-Resource'!I3437</f>
        <v>-9.7712581009747231E-3</v>
      </c>
      <c r="J407" s="8">
        <f>'Data-Resource'!I3942</f>
        <v>3.9602201392253518E-2</v>
      </c>
      <c r="K407" s="8">
        <f>'Data-Resource'!I4447</f>
        <v>7.8878593490140023E-2</v>
      </c>
      <c r="L407" s="8">
        <f>'Data-Resource'!I4952</f>
        <v>-2.9277619309256704E-3</v>
      </c>
      <c r="M407" s="8">
        <f>'Data-Resource'!I5457</f>
        <v>2.0061919504644123E-2</v>
      </c>
      <c r="N407" s="8">
        <f>'Data-Resource'!I5962</f>
        <v>1.5417905993564717E-2</v>
      </c>
      <c r="O407" s="8">
        <f>'Data-Resource'!I6467</f>
        <v>4.6932618169628661E-3</v>
      </c>
      <c r="P407" s="8">
        <f>'Data-Resource'!I12527</f>
        <v>2.7858770054720069E-3</v>
      </c>
      <c r="Q407" s="8">
        <f>'Data-Resource'!I11012</f>
        <v>3.2808016072203544E-2</v>
      </c>
      <c r="R407" s="8">
        <f>'Data-Resource'!I11517</f>
        <v>1.0520192562238566E-2</v>
      </c>
      <c r="S407" s="8">
        <f>'Data-Resource'!I8487</f>
        <v>-6.9007302885244023E-2</v>
      </c>
      <c r="T407" s="8">
        <f>'Data-Resource'!I8992</f>
        <v>2.1276808510639726E-3</v>
      </c>
      <c r="U407" s="8">
        <f>'Data-Resource'!I9497</f>
        <v>2.5617519413654349E-2</v>
      </c>
      <c r="V407" s="8">
        <f>'Data-Resource'!I10002</f>
        <v>7.1942446043165055E-3</v>
      </c>
      <c r="W407" s="8">
        <f>'Data-Resource'!I10507</f>
        <v>2.6454585071346878E-3</v>
      </c>
    </row>
    <row r="408" spans="1:23" x14ac:dyDescent="0.3">
      <c r="A408" s="8" t="str">
        <f>'Data-Resource'!B408</f>
        <v>8-12-2020</v>
      </c>
      <c r="B408" s="8">
        <f>'Data-Resource'!I15053</f>
        <v>1.0938013689357255E-2</v>
      </c>
      <c r="C408" s="8">
        <f>'Data-Resource'!I12023</f>
        <v>2.3107419370854941E-2</v>
      </c>
      <c r="D408" s="8">
        <f>'Data-Resource'!I913</f>
        <v>5.7208235368044671E-3</v>
      </c>
      <c r="E408" s="8">
        <f>'Data-Resource'!I1418</f>
        <v>-8.6092980132451511E-3</v>
      </c>
      <c r="F408" s="8">
        <f>'Data-Resource'!I1923</f>
        <v>9.5392682926829422E-3</v>
      </c>
      <c r="G408" s="8">
        <f>'Data-Resource'!I2428</f>
        <v>1.8199842100887164E-2</v>
      </c>
      <c r="H408" s="8">
        <f>'Data-Resource'!I2933</f>
        <v>2.075389138706283E-3</v>
      </c>
      <c r="I408" s="8">
        <f>'Data-Resource'!I3438</f>
        <v>2.1200713908487774E-2</v>
      </c>
      <c r="J408" s="8">
        <f>'Data-Resource'!I3943</f>
        <v>7.1855944022995123E-3</v>
      </c>
      <c r="K408" s="8">
        <f>'Data-Resource'!I4448</f>
        <v>1.1686935336943868E-2</v>
      </c>
      <c r="L408" s="8">
        <f>'Data-Resource'!I4953</f>
        <v>2.4469820554649344E-2</v>
      </c>
      <c r="M408" s="8">
        <f>'Data-Resource'!I5458</f>
        <v>3.6452004860267383E-3</v>
      </c>
      <c r="N408" s="8">
        <f>'Data-Resource'!I5963</f>
        <v>1.7637734774865646E-2</v>
      </c>
      <c r="O408" s="8">
        <f>'Data-Resource'!I6468</f>
        <v>5.6572379367720348E-3</v>
      </c>
      <c r="P408" s="8">
        <f>'Data-Resource'!I12528</f>
        <v>1.1824966763987883E-2</v>
      </c>
      <c r="Q408" s="8">
        <f>'Data-Resource'!I11013</f>
        <v>-2.5352131455399128E-2</v>
      </c>
      <c r="R408" s="8">
        <f>'Data-Resource'!I11518</f>
        <v>4.6363230065047788E-3</v>
      </c>
      <c r="S408" s="8">
        <f>'Data-Resource'!I8488</f>
        <v>-5.2173956521739145E-2</v>
      </c>
      <c r="T408" s="8">
        <f>'Data-Resource'!I8993</f>
        <v>2.7026940525165955E-2</v>
      </c>
      <c r="U408" s="8">
        <f>'Data-Resource'!I9498</f>
        <v>7.8581050740907515E-3</v>
      </c>
      <c r="V408" s="8">
        <f>'Data-Resource'!I10003</f>
        <v>7.6262677651153399E-3</v>
      </c>
      <c r="W408" s="8">
        <f>'Data-Resource'!I10508</f>
        <v>2.292767155330384E-2</v>
      </c>
    </row>
    <row r="409" spans="1:23" x14ac:dyDescent="0.3">
      <c r="A409" s="8" t="str">
        <f>'Data-Resource'!B409</f>
        <v>8-13-2020</v>
      </c>
      <c r="B409" s="8">
        <f>'Data-Resource'!I15054</f>
        <v>-3.8912865797267305E-3</v>
      </c>
      <c r="C409" s="8">
        <f>'Data-Resource'!I12024</f>
        <v>1.9179758606661278E-2</v>
      </c>
      <c r="D409" s="8">
        <f>'Data-Resource'!I914</f>
        <v>1.4756050613214703E-2</v>
      </c>
      <c r="E409" s="8">
        <f>'Data-Resource'!I1419</f>
        <v>-6.2406594253244388E-3</v>
      </c>
      <c r="F409" s="8">
        <f>'Data-Resource'!I1924</f>
        <v>-1.0777023269996499E-2</v>
      </c>
      <c r="G409" s="8">
        <f>'Data-Resource'!I2429</f>
        <v>-7.0120763537204764E-3</v>
      </c>
      <c r="H409" s="8">
        <f>'Data-Resource'!I2934</f>
        <v>-8.0909106558788007E-3</v>
      </c>
      <c r="I409" s="8">
        <f>'Data-Resource'!I3439</f>
        <v>-6.5681341016393859E-3</v>
      </c>
      <c r="J409" s="8">
        <f>'Data-Resource'!I3944</f>
        <v>-1.5418879825576806E-3</v>
      </c>
      <c r="K409" s="8">
        <f>'Data-Resource'!I4449</f>
        <v>1.0928743169399228E-3</v>
      </c>
      <c r="L409" s="8">
        <f>'Data-Resource'!I4954</f>
        <v>6.4055731042048406E-4</v>
      </c>
      <c r="M409" s="8">
        <f>'Data-Resource'!I5459</f>
        <v>-1.4285714285714212E-2</v>
      </c>
      <c r="N409" s="8">
        <f>'Data-Resource'!I5964</f>
        <v>2.1141120507397349E-3</v>
      </c>
      <c r="O409" s="8">
        <f>'Data-Resource'!I6469</f>
        <v>-1.304631441617726E-3</v>
      </c>
      <c r="P409" s="8">
        <f>'Data-Resource'!I12529</f>
        <v>-2.5310352529580005E-3</v>
      </c>
      <c r="Q409" s="8">
        <f>'Data-Resource'!I11014</f>
        <v>-3.2446462072169987E-3</v>
      </c>
      <c r="R409" s="8">
        <f>'Data-Resource'!I11519</f>
        <v>2.980319604442162E-2</v>
      </c>
      <c r="S409" s="8">
        <f>'Data-Resource'!I8489</f>
        <v>2.0642248653314172E-2</v>
      </c>
      <c r="T409" s="8">
        <f>'Data-Resource'!I8994</f>
        <v>-9.0277986111111739E-3</v>
      </c>
      <c r="U409" s="8">
        <f>'Data-Resource'!I9499</f>
        <v>-9.7995986726236075E-3</v>
      </c>
      <c r="V409" s="8">
        <f>'Data-Resource'!I10004</f>
        <v>-9.4830254001809658E-4</v>
      </c>
      <c r="W409" s="8">
        <f>'Data-Resource'!I10509</f>
        <v>-2.1514630503820451E-3</v>
      </c>
    </row>
    <row r="410" spans="1:23" x14ac:dyDescent="0.3">
      <c r="A410" s="8" t="str">
        <f>'Data-Resource'!B410</f>
        <v>8-14-2020</v>
      </c>
      <c r="B410" s="8">
        <f>'Data-Resource'!I15055</f>
        <v>-4.9270194667190691E-3</v>
      </c>
      <c r="C410" s="8">
        <f>'Data-Resource'!I12025</f>
        <v>-8.744389135985274E-4</v>
      </c>
      <c r="D410" s="8">
        <f>'Data-Resource'!I915</f>
        <v>-4.492744189605118E-3</v>
      </c>
      <c r="E410" s="8">
        <f>'Data-Resource'!I1420</f>
        <v>-1.5753452054794465E-2</v>
      </c>
      <c r="F410" s="8">
        <f>'Data-Resource'!I1925</f>
        <v>-5.4638836091381914E-3</v>
      </c>
      <c r="G410" s="8">
        <f>'Data-Resource'!I2430</f>
        <v>-9.4525405563713853E-3</v>
      </c>
      <c r="H410" s="8">
        <f>'Data-Resource'!I2935</f>
        <v>-6.1071714167304902E-3</v>
      </c>
      <c r="I410" s="8">
        <f>'Data-Resource'!I3440</f>
        <v>-1.3000351073057343E-2</v>
      </c>
      <c r="J410" s="8">
        <f>'Data-Resource'!I3945</f>
        <v>8.5960119854236201E-4</v>
      </c>
      <c r="K410" s="8">
        <f>'Data-Resource'!I4450</f>
        <v>1.6206778361804647E-2</v>
      </c>
      <c r="L410" s="8">
        <f>'Data-Resource'!I4955</f>
        <v>-9.9262763980636787E-3</v>
      </c>
      <c r="M410" s="8">
        <f>'Data-Resource'!I5460</f>
        <v>-1.2377769525932032E-3</v>
      </c>
      <c r="N410" s="8">
        <f>'Data-Resource'!I5965</f>
        <v>-4.2316581795381883E-3</v>
      </c>
      <c r="O410" s="8">
        <f>'Data-Resource'!I6470</f>
        <v>1.6323865491347849E-3</v>
      </c>
      <c r="P410" s="8">
        <f>'Data-Resource'!I12530</f>
        <v>-6.4344541353781141E-3</v>
      </c>
      <c r="Q410" s="8">
        <f>'Data-Resource'!I11015</f>
        <v>-1.4379065359477056E-2</v>
      </c>
      <c r="R410" s="8">
        <f>'Data-Resource'!I11520</f>
        <v>-2.3883071087384158E-2</v>
      </c>
      <c r="S410" s="8">
        <f>'Data-Resource'!I8490</f>
        <v>-5.5755395683453168E-2</v>
      </c>
      <c r="T410" s="8">
        <f>'Data-Resource'!I8995</f>
        <v>4.9260870544931626E-3</v>
      </c>
      <c r="U410" s="8">
        <f>'Data-Resource'!I9500</f>
        <v>-1.828437923250565E-2</v>
      </c>
      <c r="V410" s="8">
        <f>'Data-Resource'!I10005</f>
        <v>-5.6630346105625371E-3</v>
      </c>
      <c r="W410" s="8">
        <f>'Data-Resource'!I10510</f>
        <v>-9.5237922077921911E-3</v>
      </c>
    </row>
    <row r="411" spans="1:23" x14ac:dyDescent="0.3">
      <c r="A411" s="8" t="str">
        <f>'Data-Resource'!B411</f>
        <v>8-17-2020</v>
      </c>
      <c r="B411" s="8">
        <f>'Data-Resource'!I15056</f>
        <v>-3.2648040362298218E-4</v>
      </c>
      <c r="C411" s="8">
        <f>'Data-Resource'!I12026</f>
        <v>2.9069184356443267E-3</v>
      </c>
      <c r="D411" s="8">
        <f>'Data-Resource'!I916</f>
        <v>7.501875300032654E-3</v>
      </c>
      <c r="E411" s="8">
        <f>'Data-Resource'!I1421</f>
        <v>-2.6495886577825468E-3</v>
      </c>
      <c r="F411" s="8">
        <f>'Data-Resource'!I1926</f>
        <v>-6.5962896503548706E-3</v>
      </c>
      <c r="G411" s="8">
        <f>'Data-Resource'!I2431</f>
        <v>-1.9870826709059727E-4</v>
      </c>
      <c r="H411" s="8">
        <f>'Data-Resource'!I2936</f>
        <v>8.0971482468377015E-3</v>
      </c>
      <c r="I411" s="8">
        <f>'Data-Resource'!I3441</f>
        <v>-2.9245770404132381E-3</v>
      </c>
      <c r="J411" s="8">
        <f>'Data-Resource'!I3946</f>
        <v>-6.3519141630901353E-3</v>
      </c>
      <c r="K411" s="8">
        <f>'Data-Resource'!I4451</f>
        <v>-1.7638276479728612E-2</v>
      </c>
      <c r="L411" s="8">
        <f>'Data-Resource'!I4956</f>
        <v>1.2625425949344661E-2</v>
      </c>
      <c r="M411" s="8">
        <f>'Data-Resource'!I5461</f>
        <v>-8.2202017685887828E-3</v>
      </c>
      <c r="N411" s="8">
        <f>'Data-Resource'!I5966</f>
        <v>1.0355788635156845E-2</v>
      </c>
      <c r="O411" s="8">
        <f>'Data-Resource'!I6471</f>
        <v>-1.2381883349625282E-2</v>
      </c>
      <c r="P411" s="8">
        <f>'Data-Resource'!I12531</f>
        <v>-3.3055337904017486E-3</v>
      </c>
      <c r="Q411" s="8">
        <f>'Data-Resource'!I11016</f>
        <v>1.3280012751127354E-3</v>
      </c>
      <c r="R411" s="8">
        <f>'Data-Resource'!I11521</f>
        <v>1.1239163941234672E-2</v>
      </c>
      <c r="S411" s="8">
        <f>'Data-Resource'!I8491</f>
        <v>6.6504804211048443E-2</v>
      </c>
      <c r="T411" s="8">
        <f>'Data-Resource'!I8996</f>
        <v>-7.7246562243534576E-3</v>
      </c>
      <c r="U411" s="8">
        <f>'Data-Resource'!I9501</f>
        <v>3.5911649903851144E-2</v>
      </c>
      <c r="V411" s="8">
        <f>'Data-Resource'!I10006</f>
        <v>-2.8558114367689224E-3</v>
      </c>
      <c r="W411" s="8">
        <f>'Data-Resource'!I10511</f>
        <v>3.4949848010918348E-3</v>
      </c>
    </row>
    <row r="412" spans="1:23" x14ac:dyDescent="0.3">
      <c r="A412" s="8" t="str">
        <f>'Data-Resource'!B412</f>
        <v>8-18-2020</v>
      </c>
      <c r="B412" s="8">
        <f>'Data-Resource'!I15057</f>
        <v>3.4969310727902716E-3</v>
      </c>
      <c r="C412" s="8">
        <f>'Data-Resource'!I12027</f>
        <v>-6.6724396091549414E-3</v>
      </c>
      <c r="D412" s="8">
        <f>'Data-Resource'!I917</f>
        <v>2.2480555020168921E-3</v>
      </c>
      <c r="E412" s="8">
        <f>'Data-Resource'!I1422</f>
        <v>-2.2457682664222468E-2</v>
      </c>
      <c r="F412" s="8">
        <f>'Data-Resource'!I1927</f>
        <v>3.3222091919530026E-3</v>
      </c>
      <c r="G412" s="8">
        <f>'Data-Resource'!I2432</f>
        <v>7.1884382113243002E-3</v>
      </c>
      <c r="H412" s="8">
        <f>'Data-Resource'!I2937</f>
        <v>-8.7533264837762821E-4</v>
      </c>
      <c r="I412" s="8">
        <f>'Data-Resource'!I3442</f>
        <v>-8.4086925416091696E-3</v>
      </c>
      <c r="J412" s="8">
        <f>'Data-Resource'!I3947</f>
        <v>-1.7368421052637206E-4</v>
      </c>
      <c r="K412" s="8">
        <f>'Data-Resource'!I4452</f>
        <v>8.8280178052964151E-3</v>
      </c>
      <c r="L412" s="8">
        <f>'Data-Resource'!I4957</f>
        <v>1.2816212505936224E-3</v>
      </c>
      <c r="M412" s="8">
        <f>'Data-Resource'!I5462</f>
        <v>2.2784810126581885E-3</v>
      </c>
      <c r="N412" s="8">
        <f>'Data-Resource'!I5967</f>
        <v>-1.8469656017433345E-3</v>
      </c>
      <c r="O412" s="8">
        <f>'Data-Resource'!I6472</f>
        <v>-6.6225165562913092E-3</v>
      </c>
      <c r="P412" s="8">
        <f>'Data-Resource'!I12532</f>
        <v>-2.549646909790465E-2</v>
      </c>
      <c r="Q412" s="8">
        <f>'Data-Resource'!I11017</f>
        <v>-9.3707768154260851E-3</v>
      </c>
      <c r="R412" s="8">
        <f>'Data-Resource'!I11522</f>
        <v>8.8800057290176586E-3</v>
      </c>
      <c r="S412" s="8">
        <f>'Data-Resource'!I8492</f>
        <v>-1.8198339813429176E-2</v>
      </c>
      <c r="T412" s="8">
        <f>'Data-Resource'!I8997</f>
        <v>8.5045850387845644E-3</v>
      </c>
      <c r="U412" s="8">
        <f>'Data-Resource'!I9502</f>
        <v>-6.6662222222226518E-4</v>
      </c>
      <c r="V412" s="8">
        <f>'Data-Resource'!I10007</f>
        <v>-3.3605232353260792E-3</v>
      </c>
      <c r="W412" s="8">
        <f>'Data-Resource'!I10512</f>
        <v>-2.1853146471099484E-3</v>
      </c>
    </row>
    <row r="413" spans="1:23" x14ac:dyDescent="0.3">
      <c r="A413" s="8" t="str">
        <f>'Data-Resource'!B413</f>
        <v>8-19-2020</v>
      </c>
      <c r="B413" s="8">
        <f>'Data-Resource'!I15058</f>
        <v>1.0803349056433684E-2</v>
      </c>
      <c r="C413" s="8">
        <f>'Data-Resource'!I12028</f>
        <v>-4.5704448507007936E-3</v>
      </c>
      <c r="D413" s="8">
        <f>'Data-Resource'!I918</f>
        <v>-2.1690307143387565E-2</v>
      </c>
      <c r="E413" s="8">
        <f>'Data-Resource'!I1423</f>
        <v>1.7246405797101471E-2</v>
      </c>
      <c r="F413" s="8">
        <f>'Data-Resource'!I1928</f>
        <v>2.0704196305935688E-2</v>
      </c>
      <c r="G413" s="8">
        <f>'Data-Resource'!I2433</f>
        <v>9.9522289031755626E-3</v>
      </c>
      <c r="H413" s="8">
        <f>'Data-Resource'!I2938</f>
        <v>1.9521631735462092E-2</v>
      </c>
      <c r="I413" s="8">
        <f>'Data-Resource'!I3443</f>
        <v>-4.0168816916887513E-3</v>
      </c>
      <c r="J413" s="8">
        <f>'Data-Resource'!I3948</f>
        <v>1.2691237830319809E-2</v>
      </c>
      <c r="K413" s="8">
        <f>'Data-Resource'!I4453</f>
        <v>0</v>
      </c>
      <c r="L413" s="8">
        <f>'Data-Resource'!I4958</f>
        <v>8.6510155337836923E-3</v>
      </c>
      <c r="M413" s="8">
        <f>'Data-Resource'!I5463</f>
        <v>3.6210633686089524E-2</v>
      </c>
      <c r="N413" s="8">
        <f>'Data-Resource'!I5968</f>
        <v>9.7857442532200932E-3</v>
      </c>
      <c r="O413" s="8">
        <f>'Data-Resource'!I6473</f>
        <v>1.1333333333333286E-2</v>
      </c>
      <c r="P413" s="8">
        <f>'Data-Resource'!I12533</f>
        <v>2.5241100094901048E-4</v>
      </c>
      <c r="Q413" s="8">
        <f>'Data-Resource'!I11018</f>
        <v>9.4402830187400536E-3</v>
      </c>
      <c r="R413" s="8">
        <f>'Data-Resource'!I11523</f>
        <v>-1.0816993714289935E-2</v>
      </c>
      <c r="S413" s="8">
        <f>'Data-Resource'!I8493</f>
        <v>1.5320333550587964E-2</v>
      </c>
      <c r="T413" s="8">
        <f>'Data-Resource'!I8998</f>
        <v>1.2649353211890001E-2</v>
      </c>
      <c r="U413" s="8">
        <f>'Data-Resource'!I9503</f>
        <v>-6.6662222222226518E-4</v>
      </c>
      <c r="V413" s="8">
        <f>'Data-Resource'!I10008</f>
        <v>3.3637529063790519E-3</v>
      </c>
      <c r="W413" s="8">
        <f>'Data-Resource'!I10513</f>
        <v>5.7042651786994919E-3</v>
      </c>
    </row>
    <row r="414" spans="1:23" x14ac:dyDescent="0.3">
      <c r="A414" s="8" t="str">
        <f>'Data-Resource'!B414</f>
        <v>8-20-2020</v>
      </c>
      <c r="B414" s="8">
        <f>'Data-Resource'!I15059</f>
        <v>4.7574359860590507E-5</v>
      </c>
      <c r="C414" s="8">
        <f>'Data-Resource'!I12029</f>
        <v>0</v>
      </c>
      <c r="D414" s="8">
        <f>'Data-Resource'!I919</f>
        <v>3.8610038610038945E-3</v>
      </c>
      <c r="E414" s="8">
        <f>'Data-Resource'!I1424</f>
        <v>1.1587775034938097E-3</v>
      </c>
      <c r="F414" s="8">
        <f>'Data-Resource'!I1929</f>
        <v>-4.2918343707540278E-3</v>
      </c>
      <c r="G414" s="8">
        <f>'Data-Resource'!I2434</f>
        <v>-7.8748205741624826E-3</v>
      </c>
      <c r="H414" s="8">
        <f>'Data-Resource'!I2939</f>
        <v>-1.2031351770927829E-2</v>
      </c>
      <c r="I414" s="8">
        <f>'Data-Resource'!I3444</f>
        <v>5.5260893841888948E-3</v>
      </c>
      <c r="J414" s="8">
        <f>'Data-Resource'!I3949</f>
        <v>-1.0444212176774577E-3</v>
      </c>
      <c r="K414" s="8">
        <f>'Data-Resource'!I4454</f>
        <v>-8.5106604083763759E-3</v>
      </c>
      <c r="L414" s="8">
        <f>'Data-Resource'!I4959</f>
        <v>-5.4645193417322858E-3</v>
      </c>
      <c r="M414" s="8">
        <f>'Data-Resource'!I5464</f>
        <v>-2.1118012422360319E-2</v>
      </c>
      <c r="N414" s="8">
        <f>'Data-Resource'!I5969</f>
        <v>4.7506203417951396E-3</v>
      </c>
      <c r="O414" s="8">
        <f>'Data-Resource'!I6474</f>
        <v>-8.6178322837255888E-3</v>
      </c>
      <c r="P414" s="8">
        <f>'Data-Resource'!I12534</f>
        <v>6.342466075214369E-4</v>
      </c>
      <c r="Q414" s="8">
        <f>'Data-Resource'!I11019</f>
        <v>-6.101654237288129E-3</v>
      </c>
      <c r="R414" s="8">
        <f>'Data-Resource'!I11524</f>
        <v>8.1728695930911813E-3</v>
      </c>
      <c r="S414" s="8">
        <f>'Data-Resource'!I8494</f>
        <v>1.9990725244072451E-2</v>
      </c>
      <c r="T414" s="8">
        <f>'Data-Resource'!I8999</f>
        <v>-9.0909300699300796E-3</v>
      </c>
      <c r="U414" s="8">
        <f>'Data-Resource'!I9504</f>
        <v>-4.7298196067648022E-3</v>
      </c>
      <c r="V414" s="8">
        <f>'Data-Resource'!I10009</f>
        <v>0</v>
      </c>
      <c r="W414" s="8">
        <f>'Data-Resource'!I10514</f>
        <v>-3.0782674514933314E-3</v>
      </c>
    </row>
    <row r="415" spans="1:23" x14ac:dyDescent="0.3">
      <c r="A415" s="8" t="str">
        <f>'Data-Resource'!B415</f>
        <v>8-21-2020</v>
      </c>
      <c r="B415" s="8">
        <f>'Data-Resource'!I15060</f>
        <v>-8.9018077805835902E-3</v>
      </c>
      <c r="C415" s="8">
        <f>'Data-Resource'!I12030</f>
        <v>-6.1425059538553893E-4</v>
      </c>
      <c r="D415" s="8">
        <f>'Data-Resource'!I920</f>
        <v>-8.4388642068801041E-3</v>
      </c>
      <c r="E415" s="8">
        <f>'Data-Resource'!I1425</f>
        <v>-1.0024416152816146E-2</v>
      </c>
      <c r="F415" s="8">
        <f>'Data-Resource'!I1930</f>
        <v>-1.2779509140996933E-2</v>
      </c>
      <c r="G415" s="8">
        <f>'Data-Resource'!I2435</f>
        <v>-9.6903098839222646E-3</v>
      </c>
      <c r="H415" s="8">
        <f>'Data-Resource'!I2940</f>
        <v>-1.0017574340331384E-2</v>
      </c>
      <c r="I415" s="8">
        <f>'Data-Resource'!I3445</f>
        <v>-2.7368631578946995E-3</v>
      </c>
      <c r="J415" s="8">
        <f>'Data-Resource'!I3950</f>
        <v>-1.7298045021656407E-2</v>
      </c>
      <c r="K415" s="8">
        <f>'Data-Resource'!I4455</f>
        <v>-2.1963234468024079E-2</v>
      </c>
      <c r="L415" s="8">
        <f>'Data-Resource'!I4960</f>
        <v>-8.0231063923662926E-3</v>
      </c>
      <c r="M415" s="8">
        <f>'Data-Resource'!I5465</f>
        <v>-1.6414141414141468E-2</v>
      </c>
      <c r="N415" s="8">
        <f>'Data-Resource'!I5970</f>
        <v>2.6211794169760617E-3</v>
      </c>
      <c r="O415" s="8">
        <f>'Data-Resource'!I6475</f>
        <v>-8.3528232542598897E-3</v>
      </c>
      <c r="P415" s="8">
        <f>'Data-Resource'!I12535</f>
        <v>-4.315765532261112E-3</v>
      </c>
      <c r="Q415" s="8">
        <f>'Data-Resource'!I11020</f>
        <v>-1.6897600883358007E-2</v>
      </c>
      <c r="R415" s="8">
        <f>'Data-Resource'!I11525</f>
        <v>-4.0345676070731289E-3</v>
      </c>
      <c r="S415" s="8">
        <f>'Data-Resource'!I8495</f>
        <v>1.5082267599737928E-2</v>
      </c>
      <c r="T415" s="8">
        <f>'Data-Resource'!I9000</f>
        <v>1.4074383642178469E-3</v>
      </c>
      <c r="U415" s="8">
        <f>'Data-Resource'!I9505</f>
        <v>-5.6078956658639125E-3</v>
      </c>
      <c r="V415" s="8">
        <f>'Data-Resource'!I10010</f>
        <v>-7.6997400235842353E-3</v>
      </c>
      <c r="W415" s="8">
        <f>'Data-Resource'!I10515</f>
        <v>-1.4977947136563873E-2</v>
      </c>
    </row>
    <row r="416" spans="1:23" x14ac:dyDescent="0.3">
      <c r="A416" s="8" t="str">
        <f>'Data-Resource'!B416</f>
        <v>8-24-2020</v>
      </c>
      <c r="B416" s="8">
        <f>'Data-Resource'!I15061</f>
        <v>9.3133471276855163E-3</v>
      </c>
      <c r="C416" s="8">
        <f>'Data-Resource'!I12031</f>
        <v>1.7073232227842412E-2</v>
      </c>
      <c r="D416" s="8">
        <f>'Data-Resource'!I921</f>
        <v>-5.7581573896353317E-3</v>
      </c>
      <c r="E416" s="8">
        <f>'Data-Resource'!I1426</f>
        <v>3.6999712597174238E-2</v>
      </c>
      <c r="F416" s="8">
        <f>'Data-Resource'!I1931</f>
        <v>1.7481760828771807E-2</v>
      </c>
      <c r="G416" s="8">
        <f>'Data-Resource'!I2436</f>
        <v>3.3586585365853704E-2</v>
      </c>
      <c r="H416" s="8">
        <f>'Data-Resource'!I2941</f>
        <v>1.8801616587594518E-2</v>
      </c>
      <c r="I416" s="8">
        <f>'Data-Resource'!I3446</f>
        <v>1.323809623870552E-2</v>
      </c>
      <c r="J416" s="8">
        <f>'Data-Resource'!I3951</f>
        <v>1.4808327010162721E-2</v>
      </c>
      <c r="K416" s="8">
        <f>'Data-Resource'!I4456</f>
        <v>1.8902334320200415E-2</v>
      </c>
      <c r="L416" s="8">
        <f>'Data-Resource'!I4961</f>
        <v>1.7679202487704215E-2</v>
      </c>
      <c r="M416" s="8">
        <f>'Data-Resource'!I5466</f>
        <v>3.5118971879373843E-2</v>
      </c>
      <c r="N416" s="8">
        <f>'Data-Resource'!I5971</f>
        <v>7.5422884904474512E-3</v>
      </c>
      <c r="O416" s="8">
        <f>'Data-Resource'!I6476</f>
        <v>1.540006695681277E-2</v>
      </c>
      <c r="P416" s="8">
        <f>'Data-Resource'!I12536</f>
        <v>-4.0547390789340944E-3</v>
      </c>
      <c r="Q416" s="8">
        <f>'Data-Resource'!I11021</f>
        <v>4.5454503510844069E-2</v>
      </c>
      <c r="R416" s="8">
        <f>'Data-Resource'!I11526</f>
        <v>2.0097472288401557E-3</v>
      </c>
      <c r="S416" s="8">
        <f>'Data-Resource'!I8496</f>
        <v>1.7824865912993929E-3</v>
      </c>
      <c r="T416" s="8">
        <f>'Data-Resource'!I9001</f>
        <v>1.1929803508772025E-2</v>
      </c>
      <c r="U416" s="8">
        <f>'Data-Resource'!I9506</f>
        <v>1.5819919081108802E-2</v>
      </c>
      <c r="V416" s="8">
        <f>'Data-Resource'!I10011</f>
        <v>1.438159114913919E-2</v>
      </c>
      <c r="W416" s="8">
        <f>'Data-Resource'!I10516</f>
        <v>1.3297871986758691E-2</v>
      </c>
    </row>
    <row r="417" spans="1:23" x14ac:dyDescent="0.3">
      <c r="A417" s="8" t="str">
        <f>'Data-Resource'!B417</f>
        <v>8-25-2020</v>
      </c>
      <c r="B417" s="8">
        <f>'Data-Resource'!I15062</f>
        <v>-5.7205395762164974E-3</v>
      </c>
      <c r="C417" s="8">
        <f>'Data-Resource'!I12032</f>
        <v>-6.5868858331206539E-3</v>
      </c>
      <c r="D417" s="8">
        <f>'Data-Resource'!I922</f>
        <v>-1.3851504744551876E-2</v>
      </c>
      <c r="E417" s="8">
        <f>'Data-Resource'!I1427</f>
        <v>-1.2410287330817317E-2</v>
      </c>
      <c r="F417" s="8">
        <f>'Data-Resource'!I1932</f>
        <v>0</v>
      </c>
      <c r="G417" s="8">
        <f>'Data-Resource'!I2437</f>
        <v>-4.8049203306730487E-3</v>
      </c>
      <c r="H417" s="8">
        <f>'Data-Resource'!I2942</f>
        <v>-1.484638275926221E-2</v>
      </c>
      <c r="I417" s="8">
        <f>'Data-Resource'!I3447</f>
        <v>-5.8091907508467794E-3</v>
      </c>
      <c r="J417" s="8">
        <f>'Data-Resource'!I3952</f>
        <v>-8.5543197852125819E-3</v>
      </c>
      <c r="K417" s="8">
        <f>'Data-Resource'!I4457</f>
        <v>-3.3222922484288484E-3</v>
      </c>
      <c r="L417" s="8">
        <f>'Data-Resource'!I4962</f>
        <v>-1.5723270440251868E-3</v>
      </c>
      <c r="M417" s="8">
        <f>'Data-Resource'!I5467</f>
        <v>-6.5773447015834083E-3</v>
      </c>
      <c r="N417" s="8">
        <f>'Data-Resource'!I5972</f>
        <v>4.1025641025640904E-3</v>
      </c>
      <c r="O417" s="8">
        <f>'Data-Resource'!I6477</f>
        <v>-2.3026315789473695E-3</v>
      </c>
      <c r="P417" s="8">
        <f>'Data-Resource'!I12537</f>
        <v>-2.8131970748439816E-3</v>
      </c>
      <c r="Q417" s="8">
        <f>'Data-Resource'!I11022</f>
        <v>1.0999656855393147E-2</v>
      </c>
      <c r="R417" s="8">
        <f>'Data-Resource'!I11527</f>
        <v>-2.2760169725739871E-3</v>
      </c>
      <c r="S417" s="8">
        <f>'Data-Resource'!I8497</f>
        <v>-4.0426454908929425E-2</v>
      </c>
      <c r="T417" s="8">
        <f>'Data-Resource'!I9002</f>
        <v>-1.385020833172497E-3</v>
      </c>
      <c r="U417" s="8">
        <f>'Data-Resource'!I9507</f>
        <v>-3.9113428943937066E-3</v>
      </c>
      <c r="V417" s="8">
        <f>'Data-Resource'!I10012</f>
        <v>-1.2616808411214903E-2</v>
      </c>
      <c r="W417" s="8">
        <f>'Data-Resource'!I10517</f>
        <v>1.7421341008151676E-3</v>
      </c>
    </row>
    <row r="418" spans="1:23" x14ac:dyDescent="0.3">
      <c r="A418" s="8" t="str">
        <f>'Data-Resource'!B418</f>
        <v>8-26-2020</v>
      </c>
      <c r="B418" s="8">
        <f>'Data-Resource'!I15063</f>
        <v>1.1372660822153649E-2</v>
      </c>
      <c r="C418" s="8">
        <f>'Data-Resource'!I12033</f>
        <v>9.9396984957920952E-3</v>
      </c>
      <c r="D418" s="8">
        <f>'Data-Resource'!I923</f>
        <v>1.29920787401575E-2</v>
      </c>
      <c r="E418" s="8">
        <f>'Data-Resource'!I1428</f>
        <v>-1.5147292490296369E-2</v>
      </c>
      <c r="F418" s="8">
        <f>'Data-Resource'!I1933</f>
        <v>3.1433014709885366E-3</v>
      </c>
      <c r="G418" s="8">
        <f>'Data-Resource'!I2438</f>
        <v>8.1206108252008732E-3</v>
      </c>
      <c r="H418" s="8">
        <f>'Data-Resource'!I2943</f>
        <v>-8.6818892168789548E-4</v>
      </c>
      <c r="I418" s="8">
        <f>'Data-Resource'!I3448</f>
        <v>1.4228917885982208E-2</v>
      </c>
      <c r="J418" s="8">
        <f>'Data-Resource'!I3953</f>
        <v>1.4512514939388767E-2</v>
      </c>
      <c r="K418" s="8">
        <f>'Data-Resource'!I4458</f>
        <v>1.8315825124907061E-2</v>
      </c>
      <c r="L418" s="8">
        <f>'Data-Resource'!I4963</f>
        <v>1.1378021707547805E-2</v>
      </c>
      <c r="M418" s="8">
        <f>'Data-Resource'!I5468</f>
        <v>1.7034313725490122E-2</v>
      </c>
      <c r="N418" s="8">
        <f>'Data-Resource'!I5973</f>
        <v>2.9328506028518487E-2</v>
      </c>
      <c r="O418" s="8">
        <f>'Data-Resource'!I6478</f>
        <v>6.6093853271646666E-4</v>
      </c>
      <c r="P418" s="8">
        <f>'Data-Resource'!I12538</f>
        <v>-2.8205384615383384E-3</v>
      </c>
      <c r="Q418" s="8">
        <f>'Data-Resource'!I11023</f>
        <v>4.1800257234726503E-3</v>
      </c>
      <c r="R418" s="8">
        <f>'Data-Resource'!I11528</f>
        <v>1.7142814285714267E-2</v>
      </c>
      <c r="S418" s="8">
        <f>'Data-Resource'!I8498</f>
        <v>3.1162790697674497E-2</v>
      </c>
      <c r="T418" s="8">
        <f>'Data-Resource'!I9003</f>
        <v>5.559437340907785E-3</v>
      </c>
      <c r="U418" s="8">
        <f>'Data-Resource'!I9508</f>
        <v>3.9442144258008356E-2</v>
      </c>
      <c r="V418" s="8">
        <f>'Data-Resource'!I10013</f>
        <v>1.1853959559619622E-2</v>
      </c>
      <c r="W418" s="8">
        <f>'Data-Resource'!I10518</f>
        <v>1.3083383984590757E-3</v>
      </c>
    </row>
    <row r="419" spans="1:23" x14ac:dyDescent="0.3">
      <c r="A419" s="8" t="str">
        <f>'Data-Resource'!B419</f>
        <v>8-27-2020</v>
      </c>
      <c r="B419" s="8">
        <f>'Data-Resource'!I15064</f>
        <v>-8.3458192304391721E-3</v>
      </c>
      <c r="C419" s="8">
        <f>'Data-Resource'!I12034</f>
        <v>-1.7287571305143645E-2</v>
      </c>
      <c r="D419" s="8">
        <f>'Data-Resource'!I924</f>
        <v>-9.3023023255814283E-3</v>
      </c>
      <c r="E419" s="8">
        <f>'Data-Resource'!I1429</f>
        <v>2.5177765639639926E-2</v>
      </c>
      <c r="F419" s="8">
        <f>'Data-Resource'!I1934</f>
        <v>-4.8659654300292161E-3</v>
      </c>
      <c r="G419" s="8">
        <f>'Data-Resource'!I2439</f>
        <v>-9.3725709520383858E-3</v>
      </c>
      <c r="H419" s="8">
        <f>'Data-Resource'!I2944</f>
        <v>-1.8402726333428043E-2</v>
      </c>
      <c r="I419" s="8">
        <f>'Data-Resource'!I3449</f>
        <v>-6.1607801609689665E-4</v>
      </c>
      <c r="J419" s="8">
        <f>'Data-Resource'!I3954</f>
        <v>1.6806386554622848E-3</v>
      </c>
      <c r="K419" s="8">
        <f>'Data-Resource'!I4459</f>
        <v>-2.1857595628414954E-3</v>
      </c>
      <c r="L419" s="8">
        <f>'Data-Resource'!I4964</f>
        <v>-7.8051829336939797E-3</v>
      </c>
      <c r="M419" s="8">
        <f>'Data-Resource'!I5469</f>
        <v>-2.2891566265060923E-3</v>
      </c>
      <c r="N419" s="8">
        <f>'Data-Resource'!I5974</f>
        <v>-1.300327516862815E-2</v>
      </c>
      <c r="O419" s="8">
        <f>'Data-Resource'!I6479</f>
        <v>-1.977587343440904E-3</v>
      </c>
      <c r="P419" s="8">
        <f>'Data-Resource'!I12539</f>
        <v>-2.1437714468864857E-2</v>
      </c>
      <c r="Q419" s="8">
        <f>'Data-Resource'!I11024</f>
        <v>2.3278022513813373E-2</v>
      </c>
      <c r="R419" s="8">
        <f>'Data-Resource'!I11529</f>
        <v>-1.6549788924973937E-2</v>
      </c>
      <c r="S419" s="8">
        <f>'Data-Resource'!I8499</f>
        <v>-1.4838129496402803E-2</v>
      </c>
      <c r="T419" s="8">
        <f>'Data-Resource'!I9004</f>
        <v>-2.7738835528547793E-3</v>
      </c>
      <c r="U419" s="8">
        <f>'Data-Resource'!I9509</f>
        <v>-2.3012552301255221E-2</v>
      </c>
      <c r="V419" s="8">
        <f>'Data-Resource'!I10014</f>
        <v>-4.6663555109703785E-3</v>
      </c>
      <c r="W419" s="8">
        <f>'Data-Resource'!I10519</f>
        <v>-1.2581318872017267E-2</v>
      </c>
    </row>
    <row r="420" spans="1:23" x14ac:dyDescent="0.3">
      <c r="A420" s="8" t="str">
        <f>'Data-Resource'!B420</f>
        <v>8-28-2020</v>
      </c>
      <c r="B420" s="8">
        <f>'Data-Resource'!I15065</f>
        <v>-8.1730981224227405E-3</v>
      </c>
      <c r="C420" s="8">
        <f>'Data-Resource'!I12035</f>
        <v>-3.9239660753406357E-3</v>
      </c>
      <c r="D420" s="8">
        <f>'Data-Resource'!I925</f>
        <v>-1.9723865877711408E-3</v>
      </c>
      <c r="E420" s="8">
        <f>'Data-Resource'!I1430</f>
        <v>-1.0108044722956929E-2</v>
      </c>
      <c r="F420" s="8">
        <f>'Data-Resource'!I1935</f>
        <v>4.0004595956419624E-3</v>
      </c>
      <c r="G420" s="8">
        <f>'Data-Resource'!I2440</f>
        <v>-1.3076923076923144E-2</v>
      </c>
      <c r="H420" s="8">
        <f>'Data-Resource'!I2945</f>
        <v>-2.081854055483022E-2</v>
      </c>
      <c r="I420" s="8">
        <f>'Data-Resource'!I3450</f>
        <v>-1.0854044200121114E-2</v>
      </c>
      <c r="J420" s="8">
        <f>'Data-Resource'!I3955</f>
        <v>-7.6577159980024704E-3</v>
      </c>
      <c r="K420" s="8">
        <f>'Data-Resource'!I4460</f>
        <v>-5.4430654752550701E-3</v>
      </c>
      <c r="L420" s="8">
        <f>'Data-Resource'!I4965</f>
        <v>-1.2832569640062566E-2</v>
      </c>
      <c r="M420" s="8">
        <f>'Data-Resource'!I5470</f>
        <v>-5.0468637346790714E-3</v>
      </c>
      <c r="N420" s="8">
        <f>'Data-Resource'!I5975</f>
        <v>-6.7531948051949928E-3</v>
      </c>
      <c r="O420" s="8">
        <f>'Data-Resource'!I6480</f>
        <v>-1.8670160497870857E-2</v>
      </c>
      <c r="P420" s="8">
        <f>'Data-Resource'!I12540</f>
        <v>-4.1753653444677671E-3</v>
      </c>
      <c r="Q420" s="8">
        <f>'Data-Resource'!I11025</f>
        <v>-1.8656716069837376E-2</v>
      </c>
      <c r="R420" s="8">
        <f>'Data-Resource'!I11530</f>
        <v>-5.7290461185904619E-3</v>
      </c>
      <c r="S420" s="8">
        <f>'Data-Resource'!I8500</f>
        <v>-2.5045492943783818E-2</v>
      </c>
      <c r="T420" s="8">
        <f>'Data-Resource'!I9005</f>
        <v>2.079022825799858E-3</v>
      </c>
      <c r="U420" s="8">
        <f>'Data-Resource'!I9510</f>
        <v>4.3037656852263333E-3</v>
      </c>
      <c r="V420" s="8">
        <f>'Data-Resource'!I10015</f>
        <v>-9.3545368191599362E-3</v>
      </c>
      <c r="W420" s="8">
        <f>'Data-Resource'!I10520</f>
        <v>-1.3071895424836636E-2</v>
      </c>
    </row>
    <row r="421" spans="1:23" x14ac:dyDescent="0.3">
      <c r="A421" s="8" t="str">
        <f>'Data-Resource'!B421</f>
        <v>8-31-2020</v>
      </c>
      <c r="B421" s="8">
        <f>'Data-Resource'!I15066</f>
        <v>-1.2099409394801204E-2</v>
      </c>
      <c r="C421" s="8">
        <f>'Data-Resource'!I12036</f>
        <v>2.408127561464989E-3</v>
      </c>
      <c r="D421" s="8">
        <f>'Data-Resource'!I926</f>
        <v>-3.925834361120279E-4</v>
      </c>
      <c r="E421" s="8">
        <f>'Data-Resource'!I1431</f>
        <v>-3.979962371556324E-2</v>
      </c>
      <c r="F421" s="8">
        <f>'Data-Resource'!I1936</f>
        <v>-2.3350893019741244E-2</v>
      </c>
      <c r="G421" s="8">
        <f>'Data-Resource'!I2441</f>
        <v>-1.1996884674922553E-2</v>
      </c>
      <c r="H421" s="8">
        <f>'Data-Resource'!I2946</f>
        <v>2.1653375014556754E-3</v>
      </c>
      <c r="I421" s="8">
        <f>'Data-Resource'!I3451</f>
        <v>6.2027084184975605E-4</v>
      </c>
      <c r="J421" s="8">
        <f>'Data-Resource'!I3956</f>
        <v>5.852893074463069E-3</v>
      </c>
      <c r="K421" s="8">
        <f>'Data-Resource'!I4461</f>
        <v>-3.2787213114754232E-3</v>
      </c>
      <c r="L421" s="8">
        <f>'Data-Resource'!I4966</f>
        <v>3.4842444035129397E-3</v>
      </c>
      <c r="M421" s="8">
        <f>'Data-Resource'!I5471</f>
        <v>-4.121863799283132E-2</v>
      </c>
      <c r="N421" s="8">
        <f>'Data-Resource'!I5976</f>
        <v>-1.1410839953038347E-2</v>
      </c>
      <c r="O421" s="8">
        <f>'Data-Resource'!I6481</f>
        <v>-1.9281914893616903E-2</v>
      </c>
      <c r="P421" s="8">
        <f>'Data-Resource'!I12541</f>
        <v>-1.2953368546806532E-2</v>
      </c>
      <c r="Q421" s="8">
        <f>'Data-Resource'!I11026</f>
        <v>-2.2047244094488161E-2</v>
      </c>
      <c r="R421" s="8">
        <f>'Data-Resource'!I11531</f>
        <v>-8.3142486148437139E-3</v>
      </c>
      <c r="S421" s="8">
        <f>'Data-Resource'!I8501</f>
        <v>1.4117599999999985E-2</v>
      </c>
      <c r="T421" s="8">
        <f>'Data-Resource'!I9006</f>
        <v>-2.0604394755313379E-2</v>
      </c>
      <c r="U421" s="8">
        <f>'Data-Resource'!I9511</f>
        <v>-1.0256410256410177E-2</v>
      </c>
      <c r="V421" s="8">
        <f>'Data-Resource'!I10016</f>
        <v>-1.3570397944366774E-2</v>
      </c>
      <c r="W421" s="8">
        <f>'Data-Resource'!I10521</f>
        <v>-8.7910329670330028E-4</v>
      </c>
    </row>
    <row r="422" spans="1:23" x14ac:dyDescent="0.3">
      <c r="A422" s="8" t="str">
        <f>'Data-Resource'!B422</f>
        <v>9-1-2020</v>
      </c>
      <c r="B422" s="8">
        <f>'Data-Resource'!I15067</f>
        <v>-4.8285060468734164E-3</v>
      </c>
      <c r="C422" s="8">
        <f>'Data-Resource'!I12037</f>
        <v>-1.8468841227286314E-2</v>
      </c>
      <c r="D422" s="8">
        <f>'Data-Resource'!I927</f>
        <v>0</v>
      </c>
      <c r="E422" s="8">
        <f>'Data-Resource'!I1432</f>
        <v>-7.1946762589941422E-4</v>
      </c>
      <c r="F422" s="8">
        <f>'Data-Resource'!I1937</f>
        <v>-7.5253842424097351E-3</v>
      </c>
      <c r="G422" s="8">
        <f>'Data-Resource'!I2442</f>
        <v>-1.5937803383133182E-2</v>
      </c>
      <c r="H422" s="8">
        <f>'Data-Resource'!I2947</f>
        <v>-9.1071071428571616E-3</v>
      </c>
      <c r="I422" s="8">
        <f>'Data-Resource'!I3452</f>
        <v>1.6426693707869719E-3</v>
      </c>
      <c r="J422" s="8">
        <f>'Data-Resource'!I3957</f>
        <v>-1.844591963584458E-2</v>
      </c>
      <c r="K422" s="8">
        <f>'Data-Resource'!I4462</f>
        <v>-3.4056389394459451E-2</v>
      </c>
      <c r="L422" s="8">
        <f>'Data-Resource'!I4967</f>
        <v>-1.2880855025354137E-2</v>
      </c>
      <c r="M422" s="8">
        <f>'Data-Resource'!I5472</f>
        <v>-1.8372379778051597E-2</v>
      </c>
      <c r="N422" s="8">
        <f>'Data-Resource'!I5977</f>
        <v>-2.0779740259741536E-3</v>
      </c>
      <c r="O422" s="8">
        <f>'Data-Resource'!I6482</f>
        <v>-1.6470588235294056E-2</v>
      </c>
      <c r="P422" s="8">
        <f>'Data-Resource'!I12542</f>
        <v>-1.5555581699346481E-2</v>
      </c>
      <c r="Q422" s="8">
        <f>'Data-Resource'!I11027</f>
        <v>-1.4026215593514349E-2</v>
      </c>
      <c r="R422" s="8">
        <f>'Data-Resource'!I11532</f>
        <v>-3.4462522034211934E-3</v>
      </c>
      <c r="S422" s="8">
        <f>'Data-Resource'!I8502</f>
        <v>2.2801279664960601E-2</v>
      </c>
      <c r="T422" s="8">
        <f>'Data-Resource'!I9007</f>
        <v>-6.949270616369887E-3</v>
      </c>
      <c r="U422" s="8">
        <f>'Data-Resource'!I9512</f>
        <v>0</v>
      </c>
      <c r="V422" s="8">
        <f>'Data-Resource'!I10017</f>
        <v>-9.4785308056874256E-4</v>
      </c>
      <c r="W422" s="8">
        <f>'Data-Resource'!I10522</f>
        <v>1.7444046795568467E-3</v>
      </c>
    </row>
    <row r="423" spans="1:23" x14ac:dyDescent="0.3">
      <c r="A423" s="8" t="str">
        <f>'Data-Resource'!B423</f>
        <v>9-2-2020</v>
      </c>
      <c r="B423" s="8">
        <f>'Data-Resource'!I15068</f>
        <v>1.3140605546464987E-2</v>
      </c>
      <c r="C423" s="8">
        <f>'Data-Resource'!I12038</f>
        <v>2.0290702604482014E-2</v>
      </c>
      <c r="D423" s="8">
        <f>'Data-Resource'!I928</f>
        <v>3.2945736434108461E-2</v>
      </c>
      <c r="E423" s="8">
        <f>'Data-Resource'!I1433</f>
        <v>2.8571428571428688E-2</v>
      </c>
      <c r="F423" s="8">
        <f>'Data-Resource'!I1938</f>
        <v>5.9204144931522497E-3</v>
      </c>
      <c r="G423" s="8">
        <f>'Data-Resource'!I2443</f>
        <v>7.2535388062551403E-3</v>
      </c>
      <c r="H423" s="8">
        <f>'Data-Resource'!I2948</f>
        <v>1.0414814336771744E-2</v>
      </c>
      <c r="I423" s="8">
        <f>'Data-Resource'!I3453</f>
        <v>6.7251274375904144E-3</v>
      </c>
      <c r="J423" s="8">
        <f>'Data-Resource'!I3958</f>
        <v>-5.270960389902192E-3</v>
      </c>
      <c r="K423" s="8">
        <f>'Data-Resource'!I4463</f>
        <v>2.5469236778459678E-2</v>
      </c>
      <c r="L423" s="8">
        <f>'Data-Resource'!I4968</f>
        <v>4.1231146510541912E-3</v>
      </c>
      <c r="M423" s="8">
        <f>'Data-Resource'!I5473</f>
        <v>-8.0391910563998824E-3</v>
      </c>
      <c r="N423" s="8">
        <f>'Data-Resource'!I5978</f>
        <v>6.8062301883186358E-3</v>
      </c>
      <c r="O423" s="8">
        <f>'Data-Resource'!I6483</f>
        <v>3.4262680550890122E-2</v>
      </c>
      <c r="P423" s="8">
        <f>'Data-Resource'!I12543</f>
        <v>9.2177769497555542E-3</v>
      </c>
      <c r="Q423" s="8">
        <f>'Data-Resource'!I11028</f>
        <v>3.281857269569783E-2</v>
      </c>
      <c r="R423" s="8">
        <f>'Data-Resource'!I11533</f>
        <v>1.8036100514799657E-2</v>
      </c>
      <c r="S423" s="8">
        <f>'Data-Resource'!I8503</f>
        <v>-3.9603938784967131E-2</v>
      </c>
      <c r="T423" s="8">
        <f>'Data-Resource'!I9008</f>
        <v>1.7325016964829777E-2</v>
      </c>
      <c r="U423" s="8">
        <f>'Data-Resource'!I9513</f>
        <v>1.8208765615075246E-2</v>
      </c>
      <c r="V423" s="8">
        <f>'Data-Resource'!I10018</f>
        <v>1.3538791039292165E-2</v>
      </c>
      <c r="W423" s="8">
        <f>'Data-Resource'!I10523</f>
        <v>2.2963613120214652E-2</v>
      </c>
    </row>
    <row r="424" spans="1:23" x14ac:dyDescent="0.3">
      <c r="A424" s="8" t="str">
        <f>'Data-Resource'!B424</f>
        <v>9-3-2020</v>
      </c>
      <c r="B424" s="8">
        <f>'Data-Resource'!I15069</f>
        <v>-2.2235599548595029E-2</v>
      </c>
      <c r="C424" s="8">
        <f>'Data-Resource'!I12039</f>
        <v>-3.849538755496261E-2</v>
      </c>
      <c r="D424" s="8">
        <f>'Data-Resource'!I929</f>
        <v>-1.1152416356877325E-2</v>
      </c>
      <c r="E424" s="8">
        <f>'Data-Resource'!I1434</f>
        <v>-1.5441817392000774E-2</v>
      </c>
      <c r="F424" s="8">
        <f>'Data-Resource'!I1939</f>
        <v>-1.3029283599825307E-2</v>
      </c>
      <c r="G424" s="8">
        <f>'Data-Resource'!I2444</f>
        <v>3.4849950247823791E-3</v>
      </c>
      <c r="H424" s="8">
        <f>'Data-Resource'!I2949</f>
        <v>-2.2654849557522068E-2</v>
      </c>
      <c r="I424" s="8">
        <f>'Data-Resource'!I3454</f>
        <v>4.0363472055771794E-3</v>
      </c>
      <c r="J424" s="8">
        <f>'Data-Resource'!I3959</f>
        <v>-1.642085331951174E-3</v>
      </c>
      <c r="K424" s="8">
        <f>'Data-Resource'!I4464</f>
        <v>3.8843439792835954E-3</v>
      </c>
      <c r="L424" s="8">
        <f>'Data-Resource'!I4969</f>
        <v>-4.2640555098410263E-2</v>
      </c>
      <c r="M424" s="8">
        <f>'Data-Resource'!I5474</f>
        <v>-1.4625000000000003E-2</v>
      </c>
      <c r="N424" s="8">
        <f>'Data-Resource'!I5979</f>
        <v>-1.1393034992051788E-2</v>
      </c>
      <c r="O424" s="8">
        <f>'Data-Resource'!I6484</f>
        <v>-1.1970236169524386E-2</v>
      </c>
      <c r="P424" s="8">
        <f>'Data-Resource'!I12544</f>
        <v>-3.2876438356163906E-3</v>
      </c>
      <c r="Q424" s="8">
        <f>'Data-Resource'!I11029</f>
        <v>-9.3052110912880074E-3</v>
      </c>
      <c r="R424" s="8">
        <f>'Data-Resource'!I11534</f>
        <v>-1.3392843191964467E-2</v>
      </c>
      <c r="S424" s="8">
        <f>'Data-Resource'!I8504</f>
        <v>-0.10654198847060727</v>
      </c>
      <c r="T424" s="8">
        <f>'Data-Resource'!I9009</f>
        <v>-1.7687115646258508E-2</v>
      </c>
      <c r="U424" s="8">
        <f>'Data-Resource'!I9514</f>
        <v>-5.7454734042226688E-2</v>
      </c>
      <c r="V424" s="8">
        <f>'Data-Resource'!I10019</f>
        <v>-3.7171404247377908E-2</v>
      </c>
      <c r="W424" s="8">
        <f>'Data-Resource'!I10524</f>
        <v>-2.4472590717299646E-2</v>
      </c>
    </row>
    <row r="425" spans="1:23" x14ac:dyDescent="0.3">
      <c r="A425" s="8" t="str">
        <f>'Data-Resource'!B425</f>
        <v>9-4-2020</v>
      </c>
      <c r="B425" s="8">
        <f>'Data-Resource'!I15070</f>
        <v>-5.6874633649659908E-3</v>
      </c>
      <c r="C425" s="8">
        <f>'Data-Resource'!I12040</f>
        <v>-4.1066501959347107E-2</v>
      </c>
      <c r="D425" s="8">
        <f>'Data-Resource'!I930</f>
        <v>-7.555723117987528E-3</v>
      </c>
      <c r="E425" s="8">
        <f>'Data-Resource'!I1435</f>
        <v>-1.5209153211965649E-2</v>
      </c>
      <c r="F425" s="8">
        <f>'Data-Resource'!I1940</f>
        <v>-1.4016157079703464E-2</v>
      </c>
      <c r="G425" s="8">
        <f>'Data-Resource'!I2445</f>
        <v>8.9043554006970355E-3</v>
      </c>
      <c r="H425" s="8">
        <f>'Data-Resource'!I2950</f>
        <v>-1.3090927272727376E-2</v>
      </c>
      <c r="I425" s="8">
        <f>'Data-Resource'!I3455</f>
        <v>-1.8233417562465225E-2</v>
      </c>
      <c r="J425" s="8">
        <f>'Data-Resource'!I3960</f>
        <v>1.0536697051804505E-2</v>
      </c>
      <c r="K425" s="8">
        <f>'Data-Resource'!I4465</f>
        <v>1.5756517774378691E-2</v>
      </c>
      <c r="L425" s="8">
        <f>'Data-Resource'!I4970</f>
        <v>-1.7509143673241818E-2</v>
      </c>
      <c r="M425" s="8">
        <f>'Data-Resource'!I5475</f>
        <v>2.8571428571428491E-2</v>
      </c>
      <c r="N425" s="8">
        <f>'Data-Resource'!I5980</f>
        <v>-8.4210526315789142E-3</v>
      </c>
      <c r="O425" s="8">
        <f>'Data-Resource'!I6485</f>
        <v>-1.4802631578947383E-2</v>
      </c>
      <c r="P425" s="8">
        <f>'Data-Resource'!I12545</f>
        <v>3.5557438852367204E-3</v>
      </c>
      <c r="Q425" s="8">
        <f>'Data-Resource'!I11030</f>
        <v>1.8909739133051312E-3</v>
      </c>
      <c r="R425" s="8">
        <f>'Data-Resource'!I11535</f>
        <v>-2.0074591914958317E-2</v>
      </c>
      <c r="S425" s="8">
        <f>'Data-Resource'!I8505</f>
        <v>-4.7792207792207879E-2</v>
      </c>
      <c r="T425" s="8">
        <f>'Data-Resource'!I9010</f>
        <v>-2.3709861522030345E-2</v>
      </c>
      <c r="U425" s="8">
        <f>'Data-Resource'!I9515</f>
        <v>-5.2401310043667442E-3</v>
      </c>
      <c r="V425" s="8">
        <f>'Data-Resource'!I10020</f>
        <v>-2.2620184108673641E-2</v>
      </c>
      <c r="W425" s="8">
        <f>'Data-Resource'!I10525</f>
        <v>4.3554005830469871E-3</v>
      </c>
    </row>
    <row r="426" spans="1:23" x14ac:dyDescent="0.3">
      <c r="A426" s="8" t="str">
        <f>'Data-Resource'!B426</f>
        <v>9-7-2020</v>
      </c>
      <c r="B426" s="8">
        <f>'Data-Resource'!I15071</f>
        <v>1.3059674505987405E-2</v>
      </c>
      <c r="C426" s="8">
        <f>'Data-Resource'!I12041</f>
        <v>1.5878056525881219E-2</v>
      </c>
      <c r="D426" s="8">
        <f>'Data-Resource'!I931</f>
        <v>-4.5402272208957036E-3</v>
      </c>
      <c r="E426" s="8">
        <f>'Data-Resource'!I1436</f>
        <v>4.5815645390070998E-2</v>
      </c>
      <c r="F426" s="8">
        <f>'Data-Resource'!I1941</f>
        <v>9.5396615162562648E-3</v>
      </c>
      <c r="G426" s="8">
        <f>'Data-Resource'!I2446</f>
        <v>1.3340899307396556E-2</v>
      </c>
      <c r="H426" s="8">
        <f>'Data-Resource'!I2951</f>
        <v>1.4807988760365801E-2</v>
      </c>
      <c r="I426" s="8">
        <f>'Data-Resource'!I3456</f>
        <v>5.3486627715627769E-3</v>
      </c>
      <c r="J426" s="8">
        <f>'Data-Resource'!I3961</f>
        <v>1.1148861062350279E-2</v>
      </c>
      <c r="K426" s="8">
        <f>'Data-Resource'!I4466</f>
        <v>6.3097793125088436E-4</v>
      </c>
      <c r="L426" s="8">
        <f>'Data-Resource'!I4971</f>
        <v>9.039109111250972E-3</v>
      </c>
      <c r="M426" s="8">
        <f>'Data-Resource'!I5476</f>
        <v>-1.9810403500243188E-2</v>
      </c>
      <c r="N426" s="8">
        <f>'Data-Resource'!I5981</f>
        <v>-6.0799362368523253E-3</v>
      </c>
      <c r="O426" s="8">
        <f>'Data-Resource'!I6486</f>
        <v>5.9661915810407806E-3</v>
      </c>
      <c r="P426" s="8">
        <f>'Data-Resource'!I12546</f>
        <v>1.7335462262204178E-2</v>
      </c>
      <c r="Q426" s="8">
        <f>'Data-Resource'!I11031</f>
        <v>2.3942729652809729E-2</v>
      </c>
      <c r="R426" s="8">
        <f>'Data-Resource'!I11536</f>
        <v>1.2816733887752219E-2</v>
      </c>
      <c r="S426" s="8">
        <f>'Data-Resource'!I8506</f>
        <v>4.9515608180839707E-2</v>
      </c>
      <c r="T426" s="8">
        <f>'Data-Resource'!I9011</f>
        <v>3.5087719298245207E-3</v>
      </c>
      <c r="U426" s="8">
        <f>'Data-Resource'!I9516</f>
        <v>2.4400826823493555E-2</v>
      </c>
      <c r="V426" s="8">
        <f>'Data-Resource'!I10021</f>
        <v>2.2051729950573345E-2</v>
      </c>
      <c r="W426" s="8">
        <f>'Data-Resource'!I10526</f>
        <v>1.4163107296137373E-2</v>
      </c>
    </row>
    <row r="427" spans="1:23" x14ac:dyDescent="0.3">
      <c r="A427" s="8" t="str">
        <f>'Data-Resource'!B427</f>
        <v>9-8-2020</v>
      </c>
      <c r="B427" s="8">
        <f>'Data-Resource'!I15072</f>
        <v>-1.2029378149414795E-2</v>
      </c>
      <c r="C427" s="8">
        <f>'Data-Resource'!I12042</f>
        <v>-1.617427582119578E-2</v>
      </c>
      <c r="D427" s="8">
        <f>'Data-Resource'!I932</f>
        <v>-1.775599466160966E-2</v>
      </c>
      <c r="E427" s="8">
        <f>'Data-Resource'!I1437</f>
        <v>-4.3243202702702668E-2</v>
      </c>
      <c r="F427" s="8">
        <f>'Data-Resource'!I1942</f>
        <v>-1.5249582853819266E-2</v>
      </c>
      <c r="G427" s="8">
        <f>'Data-Resource'!I2447</f>
        <v>7.0908938234744926E-3</v>
      </c>
      <c r="H427" s="8">
        <f>'Data-Resource'!I2952</f>
        <v>-1.0255559184758529E-2</v>
      </c>
      <c r="I427" s="8">
        <f>'Data-Resource'!I3457</f>
        <v>-1.0614420985473837E-2</v>
      </c>
      <c r="J427" s="8">
        <f>'Data-Resource'!I3962</f>
        <v>6.8536178879943623E-3</v>
      </c>
      <c r="K427" s="8">
        <f>'Data-Resource'!I4467</f>
        <v>-1.1578926315789535E-2</v>
      </c>
      <c r="L427" s="8">
        <f>'Data-Resource'!I4972</f>
        <v>-1.1597084622813175E-2</v>
      </c>
      <c r="M427" s="8">
        <f>'Data-Resource'!I5477</f>
        <v>-2.8888888888888964E-2</v>
      </c>
      <c r="N427" s="8">
        <f>'Data-Resource'!I5982</f>
        <v>1.4043401481537009E-2</v>
      </c>
      <c r="O427" s="8">
        <f>'Data-Resource'!I6487</f>
        <v>-1.186943620178043E-2</v>
      </c>
      <c r="P427" s="8">
        <f>'Data-Resource'!I12547</f>
        <v>4.9426128773710064E-3</v>
      </c>
      <c r="Q427" s="8">
        <f>'Data-Resource'!I11032</f>
        <v>-1.9702940643278787E-2</v>
      </c>
      <c r="R427" s="8">
        <f>'Data-Resource'!I11537</f>
        <v>-9.9687267164804694E-3</v>
      </c>
      <c r="S427" s="8">
        <f>'Data-Resource'!I8507</f>
        <v>-3.0071379710938782E-2</v>
      </c>
      <c r="T427" s="8">
        <f>'Data-Resource'!I9012</f>
        <v>-8.3566291772996897E-3</v>
      </c>
      <c r="U427" s="8">
        <f>'Data-Resource'!I9517</f>
        <v>-2.4735687103594077E-2</v>
      </c>
      <c r="V427" s="8">
        <f>'Data-Resource'!I10022</f>
        <v>-2.4882643192488282E-2</v>
      </c>
      <c r="W427" s="8">
        <f>'Data-Resource'!I10527</f>
        <v>-2.0781379365385336E-2</v>
      </c>
    </row>
    <row r="428" spans="1:23" x14ac:dyDescent="0.3">
      <c r="A428" s="8" t="str">
        <f>'Data-Resource'!B428</f>
        <v>9-9-2020</v>
      </c>
      <c r="B428" s="8">
        <f>'Data-Resource'!I15073</f>
        <v>1.8990035728001446E-2</v>
      </c>
      <c r="C428" s="8">
        <f>'Data-Resource'!I12043</f>
        <v>1.5467108585858536E-2</v>
      </c>
      <c r="D428" s="8">
        <f>'Data-Resource'!I933</f>
        <v>2.6538438461538461E-2</v>
      </c>
      <c r="E428" s="8">
        <f>'Data-Resource'!I1438</f>
        <v>-9.2857428571428077E-3</v>
      </c>
      <c r="F428" s="8">
        <f>'Data-Resource'!I1943</f>
        <v>2.1893681077707575E-2</v>
      </c>
      <c r="G428" s="8">
        <f>'Data-Resource'!I2448</f>
        <v>1.3143280266567855E-2</v>
      </c>
      <c r="H428" s="8">
        <f>'Data-Resource'!I2953</f>
        <v>1.0174363913983284E-2</v>
      </c>
      <c r="I428" s="8">
        <f>'Data-Resource'!I3458</f>
        <v>2.2034585398437438E-2</v>
      </c>
      <c r="J428" s="8">
        <f>'Data-Resource'!I3963</f>
        <v>9.9825858028428013E-3</v>
      </c>
      <c r="K428" s="8">
        <f>'Data-Resource'!I4468</f>
        <v>-1.710089818513938E-3</v>
      </c>
      <c r="L428" s="8">
        <f>'Data-Resource'!I4973</f>
        <v>1.8474974062144083E-2</v>
      </c>
      <c r="M428" s="8">
        <f>'Data-Resource'!I5478</f>
        <v>1.4177215189873379E-2</v>
      </c>
      <c r="N428" s="8">
        <f>'Data-Resource'!I5983</f>
        <v>2.5796234493486132E-2</v>
      </c>
      <c r="O428" s="8">
        <f>'Data-Resource'!I6488</f>
        <v>2.4609245094778812E-2</v>
      </c>
      <c r="P428" s="8">
        <f>'Data-Resource'!I12548</f>
        <v>1.5463890274179605E-2</v>
      </c>
      <c r="Q428" s="8">
        <f>'Data-Resource'!I11033</f>
        <v>-2.4216137394297368E-2</v>
      </c>
      <c r="R428" s="8">
        <f>'Data-Resource'!I11538</f>
        <v>1.1514046710677388E-2</v>
      </c>
      <c r="S428" s="8">
        <f>'Data-Resource'!I8508</f>
        <v>7.5331562988552606E-2</v>
      </c>
      <c r="T428" s="8">
        <f>'Data-Resource'!I9013</f>
        <v>3.4531424997805218E-2</v>
      </c>
      <c r="U428" s="8">
        <f>'Data-Resource'!I9518</f>
        <v>4.628816593886468E-2</v>
      </c>
      <c r="V428" s="8">
        <f>'Data-Resource'!I10023</f>
        <v>1.4388489208633139E-2</v>
      </c>
      <c r="W428" s="8">
        <f>'Data-Resource'!I10528</f>
        <v>1.9898383063478034E-2</v>
      </c>
    </row>
    <row r="429" spans="1:23" x14ac:dyDescent="0.3">
      <c r="A429" s="8" t="str">
        <f>'Data-Resource'!B429</f>
        <v>9-10-2020</v>
      </c>
      <c r="B429" s="8">
        <f>'Data-Resource'!I15074</f>
        <v>-4.2682204439702734E-3</v>
      </c>
      <c r="C429" s="8">
        <f>'Data-Resource'!I12044</f>
        <v>0</v>
      </c>
      <c r="D429" s="8">
        <f>'Data-Resource'!I934</f>
        <v>2.0255040804462731E-2</v>
      </c>
      <c r="E429" s="8">
        <f>'Data-Resource'!I1439</f>
        <v>7.2299347149694176E-4</v>
      </c>
      <c r="F429" s="8">
        <f>'Data-Resource'!I1944</f>
        <v>-5.1059313925282748E-3</v>
      </c>
      <c r="G429" s="8">
        <f>'Data-Resource'!I2449</f>
        <v>-8.9091272727273019E-3</v>
      </c>
      <c r="H429" s="8">
        <f>'Data-Resource'!I2954</f>
        <v>-5.4152344615440327E-3</v>
      </c>
      <c r="I429" s="8">
        <f>'Data-Resource'!I3459</f>
        <v>-3.8268377494408237E-3</v>
      </c>
      <c r="J429" s="8">
        <f>'Data-Resource'!I3964</f>
        <v>6.2795917381533472E-4</v>
      </c>
      <c r="K429" s="8">
        <f>'Data-Resource'!I4469</f>
        <v>1.5641815540682141E-2</v>
      </c>
      <c r="L429" s="8">
        <f>'Data-Resource'!I4974</f>
        <v>-1.3237061023017027E-3</v>
      </c>
      <c r="M429" s="8">
        <f>'Data-Resource'!I5479</f>
        <v>1.3777555110220309E-3</v>
      </c>
      <c r="N429" s="8">
        <f>'Data-Resource'!I5984</f>
        <v>-9.7360238210612658E-3</v>
      </c>
      <c r="O429" s="8">
        <f>'Data-Resource'!I6489</f>
        <v>-2.9220779220779998E-3</v>
      </c>
      <c r="P429" s="8">
        <f>'Data-Resource'!I12549</f>
        <v>-1.3441902198736047E-2</v>
      </c>
      <c r="Q429" s="8">
        <f>'Data-Resource'!I11034</f>
        <v>-1.5873015873015249E-3</v>
      </c>
      <c r="R429" s="8">
        <f>'Data-Resource'!I11539</f>
        <v>2.1355353683239105E-2</v>
      </c>
      <c r="S429" s="8">
        <f>'Data-Resource'!I8509</f>
        <v>-1.1881286540530394E-2</v>
      </c>
      <c r="T429" s="8">
        <f>'Data-Resource'!I9014</f>
        <v>-2.4423277791992298E-2</v>
      </c>
      <c r="U429" s="8">
        <f>'Data-Resource'!I9519</f>
        <v>-9.954375364812423E-3</v>
      </c>
      <c r="V429" s="8">
        <f>'Data-Resource'!I10024</f>
        <v>-1.073764254067661E-2</v>
      </c>
      <c r="W429" s="8">
        <f>'Data-Resource'!I10529</f>
        <v>-1.6611710687513314E-3</v>
      </c>
    </row>
    <row r="430" spans="1:23" x14ac:dyDescent="0.3">
      <c r="A430" s="8" t="str">
        <f>'Data-Resource'!B430</f>
        <v>9-11-2020</v>
      </c>
      <c r="B430" s="8">
        <f>'Data-Resource'!I15075</f>
        <v>3.1060615850919899E-4</v>
      </c>
      <c r="C430" s="8">
        <f>'Data-Resource'!I12045</f>
        <v>-3.4257551097552877E-3</v>
      </c>
      <c r="D430" s="8">
        <f>'Data-Resource'!I935</f>
        <v>2.9357357798164068E-3</v>
      </c>
      <c r="E430" s="8">
        <f>'Data-Resource'!I1440</f>
        <v>-6.0693355232370218E-3</v>
      </c>
      <c r="F430" s="8">
        <f>'Data-Resource'!I1945</f>
        <v>8.7500272954709249E-4</v>
      </c>
      <c r="G430" s="8">
        <f>'Data-Resource'!I2450</f>
        <v>8.8251518445513488E-3</v>
      </c>
      <c r="H430" s="8">
        <f>'Data-Resource'!I2955</f>
        <v>3.0785584375487393E-3</v>
      </c>
      <c r="I430" s="8">
        <f>'Data-Resource'!I3460</f>
        <v>-3.2441099274545726E-3</v>
      </c>
      <c r="J430" s="8">
        <f>'Data-Resource'!I3965</f>
        <v>1.3553932016486404E-2</v>
      </c>
      <c r="K430" s="8">
        <f>'Data-Resource'!I4470</f>
        <v>-1.249206026351961E-2</v>
      </c>
      <c r="L430" s="8">
        <f>'Data-Resource'!I4975</f>
        <v>1.7561359213838147E-2</v>
      </c>
      <c r="M430" s="8">
        <f>'Data-Resource'!I5480</f>
        <v>-2.0807219854600139E-2</v>
      </c>
      <c r="N430" s="8">
        <f>'Data-Resource'!I5985</f>
        <v>3.3766493506491952E-3</v>
      </c>
      <c r="O430" s="8">
        <f>'Data-Resource'!I6490</f>
        <v>-6.4935064935064141E-3</v>
      </c>
      <c r="P430" s="8">
        <f>'Data-Resource'!I12550</f>
        <v>-1.5440534578954087E-2</v>
      </c>
      <c r="Q430" s="8">
        <f>'Data-Resource'!I11035</f>
        <v>-1.2734606569857745E-3</v>
      </c>
      <c r="R430" s="8">
        <f>'Data-Resource'!I11540</f>
        <v>1.3915947482383157E-2</v>
      </c>
      <c r="S430" s="8">
        <f>'Data-Resource'!I8510</f>
        <v>-3.3199171690099248E-2</v>
      </c>
      <c r="T430" s="8">
        <f>'Data-Resource'!I9015</f>
        <v>-5.5555763888889631E-3</v>
      </c>
      <c r="U430" s="8">
        <f>'Data-Resource'!I9520</f>
        <v>7.5917337659947137E-3</v>
      </c>
      <c r="V430" s="8">
        <f>'Data-Resource'!I10025</f>
        <v>-9.4382730374213285E-4</v>
      </c>
      <c r="W430" s="8">
        <f>'Data-Resource'!I10530</f>
        <v>1.4975066929494209E-2</v>
      </c>
    </row>
    <row r="431" spans="1:23" x14ac:dyDescent="0.3">
      <c r="A431" s="8" t="str">
        <f>'Data-Resource'!B431</f>
        <v>9-14-2020</v>
      </c>
      <c r="B431" s="8">
        <f>'Data-Resource'!I15076</f>
        <v>-1.0199112084322958E-2</v>
      </c>
      <c r="C431" s="8">
        <f>'Data-Resource'!I12046</f>
        <v>-2.7486132566827262E-2</v>
      </c>
      <c r="D431" s="8">
        <f>'Data-Resource'!I936</f>
        <v>-2.1707887591343273E-3</v>
      </c>
      <c r="E431" s="8">
        <f>'Data-Resource'!I1441</f>
        <v>1.917018543146819E-2</v>
      </c>
      <c r="F431" s="8">
        <f>'Data-Resource'!I1946</f>
        <v>-7.9330094301840043E-3</v>
      </c>
      <c r="G431" s="8">
        <f>'Data-Resource'!I2451</f>
        <v>-6.6546405271454036E-3</v>
      </c>
      <c r="H431" s="8">
        <f>'Data-Resource'!I2956</f>
        <v>-1.0908387371544577E-2</v>
      </c>
      <c r="I431" s="8">
        <f>'Data-Resource'!I3461</f>
        <v>-9.3155729178700554E-3</v>
      </c>
      <c r="J431" s="8">
        <f>'Data-Resource'!I3966</f>
        <v>-1.0341070993346777E-2</v>
      </c>
      <c r="K431" s="8">
        <f>'Data-Resource'!I4471</f>
        <v>1.4615600817953748E-2</v>
      </c>
      <c r="L431" s="8">
        <f>'Data-Resource'!I4976</f>
        <v>-1.9728349816493677E-2</v>
      </c>
      <c r="M431" s="8">
        <f>'Data-Resource'!I5481</f>
        <v>5.0652146384693711E-4</v>
      </c>
      <c r="N431" s="8">
        <f>'Data-Resource'!I5986</f>
        <v>-1.1062516363841503E-2</v>
      </c>
      <c r="O431" s="8">
        <f>'Data-Resource'!I6491</f>
        <v>-1.0064935064935037E-2</v>
      </c>
      <c r="P431" s="8">
        <f>'Data-Resource'!I12551</f>
        <v>-9.4737105263157078E-3</v>
      </c>
      <c r="Q431" s="8">
        <f>'Data-Resource'!I11036</f>
        <v>-2.8230678603413531E-3</v>
      </c>
      <c r="R431" s="8">
        <f>'Data-Resource'!I11541</f>
        <v>1.3064765389299312E-2</v>
      </c>
      <c r="S431" s="8">
        <f>'Data-Resource'!I8511</f>
        <v>1.430766515860149E-2</v>
      </c>
      <c r="T431" s="8">
        <f>'Data-Resource'!I9016</f>
        <v>-1.5927895398665938E-2</v>
      </c>
      <c r="U431" s="8">
        <f>'Data-Resource'!I9521</f>
        <v>2.5992929923060879E-2</v>
      </c>
      <c r="V431" s="8">
        <f>'Data-Resource'!I10026</f>
        <v>-5.1545971458649151E-3</v>
      </c>
      <c r="W431" s="8">
        <f>'Data-Resource'!I10531</f>
        <v>2.4420350417913464E-3</v>
      </c>
    </row>
    <row r="432" spans="1:23" x14ac:dyDescent="0.3">
      <c r="A432" s="8" t="str">
        <f>'Data-Resource'!B432</f>
        <v>9-15-2020</v>
      </c>
      <c r="B432" s="8">
        <f>'Data-Resource'!I15077</f>
        <v>-2.3747789296681965E-4</v>
      </c>
      <c r="C432" s="8">
        <f>'Data-Resource'!I12047</f>
        <v>-4.1191065943951503E-3</v>
      </c>
      <c r="D432" s="8">
        <f>'Data-Resource'!I937</f>
        <v>1.1235977047538523E-2</v>
      </c>
      <c r="E432" s="8">
        <f>'Data-Resource'!I1442</f>
        <v>-2.3909930349083945E-2</v>
      </c>
      <c r="F432" s="8">
        <f>'Data-Resource'!I1947</f>
        <v>-5.4669766692278269E-4</v>
      </c>
      <c r="G432" s="8">
        <f>'Data-Resource'!I2452</f>
        <v>-5.9739679227382844E-3</v>
      </c>
      <c r="H432" s="8">
        <f>'Data-Resource'!I2957</f>
        <v>1.9924627893100424E-2</v>
      </c>
      <c r="I432" s="8">
        <f>'Data-Resource'!I3462</f>
        <v>5.5147162074083989E-3</v>
      </c>
      <c r="J432" s="8">
        <f>'Data-Resource'!I3967</f>
        <v>-1.2422670421657189E-3</v>
      </c>
      <c r="K432" s="8">
        <f>'Data-Resource'!I4472</f>
        <v>-1.5176705254990751E-2</v>
      </c>
      <c r="L432" s="8">
        <f>'Data-Resource'!I4977</f>
        <v>-7.9051184208474533E-3</v>
      </c>
      <c r="M432" s="8">
        <f>'Data-Resource'!I5482</f>
        <v>-2.3302938196555184E-2</v>
      </c>
      <c r="N432" s="8">
        <f>'Data-Resource'!I5987</f>
        <v>4.6753246753246484E-3</v>
      </c>
      <c r="O432" s="8">
        <f>'Data-Resource'!I6492</f>
        <v>-3.2776138970828456E-4</v>
      </c>
      <c r="P432" s="8">
        <f>'Data-Resource'!I12552</f>
        <v>9.8325535521511746E-3</v>
      </c>
      <c r="Q432" s="8">
        <f>'Data-Resource'!I11037</f>
        <v>-1.7554877742946867E-2</v>
      </c>
      <c r="R432" s="8">
        <f>'Data-Resource'!I11542</f>
        <v>-3.4759624274346805E-3</v>
      </c>
      <c r="S432" s="8">
        <f>'Data-Resource'!I8512</f>
        <v>-9.5048024012005395E-3</v>
      </c>
      <c r="T432" s="8">
        <f>'Data-Resource'!I9017</f>
        <v>-1.6889577048997503E-2</v>
      </c>
      <c r="U432" s="8">
        <f>'Data-Resource'!I9522</f>
        <v>-1.3543601635593252E-2</v>
      </c>
      <c r="V432" s="8">
        <f>'Data-Resource'!I10027</f>
        <v>2.3496240270258991E-3</v>
      </c>
      <c r="W432" s="8">
        <f>'Data-Resource'!I10532</f>
        <v>-8.0906150176475056E-3</v>
      </c>
    </row>
    <row r="433" spans="1:23" x14ac:dyDescent="0.3">
      <c r="A433" s="8" t="str">
        <f>'Data-Resource'!B433</f>
        <v>9-16-2020</v>
      </c>
      <c r="B433" s="8">
        <f>'Data-Resource'!I15078</f>
        <v>2.3600712349509338E-3</v>
      </c>
      <c r="C433" s="8">
        <f>'Data-Resource'!I12048</f>
        <v>4.1361438116449736E-3</v>
      </c>
      <c r="D433" s="8">
        <f>'Data-Resource'!I938</f>
        <v>1.107936430647751E-2</v>
      </c>
      <c r="E433" s="8">
        <f>'Data-Resource'!I1443</f>
        <v>1.462990512579033E-2</v>
      </c>
      <c r="F433" s="8">
        <f>'Data-Resource'!I1948</f>
        <v>-3.9447785679424799E-3</v>
      </c>
      <c r="G433" s="8">
        <f>'Data-Resource'!I2453</f>
        <v>4.7445621303752617E-3</v>
      </c>
      <c r="H433" s="8">
        <f>'Data-Resource'!I2958</f>
        <v>-6.8601409625377602E-3</v>
      </c>
      <c r="I433" s="8">
        <f>'Data-Resource'!I3463</f>
        <v>-5.0802683413994753E-3</v>
      </c>
      <c r="J433" s="8">
        <f>'Data-Resource'!I3968</f>
        <v>4.6575839368056988E-3</v>
      </c>
      <c r="K433" s="8">
        <f>'Data-Resource'!I4473</f>
        <v>6.9885216647918719E-3</v>
      </c>
      <c r="L433" s="8">
        <f>'Data-Resource'!I4978</f>
        <v>-1.6572753732605069E-2</v>
      </c>
      <c r="M433" s="8">
        <f>'Data-Resource'!I5483</f>
        <v>1.7593790426907969E-2</v>
      </c>
      <c r="N433" s="8">
        <f>'Data-Resource'!I5988</f>
        <v>8.4464294855387881E-3</v>
      </c>
      <c r="O433" s="8">
        <f>'Data-Resource'!I6493</f>
        <v>-3.2722513089004789E-3</v>
      </c>
      <c r="P433" s="8">
        <f>'Data-Resource'!I12553</f>
        <v>-1.2172774550451035E-2</v>
      </c>
      <c r="Q433" s="8">
        <f>'Data-Resource'!I11038</f>
        <v>1.917545578476422E-2</v>
      </c>
      <c r="R433" s="8">
        <f>'Data-Resource'!I11543</f>
        <v>2.663182494359127E-3</v>
      </c>
      <c r="S433" s="8">
        <f>'Data-Resource'!I8513</f>
        <v>-3.2193110271283368E-2</v>
      </c>
      <c r="T433" s="8">
        <f>'Data-Resource'!I9018</f>
        <v>-1.3561805272156878E-2</v>
      </c>
      <c r="U433" s="8">
        <f>'Data-Resource'!I9523</f>
        <v>-2.4484391939783453E-3</v>
      </c>
      <c r="V433" s="8">
        <f>'Data-Resource'!I10028</f>
        <v>-5.176498823529504E-3</v>
      </c>
      <c r="W433" s="8">
        <f>'Data-Resource'!I10533</f>
        <v>1.3452922732117074E-2</v>
      </c>
    </row>
    <row r="434" spans="1:23" x14ac:dyDescent="0.3">
      <c r="A434" s="8" t="str">
        <f>'Data-Resource'!B434</f>
        <v>9-17-2020</v>
      </c>
      <c r="B434" s="8">
        <f>'Data-Resource'!I15079</f>
        <v>1.1327595294364494E-2</v>
      </c>
      <c r="C434" s="8">
        <f>'Data-Resource'!I12049</f>
        <v>-4.5016398713827472E-3</v>
      </c>
      <c r="D434" s="8">
        <f>'Data-Resource'!I939</f>
        <v>6.1195539000528237E-3</v>
      </c>
      <c r="E434" s="8">
        <f>'Data-Resource'!I1444</f>
        <v>2.0387623248022201E-2</v>
      </c>
      <c r="F434" s="8">
        <f>'Data-Resource'!I1949</f>
        <v>-3.5555499999999469E-3</v>
      </c>
      <c r="G434" s="8">
        <f>'Data-Resource'!I2454</f>
        <v>1.752769340354805E-2</v>
      </c>
      <c r="H434" s="8">
        <f>'Data-Resource'!I2959</f>
        <v>1.285716071428584E-2</v>
      </c>
      <c r="I434" s="8">
        <f>'Data-Resource'!I3464</f>
        <v>9.072134020618525E-3</v>
      </c>
      <c r="J434" s="8">
        <f>'Data-Resource'!I3969</f>
        <v>2.1917376913193717E-2</v>
      </c>
      <c r="K434" s="8">
        <f>'Data-Resource'!I4474</f>
        <v>5.3648070396397065E-3</v>
      </c>
      <c r="L434" s="8">
        <f>'Data-Resource'!I4979</f>
        <v>9.9179003403124452E-3</v>
      </c>
      <c r="M434" s="8">
        <f>'Data-Resource'!I5484</f>
        <v>4.1295651051748827E-3</v>
      </c>
      <c r="N434" s="8">
        <f>'Data-Resource'!I5989</f>
        <v>2.1699819728747426E-2</v>
      </c>
      <c r="O434" s="8">
        <f>'Data-Resource'!I6494</f>
        <v>1.0309278350515434E-2</v>
      </c>
      <c r="P434" s="8">
        <f>'Data-Resource'!I12554</f>
        <v>1.5635413186278015E-2</v>
      </c>
      <c r="Q434" s="8">
        <f>'Data-Resource'!I11039</f>
        <v>6.9841650793650897E-3</v>
      </c>
      <c r="R434" s="8">
        <f>'Data-Resource'!I11544</f>
        <v>1.6336395286555856E-2</v>
      </c>
      <c r="S434" s="8">
        <f>'Data-Resource'!I8514</f>
        <v>3.15620725933719E-3</v>
      </c>
      <c r="T434" s="8">
        <f>'Data-Resource'!I9019</f>
        <v>-1.4652014652014602E-2</v>
      </c>
      <c r="U434" s="8">
        <f>'Data-Resource'!I9524</f>
        <v>5.4268002504697568E-3</v>
      </c>
      <c r="V434" s="8">
        <f>'Data-Resource'!I10029</f>
        <v>1.1527420915380799E-2</v>
      </c>
      <c r="W434" s="8">
        <f>'Data-Resource'!I10534</f>
        <v>8.5366097560976122E-3</v>
      </c>
    </row>
    <row r="435" spans="1:23" x14ac:dyDescent="0.3">
      <c r="A435" s="8" t="str">
        <f>'Data-Resource'!B435</f>
        <v>9-18-2020</v>
      </c>
      <c r="B435" s="8">
        <f>'Data-Resource'!I15080</f>
        <v>-7.1615585581449905E-3</v>
      </c>
      <c r="C435" s="8">
        <f>'Data-Resource'!I12050</f>
        <v>-5.8195926285159582E-3</v>
      </c>
      <c r="D435" s="8">
        <f>'Data-Resource'!I940</f>
        <v>2.1505591397849699E-3</v>
      </c>
      <c r="E435" s="8">
        <f>'Data-Resource'!I1445</f>
        <v>-2.9781228787049439E-2</v>
      </c>
      <c r="F435" s="8">
        <f>'Data-Resource'!I1950</f>
        <v>-3.7958691738073798E-3</v>
      </c>
      <c r="G435" s="8">
        <f>'Data-Resource'!I2455</f>
        <v>-2.3251640230713706E-2</v>
      </c>
      <c r="H435" s="8">
        <f>'Data-Resource'!I2960</f>
        <v>6.8625547470507978E-3</v>
      </c>
      <c r="I435" s="8">
        <f>'Data-Resource'!I3465</f>
        <v>-2.5102030612244919E-2</v>
      </c>
      <c r="J435" s="8">
        <f>'Data-Resource'!I3970</f>
        <v>-1.6054291695805887E-2</v>
      </c>
      <c r="K435" s="8">
        <f>'Data-Resource'!I4475</f>
        <v>-3.8256058169351154E-2</v>
      </c>
      <c r="L435" s="8">
        <f>'Data-Resource'!I4980</f>
        <v>6.4603670902338697E-3</v>
      </c>
      <c r="M435" s="8">
        <f>'Data-Resource'!I5485</f>
        <v>-1.3881748071979465E-2</v>
      </c>
      <c r="N435" s="8">
        <f>'Data-Resource'!I5990</f>
        <v>-4.0455121124022267E-3</v>
      </c>
      <c r="O435" s="8">
        <f>'Data-Resource'!I6495</f>
        <v>-1.5161502966381066E-2</v>
      </c>
      <c r="P435" s="8">
        <f>'Data-Resource'!I12555</f>
        <v>1.4129142261764711E-2</v>
      </c>
      <c r="Q435" s="8">
        <f>'Data-Resource'!I11040</f>
        <v>-2.4968375947567081E-2</v>
      </c>
      <c r="R435" s="8">
        <f>'Data-Resource'!I11545</f>
        <v>-4.2238647248187475E-3</v>
      </c>
      <c r="S435" s="8">
        <f>'Data-Resource'!I8515</f>
        <v>9.9841826068265346E-3</v>
      </c>
      <c r="T435" s="8">
        <f>'Data-Resource'!I9020</f>
        <v>-2.0104221442199005E-2</v>
      </c>
      <c r="U435" s="8">
        <f>'Data-Resource'!I9525</f>
        <v>-1.5641037250463102E-2</v>
      </c>
      <c r="V435" s="8">
        <f>'Data-Resource'!I10030</f>
        <v>-1.2287362600547419E-2</v>
      </c>
      <c r="W435" s="8">
        <f>'Data-Resource'!I10535</f>
        <v>2.1765392460329012E-2</v>
      </c>
    </row>
    <row r="436" spans="1:23" x14ac:dyDescent="0.3">
      <c r="A436" s="8" t="str">
        <f>'Data-Resource'!B436</f>
        <v>9-21-2020</v>
      </c>
      <c r="B436" s="8">
        <f>'Data-Resource'!I15081</f>
        <v>-3.5115274854414062E-2</v>
      </c>
      <c r="C436" s="8">
        <f>'Data-Resource'!I12051</f>
        <v>-2.1696891894329464E-2</v>
      </c>
      <c r="D436" s="8">
        <f>'Data-Resource'!I941</f>
        <v>-2.7259599451632584E-2</v>
      </c>
      <c r="E436" s="8">
        <f>'Data-Resource'!I1446</f>
        <v>-6.7453337229798183E-2</v>
      </c>
      <c r="F436" s="8">
        <f>'Data-Resource'!I1951</f>
        <v>-5.1572994382022445E-2</v>
      </c>
      <c r="G436" s="8">
        <f>'Data-Resource'!I2456</f>
        <v>-5.3831794392523363E-2</v>
      </c>
      <c r="H436" s="8">
        <f>'Data-Resource'!I2961</f>
        <v>-5.3925856314772605E-2</v>
      </c>
      <c r="I436" s="8">
        <f>'Data-Resource'!I3466</f>
        <v>-1.9327689684696142E-2</v>
      </c>
      <c r="J436" s="8">
        <f>'Data-Resource'!I3971</f>
        <v>-4.272823299142646E-2</v>
      </c>
      <c r="K436" s="8">
        <f>'Data-Resource'!I4476</f>
        <v>-4.9662898876404515E-2</v>
      </c>
      <c r="L436" s="8">
        <f>'Data-Resource'!I4981</f>
        <v>-1.6954900311051872E-3</v>
      </c>
      <c r="M436" s="8">
        <f>'Data-Resource'!I5486</f>
        <v>-6.6044029352901892E-2</v>
      </c>
      <c r="N436" s="8">
        <f>'Data-Resource'!I5991</f>
        <v>-3.0100283768980801E-2</v>
      </c>
      <c r="O436" s="8">
        <f>'Data-Resource'!I6496</f>
        <v>-2.945113788487275E-2</v>
      </c>
      <c r="P436" s="8">
        <f>'Data-Resource'!I12556</f>
        <v>-3.3116935064935182E-2</v>
      </c>
      <c r="Q436" s="8">
        <f>'Data-Resource'!I11041</f>
        <v>-7.5846409797666242E-2</v>
      </c>
      <c r="R436" s="8">
        <f>'Data-Resource'!I11546</f>
        <v>-1.9728019983791773E-2</v>
      </c>
      <c r="S436" s="8">
        <f>'Data-Resource'!I8516</f>
        <v>7.7771910725908902E-2</v>
      </c>
      <c r="T436" s="8">
        <f>'Data-Resource'!I9021</f>
        <v>-1.9364894529904308E-2</v>
      </c>
      <c r="U436" s="8">
        <f>'Data-Resource'!I9526</f>
        <v>-3.4055076729030853E-2</v>
      </c>
      <c r="V436" s="8">
        <f>'Data-Resource'!I10031</f>
        <v>-3.3800095592464725E-2</v>
      </c>
      <c r="W436" s="8">
        <f>'Data-Resource'!I10536</f>
        <v>-2.9733982087621656E-2</v>
      </c>
    </row>
    <row r="437" spans="1:23" x14ac:dyDescent="0.3">
      <c r="A437" s="8" t="str">
        <f>'Data-Resource'!B437</f>
        <v>9-22-2020</v>
      </c>
      <c r="B437" s="8">
        <f>'Data-Resource'!I15082</f>
        <v>-2.7966049982038519E-3</v>
      </c>
      <c r="C437" s="8">
        <f>'Data-Resource'!I12052</f>
        <v>2.9791460767675305E-3</v>
      </c>
      <c r="D437" s="8">
        <f>'Data-Resource'!I942</f>
        <v>3.3222370614005943E-3</v>
      </c>
      <c r="E437" s="8">
        <f>'Data-Resource'!I1447</f>
        <v>-3.4003046398904745E-2</v>
      </c>
      <c r="F437" s="8">
        <f>'Data-Resource'!I1952</f>
        <v>-2.782999533343122E-2</v>
      </c>
      <c r="G437" s="8">
        <f>'Data-Resource'!I2457</f>
        <v>-4.5364890623965891E-3</v>
      </c>
      <c r="H437" s="8">
        <f>'Data-Resource'!I2962</f>
        <v>-5.7226695854779358E-3</v>
      </c>
      <c r="I437" s="8">
        <f>'Data-Resource'!I3467</f>
        <v>7.9280697633625826E-3</v>
      </c>
      <c r="J437" s="8">
        <f>'Data-Resource'!I3972</f>
        <v>3.3026749784902928E-4</v>
      </c>
      <c r="K437" s="8">
        <f>'Data-Resource'!I4477</f>
        <v>1.085680931925454E-2</v>
      </c>
      <c r="L437" s="8">
        <f>'Data-Resource'!I4982</f>
        <v>1.8631435556987784E-2</v>
      </c>
      <c r="M437" s="8">
        <f>'Data-Resource'!I5487</f>
        <v>-2.1450747953711598E-2</v>
      </c>
      <c r="N437" s="8">
        <f>'Data-Resource'!I5992</f>
        <v>3.1661739753999357E-3</v>
      </c>
      <c r="O437" s="8">
        <f>'Data-Resource'!I6497</f>
        <v>-4.4765840220384609E-3</v>
      </c>
      <c r="P437" s="8">
        <f>'Data-Resource'!I12557</f>
        <v>2.811621293034426E-3</v>
      </c>
      <c r="Q437" s="8">
        <f>'Data-Resource'!I11042</f>
        <v>-1.4992985285619966E-2</v>
      </c>
      <c r="R437" s="8">
        <f>'Data-Resource'!I11547</f>
        <v>1.2165368525329769E-2</v>
      </c>
      <c r="S437" s="8">
        <f>'Data-Resource'!I8517</f>
        <v>1.981633591550663E-2</v>
      </c>
      <c r="T437" s="8">
        <f>'Data-Resource'!I9022</f>
        <v>-8.6274352941176566E-3</v>
      </c>
      <c r="U437" s="8">
        <f>'Data-Resource'!I9527</f>
        <v>3.2181506114567692E-3</v>
      </c>
      <c r="V437" s="8">
        <f>'Data-Resource'!I10032</f>
        <v>3.9761581109765652E-3</v>
      </c>
      <c r="W437" s="8">
        <f>'Data-Resource'!I10537</f>
        <v>-3.2205636848766915E-3</v>
      </c>
    </row>
    <row r="438" spans="1:23" x14ac:dyDescent="0.3">
      <c r="A438" s="8" t="str">
        <f>'Data-Resource'!B438</f>
        <v>9-23-2020</v>
      </c>
      <c r="B438" s="8">
        <f>'Data-Resource'!I15083</f>
        <v>-7.4074120540035667E-3</v>
      </c>
      <c r="C438" s="8">
        <f>'Data-Resource'!I12053</f>
        <v>2.1589793915603481E-2</v>
      </c>
      <c r="D438" s="8">
        <f>'Data-Resource'!I943</f>
        <v>8.5287635080759788E-3</v>
      </c>
      <c r="E438" s="8">
        <f>'Data-Resource'!I1448</f>
        <v>-2.5730024490292807E-2</v>
      </c>
      <c r="F438" s="8">
        <f>'Data-Resource'!I1953</f>
        <v>-3.1250052169971725E-2</v>
      </c>
      <c r="G438" s="8">
        <f>'Data-Resource'!I2458</f>
        <v>-1.6239522280580766E-2</v>
      </c>
      <c r="H438" s="8">
        <f>'Data-Resource'!I2963</f>
        <v>1.3087539170507057E-2</v>
      </c>
      <c r="I438" s="8">
        <f>'Data-Resource'!I3468</f>
        <v>2.1132396672995228E-3</v>
      </c>
      <c r="J438" s="8">
        <f>'Data-Resource'!I3973</f>
        <v>-5.546492749534955E-3</v>
      </c>
      <c r="K438" s="8">
        <f>'Data-Resource'!I4478</f>
        <v>5.5274530413380422E-3</v>
      </c>
      <c r="L438" s="8">
        <f>'Data-Resource'!I4983</f>
        <v>-1.9427144441469518E-2</v>
      </c>
      <c r="M438" s="8">
        <f>'Data-Resource'!I5488</f>
        <v>8.6330935251795172E-4</v>
      </c>
      <c r="N438" s="8">
        <f>'Data-Resource'!I5993</f>
        <v>6.5291197041232483E-3</v>
      </c>
      <c r="O438" s="8">
        <f>'Data-Resource'!I6498</f>
        <v>-1.2015104703055291E-2</v>
      </c>
      <c r="P438" s="8">
        <f>'Data-Resource'!I12558</f>
        <v>-5.9389735219203977E-3</v>
      </c>
      <c r="Q438" s="8">
        <f>'Data-Resource'!I11043</f>
        <v>-3.1413612565444879E-2</v>
      </c>
      <c r="R438" s="8">
        <f>'Data-Resource'!I11548</f>
        <v>5.6774451612903714E-3</v>
      </c>
      <c r="S438" s="8">
        <f>'Data-Resource'!I8518</f>
        <v>5.6018470925498352E-2</v>
      </c>
      <c r="T438" s="8">
        <f>'Data-Resource'!I9023</f>
        <v>-5.4858621549508475E-3</v>
      </c>
      <c r="U438" s="8">
        <f>'Data-Resource'!I9528</f>
        <v>-8.0371407799129241E-3</v>
      </c>
      <c r="V438" s="8">
        <f>'Data-Resource'!I10033</f>
        <v>-4.9264039408872284E-4</v>
      </c>
      <c r="W438" s="8">
        <f>'Data-Resource'!I10538</f>
        <v>-8.0133010894245082E-4</v>
      </c>
    </row>
    <row r="439" spans="1:23" x14ac:dyDescent="0.3">
      <c r="A439" s="8" t="str">
        <f>'Data-Resource'!B439</f>
        <v>9-24-2020</v>
      </c>
      <c r="B439" s="8">
        <f>'Data-Resource'!I15084</f>
        <v>6.876785125217378E-3</v>
      </c>
      <c r="C439" s="8">
        <f>'Data-Resource'!I12054</f>
        <v>7.4217166828009209E-3</v>
      </c>
      <c r="D439" s="8">
        <f>'Data-Resource'!I944</f>
        <v>-1.0676156583629788E-2</v>
      </c>
      <c r="E439" s="8">
        <f>'Data-Resource'!I1449</f>
        <v>-5.8332999999999614E-3</v>
      </c>
      <c r="F439" s="8">
        <f>'Data-Resource'!I1954</f>
        <v>2.0233429128396044E-2</v>
      </c>
      <c r="G439" s="8">
        <f>'Data-Resource'!I2459</f>
        <v>9.7980000000000463E-3</v>
      </c>
      <c r="H439" s="8">
        <f>'Data-Resource'!I2964</f>
        <v>-2.0176082171681066E-3</v>
      </c>
      <c r="I439" s="8">
        <f>'Data-Resource'!I3469</f>
        <v>-1.1264580473211071E-2</v>
      </c>
      <c r="J439" s="8">
        <f>'Data-Resource'!I3974</f>
        <v>1.0666650000000014E-2</v>
      </c>
      <c r="K439" s="8">
        <f>'Data-Resource'!I4479</f>
        <v>3.6172766727167995E-2</v>
      </c>
      <c r="L439" s="8">
        <f>'Data-Resource'!I4984</f>
        <v>-1.0146025966342835E-3</v>
      </c>
      <c r="M439" s="8">
        <f>'Data-Resource'!I5489</f>
        <v>1.4160583941605942E-2</v>
      </c>
      <c r="N439" s="8">
        <f>'Data-Resource'!I5994</f>
        <v>4.1972718834540649E-3</v>
      </c>
      <c r="O439" s="8">
        <f>'Data-Resource'!I6499</f>
        <v>3.5038542396637166E-3</v>
      </c>
      <c r="P439" s="8">
        <f>'Data-Resource'!I12559</f>
        <v>-1.1018212902742162E-2</v>
      </c>
      <c r="Q439" s="8">
        <f>'Data-Resource'!I11044</f>
        <v>3.6929839154936091E-4</v>
      </c>
      <c r="R439" s="8">
        <f>'Data-Resource'!I11549</f>
        <v>-1.6033075564162162E-2</v>
      </c>
      <c r="S439" s="8">
        <f>'Data-Resource'!I8519</f>
        <v>3.1319686100231428E-3</v>
      </c>
      <c r="T439" s="8">
        <f>'Data-Resource'!I9024</f>
        <v>1.1102315798609264E-2</v>
      </c>
      <c r="U439" s="8">
        <f>'Data-Resource'!I9529</f>
        <v>1.6031239168111024E-2</v>
      </c>
      <c r="V439" s="8">
        <f>'Data-Resource'!I10034</f>
        <v>2.4999999999999515E-3</v>
      </c>
      <c r="W439" s="8">
        <f>'Data-Resource'!I10539</f>
        <v>-4.0406464646471513E-4</v>
      </c>
    </row>
    <row r="440" spans="1:23" x14ac:dyDescent="0.3">
      <c r="A440" s="8" t="str">
        <f>'Data-Resource'!B440</f>
        <v>9-25-2020</v>
      </c>
      <c r="B440" s="8">
        <f>'Data-Resource'!I15085</f>
        <v>-1.1628963597502357E-2</v>
      </c>
      <c r="C440" s="8">
        <f>'Data-Resource'!I12055</f>
        <v>1.2762922782386672E-3</v>
      </c>
      <c r="D440" s="8">
        <f>'Data-Resource'!I945</f>
        <v>-1.4341843263000022E-3</v>
      </c>
      <c r="E440" s="8">
        <f>'Data-Resource'!I1450</f>
        <v>-1.6652456563737877E-3</v>
      </c>
      <c r="F440" s="8">
        <f>'Data-Resource'!I1955</f>
        <v>-1.7945955887644437E-2</v>
      </c>
      <c r="G440" s="8">
        <f>'Data-Resource'!I2460</f>
        <v>-1.4132224755882744E-2</v>
      </c>
      <c r="H440" s="8">
        <f>'Data-Resource'!I2965</f>
        <v>-2.1770929381631769E-2</v>
      </c>
      <c r="I440" s="8">
        <f>'Data-Resource'!I3470</f>
        <v>-1.4533030251484627E-2</v>
      </c>
      <c r="J440" s="8">
        <f>'Data-Resource'!I3975</f>
        <v>-2.4607729555866726E-2</v>
      </c>
      <c r="K440" s="8">
        <f>'Data-Resource'!I4480</f>
        <v>-3.1405000834229986E-3</v>
      </c>
      <c r="L440" s="8">
        <f>'Data-Resource'!I4985</f>
        <v>-6.7567567567566635E-3</v>
      </c>
      <c r="M440" s="8">
        <f>'Data-Resource'!I5490</f>
        <v>-3.214744963566217E-2</v>
      </c>
      <c r="N440" s="8">
        <f>'Data-Resource'!I5995</f>
        <v>-3.3942820729576809E-3</v>
      </c>
      <c r="O440" s="8">
        <f>'Data-Resource'!I6500</f>
        <v>-1.2182387747998661E-2</v>
      </c>
      <c r="P440" s="8">
        <f>'Data-Resource'!I12560</f>
        <v>-5.0952800993488492E-3</v>
      </c>
      <c r="Q440" s="8">
        <f>'Data-Resource'!I11045</f>
        <v>5.1660295202951645E-3</v>
      </c>
      <c r="R440" s="8">
        <f>'Data-Resource'!I11550</f>
        <v>-5.2071075240807104E-4</v>
      </c>
      <c r="S440" s="8">
        <f>'Data-Resource'!I8520</f>
        <v>1.33335555555555E-3</v>
      </c>
      <c r="T440" s="8">
        <f>'Data-Resource'!I9025</f>
        <v>-1.5624765625000014E-3</v>
      </c>
      <c r="U440" s="8">
        <f>'Data-Resource'!I9530</f>
        <v>-1.6484735602654652E-2</v>
      </c>
      <c r="V440" s="8">
        <f>'Data-Resource'!I10035</f>
        <v>-1.2705545780352023E-2</v>
      </c>
      <c r="W440" s="8">
        <f>'Data-Resource'!I10540</f>
        <v>3.6422257310669225E-3</v>
      </c>
    </row>
    <row r="441" spans="1:23" x14ac:dyDescent="0.3">
      <c r="A441" s="8" t="str">
        <f>'Data-Resource'!B441</f>
        <v>9-28-2020</v>
      </c>
      <c r="B441" s="8">
        <f>'Data-Resource'!I15086</f>
        <v>1.5554982052573125E-2</v>
      </c>
      <c r="C441" s="8">
        <f>'Data-Resource'!I12056</f>
        <v>-1.1657183364839391E-2</v>
      </c>
      <c r="D441" s="8">
        <f>'Data-Resource'!I946</f>
        <v>4.6034632706120375E-3</v>
      </c>
      <c r="E441" s="8">
        <f>'Data-Resource'!I1451</f>
        <v>1.6617806832554417E-2</v>
      </c>
      <c r="F441" s="8">
        <f>'Data-Resource'!I1956</f>
        <v>1.3485609691580991E-2</v>
      </c>
      <c r="G441" s="8">
        <f>'Data-Resource'!I2461</f>
        <v>2.4515578310969621E-2</v>
      </c>
      <c r="H441" s="8">
        <f>'Data-Resource'!I2966</f>
        <v>-5.3211192660549741E-3</v>
      </c>
      <c r="I441" s="8">
        <f>'Data-Resource'!I3471</f>
        <v>2.5359983351815864E-2</v>
      </c>
      <c r="J441" s="8">
        <f>'Data-Resource'!I3976</f>
        <v>2.934799017261976E-2</v>
      </c>
      <c r="K441" s="8">
        <f>'Data-Resource'!I4481</f>
        <v>1.982818924684053E-2</v>
      </c>
      <c r="L441" s="8">
        <f>'Data-Resource'!I4986</f>
        <v>2.0805409395973265E-2</v>
      </c>
      <c r="M441" s="8">
        <f>'Data-Resource'!I5491</f>
        <v>4.2879678760935118E-2</v>
      </c>
      <c r="N441" s="8">
        <f>'Data-Resource'!I5996</f>
        <v>1.9490644490644596E-2</v>
      </c>
      <c r="O441" s="8">
        <f>'Data-Resource'!I6501</f>
        <v>-3.8207711010767565E-3</v>
      </c>
      <c r="P441" s="8">
        <f>'Data-Resource'!I12561</f>
        <v>1.0369555693444566E-2</v>
      </c>
      <c r="Q441" s="8">
        <f>'Data-Resource'!I11046</f>
        <v>1.9748653500897728E-2</v>
      </c>
      <c r="R441" s="8">
        <f>'Data-Resource'!I11551</f>
        <v>-2.8241591059265229E-3</v>
      </c>
      <c r="S441" s="8">
        <f>'Data-Resource'!I8521</f>
        <v>1.905186129933226E-2</v>
      </c>
      <c r="T441" s="8">
        <f>'Data-Resource'!I9026</f>
        <v>8.4034075662371283E-3</v>
      </c>
      <c r="U441" s="8">
        <f>'Data-Resource'!I9531</f>
        <v>2.9500518066344249E-2</v>
      </c>
      <c r="V441" s="8">
        <f>'Data-Resource'!I10036</f>
        <v>8.3992690236937822E-3</v>
      </c>
      <c r="W441" s="8">
        <f>'Data-Resource'!I10541</f>
        <v>-6.3593241726711261E-3</v>
      </c>
    </row>
    <row r="442" spans="1:23" x14ac:dyDescent="0.3">
      <c r="A442" s="8" t="str">
        <f>'Data-Resource'!B442</f>
        <v>9-29-2020</v>
      </c>
      <c r="B442" s="8">
        <f>'Data-Resource'!I15087</f>
        <v>6.2649411286497334E-4</v>
      </c>
      <c r="C442" s="8">
        <f>'Data-Resource'!I12057</f>
        <v>2.4327784891165168E-2</v>
      </c>
      <c r="D442" s="8">
        <f>'Data-Resource'!I947</f>
        <v>-2.129084547725377E-3</v>
      </c>
      <c r="E442" s="8">
        <f>'Data-Resource'!I1452</f>
        <v>1.9249117741418501E-3</v>
      </c>
      <c r="F442" s="8">
        <f>'Data-Resource'!I1957</f>
        <v>-3.3848947849988362E-3</v>
      </c>
      <c r="G442" s="8">
        <f>'Data-Resource'!I2462</f>
        <v>1.5324946951017448E-2</v>
      </c>
      <c r="H442" s="8">
        <f>'Data-Resource'!I2967</f>
        <v>-8.8906090427629657E-3</v>
      </c>
      <c r="I442" s="8">
        <f>'Data-Resource'!I3472</f>
        <v>4.1562864537882157E-3</v>
      </c>
      <c r="J442" s="8">
        <f>'Data-Resource'!I3977</f>
        <v>1.2906404393177714E-2</v>
      </c>
      <c r="K442" s="8">
        <f>'Data-Resource'!I4482</f>
        <v>3.0480948938811166E-3</v>
      </c>
      <c r="L442" s="8">
        <f>'Data-Resource'!I4987</f>
        <v>-1.6507098379143436E-3</v>
      </c>
      <c r="M442" s="8">
        <f>'Data-Resource'!I5492</f>
        <v>-1.6270337922403025E-2</v>
      </c>
      <c r="N442" s="8">
        <f>'Data-Resource'!I5997</f>
        <v>8.6867912285842584E-3</v>
      </c>
      <c r="O442" s="8">
        <f>'Data-Resource'!I6502</f>
        <v>-4.1855598186258669E-3</v>
      </c>
      <c r="P442" s="8">
        <f>'Data-Resource'!I12562</f>
        <v>1.8351028968411011E-3</v>
      </c>
      <c r="Q442" s="8">
        <f>'Data-Resource'!I11047</f>
        <v>4.6000989823049348E-3</v>
      </c>
      <c r="R442" s="8">
        <f>'Data-Resource'!I11552</f>
        <v>-9.2735833239770051E-3</v>
      </c>
      <c r="S442" s="8">
        <f>'Data-Resource'!I8522</f>
        <v>4.7370730117340221E-2</v>
      </c>
      <c r="T442" s="8">
        <f>'Data-Resource'!I9027</f>
        <v>-6.0606287878788899E-3</v>
      </c>
      <c r="U442" s="8">
        <f>'Data-Resource'!I9532</f>
        <v>1.0656038445465997E-2</v>
      </c>
      <c r="V442" s="8">
        <f>'Data-Resource'!I10037</f>
        <v>4.9458952266959655E-4</v>
      </c>
      <c r="W442" s="8">
        <f>'Data-Resource'!I10542</f>
        <v>4.8154013614028959E-3</v>
      </c>
    </row>
    <row r="443" spans="1:23" x14ac:dyDescent="0.3">
      <c r="A443" s="8" t="str">
        <f>'Data-Resource'!B443</f>
        <v>9-30-2020</v>
      </c>
      <c r="B443" s="8">
        <f>'Data-Resource'!I15088</f>
        <v>4.6734987927303198E-4</v>
      </c>
      <c r="C443" s="8">
        <f>'Data-Resource'!I12058</f>
        <v>0</v>
      </c>
      <c r="D443" s="8">
        <f>'Data-Resource'!I948</f>
        <v>-1.0748835311741332E-2</v>
      </c>
      <c r="E443" s="8">
        <f>'Data-Resource'!I1453</f>
        <v>8.6052768306542436E-3</v>
      </c>
      <c r="F443" s="8">
        <f>'Data-Resource'!I1958</f>
        <v>1.4689067979889224E-3</v>
      </c>
      <c r="G443" s="8">
        <f>'Data-Resource'!I2463</f>
        <v>2.8940380901392878E-3</v>
      </c>
      <c r="H443" s="8">
        <f>'Data-Resource'!I2968</f>
        <v>4.9010745504443412E-3</v>
      </c>
      <c r="I443" s="8">
        <f>'Data-Resource'!I3473</f>
        <v>1.1470260449003926E-2</v>
      </c>
      <c r="J443" s="8">
        <f>'Data-Resource'!I3978</f>
        <v>7.9675121951219164E-3</v>
      </c>
      <c r="K443" s="8">
        <f>'Data-Resource'!I4483</f>
        <v>1.6263769230769266E-2</v>
      </c>
      <c r="L443" s="8">
        <f>'Data-Resource'!I4988</f>
        <v>-1.666111262923458E-3</v>
      </c>
      <c r="M443" s="8">
        <f>'Data-Resource'!I5493</f>
        <v>2.9643419733638845E-2</v>
      </c>
      <c r="N443" s="8">
        <f>'Data-Resource'!I5998</f>
        <v>-9.1695368909597095E-3</v>
      </c>
      <c r="O443" s="8">
        <f>'Data-Resource'!I6503</f>
        <v>5.9838085181273771E-3</v>
      </c>
      <c r="P443" s="8">
        <f>'Data-Resource'!I12563</f>
        <v>3.9317691254642613E-3</v>
      </c>
      <c r="Q443" s="8">
        <f>'Data-Resource'!I11048</f>
        <v>1.3200186080635931E-2</v>
      </c>
      <c r="R443" s="8">
        <f>'Data-Resource'!I11553</f>
        <v>9.7214657230111547E-3</v>
      </c>
      <c r="S443" s="8">
        <f>'Data-Resource'!I8523</f>
        <v>-7.0950754213303449E-3</v>
      </c>
      <c r="T443" s="8">
        <f>'Data-Resource'!I9028</f>
        <v>1.4581688075632685E-2</v>
      </c>
      <c r="U443" s="8">
        <f>'Data-Resource'!I9533</f>
        <v>3.1197586056672484E-3</v>
      </c>
      <c r="V443" s="8">
        <f>'Data-Resource'!I10038</f>
        <v>9.4999699999999809E-3</v>
      </c>
      <c r="W443" s="8">
        <f>'Data-Resource'!I10543</f>
        <v>4.0163052208840022E-4</v>
      </c>
    </row>
    <row r="444" spans="1:23" x14ac:dyDescent="0.3">
      <c r="A444" s="8" t="str">
        <f>'Data-Resource'!B444</f>
        <v>10-1-2020</v>
      </c>
      <c r="B444" s="8">
        <f>'Data-Resource'!I15089</f>
        <v>-6.3463972666646142E-3</v>
      </c>
      <c r="C444" s="8">
        <f>'Data-Resource'!I12059</f>
        <v>2.0807390658155522E-2</v>
      </c>
      <c r="D444" s="8">
        <f>'Data-Resource'!I949</f>
        <v>-1.789549072073306E-3</v>
      </c>
      <c r="E444" s="8">
        <f>'Data-Resource'!I1454</f>
        <v>2.5787011956763296E-2</v>
      </c>
      <c r="F444" s="8">
        <f>'Data-Resource'!I1959</f>
        <v>-2.2187435052529732E-2</v>
      </c>
      <c r="G444" s="8">
        <f>'Data-Resource'!I2464</f>
        <v>-1.4956912178066693E-2</v>
      </c>
      <c r="H444" s="8">
        <f>'Data-Resource'!I2969</f>
        <v>-3.2567890080672547E-2</v>
      </c>
      <c r="I444" s="8">
        <f>'Data-Resource'!I3474</f>
        <v>-7.5449223583823949E-3</v>
      </c>
      <c r="J444" s="8">
        <f>'Data-Resource'!I3979</f>
        <v>-7.1304229578446846E-3</v>
      </c>
      <c r="K444" s="8">
        <f>'Data-Resource'!I4484</f>
        <v>1.7727509800592886E-2</v>
      </c>
      <c r="L444" s="8">
        <f>'Data-Resource'!I4989</f>
        <v>-1.9841270234945741E-2</v>
      </c>
      <c r="M444" s="8">
        <f>'Data-Resource'!I5494</f>
        <v>-2.9656963236299079E-2</v>
      </c>
      <c r="N444" s="8">
        <f>'Data-Resource'!I5999</f>
        <v>-7.6333335275641538E-4</v>
      </c>
      <c r="O444" s="8">
        <f>'Data-Resource'!I6504</f>
        <v>-2.0689655172413295E-3</v>
      </c>
      <c r="P444" s="8">
        <f>'Data-Resource'!I12564</f>
        <v>-4.6559751681324374E-3</v>
      </c>
      <c r="Q444" s="8">
        <f>'Data-Resource'!I11049</f>
        <v>3.4770513878222544E-3</v>
      </c>
      <c r="R444" s="8">
        <f>'Data-Resource'!I11554</f>
        <v>2.1677419354838801E-2</v>
      </c>
      <c r="S444" s="8">
        <f>'Data-Resource'!I8524</f>
        <v>5.8578034698285389E-3</v>
      </c>
      <c r="T444" s="8">
        <f>'Data-Resource'!I9029</f>
        <v>-1.5730382022472095E-2</v>
      </c>
      <c r="U444" s="8">
        <f>'Data-Resource'!I9534</f>
        <v>4.6169397022959607E-2</v>
      </c>
      <c r="V444" s="8">
        <f>'Data-Resource'!I10039</f>
        <v>-1.7561004878048837E-2</v>
      </c>
      <c r="W444" s="8">
        <f>'Data-Resource'!I10544</f>
        <v>3.5856334661353928E-3</v>
      </c>
    </row>
    <row r="445" spans="1:23" x14ac:dyDescent="0.3">
      <c r="A445" s="8" t="str">
        <f>'Data-Resource'!B445</f>
        <v>10-2-2020</v>
      </c>
      <c r="B445" s="8">
        <f>'Data-Resource'!I15090</f>
        <v>1.0372008045332302E-2</v>
      </c>
      <c r="C445" s="8">
        <f>'Data-Resource'!I12060</f>
        <v>1.9482619146582534E-2</v>
      </c>
      <c r="D445" s="8">
        <f>'Data-Resource'!I950</f>
        <v>1.446632911392424E-3</v>
      </c>
      <c r="E445" s="8">
        <f>'Data-Resource'!I1455</f>
        <v>1.8284978220128974E-2</v>
      </c>
      <c r="F445" s="8">
        <f>'Data-Resource'!I1960</f>
        <v>1.2060188909236536E-2</v>
      </c>
      <c r="G445" s="8">
        <f>'Data-Resource'!I2465</f>
        <v>2.4010981617575599E-2</v>
      </c>
      <c r="H445" s="8">
        <f>'Data-Resource'!I2970</f>
        <v>-2.7801816793556648E-2</v>
      </c>
      <c r="I445" s="8">
        <f>'Data-Resource'!I3475</f>
        <v>4.1339602287316507E-3</v>
      </c>
      <c r="J445" s="8">
        <f>'Data-Resource'!I3980</f>
        <v>2.5723472255248948E-3</v>
      </c>
      <c r="K445" s="8">
        <f>'Data-Resource'!I4485</f>
        <v>1.4544741185014972E-2</v>
      </c>
      <c r="L445" s="8">
        <f>'Data-Resource'!I4990</f>
        <v>1.0214504179182739E-2</v>
      </c>
      <c r="M445" s="8">
        <f>'Data-Resource'!I5495</f>
        <v>1.8109790605546166E-2</v>
      </c>
      <c r="N445" s="8">
        <f>'Data-Resource'!I6000</f>
        <v>1.3433247569962253E-2</v>
      </c>
      <c r="O445" s="8">
        <f>'Data-Resource'!I6505</f>
        <v>8.3391243919387296E-3</v>
      </c>
      <c r="P445" s="8">
        <f>'Data-Resource'!I12565</f>
        <v>-2.5762354738108381E-2</v>
      </c>
      <c r="Q445" s="8">
        <f>'Data-Resource'!I11050</f>
        <v>-4.2150050910430455E-3</v>
      </c>
      <c r="R445" s="8">
        <f>'Data-Resource'!I11555</f>
        <v>1.1467813017285562E-2</v>
      </c>
      <c r="S445" s="8">
        <f>'Data-Resource'!I8525</f>
        <v>2.3809502426702187E-2</v>
      </c>
      <c r="T445" s="8">
        <f>'Data-Resource'!I9030</f>
        <v>2.6053593869731783E-2</v>
      </c>
      <c r="U445" s="8">
        <f>'Data-Resource'!I9535</f>
        <v>-1.1788211717555228E-3</v>
      </c>
      <c r="V445" s="8">
        <f>'Data-Resource'!I10040</f>
        <v>1.70656696322108E-2</v>
      </c>
      <c r="W445" s="8">
        <f>'Data-Resource'!I10545</f>
        <v>1.437702111127054E-2</v>
      </c>
    </row>
    <row r="446" spans="1:23" x14ac:dyDescent="0.3">
      <c r="A446" s="8" t="str">
        <f>'Data-Resource'!B446</f>
        <v>10-5-2020</v>
      </c>
      <c r="B446" s="8">
        <f>'Data-Resource'!I15091</f>
        <v>3.321696393191883E-4</v>
      </c>
      <c r="C446" s="8">
        <f>'Data-Resource'!I12061</f>
        <v>-1.7857084396254937E-2</v>
      </c>
      <c r="D446" s="8">
        <f>'Data-Resource'!I951</f>
        <v>-1.6540833875422455E-2</v>
      </c>
      <c r="E446" s="8">
        <f>'Data-Resource'!I1456</f>
        <v>5.1907786259541306E-3</v>
      </c>
      <c r="F446" s="8">
        <f>'Data-Resource'!I1961</f>
        <v>1.031426360757281E-2</v>
      </c>
      <c r="G446" s="8">
        <f>'Data-Resource'!I2466</f>
        <v>1.4068479622375786E-2</v>
      </c>
      <c r="H446" s="8">
        <f>'Data-Resource'!I2971</f>
        <v>2.3413544345436736E-2</v>
      </c>
      <c r="I446" s="8">
        <f>'Data-Resource'!I3476</f>
        <v>-8.4085318419360403E-3</v>
      </c>
      <c r="J446" s="8">
        <f>'Data-Resource'!I3981</f>
        <v>1.2332000000000138E-2</v>
      </c>
      <c r="K446" s="8">
        <f>'Data-Resource'!I4486</f>
        <v>8.824143328792616E-3</v>
      </c>
      <c r="L446" s="8">
        <f>'Data-Resource'!I4991</f>
        <v>3.3570326288777521E-4</v>
      </c>
      <c r="M446" s="8">
        <f>'Data-Resource'!I5496</f>
        <v>9.602194787380041E-3</v>
      </c>
      <c r="N446" s="8">
        <f>'Data-Resource'!I6001</f>
        <v>5.0632911392409186E-4</v>
      </c>
      <c r="O446" s="8">
        <f>'Data-Resource'!I6506</f>
        <v>4.787961696306452E-3</v>
      </c>
      <c r="P446" s="8">
        <f>'Data-Resource'!I12566</f>
        <v>-7.2270073012041334E-3</v>
      </c>
      <c r="Q446" s="8">
        <f>'Data-Resource'!I11051</f>
        <v>1.4310666666666751E-2</v>
      </c>
      <c r="R446" s="8">
        <f>'Data-Resource'!I11556</f>
        <v>-2.2528209698918358E-2</v>
      </c>
      <c r="S446" s="8">
        <f>'Data-Resource'!I8526</f>
        <v>-1.6049342224252746E-2</v>
      </c>
      <c r="T446" s="8">
        <f>'Data-Resource'!I9031</f>
        <v>2.5073700955440956E-2</v>
      </c>
      <c r="U446" s="8">
        <f>'Data-Resource'!I9536</f>
        <v>7.840023520188125E-3</v>
      </c>
      <c r="V446" s="8">
        <f>'Data-Resource'!I10041</f>
        <v>-7.4626865671641755E-3</v>
      </c>
      <c r="W446" s="8">
        <f>'Data-Resource'!I10546</f>
        <v>4.3001953979640729E-3</v>
      </c>
    </row>
    <row r="447" spans="1:23" x14ac:dyDescent="0.3">
      <c r="A447" s="8" t="str">
        <f>'Data-Resource'!B447</f>
        <v>10-6-2020</v>
      </c>
      <c r="B447" s="8">
        <f>'Data-Resource'!I15092</f>
        <v>3.658908994103283E-3</v>
      </c>
      <c r="C447" s="8">
        <f>'Data-Resource'!I12062</f>
        <v>-9.0579410947445784E-3</v>
      </c>
      <c r="D447" s="8">
        <f>'Data-Resource'!I952</f>
        <v>1.1721655677655787E-2</v>
      </c>
      <c r="E447" s="8">
        <f>'Data-Resource'!I1457</f>
        <v>2.5865965423294879E-2</v>
      </c>
      <c r="F447" s="8">
        <f>'Data-Resource'!I1962</f>
        <v>1.2095832335329296E-2</v>
      </c>
      <c r="G447" s="8">
        <f>'Data-Resource'!I2467</f>
        <v>4.6554933956146358E-3</v>
      </c>
      <c r="H447" s="8">
        <f>'Data-Resource'!I2972</f>
        <v>-1.5522007559472712E-2</v>
      </c>
      <c r="I447" s="8">
        <f>'Data-Resource'!I3477</f>
        <v>4.5472818406928359E-3</v>
      </c>
      <c r="J447" s="8">
        <f>'Data-Resource'!I3982</f>
        <v>1.3439537007671901E-2</v>
      </c>
      <c r="K447" s="8">
        <f>'Data-Resource'!I4487</f>
        <v>1.1375208321909356E-2</v>
      </c>
      <c r="L447" s="8">
        <f>'Data-Resource'!I4992</f>
        <v>1.1424710791168503E-2</v>
      </c>
      <c r="M447" s="8">
        <f>'Data-Resource'!I5497</f>
        <v>5.1351351351351361E-2</v>
      </c>
      <c r="N447" s="8">
        <f>'Data-Resource'!I6002</f>
        <v>-1.0073281543020651E-3</v>
      </c>
      <c r="O447" s="8">
        <f>'Data-Resource'!I6507</f>
        <v>-7.7624029699629596E-3</v>
      </c>
      <c r="P447" s="8">
        <f>'Data-Resource'!I12567</f>
        <v>1.0242642061597919E-2</v>
      </c>
      <c r="Q447" s="8">
        <f>'Data-Resource'!I11052</f>
        <v>4.5735964748389285E-2</v>
      </c>
      <c r="R447" s="8">
        <f>'Data-Resource'!I11557</f>
        <v>2.7127673954561466E-2</v>
      </c>
      <c r="S447" s="8">
        <f>'Data-Resource'!I8527</f>
        <v>-3.4786252414370313E-2</v>
      </c>
      <c r="T447" s="8">
        <f>'Data-Resource'!I9032</f>
        <v>-2.0172931840642571E-2</v>
      </c>
      <c r="U447" s="8">
        <f>'Data-Resource'!I9537</f>
        <v>-3.4829721362229162E-3</v>
      </c>
      <c r="V447" s="8">
        <f>'Data-Resource'!I10042</f>
        <v>6.7821702067494402E-3</v>
      </c>
      <c r="W447" s="8">
        <f>'Data-Resource'!I10547</f>
        <v>-2.3318151106947226E-3</v>
      </c>
    </row>
    <row r="448" spans="1:23" x14ac:dyDescent="0.3">
      <c r="A448" s="8" t="str">
        <f>'Data-Resource'!B448</f>
        <v>10-7-2020</v>
      </c>
      <c r="B448" s="8">
        <f>'Data-Resource'!I15093</f>
        <v>2.1145381520311351E-3</v>
      </c>
      <c r="C448" s="8">
        <f>'Data-Resource'!I12063</f>
        <v>1.3414726018741566E-2</v>
      </c>
      <c r="D448" s="8">
        <f>'Data-Resource'!I953</f>
        <v>7.2232576501982939E-4</v>
      </c>
      <c r="E448" s="8">
        <f>'Data-Resource'!I1458</f>
        <v>-8.6181571195472727E-3</v>
      </c>
      <c r="F448" s="8">
        <f>'Data-Resource'!I1963</f>
        <v>-1.5130012088593717E-2</v>
      </c>
      <c r="G448" s="8">
        <f>'Data-Resource'!I2468</f>
        <v>3.4175334323922779E-2</v>
      </c>
      <c r="H448" s="8">
        <f>'Data-Resource'!I2973</f>
        <v>-1.8630870883882152E-2</v>
      </c>
      <c r="I448" s="8">
        <f>'Data-Resource'!I3478</f>
        <v>-7.0074195485634368E-3</v>
      </c>
      <c r="J448" s="8">
        <f>'Data-Resource'!I3983</f>
        <v>1.1384584615384592E-2</v>
      </c>
      <c r="K448" s="8">
        <f>'Data-Resource'!I4488</f>
        <v>2.878785858585849E-2</v>
      </c>
      <c r="L448" s="8">
        <f>'Data-Resource'!I4993</f>
        <v>-3.3797158401477415E-2</v>
      </c>
      <c r="M448" s="8">
        <f>'Data-Resource'!I5498</f>
        <v>9.0556274256144136E-3</v>
      </c>
      <c r="N448" s="8">
        <f>'Data-Resource'!I6003</f>
        <v>3.4638579317269033E-2</v>
      </c>
      <c r="O448" s="8">
        <f>'Data-Resource'!I6508</f>
        <v>-1.5651582170806425E-2</v>
      </c>
      <c r="P448" s="8">
        <f>'Data-Resource'!I12568</f>
        <v>-7.9861575398950425E-3</v>
      </c>
      <c r="Q448" s="8">
        <f>'Data-Resource'!I11053</f>
        <v>1.9841468647647767E-3</v>
      </c>
      <c r="R448" s="8">
        <f>'Data-Resource'!I11558</f>
        <v>8.087594151443063E-3</v>
      </c>
      <c r="S448" s="8">
        <f>'Data-Resource'!I8528</f>
        <v>0</v>
      </c>
      <c r="T448" s="8">
        <f>'Data-Resource'!I9033</f>
        <v>-2.3494838990341532E-2</v>
      </c>
      <c r="U448" s="8">
        <f>'Data-Resource'!I9538</f>
        <v>1.3487398324184984E-2</v>
      </c>
      <c r="V448" s="8">
        <f>'Data-Resource'!I10043</f>
        <v>4.4775820895521113E-3</v>
      </c>
      <c r="W448" s="8">
        <f>'Data-Resource'!I10548</f>
        <v>7.4016124315568043E-3</v>
      </c>
    </row>
    <row r="449" spans="1:23" x14ac:dyDescent="0.3">
      <c r="A449" s="8" t="str">
        <f>'Data-Resource'!B449</f>
        <v>10-8-2020</v>
      </c>
      <c r="B449" s="8">
        <f>'Data-Resource'!I15094</f>
        <v>2.3809808051151763E-3</v>
      </c>
      <c r="C449" s="8">
        <f>'Data-Resource'!I12064</f>
        <v>1.7707082833133121E-2</v>
      </c>
      <c r="D449" s="8">
        <f>'Data-Resource'!I954</f>
        <v>-5.380201092404677E-3</v>
      </c>
      <c r="E449" s="8">
        <f>'Data-Resource'!I1459</f>
        <v>-1.2258189517917274E-2</v>
      </c>
      <c r="F449" s="8">
        <f>'Data-Resource'!I1964</f>
        <v>5.9667620722412878E-4</v>
      </c>
      <c r="G449" s="8">
        <f>'Data-Resource'!I2469</f>
        <v>1.5985826216444607E-2</v>
      </c>
      <c r="H449" s="8">
        <f>'Data-Resource'!I2974</f>
        <v>1.5345762782165553E-2</v>
      </c>
      <c r="I449" s="8">
        <f>'Data-Resource'!I3479</f>
        <v>3.3126294681704361E-3</v>
      </c>
      <c r="J449" s="8">
        <f>'Data-Resource'!I3984</f>
        <v>-2.7314263207458373E-3</v>
      </c>
      <c r="K449" s="8">
        <f>'Data-Resource'!I4489</f>
        <v>-3.8967558909545324E-3</v>
      </c>
      <c r="L449" s="8">
        <f>'Data-Resource'!I4994</f>
        <v>1.7099863551980718E-2</v>
      </c>
      <c r="M449" s="8">
        <f>'Data-Resource'!I5499</f>
        <v>9.0365279368715117E-3</v>
      </c>
      <c r="N449" s="8">
        <f>'Data-Resource'!I6004</f>
        <v>-1.3246604046242666E-2</v>
      </c>
      <c r="O449" s="8">
        <f>'Data-Resource'!I6509</f>
        <v>-5.8479532163743329E-3</v>
      </c>
      <c r="P449" s="8">
        <f>'Data-Resource'!I12569</f>
        <v>-1.2933359999999866E-2</v>
      </c>
      <c r="Q449" s="8">
        <f>'Data-Resource'!I11054</f>
        <v>2.4509803921568693E-2</v>
      </c>
      <c r="R449" s="8">
        <f>'Data-Resource'!I11559</f>
        <v>5.1257047011039989E-4</v>
      </c>
      <c r="S449" s="8">
        <f>'Data-Resource'!I8529</f>
        <v>-3.084828620394179E-2</v>
      </c>
      <c r="T449" s="8">
        <f>'Data-Resource'!I9034</f>
        <v>1.0486846441947592E-2</v>
      </c>
      <c r="U449" s="8">
        <f>'Data-Resource'!I9539</f>
        <v>9.2139526137646442E-3</v>
      </c>
      <c r="V449" s="8">
        <f>'Data-Resource'!I10044</f>
        <v>-6.8695239420580511E-3</v>
      </c>
      <c r="W449" s="8">
        <f>'Data-Resource'!I10549</f>
        <v>6.5637528957528963E-3</v>
      </c>
    </row>
    <row r="450" spans="1:23" x14ac:dyDescent="0.3">
      <c r="A450" s="8" t="str">
        <f>'Data-Resource'!B450</f>
        <v>10-9-2020</v>
      </c>
      <c r="B450" s="8">
        <f>'Data-Resource'!I15095</f>
        <v>-1.4391363716127865E-3</v>
      </c>
      <c r="C450" s="8">
        <f>'Data-Resource'!I12065</f>
        <v>-6.7966607565014747E-3</v>
      </c>
      <c r="D450" s="8">
        <f>'Data-Resource'!I955</f>
        <v>1.7284795796119717E-2</v>
      </c>
      <c r="E450" s="8">
        <f>'Data-Resource'!I1460</f>
        <v>-2.5365414444887282E-3</v>
      </c>
      <c r="F450" s="8">
        <f>'Data-Resource'!I1965</f>
        <v>2.7433565076543788E-3</v>
      </c>
      <c r="G450" s="8">
        <f>'Data-Resource'!I2470</f>
        <v>-3.5739329511586267E-2</v>
      </c>
      <c r="H450" s="8">
        <f>'Data-Resource'!I2975</f>
        <v>1.0487642134017544E-2</v>
      </c>
      <c r="I450" s="8">
        <f>'Data-Resource'!I3480</f>
        <v>7.7932939230914954E-3</v>
      </c>
      <c r="J450" s="8">
        <f>'Data-Resource'!I3985</f>
        <v>-1.6268816311486318E-2</v>
      </c>
      <c r="K450" s="8">
        <f>'Data-Resource'!I4490</f>
        <v>-2.0467817163115274E-2</v>
      </c>
      <c r="L450" s="8">
        <f>'Data-Resource'!I4995</f>
        <v>-7.0516322519126456E-3</v>
      </c>
      <c r="M450" s="8">
        <f>'Data-Resource'!I5500</f>
        <v>-1.2713997985901266E-2</v>
      </c>
      <c r="N450" s="8">
        <f>'Data-Resource'!I6005</f>
        <v>1.9416989819974924E-3</v>
      </c>
      <c r="O450" s="8">
        <f>'Data-Resource'!I6510</f>
        <v>-3.1163434903047076E-3</v>
      </c>
      <c r="P450" s="8">
        <f>'Data-Resource'!I12570</f>
        <v>1.4154812617956114E-2</v>
      </c>
      <c r="Q450" s="8">
        <f>'Data-Resource'!I11055</f>
        <v>5.4697942909831656E-3</v>
      </c>
      <c r="R450" s="8">
        <f>'Data-Resource'!I11560</f>
        <v>-5.8614421816470894E-3</v>
      </c>
      <c r="S450" s="8">
        <f>'Data-Resource'!I8530</f>
        <v>2.7692263736263805E-2</v>
      </c>
      <c r="T450" s="8">
        <f>'Data-Resource'!I9035</f>
        <v>-9.7232836886302181E-3</v>
      </c>
      <c r="U450" s="8">
        <f>'Data-Resource'!I9540</f>
        <v>1.79463459759482E-2</v>
      </c>
      <c r="V450" s="8">
        <f>'Data-Resource'!I10045</f>
        <v>7.4552685008241124E-3</v>
      </c>
      <c r="W450" s="8">
        <f>'Data-Resource'!I10550</f>
        <v>4.6012732178500881E-3</v>
      </c>
    </row>
    <row r="451" spans="1:23" x14ac:dyDescent="0.3">
      <c r="A451" s="8" t="str">
        <f>'Data-Resource'!B451</f>
        <v>10-12-2020</v>
      </c>
      <c r="B451" s="8">
        <f>'Data-Resource'!I15096</f>
        <v>4.0004853806423577E-3</v>
      </c>
      <c r="C451" s="8">
        <f>'Data-Resource'!I12066</f>
        <v>1.159675850143463E-2</v>
      </c>
      <c r="D451" s="8">
        <f>'Data-Resource'!I956</f>
        <v>9.5203876688210592E-3</v>
      </c>
      <c r="E451" s="8">
        <f>'Data-Resource'!I1461</f>
        <v>-1.3764183947587261E-2</v>
      </c>
      <c r="F451" s="8">
        <f>'Data-Resource'!I1966</f>
        <v>7.1157317784377762E-3</v>
      </c>
      <c r="G451" s="8">
        <f>'Data-Resource'!I2471</f>
        <v>-4.1856232177320211E-3</v>
      </c>
      <c r="H451" s="8">
        <f>'Data-Resource'!I2976</f>
        <v>-9.2958012307214205E-3</v>
      </c>
      <c r="I451" s="8">
        <f>'Data-Resource'!I3481</f>
        <v>3.8562715257127139E-3</v>
      </c>
      <c r="J451" s="8">
        <f>'Data-Resource'!I3986</f>
        <v>5.5614550180077523E-3</v>
      </c>
      <c r="K451" s="8">
        <f>'Data-Resource'!I4491</f>
        <v>-5.1793325661487529E-3</v>
      </c>
      <c r="L451" s="8">
        <f>'Data-Resource'!I4996</f>
        <v>1.6903313735090184E-3</v>
      </c>
      <c r="M451" s="8">
        <f>'Data-Resource'!I5501</f>
        <v>3.0627871362939895E-3</v>
      </c>
      <c r="N451" s="8">
        <f>'Data-Resource'!I6006</f>
        <v>-7.2593754048204352E-4</v>
      </c>
      <c r="O451" s="8">
        <f>'Data-Resource'!I6511</f>
        <v>9.0529247910863635E-3</v>
      </c>
      <c r="P451" s="8">
        <f>'Data-Resource'!I12571</f>
        <v>-7.6728936458734928E-3</v>
      </c>
      <c r="Q451" s="8">
        <f>'Data-Resource'!I11056</f>
        <v>-2.2988543180515634E-2</v>
      </c>
      <c r="R451" s="8">
        <f>'Data-Resource'!I11561</f>
        <v>2.0199462794688535E-2</v>
      </c>
      <c r="S451" s="8">
        <f>'Data-Resource'!I8531</f>
        <v>3.4782565217391294E-2</v>
      </c>
      <c r="T451" s="8">
        <f>'Data-Resource'!I9036</f>
        <v>-7.5135984591928042E-4</v>
      </c>
      <c r="U451" s="8">
        <f>'Data-Resource'!I9541</f>
        <v>1.7572427536231842E-2</v>
      </c>
      <c r="V451" s="8">
        <f>'Data-Resource'!I10046</f>
        <v>-3.8967510390148724E-3</v>
      </c>
      <c r="W451" s="8">
        <f>'Data-Resource'!I10551</f>
        <v>-7.6282223816233005E-4</v>
      </c>
    </row>
    <row r="452" spans="1:23" x14ac:dyDescent="0.3">
      <c r="A452" s="8" t="str">
        <f>'Data-Resource'!B452</f>
        <v>10-13-2020</v>
      </c>
      <c r="B452" s="8">
        <f>'Data-Resource'!I15097</f>
        <v>-8.6736483653479732E-3</v>
      </c>
      <c r="C452" s="8">
        <f>'Data-Resource'!I12067</f>
        <v>-2.9367989115066059E-3</v>
      </c>
      <c r="D452" s="8">
        <f>'Data-Resource'!I957</f>
        <v>1.048176056680323E-3</v>
      </c>
      <c r="E452" s="8">
        <f>'Data-Resource'!I1462</f>
        <v>-1.0990736551902941E-3</v>
      </c>
      <c r="F452" s="8">
        <f>'Data-Resource'!I1967</f>
        <v>-2.0470564705882318E-2</v>
      </c>
      <c r="G452" s="8">
        <f>'Data-Resource'!I2472</f>
        <v>-1.0021847485024661E-2</v>
      </c>
      <c r="H452" s="8">
        <f>'Data-Resource'!I2977</f>
        <v>-2.3991233325680917E-2</v>
      </c>
      <c r="I452" s="8">
        <f>'Data-Resource'!I3482</f>
        <v>3.0340110143814315E-3</v>
      </c>
      <c r="J452" s="8">
        <f>'Data-Resource'!I3987</f>
        <v>-6.8017002070893092E-3</v>
      </c>
      <c r="K452" s="8">
        <f>'Data-Resource'!I4492</f>
        <v>-1.2890291654875338E-2</v>
      </c>
      <c r="L452" s="8">
        <f>'Data-Resource'!I4997</f>
        <v>-1.0788981575408436E-2</v>
      </c>
      <c r="M452" s="8">
        <f>'Data-Resource'!I5502</f>
        <v>-1.3681276919179221E-2</v>
      </c>
      <c r="N452" s="8">
        <f>'Data-Resource'!I6007</f>
        <v>1.4489495290993654E-3</v>
      </c>
      <c r="O452" s="8">
        <f>'Data-Resource'!I6512</f>
        <v>1.7229496898691239E-3</v>
      </c>
      <c r="P452" s="8">
        <f>'Data-Resource'!I12572</f>
        <v>-5.3376032736168484E-4</v>
      </c>
      <c r="Q452" s="8">
        <f>'Data-Resource'!I11057</f>
        <v>-2.0201961945949018E-2</v>
      </c>
      <c r="R452" s="8">
        <f>'Data-Resource'!I11562</f>
        <v>2.0724145336433054E-2</v>
      </c>
      <c r="S452" s="8">
        <f>'Data-Resource'!I8532</f>
        <v>1.6365904322282916E-2</v>
      </c>
      <c r="T452" s="8">
        <f>'Data-Resource'!I9037</f>
        <v>-1.6516494365987056E-2</v>
      </c>
      <c r="U452" s="8">
        <f>'Data-Resource'!I9542</f>
        <v>-1.90391103202848E-2</v>
      </c>
      <c r="V452" s="8">
        <f>'Data-Resource'!I10047</f>
        <v>-5.4054348894348077E-3</v>
      </c>
      <c r="W452" s="8">
        <f>'Data-Resource'!I10552</f>
        <v>-5.333310476190423E-3</v>
      </c>
    </row>
    <row r="453" spans="1:23" x14ac:dyDescent="0.3">
      <c r="A453" s="8" t="str">
        <f>'Data-Resource'!B453</f>
        <v>10-14-2020</v>
      </c>
      <c r="B453" s="8">
        <f>'Data-Resource'!I15098</f>
        <v>1.1810885752393081E-3</v>
      </c>
      <c r="C453" s="8">
        <f>'Data-Resource'!I12068</f>
        <v>1.147055882352959E-2</v>
      </c>
      <c r="D453" s="8">
        <f>'Data-Resource'!I958</f>
        <v>-4.8917677893040084E-3</v>
      </c>
      <c r="E453" s="8">
        <f>'Data-Resource'!I1463</f>
        <v>-2.2047275590551217E-2</v>
      </c>
      <c r="F453" s="8">
        <f>'Data-Resource'!I1968</f>
        <v>2.2803948768626674E-3</v>
      </c>
      <c r="G453" s="8">
        <f>'Data-Resource'!I2473</f>
        <v>2.2079669625747114E-3</v>
      </c>
      <c r="H453" s="8">
        <f>'Data-Resource'!I2978</f>
        <v>-1.4562005335704592E-2</v>
      </c>
      <c r="I453" s="8">
        <f>'Data-Resource'!I3483</f>
        <v>7.5376884422110732E-3</v>
      </c>
      <c r="J453" s="8">
        <f>'Data-Resource'!I3988</f>
        <v>-4.5052196129306207E-3</v>
      </c>
      <c r="K453" s="8">
        <f>'Data-Resource'!I4493</f>
        <v>1.2028552742681982E-2</v>
      </c>
      <c r="L453" s="8">
        <f>'Data-Resource'!I4998</f>
        <v>2.389119453924852E-3</v>
      </c>
      <c r="M453" s="8">
        <f>'Data-Resource'!I5503</f>
        <v>-3.8610038610038043E-3</v>
      </c>
      <c r="N453" s="8">
        <f>'Data-Resource'!I6008</f>
        <v>6.2365556784974357E-3</v>
      </c>
      <c r="O453" s="8">
        <f>'Data-Resource'!I6513</f>
        <v>-5.4963929920989118E-3</v>
      </c>
      <c r="P453" s="8">
        <f>'Data-Resource'!I12573</f>
        <v>2.3352014322070534E-2</v>
      </c>
      <c r="Q453" s="8">
        <f>'Data-Resource'!I11058</f>
        <v>-3.3322225258469304E-3</v>
      </c>
      <c r="R453" s="8">
        <f>'Data-Resource'!I11563</f>
        <v>5.3789117831693429E-3</v>
      </c>
      <c r="S453" s="8">
        <f>'Data-Resource'!I8533</f>
        <v>3.5934290843238383E-2</v>
      </c>
      <c r="T453" s="8">
        <f>'Data-Resource'!I9038</f>
        <v>1.5255300598536223E-3</v>
      </c>
      <c r="U453" s="8">
        <f>'Data-Resource'!I9543</f>
        <v>9.0711178908242599E-3</v>
      </c>
      <c r="V453" s="8">
        <f>'Data-Resource'!I10048</f>
        <v>-1.9891048635772373E-3</v>
      </c>
      <c r="W453" s="8">
        <f>'Data-Resource'!I10553</f>
        <v>-1.5720767594513657E-2</v>
      </c>
    </row>
    <row r="454" spans="1:23" x14ac:dyDescent="0.3">
      <c r="A454" s="8" t="str">
        <f>'Data-Resource'!B454</f>
        <v>10-15-2020</v>
      </c>
      <c r="B454" s="8">
        <f>'Data-Resource'!I15099</f>
        <v>-9.5414502383005962E-3</v>
      </c>
      <c r="C454" s="8">
        <f>'Data-Resource'!I12069</f>
        <v>-1.1192959905951098E-2</v>
      </c>
      <c r="D454" s="8">
        <f>'Data-Resource'!I959</f>
        <v>-1.9816015148987759E-2</v>
      </c>
      <c r="E454" s="8">
        <f>'Data-Resource'!I1464</f>
        <v>4.8851815665202835E-3</v>
      </c>
      <c r="F454" s="8">
        <f>'Data-Resource'!I1969</f>
        <v>-1.3738571428571466E-2</v>
      </c>
      <c r="G454" s="8">
        <f>'Data-Resource'!I2474</f>
        <v>-2.1089976816350341E-2</v>
      </c>
      <c r="H454" s="8">
        <f>'Data-Resource'!I2979</f>
        <v>1.3621339696283912E-3</v>
      </c>
      <c r="I454" s="8">
        <f>'Data-Resource'!I3484</f>
        <v>-3.2342732315692618E-3</v>
      </c>
      <c r="J454" s="8">
        <f>'Data-Resource'!I3989</f>
        <v>-8.2947999408964721E-3</v>
      </c>
      <c r="K454" s="8">
        <f>'Data-Resource'!I4494</f>
        <v>1.6359508700627965E-3</v>
      </c>
      <c r="L454" s="8">
        <f>'Data-Resource'!I4999</f>
        <v>-7.5652754153483024E-3</v>
      </c>
      <c r="M454" s="8">
        <f>'Data-Resource'!I5504</f>
        <v>4.3363994743757604E-3</v>
      </c>
      <c r="N454" s="8">
        <f>'Data-Resource'!I6009</f>
        <v>-1.4285714631615275E-2</v>
      </c>
      <c r="O454" s="8">
        <f>'Data-Resource'!I6514</f>
        <v>-1.5795015795015726E-2</v>
      </c>
      <c r="P454" s="8">
        <f>'Data-Resource'!I12574</f>
        <v>-1.2988700168559462E-2</v>
      </c>
      <c r="Q454" s="8">
        <f>'Data-Resource'!I11059</f>
        <v>6.8259385665530407E-3</v>
      </c>
      <c r="R454" s="8">
        <f>'Data-Resource'!I11564</f>
        <v>-2.8662371737657621E-2</v>
      </c>
      <c r="S454" s="8">
        <f>'Data-Resource'!I8534</f>
        <v>4.9212599393948803E-3</v>
      </c>
      <c r="T454" s="8">
        <f>'Data-Resource'!I9039</f>
        <v>-1.0761021794265104E-2</v>
      </c>
      <c r="U454" s="8">
        <f>'Data-Resource'!I9544</f>
        <v>-2.9149207505921098E-3</v>
      </c>
      <c r="V454" s="8">
        <f>'Data-Resource'!I10049</f>
        <v>-1.6603788679245373E-2</v>
      </c>
      <c r="W454" s="8">
        <f>'Data-Resource'!I10554</f>
        <v>-2.5196826771653448E-2</v>
      </c>
    </row>
    <row r="455" spans="1:23" x14ac:dyDescent="0.3">
      <c r="A455" s="8" t="str">
        <f>'Data-Resource'!B455</f>
        <v>10-16-2020</v>
      </c>
      <c r="B455" s="8">
        <f>'Data-Resource'!I15100</f>
        <v>1.0619032919431705E-2</v>
      </c>
      <c r="C455" s="8">
        <f>'Data-Resource'!I12070</f>
        <v>1.1600208554438201E-2</v>
      </c>
      <c r="D455" s="8">
        <f>'Data-Resource'!I960</f>
        <v>1.8286145965281123E-2</v>
      </c>
      <c r="E455" s="8">
        <f>'Data-Resource'!I1465</f>
        <v>3.3440481777484266E-2</v>
      </c>
      <c r="F455" s="8">
        <f>'Data-Resource'!I1970</f>
        <v>6.5174496219714594E-3</v>
      </c>
      <c r="G455" s="8">
        <f>'Data-Resource'!I2475</f>
        <v>1.6113706161137473E-2</v>
      </c>
      <c r="H455" s="8">
        <f>'Data-Resource'!I2980</f>
        <v>1.3113294144246109E-2</v>
      </c>
      <c r="I455" s="8">
        <f>'Data-Resource'!I3485</f>
        <v>1.3650131169866013E-2</v>
      </c>
      <c r="J455" s="8">
        <f>'Data-Resource'!I3990</f>
        <v>-2.6860799069982717E-3</v>
      </c>
      <c r="K455" s="8">
        <f>'Data-Resource'!I4495</f>
        <v>9.9850222668992055E-3</v>
      </c>
      <c r="L455" s="8">
        <f>'Data-Resource'!I5000</f>
        <v>2.0891364029608738E-2</v>
      </c>
      <c r="M455" s="8">
        <f>'Data-Resource'!I5505</f>
        <v>2.2357987781099781E-2</v>
      </c>
      <c r="N455" s="8">
        <f>'Data-Resource'!I6010</f>
        <v>1.0281567210848075E-2</v>
      </c>
      <c r="O455" s="8">
        <f>'Data-Resource'!I6515</f>
        <v>-2.1321961620469772E-3</v>
      </c>
      <c r="P455" s="8">
        <f>'Data-Resource'!I12575</f>
        <v>3.5382519601167414E-3</v>
      </c>
      <c r="Q455" s="8">
        <f>'Data-Resource'!I11060</f>
        <v>3.70994940978078E-2</v>
      </c>
      <c r="R455" s="8">
        <f>'Data-Resource'!I11565</f>
        <v>-1.0411551809618239E-2</v>
      </c>
      <c r="S455" s="8">
        <f>'Data-Resource'!I8535</f>
        <v>5.7170564231417226E-2</v>
      </c>
      <c r="T455" s="8">
        <f>'Data-Resource'!I9040</f>
        <v>-6.1728623685404311E-3</v>
      </c>
      <c r="U455" s="8">
        <f>'Data-Resource'!I9545</f>
        <v>4.5479350719324976E-3</v>
      </c>
      <c r="V455" s="8">
        <f>'Data-Resource'!I10050</f>
        <v>1.6853947647794527E-2</v>
      </c>
      <c r="W455" s="8">
        <f>'Data-Resource'!I10555</f>
        <v>1.3765157894736821E-2</v>
      </c>
    </row>
    <row r="456" spans="1:23" x14ac:dyDescent="0.3">
      <c r="A456" s="8" t="str">
        <f>'Data-Resource'!B456</f>
        <v>10-19-2020</v>
      </c>
      <c r="B456" s="8">
        <f>'Data-Resource'!I15101</f>
        <v>-7.2571168433150828E-3</v>
      </c>
      <c r="C456" s="8">
        <f>'Data-Resource'!I12071</f>
        <v>-1.1403508438493843E-2</v>
      </c>
      <c r="D456" s="8">
        <f>'Data-Resource'!I961</f>
        <v>-1.4059543057997144E-3</v>
      </c>
      <c r="E456" s="8">
        <f>'Data-Resource'!I1466</f>
        <v>2.8678240107341602E-2</v>
      </c>
      <c r="F456" s="8">
        <f>'Data-Resource'!I1971</f>
        <v>5.9938593272171404E-3</v>
      </c>
      <c r="G456" s="8">
        <f>'Data-Resource'!I2476</f>
        <v>-1.2801539413671929E-2</v>
      </c>
      <c r="H456" s="8">
        <f>'Data-Resource'!I2981</f>
        <v>-1.269487694009451E-2</v>
      </c>
      <c r="I456" s="8">
        <f>'Data-Resource'!I3486</f>
        <v>-2.6932369077307117E-3</v>
      </c>
      <c r="J456" s="8">
        <f>'Data-Resource'!I3991</f>
        <v>6.645537869532623E-3</v>
      </c>
      <c r="K456" s="8">
        <f>'Data-Resource'!I4496</f>
        <v>1.1346837915083129E-2</v>
      </c>
      <c r="L456" s="8">
        <f>'Data-Resource'!I5001</f>
        <v>-3.3978934446982291E-3</v>
      </c>
      <c r="M456" s="8">
        <f>'Data-Resource'!I5506</f>
        <v>1.5228426395939064E-2</v>
      </c>
      <c r="N456" s="8">
        <f>'Data-Resource'!I6011</f>
        <v>-2.4131033400844855E-3</v>
      </c>
      <c r="O456" s="8">
        <f>'Data-Resource'!I6516</f>
        <v>-8.8809946714032226E-3</v>
      </c>
      <c r="P456" s="8">
        <f>'Data-Resource'!I12576</f>
        <v>-2.60049394874561E-3</v>
      </c>
      <c r="Q456" s="8">
        <f>'Data-Resource'!I11061</f>
        <v>3.5645041432696141E-3</v>
      </c>
      <c r="R456" s="8">
        <f>'Data-Resource'!I11566</f>
        <v>2.025500049056015E-2</v>
      </c>
      <c r="S456" s="8">
        <f>'Data-Resource'!I8536</f>
        <v>9.0909090909090905E-3</v>
      </c>
      <c r="T456" s="8">
        <f>'Data-Resource'!I9041</f>
        <v>5.4389822557648288E-3</v>
      </c>
      <c r="U456" s="8">
        <f>'Data-Resource'!I9546</f>
        <v>-4.3243603603603199E-3</v>
      </c>
      <c r="V456" s="8">
        <f>'Data-Resource'!I10051</f>
        <v>-1.4000015000000055E-2</v>
      </c>
      <c r="W456" s="8">
        <f>'Data-Resource'!I10556</f>
        <v>-1.2708490663884174E-2</v>
      </c>
    </row>
    <row r="457" spans="1:23" x14ac:dyDescent="0.3">
      <c r="A457" s="8" t="str">
        <f>'Data-Resource'!B457</f>
        <v>10-20-2020</v>
      </c>
      <c r="B457" s="8">
        <f>'Data-Resource'!I15102</f>
        <v>-6.4122962520296468E-3</v>
      </c>
      <c r="C457" s="8">
        <f>'Data-Resource'!I12072</f>
        <v>-1.2998464578934334E-2</v>
      </c>
      <c r="D457" s="8">
        <f>'Data-Resource'!I962</f>
        <v>-8.450683098591644E-3</v>
      </c>
      <c r="E457" s="8">
        <f>'Data-Resource'!I1467</f>
        <v>2.4655450628386668E-2</v>
      </c>
      <c r="F457" s="8">
        <f>'Data-Resource'!I1972</f>
        <v>1.2218214710808619E-4</v>
      </c>
      <c r="G457" s="8">
        <f>'Data-Resource'!I2477</f>
        <v>-9.4375235938088688E-4</v>
      </c>
      <c r="H457" s="8">
        <f>'Data-Resource'!I2982</f>
        <v>-8.6363863636364467E-3</v>
      </c>
      <c r="I457" s="8">
        <f>'Data-Resource'!I3487</f>
        <v>7.9920481117293288E-3</v>
      </c>
      <c r="J457" s="8">
        <f>'Data-Resource'!I3992</f>
        <v>8.9763779527558835E-3</v>
      </c>
      <c r="K457" s="8">
        <f>'Data-Resource'!I4497</f>
        <v>9.8037254901952664E-4</v>
      </c>
      <c r="L457" s="8">
        <f>'Data-Resource'!I5002</f>
        <v>-2.9794561643835576E-2</v>
      </c>
      <c r="M457" s="8">
        <f>'Data-Resource'!I5507</f>
        <v>2.2841365461847417E-2</v>
      </c>
      <c r="N457" s="8">
        <f>'Data-Resource'!I6012</f>
        <v>1.1491368631228949E-2</v>
      </c>
      <c r="O457" s="8">
        <f>'Data-Resource'!I6517</f>
        <v>-1.5827338129496438E-2</v>
      </c>
      <c r="P457" s="8">
        <f>'Data-Resource'!I12577</f>
        <v>-1.3120316283693652E-2</v>
      </c>
      <c r="Q457" s="8">
        <f>'Data-Resource'!I11062</f>
        <v>3.5621763042296563E-2</v>
      </c>
      <c r="R457" s="8">
        <f>'Data-Resource'!I11567</f>
        <v>-3.1839577181504665E-3</v>
      </c>
      <c r="S457" s="8">
        <f>'Data-Resource'!I8537</f>
        <v>-6.3506330464889807E-2</v>
      </c>
      <c r="T457" s="8">
        <f>'Data-Resource'!I9042</f>
        <v>2.3346536964980692E-3</v>
      </c>
      <c r="U457" s="8">
        <f>'Data-Resource'!I9547</f>
        <v>-5.1076249543961609E-3</v>
      </c>
      <c r="V457" s="8">
        <f>'Data-Resource'!I10052</f>
        <v>-8.1218578680203185E-3</v>
      </c>
      <c r="W457" s="8">
        <f>'Data-Resource'!I10557</f>
        <v>2.8168853118712661E-3</v>
      </c>
    </row>
    <row r="458" spans="1:23" x14ac:dyDescent="0.3">
      <c r="A458" s="8" t="str">
        <f>'Data-Resource'!B458</f>
        <v>10-21-2020</v>
      </c>
      <c r="B458" s="8">
        <f>'Data-Resource'!I15103</f>
        <v>-1.6202072690917793E-2</v>
      </c>
      <c r="C458" s="8">
        <f>'Data-Resource'!I12073</f>
        <v>-1.3114694876742139E-2</v>
      </c>
      <c r="D458" s="8">
        <f>'Data-Resource'!I963</f>
        <v>-2.3479209744307304E-2</v>
      </c>
      <c r="E458" s="8">
        <f>'Data-Resource'!I1468</f>
        <v>-4.5915353431265488E-2</v>
      </c>
      <c r="F458" s="8">
        <f>'Data-Resource'!I1973</f>
        <v>-1.484547934506281E-2</v>
      </c>
      <c r="G458" s="8">
        <f>'Data-Resource'!I2478</f>
        <v>-2.0492592977864047E-2</v>
      </c>
      <c r="H458" s="8">
        <f>'Data-Resource'!I2983</f>
        <v>-2.2988505747126416E-2</v>
      </c>
      <c r="I458" s="8">
        <f>'Data-Resource'!I3488</f>
        <v>-2.0287015726263791E-2</v>
      </c>
      <c r="J458" s="8">
        <f>'Data-Resource'!I3993</f>
        <v>-1.3908175149253082E-2</v>
      </c>
      <c r="K458" s="8">
        <f>'Data-Resource'!I4498</f>
        <v>-5.379002444987761E-3</v>
      </c>
      <c r="L458" s="8">
        <f>'Data-Resource'!I5003</f>
        <v>-1.7314466431095275E-2</v>
      </c>
      <c r="M458" s="8">
        <f>'Data-Resource'!I5508</f>
        <v>-3.5757575757575648E-2</v>
      </c>
      <c r="N458" s="8">
        <f>'Data-Resource'!I6013</f>
        <v>-1.5126097713032435E-2</v>
      </c>
      <c r="O458" s="8">
        <f>'Data-Resource'!I6518</f>
        <v>-1.9636363636363618E-2</v>
      </c>
      <c r="P458" s="8">
        <f>'Data-Resource'!I12578</f>
        <v>1.1850428537220009E-3</v>
      </c>
      <c r="Q458" s="8">
        <f>'Data-Resource'!I11063</f>
        <v>-2.9135393641526546E-2</v>
      </c>
      <c r="R458" s="8">
        <f>'Data-Resource'!I11568</f>
        <v>-7.3619386503066316E-3</v>
      </c>
      <c r="S458" s="8">
        <f>'Data-Resource'!I8538</f>
        <v>-3.0651397880241439E-2</v>
      </c>
      <c r="T458" s="8">
        <f>'Data-Resource'!I9043</f>
        <v>-1.2355196911196879E-2</v>
      </c>
      <c r="U458" s="8">
        <f>'Data-Resource'!I9548</f>
        <v>-1.8032822658185E-2</v>
      </c>
      <c r="V458" s="8">
        <f>'Data-Resource'!I10053</f>
        <v>-1.059798669486698E-2</v>
      </c>
      <c r="W458" s="8">
        <f>'Data-Resource'!I10558</f>
        <v>3.6115971687255325E-3</v>
      </c>
    </row>
    <row r="459" spans="1:23" x14ac:dyDescent="0.3">
      <c r="A459" s="8" t="str">
        <f>'Data-Resource'!B459</f>
        <v>10-22-2020</v>
      </c>
      <c r="B459" s="8">
        <f>'Data-Resource'!I15104</f>
        <v>9.143588355121109E-3</v>
      </c>
      <c r="C459" s="8">
        <f>'Data-Resource'!I12074</f>
        <v>-8.1942637877310386E-3</v>
      </c>
      <c r="D459" s="8">
        <f>'Data-Resource'!I964</f>
        <v>4.3269276108046165E-2</v>
      </c>
      <c r="E459" s="8">
        <f>'Data-Resource'!I1469</f>
        <v>1.6724534289609821E-2</v>
      </c>
      <c r="F459" s="8">
        <f>'Data-Resource'!I1974</f>
        <v>4.9616718878162103E-4</v>
      </c>
      <c r="G459" s="8">
        <f>'Data-Resource'!I2479</f>
        <v>3.682228824892535E-3</v>
      </c>
      <c r="H459" s="8">
        <f>'Data-Resource'!I2984</f>
        <v>3.5562351825510628E-3</v>
      </c>
      <c r="I459" s="8">
        <f>'Data-Resource'!I3489</f>
        <v>-3.2375456591478562E-3</v>
      </c>
      <c r="J459" s="8">
        <f>'Data-Resource'!I3994</f>
        <v>8.5079721363167382E-3</v>
      </c>
      <c r="K459" s="8">
        <f>'Data-Resource'!I4499</f>
        <v>-9.8522167487684383E-3</v>
      </c>
      <c r="L459" s="8">
        <f>'Data-Resource'!I5004</f>
        <v>-2.5298589434105709E-3</v>
      </c>
      <c r="M459" s="8">
        <f>'Data-Resource'!I5509</f>
        <v>8.7474645030425902E-3</v>
      </c>
      <c r="N459" s="8">
        <f>'Data-Resource'!I6014</f>
        <v>4.184051090719996E-3</v>
      </c>
      <c r="O459" s="8">
        <f>'Data-Resource'!I6519</f>
        <v>1.8656716417910261E-3</v>
      </c>
      <c r="P459" s="8">
        <f>'Data-Resource'!I12579</f>
        <v>1.5915065890846944E-2</v>
      </c>
      <c r="Q459" s="8">
        <f>'Data-Resource'!I11064</f>
        <v>3.7606280089193526E-2</v>
      </c>
      <c r="R459" s="8">
        <f>'Data-Resource'!I11569</f>
        <v>3.4921302070340973E-3</v>
      </c>
      <c r="S459" s="8">
        <f>'Data-Resource'!I8539</f>
        <v>-7.6183037766980001E-3</v>
      </c>
      <c r="T459" s="8">
        <f>'Data-Resource'!I9044</f>
        <v>1.1764705882352955E-2</v>
      </c>
      <c r="U459" s="8">
        <f>'Data-Resource'!I9549</f>
        <v>-7.8373203955962693E-3</v>
      </c>
      <c r="V459" s="8">
        <f>'Data-Resource'!I10054</f>
        <v>-1.7967453522062474E-3</v>
      </c>
      <c r="W459" s="8">
        <f>'Data-Resource'!I10559</f>
        <v>2.2781766950947472E-2</v>
      </c>
    </row>
    <row r="460" spans="1:23" x14ac:dyDescent="0.3">
      <c r="A460" s="8" t="str">
        <f>'Data-Resource'!B460</f>
        <v>10-23-2020</v>
      </c>
      <c r="B460" s="8">
        <f>'Data-Resource'!I15105</f>
        <v>1.0206880439397232E-2</v>
      </c>
      <c r="C460" s="8">
        <f>'Data-Resource'!I12075</f>
        <v>1.840500112914116E-2</v>
      </c>
      <c r="D460" s="8">
        <f>'Data-Resource'!I965</f>
        <v>3.9186888242810731E-3</v>
      </c>
      <c r="E460" s="8">
        <f>'Data-Resource'!I1470</f>
        <v>4.6153846153846184E-2</v>
      </c>
      <c r="F460" s="8">
        <f>'Data-Resource'!I1975</f>
        <v>1.5031043478260866E-2</v>
      </c>
      <c r="G460" s="8">
        <f>'Data-Resource'!I2480</f>
        <v>1.1416408668730695E-2</v>
      </c>
      <c r="H460" s="8">
        <f>'Data-Resource'!I2985</f>
        <v>5.093579841117718E-3</v>
      </c>
      <c r="I460" s="8">
        <f>'Data-Resource'!I3490</f>
        <v>1.0170870626525655E-2</v>
      </c>
      <c r="J460" s="8">
        <f>'Data-Resource'!I3995</f>
        <v>-1.0937499999999888E-3</v>
      </c>
      <c r="K460" s="8">
        <f>'Data-Resource'!I4500</f>
        <v>3.4722121982476489E-3</v>
      </c>
      <c r="L460" s="8">
        <f>'Data-Resource'!I5005</f>
        <v>2.1826337326146736E-3</v>
      </c>
      <c r="M460" s="8">
        <f>'Data-Resource'!I5510</f>
        <v>1.9204217396761696E-2</v>
      </c>
      <c r="N460" s="8">
        <f>'Data-Resource'!I6015</f>
        <v>3.9555005202594196E-3</v>
      </c>
      <c r="O460" s="8">
        <f>'Data-Resource'!I6520</f>
        <v>7.8592814371257601E-3</v>
      </c>
      <c r="P460" s="8">
        <f>'Data-Resource'!I12580</f>
        <v>1.1813599369912822E-3</v>
      </c>
      <c r="Q460" s="8">
        <f>'Data-Resource'!I11065</f>
        <v>7.0841218057891772E-2</v>
      </c>
      <c r="R460" s="8">
        <f>'Data-Resource'!I11570</f>
        <v>7.3221867873515041E-4</v>
      </c>
      <c r="S460" s="8">
        <f>'Data-Resource'!I8540</f>
        <v>-4.7908974742548759E-2</v>
      </c>
      <c r="T460" s="8">
        <f>'Data-Resource'!I9045</f>
        <v>6.9930770860857612E-3</v>
      </c>
      <c r="U460" s="8">
        <f>'Data-Resource'!I9550</f>
        <v>1.6499108666793202E-2</v>
      </c>
      <c r="V460" s="8">
        <f>'Data-Resource'!I10055</f>
        <v>2.1058069148301047E-2</v>
      </c>
      <c r="W460" s="8">
        <f>'Data-Resource'!I10560</f>
        <v>3.0480727561095679E-2</v>
      </c>
    </row>
    <row r="461" spans="1:23" x14ac:dyDescent="0.3">
      <c r="A461" s="8" t="str">
        <f>'Data-Resource'!B461</f>
        <v>10-26-2020</v>
      </c>
      <c r="B461" s="8">
        <f>'Data-Resource'!I15106</f>
        <v>-1.0259795321657278E-2</v>
      </c>
      <c r="C461" s="8">
        <f>'Data-Resource'!I12076</f>
        <v>4.5537645584021787E-3</v>
      </c>
      <c r="D461" s="8">
        <f>'Data-Resource'!I966</f>
        <v>-1.7569000019411814E-2</v>
      </c>
      <c r="E461" s="8">
        <f>'Data-Resource'!I1471</f>
        <v>-1.3649257946580534E-2</v>
      </c>
      <c r="F461" s="8">
        <f>'Data-Resource'!I1976</f>
        <v>-1.4971180880382332E-2</v>
      </c>
      <c r="G461" s="8">
        <f>'Data-Resource'!I2481</f>
        <v>-7.7518801454216895E-3</v>
      </c>
      <c r="H461" s="8">
        <f>'Data-Resource'!I2986</f>
        <v>7.2189349112426028E-3</v>
      </c>
      <c r="I461" s="8">
        <f>'Data-Resource'!I3491</f>
        <v>9.0909292929292965E-3</v>
      </c>
      <c r="J461" s="8">
        <f>'Data-Resource'!I3996</f>
        <v>5.5678968252005677E-3</v>
      </c>
      <c r="K461" s="8">
        <f>'Data-Resource'!I4501</f>
        <v>-1.5261004322510079E-2</v>
      </c>
      <c r="L461" s="8">
        <f>'Data-Resource'!I5006</f>
        <v>-1.9722404078410732E-2</v>
      </c>
      <c r="M461" s="8">
        <f>'Data-Resource'!I5511</f>
        <v>4.9999999999998448E-3</v>
      </c>
      <c r="N461" s="8">
        <f>'Data-Resource'!I6016</f>
        <v>-2.7673207547169601E-3</v>
      </c>
      <c r="O461" s="8">
        <f>'Data-Resource'!I6521</f>
        <v>-1.4136904761904781E-2</v>
      </c>
      <c r="P461" s="8">
        <f>'Data-Resource'!I12581</f>
        <v>-3.5713757558565344E-3</v>
      </c>
      <c r="Q461" s="8">
        <f>'Data-Resource'!I11066</f>
        <v>-1.9488410831091447E-2</v>
      </c>
      <c r="R461" s="8">
        <f>'Data-Resource'!I11571</f>
        <v>-1.6348774246935108E-2</v>
      </c>
      <c r="S461" s="8">
        <f>'Data-Resource'!I8541</f>
        <v>3.0198230582437454E-3</v>
      </c>
      <c r="T461" s="8">
        <f>'Data-Resource'!I9046</f>
        <v>-8.5870878101286727E-3</v>
      </c>
      <c r="U461" s="8">
        <f>'Data-Resource'!I9551</f>
        <v>-6.7681145616889059E-3</v>
      </c>
      <c r="V461" s="8">
        <f>'Data-Resource'!I10056</f>
        <v>-2.659574548923235E-2</v>
      </c>
      <c r="W461" s="8">
        <f>'Data-Resource'!I10561</f>
        <v>-2.6676143902655105E-3</v>
      </c>
    </row>
    <row r="462" spans="1:23" x14ac:dyDescent="0.3">
      <c r="A462" s="8" t="str">
        <f>'Data-Resource'!B462</f>
        <v>10-27-2020</v>
      </c>
      <c r="B462" s="8">
        <f>'Data-Resource'!I15107</f>
        <v>-1.1702826130530263E-2</v>
      </c>
      <c r="C462" s="8">
        <f>'Data-Resource'!I12077</f>
        <v>1.2582324368414451E-2</v>
      </c>
      <c r="D462" s="8">
        <f>'Data-Resource'!I967</f>
        <v>-6.9140978273986783E-3</v>
      </c>
      <c r="E462" s="8">
        <f>'Data-Resource'!I1472</f>
        <v>-3.0500803323192677E-2</v>
      </c>
      <c r="F462" s="8">
        <f>'Data-Resource'!I1977</f>
        <v>-2.6835582726688796E-2</v>
      </c>
      <c r="G462" s="8">
        <f>'Data-Resource'!I2482</f>
        <v>-1.8142724078920213E-2</v>
      </c>
      <c r="H462" s="8">
        <f>'Data-Resource'!I2987</f>
        <v>-2.3759608665269143E-2</v>
      </c>
      <c r="I462" s="8">
        <f>'Data-Resource'!I3492</f>
        <v>-2.9880875898787773E-3</v>
      </c>
      <c r="J462" s="8">
        <f>'Data-Resource'!I3997</f>
        <v>-2.7834872687015521E-2</v>
      </c>
      <c r="K462" s="8">
        <f>'Data-Resource'!I4502</f>
        <v>-2.8407919186512202E-2</v>
      </c>
      <c r="L462" s="8">
        <f>'Data-Resource'!I5007</f>
        <v>-1.1873884972170729E-2</v>
      </c>
      <c r="M462" s="8">
        <f>'Data-Resource'!I5512</f>
        <v>-2.9209621993127075E-2</v>
      </c>
      <c r="N462" s="8">
        <f>'Data-Resource'!I6017</f>
        <v>-7.753926963481695E-3</v>
      </c>
      <c r="O462" s="8">
        <f>'Data-Resource'!I6522</f>
        <v>-1.3584905660377306E-2</v>
      </c>
      <c r="P462" s="8">
        <f>'Data-Resource'!I12582</f>
        <v>-3.5727934365487901E-3</v>
      </c>
      <c r="Q462" s="8">
        <f>'Data-Resource'!I11067</f>
        <v>-3.6290267424756877E-2</v>
      </c>
      <c r="R462" s="8">
        <f>'Data-Resource'!I11572</f>
        <v>2.2681451327099759E-3</v>
      </c>
      <c r="S462" s="8">
        <f>'Data-Resource'!I8542</f>
        <v>2.8222409435551887E-2</v>
      </c>
      <c r="T462" s="8">
        <f>'Data-Resource'!I9047</f>
        <v>-1.3375263782458924E-2</v>
      </c>
      <c r="U462" s="8">
        <f>'Data-Resource'!I9552</f>
        <v>-3.6090263157894868E-2</v>
      </c>
      <c r="V462" s="8">
        <f>'Data-Resource'!I10057</f>
        <v>-2.5906735751295893E-3</v>
      </c>
      <c r="W462" s="8">
        <f>'Data-Resource'!I10562</f>
        <v>3.2061045801526578E-2</v>
      </c>
    </row>
    <row r="463" spans="1:23" x14ac:dyDescent="0.3">
      <c r="A463" s="8" t="str">
        <f>'Data-Resource'!B463</f>
        <v>10-28-2020</v>
      </c>
      <c r="B463" s="8">
        <f>'Data-Resource'!I15108</f>
        <v>-2.4290368030956071E-2</v>
      </c>
      <c r="C463" s="8">
        <f>'Data-Resource'!I12078</f>
        <v>-3.5843462775799154E-2</v>
      </c>
      <c r="D463" s="8">
        <f>'Data-Resource'!I968</f>
        <v>-3.3107556046992774E-2</v>
      </c>
      <c r="E463" s="8">
        <f>'Data-Resource'!I1473</f>
        <v>-6.4443692605123375E-3</v>
      </c>
      <c r="F463" s="8">
        <f>'Data-Resource'!I1978</f>
        <v>-8.485659435097756E-3</v>
      </c>
      <c r="G463" s="8">
        <f>'Data-Resource'!I2483</f>
        <v>-3.9390199291798739E-2</v>
      </c>
      <c r="H463" s="8">
        <f>'Data-Resource'!I2988</f>
        <v>-2.1514327957419612E-2</v>
      </c>
      <c r="I463" s="8">
        <f>'Data-Resource'!I3493</f>
        <v>-3.8619586702756822E-2</v>
      </c>
      <c r="J463" s="8">
        <f>'Data-Resource'!I3998</f>
        <v>-2.7959132764105169E-2</v>
      </c>
      <c r="K463" s="8">
        <f>'Data-Resource'!I4503</f>
        <v>-2.3640630209340804E-2</v>
      </c>
      <c r="L463" s="8">
        <f>'Data-Resource'!I5008</f>
        <v>-8.0152900763358313E-3</v>
      </c>
      <c r="M463" s="8">
        <f>'Data-Resource'!I5513</f>
        <v>-1.2221514958624991E-2</v>
      </c>
      <c r="N463" s="8">
        <f>'Data-Resource'!I6018</f>
        <v>-1.4728681789956543E-2</v>
      </c>
      <c r="O463" s="8">
        <f>'Data-Resource'!I6523</f>
        <v>-8.1269349845200616E-3</v>
      </c>
      <c r="P463" s="8">
        <f>'Data-Resource'!I12583</f>
        <v>-4.8517522831134198E-3</v>
      </c>
      <c r="Q463" s="8">
        <f>'Data-Resource'!I11068</f>
        <v>1.6172568039322197E-2</v>
      </c>
      <c r="R463" s="8">
        <f>'Data-Resource'!I11573</f>
        <v>2.107221841535541E-2</v>
      </c>
      <c r="S463" s="8">
        <f>'Data-Resource'!I8543</f>
        <v>-4.0567952141337772E-2</v>
      </c>
      <c r="T463" s="8">
        <f>'Data-Resource'!I9048</f>
        <v>-7.9998400000009433E-4</v>
      </c>
      <c r="U463" s="8">
        <f>'Data-Resource'!I9553</f>
        <v>-4.8403253665394712E-2</v>
      </c>
      <c r="V463" s="8">
        <f>'Data-Resource'!I10058</f>
        <v>-2.1842073684210497E-2</v>
      </c>
      <c r="W463" s="8">
        <f>'Data-Resource'!I10563</f>
        <v>1.315789473684202E-2</v>
      </c>
    </row>
    <row r="464" spans="1:23" x14ac:dyDescent="0.3">
      <c r="A464" s="8" t="str">
        <f>'Data-Resource'!B464</f>
        <v>10-29-2020</v>
      </c>
      <c r="B464" s="8">
        <f>'Data-Resource'!I15109</f>
        <v>-2.8372281415604307E-3</v>
      </c>
      <c r="C464" s="8">
        <f>'Data-Resource'!I12079</f>
        <v>-1.5987492163009268E-2</v>
      </c>
      <c r="D464" s="8">
        <f>'Data-Resource'!I969</f>
        <v>-2.3130532531932301E-3</v>
      </c>
      <c r="E464" s="8">
        <f>'Data-Resource'!I1474</f>
        <v>-9.3502822722920948E-3</v>
      </c>
      <c r="F464" s="8">
        <f>'Data-Resource'!I1979</f>
        <v>-5.6833198534018241E-3</v>
      </c>
      <c r="G464" s="8">
        <f>'Data-Resource'!I2484</f>
        <v>1.5035978949630242E-3</v>
      </c>
      <c r="H464" s="8">
        <f>'Data-Resource'!I2989</f>
        <v>-3.6762255802999603E-4</v>
      </c>
      <c r="I464" s="8">
        <f>'Data-Resource'!I3494</f>
        <v>-1.4779320194935499E-2</v>
      </c>
      <c r="J464" s="8">
        <f>'Data-Resource'!I3999</f>
        <v>8.1230727942780325E-3</v>
      </c>
      <c r="K464" s="8">
        <f>'Data-Resource'!I4504</f>
        <v>-7.9208139071327011E-3</v>
      </c>
      <c r="L464" s="8">
        <f>'Data-Resource'!I5009</f>
        <v>-5.764796044667308E-3</v>
      </c>
      <c r="M464" s="8">
        <f>'Data-Resource'!I5514</f>
        <v>-9.547738693467216E-3</v>
      </c>
      <c r="N464" s="8">
        <f>'Data-Resource'!I6019</f>
        <v>6.2908777829161861E-3</v>
      </c>
      <c r="O464" s="8">
        <f>'Data-Resource'!I6524</f>
        <v>2.6974198592650541E-2</v>
      </c>
      <c r="P464" s="8">
        <f>'Data-Resource'!I12584</f>
        <v>-5.449863611721058E-4</v>
      </c>
      <c r="Q464" s="8">
        <f>'Data-Resource'!I11069</f>
        <v>-5.170162856606756E-2</v>
      </c>
      <c r="R464" s="8">
        <f>'Data-Resource'!I11574</f>
        <v>-8.0749545203823124E-3</v>
      </c>
      <c r="S464" s="8">
        <f>'Data-Resource'!I8544</f>
        <v>-1.5151536195286266E-2</v>
      </c>
      <c r="T464" s="8">
        <f>'Data-Resource'!I9049</f>
        <v>8.0520130769411733E-4</v>
      </c>
      <c r="U464" s="8">
        <f>'Data-Resource'!I9554</f>
        <v>9.7128378378378982E-3</v>
      </c>
      <c r="V464" s="8">
        <f>'Data-Resource'!I10059</f>
        <v>9.403546177209678E-3</v>
      </c>
      <c r="W464" s="8">
        <f>'Data-Resource'!I10564</f>
        <v>-1.4136860750157477E-2</v>
      </c>
    </row>
    <row r="465" spans="1:23" x14ac:dyDescent="0.3">
      <c r="A465" s="8" t="str">
        <f>'Data-Resource'!B465</f>
        <v>10-30-2020</v>
      </c>
      <c r="B465" s="8">
        <f>'Data-Resource'!I15110</f>
        <v>7.3104653118459288E-3</v>
      </c>
      <c r="C465" s="8">
        <f>'Data-Resource'!I12080</f>
        <v>1.7280032000000004E-2</v>
      </c>
      <c r="D465" s="8">
        <f>'Data-Resource'!I970</f>
        <v>1.9646365422397775E-3</v>
      </c>
      <c r="E465" s="8">
        <f>'Data-Resource'!I1475</f>
        <v>3.2013251881625349E-2</v>
      </c>
      <c r="F465" s="8">
        <f>'Data-Resource'!I1980</f>
        <v>1.6144180919032015E-2</v>
      </c>
      <c r="G465" s="8">
        <f>'Data-Resource'!I2485</f>
        <v>2.3260869565217356E-2</v>
      </c>
      <c r="H465" s="8">
        <f>'Data-Resource'!I2990</f>
        <v>5.9821038380383192E-3</v>
      </c>
      <c r="I465" s="8">
        <f>'Data-Resource'!I3495</f>
        <v>4.4692960893855434E-3</v>
      </c>
      <c r="J465" s="8">
        <f>'Data-Resource'!I4000</f>
        <v>2.2299615947748673E-2</v>
      </c>
      <c r="K465" s="8">
        <f>'Data-Resource'!I4505</f>
        <v>2.561796629213493E-2</v>
      </c>
      <c r="L465" s="8">
        <f>'Data-Resource'!I5010</f>
        <v>-7.0727072691552382E-3</v>
      </c>
      <c r="M465" s="8">
        <f>'Data-Resource'!I5515</f>
        <v>1.8170103092783486E-2</v>
      </c>
      <c r="N465" s="8">
        <f>'Data-Resource'!I6020</f>
        <v>3.1646362428604667E-3</v>
      </c>
      <c r="O465" s="8">
        <f>'Data-Resource'!I6525</f>
        <v>5.3846153846154538E-3</v>
      </c>
      <c r="P465" s="8">
        <f>'Data-Resource'!I12585</f>
        <v>1.2499944368134792E-2</v>
      </c>
      <c r="Q465" s="8">
        <f>'Data-Resource'!I11070</f>
        <v>2.4825195804195746E-2</v>
      </c>
      <c r="R465" s="8">
        <f>'Data-Resource'!I11575</f>
        <v>-2.3929805584553335E-3</v>
      </c>
      <c r="S465" s="8">
        <f>'Data-Resource'!I8545</f>
        <v>-7.7787598915029562E-3</v>
      </c>
      <c r="T465" s="8">
        <f>'Data-Resource'!I9050</f>
        <v>1.0534805339792331E-2</v>
      </c>
      <c r="U465" s="8">
        <f>'Data-Resource'!I9555</f>
        <v>1.7021276595744539E-2</v>
      </c>
      <c r="V465" s="8">
        <f>'Data-Resource'!I10060</f>
        <v>2.199295754524979E-2</v>
      </c>
      <c r="W465" s="8">
        <f>'Data-Resource'!I10565</f>
        <v>-2.5670482758620695E-2</v>
      </c>
    </row>
    <row r="466" spans="1:23" x14ac:dyDescent="0.3">
      <c r="A466" s="8" t="str">
        <f>'Data-Resource'!B466</f>
        <v>11-2-2020</v>
      </c>
      <c r="B466" s="8">
        <f>'Data-Resource'!I15111</f>
        <v>1.597617386016198E-2</v>
      </c>
      <c r="C466" s="8">
        <f>'Data-Resource'!I12081</f>
        <v>1.1243004372267223E-2</v>
      </c>
      <c r="D466" s="8">
        <f>'Data-Resource'!I971</f>
        <v>1.3645224171540023E-2</v>
      </c>
      <c r="E466" s="8">
        <f>'Data-Resource'!I1476</f>
        <v>1.1109982895095261E-3</v>
      </c>
      <c r="F466" s="8">
        <f>'Data-Resource'!I1981</f>
        <v>1.4790542903327196E-2</v>
      </c>
      <c r="G466" s="8">
        <f>'Data-Resource'!I2486</f>
        <v>1.597305523442397E-2</v>
      </c>
      <c r="H466" s="8">
        <f>'Data-Resource'!I2991</f>
        <v>2.3002519368529751E-2</v>
      </c>
      <c r="I466" s="8">
        <f>'Data-Resource'!I3496</f>
        <v>1.7698672174807104E-3</v>
      </c>
      <c r="J466" s="8">
        <f>'Data-Resource'!I4001</f>
        <v>1.1525423728813433E-2</v>
      </c>
      <c r="K466" s="8">
        <f>'Data-Resource'!I4506</f>
        <v>-8.6723765974054223E-4</v>
      </c>
      <c r="L466" s="8">
        <f>'Data-Resource'!I5011</f>
        <v>-1.6869313853338147E-2</v>
      </c>
      <c r="M466" s="8">
        <f>'Data-Resource'!I5516</f>
        <v>3.6999999999999943E-2</v>
      </c>
      <c r="N466" s="8">
        <f>'Data-Resource'!I6021</f>
        <v>1.538464226256283E-2</v>
      </c>
      <c r="O466" s="8">
        <f>'Data-Resource'!I6526</f>
        <v>1.1724659606656501E-2</v>
      </c>
      <c r="P466" s="8">
        <f>'Data-Resource'!I12586</f>
        <v>-3.1423264626967734E-2</v>
      </c>
      <c r="Q466" s="8">
        <f>'Data-Resource'!I11071</f>
        <v>8.7838040540542239E-3</v>
      </c>
      <c r="R466" s="8">
        <f>'Data-Resource'!I11576</f>
        <v>5.3206969938799525E-4</v>
      </c>
      <c r="S466" s="8">
        <f>'Data-Resource'!I8546</f>
        <v>2.7331953463425259E-2</v>
      </c>
      <c r="T466" s="8">
        <f>'Data-Resource'!I9051</f>
        <v>2.0733636032956346E-2</v>
      </c>
      <c r="U466" s="8">
        <f>'Data-Resource'!I9556</f>
        <v>1.7474516330351474E-2</v>
      </c>
      <c r="V466" s="8">
        <f>'Data-Resource'!I10061</f>
        <v>3.1704095112285335E-2</v>
      </c>
      <c r="W466" s="8">
        <f>'Data-Resource'!I10566</f>
        <v>-6.5259577735124735E-3</v>
      </c>
    </row>
    <row r="467" spans="1:23" x14ac:dyDescent="0.3">
      <c r="A467" s="8" t="str">
        <f>'Data-Resource'!B467</f>
        <v>11-3-2020</v>
      </c>
      <c r="B467" s="8">
        <f>'Data-Resource'!I15112</f>
        <v>1.9409275327456076E-2</v>
      </c>
      <c r="C467" s="8">
        <f>'Data-Resource'!I12082</f>
        <v>2.4428091603053131E-3</v>
      </c>
      <c r="D467" s="8">
        <f>'Data-Resource'!I972</f>
        <v>1.9465671755725208E-2</v>
      </c>
      <c r="E467" s="8">
        <f>'Data-Resource'!I1477</f>
        <v>3.5624984375000106E-2</v>
      </c>
      <c r="F467" s="8">
        <f>'Data-Resource'!I1982</f>
        <v>3.6410211538461558E-2</v>
      </c>
      <c r="G467" s="8">
        <f>'Data-Resource'!I2487</f>
        <v>2.1047165892255224E-2</v>
      </c>
      <c r="H467" s="8">
        <f>'Data-Resource'!I2992</f>
        <v>2.3414609756097649E-2</v>
      </c>
      <c r="I467" s="8">
        <f>'Data-Resource'!I3497</f>
        <v>8.1641439559150993E-3</v>
      </c>
      <c r="J467" s="8">
        <f>'Data-Resource'!I4002</f>
        <v>2.8476770580239456E-2</v>
      </c>
      <c r="K467" s="8">
        <f>'Data-Resource'!I4507</f>
        <v>6.4585359212371409E-3</v>
      </c>
      <c r="L467" s="8">
        <f>'Data-Resource'!I5012</f>
        <v>7.9112340520374775E-4</v>
      </c>
      <c r="M467" s="8">
        <f>'Data-Resource'!I5517</f>
        <v>1.884075363014533E-2</v>
      </c>
      <c r="N467" s="8">
        <f>'Data-Resource'!I6022</f>
        <v>1.2241775369593796E-2</v>
      </c>
      <c r="O467" s="8">
        <f>'Data-Resource'!I6527</f>
        <v>7.8183172002978529E-3</v>
      </c>
      <c r="P467" s="8">
        <f>'Data-Resource'!I12587</f>
        <v>4.7170892030775772E-3</v>
      </c>
      <c r="Q467" s="8">
        <f>'Data-Resource'!I11072</f>
        <v>4.5816691401725333E-2</v>
      </c>
      <c r="R467" s="8">
        <f>'Data-Resource'!I11577</f>
        <v>-1.0225472079516082E-2</v>
      </c>
      <c r="S467" s="8">
        <f>'Data-Resource'!I8547</f>
        <v>-3.9803096438116629E-2</v>
      </c>
      <c r="T467" s="8">
        <f>'Data-Resource'!I9052</f>
        <v>1.7014670912265956E-2</v>
      </c>
      <c r="U467" s="8">
        <f>'Data-Resource'!I9557</f>
        <v>3.2134195634599981E-2</v>
      </c>
      <c r="V467" s="8">
        <f>'Data-Resource'!I10062</f>
        <v>2.0356234096692166E-2</v>
      </c>
      <c r="W467" s="8">
        <f>'Data-Resource'!I10567</f>
        <v>2.3846199999999956E-2</v>
      </c>
    </row>
    <row r="468" spans="1:23" x14ac:dyDescent="0.3">
      <c r="A468" s="8" t="str">
        <f>'Data-Resource'!B468</f>
        <v>11-4-2020</v>
      </c>
      <c r="B468" s="8">
        <f>'Data-Resource'!I15113</f>
        <v>3.598734102193326E-2</v>
      </c>
      <c r="C468" s="8">
        <f>'Data-Resource'!I12083</f>
        <v>5.6127190520735851E-2</v>
      </c>
      <c r="D468" s="8">
        <f>'Data-Resource'!I973</f>
        <v>2.0075712121212095E-2</v>
      </c>
      <c r="E468" s="8">
        <f>'Data-Resource'!I1478</f>
        <v>5.2914189551266401E-2</v>
      </c>
      <c r="F468" s="8">
        <f>'Data-Resource'!I1983</f>
        <v>3.598028703421647E-2</v>
      </c>
      <c r="G468" s="8">
        <f>'Data-Resource'!I2488</f>
        <v>3.0352895763907841E-2</v>
      </c>
      <c r="H468" s="8">
        <f>'Data-Resource'!I2993</f>
        <v>5.7785274231497229E-2</v>
      </c>
      <c r="I468" s="8">
        <f>'Data-Resource'!I3498</f>
        <v>3.5138121546961332E-2</v>
      </c>
      <c r="J468" s="8">
        <f>'Data-Resource'!I4003</f>
        <v>3.8193274025352497E-2</v>
      </c>
      <c r="K468" s="8">
        <f>'Data-Resource'!I4508</f>
        <v>1.0673088651709928E-2</v>
      </c>
      <c r="L468" s="8">
        <f>'Data-Resource'!I5013</f>
        <v>5.7999999999999961E-2</v>
      </c>
      <c r="M468" s="8">
        <f>'Data-Resource'!I5518</f>
        <v>3.1084337349397438E-2</v>
      </c>
      <c r="N468" s="8">
        <f>'Data-Resource'!I6023</f>
        <v>2.2623284189120369E-2</v>
      </c>
      <c r="O468" s="8">
        <f>'Data-Resource'!I6528</f>
        <v>2.7351067815661389E-2</v>
      </c>
      <c r="P468" s="8">
        <f>'Data-Resource'!I12588</f>
        <v>7.3333866666667339E-3</v>
      </c>
      <c r="Q468" s="8">
        <f>'Data-Resource'!I11073</f>
        <v>3.6906289404885412E-2</v>
      </c>
      <c r="R468" s="8">
        <f>'Data-Resource'!I11578</f>
        <v>3.7383109816205184E-2</v>
      </c>
      <c r="S468" s="8">
        <f>'Data-Resource'!I8548</f>
        <v>6.0126537547403464E-2</v>
      </c>
      <c r="T468" s="8">
        <f>'Data-Resource'!I9053</f>
        <v>3.7529280101184073E-2</v>
      </c>
      <c r="U468" s="8">
        <f>'Data-Resource'!I9558</f>
        <v>1.9560958864708943E-2</v>
      </c>
      <c r="V468" s="8">
        <f>'Data-Resource'!I10063</f>
        <v>2.4340786374352795E-2</v>
      </c>
      <c r="W468" s="8">
        <f>'Data-Resource'!I10568</f>
        <v>2.4519048860376241E-2</v>
      </c>
    </row>
    <row r="469" spans="1:23" x14ac:dyDescent="0.3">
      <c r="A469" s="8" t="str">
        <f>'Data-Resource'!B469</f>
        <v>11-5-2020</v>
      </c>
      <c r="B469" s="8">
        <f>'Data-Resource'!I15114</f>
        <v>1.1851814156663443E-2</v>
      </c>
      <c r="C469" s="8">
        <f>'Data-Resource'!I12084</f>
        <v>6.4706176470590154E-3</v>
      </c>
      <c r="D469" s="8">
        <f>'Data-Resource'!I974</f>
        <v>1.1397080882352922E-2</v>
      </c>
      <c r="E469" s="8">
        <f>'Data-Resource'!I1479</f>
        <v>2.2519177029807592E-2</v>
      </c>
      <c r="F469" s="8">
        <f>'Data-Resource'!I1984</f>
        <v>1.1757587878787777E-2</v>
      </c>
      <c r="G469" s="8">
        <f>'Data-Resource'!I2489</f>
        <v>7.9209900990092762E-4</v>
      </c>
      <c r="H469" s="8">
        <f>'Data-Resource'!I2994</f>
        <v>-9.1629635935981807E-3</v>
      </c>
      <c r="I469" s="8">
        <f>'Data-Resource'!I3499</f>
        <v>-1.4934926710793992E-3</v>
      </c>
      <c r="J469" s="8">
        <f>'Data-Resource'!I4004</f>
        <v>2.43478418972333E-2</v>
      </c>
      <c r="K469" s="8">
        <f>'Data-Resource'!I4509</f>
        <v>1.049694718833611E-2</v>
      </c>
      <c r="L469" s="8">
        <f>'Data-Resource'!I5014</f>
        <v>2.2396641039118463E-3</v>
      </c>
      <c r="M469" s="8">
        <f>'Data-Resource'!I5519</f>
        <v>-1.1695906432750861E-3</v>
      </c>
      <c r="N469" s="8">
        <f>'Data-Resource'!I6024</f>
        <v>1.9225979788020698E-2</v>
      </c>
      <c r="O469" s="8">
        <f>'Data-Resource'!I6529</f>
        <v>1.8011527377520585E-3</v>
      </c>
      <c r="P469" s="8">
        <f>'Data-Resource'!I12589</f>
        <v>9.0849774369968998E-3</v>
      </c>
      <c r="Q469" s="8">
        <f>'Data-Resource'!I11074</f>
        <v>3.099813953506245E-2</v>
      </c>
      <c r="R469" s="8">
        <f>'Data-Resource'!I11579</f>
        <v>2.0726649399864443E-2</v>
      </c>
      <c r="S469" s="8">
        <f>'Data-Resource'!I8549</f>
        <v>-1.209119896746874E-2</v>
      </c>
      <c r="T469" s="8">
        <f>'Data-Resource'!I9054</f>
        <v>-3.404889560108542E-2</v>
      </c>
      <c r="U469" s="8">
        <f>'Data-Resource'!I9559</f>
        <v>3.2325156873929976E-3</v>
      </c>
      <c r="V469" s="8">
        <f>'Data-Resource'!I10064</f>
        <v>6.2686597014925294E-2</v>
      </c>
      <c r="W469" s="8">
        <f>'Data-Resource'!I10569</f>
        <v>-4.0219597806216787E-3</v>
      </c>
    </row>
    <row r="470" spans="1:23" x14ac:dyDescent="0.3">
      <c r="A470" s="8" t="str">
        <f>'Data-Resource'!B470</f>
        <v>11-6-2020</v>
      </c>
      <c r="B470" s="8">
        <f>'Data-Resource'!I15115</f>
        <v>-4.1271761982573313E-3</v>
      </c>
      <c r="C470" s="8">
        <f>'Data-Resource'!I12085</f>
        <v>-1.4117647058823414E-2</v>
      </c>
      <c r="D470" s="8">
        <f>'Data-Resource'!I975</f>
        <v>1.7608172759907996E-2</v>
      </c>
      <c r="E470" s="8">
        <f>'Data-Resource'!I1480</f>
        <v>7.4970587154404118E-3</v>
      </c>
      <c r="F470" s="8">
        <f>'Data-Resource'!I1985</f>
        <v>-5.6798365712970693E-3</v>
      </c>
      <c r="G470" s="8">
        <f>'Data-Resource'!I2490</f>
        <v>-5.956910127939461E-4</v>
      </c>
      <c r="H470" s="8">
        <f>'Data-Resource'!I2995</f>
        <v>-2.2077328347685565E-2</v>
      </c>
      <c r="I470" s="8">
        <f>'Data-Resource'!I3500</f>
        <v>-2.7807700534759803E-3</v>
      </c>
      <c r="J470" s="8">
        <f>'Data-Resource'!I4005</f>
        <v>-1.4874480711582349E-2</v>
      </c>
      <c r="K470" s="8">
        <f>'Data-Resource'!I4510</f>
        <v>-9.3677238797589407E-3</v>
      </c>
      <c r="L470" s="8">
        <f>'Data-Resource'!I5015</f>
        <v>4.4993698762936969E-3</v>
      </c>
      <c r="M470" s="8">
        <f>'Data-Resource'!I5520</f>
        <v>2.8238616307800918E-3</v>
      </c>
      <c r="N470" s="8">
        <f>'Data-Resource'!I6025</f>
        <v>1.4510762491451463E-3</v>
      </c>
      <c r="O470" s="8">
        <f>'Data-Resource'!I6530</f>
        <v>-5.2631578947368316E-3</v>
      </c>
      <c r="P470" s="8">
        <f>'Data-Resource'!I12590</f>
        <v>1.0994711754065103E-2</v>
      </c>
      <c r="Q470" s="8">
        <f>'Data-Resource'!I11075</f>
        <v>-4.5468324561412608E-3</v>
      </c>
      <c r="R470" s="8">
        <f>'Data-Resource'!I11580</f>
        <v>2.7610692771083967E-3</v>
      </c>
      <c r="S470" s="8">
        <f>'Data-Resource'!I8550</f>
        <v>-8.4677019543428142E-3</v>
      </c>
      <c r="T470" s="8">
        <f>'Data-Resource'!I9055</f>
        <v>-7.6628352490421695E-3</v>
      </c>
      <c r="U470" s="8">
        <f>'Data-Resource'!I9560</f>
        <v>2.6575550493545563E-3</v>
      </c>
      <c r="V470" s="8">
        <f>'Data-Resource'!I10065</f>
        <v>-3.3128111219192678E-3</v>
      </c>
      <c r="W470" s="8">
        <f>'Data-Resource'!I10570</f>
        <v>5.9040811808119282E-3</v>
      </c>
    </row>
    <row r="471" spans="1:23" x14ac:dyDescent="0.3">
      <c r="A471" s="8" t="str">
        <f>'Data-Resource'!B471</f>
        <v>11-9-2020</v>
      </c>
      <c r="B471" s="8">
        <f>'Data-Resource'!I15116</f>
        <v>3.0108830832639398E-2</v>
      </c>
      <c r="C471" s="8">
        <f>'Data-Resource'!I12086</f>
        <v>-3.1542112643568168E-2</v>
      </c>
      <c r="D471" s="8">
        <f>'Data-Resource'!I976</f>
        <v>4.989452459814768E-2</v>
      </c>
      <c r="E471" s="8">
        <f>'Data-Resource'!I1481</f>
        <v>0.14854927319935127</v>
      </c>
      <c r="F471" s="8">
        <f>'Data-Resource'!I1986</f>
        <v>8.139534883720935E-2</v>
      </c>
      <c r="G471" s="8">
        <f>'Data-Resource'!I2491</f>
        <v>8.1086344928930118E-2</v>
      </c>
      <c r="H471" s="8">
        <f>'Data-Resource'!I2996</f>
        <v>6.8741971126398654E-2</v>
      </c>
      <c r="I471" s="8">
        <f>'Data-Resource'!I3501</f>
        <v>4.1032192069208891E-2</v>
      </c>
      <c r="J471" s="8">
        <f>'Data-Resource'!I4006</f>
        <v>4.4962854682279861E-2</v>
      </c>
      <c r="K471" s="8">
        <f>'Data-Resource'!I4511</f>
        <v>7.1129750442044989E-2</v>
      </c>
      <c r="L471" s="8">
        <f>'Data-Resource'!I5016</f>
        <v>-1.099303798445656E-2</v>
      </c>
      <c r="M471" s="8">
        <f>'Data-Resource'!I5521</f>
        <v>2.2076578130389875E-2</v>
      </c>
      <c r="N471" s="8">
        <f>'Data-Resource'!I6026</f>
        <v>-3.9145953065435196E-2</v>
      </c>
      <c r="O471" s="8">
        <f>'Data-Resource'!I6531</f>
        <v>1.4152571625819784E-2</v>
      </c>
      <c r="P471" s="8">
        <f>'Data-Resource'!I12591</f>
        <v>6.1633540360388345E-3</v>
      </c>
      <c r="Q471" s="8">
        <f>'Data-Resource'!I11076</f>
        <v>0.13988095238095233</v>
      </c>
      <c r="R471" s="8">
        <f>'Data-Resource'!I11581</f>
        <v>3.0273487067223753E-2</v>
      </c>
      <c r="S471" s="8">
        <f>'Data-Resource'!I8551</f>
        <v>-0.1738354970498415</v>
      </c>
      <c r="T471" s="8">
        <f>'Data-Resource'!I9056</f>
        <v>6.5003709788275618E-2</v>
      </c>
      <c r="U471" s="8">
        <f>'Data-Resource'!I9561</f>
        <v>1.8315385286278127E-3</v>
      </c>
      <c r="V471" s="8">
        <f>'Data-Resource'!I10066</f>
        <v>4.1314568075117429E-2</v>
      </c>
      <c r="W471" s="8">
        <f>'Data-Resource'!I10571</f>
        <v>-4.0676704420879846E-2</v>
      </c>
    </row>
    <row r="472" spans="1:23" x14ac:dyDescent="0.3">
      <c r="A472" s="8" t="str">
        <f>'Data-Resource'!B472</f>
        <v>11-10-2020</v>
      </c>
      <c r="B472" s="8">
        <f>'Data-Resource'!I15117</f>
        <v>4.0687839612998334E-3</v>
      </c>
      <c r="C472" s="8">
        <f>'Data-Resource'!I12087</f>
        <v>-1.1511572948292862E-2</v>
      </c>
      <c r="D472" s="8">
        <f>'Data-Resource'!I977</f>
        <v>-3.2646048109965596E-2</v>
      </c>
      <c r="E472" s="8">
        <f>'Data-Resource'!I1482</f>
        <v>6.7395314326540806E-2</v>
      </c>
      <c r="F472" s="8">
        <f>'Data-Resource'!I1987</f>
        <v>3.1615095692184507E-2</v>
      </c>
      <c r="G472" s="8">
        <f>'Data-Resource'!I2492</f>
        <v>2.5311979512013649E-2</v>
      </c>
      <c r="H472" s="8">
        <f>'Data-Resource'!I2997</f>
        <v>2.377108693619288E-2</v>
      </c>
      <c r="I472" s="8">
        <f>'Data-Resource'!I3502</f>
        <v>1.5105082207437686E-2</v>
      </c>
      <c r="J472" s="8">
        <f>'Data-Resource'!I4007</f>
        <v>2.5678836314084009E-2</v>
      </c>
      <c r="K472" s="8">
        <f>'Data-Resource'!I4512</f>
        <v>4.8481930430596148E-2</v>
      </c>
      <c r="L472" s="8">
        <f>'Data-Resource'!I5017</f>
        <v>-4.3736058283293848E-2</v>
      </c>
      <c r="M472" s="8">
        <f>'Data-Resource'!I5522</f>
        <v>-1.9821605550048422E-3</v>
      </c>
      <c r="N472" s="8">
        <f>'Data-Resource'!I6027</f>
        <v>-5.7240703100765719E-2</v>
      </c>
      <c r="O472" s="8">
        <f>'Data-Resource'!I6532</f>
        <v>1.8614270941054757E-2</v>
      </c>
      <c r="P472" s="8">
        <f>'Data-Resource'!I12592</f>
        <v>-1.2797542871767914E-3</v>
      </c>
      <c r="Q472" s="8">
        <f>'Data-Resource'!I11077</f>
        <v>7.7046103806247365E-2</v>
      </c>
      <c r="R472" s="8">
        <f>'Data-Resource'!I11582</f>
        <v>-5.1105336951572891E-2</v>
      </c>
      <c r="S472" s="8">
        <f>'Data-Resource'!I8552</f>
        <v>2.4319066739276914E-2</v>
      </c>
      <c r="T472" s="8">
        <f>'Data-Resource'!I9057</f>
        <v>6.5294623078550287E-2</v>
      </c>
      <c r="U472" s="8">
        <f>'Data-Resource'!I9562</f>
        <v>-4.5048366038724627E-2</v>
      </c>
      <c r="V472" s="8">
        <f>'Data-Resource'!I10067</f>
        <v>-4.9661670428893436E-3</v>
      </c>
      <c r="W472" s="8">
        <f>'Data-Resource'!I10572</f>
        <v>-7.69230769230775E-3</v>
      </c>
    </row>
    <row r="473" spans="1:23" x14ac:dyDescent="0.3">
      <c r="A473" s="8" t="str">
        <f>'Data-Resource'!B473</f>
        <v>11-11-2020</v>
      </c>
      <c r="B473" s="8">
        <f>'Data-Resource'!I15118</f>
        <v>7.7461218958720091E-4</v>
      </c>
      <c r="C473" s="8">
        <f>'Data-Resource'!I12088</f>
        <v>2.4894961007798259E-2</v>
      </c>
      <c r="D473" s="8">
        <f>'Data-Resource'!I978</f>
        <v>2.872488330341164E-3</v>
      </c>
      <c r="E473" s="8">
        <f>'Data-Resource'!I1483</f>
        <v>-1.1704534090909097E-2</v>
      </c>
      <c r="F473" s="8">
        <f>'Data-Resource'!I1988</f>
        <v>-1.2648973954866987E-2</v>
      </c>
      <c r="G473" s="8">
        <f>'Data-Resource'!I2493</f>
        <v>-1.8608695652173952E-2</v>
      </c>
      <c r="H473" s="8">
        <f>'Data-Resource'!I2998</f>
        <v>6.487412367898019E-3</v>
      </c>
      <c r="I473" s="8">
        <f>'Data-Resource'!I3503</f>
        <v>1.3377610407918057E-2</v>
      </c>
      <c r="J473" s="8">
        <f>'Data-Resource'!I4008</f>
        <v>1.2086273381294876E-2</v>
      </c>
      <c r="K473" s="8">
        <f>'Data-Resource'!I4513</f>
        <v>1.9683100918231364E-2</v>
      </c>
      <c r="L473" s="8">
        <f>'Data-Resource'!I5018</f>
        <v>2.3515829379703108E-2</v>
      </c>
      <c r="M473" s="8">
        <f>'Data-Resource'!I5523</f>
        <v>-9.4172390870816015E-3</v>
      </c>
      <c r="N473" s="8">
        <f>'Data-Resource'!I6028</f>
        <v>-6.141299583352155E-3</v>
      </c>
      <c r="O473" s="8">
        <f>'Data-Resource'!I6533</f>
        <v>6.3801208865009E-3</v>
      </c>
      <c r="P473" s="8">
        <f>'Data-Resource'!I12593</f>
        <v>-4.7289878509454283E-3</v>
      </c>
      <c r="Q473" s="8">
        <f>'Data-Resource'!I11078</f>
        <v>-4.3338287568250297E-2</v>
      </c>
      <c r="R473" s="8">
        <f>'Data-Resource'!I11583</f>
        <v>9.0611755482151619E-3</v>
      </c>
      <c r="S473" s="8">
        <f>'Data-Resource'!I8553</f>
        <v>2.2391567413053901E-2</v>
      </c>
      <c r="T473" s="8">
        <f>'Data-Resource'!I9058</f>
        <v>-3.2644962052832946E-2</v>
      </c>
      <c r="U473" s="8">
        <f>'Data-Resource'!I9563</f>
        <v>3.0361222136817897E-2</v>
      </c>
      <c r="V473" s="8">
        <f>'Data-Resource'!I10068</f>
        <v>-3.5906776895331225E-3</v>
      </c>
      <c r="W473" s="8">
        <f>'Data-Resource'!I10573</f>
        <v>1.7760640926640977E-2</v>
      </c>
    </row>
    <row r="474" spans="1:23" x14ac:dyDescent="0.3">
      <c r="A474" s="8" t="str">
        <f>'Data-Resource'!B474</f>
        <v>11-12-2020</v>
      </c>
      <c r="B474" s="8">
        <f>'Data-Resource'!I15119</f>
        <v>-1.5703752376509351E-3</v>
      </c>
      <c r="C474" s="8">
        <f>'Data-Resource'!I12089</f>
        <v>1.000883102711712E-2</v>
      </c>
      <c r="D474" s="8">
        <f>'Data-Resource'!I979</f>
        <v>-1.0473073538600381E-2</v>
      </c>
      <c r="E474" s="8">
        <f>'Data-Resource'!I1484</f>
        <v>-4.2358043119379539E-3</v>
      </c>
      <c r="F474" s="8">
        <f>'Data-Resource'!I1989</f>
        <v>-1.061780627193942E-3</v>
      </c>
      <c r="G474" s="8">
        <f>'Data-Resource'!I2494</f>
        <v>-1.0777259233959817E-3</v>
      </c>
      <c r="H474" s="8">
        <f>'Data-Resource'!I2999</f>
        <v>-3.7775654238166863E-3</v>
      </c>
      <c r="I474" s="8">
        <f>'Data-Resource'!I3504</f>
        <v>7.976021695632397E-3</v>
      </c>
      <c r="J474" s="8">
        <f>'Data-Resource'!I4009</f>
        <v>1.8585116347205371E-2</v>
      </c>
      <c r="K474" s="8">
        <f>'Data-Resource'!I4514</f>
        <v>1.8500910464878399E-2</v>
      </c>
      <c r="L474" s="8">
        <f>'Data-Resource'!I5019</f>
        <v>1.0227318181818252E-2</v>
      </c>
      <c r="M474" s="8">
        <f>'Data-Resource'!I5524</f>
        <v>1.2159090909090958E-2</v>
      </c>
      <c r="N474" s="8">
        <f>'Data-Resource'!I6029</f>
        <v>3.8689192674746546E-3</v>
      </c>
      <c r="O474" s="8">
        <f>'Data-Resource'!I6534</f>
        <v>-3.3233632436041908E-4</v>
      </c>
      <c r="P474" s="8">
        <f>'Data-Resource'!I12594</f>
        <v>-4.1131103283748487E-3</v>
      </c>
      <c r="Q474" s="8">
        <f>'Data-Resource'!I11079</f>
        <v>1.6528877368239703E-2</v>
      </c>
      <c r="R474" s="8">
        <f>'Data-Resource'!I11584</f>
        <v>1.9042796291656307E-2</v>
      </c>
      <c r="S474" s="8">
        <f>'Data-Resource'!I8554</f>
        <v>1.6612851868943155E-2</v>
      </c>
      <c r="T474" s="8">
        <f>'Data-Resource'!I9059</f>
        <v>-4.1550624995178188E-3</v>
      </c>
      <c r="U474" s="8">
        <f>'Data-Resource'!I9564</f>
        <v>-1.9692423105776347E-2</v>
      </c>
      <c r="V474" s="8">
        <f>'Data-Resource'!I10069</f>
        <v>-5.4794383561643373E-3</v>
      </c>
      <c r="W474" s="8">
        <f>'Data-Resource'!I10574</f>
        <v>-1.6504103154446306E-2</v>
      </c>
    </row>
    <row r="475" spans="1:23" x14ac:dyDescent="0.3">
      <c r="A475" s="8" t="str">
        <f>'Data-Resource'!B475</f>
        <v>11-13-2020</v>
      </c>
      <c r="B475" s="8">
        <f>'Data-Resource'!I15120</f>
        <v>3.049021423170858E-3</v>
      </c>
      <c r="C475" s="8">
        <f>'Data-Resource'!I12090</f>
        <v>1.7753200880291239E-2</v>
      </c>
      <c r="D475" s="8">
        <f>'Data-Resource'!I980</f>
        <v>-9.1743119266054166E-3</v>
      </c>
      <c r="E475" s="8">
        <f>'Data-Resource'!I1485</f>
        <v>2.8842711559220129E-2</v>
      </c>
      <c r="F475" s="8">
        <f>'Data-Resource'!I1990</f>
        <v>2.085120373159963E-2</v>
      </c>
      <c r="G475" s="8">
        <f>'Data-Resource'!I2495</f>
        <v>1.596518534044241E-2</v>
      </c>
      <c r="H475" s="8">
        <f>'Data-Resource'!I3000</f>
        <v>4.5287205699303546E-3</v>
      </c>
      <c r="I475" s="8">
        <f>'Data-Resource'!I3505</f>
        <v>7.9444193032101405E-3</v>
      </c>
      <c r="J475" s="8">
        <f>'Data-Resource'!I4010</f>
        <v>5.1151039406834636E-3</v>
      </c>
      <c r="K475" s="8">
        <f>'Data-Resource'!I4515</f>
        <v>-5.1282331002331216E-3</v>
      </c>
      <c r="L475" s="8">
        <f>'Data-Resource'!I5020</f>
        <v>2.5468119850187106E-2</v>
      </c>
      <c r="M475" s="8">
        <f>'Data-Resource'!I5525</f>
        <v>2.2737608003638131E-2</v>
      </c>
      <c r="N475" s="8">
        <f>'Data-Resource'!I6030</f>
        <v>1.8041237578382433E-3</v>
      </c>
      <c r="O475" s="8">
        <f>'Data-Resource'!I6535</f>
        <v>-4.3391188251003087E-3</v>
      </c>
      <c r="P475" s="8">
        <f>'Data-Resource'!I12595</f>
        <v>6.5891729563520131E-3</v>
      </c>
      <c r="Q475" s="8">
        <f>'Data-Resource'!I11080</f>
        <v>2.1113750664245208E-2</v>
      </c>
      <c r="R475" s="8">
        <f>'Data-Resource'!I11585</f>
        <v>1.3267825226834598E-2</v>
      </c>
      <c r="S475" s="8">
        <f>'Data-Resource'!I8555</f>
        <v>-1.0840108645892176E-2</v>
      </c>
      <c r="T475" s="8">
        <f>'Data-Resource'!I9060</f>
        <v>1.5299005244109713E-2</v>
      </c>
      <c r="U475" s="8">
        <f>'Data-Resource'!I9565</f>
        <v>1.0157148332694522E-2</v>
      </c>
      <c r="V475" s="8">
        <f>'Data-Resource'!I10070</f>
        <v>-1.3830705776782496E-3</v>
      </c>
      <c r="W475" s="8">
        <f>'Data-Resource'!I10575</f>
        <v>3.4272428767574623E-3</v>
      </c>
    </row>
    <row r="476" spans="1:23" x14ac:dyDescent="0.3">
      <c r="A476" s="8" t="str">
        <f>'Data-Resource'!B476</f>
        <v>11-16-2020</v>
      </c>
      <c r="B476" s="8">
        <f>'Data-Resource'!I15121</f>
        <v>-2.4227730673277961E-3</v>
      </c>
      <c r="C476" s="8">
        <f>'Data-Resource'!I12091</f>
        <v>-2.0779931090807547E-2</v>
      </c>
      <c r="D476" s="8">
        <f>'Data-Resource'!I981</f>
        <v>1.5129173431734423E-2</v>
      </c>
      <c r="E476" s="8">
        <f>'Data-Resource'!I1486</f>
        <v>2.7397283730531505E-2</v>
      </c>
      <c r="F476" s="8">
        <f>'Data-Resource'!I1991</f>
        <v>1.3020833333333334E-2</v>
      </c>
      <c r="G476" s="8">
        <f>'Data-Resource'!I2496</f>
        <v>1.0585726887790978E-2</v>
      </c>
      <c r="H476" s="8">
        <f>'Data-Resource'!I3001</f>
        <v>-1.0969657683321041E-2</v>
      </c>
      <c r="I476" s="8">
        <f>'Data-Resource'!I3506</f>
        <v>3.4601877714248662E-3</v>
      </c>
      <c r="J476" s="8">
        <f>'Data-Resource'!I4011</f>
        <v>2.1614049122807111E-2</v>
      </c>
      <c r="K476" s="8">
        <f>'Data-Resource'!I4516</f>
        <v>2.69516919507749E-2</v>
      </c>
      <c r="L476" s="8">
        <f>'Data-Resource'!I5021</f>
        <v>-1.7747170929072742E-2</v>
      </c>
      <c r="M476" s="8">
        <f>'Data-Resource'!I5526</f>
        <v>-6.2132112491823767E-3</v>
      </c>
      <c r="N476" s="8">
        <f>'Data-Resource'!I6031</f>
        <v>-1.6514278035714272E-2</v>
      </c>
      <c r="O476" s="8">
        <f>'Data-Resource'!I6536</f>
        <v>-1.2658227848101193E-2</v>
      </c>
      <c r="P476" s="8">
        <f>'Data-Resource'!I12596</f>
        <v>-1.5688826130386975E-2</v>
      </c>
      <c r="Q476" s="8">
        <f>'Data-Resource'!I11081</f>
        <v>4.3456031386829325E-2</v>
      </c>
      <c r="R476" s="8">
        <f>'Data-Resource'!I11586</f>
        <v>-7.0031634870804261E-3</v>
      </c>
      <c r="S476" s="8">
        <f>'Data-Resource'!I8556</f>
        <v>-4.6967668787786791E-2</v>
      </c>
      <c r="T476" s="8">
        <f>'Data-Resource'!I9061</f>
        <v>-2.0339186440678429E-3</v>
      </c>
      <c r="U476" s="8">
        <f>'Data-Resource'!I9566</f>
        <v>1.283745467859332E-2</v>
      </c>
      <c r="V476" s="8">
        <f>'Data-Resource'!I10071</f>
        <v>-1.5040966682979906E-2</v>
      </c>
      <c r="W476" s="8">
        <f>'Data-Resource'!I10576</f>
        <v>-6.0150601503759721E-3</v>
      </c>
    </row>
    <row r="477" spans="1:23" x14ac:dyDescent="0.3">
      <c r="A477" s="8" t="str">
        <f>'Data-Resource'!B477</f>
        <v>11-17-2020</v>
      </c>
      <c r="B477" s="8">
        <f>'Data-Resource'!I15122</f>
        <v>2.2312029749545979E-4</v>
      </c>
      <c r="C477" s="8">
        <f>'Data-Resource'!I12092</f>
        <v>-1.2794359197277044E-2</v>
      </c>
      <c r="D477" s="8">
        <f>'Data-Resource'!I982</f>
        <v>3.2525983410510153E-3</v>
      </c>
      <c r="E477" s="8">
        <f>'Data-Resource'!I1487</f>
        <v>3.5646542352005652E-3</v>
      </c>
      <c r="F477" s="8">
        <f>'Data-Resource'!I1992</f>
        <v>1.83033316195374E-2</v>
      </c>
      <c r="G477" s="8">
        <f>'Data-Resource'!I2497</f>
        <v>1.2932505890728595E-2</v>
      </c>
      <c r="H477" s="8">
        <f>'Data-Resource'!I3002</f>
        <v>-2.9285430394310418E-3</v>
      </c>
      <c r="I477" s="8">
        <f>'Data-Resource'!I3507</f>
        <v>-1.4292725903185545E-2</v>
      </c>
      <c r="J477" s="8">
        <f>'Data-Resource'!I4012</f>
        <v>2.8909554362740227E-3</v>
      </c>
      <c r="K477" s="8">
        <f>'Data-Resource'!I4517</f>
        <v>9.0497737556560955E-3</v>
      </c>
      <c r="L477" s="8">
        <f>'Data-Resource'!I5022</f>
        <v>-1.1838631676150745E-2</v>
      </c>
      <c r="M477" s="8">
        <f>'Data-Resource'!I5527</f>
        <v>3.9560439560440254E-3</v>
      </c>
      <c r="N477" s="8">
        <f>'Data-Resource'!I6032</f>
        <v>3.8758913727159243E-3</v>
      </c>
      <c r="O477" s="8">
        <f>'Data-Resource'!I6537</f>
        <v>3.0170968823333465E-3</v>
      </c>
      <c r="P477" s="8">
        <f>'Data-Resource'!I12597</f>
        <v>-2.272727272727277E-2</v>
      </c>
      <c r="Q477" s="8">
        <f>'Data-Resource'!I11082</f>
        <v>6.3725637254901917E-3</v>
      </c>
      <c r="R477" s="8">
        <f>'Data-Resource'!I11587</f>
        <v>-2.888854046970233E-3</v>
      </c>
      <c r="S477" s="8">
        <f>'Data-Resource'!I8557</f>
        <v>4.8967858857417279E-2</v>
      </c>
      <c r="T477" s="8">
        <f>'Data-Resource'!I9062</f>
        <v>6.1266782624920784E-3</v>
      </c>
      <c r="U477" s="8">
        <f>'Data-Resource'!I9567</f>
        <v>-5.9645850525783563E-3</v>
      </c>
      <c r="V477" s="8">
        <f>'Data-Resource'!I10072</f>
        <v>-8.3526821345708668E-3</v>
      </c>
      <c r="W477" s="8">
        <f>'Data-Resource'!I10577</f>
        <v>-3.0429365471952401E-3</v>
      </c>
    </row>
    <row r="478" spans="1:23" x14ac:dyDescent="0.3">
      <c r="A478" s="8" t="str">
        <f>'Data-Resource'!B478</f>
        <v>11-18-2020</v>
      </c>
      <c r="B478" s="8">
        <f>'Data-Resource'!I15123</f>
        <v>8.8228770363720423E-3</v>
      </c>
      <c r="C478" s="8">
        <f>'Data-Resource'!I12093</f>
        <v>-3.2515812443639327E-3</v>
      </c>
      <c r="D478" s="8">
        <f>'Data-Resource'!I983</f>
        <v>2.5992823104693214E-2</v>
      </c>
      <c r="E478" s="8">
        <f>'Data-Resource'!I1488</f>
        <v>-1.7757603057881564E-3</v>
      </c>
      <c r="F478" s="8">
        <f>'Data-Resource'!I1993</f>
        <v>9.1370710659898439E-3</v>
      </c>
      <c r="G478" s="8">
        <f>'Data-Resource'!I2498</f>
        <v>1.662335930735934E-2</v>
      </c>
      <c r="H478" s="8">
        <f>'Data-Resource'!I3003</f>
        <v>-2.731029526513756E-3</v>
      </c>
      <c r="I478" s="8">
        <f>'Data-Resource'!I3508</f>
        <v>-1.6122521485742024E-2</v>
      </c>
      <c r="J478" s="8">
        <f>'Data-Resource'!I4013</f>
        <v>2.1150222347261265E-2</v>
      </c>
      <c r="K478" s="8">
        <f>'Data-Resource'!I4518</f>
        <v>1.5342932797573962E-2</v>
      </c>
      <c r="L478" s="8">
        <f>'Data-Resource'!I5023</f>
        <v>2.3194958018479279E-2</v>
      </c>
      <c r="M478" s="8">
        <f>'Data-Resource'!I5528</f>
        <v>3.2952548330416985E-4</v>
      </c>
      <c r="N478" s="8">
        <f>'Data-Resource'!I6033</f>
        <v>2.3166281758882608E-3</v>
      </c>
      <c r="O478" s="8">
        <f>'Data-Resource'!I6538</f>
        <v>-1.0046885465506002E-3</v>
      </c>
      <c r="P478" s="8">
        <f>'Data-Resource'!I12598</f>
        <v>-1.0637500565824848E-3</v>
      </c>
      <c r="Q478" s="8">
        <f>'Data-Resource'!I11083</f>
        <v>-1.5647907090464475E-2</v>
      </c>
      <c r="R478" s="8">
        <f>'Data-Resource'!I11588</f>
        <v>2.5634861873090387E-2</v>
      </c>
      <c r="S478" s="8">
        <f>'Data-Resource'!I8558</f>
        <v>1.6423380474452472E-2</v>
      </c>
      <c r="T478" s="8">
        <f>'Data-Resource'!I9063</f>
        <v>7.4830340136055199E-3</v>
      </c>
      <c r="U478" s="8">
        <f>'Data-Resource'!I9568</f>
        <v>5.0637659414853771E-3</v>
      </c>
      <c r="V478" s="8">
        <f>'Data-Resource'!I10073</f>
        <v>1.8788586720204713E-3</v>
      </c>
      <c r="W478" s="8">
        <f>'Data-Resource'!I10578</f>
        <v>-1.6832418136933969E-2</v>
      </c>
    </row>
    <row r="479" spans="1:23" x14ac:dyDescent="0.3">
      <c r="A479" s="8" t="str">
        <f>'Data-Resource'!B479</f>
        <v>11-19-2020</v>
      </c>
      <c r="B479" s="8">
        <f>'Data-Resource'!I15124</f>
        <v>-1.1868527121631294E-3</v>
      </c>
      <c r="C479" s="8">
        <f>'Data-Resource'!I12094</f>
        <v>1.6716447761194075E-2</v>
      </c>
      <c r="D479" s="8">
        <f>'Data-Resource'!I984</f>
        <v>0</v>
      </c>
      <c r="E479" s="8">
        <f>'Data-Resource'!I1489</f>
        <v>1.1425361732457924E-2</v>
      </c>
      <c r="F479" s="8">
        <f>'Data-Resource'!I1994</f>
        <v>-1.1278683597647713E-3</v>
      </c>
      <c r="G479" s="8">
        <f>'Data-Resource'!I2499</f>
        <v>-5.5077282446722459E-3</v>
      </c>
      <c r="H479" s="8">
        <f>'Data-Resource'!I3004</f>
        <v>-1.0767632803085868E-2</v>
      </c>
      <c r="I479" s="8">
        <f>'Data-Resource'!I3509</f>
        <v>-4.1178711562474935E-4</v>
      </c>
      <c r="J479" s="8">
        <f>'Data-Resource'!I4014</f>
        <v>1.0790889370180155E-2</v>
      </c>
      <c r="K479" s="8">
        <f>'Data-Resource'!I4519</f>
        <v>-8.5239751060737189E-3</v>
      </c>
      <c r="L479" s="8">
        <f>'Data-Resource'!I5024</f>
        <v>-1.1730139812176238E-2</v>
      </c>
      <c r="M479" s="8">
        <f>'Data-Resource'!I5529</f>
        <v>-2.1087680355161369E-3</v>
      </c>
      <c r="N479" s="8">
        <f>'Data-Resource'!I6034</f>
        <v>7.9916729056027768E-3</v>
      </c>
      <c r="O479" s="8">
        <f>'Data-Resource'!I6539</f>
        <v>4.7361299052773691E-3</v>
      </c>
      <c r="P479" s="8">
        <f>'Data-Resource'!I12599</f>
        <v>-8.6435110980590587E-3</v>
      </c>
      <c r="Q479" s="8">
        <f>'Data-Resource'!I11084</f>
        <v>-1.334001550485819E-2</v>
      </c>
      <c r="R479" s="8">
        <f>'Data-Resource'!I11589</f>
        <v>-6.8606812531266772E-3</v>
      </c>
      <c r="S479" s="8">
        <f>'Data-Resource'!I8559</f>
        <v>5.5111111111111041E-2</v>
      </c>
      <c r="T479" s="8">
        <f>'Data-Resource'!I9064</f>
        <v>-1.3792896551724073E-3</v>
      </c>
      <c r="U479" s="8">
        <f>'Data-Resource'!I9569</f>
        <v>1.215627409177958E-2</v>
      </c>
      <c r="V479" s="8">
        <f>'Data-Resource'!I10074</f>
        <v>-4.2352658823529201E-3</v>
      </c>
      <c r="W479" s="8">
        <f>'Data-Resource'!I10579</f>
        <v>8.2417188659070079E-3</v>
      </c>
    </row>
    <row r="480" spans="1:23" x14ac:dyDescent="0.3">
      <c r="A480" s="8" t="str">
        <f>'Data-Resource'!B480</f>
        <v>11-20-2020</v>
      </c>
      <c r="B480" s="8">
        <f>'Data-Resource'!I15125</f>
        <v>6.328045217242043E-3</v>
      </c>
      <c r="C480" s="8">
        <f>'Data-Resource'!I12095</f>
        <v>2.6393022075837113E-2</v>
      </c>
      <c r="D480" s="8">
        <f>'Data-Resource'!I985</f>
        <v>0</v>
      </c>
      <c r="E480" s="8">
        <f>'Data-Resource'!I1490</f>
        <v>-7.8388015283717936E-3</v>
      </c>
      <c r="F480" s="8">
        <f>'Data-Resource'!I1995</f>
        <v>4.6272185089973675E-3</v>
      </c>
      <c r="G480" s="8">
        <f>'Data-Resource'!I2500</f>
        <v>2.260118219749654E-3</v>
      </c>
      <c r="H480" s="8">
        <f>'Data-Resource'!I3005</f>
        <v>3.4449266402791931E-2</v>
      </c>
      <c r="I480" s="8">
        <f>'Data-Resource'!I3510</f>
        <v>0</v>
      </c>
      <c r="J480" s="8">
        <f>'Data-Resource'!I4015</f>
        <v>2.0270540540541504E-3</v>
      </c>
      <c r="K480" s="8">
        <f>'Data-Resource'!I4520</f>
        <v>9.0577896909821009E-4</v>
      </c>
      <c r="L480" s="8">
        <f>'Data-Resource'!I5025</f>
        <v>7.4409229512319586E-4</v>
      </c>
      <c r="M480" s="8">
        <f>'Data-Resource'!I5530</f>
        <v>-2.8933897173379856E-3</v>
      </c>
      <c r="N480" s="8">
        <f>'Data-Resource'!I6035</f>
        <v>1.864620594399961E-2</v>
      </c>
      <c r="O480" s="8">
        <f>'Data-Resource'!I6540</f>
        <v>5.0709939148073984E-3</v>
      </c>
      <c r="P480" s="8">
        <f>'Data-Resource'!I12600</f>
        <v>1.2565192155198263E-2</v>
      </c>
      <c r="Q480" s="8">
        <f>'Data-Resource'!I11085</f>
        <v>2.5687563442306844E-4</v>
      </c>
      <c r="R480" s="8">
        <f>'Data-Resource'!I11590</f>
        <v>1.341320958083821E-2</v>
      </c>
      <c r="S480" s="8">
        <f>'Data-Resource'!I8560</f>
        <v>5.7651589656634188E-2</v>
      </c>
      <c r="T480" s="8">
        <f>'Data-Resource'!I9065</f>
        <v>6.2283321799308537E-3</v>
      </c>
      <c r="U480" s="8">
        <f>'Data-Resource'!I9570</f>
        <v>1.368339446437152E-2</v>
      </c>
      <c r="V480" s="8">
        <f>'Data-Resource'!I10075</f>
        <v>1.4245013839173287E-2</v>
      </c>
      <c r="W480" s="8">
        <f>'Data-Resource'!I10580</f>
        <v>-1.9193857965450886E-3</v>
      </c>
    </row>
    <row r="481" spans="1:23" x14ac:dyDescent="0.3">
      <c r="A481" s="8" t="str">
        <f>'Data-Resource'!B481</f>
        <v>11-23-2020</v>
      </c>
      <c r="B481" s="8">
        <f>'Data-Resource'!I15126</f>
        <v>-6.6944950089718536E-3</v>
      </c>
      <c r="C481" s="8">
        <f>'Data-Resource'!I12096</f>
        <v>-1.9007035460992854E-2</v>
      </c>
      <c r="D481" s="8">
        <f>'Data-Resource'!I986</f>
        <v>-1.0250951083441857E-2</v>
      </c>
      <c r="E481" s="8">
        <f>'Data-Resource'!I1491</f>
        <v>1.3820258426966185E-2</v>
      </c>
      <c r="F481" s="8">
        <f>'Data-Resource'!I1996</f>
        <v>2.1409573605195133E-3</v>
      </c>
      <c r="G481" s="8">
        <f>'Data-Resource'!I2501</f>
        <v>6.3782625884592414E-3</v>
      </c>
      <c r="H481" s="8">
        <f>'Data-Resource'!I3006</f>
        <v>-8.1249791666666901E-3</v>
      </c>
      <c r="I481" s="8">
        <f>'Data-Resource'!I3511</f>
        <v>-1.9913724490119661E-2</v>
      </c>
      <c r="J481" s="8">
        <f>'Data-Resource'!I4016</f>
        <v>-1.3535858902957913E-4</v>
      </c>
      <c r="K481" s="8">
        <f>'Data-Resource'!I4521</f>
        <v>1.0341735890514439E-2</v>
      </c>
      <c r="L481" s="8">
        <f>'Data-Resource'!I5026</f>
        <v>-1.1519903124788516E-2</v>
      </c>
      <c r="M481" s="8">
        <f>'Data-Resource'!I5531</f>
        <v>2.7931722456218059E-2</v>
      </c>
      <c r="N481" s="8">
        <f>'Data-Resource'!I6036</f>
        <v>-2.3702618577713597E-2</v>
      </c>
      <c r="O481" s="8">
        <f>'Data-Resource'!I6541</f>
        <v>-9.7282791009727365E-3</v>
      </c>
      <c r="P481" s="8">
        <f>'Data-Resource'!I12601</f>
        <v>-7.3810990541427106E-3</v>
      </c>
      <c r="Q481" s="8">
        <f>'Data-Resource'!I11086</f>
        <v>3.3120713375795947E-3</v>
      </c>
      <c r="R481" s="8">
        <f>'Data-Resource'!I11591</f>
        <v>-8.6956171256313379E-3</v>
      </c>
      <c r="S481" s="8">
        <f>'Data-Resource'!I8561</f>
        <v>5.0740381622417568E-3</v>
      </c>
      <c r="T481" s="8">
        <f>'Data-Resource'!I9066</f>
        <v>-1.4373757109907423E-2</v>
      </c>
      <c r="U481" s="8">
        <f>'Data-Resource'!I9571</f>
        <v>4.7324719596822887E-3</v>
      </c>
      <c r="V481" s="8">
        <f>'Data-Resource'!I10076</f>
        <v>-8.8371813953487376E-3</v>
      </c>
      <c r="W481" s="8">
        <f>'Data-Resource'!I10581</f>
        <v>-2.3041705600039077E-3</v>
      </c>
    </row>
    <row r="482" spans="1:23" x14ac:dyDescent="0.3">
      <c r="A482" s="8" t="str">
        <f>'Data-Resource'!B482</f>
        <v>11-24-2020</v>
      </c>
      <c r="B482" s="8">
        <f>'Data-Resource'!I15127</f>
        <v>2.8685155766515267E-3</v>
      </c>
      <c r="C482" s="8">
        <f>'Data-Resource'!I12097</f>
        <v>-2.4857114285714257E-2</v>
      </c>
      <c r="D482" s="8">
        <f>'Data-Resource'!I987</f>
        <v>-8.5227057843173405E-3</v>
      </c>
      <c r="E482" s="8">
        <f>'Data-Resource'!I1492</f>
        <v>1.765093721563445E-2</v>
      </c>
      <c r="F482" s="8">
        <f>'Data-Resource'!I1997</f>
        <v>4.7360037230148736E-3</v>
      </c>
      <c r="G482" s="8">
        <f>'Data-Resource'!I2502</f>
        <v>3.5037236457777975E-2</v>
      </c>
      <c r="H482" s="8">
        <f>'Data-Resource'!I3007</f>
        <v>2.0329057948234155E-2</v>
      </c>
      <c r="I482" s="8">
        <f>'Data-Resource'!I3512</f>
        <v>-2.7015784019446952E-2</v>
      </c>
      <c r="J482" s="8">
        <f>'Data-Resource'!I4017</f>
        <v>2.4448925168976034E-2</v>
      </c>
      <c r="K482" s="8">
        <f>'Data-Resource'!I4522</f>
        <v>3.9616927115662726E-2</v>
      </c>
      <c r="L482" s="8">
        <f>'Data-Resource'!I5027</f>
        <v>-2.5064461116010097E-2</v>
      </c>
      <c r="M482" s="8">
        <f>'Data-Resource'!I5532</f>
        <v>2.8647781934794062E-2</v>
      </c>
      <c r="N482" s="8">
        <f>'Data-Resource'!I6037</f>
        <v>1.7775545511032234E-2</v>
      </c>
      <c r="O482" s="8">
        <f>'Data-Resource'!I6542</f>
        <v>-3.6912751677851976E-3</v>
      </c>
      <c r="P482" s="8">
        <f>'Data-Resource'!I12602</f>
        <v>-1.7273181290779566E-2</v>
      </c>
      <c r="Q482" s="8">
        <f>'Data-Resource'!I11087</f>
        <v>4.4327604637944502E-2</v>
      </c>
      <c r="R482" s="8">
        <f>'Data-Resource'!I11592</f>
        <v>-2.8746407707813604E-2</v>
      </c>
      <c r="S482" s="8">
        <f>'Data-Resource'!I8562</f>
        <v>-8.3715118700541505E-2</v>
      </c>
      <c r="T482" s="8">
        <f>'Data-Resource'!I9067</f>
        <v>-1.1042036344045703E-2</v>
      </c>
      <c r="U482" s="8">
        <f>'Data-Resource'!I9572</f>
        <v>-1.7853571428579412E-4</v>
      </c>
      <c r="V482" s="8">
        <f>'Data-Resource'!I10077</f>
        <v>9.3072129169072617E-4</v>
      </c>
      <c r="W482" s="8">
        <f>'Data-Resource'!I10582</f>
        <v>2.3006366089249777E-3</v>
      </c>
    </row>
    <row r="483" spans="1:23" x14ac:dyDescent="0.3">
      <c r="A483" s="8" t="str">
        <f>'Data-Resource'!B483</f>
        <v>11-25-2020</v>
      </c>
      <c r="B483" s="8">
        <f>'Data-Resource'!I15128</f>
        <v>-4.2684276425052755E-3</v>
      </c>
      <c r="C483" s="8">
        <f>'Data-Resource'!I12098</f>
        <v>5.8428279287176584E-3</v>
      </c>
      <c r="D483" s="8">
        <f>'Data-Resource'!I988</f>
        <v>-2.4946542588456053E-2</v>
      </c>
      <c r="E483" s="8">
        <f>'Data-Resource'!I1493</f>
        <v>-3.1299555884530025E-2</v>
      </c>
      <c r="F483" s="8">
        <f>'Data-Resource'!I1998</f>
        <v>-7.4738416662756104E-3</v>
      </c>
      <c r="G483" s="8">
        <f>'Data-Resource'!I2503</f>
        <v>-1.7460835794073589E-2</v>
      </c>
      <c r="H483" s="8">
        <f>'Data-Resource'!I3008</f>
        <v>-4.3557738177516835E-3</v>
      </c>
      <c r="I483" s="8">
        <f>'Data-Resource'!I3513</f>
        <v>1.5805254333674176E-2</v>
      </c>
      <c r="J483" s="8">
        <f>'Data-Resource'!I4018</f>
        <v>-2.0779194805194853E-2</v>
      </c>
      <c r="K483" s="8">
        <f>'Data-Resource'!I4523</f>
        <v>-1.5416650000000091E-2</v>
      </c>
      <c r="L483" s="8">
        <f>'Data-Resource'!I5028</f>
        <v>8.273832454467854E-3</v>
      </c>
      <c r="M483" s="8">
        <f>'Data-Resource'!I5533</f>
        <v>-1.7269906928645357E-2</v>
      </c>
      <c r="N483" s="8">
        <f>'Data-Resource'!I6038</f>
        <v>2.4819557587005769E-3</v>
      </c>
      <c r="O483" s="8">
        <f>'Data-Resource'!I6543</f>
        <v>8.0133555926545745E-3</v>
      </c>
      <c r="P483" s="8">
        <f>'Data-Resource'!I12603</f>
        <v>0</v>
      </c>
      <c r="Q483" s="8">
        <f>'Data-Resource'!I11088</f>
        <v>-3.2562502101816999E-2</v>
      </c>
      <c r="R483" s="8">
        <f>'Data-Resource'!I11593</f>
        <v>-1.0864244851001523E-2</v>
      </c>
      <c r="S483" s="8">
        <f>'Data-Resource'!I8563</f>
        <v>4.5618790551463277E-2</v>
      </c>
      <c r="T483" s="8">
        <f>'Data-Resource'!I9068</f>
        <v>-2.3545665798296322E-2</v>
      </c>
      <c r="U483" s="8">
        <f>'Data-Resource'!I9573</f>
        <v>1.3392857142857194E-2</v>
      </c>
      <c r="V483" s="8">
        <f>'Data-Resource'!I10078</f>
        <v>-1.3856812933025337E-2</v>
      </c>
      <c r="W483" s="8">
        <f>'Data-Resource'!I10583</f>
        <v>-1.4116794793205746E-2</v>
      </c>
    </row>
    <row r="484" spans="1:23" x14ac:dyDescent="0.3">
      <c r="A484" s="8" t="str">
        <f>'Data-Resource'!B484</f>
        <v>11-26-2020</v>
      </c>
      <c r="B484" s="8">
        <f>'Data-Resource'!I15129</f>
        <v>-2.1508973636943673E-3</v>
      </c>
      <c r="C484" s="8">
        <f>'Data-Resource'!I12099</f>
        <v>-9.5457911483948082E-3</v>
      </c>
      <c r="D484" s="8">
        <f>'Data-Resource'!I989</f>
        <v>2.9208397865098982E-3</v>
      </c>
      <c r="E484" s="8">
        <f>'Data-Resource'!I1494</f>
        <v>-2.5376814069806065E-2</v>
      </c>
      <c r="F484" s="8">
        <f>'Data-Resource'!I1999</f>
        <v>-3.0051386756457521E-3</v>
      </c>
      <c r="G484" s="8">
        <f>'Data-Resource'!I2504</f>
        <v>-1.1639341729953218E-3</v>
      </c>
      <c r="H484" s="8">
        <f>'Data-Resource'!I3009</f>
        <v>-5.3567615654587716E-3</v>
      </c>
      <c r="I484" s="8">
        <f>'Data-Resource'!I3514</f>
        <v>-5.047266141898381E-3</v>
      </c>
      <c r="J484" s="8">
        <f>'Data-Resource'!I4019</f>
        <v>-1.553792766781173E-2</v>
      </c>
      <c r="K484" s="8">
        <f>'Data-Resource'!I4524</f>
        <v>-1.0597711163994279E-2</v>
      </c>
      <c r="L484" s="8">
        <f>'Data-Resource'!I5029</f>
        <v>1.2625414598978741E-2</v>
      </c>
      <c r="M484" s="8">
        <f>'Data-Resource'!I5534</f>
        <v>-1.0819327731092494E-2</v>
      </c>
      <c r="N484" s="8">
        <f>'Data-Resource'!I6039</f>
        <v>-2.4726822627273506E-4</v>
      </c>
      <c r="O484" s="8">
        <f>'Data-Resource'!I6544</f>
        <v>0</v>
      </c>
      <c r="P484" s="8">
        <f>'Data-Resource'!I12604</f>
        <v>1.3192347588794435E-3</v>
      </c>
      <c r="Q484" s="8">
        <f>'Data-Resource'!I11089</f>
        <v>-1.9464428223845032E-3</v>
      </c>
      <c r="R484" s="8">
        <f>'Data-Resource'!I11594</f>
        <v>-4.8686706490439098E-4</v>
      </c>
      <c r="S484" s="8">
        <f>'Data-Resource'!I8564</f>
        <v>2.401370120097987E-2</v>
      </c>
      <c r="T484" s="8">
        <f>'Data-Resource'!I9069</f>
        <v>-4.9435873611475886E-3</v>
      </c>
      <c r="U484" s="8">
        <f>'Data-Resource'!I9574</f>
        <v>3.6842105263158683E-3</v>
      </c>
      <c r="V484" s="8">
        <f>'Data-Resource'!I10079</f>
        <v>6.5359898207655864E-3</v>
      </c>
      <c r="W484" s="8">
        <f>'Data-Resource'!I10584</f>
        <v>1.2326586772112656E-2</v>
      </c>
    </row>
    <row r="485" spans="1:23" x14ac:dyDescent="0.3">
      <c r="A485" s="8" t="str">
        <f>'Data-Resource'!B485</f>
        <v>11-27-2020</v>
      </c>
      <c r="B485" s="8">
        <f>'Data-Resource'!I15130</f>
        <v>4.1542019813596565E-3</v>
      </c>
      <c r="C485" s="8">
        <f>'Data-Resource'!I12100</f>
        <v>1.8102160583941724E-2</v>
      </c>
      <c r="D485" s="8">
        <f>'Data-Resource'!I990</f>
        <v>-1.058005814126098E-2</v>
      </c>
      <c r="E485" s="8">
        <f>'Data-Resource'!I1495</f>
        <v>1.1908751558055132E-2</v>
      </c>
      <c r="F485" s="8">
        <f>'Data-Resource'!I2000</f>
        <v>5.0497881001232176E-4</v>
      </c>
      <c r="G485" s="8">
        <f>'Data-Resource'!I2505</f>
        <v>1.7198180283823188E-2</v>
      </c>
      <c r="H485" s="8">
        <f>'Data-Resource'!I3010</f>
        <v>7.1195687550856335E-3</v>
      </c>
      <c r="I485" s="8">
        <f>'Data-Resource'!I3515</f>
        <v>2.5353685807998588E-3</v>
      </c>
      <c r="J485" s="8">
        <f>'Data-Resource'!I4020</f>
        <v>-9.2178531605471223E-3</v>
      </c>
      <c r="K485" s="8">
        <f>'Data-Resource'!I4525</f>
        <v>5.156845812751853E-3</v>
      </c>
      <c r="L485" s="8">
        <f>'Data-Resource'!I5030</f>
        <v>6.9801392955117763E-3</v>
      </c>
      <c r="M485" s="8">
        <f>'Data-Resource'!I5535</f>
        <v>8.3997873471558255E-3</v>
      </c>
      <c r="N485" s="8">
        <f>'Data-Resource'!I6040</f>
        <v>1.0709837573606995E-2</v>
      </c>
      <c r="O485" s="8">
        <f>'Data-Resource'!I6545</f>
        <v>4.9734748010610329E-3</v>
      </c>
      <c r="P485" s="8">
        <f>'Data-Resource'!I12605</f>
        <v>7.8864088357937928E-3</v>
      </c>
      <c r="Q485" s="8">
        <f>'Data-Resource'!I11090</f>
        <v>9.794172523910588E-4</v>
      </c>
      <c r="R485" s="8">
        <f>'Data-Resource'!I11595</f>
        <v>2.9311920956713242E-3</v>
      </c>
      <c r="S485" s="8">
        <f>'Data-Resource'!I8565</f>
        <v>5.8134629861982416E-2</v>
      </c>
      <c r="T485" s="8">
        <f>'Data-Resource'!I9070</f>
        <v>-5.7182847341650713E-3</v>
      </c>
      <c r="U485" s="8">
        <f>'Data-Resource'!I9575</f>
        <v>3.6952750856488671E-2</v>
      </c>
      <c r="V485" s="8">
        <f>'Data-Resource'!I10080</f>
        <v>-7.8268739570930834E-3</v>
      </c>
      <c r="W485" s="8">
        <f>'Data-Resource'!I10585</f>
        <v>1.4834515363283E-2</v>
      </c>
    </row>
    <row r="486" spans="1:23" x14ac:dyDescent="0.3">
      <c r="A486" s="8" t="str">
        <f>'Data-Resource'!B486</f>
        <v>11-30-2020</v>
      </c>
      <c r="B486" s="8">
        <f>'Data-Resource'!I15131</f>
        <v>1.5561112841860993E-3</v>
      </c>
      <c r="C486" s="8">
        <f>'Data-Resource'!I12101</f>
        <v>-3.4393523485053497E-3</v>
      </c>
      <c r="D486" s="8">
        <f>'Data-Resource'!I991</f>
        <v>-9.2661234662472034E-3</v>
      </c>
      <c r="E486" s="8">
        <f>'Data-Resource'!I1496</f>
        <v>-2.6175697596464161E-2</v>
      </c>
      <c r="F486" s="8">
        <f>'Data-Resource'!I2001</f>
        <v>8.101468354429083E-4</v>
      </c>
      <c r="G486" s="8">
        <f>'Data-Resource'!I2506</f>
        <v>1.3049239956239911E-2</v>
      </c>
      <c r="H486" s="8">
        <f>'Data-Resource'!I3011</f>
        <v>-2.2973363484937899E-2</v>
      </c>
      <c r="I486" s="8">
        <f>'Data-Resource'!I3516</f>
        <v>-1.0346315346850484E-2</v>
      </c>
      <c r="J486" s="8">
        <f>'Data-Resource'!I4021</f>
        <v>7.3093226504117228E-3</v>
      </c>
      <c r="K486" s="8">
        <f>'Data-Resource'!I4526</f>
        <v>-1.2537872675523216E-2</v>
      </c>
      <c r="L486" s="8">
        <f>'Data-Resource'!I5031</f>
        <v>1.7844114686581508E-2</v>
      </c>
      <c r="M486" s="8">
        <f>'Data-Resource'!I5536</f>
        <v>-6.0638297872340607E-3</v>
      </c>
      <c r="N486" s="8">
        <f>'Data-Resource'!I6041</f>
        <v>-1.4793145591883907E-3</v>
      </c>
      <c r="O486" s="8">
        <f>'Data-Resource'!I6546</f>
        <v>-3.6255767963085002E-3</v>
      </c>
      <c r="P486" s="8">
        <f>'Data-Resource'!I12606</f>
        <v>3.1225344782721282E-3</v>
      </c>
      <c r="Q486" s="8">
        <f>'Data-Resource'!I11091</f>
        <v>-2.2469150617284009E-2</v>
      </c>
      <c r="R486" s="8">
        <f>'Data-Resource'!I11596</f>
        <v>1.8572887027022911E-2</v>
      </c>
      <c r="S486" s="8">
        <f>'Data-Resource'!I8566</f>
        <v>-3.3725509803921638E-2</v>
      </c>
      <c r="T486" s="8">
        <f>'Data-Resource'!I9071</f>
        <v>9.3525395683453257E-3</v>
      </c>
      <c r="U486" s="8">
        <f>'Data-Resource'!I9576</f>
        <v>5.7921635434412143E-3</v>
      </c>
      <c r="V486" s="8">
        <f>'Data-Resource'!I10081</f>
        <v>-6.0409062180423311E-3</v>
      </c>
      <c r="W486" s="8">
        <f>'Data-Resource'!I10586</f>
        <v>7.5272860732878153E-3</v>
      </c>
    </row>
    <row r="487" spans="1:23" x14ac:dyDescent="0.3">
      <c r="A487" s="8" t="str">
        <f>'Data-Resource'!B487</f>
        <v>12-1-2020</v>
      </c>
      <c r="B487" s="8">
        <f>'Data-Resource'!I15132</f>
        <v>7.9568653949405965E-4</v>
      </c>
      <c r="C487" s="8">
        <f>'Data-Resource'!I12102</f>
        <v>-9.7645031591040658E-3</v>
      </c>
      <c r="D487" s="8">
        <f>'Data-Resource'!I992</f>
        <v>6.6420221402213797E-3</v>
      </c>
      <c r="E487" s="8">
        <f>'Data-Resource'!I1497</f>
        <v>1.3256265278580074E-2</v>
      </c>
      <c r="F487" s="8">
        <f>'Data-Resource'!I2002</f>
        <v>3.8148529072640869E-3</v>
      </c>
      <c r="G487" s="8">
        <f>'Data-Resource'!I2507</f>
        <v>-9.5623985484214174E-3</v>
      </c>
      <c r="H487" s="8">
        <f>'Data-Resource'!I3012</f>
        <v>5.1381292851732281E-4</v>
      </c>
      <c r="I487" s="8">
        <f>'Data-Resource'!I3517</f>
        <v>-1.5479209075487601E-2</v>
      </c>
      <c r="J487" s="8">
        <f>'Data-Resource'!I4022</f>
        <v>1.4103621212465998E-2</v>
      </c>
      <c r="K487" s="8">
        <f>'Data-Resource'!I4527</f>
        <v>3.1684037283438563E-2</v>
      </c>
      <c r="L487" s="8">
        <f>'Data-Resource'!I5032</f>
        <v>-1.3556861086986595E-2</v>
      </c>
      <c r="M487" s="8">
        <f>'Data-Resource'!I5537</f>
        <v>2.4141630901287455E-2</v>
      </c>
      <c r="N487" s="8">
        <f>'Data-Resource'!I6042</f>
        <v>5.1839795203150844E-3</v>
      </c>
      <c r="O487" s="8">
        <f>'Data-Resource'!I6547</f>
        <v>-5.2596975673898649E-3</v>
      </c>
      <c r="P487" s="8">
        <f>'Data-Resource'!I12607</f>
        <v>-1.4274690990877234E-2</v>
      </c>
      <c r="Q487" s="8">
        <f>'Data-Resource'!I11092</f>
        <v>1.8499984999999993E-2</v>
      </c>
      <c r="R487" s="8">
        <f>'Data-Resource'!I11597</f>
        <v>7.1428333333333561E-3</v>
      </c>
      <c r="S487" s="8">
        <f>'Data-Resource'!I8567</f>
        <v>-1.6915022150624171E-2</v>
      </c>
      <c r="T487" s="8">
        <f>'Data-Resource'!I9072</f>
        <v>4.9469752650175541E-3</v>
      </c>
      <c r="U487" s="8">
        <f>'Data-Resource'!I9577</f>
        <v>-3.3955856232395357E-4</v>
      </c>
      <c r="V487" s="8">
        <f>'Data-Resource'!I10082</f>
        <v>-7.3903279445728552E-3</v>
      </c>
      <c r="W487" s="8">
        <f>'Data-Resource'!I10587</f>
        <v>2.6050687336775561E-3</v>
      </c>
    </row>
    <row r="488" spans="1:23" x14ac:dyDescent="0.3">
      <c r="A488" s="8" t="str">
        <f>'Data-Resource'!B488</f>
        <v>12-2-2020</v>
      </c>
      <c r="B488" s="8">
        <f>'Data-Resource'!I15133</f>
        <v>-2.1488624684308341E-3</v>
      </c>
      <c r="C488" s="8">
        <f>'Data-Resource'!I12103</f>
        <v>1.5081206496519874E-2</v>
      </c>
      <c r="D488" s="8">
        <f>'Data-Resource'!I993</f>
        <v>-8.8823978290572658E-3</v>
      </c>
      <c r="E488" s="8">
        <f>'Data-Resource'!I1498</f>
        <v>1.5555577777777684E-2</v>
      </c>
      <c r="F488" s="8">
        <f>'Data-Resource'!I2003</f>
        <v>-2.4048646571684135E-3</v>
      </c>
      <c r="G488" s="8">
        <f>'Data-Resource'!I2508</f>
        <v>-1.1467889720380795E-3</v>
      </c>
      <c r="H488" s="8">
        <f>'Data-Resource'!I3013</f>
        <v>-1.736176360640072E-2</v>
      </c>
      <c r="I488" s="8">
        <f>'Data-Resource'!I3518</f>
        <v>-6.6738749908745263E-3</v>
      </c>
      <c r="J488" s="8">
        <f>'Data-Resource'!I4023</f>
        <v>-9.4086018976184173E-4</v>
      </c>
      <c r="K488" s="8">
        <f>'Data-Resource'!I4528</f>
        <v>-1.0195386835906149E-2</v>
      </c>
      <c r="L488" s="8">
        <f>'Data-Resource'!I5033</f>
        <v>9.0415913200722463E-3</v>
      </c>
      <c r="M488" s="8">
        <f>'Data-Resource'!I5538</f>
        <v>6.3357972544876842E-3</v>
      </c>
      <c r="N488" s="8">
        <f>'Data-Resource'!I6043</f>
        <v>-5.4093191742965166E-3</v>
      </c>
      <c r="O488" s="8">
        <f>'Data-Resource'!I6548</f>
        <v>9.9173553719015986E-4</v>
      </c>
      <c r="P488" s="8">
        <f>'Data-Resource'!I12608</f>
        <v>2.8728387862932189E-3</v>
      </c>
      <c r="Q488" s="8">
        <f>'Data-Resource'!I11093</f>
        <v>1.7258382387696534E-2</v>
      </c>
      <c r="R488" s="8">
        <f>'Data-Resource'!I11598</f>
        <v>2.8469512628605557E-3</v>
      </c>
      <c r="S488" s="8">
        <f>'Data-Resource'!I8568</f>
        <v>-1.7199017199017268E-2</v>
      </c>
      <c r="T488" s="8">
        <f>'Data-Resource'!I9073</f>
        <v>-1.111115277777789E-2</v>
      </c>
      <c r="U488" s="8">
        <f>'Data-Resource'!I9578</f>
        <v>-1.1226365028065914E-2</v>
      </c>
      <c r="V488" s="8">
        <f>'Data-Resource'!I10083</f>
        <v>-1.4091122989886075E-2</v>
      </c>
      <c r="W488" s="8">
        <f>'Data-Resource'!I10588</f>
        <v>5.9524035395418715E-3</v>
      </c>
    </row>
    <row r="489" spans="1:23" x14ac:dyDescent="0.3">
      <c r="A489" s="8" t="str">
        <f>'Data-Resource'!B489</f>
        <v>12-3-2020</v>
      </c>
      <c r="B489" s="8">
        <f>'Data-Resource'!I15134</f>
        <v>-3.9060799489743572E-3</v>
      </c>
      <c r="C489" s="8">
        <f>'Data-Resource'!I12104</f>
        <v>-1.0238936291239963E-2</v>
      </c>
      <c r="D489" s="8">
        <f>'Data-Resource'!I994</f>
        <v>1.8980185233486276E-2</v>
      </c>
      <c r="E489" s="8">
        <f>'Data-Resource'!I1499</f>
        <v>3.6104977328118494E-2</v>
      </c>
      <c r="F489" s="8">
        <f>'Data-Resource'!I2004</f>
        <v>-2.4120402010050063E-3</v>
      </c>
      <c r="G489" s="8">
        <f>'Data-Resource'!I2509</f>
        <v>-3.4499589855423464E-3</v>
      </c>
      <c r="H489" s="8">
        <f>'Data-Resource'!I3014</f>
        <v>-2.4028833597391128E-3</v>
      </c>
      <c r="I489" s="8">
        <f>'Data-Resource'!I3519</f>
        <v>-1.4477063839175915E-2</v>
      </c>
      <c r="J489" s="8">
        <f>'Data-Resource'!I4024</f>
        <v>-2.0150590538672978E-3</v>
      </c>
      <c r="K489" s="8">
        <f>'Data-Resource'!I4529</f>
        <v>-8.1370192719486013E-3</v>
      </c>
      <c r="L489" s="8">
        <f>'Data-Resource'!I5034</f>
        <v>-1.2173269409521096E-2</v>
      </c>
      <c r="M489" s="8">
        <f>'Data-Resource'!I5539</f>
        <v>2.4264705882352879E-2</v>
      </c>
      <c r="N489" s="8">
        <f>'Data-Resource'!I6044</f>
        <v>-4.9382716049388409E-4</v>
      </c>
      <c r="O489" s="8">
        <f>'Data-Resource'!I6549</f>
        <v>-7.2607260726073692E-3</v>
      </c>
      <c r="P489" s="8">
        <f>'Data-Resource'!I12609</f>
        <v>1.5070241886577462E-2</v>
      </c>
      <c r="Q489" s="8">
        <f>'Data-Resource'!I11094</f>
        <v>2.3705897779959888E-2</v>
      </c>
      <c r="R489" s="8">
        <f>'Data-Resource'!I11599</f>
        <v>2.9529882847631351E-2</v>
      </c>
      <c r="S489" s="8">
        <f>'Data-Resource'!I8569</f>
        <v>-2.7083312499999995E-2</v>
      </c>
      <c r="T489" s="8">
        <f>'Data-Resource'!I9074</f>
        <v>-2.2487680481637063E-2</v>
      </c>
      <c r="U489" s="8">
        <f>'Data-Resource'!I9579</f>
        <v>-1.3392891023595766E-2</v>
      </c>
      <c r="V489" s="8">
        <f>'Data-Resource'!I10084</f>
        <v>-1.5318320210195876E-2</v>
      </c>
      <c r="W489" s="8">
        <f>'Data-Resource'!I10589</f>
        <v>1.7024336771679947E-2</v>
      </c>
    </row>
    <row r="490" spans="1:23" x14ac:dyDescent="0.3">
      <c r="A490" s="8" t="str">
        <f>'Data-Resource'!B490</f>
        <v>12-4-2020</v>
      </c>
      <c r="B490" s="8">
        <f>'Data-Resource'!I15135</f>
        <v>5.1660209311507159E-3</v>
      </c>
      <c r="C490" s="8">
        <f>'Data-Resource'!I12105</f>
        <v>-1.3252636509727543E-2</v>
      </c>
      <c r="D490" s="8">
        <f>'Data-Resource'!I995</f>
        <v>4.7444817518246946E-3</v>
      </c>
      <c r="E490" s="8">
        <f>'Data-Resource'!I1500</f>
        <v>1.3263178947368394E-2</v>
      </c>
      <c r="F490" s="8">
        <f>'Data-Resource'!I2005</f>
        <v>5.1630087584835721E-3</v>
      </c>
      <c r="G490" s="8">
        <f>'Data-Resource'!I2510</f>
        <v>7.2607758171872976E-3</v>
      </c>
      <c r="H490" s="8">
        <f>'Data-Resource'!I3015</f>
        <v>-1.1497857457885001E-3</v>
      </c>
      <c r="I490" s="8">
        <f>'Data-Resource'!I3520</f>
        <v>8.3405835708763049E-3</v>
      </c>
      <c r="J490" s="8">
        <f>'Data-Resource'!I4025</f>
        <v>1.2837797297297199E-2</v>
      </c>
      <c r="K490" s="8">
        <f>'Data-Resource'!I4530</f>
        <v>1.3864800452949704E-2</v>
      </c>
      <c r="L490" s="8">
        <f>'Data-Resource'!I5035</f>
        <v>-8.3514453526095517E-3</v>
      </c>
      <c r="M490" s="8">
        <f>'Data-Resource'!I5540</f>
        <v>2.0533880903506058E-4</v>
      </c>
      <c r="N490" s="8">
        <f>'Data-Resource'!I6045</f>
        <v>-1.880717644147472E-2</v>
      </c>
      <c r="O490" s="8">
        <f>'Data-Resource'!I6550</f>
        <v>8.6206896551724657E-3</v>
      </c>
      <c r="P490" s="8">
        <f>'Data-Resource'!I12610</f>
        <v>-5.6249499999999758E-3</v>
      </c>
      <c r="Q490" s="8">
        <f>'Data-Resource'!I11095</f>
        <v>-1.2814414041021597E-2</v>
      </c>
      <c r="R490" s="8">
        <f>'Data-Resource'!I11600</f>
        <v>-3.9189026298086316E-3</v>
      </c>
      <c r="S490" s="8">
        <f>'Data-Resource'!I8570</f>
        <v>1.7857142477526806E-2</v>
      </c>
      <c r="T490" s="8">
        <f>'Data-Resource'!I9075</f>
        <v>-3.5997121785333402E-3</v>
      </c>
      <c r="U490" s="8">
        <f>'Data-Resource'!I9580</f>
        <v>2.6023594725884718E-2</v>
      </c>
      <c r="V490" s="8">
        <f>'Data-Resource'!I10085</f>
        <v>4.9167159759108843E-4</v>
      </c>
      <c r="W490" s="8">
        <f>'Data-Resource'!I10590</f>
        <v>-2.9187084366572632E-3</v>
      </c>
    </row>
    <row r="491" spans="1:23" x14ac:dyDescent="0.3">
      <c r="A491" s="8" t="str">
        <f>'Data-Resource'!B491</f>
        <v>12-7-2020</v>
      </c>
      <c r="B491" s="8">
        <f>'Data-Resource'!I15136</f>
        <v>1.1481579876852252E-3</v>
      </c>
      <c r="C491" s="8">
        <f>'Data-Resource'!I12106</f>
        <v>-1.2895633437738347E-2</v>
      </c>
      <c r="D491" s="8">
        <f>'Data-Resource'!I996</f>
        <v>2.2660752427030251E-2</v>
      </c>
      <c r="E491" s="8">
        <f>'Data-Resource'!I1501</f>
        <v>-6.6805739035310533E-3</v>
      </c>
      <c r="F491" s="8">
        <f>'Data-Resource'!I2006</f>
        <v>-3.34314155954952E-3</v>
      </c>
      <c r="G491" s="8">
        <f>'Data-Resource'!I2511</f>
        <v>-2.4630869470250653E-3</v>
      </c>
      <c r="H491" s="8">
        <f>'Data-Resource'!I3016</f>
        <v>-1.7395812499999969E-2</v>
      </c>
      <c r="I491" s="8">
        <f>'Data-Resource'!I3521</f>
        <v>-6.7478778868485158E-3</v>
      </c>
      <c r="J491" s="8">
        <f>'Data-Resource'!I4026</f>
        <v>-1.0738295302013515E-2</v>
      </c>
      <c r="K491" s="8">
        <f>'Data-Resource'!I4531</f>
        <v>-1.2919896863391928E-2</v>
      </c>
      <c r="L491" s="8">
        <f>'Data-Resource'!I5036</f>
        <v>-3.6780434794700709E-4</v>
      </c>
      <c r="M491" s="8">
        <f>'Data-Resource'!I5541</f>
        <v>-1.0440355592309256E-2</v>
      </c>
      <c r="N491" s="8">
        <f>'Data-Resource'!I6046</f>
        <v>-6.0621874210659713E-3</v>
      </c>
      <c r="O491" s="8">
        <f>'Data-Resource'!I6551</f>
        <v>-3.2938076416326169E-4</v>
      </c>
      <c r="P491" s="8">
        <f>'Data-Resource'!I12611</f>
        <v>7.8986708149780781E-3</v>
      </c>
      <c r="Q491" s="8">
        <f>'Data-Resource'!I11096</f>
        <v>0</v>
      </c>
      <c r="R491" s="8">
        <f>'Data-Resource'!I11601</f>
        <v>1.8376307802640955E-2</v>
      </c>
      <c r="S491" s="8">
        <f>'Data-Resource'!I8571</f>
        <v>-1.8363878061931536E-2</v>
      </c>
      <c r="T491" s="8">
        <f>'Data-Resource'!I9076</f>
        <v>-5.8012185265213208E-3</v>
      </c>
      <c r="U491" s="8">
        <f>'Data-Resource'!I9581</f>
        <v>1.9833835570983782E-2</v>
      </c>
      <c r="V491" s="8">
        <f>'Data-Resource'!I10086</f>
        <v>1.7595263413628649E-2</v>
      </c>
      <c r="W491" s="8">
        <f>'Data-Resource'!I10591</f>
        <v>-5.5025677438906512E-3</v>
      </c>
    </row>
    <row r="492" spans="1:23" x14ac:dyDescent="0.3">
      <c r="A492" s="8" t="str">
        <f>'Data-Resource'!B492</f>
        <v>12-8-2020</v>
      </c>
      <c r="B492" s="8">
        <f>'Data-Resource'!I15137</f>
        <v>2.3000192542741407E-3</v>
      </c>
      <c r="C492" s="8">
        <f>'Data-Resource'!I12107</f>
        <v>4.7309284447072256E-3</v>
      </c>
      <c r="D492" s="8">
        <f>'Data-Resource'!I997</f>
        <v>7.9023421243321242E-3</v>
      </c>
      <c r="E492" s="8">
        <f>'Data-Resource'!I1502</f>
        <v>8.4497253907900847E-4</v>
      </c>
      <c r="F492" s="8">
        <f>'Data-Resource'!I2007</f>
        <v>-3.9795867346939023E-3</v>
      </c>
      <c r="G492" s="8">
        <f>'Data-Resource'!I2512</f>
        <v>1.24876435674065E-2</v>
      </c>
      <c r="H492" s="8">
        <f>'Data-Resource'!I3017</f>
        <v>4.0425319148935995E-3</v>
      </c>
      <c r="I492" s="8">
        <f>'Data-Resource'!I3522</f>
        <v>4.8235364522743063E-3</v>
      </c>
      <c r="J492" s="8">
        <f>'Data-Resource'!I4027</f>
        <v>1.3701369863009248E-4</v>
      </c>
      <c r="K492" s="8">
        <f>'Data-Resource'!I4532</f>
        <v>-4.3649060402033181E-3</v>
      </c>
      <c r="L492" s="8">
        <f>'Data-Resource'!I5037</f>
        <v>1.7005567467652489E-2</v>
      </c>
      <c r="M492" s="8">
        <f>'Data-Resource'!I5542</f>
        <v>-5.2603892688059609E-3</v>
      </c>
      <c r="N492" s="8">
        <f>'Data-Resource'!I6047</f>
        <v>2.0324694605573989E-3</v>
      </c>
      <c r="O492" s="8">
        <f>'Data-Resource'!I6552</f>
        <v>-5.2666227781435629E-3</v>
      </c>
      <c r="P492" s="8">
        <f>'Data-Resource'!I12612</f>
        <v>4.3537504664759169E-3</v>
      </c>
      <c r="Q492" s="8">
        <f>'Data-Resource'!I11097</f>
        <v>-9.7227517217712335E-4</v>
      </c>
      <c r="R492" s="8">
        <f>'Data-Resource'!I11602</f>
        <v>-5.7142857142856484E-3</v>
      </c>
      <c r="S492" s="8">
        <f>'Data-Resource'!I8572</f>
        <v>1.0118022978879055E-2</v>
      </c>
      <c r="T492" s="8">
        <f>'Data-Resource'!I9077</f>
        <v>1.465179487179331E-3</v>
      </c>
      <c r="U492" s="8">
        <f>'Data-Resource'!I9582</f>
        <v>-6.4783720930233152E-3</v>
      </c>
      <c r="V492" s="8">
        <f>'Data-Resource'!I10087</f>
        <v>-3.8835097087379206E-3</v>
      </c>
      <c r="W492" s="8">
        <f>'Data-Resource'!I10592</f>
        <v>6.6297900552487136E-3</v>
      </c>
    </row>
    <row r="493" spans="1:23" x14ac:dyDescent="0.3">
      <c r="A493" s="8" t="str">
        <f>'Data-Resource'!B493</f>
        <v>12-9-2020</v>
      </c>
      <c r="B493" s="8">
        <f>'Data-Resource'!I15138</f>
        <v>-2.9075535042070647E-4</v>
      </c>
      <c r="C493" s="8">
        <f>'Data-Resource'!I12108</f>
        <v>-8.5294411764703856E-3</v>
      </c>
      <c r="D493" s="8">
        <f>'Data-Resource'!I998</f>
        <v>1.1714546891819061E-2</v>
      </c>
      <c r="E493" s="8">
        <f>'Data-Resource'!I1503</f>
        <v>-2.0113115651719138E-2</v>
      </c>
      <c r="F493" s="8">
        <f>'Data-Resource'!I2008</f>
        <v>5.4026402457080635E-3</v>
      </c>
      <c r="G493" s="8">
        <f>'Data-Resource'!I2513</f>
        <v>1.682962040117993E-2</v>
      </c>
      <c r="H493" s="8">
        <f>'Data-Resource'!I3018</f>
        <v>2.5359044801352682E-3</v>
      </c>
      <c r="I493" s="8">
        <f>'Data-Resource'!I3523</f>
        <v>-3.2714832040834445E-3</v>
      </c>
      <c r="J493" s="8">
        <f>'Data-Resource'!I4028</f>
        <v>5.4997110339732929E-3</v>
      </c>
      <c r="K493" s="8">
        <f>'Data-Resource'!I4533</f>
        <v>8.7763056281614494E-4</v>
      </c>
      <c r="L493" s="8">
        <f>'Data-Resource'!I5038</f>
        <v>-2.1793535276143283E-3</v>
      </c>
      <c r="M493" s="8">
        <f>'Data-Resource'!I5543</f>
        <v>-1.8877873866272776E-2</v>
      </c>
      <c r="N493" s="8">
        <f>'Data-Resource'!I6048</f>
        <v>-4.5569620253164966E-3</v>
      </c>
      <c r="O493" s="8">
        <f>'Data-Resource'!I6553</f>
        <v>-8.8874259381171421E-3</v>
      </c>
      <c r="P493" s="8">
        <f>'Data-Resource'!I12613</f>
        <v>-3.3948756829005666E-2</v>
      </c>
      <c r="Q493" s="8">
        <f>'Data-Resource'!I11098</f>
        <v>6.2802077294686646E-3</v>
      </c>
      <c r="R493" s="8">
        <f>'Data-Resource'!I11603</f>
        <v>1.1459889721295766E-3</v>
      </c>
      <c r="S493" s="8">
        <f>'Data-Resource'!I8573</f>
        <v>4.5227219674864608E-2</v>
      </c>
      <c r="T493" s="8">
        <f>'Data-Resource'!I9078</f>
        <v>-1.3848353072485839E-2</v>
      </c>
      <c r="U493" s="8">
        <f>'Data-Resource'!I9583</f>
        <v>-1.246261216350953E-2</v>
      </c>
      <c r="V493" s="8">
        <f>'Data-Resource'!I10088</f>
        <v>-3.8665443363907629E-3</v>
      </c>
      <c r="W493" s="8">
        <f>'Data-Resource'!I10593</f>
        <v>-9.1374267002026881E-3</v>
      </c>
    </row>
    <row r="494" spans="1:23" x14ac:dyDescent="0.3">
      <c r="A494" s="8" t="str">
        <f>'Data-Resource'!B494</f>
        <v>12-10-2020</v>
      </c>
      <c r="B494" s="8">
        <f>'Data-Resource'!I15139</f>
        <v>-3.4440356137796337E-3</v>
      </c>
      <c r="C494" s="8">
        <f>'Data-Resource'!I12109</f>
        <v>-2.9674479831618751E-3</v>
      </c>
      <c r="D494" s="8">
        <f>'Data-Resource'!I999</f>
        <v>9.1228280701755333E-3</v>
      </c>
      <c r="E494" s="8">
        <f>'Data-Resource'!I1504</f>
        <v>-6.3998505460794613E-4</v>
      </c>
      <c r="F494" s="8">
        <f>'Data-Resource'!I2009</f>
        <v>1.5241743183150448E-3</v>
      </c>
      <c r="G494" s="8">
        <f>'Data-Resource'!I2514</f>
        <v>8.8216918714557144E-3</v>
      </c>
      <c r="H494" s="8">
        <f>'Data-Resource'!I3019</f>
        <v>-1.7893484519661211E-3</v>
      </c>
      <c r="I494" s="8">
        <f>'Data-Resource'!I3524</f>
        <v>-3.9344371584699046E-3</v>
      </c>
      <c r="J494" s="8">
        <f>'Data-Resource'!I4029</f>
        <v>-2.2465739726027383E-2</v>
      </c>
      <c r="K494" s="8">
        <f>'Data-Resource'!I4534</f>
        <v>-1.5817249143657838E-2</v>
      </c>
      <c r="L494" s="8">
        <f>'Data-Resource'!I5039</f>
        <v>-7.2943833423336896E-4</v>
      </c>
      <c r="M494" s="8">
        <f>'Data-Resource'!I5544</f>
        <v>-2.1909569326603047E-2</v>
      </c>
      <c r="N494" s="8">
        <f>'Data-Resource'!I6049</f>
        <v>-6.8597813297817771E-3</v>
      </c>
      <c r="O494" s="8">
        <f>'Data-Resource'!I6554</f>
        <v>-2.3294509151414932E-3</v>
      </c>
      <c r="P494" s="8">
        <f>'Data-Resource'!I12614</f>
        <v>1.2926184270531495E-2</v>
      </c>
      <c r="Q494" s="8">
        <f>'Data-Resource'!I11099</f>
        <v>8.6663602599859873E-3</v>
      </c>
      <c r="R494" s="8">
        <f>'Data-Resource'!I11604</f>
        <v>-8.2568122106701208E-3</v>
      </c>
      <c r="S494" s="8">
        <f>'Data-Resource'!I8574</f>
        <v>0.10229451438421636</v>
      </c>
      <c r="T494" s="8">
        <f>'Data-Resource'!I9079</f>
        <v>7.3805166051672648E-4</v>
      </c>
      <c r="U494" s="8">
        <f>'Data-Resource'!I9584</f>
        <v>-1.123404255319144E-2</v>
      </c>
      <c r="V494" s="8">
        <f>'Data-Resource'!I10089</f>
        <v>-3.8610183956712175E-3</v>
      </c>
      <c r="W494" s="8">
        <f>'Data-Resource'!I10594</f>
        <v>-8.8235073529410717E-3</v>
      </c>
    </row>
    <row r="495" spans="1:23" x14ac:dyDescent="0.3">
      <c r="A495" s="8" t="str">
        <f>'Data-Resource'!B495</f>
        <v>12-11-2020</v>
      </c>
      <c r="B495" s="8">
        <f>'Data-Resource'!I15140</f>
        <v>-1.0632807671113706E-2</v>
      </c>
      <c r="C495" s="8">
        <f>'Data-Resource'!I12110</f>
        <v>-1.576439666164178E-2</v>
      </c>
      <c r="D495" s="8">
        <f>'Data-Resource'!I1000</f>
        <v>-1.2203626730974634E-2</v>
      </c>
      <c r="E495" s="8">
        <f>'Data-Resource'!I1505</f>
        <v>-1.4009250047925356E-2</v>
      </c>
      <c r="F495" s="8">
        <f>'Data-Resource'!I2010</f>
        <v>-2.6481956475443529E-2</v>
      </c>
      <c r="G495" s="8">
        <f>'Data-Resource'!I2515</f>
        <v>-1.3443801571927535E-2</v>
      </c>
      <c r="H495" s="8">
        <f>'Data-Resource'!I3020</f>
        <v>-1.285864001824953E-2</v>
      </c>
      <c r="I495" s="8">
        <f>'Data-Resource'!I3525</f>
        <v>2.4138907440628145E-3</v>
      </c>
      <c r="J495" s="8">
        <f>'Data-Resource'!I4030</f>
        <v>-7.181005653942852E-3</v>
      </c>
      <c r="K495" s="8">
        <f>'Data-Resource'!I4535</f>
        <v>-1.3876410399545446E-2</v>
      </c>
      <c r="L495" s="8">
        <f>'Data-Resource'!I5040</f>
        <v>-4.3844060920246192E-3</v>
      </c>
      <c r="M495" s="8">
        <f>'Data-Resource'!I5545</f>
        <v>-3.4282584884994471E-2</v>
      </c>
      <c r="N495" s="8">
        <f>'Data-Resource'!I6050</f>
        <v>4.3691081984066019E-3</v>
      </c>
      <c r="O495" s="8">
        <f>'Data-Resource'!I6555</f>
        <v>-1.6744809109176181E-2</v>
      </c>
      <c r="P495" s="8">
        <f>'Data-Resource'!I12615</f>
        <v>1.0959498028263603E-2</v>
      </c>
      <c r="Q495" s="8">
        <f>'Data-Resource'!I11100</f>
        <v>-1.1031189448441328E-2</v>
      </c>
      <c r="R495" s="8">
        <f>'Data-Resource'!I11605</f>
        <v>1.157128006413453E-3</v>
      </c>
      <c r="S495" s="8">
        <f>'Data-Resource'!I8575</f>
        <v>3.7162178426314557E-2</v>
      </c>
      <c r="T495" s="8">
        <f>'Data-Resource'!I9080</f>
        <v>-2.2861400168374662E-2</v>
      </c>
      <c r="U495" s="8">
        <f>'Data-Resource'!I9585</f>
        <v>2.2557000778866292E-3</v>
      </c>
      <c r="V495" s="8">
        <f>'Data-Resource'!I10090</f>
        <v>-5.8111234866827163E-3</v>
      </c>
      <c r="W495" s="8">
        <f>'Data-Resource'!I10595</f>
        <v>-7.0789643907369863E-3</v>
      </c>
    </row>
    <row r="496" spans="1:23" x14ac:dyDescent="0.3">
      <c r="A496" s="8" t="str">
        <f>'Data-Resource'!B496</f>
        <v>12-14-2020</v>
      </c>
      <c r="B496" s="8">
        <f>'Data-Resource'!I15141</f>
        <v>-8.3150967927569762E-5</v>
      </c>
      <c r="C496" s="8">
        <f>'Data-Resource'!I12111</f>
        <v>-3.0085136577307275E-3</v>
      </c>
      <c r="D496" s="8">
        <f>'Data-Resource'!I1001</f>
        <v>8.7719298245614724E-3</v>
      </c>
      <c r="E496" s="8">
        <f>'Data-Resource'!I1506</f>
        <v>-1.1502902972572688E-2</v>
      </c>
      <c r="F496" s="8">
        <f>'Data-Resource'!I2011</f>
        <v>5.2361504919080119E-3</v>
      </c>
      <c r="G496" s="8">
        <f>'Data-Resource'!I2516</f>
        <v>3.1310268764709584E-4</v>
      </c>
      <c r="H496" s="8">
        <f>'Data-Resource'!I3021</f>
        <v>9.8500854421822194E-3</v>
      </c>
      <c r="I496" s="8">
        <f>'Data-Resource'!I3526</f>
        <v>4.3385033949634965E-4</v>
      </c>
      <c r="J496" s="8">
        <f>'Data-Resource'!I4031</f>
        <v>1.2816957746478822E-2</v>
      </c>
      <c r="K496" s="8">
        <f>'Data-Resource'!I4536</f>
        <v>-7.2202434868165128E-3</v>
      </c>
      <c r="L496" s="8">
        <f>'Data-Resource'!I5041</f>
        <v>4.7136260208975106E-3</v>
      </c>
      <c r="M496" s="8">
        <f>'Data-Resource'!I5546</f>
        <v>-8.1199954888914461E-3</v>
      </c>
      <c r="N496" s="8">
        <f>'Data-Resource'!I6051</f>
        <v>-6.0775383095700696E-3</v>
      </c>
      <c r="O496" s="8">
        <f>'Data-Resource'!I6556</f>
        <v>-2.0242914979756916E-3</v>
      </c>
      <c r="P496" s="8">
        <f>'Data-Resource'!I12616</f>
        <v>-2.2826085853812374E-2</v>
      </c>
      <c r="Q496" s="8">
        <f>'Data-Resource'!I11101</f>
        <v>-1.3882211983213287E-2</v>
      </c>
      <c r="R496" s="8">
        <f>'Data-Resource'!I11606</f>
        <v>-3.0316949234796518E-2</v>
      </c>
      <c r="S496" s="8">
        <f>'Data-Resource'!I8576</f>
        <v>-5.8914713178294567E-2</v>
      </c>
      <c r="T496" s="8">
        <f>'Data-Resource'!I9081</f>
        <v>-5.2710616279126763E-3</v>
      </c>
      <c r="U496" s="8">
        <f>'Data-Resource'!I9586</f>
        <v>1.2723555708390788E-2</v>
      </c>
      <c r="V496" s="8">
        <f>'Data-Resource'!I10091</f>
        <v>-5.7970869565217012E-3</v>
      </c>
      <c r="W496" s="8">
        <f>'Data-Resource'!I10596</f>
        <v>1.3040238741585089E-2</v>
      </c>
    </row>
    <row r="497" spans="1:23" x14ac:dyDescent="0.3">
      <c r="A497" s="8" t="str">
        <f>'Data-Resource'!B497</f>
        <v>12-15-2020</v>
      </c>
      <c r="B497" s="8">
        <f>'Data-Resource'!I15142</f>
        <v>1.1075549366936593E-2</v>
      </c>
      <c r="C497" s="8">
        <f>'Data-Resource'!I12112</f>
        <v>7.2617853936998494E-3</v>
      </c>
      <c r="D497" s="8">
        <f>'Data-Resource'!I1002</f>
        <v>1.150232857795053E-2</v>
      </c>
      <c r="E497" s="8">
        <f>'Data-Resource'!I1507</f>
        <v>-5.3400718103733032E-3</v>
      </c>
      <c r="F497" s="8">
        <f>'Data-Resource'!I2012</f>
        <v>8.3228826382937774E-3</v>
      </c>
      <c r="G497" s="8">
        <f>'Data-Resource'!I2517</f>
        <v>1.5524572683079774E-2</v>
      </c>
      <c r="H497" s="8">
        <f>'Data-Resource'!I3022</f>
        <v>3.8342741506017589E-3</v>
      </c>
      <c r="I497" s="8">
        <f>'Data-Resource'!I3527</f>
        <v>-6.4753504651262938E-3</v>
      </c>
      <c r="J497" s="8">
        <f>'Data-Resource'!I4032</f>
        <v>2.6546269348697787E-2</v>
      </c>
      <c r="K497" s="8">
        <f>'Data-Resource'!I4537</f>
        <v>2.8623297720400634E-2</v>
      </c>
      <c r="L497" s="8">
        <f>'Data-Resource'!I5042</f>
        <v>5.40345809646704E-3</v>
      </c>
      <c r="M497" s="8">
        <f>'Data-Resource'!I5547</f>
        <v>1.4098919840818781E-2</v>
      </c>
      <c r="N497" s="8">
        <f>'Data-Resource'!I6052</f>
        <v>5.354385381071268E-3</v>
      </c>
      <c r="O497" s="8">
        <f>'Data-Resource'!I6557</f>
        <v>-3.3681374200062526E-4</v>
      </c>
      <c r="P497" s="8">
        <f>'Data-Resource'!I12617</f>
        <v>5.3152038240987303E-3</v>
      </c>
      <c r="Q497" s="8">
        <f>'Data-Resource'!I11102</f>
        <v>5.8167570651950426E-3</v>
      </c>
      <c r="R497" s="8">
        <f>'Data-Resource'!I11607</f>
        <v>-5.4347708581612636E-3</v>
      </c>
      <c r="S497" s="8">
        <f>'Data-Resource'!I8577</f>
        <v>1.3245016117714692E-2</v>
      </c>
      <c r="T497" s="8">
        <f>'Data-Resource'!I9082</f>
        <v>6.0377584905660364E-3</v>
      </c>
      <c r="U497" s="8">
        <f>'Data-Resource'!I9587</f>
        <v>3.2991452991453001E-2</v>
      </c>
      <c r="V497" s="8">
        <f>'Data-Resource'!I10092</f>
        <v>5.8709003680304369E-3</v>
      </c>
      <c r="W497" s="8">
        <f>'Data-Resource'!I10597</f>
        <v>-1.2872379835359549E-2</v>
      </c>
    </row>
    <row r="498" spans="1:23" x14ac:dyDescent="0.3">
      <c r="A498" s="8" t="str">
        <f>'Data-Resource'!B498</f>
        <v>12-16-2020</v>
      </c>
      <c r="B498" s="8">
        <f>'Data-Resource'!I15143</f>
        <v>1.1157363887759284E-2</v>
      </c>
      <c r="C498" s="8">
        <f>'Data-Resource'!I12113</f>
        <v>9.256404344198027E-3</v>
      </c>
      <c r="D498" s="8">
        <f>'Data-Resource'!I1003</f>
        <v>-5.4794726027396776E-3</v>
      </c>
      <c r="E498" s="8">
        <f>'Data-Resource'!I1508</f>
        <v>-5.9164459050000447E-3</v>
      </c>
      <c r="F498" s="8">
        <f>'Data-Resource'!I2013</f>
        <v>1.9193292521845044E-2</v>
      </c>
      <c r="G498" s="8">
        <f>'Data-Resource'!I2518</f>
        <v>-1.1851685210840644E-2</v>
      </c>
      <c r="H498" s="8">
        <f>'Data-Resource'!I3023</f>
        <v>4.2944764121006805E-2</v>
      </c>
      <c r="I498" s="8">
        <f>'Data-Resource'!I3528</f>
        <v>2.7524935278770302E-2</v>
      </c>
      <c r="J498" s="8">
        <f>'Data-Resource'!I4033</f>
        <v>2.1543423517304608E-3</v>
      </c>
      <c r="K498" s="8">
        <f>'Data-Resource'!I4538</f>
        <v>1.7030541484716045E-2</v>
      </c>
      <c r="L498" s="8">
        <f>'Data-Resource'!I5043</f>
        <v>-3.2235815233417901E-3</v>
      </c>
      <c r="M498" s="8">
        <f>'Data-Resource'!I5548</f>
        <v>2.2301516503133169E-4</v>
      </c>
      <c r="N498" s="8">
        <f>'Data-Resource'!I6053</f>
        <v>3.6193395909561922E-2</v>
      </c>
      <c r="O498" s="8">
        <f>'Data-Resource'!I6558</f>
        <v>7.712944332662652E-3</v>
      </c>
      <c r="P498" s="8">
        <f>'Data-Resource'!I12618</f>
        <v>5.0251749001189146E-3</v>
      </c>
      <c r="Q498" s="8">
        <f>'Data-Resource'!I11103</f>
        <v>1.9276819277107601E-3</v>
      </c>
      <c r="R498" s="8">
        <f>'Data-Resource'!I11608</f>
        <v>9.6470588235293489E-3</v>
      </c>
      <c r="S498" s="8">
        <f>'Data-Resource'!I8578</f>
        <v>-1.3854898577176797E-2</v>
      </c>
      <c r="T498" s="8">
        <f>'Data-Resource'!I9083</f>
        <v>1.488184590246436E-3</v>
      </c>
      <c r="U498" s="8">
        <f>'Data-Resource'!I9588</f>
        <v>6.2706602729590104E-3</v>
      </c>
      <c r="V498" s="8">
        <f>'Data-Resource'!I10093</f>
        <v>-4.3436004489902941E-3</v>
      </c>
      <c r="W498" s="8">
        <f>'Data-Resource'!I10598</f>
        <v>1.5943595879409987E-2</v>
      </c>
    </row>
    <row r="499" spans="1:23" x14ac:dyDescent="0.3">
      <c r="A499" s="8" t="str">
        <f>'Data-Resource'!B499</f>
        <v>12-17-2020</v>
      </c>
      <c r="B499" s="8">
        <f>'Data-Resource'!I15144</f>
        <v>-1.7704595769192197E-3</v>
      </c>
      <c r="C499" s="8">
        <f>'Data-Resource'!I12114</f>
        <v>-1.769970397051726E-3</v>
      </c>
      <c r="D499" s="8">
        <f>'Data-Resource'!I1004</f>
        <v>2.0380639002323666E-3</v>
      </c>
      <c r="E499" s="8">
        <f>'Data-Resource'!I1509</f>
        <v>-1.6978635730691402E-2</v>
      </c>
      <c r="F499" s="8">
        <f>'Data-Resource'!I2014</f>
        <v>4.250030000000014E-3</v>
      </c>
      <c r="G499" s="8">
        <f>'Data-Resource'!I2519</f>
        <v>1.8524699267129159E-3</v>
      </c>
      <c r="H499" s="8">
        <f>'Data-Resource'!I3024</f>
        <v>-1.4357430007177265E-2</v>
      </c>
      <c r="I499" s="8">
        <f>'Data-Resource'!I3529</f>
        <v>-1.9464221838933052E-2</v>
      </c>
      <c r="J499" s="8">
        <f>'Data-Resource'!I4034</f>
        <v>-1.8230245689148526E-2</v>
      </c>
      <c r="K499" s="8">
        <f>'Data-Resource'!I4539</f>
        <v>-4.2603324117653185E-4</v>
      </c>
      <c r="L499" s="8">
        <f>'Data-Resource'!I5044</f>
        <v>4.2811703580949781E-3</v>
      </c>
      <c r="M499" s="8">
        <f>'Data-Resource'!I5549</f>
        <v>6.9736550808056717E-3</v>
      </c>
      <c r="N499" s="8">
        <f>'Data-Resource'!I6054</f>
        <v>8.7612801168166585E-3</v>
      </c>
      <c r="O499" s="8">
        <f>'Data-Resource'!I6559</f>
        <v>-6.9352708058125221E-3</v>
      </c>
      <c r="P499" s="8">
        <f>'Data-Resource'!I12619</f>
        <v>-1.8265951820119098E-3</v>
      </c>
      <c r="Q499" s="8">
        <f>'Data-Resource'!I11104</f>
        <v>-2.6190476190476153E-2</v>
      </c>
      <c r="R499" s="8">
        <f>'Data-Resource'!I11609</f>
        <v>1.8889645243031574E-2</v>
      </c>
      <c r="S499" s="8">
        <f>'Data-Resource'!I8579</f>
        <v>-1.513880546444399E-2</v>
      </c>
      <c r="T499" s="8">
        <f>'Data-Resource'!I9084</f>
        <v>-1.4749261884251052E-2</v>
      </c>
      <c r="U499" s="8">
        <f>'Data-Resource'!I9589</f>
        <v>1.127450980392148E-2</v>
      </c>
      <c r="V499" s="8">
        <f>'Data-Resource'!I10094</f>
        <v>3.8424736384603049E-3</v>
      </c>
      <c r="W499" s="8">
        <f>'Data-Resource'!I10599</f>
        <v>9.4339838294487093E-3</v>
      </c>
    </row>
    <row r="500" spans="1:23" x14ac:dyDescent="0.3">
      <c r="A500" s="8" t="str">
        <f>'Data-Resource'!B500</f>
        <v>12-18-2020</v>
      </c>
      <c r="B500" s="8">
        <f>'Data-Resource'!I15145</f>
        <v>-1.4029939042818542E-3</v>
      </c>
      <c r="C500" s="8">
        <f>'Data-Resource'!I12115</f>
        <v>-1.004431373969338E-2</v>
      </c>
      <c r="D500" s="8">
        <f>'Data-Resource'!I1005</f>
        <v>-1.5285326398478068E-2</v>
      </c>
      <c r="E500" s="8">
        <f>'Data-Resource'!I1510</f>
        <v>-4.6853860406670207E-3</v>
      </c>
      <c r="F500" s="8">
        <f>'Data-Resource'!I2015</f>
        <v>-2.5935361596010117E-3</v>
      </c>
      <c r="G500" s="8">
        <f>'Data-Resource'!I2520</f>
        <v>-7.6899419112554691E-3</v>
      </c>
      <c r="H500" s="8">
        <f>'Data-Resource'!I3025</f>
        <v>-1.0183096137803519E-3</v>
      </c>
      <c r="I500" s="8">
        <f>'Data-Resource'!I3530</f>
        <v>-3.2078273056404408E-3</v>
      </c>
      <c r="J500" s="8">
        <f>'Data-Resource'!I4035</f>
        <v>5.4208022032686447E-3</v>
      </c>
      <c r="K500" s="8">
        <f>'Data-Resource'!I4540</f>
        <v>1.6177105564336505E-2</v>
      </c>
      <c r="L500" s="8">
        <f>'Data-Resource'!I5045</f>
        <v>-2.4883826159280966E-3</v>
      </c>
      <c r="M500" s="8">
        <f>'Data-Resource'!I5550</f>
        <v>-3.3112582781459335E-3</v>
      </c>
      <c r="N500" s="8">
        <f>'Data-Resource'!I6055</f>
        <v>-5.3153178380121622E-3</v>
      </c>
      <c r="O500" s="8">
        <f>'Data-Resource'!I6560</f>
        <v>3.6569148936171584E-3</v>
      </c>
      <c r="P500" s="8">
        <f>'Data-Resource'!I12620</f>
        <v>1.5470874185448793E-2</v>
      </c>
      <c r="Q500" s="8">
        <f>'Data-Resource'!I11105</f>
        <v>1.1834289765764856E-2</v>
      </c>
      <c r="R500" s="8">
        <f>'Data-Resource'!I11610</f>
        <v>9.6998980509858616E-3</v>
      </c>
      <c r="S500" s="8">
        <f>'Data-Resource'!I8580</f>
        <v>4.5531214933072772E-2</v>
      </c>
      <c r="T500" s="8">
        <f>'Data-Resource'!I9085</f>
        <v>-6.7365940088355801E-3</v>
      </c>
      <c r="U500" s="8">
        <f>'Data-Resource'!I9590</f>
        <v>-6.4728155339804265E-4</v>
      </c>
      <c r="V500" s="8">
        <f>'Data-Resource'!I10095</f>
        <v>9.5784002455211637E-4</v>
      </c>
      <c r="W500" s="8">
        <f>'Data-Resource'!I10600</f>
        <v>-1.1195399303620119E-2</v>
      </c>
    </row>
    <row r="501" spans="1:23" x14ac:dyDescent="0.3">
      <c r="A501" s="8" t="str">
        <f>'Data-Resource'!B501</f>
        <v>12-21-2020</v>
      </c>
      <c r="B501" s="8">
        <f>'Data-Resource'!I15146</f>
        <v>-1.1338813891806524E-2</v>
      </c>
      <c r="C501" s="8">
        <f>'Data-Resource'!I12116</f>
        <v>-1.539849080309456E-2</v>
      </c>
      <c r="D501" s="8">
        <f>'Data-Resource'!I1006</f>
        <v>2.0913419747230302E-3</v>
      </c>
      <c r="E501" s="8">
        <f>'Data-Resource'!I1511</f>
        <v>2.0511587398052849E-2</v>
      </c>
      <c r="F501" s="8">
        <f>'Data-Resource'!I2016</f>
        <v>-1.1738302421779097E-2</v>
      </c>
      <c r="G501" s="8">
        <f>'Data-Resource'!I2521</f>
        <v>5.2214872591536347E-3</v>
      </c>
      <c r="H501" s="8">
        <f>'Data-Resource'!I3026</f>
        <v>-3.2947758727535623E-2</v>
      </c>
      <c r="I501" s="8">
        <f>'Data-Resource'!I3531</f>
        <v>-1.7278596485498909E-2</v>
      </c>
      <c r="J501" s="8">
        <f>'Data-Resource'!I4036</f>
        <v>-5.1146671337942914E-3</v>
      </c>
      <c r="K501" s="8">
        <f>'Data-Resource'!I4541</f>
        <v>-2.1331058566494963E-3</v>
      </c>
      <c r="L501" s="8">
        <f>'Data-Resource'!I5046</f>
        <v>-2.0245863624457038E-2</v>
      </c>
      <c r="M501" s="8">
        <f>'Data-Resource'!I5551</f>
        <v>-3.2941176470588328E-2</v>
      </c>
      <c r="N501" s="8">
        <f>'Data-Resource'!I6056</f>
        <v>-2.5232704556589911E-2</v>
      </c>
      <c r="O501" s="8">
        <f>'Data-Resource'!I6561</f>
        <v>-2.5299600532623059E-2</v>
      </c>
      <c r="P501" s="8">
        <f>'Data-Resource'!I12621</f>
        <v>-3.0502684236213017E-3</v>
      </c>
      <c r="Q501" s="8">
        <f>'Data-Resource'!I11106</f>
        <v>2.8282858585858585E-2</v>
      </c>
      <c r="R501" s="8">
        <f>'Data-Resource'!I11611</f>
        <v>-1.1963849028529212E-2</v>
      </c>
      <c r="S501" s="8">
        <f>'Data-Resource'!I8581</f>
        <v>4.0322580645161289E-3</v>
      </c>
      <c r="T501" s="8">
        <f>'Data-Resource'!I9086</f>
        <v>-1.4503770992366397E-2</v>
      </c>
      <c r="U501" s="8">
        <f>'Data-Resource'!I9591</f>
        <v>-2.4671052631578958E-2</v>
      </c>
      <c r="V501" s="8">
        <f>'Data-Resource'!I10096</f>
        <v>-1.2065637240332669E-2</v>
      </c>
      <c r="W501" s="8">
        <f>'Data-Resource'!I10601</f>
        <v>-1.1057427691445478E-3</v>
      </c>
    </row>
    <row r="502" spans="1:23" x14ac:dyDescent="0.3">
      <c r="A502" s="8" t="str">
        <f>'Data-Resource'!B502</f>
        <v>12-22-2020</v>
      </c>
      <c r="B502" s="8">
        <f>'Data-Resource'!I15147</f>
        <v>8.0452755522327189E-3</v>
      </c>
      <c r="C502" s="8">
        <f>'Data-Resource'!I12117</f>
        <v>1.3109786985054387E-2</v>
      </c>
      <c r="D502" s="8">
        <f>'Data-Resource'!I1007</f>
        <v>1.2767467747445275E-2</v>
      </c>
      <c r="E502" s="8">
        <f>'Data-Resource'!I1512</f>
        <v>9.8872496014974862E-3</v>
      </c>
      <c r="F502" s="8">
        <f>'Data-Resource'!I2017</f>
        <v>1.4363342419581406E-3</v>
      </c>
      <c r="G502" s="8">
        <f>'Data-Resource'!I2522</f>
        <v>1.5661027568915001E-4</v>
      </c>
      <c r="H502" s="8">
        <f>'Data-Resource'!I3027</f>
        <v>2.3117708457361202E-2</v>
      </c>
      <c r="I502" s="8">
        <f>'Data-Resource'!I3532</f>
        <v>1.7045509737068577E-2</v>
      </c>
      <c r="J502" s="8">
        <f>'Data-Resource'!I4037</f>
        <v>-5.5172689655171563E-3</v>
      </c>
      <c r="K502" s="8">
        <f>'Data-Resource'!I4542</f>
        <v>5.0933699891332037E-3</v>
      </c>
      <c r="L502" s="8">
        <f>'Data-Resource'!I5047</f>
        <v>1.3638083905849674E-2</v>
      </c>
      <c r="M502" s="8">
        <f>'Data-Resource'!I5552</f>
        <v>1.8076477404403081E-2</v>
      </c>
      <c r="N502" s="8">
        <f>'Data-Resource'!I6057</f>
        <v>-2.9910020685694335E-3</v>
      </c>
      <c r="O502" s="8">
        <f>'Data-Resource'!I6562</f>
        <v>-7.4576271186439303E-3</v>
      </c>
      <c r="P502" s="8">
        <f>'Data-Resource'!I12622</f>
        <v>6.9174755602554013E-3</v>
      </c>
      <c r="Q502" s="8">
        <f>'Data-Resource'!I11107</f>
        <v>1.0233947518040201E-2</v>
      </c>
      <c r="R502" s="8">
        <f>'Data-Resource'!I11612</f>
        <v>2.3409068181818135E-2</v>
      </c>
      <c r="S502" s="8">
        <f>'Data-Resource'!I8582</f>
        <v>-1.2830778278453187E-2</v>
      </c>
      <c r="T502" s="8">
        <f>'Data-Resource'!I9087</f>
        <v>3.8520800342354169E-3</v>
      </c>
      <c r="U502" s="8">
        <f>'Data-Resource'!I9592</f>
        <v>3.1615926116290521E-2</v>
      </c>
      <c r="V502" s="8">
        <f>'Data-Resource'!I10097</f>
        <v>1.1165063106796219E-2</v>
      </c>
      <c r="W502" s="8">
        <f>'Data-Resource'!I10602</f>
        <v>5.1622195355949304E-3</v>
      </c>
    </row>
    <row r="503" spans="1:23" x14ac:dyDescent="0.3">
      <c r="A503" s="8" t="str">
        <f>'Data-Resource'!B503</f>
        <v>12-23-2020</v>
      </c>
      <c r="B503" s="8">
        <f>'Data-Resource'!I15148</f>
        <v>9.7052970293926236E-3</v>
      </c>
      <c r="C503" s="8">
        <f>'Data-Resource'!I12118</f>
        <v>1.1975957366709056E-2</v>
      </c>
      <c r="D503" s="8">
        <f>'Data-Resource'!I1008</f>
        <v>-3.4050390164777047E-4</v>
      </c>
      <c r="E503" s="8">
        <f>'Data-Resource'!I1513</f>
        <v>4.3379503597081731E-2</v>
      </c>
      <c r="F503" s="8">
        <f>'Data-Resource'!I2018</f>
        <v>2.4920525588749388E-2</v>
      </c>
      <c r="G503" s="8">
        <f>'Data-Resource'!I2523</f>
        <v>1.1255291366964397E-2</v>
      </c>
      <c r="H503" s="8">
        <f>'Data-Resource'!I3028</f>
        <v>-5.5727759427702979E-3</v>
      </c>
      <c r="I503" s="8">
        <f>'Data-Resource'!I3533</f>
        <v>-6.434792072818131E-4</v>
      </c>
      <c r="J503" s="8">
        <f>'Data-Resource'!I4038</f>
        <v>1.1998275768907014E-2</v>
      </c>
      <c r="K503" s="8">
        <f>'Data-Resource'!I4543</f>
        <v>2.26986554694911E-2</v>
      </c>
      <c r="L503" s="8">
        <f>'Data-Resource'!I5048</f>
        <v>3.9956630873518289E-3</v>
      </c>
      <c r="M503" s="8">
        <f>'Data-Resource'!I5553</f>
        <v>2.6511255856473737E-2</v>
      </c>
      <c r="N503" s="8">
        <f>'Data-Resource'!I6058</f>
        <v>-4.9751491299714155E-3</v>
      </c>
      <c r="O503" s="8">
        <f>'Data-Resource'!I6563</f>
        <v>1.1274342330030825E-2</v>
      </c>
      <c r="P503" s="8">
        <f>'Data-Resource'!I12623</f>
        <v>3.0102346533301071E-3</v>
      </c>
      <c r="Q503" s="8">
        <f>'Data-Resource'!I11108</f>
        <v>4.7320075886429398E-2</v>
      </c>
      <c r="R503" s="8">
        <f>'Data-Resource'!I11613</f>
        <v>0</v>
      </c>
      <c r="S503" s="8">
        <f>'Data-Resource'!I8583</f>
        <v>-3.8842942148760322E-2</v>
      </c>
      <c r="T503" s="8">
        <f>'Data-Resource'!I9088</f>
        <v>6.9019098267750958E-3</v>
      </c>
      <c r="U503" s="8">
        <f>'Data-Resource'!I9593</f>
        <v>9.6836991607488626E-3</v>
      </c>
      <c r="V503" s="8">
        <f>'Data-Resource'!I10098</f>
        <v>4.2918884734175801E-3</v>
      </c>
      <c r="W503" s="8">
        <f>'Data-Resource'!I10603</f>
        <v>7.3360966837234258E-4</v>
      </c>
    </row>
    <row r="504" spans="1:23" x14ac:dyDescent="0.3">
      <c r="A504" s="8" t="str">
        <f>'Data-Resource'!B504</f>
        <v>12-28-2020</v>
      </c>
      <c r="B504" s="8">
        <f>'Data-Resource'!I15149</f>
        <v>8.1574783130850936E-4</v>
      </c>
      <c r="C504" s="8">
        <f>'Data-Resource'!I12119</f>
        <v>3.00000000000002E-2</v>
      </c>
      <c r="D504" s="8">
        <f>'Data-Resource'!I1009</f>
        <v>7.7440673400673132E-3</v>
      </c>
      <c r="E504" s="8">
        <f>'Data-Resource'!I1514</f>
        <v>-1.0654305007626026E-2</v>
      </c>
      <c r="F504" s="8">
        <f>'Data-Resource'!I2019</f>
        <v>3.9643359172793968E-3</v>
      </c>
      <c r="G504" s="8">
        <f>'Data-Resource'!I2524</f>
        <v>3.0680983006787236E-4</v>
      </c>
      <c r="H504" s="8">
        <f>'Data-Resource'!I3029</f>
        <v>-1.0590550329553906E-2</v>
      </c>
      <c r="I504" s="8">
        <f>'Data-Resource'!I3534</f>
        <v>1.1087345061172253E-2</v>
      </c>
      <c r="J504" s="8">
        <f>'Data-Resource'!I4039</f>
        <v>-2.0786208362976465E-2</v>
      </c>
      <c r="K504" s="8">
        <f>'Data-Resource'!I4544</f>
        <v>4.0652845528459726E-4</v>
      </c>
      <c r="L504" s="8">
        <f>'Data-Resource'!I5049</f>
        <v>3.239827353772325E-3</v>
      </c>
      <c r="M504" s="8">
        <f>'Data-Resource'!I5554</f>
        <v>7.4316939890709177E-3</v>
      </c>
      <c r="N504" s="8">
        <f>'Data-Resource'!I6059</f>
        <v>-1.4597810929333781E-3</v>
      </c>
      <c r="O504" s="8">
        <f>'Data-Resource'!I6564</f>
        <v>7.0116861435726143E-3</v>
      </c>
      <c r="P504" s="8">
        <f>'Data-Resource'!I12624</f>
        <v>3.0790382975119795E-3</v>
      </c>
      <c r="Q504" s="8">
        <f>'Data-Resource'!I11109</f>
        <v>-2.681815454545455E-2</v>
      </c>
      <c r="R504" s="8">
        <f>'Data-Resource'!I11614</f>
        <v>4.1503277446556736E-3</v>
      </c>
      <c r="S504" s="8">
        <f>'Data-Resource'!I8584</f>
        <v>-1.6821362206537382E-3</v>
      </c>
      <c r="T504" s="8">
        <f>'Data-Resource'!I9089</f>
        <v>-3.0211028559411985E-3</v>
      </c>
      <c r="U504" s="8">
        <f>'Data-Resource'!I9594</f>
        <v>7.866267845618813E-4</v>
      </c>
      <c r="V504" s="8">
        <f>'Data-Resource'!I10099</f>
        <v>2.3452157928501001E-3</v>
      </c>
      <c r="W504" s="8">
        <f>'Data-Resource'!I10604</f>
        <v>6.5862351958831016E-3</v>
      </c>
    </row>
    <row r="505" spans="1:23" x14ac:dyDescent="0.3">
      <c r="A505" s="8" t="str">
        <f>'Data-Resource'!B505</f>
        <v>12-29-2020</v>
      </c>
      <c r="B505" s="8">
        <f>'Data-Resource'!I15150</f>
        <v>-8.0708504541174685E-3</v>
      </c>
      <c r="C505" s="8">
        <f>'Data-Resource'!I12120</f>
        <v>-4.2734190469184974E-3</v>
      </c>
      <c r="D505" s="8">
        <f>'Data-Resource'!I1010</f>
        <v>-5.3138690405738929E-3</v>
      </c>
      <c r="E505" s="8">
        <f>'Data-Resource'!I1515</f>
        <v>6.0501837953800073E-3</v>
      </c>
      <c r="F505" s="8">
        <f>'Data-Resource'!I2020</f>
        <v>-6.8847256390048329E-3</v>
      </c>
      <c r="G505" s="8">
        <f>'Data-Resource'!I2525</f>
        <v>-1.0191634018607757E-2</v>
      </c>
      <c r="H505" s="8">
        <f>'Data-Resource'!I3030</f>
        <v>-7.7677231303239216E-3</v>
      </c>
      <c r="I505" s="8">
        <f>'Data-Resource'!I3535</f>
        <v>-4.1911147487200262E-4</v>
      </c>
      <c r="J505" s="8">
        <f>'Data-Resource'!I4040</f>
        <v>-1.3218168508472733E-2</v>
      </c>
      <c r="K505" s="8">
        <f>'Data-Resource'!I4545</f>
        <v>-8.4814456749246273E-3</v>
      </c>
      <c r="L505" s="8">
        <f>'Data-Resource'!I5050</f>
        <v>7.1458379523953207E-4</v>
      </c>
      <c r="M505" s="8">
        <f>'Data-Resource'!I5555</f>
        <v>-2.9934924078091046E-2</v>
      </c>
      <c r="N505" s="8">
        <f>'Data-Resource'!I6060</f>
        <v>-1.4993906408411521E-2</v>
      </c>
      <c r="O505" s="8">
        <f>'Data-Resource'!I6565</f>
        <v>-2.9702970297029573E-3</v>
      </c>
      <c r="P505" s="8">
        <f>'Data-Resource'!I12625</f>
        <v>-9.3907968214392255E-3</v>
      </c>
      <c r="Q505" s="8">
        <f>'Data-Resource'!I11110</f>
        <v>3.6883495718308843E-3</v>
      </c>
      <c r="R505" s="8">
        <f>'Data-Resource'!I11615</f>
        <v>-4.9794221145080522E-3</v>
      </c>
      <c r="S505" s="8">
        <f>'Data-Resource'!I8585</f>
        <v>4.625735834722694E-2</v>
      </c>
      <c r="T505" s="8">
        <f>'Data-Resource'!I9090</f>
        <v>-3.7735849056604689E-3</v>
      </c>
      <c r="U505" s="8">
        <f>'Data-Resource'!I9595</f>
        <v>-1.5348473464321786E-2</v>
      </c>
      <c r="V505" s="8">
        <f>'Data-Resource'!I10100</f>
        <v>-1.296297685185192E-2</v>
      </c>
      <c r="W505" s="8">
        <f>'Data-Resource'!I10605</f>
        <v>-1.8050541516246243E-3</v>
      </c>
    </row>
    <row r="506" spans="1:23" x14ac:dyDescent="0.3">
      <c r="A506" s="8" t="str">
        <f>'Data-Resource'!B506</f>
        <v>12-30-2020</v>
      </c>
      <c r="B506" s="8">
        <f>'Data-Resource'!I15151</f>
        <v>-2.3423738553554436E-3</v>
      </c>
      <c r="C506" s="8">
        <f>'Data-Resource'!I12121</f>
        <v>-8.6033555664855842E-3</v>
      </c>
      <c r="D506" s="8">
        <f>'Data-Resource'!I1011</f>
        <v>-2.0100703517588201E-3</v>
      </c>
      <c r="E506" s="8">
        <f>'Data-Resource'!I1516</f>
        <v>-1.7536278134576019E-2</v>
      </c>
      <c r="F506" s="8">
        <f>'Data-Resource'!I2021</f>
        <v>-2.7329341614906713E-3</v>
      </c>
      <c r="G506" s="8">
        <f>'Data-Resource'!I2526</f>
        <v>-1.039756848937108E-2</v>
      </c>
      <c r="H506" s="8">
        <f>'Data-Resource'!I3031</f>
        <v>-1.119100593036958E-2</v>
      </c>
      <c r="I506" s="8">
        <f>'Data-Resource'!I3536</f>
        <v>-8.8160895131830005E-3</v>
      </c>
      <c r="J506" s="8">
        <f>'Data-Resource'!I4041</f>
        <v>-1.054790410958923E-2</v>
      </c>
      <c r="K506" s="8">
        <f>'Data-Resource'!I4546</f>
        <v>-9.3954410229503196E-3</v>
      </c>
      <c r="L506" s="8">
        <f>'Data-Resource'!I5051</f>
        <v>-7.8375913998892845E-3</v>
      </c>
      <c r="M506" s="8">
        <f>'Data-Resource'!I5556</f>
        <v>-4.3391188251000719E-3</v>
      </c>
      <c r="N506" s="8">
        <f>'Data-Resource'!I6061</f>
        <v>-4.9140293632916488E-3</v>
      </c>
      <c r="O506" s="8">
        <f>'Data-Resource'!I6566</f>
        <v>-1.0258107213765709E-2</v>
      </c>
      <c r="P506" s="8">
        <f>'Data-Resource'!I12626</f>
        <v>-3.3238129943925668E-3</v>
      </c>
      <c r="Q506" s="8">
        <f>'Data-Resource'!I11111</f>
        <v>-1.6589889400921615E-2</v>
      </c>
      <c r="R506" s="8">
        <f>'Data-Resource'!I11616</f>
        <v>4.3535264808509276E-3</v>
      </c>
      <c r="S506" s="8">
        <f>'Data-Resource'!I8586</f>
        <v>1.8533473304326736E-2</v>
      </c>
      <c r="T506" s="8">
        <f>'Data-Resource'!I9091</f>
        <v>-1.3626062969293248E-2</v>
      </c>
      <c r="U506" s="8">
        <f>'Data-Resource'!I9596</f>
        <v>-3.4920952380951939E-3</v>
      </c>
      <c r="V506" s="8">
        <f>'Data-Resource'!I10101</f>
        <v>0</v>
      </c>
      <c r="W506" s="8">
        <f>'Data-Resource'!I10606</f>
        <v>1.0803024380135719E-2</v>
      </c>
    </row>
    <row r="508" spans="1:23" ht="15" thickBot="1" x14ac:dyDescent="0.35"/>
    <row r="509" spans="1:23" x14ac:dyDescent="0.3">
      <c r="A509" s="67" t="s">
        <v>31199</v>
      </c>
    </row>
    <row r="510" spans="1:23" x14ac:dyDescent="0.3">
      <c r="A510" s="68" t="s">
        <v>31252</v>
      </c>
      <c r="B510" s="68" t="s">
        <v>31192</v>
      </c>
      <c r="C510" s="68" t="s">
        <v>45</v>
      </c>
      <c r="D510" s="68" t="s">
        <v>72</v>
      </c>
      <c r="E510" s="68" t="s">
        <v>47</v>
      </c>
      <c r="F510" s="68" t="s">
        <v>53</v>
      </c>
      <c r="G510" s="68" t="s">
        <v>55</v>
      </c>
      <c r="H510" s="68" t="s">
        <v>57</v>
      </c>
      <c r="I510" s="68" t="s">
        <v>48</v>
      </c>
      <c r="J510" s="68" t="s">
        <v>62</v>
      </c>
      <c r="K510" s="68" t="s">
        <v>70</v>
      </c>
      <c r="L510" s="68" t="s">
        <v>64</v>
      </c>
      <c r="M510" s="68" t="s">
        <v>65</v>
      </c>
      <c r="N510" s="68" t="s">
        <v>54</v>
      </c>
      <c r="O510" s="68" t="s">
        <v>66</v>
      </c>
      <c r="P510" s="68" t="s">
        <v>71</v>
      </c>
      <c r="Q510" s="68" t="s">
        <v>51</v>
      </c>
      <c r="R510" s="68" t="s">
        <v>73</v>
      </c>
      <c r="S510" s="68" t="s">
        <v>61</v>
      </c>
      <c r="T510" s="68" t="s">
        <v>68</v>
      </c>
      <c r="U510" s="68" t="s">
        <v>50</v>
      </c>
      <c r="V510" s="68" t="s">
        <v>63</v>
      </c>
    </row>
    <row r="511" spans="1:23" x14ac:dyDescent="0.3">
      <c r="A511" s="69" t="s">
        <v>31192</v>
      </c>
      <c r="B511" s="70">
        <f>VARP('Cov Matrix'!$C$2:$C$252)</f>
        <v>1.9305873537098654E-4</v>
      </c>
      <c r="C511" s="70" cm="1">
        <f t="array" ref="C511">INDEX($B$511:$V$531,_xlfn.XMATCH(C$510,$A$511:$A$531,0,1),_xlfn.XMATCH($A511,$A$511:$A$531,0,1))</f>
        <v>6.0613666134100588E-5</v>
      </c>
      <c r="D511" s="70" cm="1">
        <f t="array" ref="D511">INDEX($B$511:$V$531,_xlfn.XMATCH(D$510,$A$511:$A$531,0,1),_xlfn.XMATCH($A511,$A$511:$A$531,0,1))</f>
        <v>9.7448195611706462E-6</v>
      </c>
      <c r="E511" s="70" cm="1">
        <f t="array" ref="E511">INDEX($B$511:$V$531,_xlfn.XMATCH(E$510,$A$511:$A$531,0,1),_xlfn.XMATCH($A511,$A$511:$A$531,0,1))</f>
        <v>1.6046723730815283E-5</v>
      </c>
      <c r="F511" s="70" cm="1">
        <f t="array" ref="F511">INDEX($B$511:$V$531,_xlfn.XMATCH(F$510,$A$511:$A$531,0,1),_xlfn.XMATCH($A511,$A$511:$A$531,0,1))</f>
        <v>2.1239339452719237E-6</v>
      </c>
      <c r="G511" s="70" cm="1">
        <f t="array" ref="G511">INDEX($B$511:$V$531,_xlfn.XMATCH(G$510,$A$511:$A$531,0,1),_xlfn.XMATCH($A511,$A$511:$A$531,0,1))</f>
        <v>1.2934973646028358E-5</v>
      </c>
      <c r="H511" s="70" cm="1">
        <f t="array" ref="H511">INDEX($B$511:$V$531,_xlfn.XMATCH(H$510,$A$511:$A$531,0,1),_xlfn.XMATCH($A511,$A$511:$A$531,0,1))</f>
        <v>4.4880522221219065E-5</v>
      </c>
      <c r="I511" s="70" cm="1">
        <f t="array" ref="I511">INDEX($B$511:$V$531,_xlfn.XMATCH(I$510,$A$511:$A$531,0,1),_xlfn.XMATCH($A511,$A$511:$A$531,0,1))</f>
        <v>-6.1864897413653032E-6</v>
      </c>
      <c r="J511" s="70" cm="1">
        <f t="array" ref="J511">INDEX($B$511:$V$531,_xlfn.XMATCH(J$510,$A$511:$A$531,0,1),_xlfn.XMATCH($A511,$A$511:$A$531,0,1))</f>
        <v>-2.0266423600677581E-5</v>
      </c>
      <c r="K511" s="70" cm="1">
        <f t="array" ref="K511">INDEX($B$511:$V$531,_xlfn.XMATCH(K$510,$A$511:$A$531,0,1),_xlfn.XMATCH($A511,$A$511:$A$531,0,1))</f>
        <v>4.1673593562348061E-5</v>
      </c>
      <c r="L511" s="70" cm="1">
        <f t="array" ref="L511">INDEX($B$511:$V$531,_xlfn.XMATCH(L$510,$A$511:$A$531,0,1),_xlfn.XMATCH($A511,$A$511:$A$531,0,1))</f>
        <v>-1.6965769403916302E-5</v>
      </c>
      <c r="M511" s="70" cm="1">
        <f t="array" ref="M511">INDEX($B$511:$V$531,_xlfn.XMATCH(M$510,$A$511:$A$531,0,1),_xlfn.XMATCH($A511,$A$511:$A$531,0,1))</f>
        <v>1.6515271023237046E-5</v>
      </c>
      <c r="N511" s="70" cm="1">
        <f t="array" ref="N511">INDEX($B$511:$V$531,_xlfn.XMATCH(N$510,$A$511:$A$531,0,1),_xlfn.XMATCH($A511,$A$511:$A$531,0,1))</f>
        <v>2.9948207731095639E-5</v>
      </c>
      <c r="O511" s="70" cm="1">
        <f t="array" ref="O511">INDEX($B$511:$V$531,_xlfn.XMATCH(O$510,$A$511:$A$531,0,1),_xlfn.XMATCH($A511,$A$511:$A$531,0,1))</f>
        <v>3.7514490827444539E-5</v>
      </c>
      <c r="P511" s="70" cm="1">
        <f t="array" ref="P511">INDEX($B$511:$V$531,_xlfn.XMATCH(P$510,$A$511:$A$531,0,1),_xlfn.XMATCH($A511,$A$511:$A$531,0,1))</f>
        <v>4.6111684913601013E-5</v>
      </c>
      <c r="Q511" s="70" cm="1">
        <f t="array" ref="Q511">INDEX($B$511:$V$531,_xlfn.XMATCH(Q$510,$A$511:$A$531,0,1),_xlfn.XMATCH($A511,$A$511:$A$531,0,1))</f>
        <v>6.5223422486257061E-5</v>
      </c>
      <c r="R511" s="70" cm="1">
        <f t="array" ref="R511">INDEX($B$511:$V$531,_xlfn.XMATCH(R$510,$A$511:$A$531,0,1),_xlfn.XMATCH($A511,$A$511:$A$531,0,1))</f>
        <v>6.1245323532753228E-5</v>
      </c>
      <c r="S511" s="70" cm="1">
        <f t="array" ref="S511">INDEX($B$511:$V$531,_xlfn.XMATCH(S$510,$A$511:$A$531,0,1),_xlfn.XMATCH($A511,$A$511:$A$531,0,1))</f>
        <v>3.6009350339117593E-5</v>
      </c>
      <c r="T511" s="70" cm="1">
        <f t="array" ref="T511">INDEX($B$511:$V$531,_xlfn.XMATCH(T$510,$A$511:$A$531,0,1),_xlfn.XMATCH($A511,$A$511:$A$531,0,1))</f>
        <v>-1.6398372960570828E-6</v>
      </c>
      <c r="U511" s="70" cm="1">
        <f t="array" ref="U511">INDEX($B$511:$V$531,_xlfn.XMATCH(U$510,$A$511:$A$531,0,1),_xlfn.XMATCH($A511,$A$511:$A$531,0,1))</f>
        <v>2.1506150697852689E-5</v>
      </c>
      <c r="V511" s="70" cm="1">
        <f t="array" ref="V511">INDEX($B$511:$V$531,_xlfn.XMATCH(V$510,$A$511:$A$531,0,1),_xlfn.XMATCH($A511,$A$511:$A$531,0,1))</f>
        <v>4.3048181747972106E-5</v>
      </c>
    </row>
    <row r="512" spans="1:23" x14ac:dyDescent="0.3">
      <c r="A512" s="69" t="s">
        <v>45</v>
      </c>
      <c r="B512" s="70">
        <v>6.0613666134100588E-5</v>
      </c>
      <c r="C512" s="70">
        <f>VARP('Cov Matrix'!$D$2:$D$252)</f>
        <v>2.0184468612386325E-4</v>
      </c>
      <c r="D512" s="70" cm="1">
        <f t="array" ref="D512">INDEX($B$511:$V$531,_xlfn.XMATCH(D$510,$A$511:$A$531,0,1),_xlfn.XMATCH($A512,$A$511:$A$531,0,1))</f>
        <v>5.6847194652077605E-5</v>
      </c>
      <c r="E512" s="70" cm="1">
        <f t="array" ref="E512">INDEX($B$511:$V$531,_xlfn.XMATCH(E$510,$A$511:$A$531,0,1),_xlfn.XMATCH($A512,$A$511:$A$531,0,1))</f>
        <v>4.4493400358567807E-5</v>
      </c>
      <c r="F512" s="70" cm="1">
        <f t="array" ref="F512">INDEX($B$511:$V$531,_xlfn.XMATCH(F$510,$A$511:$A$531,0,1),_xlfn.XMATCH($A512,$A$511:$A$531,0,1))</f>
        <v>4.1825459938162921E-5</v>
      </c>
      <c r="G512" s="70" cm="1">
        <f t="array" ref="G512">INDEX($B$511:$V$531,_xlfn.XMATCH(G$510,$A$511:$A$531,0,1),_xlfn.XMATCH($A512,$A$511:$A$531,0,1))</f>
        <v>5.8732690744092302E-5</v>
      </c>
      <c r="H512" s="70" cm="1">
        <f t="array" ref="H512">INDEX($B$511:$V$531,_xlfn.XMATCH(H$510,$A$511:$A$531,0,1),_xlfn.XMATCH($A512,$A$511:$A$531,0,1))</f>
        <v>3.6267632336436315E-5</v>
      </c>
      <c r="I512" s="70" cm="1">
        <f t="array" ref="I512">INDEX($B$511:$V$531,_xlfn.XMATCH(I$510,$A$511:$A$531,0,1),_xlfn.XMATCH($A512,$A$511:$A$531,0,1))</f>
        <v>4.231329058845039E-5</v>
      </c>
      <c r="J512" s="70" cm="1">
        <f t="array" ref="J512">INDEX($B$511:$V$531,_xlfn.XMATCH(J$510,$A$511:$A$531,0,1),_xlfn.XMATCH($A512,$A$511:$A$531,0,1))</f>
        <v>4.923513927687638E-5</v>
      </c>
      <c r="K512" s="70" cm="1">
        <f t="array" ref="K512">INDEX($B$511:$V$531,_xlfn.XMATCH(K$510,$A$511:$A$531,0,1),_xlfn.XMATCH($A512,$A$511:$A$531,0,1))</f>
        <v>5.3659638214992433E-5</v>
      </c>
      <c r="L512" s="70" cm="1">
        <f t="array" ref="L512">INDEX($B$511:$V$531,_xlfn.XMATCH(L$510,$A$511:$A$531,0,1),_xlfn.XMATCH($A512,$A$511:$A$531,0,1))</f>
        <v>4.2686024461307651E-5</v>
      </c>
      <c r="M512" s="70" cm="1">
        <f t="array" ref="M512">INDEX($B$511:$V$531,_xlfn.XMATCH(M$510,$A$511:$A$531,0,1),_xlfn.XMATCH($A512,$A$511:$A$531,0,1))</f>
        <v>4.9150653405186066E-5</v>
      </c>
      <c r="N512" s="70" cm="1">
        <f t="array" ref="N512">INDEX($B$511:$V$531,_xlfn.XMATCH(N$510,$A$511:$A$531,0,1),_xlfn.XMATCH($A512,$A$511:$A$531,0,1))</f>
        <v>3.06147397519884E-5</v>
      </c>
      <c r="O512" s="70" cm="1">
        <f t="array" ref="O512">INDEX($B$511:$V$531,_xlfn.XMATCH(O$510,$A$511:$A$531,0,1),_xlfn.XMATCH($A512,$A$511:$A$531,0,1))</f>
        <v>3.1921525647837453E-5</v>
      </c>
      <c r="P512" s="70" cm="1">
        <f t="array" ref="P512">INDEX($B$511:$V$531,_xlfn.XMATCH(P$510,$A$511:$A$531,0,1),_xlfn.XMATCH($A512,$A$511:$A$531,0,1))</f>
        <v>5.8178296397260831E-5</v>
      </c>
      <c r="Q512" s="70" cm="1">
        <f t="array" ref="Q512">INDEX($B$511:$V$531,_xlfn.XMATCH(Q$510,$A$511:$A$531,0,1),_xlfn.XMATCH($A512,$A$511:$A$531,0,1))</f>
        <v>1.2785681629257255E-4</v>
      </c>
      <c r="R512" s="70" cm="1">
        <f t="array" ref="R512">INDEX($B$511:$V$531,_xlfn.XMATCH(R$510,$A$511:$A$531,0,1),_xlfn.XMATCH($A512,$A$511:$A$531,0,1))</f>
        <v>2.7773128123694705E-5</v>
      </c>
      <c r="S512" s="70" cm="1">
        <f t="array" ref="S512">INDEX($B$511:$V$531,_xlfn.XMATCH(S$510,$A$511:$A$531,0,1),_xlfn.XMATCH($A512,$A$511:$A$531,0,1))</f>
        <v>3.3044358637834834E-5</v>
      </c>
      <c r="T512" s="70" cm="1">
        <f t="array" ref="T512">INDEX($B$511:$V$531,_xlfn.XMATCH(T$510,$A$511:$A$531,0,1),_xlfn.XMATCH($A512,$A$511:$A$531,0,1))</f>
        <v>5.967492634840386E-5</v>
      </c>
      <c r="U512" s="70" cm="1">
        <f t="array" ref="U512">INDEX($B$511:$V$531,_xlfn.XMATCH(U$510,$A$511:$A$531,0,1),_xlfn.XMATCH($A512,$A$511:$A$531,0,1))</f>
        <v>5.4566454119534612E-5</v>
      </c>
      <c r="V512" s="70" cm="1">
        <f t="array" ref="V512">INDEX($B$511:$V$531,_xlfn.XMATCH(V$510,$A$511:$A$531,0,1),_xlfn.XMATCH($A512,$A$511:$A$531,0,1))</f>
        <v>3.5698512266084203E-5</v>
      </c>
    </row>
    <row r="513" spans="1:22" x14ac:dyDescent="0.3">
      <c r="A513" s="69" t="s">
        <v>72</v>
      </c>
      <c r="B513" s="70">
        <v>9.7448195611706462E-6</v>
      </c>
      <c r="C513" s="70">
        <v>5.6847194652077605E-5</v>
      </c>
      <c r="D513" s="70">
        <f>VARP('Cov Matrix'!$E$2:$E$252)</f>
        <v>1.7494450036373708E-4</v>
      </c>
      <c r="E513" s="70" cm="1">
        <f t="array" ref="E513">INDEX($B$511:$V$531,_xlfn.XMATCH(E$510,$A$511:$A$531,0,1),_xlfn.XMATCH($A513,$A$511:$A$531,0,1))</f>
        <v>4.7964338012157736E-5</v>
      </c>
      <c r="F513" s="70" cm="1">
        <f t="array" ref="F513">INDEX($B$511:$V$531,_xlfn.XMATCH(F$510,$A$511:$A$531,0,1),_xlfn.XMATCH($A513,$A$511:$A$531,0,1))</f>
        <v>6.3158961074196877E-5</v>
      </c>
      <c r="G513" s="70" cm="1">
        <f t="array" ref="G513">INDEX($B$511:$V$531,_xlfn.XMATCH(G$510,$A$511:$A$531,0,1),_xlfn.XMATCH($A513,$A$511:$A$531,0,1))</f>
        <v>6.9429120908474898E-5</v>
      </c>
      <c r="H513" s="70" cm="1">
        <f t="array" ref="H513">INDEX($B$511:$V$531,_xlfn.XMATCH(H$510,$A$511:$A$531,0,1),_xlfn.XMATCH($A513,$A$511:$A$531,0,1))</f>
        <v>2.7578090753343411E-5</v>
      </c>
      <c r="I513" s="70" cm="1">
        <f t="array" ref="I513">INDEX($B$511:$V$531,_xlfn.XMATCH(I$510,$A$511:$A$531,0,1),_xlfn.XMATCH($A513,$A$511:$A$531,0,1))</f>
        <v>5.2632721857439065E-5</v>
      </c>
      <c r="J513" s="70" cm="1">
        <f t="array" ref="J513">INDEX($B$511:$V$531,_xlfn.XMATCH(J$510,$A$511:$A$531,0,1),_xlfn.XMATCH($A513,$A$511:$A$531,0,1))</f>
        <v>6.0352138589317744E-5</v>
      </c>
      <c r="K513" s="70" cm="1">
        <f t="array" ref="K513">INDEX($B$511:$V$531,_xlfn.XMATCH(K$510,$A$511:$A$531,0,1),_xlfn.XMATCH($A513,$A$511:$A$531,0,1))</f>
        <v>3.1168222392777178E-5</v>
      </c>
      <c r="L513" s="70" cm="1">
        <f t="array" ref="L513">INDEX($B$511:$V$531,_xlfn.XMATCH(L$510,$A$511:$A$531,0,1),_xlfn.XMATCH($A513,$A$511:$A$531,0,1))</f>
        <v>5.4643465408342804E-5</v>
      </c>
      <c r="M513" s="70" cm="1">
        <f t="array" ref="M513">INDEX($B$511:$V$531,_xlfn.XMATCH(M$510,$A$511:$A$531,0,1),_xlfn.XMATCH($A513,$A$511:$A$531,0,1))</f>
        <v>5.3095102390176991E-5</v>
      </c>
      <c r="N513" s="70" cm="1">
        <f t="array" ref="N513">INDEX($B$511:$V$531,_xlfn.XMATCH(N$510,$A$511:$A$531,0,1),_xlfn.XMATCH($A513,$A$511:$A$531,0,1))</f>
        <v>1.8379953497272577E-5</v>
      </c>
      <c r="O513" s="70" cm="1">
        <f t="array" ref="O513">INDEX($B$511:$V$531,_xlfn.XMATCH(O$510,$A$511:$A$531,0,1),_xlfn.XMATCH($A513,$A$511:$A$531,0,1))</f>
        <v>4.2726872130650423E-5</v>
      </c>
      <c r="P513" s="70" cm="1">
        <f t="array" ref="P513">INDEX($B$511:$V$531,_xlfn.XMATCH(P$510,$A$511:$A$531,0,1),_xlfn.XMATCH($A513,$A$511:$A$531,0,1))</f>
        <v>7.3756678708786306E-5</v>
      </c>
      <c r="Q513" s="70" cm="1">
        <f t="array" ref="Q513">INDEX($B$511:$V$531,_xlfn.XMATCH(Q$510,$A$511:$A$531,0,1),_xlfn.XMATCH($A513,$A$511:$A$531,0,1))</f>
        <v>7.5345101512529263E-5</v>
      </c>
      <c r="R513" s="70" cm="1">
        <f t="array" ref="R513">INDEX($B$511:$V$531,_xlfn.XMATCH(R$510,$A$511:$A$531,0,1),_xlfn.XMATCH($A513,$A$511:$A$531,0,1))</f>
        <v>4.9024560707844477E-5</v>
      </c>
      <c r="S513" s="70" cm="1">
        <f t="array" ref="S513">INDEX($B$511:$V$531,_xlfn.XMATCH(S$510,$A$511:$A$531,0,1),_xlfn.XMATCH($A513,$A$511:$A$531,0,1))</f>
        <v>3.7034751996221544E-5</v>
      </c>
      <c r="T513" s="70" cm="1">
        <f t="array" ref="T513">INDEX($B$511:$V$531,_xlfn.XMATCH(T$510,$A$511:$A$531,0,1),_xlfn.XMATCH($A513,$A$511:$A$531,0,1))</f>
        <v>7.6346613981240839E-5</v>
      </c>
      <c r="U513" s="70" cm="1">
        <f t="array" ref="U513">INDEX($B$511:$V$531,_xlfn.XMATCH(U$510,$A$511:$A$531,0,1),_xlfn.XMATCH($A513,$A$511:$A$531,0,1))</f>
        <v>5.8075194541899133E-5</v>
      </c>
      <c r="V513" s="70" cm="1">
        <f t="array" ref="V513">INDEX($B$511:$V$531,_xlfn.XMATCH(V$510,$A$511:$A$531,0,1),_xlfn.XMATCH($A513,$A$511:$A$531,0,1))</f>
        <v>3.7872335929979884E-5</v>
      </c>
    </row>
    <row r="514" spans="1:22" x14ac:dyDescent="0.3">
      <c r="A514" s="69" t="s">
        <v>47</v>
      </c>
      <c r="B514" s="70">
        <v>1.6046723730815283E-5</v>
      </c>
      <c r="C514" s="70">
        <v>4.4493400358567807E-5</v>
      </c>
      <c r="D514" s="70">
        <v>4.7964338012157736E-5</v>
      </c>
      <c r="E514" s="70">
        <f>VARP('Cov Matrix'!$F$2:$F$252)</f>
        <v>6.1494825981663225E-5</v>
      </c>
      <c r="F514" s="70" cm="1">
        <f t="array" ref="F514">INDEX($B$511:$V$531,_xlfn.XMATCH(F$510,$A$511:$A$531,0,1),_xlfn.XMATCH($A514,$A$511:$A$531,0,1))</f>
        <v>5.9778864738453948E-5</v>
      </c>
      <c r="G514" s="70" cm="1">
        <f t="array" ref="G514">INDEX($B$511:$V$531,_xlfn.XMATCH(G$510,$A$511:$A$531,0,1),_xlfn.XMATCH($A514,$A$511:$A$531,0,1))</f>
        <v>4.9392385646036153E-5</v>
      </c>
      <c r="H514" s="70" cm="1">
        <f t="array" ref="H514">INDEX($B$511:$V$531,_xlfn.XMATCH(H$510,$A$511:$A$531,0,1),_xlfn.XMATCH($A514,$A$511:$A$531,0,1))</f>
        <v>8.8158714363552658E-6</v>
      </c>
      <c r="I514" s="70" cm="1">
        <f t="array" ref="I514">INDEX($B$511:$V$531,_xlfn.XMATCH(I$510,$A$511:$A$531,0,1),_xlfn.XMATCH($A514,$A$511:$A$531,0,1))</f>
        <v>5.1457174851227104E-5</v>
      </c>
      <c r="J514" s="70" cm="1">
        <f t="array" ref="J514">INDEX($B$511:$V$531,_xlfn.XMATCH(J$510,$A$511:$A$531,0,1),_xlfn.XMATCH($A514,$A$511:$A$531,0,1))</f>
        <v>5.1091927390454621E-5</v>
      </c>
      <c r="K514" s="70" cm="1">
        <f t="array" ref="K514">INDEX($B$511:$V$531,_xlfn.XMATCH(K$510,$A$511:$A$531,0,1),_xlfn.XMATCH($A514,$A$511:$A$531,0,1))</f>
        <v>3.0523054354905646E-5</v>
      </c>
      <c r="L514" s="70" cm="1">
        <f t="array" ref="L514">INDEX($B$511:$V$531,_xlfn.XMATCH(L$510,$A$511:$A$531,0,1),_xlfn.XMATCH($A514,$A$511:$A$531,0,1))</f>
        <v>6.9311224599655607E-5</v>
      </c>
      <c r="M514" s="70" cm="1">
        <f t="array" ref="M514">INDEX($B$511:$V$531,_xlfn.XMATCH(M$510,$A$511:$A$531,0,1),_xlfn.XMATCH($A514,$A$511:$A$531,0,1))</f>
        <v>4.9774350998374369E-5</v>
      </c>
      <c r="N514" s="70" cm="1">
        <f t="array" ref="N514">INDEX($B$511:$V$531,_xlfn.XMATCH(N$510,$A$511:$A$531,0,1),_xlfn.XMATCH($A514,$A$511:$A$531,0,1))</f>
        <v>2.5674873502702019E-5</v>
      </c>
      <c r="O514" s="70" cm="1">
        <f t="array" ref="O514">INDEX($B$511:$V$531,_xlfn.XMATCH(O$510,$A$511:$A$531,0,1),_xlfn.XMATCH($A514,$A$511:$A$531,0,1))</f>
        <v>3.0202158999025246E-5</v>
      </c>
      <c r="P514" s="70" cm="1">
        <f t="array" ref="P514">INDEX($B$511:$V$531,_xlfn.XMATCH(P$510,$A$511:$A$531,0,1),_xlfn.XMATCH($A514,$A$511:$A$531,0,1))</f>
        <v>2.5260419279259656E-5</v>
      </c>
      <c r="Q514" s="70" cm="1">
        <f t="array" ref="Q514">INDEX($B$511:$V$531,_xlfn.XMATCH(Q$510,$A$511:$A$531,0,1),_xlfn.XMATCH($A514,$A$511:$A$531,0,1))</f>
        <v>4.081218504721046E-5</v>
      </c>
      <c r="R514" s="70" cm="1">
        <f t="array" ref="R514">INDEX($B$511:$V$531,_xlfn.XMATCH(R$510,$A$511:$A$531,0,1),_xlfn.XMATCH($A514,$A$511:$A$531,0,1))</f>
        <v>2.4788272309637005E-5</v>
      </c>
      <c r="S514" s="70" cm="1">
        <f t="array" ref="S514">INDEX($B$511:$V$531,_xlfn.XMATCH(S$510,$A$511:$A$531,0,1),_xlfn.XMATCH($A514,$A$511:$A$531,0,1))</f>
        <v>4.033946443366812E-5</v>
      </c>
      <c r="T514" s="70" cm="1">
        <f t="array" ref="T514">INDEX($B$511:$V$531,_xlfn.XMATCH(T$510,$A$511:$A$531,0,1),_xlfn.XMATCH($A514,$A$511:$A$531,0,1))</f>
        <v>5.5280368633096216E-5</v>
      </c>
      <c r="U514" s="70" cm="1">
        <f t="array" ref="U514">INDEX($B$511:$V$531,_xlfn.XMATCH(U$510,$A$511:$A$531,0,1),_xlfn.XMATCH($A514,$A$511:$A$531,0,1))</f>
        <v>4.8127235939344561E-5</v>
      </c>
      <c r="V514" s="70" cm="1">
        <f t="array" ref="V514">INDEX($B$511:$V$531,_xlfn.XMATCH(V$510,$A$511:$A$531,0,1),_xlfn.XMATCH($A514,$A$511:$A$531,0,1))</f>
        <v>1.7537353928080015E-5</v>
      </c>
    </row>
    <row r="515" spans="1:22" x14ac:dyDescent="0.3">
      <c r="A515" s="69" t="s">
        <v>53</v>
      </c>
      <c r="B515" s="70">
        <v>2.1239339452719237E-6</v>
      </c>
      <c r="C515" s="70">
        <v>4.1825459938162921E-5</v>
      </c>
      <c r="D515" s="70">
        <v>6.3158961074196877E-5</v>
      </c>
      <c r="E515" s="70">
        <v>5.9778864738453948E-5</v>
      </c>
      <c r="F515" s="70">
        <f>VARP('Cov Matrix'!$G$2:$G$252)</f>
        <v>1.5981091597563391E-4</v>
      </c>
      <c r="G515" s="70" cm="1">
        <f t="array" ref="G515">INDEX($B$511:$V$531,_xlfn.XMATCH(G$510,$A$511:$A$531,0,1),_xlfn.XMATCH($A515,$A$511:$A$531,0,1))</f>
        <v>1.059532531215431E-4</v>
      </c>
      <c r="H515" s="70" cm="1">
        <f t="array" ref="H515">INDEX($B$511:$V$531,_xlfn.XMATCH(H$510,$A$511:$A$531,0,1),_xlfn.XMATCH($A515,$A$511:$A$531,0,1))</f>
        <v>-1.4932076264436488E-6</v>
      </c>
      <c r="I515" s="70" cm="1">
        <f t="array" ref="I515">INDEX($B$511:$V$531,_xlfn.XMATCH(I$510,$A$511:$A$531,0,1),_xlfn.XMATCH($A515,$A$511:$A$531,0,1))</f>
        <v>9.2195589354064866E-5</v>
      </c>
      <c r="J515" s="70" cm="1">
        <f t="array" ref="J515">INDEX($B$511:$V$531,_xlfn.XMATCH(J$510,$A$511:$A$531,0,1),_xlfn.XMATCH($A515,$A$511:$A$531,0,1))</f>
        <v>1.1554059737851902E-4</v>
      </c>
      <c r="K515" s="70" cm="1">
        <f t="array" ref="K515">INDEX($B$511:$V$531,_xlfn.XMATCH(K$510,$A$511:$A$531,0,1),_xlfn.XMATCH($A515,$A$511:$A$531,0,1))</f>
        <v>1.8820169160928998E-5</v>
      </c>
      <c r="L515" s="70" cm="1">
        <f t="array" ref="L515">INDEX($B$511:$V$531,_xlfn.XMATCH(L$510,$A$511:$A$531,0,1),_xlfn.XMATCH($A515,$A$511:$A$531,0,1))</f>
        <v>1.3583569294741178E-4</v>
      </c>
      <c r="M515" s="70" cm="1">
        <f t="array" ref="M515">INDEX($B$511:$V$531,_xlfn.XMATCH(M$510,$A$511:$A$531,0,1),_xlfn.XMATCH($A515,$A$511:$A$531,0,1))</f>
        <v>7.617328138265786E-5</v>
      </c>
      <c r="N515" s="70" cm="1">
        <f t="array" ref="N515">INDEX($B$511:$V$531,_xlfn.XMATCH(N$510,$A$511:$A$531,0,1),_xlfn.XMATCH($A515,$A$511:$A$531,0,1))</f>
        <v>2.3694880480121118E-5</v>
      </c>
      <c r="O515" s="70" cm="1">
        <f t="array" ref="O515">INDEX($B$511:$V$531,_xlfn.XMATCH(O$510,$A$511:$A$531,0,1),_xlfn.XMATCH($A515,$A$511:$A$531,0,1))</f>
        <v>3.6945710441543193E-5</v>
      </c>
      <c r="P515" s="70" cm="1">
        <f t="array" ref="P515">INDEX($B$511:$V$531,_xlfn.XMATCH(P$510,$A$511:$A$531,0,1),_xlfn.XMATCH($A515,$A$511:$A$531,0,1))</f>
        <v>3.3564414541255834E-5</v>
      </c>
      <c r="Q515" s="70" cm="1">
        <f t="array" ref="Q515">INDEX($B$511:$V$531,_xlfn.XMATCH(Q$510,$A$511:$A$531,0,1),_xlfn.XMATCH($A515,$A$511:$A$531,0,1))</f>
        <v>3.7308571561641172E-5</v>
      </c>
      <c r="R515" s="70" cm="1">
        <f t="array" ref="R515">INDEX($B$511:$V$531,_xlfn.XMATCH(R$510,$A$511:$A$531,0,1),_xlfn.XMATCH($A515,$A$511:$A$531,0,1))</f>
        <v>5.5684031770011417E-5</v>
      </c>
      <c r="S515" s="70" cm="1">
        <f t="array" ref="S515">INDEX($B$511:$V$531,_xlfn.XMATCH(S$510,$A$511:$A$531,0,1),_xlfn.XMATCH($A515,$A$511:$A$531,0,1))</f>
        <v>3.672099206077986E-5</v>
      </c>
      <c r="T515" s="70" cm="1">
        <f t="array" ref="T515">INDEX($B$511:$V$531,_xlfn.XMATCH(T$510,$A$511:$A$531,0,1),_xlfn.XMATCH($A515,$A$511:$A$531,0,1))</f>
        <v>1.2453170546344026E-4</v>
      </c>
      <c r="U515" s="70" cm="1">
        <f t="array" ref="U515">INDEX($B$511:$V$531,_xlfn.XMATCH(U$510,$A$511:$A$531,0,1),_xlfn.XMATCH($A515,$A$511:$A$531,0,1))</f>
        <v>7.0097711319273912E-5</v>
      </c>
      <c r="V515" s="70" cm="1">
        <f t="array" ref="V515">INDEX($B$511:$V$531,_xlfn.XMATCH(V$510,$A$511:$A$531,0,1),_xlfn.XMATCH($A515,$A$511:$A$531,0,1))</f>
        <v>3.0836900251949716E-5</v>
      </c>
    </row>
    <row r="516" spans="1:22" x14ac:dyDescent="0.3">
      <c r="A516" s="69" t="s">
        <v>55</v>
      </c>
      <c r="B516" s="70">
        <v>1.2934973646028358E-5</v>
      </c>
      <c r="C516" s="70">
        <v>5.8732690744092302E-5</v>
      </c>
      <c r="D516" s="70">
        <v>6.9429120908474898E-5</v>
      </c>
      <c r="E516" s="70">
        <v>4.9392385646036153E-5</v>
      </c>
      <c r="F516" s="70">
        <v>1.059532531215431E-4</v>
      </c>
      <c r="G516" s="70">
        <f>VARP('Cov Matrix'!$H$2:$H$252)</f>
        <v>2.3699731790395446E-4</v>
      </c>
      <c r="H516" s="70" cm="1">
        <f t="array" ref="H516">INDEX($B$511:$V$531,_xlfn.XMATCH(H$510,$A$511:$A$531,0,1),_xlfn.XMATCH($A516,$A$511:$A$531,0,1))</f>
        <v>1.9483778331498722E-5</v>
      </c>
      <c r="I516" s="70" cm="1">
        <f t="array" ref="I516">INDEX($B$511:$V$531,_xlfn.XMATCH(I$510,$A$511:$A$531,0,1),_xlfn.XMATCH($A516,$A$511:$A$531,0,1))</f>
        <v>6.6910457028047143E-5</v>
      </c>
      <c r="J516" s="70" cm="1">
        <f t="array" ref="J516">INDEX($B$511:$V$531,_xlfn.XMATCH(J$510,$A$511:$A$531,0,1),_xlfn.XMATCH($A516,$A$511:$A$531,0,1))</f>
        <v>8.3776628268032494E-5</v>
      </c>
      <c r="K516" s="70" cm="1">
        <f t="array" ref="K516">INDEX($B$511:$V$531,_xlfn.XMATCH(K$510,$A$511:$A$531,0,1),_xlfn.XMATCH($A516,$A$511:$A$531,0,1))</f>
        <v>3.6346234235238187E-5</v>
      </c>
      <c r="L516" s="70" cm="1">
        <f t="array" ref="L516">INDEX($B$511:$V$531,_xlfn.XMATCH(L$510,$A$511:$A$531,0,1),_xlfn.XMATCH($A516,$A$511:$A$531,0,1))</f>
        <v>1.1466482344665954E-4</v>
      </c>
      <c r="M516" s="70" cm="1">
        <f t="array" ref="M516">INDEX($B$511:$V$531,_xlfn.XMATCH(M$510,$A$511:$A$531,0,1),_xlfn.XMATCH($A516,$A$511:$A$531,0,1))</f>
        <v>6.7180837591974745E-5</v>
      </c>
      <c r="N516" s="70" cm="1">
        <f t="array" ref="N516">INDEX($B$511:$V$531,_xlfn.XMATCH(N$510,$A$511:$A$531,0,1),_xlfn.XMATCH($A516,$A$511:$A$531,0,1))</f>
        <v>2.8295396862951965E-5</v>
      </c>
      <c r="O516" s="70" cm="1">
        <f t="array" ref="O516">INDEX($B$511:$V$531,_xlfn.XMATCH(O$510,$A$511:$A$531,0,1),_xlfn.XMATCH($A516,$A$511:$A$531,0,1))</f>
        <v>5.414015770788233E-5</v>
      </c>
      <c r="P516" s="70" cm="1">
        <f t="array" ref="P516">INDEX($B$511:$V$531,_xlfn.XMATCH(P$510,$A$511:$A$531,0,1),_xlfn.XMATCH($A516,$A$511:$A$531,0,1))</f>
        <v>5.2973422547727848E-5</v>
      </c>
      <c r="Q516" s="70" cm="1">
        <f t="array" ref="Q516">INDEX($B$511:$V$531,_xlfn.XMATCH(Q$510,$A$511:$A$531,0,1),_xlfn.XMATCH($A516,$A$511:$A$531,0,1))</f>
        <v>6.5199920023208994E-5</v>
      </c>
      <c r="R516" s="70" cm="1">
        <f t="array" ref="R516">INDEX($B$511:$V$531,_xlfn.XMATCH(R$510,$A$511:$A$531,0,1),_xlfn.XMATCH($A516,$A$511:$A$531,0,1))</f>
        <v>6.9809260547681339E-5</v>
      </c>
      <c r="S516" s="70" cm="1">
        <f t="array" ref="S516">INDEX($B$511:$V$531,_xlfn.XMATCH(S$510,$A$511:$A$531,0,1),_xlfn.XMATCH($A516,$A$511:$A$531,0,1))</f>
        <v>4.0876637946531531E-5</v>
      </c>
      <c r="T516" s="70" cm="1">
        <f t="array" ref="T516">INDEX($B$511:$V$531,_xlfn.XMATCH(T$510,$A$511:$A$531,0,1),_xlfn.XMATCH($A516,$A$511:$A$531,0,1))</f>
        <v>8.894209346591005E-5</v>
      </c>
      <c r="U516" s="70" cm="1">
        <f t="array" ref="U516">INDEX($B$511:$V$531,_xlfn.XMATCH(U$510,$A$511:$A$531,0,1),_xlfn.XMATCH($A516,$A$511:$A$531,0,1))</f>
        <v>5.5162619606389475E-5</v>
      </c>
      <c r="V516" s="70" cm="1">
        <f t="array" ref="V516">INDEX($B$511:$V$531,_xlfn.XMATCH(V$510,$A$511:$A$531,0,1),_xlfn.XMATCH($A516,$A$511:$A$531,0,1))</f>
        <v>3.2115612385068131E-5</v>
      </c>
    </row>
    <row r="517" spans="1:22" x14ac:dyDescent="0.3">
      <c r="A517" s="69" t="s">
        <v>57</v>
      </c>
      <c r="B517" s="70">
        <v>4.4880522221219065E-5</v>
      </c>
      <c r="C517" s="70">
        <v>3.6267632336436315E-5</v>
      </c>
      <c r="D517" s="70">
        <v>2.7578090753343411E-5</v>
      </c>
      <c r="E517" s="70">
        <v>8.8158714363552658E-6</v>
      </c>
      <c r="F517" s="70">
        <v>-1.4932076264436488E-6</v>
      </c>
      <c r="G517" s="70">
        <v>1.9483778331498722E-5</v>
      </c>
      <c r="H517" s="70">
        <f>VARP('Cov Matrix'!$I$2:$I$252)</f>
        <v>8.976042831258384E-5</v>
      </c>
      <c r="I517" s="70" cm="1">
        <f t="array" ref="I517">INDEX($B$511:$V$531,_xlfn.XMATCH(I$510,$A$511:$A$531,0,1),_xlfn.XMATCH($A517,$A$511:$A$531,0,1))</f>
        <v>-8.1775568852544E-6</v>
      </c>
      <c r="J517" s="70" cm="1">
        <f t="array" ref="J517">INDEX($B$511:$V$531,_xlfn.XMATCH(J$510,$A$511:$A$531,0,1),_xlfn.XMATCH($A517,$A$511:$A$531,0,1))</f>
        <v>-2.4647298196245355E-5</v>
      </c>
      <c r="K517" s="70" cm="1">
        <f t="array" ref="K517">INDEX($B$511:$V$531,_xlfn.XMATCH(K$510,$A$511:$A$531,0,1),_xlfn.XMATCH($A517,$A$511:$A$531,0,1))</f>
        <v>2.3634485455556065E-5</v>
      </c>
      <c r="L517" s="70" cm="1">
        <f t="array" ref="L517">INDEX($B$511:$V$531,_xlfn.XMATCH(L$510,$A$511:$A$531,0,1),_xlfn.XMATCH($A517,$A$511:$A$531,0,1))</f>
        <v>-4.3860242901534692E-5</v>
      </c>
      <c r="M517" s="70" cm="1">
        <f t="array" ref="M517">INDEX($B$511:$V$531,_xlfn.XMATCH(M$510,$A$511:$A$531,0,1),_xlfn.XMATCH($A517,$A$511:$A$531,0,1))</f>
        <v>9.7704051764801404E-6</v>
      </c>
      <c r="N517" s="70" cm="1">
        <f t="array" ref="N517">INDEX($B$511:$V$531,_xlfn.XMATCH(N$510,$A$511:$A$531,0,1),_xlfn.XMATCH($A517,$A$511:$A$531,0,1))</f>
        <v>2.3146035382278662E-5</v>
      </c>
      <c r="O517" s="70" cm="1">
        <f t="array" ref="O517">INDEX($B$511:$V$531,_xlfn.XMATCH(O$510,$A$511:$A$531,0,1),_xlfn.XMATCH($A517,$A$511:$A$531,0,1))</f>
        <v>2.5679741421946342E-5</v>
      </c>
      <c r="P517" s="70" cm="1">
        <f t="array" ref="P517">INDEX($B$511:$V$531,_xlfn.XMATCH(P$510,$A$511:$A$531,0,1),_xlfn.XMATCH($A517,$A$511:$A$531,0,1))</f>
        <v>4.2948190102968167E-5</v>
      </c>
      <c r="Q517" s="70" cm="1">
        <f t="array" ref="Q517">INDEX($B$511:$V$531,_xlfn.XMATCH(Q$510,$A$511:$A$531,0,1),_xlfn.XMATCH($A517,$A$511:$A$531,0,1))</f>
        <v>4.4668982143383433E-5</v>
      </c>
      <c r="R517" s="70" cm="1">
        <f t="array" ref="R517">INDEX($B$511:$V$531,_xlfn.XMATCH(R$510,$A$511:$A$531,0,1),_xlfn.XMATCH($A517,$A$511:$A$531,0,1))</f>
        <v>1.1422145985075301E-5</v>
      </c>
      <c r="S517" s="70" cm="1">
        <f t="array" ref="S517">INDEX($B$511:$V$531,_xlfn.XMATCH(S$510,$A$511:$A$531,0,1),_xlfn.XMATCH($A517,$A$511:$A$531,0,1))</f>
        <v>1.1998231083072146E-5</v>
      </c>
      <c r="T517" s="70" cm="1">
        <f t="array" ref="T517">INDEX($B$511:$V$531,_xlfn.XMATCH(T$510,$A$511:$A$531,0,1),_xlfn.XMATCH($A517,$A$511:$A$531,0,1))</f>
        <v>-2.3832375857236104E-5</v>
      </c>
      <c r="U517" s="70" cm="1">
        <f t="array" ref="U517">INDEX($B$511:$V$531,_xlfn.XMATCH(U$510,$A$511:$A$531,0,1),_xlfn.XMATCH($A517,$A$511:$A$531,0,1))</f>
        <v>2.6705656098379916E-5</v>
      </c>
      <c r="V517" s="70" cm="1">
        <f t="array" ref="V517">INDEX($B$511:$V$531,_xlfn.XMATCH(V$510,$A$511:$A$531,0,1),_xlfn.XMATCH($A517,$A$511:$A$531,0,1))</f>
        <v>2.6334666608095914E-5</v>
      </c>
    </row>
    <row r="518" spans="1:22" x14ac:dyDescent="0.3">
      <c r="A518" s="69" t="s">
        <v>48</v>
      </c>
      <c r="B518" s="70">
        <v>-6.1864897413653032E-6</v>
      </c>
      <c r="C518" s="70">
        <v>4.231329058845039E-5</v>
      </c>
      <c r="D518" s="70">
        <v>5.2632721857439065E-5</v>
      </c>
      <c r="E518" s="70">
        <v>5.1457174851227104E-5</v>
      </c>
      <c r="F518" s="70">
        <v>9.2195589354064866E-5</v>
      </c>
      <c r="G518" s="70">
        <v>6.6910457028047143E-5</v>
      </c>
      <c r="H518" s="70">
        <v>-8.1775568852544E-6</v>
      </c>
      <c r="I518" s="70">
        <f>VARP('Cov Matrix'!$J$2:$J$252)</f>
        <v>1.2861544922151697E-4</v>
      </c>
      <c r="J518" s="70" cm="1">
        <f t="array" ref="J518">INDEX($B$511:$V$531,_xlfn.XMATCH(J$510,$A$511:$A$531,0,1),_xlfn.XMATCH($A518,$A$511:$A$531,0,1))</f>
        <v>1.2072459982012386E-4</v>
      </c>
      <c r="K518" s="70" cm="1">
        <f t="array" ref="K518">INDEX($B$511:$V$531,_xlfn.XMATCH(K$510,$A$511:$A$531,0,1),_xlfn.XMATCH($A518,$A$511:$A$531,0,1))</f>
        <v>2.08830628962053E-5</v>
      </c>
      <c r="L518" s="70" cm="1">
        <f t="array" ref="L518">INDEX($B$511:$V$531,_xlfn.XMATCH(L$510,$A$511:$A$531,0,1),_xlfn.XMATCH($A518,$A$511:$A$531,0,1))</f>
        <v>1.2215281280095479E-4</v>
      </c>
      <c r="M518" s="70" cm="1">
        <f t="array" ref="M518">INDEX($B$511:$V$531,_xlfn.XMATCH(M$510,$A$511:$A$531,0,1),_xlfn.XMATCH($A518,$A$511:$A$531,0,1))</f>
        <v>6.4202534409319172E-5</v>
      </c>
      <c r="N518" s="70" cm="1">
        <f t="array" ref="N518">INDEX($B$511:$V$531,_xlfn.XMATCH(N$510,$A$511:$A$531,0,1),_xlfn.XMATCH($A518,$A$511:$A$531,0,1))</f>
        <v>1.9825192100741602E-5</v>
      </c>
      <c r="O518" s="70" cm="1">
        <f t="array" ref="O518">INDEX($B$511:$V$531,_xlfn.XMATCH(O$510,$A$511:$A$531,0,1),_xlfn.XMATCH($A518,$A$511:$A$531,0,1))</f>
        <v>3.385868270923354E-5</v>
      </c>
      <c r="P518" s="70" cm="1">
        <f t="array" ref="P518">INDEX($B$511:$V$531,_xlfn.XMATCH(P$510,$A$511:$A$531,0,1),_xlfn.XMATCH($A518,$A$511:$A$531,0,1))</f>
        <v>1.9537338484560655E-5</v>
      </c>
      <c r="Q518" s="70" cm="1">
        <f t="array" ref="Q518">INDEX($B$511:$V$531,_xlfn.XMATCH(Q$510,$A$511:$A$531,0,1),_xlfn.XMATCH($A518,$A$511:$A$531,0,1))</f>
        <v>4.1822005069074745E-5</v>
      </c>
      <c r="R518" s="70" cm="1">
        <f t="array" ref="R518">INDEX($B$511:$V$531,_xlfn.XMATCH(R$510,$A$511:$A$531,0,1),_xlfn.XMATCH($A518,$A$511:$A$531,0,1))</f>
        <v>3.9348617523539224E-5</v>
      </c>
      <c r="S518" s="70" cm="1">
        <f t="array" ref="S518">INDEX($B$511:$V$531,_xlfn.XMATCH(S$510,$A$511:$A$531,0,1),_xlfn.XMATCH($A518,$A$511:$A$531,0,1))</f>
        <v>3.6297946053423347E-5</v>
      </c>
      <c r="T518" s="70" cm="1">
        <f t="array" ref="T518">INDEX($B$511:$V$531,_xlfn.XMATCH(T$510,$A$511:$A$531,0,1),_xlfn.XMATCH($A518,$A$511:$A$531,0,1))</f>
        <v>1.0669028143804256E-4</v>
      </c>
      <c r="U518" s="70" cm="1">
        <f t="array" ref="U518">INDEX($B$511:$V$531,_xlfn.XMATCH(U$510,$A$511:$A$531,0,1),_xlfn.XMATCH($A518,$A$511:$A$531,0,1))</f>
        <v>4.7421140124743032E-5</v>
      </c>
      <c r="V518" s="70" cm="1">
        <f t="array" ref="V518">INDEX($B$511:$V$531,_xlfn.XMATCH(V$510,$A$511:$A$531,0,1),_xlfn.XMATCH($A518,$A$511:$A$531,0,1))</f>
        <v>1.899059933822535E-5</v>
      </c>
    </row>
    <row r="519" spans="1:22" x14ac:dyDescent="0.3">
      <c r="A519" s="69" t="s">
        <v>62</v>
      </c>
      <c r="B519" s="70">
        <v>-2.0266423600677581E-5</v>
      </c>
      <c r="C519" s="70">
        <v>4.923513927687638E-5</v>
      </c>
      <c r="D519" s="70">
        <v>6.0352138589317744E-5</v>
      </c>
      <c r="E519" s="70">
        <v>5.1091927390454621E-5</v>
      </c>
      <c r="F519" s="70">
        <v>1.1554059737851902E-4</v>
      </c>
      <c r="G519" s="70">
        <v>8.3776628268032494E-5</v>
      </c>
      <c r="H519" s="70">
        <v>-2.4647298196245355E-5</v>
      </c>
      <c r="I519" s="70">
        <v>1.2072459982012386E-4</v>
      </c>
      <c r="J519" s="70">
        <f>VARP('Cov Matrix'!$K$2:$K$252)</f>
        <v>2.7435744454562294E-4</v>
      </c>
      <c r="K519" s="70" cm="1">
        <f t="array" ref="K519">INDEX($B$511:$V$531,_xlfn.XMATCH(K$510,$A$511:$A$531,0,1),_xlfn.XMATCH($A519,$A$511:$A$531,0,1))</f>
        <v>4.7998691484067197E-6</v>
      </c>
      <c r="L519" s="70" cm="1">
        <f t="array" ref="L519">INDEX($B$511:$V$531,_xlfn.XMATCH(L$510,$A$511:$A$531,0,1),_xlfn.XMATCH($A519,$A$511:$A$531,0,1))</f>
        <v>1.6187001630729012E-4</v>
      </c>
      <c r="M519" s="70" cm="1">
        <f t="array" ref="M519">INDEX($B$511:$V$531,_xlfn.XMATCH(M$510,$A$511:$A$531,0,1),_xlfn.XMATCH($A519,$A$511:$A$531,0,1))</f>
        <v>7.5581168368325013E-5</v>
      </c>
      <c r="N519" s="70" cm="1">
        <f t="array" ref="N519">INDEX($B$511:$V$531,_xlfn.XMATCH(N$510,$A$511:$A$531,0,1),_xlfn.XMATCH($A519,$A$511:$A$531,0,1))</f>
        <v>1.4433659767782783E-5</v>
      </c>
      <c r="O519" s="70" cm="1">
        <f t="array" ref="O519">INDEX($B$511:$V$531,_xlfn.XMATCH(O$510,$A$511:$A$531,0,1),_xlfn.XMATCH($A519,$A$511:$A$531,0,1))</f>
        <v>4.869447067146419E-5</v>
      </c>
      <c r="P519" s="70" cm="1">
        <f t="array" ref="P519">INDEX($B$511:$V$531,_xlfn.XMATCH(P$510,$A$511:$A$531,0,1),_xlfn.XMATCH($A519,$A$511:$A$531,0,1))</f>
        <v>1.8689502634180872E-5</v>
      </c>
      <c r="Q519" s="70" cm="1">
        <f t="array" ref="Q519">INDEX($B$511:$V$531,_xlfn.XMATCH(Q$510,$A$511:$A$531,0,1),_xlfn.XMATCH($A519,$A$511:$A$531,0,1))</f>
        <v>3.750792874045913E-5</v>
      </c>
      <c r="R519" s="70" cm="1">
        <f t="array" ref="R519">INDEX($B$511:$V$531,_xlfn.XMATCH(R$510,$A$511:$A$531,0,1),_xlfn.XMATCH($A519,$A$511:$A$531,0,1))</f>
        <v>3.5293133987659329E-5</v>
      </c>
      <c r="S519" s="70" cm="1">
        <f t="array" ref="S519">INDEX($B$511:$V$531,_xlfn.XMATCH(S$510,$A$511:$A$531,0,1),_xlfn.XMATCH($A519,$A$511:$A$531,0,1))</f>
        <v>3.1320021813536253E-5</v>
      </c>
      <c r="T519" s="70" cm="1">
        <f t="array" ref="T519">INDEX($B$511:$V$531,_xlfn.XMATCH(T$510,$A$511:$A$531,0,1),_xlfn.XMATCH($A519,$A$511:$A$531,0,1))</f>
        <v>1.5733963001979295E-4</v>
      </c>
      <c r="U519" s="70" cm="1">
        <f t="array" ref="U519">INDEX($B$511:$V$531,_xlfn.XMATCH(U$510,$A$511:$A$531,0,1),_xlfn.XMATCH($A519,$A$511:$A$531,0,1))</f>
        <v>3.6401011929558313E-5</v>
      </c>
      <c r="V519" s="70" cm="1">
        <f t="array" ref="V519">INDEX($B$511:$V$531,_xlfn.XMATCH(V$510,$A$511:$A$531,0,1),_xlfn.XMATCH($A519,$A$511:$A$531,0,1))</f>
        <v>1.528150414480899E-5</v>
      </c>
    </row>
    <row r="520" spans="1:22" x14ac:dyDescent="0.3">
      <c r="A520" s="69" t="s">
        <v>70</v>
      </c>
      <c r="B520" s="70">
        <v>4.1673593562348061E-5</v>
      </c>
      <c r="C520" s="70">
        <v>5.3659638214992433E-5</v>
      </c>
      <c r="D520" s="70">
        <v>3.1168222392777178E-5</v>
      </c>
      <c r="E520" s="70">
        <v>3.0523054354905646E-5</v>
      </c>
      <c r="F520" s="70">
        <v>1.8820169160928998E-5</v>
      </c>
      <c r="G520" s="70">
        <v>3.6346234235238187E-5</v>
      </c>
      <c r="H520" s="70">
        <v>2.3634485455556065E-5</v>
      </c>
      <c r="I520" s="70">
        <v>2.08830628962053E-5</v>
      </c>
      <c r="J520" s="70">
        <v>4.7998691484067197E-6</v>
      </c>
      <c r="K520" s="70">
        <f>VARP('Cov Matrix'!$L$2:$L$252)</f>
        <v>1.1491137526633645E-4</v>
      </c>
      <c r="L520" s="70" cm="1">
        <f t="array" ref="L520">INDEX($B$511:$V$531,_xlfn.XMATCH(L$510,$A$511:$A$531,0,1),_xlfn.XMATCH($A520,$A$511:$A$531,0,1))</f>
        <v>2.4127897434240631E-5</v>
      </c>
      <c r="M520" s="70" cm="1">
        <f t="array" ref="M520">INDEX($B$511:$V$531,_xlfn.XMATCH(M$510,$A$511:$A$531,0,1),_xlfn.XMATCH($A520,$A$511:$A$531,0,1))</f>
        <v>2.7115124780776949E-5</v>
      </c>
      <c r="N520" s="70" cm="1">
        <f t="array" ref="N520">INDEX($B$511:$V$531,_xlfn.XMATCH(N$510,$A$511:$A$531,0,1),_xlfn.XMATCH($A520,$A$511:$A$531,0,1))</f>
        <v>2.2904009266291422E-5</v>
      </c>
      <c r="O520" s="70" cm="1">
        <f t="array" ref="O520">INDEX($B$511:$V$531,_xlfn.XMATCH(O$510,$A$511:$A$531,0,1),_xlfn.XMATCH($A520,$A$511:$A$531,0,1))</f>
        <v>2.0836088819313681E-5</v>
      </c>
      <c r="P520" s="70" cm="1">
        <f t="array" ref="P520">INDEX($B$511:$V$531,_xlfn.XMATCH(P$510,$A$511:$A$531,0,1),_xlfn.XMATCH($A520,$A$511:$A$531,0,1))</f>
        <v>4.4491805011139873E-5</v>
      </c>
      <c r="Q520" s="70" cm="1">
        <f t="array" ref="Q520">INDEX($B$511:$V$531,_xlfn.XMATCH(Q$510,$A$511:$A$531,0,1),_xlfn.XMATCH($A520,$A$511:$A$531,0,1))</f>
        <v>5.9341949921657108E-5</v>
      </c>
      <c r="R520" s="70" cm="1">
        <f t="array" ref="R520">INDEX($B$511:$V$531,_xlfn.XMATCH(R$510,$A$511:$A$531,0,1),_xlfn.XMATCH($A520,$A$511:$A$531,0,1))</f>
        <v>4.8714565890142784E-5</v>
      </c>
      <c r="S520" s="70" cm="1">
        <f t="array" ref="S520">INDEX($B$511:$V$531,_xlfn.XMATCH(S$510,$A$511:$A$531,0,1),_xlfn.XMATCH($A520,$A$511:$A$531,0,1))</f>
        <v>3.1867419712292636E-5</v>
      </c>
      <c r="T520" s="70" cm="1">
        <f t="array" ref="T520">INDEX($B$511:$V$531,_xlfn.XMATCH(T$510,$A$511:$A$531,0,1),_xlfn.XMATCH($A520,$A$511:$A$531,0,1))</f>
        <v>1.5131243550648226E-5</v>
      </c>
      <c r="U520" s="70" cm="1">
        <f t="array" ref="U520">INDEX($B$511:$V$531,_xlfn.XMATCH(U$510,$A$511:$A$531,0,1),_xlfn.XMATCH($A520,$A$511:$A$531,0,1))</f>
        <v>3.4919619607222933E-5</v>
      </c>
      <c r="V520" s="70" cm="1">
        <f t="array" ref="V520">INDEX($B$511:$V$531,_xlfn.XMATCH(V$510,$A$511:$A$531,0,1),_xlfn.XMATCH($A520,$A$511:$A$531,0,1))</f>
        <v>2.697228704550053E-5</v>
      </c>
    </row>
    <row r="521" spans="1:22" x14ac:dyDescent="0.3">
      <c r="A521" s="69" t="s">
        <v>64</v>
      </c>
      <c r="B521" s="70">
        <v>-1.6965769403916302E-5</v>
      </c>
      <c r="C521" s="70">
        <v>4.2686024461307651E-5</v>
      </c>
      <c r="D521" s="70">
        <v>5.4643465408342804E-5</v>
      </c>
      <c r="E521" s="70">
        <v>6.9311224599655607E-5</v>
      </c>
      <c r="F521" s="70">
        <v>1.3583569294741178E-4</v>
      </c>
      <c r="G521" s="70">
        <v>1.1466482344665954E-4</v>
      </c>
      <c r="H521" s="70">
        <v>-4.3860242901534692E-5</v>
      </c>
      <c r="I521" s="70">
        <v>1.2215281280095479E-4</v>
      </c>
      <c r="J521" s="70">
        <v>1.6187001630729012E-4</v>
      </c>
      <c r="K521" s="70">
        <v>2.4127897434240631E-5</v>
      </c>
      <c r="L521" s="70">
        <f>VARP('Cov Matrix'!$M$2:$M$252)</f>
        <v>4.5307676251888051E-4</v>
      </c>
      <c r="M521" s="70" cm="1">
        <f t="array" ref="M521">INDEX($B$511:$V$531,_xlfn.XMATCH(M$510,$A$511:$A$531,0,1),_xlfn.XMATCH($A521,$A$511:$A$531,0,1))</f>
        <v>9.6915832189691835E-5</v>
      </c>
      <c r="N521" s="70" cm="1">
        <f t="array" ref="N521">INDEX($B$511:$V$531,_xlfn.XMATCH(N$510,$A$511:$A$531,0,1),_xlfn.XMATCH($A521,$A$511:$A$531,0,1))</f>
        <v>2.063189034164453E-5</v>
      </c>
      <c r="O521" s="70" cm="1">
        <f t="array" ref="O521">INDEX($B$511:$V$531,_xlfn.XMATCH(O$510,$A$511:$A$531,0,1),_xlfn.XMATCH($A521,$A$511:$A$531,0,1))</f>
        <v>3.6504374219648394E-5</v>
      </c>
      <c r="P521" s="70" cm="1">
        <f t="array" ref="P521">INDEX($B$511:$V$531,_xlfn.XMATCH(P$510,$A$511:$A$531,0,1),_xlfn.XMATCH($A521,$A$511:$A$531,0,1))</f>
        <v>1.3870101038955444E-5</v>
      </c>
      <c r="Q521" s="70" cm="1">
        <f t="array" ref="Q521">INDEX($B$511:$V$531,_xlfn.XMATCH(Q$510,$A$511:$A$531,0,1),_xlfn.XMATCH($A521,$A$511:$A$531,0,1))</f>
        <v>4.1338325456130148E-5</v>
      </c>
      <c r="R521" s="70" cm="1">
        <f t="array" ref="R521">INDEX($B$511:$V$531,_xlfn.XMATCH(R$510,$A$511:$A$531,0,1),_xlfn.XMATCH($A521,$A$511:$A$531,0,1))</f>
        <v>8.2733927325442789E-5</v>
      </c>
      <c r="S521" s="70" cm="1">
        <f t="array" ref="S521">INDEX($B$511:$V$531,_xlfn.XMATCH(S$510,$A$511:$A$531,0,1),_xlfn.XMATCH($A521,$A$511:$A$531,0,1))</f>
        <v>4.6588565655339065E-5</v>
      </c>
      <c r="T521" s="70" cm="1">
        <f t="array" ref="T521">INDEX($B$511:$V$531,_xlfn.XMATCH(T$510,$A$511:$A$531,0,1),_xlfn.XMATCH($A521,$A$511:$A$531,0,1))</f>
        <v>1.3583358626126406E-4</v>
      </c>
      <c r="U521" s="70" cm="1">
        <f t="array" ref="U521">INDEX($B$511:$V$531,_xlfn.XMATCH(U$510,$A$511:$A$531,0,1),_xlfn.XMATCH($A521,$A$511:$A$531,0,1))</f>
        <v>6.3341164567480888E-5</v>
      </c>
      <c r="V521" s="70" cm="1">
        <f t="array" ref="V521">INDEX($B$511:$V$531,_xlfn.XMATCH(V$510,$A$511:$A$531,0,1),_xlfn.XMATCH($A521,$A$511:$A$531,0,1))</f>
        <v>2.1301946926838077E-5</v>
      </c>
    </row>
    <row r="522" spans="1:22" x14ac:dyDescent="0.3">
      <c r="A522" s="69" t="s">
        <v>65</v>
      </c>
      <c r="B522" s="70">
        <v>1.6515271023237046E-5</v>
      </c>
      <c r="C522" s="70">
        <v>4.9150653405186066E-5</v>
      </c>
      <c r="D522" s="70">
        <v>5.3095102390176991E-5</v>
      </c>
      <c r="E522" s="70">
        <v>4.9774350998374369E-5</v>
      </c>
      <c r="F522" s="70">
        <v>7.617328138265786E-5</v>
      </c>
      <c r="G522" s="70">
        <v>6.7180837591974745E-5</v>
      </c>
      <c r="H522" s="70">
        <v>9.7704051764801404E-6</v>
      </c>
      <c r="I522" s="70">
        <v>6.4202534409319172E-5</v>
      </c>
      <c r="J522" s="70">
        <v>7.5581168368325013E-5</v>
      </c>
      <c r="K522" s="70">
        <v>2.7115124780776949E-5</v>
      </c>
      <c r="L522" s="70">
        <v>9.6915832189691835E-5</v>
      </c>
      <c r="M522" s="70">
        <f>VARP('Cov Matrix'!$N$2:$N$252)</f>
        <v>1.0488522822168487E-4</v>
      </c>
      <c r="N522" s="70" cm="1">
        <f t="array" ref="N522">INDEX($B$511:$V$531,_xlfn.XMATCH(N$510,$A$511:$A$531,0,1),_xlfn.XMATCH($A522,$A$511:$A$531,0,1))</f>
        <v>2.6473594094634014E-5</v>
      </c>
      <c r="O522" s="70" cm="1">
        <f t="array" ref="O522">INDEX($B$511:$V$531,_xlfn.XMATCH(O$510,$A$511:$A$531,0,1),_xlfn.XMATCH($A522,$A$511:$A$531,0,1))</f>
        <v>2.7054756834835287E-5</v>
      </c>
      <c r="P522" s="70" cm="1">
        <f t="array" ref="P522">INDEX($B$511:$V$531,_xlfn.XMATCH(P$510,$A$511:$A$531,0,1),_xlfn.XMATCH($A522,$A$511:$A$531,0,1))</f>
        <v>2.9632508909178562E-5</v>
      </c>
      <c r="Q522" s="70" cm="1">
        <f t="array" ref="Q522">INDEX($B$511:$V$531,_xlfn.XMATCH(Q$510,$A$511:$A$531,0,1),_xlfn.XMATCH($A522,$A$511:$A$531,0,1))</f>
        <v>5.1180897042018813E-5</v>
      </c>
      <c r="R522" s="70" cm="1">
        <f t="array" ref="R522">INDEX($B$511:$V$531,_xlfn.XMATCH(R$510,$A$511:$A$531,0,1),_xlfn.XMATCH($A522,$A$511:$A$531,0,1))</f>
        <v>3.8116523858164108E-5</v>
      </c>
      <c r="S522" s="70" cm="1">
        <f t="array" ref="S522">INDEX($B$511:$V$531,_xlfn.XMATCH(S$510,$A$511:$A$531,0,1),_xlfn.XMATCH($A522,$A$511:$A$531,0,1))</f>
        <v>3.0135155980206723E-5</v>
      </c>
      <c r="T522" s="70" cm="1">
        <f t="array" ref="T522">INDEX($B$511:$V$531,_xlfn.XMATCH(T$510,$A$511:$A$531,0,1),_xlfn.XMATCH($A522,$A$511:$A$531,0,1))</f>
        <v>7.338835019631747E-5</v>
      </c>
      <c r="U522" s="70" cm="1">
        <f t="array" ref="U522">INDEX($B$511:$V$531,_xlfn.XMATCH(U$510,$A$511:$A$531,0,1),_xlfn.XMATCH($A522,$A$511:$A$531,0,1))</f>
        <v>5.3177019166522125E-5</v>
      </c>
      <c r="V522" s="70" cm="1">
        <f t="array" ref="V522">INDEX($B$511:$V$531,_xlfn.XMATCH(V$510,$A$511:$A$531,0,1),_xlfn.XMATCH($A522,$A$511:$A$531,0,1))</f>
        <v>1.9005162444094656E-5</v>
      </c>
    </row>
    <row r="523" spans="1:22" x14ac:dyDescent="0.3">
      <c r="A523" s="69" t="s">
        <v>54</v>
      </c>
      <c r="B523" s="70">
        <v>2.9948207731095639E-5</v>
      </c>
      <c r="C523" s="70">
        <v>3.06147397519884E-5</v>
      </c>
      <c r="D523" s="70">
        <v>1.8379953497272577E-5</v>
      </c>
      <c r="E523" s="70">
        <v>2.5674873502702019E-5</v>
      </c>
      <c r="F523" s="70">
        <v>2.3694880480121118E-5</v>
      </c>
      <c r="G523" s="70">
        <v>2.8295396862951965E-5</v>
      </c>
      <c r="H523" s="70">
        <v>2.3146035382278662E-5</v>
      </c>
      <c r="I523" s="70">
        <v>1.9825192100741602E-5</v>
      </c>
      <c r="J523" s="70">
        <v>1.4433659767782783E-5</v>
      </c>
      <c r="K523" s="70">
        <v>2.2904009266291422E-5</v>
      </c>
      <c r="L523" s="70">
        <v>2.063189034164453E-5</v>
      </c>
      <c r="M523" s="70">
        <v>2.6473594094634014E-5</v>
      </c>
      <c r="N523" s="70">
        <f>VARP('Cov Matrix'!$O$2:$O$252)</f>
        <v>5.0411698536628764E-5</v>
      </c>
      <c r="O523" s="70" cm="1">
        <f t="array" ref="O523">INDEX($B$511:$V$531,_xlfn.XMATCH(O$510,$A$511:$A$531,0,1),_xlfn.XMATCH($A523,$A$511:$A$531,0,1))</f>
        <v>2.4847073800314121E-5</v>
      </c>
      <c r="P523" s="70" cm="1">
        <f t="array" ref="P523">INDEX($B$511:$V$531,_xlfn.XMATCH(P$510,$A$511:$A$531,0,1),_xlfn.XMATCH($A523,$A$511:$A$531,0,1))</f>
        <v>2.168655225654144E-5</v>
      </c>
      <c r="Q523" s="70" cm="1">
        <f t="array" ref="Q523">INDEX($B$511:$V$531,_xlfn.XMATCH(Q$510,$A$511:$A$531,0,1),_xlfn.XMATCH($A523,$A$511:$A$531,0,1))</f>
        <v>2.6074943699794461E-5</v>
      </c>
      <c r="R523" s="70" cm="1">
        <f t="array" ref="R523">INDEX($B$511:$V$531,_xlfn.XMATCH(R$510,$A$511:$A$531,0,1),_xlfn.XMATCH($A523,$A$511:$A$531,0,1))</f>
        <v>3.8878963051349513E-5</v>
      </c>
      <c r="S523" s="70" cm="1">
        <f t="array" ref="S523">INDEX($B$511:$V$531,_xlfn.XMATCH(S$510,$A$511:$A$531,0,1),_xlfn.XMATCH($A523,$A$511:$A$531,0,1))</f>
        <v>2.2771726309673943E-5</v>
      </c>
      <c r="T523" s="70" cm="1">
        <f t="array" ref="T523">INDEX($B$511:$V$531,_xlfn.XMATCH(T$510,$A$511:$A$531,0,1),_xlfn.XMATCH($A523,$A$511:$A$531,0,1))</f>
        <v>6.3290186973728925E-7</v>
      </c>
      <c r="U523" s="70" cm="1">
        <f t="array" ref="U523">INDEX($B$511:$V$531,_xlfn.XMATCH(U$510,$A$511:$A$531,0,1),_xlfn.XMATCH($A523,$A$511:$A$531,0,1))</f>
        <v>3.40658120744952E-5</v>
      </c>
      <c r="V523" s="70" cm="1">
        <f t="array" ref="V523">INDEX($B$511:$V$531,_xlfn.XMATCH(V$510,$A$511:$A$531,0,1),_xlfn.XMATCH($A523,$A$511:$A$531,0,1))</f>
        <v>1.9780187445763667E-5</v>
      </c>
    </row>
    <row r="524" spans="1:22" x14ac:dyDescent="0.3">
      <c r="A524" s="69" t="s">
        <v>66</v>
      </c>
      <c r="B524" s="70">
        <v>3.7514490827444539E-5</v>
      </c>
      <c r="C524" s="70">
        <v>3.1921525647837453E-5</v>
      </c>
      <c r="D524" s="70">
        <v>4.2726872130650423E-5</v>
      </c>
      <c r="E524" s="70">
        <v>3.0202158999025246E-5</v>
      </c>
      <c r="F524" s="70">
        <v>3.6945710441543193E-5</v>
      </c>
      <c r="G524" s="70">
        <v>5.414015770788233E-5</v>
      </c>
      <c r="H524" s="70">
        <v>2.5679741421946342E-5</v>
      </c>
      <c r="I524" s="70">
        <v>3.385868270923354E-5</v>
      </c>
      <c r="J524" s="70">
        <v>4.869447067146419E-5</v>
      </c>
      <c r="K524" s="70">
        <v>2.0836088819313681E-5</v>
      </c>
      <c r="L524" s="70">
        <v>3.6504374219648394E-5</v>
      </c>
      <c r="M524" s="70">
        <v>2.7054756834835287E-5</v>
      </c>
      <c r="N524" s="70">
        <v>2.4847073800314121E-5</v>
      </c>
      <c r="O524" s="70">
        <f>VARP('Cov Matrix'!$P$2:$P$252)</f>
        <v>1.6071780526785744E-4</v>
      </c>
      <c r="P524" s="70" cm="1">
        <f t="array" ref="P524">INDEX($B$511:$V$531,_xlfn.XMATCH(P$510,$A$511:$A$531,0,1),_xlfn.XMATCH($A524,$A$511:$A$531,0,1))</f>
        <v>4.5579757482095228E-5</v>
      </c>
      <c r="Q524" s="70" cm="1">
        <f t="array" ref="Q524">INDEX($B$511:$V$531,_xlfn.XMATCH(Q$510,$A$511:$A$531,0,1),_xlfn.XMATCH($A524,$A$511:$A$531,0,1))</f>
        <v>3.283705681582161E-5</v>
      </c>
      <c r="R524" s="70" cm="1">
        <f t="array" ref="R524">INDEX($B$511:$V$531,_xlfn.XMATCH(R$510,$A$511:$A$531,0,1),_xlfn.XMATCH($A524,$A$511:$A$531,0,1))</f>
        <v>3.5623785463179965E-5</v>
      </c>
      <c r="S524" s="70" cm="1">
        <f t="array" ref="S524">INDEX($B$511:$V$531,_xlfn.XMATCH(S$510,$A$511:$A$531,0,1),_xlfn.XMATCH($A524,$A$511:$A$531,0,1))</f>
        <v>2.5521690289832112E-5</v>
      </c>
      <c r="T524" s="70" cm="1">
        <f t="array" ref="T524">INDEX($B$511:$V$531,_xlfn.XMATCH(T$510,$A$511:$A$531,0,1),_xlfn.XMATCH($A524,$A$511:$A$531,0,1))</f>
        <v>3.2062508080312529E-5</v>
      </c>
      <c r="U524" s="70" cm="1">
        <f t="array" ref="U524">INDEX($B$511:$V$531,_xlfn.XMATCH(U$510,$A$511:$A$531,0,1),_xlfn.XMATCH($A524,$A$511:$A$531,0,1))</f>
        <v>4.2639788196986211E-5</v>
      </c>
      <c r="V524" s="70" cm="1">
        <f t="array" ref="V524">INDEX($B$511:$V$531,_xlfn.XMATCH(V$510,$A$511:$A$531,0,1),_xlfn.XMATCH($A524,$A$511:$A$531,0,1))</f>
        <v>4.3400809399392498E-5</v>
      </c>
    </row>
    <row r="525" spans="1:22" x14ac:dyDescent="0.3">
      <c r="A525" s="69" t="s">
        <v>71</v>
      </c>
      <c r="B525" s="70">
        <v>4.6111684913601013E-5</v>
      </c>
      <c r="C525" s="70">
        <v>5.8178296397260831E-5</v>
      </c>
      <c r="D525" s="70">
        <v>7.3756678708786306E-5</v>
      </c>
      <c r="E525" s="70">
        <v>2.5260419279259656E-5</v>
      </c>
      <c r="F525" s="70">
        <v>3.3564414541255834E-5</v>
      </c>
      <c r="G525" s="70">
        <v>5.2973422547727848E-5</v>
      </c>
      <c r="H525" s="70">
        <v>4.2948190102968167E-5</v>
      </c>
      <c r="I525" s="70">
        <v>1.9537338484560655E-5</v>
      </c>
      <c r="J525" s="70">
        <v>1.8689502634180872E-5</v>
      </c>
      <c r="K525" s="70">
        <v>4.4491805011139873E-5</v>
      </c>
      <c r="L525" s="70">
        <v>1.3870101038955444E-5</v>
      </c>
      <c r="M525" s="70">
        <v>2.9632508909178562E-5</v>
      </c>
      <c r="N525" s="70">
        <v>2.168655225654144E-5</v>
      </c>
      <c r="O525" s="70">
        <v>4.5579757482095228E-5</v>
      </c>
      <c r="P525" s="70">
        <f>VARP('Cov Matrix'!$Q$2:$Q$252)</f>
        <v>1.6576880482381366E-4</v>
      </c>
      <c r="Q525" s="70" cm="1">
        <f t="array" ref="Q525">INDEX($B$511:$V$531,_xlfn.XMATCH(Q$510,$A$511:$A$531,0,1),_xlfn.XMATCH($A525,$A$511:$A$531,0,1))</f>
        <v>6.9416417535015257E-5</v>
      </c>
      <c r="R525" s="70" cm="1">
        <f t="array" ref="R525">INDEX($B$511:$V$531,_xlfn.XMATCH(R$510,$A$511:$A$531,0,1),_xlfn.XMATCH($A525,$A$511:$A$531,0,1))</f>
        <v>5.7123861438683754E-5</v>
      </c>
      <c r="S525" s="70" cm="1">
        <f t="array" ref="S525">INDEX($B$511:$V$531,_xlfn.XMATCH(S$510,$A$511:$A$531,0,1),_xlfn.XMATCH($A525,$A$511:$A$531,0,1))</f>
        <v>3.7085590717266472E-5</v>
      </c>
      <c r="T525" s="70" cm="1">
        <f t="array" ref="T525">INDEX($B$511:$V$531,_xlfn.XMATCH(T$510,$A$511:$A$531,0,1),_xlfn.XMATCH($A525,$A$511:$A$531,0,1))</f>
        <v>2.9002680964262031E-5</v>
      </c>
      <c r="U525" s="70" cm="1">
        <f t="array" ref="U525">INDEX($B$511:$V$531,_xlfn.XMATCH(U$510,$A$511:$A$531,0,1),_xlfn.XMATCH($A525,$A$511:$A$531,0,1))</f>
        <v>4.7584247107673777E-5</v>
      </c>
      <c r="V525" s="70" cm="1">
        <f t="array" ref="V525">INDEX($B$511:$V$531,_xlfn.XMATCH(V$510,$A$511:$A$531,0,1),_xlfn.XMATCH($A525,$A$511:$A$531,0,1))</f>
        <v>3.2977018688181529E-5</v>
      </c>
    </row>
    <row r="526" spans="1:22" x14ac:dyDescent="0.3">
      <c r="A526" s="69" t="s">
        <v>51</v>
      </c>
      <c r="B526" s="70">
        <v>6.5223422486257061E-5</v>
      </c>
      <c r="C526" s="70">
        <v>1.2785681629257255E-4</v>
      </c>
      <c r="D526" s="70">
        <v>7.5345101512529263E-5</v>
      </c>
      <c r="E526" s="70">
        <v>4.081218504721046E-5</v>
      </c>
      <c r="F526" s="70">
        <v>3.7308571561641172E-5</v>
      </c>
      <c r="G526" s="70">
        <v>6.5199920023208994E-5</v>
      </c>
      <c r="H526" s="70">
        <v>4.4668982143383433E-5</v>
      </c>
      <c r="I526" s="70">
        <v>4.1822005069074745E-5</v>
      </c>
      <c r="J526" s="70">
        <v>3.750792874045913E-5</v>
      </c>
      <c r="K526" s="70">
        <v>5.9341949921657108E-5</v>
      </c>
      <c r="L526" s="70">
        <v>4.1338325456130148E-5</v>
      </c>
      <c r="M526" s="70">
        <v>5.1180897042018813E-5</v>
      </c>
      <c r="N526" s="70">
        <v>2.6074943699794461E-5</v>
      </c>
      <c r="O526" s="70">
        <v>3.283705681582161E-5</v>
      </c>
      <c r="P526" s="70">
        <v>6.9416417535015257E-5</v>
      </c>
      <c r="Q526" s="70">
        <f>VARP('Cov Matrix'!$R$2:$R$252)</f>
        <v>2.6662437136189829E-4</v>
      </c>
      <c r="R526" s="70" cm="1">
        <f t="array" ref="R526">INDEX($B$511:$V$531,_xlfn.XMATCH(R$510,$A$511:$A$531,0,1),_xlfn.XMATCH($A526,$A$511:$A$531,0,1))</f>
        <v>5.8237124653185287E-5</v>
      </c>
      <c r="S526" s="70" cm="1">
        <f t="array" ref="S526">INDEX($B$511:$V$531,_xlfn.XMATCH(S$510,$A$511:$A$531,0,1),_xlfn.XMATCH($A526,$A$511:$A$531,0,1))</f>
        <v>4.7095050634310813E-5</v>
      </c>
      <c r="T526" s="70" cm="1">
        <f t="array" ref="T526">INDEX($B$511:$V$531,_xlfn.XMATCH(T$510,$A$511:$A$531,0,1),_xlfn.XMATCH($A526,$A$511:$A$531,0,1))</f>
        <v>4.030416477367505E-5</v>
      </c>
      <c r="U526" s="70" cm="1">
        <f t="array" ref="U526">INDEX($B$511:$V$531,_xlfn.XMATCH(U$510,$A$511:$A$531,0,1),_xlfn.XMATCH($A526,$A$511:$A$531,0,1))</f>
        <v>5.7771339619789654E-5</v>
      </c>
      <c r="V526" s="70" cm="1">
        <f t="array" ref="V526">INDEX($B$511:$V$531,_xlfn.XMATCH(V$510,$A$511:$A$531,0,1),_xlfn.XMATCH($A526,$A$511:$A$531,0,1))</f>
        <v>4.2421975577893473E-5</v>
      </c>
    </row>
    <row r="527" spans="1:22" x14ac:dyDescent="0.3">
      <c r="A527" s="69" t="s">
        <v>73</v>
      </c>
      <c r="B527" s="70">
        <v>6.1245323532753228E-5</v>
      </c>
      <c r="C527" s="70">
        <v>2.7773128123694705E-5</v>
      </c>
      <c r="D527" s="70">
        <v>4.9024560707844477E-5</v>
      </c>
      <c r="E527" s="70">
        <v>2.4788272309637005E-5</v>
      </c>
      <c r="F527" s="70">
        <v>5.5684031770011417E-5</v>
      </c>
      <c r="G527" s="70">
        <v>6.9809260547681339E-5</v>
      </c>
      <c r="H527" s="70">
        <v>1.1422145985075301E-5</v>
      </c>
      <c r="I527" s="70">
        <v>3.9348617523539224E-5</v>
      </c>
      <c r="J527" s="70">
        <v>3.5293133987659329E-5</v>
      </c>
      <c r="K527" s="70">
        <v>4.8714565890142784E-5</v>
      </c>
      <c r="L527" s="70">
        <v>8.2733927325442789E-5</v>
      </c>
      <c r="M527" s="70">
        <v>3.8116523858164108E-5</v>
      </c>
      <c r="N527" s="70">
        <v>3.8878963051349513E-5</v>
      </c>
      <c r="O527" s="70">
        <v>3.5623785463179965E-5</v>
      </c>
      <c r="P527" s="70">
        <v>5.7123861438683754E-5</v>
      </c>
      <c r="Q527" s="70">
        <v>5.8237124653185287E-5</v>
      </c>
      <c r="R527" s="70">
        <f>VARP('Cov Matrix'!$S$2:$S$252)</f>
        <v>6.5678909183143955E-4</v>
      </c>
      <c r="S527" s="70" cm="1">
        <f t="array" ref="S527">INDEX($B$511:$V$531,_xlfn.XMATCH(S$510,$A$511:$A$531,0,1),_xlfn.XMATCH($A527,$A$511:$A$531,0,1))</f>
        <v>1.4475472390828426E-5</v>
      </c>
      <c r="T527" s="70" cm="1">
        <f t="array" ref="T527">INDEX($B$511:$V$531,_xlfn.XMATCH(T$510,$A$511:$A$531,0,1),_xlfn.XMATCH($A527,$A$511:$A$531,0,1))</f>
        <v>5.3995328553142714E-5</v>
      </c>
      <c r="U527" s="70" cm="1">
        <f t="array" ref="U527">INDEX($B$511:$V$531,_xlfn.XMATCH(U$510,$A$511:$A$531,0,1),_xlfn.XMATCH($A527,$A$511:$A$531,0,1))</f>
        <v>5.0446419275084687E-5</v>
      </c>
      <c r="V527" s="70" cm="1">
        <f t="array" ref="V527">INDEX($B$511:$V$531,_xlfn.XMATCH(V$510,$A$511:$A$531,0,1),_xlfn.XMATCH($A527,$A$511:$A$531,0,1))</f>
        <v>1.3636909318816447E-5</v>
      </c>
    </row>
    <row r="528" spans="1:22" x14ac:dyDescent="0.3">
      <c r="A528" s="69" t="s">
        <v>61</v>
      </c>
      <c r="B528" s="70">
        <v>3.6009350339117593E-5</v>
      </c>
      <c r="C528" s="70">
        <v>3.3044358637834834E-5</v>
      </c>
      <c r="D528" s="70">
        <v>3.7034751996221544E-5</v>
      </c>
      <c r="E528" s="70">
        <v>4.033946443366812E-5</v>
      </c>
      <c r="F528" s="70">
        <v>3.672099206077986E-5</v>
      </c>
      <c r="G528" s="70">
        <v>4.0876637946531531E-5</v>
      </c>
      <c r="H528" s="70">
        <v>1.1998231083072146E-5</v>
      </c>
      <c r="I528" s="70">
        <v>3.6297946053423347E-5</v>
      </c>
      <c r="J528" s="70">
        <v>3.1320021813536253E-5</v>
      </c>
      <c r="K528" s="70">
        <v>3.1867419712292636E-5</v>
      </c>
      <c r="L528" s="70">
        <v>4.6588565655339065E-5</v>
      </c>
      <c r="M528" s="70">
        <v>3.0135155980206723E-5</v>
      </c>
      <c r="N528" s="70">
        <v>2.2771726309673943E-5</v>
      </c>
      <c r="O528" s="70">
        <v>2.5521690289832112E-5</v>
      </c>
      <c r="P528" s="70">
        <v>3.7085590717266472E-5</v>
      </c>
      <c r="Q528" s="70">
        <v>4.7095050634310813E-5</v>
      </c>
      <c r="R528" s="70">
        <v>1.4475472390828426E-5</v>
      </c>
      <c r="S528" s="70">
        <f>VARP('Cov Matrix'!$T$2:$T$252)</f>
        <v>7.8697252779877592E-5</v>
      </c>
      <c r="T528" s="70" cm="1">
        <f t="array" ref="T528">INDEX($B$511:$V$531,_xlfn.XMATCH(T$510,$A$511:$A$531,0,1),_xlfn.XMATCH($A528,$A$511:$A$531,0,1))</f>
        <v>3.2149961624730941E-5</v>
      </c>
      <c r="U528" s="70" cm="1">
        <f t="array" ref="U528">INDEX($B$511:$V$531,_xlfn.XMATCH(U$510,$A$511:$A$531,0,1),_xlfn.XMATCH($A528,$A$511:$A$531,0,1))</f>
        <v>3.1424168731203105E-5</v>
      </c>
      <c r="V528" s="70" cm="1">
        <f t="array" ref="V528">INDEX($B$511:$V$531,_xlfn.XMATCH(V$510,$A$511:$A$531,0,1),_xlfn.XMATCH($A528,$A$511:$A$531,0,1))</f>
        <v>7.0638845389972609E-6</v>
      </c>
    </row>
    <row r="529" spans="1:22" x14ac:dyDescent="0.3">
      <c r="A529" s="69" t="s">
        <v>68</v>
      </c>
      <c r="B529" s="70">
        <v>-1.6398372960570828E-6</v>
      </c>
      <c r="C529" s="70">
        <v>5.967492634840386E-5</v>
      </c>
      <c r="D529" s="70">
        <v>7.6346613981240839E-5</v>
      </c>
      <c r="E529" s="70">
        <v>5.5280368633096216E-5</v>
      </c>
      <c r="F529" s="70">
        <v>1.2453170546344026E-4</v>
      </c>
      <c r="G529" s="70">
        <v>8.894209346591005E-5</v>
      </c>
      <c r="H529" s="70">
        <v>-2.3832375857236104E-5</v>
      </c>
      <c r="I529" s="70">
        <v>1.0669028143804256E-4</v>
      </c>
      <c r="J529" s="70">
        <v>1.5733963001979295E-4</v>
      </c>
      <c r="K529" s="70">
        <v>1.5131243550648226E-5</v>
      </c>
      <c r="L529" s="70">
        <v>1.3583358626126406E-4</v>
      </c>
      <c r="M529" s="70">
        <v>7.338835019631747E-5</v>
      </c>
      <c r="N529" s="70">
        <v>6.3290186973728925E-7</v>
      </c>
      <c r="O529" s="70">
        <v>3.2062508080312529E-5</v>
      </c>
      <c r="P529" s="70">
        <v>2.9002680964262031E-5</v>
      </c>
      <c r="Q529" s="70">
        <v>4.030416477367505E-5</v>
      </c>
      <c r="R529" s="70">
        <v>5.3995328553142714E-5</v>
      </c>
      <c r="S529" s="70">
        <v>3.2149961624730941E-5</v>
      </c>
      <c r="T529" s="70">
        <f>VARP('Cov Matrix'!$U$2:$U$252)</f>
        <v>2.9512950299697717E-4</v>
      </c>
      <c r="U529" s="70" cm="1">
        <f t="array" ref="U529">INDEX($B$511:$V$531,_xlfn.XMATCH(U$510,$A$511:$A$531,0,1),_xlfn.XMATCH($A529,$A$511:$A$531,0,1))</f>
        <v>6.0378904909739816E-5</v>
      </c>
      <c r="V529" s="70" cm="1">
        <f t="array" ref="V529">INDEX($B$511:$V$531,_xlfn.XMATCH(V$510,$A$511:$A$531,0,1),_xlfn.XMATCH($A529,$A$511:$A$531,0,1))</f>
        <v>1.4985859216777372E-5</v>
      </c>
    </row>
    <row r="530" spans="1:22" x14ac:dyDescent="0.3">
      <c r="A530" s="69" t="s">
        <v>50</v>
      </c>
      <c r="B530" s="70">
        <v>2.1506150697852689E-5</v>
      </c>
      <c r="C530" s="70">
        <v>5.4566454119534612E-5</v>
      </c>
      <c r="D530" s="70">
        <v>5.8075194541899133E-5</v>
      </c>
      <c r="E530" s="70">
        <v>4.8127235939344561E-5</v>
      </c>
      <c r="F530" s="70">
        <v>7.0097711319273912E-5</v>
      </c>
      <c r="G530" s="70">
        <v>5.5162619606389475E-5</v>
      </c>
      <c r="H530" s="70">
        <v>2.6705656098379916E-5</v>
      </c>
      <c r="I530" s="70">
        <v>4.7421140124743032E-5</v>
      </c>
      <c r="J530" s="70">
        <v>3.6401011929558313E-5</v>
      </c>
      <c r="K530" s="70">
        <v>3.4919619607222933E-5</v>
      </c>
      <c r="L530" s="70">
        <v>6.3341164567480888E-5</v>
      </c>
      <c r="M530" s="70">
        <v>5.3177019166522125E-5</v>
      </c>
      <c r="N530" s="70">
        <v>3.40658120744952E-5</v>
      </c>
      <c r="O530" s="70">
        <v>4.2639788196986211E-5</v>
      </c>
      <c r="P530" s="70">
        <v>4.7584247107673777E-5</v>
      </c>
      <c r="Q530" s="70">
        <v>5.7771339619789654E-5</v>
      </c>
      <c r="R530" s="70">
        <v>5.0446419275084687E-5</v>
      </c>
      <c r="S530" s="70">
        <v>3.1424168731203105E-5</v>
      </c>
      <c r="T530" s="70">
        <v>6.0378904909739816E-5</v>
      </c>
      <c r="U530" s="70">
        <f>VARP('Cov Matrix'!$V$2:$V$252)</f>
        <v>1.3428244540358234E-4</v>
      </c>
      <c r="V530" s="70" cm="1">
        <f t="array" ref="V530">INDEX($B$511:$V$531,_xlfn.XMATCH(V$510,$A$511:$A$531,0,1),_xlfn.XMATCH($A530,$A$511:$A$531,0,1))</f>
        <v>3.7580975265788744E-5</v>
      </c>
    </row>
    <row r="531" spans="1:22" x14ac:dyDescent="0.3">
      <c r="A531" s="69" t="s">
        <v>63</v>
      </c>
      <c r="B531" s="70">
        <v>4.3048181747972106E-5</v>
      </c>
      <c r="C531" s="70">
        <v>3.5698512266084203E-5</v>
      </c>
      <c r="D531" s="70">
        <v>3.7872335929979884E-5</v>
      </c>
      <c r="E531" s="70">
        <v>1.7537353928080015E-5</v>
      </c>
      <c r="F531" s="70">
        <v>3.0836900251949716E-5</v>
      </c>
      <c r="G531" s="70">
        <v>3.2115612385068131E-5</v>
      </c>
      <c r="H531" s="70">
        <v>2.6334666608095914E-5</v>
      </c>
      <c r="I531" s="70">
        <v>1.899059933822535E-5</v>
      </c>
      <c r="J531" s="70">
        <v>1.528150414480899E-5</v>
      </c>
      <c r="K531" s="70">
        <v>2.697228704550053E-5</v>
      </c>
      <c r="L531" s="70">
        <v>2.1301946926838077E-5</v>
      </c>
      <c r="M531" s="70">
        <v>1.9005162444094656E-5</v>
      </c>
      <c r="N531" s="70">
        <v>1.9780187445763667E-5</v>
      </c>
      <c r="O531" s="70">
        <v>4.3400809399392498E-5</v>
      </c>
      <c r="P531" s="70">
        <v>3.2977018688181529E-5</v>
      </c>
      <c r="Q531" s="70">
        <v>4.2421975577893473E-5</v>
      </c>
      <c r="R531" s="70">
        <v>1.3636909318816447E-5</v>
      </c>
      <c r="S531" s="70">
        <v>7.0638845389972609E-6</v>
      </c>
      <c r="T531" s="70">
        <v>1.4985859216777372E-5</v>
      </c>
      <c r="U531" s="70">
        <v>3.7580975265788744E-5</v>
      </c>
      <c r="V531" s="70">
        <f>VARP('Cov Matrix'!$W$2:$W$252)</f>
        <v>1.1198362636839239E-4</v>
      </c>
    </row>
    <row r="532" spans="1:22" ht="15" thickBot="1" x14ac:dyDescent="0.35"/>
    <row r="533" spans="1:22" ht="15" thickBot="1" x14ac:dyDescent="0.35">
      <c r="A533" s="5" t="s">
        <v>31200</v>
      </c>
    </row>
    <row r="534" spans="1:22" x14ac:dyDescent="0.3">
      <c r="A534" s="8" t="s">
        <v>31252</v>
      </c>
      <c r="B534" s="5" t="s">
        <v>31192</v>
      </c>
      <c r="C534" s="5" t="s">
        <v>45</v>
      </c>
      <c r="D534" s="5" t="s">
        <v>72</v>
      </c>
      <c r="E534" s="5" t="s">
        <v>47</v>
      </c>
      <c r="F534" s="5" t="s">
        <v>53</v>
      </c>
      <c r="G534" s="5" t="s">
        <v>55</v>
      </c>
      <c r="H534" s="5" t="s">
        <v>57</v>
      </c>
      <c r="I534" s="5" t="s">
        <v>48</v>
      </c>
      <c r="J534" s="5" t="s">
        <v>62</v>
      </c>
      <c r="K534" s="5" t="s">
        <v>70</v>
      </c>
      <c r="L534" s="5" t="s">
        <v>64</v>
      </c>
      <c r="M534" s="5" t="s">
        <v>65</v>
      </c>
      <c r="N534" s="5" t="s">
        <v>54</v>
      </c>
      <c r="O534" s="5" t="s">
        <v>66</v>
      </c>
      <c r="P534" s="5" t="s">
        <v>71</v>
      </c>
      <c r="Q534" s="5" t="s">
        <v>51</v>
      </c>
      <c r="R534" s="5" t="s">
        <v>73</v>
      </c>
      <c r="S534" s="5" t="s">
        <v>61</v>
      </c>
      <c r="T534" s="5" t="s">
        <v>68</v>
      </c>
      <c r="U534" s="5" t="s">
        <v>50</v>
      </c>
      <c r="V534" s="5" t="s">
        <v>63</v>
      </c>
    </row>
    <row r="535" spans="1:22" ht="15" thickBot="1" x14ac:dyDescent="0.35">
      <c r="A535" s="3" t="s">
        <v>31192</v>
      </c>
      <c r="B535" s="3">
        <f>VARP('Cov Matrix'!$C$2:$C$252)</f>
        <v>1.9305873537098654E-4</v>
      </c>
      <c r="C535" s="3">
        <v>6.0613666134100588E-5</v>
      </c>
      <c r="D535" s="3">
        <v>9.7448195611706462E-6</v>
      </c>
      <c r="E535" s="3">
        <v>1.6046723730815283E-5</v>
      </c>
      <c r="F535" s="3">
        <v>2.1239339452719237E-6</v>
      </c>
      <c r="G535" s="3">
        <v>1.2934973646028358E-5</v>
      </c>
      <c r="H535" s="3">
        <v>4.4880522221219065E-5</v>
      </c>
      <c r="I535" s="3">
        <v>-6.1864897413653032E-6</v>
      </c>
      <c r="J535" s="3">
        <v>-2.0266423600677581E-5</v>
      </c>
      <c r="K535" s="3">
        <v>4.1673593562348061E-5</v>
      </c>
      <c r="L535" s="3">
        <v>-1.6965769403916302E-5</v>
      </c>
      <c r="M535" s="3">
        <v>1.6515271023237046E-5</v>
      </c>
      <c r="N535" s="3">
        <v>2.9948207731095639E-5</v>
      </c>
      <c r="O535" s="3">
        <v>3.7514490827444539E-5</v>
      </c>
      <c r="P535" s="3">
        <v>4.6111684913601013E-5</v>
      </c>
      <c r="Q535" s="3">
        <v>6.5223422486257061E-5</v>
      </c>
      <c r="R535" s="3">
        <v>6.1245323532753228E-5</v>
      </c>
      <c r="S535" s="3">
        <v>3.6009350339117593E-5</v>
      </c>
      <c r="T535" s="3">
        <v>-1.6398372960570828E-6</v>
      </c>
      <c r="U535" s="3">
        <v>2.1506150697852689E-5</v>
      </c>
      <c r="V535" s="4">
        <v>4.3048181747972106E-5</v>
      </c>
    </row>
    <row r="536" spans="1:22" ht="15" thickBot="1" x14ac:dyDescent="0.35">
      <c r="A536" s="3" t="s">
        <v>45</v>
      </c>
      <c r="B536" s="3">
        <v>6.0613666134100588E-5</v>
      </c>
      <c r="C536" s="3">
        <f>VARP('Cov Matrix'!$D$2:$D$252)</f>
        <v>2.0184468612386325E-4</v>
      </c>
      <c r="D536" s="3">
        <v>5.6847194652077605E-5</v>
      </c>
      <c r="E536" s="3">
        <v>4.4493400358567807E-5</v>
      </c>
      <c r="F536" s="3">
        <v>4.1825459938162921E-5</v>
      </c>
      <c r="G536" s="3">
        <v>5.8732690744092302E-5</v>
      </c>
      <c r="H536" s="3">
        <v>3.6267632336436315E-5</v>
      </c>
      <c r="I536" s="3">
        <v>4.231329058845039E-5</v>
      </c>
      <c r="J536" s="3">
        <v>4.923513927687638E-5</v>
      </c>
      <c r="K536" s="3">
        <v>5.3659638214992433E-5</v>
      </c>
      <c r="L536" s="3">
        <v>4.2686024461307651E-5</v>
      </c>
      <c r="M536" s="3">
        <v>4.9150653405186066E-5</v>
      </c>
      <c r="N536" s="3">
        <v>3.06147397519884E-5</v>
      </c>
      <c r="O536" s="3">
        <v>3.1921525647837453E-5</v>
      </c>
      <c r="P536" s="3">
        <v>5.8178296397260831E-5</v>
      </c>
      <c r="Q536" s="3">
        <v>1.2785681629257255E-4</v>
      </c>
      <c r="R536" s="3">
        <v>2.7773128123694705E-5</v>
      </c>
      <c r="S536" s="3">
        <v>3.3044358637834834E-5</v>
      </c>
      <c r="T536" s="3">
        <v>5.967492634840386E-5</v>
      </c>
      <c r="U536" s="3">
        <v>5.4566454119534612E-5</v>
      </c>
      <c r="V536" s="4">
        <v>3.5698512266084203E-5</v>
      </c>
    </row>
    <row r="537" spans="1:22" ht="15" thickBot="1" x14ac:dyDescent="0.35">
      <c r="A537" s="3" t="s">
        <v>72</v>
      </c>
      <c r="B537" s="3">
        <v>9.7448195611706462E-6</v>
      </c>
      <c r="C537" s="3">
        <v>5.6847194652077605E-5</v>
      </c>
      <c r="D537" s="3">
        <f>VARP('Cov Matrix'!$E$2:$E$252)</f>
        <v>1.7494450036373708E-4</v>
      </c>
      <c r="E537" s="3">
        <v>4.7964338012157736E-5</v>
      </c>
      <c r="F537" s="3">
        <v>6.3158961074196877E-5</v>
      </c>
      <c r="G537" s="3">
        <v>6.9429120908474898E-5</v>
      </c>
      <c r="H537" s="3">
        <v>2.7578090753343411E-5</v>
      </c>
      <c r="I537" s="3">
        <v>5.2632721857439065E-5</v>
      </c>
      <c r="J537" s="3">
        <v>6.0352138589317744E-5</v>
      </c>
      <c r="K537" s="3">
        <v>3.1168222392777178E-5</v>
      </c>
      <c r="L537" s="3">
        <v>5.4643465408342804E-5</v>
      </c>
      <c r="M537" s="3">
        <v>5.3095102390176991E-5</v>
      </c>
      <c r="N537" s="3">
        <v>1.8379953497272577E-5</v>
      </c>
      <c r="O537" s="3">
        <v>4.2726872130650423E-5</v>
      </c>
      <c r="P537" s="3">
        <v>7.3756678708786306E-5</v>
      </c>
      <c r="Q537" s="3">
        <v>7.5345101512529263E-5</v>
      </c>
      <c r="R537" s="3">
        <v>4.9024560707844477E-5</v>
      </c>
      <c r="S537" s="3">
        <v>3.7034751996221544E-5</v>
      </c>
      <c r="T537" s="3">
        <v>7.6346613981240839E-5</v>
      </c>
      <c r="U537" s="3">
        <v>5.8075194541899133E-5</v>
      </c>
      <c r="V537" s="4">
        <v>3.7872335929979884E-5</v>
      </c>
    </row>
    <row r="538" spans="1:22" ht="15" thickBot="1" x14ac:dyDescent="0.35">
      <c r="A538" s="3" t="s">
        <v>47</v>
      </c>
      <c r="B538" s="3">
        <v>1.6046723730815283E-5</v>
      </c>
      <c r="C538" s="3">
        <v>4.4493400358567807E-5</v>
      </c>
      <c r="D538" s="3">
        <v>4.7964338012157736E-5</v>
      </c>
      <c r="E538" s="3">
        <f>VARP('Cov Matrix'!$F$2:$F$252)</f>
        <v>6.1494825981663225E-5</v>
      </c>
      <c r="F538" s="3">
        <v>5.9778864738453948E-5</v>
      </c>
      <c r="G538" s="3">
        <v>4.9392385646036153E-5</v>
      </c>
      <c r="H538" s="3">
        <v>8.8158714363552658E-6</v>
      </c>
      <c r="I538" s="3">
        <v>5.1457174851227104E-5</v>
      </c>
      <c r="J538" s="3">
        <v>5.1091927390454621E-5</v>
      </c>
      <c r="K538" s="3">
        <v>3.0523054354905646E-5</v>
      </c>
      <c r="L538" s="3">
        <v>6.9311224599655607E-5</v>
      </c>
      <c r="M538" s="3">
        <v>4.9774350998374369E-5</v>
      </c>
      <c r="N538" s="3">
        <v>2.5674873502702019E-5</v>
      </c>
      <c r="O538" s="3">
        <v>3.0202158999025246E-5</v>
      </c>
      <c r="P538" s="3">
        <v>2.5260419279259656E-5</v>
      </c>
      <c r="Q538" s="3">
        <v>4.081218504721046E-5</v>
      </c>
      <c r="R538" s="3">
        <v>2.4788272309637005E-5</v>
      </c>
      <c r="S538" s="3">
        <v>4.033946443366812E-5</v>
      </c>
      <c r="T538" s="3">
        <v>5.5280368633096216E-5</v>
      </c>
      <c r="U538" s="3">
        <v>4.8127235939344561E-5</v>
      </c>
      <c r="V538" s="4">
        <v>1.7537353928080015E-5</v>
      </c>
    </row>
    <row r="539" spans="1:22" ht="15" thickBot="1" x14ac:dyDescent="0.35">
      <c r="A539" s="3" t="s">
        <v>53</v>
      </c>
      <c r="B539" s="3">
        <v>2.1239339452719237E-6</v>
      </c>
      <c r="C539" s="3">
        <v>4.1825459938162921E-5</v>
      </c>
      <c r="D539" s="3">
        <v>6.3158961074196877E-5</v>
      </c>
      <c r="E539" s="3">
        <v>5.9778864738453948E-5</v>
      </c>
      <c r="F539" s="3">
        <f>VARP('Cov Matrix'!$G$2:$G$252)</f>
        <v>1.5981091597563391E-4</v>
      </c>
      <c r="G539" s="3">
        <v>1.059532531215431E-4</v>
      </c>
      <c r="H539" s="3">
        <v>-1.4932076264436488E-6</v>
      </c>
      <c r="I539" s="3">
        <v>9.2195589354064866E-5</v>
      </c>
      <c r="J539" s="3">
        <v>1.1554059737851902E-4</v>
      </c>
      <c r="K539" s="3">
        <v>1.8820169160928998E-5</v>
      </c>
      <c r="L539" s="3">
        <v>1.3583569294741178E-4</v>
      </c>
      <c r="M539" s="3">
        <v>7.617328138265786E-5</v>
      </c>
      <c r="N539" s="3">
        <v>2.3694880480121118E-5</v>
      </c>
      <c r="O539" s="3">
        <v>3.6945710441543193E-5</v>
      </c>
      <c r="P539" s="3">
        <v>3.3564414541255834E-5</v>
      </c>
      <c r="Q539" s="3">
        <v>3.7308571561641172E-5</v>
      </c>
      <c r="R539" s="3">
        <v>5.5684031770011417E-5</v>
      </c>
      <c r="S539" s="3">
        <v>3.672099206077986E-5</v>
      </c>
      <c r="T539" s="3">
        <v>1.2453170546344026E-4</v>
      </c>
      <c r="U539" s="3">
        <v>7.0097711319273912E-5</v>
      </c>
      <c r="V539" s="4">
        <v>3.0836900251949716E-5</v>
      </c>
    </row>
    <row r="540" spans="1:22" ht="15" thickBot="1" x14ac:dyDescent="0.35">
      <c r="A540" s="3" t="s">
        <v>55</v>
      </c>
      <c r="B540" s="3">
        <v>1.2934973646028358E-5</v>
      </c>
      <c r="C540" s="3">
        <v>5.8732690744092302E-5</v>
      </c>
      <c r="D540" s="3">
        <v>6.9429120908474898E-5</v>
      </c>
      <c r="E540" s="3">
        <v>4.9392385646036153E-5</v>
      </c>
      <c r="F540" s="3">
        <v>1.059532531215431E-4</v>
      </c>
      <c r="G540" s="3">
        <f>VARP('Cov Matrix'!$H$2:$H$252)</f>
        <v>2.3699731790395446E-4</v>
      </c>
      <c r="H540" s="3">
        <v>1.9483778331498722E-5</v>
      </c>
      <c r="I540" s="3">
        <v>6.6910457028047143E-5</v>
      </c>
      <c r="J540" s="3">
        <v>8.3776628268032494E-5</v>
      </c>
      <c r="K540" s="3">
        <v>3.6346234235238187E-5</v>
      </c>
      <c r="L540" s="3">
        <v>1.1466482344665954E-4</v>
      </c>
      <c r="M540" s="3">
        <v>6.7180837591974745E-5</v>
      </c>
      <c r="N540" s="3">
        <v>2.8295396862951965E-5</v>
      </c>
      <c r="O540" s="3">
        <v>5.414015770788233E-5</v>
      </c>
      <c r="P540" s="3">
        <v>5.2973422547727848E-5</v>
      </c>
      <c r="Q540" s="3">
        <v>6.5199920023208994E-5</v>
      </c>
      <c r="R540" s="3">
        <v>6.9809260547681339E-5</v>
      </c>
      <c r="S540" s="3">
        <v>4.0876637946531531E-5</v>
      </c>
      <c r="T540" s="3">
        <v>8.894209346591005E-5</v>
      </c>
      <c r="U540" s="3">
        <v>5.5162619606389475E-5</v>
      </c>
      <c r="V540" s="4">
        <v>3.2115612385068131E-5</v>
      </c>
    </row>
    <row r="541" spans="1:22" ht="15" thickBot="1" x14ac:dyDescent="0.35">
      <c r="A541" s="3" t="s">
        <v>57</v>
      </c>
      <c r="B541" s="3">
        <v>4.4880522221219065E-5</v>
      </c>
      <c r="C541" s="3">
        <v>3.6267632336436315E-5</v>
      </c>
      <c r="D541" s="3">
        <v>2.7578090753343411E-5</v>
      </c>
      <c r="E541" s="3">
        <v>8.8158714363552658E-6</v>
      </c>
      <c r="F541" s="3">
        <v>-1.4932076264436488E-6</v>
      </c>
      <c r="G541" s="3">
        <v>1.9483778331498722E-5</v>
      </c>
      <c r="H541" s="3">
        <f>VARP('Cov Matrix'!$I$2:$I$252)</f>
        <v>8.976042831258384E-5</v>
      </c>
      <c r="I541" s="3">
        <v>-8.1775568852544E-6</v>
      </c>
      <c r="J541" s="3">
        <v>-2.4647298196245355E-5</v>
      </c>
      <c r="K541" s="3">
        <v>2.3634485455556065E-5</v>
      </c>
      <c r="L541" s="3">
        <v>-4.3860242901534692E-5</v>
      </c>
      <c r="M541" s="3">
        <v>9.7704051764801404E-6</v>
      </c>
      <c r="N541" s="3">
        <v>2.3146035382278662E-5</v>
      </c>
      <c r="O541" s="3">
        <v>2.5679741421946342E-5</v>
      </c>
      <c r="P541" s="3">
        <v>4.2948190102968167E-5</v>
      </c>
      <c r="Q541" s="3">
        <v>4.4668982143383433E-5</v>
      </c>
      <c r="R541" s="3">
        <v>1.1422145985075301E-5</v>
      </c>
      <c r="S541" s="3">
        <v>1.1998231083072146E-5</v>
      </c>
      <c r="T541" s="3">
        <v>-2.3832375857236104E-5</v>
      </c>
      <c r="U541" s="3">
        <v>2.6705656098379916E-5</v>
      </c>
      <c r="V541" s="4">
        <v>2.6334666608095914E-5</v>
      </c>
    </row>
    <row r="542" spans="1:22" ht="15" thickBot="1" x14ac:dyDescent="0.35">
      <c r="A542" s="3" t="s">
        <v>48</v>
      </c>
      <c r="B542" s="3">
        <v>-6.1864897413653032E-6</v>
      </c>
      <c r="C542" s="3">
        <v>4.231329058845039E-5</v>
      </c>
      <c r="D542" s="3">
        <v>5.2632721857439065E-5</v>
      </c>
      <c r="E542" s="3">
        <v>5.1457174851227104E-5</v>
      </c>
      <c r="F542" s="3">
        <v>9.2195589354064866E-5</v>
      </c>
      <c r="G542" s="3">
        <v>6.6910457028047143E-5</v>
      </c>
      <c r="H542" s="3">
        <v>-8.1775568852544E-6</v>
      </c>
      <c r="I542" s="3">
        <f>VARP('Cov Matrix'!$J$2:$J$252)</f>
        <v>1.2861544922151697E-4</v>
      </c>
      <c r="J542" s="3">
        <v>1.2072459982012386E-4</v>
      </c>
      <c r="K542" s="3">
        <v>2.08830628962053E-5</v>
      </c>
      <c r="L542" s="3">
        <v>1.2215281280095479E-4</v>
      </c>
      <c r="M542" s="3">
        <v>6.4202534409319172E-5</v>
      </c>
      <c r="N542" s="3">
        <v>1.9825192100741602E-5</v>
      </c>
      <c r="O542" s="3">
        <v>3.385868270923354E-5</v>
      </c>
      <c r="P542" s="3">
        <v>1.9537338484560655E-5</v>
      </c>
      <c r="Q542" s="3">
        <v>4.1822005069074745E-5</v>
      </c>
      <c r="R542" s="3">
        <v>3.9348617523539224E-5</v>
      </c>
      <c r="S542" s="3">
        <v>3.6297946053423347E-5</v>
      </c>
      <c r="T542" s="3">
        <v>1.0669028143804256E-4</v>
      </c>
      <c r="U542" s="3">
        <v>4.7421140124743032E-5</v>
      </c>
      <c r="V542" s="4">
        <v>1.899059933822535E-5</v>
      </c>
    </row>
    <row r="543" spans="1:22" ht="15" thickBot="1" x14ac:dyDescent="0.35">
      <c r="A543" s="3" t="s">
        <v>62</v>
      </c>
      <c r="B543" s="3">
        <v>-2.0266423600677581E-5</v>
      </c>
      <c r="C543" s="3">
        <v>4.923513927687638E-5</v>
      </c>
      <c r="D543" s="3">
        <v>6.0352138589317744E-5</v>
      </c>
      <c r="E543" s="3">
        <v>5.1091927390454621E-5</v>
      </c>
      <c r="F543" s="3">
        <v>1.1554059737851902E-4</v>
      </c>
      <c r="G543" s="3">
        <v>8.3776628268032494E-5</v>
      </c>
      <c r="H543" s="3">
        <v>-2.4647298196245355E-5</v>
      </c>
      <c r="I543" s="3">
        <v>1.2072459982012386E-4</v>
      </c>
      <c r="J543" s="3">
        <f>VARP('Cov Matrix'!$K$2:$K$252)</f>
        <v>2.7435744454562294E-4</v>
      </c>
      <c r="K543" s="3">
        <v>4.7998691484067197E-6</v>
      </c>
      <c r="L543" s="3">
        <v>1.6187001630729012E-4</v>
      </c>
      <c r="M543" s="3">
        <v>7.5581168368325013E-5</v>
      </c>
      <c r="N543" s="3">
        <v>1.4433659767782783E-5</v>
      </c>
      <c r="O543" s="3">
        <v>4.869447067146419E-5</v>
      </c>
      <c r="P543" s="3">
        <v>1.8689502634180872E-5</v>
      </c>
      <c r="Q543" s="3">
        <v>3.750792874045913E-5</v>
      </c>
      <c r="R543" s="3">
        <v>3.5293133987659329E-5</v>
      </c>
      <c r="S543" s="3">
        <v>3.1320021813536253E-5</v>
      </c>
      <c r="T543" s="3">
        <v>1.5733963001979295E-4</v>
      </c>
      <c r="U543" s="3">
        <v>3.6401011929558313E-5</v>
      </c>
      <c r="V543" s="4">
        <v>1.528150414480899E-5</v>
      </c>
    </row>
    <row r="544" spans="1:22" ht="15" thickBot="1" x14ac:dyDescent="0.35">
      <c r="A544" s="3" t="s">
        <v>70</v>
      </c>
      <c r="B544" s="3">
        <v>4.1673593562348061E-5</v>
      </c>
      <c r="C544" s="3">
        <v>5.3659638214992433E-5</v>
      </c>
      <c r="D544" s="3">
        <v>3.1168222392777178E-5</v>
      </c>
      <c r="E544" s="3">
        <v>3.0523054354905646E-5</v>
      </c>
      <c r="F544" s="3">
        <v>1.8820169160928998E-5</v>
      </c>
      <c r="G544" s="3">
        <v>3.6346234235238187E-5</v>
      </c>
      <c r="H544" s="3">
        <v>2.3634485455556065E-5</v>
      </c>
      <c r="I544" s="3">
        <v>2.08830628962053E-5</v>
      </c>
      <c r="J544" s="3">
        <v>4.7998691484067197E-6</v>
      </c>
      <c r="K544" s="3">
        <f>VARP('Cov Matrix'!$L$2:$L$252)</f>
        <v>1.1491137526633645E-4</v>
      </c>
      <c r="L544" s="3">
        <v>2.4127897434240631E-5</v>
      </c>
      <c r="M544" s="3">
        <v>2.7115124780776949E-5</v>
      </c>
      <c r="N544" s="3">
        <v>2.2904009266291422E-5</v>
      </c>
      <c r="O544" s="3">
        <v>2.0836088819313681E-5</v>
      </c>
      <c r="P544" s="3">
        <v>4.4491805011139873E-5</v>
      </c>
      <c r="Q544" s="3">
        <v>5.9341949921657108E-5</v>
      </c>
      <c r="R544" s="3">
        <v>4.8714565890142784E-5</v>
      </c>
      <c r="S544" s="3">
        <v>3.1867419712292636E-5</v>
      </c>
      <c r="T544" s="3">
        <v>1.5131243550648226E-5</v>
      </c>
      <c r="U544" s="3">
        <v>3.4919619607222933E-5</v>
      </c>
      <c r="V544" s="4">
        <v>2.697228704550053E-5</v>
      </c>
    </row>
    <row r="545" spans="1:22" ht="15" thickBot="1" x14ac:dyDescent="0.35">
      <c r="A545" s="3" t="s">
        <v>64</v>
      </c>
      <c r="B545" s="3">
        <v>-1.6965769403916302E-5</v>
      </c>
      <c r="C545" s="3">
        <v>4.2686024461307651E-5</v>
      </c>
      <c r="D545" s="3">
        <v>5.4643465408342804E-5</v>
      </c>
      <c r="E545" s="3">
        <v>6.9311224599655607E-5</v>
      </c>
      <c r="F545" s="3">
        <v>1.3583569294741178E-4</v>
      </c>
      <c r="G545" s="3">
        <v>1.1466482344665954E-4</v>
      </c>
      <c r="H545" s="3">
        <v>-4.3860242901534692E-5</v>
      </c>
      <c r="I545" s="3">
        <v>1.2215281280095479E-4</v>
      </c>
      <c r="J545" s="3">
        <v>1.6187001630729012E-4</v>
      </c>
      <c r="K545" s="3">
        <v>2.4127897434240631E-5</v>
      </c>
      <c r="L545" s="3">
        <f>VARP('Cov Matrix'!$M$2:$M$252)</f>
        <v>4.5307676251888051E-4</v>
      </c>
      <c r="M545" s="3">
        <v>9.6915832189691835E-5</v>
      </c>
      <c r="N545" s="3">
        <v>2.063189034164453E-5</v>
      </c>
      <c r="O545" s="3">
        <v>3.6504374219648394E-5</v>
      </c>
      <c r="P545" s="3">
        <v>1.3870101038955444E-5</v>
      </c>
      <c r="Q545" s="3">
        <v>4.1338325456130148E-5</v>
      </c>
      <c r="R545" s="3">
        <v>8.2733927325442789E-5</v>
      </c>
      <c r="S545" s="3">
        <v>4.6588565655339065E-5</v>
      </c>
      <c r="T545" s="3">
        <v>1.3583358626126406E-4</v>
      </c>
      <c r="U545" s="3">
        <v>6.3341164567480888E-5</v>
      </c>
      <c r="V545" s="4">
        <v>2.1301946926838077E-5</v>
      </c>
    </row>
    <row r="546" spans="1:22" ht="15" thickBot="1" x14ac:dyDescent="0.35">
      <c r="A546" s="3" t="s">
        <v>65</v>
      </c>
      <c r="B546" s="3">
        <v>1.6515271023237046E-5</v>
      </c>
      <c r="C546" s="3">
        <v>4.9150653405186066E-5</v>
      </c>
      <c r="D546" s="3">
        <v>5.3095102390176991E-5</v>
      </c>
      <c r="E546" s="3">
        <v>4.9774350998374369E-5</v>
      </c>
      <c r="F546" s="3">
        <v>7.617328138265786E-5</v>
      </c>
      <c r="G546" s="3">
        <v>6.7180837591974745E-5</v>
      </c>
      <c r="H546" s="3">
        <v>9.7704051764801404E-6</v>
      </c>
      <c r="I546" s="3">
        <v>6.4202534409319172E-5</v>
      </c>
      <c r="J546" s="3">
        <v>7.5581168368325013E-5</v>
      </c>
      <c r="K546" s="3">
        <v>2.7115124780776949E-5</v>
      </c>
      <c r="L546" s="3">
        <v>9.6915832189691835E-5</v>
      </c>
      <c r="M546" s="3">
        <f>VARP('Cov Matrix'!$N$2:$N$252)</f>
        <v>1.0488522822168487E-4</v>
      </c>
      <c r="N546" s="3">
        <v>2.6473594094634014E-5</v>
      </c>
      <c r="O546" s="3">
        <v>2.7054756834835287E-5</v>
      </c>
      <c r="P546" s="3">
        <v>2.9632508909178562E-5</v>
      </c>
      <c r="Q546" s="3">
        <v>5.1180897042018813E-5</v>
      </c>
      <c r="R546" s="3">
        <v>3.8116523858164108E-5</v>
      </c>
      <c r="S546" s="3">
        <v>3.0135155980206723E-5</v>
      </c>
      <c r="T546" s="3">
        <v>7.338835019631747E-5</v>
      </c>
      <c r="U546" s="3">
        <v>5.3177019166522125E-5</v>
      </c>
      <c r="V546" s="4">
        <v>1.9005162444094656E-5</v>
      </c>
    </row>
    <row r="547" spans="1:22" ht="15" thickBot="1" x14ac:dyDescent="0.35">
      <c r="A547" s="3" t="s">
        <v>54</v>
      </c>
      <c r="B547" s="3">
        <v>2.9948207731095639E-5</v>
      </c>
      <c r="C547" s="3">
        <v>3.06147397519884E-5</v>
      </c>
      <c r="D547" s="3">
        <v>1.8379953497272577E-5</v>
      </c>
      <c r="E547" s="3">
        <v>2.5674873502702019E-5</v>
      </c>
      <c r="F547" s="3">
        <v>2.3694880480121118E-5</v>
      </c>
      <c r="G547" s="3">
        <v>2.8295396862951965E-5</v>
      </c>
      <c r="H547" s="3">
        <v>2.3146035382278662E-5</v>
      </c>
      <c r="I547" s="3">
        <v>1.9825192100741602E-5</v>
      </c>
      <c r="J547" s="3">
        <v>1.4433659767782783E-5</v>
      </c>
      <c r="K547" s="3">
        <v>2.2904009266291422E-5</v>
      </c>
      <c r="L547" s="3">
        <v>2.063189034164453E-5</v>
      </c>
      <c r="M547" s="3">
        <v>2.6473594094634014E-5</v>
      </c>
      <c r="N547" s="3">
        <f>VARP('Cov Matrix'!$O$2:$O$252)</f>
        <v>5.0411698536628764E-5</v>
      </c>
      <c r="O547" s="3">
        <v>2.4847073800314121E-5</v>
      </c>
      <c r="P547" s="3">
        <v>2.168655225654144E-5</v>
      </c>
      <c r="Q547" s="3">
        <v>2.6074943699794461E-5</v>
      </c>
      <c r="R547" s="3">
        <v>3.8878963051349513E-5</v>
      </c>
      <c r="S547" s="3">
        <v>2.2771726309673943E-5</v>
      </c>
      <c r="T547" s="3">
        <v>6.3290186973728925E-7</v>
      </c>
      <c r="U547" s="3">
        <v>3.40658120744952E-5</v>
      </c>
      <c r="V547" s="4">
        <v>1.9780187445763667E-5</v>
      </c>
    </row>
    <row r="548" spans="1:22" ht="15" thickBot="1" x14ac:dyDescent="0.35">
      <c r="A548" s="3" t="s">
        <v>66</v>
      </c>
      <c r="B548" s="3">
        <v>3.7514490827444539E-5</v>
      </c>
      <c r="C548" s="3">
        <v>3.1921525647837453E-5</v>
      </c>
      <c r="D548" s="3">
        <v>4.2726872130650423E-5</v>
      </c>
      <c r="E548" s="3">
        <v>3.0202158999025246E-5</v>
      </c>
      <c r="F548" s="3">
        <v>3.6945710441543193E-5</v>
      </c>
      <c r="G548" s="3">
        <v>5.414015770788233E-5</v>
      </c>
      <c r="H548" s="3">
        <v>2.5679741421946342E-5</v>
      </c>
      <c r="I548" s="3">
        <v>3.385868270923354E-5</v>
      </c>
      <c r="J548" s="3">
        <v>4.869447067146419E-5</v>
      </c>
      <c r="K548" s="3">
        <v>2.0836088819313681E-5</v>
      </c>
      <c r="L548" s="3">
        <v>3.6504374219648394E-5</v>
      </c>
      <c r="M548" s="3">
        <v>2.7054756834835287E-5</v>
      </c>
      <c r="N548" s="3">
        <v>2.4847073800314121E-5</v>
      </c>
      <c r="O548" s="3">
        <f>VARP('Cov Matrix'!$P$2:$P$252)</f>
        <v>1.6071780526785744E-4</v>
      </c>
      <c r="P548" s="3">
        <v>4.5579757482095228E-5</v>
      </c>
      <c r="Q548" s="3">
        <v>3.283705681582161E-5</v>
      </c>
      <c r="R548" s="3">
        <v>3.5623785463179965E-5</v>
      </c>
      <c r="S548" s="3">
        <v>2.5521690289832112E-5</v>
      </c>
      <c r="T548" s="3">
        <v>3.2062508080312529E-5</v>
      </c>
      <c r="U548" s="3">
        <v>4.2639788196986211E-5</v>
      </c>
      <c r="V548" s="4">
        <v>4.3400809399392498E-5</v>
      </c>
    </row>
    <row r="549" spans="1:22" ht="15" thickBot="1" x14ac:dyDescent="0.35">
      <c r="A549" s="3" t="s">
        <v>71</v>
      </c>
      <c r="B549" s="3">
        <v>4.6111684913601013E-5</v>
      </c>
      <c r="C549" s="3">
        <v>5.8178296397260831E-5</v>
      </c>
      <c r="D549" s="3">
        <v>7.3756678708786306E-5</v>
      </c>
      <c r="E549" s="3">
        <v>2.5260419279259656E-5</v>
      </c>
      <c r="F549" s="3">
        <v>3.3564414541255834E-5</v>
      </c>
      <c r="G549" s="3">
        <v>5.2973422547727848E-5</v>
      </c>
      <c r="H549" s="3">
        <v>4.2948190102968167E-5</v>
      </c>
      <c r="I549" s="3">
        <v>1.9537338484560655E-5</v>
      </c>
      <c r="J549" s="3">
        <v>1.8689502634180872E-5</v>
      </c>
      <c r="K549" s="3">
        <v>4.4491805011139873E-5</v>
      </c>
      <c r="L549" s="3">
        <v>1.3870101038955444E-5</v>
      </c>
      <c r="M549" s="3">
        <v>2.9632508909178562E-5</v>
      </c>
      <c r="N549" s="3">
        <v>2.168655225654144E-5</v>
      </c>
      <c r="O549" s="3">
        <v>4.5579757482095228E-5</v>
      </c>
      <c r="P549" s="3">
        <f>VARP('Cov Matrix'!$Q$2:$Q$252)</f>
        <v>1.6576880482381366E-4</v>
      </c>
      <c r="Q549" s="3">
        <v>6.9416417535015257E-5</v>
      </c>
      <c r="R549" s="3">
        <v>5.7123861438683754E-5</v>
      </c>
      <c r="S549" s="3">
        <v>3.7085590717266472E-5</v>
      </c>
      <c r="T549" s="3">
        <v>2.9002680964262031E-5</v>
      </c>
      <c r="U549" s="3">
        <v>4.7584247107673777E-5</v>
      </c>
      <c r="V549" s="4">
        <v>3.2977018688181529E-5</v>
      </c>
    </row>
    <row r="550" spans="1:22" ht="15" thickBot="1" x14ac:dyDescent="0.35">
      <c r="A550" s="3" t="s">
        <v>51</v>
      </c>
      <c r="B550" s="3">
        <v>6.5223422486257061E-5</v>
      </c>
      <c r="C550" s="3">
        <v>1.2785681629257255E-4</v>
      </c>
      <c r="D550" s="3">
        <v>7.5345101512529263E-5</v>
      </c>
      <c r="E550" s="3">
        <v>4.081218504721046E-5</v>
      </c>
      <c r="F550" s="3">
        <v>3.7308571561641172E-5</v>
      </c>
      <c r="G550" s="3">
        <v>6.5199920023208994E-5</v>
      </c>
      <c r="H550" s="3">
        <v>4.4668982143383433E-5</v>
      </c>
      <c r="I550" s="3">
        <v>4.1822005069074745E-5</v>
      </c>
      <c r="J550" s="3">
        <v>3.750792874045913E-5</v>
      </c>
      <c r="K550" s="3">
        <v>5.9341949921657108E-5</v>
      </c>
      <c r="L550" s="3">
        <v>4.1338325456130148E-5</v>
      </c>
      <c r="M550" s="3">
        <v>5.1180897042018813E-5</v>
      </c>
      <c r="N550" s="3">
        <v>2.6074943699794461E-5</v>
      </c>
      <c r="O550" s="3">
        <v>3.283705681582161E-5</v>
      </c>
      <c r="P550" s="3">
        <v>6.9416417535015257E-5</v>
      </c>
      <c r="Q550" s="3">
        <f>VARP('Cov Matrix'!$R$2:$R$252)</f>
        <v>2.6662437136189829E-4</v>
      </c>
      <c r="R550" s="3">
        <v>5.8237124653185287E-5</v>
      </c>
      <c r="S550" s="3">
        <v>4.7095050634310813E-5</v>
      </c>
      <c r="T550" s="3">
        <v>4.030416477367505E-5</v>
      </c>
      <c r="U550" s="3">
        <v>5.7771339619789654E-5</v>
      </c>
      <c r="V550" s="4">
        <v>4.2421975577893473E-5</v>
      </c>
    </row>
    <row r="551" spans="1:22" ht="15" thickBot="1" x14ac:dyDescent="0.35">
      <c r="A551" s="3" t="s">
        <v>73</v>
      </c>
      <c r="B551" s="3">
        <v>6.1245323532753228E-5</v>
      </c>
      <c r="C551" s="3">
        <v>2.7773128123694705E-5</v>
      </c>
      <c r="D551" s="3">
        <v>4.9024560707844477E-5</v>
      </c>
      <c r="E551" s="3">
        <v>2.4788272309637005E-5</v>
      </c>
      <c r="F551" s="3">
        <v>5.5684031770011417E-5</v>
      </c>
      <c r="G551" s="3">
        <v>6.9809260547681339E-5</v>
      </c>
      <c r="H551" s="3">
        <v>1.1422145985075301E-5</v>
      </c>
      <c r="I551" s="3">
        <v>3.9348617523539224E-5</v>
      </c>
      <c r="J551" s="3">
        <v>3.5293133987659329E-5</v>
      </c>
      <c r="K551" s="3">
        <v>4.8714565890142784E-5</v>
      </c>
      <c r="L551" s="3">
        <v>8.2733927325442789E-5</v>
      </c>
      <c r="M551" s="3">
        <v>3.8116523858164108E-5</v>
      </c>
      <c r="N551" s="3">
        <v>3.8878963051349513E-5</v>
      </c>
      <c r="O551" s="3">
        <v>3.5623785463179965E-5</v>
      </c>
      <c r="P551" s="3">
        <v>5.7123861438683754E-5</v>
      </c>
      <c r="Q551" s="3">
        <v>5.8237124653185287E-5</v>
      </c>
      <c r="R551" s="3">
        <f>VARP('Cov Matrix'!$S$2:$S$252)</f>
        <v>6.5678909183143955E-4</v>
      </c>
      <c r="S551" s="3">
        <v>1.4475472390828426E-5</v>
      </c>
      <c r="T551" s="3">
        <v>5.3995328553142714E-5</v>
      </c>
      <c r="U551" s="3">
        <v>5.0446419275084687E-5</v>
      </c>
      <c r="V551" s="4">
        <v>1.3636909318816447E-5</v>
      </c>
    </row>
    <row r="552" spans="1:22" ht="15" thickBot="1" x14ac:dyDescent="0.35">
      <c r="A552" s="3" t="s">
        <v>61</v>
      </c>
      <c r="B552" s="3">
        <v>3.6009350339117593E-5</v>
      </c>
      <c r="C552" s="3">
        <v>3.3044358637834834E-5</v>
      </c>
      <c r="D552" s="3">
        <v>3.7034751996221544E-5</v>
      </c>
      <c r="E552" s="3">
        <v>4.033946443366812E-5</v>
      </c>
      <c r="F552" s="3">
        <v>3.672099206077986E-5</v>
      </c>
      <c r="G552" s="3">
        <v>4.0876637946531531E-5</v>
      </c>
      <c r="H552" s="3">
        <v>1.1998231083072146E-5</v>
      </c>
      <c r="I552" s="3">
        <v>3.6297946053423347E-5</v>
      </c>
      <c r="J552" s="3">
        <v>3.1320021813536253E-5</v>
      </c>
      <c r="K552" s="3">
        <v>3.1867419712292636E-5</v>
      </c>
      <c r="L552" s="3">
        <v>4.6588565655339065E-5</v>
      </c>
      <c r="M552" s="3">
        <v>3.0135155980206723E-5</v>
      </c>
      <c r="N552" s="3">
        <v>2.2771726309673943E-5</v>
      </c>
      <c r="O552" s="3">
        <v>2.5521690289832112E-5</v>
      </c>
      <c r="P552" s="3">
        <v>3.7085590717266472E-5</v>
      </c>
      <c r="Q552" s="3">
        <v>4.7095050634310813E-5</v>
      </c>
      <c r="R552" s="3">
        <v>1.4475472390828426E-5</v>
      </c>
      <c r="S552" s="3">
        <f>VARP('Cov Matrix'!$T$2:$T$252)</f>
        <v>7.8697252779877592E-5</v>
      </c>
      <c r="T552" s="3">
        <v>3.2149961624730941E-5</v>
      </c>
      <c r="U552" s="3">
        <v>3.1424168731203105E-5</v>
      </c>
      <c r="V552" s="4">
        <v>7.0638845389972609E-6</v>
      </c>
    </row>
    <row r="553" spans="1:22" ht="15" thickBot="1" x14ac:dyDescent="0.35">
      <c r="A553" s="3" t="s">
        <v>68</v>
      </c>
      <c r="B553" s="3">
        <v>-1.6398372960570828E-6</v>
      </c>
      <c r="C553" s="3">
        <v>5.967492634840386E-5</v>
      </c>
      <c r="D553" s="3">
        <v>7.6346613981240839E-5</v>
      </c>
      <c r="E553" s="3">
        <v>5.5280368633096216E-5</v>
      </c>
      <c r="F553" s="3">
        <v>1.2453170546344026E-4</v>
      </c>
      <c r="G553" s="3">
        <v>8.894209346591005E-5</v>
      </c>
      <c r="H553" s="3">
        <v>-2.3832375857236104E-5</v>
      </c>
      <c r="I553" s="3">
        <v>1.0669028143804256E-4</v>
      </c>
      <c r="J553" s="3">
        <v>1.5733963001979295E-4</v>
      </c>
      <c r="K553" s="3">
        <v>1.5131243550648226E-5</v>
      </c>
      <c r="L553" s="3">
        <v>1.3583358626126406E-4</v>
      </c>
      <c r="M553" s="3">
        <v>7.338835019631747E-5</v>
      </c>
      <c r="N553" s="3">
        <v>6.3290186973728925E-7</v>
      </c>
      <c r="O553" s="3">
        <v>3.2062508080312529E-5</v>
      </c>
      <c r="P553" s="3">
        <v>2.9002680964262031E-5</v>
      </c>
      <c r="Q553" s="3">
        <v>4.030416477367505E-5</v>
      </c>
      <c r="R553" s="3">
        <v>5.3995328553142714E-5</v>
      </c>
      <c r="S553" s="3">
        <v>3.2149961624730941E-5</v>
      </c>
      <c r="T553" s="3">
        <f>VARP('Cov Matrix'!$U$2:$U$252)</f>
        <v>2.9512950299697717E-4</v>
      </c>
      <c r="U553" s="3">
        <v>6.0378904909739816E-5</v>
      </c>
      <c r="V553" s="4">
        <v>1.4985859216777372E-5</v>
      </c>
    </row>
    <row r="554" spans="1:22" ht="15" thickBot="1" x14ac:dyDescent="0.35">
      <c r="A554" s="3" t="s">
        <v>50</v>
      </c>
      <c r="B554" s="3">
        <v>2.1506150697852689E-5</v>
      </c>
      <c r="C554" s="3">
        <v>5.4566454119534612E-5</v>
      </c>
      <c r="D554" s="3">
        <v>5.8075194541899133E-5</v>
      </c>
      <c r="E554" s="3">
        <v>4.8127235939344561E-5</v>
      </c>
      <c r="F554" s="3">
        <v>7.0097711319273912E-5</v>
      </c>
      <c r="G554" s="3">
        <v>5.5162619606389475E-5</v>
      </c>
      <c r="H554" s="3">
        <v>2.6705656098379916E-5</v>
      </c>
      <c r="I554" s="3">
        <v>4.7421140124743032E-5</v>
      </c>
      <c r="J554" s="3">
        <v>3.6401011929558313E-5</v>
      </c>
      <c r="K554" s="3">
        <v>3.4919619607222933E-5</v>
      </c>
      <c r="L554" s="3">
        <v>6.3341164567480888E-5</v>
      </c>
      <c r="M554" s="3">
        <v>5.3177019166522125E-5</v>
      </c>
      <c r="N554" s="3">
        <v>3.40658120744952E-5</v>
      </c>
      <c r="O554" s="3">
        <v>4.2639788196986211E-5</v>
      </c>
      <c r="P554" s="3">
        <v>4.7584247107673777E-5</v>
      </c>
      <c r="Q554" s="3">
        <v>5.7771339619789654E-5</v>
      </c>
      <c r="R554" s="3">
        <v>5.0446419275084687E-5</v>
      </c>
      <c r="S554" s="3">
        <v>3.1424168731203105E-5</v>
      </c>
      <c r="T554" s="3">
        <v>6.0378904909739816E-5</v>
      </c>
      <c r="U554" s="3">
        <f>VARP('Cov Matrix'!$V$2:$V$252)</f>
        <v>1.3428244540358234E-4</v>
      </c>
      <c r="V554" s="4">
        <v>3.7580975265788744E-5</v>
      </c>
    </row>
    <row r="555" spans="1:22" ht="15" thickBot="1" x14ac:dyDescent="0.35">
      <c r="A555" s="4" t="s">
        <v>63</v>
      </c>
      <c r="B555" s="4">
        <v>4.3048181747972106E-5</v>
      </c>
      <c r="C555" s="4">
        <v>3.5698512266084203E-5</v>
      </c>
      <c r="D555" s="4">
        <v>3.7872335929979884E-5</v>
      </c>
      <c r="E555" s="4">
        <v>1.7537353928080015E-5</v>
      </c>
      <c r="F555" s="4">
        <v>3.0836900251949716E-5</v>
      </c>
      <c r="G555" s="4">
        <v>3.2115612385068131E-5</v>
      </c>
      <c r="H555" s="4">
        <v>2.6334666608095914E-5</v>
      </c>
      <c r="I555" s="4">
        <v>1.899059933822535E-5</v>
      </c>
      <c r="J555" s="4">
        <v>1.528150414480899E-5</v>
      </c>
      <c r="K555" s="4">
        <v>2.697228704550053E-5</v>
      </c>
      <c r="L555" s="4">
        <v>2.1301946926838077E-5</v>
      </c>
      <c r="M555" s="4">
        <v>1.9005162444094656E-5</v>
      </c>
      <c r="N555" s="4">
        <v>1.9780187445763667E-5</v>
      </c>
      <c r="O555" s="4">
        <v>4.3400809399392498E-5</v>
      </c>
      <c r="P555" s="4">
        <v>3.2977018688181529E-5</v>
      </c>
      <c r="Q555" s="4">
        <v>4.2421975577893473E-5</v>
      </c>
      <c r="R555" s="4">
        <v>1.3636909318816447E-5</v>
      </c>
      <c r="S555" s="4">
        <v>7.0638845389972609E-6</v>
      </c>
      <c r="T555" s="4">
        <v>1.4985859216777372E-5</v>
      </c>
      <c r="U555" s="4">
        <v>3.7580975265788744E-5</v>
      </c>
      <c r="V555" s="4">
        <f>VARP('Cov Matrix'!$W$2:$W$252)</f>
        <v>1.1198362636839239E-4</v>
      </c>
    </row>
    <row r="558" spans="1:22" x14ac:dyDescent="0.3">
      <c r="A558" s="8" t="s">
        <v>31201</v>
      </c>
      <c r="B558" s="8" t="s">
        <v>31192</v>
      </c>
      <c r="C558" s="8" t="s">
        <v>45</v>
      </c>
      <c r="D558" s="8" t="s">
        <v>72</v>
      </c>
      <c r="E558" s="8" t="s">
        <v>47</v>
      </c>
      <c r="F558" s="8" t="s">
        <v>53</v>
      </c>
      <c r="G558" s="8" t="s">
        <v>55</v>
      </c>
      <c r="H558" s="8" t="s">
        <v>57</v>
      </c>
      <c r="I558" s="8" t="s">
        <v>48</v>
      </c>
      <c r="J558" s="8" t="s">
        <v>62</v>
      </c>
      <c r="K558" s="8" t="s">
        <v>70</v>
      </c>
      <c r="L558" s="8" t="s">
        <v>64</v>
      </c>
      <c r="M558" s="8" t="s">
        <v>65</v>
      </c>
      <c r="N558" s="8" t="s">
        <v>54</v>
      </c>
      <c r="O558" s="8" t="s">
        <v>66</v>
      </c>
      <c r="P558" s="8" t="s">
        <v>71</v>
      </c>
      <c r="Q558" s="8" t="s">
        <v>51</v>
      </c>
      <c r="R558" s="8" t="s">
        <v>73</v>
      </c>
      <c r="S558" s="8" t="s">
        <v>61</v>
      </c>
      <c r="T558" s="8" t="s">
        <v>68</v>
      </c>
      <c r="U558" s="8" t="s">
        <v>50</v>
      </c>
      <c r="V558" s="8" t="s">
        <v>63</v>
      </c>
    </row>
    <row r="559" spans="1:22" x14ac:dyDescent="0.3">
      <c r="A559" s="8" t="s">
        <v>31192</v>
      </c>
      <c r="B559" s="8" t="str">
        <f>IF(B535=B511,"Approved","Wrong")</f>
        <v>Approved</v>
      </c>
      <c r="C559" s="8" t="str">
        <f t="shared" ref="C559:V559" si="0">IF(C535=C511,"Approved","Wrong")</f>
        <v>Approved</v>
      </c>
      <c r="D559" s="8" t="str">
        <f t="shared" si="0"/>
        <v>Approved</v>
      </c>
      <c r="E559" s="8" t="str">
        <f t="shared" si="0"/>
        <v>Approved</v>
      </c>
      <c r="F559" s="8" t="str">
        <f t="shared" si="0"/>
        <v>Approved</v>
      </c>
      <c r="G559" s="8" t="str">
        <f t="shared" si="0"/>
        <v>Approved</v>
      </c>
      <c r="H559" s="8" t="str">
        <f t="shared" si="0"/>
        <v>Approved</v>
      </c>
      <c r="I559" s="8" t="str">
        <f t="shared" si="0"/>
        <v>Approved</v>
      </c>
      <c r="J559" s="8" t="str">
        <f t="shared" si="0"/>
        <v>Approved</v>
      </c>
      <c r="K559" s="8" t="str">
        <f t="shared" si="0"/>
        <v>Approved</v>
      </c>
      <c r="L559" s="8" t="str">
        <f t="shared" si="0"/>
        <v>Approved</v>
      </c>
      <c r="M559" s="8" t="str">
        <f t="shared" si="0"/>
        <v>Approved</v>
      </c>
      <c r="N559" s="8" t="str">
        <f t="shared" si="0"/>
        <v>Approved</v>
      </c>
      <c r="O559" s="8" t="str">
        <f t="shared" si="0"/>
        <v>Approved</v>
      </c>
      <c r="P559" s="8" t="str">
        <f t="shared" si="0"/>
        <v>Approved</v>
      </c>
      <c r="Q559" s="8" t="str">
        <f t="shared" si="0"/>
        <v>Approved</v>
      </c>
      <c r="R559" s="8" t="str">
        <f t="shared" si="0"/>
        <v>Approved</v>
      </c>
      <c r="S559" s="8" t="str">
        <f t="shared" si="0"/>
        <v>Approved</v>
      </c>
      <c r="T559" s="8" t="str">
        <f t="shared" si="0"/>
        <v>Approved</v>
      </c>
      <c r="U559" s="8" t="str">
        <f t="shared" si="0"/>
        <v>Approved</v>
      </c>
      <c r="V559" s="8" t="str">
        <f t="shared" si="0"/>
        <v>Approved</v>
      </c>
    </row>
    <row r="560" spans="1:22" x14ac:dyDescent="0.3">
      <c r="A560" s="8" t="s">
        <v>45</v>
      </c>
      <c r="B560" s="8" t="str">
        <f t="shared" ref="B560:V560" si="1">IF(B536=B512,"Approved","Wrong")</f>
        <v>Approved</v>
      </c>
      <c r="C560" s="8" t="str">
        <f t="shared" si="1"/>
        <v>Approved</v>
      </c>
      <c r="D560" s="8" t="str">
        <f t="shared" si="1"/>
        <v>Approved</v>
      </c>
      <c r="E560" s="8" t="str">
        <f t="shared" si="1"/>
        <v>Approved</v>
      </c>
      <c r="F560" s="8" t="str">
        <f t="shared" si="1"/>
        <v>Approved</v>
      </c>
      <c r="G560" s="8" t="str">
        <f t="shared" si="1"/>
        <v>Approved</v>
      </c>
      <c r="H560" s="8" t="str">
        <f t="shared" si="1"/>
        <v>Approved</v>
      </c>
      <c r="I560" s="8" t="str">
        <f t="shared" si="1"/>
        <v>Approved</v>
      </c>
      <c r="J560" s="8" t="str">
        <f t="shared" si="1"/>
        <v>Approved</v>
      </c>
      <c r="K560" s="8" t="str">
        <f t="shared" si="1"/>
        <v>Approved</v>
      </c>
      <c r="L560" s="8" t="str">
        <f t="shared" si="1"/>
        <v>Approved</v>
      </c>
      <c r="M560" s="8" t="str">
        <f t="shared" si="1"/>
        <v>Approved</v>
      </c>
      <c r="N560" s="8" t="str">
        <f t="shared" si="1"/>
        <v>Approved</v>
      </c>
      <c r="O560" s="8" t="str">
        <f t="shared" si="1"/>
        <v>Approved</v>
      </c>
      <c r="P560" s="8" t="str">
        <f t="shared" si="1"/>
        <v>Approved</v>
      </c>
      <c r="Q560" s="8" t="str">
        <f t="shared" si="1"/>
        <v>Approved</v>
      </c>
      <c r="R560" s="8" t="str">
        <f t="shared" si="1"/>
        <v>Approved</v>
      </c>
      <c r="S560" s="8" t="str">
        <f t="shared" si="1"/>
        <v>Approved</v>
      </c>
      <c r="T560" s="8" t="str">
        <f t="shared" si="1"/>
        <v>Approved</v>
      </c>
      <c r="U560" s="8" t="str">
        <f t="shared" si="1"/>
        <v>Approved</v>
      </c>
      <c r="V560" s="8" t="str">
        <f t="shared" si="1"/>
        <v>Approved</v>
      </c>
    </row>
    <row r="561" spans="1:22" x14ac:dyDescent="0.3">
      <c r="A561" s="8" t="s">
        <v>72</v>
      </c>
      <c r="B561" s="8" t="str">
        <f t="shared" ref="B561:V561" si="2">IF(B537=B513,"Approved","Wrong")</f>
        <v>Approved</v>
      </c>
      <c r="C561" s="8" t="str">
        <f t="shared" si="2"/>
        <v>Approved</v>
      </c>
      <c r="D561" s="8" t="str">
        <f t="shared" si="2"/>
        <v>Approved</v>
      </c>
      <c r="E561" s="8" t="str">
        <f t="shared" si="2"/>
        <v>Approved</v>
      </c>
      <c r="F561" s="8" t="str">
        <f t="shared" si="2"/>
        <v>Approved</v>
      </c>
      <c r="G561" s="8" t="str">
        <f t="shared" si="2"/>
        <v>Approved</v>
      </c>
      <c r="H561" s="8" t="str">
        <f t="shared" si="2"/>
        <v>Approved</v>
      </c>
      <c r="I561" s="8" t="str">
        <f t="shared" si="2"/>
        <v>Approved</v>
      </c>
      <c r="J561" s="8" t="str">
        <f t="shared" si="2"/>
        <v>Approved</v>
      </c>
      <c r="K561" s="8" t="str">
        <f t="shared" si="2"/>
        <v>Approved</v>
      </c>
      <c r="L561" s="8" t="str">
        <f t="shared" si="2"/>
        <v>Approved</v>
      </c>
      <c r="M561" s="8" t="str">
        <f t="shared" si="2"/>
        <v>Approved</v>
      </c>
      <c r="N561" s="8" t="str">
        <f t="shared" si="2"/>
        <v>Approved</v>
      </c>
      <c r="O561" s="8" t="str">
        <f t="shared" si="2"/>
        <v>Approved</v>
      </c>
      <c r="P561" s="8" t="str">
        <f t="shared" si="2"/>
        <v>Approved</v>
      </c>
      <c r="Q561" s="8" t="str">
        <f t="shared" si="2"/>
        <v>Approved</v>
      </c>
      <c r="R561" s="8" t="str">
        <f t="shared" si="2"/>
        <v>Approved</v>
      </c>
      <c r="S561" s="8" t="str">
        <f t="shared" si="2"/>
        <v>Approved</v>
      </c>
      <c r="T561" s="8" t="str">
        <f t="shared" si="2"/>
        <v>Approved</v>
      </c>
      <c r="U561" s="8" t="str">
        <f t="shared" si="2"/>
        <v>Approved</v>
      </c>
      <c r="V561" s="8" t="str">
        <f t="shared" si="2"/>
        <v>Approved</v>
      </c>
    </row>
    <row r="562" spans="1:22" x14ac:dyDescent="0.3">
      <c r="A562" s="8" t="s">
        <v>47</v>
      </c>
      <c r="B562" s="8" t="str">
        <f t="shared" ref="B562:V562" si="3">IF(B538=B514,"Approved","Wrong")</f>
        <v>Approved</v>
      </c>
      <c r="C562" s="8" t="str">
        <f t="shared" si="3"/>
        <v>Approved</v>
      </c>
      <c r="D562" s="8" t="str">
        <f t="shared" si="3"/>
        <v>Approved</v>
      </c>
      <c r="E562" s="8" t="str">
        <f t="shared" si="3"/>
        <v>Approved</v>
      </c>
      <c r="F562" s="8" t="str">
        <f t="shared" si="3"/>
        <v>Approved</v>
      </c>
      <c r="G562" s="8" t="str">
        <f t="shared" si="3"/>
        <v>Approved</v>
      </c>
      <c r="H562" s="8" t="str">
        <f t="shared" si="3"/>
        <v>Approved</v>
      </c>
      <c r="I562" s="8" t="str">
        <f t="shared" si="3"/>
        <v>Approved</v>
      </c>
      <c r="J562" s="8" t="str">
        <f t="shared" si="3"/>
        <v>Approved</v>
      </c>
      <c r="K562" s="8" t="str">
        <f t="shared" si="3"/>
        <v>Approved</v>
      </c>
      <c r="L562" s="8" t="str">
        <f t="shared" si="3"/>
        <v>Approved</v>
      </c>
      <c r="M562" s="8" t="str">
        <f t="shared" si="3"/>
        <v>Approved</v>
      </c>
      <c r="N562" s="8" t="str">
        <f t="shared" si="3"/>
        <v>Approved</v>
      </c>
      <c r="O562" s="8" t="str">
        <f t="shared" si="3"/>
        <v>Approved</v>
      </c>
      <c r="P562" s="8" t="str">
        <f t="shared" si="3"/>
        <v>Approved</v>
      </c>
      <c r="Q562" s="8" t="str">
        <f t="shared" si="3"/>
        <v>Approved</v>
      </c>
      <c r="R562" s="8" t="str">
        <f t="shared" si="3"/>
        <v>Approved</v>
      </c>
      <c r="S562" s="8" t="str">
        <f t="shared" si="3"/>
        <v>Approved</v>
      </c>
      <c r="T562" s="8" t="str">
        <f t="shared" si="3"/>
        <v>Approved</v>
      </c>
      <c r="U562" s="8" t="str">
        <f t="shared" si="3"/>
        <v>Approved</v>
      </c>
      <c r="V562" s="8" t="str">
        <f t="shared" si="3"/>
        <v>Approved</v>
      </c>
    </row>
    <row r="563" spans="1:22" x14ac:dyDescent="0.3">
      <c r="A563" s="8" t="s">
        <v>53</v>
      </c>
      <c r="B563" s="8" t="str">
        <f t="shared" ref="B563:V563" si="4">IF(B539=B515,"Approved","Wrong")</f>
        <v>Approved</v>
      </c>
      <c r="C563" s="8" t="str">
        <f t="shared" si="4"/>
        <v>Approved</v>
      </c>
      <c r="D563" s="8" t="str">
        <f t="shared" si="4"/>
        <v>Approved</v>
      </c>
      <c r="E563" s="8" t="str">
        <f t="shared" si="4"/>
        <v>Approved</v>
      </c>
      <c r="F563" s="8" t="str">
        <f t="shared" si="4"/>
        <v>Approved</v>
      </c>
      <c r="G563" s="8" t="str">
        <f t="shared" si="4"/>
        <v>Approved</v>
      </c>
      <c r="H563" s="8" t="str">
        <f t="shared" si="4"/>
        <v>Approved</v>
      </c>
      <c r="I563" s="8" t="str">
        <f t="shared" si="4"/>
        <v>Approved</v>
      </c>
      <c r="J563" s="8" t="str">
        <f t="shared" si="4"/>
        <v>Approved</v>
      </c>
      <c r="K563" s="8" t="str">
        <f t="shared" si="4"/>
        <v>Approved</v>
      </c>
      <c r="L563" s="8" t="str">
        <f t="shared" si="4"/>
        <v>Approved</v>
      </c>
      <c r="M563" s="8" t="str">
        <f t="shared" si="4"/>
        <v>Approved</v>
      </c>
      <c r="N563" s="8" t="str">
        <f t="shared" si="4"/>
        <v>Approved</v>
      </c>
      <c r="O563" s="8" t="str">
        <f t="shared" si="4"/>
        <v>Approved</v>
      </c>
      <c r="P563" s="8" t="str">
        <f t="shared" si="4"/>
        <v>Approved</v>
      </c>
      <c r="Q563" s="8" t="str">
        <f t="shared" si="4"/>
        <v>Approved</v>
      </c>
      <c r="R563" s="8" t="str">
        <f t="shared" si="4"/>
        <v>Approved</v>
      </c>
      <c r="S563" s="8" t="str">
        <f t="shared" si="4"/>
        <v>Approved</v>
      </c>
      <c r="T563" s="8" t="str">
        <f t="shared" si="4"/>
        <v>Approved</v>
      </c>
      <c r="U563" s="8" t="str">
        <f t="shared" si="4"/>
        <v>Approved</v>
      </c>
      <c r="V563" s="8" t="str">
        <f t="shared" si="4"/>
        <v>Approved</v>
      </c>
    </row>
    <row r="564" spans="1:22" x14ac:dyDescent="0.3">
      <c r="A564" s="8" t="s">
        <v>55</v>
      </c>
      <c r="B564" s="8" t="str">
        <f t="shared" ref="B564:V564" si="5">IF(B540=B516,"Approved","Wrong")</f>
        <v>Approved</v>
      </c>
      <c r="C564" s="8" t="str">
        <f t="shared" si="5"/>
        <v>Approved</v>
      </c>
      <c r="D564" s="8" t="str">
        <f t="shared" si="5"/>
        <v>Approved</v>
      </c>
      <c r="E564" s="8" t="str">
        <f t="shared" si="5"/>
        <v>Approved</v>
      </c>
      <c r="F564" s="8" t="str">
        <f t="shared" si="5"/>
        <v>Approved</v>
      </c>
      <c r="G564" s="8" t="str">
        <f t="shared" si="5"/>
        <v>Approved</v>
      </c>
      <c r="H564" s="8" t="str">
        <f t="shared" si="5"/>
        <v>Approved</v>
      </c>
      <c r="I564" s="8" t="str">
        <f t="shared" si="5"/>
        <v>Approved</v>
      </c>
      <c r="J564" s="8" t="str">
        <f t="shared" si="5"/>
        <v>Approved</v>
      </c>
      <c r="K564" s="8" t="str">
        <f t="shared" si="5"/>
        <v>Approved</v>
      </c>
      <c r="L564" s="8" t="str">
        <f t="shared" si="5"/>
        <v>Approved</v>
      </c>
      <c r="M564" s="8" t="str">
        <f t="shared" si="5"/>
        <v>Approved</v>
      </c>
      <c r="N564" s="8" t="str">
        <f t="shared" si="5"/>
        <v>Approved</v>
      </c>
      <c r="O564" s="8" t="str">
        <f t="shared" si="5"/>
        <v>Approved</v>
      </c>
      <c r="P564" s="8" t="str">
        <f t="shared" si="5"/>
        <v>Approved</v>
      </c>
      <c r="Q564" s="8" t="str">
        <f t="shared" si="5"/>
        <v>Approved</v>
      </c>
      <c r="R564" s="8" t="str">
        <f t="shared" si="5"/>
        <v>Approved</v>
      </c>
      <c r="S564" s="8" t="str">
        <f t="shared" si="5"/>
        <v>Approved</v>
      </c>
      <c r="T564" s="8" t="str">
        <f t="shared" si="5"/>
        <v>Approved</v>
      </c>
      <c r="U564" s="8" t="str">
        <f t="shared" si="5"/>
        <v>Approved</v>
      </c>
      <c r="V564" s="8" t="str">
        <f t="shared" si="5"/>
        <v>Approved</v>
      </c>
    </row>
    <row r="565" spans="1:22" x14ac:dyDescent="0.3">
      <c r="A565" s="8" t="s">
        <v>57</v>
      </c>
      <c r="B565" s="8" t="str">
        <f t="shared" ref="B565:V565" si="6">IF(B541=B517,"Approved","Wrong")</f>
        <v>Approved</v>
      </c>
      <c r="C565" s="8" t="str">
        <f t="shared" si="6"/>
        <v>Approved</v>
      </c>
      <c r="D565" s="8" t="str">
        <f t="shared" si="6"/>
        <v>Approved</v>
      </c>
      <c r="E565" s="8" t="str">
        <f t="shared" si="6"/>
        <v>Approved</v>
      </c>
      <c r="F565" s="8" t="str">
        <f t="shared" si="6"/>
        <v>Approved</v>
      </c>
      <c r="G565" s="8" t="str">
        <f t="shared" si="6"/>
        <v>Approved</v>
      </c>
      <c r="H565" s="8" t="str">
        <f t="shared" si="6"/>
        <v>Approved</v>
      </c>
      <c r="I565" s="8" t="str">
        <f t="shared" si="6"/>
        <v>Approved</v>
      </c>
      <c r="J565" s="8" t="str">
        <f t="shared" si="6"/>
        <v>Approved</v>
      </c>
      <c r="K565" s="8" t="str">
        <f t="shared" si="6"/>
        <v>Approved</v>
      </c>
      <c r="L565" s="8" t="str">
        <f t="shared" si="6"/>
        <v>Approved</v>
      </c>
      <c r="M565" s="8" t="str">
        <f t="shared" si="6"/>
        <v>Approved</v>
      </c>
      <c r="N565" s="8" t="str">
        <f t="shared" si="6"/>
        <v>Approved</v>
      </c>
      <c r="O565" s="8" t="str">
        <f t="shared" si="6"/>
        <v>Approved</v>
      </c>
      <c r="P565" s="8" t="str">
        <f t="shared" si="6"/>
        <v>Approved</v>
      </c>
      <c r="Q565" s="8" t="str">
        <f t="shared" si="6"/>
        <v>Approved</v>
      </c>
      <c r="R565" s="8" t="str">
        <f t="shared" si="6"/>
        <v>Approved</v>
      </c>
      <c r="S565" s="8" t="str">
        <f t="shared" si="6"/>
        <v>Approved</v>
      </c>
      <c r="T565" s="8" t="str">
        <f t="shared" si="6"/>
        <v>Approved</v>
      </c>
      <c r="U565" s="8" t="str">
        <f t="shared" si="6"/>
        <v>Approved</v>
      </c>
      <c r="V565" s="8" t="str">
        <f t="shared" si="6"/>
        <v>Approved</v>
      </c>
    </row>
    <row r="566" spans="1:22" x14ac:dyDescent="0.3">
      <c r="A566" s="8" t="s">
        <v>48</v>
      </c>
      <c r="B566" s="8" t="str">
        <f t="shared" ref="B566:V566" si="7">IF(B542=B518,"Approved","Wrong")</f>
        <v>Approved</v>
      </c>
      <c r="C566" s="8" t="str">
        <f t="shared" si="7"/>
        <v>Approved</v>
      </c>
      <c r="D566" s="8" t="str">
        <f t="shared" si="7"/>
        <v>Approved</v>
      </c>
      <c r="E566" s="8" t="str">
        <f t="shared" si="7"/>
        <v>Approved</v>
      </c>
      <c r="F566" s="8" t="str">
        <f t="shared" si="7"/>
        <v>Approved</v>
      </c>
      <c r="G566" s="8" t="str">
        <f t="shared" si="7"/>
        <v>Approved</v>
      </c>
      <c r="H566" s="8" t="str">
        <f t="shared" si="7"/>
        <v>Approved</v>
      </c>
      <c r="I566" s="8" t="str">
        <f t="shared" si="7"/>
        <v>Approved</v>
      </c>
      <c r="J566" s="8" t="str">
        <f t="shared" si="7"/>
        <v>Approved</v>
      </c>
      <c r="K566" s="8" t="str">
        <f t="shared" si="7"/>
        <v>Approved</v>
      </c>
      <c r="L566" s="8" t="str">
        <f t="shared" si="7"/>
        <v>Approved</v>
      </c>
      <c r="M566" s="8" t="str">
        <f t="shared" si="7"/>
        <v>Approved</v>
      </c>
      <c r="N566" s="8" t="str">
        <f t="shared" si="7"/>
        <v>Approved</v>
      </c>
      <c r="O566" s="8" t="str">
        <f t="shared" si="7"/>
        <v>Approved</v>
      </c>
      <c r="P566" s="8" t="str">
        <f t="shared" si="7"/>
        <v>Approved</v>
      </c>
      <c r="Q566" s="8" t="str">
        <f t="shared" si="7"/>
        <v>Approved</v>
      </c>
      <c r="R566" s="8" t="str">
        <f t="shared" si="7"/>
        <v>Approved</v>
      </c>
      <c r="S566" s="8" t="str">
        <f t="shared" si="7"/>
        <v>Approved</v>
      </c>
      <c r="T566" s="8" t="str">
        <f t="shared" si="7"/>
        <v>Approved</v>
      </c>
      <c r="U566" s="8" t="str">
        <f t="shared" si="7"/>
        <v>Approved</v>
      </c>
      <c r="V566" s="8" t="str">
        <f t="shared" si="7"/>
        <v>Approved</v>
      </c>
    </row>
    <row r="567" spans="1:22" x14ac:dyDescent="0.3">
      <c r="A567" s="8" t="s">
        <v>62</v>
      </c>
      <c r="B567" s="8" t="str">
        <f t="shared" ref="B567:V567" si="8">IF(B543=B519,"Approved","Wrong")</f>
        <v>Approved</v>
      </c>
      <c r="C567" s="8" t="str">
        <f t="shared" si="8"/>
        <v>Approved</v>
      </c>
      <c r="D567" s="8" t="str">
        <f t="shared" si="8"/>
        <v>Approved</v>
      </c>
      <c r="E567" s="8" t="str">
        <f t="shared" si="8"/>
        <v>Approved</v>
      </c>
      <c r="F567" s="8" t="str">
        <f t="shared" si="8"/>
        <v>Approved</v>
      </c>
      <c r="G567" s="8" t="str">
        <f t="shared" si="8"/>
        <v>Approved</v>
      </c>
      <c r="H567" s="8" t="str">
        <f t="shared" si="8"/>
        <v>Approved</v>
      </c>
      <c r="I567" s="8" t="str">
        <f t="shared" si="8"/>
        <v>Approved</v>
      </c>
      <c r="J567" s="8" t="str">
        <f t="shared" si="8"/>
        <v>Approved</v>
      </c>
      <c r="K567" s="8" t="str">
        <f t="shared" si="8"/>
        <v>Approved</v>
      </c>
      <c r="L567" s="8" t="str">
        <f t="shared" si="8"/>
        <v>Approved</v>
      </c>
      <c r="M567" s="8" t="str">
        <f t="shared" si="8"/>
        <v>Approved</v>
      </c>
      <c r="N567" s="8" t="str">
        <f t="shared" si="8"/>
        <v>Approved</v>
      </c>
      <c r="O567" s="8" t="str">
        <f t="shared" si="8"/>
        <v>Approved</v>
      </c>
      <c r="P567" s="8" t="str">
        <f t="shared" si="8"/>
        <v>Approved</v>
      </c>
      <c r="Q567" s="8" t="str">
        <f t="shared" si="8"/>
        <v>Approved</v>
      </c>
      <c r="R567" s="8" t="str">
        <f t="shared" si="8"/>
        <v>Approved</v>
      </c>
      <c r="S567" s="8" t="str">
        <f t="shared" si="8"/>
        <v>Approved</v>
      </c>
      <c r="T567" s="8" t="str">
        <f t="shared" si="8"/>
        <v>Approved</v>
      </c>
      <c r="U567" s="8" t="str">
        <f t="shared" si="8"/>
        <v>Approved</v>
      </c>
      <c r="V567" s="8" t="str">
        <f t="shared" si="8"/>
        <v>Approved</v>
      </c>
    </row>
    <row r="568" spans="1:22" x14ac:dyDescent="0.3">
      <c r="A568" s="8" t="s">
        <v>70</v>
      </c>
      <c r="B568" s="8" t="str">
        <f t="shared" ref="B568:V568" si="9">IF(B544=B520,"Approved","Wrong")</f>
        <v>Approved</v>
      </c>
      <c r="C568" s="8" t="str">
        <f t="shared" si="9"/>
        <v>Approved</v>
      </c>
      <c r="D568" s="8" t="str">
        <f t="shared" si="9"/>
        <v>Approved</v>
      </c>
      <c r="E568" s="8" t="str">
        <f t="shared" si="9"/>
        <v>Approved</v>
      </c>
      <c r="F568" s="8" t="str">
        <f t="shared" si="9"/>
        <v>Approved</v>
      </c>
      <c r="G568" s="8" t="str">
        <f t="shared" si="9"/>
        <v>Approved</v>
      </c>
      <c r="H568" s="8" t="str">
        <f t="shared" si="9"/>
        <v>Approved</v>
      </c>
      <c r="I568" s="8" t="str">
        <f t="shared" si="9"/>
        <v>Approved</v>
      </c>
      <c r="J568" s="8" t="str">
        <f t="shared" si="9"/>
        <v>Approved</v>
      </c>
      <c r="K568" s="8" t="str">
        <f t="shared" si="9"/>
        <v>Approved</v>
      </c>
      <c r="L568" s="8" t="str">
        <f t="shared" si="9"/>
        <v>Approved</v>
      </c>
      <c r="M568" s="8" t="str">
        <f t="shared" si="9"/>
        <v>Approved</v>
      </c>
      <c r="N568" s="8" t="str">
        <f t="shared" si="9"/>
        <v>Approved</v>
      </c>
      <c r="O568" s="8" t="str">
        <f t="shared" si="9"/>
        <v>Approved</v>
      </c>
      <c r="P568" s="8" t="str">
        <f t="shared" si="9"/>
        <v>Approved</v>
      </c>
      <c r="Q568" s="8" t="str">
        <f t="shared" si="9"/>
        <v>Approved</v>
      </c>
      <c r="R568" s="8" t="str">
        <f t="shared" si="9"/>
        <v>Approved</v>
      </c>
      <c r="S568" s="8" t="str">
        <f t="shared" si="9"/>
        <v>Approved</v>
      </c>
      <c r="T568" s="8" t="str">
        <f t="shared" si="9"/>
        <v>Approved</v>
      </c>
      <c r="U568" s="8" t="str">
        <f t="shared" si="9"/>
        <v>Approved</v>
      </c>
      <c r="V568" s="8" t="str">
        <f t="shared" si="9"/>
        <v>Approved</v>
      </c>
    </row>
    <row r="569" spans="1:22" x14ac:dyDescent="0.3">
      <c r="A569" s="8" t="s">
        <v>64</v>
      </c>
      <c r="B569" s="8" t="str">
        <f t="shared" ref="B569:V569" si="10">IF(B545=B521,"Approved","Wrong")</f>
        <v>Approved</v>
      </c>
      <c r="C569" s="8" t="str">
        <f t="shared" si="10"/>
        <v>Approved</v>
      </c>
      <c r="D569" s="8" t="str">
        <f t="shared" si="10"/>
        <v>Approved</v>
      </c>
      <c r="E569" s="8" t="str">
        <f t="shared" si="10"/>
        <v>Approved</v>
      </c>
      <c r="F569" s="8" t="str">
        <f t="shared" si="10"/>
        <v>Approved</v>
      </c>
      <c r="G569" s="8" t="str">
        <f t="shared" si="10"/>
        <v>Approved</v>
      </c>
      <c r="H569" s="8" t="str">
        <f t="shared" si="10"/>
        <v>Approved</v>
      </c>
      <c r="I569" s="8" t="str">
        <f t="shared" si="10"/>
        <v>Approved</v>
      </c>
      <c r="J569" s="8" t="str">
        <f t="shared" si="10"/>
        <v>Approved</v>
      </c>
      <c r="K569" s="8" t="str">
        <f t="shared" si="10"/>
        <v>Approved</v>
      </c>
      <c r="L569" s="8" t="str">
        <f t="shared" si="10"/>
        <v>Approved</v>
      </c>
      <c r="M569" s="8" t="str">
        <f t="shared" si="10"/>
        <v>Approved</v>
      </c>
      <c r="N569" s="8" t="str">
        <f t="shared" si="10"/>
        <v>Approved</v>
      </c>
      <c r="O569" s="8" t="str">
        <f t="shared" si="10"/>
        <v>Approved</v>
      </c>
      <c r="P569" s="8" t="str">
        <f t="shared" si="10"/>
        <v>Approved</v>
      </c>
      <c r="Q569" s="8" t="str">
        <f t="shared" si="10"/>
        <v>Approved</v>
      </c>
      <c r="R569" s="8" t="str">
        <f t="shared" si="10"/>
        <v>Approved</v>
      </c>
      <c r="S569" s="8" t="str">
        <f t="shared" si="10"/>
        <v>Approved</v>
      </c>
      <c r="T569" s="8" t="str">
        <f t="shared" si="10"/>
        <v>Approved</v>
      </c>
      <c r="U569" s="8" t="str">
        <f t="shared" si="10"/>
        <v>Approved</v>
      </c>
      <c r="V569" s="8" t="str">
        <f t="shared" si="10"/>
        <v>Approved</v>
      </c>
    </row>
    <row r="570" spans="1:22" x14ac:dyDescent="0.3">
      <c r="A570" s="8" t="s">
        <v>65</v>
      </c>
      <c r="B570" s="8" t="str">
        <f t="shared" ref="B570:V570" si="11">IF(B546=B522,"Approved","Wrong")</f>
        <v>Approved</v>
      </c>
      <c r="C570" s="8" t="str">
        <f t="shared" si="11"/>
        <v>Approved</v>
      </c>
      <c r="D570" s="8" t="str">
        <f t="shared" si="11"/>
        <v>Approved</v>
      </c>
      <c r="E570" s="8" t="str">
        <f t="shared" si="11"/>
        <v>Approved</v>
      </c>
      <c r="F570" s="8" t="str">
        <f t="shared" si="11"/>
        <v>Approved</v>
      </c>
      <c r="G570" s="8" t="str">
        <f t="shared" si="11"/>
        <v>Approved</v>
      </c>
      <c r="H570" s="8" t="str">
        <f t="shared" si="11"/>
        <v>Approved</v>
      </c>
      <c r="I570" s="8" t="str">
        <f t="shared" si="11"/>
        <v>Approved</v>
      </c>
      <c r="J570" s="8" t="str">
        <f t="shared" si="11"/>
        <v>Approved</v>
      </c>
      <c r="K570" s="8" t="str">
        <f t="shared" si="11"/>
        <v>Approved</v>
      </c>
      <c r="L570" s="8" t="str">
        <f t="shared" si="11"/>
        <v>Approved</v>
      </c>
      <c r="M570" s="8" t="str">
        <f t="shared" si="11"/>
        <v>Approved</v>
      </c>
      <c r="N570" s="8" t="str">
        <f t="shared" si="11"/>
        <v>Approved</v>
      </c>
      <c r="O570" s="8" t="str">
        <f t="shared" si="11"/>
        <v>Approved</v>
      </c>
      <c r="P570" s="8" t="str">
        <f t="shared" si="11"/>
        <v>Approved</v>
      </c>
      <c r="Q570" s="8" t="str">
        <f t="shared" si="11"/>
        <v>Approved</v>
      </c>
      <c r="R570" s="8" t="str">
        <f t="shared" si="11"/>
        <v>Approved</v>
      </c>
      <c r="S570" s="8" t="str">
        <f t="shared" si="11"/>
        <v>Approved</v>
      </c>
      <c r="T570" s="8" t="str">
        <f t="shared" si="11"/>
        <v>Approved</v>
      </c>
      <c r="U570" s="8" t="str">
        <f t="shared" si="11"/>
        <v>Approved</v>
      </c>
      <c r="V570" s="8" t="str">
        <f t="shared" si="11"/>
        <v>Approved</v>
      </c>
    </row>
    <row r="571" spans="1:22" x14ac:dyDescent="0.3">
      <c r="A571" s="8" t="s">
        <v>54</v>
      </c>
      <c r="B571" s="8" t="str">
        <f t="shared" ref="B571:V571" si="12">IF(B547=B523,"Approved","Wrong")</f>
        <v>Approved</v>
      </c>
      <c r="C571" s="8" t="str">
        <f t="shared" si="12"/>
        <v>Approved</v>
      </c>
      <c r="D571" s="8" t="str">
        <f t="shared" si="12"/>
        <v>Approved</v>
      </c>
      <c r="E571" s="8" t="str">
        <f t="shared" si="12"/>
        <v>Approved</v>
      </c>
      <c r="F571" s="8" t="str">
        <f t="shared" si="12"/>
        <v>Approved</v>
      </c>
      <c r="G571" s="8" t="str">
        <f t="shared" si="12"/>
        <v>Approved</v>
      </c>
      <c r="H571" s="8" t="str">
        <f t="shared" si="12"/>
        <v>Approved</v>
      </c>
      <c r="I571" s="8" t="str">
        <f t="shared" si="12"/>
        <v>Approved</v>
      </c>
      <c r="J571" s="8" t="str">
        <f t="shared" si="12"/>
        <v>Approved</v>
      </c>
      <c r="K571" s="8" t="str">
        <f t="shared" si="12"/>
        <v>Approved</v>
      </c>
      <c r="L571" s="8" t="str">
        <f t="shared" si="12"/>
        <v>Approved</v>
      </c>
      <c r="M571" s="8" t="str">
        <f t="shared" si="12"/>
        <v>Approved</v>
      </c>
      <c r="N571" s="8" t="str">
        <f t="shared" si="12"/>
        <v>Approved</v>
      </c>
      <c r="O571" s="8" t="str">
        <f t="shared" si="12"/>
        <v>Approved</v>
      </c>
      <c r="P571" s="8" t="str">
        <f t="shared" si="12"/>
        <v>Approved</v>
      </c>
      <c r="Q571" s="8" t="str">
        <f t="shared" si="12"/>
        <v>Approved</v>
      </c>
      <c r="R571" s="8" t="str">
        <f t="shared" si="12"/>
        <v>Approved</v>
      </c>
      <c r="S571" s="8" t="str">
        <f t="shared" si="12"/>
        <v>Approved</v>
      </c>
      <c r="T571" s="8" t="str">
        <f t="shared" si="12"/>
        <v>Approved</v>
      </c>
      <c r="U571" s="8" t="str">
        <f t="shared" si="12"/>
        <v>Approved</v>
      </c>
      <c r="V571" s="8" t="str">
        <f t="shared" si="12"/>
        <v>Approved</v>
      </c>
    </row>
    <row r="572" spans="1:22" x14ac:dyDescent="0.3">
      <c r="A572" s="8" t="s">
        <v>66</v>
      </c>
      <c r="B572" s="8" t="str">
        <f t="shared" ref="B572:V572" si="13">IF(B548=B524,"Approved","Wrong")</f>
        <v>Approved</v>
      </c>
      <c r="C572" s="8" t="str">
        <f t="shared" si="13"/>
        <v>Approved</v>
      </c>
      <c r="D572" s="8" t="str">
        <f t="shared" si="13"/>
        <v>Approved</v>
      </c>
      <c r="E572" s="8" t="str">
        <f t="shared" si="13"/>
        <v>Approved</v>
      </c>
      <c r="F572" s="8" t="str">
        <f t="shared" si="13"/>
        <v>Approved</v>
      </c>
      <c r="G572" s="8" t="str">
        <f t="shared" si="13"/>
        <v>Approved</v>
      </c>
      <c r="H572" s="8" t="str">
        <f t="shared" si="13"/>
        <v>Approved</v>
      </c>
      <c r="I572" s="8" t="str">
        <f t="shared" si="13"/>
        <v>Approved</v>
      </c>
      <c r="J572" s="8" t="str">
        <f t="shared" si="13"/>
        <v>Approved</v>
      </c>
      <c r="K572" s="8" t="str">
        <f t="shared" si="13"/>
        <v>Approved</v>
      </c>
      <c r="L572" s="8" t="str">
        <f t="shared" si="13"/>
        <v>Approved</v>
      </c>
      <c r="M572" s="8" t="str">
        <f t="shared" si="13"/>
        <v>Approved</v>
      </c>
      <c r="N572" s="8" t="str">
        <f t="shared" si="13"/>
        <v>Approved</v>
      </c>
      <c r="O572" s="8" t="str">
        <f t="shared" si="13"/>
        <v>Approved</v>
      </c>
      <c r="P572" s="8" t="str">
        <f t="shared" si="13"/>
        <v>Approved</v>
      </c>
      <c r="Q572" s="8" t="str">
        <f t="shared" si="13"/>
        <v>Approved</v>
      </c>
      <c r="R572" s="8" t="str">
        <f t="shared" si="13"/>
        <v>Approved</v>
      </c>
      <c r="S572" s="8" t="str">
        <f t="shared" si="13"/>
        <v>Approved</v>
      </c>
      <c r="T572" s="8" t="str">
        <f t="shared" si="13"/>
        <v>Approved</v>
      </c>
      <c r="U572" s="8" t="str">
        <f t="shared" si="13"/>
        <v>Approved</v>
      </c>
      <c r="V572" s="8" t="str">
        <f t="shared" si="13"/>
        <v>Approved</v>
      </c>
    </row>
    <row r="573" spans="1:22" x14ac:dyDescent="0.3">
      <c r="A573" s="8" t="s">
        <v>71</v>
      </c>
      <c r="B573" s="8" t="str">
        <f t="shared" ref="B573:V573" si="14">IF(B549=B525,"Approved","Wrong")</f>
        <v>Approved</v>
      </c>
      <c r="C573" s="8" t="str">
        <f t="shared" si="14"/>
        <v>Approved</v>
      </c>
      <c r="D573" s="8" t="str">
        <f t="shared" si="14"/>
        <v>Approved</v>
      </c>
      <c r="E573" s="8" t="str">
        <f t="shared" si="14"/>
        <v>Approved</v>
      </c>
      <c r="F573" s="8" t="str">
        <f t="shared" si="14"/>
        <v>Approved</v>
      </c>
      <c r="G573" s="8" t="str">
        <f t="shared" si="14"/>
        <v>Approved</v>
      </c>
      <c r="H573" s="8" t="str">
        <f t="shared" si="14"/>
        <v>Approved</v>
      </c>
      <c r="I573" s="8" t="str">
        <f t="shared" si="14"/>
        <v>Approved</v>
      </c>
      <c r="J573" s="8" t="str">
        <f t="shared" si="14"/>
        <v>Approved</v>
      </c>
      <c r="K573" s="8" t="str">
        <f t="shared" si="14"/>
        <v>Approved</v>
      </c>
      <c r="L573" s="8" t="str">
        <f t="shared" si="14"/>
        <v>Approved</v>
      </c>
      <c r="M573" s="8" t="str">
        <f t="shared" si="14"/>
        <v>Approved</v>
      </c>
      <c r="N573" s="8" t="str">
        <f t="shared" si="14"/>
        <v>Approved</v>
      </c>
      <c r="O573" s="8" t="str">
        <f t="shared" si="14"/>
        <v>Approved</v>
      </c>
      <c r="P573" s="8" t="str">
        <f t="shared" si="14"/>
        <v>Approved</v>
      </c>
      <c r="Q573" s="8" t="str">
        <f t="shared" si="14"/>
        <v>Approved</v>
      </c>
      <c r="R573" s="8" t="str">
        <f t="shared" si="14"/>
        <v>Approved</v>
      </c>
      <c r="S573" s="8" t="str">
        <f t="shared" si="14"/>
        <v>Approved</v>
      </c>
      <c r="T573" s="8" t="str">
        <f t="shared" si="14"/>
        <v>Approved</v>
      </c>
      <c r="U573" s="8" t="str">
        <f t="shared" si="14"/>
        <v>Approved</v>
      </c>
      <c r="V573" s="8" t="str">
        <f t="shared" si="14"/>
        <v>Approved</v>
      </c>
    </row>
    <row r="574" spans="1:22" x14ac:dyDescent="0.3">
      <c r="A574" s="8" t="s">
        <v>51</v>
      </c>
      <c r="B574" s="8" t="str">
        <f t="shared" ref="B574:V574" si="15">IF(B550=B526,"Approved","Wrong")</f>
        <v>Approved</v>
      </c>
      <c r="C574" s="8" t="str">
        <f t="shared" si="15"/>
        <v>Approved</v>
      </c>
      <c r="D574" s="8" t="str">
        <f t="shared" si="15"/>
        <v>Approved</v>
      </c>
      <c r="E574" s="8" t="str">
        <f t="shared" si="15"/>
        <v>Approved</v>
      </c>
      <c r="F574" s="8" t="str">
        <f t="shared" si="15"/>
        <v>Approved</v>
      </c>
      <c r="G574" s="8" t="str">
        <f t="shared" si="15"/>
        <v>Approved</v>
      </c>
      <c r="H574" s="8" t="str">
        <f t="shared" si="15"/>
        <v>Approved</v>
      </c>
      <c r="I574" s="8" t="str">
        <f t="shared" si="15"/>
        <v>Approved</v>
      </c>
      <c r="J574" s="8" t="str">
        <f t="shared" si="15"/>
        <v>Approved</v>
      </c>
      <c r="K574" s="8" t="str">
        <f t="shared" si="15"/>
        <v>Approved</v>
      </c>
      <c r="L574" s="8" t="str">
        <f t="shared" si="15"/>
        <v>Approved</v>
      </c>
      <c r="M574" s="8" t="str">
        <f t="shared" si="15"/>
        <v>Approved</v>
      </c>
      <c r="N574" s="8" t="str">
        <f t="shared" si="15"/>
        <v>Approved</v>
      </c>
      <c r="O574" s="8" t="str">
        <f t="shared" si="15"/>
        <v>Approved</v>
      </c>
      <c r="P574" s="8" t="str">
        <f t="shared" si="15"/>
        <v>Approved</v>
      </c>
      <c r="Q574" s="8" t="str">
        <f t="shared" si="15"/>
        <v>Approved</v>
      </c>
      <c r="R574" s="8" t="str">
        <f t="shared" si="15"/>
        <v>Approved</v>
      </c>
      <c r="S574" s="8" t="str">
        <f t="shared" si="15"/>
        <v>Approved</v>
      </c>
      <c r="T574" s="8" t="str">
        <f t="shared" si="15"/>
        <v>Approved</v>
      </c>
      <c r="U574" s="8" t="str">
        <f t="shared" si="15"/>
        <v>Approved</v>
      </c>
      <c r="V574" s="8" t="str">
        <f t="shared" si="15"/>
        <v>Approved</v>
      </c>
    </row>
    <row r="575" spans="1:22" x14ac:dyDescent="0.3">
      <c r="A575" s="8" t="s">
        <v>73</v>
      </c>
      <c r="B575" s="8" t="str">
        <f t="shared" ref="B575:V575" si="16">IF(B551=B527,"Approved","Wrong")</f>
        <v>Approved</v>
      </c>
      <c r="C575" s="8" t="str">
        <f t="shared" si="16"/>
        <v>Approved</v>
      </c>
      <c r="D575" s="8" t="str">
        <f t="shared" si="16"/>
        <v>Approved</v>
      </c>
      <c r="E575" s="8" t="str">
        <f t="shared" si="16"/>
        <v>Approved</v>
      </c>
      <c r="F575" s="8" t="str">
        <f t="shared" si="16"/>
        <v>Approved</v>
      </c>
      <c r="G575" s="8" t="str">
        <f t="shared" si="16"/>
        <v>Approved</v>
      </c>
      <c r="H575" s="8" t="str">
        <f t="shared" si="16"/>
        <v>Approved</v>
      </c>
      <c r="I575" s="8" t="str">
        <f t="shared" si="16"/>
        <v>Approved</v>
      </c>
      <c r="J575" s="8" t="str">
        <f t="shared" si="16"/>
        <v>Approved</v>
      </c>
      <c r="K575" s="8" t="str">
        <f t="shared" si="16"/>
        <v>Approved</v>
      </c>
      <c r="L575" s="8" t="str">
        <f t="shared" si="16"/>
        <v>Approved</v>
      </c>
      <c r="M575" s="8" t="str">
        <f t="shared" si="16"/>
        <v>Approved</v>
      </c>
      <c r="N575" s="8" t="str">
        <f t="shared" si="16"/>
        <v>Approved</v>
      </c>
      <c r="O575" s="8" t="str">
        <f t="shared" si="16"/>
        <v>Approved</v>
      </c>
      <c r="P575" s="8" t="str">
        <f t="shared" si="16"/>
        <v>Approved</v>
      </c>
      <c r="Q575" s="8" t="str">
        <f t="shared" si="16"/>
        <v>Approved</v>
      </c>
      <c r="R575" s="8" t="str">
        <f t="shared" si="16"/>
        <v>Approved</v>
      </c>
      <c r="S575" s="8" t="str">
        <f t="shared" si="16"/>
        <v>Approved</v>
      </c>
      <c r="T575" s="8" t="str">
        <f t="shared" si="16"/>
        <v>Approved</v>
      </c>
      <c r="U575" s="8" t="str">
        <f t="shared" si="16"/>
        <v>Approved</v>
      </c>
      <c r="V575" s="8" t="str">
        <f t="shared" si="16"/>
        <v>Approved</v>
      </c>
    </row>
    <row r="576" spans="1:22" x14ac:dyDescent="0.3">
      <c r="A576" s="8" t="s">
        <v>61</v>
      </c>
      <c r="B576" s="8" t="str">
        <f t="shared" ref="B576:V576" si="17">IF(B552=B528,"Approved","Wrong")</f>
        <v>Approved</v>
      </c>
      <c r="C576" s="8" t="str">
        <f t="shared" si="17"/>
        <v>Approved</v>
      </c>
      <c r="D576" s="8" t="str">
        <f t="shared" si="17"/>
        <v>Approved</v>
      </c>
      <c r="E576" s="8" t="str">
        <f t="shared" si="17"/>
        <v>Approved</v>
      </c>
      <c r="F576" s="8" t="str">
        <f t="shared" si="17"/>
        <v>Approved</v>
      </c>
      <c r="G576" s="8" t="str">
        <f t="shared" si="17"/>
        <v>Approved</v>
      </c>
      <c r="H576" s="8" t="str">
        <f t="shared" si="17"/>
        <v>Approved</v>
      </c>
      <c r="I576" s="8" t="str">
        <f t="shared" si="17"/>
        <v>Approved</v>
      </c>
      <c r="J576" s="8" t="str">
        <f t="shared" si="17"/>
        <v>Approved</v>
      </c>
      <c r="K576" s="8" t="str">
        <f t="shared" si="17"/>
        <v>Approved</v>
      </c>
      <c r="L576" s="8" t="str">
        <f t="shared" si="17"/>
        <v>Approved</v>
      </c>
      <c r="M576" s="8" t="str">
        <f t="shared" si="17"/>
        <v>Approved</v>
      </c>
      <c r="N576" s="8" t="str">
        <f t="shared" si="17"/>
        <v>Approved</v>
      </c>
      <c r="O576" s="8" t="str">
        <f t="shared" si="17"/>
        <v>Approved</v>
      </c>
      <c r="P576" s="8" t="str">
        <f t="shared" si="17"/>
        <v>Approved</v>
      </c>
      <c r="Q576" s="8" t="str">
        <f t="shared" si="17"/>
        <v>Approved</v>
      </c>
      <c r="R576" s="8" t="str">
        <f t="shared" si="17"/>
        <v>Approved</v>
      </c>
      <c r="S576" s="8" t="str">
        <f t="shared" si="17"/>
        <v>Approved</v>
      </c>
      <c r="T576" s="8" t="str">
        <f t="shared" si="17"/>
        <v>Approved</v>
      </c>
      <c r="U576" s="8" t="str">
        <f t="shared" si="17"/>
        <v>Approved</v>
      </c>
      <c r="V576" s="8" t="str">
        <f t="shared" si="17"/>
        <v>Approved</v>
      </c>
    </row>
    <row r="577" spans="1:22" x14ac:dyDescent="0.3">
      <c r="A577" s="8" t="s">
        <v>68</v>
      </c>
      <c r="B577" s="8" t="str">
        <f t="shared" ref="B577:V577" si="18">IF(B553=B529,"Approved","Wrong")</f>
        <v>Approved</v>
      </c>
      <c r="C577" s="8" t="str">
        <f t="shared" si="18"/>
        <v>Approved</v>
      </c>
      <c r="D577" s="8" t="str">
        <f t="shared" si="18"/>
        <v>Approved</v>
      </c>
      <c r="E577" s="8" t="str">
        <f t="shared" si="18"/>
        <v>Approved</v>
      </c>
      <c r="F577" s="8" t="str">
        <f t="shared" si="18"/>
        <v>Approved</v>
      </c>
      <c r="G577" s="8" t="str">
        <f t="shared" si="18"/>
        <v>Approved</v>
      </c>
      <c r="H577" s="8" t="str">
        <f t="shared" si="18"/>
        <v>Approved</v>
      </c>
      <c r="I577" s="8" t="str">
        <f t="shared" si="18"/>
        <v>Approved</v>
      </c>
      <c r="J577" s="8" t="str">
        <f t="shared" si="18"/>
        <v>Approved</v>
      </c>
      <c r="K577" s="8" t="str">
        <f t="shared" si="18"/>
        <v>Approved</v>
      </c>
      <c r="L577" s="8" t="str">
        <f t="shared" si="18"/>
        <v>Approved</v>
      </c>
      <c r="M577" s="8" t="str">
        <f t="shared" si="18"/>
        <v>Approved</v>
      </c>
      <c r="N577" s="8" t="str">
        <f t="shared" si="18"/>
        <v>Approved</v>
      </c>
      <c r="O577" s="8" t="str">
        <f t="shared" si="18"/>
        <v>Approved</v>
      </c>
      <c r="P577" s="8" t="str">
        <f t="shared" si="18"/>
        <v>Approved</v>
      </c>
      <c r="Q577" s="8" t="str">
        <f t="shared" si="18"/>
        <v>Approved</v>
      </c>
      <c r="R577" s="8" t="str">
        <f t="shared" si="18"/>
        <v>Approved</v>
      </c>
      <c r="S577" s="8" t="str">
        <f t="shared" si="18"/>
        <v>Approved</v>
      </c>
      <c r="T577" s="8" t="str">
        <f t="shared" si="18"/>
        <v>Approved</v>
      </c>
      <c r="U577" s="8" t="str">
        <f t="shared" si="18"/>
        <v>Approved</v>
      </c>
      <c r="V577" s="8" t="str">
        <f t="shared" si="18"/>
        <v>Approved</v>
      </c>
    </row>
    <row r="578" spans="1:22" x14ac:dyDescent="0.3">
      <c r="A578" s="8" t="s">
        <v>50</v>
      </c>
      <c r="B578" s="8" t="str">
        <f t="shared" ref="B578:V578" si="19">IF(B554=B530,"Approved","Wrong")</f>
        <v>Approved</v>
      </c>
      <c r="C578" s="8" t="str">
        <f t="shared" si="19"/>
        <v>Approved</v>
      </c>
      <c r="D578" s="8" t="str">
        <f t="shared" si="19"/>
        <v>Approved</v>
      </c>
      <c r="E578" s="8" t="str">
        <f t="shared" si="19"/>
        <v>Approved</v>
      </c>
      <c r="F578" s="8" t="str">
        <f t="shared" si="19"/>
        <v>Approved</v>
      </c>
      <c r="G578" s="8" t="str">
        <f t="shared" si="19"/>
        <v>Approved</v>
      </c>
      <c r="H578" s="8" t="str">
        <f t="shared" si="19"/>
        <v>Approved</v>
      </c>
      <c r="I578" s="8" t="str">
        <f t="shared" si="19"/>
        <v>Approved</v>
      </c>
      <c r="J578" s="8" t="str">
        <f t="shared" si="19"/>
        <v>Approved</v>
      </c>
      <c r="K578" s="8" t="str">
        <f t="shared" si="19"/>
        <v>Approved</v>
      </c>
      <c r="L578" s="8" t="str">
        <f t="shared" si="19"/>
        <v>Approved</v>
      </c>
      <c r="M578" s="8" t="str">
        <f t="shared" si="19"/>
        <v>Approved</v>
      </c>
      <c r="N578" s="8" t="str">
        <f t="shared" si="19"/>
        <v>Approved</v>
      </c>
      <c r="O578" s="8" t="str">
        <f t="shared" si="19"/>
        <v>Approved</v>
      </c>
      <c r="P578" s="8" t="str">
        <f t="shared" si="19"/>
        <v>Approved</v>
      </c>
      <c r="Q578" s="8" t="str">
        <f t="shared" si="19"/>
        <v>Approved</v>
      </c>
      <c r="R578" s="8" t="str">
        <f t="shared" si="19"/>
        <v>Approved</v>
      </c>
      <c r="S578" s="8" t="str">
        <f t="shared" si="19"/>
        <v>Approved</v>
      </c>
      <c r="T578" s="8" t="str">
        <f t="shared" si="19"/>
        <v>Approved</v>
      </c>
      <c r="U578" s="8" t="str">
        <f t="shared" si="19"/>
        <v>Approved</v>
      </c>
      <c r="V578" s="8" t="str">
        <f t="shared" si="19"/>
        <v>Approved</v>
      </c>
    </row>
    <row r="579" spans="1:22" ht="15" thickBot="1" x14ac:dyDescent="0.35">
      <c r="A579" s="4" t="s">
        <v>63</v>
      </c>
      <c r="B579" s="8" t="str">
        <f t="shared" ref="B579:V579" si="20">IF(B555=B531,"Approved","Wrong")</f>
        <v>Approved</v>
      </c>
      <c r="C579" s="8" t="str">
        <f t="shared" si="20"/>
        <v>Approved</v>
      </c>
      <c r="D579" s="8" t="str">
        <f t="shared" si="20"/>
        <v>Approved</v>
      </c>
      <c r="E579" s="8" t="str">
        <f t="shared" si="20"/>
        <v>Approved</v>
      </c>
      <c r="F579" s="8" t="str">
        <f t="shared" si="20"/>
        <v>Approved</v>
      </c>
      <c r="G579" s="8" t="str">
        <f t="shared" si="20"/>
        <v>Approved</v>
      </c>
      <c r="H579" s="8" t="str">
        <f t="shared" si="20"/>
        <v>Approved</v>
      </c>
      <c r="I579" s="8" t="str">
        <f t="shared" si="20"/>
        <v>Approved</v>
      </c>
      <c r="J579" s="8" t="str">
        <f t="shared" si="20"/>
        <v>Approved</v>
      </c>
      <c r="K579" s="8" t="str">
        <f t="shared" si="20"/>
        <v>Approved</v>
      </c>
      <c r="L579" s="8" t="str">
        <f t="shared" si="20"/>
        <v>Approved</v>
      </c>
      <c r="M579" s="8" t="str">
        <f t="shared" si="20"/>
        <v>Approved</v>
      </c>
      <c r="N579" s="8" t="str">
        <f t="shared" si="20"/>
        <v>Approved</v>
      </c>
      <c r="O579" s="8" t="str">
        <f t="shared" si="20"/>
        <v>Approved</v>
      </c>
      <c r="P579" s="8" t="str">
        <f t="shared" si="20"/>
        <v>Approved</v>
      </c>
      <c r="Q579" s="8" t="str">
        <f t="shared" si="20"/>
        <v>Approved</v>
      </c>
      <c r="R579" s="8" t="str">
        <f t="shared" si="20"/>
        <v>Approved</v>
      </c>
      <c r="S579" s="8" t="str">
        <f t="shared" si="20"/>
        <v>Approved</v>
      </c>
      <c r="T579" s="8" t="str">
        <f t="shared" si="20"/>
        <v>Approved</v>
      </c>
      <c r="U579" s="8" t="str">
        <f t="shared" si="20"/>
        <v>Approved</v>
      </c>
      <c r="V579" s="8" t="str">
        <f t="shared" si="20"/>
        <v>Approved</v>
      </c>
    </row>
    <row r="599" spans="1:22" ht="15" thickBot="1" x14ac:dyDescent="0.35"/>
    <row r="600" spans="1:22" x14ac:dyDescent="0.3">
      <c r="A600" s="5" t="s">
        <v>31205</v>
      </c>
      <c r="B600" s="5" t="s">
        <v>31192</v>
      </c>
      <c r="C600" s="5" t="s">
        <v>45</v>
      </c>
      <c r="D600" s="5" t="s">
        <v>72</v>
      </c>
      <c r="E600" s="5" t="s">
        <v>47</v>
      </c>
      <c r="F600" s="5" t="s">
        <v>53</v>
      </c>
      <c r="G600" s="5" t="s">
        <v>55</v>
      </c>
      <c r="H600" s="5" t="s">
        <v>57</v>
      </c>
      <c r="I600" s="5" t="s">
        <v>48</v>
      </c>
      <c r="J600" s="5" t="s">
        <v>62</v>
      </c>
      <c r="K600" s="5" t="s">
        <v>70</v>
      </c>
      <c r="L600" s="5" t="s">
        <v>64</v>
      </c>
      <c r="M600" s="5" t="s">
        <v>65</v>
      </c>
      <c r="N600" s="5" t="s">
        <v>54</v>
      </c>
      <c r="O600" s="5" t="s">
        <v>66</v>
      </c>
      <c r="P600" s="5" t="s">
        <v>71</v>
      </c>
      <c r="Q600" s="5" t="s">
        <v>51</v>
      </c>
      <c r="R600" s="5" t="s">
        <v>73</v>
      </c>
      <c r="S600" s="5" t="s">
        <v>61</v>
      </c>
      <c r="T600" s="5" t="s">
        <v>68</v>
      </c>
      <c r="U600" s="5" t="s">
        <v>50</v>
      </c>
      <c r="V600" s="5" t="s">
        <v>63</v>
      </c>
    </row>
    <row r="601" spans="1:22" x14ac:dyDescent="0.3">
      <c r="A601" s="3" t="s">
        <v>31192</v>
      </c>
      <c r="B601" s="3">
        <f>VARP('Cov Matrix'!$C$2:$C$252)</f>
        <v>1.9305873537098654E-4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</row>
    <row r="602" spans="1:22" x14ac:dyDescent="0.3">
      <c r="A602" s="3" t="s">
        <v>45</v>
      </c>
      <c r="B602" s="3">
        <v>6.0613666134100588E-5</v>
      </c>
      <c r="C602" s="3">
        <f>VARP('Cov Matrix'!$D$2:$D$252)</f>
        <v>2.0184468612386325E-4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</row>
    <row r="603" spans="1:22" x14ac:dyDescent="0.3">
      <c r="A603" s="3" t="s">
        <v>72</v>
      </c>
      <c r="B603" s="3">
        <v>9.7448195611706462E-6</v>
      </c>
      <c r="C603" s="3">
        <v>5.6847194652077605E-5</v>
      </c>
      <c r="D603" s="3">
        <f>VARP('Cov Matrix'!$E$2:$E$252)</f>
        <v>1.7494450036373708E-4</v>
      </c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</row>
    <row r="604" spans="1:22" x14ac:dyDescent="0.3">
      <c r="A604" s="3" t="s">
        <v>47</v>
      </c>
      <c r="B604" s="3">
        <v>1.6046723730815283E-5</v>
      </c>
      <c r="C604" s="3">
        <v>4.4493400358567807E-5</v>
      </c>
      <c r="D604" s="3">
        <v>4.7964338012157736E-5</v>
      </c>
      <c r="E604" s="3">
        <f>VARP('Cov Matrix'!$F$2:$F$252)</f>
        <v>6.1494825981663225E-5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</row>
    <row r="605" spans="1:22" x14ac:dyDescent="0.3">
      <c r="A605" s="3" t="s">
        <v>53</v>
      </c>
      <c r="B605" s="3">
        <v>2.1239339452719237E-6</v>
      </c>
      <c r="C605" s="3">
        <v>4.1825459938162921E-5</v>
      </c>
      <c r="D605" s="3">
        <v>6.3158961074196877E-5</v>
      </c>
      <c r="E605" s="3">
        <v>5.9778864738453948E-5</v>
      </c>
      <c r="F605" s="3">
        <f>VARP('Cov Matrix'!$G$2:$G$252)</f>
        <v>1.5981091597563391E-4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</row>
    <row r="606" spans="1:22" x14ac:dyDescent="0.3">
      <c r="A606" s="3" t="s">
        <v>55</v>
      </c>
      <c r="B606" s="3">
        <v>1.2934973646028358E-5</v>
      </c>
      <c r="C606" s="3">
        <v>5.8732690744092302E-5</v>
      </c>
      <c r="D606" s="3">
        <v>6.9429120908474898E-5</v>
      </c>
      <c r="E606" s="3">
        <v>4.9392385646036153E-5</v>
      </c>
      <c r="F606" s="3">
        <v>1.059532531215431E-4</v>
      </c>
      <c r="G606" s="3">
        <f>VARP('Cov Matrix'!$H$2:$H$252)</f>
        <v>2.3699731790395446E-4</v>
      </c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</row>
    <row r="607" spans="1:22" x14ac:dyDescent="0.3">
      <c r="A607" s="3" t="s">
        <v>57</v>
      </c>
      <c r="B607" s="3">
        <v>4.4880522221219065E-5</v>
      </c>
      <c r="C607" s="3">
        <v>3.6267632336436315E-5</v>
      </c>
      <c r="D607" s="3">
        <v>2.7578090753343411E-5</v>
      </c>
      <c r="E607" s="3">
        <v>8.8158714363552658E-6</v>
      </c>
      <c r="F607" s="125">
        <v>-1.4932076264436488E-6</v>
      </c>
      <c r="G607" s="3">
        <v>1.9483778331498722E-5</v>
      </c>
      <c r="H607" s="3">
        <f>VARP('Cov Matrix'!$I$2:$I$252)</f>
        <v>8.976042831258384E-5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</row>
    <row r="608" spans="1:22" x14ac:dyDescent="0.3">
      <c r="A608" s="3" t="s">
        <v>48</v>
      </c>
      <c r="B608" s="125">
        <v>-6.1864897413653032E-6</v>
      </c>
      <c r="C608" s="3">
        <v>4.231329058845039E-5</v>
      </c>
      <c r="D608" s="3">
        <v>5.2632721857439065E-5</v>
      </c>
      <c r="E608" s="3">
        <v>5.1457174851227104E-5</v>
      </c>
      <c r="F608" s="3">
        <v>9.2195589354064866E-5</v>
      </c>
      <c r="G608" s="3">
        <v>6.6910457028047143E-5</v>
      </c>
      <c r="H608" s="125">
        <v>-8.1775568852544E-6</v>
      </c>
      <c r="I608" s="3">
        <f>VARP('Cov Matrix'!$J$2:$J$252)</f>
        <v>1.2861544922151697E-4</v>
      </c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</row>
    <row r="609" spans="1:22" x14ac:dyDescent="0.3">
      <c r="A609" s="3" t="s">
        <v>62</v>
      </c>
      <c r="B609" s="125">
        <v>-2.0266423600677581E-5</v>
      </c>
      <c r="C609" s="3">
        <v>4.923513927687638E-5</v>
      </c>
      <c r="D609" s="3">
        <v>6.0352138589317744E-5</v>
      </c>
      <c r="E609" s="3">
        <v>5.1091927390454621E-5</v>
      </c>
      <c r="F609" s="3">
        <v>1.1554059737851902E-4</v>
      </c>
      <c r="G609" s="3">
        <v>8.3776628268032494E-5</v>
      </c>
      <c r="H609" s="125">
        <v>-2.4647298196245355E-5</v>
      </c>
      <c r="I609" s="3">
        <v>1.2072459982012386E-4</v>
      </c>
      <c r="J609" s="3">
        <f>VARP('Cov Matrix'!$K$2:$K$252)</f>
        <v>2.7435744454562294E-4</v>
      </c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</row>
    <row r="610" spans="1:22" x14ac:dyDescent="0.3">
      <c r="A610" s="3" t="s">
        <v>70</v>
      </c>
      <c r="B610" s="3">
        <v>4.1673593562348061E-5</v>
      </c>
      <c r="C610" s="3">
        <v>5.3659638214992433E-5</v>
      </c>
      <c r="D610" s="3">
        <v>3.1168222392777178E-5</v>
      </c>
      <c r="E610" s="3">
        <v>3.0523054354905646E-5</v>
      </c>
      <c r="F610" s="3">
        <v>1.8820169160928998E-5</v>
      </c>
      <c r="G610" s="3">
        <v>3.6346234235238187E-5</v>
      </c>
      <c r="H610" s="3">
        <v>2.3634485455556065E-5</v>
      </c>
      <c r="I610" s="3">
        <v>2.08830628962053E-5</v>
      </c>
      <c r="J610" s="3">
        <v>4.7998691484067197E-6</v>
      </c>
      <c r="K610" s="3">
        <f>VARP('Cov Matrix'!$L$2:$L$252)</f>
        <v>1.1491137526633645E-4</v>
      </c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</row>
    <row r="611" spans="1:22" x14ac:dyDescent="0.3">
      <c r="A611" s="3" t="s">
        <v>64</v>
      </c>
      <c r="B611" s="125">
        <v>-1.6965769403916302E-5</v>
      </c>
      <c r="C611" s="3">
        <v>4.2686024461307651E-5</v>
      </c>
      <c r="D611" s="3">
        <v>5.4643465408342804E-5</v>
      </c>
      <c r="E611" s="3">
        <v>6.9311224599655607E-5</v>
      </c>
      <c r="F611" s="3">
        <v>1.3583569294741178E-4</v>
      </c>
      <c r="G611" s="3">
        <v>1.1466482344665954E-4</v>
      </c>
      <c r="H611" s="125">
        <v>-4.3860242901534692E-5</v>
      </c>
      <c r="I611" s="3">
        <v>1.2215281280095479E-4</v>
      </c>
      <c r="J611" s="3">
        <v>1.6187001630729012E-4</v>
      </c>
      <c r="K611" s="3">
        <v>2.4127897434240631E-5</v>
      </c>
      <c r="L611" s="3">
        <f>VARP('Cov Matrix'!$M$2:$M$252)</f>
        <v>4.5307676251888051E-4</v>
      </c>
      <c r="M611" s="3"/>
      <c r="N611" s="3"/>
      <c r="O611" s="3"/>
      <c r="P611" s="3"/>
      <c r="Q611" s="3"/>
      <c r="R611" s="3"/>
      <c r="S611" s="3"/>
      <c r="T611" s="3"/>
      <c r="U611" s="3"/>
      <c r="V611" s="3"/>
    </row>
    <row r="612" spans="1:22" x14ac:dyDescent="0.3">
      <c r="A612" s="3" t="s">
        <v>65</v>
      </c>
      <c r="B612" s="3">
        <v>1.6515271023237046E-5</v>
      </c>
      <c r="C612" s="3">
        <v>4.9150653405186066E-5</v>
      </c>
      <c r="D612" s="3">
        <v>5.3095102390176991E-5</v>
      </c>
      <c r="E612" s="3">
        <v>4.9774350998374369E-5</v>
      </c>
      <c r="F612" s="3">
        <v>7.617328138265786E-5</v>
      </c>
      <c r="G612" s="3">
        <v>6.7180837591974745E-5</v>
      </c>
      <c r="H612" s="3">
        <v>9.7704051764801404E-6</v>
      </c>
      <c r="I612" s="3">
        <v>6.4202534409319172E-5</v>
      </c>
      <c r="J612" s="3">
        <v>7.5581168368325013E-5</v>
      </c>
      <c r="K612" s="3">
        <v>2.7115124780776949E-5</v>
      </c>
      <c r="L612" s="3">
        <v>9.6915832189691835E-5</v>
      </c>
      <c r="M612" s="3">
        <f>VARP('Cov Matrix'!$N$2:$N$252)</f>
        <v>1.0488522822168487E-4</v>
      </c>
      <c r="N612" s="3"/>
      <c r="O612" s="3"/>
      <c r="P612" s="3"/>
      <c r="Q612" s="3"/>
      <c r="R612" s="3"/>
      <c r="S612" s="3"/>
      <c r="T612" s="3"/>
      <c r="U612" s="3"/>
      <c r="V612" s="3"/>
    </row>
    <row r="613" spans="1:22" x14ac:dyDescent="0.3">
      <c r="A613" s="3" t="s">
        <v>54</v>
      </c>
      <c r="B613" s="3">
        <v>2.9948207731095639E-5</v>
      </c>
      <c r="C613" s="3">
        <v>3.06147397519884E-5</v>
      </c>
      <c r="D613" s="3">
        <v>1.8379953497272577E-5</v>
      </c>
      <c r="E613" s="3">
        <v>2.5674873502702019E-5</v>
      </c>
      <c r="F613" s="3">
        <v>2.3694880480121118E-5</v>
      </c>
      <c r="G613" s="3">
        <v>2.8295396862951965E-5</v>
      </c>
      <c r="H613" s="3">
        <v>2.3146035382278662E-5</v>
      </c>
      <c r="I613" s="3">
        <v>1.9825192100741602E-5</v>
      </c>
      <c r="J613" s="3">
        <v>1.4433659767782783E-5</v>
      </c>
      <c r="K613" s="3">
        <v>2.2904009266291422E-5</v>
      </c>
      <c r="L613" s="3">
        <v>2.063189034164453E-5</v>
      </c>
      <c r="M613" s="3">
        <v>2.6473594094634014E-5</v>
      </c>
      <c r="N613" s="3">
        <f>VARP('Cov Matrix'!$O$2:$O$252)</f>
        <v>5.0411698536628764E-5</v>
      </c>
      <c r="O613" s="3"/>
      <c r="P613" s="3"/>
      <c r="Q613" s="3"/>
      <c r="R613" s="3"/>
      <c r="S613" s="3"/>
      <c r="T613" s="3"/>
      <c r="U613" s="3"/>
      <c r="V613" s="3"/>
    </row>
    <row r="614" spans="1:22" x14ac:dyDescent="0.3">
      <c r="A614" s="3" t="s">
        <v>66</v>
      </c>
      <c r="B614" s="3">
        <v>3.7514490827444539E-5</v>
      </c>
      <c r="C614" s="3">
        <v>3.1921525647837453E-5</v>
      </c>
      <c r="D614" s="3">
        <v>4.2726872130650423E-5</v>
      </c>
      <c r="E614" s="3">
        <v>3.0202158999025246E-5</v>
      </c>
      <c r="F614" s="3">
        <v>3.6945710441543193E-5</v>
      </c>
      <c r="G614" s="3">
        <v>5.414015770788233E-5</v>
      </c>
      <c r="H614" s="3">
        <v>2.5679741421946342E-5</v>
      </c>
      <c r="I614" s="3">
        <v>3.385868270923354E-5</v>
      </c>
      <c r="J614" s="3">
        <v>4.869447067146419E-5</v>
      </c>
      <c r="K614" s="3">
        <v>2.0836088819313681E-5</v>
      </c>
      <c r="L614" s="3">
        <v>3.6504374219648394E-5</v>
      </c>
      <c r="M614" s="3">
        <v>2.7054756834835287E-5</v>
      </c>
      <c r="N614" s="3">
        <v>2.4847073800314121E-5</v>
      </c>
      <c r="O614" s="3">
        <f>VARP('Cov Matrix'!$P$2:$P$252)</f>
        <v>1.6071780526785744E-4</v>
      </c>
      <c r="P614" s="3"/>
      <c r="Q614" s="3"/>
      <c r="R614" s="3"/>
      <c r="S614" s="3"/>
      <c r="T614" s="3"/>
      <c r="U614" s="3"/>
      <c r="V614" s="3"/>
    </row>
    <row r="615" spans="1:22" x14ac:dyDescent="0.3">
      <c r="A615" s="3" t="s">
        <v>71</v>
      </c>
      <c r="B615" s="3">
        <v>4.6111684913601013E-5</v>
      </c>
      <c r="C615" s="3">
        <v>5.8178296397260831E-5</v>
      </c>
      <c r="D615" s="3">
        <v>7.3756678708786306E-5</v>
      </c>
      <c r="E615" s="3">
        <v>2.5260419279259656E-5</v>
      </c>
      <c r="F615" s="3">
        <v>3.3564414541255834E-5</v>
      </c>
      <c r="G615" s="3">
        <v>5.2973422547727848E-5</v>
      </c>
      <c r="H615" s="3">
        <v>4.2948190102968167E-5</v>
      </c>
      <c r="I615" s="3">
        <v>1.9537338484560655E-5</v>
      </c>
      <c r="J615" s="3">
        <v>1.8689502634180872E-5</v>
      </c>
      <c r="K615" s="3">
        <v>4.4491805011139873E-5</v>
      </c>
      <c r="L615" s="3">
        <v>1.3870101038955444E-5</v>
      </c>
      <c r="M615" s="3">
        <v>2.9632508909178562E-5</v>
      </c>
      <c r="N615" s="3">
        <v>2.168655225654144E-5</v>
      </c>
      <c r="O615" s="3">
        <v>4.5579757482095228E-5</v>
      </c>
      <c r="P615" s="3">
        <f>VARP('Cov Matrix'!$Q$2:$Q$252)</f>
        <v>1.6576880482381366E-4</v>
      </c>
      <c r="Q615" s="3"/>
      <c r="R615" s="3"/>
      <c r="S615" s="3"/>
      <c r="T615" s="3"/>
      <c r="U615" s="3"/>
      <c r="V615" s="3"/>
    </row>
    <row r="616" spans="1:22" x14ac:dyDescent="0.3">
      <c r="A616" s="3" t="s">
        <v>51</v>
      </c>
      <c r="B616" s="3">
        <v>6.5223422486257061E-5</v>
      </c>
      <c r="C616" s="3">
        <v>1.2785681629257255E-4</v>
      </c>
      <c r="D616" s="3">
        <v>7.5345101512529263E-5</v>
      </c>
      <c r="E616" s="3">
        <v>4.081218504721046E-5</v>
      </c>
      <c r="F616" s="3">
        <v>3.7308571561641172E-5</v>
      </c>
      <c r="G616" s="3">
        <v>6.5199920023208994E-5</v>
      </c>
      <c r="H616" s="3">
        <v>4.4668982143383433E-5</v>
      </c>
      <c r="I616" s="3">
        <v>4.1822005069074745E-5</v>
      </c>
      <c r="J616" s="3">
        <v>3.750792874045913E-5</v>
      </c>
      <c r="K616" s="3">
        <v>5.9341949921657108E-5</v>
      </c>
      <c r="L616" s="3">
        <v>4.1338325456130148E-5</v>
      </c>
      <c r="M616" s="3">
        <v>5.1180897042018813E-5</v>
      </c>
      <c r="N616" s="3">
        <v>2.6074943699794461E-5</v>
      </c>
      <c r="O616" s="3">
        <v>3.283705681582161E-5</v>
      </c>
      <c r="P616" s="3">
        <v>6.9416417535015257E-5</v>
      </c>
      <c r="Q616" s="3">
        <f>VARP('Cov Matrix'!$R$2:$R$252)</f>
        <v>2.6662437136189829E-4</v>
      </c>
      <c r="R616" s="3"/>
      <c r="S616" s="3"/>
      <c r="T616" s="3"/>
      <c r="U616" s="3"/>
      <c r="V616" s="3"/>
    </row>
    <row r="617" spans="1:22" x14ac:dyDescent="0.3">
      <c r="A617" s="3" t="s">
        <v>73</v>
      </c>
      <c r="B617" s="3">
        <v>6.1245323532753228E-5</v>
      </c>
      <c r="C617" s="3">
        <v>2.7773128123694705E-5</v>
      </c>
      <c r="D617" s="3">
        <v>4.9024560707844477E-5</v>
      </c>
      <c r="E617" s="3">
        <v>2.4788272309637005E-5</v>
      </c>
      <c r="F617" s="3">
        <v>5.5684031770011417E-5</v>
      </c>
      <c r="G617" s="3">
        <v>6.9809260547681339E-5</v>
      </c>
      <c r="H617" s="3">
        <v>1.1422145985075301E-5</v>
      </c>
      <c r="I617" s="3">
        <v>3.9348617523539224E-5</v>
      </c>
      <c r="J617" s="3">
        <v>3.5293133987659329E-5</v>
      </c>
      <c r="K617" s="3">
        <v>4.8714565890142784E-5</v>
      </c>
      <c r="L617" s="3">
        <v>8.2733927325442789E-5</v>
      </c>
      <c r="M617" s="3">
        <v>3.8116523858164108E-5</v>
      </c>
      <c r="N617" s="3">
        <v>3.8878963051349513E-5</v>
      </c>
      <c r="O617" s="3">
        <v>3.5623785463179965E-5</v>
      </c>
      <c r="P617" s="3">
        <v>5.7123861438683754E-5</v>
      </c>
      <c r="Q617" s="3">
        <v>5.8237124653185287E-5</v>
      </c>
      <c r="R617" s="3">
        <f>VARP('Cov Matrix'!$S$2:$S$252)</f>
        <v>6.5678909183143955E-4</v>
      </c>
      <c r="S617" s="3"/>
      <c r="T617" s="3"/>
      <c r="U617" s="3"/>
      <c r="V617" s="3"/>
    </row>
    <row r="618" spans="1:22" x14ac:dyDescent="0.3">
      <c r="A618" s="3" t="s">
        <v>61</v>
      </c>
      <c r="B618" s="3">
        <v>3.6009350339117593E-5</v>
      </c>
      <c r="C618" s="3">
        <v>3.3044358637834834E-5</v>
      </c>
      <c r="D618" s="3">
        <v>3.7034751996221544E-5</v>
      </c>
      <c r="E618" s="3">
        <v>4.033946443366812E-5</v>
      </c>
      <c r="F618" s="3">
        <v>3.672099206077986E-5</v>
      </c>
      <c r="G618" s="3">
        <v>4.0876637946531531E-5</v>
      </c>
      <c r="H618" s="3">
        <v>1.1998231083072146E-5</v>
      </c>
      <c r="I618" s="3">
        <v>3.6297946053423347E-5</v>
      </c>
      <c r="J618" s="3">
        <v>3.1320021813536253E-5</v>
      </c>
      <c r="K618" s="3">
        <v>3.1867419712292636E-5</v>
      </c>
      <c r="L618" s="3">
        <v>4.6588565655339065E-5</v>
      </c>
      <c r="M618" s="3">
        <v>3.0135155980206723E-5</v>
      </c>
      <c r="N618" s="3">
        <v>2.2771726309673943E-5</v>
      </c>
      <c r="O618" s="3">
        <v>2.5521690289832112E-5</v>
      </c>
      <c r="P618" s="3">
        <v>3.7085590717266472E-5</v>
      </c>
      <c r="Q618" s="3">
        <v>4.7095050634310813E-5</v>
      </c>
      <c r="R618" s="3">
        <v>1.4475472390828426E-5</v>
      </c>
      <c r="S618" s="3">
        <f>VARP('Cov Matrix'!$T$2:$T$252)</f>
        <v>7.8697252779877592E-5</v>
      </c>
      <c r="T618" s="3"/>
      <c r="U618" s="3"/>
      <c r="V618" s="3"/>
    </row>
    <row r="619" spans="1:22" x14ac:dyDescent="0.3">
      <c r="A619" s="3" t="s">
        <v>68</v>
      </c>
      <c r="B619" s="125">
        <v>-1.6398372960570828E-6</v>
      </c>
      <c r="C619" s="3">
        <v>5.967492634840386E-5</v>
      </c>
      <c r="D619" s="3">
        <v>7.6346613981240839E-5</v>
      </c>
      <c r="E619" s="3">
        <v>5.5280368633096216E-5</v>
      </c>
      <c r="F619" s="3">
        <v>1.2453170546344026E-4</v>
      </c>
      <c r="G619" s="3">
        <v>8.894209346591005E-5</v>
      </c>
      <c r="H619" s="125">
        <v>-2.3832375857236104E-5</v>
      </c>
      <c r="I619" s="3">
        <v>1.0669028143804256E-4</v>
      </c>
      <c r="J619" s="3">
        <v>1.5733963001979295E-4</v>
      </c>
      <c r="K619" s="3">
        <v>1.5131243550648226E-5</v>
      </c>
      <c r="L619" s="3">
        <v>1.3583358626126406E-4</v>
      </c>
      <c r="M619" s="3">
        <v>7.338835019631747E-5</v>
      </c>
      <c r="N619" s="3">
        <v>6.3290186973728925E-7</v>
      </c>
      <c r="O619" s="3">
        <v>3.2062508080312529E-5</v>
      </c>
      <c r="P619" s="3">
        <v>2.9002680964262031E-5</v>
      </c>
      <c r="Q619" s="3">
        <v>4.030416477367505E-5</v>
      </c>
      <c r="R619" s="3">
        <v>5.3995328553142714E-5</v>
      </c>
      <c r="S619" s="3">
        <v>3.2149961624730941E-5</v>
      </c>
      <c r="T619" s="3">
        <f>VARP('Cov Matrix'!$U$2:$U$252)</f>
        <v>2.9512950299697717E-4</v>
      </c>
      <c r="U619" s="3"/>
      <c r="V619" s="3"/>
    </row>
    <row r="620" spans="1:22" x14ac:dyDescent="0.3">
      <c r="A620" s="3" t="s">
        <v>50</v>
      </c>
      <c r="B620" s="3">
        <v>2.1506150697852689E-5</v>
      </c>
      <c r="C620" s="3">
        <v>5.4566454119534612E-5</v>
      </c>
      <c r="D620" s="3">
        <v>5.8075194541899133E-5</v>
      </c>
      <c r="E620" s="3">
        <v>4.8127235939344561E-5</v>
      </c>
      <c r="F620" s="3">
        <v>7.0097711319273912E-5</v>
      </c>
      <c r="G620" s="3">
        <v>5.5162619606389475E-5</v>
      </c>
      <c r="H620" s="3">
        <v>2.6705656098379916E-5</v>
      </c>
      <c r="I620" s="3">
        <v>4.7421140124743032E-5</v>
      </c>
      <c r="J620" s="3">
        <v>3.6401011929558313E-5</v>
      </c>
      <c r="K620" s="3">
        <v>3.4919619607222933E-5</v>
      </c>
      <c r="L620" s="3">
        <v>6.3341164567480888E-5</v>
      </c>
      <c r="M620" s="3">
        <v>5.3177019166522125E-5</v>
      </c>
      <c r="N620" s="3">
        <v>3.40658120744952E-5</v>
      </c>
      <c r="O620" s="3">
        <v>4.2639788196986211E-5</v>
      </c>
      <c r="P620" s="3">
        <v>4.7584247107673777E-5</v>
      </c>
      <c r="Q620" s="3">
        <v>5.7771339619789654E-5</v>
      </c>
      <c r="R620" s="3">
        <v>5.0446419275084687E-5</v>
      </c>
      <c r="S620" s="3">
        <v>3.1424168731203105E-5</v>
      </c>
      <c r="T620" s="3">
        <v>6.0378904909739816E-5</v>
      </c>
      <c r="U620" s="3">
        <f>VARP('Cov Matrix'!$V$2:$V$252)</f>
        <v>1.3428244540358234E-4</v>
      </c>
      <c r="V620" s="3"/>
    </row>
    <row r="621" spans="1:22" ht="15" thickBot="1" x14ac:dyDescent="0.35">
      <c r="A621" s="4" t="s">
        <v>63</v>
      </c>
      <c r="B621" s="4">
        <v>4.3048181747972106E-5</v>
      </c>
      <c r="C621" s="4">
        <v>3.5698512266084203E-5</v>
      </c>
      <c r="D621" s="4">
        <v>3.7872335929979884E-5</v>
      </c>
      <c r="E621" s="4">
        <v>1.7537353928080015E-5</v>
      </c>
      <c r="F621" s="4">
        <v>3.0836900251949716E-5</v>
      </c>
      <c r="G621" s="4">
        <v>3.2115612385068131E-5</v>
      </c>
      <c r="H621" s="4">
        <v>2.6334666608095914E-5</v>
      </c>
      <c r="I621" s="4">
        <v>1.899059933822535E-5</v>
      </c>
      <c r="J621" s="4">
        <v>1.528150414480899E-5</v>
      </c>
      <c r="K621" s="4">
        <v>2.697228704550053E-5</v>
      </c>
      <c r="L621" s="4">
        <v>2.1301946926838077E-5</v>
      </c>
      <c r="M621" s="4">
        <v>1.9005162444094656E-5</v>
      </c>
      <c r="N621" s="4">
        <v>1.9780187445763667E-5</v>
      </c>
      <c r="O621" s="4">
        <v>4.3400809399392498E-5</v>
      </c>
      <c r="P621" s="4">
        <v>3.2977018688181529E-5</v>
      </c>
      <c r="Q621" s="4">
        <v>4.2421975577893473E-5</v>
      </c>
      <c r="R621" s="4">
        <v>1.3636909318816447E-5</v>
      </c>
      <c r="S621" s="4">
        <v>7.0638845389972609E-6</v>
      </c>
      <c r="T621" s="4">
        <v>1.4985859216777372E-5</v>
      </c>
      <c r="U621" s="4">
        <v>3.7580975265788744E-5</v>
      </c>
      <c r="V621" s="4">
        <f>VARP('Cov Matrix'!$W$2:$W$252)</f>
        <v>1.1198362636839239E-4</v>
      </c>
    </row>
    <row r="628" spans="2:22" ht="15" thickBot="1" x14ac:dyDescent="0.35">
      <c r="B628" s="3">
        <f>VARP('Cov Matrix'!$C$2:$C$252)</f>
        <v>1.9305873537098654E-4</v>
      </c>
      <c r="C628" s="3">
        <v>6.0613666134100588E-5</v>
      </c>
      <c r="D628" s="3">
        <v>9.7448195611706462E-6</v>
      </c>
      <c r="E628" s="3">
        <v>1.6046723730815283E-5</v>
      </c>
      <c r="F628" s="3">
        <v>2.1239339452719237E-6</v>
      </c>
      <c r="G628" s="3">
        <v>1.2934973646028358E-5</v>
      </c>
      <c r="H628" s="3">
        <v>4.4880522221219065E-5</v>
      </c>
      <c r="I628" s="3">
        <v>-6.1864897413653032E-6</v>
      </c>
      <c r="J628" s="3">
        <v>-2.0266423600677581E-5</v>
      </c>
      <c r="K628" s="3">
        <v>4.1673593562348061E-5</v>
      </c>
      <c r="L628" s="3">
        <v>-1.6965769403916302E-5</v>
      </c>
      <c r="M628" s="3">
        <v>1.6515271023237046E-5</v>
      </c>
      <c r="N628" s="3">
        <v>2.9948207731095639E-5</v>
      </c>
      <c r="O628" s="3">
        <v>3.7514490827444539E-5</v>
      </c>
      <c r="P628" s="3">
        <v>4.6111684913601013E-5</v>
      </c>
      <c r="Q628" s="3">
        <v>6.5223422486257061E-5</v>
      </c>
      <c r="R628" s="3">
        <v>6.1245323532753228E-5</v>
      </c>
      <c r="S628" s="3">
        <v>3.6009350339117593E-5</v>
      </c>
      <c r="T628" s="3">
        <v>-1.6398372960570828E-6</v>
      </c>
      <c r="U628" s="3">
        <v>2.1506150697852689E-5</v>
      </c>
      <c r="V628" s="4">
        <v>4.3048181747972106E-5</v>
      </c>
    </row>
    <row r="629" spans="2:22" ht="15" thickBot="1" x14ac:dyDescent="0.35">
      <c r="B629" s="3"/>
      <c r="C629" s="3">
        <f>VARP('Cov Matrix'!$D$2:$D$252)</f>
        <v>2.0184468612386325E-4</v>
      </c>
      <c r="D629" s="3">
        <v>5.6847194652077605E-5</v>
      </c>
      <c r="E629" s="3">
        <v>4.4493400358567807E-5</v>
      </c>
      <c r="F629" s="3">
        <v>4.1825459938162921E-5</v>
      </c>
      <c r="G629" s="3">
        <v>5.8732690744092302E-5</v>
      </c>
      <c r="H629" s="3">
        <v>3.6267632336436315E-5</v>
      </c>
      <c r="I629" s="3">
        <v>4.231329058845039E-5</v>
      </c>
      <c r="J629" s="3">
        <v>4.923513927687638E-5</v>
      </c>
      <c r="K629" s="3">
        <v>5.3659638214992433E-5</v>
      </c>
      <c r="L629" s="3">
        <v>4.2686024461307651E-5</v>
      </c>
      <c r="M629" s="3">
        <v>4.9150653405186066E-5</v>
      </c>
      <c r="N629" s="3">
        <v>3.06147397519884E-5</v>
      </c>
      <c r="O629" s="3">
        <v>3.1921525647837453E-5</v>
      </c>
      <c r="P629" s="3">
        <v>5.8178296397260831E-5</v>
      </c>
      <c r="Q629" s="3">
        <v>1.2785681629257255E-4</v>
      </c>
      <c r="R629" s="3">
        <v>2.7773128123694705E-5</v>
      </c>
      <c r="S629" s="3">
        <v>3.3044358637834834E-5</v>
      </c>
      <c r="T629" s="3">
        <v>5.967492634840386E-5</v>
      </c>
      <c r="U629" s="3">
        <v>5.4566454119534612E-5</v>
      </c>
      <c r="V629" s="4">
        <v>3.5698512266084203E-5</v>
      </c>
    </row>
    <row r="630" spans="2:22" ht="15" thickBot="1" x14ac:dyDescent="0.35">
      <c r="B630" s="3"/>
      <c r="C630" s="3"/>
      <c r="D630" s="3">
        <f>VARP('Cov Matrix'!$E$2:$E$252)</f>
        <v>1.7494450036373708E-4</v>
      </c>
      <c r="E630" s="3">
        <v>4.7964338012157736E-5</v>
      </c>
      <c r="F630" s="3">
        <v>6.3158961074196877E-5</v>
      </c>
      <c r="G630" s="3">
        <v>6.9429120908474898E-5</v>
      </c>
      <c r="H630" s="3">
        <v>2.7578090753343411E-5</v>
      </c>
      <c r="I630" s="3">
        <v>5.2632721857439065E-5</v>
      </c>
      <c r="J630" s="3">
        <v>6.0352138589317744E-5</v>
      </c>
      <c r="K630" s="3">
        <v>3.1168222392777178E-5</v>
      </c>
      <c r="L630" s="3">
        <v>5.4643465408342804E-5</v>
      </c>
      <c r="M630" s="3">
        <v>5.3095102390176991E-5</v>
      </c>
      <c r="N630" s="3">
        <v>1.8379953497272577E-5</v>
      </c>
      <c r="O630" s="3">
        <v>4.2726872130650423E-5</v>
      </c>
      <c r="P630" s="3">
        <v>7.3756678708786306E-5</v>
      </c>
      <c r="Q630" s="3">
        <v>7.5345101512529263E-5</v>
      </c>
      <c r="R630" s="3">
        <v>4.9024560707844477E-5</v>
      </c>
      <c r="S630" s="3">
        <v>3.7034751996221544E-5</v>
      </c>
      <c r="T630" s="3">
        <v>7.6346613981240839E-5</v>
      </c>
      <c r="U630" s="3">
        <v>5.8075194541899133E-5</v>
      </c>
      <c r="V630" s="4">
        <v>3.7872335929979884E-5</v>
      </c>
    </row>
    <row r="631" spans="2:22" ht="15" thickBot="1" x14ac:dyDescent="0.35">
      <c r="B631" s="3"/>
      <c r="C631" s="3"/>
      <c r="D631" s="3"/>
      <c r="E631" s="3">
        <f>VARP('Cov Matrix'!$F$2:$F$252)</f>
        <v>6.1494825981663225E-5</v>
      </c>
      <c r="F631" s="3">
        <v>5.9778864738453948E-5</v>
      </c>
      <c r="G631" s="3">
        <v>4.9392385646036153E-5</v>
      </c>
      <c r="H631" s="3">
        <v>8.8158714363552658E-6</v>
      </c>
      <c r="I631" s="3">
        <v>5.1457174851227104E-5</v>
      </c>
      <c r="J631" s="3">
        <v>5.1091927390454621E-5</v>
      </c>
      <c r="K631" s="3">
        <v>3.0523054354905646E-5</v>
      </c>
      <c r="L631" s="3">
        <v>6.9311224599655607E-5</v>
      </c>
      <c r="M631" s="3">
        <v>4.9774350998374369E-5</v>
      </c>
      <c r="N631" s="3">
        <v>2.5674873502702019E-5</v>
      </c>
      <c r="O631" s="3">
        <v>3.0202158999025246E-5</v>
      </c>
      <c r="P631" s="3">
        <v>2.5260419279259656E-5</v>
      </c>
      <c r="Q631" s="3">
        <v>4.081218504721046E-5</v>
      </c>
      <c r="R631" s="3">
        <v>2.4788272309637005E-5</v>
      </c>
      <c r="S631" s="3">
        <v>4.033946443366812E-5</v>
      </c>
      <c r="T631" s="3">
        <v>5.5280368633096216E-5</v>
      </c>
      <c r="U631" s="3">
        <v>4.8127235939344561E-5</v>
      </c>
      <c r="V631" s="4">
        <v>1.7537353928080015E-5</v>
      </c>
    </row>
    <row r="632" spans="2:22" ht="15" thickBot="1" x14ac:dyDescent="0.35">
      <c r="B632" s="3"/>
      <c r="C632" s="3"/>
      <c r="D632" s="3"/>
      <c r="E632" s="3"/>
      <c r="F632" s="3">
        <f>VARP('Cov Matrix'!$G$2:$G$252)</f>
        <v>1.5981091597563391E-4</v>
      </c>
      <c r="G632" s="3">
        <v>1.059532531215431E-4</v>
      </c>
      <c r="H632" s="3">
        <v>-1.4932076264436488E-6</v>
      </c>
      <c r="I632" s="3">
        <v>9.2195589354064866E-5</v>
      </c>
      <c r="J632" s="3">
        <v>1.1554059737851902E-4</v>
      </c>
      <c r="K632" s="3">
        <v>1.8820169160928998E-5</v>
      </c>
      <c r="L632" s="3">
        <v>1.3583569294741178E-4</v>
      </c>
      <c r="M632" s="3">
        <v>7.617328138265786E-5</v>
      </c>
      <c r="N632" s="3">
        <v>2.3694880480121118E-5</v>
      </c>
      <c r="O632" s="3">
        <v>3.6945710441543193E-5</v>
      </c>
      <c r="P632" s="3">
        <v>3.3564414541255834E-5</v>
      </c>
      <c r="Q632" s="3">
        <v>3.7308571561641172E-5</v>
      </c>
      <c r="R632" s="3">
        <v>5.5684031770011417E-5</v>
      </c>
      <c r="S632" s="3">
        <v>3.672099206077986E-5</v>
      </c>
      <c r="T632" s="3">
        <v>1.2453170546344026E-4</v>
      </c>
      <c r="U632" s="3">
        <v>7.0097711319273912E-5</v>
      </c>
      <c r="V632" s="4">
        <v>3.0836900251949716E-5</v>
      </c>
    </row>
    <row r="633" spans="2:22" ht="15" thickBot="1" x14ac:dyDescent="0.35">
      <c r="B633" s="3"/>
      <c r="C633" s="3"/>
      <c r="D633" s="3"/>
      <c r="E633" s="3"/>
      <c r="F633" s="3"/>
      <c r="G633" s="3">
        <f>VARP('Cov Matrix'!$H$2:$H$252)</f>
        <v>2.3699731790395446E-4</v>
      </c>
      <c r="H633" s="3">
        <v>1.9483778331498722E-5</v>
      </c>
      <c r="I633" s="3">
        <v>6.6910457028047143E-5</v>
      </c>
      <c r="J633" s="3">
        <v>8.3776628268032494E-5</v>
      </c>
      <c r="K633" s="3">
        <v>3.6346234235238187E-5</v>
      </c>
      <c r="L633" s="3">
        <v>1.1466482344665954E-4</v>
      </c>
      <c r="M633" s="3">
        <v>6.7180837591974745E-5</v>
      </c>
      <c r="N633" s="3">
        <v>2.8295396862951965E-5</v>
      </c>
      <c r="O633" s="3">
        <v>5.414015770788233E-5</v>
      </c>
      <c r="P633" s="3">
        <v>5.2973422547727848E-5</v>
      </c>
      <c r="Q633" s="3">
        <v>6.5199920023208994E-5</v>
      </c>
      <c r="R633" s="3">
        <v>6.9809260547681339E-5</v>
      </c>
      <c r="S633" s="3">
        <v>4.0876637946531531E-5</v>
      </c>
      <c r="T633" s="3">
        <v>8.894209346591005E-5</v>
      </c>
      <c r="U633" s="3">
        <v>5.5162619606389475E-5</v>
      </c>
      <c r="V633" s="4">
        <v>3.2115612385068131E-5</v>
      </c>
    </row>
    <row r="634" spans="2:22" ht="15" thickBot="1" x14ac:dyDescent="0.35">
      <c r="B634" s="3"/>
      <c r="C634" s="3"/>
      <c r="D634" s="3"/>
      <c r="E634" s="3"/>
      <c r="F634" s="3"/>
      <c r="G634" s="3"/>
      <c r="H634" s="3">
        <f>VARP('Cov Matrix'!$I$2:$I$252)</f>
        <v>8.976042831258384E-5</v>
      </c>
      <c r="I634" s="3">
        <v>-8.1775568852544E-6</v>
      </c>
      <c r="J634" s="3">
        <v>-2.4647298196245355E-5</v>
      </c>
      <c r="K634" s="3">
        <v>2.3634485455556065E-5</v>
      </c>
      <c r="L634" s="3">
        <v>-4.3860242901534692E-5</v>
      </c>
      <c r="M634" s="3">
        <v>9.7704051764801404E-6</v>
      </c>
      <c r="N634" s="3">
        <v>2.3146035382278662E-5</v>
      </c>
      <c r="O634" s="3">
        <v>2.5679741421946342E-5</v>
      </c>
      <c r="P634" s="3">
        <v>4.2948190102968167E-5</v>
      </c>
      <c r="Q634" s="3">
        <v>4.4668982143383433E-5</v>
      </c>
      <c r="R634" s="3">
        <v>1.1422145985075301E-5</v>
      </c>
      <c r="S634" s="3">
        <v>1.1998231083072146E-5</v>
      </c>
      <c r="T634" s="3">
        <v>-2.3832375857236104E-5</v>
      </c>
      <c r="U634" s="3">
        <v>2.6705656098379916E-5</v>
      </c>
      <c r="V634" s="4">
        <v>2.6334666608095914E-5</v>
      </c>
    </row>
    <row r="635" spans="2:22" ht="15" thickBot="1" x14ac:dyDescent="0.35">
      <c r="B635" s="3"/>
      <c r="C635" s="3"/>
      <c r="D635" s="3"/>
      <c r="E635" s="3"/>
      <c r="F635" s="3"/>
      <c r="G635" s="3"/>
      <c r="H635" s="3"/>
      <c r="I635" s="3">
        <f>VARP('Cov Matrix'!$J$2:$J$252)</f>
        <v>1.2861544922151697E-4</v>
      </c>
      <c r="J635" s="3">
        <v>1.2072459982012386E-4</v>
      </c>
      <c r="K635" s="3">
        <v>2.08830628962053E-5</v>
      </c>
      <c r="L635" s="3">
        <v>1.2215281280095479E-4</v>
      </c>
      <c r="M635" s="3">
        <v>6.4202534409319172E-5</v>
      </c>
      <c r="N635" s="3">
        <v>1.9825192100741602E-5</v>
      </c>
      <c r="O635" s="3">
        <v>3.385868270923354E-5</v>
      </c>
      <c r="P635" s="3">
        <v>1.9537338484560655E-5</v>
      </c>
      <c r="Q635" s="3">
        <v>4.1822005069074745E-5</v>
      </c>
      <c r="R635" s="3">
        <v>3.9348617523539224E-5</v>
      </c>
      <c r="S635" s="3">
        <v>3.6297946053423347E-5</v>
      </c>
      <c r="T635" s="3">
        <v>1.0669028143804256E-4</v>
      </c>
      <c r="U635" s="3">
        <v>4.7421140124743032E-5</v>
      </c>
      <c r="V635" s="4">
        <v>1.899059933822535E-5</v>
      </c>
    </row>
    <row r="636" spans="2:22" ht="15" thickBot="1" x14ac:dyDescent="0.35">
      <c r="B636" s="3"/>
      <c r="C636" s="3"/>
      <c r="D636" s="3"/>
      <c r="E636" s="3"/>
      <c r="F636" s="3"/>
      <c r="G636" s="3"/>
      <c r="H636" s="3"/>
      <c r="I636" s="3"/>
      <c r="J636" s="3">
        <f>VARP('Cov Matrix'!$K$2:$K$252)</f>
        <v>2.7435744454562294E-4</v>
      </c>
      <c r="K636" s="3">
        <v>4.7998691484067197E-6</v>
      </c>
      <c r="L636" s="3">
        <v>1.6187001630729012E-4</v>
      </c>
      <c r="M636" s="3">
        <v>7.5581168368325013E-5</v>
      </c>
      <c r="N636" s="3">
        <v>1.4433659767782783E-5</v>
      </c>
      <c r="O636" s="3">
        <v>4.869447067146419E-5</v>
      </c>
      <c r="P636" s="3">
        <v>1.8689502634180872E-5</v>
      </c>
      <c r="Q636" s="3">
        <v>3.750792874045913E-5</v>
      </c>
      <c r="R636" s="3">
        <v>3.5293133987659329E-5</v>
      </c>
      <c r="S636" s="3">
        <v>3.1320021813536253E-5</v>
      </c>
      <c r="T636" s="3">
        <v>1.5733963001979295E-4</v>
      </c>
      <c r="U636" s="3">
        <v>3.6401011929558313E-5</v>
      </c>
      <c r="V636" s="4">
        <v>1.528150414480899E-5</v>
      </c>
    </row>
    <row r="637" spans="2:22" ht="15" thickBot="1" x14ac:dyDescent="0.35">
      <c r="B637" s="3"/>
      <c r="C637" s="3"/>
      <c r="D637" s="3"/>
      <c r="E637" s="3"/>
      <c r="F637" s="3"/>
      <c r="G637" s="3"/>
      <c r="H637" s="3"/>
      <c r="I637" s="3"/>
      <c r="J637" s="3"/>
      <c r="K637" s="3">
        <f>VARP('Cov Matrix'!$L$2:$L$252)</f>
        <v>1.1491137526633645E-4</v>
      </c>
      <c r="L637" s="3">
        <v>2.4127897434240631E-5</v>
      </c>
      <c r="M637" s="3">
        <v>2.7115124780776949E-5</v>
      </c>
      <c r="N637" s="3">
        <v>2.2904009266291422E-5</v>
      </c>
      <c r="O637" s="3">
        <v>2.0836088819313681E-5</v>
      </c>
      <c r="P637" s="3">
        <v>4.4491805011139873E-5</v>
      </c>
      <c r="Q637" s="3">
        <v>5.9341949921657108E-5</v>
      </c>
      <c r="R637" s="3">
        <v>4.8714565890142784E-5</v>
      </c>
      <c r="S637" s="3">
        <v>3.1867419712292636E-5</v>
      </c>
      <c r="T637" s="3">
        <v>1.5131243550648226E-5</v>
      </c>
      <c r="U637" s="3">
        <v>3.4919619607222933E-5</v>
      </c>
      <c r="V637" s="4">
        <v>2.697228704550053E-5</v>
      </c>
    </row>
    <row r="638" spans="2:22" ht="15" thickBot="1" x14ac:dyDescent="0.35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>
        <f>VARP('Cov Matrix'!$M$2:$M$252)</f>
        <v>4.5307676251888051E-4</v>
      </c>
      <c r="M638" s="3">
        <v>9.6915832189691835E-5</v>
      </c>
      <c r="N638" s="3">
        <v>2.063189034164453E-5</v>
      </c>
      <c r="O638" s="3">
        <v>3.6504374219648394E-5</v>
      </c>
      <c r="P638" s="3">
        <v>1.3870101038955444E-5</v>
      </c>
      <c r="Q638" s="3">
        <v>4.1338325456130148E-5</v>
      </c>
      <c r="R638" s="3">
        <v>8.2733927325442789E-5</v>
      </c>
      <c r="S638" s="3">
        <v>4.6588565655339065E-5</v>
      </c>
      <c r="T638" s="3">
        <v>1.3583358626126406E-4</v>
      </c>
      <c r="U638" s="3">
        <v>6.3341164567480888E-5</v>
      </c>
      <c r="V638" s="4">
        <v>2.1301946926838077E-5</v>
      </c>
    </row>
    <row r="639" spans="2:22" ht="15" thickBot="1" x14ac:dyDescent="0.35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>
        <f>VARP('Cov Matrix'!$N$2:$N$252)</f>
        <v>1.0488522822168487E-4</v>
      </c>
      <c r="N639" s="3">
        <v>2.6473594094634014E-5</v>
      </c>
      <c r="O639" s="3">
        <v>2.7054756834835287E-5</v>
      </c>
      <c r="P639" s="3">
        <v>2.9632508909178562E-5</v>
      </c>
      <c r="Q639" s="3">
        <v>5.1180897042018813E-5</v>
      </c>
      <c r="R639" s="3">
        <v>3.8116523858164108E-5</v>
      </c>
      <c r="S639" s="3">
        <v>3.0135155980206723E-5</v>
      </c>
      <c r="T639" s="3">
        <v>7.338835019631747E-5</v>
      </c>
      <c r="U639" s="3">
        <v>5.3177019166522125E-5</v>
      </c>
      <c r="V639" s="4">
        <v>1.9005162444094656E-5</v>
      </c>
    </row>
    <row r="640" spans="2:22" ht="15" thickBot="1" x14ac:dyDescent="0.35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>
        <f>VARP('Cov Matrix'!$O$2:$O$252)</f>
        <v>5.0411698536628764E-5</v>
      </c>
      <c r="O640" s="3">
        <v>2.4847073800314121E-5</v>
      </c>
      <c r="P640" s="3">
        <v>2.168655225654144E-5</v>
      </c>
      <c r="Q640" s="3">
        <v>2.6074943699794461E-5</v>
      </c>
      <c r="R640" s="3">
        <v>3.8878963051349513E-5</v>
      </c>
      <c r="S640" s="3">
        <v>2.2771726309673943E-5</v>
      </c>
      <c r="T640" s="3">
        <v>6.3290186973728925E-7</v>
      </c>
      <c r="U640" s="3">
        <v>3.40658120744952E-5</v>
      </c>
      <c r="V640" s="4">
        <v>1.9780187445763667E-5</v>
      </c>
    </row>
    <row r="641" spans="2:22" ht="15" thickBot="1" x14ac:dyDescent="0.35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>
        <f>VARP('Cov Matrix'!$P$2:$P$252)</f>
        <v>1.6071780526785744E-4</v>
      </c>
      <c r="P641" s="3">
        <v>4.5579757482095228E-5</v>
      </c>
      <c r="Q641" s="3">
        <v>3.283705681582161E-5</v>
      </c>
      <c r="R641" s="3">
        <v>3.5623785463179965E-5</v>
      </c>
      <c r="S641" s="3">
        <v>2.5521690289832112E-5</v>
      </c>
      <c r="T641" s="3">
        <v>3.2062508080312529E-5</v>
      </c>
      <c r="U641" s="3">
        <v>4.2639788196986211E-5</v>
      </c>
      <c r="V641" s="4">
        <v>4.3400809399392498E-5</v>
      </c>
    </row>
    <row r="642" spans="2:22" ht="15" thickBot="1" x14ac:dyDescent="0.35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>
        <f>VARP('Cov Matrix'!$Q$2:$Q$252)</f>
        <v>1.6576880482381366E-4</v>
      </c>
      <c r="Q642" s="3">
        <v>6.9416417535015257E-5</v>
      </c>
      <c r="R642" s="3">
        <v>5.7123861438683754E-5</v>
      </c>
      <c r="S642" s="3">
        <v>3.7085590717266472E-5</v>
      </c>
      <c r="T642" s="3">
        <v>2.9002680964262031E-5</v>
      </c>
      <c r="U642" s="3">
        <v>4.7584247107673777E-5</v>
      </c>
      <c r="V642" s="4">
        <v>3.2977018688181529E-5</v>
      </c>
    </row>
    <row r="643" spans="2:22" ht="15" thickBot="1" x14ac:dyDescent="0.35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>
        <f>VARP('Cov Matrix'!$R$2:$R$252)</f>
        <v>2.6662437136189829E-4</v>
      </c>
      <c r="R643" s="3">
        <v>5.8237124653185287E-5</v>
      </c>
      <c r="S643" s="3">
        <v>4.7095050634310813E-5</v>
      </c>
      <c r="T643" s="3">
        <v>4.030416477367505E-5</v>
      </c>
      <c r="U643" s="3">
        <v>5.7771339619789654E-5</v>
      </c>
      <c r="V643" s="4">
        <v>4.2421975577893473E-5</v>
      </c>
    </row>
    <row r="644" spans="2:22" ht="15" thickBot="1" x14ac:dyDescent="0.35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>
        <f>VARP('Cov Matrix'!$S$2:$S$252)</f>
        <v>6.5678909183143955E-4</v>
      </c>
      <c r="S644" s="3">
        <v>1.4475472390828426E-5</v>
      </c>
      <c r="T644" s="3">
        <v>5.3995328553142714E-5</v>
      </c>
      <c r="U644" s="3">
        <v>5.0446419275084687E-5</v>
      </c>
      <c r="V644" s="4">
        <v>1.3636909318816447E-5</v>
      </c>
    </row>
    <row r="645" spans="2:22" ht="15" thickBot="1" x14ac:dyDescent="0.35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>
        <f>VARP('Cov Matrix'!$T$2:$T$252)</f>
        <v>7.8697252779877592E-5</v>
      </c>
      <c r="T645" s="3">
        <v>3.2149961624730941E-5</v>
      </c>
      <c r="U645" s="3">
        <v>3.1424168731203105E-5</v>
      </c>
      <c r="V645" s="4">
        <v>7.0638845389972609E-6</v>
      </c>
    </row>
    <row r="646" spans="2:22" ht="15" thickBot="1" x14ac:dyDescent="0.35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>
        <f>VARP('Cov Matrix'!$U$2:$U$252)</f>
        <v>2.9512950299697717E-4</v>
      </c>
      <c r="U646" s="3">
        <v>6.0378904909739816E-5</v>
      </c>
      <c r="V646" s="4">
        <v>1.4985859216777372E-5</v>
      </c>
    </row>
    <row r="647" spans="2:22" ht="15" thickBot="1" x14ac:dyDescent="0.35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>
        <f>VARP('Cov Matrix'!$V$2:$V$252)</f>
        <v>1.3428244540358234E-4</v>
      </c>
      <c r="V647" s="4">
        <v>3.7580975265788744E-5</v>
      </c>
    </row>
    <row r="648" spans="2:22" ht="15" thickBot="1" x14ac:dyDescent="0.35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4">
        <f>VARP('Cov Matrix'!$W$2:$W$252)</f>
        <v>1.1198362636839239E-4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6E0F5-9353-41D3-A2A3-F0AE637B9B1C}">
  <sheetPr filterMode="1"/>
  <dimension ref="A1:AR145"/>
  <sheetViews>
    <sheetView topLeftCell="A5" zoomScaleNormal="100" workbookViewId="0">
      <selection activeCell="F28" sqref="F28"/>
    </sheetView>
  </sheetViews>
  <sheetFormatPr defaultRowHeight="14.4" x14ac:dyDescent="0.3"/>
  <cols>
    <col min="1" max="1" width="11.33203125" style="58" bestFit="1" customWidth="1"/>
    <col min="2" max="2" width="12" style="58" customWidth="1"/>
    <col min="3" max="3" width="11.44140625" style="58" bestFit="1" customWidth="1"/>
    <col min="4" max="4" width="16.33203125" style="58" bestFit="1" customWidth="1"/>
    <col min="5" max="5" width="14.6640625" style="58" customWidth="1"/>
    <col min="6" max="6" width="12.5546875" style="58" bestFit="1" customWidth="1"/>
    <col min="7" max="7" width="16.6640625" style="58" bestFit="1" customWidth="1"/>
    <col min="8" max="8" width="14.44140625" style="58" bestFit="1" customWidth="1"/>
    <col min="9" max="9" width="14.5546875" style="58" bestFit="1" customWidth="1"/>
    <col min="10" max="10" width="14.5546875" style="58" customWidth="1"/>
    <col min="11" max="11" width="16.109375" style="58" bestFit="1" customWidth="1"/>
    <col min="12" max="12" width="14.5546875" style="58" customWidth="1"/>
    <col min="13" max="13" width="11.6640625" style="58" bestFit="1" customWidth="1"/>
    <col min="14" max="14" width="11.5546875" style="58" bestFit="1" customWidth="1"/>
  </cols>
  <sheetData>
    <row r="1" spans="1:19" x14ac:dyDescent="0.3">
      <c r="A1" s="178" t="s">
        <v>0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61"/>
      <c r="P1" s="61"/>
      <c r="Q1" s="61"/>
      <c r="R1" s="61"/>
      <c r="S1" s="61"/>
    </row>
    <row r="2" spans="1:19" ht="15.6" customHeight="1" x14ac:dyDescent="0.3">
      <c r="A2" s="178" t="s">
        <v>4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61"/>
      <c r="P2" s="61"/>
      <c r="Q2" s="61"/>
      <c r="R2" s="61"/>
      <c r="S2" s="61"/>
    </row>
    <row r="3" spans="1:19" x14ac:dyDescent="0.3">
      <c r="A3" s="178" t="s">
        <v>1</v>
      </c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61"/>
      <c r="P3" s="61"/>
      <c r="Q3" s="61"/>
      <c r="R3" s="61"/>
      <c r="S3" s="61"/>
    </row>
    <row r="4" spans="1:19" x14ac:dyDescent="0.3">
      <c r="A4" s="178" t="s">
        <v>31193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22"/>
      <c r="P4" s="22"/>
      <c r="Q4" s="22"/>
      <c r="R4" s="22"/>
      <c r="S4" s="22"/>
    </row>
    <row r="5" spans="1:19" x14ac:dyDescent="0.3">
      <c r="A5" s="58" t="s">
        <v>31189</v>
      </c>
      <c r="B5" s="58" t="s">
        <v>31190</v>
      </c>
      <c r="C5" s="58" t="s">
        <v>2</v>
      </c>
      <c r="D5" s="58" t="s">
        <v>27</v>
      </c>
      <c r="E5" s="58" t="s">
        <v>3</v>
      </c>
      <c r="F5" s="58" t="s">
        <v>5</v>
      </c>
      <c r="G5" s="58" t="s">
        <v>31194</v>
      </c>
      <c r="H5" s="58" t="s">
        <v>31196</v>
      </c>
      <c r="I5" s="58" t="s">
        <v>31195</v>
      </c>
      <c r="J5" s="58" t="s">
        <v>30</v>
      </c>
      <c r="K5" s="58" t="s">
        <v>31207</v>
      </c>
      <c r="L5" s="58" t="s">
        <v>31197</v>
      </c>
      <c r="M5" s="58" t="s">
        <v>38</v>
      </c>
      <c r="N5" s="58" t="s">
        <v>39</v>
      </c>
      <c r="P5" s="32"/>
    </row>
    <row r="6" spans="1:19" x14ac:dyDescent="0.3">
      <c r="A6" s="58" t="s">
        <v>10</v>
      </c>
      <c r="B6" s="30" t="str">
        <f>A104</f>
        <v>RWE.De</v>
      </c>
      <c r="C6" s="31">
        <f>_xlfn.XLOOKUP(Table318[[#This Row],[Symbol]],'E(Ri)'!$13:$13,'E(Ri)'!$5:$5)</f>
        <v>0.32187777749282903</v>
      </c>
      <c r="D6" s="31">
        <f>_xlfn.XLOOKUP(Table318[[#This Row],[Symbol]],'E(Ri)'!$13:$13,'E(Ri)'!$6:$6)</f>
        <v>1.2823815836367691E-3</v>
      </c>
      <c r="E6" s="27">
        <v>0.01</v>
      </c>
      <c r="F6" s="58">
        <f>C6*E6</f>
        <v>3.2187777749282903E-3</v>
      </c>
      <c r="G6" s="58">
        <f>_xlfn.XLOOKUP(P6,'E(Ri)'!$13:$13,'E(Ri)'!$7:$7)</f>
        <v>3355290.9003984062</v>
      </c>
      <c r="H6" s="58">
        <f>_xlfn.XLOOKUP(Table318[[#This Row],[Symbol]],'E(Ri)'!$13:$13,'E(Ri)'!$7:$7)</f>
        <v>1.3883797660914996E-2</v>
      </c>
      <c r="I6" s="58">
        <f>_xlfn.XLOOKUP(Table318[[#This Row],[Symbol]],'E(Ri)'!$13:$13,'E(Ri)'!$8:$8)</f>
        <v>1.9275983748922871E-4</v>
      </c>
      <c r="J6" s="58">
        <f>_xlfn.XLOOKUP(Table318[[#This Row],[Symbol]],'E(Ri)'!$13:$13,'E(Ri)'!$9:$9)</f>
        <v>0.38305140478116578</v>
      </c>
      <c r="K6" s="58">
        <f>Table318[[#This Row],[Beta]]*Table318[[#This Row],[xi: Percentage]]</f>
        <v>3.830514047811658E-3</v>
      </c>
      <c r="L6" s="58">
        <f>_xlfn.XLOOKUP(Table318[[#This Row],[Symbol]],'E(Ri)'!$13:$13,'E(Ri)'!$10:$10)</f>
        <v>1.0240024406010268E-3</v>
      </c>
      <c r="M6" s="39">
        <f>1/100</f>
        <v>0.01</v>
      </c>
      <c r="N6" s="39">
        <v>0.99</v>
      </c>
      <c r="P6" s="32" t="s">
        <v>31198</v>
      </c>
    </row>
    <row r="7" spans="1:19" x14ac:dyDescent="0.3">
      <c r="A7" s="58" t="s">
        <v>11</v>
      </c>
      <c r="B7" s="30" t="str">
        <f>A106</f>
        <v>ADS.DE</v>
      </c>
      <c r="C7" s="31">
        <f>_xlfn.XLOOKUP(Table318[[#This Row],[Symbol]],'E(Ri)'!$13:$13,'E(Ri)'!$5:$5)</f>
        <v>0.44109195748675223</v>
      </c>
      <c r="D7" s="31">
        <f>_xlfn.XLOOKUP(Table318[[#This Row],[Symbol]],'E(Ri)'!$13:$13,'E(Ri)'!$6:$6)</f>
        <v>1.7573384760428375E-3</v>
      </c>
      <c r="E7" s="27">
        <v>0.80000029767806236</v>
      </c>
      <c r="F7" s="58">
        <f t="shared" ref="F7:F26" si="0">C7*E7</f>
        <v>0.35287369729280099</v>
      </c>
      <c r="G7" s="58">
        <f>_xlfn.XLOOKUP(P7,'E(Ri)'!$13:$13,'E(Ri)'!$7:$7)</f>
        <v>641412.31474103581</v>
      </c>
      <c r="H7" s="58">
        <f>_xlfn.XLOOKUP(Table318[[#This Row],[Symbol]],'E(Ri)'!$13:$13,'E(Ri)'!$7:$7)</f>
        <v>1.4184697780744961E-2</v>
      </c>
      <c r="I7" s="58">
        <f>_xlfn.XLOOKUP(Table318[[#This Row],[Symbol]],'E(Ri)'!$13:$13,'E(Ri)'!$8:$8)</f>
        <v>2.0120565113107103E-4</v>
      </c>
      <c r="J7" s="58">
        <f>_xlfn.XLOOKUP(Table318[[#This Row],[Symbol]],'E(Ri)'!$13:$13,'E(Ri)'!$9:$9)</f>
        <v>1.0183503528177797</v>
      </c>
      <c r="K7" s="58">
        <f>Table318[[#This Row],[Beta]]*Table318[[#This Row],[xi: Percentage]]</f>
        <v>0.81468058539478361</v>
      </c>
      <c r="L7" s="58">
        <f>_xlfn.XLOOKUP(Table318[[#This Row],[Symbol]],'E(Ri)'!$13:$13,'E(Ri)'!$10:$10)</f>
        <v>1.0769871580204567E-3</v>
      </c>
      <c r="M7" s="39">
        <f t="shared" ref="M7:M26" si="1">1/100</f>
        <v>0.01</v>
      </c>
      <c r="N7" s="39">
        <v>0.99</v>
      </c>
      <c r="P7" s="32" t="s">
        <v>31168</v>
      </c>
    </row>
    <row r="8" spans="1:19" x14ac:dyDescent="0.3">
      <c r="A8" s="27" t="s">
        <v>12</v>
      </c>
      <c r="B8" s="30" t="str">
        <f>A108</f>
        <v>AIR.DE</v>
      </c>
      <c r="C8" s="31">
        <f>_xlfn.XLOOKUP(Table318[[#This Row],[Symbol]],'E(Ri)'!$13:$13,'E(Ri)'!$5:$5)</f>
        <v>0.25966513971861943</v>
      </c>
      <c r="D8" s="31">
        <f>_xlfn.XLOOKUP(Table318[[#This Row],[Symbol]],'E(Ri)'!$13:$13,'E(Ri)'!$6:$6)</f>
        <v>1.0345224689984839E-3</v>
      </c>
      <c r="E8" s="27">
        <v>0.01</v>
      </c>
      <c r="F8" s="49">
        <f t="shared" si="0"/>
        <v>2.5966513971861943E-3</v>
      </c>
      <c r="G8" s="58">
        <f>_xlfn.XLOOKUP(P8,'E(Ri)'!$13:$13,'E(Ri)'!$7:$7)</f>
        <v>72783.852589641436</v>
      </c>
      <c r="H8" s="58">
        <f>_xlfn.XLOOKUP(Table318[[#This Row],[Symbol]],'E(Ri)'!$13:$13,'E(Ri)'!$7:$7)</f>
        <v>1.3206208353098126E-2</v>
      </c>
      <c r="I8" s="58">
        <f>_xlfn.XLOOKUP(Table318[[#This Row],[Symbol]],'E(Ri)'!$13:$13,'E(Ri)'!$8:$8)</f>
        <v>1.7440393906543872E-4</v>
      </c>
      <c r="J8" s="58">
        <f>_xlfn.XLOOKUP(Table318[[#This Row],[Symbol]],'E(Ri)'!$13:$13,'E(Ri)'!$9:$9)</f>
        <v>0.95705335570858829</v>
      </c>
      <c r="K8" s="58">
        <f>Table318[[#This Row],[Beta]]*Table318[[#This Row],[xi: Percentage]]</f>
        <v>9.5705335570858835E-3</v>
      </c>
      <c r="L8" s="58">
        <f>_xlfn.XLOOKUP(Table318[[#This Row],[Symbol]],'E(Ri)'!$13:$13,'E(Ri)'!$10:$10)</f>
        <v>3.9757172147811769E-4</v>
      </c>
      <c r="M8" s="39">
        <f t="shared" si="1"/>
        <v>0.01</v>
      </c>
      <c r="N8" s="39">
        <v>0.99</v>
      </c>
      <c r="P8" s="32" t="s">
        <v>31158</v>
      </c>
    </row>
    <row r="9" spans="1:19" x14ac:dyDescent="0.3">
      <c r="A9" s="58" t="s">
        <v>13</v>
      </c>
      <c r="B9" s="30" t="str">
        <f>A110</f>
        <v>ALV.DE</v>
      </c>
      <c r="C9" s="31">
        <f>_xlfn.XLOOKUP(Table318[[#This Row],[Symbol]],'E(Ri)'!$13:$13,'E(Ri)'!$5:$5)</f>
        <v>0.1926867693302996</v>
      </c>
      <c r="D9" s="31">
        <f>_xlfn.XLOOKUP(Table318[[#This Row],[Symbol]],'E(Ri)'!$13:$13,'E(Ri)'!$6:$6)</f>
        <v>7.6767637183386298E-4</v>
      </c>
      <c r="E9" s="27">
        <v>0.01</v>
      </c>
      <c r="F9" s="58">
        <f t="shared" si="0"/>
        <v>1.926867693302996E-3</v>
      </c>
      <c r="G9" s="58">
        <f>_xlfn.XLOOKUP(P9,'E(Ri)'!$13:$13,'E(Ri)'!$7:$7)</f>
        <v>1023460.8247011952</v>
      </c>
      <c r="H9" s="58">
        <f>_xlfn.XLOOKUP(Table318[[#This Row],[Symbol]],'E(Ri)'!$13:$13,'E(Ri)'!$7:$7)</f>
        <v>7.865968879941565E-3</v>
      </c>
      <c r="I9" s="58">
        <f>_xlfn.XLOOKUP(Table318[[#This Row],[Symbol]],'E(Ri)'!$13:$13,'E(Ri)'!$8:$8)</f>
        <v>6.1873466420209159E-5</v>
      </c>
      <c r="J9" s="58">
        <f>_xlfn.XLOOKUP(Table318[[#This Row],[Symbol]],'E(Ri)'!$13:$13,'E(Ri)'!$9:$9)</f>
        <v>0.83426001800815586</v>
      </c>
      <c r="K9" s="58">
        <f>Table318[[#This Row],[Beta]]*Table318[[#This Row],[xi: Percentage]]</f>
        <v>8.3426001800815594E-3</v>
      </c>
      <c r="L9" s="58">
        <f>_xlfn.XLOOKUP(Table318[[#This Row],[Symbol]],'E(Ri)'!$13:$13,'E(Ri)'!$10:$10)</f>
        <v>2.1298085804611169E-4</v>
      </c>
      <c r="M9" s="39">
        <f t="shared" si="1"/>
        <v>0.01</v>
      </c>
      <c r="N9" s="39">
        <v>0.99</v>
      </c>
      <c r="P9" s="32" t="s">
        <v>31169</v>
      </c>
    </row>
    <row r="10" spans="1:19" x14ac:dyDescent="0.3">
      <c r="A10" s="58" t="s">
        <v>14</v>
      </c>
      <c r="B10" s="30" t="str">
        <f>A112</f>
        <v>BAS.DE</v>
      </c>
      <c r="C10" s="31">
        <f>_xlfn.XLOOKUP(Table318[[#This Row],[Symbol]],'E(Ri)'!$13:$13,'E(Ri)'!$5:$5)</f>
        <v>4.3385426895713966E-2</v>
      </c>
      <c r="D10" s="31">
        <f>_xlfn.XLOOKUP(Table318[[#This Row],[Symbol]],'E(Ri)'!$13:$13,'E(Ri)'!$6:$6)</f>
        <v>1.7285030635742616E-4</v>
      </c>
      <c r="E10" s="27">
        <v>0.01</v>
      </c>
      <c r="F10" s="58">
        <f t="shared" si="0"/>
        <v>4.3385426895713966E-4</v>
      </c>
      <c r="G10" s="58">
        <f>_xlfn.XLOOKUP(P10,'E(Ri)'!$13:$13,'E(Ri)'!$7:$7)</f>
        <v>2908993.2470119521</v>
      </c>
      <c r="H10" s="58">
        <f>_xlfn.XLOOKUP(Table318[[#This Row],[Symbol]],'E(Ri)'!$13:$13,'E(Ri)'!$7:$7)</f>
        <v>1.2654128265358694E-2</v>
      </c>
      <c r="I10" s="58">
        <f>_xlfn.XLOOKUP(Table318[[#This Row],[Symbol]],'E(Ri)'!$13:$13,'E(Ri)'!$8:$8)</f>
        <v>1.6012696215614983E-4</v>
      </c>
      <c r="J10" s="58">
        <f>_xlfn.XLOOKUP(Table318[[#This Row],[Symbol]],'E(Ri)'!$13:$13,'E(Ri)'!$9:$9)</f>
        <v>1.3293983334681931</v>
      </c>
      <c r="K10" s="58">
        <f>Table318[[#This Row],[Beta]]*Table318[[#This Row],[xi: Percentage]]</f>
        <v>1.3293983334681932E-2</v>
      </c>
      <c r="L10" s="58">
        <f>_xlfn.XLOOKUP(Table318[[#This Row],[Symbol]],'E(Ri)'!$13:$13,'E(Ri)'!$10:$10)</f>
        <v>-7.068918770211821E-4</v>
      </c>
      <c r="M10" s="39">
        <f t="shared" si="1"/>
        <v>0.01</v>
      </c>
      <c r="N10" s="39">
        <v>0.99</v>
      </c>
      <c r="P10" s="32" t="s">
        <v>31159</v>
      </c>
    </row>
    <row r="11" spans="1:19" x14ac:dyDescent="0.3">
      <c r="A11" s="27" t="s">
        <v>15</v>
      </c>
      <c r="B11" s="30" t="str">
        <f>A114</f>
        <v>BAYN.DE</v>
      </c>
      <c r="C11" s="31">
        <f>_xlfn.XLOOKUP(Table318[[#This Row],[Symbol]],'E(Ri)'!$13:$13,'E(Ri)'!$5:$5)</f>
        <v>0.22742630390267821</v>
      </c>
      <c r="D11" s="31">
        <f>_xlfn.XLOOKUP(Table318[[#This Row],[Symbol]],'E(Ri)'!$13:$13,'E(Ri)'!$6:$6)</f>
        <v>9.0608089204254267E-4</v>
      </c>
      <c r="E11" s="27">
        <v>0.01</v>
      </c>
      <c r="F11" s="58">
        <f t="shared" si="0"/>
        <v>2.2742630390267821E-3</v>
      </c>
      <c r="G11" s="58">
        <f>_xlfn.XLOOKUP(P11,'E(Ri)'!$13:$13,'E(Ri)'!$7:$7)</f>
        <v>3203740.952191235</v>
      </c>
      <c r="H11" s="58">
        <f>_xlfn.XLOOKUP(Table318[[#This Row],[Symbol]],'E(Ri)'!$13:$13,'E(Ri)'!$7:$7)</f>
        <v>1.5379241061507393E-2</v>
      </c>
      <c r="I11" s="58">
        <f>_xlfn.XLOOKUP(Table318[[#This Row],[Symbol]],'E(Ri)'!$13:$13,'E(Ri)'!$8:$8)</f>
        <v>2.3652105562795505E-4</v>
      </c>
      <c r="J11" s="58">
        <f>_xlfn.XLOOKUP(Table318[[#This Row],[Symbol]],'E(Ri)'!$13:$13,'E(Ri)'!$9:$9)</f>
        <v>1.2957599755652485</v>
      </c>
      <c r="K11" s="58">
        <f>Table318[[#This Row],[Beta]]*Table318[[#This Row],[xi: Percentage]]</f>
        <v>1.2957599755652485E-2</v>
      </c>
      <c r="L11" s="58">
        <f>_xlfn.XLOOKUP(Table318[[#This Row],[Symbol]],'E(Ri)'!$13:$13,'E(Ri)'!$10:$10)</f>
        <v>4.5672215640004407E-5</v>
      </c>
      <c r="M11" s="39">
        <f t="shared" si="1"/>
        <v>0.01</v>
      </c>
      <c r="N11" s="39">
        <v>0.99</v>
      </c>
      <c r="P11" s="32" t="s">
        <v>31170</v>
      </c>
    </row>
    <row r="12" spans="1:19" x14ac:dyDescent="0.3">
      <c r="A12" s="58" t="s">
        <v>16</v>
      </c>
      <c r="B12" s="30" t="str">
        <f>A116</f>
        <v>BEI.DE</v>
      </c>
      <c r="C12" s="31">
        <f>_xlfn.XLOOKUP(Table318[[#This Row],[Symbol]],'E(Ri)'!$13:$13,'E(Ri)'!$5:$5)</f>
        <v>0.29602442474979851</v>
      </c>
      <c r="D12" s="31">
        <f>_xlfn.XLOOKUP(Table318[[#This Row],[Symbol]],'E(Ri)'!$13:$13,'E(Ri)'!$6:$6)</f>
        <v>1.1793801782860498E-3</v>
      </c>
      <c r="E12" s="27">
        <v>9.9997217298673346E-3</v>
      </c>
      <c r="F12" s="58">
        <f t="shared" si="0"/>
        <v>2.9601618727420377E-3</v>
      </c>
      <c r="G12" s="58">
        <f>_xlfn.XLOOKUP(P12,'E(Ri)'!$13:$13,'E(Ri)'!$7:$7)</f>
        <v>438988.85258964141</v>
      </c>
      <c r="H12" s="58">
        <f>_xlfn.XLOOKUP(Table318[[#This Row],[Symbol]],'E(Ri)'!$13:$13,'E(Ri)'!$7:$7)</f>
        <v>9.4554849109105537E-3</v>
      </c>
      <c r="I12" s="58">
        <f>_xlfn.XLOOKUP(Table318[[#This Row],[Symbol]],'E(Ri)'!$13:$13,'E(Ri)'!$8:$8)</f>
        <v>8.940619490045716E-5</v>
      </c>
      <c r="J12" s="58">
        <f>_xlfn.XLOOKUP(Table318[[#This Row],[Symbol]],'E(Ri)'!$13:$13,'E(Ri)'!$9:$9)</f>
        <v>0.22285437884209694</v>
      </c>
      <c r="K12" s="58">
        <f>Table318[[#This Row],[Beta]]*Table318[[#This Row],[xi: Percentage]]</f>
        <v>2.2284817747034039E-3</v>
      </c>
      <c r="L12" s="58">
        <f>_xlfn.XLOOKUP(Table318[[#This Row],[Symbol]],'E(Ri)'!$13:$13,'E(Ri)'!$10:$10)</f>
        <v>1.0273390447452725E-3</v>
      </c>
      <c r="M12" s="39">
        <f t="shared" si="1"/>
        <v>0.01</v>
      </c>
      <c r="N12" s="39">
        <v>0.99</v>
      </c>
      <c r="P12" s="32" t="s">
        <v>31160</v>
      </c>
    </row>
    <row r="13" spans="1:19" x14ac:dyDescent="0.3">
      <c r="A13" s="58" t="s">
        <v>17</v>
      </c>
      <c r="B13" s="30" t="str">
        <f>A118</f>
        <v>BMW.DE</v>
      </c>
      <c r="C13" s="31">
        <f>_xlfn.XLOOKUP(Table318[[#This Row],[Symbol]],'E(Ri)'!$13:$13,'E(Ri)'!$5:$5)</f>
        <v>0.1662389135738726</v>
      </c>
      <c r="D13" s="31">
        <f>_xlfn.XLOOKUP(Table318[[#This Row],[Symbol]],'E(Ri)'!$13:$13,'E(Ri)'!$6:$6)</f>
        <v>6.6230642858116577E-4</v>
      </c>
      <c r="E13" s="27">
        <v>0.01</v>
      </c>
      <c r="F13" s="58">
        <f t="shared" si="0"/>
        <v>1.662389135738726E-3</v>
      </c>
      <c r="G13" s="58">
        <f>_xlfn.XLOOKUP(P13,'E(Ri)'!$13:$13,'E(Ri)'!$7:$7)</f>
        <v>1690380.2151394421</v>
      </c>
      <c r="H13" s="58">
        <f>_xlfn.XLOOKUP(Table318[[#This Row],[Symbol]],'E(Ri)'!$13:$13,'E(Ri)'!$7:$7)</f>
        <v>1.1353320147053069E-2</v>
      </c>
      <c r="I13" s="58">
        <f>_xlfn.XLOOKUP(Table318[[#This Row],[Symbol]],'E(Ri)'!$13:$13,'E(Ri)'!$8:$8)</f>
        <v>1.2889787836148112E-4</v>
      </c>
      <c r="J13" s="58">
        <f>_xlfn.XLOOKUP(Table318[[#This Row],[Symbol]],'E(Ri)'!$13:$13,'E(Ri)'!$9:$9)</f>
        <v>1.0660689162945121</v>
      </c>
      <c r="K13" s="58">
        <f>Table318[[#This Row],[Beta]]*Table318[[#This Row],[xi: Percentage]]</f>
        <v>1.066068916294512E-2</v>
      </c>
      <c r="L13" s="58">
        <f>_xlfn.XLOOKUP(Table318[[#This Row],[Symbol]],'E(Ri)'!$13:$13,'E(Ri)'!$10:$10)</f>
        <v>-4.5253123525953011E-5</v>
      </c>
      <c r="M13" s="39">
        <f t="shared" si="1"/>
        <v>0.01</v>
      </c>
      <c r="N13" s="39">
        <v>0.99</v>
      </c>
      <c r="P13" s="32" t="s">
        <v>31171</v>
      </c>
    </row>
    <row r="14" spans="1:19" x14ac:dyDescent="0.3">
      <c r="A14" s="27" t="s">
        <v>18</v>
      </c>
      <c r="B14" s="30" t="str">
        <f>A120</f>
        <v>CON.DE</v>
      </c>
      <c r="C14" s="31">
        <f>_xlfn.XLOOKUP(Table318[[#This Row],[Symbol]],'E(Ri)'!$13:$13,'E(Ri)'!$5:$5)</f>
        <v>0.20411442523720488</v>
      </c>
      <c r="D14" s="31">
        <f>_xlfn.XLOOKUP(Table318[[#This Row],[Symbol]],'E(Ri)'!$13:$13,'E(Ri)'!$6:$6)</f>
        <v>8.1320488142312707E-4</v>
      </c>
      <c r="E14" s="27">
        <v>0.01</v>
      </c>
      <c r="F14" s="58">
        <f t="shared" si="0"/>
        <v>2.041144252372049E-3</v>
      </c>
      <c r="G14" s="58">
        <f>_xlfn.XLOOKUP(P14,'E(Ri)'!$13:$13,'E(Ri)'!$7:$7)</f>
        <v>658092.09561752994</v>
      </c>
      <c r="H14" s="58">
        <f>_xlfn.XLOOKUP(Table318[[#This Row],[Symbol]],'E(Ri)'!$13:$13,'E(Ri)'!$7:$7)</f>
        <v>1.6540023743149036E-2</v>
      </c>
      <c r="I14" s="58">
        <f>_xlfn.XLOOKUP(Table318[[#This Row],[Symbol]],'E(Ri)'!$13:$13,'E(Ri)'!$8:$8)</f>
        <v>2.7357238542393385E-4</v>
      </c>
      <c r="J14" s="58">
        <f>_xlfn.XLOOKUP(Table318[[#This Row],[Symbol]],'E(Ri)'!$13:$13,'E(Ri)'!$9:$9)</f>
        <v>1.2396395277589853</v>
      </c>
      <c r="K14" s="58">
        <f>Table318[[#This Row],[Beta]]*Table318[[#This Row],[xi: Percentage]]</f>
        <v>1.2396395277589853E-2</v>
      </c>
      <c r="L14" s="58">
        <f>_xlfn.XLOOKUP(Table318[[#This Row],[Symbol]],'E(Ri)'!$13:$13,'E(Ri)'!$10:$10)</f>
        <v>-9.7259469692986909E-6</v>
      </c>
      <c r="M14" s="39">
        <f t="shared" si="1"/>
        <v>0.01</v>
      </c>
      <c r="N14" s="39">
        <v>0.99</v>
      </c>
      <c r="P14" s="32" t="s">
        <v>31161</v>
      </c>
    </row>
    <row r="15" spans="1:19" x14ac:dyDescent="0.3">
      <c r="A15" s="58" t="s">
        <v>19</v>
      </c>
      <c r="B15" s="30" t="str">
        <f>A122</f>
        <v>DB1.DE</v>
      </c>
      <c r="C15" s="31">
        <f>_xlfn.XLOOKUP(Table318[[#This Row],[Symbol]],'E(Ri)'!$13:$13,'E(Ri)'!$5:$5)</f>
        <v>0.26264674850639402</v>
      </c>
      <c r="D15" s="31">
        <f>_xlfn.XLOOKUP(Table318[[#This Row],[Symbol]],'E(Ri)'!$13:$13,'E(Ri)'!$6:$6)</f>
        <v>1.0464013884716893E-3</v>
      </c>
      <c r="E15" s="27">
        <v>0.01</v>
      </c>
      <c r="F15" s="58">
        <f t="shared" si="0"/>
        <v>2.6264674850639404E-3</v>
      </c>
      <c r="G15" s="58">
        <f>_xlfn.XLOOKUP(P15,'E(Ri)'!$13:$13,'E(Ri)'!$7:$7)</f>
        <v>579953.96812749002</v>
      </c>
      <c r="H15" s="58">
        <f>_xlfn.XLOOKUP(Table318[[#This Row],[Symbol]],'E(Ri)'!$13:$13,'E(Ri)'!$7:$7)</f>
        <v>1.071105795926419E-2</v>
      </c>
      <c r="I15" s="58">
        <f>_xlfn.XLOOKUP(Table318[[#This Row],[Symbol]],'E(Ri)'!$13:$13,'E(Ri)'!$8:$8)</f>
        <v>1.1472676260671676E-4</v>
      </c>
      <c r="J15" s="58">
        <f>_xlfn.XLOOKUP(Table318[[#This Row],[Symbol]],'E(Ri)'!$13:$13,'E(Ri)'!$9:$9)</f>
        <v>0.58089054658284878</v>
      </c>
      <c r="K15" s="58">
        <f>Table318[[#This Row],[Beta]]*Table318[[#This Row],[xi: Percentage]]</f>
        <v>5.8089054658284883E-3</v>
      </c>
      <c r="L15" s="58">
        <f>_xlfn.XLOOKUP(Table318[[#This Row],[Symbol]],'E(Ri)'!$13:$13,'E(Ri)'!$10:$10)</f>
        <v>6.5813878914791168E-4</v>
      </c>
      <c r="M15" s="39">
        <f t="shared" si="1"/>
        <v>0.01</v>
      </c>
      <c r="N15" s="39">
        <v>0.99</v>
      </c>
      <c r="P15" s="32" t="s">
        <v>31172</v>
      </c>
    </row>
    <row r="16" spans="1:19" x14ac:dyDescent="0.3">
      <c r="A16" s="58" t="s">
        <v>20</v>
      </c>
      <c r="B16" s="30" t="str">
        <f>A124</f>
        <v>DBK.DE</v>
      </c>
      <c r="C16" s="31">
        <f>_xlfn.XLOOKUP(Table318[[#This Row],[Symbol]],'E(Ri)'!$13:$13,'E(Ri)'!$5:$5)</f>
        <v>7.2376351086749807E-2</v>
      </c>
      <c r="D16" s="31">
        <f>_xlfn.XLOOKUP(Table318[[#This Row],[Symbol]],'E(Ri)'!$13:$13,'E(Ri)'!$6:$6)</f>
        <v>2.88351996361553E-4</v>
      </c>
      <c r="E16" s="27">
        <v>0.01</v>
      </c>
      <c r="F16" s="58">
        <f t="shared" si="0"/>
        <v>7.2376351086749803E-4</v>
      </c>
      <c r="G16" s="58">
        <f>_xlfn.XLOOKUP(P16,'E(Ri)'!$13:$13,'E(Ri)'!$7:$7)</f>
        <v>15015869.697211156</v>
      </c>
      <c r="H16" s="58">
        <f>_xlfn.XLOOKUP(Table318[[#This Row],[Symbol]],'E(Ri)'!$13:$13,'E(Ri)'!$7:$7)</f>
        <v>2.1488088427350421E-2</v>
      </c>
      <c r="I16" s="58">
        <f>_xlfn.XLOOKUP(Table318[[#This Row],[Symbol]],'E(Ri)'!$13:$13,'E(Ri)'!$8:$8)</f>
        <v>4.6173794426163111E-4</v>
      </c>
      <c r="J16" s="58">
        <f>_xlfn.XLOOKUP(Table318[[#This Row],[Symbol]],'E(Ri)'!$13:$13,'E(Ri)'!$9:$9)</f>
        <v>1.5984288468057521</v>
      </c>
      <c r="K16" s="58">
        <f>Table318[[#This Row],[Beta]]*Table318[[#This Row],[xi: Percentage]]</f>
        <v>1.5984288468057523E-2</v>
      </c>
      <c r="L16" s="58">
        <f>_xlfn.XLOOKUP(Table318[[#This Row],[Symbol]],'E(Ri)'!$13:$13,'E(Ri)'!$10:$10)</f>
        <v>-7.6974325843471398E-4</v>
      </c>
      <c r="M16" s="39">
        <f t="shared" si="1"/>
        <v>0.01</v>
      </c>
      <c r="N16" s="39">
        <v>0.99</v>
      </c>
      <c r="P16" s="32" t="s">
        <v>31162</v>
      </c>
    </row>
    <row r="17" spans="1:16" x14ac:dyDescent="0.3">
      <c r="A17" s="27" t="s">
        <v>21</v>
      </c>
      <c r="B17" s="30" t="str">
        <f>A126</f>
        <v>DPW.DE</v>
      </c>
      <c r="C17" s="31">
        <f>_xlfn.XLOOKUP(Table318[[#This Row],[Symbol]],'E(Ri)'!$13:$13,'E(Ri)'!$5:$5)</f>
        <v>0.23718597152260876</v>
      </c>
      <c r="D17" s="31">
        <f>_xlfn.XLOOKUP(Table318[[#This Row],[Symbol]],'E(Ri)'!$13:$13,'E(Ri)'!$6:$6)</f>
        <v>9.449640299705528E-4</v>
      </c>
      <c r="E17" s="27">
        <v>0.01</v>
      </c>
      <c r="F17" s="58">
        <f t="shared" si="0"/>
        <v>2.3718597152260876E-3</v>
      </c>
      <c r="G17" s="58">
        <f>_xlfn.XLOOKUP(P17,'E(Ri)'!$13:$13,'E(Ri)'!$7:$7)</f>
        <v>3122399.9561752989</v>
      </c>
      <c r="H17" s="58">
        <f>_xlfn.XLOOKUP(Table318[[#This Row],[Symbol]],'E(Ri)'!$13:$13,'E(Ri)'!$7:$7)</f>
        <v>1.0237046753207503E-2</v>
      </c>
      <c r="I17" s="58">
        <f>_xlfn.XLOOKUP(Table318[[#This Row],[Symbol]],'E(Ri)'!$13:$13,'E(Ri)'!$8:$8)</f>
        <v>1.0479712622735628E-4</v>
      </c>
      <c r="J17" s="58">
        <f>_xlfn.XLOOKUP(Table318[[#This Row],[Symbol]],'E(Ri)'!$13:$13,'E(Ri)'!$9:$9)</f>
        <v>1.0102829992656575</v>
      </c>
      <c r="K17" s="58">
        <f>Table318[[#This Row],[Beta]]*Table318[[#This Row],[xi: Percentage]]</f>
        <v>1.0102829992656574E-2</v>
      </c>
      <c r="L17" s="58">
        <f>_xlfn.XLOOKUP(Table318[[#This Row],[Symbol]],'E(Ri)'!$13:$13,'E(Ri)'!$10:$10)</f>
        <v>2.7317090675930099E-4</v>
      </c>
      <c r="M17" s="39">
        <f t="shared" si="1"/>
        <v>0.01</v>
      </c>
      <c r="N17" s="39">
        <f t="shared" ref="N17:N26" si="2">99/100</f>
        <v>0.99</v>
      </c>
      <c r="P17" s="32" t="s">
        <v>31173</v>
      </c>
    </row>
    <row r="18" spans="1:16" x14ac:dyDescent="0.3">
      <c r="A18" s="58" t="s">
        <v>22</v>
      </c>
      <c r="B18" s="30" t="str">
        <f>A128</f>
        <v>DTE.DE</v>
      </c>
      <c r="C18" s="31">
        <f>_xlfn.XLOOKUP(Table318[[#This Row],[Symbol]],'E(Ri)'!$13:$13,'E(Ri)'!$5:$5)</f>
        <v>2.629361262556042E-2</v>
      </c>
      <c r="D18" s="31">
        <f>_xlfn.XLOOKUP(Table318[[#This Row],[Symbol]],'E(Ri)'!$13:$13,'E(Ri)'!$6:$6)</f>
        <v>1.0475542878709331E-4</v>
      </c>
      <c r="E18" s="27">
        <v>0.01</v>
      </c>
      <c r="F18" s="58">
        <f t="shared" si="0"/>
        <v>2.6293612625560419E-4</v>
      </c>
      <c r="G18" s="58">
        <f>_xlfn.XLOOKUP(P18,'E(Ri)'!$13:$13,'E(Ri)'!$7:$7)</f>
        <v>10155726.6812749</v>
      </c>
      <c r="H18" s="58">
        <f>_xlfn.XLOOKUP(Table318[[#This Row],[Symbol]],'E(Ri)'!$13:$13,'E(Ri)'!$7:$7)</f>
        <v>7.0861628703468562E-3</v>
      </c>
      <c r="I18" s="58">
        <f>_xlfn.XLOOKUP(Table318[[#This Row],[Symbol]],'E(Ri)'!$13:$13,'E(Ri)'!$8:$8)</f>
        <v>5.0213704225082398E-5</v>
      </c>
      <c r="J18" s="58">
        <f>_xlfn.XLOOKUP(Table318[[#This Row],[Symbol]],'E(Ri)'!$13:$13,'E(Ri)'!$9:$9)</f>
        <v>0.47147050123505108</v>
      </c>
      <c r="K18" s="58">
        <f>Table318[[#This Row],[Beta]]*Table318[[#This Row],[xi: Percentage]]</f>
        <v>4.7147050123505108E-3</v>
      </c>
      <c r="L18" s="58">
        <f>_xlfn.XLOOKUP(Table318[[#This Row],[Symbol]],'E(Ri)'!$13:$13,'E(Ri)'!$10:$10)</f>
        <v>-2.0741716485476775E-4</v>
      </c>
      <c r="M18" s="39">
        <f t="shared" si="1"/>
        <v>0.01</v>
      </c>
      <c r="N18" s="39">
        <f t="shared" si="2"/>
        <v>0.99</v>
      </c>
      <c r="P18" s="32" t="s">
        <v>31163</v>
      </c>
    </row>
    <row r="19" spans="1:16" x14ac:dyDescent="0.3">
      <c r="A19" s="58" t="s">
        <v>23</v>
      </c>
      <c r="B19" s="30" t="str">
        <f>A130</f>
        <v>SHL.DE</v>
      </c>
      <c r="C19" s="31">
        <f>_xlfn.XLOOKUP(Table318[[#This Row],[Symbol]],'E(Ri)'!$13:$13,'E(Ri)'!$5:$5)</f>
        <v>0.32428108166672809</v>
      </c>
      <c r="D19" s="31">
        <f>_xlfn.XLOOKUP(Table318[[#This Row],[Symbol]],'E(Ri)'!$13:$13,'E(Ri)'!$6:$6)</f>
        <v>1.2919565006642554E-3</v>
      </c>
      <c r="E19" s="27">
        <v>9.9999999999999985E-3</v>
      </c>
      <c r="F19" s="58">
        <f t="shared" si="0"/>
        <v>3.2428108166672803E-3</v>
      </c>
      <c r="G19" s="58">
        <f>_xlfn.XLOOKUP(P19,'E(Ri)'!$13:$13,'E(Ri)'!$7:$7)</f>
        <v>522064.00398406375</v>
      </c>
      <c r="H19" s="58">
        <f>_xlfn.XLOOKUP(Table318[[#This Row],[Symbol]],'E(Ri)'!$13:$13,'E(Ri)'!$7:$7)</f>
        <v>1.2694828933802849E-2</v>
      </c>
      <c r="I19" s="58">
        <f>_xlfn.XLOOKUP(Table318[[#This Row],[Symbol]],'E(Ri)'!$13:$13,'E(Ri)'!$8:$8)</f>
        <v>1.6115868165851799E-4</v>
      </c>
      <c r="J19" s="58">
        <f>_xlfn.XLOOKUP(Table318[[#This Row],[Symbol]],'E(Ri)'!$13:$13,'E(Ri)'!$9:$9)</f>
        <v>0.66026289079298606</v>
      </c>
      <c r="K19" s="58">
        <f>Table318[[#This Row],[Beta]]*Table318[[#This Row],[xi: Percentage]]</f>
        <v>6.6026289079298599E-3</v>
      </c>
      <c r="L19" s="58">
        <f>_xlfn.XLOOKUP(Table318[[#This Row],[Symbol]],'E(Ri)'!$13:$13,'E(Ri)'!$10:$10)</f>
        <v>8.5023501392783953E-4</v>
      </c>
      <c r="M19" s="39">
        <f t="shared" si="1"/>
        <v>0.01</v>
      </c>
      <c r="N19" s="39">
        <f t="shared" si="2"/>
        <v>0.99</v>
      </c>
      <c r="P19" s="32" t="s">
        <v>31174</v>
      </c>
    </row>
    <row r="20" spans="1:16" x14ac:dyDescent="0.3">
      <c r="A20" s="27" t="s">
        <v>24</v>
      </c>
      <c r="B20" s="30" t="str">
        <f>A132</f>
        <v>MTX.DE</v>
      </c>
      <c r="C20" s="31">
        <f>_xlfn.XLOOKUP(Table318[[#This Row],[Symbol]],'E(Ri)'!$13:$13,'E(Ri)'!$5:$5)</f>
        <v>0.34772829004350531</v>
      </c>
      <c r="D20" s="31">
        <f>_xlfn.XLOOKUP(Table318[[#This Row],[Symbol]],'E(Ri)'!$13:$13,'E(Ri)'!$6:$6)</f>
        <v>1.3853716734801007E-3</v>
      </c>
      <c r="E20" s="27">
        <v>0.01</v>
      </c>
      <c r="F20" s="58">
        <f t="shared" si="0"/>
        <v>3.4772829004350533E-3</v>
      </c>
      <c r="G20" s="58">
        <f>_xlfn.XLOOKUP(P20,'E(Ri)'!$13:$13,'E(Ri)'!$7:$7)</f>
        <v>146387.94820717131</v>
      </c>
      <c r="H20" s="58">
        <f>_xlfn.XLOOKUP(Table318[[#This Row],[Symbol]],'E(Ri)'!$13:$13,'E(Ri)'!$7:$7)</f>
        <v>1.2881489374686486E-2</v>
      </c>
      <c r="I20" s="58">
        <f>_xlfn.XLOOKUP(Table318[[#This Row],[Symbol]],'E(Ri)'!$13:$13,'E(Ri)'!$8:$8)</f>
        <v>1.6593276851016085E-4</v>
      </c>
      <c r="J20" s="58">
        <f>_xlfn.XLOOKUP(Table318[[#This Row],[Symbol]],'E(Ri)'!$13:$13,'E(Ri)'!$9:$9)</f>
        <v>0.66753500332273163</v>
      </c>
      <c r="K20" s="58">
        <f>Table318[[#This Row],[Beta]]*Table318[[#This Row],[xi: Percentage]]</f>
        <v>6.6753500332273168E-3</v>
      </c>
      <c r="L20" s="58">
        <f>_xlfn.XLOOKUP(Table318[[#This Row],[Symbol]],'E(Ri)'!$13:$13,'E(Ri)'!$10:$10)</f>
        <v>9.3847085303570409E-4</v>
      </c>
      <c r="M20" s="39">
        <f t="shared" si="1"/>
        <v>0.01</v>
      </c>
      <c r="N20" s="39">
        <f t="shared" si="2"/>
        <v>0.99</v>
      </c>
      <c r="P20" s="32" t="s">
        <v>31164</v>
      </c>
    </row>
    <row r="21" spans="1:16" x14ac:dyDescent="0.3">
      <c r="A21" s="58" t="s">
        <v>31180</v>
      </c>
      <c r="B21" s="30" t="str">
        <f>A134</f>
        <v>PUM.DE</v>
      </c>
      <c r="C21" s="31">
        <f>_xlfn.XLOOKUP(Table318[[#This Row],[Symbol]],'E(Ri)'!$13:$13,'E(Ri)'!$5:$5)</f>
        <v>0.11476367416860916</v>
      </c>
      <c r="D21" s="31">
        <f>_xlfn.XLOOKUP(Table318[[#This Row],[Symbol]],'E(Ri)'!$13:$13,'E(Ri)'!$6:$6)</f>
        <v>4.5722579350043492E-4</v>
      </c>
      <c r="E21" s="27">
        <v>0.01</v>
      </c>
      <c r="F21" s="58">
        <f>C21*E21</f>
        <v>1.1476367416860917E-3</v>
      </c>
      <c r="G21" s="58">
        <f>_xlfn.XLOOKUP(P21,'E(Ri)'!$13:$13,'E(Ri)'!$7:$7)</f>
        <v>389310.16733067727</v>
      </c>
      <c r="H21" s="50">
        <f>_xlfn.XLOOKUP(Table318[[#This Row],[Symbol]],'E(Ri)'!$13:$13,'E(Ri)'!$7:$7)</f>
        <v>1.6316681505760672E-2</v>
      </c>
      <c r="I21" s="58">
        <f>_xlfn.XLOOKUP(Table318[[#This Row],[Symbol]],'E(Ri)'!$13:$13,'E(Ri)'!$8:$8)</f>
        <v>2.6623409536043235E-4</v>
      </c>
      <c r="J21" s="58">
        <f>_xlfn.XLOOKUP(Table318[[#This Row],[Symbol]],'E(Ri)'!$13:$13,'E(Ri)'!$9:$9)</f>
        <v>0.92694614257208052</v>
      </c>
      <c r="K21" s="58">
        <f>Table318[[#This Row],[Beta]]*Table318[[#This Row],[xi: Percentage]]</f>
        <v>9.2694614257208055E-3</v>
      </c>
      <c r="L21" s="58">
        <f>_xlfn.XLOOKUP(Table318[[#This Row],[Symbol]],'E(Ri)'!$13:$13,'E(Ri)'!$10:$10)</f>
        <v>-1.5752588926091051E-4</v>
      </c>
      <c r="M21" s="39">
        <f t="shared" si="1"/>
        <v>0.01</v>
      </c>
      <c r="N21" s="39">
        <f t="shared" si="2"/>
        <v>0.99</v>
      </c>
      <c r="P21" s="32" t="s">
        <v>31175</v>
      </c>
    </row>
    <row r="22" spans="1:16" x14ac:dyDescent="0.3">
      <c r="A22" s="58" t="s">
        <v>31181</v>
      </c>
      <c r="B22" s="30" t="str">
        <f>A136</f>
        <v>HFG.DE</v>
      </c>
      <c r="C22" s="31">
        <f>_xlfn.XLOOKUP(Table318[[#This Row],[Symbol]],'E(Ri)'!$13:$13,'E(Ri)'!$5:$5)</f>
        <v>0.28011053042926387</v>
      </c>
      <c r="D22" s="31">
        <f>_xlfn.XLOOKUP(Table318[[#This Row],[Symbol]],'E(Ri)'!$13:$13,'E(Ri)'!$6:$6)</f>
        <v>1.1159782088815294E-3</v>
      </c>
      <c r="E22" s="27">
        <v>0.01</v>
      </c>
      <c r="F22" s="50">
        <f t="shared" si="0"/>
        <v>2.8011053042926387E-3</v>
      </c>
      <c r="G22" s="58">
        <f>_xlfn.XLOOKUP(P22,'E(Ri)'!$13:$13,'E(Ri)'!$7:$7)</f>
        <v>396117.5378486056</v>
      </c>
      <c r="H22" s="58">
        <f>_xlfn.XLOOKUP(Table318[[#This Row],[Symbol]],'E(Ri)'!$13:$13,'E(Ri)'!$7:$7)</f>
        <v>2.5623298230115141E-2</v>
      </c>
      <c r="I22" s="58">
        <f>_xlfn.XLOOKUP(Table318[[#This Row],[Symbol]],'E(Ri)'!$13:$13,'E(Ri)'!$8:$8)</f>
        <v>6.5655341218942174E-4</v>
      </c>
      <c r="J22" s="58">
        <f>_xlfn.XLOOKUP(Table318[[#This Row],[Symbol]],'E(Ri)'!$13:$13,'E(Ri)'!$9:$9)</f>
        <v>0.71926983049710091</v>
      </c>
      <c r="K22" s="58">
        <f>Table318[[#This Row],[Beta]]*Table318[[#This Row],[xi: Percentage]]</f>
        <v>7.1926983049710094E-3</v>
      </c>
      <c r="L22" s="58">
        <f>_xlfn.XLOOKUP(Table318[[#This Row],[Symbol]],'E(Ri)'!$13:$13,'E(Ri)'!$10:$10)</f>
        <v>6.3593708171206923E-4</v>
      </c>
      <c r="M22" s="39">
        <f t="shared" si="1"/>
        <v>0.01</v>
      </c>
      <c r="N22" s="39">
        <f t="shared" si="2"/>
        <v>0.99</v>
      </c>
      <c r="P22" s="32" t="s">
        <v>31165</v>
      </c>
    </row>
    <row r="23" spans="1:16" x14ac:dyDescent="0.3">
      <c r="A23" s="58" t="s">
        <v>31182</v>
      </c>
      <c r="B23" s="30" t="str">
        <f>A138</f>
        <v>HNR1.DE</v>
      </c>
      <c r="C23" s="31">
        <f>_xlfn.XLOOKUP(Table318[[#This Row],[Symbol]],'E(Ri)'!$13:$13,'E(Ri)'!$5:$5)</f>
        <v>0.20856444200792332</v>
      </c>
      <c r="D23" s="31">
        <f>_xlfn.XLOOKUP(Table318[[#This Row],[Symbol]],'E(Ri)'!$13:$13,'E(Ri)'!$6:$6)</f>
        <v>8.3093403190407701E-4</v>
      </c>
      <c r="E23" s="27">
        <v>0.01</v>
      </c>
      <c r="F23" s="58">
        <f t="shared" si="0"/>
        <v>2.0856444200792333E-3</v>
      </c>
      <c r="G23" s="58">
        <f>_xlfn.XLOOKUP(P23,'E(Ri)'!$13:$13,'E(Ri)'!$7:$7)</f>
        <v>152834.85258964144</v>
      </c>
      <c r="H23" s="58">
        <f>_xlfn.XLOOKUP(Table318[[#This Row],[Symbol]],'E(Ri)'!$13:$13,'E(Ri)'!$7:$7)</f>
        <v>8.8921604229239472E-3</v>
      </c>
      <c r="I23" s="58">
        <f>_xlfn.XLOOKUP(Table318[[#This Row],[Symbol]],'E(Ri)'!$13:$13,'E(Ri)'!$8:$8)</f>
        <v>7.9070516987014993E-5</v>
      </c>
      <c r="J23" s="58">
        <f>_xlfn.XLOOKUP(Table318[[#This Row],[Symbol]],'E(Ri)'!$13:$13,'E(Ri)'!$9:$9)</f>
        <v>0.60831603974887782</v>
      </c>
      <c r="K23" s="58">
        <f>Table318[[#This Row],[Beta]]*Table318[[#This Row],[xi: Percentage]]</f>
        <v>6.0831603974887787E-3</v>
      </c>
      <c r="L23" s="58">
        <f>_xlfn.XLOOKUP(Table318[[#This Row],[Symbol]],'E(Ri)'!$13:$13,'E(Ri)'!$10:$10)</f>
        <v>4.2539152726633439E-4</v>
      </c>
      <c r="M23" s="39">
        <f t="shared" si="1"/>
        <v>0.01</v>
      </c>
      <c r="N23" s="39">
        <f t="shared" si="2"/>
        <v>0.99</v>
      </c>
      <c r="P23" s="32" t="s">
        <v>31176</v>
      </c>
    </row>
    <row r="24" spans="1:16" x14ac:dyDescent="0.3">
      <c r="A24" s="58" t="s">
        <v>31183</v>
      </c>
      <c r="B24" s="30" t="str">
        <f>A140</f>
        <v>IFX.DE</v>
      </c>
      <c r="C24" s="31">
        <f>_xlfn.XLOOKUP(Table318[[#This Row],[Symbol]],'E(Ri)'!$13:$13,'E(Ri)'!$5:$5)</f>
        <v>0.16605260354415191</v>
      </c>
      <c r="D24" s="31">
        <f>_xlfn.XLOOKUP(Table318[[#This Row],[Symbol]],'E(Ri)'!$13:$13,'E(Ri)'!$6:$6)</f>
        <v>6.6156415754642199E-4</v>
      </c>
      <c r="E24" s="27">
        <v>0.01</v>
      </c>
      <c r="F24" s="58">
        <f t="shared" si="0"/>
        <v>1.6605260354415191E-3</v>
      </c>
      <c r="G24" s="58">
        <f>_xlfn.XLOOKUP(P24,'E(Ri)'!$13:$13,'E(Ri)'!$7:$7)</f>
        <v>6861870.0796812745</v>
      </c>
      <c r="H24" s="58">
        <f>_xlfn.XLOOKUP(Table318[[#This Row],[Symbol]],'E(Ri)'!$13:$13,'E(Ri)'!$7:$7)</f>
        <v>1.7207086670331766E-2</v>
      </c>
      <c r="I24" s="58">
        <f>_xlfn.XLOOKUP(Table318[[#This Row],[Symbol]],'E(Ri)'!$13:$13,'E(Ri)'!$8:$8)</f>
        <v>2.9608383168030914E-4</v>
      </c>
      <c r="J24" s="58">
        <f>_xlfn.XLOOKUP(Table318[[#This Row],[Symbol]],'E(Ri)'!$13:$13,'E(Ri)'!$9:$9)</f>
        <v>1.3808190011572889</v>
      </c>
      <c r="K24" s="58">
        <f>Table318[[#This Row],[Beta]]*Table318[[#This Row],[xi: Percentage]]</f>
        <v>1.380819001157289E-2</v>
      </c>
      <c r="L24" s="58">
        <f>_xlfn.XLOOKUP(Table318[[#This Row],[Symbol]],'E(Ri)'!$13:$13,'E(Ri)'!$10:$10)</f>
        <v>-2.5411895894184109E-4</v>
      </c>
      <c r="M24" s="39">
        <f t="shared" si="1"/>
        <v>0.01</v>
      </c>
      <c r="N24" s="39">
        <f t="shared" si="2"/>
        <v>0.99</v>
      </c>
      <c r="P24" s="32" t="s">
        <v>31166</v>
      </c>
    </row>
    <row r="25" spans="1:16" x14ac:dyDescent="0.3">
      <c r="A25" s="58" t="s">
        <v>31184</v>
      </c>
      <c r="B25" s="30" t="str">
        <f>A142</f>
        <v>LIN.DE</v>
      </c>
      <c r="C25" s="31">
        <f>_xlfn.XLOOKUP(Table318[[#This Row],[Symbol]],'E(Ri)'!$13:$13,'E(Ri)'!$5:$5)</f>
        <v>0.15153454603921646</v>
      </c>
      <c r="D25" s="31">
        <f>_xlfn.XLOOKUP(Table318[[#This Row],[Symbol]],'E(Ri)'!$13:$13,'E(Ri)'!$6:$6)</f>
        <v>6.037232909928943E-4</v>
      </c>
      <c r="E25" s="27">
        <v>0.01</v>
      </c>
      <c r="F25" s="58">
        <f t="shared" si="0"/>
        <v>1.5153454603921647E-3</v>
      </c>
      <c r="G25" s="58">
        <f>_xlfn.XLOOKUP(P25,'E(Ri)'!$13:$13,'E(Ri)'!$7:$7)</f>
        <v>792591.203187251</v>
      </c>
      <c r="H25" s="58">
        <f>_xlfn.XLOOKUP(Table318[[#This Row],[Symbol]],'E(Ri)'!$13:$13,'E(Ri)'!$7:$7)</f>
        <v>1.1565556169147008E-2</v>
      </c>
      <c r="I25" s="58">
        <f>_xlfn.XLOOKUP(Table318[[#This Row],[Symbol]],'E(Ri)'!$13:$13,'E(Ri)'!$8:$8)</f>
        <v>1.3376208950169441E-4</v>
      </c>
      <c r="J25" s="58">
        <f>_xlfn.XLOOKUP(Table318[[#This Row],[Symbol]],'E(Ri)'!$13:$13,'E(Ri)'!$9:$9)</f>
        <v>1.0480918277905016</v>
      </c>
      <c r="K25" s="58">
        <f>Table318[[#This Row],[Beta]]*Table318[[#This Row],[xi: Percentage]]</f>
        <v>1.0480918277905015E-2</v>
      </c>
      <c r="L25" s="58">
        <f>_xlfn.XLOOKUP(Table318[[#This Row],[Symbol]],'E(Ri)'!$13:$13,'E(Ri)'!$10:$10)</f>
        <v>-9.1716551873453444E-5</v>
      </c>
      <c r="M25" s="39">
        <f t="shared" si="1"/>
        <v>0.01</v>
      </c>
      <c r="N25" s="39">
        <f t="shared" si="2"/>
        <v>0.99</v>
      </c>
      <c r="P25" s="32" t="s">
        <v>31177</v>
      </c>
    </row>
    <row r="26" spans="1:16" x14ac:dyDescent="0.3">
      <c r="A26" s="58" t="s">
        <v>31185</v>
      </c>
      <c r="B26" s="30" t="str">
        <f>A144</f>
        <v>MRK.DE</v>
      </c>
      <c r="C26" s="31">
        <f>_xlfn.XLOOKUP(Table318[[#This Row],[Symbol]],'E(Ri)'!$13:$13,'E(Ri)'!$5:$5)</f>
        <v>0.26164621976029939</v>
      </c>
      <c r="D26" s="31">
        <f>_xlfn.XLOOKUP(Table318[[#This Row],[Symbol]],'E(Ri)'!$13:$13,'E(Ri)'!$6:$6)</f>
        <v>1.0424152181685235E-3</v>
      </c>
      <c r="E26" s="27">
        <v>9.9999999999999985E-3</v>
      </c>
      <c r="F26" s="58">
        <f t="shared" si="0"/>
        <v>2.6164621976029934E-3</v>
      </c>
      <c r="G26" s="58">
        <f>_xlfn.XLOOKUP(P26,'E(Ri)'!$13:$13,'E(Ri)'!$7:$7)</f>
        <v>503144.78087649401</v>
      </c>
      <c r="H26" s="58">
        <f>_xlfn.XLOOKUP(Table318[[#This Row],[Symbol]],'E(Ri)'!$13:$13,'E(Ri)'!$7:$7)</f>
        <v>1.0561215938977925E-2</v>
      </c>
      <c r="I26" s="58">
        <f>_xlfn.XLOOKUP(Table318[[#This Row],[Symbol]],'E(Ri)'!$13:$13,'E(Ri)'!$8:$8)</f>
        <v>1.1153928210972138E-4</v>
      </c>
      <c r="J26" s="58">
        <f>_xlfn.XLOOKUP(Table318[[#This Row],[Symbol]],'E(Ri)'!$13:$13,'E(Ri)'!$9:$9)</f>
        <v>0.53285464464965848</v>
      </c>
      <c r="K26" s="58">
        <f>Table318[[#This Row],[Beta]]*Table318[[#This Row],[xi: Percentage]]</f>
        <v>5.3285464464965836E-3</v>
      </c>
      <c r="L26" s="58">
        <f>_xlfn.XLOOKUP(Table318[[#This Row],[Symbol]],'E(Ri)'!$13:$13,'E(Ri)'!$10:$10)</f>
        <v>6.8593187438761795E-4</v>
      </c>
      <c r="M26" s="39">
        <f t="shared" si="1"/>
        <v>0.01</v>
      </c>
      <c r="N26" s="39">
        <f t="shared" si="2"/>
        <v>0.99</v>
      </c>
      <c r="P26" s="32" t="s">
        <v>31167</v>
      </c>
    </row>
    <row r="27" spans="1:16" s="44" customFormat="1" ht="15" thickBot="1" x14ac:dyDescent="0.35">
      <c r="A27" s="40"/>
      <c r="B27" s="41"/>
      <c r="C27" s="42"/>
      <c r="D27" s="42"/>
      <c r="E27" s="43"/>
      <c r="F27" s="40"/>
      <c r="G27" s="41"/>
      <c r="H27" s="41"/>
      <c r="I27" s="41"/>
      <c r="J27" s="41"/>
      <c r="K27" s="41"/>
      <c r="L27" s="41"/>
      <c r="M27" s="41"/>
      <c r="N27" s="41"/>
    </row>
    <row r="28" spans="1:16" ht="15" thickBot="1" x14ac:dyDescent="0.35">
      <c r="A28" s="29" t="s">
        <v>31202</v>
      </c>
      <c r="B28" s="29"/>
      <c r="C28" s="28">
        <f>SUM(C6:C26)</f>
        <v>4.6056952097887791</v>
      </c>
      <c r="D28" s="28">
        <f>SUM(D6:D26)</f>
        <v>1.8349383305931392E-2</v>
      </c>
      <c r="E28" s="54">
        <f t="shared" ref="E28:L28" si="3">SUM(E6:E26)</f>
        <v>1.0000000194079297</v>
      </c>
      <c r="F28" s="55">
        <f t="shared" si="3"/>
        <v>0.39451964744106532</v>
      </c>
      <c r="G28" s="28">
        <f t="shared" si="3"/>
        <v>52631414.1314741</v>
      </c>
      <c r="H28" s="28">
        <f t="shared" si="3"/>
        <v>0.27978754405859318</v>
      </c>
      <c r="I28" s="28">
        <f t="shared" si="3"/>
        <v>4.1205775858939846E-3</v>
      </c>
      <c r="J28" s="28">
        <f t="shared" si="3"/>
        <v>18.551604537665263</v>
      </c>
      <c r="K28" s="62">
        <f t="shared" si="3"/>
        <v>0.9900130652295408</v>
      </c>
      <c r="L28" s="28">
        <f t="shared" si="3"/>
        <v>6.0094367138856459E-3</v>
      </c>
      <c r="M28" s="28"/>
      <c r="N28" s="28"/>
    </row>
    <row r="29" spans="1:16" ht="15" thickBot="1" x14ac:dyDescent="0.35">
      <c r="A29" s="29"/>
      <c r="B29" s="29"/>
      <c r="C29" s="28"/>
      <c r="D29" s="28"/>
      <c r="E29" s="28"/>
      <c r="F29" s="47" t="s">
        <v>6</v>
      </c>
      <c r="G29" s="28"/>
      <c r="H29" s="48" t="s">
        <v>31203</v>
      </c>
      <c r="I29" s="28"/>
      <c r="J29" s="28"/>
      <c r="K29" s="28"/>
      <c r="L29" s="28"/>
      <c r="M29" s="28"/>
      <c r="N29" s="28"/>
    </row>
    <row r="30" spans="1:16" ht="15" thickBot="1" x14ac:dyDescent="0.35">
      <c r="A30" s="45" t="s">
        <v>40</v>
      </c>
      <c r="B30" s="57">
        <f>F28/H30</f>
        <v>2.0492251914697208</v>
      </c>
      <c r="C30" s="29"/>
      <c r="D30" s="29"/>
      <c r="E30" s="29"/>
      <c r="F30" s="29"/>
      <c r="G30" s="29"/>
      <c r="H30" s="56">
        <f t="array" ref="H30">SQRT(MMULT(MMULT(TRANSPOSE(E6:E26),'Cov Matrix'!B511:V531),'E(Rp) &amp; Optimization (10)'!E6:E26*252))</f>
        <v>0.19252137299664596</v>
      </c>
      <c r="I30" s="29"/>
      <c r="J30" s="29"/>
      <c r="K30" s="29"/>
      <c r="L30" s="29"/>
      <c r="M30" s="29"/>
      <c r="N30" s="29"/>
    </row>
    <row r="31" spans="1:16" x14ac:dyDescent="0.3">
      <c r="A31" s="46"/>
    </row>
    <row r="32" spans="1:16" x14ac:dyDescent="0.3">
      <c r="H32" s="132" t="s">
        <v>31306</v>
      </c>
    </row>
    <row r="33" spans="8:8" x14ac:dyDescent="0.3">
      <c r="H33" s="132" cm="1">
        <f t="array" ref="H33">SQRT(MMULT(MMULT(TRANSPOSE(E6:E26),'Cov Matrix'!B511:V531),'E(Rp) &amp; Optimization (10)'!E6:E26))</f>
        <v>1.2127706547948357E-2</v>
      </c>
    </row>
    <row r="101" spans="1:44" x14ac:dyDescent="0.3">
      <c r="A101" s="179" t="s">
        <v>31191</v>
      </c>
      <c r="B101" s="179"/>
      <c r="C101" s="179"/>
      <c r="D101" s="179"/>
      <c r="E101" s="179"/>
      <c r="F101" s="179"/>
      <c r="G101" s="60"/>
      <c r="H101" s="60"/>
      <c r="I101" s="60"/>
      <c r="J101" s="60"/>
      <c r="K101" s="60"/>
      <c r="L101" s="60"/>
      <c r="M101" s="60"/>
      <c r="N101" s="60"/>
      <c r="O101" s="24"/>
      <c r="P101" s="24"/>
      <c r="Q101" s="24"/>
      <c r="R101" s="24"/>
      <c r="S101" s="24"/>
      <c r="T101" s="24"/>
      <c r="U101" s="24"/>
      <c r="V101" s="24"/>
      <c r="W101" s="24"/>
      <c r="X101" s="24"/>
    </row>
    <row r="102" spans="1:44" x14ac:dyDescent="0.3">
      <c r="A102" s="30" t="str">
        <f>'E(Ri)'!C$13</f>
        <v>RWE.De</v>
      </c>
      <c r="B102" s="30" t="str">
        <f>'E(Ri)'!D$13</f>
        <v>Volume1</v>
      </c>
      <c r="C102" s="30" t="str">
        <f>'E(Ri)'!E$13</f>
        <v>ADS.DE</v>
      </c>
      <c r="D102" s="30"/>
      <c r="E102" s="30" t="str">
        <f>'E(Ri)'!F$13</f>
        <v>Volume2</v>
      </c>
      <c r="F102" s="30" t="str">
        <f>'E(Ri)'!G$13</f>
        <v>AIR.DE</v>
      </c>
      <c r="G102" s="30" t="str">
        <f>'E(Ri)'!I$13</f>
        <v>ALV.DE</v>
      </c>
      <c r="H102" s="30" t="str">
        <f>'E(Ri)'!J$13</f>
        <v>Volume4</v>
      </c>
      <c r="I102" s="30" t="str">
        <f>'E(Ri)'!K$13</f>
        <v>BAS.DE</v>
      </c>
      <c r="J102" s="30"/>
      <c r="K102" s="30"/>
      <c r="L102" s="30"/>
      <c r="M102" s="30" t="str">
        <f>'E(Ri)'!L$13</f>
        <v>Volume5</v>
      </c>
      <c r="N102" s="30" t="str">
        <f>'E(Ri)'!M$13</f>
        <v>BAYN.DE</v>
      </c>
      <c r="O102" s="23" t="str">
        <f>'E(Ri)'!O$13</f>
        <v>BEI.DE</v>
      </c>
      <c r="P102" s="23" t="str">
        <f>'E(Ri)'!P$13</f>
        <v>Volume7</v>
      </c>
      <c r="Q102" s="23" t="str">
        <f>'E(Ri)'!Q$13</f>
        <v>BMW.DE</v>
      </c>
      <c r="R102" s="23" t="str">
        <f>'E(Ri)'!R$13</f>
        <v>Volume8</v>
      </c>
      <c r="S102" s="23" t="str">
        <f>'E(Ri)'!S$13</f>
        <v>CON.DE</v>
      </c>
      <c r="T102" s="23" t="str">
        <f>'E(Ri)'!T$13</f>
        <v>Volume9</v>
      </c>
      <c r="U102" s="23" t="str">
        <f>'E(Ri)'!U$13</f>
        <v>DB1.DE</v>
      </c>
      <c r="V102" s="23" t="str">
        <f>'E(Ri)'!V$13</f>
        <v>Volume10</v>
      </c>
      <c r="W102" s="23" t="str">
        <f>'E(Ri)'!W$13</f>
        <v>DBK.DE</v>
      </c>
      <c r="X102" s="23" t="str">
        <f>'E(Ri)'!X$13</f>
        <v>Volume11</v>
      </c>
      <c r="Y102" s="23" t="str">
        <f>'E(Ri)'!Y$13</f>
        <v>DPW.DE</v>
      </c>
      <c r="Z102" s="23" t="str">
        <f>'E(Ri)'!Z$13</f>
        <v>Volume12</v>
      </c>
      <c r="AA102" s="23" t="str">
        <f>'E(Ri)'!AA$13</f>
        <v>DTE.DE</v>
      </c>
      <c r="AB102" s="23" t="str">
        <f>'E(Ri)'!AB$13</f>
        <v>Volume13</v>
      </c>
      <c r="AC102" s="23" t="str">
        <f>'E(Ri)'!AC$13</f>
        <v>SHL.DE</v>
      </c>
      <c r="AD102" s="23" t="str">
        <f>'E(Ri)'!AD$13</f>
        <v>Volume14</v>
      </c>
      <c r="AE102" s="23" t="str">
        <f>'E(Ri)'!AE$13</f>
        <v>MTX.DE</v>
      </c>
      <c r="AF102" s="23" t="str">
        <f>'E(Ri)'!AF$13</f>
        <v>Volume15</v>
      </c>
      <c r="AG102" s="23" t="str">
        <f>'E(Ri)'!AG$13</f>
        <v>PUM.DE</v>
      </c>
      <c r="AH102" s="23" t="str">
        <f>'E(Ri)'!AH$13</f>
        <v>Volume16</v>
      </c>
      <c r="AI102" s="23" t="str">
        <f>'E(Ri)'!AI$13</f>
        <v>HFG.DE</v>
      </c>
      <c r="AJ102" s="23" t="str">
        <f>'E(Ri)'!AJ$13</f>
        <v>Volume17</v>
      </c>
      <c r="AK102" s="23" t="str">
        <f>'E(Ri)'!AK$13</f>
        <v>HNR1.DE</v>
      </c>
      <c r="AL102" s="23" t="str">
        <f>'E(Ri)'!AL$13</f>
        <v>Volume18</v>
      </c>
      <c r="AM102" s="23" t="str">
        <f>'E(Ri)'!AM$13</f>
        <v>IFX.DE</v>
      </c>
      <c r="AN102" s="23" t="str">
        <f>'E(Ri)'!AN$13</f>
        <v>Volume19</v>
      </c>
      <c r="AO102" s="23" t="str">
        <f>'E(Ri)'!AO$13</f>
        <v>LIN.DE</v>
      </c>
      <c r="AP102" s="23" t="str">
        <f>'E(Ri)'!AP$13</f>
        <v>Volume20</v>
      </c>
      <c r="AQ102" s="23" t="str">
        <f>'E(Ri)'!AQ$13</f>
        <v>MRK.DE</v>
      </c>
      <c r="AR102" s="23" t="str">
        <f>'E(Ri)'!AR$13</f>
        <v>Volume21</v>
      </c>
    </row>
    <row r="104" spans="1:44" x14ac:dyDescent="0.3">
      <c r="A104" s="30" t="str">
        <f>'E(Ri)'!C$13</f>
        <v>RWE.De</v>
      </c>
      <c r="N104"/>
    </row>
    <row r="105" spans="1:44" x14ac:dyDescent="0.3">
      <c r="A105" s="30" t="str">
        <f>'E(Ri)'!D$13</f>
        <v>Volume1</v>
      </c>
      <c r="N105"/>
    </row>
    <row r="106" spans="1:44" hidden="1" x14ac:dyDescent="0.3">
      <c r="A106" s="30" t="str">
        <f>'E(Ri)'!E$13</f>
        <v>ADS.DE</v>
      </c>
      <c r="N106"/>
    </row>
    <row r="107" spans="1:44" x14ac:dyDescent="0.3">
      <c r="A107" s="30" t="str">
        <f>'E(Ri)'!F$13</f>
        <v>Volume2</v>
      </c>
      <c r="N107"/>
    </row>
    <row r="108" spans="1:44" hidden="1" x14ac:dyDescent="0.3">
      <c r="A108" s="30" t="str">
        <f>'E(Ri)'!G$13</f>
        <v>AIR.DE</v>
      </c>
      <c r="N108"/>
    </row>
    <row r="109" spans="1:44" x14ac:dyDescent="0.3">
      <c r="A109" s="30" t="str">
        <f>'E(Ri)'!H$13</f>
        <v>Volume3</v>
      </c>
      <c r="N109"/>
    </row>
    <row r="110" spans="1:44" hidden="1" x14ac:dyDescent="0.3">
      <c r="A110" s="30" t="str">
        <f>'E(Ri)'!I$13</f>
        <v>ALV.DE</v>
      </c>
      <c r="N110"/>
    </row>
    <row r="111" spans="1:44" x14ac:dyDescent="0.3">
      <c r="A111" s="30" t="str">
        <f>'E(Ri)'!J$13</f>
        <v>Volume4</v>
      </c>
      <c r="N111"/>
    </row>
    <row r="112" spans="1:44" hidden="1" x14ac:dyDescent="0.3">
      <c r="A112" s="30" t="str">
        <f>'E(Ri)'!K$13</f>
        <v>BAS.DE</v>
      </c>
      <c r="N112"/>
    </row>
    <row r="113" spans="1:14" x14ac:dyDescent="0.3">
      <c r="A113" s="30" t="str">
        <f>'E(Ri)'!L$13</f>
        <v>Volume5</v>
      </c>
      <c r="N113"/>
    </row>
    <row r="114" spans="1:14" hidden="1" x14ac:dyDescent="0.3">
      <c r="A114" s="30" t="str">
        <f>'E(Ri)'!M$13</f>
        <v>BAYN.DE</v>
      </c>
      <c r="N114"/>
    </row>
    <row r="115" spans="1:14" x14ac:dyDescent="0.3">
      <c r="A115" s="30" t="str">
        <f>'E(Ri)'!N$13</f>
        <v>Volume6</v>
      </c>
      <c r="N115"/>
    </row>
    <row r="116" spans="1:14" hidden="1" x14ac:dyDescent="0.3">
      <c r="A116" s="30" t="str">
        <f>'E(Ri)'!O$13</f>
        <v>BEI.DE</v>
      </c>
      <c r="N116"/>
    </row>
    <row r="117" spans="1:14" x14ac:dyDescent="0.3">
      <c r="A117" s="30" t="str">
        <f>'E(Ri)'!P$13</f>
        <v>Volume7</v>
      </c>
      <c r="N117"/>
    </row>
    <row r="118" spans="1:14" hidden="1" x14ac:dyDescent="0.3">
      <c r="A118" s="30" t="str">
        <f>'E(Ri)'!Q$13</f>
        <v>BMW.DE</v>
      </c>
      <c r="N118"/>
    </row>
    <row r="119" spans="1:14" x14ac:dyDescent="0.3">
      <c r="A119" s="30" t="str">
        <f>'E(Ri)'!R$13</f>
        <v>Volume8</v>
      </c>
      <c r="N119"/>
    </row>
    <row r="120" spans="1:14" hidden="1" x14ac:dyDescent="0.3">
      <c r="A120" s="30" t="str">
        <f>'E(Ri)'!S$13</f>
        <v>CON.DE</v>
      </c>
      <c r="N120"/>
    </row>
    <row r="121" spans="1:14" x14ac:dyDescent="0.3">
      <c r="A121" s="30" t="str">
        <f>'E(Ri)'!T$13</f>
        <v>Volume9</v>
      </c>
      <c r="N121"/>
    </row>
    <row r="122" spans="1:14" hidden="1" x14ac:dyDescent="0.3">
      <c r="A122" s="30" t="str">
        <f>'E(Ri)'!U$13</f>
        <v>DB1.DE</v>
      </c>
      <c r="N122"/>
    </row>
    <row r="123" spans="1:14" x14ac:dyDescent="0.3">
      <c r="A123" s="30" t="str">
        <f>'E(Ri)'!V$13</f>
        <v>Volume10</v>
      </c>
      <c r="N123"/>
    </row>
    <row r="124" spans="1:14" hidden="1" x14ac:dyDescent="0.3">
      <c r="A124" s="30" t="str">
        <f>'E(Ri)'!W$13</f>
        <v>DBK.DE</v>
      </c>
      <c r="N124"/>
    </row>
    <row r="125" spans="1:14" x14ac:dyDescent="0.3">
      <c r="A125" s="30" t="str">
        <f>'E(Ri)'!X$13</f>
        <v>Volume11</v>
      </c>
      <c r="N125"/>
    </row>
    <row r="126" spans="1:14" hidden="1" x14ac:dyDescent="0.3">
      <c r="A126" s="30" t="str">
        <f>'E(Ri)'!Y$13</f>
        <v>DPW.DE</v>
      </c>
    </row>
    <row r="127" spans="1:14" x14ac:dyDescent="0.3">
      <c r="A127" s="30" t="str">
        <f>'E(Ri)'!Z$13</f>
        <v>Volume12</v>
      </c>
    </row>
    <row r="128" spans="1:14" hidden="1" x14ac:dyDescent="0.3">
      <c r="A128" s="30" t="str">
        <f>'E(Ri)'!AA$13</f>
        <v>DTE.DE</v>
      </c>
    </row>
    <row r="129" spans="1:1" x14ac:dyDescent="0.3">
      <c r="A129" s="30" t="str">
        <f>'E(Ri)'!AB$13</f>
        <v>Volume13</v>
      </c>
    </row>
    <row r="130" spans="1:1" hidden="1" x14ac:dyDescent="0.3">
      <c r="A130" s="30" t="str">
        <f>'E(Ri)'!AC$13</f>
        <v>SHL.DE</v>
      </c>
    </row>
    <row r="131" spans="1:1" x14ac:dyDescent="0.3">
      <c r="A131" s="30" t="str">
        <f>'E(Ri)'!AD$13</f>
        <v>Volume14</v>
      </c>
    </row>
    <row r="132" spans="1:1" hidden="1" x14ac:dyDescent="0.3">
      <c r="A132" s="30" t="str">
        <f>'E(Ri)'!AE$13</f>
        <v>MTX.DE</v>
      </c>
    </row>
    <row r="133" spans="1:1" x14ac:dyDescent="0.3">
      <c r="A133" s="30" t="str">
        <f>'E(Ri)'!AF$13</f>
        <v>Volume15</v>
      </c>
    </row>
    <row r="134" spans="1:1" hidden="1" x14ac:dyDescent="0.3">
      <c r="A134" s="30" t="str">
        <f>'E(Ri)'!AG$13</f>
        <v>PUM.DE</v>
      </c>
    </row>
    <row r="135" spans="1:1" x14ac:dyDescent="0.3">
      <c r="A135" s="30" t="str">
        <f>'E(Ri)'!AH$13</f>
        <v>Volume16</v>
      </c>
    </row>
    <row r="136" spans="1:1" hidden="1" x14ac:dyDescent="0.3">
      <c r="A136" s="30" t="str">
        <f>'E(Ri)'!AI$13</f>
        <v>HFG.DE</v>
      </c>
    </row>
    <row r="137" spans="1:1" x14ac:dyDescent="0.3">
      <c r="A137" s="30" t="str">
        <f>'E(Ri)'!AJ$13</f>
        <v>Volume17</v>
      </c>
    </row>
    <row r="138" spans="1:1" hidden="1" x14ac:dyDescent="0.3">
      <c r="A138" s="30" t="str">
        <f>'E(Ri)'!AK$13</f>
        <v>HNR1.DE</v>
      </c>
    </row>
    <row r="139" spans="1:1" x14ac:dyDescent="0.3">
      <c r="A139" s="30" t="str">
        <f>'E(Ri)'!AL$13</f>
        <v>Volume18</v>
      </c>
    </row>
    <row r="140" spans="1:1" hidden="1" x14ac:dyDescent="0.3">
      <c r="A140" s="30" t="str">
        <f>'E(Ri)'!AM$13</f>
        <v>IFX.DE</v>
      </c>
    </row>
    <row r="141" spans="1:1" x14ac:dyDescent="0.3">
      <c r="A141" s="30" t="str">
        <f>'E(Ri)'!AN$13</f>
        <v>Volume19</v>
      </c>
    </row>
    <row r="142" spans="1:1" hidden="1" x14ac:dyDescent="0.3">
      <c r="A142" s="30" t="str">
        <f>'E(Ri)'!AO$13</f>
        <v>LIN.DE</v>
      </c>
    </row>
    <row r="143" spans="1:1" x14ac:dyDescent="0.3">
      <c r="A143" s="30" t="str">
        <f>'E(Ri)'!AP$13</f>
        <v>Volume20</v>
      </c>
    </row>
    <row r="144" spans="1:1" hidden="1" x14ac:dyDescent="0.3">
      <c r="A144" s="30" t="str">
        <f>'E(Ri)'!AQ$13</f>
        <v>MRK.DE</v>
      </c>
    </row>
    <row r="145" spans="1:1" x14ac:dyDescent="0.3">
      <c r="A145" s="30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104:A145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1:N1"/>
    <mergeCell ref="A2:N2"/>
    <mergeCell ref="A3:N3"/>
    <mergeCell ref="A4:N4"/>
    <mergeCell ref="A101:F101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0BD1B-24F4-4B91-8173-2635DF5FC7C4}">
  <sheetPr filterMode="1"/>
  <dimension ref="A1:AR145"/>
  <sheetViews>
    <sheetView topLeftCell="A5" zoomScaleNormal="100" workbookViewId="0">
      <selection activeCell="H34" sqref="H34"/>
    </sheetView>
  </sheetViews>
  <sheetFormatPr defaultRowHeight="14.4" x14ac:dyDescent="0.3"/>
  <cols>
    <col min="1" max="1" width="11.33203125" style="58" bestFit="1" customWidth="1"/>
    <col min="2" max="2" width="12" style="58" customWidth="1"/>
    <col min="3" max="3" width="11.44140625" style="58" bestFit="1" customWidth="1"/>
    <col min="4" max="4" width="16.33203125" style="58" bestFit="1" customWidth="1"/>
    <col min="5" max="5" width="14.6640625" style="58" customWidth="1"/>
    <col min="6" max="6" width="12.5546875" style="58" bestFit="1" customWidth="1"/>
    <col min="7" max="7" width="16.6640625" style="58" bestFit="1" customWidth="1"/>
    <col min="8" max="8" width="14.44140625" style="58" bestFit="1" customWidth="1"/>
    <col min="9" max="9" width="14.5546875" style="58" bestFit="1" customWidth="1"/>
    <col min="10" max="10" width="14.5546875" style="58" customWidth="1"/>
    <col min="11" max="11" width="16.109375" style="58" bestFit="1" customWidth="1"/>
    <col min="12" max="12" width="14.5546875" style="58" customWidth="1"/>
    <col min="13" max="13" width="11.6640625" style="58" bestFit="1" customWidth="1"/>
    <col min="14" max="14" width="11.5546875" style="58" bestFit="1" customWidth="1"/>
  </cols>
  <sheetData>
    <row r="1" spans="1:19" x14ac:dyDescent="0.3">
      <c r="A1" s="178" t="s">
        <v>0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61"/>
      <c r="P1" s="61"/>
      <c r="Q1" s="61"/>
      <c r="R1" s="61"/>
      <c r="S1" s="61"/>
    </row>
    <row r="2" spans="1:19" ht="15.6" customHeight="1" x14ac:dyDescent="0.3">
      <c r="A2" s="178" t="s">
        <v>4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61"/>
      <c r="P2" s="61"/>
      <c r="Q2" s="61"/>
      <c r="R2" s="61"/>
      <c r="S2" s="61"/>
    </row>
    <row r="3" spans="1:19" x14ac:dyDescent="0.3">
      <c r="A3" s="178" t="s">
        <v>1</v>
      </c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61"/>
      <c r="P3" s="61"/>
      <c r="Q3" s="61"/>
      <c r="R3" s="61"/>
      <c r="S3" s="61"/>
    </row>
    <row r="4" spans="1:19" x14ac:dyDescent="0.3">
      <c r="A4" s="178" t="s">
        <v>31193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22"/>
      <c r="P4" s="22"/>
      <c r="Q4" s="22"/>
      <c r="R4" s="22"/>
      <c r="S4" s="22"/>
    </row>
    <row r="5" spans="1:19" x14ac:dyDescent="0.3">
      <c r="A5" s="58" t="s">
        <v>31189</v>
      </c>
      <c r="B5" s="58" t="s">
        <v>31190</v>
      </c>
      <c r="C5" s="58" t="s">
        <v>2</v>
      </c>
      <c r="D5" s="58" t="s">
        <v>27</v>
      </c>
      <c r="E5" s="58" t="s">
        <v>3</v>
      </c>
      <c r="F5" s="58" t="s">
        <v>5</v>
      </c>
      <c r="G5" s="58" t="s">
        <v>31194</v>
      </c>
      <c r="H5" s="58" t="s">
        <v>31196</v>
      </c>
      <c r="I5" s="58" t="s">
        <v>31195</v>
      </c>
      <c r="J5" s="58" t="s">
        <v>30</v>
      </c>
      <c r="K5" s="58" t="s">
        <v>31207</v>
      </c>
      <c r="L5" s="58" t="s">
        <v>31197</v>
      </c>
      <c r="M5" s="58" t="s">
        <v>38</v>
      </c>
      <c r="N5" s="58" t="s">
        <v>39</v>
      </c>
      <c r="P5" s="32"/>
    </row>
    <row r="6" spans="1:19" x14ac:dyDescent="0.3">
      <c r="A6" s="58" t="s">
        <v>10</v>
      </c>
      <c r="B6" s="30" t="str">
        <f>A104</f>
        <v>RWE.De</v>
      </c>
      <c r="C6" s="31">
        <f>_xlfn.XLOOKUP(Table317[[#This Row],[Symbol]],'E(Ri)'!$13:$13,'E(Ri)'!$5:$5)</f>
        <v>0.32187777749282903</v>
      </c>
      <c r="D6" s="31">
        <f>_xlfn.XLOOKUP(Table317[[#This Row],[Symbol]],'E(Ri)'!$13:$13,'E(Ri)'!$6:$6)</f>
        <v>1.2823815836367691E-3</v>
      </c>
      <c r="E6" s="27">
        <v>2.2391673813734785E-2</v>
      </c>
      <c r="F6" s="58">
        <f>C6*E6</f>
        <v>7.2073822015093318E-3</v>
      </c>
      <c r="G6" s="58">
        <f>_xlfn.XLOOKUP(P6,'E(Ri)'!$13:$13,'E(Ri)'!$7:$7)</f>
        <v>3355290.9003984062</v>
      </c>
      <c r="H6" s="58">
        <f>_xlfn.XLOOKUP(Table317[[#This Row],[Symbol]],'E(Ri)'!$13:$13,'E(Ri)'!$7:$7)</f>
        <v>1.3883797660914996E-2</v>
      </c>
      <c r="I6" s="58">
        <f>_xlfn.XLOOKUP(Table317[[#This Row],[Symbol]],'E(Ri)'!$13:$13,'E(Ri)'!$8:$8)</f>
        <v>1.9275983748922871E-4</v>
      </c>
      <c r="J6" s="58">
        <f>_xlfn.XLOOKUP(Table317[[#This Row],[Symbol]],'E(Ri)'!$13:$13,'E(Ri)'!$9:$9)</f>
        <v>0.38305140478116578</v>
      </c>
      <c r="K6" s="58">
        <f>Table317[[#This Row],[Beta]]*Table317[[#This Row],[xi: Percentage]]</f>
        <v>8.577162109752753E-3</v>
      </c>
      <c r="L6" s="58">
        <f>_xlfn.XLOOKUP(Table317[[#This Row],[Symbol]],'E(Ri)'!$13:$13,'E(Ri)'!$10:$10)</f>
        <v>1.0240024406010268E-3</v>
      </c>
      <c r="M6" s="39">
        <f>1/100</f>
        <v>0.01</v>
      </c>
      <c r="N6" s="39">
        <v>0.99</v>
      </c>
      <c r="P6" s="32" t="s">
        <v>31198</v>
      </c>
    </row>
    <row r="7" spans="1:19" x14ac:dyDescent="0.3">
      <c r="A7" s="58" t="s">
        <v>11</v>
      </c>
      <c r="B7" s="30" t="str">
        <f>A106</f>
        <v>ADS.DE</v>
      </c>
      <c r="C7" s="31">
        <f>_xlfn.XLOOKUP(Table317[[#This Row],[Symbol]],'E(Ri)'!$13:$13,'E(Ri)'!$5:$5)</f>
        <v>0.44109195748675223</v>
      </c>
      <c r="D7" s="31">
        <f>_xlfn.XLOOKUP(Table317[[#This Row],[Symbol]],'E(Ri)'!$13:$13,'E(Ri)'!$6:$6)</f>
        <v>1.7573384760428375E-3</v>
      </c>
      <c r="E7" s="27">
        <v>0.75570746779449871</v>
      </c>
      <c r="F7" s="58">
        <f t="shared" ref="F7:F26" si="0">C7*E7</f>
        <v>0.33333648625683221</v>
      </c>
      <c r="G7" s="58">
        <f>_xlfn.XLOOKUP(P7,'E(Ri)'!$13:$13,'E(Ri)'!$7:$7)</f>
        <v>641412.31474103581</v>
      </c>
      <c r="H7" s="58">
        <f>_xlfn.XLOOKUP(Table317[[#This Row],[Symbol]],'E(Ri)'!$13:$13,'E(Ri)'!$7:$7)</f>
        <v>1.4184697780744961E-2</v>
      </c>
      <c r="I7" s="58">
        <f>_xlfn.XLOOKUP(Table317[[#This Row],[Symbol]],'E(Ri)'!$13:$13,'E(Ri)'!$8:$8)</f>
        <v>2.0120565113107103E-4</v>
      </c>
      <c r="J7" s="58">
        <f>_xlfn.XLOOKUP(Table317[[#This Row],[Symbol]],'E(Ri)'!$13:$13,'E(Ri)'!$9:$9)</f>
        <v>1.0183503528177797</v>
      </c>
      <c r="K7" s="58">
        <f>Table317[[#This Row],[Beta]]*Table317[[#This Row],[xi: Percentage]]</f>
        <v>0.76957496645555867</v>
      </c>
      <c r="L7" s="58">
        <f>_xlfn.XLOOKUP(Table317[[#This Row],[Symbol]],'E(Ri)'!$13:$13,'E(Ri)'!$10:$10)</f>
        <v>1.0769871580204567E-3</v>
      </c>
      <c r="M7" s="39">
        <f t="shared" ref="M7:M26" si="1">1/100</f>
        <v>0.01</v>
      </c>
      <c r="N7" s="39">
        <v>0.99</v>
      </c>
      <c r="P7" s="32" t="s">
        <v>31168</v>
      </c>
    </row>
    <row r="8" spans="1:19" x14ac:dyDescent="0.3">
      <c r="A8" s="27" t="s">
        <v>12</v>
      </c>
      <c r="B8" s="30" t="str">
        <f>A108</f>
        <v>AIR.DE</v>
      </c>
      <c r="C8" s="31">
        <f>_xlfn.XLOOKUP(Table317[[#This Row],[Symbol]],'E(Ri)'!$13:$13,'E(Ri)'!$5:$5)</f>
        <v>0.25966513971861943</v>
      </c>
      <c r="D8" s="31">
        <f>_xlfn.XLOOKUP(Table317[[#This Row],[Symbol]],'E(Ri)'!$13:$13,'E(Ri)'!$6:$6)</f>
        <v>1.0345224689984839E-3</v>
      </c>
      <c r="E8" s="27">
        <v>0.01</v>
      </c>
      <c r="F8" s="49">
        <f t="shared" si="0"/>
        <v>2.5966513971861943E-3</v>
      </c>
      <c r="G8" s="58">
        <f>_xlfn.XLOOKUP(P8,'E(Ri)'!$13:$13,'E(Ri)'!$7:$7)</f>
        <v>72783.852589641436</v>
      </c>
      <c r="H8" s="58">
        <f>_xlfn.XLOOKUP(Table317[[#This Row],[Symbol]],'E(Ri)'!$13:$13,'E(Ri)'!$7:$7)</f>
        <v>1.3206208353098126E-2</v>
      </c>
      <c r="I8" s="58">
        <f>_xlfn.XLOOKUP(Table317[[#This Row],[Symbol]],'E(Ri)'!$13:$13,'E(Ri)'!$8:$8)</f>
        <v>1.7440393906543872E-4</v>
      </c>
      <c r="J8" s="58">
        <f>_xlfn.XLOOKUP(Table317[[#This Row],[Symbol]],'E(Ri)'!$13:$13,'E(Ri)'!$9:$9)</f>
        <v>0.95705335570858829</v>
      </c>
      <c r="K8" s="58">
        <f>Table317[[#This Row],[Beta]]*Table317[[#This Row],[xi: Percentage]]</f>
        <v>9.5705335570858835E-3</v>
      </c>
      <c r="L8" s="58">
        <f>_xlfn.XLOOKUP(Table317[[#This Row],[Symbol]],'E(Ri)'!$13:$13,'E(Ri)'!$10:$10)</f>
        <v>3.9757172147811769E-4</v>
      </c>
      <c r="M8" s="39">
        <f t="shared" si="1"/>
        <v>0.01</v>
      </c>
      <c r="N8" s="39">
        <v>0.99</v>
      </c>
      <c r="P8" s="32" t="s">
        <v>31158</v>
      </c>
    </row>
    <row r="9" spans="1:19" x14ac:dyDescent="0.3">
      <c r="A9" s="58" t="s">
        <v>13</v>
      </c>
      <c r="B9" s="30" t="str">
        <f>A110</f>
        <v>ALV.DE</v>
      </c>
      <c r="C9" s="31">
        <f>_xlfn.XLOOKUP(Table317[[#This Row],[Symbol]],'E(Ri)'!$13:$13,'E(Ri)'!$5:$5)</f>
        <v>0.1926867693302996</v>
      </c>
      <c r="D9" s="31">
        <f>_xlfn.XLOOKUP(Table317[[#This Row],[Symbol]],'E(Ri)'!$13:$13,'E(Ri)'!$6:$6)</f>
        <v>7.6767637183386298E-4</v>
      </c>
      <c r="E9" s="27">
        <v>0.01</v>
      </c>
      <c r="F9" s="58">
        <f t="shared" si="0"/>
        <v>1.926867693302996E-3</v>
      </c>
      <c r="G9" s="58">
        <f>_xlfn.XLOOKUP(P9,'E(Ri)'!$13:$13,'E(Ri)'!$7:$7)</f>
        <v>1023460.8247011952</v>
      </c>
      <c r="H9" s="58">
        <f>_xlfn.XLOOKUP(Table317[[#This Row],[Symbol]],'E(Ri)'!$13:$13,'E(Ri)'!$7:$7)</f>
        <v>7.865968879941565E-3</v>
      </c>
      <c r="I9" s="58">
        <f>_xlfn.XLOOKUP(Table317[[#This Row],[Symbol]],'E(Ri)'!$13:$13,'E(Ri)'!$8:$8)</f>
        <v>6.1873466420209159E-5</v>
      </c>
      <c r="J9" s="58">
        <f>_xlfn.XLOOKUP(Table317[[#This Row],[Symbol]],'E(Ri)'!$13:$13,'E(Ri)'!$9:$9)</f>
        <v>0.83426001800815586</v>
      </c>
      <c r="K9" s="58">
        <f>Table317[[#This Row],[Beta]]*Table317[[#This Row],[xi: Percentage]]</f>
        <v>8.3426001800815594E-3</v>
      </c>
      <c r="L9" s="58">
        <f>_xlfn.XLOOKUP(Table317[[#This Row],[Symbol]],'E(Ri)'!$13:$13,'E(Ri)'!$10:$10)</f>
        <v>2.1298085804611169E-4</v>
      </c>
      <c r="M9" s="39">
        <f t="shared" si="1"/>
        <v>0.01</v>
      </c>
      <c r="N9" s="39">
        <v>0.99</v>
      </c>
      <c r="P9" s="32" t="s">
        <v>31169</v>
      </c>
    </row>
    <row r="10" spans="1:19" x14ac:dyDescent="0.3">
      <c r="A10" s="58" t="s">
        <v>14</v>
      </c>
      <c r="B10" s="30" t="str">
        <f>A112</f>
        <v>BAS.DE</v>
      </c>
      <c r="C10" s="31">
        <f>_xlfn.XLOOKUP(Table317[[#This Row],[Symbol]],'E(Ri)'!$13:$13,'E(Ri)'!$5:$5)</f>
        <v>4.3385426895713966E-2</v>
      </c>
      <c r="D10" s="31">
        <f>_xlfn.XLOOKUP(Table317[[#This Row],[Symbol]],'E(Ri)'!$13:$13,'E(Ri)'!$6:$6)</f>
        <v>1.7285030635742616E-4</v>
      </c>
      <c r="E10" s="27">
        <v>0.01</v>
      </c>
      <c r="F10" s="58">
        <f t="shared" si="0"/>
        <v>4.3385426895713966E-4</v>
      </c>
      <c r="G10" s="58">
        <f>_xlfn.XLOOKUP(P10,'E(Ri)'!$13:$13,'E(Ri)'!$7:$7)</f>
        <v>2908993.2470119521</v>
      </c>
      <c r="H10" s="58">
        <f>_xlfn.XLOOKUP(Table317[[#This Row],[Symbol]],'E(Ri)'!$13:$13,'E(Ri)'!$7:$7)</f>
        <v>1.2654128265358694E-2</v>
      </c>
      <c r="I10" s="58">
        <f>_xlfn.XLOOKUP(Table317[[#This Row],[Symbol]],'E(Ri)'!$13:$13,'E(Ri)'!$8:$8)</f>
        <v>1.6012696215614983E-4</v>
      </c>
      <c r="J10" s="58">
        <f>_xlfn.XLOOKUP(Table317[[#This Row],[Symbol]],'E(Ri)'!$13:$13,'E(Ri)'!$9:$9)</f>
        <v>1.3293983334681931</v>
      </c>
      <c r="K10" s="58">
        <f>Table317[[#This Row],[Beta]]*Table317[[#This Row],[xi: Percentage]]</f>
        <v>1.3293983334681932E-2</v>
      </c>
      <c r="L10" s="58">
        <f>_xlfn.XLOOKUP(Table317[[#This Row],[Symbol]],'E(Ri)'!$13:$13,'E(Ri)'!$10:$10)</f>
        <v>-7.068918770211821E-4</v>
      </c>
      <c r="M10" s="39">
        <f t="shared" si="1"/>
        <v>0.01</v>
      </c>
      <c r="N10" s="39">
        <v>0.99</v>
      </c>
      <c r="P10" s="32" t="s">
        <v>31159</v>
      </c>
    </row>
    <row r="11" spans="1:19" x14ac:dyDescent="0.3">
      <c r="A11" s="27" t="s">
        <v>15</v>
      </c>
      <c r="B11" s="30" t="str">
        <f>A114</f>
        <v>BAYN.DE</v>
      </c>
      <c r="C11" s="31">
        <f>_xlfn.XLOOKUP(Table317[[#This Row],[Symbol]],'E(Ri)'!$13:$13,'E(Ri)'!$5:$5)</f>
        <v>0.22742630390267821</v>
      </c>
      <c r="D11" s="31">
        <f>_xlfn.XLOOKUP(Table317[[#This Row],[Symbol]],'E(Ri)'!$13:$13,'E(Ri)'!$6:$6)</f>
        <v>9.0608089204254267E-4</v>
      </c>
      <c r="E11" s="27">
        <v>0.01</v>
      </c>
      <c r="F11" s="58">
        <f t="shared" si="0"/>
        <v>2.2742630390267821E-3</v>
      </c>
      <c r="G11" s="58">
        <f>_xlfn.XLOOKUP(P11,'E(Ri)'!$13:$13,'E(Ri)'!$7:$7)</f>
        <v>3203740.952191235</v>
      </c>
      <c r="H11" s="58">
        <f>_xlfn.XLOOKUP(Table317[[#This Row],[Symbol]],'E(Ri)'!$13:$13,'E(Ri)'!$7:$7)</f>
        <v>1.5379241061507393E-2</v>
      </c>
      <c r="I11" s="58">
        <f>_xlfn.XLOOKUP(Table317[[#This Row],[Symbol]],'E(Ri)'!$13:$13,'E(Ri)'!$8:$8)</f>
        <v>2.3652105562795505E-4</v>
      </c>
      <c r="J11" s="58">
        <f>_xlfn.XLOOKUP(Table317[[#This Row],[Symbol]],'E(Ri)'!$13:$13,'E(Ri)'!$9:$9)</f>
        <v>1.2957599755652485</v>
      </c>
      <c r="K11" s="58">
        <f>Table317[[#This Row],[Beta]]*Table317[[#This Row],[xi: Percentage]]</f>
        <v>1.2957599755652485E-2</v>
      </c>
      <c r="L11" s="58">
        <f>_xlfn.XLOOKUP(Table317[[#This Row],[Symbol]],'E(Ri)'!$13:$13,'E(Ri)'!$10:$10)</f>
        <v>4.5672215640004407E-5</v>
      </c>
      <c r="M11" s="39">
        <f t="shared" si="1"/>
        <v>0.01</v>
      </c>
      <c r="N11" s="39">
        <v>0.99</v>
      </c>
      <c r="P11" s="32" t="s">
        <v>31170</v>
      </c>
    </row>
    <row r="12" spans="1:19" x14ac:dyDescent="0.3">
      <c r="A12" s="58" t="s">
        <v>16</v>
      </c>
      <c r="B12" s="30" t="str">
        <f>A116</f>
        <v>BEI.DE</v>
      </c>
      <c r="C12" s="31">
        <f>_xlfn.XLOOKUP(Table317[[#This Row],[Symbol]],'E(Ri)'!$13:$13,'E(Ri)'!$5:$5)</f>
        <v>0.29602442474979851</v>
      </c>
      <c r="D12" s="31">
        <f>_xlfn.XLOOKUP(Table317[[#This Row],[Symbol]],'E(Ri)'!$13:$13,'E(Ri)'!$6:$6)</f>
        <v>1.1793801782860498E-3</v>
      </c>
      <c r="E12" s="27">
        <v>9.9997314305184208E-3</v>
      </c>
      <c r="F12" s="58">
        <f t="shared" si="0"/>
        <v>2.9601647443716953E-3</v>
      </c>
      <c r="G12" s="58">
        <f>_xlfn.XLOOKUP(P12,'E(Ri)'!$13:$13,'E(Ri)'!$7:$7)</f>
        <v>438988.85258964141</v>
      </c>
      <c r="H12" s="58">
        <f>_xlfn.XLOOKUP(Table317[[#This Row],[Symbol]],'E(Ri)'!$13:$13,'E(Ri)'!$7:$7)</f>
        <v>9.4554849109105537E-3</v>
      </c>
      <c r="I12" s="58">
        <f>_xlfn.XLOOKUP(Table317[[#This Row],[Symbol]],'E(Ri)'!$13:$13,'E(Ri)'!$8:$8)</f>
        <v>8.940619490045716E-5</v>
      </c>
      <c r="J12" s="58">
        <f>_xlfn.XLOOKUP(Table317[[#This Row],[Symbol]],'E(Ri)'!$13:$13,'E(Ri)'!$9:$9)</f>
        <v>0.22285437884209694</v>
      </c>
      <c r="K12" s="58">
        <f>Table317[[#This Row],[Beta]]*Table317[[#This Row],[xi: Percentage]]</f>
        <v>2.2284839365359762E-3</v>
      </c>
      <c r="L12" s="58">
        <f>_xlfn.XLOOKUP(Table317[[#This Row],[Symbol]],'E(Ri)'!$13:$13,'E(Ri)'!$10:$10)</f>
        <v>1.0273390447452725E-3</v>
      </c>
      <c r="M12" s="39">
        <f t="shared" si="1"/>
        <v>0.01</v>
      </c>
      <c r="N12" s="39">
        <v>0.99</v>
      </c>
      <c r="P12" s="32" t="s">
        <v>31160</v>
      </c>
    </row>
    <row r="13" spans="1:19" x14ac:dyDescent="0.3">
      <c r="A13" s="58" t="s">
        <v>17</v>
      </c>
      <c r="B13" s="30" t="str">
        <f>A118</f>
        <v>BMW.DE</v>
      </c>
      <c r="C13" s="31">
        <f>_xlfn.XLOOKUP(Table317[[#This Row],[Symbol]],'E(Ri)'!$13:$13,'E(Ri)'!$5:$5)</f>
        <v>0.1662389135738726</v>
      </c>
      <c r="D13" s="31">
        <f>_xlfn.XLOOKUP(Table317[[#This Row],[Symbol]],'E(Ri)'!$13:$13,'E(Ri)'!$6:$6)</f>
        <v>6.6230642858116577E-4</v>
      </c>
      <c r="E13" s="27">
        <v>0.01</v>
      </c>
      <c r="F13" s="58">
        <f t="shared" si="0"/>
        <v>1.662389135738726E-3</v>
      </c>
      <c r="G13" s="58">
        <f>_xlfn.XLOOKUP(P13,'E(Ri)'!$13:$13,'E(Ri)'!$7:$7)</f>
        <v>1690380.2151394421</v>
      </c>
      <c r="H13" s="58">
        <f>_xlfn.XLOOKUP(Table317[[#This Row],[Symbol]],'E(Ri)'!$13:$13,'E(Ri)'!$7:$7)</f>
        <v>1.1353320147053069E-2</v>
      </c>
      <c r="I13" s="58">
        <f>_xlfn.XLOOKUP(Table317[[#This Row],[Symbol]],'E(Ri)'!$13:$13,'E(Ri)'!$8:$8)</f>
        <v>1.2889787836148112E-4</v>
      </c>
      <c r="J13" s="58">
        <f>_xlfn.XLOOKUP(Table317[[#This Row],[Symbol]],'E(Ri)'!$13:$13,'E(Ri)'!$9:$9)</f>
        <v>1.0660689162945121</v>
      </c>
      <c r="K13" s="58">
        <f>Table317[[#This Row],[Beta]]*Table317[[#This Row],[xi: Percentage]]</f>
        <v>1.066068916294512E-2</v>
      </c>
      <c r="L13" s="58">
        <f>_xlfn.XLOOKUP(Table317[[#This Row],[Symbol]],'E(Ri)'!$13:$13,'E(Ri)'!$10:$10)</f>
        <v>-4.5253123525953011E-5</v>
      </c>
      <c r="M13" s="39">
        <f t="shared" si="1"/>
        <v>0.01</v>
      </c>
      <c r="N13" s="39">
        <v>0.99</v>
      </c>
      <c r="P13" s="32" t="s">
        <v>31171</v>
      </c>
    </row>
    <row r="14" spans="1:19" x14ac:dyDescent="0.3">
      <c r="A14" s="27" t="s">
        <v>18</v>
      </c>
      <c r="B14" s="30" t="str">
        <f>A120</f>
        <v>CON.DE</v>
      </c>
      <c r="C14" s="31">
        <f>_xlfn.XLOOKUP(Table317[[#This Row],[Symbol]],'E(Ri)'!$13:$13,'E(Ri)'!$5:$5)</f>
        <v>0.20411442523720488</v>
      </c>
      <c r="D14" s="31">
        <f>_xlfn.XLOOKUP(Table317[[#This Row],[Symbol]],'E(Ri)'!$13:$13,'E(Ri)'!$6:$6)</f>
        <v>8.1320488142312707E-4</v>
      </c>
      <c r="E14" s="27">
        <v>0.01</v>
      </c>
      <c r="F14" s="58">
        <f t="shared" si="0"/>
        <v>2.041144252372049E-3</v>
      </c>
      <c r="G14" s="58">
        <f>_xlfn.XLOOKUP(P14,'E(Ri)'!$13:$13,'E(Ri)'!$7:$7)</f>
        <v>658092.09561752994</v>
      </c>
      <c r="H14" s="58">
        <f>_xlfn.XLOOKUP(Table317[[#This Row],[Symbol]],'E(Ri)'!$13:$13,'E(Ri)'!$7:$7)</f>
        <v>1.6540023743149036E-2</v>
      </c>
      <c r="I14" s="58">
        <f>_xlfn.XLOOKUP(Table317[[#This Row],[Symbol]],'E(Ri)'!$13:$13,'E(Ri)'!$8:$8)</f>
        <v>2.7357238542393385E-4</v>
      </c>
      <c r="J14" s="58">
        <f>_xlfn.XLOOKUP(Table317[[#This Row],[Symbol]],'E(Ri)'!$13:$13,'E(Ri)'!$9:$9)</f>
        <v>1.2396395277589853</v>
      </c>
      <c r="K14" s="58">
        <f>Table317[[#This Row],[Beta]]*Table317[[#This Row],[xi: Percentage]]</f>
        <v>1.2396395277589853E-2</v>
      </c>
      <c r="L14" s="58">
        <f>_xlfn.XLOOKUP(Table317[[#This Row],[Symbol]],'E(Ri)'!$13:$13,'E(Ri)'!$10:$10)</f>
        <v>-9.7259469692986909E-6</v>
      </c>
      <c r="M14" s="39">
        <f t="shared" si="1"/>
        <v>0.01</v>
      </c>
      <c r="N14" s="39">
        <v>0.99</v>
      </c>
      <c r="P14" s="32" t="s">
        <v>31161</v>
      </c>
    </row>
    <row r="15" spans="1:19" x14ac:dyDescent="0.3">
      <c r="A15" s="58" t="s">
        <v>19</v>
      </c>
      <c r="B15" s="30" t="str">
        <f>A122</f>
        <v>DB1.DE</v>
      </c>
      <c r="C15" s="31">
        <f>_xlfn.XLOOKUP(Table317[[#This Row],[Symbol]],'E(Ri)'!$13:$13,'E(Ri)'!$5:$5)</f>
        <v>0.26264674850639402</v>
      </c>
      <c r="D15" s="31">
        <f>_xlfn.XLOOKUP(Table317[[#This Row],[Symbol]],'E(Ri)'!$13:$13,'E(Ri)'!$6:$6)</f>
        <v>1.0464013884716893E-3</v>
      </c>
      <c r="E15" s="27">
        <v>0.01</v>
      </c>
      <c r="F15" s="58">
        <f t="shared" si="0"/>
        <v>2.6264674850639404E-3</v>
      </c>
      <c r="G15" s="58">
        <f>_xlfn.XLOOKUP(P15,'E(Ri)'!$13:$13,'E(Ri)'!$7:$7)</f>
        <v>579953.96812749002</v>
      </c>
      <c r="H15" s="58">
        <f>_xlfn.XLOOKUP(Table317[[#This Row],[Symbol]],'E(Ri)'!$13:$13,'E(Ri)'!$7:$7)</f>
        <v>1.071105795926419E-2</v>
      </c>
      <c r="I15" s="58">
        <f>_xlfn.XLOOKUP(Table317[[#This Row],[Symbol]],'E(Ri)'!$13:$13,'E(Ri)'!$8:$8)</f>
        <v>1.1472676260671676E-4</v>
      </c>
      <c r="J15" s="58">
        <f>_xlfn.XLOOKUP(Table317[[#This Row],[Symbol]],'E(Ri)'!$13:$13,'E(Ri)'!$9:$9)</f>
        <v>0.58089054658284878</v>
      </c>
      <c r="K15" s="58">
        <f>Table317[[#This Row],[Beta]]*Table317[[#This Row],[xi: Percentage]]</f>
        <v>5.8089054658284883E-3</v>
      </c>
      <c r="L15" s="58">
        <f>_xlfn.XLOOKUP(Table317[[#This Row],[Symbol]],'E(Ri)'!$13:$13,'E(Ri)'!$10:$10)</f>
        <v>6.5813878914791168E-4</v>
      </c>
      <c r="M15" s="39">
        <f t="shared" si="1"/>
        <v>0.01</v>
      </c>
      <c r="N15" s="39">
        <f t="shared" ref="N15:N26" si="2">99/100</f>
        <v>0.99</v>
      </c>
      <c r="P15" s="32" t="s">
        <v>31172</v>
      </c>
    </row>
    <row r="16" spans="1:19" x14ac:dyDescent="0.3">
      <c r="A16" s="58" t="s">
        <v>20</v>
      </c>
      <c r="B16" s="30" t="str">
        <f>A124</f>
        <v>DBK.DE</v>
      </c>
      <c r="C16" s="31">
        <f>_xlfn.XLOOKUP(Table317[[#This Row],[Symbol]],'E(Ri)'!$13:$13,'E(Ri)'!$5:$5)</f>
        <v>7.2376351086749807E-2</v>
      </c>
      <c r="D16" s="31">
        <f>_xlfn.XLOOKUP(Table317[[#This Row],[Symbol]],'E(Ri)'!$13:$13,'E(Ri)'!$6:$6)</f>
        <v>2.88351996361553E-4</v>
      </c>
      <c r="E16" s="27">
        <v>0.01</v>
      </c>
      <c r="F16" s="58">
        <f t="shared" si="0"/>
        <v>7.2376351086749803E-4</v>
      </c>
      <c r="G16" s="58">
        <f>_xlfn.XLOOKUP(P16,'E(Ri)'!$13:$13,'E(Ri)'!$7:$7)</f>
        <v>15015869.697211156</v>
      </c>
      <c r="H16" s="58">
        <f>_xlfn.XLOOKUP(Table317[[#This Row],[Symbol]],'E(Ri)'!$13:$13,'E(Ri)'!$7:$7)</f>
        <v>2.1488088427350421E-2</v>
      </c>
      <c r="I16" s="58">
        <f>_xlfn.XLOOKUP(Table317[[#This Row],[Symbol]],'E(Ri)'!$13:$13,'E(Ri)'!$8:$8)</f>
        <v>4.6173794426163111E-4</v>
      </c>
      <c r="J16" s="58">
        <f>_xlfn.XLOOKUP(Table317[[#This Row],[Symbol]],'E(Ri)'!$13:$13,'E(Ri)'!$9:$9)</f>
        <v>1.5984288468057521</v>
      </c>
      <c r="K16" s="58">
        <f>Table317[[#This Row],[Beta]]*Table317[[#This Row],[xi: Percentage]]</f>
        <v>1.5984288468057523E-2</v>
      </c>
      <c r="L16" s="58">
        <f>_xlfn.XLOOKUP(Table317[[#This Row],[Symbol]],'E(Ri)'!$13:$13,'E(Ri)'!$10:$10)</f>
        <v>-7.6974325843471398E-4</v>
      </c>
      <c r="M16" s="39">
        <f t="shared" si="1"/>
        <v>0.01</v>
      </c>
      <c r="N16" s="39">
        <f t="shared" si="2"/>
        <v>0.99</v>
      </c>
      <c r="P16" s="32" t="s">
        <v>31162</v>
      </c>
    </row>
    <row r="17" spans="1:16" x14ac:dyDescent="0.3">
      <c r="A17" s="27" t="s">
        <v>21</v>
      </c>
      <c r="B17" s="30" t="str">
        <f>A126</f>
        <v>DPW.DE</v>
      </c>
      <c r="C17" s="31">
        <f>_xlfn.XLOOKUP(Table317[[#This Row],[Symbol]],'E(Ri)'!$13:$13,'E(Ri)'!$5:$5)</f>
        <v>0.23718597152260876</v>
      </c>
      <c r="D17" s="31">
        <f>_xlfn.XLOOKUP(Table317[[#This Row],[Symbol]],'E(Ri)'!$13:$13,'E(Ri)'!$6:$6)</f>
        <v>9.449640299705528E-4</v>
      </c>
      <c r="E17" s="27">
        <v>0.01</v>
      </c>
      <c r="F17" s="58">
        <f t="shared" si="0"/>
        <v>2.3718597152260876E-3</v>
      </c>
      <c r="G17" s="58">
        <f>_xlfn.XLOOKUP(P17,'E(Ri)'!$13:$13,'E(Ri)'!$7:$7)</f>
        <v>3122399.9561752989</v>
      </c>
      <c r="H17" s="58">
        <f>_xlfn.XLOOKUP(Table317[[#This Row],[Symbol]],'E(Ri)'!$13:$13,'E(Ri)'!$7:$7)</f>
        <v>1.0237046753207503E-2</v>
      </c>
      <c r="I17" s="58">
        <f>_xlfn.XLOOKUP(Table317[[#This Row],[Symbol]],'E(Ri)'!$13:$13,'E(Ri)'!$8:$8)</f>
        <v>1.0479712622735628E-4</v>
      </c>
      <c r="J17" s="58">
        <f>_xlfn.XLOOKUP(Table317[[#This Row],[Symbol]],'E(Ri)'!$13:$13,'E(Ri)'!$9:$9)</f>
        <v>1.0102829992656575</v>
      </c>
      <c r="K17" s="58">
        <f>Table317[[#This Row],[Beta]]*Table317[[#This Row],[xi: Percentage]]</f>
        <v>1.0102829992656574E-2</v>
      </c>
      <c r="L17" s="58">
        <f>_xlfn.XLOOKUP(Table317[[#This Row],[Symbol]],'E(Ri)'!$13:$13,'E(Ri)'!$10:$10)</f>
        <v>2.7317090675930099E-4</v>
      </c>
      <c r="M17" s="39">
        <f t="shared" si="1"/>
        <v>0.01</v>
      </c>
      <c r="N17" s="39">
        <f t="shared" si="2"/>
        <v>0.99</v>
      </c>
      <c r="P17" s="32" t="s">
        <v>31173</v>
      </c>
    </row>
    <row r="18" spans="1:16" x14ac:dyDescent="0.3">
      <c r="A18" s="58" t="s">
        <v>22</v>
      </c>
      <c r="B18" s="30" t="str">
        <f>A128</f>
        <v>DTE.DE</v>
      </c>
      <c r="C18" s="31">
        <f>_xlfn.XLOOKUP(Table317[[#This Row],[Symbol]],'E(Ri)'!$13:$13,'E(Ri)'!$5:$5)</f>
        <v>2.629361262556042E-2</v>
      </c>
      <c r="D18" s="31">
        <f>_xlfn.XLOOKUP(Table317[[#This Row],[Symbol]],'E(Ri)'!$13:$13,'E(Ri)'!$6:$6)</f>
        <v>1.0475542878709331E-4</v>
      </c>
      <c r="E18" s="27">
        <v>0.01</v>
      </c>
      <c r="F18" s="58">
        <f t="shared" si="0"/>
        <v>2.6293612625560419E-4</v>
      </c>
      <c r="G18" s="58">
        <f>_xlfn.XLOOKUP(P18,'E(Ri)'!$13:$13,'E(Ri)'!$7:$7)</f>
        <v>10155726.6812749</v>
      </c>
      <c r="H18" s="58">
        <f>_xlfn.XLOOKUP(Table317[[#This Row],[Symbol]],'E(Ri)'!$13:$13,'E(Ri)'!$7:$7)</f>
        <v>7.0861628703468562E-3</v>
      </c>
      <c r="I18" s="58">
        <f>_xlfn.XLOOKUP(Table317[[#This Row],[Symbol]],'E(Ri)'!$13:$13,'E(Ri)'!$8:$8)</f>
        <v>5.0213704225082398E-5</v>
      </c>
      <c r="J18" s="58">
        <f>_xlfn.XLOOKUP(Table317[[#This Row],[Symbol]],'E(Ri)'!$13:$13,'E(Ri)'!$9:$9)</f>
        <v>0.47147050123505108</v>
      </c>
      <c r="K18" s="58">
        <f>Table317[[#This Row],[Beta]]*Table317[[#This Row],[xi: Percentage]]</f>
        <v>4.7147050123505108E-3</v>
      </c>
      <c r="L18" s="58">
        <f>_xlfn.XLOOKUP(Table317[[#This Row],[Symbol]],'E(Ri)'!$13:$13,'E(Ri)'!$10:$10)</f>
        <v>-2.0741716485476775E-4</v>
      </c>
      <c r="M18" s="39">
        <f t="shared" si="1"/>
        <v>0.01</v>
      </c>
      <c r="N18" s="39">
        <f t="shared" si="2"/>
        <v>0.99</v>
      </c>
      <c r="P18" s="32" t="s">
        <v>31163</v>
      </c>
    </row>
    <row r="19" spans="1:16" x14ac:dyDescent="0.3">
      <c r="A19" s="58" t="s">
        <v>23</v>
      </c>
      <c r="B19" s="30" t="str">
        <f>A130</f>
        <v>SHL.DE</v>
      </c>
      <c r="C19" s="31">
        <f>_xlfn.XLOOKUP(Table317[[#This Row],[Symbol]],'E(Ri)'!$13:$13,'E(Ri)'!$5:$5)</f>
        <v>0.32428108166672809</v>
      </c>
      <c r="D19" s="31">
        <f>_xlfn.XLOOKUP(Table317[[#This Row],[Symbol]],'E(Ri)'!$13:$13,'E(Ri)'!$6:$6)</f>
        <v>1.2919565006642554E-3</v>
      </c>
      <c r="E19" s="27">
        <v>1.0010092760463841E-2</v>
      </c>
      <c r="F19" s="58">
        <f t="shared" si="0"/>
        <v>3.2460837079474987E-3</v>
      </c>
      <c r="G19" s="58">
        <f>_xlfn.XLOOKUP(P19,'E(Ri)'!$13:$13,'E(Ri)'!$7:$7)</f>
        <v>522064.00398406375</v>
      </c>
      <c r="H19" s="58">
        <f>_xlfn.XLOOKUP(Table317[[#This Row],[Symbol]],'E(Ri)'!$13:$13,'E(Ri)'!$7:$7)</f>
        <v>1.2694828933802849E-2</v>
      </c>
      <c r="I19" s="58">
        <f>_xlfn.XLOOKUP(Table317[[#This Row],[Symbol]],'E(Ri)'!$13:$13,'E(Ri)'!$8:$8)</f>
        <v>1.6115868165851799E-4</v>
      </c>
      <c r="J19" s="58">
        <f>_xlfn.XLOOKUP(Table317[[#This Row],[Symbol]],'E(Ri)'!$13:$13,'E(Ri)'!$9:$9)</f>
        <v>0.66026289079298606</v>
      </c>
      <c r="K19" s="58">
        <f>Table317[[#This Row],[Beta]]*Table317[[#This Row],[xi: Percentage]]</f>
        <v>6.6092927831297972E-3</v>
      </c>
      <c r="L19" s="58">
        <f>_xlfn.XLOOKUP(Table317[[#This Row],[Symbol]],'E(Ri)'!$13:$13,'E(Ri)'!$10:$10)</f>
        <v>8.5023501392783953E-4</v>
      </c>
      <c r="M19" s="39">
        <f t="shared" si="1"/>
        <v>0.01</v>
      </c>
      <c r="N19" s="39">
        <f t="shared" si="2"/>
        <v>0.99</v>
      </c>
      <c r="P19" s="32" t="s">
        <v>31174</v>
      </c>
    </row>
    <row r="20" spans="1:16" x14ac:dyDescent="0.3">
      <c r="A20" s="27" t="s">
        <v>24</v>
      </c>
      <c r="B20" s="30" t="str">
        <f>A132</f>
        <v>MTX.DE</v>
      </c>
      <c r="C20" s="31">
        <f>_xlfn.XLOOKUP(Table317[[#This Row],[Symbol]],'E(Ri)'!$13:$13,'E(Ri)'!$5:$5)</f>
        <v>0.34772829004350531</v>
      </c>
      <c r="D20" s="31">
        <f>_xlfn.XLOOKUP(Table317[[#This Row],[Symbol]],'E(Ri)'!$13:$13,'E(Ri)'!$6:$6)</f>
        <v>1.3853716734801007E-3</v>
      </c>
      <c r="E20" s="27">
        <v>4.0948509851358554E-2</v>
      </c>
      <c r="F20" s="58">
        <f t="shared" si="0"/>
        <v>1.4238955310442541E-2</v>
      </c>
      <c r="G20" s="58">
        <f>_xlfn.XLOOKUP(P20,'E(Ri)'!$13:$13,'E(Ri)'!$7:$7)</f>
        <v>146387.94820717131</v>
      </c>
      <c r="H20" s="58">
        <f>_xlfn.XLOOKUP(Table317[[#This Row],[Symbol]],'E(Ri)'!$13:$13,'E(Ri)'!$7:$7)</f>
        <v>1.2881489374686486E-2</v>
      </c>
      <c r="I20" s="58">
        <f>_xlfn.XLOOKUP(Table317[[#This Row],[Symbol]],'E(Ri)'!$13:$13,'E(Ri)'!$8:$8)</f>
        <v>1.6593276851016085E-4</v>
      </c>
      <c r="J20" s="58">
        <f>_xlfn.XLOOKUP(Table317[[#This Row],[Symbol]],'E(Ri)'!$13:$13,'E(Ri)'!$9:$9)</f>
        <v>0.66753500332273163</v>
      </c>
      <c r="K20" s="58">
        <f>Table317[[#This Row],[Beta]]*Table317[[#This Row],[xi: Percentage]]</f>
        <v>2.733456365968754E-2</v>
      </c>
      <c r="L20" s="58">
        <f>_xlfn.XLOOKUP(Table317[[#This Row],[Symbol]],'E(Ri)'!$13:$13,'E(Ri)'!$10:$10)</f>
        <v>9.3847085303570409E-4</v>
      </c>
      <c r="M20" s="39">
        <f t="shared" si="1"/>
        <v>0.01</v>
      </c>
      <c r="N20" s="39">
        <f t="shared" si="2"/>
        <v>0.99</v>
      </c>
      <c r="P20" s="32" t="s">
        <v>31164</v>
      </c>
    </row>
    <row r="21" spans="1:16" x14ac:dyDescent="0.3">
      <c r="A21" s="58" t="s">
        <v>31180</v>
      </c>
      <c r="B21" s="30" t="str">
        <f>A134</f>
        <v>PUM.DE</v>
      </c>
      <c r="C21" s="31">
        <f>_xlfn.XLOOKUP(Table317[[#This Row],[Symbol]],'E(Ri)'!$13:$13,'E(Ri)'!$5:$5)</f>
        <v>0.11476367416860916</v>
      </c>
      <c r="D21" s="31">
        <f>_xlfn.XLOOKUP(Table317[[#This Row],[Symbol]],'E(Ri)'!$13:$13,'E(Ri)'!$6:$6)</f>
        <v>4.5722579350043492E-4</v>
      </c>
      <c r="E21" s="27">
        <v>0.01</v>
      </c>
      <c r="F21" s="58">
        <f>C21*E21</f>
        <v>1.1476367416860917E-3</v>
      </c>
      <c r="G21" s="58">
        <f>_xlfn.XLOOKUP(P21,'E(Ri)'!$13:$13,'E(Ri)'!$7:$7)</f>
        <v>389310.16733067727</v>
      </c>
      <c r="H21" s="50">
        <f>_xlfn.XLOOKUP(Table317[[#This Row],[Symbol]],'E(Ri)'!$13:$13,'E(Ri)'!$7:$7)</f>
        <v>1.6316681505760672E-2</v>
      </c>
      <c r="I21" s="58">
        <f>_xlfn.XLOOKUP(Table317[[#This Row],[Symbol]],'E(Ri)'!$13:$13,'E(Ri)'!$8:$8)</f>
        <v>2.6623409536043235E-4</v>
      </c>
      <c r="J21" s="58">
        <f>_xlfn.XLOOKUP(Table317[[#This Row],[Symbol]],'E(Ri)'!$13:$13,'E(Ri)'!$9:$9)</f>
        <v>0.92694614257208052</v>
      </c>
      <c r="K21" s="58">
        <f>Table317[[#This Row],[Beta]]*Table317[[#This Row],[xi: Percentage]]</f>
        <v>9.2694614257208055E-3</v>
      </c>
      <c r="L21" s="58">
        <f>_xlfn.XLOOKUP(Table317[[#This Row],[Symbol]],'E(Ri)'!$13:$13,'E(Ri)'!$10:$10)</f>
        <v>-1.5752588926091051E-4</v>
      </c>
      <c r="M21" s="39">
        <f t="shared" si="1"/>
        <v>0.01</v>
      </c>
      <c r="N21" s="39">
        <f t="shared" si="2"/>
        <v>0.99</v>
      </c>
      <c r="P21" s="32" t="s">
        <v>31175</v>
      </c>
    </row>
    <row r="22" spans="1:16" x14ac:dyDescent="0.3">
      <c r="A22" s="58" t="s">
        <v>31181</v>
      </c>
      <c r="B22" s="30" t="str">
        <f>A136</f>
        <v>HFG.DE</v>
      </c>
      <c r="C22" s="31">
        <f>_xlfn.XLOOKUP(Table317[[#This Row],[Symbol]],'E(Ri)'!$13:$13,'E(Ri)'!$5:$5)</f>
        <v>0.28011053042926387</v>
      </c>
      <c r="D22" s="31">
        <f>_xlfn.XLOOKUP(Table317[[#This Row],[Symbol]],'E(Ri)'!$13:$13,'E(Ri)'!$6:$6)</f>
        <v>1.1159782088815294E-3</v>
      </c>
      <c r="E22" s="27">
        <v>1.0942524349298734E-2</v>
      </c>
      <c r="F22" s="50">
        <f t="shared" si="0"/>
        <v>3.0651162997172039E-3</v>
      </c>
      <c r="G22" s="58">
        <f>_xlfn.XLOOKUP(P22,'E(Ri)'!$13:$13,'E(Ri)'!$7:$7)</f>
        <v>396117.5378486056</v>
      </c>
      <c r="H22" s="58">
        <f>_xlfn.XLOOKUP(Table317[[#This Row],[Symbol]],'E(Ri)'!$13:$13,'E(Ri)'!$7:$7)</f>
        <v>2.5623298230115141E-2</v>
      </c>
      <c r="I22" s="58">
        <f>_xlfn.XLOOKUP(Table317[[#This Row],[Symbol]],'E(Ri)'!$13:$13,'E(Ri)'!$8:$8)</f>
        <v>6.5655341218942174E-4</v>
      </c>
      <c r="J22" s="58">
        <f>_xlfn.XLOOKUP(Table317[[#This Row],[Symbol]],'E(Ri)'!$13:$13,'E(Ri)'!$9:$9)</f>
        <v>0.71926983049710091</v>
      </c>
      <c r="K22" s="58">
        <f>Table317[[#This Row],[Beta]]*Table317[[#This Row],[xi: Percentage]]</f>
        <v>7.8706276339304999E-3</v>
      </c>
      <c r="L22" s="58">
        <f>_xlfn.XLOOKUP(Table317[[#This Row],[Symbol]],'E(Ri)'!$13:$13,'E(Ri)'!$10:$10)</f>
        <v>6.3593708171206923E-4</v>
      </c>
      <c r="M22" s="39">
        <f t="shared" si="1"/>
        <v>0.01</v>
      </c>
      <c r="N22" s="39">
        <f t="shared" si="2"/>
        <v>0.99</v>
      </c>
      <c r="P22" s="32" t="s">
        <v>31165</v>
      </c>
    </row>
    <row r="23" spans="1:16" x14ac:dyDescent="0.3">
      <c r="A23" s="58" t="s">
        <v>31182</v>
      </c>
      <c r="B23" s="30" t="str">
        <f>A138</f>
        <v>HNR1.DE</v>
      </c>
      <c r="C23" s="31">
        <f>_xlfn.XLOOKUP(Table317[[#This Row],[Symbol]],'E(Ri)'!$13:$13,'E(Ri)'!$5:$5)</f>
        <v>0.20856444200792332</v>
      </c>
      <c r="D23" s="31">
        <f>_xlfn.XLOOKUP(Table317[[#This Row],[Symbol]],'E(Ri)'!$13:$13,'E(Ri)'!$6:$6)</f>
        <v>8.3093403190407701E-4</v>
      </c>
      <c r="E23" s="27">
        <v>1.0000000000000004E-2</v>
      </c>
      <c r="F23" s="58">
        <f t="shared" si="0"/>
        <v>2.0856444200792338E-3</v>
      </c>
      <c r="G23" s="58">
        <f>_xlfn.XLOOKUP(P23,'E(Ri)'!$13:$13,'E(Ri)'!$7:$7)</f>
        <v>152834.85258964144</v>
      </c>
      <c r="H23" s="58">
        <f>_xlfn.XLOOKUP(Table317[[#This Row],[Symbol]],'E(Ri)'!$13:$13,'E(Ri)'!$7:$7)</f>
        <v>8.8921604229239472E-3</v>
      </c>
      <c r="I23" s="58">
        <f>_xlfn.XLOOKUP(Table317[[#This Row],[Symbol]],'E(Ri)'!$13:$13,'E(Ri)'!$8:$8)</f>
        <v>7.9070516987014993E-5</v>
      </c>
      <c r="J23" s="58">
        <f>_xlfn.XLOOKUP(Table317[[#This Row],[Symbol]],'E(Ri)'!$13:$13,'E(Ri)'!$9:$9)</f>
        <v>0.60831603974887782</v>
      </c>
      <c r="K23" s="58">
        <f>Table317[[#This Row],[Beta]]*Table317[[#This Row],[xi: Percentage]]</f>
        <v>6.0831603974887804E-3</v>
      </c>
      <c r="L23" s="58">
        <f>_xlfn.XLOOKUP(Table317[[#This Row],[Symbol]],'E(Ri)'!$13:$13,'E(Ri)'!$10:$10)</f>
        <v>4.2539152726633439E-4</v>
      </c>
      <c r="M23" s="39">
        <f t="shared" si="1"/>
        <v>0.01</v>
      </c>
      <c r="N23" s="39">
        <f t="shared" si="2"/>
        <v>0.99</v>
      </c>
      <c r="P23" s="32" t="s">
        <v>31176</v>
      </c>
    </row>
    <row r="24" spans="1:16" x14ac:dyDescent="0.3">
      <c r="A24" s="58" t="s">
        <v>31183</v>
      </c>
      <c r="B24" s="30" t="str">
        <f>A140</f>
        <v>IFX.DE</v>
      </c>
      <c r="C24" s="31">
        <f>_xlfn.XLOOKUP(Table317[[#This Row],[Symbol]],'E(Ri)'!$13:$13,'E(Ri)'!$5:$5)</f>
        <v>0.16605260354415191</v>
      </c>
      <c r="D24" s="31">
        <f>_xlfn.XLOOKUP(Table317[[#This Row],[Symbol]],'E(Ri)'!$13:$13,'E(Ri)'!$6:$6)</f>
        <v>6.6156415754642199E-4</v>
      </c>
      <c r="E24" s="27">
        <v>0.01</v>
      </c>
      <c r="F24" s="58">
        <f t="shared" si="0"/>
        <v>1.6605260354415191E-3</v>
      </c>
      <c r="G24" s="58">
        <f>_xlfn.XLOOKUP(P24,'E(Ri)'!$13:$13,'E(Ri)'!$7:$7)</f>
        <v>6861870.0796812745</v>
      </c>
      <c r="H24" s="58">
        <f>_xlfn.XLOOKUP(Table317[[#This Row],[Symbol]],'E(Ri)'!$13:$13,'E(Ri)'!$7:$7)</f>
        <v>1.7207086670331766E-2</v>
      </c>
      <c r="I24" s="58">
        <f>_xlfn.XLOOKUP(Table317[[#This Row],[Symbol]],'E(Ri)'!$13:$13,'E(Ri)'!$8:$8)</f>
        <v>2.9608383168030914E-4</v>
      </c>
      <c r="J24" s="58">
        <f>_xlfn.XLOOKUP(Table317[[#This Row],[Symbol]],'E(Ri)'!$13:$13,'E(Ri)'!$9:$9)</f>
        <v>1.3808190011572889</v>
      </c>
      <c r="K24" s="58">
        <f>Table317[[#This Row],[Beta]]*Table317[[#This Row],[xi: Percentage]]</f>
        <v>1.380819001157289E-2</v>
      </c>
      <c r="L24" s="58">
        <f>_xlfn.XLOOKUP(Table317[[#This Row],[Symbol]],'E(Ri)'!$13:$13,'E(Ri)'!$10:$10)</f>
        <v>-2.5411895894184109E-4</v>
      </c>
      <c r="M24" s="39">
        <f t="shared" si="1"/>
        <v>0.01</v>
      </c>
      <c r="N24" s="39">
        <f t="shared" si="2"/>
        <v>0.99</v>
      </c>
      <c r="P24" s="32" t="s">
        <v>31166</v>
      </c>
    </row>
    <row r="25" spans="1:16" x14ac:dyDescent="0.3">
      <c r="A25" s="58" t="s">
        <v>31184</v>
      </c>
      <c r="B25" s="30" t="str">
        <f>A142</f>
        <v>LIN.DE</v>
      </c>
      <c r="C25" s="31">
        <f>_xlfn.XLOOKUP(Table317[[#This Row],[Symbol]],'E(Ri)'!$13:$13,'E(Ri)'!$5:$5)</f>
        <v>0.15153454603921646</v>
      </c>
      <c r="D25" s="31">
        <f>_xlfn.XLOOKUP(Table317[[#This Row],[Symbol]],'E(Ri)'!$13:$13,'E(Ri)'!$6:$6)</f>
        <v>6.037232909928943E-4</v>
      </c>
      <c r="E25" s="27">
        <v>0.01</v>
      </c>
      <c r="F25" s="58">
        <f t="shared" si="0"/>
        <v>1.5153454603921647E-3</v>
      </c>
      <c r="G25" s="58">
        <f>_xlfn.XLOOKUP(P25,'E(Ri)'!$13:$13,'E(Ri)'!$7:$7)</f>
        <v>792591.203187251</v>
      </c>
      <c r="H25" s="58">
        <f>_xlfn.XLOOKUP(Table317[[#This Row],[Symbol]],'E(Ri)'!$13:$13,'E(Ri)'!$7:$7)</f>
        <v>1.1565556169147008E-2</v>
      </c>
      <c r="I25" s="58">
        <f>_xlfn.XLOOKUP(Table317[[#This Row],[Symbol]],'E(Ri)'!$13:$13,'E(Ri)'!$8:$8)</f>
        <v>1.3376208950169441E-4</v>
      </c>
      <c r="J25" s="58">
        <f>_xlfn.XLOOKUP(Table317[[#This Row],[Symbol]],'E(Ri)'!$13:$13,'E(Ri)'!$9:$9)</f>
        <v>1.0480918277905016</v>
      </c>
      <c r="K25" s="58">
        <f>Table317[[#This Row],[Beta]]*Table317[[#This Row],[xi: Percentage]]</f>
        <v>1.0480918277905015E-2</v>
      </c>
      <c r="L25" s="58">
        <f>_xlfn.XLOOKUP(Table317[[#This Row],[Symbol]],'E(Ri)'!$13:$13,'E(Ri)'!$10:$10)</f>
        <v>-9.1716551873453444E-5</v>
      </c>
      <c r="M25" s="39">
        <f t="shared" si="1"/>
        <v>0.01</v>
      </c>
      <c r="N25" s="39">
        <f t="shared" si="2"/>
        <v>0.99</v>
      </c>
      <c r="P25" s="32" t="s">
        <v>31177</v>
      </c>
    </row>
    <row r="26" spans="1:16" x14ac:dyDescent="0.3">
      <c r="A26" s="58" t="s">
        <v>31185</v>
      </c>
      <c r="B26" s="30" t="str">
        <f>A144</f>
        <v>MRK.DE</v>
      </c>
      <c r="C26" s="31">
        <f>_xlfn.XLOOKUP(Table317[[#This Row],[Symbol]],'E(Ri)'!$13:$13,'E(Ri)'!$5:$5)</f>
        <v>0.26164621976029939</v>
      </c>
      <c r="D26" s="31">
        <f>_xlfn.XLOOKUP(Table317[[#This Row],[Symbol]],'E(Ri)'!$13:$13,'E(Ri)'!$6:$6)</f>
        <v>1.0424152181685235E-3</v>
      </c>
      <c r="E26" s="27">
        <v>1.0000000000000002E-2</v>
      </c>
      <c r="F26" s="58">
        <f t="shared" si="0"/>
        <v>2.6164621976029943E-3</v>
      </c>
      <c r="G26" s="58">
        <f>_xlfn.XLOOKUP(P26,'E(Ri)'!$13:$13,'E(Ri)'!$7:$7)</f>
        <v>503144.78087649401</v>
      </c>
      <c r="H26" s="58">
        <f>_xlfn.XLOOKUP(Table317[[#This Row],[Symbol]],'E(Ri)'!$13:$13,'E(Ri)'!$7:$7)</f>
        <v>1.0561215938977925E-2</v>
      </c>
      <c r="I26" s="58">
        <f>_xlfn.XLOOKUP(Table317[[#This Row],[Symbol]],'E(Ri)'!$13:$13,'E(Ri)'!$8:$8)</f>
        <v>1.1153928210972138E-4</v>
      </c>
      <c r="J26" s="58">
        <f>_xlfn.XLOOKUP(Table317[[#This Row],[Symbol]],'E(Ri)'!$13:$13,'E(Ri)'!$9:$9)</f>
        <v>0.53285464464965848</v>
      </c>
      <c r="K26" s="58">
        <f>Table317[[#This Row],[Beta]]*Table317[[#This Row],[xi: Percentage]]</f>
        <v>5.3285464464965862E-3</v>
      </c>
      <c r="L26" s="58">
        <f>_xlfn.XLOOKUP(Table317[[#This Row],[Symbol]],'E(Ri)'!$13:$13,'E(Ri)'!$10:$10)</f>
        <v>6.8593187438761795E-4</v>
      </c>
      <c r="M26" s="39">
        <f t="shared" si="1"/>
        <v>0.01</v>
      </c>
      <c r="N26" s="39">
        <f t="shared" si="2"/>
        <v>0.99</v>
      </c>
      <c r="P26" s="32" t="s">
        <v>31167</v>
      </c>
    </row>
    <row r="27" spans="1:16" s="44" customFormat="1" ht="15" thickBot="1" x14ac:dyDescent="0.35">
      <c r="A27" s="40"/>
      <c r="B27" s="41"/>
      <c r="C27" s="42"/>
      <c r="D27" s="42"/>
      <c r="E27" s="43"/>
      <c r="F27" s="40"/>
      <c r="G27" s="41"/>
      <c r="H27" s="41"/>
      <c r="I27" s="41"/>
      <c r="J27" s="41"/>
      <c r="K27" s="41"/>
      <c r="L27" s="41"/>
      <c r="M27" s="41"/>
      <c r="N27" s="41"/>
    </row>
    <row r="28" spans="1:16" ht="15" thickBot="1" x14ac:dyDescent="0.35">
      <c r="A28" s="29" t="s">
        <v>31202</v>
      </c>
      <c r="B28" s="29"/>
      <c r="C28" s="28">
        <f>SUM(C6:C26)</f>
        <v>4.6056952097887791</v>
      </c>
      <c r="D28" s="28">
        <f>SUM(D6:D26)</f>
        <v>1.8349383305931392E-2</v>
      </c>
      <c r="E28" s="54">
        <f t="shared" ref="E28:L28" si="3">SUM(E6:E26)</f>
        <v>0.99999999999987321</v>
      </c>
      <c r="F28" s="55">
        <f t="shared" si="3"/>
        <v>0.39000000000001961</v>
      </c>
      <c r="G28" s="28">
        <f t="shared" si="3"/>
        <v>52631414.1314741</v>
      </c>
      <c r="H28" s="28">
        <f t="shared" si="3"/>
        <v>0.27978754405859318</v>
      </c>
      <c r="I28" s="28">
        <f t="shared" si="3"/>
        <v>4.1205775858939846E-3</v>
      </c>
      <c r="J28" s="28">
        <f t="shared" si="3"/>
        <v>18.551604537665263</v>
      </c>
      <c r="K28" s="62">
        <f t="shared" si="3"/>
        <v>0.97099790334470937</v>
      </c>
      <c r="L28" s="28">
        <f t="shared" si="3"/>
        <v>6.0094367138856459E-3</v>
      </c>
      <c r="M28" s="28"/>
      <c r="N28" s="28"/>
    </row>
    <row r="29" spans="1:16" ht="15" thickBot="1" x14ac:dyDescent="0.35">
      <c r="A29" s="29"/>
      <c r="B29" s="29"/>
      <c r="C29" s="28"/>
      <c r="D29" s="28"/>
      <c r="E29" s="28"/>
      <c r="F29" s="47" t="s">
        <v>6</v>
      </c>
      <c r="G29" s="28"/>
      <c r="H29" s="48" t="s">
        <v>31203</v>
      </c>
      <c r="I29" s="28"/>
      <c r="J29" s="28"/>
      <c r="K29" s="28"/>
      <c r="L29" s="28"/>
      <c r="M29" s="28"/>
      <c r="N29" s="28"/>
    </row>
    <row r="30" spans="1:16" ht="15" thickBot="1" x14ac:dyDescent="0.35">
      <c r="A30" s="45" t="s">
        <v>40</v>
      </c>
      <c r="B30" s="57">
        <f>F28/H30</f>
        <v>2.0977071894894093</v>
      </c>
      <c r="C30" s="29"/>
      <c r="D30" s="29"/>
      <c r="E30" s="29"/>
      <c r="F30" s="29"/>
      <c r="G30" s="29"/>
      <c r="H30" s="56">
        <f t="array" ref="H30">SQRT(MMULT(MMULT(TRANSPOSE(E6:E26),'Cov Matrix'!B511:V531),'E(Rp) &amp; Optimization (9)'!E6:E26*252))</f>
        <v>0.18591727289400539</v>
      </c>
      <c r="I30" s="29"/>
      <c r="J30" s="29"/>
      <c r="K30" s="29"/>
      <c r="L30" s="29"/>
      <c r="M30" s="29"/>
      <c r="N30" s="29"/>
    </row>
    <row r="31" spans="1:16" x14ac:dyDescent="0.3">
      <c r="A31" s="46"/>
    </row>
    <row r="32" spans="1:16" x14ac:dyDescent="0.3">
      <c r="H32" s="132" t="s">
        <v>31306</v>
      </c>
    </row>
    <row r="33" spans="8:8" x14ac:dyDescent="0.3">
      <c r="H33" s="132" cm="1">
        <f t="array" ref="H33">SQRT(MMULT(MMULT(TRANSPOSE(E6:E26),'Cov Matrix'!B511:V531),'E(Rp) &amp; Optimization (9)'!E6:E26))</f>
        <v>1.1711687345449235E-2</v>
      </c>
    </row>
    <row r="101" spans="1:44" x14ac:dyDescent="0.3">
      <c r="A101" s="179" t="s">
        <v>31191</v>
      </c>
      <c r="B101" s="179"/>
      <c r="C101" s="179"/>
      <c r="D101" s="179"/>
      <c r="E101" s="179"/>
      <c r="F101" s="179"/>
      <c r="G101" s="60"/>
      <c r="H101" s="60"/>
      <c r="I101" s="60"/>
      <c r="J101" s="60"/>
      <c r="K101" s="60"/>
      <c r="L101" s="60"/>
      <c r="M101" s="60"/>
      <c r="N101" s="60"/>
      <c r="O101" s="24"/>
      <c r="P101" s="24"/>
      <c r="Q101" s="24"/>
      <c r="R101" s="24"/>
      <c r="S101" s="24"/>
      <c r="T101" s="24"/>
      <c r="U101" s="24"/>
      <c r="V101" s="24"/>
      <c r="W101" s="24"/>
      <c r="X101" s="24"/>
    </row>
    <row r="102" spans="1:44" x14ac:dyDescent="0.3">
      <c r="A102" s="30" t="str">
        <f>'E(Ri)'!C$13</f>
        <v>RWE.De</v>
      </c>
      <c r="B102" s="30" t="str">
        <f>'E(Ri)'!D$13</f>
        <v>Volume1</v>
      </c>
      <c r="C102" s="30" t="str">
        <f>'E(Ri)'!E$13</f>
        <v>ADS.DE</v>
      </c>
      <c r="D102" s="30"/>
      <c r="E102" s="30" t="str">
        <f>'E(Ri)'!F$13</f>
        <v>Volume2</v>
      </c>
      <c r="F102" s="30" t="str">
        <f>'E(Ri)'!G$13</f>
        <v>AIR.DE</v>
      </c>
      <c r="G102" s="30" t="str">
        <f>'E(Ri)'!I$13</f>
        <v>ALV.DE</v>
      </c>
      <c r="H102" s="30" t="str">
        <f>'E(Ri)'!J$13</f>
        <v>Volume4</v>
      </c>
      <c r="I102" s="30" t="str">
        <f>'E(Ri)'!K$13</f>
        <v>BAS.DE</v>
      </c>
      <c r="J102" s="30"/>
      <c r="K102" s="30"/>
      <c r="L102" s="30"/>
      <c r="M102" s="30" t="str">
        <f>'E(Ri)'!L$13</f>
        <v>Volume5</v>
      </c>
      <c r="N102" s="30" t="str">
        <f>'E(Ri)'!M$13</f>
        <v>BAYN.DE</v>
      </c>
      <c r="O102" s="23" t="str">
        <f>'E(Ri)'!O$13</f>
        <v>BEI.DE</v>
      </c>
      <c r="P102" s="23" t="str">
        <f>'E(Ri)'!P$13</f>
        <v>Volume7</v>
      </c>
      <c r="Q102" s="23" t="str">
        <f>'E(Ri)'!Q$13</f>
        <v>BMW.DE</v>
      </c>
      <c r="R102" s="23" t="str">
        <f>'E(Ri)'!R$13</f>
        <v>Volume8</v>
      </c>
      <c r="S102" s="23" t="str">
        <f>'E(Ri)'!S$13</f>
        <v>CON.DE</v>
      </c>
      <c r="T102" s="23" t="str">
        <f>'E(Ri)'!T$13</f>
        <v>Volume9</v>
      </c>
      <c r="U102" s="23" t="str">
        <f>'E(Ri)'!U$13</f>
        <v>DB1.DE</v>
      </c>
      <c r="V102" s="23" t="str">
        <f>'E(Ri)'!V$13</f>
        <v>Volume10</v>
      </c>
      <c r="W102" s="23" t="str">
        <f>'E(Ri)'!W$13</f>
        <v>DBK.DE</v>
      </c>
      <c r="X102" s="23" t="str">
        <f>'E(Ri)'!X$13</f>
        <v>Volume11</v>
      </c>
      <c r="Y102" s="23" t="str">
        <f>'E(Ri)'!Y$13</f>
        <v>DPW.DE</v>
      </c>
      <c r="Z102" s="23" t="str">
        <f>'E(Ri)'!Z$13</f>
        <v>Volume12</v>
      </c>
      <c r="AA102" s="23" t="str">
        <f>'E(Ri)'!AA$13</f>
        <v>DTE.DE</v>
      </c>
      <c r="AB102" s="23" t="str">
        <f>'E(Ri)'!AB$13</f>
        <v>Volume13</v>
      </c>
      <c r="AC102" s="23" t="str">
        <f>'E(Ri)'!AC$13</f>
        <v>SHL.DE</v>
      </c>
      <c r="AD102" s="23" t="str">
        <f>'E(Ri)'!AD$13</f>
        <v>Volume14</v>
      </c>
      <c r="AE102" s="23" t="str">
        <f>'E(Ri)'!AE$13</f>
        <v>MTX.DE</v>
      </c>
      <c r="AF102" s="23" t="str">
        <f>'E(Ri)'!AF$13</f>
        <v>Volume15</v>
      </c>
      <c r="AG102" s="23" t="str">
        <f>'E(Ri)'!AG$13</f>
        <v>PUM.DE</v>
      </c>
      <c r="AH102" s="23" t="str">
        <f>'E(Ri)'!AH$13</f>
        <v>Volume16</v>
      </c>
      <c r="AI102" s="23" t="str">
        <f>'E(Ri)'!AI$13</f>
        <v>HFG.DE</v>
      </c>
      <c r="AJ102" s="23" t="str">
        <f>'E(Ri)'!AJ$13</f>
        <v>Volume17</v>
      </c>
      <c r="AK102" s="23" t="str">
        <f>'E(Ri)'!AK$13</f>
        <v>HNR1.DE</v>
      </c>
      <c r="AL102" s="23" t="str">
        <f>'E(Ri)'!AL$13</f>
        <v>Volume18</v>
      </c>
      <c r="AM102" s="23" t="str">
        <f>'E(Ri)'!AM$13</f>
        <v>IFX.DE</v>
      </c>
      <c r="AN102" s="23" t="str">
        <f>'E(Ri)'!AN$13</f>
        <v>Volume19</v>
      </c>
      <c r="AO102" s="23" t="str">
        <f>'E(Ri)'!AO$13</f>
        <v>LIN.DE</v>
      </c>
      <c r="AP102" s="23" t="str">
        <f>'E(Ri)'!AP$13</f>
        <v>Volume20</v>
      </c>
      <c r="AQ102" s="23" t="str">
        <f>'E(Ri)'!AQ$13</f>
        <v>MRK.DE</v>
      </c>
      <c r="AR102" s="23" t="str">
        <f>'E(Ri)'!AR$13</f>
        <v>Volume21</v>
      </c>
    </row>
    <row r="104" spans="1:44" x14ac:dyDescent="0.3">
      <c r="A104" s="30" t="str">
        <f>'E(Ri)'!C$13</f>
        <v>RWE.De</v>
      </c>
      <c r="N104"/>
    </row>
    <row r="105" spans="1:44" x14ac:dyDescent="0.3">
      <c r="A105" s="30" t="str">
        <f>'E(Ri)'!D$13</f>
        <v>Volume1</v>
      </c>
      <c r="N105"/>
    </row>
    <row r="106" spans="1:44" hidden="1" x14ac:dyDescent="0.3">
      <c r="A106" s="30" t="str">
        <f>'E(Ri)'!E$13</f>
        <v>ADS.DE</v>
      </c>
      <c r="N106"/>
    </row>
    <row r="107" spans="1:44" x14ac:dyDescent="0.3">
      <c r="A107" s="30" t="str">
        <f>'E(Ri)'!F$13</f>
        <v>Volume2</v>
      </c>
      <c r="N107"/>
    </row>
    <row r="108" spans="1:44" hidden="1" x14ac:dyDescent="0.3">
      <c r="A108" s="30" t="str">
        <f>'E(Ri)'!G$13</f>
        <v>AIR.DE</v>
      </c>
      <c r="N108"/>
    </row>
    <row r="109" spans="1:44" x14ac:dyDescent="0.3">
      <c r="A109" s="30" t="str">
        <f>'E(Ri)'!H$13</f>
        <v>Volume3</v>
      </c>
      <c r="N109"/>
    </row>
    <row r="110" spans="1:44" hidden="1" x14ac:dyDescent="0.3">
      <c r="A110" s="30" t="str">
        <f>'E(Ri)'!I$13</f>
        <v>ALV.DE</v>
      </c>
      <c r="N110"/>
    </row>
    <row r="111" spans="1:44" x14ac:dyDescent="0.3">
      <c r="A111" s="30" t="str">
        <f>'E(Ri)'!J$13</f>
        <v>Volume4</v>
      </c>
      <c r="N111"/>
    </row>
    <row r="112" spans="1:44" hidden="1" x14ac:dyDescent="0.3">
      <c r="A112" s="30" t="str">
        <f>'E(Ri)'!K$13</f>
        <v>BAS.DE</v>
      </c>
      <c r="N112"/>
    </row>
    <row r="113" spans="1:14" x14ac:dyDescent="0.3">
      <c r="A113" s="30" t="str">
        <f>'E(Ri)'!L$13</f>
        <v>Volume5</v>
      </c>
      <c r="N113"/>
    </row>
    <row r="114" spans="1:14" hidden="1" x14ac:dyDescent="0.3">
      <c r="A114" s="30" t="str">
        <f>'E(Ri)'!M$13</f>
        <v>BAYN.DE</v>
      </c>
      <c r="N114"/>
    </row>
    <row r="115" spans="1:14" x14ac:dyDescent="0.3">
      <c r="A115" s="30" t="str">
        <f>'E(Ri)'!N$13</f>
        <v>Volume6</v>
      </c>
      <c r="N115"/>
    </row>
    <row r="116" spans="1:14" hidden="1" x14ac:dyDescent="0.3">
      <c r="A116" s="30" t="str">
        <f>'E(Ri)'!O$13</f>
        <v>BEI.DE</v>
      </c>
      <c r="N116"/>
    </row>
    <row r="117" spans="1:14" x14ac:dyDescent="0.3">
      <c r="A117" s="30" t="str">
        <f>'E(Ri)'!P$13</f>
        <v>Volume7</v>
      </c>
      <c r="N117"/>
    </row>
    <row r="118" spans="1:14" hidden="1" x14ac:dyDescent="0.3">
      <c r="A118" s="30" t="str">
        <f>'E(Ri)'!Q$13</f>
        <v>BMW.DE</v>
      </c>
      <c r="N118"/>
    </row>
    <row r="119" spans="1:14" x14ac:dyDescent="0.3">
      <c r="A119" s="30" t="str">
        <f>'E(Ri)'!R$13</f>
        <v>Volume8</v>
      </c>
      <c r="N119"/>
    </row>
    <row r="120" spans="1:14" hidden="1" x14ac:dyDescent="0.3">
      <c r="A120" s="30" t="str">
        <f>'E(Ri)'!S$13</f>
        <v>CON.DE</v>
      </c>
      <c r="N120"/>
    </row>
    <row r="121" spans="1:14" x14ac:dyDescent="0.3">
      <c r="A121" s="30" t="str">
        <f>'E(Ri)'!T$13</f>
        <v>Volume9</v>
      </c>
      <c r="N121"/>
    </row>
    <row r="122" spans="1:14" hidden="1" x14ac:dyDescent="0.3">
      <c r="A122" s="30" t="str">
        <f>'E(Ri)'!U$13</f>
        <v>DB1.DE</v>
      </c>
      <c r="N122"/>
    </row>
    <row r="123" spans="1:14" x14ac:dyDescent="0.3">
      <c r="A123" s="30" t="str">
        <f>'E(Ri)'!V$13</f>
        <v>Volume10</v>
      </c>
      <c r="N123"/>
    </row>
    <row r="124" spans="1:14" hidden="1" x14ac:dyDescent="0.3">
      <c r="A124" s="30" t="str">
        <f>'E(Ri)'!W$13</f>
        <v>DBK.DE</v>
      </c>
      <c r="N124"/>
    </row>
    <row r="125" spans="1:14" x14ac:dyDescent="0.3">
      <c r="A125" s="30" t="str">
        <f>'E(Ri)'!X$13</f>
        <v>Volume11</v>
      </c>
      <c r="N125"/>
    </row>
    <row r="126" spans="1:14" hidden="1" x14ac:dyDescent="0.3">
      <c r="A126" s="30" t="str">
        <f>'E(Ri)'!Y$13</f>
        <v>DPW.DE</v>
      </c>
    </row>
    <row r="127" spans="1:14" x14ac:dyDescent="0.3">
      <c r="A127" s="30" t="str">
        <f>'E(Ri)'!Z$13</f>
        <v>Volume12</v>
      </c>
    </row>
    <row r="128" spans="1:14" hidden="1" x14ac:dyDescent="0.3">
      <c r="A128" s="30" t="str">
        <f>'E(Ri)'!AA$13</f>
        <v>DTE.DE</v>
      </c>
    </row>
    <row r="129" spans="1:1" x14ac:dyDescent="0.3">
      <c r="A129" s="30" t="str">
        <f>'E(Ri)'!AB$13</f>
        <v>Volume13</v>
      </c>
    </row>
    <row r="130" spans="1:1" hidden="1" x14ac:dyDescent="0.3">
      <c r="A130" s="30" t="str">
        <f>'E(Ri)'!AC$13</f>
        <v>SHL.DE</v>
      </c>
    </row>
    <row r="131" spans="1:1" x14ac:dyDescent="0.3">
      <c r="A131" s="30" t="str">
        <f>'E(Ri)'!AD$13</f>
        <v>Volume14</v>
      </c>
    </row>
    <row r="132" spans="1:1" hidden="1" x14ac:dyDescent="0.3">
      <c r="A132" s="30" t="str">
        <f>'E(Ri)'!AE$13</f>
        <v>MTX.DE</v>
      </c>
    </row>
    <row r="133" spans="1:1" x14ac:dyDescent="0.3">
      <c r="A133" s="30" t="str">
        <f>'E(Ri)'!AF$13</f>
        <v>Volume15</v>
      </c>
    </row>
    <row r="134" spans="1:1" hidden="1" x14ac:dyDescent="0.3">
      <c r="A134" s="30" t="str">
        <f>'E(Ri)'!AG$13</f>
        <v>PUM.DE</v>
      </c>
    </row>
    <row r="135" spans="1:1" x14ac:dyDescent="0.3">
      <c r="A135" s="30" t="str">
        <f>'E(Ri)'!AH$13</f>
        <v>Volume16</v>
      </c>
    </row>
    <row r="136" spans="1:1" hidden="1" x14ac:dyDescent="0.3">
      <c r="A136" s="30" t="str">
        <f>'E(Ri)'!AI$13</f>
        <v>HFG.DE</v>
      </c>
    </row>
    <row r="137" spans="1:1" x14ac:dyDescent="0.3">
      <c r="A137" s="30" t="str">
        <f>'E(Ri)'!AJ$13</f>
        <v>Volume17</v>
      </c>
    </row>
    <row r="138" spans="1:1" hidden="1" x14ac:dyDescent="0.3">
      <c r="A138" s="30" t="str">
        <f>'E(Ri)'!AK$13</f>
        <v>HNR1.DE</v>
      </c>
    </row>
    <row r="139" spans="1:1" x14ac:dyDescent="0.3">
      <c r="A139" s="30" t="str">
        <f>'E(Ri)'!AL$13</f>
        <v>Volume18</v>
      </c>
    </row>
    <row r="140" spans="1:1" hidden="1" x14ac:dyDescent="0.3">
      <c r="A140" s="30" t="str">
        <f>'E(Ri)'!AM$13</f>
        <v>IFX.DE</v>
      </c>
    </row>
    <row r="141" spans="1:1" x14ac:dyDescent="0.3">
      <c r="A141" s="30" t="str">
        <f>'E(Ri)'!AN$13</f>
        <v>Volume19</v>
      </c>
    </row>
    <row r="142" spans="1:1" hidden="1" x14ac:dyDescent="0.3">
      <c r="A142" s="30" t="str">
        <f>'E(Ri)'!AO$13</f>
        <v>LIN.DE</v>
      </c>
    </row>
    <row r="143" spans="1:1" x14ac:dyDescent="0.3">
      <c r="A143" s="30" t="str">
        <f>'E(Ri)'!AP$13</f>
        <v>Volume20</v>
      </c>
    </row>
    <row r="144" spans="1:1" hidden="1" x14ac:dyDescent="0.3">
      <c r="A144" s="30" t="str">
        <f>'E(Ri)'!AQ$13</f>
        <v>MRK.DE</v>
      </c>
    </row>
    <row r="145" spans="1:1" x14ac:dyDescent="0.3">
      <c r="A145" s="30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104:A145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1:N1"/>
    <mergeCell ref="A2:N2"/>
    <mergeCell ref="A3:N3"/>
    <mergeCell ref="A4:N4"/>
    <mergeCell ref="A101:F101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4536A-9E60-4AFE-AFA9-543385FAA564}">
  <sheetPr filterMode="1"/>
  <dimension ref="A1:AR145"/>
  <sheetViews>
    <sheetView topLeftCell="A7" zoomScaleNormal="100" workbookViewId="0">
      <selection activeCell="F28" sqref="F28"/>
    </sheetView>
  </sheetViews>
  <sheetFormatPr defaultRowHeight="14.4" x14ac:dyDescent="0.3"/>
  <cols>
    <col min="1" max="1" width="11.33203125" style="58" bestFit="1" customWidth="1"/>
    <col min="2" max="2" width="12" style="58" customWidth="1"/>
    <col min="3" max="3" width="11.44140625" style="58" bestFit="1" customWidth="1"/>
    <col min="4" max="4" width="16.33203125" style="58" bestFit="1" customWidth="1"/>
    <col min="5" max="5" width="14.6640625" style="58" customWidth="1"/>
    <col min="6" max="6" width="12.5546875" style="58" bestFit="1" customWidth="1"/>
    <col min="7" max="7" width="16.6640625" style="58" bestFit="1" customWidth="1"/>
    <col min="8" max="8" width="14.44140625" style="58" bestFit="1" customWidth="1"/>
    <col min="9" max="9" width="14.5546875" style="58" bestFit="1" customWidth="1"/>
    <col min="10" max="10" width="14.5546875" style="58" customWidth="1"/>
    <col min="11" max="11" width="16.109375" style="58" bestFit="1" customWidth="1"/>
    <col min="12" max="12" width="14.5546875" style="58" customWidth="1"/>
    <col min="13" max="13" width="11.6640625" style="58" bestFit="1" customWidth="1"/>
    <col min="14" max="14" width="11.5546875" style="58" bestFit="1" customWidth="1"/>
  </cols>
  <sheetData>
    <row r="1" spans="1:19" x14ac:dyDescent="0.3">
      <c r="A1" s="178" t="s">
        <v>0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61"/>
      <c r="P1" s="61"/>
      <c r="Q1" s="61"/>
      <c r="R1" s="61"/>
      <c r="S1" s="61"/>
    </row>
    <row r="2" spans="1:19" ht="15.6" customHeight="1" x14ac:dyDescent="0.3">
      <c r="A2" s="178" t="s">
        <v>4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61"/>
      <c r="P2" s="61"/>
      <c r="Q2" s="61"/>
      <c r="R2" s="61"/>
      <c r="S2" s="61"/>
    </row>
    <row r="3" spans="1:19" x14ac:dyDescent="0.3">
      <c r="A3" s="178" t="s">
        <v>1</v>
      </c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61"/>
      <c r="P3" s="61"/>
      <c r="Q3" s="61"/>
      <c r="R3" s="61"/>
      <c r="S3" s="61"/>
    </row>
    <row r="4" spans="1:19" x14ac:dyDescent="0.3">
      <c r="A4" s="178" t="s">
        <v>31193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22"/>
      <c r="P4" s="22"/>
      <c r="Q4" s="22"/>
      <c r="R4" s="22"/>
      <c r="S4" s="22"/>
    </row>
    <row r="5" spans="1:19" x14ac:dyDescent="0.3">
      <c r="A5" s="58" t="s">
        <v>31189</v>
      </c>
      <c r="B5" s="58" t="s">
        <v>31190</v>
      </c>
      <c r="C5" s="58" t="s">
        <v>2</v>
      </c>
      <c r="D5" s="58" t="s">
        <v>27</v>
      </c>
      <c r="E5" s="58" t="s">
        <v>3</v>
      </c>
      <c r="F5" s="58" t="s">
        <v>5</v>
      </c>
      <c r="G5" s="58" t="s">
        <v>31194</v>
      </c>
      <c r="H5" s="58" t="s">
        <v>31196</v>
      </c>
      <c r="I5" s="58" t="s">
        <v>31195</v>
      </c>
      <c r="J5" s="58" t="s">
        <v>30</v>
      </c>
      <c r="K5" s="58" t="s">
        <v>31207</v>
      </c>
      <c r="L5" s="58" t="s">
        <v>31197</v>
      </c>
      <c r="M5" s="58" t="s">
        <v>38</v>
      </c>
      <c r="N5" s="58" t="s">
        <v>39</v>
      </c>
      <c r="P5" s="32"/>
    </row>
    <row r="6" spans="1:19" x14ac:dyDescent="0.3">
      <c r="A6" s="58" t="s">
        <v>10</v>
      </c>
      <c r="B6" s="30" t="str">
        <f>A104</f>
        <v>RWE.De</v>
      </c>
      <c r="C6" s="31">
        <f>_xlfn.XLOOKUP(Table316[[#This Row],[Symbol]],'E(Ri)'!$13:$13,'E(Ri)'!$5:$5)</f>
        <v>0.32187777749282903</v>
      </c>
      <c r="D6" s="31">
        <f>_xlfn.XLOOKUP(Table316[[#This Row],[Symbol]],'E(Ri)'!$13:$13,'E(Ri)'!$6:$6)</f>
        <v>1.2823815836367691E-3</v>
      </c>
      <c r="E6" s="27">
        <v>3.5485958776242395E-2</v>
      </c>
      <c r="F6" s="58">
        <f>C6*E6</f>
        <v>1.1422141543099054E-2</v>
      </c>
      <c r="G6" s="58">
        <f>_xlfn.XLOOKUP(P6,'E(Ri)'!$13:$13,'E(Ri)'!$7:$7)</f>
        <v>3355290.9003984062</v>
      </c>
      <c r="H6" s="58">
        <f>_xlfn.XLOOKUP(Table316[[#This Row],[Symbol]],'E(Ri)'!$13:$13,'E(Ri)'!$7:$7)</f>
        <v>1.3883797660914996E-2</v>
      </c>
      <c r="I6" s="58">
        <f>_xlfn.XLOOKUP(Table316[[#This Row],[Symbol]],'E(Ri)'!$13:$13,'E(Ri)'!$8:$8)</f>
        <v>1.9275983748922871E-4</v>
      </c>
      <c r="J6" s="58">
        <f>_xlfn.XLOOKUP(Table316[[#This Row],[Symbol]],'E(Ri)'!$13:$13,'E(Ri)'!$9:$9)</f>
        <v>0.38305140478116578</v>
      </c>
      <c r="K6" s="58">
        <f>Table316[[#This Row],[Beta]]*Table316[[#This Row],[xi: Percentage]]</f>
        <v>1.3592946359246188E-2</v>
      </c>
      <c r="L6" s="58">
        <f>_xlfn.XLOOKUP(Table316[[#This Row],[Symbol]],'E(Ri)'!$13:$13,'E(Ri)'!$10:$10)</f>
        <v>1.0240024406010268E-3</v>
      </c>
      <c r="M6" s="39">
        <f>1/100</f>
        <v>0.01</v>
      </c>
      <c r="N6" s="39">
        <v>0.99</v>
      </c>
      <c r="P6" s="32" t="s">
        <v>31198</v>
      </c>
    </row>
    <row r="7" spans="1:19" x14ac:dyDescent="0.3">
      <c r="A7" s="58" t="s">
        <v>11</v>
      </c>
      <c r="B7" s="30" t="str">
        <f>A106</f>
        <v>ADS.DE</v>
      </c>
      <c r="C7" s="31">
        <f>_xlfn.XLOOKUP(Table316[[#This Row],[Symbol]],'E(Ri)'!$13:$13,'E(Ri)'!$5:$5)</f>
        <v>0.44109195748675223</v>
      </c>
      <c r="D7" s="31">
        <f>_xlfn.XLOOKUP(Table316[[#This Row],[Symbol]],'E(Ri)'!$13:$13,'E(Ri)'!$6:$6)</f>
        <v>1.7573384760428375E-3</v>
      </c>
      <c r="E7" s="27">
        <v>0.59480161433475065</v>
      </c>
      <c r="F7" s="58">
        <f t="shared" ref="F7:F26" si="0">C7*E7</f>
        <v>0.26236220838319541</v>
      </c>
      <c r="G7" s="58">
        <f>_xlfn.XLOOKUP(P7,'E(Ri)'!$13:$13,'E(Ri)'!$7:$7)</f>
        <v>641412.31474103581</v>
      </c>
      <c r="H7" s="58">
        <f>_xlfn.XLOOKUP(Table316[[#This Row],[Symbol]],'E(Ri)'!$13:$13,'E(Ri)'!$7:$7)</f>
        <v>1.4184697780744961E-2</v>
      </c>
      <c r="I7" s="58">
        <f>_xlfn.XLOOKUP(Table316[[#This Row],[Symbol]],'E(Ri)'!$13:$13,'E(Ri)'!$8:$8)</f>
        <v>2.0120565113107103E-4</v>
      </c>
      <c r="J7" s="58">
        <f>_xlfn.XLOOKUP(Table316[[#This Row],[Symbol]],'E(Ri)'!$13:$13,'E(Ri)'!$9:$9)</f>
        <v>1.0183503528177797</v>
      </c>
      <c r="K7" s="58">
        <f>Table316[[#This Row],[Beta]]*Table316[[#This Row],[xi: Percentage]]</f>
        <v>0.60571643381437823</v>
      </c>
      <c r="L7" s="58">
        <f>_xlfn.XLOOKUP(Table316[[#This Row],[Symbol]],'E(Ri)'!$13:$13,'E(Ri)'!$10:$10)</f>
        <v>1.0769871580204567E-3</v>
      </c>
      <c r="M7" s="39">
        <f t="shared" ref="M7:M26" si="1">1/100</f>
        <v>0.01</v>
      </c>
      <c r="N7" s="39">
        <v>0.99</v>
      </c>
      <c r="P7" s="32" t="s">
        <v>31168</v>
      </c>
    </row>
    <row r="8" spans="1:19" x14ac:dyDescent="0.3">
      <c r="A8" s="27" t="s">
        <v>12</v>
      </c>
      <c r="B8" s="30" t="str">
        <f>A108</f>
        <v>AIR.DE</v>
      </c>
      <c r="C8" s="31">
        <f>_xlfn.XLOOKUP(Table316[[#This Row],[Symbol]],'E(Ri)'!$13:$13,'E(Ri)'!$5:$5)</f>
        <v>0.25966513971861943</v>
      </c>
      <c r="D8" s="31">
        <f>_xlfn.XLOOKUP(Table316[[#This Row],[Symbol]],'E(Ri)'!$13:$13,'E(Ri)'!$6:$6)</f>
        <v>1.0345224689984839E-3</v>
      </c>
      <c r="E8" s="27">
        <v>0.01</v>
      </c>
      <c r="F8" s="49">
        <f t="shared" si="0"/>
        <v>2.5966513971861943E-3</v>
      </c>
      <c r="G8" s="58">
        <f>_xlfn.XLOOKUP(P8,'E(Ri)'!$13:$13,'E(Ri)'!$7:$7)</f>
        <v>72783.852589641436</v>
      </c>
      <c r="H8" s="58">
        <f>_xlfn.XLOOKUP(Table316[[#This Row],[Symbol]],'E(Ri)'!$13:$13,'E(Ri)'!$7:$7)</f>
        <v>1.3206208353098126E-2</v>
      </c>
      <c r="I8" s="58">
        <f>_xlfn.XLOOKUP(Table316[[#This Row],[Symbol]],'E(Ri)'!$13:$13,'E(Ri)'!$8:$8)</f>
        <v>1.7440393906543872E-4</v>
      </c>
      <c r="J8" s="58">
        <f>_xlfn.XLOOKUP(Table316[[#This Row],[Symbol]],'E(Ri)'!$13:$13,'E(Ri)'!$9:$9)</f>
        <v>0.95705335570858829</v>
      </c>
      <c r="K8" s="58">
        <f>Table316[[#This Row],[Beta]]*Table316[[#This Row],[xi: Percentage]]</f>
        <v>9.5705335570858835E-3</v>
      </c>
      <c r="L8" s="58">
        <f>_xlfn.XLOOKUP(Table316[[#This Row],[Symbol]],'E(Ri)'!$13:$13,'E(Ri)'!$10:$10)</f>
        <v>3.9757172147811769E-4</v>
      </c>
      <c r="M8" s="39">
        <f t="shared" si="1"/>
        <v>0.01</v>
      </c>
      <c r="N8" s="39">
        <v>0.99</v>
      </c>
      <c r="P8" s="32" t="s">
        <v>31158</v>
      </c>
    </row>
    <row r="9" spans="1:19" x14ac:dyDescent="0.3">
      <c r="A9" s="58" t="s">
        <v>13</v>
      </c>
      <c r="B9" s="30" t="str">
        <f>A110</f>
        <v>ALV.DE</v>
      </c>
      <c r="C9" s="31">
        <f>_xlfn.XLOOKUP(Table316[[#This Row],[Symbol]],'E(Ri)'!$13:$13,'E(Ri)'!$5:$5)</f>
        <v>0.1926867693302996</v>
      </c>
      <c r="D9" s="31">
        <f>_xlfn.XLOOKUP(Table316[[#This Row],[Symbol]],'E(Ri)'!$13:$13,'E(Ri)'!$6:$6)</f>
        <v>7.6767637183386298E-4</v>
      </c>
      <c r="E9" s="27">
        <v>0.01</v>
      </c>
      <c r="F9" s="58">
        <f t="shared" si="0"/>
        <v>1.926867693302996E-3</v>
      </c>
      <c r="G9" s="58">
        <f>_xlfn.XLOOKUP(P9,'E(Ri)'!$13:$13,'E(Ri)'!$7:$7)</f>
        <v>1023460.8247011952</v>
      </c>
      <c r="H9" s="58">
        <f>_xlfn.XLOOKUP(Table316[[#This Row],[Symbol]],'E(Ri)'!$13:$13,'E(Ri)'!$7:$7)</f>
        <v>7.865968879941565E-3</v>
      </c>
      <c r="I9" s="58">
        <f>_xlfn.XLOOKUP(Table316[[#This Row],[Symbol]],'E(Ri)'!$13:$13,'E(Ri)'!$8:$8)</f>
        <v>6.1873466420209159E-5</v>
      </c>
      <c r="J9" s="58">
        <f>_xlfn.XLOOKUP(Table316[[#This Row],[Symbol]],'E(Ri)'!$13:$13,'E(Ri)'!$9:$9)</f>
        <v>0.83426001800815586</v>
      </c>
      <c r="K9" s="58">
        <f>Table316[[#This Row],[Beta]]*Table316[[#This Row],[xi: Percentage]]</f>
        <v>8.3426001800815594E-3</v>
      </c>
      <c r="L9" s="58">
        <f>_xlfn.XLOOKUP(Table316[[#This Row],[Symbol]],'E(Ri)'!$13:$13,'E(Ri)'!$10:$10)</f>
        <v>2.1298085804611169E-4</v>
      </c>
      <c r="M9" s="39">
        <f t="shared" si="1"/>
        <v>0.01</v>
      </c>
      <c r="N9" s="39">
        <v>0.99</v>
      </c>
      <c r="P9" s="32" t="s">
        <v>31169</v>
      </c>
    </row>
    <row r="10" spans="1:19" x14ac:dyDescent="0.3">
      <c r="A10" s="58" t="s">
        <v>14</v>
      </c>
      <c r="B10" s="30" t="str">
        <f>A112</f>
        <v>BAS.DE</v>
      </c>
      <c r="C10" s="31">
        <f>_xlfn.XLOOKUP(Table316[[#This Row],[Symbol]],'E(Ri)'!$13:$13,'E(Ri)'!$5:$5)</f>
        <v>4.3385426895713966E-2</v>
      </c>
      <c r="D10" s="31">
        <f>_xlfn.XLOOKUP(Table316[[#This Row],[Symbol]],'E(Ri)'!$13:$13,'E(Ri)'!$6:$6)</f>
        <v>1.7285030635742616E-4</v>
      </c>
      <c r="E10" s="27">
        <v>0.01</v>
      </c>
      <c r="F10" s="58">
        <f t="shared" si="0"/>
        <v>4.3385426895713966E-4</v>
      </c>
      <c r="G10" s="58">
        <f>_xlfn.XLOOKUP(P10,'E(Ri)'!$13:$13,'E(Ri)'!$7:$7)</f>
        <v>2908993.2470119521</v>
      </c>
      <c r="H10" s="58">
        <f>_xlfn.XLOOKUP(Table316[[#This Row],[Symbol]],'E(Ri)'!$13:$13,'E(Ri)'!$7:$7)</f>
        <v>1.2654128265358694E-2</v>
      </c>
      <c r="I10" s="58">
        <f>_xlfn.XLOOKUP(Table316[[#This Row],[Symbol]],'E(Ri)'!$13:$13,'E(Ri)'!$8:$8)</f>
        <v>1.6012696215614983E-4</v>
      </c>
      <c r="J10" s="58">
        <f>_xlfn.XLOOKUP(Table316[[#This Row],[Symbol]],'E(Ri)'!$13:$13,'E(Ri)'!$9:$9)</f>
        <v>1.3293983334681931</v>
      </c>
      <c r="K10" s="58">
        <f>Table316[[#This Row],[Beta]]*Table316[[#This Row],[xi: Percentage]]</f>
        <v>1.3293983334681932E-2</v>
      </c>
      <c r="L10" s="58">
        <f>_xlfn.XLOOKUP(Table316[[#This Row],[Symbol]],'E(Ri)'!$13:$13,'E(Ri)'!$10:$10)</f>
        <v>-7.068918770211821E-4</v>
      </c>
      <c r="M10" s="39">
        <f t="shared" si="1"/>
        <v>0.01</v>
      </c>
      <c r="N10" s="39">
        <v>0.99</v>
      </c>
      <c r="P10" s="32" t="s">
        <v>31159</v>
      </c>
    </row>
    <row r="11" spans="1:19" x14ac:dyDescent="0.3">
      <c r="A11" s="27" t="s">
        <v>15</v>
      </c>
      <c r="B11" s="30" t="str">
        <f>A114</f>
        <v>BAYN.DE</v>
      </c>
      <c r="C11" s="31">
        <f>_xlfn.XLOOKUP(Table316[[#This Row],[Symbol]],'E(Ri)'!$13:$13,'E(Ri)'!$5:$5)</f>
        <v>0.22742630390267821</v>
      </c>
      <c r="D11" s="31">
        <f>_xlfn.XLOOKUP(Table316[[#This Row],[Symbol]],'E(Ri)'!$13:$13,'E(Ri)'!$6:$6)</f>
        <v>9.0608089204254267E-4</v>
      </c>
      <c r="E11" s="27">
        <v>0.01</v>
      </c>
      <c r="F11" s="58">
        <f t="shared" si="0"/>
        <v>2.2742630390267821E-3</v>
      </c>
      <c r="G11" s="58">
        <f>_xlfn.XLOOKUP(P11,'E(Ri)'!$13:$13,'E(Ri)'!$7:$7)</f>
        <v>3203740.952191235</v>
      </c>
      <c r="H11" s="58">
        <f>_xlfn.XLOOKUP(Table316[[#This Row],[Symbol]],'E(Ri)'!$13:$13,'E(Ri)'!$7:$7)</f>
        <v>1.5379241061507393E-2</v>
      </c>
      <c r="I11" s="58">
        <f>_xlfn.XLOOKUP(Table316[[#This Row],[Symbol]],'E(Ri)'!$13:$13,'E(Ri)'!$8:$8)</f>
        <v>2.3652105562795505E-4</v>
      </c>
      <c r="J11" s="58">
        <f>_xlfn.XLOOKUP(Table316[[#This Row],[Symbol]],'E(Ri)'!$13:$13,'E(Ri)'!$9:$9)</f>
        <v>1.2957599755652485</v>
      </c>
      <c r="K11" s="58">
        <f>Table316[[#This Row],[Beta]]*Table316[[#This Row],[xi: Percentage]]</f>
        <v>1.2957599755652485E-2</v>
      </c>
      <c r="L11" s="58">
        <f>_xlfn.XLOOKUP(Table316[[#This Row],[Symbol]],'E(Ri)'!$13:$13,'E(Ri)'!$10:$10)</f>
        <v>4.5672215640004407E-5</v>
      </c>
      <c r="M11" s="39">
        <f t="shared" si="1"/>
        <v>0.01</v>
      </c>
      <c r="N11" s="39">
        <v>0.99</v>
      </c>
      <c r="P11" s="32" t="s">
        <v>31170</v>
      </c>
    </row>
    <row r="12" spans="1:19" x14ac:dyDescent="0.3">
      <c r="A12" s="58" t="s">
        <v>16</v>
      </c>
      <c r="B12" s="30" t="str">
        <f>A116</f>
        <v>BEI.DE</v>
      </c>
      <c r="C12" s="31">
        <f>_xlfn.XLOOKUP(Table316[[#This Row],[Symbol]],'E(Ri)'!$13:$13,'E(Ri)'!$5:$5)</f>
        <v>0.29602442474979851</v>
      </c>
      <c r="D12" s="31">
        <f>_xlfn.XLOOKUP(Table316[[#This Row],[Symbol]],'E(Ri)'!$13:$13,'E(Ri)'!$6:$6)</f>
        <v>1.1793801782860498E-3</v>
      </c>
      <c r="E12" s="27">
        <v>0.01</v>
      </c>
      <c r="F12" s="58">
        <f t="shared" si="0"/>
        <v>2.9602442474979851E-3</v>
      </c>
      <c r="G12" s="58">
        <f>_xlfn.XLOOKUP(P12,'E(Ri)'!$13:$13,'E(Ri)'!$7:$7)</f>
        <v>438988.85258964141</v>
      </c>
      <c r="H12" s="58">
        <f>_xlfn.XLOOKUP(Table316[[#This Row],[Symbol]],'E(Ri)'!$13:$13,'E(Ri)'!$7:$7)</f>
        <v>9.4554849109105537E-3</v>
      </c>
      <c r="I12" s="58">
        <f>_xlfn.XLOOKUP(Table316[[#This Row],[Symbol]],'E(Ri)'!$13:$13,'E(Ri)'!$8:$8)</f>
        <v>8.940619490045716E-5</v>
      </c>
      <c r="J12" s="58">
        <f>_xlfn.XLOOKUP(Table316[[#This Row],[Symbol]],'E(Ri)'!$13:$13,'E(Ri)'!$9:$9)</f>
        <v>0.22285437884209694</v>
      </c>
      <c r="K12" s="58">
        <f>Table316[[#This Row],[Beta]]*Table316[[#This Row],[xi: Percentage]]</f>
        <v>2.2285437884209695E-3</v>
      </c>
      <c r="L12" s="58">
        <f>_xlfn.XLOOKUP(Table316[[#This Row],[Symbol]],'E(Ri)'!$13:$13,'E(Ri)'!$10:$10)</f>
        <v>1.0273390447452725E-3</v>
      </c>
      <c r="M12" s="39">
        <f t="shared" si="1"/>
        <v>0.01</v>
      </c>
      <c r="N12" s="39">
        <v>0.99</v>
      </c>
      <c r="P12" s="32" t="s">
        <v>31160</v>
      </c>
    </row>
    <row r="13" spans="1:19" x14ac:dyDescent="0.3">
      <c r="A13" s="58" t="s">
        <v>17</v>
      </c>
      <c r="B13" s="30" t="str">
        <f>A118</f>
        <v>BMW.DE</v>
      </c>
      <c r="C13" s="31">
        <f>_xlfn.XLOOKUP(Table316[[#This Row],[Symbol]],'E(Ri)'!$13:$13,'E(Ri)'!$5:$5)</f>
        <v>0.1662389135738726</v>
      </c>
      <c r="D13" s="31">
        <f>_xlfn.XLOOKUP(Table316[[#This Row],[Symbol]],'E(Ri)'!$13:$13,'E(Ri)'!$6:$6)</f>
        <v>6.6230642858116577E-4</v>
      </c>
      <c r="E13" s="27">
        <v>0.01</v>
      </c>
      <c r="F13" s="58">
        <f t="shared" si="0"/>
        <v>1.662389135738726E-3</v>
      </c>
      <c r="G13" s="58">
        <f>_xlfn.XLOOKUP(P13,'E(Ri)'!$13:$13,'E(Ri)'!$7:$7)</f>
        <v>1690380.2151394421</v>
      </c>
      <c r="H13" s="58">
        <f>_xlfn.XLOOKUP(Table316[[#This Row],[Symbol]],'E(Ri)'!$13:$13,'E(Ri)'!$7:$7)</f>
        <v>1.1353320147053069E-2</v>
      </c>
      <c r="I13" s="58">
        <f>_xlfn.XLOOKUP(Table316[[#This Row],[Symbol]],'E(Ri)'!$13:$13,'E(Ri)'!$8:$8)</f>
        <v>1.2889787836148112E-4</v>
      </c>
      <c r="J13" s="58">
        <f>_xlfn.XLOOKUP(Table316[[#This Row],[Symbol]],'E(Ri)'!$13:$13,'E(Ri)'!$9:$9)</f>
        <v>1.0660689162945121</v>
      </c>
      <c r="K13" s="58">
        <f>Table316[[#This Row],[Beta]]*Table316[[#This Row],[xi: Percentage]]</f>
        <v>1.066068916294512E-2</v>
      </c>
      <c r="L13" s="58">
        <f>_xlfn.XLOOKUP(Table316[[#This Row],[Symbol]],'E(Ri)'!$13:$13,'E(Ri)'!$10:$10)</f>
        <v>-4.5253123525953011E-5</v>
      </c>
      <c r="M13" s="39">
        <f t="shared" si="1"/>
        <v>0.01</v>
      </c>
      <c r="N13" s="39">
        <v>0.99</v>
      </c>
      <c r="P13" s="32" t="s">
        <v>31171</v>
      </c>
    </row>
    <row r="14" spans="1:19" x14ac:dyDescent="0.3">
      <c r="A14" s="27" t="s">
        <v>18</v>
      </c>
      <c r="B14" s="30" t="str">
        <f>A120</f>
        <v>CON.DE</v>
      </c>
      <c r="C14" s="31">
        <f>_xlfn.XLOOKUP(Table316[[#This Row],[Symbol]],'E(Ri)'!$13:$13,'E(Ri)'!$5:$5)</f>
        <v>0.20411442523720488</v>
      </c>
      <c r="D14" s="31">
        <f>_xlfn.XLOOKUP(Table316[[#This Row],[Symbol]],'E(Ri)'!$13:$13,'E(Ri)'!$6:$6)</f>
        <v>8.1320488142312707E-4</v>
      </c>
      <c r="E14" s="27">
        <v>1.1608621777226493E-2</v>
      </c>
      <c r="F14" s="58">
        <f t="shared" si="0"/>
        <v>2.3694871618546855E-3</v>
      </c>
      <c r="G14" s="58">
        <f>_xlfn.XLOOKUP(P14,'E(Ri)'!$13:$13,'E(Ri)'!$7:$7)</f>
        <v>658092.09561752994</v>
      </c>
      <c r="H14" s="58">
        <f>_xlfn.XLOOKUP(Table316[[#This Row],[Symbol]],'E(Ri)'!$13:$13,'E(Ri)'!$7:$7)</f>
        <v>1.6540023743149036E-2</v>
      </c>
      <c r="I14" s="58">
        <f>_xlfn.XLOOKUP(Table316[[#This Row],[Symbol]],'E(Ri)'!$13:$13,'E(Ri)'!$8:$8)</f>
        <v>2.7357238542393385E-4</v>
      </c>
      <c r="J14" s="58">
        <f>_xlfn.XLOOKUP(Table316[[#This Row],[Symbol]],'E(Ri)'!$13:$13,'E(Ri)'!$9:$9)</f>
        <v>1.2396395277589853</v>
      </c>
      <c r="K14" s="58">
        <f>Table316[[#This Row],[Beta]]*Table316[[#This Row],[xi: Percentage]]</f>
        <v>1.4390506417853723E-2</v>
      </c>
      <c r="L14" s="58">
        <f>_xlfn.XLOOKUP(Table316[[#This Row],[Symbol]],'E(Ri)'!$13:$13,'E(Ri)'!$10:$10)</f>
        <v>-9.7259469692986909E-6</v>
      </c>
      <c r="M14" s="39">
        <f t="shared" si="1"/>
        <v>0.01</v>
      </c>
      <c r="N14" s="39">
        <f t="shared" ref="N14:N26" si="2">99/100</f>
        <v>0.99</v>
      </c>
      <c r="P14" s="32" t="s">
        <v>31161</v>
      </c>
    </row>
    <row r="15" spans="1:19" x14ac:dyDescent="0.3">
      <c r="A15" s="58" t="s">
        <v>19</v>
      </c>
      <c r="B15" s="30" t="str">
        <f>A122</f>
        <v>DB1.DE</v>
      </c>
      <c r="C15" s="31">
        <f>_xlfn.XLOOKUP(Table316[[#This Row],[Symbol]],'E(Ri)'!$13:$13,'E(Ri)'!$5:$5)</f>
        <v>0.26264674850639402</v>
      </c>
      <c r="D15" s="31">
        <f>_xlfn.XLOOKUP(Table316[[#This Row],[Symbol]],'E(Ri)'!$13:$13,'E(Ri)'!$6:$6)</f>
        <v>1.0464013884716893E-3</v>
      </c>
      <c r="E15" s="27">
        <v>2.2465987626199984E-2</v>
      </c>
      <c r="F15" s="58">
        <f t="shared" si="0"/>
        <v>5.9006186020063075E-3</v>
      </c>
      <c r="G15" s="58">
        <f>_xlfn.XLOOKUP(P15,'E(Ri)'!$13:$13,'E(Ri)'!$7:$7)</f>
        <v>579953.96812749002</v>
      </c>
      <c r="H15" s="58">
        <f>_xlfn.XLOOKUP(Table316[[#This Row],[Symbol]],'E(Ri)'!$13:$13,'E(Ri)'!$7:$7)</f>
        <v>1.071105795926419E-2</v>
      </c>
      <c r="I15" s="58">
        <f>_xlfn.XLOOKUP(Table316[[#This Row],[Symbol]],'E(Ri)'!$13:$13,'E(Ri)'!$8:$8)</f>
        <v>1.1472676260671676E-4</v>
      </c>
      <c r="J15" s="58">
        <f>_xlfn.XLOOKUP(Table316[[#This Row],[Symbol]],'E(Ri)'!$13:$13,'E(Ri)'!$9:$9)</f>
        <v>0.58089054658284878</v>
      </c>
      <c r="K15" s="58">
        <f>Table316[[#This Row],[Beta]]*Table316[[#This Row],[xi: Percentage]]</f>
        <v>1.3050279831706826E-2</v>
      </c>
      <c r="L15" s="58">
        <f>_xlfn.XLOOKUP(Table316[[#This Row],[Symbol]],'E(Ri)'!$13:$13,'E(Ri)'!$10:$10)</f>
        <v>6.5813878914791168E-4</v>
      </c>
      <c r="M15" s="39">
        <f t="shared" si="1"/>
        <v>0.01</v>
      </c>
      <c r="N15" s="39">
        <f t="shared" si="2"/>
        <v>0.99</v>
      </c>
      <c r="P15" s="32" t="s">
        <v>31172</v>
      </c>
    </row>
    <row r="16" spans="1:19" x14ac:dyDescent="0.3">
      <c r="A16" s="58" t="s">
        <v>20</v>
      </c>
      <c r="B16" s="30" t="str">
        <f>A124</f>
        <v>DBK.DE</v>
      </c>
      <c r="C16" s="31">
        <f>_xlfn.XLOOKUP(Table316[[#This Row],[Symbol]],'E(Ri)'!$13:$13,'E(Ri)'!$5:$5)</f>
        <v>7.2376351086749807E-2</v>
      </c>
      <c r="D16" s="31">
        <f>_xlfn.XLOOKUP(Table316[[#This Row],[Symbol]],'E(Ri)'!$13:$13,'E(Ri)'!$6:$6)</f>
        <v>2.88351996361553E-4</v>
      </c>
      <c r="E16" s="27">
        <v>0.01</v>
      </c>
      <c r="F16" s="58">
        <f t="shared" si="0"/>
        <v>7.2376351086749803E-4</v>
      </c>
      <c r="G16" s="58">
        <f>_xlfn.XLOOKUP(P16,'E(Ri)'!$13:$13,'E(Ri)'!$7:$7)</f>
        <v>15015869.697211156</v>
      </c>
      <c r="H16" s="58">
        <f>_xlfn.XLOOKUP(Table316[[#This Row],[Symbol]],'E(Ri)'!$13:$13,'E(Ri)'!$7:$7)</f>
        <v>2.1488088427350421E-2</v>
      </c>
      <c r="I16" s="58">
        <f>_xlfn.XLOOKUP(Table316[[#This Row],[Symbol]],'E(Ri)'!$13:$13,'E(Ri)'!$8:$8)</f>
        <v>4.6173794426163111E-4</v>
      </c>
      <c r="J16" s="58">
        <f>_xlfn.XLOOKUP(Table316[[#This Row],[Symbol]],'E(Ri)'!$13:$13,'E(Ri)'!$9:$9)</f>
        <v>1.5984288468057521</v>
      </c>
      <c r="K16" s="58">
        <f>Table316[[#This Row],[Beta]]*Table316[[#This Row],[xi: Percentage]]</f>
        <v>1.5984288468057523E-2</v>
      </c>
      <c r="L16" s="58">
        <f>_xlfn.XLOOKUP(Table316[[#This Row],[Symbol]],'E(Ri)'!$13:$13,'E(Ri)'!$10:$10)</f>
        <v>-7.6974325843471398E-4</v>
      </c>
      <c r="M16" s="39">
        <f t="shared" si="1"/>
        <v>0.01</v>
      </c>
      <c r="N16" s="39">
        <f t="shared" si="2"/>
        <v>0.99</v>
      </c>
      <c r="P16" s="32" t="s">
        <v>31162</v>
      </c>
    </row>
    <row r="17" spans="1:16" x14ac:dyDescent="0.3">
      <c r="A17" s="27" t="s">
        <v>21</v>
      </c>
      <c r="B17" s="30" t="str">
        <f>A126</f>
        <v>DPW.DE</v>
      </c>
      <c r="C17" s="31">
        <f>_xlfn.XLOOKUP(Table316[[#This Row],[Symbol]],'E(Ri)'!$13:$13,'E(Ri)'!$5:$5)</f>
        <v>0.23718597152260876</v>
      </c>
      <c r="D17" s="31">
        <f>_xlfn.XLOOKUP(Table316[[#This Row],[Symbol]],'E(Ri)'!$13:$13,'E(Ri)'!$6:$6)</f>
        <v>9.449640299705528E-4</v>
      </c>
      <c r="E17" s="27">
        <v>1.5443839103069266E-2</v>
      </c>
      <c r="F17" s="58">
        <f t="shared" si="0"/>
        <v>3.6630619817003386E-3</v>
      </c>
      <c r="G17" s="58">
        <f>_xlfn.XLOOKUP(P17,'E(Ri)'!$13:$13,'E(Ri)'!$7:$7)</f>
        <v>3122399.9561752989</v>
      </c>
      <c r="H17" s="58">
        <f>_xlfn.XLOOKUP(Table316[[#This Row],[Symbol]],'E(Ri)'!$13:$13,'E(Ri)'!$7:$7)</f>
        <v>1.0237046753207503E-2</v>
      </c>
      <c r="I17" s="58">
        <f>_xlfn.XLOOKUP(Table316[[#This Row],[Symbol]],'E(Ri)'!$13:$13,'E(Ri)'!$8:$8)</f>
        <v>1.0479712622735628E-4</v>
      </c>
      <c r="J17" s="58">
        <f>_xlfn.XLOOKUP(Table316[[#This Row],[Symbol]],'E(Ri)'!$13:$13,'E(Ri)'!$9:$9)</f>
        <v>1.0102829992656575</v>
      </c>
      <c r="K17" s="58">
        <f>Table316[[#This Row],[Beta]]*Table316[[#This Row],[xi: Percentage]]</f>
        <v>1.5602648089225058E-2</v>
      </c>
      <c r="L17" s="58">
        <f>_xlfn.XLOOKUP(Table316[[#This Row],[Symbol]],'E(Ri)'!$13:$13,'E(Ri)'!$10:$10)</f>
        <v>2.7317090675930099E-4</v>
      </c>
      <c r="M17" s="39">
        <f t="shared" si="1"/>
        <v>0.01</v>
      </c>
      <c r="N17" s="39">
        <f t="shared" si="2"/>
        <v>0.99</v>
      </c>
      <c r="P17" s="32" t="s">
        <v>31173</v>
      </c>
    </row>
    <row r="18" spans="1:16" x14ac:dyDescent="0.3">
      <c r="A18" s="58" t="s">
        <v>22</v>
      </c>
      <c r="B18" s="30" t="str">
        <f>A128</f>
        <v>DTE.DE</v>
      </c>
      <c r="C18" s="31">
        <f>_xlfn.XLOOKUP(Table316[[#This Row],[Symbol]],'E(Ri)'!$13:$13,'E(Ri)'!$5:$5)</f>
        <v>2.629361262556042E-2</v>
      </c>
      <c r="D18" s="31">
        <f>_xlfn.XLOOKUP(Table316[[#This Row],[Symbol]],'E(Ri)'!$13:$13,'E(Ri)'!$6:$6)</f>
        <v>1.0475542878709331E-4</v>
      </c>
      <c r="E18" s="27">
        <v>0.01</v>
      </c>
      <c r="F18" s="58">
        <f t="shared" si="0"/>
        <v>2.6293612625560419E-4</v>
      </c>
      <c r="G18" s="58">
        <f>_xlfn.XLOOKUP(P18,'E(Ri)'!$13:$13,'E(Ri)'!$7:$7)</f>
        <v>10155726.6812749</v>
      </c>
      <c r="H18" s="58">
        <f>_xlfn.XLOOKUP(Table316[[#This Row],[Symbol]],'E(Ri)'!$13:$13,'E(Ri)'!$7:$7)</f>
        <v>7.0861628703468562E-3</v>
      </c>
      <c r="I18" s="58">
        <f>_xlfn.XLOOKUP(Table316[[#This Row],[Symbol]],'E(Ri)'!$13:$13,'E(Ri)'!$8:$8)</f>
        <v>5.0213704225082398E-5</v>
      </c>
      <c r="J18" s="58">
        <f>_xlfn.XLOOKUP(Table316[[#This Row],[Symbol]],'E(Ri)'!$13:$13,'E(Ri)'!$9:$9)</f>
        <v>0.47147050123505108</v>
      </c>
      <c r="K18" s="58">
        <f>Table316[[#This Row],[Beta]]*Table316[[#This Row],[xi: Percentage]]</f>
        <v>4.7147050123505108E-3</v>
      </c>
      <c r="L18" s="58">
        <f>_xlfn.XLOOKUP(Table316[[#This Row],[Symbol]],'E(Ri)'!$13:$13,'E(Ri)'!$10:$10)</f>
        <v>-2.0741716485476775E-4</v>
      </c>
      <c r="M18" s="39">
        <f t="shared" si="1"/>
        <v>0.01</v>
      </c>
      <c r="N18" s="39">
        <f t="shared" si="2"/>
        <v>0.99</v>
      </c>
      <c r="P18" s="32" t="s">
        <v>31163</v>
      </c>
    </row>
    <row r="19" spans="1:16" x14ac:dyDescent="0.3">
      <c r="A19" s="58" t="s">
        <v>23</v>
      </c>
      <c r="B19" s="30" t="str">
        <f>A130</f>
        <v>SHL.DE</v>
      </c>
      <c r="C19" s="31">
        <f>_xlfn.XLOOKUP(Table316[[#This Row],[Symbol]],'E(Ri)'!$13:$13,'E(Ri)'!$5:$5)</f>
        <v>0.32428108166672809</v>
      </c>
      <c r="D19" s="31">
        <f>_xlfn.XLOOKUP(Table316[[#This Row],[Symbol]],'E(Ri)'!$13:$13,'E(Ri)'!$6:$6)</f>
        <v>1.2919565006642554E-3</v>
      </c>
      <c r="E19" s="27">
        <v>0.11803613098427745</v>
      </c>
      <c r="F19" s="58">
        <f t="shared" si="0"/>
        <v>3.8276884231337092E-2</v>
      </c>
      <c r="G19" s="58">
        <f>_xlfn.XLOOKUP(P19,'E(Ri)'!$13:$13,'E(Ri)'!$7:$7)</f>
        <v>522064.00398406375</v>
      </c>
      <c r="H19" s="58">
        <f>_xlfn.XLOOKUP(Table316[[#This Row],[Symbol]],'E(Ri)'!$13:$13,'E(Ri)'!$7:$7)</f>
        <v>1.2694828933802849E-2</v>
      </c>
      <c r="I19" s="58">
        <f>_xlfn.XLOOKUP(Table316[[#This Row],[Symbol]],'E(Ri)'!$13:$13,'E(Ri)'!$8:$8)</f>
        <v>1.6115868165851799E-4</v>
      </c>
      <c r="J19" s="58">
        <f>_xlfn.XLOOKUP(Table316[[#This Row],[Symbol]],'E(Ri)'!$13:$13,'E(Ri)'!$9:$9)</f>
        <v>0.66026289079298606</v>
      </c>
      <c r="K19" s="58">
        <f>Table316[[#This Row],[Beta]]*Table316[[#This Row],[xi: Percentage]]</f>
        <v>7.7934877061698576E-2</v>
      </c>
      <c r="L19" s="58">
        <f>_xlfn.XLOOKUP(Table316[[#This Row],[Symbol]],'E(Ri)'!$13:$13,'E(Ri)'!$10:$10)</f>
        <v>8.5023501392783953E-4</v>
      </c>
      <c r="M19" s="39">
        <f t="shared" si="1"/>
        <v>0.01</v>
      </c>
      <c r="N19" s="39">
        <f t="shared" si="2"/>
        <v>0.99</v>
      </c>
      <c r="P19" s="32" t="s">
        <v>31174</v>
      </c>
    </row>
    <row r="20" spans="1:16" x14ac:dyDescent="0.3">
      <c r="A20" s="27" t="s">
        <v>24</v>
      </c>
      <c r="B20" s="30" t="str">
        <f>A132</f>
        <v>MTX.DE</v>
      </c>
      <c r="C20" s="31">
        <f>_xlfn.XLOOKUP(Table316[[#This Row],[Symbol]],'E(Ri)'!$13:$13,'E(Ri)'!$5:$5)</f>
        <v>0.34772829004350531</v>
      </c>
      <c r="D20" s="31">
        <f>_xlfn.XLOOKUP(Table316[[#This Row],[Symbol]],'E(Ri)'!$13:$13,'E(Ri)'!$6:$6)</f>
        <v>1.3853716734801007E-3</v>
      </c>
      <c r="E20" s="27">
        <v>5.8078344538081611E-2</v>
      </c>
      <c r="F20" s="58">
        <f t="shared" si="0"/>
        <v>2.0195483434784674E-2</v>
      </c>
      <c r="G20" s="58">
        <f>_xlfn.XLOOKUP(P20,'E(Ri)'!$13:$13,'E(Ri)'!$7:$7)</f>
        <v>146387.94820717131</v>
      </c>
      <c r="H20" s="58">
        <f>_xlfn.XLOOKUP(Table316[[#This Row],[Symbol]],'E(Ri)'!$13:$13,'E(Ri)'!$7:$7)</f>
        <v>1.2881489374686486E-2</v>
      </c>
      <c r="I20" s="58">
        <f>_xlfn.XLOOKUP(Table316[[#This Row],[Symbol]],'E(Ri)'!$13:$13,'E(Ri)'!$8:$8)</f>
        <v>1.6593276851016085E-4</v>
      </c>
      <c r="J20" s="58">
        <f>_xlfn.XLOOKUP(Table316[[#This Row],[Symbol]],'E(Ri)'!$13:$13,'E(Ri)'!$9:$9)</f>
        <v>0.66753500332273163</v>
      </c>
      <c r="K20" s="58">
        <f>Table316[[#This Row],[Beta]]*Table316[[#This Row],[xi: Percentage]]</f>
        <v>3.8769327914207063E-2</v>
      </c>
      <c r="L20" s="58">
        <f>_xlfn.XLOOKUP(Table316[[#This Row],[Symbol]],'E(Ri)'!$13:$13,'E(Ri)'!$10:$10)</f>
        <v>9.3847085303570409E-4</v>
      </c>
      <c r="M20" s="39">
        <f t="shared" si="1"/>
        <v>0.01</v>
      </c>
      <c r="N20" s="39">
        <f t="shared" si="2"/>
        <v>0.99</v>
      </c>
      <c r="P20" s="32" t="s">
        <v>31164</v>
      </c>
    </row>
    <row r="21" spans="1:16" x14ac:dyDescent="0.3">
      <c r="A21" s="58" t="s">
        <v>31180</v>
      </c>
      <c r="B21" s="30" t="str">
        <f>A134</f>
        <v>PUM.DE</v>
      </c>
      <c r="C21" s="31">
        <f>_xlfn.XLOOKUP(Table316[[#This Row],[Symbol]],'E(Ri)'!$13:$13,'E(Ri)'!$5:$5)</f>
        <v>0.11476367416860916</v>
      </c>
      <c r="D21" s="31">
        <f>_xlfn.XLOOKUP(Table316[[#This Row],[Symbol]],'E(Ri)'!$13:$13,'E(Ri)'!$6:$6)</f>
        <v>4.5722579350043492E-4</v>
      </c>
      <c r="E21" s="27">
        <v>0.01</v>
      </c>
      <c r="F21" s="58">
        <f>C21*E21</f>
        <v>1.1476367416860917E-3</v>
      </c>
      <c r="G21" s="58">
        <f>_xlfn.XLOOKUP(P21,'E(Ri)'!$13:$13,'E(Ri)'!$7:$7)</f>
        <v>389310.16733067727</v>
      </c>
      <c r="H21" s="50">
        <f>_xlfn.XLOOKUP(Table316[[#This Row],[Symbol]],'E(Ri)'!$13:$13,'E(Ri)'!$7:$7)</f>
        <v>1.6316681505760672E-2</v>
      </c>
      <c r="I21" s="58">
        <f>_xlfn.XLOOKUP(Table316[[#This Row],[Symbol]],'E(Ri)'!$13:$13,'E(Ri)'!$8:$8)</f>
        <v>2.6623409536043235E-4</v>
      </c>
      <c r="J21" s="58">
        <f>_xlfn.XLOOKUP(Table316[[#This Row],[Symbol]],'E(Ri)'!$13:$13,'E(Ri)'!$9:$9)</f>
        <v>0.92694614257208052</v>
      </c>
      <c r="K21" s="58">
        <f>Table316[[#This Row],[Beta]]*Table316[[#This Row],[xi: Percentage]]</f>
        <v>9.2694614257208055E-3</v>
      </c>
      <c r="L21" s="58">
        <f>_xlfn.XLOOKUP(Table316[[#This Row],[Symbol]],'E(Ri)'!$13:$13,'E(Ri)'!$10:$10)</f>
        <v>-1.5752588926091051E-4</v>
      </c>
      <c r="M21" s="39">
        <f t="shared" si="1"/>
        <v>0.01</v>
      </c>
      <c r="N21" s="39">
        <f t="shared" si="2"/>
        <v>0.99</v>
      </c>
      <c r="P21" s="32" t="s">
        <v>31175</v>
      </c>
    </row>
    <row r="22" spans="1:16" x14ac:dyDescent="0.3">
      <c r="A22" s="58" t="s">
        <v>31181</v>
      </c>
      <c r="B22" s="30" t="str">
        <f>A136</f>
        <v>HFG.DE</v>
      </c>
      <c r="C22" s="31">
        <f>_xlfn.XLOOKUP(Table316[[#This Row],[Symbol]],'E(Ri)'!$13:$13,'E(Ri)'!$5:$5)</f>
        <v>0.28011053042926387</v>
      </c>
      <c r="D22" s="31">
        <f>_xlfn.XLOOKUP(Table316[[#This Row],[Symbol]],'E(Ri)'!$13:$13,'E(Ri)'!$6:$6)</f>
        <v>1.1159782088815294E-3</v>
      </c>
      <c r="E22" s="27">
        <v>1.4079504108821316E-2</v>
      </c>
      <c r="F22" s="50">
        <f t="shared" si="0"/>
        <v>3.9438173641029393E-3</v>
      </c>
      <c r="G22" s="58">
        <f>_xlfn.XLOOKUP(P22,'E(Ri)'!$13:$13,'E(Ri)'!$7:$7)</f>
        <v>396117.5378486056</v>
      </c>
      <c r="H22" s="58">
        <f>_xlfn.XLOOKUP(Table316[[#This Row],[Symbol]],'E(Ri)'!$13:$13,'E(Ri)'!$7:$7)</f>
        <v>2.5623298230115141E-2</v>
      </c>
      <c r="I22" s="58">
        <f>_xlfn.XLOOKUP(Table316[[#This Row],[Symbol]],'E(Ri)'!$13:$13,'E(Ri)'!$8:$8)</f>
        <v>6.5655341218942174E-4</v>
      </c>
      <c r="J22" s="58">
        <f>_xlfn.XLOOKUP(Table316[[#This Row],[Symbol]],'E(Ri)'!$13:$13,'E(Ri)'!$9:$9)</f>
        <v>0.71926983049710091</v>
      </c>
      <c r="K22" s="58">
        <f>Table316[[#This Row],[Beta]]*Table316[[#This Row],[xi: Percentage]]</f>
        <v>1.0126962533835144E-2</v>
      </c>
      <c r="L22" s="58">
        <f>_xlfn.XLOOKUP(Table316[[#This Row],[Symbol]],'E(Ri)'!$13:$13,'E(Ri)'!$10:$10)</f>
        <v>6.3593708171206923E-4</v>
      </c>
      <c r="M22" s="39">
        <f t="shared" si="1"/>
        <v>0.01</v>
      </c>
      <c r="N22" s="39">
        <f t="shared" si="2"/>
        <v>0.99</v>
      </c>
      <c r="P22" s="32" t="s">
        <v>31165</v>
      </c>
    </row>
    <row r="23" spans="1:16" x14ac:dyDescent="0.3">
      <c r="A23" s="58" t="s">
        <v>31182</v>
      </c>
      <c r="B23" s="30" t="str">
        <f>A138</f>
        <v>HNR1.DE</v>
      </c>
      <c r="C23" s="31">
        <f>_xlfn.XLOOKUP(Table316[[#This Row],[Symbol]],'E(Ri)'!$13:$13,'E(Ri)'!$5:$5)</f>
        <v>0.20856444200792332</v>
      </c>
      <c r="D23" s="31">
        <f>_xlfn.XLOOKUP(Table316[[#This Row],[Symbol]],'E(Ri)'!$13:$13,'E(Ri)'!$6:$6)</f>
        <v>8.3093403190407701E-4</v>
      </c>
      <c r="E23" s="27">
        <v>1.0000000000000012E-2</v>
      </c>
      <c r="F23" s="58">
        <f t="shared" si="0"/>
        <v>2.0856444200792359E-3</v>
      </c>
      <c r="G23" s="58">
        <f>_xlfn.XLOOKUP(P23,'E(Ri)'!$13:$13,'E(Ri)'!$7:$7)</f>
        <v>152834.85258964144</v>
      </c>
      <c r="H23" s="58">
        <f>_xlfn.XLOOKUP(Table316[[#This Row],[Symbol]],'E(Ri)'!$13:$13,'E(Ri)'!$7:$7)</f>
        <v>8.8921604229239472E-3</v>
      </c>
      <c r="I23" s="58">
        <f>_xlfn.XLOOKUP(Table316[[#This Row],[Symbol]],'E(Ri)'!$13:$13,'E(Ri)'!$8:$8)</f>
        <v>7.9070516987014993E-5</v>
      </c>
      <c r="J23" s="58">
        <f>_xlfn.XLOOKUP(Table316[[#This Row],[Symbol]],'E(Ri)'!$13:$13,'E(Ri)'!$9:$9)</f>
        <v>0.60831603974887782</v>
      </c>
      <c r="K23" s="58">
        <f>Table316[[#This Row],[Beta]]*Table316[[#This Row],[xi: Percentage]]</f>
        <v>6.0831603974887856E-3</v>
      </c>
      <c r="L23" s="58">
        <f>_xlfn.XLOOKUP(Table316[[#This Row],[Symbol]],'E(Ri)'!$13:$13,'E(Ri)'!$10:$10)</f>
        <v>4.2539152726633439E-4</v>
      </c>
      <c r="M23" s="39">
        <f t="shared" si="1"/>
        <v>0.01</v>
      </c>
      <c r="N23" s="39">
        <f t="shared" si="2"/>
        <v>0.99</v>
      </c>
      <c r="P23" s="32" t="s">
        <v>31176</v>
      </c>
    </row>
    <row r="24" spans="1:16" x14ac:dyDescent="0.3">
      <c r="A24" s="58" t="s">
        <v>31183</v>
      </c>
      <c r="B24" s="30" t="str">
        <f>A140</f>
        <v>IFX.DE</v>
      </c>
      <c r="C24" s="31">
        <f>_xlfn.XLOOKUP(Table316[[#This Row],[Symbol]],'E(Ri)'!$13:$13,'E(Ri)'!$5:$5)</f>
        <v>0.16605260354415191</v>
      </c>
      <c r="D24" s="31">
        <f>_xlfn.XLOOKUP(Table316[[#This Row],[Symbol]],'E(Ri)'!$13:$13,'E(Ri)'!$6:$6)</f>
        <v>6.6156415754642199E-4</v>
      </c>
      <c r="E24" s="27">
        <v>0.01</v>
      </c>
      <c r="F24" s="58">
        <f t="shared" si="0"/>
        <v>1.6605260354415191E-3</v>
      </c>
      <c r="G24" s="58">
        <f>_xlfn.XLOOKUP(P24,'E(Ri)'!$13:$13,'E(Ri)'!$7:$7)</f>
        <v>6861870.0796812745</v>
      </c>
      <c r="H24" s="58">
        <f>_xlfn.XLOOKUP(Table316[[#This Row],[Symbol]],'E(Ri)'!$13:$13,'E(Ri)'!$7:$7)</f>
        <v>1.7207086670331766E-2</v>
      </c>
      <c r="I24" s="58">
        <f>_xlfn.XLOOKUP(Table316[[#This Row],[Symbol]],'E(Ri)'!$13:$13,'E(Ri)'!$8:$8)</f>
        <v>2.9608383168030914E-4</v>
      </c>
      <c r="J24" s="58">
        <f>_xlfn.XLOOKUP(Table316[[#This Row],[Symbol]],'E(Ri)'!$13:$13,'E(Ri)'!$9:$9)</f>
        <v>1.3808190011572889</v>
      </c>
      <c r="K24" s="58">
        <f>Table316[[#This Row],[Beta]]*Table316[[#This Row],[xi: Percentage]]</f>
        <v>1.380819001157289E-2</v>
      </c>
      <c r="L24" s="58">
        <f>_xlfn.XLOOKUP(Table316[[#This Row],[Symbol]],'E(Ri)'!$13:$13,'E(Ri)'!$10:$10)</f>
        <v>-2.5411895894184109E-4</v>
      </c>
      <c r="M24" s="39">
        <f t="shared" si="1"/>
        <v>0.01</v>
      </c>
      <c r="N24" s="39">
        <f t="shared" si="2"/>
        <v>0.99</v>
      </c>
      <c r="P24" s="32" t="s">
        <v>31166</v>
      </c>
    </row>
    <row r="25" spans="1:16" x14ac:dyDescent="0.3">
      <c r="A25" s="58" t="s">
        <v>31184</v>
      </c>
      <c r="B25" s="30" t="str">
        <f>A142</f>
        <v>LIN.DE</v>
      </c>
      <c r="C25" s="31">
        <f>_xlfn.XLOOKUP(Table316[[#This Row],[Symbol]],'E(Ri)'!$13:$13,'E(Ri)'!$5:$5)</f>
        <v>0.15153454603921646</v>
      </c>
      <c r="D25" s="31">
        <f>_xlfn.XLOOKUP(Table316[[#This Row],[Symbol]],'E(Ri)'!$13:$13,'E(Ri)'!$6:$6)</f>
        <v>6.037232909928943E-4</v>
      </c>
      <c r="E25" s="27">
        <v>0.01</v>
      </c>
      <c r="F25" s="58">
        <f t="shared" si="0"/>
        <v>1.5153454603921647E-3</v>
      </c>
      <c r="G25" s="58">
        <f>_xlfn.XLOOKUP(P25,'E(Ri)'!$13:$13,'E(Ri)'!$7:$7)</f>
        <v>792591.203187251</v>
      </c>
      <c r="H25" s="58">
        <f>_xlfn.XLOOKUP(Table316[[#This Row],[Symbol]],'E(Ri)'!$13:$13,'E(Ri)'!$7:$7)</f>
        <v>1.1565556169147008E-2</v>
      </c>
      <c r="I25" s="58">
        <f>_xlfn.XLOOKUP(Table316[[#This Row],[Symbol]],'E(Ri)'!$13:$13,'E(Ri)'!$8:$8)</f>
        <v>1.3376208950169441E-4</v>
      </c>
      <c r="J25" s="58">
        <f>_xlfn.XLOOKUP(Table316[[#This Row],[Symbol]],'E(Ri)'!$13:$13,'E(Ri)'!$9:$9)</f>
        <v>1.0480918277905016</v>
      </c>
      <c r="K25" s="58">
        <f>Table316[[#This Row],[Beta]]*Table316[[#This Row],[xi: Percentage]]</f>
        <v>1.0480918277905015E-2</v>
      </c>
      <c r="L25" s="58">
        <f>_xlfn.XLOOKUP(Table316[[#This Row],[Symbol]],'E(Ri)'!$13:$13,'E(Ri)'!$10:$10)</f>
        <v>-9.1716551873453444E-5</v>
      </c>
      <c r="M25" s="39">
        <f t="shared" si="1"/>
        <v>0.01</v>
      </c>
      <c r="N25" s="39">
        <f t="shared" si="2"/>
        <v>0.99</v>
      </c>
      <c r="P25" s="32" t="s">
        <v>31177</v>
      </c>
    </row>
    <row r="26" spans="1:16" x14ac:dyDescent="0.3">
      <c r="A26" s="58" t="s">
        <v>31185</v>
      </c>
      <c r="B26" s="30" t="str">
        <f>A144</f>
        <v>MRK.DE</v>
      </c>
      <c r="C26" s="31">
        <f>_xlfn.XLOOKUP(Table316[[#This Row],[Symbol]],'E(Ri)'!$13:$13,'E(Ri)'!$5:$5)</f>
        <v>0.26164621976029939</v>
      </c>
      <c r="D26" s="31">
        <f>_xlfn.XLOOKUP(Table316[[#This Row],[Symbol]],'E(Ri)'!$13:$13,'E(Ri)'!$6:$6)</f>
        <v>1.0424152181685235E-3</v>
      </c>
      <c r="E26" s="27">
        <v>9.9999999999999985E-3</v>
      </c>
      <c r="F26" s="58">
        <f t="shared" si="0"/>
        <v>2.6164621976029934E-3</v>
      </c>
      <c r="G26" s="58">
        <f>_xlfn.XLOOKUP(P26,'E(Ri)'!$13:$13,'E(Ri)'!$7:$7)</f>
        <v>503144.78087649401</v>
      </c>
      <c r="H26" s="58">
        <f>_xlfn.XLOOKUP(Table316[[#This Row],[Symbol]],'E(Ri)'!$13:$13,'E(Ri)'!$7:$7)</f>
        <v>1.0561215938977925E-2</v>
      </c>
      <c r="I26" s="58">
        <f>_xlfn.XLOOKUP(Table316[[#This Row],[Symbol]],'E(Ri)'!$13:$13,'E(Ri)'!$8:$8)</f>
        <v>1.1153928210972138E-4</v>
      </c>
      <c r="J26" s="58">
        <f>_xlfn.XLOOKUP(Table316[[#This Row],[Symbol]],'E(Ri)'!$13:$13,'E(Ri)'!$9:$9)</f>
        <v>0.53285464464965848</v>
      </c>
      <c r="K26" s="58">
        <f>Table316[[#This Row],[Beta]]*Table316[[#This Row],[xi: Percentage]]</f>
        <v>5.3285464464965836E-3</v>
      </c>
      <c r="L26" s="58">
        <f>_xlfn.XLOOKUP(Table316[[#This Row],[Symbol]],'E(Ri)'!$13:$13,'E(Ri)'!$10:$10)</f>
        <v>6.8593187438761795E-4</v>
      </c>
      <c r="M26" s="39">
        <f t="shared" si="1"/>
        <v>0.01</v>
      </c>
      <c r="N26" s="39">
        <f t="shared" si="2"/>
        <v>0.99</v>
      </c>
      <c r="P26" s="32" t="s">
        <v>31167</v>
      </c>
    </row>
    <row r="27" spans="1:16" s="44" customFormat="1" ht="15" thickBot="1" x14ac:dyDescent="0.35">
      <c r="A27" s="40"/>
      <c r="B27" s="41"/>
      <c r="C27" s="42"/>
      <c r="D27" s="42"/>
      <c r="E27" s="43"/>
      <c r="F27" s="40"/>
      <c r="G27" s="41"/>
      <c r="H27" s="41"/>
      <c r="I27" s="41"/>
      <c r="J27" s="41"/>
      <c r="K27" s="41"/>
      <c r="L27" s="41"/>
      <c r="M27" s="41"/>
      <c r="N27" s="41"/>
    </row>
    <row r="28" spans="1:16" ht="15" thickBot="1" x14ac:dyDescent="0.35">
      <c r="A28" s="29" t="s">
        <v>31202</v>
      </c>
      <c r="B28" s="29"/>
      <c r="C28" s="28">
        <f>SUM(C6:C26)</f>
        <v>4.6056952097887791</v>
      </c>
      <c r="D28" s="28">
        <f>SUM(D6:D26)</f>
        <v>1.8349383305931392E-2</v>
      </c>
      <c r="E28" s="54">
        <f t="shared" ref="E28:L28" si="3">SUM(E6:E26)</f>
        <v>1.0000000012486692</v>
      </c>
      <c r="F28" s="55">
        <f t="shared" si="3"/>
        <v>0.37000028697611542</v>
      </c>
      <c r="G28" s="28">
        <f t="shared" si="3"/>
        <v>52631414.1314741</v>
      </c>
      <c r="H28" s="28">
        <f t="shared" si="3"/>
        <v>0.27978754405859318</v>
      </c>
      <c r="I28" s="28">
        <f t="shared" si="3"/>
        <v>4.1205775858939846E-3</v>
      </c>
      <c r="J28" s="28">
        <f t="shared" si="3"/>
        <v>18.551604537665263</v>
      </c>
      <c r="K28" s="62">
        <f t="shared" si="3"/>
        <v>0.91190720184061103</v>
      </c>
      <c r="L28" s="28">
        <f t="shared" si="3"/>
        <v>6.0094367138856459E-3</v>
      </c>
      <c r="M28" s="28"/>
      <c r="N28" s="28"/>
    </row>
    <row r="29" spans="1:16" ht="15" thickBot="1" x14ac:dyDescent="0.35">
      <c r="A29" s="29"/>
      <c r="B29" s="29"/>
      <c r="C29" s="28"/>
      <c r="D29" s="28"/>
      <c r="E29" s="28"/>
      <c r="F29" s="47" t="s">
        <v>6</v>
      </c>
      <c r="G29" s="28"/>
      <c r="H29" s="48" t="s">
        <v>31203</v>
      </c>
      <c r="I29" s="28"/>
      <c r="J29" s="28"/>
      <c r="K29" s="28"/>
      <c r="L29" s="28"/>
      <c r="M29" s="28"/>
      <c r="N29" s="28"/>
    </row>
    <row r="30" spans="1:16" ht="15" thickBot="1" x14ac:dyDescent="0.35">
      <c r="A30" s="45" t="s">
        <v>40</v>
      </c>
      <c r="B30" s="57">
        <f>F28/H30</f>
        <v>2.2990731550598182</v>
      </c>
      <c r="C30" s="29"/>
      <c r="D30" s="29"/>
      <c r="E30" s="29"/>
      <c r="F30" s="29"/>
      <c r="G30" s="29"/>
      <c r="H30" s="56">
        <f t="array" ref="H30">SQRT(MMULT(MMULT(TRANSPOSE(E6:E26),'Cov Matrix'!B511:V531),'E(Rp) &amp; Optimization (8)'!E6:E26*252))</f>
        <v>0.16093454275772648</v>
      </c>
      <c r="I30" s="29"/>
      <c r="J30" s="29"/>
      <c r="K30" s="29"/>
      <c r="L30" s="29"/>
      <c r="M30" s="29"/>
      <c r="N30" s="29"/>
    </row>
    <row r="31" spans="1:16" x14ac:dyDescent="0.3">
      <c r="A31" s="46"/>
    </row>
    <row r="32" spans="1:16" x14ac:dyDescent="0.3">
      <c r="H32" s="132" t="s">
        <v>31306</v>
      </c>
    </row>
    <row r="33" spans="8:8" x14ac:dyDescent="0.3">
      <c r="H33" s="132" cm="1">
        <f t="array" ref="H33">SQRT(MMULT(MMULT(TRANSPOSE(E6:E26),'Cov Matrix'!B511:V531),'E(Rp) &amp; Optimization (8)'!E6:E26))</f>
        <v>1.0137923273734173E-2</v>
      </c>
    </row>
    <row r="101" spans="1:44" x14ac:dyDescent="0.3">
      <c r="A101" s="179" t="s">
        <v>31191</v>
      </c>
      <c r="B101" s="179"/>
      <c r="C101" s="179"/>
      <c r="D101" s="179"/>
      <c r="E101" s="179"/>
      <c r="F101" s="179"/>
      <c r="G101" s="60"/>
      <c r="H101" s="60"/>
      <c r="I101" s="60"/>
      <c r="J101" s="60"/>
      <c r="K101" s="60"/>
      <c r="L101" s="60"/>
      <c r="M101" s="60"/>
      <c r="N101" s="60"/>
      <c r="O101" s="24"/>
      <c r="P101" s="24"/>
      <c r="Q101" s="24"/>
      <c r="R101" s="24"/>
      <c r="S101" s="24"/>
      <c r="T101" s="24"/>
      <c r="U101" s="24"/>
      <c r="V101" s="24"/>
      <c r="W101" s="24"/>
      <c r="X101" s="24"/>
    </row>
    <row r="102" spans="1:44" x14ac:dyDescent="0.3">
      <c r="A102" s="30" t="str">
        <f>'E(Ri)'!C$13</f>
        <v>RWE.De</v>
      </c>
      <c r="B102" s="30" t="str">
        <f>'E(Ri)'!D$13</f>
        <v>Volume1</v>
      </c>
      <c r="C102" s="30" t="str">
        <f>'E(Ri)'!E$13</f>
        <v>ADS.DE</v>
      </c>
      <c r="D102" s="30"/>
      <c r="E102" s="30" t="str">
        <f>'E(Ri)'!F$13</f>
        <v>Volume2</v>
      </c>
      <c r="F102" s="30" t="str">
        <f>'E(Ri)'!G$13</f>
        <v>AIR.DE</v>
      </c>
      <c r="G102" s="30" t="str">
        <f>'E(Ri)'!I$13</f>
        <v>ALV.DE</v>
      </c>
      <c r="H102" s="30" t="str">
        <f>'E(Ri)'!J$13</f>
        <v>Volume4</v>
      </c>
      <c r="I102" s="30" t="str">
        <f>'E(Ri)'!K$13</f>
        <v>BAS.DE</v>
      </c>
      <c r="J102" s="30"/>
      <c r="K102" s="30"/>
      <c r="L102" s="30"/>
      <c r="M102" s="30" t="str">
        <f>'E(Ri)'!L$13</f>
        <v>Volume5</v>
      </c>
      <c r="N102" s="30" t="str">
        <f>'E(Ri)'!M$13</f>
        <v>BAYN.DE</v>
      </c>
      <c r="O102" s="23" t="str">
        <f>'E(Ri)'!O$13</f>
        <v>BEI.DE</v>
      </c>
      <c r="P102" s="23" t="str">
        <f>'E(Ri)'!P$13</f>
        <v>Volume7</v>
      </c>
      <c r="Q102" s="23" t="str">
        <f>'E(Ri)'!Q$13</f>
        <v>BMW.DE</v>
      </c>
      <c r="R102" s="23" t="str">
        <f>'E(Ri)'!R$13</f>
        <v>Volume8</v>
      </c>
      <c r="S102" s="23" t="str">
        <f>'E(Ri)'!S$13</f>
        <v>CON.DE</v>
      </c>
      <c r="T102" s="23" t="str">
        <f>'E(Ri)'!T$13</f>
        <v>Volume9</v>
      </c>
      <c r="U102" s="23" t="str">
        <f>'E(Ri)'!U$13</f>
        <v>DB1.DE</v>
      </c>
      <c r="V102" s="23" t="str">
        <f>'E(Ri)'!V$13</f>
        <v>Volume10</v>
      </c>
      <c r="W102" s="23" t="str">
        <f>'E(Ri)'!W$13</f>
        <v>DBK.DE</v>
      </c>
      <c r="X102" s="23" t="str">
        <f>'E(Ri)'!X$13</f>
        <v>Volume11</v>
      </c>
      <c r="Y102" s="23" t="str">
        <f>'E(Ri)'!Y$13</f>
        <v>DPW.DE</v>
      </c>
      <c r="Z102" s="23" t="str">
        <f>'E(Ri)'!Z$13</f>
        <v>Volume12</v>
      </c>
      <c r="AA102" s="23" t="str">
        <f>'E(Ri)'!AA$13</f>
        <v>DTE.DE</v>
      </c>
      <c r="AB102" s="23" t="str">
        <f>'E(Ri)'!AB$13</f>
        <v>Volume13</v>
      </c>
      <c r="AC102" s="23" t="str">
        <f>'E(Ri)'!AC$13</f>
        <v>SHL.DE</v>
      </c>
      <c r="AD102" s="23" t="str">
        <f>'E(Ri)'!AD$13</f>
        <v>Volume14</v>
      </c>
      <c r="AE102" s="23" t="str">
        <f>'E(Ri)'!AE$13</f>
        <v>MTX.DE</v>
      </c>
      <c r="AF102" s="23" t="str">
        <f>'E(Ri)'!AF$13</f>
        <v>Volume15</v>
      </c>
      <c r="AG102" s="23" t="str">
        <f>'E(Ri)'!AG$13</f>
        <v>PUM.DE</v>
      </c>
      <c r="AH102" s="23" t="str">
        <f>'E(Ri)'!AH$13</f>
        <v>Volume16</v>
      </c>
      <c r="AI102" s="23" t="str">
        <f>'E(Ri)'!AI$13</f>
        <v>HFG.DE</v>
      </c>
      <c r="AJ102" s="23" t="str">
        <f>'E(Ri)'!AJ$13</f>
        <v>Volume17</v>
      </c>
      <c r="AK102" s="23" t="str">
        <f>'E(Ri)'!AK$13</f>
        <v>HNR1.DE</v>
      </c>
      <c r="AL102" s="23" t="str">
        <f>'E(Ri)'!AL$13</f>
        <v>Volume18</v>
      </c>
      <c r="AM102" s="23" t="str">
        <f>'E(Ri)'!AM$13</f>
        <v>IFX.DE</v>
      </c>
      <c r="AN102" s="23" t="str">
        <f>'E(Ri)'!AN$13</f>
        <v>Volume19</v>
      </c>
      <c r="AO102" s="23" t="str">
        <f>'E(Ri)'!AO$13</f>
        <v>LIN.DE</v>
      </c>
      <c r="AP102" s="23" t="str">
        <f>'E(Ri)'!AP$13</f>
        <v>Volume20</v>
      </c>
      <c r="AQ102" s="23" t="str">
        <f>'E(Ri)'!AQ$13</f>
        <v>MRK.DE</v>
      </c>
      <c r="AR102" s="23" t="str">
        <f>'E(Ri)'!AR$13</f>
        <v>Volume21</v>
      </c>
    </row>
    <row r="104" spans="1:44" x14ac:dyDescent="0.3">
      <c r="A104" s="30" t="str">
        <f>'E(Ri)'!C$13</f>
        <v>RWE.De</v>
      </c>
      <c r="N104"/>
    </row>
    <row r="105" spans="1:44" x14ac:dyDescent="0.3">
      <c r="A105" s="30" t="str">
        <f>'E(Ri)'!D$13</f>
        <v>Volume1</v>
      </c>
      <c r="N105"/>
    </row>
    <row r="106" spans="1:44" hidden="1" x14ac:dyDescent="0.3">
      <c r="A106" s="30" t="str">
        <f>'E(Ri)'!E$13</f>
        <v>ADS.DE</v>
      </c>
      <c r="N106"/>
    </row>
    <row r="107" spans="1:44" x14ac:dyDescent="0.3">
      <c r="A107" s="30" t="str">
        <f>'E(Ri)'!F$13</f>
        <v>Volume2</v>
      </c>
      <c r="N107"/>
    </row>
    <row r="108" spans="1:44" hidden="1" x14ac:dyDescent="0.3">
      <c r="A108" s="30" t="str">
        <f>'E(Ri)'!G$13</f>
        <v>AIR.DE</v>
      </c>
      <c r="N108"/>
    </row>
    <row r="109" spans="1:44" x14ac:dyDescent="0.3">
      <c r="A109" s="30" t="str">
        <f>'E(Ri)'!H$13</f>
        <v>Volume3</v>
      </c>
      <c r="N109"/>
    </row>
    <row r="110" spans="1:44" hidden="1" x14ac:dyDescent="0.3">
      <c r="A110" s="30" t="str">
        <f>'E(Ri)'!I$13</f>
        <v>ALV.DE</v>
      </c>
      <c r="N110"/>
    </row>
    <row r="111" spans="1:44" x14ac:dyDescent="0.3">
      <c r="A111" s="30" t="str">
        <f>'E(Ri)'!J$13</f>
        <v>Volume4</v>
      </c>
      <c r="N111"/>
    </row>
    <row r="112" spans="1:44" hidden="1" x14ac:dyDescent="0.3">
      <c r="A112" s="30" t="str">
        <f>'E(Ri)'!K$13</f>
        <v>BAS.DE</v>
      </c>
      <c r="N112"/>
    </row>
    <row r="113" spans="1:14" x14ac:dyDescent="0.3">
      <c r="A113" s="30" t="str">
        <f>'E(Ri)'!L$13</f>
        <v>Volume5</v>
      </c>
      <c r="N113"/>
    </row>
    <row r="114" spans="1:14" hidden="1" x14ac:dyDescent="0.3">
      <c r="A114" s="30" t="str">
        <f>'E(Ri)'!M$13</f>
        <v>BAYN.DE</v>
      </c>
      <c r="N114"/>
    </row>
    <row r="115" spans="1:14" x14ac:dyDescent="0.3">
      <c r="A115" s="30" t="str">
        <f>'E(Ri)'!N$13</f>
        <v>Volume6</v>
      </c>
      <c r="N115"/>
    </row>
    <row r="116" spans="1:14" hidden="1" x14ac:dyDescent="0.3">
      <c r="A116" s="30" t="str">
        <f>'E(Ri)'!O$13</f>
        <v>BEI.DE</v>
      </c>
      <c r="N116"/>
    </row>
    <row r="117" spans="1:14" x14ac:dyDescent="0.3">
      <c r="A117" s="30" t="str">
        <f>'E(Ri)'!P$13</f>
        <v>Volume7</v>
      </c>
      <c r="N117"/>
    </row>
    <row r="118" spans="1:14" hidden="1" x14ac:dyDescent="0.3">
      <c r="A118" s="30" t="str">
        <f>'E(Ri)'!Q$13</f>
        <v>BMW.DE</v>
      </c>
      <c r="N118"/>
    </row>
    <row r="119" spans="1:14" x14ac:dyDescent="0.3">
      <c r="A119" s="30" t="str">
        <f>'E(Ri)'!R$13</f>
        <v>Volume8</v>
      </c>
      <c r="N119"/>
    </row>
    <row r="120" spans="1:14" hidden="1" x14ac:dyDescent="0.3">
      <c r="A120" s="30" t="str">
        <f>'E(Ri)'!S$13</f>
        <v>CON.DE</v>
      </c>
      <c r="N120"/>
    </row>
    <row r="121" spans="1:14" x14ac:dyDescent="0.3">
      <c r="A121" s="30" t="str">
        <f>'E(Ri)'!T$13</f>
        <v>Volume9</v>
      </c>
      <c r="N121"/>
    </row>
    <row r="122" spans="1:14" hidden="1" x14ac:dyDescent="0.3">
      <c r="A122" s="30" t="str">
        <f>'E(Ri)'!U$13</f>
        <v>DB1.DE</v>
      </c>
      <c r="N122"/>
    </row>
    <row r="123" spans="1:14" x14ac:dyDescent="0.3">
      <c r="A123" s="30" t="str">
        <f>'E(Ri)'!V$13</f>
        <v>Volume10</v>
      </c>
      <c r="N123"/>
    </row>
    <row r="124" spans="1:14" hidden="1" x14ac:dyDescent="0.3">
      <c r="A124" s="30" t="str">
        <f>'E(Ri)'!W$13</f>
        <v>DBK.DE</v>
      </c>
      <c r="N124"/>
    </row>
    <row r="125" spans="1:14" x14ac:dyDescent="0.3">
      <c r="A125" s="30" t="str">
        <f>'E(Ri)'!X$13</f>
        <v>Volume11</v>
      </c>
      <c r="N125"/>
    </row>
    <row r="126" spans="1:14" hidden="1" x14ac:dyDescent="0.3">
      <c r="A126" s="30" t="str">
        <f>'E(Ri)'!Y$13</f>
        <v>DPW.DE</v>
      </c>
    </row>
    <row r="127" spans="1:14" x14ac:dyDescent="0.3">
      <c r="A127" s="30" t="str">
        <f>'E(Ri)'!Z$13</f>
        <v>Volume12</v>
      </c>
    </row>
    <row r="128" spans="1:14" hidden="1" x14ac:dyDescent="0.3">
      <c r="A128" s="30" t="str">
        <f>'E(Ri)'!AA$13</f>
        <v>DTE.DE</v>
      </c>
    </row>
    <row r="129" spans="1:1" x14ac:dyDescent="0.3">
      <c r="A129" s="30" t="str">
        <f>'E(Ri)'!AB$13</f>
        <v>Volume13</v>
      </c>
    </row>
    <row r="130" spans="1:1" hidden="1" x14ac:dyDescent="0.3">
      <c r="A130" s="30" t="str">
        <f>'E(Ri)'!AC$13</f>
        <v>SHL.DE</v>
      </c>
    </row>
    <row r="131" spans="1:1" x14ac:dyDescent="0.3">
      <c r="A131" s="30" t="str">
        <f>'E(Ri)'!AD$13</f>
        <v>Volume14</v>
      </c>
    </row>
    <row r="132" spans="1:1" hidden="1" x14ac:dyDescent="0.3">
      <c r="A132" s="30" t="str">
        <f>'E(Ri)'!AE$13</f>
        <v>MTX.DE</v>
      </c>
    </row>
    <row r="133" spans="1:1" x14ac:dyDescent="0.3">
      <c r="A133" s="30" t="str">
        <f>'E(Ri)'!AF$13</f>
        <v>Volume15</v>
      </c>
    </row>
    <row r="134" spans="1:1" hidden="1" x14ac:dyDescent="0.3">
      <c r="A134" s="30" t="str">
        <f>'E(Ri)'!AG$13</f>
        <v>PUM.DE</v>
      </c>
    </row>
    <row r="135" spans="1:1" x14ac:dyDescent="0.3">
      <c r="A135" s="30" t="str">
        <f>'E(Ri)'!AH$13</f>
        <v>Volume16</v>
      </c>
    </row>
    <row r="136" spans="1:1" hidden="1" x14ac:dyDescent="0.3">
      <c r="A136" s="30" t="str">
        <f>'E(Ri)'!AI$13</f>
        <v>HFG.DE</v>
      </c>
    </row>
    <row r="137" spans="1:1" x14ac:dyDescent="0.3">
      <c r="A137" s="30" t="str">
        <f>'E(Ri)'!AJ$13</f>
        <v>Volume17</v>
      </c>
    </row>
    <row r="138" spans="1:1" hidden="1" x14ac:dyDescent="0.3">
      <c r="A138" s="30" t="str">
        <f>'E(Ri)'!AK$13</f>
        <v>HNR1.DE</v>
      </c>
    </row>
    <row r="139" spans="1:1" x14ac:dyDescent="0.3">
      <c r="A139" s="30" t="str">
        <f>'E(Ri)'!AL$13</f>
        <v>Volume18</v>
      </c>
    </row>
    <row r="140" spans="1:1" hidden="1" x14ac:dyDescent="0.3">
      <c r="A140" s="30" t="str">
        <f>'E(Ri)'!AM$13</f>
        <v>IFX.DE</v>
      </c>
    </row>
    <row r="141" spans="1:1" x14ac:dyDescent="0.3">
      <c r="A141" s="30" t="str">
        <f>'E(Ri)'!AN$13</f>
        <v>Volume19</v>
      </c>
    </row>
    <row r="142" spans="1:1" hidden="1" x14ac:dyDescent="0.3">
      <c r="A142" s="30" t="str">
        <f>'E(Ri)'!AO$13</f>
        <v>LIN.DE</v>
      </c>
    </row>
    <row r="143" spans="1:1" x14ac:dyDescent="0.3">
      <c r="A143" s="30" t="str">
        <f>'E(Ri)'!AP$13</f>
        <v>Volume20</v>
      </c>
    </row>
    <row r="144" spans="1:1" hidden="1" x14ac:dyDescent="0.3">
      <c r="A144" s="30" t="str">
        <f>'E(Ri)'!AQ$13</f>
        <v>MRK.DE</v>
      </c>
    </row>
    <row r="145" spans="1:1" x14ac:dyDescent="0.3">
      <c r="A145" s="30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104:A145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1:N1"/>
    <mergeCell ref="A2:N2"/>
    <mergeCell ref="A3:N3"/>
    <mergeCell ref="A4:N4"/>
    <mergeCell ref="A101:F101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11FD6-C5AF-4799-8B31-0C0FDA90A4FC}">
  <sheetPr filterMode="1"/>
  <dimension ref="A1:AR145"/>
  <sheetViews>
    <sheetView topLeftCell="A10" zoomScaleNormal="100" workbookViewId="0">
      <selection activeCell="H33" sqref="H33"/>
    </sheetView>
  </sheetViews>
  <sheetFormatPr defaultRowHeight="14.4" x14ac:dyDescent="0.3"/>
  <cols>
    <col min="1" max="1" width="11.33203125" style="58" bestFit="1" customWidth="1"/>
    <col min="2" max="2" width="12" style="58" customWidth="1"/>
    <col min="3" max="3" width="11.44140625" style="58" bestFit="1" customWidth="1"/>
    <col min="4" max="4" width="16.33203125" style="58" bestFit="1" customWidth="1"/>
    <col min="5" max="5" width="14.6640625" style="58" customWidth="1"/>
    <col min="6" max="6" width="12.5546875" style="58" bestFit="1" customWidth="1"/>
    <col min="7" max="7" width="16.6640625" style="58" bestFit="1" customWidth="1"/>
    <col min="8" max="8" width="14.44140625" style="58" bestFit="1" customWidth="1"/>
    <col min="9" max="9" width="14.5546875" style="58" bestFit="1" customWidth="1"/>
    <col min="10" max="10" width="14.5546875" style="58" customWidth="1"/>
    <col min="11" max="11" width="16.109375" style="58" bestFit="1" customWidth="1"/>
    <col min="12" max="12" width="14.5546875" style="58" customWidth="1"/>
    <col min="13" max="13" width="11.6640625" style="58" bestFit="1" customWidth="1"/>
    <col min="14" max="14" width="11.5546875" style="58" bestFit="1" customWidth="1"/>
  </cols>
  <sheetData>
    <row r="1" spans="1:19" x14ac:dyDescent="0.3">
      <c r="A1" s="178" t="s">
        <v>0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61"/>
      <c r="P1" s="61"/>
      <c r="Q1" s="61"/>
      <c r="R1" s="61"/>
      <c r="S1" s="61"/>
    </row>
    <row r="2" spans="1:19" ht="15.6" customHeight="1" x14ac:dyDescent="0.3">
      <c r="A2" s="178" t="s">
        <v>4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61"/>
      <c r="P2" s="61"/>
      <c r="Q2" s="61"/>
      <c r="R2" s="61"/>
      <c r="S2" s="61"/>
    </row>
    <row r="3" spans="1:19" x14ac:dyDescent="0.3">
      <c r="A3" s="178" t="s">
        <v>1</v>
      </c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61"/>
      <c r="P3" s="61"/>
      <c r="Q3" s="61"/>
      <c r="R3" s="61"/>
      <c r="S3" s="61"/>
    </row>
    <row r="4" spans="1:19" x14ac:dyDescent="0.3">
      <c r="A4" s="178" t="s">
        <v>31193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22"/>
      <c r="P4" s="22"/>
      <c r="Q4" s="22"/>
      <c r="R4" s="22"/>
      <c r="S4" s="22"/>
    </row>
    <row r="5" spans="1:19" x14ac:dyDescent="0.3">
      <c r="A5" s="58" t="s">
        <v>31189</v>
      </c>
      <c r="B5" s="58" t="s">
        <v>31190</v>
      </c>
      <c r="C5" s="58" t="s">
        <v>2</v>
      </c>
      <c r="D5" s="58" t="s">
        <v>27</v>
      </c>
      <c r="E5" s="58" t="s">
        <v>3</v>
      </c>
      <c r="F5" s="58" t="s">
        <v>5</v>
      </c>
      <c r="G5" s="58" t="s">
        <v>31194</v>
      </c>
      <c r="H5" s="58" t="s">
        <v>31196</v>
      </c>
      <c r="I5" s="58" t="s">
        <v>31195</v>
      </c>
      <c r="J5" s="58" t="s">
        <v>30</v>
      </c>
      <c r="K5" s="58" t="s">
        <v>31207</v>
      </c>
      <c r="L5" s="58" t="s">
        <v>31197</v>
      </c>
      <c r="M5" s="58" t="s">
        <v>38</v>
      </c>
      <c r="N5" s="58" t="s">
        <v>39</v>
      </c>
      <c r="P5" s="32"/>
    </row>
    <row r="6" spans="1:19" x14ac:dyDescent="0.3">
      <c r="A6" s="58" t="s">
        <v>10</v>
      </c>
      <c r="B6" s="30" t="str">
        <f>A104</f>
        <v>RWE.De</v>
      </c>
      <c r="C6" s="31">
        <f>_xlfn.XLOOKUP(Table315[[#This Row],[Symbol]],'E(Ri)'!$13:$13,'E(Ri)'!$5:$5)</f>
        <v>0.32187777749282903</v>
      </c>
      <c r="D6" s="31">
        <f>_xlfn.XLOOKUP(Table315[[#This Row],[Symbol]],'E(Ri)'!$13:$13,'E(Ri)'!$6:$6)</f>
        <v>1.2823815836367691E-3</v>
      </c>
      <c r="E6" s="27">
        <v>5.8084923153226407E-2</v>
      </c>
      <c r="F6" s="58">
        <f>C6*E6</f>
        <v>1.8696245970402283E-2</v>
      </c>
      <c r="G6" s="58">
        <f>_xlfn.XLOOKUP(P6,'E(Ri)'!$13:$13,'E(Ri)'!$7:$7)</f>
        <v>3355290.9003984062</v>
      </c>
      <c r="H6" s="58">
        <f>_xlfn.XLOOKUP(Table315[[#This Row],[Symbol]],'E(Ri)'!$13:$13,'E(Ri)'!$7:$7)</f>
        <v>1.3883797660914996E-2</v>
      </c>
      <c r="I6" s="58">
        <f>_xlfn.XLOOKUP(Table315[[#This Row],[Symbol]],'E(Ri)'!$13:$13,'E(Ri)'!$8:$8)</f>
        <v>1.9275983748922871E-4</v>
      </c>
      <c r="J6" s="58">
        <f>_xlfn.XLOOKUP(Table315[[#This Row],[Symbol]],'E(Ri)'!$13:$13,'E(Ri)'!$9:$9)</f>
        <v>0.38305140478116578</v>
      </c>
      <c r="K6" s="58">
        <f>Table315[[#This Row],[Beta]]*Table315[[#This Row],[xi: Percentage]]</f>
        <v>2.2249511410449438E-2</v>
      </c>
      <c r="L6" s="58">
        <f>_xlfn.XLOOKUP(Table315[[#This Row],[Symbol]],'E(Ri)'!$13:$13,'E(Ri)'!$10:$10)</f>
        <v>1.0240024406010268E-3</v>
      </c>
      <c r="M6" s="39">
        <f>1/100</f>
        <v>0.01</v>
      </c>
      <c r="N6" s="39">
        <v>0.99</v>
      </c>
      <c r="P6" s="32" t="s">
        <v>31198</v>
      </c>
    </row>
    <row r="7" spans="1:19" x14ac:dyDescent="0.3">
      <c r="A7" s="58" t="s">
        <v>11</v>
      </c>
      <c r="B7" s="30" t="str">
        <f>A106</f>
        <v>ADS.DE</v>
      </c>
      <c r="C7" s="31">
        <f>_xlfn.XLOOKUP(Table315[[#This Row],[Symbol]],'E(Ri)'!$13:$13,'E(Ri)'!$5:$5)</f>
        <v>0.44109195748675223</v>
      </c>
      <c r="D7" s="31">
        <f>_xlfn.XLOOKUP(Table315[[#This Row],[Symbol]],'E(Ri)'!$13:$13,'E(Ri)'!$6:$6)</f>
        <v>1.7573384760428375E-3</v>
      </c>
      <c r="E7" s="27">
        <v>0.49229324235735999</v>
      </c>
      <c r="F7" s="58">
        <f t="shared" ref="F7:F26" si="0">C7*E7</f>
        <v>0.21714658992890803</v>
      </c>
      <c r="G7" s="58">
        <f>_xlfn.XLOOKUP(P7,'E(Ri)'!$13:$13,'E(Ri)'!$7:$7)</f>
        <v>641412.31474103581</v>
      </c>
      <c r="H7" s="58">
        <f>_xlfn.XLOOKUP(Table315[[#This Row],[Symbol]],'E(Ri)'!$13:$13,'E(Ri)'!$7:$7)</f>
        <v>1.4184697780744961E-2</v>
      </c>
      <c r="I7" s="58">
        <f>_xlfn.XLOOKUP(Table315[[#This Row],[Symbol]],'E(Ri)'!$13:$13,'E(Ri)'!$8:$8)</f>
        <v>2.0120565113107103E-4</v>
      </c>
      <c r="J7" s="58">
        <f>_xlfn.XLOOKUP(Table315[[#This Row],[Symbol]],'E(Ri)'!$13:$13,'E(Ri)'!$9:$9)</f>
        <v>1.0183503528177797</v>
      </c>
      <c r="K7" s="58">
        <f>Table315[[#This Row],[Beta]]*Table315[[#This Row],[xi: Percentage]]</f>
        <v>0.50132699704442629</v>
      </c>
      <c r="L7" s="58">
        <f>_xlfn.XLOOKUP(Table315[[#This Row],[Symbol]],'E(Ri)'!$13:$13,'E(Ri)'!$10:$10)</f>
        <v>1.0769871580204567E-3</v>
      </c>
      <c r="M7" s="39">
        <f t="shared" ref="M7:M26" si="1">1/100</f>
        <v>0.01</v>
      </c>
      <c r="N7" s="39">
        <v>0.99</v>
      </c>
      <c r="P7" s="32" t="s">
        <v>31168</v>
      </c>
    </row>
    <row r="8" spans="1:19" x14ac:dyDescent="0.3">
      <c r="A8" s="27" t="s">
        <v>12</v>
      </c>
      <c r="B8" s="30" t="str">
        <f>A108</f>
        <v>AIR.DE</v>
      </c>
      <c r="C8" s="31">
        <f>_xlfn.XLOOKUP(Table315[[#This Row],[Symbol]],'E(Ri)'!$13:$13,'E(Ri)'!$5:$5)</f>
        <v>0.25966513971861943</v>
      </c>
      <c r="D8" s="31">
        <f>_xlfn.XLOOKUP(Table315[[#This Row],[Symbol]],'E(Ri)'!$13:$13,'E(Ri)'!$6:$6)</f>
        <v>1.0345224689984839E-3</v>
      </c>
      <c r="E8" s="27">
        <v>0.01</v>
      </c>
      <c r="F8" s="49">
        <f t="shared" si="0"/>
        <v>2.5966513971861943E-3</v>
      </c>
      <c r="G8" s="58">
        <f>_xlfn.XLOOKUP(P8,'E(Ri)'!$13:$13,'E(Ri)'!$7:$7)</f>
        <v>72783.852589641436</v>
      </c>
      <c r="H8" s="58">
        <f>_xlfn.XLOOKUP(Table315[[#This Row],[Symbol]],'E(Ri)'!$13:$13,'E(Ri)'!$7:$7)</f>
        <v>1.3206208353098126E-2</v>
      </c>
      <c r="I8" s="58">
        <f>_xlfn.XLOOKUP(Table315[[#This Row],[Symbol]],'E(Ri)'!$13:$13,'E(Ri)'!$8:$8)</f>
        <v>1.7440393906543872E-4</v>
      </c>
      <c r="J8" s="58">
        <f>_xlfn.XLOOKUP(Table315[[#This Row],[Symbol]],'E(Ri)'!$13:$13,'E(Ri)'!$9:$9)</f>
        <v>0.95705335570858829</v>
      </c>
      <c r="K8" s="58">
        <f>Table315[[#This Row],[Beta]]*Table315[[#This Row],[xi: Percentage]]</f>
        <v>9.5705335570858835E-3</v>
      </c>
      <c r="L8" s="58">
        <f>_xlfn.XLOOKUP(Table315[[#This Row],[Symbol]],'E(Ri)'!$13:$13,'E(Ri)'!$10:$10)</f>
        <v>3.9757172147811769E-4</v>
      </c>
      <c r="M8" s="39">
        <f t="shared" si="1"/>
        <v>0.01</v>
      </c>
      <c r="N8" s="39">
        <v>0.99</v>
      </c>
      <c r="P8" s="32" t="s">
        <v>31158</v>
      </c>
    </row>
    <row r="9" spans="1:19" x14ac:dyDescent="0.3">
      <c r="A9" s="58" t="s">
        <v>13</v>
      </c>
      <c r="B9" s="30" t="str">
        <f>A110</f>
        <v>ALV.DE</v>
      </c>
      <c r="C9" s="31">
        <f>_xlfn.XLOOKUP(Table315[[#This Row],[Symbol]],'E(Ri)'!$13:$13,'E(Ri)'!$5:$5)</f>
        <v>0.1926867693302996</v>
      </c>
      <c r="D9" s="31">
        <f>_xlfn.XLOOKUP(Table315[[#This Row],[Symbol]],'E(Ri)'!$13:$13,'E(Ri)'!$6:$6)</f>
        <v>7.6767637183386298E-4</v>
      </c>
      <c r="E9" s="27">
        <v>0.01</v>
      </c>
      <c r="F9" s="58">
        <f t="shared" si="0"/>
        <v>1.926867693302996E-3</v>
      </c>
      <c r="G9" s="58">
        <f>_xlfn.XLOOKUP(P9,'E(Ri)'!$13:$13,'E(Ri)'!$7:$7)</f>
        <v>1023460.8247011952</v>
      </c>
      <c r="H9" s="58">
        <f>_xlfn.XLOOKUP(Table315[[#This Row],[Symbol]],'E(Ri)'!$13:$13,'E(Ri)'!$7:$7)</f>
        <v>7.865968879941565E-3</v>
      </c>
      <c r="I9" s="58">
        <f>_xlfn.XLOOKUP(Table315[[#This Row],[Symbol]],'E(Ri)'!$13:$13,'E(Ri)'!$8:$8)</f>
        <v>6.1873466420209159E-5</v>
      </c>
      <c r="J9" s="58">
        <f>_xlfn.XLOOKUP(Table315[[#This Row],[Symbol]],'E(Ri)'!$13:$13,'E(Ri)'!$9:$9)</f>
        <v>0.83426001800815586</v>
      </c>
      <c r="K9" s="58">
        <f>Table315[[#This Row],[Beta]]*Table315[[#This Row],[xi: Percentage]]</f>
        <v>8.3426001800815594E-3</v>
      </c>
      <c r="L9" s="58">
        <f>_xlfn.XLOOKUP(Table315[[#This Row],[Symbol]],'E(Ri)'!$13:$13,'E(Ri)'!$10:$10)</f>
        <v>2.1298085804611169E-4</v>
      </c>
      <c r="M9" s="39">
        <f t="shared" si="1"/>
        <v>0.01</v>
      </c>
      <c r="N9" s="39">
        <v>0.99</v>
      </c>
      <c r="P9" s="32" t="s">
        <v>31169</v>
      </c>
    </row>
    <row r="10" spans="1:19" x14ac:dyDescent="0.3">
      <c r="A10" s="58" t="s">
        <v>14</v>
      </c>
      <c r="B10" s="30" t="str">
        <f>A112</f>
        <v>BAS.DE</v>
      </c>
      <c r="C10" s="31">
        <f>_xlfn.XLOOKUP(Table315[[#This Row],[Symbol]],'E(Ri)'!$13:$13,'E(Ri)'!$5:$5)</f>
        <v>4.3385426895713966E-2</v>
      </c>
      <c r="D10" s="31">
        <f>_xlfn.XLOOKUP(Table315[[#This Row],[Symbol]],'E(Ri)'!$13:$13,'E(Ri)'!$6:$6)</f>
        <v>1.7285030635742616E-4</v>
      </c>
      <c r="E10" s="27">
        <v>0.01</v>
      </c>
      <c r="F10" s="58">
        <f t="shared" si="0"/>
        <v>4.3385426895713966E-4</v>
      </c>
      <c r="G10" s="58">
        <f>_xlfn.XLOOKUP(P10,'E(Ri)'!$13:$13,'E(Ri)'!$7:$7)</f>
        <v>2908993.2470119521</v>
      </c>
      <c r="H10" s="58">
        <f>_xlfn.XLOOKUP(Table315[[#This Row],[Symbol]],'E(Ri)'!$13:$13,'E(Ri)'!$7:$7)</f>
        <v>1.2654128265358694E-2</v>
      </c>
      <c r="I10" s="58">
        <f>_xlfn.XLOOKUP(Table315[[#This Row],[Symbol]],'E(Ri)'!$13:$13,'E(Ri)'!$8:$8)</f>
        <v>1.6012696215614983E-4</v>
      </c>
      <c r="J10" s="58">
        <f>_xlfn.XLOOKUP(Table315[[#This Row],[Symbol]],'E(Ri)'!$13:$13,'E(Ri)'!$9:$9)</f>
        <v>1.3293983334681931</v>
      </c>
      <c r="K10" s="58">
        <f>Table315[[#This Row],[Beta]]*Table315[[#This Row],[xi: Percentage]]</f>
        <v>1.3293983334681932E-2</v>
      </c>
      <c r="L10" s="58">
        <f>_xlfn.XLOOKUP(Table315[[#This Row],[Symbol]],'E(Ri)'!$13:$13,'E(Ri)'!$10:$10)</f>
        <v>-7.068918770211821E-4</v>
      </c>
      <c r="M10" s="39">
        <f t="shared" si="1"/>
        <v>0.01</v>
      </c>
      <c r="N10" s="39">
        <v>0.99</v>
      </c>
      <c r="P10" s="32" t="s">
        <v>31159</v>
      </c>
    </row>
    <row r="11" spans="1:19" x14ac:dyDescent="0.3">
      <c r="A11" s="27" t="s">
        <v>15</v>
      </c>
      <c r="B11" s="30" t="str">
        <f>A114</f>
        <v>BAYN.DE</v>
      </c>
      <c r="C11" s="31">
        <f>_xlfn.XLOOKUP(Table315[[#This Row],[Symbol]],'E(Ri)'!$13:$13,'E(Ri)'!$5:$5)</f>
        <v>0.22742630390267821</v>
      </c>
      <c r="D11" s="31">
        <f>_xlfn.XLOOKUP(Table315[[#This Row],[Symbol]],'E(Ri)'!$13:$13,'E(Ri)'!$6:$6)</f>
        <v>9.0608089204254267E-4</v>
      </c>
      <c r="E11" s="27">
        <v>0.01</v>
      </c>
      <c r="F11" s="58">
        <f t="shared" si="0"/>
        <v>2.2742630390267821E-3</v>
      </c>
      <c r="G11" s="58">
        <f>_xlfn.XLOOKUP(P11,'E(Ri)'!$13:$13,'E(Ri)'!$7:$7)</f>
        <v>3203740.952191235</v>
      </c>
      <c r="H11" s="58">
        <f>_xlfn.XLOOKUP(Table315[[#This Row],[Symbol]],'E(Ri)'!$13:$13,'E(Ri)'!$7:$7)</f>
        <v>1.5379241061507393E-2</v>
      </c>
      <c r="I11" s="58">
        <f>_xlfn.XLOOKUP(Table315[[#This Row],[Symbol]],'E(Ri)'!$13:$13,'E(Ri)'!$8:$8)</f>
        <v>2.3652105562795505E-4</v>
      </c>
      <c r="J11" s="58">
        <f>_xlfn.XLOOKUP(Table315[[#This Row],[Symbol]],'E(Ri)'!$13:$13,'E(Ri)'!$9:$9)</f>
        <v>1.2957599755652485</v>
      </c>
      <c r="K11" s="58">
        <f>Table315[[#This Row],[Beta]]*Table315[[#This Row],[xi: Percentage]]</f>
        <v>1.2957599755652485E-2</v>
      </c>
      <c r="L11" s="58">
        <f>_xlfn.XLOOKUP(Table315[[#This Row],[Symbol]],'E(Ri)'!$13:$13,'E(Ri)'!$10:$10)</f>
        <v>4.5672215640004407E-5</v>
      </c>
      <c r="M11" s="39">
        <f t="shared" si="1"/>
        <v>0.01</v>
      </c>
      <c r="N11" s="39">
        <v>0.99</v>
      </c>
      <c r="P11" s="32" t="s">
        <v>31170</v>
      </c>
    </row>
    <row r="12" spans="1:19" x14ac:dyDescent="0.3">
      <c r="A12" s="58" t="s">
        <v>16</v>
      </c>
      <c r="B12" s="30" t="str">
        <f>A116</f>
        <v>BEI.DE</v>
      </c>
      <c r="C12" s="31">
        <f>_xlfn.XLOOKUP(Table315[[#This Row],[Symbol]],'E(Ri)'!$13:$13,'E(Ri)'!$5:$5)</f>
        <v>0.29602442474979851</v>
      </c>
      <c r="D12" s="31">
        <f>_xlfn.XLOOKUP(Table315[[#This Row],[Symbol]],'E(Ri)'!$13:$13,'E(Ri)'!$6:$6)</f>
        <v>1.1793801782860498E-3</v>
      </c>
      <c r="E12" s="27">
        <v>0.01</v>
      </c>
      <c r="F12" s="58">
        <f t="shared" si="0"/>
        <v>2.9602442474979851E-3</v>
      </c>
      <c r="G12" s="58">
        <f>_xlfn.XLOOKUP(P12,'E(Ri)'!$13:$13,'E(Ri)'!$7:$7)</f>
        <v>438988.85258964141</v>
      </c>
      <c r="H12" s="58">
        <f>_xlfn.XLOOKUP(Table315[[#This Row],[Symbol]],'E(Ri)'!$13:$13,'E(Ri)'!$7:$7)</f>
        <v>9.4554849109105537E-3</v>
      </c>
      <c r="I12" s="58">
        <f>_xlfn.XLOOKUP(Table315[[#This Row],[Symbol]],'E(Ri)'!$13:$13,'E(Ri)'!$8:$8)</f>
        <v>8.940619490045716E-5</v>
      </c>
      <c r="J12" s="58">
        <f>_xlfn.XLOOKUP(Table315[[#This Row],[Symbol]],'E(Ri)'!$13:$13,'E(Ri)'!$9:$9)</f>
        <v>0.22285437884209694</v>
      </c>
      <c r="K12" s="58">
        <f>Table315[[#This Row],[Beta]]*Table315[[#This Row],[xi: Percentage]]</f>
        <v>2.2285437884209695E-3</v>
      </c>
      <c r="L12" s="58">
        <f>_xlfn.XLOOKUP(Table315[[#This Row],[Symbol]],'E(Ri)'!$13:$13,'E(Ri)'!$10:$10)</f>
        <v>1.0273390447452725E-3</v>
      </c>
      <c r="M12" s="39">
        <f t="shared" si="1"/>
        <v>0.01</v>
      </c>
      <c r="N12" s="39">
        <v>0.99</v>
      </c>
      <c r="P12" s="32" t="s">
        <v>31160</v>
      </c>
    </row>
    <row r="13" spans="1:19" x14ac:dyDescent="0.3">
      <c r="A13" s="58" t="s">
        <v>17</v>
      </c>
      <c r="B13" s="30" t="str">
        <f>A118</f>
        <v>BMW.DE</v>
      </c>
      <c r="C13" s="31">
        <f>_xlfn.XLOOKUP(Table315[[#This Row],[Symbol]],'E(Ri)'!$13:$13,'E(Ri)'!$5:$5)</f>
        <v>0.1662389135738726</v>
      </c>
      <c r="D13" s="31">
        <f>_xlfn.XLOOKUP(Table315[[#This Row],[Symbol]],'E(Ri)'!$13:$13,'E(Ri)'!$6:$6)</f>
        <v>6.6230642858116577E-4</v>
      </c>
      <c r="E13" s="27">
        <v>0.01</v>
      </c>
      <c r="F13" s="58">
        <f t="shared" si="0"/>
        <v>1.662389135738726E-3</v>
      </c>
      <c r="G13" s="58">
        <f>_xlfn.XLOOKUP(P13,'E(Ri)'!$13:$13,'E(Ri)'!$7:$7)</f>
        <v>1690380.2151394421</v>
      </c>
      <c r="H13" s="58">
        <f>_xlfn.XLOOKUP(Table315[[#This Row],[Symbol]],'E(Ri)'!$13:$13,'E(Ri)'!$7:$7)</f>
        <v>1.1353320147053069E-2</v>
      </c>
      <c r="I13" s="58">
        <f>_xlfn.XLOOKUP(Table315[[#This Row],[Symbol]],'E(Ri)'!$13:$13,'E(Ri)'!$8:$8)</f>
        <v>1.2889787836148112E-4</v>
      </c>
      <c r="J13" s="58">
        <f>_xlfn.XLOOKUP(Table315[[#This Row],[Symbol]],'E(Ri)'!$13:$13,'E(Ri)'!$9:$9)</f>
        <v>1.0660689162945121</v>
      </c>
      <c r="K13" s="58">
        <f>Table315[[#This Row],[Beta]]*Table315[[#This Row],[xi: Percentage]]</f>
        <v>1.066068916294512E-2</v>
      </c>
      <c r="L13" s="58">
        <f>_xlfn.XLOOKUP(Table315[[#This Row],[Symbol]],'E(Ri)'!$13:$13,'E(Ri)'!$10:$10)</f>
        <v>-4.5253123525953011E-5</v>
      </c>
      <c r="M13" s="39">
        <f t="shared" si="1"/>
        <v>0.01</v>
      </c>
      <c r="N13" s="39">
        <f t="shared" ref="N13:N26" si="2">99/100</f>
        <v>0.99</v>
      </c>
      <c r="P13" s="32" t="s">
        <v>31171</v>
      </c>
    </row>
    <row r="14" spans="1:19" x14ac:dyDescent="0.3">
      <c r="A14" s="27" t="s">
        <v>18</v>
      </c>
      <c r="B14" s="30" t="str">
        <f>A120</f>
        <v>CON.DE</v>
      </c>
      <c r="C14" s="31">
        <f>_xlfn.XLOOKUP(Table315[[#This Row],[Symbol]],'E(Ri)'!$13:$13,'E(Ri)'!$5:$5)</f>
        <v>0.20411442523720488</v>
      </c>
      <c r="D14" s="31">
        <f>_xlfn.XLOOKUP(Table315[[#This Row],[Symbol]],'E(Ri)'!$13:$13,'E(Ri)'!$6:$6)</f>
        <v>8.1320488142312707E-4</v>
      </c>
      <c r="E14" s="27">
        <v>0.01</v>
      </c>
      <c r="F14" s="58">
        <f t="shared" si="0"/>
        <v>2.041144252372049E-3</v>
      </c>
      <c r="G14" s="58">
        <f>_xlfn.XLOOKUP(P14,'E(Ri)'!$13:$13,'E(Ri)'!$7:$7)</f>
        <v>658092.09561752994</v>
      </c>
      <c r="H14" s="58">
        <f>_xlfn.XLOOKUP(Table315[[#This Row],[Symbol]],'E(Ri)'!$13:$13,'E(Ri)'!$7:$7)</f>
        <v>1.6540023743149036E-2</v>
      </c>
      <c r="I14" s="58">
        <f>_xlfn.XLOOKUP(Table315[[#This Row],[Symbol]],'E(Ri)'!$13:$13,'E(Ri)'!$8:$8)</f>
        <v>2.7357238542393385E-4</v>
      </c>
      <c r="J14" s="58">
        <f>_xlfn.XLOOKUP(Table315[[#This Row],[Symbol]],'E(Ri)'!$13:$13,'E(Ri)'!$9:$9)</f>
        <v>1.2396395277589853</v>
      </c>
      <c r="K14" s="58">
        <f>Table315[[#This Row],[Beta]]*Table315[[#This Row],[xi: Percentage]]</f>
        <v>1.2396395277589853E-2</v>
      </c>
      <c r="L14" s="58">
        <f>_xlfn.XLOOKUP(Table315[[#This Row],[Symbol]],'E(Ri)'!$13:$13,'E(Ri)'!$10:$10)</f>
        <v>-9.7259469692986909E-6</v>
      </c>
      <c r="M14" s="39">
        <f t="shared" si="1"/>
        <v>0.01</v>
      </c>
      <c r="N14" s="39">
        <f t="shared" si="2"/>
        <v>0.99</v>
      </c>
      <c r="P14" s="32" t="s">
        <v>31161</v>
      </c>
    </row>
    <row r="15" spans="1:19" x14ac:dyDescent="0.3">
      <c r="A15" s="58" t="s">
        <v>19</v>
      </c>
      <c r="B15" s="30" t="str">
        <f>A122</f>
        <v>DB1.DE</v>
      </c>
      <c r="C15" s="31">
        <f>_xlfn.XLOOKUP(Table315[[#This Row],[Symbol]],'E(Ri)'!$13:$13,'E(Ri)'!$5:$5)</f>
        <v>0.26264674850639402</v>
      </c>
      <c r="D15" s="31">
        <f>_xlfn.XLOOKUP(Table315[[#This Row],[Symbol]],'E(Ri)'!$13:$13,'E(Ri)'!$6:$6)</f>
        <v>1.0464013884716893E-3</v>
      </c>
      <c r="E15" s="27">
        <v>4.8720279483141261E-2</v>
      </c>
      <c r="F15" s="58">
        <f t="shared" si="0"/>
        <v>1.2796222992569831E-2</v>
      </c>
      <c r="G15" s="58">
        <f>_xlfn.XLOOKUP(P15,'E(Ri)'!$13:$13,'E(Ri)'!$7:$7)</f>
        <v>579953.96812749002</v>
      </c>
      <c r="H15" s="58">
        <f>_xlfn.XLOOKUP(Table315[[#This Row],[Symbol]],'E(Ri)'!$13:$13,'E(Ri)'!$7:$7)</f>
        <v>1.071105795926419E-2</v>
      </c>
      <c r="I15" s="58">
        <f>_xlfn.XLOOKUP(Table315[[#This Row],[Symbol]],'E(Ri)'!$13:$13,'E(Ri)'!$8:$8)</f>
        <v>1.1472676260671676E-4</v>
      </c>
      <c r="J15" s="58">
        <f>_xlfn.XLOOKUP(Table315[[#This Row],[Symbol]],'E(Ri)'!$13:$13,'E(Ri)'!$9:$9)</f>
        <v>0.58089054658284878</v>
      </c>
      <c r="K15" s="58">
        <f>Table315[[#This Row],[Beta]]*Table315[[#This Row],[xi: Percentage]]</f>
        <v>2.8301149778631081E-2</v>
      </c>
      <c r="L15" s="58">
        <f>_xlfn.XLOOKUP(Table315[[#This Row],[Symbol]],'E(Ri)'!$13:$13,'E(Ri)'!$10:$10)</f>
        <v>6.5813878914791168E-4</v>
      </c>
      <c r="M15" s="39">
        <f t="shared" si="1"/>
        <v>0.01</v>
      </c>
      <c r="N15" s="39">
        <f t="shared" si="2"/>
        <v>0.99</v>
      </c>
      <c r="P15" s="32" t="s">
        <v>31172</v>
      </c>
    </row>
    <row r="16" spans="1:19" x14ac:dyDescent="0.3">
      <c r="A16" s="58" t="s">
        <v>20</v>
      </c>
      <c r="B16" s="30" t="str">
        <f>A124</f>
        <v>DBK.DE</v>
      </c>
      <c r="C16" s="31">
        <f>_xlfn.XLOOKUP(Table315[[#This Row],[Symbol]],'E(Ri)'!$13:$13,'E(Ri)'!$5:$5)</f>
        <v>7.2376351086749807E-2</v>
      </c>
      <c r="D16" s="31">
        <f>_xlfn.XLOOKUP(Table315[[#This Row],[Symbol]],'E(Ri)'!$13:$13,'E(Ri)'!$6:$6)</f>
        <v>2.88351996361553E-4</v>
      </c>
      <c r="E16" s="27">
        <v>0.01</v>
      </c>
      <c r="F16" s="58">
        <f t="shared" si="0"/>
        <v>7.2376351086749803E-4</v>
      </c>
      <c r="G16" s="58">
        <f>_xlfn.XLOOKUP(P16,'E(Ri)'!$13:$13,'E(Ri)'!$7:$7)</f>
        <v>15015869.697211156</v>
      </c>
      <c r="H16" s="58">
        <f>_xlfn.XLOOKUP(Table315[[#This Row],[Symbol]],'E(Ri)'!$13:$13,'E(Ri)'!$7:$7)</f>
        <v>2.1488088427350421E-2</v>
      </c>
      <c r="I16" s="58">
        <f>_xlfn.XLOOKUP(Table315[[#This Row],[Symbol]],'E(Ri)'!$13:$13,'E(Ri)'!$8:$8)</f>
        <v>4.6173794426163111E-4</v>
      </c>
      <c r="J16" s="58">
        <f>_xlfn.XLOOKUP(Table315[[#This Row],[Symbol]],'E(Ri)'!$13:$13,'E(Ri)'!$9:$9)</f>
        <v>1.5984288468057521</v>
      </c>
      <c r="K16" s="58">
        <f>Table315[[#This Row],[Beta]]*Table315[[#This Row],[xi: Percentage]]</f>
        <v>1.5984288468057523E-2</v>
      </c>
      <c r="L16" s="58">
        <f>_xlfn.XLOOKUP(Table315[[#This Row],[Symbol]],'E(Ri)'!$13:$13,'E(Ri)'!$10:$10)</f>
        <v>-7.6974325843471398E-4</v>
      </c>
      <c r="M16" s="39">
        <f t="shared" si="1"/>
        <v>0.01</v>
      </c>
      <c r="N16" s="39">
        <f t="shared" si="2"/>
        <v>0.99</v>
      </c>
      <c r="P16" s="32" t="s">
        <v>31162</v>
      </c>
    </row>
    <row r="17" spans="1:16" x14ac:dyDescent="0.3">
      <c r="A17" s="27" t="s">
        <v>21</v>
      </c>
      <c r="B17" s="30" t="str">
        <f>A126</f>
        <v>DPW.DE</v>
      </c>
      <c r="C17" s="31">
        <f>_xlfn.XLOOKUP(Table315[[#This Row],[Symbol]],'E(Ri)'!$13:$13,'E(Ri)'!$5:$5)</f>
        <v>0.23718597152260876</v>
      </c>
      <c r="D17" s="31">
        <f>_xlfn.XLOOKUP(Table315[[#This Row],[Symbol]],'E(Ri)'!$13:$13,'E(Ri)'!$6:$6)</f>
        <v>9.449640299705528E-4</v>
      </c>
      <c r="E17" s="27">
        <v>3.8236208243772267E-2</v>
      </c>
      <c r="F17" s="58">
        <f t="shared" si="0"/>
        <v>9.0690921996399079E-3</v>
      </c>
      <c r="G17" s="58">
        <f>_xlfn.XLOOKUP(P17,'E(Ri)'!$13:$13,'E(Ri)'!$7:$7)</f>
        <v>3122399.9561752989</v>
      </c>
      <c r="H17" s="58">
        <f>_xlfn.XLOOKUP(Table315[[#This Row],[Symbol]],'E(Ri)'!$13:$13,'E(Ri)'!$7:$7)</f>
        <v>1.0237046753207503E-2</v>
      </c>
      <c r="I17" s="58">
        <f>_xlfn.XLOOKUP(Table315[[#This Row],[Symbol]],'E(Ri)'!$13:$13,'E(Ri)'!$8:$8)</f>
        <v>1.0479712622735628E-4</v>
      </c>
      <c r="J17" s="58">
        <f>_xlfn.XLOOKUP(Table315[[#This Row],[Symbol]],'E(Ri)'!$13:$13,'E(Ri)'!$9:$9)</f>
        <v>1.0102829992656575</v>
      </c>
      <c r="K17" s="58">
        <f>Table315[[#This Row],[Beta]]*Table315[[#This Row],[xi: Percentage]]</f>
        <v>3.8629391145064501E-2</v>
      </c>
      <c r="L17" s="58">
        <f>_xlfn.XLOOKUP(Table315[[#This Row],[Symbol]],'E(Ri)'!$13:$13,'E(Ri)'!$10:$10)</f>
        <v>2.7317090675930099E-4</v>
      </c>
      <c r="M17" s="39">
        <f t="shared" si="1"/>
        <v>0.01</v>
      </c>
      <c r="N17" s="39">
        <f t="shared" si="2"/>
        <v>0.99</v>
      </c>
      <c r="P17" s="32" t="s">
        <v>31173</v>
      </c>
    </row>
    <row r="18" spans="1:16" x14ac:dyDescent="0.3">
      <c r="A18" s="58" t="s">
        <v>22</v>
      </c>
      <c r="B18" s="30" t="str">
        <f>A128</f>
        <v>DTE.DE</v>
      </c>
      <c r="C18" s="31">
        <f>_xlfn.XLOOKUP(Table315[[#This Row],[Symbol]],'E(Ri)'!$13:$13,'E(Ri)'!$5:$5)</f>
        <v>2.629361262556042E-2</v>
      </c>
      <c r="D18" s="31">
        <f>_xlfn.XLOOKUP(Table315[[#This Row],[Symbol]],'E(Ri)'!$13:$13,'E(Ri)'!$6:$6)</f>
        <v>1.0475542878709331E-4</v>
      </c>
      <c r="E18" s="27">
        <v>0.01</v>
      </c>
      <c r="F18" s="58">
        <f t="shared" si="0"/>
        <v>2.6293612625560419E-4</v>
      </c>
      <c r="G18" s="58">
        <f>_xlfn.XLOOKUP(P18,'E(Ri)'!$13:$13,'E(Ri)'!$7:$7)</f>
        <v>10155726.6812749</v>
      </c>
      <c r="H18" s="58">
        <f>_xlfn.XLOOKUP(Table315[[#This Row],[Symbol]],'E(Ri)'!$13:$13,'E(Ri)'!$7:$7)</f>
        <v>7.0861628703468562E-3</v>
      </c>
      <c r="I18" s="58">
        <f>_xlfn.XLOOKUP(Table315[[#This Row],[Symbol]],'E(Ri)'!$13:$13,'E(Ri)'!$8:$8)</f>
        <v>5.0213704225082398E-5</v>
      </c>
      <c r="J18" s="58">
        <f>_xlfn.XLOOKUP(Table315[[#This Row],[Symbol]],'E(Ri)'!$13:$13,'E(Ri)'!$9:$9)</f>
        <v>0.47147050123505108</v>
      </c>
      <c r="K18" s="58">
        <f>Table315[[#This Row],[Beta]]*Table315[[#This Row],[xi: Percentage]]</f>
        <v>4.7147050123505108E-3</v>
      </c>
      <c r="L18" s="58">
        <f>_xlfn.XLOOKUP(Table315[[#This Row],[Symbol]],'E(Ri)'!$13:$13,'E(Ri)'!$10:$10)</f>
        <v>-2.0741716485476775E-4</v>
      </c>
      <c r="M18" s="39">
        <f t="shared" si="1"/>
        <v>0.01</v>
      </c>
      <c r="N18" s="39">
        <f t="shared" si="2"/>
        <v>0.99</v>
      </c>
      <c r="P18" s="32" t="s">
        <v>31163</v>
      </c>
    </row>
    <row r="19" spans="1:16" x14ac:dyDescent="0.3">
      <c r="A19" s="58" t="s">
        <v>23</v>
      </c>
      <c r="B19" s="30" t="str">
        <f>A130</f>
        <v>SHL.DE</v>
      </c>
      <c r="C19" s="31">
        <f>_xlfn.XLOOKUP(Table315[[#This Row],[Symbol]],'E(Ri)'!$13:$13,'E(Ri)'!$5:$5)</f>
        <v>0.32428108166672809</v>
      </c>
      <c r="D19" s="31">
        <f>_xlfn.XLOOKUP(Table315[[#This Row],[Symbol]],'E(Ri)'!$13:$13,'E(Ri)'!$6:$6)</f>
        <v>1.2919565006642554E-3</v>
      </c>
      <c r="E19" s="27">
        <v>7.5322349932227917E-2</v>
      </c>
      <c r="F19" s="58">
        <f t="shared" si="0"/>
        <v>2.4425613109702673E-2</v>
      </c>
      <c r="G19" s="58">
        <f>_xlfn.XLOOKUP(P19,'E(Ri)'!$13:$13,'E(Ri)'!$7:$7)</f>
        <v>522064.00398406375</v>
      </c>
      <c r="H19" s="58">
        <f>_xlfn.XLOOKUP(Table315[[#This Row],[Symbol]],'E(Ri)'!$13:$13,'E(Ri)'!$7:$7)</f>
        <v>1.2694828933802849E-2</v>
      </c>
      <c r="I19" s="58">
        <f>_xlfn.XLOOKUP(Table315[[#This Row],[Symbol]],'E(Ri)'!$13:$13,'E(Ri)'!$8:$8)</f>
        <v>1.6115868165851799E-4</v>
      </c>
      <c r="J19" s="58">
        <f>_xlfn.XLOOKUP(Table315[[#This Row],[Symbol]],'E(Ri)'!$13:$13,'E(Ri)'!$9:$9)</f>
        <v>0.66026289079298606</v>
      </c>
      <c r="K19" s="58">
        <f>Table315[[#This Row],[Beta]]*Table315[[#This Row],[xi: Percentage]]</f>
        <v>4.9732552507573684E-2</v>
      </c>
      <c r="L19" s="58">
        <f>_xlfn.XLOOKUP(Table315[[#This Row],[Symbol]],'E(Ri)'!$13:$13,'E(Ri)'!$10:$10)</f>
        <v>8.5023501392783953E-4</v>
      </c>
      <c r="M19" s="39">
        <f t="shared" si="1"/>
        <v>0.01</v>
      </c>
      <c r="N19" s="39">
        <f t="shared" si="2"/>
        <v>0.99</v>
      </c>
      <c r="P19" s="32" t="s">
        <v>31174</v>
      </c>
    </row>
    <row r="20" spans="1:16" x14ac:dyDescent="0.3">
      <c r="A20" s="27" t="s">
        <v>24</v>
      </c>
      <c r="B20" s="30" t="str">
        <f>A132</f>
        <v>MTX.DE</v>
      </c>
      <c r="C20" s="31">
        <f>_xlfn.XLOOKUP(Table315[[#This Row],[Symbol]],'E(Ri)'!$13:$13,'E(Ri)'!$5:$5)</f>
        <v>0.34772829004350531</v>
      </c>
      <c r="D20" s="31">
        <f>_xlfn.XLOOKUP(Table315[[#This Row],[Symbol]],'E(Ri)'!$13:$13,'E(Ri)'!$6:$6)</f>
        <v>1.3853716734801007E-3</v>
      </c>
      <c r="E20" s="27">
        <v>7.6347781557927638E-2</v>
      </c>
      <c r="F20" s="58">
        <f t="shared" si="0"/>
        <v>2.6548283529753247E-2</v>
      </c>
      <c r="G20" s="58">
        <f>_xlfn.XLOOKUP(P20,'E(Ri)'!$13:$13,'E(Ri)'!$7:$7)</f>
        <v>146387.94820717131</v>
      </c>
      <c r="H20" s="58">
        <f>_xlfn.XLOOKUP(Table315[[#This Row],[Symbol]],'E(Ri)'!$13:$13,'E(Ri)'!$7:$7)</f>
        <v>1.2881489374686486E-2</v>
      </c>
      <c r="I20" s="58">
        <f>_xlfn.XLOOKUP(Table315[[#This Row],[Symbol]],'E(Ri)'!$13:$13,'E(Ri)'!$8:$8)</f>
        <v>1.6593276851016085E-4</v>
      </c>
      <c r="J20" s="58">
        <f>_xlfn.XLOOKUP(Table315[[#This Row],[Symbol]],'E(Ri)'!$13:$13,'E(Ri)'!$9:$9)</f>
        <v>0.66753500332273163</v>
      </c>
      <c r="K20" s="58">
        <f>Table315[[#This Row],[Beta]]*Table315[[#This Row],[xi: Percentage]]</f>
        <v>5.0964816615954416E-2</v>
      </c>
      <c r="L20" s="58">
        <f>_xlfn.XLOOKUP(Table315[[#This Row],[Symbol]],'E(Ri)'!$13:$13,'E(Ri)'!$10:$10)</f>
        <v>9.3847085303570409E-4</v>
      </c>
      <c r="M20" s="39">
        <f t="shared" si="1"/>
        <v>0.01</v>
      </c>
      <c r="N20" s="39">
        <f t="shared" si="2"/>
        <v>0.99</v>
      </c>
      <c r="P20" s="32" t="s">
        <v>31164</v>
      </c>
    </row>
    <row r="21" spans="1:16" x14ac:dyDescent="0.3">
      <c r="A21" s="58" t="s">
        <v>31180</v>
      </c>
      <c r="B21" s="30" t="str">
        <f>A134</f>
        <v>PUM.DE</v>
      </c>
      <c r="C21" s="31">
        <f>_xlfn.XLOOKUP(Table315[[#This Row],[Symbol]],'E(Ri)'!$13:$13,'E(Ri)'!$5:$5)</f>
        <v>0.11476367416860916</v>
      </c>
      <c r="D21" s="31">
        <f>_xlfn.XLOOKUP(Table315[[#This Row],[Symbol]],'E(Ri)'!$13:$13,'E(Ri)'!$6:$6)</f>
        <v>4.5722579350043492E-4</v>
      </c>
      <c r="E21" s="27">
        <v>0.01</v>
      </c>
      <c r="F21" s="58">
        <f>C21*E21</f>
        <v>1.1476367416860917E-3</v>
      </c>
      <c r="G21" s="58">
        <f>_xlfn.XLOOKUP(P21,'E(Ri)'!$13:$13,'E(Ri)'!$7:$7)</f>
        <v>389310.16733067727</v>
      </c>
      <c r="H21" s="50">
        <f>_xlfn.XLOOKUP(Table315[[#This Row],[Symbol]],'E(Ri)'!$13:$13,'E(Ri)'!$7:$7)</f>
        <v>1.6316681505760672E-2</v>
      </c>
      <c r="I21" s="58">
        <f>_xlfn.XLOOKUP(Table315[[#This Row],[Symbol]],'E(Ri)'!$13:$13,'E(Ri)'!$8:$8)</f>
        <v>2.6623409536043235E-4</v>
      </c>
      <c r="J21" s="58">
        <f>_xlfn.XLOOKUP(Table315[[#This Row],[Symbol]],'E(Ri)'!$13:$13,'E(Ri)'!$9:$9)</f>
        <v>0.92694614257208052</v>
      </c>
      <c r="K21" s="58">
        <f>Table315[[#This Row],[Beta]]*Table315[[#This Row],[xi: Percentage]]</f>
        <v>9.2694614257208055E-3</v>
      </c>
      <c r="L21" s="58">
        <f>_xlfn.XLOOKUP(Table315[[#This Row],[Symbol]],'E(Ri)'!$13:$13,'E(Ri)'!$10:$10)</f>
        <v>-1.5752588926091051E-4</v>
      </c>
      <c r="M21" s="39">
        <f t="shared" si="1"/>
        <v>0.01</v>
      </c>
      <c r="N21" s="39">
        <f t="shared" si="2"/>
        <v>0.99</v>
      </c>
      <c r="P21" s="32" t="s">
        <v>31175</v>
      </c>
    </row>
    <row r="22" spans="1:16" x14ac:dyDescent="0.3">
      <c r="A22" s="58" t="s">
        <v>31181</v>
      </c>
      <c r="B22" s="30" t="str">
        <f>A136</f>
        <v>HFG.DE</v>
      </c>
      <c r="C22" s="31">
        <f>_xlfn.XLOOKUP(Table315[[#This Row],[Symbol]],'E(Ri)'!$13:$13,'E(Ri)'!$5:$5)</f>
        <v>0.28011053042926387</v>
      </c>
      <c r="D22" s="31">
        <f>_xlfn.XLOOKUP(Table315[[#This Row],[Symbol]],'E(Ri)'!$13:$13,'E(Ri)'!$6:$6)</f>
        <v>1.1159782088815294E-3</v>
      </c>
      <c r="E22" s="27">
        <v>1.2875319021127254E-2</v>
      </c>
      <c r="F22" s="50">
        <f t="shared" si="0"/>
        <v>3.6065124404539455E-3</v>
      </c>
      <c r="G22" s="58">
        <f>_xlfn.XLOOKUP(P22,'E(Ri)'!$13:$13,'E(Ri)'!$7:$7)</f>
        <v>396117.5378486056</v>
      </c>
      <c r="H22" s="58">
        <f>_xlfn.XLOOKUP(Table315[[#This Row],[Symbol]],'E(Ri)'!$13:$13,'E(Ri)'!$7:$7)</f>
        <v>2.5623298230115141E-2</v>
      </c>
      <c r="I22" s="58">
        <f>_xlfn.XLOOKUP(Table315[[#This Row],[Symbol]],'E(Ri)'!$13:$13,'E(Ri)'!$8:$8)</f>
        <v>6.5655341218942174E-4</v>
      </c>
      <c r="J22" s="58">
        <f>_xlfn.XLOOKUP(Table315[[#This Row],[Symbol]],'E(Ri)'!$13:$13,'E(Ri)'!$9:$9)</f>
        <v>0.71926983049710091</v>
      </c>
      <c r="K22" s="58">
        <f>Table315[[#This Row],[Beta]]*Table315[[#This Row],[xi: Percentage]]</f>
        <v>9.2608285299222992E-3</v>
      </c>
      <c r="L22" s="58">
        <f>_xlfn.XLOOKUP(Table315[[#This Row],[Symbol]],'E(Ri)'!$13:$13,'E(Ri)'!$10:$10)</f>
        <v>6.3593708171206923E-4</v>
      </c>
      <c r="M22" s="39">
        <f t="shared" si="1"/>
        <v>0.01</v>
      </c>
      <c r="N22" s="39">
        <f t="shared" si="2"/>
        <v>0.99</v>
      </c>
      <c r="P22" s="32" t="s">
        <v>31165</v>
      </c>
    </row>
    <row r="23" spans="1:16" x14ac:dyDescent="0.3">
      <c r="A23" s="58" t="s">
        <v>31182</v>
      </c>
      <c r="B23" s="30" t="str">
        <f>A138</f>
        <v>HNR1.DE</v>
      </c>
      <c r="C23" s="31">
        <f>_xlfn.XLOOKUP(Table315[[#This Row],[Symbol]],'E(Ri)'!$13:$13,'E(Ri)'!$5:$5)</f>
        <v>0.20856444200792332</v>
      </c>
      <c r="D23" s="31">
        <f>_xlfn.XLOOKUP(Table315[[#This Row],[Symbol]],'E(Ri)'!$13:$13,'E(Ri)'!$6:$6)</f>
        <v>8.3093403190407701E-4</v>
      </c>
      <c r="E23" s="27">
        <v>3.6433550348979903E-2</v>
      </c>
      <c r="F23" s="58">
        <f t="shared" si="0"/>
        <v>7.5987430989025734E-3</v>
      </c>
      <c r="G23" s="58">
        <f>_xlfn.XLOOKUP(P23,'E(Ri)'!$13:$13,'E(Ri)'!$7:$7)</f>
        <v>152834.85258964144</v>
      </c>
      <c r="H23" s="58">
        <f>_xlfn.XLOOKUP(Table315[[#This Row],[Symbol]],'E(Ri)'!$13:$13,'E(Ri)'!$7:$7)</f>
        <v>8.8921604229239472E-3</v>
      </c>
      <c r="I23" s="58">
        <f>_xlfn.XLOOKUP(Table315[[#This Row],[Symbol]],'E(Ri)'!$13:$13,'E(Ri)'!$8:$8)</f>
        <v>7.9070516987014993E-5</v>
      </c>
      <c r="J23" s="58">
        <f>_xlfn.XLOOKUP(Table315[[#This Row],[Symbol]],'E(Ri)'!$13:$13,'E(Ri)'!$9:$9)</f>
        <v>0.60831603974887782</v>
      </c>
      <c r="K23" s="58">
        <f>Table315[[#This Row],[Beta]]*Table315[[#This Row],[xi: Percentage]]</f>
        <v>2.2163113062282799E-2</v>
      </c>
      <c r="L23" s="58">
        <f>_xlfn.XLOOKUP(Table315[[#This Row],[Symbol]],'E(Ri)'!$13:$13,'E(Ri)'!$10:$10)</f>
        <v>4.2539152726633439E-4</v>
      </c>
      <c r="M23" s="39">
        <f t="shared" si="1"/>
        <v>0.01</v>
      </c>
      <c r="N23" s="39">
        <f t="shared" si="2"/>
        <v>0.99</v>
      </c>
      <c r="P23" s="32" t="s">
        <v>31176</v>
      </c>
    </row>
    <row r="24" spans="1:16" x14ac:dyDescent="0.3">
      <c r="A24" s="58" t="s">
        <v>31183</v>
      </c>
      <c r="B24" s="30" t="str">
        <f>A140</f>
        <v>IFX.DE</v>
      </c>
      <c r="C24" s="31">
        <f>_xlfn.XLOOKUP(Table315[[#This Row],[Symbol]],'E(Ri)'!$13:$13,'E(Ri)'!$5:$5)</f>
        <v>0.16605260354415191</v>
      </c>
      <c r="D24" s="31">
        <f>_xlfn.XLOOKUP(Table315[[#This Row],[Symbol]],'E(Ri)'!$13:$13,'E(Ri)'!$6:$6)</f>
        <v>6.6156415754642199E-4</v>
      </c>
      <c r="E24" s="27">
        <v>0.01</v>
      </c>
      <c r="F24" s="58">
        <f t="shared" si="0"/>
        <v>1.6605260354415191E-3</v>
      </c>
      <c r="G24" s="58">
        <f>_xlfn.XLOOKUP(P24,'E(Ri)'!$13:$13,'E(Ri)'!$7:$7)</f>
        <v>6861870.0796812745</v>
      </c>
      <c r="H24" s="58">
        <f>_xlfn.XLOOKUP(Table315[[#This Row],[Symbol]],'E(Ri)'!$13:$13,'E(Ri)'!$7:$7)</f>
        <v>1.7207086670331766E-2</v>
      </c>
      <c r="I24" s="58">
        <f>_xlfn.XLOOKUP(Table315[[#This Row],[Symbol]],'E(Ri)'!$13:$13,'E(Ri)'!$8:$8)</f>
        <v>2.9608383168030914E-4</v>
      </c>
      <c r="J24" s="58">
        <f>_xlfn.XLOOKUP(Table315[[#This Row],[Symbol]],'E(Ri)'!$13:$13,'E(Ri)'!$9:$9)</f>
        <v>1.3808190011572889</v>
      </c>
      <c r="K24" s="58">
        <f>Table315[[#This Row],[Beta]]*Table315[[#This Row],[xi: Percentage]]</f>
        <v>1.380819001157289E-2</v>
      </c>
      <c r="L24" s="58">
        <f>_xlfn.XLOOKUP(Table315[[#This Row],[Symbol]],'E(Ri)'!$13:$13,'E(Ri)'!$10:$10)</f>
        <v>-2.5411895894184109E-4</v>
      </c>
      <c r="M24" s="39">
        <f t="shared" si="1"/>
        <v>0.01</v>
      </c>
      <c r="N24" s="39">
        <f t="shared" si="2"/>
        <v>0.99</v>
      </c>
      <c r="P24" s="32" t="s">
        <v>31166</v>
      </c>
    </row>
    <row r="25" spans="1:16" x14ac:dyDescent="0.3">
      <c r="A25" s="58" t="s">
        <v>31184</v>
      </c>
      <c r="B25" s="30" t="str">
        <f>A142</f>
        <v>LIN.DE</v>
      </c>
      <c r="C25" s="31">
        <f>_xlfn.XLOOKUP(Table315[[#This Row],[Symbol]],'E(Ri)'!$13:$13,'E(Ri)'!$5:$5)</f>
        <v>0.15153454603921646</v>
      </c>
      <c r="D25" s="31">
        <f>_xlfn.XLOOKUP(Table315[[#This Row],[Symbol]],'E(Ri)'!$13:$13,'E(Ri)'!$6:$6)</f>
        <v>6.037232909928943E-4</v>
      </c>
      <c r="E25" s="27">
        <v>0.01</v>
      </c>
      <c r="F25" s="58">
        <f t="shared" si="0"/>
        <v>1.5153454603921647E-3</v>
      </c>
      <c r="G25" s="58">
        <f>_xlfn.XLOOKUP(P25,'E(Ri)'!$13:$13,'E(Ri)'!$7:$7)</f>
        <v>792591.203187251</v>
      </c>
      <c r="H25" s="58">
        <f>_xlfn.XLOOKUP(Table315[[#This Row],[Symbol]],'E(Ri)'!$13:$13,'E(Ri)'!$7:$7)</f>
        <v>1.1565556169147008E-2</v>
      </c>
      <c r="I25" s="58">
        <f>_xlfn.XLOOKUP(Table315[[#This Row],[Symbol]],'E(Ri)'!$13:$13,'E(Ri)'!$8:$8)</f>
        <v>1.3376208950169441E-4</v>
      </c>
      <c r="J25" s="58">
        <f>_xlfn.XLOOKUP(Table315[[#This Row],[Symbol]],'E(Ri)'!$13:$13,'E(Ri)'!$9:$9)</f>
        <v>1.0480918277905016</v>
      </c>
      <c r="K25" s="58">
        <f>Table315[[#This Row],[Beta]]*Table315[[#This Row],[xi: Percentage]]</f>
        <v>1.0480918277905015E-2</v>
      </c>
      <c r="L25" s="58">
        <f>_xlfn.XLOOKUP(Table315[[#This Row],[Symbol]],'E(Ri)'!$13:$13,'E(Ri)'!$10:$10)</f>
        <v>-9.1716551873453444E-5</v>
      </c>
      <c r="M25" s="39">
        <f t="shared" si="1"/>
        <v>0.01</v>
      </c>
      <c r="N25" s="39">
        <f t="shared" si="2"/>
        <v>0.99</v>
      </c>
      <c r="P25" s="32" t="s">
        <v>31177</v>
      </c>
    </row>
    <row r="26" spans="1:16" x14ac:dyDescent="0.3">
      <c r="A26" s="58" t="s">
        <v>31185</v>
      </c>
      <c r="B26" s="30" t="str">
        <f>A144</f>
        <v>MRK.DE</v>
      </c>
      <c r="C26" s="31">
        <f>_xlfn.XLOOKUP(Table315[[#This Row],[Symbol]],'E(Ri)'!$13:$13,'E(Ri)'!$5:$5)</f>
        <v>0.26164621976029939</v>
      </c>
      <c r="D26" s="31">
        <f>_xlfn.XLOOKUP(Table315[[#This Row],[Symbol]],'E(Ri)'!$13:$13,'E(Ri)'!$6:$6)</f>
        <v>1.0424152181685235E-3</v>
      </c>
      <c r="E26" s="27">
        <v>4.1686345902252633E-2</v>
      </c>
      <c r="F26" s="58">
        <f t="shared" si="0"/>
        <v>1.0907074820944648E-2</v>
      </c>
      <c r="G26" s="58">
        <f>_xlfn.XLOOKUP(P26,'E(Ri)'!$13:$13,'E(Ri)'!$7:$7)</f>
        <v>503144.78087649401</v>
      </c>
      <c r="H26" s="58">
        <f>_xlfn.XLOOKUP(Table315[[#This Row],[Symbol]],'E(Ri)'!$13:$13,'E(Ri)'!$7:$7)</f>
        <v>1.0561215938977925E-2</v>
      </c>
      <c r="I26" s="58">
        <f>_xlfn.XLOOKUP(Table315[[#This Row],[Symbol]],'E(Ri)'!$13:$13,'E(Ri)'!$8:$8)</f>
        <v>1.1153928210972138E-4</v>
      </c>
      <c r="J26" s="58">
        <f>_xlfn.XLOOKUP(Table315[[#This Row],[Symbol]],'E(Ri)'!$13:$13,'E(Ri)'!$9:$9)</f>
        <v>0.53285464464965848</v>
      </c>
      <c r="K26" s="58">
        <f>Table315[[#This Row],[Beta]]*Table315[[#This Row],[xi: Percentage]]</f>
        <v>2.2212763032487575E-2</v>
      </c>
      <c r="L26" s="58">
        <f>_xlfn.XLOOKUP(Table315[[#This Row],[Symbol]],'E(Ri)'!$13:$13,'E(Ri)'!$10:$10)</f>
        <v>6.8593187438761795E-4</v>
      </c>
      <c r="M26" s="39">
        <f t="shared" si="1"/>
        <v>0.01</v>
      </c>
      <c r="N26" s="39">
        <f t="shared" si="2"/>
        <v>0.99</v>
      </c>
      <c r="P26" s="32" t="s">
        <v>31167</v>
      </c>
    </row>
    <row r="27" spans="1:16" s="44" customFormat="1" ht="15" thickBot="1" x14ac:dyDescent="0.35">
      <c r="A27" s="40"/>
      <c r="B27" s="41"/>
      <c r="C27" s="42"/>
      <c r="D27" s="42"/>
      <c r="E27" s="43"/>
      <c r="F27" s="40"/>
      <c r="G27" s="41"/>
      <c r="H27" s="41"/>
      <c r="I27" s="41"/>
      <c r="J27" s="41"/>
      <c r="K27" s="41"/>
      <c r="L27" s="41"/>
      <c r="M27" s="41"/>
      <c r="N27" s="41"/>
    </row>
    <row r="28" spans="1:16" ht="15" thickBot="1" x14ac:dyDescent="0.35">
      <c r="A28" s="29" t="s">
        <v>31202</v>
      </c>
      <c r="B28" s="29"/>
      <c r="C28" s="28">
        <f>SUM(C6:C26)</f>
        <v>4.6056952097887791</v>
      </c>
      <c r="D28" s="28">
        <f>SUM(D6:D26)</f>
        <v>1.8349383305931392E-2</v>
      </c>
      <c r="E28" s="54">
        <f t="shared" ref="E28:L28" si="3">SUM(E6:E26)</f>
        <v>1.0000000000000155</v>
      </c>
      <c r="F28" s="55">
        <f t="shared" si="3"/>
        <v>0.35000000000000198</v>
      </c>
      <c r="G28" s="28">
        <f t="shared" si="3"/>
        <v>52631414.1314741</v>
      </c>
      <c r="H28" s="28">
        <f t="shared" si="3"/>
        <v>0.27978754405859318</v>
      </c>
      <c r="I28" s="28">
        <f t="shared" si="3"/>
        <v>4.1205775858939846E-3</v>
      </c>
      <c r="J28" s="28">
        <f t="shared" si="3"/>
        <v>18.551604537665263</v>
      </c>
      <c r="K28" s="62">
        <f t="shared" si="3"/>
        <v>0.86854903137885653</v>
      </c>
      <c r="L28" s="28">
        <f t="shared" si="3"/>
        <v>6.0094367138856459E-3</v>
      </c>
      <c r="M28" s="28"/>
      <c r="N28" s="28"/>
    </row>
    <row r="29" spans="1:16" ht="15" thickBot="1" x14ac:dyDescent="0.35">
      <c r="A29" s="29"/>
      <c r="B29" s="29"/>
      <c r="C29" s="28"/>
      <c r="D29" s="28"/>
      <c r="E29" s="28"/>
      <c r="F29" s="47" t="s">
        <v>6</v>
      </c>
      <c r="G29" s="28"/>
      <c r="H29" s="48" t="s">
        <v>31203</v>
      </c>
      <c r="I29" s="28"/>
      <c r="J29" s="28"/>
      <c r="K29" s="28"/>
      <c r="L29" s="28"/>
      <c r="M29" s="28"/>
      <c r="N29" s="28"/>
    </row>
    <row r="30" spans="1:16" ht="15" thickBot="1" x14ac:dyDescent="0.35">
      <c r="A30" s="45" t="s">
        <v>40</v>
      </c>
      <c r="B30" s="57">
        <f>F28/H30</f>
        <v>2.3945489489471377</v>
      </c>
      <c r="C30" s="29"/>
      <c r="D30" s="29"/>
      <c r="E30" s="29"/>
      <c r="F30" s="29"/>
      <c r="G30" s="29"/>
      <c r="H30" s="56">
        <f t="array" ref="H30">SQRT(MMULT(MMULT(TRANSPOSE(E6:E26),'Cov Matrix'!B511:V531),'E(Rp) &amp; Optimization (7)'!E6:E26*252))</f>
        <v>0.14616531441292688</v>
      </c>
      <c r="I30" s="29"/>
      <c r="J30" s="29"/>
      <c r="K30" s="29"/>
      <c r="L30" s="29"/>
      <c r="M30" s="29"/>
      <c r="N30" s="29"/>
    </row>
    <row r="31" spans="1:16" x14ac:dyDescent="0.3">
      <c r="A31" s="46"/>
    </row>
    <row r="32" spans="1:16" x14ac:dyDescent="0.3">
      <c r="H32" s="132" t="s">
        <v>31306</v>
      </c>
    </row>
    <row r="33" spans="8:8" x14ac:dyDescent="0.3">
      <c r="H33" s="132" cm="1">
        <f t="array" ref="H33">SQRT(MMULT(MMULT(TRANSPOSE(E6:E26),'Cov Matrix'!B511:V531),'E(Rp) &amp; Optimization (7)'!E6:E26))</f>
        <v>9.207549339051652E-3</v>
      </c>
    </row>
    <row r="101" spans="1:44" x14ac:dyDescent="0.3">
      <c r="A101" s="179" t="s">
        <v>31191</v>
      </c>
      <c r="B101" s="179"/>
      <c r="C101" s="179"/>
      <c r="D101" s="179"/>
      <c r="E101" s="179"/>
      <c r="F101" s="179"/>
      <c r="G101" s="60"/>
      <c r="H101" s="60"/>
      <c r="I101" s="60"/>
      <c r="J101" s="60"/>
      <c r="K101" s="60"/>
      <c r="L101" s="60"/>
      <c r="M101" s="60"/>
      <c r="N101" s="60"/>
      <c r="O101" s="24"/>
      <c r="P101" s="24"/>
      <c r="Q101" s="24"/>
      <c r="R101" s="24"/>
      <c r="S101" s="24"/>
      <c r="T101" s="24"/>
      <c r="U101" s="24"/>
      <c r="V101" s="24"/>
      <c r="W101" s="24"/>
      <c r="X101" s="24"/>
    </row>
    <row r="102" spans="1:44" x14ac:dyDescent="0.3">
      <c r="A102" s="30" t="str">
        <f>'E(Ri)'!C$13</f>
        <v>RWE.De</v>
      </c>
      <c r="B102" s="30" t="str">
        <f>'E(Ri)'!D$13</f>
        <v>Volume1</v>
      </c>
      <c r="C102" s="30" t="str">
        <f>'E(Ri)'!E$13</f>
        <v>ADS.DE</v>
      </c>
      <c r="D102" s="30"/>
      <c r="E102" s="30" t="str">
        <f>'E(Ri)'!F$13</f>
        <v>Volume2</v>
      </c>
      <c r="F102" s="30" t="str">
        <f>'E(Ri)'!G$13</f>
        <v>AIR.DE</v>
      </c>
      <c r="G102" s="30" t="str">
        <f>'E(Ri)'!I$13</f>
        <v>ALV.DE</v>
      </c>
      <c r="H102" s="30" t="str">
        <f>'E(Ri)'!J$13</f>
        <v>Volume4</v>
      </c>
      <c r="I102" s="30" t="str">
        <f>'E(Ri)'!K$13</f>
        <v>BAS.DE</v>
      </c>
      <c r="J102" s="30"/>
      <c r="K102" s="30"/>
      <c r="L102" s="30"/>
      <c r="M102" s="30" t="str">
        <f>'E(Ri)'!L$13</f>
        <v>Volume5</v>
      </c>
      <c r="N102" s="30" t="str">
        <f>'E(Ri)'!M$13</f>
        <v>BAYN.DE</v>
      </c>
      <c r="O102" s="23" t="str">
        <f>'E(Ri)'!O$13</f>
        <v>BEI.DE</v>
      </c>
      <c r="P102" s="23" t="str">
        <f>'E(Ri)'!P$13</f>
        <v>Volume7</v>
      </c>
      <c r="Q102" s="23" t="str">
        <f>'E(Ri)'!Q$13</f>
        <v>BMW.DE</v>
      </c>
      <c r="R102" s="23" t="str">
        <f>'E(Ri)'!R$13</f>
        <v>Volume8</v>
      </c>
      <c r="S102" s="23" t="str">
        <f>'E(Ri)'!S$13</f>
        <v>CON.DE</v>
      </c>
      <c r="T102" s="23" t="str">
        <f>'E(Ri)'!T$13</f>
        <v>Volume9</v>
      </c>
      <c r="U102" s="23" t="str">
        <f>'E(Ri)'!U$13</f>
        <v>DB1.DE</v>
      </c>
      <c r="V102" s="23" t="str">
        <f>'E(Ri)'!V$13</f>
        <v>Volume10</v>
      </c>
      <c r="W102" s="23" t="str">
        <f>'E(Ri)'!W$13</f>
        <v>DBK.DE</v>
      </c>
      <c r="X102" s="23" t="str">
        <f>'E(Ri)'!X$13</f>
        <v>Volume11</v>
      </c>
      <c r="Y102" s="23" t="str">
        <f>'E(Ri)'!Y$13</f>
        <v>DPW.DE</v>
      </c>
      <c r="Z102" s="23" t="str">
        <f>'E(Ri)'!Z$13</f>
        <v>Volume12</v>
      </c>
      <c r="AA102" s="23" t="str">
        <f>'E(Ri)'!AA$13</f>
        <v>DTE.DE</v>
      </c>
      <c r="AB102" s="23" t="str">
        <f>'E(Ri)'!AB$13</f>
        <v>Volume13</v>
      </c>
      <c r="AC102" s="23" t="str">
        <f>'E(Ri)'!AC$13</f>
        <v>SHL.DE</v>
      </c>
      <c r="AD102" s="23" t="str">
        <f>'E(Ri)'!AD$13</f>
        <v>Volume14</v>
      </c>
      <c r="AE102" s="23" t="str">
        <f>'E(Ri)'!AE$13</f>
        <v>MTX.DE</v>
      </c>
      <c r="AF102" s="23" t="str">
        <f>'E(Ri)'!AF$13</f>
        <v>Volume15</v>
      </c>
      <c r="AG102" s="23" t="str">
        <f>'E(Ri)'!AG$13</f>
        <v>PUM.DE</v>
      </c>
      <c r="AH102" s="23" t="str">
        <f>'E(Ri)'!AH$13</f>
        <v>Volume16</v>
      </c>
      <c r="AI102" s="23" t="str">
        <f>'E(Ri)'!AI$13</f>
        <v>HFG.DE</v>
      </c>
      <c r="AJ102" s="23" t="str">
        <f>'E(Ri)'!AJ$13</f>
        <v>Volume17</v>
      </c>
      <c r="AK102" s="23" t="str">
        <f>'E(Ri)'!AK$13</f>
        <v>HNR1.DE</v>
      </c>
      <c r="AL102" s="23" t="str">
        <f>'E(Ri)'!AL$13</f>
        <v>Volume18</v>
      </c>
      <c r="AM102" s="23" t="str">
        <f>'E(Ri)'!AM$13</f>
        <v>IFX.DE</v>
      </c>
      <c r="AN102" s="23" t="str">
        <f>'E(Ri)'!AN$13</f>
        <v>Volume19</v>
      </c>
      <c r="AO102" s="23" t="str">
        <f>'E(Ri)'!AO$13</f>
        <v>LIN.DE</v>
      </c>
      <c r="AP102" s="23" t="str">
        <f>'E(Ri)'!AP$13</f>
        <v>Volume20</v>
      </c>
      <c r="AQ102" s="23" t="str">
        <f>'E(Ri)'!AQ$13</f>
        <v>MRK.DE</v>
      </c>
      <c r="AR102" s="23" t="str">
        <f>'E(Ri)'!AR$13</f>
        <v>Volume21</v>
      </c>
    </row>
    <row r="104" spans="1:44" x14ac:dyDescent="0.3">
      <c r="A104" s="30" t="str">
        <f>'E(Ri)'!C$13</f>
        <v>RWE.De</v>
      </c>
      <c r="N104"/>
    </row>
    <row r="105" spans="1:44" x14ac:dyDescent="0.3">
      <c r="A105" s="30" t="str">
        <f>'E(Ri)'!D$13</f>
        <v>Volume1</v>
      </c>
      <c r="N105"/>
    </row>
    <row r="106" spans="1:44" hidden="1" x14ac:dyDescent="0.3">
      <c r="A106" s="30" t="str">
        <f>'E(Ri)'!E$13</f>
        <v>ADS.DE</v>
      </c>
      <c r="N106"/>
    </row>
    <row r="107" spans="1:44" x14ac:dyDescent="0.3">
      <c r="A107" s="30" t="str">
        <f>'E(Ri)'!F$13</f>
        <v>Volume2</v>
      </c>
      <c r="N107"/>
    </row>
    <row r="108" spans="1:44" hidden="1" x14ac:dyDescent="0.3">
      <c r="A108" s="30" t="str">
        <f>'E(Ri)'!G$13</f>
        <v>AIR.DE</v>
      </c>
      <c r="N108"/>
    </row>
    <row r="109" spans="1:44" x14ac:dyDescent="0.3">
      <c r="A109" s="30" t="str">
        <f>'E(Ri)'!H$13</f>
        <v>Volume3</v>
      </c>
      <c r="N109"/>
    </row>
    <row r="110" spans="1:44" hidden="1" x14ac:dyDescent="0.3">
      <c r="A110" s="30" t="str">
        <f>'E(Ri)'!I$13</f>
        <v>ALV.DE</v>
      </c>
      <c r="N110"/>
    </row>
    <row r="111" spans="1:44" x14ac:dyDescent="0.3">
      <c r="A111" s="30" t="str">
        <f>'E(Ri)'!J$13</f>
        <v>Volume4</v>
      </c>
      <c r="N111"/>
    </row>
    <row r="112" spans="1:44" hidden="1" x14ac:dyDescent="0.3">
      <c r="A112" s="30" t="str">
        <f>'E(Ri)'!K$13</f>
        <v>BAS.DE</v>
      </c>
      <c r="N112"/>
    </row>
    <row r="113" spans="1:14" x14ac:dyDescent="0.3">
      <c r="A113" s="30" t="str">
        <f>'E(Ri)'!L$13</f>
        <v>Volume5</v>
      </c>
      <c r="N113"/>
    </row>
    <row r="114" spans="1:14" hidden="1" x14ac:dyDescent="0.3">
      <c r="A114" s="30" t="str">
        <f>'E(Ri)'!M$13</f>
        <v>BAYN.DE</v>
      </c>
      <c r="N114"/>
    </row>
    <row r="115" spans="1:14" x14ac:dyDescent="0.3">
      <c r="A115" s="30" t="str">
        <f>'E(Ri)'!N$13</f>
        <v>Volume6</v>
      </c>
      <c r="N115"/>
    </row>
    <row r="116" spans="1:14" hidden="1" x14ac:dyDescent="0.3">
      <c r="A116" s="30" t="str">
        <f>'E(Ri)'!O$13</f>
        <v>BEI.DE</v>
      </c>
      <c r="N116"/>
    </row>
    <row r="117" spans="1:14" x14ac:dyDescent="0.3">
      <c r="A117" s="30" t="str">
        <f>'E(Ri)'!P$13</f>
        <v>Volume7</v>
      </c>
      <c r="N117"/>
    </row>
    <row r="118" spans="1:14" hidden="1" x14ac:dyDescent="0.3">
      <c r="A118" s="30" t="str">
        <f>'E(Ri)'!Q$13</f>
        <v>BMW.DE</v>
      </c>
      <c r="N118"/>
    </row>
    <row r="119" spans="1:14" x14ac:dyDescent="0.3">
      <c r="A119" s="30" t="str">
        <f>'E(Ri)'!R$13</f>
        <v>Volume8</v>
      </c>
      <c r="N119"/>
    </row>
    <row r="120" spans="1:14" hidden="1" x14ac:dyDescent="0.3">
      <c r="A120" s="30" t="str">
        <f>'E(Ri)'!S$13</f>
        <v>CON.DE</v>
      </c>
      <c r="N120"/>
    </row>
    <row r="121" spans="1:14" x14ac:dyDescent="0.3">
      <c r="A121" s="30" t="str">
        <f>'E(Ri)'!T$13</f>
        <v>Volume9</v>
      </c>
      <c r="N121"/>
    </row>
    <row r="122" spans="1:14" hidden="1" x14ac:dyDescent="0.3">
      <c r="A122" s="30" t="str">
        <f>'E(Ri)'!U$13</f>
        <v>DB1.DE</v>
      </c>
      <c r="N122"/>
    </row>
    <row r="123" spans="1:14" x14ac:dyDescent="0.3">
      <c r="A123" s="30" t="str">
        <f>'E(Ri)'!V$13</f>
        <v>Volume10</v>
      </c>
      <c r="N123"/>
    </row>
    <row r="124" spans="1:14" hidden="1" x14ac:dyDescent="0.3">
      <c r="A124" s="30" t="str">
        <f>'E(Ri)'!W$13</f>
        <v>DBK.DE</v>
      </c>
      <c r="N124"/>
    </row>
    <row r="125" spans="1:14" x14ac:dyDescent="0.3">
      <c r="A125" s="30" t="str">
        <f>'E(Ri)'!X$13</f>
        <v>Volume11</v>
      </c>
      <c r="N125"/>
    </row>
    <row r="126" spans="1:14" hidden="1" x14ac:dyDescent="0.3">
      <c r="A126" s="30" t="str">
        <f>'E(Ri)'!Y$13</f>
        <v>DPW.DE</v>
      </c>
    </row>
    <row r="127" spans="1:14" x14ac:dyDescent="0.3">
      <c r="A127" s="30" t="str">
        <f>'E(Ri)'!Z$13</f>
        <v>Volume12</v>
      </c>
    </row>
    <row r="128" spans="1:14" hidden="1" x14ac:dyDescent="0.3">
      <c r="A128" s="30" t="str">
        <f>'E(Ri)'!AA$13</f>
        <v>DTE.DE</v>
      </c>
    </row>
    <row r="129" spans="1:1" x14ac:dyDescent="0.3">
      <c r="A129" s="30" t="str">
        <f>'E(Ri)'!AB$13</f>
        <v>Volume13</v>
      </c>
    </row>
    <row r="130" spans="1:1" hidden="1" x14ac:dyDescent="0.3">
      <c r="A130" s="30" t="str">
        <f>'E(Ri)'!AC$13</f>
        <v>SHL.DE</v>
      </c>
    </row>
    <row r="131" spans="1:1" x14ac:dyDescent="0.3">
      <c r="A131" s="30" t="str">
        <f>'E(Ri)'!AD$13</f>
        <v>Volume14</v>
      </c>
    </row>
    <row r="132" spans="1:1" hidden="1" x14ac:dyDescent="0.3">
      <c r="A132" s="30" t="str">
        <f>'E(Ri)'!AE$13</f>
        <v>MTX.DE</v>
      </c>
    </row>
    <row r="133" spans="1:1" x14ac:dyDescent="0.3">
      <c r="A133" s="30" t="str">
        <f>'E(Ri)'!AF$13</f>
        <v>Volume15</v>
      </c>
    </row>
    <row r="134" spans="1:1" hidden="1" x14ac:dyDescent="0.3">
      <c r="A134" s="30" t="str">
        <f>'E(Ri)'!AG$13</f>
        <v>PUM.DE</v>
      </c>
    </row>
    <row r="135" spans="1:1" x14ac:dyDescent="0.3">
      <c r="A135" s="30" t="str">
        <f>'E(Ri)'!AH$13</f>
        <v>Volume16</v>
      </c>
    </row>
    <row r="136" spans="1:1" hidden="1" x14ac:dyDescent="0.3">
      <c r="A136" s="30" t="str">
        <f>'E(Ri)'!AI$13</f>
        <v>HFG.DE</v>
      </c>
    </row>
    <row r="137" spans="1:1" x14ac:dyDescent="0.3">
      <c r="A137" s="30" t="str">
        <f>'E(Ri)'!AJ$13</f>
        <v>Volume17</v>
      </c>
    </row>
    <row r="138" spans="1:1" hidden="1" x14ac:dyDescent="0.3">
      <c r="A138" s="30" t="str">
        <f>'E(Ri)'!AK$13</f>
        <v>HNR1.DE</v>
      </c>
    </row>
    <row r="139" spans="1:1" x14ac:dyDescent="0.3">
      <c r="A139" s="30" t="str">
        <f>'E(Ri)'!AL$13</f>
        <v>Volume18</v>
      </c>
    </row>
    <row r="140" spans="1:1" hidden="1" x14ac:dyDescent="0.3">
      <c r="A140" s="30" t="str">
        <f>'E(Ri)'!AM$13</f>
        <v>IFX.DE</v>
      </c>
    </row>
    <row r="141" spans="1:1" x14ac:dyDescent="0.3">
      <c r="A141" s="30" t="str">
        <f>'E(Ri)'!AN$13</f>
        <v>Volume19</v>
      </c>
    </row>
    <row r="142" spans="1:1" hidden="1" x14ac:dyDescent="0.3">
      <c r="A142" s="30" t="str">
        <f>'E(Ri)'!AO$13</f>
        <v>LIN.DE</v>
      </c>
    </row>
    <row r="143" spans="1:1" x14ac:dyDescent="0.3">
      <c r="A143" s="30" t="str">
        <f>'E(Ri)'!AP$13</f>
        <v>Volume20</v>
      </c>
    </row>
    <row r="144" spans="1:1" hidden="1" x14ac:dyDescent="0.3">
      <c r="A144" s="30" t="str">
        <f>'E(Ri)'!AQ$13</f>
        <v>MRK.DE</v>
      </c>
    </row>
    <row r="145" spans="1:1" x14ac:dyDescent="0.3">
      <c r="A145" s="30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104:A145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1:N1"/>
    <mergeCell ref="A2:N2"/>
    <mergeCell ref="A3:N3"/>
    <mergeCell ref="A4:N4"/>
    <mergeCell ref="A101:F101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BC1E8-D09F-49C2-BE65-86A7CC5BD21C}">
  <sheetPr filterMode="1"/>
  <dimension ref="A1:AR145"/>
  <sheetViews>
    <sheetView topLeftCell="A5" zoomScaleNormal="100" workbookViewId="0">
      <selection activeCell="H33" sqref="H33"/>
    </sheetView>
  </sheetViews>
  <sheetFormatPr defaultRowHeight="14.4" x14ac:dyDescent="0.3"/>
  <cols>
    <col min="1" max="1" width="11.33203125" style="58" bestFit="1" customWidth="1"/>
    <col min="2" max="2" width="12" style="58" customWidth="1"/>
    <col min="3" max="3" width="11.44140625" style="58" bestFit="1" customWidth="1"/>
    <col min="4" max="4" width="16.33203125" style="58" bestFit="1" customWidth="1"/>
    <col min="5" max="5" width="14.6640625" style="58" customWidth="1"/>
    <col min="6" max="6" width="12.5546875" style="58" bestFit="1" customWidth="1"/>
    <col min="7" max="7" width="16.6640625" style="58" bestFit="1" customWidth="1"/>
    <col min="8" max="8" width="14.44140625" style="58" bestFit="1" customWidth="1"/>
    <col min="9" max="9" width="14.5546875" style="58" bestFit="1" customWidth="1"/>
    <col min="10" max="10" width="14.5546875" style="58" customWidth="1"/>
    <col min="11" max="11" width="16.109375" style="58" bestFit="1" customWidth="1"/>
    <col min="12" max="12" width="14.5546875" style="58" customWidth="1"/>
    <col min="13" max="13" width="11.6640625" style="58" bestFit="1" customWidth="1"/>
    <col min="14" max="14" width="11.5546875" style="58" bestFit="1" customWidth="1"/>
  </cols>
  <sheetData>
    <row r="1" spans="1:19" x14ac:dyDescent="0.3">
      <c r="A1" s="178" t="s">
        <v>0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61"/>
      <c r="P1" s="61"/>
      <c r="Q1" s="61"/>
      <c r="R1" s="61"/>
      <c r="S1" s="61"/>
    </row>
    <row r="2" spans="1:19" ht="15.6" customHeight="1" x14ac:dyDescent="0.3">
      <c r="A2" s="178" t="s">
        <v>4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61"/>
      <c r="P2" s="61"/>
      <c r="Q2" s="61"/>
      <c r="R2" s="61"/>
      <c r="S2" s="61"/>
    </row>
    <row r="3" spans="1:19" x14ac:dyDescent="0.3">
      <c r="A3" s="178" t="s">
        <v>1</v>
      </c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61"/>
      <c r="P3" s="61"/>
      <c r="Q3" s="61"/>
      <c r="R3" s="61"/>
      <c r="S3" s="61"/>
    </row>
    <row r="4" spans="1:19" x14ac:dyDescent="0.3">
      <c r="A4" s="178" t="s">
        <v>31193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22"/>
      <c r="P4" s="22"/>
      <c r="Q4" s="22"/>
      <c r="R4" s="22"/>
      <c r="S4" s="22"/>
    </row>
    <row r="5" spans="1:19" x14ac:dyDescent="0.3">
      <c r="A5" s="58" t="s">
        <v>31189</v>
      </c>
      <c r="B5" s="58" t="s">
        <v>31190</v>
      </c>
      <c r="C5" s="58" t="s">
        <v>2</v>
      </c>
      <c r="D5" s="58" t="s">
        <v>27</v>
      </c>
      <c r="E5" s="58" t="s">
        <v>3</v>
      </c>
      <c r="F5" s="58" t="s">
        <v>5</v>
      </c>
      <c r="G5" s="58" t="s">
        <v>31194</v>
      </c>
      <c r="H5" s="58" t="s">
        <v>31196</v>
      </c>
      <c r="I5" s="58" t="s">
        <v>31195</v>
      </c>
      <c r="J5" s="58" t="s">
        <v>30</v>
      </c>
      <c r="K5" s="58" t="s">
        <v>31207</v>
      </c>
      <c r="L5" s="58" t="s">
        <v>31197</v>
      </c>
      <c r="M5" s="58" t="s">
        <v>38</v>
      </c>
      <c r="N5" s="58" t="s">
        <v>39</v>
      </c>
      <c r="P5" s="32"/>
    </row>
    <row r="6" spans="1:19" x14ac:dyDescent="0.3">
      <c r="A6" s="58" t="s">
        <v>10</v>
      </c>
      <c r="B6" s="30" t="str">
        <f>A104</f>
        <v>RWE.De</v>
      </c>
      <c r="C6" s="31">
        <f>_xlfn.XLOOKUP(Table314[[#This Row],[Symbol]],'E(Ri)'!$13:$13,'E(Ri)'!$5:$5)</f>
        <v>0.32187777749282903</v>
      </c>
      <c r="D6" s="31">
        <f>_xlfn.XLOOKUP(Table314[[#This Row],[Symbol]],'E(Ri)'!$13:$13,'E(Ri)'!$6:$6)</f>
        <v>1.2823815836367691E-3</v>
      </c>
      <c r="E6" s="27">
        <v>3.7422466215507842E-2</v>
      </c>
      <c r="F6" s="58">
        <f>C6*E6</f>
        <v>1.2045460253748145E-2</v>
      </c>
      <c r="G6" s="58">
        <f>_xlfn.XLOOKUP(P6,'E(Ri)'!$13:$13,'E(Ri)'!$7:$7)</f>
        <v>3355290.9003984062</v>
      </c>
      <c r="H6" s="58">
        <f>_xlfn.XLOOKUP(Table314[[#This Row],[Symbol]],'E(Ri)'!$13:$13,'E(Ri)'!$7:$7)</f>
        <v>1.3883797660914996E-2</v>
      </c>
      <c r="I6" s="58">
        <f>_xlfn.XLOOKUP(Table314[[#This Row],[Symbol]],'E(Ri)'!$13:$13,'E(Ri)'!$8:$8)</f>
        <v>1.9275983748922871E-4</v>
      </c>
      <c r="J6" s="58">
        <f>_xlfn.XLOOKUP(Table314[[#This Row],[Symbol]],'E(Ri)'!$13:$13,'E(Ri)'!$9:$9)</f>
        <v>0.38305140478116578</v>
      </c>
      <c r="K6" s="58">
        <f>Table314[[#This Row],[Beta]]*Table314[[#This Row],[xi: Percentage]]</f>
        <v>1.4334728254225996E-2</v>
      </c>
      <c r="L6" s="58">
        <f>_xlfn.XLOOKUP(Table314[[#This Row],[Symbol]],'E(Ri)'!$13:$13,'E(Ri)'!$10:$10)</f>
        <v>1.0240024406010268E-3</v>
      </c>
      <c r="M6" s="39">
        <f>1/100</f>
        <v>0.01</v>
      </c>
      <c r="N6" s="39">
        <v>0.99</v>
      </c>
      <c r="P6" s="32" t="s">
        <v>31198</v>
      </c>
    </row>
    <row r="7" spans="1:19" x14ac:dyDescent="0.3">
      <c r="A7" s="58" t="s">
        <v>11</v>
      </c>
      <c r="B7" s="30" t="str">
        <f>A106</f>
        <v>ADS.DE</v>
      </c>
      <c r="C7" s="31">
        <f>_xlfn.XLOOKUP(Table314[[#This Row],[Symbol]],'E(Ri)'!$13:$13,'E(Ri)'!$5:$5)</f>
        <v>0.44109195748675223</v>
      </c>
      <c r="D7" s="31">
        <f>_xlfn.XLOOKUP(Table314[[#This Row],[Symbol]],'E(Ri)'!$13:$13,'E(Ri)'!$6:$6)</f>
        <v>1.7573384760428375E-3</v>
      </c>
      <c r="E7" s="27">
        <v>0.35114746095692406</v>
      </c>
      <c r="F7" s="58">
        <f t="shared" ref="F7:F26" si="0">C7*E7</f>
        <v>0.15488832091999255</v>
      </c>
      <c r="G7" s="58">
        <f>_xlfn.XLOOKUP(P7,'E(Ri)'!$13:$13,'E(Ri)'!$7:$7)</f>
        <v>641412.31474103581</v>
      </c>
      <c r="H7" s="58">
        <f>_xlfn.XLOOKUP(Table314[[#This Row],[Symbol]],'E(Ri)'!$13:$13,'E(Ri)'!$7:$7)</f>
        <v>1.4184697780744961E-2</v>
      </c>
      <c r="I7" s="58">
        <f>_xlfn.XLOOKUP(Table314[[#This Row],[Symbol]],'E(Ri)'!$13:$13,'E(Ri)'!$8:$8)</f>
        <v>2.0120565113107103E-4</v>
      </c>
      <c r="J7" s="58">
        <f>_xlfn.XLOOKUP(Table314[[#This Row],[Symbol]],'E(Ri)'!$13:$13,'E(Ri)'!$9:$9)</f>
        <v>1.0183503528177797</v>
      </c>
      <c r="K7" s="58">
        <f>Table314[[#This Row],[Beta]]*Table314[[#This Row],[xi: Percentage]]</f>
        <v>0.35759114075655118</v>
      </c>
      <c r="L7" s="58">
        <f>_xlfn.XLOOKUP(Table314[[#This Row],[Symbol]],'E(Ri)'!$13:$13,'E(Ri)'!$10:$10)</f>
        <v>1.0769871580204567E-3</v>
      </c>
      <c r="M7" s="39">
        <f t="shared" ref="M7:M26" si="1">1/100</f>
        <v>0.01</v>
      </c>
      <c r="N7" s="39">
        <v>0.99</v>
      </c>
      <c r="P7" s="32" t="s">
        <v>31168</v>
      </c>
    </row>
    <row r="8" spans="1:19" x14ac:dyDescent="0.3">
      <c r="A8" s="27" t="s">
        <v>12</v>
      </c>
      <c r="B8" s="30" t="str">
        <f>A108</f>
        <v>AIR.DE</v>
      </c>
      <c r="C8" s="31">
        <f>_xlfn.XLOOKUP(Table314[[#This Row],[Symbol]],'E(Ri)'!$13:$13,'E(Ri)'!$5:$5)</f>
        <v>0.25966513971861943</v>
      </c>
      <c r="D8" s="31">
        <f>_xlfn.XLOOKUP(Table314[[#This Row],[Symbol]],'E(Ri)'!$13:$13,'E(Ri)'!$6:$6)</f>
        <v>1.0345224689984839E-3</v>
      </c>
      <c r="E8" s="27">
        <v>0.01</v>
      </c>
      <c r="F8" s="49">
        <f t="shared" si="0"/>
        <v>2.5966513971861943E-3</v>
      </c>
      <c r="G8" s="58">
        <f>_xlfn.XLOOKUP(P8,'E(Ri)'!$13:$13,'E(Ri)'!$7:$7)</f>
        <v>72783.852589641436</v>
      </c>
      <c r="H8" s="58">
        <f>_xlfn.XLOOKUP(Table314[[#This Row],[Symbol]],'E(Ri)'!$13:$13,'E(Ri)'!$7:$7)</f>
        <v>1.3206208353098126E-2</v>
      </c>
      <c r="I8" s="58">
        <f>_xlfn.XLOOKUP(Table314[[#This Row],[Symbol]],'E(Ri)'!$13:$13,'E(Ri)'!$8:$8)</f>
        <v>1.7440393906543872E-4</v>
      </c>
      <c r="J8" s="58">
        <f>_xlfn.XLOOKUP(Table314[[#This Row],[Symbol]],'E(Ri)'!$13:$13,'E(Ri)'!$9:$9)</f>
        <v>0.95705335570858829</v>
      </c>
      <c r="K8" s="58">
        <f>Table314[[#This Row],[Beta]]*Table314[[#This Row],[xi: Percentage]]</f>
        <v>9.5705335570858835E-3</v>
      </c>
      <c r="L8" s="58">
        <f>_xlfn.XLOOKUP(Table314[[#This Row],[Symbol]],'E(Ri)'!$13:$13,'E(Ri)'!$10:$10)</f>
        <v>3.9757172147811769E-4</v>
      </c>
      <c r="M8" s="39">
        <f t="shared" si="1"/>
        <v>0.01</v>
      </c>
      <c r="N8" s="39">
        <v>0.99</v>
      </c>
      <c r="P8" s="32" t="s">
        <v>31158</v>
      </c>
    </row>
    <row r="9" spans="1:19" x14ac:dyDescent="0.3">
      <c r="A9" s="58" t="s">
        <v>13</v>
      </c>
      <c r="B9" s="30" t="str">
        <f>A110</f>
        <v>ALV.DE</v>
      </c>
      <c r="C9" s="31">
        <f>_xlfn.XLOOKUP(Table314[[#This Row],[Symbol]],'E(Ri)'!$13:$13,'E(Ri)'!$5:$5)</f>
        <v>0.1926867693302996</v>
      </c>
      <c r="D9" s="31">
        <f>_xlfn.XLOOKUP(Table314[[#This Row],[Symbol]],'E(Ri)'!$13:$13,'E(Ri)'!$6:$6)</f>
        <v>7.6767637183386298E-4</v>
      </c>
      <c r="E9" s="27">
        <v>0.01</v>
      </c>
      <c r="F9" s="58">
        <f t="shared" si="0"/>
        <v>1.926867693302996E-3</v>
      </c>
      <c r="G9" s="58">
        <f>_xlfn.XLOOKUP(P9,'E(Ri)'!$13:$13,'E(Ri)'!$7:$7)</f>
        <v>1023460.8247011952</v>
      </c>
      <c r="H9" s="58">
        <f>_xlfn.XLOOKUP(Table314[[#This Row],[Symbol]],'E(Ri)'!$13:$13,'E(Ri)'!$7:$7)</f>
        <v>7.865968879941565E-3</v>
      </c>
      <c r="I9" s="58">
        <f>_xlfn.XLOOKUP(Table314[[#This Row],[Symbol]],'E(Ri)'!$13:$13,'E(Ri)'!$8:$8)</f>
        <v>6.1873466420209159E-5</v>
      </c>
      <c r="J9" s="58">
        <f>_xlfn.XLOOKUP(Table314[[#This Row],[Symbol]],'E(Ri)'!$13:$13,'E(Ri)'!$9:$9)</f>
        <v>0.83426001800815586</v>
      </c>
      <c r="K9" s="58">
        <f>Table314[[#This Row],[Beta]]*Table314[[#This Row],[xi: Percentage]]</f>
        <v>8.3426001800815594E-3</v>
      </c>
      <c r="L9" s="58">
        <f>_xlfn.XLOOKUP(Table314[[#This Row],[Symbol]],'E(Ri)'!$13:$13,'E(Ri)'!$10:$10)</f>
        <v>2.1298085804611169E-4</v>
      </c>
      <c r="M9" s="39">
        <f t="shared" si="1"/>
        <v>0.01</v>
      </c>
      <c r="N9" s="39">
        <v>0.99</v>
      </c>
      <c r="P9" s="32" t="s">
        <v>31169</v>
      </c>
    </row>
    <row r="10" spans="1:19" x14ac:dyDescent="0.3">
      <c r="A10" s="58" t="s">
        <v>14</v>
      </c>
      <c r="B10" s="30" t="str">
        <f>A112</f>
        <v>BAS.DE</v>
      </c>
      <c r="C10" s="31">
        <f>_xlfn.XLOOKUP(Table314[[#This Row],[Symbol]],'E(Ri)'!$13:$13,'E(Ri)'!$5:$5)</f>
        <v>4.3385426895713966E-2</v>
      </c>
      <c r="D10" s="31">
        <f>_xlfn.XLOOKUP(Table314[[#This Row],[Symbol]],'E(Ri)'!$13:$13,'E(Ri)'!$6:$6)</f>
        <v>1.7285030635742616E-4</v>
      </c>
      <c r="E10" s="27">
        <v>0.01</v>
      </c>
      <c r="F10" s="58">
        <f t="shared" si="0"/>
        <v>4.3385426895713966E-4</v>
      </c>
      <c r="G10" s="58">
        <f>_xlfn.XLOOKUP(P10,'E(Ri)'!$13:$13,'E(Ri)'!$7:$7)</f>
        <v>2908993.2470119521</v>
      </c>
      <c r="H10" s="58">
        <f>_xlfn.XLOOKUP(Table314[[#This Row],[Symbol]],'E(Ri)'!$13:$13,'E(Ri)'!$7:$7)</f>
        <v>1.2654128265358694E-2</v>
      </c>
      <c r="I10" s="58">
        <f>_xlfn.XLOOKUP(Table314[[#This Row],[Symbol]],'E(Ri)'!$13:$13,'E(Ri)'!$8:$8)</f>
        <v>1.6012696215614983E-4</v>
      </c>
      <c r="J10" s="58">
        <f>_xlfn.XLOOKUP(Table314[[#This Row],[Symbol]],'E(Ri)'!$13:$13,'E(Ri)'!$9:$9)</f>
        <v>1.3293983334681931</v>
      </c>
      <c r="K10" s="58">
        <f>Table314[[#This Row],[Beta]]*Table314[[#This Row],[xi: Percentage]]</f>
        <v>1.3293983334681932E-2</v>
      </c>
      <c r="L10" s="58">
        <f>_xlfn.XLOOKUP(Table314[[#This Row],[Symbol]],'E(Ri)'!$13:$13,'E(Ri)'!$10:$10)</f>
        <v>-7.068918770211821E-4</v>
      </c>
      <c r="M10" s="39">
        <f t="shared" si="1"/>
        <v>0.01</v>
      </c>
      <c r="N10" s="39">
        <v>0.99</v>
      </c>
      <c r="P10" s="32" t="s">
        <v>31159</v>
      </c>
    </row>
    <row r="11" spans="1:19" x14ac:dyDescent="0.3">
      <c r="A11" s="27" t="s">
        <v>15</v>
      </c>
      <c r="B11" s="30" t="str">
        <f>A114</f>
        <v>BAYN.DE</v>
      </c>
      <c r="C11" s="31">
        <f>_xlfn.XLOOKUP(Table314[[#This Row],[Symbol]],'E(Ri)'!$13:$13,'E(Ri)'!$5:$5)</f>
        <v>0.22742630390267821</v>
      </c>
      <c r="D11" s="31">
        <f>_xlfn.XLOOKUP(Table314[[#This Row],[Symbol]],'E(Ri)'!$13:$13,'E(Ri)'!$6:$6)</f>
        <v>9.0608089204254267E-4</v>
      </c>
      <c r="E11" s="27">
        <v>0.01</v>
      </c>
      <c r="F11" s="58">
        <f t="shared" si="0"/>
        <v>2.2742630390267821E-3</v>
      </c>
      <c r="G11" s="58">
        <f>_xlfn.XLOOKUP(P11,'E(Ri)'!$13:$13,'E(Ri)'!$7:$7)</f>
        <v>3203740.952191235</v>
      </c>
      <c r="H11" s="58">
        <f>_xlfn.XLOOKUP(Table314[[#This Row],[Symbol]],'E(Ri)'!$13:$13,'E(Ri)'!$7:$7)</f>
        <v>1.5379241061507393E-2</v>
      </c>
      <c r="I11" s="58">
        <f>_xlfn.XLOOKUP(Table314[[#This Row],[Symbol]],'E(Ri)'!$13:$13,'E(Ri)'!$8:$8)</f>
        <v>2.3652105562795505E-4</v>
      </c>
      <c r="J11" s="58">
        <f>_xlfn.XLOOKUP(Table314[[#This Row],[Symbol]],'E(Ri)'!$13:$13,'E(Ri)'!$9:$9)</f>
        <v>1.2957599755652485</v>
      </c>
      <c r="K11" s="58">
        <f>Table314[[#This Row],[Beta]]*Table314[[#This Row],[xi: Percentage]]</f>
        <v>1.2957599755652485E-2</v>
      </c>
      <c r="L11" s="58">
        <f>_xlfn.XLOOKUP(Table314[[#This Row],[Symbol]],'E(Ri)'!$13:$13,'E(Ri)'!$10:$10)</f>
        <v>4.5672215640004407E-5</v>
      </c>
      <c r="M11" s="39">
        <f t="shared" si="1"/>
        <v>0.01</v>
      </c>
      <c r="N11" s="39">
        <v>0.99</v>
      </c>
      <c r="P11" s="32" t="s">
        <v>31170</v>
      </c>
    </row>
    <row r="12" spans="1:19" x14ac:dyDescent="0.3">
      <c r="A12" s="58" t="s">
        <v>16</v>
      </c>
      <c r="B12" s="30" t="str">
        <f>A116</f>
        <v>BEI.DE</v>
      </c>
      <c r="C12" s="31">
        <f>_xlfn.XLOOKUP(Table314[[#This Row],[Symbol]],'E(Ri)'!$13:$13,'E(Ri)'!$5:$5)</f>
        <v>0.29602442474979851</v>
      </c>
      <c r="D12" s="31">
        <f>_xlfn.XLOOKUP(Table314[[#This Row],[Symbol]],'E(Ri)'!$13:$13,'E(Ri)'!$6:$6)</f>
        <v>1.1793801782860498E-3</v>
      </c>
      <c r="E12" s="27">
        <v>0.1268697653540965</v>
      </c>
      <c r="F12" s="58">
        <f t="shared" si="0"/>
        <v>3.7556549307088335E-2</v>
      </c>
      <c r="G12" s="58">
        <f>_xlfn.XLOOKUP(P12,'E(Ri)'!$13:$13,'E(Ri)'!$7:$7)</f>
        <v>438988.85258964141</v>
      </c>
      <c r="H12" s="58">
        <f>_xlfn.XLOOKUP(Table314[[#This Row],[Symbol]],'E(Ri)'!$13:$13,'E(Ri)'!$7:$7)</f>
        <v>9.4554849109105537E-3</v>
      </c>
      <c r="I12" s="58">
        <f>_xlfn.XLOOKUP(Table314[[#This Row],[Symbol]],'E(Ri)'!$13:$13,'E(Ri)'!$8:$8)</f>
        <v>8.940619490045716E-5</v>
      </c>
      <c r="J12" s="58">
        <f>_xlfn.XLOOKUP(Table314[[#This Row],[Symbol]],'E(Ri)'!$13:$13,'E(Ri)'!$9:$9)</f>
        <v>0.22285437884209694</v>
      </c>
      <c r="K12" s="58">
        <f>Table314[[#This Row],[Beta]]*Table314[[#This Row],[xi: Percentage]]</f>
        <v>2.8273482751829764E-2</v>
      </c>
      <c r="L12" s="58">
        <f>_xlfn.XLOOKUP(Table314[[#This Row],[Symbol]],'E(Ri)'!$13:$13,'E(Ri)'!$10:$10)</f>
        <v>1.0273390447452725E-3</v>
      </c>
      <c r="M12" s="39">
        <f t="shared" si="1"/>
        <v>0.01</v>
      </c>
      <c r="N12" s="39">
        <f t="shared" ref="N12:N26" si="2">99/100</f>
        <v>0.99</v>
      </c>
      <c r="P12" s="32" t="s">
        <v>31160</v>
      </c>
    </row>
    <row r="13" spans="1:19" x14ac:dyDescent="0.3">
      <c r="A13" s="58" t="s">
        <v>17</v>
      </c>
      <c r="B13" s="30" t="str">
        <f>A118</f>
        <v>BMW.DE</v>
      </c>
      <c r="C13" s="31">
        <f>_xlfn.XLOOKUP(Table314[[#This Row],[Symbol]],'E(Ri)'!$13:$13,'E(Ri)'!$5:$5)</f>
        <v>0.1662389135738726</v>
      </c>
      <c r="D13" s="31">
        <f>_xlfn.XLOOKUP(Table314[[#This Row],[Symbol]],'E(Ri)'!$13:$13,'E(Ri)'!$6:$6)</f>
        <v>6.6230642858116577E-4</v>
      </c>
      <c r="E13" s="27">
        <v>0.01</v>
      </c>
      <c r="F13" s="58">
        <f t="shared" si="0"/>
        <v>1.662389135738726E-3</v>
      </c>
      <c r="G13" s="58">
        <f>_xlfn.XLOOKUP(P13,'E(Ri)'!$13:$13,'E(Ri)'!$7:$7)</f>
        <v>1690380.2151394421</v>
      </c>
      <c r="H13" s="58">
        <f>_xlfn.XLOOKUP(Table314[[#This Row],[Symbol]],'E(Ri)'!$13:$13,'E(Ri)'!$7:$7)</f>
        <v>1.1353320147053069E-2</v>
      </c>
      <c r="I13" s="58">
        <f>_xlfn.XLOOKUP(Table314[[#This Row],[Symbol]],'E(Ri)'!$13:$13,'E(Ri)'!$8:$8)</f>
        <v>1.2889787836148112E-4</v>
      </c>
      <c r="J13" s="58">
        <f>_xlfn.XLOOKUP(Table314[[#This Row],[Symbol]],'E(Ri)'!$13:$13,'E(Ri)'!$9:$9)</f>
        <v>1.0660689162945121</v>
      </c>
      <c r="K13" s="58">
        <f>Table314[[#This Row],[Beta]]*Table314[[#This Row],[xi: Percentage]]</f>
        <v>1.066068916294512E-2</v>
      </c>
      <c r="L13" s="58">
        <f>_xlfn.XLOOKUP(Table314[[#This Row],[Symbol]],'E(Ri)'!$13:$13,'E(Ri)'!$10:$10)</f>
        <v>-4.5253123525953011E-5</v>
      </c>
      <c r="M13" s="39">
        <f t="shared" si="1"/>
        <v>0.01</v>
      </c>
      <c r="N13" s="39">
        <f t="shared" si="2"/>
        <v>0.99</v>
      </c>
      <c r="P13" s="32" t="s">
        <v>31171</v>
      </c>
    </row>
    <row r="14" spans="1:19" x14ac:dyDescent="0.3">
      <c r="A14" s="27" t="s">
        <v>18</v>
      </c>
      <c r="B14" s="30" t="str">
        <f>A120</f>
        <v>CON.DE</v>
      </c>
      <c r="C14" s="31">
        <f>_xlfn.XLOOKUP(Table314[[#This Row],[Symbol]],'E(Ri)'!$13:$13,'E(Ri)'!$5:$5)</f>
        <v>0.20411442523720488</v>
      </c>
      <c r="D14" s="31">
        <f>_xlfn.XLOOKUP(Table314[[#This Row],[Symbol]],'E(Ri)'!$13:$13,'E(Ri)'!$6:$6)</f>
        <v>8.1320488142312707E-4</v>
      </c>
      <c r="E14" s="27">
        <v>1.8568813638433736E-2</v>
      </c>
      <c r="F14" s="58">
        <f t="shared" si="0"/>
        <v>3.7901627231456732E-3</v>
      </c>
      <c r="G14" s="58">
        <f>_xlfn.XLOOKUP(P14,'E(Ri)'!$13:$13,'E(Ri)'!$7:$7)</f>
        <v>658092.09561752994</v>
      </c>
      <c r="H14" s="58">
        <f>_xlfn.XLOOKUP(Table314[[#This Row],[Symbol]],'E(Ri)'!$13:$13,'E(Ri)'!$7:$7)</f>
        <v>1.6540023743149036E-2</v>
      </c>
      <c r="I14" s="58">
        <f>_xlfn.XLOOKUP(Table314[[#This Row],[Symbol]],'E(Ri)'!$13:$13,'E(Ri)'!$8:$8)</f>
        <v>2.7357238542393385E-4</v>
      </c>
      <c r="J14" s="58">
        <f>_xlfn.XLOOKUP(Table314[[#This Row],[Symbol]],'E(Ri)'!$13:$13,'E(Ri)'!$9:$9)</f>
        <v>1.2396395277589853</v>
      </c>
      <c r="K14" s="58">
        <f>Table314[[#This Row],[Beta]]*Table314[[#This Row],[xi: Percentage]]</f>
        <v>2.3018635369792602E-2</v>
      </c>
      <c r="L14" s="58">
        <f>_xlfn.XLOOKUP(Table314[[#This Row],[Symbol]],'E(Ri)'!$13:$13,'E(Ri)'!$10:$10)</f>
        <v>-9.7259469692986909E-6</v>
      </c>
      <c r="M14" s="39">
        <f t="shared" si="1"/>
        <v>0.01</v>
      </c>
      <c r="N14" s="39">
        <f t="shared" si="2"/>
        <v>0.99</v>
      </c>
      <c r="P14" s="32" t="s">
        <v>31161</v>
      </c>
    </row>
    <row r="15" spans="1:19" x14ac:dyDescent="0.3">
      <c r="A15" s="58" t="s">
        <v>19</v>
      </c>
      <c r="B15" s="30" t="str">
        <f>A122</f>
        <v>DB1.DE</v>
      </c>
      <c r="C15" s="31">
        <f>_xlfn.XLOOKUP(Table314[[#This Row],[Symbol]],'E(Ri)'!$13:$13,'E(Ri)'!$5:$5)</f>
        <v>0.26264674850639402</v>
      </c>
      <c r="D15" s="31">
        <f>_xlfn.XLOOKUP(Table314[[#This Row],[Symbol]],'E(Ri)'!$13:$13,'E(Ri)'!$6:$6)</f>
        <v>1.0464013884716893E-3</v>
      </c>
      <c r="E15" s="27">
        <v>4.8661899651952549E-2</v>
      </c>
      <c r="F15" s="58">
        <f t="shared" si="0"/>
        <v>1.2780889719729764E-2</v>
      </c>
      <c r="G15" s="58">
        <f>_xlfn.XLOOKUP(P15,'E(Ri)'!$13:$13,'E(Ri)'!$7:$7)</f>
        <v>579953.96812749002</v>
      </c>
      <c r="H15" s="58">
        <f>_xlfn.XLOOKUP(Table314[[#This Row],[Symbol]],'E(Ri)'!$13:$13,'E(Ri)'!$7:$7)</f>
        <v>1.071105795926419E-2</v>
      </c>
      <c r="I15" s="58">
        <f>_xlfn.XLOOKUP(Table314[[#This Row],[Symbol]],'E(Ri)'!$13:$13,'E(Ri)'!$8:$8)</f>
        <v>1.1472676260671676E-4</v>
      </c>
      <c r="J15" s="58">
        <f>_xlfn.XLOOKUP(Table314[[#This Row],[Symbol]],'E(Ri)'!$13:$13,'E(Ri)'!$9:$9)</f>
        <v>0.58089054658284878</v>
      </c>
      <c r="K15" s="58">
        <f>Table314[[#This Row],[Beta]]*Table314[[#This Row],[xi: Percentage]]</f>
        <v>2.8267237486582455E-2</v>
      </c>
      <c r="L15" s="58">
        <f>_xlfn.XLOOKUP(Table314[[#This Row],[Symbol]],'E(Ri)'!$13:$13,'E(Ri)'!$10:$10)</f>
        <v>6.5813878914791168E-4</v>
      </c>
      <c r="M15" s="39">
        <f t="shared" si="1"/>
        <v>0.01</v>
      </c>
      <c r="N15" s="39">
        <f t="shared" si="2"/>
        <v>0.99</v>
      </c>
      <c r="P15" s="32" t="s">
        <v>31172</v>
      </c>
    </row>
    <row r="16" spans="1:19" x14ac:dyDescent="0.3">
      <c r="A16" s="58" t="s">
        <v>20</v>
      </c>
      <c r="B16" s="30" t="str">
        <f>A124</f>
        <v>DBK.DE</v>
      </c>
      <c r="C16" s="31">
        <f>_xlfn.XLOOKUP(Table314[[#This Row],[Symbol]],'E(Ri)'!$13:$13,'E(Ri)'!$5:$5)</f>
        <v>7.2376351086749807E-2</v>
      </c>
      <c r="D16" s="31">
        <f>_xlfn.XLOOKUP(Table314[[#This Row],[Symbol]],'E(Ri)'!$13:$13,'E(Ri)'!$6:$6)</f>
        <v>2.88351996361553E-4</v>
      </c>
      <c r="E16" s="27">
        <v>0.01</v>
      </c>
      <c r="F16" s="58">
        <f t="shared" si="0"/>
        <v>7.2376351086749803E-4</v>
      </c>
      <c r="G16" s="58">
        <f>_xlfn.XLOOKUP(P16,'E(Ri)'!$13:$13,'E(Ri)'!$7:$7)</f>
        <v>15015869.697211156</v>
      </c>
      <c r="H16" s="58">
        <f>_xlfn.XLOOKUP(Table314[[#This Row],[Symbol]],'E(Ri)'!$13:$13,'E(Ri)'!$7:$7)</f>
        <v>2.1488088427350421E-2</v>
      </c>
      <c r="I16" s="58">
        <f>_xlfn.XLOOKUP(Table314[[#This Row],[Symbol]],'E(Ri)'!$13:$13,'E(Ri)'!$8:$8)</f>
        <v>4.6173794426163111E-4</v>
      </c>
      <c r="J16" s="58">
        <f>_xlfn.XLOOKUP(Table314[[#This Row],[Symbol]],'E(Ri)'!$13:$13,'E(Ri)'!$9:$9)</f>
        <v>1.5984288468057521</v>
      </c>
      <c r="K16" s="58">
        <f>Table314[[#This Row],[Beta]]*Table314[[#This Row],[xi: Percentage]]</f>
        <v>1.5984288468057523E-2</v>
      </c>
      <c r="L16" s="58">
        <f>_xlfn.XLOOKUP(Table314[[#This Row],[Symbol]],'E(Ri)'!$13:$13,'E(Ri)'!$10:$10)</f>
        <v>-7.6974325843471398E-4</v>
      </c>
      <c r="M16" s="39">
        <f t="shared" si="1"/>
        <v>0.01</v>
      </c>
      <c r="N16" s="39">
        <f t="shared" si="2"/>
        <v>0.99</v>
      </c>
      <c r="P16" s="32" t="s">
        <v>31162</v>
      </c>
    </row>
    <row r="17" spans="1:16" x14ac:dyDescent="0.3">
      <c r="A17" s="27" t="s">
        <v>21</v>
      </c>
      <c r="B17" s="30" t="str">
        <f>A126</f>
        <v>DPW.DE</v>
      </c>
      <c r="C17" s="31">
        <f>_xlfn.XLOOKUP(Table314[[#This Row],[Symbol]],'E(Ri)'!$13:$13,'E(Ri)'!$5:$5)</f>
        <v>0.23718597152260876</v>
      </c>
      <c r="D17" s="31">
        <f>_xlfn.XLOOKUP(Table314[[#This Row],[Symbol]],'E(Ri)'!$13:$13,'E(Ri)'!$6:$6)</f>
        <v>9.449640299705528E-4</v>
      </c>
      <c r="E17" s="27">
        <v>3.087516994400764E-2</v>
      </c>
      <c r="F17" s="58">
        <f t="shared" si="0"/>
        <v>7.3231571790951019E-3</v>
      </c>
      <c r="G17" s="58">
        <f>_xlfn.XLOOKUP(P17,'E(Ri)'!$13:$13,'E(Ri)'!$7:$7)</f>
        <v>3122399.9561752989</v>
      </c>
      <c r="H17" s="58">
        <f>_xlfn.XLOOKUP(Table314[[#This Row],[Symbol]],'E(Ri)'!$13:$13,'E(Ri)'!$7:$7)</f>
        <v>1.0237046753207503E-2</v>
      </c>
      <c r="I17" s="58">
        <f>_xlfn.XLOOKUP(Table314[[#This Row],[Symbol]],'E(Ri)'!$13:$13,'E(Ri)'!$8:$8)</f>
        <v>1.0479712622735628E-4</v>
      </c>
      <c r="J17" s="58">
        <f>_xlfn.XLOOKUP(Table314[[#This Row],[Symbol]],'E(Ri)'!$13:$13,'E(Ri)'!$9:$9)</f>
        <v>1.0102829992656575</v>
      </c>
      <c r="K17" s="58">
        <f>Table314[[#This Row],[Beta]]*Table314[[#This Row],[xi: Percentage]]</f>
        <v>3.119265929386892E-2</v>
      </c>
      <c r="L17" s="58">
        <f>_xlfn.XLOOKUP(Table314[[#This Row],[Symbol]],'E(Ri)'!$13:$13,'E(Ri)'!$10:$10)</f>
        <v>2.7317090675930099E-4</v>
      </c>
      <c r="M17" s="39">
        <f t="shared" si="1"/>
        <v>0.01</v>
      </c>
      <c r="N17" s="39">
        <f t="shared" si="2"/>
        <v>0.99</v>
      </c>
      <c r="P17" s="32" t="s">
        <v>31173</v>
      </c>
    </row>
    <row r="18" spans="1:16" x14ac:dyDescent="0.3">
      <c r="A18" s="58" t="s">
        <v>22</v>
      </c>
      <c r="B18" s="30" t="str">
        <f>A128</f>
        <v>DTE.DE</v>
      </c>
      <c r="C18" s="31">
        <f>_xlfn.XLOOKUP(Table314[[#This Row],[Symbol]],'E(Ri)'!$13:$13,'E(Ri)'!$5:$5)</f>
        <v>2.629361262556042E-2</v>
      </c>
      <c r="D18" s="31">
        <f>_xlfn.XLOOKUP(Table314[[#This Row],[Symbol]],'E(Ri)'!$13:$13,'E(Ri)'!$6:$6)</f>
        <v>1.0475542878709331E-4</v>
      </c>
      <c r="E18" s="27">
        <v>0.01</v>
      </c>
      <c r="F18" s="58">
        <f t="shared" si="0"/>
        <v>2.6293612625560419E-4</v>
      </c>
      <c r="G18" s="58">
        <f>_xlfn.XLOOKUP(P18,'E(Ri)'!$13:$13,'E(Ri)'!$7:$7)</f>
        <v>10155726.6812749</v>
      </c>
      <c r="H18" s="58">
        <f>_xlfn.XLOOKUP(Table314[[#This Row],[Symbol]],'E(Ri)'!$13:$13,'E(Ri)'!$7:$7)</f>
        <v>7.0861628703468562E-3</v>
      </c>
      <c r="I18" s="58">
        <f>_xlfn.XLOOKUP(Table314[[#This Row],[Symbol]],'E(Ri)'!$13:$13,'E(Ri)'!$8:$8)</f>
        <v>5.0213704225082398E-5</v>
      </c>
      <c r="J18" s="58">
        <f>_xlfn.XLOOKUP(Table314[[#This Row],[Symbol]],'E(Ri)'!$13:$13,'E(Ri)'!$9:$9)</f>
        <v>0.47147050123505108</v>
      </c>
      <c r="K18" s="58">
        <f>Table314[[#This Row],[Beta]]*Table314[[#This Row],[xi: Percentage]]</f>
        <v>4.7147050123505108E-3</v>
      </c>
      <c r="L18" s="58">
        <f>_xlfn.XLOOKUP(Table314[[#This Row],[Symbol]],'E(Ri)'!$13:$13,'E(Ri)'!$10:$10)</f>
        <v>-2.0741716485476775E-4</v>
      </c>
      <c r="M18" s="39">
        <f t="shared" si="1"/>
        <v>0.01</v>
      </c>
      <c r="N18" s="39">
        <f t="shared" si="2"/>
        <v>0.99</v>
      </c>
      <c r="P18" s="32" t="s">
        <v>31163</v>
      </c>
    </row>
    <row r="19" spans="1:16" x14ac:dyDescent="0.3">
      <c r="A19" s="58" t="s">
        <v>23</v>
      </c>
      <c r="B19" s="30" t="str">
        <f>A130</f>
        <v>SHL.DE</v>
      </c>
      <c r="C19" s="31">
        <f>_xlfn.XLOOKUP(Table314[[#This Row],[Symbol]],'E(Ri)'!$13:$13,'E(Ri)'!$5:$5)</f>
        <v>0.32428108166672809</v>
      </c>
      <c r="D19" s="31">
        <f>_xlfn.XLOOKUP(Table314[[#This Row],[Symbol]],'E(Ri)'!$13:$13,'E(Ri)'!$6:$6)</f>
        <v>1.2919565006642554E-3</v>
      </c>
      <c r="E19" s="27">
        <v>0.13276108096091391</v>
      </c>
      <c r="F19" s="58">
        <f t="shared" si="0"/>
        <v>4.3051906937249224E-2</v>
      </c>
      <c r="G19" s="58">
        <f>_xlfn.XLOOKUP(P19,'E(Ri)'!$13:$13,'E(Ri)'!$7:$7)</f>
        <v>522064.00398406375</v>
      </c>
      <c r="H19" s="58">
        <f>_xlfn.XLOOKUP(Table314[[#This Row],[Symbol]],'E(Ri)'!$13:$13,'E(Ri)'!$7:$7)</f>
        <v>1.2694828933802849E-2</v>
      </c>
      <c r="I19" s="58">
        <f>_xlfn.XLOOKUP(Table314[[#This Row],[Symbol]],'E(Ri)'!$13:$13,'E(Ri)'!$8:$8)</f>
        <v>1.6115868165851799E-4</v>
      </c>
      <c r="J19" s="58">
        <f>_xlfn.XLOOKUP(Table314[[#This Row],[Symbol]],'E(Ri)'!$13:$13,'E(Ri)'!$9:$9)</f>
        <v>0.66026289079298606</v>
      </c>
      <c r="K19" s="58">
        <f>Table314[[#This Row],[Beta]]*Table314[[#This Row],[xi: Percentage]]</f>
        <v>8.7657215100054683E-2</v>
      </c>
      <c r="L19" s="58">
        <f>_xlfn.XLOOKUP(Table314[[#This Row],[Symbol]],'E(Ri)'!$13:$13,'E(Ri)'!$10:$10)</f>
        <v>8.5023501392783953E-4</v>
      </c>
      <c r="M19" s="39">
        <f t="shared" si="1"/>
        <v>0.01</v>
      </c>
      <c r="N19" s="39">
        <f t="shared" si="2"/>
        <v>0.99</v>
      </c>
      <c r="P19" s="32" t="s">
        <v>31174</v>
      </c>
    </row>
    <row r="20" spans="1:16" x14ac:dyDescent="0.3">
      <c r="A20" s="27" t="s">
        <v>24</v>
      </c>
      <c r="B20" s="30" t="str">
        <f>A132</f>
        <v>MTX.DE</v>
      </c>
      <c r="C20" s="31">
        <f>_xlfn.XLOOKUP(Table314[[#This Row],[Symbol]],'E(Ri)'!$13:$13,'E(Ri)'!$5:$5)</f>
        <v>0.34772829004350531</v>
      </c>
      <c r="D20" s="31">
        <f>_xlfn.XLOOKUP(Table314[[#This Row],[Symbol]],'E(Ri)'!$13:$13,'E(Ri)'!$6:$6)</f>
        <v>1.3853716734801007E-3</v>
      </c>
      <c r="E20" s="27">
        <v>5.671720115759718E-2</v>
      </c>
      <c r="F20" s="58">
        <f t="shared" si="0"/>
        <v>1.9722175374584788E-2</v>
      </c>
      <c r="G20" s="58">
        <f>_xlfn.XLOOKUP(P20,'E(Ri)'!$13:$13,'E(Ri)'!$7:$7)</f>
        <v>146387.94820717131</v>
      </c>
      <c r="H20" s="58">
        <f>_xlfn.XLOOKUP(Table314[[#This Row],[Symbol]],'E(Ri)'!$13:$13,'E(Ri)'!$7:$7)</f>
        <v>1.2881489374686486E-2</v>
      </c>
      <c r="I20" s="58">
        <f>_xlfn.XLOOKUP(Table314[[#This Row],[Symbol]],'E(Ri)'!$13:$13,'E(Ri)'!$8:$8)</f>
        <v>1.6593276851016085E-4</v>
      </c>
      <c r="J20" s="58">
        <f>_xlfn.XLOOKUP(Table314[[#This Row],[Symbol]],'E(Ri)'!$13:$13,'E(Ri)'!$9:$9)</f>
        <v>0.66753500332273163</v>
      </c>
      <c r="K20" s="58">
        <f>Table314[[#This Row],[Beta]]*Table314[[#This Row],[xi: Percentage]]</f>
        <v>3.7860717063192675E-2</v>
      </c>
      <c r="L20" s="58">
        <f>_xlfn.XLOOKUP(Table314[[#This Row],[Symbol]],'E(Ri)'!$13:$13,'E(Ri)'!$10:$10)</f>
        <v>9.3847085303570409E-4</v>
      </c>
      <c r="M20" s="39">
        <f t="shared" si="1"/>
        <v>0.01</v>
      </c>
      <c r="N20" s="39">
        <f t="shared" si="2"/>
        <v>0.99</v>
      </c>
      <c r="P20" s="32" t="s">
        <v>31164</v>
      </c>
    </row>
    <row r="21" spans="1:16" x14ac:dyDescent="0.3">
      <c r="A21" s="58" t="s">
        <v>31180</v>
      </c>
      <c r="B21" s="30" t="str">
        <f>A134</f>
        <v>PUM.DE</v>
      </c>
      <c r="C21" s="31">
        <f>_xlfn.XLOOKUP(Table314[[#This Row],[Symbol]],'E(Ri)'!$13:$13,'E(Ri)'!$5:$5)</f>
        <v>0.11476367416860916</v>
      </c>
      <c r="D21" s="31">
        <f>_xlfn.XLOOKUP(Table314[[#This Row],[Symbol]],'E(Ri)'!$13:$13,'E(Ri)'!$6:$6)</f>
        <v>4.5722579350043492E-4</v>
      </c>
      <c r="E21" s="27">
        <v>0.01</v>
      </c>
      <c r="F21" s="58">
        <f>C21*E21</f>
        <v>1.1476367416860917E-3</v>
      </c>
      <c r="G21" s="58">
        <f>_xlfn.XLOOKUP(P21,'E(Ri)'!$13:$13,'E(Ri)'!$7:$7)</f>
        <v>389310.16733067727</v>
      </c>
      <c r="H21" s="50">
        <f>_xlfn.XLOOKUP(Table314[[#This Row],[Symbol]],'E(Ri)'!$13:$13,'E(Ri)'!$7:$7)</f>
        <v>1.6316681505760672E-2</v>
      </c>
      <c r="I21" s="58">
        <f>_xlfn.XLOOKUP(Table314[[#This Row],[Symbol]],'E(Ri)'!$13:$13,'E(Ri)'!$8:$8)</f>
        <v>2.6623409536043235E-4</v>
      </c>
      <c r="J21" s="58">
        <f>_xlfn.XLOOKUP(Table314[[#This Row],[Symbol]],'E(Ri)'!$13:$13,'E(Ri)'!$9:$9)</f>
        <v>0.92694614257208052</v>
      </c>
      <c r="K21" s="58">
        <f>Table314[[#This Row],[Beta]]*Table314[[#This Row],[xi: Percentage]]</f>
        <v>9.2694614257208055E-3</v>
      </c>
      <c r="L21" s="58">
        <f>_xlfn.XLOOKUP(Table314[[#This Row],[Symbol]],'E(Ri)'!$13:$13,'E(Ri)'!$10:$10)</f>
        <v>-1.5752588926091051E-4</v>
      </c>
      <c r="M21" s="39">
        <f t="shared" si="1"/>
        <v>0.01</v>
      </c>
      <c r="N21" s="39">
        <f t="shared" si="2"/>
        <v>0.99</v>
      </c>
      <c r="P21" s="32" t="s">
        <v>31175</v>
      </c>
    </row>
    <row r="22" spans="1:16" x14ac:dyDescent="0.3">
      <c r="A22" s="58" t="s">
        <v>31181</v>
      </c>
      <c r="B22" s="30" t="str">
        <f>A136</f>
        <v>HFG.DE</v>
      </c>
      <c r="C22" s="31">
        <f>_xlfn.XLOOKUP(Table314[[#This Row],[Symbol]],'E(Ri)'!$13:$13,'E(Ri)'!$5:$5)</f>
        <v>0.28011053042926387</v>
      </c>
      <c r="D22" s="31">
        <f>_xlfn.XLOOKUP(Table314[[#This Row],[Symbol]],'E(Ri)'!$13:$13,'E(Ri)'!$6:$6)</f>
        <v>1.1159782088815294E-3</v>
      </c>
      <c r="E22" s="27">
        <v>1.5411845331366669E-2</v>
      </c>
      <c r="F22" s="50">
        <f t="shared" si="0"/>
        <v>4.3170201706628913E-3</v>
      </c>
      <c r="G22" s="58">
        <f>_xlfn.XLOOKUP(P22,'E(Ri)'!$13:$13,'E(Ri)'!$7:$7)</f>
        <v>396117.5378486056</v>
      </c>
      <c r="H22" s="58">
        <f>_xlfn.XLOOKUP(Table314[[#This Row],[Symbol]],'E(Ri)'!$13:$13,'E(Ri)'!$7:$7)</f>
        <v>2.5623298230115141E-2</v>
      </c>
      <c r="I22" s="58">
        <f>_xlfn.XLOOKUP(Table314[[#This Row],[Symbol]],'E(Ri)'!$13:$13,'E(Ri)'!$8:$8)</f>
        <v>6.5655341218942174E-4</v>
      </c>
      <c r="J22" s="58">
        <f>_xlfn.XLOOKUP(Table314[[#This Row],[Symbol]],'E(Ri)'!$13:$13,'E(Ri)'!$9:$9)</f>
        <v>0.71926983049710091</v>
      </c>
      <c r="K22" s="58">
        <f>Table314[[#This Row],[Beta]]*Table314[[#This Row],[xi: Percentage]]</f>
        <v>1.108527537913964E-2</v>
      </c>
      <c r="L22" s="58">
        <f>_xlfn.XLOOKUP(Table314[[#This Row],[Symbol]],'E(Ri)'!$13:$13,'E(Ri)'!$10:$10)</f>
        <v>6.3593708171206923E-4</v>
      </c>
      <c r="M22" s="39">
        <f t="shared" si="1"/>
        <v>0.01</v>
      </c>
      <c r="N22" s="39">
        <f t="shared" si="2"/>
        <v>0.99</v>
      </c>
      <c r="P22" s="32" t="s">
        <v>31165</v>
      </c>
    </row>
    <row r="23" spans="1:16" x14ac:dyDescent="0.3">
      <c r="A23" s="58" t="s">
        <v>31182</v>
      </c>
      <c r="B23" s="30" t="str">
        <f>A138</f>
        <v>HNR1.DE</v>
      </c>
      <c r="C23" s="31">
        <f>_xlfn.XLOOKUP(Table314[[#This Row],[Symbol]],'E(Ri)'!$13:$13,'E(Ri)'!$5:$5)</f>
        <v>0.20856444200792332</v>
      </c>
      <c r="D23" s="31">
        <f>_xlfn.XLOOKUP(Table314[[#This Row],[Symbol]],'E(Ri)'!$13:$13,'E(Ri)'!$6:$6)</f>
        <v>8.3093403190407701E-4</v>
      </c>
      <c r="E23" s="27">
        <v>1.9226521873059406E-2</v>
      </c>
      <c r="F23" s="58">
        <f t="shared" si="0"/>
        <v>4.0099688062077673E-3</v>
      </c>
      <c r="G23" s="58">
        <f>_xlfn.XLOOKUP(P23,'E(Ri)'!$13:$13,'E(Ri)'!$7:$7)</f>
        <v>152834.85258964144</v>
      </c>
      <c r="H23" s="58">
        <f>_xlfn.XLOOKUP(Table314[[#This Row],[Symbol]],'E(Ri)'!$13:$13,'E(Ri)'!$7:$7)</f>
        <v>8.8921604229239472E-3</v>
      </c>
      <c r="I23" s="58">
        <f>_xlfn.XLOOKUP(Table314[[#This Row],[Symbol]],'E(Ri)'!$13:$13,'E(Ri)'!$8:$8)</f>
        <v>7.9070516987014993E-5</v>
      </c>
      <c r="J23" s="58">
        <f>_xlfn.XLOOKUP(Table314[[#This Row],[Symbol]],'E(Ri)'!$13:$13,'E(Ri)'!$9:$9)</f>
        <v>0.60831603974887782</v>
      </c>
      <c r="K23" s="58">
        <f>Table314[[#This Row],[Beta]]*Table314[[#This Row],[xi: Percentage]]</f>
        <v>1.1695801643964674E-2</v>
      </c>
      <c r="L23" s="58">
        <f>_xlfn.XLOOKUP(Table314[[#This Row],[Symbol]],'E(Ri)'!$13:$13,'E(Ri)'!$10:$10)</f>
        <v>4.2539152726633439E-4</v>
      </c>
      <c r="M23" s="39">
        <f t="shared" si="1"/>
        <v>0.01</v>
      </c>
      <c r="N23" s="39">
        <f t="shared" si="2"/>
        <v>0.99</v>
      </c>
      <c r="P23" s="32" t="s">
        <v>31176</v>
      </c>
    </row>
    <row r="24" spans="1:16" x14ac:dyDescent="0.3">
      <c r="A24" s="58" t="s">
        <v>31183</v>
      </c>
      <c r="B24" s="30" t="str">
        <f>A140</f>
        <v>IFX.DE</v>
      </c>
      <c r="C24" s="31">
        <f>_xlfn.XLOOKUP(Table314[[#This Row],[Symbol]],'E(Ri)'!$13:$13,'E(Ri)'!$5:$5)</f>
        <v>0.16605260354415191</v>
      </c>
      <c r="D24" s="31">
        <f>_xlfn.XLOOKUP(Table314[[#This Row],[Symbol]],'E(Ri)'!$13:$13,'E(Ri)'!$6:$6)</f>
        <v>6.6156415754642199E-4</v>
      </c>
      <c r="E24" s="27">
        <v>0.01</v>
      </c>
      <c r="F24" s="58">
        <f t="shared" si="0"/>
        <v>1.6605260354415191E-3</v>
      </c>
      <c r="G24" s="58">
        <f>_xlfn.XLOOKUP(P24,'E(Ri)'!$13:$13,'E(Ri)'!$7:$7)</f>
        <v>6861870.0796812745</v>
      </c>
      <c r="H24" s="58">
        <f>_xlfn.XLOOKUP(Table314[[#This Row],[Symbol]],'E(Ri)'!$13:$13,'E(Ri)'!$7:$7)</f>
        <v>1.7207086670331766E-2</v>
      </c>
      <c r="I24" s="58">
        <f>_xlfn.XLOOKUP(Table314[[#This Row],[Symbol]],'E(Ri)'!$13:$13,'E(Ri)'!$8:$8)</f>
        <v>2.9608383168030914E-4</v>
      </c>
      <c r="J24" s="58">
        <f>_xlfn.XLOOKUP(Table314[[#This Row],[Symbol]],'E(Ri)'!$13:$13,'E(Ri)'!$9:$9)</f>
        <v>1.3808190011572889</v>
      </c>
      <c r="K24" s="58">
        <f>Table314[[#This Row],[Beta]]*Table314[[#This Row],[xi: Percentage]]</f>
        <v>1.380819001157289E-2</v>
      </c>
      <c r="L24" s="58">
        <f>_xlfn.XLOOKUP(Table314[[#This Row],[Symbol]],'E(Ri)'!$13:$13,'E(Ri)'!$10:$10)</f>
        <v>-2.5411895894184109E-4</v>
      </c>
      <c r="M24" s="39">
        <f t="shared" si="1"/>
        <v>0.01</v>
      </c>
      <c r="N24" s="39">
        <f t="shared" si="2"/>
        <v>0.99</v>
      </c>
      <c r="P24" s="32" t="s">
        <v>31166</v>
      </c>
    </row>
    <row r="25" spans="1:16" x14ac:dyDescent="0.3">
      <c r="A25" s="58" t="s">
        <v>31184</v>
      </c>
      <c r="B25" s="30" t="str">
        <f>A142</f>
        <v>LIN.DE</v>
      </c>
      <c r="C25" s="31">
        <f>_xlfn.XLOOKUP(Table314[[#This Row],[Symbol]],'E(Ri)'!$13:$13,'E(Ri)'!$5:$5)</f>
        <v>0.15153454603921646</v>
      </c>
      <c r="D25" s="31">
        <f>_xlfn.XLOOKUP(Table314[[#This Row],[Symbol]],'E(Ri)'!$13:$13,'E(Ri)'!$6:$6)</f>
        <v>6.037232909928943E-4</v>
      </c>
      <c r="E25" s="27">
        <v>0.01</v>
      </c>
      <c r="F25" s="58">
        <f t="shared" si="0"/>
        <v>1.5153454603921647E-3</v>
      </c>
      <c r="G25" s="58">
        <f>_xlfn.XLOOKUP(P25,'E(Ri)'!$13:$13,'E(Ri)'!$7:$7)</f>
        <v>792591.203187251</v>
      </c>
      <c r="H25" s="58">
        <f>_xlfn.XLOOKUP(Table314[[#This Row],[Symbol]],'E(Ri)'!$13:$13,'E(Ri)'!$7:$7)</f>
        <v>1.1565556169147008E-2</v>
      </c>
      <c r="I25" s="58">
        <f>_xlfn.XLOOKUP(Table314[[#This Row],[Symbol]],'E(Ri)'!$13:$13,'E(Ri)'!$8:$8)</f>
        <v>1.3376208950169441E-4</v>
      </c>
      <c r="J25" s="58">
        <f>_xlfn.XLOOKUP(Table314[[#This Row],[Symbol]],'E(Ri)'!$13:$13,'E(Ri)'!$9:$9)</f>
        <v>1.0480918277905016</v>
      </c>
      <c r="K25" s="58">
        <f>Table314[[#This Row],[Beta]]*Table314[[#This Row],[xi: Percentage]]</f>
        <v>1.0480918277905015E-2</v>
      </c>
      <c r="L25" s="58">
        <f>_xlfn.XLOOKUP(Table314[[#This Row],[Symbol]],'E(Ri)'!$13:$13,'E(Ri)'!$10:$10)</f>
        <v>-9.1716551873453444E-5</v>
      </c>
      <c r="M25" s="39">
        <f t="shared" si="1"/>
        <v>0.01</v>
      </c>
      <c r="N25" s="39">
        <f t="shared" si="2"/>
        <v>0.99</v>
      </c>
      <c r="P25" s="32" t="s">
        <v>31177</v>
      </c>
    </row>
    <row r="26" spans="1:16" x14ac:dyDescent="0.3">
      <c r="A26" s="58" t="s">
        <v>31185</v>
      </c>
      <c r="B26" s="30" t="str">
        <f>A144</f>
        <v>MRK.DE</v>
      </c>
      <c r="C26" s="31">
        <f>_xlfn.XLOOKUP(Table314[[#This Row],[Symbol]],'E(Ri)'!$13:$13,'E(Ri)'!$5:$5)</f>
        <v>0.26164621976029939</v>
      </c>
      <c r="D26" s="31">
        <f>_xlfn.XLOOKUP(Table314[[#This Row],[Symbol]],'E(Ri)'!$13:$13,'E(Ri)'!$6:$6)</f>
        <v>1.0424152181685235E-3</v>
      </c>
      <c r="E26" s="27">
        <v>6.233777118167768E-2</v>
      </c>
      <c r="F26" s="58">
        <f t="shared" si="0"/>
        <v>1.6310442177968495E-2</v>
      </c>
      <c r="G26" s="58">
        <f>_xlfn.XLOOKUP(P26,'E(Ri)'!$13:$13,'E(Ri)'!$7:$7)</f>
        <v>503144.78087649401</v>
      </c>
      <c r="H26" s="58">
        <f>_xlfn.XLOOKUP(Table314[[#This Row],[Symbol]],'E(Ri)'!$13:$13,'E(Ri)'!$7:$7)</f>
        <v>1.0561215938977925E-2</v>
      </c>
      <c r="I26" s="58">
        <f>_xlfn.XLOOKUP(Table314[[#This Row],[Symbol]],'E(Ri)'!$13:$13,'E(Ri)'!$8:$8)</f>
        <v>1.1153928210972138E-4</v>
      </c>
      <c r="J26" s="58">
        <f>_xlfn.XLOOKUP(Table314[[#This Row],[Symbol]],'E(Ri)'!$13:$13,'E(Ri)'!$9:$9)</f>
        <v>0.53285464464965848</v>
      </c>
      <c r="K26" s="58">
        <f>Table314[[#This Row],[Beta]]*Table314[[#This Row],[xi: Percentage]]</f>
        <v>3.3216970911264583E-2</v>
      </c>
      <c r="L26" s="58">
        <f>_xlfn.XLOOKUP(Table314[[#This Row],[Symbol]],'E(Ri)'!$13:$13,'E(Ri)'!$10:$10)</f>
        <v>6.8593187438761795E-4</v>
      </c>
      <c r="M26" s="39">
        <f t="shared" si="1"/>
        <v>0.01</v>
      </c>
      <c r="N26" s="39">
        <f t="shared" si="2"/>
        <v>0.99</v>
      </c>
      <c r="P26" s="32" t="s">
        <v>31167</v>
      </c>
    </row>
    <row r="27" spans="1:16" s="44" customFormat="1" ht="15" thickBot="1" x14ac:dyDescent="0.35">
      <c r="A27" s="40"/>
      <c r="B27" s="41"/>
      <c r="C27" s="42"/>
      <c r="D27" s="42"/>
      <c r="E27" s="43"/>
      <c r="F27" s="40"/>
      <c r="G27" s="41"/>
      <c r="H27" s="41"/>
      <c r="I27" s="41"/>
      <c r="J27" s="41"/>
      <c r="K27" s="41"/>
      <c r="L27" s="41"/>
      <c r="M27" s="41"/>
      <c r="N27" s="41"/>
    </row>
    <row r="28" spans="1:16" ht="15" thickBot="1" x14ac:dyDescent="0.35">
      <c r="A28" s="29" t="s">
        <v>31202</v>
      </c>
      <c r="B28" s="29"/>
      <c r="C28" s="28">
        <f>SUM(C6:C26)</f>
        <v>4.6056952097887791</v>
      </c>
      <c r="D28" s="28">
        <f>SUM(D6:D26)</f>
        <v>1.8349383305931392E-2</v>
      </c>
      <c r="E28" s="54">
        <f t="shared" ref="E28:L28" si="3">SUM(E6:E26)</f>
        <v>0.99999999626553715</v>
      </c>
      <c r="F28" s="55">
        <f t="shared" si="3"/>
        <v>0.33000028697832745</v>
      </c>
      <c r="G28" s="28">
        <f t="shared" si="3"/>
        <v>52631414.1314741</v>
      </c>
      <c r="H28" s="28">
        <f t="shared" si="3"/>
        <v>0.27978754405859318</v>
      </c>
      <c r="I28" s="28">
        <f t="shared" si="3"/>
        <v>4.1205775858939846E-3</v>
      </c>
      <c r="J28" s="28">
        <f t="shared" si="3"/>
        <v>18.551604537665263</v>
      </c>
      <c r="K28" s="62">
        <f t="shared" si="3"/>
        <v>0.77327683319652085</v>
      </c>
      <c r="L28" s="28">
        <f t="shared" si="3"/>
        <v>6.0094367138856459E-3</v>
      </c>
      <c r="M28" s="28"/>
      <c r="N28" s="28"/>
    </row>
    <row r="29" spans="1:16" ht="15" thickBot="1" x14ac:dyDescent="0.35">
      <c r="A29" s="29"/>
      <c r="B29" s="29"/>
      <c r="C29" s="28"/>
      <c r="D29" s="28"/>
      <c r="E29" s="28"/>
      <c r="F29" s="47" t="s">
        <v>6</v>
      </c>
      <c r="G29" s="28"/>
      <c r="H29" s="48" t="s">
        <v>31203</v>
      </c>
      <c r="I29" s="28"/>
      <c r="J29" s="28"/>
      <c r="K29" s="28"/>
      <c r="L29" s="28"/>
      <c r="M29" s="28"/>
      <c r="N29" s="28"/>
    </row>
    <row r="30" spans="1:16" ht="15" thickBot="1" x14ac:dyDescent="0.35">
      <c r="A30" s="45" t="s">
        <v>40</v>
      </c>
      <c r="B30" s="57">
        <f>F28/H30</f>
        <v>2.6249781809145398</v>
      </c>
      <c r="C30" s="29"/>
      <c r="D30" s="29"/>
      <c r="E30" s="29"/>
      <c r="F30" s="29"/>
      <c r="G30" s="29"/>
      <c r="H30" s="56">
        <f t="array" ref="H30">SQRT(MMULT(MMULT(TRANSPOSE(E6:E26),'Cov Matrix'!B511:V531),'E(Rp) &amp; Optimization (6)'!E6:E26*252))</f>
        <v>0.12571543999019286</v>
      </c>
      <c r="I30" s="29"/>
      <c r="J30" s="29"/>
      <c r="K30" s="29"/>
      <c r="L30" s="29"/>
      <c r="M30" s="29"/>
      <c r="N30" s="29"/>
    </row>
    <row r="31" spans="1:16" x14ac:dyDescent="0.3">
      <c r="A31" s="46"/>
    </row>
    <row r="32" spans="1:16" x14ac:dyDescent="0.3">
      <c r="H32" s="132" t="s">
        <v>31306</v>
      </c>
    </row>
    <row r="33" spans="8:8" x14ac:dyDescent="0.3">
      <c r="H33" s="132" cm="1">
        <f t="array" ref="H33">SQRT(MMULT(MMULT(TRANSPOSE(E6:E26),'Cov Matrix'!B511:V531),'E(Rp) &amp; Optimization (6)'!E6:E26))</f>
        <v>7.9193283375027287E-3</v>
      </c>
    </row>
    <row r="101" spans="1:44" x14ac:dyDescent="0.3">
      <c r="A101" s="179" t="s">
        <v>31191</v>
      </c>
      <c r="B101" s="179"/>
      <c r="C101" s="179"/>
      <c r="D101" s="179"/>
      <c r="E101" s="179"/>
      <c r="F101" s="179"/>
      <c r="G101" s="60"/>
      <c r="H101" s="60"/>
      <c r="I101" s="60"/>
      <c r="J101" s="60"/>
      <c r="K101" s="60"/>
      <c r="L101" s="60"/>
      <c r="M101" s="60"/>
      <c r="N101" s="60"/>
      <c r="O101" s="24"/>
      <c r="P101" s="24"/>
      <c r="Q101" s="24"/>
      <c r="R101" s="24"/>
      <c r="S101" s="24"/>
      <c r="T101" s="24"/>
      <c r="U101" s="24"/>
      <c r="V101" s="24"/>
      <c r="W101" s="24"/>
      <c r="X101" s="24"/>
    </row>
    <row r="102" spans="1:44" x14ac:dyDescent="0.3">
      <c r="A102" s="30" t="str">
        <f>'E(Ri)'!C$13</f>
        <v>RWE.De</v>
      </c>
      <c r="B102" s="30" t="str">
        <f>'E(Ri)'!D$13</f>
        <v>Volume1</v>
      </c>
      <c r="C102" s="30" t="str">
        <f>'E(Ri)'!E$13</f>
        <v>ADS.DE</v>
      </c>
      <c r="D102" s="30"/>
      <c r="E102" s="30" t="str">
        <f>'E(Ri)'!F$13</f>
        <v>Volume2</v>
      </c>
      <c r="F102" s="30" t="str">
        <f>'E(Ri)'!G$13</f>
        <v>AIR.DE</v>
      </c>
      <c r="G102" s="30" t="str">
        <f>'E(Ri)'!I$13</f>
        <v>ALV.DE</v>
      </c>
      <c r="H102" s="30" t="str">
        <f>'E(Ri)'!J$13</f>
        <v>Volume4</v>
      </c>
      <c r="I102" s="30" t="str">
        <f>'E(Ri)'!K$13</f>
        <v>BAS.DE</v>
      </c>
      <c r="J102" s="30"/>
      <c r="K102" s="30"/>
      <c r="L102" s="30"/>
      <c r="M102" s="30" t="str">
        <f>'E(Ri)'!L$13</f>
        <v>Volume5</v>
      </c>
      <c r="N102" s="30" t="str">
        <f>'E(Ri)'!M$13</f>
        <v>BAYN.DE</v>
      </c>
      <c r="O102" s="23" t="str">
        <f>'E(Ri)'!O$13</f>
        <v>BEI.DE</v>
      </c>
      <c r="P102" s="23" t="str">
        <f>'E(Ri)'!P$13</f>
        <v>Volume7</v>
      </c>
      <c r="Q102" s="23" t="str">
        <f>'E(Ri)'!Q$13</f>
        <v>BMW.DE</v>
      </c>
      <c r="R102" s="23" t="str">
        <f>'E(Ri)'!R$13</f>
        <v>Volume8</v>
      </c>
      <c r="S102" s="23" t="str">
        <f>'E(Ri)'!S$13</f>
        <v>CON.DE</v>
      </c>
      <c r="T102" s="23" t="str">
        <f>'E(Ri)'!T$13</f>
        <v>Volume9</v>
      </c>
      <c r="U102" s="23" t="str">
        <f>'E(Ri)'!U$13</f>
        <v>DB1.DE</v>
      </c>
      <c r="V102" s="23" t="str">
        <f>'E(Ri)'!V$13</f>
        <v>Volume10</v>
      </c>
      <c r="W102" s="23" t="str">
        <f>'E(Ri)'!W$13</f>
        <v>DBK.DE</v>
      </c>
      <c r="X102" s="23" t="str">
        <f>'E(Ri)'!X$13</f>
        <v>Volume11</v>
      </c>
      <c r="Y102" s="23" t="str">
        <f>'E(Ri)'!Y$13</f>
        <v>DPW.DE</v>
      </c>
      <c r="Z102" s="23" t="str">
        <f>'E(Ri)'!Z$13</f>
        <v>Volume12</v>
      </c>
      <c r="AA102" s="23" t="str">
        <f>'E(Ri)'!AA$13</f>
        <v>DTE.DE</v>
      </c>
      <c r="AB102" s="23" t="str">
        <f>'E(Ri)'!AB$13</f>
        <v>Volume13</v>
      </c>
      <c r="AC102" s="23" t="str">
        <f>'E(Ri)'!AC$13</f>
        <v>SHL.DE</v>
      </c>
      <c r="AD102" s="23" t="str">
        <f>'E(Ri)'!AD$13</f>
        <v>Volume14</v>
      </c>
      <c r="AE102" s="23" t="str">
        <f>'E(Ri)'!AE$13</f>
        <v>MTX.DE</v>
      </c>
      <c r="AF102" s="23" t="str">
        <f>'E(Ri)'!AF$13</f>
        <v>Volume15</v>
      </c>
      <c r="AG102" s="23" t="str">
        <f>'E(Ri)'!AG$13</f>
        <v>PUM.DE</v>
      </c>
      <c r="AH102" s="23" t="str">
        <f>'E(Ri)'!AH$13</f>
        <v>Volume16</v>
      </c>
      <c r="AI102" s="23" t="str">
        <f>'E(Ri)'!AI$13</f>
        <v>HFG.DE</v>
      </c>
      <c r="AJ102" s="23" t="str">
        <f>'E(Ri)'!AJ$13</f>
        <v>Volume17</v>
      </c>
      <c r="AK102" s="23" t="str">
        <f>'E(Ri)'!AK$13</f>
        <v>HNR1.DE</v>
      </c>
      <c r="AL102" s="23" t="str">
        <f>'E(Ri)'!AL$13</f>
        <v>Volume18</v>
      </c>
      <c r="AM102" s="23" t="str">
        <f>'E(Ri)'!AM$13</f>
        <v>IFX.DE</v>
      </c>
      <c r="AN102" s="23" t="str">
        <f>'E(Ri)'!AN$13</f>
        <v>Volume19</v>
      </c>
      <c r="AO102" s="23" t="str">
        <f>'E(Ri)'!AO$13</f>
        <v>LIN.DE</v>
      </c>
      <c r="AP102" s="23" t="str">
        <f>'E(Ri)'!AP$13</f>
        <v>Volume20</v>
      </c>
      <c r="AQ102" s="23" t="str">
        <f>'E(Ri)'!AQ$13</f>
        <v>MRK.DE</v>
      </c>
      <c r="AR102" s="23" t="str">
        <f>'E(Ri)'!AR$13</f>
        <v>Volume21</v>
      </c>
    </row>
    <row r="104" spans="1:44" x14ac:dyDescent="0.3">
      <c r="A104" s="30" t="str">
        <f>'E(Ri)'!C$13</f>
        <v>RWE.De</v>
      </c>
      <c r="N104"/>
    </row>
    <row r="105" spans="1:44" x14ac:dyDescent="0.3">
      <c r="A105" s="30" t="str">
        <f>'E(Ri)'!D$13</f>
        <v>Volume1</v>
      </c>
      <c r="N105"/>
    </row>
    <row r="106" spans="1:44" hidden="1" x14ac:dyDescent="0.3">
      <c r="A106" s="30" t="str">
        <f>'E(Ri)'!E$13</f>
        <v>ADS.DE</v>
      </c>
      <c r="N106"/>
    </row>
    <row r="107" spans="1:44" x14ac:dyDescent="0.3">
      <c r="A107" s="30" t="str">
        <f>'E(Ri)'!F$13</f>
        <v>Volume2</v>
      </c>
      <c r="N107"/>
    </row>
    <row r="108" spans="1:44" hidden="1" x14ac:dyDescent="0.3">
      <c r="A108" s="30" t="str">
        <f>'E(Ri)'!G$13</f>
        <v>AIR.DE</v>
      </c>
      <c r="N108"/>
    </row>
    <row r="109" spans="1:44" x14ac:dyDescent="0.3">
      <c r="A109" s="30" t="str">
        <f>'E(Ri)'!H$13</f>
        <v>Volume3</v>
      </c>
      <c r="N109"/>
    </row>
    <row r="110" spans="1:44" hidden="1" x14ac:dyDescent="0.3">
      <c r="A110" s="30" t="str">
        <f>'E(Ri)'!I$13</f>
        <v>ALV.DE</v>
      </c>
      <c r="N110"/>
    </row>
    <row r="111" spans="1:44" x14ac:dyDescent="0.3">
      <c r="A111" s="30" t="str">
        <f>'E(Ri)'!J$13</f>
        <v>Volume4</v>
      </c>
      <c r="N111"/>
    </row>
    <row r="112" spans="1:44" hidden="1" x14ac:dyDescent="0.3">
      <c r="A112" s="30" t="str">
        <f>'E(Ri)'!K$13</f>
        <v>BAS.DE</v>
      </c>
      <c r="N112"/>
    </row>
    <row r="113" spans="1:14" x14ac:dyDescent="0.3">
      <c r="A113" s="30" t="str">
        <f>'E(Ri)'!L$13</f>
        <v>Volume5</v>
      </c>
      <c r="N113"/>
    </row>
    <row r="114" spans="1:14" hidden="1" x14ac:dyDescent="0.3">
      <c r="A114" s="30" t="str">
        <f>'E(Ri)'!M$13</f>
        <v>BAYN.DE</v>
      </c>
      <c r="N114"/>
    </row>
    <row r="115" spans="1:14" x14ac:dyDescent="0.3">
      <c r="A115" s="30" t="str">
        <f>'E(Ri)'!N$13</f>
        <v>Volume6</v>
      </c>
      <c r="N115"/>
    </row>
    <row r="116" spans="1:14" hidden="1" x14ac:dyDescent="0.3">
      <c r="A116" s="30" t="str">
        <f>'E(Ri)'!O$13</f>
        <v>BEI.DE</v>
      </c>
      <c r="N116"/>
    </row>
    <row r="117" spans="1:14" x14ac:dyDescent="0.3">
      <c r="A117" s="30" t="str">
        <f>'E(Ri)'!P$13</f>
        <v>Volume7</v>
      </c>
      <c r="N117"/>
    </row>
    <row r="118" spans="1:14" hidden="1" x14ac:dyDescent="0.3">
      <c r="A118" s="30" t="str">
        <f>'E(Ri)'!Q$13</f>
        <v>BMW.DE</v>
      </c>
      <c r="N118"/>
    </row>
    <row r="119" spans="1:14" x14ac:dyDescent="0.3">
      <c r="A119" s="30" t="str">
        <f>'E(Ri)'!R$13</f>
        <v>Volume8</v>
      </c>
      <c r="N119"/>
    </row>
    <row r="120" spans="1:14" hidden="1" x14ac:dyDescent="0.3">
      <c r="A120" s="30" t="str">
        <f>'E(Ri)'!S$13</f>
        <v>CON.DE</v>
      </c>
      <c r="N120"/>
    </row>
    <row r="121" spans="1:14" x14ac:dyDescent="0.3">
      <c r="A121" s="30" t="str">
        <f>'E(Ri)'!T$13</f>
        <v>Volume9</v>
      </c>
      <c r="N121"/>
    </row>
    <row r="122" spans="1:14" hidden="1" x14ac:dyDescent="0.3">
      <c r="A122" s="30" t="str">
        <f>'E(Ri)'!U$13</f>
        <v>DB1.DE</v>
      </c>
      <c r="N122"/>
    </row>
    <row r="123" spans="1:14" x14ac:dyDescent="0.3">
      <c r="A123" s="30" t="str">
        <f>'E(Ri)'!V$13</f>
        <v>Volume10</v>
      </c>
      <c r="N123"/>
    </row>
    <row r="124" spans="1:14" hidden="1" x14ac:dyDescent="0.3">
      <c r="A124" s="30" t="str">
        <f>'E(Ri)'!W$13</f>
        <v>DBK.DE</v>
      </c>
      <c r="N124"/>
    </row>
    <row r="125" spans="1:14" x14ac:dyDescent="0.3">
      <c r="A125" s="30" t="str">
        <f>'E(Ri)'!X$13</f>
        <v>Volume11</v>
      </c>
      <c r="N125"/>
    </row>
    <row r="126" spans="1:14" hidden="1" x14ac:dyDescent="0.3">
      <c r="A126" s="30" t="str">
        <f>'E(Ri)'!Y$13</f>
        <v>DPW.DE</v>
      </c>
    </row>
    <row r="127" spans="1:14" x14ac:dyDescent="0.3">
      <c r="A127" s="30" t="str">
        <f>'E(Ri)'!Z$13</f>
        <v>Volume12</v>
      </c>
    </row>
    <row r="128" spans="1:14" hidden="1" x14ac:dyDescent="0.3">
      <c r="A128" s="30" t="str">
        <f>'E(Ri)'!AA$13</f>
        <v>DTE.DE</v>
      </c>
    </row>
    <row r="129" spans="1:1" x14ac:dyDescent="0.3">
      <c r="A129" s="30" t="str">
        <f>'E(Ri)'!AB$13</f>
        <v>Volume13</v>
      </c>
    </row>
    <row r="130" spans="1:1" hidden="1" x14ac:dyDescent="0.3">
      <c r="A130" s="30" t="str">
        <f>'E(Ri)'!AC$13</f>
        <v>SHL.DE</v>
      </c>
    </row>
    <row r="131" spans="1:1" x14ac:dyDescent="0.3">
      <c r="A131" s="30" t="str">
        <f>'E(Ri)'!AD$13</f>
        <v>Volume14</v>
      </c>
    </row>
    <row r="132" spans="1:1" hidden="1" x14ac:dyDescent="0.3">
      <c r="A132" s="30" t="str">
        <f>'E(Ri)'!AE$13</f>
        <v>MTX.DE</v>
      </c>
    </row>
    <row r="133" spans="1:1" x14ac:dyDescent="0.3">
      <c r="A133" s="30" t="str">
        <f>'E(Ri)'!AF$13</f>
        <v>Volume15</v>
      </c>
    </row>
    <row r="134" spans="1:1" hidden="1" x14ac:dyDescent="0.3">
      <c r="A134" s="30" t="str">
        <f>'E(Ri)'!AG$13</f>
        <v>PUM.DE</v>
      </c>
    </row>
    <row r="135" spans="1:1" x14ac:dyDescent="0.3">
      <c r="A135" s="30" t="str">
        <f>'E(Ri)'!AH$13</f>
        <v>Volume16</v>
      </c>
    </row>
    <row r="136" spans="1:1" hidden="1" x14ac:dyDescent="0.3">
      <c r="A136" s="30" t="str">
        <f>'E(Ri)'!AI$13</f>
        <v>HFG.DE</v>
      </c>
    </row>
    <row r="137" spans="1:1" x14ac:dyDescent="0.3">
      <c r="A137" s="30" t="str">
        <f>'E(Ri)'!AJ$13</f>
        <v>Volume17</v>
      </c>
    </row>
    <row r="138" spans="1:1" hidden="1" x14ac:dyDescent="0.3">
      <c r="A138" s="30" t="str">
        <f>'E(Ri)'!AK$13</f>
        <v>HNR1.DE</v>
      </c>
    </row>
    <row r="139" spans="1:1" x14ac:dyDescent="0.3">
      <c r="A139" s="30" t="str">
        <f>'E(Ri)'!AL$13</f>
        <v>Volume18</v>
      </c>
    </row>
    <row r="140" spans="1:1" hidden="1" x14ac:dyDescent="0.3">
      <c r="A140" s="30" t="str">
        <f>'E(Ri)'!AM$13</f>
        <v>IFX.DE</v>
      </c>
    </row>
    <row r="141" spans="1:1" x14ac:dyDescent="0.3">
      <c r="A141" s="30" t="str">
        <f>'E(Ri)'!AN$13</f>
        <v>Volume19</v>
      </c>
    </row>
    <row r="142" spans="1:1" hidden="1" x14ac:dyDescent="0.3">
      <c r="A142" s="30" t="str">
        <f>'E(Ri)'!AO$13</f>
        <v>LIN.DE</v>
      </c>
    </row>
    <row r="143" spans="1:1" x14ac:dyDescent="0.3">
      <c r="A143" s="30" t="str">
        <f>'E(Ri)'!AP$13</f>
        <v>Volume20</v>
      </c>
    </row>
    <row r="144" spans="1:1" hidden="1" x14ac:dyDescent="0.3">
      <c r="A144" s="30" t="str">
        <f>'E(Ri)'!AQ$13</f>
        <v>MRK.DE</v>
      </c>
    </row>
    <row r="145" spans="1:1" x14ac:dyDescent="0.3">
      <c r="A145" s="30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104:A145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1:N1"/>
    <mergeCell ref="A2:N2"/>
    <mergeCell ref="A3:N3"/>
    <mergeCell ref="A4:N4"/>
    <mergeCell ref="A101:F101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2D87B-75B7-4362-8213-9D9E1F23E9A3}">
  <sheetPr filterMode="1"/>
  <dimension ref="A1:AR145"/>
  <sheetViews>
    <sheetView topLeftCell="A4" zoomScaleNormal="100" workbookViewId="0">
      <selection activeCell="H33" sqref="H33"/>
    </sheetView>
  </sheetViews>
  <sheetFormatPr defaultRowHeight="14.4" x14ac:dyDescent="0.3"/>
  <cols>
    <col min="1" max="1" width="11.33203125" style="58" bestFit="1" customWidth="1"/>
    <col min="2" max="2" width="12" style="58" customWidth="1"/>
    <col min="3" max="3" width="11.44140625" style="58" bestFit="1" customWidth="1"/>
    <col min="4" max="4" width="16.33203125" style="58" bestFit="1" customWidth="1"/>
    <col min="5" max="5" width="14.6640625" style="58" customWidth="1"/>
    <col min="6" max="6" width="12.5546875" style="58" bestFit="1" customWidth="1"/>
    <col min="7" max="7" width="16.6640625" style="58" bestFit="1" customWidth="1"/>
    <col min="8" max="8" width="14.44140625" style="58" bestFit="1" customWidth="1"/>
    <col min="9" max="9" width="14.5546875" style="58" bestFit="1" customWidth="1"/>
    <col min="10" max="10" width="14.5546875" style="58" customWidth="1"/>
    <col min="11" max="11" width="16.109375" style="58" bestFit="1" customWidth="1"/>
    <col min="12" max="12" width="14.5546875" style="58" customWidth="1"/>
    <col min="13" max="13" width="11.6640625" style="58" bestFit="1" customWidth="1"/>
    <col min="14" max="14" width="11.5546875" style="58" bestFit="1" customWidth="1"/>
  </cols>
  <sheetData>
    <row r="1" spans="1:19" x14ac:dyDescent="0.3">
      <c r="A1" s="178" t="s">
        <v>0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61"/>
      <c r="P1" s="61"/>
      <c r="Q1" s="61"/>
      <c r="R1" s="61"/>
      <c r="S1" s="61"/>
    </row>
    <row r="2" spans="1:19" ht="15.6" customHeight="1" x14ac:dyDescent="0.3">
      <c r="A2" s="178" t="s">
        <v>4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61"/>
      <c r="P2" s="61"/>
      <c r="Q2" s="61"/>
      <c r="R2" s="61"/>
      <c r="S2" s="61"/>
    </row>
    <row r="3" spans="1:19" x14ac:dyDescent="0.3">
      <c r="A3" s="178" t="s">
        <v>1</v>
      </c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61"/>
      <c r="P3" s="61"/>
      <c r="Q3" s="61"/>
      <c r="R3" s="61"/>
      <c r="S3" s="61"/>
    </row>
    <row r="4" spans="1:19" x14ac:dyDescent="0.3">
      <c r="A4" s="178" t="s">
        <v>31193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22"/>
      <c r="P4" s="22"/>
      <c r="Q4" s="22"/>
      <c r="R4" s="22"/>
      <c r="S4" s="22"/>
    </row>
    <row r="5" spans="1:19" x14ac:dyDescent="0.3">
      <c r="A5" s="58" t="s">
        <v>31189</v>
      </c>
      <c r="B5" s="58" t="s">
        <v>31190</v>
      </c>
      <c r="C5" s="58" t="s">
        <v>2</v>
      </c>
      <c r="D5" s="58" t="s">
        <v>27</v>
      </c>
      <c r="E5" s="58" t="s">
        <v>3</v>
      </c>
      <c r="F5" s="58" t="s">
        <v>5</v>
      </c>
      <c r="G5" s="58" t="s">
        <v>31194</v>
      </c>
      <c r="H5" s="58" t="s">
        <v>31196</v>
      </c>
      <c r="I5" s="58" t="s">
        <v>31195</v>
      </c>
      <c r="J5" s="58" t="s">
        <v>30</v>
      </c>
      <c r="K5" s="58" t="s">
        <v>31207</v>
      </c>
      <c r="L5" s="58" t="s">
        <v>31197</v>
      </c>
      <c r="M5" s="58" t="s">
        <v>38</v>
      </c>
      <c r="N5" s="58" t="s">
        <v>39</v>
      </c>
      <c r="P5" s="32"/>
    </row>
    <row r="6" spans="1:19" x14ac:dyDescent="0.3">
      <c r="A6" s="58" t="s">
        <v>10</v>
      </c>
      <c r="B6" s="30" t="str">
        <f>A104</f>
        <v>RWE.De</v>
      </c>
      <c r="C6" s="31">
        <f>_xlfn.XLOOKUP(Table313[[#This Row],[Symbol]],'E(Ri)'!$13:$13,'E(Ri)'!$5:$5)</f>
        <v>0.32187777749282903</v>
      </c>
      <c r="D6" s="31">
        <f>_xlfn.XLOOKUP(Table313[[#This Row],[Symbol]],'E(Ri)'!$13:$13,'E(Ri)'!$6:$6)</f>
        <v>1.2823815836367691E-3</v>
      </c>
      <c r="E6" s="27">
        <v>3.5963015892827632E-2</v>
      </c>
      <c r="F6" s="58">
        <f>C6*E6</f>
        <v>1.1575695627522647E-2</v>
      </c>
      <c r="G6" s="58">
        <f>_xlfn.XLOOKUP(P6,'E(Ri)'!$13:$13,'E(Ri)'!$7:$7)</f>
        <v>3355290.9003984062</v>
      </c>
      <c r="H6" s="58">
        <f>_xlfn.XLOOKUP(Table313[[#This Row],[Symbol]],'E(Ri)'!$13:$13,'E(Ri)'!$7:$7)</f>
        <v>1.3883797660914996E-2</v>
      </c>
      <c r="I6" s="58">
        <f>_xlfn.XLOOKUP(Table313[[#This Row],[Symbol]],'E(Ri)'!$13:$13,'E(Ri)'!$8:$8)</f>
        <v>1.9275983748922871E-4</v>
      </c>
      <c r="J6" s="58">
        <f>_xlfn.XLOOKUP(Table313[[#This Row],[Symbol]],'E(Ri)'!$13:$13,'E(Ri)'!$9:$9)</f>
        <v>0.38305140478116578</v>
      </c>
      <c r="K6" s="58">
        <f>Table313[[#This Row],[Beta]]*Table313[[#This Row],[xi: Percentage]]</f>
        <v>1.3775683757915016E-2</v>
      </c>
      <c r="L6" s="58">
        <f>_xlfn.XLOOKUP(Table313[[#This Row],[Symbol]],'E(Ri)'!$13:$13,'E(Ri)'!$10:$10)</f>
        <v>1.0240024406010268E-3</v>
      </c>
      <c r="M6" s="39">
        <f>1/100</f>
        <v>0.01</v>
      </c>
      <c r="N6" s="39">
        <v>0.99</v>
      </c>
      <c r="P6" s="32" t="s">
        <v>31198</v>
      </c>
    </row>
    <row r="7" spans="1:19" x14ac:dyDescent="0.3">
      <c r="A7" s="58" t="s">
        <v>11</v>
      </c>
      <c r="B7" s="30" t="str">
        <f>A106</f>
        <v>ADS.DE</v>
      </c>
      <c r="C7" s="31">
        <f>_xlfn.XLOOKUP(Table313[[#This Row],[Symbol]],'E(Ri)'!$13:$13,'E(Ri)'!$5:$5)</f>
        <v>0.44109195748675223</v>
      </c>
      <c r="D7" s="31">
        <f>_xlfn.XLOOKUP(Table313[[#This Row],[Symbol]],'E(Ri)'!$13:$13,'E(Ri)'!$6:$6)</f>
        <v>1.7573384760428375E-3</v>
      </c>
      <c r="E7" s="27">
        <v>0.24522461172257001</v>
      </c>
      <c r="F7" s="58">
        <f t="shared" ref="F7:F26" si="0">C7*E7</f>
        <v>0.10816660400863717</v>
      </c>
      <c r="G7" s="58">
        <f>_xlfn.XLOOKUP(P7,'E(Ri)'!$13:$13,'E(Ri)'!$7:$7)</f>
        <v>641412.31474103581</v>
      </c>
      <c r="H7" s="58">
        <f>_xlfn.XLOOKUP(Table313[[#This Row],[Symbol]],'E(Ri)'!$13:$13,'E(Ri)'!$7:$7)</f>
        <v>1.4184697780744961E-2</v>
      </c>
      <c r="I7" s="58">
        <f>_xlfn.XLOOKUP(Table313[[#This Row],[Symbol]],'E(Ri)'!$13:$13,'E(Ri)'!$8:$8)</f>
        <v>2.0120565113107103E-4</v>
      </c>
      <c r="J7" s="58">
        <f>_xlfn.XLOOKUP(Table313[[#This Row],[Symbol]],'E(Ri)'!$13:$13,'E(Ri)'!$9:$9)</f>
        <v>1.0183503528177797</v>
      </c>
      <c r="K7" s="58">
        <f>Table313[[#This Row],[Beta]]*Table313[[#This Row],[xi: Percentage]]</f>
        <v>0.24972456986728223</v>
      </c>
      <c r="L7" s="58">
        <f>_xlfn.XLOOKUP(Table313[[#This Row],[Symbol]],'E(Ri)'!$13:$13,'E(Ri)'!$10:$10)</f>
        <v>1.0769871580204567E-3</v>
      </c>
      <c r="M7" s="39">
        <f t="shared" ref="M7:M26" si="1">1/100</f>
        <v>0.01</v>
      </c>
      <c r="N7" s="39">
        <v>0.99</v>
      </c>
      <c r="P7" s="32" t="s">
        <v>31168</v>
      </c>
    </row>
    <row r="8" spans="1:19" x14ac:dyDescent="0.3">
      <c r="A8" s="27" t="s">
        <v>12</v>
      </c>
      <c r="B8" s="30" t="str">
        <f>A108</f>
        <v>AIR.DE</v>
      </c>
      <c r="C8" s="31">
        <f>_xlfn.XLOOKUP(Table313[[#This Row],[Symbol]],'E(Ri)'!$13:$13,'E(Ri)'!$5:$5)</f>
        <v>0.25966513971861943</v>
      </c>
      <c r="D8" s="31">
        <f>_xlfn.XLOOKUP(Table313[[#This Row],[Symbol]],'E(Ri)'!$13:$13,'E(Ri)'!$6:$6)</f>
        <v>1.0345224689984839E-3</v>
      </c>
      <c r="E8" s="27">
        <v>0.01</v>
      </c>
      <c r="F8" s="49">
        <f t="shared" si="0"/>
        <v>2.5966513971861943E-3</v>
      </c>
      <c r="G8" s="58">
        <f>_xlfn.XLOOKUP(P8,'E(Ri)'!$13:$13,'E(Ri)'!$7:$7)</f>
        <v>72783.852589641436</v>
      </c>
      <c r="H8" s="58">
        <f>_xlfn.XLOOKUP(Table313[[#This Row],[Symbol]],'E(Ri)'!$13:$13,'E(Ri)'!$7:$7)</f>
        <v>1.3206208353098126E-2</v>
      </c>
      <c r="I8" s="58">
        <f>_xlfn.XLOOKUP(Table313[[#This Row],[Symbol]],'E(Ri)'!$13:$13,'E(Ri)'!$8:$8)</f>
        <v>1.7440393906543872E-4</v>
      </c>
      <c r="J8" s="58">
        <f>_xlfn.XLOOKUP(Table313[[#This Row],[Symbol]],'E(Ri)'!$13:$13,'E(Ri)'!$9:$9)</f>
        <v>0.95705335570858829</v>
      </c>
      <c r="K8" s="58">
        <f>Table313[[#This Row],[Beta]]*Table313[[#This Row],[xi: Percentage]]</f>
        <v>9.5705335570858835E-3</v>
      </c>
      <c r="L8" s="58">
        <f>_xlfn.XLOOKUP(Table313[[#This Row],[Symbol]],'E(Ri)'!$13:$13,'E(Ri)'!$10:$10)</f>
        <v>3.9757172147811769E-4</v>
      </c>
      <c r="M8" s="39">
        <f t="shared" si="1"/>
        <v>0.01</v>
      </c>
      <c r="N8" s="39">
        <v>0.99</v>
      </c>
      <c r="P8" s="32" t="s">
        <v>31158</v>
      </c>
    </row>
    <row r="9" spans="1:19" x14ac:dyDescent="0.3">
      <c r="A9" s="58" t="s">
        <v>13</v>
      </c>
      <c r="B9" s="30" t="str">
        <f>A110</f>
        <v>ALV.DE</v>
      </c>
      <c r="C9" s="31">
        <f>_xlfn.XLOOKUP(Table313[[#This Row],[Symbol]],'E(Ri)'!$13:$13,'E(Ri)'!$5:$5)</f>
        <v>0.1926867693302996</v>
      </c>
      <c r="D9" s="31">
        <f>_xlfn.XLOOKUP(Table313[[#This Row],[Symbol]],'E(Ri)'!$13:$13,'E(Ri)'!$6:$6)</f>
        <v>7.6767637183386298E-4</v>
      </c>
      <c r="E9" s="27">
        <v>0.01</v>
      </c>
      <c r="F9" s="58">
        <f t="shared" si="0"/>
        <v>1.926867693302996E-3</v>
      </c>
      <c r="G9" s="58">
        <f>_xlfn.XLOOKUP(P9,'E(Ri)'!$13:$13,'E(Ri)'!$7:$7)</f>
        <v>1023460.8247011952</v>
      </c>
      <c r="H9" s="58">
        <f>_xlfn.XLOOKUP(Table313[[#This Row],[Symbol]],'E(Ri)'!$13:$13,'E(Ri)'!$7:$7)</f>
        <v>7.865968879941565E-3</v>
      </c>
      <c r="I9" s="58">
        <f>_xlfn.XLOOKUP(Table313[[#This Row],[Symbol]],'E(Ri)'!$13:$13,'E(Ri)'!$8:$8)</f>
        <v>6.1873466420209159E-5</v>
      </c>
      <c r="J9" s="58">
        <f>_xlfn.XLOOKUP(Table313[[#This Row],[Symbol]],'E(Ri)'!$13:$13,'E(Ri)'!$9:$9)</f>
        <v>0.83426001800815586</v>
      </c>
      <c r="K9" s="58">
        <f>Table313[[#This Row],[Beta]]*Table313[[#This Row],[xi: Percentage]]</f>
        <v>8.3426001800815594E-3</v>
      </c>
      <c r="L9" s="58">
        <f>_xlfn.XLOOKUP(Table313[[#This Row],[Symbol]],'E(Ri)'!$13:$13,'E(Ri)'!$10:$10)</f>
        <v>2.1298085804611169E-4</v>
      </c>
      <c r="M9" s="39">
        <f t="shared" si="1"/>
        <v>0.01</v>
      </c>
      <c r="N9" s="39">
        <v>0.99</v>
      </c>
      <c r="P9" s="32" t="s">
        <v>31169</v>
      </c>
    </row>
    <row r="10" spans="1:19" x14ac:dyDescent="0.3">
      <c r="A10" s="58" t="s">
        <v>14</v>
      </c>
      <c r="B10" s="30" t="str">
        <f>A112</f>
        <v>BAS.DE</v>
      </c>
      <c r="C10" s="31">
        <f>_xlfn.XLOOKUP(Table313[[#This Row],[Symbol]],'E(Ri)'!$13:$13,'E(Ri)'!$5:$5)</f>
        <v>4.3385426895713966E-2</v>
      </c>
      <c r="D10" s="31">
        <f>_xlfn.XLOOKUP(Table313[[#This Row],[Symbol]],'E(Ri)'!$13:$13,'E(Ri)'!$6:$6)</f>
        <v>1.7285030635742616E-4</v>
      </c>
      <c r="E10" s="27">
        <v>0.01</v>
      </c>
      <c r="F10" s="58">
        <f t="shared" si="0"/>
        <v>4.3385426895713966E-4</v>
      </c>
      <c r="G10" s="58">
        <f>_xlfn.XLOOKUP(P10,'E(Ri)'!$13:$13,'E(Ri)'!$7:$7)</f>
        <v>2908993.2470119521</v>
      </c>
      <c r="H10" s="58">
        <f>_xlfn.XLOOKUP(Table313[[#This Row],[Symbol]],'E(Ri)'!$13:$13,'E(Ri)'!$7:$7)</f>
        <v>1.2654128265358694E-2</v>
      </c>
      <c r="I10" s="58">
        <f>_xlfn.XLOOKUP(Table313[[#This Row],[Symbol]],'E(Ri)'!$13:$13,'E(Ri)'!$8:$8)</f>
        <v>1.6012696215614983E-4</v>
      </c>
      <c r="J10" s="58">
        <f>_xlfn.XLOOKUP(Table313[[#This Row],[Symbol]],'E(Ri)'!$13:$13,'E(Ri)'!$9:$9)</f>
        <v>1.3293983334681931</v>
      </c>
      <c r="K10" s="58">
        <f>Table313[[#This Row],[Beta]]*Table313[[#This Row],[xi: Percentage]]</f>
        <v>1.3293983334681932E-2</v>
      </c>
      <c r="L10" s="58">
        <f>_xlfn.XLOOKUP(Table313[[#This Row],[Symbol]],'E(Ri)'!$13:$13,'E(Ri)'!$10:$10)</f>
        <v>-7.068918770211821E-4</v>
      </c>
      <c r="M10" s="39">
        <f t="shared" si="1"/>
        <v>0.01</v>
      </c>
      <c r="N10" s="39">
        <v>0.99</v>
      </c>
      <c r="P10" s="32" t="s">
        <v>31159</v>
      </c>
    </row>
    <row r="11" spans="1:19" x14ac:dyDescent="0.3">
      <c r="A11" s="27" t="s">
        <v>15</v>
      </c>
      <c r="B11" s="30" t="str">
        <f>A114</f>
        <v>BAYN.DE</v>
      </c>
      <c r="C11" s="31">
        <f>_xlfn.XLOOKUP(Table313[[#This Row],[Symbol]],'E(Ri)'!$13:$13,'E(Ri)'!$5:$5)</f>
        <v>0.22742630390267821</v>
      </c>
      <c r="D11" s="31">
        <f>_xlfn.XLOOKUP(Table313[[#This Row],[Symbol]],'E(Ri)'!$13:$13,'E(Ri)'!$6:$6)</f>
        <v>9.0608089204254267E-4</v>
      </c>
      <c r="E11" s="27">
        <v>0.01</v>
      </c>
      <c r="F11" s="58">
        <f t="shared" si="0"/>
        <v>2.2742630390267821E-3</v>
      </c>
      <c r="G11" s="58">
        <f>_xlfn.XLOOKUP(P11,'E(Ri)'!$13:$13,'E(Ri)'!$7:$7)</f>
        <v>3203740.952191235</v>
      </c>
      <c r="H11" s="58">
        <f>_xlfn.XLOOKUP(Table313[[#This Row],[Symbol]],'E(Ri)'!$13:$13,'E(Ri)'!$7:$7)</f>
        <v>1.5379241061507393E-2</v>
      </c>
      <c r="I11" s="58">
        <f>_xlfn.XLOOKUP(Table313[[#This Row],[Symbol]],'E(Ri)'!$13:$13,'E(Ri)'!$8:$8)</f>
        <v>2.3652105562795505E-4</v>
      </c>
      <c r="J11" s="58">
        <f>_xlfn.XLOOKUP(Table313[[#This Row],[Symbol]],'E(Ri)'!$13:$13,'E(Ri)'!$9:$9)</f>
        <v>1.2957599755652485</v>
      </c>
      <c r="K11" s="58">
        <f>Table313[[#This Row],[Beta]]*Table313[[#This Row],[xi: Percentage]]</f>
        <v>1.2957599755652485E-2</v>
      </c>
      <c r="L11" s="58">
        <f>_xlfn.XLOOKUP(Table313[[#This Row],[Symbol]],'E(Ri)'!$13:$13,'E(Ri)'!$10:$10)</f>
        <v>4.5672215640004407E-5</v>
      </c>
      <c r="M11" s="39">
        <f t="shared" si="1"/>
        <v>0.01</v>
      </c>
      <c r="N11" s="39">
        <f t="shared" ref="N11:N26" si="2">99/100</f>
        <v>0.99</v>
      </c>
      <c r="P11" s="32" t="s">
        <v>31170</v>
      </c>
    </row>
    <row r="12" spans="1:19" x14ac:dyDescent="0.3">
      <c r="A12" s="58" t="s">
        <v>16</v>
      </c>
      <c r="B12" s="30" t="str">
        <f>A116</f>
        <v>BEI.DE</v>
      </c>
      <c r="C12" s="31">
        <f>_xlfn.XLOOKUP(Table313[[#This Row],[Symbol]],'E(Ri)'!$13:$13,'E(Ri)'!$5:$5)</f>
        <v>0.29602442474979851</v>
      </c>
      <c r="D12" s="31">
        <f>_xlfn.XLOOKUP(Table313[[#This Row],[Symbol]],'E(Ri)'!$13:$13,'E(Ri)'!$6:$6)</f>
        <v>1.1793801782860498E-3</v>
      </c>
      <c r="E12" s="27">
        <v>0.19460059263994894</v>
      </c>
      <c r="F12" s="58">
        <f t="shared" si="0"/>
        <v>5.7606528492210762E-2</v>
      </c>
      <c r="G12" s="58">
        <f>_xlfn.XLOOKUP(P12,'E(Ri)'!$13:$13,'E(Ri)'!$7:$7)</f>
        <v>438988.85258964141</v>
      </c>
      <c r="H12" s="58">
        <f>_xlfn.XLOOKUP(Table313[[#This Row],[Symbol]],'E(Ri)'!$13:$13,'E(Ri)'!$7:$7)</f>
        <v>9.4554849109105537E-3</v>
      </c>
      <c r="I12" s="58">
        <f>_xlfn.XLOOKUP(Table313[[#This Row],[Symbol]],'E(Ri)'!$13:$13,'E(Ri)'!$8:$8)</f>
        <v>8.940619490045716E-5</v>
      </c>
      <c r="J12" s="58">
        <f>_xlfn.XLOOKUP(Table313[[#This Row],[Symbol]],'E(Ri)'!$13:$13,'E(Ri)'!$9:$9)</f>
        <v>0.22285437884209694</v>
      </c>
      <c r="K12" s="58">
        <f>Table313[[#This Row],[Beta]]*Table313[[#This Row],[xi: Percentage]]</f>
        <v>4.336759419507976E-2</v>
      </c>
      <c r="L12" s="58">
        <f>_xlfn.XLOOKUP(Table313[[#This Row],[Symbol]],'E(Ri)'!$13:$13,'E(Ri)'!$10:$10)</f>
        <v>1.0273390447452725E-3</v>
      </c>
      <c r="M12" s="39">
        <f t="shared" si="1"/>
        <v>0.01</v>
      </c>
      <c r="N12" s="39">
        <f t="shared" si="2"/>
        <v>0.99</v>
      </c>
      <c r="P12" s="32" t="s">
        <v>31160</v>
      </c>
    </row>
    <row r="13" spans="1:19" x14ac:dyDescent="0.3">
      <c r="A13" s="58" t="s">
        <v>17</v>
      </c>
      <c r="B13" s="30" t="str">
        <f>A118</f>
        <v>BMW.DE</v>
      </c>
      <c r="C13" s="31">
        <f>_xlfn.XLOOKUP(Table313[[#This Row],[Symbol]],'E(Ri)'!$13:$13,'E(Ri)'!$5:$5)</f>
        <v>0.1662389135738726</v>
      </c>
      <c r="D13" s="31">
        <f>_xlfn.XLOOKUP(Table313[[#This Row],[Symbol]],'E(Ri)'!$13:$13,'E(Ri)'!$6:$6)</f>
        <v>6.6230642858116577E-4</v>
      </c>
      <c r="E13" s="27">
        <v>0.01</v>
      </c>
      <c r="F13" s="58">
        <f t="shared" si="0"/>
        <v>1.662389135738726E-3</v>
      </c>
      <c r="G13" s="58">
        <f>_xlfn.XLOOKUP(P13,'E(Ri)'!$13:$13,'E(Ri)'!$7:$7)</f>
        <v>1690380.2151394421</v>
      </c>
      <c r="H13" s="58">
        <f>_xlfn.XLOOKUP(Table313[[#This Row],[Symbol]],'E(Ri)'!$13:$13,'E(Ri)'!$7:$7)</f>
        <v>1.1353320147053069E-2</v>
      </c>
      <c r="I13" s="58">
        <f>_xlfn.XLOOKUP(Table313[[#This Row],[Symbol]],'E(Ri)'!$13:$13,'E(Ri)'!$8:$8)</f>
        <v>1.2889787836148112E-4</v>
      </c>
      <c r="J13" s="58">
        <f>_xlfn.XLOOKUP(Table313[[#This Row],[Symbol]],'E(Ri)'!$13:$13,'E(Ri)'!$9:$9)</f>
        <v>1.0660689162945121</v>
      </c>
      <c r="K13" s="58">
        <f>Table313[[#This Row],[Beta]]*Table313[[#This Row],[xi: Percentage]]</f>
        <v>1.066068916294512E-2</v>
      </c>
      <c r="L13" s="58">
        <f>_xlfn.XLOOKUP(Table313[[#This Row],[Symbol]],'E(Ri)'!$13:$13,'E(Ri)'!$10:$10)</f>
        <v>-4.5253123525953011E-5</v>
      </c>
      <c r="M13" s="39">
        <f t="shared" si="1"/>
        <v>0.01</v>
      </c>
      <c r="N13" s="39">
        <f t="shared" si="2"/>
        <v>0.99</v>
      </c>
      <c r="P13" s="32" t="s">
        <v>31171</v>
      </c>
    </row>
    <row r="14" spans="1:19" x14ac:dyDescent="0.3">
      <c r="A14" s="27" t="s">
        <v>18</v>
      </c>
      <c r="B14" s="30" t="str">
        <f>A120</f>
        <v>CON.DE</v>
      </c>
      <c r="C14" s="31">
        <f>_xlfn.XLOOKUP(Table313[[#This Row],[Symbol]],'E(Ri)'!$13:$13,'E(Ri)'!$5:$5)</f>
        <v>0.20411442523720488</v>
      </c>
      <c r="D14" s="31">
        <f>_xlfn.XLOOKUP(Table313[[#This Row],[Symbol]],'E(Ri)'!$13:$13,'E(Ri)'!$6:$6)</f>
        <v>8.1320488142312707E-4</v>
      </c>
      <c r="E14" s="27">
        <v>2.112655855093119E-2</v>
      </c>
      <c r="F14" s="58">
        <f t="shared" si="0"/>
        <v>4.312235355863476E-3</v>
      </c>
      <c r="G14" s="58">
        <f>_xlfn.XLOOKUP(P14,'E(Ri)'!$13:$13,'E(Ri)'!$7:$7)</f>
        <v>658092.09561752994</v>
      </c>
      <c r="H14" s="58">
        <f>_xlfn.XLOOKUP(Table313[[#This Row],[Symbol]],'E(Ri)'!$13:$13,'E(Ri)'!$7:$7)</f>
        <v>1.6540023743149036E-2</v>
      </c>
      <c r="I14" s="58">
        <f>_xlfn.XLOOKUP(Table313[[#This Row],[Symbol]],'E(Ri)'!$13:$13,'E(Ri)'!$8:$8)</f>
        <v>2.7357238542393385E-4</v>
      </c>
      <c r="J14" s="58">
        <f>_xlfn.XLOOKUP(Table313[[#This Row],[Symbol]],'E(Ri)'!$13:$13,'E(Ri)'!$9:$9)</f>
        <v>1.2396395277589853</v>
      </c>
      <c r="K14" s="58">
        <f>Table313[[#This Row],[Beta]]*Table313[[#This Row],[xi: Percentage]]</f>
        <v>2.6189317065248893E-2</v>
      </c>
      <c r="L14" s="58">
        <f>_xlfn.XLOOKUP(Table313[[#This Row],[Symbol]],'E(Ri)'!$13:$13,'E(Ri)'!$10:$10)</f>
        <v>-9.7259469692986909E-6</v>
      </c>
      <c r="M14" s="39">
        <f t="shared" si="1"/>
        <v>0.01</v>
      </c>
      <c r="N14" s="39">
        <f t="shared" si="2"/>
        <v>0.99</v>
      </c>
      <c r="P14" s="32" t="s">
        <v>31161</v>
      </c>
    </row>
    <row r="15" spans="1:19" x14ac:dyDescent="0.3">
      <c r="A15" s="58" t="s">
        <v>19</v>
      </c>
      <c r="B15" s="30" t="str">
        <f>A122</f>
        <v>DB1.DE</v>
      </c>
      <c r="C15" s="31">
        <f>_xlfn.XLOOKUP(Table313[[#This Row],[Symbol]],'E(Ri)'!$13:$13,'E(Ri)'!$5:$5)</f>
        <v>0.26264674850639402</v>
      </c>
      <c r="D15" s="31">
        <f>_xlfn.XLOOKUP(Table313[[#This Row],[Symbol]],'E(Ri)'!$13:$13,'E(Ri)'!$6:$6)</f>
        <v>1.0464013884716893E-3</v>
      </c>
      <c r="E15" s="27">
        <v>5.4795925474940256E-2</v>
      </c>
      <c r="F15" s="58">
        <f t="shared" si="0"/>
        <v>1.4391971657391743E-2</v>
      </c>
      <c r="G15" s="58">
        <f>_xlfn.XLOOKUP(P15,'E(Ri)'!$13:$13,'E(Ri)'!$7:$7)</f>
        <v>579953.96812749002</v>
      </c>
      <c r="H15" s="58">
        <f>_xlfn.XLOOKUP(Table313[[#This Row],[Symbol]],'E(Ri)'!$13:$13,'E(Ri)'!$7:$7)</f>
        <v>1.071105795926419E-2</v>
      </c>
      <c r="I15" s="58">
        <f>_xlfn.XLOOKUP(Table313[[#This Row],[Symbol]],'E(Ri)'!$13:$13,'E(Ri)'!$8:$8)</f>
        <v>1.1472676260671676E-4</v>
      </c>
      <c r="J15" s="58">
        <f>_xlfn.XLOOKUP(Table313[[#This Row],[Symbol]],'E(Ri)'!$13:$13,'E(Ri)'!$9:$9)</f>
        <v>0.58089054658284878</v>
      </c>
      <c r="K15" s="58">
        <f>Table313[[#This Row],[Beta]]*Table313[[#This Row],[xi: Percentage]]</f>
        <v>3.183043509965109E-2</v>
      </c>
      <c r="L15" s="58">
        <f>_xlfn.XLOOKUP(Table313[[#This Row],[Symbol]],'E(Ri)'!$13:$13,'E(Ri)'!$10:$10)</f>
        <v>6.5813878914791168E-4</v>
      </c>
      <c r="M15" s="39">
        <f t="shared" si="1"/>
        <v>0.01</v>
      </c>
      <c r="N15" s="39">
        <f t="shared" si="2"/>
        <v>0.99</v>
      </c>
      <c r="P15" s="32" t="s">
        <v>31172</v>
      </c>
    </row>
    <row r="16" spans="1:19" x14ac:dyDescent="0.3">
      <c r="A16" s="58" t="s">
        <v>20</v>
      </c>
      <c r="B16" s="30" t="str">
        <f>A124</f>
        <v>DBK.DE</v>
      </c>
      <c r="C16" s="31">
        <f>_xlfn.XLOOKUP(Table313[[#This Row],[Symbol]],'E(Ri)'!$13:$13,'E(Ri)'!$5:$5)</f>
        <v>7.2376351086749807E-2</v>
      </c>
      <c r="D16" s="31">
        <f>_xlfn.XLOOKUP(Table313[[#This Row],[Symbol]],'E(Ri)'!$13:$13,'E(Ri)'!$6:$6)</f>
        <v>2.88351996361553E-4</v>
      </c>
      <c r="E16" s="27">
        <v>0.01</v>
      </c>
      <c r="F16" s="58">
        <f t="shared" si="0"/>
        <v>7.2376351086749803E-4</v>
      </c>
      <c r="G16" s="58">
        <f>_xlfn.XLOOKUP(P16,'E(Ri)'!$13:$13,'E(Ri)'!$7:$7)</f>
        <v>15015869.697211156</v>
      </c>
      <c r="H16" s="58">
        <f>_xlfn.XLOOKUP(Table313[[#This Row],[Symbol]],'E(Ri)'!$13:$13,'E(Ri)'!$7:$7)</f>
        <v>2.1488088427350421E-2</v>
      </c>
      <c r="I16" s="58">
        <f>_xlfn.XLOOKUP(Table313[[#This Row],[Symbol]],'E(Ri)'!$13:$13,'E(Ri)'!$8:$8)</f>
        <v>4.6173794426163111E-4</v>
      </c>
      <c r="J16" s="58">
        <f>_xlfn.XLOOKUP(Table313[[#This Row],[Symbol]],'E(Ri)'!$13:$13,'E(Ri)'!$9:$9)</f>
        <v>1.5984288468057521</v>
      </c>
      <c r="K16" s="58">
        <f>Table313[[#This Row],[Beta]]*Table313[[#This Row],[xi: Percentage]]</f>
        <v>1.5984288468057523E-2</v>
      </c>
      <c r="L16" s="58">
        <f>_xlfn.XLOOKUP(Table313[[#This Row],[Symbol]],'E(Ri)'!$13:$13,'E(Ri)'!$10:$10)</f>
        <v>-7.6974325843471398E-4</v>
      </c>
      <c r="M16" s="39">
        <f t="shared" si="1"/>
        <v>0.01</v>
      </c>
      <c r="N16" s="39">
        <f t="shared" si="2"/>
        <v>0.99</v>
      </c>
      <c r="P16" s="32" t="s">
        <v>31162</v>
      </c>
    </row>
    <row r="17" spans="1:16" x14ac:dyDescent="0.3">
      <c r="A17" s="27" t="s">
        <v>21</v>
      </c>
      <c r="B17" s="30" t="str">
        <f>A126</f>
        <v>DPW.DE</v>
      </c>
      <c r="C17" s="31">
        <f>_xlfn.XLOOKUP(Table313[[#This Row],[Symbol]],'E(Ri)'!$13:$13,'E(Ri)'!$5:$5)</f>
        <v>0.23718597152260876</v>
      </c>
      <c r="D17" s="31">
        <f>_xlfn.XLOOKUP(Table313[[#This Row],[Symbol]],'E(Ri)'!$13:$13,'E(Ri)'!$6:$6)</f>
        <v>9.449640299705528E-4</v>
      </c>
      <c r="E17" s="27">
        <v>3.5669375431032928E-2</v>
      </c>
      <c r="F17" s="58">
        <f t="shared" si="0"/>
        <v>8.4602754652142158E-3</v>
      </c>
      <c r="G17" s="58">
        <f>_xlfn.XLOOKUP(P17,'E(Ri)'!$13:$13,'E(Ri)'!$7:$7)</f>
        <v>3122399.9561752989</v>
      </c>
      <c r="H17" s="58">
        <f>_xlfn.XLOOKUP(Table313[[#This Row],[Symbol]],'E(Ri)'!$13:$13,'E(Ri)'!$7:$7)</f>
        <v>1.0237046753207503E-2</v>
      </c>
      <c r="I17" s="58">
        <f>_xlfn.XLOOKUP(Table313[[#This Row],[Symbol]],'E(Ri)'!$13:$13,'E(Ri)'!$8:$8)</f>
        <v>1.0479712622735628E-4</v>
      </c>
      <c r="J17" s="58">
        <f>_xlfn.XLOOKUP(Table313[[#This Row],[Symbol]],'E(Ri)'!$13:$13,'E(Ri)'!$9:$9)</f>
        <v>1.0102829992656575</v>
      </c>
      <c r="K17" s="58">
        <f>Table313[[#This Row],[Beta]]*Table313[[#This Row],[xi: Percentage]]</f>
        <v>3.6036163592396697E-2</v>
      </c>
      <c r="L17" s="58">
        <f>_xlfn.XLOOKUP(Table313[[#This Row],[Symbol]],'E(Ri)'!$13:$13,'E(Ri)'!$10:$10)</f>
        <v>2.7317090675930099E-4</v>
      </c>
      <c r="M17" s="39">
        <f t="shared" si="1"/>
        <v>0.01</v>
      </c>
      <c r="N17" s="39">
        <f t="shared" si="2"/>
        <v>0.99</v>
      </c>
      <c r="P17" s="32" t="s">
        <v>31173</v>
      </c>
    </row>
    <row r="18" spans="1:16" x14ac:dyDescent="0.3">
      <c r="A18" s="58" t="s">
        <v>22</v>
      </c>
      <c r="B18" s="30" t="str">
        <f>A128</f>
        <v>DTE.DE</v>
      </c>
      <c r="C18" s="31">
        <f>_xlfn.XLOOKUP(Table313[[#This Row],[Symbol]],'E(Ri)'!$13:$13,'E(Ri)'!$5:$5)</f>
        <v>2.629361262556042E-2</v>
      </c>
      <c r="D18" s="31">
        <f>_xlfn.XLOOKUP(Table313[[#This Row],[Symbol]],'E(Ri)'!$13:$13,'E(Ri)'!$6:$6)</f>
        <v>1.0475542878709331E-4</v>
      </c>
      <c r="E18" s="27">
        <v>0.01</v>
      </c>
      <c r="F18" s="58">
        <f t="shared" si="0"/>
        <v>2.6293612625560419E-4</v>
      </c>
      <c r="G18" s="58">
        <f>_xlfn.XLOOKUP(P18,'E(Ri)'!$13:$13,'E(Ri)'!$7:$7)</f>
        <v>10155726.6812749</v>
      </c>
      <c r="H18" s="58">
        <f>_xlfn.XLOOKUP(Table313[[#This Row],[Symbol]],'E(Ri)'!$13:$13,'E(Ri)'!$7:$7)</f>
        <v>7.0861628703468562E-3</v>
      </c>
      <c r="I18" s="58">
        <f>_xlfn.XLOOKUP(Table313[[#This Row],[Symbol]],'E(Ri)'!$13:$13,'E(Ri)'!$8:$8)</f>
        <v>5.0213704225082398E-5</v>
      </c>
      <c r="J18" s="58">
        <f>_xlfn.XLOOKUP(Table313[[#This Row],[Symbol]],'E(Ri)'!$13:$13,'E(Ri)'!$9:$9)</f>
        <v>0.47147050123505108</v>
      </c>
      <c r="K18" s="58">
        <f>Table313[[#This Row],[Beta]]*Table313[[#This Row],[xi: Percentage]]</f>
        <v>4.7147050123505108E-3</v>
      </c>
      <c r="L18" s="58">
        <f>_xlfn.XLOOKUP(Table313[[#This Row],[Symbol]],'E(Ri)'!$13:$13,'E(Ri)'!$10:$10)</f>
        <v>-2.0741716485476775E-4</v>
      </c>
      <c r="M18" s="39">
        <f t="shared" si="1"/>
        <v>0.01</v>
      </c>
      <c r="N18" s="39">
        <f t="shared" si="2"/>
        <v>0.99</v>
      </c>
      <c r="P18" s="32" t="s">
        <v>31163</v>
      </c>
    </row>
    <row r="19" spans="1:16" x14ac:dyDescent="0.3">
      <c r="A19" s="58" t="s">
        <v>23</v>
      </c>
      <c r="B19" s="30" t="str">
        <f>A130</f>
        <v>SHL.DE</v>
      </c>
      <c r="C19" s="31">
        <f>_xlfn.XLOOKUP(Table313[[#This Row],[Symbol]],'E(Ri)'!$13:$13,'E(Ri)'!$5:$5)</f>
        <v>0.32428108166672809</v>
      </c>
      <c r="D19" s="31">
        <f>_xlfn.XLOOKUP(Table313[[#This Row],[Symbol]],'E(Ri)'!$13:$13,'E(Ri)'!$6:$6)</f>
        <v>1.2919565006642554E-3</v>
      </c>
      <c r="E19" s="27">
        <v>0.11857377040610988</v>
      </c>
      <c r="F19" s="58">
        <f t="shared" si="0"/>
        <v>3.8451230524595585E-2</v>
      </c>
      <c r="G19" s="58">
        <f>_xlfn.XLOOKUP(P19,'E(Ri)'!$13:$13,'E(Ri)'!$7:$7)</f>
        <v>522064.00398406375</v>
      </c>
      <c r="H19" s="58">
        <f>_xlfn.XLOOKUP(Table313[[#This Row],[Symbol]],'E(Ri)'!$13:$13,'E(Ri)'!$7:$7)</f>
        <v>1.2694828933802849E-2</v>
      </c>
      <c r="I19" s="58">
        <f>_xlfn.XLOOKUP(Table313[[#This Row],[Symbol]],'E(Ri)'!$13:$13,'E(Ri)'!$8:$8)</f>
        <v>1.6115868165851799E-4</v>
      </c>
      <c r="J19" s="58">
        <f>_xlfn.XLOOKUP(Table313[[#This Row],[Symbol]],'E(Ri)'!$13:$13,'E(Ri)'!$9:$9)</f>
        <v>0.66026289079298606</v>
      </c>
      <c r="K19" s="58">
        <f>Table313[[#This Row],[Beta]]*Table313[[#This Row],[xi: Percentage]]</f>
        <v>7.8289860420561921E-2</v>
      </c>
      <c r="L19" s="58">
        <f>_xlfn.XLOOKUP(Table313[[#This Row],[Symbol]],'E(Ri)'!$13:$13,'E(Ri)'!$10:$10)</f>
        <v>8.5023501392783953E-4</v>
      </c>
      <c r="M19" s="39">
        <f t="shared" si="1"/>
        <v>0.01</v>
      </c>
      <c r="N19" s="39">
        <f t="shared" si="2"/>
        <v>0.99</v>
      </c>
      <c r="P19" s="32" t="s">
        <v>31174</v>
      </c>
    </row>
    <row r="20" spans="1:16" x14ac:dyDescent="0.3">
      <c r="A20" s="27" t="s">
        <v>24</v>
      </c>
      <c r="B20" s="30" t="str">
        <f>A132</f>
        <v>MTX.DE</v>
      </c>
      <c r="C20" s="31">
        <f>_xlfn.XLOOKUP(Table313[[#This Row],[Symbol]],'E(Ri)'!$13:$13,'E(Ri)'!$5:$5)</f>
        <v>0.34772829004350531</v>
      </c>
      <c r="D20" s="31">
        <f>_xlfn.XLOOKUP(Table313[[#This Row],[Symbol]],'E(Ri)'!$13:$13,'E(Ri)'!$6:$6)</f>
        <v>1.3853716734801007E-3</v>
      </c>
      <c r="E20" s="27">
        <v>5.1551998383126844E-2</v>
      </c>
      <c r="F20" s="58">
        <f t="shared" si="0"/>
        <v>1.7926088246090249E-2</v>
      </c>
      <c r="G20" s="58">
        <f>_xlfn.XLOOKUP(P20,'E(Ri)'!$13:$13,'E(Ri)'!$7:$7)</f>
        <v>146387.94820717131</v>
      </c>
      <c r="H20" s="58">
        <f>_xlfn.XLOOKUP(Table313[[#This Row],[Symbol]],'E(Ri)'!$13:$13,'E(Ri)'!$7:$7)</f>
        <v>1.2881489374686486E-2</v>
      </c>
      <c r="I20" s="58">
        <f>_xlfn.XLOOKUP(Table313[[#This Row],[Symbol]],'E(Ri)'!$13:$13,'E(Ri)'!$8:$8)</f>
        <v>1.6593276851016085E-4</v>
      </c>
      <c r="J20" s="58">
        <f>_xlfn.XLOOKUP(Table313[[#This Row],[Symbol]],'E(Ri)'!$13:$13,'E(Ri)'!$9:$9)</f>
        <v>0.66753500332273163</v>
      </c>
      <c r="K20" s="58">
        <f>Table313[[#This Row],[Beta]]*Table313[[#This Row],[xi: Percentage]]</f>
        <v>3.4412763411974037E-2</v>
      </c>
      <c r="L20" s="58">
        <f>_xlfn.XLOOKUP(Table313[[#This Row],[Symbol]],'E(Ri)'!$13:$13,'E(Ri)'!$10:$10)</f>
        <v>9.3847085303570409E-4</v>
      </c>
      <c r="M20" s="39">
        <f t="shared" si="1"/>
        <v>0.01</v>
      </c>
      <c r="N20" s="39">
        <f t="shared" si="2"/>
        <v>0.99</v>
      </c>
      <c r="P20" s="32" t="s">
        <v>31164</v>
      </c>
    </row>
    <row r="21" spans="1:16" x14ac:dyDescent="0.3">
      <c r="A21" s="58" t="s">
        <v>31180</v>
      </c>
      <c r="B21" s="30" t="str">
        <f>A134</f>
        <v>PUM.DE</v>
      </c>
      <c r="C21" s="31">
        <f>_xlfn.XLOOKUP(Table313[[#This Row],[Symbol]],'E(Ri)'!$13:$13,'E(Ri)'!$5:$5)</f>
        <v>0.11476367416860916</v>
      </c>
      <c r="D21" s="31">
        <f>_xlfn.XLOOKUP(Table313[[#This Row],[Symbol]],'E(Ri)'!$13:$13,'E(Ri)'!$6:$6)</f>
        <v>4.5722579350043492E-4</v>
      </c>
      <c r="E21" s="27">
        <v>0.01</v>
      </c>
      <c r="F21" s="58">
        <f>C21*E21</f>
        <v>1.1476367416860917E-3</v>
      </c>
      <c r="G21" s="58">
        <f>_xlfn.XLOOKUP(P21,'E(Ri)'!$13:$13,'E(Ri)'!$7:$7)</f>
        <v>389310.16733067727</v>
      </c>
      <c r="H21" s="50">
        <f>_xlfn.XLOOKUP(Table313[[#This Row],[Symbol]],'E(Ri)'!$13:$13,'E(Ri)'!$7:$7)</f>
        <v>1.6316681505760672E-2</v>
      </c>
      <c r="I21" s="58">
        <f>_xlfn.XLOOKUP(Table313[[#This Row],[Symbol]],'E(Ri)'!$13:$13,'E(Ri)'!$8:$8)</f>
        <v>2.6623409536043235E-4</v>
      </c>
      <c r="J21" s="58">
        <f>_xlfn.XLOOKUP(Table313[[#This Row],[Symbol]],'E(Ri)'!$13:$13,'E(Ri)'!$9:$9)</f>
        <v>0.92694614257208052</v>
      </c>
      <c r="K21" s="58">
        <f>Table313[[#This Row],[Beta]]*Table313[[#This Row],[xi: Percentage]]</f>
        <v>9.2694614257208055E-3</v>
      </c>
      <c r="L21" s="58">
        <f>_xlfn.XLOOKUP(Table313[[#This Row],[Symbol]],'E(Ri)'!$13:$13,'E(Ri)'!$10:$10)</f>
        <v>-1.5752588926091051E-4</v>
      </c>
      <c r="M21" s="39">
        <f t="shared" si="1"/>
        <v>0.01</v>
      </c>
      <c r="N21" s="39">
        <f t="shared" si="2"/>
        <v>0.99</v>
      </c>
      <c r="P21" s="32" t="s">
        <v>31175</v>
      </c>
    </row>
    <row r="22" spans="1:16" x14ac:dyDescent="0.3">
      <c r="A22" s="58" t="s">
        <v>31181</v>
      </c>
      <c r="B22" s="30" t="str">
        <f>A136</f>
        <v>HFG.DE</v>
      </c>
      <c r="C22" s="31">
        <f>_xlfn.XLOOKUP(Table313[[#This Row],[Symbol]],'E(Ri)'!$13:$13,'E(Ri)'!$5:$5)</f>
        <v>0.28011053042926387</v>
      </c>
      <c r="D22" s="31">
        <f>_xlfn.XLOOKUP(Table313[[#This Row],[Symbol]],'E(Ri)'!$13:$13,'E(Ri)'!$6:$6)</f>
        <v>1.1159782088815294E-3</v>
      </c>
      <c r="E22" s="27">
        <v>1.5603225952270566E-2</v>
      </c>
      <c r="F22" s="50">
        <f t="shared" si="0"/>
        <v>4.370627897898164E-3</v>
      </c>
      <c r="G22" s="58">
        <f>_xlfn.XLOOKUP(P22,'E(Ri)'!$13:$13,'E(Ri)'!$7:$7)</f>
        <v>396117.5378486056</v>
      </c>
      <c r="H22" s="58">
        <f>_xlfn.XLOOKUP(Table313[[#This Row],[Symbol]],'E(Ri)'!$13:$13,'E(Ri)'!$7:$7)</f>
        <v>2.5623298230115141E-2</v>
      </c>
      <c r="I22" s="58">
        <f>_xlfn.XLOOKUP(Table313[[#This Row],[Symbol]],'E(Ri)'!$13:$13,'E(Ri)'!$8:$8)</f>
        <v>6.5655341218942174E-4</v>
      </c>
      <c r="J22" s="58">
        <f>_xlfn.XLOOKUP(Table313[[#This Row],[Symbol]],'E(Ri)'!$13:$13,'E(Ri)'!$9:$9)</f>
        <v>0.71926983049710091</v>
      </c>
      <c r="K22" s="58">
        <f>Table313[[#This Row],[Beta]]*Table313[[#This Row],[xi: Percentage]]</f>
        <v>1.1222929685897616E-2</v>
      </c>
      <c r="L22" s="58">
        <f>_xlfn.XLOOKUP(Table313[[#This Row],[Symbol]],'E(Ri)'!$13:$13,'E(Ri)'!$10:$10)</f>
        <v>6.3593708171206923E-4</v>
      </c>
      <c r="M22" s="39">
        <f t="shared" si="1"/>
        <v>0.01</v>
      </c>
      <c r="N22" s="39">
        <f t="shared" si="2"/>
        <v>0.99</v>
      </c>
      <c r="P22" s="32" t="s">
        <v>31165</v>
      </c>
    </row>
    <row r="23" spans="1:16" x14ac:dyDescent="0.3">
      <c r="A23" s="58" t="s">
        <v>31182</v>
      </c>
      <c r="B23" s="30" t="str">
        <f>A138</f>
        <v>HNR1.DE</v>
      </c>
      <c r="C23" s="31">
        <f>_xlfn.XLOOKUP(Table313[[#This Row],[Symbol]],'E(Ri)'!$13:$13,'E(Ri)'!$5:$5)</f>
        <v>0.20856444200792332</v>
      </c>
      <c r="D23" s="31">
        <f>_xlfn.XLOOKUP(Table313[[#This Row],[Symbol]],'E(Ri)'!$13:$13,'E(Ri)'!$6:$6)</f>
        <v>8.3093403190407701E-4</v>
      </c>
      <c r="E23" s="27">
        <v>5.0219397758199349E-2</v>
      </c>
      <c r="F23" s="58">
        <f t="shared" si="0"/>
        <v>1.0473980671412803E-2</v>
      </c>
      <c r="G23" s="58">
        <f>_xlfn.XLOOKUP(P23,'E(Ri)'!$13:$13,'E(Ri)'!$7:$7)</f>
        <v>152834.85258964144</v>
      </c>
      <c r="H23" s="58">
        <f>_xlfn.XLOOKUP(Table313[[#This Row],[Symbol]],'E(Ri)'!$13:$13,'E(Ri)'!$7:$7)</f>
        <v>8.8921604229239472E-3</v>
      </c>
      <c r="I23" s="58">
        <f>_xlfn.XLOOKUP(Table313[[#This Row],[Symbol]],'E(Ri)'!$13:$13,'E(Ri)'!$8:$8)</f>
        <v>7.9070516987014993E-5</v>
      </c>
      <c r="J23" s="58">
        <f>_xlfn.XLOOKUP(Table313[[#This Row],[Symbol]],'E(Ri)'!$13:$13,'E(Ri)'!$9:$9)</f>
        <v>0.60831603974887782</v>
      </c>
      <c r="K23" s="58">
        <f>Table313[[#This Row],[Beta]]*Table313[[#This Row],[xi: Percentage]]</f>
        <v>3.05492651628415E-2</v>
      </c>
      <c r="L23" s="58">
        <f>_xlfn.XLOOKUP(Table313[[#This Row],[Symbol]],'E(Ri)'!$13:$13,'E(Ri)'!$10:$10)</f>
        <v>4.2539152726633439E-4</v>
      </c>
      <c r="M23" s="39">
        <f t="shared" si="1"/>
        <v>0.01</v>
      </c>
      <c r="N23" s="39">
        <f t="shared" si="2"/>
        <v>0.99</v>
      </c>
      <c r="P23" s="32" t="s">
        <v>31176</v>
      </c>
    </row>
    <row r="24" spans="1:16" x14ac:dyDescent="0.3">
      <c r="A24" s="58" t="s">
        <v>31183</v>
      </c>
      <c r="B24" s="30" t="str">
        <f>A140</f>
        <v>IFX.DE</v>
      </c>
      <c r="C24" s="31">
        <f>_xlfn.XLOOKUP(Table313[[#This Row],[Symbol]],'E(Ri)'!$13:$13,'E(Ri)'!$5:$5)</f>
        <v>0.16605260354415191</v>
      </c>
      <c r="D24" s="31">
        <f>_xlfn.XLOOKUP(Table313[[#This Row],[Symbol]],'E(Ri)'!$13:$13,'E(Ri)'!$6:$6)</f>
        <v>6.6156415754642199E-4</v>
      </c>
      <c r="E24" s="27">
        <v>0.01</v>
      </c>
      <c r="F24" s="58">
        <f t="shared" si="0"/>
        <v>1.6605260354415191E-3</v>
      </c>
      <c r="G24" s="58">
        <f>_xlfn.XLOOKUP(P24,'E(Ri)'!$13:$13,'E(Ri)'!$7:$7)</f>
        <v>6861870.0796812745</v>
      </c>
      <c r="H24" s="58">
        <f>_xlfn.XLOOKUP(Table313[[#This Row],[Symbol]],'E(Ri)'!$13:$13,'E(Ri)'!$7:$7)</f>
        <v>1.7207086670331766E-2</v>
      </c>
      <c r="I24" s="58">
        <f>_xlfn.XLOOKUP(Table313[[#This Row],[Symbol]],'E(Ri)'!$13:$13,'E(Ri)'!$8:$8)</f>
        <v>2.9608383168030914E-4</v>
      </c>
      <c r="J24" s="58">
        <f>_xlfn.XLOOKUP(Table313[[#This Row],[Symbol]],'E(Ri)'!$13:$13,'E(Ri)'!$9:$9)</f>
        <v>1.3808190011572889</v>
      </c>
      <c r="K24" s="58">
        <f>Table313[[#This Row],[Beta]]*Table313[[#This Row],[xi: Percentage]]</f>
        <v>1.380819001157289E-2</v>
      </c>
      <c r="L24" s="58">
        <f>_xlfn.XLOOKUP(Table313[[#This Row],[Symbol]],'E(Ri)'!$13:$13,'E(Ri)'!$10:$10)</f>
        <v>-2.5411895894184109E-4</v>
      </c>
      <c r="M24" s="39">
        <f t="shared" si="1"/>
        <v>0.01</v>
      </c>
      <c r="N24" s="39">
        <f t="shared" si="2"/>
        <v>0.99</v>
      </c>
      <c r="P24" s="32" t="s">
        <v>31166</v>
      </c>
    </row>
    <row r="25" spans="1:16" x14ac:dyDescent="0.3">
      <c r="A25" s="58" t="s">
        <v>31184</v>
      </c>
      <c r="B25" s="30" t="str">
        <f>A142</f>
        <v>LIN.DE</v>
      </c>
      <c r="C25" s="31">
        <f>_xlfn.XLOOKUP(Table313[[#This Row],[Symbol]],'E(Ri)'!$13:$13,'E(Ri)'!$5:$5)</f>
        <v>0.15153454603921646</v>
      </c>
      <c r="D25" s="31">
        <f>_xlfn.XLOOKUP(Table313[[#This Row],[Symbol]],'E(Ri)'!$13:$13,'E(Ri)'!$6:$6)</f>
        <v>6.037232909928943E-4</v>
      </c>
      <c r="E25" s="27">
        <v>0.01</v>
      </c>
      <c r="F25" s="58">
        <f t="shared" si="0"/>
        <v>1.5153454603921647E-3</v>
      </c>
      <c r="G25" s="58">
        <f>_xlfn.XLOOKUP(P25,'E(Ri)'!$13:$13,'E(Ri)'!$7:$7)</f>
        <v>792591.203187251</v>
      </c>
      <c r="H25" s="58">
        <f>_xlfn.XLOOKUP(Table313[[#This Row],[Symbol]],'E(Ri)'!$13:$13,'E(Ri)'!$7:$7)</f>
        <v>1.1565556169147008E-2</v>
      </c>
      <c r="I25" s="58">
        <f>_xlfn.XLOOKUP(Table313[[#This Row],[Symbol]],'E(Ri)'!$13:$13,'E(Ri)'!$8:$8)</f>
        <v>1.3376208950169441E-4</v>
      </c>
      <c r="J25" s="58">
        <f>_xlfn.XLOOKUP(Table313[[#This Row],[Symbol]],'E(Ri)'!$13:$13,'E(Ri)'!$9:$9)</f>
        <v>1.0480918277905016</v>
      </c>
      <c r="K25" s="58">
        <f>Table313[[#This Row],[Beta]]*Table313[[#This Row],[xi: Percentage]]</f>
        <v>1.0480918277905015E-2</v>
      </c>
      <c r="L25" s="58">
        <f>_xlfn.XLOOKUP(Table313[[#This Row],[Symbol]],'E(Ri)'!$13:$13,'E(Ri)'!$10:$10)</f>
        <v>-9.1716551873453444E-5</v>
      </c>
      <c r="M25" s="39">
        <f t="shared" si="1"/>
        <v>0.01</v>
      </c>
      <c r="N25" s="39">
        <f t="shared" si="2"/>
        <v>0.99</v>
      </c>
      <c r="P25" s="32" t="s">
        <v>31177</v>
      </c>
    </row>
    <row r="26" spans="1:16" x14ac:dyDescent="0.3">
      <c r="A26" s="58" t="s">
        <v>31185</v>
      </c>
      <c r="B26" s="30" t="str">
        <f>A144</f>
        <v>MRK.DE</v>
      </c>
      <c r="C26" s="31">
        <f>_xlfn.XLOOKUP(Table313[[#This Row],[Symbol]],'E(Ri)'!$13:$13,'E(Ri)'!$5:$5)</f>
        <v>0.26164621976029939</v>
      </c>
      <c r="D26" s="31">
        <f>_xlfn.XLOOKUP(Table313[[#This Row],[Symbol]],'E(Ri)'!$13:$13,'E(Ri)'!$6:$6)</f>
        <v>1.0424152181685235E-3</v>
      </c>
      <c r="E26" s="27">
        <v>7.6671528604594877E-2</v>
      </c>
      <c r="F26" s="58">
        <f t="shared" si="0"/>
        <v>2.0060815622635911E-2</v>
      </c>
      <c r="G26" s="58">
        <f>_xlfn.XLOOKUP(P26,'E(Ri)'!$13:$13,'E(Ri)'!$7:$7)</f>
        <v>503144.78087649401</v>
      </c>
      <c r="H26" s="58">
        <f>_xlfn.XLOOKUP(Table313[[#This Row],[Symbol]],'E(Ri)'!$13:$13,'E(Ri)'!$7:$7)</f>
        <v>1.0561215938977925E-2</v>
      </c>
      <c r="I26" s="58">
        <f>_xlfn.XLOOKUP(Table313[[#This Row],[Symbol]],'E(Ri)'!$13:$13,'E(Ri)'!$8:$8)</f>
        <v>1.1153928210972138E-4</v>
      </c>
      <c r="J26" s="58">
        <f>_xlfn.XLOOKUP(Table313[[#This Row],[Symbol]],'E(Ri)'!$13:$13,'E(Ri)'!$9:$9)</f>
        <v>0.53285464464965848</v>
      </c>
      <c r="K26" s="58">
        <f>Table313[[#This Row],[Beta]]*Table313[[#This Row],[xi: Percentage]]</f>
        <v>4.0854780129347526E-2</v>
      </c>
      <c r="L26" s="58">
        <f>_xlfn.XLOOKUP(Table313[[#This Row],[Symbol]],'E(Ri)'!$13:$13,'E(Ri)'!$10:$10)</f>
        <v>6.8593187438761795E-4</v>
      </c>
      <c r="M26" s="39">
        <f t="shared" si="1"/>
        <v>0.01</v>
      </c>
      <c r="N26" s="39">
        <f t="shared" si="2"/>
        <v>0.99</v>
      </c>
      <c r="P26" s="32" t="s">
        <v>31167</v>
      </c>
    </row>
    <row r="27" spans="1:16" s="44" customFormat="1" ht="15" thickBot="1" x14ac:dyDescent="0.35">
      <c r="A27" s="40"/>
      <c r="B27" s="41"/>
      <c r="C27" s="42"/>
      <c r="D27" s="42"/>
      <c r="E27" s="43"/>
      <c r="F27" s="40"/>
      <c r="G27" s="41"/>
      <c r="H27" s="41"/>
      <c r="I27" s="41"/>
      <c r="J27" s="41"/>
      <c r="K27" s="41"/>
      <c r="L27" s="41"/>
      <c r="M27" s="41"/>
      <c r="N27" s="41"/>
    </row>
    <row r="28" spans="1:16" ht="15" thickBot="1" x14ac:dyDescent="0.35">
      <c r="A28" s="29" t="s">
        <v>31202</v>
      </c>
      <c r="B28" s="29"/>
      <c r="C28" s="28">
        <f>SUM(C6:C26)</f>
        <v>4.6056952097887791</v>
      </c>
      <c r="D28" s="28">
        <f>SUM(D6:D26)</f>
        <v>1.8349383305931392E-2</v>
      </c>
      <c r="E28" s="54">
        <f t="shared" ref="E28:L28" si="3">SUM(E6:E26)</f>
        <v>1.0000000008165524</v>
      </c>
      <c r="F28" s="55">
        <f t="shared" si="3"/>
        <v>0.31000028697832749</v>
      </c>
      <c r="G28" s="28">
        <f t="shared" si="3"/>
        <v>52631414.1314741</v>
      </c>
      <c r="H28" s="28">
        <f t="shared" si="3"/>
        <v>0.27978754405859318</v>
      </c>
      <c r="I28" s="28">
        <f t="shared" si="3"/>
        <v>4.1205775858939846E-3</v>
      </c>
      <c r="J28" s="28">
        <f t="shared" si="3"/>
        <v>18.551604537665263</v>
      </c>
      <c r="K28" s="62">
        <f t="shared" si="3"/>
        <v>0.70533633157425002</v>
      </c>
      <c r="L28" s="28">
        <f t="shared" si="3"/>
        <v>6.0094367138856459E-3</v>
      </c>
      <c r="M28" s="28"/>
      <c r="N28" s="28"/>
    </row>
    <row r="29" spans="1:16" ht="15" thickBot="1" x14ac:dyDescent="0.35">
      <c r="A29" s="29"/>
      <c r="B29" s="29"/>
      <c r="C29" s="28"/>
      <c r="D29" s="28"/>
      <c r="E29" s="28"/>
      <c r="F29" s="47" t="s">
        <v>6</v>
      </c>
      <c r="G29" s="28"/>
      <c r="H29" s="48" t="s">
        <v>31203</v>
      </c>
      <c r="I29" s="28"/>
      <c r="J29" s="28"/>
      <c r="K29" s="28"/>
      <c r="L29" s="28"/>
      <c r="M29" s="28"/>
      <c r="N29" s="28"/>
    </row>
    <row r="30" spans="1:16" ht="15" thickBot="1" x14ac:dyDescent="0.35">
      <c r="A30" s="45" t="s">
        <v>40</v>
      </c>
      <c r="B30" s="57">
        <f>F28/H30</f>
        <v>2.7522196466519975</v>
      </c>
      <c r="C30" s="29"/>
      <c r="D30" s="29"/>
      <c r="E30" s="29"/>
      <c r="F30" s="29"/>
      <c r="G30" s="29"/>
      <c r="H30" s="56">
        <f t="array" ref="H30">SQRT(MMULT(MMULT(TRANSPOSE(E6:E26),'Cov Matrix'!B511:V531),'E(Rp) &amp; Optimization (5)'!E6:E26*252))</f>
        <v>0.11263646321086133</v>
      </c>
      <c r="I30" s="29"/>
      <c r="J30" s="29"/>
      <c r="K30" s="29"/>
      <c r="L30" s="29"/>
      <c r="M30" s="29"/>
      <c r="N30" s="29"/>
    </row>
    <row r="31" spans="1:16" x14ac:dyDescent="0.3">
      <c r="A31" s="46"/>
    </row>
    <row r="32" spans="1:16" x14ac:dyDescent="0.3">
      <c r="H32" s="132" t="s">
        <v>31306</v>
      </c>
    </row>
    <row r="33" spans="8:8" x14ac:dyDescent="0.3">
      <c r="H33" s="132" cm="1">
        <f t="array" ref="H33">SQRT(MMULT(MMULT(TRANSPOSE(E6:E26),'Cov Matrix'!B511:V531),'E(Rp) &amp; Optimization (5)'!E6:E26))</f>
        <v>7.0954302431860692E-3</v>
      </c>
    </row>
    <row r="101" spans="1:44" x14ac:dyDescent="0.3">
      <c r="A101" s="179" t="s">
        <v>31191</v>
      </c>
      <c r="B101" s="179"/>
      <c r="C101" s="179"/>
      <c r="D101" s="179"/>
      <c r="E101" s="179"/>
      <c r="F101" s="179"/>
      <c r="G101" s="60"/>
      <c r="H101" s="60"/>
      <c r="I101" s="60"/>
      <c r="J101" s="60"/>
      <c r="K101" s="60"/>
      <c r="L101" s="60"/>
      <c r="M101" s="60"/>
      <c r="N101" s="60"/>
      <c r="O101" s="24"/>
      <c r="P101" s="24"/>
      <c r="Q101" s="24"/>
      <c r="R101" s="24"/>
      <c r="S101" s="24"/>
      <c r="T101" s="24"/>
      <c r="U101" s="24"/>
      <c r="V101" s="24"/>
      <c r="W101" s="24"/>
      <c r="X101" s="24"/>
    </row>
    <row r="102" spans="1:44" x14ac:dyDescent="0.3">
      <c r="A102" s="30" t="str">
        <f>'E(Ri)'!C$13</f>
        <v>RWE.De</v>
      </c>
      <c r="B102" s="30" t="str">
        <f>'E(Ri)'!D$13</f>
        <v>Volume1</v>
      </c>
      <c r="C102" s="30" t="str">
        <f>'E(Ri)'!E$13</f>
        <v>ADS.DE</v>
      </c>
      <c r="D102" s="30"/>
      <c r="E102" s="30" t="str">
        <f>'E(Ri)'!F$13</f>
        <v>Volume2</v>
      </c>
      <c r="F102" s="30" t="str">
        <f>'E(Ri)'!G$13</f>
        <v>AIR.DE</v>
      </c>
      <c r="G102" s="30" t="str">
        <f>'E(Ri)'!I$13</f>
        <v>ALV.DE</v>
      </c>
      <c r="H102" s="30" t="str">
        <f>'E(Ri)'!J$13</f>
        <v>Volume4</v>
      </c>
      <c r="I102" s="30" t="str">
        <f>'E(Ri)'!K$13</f>
        <v>BAS.DE</v>
      </c>
      <c r="J102" s="30"/>
      <c r="K102" s="30"/>
      <c r="L102" s="30"/>
      <c r="M102" s="30" t="str">
        <f>'E(Ri)'!L$13</f>
        <v>Volume5</v>
      </c>
      <c r="N102" s="30" t="str">
        <f>'E(Ri)'!M$13</f>
        <v>BAYN.DE</v>
      </c>
      <c r="O102" s="23" t="str">
        <f>'E(Ri)'!O$13</f>
        <v>BEI.DE</v>
      </c>
      <c r="P102" s="23" t="str">
        <f>'E(Ri)'!P$13</f>
        <v>Volume7</v>
      </c>
      <c r="Q102" s="23" t="str">
        <f>'E(Ri)'!Q$13</f>
        <v>BMW.DE</v>
      </c>
      <c r="R102" s="23" t="str">
        <f>'E(Ri)'!R$13</f>
        <v>Volume8</v>
      </c>
      <c r="S102" s="23" t="str">
        <f>'E(Ri)'!S$13</f>
        <v>CON.DE</v>
      </c>
      <c r="T102" s="23" t="str">
        <f>'E(Ri)'!T$13</f>
        <v>Volume9</v>
      </c>
      <c r="U102" s="23" t="str">
        <f>'E(Ri)'!U$13</f>
        <v>DB1.DE</v>
      </c>
      <c r="V102" s="23" t="str">
        <f>'E(Ri)'!V$13</f>
        <v>Volume10</v>
      </c>
      <c r="W102" s="23" t="str">
        <f>'E(Ri)'!W$13</f>
        <v>DBK.DE</v>
      </c>
      <c r="X102" s="23" t="str">
        <f>'E(Ri)'!X$13</f>
        <v>Volume11</v>
      </c>
      <c r="Y102" s="23" t="str">
        <f>'E(Ri)'!Y$13</f>
        <v>DPW.DE</v>
      </c>
      <c r="Z102" s="23" t="str">
        <f>'E(Ri)'!Z$13</f>
        <v>Volume12</v>
      </c>
      <c r="AA102" s="23" t="str">
        <f>'E(Ri)'!AA$13</f>
        <v>DTE.DE</v>
      </c>
      <c r="AB102" s="23" t="str">
        <f>'E(Ri)'!AB$13</f>
        <v>Volume13</v>
      </c>
      <c r="AC102" s="23" t="str">
        <f>'E(Ri)'!AC$13</f>
        <v>SHL.DE</v>
      </c>
      <c r="AD102" s="23" t="str">
        <f>'E(Ri)'!AD$13</f>
        <v>Volume14</v>
      </c>
      <c r="AE102" s="23" t="str">
        <f>'E(Ri)'!AE$13</f>
        <v>MTX.DE</v>
      </c>
      <c r="AF102" s="23" t="str">
        <f>'E(Ri)'!AF$13</f>
        <v>Volume15</v>
      </c>
      <c r="AG102" s="23" t="str">
        <f>'E(Ri)'!AG$13</f>
        <v>PUM.DE</v>
      </c>
      <c r="AH102" s="23" t="str">
        <f>'E(Ri)'!AH$13</f>
        <v>Volume16</v>
      </c>
      <c r="AI102" s="23" t="str">
        <f>'E(Ri)'!AI$13</f>
        <v>HFG.DE</v>
      </c>
      <c r="AJ102" s="23" t="str">
        <f>'E(Ri)'!AJ$13</f>
        <v>Volume17</v>
      </c>
      <c r="AK102" s="23" t="str">
        <f>'E(Ri)'!AK$13</f>
        <v>HNR1.DE</v>
      </c>
      <c r="AL102" s="23" t="str">
        <f>'E(Ri)'!AL$13</f>
        <v>Volume18</v>
      </c>
      <c r="AM102" s="23" t="str">
        <f>'E(Ri)'!AM$13</f>
        <v>IFX.DE</v>
      </c>
      <c r="AN102" s="23" t="str">
        <f>'E(Ri)'!AN$13</f>
        <v>Volume19</v>
      </c>
      <c r="AO102" s="23" t="str">
        <f>'E(Ri)'!AO$13</f>
        <v>LIN.DE</v>
      </c>
      <c r="AP102" s="23" t="str">
        <f>'E(Ri)'!AP$13</f>
        <v>Volume20</v>
      </c>
      <c r="AQ102" s="23" t="str">
        <f>'E(Ri)'!AQ$13</f>
        <v>MRK.DE</v>
      </c>
      <c r="AR102" s="23" t="str">
        <f>'E(Ri)'!AR$13</f>
        <v>Volume21</v>
      </c>
    </row>
    <row r="104" spans="1:44" x14ac:dyDescent="0.3">
      <c r="A104" s="30" t="str">
        <f>'E(Ri)'!C$13</f>
        <v>RWE.De</v>
      </c>
      <c r="N104"/>
    </row>
    <row r="105" spans="1:44" x14ac:dyDescent="0.3">
      <c r="A105" s="30" t="str">
        <f>'E(Ri)'!D$13</f>
        <v>Volume1</v>
      </c>
      <c r="N105"/>
    </row>
    <row r="106" spans="1:44" hidden="1" x14ac:dyDescent="0.3">
      <c r="A106" s="30" t="str">
        <f>'E(Ri)'!E$13</f>
        <v>ADS.DE</v>
      </c>
      <c r="N106"/>
    </row>
    <row r="107" spans="1:44" x14ac:dyDescent="0.3">
      <c r="A107" s="30" t="str">
        <f>'E(Ri)'!F$13</f>
        <v>Volume2</v>
      </c>
      <c r="N107"/>
    </row>
    <row r="108" spans="1:44" hidden="1" x14ac:dyDescent="0.3">
      <c r="A108" s="30" t="str">
        <f>'E(Ri)'!G$13</f>
        <v>AIR.DE</v>
      </c>
      <c r="N108"/>
    </row>
    <row r="109" spans="1:44" x14ac:dyDescent="0.3">
      <c r="A109" s="30" t="str">
        <f>'E(Ri)'!H$13</f>
        <v>Volume3</v>
      </c>
      <c r="N109"/>
    </row>
    <row r="110" spans="1:44" hidden="1" x14ac:dyDescent="0.3">
      <c r="A110" s="30" t="str">
        <f>'E(Ri)'!I$13</f>
        <v>ALV.DE</v>
      </c>
      <c r="N110"/>
    </row>
    <row r="111" spans="1:44" x14ac:dyDescent="0.3">
      <c r="A111" s="30" t="str">
        <f>'E(Ri)'!J$13</f>
        <v>Volume4</v>
      </c>
      <c r="N111"/>
    </row>
    <row r="112" spans="1:44" hidden="1" x14ac:dyDescent="0.3">
      <c r="A112" s="30" t="str">
        <f>'E(Ri)'!K$13</f>
        <v>BAS.DE</v>
      </c>
      <c r="N112"/>
    </row>
    <row r="113" spans="1:14" x14ac:dyDescent="0.3">
      <c r="A113" s="30" t="str">
        <f>'E(Ri)'!L$13</f>
        <v>Volume5</v>
      </c>
      <c r="N113"/>
    </row>
    <row r="114" spans="1:14" hidden="1" x14ac:dyDescent="0.3">
      <c r="A114" s="30" t="str">
        <f>'E(Ri)'!M$13</f>
        <v>BAYN.DE</v>
      </c>
      <c r="N114"/>
    </row>
    <row r="115" spans="1:14" x14ac:dyDescent="0.3">
      <c r="A115" s="30" t="str">
        <f>'E(Ri)'!N$13</f>
        <v>Volume6</v>
      </c>
      <c r="N115"/>
    </row>
    <row r="116" spans="1:14" hidden="1" x14ac:dyDescent="0.3">
      <c r="A116" s="30" t="str">
        <f>'E(Ri)'!O$13</f>
        <v>BEI.DE</v>
      </c>
      <c r="N116"/>
    </row>
    <row r="117" spans="1:14" x14ac:dyDescent="0.3">
      <c r="A117" s="30" t="str">
        <f>'E(Ri)'!P$13</f>
        <v>Volume7</v>
      </c>
      <c r="N117"/>
    </row>
    <row r="118" spans="1:14" hidden="1" x14ac:dyDescent="0.3">
      <c r="A118" s="30" t="str">
        <f>'E(Ri)'!Q$13</f>
        <v>BMW.DE</v>
      </c>
      <c r="N118"/>
    </row>
    <row r="119" spans="1:14" x14ac:dyDescent="0.3">
      <c r="A119" s="30" t="str">
        <f>'E(Ri)'!R$13</f>
        <v>Volume8</v>
      </c>
      <c r="N119"/>
    </row>
    <row r="120" spans="1:14" hidden="1" x14ac:dyDescent="0.3">
      <c r="A120" s="30" t="str">
        <f>'E(Ri)'!S$13</f>
        <v>CON.DE</v>
      </c>
      <c r="N120"/>
    </row>
    <row r="121" spans="1:14" x14ac:dyDescent="0.3">
      <c r="A121" s="30" t="str">
        <f>'E(Ri)'!T$13</f>
        <v>Volume9</v>
      </c>
      <c r="N121"/>
    </row>
    <row r="122" spans="1:14" hidden="1" x14ac:dyDescent="0.3">
      <c r="A122" s="30" t="str">
        <f>'E(Ri)'!U$13</f>
        <v>DB1.DE</v>
      </c>
      <c r="N122"/>
    </row>
    <row r="123" spans="1:14" x14ac:dyDescent="0.3">
      <c r="A123" s="30" t="str">
        <f>'E(Ri)'!V$13</f>
        <v>Volume10</v>
      </c>
      <c r="N123"/>
    </row>
    <row r="124" spans="1:14" hidden="1" x14ac:dyDescent="0.3">
      <c r="A124" s="30" t="str">
        <f>'E(Ri)'!W$13</f>
        <v>DBK.DE</v>
      </c>
      <c r="N124"/>
    </row>
    <row r="125" spans="1:14" x14ac:dyDescent="0.3">
      <c r="A125" s="30" t="str">
        <f>'E(Ri)'!X$13</f>
        <v>Volume11</v>
      </c>
      <c r="N125"/>
    </row>
    <row r="126" spans="1:14" hidden="1" x14ac:dyDescent="0.3">
      <c r="A126" s="30" t="str">
        <f>'E(Ri)'!Y$13</f>
        <v>DPW.DE</v>
      </c>
    </row>
    <row r="127" spans="1:14" x14ac:dyDescent="0.3">
      <c r="A127" s="30" t="str">
        <f>'E(Ri)'!Z$13</f>
        <v>Volume12</v>
      </c>
    </row>
    <row r="128" spans="1:14" hidden="1" x14ac:dyDescent="0.3">
      <c r="A128" s="30" t="str">
        <f>'E(Ri)'!AA$13</f>
        <v>DTE.DE</v>
      </c>
    </row>
    <row r="129" spans="1:1" x14ac:dyDescent="0.3">
      <c r="A129" s="30" t="str">
        <f>'E(Ri)'!AB$13</f>
        <v>Volume13</v>
      </c>
    </row>
    <row r="130" spans="1:1" hidden="1" x14ac:dyDescent="0.3">
      <c r="A130" s="30" t="str">
        <f>'E(Ri)'!AC$13</f>
        <v>SHL.DE</v>
      </c>
    </row>
    <row r="131" spans="1:1" x14ac:dyDescent="0.3">
      <c r="A131" s="30" t="str">
        <f>'E(Ri)'!AD$13</f>
        <v>Volume14</v>
      </c>
    </row>
    <row r="132" spans="1:1" hidden="1" x14ac:dyDescent="0.3">
      <c r="A132" s="30" t="str">
        <f>'E(Ri)'!AE$13</f>
        <v>MTX.DE</v>
      </c>
    </row>
    <row r="133" spans="1:1" x14ac:dyDescent="0.3">
      <c r="A133" s="30" t="str">
        <f>'E(Ri)'!AF$13</f>
        <v>Volume15</v>
      </c>
    </row>
    <row r="134" spans="1:1" hidden="1" x14ac:dyDescent="0.3">
      <c r="A134" s="30" t="str">
        <f>'E(Ri)'!AG$13</f>
        <v>PUM.DE</v>
      </c>
    </row>
    <row r="135" spans="1:1" x14ac:dyDescent="0.3">
      <c r="A135" s="30" t="str">
        <f>'E(Ri)'!AH$13</f>
        <v>Volume16</v>
      </c>
    </row>
    <row r="136" spans="1:1" hidden="1" x14ac:dyDescent="0.3">
      <c r="A136" s="30" t="str">
        <f>'E(Ri)'!AI$13</f>
        <v>HFG.DE</v>
      </c>
    </row>
    <row r="137" spans="1:1" x14ac:dyDescent="0.3">
      <c r="A137" s="30" t="str">
        <f>'E(Ri)'!AJ$13</f>
        <v>Volume17</v>
      </c>
    </row>
    <row r="138" spans="1:1" hidden="1" x14ac:dyDescent="0.3">
      <c r="A138" s="30" t="str">
        <f>'E(Ri)'!AK$13</f>
        <v>HNR1.DE</v>
      </c>
    </row>
    <row r="139" spans="1:1" x14ac:dyDescent="0.3">
      <c r="A139" s="30" t="str">
        <f>'E(Ri)'!AL$13</f>
        <v>Volume18</v>
      </c>
    </row>
    <row r="140" spans="1:1" hidden="1" x14ac:dyDescent="0.3">
      <c r="A140" s="30" t="str">
        <f>'E(Ri)'!AM$13</f>
        <v>IFX.DE</v>
      </c>
    </row>
    <row r="141" spans="1:1" x14ac:dyDescent="0.3">
      <c r="A141" s="30" t="str">
        <f>'E(Ri)'!AN$13</f>
        <v>Volume19</v>
      </c>
    </row>
    <row r="142" spans="1:1" hidden="1" x14ac:dyDescent="0.3">
      <c r="A142" s="30" t="str">
        <f>'E(Ri)'!AO$13</f>
        <v>LIN.DE</v>
      </c>
    </row>
    <row r="143" spans="1:1" x14ac:dyDescent="0.3">
      <c r="A143" s="30" t="str">
        <f>'E(Ri)'!AP$13</f>
        <v>Volume20</v>
      </c>
    </row>
    <row r="144" spans="1:1" hidden="1" x14ac:dyDescent="0.3">
      <c r="A144" s="30" t="str">
        <f>'E(Ri)'!AQ$13</f>
        <v>MRK.DE</v>
      </c>
    </row>
    <row r="145" spans="1:1" x14ac:dyDescent="0.3">
      <c r="A145" s="30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104:A145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1:N1"/>
    <mergeCell ref="A2:N2"/>
    <mergeCell ref="A3:N3"/>
    <mergeCell ref="A4:N4"/>
    <mergeCell ref="A101:F101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E8887-1F3B-4576-AB49-4F14307DCF91}">
  <sheetPr filterMode="1"/>
  <dimension ref="A1:AR145"/>
  <sheetViews>
    <sheetView zoomScaleNormal="100" workbookViewId="0">
      <selection activeCell="H32" sqref="H32:H33"/>
    </sheetView>
  </sheetViews>
  <sheetFormatPr defaultRowHeight="14.4" x14ac:dyDescent="0.3"/>
  <cols>
    <col min="1" max="1" width="11.33203125" style="58" bestFit="1" customWidth="1"/>
    <col min="2" max="2" width="12" style="58" customWidth="1"/>
    <col min="3" max="3" width="11.44140625" style="58" bestFit="1" customWidth="1"/>
    <col min="4" max="4" width="16.33203125" style="58" bestFit="1" customWidth="1"/>
    <col min="5" max="5" width="14.6640625" style="58" customWidth="1"/>
    <col min="6" max="6" width="12.5546875" style="58" bestFit="1" customWidth="1"/>
    <col min="7" max="7" width="16.6640625" style="58" bestFit="1" customWidth="1"/>
    <col min="8" max="8" width="14.44140625" style="58" bestFit="1" customWidth="1"/>
    <col min="9" max="9" width="14.5546875" style="58" bestFit="1" customWidth="1"/>
    <col min="10" max="10" width="14.5546875" style="58" customWidth="1"/>
    <col min="11" max="11" width="16.109375" style="58" bestFit="1" customWidth="1"/>
    <col min="12" max="12" width="14.5546875" style="58" customWidth="1"/>
    <col min="13" max="13" width="11.6640625" style="58" bestFit="1" customWidth="1"/>
    <col min="14" max="14" width="11.5546875" style="58" bestFit="1" customWidth="1"/>
  </cols>
  <sheetData>
    <row r="1" spans="1:19" x14ac:dyDescent="0.3">
      <c r="A1" s="178" t="s">
        <v>0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61"/>
      <c r="P1" s="61"/>
      <c r="Q1" s="61"/>
      <c r="R1" s="61"/>
      <c r="S1" s="61"/>
    </row>
    <row r="2" spans="1:19" ht="15.6" customHeight="1" x14ac:dyDescent="0.3">
      <c r="A2" s="178" t="s">
        <v>4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61"/>
      <c r="P2" s="61"/>
      <c r="Q2" s="61"/>
      <c r="R2" s="61"/>
      <c r="S2" s="61"/>
    </row>
    <row r="3" spans="1:19" x14ac:dyDescent="0.3">
      <c r="A3" s="178" t="s">
        <v>1</v>
      </c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61"/>
      <c r="P3" s="61"/>
      <c r="Q3" s="61"/>
      <c r="R3" s="61"/>
      <c r="S3" s="61"/>
    </row>
    <row r="4" spans="1:19" x14ac:dyDescent="0.3">
      <c r="A4" s="178" t="s">
        <v>31193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22"/>
      <c r="P4" s="22"/>
      <c r="Q4" s="22"/>
      <c r="R4" s="22"/>
      <c r="S4" s="22"/>
    </row>
    <row r="5" spans="1:19" x14ac:dyDescent="0.3">
      <c r="A5" s="58" t="s">
        <v>31189</v>
      </c>
      <c r="B5" s="58" t="s">
        <v>31190</v>
      </c>
      <c r="C5" s="58" t="s">
        <v>2</v>
      </c>
      <c r="D5" s="58" t="s">
        <v>27</v>
      </c>
      <c r="E5" s="58" t="s">
        <v>3</v>
      </c>
      <c r="F5" s="58" t="s">
        <v>5</v>
      </c>
      <c r="G5" s="58" t="s">
        <v>31194</v>
      </c>
      <c r="H5" s="58" t="s">
        <v>31196</v>
      </c>
      <c r="I5" s="58" t="s">
        <v>31195</v>
      </c>
      <c r="J5" s="58" t="s">
        <v>30</v>
      </c>
      <c r="K5" s="58" t="s">
        <v>31207</v>
      </c>
      <c r="L5" s="58" t="s">
        <v>31197</v>
      </c>
      <c r="M5" s="58" t="s">
        <v>38</v>
      </c>
      <c r="N5" s="58" t="s">
        <v>39</v>
      </c>
      <c r="P5" s="32"/>
    </row>
    <row r="6" spans="1:19" x14ac:dyDescent="0.3">
      <c r="A6" s="58" t="s">
        <v>10</v>
      </c>
      <c r="B6" s="30" t="str">
        <f>A104</f>
        <v>RWE.De</v>
      </c>
      <c r="C6" s="31">
        <f>_xlfn.XLOOKUP(Table312[[#This Row],[Symbol]],'E(Ri)'!$13:$13,'E(Ri)'!$5:$5)</f>
        <v>0.32187777749282903</v>
      </c>
      <c r="D6" s="31">
        <f>_xlfn.XLOOKUP(Table312[[#This Row],[Symbol]],'E(Ri)'!$13:$13,'E(Ri)'!$6:$6)</f>
        <v>1.2823815836367691E-3</v>
      </c>
      <c r="E6" s="27">
        <v>0.01</v>
      </c>
      <c r="F6" s="58">
        <f>C6*E6</f>
        <v>3.2187777749282903E-3</v>
      </c>
      <c r="G6" s="58">
        <f>_xlfn.XLOOKUP(P6,'E(Ri)'!$13:$13,'E(Ri)'!$7:$7)</f>
        <v>3355290.9003984062</v>
      </c>
      <c r="H6" s="58">
        <f>_xlfn.XLOOKUP(Table312[[#This Row],[Symbol]],'E(Ri)'!$13:$13,'E(Ri)'!$7:$7)</f>
        <v>1.3883797660914996E-2</v>
      </c>
      <c r="I6" s="58">
        <f>_xlfn.XLOOKUP(Table312[[#This Row],[Symbol]],'E(Ri)'!$13:$13,'E(Ri)'!$8:$8)</f>
        <v>1.9275983748922871E-4</v>
      </c>
      <c r="J6" s="58">
        <f>_xlfn.XLOOKUP(Table312[[#This Row],[Symbol]],'E(Ri)'!$13:$13,'E(Ri)'!$9:$9)</f>
        <v>0.38305140478116578</v>
      </c>
      <c r="K6" s="58">
        <f>Table312[[#This Row],[Beta]]*Table312[[#This Row],[xi: Percentage]]</f>
        <v>3.830514047811658E-3</v>
      </c>
      <c r="L6" s="58">
        <f>_xlfn.XLOOKUP(Table312[[#This Row],[Symbol]],'E(Ri)'!$13:$13,'E(Ri)'!$10:$10)</f>
        <v>1.0240024406010268E-3</v>
      </c>
      <c r="M6" s="39">
        <f>1/100</f>
        <v>0.01</v>
      </c>
      <c r="N6" s="39">
        <v>0.99</v>
      </c>
      <c r="P6" s="32" t="s">
        <v>31198</v>
      </c>
    </row>
    <row r="7" spans="1:19" x14ac:dyDescent="0.3">
      <c r="A7" s="58" t="s">
        <v>11</v>
      </c>
      <c r="B7" s="30" t="str">
        <f>A106</f>
        <v>ADS.DE</v>
      </c>
      <c r="C7" s="31">
        <f>_xlfn.XLOOKUP(Table312[[#This Row],[Symbol]],'E(Ri)'!$13:$13,'E(Ri)'!$5:$5)</f>
        <v>0.44109195748675223</v>
      </c>
      <c r="D7" s="31">
        <f>_xlfn.XLOOKUP(Table312[[#This Row],[Symbol]],'E(Ri)'!$13:$13,'E(Ri)'!$6:$6)</f>
        <v>1.7573384760428375E-3</v>
      </c>
      <c r="E7" s="27">
        <v>1.0000000000000002E-2</v>
      </c>
      <c r="F7" s="58">
        <f t="shared" ref="F7:F26" si="0">C7*E7</f>
        <v>4.4109195748675235E-3</v>
      </c>
      <c r="G7" s="58">
        <f>_xlfn.XLOOKUP(P7,'E(Ri)'!$13:$13,'E(Ri)'!$7:$7)</f>
        <v>641412.31474103581</v>
      </c>
      <c r="H7" s="58">
        <f>_xlfn.XLOOKUP(Table312[[#This Row],[Symbol]],'E(Ri)'!$13:$13,'E(Ri)'!$7:$7)</f>
        <v>1.4184697780744961E-2</v>
      </c>
      <c r="I7" s="58">
        <f>_xlfn.XLOOKUP(Table312[[#This Row],[Symbol]],'E(Ri)'!$13:$13,'E(Ri)'!$8:$8)</f>
        <v>2.0120565113107103E-4</v>
      </c>
      <c r="J7" s="58">
        <f>_xlfn.XLOOKUP(Table312[[#This Row],[Symbol]],'E(Ri)'!$13:$13,'E(Ri)'!$9:$9)</f>
        <v>1.0183503528177797</v>
      </c>
      <c r="K7" s="58">
        <f>Table312[[#This Row],[Beta]]*Table312[[#This Row],[xi: Percentage]]</f>
        <v>1.01835035281778E-2</v>
      </c>
      <c r="L7" s="58">
        <f>_xlfn.XLOOKUP(Table312[[#This Row],[Symbol]],'E(Ri)'!$13:$13,'E(Ri)'!$10:$10)</f>
        <v>1.0769871580204567E-3</v>
      </c>
      <c r="M7" s="39">
        <f t="shared" ref="M7:M26" si="1">1/100</f>
        <v>0.01</v>
      </c>
      <c r="N7" s="39">
        <v>0.99</v>
      </c>
      <c r="P7" s="32" t="s">
        <v>31168</v>
      </c>
    </row>
    <row r="8" spans="1:19" x14ac:dyDescent="0.3">
      <c r="A8" s="27" t="s">
        <v>12</v>
      </c>
      <c r="B8" s="30" t="str">
        <f>A108</f>
        <v>AIR.DE</v>
      </c>
      <c r="C8" s="31">
        <f>_xlfn.XLOOKUP(Table312[[#This Row],[Symbol]],'E(Ri)'!$13:$13,'E(Ri)'!$5:$5)</f>
        <v>0.25966513971861943</v>
      </c>
      <c r="D8" s="31">
        <f>_xlfn.XLOOKUP(Table312[[#This Row],[Symbol]],'E(Ri)'!$13:$13,'E(Ri)'!$6:$6)</f>
        <v>1.0345224689984839E-3</v>
      </c>
      <c r="E8" s="27">
        <v>0.01</v>
      </c>
      <c r="F8" s="49">
        <f t="shared" si="0"/>
        <v>2.5966513971861943E-3</v>
      </c>
      <c r="G8" s="58">
        <f>_xlfn.XLOOKUP(P8,'E(Ri)'!$13:$13,'E(Ri)'!$7:$7)</f>
        <v>72783.852589641436</v>
      </c>
      <c r="H8" s="58">
        <f>_xlfn.XLOOKUP(Table312[[#This Row],[Symbol]],'E(Ri)'!$13:$13,'E(Ri)'!$7:$7)</f>
        <v>1.3206208353098126E-2</v>
      </c>
      <c r="I8" s="58">
        <f>_xlfn.XLOOKUP(Table312[[#This Row],[Symbol]],'E(Ri)'!$13:$13,'E(Ri)'!$8:$8)</f>
        <v>1.7440393906543872E-4</v>
      </c>
      <c r="J8" s="58">
        <f>_xlfn.XLOOKUP(Table312[[#This Row],[Symbol]],'E(Ri)'!$13:$13,'E(Ri)'!$9:$9)</f>
        <v>0.95705335570858829</v>
      </c>
      <c r="K8" s="58">
        <f>Table312[[#This Row],[Beta]]*Table312[[#This Row],[xi: Percentage]]</f>
        <v>9.5705335570858835E-3</v>
      </c>
      <c r="L8" s="58">
        <f>_xlfn.XLOOKUP(Table312[[#This Row],[Symbol]],'E(Ri)'!$13:$13,'E(Ri)'!$10:$10)</f>
        <v>3.9757172147811769E-4</v>
      </c>
      <c r="M8" s="39">
        <f t="shared" si="1"/>
        <v>0.01</v>
      </c>
      <c r="N8" s="39">
        <v>0.99</v>
      </c>
      <c r="P8" s="32" t="s">
        <v>31158</v>
      </c>
    </row>
    <row r="9" spans="1:19" x14ac:dyDescent="0.3">
      <c r="A9" s="58" t="s">
        <v>13</v>
      </c>
      <c r="B9" s="30" t="str">
        <f>A110</f>
        <v>ALV.DE</v>
      </c>
      <c r="C9" s="31">
        <f>_xlfn.XLOOKUP(Table312[[#This Row],[Symbol]],'E(Ri)'!$13:$13,'E(Ri)'!$5:$5)</f>
        <v>0.1926867693302996</v>
      </c>
      <c r="D9" s="31">
        <f>_xlfn.XLOOKUP(Table312[[#This Row],[Symbol]],'E(Ri)'!$13:$13,'E(Ri)'!$6:$6)</f>
        <v>7.6767637183386298E-4</v>
      </c>
      <c r="E9" s="27">
        <v>1.262337302818149E-2</v>
      </c>
      <c r="F9" s="58">
        <f t="shared" si="0"/>
        <v>2.4323569668515325E-3</v>
      </c>
      <c r="G9" s="58">
        <f>_xlfn.XLOOKUP(P9,'E(Ri)'!$13:$13,'E(Ri)'!$7:$7)</f>
        <v>1023460.8247011952</v>
      </c>
      <c r="H9" s="58">
        <f>_xlfn.XLOOKUP(Table312[[#This Row],[Symbol]],'E(Ri)'!$13:$13,'E(Ri)'!$7:$7)</f>
        <v>7.865968879941565E-3</v>
      </c>
      <c r="I9" s="58">
        <f>_xlfn.XLOOKUP(Table312[[#This Row],[Symbol]],'E(Ri)'!$13:$13,'E(Ri)'!$8:$8)</f>
        <v>6.1873466420209159E-5</v>
      </c>
      <c r="J9" s="58">
        <f>_xlfn.XLOOKUP(Table312[[#This Row],[Symbol]],'E(Ri)'!$13:$13,'E(Ri)'!$9:$9)</f>
        <v>0.83426001800815586</v>
      </c>
      <c r="K9" s="58">
        <f>Table312[[#This Row],[Beta]]*Table312[[#This Row],[xi: Percentage]]</f>
        <v>1.053117540981436E-2</v>
      </c>
      <c r="L9" s="58">
        <f>_xlfn.XLOOKUP(Table312[[#This Row],[Symbol]],'E(Ri)'!$13:$13,'E(Ri)'!$10:$10)</f>
        <v>2.1298085804611169E-4</v>
      </c>
      <c r="M9" s="39">
        <f t="shared" si="1"/>
        <v>0.01</v>
      </c>
      <c r="N9" s="39">
        <v>0.99</v>
      </c>
      <c r="P9" s="32" t="s">
        <v>31169</v>
      </c>
    </row>
    <row r="10" spans="1:19" x14ac:dyDescent="0.3">
      <c r="A10" s="58" t="s">
        <v>14</v>
      </c>
      <c r="B10" s="30" t="str">
        <f>A112</f>
        <v>BAS.DE</v>
      </c>
      <c r="C10" s="31">
        <f>_xlfn.XLOOKUP(Table312[[#This Row],[Symbol]],'E(Ri)'!$13:$13,'E(Ri)'!$5:$5)</f>
        <v>4.3385426895713966E-2</v>
      </c>
      <c r="D10" s="31">
        <f>_xlfn.XLOOKUP(Table312[[#This Row],[Symbol]],'E(Ri)'!$13:$13,'E(Ri)'!$6:$6)</f>
        <v>1.7285030635742616E-4</v>
      </c>
      <c r="E10" s="27">
        <v>3.0101492199550831E-2</v>
      </c>
      <c r="F10" s="58">
        <f t="shared" si="0"/>
        <v>1.3059660892755169E-3</v>
      </c>
      <c r="G10" s="58">
        <f>_xlfn.XLOOKUP(P10,'E(Ri)'!$13:$13,'E(Ri)'!$7:$7)</f>
        <v>2908993.2470119521</v>
      </c>
      <c r="H10" s="58">
        <f>_xlfn.XLOOKUP(Table312[[#This Row],[Symbol]],'E(Ri)'!$13:$13,'E(Ri)'!$7:$7)</f>
        <v>1.2654128265358694E-2</v>
      </c>
      <c r="I10" s="58">
        <f>_xlfn.XLOOKUP(Table312[[#This Row],[Symbol]],'E(Ri)'!$13:$13,'E(Ri)'!$8:$8)</f>
        <v>1.6012696215614983E-4</v>
      </c>
      <c r="J10" s="58">
        <f>_xlfn.XLOOKUP(Table312[[#This Row],[Symbol]],'E(Ri)'!$13:$13,'E(Ri)'!$9:$9)</f>
        <v>1.3293983334681931</v>
      </c>
      <c r="K10" s="58">
        <f>Table312[[#This Row],[Beta]]*Table312[[#This Row],[xi: Percentage]]</f>
        <v>4.0016873564988689E-2</v>
      </c>
      <c r="L10" s="58">
        <f>_xlfn.XLOOKUP(Table312[[#This Row],[Symbol]],'E(Ri)'!$13:$13,'E(Ri)'!$10:$10)</f>
        <v>-7.068918770211821E-4</v>
      </c>
      <c r="M10" s="39">
        <f t="shared" si="1"/>
        <v>0.01</v>
      </c>
      <c r="N10" s="39">
        <f t="shared" ref="N10:N26" si="2">99/100</f>
        <v>0.99</v>
      </c>
      <c r="P10" s="32" t="s">
        <v>31159</v>
      </c>
    </row>
    <row r="11" spans="1:19" x14ac:dyDescent="0.3">
      <c r="A11" s="27" t="s">
        <v>15</v>
      </c>
      <c r="B11" s="30" t="str">
        <f>A114</f>
        <v>BAYN.DE</v>
      </c>
      <c r="C11" s="31">
        <f>_xlfn.XLOOKUP(Table312[[#This Row],[Symbol]],'E(Ri)'!$13:$13,'E(Ri)'!$5:$5)</f>
        <v>0.22742630390267821</v>
      </c>
      <c r="D11" s="31">
        <f>_xlfn.XLOOKUP(Table312[[#This Row],[Symbol]],'E(Ri)'!$13:$13,'E(Ri)'!$6:$6)</f>
        <v>9.0608089204254267E-4</v>
      </c>
      <c r="E11" s="27">
        <v>0.01</v>
      </c>
      <c r="F11" s="58">
        <f t="shared" si="0"/>
        <v>2.2742630390267821E-3</v>
      </c>
      <c r="G11" s="58">
        <f>_xlfn.XLOOKUP(P11,'E(Ri)'!$13:$13,'E(Ri)'!$7:$7)</f>
        <v>3203740.952191235</v>
      </c>
      <c r="H11" s="58">
        <f>_xlfn.XLOOKUP(Table312[[#This Row],[Symbol]],'E(Ri)'!$13:$13,'E(Ri)'!$7:$7)</f>
        <v>1.5379241061507393E-2</v>
      </c>
      <c r="I11" s="58">
        <f>_xlfn.XLOOKUP(Table312[[#This Row],[Symbol]],'E(Ri)'!$13:$13,'E(Ri)'!$8:$8)</f>
        <v>2.3652105562795505E-4</v>
      </c>
      <c r="J11" s="58">
        <f>_xlfn.XLOOKUP(Table312[[#This Row],[Symbol]],'E(Ri)'!$13:$13,'E(Ri)'!$9:$9)</f>
        <v>1.2957599755652485</v>
      </c>
      <c r="K11" s="58">
        <f>Table312[[#This Row],[Beta]]*Table312[[#This Row],[xi: Percentage]]</f>
        <v>1.2957599755652485E-2</v>
      </c>
      <c r="L11" s="58">
        <f>_xlfn.XLOOKUP(Table312[[#This Row],[Symbol]],'E(Ri)'!$13:$13,'E(Ri)'!$10:$10)</f>
        <v>4.5672215640004407E-5</v>
      </c>
      <c r="M11" s="39">
        <f t="shared" si="1"/>
        <v>0.01</v>
      </c>
      <c r="N11" s="39">
        <f t="shared" si="2"/>
        <v>0.99</v>
      </c>
      <c r="P11" s="32" t="s">
        <v>31170</v>
      </c>
    </row>
    <row r="12" spans="1:19" x14ac:dyDescent="0.3">
      <c r="A12" s="58" t="s">
        <v>16</v>
      </c>
      <c r="B12" s="30" t="str">
        <f>A116</f>
        <v>BEI.DE</v>
      </c>
      <c r="C12" s="31">
        <f>_xlfn.XLOOKUP(Table312[[#This Row],[Symbol]],'E(Ri)'!$13:$13,'E(Ri)'!$5:$5)</f>
        <v>0.29602442474979851</v>
      </c>
      <c r="D12" s="31">
        <f>_xlfn.XLOOKUP(Table312[[#This Row],[Symbol]],'E(Ri)'!$13:$13,'E(Ri)'!$6:$6)</f>
        <v>1.1793801782860498E-3</v>
      </c>
      <c r="E12" s="27">
        <v>9.9997686991359861E-3</v>
      </c>
      <c r="F12" s="58">
        <f t="shared" si="0"/>
        <v>2.9601757767927714E-3</v>
      </c>
      <c r="G12" s="58">
        <f>_xlfn.XLOOKUP(P12,'E(Ri)'!$13:$13,'E(Ri)'!$7:$7)</f>
        <v>438988.85258964141</v>
      </c>
      <c r="H12" s="58">
        <f>_xlfn.XLOOKUP(Table312[[#This Row],[Symbol]],'E(Ri)'!$13:$13,'E(Ri)'!$7:$7)</f>
        <v>9.4554849109105537E-3</v>
      </c>
      <c r="I12" s="58">
        <f>_xlfn.XLOOKUP(Table312[[#This Row],[Symbol]],'E(Ri)'!$13:$13,'E(Ri)'!$8:$8)</f>
        <v>8.940619490045716E-5</v>
      </c>
      <c r="J12" s="58">
        <f>_xlfn.XLOOKUP(Table312[[#This Row],[Symbol]],'E(Ri)'!$13:$13,'E(Ri)'!$9:$9)</f>
        <v>0.22285437884209694</v>
      </c>
      <c r="K12" s="58">
        <f>Table312[[#This Row],[Beta]]*Table312[[#This Row],[xi: Percentage]]</f>
        <v>2.2284922420105937E-3</v>
      </c>
      <c r="L12" s="58">
        <f>_xlfn.XLOOKUP(Table312[[#This Row],[Symbol]],'E(Ri)'!$13:$13,'E(Ri)'!$10:$10)</f>
        <v>1.0273390447452725E-3</v>
      </c>
      <c r="M12" s="39">
        <f t="shared" si="1"/>
        <v>0.01</v>
      </c>
      <c r="N12" s="39">
        <f t="shared" si="2"/>
        <v>0.99</v>
      </c>
      <c r="P12" s="32" t="s">
        <v>31160</v>
      </c>
    </row>
    <row r="13" spans="1:19" x14ac:dyDescent="0.3">
      <c r="A13" s="58" t="s">
        <v>17</v>
      </c>
      <c r="B13" s="30" t="str">
        <f>A118</f>
        <v>BMW.DE</v>
      </c>
      <c r="C13" s="31">
        <f>_xlfn.XLOOKUP(Table312[[#This Row],[Symbol]],'E(Ri)'!$13:$13,'E(Ri)'!$5:$5)</f>
        <v>0.1662389135738726</v>
      </c>
      <c r="D13" s="31">
        <f>_xlfn.XLOOKUP(Table312[[#This Row],[Symbol]],'E(Ri)'!$13:$13,'E(Ri)'!$6:$6)</f>
        <v>6.6230642858116577E-4</v>
      </c>
      <c r="E13" s="27">
        <v>1.4580630107047122E-2</v>
      </c>
      <c r="F13" s="58">
        <f t="shared" si="0"/>
        <v>2.4238681082180114E-3</v>
      </c>
      <c r="G13" s="58">
        <f>_xlfn.XLOOKUP(P13,'E(Ri)'!$13:$13,'E(Ri)'!$7:$7)</f>
        <v>1690380.2151394421</v>
      </c>
      <c r="H13" s="58">
        <f>_xlfn.XLOOKUP(Table312[[#This Row],[Symbol]],'E(Ri)'!$13:$13,'E(Ri)'!$7:$7)</f>
        <v>1.1353320147053069E-2</v>
      </c>
      <c r="I13" s="58">
        <f>_xlfn.XLOOKUP(Table312[[#This Row],[Symbol]],'E(Ri)'!$13:$13,'E(Ri)'!$8:$8)</f>
        <v>1.2889787836148112E-4</v>
      </c>
      <c r="J13" s="58">
        <f>_xlfn.XLOOKUP(Table312[[#This Row],[Symbol]],'E(Ri)'!$13:$13,'E(Ri)'!$9:$9)</f>
        <v>1.0660689162945121</v>
      </c>
      <c r="K13" s="58">
        <f>Table312[[#This Row],[Beta]]*Table312[[#This Row],[xi: Percentage]]</f>
        <v>1.554395653711086E-2</v>
      </c>
      <c r="L13" s="58">
        <f>_xlfn.XLOOKUP(Table312[[#This Row],[Symbol]],'E(Ri)'!$13:$13,'E(Ri)'!$10:$10)</f>
        <v>-4.5253123525953011E-5</v>
      </c>
      <c r="M13" s="39">
        <f t="shared" si="1"/>
        <v>0.01</v>
      </c>
      <c r="N13" s="39">
        <f t="shared" si="2"/>
        <v>0.99</v>
      </c>
      <c r="P13" s="32" t="s">
        <v>31171</v>
      </c>
    </row>
    <row r="14" spans="1:19" x14ac:dyDescent="0.3">
      <c r="A14" s="27" t="s">
        <v>18</v>
      </c>
      <c r="B14" s="30" t="str">
        <f>A120</f>
        <v>CON.DE</v>
      </c>
      <c r="C14" s="31">
        <f>_xlfn.XLOOKUP(Table312[[#This Row],[Symbol]],'E(Ri)'!$13:$13,'E(Ri)'!$5:$5)</f>
        <v>0.20411442523720488</v>
      </c>
      <c r="D14" s="31">
        <f>_xlfn.XLOOKUP(Table312[[#This Row],[Symbol]],'E(Ri)'!$13:$13,'E(Ri)'!$6:$6)</f>
        <v>8.1320488142312707E-4</v>
      </c>
      <c r="E14" s="27">
        <v>3.974662131314096E-2</v>
      </c>
      <c r="F14" s="58">
        <f t="shared" si="0"/>
        <v>8.1128587644526042E-3</v>
      </c>
      <c r="G14" s="58">
        <f>_xlfn.XLOOKUP(P14,'E(Ri)'!$13:$13,'E(Ri)'!$7:$7)</f>
        <v>658092.09561752994</v>
      </c>
      <c r="H14" s="58">
        <f>_xlfn.XLOOKUP(Table312[[#This Row],[Symbol]],'E(Ri)'!$13:$13,'E(Ri)'!$7:$7)</f>
        <v>1.6540023743149036E-2</v>
      </c>
      <c r="I14" s="58">
        <f>_xlfn.XLOOKUP(Table312[[#This Row],[Symbol]],'E(Ri)'!$13:$13,'E(Ri)'!$8:$8)</f>
        <v>2.7357238542393385E-4</v>
      </c>
      <c r="J14" s="58">
        <f>_xlfn.XLOOKUP(Table312[[#This Row],[Symbol]],'E(Ri)'!$13:$13,'E(Ri)'!$9:$9)</f>
        <v>1.2396395277589853</v>
      </c>
      <c r="K14" s="58">
        <f>Table312[[#This Row],[Beta]]*Table312[[#This Row],[xi: Percentage]]</f>
        <v>4.9271482874637285E-2</v>
      </c>
      <c r="L14" s="58">
        <f>_xlfn.XLOOKUP(Table312[[#This Row],[Symbol]],'E(Ri)'!$13:$13,'E(Ri)'!$10:$10)</f>
        <v>-9.7259469692986909E-6</v>
      </c>
      <c r="M14" s="39">
        <f t="shared" si="1"/>
        <v>0.01</v>
      </c>
      <c r="N14" s="39">
        <f t="shared" si="2"/>
        <v>0.99</v>
      </c>
      <c r="P14" s="32" t="s">
        <v>31161</v>
      </c>
    </row>
    <row r="15" spans="1:19" x14ac:dyDescent="0.3">
      <c r="A15" s="58" t="s">
        <v>19</v>
      </c>
      <c r="B15" s="30" t="str">
        <f>A122</f>
        <v>DB1.DE</v>
      </c>
      <c r="C15" s="31">
        <f>_xlfn.XLOOKUP(Table312[[#This Row],[Symbol]],'E(Ri)'!$13:$13,'E(Ri)'!$5:$5)</f>
        <v>0.26264674850639402</v>
      </c>
      <c r="D15" s="31">
        <f>_xlfn.XLOOKUP(Table312[[#This Row],[Symbol]],'E(Ri)'!$13:$13,'E(Ri)'!$6:$6)</f>
        <v>1.0464013884716893E-3</v>
      </c>
      <c r="E15" s="27">
        <v>0.01</v>
      </c>
      <c r="F15" s="58">
        <f t="shared" si="0"/>
        <v>2.6264674850639404E-3</v>
      </c>
      <c r="G15" s="58">
        <f>_xlfn.XLOOKUP(P15,'E(Ri)'!$13:$13,'E(Ri)'!$7:$7)</f>
        <v>579953.96812749002</v>
      </c>
      <c r="H15" s="58">
        <f>_xlfn.XLOOKUP(Table312[[#This Row],[Symbol]],'E(Ri)'!$13:$13,'E(Ri)'!$7:$7)</f>
        <v>1.071105795926419E-2</v>
      </c>
      <c r="I15" s="58">
        <f>_xlfn.XLOOKUP(Table312[[#This Row],[Symbol]],'E(Ri)'!$13:$13,'E(Ri)'!$8:$8)</f>
        <v>1.1472676260671676E-4</v>
      </c>
      <c r="J15" s="58">
        <f>_xlfn.XLOOKUP(Table312[[#This Row],[Symbol]],'E(Ri)'!$13:$13,'E(Ri)'!$9:$9)</f>
        <v>0.58089054658284878</v>
      </c>
      <c r="K15" s="58">
        <f>Table312[[#This Row],[Beta]]*Table312[[#This Row],[xi: Percentage]]</f>
        <v>5.8089054658284883E-3</v>
      </c>
      <c r="L15" s="58">
        <f>_xlfn.XLOOKUP(Table312[[#This Row],[Symbol]],'E(Ri)'!$13:$13,'E(Ri)'!$10:$10)</f>
        <v>6.5813878914791168E-4</v>
      </c>
      <c r="M15" s="39">
        <f t="shared" si="1"/>
        <v>0.01</v>
      </c>
      <c r="N15" s="39">
        <f t="shared" si="2"/>
        <v>0.99</v>
      </c>
      <c r="P15" s="32" t="s">
        <v>31172</v>
      </c>
    </row>
    <row r="16" spans="1:19" x14ac:dyDescent="0.3">
      <c r="A16" s="58" t="s">
        <v>20</v>
      </c>
      <c r="B16" s="30" t="str">
        <f>A124</f>
        <v>DBK.DE</v>
      </c>
      <c r="C16" s="31">
        <f>_xlfn.XLOOKUP(Table312[[#This Row],[Symbol]],'E(Ri)'!$13:$13,'E(Ri)'!$5:$5)</f>
        <v>7.2376351086749807E-2</v>
      </c>
      <c r="D16" s="31">
        <f>_xlfn.XLOOKUP(Table312[[#This Row],[Symbol]],'E(Ri)'!$13:$13,'E(Ri)'!$6:$6)</f>
        <v>2.88351996361553E-4</v>
      </c>
      <c r="E16" s="27">
        <v>2.6090445327103168E-2</v>
      </c>
      <c r="F16" s="58">
        <f t="shared" si="0"/>
        <v>1.8883312310040699E-3</v>
      </c>
      <c r="G16" s="58">
        <f>_xlfn.XLOOKUP(P16,'E(Ri)'!$13:$13,'E(Ri)'!$7:$7)</f>
        <v>15015869.697211156</v>
      </c>
      <c r="H16" s="58">
        <f>_xlfn.XLOOKUP(Table312[[#This Row],[Symbol]],'E(Ri)'!$13:$13,'E(Ri)'!$7:$7)</f>
        <v>2.1488088427350421E-2</v>
      </c>
      <c r="I16" s="58">
        <f>_xlfn.XLOOKUP(Table312[[#This Row],[Symbol]],'E(Ri)'!$13:$13,'E(Ri)'!$8:$8)</f>
        <v>4.6173794426163111E-4</v>
      </c>
      <c r="J16" s="58">
        <f>_xlfn.XLOOKUP(Table312[[#This Row],[Symbol]],'E(Ri)'!$13:$13,'E(Ri)'!$9:$9)</f>
        <v>1.5984288468057521</v>
      </c>
      <c r="K16" s="58">
        <f>Table312[[#This Row],[Beta]]*Table312[[#This Row],[xi: Percentage]]</f>
        <v>4.1703720436850042E-2</v>
      </c>
      <c r="L16" s="58">
        <f>_xlfn.XLOOKUP(Table312[[#This Row],[Symbol]],'E(Ri)'!$13:$13,'E(Ri)'!$10:$10)</f>
        <v>-7.6974325843471398E-4</v>
      </c>
      <c r="M16" s="39">
        <f t="shared" si="1"/>
        <v>0.01</v>
      </c>
      <c r="N16" s="39">
        <f t="shared" si="2"/>
        <v>0.99</v>
      </c>
      <c r="P16" s="32" t="s">
        <v>31162</v>
      </c>
    </row>
    <row r="17" spans="1:16" x14ac:dyDescent="0.3">
      <c r="A17" s="27" t="s">
        <v>21</v>
      </c>
      <c r="B17" s="30" t="str">
        <f>A126</f>
        <v>DPW.DE</v>
      </c>
      <c r="C17" s="31">
        <f>_xlfn.XLOOKUP(Table312[[#This Row],[Symbol]],'E(Ri)'!$13:$13,'E(Ri)'!$5:$5)</f>
        <v>0.23718597152260876</v>
      </c>
      <c r="D17" s="31">
        <f>_xlfn.XLOOKUP(Table312[[#This Row],[Symbol]],'E(Ri)'!$13:$13,'E(Ri)'!$6:$6)</f>
        <v>9.449640299705528E-4</v>
      </c>
      <c r="E17" s="27">
        <v>2.8943167137802428E-2</v>
      </c>
      <c r="F17" s="58">
        <f t="shared" si="0"/>
        <v>6.8649132165209126E-3</v>
      </c>
      <c r="G17" s="58">
        <f>_xlfn.XLOOKUP(P17,'E(Ri)'!$13:$13,'E(Ri)'!$7:$7)</f>
        <v>3122399.9561752989</v>
      </c>
      <c r="H17" s="58">
        <f>_xlfn.XLOOKUP(Table312[[#This Row],[Symbol]],'E(Ri)'!$13:$13,'E(Ri)'!$7:$7)</f>
        <v>1.0237046753207503E-2</v>
      </c>
      <c r="I17" s="58">
        <f>_xlfn.XLOOKUP(Table312[[#This Row],[Symbol]],'E(Ri)'!$13:$13,'E(Ri)'!$8:$8)</f>
        <v>1.0479712622735628E-4</v>
      </c>
      <c r="J17" s="58">
        <f>_xlfn.XLOOKUP(Table312[[#This Row],[Symbol]],'E(Ri)'!$13:$13,'E(Ri)'!$9:$9)</f>
        <v>1.0102829992656575</v>
      </c>
      <c r="K17" s="58">
        <f>Table312[[#This Row],[Beta]]*Table312[[#This Row],[xi: Percentage]]</f>
        <v>2.924078970422625E-2</v>
      </c>
      <c r="L17" s="58">
        <f>_xlfn.XLOOKUP(Table312[[#This Row],[Symbol]],'E(Ri)'!$13:$13,'E(Ri)'!$10:$10)</f>
        <v>2.7317090675930099E-4</v>
      </c>
      <c r="M17" s="39">
        <f t="shared" si="1"/>
        <v>0.01</v>
      </c>
      <c r="N17" s="39">
        <f t="shared" si="2"/>
        <v>0.99</v>
      </c>
      <c r="P17" s="32" t="s">
        <v>31173</v>
      </c>
    </row>
    <row r="18" spans="1:16" x14ac:dyDescent="0.3">
      <c r="A18" s="58" t="s">
        <v>22</v>
      </c>
      <c r="B18" s="30" t="str">
        <f>A128</f>
        <v>DTE.DE</v>
      </c>
      <c r="C18" s="31">
        <f>_xlfn.XLOOKUP(Table312[[#This Row],[Symbol]],'E(Ri)'!$13:$13,'E(Ri)'!$5:$5)</f>
        <v>2.629361262556042E-2</v>
      </c>
      <c r="D18" s="31">
        <f>_xlfn.XLOOKUP(Table312[[#This Row],[Symbol]],'E(Ri)'!$13:$13,'E(Ri)'!$6:$6)</f>
        <v>1.0475542878709331E-4</v>
      </c>
      <c r="E18" s="27">
        <v>3.2651515670110202E-2</v>
      </c>
      <c r="F18" s="58">
        <f t="shared" si="0"/>
        <v>8.5852630466729354E-4</v>
      </c>
      <c r="G18" s="58">
        <f>_xlfn.XLOOKUP(P18,'E(Ri)'!$13:$13,'E(Ri)'!$7:$7)</f>
        <v>10155726.6812749</v>
      </c>
      <c r="H18" s="58">
        <f>_xlfn.XLOOKUP(Table312[[#This Row],[Symbol]],'E(Ri)'!$13:$13,'E(Ri)'!$7:$7)</f>
        <v>7.0861628703468562E-3</v>
      </c>
      <c r="I18" s="58">
        <f>_xlfn.XLOOKUP(Table312[[#This Row],[Symbol]],'E(Ri)'!$13:$13,'E(Ri)'!$8:$8)</f>
        <v>5.0213704225082398E-5</v>
      </c>
      <c r="J18" s="58">
        <f>_xlfn.XLOOKUP(Table312[[#This Row],[Symbol]],'E(Ri)'!$13:$13,'E(Ri)'!$9:$9)</f>
        <v>0.47147050123505108</v>
      </c>
      <c r="K18" s="58">
        <f>Table312[[#This Row],[Beta]]*Table312[[#This Row],[xi: Percentage]]</f>
        <v>1.5394226459070981E-2</v>
      </c>
      <c r="L18" s="58">
        <f>_xlfn.XLOOKUP(Table312[[#This Row],[Symbol]],'E(Ri)'!$13:$13,'E(Ri)'!$10:$10)</f>
        <v>-2.0741716485476775E-4</v>
      </c>
      <c r="M18" s="39">
        <f t="shared" si="1"/>
        <v>0.01</v>
      </c>
      <c r="N18" s="39">
        <f t="shared" si="2"/>
        <v>0.99</v>
      </c>
      <c r="P18" s="32" t="s">
        <v>31163</v>
      </c>
    </row>
    <row r="19" spans="1:16" x14ac:dyDescent="0.3">
      <c r="A19" s="58" t="s">
        <v>23</v>
      </c>
      <c r="B19" s="30" t="str">
        <f>A130</f>
        <v>SHL.DE</v>
      </c>
      <c r="C19" s="31">
        <f>_xlfn.XLOOKUP(Table312[[#This Row],[Symbol]],'E(Ri)'!$13:$13,'E(Ri)'!$5:$5)</f>
        <v>0.32428108166672809</v>
      </c>
      <c r="D19" s="31">
        <f>_xlfn.XLOOKUP(Table312[[#This Row],[Symbol]],'E(Ri)'!$13:$13,'E(Ri)'!$6:$6)</f>
        <v>1.2919565006642554E-3</v>
      </c>
      <c r="E19" s="27">
        <v>1.0000000000000002E-2</v>
      </c>
      <c r="F19" s="58">
        <f t="shared" si="0"/>
        <v>3.2428108166672816E-3</v>
      </c>
      <c r="G19" s="58">
        <f>_xlfn.XLOOKUP(P19,'E(Ri)'!$13:$13,'E(Ri)'!$7:$7)</f>
        <v>522064.00398406375</v>
      </c>
      <c r="H19" s="58">
        <f>_xlfn.XLOOKUP(Table312[[#This Row],[Symbol]],'E(Ri)'!$13:$13,'E(Ri)'!$7:$7)</f>
        <v>1.2694828933802849E-2</v>
      </c>
      <c r="I19" s="58">
        <f>_xlfn.XLOOKUP(Table312[[#This Row],[Symbol]],'E(Ri)'!$13:$13,'E(Ri)'!$8:$8)</f>
        <v>1.6115868165851799E-4</v>
      </c>
      <c r="J19" s="58">
        <f>_xlfn.XLOOKUP(Table312[[#This Row],[Symbol]],'E(Ri)'!$13:$13,'E(Ri)'!$9:$9)</f>
        <v>0.66026289079298606</v>
      </c>
      <c r="K19" s="58">
        <f>Table312[[#This Row],[Beta]]*Table312[[#This Row],[xi: Percentage]]</f>
        <v>6.6026289079298616E-3</v>
      </c>
      <c r="L19" s="58">
        <f>_xlfn.XLOOKUP(Table312[[#This Row],[Symbol]],'E(Ri)'!$13:$13,'E(Ri)'!$10:$10)</f>
        <v>8.5023501392783953E-4</v>
      </c>
      <c r="M19" s="39">
        <f t="shared" si="1"/>
        <v>0.01</v>
      </c>
      <c r="N19" s="39">
        <f t="shared" si="2"/>
        <v>0.99</v>
      </c>
      <c r="P19" s="32" t="s">
        <v>31174</v>
      </c>
    </row>
    <row r="20" spans="1:16" x14ac:dyDescent="0.3">
      <c r="A20" s="27" t="s">
        <v>24</v>
      </c>
      <c r="B20" s="30" t="str">
        <f>A132</f>
        <v>MTX.DE</v>
      </c>
      <c r="C20" s="31">
        <f>_xlfn.XLOOKUP(Table312[[#This Row],[Symbol]],'E(Ri)'!$13:$13,'E(Ri)'!$5:$5)</f>
        <v>0.34772829004350531</v>
      </c>
      <c r="D20" s="31">
        <f>_xlfn.XLOOKUP(Table312[[#This Row],[Symbol]],'E(Ri)'!$13:$13,'E(Ri)'!$6:$6)</f>
        <v>1.3853716734801007E-3</v>
      </c>
      <c r="E20" s="27">
        <v>0.01</v>
      </c>
      <c r="F20" s="58">
        <f t="shared" si="0"/>
        <v>3.4772829004350533E-3</v>
      </c>
      <c r="G20" s="58">
        <f>_xlfn.XLOOKUP(P20,'E(Ri)'!$13:$13,'E(Ri)'!$7:$7)</f>
        <v>146387.94820717131</v>
      </c>
      <c r="H20" s="58">
        <f>_xlfn.XLOOKUP(Table312[[#This Row],[Symbol]],'E(Ri)'!$13:$13,'E(Ri)'!$7:$7)</f>
        <v>1.2881489374686486E-2</v>
      </c>
      <c r="I20" s="58">
        <f>_xlfn.XLOOKUP(Table312[[#This Row],[Symbol]],'E(Ri)'!$13:$13,'E(Ri)'!$8:$8)</f>
        <v>1.6593276851016085E-4</v>
      </c>
      <c r="J20" s="58">
        <f>_xlfn.XLOOKUP(Table312[[#This Row],[Symbol]],'E(Ri)'!$13:$13,'E(Ri)'!$9:$9)</f>
        <v>0.66753500332273163</v>
      </c>
      <c r="K20" s="58">
        <f>Table312[[#This Row],[Beta]]*Table312[[#This Row],[xi: Percentage]]</f>
        <v>6.6753500332273168E-3</v>
      </c>
      <c r="L20" s="58">
        <f>_xlfn.XLOOKUP(Table312[[#This Row],[Symbol]],'E(Ri)'!$13:$13,'E(Ri)'!$10:$10)</f>
        <v>9.3847085303570409E-4</v>
      </c>
      <c r="M20" s="39">
        <f t="shared" si="1"/>
        <v>0.01</v>
      </c>
      <c r="N20" s="39">
        <f t="shared" si="2"/>
        <v>0.99</v>
      </c>
      <c r="P20" s="32" t="s">
        <v>31164</v>
      </c>
    </row>
    <row r="21" spans="1:16" x14ac:dyDescent="0.3">
      <c r="A21" s="58" t="s">
        <v>31180</v>
      </c>
      <c r="B21" s="30" t="str">
        <f>A134</f>
        <v>PUM.DE</v>
      </c>
      <c r="C21" s="31">
        <f>_xlfn.XLOOKUP(Table312[[#This Row],[Symbol]],'E(Ri)'!$13:$13,'E(Ri)'!$5:$5)</f>
        <v>0.11476367416860916</v>
      </c>
      <c r="D21" s="31">
        <f>_xlfn.XLOOKUP(Table312[[#This Row],[Symbol]],'E(Ri)'!$13:$13,'E(Ri)'!$6:$6)</f>
        <v>4.5722579350043492E-4</v>
      </c>
      <c r="E21" s="27">
        <v>1.8892318774879673E-2</v>
      </c>
      <c r="F21" s="58">
        <f>C21*E21</f>
        <v>2.1681519161697881E-3</v>
      </c>
      <c r="G21" s="58">
        <f>_xlfn.XLOOKUP(P21,'E(Ri)'!$13:$13,'E(Ri)'!$7:$7)</f>
        <v>389310.16733067727</v>
      </c>
      <c r="H21" s="50">
        <f>_xlfn.XLOOKUP(Table312[[#This Row],[Symbol]],'E(Ri)'!$13:$13,'E(Ri)'!$7:$7)</f>
        <v>1.6316681505760672E-2</v>
      </c>
      <c r="I21" s="58">
        <f>_xlfn.XLOOKUP(Table312[[#This Row],[Symbol]],'E(Ri)'!$13:$13,'E(Ri)'!$8:$8)</f>
        <v>2.6623409536043235E-4</v>
      </c>
      <c r="J21" s="58">
        <f>_xlfn.XLOOKUP(Table312[[#This Row],[Symbol]],'E(Ri)'!$13:$13,'E(Ri)'!$9:$9)</f>
        <v>0.92694614257208052</v>
      </c>
      <c r="K21" s="58">
        <f>Table312[[#This Row],[Beta]]*Table312[[#This Row],[xi: Percentage]]</f>
        <v>1.7512162012616808E-2</v>
      </c>
      <c r="L21" s="58">
        <f>_xlfn.XLOOKUP(Table312[[#This Row],[Symbol]],'E(Ri)'!$13:$13,'E(Ri)'!$10:$10)</f>
        <v>-1.5752588926091051E-4</v>
      </c>
      <c r="M21" s="39">
        <f t="shared" si="1"/>
        <v>0.01</v>
      </c>
      <c r="N21" s="39">
        <f t="shared" si="2"/>
        <v>0.99</v>
      </c>
      <c r="P21" s="32" t="s">
        <v>31175</v>
      </c>
    </row>
    <row r="22" spans="1:16" x14ac:dyDescent="0.3">
      <c r="A22" s="58" t="s">
        <v>31181</v>
      </c>
      <c r="B22" s="30" t="str">
        <f>A136</f>
        <v>HFG.DE</v>
      </c>
      <c r="C22" s="31">
        <f>_xlfn.XLOOKUP(Table312[[#This Row],[Symbol]],'E(Ri)'!$13:$13,'E(Ri)'!$5:$5)</f>
        <v>0.28011053042926387</v>
      </c>
      <c r="D22" s="31">
        <f>_xlfn.XLOOKUP(Table312[[#This Row],[Symbol]],'E(Ri)'!$13:$13,'E(Ri)'!$6:$6)</f>
        <v>1.1159782088815294E-3</v>
      </c>
      <c r="E22" s="27">
        <v>0.01</v>
      </c>
      <c r="F22" s="50">
        <f t="shared" si="0"/>
        <v>2.8011053042926387E-3</v>
      </c>
      <c r="G22" s="58">
        <f>_xlfn.XLOOKUP(P22,'E(Ri)'!$13:$13,'E(Ri)'!$7:$7)</f>
        <v>396117.5378486056</v>
      </c>
      <c r="H22" s="58">
        <f>_xlfn.XLOOKUP(Table312[[#This Row],[Symbol]],'E(Ri)'!$13:$13,'E(Ri)'!$7:$7)</f>
        <v>2.5623298230115141E-2</v>
      </c>
      <c r="I22" s="58">
        <f>_xlfn.XLOOKUP(Table312[[#This Row],[Symbol]],'E(Ri)'!$13:$13,'E(Ri)'!$8:$8)</f>
        <v>6.5655341218942174E-4</v>
      </c>
      <c r="J22" s="58">
        <f>_xlfn.XLOOKUP(Table312[[#This Row],[Symbol]],'E(Ri)'!$13:$13,'E(Ri)'!$9:$9)</f>
        <v>0.71926983049710091</v>
      </c>
      <c r="K22" s="58">
        <f>Table312[[#This Row],[Beta]]*Table312[[#This Row],[xi: Percentage]]</f>
        <v>7.1926983049710094E-3</v>
      </c>
      <c r="L22" s="58">
        <f>_xlfn.XLOOKUP(Table312[[#This Row],[Symbol]],'E(Ri)'!$13:$13,'E(Ri)'!$10:$10)</f>
        <v>6.3593708171206923E-4</v>
      </c>
      <c r="M22" s="39">
        <f t="shared" si="1"/>
        <v>0.01</v>
      </c>
      <c r="N22" s="39">
        <f t="shared" si="2"/>
        <v>0.99</v>
      </c>
      <c r="P22" s="32" t="s">
        <v>31165</v>
      </c>
    </row>
    <row r="23" spans="1:16" x14ac:dyDescent="0.3">
      <c r="A23" s="58" t="s">
        <v>31182</v>
      </c>
      <c r="B23" s="30" t="str">
        <f>A138</f>
        <v>HNR1.DE</v>
      </c>
      <c r="C23" s="31">
        <f>_xlfn.XLOOKUP(Table312[[#This Row],[Symbol]],'E(Ri)'!$13:$13,'E(Ri)'!$5:$5)</f>
        <v>0.20856444200792332</v>
      </c>
      <c r="D23" s="31">
        <f>_xlfn.XLOOKUP(Table312[[#This Row],[Symbol]],'E(Ri)'!$13:$13,'E(Ri)'!$6:$6)</f>
        <v>8.3093403190407701E-4</v>
      </c>
      <c r="E23" s="27">
        <v>0.66603240049269818</v>
      </c>
      <c r="F23" s="58">
        <f t="shared" si="0"/>
        <v>0.13891067596795731</v>
      </c>
      <c r="G23" s="58">
        <f>_xlfn.XLOOKUP(P23,'E(Ri)'!$13:$13,'E(Ri)'!$7:$7)</f>
        <v>152834.85258964144</v>
      </c>
      <c r="H23" s="58">
        <f>_xlfn.XLOOKUP(Table312[[#This Row],[Symbol]],'E(Ri)'!$13:$13,'E(Ri)'!$7:$7)</f>
        <v>8.8921604229239472E-3</v>
      </c>
      <c r="I23" s="58">
        <f>_xlfn.XLOOKUP(Table312[[#This Row],[Symbol]],'E(Ri)'!$13:$13,'E(Ri)'!$8:$8)</f>
        <v>7.9070516987014993E-5</v>
      </c>
      <c r="J23" s="58">
        <f>_xlfn.XLOOKUP(Table312[[#This Row],[Symbol]],'E(Ri)'!$13:$13,'E(Ri)'!$9:$9)</f>
        <v>0.60831603974887782</v>
      </c>
      <c r="K23" s="58">
        <f>Table312[[#This Row],[Beta]]*Table312[[#This Row],[xi: Percentage]]</f>
        <v>0.40515819221215671</v>
      </c>
      <c r="L23" s="58">
        <f>_xlfn.XLOOKUP(Table312[[#This Row],[Symbol]],'E(Ri)'!$13:$13,'E(Ri)'!$10:$10)</f>
        <v>4.2539152726633439E-4</v>
      </c>
      <c r="M23" s="39">
        <f t="shared" si="1"/>
        <v>0.01</v>
      </c>
      <c r="N23" s="39">
        <f t="shared" si="2"/>
        <v>0.99</v>
      </c>
      <c r="P23" s="32" t="s">
        <v>31176</v>
      </c>
    </row>
    <row r="24" spans="1:16" x14ac:dyDescent="0.3">
      <c r="A24" s="58" t="s">
        <v>31183</v>
      </c>
      <c r="B24" s="30" t="str">
        <f>A140</f>
        <v>IFX.DE</v>
      </c>
      <c r="C24" s="31">
        <f>_xlfn.XLOOKUP(Table312[[#This Row],[Symbol]],'E(Ri)'!$13:$13,'E(Ri)'!$5:$5)</f>
        <v>0.16605260354415191</v>
      </c>
      <c r="D24" s="31">
        <f>_xlfn.XLOOKUP(Table312[[#This Row],[Symbol]],'E(Ri)'!$13:$13,'E(Ri)'!$6:$6)</f>
        <v>6.6156415754642199E-4</v>
      </c>
      <c r="E24" s="27">
        <v>1.4595024084111065E-2</v>
      </c>
      <c r="F24" s="58">
        <f t="shared" si="0"/>
        <v>2.4235417479562434E-3</v>
      </c>
      <c r="G24" s="58">
        <f>_xlfn.XLOOKUP(P24,'E(Ri)'!$13:$13,'E(Ri)'!$7:$7)</f>
        <v>6861870.0796812745</v>
      </c>
      <c r="H24" s="58">
        <f>_xlfn.XLOOKUP(Table312[[#This Row],[Symbol]],'E(Ri)'!$13:$13,'E(Ri)'!$7:$7)</f>
        <v>1.7207086670331766E-2</v>
      </c>
      <c r="I24" s="58">
        <f>_xlfn.XLOOKUP(Table312[[#This Row],[Symbol]],'E(Ri)'!$13:$13,'E(Ri)'!$8:$8)</f>
        <v>2.9608383168030914E-4</v>
      </c>
      <c r="J24" s="58">
        <f>_xlfn.XLOOKUP(Table312[[#This Row],[Symbol]],'E(Ri)'!$13:$13,'E(Ri)'!$9:$9)</f>
        <v>1.3808190011572889</v>
      </c>
      <c r="K24" s="58">
        <f>Table312[[#This Row],[Beta]]*Table312[[#This Row],[xi: Percentage]]</f>
        <v>2.0153086577688818E-2</v>
      </c>
      <c r="L24" s="58">
        <f>_xlfn.XLOOKUP(Table312[[#This Row],[Symbol]],'E(Ri)'!$13:$13,'E(Ri)'!$10:$10)</f>
        <v>-2.5411895894184109E-4</v>
      </c>
      <c r="M24" s="39">
        <f t="shared" si="1"/>
        <v>0.01</v>
      </c>
      <c r="N24" s="39">
        <f t="shared" si="2"/>
        <v>0.99</v>
      </c>
      <c r="P24" s="32" t="s">
        <v>31166</v>
      </c>
    </row>
    <row r="25" spans="1:16" x14ac:dyDescent="0.3">
      <c r="A25" s="58" t="s">
        <v>31184</v>
      </c>
      <c r="B25" s="30" t="str">
        <f>A142</f>
        <v>LIN.DE</v>
      </c>
      <c r="C25" s="31">
        <f>_xlfn.XLOOKUP(Table312[[#This Row],[Symbol]],'E(Ri)'!$13:$13,'E(Ri)'!$5:$5)</f>
        <v>0.15153454603921646</v>
      </c>
      <c r="D25" s="31">
        <f>_xlfn.XLOOKUP(Table312[[#This Row],[Symbol]],'E(Ri)'!$13:$13,'E(Ri)'!$6:$6)</f>
        <v>6.037232909928943E-4</v>
      </c>
      <c r="E25" s="27">
        <v>1.574323137805074E-2</v>
      </c>
      <c r="F25" s="58">
        <f t="shared" si="0"/>
        <v>2.3856434200632669E-3</v>
      </c>
      <c r="G25" s="58">
        <f>_xlfn.XLOOKUP(P25,'E(Ri)'!$13:$13,'E(Ri)'!$7:$7)</f>
        <v>792591.203187251</v>
      </c>
      <c r="H25" s="58">
        <f>_xlfn.XLOOKUP(Table312[[#This Row],[Symbol]],'E(Ri)'!$13:$13,'E(Ri)'!$7:$7)</f>
        <v>1.1565556169147008E-2</v>
      </c>
      <c r="I25" s="58">
        <f>_xlfn.XLOOKUP(Table312[[#This Row],[Symbol]],'E(Ri)'!$13:$13,'E(Ri)'!$8:$8)</f>
        <v>1.3376208950169441E-4</v>
      </c>
      <c r="J25" s="58">
        <f>_xlfn.XLOOKUP(Table312[[#This Row],[Symbol]],'E(Ri)'!$13:$13,'E(Ri)'!$9:$9)</f>
        <v>1.0480918277905016</v>
      </c>
      <c r="K25" s="58">
        <f>Table312[[#This Row],[Beta]]*Table312[[#This Row],[xi: Percentage]]</f>
        <v>1.6500352150349978E-2</v>
      </c>
      <c r="L25" s="58">
        <f>_xlfn.XLOOKUP(Table312[[#This Row],[Symbol]],'E(Ri)'!$13:$13,'E(Ri)'!$10:$10)</f>
        <v>-9.1716551873453444E-5</v>
      </c>
      <c r="M25" s="39">
        <f t="shared" si="1"/>
        <v>0.01</v>
      </c>
      <c r="N25" s="39">
        <f t="shared" si="2"/>
        <v>0.99</v>
      </c>
      <c r="P25" s="32" t="s">
        <v>31177</v>
      </c>
    </row>
    <row r="26" spans="1:16" x14ac:dyDescent="0.3">
      <c r="A26" s="58" t="s">
        <v>31185</v>
      </c>
      <c r="B26" s="30" t="str">
        <f>A144</f>
        <v>MRK.DE</v>
      </c>
      <c r="C26" s="31">
        <f>_xlfn.XLOOKUP(Table312[[#This Row],[Symbol]],'E(Ri)'!$13:$13,'E(Ri)'!$5:$5)</f>
        <v>0.26164621976029939</v>
      </c>
      <c r="D26" s="31">
        <f>_xlfn.XLOOKUP(Table312[[#This Row],[Symbol]],'E(Ri)'!$13:$13,'E(Ri)'!$6:$6)</f>
        <v>1.0424152181685235E-3</v>
      </c>
      <c r="E26" s="27">
        <v>9.9999999999999985E-3</v>
      </c>
      <c r="F26" s="58">
        <f t="shared" si="0"/>
        <v>2.6164621976029934E-3</v>
      </c>
      <c r="G26" s="58">
        <f>_xlfn.XLOOKUP(P26,'E(Ri)'!$13:$13,'E(Ri)'!$7:$7)</f>
        <v>503144.78087649401</v>
      </c>
      <c r="H26" s="58">
        <f>_xlfn.XLOOKUP(Table312[[#This Row],[Symbol]],'E(Ri)'!$13:$13,'E(Ri)'!$7:$7)</f>
        <v>1.0561215938977925E-2</v>
      </c>
      <c r="I26" s="58">
        <f>_xlfn.XLOOKUP(Table312[[#This Row],[Symbol]],'E(Ri)'!$13:$13,'E(Ri)'!$8:$8)</f>
        <v>1.1153928210972138E-4</v>
      </c>
      <c r="J26" s="58">
        <f>_xlfn.XLOOKUP(Table312[[#This Row],[Symbol]],'E(Ri)'!$13:$13,'E(Ri)'!$9:$9)</f>
        <v>0.53285464464965848</v>
      </c>
      <c r="K26" s="58">
        <f>Table312[[#This Row],[Beta]]*Table312[[#This Row],[xi: Percentage]]</f>
        <v>5.3285464464965836E-3</v>
      </c>
      <c r="L26" s="58">
        <f>_xlfn.XLOOKUP(Table312[[#This Row],[Symbol]],'E(Ri)'!$13:$13,'E(Ri)'!$10:$10)</f>
        <v>6.8593187438761795E-4</v>
      </c>
      <c r="M26" s="39">
        <f t="shared" si="1"/>
        <v>0.01</v>
      </c>
      <c r="N26" s="39">
        <f t="shared" si="2"/>
        <v>0.99</v>
      </c>
      <c r="P26" s="32" t="s">
        <v>31167</v>
      </c>
    </row>
    <row r="27" spans="1:16" s="44" customFormat="1" ht="15" thickBot="1" x14ac:dyDescent="0.35">
      <c r="A27" s="40"/>
      <c r="B27" s="41"/>
      <c r="C27" s="42"/>
      <c r="D27" s="42"/>
      <c r="E27" s="43"/>
      <c r="F27" s="40"/>
      <c r="G27" s="41"/>
      <c r="H27" s="41"/>
      <c r="I27" s="41"/>
      <c r="J27" s="41"/>
      <c r="K27" s="41"/>
      <c r="L27" s="41"/>
      <c r="M27" s="41"/>
      <c r="N27" s="41"/>
    </row>
    <row r="28" spans="1:16" ht="15" thickBot="1" x14ac:dyDescent="0.35">
      <c r="A28" s="29" t="s">
        <v>31202</v>
      </c>
      <c r="B28" s="29"/>
      <c r="C28" s="28">
        <f>SUM(C6:C26)</f>
        <v>4.6056952097887791</v>
      </c>
      <c r="D28" s="28">
        <f>SUM(D6:D26)</f>
        <v>1.8349383305931392E-2</v>
      </c>
      <c r="E28" s="54">
        <f t="shared" ref="E28:L28" si="3">SUM(E6:E26)</f>
        <v>0.99999998821181202</v>
      </c>
      <c r="F28" s="55">
        <f t="shared" si="3"/>
        <v>0.19999975000000003</v>
      </c>
      <c r="G28" s="28">
        <f t="shared" si="3"/>
        <v>52631414.1314741</v>
      </c>
      <c r="H28" s="28">
        <f t="shared" si="3"/>
        <v>0.27978754405859318</v>
      </c>
      <c r="I28" s="28">
        <f t="shared" si="3"/>
        <v>4.1205775858939846E-3</v>
      </c>
      <c r="J28" s="28">
        <f t="shared" si="3"/>
        <v>18.551604537665263</v>
      </c>
      <c r="K28" s="62">
        <f t="shared" si="3"/>
        <v>0.73140479022870242</v>
      </c>
      <c r="L28" s="28">
        <f t="shared" si="3"/>
        <v>6.0094367138856459E-3</v>
      </c>
      <c r="M28" s="28"/>
      <c r="N28" s="28"/>
    </row>
    <row r="29" spans="1:16" ht="15" thickBot="1" x14ac:dyDescent="0.35">
      <c r="A29" s="29"/>
      <c r="B29" s="29"/>
      <c r="C29" s="28"/>
      <c r="D29" s="28"/>
      <c r="E29" s="28"/>
      <c r="F29" s="47" t="s">
        <v>6</v>
      </c>
      <c r="G29" s="28"/>
      <c r="H29" s="48" t="s">
        <v>31203</v>
      </c>
      <c r="I29" s="28"/>
      <c r="J29" s="28"/>
      <c r="K29" s="28"/>
      <c r="L29" s="28"/>
      <c r="M29" s="28"/>
      <c r="N29" s="28"/>
    </row>
    <row r="30" spans="1:16" ht="15" thickBot="1" x14ac:dyDescent="0.35">
      <c r="A30" s="45" t="s">
        <v>40</v>
      </c>
      <c r="B30" s="57">
        <f>F28/H30</f>
        <v>1.6836444153966774</v>
      </c>
      <c r="C30" s="29"/>
      <c r="D30" s="29"/>
      <c r="E30" s="29"/>
      <c r="F30" s="29"/>
      <c r="G30" s="29"/>
      <c r="H30" s="56">
        <f t="array" ref="H30">SQRT(MMULT(MMULT(TRANSPOSE(E6:E26),'Cov Matrix'!B511:V531),'E(Rp) &amp; Optimization (4)'!E6:E26*252))</f>
        <v>0.11878978017628432</v>
      </c>
      <c r="I30" s="29"/>
      <c r="J30" s="29"/>
      <c r="K30" s="29"/>
      <c r="L30" s="29"/>
      <c r="M30" s="29"/>
      <c r="N30" s="29"/>
    </row>
    <row r="31" spans="1:16" x14ac:dyDescent="0.3">
      <c r="A31" s="46"/>
    </row>
    <row r="32" spans="1:16" x14ac:dyDescent="0.3">
      <c r="H32" s="132" t="s">
        <v>31306</v>
      </c>
    </row>
    <row r="33" spans="8:8" x14ac:dyDescent="0.3">
      <c r="H33" s="132" cm="1">
        <f t="array" ref="H33">SQRT(MMULT(MMULT(TRANSPOSE(E6:E26),'Cov Matrix'!B511:V531),'E(Rp) &amp; Optimization (4)'!E6:E26))</f>
        <v>7.4830527772018754E-3</v>
      </c>
    </row>
    <row r="101" spans="1:44" x14ac:dyDescent="0.3">
      <c r="A101" s="179" t="s">
        <v>31191</v>
      </c>
      <c r="B101" s="179"/>
      <c r="C101" s="179"/>
      <c r="D101" s="179"/>
      <c r="E101" s="179"/>
      <c r="F101" s="179"/>
      <c r="G101" s="60"/>
      <c r="H101" s="60"/>
      <c r="I101" s="60"/>
      <c r="J101" s="60"/>
      <c r="K101" s="60"/>
      <c r="L101" s="60"/>
      <c r="M101" s="60"/>
      <c r="N101" s="60"/>
      <c r="O101" s="24"/>
      <c r="P101" s="24"/>
      <c r="Q101" s="24"/>
      <c r="R101" s="24"/>
      <c r="S101" s="24"/>
      <c r="T101" s="24"/>
      <c r="U101" s="24"/>
      <c r="V101" s="24"/>
      <c r="W101" s="24"/>
      <c r="X101" s="24"/>
    </row>
    <row r="102" spans="1:44" x14ac:dyDescent="0.3">
      <c r="A102" s="30" t="str">
        <f>'E(Ri)'!C$13</f>
        <v>RWE.De</v>
      </c>
      <c r="B102" s="30" t="str">
        <f>'E(Ri)'!D$13</f>
        <v>Volume1</v>
      </c>
      <c r="C102" s="30" t="str">
        <f>'E(Ri)'!E$13</f>
        <v>ADS.DE</v>
      </c>
      <c r="D102" s="30"/>
      <c r="E102" s="30" t="str">
        <f>'E(Ri)'!F$13</f>
        <v>Volume2</v>
      </c>
      <c r="F102" s="30" t="str">
        <f>'E(Ri)'!G$13</f>
        <v>AIR.DE</v>
      </c>
      <c r="G102" s="30" t="str">
        <f>'E(Ri)'!I$13</f>
        <v>ALV.DE</v>
      </c>
      <c r="H102" s="30" t="str">
        <f>'E(Ri)'!J$13</f>
        <v>Volume4</v>
      </c>
      <c r="I102" s="30" t="str">
        <f>'E(Ri)'!K$13</f>
        <v>BAS.DE</v>
      </c>
      <c r="J102" s="30"/>
      <c r="K102" s="30"/>
      <c r="L102" s="30"/>
      <c r="M102" s="30" t="str">
        <f>'E(Ri)'!L$13</f>
        <v>Volume5</v>
      </c>
      <c r="N102" s="30" t="str">
        <f>'E(Ri)'!M$13</f>
        <v>BAYN.DE</v>
      </c>
      <c r="O102" s="23" t="str">
        <f>'E(Ri)'!O$13</f>
        <v>BEI.DE</v>
      </c>
      <c r="P102" s="23" t="str">
        <f>'E(Ri)'!P$13</f>
        <v>Volume7</v>
      </c>
      <c r="Q102" s="23" t="str">
        <f>'E(Ri)'!Q$13</f>
        <v>BMW.DE</v>
      </c>
      <c r="R102" s="23" t="str">
        <f>'E(Ri)'!R$13</f>
        <v>Volume8</v>
      </c>
      <c r="S102" s="23" t="str">
        <f>'E(Ri)'!S$13</f>
        <v>CON.DE</v>
      </c>
      <c r="T102" s="23" t="str">
        <f>'E(Ri)'!T$13</f>
        <v>Volume9</v>
      </c>
      <c r="U102" s="23" t="str">
        <f>'E(Ri)'!U$13</f>
        <v>DB1.DE</v>
      </c>
      <c r="V102" s="23" t="str">
        <f>'E(Ri)'!V$13</f>
        <v>Volume10</v>
      </c>
      <c r="W102" s="23" t="str">
        <f>'E(Ri)'!W$13</f>
        <v>DBK.DE</v>
      </c>
      <c r="X102" s="23" t="str">
        <f>'E(Ri)'!X$13</f>
        <v>Volume11</v>
      </c>
      <c r="Y102" s="23" t="str">
        <f>'E(Ri)'!Y$13</f>
        <v>DPW.DE</v>
      </c>
      <c r="Z102" s="23" t="str">
        <f>'E(Ri)'!Z$13</f>
        <v>Volume12</v>
      </c>
      <c r="AA102" s="23" t="str">
        <f>'E(Ri)'!AA$13</f>
        <v>DTE.DE</v>
      </c>
      <c r="AB102" s="23" t="str">
        <f>'E(Ri)'!AB$13</f>
        <v>Volume13</v>
      </c>
      <c r="AC102" s="23" t="str">
        <f>'E(Ri)'!AC$13</f>
        <v>SHL.DE</v>
      </c>
      <c r="AD102" s="23" t="str">
        <f>'E(Ri)'!AD$13</f>
        <v>Volume14</v>
      </c>
      <c r="AE102" s="23" t="str">
        <f>'E(Ri)'!AE$13</f>
        <v>MTX.DE</v>
      </c>
      <c r="AF102" s="23" t="str">
        <f>'E(Ri)'!AF$13</f>
        <v>Volume15</v>
      </c>
      <c r="AG102" s="23" t="str">
        <f>'E(Ri)'!AG$13</f>
        <v>PUM.DE</v>
      </c>
      <c r="AH102" s="23" t="str">
        <f>'E(Ri)'!AH$13</f>
        <v>Volume16</v>
      </c>
      <c r="AI102" s="23" t="str">
        <f>'E(Ri)'!AI$13</f>
        <v>HFG.DE</v>
      </c>
      <c r="AJ102" s="23" t="str">
        <f>'E(Ri)'!AJ$13</f>
        <v>Volume17</v>
      </c>
      <c r="AK102" s="23" t="str">
        <f>'E(Ri)'!AK$13</f>
        <v>HNR1.DE</v>
      </c>
      <c r="AL102" s="23" t="str">
        <f>'E(Ri)'!AL$13</f>
        <v>Volume18</v>
      </c>
      <c r="AM102" s="23" t="str">
        <f>'E(Ri)'!AM$13</f>
        <v>IFX.DE</v>
      </c>
      <c r="AN102" s="23" t="str">
        <f>'E(Ri)'!AN$13</f>
        <v>Volume19</v>
      </c>
      <c r="AO102" s="23" t="str">
        <f>'E(Ri)'!AO$13</f>
        <v>LIN.DE</v>
      </c>
      <c r="AP102" s="23" t="str">
        <f>'E(Ri)'!AP$13</f>
        <v>Volume20</v>
      </c>
      <c r="AQ102" s="23" t="str">
        <f>'E(Ri)'!AQ$13</f>
        <v>MRK.DE</v>
      </c>
      <c r="AR102" s="23" t="str">
        <f>'E(Ri)'!AR$13</f>
        <v>Volume21</v>
      </c>
    </row>
    <row r="104" spans="1:44" x14ac:dyDescent="0.3">
      <c r="A104" s="30" t="str">
        <f>'E(Ri)'!C$13</f>
        <v>RWE.De</v>
      </c>
      <c r="N104"/>
    </row>
    <row r="105" spans="1:44" x14ac:dyDescent="0.3">
      <c r="A105" s="30" t="str">
        <f>'E(Ri)'!D$13</f>
        <v>Volume1</v>
      </c>
      <c r="N105"/>
    </row>
    <row r="106" spans="1:44" hidden="1" x14ac:dyDescent="0.3">
      <c r="A106" s="30" t="str">
        <f>'E(Ri)'!E$13</f>
        <v>ADS.DE</v>
      </c>
      <c r="N106"/>
    </row>
    <row r="107" spans="1:44" x14ac:dyDescent="0.3">
      <c r="A107" s="30" t="str">
        <f>'E(Ri)'!F$13</f>
        <v>Volume2</v>
      </c>
      <c r="N107"/>
    </row>
    <row r="108" spans="1:44" hidden="1" x14ac:dyDescent="0.3">
      <c r="A108" s="30" t="str">
        <f>'E(Ri)'!G$13</f>
        <v>AIR.DE</v>
      </c>
      <c r="N108"/>
    </row>
    <row r="109" spans="1:44" x14ac:dyDescent="0.3">
      <c r="A109" s="30" t="str">
        <f>'E(Ri)'!H$13</f>
        <v>Volume3</v>
      </c>
      <c r="N109"/>
    </row>
    <row r="110" spans="1:44" hidden="1" x14ac:dyDescent="0.3">
      <c r="A110" s="30" t="str">
        <f>'E(Ri)'!I$13</f>
        <v>ALV.DE</v>
      </c>
      <c r="N110"/>
    </row>
    <row r="111" spans="1:44" x14ac:dyDescent="0.3">
      <c r="A111" s="30" t="str">
        <f>'E(Ri)'!J$13</f>
        <v>Volume4</v>
      </c>
      <c r="N111"/>
    </row>
    <row r="112" spans="1:44" hidden="1" x14ac:dyDescent="0.3">
      <c r="A112" s="30" t="str">
        <f>'E(Ri)'!K$13</f>
        <v>BAS.DE</v>
      </c>
      <c r="N112"/>
    </row>
    <row r="113" spans="1:14" x14ac:dyDescent="0.3">
      <c r="A113" s="30" t="str">
        <f>'E(Ri)'!L$13</f>
        <v>Volume5</v>
      </c>
      <c r="N113"/>
    </row>
    <row r="114" spans="1:14" hidden="1" x14ac:dyDescent="0.3">
      <c r="A114" s="30" t="str">
        <f>'E(Ri)'!M$13</f>
        <v>BAYN.DE</v>
      </c>
      <c r="N114"/>
    </row>
    <row r="115" spans="1:14" x14ac:dyDescent="0.3">
      <c r="A115" s="30" t="str">
        <f>'E(Ri)'!N$13</f>
        <v>Volume6</v>
      </c>
      <c r="N115"/>
    </row>
    <row r="116" spans="1:14" hidden="1" x14ac:dyDescent="0.3">
      <c r="A116" s="30" t="str">
        <f>'E(Ri)'!O$13</f>
        <v>BEI.DE</v>
      </c>
      <c r="N116"/>
    </row>
    <row r="117" spans="1:14" x14ac:dyDescent="0.3">
      <c r="A117" s="30" t="str">
        <f>'E(Ri)'!P$13</f>
        <v>Volume7</v>
      </c>
      <c r="N117"/>
    </row>
    <row r="118" spans="1:14" hidden="1" x14ac:dyDescent="0.3">
      <c r="A118" s="30" t="str">
        <f>'E(Ri)'!Q$13</f>
        <v>BMW.DE</v>
      </c>
      <c r="N118"/>
    </row>
    <row r="119" spans="1:14" x14ac:dyDescent="0.3">
      <c r="A119" s="30" t="str">
        <f>'E(Ri)'!R$13</f>
        <v>Volume8</v>
      </c>
      <c r="N119"/>
    </row>
    <row r="120" spans="1:14" hidden="1" x14ac:dyDescent="0.3">
      <c r="A120" s="30" t="str">
        <f>'E(Ri)'!S$13</f>
        <v>CON.DE</v>
      </c>
      <c r="N120"/>
    </row>
    <row r="121" spans="1:14" x14ac:dyDescent="0.3">
      <c r="A121" s="30" t="str">
        <f>'E(Ri)'!T$13</f>
        <v>Volume9</v>
      </c>
      <c r="N121"/>
    </row>
    <row r="122" spans="1:14" hidden="1" x14ac:dyDescent="0.3">
      <c r="A122" s="30" t="str">
        <f>'E(Ri)'!U$13</f>
        <v>DB1.DE</v>
      </c>
      <c r="N122"/>
    </row>
    <row r="123" spans="1:14" x14ac:dyDescent="0.3">
      <c r="A123" s="30" t="str">
        <f>'E(Ri)'!V$13</f>
        <v>Volume10</v>
      </c>
      <c r="N123"/>
    </row>
    <row r="124" spans="1:14" hidden="1" x14ac:dyDescent="0.3">
      <c r="A124" s="30" t="str">
        <f>'E(Ri)'!W$13</f>
        <v>DBK.DE</v>
      </c>
      <c r="N124"/>
    </row>
    <row r="125" spans="1:14" x14ac:dyDescent="0.3">
      <c r="A125" s="30" t="str">
        <f>'E(Ri)'!X$13</f>
        <v>Volume11</v>
      </c>
      <c r="N125"/>
    </row>
    <row r="126" spans="1:14" hidden="1" x14ac:dyDescent="0.3">
      <c r="A126" s="30" t="str">
        <f>'E(Ri)'!Y$13</f>
        <v>DPW.DE</v>
      </c>
    </row>
    <row r="127" spans="1:14" x14ac:dyDescent="0.3">
      <c r="A127" s="30" t="str">
        <f>'E(Ri)'!Z$13</f>
        <v>Volume12</v>
      </c>
    </row>
    <row r="128" spans="1:14" hidden="1" x14ac:dyDescent="0.3">
      <c r="A128" s="30" t="str">
        <f>'E(Ri)'!AA$13</f>
        <v>DTE.DE</v>
      </c>
    </row>
    <row r="129" spans="1:1" x14ac:dyDescent="0.3">
      <c r="A129" s="30" t="str">
        <f>'E(Ri)'!AB$13</f>
        <v>Volume13</v>
      </c>
    </row>
    <row r="130" spans="1:1" hidden="1" x14ac:dyDescent="0.3">
      <c r="A130" s="30" t="str">
        <f>'E(Ri)'!AC$13</f>
        <v>SHL.DE</v>
      </c>
    </row>
    <row r="131" spans="1:1" x14ac:dyDescent="0.3">
      <c r="A131" s="30" t="str">
        <f>'E(Ri)'!AD$13</f>
        <v>Volume14</v>
      </c>
    </row>
    <row r="132" spans="1:1" hidden="1" x14ac:dyDescent="0.3">
      <c r="A132" s="30" t="str">
        <f>'E(Ri)'!AE$13</f>
        <v>MTX.DE</v>
      </c>
    </row>
    <row r="133" spans="1:1" x14ac:dyDescent="0.3">
      <c r="A133" s="30" t="str">
        <f>'E(Ri)'!AF$13</f>
        <v>Volume15</v>
      </c>
    </row>
    <row r="134" spans="1:1" hidden="1" x14ac:dyDescent="0.3">
      <c r="A134" s="30" t="str">
        <f>'E(Ri)'!AG$13</f>
        <v>PUM.DE</v>
      </c>
    </row>
    <row r="135" spans="1:1" x14ac:dyDescent="0.3">
      <c r="A135" s="30" t="str">
        <f>'E(Ri)'!AH$13</f>
        <v>Volume16</v>
      </c>
    </row>
    <row r="136" spans="1:1" hidden="1" x14ac:dyDescent="0.3">
      <c r="A136" s="30" t="str">
        <f>'E(Ri)'!AI$13</f>
        <v>HFG.DE</v>
      </c>
    </row>
    <row r="137" spans="1:1" x14ac:dyDescent="0.3">
      <c r="A137" s="30" t="str">
        <f>'E(Ri)'!AJ$13</f>
        <v>Volume17</v>
      </c>
    </row>
    <row r="138" spans="1:1" hidden="1" x14ac:dyDescent="0.3">
      <c r="A138" s="30" t="str">
        <f>'E(Ri)'!AK$13</f>
        <v>HNR1.DE</v>
      </c>
    </row>
    <row r="139" spans="1:1" x14ac:dyDescent="0.3">
      <c r="A139" s="30" t="str">
        <f>'E(Ri)'!AL$13</f>
        <v>Volume18</v>
      </c>
    </row>
    <row r="140" spans="1:1" hidden="1" x14ac:dyDescent="0.3">
      <c r="A140" s="30" t="str">
        <f>'E(Ri)'!AM$13</f>
        <v>IFX.DE</v>
      </c>
    </row>
    <row r="141" spans="1:1" x14ac:dyDescent="0.3">
      <c r="A141" s="30" t="str">
        <f>'E(Ri)'!AN$13</f>
        <v>Volume19</v>
      </c>
    </row>
    <row r="142" spans="1:1" hidden="1" x14ac:dyDescent="0.3">
      <c r="A142" s="30" t="str">
        <f>'E(Ri)'!AO$13</f>
        <v>LIN.DE</v>
      </c>
    </row>
    <row r="143" spans="1:1" x14ac:dyDescent="0.3">
      <c r="A143" s="30" t="str">
        <f>'E(Ri)'!AP$13</f>
        <v>Volume20</v>
      </c>
    </row>
    <row r="144" spans="1:1" hidden="1" x14ac:dyDescent="0.3">
      <c r="A144" s="30" t="str">
        <f>'E(Ri)'!AQ$13</f>
        <v>MRK.DE</v>
      </c>
    </row>
    <row r="145" spans="1:1" x14ac:dyDescent="0.3">
      <c r="A145" s="30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104:A145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1:N1"/>
    <mergeCell ref="A2:N2"/>
    <mergeCell ref="A3:N3"/>
    <mergeCell ref="A4:N4"/>
    <mergeCell ref="A101:F101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02500-B82E-4553-885A-C7860478C4C6}">
  <sheetPr filterMode="1"/>
  <dimension ref="A1:AR145"/>
  <sheetViews>
    <sheetView topLeftCell="A7" zoomScaleNormal="100" workbookViewId="0">
      <selection activeCell="F28" sqref="F28"/>
    </sheetView>
  </sheetViews>
  <sheetFormatPr defaultRowHeight="14.4" x14ac:dyDescent="0.3"/>
  <cols>
    <col min="1" max="1" width="11.33203125" style="58" bestFit="1" customWidth="1"/>
    <col min="2" max="2" width="12" style="58" customWidth="1"/>
    <col min="3" max="3" width="11.44140625" style="58" bestFit="1" customWidth="1"/>
    <col min="4" max="4" width="16.33203125" style="58" bestFit="1" customWidth="1"/>
    <col min="5" max="5" width="14.6640625" style="58" customWidth="1"/>
    <col min="6" max="6" width="12.5546875" style="58" bestFit="1" customWidth="1"/>
    <col min="7" max="7" width="16.6640625" style="58" bestFit="1" customWidth="1"/>
    <col min="8" max="8" width="14.44140625" style="58" bestFit="1" customWidth="1"/>
    <col min="9" max="9" width="14.5546875" style="58" bestFit="1" customWidth="1"/>
    <col min="10" max="10" width="14.5546875" style="58" customWidth="1"/>
    <col min="11" max="11" width="16.109375" style="58" bestFit="1" customWidth="1"/>
    <col min="12" max="12" width="14.5546875" style="58" customWidth="1"/>
    <col min="13" max="13" width="11.6640625" style="58" bestFit="1" customWidth="1"/>
    <col min="14" max="14" width="11.5546875" style="58" bestFit="1" customWidth="1"/>
  </cols>
  <sheetData>
    <row r="1" spans="1:19" x14ac:dyDescent="0.3">
      <c r="A1" s="178" t="s">
        <v>0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61"/>
      <c r="P1" s="61"/>
      <c r="Q1" s="61"/>
      <c r="R1" s="61"/>
      <c r="S1" s="61"/>
    </row>
    <row r="2" spans="1:19" ht="15.6" customHeight="1" x14ac:dyDescent="0.3">
      <c r="A2" s="178" t="s">
        <v>4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61"/>
      <c r="P2" s="61"/>
      <c r="Q2" s="61"/>
      <c r="R2" s="61"/>
      <c r="S2" s="61"/>
    </row>
    <row r="3" spans="1:19" x14ac:dyDescent="0.3">
      <c r="A3" s="178" t="s">
        <v>1</v>
      </c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61"/>
      <c r="P3" s="61"/>
      <c r="Q3" s="61"/>
      <c r="R3" s="61"/>
      <c r="S3" s="61"/>
    </row>
    <row r="4" spans="1:19" x14ac:dyDescent="0.3">
      <c r="A4" s="178" t="s">
        <v>31193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22"/>
      <c r="P4" s="22"/>
      <c r="Q4" s="22"/>
      <c r="R4" s="22"/>
      <c r="S4" s="22"/>
    </row>
    <row r="5" spans="1:19" x14ac:dyDescent="0.3">
      <c r="A5" s="58" t="s">
        <v>31189</v>
      </c>
      <c r="B5" s="58" t="s">
        <v>31190</v>
      </c>
      <c r="C5" s="58" t="s">
        <v>2</v>
      </c>
      <c r="D5" s="58" t="s">
        <v>27</v>
      </c>
      <c r="E5" s="58" t="s">
        <v>3</v>
      </c>
      <c r="F5" s="58" t="s">
        <v>5</v>
      </c>
      <c r="G5" s="58" t="s">
        <v>31194</v>
      </c>
      <c r="H5" s="58" t="s">
        <v>31196</v>
      </c>
      <c r="I5" s="58" t="s">
        <v>31195</v>
      </c>
      <c r="J5" s="58" t="s">
        <v>30</v>
      </c>
      <c r="K5" s="58" t="s">
        <v>31207</v>
      </c>
      <c r="L5" s="58" t="s">
        <v>31197</v>
      </c>
      <c r="M5" s="58" t="s">
        <v>38</v>
      </c>
      <c r="N5" s="58" t="s">
        <v>39</v>
      </c>
      <c r="P5" s="32"/>
    </row>
    <row r="6" spans="1:19" x14ac:dyDescent="0.3">
      <c r="A6" s="58" t="s">
        <v>10</v>
      </c>
      <c r="B6" s="30" t="str">
        <f>A104</f>
        <v>RWE.De</v>
      </c>
      <c r="C6" s="31">
        <f>_xlfn.XLOOKUP(Table311[[#This Row],[Symbol]],'E(Ri)'!$13:$13,'E(Ri)'!$5:$5)</f>
        <v>0.32187777749282903</v>
      </c>
      <c r="D6" s="31">
        <f>_xlfn.XLOOKUP(Table311[[#This Row],[Symbol]],'E(Ri)'!$13:$13,'E(Ri)'!$6:$6)</f>
        <v>1.2823815836367691E-3</v>
      </c>
      <c r="E6" s="27">
        <v>2.1162723984334823E-2</v>
      </c>
      <c r="F6" s="58">
        <f>C6*E6</f>
        <v>6.8118105617718805E-3</v>
      </c>
      <c r="G6" s="58">
        <f>_xlfn.XLOOKUP(P6,'E(Ri)'!$13:$13,'E(Ri)'!$7:$7)</f>
        <v>3355290.9003984062</v>
      </c>
      <c r="H6" s="58">
        <f>_xlfn.XLOOKUP(Table311[[#This Row],[Symbol]],'E(Ri)'!$13:$13,'E(Ri)'!$7:$7)</f>
        <v>1.3883797660914996E-2</v>
      </c>
      <c r="I6" s="58">
        <f>_xlfn.XLOOKUP(Table311[[#This Row],[Symbol]],'E(Ri)'!$13:$13,'E(Ri)'!$8:$8)</f>
        <v>1.9275983748922871E-4</v>
      </c>
      <c r="J6" s="58">
        <f>_xlfn.XLOOKUP(Table311[[#This Row],[Symbol]],'E(Ri)'!$13:$13,'E(Ri)'!$9:$9)</f>
        <v>0.38305140478116578</v>
      </c>
      <c r="K6" s="58">
        <f>Table311[[#This Row],[Beta]]*Table311[[#This Row],[xi: Percentage]]</f>
        <v>8.106411151195524E-3</v>
      </c>
      <c r="L6" s="58">
        <f>_xlfn.XLOOKUP(Table311[[#This Row],[Symbol]],'E(Ri)'!$13:$13,'E(Ri)'!$10:$10)</f>
        <v>1.0240024406010268E-3</v>
      </c>
      <c r="M6" s="39">
        <f>1/100</f>
        <v>0.01</v>
      </c>
      <c r="N6" s="39">
        <v>0.99</v>
      </c>
      <c r="P6" s="32" t="s">
        <v>31198</v>
      </c>
    </row>
    <row r="7" spans="1:19" x14ac:dyDescent="0.3">
      <c r="A7" s="58" t="s">
        <v>11</v>
      </c>
      <c r="B7" s="30" t="str">
        <f>A106</f>
        <v>ADS.DE</v>
      </c>
      <c r="C7" s="31">
        <f>_xlfn.XLOOKUP(Table311[[#This Row],[Symbol]],'E(Ri)'!$13:$13,'E(Ri)'!$5:$5)</f>
        <v>0.44109195748675223</v>
      </c>
      <c r="D7" s="31">
        <f>_xlfn.XLOOKUP(Table311[[#This Row],[Symbol]],'E(Ri)'!$13:$13,'E(Ri)'!$6:$6)</f>
        <v>1.7573384760428375E-3</v>
      </c>
      <c r="E7" s="27">
        <v>1.0000000000000002E-2</v>
      </c>
      <c r="F7" s="58">
        <f t="shared" ref="F7:F26" si="0">C7*E7</f>
        <v>4.4109195748675235E-3</v>
      </c>
      <c r="G7" s="58">
        <f>_xlfn.XLOOKUP(P7,'E(Ri)'!$13:$13,'E(Ri)'!$7:$7)</f>
        <v>641412.31474103581</v>
      </c>
      <c r="H7" s="58">
        <f>_xlfn.XLOOKUP(Table311[[#This Row],[Symbol]],'E(Ri)'!$13:$13,'E(Ri)'!$7:$7)</f>
        <v>1.4184697780744961E-2</v>
      </c>
      <c r="I7" s="58">
        <f>_xlfn.XLOOKUP(Table311[[#This Row],[Symbol]],'E(Ri)'!$13:$13,'E(Ri)'!$8:$8)</f>
        <v>2.0120565113107103E-4</v>
      </c>
      <c r="J7" s="58">
        <f>_xlfn.XLOOKUP(Table311[[#This Row],[Symbol]],'E(Ri)'!$13:$13,'E(Ri)'!$9:$9)</f>
        <v>1.0183503528177797</v>
      </c>
      <c r="K7" s="58">
        <f>Table311[[#This Row],[Beta]]*Table311[[#This Row],[xi: Percentage]]</f>
        <v>1.01835035281778E-2</v>
      </c>
      <c r="L7" s="58">
        <f>_xlfn.XLOOKUP(Table311[[#This Row],[Symbol]],'E(Ri)'!$13:$13,'E(Ri)'!$10:$10)</f>
        <v>1.0769871580204567E-3</v>
      </c>
      <c r="M7" s="39">
        <f t="shared" ref="M7:M26" si="1">1/100</f>
        <v>0.01</v>
      </c>
      <c r="N7" s="39">
        <v>0.99</v>
      </c>
      <c r="P7" s="32" t="s">
        <v>31168</v>
      </c>
    </row>
    <row r="8" spans="1:19" x14ac:dyDescent="0.3">
      <c r="A8" s="27" t="s">
        <v>12</v>
      </c>
      <c r="B8" s="30" t="str">
        <f>A108</f>
        <v>AIR.DE</v>
      </c>
      <c r="C8" s="31">
        <f>_xlfn.XLOOKUP(Table311[[#This Row],[Symbol]],'E(Ri)'!$13:$13,'E(Ri)'!$5:$5)</f>
        <v>0.25966513971861943</v>
      </c>
      <c r="D8" s="31">
        <f>_xlfn.XLOOKUP(Table311[[#This Row],[Symbol]],'E(Ri)'!$13:$13,'E(Ri)'!$6:$6)</f>
        <v>1.0345224689984839E-3</v>
      </c>
      <c r="E8" s="27">
        <v>0.01</v>
      </c>
      <c r="F8" s="49">
        <f t="shared" si="0"/>
        <v>2.5966513971861943E-3</v>
      </c>
      <c r="G8" s="58">
        <f>_xlfn.XLOOKUP(P8,'E(Ri)'!$13:$13,'E(Ri)'!$7:$7)</f>
        <v>72783.852589641436</v>
      </c>
      <c r="H8" s="58">
        <f>_xlfn.XLOOKUP(Table311[[#This Row],[Symbol]],'E(Ri)'!$13:$13,'E(Ri)'!$7:$7)</f>
        <v>1.3206208353098126E-2</v>
      </c>
      <c r="I8" s="58">
        <f>_xlfn.XLOOKUP(Table311[[#This Row],[Symbol]],'E(Ri)'!$13:$13,'E(Ri)'!$8:$8)</f>
        <v>1.7440393906543872E-4</v>
      </c>
      <c r="J8" s="58">
        <f>_xlfn.XLOOKUP(Table311[[#This Row],[Symbol]],'E(Ri)'!$13:$13,'E(Ri)'!$9:$9)</f>
        <v>0.95705335570858829</v>
      </c>
      <c r="K8" s="58">
        <f>Table311[[#This Row],[Beta]]*Table311[[#This Row],[xi: Percentage]]</f>
        <v>9.5705335570858835E-3</v>
      </c>
      <c r="L8" s="58">
        <f>_xlfn.XLOOKUP(Table311[[#This Row],[Symbol]],'E(Ri)'!$13:$13,'E(Ri)'!$10:$10)</f>
        <v>3.9757172147811769E-4</v>
      </c>
      <c r="M8" s="39">
        <f t="shared" si="1"/>
        <v>0.01</v>
      </c>
      <c r="N8" s="39">
        <v>0.99</v>
      </c>
      <c r="P8" s="32" t="s">
        <v>31158</v>
      </c>
    </row>
    <row r="9" spans="1:19" x14ac:dyDescent="0.3">
      <c r="A9" s="58" t="s">
        <v>13</v>
      </c>
      <c r="B9" s="30" t="str">
        <f>A110</f>
        <v>ALV.DE</v>
      </c>
      <c r="C9" s="31">
        <f>_xlfn.XLOOKUP(Table311[[#This Row],[Symbol]],'E(Ri)'!$13:$13,'E(Ri)'!$5:$5)</f>
        <v>0.1926867693302996</v>
      </c>
      <c r="D9" s="31">
        <f>_xlfn.XLOOKUP(Table311[[#This Row],[Symbol]],'E(Ri)'!$13:$13,'E(Ri)'!$6:$6)</f>
        <v>7.6767637183386298E-4</v>
      </c>
      <c r="E9" s="27">
        <v>1.1758971517351464E-2</v>
      </c>
      <c r="F9" s="58">
        <f t="shared" si="0"/>
        <v>2.2657982323254647E-3</v>
      </c>
      <c r="G9" s="58">
        <f>_xlfn.XLOOKUP(P9,'E(Ri)'!$13:$13,'E(Ri)'!$7:$7)</f>
        <v>1023460.8247011952</v>
      </c>
      <c r="H9" s="58">
        <f>_xlfn.XLOOKUP(Table311[[#This Row],[Symbol]],'E(Ri)'!$13:$13,'E(Ri)'!$7:$7)</f>
        <v>7.865968879941565E-3</v>
      </c>
      <c r="I9" s="58">
        <f>_xlfn.XLOOKUP(Table311[[#This Row],[Symbol]],'E(Ri)'!$13:$13,'E(Ri)'!$8:$8)</f>
        <v>6.1873466420209159E-5</v>
      </c>
      <c r="J9" s="58">
        <f>_xlfn.XLOOKUP(Table311[[#This Row],[Symbol]],'E(Ri)'!$13:$13,'E(Ri)'!$9:$9)</f>
        <v>0.83426001800815586</v>
      </c>
      <c r="K9" s="58">
        <f>Table311[[#This Row],[Beta]]*Table311[[#This Row],[xi: Percentage]]</f>
        <v>9.8100397898230243E-3</v>
      </c>
      <c r="L9" s="58">
        <f>_xlfn.XLOOKUP(Table311[[#This Row],[Symbol]],'E(Ri)'!$13:$13,'E(Ri)'!$10:$10)</f>
        <v>2.1298085804611169E-4</v>
      </c>
      <c r="M9" s="39">
        <f t="shared" si="1"/>
        <v>0.01</v>
      </c>
      <c r="N9" s="39">
        <f t="shared" ref="N9:N26" si="2">99/100</f>
        <v>0.99</v>
      </c>
      <c r="P9" s="32" t="s">
        <v>31169</v>
      </c>
    </row>
    <row r="10" spans="1:19" x14ac:dyDescent="0.3">
      <c r="A10" s="58" t="s">
        <v>14</v>
      </c>
      <c r="B10" s="30" t="str">
        <f>A112</f>
        <v>BAS.DE</v>
      </c>
      <c r="C10" s="31">
        <f>_xlfn.XLOOKUP(Table311[[#This Row],[Symbol]],'E(Ri)'!$13:$13,'E(Ri)'!$5:$5)</f>
        <v>4.3385426895713966E-2</v>
      </c>
      <c r="D10" s="31">
        <f>_xlfn.XLOOKUP(Table311[[#This Row],[Symbol]],'E(Ri)'!$13:$13,'E(Ri)'!$6:$6)</f>
        <v>1.7285030635742616E-4</v>
      </c>
      <c r="E10" s="27">
        <v>1.8159874921932218E-2</v>
      </c>
      <c r="F10" s="58">
        <f t="shared" si="0"/>
        <v>7.8787392586079962E-4</v>
      </c>
      <c r="G10" s="58">
        <f>_xlfn.XLOOKUP(P10,'E(Ri)'!$13:$13,'E(Ri)'!$7:$7)</f>
        <v>2908993.2470119521</v>
      </c>
      <c r="H10" s="58">
        <f>_xlfn.XLOOKUP(Table311[[#This Row],[Symbol]],'E(Ri)'!$13:$13,'E(Ri)'!$7:$7)</f>
        <v>1.2654128265358694E-2</v>
      </c>
      <c r="I10" s="58">
        <f>_xlfn.XLOOKUP(Table311[[#This Row],[Symbol]],'E(Ri)'!$13:$13,'E(Ri)'!$8:$8)</f>
        <v>1.6012696215614983E-4</v>
      </c>
      <c r="J10" s="58">
        <f>_xlfn.XLOOKUP(Table311[[#This Row],[Symbol]],'E(Ri)'!$13:$13,'E(Ri)'!$9:$9)</f>
        <v>1.3293983334681931</v>
      </c>
      <c r="K10" s="58">
        <f>Table311[[#This Row],[Beta]]*Table311[[#This Row],[xi: Percentage]]</f>
        <v>2.4141707457207524E-2</v>
      </c>
      <c r="L10" s="58">
        <f>_xlfn.XLOOKUP(Table311[[#This Row],[Symbol]],'E(Ri)'!$13:$13,'E(Ri)'!$10:$10)</f>
        <v>-7.068918770211821E-4</v>
      </c>
      <c r="M10" s="39">
        <f t="shared" si="1"/>
        <v>0.01</v>
      </c>
      <c r="N10" s="39">
        <f t="shared" si="2"/>
        <v>0.99</v>
      </c>
      <c r="P10" s="32" t="s">
        <v>31159</v>
      </c>
    </row>
    <row r="11" spans="1:19" x14ac:dyDescent="0.3">
      <c r="A11" s="27" t="s">
        <v>15</v>
      </c>
      <c r="B11" s="30" t="str">
        <f>A114</f>
        <v>BAYN.DE</v>
      </c>
      <c r="C11" s="31">
        <f>_xlfn.XLOOKUP(Table311[[#This Row],[Symbol]],'E(Ri)'!$13:$13,'E(Ri)'!$5:$5)</f>
        <v>0.22742630390267821</v>
      </c>
      <c r="D11" s="31">
        <f>_xlfn.XLOOKUP(Table311[[#This Row],[Symbol]],'E(Ri)'!$13:$13,'E(Ri)'!$6:$6)</f>
        <v>9.0608089204254267E-4</v>
      </c>
      <c r="E11" s="27">
        <v>0.01</v>
      </c>
      <c r="F11" s="58">
        <f t="shared" si="0"/>
        <v>2.2742630390267821E-3</v>
      </c>
      <c r="G11" s="58">
        <f>_xlfn.XLOOKUP(P11,'E(Ri)'!$13:$13,'E(Ri)'!$7:$7)</f>
        <v>3203740.952191235</v>
      </c>
      <c r="H11" s="58">
        <f>_xlfn.XLOOKUP(Table311[[#This Row],[Symbol]],'E(Ri)'!$13:$13,'E(Ri)'!$7:$7)</f>
        <v>1.5379241061507393E-2</v>
      </c>
      <c r="I11" s="58">
        <f>_xlfn.XLOOKUP(Table311[[#This Row],[Symbol]],'E(Ri)'!$13:$13,'E(Ri)'!$8:$8)</f>
        <v>2.3652105562795505E-4</v>
      </c>
      <c r="J11" s="58">
        <f>_xlfn.XLOOKUP(Table311[[#This Row],[Symbol]],'E(Ri)'!$13:$13,'E(Ri)'!$9:$9)</f>
        <v>1.2957599755652485</v>
      </c>
      <c r="K11" s="58">
        <f>Table311[[#This Row],[Beta]]*Table311[[#This Row],[xi: Percentage]]</f>
        <v>1.2957599755652485E-2</v>
      </c>
      <c r="L11" s="58">
        <f>_xlfn.XLOOKUP(Table311[[#This Row],[Symbol]],'E(Ri)'!$13:$13,'E(Ri)'!$10:$10)</f>
        <v>4.5672215640004407E-5</v>
      </c>
      <c r="M11" s="39">
        <f t="shared" si="1"/>
        <v>0.01</v>
      </c>
      <c r="N11" s="39">
        <f t="shared" si="2"/>
        <v>0.99</v>
      </c>
      <c r="P11" s="32" t="s">
        <v>31170</v>
      </c>
    </row>
    <row r="12" spans="1:19" x14ac:dyDescent="0.3">
      <c r="A12" s="58" t="s">
        <v>16</v>
      </c>
      <c r="B12" s="30" t="str">
        <f>A116</f>
        <v>BEI.DE</v>
      </c>
      <c r="C12" s="31">
        <f>_xlfn.XLOOKUP(Table311[[#This Row],[Symbol]],'E(Ri)'!$13:$13,'E(Ri)'!$5:$5)</f>
        <v>0.29602442474979851</v>
      </c>
      <c r="D12" s="31">
        <f>_xlfn.XLOOKUP(Table311[[#This Row],[Symbol]],'E(Ri)'!$13:$13,'E(Ri)'!$6:$6)</f>
        <v>1.1793801782860498E-3</v>
      </c>
      <c r="E12" s="27">
        <v>0.01</v>
      </c>
      <c r="F12" s="58">
        <f t="shared" si="0"/>
        <v>2.9602442474979851E-3</v>
      </c>
      <c r="G12" s="58">
        <f>_xlfn.XLOOKUP(P12,'E(Ri)'!$13:$13,'E(Ri)'!$7:$7)</f>
        <v>438988.85258964141</v>
      </c>
      <c r="H12" s="58">
        <f>_xlfn.XLOOKUP(Table311[[#This Row],[Symbol]],'E(Ri)'!$13:$13,'E(Ri)'!$7:$7)</f>
        <v>9.4554849109105537E-3</v>
      </c>
      <c r="I12" s="58">
        <f>_xlfn.XLOOKUP(Table311[[#This Row],[Symbol]],'E(Ri)'!$13:$13,'E(Ri)'!$8:$8)</f>
        <v>8.940619490045716E-5</v>
      </c>
      <c r="J12" s="58">
        <f>_xlfn.XLOOKUP(Table311[[#This Row],[Symbol]],'E(Ri)'!$13:$13,'E(Ri)'!$9:$9)</f>
        <v>0.22285437884209694</v>
      </c>
      <c r="K12" s="58">
        <f>Table311[[#This Row],[Beta]]*Table311[[#This Row],[xi: Percentage]]</f>
        <v>2.2285437884209695E-3</v>
      </c>
      <c r="L12" s="58">
        <f>_xlfn.XLOOKUP(Table311[[#This Row],[Symbol]],'E(Ri)'!$13:$13,'E(Ri)'!$10:$10)</f>
        <v>1.0273390447452725E-3</v>
      </c>
      <c r="M12" s="39">
        <f t="shared" si="1"/>
        <v>0.01</v>
      </c>
      <c r="N12" s="39">
        <f t="shared" si="2"/>
        <v>0.99</v>
      </c>
      <c r="P12" s="32" t="s">
        <v>31160</v>
      </c>
    </row>
    <row r="13" spans="1:19" x14ac:dyDescent="0.3">
      <c r="A13" s="58" t="s">
        <v>17</v>
      </c>
      <c r="B13" s="30" t="str">
        <f>A118</f>
        <v>BMW.DE</v>
      </c>
      <c r="C13" s="31">
        <f>_xlfn.XLOOKUP(Table311[[#This Row],[Symbol]],'E(Ri)'!$13:$13,'E(Ri)'!$5:$5)</f>
        <v>0.1662389135738726</v>
      </c>
      <c r="D13" s="31">
        <f>_xlfn.XLOOKUP(Table311[[#This Row],[Symbol]],'E(Ri)'!$13:$13,'E(Ri)'!$6:$6)</f>
        <v>6.6230642858116577E-4</v>
      </c>
      <c r="E13" s="27">
        <v>1.2405111418701546E-2</v>
      </c>
      <c r="F13" s="58">
        <f t="shared" si="0"/>
        <v>2.0622122450077865E-3</v>
      </c>
      <c r="G13" s="58">
        <f>_xlfn.XLOOKUP(P13,'E(Ri)'!$13:$13,'E(Ri)'!$7:$7)</f>
        <v>1690380.2151394421</v>
      </c>
      <c r="H13" s="58">
        <f>_xlfn.XLOOKUP(Table311[[#This Row],[Symbol]],'E(Ri)'!$13:$13,'E(Ri)'!$7:$7)</f>
        <v>1.1353320147053069E-2</v>
      </c>
      <c r="I13" s="58">
        <f>_xlfn.XLOOKUP(Table311[[#This Row],[Symbol]],'E(Ri)'!$13:$13,'E(Ri)'!$8:$8)</f>
        <v>1.2889787836148112E-4</v>
      </c>
      <c r="J13" s="58">
        <f>_xlfn.XLOOKUP(Table311[[#This Row],[Symbol]],'E(Ri)'!$13:$13,'E(Ri)'!$9:$9)</f>
        <v>1.0660689162945121</v>
      </c>
      <c r="K13" s="58">
        <f>Table311[[#This Row],[Beta]]*Table311[[#This Row],[xi: Percentage]]</f>
        <v>1.3224703686647833E-2</v>
      </c>
      <c r="L13" s="58">
        <f>_xlfn.XLOOKUP(Table311[[#This Row],[Symbol]],'E(Ri)'!$13:$13,'E(Ri)'!$10:$10)</f>
        <v>-4.5253123525953011E-5</v>
      </c>
      <c r="M13" s="39">
        <f t="shared" si="1"/>
        <v>0.01</v>
      </c>
      <c r="N13" s="39">
        <f t="shared" si="2"/>
        <v>0.99</v>
      </c>
      <c r="P13" s="32" t="s">
        <v>31171</v>
      </c>
    </row>
    <row r="14" spans="1:19" x14ac:dyDescent="0.3">
      <c r="A14" s="27" t="s">
        <v>18</v>
      </c>
      <c r="B14" s="30" t="str">
        <f>A120</f>
        <v>CON.DE</v>
      </c>
      <c r="C14" s="31">
        <f>_xlfn.XLOOKUP(Table311[[#This Row],[Symbol]],'E(Ri)'!$13:$13,'E(Ri)'!$5:$5)</f>
        <v>0.20411442523720488</v>
      </c>
      <c r="D14" s="31">
        <f>_xlfn.XLOOKUP(Table311[[#This Row],[Symbol]],'E(Ri)'!$13:$13,'E(Ri)'!$6:$6)</f>
        <v>8.1320488142312707E-4</v>
      </c>
      <c r="E14" s="27">
        <v>3.7651507750483051E-2</v>
      </c>
      <c r="F14" s="58">
        <f t="shared" si="0"/>
        <v>7.6852158638040131E-3</v>
      </c>
      <c r="G14" s="58">
        <f>_xlfn.XLOOKUP(P14,'E(Ri)'!$13:$13,'E(Ri)'!$7:$7)</f>
        <v>658092.09561752994</v>
      </c>
      <c r="H14" s="58">
        <f>_xlfn.XLOOKUP(Table311[[#This Row],[Symbol]],'E(Ri)'!$13:$13,'E(Ri)'!$7:$7)</f>
        <v>1.6540023743149036E-2</v>
      </c>
      <c r="I14" s="58">
        <f>_xlfn.XLOOKUP(Table311[[#This Row],[Symbol]],'E(Ri)'!$13:$13,'E(Ri)'!$8:$8)</f>
        <v>2.7357238542393385E-4</v>
      </c>
      <c r="J14" s="58">
        <f>_xlfn.XLOOKUP(Table311[[#This Row],[Symbol]],'E(Ri)'!$13:$13,'E(Ri)'!$9:$9)</f>
        <v>1.2396395277589853</v>
      </c>
      <c r="K14" s="58">
        <f>Table311[[#This Row],[Beta]]*Table311[[#This Row],[xi: Percentage]]</f>
        <v>4.6674297287222589E-2</v>
      </c>
      <c r="L14" s="58">
        <f>_xlfn.XLOOKUP(Table311[[#This Row],[Symbol]],'E(Ri)'!$13:$13,'E(Ri)'!$10:$10)</f>
        <v>-9.7259469692986909E-6</v>
      </c>
      <c r="M14" s="39">
        <f t="shared" si="1"/>
        <v>0.01</v>
      </c>
      <c r="N14" s="39">
        <f t="shared" si="2"/>
        <v>0.99</v>
      </c>
      <c r="P14" s="32" t="s">
        <v>31161</v>
      </c>
    </row>
    <row r="15" spans="1:19" x14ac:dyDescent="0.3">
      <c r="A15" s="58" t="s">
        <v>19</v>
      </c>
      <c r="B15" s="30" t="str">
        <f>A122</f>
        <v>DB1.DE</v>
      </c>
      <c r="C15" s="31">
        <f>_xlfn.XLOOKUP(Table311[[#This Row],[Symbol]],'E(Ri)'!$13:$13,'E(Ri)'!$5:$5)</f>
        <v>0.26264674850639402</v>
      </c>
      <c r="D15" s="31">
        <f>_xlfn.XLOOKUP(Table311[[#This Row],[Symbol]],'E(Ri)'!$13:$13,'E(Ri)'!$6:$6)</f>
        <v>1.0464013884716893E-3</v>
      </c>
      <c r="E15" s="27">
        <v>7.4184420483497604E-2</v>
      </c>
      <c r="F15" s="58">
        <f t="shared" si="0"/>
        <v>1.9484296829821779E-2</v>
      </c>
      <c r="G15" s="58">
        <f>_xlfn.XLOOKUP(P15,'E(Ri)'!$13:$13,'E(Ri)'!$7:$7)</f>
        <v>579953.96812749002</v>
      </c>
      <c r="H15" s="58">
        <f>_xlfn.XLOOKUP(Table311[[#This Row],[Symbol]],'E(Ri)'!$13:$13,'E(Ri)'!$7:$7)</f>
        <v>1.071105795926419E-2</v>
      </c>
      <c r="I15" s="58">
        <f>_xlfn.XLOOKUP(Table311[[#This Row],[Symbol]],'E(Ri)'!$13:$13,'E(Ri)'!$8:$8)</f>
        <v>1.1472676260671676E-4</v>
      </c>
      <c r="J15" s="58">
        <f>_xlfn.XLOOKUP(Table311[[#This Row],[Symbol]],'E(Ri)'!$13:$13,'E(Ri)'!$9:$9)</f>
        <v>0.58089054658284878</v>
      </c>
      <c r="K15" s="58">
        <f>Table311[[#This Row],[Beta]]*Table311[[#This Row],[xi: Percentage]]</f>
        <v>4.3093028562590806E-2</v>
      </c>
      <c r="L15" s="58">
        <f>_xlfn.XLOOKUP(Table311[[#This Row],[Symbol]],'E(Ri)'!$13:$13,'E(Ri)'!$10:$10)</f>
        <v>6.5813878914791168E-4</v>
      </c>
      <c r="M15" s="39">
        <f t="shared" si="1"/>
        <v>0.01</v>
      </c>
      <c r="N15" s="39">
        <f t="shared" si="2"/>
        <v>0.99</v>
      </c>
      <c r="P15" s="32" t="s">
        <v>31172</v>
      </c>
    </row>
    <row r="16" spans="1:19" x14ac:dyDescent="0.3">
      <c r="A16" s="58" t="s">
        <v>20</v>
      </c>
      <c r="B16" s="30" t="str">
        <f>A124</f>
        <v>DBK.DE</v>
      </c>
      <c r="C16" s="31">
        <f>_xlfn.XLOOKUP(Table311[[#This Row],[Symbol]],'E(Ri)'!$13:$13,'E(Ri)'!$5:$5)</f>
        <v>7.2376351086749807E-2</v>
      </c>
      <c r="D16" s="31">
        <f>_xlfn.XLOOKUP(Table311[[#This Row],[Symbol]],'E(Ri)'!$13:$13,'E(Ri)'!$6:$6)</f>
        <v>2.88351996361553E-4</v>
      </c>
      <c r="E16" s="27">
        <v>1.6910431053328619E-2</v>
      </c>
      <c r="F16" s="58">
        <f t="shared" si="0"/>
        <v>1.2239152949439884E-3</v>
      </c>
      <c r="G16" s="58">
        <f>_xlfn.XLOOKUP(P16,'E(Ri)'!$13:$13,'E(Ri)'!$7:$7)</f>
        <v>15015869.697211156</v>
      </c>
      <c r="H16" s="58">
        <f>_xlfn.XLOOKUP(Table311[[#This Row],[Symbol]],'E(Ri)'!$13:$13,'E(Ri)'!$7:$7)</f>
        <v>2.1488088427350421E-2</v>
      </c>
      <c r="I16" s="58">
        <f>_xlfn.XLOOKUP(Table311[[#This Row],[Symbol]],'E(Ri)'!$13:$13,'E(Ri)'!$8:$8)</f>
        <v>4.6173794426163111E-4</v>
      </c>
      <c r="J16" s="58">
        <f>_xlfn.XLOOKUP(Table311[[#This Row],[Symbol]],'E(Ri)'!$13:$13,'E(Ri)'!$9:$9)</f>
        <v>1.5984288468057521</v>
      </c>
      <c r="K16" s="58">
        <f>Table311[[#This Row],[Beta]]*Table311[[#This Row],[xi: Percentage]]</f>
        <v>2.7030120807560246E-2</v>
      </c>
      <c r="L16" s="58">
        <f>_xlfn.XLOOKUP(Table311[[#This Row],[Symbol]],'E(Ri)'!$13:$13,'E(Ri)'!$10:$10)</f>
        <v>-7.6974325843471398E-4</v>
      </c>
      <c r="M16" s="39">
        <f t="shared" si="1"/>
        <v>0.01</v>
      </c>
      <c r="N16" s="39">
        <f t="shared" si="2"/>
        <v>0.99</v>
      </c>
      <c r="P16" s="32" t="s">
        <v>31162</v>
      </c>
    </row>
    <row r="17" spans="1:16" x14ac:dyDescent="0.3">
      <c r="A17" s="27" t="s">
        <v>21</v>
      </c>
      <c r="B17" s="30" t="str">
        <f>A126</f>
        <v>DPW.DE</v>
      </c>
      <c r="C17" s="31">
        <f>_xlfn.XLOOKUP(Table311[[#This Row],[Symbol]],'E(Ri)'!$13:$13,'E(Ri)'!$5:$5)</f>
        <v>0.23718597152260876</v>
      </c>
      <c r="D17" s="31">
        <f>_xlfn.XLOOKUP(Table311[[#This Row],[Symbol]],'E(Ri)'!$13:$13,'E(Ri)'!$6:$6)</f>
        <v>9.449640299705528E-4</v>
      </c>
      <c r="E17" s="27">
        <v>6.1942396779182715E-2</v>
      </c>
      <c r="F17" s="58">
        <f t="shared" si="0"/>
        <v>1.4691867558509365E-2</v>
      </c>
      <c r="G17" s="58">
        <f>_xlfn.XLOOKUP(P17,'E(Ri)'!$13:$13,'E(Ri)'!$7:$7)</f>
        <v>3122399.9561752989</v>
      </c>
      <c r="H17" s="58">
        <f>_xlfn.XLOOKUP(Table311[[#This Row],[Symbol]],'E(Ri)'!$13:$13,'E(Ri)'!$7:$7)</f>
        <v>1.0237046753207503E-2</v>
      </c>
      <c r="I17" s="58">
        <f>_xlfn.XLOOKUP(Table311[[#This Row],[Symbol]],'E(Ri)'!$13:$13,'E(Ri)'!$8:$8)</f>
        <v>1.0479712622735628E-4</v>
      </c>
      <c r="J17" s="58">
        <f>_xlfn.XLOOKUP(Table311[[#This Row],[Symbol]],'E(Ri)'!$13:$13,'E(Ri)'!$9:$9)</f>
        <v>1.0102829992656575</v>
      </c>
      <c r="K17" s="58">
        <f>Table311[[#This Row],[Beta]]*Table311[[#This Row],[xi: Percentage]]</f>
        <v>6.2579350399776107E-2</v>
      </c>
      <c r="L17" s="58">
        <f>_xlfn.XLOOKUP(Table311[[#This Row],[Symbol]],'E(Ri)'!$13:$13,'E(Ri)'!$10:$10)</f>
        <v>2.7317090675930099E-4</v>
      </c>
      <c r="M17" s="39">
        <f t="shared" si="1"/>
        <v>0.01</v>
      </c>
      <c r="N17" s="39">
        <f t="shared" si="2"/>
        <v>0.99</v>
      </c>
      <c r="P17" s="32" t="s">
        <v>31173</v>
      </c>
    </row>
    <row r="18" spans="1:16" x14ac:dyDescent="0.3">
      <c r="A18" s="58" t="s">
        <v>22</v>
      </c>
      <c r="B18" s="30" t="str">
        <f>A128</f>
        <v>DTE.DE</v>
      </c>
      <c r="C18" s="31">
        <f>_xlfn.XLOOKUP(Table311[[#This Row],[Symbol]],'E(Ri)'!$13:$13,'E(Ri)'!$5:$5)</f>
        <v>2.629361262556042E-2</v>
      </c>
      <c r="D18" s="31">
        <f>_xlfn.XLOOKUP(Table311[[#This Row],[Symbol]],'E(Ri)'!$13:$13,'E(Ri)'!$6:$6)</f>
        <v>1.0475542878709331E-4</v>
      </c>
      <c r="E18" s="27">
        <v>1.8929418671332111E-2</v>
      </c>
      <c r="F18" s="58">
        <f t="shared" si="0"/>
        <v>4.9772280177105713E-4</v>
      </c>
      <c r="G18" s="58">
        <f>_xlfn.XLOOKUP(P18,'E(Ri)'!$13:$13,'E(Ri)'!$7:$7)</f>
        <v>10155726.6812749</v>
      </c>
      <c r="H18" s="58">
        <f>_xlfn.XLOOKUP(Table311[[#This Row],[Symbol]],'E(Ri)'!$13:$13,'E(Ri)'!$7:$7)</f>
        <v>7.0861628703468562E-3</v>
      </c>
      <c r="I18" s="58">
        <f>_xlfn.XLOOKUP(Table311[[#This Row],[Symbol]],'E(Ri)'!$13:$13,'E(Ri)'!$8:$8)</f>
        <v>5.0213704225082398E-5</v>
      </c>
      <c r="J18" s="58">
        <f>_xlfn.XLOOKUP(Table311[[#This Row],[Symbol]],'E(Ri)'!$13:$13,'E(Ri)'!$9:$9)</f>
        <v>0.47147050123505108</v>
      </c>
      <c r="K18" s="58">
        <f>Table311[[#This Row],[Beta]]*Table311[[#This Row],[xi: Percentage]]</f>
        <v>8.9246625090610848E-3</v>
      </c>
      <c r="L18" s="58">
        <f>_xlfn.XLOOKUP(Table311[[#This Row],[Symbol]],'E(Ri)'!$13:$13,'E(Ri)'!$10:$10)</f>
        <v>-2.0741716485476775E-4</v>
      </c>
      <c r="M18" s="39">
        <f t="shared" si="1"/>
        <v>0.01</v>
      </c>
      <c r="N18" s="39">
        <f t="shared" si="2"/>
        <v>0.99</v>
      </c>
      <c r="P18" s="32" t="s">
        <v>31163</v>
      </c>
    </row>
    <row r="19" spans="1:16" x14ac:dyDescent="0.3">
      <c r="A19" s="58" t="s">
        <v>23</v>
      </c>
      <c r="B19" s="30" t="str">
        <f>A130</f>
        <v>SHL.DE</v>
      </c>
      <c r="C19" s="31">
        <f>_xlfn.XLOOKUP(Table311[[#This Row],[Symbol]],'E(Ri)'!$13:$13,'E(Ri)'!$5:$5)</f>
        <v>0.32428108166672809</v>
      </c>
      <c r="D19" s="31">
        <f>_xlfn.XLOOKUP(Table311[[#This Row],[Symbol]],'E(Ri)'!$13:$13,'E(Ri)'!$6:$6)</f>
        <v>1.2919565006642554E-3</v>
      </c>
      <c r="E19" s="27">
        <v>1.3054169105718693E-2</v>
      </c>
      <c r="F19" s="58">
        <f t="shared" si="0"/>
        <v>4.2332200778628423E-3</v>
      </c>
      <c r="G19" s="58">
        <f>_xlfn.XLOOKUP(P19,'E(Ri)'!$13:$13,'E(Ri)'!$7:$7)</f>
        <v>522064.00398406375</v>
      </c>
      <c r="H19" s="58">
        <f>_xlfn.XLOOKUP(Table311[[#This Row],[Symbol]],'E(Ri)'!$13:$13,'E(Ri)'!$7:$7)</f>
        <v>1.2694828933802849E-2</v>
      </c>
      <c r="I19" s="58">
        <f>_xlfn.XLOOKUP(Table311[[#This Row],[Symbol]],'E(Ri)'!$13:$13,'E(Ri)'!$8:$8)</f>
        <v>1.6115868165851799E-4</v>
      </c>
      <c r="J19" s="58">
        <f>_xlfn.XLOOKUP(Table311[[#This Row],[Symbol]],'E(Ri)'!$13:$13,'E(Ri)'!$9:$9)</f>
        <v>0.66026289079298606</v>
      </c>
      <c r="K19" s="58">
        <f>Table311[[#This Row],[Beta]]*Table311[[#This Row],[xi: Percentage]]</f>
        <v>8.6191834306423142E-3</v>
      </c>
      <c r="L19" s="58">
        <f>_xlfn.XLOOKUP(Table311[[#This Row],[Symbol]],'E(Ri)'!$13:$13,'E(Ri)'!$10:$10)</f>
        <v>8.5023501392783953E-4</v>
      </c>
      <c r="M19" s="39">
        <f t="shared" si="1"/>
        <v>0.01</v>
      </c>
      <c r="N19" s="39">
        <f t="shared" si="2"/>
        <v>0.99</v>
      </c>
      <c r="P19" s="32" t="s">
        <v>31174</v>
      </c>
    </row>
    <row r="20" spans="1:16" x14ac:dyDescent="0.3">
      <c r="A20" s="27" t="s">
        <v>24</v>
      </c>
      <c r="B20" s="30" t="str">
        <f>A132</f>
        <v>MTX.DE</v>
      </c>
      <c r="C20" s="31">
        <f>_xlfn.XLOOKUP(Table311[[#This Row],[Symbol]],'E(Ri)'!$13:$13,'E(Ri)'!$5:$5)</f>
        <v>0.34772829004350531</v>
      </c>
      <c r="D20" s="31">
        <f>_xlfn.XLOOKUP(Table311[[#This Row],[Symbol]],'E(Ri)'!$13:$13,'E(Ri)'!$6:$6)</f>
        <v>1.3853716734801007E-3</v>
      </c>
      <c r="E20" s="27">
        <v>1.6425365603352015E-2</v>
      </c>
      <c r="F20" s="58">
        <f t="shared" si="0"/>
        <v>5.7115642945930051E-3</v>
      </c>
      <c r="G20" s="58">
        <f>_xlfn.XLOOKUP(P20,'E(Ri)'!$13:$13,'E(Ri)'!$7:$7)</f>
        <v>146387.94820717131</v>
      </c>
      <c r="H20" s="58">
        <f>_xlfn.XLOOKUP(Table311[[#This Row],[Symbol]],'E(Ri)'!$13:$13,'E(Ri)'!$7:$7)</f>
        <v>1.2881489374686486E-2</v>
      </c>
      <c r="I20" s="58">
        <f>_xlfn.XLOOKUP(Table311[[#This Row],[Symbol]],'E(Ri)'!$13:$13,'E(Ri)'!$8:$8)</f>
        <v>1.6593276851016085E-4</v>
      </c>
      <c r="J20" s="58">
        <f>_xlfn.XLOOKUP(Table311[[#This Row],[Symbol]],'E(Ri)'!$13:$13,'E(Ri)'!$9:$9)</f>
        <v>0.66753500332273163</v>
      </c>
      <c r="K20" s="58">
        <f>Table311[[#This Row],[Beta]]*Table311[[#This Row],[xi: Percentage]]</f>
        <v>1.0964506482610669E-2</v>
      </c>
      <c r="L20" s="58">
        <f>_xlfn.XLOOKUP(Table311[[#This Row],[Symbol]],'E(Ri)'!$13:$13,'E(Ri)'!$10:$10)</f>
        <v>9.3847085303570409E-4</v>
      </c>
      <c r="M20" s="39">
        <f t="shared" si="1"/>
        <v>0.01</v>
      </c>
      <c r="N20" s="39">
        <f t="shared" si="2"/>
        <v>0.99</v>
      </c>
      <c r="P20" s="32" t="s">
        <v>31164</v>
      </c>
    </row>
    <row r="21" spans="1:16" x14ac:dyDescent="0.3">
      <c r="A21" s="58" t="s">
        <v>31180</v>
      </c>
      <c r="B21" s="30" t="str">
        <f>A134</f>
        <v>PUM.DE</v>
      </c>
      <c r="C21" s="31">
        <f>_xlfn.XLOOKUP(Table311[[#This Row],[Symbol]],'E(Ri)'!$13:$13,'E(Ri)'!$5:$5)</f>
        <v>0.11476367416860916</v>
      </c>
      <c r="D21" s="31">
        <f>_xlfn.XLOOKUP(Table311[[#This Row],[Symbol]],'E(Ri)'!$13:$13,'E(Ri)'!$6:$6)</f>
        <v>4.5722579350043492E-4</v>
      </c>
      <c r="E21" s="27">
        <v>1.3719855350940361E-2</v>
      </c>
      <c r="F21" s="58">
        <f>C21*E21</f>
        <v>1.5745410091357686E-3</v>
      </c>
      <c r="G21" s="58">
        <f>_xlfn.XLOOKUP(P21,'E(Ri)'!$13:$13,'E(Ri)'!$7:$7)</f>
        <v>389310.16733067727</v>
      </c>
      <c r="H21" s="50">
        <f>_xlfn.XLOOKUP(Table311[[#This Row],[Symbol]],'E(Ri)'!$13:$13,'E(Ri)'!$7:$7)</f>
        <v>1.6316681505760672E-2</v>
      </c>
      <c r="I21" s="58">
        <f>_xlfn.XLOOKUP(Table311[[#This Row],[Symbol]],'E(Ri)'!$13:$13,'E(Ri)'!$8:$8)</f>
        <v>2.6623409536043235E-4</v>
      </c>
      <c r="J21" s="58">
        <f>_xlfn.XLOOKUP(Table311[[#This Row],[Symbol]],'E(Ri)'!$13:$13,'E(Ri)'!$9:$9)</f>
        <v>0.92694614257208052</v>
      </c>
      <c r="K21" s="58">
        <f>Table311[[#This Row],[Beta]]*Table311[[#This Row],[xi: Percentage]]</f>
        <v>1.2717566994201086E-2</v>
      </c>
      <c r="L21" s="58">
        <f>_xlfn.XLOOKUP(Table311[[#This Row],[Symbol]],'E(Ri)'!$13:$13,'E(Ri)'!$10:$10)</f>
        <v>-1.5752588926091051E-4</v>
      </c>
      <c r="M21" s="39">
        <f t="shared" si="1"/>
        <v>0.01</v>
      </c>
      <c r="N21" s="39">
        <f t="shared" si="2"/>
        <v>0.99</v>
      </c>
      <c r="P21" s="32" t="s">
        <v>31175</v>
      </c>
    </row>
    <row r="22" spans="1:16" x14ac:dyDescent="0.3">
      <c r="A22" s="58" t="s">
        <v>31181</v>
      </c>
      <c r="B22" s="30" t="str">
        <f>A136</f>
        <v>HFG.DE</v>
      </c>
      <c r="C22" s="31">
        <f>_xlfn.XLOOKUP(Table311[[#This Row],[Symbol]],'E(Ri)'!$13:$13,'E(Ri)'!$5:$5)</f>
        <v>0.28011053042926387</v>
      </c>
      <c r="D22" s="31">
        <f>_xlfn.XLOOKUP(Table311[[#This Row],[Symbol]],'E(Ri)'!$13:$13,'E(Ri)'!$6:$6)</f>
        <v>1.1159782088815294E-3</v>
      </c>
      <c r="E22" s="27">
        <v>1.5405268149515686E-2</v>
      </c>
      <c r="F22" s="50">
        <f t="shared" si="0"/>
        <v>4.3151778327658831E-3</v>
      </c>
      <c r="G22" s="58">
        <f>_xlfn.XLOOKUP(P22,'E(Ri)'!$13:$13,'E(Ri)'!$7:$7)</f>
        <v>396117.5378486056</v>
      </c>
      <c r="H22" s="58">
        <f>_xlfn.XLOOKUP(Table311[[#This Row],[Symbol]],'E(Ri)'!$13:$13,'E(Ri)'!$7:$7)</f>
        <v>2.5623298230115141E-2</v>
      </c>
      <c r="I22" s="58">
        <f>_xlfn.XLOOKUP(Table311[[#This Row],[Symbol]],'E(Ri)'!$13:$13,'E(Ri)'!$8:$8)</f>
        <v>6.5655341218942174E-4</v>
      </c>
      <c r="J22" s="58">
        <f>_xlfn.XLOOKUP(Table311[[#This Row],[Symbol]],'E(Ri)'!$13:$13,'E(Ri)'!$9:$9)</f>
        <v>0.71926983049710091</v>
      </c>
      <c r="K22" s="58">
        <f>Table311[[#This Row],[Beta]]*Table311[[#This Row],[xi: Percentage]]</f>
        <v>1.1080544610664536E-2</v>
      </c>
      <c r="L22" s="58">
        <f>_xlfn.XLOOKUP(Table311[[#This Row],[Symbol]],'E(Ri)'!$13:$13,'E(Ri)'!$10:$10)</f>
        <v>6.3593708171206923E-4</v>
      </c>
      <c r="M22" s="39">
        <f t="shared" si="1"/>
        <v>0.01</v>
      </c>
      <c r="N22" s="39">
        <f t="shared" si="2"/>
        <v>0.99</v>
      </c>
      <c r="P22" s="32" t="s">
        <v>31165</v>
      </c>
    </row>
    <row r="23" spans="1:16" x14ac:dyDescent="0.3">
      <c r="A23" s="58" t="s">
        <v>31182</v>
      </c>
      <c r="B23" s="30" t="str">
        <f>A138</f>
        <v>HNR1.DE</v>
      </c>
      <c r="C23" s="31">
        <f>_xlfn.XLOOKUP(Table311[[#This Row],[Symbol]],'E(Ri)'!$13:$13,'E(Ri)'!$5:$5)</f>
        <v>0.20856444200792332</v>
      </c>
      <c r="D23" s="31">
        <f>_xlfn.XLOOKUP(Table311[[#This Row],[Symbol]],'E(Ri)'!$13:$13,'E(Ri)'!$6:$6)</f>
        <v>8.3093403190407701E-4</v>
      </c>
      <c r="E23" s="27">
        <v>0.47821281521108744</v>
      </c>
      <c r="F23" s="58">
        <f t="shared" si="0"/>
        <v>9.9738188965538599E-2</v>
      </c>
      <c r="G23" s="58">
        <f>_xlfn.XLOOKUP(P23,'E(Ri)'!$13:$13,'E(Ri)'!$7:$7)</f>
        <v>152834.85258964144</v>
      </c>
      <c r="H23" s="58">
        <f>_xlfn.XLOOKUP(Table311[[#This Row],[Symbol]],'E(Ri)'!$13:$13,'E(Ri)'!$7:$7)</f>
        <v>8.8921604229239472E-3</v>
      </c>
      <c r="I23" s="58">
        <f>_xlfn.XLOOKUP(Table311[[#This Row],[Symbol]],'E(Ri)'!$13:$13,'E(Ri)'!$8:$8)</f>
        <v>7.9070516987014993E-5</v>
      </c>
      <c r="J23" s="58">
        <f>_xlfn.XLOOKUP(Table311[[#This Row],[Symbol]],'E(Ri)'!$13:$13,'E(Ri)'!$9:$9)</f>
        <v>0.60831603974887782</v>
      </c>
      <c r="K23" s="58">
        <f>Table311[[#This Row],[Beta]]*Table311[[#This Row],[xi: Percentage]]</f>
        <v>0.29090452590637061</v>
      </c>
      <c r="L23" s="58">
        <f>_xlfn.XLOOKUP(Table311[[#This Row],[Symbol]],'E(Ri)'!$13:$13,'E(Ri)'!$10:$10)</f>
        <v>4.2539152726633439E-4</v>
      </c>
      <c r="M23" s="39">
        <f t="shared" si="1"/>
        <v>0.01</v>
      </c>
      <c r="N23" s="39">
        <f t="shared" si="2"/>
        <v>0.99</v>
      </c>
      <c r="P23" s="32" t="s">
        <v>31176</v>
      </c>
    </row>
    <row r="24" spans="1:16" x14ac:dyDescent="0.3">
      <c r="A24" s="58" t="s">
        <v>31183</v>
      </c>
      <c r="B24" s="30" t="str">
        <f>A140</f>
        <v>IFX.DE</v>
      </c>
      <c r="C24" s="31">
        <f>_xlfn.XLOOKUP(Table311[[#This Row],[Symbol]],'E(Ri)'!$13:$13,'E(Ri)'!$5:$5)</f>
        <v>0.16605260354415191</v>
      </c>
      <c r="D24" s="31">
        <f>_xlfn.XLOOKUP(Table311[[#This Row],[Symbol]],'E(Ri)'!$13:$13,'E(Ri)'!$6:$6)</f>
        <v>6.6156415754642199E-4</v>
      </c>
      <c r="E24" s="27">
        <v>1.240973336981757E-2</v>
      </c>
      <c r="F24" s="58">
        <f t="shared" si="0"/>
        <v>2.0606685353469494E-3</v>
      </c>
      <c r="G24" s="58">
        <f>_xlfn.XLOOKUP(P24,'E(Ri)'!$13:$13,'E(Ri)'!$7:$7)</f>
        <v>6861870.0796812745</v>
      </c>
      <c r="H24" s="58">
        <f>_xlfn.XLOOKUP(Table311[[#This Row],[Symbol]],'E(Ri)'!$13:$13,'E(Ri)'!$7:$7)</f>
        <v>1.7207086670331766E-2</v>
      </c>
      <c r="I24" s="58">
        <f>_xlfn.XLOOKUP(Table311[[#This Row],[Symbol]],'E(Ri)'!$13:$13,'E(Ri)'!$8:$8)</f>
        <v>2.9608383168030914E-4</v>
      </c>
      <c r="J24" s="58">
        <f>_xlfn.XLOOKUP(Table311[[#This Row],[Symbol]],'E(Ri)'!$13:$13,'E(Ri)'!$9:$9)</f>
        <v>1.3808190011572889</v>
      </c>
      <c r="K24" s="58">
        <f>Table311[[#This Row],[Beta]]*Table311[[#This Row],[xi: Percentage]]</f>
        <v>1.7135595636339776E-2</v>
      </c>
      <c r="L24" s="58">
        <f>_xlfn.XLOOKUP(Table311[[#This Row],[Symbol]],'E(Ri)'!$13:$13,'E(Ri)'!$10:$10)</f>
        <v>-2.5411895894184109E-4</v>
      </c>
      <c r="M24" s="39">
        <f t="shared" si="1"/>
        <v>0.01</v>
      </c>
      <c r="N24" s="39">
        <f t="shared" si="2"/>
        <v>0.99</v>
      </c>
      <c r="P24" s="32" t="s">
        <v>31166</v>
      </c>
    </row>
    <row r="25" spans="1:16" x14ac:dyDescent="0.3">
      <c r="A25" s="58" t="s">
        <v>31184</v>
      </c>
      <c r="B25" s="30" t="str">
        <f>A142</f>
        <v>LIN.DE</v>
      </c>
      <c r="C25" s="31">
        <f>_xlfn.XLOOKUP(Table311[[#This Row],[Symbol]],'E(Ri)'!$13:$13,'E(Ri)'!$5:$5)</f>
        <v>0.15153454603921646</v>
      </c>
      <c r="D25" s="31">
        <f>_xlfn.XLOOKUP(Table311[[#This Row],[Symbol]],'E(Ri)'!$13:$13,'E(Ri)'!$6:$6)</f>
        <v>6.037232909928943E-4</v>
      </c>
      <c r="E25" s="27">
        <v>1.2772918995958294E-2</v>
      </c>
      <c r="F25" s="58">
        <f t="shared" si="0"/>
        <v>1.9355384816482247E-3</v>
      </c>
      <c r="G25" s="58">
        <f>_xlfn.XLOOKUP(P25,'E(Ri)'!$13:$13,'E(Ri)'!$7:$7)</f>
        <v>792591.203187251</v>
      </c>
      <c r="H25" s="58">
        <f>_xlfn.XLOOKUP(Table311[[#This Row],[Symbol]],'E(Ri)'!$13:$13,'E(Ri)'!$7:$7)</f>
        <v>1.1565556169147008E-2</v>
      </c>
      <c r="I25" s="58">
        <f>_xlfn.XLOOKUP(Table311[[#This Row],[Symbol]],'E(Ri)'!$13:$13,'E(Ri)'!$8:$8)</f>
        <v>1.3376208950169441E-4</v>
      </c>
      <c r="J25" s="58">
        <f>_xlfn.XLOOKUP(Table311[[#This Row],[Symbol]],'E(Ri)'!$13:$13,'E(Ri)'!$9:$9)</f>
        <v>1.0480918277905016</v>
      </c>
      <c r="K25" s="58">
        <f>Table311[[#This Row],[Beta]]*Table311[[#This Row],[xi: Percentage]]</f>
        <v>1.3387192016693947E-2</v>
      </c>
      <c r="L25" s="58">
        <f>_xlfn.XLOOKUP(Table311[[#This Row],[Symbol]],'E(Ri)'!$13:$13,'E(Ri)'!$10:$10)</f>
        <v>-9.1716551873453444E-5</v>
      </c>
      <c r="M25" s="39">
        <f t="shared" si="1"/>
        <v>0.01</v>
      </c>
      <c r="N25" s="39">
        <f t="shared" si="2"/>
        <v>0.99</v>
      </c>
      <c r="P25" s="32" t="s">
        <v>31177</v>
      </c>
    </row>
    <row r="26" spans="1:16" x14ac:dyDescent="0.3">
      <c r="A26" s="58" t="s">
        <v>31185</v>
      </c>
      <c r="B26" s="30" t="str">
        <f>A144</f>
        <v>MRK.DE</v>
      </c>
      <c r="C26" s="31">
        <f>_xlfn.XLOOKUP(Table311[[#This Row],[Symbol]],'E(Ri)'!$13:$13,'E(Ri)'!$5:$5)</f>
        <v>0.26164621976029939</v>
      </c>
      <c r="D26" s="31">
        <f>_xlfn.XLOOKUP(Table311[[#This Row],[Symbol]],'E(Ri)'!$13:$13,'E(Ri)'!$6:$6)</f>
        <v>1.0424152181685235E-3</v>
      </c>
      <c r="E26" s="27">
        <v>0.12489501763355544</v>
      </c>
      <c r="F26" s="58">
        <f t="shared" si="0"/>
        <v>3.2678309230715713E-2</v>
      </c>
      <c r="G26" s="58">
        <f>_xlfn.XLOOKUP(P26,'E(Ri)'!$13:$13,'E(Ri)'!$7:$7)</f>
        <v>503144.78087649401</v>
      </c>
      <c r="H26" s="58">
        <f>_xlfn.XLOOKUP(Table311[[#This Row],[Symbol]],'E(Ri)'!$13:$13,'E(Ri)'!$7:$7)</f>
        <v>1.0561215938977925E-2</v>
      </c>
      <c r="I26" s="58">
        <f>_xlfn.XLOOKUP(Table311[[#This Row],[Symbol]],'E(Ri)'!$13:$13,'E(Ri)'!$8:$8)</f>
        <v>1.1153928210972138E-4</v>
      </c>
      <c r="J26" s="58">
        <f>_xlfn.XLOOKUP(Table311[[#This Row],[Symbol]],'E(Ri)'!$13:$13,'E(Ri)'!$9:$9)</f>
        <v>0.53285464464965848</v>
      </c>
      <c r="K26" s="58">
        <f>Table311[[#This Row],[Beta]]*Table311[[#This Row],[xi: Percentage]]</f>
        <v>6.6550890239641017E-2</v>
      </c>
      <c r="L26" s="58">
        <f>_xlfn.XLOOKUP(Table311[[#This Row],[Symbol]],'E(Ri)'!$13:$13,'E(Ri)'!$10:$10)</f>
        <v>6.8593187438761795E-4</v>
      </c>
      <c r="M26" s="39">
        <f t="shared" si="1"/>
        <v>0.01</v>
      </c>
      <c r="N26" s="39">
        <f t="shared" si="2"/>
        <v>0.99</v>
      </c>
      <c r="P26" s="32" t="s">
        <v>31167</v>
      </c>
    </row>
    <row r="27" spans="1:16" s="44" customFormat="1" ht="15" thickBot="1" x14ac:dyDescent="0.35">
      <c r="A27" s="40"/>
      <c r="B27" s="41"/>
      <c r="C27" s="42"/>
      <c r="D27" s="42"/>
      <c r="E27" s="43"/>
      <c r="F27" s="40"/>
      <c r="G27" s="41"/>
      <c r="H27" s="41"/>
      <c r="I27" s="41"/>
      <c r="J27" s="41"/>
      <c r="K27" s="41"/>
      <c r="L27" s="41"/>
      <c r="M27" s="41"/>
      <c r="N27" s="41"/>
    </row>
    <row r="28" spans="1:16" ht="15" thickBot="1" x14ac:dyDescent="0.35">
      <c r="A28" s="29" t="s">
        <v>31202</v>
      </c>
      <c r="B28" s="29"/>
      <c r="C28" s="28">
        <f>SUM(C6:C26)</f>
        <v>4.6056952097887791</v>
      </c>
      <c r="D28" s="28">
        <f>SUM(D6:D26)</f>
        <v>1.8349383305931392E-2</v>
      </c>
      <c r="E28" s="54">
        <f t="shared" ref="E28:L28" si="3">SUM(E6:E26)</f>
        <v>1.0000000000000897</v>
      </c>
      <c r="F28" s="55">
        <f t="shared" si="3"/>
        <v>0.22000000000000161</v>
      </c>
      <c r="G28" s="28">
        <f t="shared" si="3"/>
        <v>52631414.1314741</v>
      </c>
      <c r="H28" s="28">
        <f t="shared" si="3"/>
        <v>0.27978754405859318</v>
      </c>
      <c r="I28" s="28">
        <f t="shared" si="3"/>
        <v>4.1205775858939846E-3</v>
      </c>
      <c r="J28" s="28">
        <f t="shared" si="3"/>
        <v>18.551604537665263</v>
      </c>
      <c r="K28" s="62">
        <f t="shared" si="3"/>
        <v>0.70988450759758581</v>
      </c>
      <c r="L28" s="28">
        <f t="shared" si="3"/>
        <v>6.0094367138856459E-3</v>
      </c>
      <c r="M28" s="28"/>
      <c r="N28" s="28"/>
    </row>
    <row r="29" spans="1:16" ht="15" thickBot="1" x14ac:dyDescent="0.35">
      <c r="A29" s="29"/>
      <c r="B29" s="29"/>
      <c r="C29" s="28"/>
      <c r="D29" s="28"/>
      <c r="E29" s="28"/>
      <c r="F29" s="47" t="s">
        <v>6</v>
      </c>
      <c r="G29" s="28"/>
      <c r="H29" s="48" t="s">
        <v>31203</v>
      </c>
      <c r="I29" s="28"/>
      <c r="J29" s="28"/>
      <c r="K29" s="28"/>
      <c r="L29" s="28"/>
      <c r="M29" s="28"/>
      <c r="N29" s="28"/>
    </row>
    <row r="30" spans="1:16" ht="15" thickBot="1" x14ac:dyDescent="0.35">
      <c r="A30" s="45" t="s">
        <v>40</v>
      </c>
      <c r="B30" s="57">
        <f>F28/H30</f>
        <v>2.0981920227925417</v>
      </c>
      <c r="C30" s="29"/>
      <c r="D30" s="29"/>
      <c r="E30" s="29"/>
      <c r="F30" s="29"/>
      <c r="G30" s="29"/>
      <c r="H30" s="56">
        <f t="array" ref="H30">SQRT(MMULT(MMULT(TRANSPOSE(E6:E26),'Cov Matrix'!B511:V531),'E(Rp) &amp; Optimization (3)'!E6:E26*252))</f>
        <v>0.10485217635476354</v>
      </c>
      <c r="I30" s="29"/>
      <c r="J30" s="29"/>
      <c r="K30" s="29"/>
      <c r="L30" s="29"/>
      <c r="M30" s="29"/>
      <c r="N30" s="29"/>
    </row>
    <row r="31" spans="1:16" x14ac:dyDescent="0.3">
      <c r="A31" s="46"/>
    </row>
    <row r="32" spans="1:16" x14ac:dyDescent="0.3">
      <c r="H32" s="132" t="s">
        <v>31306</v>
      </c>
    </row>
    <row r="33" spans="8:8" x14ac:dyDescent="0.3">
      <c r="H33" s="132" cm="1">
        <f t="array" ref="H33">SQRT(MMULT(MMULT(TRANSPOSE(E6:E26),'Cov Matrix'!B511:V531),'E(Rp) &amp; Optimization (3)'!E6:E26))</f>
        <v>6.6050662632997931E-3</v>
      </c>
    </row>
    <row r="101" spans="1:44" x14ac:dyDescent="0.3">
      <c r="A101" s="179" t="s">
        <v>31191</v>
      </c>
      <c r="B101" s="179"/>
      <c r="C101" s="179"/>
      <c r="D101" s="179"/>
      <c r="E101" s="179"/>
      <c r="F101" s="179"/>
      <c r="G101" s="60"/>
      <c r="H101" s="60"/>
      <c r="I101" s="60"/>
      <c r="J101" s="60"/>
      <c r="K101" s="60"/>
      <c r="L101" s="60"/>
      <c r="M101" s="60"/>
      <c r="N101" s="60"/>
      <c r="O101" s="24"/>
      <c r="P101" s="24"/>
      <c r="Q101" s="24"/>
      <c r="R101" s="24"/>
      <c r="S101" s="24"/>
      <c r="T101" s="24"/>
      <c r="U101" s="24"/>
      <c r="V101" s="24"/>
      <c r="W101" s="24"/>
      <c r="X101" s="24"/>
    </row>
    <row r="102" spans="1:44" x14ac:dyDescent="0.3">
      <c r="A102" s="30" t="str">
        <f>'E(Ri)'!C$13</f>
        <v>RWE.De</v>
      </c>
      <c r="B102" s="30" t="str">
        <f>'E(Ri)'!D$13</f>
        <v>Volume1</v>
      </c>
      <c r="C102" s="30" t="str">
        <f>'E(Ri)'!E$13</f>
        <v>ADS.DE</v>
      </c>
      <c r="D102" s="30"/>
      <c r="E102" s="30" t="str">
        <f>'E(Ri)'!F$13</f>
        <v>Volume2</v>
      </c>
      <c r="F102" s="30" t="str">
        <f>'E(Ri)'!G$13</f>
        <v>AIR.DE</v>
      </c>
      <c r="G102" s="30" t="str">
        <f>'E(Ri)'!I$13</f>
        <v>ALV.DE</v>
      </c>
      <c r="H102" s="30" t="str">
        <f>'E(Ri)'!J$13</f>
        <v>Volume4</v>
      </c>
      <c r="I102" s="30" t="str">
        <f>'E(Ri)'!K$13</f>
        <v>BAS.DE</v>
      </c>
      <c r="J102" s="30"/>
      <c r="K102" s="30"/>
      <c r="L102" s="30"/>
      <c r="M102" s="30" t="str">
        <f>'E(Ri)'!L$13</f>
        <v>Volume5</v>
      </c>
      <c r="N102" s="30" t="str">
        <f>'E(Ri)'!M$13</f>
        <v>BAYN.DE</v>
      </c>
      <c r="O102" s="23" t="str">
        <f>'E(Ri)'!O$13</f>
        <v>BEI.DE</v>
      </c>
      <c r="P102" s="23" t="str">
        <f>'E(Ri)'!P$13</f>
        <v>Volume7</v>
      </c>
      <c r="Q102" s="23" t="str">
        <f>'E(Ri)'!Q$13</f>
        <v>BMW.DE</v>
      </c>
      <c r="R102" s="23" t="str">
        <f>'E(Ri)'!R$13</f>
        <v>Volume8</v>
      </c>
      <c r="S102" s="23" t="str">
        <f>'E(Ri)'!S$13</f>
        <v>CON.DE</v>
      </c>
      <c r="T102" s="23" t="str">
        <f>'E(Ri)'!T$13</f>
        <v>Volume9</v>
      </c>
      <c r="U102" s="23" t="str">
        <f>'E(Ri)'!U$13</f>
        <v>DB1.DE</v>
      </c>
      <c r="V102" s="23" t="str">
        <f>'E(Ri)'!V$13</f>
        <v>Volume10</v>
      </c>
      <c r="W102" s="23" t="str">
        <f>'E(Ri)'!W$13</f>
        <v>DBK.DE</v>
      </c>
      <c r="X102" s="23" t="str">
        <f>'E(Ri)'!X$13</f>
        <v>Volume11</v>
      </c>
      <c r="Y102" s="23" t="str">
        <f>'E(Ri)'!Y$13</f>
        <v>DPW.DE</v>
      </c>
      <c r="Z102" s="23" t="str">
        <f>'E(Ri)'!Z$13</f>
        <v>Volume12</v>
      </c>
      <c r="AA102" s="23" t="str">
        <f>'E(Ri)'!AA$13</f>
        <v>DTE.DE</v>
      </c>
      <c r="AB102" s="23" t="str">
        <f>'E(Ri)'!AB$13</f>
        <v>Volume13</v>
      </c>
      <c r="AC102" s="23" t="str">
        <f>'E(Ri)'!AC$13</f>
        <v>SHL.DE</v>
      </c>
      <c r="AD102" s="23" t="str">
        <f>'E(Ri)'!AD$13</f>
        <v>Volume14</v>
      </c>
      <c r="AE102" s="23" t="str">
        <f>'E(Ri)'!AE$13</f>
        <v>MTX.DE</v>
      </c>
      <c r="AF102" s="23" t="str">
        <f>'E(Ri)'!AF$13</f>
        <v>Volume15</v>
      </c>
      <c r="AG102" s="23" t="str">
        <f>'E(Ri)'!AG$13</f>
        <v>PUM.DE</v>
      </c>
      <c r="AH102" s="23" t="str">
        <f>'E(Ri)'!AH$13</f>
        <v>Volume16</v>
      </c>
      <c r="AI102" s="23" t="str">
        <f>'E(Ri)'!AI$13</f>
        <v>HFG.DE</v>
      </c>
      <c r="AJ102" s="23" t="str">
        <f>'E(Ri)'!AJ$13</f>
        <v>Volume17</v>
      </c>
      <c r="AK102" s="23" t="str">
        <f>'E(Ri)'!AK$13</f>
        <v>HNR1.DE</v>
      </c>
      <c r="AL102" s="23" t="str">
        <f>'E(Ri)'!AL$13</f>
        <v>Volume18</v>
      </c>
      <c r="AM102" s="23" t="str">
        <f>'E(Ri)'!AM$13</f>
        <v>IFX.DE</v>
      </c>
      <c r="AN102" s="23" t="str">
        <f>'E(Ri)'!AN$13</f>
        <v>Volume19</v>
      </c>
      <c r="AO102" s="23" t="str">
        <f>'E(Ri)'!AO$13</f>
        <v>LIN.DE</v>
      </c>
      <c r="AP102" s="23" t="str">
        <f>'E(Ri)'!AP$13</f>
        <v>Volume20</v>
      </c>
      <c r="AQ102" s="23" t="str">
        <f>'E(Ri)'!AQ$13</f>
        <v>MRK.DE</v>
      </c>
      <c r="AR102" s="23" t="str">
        <f>'E(Ri)'!AR$13</f>
        <v>Volume21</v>
      </c>
    </row>
    <row r="104" spans="1:44" x14ac:dyDescent="0.3">
      <c r="A104" s="30" t="str">
        <f>'E(Ri)'!C$13</f>
        <v>RWE.De</v>
      </c>
      <c r="N104"/>
    </row>
    <row r="105" spans="1:44" x14ac:dyDescent="0.3">
      <c r="A105" s="30" t="str">
        <f>'E(Ri)'!D$13</f>
        <v>Volume1</v>
      </c>
      <c r="N105"/>
    </row>
    <row r="106" spans="1:44" hidden="1" x14ac:dyDescent="0.3">
      <c r="A106" s="30" t="str">
        <f>'E(Ri)'!E$13</f>
        <v>ADS.DE</v>
      </c>
      <c r="N106"/>
    </row>
    <row r="107" spans="1:44" x14ac:dyDescent="0.3">
      <c r="A107" s="30" t="str">
        <f>'E(Ri)'!F$13</f>
        <v>Volume2</v>
      </c>
      <c r="N107"/>
    </row>
    <row r="108" spans="1:44" hidden="1" x14ac:dyDescent="0.3">
      <c r="A108" s="30" t="str">
        <f>'E(Ri)'!G$13</f>
        <v>AIR.DE</v>
      </c>
      <c r="N108"/>
    </row>
    <row r="109" spans="1:44" x14ac:dyDescent="0.3">
      <c r="A109" s="30" t="str">
        <f>'E(Ri)'!H$13</f>
        <v>Volume3</v>
      </c>
      <c r="N109"/>
    </row>
    <row r="110" spans="1:44" hidden="1" x14ac:dyDescent="0.3">
      <c r="A110" s="30" t="str">
        <f>'E(Ri)'!I$13</f>
        <v>ALV.DE</v>
      </c>
      <c r="N110"/>
    </row>
    <row r="111" spans="1:44" x14ac:dyDescent="0.3">
      <c r="A111" s="30" t="str">
        <f>'E(Ri)'!J$13</f>
        <v>Volume4</v>
      </c>
      <c r="N111"/>
    </row>
    <row r="112" spans="1:44" hidden="1" x14ac:dyDescent="0.3">
      <c r="A112" s="30" t="str">
        <f>'E(Ri)'!K$13</f>
        <v>BAS.DE</v>
      </c>
      <c r="N112"/>
    </row>
    <row r="113" spans="1:14" x14ac:dyDescent="0.3">
      <c r="A113" s="30" t="str">
        <f>'E(Ri)'!L$13</f>
        <v>Volume5</v>
      </c>
      <c r="N113"/>
    </row>
    <row r="114" spans="1:14" hidden="1" x14ac:dyDescent="0.3">
      <c r="A114" s="30" t="str">
        <f>'E(Ri)'!M$13</f>
        <v>BAYN.DE</v>
      </c>
      <c r="N114"/>
    </row>
    <row r="115" spans="1:14" x14ac:dyDescent="0.3">
      <c r="A115" s="30" t="str">
        <f>'E(Ri)'!N$13</f>
        <v>Volume6</v>
      </c>
      <c r="N115"/>
    </row>
    <row r="116" spans="1:14" hidden="1" x14ac:dyDescent="0.3">
      <c r="A116" s="30" t="str">
        <f>'E(Ri)'!O$13</f>
        <v>BEI.DE</v>
      </c>
      <c r="N116"/>
    </row>
    <row r="117" spans="1:14" x14ac:dyDescent="0.3">
      <c r="A117" s="30" t="str">
        <f>'E(Ri)'!P$13</f>
        <v>Volume7</v>
      </c>
      <c r="N117"/>
    </row>
    <row r="118" spans="1:14" hidden="1" x14ac:dyDescent="0.3">
      <c r="A118" s="30" t="str">
        <f>'E(Ri)'!Q$13</f>
        <v>BMW.DE</v>
      </c>
      <c r="N118"/>
    </row>
    <row r="119" spans="1:14" x14ac:dyDescent="0.3">
      <c r="A119" s="30" t="str">
        <f>'E(Ri)'!R$13</f>
        <v>Volume8</v>
      </c>
      <c r="N119"/>
    </row>
    <row r="120" spans="1:14" hidden="1" x14ac:dyDescent="0.3">
      <c r="A120" s="30" t="str">
        <f>'E(Ri)'!S$13</f>
        <v>CON.DE</v>
      </c>
      <c r="N120"/>
    </row>
    <row r="121" spans="1:14" x14ac:dyDescent="0.3">
      <c r="A121" s="30" t="str">
        <f>'E(Ri)'!T$13</f>
        <v>Volume9</v>
      </c>
      <c r="N121"/>
    </row>
    <row r="122" spans="1:14" hidden="1" x14ac:dyDescent="0.3">
      <c r="A122" s="30" t="str">
        <f>'E(Ri)'!U$13</f>
        <v>DB1.DE</v>
      </c>
      <c r="N122"/>
    </row>
    <row r="123" spans="1:14" x14ac:dyDescent="0.3">
      <c r="A123" s="30" t="str">
        <f>'E(Ri)'!V$13</f>
        <v>Volume10</v>
      </c>
      <c r="N123"/>
    </row>
    <row r="124" spans="1:14" hidden="1" x14ac:dyDescent="0.3">
      <c r="A124" s="30" t="str">
        <f>'E(Ri)'!W$13</f>
        <v>DBK.DE</v>
      </c>
      <c r="N124"/>
    </row>
    <row r="125" spans="1:14" x14ac:dyDescent="0.3">
      <c r="A125" s="30" t="str">
        <f>'E(Ri)'!X$13</f>
        <v>Volume11</v>
      </c>
      <c r="N125"/>
    </row>
    <row r="126" spans="1:14" hidden="1" x14ac:dyDescent="0.3">
      <c r="A126" s="30" t="str">
        <f>'E(Ri)'!Y$13</f>
        <v>DPW.DE</v>
      </c>
    </row>
    <row r="127" spans="1:14" x14ac:dyDescent="0.3">
      <c r="A127" s="30" t="str">
        <f>'E(Ri)'!Z$13</f>
        <v>Volume12</v>
      </c>
    </row>
    <row r="128" spans="1:14" hidden="1" x14ac:dyDescent="0.3">
      <c r="A128" s="30" t="str">
        <f>'E(Ri)'!AA$13</f>
        <v>DTE.DE</v>
      </c>
    </row>
    <row r="129" spans="1:1" x14ac:dyDescent="0.3">
      <c r="A129" s="30" t="str">
        <f>'E(Ri)'!AB$13</f>
        <v>Volume13</v>
      </c>
    </row>
    <row r="130" spans="1:1" hidden="1" x14ac:dyDescent="0.3">
      <c r="A130" s="30" t="str">
        <f>'E(Ri)'!AC$13</f>
        <v>SHL.DE</v>
      </c>
    </row>
    <row r="131" spans="1:1" x14ac:dyDescent="0.3">
      <c r="A131" s="30" t="str">
        <f>'E(Ri)'!AD$13</f>
        <v>Volume14</v>
      </c>
    </row>
    <row r="132" spans="1:1" hidden="1" x14ac:dyDescent="0.3">
      <c r="A132" s="30" t="str">
        <f>'E(Ri)'!AE$13</f>
        <v>MTX.DE</v>
      </c>
    </row>
    <row r="133" spans="1:1" x14ac:dyDescent="0.3">
      <c r="A133" s="30" t="str">
        <f>'E(Ri)'!AF$13</f>
        <v>Volume15</v>
      </c>
    </row>
    <row r="134" spans="1:1" hidden="1" x14ac:dyDescent="0.3">
      <c r="A134" s="30" t="str">
        <f>'E(Ri)'!AG$13</f>
        <v>PUM.DE</v>
      </c>
    </row>
    <row r="135" spans="1:1" x14ac:dyDescent="0.3">
      <c r="A135" s="30" t="str">
        <f>'E(Ri)'!AH$13</f>
        <v>Volume16</v>
      </c>
    </row>
    <row r="136" spans="1:1" hidden="1" x14ac:dyDescent="0.3">
      <c r="A136" s="30" t="str">
        <f>'E(Ri)'!AI$13</f>
        <v>HFG.DE</v>
      </c>
    </row>
    <row r="137" spans="1:1" x14ac:dyDescent="0.3">
      <c r="A137" s="30" t="str">
        <f>'E(Ri)'!AJ$13</f>
        <v>Volume17</v>
      </c>
    </row>
    <row r="138" spans="1:1" hidden="1" x14ac:dyDescent="0.3">
      <c r="A138" s="30" t="str">
        <f>'E(Ri)'!AK$13</f>
        <v>HNR1.DE</v>
      </c>
    </row>
    <row r="139" spans="1:1" x14ac:dyDescent="0.3">
      <c r="A139" s="30" t="str">
        <f>'E(Ri)'!AL$13</f>
        <v>Volume18</v>
      </c>
    </row>
    <row r="140" spans="1:1" hidden="1" x14ac:dyDescent="0.3">
      <c r="A140" s="30" t="str">
        <f>'E(Ri)'!AM$13</f>
        <v>IFX.DE</v>
      </c>
    </row>
    <row r="141" spans="1:1" x14ac:dyDescent="0.3">
      <c r="A141" s="30" t="str">
        <f>'E(Ri)'!AN$13</f>
        <v>Volume19</v>
      </c>
    </row>
    <row r="142" spans="1:1" hidden="1" x14ac:dyDescent="0.3">
      <c r="A142" s="30" t="str">
        <f>'E(Ri)'!AO$13</f>
        <v>LIN.DE</v>
      </c>
    </row>
    <row r="143" spans="1:1" x14ac:dyDescent="0.3">
      <c r="A143" s="30" t="str">
        <f>'E(Ri)'!AP$13</f>
        <v>Volume20</v>
      </c>
    </row>
    <row r="144" spans="1:1" hidden="1" x14ac:dyDescent="0.3">
      <c r="A144" s="30" t="str">
        <f>'E(Ri)'!AQ$13</f>
        <v>MRK.DE</v>
      </c>
    </row>
    <row r="145" spans="1:1" x14ac:dyDescent="0.3">
      <c r="A145" s="30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104:A145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1:N1"/>
    <mergeCell ref="A2:N2"/>
    <mergeCell ref="A3:N3"/>
    <mergeCell ref="A4:N4"/>
    <mergeCell ref="A101:F101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BEB4A-BD94-4EF1-ABC8-3F37CF27F227}">
  <sheetPr filterMode="1"/>
  <dimension ref="A1:AR145"/>
  <sheetViews>
    <sheetView topLeftCell="A4" zoomScaleNormal="100" workbookViewId="0">
      <selection activeCell="H32" sqref="H32:H33"/>
    </sheetView>
  </sheetViews>
  <sheetFormatPr defaultRowHeight="14.4" x14ac:dyDescent="0.3"/>
  <cols>
    <col min="1" max="1" width="11.33203125" style="58" bestFit="1" customWidth="1"/>
    <col min="2" max="2" width="12" style="58" customWidth="1"/>
    <col min="3" max="3" width="11.44140625" style="58" bestFit="1" customWidth="1"/>
    <col min="4" max="4" width="16.33203125" style="58" bestFit="1" customWidth="1"/>
    <col min="5" max="5" width="14.6640625" style="58" customWidth="1"/>
    <col min="6" max="6" width="12.5546875" style="58" bestFit="1" customWidth="1"/>
    <col min="7" max="7" width="16.6640625" style="58" bestFit="1" customWidth="1"/>
    <col min="8" max="8" width="14.44140625" style="58" bestFit="1" customWidth="1"/>
    <col min="9" max="9" width="14.5546875" style="58" bestFit="1" customWidth="1"/>
    <col min="10" max="10" width="14.5546875" style="58" customWidth="1"/>
    <col min="11" max="11" width="16.109375" style="58" bestFit="1" customWidth="1"/>
    <col min="12" max="12" width="14.5546875" style="58" customWidth="1"/>
    <col min="13" max="13" width="11.6640625" style="58" bestFit="1" customWidth="1"/>
    <col min="14" max="14" width="11.5546875" style="58" bestFit="1" customWidth="1"/>
  </cols>
  <sheetData>
    <row r="1" spans="1:19" x14ac:dyDescent="0.3">
      <c r="A1" s="178" t="s">
        <v>0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61"/>
      <c r="P1" s="61"/>
      <c r="Q1" s="61"/>
      <c r="R1" s="61"/>
      <c r="S1" s="61"/>
    </row>
    <row r="2" spans="1:19" ht="15.6" customHeight="1" x14ac:dyDescent="0.3">
      <c r="A2" s="178" t="s">
        <v>4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61"/>
      <c r="P2" s="61"/>
      <c r="Q2" s="61"/>
      <c r="R2" s="61"/>
      <c r="S2" s="61"/>
    </row>
    <row r="3" spans="1:19" x14ac:dyDescent="0.3">
      <c r="A3" s="178" t="s">
        <v>1</v>
      </c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61"/>
      <c r="P3" s="61"/>
      <c r="Q3" s="61"/>
      <c r="R3" s="61"/>
      <c r="S3" s="61"/>
    </row>
    <row r="4" spans="1:19" x14ac:dyDescent="0.3">
      <c r="A4" s="178" t="s">
        <v>31193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22"/>
      <c r="P4" s="22"/>
      <c r="Q4" s="22"/>
      <c r="R4" s="22"/>
      <c r="S4" s="22"/>
    </row>
    <row r="5" spans="1:19" x14ac:dyDescent="0.3">
      <c r="A5" s="58" t="s">
        <v>31189</v>
      </c>
      <c r="B5" s="58" t="s">
        <v>31190</v>
      </c>
      <c r="C5" s="58" t="s">
        <v>2</v>
      </c>
      <c r="D5" s="58" t="s">
        <v>27</v>
      </c>
      <c r="E5" s="58" t="s">
        <v>3</v>
      </c>
      <c r="F5" s="58" t="s">
        <v>5</v>
      </c>
      <c r="G5" s="58" t="s">
        <v>31194</v>
      </c>
      <c r="H5" s="58" t="s">
        <v>31196</v>
      </c>
      <c r="I5" s="58" t="s">
        <v>31195</v>
      </c>
      <c r="J5" s="58" t="s">
        <v>30</v>
      </c>
      <c r="K5" s="58" t="s">
        <v>31207</v>
      </c>
      <c r="L5" s="58" t="s">
        <v>31197</v>
      </c>
      <c r="M5" s="58" t="s">
        <v>38</v>
      </c>
      <c r="N5" s="58" t="s">
        <v>39</v>
      </c>
      <c r="P5" s="32"/>
    </row>
    <row r="6" spans="1:19" x14ac:dyDescent="0.3">
      <c r="A6" s="58" t="s">
        <v>10</v>
      </c>
      <c r="B6" s="30" t="str">
        <f>A104</f>
        <v>RWE.De</v>
      </c>
      <c r="C6" s="31">
        <f>_xlfn.XLOOKUP(Table310[[#This Row],[Symbol]],'E(Ri)'!$13:$13,'E(Ri)'!$5:$5)</f>
        <v>0.32187777749282903</v>
      </c>
      <c r="D6" s="31">
        <f>_xlfn.XLOOKUP(Table310[[#This Row],[Symbol]],'E(Ri)'!$13:$13,'E(Ri)'!$6:$6)</f>
        <v>1.2823815836367691E-3</v>
      </c>
      <c r="E6" s="27">
        <v>3.7206379014485036E-2</v>
      </c>
      <c r="F6" s="58">
        <f>C6*E6</f>
        <v>1.1975906585738277E-2</v>
      </c>
      <c r="G6" s="58">
        <f>_xlfn.XLOOKUP(P6,'E(Ri)'!$13:$13,'E(Ri)'!$7:$7)</f>
        <v>3355290.9003984062</v>
      </c>
      <c r="H6" s="58">
        <f>_xlfn.XLOOKUP(Table310[[#This Row],[Symbol]],'E(Ri)'!$13:$13,'E(Ri)'!$7:$7)</f>
        <v>1.3883797660914996E-2</v>
      </c>
      <c r="I6" s="58">
        <f>_xlfn.XLOOKUP(Table310[[#This Row],[Symbol]],'E(Ri)'!$13:$13,'E(Ri)'!$8:$8)</f>
        <v>1.9275983748922871E-4</v>
      </c>
      <c r="J6" s="58">
        <f>_xlfn.XLOOKUP(Table310[[#This Row],[Symbol]],'E(Ri)'!$13:$13,'E(Ri)'!$9:$9)</f>
        <v>0.38305140478116578</v>
      </c>
      <c r="K6" s="58">
        <f>Table310[[#This Row],[Beta]]*Table310[[#This Row],[xi: Percentage]]</f>
        <v>1.425195574831898E-2</v>
      </c>
      <c r="L6" s="58">
        <f>_xlfn.XLOOKUP(Table310[[#This Row],[Symbol]],'E(Ri)'!$13:$13,'E(Ri)'!$10:$10)</f>
        <v>1.0240024406010268E-3</v>
      </c>
      <c r="M6" s="39">
        <f>1/100</f>
        <v>0.01</v>
      </c>
      <c r="N6" s="39">
        <v>0.99</v>
      </c>
      <c r="P6" s="32" t="s">
        <v>31198</v>
      </c>
    </row>
    <row r="7" spans="1:19" x14ac:dyDescent="0.3">
      <c r="A7" s="58" t="s">
        <v>11</v>
      </c>
      <c r="B7" s="30" t="str">
        <f>A106</f>
        <v>ADS.DE</v>
      </c>
      <c r="C7" s="31">
        <f>_xlfn.XLOOKUP(Table310[[#This Row],[Symbol]],'E(Ri)'!$13:$13,'E(Ri)'!$5:$5)</f>
        <v>0.44109195748675223</v>
      </c>
      <c r="D7" s="31">
        <f>_xlfn.XLOOKUP(Table310[[#This Row],[Symbol]],'E(Ri)'!$13:$13,'E(Ri)'!$6:$6)</f>
        <v>1.7573384760428375E-3</v>
      </c>
      <c r="E7" s="27">
        <v>0.01</v>
      </c>
      <c r="F7" s="58">
        <f t="shared" ref="F7:F26" si="0">C7*E7</f>
        <v>4.4109195748675226E-3</v>
      </c>
      <c r="G7" s="58">
        <f>_xlfn.XLOOKUP(P7,'E(Ri)'!$13:$13,'E(Ri)'!$7:$7)</f>
        <v>641412.31474103581</v>
      </c>
      <c r="H7" s="58">
        <f>_xlfn.XLOOKUP(Table310[[#This Row],[Symbol]],'E(Ri)'!$13:$13,'E(Ri)'!$7:$7)</f>
        <v>1.4184697780744961E-2</v>
      </c>
      <c r="I7" s="58">
        <f>_xlfn.XLOOKUP(Table310[[#This Row],[Symbol]],'E(Ri)'!$13:$13,'E(Ri)'!$8:$8)</f>
        <v>2.0120565113107103E-4</v>
      </c>
      <c r="J7" s="58">
        <f>_xlfn.XLOOKUP(Table310[[#This Row],[Symbol]],'E(Ri)'!$13:$13,'E(Ri)'!$9:$9)</f>
        <v>1.0183503528177797</v>
      </c>
      <c r="K7" s="58">
        <f>Table310[[#This Row],[Beta]]*Table310[[#This Row],[xi: Percentage]]</f>
        <v>1.0183503528177798E-2</v>
      </c>
      <c r="L7" s="58">
        <f>_xlfn.XLOOKUP(Table310[[#This Row],[Symbol]],'E(Ri)'!$13:$13,'E(Ri)'!$10:$10)</f>
        <v>1.0769871580204567E-3</v>
      </c>
      <c r="M7" s="39">
        <f t="shared" ref="M7:M26" si="1">1/100</f>
        <v>0.01</v>
      </c>
      <c r="N7" s="39">
        <v>0.99</v>
      </c>
      <c r="P7" s="32" t="s">
        <v>31168</v>
      </c>
    </row>
    <row r="8" spans="1:19" x14ac:dyDescent="0.3">
      <c r="A8" s="27" t="s">
        <v>12</v>
      </c>
      <c r="B8" s="30" t="str">
        <f>A108</f>
        <v>AIR.DE</v>
      </c>
      <c r="C8" s="31">
        <f>_xlfn.XLOOKUP(Table310[[#This Row],[Symbol]],'E(Ri)'!$13:$13,'E(Ri)'!$5:$5)</f>
        <v>0.25966513971861943</v>
      </c>
      <c r="D8" s="31">
        <f>_xlfn.XLOOKUP(Table310[[#This Row],[Symbol]],'E(Ri)'!$13:$13,'E(Ri)'!$6:$6)</f>
        <v>1.0345224689984839E-3</v>
      </c>
      <c r="E8" s="27">
        <v>0.01</v>
      </c>
      <c r="F8" s="49">
        <f t="shared" si="0"/>
        <v>2.5966513971861943E-3</v>
      </c>
      <c r="G8" s="58">
        <f>_xlfn.XLOOKUP(P8,'E(Ri)'!$13:$13,'E(Ri)'!$7:$7)</f>
        <v>72783.852589641436</v>
      </c>
      <c r="H8" s="58">
        <f>_xlfn.XLOOKUP(Table310[[#This Row],[Symbol]],'E(Ri)'!$13:$13,'E(Ri)'!$7:$7)</f>
        <v>1.3206208353098126E-2</v>
      </c>
      <c r="I8" s="58">
        <f>_xlfn.XLOOKUP(Table310[[#This Row],[Symbol]],'E(Ri)'!$13:$13,'E(Ri)'!$8:$8)</f>
        <v>1.7440393906543872E-4</v>
      </c>
      <c r="J8" s="58">
        <f>_xlfn.XLOOKUP(Table310[[#This Row],[Symbol]],'E(Ri)'!$13:$13,'E(Ri)'!$9:$9)</f>
        <v>0.95705335570858829</v>
      </c>
      <c r="K8" s="58">
        <f>Table310[[#This Row],[Beta]]*Table310[[#This Row],[xi: Percentage]]</f>
        <v>9.5705335570858835E-3</v>
      </c>
      <c r="L8" s="58">
        <f>_xlfn.XLOOKUP(Table310[[#This Row],[Symbol]],'E(Ri)'!$13:$13,'E(Ri)'!$10:$10)</f>
        <v>3.9757172147811769E-4</v>
      </c>
      <c r="M8" s="39">
        <f t="shared" si="1"/>
        <v>0.01</v>
      </c>
      <c r="N8" s="39">
        <f t="shared" ref="N8:N26" si="2">99/100</f>
        <v>0.99</v>
      </c>
      <c r="P8" s="32" t="s">
        <v>31158</v>
      </c>
    </row>
    <row r="9" spans="1:19" x14ac:dyDescent="0.3">
      <c r="A9" s="58" t="s">
        <v>13</v>
      </c>
      <c r="B9" s="30" t="str">
        <f>A110</f>
        <v>ALV.DE</v>
      </c>
      <c r="C9" s="31">
        <f>_xlfn.XLOOKUP(Table310[[#This Row],[Symbol]],'E(Ri)'!$13:$13,'E(Ri)'!$5:$5)</f>
        <v>0.1926867693302996</v>
      </c>
      <c r="D9" s="31">
        <f>_xlfn.XLOOKUP(Table310[[#This Row],[Symbol]],'E(Ri)'!$13:$13,'E(Ri)'!$6:$6)</f>
        <v>7.6767637183386298E-4</v>
      </c>
      <c r="E9" s="27">
        <v>1.2137667497348067E-2</v>
      </c>
      <c r="F9" s="58">
        <f t="shared" si="0"/>
        <v>2.3387679372693817E-3</v>
      </c>
      <c r="G9" s="58">
        <f>_xlfn.XLOOKUP(P9,'E(Ri)'!$13:$13,'E(Ri)'!$7:$7)</f>
        <v>1023460.8247011952</v>
      </c>
      <c r="H9" s="58">
        <f>_xlfn.XLOOKUP(Table310[[#This Row],[Symbol]],'E(Ri)'!$13:$13,'E(Ri)'!$7:$7)</f>
        <v>7.865968879941565E-3</v>
      </c>
      <c r="I9" s="58">
        <f>_xlfn.XLOOKUP(Table310[[#This Row],[Symbol]],'E(Ri)'!$13:$13,'E(Ri)'!$8:$8)</f>
        <v>6.1873466420209159E-5</v>
      </c>
      <c r="J9" s="58">
        <f>_xlfn.XLOOKUP(Table310[[#This Row],[Symbol]],'E(Ri)'!$13:$13,'E(Ri)'!$9:$9)</f>
        <v>0.83426001800815586</v>
      </c>
      <c r="K9" s="58">
        <f>Table310[[#This Row],[Beta]]*Table310[[#This Row],[xi: Percentage]]</f>
        <v>1.0125970704914606E-2</v>
      </c>
      <c r="L9" s="58">
        <f>_xlfn.XLOOKUP(Table310[[#This Row],[Symbol]],'E(Ri)'!$13:$13,'E(Ri)'!$10:$10)</f>
        <v>2.1298085804611169E-4</v>
      </c>
      <c r="M9" s="39">
        <f t="shared" si="1"/>
        <v>0.01</v>
      </c>
      <c r="N9" s="39">
        <f t="shared" si="2"/>
        <v>0.99</v>
      </c>
      <c r="P9" s="32" t="s">
        <v>31169</v>
      </c>
    </row>
    <row r="10" spans="1:19" x14ac:dyDescent="0.3">
      <c r="A10" s="58" t="s">
        <v>14</v>
      </c>
      <c r="B10" s="30" t="str">
        <f>A112</f>
        <v>BAS.DE</v>
      </c>
      <c r="C10" s="31">
        <f>_xlfn.XLOOKUP(Table310[[#This Row],[Symbol]],'E(Ri)'!$13:$13,'E(Ri)'!$5:$5)</f>
        <v>4.3385426895713966E-2</v>
      </c>
      <c r="D10" s="31">
        <f>_xlfn.XLOOKUP(Table310[[#This Row],[Symbol]],'E(Ri)'!$13:$13,'E(Ri)'!$6:$6)</f>
        <v>1.7285030635742616E-4</v>
      </c>
      <c r="E10" s="27">
        <v>1.5691330715651319E-2</v>
      </c>
      <c r="F10" s="58">
        <f t="shared" si="0"/>
        <v>6.8077508166036142E-4</v>
      </c>
      <c r="G10" s="58">
        <f>_xlfn.XLOOKUP(P10,'E(Ri)'!$13:$13,'E(Ri)'!$7:$7)</f>
        <v>2908993.2470119521</v>
      </c>
      <c r="H10" s="58">
        <f>_xlfn.XLOOKUP(Table310[[#This Row],[Symbol]],'E(Ri)'!$13:$13,'E(Ri)'!$7:$7)</f>
        <v>1.2654128265358694E-2</v>
      </c>
      <c r="I10" s="58">
        <f>_xlfn.XLOOKUP(Table310[[#This Row],[Symbol]],'E(Ri)'!$13:$13,'E(Ri)'!$8:$8)</f>
        <v>1.6012696215614983E-4</v>
      </c>
      <c r="J10" s="58">
        <f>_xlfn.XLOOKUP(Table310[[#This Row],[Symbol]],'E(Ri)'!$13:$13,'E(Ri)'!$9:$9)</f>
        <v>1.3293983334681931</v>
      </c>
      <c r="K10" s="58">
        <f>Table310[[#This Row],[Beta]]*Table310[[#This Row],[xi: Percentage]]</f>
        <v>2.0860028903285133E-2</v>
      </c>
      <c r="L10" s="58">
        <f>_xlfn.XLOOKUP(Table310[[#This Row],[Symbol]],'E(Ri)'!$13:$13,'E(Ri)'!$10:$10)</f>
        <v>-7.068918770211821E-4</v>
      </c>
      <c r="M10" s="39">
        <f t="shared" si="1"/>
        <v>0.01</v>
      </c>
      <c r="N10" s="39">
        <f t="shared" si="2"/>
        <v>0.99</v>
      </c>
      <c r="P10" s="32" t="s">
        <v>31159</v>
      </c>
    </row>
    <row r="11" spans="1:19" x14ac:dyDescent="0.3">
      <c r="A11" s="27" t="s">
        <v>15</v>
      </c>
      <c r="B11" s="30" t="str">
        <f>A114</f>
        <v>BAYN.DE</v>
      </c>
      <c r="C11" s="31">
        <f>_xlfn.XLOOKUP(Table310[[#This Row],[Symbol]],'E(Ri)'!$13:$13,'E(Ri)'!$5:$5)</f>
        <v>0.22742630390267821</v>
      </c>
      <c r="D11" s="31">
        <f>_xlfn.XLOOKUP(Table310[[#This Row],[Symbol]],'E(Ri)'!$13:$13,'E(Ri)'!$6:$6)</f>
        <v>9.0608089204254267E-4</v>
      </c>
      <c r="E11" s="27">
        <v>0.01</v>
      </c>
      <c r="F11" s="58">
        <f t="shared" si="0"/>
        <v>2.2742630390267821E-3</v>
      </c>
      <c r="G11" s="58">
        <f>_xlfn.XLOOKUP(P11,'E(Ri)'!$13:$13,'E(Ri)'!$7:$7)</f>
        <v>3203740.952191235</v>
      </c>
      <c r="H11" s="58">
        <f>_xlfn.XLOOKUP(Table310[[#This Row],[Symbol]],'E(Ri)'!$13:$13,'E(Ri)'!$7:$7)</f>
        <v>1.5379241061507393E-2</v>
      </c>
      <c r="I11" s="58">
        <f>_xlfn.XLOOKUP(Table310[[#This Row],[Symbol]],'E(Ri)'!$13:$13,'E(Ri)'!$8:$8)</f>
        <v>2.3652105562795505E-4</v>
      </c>
      <c r="J11" s="58">
        <f>_xlfn.XLOOKUP(Table310[[#This Row],[Symbol]],'E(Ri)'!$13:$13,'E(Ri)'!$9:$9)</f>
        <v>1.2957599755652485</v>
      </c>
      <c r="K11" s="58">
        <f>Table310[[#This Row],[Beta]]*Table310[[#This Row],[xi: Percentage]]</f>
        <v>1.2957599755652485E-2</v>
      </c>
      <c r="L11" s="58">
        <f>_xlfn.XLOOKUP(Table310[[#This Row],[Symbol]],'E(Ri)'!$13:$13,'E(Ri)'!$10:$10)</f>
        <v>4.5672215640004407E-5</v>
      </c>
      <c r="M11" s="39">
        <f t="shared" si="1"/>
        <v>0.01</v>
      </c>
      <c r="N11" s="39">
        <f t="shared" si="2"/>
        <v>0.99</v>
      </c>
      <c r="P11" s="32" t="s">
        <v>31170</v>
      </c>
    </row>
    <row r="12" spans="1:19" x14ac:dyDescent="0.3">
      <c r="A12" s="58" t="s">
        <v>16</v>
      </c>
      <c r="B12" s="30" t="str">
        <f>A116</f>
        <v>BEI.DE</v>
      </c>
      <c r="C12" s="31">
        <f>_xlfn.XLOOKUP(Table310[[#This Row],[Symbol]],'E(Ri)'!$13:$13,'E(Ri)'!$5:$5)</f>
        <v>0.29602442474979851</v>
      </c>
      <c r="D12" s="31">
        <f>_xlfn.XLOOKUP(Table310[[#This Row],[Symbol]],'E(Ri)'!$13:$13,'E(Ri)'!$6:$6)</f>
        <v>1.1793801782860498E-3</v>
      </c>
      <c r="E12" s="27">
        <v>0.10253342179944322</v>
      </c>
      <c r="F12" s="58">
        <f t="shared" si="0"/>
        <v>3.035239720580863E-2</v>
      </c>
      <c r="G12" s="58">
        <f>_xlfn.XLOOKUP(P12,'E(Ri)'!$13:$13,'E(Ri)'!$7:$7)</f>
        <v>438988.85258964141</v>
      </c>
      <c r="H12" s="58">
        <f>_xlfn.XLOOKUP(Table310[[#This Row],[Symbol]],'E(Ri)'!$13:$13,'E(Ri)'!$7:$7)</f>
        <v>9.4554849109105537E-3</v>
      </c>
      <c r="I12" s="58">
        <f>_xlfn.XLOOKUP(Table310[[#This Row],[Symbol]],'E(Ri)'!$13:$13,'E(Ri)'!$8:$8)</f>
        <v>8.940619490045716E-5</v>
      </c>
      <c r="J12" s="58">
        <f>_xlfn.XLOOKUP(Table310[[#This Row],[Symbol]],'E(Ri)'!$13:$13,'E(Ri)'!$9:$9)</f>
        <v>0.22285437884209694</v>
      </c>
      <c r="K12" s="58">
        <f>Table310[[#This Row],[Beta]]*Table310[[#This Row],[xi: Percentage]]</f>
        <v>2.2850022025669641E-2</v>
      </c>
      <c r="L12" s="58">
        <f>_xlfn.XLOOKUP(Table310[[#This Row],[Symbol]],'E(Ri)'!$13:$13,'E(Ri)'!$10:$10)</f>
        <v>1.0273390447452725E-3</v>
      </c>
      <c r="M12" s="39">
        <f t="shared" si="1"/>
        <v>0.01</v>
      </c>
      <c r="N12" s="39">
        <f t="shared" si="2"/>
        <v>0.99</v>
      </c>
      <c r="P12" s="32" t="s">
        <v>31160</v>
      </c>
    </row>
    <row r="13" spans="1:19" x14ac:dyDescent="0.3">
      <c r="A13" s="58" t="s">
        <v>17</v>
      </c>
      <c r="B13" s="30" t="str">
        <f>A118</f>
        <v>BMW.DE</v>
      </c>
      <c r="C13" s="31">
        <f>_xlfn.XLOOKUP(Table310[[#This Row],[Symbol]],'E(Ri)'!$13:$13,'E(Ri)'!$5:$5)</f>
        <v>0.1662389135738726</v>
      </c>
      <c r="D13" s="31">
        <f>_xlfn.XLOOKUP(Table310[[#This Row],[Symbol]],'E(Ri)'!$13:$13,'E(Ri)'!$6:$6)</f>
        <v>6.6230642858116577E-4</v>
      </c>
      <c r="E13" s="27">
        <v>1.292374581566124E-2</v>
      </c>
      <c r="F13" s="58">
        <f t="shared" si="0"/>
        <v>2.1484294637004065E-3</v>
      </c>
      <c r="G13" s="58">
        <f>_xlfn.XLOOKUP(P13,'E(Ri)'!$13:$13,'E(Ri)'!$7:$7)</f>
        <v>1690380.2151394421</v>
      </c>
      <c r="H13" s="58">
        <f>_xlfn.XLOOKUP(Table310[[#This Row],[Symbol]],'E(Ri)'!$13:$13,'E(Ri)'!$7:$7)</f>
        <v>1.1353320147053069E-2</v>
      </c>
      <c r="I13" s="58">
        <f>_xlfn.XLOOKUP(Table310[[#This Row],[Symbol]],'E(Ri)'!$13:$13,'E(Ri)'!$8:$8)</f>
        <v>1.2889787836148112E-4</v>
      </c>
      <c r="J13" s="58">
        <f>_xlfn.XLOOKUP(Table310[[#This Row],[Symbol]],'E(Ri)'!$13:$13,'E(Ri)'!$9:$9)</f>
        <v>1.0660689162945121</v>
      </c>
      <c r="K13" s="58">
        <f>Table310[[#This Row],[Beta]]*Table310[[#This Row],[xi: Percentage]]</f>
        <v>1.3777603696167713E-2</v>
      </c>
      <c r="L13" s="58">
        <f>_xlfn.XLOOKUP(Table310[[#This Row],[Symbol]],'E(Ri)'!$13:$13,'E(Ri)'!$10:$10)</f>
        <v>-4.5253123525953011E-5</v>
      </c>
      <c r="M13" s="39">
        <f t="shared" si="1"/>
        <v>0.01</v>
      </c>
      <c r="N13" s="39">
        <f t="shared" si="2"/>
        <v>0.99</v>
      </c>
      <c r="P13" s="32" t="s">
        <v>31171</v>
      </c>
    </row>
    <row r="14" spans="1:19" x14ac:dyDescent="0.3">
      <c r="A14" s="27" t="s">
        <v>18</v>
      </c>
      <c r="B14" s="30" t="str">
        <f>A120</f>
        <v>CON.DE</v>
      </c>
      <c r="C14" s="31">
        <f>_xlfn.XLOOKUP(Table310[[#This Row],[Symbol]],'E(Ri)'!$13:$13,'E(Ri)'!$5:$5)</f>
        <v>0.20411442523720488</v>
      </c>
      <c r="D14" s="31">
        <f>_xlfn.XLOOKUP(Table310[[#This Row],[Symbol]],'E(Ri)'!$13:$13,'E(Ri)'!$6:$6)</f>
        <v>8.1320488142312707E-4</v>
      </c>
      <c r="E14" s="27">
        <v>6.3998572446778146E-2</v>
      </c>
      <c r="F14" s="58">
        <f t="shared" si="0"/>
        <v>1.3063031830975739E-2</v>
      </c>
      <c r="G14" s="58">
        <f>_xlfn.XLOOKUP(P14,'E(Ri)'!$13:$13,'E(Ri)'!$7:$7)</f>
        <v>658092.09561752994</v>
      </c>
      <c r="H14" s="58">
        <f>_xlfn.XLOOKUP(Table310[[#This Row],[Symbol]],'E(Ri)'!$13:$13,'E(Ri)'!$7:$7)</f>
        <v>1.6540023743149036E-2</v>
      </c>
      <c r="I14" s="58">
        <f>_xlfn.XLOOKUP(Table310[[#This Row],[Symbol]],'E(Ri)'!$13:$13,'E(Ri)'!$8:$8)</f>
        <v>2.7357238542393385E-4</v>
      </c>
      <c r="J14" s="58">
        <f>_xlfn.XLOOKUP(Table310[[#This Row],[Symbol]],'E(Ri)'!$13:$13,'E(Ri)'!$9:$9)</f>
        <v>1.2396395277589853</v>
      </c>
      <c r="K14" s="58">
        <f>Table310[[#This Row],[Beta]]*Table310[[#This Row],[xi: Percentage]]</f>
        <v>7.9335160125173276E-2</v>
      </c>
      <c r="L14" s="58">
        <f>_xlfn.XLOOKUP(Table310[[#This Row],[Symbol]],'E(Ri)'!$13:$13,'E(Ri)'!$10:$10)</f>
        <v>-9.7259469692986909E-6</v>
      </c>
      <c r="M14" s="39">
        <f t="shared" si="1"/>
        <v>0.01</v>
      </c>
      <c r="N14" s="39">
        <f t="shared" si="2"/>
        <v>0.99</v>
      </c>
      <c r="P14" s="32" t="s">
        <v>31161</v>
      </c>
    </row>
    <row r="15" spans="1:19" x14ac:dyDescent="0.3">
      <c r="A15" s="58" t="s">
        <v>19</v>
      </c>
      <c r="B15" s="30" t="str">
        <f>A122</f>
        <v>DB1.DE</v>
      </c>
      <c r="C15" s="31">
        <f>_xlfn.XLOOKUP(Table310[[#This Row],[Symbol]],'E(Ri)'!$13:$13,'E(Ri)'!$5:$5)</f>
        <v>0.26264674850639402</v>
      </c>
      <c r="D15" s="31">
        <f>_xlfn.XLOOKUP(Table310[[#This Row],[Symbol]],'E(Ri)'!$13:$13,'E(Ri)'!$6:$6)</f>
        <v>1.0464013884716893E-3</v>
      </c>
      <c r="E15" s="27">
        <v>0.13665441983798754</v>
      </c>
      <c r="F15" s="58">
        <f t="shared" si="0"/>
        <v>3.5891839039475099E-2</v>
      </c>
      <c r="G15" s="58">
        <f>_xlfn.XLOOKUP(P15,'E(Ri)'!$13:$13,'E(Ri)'!$7:$7)</f>
        <v>579953.96812749002</v>
      </c>
      <c r="H15" s="58">
        <f>_xlfn.XLOOKUP(Table310[[#This Row],[Symbol]],'E(Ri)'!$13:$13,'E(Ri)'!$7:$7)</f>
        <v>1.071105795926419E-2</v>
      </c>
      <c r="I15" s="58">
        <f>_xlfn.XLOOKUP(Table310[[#This Row],[Symbol]],'E(Ri)'!$13:$13,'E(Ri)'!$8:$8)</f>
        <v>1.1472676260671676E-4</v>
      </c>
      <c r="J15" s="58">
        <f>_xlfn.XLOOKUP(Table310[[#This Row],[Symbol]],'E(Ri)'!$13:$13,'E(Ri)'!$9:$9)</f>
        <v>0.58089054658284878</v>
      </c>
      <c r="K15" s="58">
        <f>Table310[[#This Row],[Beta]]*Table310[[#This Row],[xi: Percentage]]</f>
        <v>7.9381260632650677E-2</v>
      </c>
      <c r="L15" s="58">
        <f>_xlfn.XLOOKUP(Table310[[#This Row],[Symbol]],'E(Ri)'!$13:$13,'E(Ri)'!$10:$10)</f>
        <v>6.5813878914791168E-4</v>
      </c>
      <c r="M15" s="39">
        <f t="shared" si="1"/>
        <v>0.01</v>
      </c>
      <c r="N15" s="39">
        <f t="shared" si="2"/>
        <v>0.99</v>
      </c>
      <c r="P15" s="32" t="s">
        <v>31172</v>
      </c>
    </row>
    <row r="16" spans="1:19" x14ac:dyDescent="0.3">
      <c r="A16" s="58" t="s">
        <v>20</v>
      </c>
      <c r="B16" s="30" t="str">
        <f>A124</f>
        <v>DBK.DE</v>
      </c>
      <c r="C16" s="31">
        <f>_xlfn.XLOOKUP(Table310[[#This Row],[Symbol]],'E(Ri)'!$13:$13,'E(Ri)'!$5:$5)</f>
        <v>7.2376351086749807E-2</v>
      </c>
      <c r="D16" s="31">
        <f>_xlfn.XLOOKUP(Table310[[#This Row],[Symbol]],'E(Ri)'!$13:$13,'E(Ri)'!$6:$6)</f>
        <v>2.88351996361553E-4</v>
      </c>
      <c r="E16" s="27">
        <v>1.5038237002629523E-2</v>
      </c>
      <c r="F16" s="58">
        <f t="shared" si="0"/>
        <v>1.0884127210280664E-3</v>
      </c>
      <c r="G16" s="58">
        <f>_xlfn.XLOOKUP(P16,'E(Ri)'!$13:$13,'E(Ri)'!$7:$7)</f>
        <v>15015869.697211156</v>
      </c>
      <c r="H16" s="58">
        <f>_xlfn.XLOOKUP(Table310[[#This Row],[Symbol]],'E(Ri)'!$13:$13,'E(Ri)'!$7:$7)</f>
        <v>2.1488088427350421E-2</v>
      </c>
      <c r="I16" s="58">
        <f>_xlfn.XLOOKUP(Table310[[#This Row],[Symbol]],'E(Ri)'!$13:$13,'E(Ri)'!$8:$8)</f>
        <v>4.6173794426163111E-4</v>
      </c>
      <c r="J16" s="58">
        <f>_xlfn.XLOOKUP(Table310[[#This Row],[Symbol]],'E(Ri)'!$13:$13,'E(Ri)'!$9:$9)</f>
        <v>1.5984288468057521</v>
      </c>
      <c r="K16" s="58">
        <f>Table310[[#This Row],[Beta]]*Table310[[#This Row],[xi: Percentage]]</f>
        <v>2.4037551830104698E-2</v>
      </c>
      <c r="L16" s="58">
        <f>_xlfn.XLOOKUP(Table310[[#This Row],[Symbol]],'E(Ri)'!$13:$13,'E(Ri)'!$10:$10)</f>
        <v>-7.6974325843471398E-4</v>
      </c>
      <c r="M16" s="39">
        <f t="shared" si="1"/>
        <v>0.01</v>
      </c>
      <c r="N16" s="39">
        <f t="shared" si="2"/>
        <v>0.99</v>
      </c>
      <c r="P16" s="32" t="s">
        <v>31162</v>
      </c>
    </row>
    <row r="17" spans="1:16" x14ac:dyDescent="0.3">
      <c r="A17" s="27" t="s">
        <v>21</v>
      </c>
      <c r="B17" s="30" t="str">
        <f>A126</f>
        <v>DPW.DE</v>
      </c>
      <c r="C17" s="31">
        <f>_xlfn.XLOOKUP(Table310[[#This Row],[Symbol]],'E(Ri)'!$13:$13,'E(Ri)'!$5:$5)</f>
        <v>0.23718597152260876</v>
      </c>
      <c r="D17" s="31">
        <f>_xlfn.XLOOKUP(Table310[[#This Row],[Symbol]],'E(Ri)'!$13:$13,'E(Ri)'!$6:$6)</f>
        <v>9.449640299705528E-4</v>
      </c>
      <c r="E17" s="27">
        <v>0.10812388547239229</v>
      </c>
      <c r="F17" s="58">
        <f t="shared" si="0"/>
        <v>2.5645468820568649E-2</v>
      </c>
      <c r="G17" s="58">
        <f>_xlfn.XLOOKUP(P17,'E(Ri)'!$13:$13,'E(Ri)'!$7:$7)</f>
        <v>3122399.9561752989</v>
      </c>
      <c r="H17" s="58">
        <f>_xlfn.XLOOKUP(Table310[[#This Row],[Symbol]],'E(Ri)'!$13:$13,'E(Ri)'!$7:$7)</f>
        <v>1.0237046753207503E-2</v>
      </c>
      <c r="I17" s="58">
        <f>_xlfn.XLOOKUP(Table310[[#This Row],[Symbol]],'E(Ri)'!$13:$13,'E(Ri)'!$8:$8)</f>
        <v>1.0479712622735628E-4</v>
      </c>
      <c r="J17" s="58">
        <f>_xlfn.XLOOKUP(Table310[[#This Row],[Symbol]],'E(Ri)'!$13:$13,'E(Ri)'!$9:$9)</f>
        <v>1.0102829992656575</v>
      </c>
      <c r="K17" s="58">
        <f>Table310[[#This Row],[Beta]]*Table310[[#This Row],[xi: Percentage]]</f>
        <v>0.10923572330730494</v>
      </c>
      <c r="L17" s="58">
        <f>_xlfn.XLOOKUP(Table310[[#This Row],[Symbol]],'E(Ri)'!$13:$13,'E(Ri)'!$10:$10)</f>
        <v>2.7317090675930099E-4</v>
      </c>
      <c r="M17" s="39">
        <f t="shared" si="1"/>
        <v>0.01</v>
      </c>
      <c r="N17" s="39">
        <f t="shared" si="2"/>
        <v>0.99</v>
      </c>
      <c r="P17" s="32" t="s">
        <v>31173</v>
      </c>
    </row>
    <row r="18" spans="1:16" x14ac:dyDescent="0.3">
      <c r="A18" s="58" t="s">
        <v>22</v>
      </c>
      <c r="B18" s="30" t="str">
        <f>A128</f>
        <v>DTE.DE</v>
      </c>
      <c r="C18" s="31">
        <f>_xlfn.XLOOKUP(Table310[[#This Row],[Symbol]],'E(Ri)'!$13:$13,'E(Ri)'!$5:$5)</f>
        <v>2.629361262556042E-2</v>
      </c>
      <c r="D18" s="31">
        <f>_xlfn.XLOOKUP(Table310[[#This Row],[Symbol]],'E(Ri)'!$13:$13,'E(Ri)'!$6:$6)</f>
        <v>1.0475542878709331E-4</v>
      </c>
      <c r="E18" s="27">
        <v>1.6076366997837401E-2</v>
      </c>
      <c r="F18" s="58">
        <f t="shared" si="0"/>
        <v>4.2270576626748035E-4</v>
      </c>
      <c r="G18" s="58">
        <f>_xlfn.XLOOKUP(P18,'E(Ri)'!$13:$13,'E(Ri)'!$7:$7)</f>
        <v>10155726.6812749</v>
      </c>
      <c r="H18" s="58">
        <f>_xlfn.XLOOKUP(Table310[[#This Row],[Symbol]],'E(Ri)'!$13:$13,'E(Ri)'!$7:$7)</f>
        <v>7.0861628703468562E-3</v>
      </c>
      <c r="I18" s="58">
        <f>_xlfn.XLOOKUP(Table310[[#This Row],[Symbol]],'E(Ri)'!$13:$13,'E(Ri)'!$8:$8)</f>
        <v>5.0213704225082398E-5</v>
      </c>
      <c r="J18" s="58">
        <f>_xlfn.XLOOKUP(Table310[[#This Row],[Symbol]],'E(Ri)'!$13:$13,'E(Ri)'!$9:$9)</f>
        <v>0.47147050123505108</v>
      </c>
      <c r="K18" s="58">
        <f>Table310[[#This Row],[Beta]]*Table310[[#This Row],[xi: Percentage]]</f>
        <v>7.5795328065090331E-3</v>
      </c>
      <c r="L18" s="58">
        <f>_xlfn.XLOOKUP(Table310[[#This Row],[Symbol]],'E(Ri)'!$13:$13,'E(Ri)'!$10:$10)</f>
        <v>-2.0741716485476775E-4</v>
      </c>
      <c r="M18" s="39">
        <f t="shared" si="1"/>
        <v>0.01</v>
      </c>
      <c r="N18" s="39">
        <f t="shared" si="2"/>
        <v>0.99</v>
      </c>
      <c r="P18" s="32" t="s">
        <v>31163</v>
      </c>
    </row>
    <row r="19" spans="1:16" x14ac:dyDescent="0.3">
      <c r="A19" s="58" t="s">
        <v>23</v>
      </c>
      <c r="B19" s="30" t="str">
        <f>A130</f>
        <v>SHL.DE</v>
      </c>
      <c r="C19" s="31">
        <f>_xlfn.XLOOKUP(Table310[[#This Row],[Symbol]],'E(Ri)'!$13:$13,'E(Ri)'!$5:$5)</f>
        <v>0.32428108166672809</v>
      </c>
      <c r="D19" s="31">
        <f>_xlfn.XLOOKUP(Table310[[#This Row],[Symbol]],'E(Ri)'!$13:$13,'E(Ri)'!$6:$6)</f>
        <v>1.2919565006642554E-3</v>
      </c>
      <c r="E19" s="27">
        <v>3.6101542975712032E-2</v>
      </c>
      <c r="F19" s="58">
        <f t="shared" si="0"/>
        <v>1.1707047406001767E-2</v>
      </c>
      <c r="G19" s="58">
        <f>_xlfn.XLOOKUP(P19,'E(Ri)'!$13:$13,'E(Ri)'!$7:$7)</f>
        <v>522064.00398406375</v>
      </c>
      <c r="H19" s="58">
        <f>_xlfn.XLOOKUP(Table310[[#This Row],[Symbol]],'E(Ri)'!$13:$13,'E(Ri)'!$7:$7)</f>
        <v>1.2694828933802849E-2</v>
      </c>
      <c r="I19" s="58">
        <f>_xlfn.XLOOKUP(Table310[[#This Row],[Symbol]],'E(Ri)'!$13:$13,'E(Ri)'!$8:$8)</f>
        <v>1.6115868165851799E-4</v>
      </c>
      <c r="J19" s="58">
        <f>_xlfn.XLOOKUP(Table310[[#This Row],[Symbol]],'E(Ri)'!$13:$13,'E(Ri)'!$9:$9)</f>
        <v>0.66026289079298606</v>
      </c>
      <c r="K19" s="58">
        <f>Table310[[#This Row],[Beta]]*Table310[[#This Row],[xi: Percentage]]</f>
        <v>2.3836509127230846E-2</v>
      </c>
      <c r="L19" s="58">
        <f>_xlfn.XLOOKUP(Table310[[#This Row],[Symbol]],'E(Ri)'!$13:$13,'E(Ri)'!$10:$10)</f>
        <v>8.5023501392783953E-4</v>
      </c>
      <c r="M19" s="39">
        <f t="shared" si="1"/>
        <v>0.01</v>
      </c>
      <c r="N19" s="39">
        <f t="shared" si="2"/>
        <v>0.99</v>
      </c>
      <c r="P19" s="32" t="s">
        <v>31174</v>
      </c>
    </row>
    <row r="20" spans="1:16" x14ac:dyDescent="0.3">
      <c r="A20" s="27" t="s">
        <v>24</v>
      </c>
      <c r="B20" s="30" t="str">
        <f>A132</f>
        <v>MTX.DE</v>
      </c>
      <c r="C20" s="31">
        <f>_xlfn.XLOOKUP(Table310[[#This Row],[Symbol]],'E(Ri)'!$13:$13,'E(Ri)'!$5:$5)</f>
        <v>0.34772829004350531</v>
      </c>
      <c r="D20" s="31">
        <f>_xlfn.XLOOKUP(Table310[[#This Row],[Symbol]],'E(Ri)'!$13:$13,'E(Ri)'!$6:$6)</f>
        <v>1.3853716734801007E-3</v>
      </c>
      <c r="E20" s="27">
        <v>1.719204761335813E-2</v>
      </c>
      <c r="F20" s="58">
        <f t="shared" si="0"/>
        <v>5.9781613189395493E-3</v>
      </c>
      <c r="G20" s="58">
        <f>_xlfn.XLOOKUP(P20,'E(Ri)'!$13:$13,'E(Ri)'!$7:$7)</f>
        <v>146387.94820717131</v>
      </c>
      <c r="H20" s="58">
        <f>_xlfn.XLOOKUP(Table310[[#This Row],[Symbol]],'E(Ri)'!$13:$13,'E(Ri)'!$7:$7)</f>
        <v>1.2881489374686486E-2</v>
      </c>
      <c r="I20" s="58">
        <f>_xlfn.XLOOKUP(Table310[[#This Row],[Symbol]],'E(Ri)'!$13:$13,'E(Ri)'!$8:$8)</f>
        <v>1.6593276851016085E-4</v>
      </c>
      <c r="J20" s="58">
        <f>_xlfn.XLOOKUP(Table310[[#This Row],[Symbol]],'E(Ri)'!$13:$13,'E(Ri)'!$9:$9)</f>
        <v>0.66753500332273163</v>
      </c>
      <c r="K20" s="58">
        <f>Table310[[#This Row],[Beta]]*Table310[[#This Row],[xi: Percentage]]</f>
        <v>1.147629356070758E-2</v>
      </c>
      <c r="L20" s="58">
        <f>_xlfn.XLOOKUP(Table310[[#This Row],[Symbol]],'E(Ri)'!$13:$13,'E(Ri)'!$10:$10)</f>
        <v>9.3847085303570409E-4</v>
      </c>
      <c r="M20" s="39">
        <f t="shared" si="1"/>
        <v>0.01</v>
      </c>
      <c r="N20" s="39">
        <f t="shared" si="2"/>
        <v>0.99</v>
      </c>
      <c r="P20" s="32" t="s">
        <v>31164</v>
      </c>
    </row>
    <row r="21" spans="1:16" x14ac:dyDescent="0.3">
      <c r="A21" s="58" t="s">
        <v>31180</v>
      </c>
      <c r="B21" s="30" t="str">
        <f>A134</f>
        <v>PUM.DE</v>
      </c>
      <c r="C21" s="31">
        <f>_xlfn.XLOOKUP(Table310[[#This Row],[Symbol]],'E(Ri)'!$13:$13,'E(Ri)'!$5:$5)</f>
        <v>0.11476367416860916</v>
      </c>
      <c r="D21" s="31">
        <f>_xlfn.XLOOKUP(Table310[[#This Row],[Symbol]],'E(Ri)'!$13:$13,'E(Ri)'!$6:$6)</f>
        <v>4.5722579350043492E-4</v>
      </c>
      <c r="E21" s="27">
        <v>1.4083355576713603E-2</v>
      </c>
      <c r="F21" s="58">
        <f>C21*E21</f>
        <v>1.6162576306066247E-3</v>
      </c>
      <c r="G21" s="58">
        <f>_xlfn.XLOOKUP(P21,'E(Ri)'!$13:$13,'E(Ri)'!$7:$7)</f>
        <v>389310.16733067727</v>
      </c>
      <c r="H21" s="50">
        <f>_xlfn.XLOOKUP(Table310[[#This Row],[Symbol]],'E(Ri)'!$13:$13,'E(Ri)'!$7:$7)</f>
        <v>1.6316681505760672E-2</v>
      </c>
      <c r="I21" s="58">
        <f>_xlfn.XLOOKUP(Table310[[#This Row],[Symbol]],'E(Ri)'!$13:$13,'E(Ri)'!$8:$8)</f>
        <v>2.6623409536043235E-4</v>
      </c>
      <c r="J21" s="58">
        <f>_xlfn.XLOOKUP(Table310[[#This Row],[Symbol]],'E(Ri)'!$13:$13,'E(Ri)'!$9:$9)</f>
        <v>0.92694614257208052</v>
      </c>
      <c r="K21" s="58">
        <f>Table310[[#This Row],[Beta]]*Table310[[#This Row],[xi: Percentage]]</f>
        <v>1.3054512126305673E-2</v>
      </c>
      <c r="L21" s="58">
        <f>_xlfn.XLOOKUP(Table310[[#This Row],[Symbol]],'E(Ri)'!$13:$13,'E(Ri)'!$10:$10)</f>
        <v>-1.5752588926091051E-4</v>
      </c>
      <c r="M21" s="39">
        <f t="shared" si="1"/>
        <v>0.01</v>
      </c>
      <c r="N21" s="39">
        <f t="shared" si="2"/>
        <v>0.99</v>
      </c>
      <c r="P21" s="32" t="s">
        <v>31175</v>
      </c>
    </row>
    <row r="22" spans="1:16" x14ac:dyDescent="0.3">
      <c r="A22" s="58" t="s">
        <v>31181</v>
      </c>
      <c r="B22" s="30" t="str">
        <f>A136</f>
        <v>HFG.DE</v>
      </c>
      <c r="C22" s="31">
        <f>_xlfn.XLOOKUP(Table310[[#This Row],[Symbol]],'E(Ri)'!$13:$13,'E(Ri)'!$5:$5)</f>
        <v>0.28011053042926387</v>
      </c>
      <c r="D22" s="31">
        <f>_xlfn.XLOOKUP(Table310[[#This Row],[Symbol]],'E(Ri)'!$13:$13,'E(Ri)'!$6:$6)</f>
        <v>1.1159782088815294E-3</v>
      </c>
      <c r="E22" s="27">
        <v>1.2968744766601731E-2</v>
      </c>
      <c r="F22" s="50">
        <f t="shared" si="0"/>
        <v>3.6326819755745508E-3</v>
      </c>
      <c r="G22" s="58">
        <f>_xlfn.XLOOKUP(P22,'E(Ri)'!$13:$13,'E(Ri)'!$7:$7)</f>
        <v>396117.5378486056</v>
      </c>
      <c r="H22" s="58">
        <f>_xlfn.XLOOKUP(Table310[[#This Row],[Symbol]],'E(Ri)'!$13:$13,'E(Ri)'!$7:$7)</f>
        <v>2.5623298230115141E-2</v>
      </c>
      <c r="I22" s="58">
        <f>_xlfn.XLOOKUP(Table310[[#This Row],[Symbol]],'E(Ri)'!$13:$13,'E(Ri)'!$8:$8)</f>
        <v>6.5655341218942174E-4</v>
      </c>
      <c r="J22" s="58">
        <f>_xlfn.XLOOKUP(Table310[[#This Row],[Symbol]],'E(Ri)'!$13:$13,'E(Ri)'!$9:$9)</f>
        <v>0.71926983049710091</v>
      </c>
      <c r="K22" s="58">
        <f>Table310[[#This Row],[Beta]]*Table310[[#This Row],[xi: Percentage]]</f>
        <v>9.3280268500337913E-3</v>
      </c>
      <c r="L22" s="58">
        <f>_xlfn.XLOOKUP(Table310[[#This Row],[Symbol]],'E(Ri)'!$13:$13,'E(Ri)'!$10:$10)</f>
        <v>6.3593708171206923E-4</v>
      </c>
      <c r="M22" s="39">
        <f t="shared" si="1"/>
        <v>0.01</v>
      </c>
      <c r="N22" s="39">
        <f t="shared" si="2"/>
        <v>0.99</v>
      </c>
      <c r="P22" s="32" t="s">
        <v>31165</v>
      </c>
    </row>
    <row r="23" spans="1:16" x14ac:dyDescent="0.3">
      <c r="A23" s="58" t="s">
        <v>31182</v>
      </c>
      <c r="B23" s="30" t="str">
        <f>A138</f>
        <v>HNR1.DE</v>
      </c>
      <c r="C23" s="31">
        <f>_xlfn.XLOOKUP(Table310[[#This Row],[Symbol]],'E(Ri)'!$13:$13,'E(Ri)'!$5:$5)</f>
        <v>0.20856444200792332</v>
      </c>
      <c r="D23" s="31">
        <f>_xlfn.XLOOKUP(Table310[[#This Row],[Symbol]],'E(Ri)'!$13:$13,'E(Ri)'!$6:$6)</f>
        <v>8.3093403190407701E-4</v>
      </c>
      <c r="E23" s="27">
        <v>0.18361869559195115</v>
      </c>
      <c r="F23" s="58">
        <f t="shared" si="0"/>
        <v>3.8296330788358021E-2</v>
      </c>
      <c r="G23" s="58">
        <f>_xlfn.XLOOKUP(P23,'E(Ri)'!$13:$13,'E(Ri)'!$7:$7)</f>
        <v>152834.85258964144</v>
      </c>
      <c r="H23" s="58">
        <f>_xlfn.XLOOKUP(Table310[[#This Row],[Symbol]],'E(Ri)'!$13:$13,'E(Ri)'!$7:$7)</f>
        <v>8.8921604229239472E-3</v>
      </c>
      <c r="I23" s="58">
        <f>_xlfn.XLOOKUP(Table310[[#This Row],[Symbol]],'E(Ri)'!$13:$13,'E(Ri)'!$8:$8)</f>
        <v>7.9070516987014993E-5</v>
      </c>
      <c r="J23" s="58">
        <f>_xlfn.XLOOKUP(Table310[[#This Row],[Symbol]],'E(Ri)'!$13:$13,'E(Ri)'!$9:$9)</f>
        <v>0.60831603974887782</v>
      </c>
      <c r="K23" s="58">
        <f>Table310[[#This Row],[Beta]]*Table310[[#This Row],[xi: Percentage]]</f>
        <v>0.11169819772635045</v>
      </c>
      <c r="L23" s="58">
        <f>_xlfn.XLOOKUP(Table310[[#This Row],[Symbol]],'E(Ri)'!$13:$13,'E(Ri)'!$10:$10)</f>
        <v>4.2539152726633439E-4</v>
      </c>
      <c r="M23" s="39">
        <f t="shared" si="1"/>
        <v>0.01</v>
      </c>
      <c r="N23" s="39">
        <f t="shared" si="2"/>
        <v>0.99</v>
      </c>
      <c r="P23" s="32" t="s">
        <v>31176</v>
      </c>
    </row>
    <row r="24" spans="1:16" x14ac:dyDescent="0.3">
      <c r="A24" s="58" t="s">
        <v>31183</v>
      </c>
      <c r="B24" s="30" t="str">
        <f>A140</f>
        <v>IFX.DE</v>
      </c>
      <c r="C24" s="31">
        <f>_xlfn.XLOOKUP(Table310[[#This Row],[Symbol]],'E(Ri)'!$13:$13,'E(Ri)'!$5:$5)</f>
        <v>0.16605260354415191</v>
      </c>
      <c r="D24" s="31">
        <f>_xlfn.XLOOKUP(Table310[[#This Row],[Symbol]],'E(Ri)'!$13:$13,'E(Ri)'!$6:$6)</f>
        <v>6.6156415754642199E-4</v>
      </c>
      <c r="E24" s="27">
        <v>1.2927942800346297E-2</v>
      </c>
      <c r="F24" s="58">
        <f t="shared" si="0"/>
        <v>2.1467185604673767E-3</v>
      </c>
      <c r="G24" s="58">
        <f>_xlfn.XLOOKUP(P24,'E(Ri)'!$13:$13,'E(Ri)'!$7:$7)</f>
        <v>6861870.0796812745</v>
      </c>
      <c r="H24" s="58">
        <f>_xlfn.XLOOKUP(Table310[[#This Row],[Symbol]],'E(Ri)'!$13:$13,'E(Ri)'!$7:$7)</f>
        <v>1.7207086670331766E-2</v>
      </c>
      <c r="I24" s="58">
        <f>_xlfn.XLOOKUP(Table310[[#This Row],[Symbol]],'E(Ri)'!$13:$13,'E(Ri)'!$8:$8)</f>
        <v>2.9608383168030914E-4</v>
      </c>
      <c r="J24" s="58">
        <f>_xlfn.XLOOKUP(Table310[[#This Row],[Symbol]],'E(Ri)'!$13:$13,'E(Ri)'!$9:$9)</f>
        <v>1.3808190011572889</v>
      </c>
      <c r="K24" s="58">
        <f>Table310[[#This Row],[Beta]]*Table310[[#This Row],[xi: Percentage]]</f>
        <v>1.7851149064592741E-2</v>
      </c>
      <c r="L24" s="58">
        <f>_xlfn.XLOOKUP(Table310[[#This Row],[Symbol]],'E(Ri)'!$13:$13,'E(Ri)'!$10:$10)</f>
        <v>-2.5411895894184109E-4</v>
      </c>
      <c r="M24" s="39">
        <f t="shared" si="1"/>
        <v>0.01</v>
      </c>
      <c r="N24" s="39">
        <f t="shared" si="2"/>
        <v>0.99</v>
      </c>
      <c r="P24" s="32" t="s">
        <v>31166</v>
      </c>
    </row>
    <row r="25" spans="1:16" x14ac:dyDescent="0.3">
      <c r="A25" s="58" t="s">
        <v>31184</v>
      </c>
      <c r="B25" s="30" t="str">
        <f>A142</f>
        <v>LIN.DE</v>
      </c>
      <c r="C25" s="31">
        <f>_xlfn.XLOOKUP(Table310[[#This Row],[Symbol]],'E(Ri)'!$13:$13,'E(Ri)'!$5:$5)</f>
        <v>0.15153454603921646</v>
      </c>
      <c r="D25" s="31">
        <f>_xlfn.XLOOKUP(Table310[[#This Row],[Symbol]],'E(Ri)'!$13:$13,'E(Ri)'!$6:$6)</f>
        <v>6.037232909928943E-4</v>
      </c>
      <c r="E25" s="27">
        <v>1.3254998879008677E-2</v>
      </c>
      <c r="F25" s="58">
        <f t="shared" si="0"/>
        <v>2.0085902378809027E-3</v>
      </c>
      <c r="G25" s="58">
        <f>_xlfn.XLOOKUP(P25,'E(Ri)'!$13:$13,'E(Ri)'!$7:$7)</f>
        <v>792591.203187251</v>
      </c>
      <c r="H25" s="58">
        <f>_xlfn.XLOOKUP(Table310[[#This Row],[Symbol]],'E(Ri)'!$13:$13,'E(Ri)'!$7:$7)</f>
        <v>1.1565556169147008E-2</v>
      </c>
      <c r="I25" s="58">
        <f>_xlfn.XLOOKUP(Table310[[#This Row],[Symbol]],'E(Ri)'!$13:$13,'E(Ri)'!$8:$8)</f>
        <v>1.3376208950169441E-4</v>
      </c>
      <c r="J25" s="58">
        <f>_xlfn.XLOOKUP(Table310[[#This Row],[Symbol]],'E(Ri)'!$13:$13,'E(Ri)'!$9:$9)</f>
        <v>1.0480918277905016</v>
      </c>
      <c r="K25" s="58">
        <f>Table310[[#This Row],[Beta]]*Table310[[#This Row],[xi: Percentage]]</f>
        <v>1.3892456002461254E-2</v>
      </c>
      <c r="L25" s="58">
        <f>_xlfn.XLOOKUP(Table310[[#This Row],[Symbol]],'E(Ri)'!$13:$13,'E(Ri)'!$10:$10)</f>
        <v>-9.1716551873453444E-5</v>
      </c>
      <c r="M25" s="39">
        <f t="shared" si="1"/>
        <v>0.01</v>
      </c>
      <c r="N25" s="39">
        <f t="shared" si="2"/>
        <v>0.99</v>
      </c>
      <c r="P25" s="32" t="s">
        <v>31177</v>
      </c>
    </row>
    <row r="26" spans="1:16" x14ac:dyDescent="0.3">
      <c r="A26" s="58" t="s">
        <v>31185</v>
      </c>
      <c r="B26" s="30" t="str">
        <f>A144</f>
        <v>MRK.DE</v>
      </c>
      <c r="C26" s="31">
        <f>_xlfn.XLOOKUP(Table310[[#This Row],[Symbol]],'E(Ri)'!$13:$13,'E(Ri)'!$5:$5)</f>
        <v>0.26164621976029939</v>
      </c>
      <c r="D26" s="31">
        <f>_xlfn.XLOOKUP(Table310[[#This Row],[Symbol]],'E(Ri)'!$13:$13,'E(Ri)'!$6:$6)</f>
        <v>1.0424152181685235E-3</v>
      </c>
      <c r="E26" s="27">
        <v>0.15946866595877379</v>
      </c>
      <c r="F26" s="58">
        <f t="shared" si="0"/>
        <v>4.1724373618331104E-2</v>
      </c>
      <c r="G26" s="58">
        <f>_xlfn.XLOOKUP(P26,'E(Ri)'!$13:$13,'E(Ri)'!$7:$7)</f>
        <v>503144.78087649401</v>
      </c>
      <c r="H26" s="58">
        <f>_xlfn.XLOOKUP(Table310[[#This Row],[Symbol]],'E(Ri)'!$13:$13,'E(Ri)'!$7:$7)</f>
        <v>1.0561215938977925E-2</v>
      </c>
      <c r="I26" s="58">
        <f>_xlfn.XLOOKUP(Table310[[#This Row],[Symbol]],'E(Ri)'!$13:$13,'E(Ri)'!$8:$8)</f>
        <v>1.1153928210972138E-4</v>
      </c>
      <c r="J26" s="58">
        <f>_xlfn.XLOOKUP(Table310[[#This Row],[Symbol]],'E(Ri)'!$13:$13,'E(Ri)'!$9:$9)</f>
        <v>0.53285464464965848</v>
      </c>
      <c r="K26" s="58">
        <f>Table310[[#This Row],[Beta]]*Table310[[#This Row],[xi: Percentage]]</f>
        <v>8.4973619332217504E-2</v>
      </c>
      <c r="L26" s="58">
        <f>_xlfn.XLOOKUP(Table310[[#This Row],[Symbol]],'E(Ri)'!$13:$13,'E(Ri)'!$10:$10)</f>
        <v>6.8593187438761795E-4</v>
      </c>
      <c r="M26" s="39">
        <f t="shared" si="1"/>
        <v>0.01</v>
      </c>
      <c r="N26" s="39">
        <f t="shared" si="2"/>
        <v>0.99</v>
      </c>
      <c r="P26" s="32" t="s">
        <v>31167</v>
      </c>
    </row>
    <row r="27" spans="1:16" s="44" customFormat="1" ht="15" thickBot="1" x14ac:dyDescent="0.35">
      <c r="A27" s="40"/>
      <c r="B27" s="41"/>
      <c r="C27" s="42"/>
      <c r="D27" s="42"/>
      <c r="E27" s="43"/>
      <c r="F27" s="40"/>
      <c r="G27" s="41"/>
      <c r="H27" s="41"/>
      <c r="I27" s="41"/>
      <c r="J27" s="41"/>
      <c r="K27" s="41"/>
      <c r="L27" s="41"/>
      <c r="M27" s="41"/>
      <c r="N27" s="41"/>
    </row>
    <row r="28" spans="1:16" ht="15" thickBot="1" x14ac:dyDescent="0.35">
      <c r="A28" s="29" t="s">
        <v>31202</v>
      </c>
      <c r="B28" s="29"/>
      <c r="C28" s="28">
        <f>SUM(C6:C26)</f>
        <v>4.6056952097887791</v>
      </c>
      <c r="D28" s="28">
        <f>SUM(D6:D26)</f>
        <v>1.8349383305931392E-2</v>
      </c>
      <c r="E28" s="54">
        <f t="shared" ref="E28:L28" si="3">SUM(E6:E26)</f>
        <v>1.0000000207626791</v>
      </c>
      <c r="F28" s="55">
        <f t="shared" si="3"/>
        <v>0.23999972999973251</v>
      </c>
      <c r="G28" s="28">
        <f t="shared" si="3"/>
        <v>52631414.1314741</v>
      </c>
      <c r="H28" s="28">
        <f t="shared" si="3"/>
        <v>0.27978754405859318</v>
      </c>
      <c r="I28" s="28">
        <f t="shared" si="3"/>
        <v>4.1205775858939846E-3</v>
      </c>
      <c r="J28" s="28">
        <f t="shared" si="3"/>
        <v>18.551604537665263</v>
      </c>
      <c r="K28" s="62">
        <f t="shared" si="3"/>
        <v>0.7002572104109146</v>
      </c>
      <c r="L28" s="28">
        <f t="shared" si="3"/>
        <v>6.0094367138856459E-3</v>
      </c>
      <c r="M28" s="28"/>
      <c r="N28" s="28"/>
    </row>
    <row r="29" spans="1:16" ht="15" thickBot="1" x14ac:dyDescent="0.35">
      <c r="A29" s="29"/>
      <c r="B29" s="29"/>
      <c r="C29" s="28"/>
      <c r="D29" s="28"/>
      <c r="E29" s="28"/>
      <c r="F29" s="47" t="s">
        <v>6</v>
      </c>
      <c r="G29" s="28"/>
      <c r="H29" s="48" t="s">
        <v>31203</v>
      </c>
      <c r="I29" s="28"/>
      <c r="J29" s="28"/>
      <c r="K29" s="28"/>
      <c r="L29" s="28"/>
      <c r="M29" s="28"/>
      <c r="N29" s="28"/>
    </row>
    <row r="30" spans="1:16" ht="15" thickBot="1" x14ac:dyDescent="0.35">
      <c r="A30" s="45" t="s">
        <v>40</v>
      </c>
      <c r="B30" s="57">
        <f>F28/H30</f>
        <v>2.48461028992282</v>
      </c>
      <c r="C30" s="29"/>
      <c r="D30" s="29"/>
      <c r="E30" s="29"/>
      <c r="F30" s="29"/>
      <c r="G30" s="29"/>
      <c r="H30" s="56">
        <f t="array" ref="H30">SQRT(MMULT(MMULT(TRANSPOSE(E6:E26),'Cov Matrix'!B511:V531),'E(Rp) &amp; Optimization (2)'!E6:E26*252))</f>
        <v>9.6594516642361516E-2</v>
      </c>
      <c r="I30" s="29"/>
      <c r="J30" s="29"/>
      <c r="K30" s="29"/>
      <c r="L30" s="29"/>
      <c r="M30" s="29"/>
      <c r="N30" s="29"/>
    </row>
    <row r="31" spans="1:16" x14ac:dyDescent="0.3">
      <c r="A31" s="46"/>
    </row>
    <row r="32" spans="1:16" x14ac:dyDescent="0.3">
      <c r="H32" s="132" t="s">
        <v>31306</v>
      </c>
    </row>
    <row r="33" spans="8:8" x14ac:dyDescent="0.3">
      <c r="H33" s="132" cm="1">
        <f t="array" ref="H33">SQRT(MMULT(MMULT(TRANSPOSE(E6:E26),'Cov Matrix'!B511:V531),'E(Rp) &amp; Optimization (2)'!E6:E26))</f>
        <v>6.0848825963851997E-3</v>
      </c>
    </row>
    <row r="101" spans="1:44" x14ac:dyDescent="0.3">
      <c r="A101" s="179" t="s">
        <v>31191</v>
      </c>
      <c r="B101" s="179"/>
      <c r="C101" s="179"/>
      <c r="D101" s="179"/>
      <c r="E101" s="179"/>
      <c r="F101" s="179"/>
      <c r="G101" s="60"/>
      <c r="H101" s="60"/>
      <c r="I101" s="60"/>
      <c r="J101" s="60"/>
      <c r="K101" s="60"/>
      <c r="L101" s="60"/>
      <c r="M101" s="60"/>
      <c r="N101" s="60"/>
      <c r="O101" s="24"/>
      <c r="P101" s="24"/>
      <c r="Q101" s="24"/>
      <c r="R101" s="24"/>
      <c r="S101" s="24"/>
      <c r="T101" s="24"/>
      <c r="U101" s="24"/>
      <c r="V101" s="24"/>
      <c r="W101" s="24"/>
      <c r="X101" s="24"/>
    </row>
    <row r="102" spans="1:44" x14ac:dyDescent="0.3">
      <c r="A102" s="30" t="str">
        <f>'E(Ri)'!C$13</f>
        <v>RWE.De</v>
      </c>
      <c r="B102" s="30" t="str">
        <f>'E(Ri)'!D$13</f>
        <v>Volume1</v>
      </c>
      <c r="C102" s="30" t="str">
        <f>'E(Ri)'!E$13</f>
        <v>ADS.DE</v>
      </c>
      <c r="D102" s="30"/>
      <c r="E102" s="30" t="str">
        <f>'E(Ri)'!F$13</f>
        <v>Volume2</v>
      </c>
      <c r="F102" s="30" t="str">
        <f>'E(Ri)'!G$13</f>
        <v>AIR.DE</v>
      </c>
      <c r="G102" s="30" t="str">
        <f>'E(Ri)'!I$13</f>
        <v>ALV.DE</v>
      </c>
      <c r="H102" s="30" t="str">
        <f>'E(Ri)'!J$13</f>
        <v>Volume4</v>
      </c>
      <c r="I102" s="30" t="str">
        <f>'E(Ri)'!K$13</f>
        <v>BAS.DE</v>
      </c>
      <c r="J102" s="30"/>
      <c r="K102" s="30"/>
      <c r="L102" s="30"/>
      <c r="M102" s="30" t="str">
        <f>'E(Ri)'!L$13</f>
        <v>Volume5</v>
      </c>
      <c r="N102" s="30" t="str">
        <f>'E(Ri)'!M$13</f>
        <v>BAYN.DE</v>
      </c>
      <c r="O102" s="23" t="str">
        <f>'E(Ri)'!O$13</f>
        <v>BEI.DE</v>
      </c>
      <c r="P102" s="23" t="str">
        <f>'E(Ri)'!P$13</f>
        <v>Volume7</v>
      </c>
      <c r="Q102" s="23" t="str">
        <f>'E(Ri)'!Q$13</f>
        <v>BMW.DE</v>
      </c>
      <c r="R102" s="23" t="str">
        <f>'E(Ri)'!R$13</f>
        <v>Volume8</v>
      </c>
      <c r="S102" s="23" t="str">
        <f>'E(Ri)'!S$13</f>
        <v>CON.DE</v>
      </c>
      <c r="T102" s="23" t="str">
        <f>'E(Ri)'!T$13</f>
        <v>Volume9</v>
      </c>
      <c r="U102" s="23" t="str">
        <f>'E(Ri)'!U$13</f>
        <v>DB1.DE</v>
      </c>
      <c r="V102" s="23" t="str">
        <f>'E(Ri)'!V$13</f>
        <v>Volume10</v>
      </c>
      <c r="W102" s="23" t="str">
        <f>'E(Ri)'!W$13</f>
        <v>DBK.DE</v>
      </c>
      <c r="X102" s="23" t="str">
        <f>'E(Ri)'!X$13</f>
        <v>Volume11</v>
      </c>
      <c r="Y102" s="23" t="str">
        <f>'E(Ri)'!Y$13</f>
        <v>DPW.DE</v>
      </c>
      <c r="Z102" s="23" t="str">
        <f>'E(Ri)'!Z$13</f>
        <v>Volume12</v>
      </c>
      <c r="AA102" s="23" t="str">
        <f>'E(Ri)'!AA$13</f>
        <v>DTE.DE</v>
      </c>
      <c r="AB102" s="23" t="str">
        <f>'E(Ri)'!AB$13</f>
        <v>Volume13</v>
      </c>
      <c r="AC102" s="23" t="str">
        <f>'E(Ri)'!AC$13</f>
        <v>SHL.DE</v>
      </c>
      <c r="AD102" s="23" t="str">
        <f>'E(Ri)'!AD$13</f>
        <v>Volume14</v>
      </c>
      <c r="AE102" s="23" t="str">
        <f>'E(Ri)'!AE$13</f>
        <v>MTX.DE</v>
      </c>
      <c r="AF102" s="23" t="str">
        <f>'E(Ri)'!AF$13</f>
        <v>Volume15</v>
      </c>
      <c r="AG102" s="23" t="str">
        <f>'E(Ri)'!AG$13</f>
        <v>PUM.DE</v>
      </c>
      <c r="AH102" s="23" t="str">
        <f>'E(Ri)'!AH$13</f>
        <v>Volume16</v>
      </c>
      <c r="AI102" s="23" t="str">
        <f>'E(Ri)'!AI$13</f>
        <v>HFG.DE</v>
      </c>
      <c r="AJ102" s="23" t="str">
        <f>'E(Ri)'!AJ$13</f>
        <v>Volume17</v>
      </c>
      <c r="AK102" s="23" t="str">
        <f>'E(Ri)'!AK$13</f>
        <v>HNR1.DE</v>
      </c>
      <c r="AL102" s="23" t="str">
        <f>'E(Ri)'!AL$13</f>
        <v>Volume18</v>
      </c>
      <c r="AM102" s="23" t="str">
        <f>'E(Ri)'!AM$13</f>
        <v>IFX.DE</v>
      </c>
      <c r="AN102" s="23" t="str">
        <f>'E(Ri)'!AN$13</f>
        <v>Volume19</v>
      </c>
      <c r="AO102" s="23" t="str">
        <f>'E(Ri)'!AO$13</f>
        <v>LIN.DE</v>
      </c>
      <c r="AP102" s="23" t="str">
        <f>'E(Ri)'!AP$13</f>
        <v>Volume20</v>
      </c>
      <c r="AQ102" s="23" t="str">
        <f>'E(Ri)'!AQ$13</f>
        <v>MRK.DE</v>
      </c>
      <c r="AR102" s="23" t="str">
        <f>'E(Ri)'!AR$13</f>
        <v>Volume21</v>
      </c>
    </row>
    <row r="104" spans="1:44" x14ac:dyDescent="0.3">
      <c r="A104" s="30" t="str">
        <f>'E(Ri)'!C$13</f>
        <v>RWE.De</v>
      </c>
      <c r="N104"/>
    </row>
    <row r="105" spans="1:44" x14ac:dyDescent="0.3">
      <c r="A105" s="30" t="str">
        <f>'E(Ri)'!D$13</f>
        <v>Volume1</v>
      </c>
      <c r="N105"/>
    </row>
    <row r="106" spans="1:44" hidden="1" x14ac:dyDescent="0.3">
      <c r="A106" s="30" t="str">
        <f>'E(Ri)'!E$13</f>
        <v>ADS.DE</v>
      </c>
      <c r="N106"/>
    </row>
    <row r="107" spans="1:44" x14ac:dyDescent="0.3">
      <c r="A107" s="30" t="str">
        <f>'E(Ri)'!F$13</f>
        <v>Volume2</v>
      </c>
      <c r="N107"/>
    </row>
    <row r="108" spans="1:44" hidden="1" x14ac:dyDescent="0.3">
      <c r="A108" s="30" t="str">
        <f>'E(Ri)'!G$13</f>
        <v>AIR.DE</v>
      </c>
      <c r="N108"/>
    </row>
    <row r="109" spans="1:44" x14ac:dyDescent="0.3">
      <c r="A109" s="30" t="str">
        <f>'E(Ri)'!H$13</f>
        <v>Volume3</v>
      </c>
      <c r="N109"/>
    </row>
    <row r="110" spans="1:44" hidden="1" x14ac:dyDescent="0.3">
      <c r="A110" s="30" t="str">
        <f>'E(Ri)'!I$13</f>
        <v>ALV.DE</v>
      </c>
      <c r="N110"/>
    </row>
    <row r="111" spans="1:44" x14ac:dyDescent="0.3">
      <c r="A111" s="30" t="str">
        <f>'E(Ri)'!J$13</f>
        <v>Volume4</v>
      </c>
      <c r="N111"/>
    </row>
    <row r="112" spans="1:44" hidden="1" x14ac:dyDescent="0.3">
      <c r="A112" s="30" t="str">
        <f>'E(Ri)'!K$13</f>
        <v>BAS.DE</v>
      </c>
      <c r="N112"/>
    </row>
    <row r="113" spans="1:14" x14ac:dyDescent="0.3">
      <c r="A113" s="30" t="str">
        <f>'E(Ri)'!L$13</f>
        <v>Volume5</v>
      </c>
      <c r="N113"/>
    </row>
    <row r="114" spans="1:14" hidden="1" x14ac:dyDescent="0.3">
      <c r="A114" s="30" t="str">
        <f>'E(Ri)'!M$13</f>
        <v>BAYN.DE</v>
      </c>
      <c r="N114"/>
    </row>
    <row r="115" spans="1:14" x14ac:dyDescent="0.3">
      <c r="A115" s="30" t="str">
        <f>'E(Ri)'!N$13</f>
        <v>Volume6</v>
      </c>
      <c r="N115"/>
    </row>
    <row r="116" spans="1:14" hidden="1" x14ac:dyDescent="0.3">
      <c r="A116" s="30" t="str">
        <f>'E(Ri)'!O$13</f>
        <v>BEI.DE</v>
      </c>
      <c r="N116"/>
    </row>
    <row r="117" spans="1:14" x14ac:dyDescent="0.3">
      <c r="A117" s="30" t="str">
        <f>'E(Ri)'!P$13</f>
        <v>Volume7</v>
      </c>
      <c r="N117"/>
    </row>
    <row r="118" spans="1:14" hidden="1" x14ac:dyDescent="0.3">
      <c r="A118" s="30" t="str">
        <f>'E(Ri)'!Q$13</f>
        <v>BMW.DE</v>
      </c>
      <c r="N118"/>
    </row>
    <row r="119" spans="1:14" x14ac:dyDescent="0.3">
      <c r="A119" s="30" t="str">
        <f>'E(Ri)'!R$13</f>
        <v>Volume8</v>
      </c>
      <c r="N119"/>
    </row>
    <row r="120" spans="1:14" hidden="1" x14ac:dyDescent="0.3">
      <c r="A120" s="30" t="str">
        <f>'E(Ri)'!S$13</f>
        <v>CON.DE</v>
      </c>
      <c r="N120"/>
    </row>
    <row r="121" spans="1:14" x14ac:dyDescent="0.3">
      <c r="A121" s="30" t="str">
        <f>'E(Ri)'!T$13</f>
        <v>Volume9</v>
      </c>
      <c r="N121"/>
    </row>
    <row r="122" spans="1:14" hidden="1" x14ac:dyDescent="0.3">
      <c r="A122" s="30" t="str">
        <f>'E(Ri)'!U$13</f>
        <v>DB1.DE</v>
      </c>
      <c r="N122"/>
    </row>
    <row r="123" spans="1:14" x14ac:dyDescent="0.3">
      <c r="A123" s="30" t="str">
        <f>'E(Ri)'!V$13</f>
        <v>Volume10</v>
      </c>
      <c r="N123"/>
    </row>
    <row r="124" spans="1:14" hidden="1" x14ac:dyDescent="0.3">
      <c r="A124" s="30" t="str">
        <f>'E(Ri)'!W$13</f>
        <v>DBK.DE</v>
      </c>
      <c r="N124"/>
    </row>
    <row r="125" spans="1:14" x14ac:dyDescent="0.3">
      <c r="A125" s="30" t="str">
        <f>'E(Ri)'!X$13</f>
        <v>Volume11</v>
      </c>
      <c r="N125"/>
    </row>
    <row r="126" spans="1:14" hidden="1" x14ac:dyDescent="0.3">
      <c r="A126" s="30" t="str">
        <f>'E(Ri)'!Y$13</f>
        <v>DPW.DE</v>
      </c>
    </row>
    <row r="127" spans="1:14" x14ac:dyDescent="0.3">
      <c r="A127" s="30" t="str">
        <f>'E(Ri)'!Z$13</f>
        <v>Volume12</v>
      </c>
    </row>
    <row r="128" spans="1:14" hidden="1" x14ac:dyDescent="0.3">
      <c r="A128" s="30" t="str">
        <f>'E(Ri)'!AA$13</f>
        <v>DTE.DE</v>
      </c>
    </row>
    <row r="129" spans="1:1" x14ac:dyDescent="0.3">
      <c r="A129" s="30" t="str">
        <f>'E(Ri)'!AB$13</f>
        <v>Volume13</v>
      </c>
    </row>
    <row r="130" spans="1:1" hidden="1" x14ac:dyDescent="0.3">
      <c r="A130" s="30" t="str">
        <f>'E(Ri)'!AC$13</f>
        <v>SHL.DE</v>
      </c>
    </row>
    <row r="131" spans="1:1" x14ac:dyDescent="0.3">
      <c r="A131" s="30" t="str">
        <f>'E(Ri)'!AD$13</f>
        <v>Volume14</v>
      </c>
    </row>
    <row r="132" spans="1:1" hidden="1" x14ac:dyDescent="0.3">
      <c r="A132" s="30" t="str">
        <f>'E(Ri)'!AE$13</f>
        <v>MTX.DE</v>
      </c>
    </row>
    <row r="133" spans="1:1" x14ac:dyDescent="0.3">
      <c r="A133" s="30" t="str">
        <f>'E(Ri)'!AF$13</f>
        <v>Volume15</v>
      </c>
    </row>
    <row r="134" spans="1:1" hidden="1" x14ac:dyDescent="0.3">
      <c r="A134" s="30" t="str">
        <f>'E(Ri)'!AG$13</f>
        <v>PUM.DE</v>
      </c>
    </row>
    <row r="135" spans="1:1" x14ac:dyDescent="0.3">
      <c r="A135" s="30" t="str">
        <f>'E(Ri)'!AH$13</f>
        <v>Volume16</v>
      </c>
    </row>
    <row r="136" spans="1:1" hidden="1" x14ac:dyDescent="0.3">
      <c r="A136" s="30" t="str">
        <f>'E(Ri)'!AI$13</f>
        <v>HFG.DE</v>
      </c>
    </row>
    <row r="137" spans="1:1" x14ac:dyDescent="0.3">
      <c r="A137" s="30" t="str">
        <f>'E(Ri)'!AJ$13</f>
        <v>Volume17</v>
      </c>
    </row>
    <row r="138" spans="1:1" hidden="1" x14ac:dyDescent="0.3">
      <c r="A138" s="30" t="str">
        <f>'E(Ri)'!AK$13</f>
        <v>HNR1.DE</v>
      </c>
    </row>
    <row r="139" spans="1:1" x14ac:dyDescent="0.3">
      <c r="A139" s="30" t="str">
        <f>'E(Ri)'!AL$13</f>
        <v>Volume18</v>
      </c>
    </row>
    <row r="140" spans="1:1" hidden="1" x14ac:dyDescent="0.3">
      <c r="A140" s="30" t="str">
        <f>'E(Ri)'!AM$13</f>
        <v>IFX.DE</v>
      </c>
    </row>
    <row r="141" spans="1:1" x14ac:dyDescent="0.3">
      <c r="A141" s="30" t="str">
        <f>'E(Ri)'!AN$13</f>
        <v>Volume19</v>
      </c>
    </row>
    <row r="142" spans="1:1" hidden="1" x14ac:dyDescent="0.3">
      <c r="A142" s="30" t="str">
        <f>'E(Ri)'!AO$13</f>
        <v>LIN.DE</v>
      </c>
    </row>
    <row r="143" spans="1:1" x14ac:dyDescent="0.3">
      <c r="A143" s="30" t="str">
        <f>'E(Ri)'!AP$13</f>
        <v>Volume20</v>
      </c>
    </row>
    <row r="144" spans="1:1" hidden="1" x14ac:dyDescent="0.3">
      <c r="A144" s="30" t="str">
        <f>'E(Ri)'!AQ$13</f>
        <v>MRK.DE</v>
      </c>
    </row>
    <row r="145" spans="1:1" x14ac:dyDescent="0.3">
      <c r="A145" s="30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104:A145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1:N1"/>
    <mergeCell ref="A2:N2"/>
    <mergeCell ref="A3:N3"/>
    <mergeCell ref="A4:N4"/>
    <mergeCell ref="A101:F101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887BE-5BDC-4AA3-8A10-DB6682B546A0}">
  <sheetPr filterMode="1"/>
  <dimension ref="A1:AR145"/>
  <sheetViews>
    <sheetView topLeftCell="A5" zoomScaleNormal="100" workbookViewId="0">
      <selection activeCell="M6" sqref="M6:M26"/>
    </sheetView>
  </sheetViews>
  <sheetFormatPr defaultRowHeight="14.4" x14ac:dyDescent="0.3"/>
  <cols>
    <col min="1" max="1" width="11.33203125" style="58" bestFit="1" customWidth="1"/>
    <col min="2" max="2" width="12" style="58" customWidth="1"/>
    <col min="3" max="3" width="11.44140625" style="58" bestFit="1" customWidth="1"/>
    <col min="4" max="4" width="16.33203125" style="58" bestFit="1" customWidth="1"/>
    <col min="5" max="5" width="14.6640625" style="58" customWidth="1"/>
    <col min="6" max="6" width="12.5546875" style="58" bestFit="1" customWidth="1"/>
    <col min="7" max="7" width="17.109375" style="58" bestFit="1" customWidth="1"/>
    <col min="8" max="8" width="14.44140625" style="58" bestFit="1" customWidth="1"/>
    <col min="9" max="9" width="14.5546875" style="58" bestFit="1" customWidth="1"/>
    <col min="10" max="10" width="14.5546875" style="58" customWidth="1"/>
    <col min="11" max="11" width="16.109375" style="58" bestFit="1" customWidth="1"/>
    <col min="12" max="12" width="14.5546875" style="58" customWidth="1"/>
    <col min="13" max="13" width="11.6640625" style="58" bestFit="1" customWidth="1"/>
    <col min="14" max="14" width="11.5546875" style="58" bestFit="1" customWidth="1"/>
  </cols>
  <sheetData>
    <row r="1" spans="1:19" x14ac:dyDescent="0.3">
      <c r="A1" s="178" t="s">
        <v>0</v>
      </c>
      <c r="B1" s="178"/>
      <c r="C1" s="178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61"/>
      <c r="P1" s="61"/>
      <c r="Q1" s="61"/>
      <c r="R1" s="61"/>
      <c r="S1" s="61"/>
    </row>
    <row r="2" spans="1:19" ht="15.6" customHeight="1" x14ac:dyDescent="0.3">
      <c r="A2" s="178" t="s">
        <v>4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61"/>
      <c r="P2" s="61"/>
      <c r="Q2" s="61"/>
      <c r="R2" s="61"/>
      <c r="S2" s="61"/>
    </row>
    <row r="3" spans="1:19" x14ac:dyDescent="0.3">
      <c r="A3" s="178" t="s">
        <v>1</v>
      </c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61"/>
      <c r="P3" s="61"/>
      <c r="Q3" s="61"/>
      <c r="R3" s="61"/>
      <c r="S3" s="61"/>
    </row>
    <row r="4" spans="1:19" x14ac:dyDescent="0.3">
      <c r="A4" s="178" t="s">
        <v>31193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22"/>
      <c r="P4" s="22"/>
      <c r="Q4" s="22"/>
      <c r="R4" s="22"/>
      <c r="S4" s="22"/>
    </row>
    <row r="5" spans="1:19" x14ac:dyDescent="0.3">
      <c r="A5" s="58" t="s">
        <v>31189</v>
      </c>
      <c r="B5" s="58" t="s">
        <v>31190</v>
      </c>
      <c r="C5" s="58" t="s">
        <v>2</v>
      </c>
      <c r="D5" s="58" t="s">
        <v>27</v>
      </c>
      <c r="E5" s="58" t="s">
        <v>3</v>
      </c>
      <c r="F5" s="58" t="s">
        <v>5</v>
      </c>
      <c r="G5" s="58" t="s">
        <v>31194</v>
      </c>
      <c r="H5" s="58" t="s">
        <v>31196</v>
      </c>
      <c r="I5" s="58" t="s">
        <v>31195</v>
      </c>
      <c r="J5" s="58" t="s">
        <v>30</v>
      </c>
      <c r="K5" s="58" t="s">
        <v>31207</v>
      </c>
      <c r="L5" s="58" t="s">
        <v>31197</v>
      </c>
      <c r="M5" s="58" t="s">
        <v>38</v>
      </c>
      <c r="N5" s="58" t="s">
        <v>39</v>
      </c>
      <c r="P5" s="32"/>
    </row>
    <row r="6" spans="1:19" x14ac:dyDescent="0.3">
      <c r="A6" s="58" t="s">
        <v>10</v>
      </c>
      <c r="B6" s="30" t="str">
        <f>A104</f>
        <v>RWE.De</v>
      </c>
      <c r="C6" s="31">
        <f>_xlfn.XLOOKUP(Table38[[#This Row],[Symbol]],'E(Ri)'!$13:$13,'E(Ri)'!$5:$5)</f>
        <v>0.32187777749282903</v>
      </c>
      <c r="D6" s="31">
        <f>_xlfn.XLOOKUP(Table38[[#This Row],[Symbol]],'E(Ri)'!$13:$13,'E(Ri)'!$6:$6)</f>
        <v>1.2823815836367691E-3</v>
      </c>
      <c r="E6" s="27">
        <v>0.01</v>
      </c>
      <c r="F6" s="58">
        <f>C6*E6</f>
        <v>3.2187777749282903E-3</v>
      </c>
      <c r="G6" s="58">
        <f>_xlfn.XLOOKUP(P6,'E(Ri)'!$13:$13,'E(Ri)'!$7:$7)</f>
        <v>3355290.9003984062</v>
      </c>
      <c r="H6" s="58">
        <f>_xlfn.XLOOKUP(Table38[[#This Row],[Symbol]],'E(Ri)'!$13:$13,'E(Ri)'!$7:$7)</f>
        <v>1.3883797660914996E-2</v>
      </c>
      <c r="I6" s="58">
        <f>_xlfn.XLOOKUP(Table38[[#This Row],[Symbol]],'E(Ri)'!$13:$13,'E(Ri)'!$8:$8)</f>
        <v>1.9275983748922871E-4</v>
      </c>
      <c r="J6" s="58">
        <f>_xlfn.XLOOKUP(Table38[[#This Row],[Symbol]],'E(Ri)'!$13:$13,'E(Ri)'!$9:$9)</f>
        <v>0.38305140478116578</v>
      </c>
      <c r="K6" s="58">
        <f>Table38[[#This Row],[Beta]]*Table38[[#This Row],[xi: Percentage]]</f>
        <v>3.830514047811658E-3</v>
      </c>
      <c r="L6" s="58">
        <f>_xlfn.XLOOKUP(Table38[[#This Row],[Symbol]],'E(Ri)'!$13:$13,'E(Ri)'!$10:$10)</f>
        <v>1.0240024406010268E-3</v>
      </c>
      <c r="M6" s="39">
        <f>1/100</f>
        <v>0.01</v>
      </c>
      <c r="N6" s="39">
        <v>0.99</v>
      </c>
      <c r="P6" s="32" t="s">
        <v>31198</v>
      </c>
    </row>
    <row r="7" spans="1:19" x14ac:dyDescent="0.3">
      <c r="A7" s="58" t="s">
        <v>11</v>
      </c>
      <c r="B7" s="30" t="str">
        <f>A106</f>
        <v>ADS.DE</v>
      </c>
      <c r="C7" s="31">
        <f>_xlfn.XLOOKUP(Table38[[#This Row],[Symbol]],'E(Ri)'!$13:$13,'E(Ri)'!$5:$5)</f>
        <v>0.44109195748675223</v>
      </c>
      <c r="D7" s="31">
        <f>_xlfn.XLOOKUP(Table38[[#This Row],[Symbol]],'E(Ri)'!$13:$13,'E(Ri)'!$6:$6)</f>
        <v>1.7573384760428375E-3</v>
      </c>
      <c r="E7" s="27">
        <v>9.4981627863067783E-2</v>
      </c>
      <c r="F7" s="58">
        <f t="shared" ref="F7:F26" si="0">C7*E7</f>
        <v>4.1895632159398816E-2</v>
      </c>
      <c r="G7" s="58">
        <f>_xlfn.XLOOKUP(P7,'E(Ri)'!$13:$13,'E(Ri)'!$7:$7)</f>
        <v>641412.31474103581</v>
      </c>
      <c r="H7" s="58">
        <f>_xlfn.XLOOKUP(Table38[[#This Row],[Symbol]],'E(Ri)'!$13:$13,'E(Ri)'!$7:$7)</f>
        <v>1.4184697780744961E-2</v>
      </c>
      <c r="I7" s="58">
        <f>_xlfn.XLOOKUP(Table38[[#This Row],[Symbol]],'E(Ri)'!$13:$13,'E(Ri)'!$8:$8)</f>
        <v>2.0120565113107103E-4</v>
      </c>
      <c r="J7" s="58">
        <f>_xlfn.XLOOKUP(Table38[[#This Row],[Symbol]],'E(Ri)'!$13:$13,'E(Ri)'!$9:$9)</f>
        <v>1.0183503528177797</v>
      </c>
      <c r="K7" s="58">
        <f>Table38[[#This Row],[Beta]]*Table38[[#This Row],[xi: Percentage]]</f>
        <v>9.6724574245562134E-2</v>
      </c>
      <c r="L7" s="58">
        <f>_xlfn.XLOOKUP(Table38[[#This Row],[Symbol]],'E(Ri)'!$13:$13,'E(Ri)'!$10:$10)</f>
        <v>1.0769871580204567E-3</v>
      </c>
      <c r="M7" s="39">
        <f t="shared" ref="M7:M26" si="1">1/100</f>
        <v>0.01</v>
      </c>
      <c r="N7" s="39">
        <f t="shared" ref="N7:N26" si="2">99/100</f>
        <v>0.99</v>
      </c>
      <c r="P7" s="32" t="s">
        <v>31168</v>
      </c>
    </row>
    <row r="8" spans="1:19" x14ac:dyDescent="0.3">
      <c r="A8" s="27" t="s">
        <v>12</v>
      </c>
      <c r="B8" s="30" t="str">
        <f>A108</f>
        <v>AIR.DE</v>
      </c>
      <c r="C8" s="31">
        <f>_xlfn.XLOOKUP(Table38[[#This Row],[Symbol]],'E(Ri)'!$13:$13,'E(Ri)'!$5:$5)</f>
        <v>0.25966513971861943</v>
      </c>
      <c r="D8" s="31">
        <f>_xlfn.XLOOKUP(Table38[[#This Row],[Symbol]],'E(Ri)'!$13:$13,'E(Ri)'!$6:$6)</f>
        <v>1.0345224689984839E-3</v>
      </c>
      <c r="E8" s="27">
        <v>0.01</v>
      </c>
      <c r="F8" s="49">
        <f t="shared" si="0"/>
        <v>2.5966513971861943E-3</v>
      </c>
      <c r="G8" s="58">
        <f>_xlfn.XLOOKUP(P8,'E(Ri)'!$13:$13,'E(Ri)'!$7:$7)</f>
        <v>72783.852589641436</v>
      </c>
      <c r="H8" s="58">
        <f>_xlfn.XLOOKUP(Table38[[#This Row],[Symbol]],'E(Ri)'!$13:$13,'E(Ri)'!$7:$7)</f>
        <v>1.3206208353098126E-2</v>
      </c>
      <c r="I8" s="58">
        <f>_xlfn.XLOOKUP(Table38[[#This Row],[Symbol]],'E(Ri)'!$13:$13,'E(Ri)'!$8:$8)</f>
        <v>1.7440393906543872E-4</v>
      </c>
      <c r="J8" s="58">
        <f>_xlfn.XLOOKUP(Table38[[#This Row],[Symbol]],'E(Ri)'!$13:$13,'E(Ri)'!$9:$9)</f>
        <v>0.95705335570858829</v>
      </c>
      <c r="K8" s="58">
        <f>Table38[[#This Row],[Beta]]*Table38[[#This Row],[xi: Percentage]]</f>
        <v>9.5705335570858835E-3</v>
      </c>
      <c r="L8" s="58">
        <f>_xlfn.XLOOKUP(Table38[[#This Row],[Symbol]],'E(Ri)'!$13:$13,'E(Ri)'!$10:$10)</f>
        <v>3.9757172147811769E-4</v>
      </c>
      <c r="M8" s="39">
        <f t="shared" si="1"/>
        <v>0.01</v>
      </c>
      <c r="N8" s="39">
        <f t="shared" si="2"/>
        <v>0.99</v>
      </c>
      <c r="P8" s="32" t="s">
        <v>31158</v>
      </c>
    </row>
    <row r="9" spans="1:19" x14ac:dyDescent="0.3">
      <c r="A9" s="58" t="s">
        <v>13</v>
      </c>
      <c r="B9" s="30" t="str">
        <f>A110</f>
        <v>ALV.DE</v>
      </c>
      <c r="C9" s="31">
        <f>_xlfn.XLOOKUP(Table38[[#This Row],[Symbol]],'E(Ri)'!$13:$13,'E(Ri)'!$5:$5)</f>
        <v>0.1926867693302996</v>
      </c>
      <c r="D9" s="31">
        <f>_xlfn.XLOOKUP(Table38[[#This Row],[Symbol]],'E(Ri)'!$13:$13,'E(Ri)'!$6:$6)</f>
        <v>7.6767637183386298E-4</v>
      </c>
      <c r="E9" s="27">
        <v>0.01</v>
      </c>
      <c r="F9" s="58">
        <f t="shared" si="0"/>
        <v>1.926867693302996E-3</v>
      </c>
      <c r="G9" s="58">
        <f>_xlfn.XLOOKUP(P9,'E(Ri)'!$13:$13,'E(Ri)'!$7:$7)</f>
        <v>1023460.8247011952</v>
      </c>
      <c r="H9" s="58">
        <f>_xlfn.XLOOKUP(Table38[[#This Row],[Symbol]],'E(Ri)'!$13:$13,'E(Ri)'!$7:$7)</f>
        <v>7.865968879941565E-3</v>
      </c>
      <c r="I9" s="58">
        <f>_xlfn.XLOOKUP(Table38[[#This Row],[Symbol]],'E(Ri)'!$13:$13,'E(Ri)'!$8:$8)</f>
        <v>6.1873466420209159E-5</v>
      </c>
      <c r="J9" s="58">
        <f>_xlfn.XLOOKUP(Table38[[#This Row],[Symbol]],'E(Ri)'!$13:$13,'E(Ri)'!$9:$9)</f>
        <v>0.83426001800815586</v>
      </c>
      <c r="K9" s="58">
        <f>Table38[[#This Row],[Beta]]*Table38[[#This Row],[xi: Percentage]]</f>
        <v>8.3426001800815594E-3</v>
      </c>
      <c r="L9" s="58">
        <f>_xlfn.XLOOKUP(Table38[[#This Row],[Symbol]],'E(Ri)'!$13:$13,'E(Ri)'!$10:$10)</f>
        <v>2.1298085804611169E-4</v>
      </c>
      <c r="M9" s="39">
        <f t="shared" si="1"/>
        <v>0.01</v>
      </c>
      <c r="N9" s="39">
        <f t="shared" si="2"/>
        <v>0.99</v>
      </c>
      <c r="P9" s="32" t="s">
        <v>31169</v>
      </c>
    </row>
    <row r="10" spans="1:19" x14ac:dyDescent="0.3">
      <c r="A10" s="58" t="s">
        <v>14</v>
      </c>
      <c r="B10" s="30" t="str">
        <f>A112</f>
        <v>BAS.DE</v>
      </c>
      <c r="C10" s="31">
        <f>_xlfn.XLOOKUP(Table38[[#This Row],[Symbol]],'E(Ri)'!$13:$13,'E(Ri)'!$5:$5)</f>
        <v>4.3385426895713966E-2</v>
      </c>
      <c r="D10" s="31">
        <f>_xlfn.XLOOKUP(Table38[[#This Row],[Symbol]],'E(Ri)'!$13:$13,'E(Ri)'!$6:$6)</f>
        <v>1.7285030635742616E-4</v>
      </c>
      <c r="E10" s="27">
        <v>1.0347832769199514E-2</v>
      </c>
      <c r="F10" s="58">
        <f t="shared" si="0"/>
        <v>4.4894514213717894E-4</v>
      </c>
      <c r="G10" s="58">
        <f>_xlfn.XLOOKUP(P10,'E(Ri)'!$13:$13,'E(Ri)'!$7:$7)</f>
        <v>2908993.2470119521</v>
      </c>
      <c r="H10" s="58">
        <f>_xlfn.XLOOKUP(Table38[[#This Row],[Symbol]],'E(Ri)'!$13:$13,'E(Ri)'!$7:$7)</f>
        <v>1.2654128265358694E-2</v>
      </c>
      <c r="I10" s="58">
        <f>_xlfn.XLOOKUP(Table38[[#This Row],[Symbol]],'E(Ri)'!$13:$13,'E(Ri)'!$8:$8)</f>
        <v>1.6012696215614983E-4</v>
      </c>
      <c r="J10" s="58">
        <f>_xlfn.XLOOKUP(Table38[[#This Row],[Symbol]],'E(Ri)'!$13:$13,'E(Ri)'!$9:$9)</f>
        <v>1.3293983334681931</v>
      </c>
      <c r="K10" s="58">
        <f>Table38[[#This Row],[Beta]]*Table38[[#This Row],[xi: Percentage]]</f>
        <v>1.3756391638381393E-2</v>
      </c>
      <c r="L10" s="58">
        <f>_xlfn.XLOOKUP(Table38[[#This Row],[Symbol]],'E(Ri)'!$13:$13,'E(Ri)'!$10:$10)</f>
        <v>-7.068918770211821E-4</v>
      </c>
      <c r="M10" s="39">
        <f t="shared" si="1"/>
        <v>0.01</v>
      </c>
      <c r="N10" s="39">
        <f t="shared" si="2"/>
        <v>0.99</v>
      </c>
      <c r="P10" s="32" t="s">
        <v>31159</v>
      </c>
    </row>
    <row r="11" spans="1:19" x14ac:dyDescent="0.3">
      <c r="A11" s="27" t="s">
        <v>15</v>
      </c>
      <c r="B11" s="30" t="str">
        <f>A114</f>
        <v>BAYN.DE</v>
      </c>
      <c r="C11" s="31">
        <f>_xlfn.XLOOKUP(Table38[[#This Row],[Symbol]],'E(Ri)'!$13:$13,'E(Ri)'!$5:$5)</f>
        <v>0.22742630390267821</v>
      </c>
      <c r="D11" s="31">
        <f>_xlfn.XLOOKUP(Table38[[#This Row],[Symbol]],'E(Ri)'!$13:$13,'E(Ri)'!$6:$6)</f>
        <v>9.0608089204254267E-4</v>
      </c>
      <c r="E11" s="27">
        <v>0.01</v>
      </c>
      <c r="F11" s="58">
        <f t="shared" si="0"/>
        <v>2.2742630390267821E-3</v>
      </c>
      <c r="G11" s="58">
        <f>_xlfn.XLOOKUP(P11,'E(Ri)'!$13:$13,'E(Ri)'!$7:$7)</f>
        <v>3203740.952191235</v>
      </c>
      <c r="H11" s="58">
        <f>_xlfn.XLOOKUP(Table38[[#This Row],[Symbol]],'E(Ri)'!$13:$13,'E(Ri)'!$7:$7)</f>
        <v>1.5379241061507393E-2</v>
      </c>
      <c r="I11" s="58">
        <f>_xlfn.XLOOKUP(Table38[[#This Row],[Symbol]],'E(Ri)'!$13:$13,'E(Ri)'!$8:$8)</f>
        <v>2.3652105562795505E-4</v>
      </c>
      <c r="J11" s="58">
        <f>_xlfn.XLOOKUP(Table38[[#This Row],[Symbol]],'E(Ri)'!$13:$13,'E(Ri)'!$9:$9)</f>
        <v>1.2957599755652485</v>
      </c>
      <c r="K11" s="58">
        <f>Table38[[#This Row],[Beta]]*Table38[[#This Row],[xi: Percentage]]</f>
        <v>1.2957599755652485E-2</v>
      </c>
      <c r="L11" s="58">
        <f>_xlfn.XLOOKUP(Table38[[#This Row],[Symbol]],'E(Ri)'!$13:$13,'E(Ri)'!$10:$10)</f>
        <v>4.5672215640004407E-5</v>
      </c>
      <c r="M11" s="39">
        <f t="shared" si="1"/>
        <v>0.01</v>
      </c>
      <c r="N11" s="39">
        <f t="shared" si="2"/>
        <v>0.99</v>
      </c>
      <c r="P11" s="32" t="s">
        <v>31170</v>
      </c>
    </row>
    <row r="12" spans="1:19" x14ac:dyDescent="0.3">
      <c r="A12" s="58" t="s">
        <v>16</v>
      </c>
      <c r="B12" s="30" t="str">
        <f>A116</f>
        <v>BEI.DE</v>
      </c>
      <c r="C12" s="31">
        <f>_xlfn.XLOOKUP(Table38[[#This Row],[Symbol]],'E(Ri)'!$13:$13,'E(Ri)'!$5:$5)</f>
        <v>0.29602442474979851</v>
      </c>
      <c r="D12" s="31">
        <f>_xlfn.XLOOKUP(Table38[[#This Row],[Symbol]],'E(Ri)'!$13:$13,'E(Ri)'!$6:$6)</f>
        <v>1.1793801782860498E-3</v>
      </c>
      <c r="E12" s="27">
        <v>0.29669971798364303</v>
      </c>
      <c r="F12" s="58">
        <f t="shared" si="0"/>
        <v>8.7830363339535381E-2</v>
      </c>
      <c r="G12" s="58">
        <f>_xlfn.XLOOKUP(P12,'E(Ri)'!$13:$13,'E(Ri)'!$7:$7)</f>
        <v>438988.85258964141</v>
      </c>
      <c r="H12" s="58">
        <f>_xlfn.XLOOKUP(Table38[[#This Row],[Symbol]],'E(Ri)'!$13:$13,'E(Ri)'!$7:$7)</f>
        <v>9.4554849109105537E-3</v>
      </c>
      <c r="I12" s="58">
        <f>_xlfn.XLOOKUP(Table38[[#This Row],[Symbol]],'E(Ri)'!$13:$13,'E(Ri)'!$8:$8)</f>
        <v>8.940619490045716E-5</v>
      </c>
      <c r="J12" s="58">
        <f>_xlfn.XLOOKUP(Table38[[#This Row],[Symbol]],'E(Ri)'!$13:$13,'E(Ri)'!$9:$9)</f>
        <v>0.22285437884209694</v>
      </c>
      <c r="K12" s="58">
        <f>Table38[[#This Row],[Beta]]*Table38[[#This Row],[xi: Percentage]]</f>
        <v>6.6120831353870105E-2</v>
      </c>
      <c r="L12" s="58">
        <f>_xlfn.XLOOKUP(Table38[[#This Row],[Symbol]],'E(Ri)'!$13:$13,'E(Ri)'!$10:$10)</f>
        <v>1.0273390447452725E-3</v>
      </c>
      <c r="M12" s="39">
        <f t="shared" si="1"/>
        <v>0.01</v>
      </c>
      <c r="N12" s="39">
        <f t="shared" si="2"/>
        <v>0.99</v>
      </c>
      <c r="P12" s="32" t="s">
        <v>31160</v>
      </c>
    </row>
    <row r="13" spans="1:19" x14ac:dyDescent="0.3">
      <c r="A13" s="58" t="s">
        <v>17</v>
      </c>
      <c r="B13" s="30" t="str">
        <f>A118</f>
        <v>BMW.DE</v>
      </c>
      <c r="C13" s="31">
        <f>_xlfn.XLOOKUP(Table38[[#This Row],[Symbol]],'E(Ri)'!$13:$13,'E(Ri)'!$5:$5)</f>
        <v>0.1662389135738726</v>
      </c>
      <c r="D13" s="31">
        <f>_xlfn.XLOOKUP(Table38[[#This Row],[Symbol]],'E(Ri)'!$13:$13,'E(Ri)'!$6:$6)</f>
        <v>6.6230642858116577E-4</v>
      </c>
      <c r="E13" s="27">
        <v>0.01</v>
      </c>
      <c r="F13" s="58">
        <f t="shared" si="0"/>
        <v>1.662389135738726E-3</v>
      </c>
      <c r="G13" s="58">
        <f>_xlfn.XLOOKUP(P13,'E(Ri)'!$13:$13,'E(Ri)'!$7:$7)</f>
        <v>1690380.2151394421</v>
      </c>
      <c r="H13" s="58">
        <f>_xlfn.XLOOKUP(Table38[[#This Row],[Symbol]],'E(Ri)'!$13:$13,'E(Ri)'!$7:$7)</f>
        <v>1.1353320147053069E-2</v>
      </c>
      <c r="I13" s="58">
        <f>_xlfn.XLOOKUP(Table38[[#This Row],[Symbol]],'E(Ri)'!$13:$13,'E(Ri)'!$8:$8)</f>
        <v>1.2889787836148112E-4</v>
      </c>
      <c r="J13" s="58">
        <f>_xlfn.XLOOKUP(Table38[[#This Row],[Symbol]],'E(Ri)'!$13:$13,'E(Ri)'!$9:$9)</f>
        <v>1.0660689162945121</v>
      </c>
      <c r="K13" s="58">
        <f>Table38[[#This Row],[Beta]]*Table38[[#This Row],[xi: Percentage]]</f>
        <v>1.066068916294512E-2</v>
      </c>
      <c r="L13" s="58">
        <f>_xlfn.XLOOKUP(Table38[[#This Row],[Symbol]],'E(Ri)'!$13:$13,'E(Ri)'!$10:$10)</f>
        <v>-4.5253123525953011E-5</v>
      </c>
      <c r="M13" s="39">
        <f t="shared" si="1"/>
        <v>0.01</v>
      </c>
      <c r="N13" s="39">
        <f t="shared" si="2"/>
        <v>0.99</v>
      </c>
      <c r="P13" s="32" t="s">
        <v>31171</v>
      </c>
    </row>
    <row r="14" spans="1:19" x14ac:dyDescent="0.3">
      <c r="A14" s="27" t="s">
        <v>18</v>
      </c>
      <c r="B14" s="30" t="str">
        <f>A120</f>
        <v>CON.DE</v>
      </c>
      <c r="C14" s="31">
        <f>_xlfn.XLOOKUP(Table38[[#This Row],[Symbol]],'E(Ri)'!$13:$13,'E(Ri)'!$5:$5)</f>
        <v>0.20411442523720488</v>
      </c>
      <c r="D14" s="31">
        <f>_xlfn.XLOOKUP(Table38[[#This Row],[Symbol]],'E(Ri)'!$13:$13,'E(Ri)'!$6:$6)</f>
        <v>8.1320488142312707E-4</v>
      </c>
      <c r="E14" s="27">
        <v>2.1039844668584107E-2</v>
      </c>
      <c r="F14" s="58">
        <f t="shared" si="0"/>
        <v>4.2945358016081145E-3</v>
      </c>
      <c r="G14" s="58">
        <f>_xlfn.XLOOKUP(P14,'E(Ri)'!$13:$13,'E(Ri)'!$7:$7)</f>
        <v>658092.09561752994</v>
      </c>
      <c r="H14" s="58">
        <f>_xlfn.XLOOKUP(Table38[[#This Row],[Symbol]],'E(Ri)'!$13:$13,'E(Ri)'!$7:$7)</f>
        <v>1.6540023743149036E-2</v>
      </c>
      <c r="I14" s="58">
        <f>_xlfn.XLOOKUP(Table38[[#This Row],[Symbol]],'E(Ri)'!$13:$13,'E(Ri)'!$8:$8)</f>
        <v>2.7357238542393385E-4</v>
      </c>
      <c r="J14" s="58">
        <f>_xlfn.XLOOKUP(Table38[[#This Row],[Symbol]],'E(Ri)'!$13:$13,'E(Ri)'!$9:$9)</f>
        <v>1.2396395277589853</v>
      </c>
      <c r="K14" s="58">
        <f>Table38[[#This Row],[Beta]]*Table38[[#This Row],[xi: Percentage]]</f>
        <v>2.6081823109086008E-2</v>
      </c>
      <c r="L14" s="58">
        <f>_xlfn.XLOOKUP(Table38[[#This Row],[Symbol]],'E(Ri)'!$13:$13,'E(Ri)'!$10:$10)</f>
        <v>-9.7259469692986909E-6</v>
      </c>
      <c r="M14" s="39">
        <f t="shared" si="1"/>
        <v>0.01</v>
      </c>
      <c r="N14" s="39">
        <f t="shared" si="2"/>
        <v>0.99</v>
      </c>
      <c r="P14" s="32" t="s">
        <v>31161</v>
      </c>
    </row>
    <row r="15" spans="1:19" x14ac:dyDescent="0.3">
      <c r="A15" s="58" t="s">
        <v>19</v>
      </c>
      <c r="B15" s="30" t="str">
        <f>A122</f>
        <v>DB1.DE</v>
      </c>
      <c r="C15" s="31">
        <f>_xlfn.XLOOKUP(Table38[[#This Row],[Symbol]],'E(Ri)'!$13:$13,'E(Ri)'!$5:$5)</f>
        <v>0.26264674850639402</v>
      </c>
      <c r="D15" s="31">
        <f>_xlfn.XLOOKUP(Table38[[#This Row],[Symbol]],'E(Ri)'!$13:$13,'E(Ri)'!$6:$6)</f>
        <v>1.0464013884716893E-3</v>
      </c>
      <c r="E15" s="27">
        <v>6.5113548186686937E-2</v>
      </c>
      <c r="F15" s="58">
        <f t="shared" si="0"/>
        <v>1.7101861714947732E-2</v>
      </c>
      <c r="G15" s="58">
        <f>_xlfn.XLOOKUP(P15,'E(Ri)'!$13:$13,'E(Ri)'!$7:$7)</f>
        <v>579953.96812749002</v>
      </c>
      <c r="H15" s="58">
        <f>_xlfn.XLOOKUP(Table38[[#This Row],[Symbol]],'E(Ri)'!$13:$13,'E(Ri)'!$7:$7)</f>
        <v>1.071105795926419E-2</v>
      </c>
      <c r="I15" s="58">
        <f>_xlfn.XLOOKUP(Table38[[#This Row],[Symbol]],'E(Ri)'!$13:$13,'E(Ri)'!$8:$8)</f>
        <v>1.1472676260671676E-4</v>
      </c>
      <c r="J15" s="58">
        <f>_xlfn.XLOOKUP(Table38[[#This Row],[Symbol]],'E(Ri)'!$13:$13,'E(Ri)'!$9:$9)</f>
        <v>0.58089054658284878</v>
      </c>
      <c r="K15" s="58">
        <f>Table38[[#This Row],[Beta]]*Table38[[#This Row],[xi: Percentage]]</f>
        <v>3.7823844596113237E-2</v>
      </c>
      <c r="L15" s="58">
        <f>_xlfn.XLOOKUP(Table38[[#This Row],[Symbol]],'E(Ri)'!$13:$13,'E(Ri)'!$10:$10)</f>
        <v>6.5813878914791168E-4</v>
      </c>
      <c r="M15" s="39">
        <f t="shared" si="1"/>
        <v>0.01</v>
      </c>
      <c r="N15" s="39">
        <f t="shared" si="2"/>
        <v>0.99</v>
      </c>
      <c r="P15" s="32" t="s">
        <v>31172</v>
      </c>
    </row>
    <row r="16" spans="1:19" x14ac:dyDescent="0.3">
      <c r="A16" s="58" t="s">
        <v>20</v>
      </c>
      <c r="B16" s="30" t="str">
        <f>A124</f>
        <v>DBK.DE</v>
      </c>
      <c r="C16" s="31">
        <f>_xlfn.XLOOKUP(Table38[[#This Row],[Symbol]],'E(Ri)'!$13:$13,'E(Ri)'!$5:$5)</f>
        <v>7.2376351086749807E-2</v>
      </c>
      <c r="D16" s="31">
        <f>_xlfn.XLOOKUP(Table38[[#This Row],[Symbol]],'E(Ri)'!$13:$13,'E(Ri)'!$6:$6)</f>
        <v>2.88351996361553E-4</v>
      </c>
      <c r="E16" s="27">
        <v>0.01</v>
      </c>
      <c r="F16" s="58">
        <f t="shared" si="0"/>
        <v>7.2376351086749803E-4</v>
      </c>
      <c r="G16" s="58">
        <f>_xlfn.XLOOKUP(P16,'E(Ri)'!$13:$13,'E(Ri)'!$7:$7)</f>
        <v>15015869.697211156</v>
      </c>
      <c r="H16" s="58">
        <f>_xlfn.XLOOKUP(Table38[[#This Row],[Symbol]],'E(Ri)'!$13:$13,'E(Ri)'!$7:$7)</f>
        <v>2.1488088427350421E-2</v>
      </c>
      <c r="I16" s="58">
        <f>_xlfn.XLOOKUP(Table38[[#This Row],[Symbol]],'E(Ri)'!$13:$13,'E(Ri)'!$8:$8)</f>
        <v>4.6173794426163111E-4</v>
      </c>
      <c r="J16" s="58">
        <f>_xlfn.XLOOKUP(Table38[[#This Row],[Symbol]],'E(Ri)'!$13:$13,'E(Ri)'!$9:$9)</f>
        <v>1.5984288468057521</v>
      </c>
      <c r="K16" s="58">
        <f>Table38[[#This Row],[Beta]]*Table38[[#This Row],[xi: Percentage]]</f>
        <v>1.5984288468057523E-2</v>
      </c>
      <c r="L16" s="58">
        <f>_xlfn.XLOOKUP(Table38[[#This Row],[Symbol]],'E(Ri)'!$13:$13,'E(Ri)'!$10:$10)</f>
        <v>-7.6974325843471398E-4</v>
      </c>
      <c r="M16" s="39">
        <f t="shared" si="1"/>
        <v>0.01</v>
      </c>
      <c r="N16" s="39">
        <f t="shared" si="2"/>
        <v>0.99</v>
      </c>
      <c r="P16" s="32" t="s">
        <v>31162</v>
      </c>
    </row>
    <row r="17" spans="1:16" x14ac:dyDescent="0.3">
      <c r="A17" s="27" t="s">
        <v>21</v>
      </c>
      <c r="B17" s="30" t="str">
        <f>A126</f>
        <v>DPW.DE</v>
      </c>
      <c r="C17" s="31">
        <f>_xlfn.XLOOKUP(Table38[[#This Row],[Symbol]],'E(Ri)'!$13:$13,'E(Ri)'!$5:$5)</f>
        <v>0.23718597152260876</v>
      </c>
      <c r="D17" s="31">
        <f>_xlfn.XLOOKUP(Table38[[#This Row],[Symbol]],'E(Ri)'!$13:$13,'E(Ri)'!$6:$6)</f>
        <v>9.449640299705528E-4</v>
      </c>
      <c r="E17" s="27">
        <v>4.1644635924637005E-2</v>
      </c>
      <c r="F17" s="58">
        <f t="shared" si="0"/>
        <v>9.877523430490363E-3</v>
      </c>
      <c r="G17" s="58">
        <f>_xlfn.XLOOKUP(P17,'E(Ri)'!$13:$13,'E(Ri)'!$7:$7)</f>
        <v>3122399.9561752989</v>
      </c>
      <c r="H17" s="58">
        <f>_xlfn.XLOOKUP(Table38[[#This Row],[Symbol]],'E(Ri)'!$13:$13,'E(Ri)'!$7:$7)</f>
        <v>1.0237046753207503E-2</v>
      </c>
      <c r="I17" s="58">
        <f>_xlfn.XLOOKUP(Table38[[#This Row],[Symbol]],'E(Ri)'!$13:$13,'E(Ri)'!$8:$8)</f>
        <v>1.0479712622735628E-4</v>
      </c>
      <c r="J17" s="58">
        <f>_xlfn.XLOOKUP(Table38[[#This Row],[Symbol]],'E(Ri)'!$13:$13,'E(Ri)'!$9:$9)</f>
        <v>1.0102829992656575</v>
      </c>
      <c r="K17" s="58">
        <f>Table38[[#This Row],[Beta]]*Table38[[#This Row],[xi: Percentage]]</f>
        <v>4.207286768526862E-2</v>
      </c>
      <c r="L17" s="58">
        <f>_xlfn.XLOOKUP(Table38[[#This Row],[Symbol]],'E(Ri)'!$13:$13,'E(Ri)'!$10:$10)</f>
        <v>2.7317090675930099E-4</v>
      </c>
      <c r="M17" s="39">
        <f t="shared" si="1"/>
        <v>0.01</v>
      </c>
      <c r="N17" s="39">
        <f t="shared" si="2"/>
        <v>0.99</v>
      </c>
      <c r="P17" s="32" t="s">
        <v>31173</v>
      </c>
    </row>
    <row r="18" spans="1:16" x14ac:dyDescent="0.3">
      <c r="A18" s="58" t="s">
        <v>22</v>
      </c>
      <c r="B18" s="30" t="str">
        <f>A128</f>
        <v>DTE.DE</v>
      </c>
      <c r="C18" s="31">
        <f>_xlfn.XLOOKUP(Table38[[#This Row],[Symbol]],'E(Ri)'!$13:$13,'E(Ri)'!$5:$5)</f>
        <v>2.629361262556042E-2</v>
      </c>
      <c r="D18" s="31">
        <f>_xlfn.XLOOKUP(Table38[[#This Row],[Symbol]],'E(Ri)'!$13:$13,'E(Ri)'!$6:$6)</f>
        <v>1.0475542878709331E-4</v>
      </c>
      <c r="E18" s="27">
        <v>1.0371364734535383E-2</v>
      </c>
      <c r="F18" s="58">
        <f t="shared" si="0"/>
        <v>2.7270064672827165E-4</v>
      </c>
      <c r="G18" s="58">
        <f>_xlfn.XLOOKUP(P18,'E(Ri)'!$13:$13,'E(Ri)'!$7:$7)</f>
        <v>10155726.6812749</v>
      </c>
      <c r="H18" s="58">
        <f>_xlfn.XLOOKUP(Table38[[#This Row],[Symbol]],'E(Ri)'!$13:$13,'E(Ri)'!$7:$7)</f>
        <v>7.0861628703468562E-3</v>
      </c>
      <c r="I18" s="58">
        <f>_xlfn.XLOOKUP(Table38[[#This Row],[Symbol]],'E(Ri)'!$13:$13,'E(Ri)'!$8:$8)</f>
        <v>5.0213704225082398E-5</v>
      </c>
      <c r="J18" s="58">
        <f>_xlfn.XLOOKUP(Table38[[#This Row],[Symbol]],'E(Ri)'!$13:$13,'E(Ri)'!$9:$9)</f>
        <v>0.47147050123505108</v>
      </c>
      <c r="K18" s="58">
        <f>Table38[[#This Row],[Beta]]*Table38[[#This Row],[xi: Percentage]]</f>
        <v>4.8897925298829296E-3</v>
      </c>
      <c r="L18" s="58">
        <f>_xlfn.XLOOKUP(Table38[[#This Row],[Symbol]],'E(Ri)'!$13:$13,'E(Ri)'!$10:$10)</f>
        <v>-2.0741716485476775E-4</v>
      </c>
      <c r="M18" s="39">
        <f t="shared" si="1"/>
        <v>0.01</v>
      </c>
      <c r="N18" s="39">
        <f t="shared" si="2"/>
        <v>0.99</v>
      </c>
      <c r="P18" s="32" t="s">
        <v>31163</v>
      </c>
    </row>
    <row r="19" spans="1:16" x14ac:dyDescent="0.3">
      <c r="A19" s="58" t="s">
        <v>23</v>
      </c>
      <c r="B19" s="30" t="str">
        <f>A130</f>
        <v>SHL.DE</v>
      </c>
      <c r="C19" s="31">
        <f>_xlfn.XLOOKUP(Table38[[#This Row],[Symbol]],'E(Ri)'!$13:$13,'E(Ri)'!$5:$5)</f>
        <v>0.32428108166672809</v>
      </c>
      <c r="D19" s="31">
        <f>_xlfn.XLOOKUP(Table38[[#This Row],[Symbol]],'E(Ri)'!$13:$13,'E(Ri)'!$6:$6)</f>
        <v>1.2919565006642554E-3</v>
      </c>
      <c r="E19" s="27">
        <v>9.9804640153031171E-2</v>
      </c>
      <c r="F19" s="58">
        <f t="shared" si="0"/>
        <v>3.2364756664183508E-2</v>
      </c>
      <c r="G19" s="58">
        <f>_xlfn.XLOOKUP(P19,'E(Ri)'!$13:$13,'E(Ri)'!$7:$7)</f>
        <v>522064.00398406375</v>
      </c>
      <c r="H19" s="58">
        <f>_xlfn.XLOOKUP(Table38[[#This Row],[Symbol]],'E(Ri)'!$13:$13,'E(Ri)'!$7:$7)</f>
        <v>1.2694828933802849E-2</v>
      </c>
      <c r="I19" s="58">
        <f>_xlfn.XLOOKUP(Table38[[#This Row],[Symbol]],'E(Ri)'!$13:$13,'E(Ri)'!$8:$8)</f>
        <v>1.6115868165851799E-4</v>
      </c>
      <c r="J19" s="58">
        <f>_xlfn.XLOOKUP(Table38[[#This Row],[Symbol]],'E(Ri)'!$13:$13,'E(Ri)'!$9:$9)</f>
        <v>0.66026289079298606</v>
      </c>
      <c r="K19" s="58">
        <f>Table38[[#This Row],[Beta]]*Table38[[#This Row],[xi: Percentage]]</f>
        <v>6.5897300221994096E-2</v>
      </c>
      <c r="L19" s="58">
        <f>_xlfn.XLOOKUP(Table38[[#This Row],[Symbol]],'E(Ri)'!$13:$13,'E(Ri)'!$10:$10)</f>
        <v>8.5023501392783953E-4</v>
      </c>
      <c r="M19" s="39">
        <f t="shared" si="1"/>
        <v>0.01</v>
      </c>
      <c r="N19" s="39">
        <f t="shared" si="2"/>
        <v>0.99</v>
      </c>
      <c r="P19" s="32" t="s">
        <v>31174</v>
      </c>
    </row>
    <row r="20" spans="1:16" x14ac:dyDescent="0.3">
      <c r="A20" s="27" t="s">
        <v>24</v>
      </c>
      <c r="B20" s="30" t="str">
        <f>A132</f>
        <v>MTX.DE</v>
      </c>
      <c r="C20" s="31">
        <f>_xlfn.XLOOKUP(Table38[[#This Row],[Symbol]],'E(Ri)'!$13:$13,'E(Ri)'!$5:$5)</f>
        <v>0.34772829004350531</v>
      </c>
      <c r="D20" s="31">
        <f>_xlfn.XLOOKUP(Table38[[#This Row],[Symbol]],'E(Ri)'!$13:$13,'E(Ri)'!$6:$6)</f>
        <v>1.3853716734801007E-3</v>
      </c>
      <c r="E20" s="27">
        <v>4.4035394288921351E-2</v>
      </c>
      <c r="F20" s="58">
        <f t="shared" si="0"/>
        <v>1.5312352357478161E-2</v>
      </c>
      <c r="G20" s="58">
        <f>_xlfn.XLOOKUP(P20,'E(Ri)'!$13:$13,'E(Ri)'!$7:$7)</f>
        <v>146387.94820717131</v>
      </c>
      <c r="H20" s="58">
        <f>_xlfn.XLOOKUP(Table38[[#This Row],[Symbol]],'E(Ri)'!$13:$13,'E(Ri)'!$7:$7)</f>
        <v>1.2881489374686486E-2</v>
      </c>
      <c r="I20" s="58">
        <f>_xlfn.XLOOKUP(Table38[[#This Row],[Symbol]],'E(Ri)'!$13:$13,'E(Ri)'!$8:$8)</f>
        <v>1.6593276851016085E-4</v>
      </c>
      <c r="J20" s="58">
        <f>_xlfn.XLOOKUP(Table38[[#This Row],[Symbol]],'E(Ri)'!$13:$13,'E(Ri)'!$9:$9)</f>
        <v>0.66753500332273163</v>
      </c>
      <c r="K20" s="58">
        <f>Table38[[#This Row],[Beta]]*Table38[[#This Row],[xi: Percentage]]</f>
        <v>2.9395167072972912E-2</v>
      </c>
      <c r="L20" s="58">
        <f>_xlfn.XLOOKUP(Table38[[#This Row],[Symbol]],'E(Ri)'!$13:$13,'E(Ri)'!$10:$10)</f>
        <v>9.3847085303570409E-4</v>
      </c>
      <c r="M20" s="39">
        <f t="shared" si="1"/>
        <v>0.01</v>
      </c>
      <c r="N20" s="39">
        <f t="shared" si="2"/>
        <v>0.99</v>
      </c>
      <c r="P20" s="32" t="s">
        <v>31164</v>
      </c>
    </row>
    <row r="21" spans="1:16" x14ac:dyDescent="0.3">
      <c r="A21" s="58" t="s">
        <v>31180</v>
      </c>
      <c r="B21" s="30" t="str">
        <f>A134</f>
        <v>PUM.DE</v>
      </c>
      <c r="C21" s="31">
        <f>_xlfn.XLOOKUP(Table38[[#This Row],[Symbol]],'E(Ri)'!$13:$13,'E(Ri)'!$5:$5)</f>
        <v>0.11476367416860916</v>
      </c>
      <c r="D21" s="31">
        <f>_xlfn.XLOOKUP(Table38[[#This Row],[Symbol]],'E(Ri)'!$13:$13,'E(Ri)'!$6:$6)</f>
        <v>4.5722579350043492E-4</v>
      </c>
      <c r="E21" s="27">
        <v>0.01</v>
      </c>
      <c r="F21" s="58">
        <f>C21*E21</f>
        <v>1.1476367416860917E-3</v>
      </c>
      <c r="G21" s="58">
        <f>_xlfn.XLOOKUP(P21,'E(Ri)'!$13:$13,'E(Ri)'!$7:$7)</f>
        <v>389310.16733067727</v>
      </c>
      <c r="H21" s="50">
        <f>_xlfn.XLOOKUP(Table38[[#This Row],[Symbol]],'E(Ri)'!$13:$13,'E(Ri)'!$7:$7)</f>
        <v>1.6316681505760672E-2</v>
      </c>
      <c r="I21" s="58">
        <f>_xlfn.XLOOKUP(Table38[[#This Row],[Symbol]],'E(Ri)'!$13:$13,'E(Ri)'!$8:$8)</f>
        <v>2.6623409536043235E-4</v>
      </c>
      <c r="J21" s="58">
        <f>_xlfn.XLOOKUP(Table38[[#This Row],[Symbol]],'E(Ri)'!$13:$13,'E(Ri)'!$9:$9)</f>
        <v>0.92694614257208052</v>
      </c>
      <c r="K21" s="58">
        <f>Table38[[#This Row],[Beta]]*Table38[[#This Row],[xi: Percentage]]</f>
        <v>9.2694614257208055E-3</v>
      </c>
      <c r="L21" s="58">
        <f>_xlfn.XLOOKUP(Table38[[#This Row],[Symbol]],'E(Ri)'!$13:$13,'E(Ri)'!$10:$10)</f>
        <v>-1.5752588926091051E-4</v>
      </c>
      <c r="M21" s="39">
        <f t="shared" si="1"/>
        <v>0.01</v>
      </c>
      <c r="N21" s="39">
        <f t="shared" si="2"/>
        <v>0.99</v>
      </c>
      <c r="P21" s="32" t="s">
        <v>31175</v>
      </c>
    </row>
    <row r="22" spans="1:16" x14ac:dyDescent="0.3">
      <c r="A22" s="58" t="s">
        <v>31181</v>
      </c>
      <c r="B22" s="30" t="str">
        <f>A136</f>
        <v>HFG.DE</v>
      </c>
      <c r="C22" s="31">
        <f>_xlfn.XLOOKUP(Table38[[#This Row],[Symbol]],'E(Ri)'!$13:$13,'E(Ri)'!$5:$5)</f>
        <v>0.28011053042926387</v>
      </c>
      <c r="D22" s="31">
        <f>_xlfn.XLOOKUP(Table38[[#This Row],[Symbol]],'E(Ri)'!$13:$13,'E(Ri)'!$6:$6)</f>
        <v>1.1159782088815294E-3</v>
      </c>
      <c r="E22" s="27">
        <v>1.7625969193817464E-2</v>
      </c>
      <c r="F22" s="50">
        <f t="shared" si="0"/>
        <v>4.9372195802100741E-3</v>
      </c>
      <c r="G22" s="58">
        <f>_xlfn.XLOOKUP(P22,'E(Ri)'!$13:$13,'E(Ri)'!$7:$7)</f>
        <v>396117.5378486056</v>
      </c>
      <c r="H22" s="58">
        <f>_xlfn.XLOOKUP(Table38[[#This Row],[Symbol]],'E(Ri)'!$13:$13,'E(Ri)'!$7:$7)</f>
        <v>2.5623298230115141E-2</v>
      </c>
      <c r="I22" s="58">
        <f>_xlfn.XLOOKUP(Table38[[#This Row],[Symbol]],'E(Ri)'!$13:$13,'E(Ri)'!$8:$8)</f>
        <v>6.5655341218942174E-4</v>
      </c>
      <c r="J22" s="58">
        <f>_xlfn.XLOOKUP(Table38[[#This Row],[Symbol]],'E(Ri)'!$13:$13,'E(Ri)'!$9:$9)</f>
        <v>0.71926983049710091</v>
      </c>
      <c r="K22" s="58">
        <f>Table38[[#This Row],[Beta]]*Table38[[#This Row],[xi: Percentage]]</f>
        <v>1.267782787438421E-2</v>
      </c>
      <c r="L22" s="58">
        <f>_xlfn.XLOOKUP(Table38[[#This Row],[Symbol]],'E(Ri)'!$13:$13,'E(Ri)'!$10:$10)</f>
        <v>6.3593708171206923E-4</v>
      </c>
      <c r="M22" s="39">
        <f t="shared" si="1"/>
        <v>0.01</v>
      </c>
      <c r="N22" s="39">
        <f t="shared" si="2"/>
        <v>0.99</v>
      </c>
      <c r="P22" s="32" t="s">
        <v>31165</v>
      </c>
    </row>
    <row r="23" spans="1:16" x14ac:dyDescent="0.3">
      <c r="A23" s="58" t="s">
        <v>31182</v>
      </c>
      <c r="B23" s="30" t="str">
        <f>A138</f>
        <v>HNR1.DE</v>
      </c>
      <c r="C23" s="31">
        <f>_xlfn.XLOOKUP(Table38[[#This Row],[Symbol]],'E(Ri)'!$13:$13,'E(Ri)'!$5:$5)</f>
        <v>0.20856444200792332</v>
      </c>
      <c r="D23" s="31">
        <f>_xlfn.XLOOKUP(Table38[[#This Row],[Symbol]],'E(Ri)'!$13:$13,'E(Ri)'!$6:$6)</f>
        <v>8.3093403190407701E-4</v>
      </c>
      <c r="E23" s="27">
        <v>0.10497553123101623</v>
      </c>
      <c r="F23" s="58">
        <f t="shared" si="0"/>
        <v>2.1894163095682227E-2</v>
      </c>
      <c r="G23" s="58">
        <f>_xlfn.XLOOKUP(P23,'E(Ri)'!$13:$13,'E(Ri)'!$7:$7)</f>
        <v>152834.85258964144</v>
      </c>
      <c r="H23" s="58">
        <f>_xlfn.XLOOKUP(Table38[[#This Row],[Symbol]],'E(Ri)'!$13:$13,'E(Ri)'!$7:$7)</f>
        <v>8.8921604229239472E-3</v>
      </c>
      <c r="I23" s="58">
        <f>_xlfn.XLOOKUP(Table38[[#This Row],[Symbol]],'E(Ri)'!$13:$13,'E(Ri)'!$8:$8)</f>
        <v>7.9070516987014993E-5</v>
      </c>
      <c r="J23" s="58">
        <f>_xlfn.XLOOKUP(Table38[[#This Row],[Symbol]],'E(Ri)'!$13:$13,'E(Ri)'!$9:$9)</f>
        <v>0.60831603974887782</v>
      </c>
      <c r="K23" s="58">
        <f>Table38[[#This Row],[Beta]]*Table38[[#This Row],[xi: Percentage]]</f>
        <v>6.3858299428986437E-2</v>
      </c>
      <c r="L23" s="58">
        <f>_xlfn.XLOOKUP(Table38[[#This Row],[Symbol]],'E(Ri)'!$13:$13,'E(Ri)'!$10:$10)</f>
        <v>4.2539152726633439E-4</v>
      </c>
      <c r="M23" s="39">
        <f t="shared" si="1"/>
        <v>0.01</v>
      </c>
      <c r="N23" s="39">
        <f t="shared" si="2"/>
        <v>0.99</v>
      </c>
      <c r="P23" s="32" t="s">
        <v>31176</v>
      </c>
    </row>
    <row r="24" spans="1:16" x14ac:dyDescent="0.3">
      <c r="A24" s="58" t="s">
        <v>31183</v>
      </c>
      <c r="B24" s="30" t="str">
        <f>A140</f>
        <v>IFX.DE</v>
      </c>
      <c r="C24" s="31">
        <f>_xlfn.XLOOKUP(Table38[[#This Row],[Symbol]],'E(Ri)'!$13:$13,'E(Ri)'!$5:$5)</f>
        <v>0.16605260354415191</v>
      </c>
      <c r="D24" s="31">
        <f>_xlfn.XLOOKUP(Table38[[#This Row],[Symbol]],'E(Ri)'!$13:$13,'E(Ri)'!$6:$6)</f>
        <v>6.6156415754642199E-4</v>
      </c>
      <c r="E24" s="27">
        <v>0.01</v>
      </c>
      <c r="F24" s="58">
        <f t="shared" si="0"/>
        <v>1.6605260354415191E-3</v>
      </c>
      <c r="G24" s="58">
        <f>_xlfn.XLOOKUP(P24,'E(Ri)'!$13:$13,'E(Ri)'!$7:$7)</f>
        <v>6861870.0796812745</v>
      </c>
      <c r="H24" s="58">
        <f>_xlfn.XLOOKUP(Table38[[#This Row],[Symbol]],'E(Ri)'!$13:$13,'E(Ri)'!$7:$7)</f>
        <v>1.7207086670331766E-2</v>
      </c>
      <c r="I24" s="58">
        <f>_xlfn.XLOOKUP(Table38[[#This Row],[Symbol]],'E(Ri)'!$13:$13,'E(Ri)'!$8:$8)</f>
        <v>2.9608383168030914E-4</v>
      </c>
      <c r="J24" s="58">
        <f>_xlfn.XLOOKUP(Table38[[#This Row],[Symbol]],'E(Ri)'!$13:$13,'E(Ri)'!$9:$9)</f>
        <v>1.3808190011572889</v>
      </c>
      <c r="K24" s="58">
        <f>Table38[[#This Row],[Beta]]*Table38[[#This Row],[xi: Percentage]]</f>
        <v>1.380819001157289E-2</v>
      </c>
      <c r="L24" s="58">
        <f>_xlfn.XLOOKUP(Table38[[#This Row],[Symbol]],'E(Ri)'!$13:$13,'E(Ri)'!$10:$10)</f>
        <v>-2.5411895894184109E-4</v>
      </c>
      <c r="M24" s="39">
        <f t="shared" si="1"/>
        <v>0.01</v>
      </c>
      <c r="N24" s="39">
        <f t="shared" si="2"/>
        <v>0.99</v>
      </c>
      <c r="P24" s="32" t="s">
        <v>31166</v>
      </c>
    </row>
    <row r="25" spans="1:16" x14ac:dyDescent="0.3">
      <c r="A25" s="58" t="s">
        <v>31184</v>
      </c>
      <c r="B25" s="30" t="str">
        <f>A142</f>
        <v>LIN.DE</v>
      </c>
      <c r="C25" s="31">
        <f>_xlfn.XLOOKUP(Table38[[#This Row],[Symbol]],'E(Ri)'!$13:$13,'E(Ri)'!$5:$5)</f>
        <v>0.15153454603921646</v>
      </c>
      <c r="D25" s="31">
        <f>_xlfn.XLOOKUP(Table38[[#This Row],[Symbol]],'E(Ri)'!$13:$13,'E(Ri)'!$6:$6)</f>
        <v>6.037232909928943E-4</v>
      </c>
      <c r="E25" s="27">
        <v>0.01</v>
      </c>
      <c r="F25" s="58">
        <f t="shared" si="0"/>
        <v>1.5153454603921647E-3</v>
      </c>
      <c r="G25" s="58">
        <f>_xlfn.XLOOKUP(P25,'E(Ri)'!$13:$13,'E(Ri)'!$7:$7)</f>
        <v>792591.203187251</v>
      </c>
      <c r="H25" s="58">
        <f>_xlfn.XLOOKUP(Table38[[#This Row],[Symbol]],'E(Ri)'!$13:$13,'E(Ri)'!$7:$7)</f>
        <v>1.1565556169147008E-2</v>
      </c>
      <c r="I25" s="58">
        <f>_xlfn.XLOOKUP(Table38[[#This Row],[Symbol]],'E(Ri)'!$13:$13,'E(Ri)'!$8:$8)</f>
        <v>1.3376208950169441E-4</v>
      </c>
      <c r="J25" s="58">
        <f>_xlfn.XLOOKUP(Table38[[#This Row],[Symbol]],'E(Ri)'!$13:$13,'E(Ri)'!$9:$9)</f>
        <v>1.0480918277905016</v>
      </c>
      <c r="K25" s="58">
        <f>Table38[[#This Row],[Beta]]*Table38[[#This Row],[xi: Percentage]]</f>
        <v>1.0480918277905015E-2</v>
      </c>
      <c r="L25" s="58">
        <f>_xlfn.XLOOKUP(Table38[[#This Row],[Symbol]],'E(Ri)'!$13:$13,'E(Ri)'!$10:$10)</f>
        <v>-9.1716551873453444E-5</v>
      </c>
      <c r="M25" s="39">
        <f t="shared" si="1"/>
        <v>0.01</v>
      </c>
      <c r="N25" s="39">
        <f t="shared" si="2"/>
        <v>0.99</v>
      </c>
      <c r="P25" s="32" t="s">
        <v>31177</v>
      </c>
    </row>
    <row r="26" spans="1:16" x14ac:dyDescent="0.3">
      <c r="A26" s="58" t="s">
        <v>31185</v>
      </c>
      <c r="B26" s="30" t="str">
        <f>A144</f>
        <v>MRK.DE</v>
      </c>
      <c r="C26" s="31">
        <f>_xlfn.XLOOKUP(Table38[[#This Row],[Symbol]],'E(Ri)'!$13:$13,'E(Ri)'!$5:$5)</f>
        <v>0.26164621976029939</v>
      </c>
      <c r="D26" s="31">
        <f>_xlfn.XLOOKUP(Table38[[#This Row],[Symbol]],'E(Ri)'!$13:$13,'E(Ri)'!$6:$6)</f>
        <v>1.0424152181685235E-3</v>
      </c>
      <c r="E26" s="27">
        <v>0.10335989300281849</v>
      </c>
      <c r="F26" s="58">
        <f t="shared" si="0"/>
        <v>2.7043725279016478E-2</v>
      </c>
      <c r="G26" s="58">
        <f>_xlfn.XLOOKUP(P26,'E(Ri)'!$13:$13,'E(Ri)'!$7:$7)</f>
        <v>503144.78087649401</v>
      </c>
      <c r="H26" s="58">
        <f>_xlfn.XLOOKUP(Table38[[#This Row],[Symbol]],'E(Ri)'!$13:$13,'E(Ri)'!$7:$7)</f>
        <v>1.0561215938977925E-2</v>
      </c>
      <c r="I26" s="58">
        <f>_xlfn.XLOOKUP(Table38[[#This Row],[Symbol]],'E(Ri)'!$13:$13,'E(Ri)'!$8:$8)</f>
        <v>1.1153928210972138E-4</v>
      </c>
      <c r="J26" s="58">
        <f>_xlfn.XLOOKUP(Table38[[#This Row],[Symbol]],'E(Ri)'!$13:$13,'E(Ri)'!$9:$9)</f>
        <v>0.53285464464965848</v>
      </c>
      <c r="K26" s="58">
        <f>Table38[[#This Row],[Beta]]*Table38[[#This Row],[xi: Percentage]]</f>
        <v>5.5075799057043566E-2</v>
      </c>
      <c r="L26" s="58">
        <f>_xlfn.XLOOKUP(Table38[[#This Row],[Symbol]],'E(Ri)'!$13:$13,'E(Ri)'!$10:$10)</f>
        <v>6.8593187438761795E-4</v>
      </c>
      <c r="M26" s="39">
        <f t="shared" si="1"/>
        <v>0.01</v>
      </c>
      <c r="N26" s="39">
        <f t="shared" si="2"/>
        <v>0.99</v>
      </c>
      <c r="P26" s="32" t="s">
        <v>31167</v>
      </c>
    </row>
    <row r="27" spans="1:16" s="44" customFormat="1" ht="15" thickBot="1" x14ac:dyDescent="0.35">
      <c r="A27" s="40"/>
      <c r="B27" s="41"/>
      <c r="C27" s="42"/>
      <c r="D27" s="42"/>
      <c r="E27" s="43"/>
      <c r="F27" s="40"/>
      <c r="G27" s="41"/>
      <c r="H27" s="41"/>
      <c r="I27" s="41"/>
      <c r="J27" s="41"/>
      <c r="K27" s="41"/>
      <c r="L27" s="41"/>
      <c r="M27" s="41"/>
      <c r="N27" s="41"/>
    </row>
    <row r="28" spans="1:16" ht="15" thickBot="1" x14ac:dyDescent="0.35">
      <c r="A28" s="29" t="s">
        <v>31202</v>
      </c>
      <c r="B28" s="29"/>
      <c r="C28" s="28">
        <f>SUM(C6:C26)</f>
        <v>4.6056952097887791</v>
      </c>
      <c r="D28" s="28">
        <f>SUM(D6:D26)</f>
        <v>1.8349383305931392E-2</v>
      </c>
      <c r="E28" s="54">
        <f t="shared" ref="E28:L28" si="3">SUM(E6:E26)</f>
        <v>0.99999999999995826</v>
      </c>
      <c r="F28" s="55">
        <f t="shared" si="3"/>
        <v>0.27999999999998654</v>
      </c>
      <c r="G28" s="28">
        <f t="shared" si="3"/>
        <v>52631414.1314741</v>
      </c>
      <c r="H28" s="28">
        <f t="shared" si="3"/>
        <v>0.27978754405859318</v>
      </c>
      <c r="I28" s="28">
        <f t="shared" si="3"/>
        <v>4.1205775858939846E-3</v>
      </c>
      <c r="J28" s="28">
        <f t="shared" si="3"/>
        <v>18.551604537665263</v>
      </c>
      <c r="K28" s="62">
        <f t="shared" si="3"/>
        <v>0.60927931370037847</v>
      </c>
      <c r="L28" s="28">
        <f t="shared" si="3"/>
        <v>6.0094367138856459E-3</v>
      </c>
      <c r="M28" s="28"/>
      <c r="N28" s="28"/>
    </row>
    <row r="29" spans="1:16" ht="15" thickBot="1" x14ac:dyDescent="0.35">
      <c r="A29" s="29"/>
      <c r="B29" s="29"/>
      <c r="C29" s="28"/>
      <c r="D29" s="28"/>
      <c r="E29" s="28"/>
      <c r="F29" s="47" t="s">
        <v>6</v>
      </c>
      <c r="G29" s="28"/>
      <c r="H29" s="48" t="s">
        <v>31203</v>
      </c>
      <c r="I29" s="28"/>
      <c r="J29" s="28"/>
      <c r="K29" s="28"/>
      <c r="L29" s="28"/>
      <c r="M29" s="28"/>
      <c r="N29" s="28"/>
    </row>
    <row r="30" spans="1:16" ht="15" thickBot="1" x14ac:dyDescent="0.35">
      <c r="A30" s="45" t="s">
        <v>40</v>
      </c>
      <c r="B30" s="57">
        <f>F28/H30</f>
        <v>2.8103411957870574</v>
      </c>
      <c r="C30" s="29"/>
      <c r="D30" s="29"/>
      <c r="E30" s="29"/>
      <c r="F30" s="29"/>
      <c r="G30" s="29"/>
      <c r="H30" s="56">
        <f t="array" ref="H30">SQRT(MMULT(MMULT(TRANSPOSE(E6:E26),'Cov Matrix'!B511:V531),'E(Rp) &amp; Optimization (1)'!E6:E26*252))</f>
        <v>9.9632030594623375E-2</v>
      </c>
      <c r="I30" s="29"/>
      <c r="J30" s="29"/>
      <c r="K30" s="29"/>
      <c r="L30" s="29"/>
      <c r="M30" s="29"/>
      <c r="N30" s="29"/>
    </row>
    <row r="31" spans="1:16" x14ac:dyDescent="0.3">
      <c r="A31" s="46"/>
    </row>
    <row r="32" spans="1:16" x14ac:dyDescent="0.3">
      <c r="H32" s="132" t="s">
        <v>31306</v>
      </c>
    </row>
    <row r="33" spans="8:8" x14ac:dyDescent="0.3">
      <c r="H33" s="132" cm="1">
        <f t="array" ref="H33">SQRT(MMULT(MMULT(TRANSPOSE(E6:E26),'Cov Matrix'!B511:V531),'E(Rp) &amp; Optimization (1)'!E6:E26))</f>
        <v>6.2762279897560043E-3</v>
      </c>
    </row>
    <row r="101" spans="1:44" x14ac:dyDescent="0.3">
      <c r="A101" s="179" t="s">
        <v>31191</v>
      </c>
      <c r="B101" s="179"/>
      <c r="C101" s="179"/>
      <c r="D101" s="179"/>
      <c r="E101" s="179"/>
      <c r="F101" s="179"/>
      <c r="G101" s="60"/>
      <c r="H101" s="60"/>
      <c r="I101" s="60"/>
      <c r="J101" s="60"/>
      <c r="K101" s="60"/>
      <c r="L101" s="60"/>
      <c r="M101" s="60"/>
      <c r="N101" s="60"/>
      <c r="O101" s="24"/>
      <c r="P101" s="24"/>
      <c r="Q101" s="24"/>
      <c r="R101" s="24"/>
      <c r="S101" s="24"/>
      <c r="T101" s="24"/>
      <c r="U101" s="24"/>
      <c r="V101" s="24"/>
      <c r="W101" s="24"/>
      <c r="X101" s="24"/>
    </row>
    <row r="102" spans="1:44" x14ac:dyDescent="0.3">
      <c r="A102" s="30" t="str">
        <f>'E(Ri)'!C$13</f>
        <v>RWE.De</v>
      </c>
      <c r="B102" s="30" t="str">
        <f>'E(Ri)'!D$13</f>
        <v>Volume1</v>
      </c>
      <c r="C102" s="30" t="str">
        <f>'E(Ri)'!E$13</f>
        <v>ADS.DE</v>
      </c>
      <c r="D102" s="30"/>
      <c r="E102" s="30" t="str">
        <f>'E(Ri)'!F$13</f>
        <v>Volume2</v>
      </c>
      <c r="F102" s="30" t="str">
        <f>'E(Ri)'!G$13</f>
        <v>AIR.DE</v>
      </c>
      <c r="G102" s="30" t="str">
        <f>'E(Ri)'!I$13</f>
        <v>ALV.DE</v>
      </c>
      <c r="H102" s="30" t="str">
        <f>'E(Ri)'!J$13</f>
        <v>Volume4</v>
      </c>
      <c r="I102" s="30" t="str">
        <f>'E(Ri)'!K$13</f>
        <v>BAS.DE</v>
      </c>
      <c r="J102" s="30"/>
      <c r="K102" s="30"/>
      <c r="L102" s="30"/>
      <c r="M102" s="30" t="str">
        <f>'E(Ri)'!L$13</f>
        <v>Volume5</v>
      </c>
      <c r="N102" s="30" t="str">
        <f>'E(Ri)'!M$13</f>
        <v>BAYN.DE</v>
      </c>
      <c r="O102" s="23" t="str">
        <f>'E(Ri)'!O$13</f>
        <v>BEI.DE</v>
      </c>
      <c r="P102" s="23" t="str">
        <f>'E(Ri)'!P$13</f>
        <v>Volume7</v>
      </c>
      <c r="Q102" s="23" t="str">
        <f>'E(Ri)'!Q$13</f>
        <v>BMW.DE</v>
      </c>
      <c r="R102" s="23" t="str">
        <f>'E(Ri)'!R$13</f>
        <v>Volume8</v>
      </c>
      <c r="S102" s="23" t="str">
        <f>'E(Ri)'!S$13</f>
        <v>CON.DE</v>
      </c>
      <c r="T102" s="23" t="str">
        <f>'E(Ri)'!T$13</f>
        <v>Volume9</v>
      </c>
      <c r="U102" s="23" t="str">
        <f>'E(Ri)'!U$13</f>
        <v>DB1.DE</v>
      </c>
      <c r="V102" s="23" t="str">
        <f>'E(Ri)'!V$13</f>
        <v>Volume10</v>
      </c>
      <c r="W102" s="23" t="str">
        <f>'E(Ri)'!W$13</f>
        <v>DBK.DE</v>
      </c>
      <c r="X102" s="23" t="str">
        <f>'E(Ri)'!X$13</f>
        <v>Volume11</v>
      </c>
      <c r="Y102" s="23" t="str">
        <f>'E(Ri)'!Y$13</f>
        <v>DPW.DE</v>
      </c>
      <c r="Z102" s="23" t="str">
        <f>'E(Ri)'!Z$13</f>
        <v>Volume12</v>
      </c>
      <c r="AA102" s="23" t="str">
        <f>'E(Ri)'!AA$13</f>
        <v>DTE.DE</v>
      </c>
      <c r="AB102" s="23" t="str">
        <f>'E(Ri)'!AB$13</f>
        <v>Volume13</v>
      </c>
      <c r="AC102" s="23" t="str">
        <f>'E(Ri)'!AC$13</f>
        <v>SHL.DE</v>
      </c>
      <c r="AD102" s="23" t="str">
        <f>'E(Ri)'!AD$13</f>
        <v>Volume14</v>
      </c>
      <c r="AE102" s="23" t="str">
        <f>'E(Ri)'!AE$13</f>
        <v>MTX.DE</v>
      </c>
      <c r="AF102" s="23" t="str">
        <f>'E(Ri)'!AF$13</f>
        <v>Volume15</v>
      </c>
      <c r="AG102" s="23" t="str">
        <f>'E(Ri)'!AG$13</f>
        <v>PUM.DE</v>
      </c>
      <c r="AH102" s="23" t="str">
        <f>'E(Ri)'!AH$13</f>
        <v>Volume16</v>
      </c>
      <c r="AI102" s="23" t="str">
        <f>'E(Ri)'!AI$13</f>
        <v>HFG.DE</v>
      </c>
      <c r="AJ102" s="23" t="str">
        <f>'E(Ri)'!AJ$13</f>
        <v>Volume17</v>
      </c>
      <c r="AK102" s="23" t="str">
        <f>'E(Ri)'!AK$13</f>
        <v>HNR1.DE</v>
      </c>
      <c r="AL102" s="23" t="str">
        <f>'E(Ri)'!AL$13</f>
        <v>Volume18</v>
      </c>
      <c r="AM102" s="23" t="str">
        <f>'E(Ri)'!AM$13</f>
        <v>IFX.DE</v>
      </c>
      <c r="AN102" s="23" t="str">
        <f>'E(Ri)'!AN$13</f>
        <v>Volume19</v>
      </c>
      <c r="AO102" s="23" t="str">
        <f>'E(Ri)'!AO$13</f>
        <v>LIN.DE</v>
      </c>
      <c r="AP102" s="23" t="str">
        <f>'E(Ri)'!AP$13</f>
        <v>Volume20</v>
      </c>
      <c r="AQ102" s="23" t="str">
        <f>'E(Ri)'!AQ$13</f>
        <v>MRK.DE</v>
      </c>
      <c r="AR102" s="23" t="str">
        <f>'E(Ri)'!AR$13</f>
        <v>Volume21</v>
      </c>
    </row>
    <row r="104" spans="1:44" x14ac:dyDescent="0.3">
      <c r="A104" s="30" t="str">
        <f>'E(Ri)'!C$13</f>
        <v>RWE.De</v>
      </c>
      <c r="N104"/>
    </row>
    <row r="105" spans="1:44" x14ac:dyDescent="0.3">
      <c r="A105" s="30" t="str">
        <f>'E(Ri)'!D$13</f>
        <v>Volume1</v>
      </c>
      <c r="N105"/>
    </row>
    <row r="106" spans="1:44" hidden="1" x14ac:dyDescent="0.3">
      <c r="A106" s="30" t="str">
        <f>'E(Ri)'!E$13</f>
        <v>ADS.DE</v>
      </c>
      <c r="N106"/>
    </row>
    <row r="107" spans="1:44" x14ac:dyDescent="0.3">
      <c r="A107" s="30" t="str">
        <f>'E(Ri)'!F$13</f>
        <v>Volume2</v>
      </c>
      <c r="N107"/>
    </row>
    <row r="108" spans="1:44" hidden="1" x14ac:dyDescent="0.3">
      <c r="A108" s="30" t="str">
        <f>'E(Ri)'!G$13</f>
        <v>AIR.DE</v>
      </c>
      <c r="N108"/>
    </row>
    <row r="109" spans="1:44" x14ac:dyDescent="0.3">
      <c r="A109" s="30" t="str">
        <f>'E(Ri)'!H$13</f>
        <v>Volume3</v>
      </c>
      <c r="N109"/>
    </row>
    <row r="110" spans="1:44" hidden="1" x14ac:dyDescent="0.3">
      <c r="A110" s="30" t="str">
        <f>'E(Ri)'!I$13</f>
        <v>ALV.DE</v>
      </c>
      <c r="N110"/>
    </row>
    <row r="111" spans="1:44" x14ac:dyDescent="0.3">
      <c r="A111" s="30" t="str">
        <f>'E(Ri)'!J$13</f>
        <v>Volume4</v>
      </c>
      <c r="N111"/>
    </row>
    <row r="112" spans="1:44" hidden="1" x14ac:dyDescent="0.3">
      <c r="A112" s="30" t="str">
        <f>'E(Ri)'!K$13</f>
        <v>BAS.DE</v>
      </c>
      <c r="N112"/>
    </row>
    <row r="113" spans="1:14" x14ac:dyDescent="0.3">
      <c r="A113" s="30" t="str">
        <f>'E(Ri)'!L$13</f>
        <v>Volume5</v>
      </c>
      <c r="N113"/>
    </row>
    <row r="114" spans="1:14" hidden="1" x14ac:dyDescent="0.3">
      <c r="A114" s="30" t="str">
        <f>'E(Ri)'!M$13</f>
        <v>BAYN.DE</v>
      </c>
      <c r="N114"/>
    </row>
    <row r="115" spans="1:14" x14ac:dyDescent="0.3">
      <c r="A115" s="30" t="str">
        <f>'E(Ri)'!N$13</f>
        <v>Volume6</v>
      </c>
      <c r="N115"/>
    </row>
    <row r="116" spans="1:14" hidden="1" x14ac:dyDescent="0.3">
      <c r="A116" s="30" t="str">
        <f>'E(Ri)'!O$13</f>
        <v>BEI.DE</v>
      </c>
      <c r="N116"/>
    </row>
    <row r="117" spans="1:14" x14ac:dyDescent="0.3">
      <c r="A117" s="30" t="str">
        <f>'E(Ri)'!P$13</f>
        <v>Volume7</v>
      </c>
      <c r="N117"/>
    </row>
    <row r="118" spans="1:14" hidden="1" x14ac:dyDescent="0.3">
      <c r="A118" s="30" t="str">
        <f>'E(Ri)'!Q$13</f>
        <v>BMW.DE</v>
      </c>
      <c r="N118"/>
    </row>
    <row r="119" spans="1:14" x14ac:dyDescent="0.3">
      <c r="A119" s="30" t="str">
        <f>'E(Ri)'!R$13</f>
        <v>Volume8</v>
      </c>
      <c r="N119"/>
    </row>
    <row r="120" spans="1:14" hidden="1" x14ac:dyDescent="0.3">
      <c r="A120" s="30" t="str">
        <f>'E(Ri)'!S$13</f>
        <v>CON.DE</v>
      </c>
      <c r="N120"/>
    </row>
    <row r="121" spans="1:14" x14ac:dyDescent="0.3">
      <c r="A121" s="30" t="str">
        <f>'E(Ri)'!T$13</f>
        <v>Volume9</v>
      </c>
      <c r="N121"/>
    </row>
    <row r="122" spans="1:14" hidden="1" x14ac:dyDescent="0.3">
      <c r="A122" s="30" t="str">
        <f>'E(Ri)'!U$13</f>
        <v>DB1.DE</v>
      </c>
      <c r="N122"/>
    </row>
    <row r="123" spans="1:14" x14ac:dyDescent="0.3">
      <c r="A123" s="30" t="str">
        <f>'E(Ri)'!V$13</f>
        <v>Volume10</v>
      </c>
      <c r="N123"/>
    </row>
    <row r="124" spans="1:14" hidden="1" x14ac:dyDescent="0.3">
      <c r="A124" s="30" t="str">
        <f>'E(Ri)'!W$13</f>
        <v>DBK.DE</v>
      </c>
      <c r="N124"/>
    </row>
    <row r="125" spans="1:14" x14ac:dyDescent="0.3">
      <c r="A125" s="30" t="str">
        <f>'E(Ri)'!X$13</f>
        <v>Volume11</v>
      </c>
      <c r="N125"/>
    </row>
    <row r="126" spans="1:14" hidden="1" x14ac:dyDescent="0.3">
      <c r="A126" s="30" t="str">
        <f>'E(Ri)'!Y$13</f>
        <v>DPW.DE</v>
      </c>
    </row>
    <row r="127" spans="1:14" x14ac:dyDescent="0.3">
      <c r="A127" s="30" t="str">
        <f>'E(Ri)'!Z$13</f>
        <v>Volume12</v>
      </c>
    </row>
    <row r="128" spans="1:14" hidden="1" x14ac:dyDescent="0.3">
      <c r="A128" s="30" t="str">
        <f>'E(Ri)'!AA$13</f>
        <v>DTE.DE</v>
      </c>
    </row>
    <row r="129" spans="1:1" x14ac:dyDescent="0.3">
      <c r="A129" s="30" t="str">
        <f>'E(Ri)'!AB$13</f>
        <v>Volume13</v>
      </c>
    </row>
    <row r="130" spans="1:1" hidden="1" x14ac:dyDescent="0.3">
      <c r="A130" s="30" t="str">
        <f>'E(Ri)'!AC$13</f>
        <v>SHL.DE</v>
      </c>
    </row>
    <row r="131" spans="1:1" x14ac:dyDescent="0.3">
      <c r="A131" s="30" t="str">
        <f>'E(Ri)'!AD$13</f>
        <v>Volume14</v>
      </c>
    </row>
    <row r="132" spans="1:1" hidden="1" x14ac:dyDescent="0.3">
      <c r="A132" s="30" t="str">
        <f>'E(Ri)'!AE$13</f>
        <v>MTX.DE</v>
      </c>
    </row>
    <row r="133" spans="1:1" x14ac:dyDescent="0.3">
      <c r="A133" s="30" t="str">
        <f>'E(Ri)'!AF$13</f>
        <v>Volume15</v>
      </c>
    </row>
    <row r="134" spans="1:1" hidden="1" x14ac:dyDescent="0.3">
      <c r="A134" s="30" t="str">
        <f>'E(Ri)'!AG$13</f>
        <v>PUM.DE</v>
      </c>
    </row>
    <row r="135" spans="1:1" x14ac:dyDescent="0.3">
      <c r="A135" s="30" t="str">
        <f>'E(Ri)'!AH$13</f>
        <v>Volume16</v>
      </c>
    </row>
    <row r="136" spans="1:1" hidden="1" x14ac:dyDescent="0.3">
      <c r="A136" s="30" t="str">
        <f>'E(Ri)'!AI$13</f>
        <v>HFG.DE</v>
      </c>
    </row>
    <row r="137" spans="1:1" x14ac:dyDescent="0.3">
      <c r="A137" s="30" t="str">
        <f>'E(Ri)'!AJ$13</f>
        <v>Volume17</v>
      </c>
    </row>
    <row r="138" spans="1:1" hidden="1" x14ac:dyDescent="0.3">
      <c r="A138" s="30" t="str">
        <f>'E(Ri)'!AK$13</f>
        <v>HNR1.DE</v>
      </c>
    </row>
    <row r="139" spans="1:1" x14ac:dyDescent="0.3">
      <c r="A139" s="30" t="str">
        <f>'E(Ri)'!AL$13</f>
        <v>Volume18</v>
      </c>
    </row>
    <row r="140" spans="1:1" hidden="1" x14ac:dyDescent="0.3">
      <c r="A140" s="30" t="str">
        <f>'E(Ri)'!AM$13</f>
        <v>IFX.DE</v>
      </c>
    </row>
    <row r="141" spans="1:1" x14ac:dyDescent="0.3">
      <c r="A141" s="30" t="str">
        <f>'E(Ri)'!AN$13</f>
        <v>Volume19</v>
      </c>
    </row>
    <row r="142" spans="1:1" hidden="1" x14ac:dyDescent="0.3">
      <c r="A142" s="30" t="str">
        <f>'E(Ri)'!AO$13</f>
        <v>LIN.DE</v>
      </c>
    </row>
    <row r="143" spans="1:1" x14ac:dyDescent="0.3">
      <c r="A143" s="30" t="str">
        <f>'E(Ri)'!AP$13</f>
        <v>Volume20</v>
      </c>
    </row>
    <row r="144" spans="1:1" hidden="1" x14ac:dyDescent="0.3">
      <c r="A144" s="30" t="str">
        <f>'E(Ri)'!AQ$13</f>
        <v>MRK.DE</v>
      </c>
    </row>
    <row r="145" spans="1:1" x14ac:dyDescent="0.3">
      <c r="A145" s="30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104:A145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1:N1"/>
    <mergeCell ref="A2:N2"/>
    <mergeCell ref="A3:N3"/>
    <mergeCell ref="A4:N4"/>
    <mergeCell ref="A101:F101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F42A7-89C9-490B-8403-E03723477CA1}">
  <sheetPr filterMode="1"/>
  <dimension ref="A1:AS83"/>
  <sheetViews>
    <sheetView zoomScale="85" zoomScaleNormal="85" workbookViewId="0">
      <selection activeCell="C6" sqref="C6"/>
    </sheetView>
  </sheetViews>
  <sheetFormatPr defaultRowHeight="14.4" x14ac:dyDescent="0.3"/>
  <cols>
    <col min="1" max="1" width="10.109375" style="58" bestFit="1" customWidth="1"/>
    <col min="2" max="2" width="11.33203125" style="58" bestFit="1" customWidth="1"/>
    <col min="3" max="3" width="11.44140625" style="58" bestFit="1" customWidth="1"/>
    <col min="4" max="4" width="14.88671875" style="58" customWidth="1"/>
    <col min="5" max="5" width="14.109375" style="58" customWidth="1"/>
    <col min="6" max="6" width="13.33203125" style="58" bestFit="1" customWidth="1"/>
    <col min="7" max="7" width="18.33203125" style="58" bestFit="1" customWidth="1"/>
    <col min="8" max="8" width="14.88671875" style="58" bestFit="1" customWidth="1"/>
    <col min="9" max="9" width="14.5546875" style="58" bestFit="1" customWidth="1"/>
    <col min="10" max="10" width="12" style="58" bestFit="1" customWidth="1"/>
    <col min="11" max="11" width="14.77734375" style="58" customWidth="1"/>
    <col min="12" max="12" width="12.44140625" style="58" customWidth="1"/>
    <col min="13" max="13" width="8.21875" style="58" bestFit="1" customWidth="1"/>
    <col min="14" max="14" width="8.33203125" style="58" bestFit="1" customWidth="1"/>
    <col min="17" max="17" width="14.77734375" bestFit="1" customWidth="1"/>
    <col min="18" max="18" width="14.109375" bestFit="1" customWidth="1"/>
    <col min="19" max="19" width="14.88671875" bestFit="1" customWidth="1"/>
    <col min="35" max="36" width="12.21875" customWidth="1"/>
    <col min="37" max="37" width="13.109375" customWidth="1"/>
    <col min="38" max="38" width="14" customWidth="1"/>
  </cols>
  <sheetData>
    <row r="1" spans="1:38" x14ac:dyDescent="0.3">
      <c r="A1" s="96"/>
      <c r="B1" s="181" t="s">
        <v>1</v>
      </c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14"/>
      <c r="N1" s="114"/>
      <c r="O1" s="61"/>
      <c r="P1" s="61"/>
      <c r="Q1" s="61"/>
      <c r="R1" s="61"/>
      <c r="S1" s="61"/>
    </row>
    <row r="2" spans="1:38" ht="15.6" customHeight="1" x14ac:dyDescent="0.3">
      <c r="A2" s="96"/>
      <c r="B2" s="181" t="s">
        <v>31295</v>
      </c>
      <c r="C2" s="181"/>
      <c r="D2" s="181"/>
      <c r="E2" s="181"/>
      <c r="F2" s="181"/>
      <c r="G2" s="181"/>
      <c r="H2" s="181"/>
      <c r="I2" s="181"/>
      <c r="J2" s="181"/>
      <c r="K2" s="181"/>
      <c r="L2" s="181"/>
      <c r="M2" s="114"/>
      <c r="N2" s="114"/>
      <c r="O2" s="61"/>
      <c r="P2" s="61"/>
      <c r="Q2" s="61"/>
      <c r="R2" s="61"/>
      <c r="S2" s="61"/>
    </row>
    <row r="3" spans="1:38" ht="13.8" customHeight="1" x14ac:dyDescent="0.3">
      <c r="A3" s="96"/>
      <c r="B3" s="181" t="s">
        <v>31296</v>
      </c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14"/>
      <c r="N3" s="114"/>
      <c r="O3" s="61"/>
      <c r="P3" s="61"/>
      <c r="Q3" s="61"/>
      <c r="R3" s="61"/>
      <c r="S3" s="61"/>
    </row>
    <row r="4" spans="1:38" ht="64.2" customHeight="1" x14ac:dyDescent="0.4">
      <c r="A4" s="96"/>
      <c r="B4" s="181" t="s">
        <v>31319</v>
      </c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14"/>
      <c r="N4" s="114"/>
      <c r="O4" s="22"/>
      <c r="P4" s="22"/>
      <c r="Q4" s="22"/>
      <c r="R4" s="22"/>
      <c r="S4" s="22"/>
      <c r="AI4" s="180" t="s">
        <v>31298</v>
      </c>
      <c r="AJ4" s="180"/>
      <c r="AK4" s="180"/>
      <c r="AL4" s="180"/>
    </row>
    <row r="5" spans="1:38" s="71" customFormat="1" ht="16.2" customHeight="1" x14ac:dyDescent="0.3">
      <c r="A5" s="96" t="s">
        <v>31189</v>
      </c>
      <c r="B5" s="96" t="s">
        <v>31190</v>
      </c>
      <c r="C5" s="96" t="s">
        <v>2</v>
      </c>
      <c r="D5" s="96" t="s">
        <v>27</v>
      </c>
      <c r="E5" s="96" t="s">
        <v>3</v>
      </c>
      <c r="F5" s="96" t="s">
        <v>5</v>
      </c>
      <c r="G5" s="96" t="s">
        <v>31194</v>
      </c>
      <c r="H5" s="96" t="s">
        <v>31196</v>
      </c>
      <c r="I5" s="96" t="s">
        <v>31195</v>
      </c>
      <c r="J5" s="96" t="s">
        <v>30</v>
      </c>
      <c r="K5" s="96" t="s">
        <v>31207</v>
      </c>
      <c r="L5" s="96" t="s">
        <v>31197</v>
      </c>
      <c r="M5" s="96" t="s">
        <v>38</v>
      </c>
      <c r="N5" s="96" t="s">
        <v>39</v>
      </c>
      <c r="P5" s="98"/>
      <c r="Q5" s="71" t="s">
        <v>31284</v>
      </c>
      <c r="R5" s="71" t="s">
        <v>2</v>
      </c>
      <c r="S5" s="71" t="s">
        <v>31196</v>
      </c>
      <c r="AI5" s="122" t="s">
        <v>31157</v>
      </c>
      <c r="AJ5" s="122" t="s">
        <v>31299</v>
      </c>
      <c r="AK5" s="122" t="s">
        <v>31300</v>
      </c>
      <c r="AL5" s="122" t="s">
        <v>31301</v>
      </c>
    </row>
    <row r="6" spans="1:38" x14ac:dyDescent="0.3">
      <c r="A6" s="99" t="s">
        <v>10</v>
      </c>
      <c r="B6" s="100" t="str">
        <f>A42</f>
        <v>RWE.De</v>
      </c>
      <c r="C6" s="101">
        <f>_xlfn.XLOOKUP(Table37[[#This Row],[Symbol]],'E(Ri)'!$13:$13,'E(Ri)'!$5:$5)</f>
        <v>0.32187777749282903</v>
      </c>
      <c r="D6" s="101">
        <f>_xlfn.XLOOKUP(Table37[[#This Row],[Symbol]],'E(Ri)'!$13:$13,'E(Ri)'!$6:$6)</f>
        <v>1.2823815836367691E-3</v>
      </c>
      <c r="E6" s="102">
        <v>3.4281203166618195E-2</v>
      </c>
      <c r="F6" s="99">
        <f>C6*E6</f>
        <v>1.1034357485051197E-2</v>
      </c>
      <c r="G6" s="99">
        <f>_xlfn.XLOOKUP(P6,'E(Ri)'!$13:$13,'E(Ri)'!$7:$7)</f>
        <v>3355290.9003984062</v>
      </c>
      <c r="H6" s="99">
        <f>_xlfn.XLOOKUP(Table37[[#This Row],[Symbol]],'E(Ri)'!$13:$13,'E(Ri)'!$7:$7)</f>
        <v>1.3883797660914996E-2</v>
      </c>
      <c r="I6" s="99">
        <f>_xlfn.XLOOKUP(Table37[[#This Row],[Symbol]],'E(Ri)'!$13:$13,'E(Ri)'!$8:$8)</f>
        <v>1.9275983748922871E-4</v>
      </c>
      <c r="J6" s="99">
        <f>_xlfn.XLOOKUP(Table37[[#This Row],[Symbol]],'E(Ri)'!$13:$13,'E(Ri)'!$9:$9)</f>
        <v>0.38305140478116578</v>
      </c>
      <c r="K6" s="99">
        <f>Table37[[#This Row],[Beta]]*Table37[[#This Row],[xi: Percentage]]</f>
        <v>1.3131463030561648E-2</v>
      </c>
      <c r="L6" s="99">
        <f>_xlfn.XLOOKUP(Table37[[#This Row],[Symbol]],'E(Ri)'!$13:$13,'E(Ri)'!$10:$10)</f>
        <v>1.0240024406010268E-3</v>
      </c>
      <c r="M6" s="103">
        <f>1/100</f>
        <v>0.01</v>
      </c>
      <c r="N6" s="103">
        <f>99/100</f>
        <v>0.99</v>
      </c>
      <c r="P6" s="32" t="s">
        <v>31198</v>
      </c>
      <c r="Q6" s="113" t="str">
        <f t="shared" ref="Q6:Q26" si="0">B6</f>
        <v>RWE.De</v>
      </c>
      <c r="R6" s="135">
        <f t="shared" ref="R6:R26" si="1">C6</f>
        <v>0.32187777749282903</v>
      </c>
      <c r="S6" s="135">
        <f t="shared" ref="S6:S26" si="2">H6</f>
        <v>1.3883797660914996E-2</v>
      </c>
      <c r="AI6" s="123" t="s">
        <v>31192</v>
      </c>
      <c r="AJ6" s="123">
        <f t="shared" ref="AJ6:AJ26" si="3">E6</f>
        <v>3.4281203166618195E-2</v>
      </c>
      <c r="AK6" s="124">
        <f>'[2]E(Rp) &amp; Optimization (Major)'!$C6</f>
        <v>9.5395506116765449E-2</v>
      </c>
      <c r="AL6" s="124">
        <f t="shared" ref="AL6:AL26" si="4">AJ6*AK6</f>
        <v>3.2702727263712052E-3</v>
      </c>
    </row>
    <row r="7" spans="1:38" x14ac:dyDescent="0.3">
      <c r="A7" s="99" t="s">
        <v>11</v>
      </c>
      <c r="B7" s="100" t="str">
        <f>A44</f>
        <v>ADS.DE</v>
      </c>
      <c r="C7" s="101">
        <f>_xlfn.XLOOKUP(Table37[[#This Row],[Symbol]],'E(Ri)'!$13:$13,'E(Ri)'!$5:$5)</f>
        <v>0.44109195748675223</v>
      </c>
      <c r="D7" s="101">
        <f>_xlfn.XLOOKUP(Table37[[#This Row],[Symbol]],'E(Ri)'!$13:$13,'E(Ri)'!$6:$6)</f>
        <v>1.7573384760428375E-3</v>
      </c>
      <c r="E7" s="102">
        <v>0.12339671627674287</v>
      </c>
      <c r="F7" s="99">
        <f t="shared" ref="F7:F26" si="5">C7*E7</f>
        <v>5.4429299129945895E-2</v>
      </c>
      <c r="G7" s="99">
        <f>_xlfn.XLOOKUP(P7,'E(Ri)'!$13:$13,'E(Ri)'!$7:$7)</f>
        <v>641412.31474103581</v>
      </c>
      <c r="H7" s="99">
        <f>_xlfn.XLOOKUP(Table37[[#This Row],[Symbol]],'E(Ri)'!$13:$13,'E(Ri)'!$7:$7)</f>
        <v>1.4184697780744961E-2</v>
      </c>
      <c r="I7" s="99">
        <f>_xlfn.XLOOKUP(Table37[[#This Row],[Symbol]],'E(Ri)'!$13:$13,'E(Ri)'!$8:$8)</f>
        <v>2.0120565113107103E-4</v>
      </c>
      <c r="J7" s="99">
        <f>_xlfn.XLOOKUP(Table37[[#This Row],[Symbol]],'E(Ri)'!$13:$13,'E(Ri)'!$9:$9)</f>
        <v>1.0183503528177797</v>
      </c>
      <c r="K7" s="99">
        <f>Table37[[#This Row],[Beta]]*Table37[[#This Row],[xi: Percentage]]</f>
        <v>0.12566108955697655</v>
      </c>
      <c r="L7" s="99">
        <f>_xlfn.XLOOKUP(Table37[[#This Row],[Symbol]],'E(Ri)'!$13:$13,'E(Ri)'!$10:$10)</f>
        <v>1.0769871580204567E-3</v>
      </c>
      <c r="M7" s="103">
        <f t="shared" ref="M7:M26" si="6">1/100</f>
        <v>0.01</v>
      </c>
      <c r="N7" s="103">
        <f t="shared" ref="N7:N26" si="7">99/100</f>
        <v>0.99</v>
      </c>
      <c r="P7" s="32" t="s">
        <v>31168</v>
      </c>
      <c r="Q7" s="113" t="str">
        <f t="shared" si="0"/>
        <v>ADS.DE</v>
      </c>
      <c r="R7" s="135">
        <f t="shared" si="1"/>
        <v>0.44109195748675223</v>
      </c>
      <c r="S7" s="135">
        <f t="shared" si="2"/>
        <v>1.4184697780744961E-2</v>
      </c>
      <c r="AI7" s="123" t="s">
        <v>45</v>
      </c>
      <c r="AJ7" s="123">
        <f t="shared" si="3"/>
        <v>0.12339671627674287</v>
      </c>
      <c r="AK7" s="124">
        <f>'[2]E(Rp) &amp; Optimization (Major)'!$C7</f>
        <v>0.22808355181893453</v>
      </c>
      <c r="AL7" s="124">
        <f t="shared" si="4"/>
        <v>2.8144761331192845E-2</v>
      </c>
    </row>
    <row r="8" spans="1:38" x14ac:dyDescent="0.3">
      <c r="A8" s="102" t="s">
        <v>12</v>
      </c>
      <c r="B8" s="100" t="str">
        <f>A46</f>
        <v>AIR.DE</v>
      </c>
      <c r="C8" s="101">
        <f>_xlfn.XLOOKUP(Table37[[#This Row],[Symbol]],'E(Ri)'!$13:$13,'E(Ri)'!$5:$5)</f>
        <v>0.25966513971861943</v>
      </c>
      <c r="D8" s="101">
        <f>_xlfn.XLOOKUP(Table37[[#This Row],[Symbol]],'E(Ri)'!$13:$13,'E(Ri)'!$6:$6)</f>
        <v>1.0345224689984839E-3</v>
      </c>
      <c r="E8" s="102">
        <v>0.01</v>
      </c>
      <c r="F8" s="104">
        <f t="shared" si="5"/>
        <v>2.5966513971861943E-3</v>
      </c>
      <c r="G8" s="99">
        <f>_xlfn.XLOOKUP(P8,'E(Ri)'!$13:$13,'E(Ri)'!$7:$7)</f>
        <v>72783.852589641436</v>
      </c>
      <c r="H8" s="99">
        <f>_xlfn.XLOOKUP(Table37[[#This Row],[Symbol]],'E(Ri)'!$13:$13,'E(Ri)'!$7:$7)</f>
        <v>1.3206208353098126E-2</v>
      </c>
      <c r="I8" s="99">
        <f>_xlfn.XLOOKUP(Table37[[#This Row],[Symbol]],'E(Ri)'!$13:$13,'E(Ri)'!$8:$8)</f>
        <v>1.7440393906543872E-4</v>
      </c>
      <c r="J8" s="99">
        <f>_xlfn.XLOOKUP(Table37[[#This Row],[Symbol]],'E(Ri)'!$13:$13,'E(Ri)'!$9:$9)</f>
        <v>0.95705335570858829</v>
      </c>
      <c r="K8" s="99">
        <f>Table37[[#This Row],[Beta]]*Table37[[#This Row],[xi: Percentage]]</f>
        <v>9.5705335570858835E-3</v>
      </c>
      <c r="L8" s="99">
        <f>_xlfn.XLOOKUP(Table37[[#This Row],[Symbol]],'E(Ri)'!$13:$13,'E(Ri)'!$10:$10)</f>
        <v>3.9757172147811769E-4</v>
      </c>
      <c r="M8" s="103">
        <f t="shared" si="6"/>
        <v>0.01</v>
      </c>
      <c r="N8" s="103">
        <f t="shared" si="7"/>
        <v>0.99</v>
      </c>
      <c r="P8" s="32" t="s">
        <v>31158</v>
      </c>
      <c r="Q8" s="113" t="str">
        <f t="shared" si="0"/>
        <v>AIR.DE</v>
      </c>
      <c r="R8" s="135">
        <f t="shared" si="1"/>
        <v>0.25966513971861943</v>
      </c>
      <c r="S8" s="135">
        <f t="shared" si="2"/>
        <v>1.3206208353098126E-2</v>
      </c>
      <c r="AI8" s="123" t="s">
        <v>72</v>
      </c>
      <c r="AJ8" s="123">
        <f t="shared" si="3"/>
        <v>0.01</v>
      </c>
      <c r="AK8" s="124">
        <f>'[2]E(Rp) &amp; Optimization (Major)'!$C8</f>
        <v>-0.61742354258890764</v>
      </c>
      <c r="AL8" s="124">
        <f t="shared" si="4"/>
        <v>-6.1742354258890767E-3</v>
      </c>
    </row>
    <row r="9" spans="1:38" x14ac:dyDescent="0.3">
      <c r="A9" s="99" t="s">
        <v>13</v>
      </c>
      <c r="B9" s="100" t="str">
        <f>A48</f>
        <v>ALV.DE</v>
      </c>
      <c r="C9" s="101">
        <f>_xlfn.XLOOKUP(Table37[[#This Row],[Symbol]],'E(Ri)'!$13:$13,'E(Ri)'!$5:$5)</f>
        <v>0.1926867693302996</v>
      </c>
      <c r="D9" s="101">
        <f>_xlfn.XLOOKUP(Table37[[#This Row],[Symbol]],'E(Ri)'!$13:$13,'E(Ri)'!$6:$6)</f>
        <v>7.6767637183386298E-4</v>
      </c>
      <c r="E9" s="102">
        <v>0.01</v>
      </c>
      <c r="F9" s="99">
        <f t="shared" si="5"/>
        <v>1.926867693302996E-3</v>
      </c>
      <c r="G9" s="99">
        <f>_xlfn.XLOOKUP(P9,'E(Ri)'!$13:$13,'E(Ri)'!$7:$7)</f>
        <v>1023460.8247011952</v>
      </c>
      <c r="H9" s="99">
        <f>_xlfn.XLOOKUP(Table37[[#This Row],[Symbol]],'E(Ri)'!$13:$13,'E(Ri)'!$7:$7)</f>
        <v>7.865968879941565E-3</v>
      </c>
      <c r="I9" s="99">
        <f>_xlfn.XLOOKUP(Table37[[#This Row],[Symbol]],'E(Ri)'!$13:$13,'E(Ri)'!$8:$8)</f>
        <v>6.1873466420209159E-5</v>
      </c>
      <c r="J9" s="99">
        <f>_xlfn.XLOOKUP(Table37[[#This Row],[Symbol]],'E(Ri)'!$13:$13,'E(Ri)'!$9:$9)</f>
        <v>0.83426001800815586</v>
      </c>
      <c r="K9" s="99">
        <f>Table37[[#This Row],[Beta]]*Table37[[#This Row],[xi: Percentage]]</f>
        <v>8.3426001800815594E-3</v>
      </c>
      <c r="L9" s="99">
        <f>_xlfn.XLOOKUP(Table37[[#This Row],[Symbol]],'E(Ri)'!$13:$13,'E(Ri)'!$10:$10)</f>
        <v>2.1298085804611169E-4</v>
      </c>
      <c r="M9" s="103">
        <f t="shared" si="6"/>
        <v>0.01</v>
      </c>
      <c r="N9" s="103">
        <f t="shared" si="7"/>
        <v>0.99</v>
      </c>
      <c r="P9" s="32" t="s">
        <v>31169</v>
      </c>
      <c r="Q9" s="113" t="str">
        <f t="shared" si="0"/>
        <v>ALV.DE</v>
      </c>
      <c r="R9" s="135">
        <f t="shared" si="1"/>
        <v>0.1926867693302996</v>
      </c>
      <c r="S9" s="135">
        <f t="shared" si="2"/>
        <v>7.865968879941565E-3</v>
      </c>
      <c r="AI9" s="123" t="s">
        <v>47</v>
      </c>
      <c r="AJ9" s="123">
        <f t="shared" si="3"/>
        <v>0.01</v>
      </c>
      <c r="AK9" s="124">
        <f>'[2]E(Rp) &amp; Optimization (Major)'!$C9</f>
        <v>-0.18924761246075972</v>
      </c>
      <c r="AL9" s="124">
        <f t="shared" si="4"/>
        <v>-1.8924761246075972E-3</v>
      </c>
    </row>
    <row r="10" spans="1:38" x14ac:dyDescent="0.3">
      <c r="A10" s="99" t="s">
        <v>14</v>
      </c>
      <c r="B10" s="100" t="str">
        <f>A50</f>
        <v>BAS.DE</v>
      </c>
      <c r="C10" s="101">
        <f>_xlfn.XLOOKUP(Table37[[#This Row],[Symbol]],'E(Ri)'!$13:$13,'E(Ri)'!$5:$5)</f>
        <v>4.3385426895713966E-2</v>
      </c>
      <c r="D10" s="101">
        <f>_xlfn.XLOOKUP(Table37[[#This Row],[Symbol]],'E(Ri)'!$13:$13,'E(Ri)'!$6:$6)</f>
        <v>1.7285030635742616E-4</v>
      </c>
      <c r="E10" s="102">
        <v>0.01</v>
      </c>
      <c r="F10" s="99">
        <f t="shared" si="5"/>
        <v>4.3385426895713966E-4</v>
      </c>
      <c r="G10" s="99">
        <f>_xlfn.XLOOKUP(P10,'E(Ri)'!$13:$13,'E(Ri)'!$7:$7)</f>
        <v>2908993.2470119521</v>
      </c>
      <c r="H10" s="99">
        <f>_xlfn.XLOOKUP(Table37[[#This Row],[Symbol]],'E(Ri)'!$13:$13,'E(Ri)'!$7:$7)</f>
        <v>1.2654128265358694E-2</v>
      </c>
      <c r="I10" s="99">
        <f>_xlfn.XLOOKUP(Table37[[#This Row],[Symbol]],'E(Ri)'!$13:$13,'E(Ri)'!$8:$8)</f>
        <v>1.6012696215614983E-4</v>
      </c>
      <c r="J10" s="99">
        <f>_xlfn.XLOOKUP(Table37[[#This Row],[Symbol]],'E(Ri)'!$13:$13,'E(Ri)'!$9:$9)</f>
        <v>1.3293983334681931</v>
      </c>
      <c r="K10" s="99">
        <f>Table37[[#This Row],[Beta]]*Table37[[#This Row],[xi: Percentage]]</f>
        <v>1.3293983334681932E-2</v>
      </c>
      <c r="L10" s="99">
        <f>_xlfn.XLOOKUP(Table37[[#This Row],[Symbol]],'E(Ri)'!$13:$13,'E(Ri)'!$10:$10)</f>
        <v>-7.068918770211821E-4</v>
      </c>
      <c r="M10" s="103">
        <f t="shared" si="6"/>
        <v>0.01</v>
      </c>
      <c r="N10" s="103">
        <f t="shared" si="7"/>
        <v>0.99</v>
      </c>
      <c r="P10" s="32" t="s">
        <v>31159</v>
      </c>
      <c r="Q10" s="113" t="str">
        <f t="shared" si="0"/>
        <v>BAS.DE</v>
      </c>
      <c r="R10" s="135">
        <f t="shared" si="1"/>
        <v>4.3385426895713966E-2</v>
      </c>
      <c r="S10" s="135">
        <f t="shared" si="2"/>
        <v>1.2654128265358694E-2</v>
      </c>
      <c r="AI10" s="123" t="s">
        <v>53</v>
      </c>
      <c r="AJ10" s="123">
        <f t="shared" si="3"/>
        <v>0.01</v>
      </c>
      <c r="AK10" s="124">
        <f>'[2]E(Rp) &amp; Optimization (Major)'!$C10</f>
        <v>-8.3758204607744371E-2</v>
      </c>
      <c r="AL10" s="124">
        <f t="shared" si="4"/>
        <v>-8.3758204607744375E-4</v>
      </c>
    </row>
    <row r="11" spans="1:38" x14ac:dyDescent="0.3">
      <c r="A11" s="102" t="s">
        <v>15</v>
      </c>
      <c r="B11" s="100" t="str">
        <f>A52</f>
        <v>BAYN.DE</v>
      </c>
      <c r="C11" s="101">
        <f>_xlfn.XLOOKUP(Table37[[#This Row],[Symbol]],'E(Ri)'!$13:$13,'E(Ri)'!$5:$5)</f>
        <v>0.22742630390267821</v>
      </c>
      <c r="D11" s="101">
        <f>_xlfn.XLOOKUP(Table37[[#This Row],[Symbol]],'E(Ri)'!$13:$13,'E(Ri)'!$6:$6)</f>
        <v>9.0608089204254267E-4</v>
      </c>
      <c r="E11" s="102">
        <v>0.01</v>
      </c>
      <c r="F11" s="99">
        <f t="shared" si="5"/>
        <v>2.2742630390267821E-3</v>
      </c>
      <c r="G11" s="99">
        <f>_xlfn.XLOOKUP(P11,'E(Ri)'!$13:$13,'E(Ri)'!$7:$7)</f>
        <v>3203740.952191235</v>
      </c>
      <c r="H11" s="99">
        <f>_xlfn.XLOOKUP(Table37[[#This Row],[Symbol]],'E(Ri)'!$13:$13,'E(Ri)'!$7:$7)</f>
        <v>1.5379241061507393E-2</v>
      </c>
      <c r="I11" s="99">
        <f>_xlfn.XLOOKUP(Table37[[#This Row],[Symbol]],'E(Ri)'!$13:$13,'E(Ri)'!$8:$8)</f>
        <v>2.3652105562795505E-4</v>
      </c>
      <c r="J11" s="99">
        <f>_xlfn.XLOOKUP(Table37[[#This Row],[Symbol]],'E(Ri)'!$13:$13,'E(Ri)'!$9:$9)</f>
        <v>1.2957599755652485</v>
      </c>
      <c r="K11" s="99">
        <f>Table37[[#This Row],[Beta]]*Table37[[#This Row],[xi: Percentage]]</f>
        <v>1.2957599755652485E-2</v>
      </c>
      <c r="L11" s="99">
        <f>_xlfn.XLOOKUP(Table37[[#This Row],[Symbol]],'E(Ri)'!$13:$13,'E(Ri)'!$10:$10)</f>
        <v>4.5672215640004407E-5</v>
      </c>
      <c r="M11" s="103">
        <f t="shared" si="6"/>
        <v>0.01</v>
      </c>
      <c r="N11" s="103">
        <f t="shared" si="7"/>
        <v>0.99</v>
      </c>
      <c r="P11" s="32" t="s">
        <v>31170</v>
      </c>
      <c r="Q11" s="113" t="str">
        <f t="shared" si="0"/>
        <v>BAYN.DE</v>
      </c>
      <c r="R11" s="135">
        <f t="shared" si="1"/>
        <v>0.22742630390267821</v>
      </c>
      <c r="S11" s="135">
        <f t="shared" si="2"/>
        <v>1.5379241061507393E-2</v>
      </c>
      <c r="AI11" s="123" t="s">
        <v>55</v>
      </c>
      <c r="AJ11" s="123">
        <f t="shared" si="3"/>
        <v>0.01</v>
      </c>
      <c r="AK11" s="124">
        <f>'[2]E(Rp) &amp; Optimization (Major)'!$C11</f>
        <v>-0.54914142527919374</v>
      </c>
      <c r="AL11" s="124">
        <f t="shared" si="4"/>
        <v>-5.4914142527919376E-3</v>
      </c>
    </row>
    <row r="12" spans="1:38" x14ac:dyDescent="0.3">
      <c r="A12" s="99" t="s">
        <v>16</v>
      </c>
      <c r="B12" s="100" t="str">
        <f>A54</f>
        <v>BEI.DE</v>
      </c>
      <c r="C12" s="101">
        <f>_xlfn.XLOOKUP(Table37[[#This Row],[Symbol]],'E(Ri)'!$13:$13,'E(Ri)'!$5:$5)</f>
        <v>0.29602442474979851</v>
      </c>
      <c r="D12" s="101">
        <f>_xlfn.XLOOKUP(Table37[[#This Row],[Symbol]],'E(Ri)'!$13:$13,'E(Ri)'!$6:$6)</f>
        <v>1.1793801782860498E-3</v>
      </c>
      <c r="E12" s="102">
        <v>0.27268111711540716</v>
      </c>
      <c r="F12" s="99">
        <f t="shared" si="5"/>
        <v>8.0720270834220842E-2</v>
      </c>
      <c r="G12" s="99">
        <f>_xlfn.XLOOKUP(P12,'E(Ri)'!$13:$13,'E(Ri)'!$7:$7)</f>
        <v>438988.85258964141</v>
      </c>
      <c r="H12" s="99">
        <f>_xlfn.XLOOKUP(Table37[[#This Row],[Symbol]],'E(Ri)'!$13:$13,'E(Ri)'!$7:$7)</f>
        <v>9.4554849109105537E-3</v>
      </c>
      <c r="I12" s="99">
        <f>_xlfn.XLOOKUP(Table37[[#This Row],[Symbol]],'E(Ri)'!$13:$13,'E(Ri)'!$8:$8)</f>
        <v>8.940619490045716E-5</v>
      </c>
      <c r="J12" s="99">
        <f>_xlfn.XLOOKUP(Table37[[#This Row],[Symbol]],'E(Ri)'!$13:$13,'E(Ri)'!$9:$9)</f>
        <v>0.22285437884209694</v>
      </c>
      <c r="K12" s="99">
        <f>Table37[[#This Row],[Beta]]*Table37[[#This Row],[xi: Percentage]]</f>
        <v>6.0768180976723152E-2</v>
      </c>
      <c r="L12" s="99">
        <f>_xlfn.XLOOKUP(Table37[[#This Row],[Symbol]],'E(Ri)'!$13:$13,'E(Ri)'!$10:$10)</f>
        <v>1.0273390447452725E-3</v>
      </c>
      <c r="M12" s="103">
        <f t="shared" si="6"/>
        <v>0.01</v>
      </c>
      <c r="N12" s="103">
        <f t="shared" si="7"/>
        <v>0.99</v>
      </c>
      <c r="P12" s="32" t="s">
        <v>31160</v>
      </c>
      <c r="Q12" s="113" t="str">
        <f t="shared" si="0"/>
        <v>BEI.DE</v>
      </c>
      <c r="R12" s="135">
        <f t="shared" si="1"/>
        <v>0.29602442474979851</v>
      </c>
      <c r="S12" s="135">
        <f t="shared" si="2"/>
        <v>9.4554849109105537E-3</v>
      </c>
      <c r="AI12" s="123" t="s">
        <v>57</v>
      </c>
      <c r="AJ12" s="123">
        <f t="shared" si="3"/>
        <v>0.27268111711540716</v>
      </c>
      <c r="AK12" s="124">
        <f>'[2]E(Rp) &amp; Optimization (Major)'!$C12</f>
        <v>8.8640396920442621E-2</v>
      </c>
      <c r="AL12" s="124">
        <f t="shared" si="4"/>
        <v>2.4170562453819391E-2</v>
      </c>
    </row>
    <row r="13" spans="1:38" x14ac:dyDescent="0.3">
      <c r="A13" s="99" t="s">
        <v>17</v>
      </c>
      <c r="B13" s="100" t="str">
        <f>A56</f>
        <v>BMW.DE</v>
      </c>
      <c r="C13" s="101">
        <f>_xlfn.XLOOKUP(Table37[[#This Row],[Symbol]],'E(Ri)'!$13:$13,'E(Ri)'!$5:$5)</f>
        <v>0.1662389135738726</v>
      </c>
      <c r="D13" s="101">
        <f>_xlfn.XLOOKUP(Table37[[#This Row],[Symbol]],'E(Ri)'!$13:$13,'E(Ri)'!$6:$6)</f>
        <v>6.6230642858116577E-4</v>
      </c>
      <c r="E13" s="102">
        <v>0.01</v>
      </c>
      <c r="F13" s="99">
        <f t="shared" si="5"/>
        <v>1.662389135738726E-3</v>
      </c>
      <c r="G13" s="99">
        <f>_xlfn.XLOOKUP(P13,'E(Ri)'!$13:$13,'E(Ri)'!$7:$7)</f>
        <v>1690380.2151394421</v>
      </c>
      <c r="H13" s="99">
        <f>_xlfn.XLOOKUP(Table37[[#This Row],[Symbol]],'E(Ri)'!$13:$13,'E(Ri)'!$7:$7)</f>
        <v>1.1353320147053069E-2</v>
      </c>
      <c r="I13" s="99">
        <f>_xlfn.XLOOKUP(Table37[[#This Row],[Symbol]],'E(Ri)'!$13:$13,'E(Ri)'!$8:$8)</f>
        <v>1.2889787836148112E-4</v>
      </c>
      <c r="J13" s="99">
        <f>_xlfn.XLOOKUP(Table37[[#This Row],[Symbol]],'E(Ri)'!$13:$13,'E(Ri)'!$9:$9)</f>
        <v>1.0660689162945121</v>
      </c>
      <c r="K13" s="99">
        <f>Table37[[#This Row],[Beta]]*Table37[[#This Row],[xi: Percentage]]</f>
        <v>1.066068916294512E-2</v>
      </c>
      <c r="L13" s="99">
        <f>_xlfn.XLOOKUP(Table37[[#This Row],[Symbol]],'E(Ri)'!$13:$13,'E(Ri)'!$10:$10)</f>
        <v>-4.5253123525953011E-5</v>
      </c>
      <c r="M13" s="103">
        <f t="shared" si="6"/>
        <v>0.01</v>
      </c>
      <c r="N13" s="103">
        <f t="shared" si="7"/>
        <v>0.99</v>
      </c>
      <c r="P13" s="32" t="s">
        <v>31171</v>
      </c>
      <c r="Q13" s="113" t="str">
        <f t="shared" si="0"/>
        <v>BMW.DE</v>
      </c>
      <c r="R13" s="135">
        <f t="shared" si="1"/>
        <v>0.1662389135738726</v>
      </c>
      <c r="S13" s="135">
        <f t="shared" si="2"/>
        <v>1.1353320147053069E-2</v>
      </c>
      <c r="AI13" s="123" t="s">
        <v>48</v>
      </c>
      <c r="AJ13" s="123">
        <f t="shared" si="3"/>
        <v>0.01</v>
      </c>
      <c r="AK13" s="124">
        <f>'[2]E(Rp) &amp; Optimization (Major)'!$C13</f>
        <v>-3.2399590726107999E-2</v>
      </c>
      <c r="AL13" s="124">
        <f t="shared" si="4"/>
        <v>-3.2399590726108E-4</v>
      </c>
    </row>
    <row r="14" spans="1:38" x14ac:dyDescent="0.3">
      <c r="A14" s="102" t="s">
        <v>18</v>
      </c>
      <c r="B14" s="100" t="str">
        <f>A58</f>
        <v>CON.DE</v>
      </c>
      <c r="C14" s="101">
        <f>_xlfn.XLOOKUP(Table37[[#This Row],[Symbol]],'E(Ri)'!$13:$13,'E(Ri)'!$5:$5)</f>
        <v>0.20411442523720488</v>
      </c>
      <c r="D14" s="101">
        <f>_xlfn.XLOOKUP(Table37[[#This Row],[Symbol]],'E(Ri)'!$13:$13,'E(Ri)'!$6:$6)</f>
        <v>8.1320488142312707E-4</v>
      </c>
      <c r="E14" s="102">
        <v>2.413025209340354E-2</v>
      </c>
      <c r="F14" s="99">
        <f t="shared" si="5"/>
        <v>4.9253325368739231E-3</v>
      </c>
      <c r="G14" s="99">
        <f>_xlfn.XLOOKUP(P14,'E(Ri)'!$13:$13,'E(Ri)'!$7:$7)</f>
        <v>658092.09561752994</v>
      </c>
      <c r="H14" s="99">
        <f>_xlfn.XLOOKUP(Table37[[#This Row],[Symbol]],'E(Ri)'!$13:$13,'E(Ri)'!$7:$7)</f>
        <v>1.6540023743149036E-2</v>
      </c>
      <c r="I14" s="99">
        <f>_xlfn.XLOOKUP(Table37[[#This Row],[Symbol]],'E(Ri)'!$13:$13,'E(Ri)'!$8:$8)</f>
        <v>2.7357238542393385E-4</v>
      </c>
      <c r="J14" s="99">
        <f>_xlfn.XLOOKUP(Table37[[#This Row],[Symbol]],'E(Ri)'!$13:$13,'E(Ri)'!$9:$9)</f>
        <v>1.2396395277589853</v>
      </c>
      <c r="K14" s="99">
        <f>Table37[[#This Row],[Beta]]*Table37[[#This Row],[xi: Percentage]]</f>
        <v>2.991281430977203E-2</v>
      </c>
      <c r="L14" s="99">
        <f>_xlfn.XLOOKUP(Table37[[#This Row],[Symbol]],'E(Ri)'!$13:$13,'E(Ri)'!$10:$10)</f>
        <v>-9.7259469692986909E-6</v>
      </c>
      <c r="M14" s="103">
        <f t="shared" si="6"/>
        <v>0.01</v>
      </c>
      <c r="N14" s="103">
        <f t="shared" si="7"/>
        <v>0.99</v>
      </c>
      <c r="P14" s="32" t="s">
        <v>31161</v>
      </c>
      <c r="Q14" s="113" t="str">
        <f t="shared" si="0"/>
        <v>CON.DE</v>
      </c>
      <c r="R14" s="135">
        <f t="shared" si="1"/>
        <v>0.20411442523720488</v>
      </c>
      <c r="S14" s="135">
        <f t="shared" si="2"/>
        <v>1.6540023743149036E-2</v>
      </c>
      <c r="AI14" s="123" t="s">
        <v>62</v>
      </c>
      <c r="AJ14" s="123">
        <f t="shared" si="3"/>
        <v>2.413025209340354E-2</v>
      </c>
      <c r="AK14" s="124">
        <f>'[2]E(Rp) &amp; Optimization (Major)'!$C14</f>
        <v>0.22738912220135113</v>
      </c>
      <c r="AL14" s="124">
        <f t="shared" si="4"/>
        <v>5.4869568420163467E-3</v>
      </c>
    </row>
    <row r="15" spans="1:38" x14ac:dyDescent="0.3">
      <c r="A15" s="99" t="s">
        <v>19</v>
      </c>
      <c r="B15" s="100" t="str">
        <f>A60</f>
        <v>DB1.DE</v>
      </c>
      <c r="C15" s="101">
        <f>_xlfn.XLOOKUP(Table37[[#This Row],[Symbol]],'E(Ri)'!$13:$13,'E(Ri)'!$5:$5)</f>
        <v>0.26264674850639402</v>
      </c>
      <c r="D15" s="101">
        <f>_xlfn.XLOOKUP(Table37[[#This Row],[Symbol]],'E(Ri)'!$13:$13,'E(Ri)'!$6:$6)</f>
        <v>1.0464013884716893E-3</v>
      </c>
      <c r="E15" s="102">
        <v>6.1919309306588045E-2</v>
      </c>
      <c r="F15" s="99">
        <f t="shared" si="5"/>
        <v>1.6262905259137053E-2</v>
      </c>
      <c r="G15" s="99">
        <f>_xlfn.XLOOKUP(P15,'E(Ri)'!$13:$13,'E(Ri)'!$7:$7)</f>
        <v>579953.96812749002</v>
      </c>
      <c r="H15" s="99">
        <f>_xlfn.XLOOKUP(Table37[[#This Row],[Symbol]],'E(Ri)'!$13:$13,'E(Ri)'!$7:$7)</f>
        <v>1.071105795926419E-2</v>
      </c>
      <c r="I15" s="99">
        <f>_xlfn.XLOOKUP(Table37[[#This Row],[Symbol]],'E(Ri)'!$13:$13,'E(Ri)'!$8:$8)</f>
        <v>1.1472676260671676E-4</v>
      </c>
      <c r="J15" s="99">
        <f>_xlfn.XLOOKUP(Table37[[#This Row],[Symbol]],'E(Ri)'!$13:$13,'E(Ri)'!$9:$9)</f>
        <v>0.58089054658284878</v>
      </c>
      <c r="K15" s="99">
        <f>Table37[[#This Row],[Beta]]*Table37[[#This Row],[xi: Percentage]]</f>
        <v>3.5968341427136404E-2</v>
      </c>
      <c r="L15" s="99">
        <f>_xlfn.XLOOKUP(Table37[[#This Row],[Symbol]],'E(Ri)'!$13:$13,'E(Ri)'!$10:$10)</f>
        <v>6.5813878914791168E-4</v>
      </c>
      <c r="M15" s="103">
        <f t="shared" si="6"/>
        <v>0.01</v>
      </c>
      <c r="N15" s="103">
        <f t="shared" si="7"/>
        <v>0.99</v>
      </c>
      <c r="P15" s="32" t="s">
        <v>31172</v>
      </c>
      <c r="Q15" s="113" t="str">
        <f t="shared" si="0"/>
        <v>DB1.DE</v>
      </c>
      <c r="R15" s="135">
        <f t="shared" si="1"/>
        <v>0.26264674850639402</v>
      </c>
      <c r="S15" s="135">
        <f t="shared" si="2"/>
        <v>1.071105795926419E-2</v>
      </c>
      <c r="AI15" s="123" t="s">
        <v>70</v>
      </c>
      <c r="AJ15" s="123">
        <f t="shared" si="3"/>
        <v>6.1919309306588045E-2</v>
      </c>
      <c r="AK15" s="124">
        <f>'[2]E(Rp) &amp; Optimization (Major)'!$C15</f>
        <v>-6.7752454931267929E-3</v>
      </c>
      <c r="AL15" s="124">
        <f t="shared" si="4"/>
        <v>-4.1951852131698455E-4</v>
      </c>
    </row>
    <row r="16" spans="1:38" x14ac:dyDescent="0.3">
      <c r="A16" s="99" t="s">
        <v>20</v>
      </c>
      <c r="B16" s="100" t="str">
        <f>A62</f>
        <v>DBK.DE</v>
      </c>
      <c r="C16" s="101">
        <f>_xlfn.XLOOKUP(Table37[[#This Row],[Symbol]],'E(Ri)'!$13:$13,'E(Ri)'!$5:$5)</f>
        <v>7.2376351086749807E-2</v>
      </c>
      <c r="D16" s="101">
        <f>_xlfn.XLOOKUP(Table37[[#This Row],[Symbol]],'E(Ri)'!$13:$13,'E(Ri)'!$6:$6)</f>
        <v>2.88351996361553E-4</v>
      </c>
      <c r="E16" s="102">
        <v>9.9999999999999985E-3</v>
      </c>
      <c r="F16" s="99">
        <f t="shared" si="5"/>
        <v>7.2376351086749792E-4</v>
      </c>
      <c r="G16" s="99">
        <f>_xlfn.XLOOKUP(P16,'E(Ri)'!$13:$13,'E(Ri)'!$7:$7)</f>
        <v>15015869.697211156</v>
      </c>
      <c r="H16" s="99">
        <f>_xlfn.XLOOKUP(Table37[[#This Row],[Symbol]],'E(Ri)'!$13:$13,'E(Ri)'!$7:$7)</f>
        <v>2.1488088427350421E-2</v>
      </c>
      <c r="I16" s="99">
        <f>_xlfn.XLOOKUP(Table37[[#This Row],[Symbol]],'E(Ri)'!$13:$13,'E(Ri)'!$8:$8)</f>
        <v>4.6173794426163111E-4</v>
      </c>
      <c r="J16" s="99">
        <f>_xlfn.XLOOKUP(Table37[[#This Row],[Symbol]],'E(Ri)'!$13:$13,'E(Ri)'!$9:$9)</f>
        <v>1.5984288468057521</v>
      </c>
      <c r="K16" s="99">
        <f>Table37[[#This Row],[Beta]]*Table37[[#This Row],[xi: Percentage]]</f>
        <v>1.5984288468057519E-2</v>
      </c>
      <c r="L16" s="99">
        <f>_xlfn.XLOOKUP(Table37[[#This Row],[Symbol]],'E(Ri)'!$13:$13,'E(Ri)'!$10:$10)</f>
        <v>-7.6974325843471398E-4</v>
      </c>
      <c r="M16" s="103">
        <f t="shared" si="6"/>
        <v>0.01</v>
      </c>
      <c r="N16" s="103">
        <f t="shared" si="7"/>
        <v>0.99</v>
      </c>
      <c r="P16" s="32" t="s">
        <v>31162</v>
      </c>
      <c r="Q16" s="113" t="str">
        <f t="shared" si="0"/>
        <v>DBK.DE</v>
      </c>
      <c r="R16" s="135">
        <f t="shared" si="1"/>
        <v>7.2376351086749807E-2</v>
      </c>
      <c r="S16" s="135">
        <f t="shared" si="2"/>
        <v>2.1488088427350421E-2</v>
      </c>
      <c r="AI16" s="123" t="s">
        <v>64</v>
      </c>
      <c r="AJ16" s="123">
        <f t="shared" si="3"/>
        <v>9.9999999999999985E-3</v>
      </c>
      <c r="AK16" s="124">
        <f>'[2]E(Rp) &amp; Optimization (Major)'!$C16</f>
        <v>0.24516538059994894</v>
      </c>
      <c r="AL16" s="124">
        <f t="shared" si="4"/>
        <v>2.4516538059994892E-3</v>
      </c>
    </row>
    <row r="17" spans="1:38" x14ac:dyDescent="0.3">
      <c r="A17" s="102" t="s">
        <v>21</v>
      </c>
      <c r="B17" s="100" t="str">
        <f>A64</f>
        <v>DPW.DE</v>
      </c>
      <c r="C17" s="101">
        <f>_xlfn.XLOOKUP(Table37[[#This Row],[Symbol]],'E(Ri)'!$13:$13,'E(Ri)'!$5:$5)</f>
        <v>0.23718597152260876</v>
      </c>
      <c r="D17" s="101">
        <f>_xlfn.XLOOKUP(Table37[[#This Row],[Symbol]],'E(Ri)'!$13:$13,'E(Ri)'!$6:$6)</f>
        <v>9.449640299705528E-4</v>
      </c>
      <c r="E17" s="102">
        <v>4.1191386600271607E-2</v>
      </c>
      <c r="F17" s="99">
        <f t="shared" si="5"/>
        <v>9.7700190491487888E-3</v>
      </c>
      <c r="G17" s="99">
        <f>_xlfn.XLOOKUP(P17,'E(Ri)'!$13:$13,'E(Ri)'!$7:$7)</f>
        <v>3122399.9561752989</v>
      </c>
      <c r="H17" s="99">
        <f>_xlfn.XLOOKUP(Table37[[#This Row],[Symbol]],'E(Ri)'!$13:$13,'E(Ri)'!$7:$7)</f>
        <v>1.0237046753207503E-2</v>
      </c>
      <c r="I17" s="99">
        <f>_xlfn.XLOOKUP(Table37[[#This Row],[Symbol]],'E(Ri)'!$13:$13,'E(Ri)'!$8:$8)</f>
        <v>1.0479712622735628E-4</v>
      </c>
      <c r="J17" s="99">
        <f>_xlfn.XLOOKUP(Table37[[#This Row],[Symbol]],'E(Ri)'!$13:$13,'E(Ri)'!$9:$9)</f>
        <v>1.0102829992656575</v>
      </c>
      <c r="K17" s="99">
        <f>Table37[[#This Row],[Beta]]*Table37[[#This Row],[xi: Percentage]]</f>
        <v>4.1614957598433609E-2</v>
      </c>
      <c r="L17" s="99">
        <f>_xlfn.XLOOKUP(Table37[[#This Row],[Symbol]],'E(Ri)'!$13:$13,'E(Ri)'!$10:$10)</f>
        <v>2.7317090675930099E-4</v>
      </c>
      <c r="M17" s="103">
        <f t="shared" si="6"/>
        <v>0.01</v>
      </c>
      <c r="N17" s="103">
        <f t="shared" si="7"/>
        <v>0.99</v>
      </c>
      <c r="P17" s="32" t="s">
        <v>31173</v>
      </c>
      <c r="Q17" s="113" t="str">
        <f t="shared" si="0"/>
        <v>DPW.DE</v>
      </c>
      <c r="R17" s="135">
        <f t="shared" si="1"/>
        <v>0.23718597152260876</v>
      </c>
      <c r="S17" s="135">
        <f t="shared" si="2"/>
        <v>1.0237046753207503E-2</v>
      </c>
      <c r="AI17" s="123" t="s">
        <v>65</v>
      </c>
      <c r="AJ17" s="123">
        <f t="shared" si="3"/>
        <v>4.1191386600271607E-2</v>
      </c>
      <c r="AK17" s="124">
        <f>'[2]E(Rp) &amp; Optimization (Major)'!$C17</f>
        <v>6.4028242218775164E-2</v>
      </c>
      <c r="AL17" s="124">
        <f t="shared" si="4"/>
        <v>2.6374120785694001E-3</v>
      </c>
    </row>
    <row r="18" spans="1:38" x14ac:dyDescent="0.3">
      <c r="A18" s="99" t="s">
        <v>22</v>
      </c>
      <c r="B18" s="100" t="str">
        <f>A66</f>
        <v>DTE.DE</v>
      </c>
      <c r="C18" s="101">
        <f>_xlfn.XLOOKUP(Table37[[#This Row],[Symbol]],'E(Ri)'!$13:$13,'E(Ri)'!$5:$5)</f>
        <v>2.629361262556042E-2</v>
      </c>
      <c r="D18" s="101">
        <f>_xlfn.XLOOKUP(Table37[[#This Row],[Symbol]],'E(Ri)'!$13:$13,'E(Ri)'!$6:$6)</f>
        <v>1.0475542878709331E-4</v>
      </c>
      <c r="E18" s="102">
        <v>9.9999999999999985E-3</v>
      </c>
      <c r="F18" s="99">
        <f t="shared" si="5"/>
        <v>2.6293612625560419E-4</v>
      </c>
      <c r="G18" s="99">
        <f>_xlfn.XLOOKUP(P18,'E(Ri)'!$13:$13,'E(Ri)'!$7:$7)</f>
        <v>10155726.6812749</v>
      </c>
      <c r="H18" s="99">
        <f>_xlfn.XLOOKUP(Table37[[#This Row],[Symbol]],'E(Ri)'!$13:$13,'E(Ri)'!$7:$7)</f>
        <v>7.0861628703468562E-3</v>
      </c>
      <c r="I18" s="99">
        <f>_xlfn.XLOOKUP(Table37[[#This Row],[Symbol]],'E(Ri)'!$13:$13,'E(Ri)'!$8:$8)</f>
        <v>5.0213704225082398E-5</v>
      </c>
      <c r="J18" s="99">
        <f>_xlfn.XLOOKUP(Table37[[#This Row],[Symbol]],'E(Ri)'!$13:$13,'E(Ri)'!$9:$9)</f>
        <v>0.47147050123505108</v>
      </c>
      <c r="K18" s="99">
        <f>Table37[[#This Row],[Beta]]*Table37[[#This Row],[xi: Percentage]]</f>
        <v>4.71470501235051E-3</v>
      </c>
      <c r="L18" s="99">
        <f>_xlfn.XLOOKUP(Table37[[#This Row],[Symbol]],'E(Ri)'!$13:$13,'E(Ri)'!$10:$10)</f>
        <v>-2.0741716485476775E-4</v>
      </c>
      <c r="M18" s="103">
        <f t="shared" si="6"/>
        <v>0.01</v>
      </c>
      <c r="N18" s="103">
        <f t="shared" si="7"/>
        <v>0.99</v>
      </c>
      <c r="P18" s="32" t="s">
        <v>31163</v>
      </c>
      <c r="Q18" s="113" t="str">
        <f t="shared" si="0"/>
        <v>DTE.DE</v>
      </c>
      <c r="R18" s="135">
        <f t="shared" si="1"/>
        <v>2.629361262556042E-2</v>
      </c>
      <c r="S18" s="135">
        <f t="shared" si="2"/>
        <v>7.0861628703468562E-3</v>
      </c>
      <c r="AI18" s="123" t="s">
        <v>54</v>
      </c>
      <c r="AJ18" s="123">
        <f t="shared" si="3"/>
        <v>9.9999999999999985E-3</v>
      </c>
      <c r="AK18" s="124">
        <f>'[2]E(Rp) &amp; Optimization (Major)'!$C18</f>
        <v>-0.33580689104820827</v>
      </c>
      <c r="AL18" s="124">
        <f t="shared" si="4"/>
        <v>-3.3580689104820822E-3</v>
      </c>
    </row>
    <row r="19" spans="1:38" x14ac:dyDescent="0.3">
      <c r="A19" s="99" t="s">
        <v>23</v>
      </c>
      <c r="B19" s="100" t="str">
        <f>A68</f>
        <v>SHL.DE</v>
      </c>
      <c r="C19" s="101">
        <f>_xlfn.XLOOKUP(Table37[[#This Row],[Symbol]],'E(Ri)'!$13:$13,'E(Ri)'!$5:$5)</f>
        <v>0.32428108166672809</v>
      </c>
      <c r="D19" s="101">
        <f>_xlfn.XLOOKUP(Table37[[#This Row],[Symbol]],'E(Ri)'!$13:$13,'E(Ri)'!$6:$6)</f>
        <v>1.2919565006642554E-3</v>
      </c>
      <c r="E19" s="102">
        <v>0.10218534526846879</v>
      </c>
      <c r="F19" s="99">
        <f t="shared" si="5"/>
        <v>3.3136774294147131E-2</v>
      </c>
      <c r="G19" s="99">
        <f>_xlfn.XLOOKUP(P19,'E(Ri)'!$13:$13,'E(Ri)'!$7:$7)</f>
        <v>522064.00398406375</v>
      </c>
      <c r="H19" s="99">
        <f>_xlfn.XLOOKUP(Table37[[#This Row],[Symbol]],'E(Ri)'!$13:$13,'E(Ri)'!$7:$7)</f>
        <v>1.2694828933802849E-2</v>
      </c>
      <c r="I19" s="99">
        <f>_xlfn.XLOOKUP(Table37[[#This Row],[Symbol]],'E(Ri)'!$13:$13,'E(Ri)'!$8:$8)</f>
        <v>1.6115868165851799E-4</v>
      </c>
      <c r="J19" s="99">
        <f>_xlfn.XLOOKUP(Table37[[#This Row],[Symbol]],'E(Ri)'!$13:$13,'E(Ri)'!$9:$9)</f>
        <v>0.66026289079298606</v>
      </c>
      <c r="K19" s="99">
        <f>Table37[[#This Row],[Beta]]*Table37[[#This Row],[xi: Percentage]]</f>
        <v>6.7469191463638584E-2</v>
      </c>
      <c r="L19" s="99">
        <f>_xlfn.XLOOKUP(Table37[[#This Row],[Symbol]],'E(Ri)'!$13:$13,'E(Ri)'!$10:$10)</f>
        <v>8.5023501392783953E-4</v>
      </c>
      <c r="M19" s="103">
        <f t="shared" si="6"/>
        <v>0.01</v>
      </c>
      <c r="N19" s="103">
        <f t="shared" si="7"/>
        <v>0.99</v>
      </c>
      <c r="P19" s="32" t="s">
        <v>31174</v>
      </c>
      <c r="Q19" s="113" t="str">
        <f t="shared" si="0"/>
        <v>SHL.DE</v>
      </c>
      <c r="R19" s="135">
        <f t="shared" si="1"/>
        <v>0.32428108166672809</v>
      </c>
      <c r="S19" s="135">
        <f t="shared" si="2"/>
        <v>1.2694828933802849E-2</v>
      </c>
      <c r="AI19" s="123" t="s">
        <v>66</v>
      </c>
      <c r="AJ19" s="123">
        <f t="shared" si="3"/>
        <v>0.10218534526846879</v>
      </c>
      <c r="AK19" s="124">
        <f>'[2]E(Rp) &amp; Optimization (Major)'!$C19</f>
        <v>-0.22593013597106729</v>
      </c>
      <c r="AL19" s="124">
        <f t="shared" si="4"/>
        <v>-2.308674895075561E-2</v>
      </c>
    </row>
    <row r="20" spans="1:38" x14ac:dyDescent="0.3">
      <c r="A20" s="102" t="s">
        <v>24</v>
      </c>
      <c r="B20" s="100" t="str">
        <f>A70</f>
        <v>MTX.DE</v>
      </c>
      <c r="C20" s="101">
        <f>_xlfn.XLOOKUP(Table37[[#This Row],[Symbol]],'E(Ri)'!$13:$13,'E(Ri)'!$5:$5)</f>
        <v>0.34772829004350531</v>
      </c>
      <c r="D20" s="101">
        <f>_xlfn.XLOOKUP(Table37[[#This Row],[Symbol]],'E(Ri)'!$13:$13,'E(Ri)'!$6:$6)</f>
        <v>1.3853716734801007E-3</v>
      </c>
      <c r="E20" s="102">
        <v>4.5671062685933232E-2</v>
      </c>
      <c r="F20" s="99">
        <f t="shared" si="5"/>
        <v>1.5881120532249302E-2</v>
      </c>
      <c r="G20" s="99">
        <f>_xlfn.XLOOKUP(P20,'E(Ri)'!$13:$13,'E(Ri)'!$7:$7)</f>
        <v>146387.94820717131</v>
      </c>
      <c r="H20" s="99">
        <f>_xlfn.XLOOKUP(Table37[[#This Row],[Symbol]],'E(Ri)'!$13:$13,'E(Ri)'!$7:$7)</f>
        <v>1.2881489374686486E-2</v>
      </c>
      <c r="I20" s="99">
        <f>_xlfn.XLOOKUP(Table37[[#This Row],[Symbol]],'E(Ri)'!$13:$13,'E(Ri)'!$8:$8)</f>
        <v>1.6593276851016085E-4</v>
      </c>
      <c r="J20" s="99">
        <f>_xlfn.XLOOKUP(Table37[[#This Row],[Symbol]],'E(Ri)'!$13:$13,'E(Ri)'!$9:$9)</f>
        <v>0.66753500332273163</v>
      </c>
      <c r="K20" s="99">
        <f>Table37[[#This Row],[Beta]]*Table37[[#This Row],[xi: Percentage]]</f>
        <v>3.0487032981807126E-2</v>
      </c>
      <c r="L20" s="99">
        <f>_xlfn.XLOOKUP(Table37[[#This Row],[Symbol]],'E(Ri)'!$13:$13,'E(Ri)'!$10:$10)</f>
        <v>9.3847085303570409E-4</v>
      </c>
      <c r="M20" s="103">
        <f t="shared" si="6"/>
        <v>0.01</v>
      </c>
      <c r="N20" s="103">
        <f t="shared" si="7"/>
        <v>0.99</v>
      </c>
      <c r="P20" s="32" t="s">
        <v>31164</v>
      </c>
      <c r="Q20" s="113" t="str">
        <f t="shared" si="0"/>
        <v>MTX.DE</v>
      </c>
      <c r="R20" s="135">
        <f t="shared" si="1"/>
        <v>0.34772829004350531</v>
      </c>
      <c r="S20" s="135">
        <f t="shared" si="2"/>
        <v>1.2881489374686486E-2</v>
      </c>
      <c r="AI20" s="123" t="s">
        <v>71</v>
      </c>
      <c r="AJ20" s="123">
        <f t="shared" si="3"/>
        <v>4.5671062685933232E-2</v>
      </c>
      <c r="AK20" s="124">
        <f>'[2]E(Rp) &amp; Optimization (Major)'!$C20</f>
        <v>5.5986485341998127E-2</v>
      </c>
      <c r="AL20" s="124">
        <f t="shared" si="4"/>
        <v>2.5569622816194785E-3</v>
      </c>
    </row>
    <row r="21" spans="1:38" x14ac:dyDescent="0.3">
      <c r="A21" s="99" t="s">
        <v>31180</v>
      </c>
      <c r="B21" s="100" t="str">
        <f>A72</f>
        <v>PUM.DE</v>
      </c>
      <c r="C21" s="101">
        <f>_xlfn.XLOOKUP(Table37[[#This Row],[Symbol]],'E(Ri)'!$13:$13,'E(Ri)'!$5:$5)</f>
        <v>0.11476367416860916</v>
      </c>
      <c r="D21" s="101">
        <f>_xlfn.XLOOKUP(Table37[[#This Row],[Symbol]],'E(Ri)'!$13:$13,'E(Ri)'!$6:$6)</f>
        <v>4.5722579350043492E-4</v>
      </c>
      <c r="E21" s="102">
        <v>0.01</v>
      </c>
      <c r="F21" s="99">
        <f>C21*E21</f>
        <v>1.1476367416860917E-3</v>
      </c>
      <c r="G21" s="99">
        <f>_xlfn.XLOOKUP(P21,'E(Ri)'!$13:$13,'E(Ri)'!$7:$7)</f>
        <v>389310.16733067727</v>
      </c>
      <c r="H21" s="105">
        <f>_xlfn.XLOOKUP(Table37[[#This Row],[Symbol]],'E(Ri)'!$13:$13,'E(Ri)'!$7:$7)</f>
        <v>1.6316681505760672E-2</v>
      </c>
      <c r="I21" s="99">
        <f>_xlfn.XLOOKUP(Table37[[#This Row],[Symbol]],'E(Ri)'!$13:$13,'E(Ri)'!$8:$8)</f>
        <v>2.6623409536043235E-4</v>
      </c>
      <c r="J21" s="99">
        <f>_xlfn.XLOOKUP(Table37[[#This Row],[Symbol]],'E(Ri)'!$13:$13,'E(Ri)'!$9:$9)</f>
        <v>0.92694614257208052</v>
      </c>
      <c r="K21" s="99">
        <f>Table37[[#This Row],[Beta]]*Table37[[#This Row],[xi: Percentage]]</f>
        <v>9.2694614257208055E-3</v>
      </c>
      <c r="L21" s="99">
        <f>_xlfn.XLOOKUP(Table37[[#This Row],[Symbol]],'E(Ri)'!$13:$13,'E(Ri)'!$10:$10)</f>
        <v>-1.5752588926091051E-4</v>
      </c>
      <c r="M21" s="103">
        <f t="shared" si="6"/>
        <v>0.01</v>
      </c>
      <c r="N21" s="103">
        <f t="shared" si="7"/>
        <v>0.99</v>
      </c>
      <c r="P21" s="32" t="s">
        <v>31175</v>
      </c>
      <c r="Q21" s="113" t="str">
        <f t="shared" si="0"/>
        <v>PUM.DE</v>
      </c>
      <c r="R21" s="135">
        <f t="shared" si="1"/>
        <v>0.11476367416860916</v>
      </c>
      <c r="S21" s="135">
        <f t="shared" si="2"/>
        <v>1.6316681505760672E-2</v>
      </c>
      <c r="AI21" s="123" t="s">
        <v>51</v>
      </c>
      <c r="AJ21" s="123">
        <f t="shared" si="3"/>
        <v>0.01</v>
      </c>
      <c r="AK21" s="124">
        <f>'[2]E(Rp) &amp; Optimization (Major)'!$C21</f>
        <v>0.36390460429833715</v>
      </c>
      <c r="AL21" s="124">
        <f t="shared" si="4"/>
        <v>3.6390460429833716E-3</v>
      </c>
    </row>
    <row r="22" spans="1:38" x14ac:dyDescent="0.3">
      <c r="A22" s="99" t="s">
        <v>31181</v>
      </c>
      <c r="B22" s="100" t="str">
        <f>A74</f>
        <v>HFG.DE</v>
      </c>
      <c r="C22" s="101">
        <f>_xlfn.XLOOKUP(Table37[[#This Row],[Symbol]],'E(Ri)'!$13:$13,'E(Ri)'!$5:$5)</f>
        <v>0.28011053042926387</v>
      </c>
      <c r="D22" s="101">
        <f>_xlfn.XLOOKUP(Table37[[#This Row],[Symbol]],'E(Ri)'!$13:$13,'E(Ri)'!$6:$6)</f>
        <v>1.1159782088815294E-3</v>
      </c>
      <c r="E22" s="102">
        <v>1.5812948457856149E-2</v>
      </c>
      <c r="F22" s="105">
        <f t="shared" si="5"/>
        <v>4.4293733801806963E-3</v>
      </c>
      <c r="G22" s="99">
        <f>_xlfn.XLOOKUP(P22,'E(Ri)'!$13:$13,'E(Ri)'!$7:$7)</f>
        <v>396117.5378486056</v>
      </c>
      <c r="H22" s="99">
        <f>_xlfn.XLOOKUP(Table37[[#This Row],[Symbol]],'E(Ri)'!$13:$13,'E(Ri)'!$7:$7)</f>
        <v>2.5623298230115141E-2</v>
      </c>
      <c r="I22" s="99">
        <f>_xlfn.XLOOKUP(Table37[[#This Row],[Symbol]],'E(Ri)'!$13:$13,'E(Ri)'!$8:$8)</f>
        <v>6.5655341218942174E-4</v>
      </c>
      <c r="J22" s="99">
        <f>_xlfn.XLOOKUP(Table37[[#This Row],[Symbol]],'E(Ri)'!$13:$13,'E(Ri)'!$9:$9)</f>
        <v>0.71926983049710091</v>
      </c>
      <c r="K22" s="99">
        <f>Table37[[#This Row],[Beta]]*Table37[[#This Row],[xi: Percentage]]</f>
        <v>1.1373776756941586E-2</v>
      </c>
      <c r="L22" s="99">
        <f>_xlfn.XLOOKUP(Table37[[#This Row],[Symbol]],'E(Ri)'!$13:$13,'E(Ri)'!$10:$10)</f>
        <v>6.3593708171206923E-4</v>
      </c>
      <c r="M22" s="103">
        <f t="shared" si="6"/>
        <v>0.01</v>
      </c>
      <c r="N22" s="103">
        <f t="shared" si="7"/>
        <v>0.99</v>
      </c>
      <c r="P22" s="32" t="s">
        <v>31165</v>
      </c>
      <c r="Q22" s="113" t="str">
        <f t="shared" si="0"/>
        <v>HFG.DE</v>
      </c>
      <c r="R22" s="135">
        <f t="shared" si="1"/>
        <v>0.28011053042926387</v>
      </c>
      <c r="S22" s="135">
        <f t="shared" si="2"/>
        <v>2.5623298230115141E-2</v>
      </c>
      <c r="AI22" s="123" t="s">
        <v>73</v>
      </c>
      <c r="AJ22" s="123">
        <f t="shared" si="3"/>
        <v>1.5812948457856149E-2</v>
      </c>
      <c r="AK22" s="124">
        <f>'[2]E(Rp) &amp; Optimization (Major)'!$C22</f>
        <v>0.4501050830167323</v>
      </c>
      <c r="AL22" s="124">
        <f t="shared" si="4"/>
        <v>7.1174884783626506E-3</v>
      </c>
    </row>
    <row r="23" spans="1:38" x14ac:dyDescent="0.3">
      <c r="A23" s="99" t="s">
        <v>31182</v>
      </c>
      <c r="B23" s="100" t="str">
        <f>A76</f>
        <v>HNR1.DE</v>
      </c>
      <c r="C23" s="101">
        <f>_xlfn.XLOOKUP(Table37[[#This Row],[Symbol]],'E(Ri)'!$13:$13,'E(Ri)'!$5:$5)</f>
        <v>0.20856444200792332</v>
      </c>
      <c r="D23" s="101">
        <f>_xlfn.XLOOKUP(Table37[[#This Row],[Symbol]],'E(Ri)'!$13:$13,'E(Ri)'!$6:$6)</f>
        <v>8.3093403190407701E-4</v>
      </c>
      <c r="E23" s="102">
        <v>8.5691975384951005E-2</v>
      </c>
      <c r="F23" s="99">
        <f t="shared" si="5"/>
        <v>1.7872299030719005E-2</v>
      </c>
      <c r="G23" s="99">
        <f>_xlfn.XLOOKUP(P23,'E(Ri)'!$13:$13,'E(Ri)'!$7:$7)</f>
        <v>152834.85258964144</v>
      </c>
      <c r="H23" s="99">
        <f>_xlfn.XLOOKUP(Table37[[#This Row],[Symbol]],'E(Ri)'!$13:$13,'E(Ri)'!$7:$7)</f>
        <v>8.8921604229239472E-3</v>
      </c>
      <c r="I23" s="99">
        <f>_xlfn.XLOOKUP(Table37[[#This Row],[Symbol]],'E(Ri)'!$13:$13,'E(Ri)'!$8:$8)</f>
        <v>7.9070516987014993E-5</v>
      </c>
      <c r="J23" s="99">
        <f>_xlfn.XLOOKUP(Table37[[#This Row],[Symbol]],'E(Ri)'!$13:$13,'E(Ri)'!$9:$9)</f>
        <v>0.60831603974887782</v>
      </c>
      <c r="K23" s="99">
        <f>Table37[[#This Row],[Beta]]*Table37[[#This Row],[xi: Percentage]]</f>
        <v>5.2127803104431714E-2</v>
      </c>
      <c r="L23" s="99">
        <f>_xlfn.XLOOKUP(Table37[[#This Row],[Symbol]],'E(Ri)'!$13:$13,'E(Ri)'!$10:$10)</f>
        <v>4.2539152726633439E-4</v>
      </c>
      <c r="M23" s="103">
        <f t="shared" si="6"/>
        <v>0.01</v>
      </c>
      <c r="N23" s="103">
        <f t="shared" si="7"/>
        <v>0.99</v>
      </c>
      <c r="P23" s="32" t="s">
        <v>31176</v>
      </c>
      <c r="Q23" s="113" t="str">
        <f t="shared" si="0"/>
        <v>HNR1.DE</v>
      </c>
      <c r="R23" s="135">
        <f t="shared" si="1"/>
        <v>0.20856444200792332</v>
      </c>
      <c r="S23" s="135">
        <f t="shared" si="2"/>
        <v>8.8921604229239472E-3</v>
      </c>
      <c r="AI23" s="123" t="s">
        <v>61</v>
      </c>
      <c r="AJ23" s="123">
        <f t="shared" si="3"/>
        <v>8.5691975384951005E-2</v>
      </c>
      <c r="AK23" s="124">
        <f>'[2]E(Rp) &amp; Optimization (Major)'!$C23</f>
        <v>-0.24317470862912682</v>
      </c>
      <c r="AL23" s="124">
        <f t="shared" si="4"/>
        <v>-2.083812114608977E-2</v>
      </c>
    </row>
    <row r="24" spans="1:38" x14ac:dyDescent="0.3">
      <c r="A24" s="99" t="s">
        <v>31183</v>
      </c>
      <c r="B24" s="100" t="str">
        <f>A78</f>
        <v>IFX.DE</v>
      </c>
      <c r="C24" s="101">
        <f>_xlfn.XLOOKUP(Table37[[#This Row],[Symbol]],'E(Ri)'!$13:$13,'E(Ri)'!$5:$5)</f>
        <v>0.16605260354415191</v>
      </c>
      <c r="D24" s="101">
        <f>_xlfn.XLOOKUP(Table37[[#This Row],[Symbol]],'E(Ri)'!$13:$13,'E(Ri)'!$6:$6)</f>
        <v>6.6156415754642199E-4</v>
      </c>
      <c r="E24" s="102">
        <v>0.01</v>
      </c>
      <c r="F24" s="99">
        <f t="shared" si="5"/>
        <v>1.6605260354415191E-3</v>
      </c>
      <c r="G24" s="99">
        <f>_xlfn.XLOOKUP(P24,'E(Ri)'!$13:$13,'E(Ri)'!$7:$7)</f>
        <v>6861870.0796812745</v>
      </c>
      <c r="H24" s="99">
        <f>_xlfn.XLOOKUP(Table37[[#This Row],[Symbol]],'E(Ri)'!$13:$13,'E(Ri)'!$7:$7)</f>
        <v>1.7207086670331766E-2</v>
      </c>
      <c r="I24" s="99">
        <f>_xlfn.XLOOKUP(Table37[[#This Row],[Symbol]],'E(Ri)'!$13:$13,'E(Ri)'!$8:$8)</f>
        <v>2.9608383168030914E-4</v>
      </c>
      <c r="J24" s="99">
        <f>_xlfn.XLOOKUP(Table37[[#This Row],[Symbol]],'E(Ri)'!$13:$13,'E(Ri)'!$9:$9)</f>
        <v>1.3808190011572889</v>
      </c>
      <c r="K24" s="99">
        <f>Table37[[#This Row],[Beta]]*Table37[[#This Row],[xi: Percentage]]</f>
        <v>1.380819001157289E-2</v>
      </c>
      <c r="L24" s="99">
        <f>_xlfn.XLOOKUP(Table37[[#This Row],[Symbol]],'E(Ri)'!$13:$13,'E(Ri)'!$10:$10)</f>
        <v>-2.5411895894184109E-4</v>
      </c>
      <c r="M24" s="103">
        <f t="shared" si="6"/>
        <v>0.01</v>
      </c>
      <c r="N24" s="103">
        <f t="shared" si="7"/>
        <v>0.99</v>
      </c>
      <c r="P24" s="32" t="s">
        <v>31166</v>
      </c>
      <c r="Q24" s="113" t="str">
        <f t="shared" si="0"/>
        <v>IFX.DE</v>
      </c>
      <c r="R24" s="135">
        <f t="shared" si="1"/>
        <v>0.16605260354415191</v>
      </c>
      <c r="S24" s="135">
        <f t="shared" si="2"/>
        <v>1.7207086670331766E-2</v>
      </c>
      <c r="AI24" s="123" t="s">
        <v>68</v>
      </c>
      <c r="AJ24" s="123">
        <f t="shared" si="3"/>
        <v>0.01</v>
      </c>
      <c r="AK24" s="124">
        <f>'[2]E(Rp) &amp; Optimization (Major)'!$C24</f>
        <v>2.541181510492262E-2</v>
      </c>
      <c r="AL24" s="124">
        <f t="shared" si="4"/>
        <v>2.541181510492262E-4</v>
      </c>
    </row>
    <row r="25" spans="1:38" x14ac:dyDescent="0.3">
      <c r="A25" s="99" t="s">
        <v>31184</v>
      </c>
      <c r="B25" s="100" t="str">
        <f>A80</f>
        <v>LIN.DE</v>
      </c>
      <c r="C25" s="101">
        <f>_xlfn.XLOOKUP(Table37[[#This Row],[Symbol]],'E(Ri)'!$13:$13,'E(Ri)'!$5:$5)</f>
        <v>0.15153454603921646</v>
      </c>
      <c r="D25" s="101">
        <f>_xlfn.XLOOKUP(Table37[[#This Row],[Symbol]],'E(Ri)'!$13:$13,'E(Ri)'!$6:$6)</f>
        <v>6.037232909928943E-4</v>
      </c>
      <c r="E25" s="102">
        <v>0.01</v>
      </c>
      <c r="F25" s="99">
        <f t="shared" si="5"/>
        <v>1.5153454603921647E-3</v>
      </c>
      <c r="G25" s="99">
        <f>_xlfn.XLOOKUP(P25,'E(Ri)'!$13:$13,'E(Ri)'!$7:$7)</f>
        <v>792591.203187251</v>
      </c>
      <c r="H25" s="99">
        <f>_xlfn.XLOOKUP(Table37[[#This Row],[Symbol]],'E(Ri)'!$13:$13,'E(Ri)'!$7:$7)</f>
        <v>1.1565556169147008E-2</v>
      </c>
      <c r="I25" s="99">
        <f>_xlfn.XLOOKUP(Table37[[#This Row],[Symbol]],'E(Ri)'!$13:$13,'E(Ri)'!$8:$8)</f>
        <v>1.3376208950169441E-4</v>
      </c>
      <c r="J25" s="99">
        <f>_xlfn.XLOOKUP(Table37[[#This Row],[Symbol]],'E(Ri)'!$13:$13,'E(Ri)'!$9:$9)</f>
        <v>1.0480918277905016</v>
      </c>
      <c r="K25" s="99">
        <f>Table37[[#This Row],[Beta]]*Table37[[#This Row],[xi: Percentage]]</f>
        <v>1.0480918277905015E-2</v>
      </c>
      <c r="L25" s="99">
        <f>_xlfn.XLOOKUP(Table37[[#This Row],[Symbol]],'E(Ri)'!$13:$13,'E(Ri)'!$10:$10)</f>
        <v>-9.1716551873453444E-5</v>
      </c>
      <c r="M25" s="103">
        <f t="shared" si="6"/>
        <v>0.01</v>
      </c>
      <c r="N25" s="103">
        <f t="shared" si="7"/>
        <v>0.99</v>
      </c>
      <c r="P25" s="32" t="s">
        <v>31177</v>
      </c>
      <c r="Q25" s="113" t="str">
        <f t="shared" si="0"/>
        <v>LIN.DE</v>
      </c>
      <c r="R25" s="135">
        <f t="shared" si="1"/>
        <v>0.15153454603921646</v>
      </c>
      <c r="S25" s="135">
        <f t="shared" si="2"/>
        <v>1.1565556169147008E-2</v>
      </c>
      <c r="AI25" s="123" t="s">
        <v>50</v>
      </c>
      <c r="AJ25" s="123">
        <f t="shared" si="3"/>
        <v>0.01</v>
      </c>
      <c r="AK25" s="124">
        <f>'[2]E(Rp) &amp; Optimization (Major)'!$C25</f>
        <v>0.11464400123335657</v>
      </c>
      <c r="AL25" s="124">
        <f t="shared" si="4"/>
        <v>1.1464400123335657E-3</v>
      </c>
    </row>
    <row r="26" spans="1:38" x14ac:dyDescent="0.3">
      <c r="A26" s="99" t="s">
        <v>31185</v>
      </c>
      <c r="B26" s="100" t="str">
        <f>A82</f>
        <v>MRK.DE</v>
      </c>
      <c r="C26" s="101">
        <f>_xlfn.XLOOKUP(Table37[[#This Row],[Symbol]],'E(Ri)'!$13:$13,'E(Ri)'!$5:$5)</f>
        <v>0.26164621976029939</v>
      </c>
      <c r="D26" s="101">
        <f>_xlfn.XLOOKUP(Table37[[#This Row],[Symbol]],'E(Ri)'!$13:$13,'E(Ri)'!$6:$6)</f>
        <v>1.0424152181685235E-3</v>
      </c>
      <c r="E26" s="102">
        <v>9.3038683643739947E-2</v>
      </c>
      <c r="F26" s="99">
        <f t="shared" si="5"/>
        <v>2.4343219866858955E-2</v>
      </c>
      <c r="G26" s="99">
        <f>_xlfn.XLOOKUP(P26,'E(Ri)'!$13:$13,'E(Ri)'!$7:$7)</f>
        <v>503144.78087649401</v>
      </c>
      <c r="H26" s="99">
        <f>_xlfn.XLOOKUP(Table37[[#This Row],[Symbol]],'E(Ri)'!$13:$13,'E(Ri)'!$7:$7)</f>
        <v>1.0561215938977925E-2</v>
      </c>
      <c r="I26" s="99">
        <f>_xlfn.XLOOKUP(Table37[[#This Row],[Symbol]],'E(Ri)'!$13:$13,'E(Ri)'!$8:$8)</f>
        <v>1.1153928210972138E-4</v>
      </c>
      <c r="J26" s="99">
        <f>_xlfn.XLOOKUP(Table37[[#This Row],[Symbol]],'E(Ri)'!$13:$13,'E(Ri)'!$9:$9)</f>
        <v>0.53285464464965848</v>
      </c>
      <c r="K26" s="99">
        <f>Table37[[#This Row],[Beta]]*Table37[[#This Row],[xi: Percentage]]</f>
        <v>4.957609471165704E-2</v>
      </c>
      <c r="L26" s="99">
        <f>_xlfn.XLOOKUP(Table37[[#This Row],[Symbol]],'E(Ri)'!$13:$13,'E(Ri)'!$10:$10)</f>
        <v>6.8593187438761795E-4</v>
      </c>
      <c r="M26" s="103">
        <f t="shared" si="6"/>
        <v>0.01</v>
      </c>
      <c r="N26" s="103">
        <f t="shared" si="7"/>
        <v>0.99</v>
      </c>
      <c r="P26" s="32" t="s">
        <v>31167</v>
      </c>
      <c r="Q26" s="113" t="str">
        <f t="shared" si="0"/>
        <v>MRK.DE</v>
      </c>
      <c r="R26" s="135">
        <f t="shared" si="1"/>
        <v>0.26164621976029939</v>
      </c>
      <c r="S26" s="135">
        <f t="shared" si="2"/>
        <v>1.0561215938977925E-2</v>
      </c>
      <c r="AI26" s="123" t="s">
        <v>63</v>
      </c>
      <c r="AJ26" s="123">
        <f t="shared" si="3"/>
        <v>9.3038683643739947E-2</v>
      </c>
      <c r="AK26" s="124">
        <f>'[2]E(Rp) &amp; Optimization (Major)'!$C26</f>
        <v>0.27004175780686884</v>
      </c>
      <c r="AL26" s="124">
        <f t="shared" si="4"/>
        <v>2.5124329675192712E-2</v>
      </c>
    </row>
    <row r="27" spans="1:38" s="71" customFormat="1" ht="15" thickBot="1" x14ac:dyDescent="0.35">
      <c r="A27" s="96"/>
      <c r="B27" s="97"/>
      <c r="C27" s="156"/>
      <c r="D27" s="126"/>
      <c r="E27" s="127"/>
      <c r="F27" s="128"/>
      <c r="G27" s="129"/>
      <c r="H27" s="129"/>
      <c r="I27" s="129"/>
      <c r="J27" s="129"/>
      <c r="K27" s="97"/>
      <c r="L27" s="97"/>
      <c r="M27" s="97"/>
      <c r="N27" s="97"/>
      <c r="Q27" s="71" t="s">
        <v>31307</v>
      </c>
      <c r="R27" s="136">
        <f>F28</f>
        <v>0.28700920480738756</v>
      </c>
      <c r="S27" s="136" cm="1">
        <f t="array" ref="S27">SQRT(MMULT(MMULT(TRANSPOSE(E6:E26),'Cov Matrix'!B511:V531),'E(Rp) &amp; Optimization (Major)'!E6:E26))</f>
        <v>6.4106140862622346E-3</v>
      </c>
      <c r="AJ27" s="121">
        <f>SUM(AJ6:AJ26)</f>
        <v>0.99999999999998057</v>
      </c>
      <c r="AK27" s="121" t="s">
        <v>31302</v>
      </c>
      <c r="AL27" s="121">
        <f t="shared" ref="AL27" si="8">SUM(AL6:AL26)</f>
        <v>4.3577842594238109E-2</v>
      </c>
    </row>
    <row r="28" spans="1:38" ht="15" thickBot="1" x14ac:dyDescent="0.35">
      <c r="A28" s="99"/>
      <c r="B28" s="99" t="s">
        <v>31202</v>
      </c>
      <c r="C28" s="101">
        <f t="shared" ref="C28:L28" si="9">SUM(C6:C26)</f>
        <v>4.6056952097887791</v>
      </c>
      <c r="D28" s="101">
        <f t="shared" si="9"/>
        <v>1.8349383305931392E-2</v>
      </c>
      <c r="E28" s="106">
        <f t="shared" si="9"/>
        <v>0.99999999999998057</v>
      </c>
      <c r="F28" s="109">
        <f t="shared" si="9"/>
        <v>0.28700920480738756</v>
      </c>
      <c r="G28" s="102">
        <f t="shared" si="9"/>
        <v>52631414.1314741</v>
      </c>
      <c r="H28" s="101">
        <f t="shared" si="9"/>
        <v>0.27978754405859318</v>
      </c>
      <c r="I28" s="101">
        <f t="shared" si="9"/>
        <v>4.1205775858939846E-3</v>
      </c>
      <c r="J28" s="101">
        <f t="shared" si="9"/>
        <v>18.551604537665263</v>
      </c>
      <c r="K28" s="130">
        <f>SUM(K6:K26)</f>
        <v>0.627173715104133</v>
      </c>
      <c r="L28" s="101">
        <f t="shared" si="9"/>
        <v>6.0094367138856459E-3</v>
      </c>
      <c r="M28" s="101"/>
      <c r="N28" s="101"/>
      <c r="Q28" s="137" t="s">
        <v>31308</v>
      </c>
      <c r="R28" s="137">
        <f>'E(Rp) &amp; Optimization (1)'!$F$28</f>
        <v>0.27999999999998654</v>
      </c>
      <c r="S28" s="137">
        <f>'E(Rp) &amp; Optimization (1)'!$H$33</f>
        <v>6.2762279897560043E-3</v>
      </c>
    </row>
    <row r="29" spans="1:38" ht="15" thickBot="1" x14ac:dyDescent="0.35">
      <c r="A29" s="99"/>
      <c r="B29" s="99"/>
      <c r="C29" s="101"/>
      <c r="D29" s="101"/>
      <c r="E29" s="101"/>
      <c r="F29" s="110" t="s">
        <v>6</v>
      </c>
      <c r="G29" s="101"/>
      <c r="H29" s="111" t="s">
        <v>31203</v>
      </c>
      <c r="I29" s="101"/>
      <c r="J29" s="101"/>
      <c r="K29" s="130"/>
      <c r="L29" s="101"/>
      <c r="M29" s="101"/>
      <c r="N29" s="101"/>
      <c r="Q29" s="137" t="s">
        <v>31309</v>
      </c>
      <c r="R29" s="137">
        <f>'E(Rp) &amp; Optimization (2)'!$F$28</f>
        <v>0.23999972999973251</v>
      </c>
      <c r="S29" s="137">
        <f>'E(Rp) &amp; Optimization (2)'!$H$33</f>
        <v>6.0848825963851997E-3</v>
      </c>
    </row>
    <row r="30" spans="1:38" ht="15" thickBot="1" x14ac:dyDescent="0.35">
      <c r="A30" s="99"/>
      <c r="B30" s="107" t="s">
        <v>40</v>
      </c>
      <c r="C30" s="108">
        <f>F28/H30</f>
        <v>2.8203039881491132</v>
      </c>
      <c r="D30" s="99"/>
      <c r="E30" s="99"/>
      <c r="F30" s="99"/>
      <c r="G30" s="99"/>
      <c r="H30" s="112">
        <f t="array" ref="H30">SQRT(MMULT(MMULT(TRANSPOSE(E6:E26),'Cov Matrix'!B511:V531),'E(Rp) &amp; Optimization (Major)'!E6:E26*252))</f>
        <v>0.10176534374074465</v>
      </c>
      <c r="I30" s="99"/>
      <c r="J30" s="99"/>
      <c r="K30" s="99"/>
      <c r="L30" s="99"/>
      <c r="M30" s="99"/>
      <c r="N30" s="99"/>
      <c r="Q30" s="137" t="s">
        <v>31310</v>
      </c>
      <c r="R30" s="137">
        <f>'E(Rp) &amp; Optimization (3)'!$F$28</f>
        <v>0.22000000000000161</v>
      </c>
      <c r="S30" s="137">
        <f>'E(Rp) &amp; Optimization (3)'!$H$33</f>
        <v>6.6050662632997931E-3</v>
      </c>
    </row>
    <row r="31" spans="1:38" x14ac:dyDescent="0.3">
      <c r="A31" s="46"/>
      <c r="Q31" s="137" t="s">
        <v>31311</v>
      </c>
      <c r="R31" s="137">
        <f>'E(Rp) &amp; Optimization (4)'!$F$28</f>
        <v>0.19999975000000003</v>
      </c>
      <c r="S31" s="137">
        <f>'E(Rp) &amp; Optimization (4)'!$H$33</f>
        <v>7.4830527772018754E-3</v>
      </c>
    </row>
    <row r="32" spans="1:38" x14ac:dyDescent="0.3">
      <c r="A32" s="46"/>
      <c r="H32" s="132" t="s">
        <v>31306</v>
      </c>
      <c r="Q32" s="137" t="s">
        <v>31312</v>
      </c>
      <c r="R32" s="137">
        <f>'E(Rp) &amp; Optimization (5)'!$F$28</f>
        <v>0.31000028697832749</v>
      </c>
      <c r="S32" s="137">
        <f>'E(Rp) &amp; Optimization (5)'!$H$33</f>
        <v>7.0954302431860692E-3</v>
      </c>
    </row>
    <row r="33" spans="1:45" x14ac:dyDescent="0.3">
      <c r="A33" s="46"/>
      <c r="H33" s="132" cm="1">
        <f t="array" ref="H33">SQRT(MMULT(MMULT(TRANSPOSE(E6:E26),'Cov Matrix'!B511:V531),'E(Rp) &amp; Optimization (Major)'!E6:E26))</f>
        <v>6.4106140862622346E-3</v>
      </c>
      <c r="Q33" s="137" t="s">
        <v>31313</v>
      </c>
      <c r="R33" s="137">
        <f>'E(Rp) &amp; Optimization (6)'!$F$28</f>
        <v>0.33000028697832745</v>
      </c>
      <c r="S33" s="137">
        <f>'E(Rp) &amp; Optimization (6)'!$H$33</f>
        <v>7.9193283375027287E-3</v>
      </c>
    </row>
    <row r="34" spans="1:45" x14ac:dyDescent="0.3">
      <c r="A34" s="46"/>
      <c r="H34" s="133"/>
      <c r="Q34" s="137" t="s">
        <v>31314</v>
      </c>
      <c r="R34" s="137">
        <f>'E(Rp) &amp; Optimization (7)'!$F$28</f>
        <v>0.35000000000000198</v>
      </c>
      <c r="S34" s="137">
        <f>'E(Rp) &amp; Optimization (7)'!$H$33</f>
        <v>9.207549339051652E-3</v>
      </c>
    </row>
    <row r="35" spans="1:45" x14ac:dyDescent="0.3">
      <c r="A35" s="46"/>
      <c r="H35" s="133"/>
      <c r="Q35" s="137" t="s">
        <v>31315</v>
      </c>
      <c r="R35" s="137">
        <f>'E(Rp) &amp; Optimization (8)'!$F$28</f>
        <v>0.37000028697611542</v>
      </c>
      <c r="S35" s="137">
        <f>'E(Rp) &amp; Optimization (8)'!$H$33</f>
        <v>1.0137923273734173E-2</v>
      </c>
    </row>
    <row r="36" spans="1:45" x14ac:dyDescent="0.3">
      <c r="A36" s="46"/>
      <c r="H36" s="133"/>
      <c r="Q36" s="137" t="s">
        <v>31316</v>
      </c>
      <c r="R36" s="137">
        <f>'E(Rp) &amp; Optimization (9)'!$F$28</f>
        <v>0.39000000000001961</v>
      </c>
      <c r="S36" s="137">
        <f>'E(Rp) &amp; Optimization (9)'!$H$33</f>
        <v>1.1711687345449235E-2</v>
      </c>
    </row>
    <row r="37" spans="1:45" x14ac:dyDescent="0.3">
      <c r="A37" s="46"/>
      <c r="H37" s="133"/>
      <c r="Q37" s="137" t="s">
        <v>31317</v>
      </c>
      <c r="R37" s="137">
        <f>'E(Rp) &amp; Optimization (10)'!$F$28</f>
        <v>0.39451964744106532</v>
      </c>
      <c r="S37" s="137">
        <f>'E(Rp) &amp; Optimization (10)'!$H$33</f>
        <v>1.2127706547948357E-2</v>
      </c>
    </row>
    <row r="38" spans="1:45" x14ac:dyDescent="0.3">
      <c r="Q38" s="131"/>
      <c r="R38" s="134"/>
      <c r="S38" s="131"/>
    </row>
    <row r="39" spans="1:45" x14ac:dyDescent="0.3">
      <c r="A39" s="179" t="s">
        <v>31191</v>
      </c>
      <c r="B39" s="179"/>
      <c r="C39" s="179"/>
      <c r="D39" s="179"/>
      <c r="E39" s="179"/>
      <c r="F39" s="179"/>
      <c r="G39" s="60"/>
      <c r="H39" s="60"/>
      <c r="I39" s="60"/>
      <c r="J39" s="60"/>
      <c r="K39" s="60"/>
      <c r="L39" s="60"/>
      <c r="M39" s="60"/>
      <c r="N39" s="60"/>
      <c r="O39" s="24"/>
      <c r="P39" s="24"/>
      <c r="Q39" s="24"/>
      <c r="R39" s="24"/>
      <c r="S39" s="24"/>
      <c r="T39" s="24"/>
      <c r="U39" s="24"/>
      <c r="V39" s="24"/>
      <c r="W39" s="24"/>
      <c r="X39" s="24"/>
    </row>
    <row r="40" spans="1:45" x14ac:dyDescent="0.3">
      <c r="A40" s="30" t="str">
        <f>'E(Ri)'!C$13</f>
        <v>RWE.De</v>
      </c>
      <c r="B40" s="30" t="str">
        <f>'E(Ri)'!D$13</f>
        <v>Volume1</v>
      </c>
      <c r="C40" s="30" t="str">
        <f>'E(Ri)'!E$13</f>
        <v>ADS.DE</v>
      </c>
      <c r="D40" s="30"/>
      <c r="E40" s="30" t="str">
        <f>'E(Ri)'!F$13</f>
        <v>Volume2</v>
      </c>
      <c r="F40" s="30" t="str">
        <f>'E(Ri)'!G$13</f>
        <v>AIR.DE</v>
      </c>
      <c r="G40" s="30" t="str">
        <f>'E(Ri)'!I$13</f>
        <v>ALV.DE</v>
      </c>
      <c r="H40" s="30" t="str">
        <f>'E(Ri)'!J$13</f>
        <v>Volume4</v>
      </c>
      <c r="I40" s="30" t="str">
        <f>'E(Ri)'!K$13</f>
        <v>BAS.DE</v>
      </c>
      <c r="J40" s="30"/>
      <c r="K40" s="30"/>
      <c r="L40" s="30"/>
      <c r="M40" s="30" t="str">
        <f>'E(Ri)'!L$13</f>
        <v>Volume5</v>
      </c>
      <c r="N40" s="30" t="str">
        <f>'E(Ri)'!M$13</f>
        <v>BAYN.DE</v>
      </c>
      <c r="O40" s="23" t="str">
        <f>'E(Ri)'!O$13</f>
        <v>BEI.DE</v>
      </c>
      <c r="P40" s="23" t="str">
        <f>'E(Ri)'!P$13</f>
        <v>Volume7</v>
      </c>
      <c r="Q40" s="23" t="str">
        <f>'E(Ri)'!Q$13</f>
        <v>BMW.DE</v>
      </c>
      <c r="R40" s="23" t="str">
        <f>'E(Ri)'!R$13</f>
        <v>Volume8</v>
      </c>
      <c r="S40" s="23" t="str">
        <f>'E(Ri)'!S$13</f>
        <v>CON.DE</v>
      </c>
      <c r="T40" s="23" t="str">
        <f>'E(Ri)'!T$13</f>
        <v>Volume9</v>
      </c>
      <c r="U40" s="23" t="str">
        <f>'E(Ri)'!U$13</f>
        <v>DB1.DE</v>
      </c>
      <c r="V40" s="23" t="str">
        <f>'E(Ri)'!V$13</f>
        <v>Volume10</v>
      </c>
      <c r="W40" s="23" t="str">
        <f>'E(Ri)'!W$13</f>
        <v>DBK.DE</v>
      </c>
      <c r="X40" s="23" t="str">
        <f>'E(Ri)'!X$13</f>
        <v>Volume11</v>
      </c>
      <c r="Y40" s="23" t="str">
        <f>'E(Ri)'!Y$13</f>
        <v>DPW.DE</v>
      </c>
      <c r="Z40" s="23" t="str">
        <f>'E(Ri)'!Z$13</f>
        <v>Volume12</v>
      </c>
      <c r="AA40" s="23" t="str">
        <f>'E(Ri)'!AA$13</f>
        <v>DTE.DE</v>
      </c>
      <c r="AB40" s="23" t="str">
        <f>'E(Ri)'!AB$13</f>
        <v>Volume13</v>
      </c>
      <c r="AC40" s="23" t="str">
        <f>'E(Ri)'!AC$13</f>
        <v>SHL.DE</v>
      </c>
      <c r="AD40" s="23" t="str">
        <f>'E(Ri)'!AD$13</f>
        <v>Volume14</v>
      </c>
      <c r="AE40" s="23" t="str">
        <f>'E(Ri)'!AE$13</f>
        <v>MTX.DE</v>
      </c>
      <c r="AF40" s="23" t="str">
        <f>'E(Ri)'!AF$13</f>
        <v>Volume15</v>
      </c>
      <c r="AG40" s="23" t="str">
        <f>'E(Ri)'!AG$13</f>
        <v>PUM.DE</v>
      </c>
      <c r="AH40" s="23" t="str">
        <f>'E(Ri)'!AH$13</f>
        <v>Volume16</v>
      </c>
      <c r="AI40" s="23" t="str">
        <f>'E(Ri)'!AI$13</f>
        <v>HFG.DE</v>
      </c>
      <c r="AJ40" s="23"/>
      <c r="AK40" s="23" t="str">
        <f>'E(Ri)'!AJ$13</f>
        <v>Volume17</v>
      </c>
      <c r="AL40" s="23" t="str">
        <f>'E(Ri)'!AK$13</f>
        <v>HNR1.DE</v>
      </c>
      <c r="AM40" s="23" t="str">
        <f>'E(Ri)'!AL$13</f>
        <v>Volume18</v>
      </c>
      <c r="AN40" s="23" t="str">
        <f>'E(Ri)'!AM$13</f>
        <v>IFX.DE</v>
      </c>
      <c r="AO40" s="23" t="str">
        <f>'E(Ri)'!AN$13</f>
        <v>Volume19</v>
      </c>
      <c r="AP40" s="23" t="str">
        <f>'E(Ri)'!AO$13</f>
        <v>LIN.DE</v>
      </c>
      <c r="AQ40" s="23" t="str">
        <f>'E(Ri)'!AP$13</f>
        <v>Volume20</v>
      </c>
      <c r="AR40" s="23" t="str">
        <f>'E(Ri)'!AQ$13</f>
        <v>MRK.DE</v>
      </c>
      <c r="AS40" s="23" t="str">
        <f>'E(Ri)'!AR$13</f>
        <v>Volume21</v>
      </c>
    </row>
    <row r="42" spans="1:45" x14ac:dyDescent="0.3">
      <c r="A42" s="30" t="str">
        <f>'E(Ri)'!C$13</f>
        <v>RWE.De</v>
      </c>
      <c r="N42"/>
    </row>
    <row r="43" spans="1:45" x14ac:dyDescent="0.3">
      <c r="A43" s="30" t="str">
        <f>'E(Ri)'!D$13</f>
        <v>Volume1</v>
      </c>
      <c r="N43"/>
    </row>
    <row r="44" spans="1:45" hidden="1" x14ac:dyDescent="0.3">
      <c r="A44" s="30" t="str">
        <f>'E(Ri)'!E$13</f>
        <v>ADS.DE</v>
      </c>
      <c r="N44"/>
    </row>
    <row r="45" spans="1:45" x14ac:dyDescent="0.3">
      <c r="A45" s="30" t="str">
        <f>'E(Ri)'!F$13</f>
        <v>Volume2</v>
      </c>
      <c r="N45"/>
    </row>
    <row r="46" spans="1:45" hidden="1" x14ac:dyDescent="0.3">
      <c r="A46" s="30" t="str">
        <f>'E(Ri)'!G$13</f>
        <v>AIR.DE</v>
      </c>
      <c r="N46"/>
    </row>
    <row r="47" spans="1:45" x14ac:dyDescent="0.3">
      <c r="A47" s="30" t="str">
        <f>'E(Ri)'!H$13</f>
        <v>Volume3</v>
      </c>
      <c r="N47"/>
    </row>
    <row r="48" spans="1:45" hidden="1" x14ac:dyDescent="0.3">
      <c r="A48" s="30" t="str">
        <f>'E(Ri)'!I$13</f>
        <v>ALV.DE</v>
      </c>
      <c r="N48"/>
    </row>
    <row r="49" spans="1:14" x14ac:dyDescent="0.3">
      <c r="A49" s="30" t="str">
        <f>'E(Ri)'!J$13</f>
        <v>Volume4</v>
      </c>
      <c r="N49"/>
    </row>
    <row r="50" spans="1:14" hidden="1" x14ac:dyDescent="0.3">
      <c r="A50" s="30" t="str">
        <f>'E(Ri)'!K$13</f>
        <v>BAS.DE</v>
      </c>
      <c r="N50"/>
    </row>
    <row r="51" spans="1:14" x14ac:dyDescent="0.3">
      <c r="A51" s="30" t="str">
        <f>'E(Ri)'!L$13</f>
        <v>Volume5</v>
      </c>
      <c r="N51"/>
    </row>
    <row r="52" spans="1:14" hidden="1" x14ac:dyDescent="0.3">
      <c r="A52" s="30" t="str">
        <f>'E(Ri)'!M$13</f>
        <v>BAYN.DE</v>
      </c>
      <c r="N52"/>
    </row>
    <row r="53" spans="1:14" x14ac:dyDescent="0.3">
      <c r="A53" s="30" t="str">
        <f>'E(Ri)'!N$13</f>
        <v>Volume6</v>
      </c>
      <c r="N53"/>
    </row>
    <row r="54" spans="1:14" hidden="1" x14ac:dyDescent="0.3">
      <c r="A54" s="30" t="str">
        <f>'E(Ri)'!O$13</f>
        <v>BEI.DE</v>
      </c>
      <c r="N54"/>
    </row>
    <row r="55" spans="1:14" x14ac:dyDescent="0.3">
      <c r="A55" s="30" t="str">
        <f>'E(Ri)'!P$13</f>
        <v>Volume7</v>
      </c>
      <c r="N55"/>
    </row>
    <row r="56" spans="1:14" hidden="1" x14ac:dyDescent="0.3">
      <c r="A56" s="30" t="str">
        <f>'E(Ri)'!Q$13</f>
        <v>BMW.DE</v>
      </c>
      <c r="N56"/>
    </row>
    <row r="57" spans="1:14" x14ac:dyDescent="0.3">
      <c r="A57" s="30" t="str">
        <f>'E(Ri)'!R$13</f>
        <v>Volume8</v>
      </c>
      <c r="N57"/>
    </row>
    <row r="58" spans="1:14" hidden="1" x14ac:dyDescent="0.3">
      <c r="A58" s="30" t="str">
        <f>'E(Ri)'!S$13</f>
        <v>CON.DE</v>
      </c>
      <c r="N58"/>
    </row>
    <row r="59" spans="1:14" x14ac:dyDescent="0.3">
      <c r="A59" s="30" t="str">
        <f>'E(Ri)'!T$13</f>
        <v>Volume9</v>
      </c>
      <c r="N59"/>
    </row>
    <row r="60" spans="1:14" hidden="1" x14ac:dyDescent="0.3">
      <c r="A60" s="30" t="str">
        <f>'E(Ri)'!U$13</f>
        <v>DB1.DE</v>
      </c>
      <c r="N60"/>
    </row>
    <row r="61" spans="1:14" x14ac:dyDescent="0.3">
      <c r="A61" s="30" t="str">
        <f>'E(Ri)'!V$13</f>
        <v>Volume10</v>
      </c>
      <c r="N61"/>
    </row>
    <row r="62" spans="1:14" hidden="1" x14ac:dyDescent="0.3">
      <c r="A62" s="30" t="str">
        <f>'E(Ri)'!W$13</f>
        <v>DBK.DE</v>
      </c>
      <c r="N62"/>
    </row>
    <row r="63" spans="1:14" x14ac:dyDescent="0.3">
      <c r="A63" s="30" t="str">
        <f>'E(Ri)'!X$13</f>
        <v>Volume11</v>
      </c>
      <c r="N63"/>
    </row>
    <row r="64" spans="1:14" hidden="1" x14ac:dyDescent="0.3">
      <c r="A64" s="30" t="str">
        <f>'E(Ri)'!Y$13</f>
        <v>DPW.DE</v>
      </c>
    </row>
    <row r="65" spans="1:1" x14ac:dyDescent="0.3">
      <c r="A65" s="30" t="str">
        <f>'E(Ri)'!Z$13</f>
        <v>Volume12</v>
      </c>
    </row>
    <row r="66" spans="1:1" hidden="1" x14ac:dyDescent="0.3">
      <c r="A66" s="30" t="str">
        <f>'E(Ri)'!AA$13</f>
        <v>DTE.DE</v>
      </c>
    </row>
    <row r="67" spans="1:1" x14ac:dyDescent="0.3">
      <c r="A67" s="30" t="str">
        <f>'E(Ri)'!AB$13</f>
        <v>Volume13</v>
      </c>
    </row>
    <row r="68" spans="1:1" hidden="1" x14ac:dyDescent="0.3">
      <c r="A68" s="30" t="str">
        <f>'E(Ri)'!AC$13</f>
        <v>SHL.DE</v>
      </c>
    </row>
    <row r="69" spans="1:1" x14ac:dyDescent="0.3">
      <c r="A69" s="30" t="str">
        <f>'E(Ri)'!AD$13</f>
        <v>Volume14</v>
      </c>
    </row>
    <row r="70" spans="1:1" hidden="1" x14ac:dyDescent="0.3">
      <c r="A70" s="30" t="str">
        <f>'E(Ri)'!AE$13</f>
        <v>MTX.DE</v>
      </c>
    </row>
    <row r="71" spans="1:1" x14ac:dyDescent="0.3">
      <c r="A71" s="30" t="str">
        <f>'E(Ri)'!AF$13</f>
        <v>Volume15</v>
      </c>
    </row>
    <row r="72" spans="1:1" hidden="1" x14ac:dyDescent="0.3">
      <c r="A72" s="30" t="str">
        <f>'E(Ri)'!AG$13</f>
        <v>PUM.DE</v>
      </c>
    </row>
    <row r="73" spans="1:1" x14ac:dyDescent="0.3">
      <c r="A73" s="30" t="str">
        <f>'E(Ri)'!AH$13</f>
        <v>Volume16</v>
      </c>
    </row>
    <row r="74" spans="1:1" hidden="1" x14ac:dyDescent="0.3">
      <c r="A74" s="30" t="str">
        <f>'E(Ri)'!AI$13</f>
        <v>HFG.DE</v>
      </c>
    </row>
    <row r="75" spans="1:1" x14ac:dyDescent="0.3">
      <c r="A75" s="30" t="str">
        <f>'E(Ri)'!AJ$13</f>
        <v>Volume17</v>
      </c>
    </row>
    <row r="76" spans="1:1" hidden="1" x14ac:dyDescent="0.3">
      <c r="A76" s="30" t="str">
        <f>'E(Ri)'!AK$13</f>
        <v>HNR1.DE</v>
      </c>
    </row>
    <row r="77" spans="1:1" x14ac:dyDescent="0.3">
      <c r="A77" s="30" t="str">
        <f>'E(Ri)'!AL$13</f>
        <v>Volume18</v>
      </c>
    </row>
    <row r="78" spans="1:1" hidden="1" x14ac:dyDescent="0.3">
      <c r="A78" s="30" t="str">
        <f>'E(Ri)'!AM$13</f>
        <v>IFX.DE</v>
      </c>
    </row>
    <row r="79" spans="1:1" x14ac:dyDescent="0.3">
      <c r="A79" s="30" t="str">
        <f>'E(Ri)'!AN$13</f>
        <v>Volume19</v>
      </c>
    </row>
    <row r="80" spans="1:1" hidden="1" x14ac:dyDescent="0.3">
      <c r="A80" s="30" t="str">
        <f>'E(Ri)'!AO$13</f>
        <v>LIN.DE</v>
      </c>
    </row>
    <row r="81" spans="1:1" x14ac:dyDescent="0.3">
      <c r="A81" s="30" t="str">
        <f>'E(Ri)'!AP$13</f>
        <v>Volume20</v>
      </c>
    </row>
    <row r="82" spans="1:1" hidden="1" x14ac:dyDescent="0.3">
      <c r="A82" s="30" t="str">
        <f>'E(Ri)'!AQ$13</f>
        <v>MRK.DE</v>
      </c>
    </row>
    <row r="83" spans="1:1" x14ac:dyDescent="0.3">
      <c r="A83" s="30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42:A83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6">
    <mergeCell ref="AI4:AL4"/>
    <mergeCell ref="B4:L4"/>
    <mergeCell ref="A39:F39"/>
    <mergeCell ref="B1:L1"/>
    <mergeCell ref="B2:L2"/>
    <mergeCell ref="B3:L3"/>
  </mergeCells>
  <conditionalFormatting sqref="G5:G26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{C32E1778-F4E5-41F7-883B-3AA276E0D53C}</x14:id>
        </ext>
      </extLst>
    </cfRule>
  </conditionalFormatting>
  <conditionalFormatting sqref="C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:C26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{C181D5A9-80FD-477B-A384-956D217C6F54}</x14:id>
        </ext>
      </extLst>
    </cfRule>
  </conditionalFormatting>
  <conditionalFormatting sqref="H5:H26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{207E7FFB-55B9-4C92-BFB9-2E6BDE231EF5}</x14:id>
        </ext>
      </extLst>
    </cfRule>
  </conditionalFormatting>
  <conditionalFormatting sqref="J6:J26">
    <cfRule type="cellIs" dxfId="27" priority="3" operator="greaterThan">
      <formula>0.999999999</formula>
    </cfRule>
  </conditionalFormatting>
  <conditionalFormatting sqref="K6:K26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{6AC03F2A-AF49-4B9F-B0EE-14FB4837ABA3}</x14:id>
        </ext>
      </extLst>
    </cfRule>
  </conditionalFormatting>
  <conditionalFormatting sqref="F6:F2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{79030880-E674-4CF5-BC05-0E0FEDD996B8}</x14:id>
        </ext>
      </extLst>
    </cfRule>
  </conditionalFormatting>
  <pageMargins left="0.7" right="0.7" top="0.75" bottom="0.75" header="0.3" footer="0.3"/>
  <pageSetup orientation="portrait" horizontalDpi="1200" verticalDpi="1200" r:id="rId1"/>
  <ignoredErrors>
    <ignoredError sqref="B6:G26" calculatedColumn="1"/>
  </ignoredErrors>
  <drawing r:id="rId2"/>
  <tableParts count="2">
    <tablePart r:id="rId3"/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32E1778-F4E5-41F7-883B-3AA276E0D5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G5:G26</xm:sqref>
        </x14:conditionalFormatting>
        <x14:conditionalFormatting xmlns:xm="http://schemas.microsoft.com/office/excel/2006/main">
          <x14:cfRule type="dataBar" id="{C181D5A9-80FD-477B-A384-956D217C6F5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C5:C26</xm:sqref>
        </x14:conditionalFormatting>
        <x14:conditionalFormatting xmlns:xm="http://schemas.microsoft.com/office/excel/2006/main">
          <x14:cfRule type="dataBar" id="{207E7FFB-55B9-4C92-BFB9-2E6BDE231EF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H5:H26</xm:sqref>
        </x14:conditionalFormatting>
        <x14:conditionalFormatting xmlns:xm="http://schemas.microsoft.com/office/excel/2006/main">
          <x14:cfRule type="dataBar" id="{6AC03F2A-AF49-4B9F-B0EE-14FB4837ABA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K6:K26</xm:sqref>
        </x14:conditionalFormatting>
        <x14:conditionalFormatting xmlns:xm="http://schemas.microsoft.com/office/excel/2006/main">
          <x14:cfRule type="dataBar" id="{79030880-E674-4CF5-BC05-0E0FEDD996B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F6:F26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42077-6D18-4E68-9C52-2EE398E14189}">
  <dimension ref="A1:J49"/>
  <sheetViews>
    <sheetView topLeftCell="A31" workbookViewId="0">
      <selection activeCell="D18" sqref="D18"/>
    </sheetView>
  </sheetViews>
  <sheetFormatPr defaultRowHeight="14.4" x14ac:dyDescent="0.3"/>
  <cols>
    <col min="1" max="1" width="20.88671875" bestFit="1" customWidth="1"/>
    <col min="2" max="2" width="23.77734375" bestFit="1" customWidth="1"/>
    <col min="3" max="3" width="13.44140625" bestFit="1" customWidth="1"/>
    <col min="4" max="4" width="40.77734375" bestFit="1" customWidth="1"/>
    <col min="5" max="5" width="22.5546875" bestFit="1" customWidth="1"/>
    <col min="6" max="6" width="12.6640625" bestFit="1" customWidth="1"/>
    <col min="7" max="7" width="12" bestFit="1" customWidth="1"/>
    <col min="8" max="8" width="12.6640625" bestFit="1" customWidth="1"/>
    <col min="9" max="9" width="12.109375" bestFit="1" customWidth="1"/>
    <col min="10" max="10" width="8.88671875" style="157"/>
    <col min="11" max="11" width="40.77734375" bestFit="1" customWidth="1"/>
  </cols>
  <sheetData>
    <row r="1" spans="1:5" x14ac:dyDescent="0.3">
      <c r="A1" s="63" t="s">
        <v>31237</v>
      </c>
      <c r="B1" s="63" t="s">
        <v>31238</v>
      </c>
      <c r="C1" s="63" t="s">
        <v>31303</v>
      </c>
      <c r="D1" s="63" t="s">
        <v>31304</v>
      </c>
      <c r="E1" s="63" t="s">
        <v>31196</v>
      </c>
    </row>
    <row r="2" spans="1:5" x14ac:dyDescent="0.3">
      <c r="A2" s="63" t="s">
        <v>31305</v>
      </c>
      <c r="B2" s="65">
        <f>'E(Rp) &amp; Optimization (Major)'!F28</f>
        <v>0.28700920480738756</v>
      </c>
      <c r="C2" s="64">
        <f>'E(Rp) &amp; Optimization (Major)'!K28</f>
        <v>0.627173715104133</v>
      </c>
      <c r="D2">
        <f>C2/21</f>
        <v>2.9865415004958713E-2</v>
      </c>
      <c r="E2" s="64">
        <f>'E(Rp) &amp; Optimization (Major)'!H33</f>
        <v>6.4106140862622346E-3</v>
      </c>
    </row>
    <row r="3" spans="1:5" x14ac:dyDescent="0.3">
      <c r="A3" s="63" t="str" cm="1">
        <f t="array" ref="A3:A12">"No." &amp; _xlfn.SEQUENCE(COUNTA(B3:B13))</f>
        <v>No.1</v>
      </c>
      <c r="B3" s="65">
        <f>'E(Rp) &amp; Optimization (1)'!$F$28</f>
        <v>0.27999999999998654</v>
      </c>
      <c r="C3" s="64">
        <f>'E(Rp) &amp; Optimization (1)'!$K$28</f>
        <v>0.60927931370037847</v>
      </c>
      <c r="D3">
        <f t="shared" ref="D3:D12" si="0">C3/21</f>
        <v>2.9013300652398974E-2</v>
      </c>
      <c r="E3" s="64">
        <f>'E(Rp) &amp; Optimization (1)'!$H$33</f>
        <v>6.2762279897560043E-3</v>
      </c>
    </row>
    <row r="4" spans="1:5" x14ac:dyDescent="0.3">
      <c r="A4" s="63" t="str">
        <v>No.2</v>
      </c>
      <c r="B4" s="65">
        <f>'E(Rp) &amp; Optimization (2)'!$F$28</f>
        <v>0.23999972999973251</v>
      </c>
      <c r="C4" s="64">
        <f>'E(Rp) &amp; Optimization (2)'!$K$28</f>
        <v>0.7002572104109146</v>
      </c>
      <c r="D4">
        <f t="shared" si="0"/>
        <v>3.3345581448138789E-2</v>
      </c>
      <c r="E4" s="64">
        <f>'E(Rp) &amp; Optimization (2)'!$H$33</f>
        <v>6.0848825963851997E-3</v>
      </c>
    </row>
    <row r="5" spans="1:5" x14ac:dyDescent="0.3">
      <c r="A5" s="63" t="str">
        <v>No.3</v>
      </c>
      <c r="B5" s="65">
        <f>'E(Rp) &amp; Optimization (3)'!$F$28</f>
        <v>0.22000000000000161</v>
      </c>
      <c r="C5" s="64">
        <f>'E(Rp) &amp; Optimization (3)'!$K$28</f>
        <v>0.70988450759758581</v>
      </c>
      <c r="D5">
        <f t="shared" si="0"/>
        <v>3.3804024171313611E-2</v>
      </c>
      <c r="E5" s="64">
        <f>'E(Rp) &amp; Optimization (3)'!$H$33</f>
        <v>6.6050662632997931E-3</v>
      </c>
    </row>
    <row r="6" spans="1:5" x14ac:dyDescent="0.3">
      <c r="A6" s="63" t="str">
        <v>No.4</v>
      </c>
      <c r="B6" s="65">
        <f>'E(Rp) &amp; Optimization (4)'!$F$28</f>
        <v>0.19999975000000003</v>
      </c>
      <c r="C6" s="64">
        <f>'E(Rp) &amp; Optimization (4)'!$K$28</f>
        <v>0.73140479022870242</v>
      </c>
      <c r="D6">
        <f t="shared" si="0"/>
        <v>3.4828799534700118E-2</v>
      </c>
      <c r="E6" s="64">
        <f>'E(Rp) &amp; Optimization (4)'!$H$33</f>
        <v>7.4830527772018754E-3</v>
      </c>
    </row>
    <row r="7" spans="1:5" x14ac:dyDescent="0.3">
      <c r="A7" s="63" t="str">
        <v>No.5</v>
      </c>
      <c r="B7" s="65">
        <f>'E(Rp) &amp; Optimization (5)'!$F$28</f>
        <v>0.31000028697832749</v>
      </c>
      <c r="C7" s="64">
        <f>'E(Rp) &amp; Optimization (5)'!$K$28</f>
        <v>0.70533633157425002</v>
      </c>
      <c r="D7">
        <f t="shared" si="0"/>
        <v>3.3587444360678571E-2</v>
      </c>
      <c r="E7" s="64">
        <f>'E(Rp) &amp; Optimization (5)'!$H$33</f>
        <v>7.0954302431860692E-3</v>
      </c>
    </row>
    <row r="8" spans="1:5" x14ac:dyDescent="0.3">
      <c r="A8" s="63" t="str">
        <v>No.6</v>
      </c>
      <c r="B8" s="65">
        <f>'E(Rp) &amp; Optimization (6)'!$F$28</f>
        <v>0.33000028697832745</v>
      </c>
      <c r="C8" s="64">
        <f>'E(Rp) &amp; Optimization (6)'!$K$28</f>
        <v>0.77327683319652085</v>
      </c>
      <c r="D8">
        <f t="shared" si="0"/>
        <v>3.6822706342691469E-2</v>
      </c>
      <c r="E8" s="64">
        <f>'E(Rp) &amp; Optimization (6)'!$H$33</f>
        <v>7.9193283375027287E-3</v>
      </c>
    </row>
    <row r="9" spans="1:5" x14ac:dyDescent="0.3">
      <c r="A9" s="63" t="str">
        <v>No.7</v>
      </c>
      <c r="B9" s="65">
        <f>'E(Rp) &amp; Optimization (7)'!$F$28</f>
        <v>0.35000000000000198</v>
      </c>
      <c r="C9" s="64">
        <f>'E(Rp) &amp; Optimization (7)'!$K$28</f>
        <v>0.86854903137885653</v>
      </c>
      <c r="D9">
        <f t="shared" si="0"/>
        <v>4.1359477684707456E-2</v>
      </c>
      <c r="E9" s="64">
        <f>'E(Rp) &amp; Optimization (7)'!$H$33</f>
        <v>9.207549339051652E-3</v>
      </c>
    </row>
    <row r="10" spans="1:5" x14ac:dyDescent="0.3">
      <c r="A10" s="63" t="str">
        <v>No.8</v>
      </c>
      <c r="B10" s="65">
        <f>'E(Rp) &amp; Optimization (8)'!$F$28</f>
        <v>0.37000028697611542</v>
      </c>
      <c r="C10" s="64">
        <f>'E(Rp) &amp; Optimization (8)'!$K$28</f>
        <v>0.91190720184061103</v>
      </c>
      <c r="D10">
        <f t="shared" si="0"/>
        <v>4.3424152468600527E-2</v>
      </c>
      <c r="E10" s="64">
        <f>'E(Rp) &amp; Optimization (8)'!$H$33</f>
        <v>1.0137923273734173E-2</v>
      </c>
    </row>
    <row r="11" spans="1:5" x14ac:dyDescent="0.3">
      <c r="A11" s="63" t="str">
        <v>No.9</v>
      </c>
      <c r="B11" s="65">
        <f>'E(Rp) &amp; Optimization (9)'!$F$28</f>
        <v>0.39000000000001961</v>
      </c>
      <c r="C11" s="64">
        <f>'E(Rp) &amp; Optimization (9)'!$K$28</f>
        <v>0.97099790334470937</v>
      </c>
      <c r="D11">
        <f t="shared" si="0"/>
        <v>4.6237995397367115E-2</v>
      </c>
      <c r="E11" s="64">
        <f>'E(Rp) &amp; Optimization (9)'!$H$33</f>
        <v>1.1711687345449235E-2</v>
      </c>
    </row>
    <row r="12" spans="1:5" x14ac:dyDescent="0.3">
      <c r="A12" s="63" t="str">
        <v>No.10</v>
      </c>
      <c r="B12" s="65">
        <f>'E(Rp) &amp; Optimization (10)'!$F$28</f>
        <v>0.39451964744106532</v>
      </c>
      <c r="C12" s="64">
        <f>'E(Rp) &amp; Optimization (10)'!$K$28</f>
        <v>0.9900130652295408</v>
      </c>
      <c r="D12">
        <f t="shared" si="0"/>
        <v>4.7143479296644801E-2</v>
      </c>
      <c r="E12" s="64">
        <f>'E(Rp) &amp; Optimization (10)'!$H$33</f>
        <v>1.2127706547948357E-2</v>
      </c>
    </row>
    <row r="13" spans="1:5" x14ac:dyDescent="0.3">
      <c r="A13" s="158"/>
      <c r="B13" s="159"/>
      <c r="C13" s="160"/>
      <c r="D13" s="158"/>
      <c r="E13" s="160"/>
    </row>
    <row r="15" spans="1:5" x14ac:dyDescent="0.3">
      <c r="A15" t="s">
        <v>31208</v>
      </c>
    </row>
    <row r="16" spans="1:5" ht="15" thickBot="1" x14ac:dyDescent="0.35"/>
    <row r="17" spans="1:9" x14ac:dyDescent="0.3">
      <c r="A17" s="59" t="s">
        <v>31209</v>
      </c>
      <c r="B17" s="59"/>
    </row>
    <row r="18" spans="1:9" x14ac:dyDescent="0.3">
      <c r="A18" s="3" t="s">
        <v>31210</v>
      </c>
      <c r="B18" s="3">
        <v>0.78168548097995294</v>
      </c>
    </row>
    <row r="19" spans="1:9" x14ac:dyDescent="0.3">
      <c r="A19" s="3" t="s">
        <v>31211</v>
      </c>
      <c r="B19" s="3">
        <v>0.61103219117486041</v>
      </c>
      <c r="D19" s="165" t="s">
        <v>31320</v>
      </c>
      <c r="E19" s="165">
        <f>1/(1-B19)</f>
        <v>2.5709068393614798</v>
      </c>
    </row>
    <row r="20" spans="1:9" x14ac:dyDescent="0.3">
      <c r="A20" s="3" t="s">
        <v>31212</v>
      </c>
      <c r="B20" s="3">
        <v>0.56781354574984499</v>
      </c>
    </row>
    <row r="21" spans="1:9" x14ac:dyDescent="0.3">
      <c r="A21" s="3" t="s">
        <v>31213</v>
      </c>
      <c r="B21" s="3">
        <v>4.4363041581230424E-2</v>
      </c>
    </row>
    <row r="22" spans="1:9" ht="15" thickBot="1" x14ac:dyDescent="0.35">
      <c r="A22" s="4" t="s">
        <v>31214</v>
      </c>
      <c r="B22" s="4">
        <v>11</v>
      </c>
    </row>
    <row r="24" spans="1:9" ht="15" thickBot="1" x14ac:dyDescent="0.35">
      <c r="A24" t="s">
        <v>31215</v>
      </c>
    </row>
    <row r="25" spans="1:9" x14ac:dyDescent="0.3">
      <c r="A25" s="5"/>
      <c r="B25" s="5" t="s">
        <v>31220</v>
      </c>
      <c r="C25" s="5" t="s">
        <v>31221</v>
      </c>
      <c r="D25" s="5" t="s">
        <v>31222</v>
      </c>
      <c r="E25" s="5" t="s">
        <v>31223</v>
      </c>
      <c r="F25" s="5" t="s">
        <v>31224</v>
      </c>
    </row>
    <row r="26" spans="1:9" x14ac:dyDescent="0.3">
      <c r="A26" s="3" t="s">
        <v>31216</v>
      </c>
      <c r="B26" s="3">
        <v>1</v>
      </c>
      <c r="C26" s="3">
        <v>2.7825025333589718E-2</v>
      </c>
      <c r="D26" s="3">
        <v>2.7825025333589718E-2</v>
      </c>
      <c r="E26" s="3">
        <v>14.138161554253317</v>
      </c>
      <c r="F26" s="3">
        <v>4.4844911628848108E-3</v>
      </c>
    </row>
    <row r="27" spans="1:9" x14ac:dyDescent="0.3">
      <c r="A27" s="3" t="s">
        <v>31217</v>
      </c>
      <c r="B27" s="3">
        <v>9</v>
      </c>
      <c r="C27" s="3">
        <v>1.7712715125041818E-2</v>
      </c>
      <c r="D27" s="3">
        <v>1.9680794583379797E-3</v>
      </c>
      <c r="E27" s="3"/>
      <c r="F27" s="3"/>
    </row>
    <row r="28" spans="1:9" ht="15" thickBot="1" x14ac:dyDescent="0.35">
      <c r="A28" s="4" t="s">
        <v>31218</v>
      </c>
      <c r="B28" s="4">
        <v>10</v>
      </c>
      <c r="C28" s="4">
        <v>4.5537740458631536E-2</v>
      </c>
      <c r="D28" s="4"/>
      <c r="E28" s="4"/>
      <c r="F28" s="4"/>
    </row>
    <row r="29" spans="1:9" ht="15" thickBot="1" x14ac:dyDescent="0.35"/>
    <row r="30" spans="1:9" x14ac:dyDescent="0.3">
      <c r="A30" s="5"/>
      <c r="B30" s="5" t="s">
        <v>31225</v>
      </c>
      <c r="C30" s="5" t="s">
        <v>31213</v>
      </c>
      <c r="D30" s="5" t="s">
        <v>31226</v>
      </c>
      <c r="E30" s="5" t="s">
        <v>31227</v>
      </c>
      <c r="F30" s="5" t="s">
        <v>31228</v>
      </c>
      <c r="G30" s="5" t="s">
        <v>31229</v>
      </c>
      <c r="H30" s="5" t="s">
        <v>31230</v>
      </c>
      <c r="I30" s="5" t="s">
        <v>31231</v>
      </c>
    </row>
    <row r="31" spans="1:9" x14ac:dyDescent="0.3">
      <c r="A31" s="3" t="s">
        <v>31219</v>
      </c>
      <c r="B31" s="3">
        <v>-2.9263292756068759E-3</v>
      </c>
      <c r="C31" s="3">
        <v>8.3373286211612288E-2</v>
      </c>
      <c r="D31" s="3">
        <v>-3.5099123575139765E-2</v>
      </c>
      <c r="E31" s="3">
        <v>0.97276684238530375</v>
      </c>
      <c r="F31" s="3">
        <v>-0.19152980586523047</v>
      </c>
      <c r="G31" s="3">
        <v>0.18567714731401672</v>
      </c>
      <c r="H31" s="3">
        <v>-0.19152980586523047</v>
      </c>
      <c r="I31" s="3">
        <v>0.18567714731401672</v>
      </c>
    </row>
    <row r="32" spans="1:9" ht="15" thickBot="1" x14ac:dyDescent="0.35">
      <c r="A32" s="4" t="s">
        <v>31304</v>
      </c>
      <c r="B32" s="4">
        <v>8.3132624866031009</v>
      </c>
      <c r="C32" s="4">
        <v>2.2109301562624095</v>
      </c>
      <c r="D32" s="4">
        <v>3.7600746740262116</v>
      </c>
      <c r="E32" s="4">
        <v>4.4844911628848108E-3</v>
      </c>
      <c r="F32" s="4">
        <v>3.3117909971675354</v>
      </c>
      <c r="G32" s="4">
        <v>13.314733976038667</v>
      </c>
      <c r="H32" s="4">
        <v>3.3117909971675354</v>
      </c>
      <c r="I32" s="4">
        <v>13.314733976038667</v>
      </c>
    </row>
    <row r="36" spans="1:3" x14ac:dyDescent="0.3">
      <c r="A36" t="s">
        <v>31232</v>
      </c>
      <c r="B36" s="165" t="s">
        <v>31241</v>
      </c>
      <c r="C36" s="165">
        <f>SUMXMY2(C40:C49,C39:C48)/SUMSQ(C39:C48)</f>
        <v>1.2456447810753963</v>
      </c>
    </row>
    <row r="37" spans="1:3" ht="15" thickBot="1" x14ac:dyDescent="0.35"/>
    <row r="38" spans="1:3" x14ac:dyDescent="0.3">
      <c r="A38" s="161" t="s">
        <v>31233</v>
      </c>
      <c r="B38" s="161" t="s">
        <v>31239</v>
      </c>
      <c r="C38" s="161" t="s">
        <v>31235</v>
      </c>
    </row>
    <row r="39" spans="1:3" x14ac:dyDescent="0.3">
      <c r="A39" s="162">
        <v>1</v>
      </c>
      <c r="B39" s="162">
        <v>0.24535270493194974</v>
      </c>
      <c r="C39" s="162">
        <v>4.1656499875437819E-2</v>
      </c>
    </row>
    <row r="40" spans="1:3" x14ac:dyDescent="0.3">
      <c r="A40" s="163">
        <v>2</v>
      </c>
      <c r="B40" s="163">
        <v>0.23826885465051878</v>
      </c>
      <c r="C40" s="163">
        <v>4.1731145349467758E-2</v>
      </c>
    </row>
    <row r="41" spans="1:3" x14ac:dyDescent="0.3">
      <c r="A41" s="162">
        <v>3</v>
      </c>
      <c r="B41" s="162">
        <v>0.27428424207117363</v>
      </c>
      <c r="C41" s="162">
        <v>-3.428451207144112E-2</v>
      </c>
    </row>
    <row r="42" spans="1:3" x14ac:dyDescent="0.3">
      <c r="A42" s="163">
        <v>4</v>
      </c>
      <c r="B42" s="163">
        <v>0.27809539676399903</v>
      </c>
      <c r="C42" s="163">
        <v>-5.8095396763997414E-2</v>
      </c>
    </row>
    <row r="43" spans="1:3" x14ac:dyDescent="0.3">
      <c r="A43" s="162">
        <v>5</v>
      </c>
      <c r="B43" s="162">
        <v>0.28661462334963517</v>
      </c>
      <c r="C43" s="162">
        <v>-8.6614873349635135E-2</v>
      </c>
    </row>
    <row r="44" spans="1:3" x14ac:dyDescent="0.3">
      <c r="A44" s="163">
        <v>6</v>
      </c>
      <c r="B44" s="163">
        <v>0.27629491194889116</v>
      </c>
      <c r="C44" s="163">
        <v>3.3705375029436324E-2</v>
      </c>
    </row>
    <row r="45" spans="1:3" x14ac:dyDescent="0.3">
      <c r="A45" s="162">
        <v>7</v>
      </c>
      <c r="B45" s="162">
        <v>0.30319049401829218</v>
      </c>
      <c r="C45" s="162">
        <v>2.6809792960035272E-2</v>
      </c>
    </row>
    <row r="46" spans="1:3" x14ac:dyDescent="0.3">
      <c r="A46" s="163">
        <v>8</v>
      </c>
      <c r="B46" s="163">
        <v>0.34090586502616971</v>
      </c>
      <c r="C46" s="163">
        <v>9.0941349738322685E-3</v>
      </c>
    </row>
    <row r="47" spans="1:3" x14ac:dyDescent="0.3">
      <c r="A47" s="162">
        <v>9</v>
      </c>
      <c r="B47" s="162">
        <v>0.35807004845414331</v>
      </c>
      <c r="C47" s="162">
        <v>1.1930238521972114E-2</v>
      </c>
    </row>
    <row r="48" spans="1:3" x14ac:dyDescent="0.3">
      <c r="A48" s="163">
        <v>10</v>
      </c>
      <c r="B48" s="163">
        <v>0.38146226331705202</v>
      </c>
      <c r="C48" s="163">
        <v>8.5377366829675894E-3</v>
      </c>
    </row>
    <row r="49" spans="1:3" ht="15" thickBot="1" x14ac:dyDescent="0.35">
      <c r="A49" s="164">
        <v>11</v>
      </c>
      <c r="B49" s="164">
        <v>0.3889897886491403</v>
      </c>
      <c r="C49" s="164">
        <v>5.5298587919250242E-3</v>
      </c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00DB8-4F9B-4CB5-80CC-DE7A392D0312}">
  <dimension ref="A1:M45"/>
  <sheetViews>
    <sheetView workbookViewId="0">
      <selection activeCell="M24" sqref="M24"/>
    </sheetView>
  </sheetViews>
  <sheetFormatPr defaultRowHeight="14.4" x14ac:dyDescent="0.3"/>
  <cols>
    <col min="1" max="1" width="17.44140625" bestFit="1" customWidth="1"/>
    <col min="2" max="2" width="13.6640625" bestFit="1" customWidth="1"/>
    <col min="3" max="3" width="13.44140625" bestFit="1" customWidth="1"/>
    <col min="4" max="4" width="12.6640625" bestFit="1" customWidth="1"/>
    <col min="5" max="5" width="12" bestFit="1" customWidth="1"/>
    <col min="6" max="6" width="14.33203125" customWidth="1"/>
    <col min="7" max="7" width="12" bestFit="1" customWidth="1"/>
    <col min="8" max="8" width="12.6640625" bestFit="1" customWidth="1"/>
    <col min="9" max="9" width="12.109375" bestFit="1" customWidth="1"/>
    <col min="12" max="12" width="13.109375" customWidth="1"/>
  </cols>
  <sheetData>
    <row r="1" spans="1:10" x14ac:dyDescent="0.3">
      <c r="A1" t="s">
        <v>31208</v>
      </c>
      <c r="J1" t="s">
        <v>31236</v>
      </c>
    </row>
    <row r="2" spans="1:10" ht="15" thickBot="1" x14ac:dyDescent="0.35"/>
    <row r="3" spans="1:10" x14ac:dyDescent="0.3">
      <c r="A3" s="59" t="s">
        <v>31209</v>
      </c>
      <c r="B3" s="59"/>
    </row>
    <row r="4" spans="1:10" x14ac:dyDescent="0.3">
      <c r="A4" s="3" t="s">
        <v>31210</v>
      </c>
      <c r="B4" s="3">
        <v>0.80028659448372497</v>
      </c>
    </row>
    <row r="5" spans="1:10" x14ac:dyDescent="0.3">
      <c r="A5" s="3" t="s">
        <v>31211</v>
      </c>
      <c r="B5" s="3">
        <v>0.64045863331035813</v>
      </c>
      <c r="D5" t="s">
        <v>31240</v>
      </c>
      <c r="E5">
        <f>1/(1-B5)</f>
        <v>2.7813211292129441</v>
      </c>
    </row>
    <row r="6" spans="1:10" x14ac:dyDescent="0.3">
      <c r="A6" s="3" t="s">
        <v>31212</v>
      </c>
      <c r="B6" s="3">
        <v>0.62153540348458747</v>
      </c>
    </row>
    <row r="7" spans="1:10" x14ac:dyDescent="0.3">
      <c r="A7" s="3" t="s">
        <v>31213</v>
      </c>
      <c r="B7" s="3">
        <v>1.258453539715248E-2</v>
      </c>
    </row>
    <row r="8" spans="1:10" ht="15" thickBot="1" x14ac:dyDescent="0.35">
      <c r="A8" s="4" t="s">
        <v>31214</v>
      </c>
      <c r="B8" s="4">
        <v>21</v>
      </c>
    </row>
    <row r="10" spans="1:10" ht="15" thickBot="1" x14ac:dyDescent="0.35">
      <c r="A10" t="s">
        <v>31215</v>
      </c>
    </row>
    <row r="11" spans="1:10" x14ac:dyDescent="0.3">
      <c r="A11" s="5"/>
      <c r="B11" s="5" t="s">
        <v>31220</v>
      </c>
      <c r="C11" s="5" t="s">
        <v>31221</v>
      </c>
      <c r="D11" s="5" t="s">
        <v>31222</v>
      </c>
      <c r="E11" s="5" t="s">
        <v>31223</v>
      </c>
      <c r="F11" s="5" t="s">
        <v>31224</v>
      </c>
    </row>
    <row r="12" spans="1:10" x14ac:dyDescent="0.3">
      <c r="A12" s="3" t="s">
        <v>31216</v>
      </c>
      <c r="B12" s="3">
        <v>1</v>
      </c>
      <c r="C12" s="3">
        <v>5.3600666946736226E-3</v>
      </c>
      <c r="D12" s="3">
        <v>5.3600666946736226E-3</v>
      </c>
      <c r="E12" s="3">
        <v>33.845101455045942</v>
      </c>
      <c r="F12" s="3">
        <v>1.3250714124298595E-5</v>
      </c>
    </row>
    <row r="13" spans="1:10" x14ac:dyDescent="0.3">
      <c r="A13" s="3" t="s">
        <v>31217</v>
      </c>
      <c r="B13" s="3">
        <v>19</v>
      </c>
      <c r="C13" s="3">
        <v>3.009040092081491E-3</v>
      </c>
      <c r="D13" s="3">
        <v>1.5837053116218373E-4</v>
      </c>
      <c r="E13" s="3"/>
      <c r="F13" s="3"/>
    </row>
    <row r="14" spans="1:10" ht="15" thickBot="1" x14ac:dyDescent="0.35">
      <c r="A14" s="4" t="s">
        <v>31218</v>
      </c>
      <c r="B14" s="4">
        <v>20</v>
      </c>
      <c r="C14" s="4">
        <v>8.3691067867551136E-3</v>
      </c>
      <c r="D14" s="4"/>
      <c r="E14" s="4"/>
      <c r="F14" s="4"/>
    </row>
    <row r="15" spans="1:10" ht="15" thickBot="1" x14ac:dyDescent="0.35"/>
    <row r="16" spans="1:10" x14ac:dyDescent="0.3">
      <c r="A16" s="5"/>
      <c r="B16" s="5" t="s">
        <v>31225</v>
      </c>
      <c r="C16" s="5" t="s">
        <v>31213</v>
      </c>
      <c r="D16" s="5" t="s">
        <v>31226</v>
      </c>
      <c r="E16" s="5" t="s">
        <v>31227</v>
      </c>
      <c r="F16" s="5" t="s">
        <v>31228</v>
      </c>
      <c r="G16" s="5" t="s">
        <v>31229</v>
      </c>
      <c r="H16" s="5" t="s">
        <v>31230</v>
      </c>
      <c r="I16" s="5" t="s">
        <v>31231</v>
      </c>
    </row>
    <row r="17" spans="1:13" x14ac:dyDescent="0.3">
      <c r="A17" s="3" t="s">
        <v>31219</v>
      </c>
      <c r="B17" s="3">
        <v>-3.1447955816086889E-3</v>
      </c>
      <c r="C17" s="3">
        <v>3.9865324309838581E-3</v>
      </c>
      <c r="D17" s="3">
        <v>-0.78885488480337473</v>
      </c>
      <c r="E17" s="3">
        <v>0.43992979910362573</v>
      </c>
      <c r="F17" s="3">
        <v>-1.1488703853336737E-2</v>
      </c>
      <c r="G17" s="3">
        <v>5.1991126901193598E-3</v>
      </c>
      <c r="H17" s="3">
        <v>-1.1488703853336737E-2</v>
      </c>
      <c r="I17" s="3">
        <v>5.1991126901193598E-3</v>
      </c>
    </row>
    <row r="18" spans="1:13" ht="15" thickBot="1" x14ac:dyDescent="0.35">
      <c r="A18" s="4" t="s">
        <v>31207</v>
      </c>
      <c r="B18" s="4">
        <v>0.56292204778153254</v>
      </c>
      <c r="C18" s="4">
        <v>9.6761000152074172E-2</v>
      </c>
      <c r="D18" s="4">
        <v>5.8176542914688518</v>
      </c>
      <c r="E18" s="4">
        <v>1.3250714124298595E-5</v>
      </c>
      <c r="F18" s="4">
        <v>0.3603989469346352</v>
      </c>
      <c r="G18" s="4">
        <v>0.76544514862842994</v>
      </c>
      <c r="H18" s="4">
        <v>0.3603989469346352</v>
      </c>
      <c r="I18" s="4">
        <v>0.76544514862842994</v>
      </c>
    </row>
    <row r="22" spans="1:13" x14ac:dyDescent="0.3">
      <c r="A22" t="s">
        <v>31232</v>
      </c>
    </row>
    <row r="23" spans="1:13" ht="15" thickBot="1" x14ac:dyDescent="0.35"/>
    <row r="24" spans="1:13" x14ac:dyDescent="0.3">
      <c r="A24" s="5" t="s">
        <v>31233</v>
      </c>
      <c r="B24" s="5" t="s">
        <v>31234</v>
      </c>
      <c r="C24" s="5" t="s">
        <v>31235</v>
      </c>
      <c r="L24" t="s">
        <v>31241</v>
      </c>
      <c r="M24">
        <f>SUMXMY2(C26:C45,C25:C44)/SUMSQ(C25:C45)</f>
        <v>2.0912319612770336</v>
      </c>
    </row>
    <row r="25" spans="1:13" x14ac:dyDescent="0.3">
      <c r="A25" s="3">
        <v>1</v>
      </c>
      <c r="B25" s="3">
        <v>4.2471944779225636E-3</v>
      </c>
      <c r="C25" s="3">
        <v>6.7871630071286333E-3</v>
      </c>
    </row>
    <row r="26" spans="1:13" x14ac:dyDescent="0.3">
      <c r="A26" s="3">
        <v>2</v>
      </c>
      <c r="B26" s="3">
        <v>6.7592602278263109E-2</v>
      </c>
      <c r="C26" s="3">
        <v>-1.3163303148317214E-2</v>
      </c>
    </row>
    <row r="27" spans="1:13" x14ac:dyDescent="0.3">
      <c r="A27" s="3">
        <v>3</v>
      </c>
      <c r="B27" s="3">
        <v>2.2426687667079712E-3</v>
      </c>
      <c r="C27" s="3">
        <v>3.539826304782231E-4</v>
      </c>
    </row>
    <row r="28" spans="1:13" x14ac:dyDescent="0.3">
      <c r="A28" s="3">
        <v>4</v>
      </c>
      <c r="B28" s="3">
        <v>1.551437995585405E-3</v>
      </c>
      <c r="C28" s="3">
        <v>3.7542969771759099E-4</v>
      </c>
    </row>
    <row r="29" spans="1:13" x14ac:dyDescent="0.3">
      <c r="A29" s="3">
        <v>5</v>
      </c>
      <c r="B29" s="3">
        <v>4.3386807403240314E-3</v>
      </c>
      <c r="C29" s="3">
        <v>-3.9048264713668918E-3</v>
      </c>
    </row>
    <row r="30" spans="1:13" x14ac:dyDescent="0.3">
      <c r="A30" s="3">
        <v>6</v>
      </c>
      <c r="B30" s="3">
        <v>4.149323007176694E-3</v>
      </c>
      <c r="C30" s="3">
        <v>-1.8750599681499119E-3</v>
      </c>
    </row>
    <row r="31" spans="1:13" x14ac:dyDescent="0.3">
      <c r="A31" s="3">
        <v>7</v>
      </c>
      <c r="B31" s="3">
        <v>3.1062953293767077E-2</v>
      </c>
      <c r="C31" s="3">
        <v>4.9657317540453765E-2</v>
      </c>
    </row>
    <row r="32" spans="1:13" x14ac:dyDescent="0.3">
      <c r="A32" s="3">
        <v>8</v>
      </c>
      <c r="B32" s="3">
        <v>2.85634139275877E-3</v>
      </c>
      <c r="C32" s="3">
        <v>-1.193952257020044E-3</v>
      </c>
    </row>
    <row r="33" spans="1:3" x14ac:dyDescent="0.3">
      <c r="A33" s="3">
        <v>9</v>
      </c>
      <c r="B33" s="3">
        <v>1.3693787104556912E-2</v>
      </c>
      <c r="C33" s="3">
        <v>-8.7684545676829893E-3</v>
      </c>
    </row>
    <row r="34" spans="1:3" x14ac:dyDescent="0.3">
      <c r="A34" s="3">
        <v>10</v>
      </c>
      <c r="B34" s="3">
        <v>1.7102576829860265E-2</v>
      </c>
      <c r="C34" s="3">
        <v>-8.3967157072321191E-4</v>
      </c>
    </row>
    <row r="35" spans="1:3" x14ac:dyDescent="0.3">
      <c r="A35" s="3">
        <v>11</v>
      </c>
      <c r="B35" s="3">
        <v>5.8531128151609862E-3</v>
      </c>
      <c r="C35" s="3">
        <v>-5.129349304293488E-3</v>
      </c>
    </row>
    <row r="36" spans="1:3" x14ac:dyDescent="0.3">
      <c r="A36" s="3">
        <v>12</v>
      </c>
      <c r="B36" s="3">
        <v>2.0281181568043205E-2</v>
      </c>
      <c r="C36" s="3">
        <v>-1.0511162518894416E-2</v>
      </c>
    </row>
    <row r="37" spans="1:3" x14ac:dyDescent="0.3">
      <c r="A37" s="3">
        <v>13</v>
      </c>
      <c r="B37" s="3">
        <v>-4.9078418137048392E-4</v>
      </c>
      <c r="C37" s="3">
        <v>7.5372030762608806E-4</v>
      </c>
    </row>
    <row r="38" spans="1:3" x14ac:dyDescent="0.3">
      <c r="A38" s="3">
        <v>14</v>
      </c>
      <c r="B38" s="3">
        <v>3.4835099839267039E-2</v>
      </c>
      <c r="C38" s="3">
        <v>-1.6983255451199081E-3</v>
      </c>
    </row>
    <row r="39" spans="1:3" x14ac:dyDescent="0.3">
      <c r="A39" s="3">
        <v>15</v>
      </c>
      <c r="B39" s="3">
        <v>1.4017027455293299E-2</v>
      </c>
      <c r="C39" s="3">
        <v>1.864093076956003E-3</v>
      </c>
    </row>
    <row r="40" spans="1:3" x14ac:dyDescent="0.3">
      <c r="A40" s="3">
        <v>16</v>
      </c>
      <c r="B40" s="3">
        <v>2.0731886259899909E-3</v>
      </c>
      <c r="C40" s="3">
        <v>-9.2555188430389914E-4</v>
      </c>
    </row>
    <row r="41" spans="1:3" x14ac:dyDescent="0.3">
      <c r="A41" s="3">
        <v>17</v>
      </c>
      <c r="B41" s="3">
        <v>3.257754121418867E-3</v>
      </c>
      <c r="C41" s="3">
        <v>1.1716192587618293E-3</v>
      </c>
    </row>
    <row r="42" spans="1:3" x14ac:dyDescent="0.3">
      <c r="A42" s="3">
        <v>18</v>
      </c>
      <c r="B42" s="3">
        <v>2.6199094088290541E-2</v>
      </c>
      <c r="C42" s="3">
        <v>-8.3267950575715358E-3</v>
      </c>
    </row>
    <row r="43" spans="1:3" x14ac:dyDescent="0.3">
      <c r="A43" s="3">
        <v>19</v>
      </c>
      <c r="B43" s="3">
        <v>4.6281390158624258E-3</v>
      </c>
      <c r="C43" s="3">
        <v>-2.9676129804209065E-3</v>
      </c>
    </row>
    <row r="44" spans="1:3" x14ac:dyDescent="0.3">
      <c r="A44" s="3">
        <v>20</v>
      </c>
      <c r="B44" s="3">
        <v>2.7551443980204961E-3</v>
      </c>
      <c r="C44" s="3">
        <v>-1.2397989376283314E-3</v>
      </c>
    </row>
    <row r="45" spans="1:3" ht="15" thickBot="1" x14ac:dyDescent="0.35">
      <c r="A45" s="4">
        <v>21</v>
      </c>
      <c r="B45" s="4">
        <v>2.4762681174488495E-2</v>
      </c>
      <c r="C45" s="4">
        <v>-4.1946130762953934E-4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9640D-90BA-4702-BB7B-D66C81AA4D60}">
  <dimension ref="A1:K23"/>
  <sheetViews>
    <sheetView workbookViewId="0">
      <selection activeCell="G26" sqref="G26"/>
    </sheetView>
  </sheetViews>
  <sheetFormatPr defaultRowHeight="14.4" x14ac:dyDescent="0.3"/>
  <cols>
    <col min="1" max="1" width="31.5546875" bestFit="1" customWidth="1"/>
    <col min="2" max="2" width="12.6640625" bestFit="1" customWidth="1"/>
    <col min="3" max="3" width="12" bestFit="1" customWidth="1"/>
    <col min="5" max="5" width="18.77734375" bestFit="1" customWidth="1"/>
    <col min="6" max="7" width="14" bestFit="1" customWidth="1"/>
    <col min="8" max="8" width="13.33203125" bestFit="1" customWidth="1"/>
    <col min="9" max="10" width="12.6640625" bestFit="1" customWidth="1"/>
    <col min="11" max="11" width="11.6640625" bestFit="1" customWidth="1"/>
  </cols>
  <sheetData>
    <row r="1" spans="1:7" x14ac:dyDescent="0.3">
      <c r="A1" t="s">
        <v>31242</v>
      </c>
    </row>
    <row r="2" spans="1:7" ht="15" thickBot="1" x14ac:dyDescent="0.35"/>
    <row r="3" spans="1:7" x14ac:dyDescent="0.3">
      <c r="A3" s="5"/>
      <c r="B3" s="5" t="s">
        <v>31243</v>
      </c>
      <c r="C3" s="5" t="s">
        <v>31244</v>
      </c>
      <c r="E3" s="5"/>
      <c r="F3" s="5"/>
      <c r="G3" s="5"/>
    </row>
    <row r="4" spans="1:7" x14ac:dyDescent="0.3">
      <c r="A4" s="3" t="s">
        <v>31245</v>
      </c>
      <c r="B4" s="3">
        <v>1.366710499082798E-2</v>
      </c>
      <c r="C4" s="3">
        <v>0.88340973988882199</v>
      </c>
      <c r="E4" s="3"/>
      <c r="F4" s="3"/>
      <c r="G4" s="3"/>
    </row>
    <row r="5" spans="1:7" x14ac:dyDescent="0.3">
      <c r="A5" s="3" t="s">
        <v>29</v>
      </c>
      <c r="B5" s="3">
        <v>4.1845533933775557E-4</v>
      </c>
      <c r="C5" s="3">
        <v>0.13144193739782289</v>
      </c>
      <c r="E5" s="3"/>
      <c r="F5" s="3"/>
      <c r="G5" s="3"/>
    </row>
    <row r="6" spans="1:7" x14ac:dyDescent="0.3">
      <c r="A6" s="3" t="s">
        <v>31214</v>
      </c>
      <c r="B6" s="3">
        <v>21</v>
      </c>
      <c r="C6" s="3">
        <v>21</v>
      </c>
      <c r="E6" s="3"/>
      <c r="F6" s="3"/>
      <c r="G6" s="3"/>
    </row>
    <row r="7" spans="1:7" x14ac:dyDescent="0.3">
      <c r="A7" s="3" t="s">
        <v>31246</v>
      </c>
      <c r="B7" s="3">
        <v>-0.50803921877381442</v>
      </c>
      <c r="C7" s="3"/>
      <c r="E7" s="3"/>
      <c r="F7" s="3"/>
      <c r="G7" s="3"/>
    </row>
    <row r="8" spans="1:7" x14ac:dyDescent="0.3">
      <c r="A8" s="3" t="s">
        <v>31247</v>
      </c>
      <c r="B8" s="3">
        <v>0</v>
      </c>
      <c r="C8" s="3"/>
      <c r="E8" s="3"/>
      <c r="F8" s="3"/>
      <c r="G8" s="3"/>
    </row>
    <row r="9" spans="1:7" x14ac:dyDescent="0.3">
      <c r="A9" s="3" t="s">
        <v>31220</v>
      </c>
      <c r="B9" s="3">
        <v>20</v>
      </c>
      <c r="C9" s="3"/>
      <c r="E9" s="3"/>
      <c r="F9" s="3"/>
      <c r="G9" s="3"/>
    </row>
    <row r="10" spans="1:7" x14ac:dyDescent="0.3">
      <c r="A10" s="3" t="s">
        <v>31226</v>
      </c>
      <c r="B10" s="3">
        <v>-10.675180756714312</v>
      </c>
      <c r="C10" s="3"/>
      <c r="E10" s="3"/>
      <c r="F10" s="3"/>
      <c r="G10" s="3"/>
    </row>
    <row r="11" spans="1:7" x14ac:dyDescent="0.3">
      <c r="A11" s="3" t="s">
        <v>31248</v>
      </c>
      <c r="B11" s="3">
        <v>5.2148420775480794E-10</v>
      </c>
      <c r="C11" s="3"/>
      <c r="E11" s="3"/>
      <c r="F11" s="3"/>
      <c r="G11" s="3"/>
    </row>
    <row r="12" spans="1:7" x14ac:dyDescent="0.3">
      <c r="A12" s="3" t="s">
        <v>31249</v>
      </c>
      <c r="B12" s="3">
        <v>1.7247182429207868</v>
      </c>
      <c r="C12" s="3"/>
      <c r="E12" s="3"/>
      <c r="F12" s="3"/>
      <c r="G12" s="3"/>
    </row>
    <row r="13" spans="1:7" x14ac:dyDescent="0.3">
      <c r="A13" s="66" t="s">
        <v>31250</v>
      </c>
      <c r="B13" s="66">
        <v>1.0429684155096159E-9</v>
      </c>
      <c r="C13" s="3"/>
      <c r="E13" s="3"/>
      <c r="F13" s="3"/>
      <c r="G13" s="3"/>
    </row>
    <row r="14" spans="1:7" ht="15" thickBot="1" x14ac:dyDescent="0.35">
      <c r="A14" s="4" t="s">
        <v>31251</v>
      </c>
      <c r="B14" s="4">
        <v>2.0859634472658648</v>
      </c>
      <c r="C14" s="4"/>
      <c r="E14" s="4"/>
      <c r="F14" s="4"/>
      <c r="G14" s="4"/>
    </row>
    <row r="20" spans="5:11" ht="15.6" x14ac:dyDescent="0.3">
      <c r="E20" s="182" t="s">
        <v>31294</v>
      </c>
      <c r="F20" s="182"/>
      <c r="G20" s="182"/>
      <c r="H20" s="182"/>
      <c r="I20" s="182"/>
      <c r="J20" s="182"/>
      <c r="K20" s="182"/>
    </row>
    <row r="21" spans="5:11" ht="15.6" x14ac:dyDescent="0.3">
      <c r="E21" s="115" t="s">
        <v>31293</v>
      </c>
      <c r="F21" s="115" t="s">
        <v>31287</v>
      </c>
      <c r="G21" s="115" t="s">
        <v>31288</v>
      </c>
      <c r="H21" s="115" t="s">
        <v>31289</v>
      </c>
      <c r="I21" s="115" t="s">
        <v>31290</v>
      </c>
      <c r="J21" s="115" t="s">
        <v>31291</v>
      </c>
      <c r="K21" s="115" t="s">
        <v>31292</v>
      </c>
    </row>
    <row r="22" spans="5:11" ht="15.6" x14ac:dyDescent="0.3">
      <c r="E22" s="116" t="s">
        <v>31286</v>
      </c>
      <c r="F22" s="116">
        <f>'Based Regression'!B17</f>
        <v>-3.1447955816086889E-3</v>
      </c>
      <c r="G22" s="116">
        <f>'Based Regression'!D17</f>
        <v>-0.78885488480337473</v>
      </c>
      <c r="H22" s="116">
        <f>'Based Regression'!E17</f>
        <v>0.43992979910362573</v>
      </c>
      <c r="I22" s="117">
        <f>'Based Regression'!B5</f>
        <v>0.64045863331035813</v>
      </c>
      <c r="J22" s="117">
        <f>'Based Regression'!B6</f>
        <v>0.62153540348458747</v>
      </c>
      <c r="K22" s="118"/>
    </row>
    <row r="23" spans="5:11" ht="15.6" x14ac:dyDescent="0.3">
      <c r="E23" s="116" t="s">
        <v>31285</v>
      </c>
      <c r="F23" s="116">
        <f>'Based Regression'!B18</f>
        <v>0.56292204778153254</v>
      </c>
      <c r="G23" s="116">
        <f>'Based Regression'!D18</f>
        <v>5.8176542914688518</v>
      </c>
      <c r="H23" s="116">
        <f>B13</f>
        <v>1.0429684155096159E-9</v>
      </c>
      <c r="I23" s="119"/>
      <c r="J23" s="119"/>
      <c r="K23" s="120" t="s">
        <v>31297</v>
      </c>
    </row>
  </sheetData>
  <mergeCells count="1">
    <mergeCell ref="E20:K20"/>
  </mergeCells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D47DB-EC5D-4C4D-BFF5-F0E78C4DFB02}">
  <dimension ref="A1:C5"/>
  <sheetViews>
    <sheetView tabSelected="1" workbookViewId="0">
      <selection activeCell="N28" sqref="N28"/>
    </sheetView>
  </sheetViews>
  <sheetFormatPr defaultRowHeight="14.4" x14ac:dyDescent="0.3"/>
  <sheetData>
    <row r="1" spans="1:3" x14ac:dyDescent="0.3">
      <c r="A1" t="s">
        <v>31344</v>
      </c>
      <c r="B1" t="s">
        <v>31345</v>
      </c>
      <c r="C1" t="s">
        <v>31346</v>
      </c>
    </row>
    <row r="2" spans="1:3" x14ac:dyDescent="0.3">
      <c r="A2">
        <v>0</v>
      </c>
      <c r="B2">
        <v>1</v>
      </c>
      <c r="C2">
        <v>1</v>
      </c>
    </row>
    <row r="3" spans="1:3" x14ac:dyDescent="0.3">
      <c r="A3">
        <v>2</v>
      </c>
      <c r="B3">
        <f>0.6/5+1</f>
        <v>1.1200000000000001</v>
      </c>
      <c r="C3">
        <f>4/5+1</f>
        <v>1.8</v>
      </c>
    </row>
    <row r="4" spans="1:3" x14ac:dyDescent="0.3">
      <c r="A4">
        <v>3</v>
      </c>
      <c r="B4">
        <f>9/50+1</f>
        <v>1.18</v>
      </c>
      <c r="C4">
        <f>6/5+1</f>
        <v>2.2000000000000002</v>
      </c>
    </row>
    <row r="5" spans="1:3" x14ac:dyDescent="0.3">
      <c r="A5">
        <v>5</v>
      </c>
      <c r="B5">
        <v>1.3</v>
      </c>
      <c r="C5">
        <v>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06202-2B6D-429F-9E62-8CFCB1D79F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19</vt:i4>
      </vt:variant>
    </vt:vector>
  </HeadingPairs>
  <TitlesOfParts>
    <vt:vector size="39" baseType="lpstr">
      <vt:lpstr>DAX Names, 2019-2020 (2)</vt:lpstr>
      <vt:lpstr>^GDAXI</vt:lpstr>
      <vt:lpstr>Data-Resource</vt:lpstr>
      <vt:lpstr>E(Ri)</vt:lpstr>
      <vt:lpstr>Cov Matrix</vt:lpstr>
      <vt:lpstr>E(Rp) &amp; Optimization (10)</vt:lpstr>
      <vt:lpstr>E(Rp) &amp; Optimization (9)</vt:lpstr>
      <vt:lpstr>E(Rp) &amp; Optimization (8)</vt:lpstr>
      <vt:lpstr>E(Rp) &amp; Optimization (7)</vt:lpstr>
      <vt:lpstr>E(Rp) &amp; Optimization (6)</vt:lpstr>
      <vt:lpstr>E(Rp) &amp; Optimization (5)</vt:lpstr>
      <vt:lpstr>E(Rp) &amp; Optimization (4)</vt:lpstr>
      <vt:lpstr>E(Rp) &amp; Optimization (3)</vt:lpstr>
      <vt:lpstr>E(Rp) &amp; Optimization (2)</vt:lpstr>
      <vt:lpstr>E(Rp) &amp; Optimization (1)</vt:lpstr>
      <vt:lpstr>E(Rp) &amp; Optimization (Major)</vt:lpstr>
      <vt:lpstr>Portfolio Package</vt:lpstr>
      <vt:lpstr>Based Regression</vt:lpstr>
      <vt:lpstr>T-Test Paird</vt:lpstr>
      <vt:lpstr>Efficient Frontier</vt:lpstr>
      <vt:lpstr>'DAX Names, 2019-2020 (2)'!fgg</vt:lpstr>
      <vt:lpstr>'E(Ri)'!Summary0</vt:lpstr>
      <vt:lpstr>'E(Ri)'!Summary1</vt:lpstr>
      <vt:lpstr>'E(Ri)'!Summary10</vt:lpstr>
      <vt:lpstr>'E(Ri)'!Summary11</vt:lpstr>
      <vt:lpstr>'E(Ri)'!Summary12</vt:lpstr>
      <vt:lpstr>'E(Ri)'!Summary13</vt:lpstr>
      <vt:lpstr>'E(Ri)'!Summary14</vt:lpstr>
      <vt:lpstr>'E(Ri)'!Summary15</vt:lpstr>
      <vt:lpstr>'E(Ri)'!summary2</vt:lpstr>
      <vt:lpstr>'E(Ri)'!Summary3</vt:lpstr>
      <vt:lpstr>'E(Ri)'!Summary4</vt:lpstr>
      <vt:lpstr>'E(Ri)'!Summary5</vt:lpstr>
      <vt:lpstr>'E(Ri)'!Summary6</vt:lpstr>
      <vt:lpstr>'E(Ri)'!Summary7</vt:lpstr>
      <vt:lpstr>'E(Ri)'!Summary8</vt:lpstr>
      <vt:lpstr>'E(Ri)'!Summary9</vt:lpstr>
      <vt:lpstr>x</vt:lpstr>
      <vt:lpstr>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2022-09-15T13:33:25Z</dcterms:modified>
</cp:coreProperties>
</file>